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harts/chartEx1.xml" ContentType="application/vnd.ms-office.chartex+xml"/>
  <Override PartName="/xl/charts/style1.xml" ContentType="application/vnd.ms-office.chartstyle+xml"/>
  <Override PartName="/xl/charts/colors1.xml" ContentType="application/vnd.ms-office.chartcolorstyle+xml"/>
  <Override PartName="/xl/charts/chartEx2.xml" ContentType="application/vnd.ms-office.chartex+xml"/>
  <Override PartName="/xl/charts/style2.xml" ContentType="application/vnd.ms-office.chartstyle+xml"/>
  <Override PartName="/xl/charts/colors2.xml" ContentType="application/vnd.ms-office.chartcolorstyle+xml"/>
  <Override PartName="/xl/charts/chart1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2.xml" ContentType="application/vnd.openxmlformats-officedocument.drawingml.chartshapes+xml"/>
  <Override PartName="/xl/charts/chart2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Ex3.xml" ContentType="application/vnd.ms-office.chartex+xml"/>
  <Override PartName="/xl/charts/style5.xml" ContentType="application/vnd.ms-office.chartstyle+xml"/>
  <Override PartName="/xl/charts/colors5.xml" ContentType="application/vnd.ms-office.chartcolorstyle+xml"/>
  <Override PartName="/xl/charts/chartEx4.xml" ContentType="application/vnd.ms-office.chartex+xml"/>
  <Override PartName="/xl/charts/style6.xml" ContentType="application/vnd.ms-office.chartstyle+xml"/>
  <Override PartName="/xl/charts/colors6.xml" ContentType="application/vnd.ms-office.chartcolorstyle+xml"/>
  <Override PartName="/xl/charts/chart3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drawings/drawing3.xml" ContentType="application/vnd.openxmlformats-officedocument.drawingml.chartshapes+xml"/>
  <Override PartName="/xl/charts/chart4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5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drawings/drawing4.xml" ContentType="application/vnd.openxmlformats-officedocument.drawingml.chartshapes+xml"/>
  <Override PartName="/xl/charts/chart6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drawings/drawing5.xml" ContentType="application/vnd.openxmlformats-officedocument.drawingml.chartshapes+xml"/>
  <Override PartName="/xl/charts/chart7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drawings/drawing6.xml" ContentType="application/vnd.openxmlformats-officedocument.drawingml.chartshapes+xml"/>
  <Override PartName="/xl/charts/chart8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drawings/drawing7.xml" ContentType="application/vnd.openxmlformats-officedocument.drawingml.chartshapes+xml"/>
  <Override PartName="/xl/charts/chart9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drawings/drawing8.xml" ContentType="application/vnd.openxmlformats-officedocument.drawingml.chartshapes+xml"/>
  <Override PartName="/xl/charts/chart10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drawings/drawing9.xml" ContentType="application/vnd.openxmlformats-officedocument.drawingml.chartshapes+xml"/>
  <Override PartName="/xl/comments1.xml" ContentType="application/vnd.openxmlformats-officedocument.spreadsheetml.comments+xml"/>
  <Override PartName="/xl/threadedComments/threadedComment1.xml" ContentType="application/vnd.ms-excel.threadedcomments+xml"/>
  <Override PartName="/xl/comments2.xml" ContentType="application/vnd.openxmlformats-officedocument.spreadsheetml.comments+xml"/>
  <Override PartName="/xl/threadedComments/threadedComment2.xml" ContentType="application/vnd.ms-excel.threadedcomments+xml"/>
  <Override PartName="/xl/persons/person.xml" ContentType="application/vnd.ms-excel.person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414"/>
  <workbookPr/>
  <mc:AlternateContent xmlns:mc="http://schemas.openxmlformats.org/markup-compatibility/2006">
    <mc:Choice Requires="x15">
      <x15ac:absPath xmlns:x15ac="http://schemas.microsoft.com/office/spreadsheetml/2010/11/ac" url="https://inl.sharepoint.com/sites/GRP-MicroreactorCostModeling/Shared Documents/General/FY24/CostReduction/Calculations/combined/"/>
    </mc:Choice>
  </mc:AlternateContent>
  <xr:revisionPtr revIDLastSave="1869" documentId="13_ncr:1_{F61AF8B2-53CC-C04D-BF19-650FF3B205ED}" xr6:coauthVersionLast="47" xr6:coauthVersionMax="47" xr10:uidLastSave="{CFE29609-59D3-CB40-B9CB-DAFA5CF39A58}"/>
  <workbookProtection lockStructure="1"/>
  <bookViews>
    <workbookView xWindow="80" yWindow="840" windowWidth="32020" windowHeight="19180" xr2:uid="{2BAFC883-2DC9-4324-BF2E-4676F15252F9}"/>
  </bookViews>
  <sheets>
    <sheet name="DASHBOARD" sheetId="27" r:id="rId1"/>
    <sheet name="Feedback" sheetId="44" r:id="rId2"/>
    <sheet name="HTGR Results --&gt;" sheetId="32" state="hidden" r:id="rId3"/>
    <sheet name="HTGR Relationships" sheetId="25" state="hidden" r:id="rId4"/>
    <sheet name="HTGR Levers &amp; Variables" sheetId="26" state="hidden" r:id="rId5"/>
    <sheet name="HTGR FOAK-to-NOAK" sheetId="19" state="hidden" r:id="rId6"/>
    <sheet name="HTGR Financing" sheetId="33" state="hidden" r:id="rId7"/>
    <sheet name="HTGR NOAK calcs" sheetId="31" state="hidden" r:id="rId8"/>
    <sheet name="HTGR Ranges" sheetId="29" state="hidden" r:id="rId9"/>
    <sheet name="HTGR NOAK_72" sheetId="13" state="hidden" r:id="rId10"/>
    <sheet name="HTGR FOAK_100" sheetId="10" state="hidden" r:id="rId11"/>
    <sheet name="SFR Results --&gt;" sheetId="35" state="hidden" r:id="rId12"/>
    <sheet name="SFR Relationships" sheetId="36" state="hidden" r:id="rId13"/>
    <sheet name="SFR Levers &amp; Variables " sheetId="37" state="hidden" r:id="rId14"/>
    <sheet name="SFR FOAK-to-NOAK" sheetId="38" state="hidden" r:id="rId15"/>
    <sheet name="SFR Financing" sheetId="39" state="hidden" r:id="rId16"/>
    <sheet name="SFR NOAK calcs" sheetId="40" state="hidden" r:id="rId17"/>
    <sheet name="SFR Ranges" sheetId="41" state="hidden" r:id="rId18"/>
    <sheet name="SFR NOAK_72" sheetId="42" state="hidden" r:id="rId19"/>
    <sheet name="SFR FOAK_100" sheetId="43" state="hidden" r:id="rId20"/>
  </sheets>
  <definedNames>
    <definedName name="_xlchart.v1.0" hidden="1">'HTGR Results --&gt;'!$A$26:$A$35</definedName>
    <definedName name="_xlchart.v1.1" hidden="1">'HTGR Results --&gt;'!$C$26:$C$35</definedName>
    <definedName name="_xlchart.v1.2" hidden="1">'HTGR Results --&gt;'!$A$26:$A$35</definedName>
    <definedName name="_xlchart.v1.3" hidden="1">'HTGR Results --&gt;'!$B$26:$B$35</definedName>
    <definedName name="_xlchart.v1.4" hidden="1">'SFR Results --&gt;'!$A$26:$A$35</definedName>
    <definedName name="_xlchart.v1.5" hidden="1">'SFR Results --&gt;'!$C$26:$C$35</definedName>
    <definedName name="_xlchart.v1.6" hidden="1">'SFR Results --&gt;'!$A$26:$A$35</definedName>
    <definedName name="_xlchart.v1.7" hidden="1">'SFR Results --&gt;'!$B$26:$B$35</definedName>
    <definedName name="Base_Duration">'HTGR Financing'!$B$14:$B$117</definedName>
    <definedName name="Base_Duration_SFR">'SFR Financing'!$B$14:$B$117</definedName>
    <definedName name="Visual_AvgBase">_xlfn.ANCHORARRAY('HTGR Results --&gt;'!$U$2)</definedName>
    <definedName name="Visual_AvgBase_SFR">_xlfn.ANCHORARRAY('SFR Results --&gt;'!$U$2)</definedName>
    <definedName name="Visual_AvgDur">_xlfn.ANCHORARRAY('HTGR Results --&gt;'!$Z$2)</definedName>
    <definedName name="Visual_AvgDur_SFR">_xlfn.ANCHORARRAY('SFR Results --&gt;'!$Z$2)</definedName>
    <definedName name="Visual_AvgITCOCC">_xlfn.ANCHORARRAY('HTGR Results --&gt;'!$X$2)</definedName>
    <definedName name="Visual_AvgITCOCC_SFR">_xlfn.ANCHORARRAY('SFR Results --&gt;'!$X$2)</definedName>
    <definedName name="Visual_AvgITCTCI">_xlfn.ANCHORARRAY('HTGR Results --&gt;'!$Y$2)</definedName>
    <definedName name="Visual_AvgITCTCI_SFR">_xlfn.ANCHORARRAY('SFR Results --&gt;'!$Y$2)</definedName>
    <definedName name="Visual_AvgOCC">_xlfn.ANCHORARRAY('HTGR Results --&gt;'!$V$2)</definedName>
    <definedName name="Visual_AvgOCC_SFR">_xlfn.ANCHORARRAY('SFR Results --&gt;'!$V$2)</definedName>
    <definedName name="Visual_AvgTCI">_xlfn.ANCHORARRAY('HTGR Results --&gt;'!$W$2)</definedName>
    <definedName name="Visual_AvgTCI_SFR">_xlfn.ANCHORARRAY('SFR Results --&gt;'!$W$2)</definedName>
    <definedName name="Visual_Base">_xlfn.ANCHORARRAY('HTGR Results --&gt;'!$N$2)</definedName>
    <definedName name="Visual_Base_SFR">_xlfn.ANCHORARRAY('SFR Results --&gt;'!$N$2)</definedName>
    <definedName name="Visual_ConstDir">_xlfn.ANCHORARRAY('HTGR Results --&gt;'!$F$2)</definedName>
    <definedName name="Visual_ConstDir_SFR">_xlfn.ANCHORARRAY('SFR Results --&gt;'!$F$2)</definedName>
    <definedName name="Visual_ConstDirEqu">_xlfn.ANCHORARRAY('HTGR Results --&gt;'!$H$2)</definedName>
    <definedName name="Visual_ConstDirEqu_SFR">_xlfn.ANCHORARRAY('SFR Results --&gt;'!$H$2)</definedName>
    <definedName name="Visual_ConstDirLab">_xlfn.ANCHORARRAY('HTGR Results --&gt;'!$I$2)</definedName>
    <definedName name="Visual_ConstDirLab_SFR">_xlfn.ANCHORARRAY('SFR Results --&gt;'!$I$2)</definedName>
    <definedName name="Visual_ConstDirMat">_xlfn.ANCHORARRAY('HTGR Results --&gt;'!$G$2)</definedName>
    <definedName name="Visual_ConstDirMat_SFR">_xlfn.ANCHORARRAY('SFR Results --&gt;'!$G$2)</definedName>
    <definedName name="Visual_Duration">_xlfn.ANCHORARRAY('HTGR Results --&gt;'!$B$2)</definedName>
    <definedName name="Visual_Duration_SFR">_xlfn.ANCHORARRAY('SFR Results --&gt;'!$B$2)</definedName>
    <definedName name="Visual_Finance">_xlfn.ANCHORARRAY('HTGR Results --&gt;'!$M$2)</definedName>
    <definedName name="Visual_Finance_SFR">_xlfn.ANCHORARRAY('SFR Results --&gt;'!$M$2)</definedName>
    <definedName name="Visual_Indirect">_xlfn.ANCHORARRAY('HTGR Results --&gt;'!$J$2)</definedName>
    <definedName name="Visual_Indirect_SFR">_xlfn.ANCHORARRAY('SFR Results --&gt;'!$J$2)</definedName>
    <definedName name="Visual_ITCOCC">_xlfn.ANCHORARRAY('HTGR Results --&gt;'!$S$2)</definedName>
    <definedName name="Visual_ITCOCC_SFR">_xlfn.ANCHORARRAY('SFR Results --&gt;'!$S$2)</definedName>
    <definedName name="Visual_ITCTCI">_xlfn.ANCHORARRAY('HTGR Results --&gt;'!$T$2)</definedName>
    <definedName name="Visual_ITCTCI_SFR">_xlfn.ANCHORARRAY('SFR Results --&gt;'!$T$2)</definedName>
    <definedName name="Visual_N">_xlfn.ANCHORARRAY('HTGR Results --&gt;'!$A$2)</definedName>
    <definedName name="Visual_N_SFR">_xlfn.ANCHORARRAY('SFR Results --&gt;'!$A$2)</definedName>
    <definedName name="Visual_OCC">_xlfn.ANCHORARRAY('HTGR Results --&gt;'!$P$2)</definedName>
    <definedName name="Visual_OCC_SFR">_xlfn.ANCHORARRAY('SFR Results --&gt;'!$P$2)</definedName>
    <definedName name="Visual_PreConst">_xlfn.ANCHORARRAY('HTGR Results --&gt;'!$E$2)</definedName>
    <definedName name="Visual_PreConst_SFR">_xlfn.ANCHORARRAY('SFR Results --&gt;'!$E$2)</definedName>
    <definedName name="Visual_Supplement">_xlfn.ANCHORARRAY('HTGR Results --&gt;'!$L$2)</definedName>
    <definedName name="Visual_Supplement_SFR">_xlfn.ANCHORARRAY('SFR Results --&gt;'!$L$2)</definedName>
    <definedName name="Visual_TCI">_xlfn.ANCHORARRAY('HTGR Results --&gt;'!$Q$2)</definedName>
    <definedName name="Visual_TCI_SFR">_xlfn.ANCHORARRAY('SFR Results --&gt;'!$Q$2)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C15" i="27" l="1"/>
  <c r="C21" i="27" s="1"/>
  <c r="C27" i="27" s="1"/>
  <c r="T15" i="27"/>
  <c r="T21" i="27" s="1"/>
  <c r="Z21" i="27"/>
  <c r="Z27" i="27" s="1"/>
  <c r="Z33" i="27" s="1"/>
  <c r="Z39" i="27" s="1"/>
  <c r="Z45" i="27" s="1"/>
  <c r="Z51" i="27" s="1"/>
  <c r="Z57" i="27" s="1"/>
  <c r="Z63" i="27" s="1"/>
  <c r="Z69" i="27" s="1"/>
  <c r="Z75" i="27" s="1"/>
  <c r="Z81" i="27" s="1"/>
  <c r="Z87" i="27" s="1"/>
  <c r="Z93" i="27" s="1"/>
  <c r="Z99" i="27" s="1"/>
  <c r="Z105" i="27" s="1"/>
  <c r="Z111" i="27" s="1"/>
  <c r="Z117" i="27" s="1"/>
  <c r="Z123" i="27" s="1"/>
  <c r="AA21" i="27"/>
  <c r="AA27" i="27" s="1"/>
  <c r="AA33" i="27" s="1"/>
  <c r="AA39" i="27" s="1"/>
  <c r="AA45" i="27" s="1"/>
  <c r="AA51" i="27" s="1"/>
  <c r="AA57" i="27" s="1"/>
  <c r="AA63" i="27" s="1"/>
  <c r="AA69" i="27" s="1"/>
  <c r="AA75" i="27" s="1"/>
  <c r="AA81" i="27" s="1"/>
  <c r="AA87" i="27" s="1"/>
  <c r="AA93" i="27" s="1"/>
  <c r="AA99" i="27" s="1"/>
  <c r="AA105" i="27" s="1"/>
  <c r="AA111" i="27" s="1"/>
  <c r="AA117" i="27" s="1"/>
  <c r="AA123" i="27" s="1"/>
  <c r="Z9" i="27"/>
  <c r="AD9" i="27"/>
  <c r="AB21" i="27"/>
  <c r="AB27" i="27" s="1"/>
  <c r="AB33" i="27" s="1"/>
  <c r="AB39" i="27" s="1"/>
  <c r="AB45" i="27" s="1"/>
  <c r="AB51" i="27" s="1"/>
  <c r="AB57" i="27" s="1"/>
  <c r="AB63" i="27" s="1"/>
  <c r="AB69" i="27" s="1"/>
  <c r="AB75" i="27" s="1"/>
  <c r="AB81" i="27" s="1"/>
  <c r="AB87" i="27" s="1"/>
  <c r="AB93" i="27" s="1"/>
  <c r="AB99" i="27" s="1"/>
  <c r="AB105" i="27" s="1"/>
  <c r="AB111" i="27" s="1"/>
  <c r="AB117" i="27" s="1"/>
  <c r="AB123" i="27" s="1"/>
  <c r="AC21" i="27"/>
  <c r="AC27" i="27" s="1"/>
  <c r="AC33" i="27" s="1"/>
  <c r="AC39" i="27" s="1"/>
  <c r="AC45" i="27" s="1"/>
  <c r="AC51" i="27" s="1"/>
  <c r="AC57" i="27" s="1"/>
  <c r="AC63" i="27" s="1"/>
  <c r="AC69" i="27" s="1"/>
  <c r="AC75" i="27" s="1"/>
  <c r="AC81" i="27" s="1"/>
  <c r="AC87" i="27" s="1"/>
  <c r="AC93" i="27" s="1"/>
  <c r="AC99" i="27" s="1"/>
  <c r="AC105" i="27" s="1"/>
  <c r="AC111" i="27" s="1"/>
  <c r="AC117" i="27" s="1"/>
  <c r="AC123" i="27" s="1"/>
  <c r="S10" i="27"/>
  <c r="AD10" i="27" s="1"/>
  <c r="S11" i="27"/>
  <c r="AD11" i="27" s="1"/>
  <c r="S12" i="27"/>
  <c r="S13" i="27"/>
  <c r="S14" i="27"/>
  <c r="S15" i="27"/>
  <c r="W15" i="27" s="1"/>
  <c r="M2" i="43"/>
  <c r="H42" i="40"/>
  <c r="G42" i="40"/>
  <c r="F42" i="40"/>
  <c r="E42" i="40"/>
  <c r="H40" i="40"/>
  <c r="G40" i="40"/>
  <c r="F40" i="40"/>
  <c r="E40" i="40"/>
  <c r="H39" i="40"/>
  <c r="G39" i="40"/>
  <c r="F39" i="40"/>
  <c r="E39" i="40"/>
  <c r="H38" i="40"/>
  <c r="G38" i="40"/>
  <c r="E38" i="40"/>
  <c r="H37" i="40"/>
  <c r="G37" i="40"/>
  <c r="F37" i="40"/>
  <c r="E37" i="40"/>
  <c r="H36" i="40"/>
  <c r="G36" i="40"/>
  <c r="F36" i="40"/>
  <c r="E36" i="40"/>
  <c r="C7" i="40"/>
  <c r="C9" i="40" s="1"/>
  <c r="C13" i="40" s="1"/>
  <c r="B7" i="40"/>
  <c r="B9" i="40" s="1"/>
  <c r="B13" i="40" s="1"/>
  <c r="GA603" i="39"/>
  <c r="FX603" i="39"/>
  <c r="FW603" i="39" a="1"/>
  <c r="FW603" i="39" s="1"/>
  <c r="FR603" i="39"/>
  <c r="FN603" i="39" a="1"/>
  <c r="FN603" i="39" s="1"/>
  <c r="FO603" i="39" s="1"/>
  <c r="FI603" i="39"/>
  <c r="FE603" i="39" a="1"/>
  <c r="FE603" i="39" s="1"/>
  <c r="FF603" i="39" s="1"/>
  <c r="EZ603" i="39"/>
  <c r="EV603" i="39" a="1"/>
  <c r="EV603" i="39" s="1"/>
  <c r="EW603" i="39" s="1"/>
  <c r="EQ603" i="39"/>
  <c r="EN603" i="39"/>
  <c r="EM603" i="39" a="1"/>
  <c r="EM603" i="39" s="1"/>
  <c r="EH603" i="39"/>
  <c r="ED603" i="39"/>
  <c r="EE603" i="39" s="1"/>
  <c r="ED603" i="39" a="1"/>
  <c r="DY603" i="39"/>
  <c r="DV603" i="39"/>
  <c r="DU603" i="39" a="1"/>
  <c r="DU603" i="39" s="1"/>
  <c r="DP603" i="39"/>
  <c r="DL603" i="39" a="1"/>
  <c r="DL603" i="39" s="1"/>
  <c r="DM603" i="39" s="1"/>
  <c r="DG603" i="39"/>
  <c r="DD603" i="39"/>
  <c r="DC603" i="39" a="1"/>
  <c r="DC603" i="39" s="1"/>
  <c r="CX603" i="39"/>
  <c r="CT603" i="39" a="1"/>
  <c r="CT603" i="39" s="1"/>
  <c r="CU603" i="39" s="1"/>
  <c r="CO603" i="39"/>
  <c r="CL603" i="39"/>
  <c r="CK603" i="39" a="1"/>
  <c r="CK603" i="39" s="1"/>
  <c r="CF603" i="39"/>
  <c r="CB603" i="39"/>
  <c r="CC603" i="39" s="1"/>
  <c r="CB603" i="39" a="1"/>
  <c r="BW603" i="39"/>
  <c r="BS603" i="39" a="1"/>
  <c r="BS603" i="39" s="1"/>
  <c r="BT603" i="39" s="1"/>
  <c r="BN603" i="39"/>
  <c r="BJ603" i="39" a="1"/>
  <c r="BJ603" i="39" s="1"/>
  <c r="BK603" i="39" s="1"/>
  <c r="BE603" i="39"/>
  <c r="BB603" i="39"/>
  <c r="BA603" i="39" a="1"/>
  <c r="BA603" i="39" s="1"/>
  <c r="AV603" i="39"/>
  <c r="AS603" i="39"/>
  <c r="AR603" i="39"/>
  <c r="AR603" i="39" a="1"/>
  <c r="AM603" i="39"/>
  <c r="AI603" i="39" a="1"/>
  <c r="AI603" i="39" s="1"/>
  <c r="AJ603" i="39" s="1"/>
  <c r="AD603" i="39"/>
  <c r="Z603" i="39"/>
  <c r="AA603" i="39" s="1"/>
  <c r="Z603" i="39" a="1"/>
  <c r="U603" i="39"/>
  <c r="Q603" i="39" a="1"/>
  <c r="Q603" i="39" s="1"/>
  <c r="R603" i="39" s="1"/>
  <c r="L603" i="39"/>
  <c r="H603" i="39" a="1"/>
  <c r="H603" i="39" s="1"/>
  <c r="I603" i="39" s="1"/>
  <c r="GA602" i="39"/>
  <c r="FX602" i="39"/>
  <c r="FW602" i="39" a="1"/>
  <c r="FW602" i="39" s="1"/>
  <c r="FR602" i="39"/>
  <c r="FN602" i="39"/>
  <c r="FO602" i="39" s="1"/>
  <c r="FN602" i="39" a="1"/>
  <c r="FI602" i="39"/>
  <c r="FE602" i="39" a="1"/>
  <c r="FE602" i="39" s="1"/>
  <c r="FF602" i="39" s="1"/>
  <c r="EZ602" i="39"/>
  <c r="EV602" i="39" a="1"/>
  <c r="EV602" i="39" s="1"/>
  <c r="EW602" i="39" s="1"/>
  <c r="EQ602" i="39"/>
  <c r="EN602" i="39"/>
  <c r="EM602" i="39" a="1"/>
  <c r="EM602" i="39" s="1"/>
  <c r="EH602" i="39"/>
  <c r="ED602" i="39"/>
  <c r="EE602" i="39" s="1"/>
  <c r="ED602" i="39" a="1"/>
  <c r="DY602" i="39"/>
  <c r="DV602" i="39"/>
  <c r="DU602" i="39" a="1"/>
  <c r="DU602" i="39" s="1"/>
  <c r="DP602" i="39"/>
  <c r="DL602" i="39" a="1"/>
  <c r="DL602" i="39" s="1"/>
  <c r="DM602" i="39" s="1"/>
  <c r="DG602" i="39"/>
  <c r="DC602" i="39" a="1"/>
  <c r="DC602" i="39" s="1"/>
  <c r="DD602" i="39" s="1"/>
  <c r="CX602" i="39"/>
  <c r="CT602" i="39" a="1"/>
  <c r="CT602" i="39" s="1"/>
  <c r="CU602" i="39" s="1"/>
  <c r="CO602" i="39"/>
  <c r="CL602" i="39"/>
  <c r="CK602" i="39" a="1"/>
  <c r="CK602" i="39" s="1"/>
  <c r="CF602" i="39"/>
  <c r="CB602" i="39"/>
  <c r="CC602" i="39" s="1"/>
  <c r="CB602" i="39" a="1"/>
  <c r="BW602" i="39"/>
  <c r="BS602" i="39" a="1"/>
  <c r="BS602" i="39" s="1"/>
  <c r="BT602" i="39" s="1"/>
  <c r="BN602" i="39"/>
  <c r="BJ602" i="39" a="1"/>
  <c r="BJ602" i="39" s="1"/>
  <c r="BK602" i="39" s="1"/>
  <c r="BE602" i="39"/>
  <c r="BB602" i="39"/>
  <c r="BA602" i="39" a="1"/>
  <c r="BA602" i="39" s="1"/>
  <c r="AV602" i="39"/>
  <c r="AS602" i="39"/>
  <c r="AR602" i="39"/>
  <c r="AR602" i="39" a="1"/>
  <c r="AM602" i="39"/>
  <c r="AI602" i="39" a="1"/>
  <c r="AI602" i="39" s="1"/>
  <c r="AJ602" i="39" s="1"/>
  <c r="AD602" i="39"/>
  <c r="Z602" i="39"/>
  <c r="AA602" i="39" s="1"/>
  <c r="Z602" i="39" a="1"/>
  <c r="U602" i="39"/>
  <c r="Q602" i="39" a="1"/>
  <c r="Q602" i="39" s="1"/>
  <c r="R602" i="39" s="1"/>
  <c r="L602" i="39"/>
  <c r="I602" i="39"/>
  <c r="H602" i="39"/>
  <c r="H602" i="39" a="1"/>
  <c r="GA601" i="39"/>
  <c r="FX601" i="39"/>
  <c r="FW601" i="39" a="1"/>
  <c r="FW601" i="39" s="1"/>
  <c r="FR601" i="39"/>
  <c r="FN601" i="39" a="1"/>
  <c r="FN601" i="39" s="1"/>
  <c r="FO601" i="39" s="1"/>
  <c r="FI601" i="39"/>
  <c r="FE601" i="39" a="1"/>
  <c r="FE601" i="39" s="1"/>
  <c r="FF601" i="39" s="1"/>
  <c r="EZ601" i="39"/>
  <c r="EV601" i="39" a="1"/>
  <c r="EV601" i="39" s="1"/>
  <c r="EW601" i="39" s="1"/>
  <c r="EQ601" i="39"/>
  <c r="EN601" i="39"/>
  <c r="EM601" i="39" a="1"/>
  <c r="EM601" i="39" s="1"/>
  <c r="EH601" i="39"/>
  <c r="ED601" i="39"/>
  <c r="EE601" i="39" s="1"/>
  <c r="ED601" i="39" a="1"/>
  <c r="DY601" i="39"/>
  <c r="DV601" i="39"/>
  <c r="DU601" i="39" a="1"/>
  <c r="DU601" i="39" s="1"/>
  <c r="DP601" i="39"/>
  <c r="DL601" i="39" a="1"/>
  <c r="DL601" i="39" s="1"/>
  <c r="DM601" i="39" s="1"/>
  <c r="DG601" i="39"/>
  <c r="DC601" i="39" a="1"/>
  <c r="DC601" i="39" s="1"/>
  <c r="DD601" i="39" s="1"/>
  <c r="CX601" i="39"/>
  <c r="CT601" i="39" a="1"/>
  <c r="CT601" i="39" s="1"/>
  <c r="CU601" i="39" s="1"/>
  <c r="CO601" i="39"/>
  <c r="CK601" i="39" a="1"/>
  <c r="CK601" i="39" s="1"/>
  <c r="CL601" i="39" s="1"/>
  <c r="CF601" i="39"/>
  <c r="CB601" i="39"/>
  <c r="CC601" i="39" s="1"/>
  <c r="CB601" i="39" a="1"/>
  <c r="BW601" i="39"/>
  <c r="BS601" i="39" a="1"/>
  <c r="BS601" i="39" s="1"/>
  <c r="BT601" i="39" s="1"/>
  <c r="BN601" i="39"/>
  <c r="BJ601" i="39" a="1"/>
  <c r="BJ601" i="39" s="1"/>
  <c r="BK601" i="39" s="1"/>
  <c r="BE601" i="39"/>
  <c r="BB601" i="39"/>
  <c r="BA601" i="39" a="1"/>
  <c r="BA601" i="39" s="1"/>
  <c r="AV601" i="39"/>
  <c r="AS601" i="39"/>
  <c r="AR601" i="39"/>
  <c r="AR601" i="39" a="1"/>
  <c r="AM601" i="39"/>
  <c r="AI601" i="39" a="1"/>
  <c r="AI601" i="39" s="1"/>
  <c r="AJ601" i="39" s="1"/>
  <c r="AD601" i="39"/>
  <c r="Z601" i="39"/>
  <c r="AA601" i="39" s="1"/>
  <c r="Z601" i="39" a="1"/>
  <c r="U601" i="39"/>
  <c r="Q601" i="39" a="1"/>
  <c r="Q601" i="39" s="1"/>
  <c r="R601" i="39" s="1"/>
  <c r="L601" i="39"/>
  <c r="H601" i="39" a="1"/>
  <c r="H601" i="39" s="1"/>
  <c r="I601" i="39" s="1"/>
  <c r="GA600" i="39"/>
  <c r="FX600" i="39"/>
  <c r="FW600" i="39" a="1"/>
  <c r="FW600" i="39" s="1"/>
  <c r="FR600" i="39"/>
  <c r="FN600" i="39"/>
  <c r="FO600" i="39" s="1"/>
  <c r="FN600" i="39" a="1"/>
  <c r="FI600" i="39"/>
  <c r="FE600" i="39" a="1"/>
  <c r="FE600" i="39" s="1"/>
  <c r="FF600" i="39" s="1"/>
  <c r="EZ600" i="39"/>
  <c r="EV600" i="39" a="1"/>
  <c r="EV600" i="39" s="1"/>
  <c r="EW600" i="39" s="1"/>
  <c r="EQ600" i="39"/>
  <c r="EN600" i="39"/>
  <c r="EM600" i="39" a="1"/>
  <c r="EM600" i="39" s="1"/>
  <c r="EH600" i="39"/>
  <c r="ED600" i="39"/>
  <c r="EE600" i="39" s="1"/>
  <c r="ED600" i="39" a="1"/>
  <c r="DY600" i="39"/>
  <c r="DV600" i="39"/>
  <c r="DU600" i="39" a="1"/>
  <c r="DU600" i="39" s="1"/>
  <c r="DP600" i="39"/>
  <c r="DL600" i="39" a="1"/>
  <c r="DL600" i="39" s="1"/>
  <c r="DM600" i="39" s="1"/>
  <c r="DG600" i="39"/>
  <c r="DC600" i="39" a="1"/>
  <c r="DC600" i="39" s="1"/>
  <c r="DD600" i="39" s="1"/>
  <c r="CX600" i="39"/>
  <c r="CT600" i="39" a="1"/>
  <c r="CT600" i="39" s="1"/>
  <c r="CU600" i="39" s="1"/>
  <c r="CO600" i="39"/>
  <c r="CL600" i="39"/>
  <c r="CK600" i="39" a="1"/>
  <c r="CK600" i="39" s="1"/>
  <c r="CF600" i="39"/>
  <c r="CB600" i="39"/>
  <c r="CC600" i="39" s="1"/>
  <c r="CB600" i="39" a="1"/>
  <c r="BW600" i="39"/>
  <c r="BS600" i="39" a="1"/>
  <c r="BS600" i="39" s="1"/>
  <c r="BT600" i="39" s="1"/>
  <c r="BN600" i="39"/>
  <c r="BJ600" i="39" a="1"/>
  <c r="BJ600" i="39" s="1"/>
  <c r="BK600" i="39" s="1"/>
  <c r="BE600" i="39"/>
  <c r="BB600" i="39"/>
  <c r="BA600" i="39" a="1"/>
  <c r="BA600" i="39" s="1"/>
  <c r="AV600" i="39"/>
  <c r="AS600" i="39"/>
  <c r="AR600" i="39"/>
  <c r="AR600" i="39" a="1"/>
  <c r="AM600" i="39"/>
  <c r="AI600" i="39" a="1"/>
  <c r="AI600" i="39" s="1"/>
  <c r="AJ600" i="39" s="1"/>
  <c r="AD600" i="39"/>
  <c r="Z600" i="39"/>
  <c r="AA600" i="39" s="1"/>
  <c r="Z600" i="39" a="1"/>
  <c r="U600" i="39"/>
  <c r="Q600" i="39" a="1"/>
  <c r="Q600" i="39" s="1"/>
  <c r="R600" i="39" s="1"/>
  <c r="L600" i="39"/>
  <c r="H600" i="39" a="1"/>
  <c r="H600" i="39" s="1"/>
  <c r="I600" i="39" s="1"/>
  <c r="GA599" i="39"/>
  <c r="FX599" i="39"/>
  <c r="FW599" i="39" a="1"/>
  <c r="FW599" i="39" s="1"/>
  <c r="FR599" i="39"/>
  <c r="FN599" i="39"/>
  <c r="FO599" i="39" s="1"/>
  <c r="FN599" i="39" a="1"/>
  <c r="FI599" i="39"/>
  <c r="FE599" i="39" a="1"/>
  <c r="FE599" i="39" s="1"/>
  <c r="FF599" i="39" s="1"/>
  <c r="EZ599" i="39"/>
  <c r="EW599" i="39"/>
  <c r="EV599" i="39"/>
  <c r="EV599" i="39" a="1"/>
  <c r="EQ599" i="39"/>
  <c r="EN599" i="39"/>
  <c r="EM599" i="39" a="1"/>
  <c r="EM599" i="39" s="1"/>
  <c r="EH599" i="39"/>
  <c r="ED599" i="39" a="1"/>
  <c r="ED599" i="39" s="1"/>
  <c r="EE599" i="39" s="1"/>
  <c r="DY599" i="39"/>
  <c r="DV599" i="39"/>
  <c r="DU599" i="39" a="1"/>
  <c r="DU599" i="39" s="1"/>
  <c r="DP599" i="39"/>
  <c r="DL599" i="39" a="1"/>
  <c r="DL599" i="39" s="1"/>
  <c r="DM599" i="39" s="1"/>
  <c r="DG599" i="39"/>
  <c r="DC599" i="39" a="1"/>
  <c r="DC599" i="39" s="1"/>
  <c r="DD599" i="39" s="1"/>
  <c r="CX599" i="39"/>
  <c r="CU599" i="39"/>
  <c r="CT599" i="39" a="1"/>
  <c r="CT599" i="39" s="1"/>
  <c r="CO599" i="39"/>
  <c r="CK599" i="39" a="1"/>
  <c r="CK599" i="39" s="1"/>
  <c r="CL599" i="39" s="1"/>
  <c r="CF599" i="39"/>
  <c r="CB599" i="39"/>
  <c r="CC599" i="39" s="1"/>
  <c r="CB599" i="39" a="1"/>
  <c r="BW599" i="39"/>
  <c r="BT599" i="39"/>
  <c r="BS599" i="39" a="1"/>
  <c r="BS599" i="39" s="1"/>
  <c r="BN599" i="39"/>
  <c r="BK599" i="39"/>
  <c r="BJ599" i="39" a="1"/>
  <c r="BJ599" i="39" s="1"/>
  <c r="BE599" i="39"/>
  <c r="BB599" i="39"/>
  <c r="BA599" i="39" a="1"/>
  <c r="BA599" i="39" s="1"/>
  <c r="AV599" i="39"/>
  <c r="AR599" i="39"/>
  <c r="AS599" i="39" s="1"/>
  <c r="AR599" i="39" a="1"/>
  <c r="AM599" i="39"/>
  <c r="AI599" i="39" a="1"/>
  <c r="AI599" i="39" s="1"/>
  <c r="AJ599" i="39" s="1"/>
  <c r="AD599" i="39"/>
  <c r="AA599" i="39"/>
  <c r="Z599" i="39"/>
  <c r="Z599" i="39" a="1"/>
  <c r="U599" i="39"/>
  <c r="Q599" i="39" a="1"/>
  <c r="Q599" i="39" s="1"/>
  <c r="R599" i="39" s="1"/>
  <c r="L599" i="39"/>
  <c r="H599" i="39" a="1"/>
  <c r="H599" i="39" s="1"/>
  <c r="I599" i="39" s="1"/>
  <c r="GA598" i="39"/>
  <c r="FX598" i="39"/>
  <c r="FW598" i="39" a="1"/>
  <c r="FW598" i="39" s="1"/>
  <c r="FR598" i="39"/>
  <c r="FN598" i="39" a="1"/>
  <c r="FN598" i="39" s="1"/>
  <c r="FO598" i="39" s="1"/>
  <c r="FI598" i="39"/>
  <c r="FE598" i="39" a="1"/>
  <c r="FE598" i="39" s="1"/>
  <c r="FF598" i="39" s="1"/>
  <c r="EZ598" i="39"/>
  <c r="EV598" i="39"/>
  <c r="EW598" i="39" s="1"/>
  <c r="EV598" i="39" a="1"/>
  <c r="EQ598" i="39"/>
  <c r="EN598" i="39"/>
  <c r="EM598" i="39" a="1"/>
  <c r="EM598" i="39" s="1"/>
  <c r="EH598" i="39"/>
  <c r="ED598" i="39" a="1"/>
  <c r="ED598" i="39" s="1"/>
  <c r="EE598" i="39" s="1"/>
  <c r="DY598" i="39"/>
  <c r="DV598" i="39"/>
  <c r="DU598" i="39" a="1"/>
  <c r="DU598" i="39" s="1"/>
  <c r="DP598" i="39"/>
  <c r="DL598" i="39" a="1"/>
  <c r="DL598" i="39" s="1"/>
  <c r="DM598" i="39" s="1"/>
  <c r="DG598" i="39"/>
  <c r="DC598" i="39" a="1"/>
  <c r="DC598" i="39" s="1"/>
  <c r="DD598" i="39" s="1"/>
  <c r="CX598" i="39"/>
  <c r="CT598" i="39" a="1"/>
  <c r="CT598" i="39" s="1"/>
  <c r="CU598" i="39" s="1"/>
  <c r="CO598" i="39"/>
  <c r="CL598" i="39"/>
  <c r="CK598" i="39" a="1"/>
  <c r="CK598" i="39" s="1"/>
  <c r="CF598" i="39"/>
  <c r="CB598" i="39"/>
  <c r="CC598" i="39" s="1"/>
  <c r="CB598" i="39" a="1"/>
  <c r="BW598" i="39"/>
  <c r="BS598" i="39" a="1"/>
  <c r="BS598" i="39" s="1"/>
  <c r="BT598" i="39" s="1"/>
  <c r="BN598" i="39"/>
  <c r="BJ598" i="39" a="1"/>
  <c r="BJ598" i="39" s="1"/>
  <c r="BK598" i="39" s="1"/>
  <c r="BE598" i="39"/>
  <c r="BB598" i="39"/>
  <c r="BA598" i="39" a="1"/>
  <c r="BA598" i="39" s="1"/>
  <c r="AV598" i="39"/>
  <c r="AR598" i="39"/>
  <c r="AS598" i="39" s="1"/>
  <c r="AR598" i="39" a="1"/>
  <c r="AM598" i="39"/>
  <c r="AI598" i="39" a="1"/>
  <c r="AI598" i="39" s="1"/>
  <c r="AJ598" i="39" s="1"/>
  <c r="AD598" i="39"/>
  <c r="Z598" i="39" a="1"/>
  <c r="Z598" i="39" s="1"/>
  <c r="AA598" i="39" s="1"/>
  <c r="U598" i="39"/>
  <c r="Q598" i="39" a="1"/>
  <c r="Q598" i="39" s="1"/>
  <c r="R598" i="39" s="1"/>
  <c r="L598" i="39"/>
  <c r="H598" i="39" a="1"/>
  <c r="H598" i="39" s="1"/>
  <c r="I598" i="39" s="1"/>
  <c r="GA597" i="39"/>
  <c r="FX597" i="39"/>
  <c r="FW597" i="39" a="1"/>
  <c r="FW597" i="39" s="1"/>
  <c r="FR597" i="39"/>
  <c r="FN597" i="39"/>
  <c r="FO597" i="39" s="1"/>
  <c r="FN597" i="39" a="1"/>
  <c r="FI597" i="39"/>
  <c r="FE597" i="39" a="1"/>
  <c r="FE597" i="39" s="1"/>
  <c r="FF597" i="39" s="1"/>
  <c r="EZ597" i="39"/>
  <c r="EV597" i="39" a="1"/>
  <c r="EV597" i="39" s="1"/>
  <c r="EW597" i="39" s="1"/>
  <c r="EQ597" i="39"/>
  <c r="EN597" i="39"/>
  <c r="EM597" i="39" a="1"/>
  <c r="EM597" i="39" s="1"/>
  <c r="EH597" i="39"/>
  <c r="ED597" i="39" a="1"/>
  <c r="ED597" i="39" s="1"/>
  <c r="EE597" i="39" s="1"/>
  <c r="DY597" i="39"/>
  <c r="DV597" i="39"/>
  <c r="DU597" i="39" a="1"/>
  <c r="DU597" i="39" s="1"/>
  <c r="DP597" i="39"/>
  <c r="DL597" i="39" a="1"/>
  <c r="DL597" i="39" s="1"/>
  <c r="DM597" i="39" s="1"/>
  <c r="DG597" i="39"/>
  <c r="DC597" i="39" a="1"/>
  <c r="DC597" i="39" s="1"/>
  <c r="DD597" i="39" s="1"/>
  <c r="CX597" i="39"/>
  <c r="CT597" i="39" a="1"/>
  <c r="CT597" i="39" s="1"/>
  <c r="CU597" i="39" s="1"/>
  <c r="CO597" i="39"/>
  <c r="CL597" i="39"/>
  <c r="CK597" i="39" a="1"/>
  <c r="CK597" i="39" s="1"/>
  <c r="CF597" i="39"/>
  <c r="CB597" i="39"/>
  <c r="CC597" i="39" s="1"/>
  <c r="CB597" i="39" a="1"/>
  <c r="BW597" i="39"/>
  <c r="BS597" i="39" a="1"/>
  <c r="BS597" i="39" s="1"/>
  <c r="BT597" i="39" s="1"/>
  <c r="BN597" i="39"/>
  <c r="BJ597" i="39" a="1"/>
  <c r="BJ597" i="39" s="1"/>
  <c r="BK597" i="39" s="1"/>
  <c r="BE597" i="39"/>
  <c r="BA597" i="39" a="1"/>
  <c r="BA597" i="39" s="1"/>
  <c r="BB597" i="39" s="1"/>
  <c r="AV597" i="39"/>
  <c r="AS597" i="39"/>
  <c r="AR597" i="39"/>
  <c r="AR597" i="39" a="1"/>
  <c r="AM597" i="39"/>
  <c r="AJ597" i="39"/>
  <c r="AI597" i="39" a="1"/>
  <c r="AI597" i="39" s="1"/>
  <c r="AD597" i="39"/>
  <c r="Z597" i="39"/>
  <c r="AA597" i="39" s="1"/>
  <c r="Z597" i="39" a="1"/>
  <c r="U597" i="39"/>
  <c r="R597" i="39"/>
  <c r="Q597" i="39" a="1"/>
  <c r="Q597" i="39" s="1"/>
  <c r="L597" i="39"/>
  <c r="H597" i="39" a="1"/>
  <c r="H597" i="39" s="1"/>
  <c r="I597" i="39" s="1"/>
  <c r="GA596" i="39"/>
  <c r="FW596" i="39" a="1"/>
  <c r="FW596" i="39" s="1"/>
  <c r="FX596" i="39" s="1"/>
  <c r="FR596" i="39"/>
  <c r="FN596" i="39"/>
  <c r="FO596" i="39" s="1"/>
  <c r="FN596" i="39" a="1"/>
  <c r="FI596" i="39"/>
  <c r="FE596" i="39" a="1"/>
  <c r="FE596" i="39" s="1"/>
  <c r="FF596" i="39" s="1"/>
  <c r="EZ596" i="39"/>
  <c r="EV596" i="39"/>
  <c r="EW596" i="39" s="1"/>
  <c r="EV596" i="39" a="1"/>
  <c r="EQ596" i="39"/>
  <c r="EN596" i="39"/>
  <c r="EM596" i="39" a="1"/>
  <c r="EM596" i="39" s="1"/>
  <c r="EH596" i="39"/>
  <c r="EE596" i="39"/>
  <c r="ED596" i="39" a="1"/>
  <c r="ED596" i="39" s="1"/>
  <c r="DY596" i="39"/>
  <c r="DU596" i="39" a="1"/>
  <c r="DU596" i="39" s="1"/>
  <c r="DV596" i="39" s="1"/>
  <c r="DP596" i="39"/>
  <c r="DL596" i="39" a="1"/>
  <c r="DL596" i="39" s="1"/>
  <c r="DM596" i="39" s="1"/>
  <c r="DG596" i="39"/>
  <c r="DC596" i="39" a="1"/>
  <c r="DC596" i="39" s="1"/>
  <c r="DD596" i="39" s="1"/>
  <c r="CX596" i="39"/>
  <c r="CU596" i="39"/>
  <c r="CT596" i="39"/>
  <c r="CT596" i="39" a="1"/>
  <c r="CO596" i="39"/>
  <c r="CL596" i="39"/>
  <c r="CK596" i="39" a="1"/>
  <c r="CK596" i="39" s="1"/>
  <c r="CF596" i="39"/>
  <c r="CB596" i="39" a="1"/>
  <c r="CB596" i="39" s="1"/>
  <c r="CC596" i="39" s="1"/>
  <c r="BW596" i="39"/>
  <c r="BT596" i="39"/>
  <c r="BS596" i="39" a="1"/>
  <c r="BS596" i="39" s="1"/>
  <c r="BN596" i="39"/>
  <c r="BK596" i="39"/>
  <c r="BJ596" i="39" a="1"/>
  <c r="BJ596" i="39" s="1"/>
  <c r="BE596" i="39"/>
  <c r="BA596" i="39" a="1"/>
  <c r="BA596" i="39" s="1"/>
  <c r="BB596" i="39" s="1"/>
  <c r="AV596" i="39"/>
  <c r="AR596" i="39" a="1"/>
  <c r="AR596" i="39" s="1"/>
  <c r="AS596" i="39" s="1"/>
  <c r="AM596" i="39"/>
  <c r="AI596" i="39" a="1"/>
  <c r="AI596" i="39" s="1"/>
  <c r="AJ596" i="39" s="1"/>
  <c r="AD596" i="39"/>
  <c r="AA596" i="39"/>
  <c r="Z596" i="39" a="1"/>
  <c r="Z596" i="39" s="1"/>
  <c r="U596" i="39"/>
  <c r="Q596" i="39"/>
  <c r="R596" i="39" s="1"/>
  <c r="Q596" i="39" a="1"/>
  <c r="L596" i="39"/>
  <c r="H596" i="39" a="1"/>
  <c r="H596" i="39" s="1"/>
  <c r="I596" i="39" s="1"/>
  <c r="GA595" i="39"/>
  <c r="FW595" i="39" a="1"/>
  <c r="FW595" i="39" s="1"/>
  <c r="FX595" i="39" s="1"/>
  <c r="FR595" i="39"/>
  <c r="FO595" i="39"/>
  <c r="FN595" i="39" a="1"/>
  <c r="FN595" i="39" s="1"/>
  <c r="FI595" i="39"/>
  <c r="FE595" i="39" a="1"/>
  <c r="FE595" i="39" s="1"/>
  <c r="FF595" i="39" s="1"/>
  <c r="EZ595" i="39"/>
  <c r="EV595" i="39" a="1"/>
  <c r="EV595" i="39" s="1"/>
  <c r="EW595" i="39" s="1"/>
  <c r="EQ595" i="39"/>
  <c r="EM595" i="39"/>
  <c r="EN595" i="39" s="1"/>
  <c r="EM595" i="39" a="1"/>
  <c r="EH595" i="39"/>
  <c r="ED595" i="39" a="1"/>
  <c r="ED595" i="39" s="1"/>
  <c r="EE595" i="39" s="1"/>
  <c r="DY595" i="39"/>
  <c r="DU595" i="39" a="1"/>
  <c r="DU595" i="39" s="1"/>
  <c r="DV595" i="39" s="1"/>
  <c r="DP595" i="39"/>
  <c r="DM595" i="39"/>
  <c r="DL595" i="39" a="1"/>
  <c r="DL595" i="39" s="1"/>
  <c r="DG595" i="39"/>
  <c r="DC595" i="39"/>
  <c r="DD595" i="39" s="1"/>
  <c r="DC595" i="39" a="1"/>
  <c r="CX595" i="39"/>
  <c r="CT595" i="39" a="1"/>
  <c r="CT595" i="39" s="1"/>
  <c r="CU595" i="39" s="1"/>
  <c r="CO595" i="39"/>
  <c r="CK595" i="39" a="1"/>
  <c r="CK595" i="39" s="1"/>
  <c r="CL595" i="39" s="1"/>
  <c r="CF595" i="39"/>
  <c r="CB595" i="39" a="1"/>
  <c r="CB595" i="39" s="1"/>
  <c r="CC595" i="39" s="1"/>
  <c r="BW595" i="39"/>
  <c r="BS595" i="39"/>
  <c r="BT595" i="39" s="1"/>
  <c r="BS595" i="39" a="1"/>
  <c r="BN595" i="39"/>
  <c r="BK595" i="39"/>
  <c r="BJ595" i="39" a="1"/>
  <c r="BJ595" i="39" s="1"/>
  <c r="BE595" i="39"/>
  <c r="BA595" i="39" a="1"/>
  <c r="BA595" i="39" s="1"/>
  <c r="BB595" i="39" s="1"/>
  <c r="AV595" i="39"/>
  <c r="AR595" i="39" a="1"/>
  <c r="AR595" i="39" s="1"/>
  <c r="AS595" i="39" s="1"/>
  <c r="AM595" i="39"/>
  <c r="AI595" i="39" a="1"/>
  <c r="AI595" i="39" s="1"/>
  <c r="AJ595" i="39" s="1"/>
  <c r="AD595" i="39"/>
  <c r="AA595" i="39"/>
  <c r="Z595" i="39" a="1"/>
  <c r="Z595" i="39" s="1"/>
  <c r="U595" i="39"/>
  <c r="Q595" i="39"/>
  <c r="R595" i="39" s="1"/>
  <c r="Q595" i="39" a="1"/>
  <c r="L595" i="39"/>
  <c r="H595" i="39" a="1"/>
  <c r="H595" i="39" s="1"/>
  <c r="I595" i="39" s="1"/>
  <c r="GA594" i="39"/>
  <c r="FW594" i="39" a="1"/>
  <c r="FW594" i="39" s="1"/>
  <c r="FX594" i="39" s="1"/>
  <c r="FR594" i="39"/>
  <c r="FO594" i="39"/>
  <c r="FN594" i="39" a="1"/>
  <c r="FN594" i="39" s="1"/>
  <c r="FI594" i="39"/>
  <c r="FE594" i="39" a="1"/>
  <c r="FE594" i="39" s="1"/>
  <c r="FF594" i="39" s="1"/>
  <c r="EZ594" i="39"/>
  <c r="EV594" i="39" a="1"/>
  <c r="EV594" i="39" s="1"/>
  <c r="EW594" i="39" s="1"/>
  <c r="EQ594" i="39"/>
  <c r="EM594" i="39"/>
  <c r="EN594" i="39" s="1"/>
  <c r="EM594" i="39" a="1"/>
  <c r="EH594" i="39"/>
  <c r="ED594" i="39" a="1"/>
  <c r="ED594" i="39" s="1"/>
  <c r="EE594" i="39" s="1"/>
  <c r="DY594" i="39"/>
  <c r="DU594" i="39" a="1"/>
  <c r="DU594" i="39" s="1"/>
  <c r="DV594" i="39" s="1"/>
  <c r="DP594" i="39"/>
  <c r="DM594" i="39"/>
  <c r="DL594" i="39" a="1"/>
  <c r="DL594" i="39" s="1"/>
  <c r="DG594" i="39"/>
  <c r="DC594" i="39"/>
  <c r="DD594" i="39" s="1"/>
  <c r="DC594" i="39" a="1"/>
  <c r="CX594" i="39"/>
  <c r="CT594" i="39" a="1"/>
  <c r="CT594" i="39" s="1"/>
  <c r="CU594" i="39" s="1"/>
  <c r="CO594" i="39"/>
  <c r="CL594" i="39"/>
  <c r="CK594" i="39" a="1"/>
  <c r="CK594" i="39" s="1"/>
  <c r="CF594" i="39"/>
  <c r="CB594" i="39" a="1"/>
  <c r="CB594" i="39" s="1"/>
  <c r="CC594" i="39" s="1"/>
  <c r="BW594" i="39"/>
  <c r="BS594" i="39"/>
  <c r="BT594" i="39" s="1"/>
  <c r="BS594" i="39" a="1"/>
  <c r="BN594" i="39"/>
  <c r="BK594" i="39"/>
  <c r="BJ594" i="39" a="1"/>
  <c r="BJ594" i="39" s="1"/>
  <c r="BE594" i="39"/>
  <c r="BA594" i="39" a="1"/>
  <c r="BA594" i="39" s="1"/>
  <c r="BB594" i="39" s="1"/>
  <c r="AV594" i="39"/>
  <c r="AR594" i="39" a="1"/>
  <c r="AR594" i="39" s="1"/>
  <c r="AS594" i="39" s="1"/>
  <c r="AM594" i="39"/>
  <c r="AI594" i="39" a="1"/>
  <c r="AI594" i="39" s="1"/>
  <c r="AJ594" i="39" s="1"/>
  <c r="AD594" i="39"/>
  <c r="AA594" i="39"/>
  <c r="Z594" i="39" a="1"/>
  <c r="Z594" i="39" s="1"/>
  <c r="U594" i="39"/>
  <c r="Q594" i="39"/>
  <c r="R594" i="39" s="1"/>
  <c r="Q594" i="39" a="1"/>
  <c r="L594" i="39"/>
  <c r="H594" i="39" a="1"/>
  <c r="H594" i="39" s="1"/>
  <c r="I594" i="39" s="1"/>
  <c r="GA593" i="39"/>
  <c r="FW593" i="39" a="1"/>
  <c r="FW593" i="39" s="1"/>
  <c r="FX593" i="39" s="1"/>
  <c r="FR593" i="39"/>
  <c r="FO593" i="39"/>
  <c r="FN593" i="39" a="1"/>
  <c r="FN593" i="39" s="1"/>
  <c r="FI593" i="39"/>
  <c r="FE593" i="39" a="1"/>
  <c r="FE593" i="39" s="1"/>
  <c r="FF593" i="39" s="1"/>
  <c r="EZ593" i="39"/>
  <c r="EV593" i="39" a="1"/>
  <c r="EV593" i="39" s="1"/>
  <c r="EW593" i="39" s="1"/>
  <c r="EQ593" i="39"/>
  <c r="EM593" i="39"/>
  <c r="EN593" i="39" s="1"/>
  <c r="EM593" i="39" a="1"/>
  <c r="EH593" i="39"/>
  <c r="ED593" i="39" a="1"/>
  <c r="ED593" i="39" s="1"/>
  <c r="EE593" i="39" s="1"/>
  <c r="DY593" i="39"/>
  <c r="DU593" i="39" a="1"/>
  <c r="DU593" i="39" s="1"/>
  <c r="DV593" i="39" s="1"/>
  <c r="DP593" i="39"/>
  <c r="DM593" i="39"/>
  <c r="DL593" i="39" a="1"/>
  <c r="DL593" i="39" s="1"/>
  <c r="DG593" i="39"/>
  <c r="DC593" i="39"/>
  <c r="DD593" i="39" s="1"/>
  <c r="DC593" i="39" a="1"/>
  <c r="CX593" i="39"/>
  <c r="CT593" i="39" a="1"/>
  <c r="CT593" i="39" s="1"/>
  <c r="CU593" i="39" s="1"/>
  <c r="CO593" i="39"/>
  <c r="CK593" i="39" a="1"/>
  <c r="CK593" i="39" s="1"/>
  <c r="CL593" i="39" s="1"/>
  <c r="CF593" i="39"/>
  <c r="CB593" i="39" a="1"/>
  <c r="CB593" i="39" s="1"/>
  <c r="CC593" i="39" s="1"/>
  <c r="BW593" i="39"/>
  <c r="BS593" i="39"/>
  <c r="BT593" i="39" s="1"/>
  <c r="BS593" i="39" a="1"/>
  <c r="BN593" i="39"/>
  <c r="BK593" i="39"/>
  <c r="BJ593" i="39" a="1"/>
  <c r="BJ593" i="39" s="1"/>
  <c r="BE593" i="39"/>
  <c r="BA593" i="39" a="1"/>
  <c r="BA593" i="39" s="1"/>
  <c r="BB593" i="39" s="1"/>
  <c r="AV593" i="39"/>
  <c r="AR593" i="39" a="1"/>
  <c r="AR593" i="39" s="1"/>
  <c r="AS593" i="39" s="1"/>
  <c r="AM593" i="39"/>
  <c r="AI593" i="39" a="1"/>
  <c r="AI593" i="39" s="1"/>
  <c r="AJ593" i="39" s="1"/>
  <c r="AD593" i="39"/>
  <c r="AA593" i="39"/>
  <c r="Z593" i="39" a="1"/>
  <c r="Z593" i="39" s="1"/>
  <c r="U593" i="39"/>
  <c r="Q593" i="39"/>
  <c r="R593" i="39" s="1"/>
  <c r="Q593" i="39" a="1"/>
  <c r="L593" i="39"/>
  <c r="H593" i="39" a="1"/>
  <c r="H593" i="39" s="1"/>
  <c r="I593" i="39" s="1"/>
  <c r="GA592" i="39"/>
  <c r="FW592" i="39" a="1"/>
  <c r="FW592" i="39" s="1"/>
  <c r="FX592" i="39" s="1"/>
  <c r="FR592" i="39"/>
  <c r="FO592" i="39"/>
  <c r="FN592" i="39" a="1"/>
  <c r="FN592" i="39" s="1"/>
  <c r="FI592" i="39"/>
  <c r="FF592" i="39"/>
  <c r="FE592" i="39" a="1"/>
  <c r="FE592" i="39" s="1"/>
  <c r="EZ592" i="39"/>
  <c r="EV592" i="39" a="1"/>
  <c r="EV592" i="39" s="1"/>
  <c r="EW592" i="39" s="1"/>
  <c r="EQ592" i="39"/>
  <c r="EM592" i="39"/>
  <c r="EN592" i="39" s="1"/>
  <c r="EM592" i="39" a="1"/>
  <c r="EH592" i="39"/>
  <c r="ED592" i="39" a="1"/>
  <c r="ED592" i="39" s="1"/>
  <c r="EE592" i="39" s="1"/>
  <c r="DY592" i="39"/>
  <c r="DU592" i="39" a="1"/>
  <c r="DU592" i="39" s="1"/>
  <c r="DV592" i="39" s="1"/>
  <c r="DP592" i="39"/>
  <c r="DM592" i="39"/>
  <c r="DL592" i="39" a="1"/>
  <c r="DL592" i="39" s="1"/>
  <c r="DG592" i="39"/>
  <c r="DC592" i="39"/>
  <c r="DD592" i="39" s="1"/>
  <c r="DC592" i="39" a="1"/>
  <c r="CX592" i="39"/>
  <c r="CT592" i="39" a="1"/>
  <c r="CT592" i="39" s="1"/>
  <c r="CU592" i="39" s="1"/>
  <c r="CO592" i="39"/>
  <c r="CK592" i="39" a="1"/>
  <c r="CK592" i="39" s="1"/>
  <c r="CL592" i="39" s="1"/>
  <c r="CF592" i="39"/>
  <c r="CB592" i="39" a="1"/>
  <c r="CB592" i="39" s="1"/>
  <c r="CC592" i="39" s="1"/>
  <c r="BW592" i="39"/>
  <c r="BS592" i="39"/>
  <c r="BT592" i="39" s="1"/>
  <c r="BS592" i="39" a="1"/>
  <c r="BN592" i="39"/>
  <c r="BK592" i="39"/>
  <c r="BJ592" i="39" a="1"/>
  <c r="BJ592" i="39" s="1"/>
  <c r="BE592" i="39"/>
  <c r="BA592" i="39" a="1"/>
  <c r="BA592" i="39" s="1"/>
  <c r="BB592" i="39" s="1"/>
  <c r="AV592" i="39"/>
  <c r="AR592" i="39"/>
  <c r="AS592" i="39" s="1"/>
  <c r="AR592" i="39" a="1"/>
  <c r="AM592" i="39"/>
  <c r="AI592" i="39" a="1"/>
  <c r="AI592" i="39" s="1"/>
  <c r="AJ592" i="39" s="1"/>
  <c r="AD592" i="39"/>
  <c r="Z592" i="39"/>
  <c r="AA592" i="39" s="1"/>
  <c r="Z592" i="39" a="1"/>
  <c r="U592" i="39"/>
  <c r="R592" i="39"/>
  <c r="Q592" i="39" a="1"/>
  <c r="Q592" i="39" s="1"/>
  <c r="L592" i="39"/>
  <c r="H592" i="39"/>
  <c r="I592" i="39" s="1"/>
  <c r="H592" i="39" a="1"/>
  <c r="GA591" i="39"/>
  <c r="FW591" i="39"/>
  <c r="FX591" i="39" s="1"/>
  <c r="FW591" i="39" a="1"/>
  <c r="FR591" i="39"/>
  <c r="FN591" i="39"/>
  <c r="FO591" i="39" s="1"/>
  <c r="FN591" i="39" a="1"/>
  <c r="FI591" i="39"/>
  <c r="FE591" i="39" a="1"/>
  <c r="FE591" i="39" s="1"/>
  <c r="FF591" i="39" s="1"/>
  <c r="EZ591" i="39"/>
  <c r="EV591" i="39"/>
  <c r="EW591" i="39" s="1"/>
  <c r="EV591" i="39" a="1"/>
  <c r="EQ591" i="39"/>
  <c r="EM591" i="39" a="1"/>
  <c r="EM591" i="39" s="1"/>
  <c r="EN591" i="39" s="1"/>
  <c r="EH591" i="39"/>
  <c r="ED591" i="39"/>
  <c r="EE591" i="39" s="1"/>
  <c r="ED591" i="39" a="1"/>
  <c r="DY591" i="39"/>
  <c r="DU591" i="39" a="1"/>
  <c r="DU591" i="39" s="1"/>
  <c r="DV591" i="39" s="1"/>
  <c r="DP591" i="39"/>
  <c r="DL591" i="39"/>
  <c r="DM591" i="39" s="1"/>
  <c r="DL591" i="39" a="1"/>
  <c r="DG591" i="39"/>
  <c r="DD591" i="39"/>
  <c r="DC591" i="39"/>
  <c r="DC591" i="39" a="1"/>
  <c r="CX591" i="39"/>
  <c r="CT591" i="39"/>
  <c r="CU591" i="39" s="1"/>
  <c r="CT591" i="39" a="1"/>
  <c r="CO591" i="39"/>
  <c r="CL591" i="39"/>
  <c r="CK591" i="39"/>
  <c r="CK591" i="39" a="1"/>
  <c r="CF591" i="39"/>
  <c r="CB591" i="39" a="1"/>
  <c r="CB591" i="39" s="1"/>
  <c r="CC591" i="39" s="1"/>
  <c r="BW591" i="39"/>
  <c r="BS591" i="39"/>
  <c r="BT591" i="39" s="1"/>
  <c r="BS591" i="39" a="1"/>
  <c r="BN591" i="39"/>
  <c r="BJ591" i="39" a="1"/>
  <c r="BJ591" i="39" s="1"/>
  <c r="BK591" i="39" s="1"/>
  <c r="BE591" i="39"/>
  <c r="BA591" i="39" a="1"/>
  <c r="BA591" i="39" s="1"/>
  <c r="BB591" i="39" s="1"/>
  <c r="AV591" i="39"/>
  <c r="AR591" i="39" a="1"/>
  <c r="AR591" i="39" s="1"/>
  <c r="AS591" i="39" s="1"/>
  <c r="AM591" i="39"/>
  <c r="AI591" i="39" a="1"/>
  <c r="AI591" i="39" s="1"/>
  <c r="AJ591" i="39" s="1"/>
  <c r="AD591" i="39"/>
  <c r="Z591" i="39"/>
  <c r="AA591" i="39" s="1"/>
  <c r="Z591" i="39" a="1"/>
  <c r="U591" i="39"/>
  <c r="Q591" i="39" a="1"/>
  <c r="Q591" i="39" s="1"/>
  <c r="R591" i="39" s="1"/>
  <c r="L591" i="39"/>
  <c r="H591" i="39"/>
  <c r="I591" i="39" s="1"/>
  <c r="H591" i="39" a="1"/>
  <c r="GA590" i="39"/>
  <c r="FX590" i="39"/>
  <c r="FW590" i="39"/>
  <c r="FW590" i="39" a="1"/>
  <c r="FR590" i="39"/>
  <c r="FN590" i="39"/>
  <c r="FO590" i="39" s="1"/>
  <c r="FN590" i="39" a="1"/>
  <c r="FI590" i="39"/>
  <c r="FE590" i="39"/>
  <c r="FF590" i="39" s="1"/>
  <c r="FE590" i="39" a="1"/>
  <c r="EZ590" i="39"/>
  <c r="EV590" i="39" a="1"/>
  <c r="EV590" i="39" s="1"/>
  <c r="EW590" i="39" s="1"/>
  <c r="EQ590" i="39"/>
  <c r="EM590" i="39" a="1"/>
  <c r="EM590" i="39" s="1"/>
  <c r="EN590" i="39" s="1"/>
  <c r="EH590" i="39"/>
  <c r="ED590" i="39" a="1"/>
  <c r="ED590" i="39" s="1"/>
  <c r="EE590" i="39" s="1"/>
  <c r="DY590" i="39"/>
  <c r="DU590" i="39" a="1"/>
  <c r="DU590" i="39" s="1"/>
  <c r="DV590" i="39" s="1"/>
  <c r="DP590" i="39"/>
  <c r="DL590" i="39" a="1"/>
  <c r="DL590" i="39" s="1"/>
  <c r="DM590" i="39" s="1"/>
  <c r="DG590" i="39"/>
  <c r="DD590" i="39"/>
  <c r="DC590" i="39"/>
  <c r="DC590" i="39" a="1"/>
  <c r="CX590" i="39"/>
  <c r="CT590" i="39"/>
  <c r="CU590" i="39" s="1"/>
  <c r="CT590" i="39" a="1"/>
  <c r="CO590" i="39"/>
  <c r="CL590" i="39"/>
  <c r="CK590" i="39"/>
  <c r="CK590" i="39" a="1"/>
  <c r="CF590" i="39"/>
  <c r="CB590" i="39" a="1"/>
  <c r="CB590" i="39" s="1"/>
  <c r="CC590" i="39" s="1"/>
  <c r="BW590" i="39"/>
  <c r="BS590" i="39"/>
  <c r="BT590" i="39" s="1"/>
  <c r="BS590" i="39" a="1"/>
  <c r="BN590" i="39"/>
  <c r="BJ590" i="39" a="1"/>
  <c r="BJ590" i="39" s="1"/>
  <c r="BK590" i="39" s="1"/>
  <c r="BE590" i="39"/>
  <c r="BA590" i="39" a="1"/>
  <c r="BA590" i="39" s="1"/>
  <c r="BB590" i="39" s="1"/>
  <c r="AV590" i="39"/>
  <c r="AR590" i="39" a="1"/>
  <c r="AR590" i="39" s="1"/>
  <c r="AS590" i="39" s="1"/>
  <c r="AM590" i="39"/>
  <c r="AI590" i="39" a="1"/>
  <c r="AI590" i="39" s="1"/>
  <c r="AJ590" i="39" s="1"/>
  <c r="AD590" i="39"/>
  <c r="Z590" i="39"/>
  <c r="AA590" i="39" s="1"/>
  <c r="Z590" i="39" a="1"/>
  <c r="U590" i="39"/>
  <c r="Q590" i="39" a="1"/>
  <c r="Q590" i="39" s="1"/>
  <c r="R590" i="39" s="1"/>
  <c r="L590" i="39"/>
  <c r="H590" i="39"/>
  <c r="I590" i="39" s="1"/>
  <c r="H590" i="39" a="1"/>
  <c r="GA589" i="39"/>
  <c r="FW589" i="39"/>
  <c r="FX589" i="39" s="1"/>
  <c r="FW589" i="39" a="1"/>
  <c r="FR589" i="39"/>
  <c r="FN589" i="39"/>
  <c r="FO589" i="39" s="1"/>
  <c r="FN589" i="39" a="1"/>
  <c r="FI589" i="39"/>
  <c r="FE589" i="39" a="1"/>
  <c r="FE589" i="39" s="1"/>
  <c r="FF589" i="39" s="1"/>
  <c r="EZ589" i="39"/>
  <c r="EV589" i="39" a="1"/>
  <c r="EV589" i="39" s="1"/>
  <c r="EW589" i="39" s="1"/>
  <c r="EQ589" i="39"/>
  <c r="EM589" i="39" a="1"/>
  <c r="EM589" i="39" s="1"/>
  <c r="EN589" i="39" s="1"/>
  <c r="EH589" i="39"/>
  <c r="ED589" i="39" a="1"/>
  <c r="ED589" i="39" s="1"/>
  <c r="EE589" i="39" s="1"/>
  <c r="DY589" i="39"/>
  <c r="DU589" i="39" a="1"/>
  <c r="DU589" i="39" s="1"/>
  <c r="DV589" i="39" s="1"/>
  <c r="DP589" i="39"/>
  <c r="DL589" i="39" a="1"/>
  <c r="DL589" i="39" s="1"/>
  <c r="DM589" i="39" s="1"/>
  <c r="DG589" i="39"/>
  <c r="DD589" i="39"/>
  <c r="DC589" i="39"/>
  <c r="DC589" i="39" a="1"/>
  <c r="CX589" i="39"/>
  <c r="CT589" i="39"/>
  <c r="CU589" i="39" s="1"/>
  <c r="CT589" i="39" a="1"/>
  <c r="CO589" i="39"/>
  <c r="CL589" i="39"/>
  <c r="CK589" i="39"/>
  <c r="CK589" i="39" a="1"/>
  <c r="CF589" i="39"/>
  <c r="CB589" i="39"/>
  <c r="CC589" i="39" s="1"/>
  <c r="CB589" i="39" a="1"/>
  <c r="BW589" i="39"/>
  <c r="BS589" i="39"/>
  <c r="BT589" i="39" s="1"/>
  <c r="BS589" i="39" a="1"/>
  <c r="BN589" i="39"/>
  <c r="BJ589" i="39" a="1"/>
  <c r="BJ589" i="39" s="1"/>
  <c r="BK589" i="39" s="1"/>
  <c r="BE589" i="39"/>
  <c r="BA589" i="39" a="1"/>
  <c r="BA589" i="39" s="1"/>
  <c r="BB589" i="39" s="1"/>
  <c r="AV589" i="39"/>
  <c r="AR589" i="39" a="1"/>
  <c r="AR589" i="39" s="1"/>
  <c r="AS589" i="39" s="1"/>
  <c r="AM589" i="39"/>
  <c r="AI589" i="39" a="1"/>
  <c r="AI589" i="39" s="1"/>
  <c r="AJ589" i="39" s="1"/>
  <c r="AD589" i="39"/>
  <c r="Z589" i="39"/>
  <c r="AA589" i="39" s="1"/>
  <c r="Z589" i="39" a="1"/>
  <c r="U589" i="39"/>
  <c r="R589" i="39"/>
  <c r="Q589" i="39" a="1"/>
  <c r="Q589" i="39" s="1"/>
  <c r="L589" i="39"/>
  <c r="H589" i="39"/>
  <c r="I589" i="39" s="1"/>
  <c r="H589" i="39" a="1"/>
  <c r="GA588" i="39"/>
  <c r="FW588" i="39"/>
  <c r="FX588" i="39" s="1"/>
  <c r="FW588" i="39" a="1"/>
  <c r="FR588" i="39"/>
  <c r="FN588" i="39"/>
  <c r="FO588" i="39" s="1"/>
  <c r="FN588" i="39" a="1"/>
  <c r="FI588" i="39"/>
  <c r="FE588" i="39" a="1"/>
  <c r="FE588" i="39" s="1"/>
  <c r="FF588" i="39" s="1"/>
  <c r="EZ588" i="39"/>
  <c r="EV588" i="39" a="1"/>
  <c r="EV588" i="39" s="1"/>
  <c r="EW588" i="39" s="1"/>
  <c r="EQ588" i="39"/>
  <c r="EM588" i="39"/>
  <c r="EN588" i="39" s="1"/>
  <c r="EM588" i="39" a="1"/>
  <c r="EH588" i="39"/>
  <c r="ED588" i="39" a="1"/>
  <c r="ED588" i="39" s="1"/>
  <c r="EE588" i="39" s="1"/>
  <c r="DY588" i="39"/>
  <c r="DU588" i="39" a="1"/>
  <c r="DU588" i="39" s="1"/>
  <c r="DV588" i="39" s="1"/>
  <c r="DP588" i="39"/>
  <c r="DL588" i="39" a="1"/>
  <c r="DL588" i="39" s="1"/>
  <c r="DM588" i="39" s="1"/>
  <c r="DG588" i="39"/>
  <c r="DD588" i="39"/>
  <c r="DC588" i="39"/>
  <c r="DC588" i="39" a="1"/>
  <c r="CX588" i="39"/>
  <c r="CT588" i="39"/>
  <c r="CU588" i="39" s="1"/>
  <c r="CT588" i="39" a="1"/>
  <c r="CO588" i="39"/>
  <c r="CL588" i="39"/>
  <c r="CK588" i="39"/>
  <c r="CK588" i="39" a="1"/>
  <c r="CF588" i="39"/>
  <c r="CB588" i="39" a="1"/>
  <c r="CB588" i="39" s="1"/>
  <c r="CC588" i="39" s="1"/>
  <c r="BW588" i="39"/>
  <c r="BS588" i="39" a="1"/>
  <c r="BS588" i="39" s="1"/>
  <c r="BT588" i="39" s="1"/>
  <c r="BN588" i="39"/>
  <c r="BJ588" i="39"/>
  <c r="BK588" i="39" s="1"/>
  <c r="BJ588" i="39" a="1"/>
  <c r="BE588" i="39"/>
  <c r="BA588" i="39" a="1"/>
  <c r="BA588" i="39" s="1"/>
  <c r="BB588" i="39" s="1"/>
  <c r="AV588" i="39"/>
  <c r="AR588" i="39" a="1"/>
  <c r="AR588" i="39" s="1"/>
  <c r="AS588" i="39" s="1"/>
  <c r="AM588" i="39"/>
  <c r="AI588" i="39" a="1"/>
  <c r="AI588" i="39" s="1"/>
  <c r="AJ588" i="39" s="1"/>
  <c r="AD588" i="39"/>
  <c r="Z588" i="39"/>
  <c r="AA588" i="39" s="1"/>
  <c r="Z588" i="39" a="1"/>
  <c r="U588" i="39"/>
  <c r="Q588" i="39" a="1"/>
  <c r="Q588" i="39" s="1"/>
  <c r="R588" i="39" s="1"/>
  <c r="L588" i="39"/>
  <c r="H588" i="39"/>
  <c r="I588" i="39" s="1"/>
  <c r="H588" i="39" a="1"/>
  <c r="GA587" i="39"/>
  <c r="FX587" i="39"/>
  <c r="FW587" i="39"/>
  <c r="FW587" i="39" a="1"/>
  <c r="FR587" i="39"/>
  <c r="FN587" i="39" a="1"/>
  <c r="FN587" i="39" s="1"/>
  <c r="FO587" i="39" s="1"/>
  <c r="FI587" i="39"/>
  <c r="FF587" i="39"/>
  <c r="FE587" i="39"/>
  <c r="FE587" i="39" a="1"/>
  <c r="EZ587" i="39"/>
  <c r="EV587" i="39" a="1"/>
  <c r="EV587" i="39" s="1"/>
  <c r="EW587" i="39" s="1"/>
  <c r="EQ587" i="39"/>
  <c r="EM587" i="39" a="1"/>
  <c r="EM587" i="39" s="1"/>
  <c r="EN587" i="39" s="1"/>
  <c r="EH587" i="39"/>
  <c r="ED587" i="39" a="1"/>
  <c r="ED587" i="39" s="1"/>
  <c r="EE587" i="39" s="1"/>
  <c r="DY587" i="39"/>
  <c r="DU587" i="39" a="1"/>
  <c r="DU587" i="39" s="1"/>
  <c r="DV587" i="39" s="1"/>
  <c r="DP587" i="39"/>
  <c r="DL587" i="39" a="1"/>
  <c r="DL587" i="39" s="1"/>
  <c r="DM587" i="39" s="1"/>
  <c r="DG587" i="39"/>
  <c r="DC587" i="39"/>
  <c r="DD587" i="39" s="1"/>
  <c r="DC587" i="39" a="1"/>
  <c r="CX587" i="39"/>
  <c r="CT587" i="39" a="1"/>
  <c r="CT587" i="39" s="1"/>
  <c r="CU587" i="39" s="1"/>
  <c r="CO587" i="39"/>
  <c r="CK587" i="39" a="1"/>
  <c r="CK587" i="39" s="1"/>
  <c r="CL587" i="39" s="1"/>
  <c r="CF587" i="39"/>
  <c r="CB587" i="39" a="1"/>
  <c r="CB587" i="39" s="1"/>
  <c r="CC587" i="39" s="1"/>
  <c r="BW587" i="39"/>
  <c r="BS587" i="39"/>
  <c r="BT587" i="39" s="1"/>
  <c r="BS587" i="39" a="1"/>
  <c r="BN587" i="39"/>
  <c r="BJ587" i="39" a="1"/>
  <c r="BJ587" i="39" s="1"/>
  <c r="BK587" i="39" s="1"/>
  <c r="BE587" i="39"/>
  <c r="BA587" i="39" a="1"/>
  <c r="BA587" i="39" s="1"/>
  <c r="BB587" i="39" s="1"/>
  <c r="AV587" i="39"/>
  <c r="AR587" i="39" a="1"/>
  <c r="AR587" i="39" s="1"/>
  <c r="AS587" i="39" s="1"/>
  <c r="AM587" i="39"/>
  <c r="AI587" i="39" a="1"/>
  <c r="AI587" i="39" s="1"/>
  <c r="AJ587" i="39" s="1"/>
  <c r="AD587" i="39"/>
  <c r="Z587" i="39" a="1"/>
  <c r="Z587" i="39" s="1"/>
  <c r="AA587" i="39" s="1"/>
  <c r="U587" i="39"/>
  <c r="Q587" i="39" a="1"/>
  <c r="Q587" i="39" s="1"/>
  <c r="R587" i="39" s="1"/>
  <c r="L587" i="39"/>
  <c r="H587" i="39" a="1"/>
  <c r="H587" i="39" s="1"/>
  <c r="I587" i="39" s="1"/>
  <c r="GA586" i="39"/>
  <c r="FW586" i="39"/>
  <c r="FX586" i="39" s="1"/>
  <c r="FW586" i="39" a="1"/>
  <c r="FR586" i="39"/>
  <c r="FN586" i="39" a="1"/>
  <c r="FN586" i="39" s="1"/>
  <c r="FO586" i="39" s="1"/>
  <c r="FI586" i="39"/>
  <c r="FE586" i="39"/>
  <c r="FF586" i="39" s="1"/>
  <c r="FE586" i="39" a="1"/>
  <c r="EZ586" i="39"/>
  <c r="EV586" i="39" a="1"/>
  <c r="EV586" i="39" s="1"/>
  <c r="EW586" i="39" s="1"/>
  <c r="EQ586" i="39"/>
  <c r="EM586" i="39" a="1"/>
  <c r="EM586" i="39" s="1"/>
  <c r="EN586" i="39" s="1"/>
  <c r="EH586" i="39"/>
  <c r="ED586" i="39" a="1"/>
  <c r="ED586" i="39" s="1"/>
  <c r="EE586" i="39" s="1"/>
  <c r="DY586" i="39"/>
  <c r="DU586" i="39" a="1"/>
  <c r="DU586" i="39" s="1"/>
  <c r="DV586" i="39" s="1"/>
  <c r="DP586" i="39"/>
  <c r="DL586" i="39" a="1"/>
  <c r="DL586" i="39" s="1"/>
  <c r="DM586" i="39" s="1"/>
  <c r="DG586" i="39"/>
  <c r="DC586" i="39"/>
  <c r="DD586" i="39" s="1"/>
  <c r="DC586" i="39" a="1"/>
  <c r="CX586" i="39"/>
  <c r="CT586" i="39" a="1"/>
  <c r="CT586" i="39" s="1"/>
  <c r="CU586" i="39" s="1"/>
  <c r="CO586" i="39"/>
  <c r="CK586" i="39" a="1"/>
  <c r="CK586" i="39" s="1"/>
  <c r="CL586" i="39" s="1"/>
  <c r="CF586" i="39"/>
  <c r="CB586" i="39" a="1"/>
  <c r="CB586" i="39" s="1"/>
  <c r="CC586" i="39" s="1"/>
  <c r="BW586" i="39"/>
  <c r="BS586" i="39"/>
  <c r="BT586" i="39" s="1"/>
  <c r="BS586" i="39" a="1"/>
  <c r="BN586" i="39"/>
  <c r="BJ586" i="39" a="1"/>
  <c r="BJ586" i="39" s="1"/>
  <c r="BK586" i="39" s="1"/>
  <c r="BE586" i="39"/>
  <c r="BA586" i="39" a="1"/>
  <c r="BA586" i="39" s="1"/>
  <c r="BB586" i="39" s="1"/>
  <c r="AV586" i="39"/>
  <c r="AR586" i="39" a="1"/>
  <c r="AR586" i="39" s="1"/>
  <c r="AS586" i="39" s="1"/>
  <c r="AM586" i="39"/>
  <c r="AI586" i="39" a="1"/>
  <c r="AI586" i="39" s="1"/>
  <c r="AJ586" i="39" s="1"/>
  <c r="AD586" i="39"/>
  <c r="Z586" i="39" a="1"/>
  <c r="Z586" i="39" s="1"/>
  <c r="AA586" i="39" s="1"/>
  <c r="U586" i="39"/>
  <c r="Q586" i="39" a="1"/>
  <c r="Q586" i="39" s="1"/>
  <c r="R586" i="39" s="1"/>
  <c r="L586" i="39"/>
  <c r="H586" i="39" a="1"/>
  <c r="H586" i="39" s="1"/>
  <c r="I586" i="39" s="1"/>
  <c r="GA585" i="39"/>
  <c r="FW585" i="39"/>
  <c r="FX585" i="39" s="1"/>
  <c r="FW585" i="39" a="1"/>
  <c r="FR585" i="39"/>
  <c r="FN585" i="39" a="1"/>
  <c r="FN585" i="39" s="1"/>
  <c r="FO585" i="39" s="1"/>
  <c r="FI585" i="39"/>
  <c r="FE585" i="39"/>
  <c r="FF585" i="39" s="1"/>
  <c r="FE585" i="39" a="1"/>
  <c r="EZ585" i="39"/>
  <c r="EV585" i="39" a="1"/>
  <c r="EV585" i="39" s="1"/>
  <c r="EW585" i="39" s="1"/>
  <c r="EQ585" i="39"/>
  <c r="EM585" i="39" a="1"/>
  <c r="EM585" i="39" s="1"/>
  <c r="EN585" i="39" s="1"/>
  <c r="EH585" i="39"/>
  <c r="ED585" i="39" a="1"/>
  <c r="ED585" i="39" s="1"/>
  <c r="EE585" i="39" s="1"/>
  <c r="DY585" i="39"/>
  <c r="DU585" i="39" a="1"/>
  <c r="DU585" i="39" s="1"/>
  <c r="DV585" i="39" s="1"/>
  <c r="DP585" i="39"/>
  <c r="DL585" i="39" a="1"/>
  <c r="DL585" i="39" s="1"/>
  <c r="DM585" i="39" s="1"/>
  <c r="DG585" i="39"/>
  <c r="DC585" i="39"/>
  <c r="DD585" i="39" s="1"/>
  <c r="DC585" i="39" a="1"/>
  <c r="CX585" i="39"/>
  <c r="CT585" i="39" a="1"/>
  <c r="CT585" i="39" s="1"/>
  <c r="CU585" i="39" s="1"/>
  <c r="CO585" i="39"/>
  <c r="CK585" i="39" a="1"/>
  <c r="CK585" i="39" s="1"/>
  <c r="CL585" i="39" s="1"/>
  <c r="CF585" i="39"/>
  <c r="CB585" i="39" a="1"/>
  <c r="CB585" i="39" s="1"/>
  <c r="CC585" i="39" s="1"/>
  <c r="BW585" i="39"/>
  <c r="BS585" i="39"/>
  <c r="BT585" i="39" s="1"/>
  <c r="BS585" i="39" a="1"/>
  <c r="BN585" i="39"/>
  <c r="BJ585" i="39" a="1"/>
  <c r="BJ585" i="39" s="1"/>
  <c r="BK585" i="39" s="1"/>
  <c r="BE585" i="39"/>
  <c r="BA585" i="39" a="1"/>
  <c r="BA585" i="39" s="1"/>
  <c r="BB585" i="39" s="1"/>
  <c r="AV585" i="39"/>
  <c r="AR585" i="39" a="1"/>
  <c r="AR585" i="39" s="1"/>
  <c r="AS585" i="39" s="1"/>
  <c r="AM585" i="39"/>
  <c r="AI585" i="39" a="1"/>
  <c r="AI585" i="39" s="1"/>
  <c r="AJ585" i="39" s="1"/>
  <c r="AD585" i="39"/>
  <c r="AA585" i="39"/>
  <c r="Z585" i="39" a="1"/>
  <c r="Z585" i="39" s="1"/>
  <c r="U585" i="39"/>
  <c r="Q585" i="39" a="1"/>
  <c r="Q585" i="39" s="1"/>
  <c r="R585" i="39" s="1"/>
  <c r="L585" i="39"/>
  <c r="H585" i="39" a="1"/>
  <c r="H585" i="39" s="1"/>
  <c r="I585" i="39" s="1"/>
  <c r="GA584" i="39"/>
  <c r="FW584" i="39" a="1"/>
  <c r="FW584" i="39" s="1"/>
  <c r="FX584" i="39" s="1"/>
  <c r="FR584" i="39"/>
  <c r="FO584" i="39"/>
  <c r="FN584" i="39" a="1"/>
  <c r="FN584" i="39" s="1"/>
  <c r="FI584" i="39"/>
  <c r="FE584" i="39" a="1"/>
  <c r="FE584" i="39" s="1"/>
  <c r="FF584" i="39" s="1"/>
  <c r="EZ584" i="39"/>
  <c r="EV584" i="39" a="1"/>
  <c r="EV584" i="39" s="1"/>
  <c r="EW584" i="39" s="1"/>
  <c r="EQ584" i="39"/>
  <c r="EM584" i="39"/>
  <c r="EN584" i="39" s="1"/>
  <c r="EM584" i="39" a="1"/>
  <c r="EH584" i="39"/>
  <c r="ED584" i="39" a="1"/>
  <c r="ED584" i="39" s="1"/>
  <c r="EE584" i="39" s="1"/>
  <c r="DY584" i="39"/>
  <c r="DU584" i="39" a="1"/>
  <c r="DU584" i="39" s="1"/>
  <c r="DV584" i="39" s="1"/>
  <c r="DP584" i="39"/>
  <c r="DL584" i="39" a="1"/>
  <c r="DL584" i="39" s="1"/>
  <c r="DM584" i="39" s="1"/>
  <c r="DG584" i="39"/>
  <c r="DC584" i="39"/>
  <c r="DD584" i="39" s="1"/>
  <c r="DC584" i="39" a="1"/>
  <c r="CX584" i="39"/>
  <c r="CT584" i="39" a="1"/>
  <c r="CT584" i="39" s="1"/>
  <c r="CU584" i="39" s="1"/>
  <c r="CO584" i="39"/>
  <c r="CK584" i="39" a="1"/>
  <c r="CK584" i="39" s="1"/>
  <c r="CL584" i="39" s="1"/>
  <c r="CF584" i="39"/>
  <c r="CB584" i="39" a="1"/>
  <c r="CB584" i="39" s="1"/>
  <c r="CC584" i="39" s="1"/>
  <c r="BW584" i="39"/>
  <c r="BS584" i="39"/>
  <c r="BT584" i="39" s="1"/>
  <c r="BS584" i="39" a="1"/>
  <c r="BN584" i="39"/>
  <c r="BK584" i="39"/>
  <c r="BJ584" i="39" a="1"/>
  <c r="BJ584" i="39" s="1"/>
  <c r="BE584" i="39"/>
  <c r="BB584" i="39"/>
  <c r="BA584" i="39"/>
  <c r="BA584" i="39" a="1"/>
  <c r="AV584" i="39"/>
  <c r="AR584" i="39" a="1"/>
  <c r="AR584" i="39" s="1"/>
  <c r="AS584" i="39" s="1"/>
  <c r="AM584" i="39"/>
  <c r="AI584" i="39" a="1"/>
  <c r="AI584" i="39" s="1"/>
  <c r="AJ584" i="39" s="1"/>
  <c r="AD584" i="39"/>
  <c r="AA584" i="39"/>
  <c r="Z584" i="39" a="1"/>
  <c r="Z584" i="39" s="1"/>
  <c r="U584" i="39"/>
  <c r="Q584" i="39" a="1"/>
  <c r="Q584" i="39" s="1"/>
  <c r="R584" i="39" s="1"/>
  <c r="L584" i="39"/>
  <c r="H584" i="39" a="1"/>
  <c r="H584" i="39" s="1"/>
  <c r="I584" i="39" s="1"/>
  <c r="GA583" i="39"/>
  <c r="FW583" i="39" a="1"/>
  <c r="FW583" i="39" s="1"/>
  <c r="FX583" i="39" s="1"/>
  <c r="FR583" i="39"/>
  <c r="FO583" i="39"/>
  <c r="FN583" i="39" a="1"/>
  <c r="FN583" i="39" s="1"/>
  <c r="FI583" i="39"/>
  <c r="FE583" i="39" a="1"/>
  <c r="FE583" i="39" s="1"/>
  <c r="FF583" i="39" s="1"/>
  <c r="EZ583" i="39"/>
  <c r="EV583" i="39" a="1"/>
  <c r="EV583" i="39" s="1"/>
  <c r="EW583" i="39" s="1"/>
  <c r="EQ583" i="39"/>
  <c r="EM583" i="39"/>
  <c r="EN583" i="39" s="1"/>
  <c r="EM583" i="39" a="1"/>
  <c r="EH583" i="39"/>
  <c r="EE583" i="39"/>
  <c r="ED583" i="39" a="1"/>
  <c r="ED583" i="39" s="1"/>
  <c r="DY583" i="39"/>
  <c r="DU583" i="39" a="1"/>
  <c r="DU583" i="39" s="1"/>
  <c r="DV583" i="39" s="1"/>
  <c r="DP583" i="39"/>
  <c r="DL583" i="39" a="1"/>
  <c r="DL583" i="39" s="1"/>
  <c r="DM583" i="39" s="1"/>
  <c r="DG583" i="39"/>
  <c r="DC583" i="39"/>
  <c r="DD583" i="39" s="1"/>
  <c r="DC583" i="39" a="1"/>
  <c r="CX583" i="39"/>
  <c r="CT583" i="39" a="1"/>
  <c r="CT583" i="39" s="1"/>
  <c r="CU583" i="39" s="1"/>
  <c r="CO583" i="39"/>
  <c r="CK583" i="39" a="1"/>
  <c r="CK583" i="39" s="1"/>
  <c r="CL583" i="39" s="1"/>
  <c r="CF583" i="39"/>
  <c r="CB583" i="39" a="1"/>
  <c r="CB583" i="39" s="1"/>
  <c r="CC583" i="39" s="1"/>
  <c r="BW583" i="39"/>
  <c r="BT583" i="39"/>
  <c r="BS583" i="39"/>
  <c r="BS583" i="39" a="1"/>
  <c r="BN583" i="39"/>
  <c r="BK583" i="39"/>
  <c r="BJ583" i="39" a="1"/>
  <c r="BJ583" i="39" s="1"/>
  <c r="BE583" i="39"/>
  <c r="BA583" i="39"/>
  <c r="BB583" i="39" s="1"/>
  <c r="BA583" i="39" a="1"/>
  <c r="AV583" i="39"/>
  <c r="AR583" i="39" a="1"/>
  <c r="AR583" i="39" s="1"/>
  <c r="AS583" i="39" s="1"/>
  <c r="AM583" i="39"/>
  <c r="AI583" i="39" a="1"/>
  <c r="AI583" i="39" s="1"/>
  <c r="AJ583" i="39" s="1"/>
  <c r="AD583" i="39"/>
  <c r="AA583" i="39"/>
  <c r="Z583" i="39" a="1"/>
  <c r="Z583" i="39" s="1"/>
  <c r="U583" i="39"/>
  <c r="Q583" i="39" a="1"/>
  <c r="Q583" i="39" s="1"/>
  <c r="R583" i="39" s="1"/>
  <c r="L583" i="39"/>
  <c r="H583" i="39" a="1"/>
  <c r="H583" i="39" s="1"/>
  <c r="I583" i="39" s="1"/>
  <c r="GA582" i="39"/>
  <c r="FW582" i="39" a="1"/>
  <c r="FW582" i="39" s="1"/>
  <c r="FX582" i="39" s="1"/>
  <c r="FR582" i="39"/>
  <c r="FO582" i="39"/>
  <c r="FN582" i="39" a="1"/>
  <c r="FN582" i="39" s="1"/>
  <c r="FI582" i="39"/>
  <c r="FE582" i="39" a="1"/>
  <c r="FE582" i="39" s="1"/>
  <c r="FF582" i="39" s="1"/>
  <c r="EZ582" i="39"/>
  <c r="EV582" i="39" a="1"/>
  <c r="EV582" i="39" s="1"/>
  <c r="EW582" i="39" s="1"/>
  <c r="EQ582" i="39"/>
  <c r="EM582" i="39"/>
  <c r="EN582" i="39" s="1"/>
  <c r="EM582" i="39" a="1"/>
  <c r="EH582" i="39"/>
  <c r="EE582" i="39"/>
  <c r="ED582" i="39" a="1"/>
  <c r="ED582" i="39" s="1"/>
  <c r="DY582" i="39"/>
  <c r="DU582" i="39" a="1"/>
  <c r="DU582" i="39" s="1"/>
  <c r="DV582" i="39" s="1"/>
  <c r="DP582" i="39"/>
  <c r="DL582" i="39" a="1"/>
  <c r="DL582" i="39" s="1"/>
  <c r="DM582" i="39" s="1"/>
  <c r="DG582" i="39"/>
  <c r="DC582" i="39"/>
  <c r="DD582" i="39" s="1"/>
  <c r="DC582" i="39" a="1"/>
  <c r="CX582" i="39"/>
  <c r="CT582" i="39" a="1"/>
  <c r="CT582" i="39" s="1"/>
  <c r="CU582" i="39" s="1"/>
  <c r="CO582" i="39"/>
  <c r="CK582" i="39" a="1"/>
  <c r="CK582" i="39" s="1"/>
  <c r="CL582" i="39" s="1"/>
  <c r="CF582" i="39"/>
  <c r="CB582" i="39" a="1"/>
  <c r="CB582" i="39" s="1"/>
  <c r="CC582" i="39" s="1"/>
  <c r="BW582" i="39"/>
  <c r="BT582" i="39"/>
  <c r="BS582" i="39"/>
  <c r="BS582" i="39" a="1"/>
  <c r="BN582" i="39"/>
  <c r="BK582" i="39"/>
  <c r="BJ582" i="39" a="1"/>
  <c r="BJ582" i="39" s="1"/>
  <c r="BE582" i="39"/>
  <c r="BB582" i="39"/>
  <c r="BA582" i="39"/>
  <c r="BA582" i="39" a="1"/>
  <c r="AV582" i="39"/>
  <c r="AR582" i="39" a="1"/>
  <c r="AR582" i="39" s="1"/>
  <c r="AS582" i="39" s="1"/>
  <c r="AM582" i="39"/>
  <c r="AI582" i="39" a="1"/>
  <c r="AI582" i="39" s="1"/>
  <c r="AJ582" i="39" s="1"/>
  <c r="AD582" i="39"/>
  <c r="AA582" i="39"/>
  <c r="Z582" i="39" a="1"/>
  <c r="Z582" i="39" s="1"/>
  <c r="U582" i="39"/>
  <c r="Q582" i="39" a="1"/>
  <c r="Q582" i="39" s="1"/>
  <c r="R582" i="39" s="1"/>
  <c r="L582" i="39"/>
  <c r="H582" i="39" a="1"/>
  <c r="H582" i="39" s="1"/>
  <c r="I582" i="39" s="1"/>
  <c r="GA581" i="39"/>
  <c r="FW581" i="39" a="1"/>
  <c r="FW581" i="39" s="1"/>
  <c r="FX581" i="39" s="1"/>
  <c r="FR581" i="39"/>
  <c r="FO581" i="39"/>
  <c r="FN581" i="39" a="1"/>
  <c r="FN581" i="39" s="1"/>
  <c r="FI581" i="39"/>
  <c r="FE581" i="39" a="1"/>
  <c r="FE581" i="39" s="1"/>
  <c r="FF581" i="39" s="1"/>
  <c r="EZ581" i="39"/>
  <c r="EW581" i="39"/>
  <c r="EV581" i="39" a="1"/>
  <c r="EV581" i="39" s="1"/>
  <c r="EQ581" i="39"/>
  <c r="EM581" i="39" a="1"/>
  <c r="EM581" i="39" s="1"/>
  <c r="EN581" i="39" s="1"/>
  <c r="EH581" i="39"/>
  <c r="ED581" i="39" a="1"/>
  <c r="ED581" i="39" s="1"/>
  <c r="EE581" i="39" s="1"/>
  <c r="DY581" i="39"/>
  <c r="DU581" i="39" a="1"/>
  <c r="DU581" i="39" s="1"/>
  <c r="DV581" i="39" s="1"/>
  <c r="DP581" i="39"/>
  <c r="DL581" i="39" a="1"/>
  <c r="DL581" i="39" s="1"/>
  <c r="DM581" i="39" s="1"/>
  <c r="DG581" i="39"/>
  <c r="DC581" i="39" a="1"/>
  <c r="DC581" i="39" s="1"/>
  <c r="DD581" i="39" s="1"/>
  <c r="CX581" i="39"/>
  <c r="CT581" i="39" a="1"/>
  <c r="CT581" i="39" s="1"/>
  <c r="CU581" i="39" s="1"/>
  <c r="CO581" i="39"/>
  <c r="CK581" i="39" a="1"/>
  <c r="CK581" i="39" s="1"/>
  <c r="CL581" i="39" s="1"/>
  <c r="CF581" i="39"/>
  <c r="CC581" i="39"/>
  <c r="CB581" i="39" a="1"/>
  <c r="CB581" i="39" s="1"/>
  <c r="BW581" i="39"/>
  <c r="BS581" i="39" a="1"/>
  <c r="BS581" i="39" s="1"/>
  <c r="BT581" i="39" s="1"/>
  <c r="BN581" i="39"/>
  <c r="BK581" i="39"/>
  <c r="BJ581" i="39" a="1"/>
  <c r="BJ581" i="39" s="1"/>
  <c r="BE581" i="39"/>
  <c r="BA581" i="39" a="1"/>
  <c r="BA581" i="39" s="1"/>
  <c r="BB581" i="39" s="1"/>
  <c r="AV581" i="39"/>
  <c r="AR581" i="39" a="1"/>
  <c r="AR581" i="39" s="1"/>
  <c r="AS581" i="39" s="1"/>
  <c r="AM581" i="39"/>
  <c r="AI581" i="39" a="1"/>
  <c r="AI581" i="39" s="1"/>
  <c r="AJ581" i="39" s="1"/>
  <c r="AD581" i="39"/>
  <c r="Z581" i="39" a="1"/>
  <c r="Z581" i="39" s="1"/>
  <c r="AA581" i="39" s="1"/>
  <c r="U581" i="39"/>
  <c r="Q581" i="39" a="1"/>
  <c r="Q581" i="39" s="1"/>
  <c r="R581" i="39" s="1"/>
  <c r="L581" i="39"/>
  <c r="H581" i="39" a="1"/>
  <c r="H581" i="39" s="1"/>
  <c r="I581" i="39" s="1"/>
  <c r="GA580" i="39"/>
  <c r="FW580" i="39" a="1"/>
  <c r="FW580" i="39" s="1"/>
  <c r="FX580" i="39" s="1"/>
  <c r="FR580" i="39"/>
  <c r="FN580" i="39" a="1"/>
  <c r="FN580" i="39" s="1"/>
  <c r="FO580" i="39" s="1"/>
  <c r="FI580" i="39"/>
  <c r="FE580" i="39" a="1"/>
  <c r="FE580" i="39" s="1"/>
  <c r="FF580" i="39" s="1"/>
  <c r="EZ580" i="39"/>
  <c r="EW580" i="39"/>
  <c r="EV580" i="39" a="1"/>
  <c r="EV580" i="39" s="1"/>
  <c r="EQ580" i="39"/>
  <c r="EM580" i="39" a="1"/>
  <c r="EM580" i="39" s="1"/>
  <c r="EN580" i="39" s="1"/>
  <c r="EH580" i="39"/>
  <c r="ED580" i="39" a="1"/>
  <c r="ED580" i="39" s="1"/>
  <c r="EE580" i="39" s="1"/>
  <c r="DY580" i="39"/>
  <c r="DU580" i="39" a="1"/>
  <c r="DU580" i="39" s="1"/>
  <c r="DV580" i="39" s="1"/>
  <c r="DP580" i="39"/>
  <c r="DL580" i="39" a="1"/>
  <c r="DL580" i="39" s="1"/>
  <c r="DM580" i="39" s="1"/>
  <c r="DG580" i="39"/>
  <c r="DC580" i="39" a="1"/>
  <c r="DC580" i="39" s="1"/>
  <c r="DD580" i="39" s="1"/>
  <c r="CX580" i="39"/>
  <c r="CT580" i="39" a="1"/>
  <c r="CT580" i="39" s="1"/>
  <c r="CU580" i="39" s="1"/>
  <c r="CO580" i="39"/>
  <c r="CK580" i="39" a="1"/>
  <c r="CK580" i="39" s="1"/>
  <c r="CL580" i="39" s="1"/>
  <c r="CF580" i="39"/>
  <c r="CB580" i="39" a="1"/>
  <c r="CB580" i="39" s="1"/>
  <c r="CC580" i="39" s="1"/>
  <c r="BW580" i="39"/>
  <c r="BS580" i="39" a="1"/>
  <c r="BS580" i="39" s="1"/>
  <c r="BT580" i="39" s="1"/>
  <c r="BN580" i="39"/>
  <c r="BK580" i="39"/>
  <c r="BJ580" i="39" a="1"/>
  <c r="BJ580" i="39" s="1"/>
  <c r="BE580" i="39"/>
  <c r="BA580" i="39" a="1"/>
  <c r="BA580" i="39" s="1"/>
  <c r="BB580" i="39" s="1"/>
  <c r="AV580" i="39"/>
  <c r="AR580" i="39" a="1"/>
  <c r="AR580" i="39" s="1"/>
  <c r="AS580" i="39" s="1"/>
  <c r="AM580" i="39"/>
  <c r="AI580" i="39" a="1"/>
  <c r="AI580" i="39" s="1"/>
  <c r="AJ580" i="39" s="1"/>
  <c r="AD580" i="39"/>
  <c r="Z580" i="39" a="1"/>
  <c r="Z580" i="39" s="1"/>
  <c r="AA580" i="39" s="1"/>
  <c r="U580" i="39"/>
  <c r="Q580" i="39" a="1"/>
  <c r="Q580" i="39" s="1"/>
  <c r="R580" i="39" s="1"/>
  <c r="L580" i="39"/>
  <c r="H580" i="39" a="1"/>
  <c r="H580" i="39" s="1"/>
  <c r="I580" i="39" s="1"/>
  <c r="GA579" i="39"/>
  <c r="FW579" i="39" a="1"/>
  <c r="FW579" i="39" s="1"/>
  <c r="FX579" i="39" s="1"/>
  <c r="FR579" i="39"/>
  <c r="FN579" i="39" a="1"/>
  <c r="FN579" i="39" s="1"/>
  <c r="FO579" i="39" s="1"/>
  <c r="FI579" i="39"/>
  <c r="FE579" i="39" a="1"/>
  <c r="FE579" i="39" s="1"/>
  <c r="FF579" i="39" s="1"/>
  <c r="EZ579" i="39"/>
  <c r="EW579" i="39"/>
  <c r="EV579" i="39" a="1"/>
  <c r="EV579" i="39" s="1"/>
  <c r="EQ579" i="39"/>
  <c r="EM579" i="39" a="1"/>
  <c r="EM579" i="39" s="1"/>
  <c r="EN579" i="39" s="1"/>
  <c r="EH579" i="39"/>
  <c r="ED579" i="39" a="1"/>
  <c r="ED579" i="39" s="1"/>
  <c r="EE579" i="39" s="1"/>
  <c r="DY579" i="39"/>
  <c r="DU579" i="39" a="1"/>
  <c r="DU579" i="39" s="1"/>
  <c r="DV579" i="39" s="1"/>
  <c r="DP579" i="39"/>
  <c r="DL579" i="39" a="1"/>
  <c r="DL579" i="39" s="1"/>
  <c r="DM579" i="39" s="1"/>
  <c r="DG579" i="39"/>
  <c r="DC579" i="39" a="1"/>
  <c r="DC579" i="39" s="1"/>
  <c r="DD579" i="39" s="1"/>
  <c r="CX579" i="39"/>
  <c r="CT579" i="39" a="1"/>
  <c r="CT579" i="39" s="1"/>
  <c r="CU579" i="39" s="1"/>
  <c r="CO579" i="39"/>
  <c r="CK579" i="39" a="1"/>
  <c r="CK579" i="39" s="1"/>
  <c r="CL579" i="39" s="1"/>
  <c r="CF579" i="39"/>
  <c r="CB579" i="39" a="1"/>
  <c r="CB579" i="39" s="1"/>
  <c r="CC579" i="39" s="1"/>
  <c r="BW579" i="39"/>
  <c r="BS579" i="39" a="1"/>
  <c r="BS579" i="39" s="1"/>
  <c r="BT579" i="39" s="1"/>
  <c r="BN579" i="39"/>
  <c r="BK579" i="39"/>
  <c r="BJ579" i="39" a="1"/>
  <c r="BJ579" i="39" s="1"/>
  <c r="BE579" i="39"/>
  <c r="BA579" i="39" a="1"/>
  <c r="BA579" i="39" s="1"/>
  <c r="BB579" i="39" s="1"/>
  <c r="AV579" i="39"/>
  <c r="AR579" i="39" a="1"/>
  <c r="AR579" i="39" s="1"/>
  <c r="AS579" i="39" s="1"/>
  <c r="AM579" i="39"/>
  <c r="AI579" i="39" a="1"/>
  <c r="AI579" i="39" s="1"/>
  <c r="AJ579" i="39" s="1"/>
  <c r="AD579" i="39"/>
  <c r="Z579" i="39" a="1"/>
  <c r="Z579" i="39" s="1"/>
  <c r="AA579" i="39" s="1"/>
  <c r="U579" i="39"/>
  <c r="Q579" i="39" a="1"/>
  <c r="Q579" i="39" s="1"/>
  <c r="R579" i="39" s="1"/>
  <c r="L579" i="39"/>
  <c r="H579" i="39" a="1"/>
  <c r="H579" i="39" s="1"/>
  <c r="I579" i="39" s="1"/>
  <c r="GA578" i="39"/>
  <c r="FW578" i="39" a="1"/>
  <c r="FW578" i="39" s="1"/>
  <c r="FX578" i="39" s="1"/>
  <c r="FR578" i="39"/>
  <c r="FN578" i="39" a="1"/>
  <c r="FN578" i="39" s="1"/>
  <c r="FO578" i="39" s="1"/>
  <c r="FI578" i="39"/>
  <c r="FE578" i="39" a="1"/>
  <c r="FE578" i="39" s="1"/>
  <c r="FF578" i="39" s="1"/>
  <c r="EZ578" i="39"/>
  <c r="EW578" i="39"/>
  <c r="EV578" i="39" a="1"/>
  <c r="EV578" i="39" s="1"/>
  <c r="EQ578" i="39"/>
  <c r="EM578" i="39" a="1"/>
  <c r="EM578" i="39" s="1"/>
  <c r="EN578" i="39" s="1"/>
  <c r="EH578" i="39"/>
  <c r="ED578" i="39" a="1"/>
  <c r="ED578" i="39" s="1"/>
  <c r="EE578" i="39" s="1"/>
  <c r="DY578" i="39"/>
  <c r="DU578" i="39" a="1"/>
  <c r="DU578" i="39" s="1"/>
  <c r="DV578" i="39" s="1"/>
  <c r="DP578" i="39"/>
  <c r="DM578" i="39"/>
  <c r="DL578" i="39" a="1"/>
  <c r="DL578" i="39" s="1"/>
  <c r="DG578" i="39"/>
  <c r="DC578" i="39" a="1"/>
  <c r="DC578" i="39" s="1"/>
  <c r="DD578" i="39" s="1"/>
  <c r="CX578" i="39"/>
  <c r="CU578" i="39"/>
  <c r="CT578" i="39" a="1"/>
  <c r="CT578" i="39" s="1"/>
  <c r="CO578" i="39"/>
  <c r="CL578" i="39"/>
  <c r="CK578" i="39" a="1"/>
  <c r="CK578" i="39" s="1"/>
  <c r="CF578" i="39"/>
  <c r="CC578" i="39"/>
  <c r="CB578" i="39" a="1"/>
  <c r="CB578" i="39" s="1"/>
  <c r="BW578" i="39"/>
  <c r="BT578" i="39"/>
  <c r="BS578" i="39" a="1"/>
  <c r="BS578" i="39" s="1"/>
  <c r="BN578" i="39"/>
  <c r="BJ578" i="39" a="1"/>
  <c r="BJ578" i="39" s="1"/>
  <c r="BK578" i="39" s="1"/>
  <c r="BE578" i="39"/>
  <c r="BB578" i="39"/>
  <c r="BA578" i="39" a="1"/>
  <c r="BA578" i="39" s="1"/>
  <c r="AV578" i="39"/>
  <c r="AS578" i="39"/>
  <c r="AR578" i="39" a="1"/>
  <c r="AR578" i="39" s="1"/>
  <c r="AM578" i="39"/>
  <c r="AI578" i="39" a="1"/>
  <c r="AI578" i="39" s="1"/>
  <c r="AJ578" i="39" s="1"/>
  <c r="AD578" i="39"/>
  <c r="Z578" i="39" a="1"/>
  <c r="Z578" i="39" s="1"/>
  <c r="AA578" i="39" s="1"/>
  <c r="U578" i="39"/>
  <c r="R578" i="39"/>
  <c r="Q578" i="39" a="1"/>
  <c r="Q578" i="39" s="1"/>
  <c r="L578" i="39"/>
  <c r="I578" i="39"/>
  <c r="H578" i="39" a="1"/>
  <c r="H578" i="39" s="1"/>
  <c r="GA577" i="39"/>
  <c r="FW577" i="39" a="1"/>
  <c r="FW577" i="39" s="1"/>
  <c r="FX577" i="39" s="1"/>
  <c r="FR577" i="39"/>
  <c r="FN577" i="39" a="1"/>
  <c r="FN577" i="39" s="1"/>
  <c r="FO577" i="39" s="1"/>
  <c r="FI577" i="39"/>
  <c r="FF577" i="39"/>
  <c r="FE577" i="39" a="1"/>
  <c r="FE577" i="39" s="1"/>
  <c r="EZ577" i="39"/>
  <c r="EV577" i="39" a="1"/>
  <c r="EV577" i="39" s="1"/>
  <c r="EW577" i="39" s="1"/>
  <c r="EQ577" i="39"/>
  <c r="EM577" i="39" a="1"/>
  <c r="EM577" i="39" s="1"/>
  <c r="EN577" i="39" s="1"/>
  <c r="EH577" i="39"/>
  <c r="ED577" i="39" a="1"/>
  <c r="ED577" i="39" s="1"/>
  <c r="EE577" i="39" s="1"/>
  <c r="DY577" i="39"/>
  <c r="DV577" i="39"/>
  <c r="DU577" i="39" a="1"/>
  <c r="DU577" i="39" s="1"/>
  <c r="DP577" i="39"/>
  <c r="DM577" i="39"/>
  <c r="DL577" i="39" a="1"/>
  <c r="DL577" i="39" s="1"/>
  <c r="DG577" i="39"/>
  <c r="DC577" i="39" a="1"/>
  <c r="DC577" i="39" s="1"/>
  <c r="DD577" i="39" s="1"/>
  <c r="CX577" i="39"/>
  <c r="CU577" i="39"/>
  <c r="CT577" i="39" a="1"/>
  <c r="CT577" i="39" s="1"/>
  <c r="CO577" i="39"/>
  <c r="CL577" i="39"/>
  <c r="CK577" i="39" a="1"/>
  <c r="CK577" i="39" s="1"/>
  <c r="CF577" i="39"/>
  <c r="CC577" i="39"/>
  <c r="CB577" i="39" a="1"/>
  <c r="CB577" i="39" s="1"/>
  <c r="BW577" i="39"/>
  <c r="BT577" i="39"/>
  <c r="BS577" i="39" a="1"/>
  <c r="BS577" i="39" s="1"/>
  <c r="BN577" i="39"/>
  <c r="BJ577" i="39" a="1"/>
  <c r="BJ577" i="39" s="1"/>
  <c r="BK577" i="39" s="1"/>
  <c r="BE577" i="39"/>
  <c r="BB577" i="39"/>
  <c r="BA577" i="39" a="1"/>
  <c r="BA577" i="39" s="1"/>
  <c r="AV577" i="39"/>
  <c r="AS577" i="39"/>
  <c r="AR577" i="39" a="1"/>
  <c r="AR577" i="39" s="1"/>
  <c r="AM577" i="39"/>
  <c r="AI577" i="39" a="1"/>
  <c r="AI577" i="39" s="1"/>
  <c r="AJ577" i="39" s="1"/>
  <c r="AD577" i="39"/>
  <c r="Z577" i="39" a="1"/>
  <c r="Z577" i="39" s="1"/>
  <c r="AA577" i="39" s="1"/>
  <c r="U577" i="39"/>
  <c r="R577" i="39"/>
  <c r="Q577" i="39" a="1"/>
  <c r="Q577" i="39" s="1"/>
  <c r="L577" i="39"/>
  <c r="I577" i="39"/>
  <c r="H577" i="39" a="1"/>
  <c r="H577" i="39" s="1"/>
  <c r="GA576" i="39"/>
  <c r="FW576" i="39" a="1"/>
  <c r="FW576" i="39" s="1"/>
  <c r="FX576" i="39" s="1"/>
  <c r="FR576" i="39"/>
  <c r="FN576" i="39" a="1"/>
  <c r="FN576" i="39" s="1"/>
  <c r="FO576" i="39" s="1"/>
  <c r="FI576" i="39"/>
  <c r="FF576" i="39"/>
  <c r="FE576" i="39" a="1"/>
  <c r="FE576" i="39" s="1"/>
  <c r="EZ576" i="39"/>
  <c r="EV576" i="39" a="1"/>
  <c r="EV576" i="39" s="1"/>
  <c r="EW576" i="39" s="1"/>
  <c r="EQ576" i="39"/>
  <c r="EM576" i="39"/>
  <c r="EN576" i="39" s="1"/>
  <c r="EM576" i="39" a="1"/>
  <c r="EH576" i="39"/>
  <c r="EE576" i="39"/>
  <c r="ED576" i="39" a="1"/>
  <c r="ED576" i="39" s="1"/>
  <c r="DY576" i="39"/>
  <c r="DV576" i="39"/>
  <c r="DU576" i="39"/>
  <c r="DU576" i="39" a="1"/>
  <c r="DP576" i="39"/>
  <c r="DM576" i="39"/>
  <c r="DL576" i="39" a="1"/>
  <c r="DL576" i="39" s="1"/>
  <c r="DG576" i="39"/>
  <c r="DC576" i="39" a="1"/>
  <c r="DC576" i="39" s="1"/>
  <c r="DD576" i="39" s="1"/>
  <c r="CX576" i="39"/>
  <c r="CU576" i="39"/>
  <c r="CT576" i="39" a="1"/>
  <c r="CT576" i="39" s="1"/>
  <c r="CO576" i="39"/>
  <c r="CK576" i="39"/>
  <c r="CL576" i="39" s="1"/>
  <c r="CK576" i="39" a="1"/>
  <c r="CF576" i="39"/>
  <c r="CC576" i="39"/>
  <c r="CB576" i="39" a="1"/>
  <c r="CB576" i="39" s="1"/>
  <c r="BW576" i="39"/>
  <c r="BS576" i="39"/>
  <c r="BT576" i="39" s="1"/>
  <c r="BS576" i="39" a="1"/>
  <c r="BN576" i="39"/>
  <c r="BK576" i="39"/>
  <c r="BJ576" i="39" a="1"/>
  <c r="BJ576" i="39" s="1"/>
  <c r="BE576" i="39"/>
  <c r="BA576" i="39"/>
  <c r="BB576" i="39" s="1"/>
  <c r="BA576" i="39" a="1"/>
  <c r="AV576" i="39"/>
  <c r="AS576" i="39"/>
  <c r="AR576" i="39" a="1"/>
  <c r="AR576" i="39" s="1"/>
  <c r="AM576" i="39"/>
  <c r="AJ576" i="39"/>
  <c r="AI576" i="39"/>
  <c r="AI576" i="39" a="1"/>
  <c r="AD576" i="39"/>
  <c r="AA576" i="39"/>
  <c r="Z576" i="39" a="1"/>
  <c r="Z576" i="39" s="1"/>
  <c r="U576" i="39"/>
  <c r="Q576" i="39" a="1"/>
  <c r="Q576" i="39" s="1"/>
  <c r="R576" i="39" s="1"/>
  <c r="L576" i="39"/>
  <c r="I576" i="39"/>
  <c r="H576" i="39" a="1"/>
  <c r="H576" i="39" s="1"/>
  <c r="GA575" i="39"/>
  <c r="FW575" i="39"/>
  <c r="FX575" i="39" s="1"/>
  <c r="FW575" i="39" a="1"/>
  <c r="FR575" i="39"/>
  <c r="FO575" i="39"/>
  <c r="FN575" i="39" a="1"/>
  <c r="FN575" i="39" s="1"/>
  <c r="FI575" i="39"/>
  <c r="FE575" i="39"/>
  <c r="FF575" i="39" s="1"/>
  <c r="FE575" i="39" a="1"/>
  <c r="EZ575" i="39"/>
  <c r="EV575" i="39" a="1"/>
  <c r="EV575" i="39" s="1"/>
  <c r="EW575" i="39" s="1"/>
  <c r="EQ575" i="39"/>
  <c r="EM575" i="39"/>
  <c r="EN575" i="39" s="1"/>
  <c r="EM575" i="39" a="1"/>
  <c r="EH575" i="39"/>
  <c r="EE575" i="39"/>
  <c r="ED575" i="39" a="1"/>
  <c r="ED575" i="39" s="1"/>
  <c r="DY575" i="39"/>
  <c r="DV575" i="39"/>
  <c r="DU575" i="39"/>
  <c r="DU575" i="39" a="1"/>
  <c r="DP575" i="39"/>
  <c r="DM575" i="39"/>
  <c r="DL575" i="39" a="1"/>
  <c r="DL575" i="39" s="1"/>
  <c r="DG575" i="39"/>
  <c r="DC575" i="39" a="1"/>
  <c r="DC575" i="39" s="1"/>
  <c r="DD575" i="39" s="1"/>
  <c r="CX575" i="39"/>
  <c r="CU575" i="39"/>
  <c r="CT575" i="39" a="1"/>
  <c r="CT575" i="39" s="1"/>
  <c r="CO575" i="39"/>
  <c r="CK575" i="39"/>
  <c r="CL575" i="39" s="1"/>
  <c r="CK575" i="39" a="1"/>
  <c r="CF575" i="39"/>
  <c r="CC575" i="39"/>
  <c r="CB575" i="39" a="1"/>
  <c r="CB575" i="39" s="1"/>
  <c r="BW575" i="39"/>
  <c r="BS575" i="39"/>
  <c r="BT575" i="39" s="1"/>
  <c r="BS575" i="39" a="1"/>
  <c r="BN575" i="39"/>
  <c r="BJ575" i="39" a="1"/>
  <c r="BJ575" i="39" s="1"/>
  <c r="BK575" i="39" s="1"/>
  <c r="BE575" i="39"/>
  <c r="BA575" i="39"/>
  <c r="BB575" i="39" s="1"/>
  <c r="BA575" i="39" a="1"/>
  <c r="AV575" i="39"/>
  <c r="AS575" i="39"/>
  <c r="AR575" i="39" a="1"/>
  <c r="AR575" i="39" s="1"/>
  <c r="AM575" i="39"/>
  <c r="AJ575" i="39"/>
  <c r="AI575" i="39"/>
  <c r="AI575" i="39" a="1"/>
  <c r="AD575" i="39"/>
  <c r="AA575" i="39"/>
  <c r="Z575" i="39" a="1"/>
  <c r="Z575" i="39" s="1"/>
  <c r="U575" i="39"/>
  <c r="Q575" i="39"/>
  <c r="R575" i="39" s="1"/>
  <c r="Q575" i="39" a="1"/>
  <c r="L575" i="39"/>
  <c r="I575" i="39"/>
  <c r="H575" i="39" a="1"/>
  <c r="H575" i="39" s="1"/>
  <c r="GA574" i="39"/>
  <c r="FW574" i="39"/>
  <c r="FX574" i="39" s="1"/>
  <c r="FW574" i="39" a="1"/>
  <c r="FR574" i="39"/>
  <c r="FO574" i="39"/>
  <c r="FN574" i="39" a="1"/>
  <c r="FN574" i="39" s="1"/>
  <c r="FI574" i="39"/>
  <c r="FE574" i="39"/>
  <c r="FF574" i="39" s="1"/>
  <c r="FE574" i="39" a="1"/>
  <c r="EZ574" i="39"/>
  <c r="EV574" i="39" a="1"/>
  <c r="EV574" i="39" s="1"/>
  <c r="EW574" i="39" s="1"/>
  <c r="EQ574" i="39"/>
  <c r="EM574" i="39" a="1"/>
  <c r="EM574" i="39" s="1"/>
  <c r="EN574" i="39" s="1"/>
  <c r="EH574" i="39"/>
  <c r="EE574" i="39"/>
  <c r="ED574" i="39" a="1"/>
  <c r="ED574" i="39" s="1"/>
  <c r="DY574" i="39"/>
  <c r="DV574" i="39"/>
  <c r="DU574" i="39"/>
  <c r="DU574" i="39" a="1"/>
  <c r="DP574" i="39"/>
  <c r="DM574" i="39"/>
  <c r="DL574" i="39" a="1"/>
  <c r="DL574" i="39" s="1"/>
  <c r="DG574" i="39"/>
  <c r="DC574" i="39"/>
  <c r="DD574" i="39" s="1"/>
  <c r="DC574" i="39" a="1"/>
  <c r="CX574" i="39"/>
  <c r="CT574" i="39" a="1"/>
  <c r="CT574" i="39" s="1"/>
  <c r="CU574" i="39" s="1"/>
  <c r="CO574" i="39"/>
  <c r="CK574" i="39"/>
  <c r="CL574" i="39" s="1"/>
  <c r="CK574" i="39" a="1"/>
  <c r="CF574" i="39"/>
  <c r="CC574" i="39"/>
  <c r="CB574" i="39" a="1"/>
  <c r="CB574" i="39" s="1"/>
  <c r="BW574" i="39"/>
  <c r="BS574" i="39"/>
  <c r="BT574" i="39" s="1"/>
  <c r="BS574" i="39" a="1"/>
  <c r="BN574" i="39"/>
  <c r="BJ574" i="39" a="1"/>
  <c r="BJ574" i="39" s="1"/>
  <c r="BK574" i="39" s="1"/>
  <c r="BE574" i="39"/>
  <c r="BA574" i="39" a="1"/>
  <c r="BA574" i="39" s="1"/>
  <c r="BB574" i="39" s="1"/>
  <c r="AV574" i="39"/>
  <c r="AS574" i="39"/>
  <c r="AR574" i="39" a="1"/>
  <c r="AR574" i="39" s="1"/>
  <c r="AM574" i="39"/>
  <c r="AJ574" i="39"/>
  <c r="AI574" i="39"/>
  <c r="AI574" i="39" a="1"/>
  <c r="AD574" i="39"/>
  <c r="AA574" i="39"/>
  <c r="Z574" i="39" a="1"/>
  <c r="Z574" i="39" s="1"/>
  <c r="U574" i="39"/>
  <c r="Q574" i="39"/>
  <c r="R574" i="39" s="1"/>
  <c r="Q574" i="39" a="1"/>
  <c r="L574" i="39"/>
  <c r="H574" i="39" a="1"/>
  <c r="H574" i="39" s="1"/>
  <c r="I574" i="39" s="1"/>
  <c r="GA573" i="39"/>
  <c r="FW573" i="39"/>
  <c r="FX573" i="39" s="1"/>
  <c r="FW573" i="39" a="1"/>
  <c r="FR573" i="39"/>
  <c r="FO573" i="39"/>
  <c r="FN573" i="39" a="1"/>
  <c r="FN573" i="39" s="1"/>
  <c r="FI573" i="39"/>
  <c r="FF573" i="39"/>
  <c r="FE573" i="39"/>
  <c r="FE573" i="39" a="1"/>
  <c r="EZ573" i="39"/>
  <c r="EV573" i="39" a="1"/>
  <c r="EV573" i="39" s="1"/>
  <c r="EW573" i="39" s="1"/>
  <c r="EQ573" i="39"/>
  <c r="EM573" i="39" a="1"/>
  <c r="EM573" i="39" s="1"/>
  <c r="EN573" i="39" s="1"/>
  <c r="EH573" i="39"/>
  <c r="ED573" i="39" a="1"/>
  <c r="ED573" i="39" s="1"/>
  <c r="EE573" i="39" s="1"/>
  <c r="DY573" i="39"/>
  <c r="DV573" i="39"/>
  <c r="DU573" i="39"/>
  <c r="DU573" i="39" a="1"/>
  <c r="DP573" i="39"/>
  <c r="DM573" i="39"/>
  <c r="DL573" i="39" a="1"/>
  <c r="DL573" i="39" s="1"/>
  <c r="DG573" i="39"/>
  <c r="DC573" i="39"/>
  <c r="DD573" i="39" s="1"/>
  <c r="DC573" i="39" a="1"/>
  <c r="CX573" i="39"/>
  <c r="CT573" i="39" a="1"/>
  <c r="CT573" i="39" s="1"/>
  <c r="CU573" i="39" s="1"/>
  <c r="CO573" i="39"/>
  <c r="CK573" i="39" a="1"/>
  <c r="CK573" i="39" s="1"/>
  <c r="CL573" i="39" s="1"/>
  <c r="CF573" i="39"/>
  <c r="CC573" i="39"/>
  <c r="CB573" i="39" a="1"/>
  <c r="CB573" i="39" s="1"/>
  <c r="BW573" i="39"/>
  <c r="BS573" i="39" a="1"/>
  <c r="BS573" i="39" s="1"/>
  <c r="BT573" i="39" s="1"/>
  <c r="BN573" i="39"/>
  <c r="BJ573" i="39" a="1"/>
  <c r="BJ573" i="39" s="1"/>
  <c r="BK573" i="39" s="1"/>
  <c r="BE573" i="39"/>
  <c r="BA573" i="39" a="1"/>
  <c r="BA573" i="39" s="1"/>
  <c r="BB573" i="39" s="1"/>
  <c r="AV573" i="39"/>
  <c r="AR573" i="39" a="1"/>
  <c r="AR573" i="39" s="1"/>
  <c r="AS573" i="39" s="1"/>
  <c r="AM573" i="39"/>
  <c r="AJ573" i="39"/>
  <c r="AI573" i="39"/>
  <c r="AI573" i="39" a="1"/>
  <c r="AD573" i="39"/>
  <c r="Z573" i="39" a="1"/>
  <c r="Z573" i="39" s="1"/>
  <c r="AA573" i="39" s="1"/>
  <c r="U573" i="39"/>
  <c r="Q573" i="39" a="1"/>
  <c r="Q573" i="39" s="1"/>
  <c r="R573" i="39" s="1"/>
  <c r="L573" i="39"/>
  <c r="H573" i="39" a="1"/>
  <c r="H573" i="39" s="1"/>
  <c r="I573" i="39" s="1"/>
  <c r="GA572" i="39"/>
  <c r="FW572" i="39" a="1"/>
  <c r="FW572" i="39" s="1"/>
  <c r="FX572" i="39" s="1"/>
  <c r="FR572" i="39"/>
  <c r="FO572" i="39"/>
  <c r="FN572" i="39" a="1"/>
  <c r="FN572" i="39" s="1"/>
  <c r="FI572" i="39"/>
  <c r="FE572" i="39" a="1"/>
  <c r="FE572" i="39" s="1"/>
  <c r="FF572" i="39" s="1"/>
  <c r="EZ572" i="39"/>
  <c r="EW572" i="39"/>
  <c r="EV572" i="39" a="1"/>
  <c r="EV572" i="39" s="1"/>
  <c r="EQ572" i="39"/>
  <c r="EM572" i="39" a="1"/>
  <c r="EM572" i="39" s="1"/>
  <c r="EN572" i="39" s="1"/>
  <c r="EH572" i="39"/>
  <c r="ED572" i="39" a="1"/>
  <c r="ED572" i="39" s="1"/>
  <c r="EE572" i="39" s="1"/>
  <c r="DY572" i="39"/>
  <c r="DU572" i="39"/>
  <c r="DV572" i="39" s="1"/>
  <c r="DU572" i="39" a="1"/>
  <c r="DP572" i="39"/>
  <c r="DL572" i="39" a="1"/>
  <c r="DL572" i="39" s="1"/>
  <c r="DM572" i="39" s="1"/>
  <c r="DG572" i="39"/>
  <c r="DC572" i="39" a="1"/>
  <c r="DC572" i="39" s="1"/>
  <c r="DD572" i="39" s="1"/>
  <c r="CX572" i="39"/>
  <c r="CT572" i="39" a="1"/>
  <c r="CT572" i="39" s="1"/>
  <c r="CU572" i="39" s="1"/>
  <c r="CO572" i="39"/>
  <c r="CK572" i="39" a="1"/>
  <c r="CK572" i="39" s="1"/>
  <c r="CL572" i="39" s="1"/>
  <c r="CF572" i="39"/>
  <c r="CC572" i="39"/>
  <c r="CB572" i="39" a="1"/>
  <c r="CB572" i="39" s="1"/>
  <c r="BW572" i="39"/>
  <c r="BS572" i="39" a="1"/>
  <c r="BS572" i="39" s="1"/>
  <c r="BT572" i="39" s="1"/>
  <c r="BN572" i="39"/>
  <c r="BJ572" i="39" a="1"/>
  <c r="BJ572" i="39" s="1"/>
  <c r="BK572" i="39" s="1"/>
  <c r="BE572" i="39"/>
  <c r="BA572" i="39" a="1"/>
  <c r="BA572" i="39" s="1"/>
  <c r="BB572" i="39" s="1"/>
  <c r="AV572" i="39"/>
  <c r="AR572" i="39" a="1"/>
  <c r="AR572" i="39" s="1"/>
  <c r="AS572" i="39" s="1"/>
  <c r="AM572" i="39"/>
  <c r="AI572" i="39"/>
  <c r="AJ572" i="39" s="1"/>
  <c r="AI572" i="39" a="1"/>
  <c r="AD572" i="39"/>
  <c r="Z572" i="39" a="1"/>
  <c r="Z572" i="39" s="1"/>
  <c r="AA572" i="39" s="1"/>
  <c r="U572" i="39"/>
  <c r="Q572" i="39"/>
  <c r="R572" i="39" s="1"/>
  <c r="Q572" i="39" a="1"/>
  <c r="L572" i="39"/>
  <c r="H572" i="39" a="1"/>
  <c r="H572" i="39" s="1"/>
  <c r="I572" i="39" s="1"/>
  <c r="GA571" i="39"/>
  <c r="FW571" i="39" a="1"/>
  <c r="FW571" i="39" s="1"/>
  <c r="FX571" i="39" s="1"/>
  <c r="FR571" i="39"/>
  <c r="FO571" i="39"/>
  <c r="FN571" i="39" a="1"/>
  <c r="FN571" i="39" s="1"/>
  <c r="FI571" i="39"/>
  <c r="FE571" i="39" a="1"/>
  <c r="FE571" i="39" s="1"/>
  <c r="FF571" i="39" s="1"/>
  <c r="EZ571" i="39"/>
  <c r="EV571" i="39" a="1"/>
  <c r="EV571" i="39" s="1"/>
  <c r="EW571" i="39" s="1"/>
  <c r="EQ571" i="39"/>
  <c r="EM571" i="39" a="1"/>
  <c r="EM571" i="39" s="1"/>
  <c r="EN571" i="39" s="1"/>
  <c r="EH571" i="39"/>
  <c r="ED571" i="39" a="1"/>
  <c r="ED571" i="39" s="1"/>
  <c r="EE571" i="39" s="1"/>
  <c r="DY571" i="39"/>
  <c r="DV571" i="39"/>
  <c r="DU571" i="39"/>
  <c r="DU571" i="39" a="1"/>
  <c r="DP571" i="39"/>
  <c r="DL571" i="39" a="1"/>
  <c r="DL571" i="39" s="1"/>
  <c r="DM571" i="39" s="1"/>
  <c r="DG571" i="39"/>
  <c r="DC571" i="39" a="1"/>
  <c r="DC571" i="39" s="1"/>
  <c r="DD571" i="39" s="1"/>
  <c r="CX571" i="39"/>
  <c r="CT571" i="39" a="1"/>
  <c r="CT571" i="39" s="1"/>
  <c r="CU571" i="39" s="1"/>
  <c r="CO571" i="39"/>
  <c r="CK571" i="39" a="1"/>
  <c r="CK571" i="39" s="1"/>
  <c r="CL571" i="39" s="1"/>
  <c r="CF571" i="39"/>
  <c r="CC571" i="39"/>
  <c r="CB571" i="39" a="1"/>
  <c r="CB571" i="39" s="1"/>
  <c r="BW571" i="39"/>
  <c r="BS571" i="39" a="1"/>
  <c r="BS571" i="39" s="1"/>
  <c r="BT571" i="39" s="1"/>
  <c r="BN571" i="39"/>
  <c r="BK571" i="39"/>
  <c r="BJ571" i="39" a="1"/>
  <c r="BJ571" i="39" s="1"/>
  <c r="BE571" i="39"/>
  <c r="BA571" i="39" a="1"/>
  <c r="BA571" i="39" s="1"/>
  <c r="BB571" i="39" s="1"/>
  <c r="AV571" i="39"/>
  <c r="AR571" i="39" a="1"/>
  <c r="AR571" i="39" s="1"/>
  <c r="AS571" i="39" s="1"/>
  <c r="AM571" i="39"/>
  <c r="AI571" i="39"/>
  <c r="AJ571" i="39" s="1"/>
  <c r="AI571" i="39" a="1"/>
  <c r="AD571" i="39"/>
  <c r="Z571" i="39" a="1"/>
  <c r="Z571" i="39" s="1"/>
  <c r="AA571" i="39" s="1"/>
  <c r="U571" i="39"/>
  <c r="Q571" i="39" a="1"/>
  <c r="Q571" i="39" s="1"/>
  <c r="R571" i="39" s="1"/>
  <c r="L571" i="39"/>
  <c r="H571" i="39" a="1"/>
  <c r="H571" i="39" s="1"/>
  <c r="I571" i="39" s="1"/>
  <c r="GA570" i="39"/>
  <c r="FW570" i="39" a="1"/>
  <c r="FW570" i="39" s="1"/>
  <c r="FX570" i="39" s="1"/>
  <c r="FR570" i="39"/>
  <c r="FO570" i="39"/>
  <c r="FN570" i="39" a="1"/>
  <c r="FN570" i="39" s="1"/>
  <c r="FI570" i="39"/>
  <c r="FE570" i="39" a="1"/>
  <c r="FE570" i="39" s="1"/>
  <c r="FF570" i="39" s="1"/>
  <c r="EZ570" i="39"/>
  <c r="EV570" i="39" a="1"/>
  <c r="EV570" i="39" s="1"/>
  <c r="EW570" i="39" s="1"/>
  <c r="EQ570" i="39"/>
  <c r="EM570" i="39" a="1"/>
  <c r="EM570" i="39" s="1"/>
  <c r="EN570" i="39" s="1"/>
  <c r="EH570" i="39"/>
  <c r="ED570" i="39" a="1"/>
  <c r="ED570" i="39" s="1"/>
  <c r="EE570" i="39" s="1"/>
  <c r="DY570" i="39"/>
  <c r="DV570" i="39"/>
  <c r="DU570" i="39"/>
  <c r="DU570" i="39" a="1"/>
  <c r="DP570" i="39"/>
  <c r="DL570" i="39" a="1"/>
  <c r="DL570" i="39" s="1"/>
  <c r="DM570" i="39" s="1"/>
  <c r="DG570" i="39"/>
  <c r="DD570" i="39"/>
  <c r="DC570" i="39"/>
  <c r="DC570" i="39" a="1"/>
  <c r="CX570" i="39"/>
  <c r="CU570" i="39"/>
  <c r="CT570" i="39" a="1"/>
  <c r="CT570" i="39" s="1"/>
  <c r="CO570" i="39"/>
  <c r="CK570" i="39" a="1"/>
  <c r="CK570" i="39" s="1"/>
  <c r="CL570" i="39" s="1"/>
  <c r="CF570" i="39"/>
  <c r="CB570" i="39" a="1"/>
  <c r="CB570" i="39" s="1"/>
  <c r="CC570" i="39" s="1"/>
  <c r="BW570" i="39"/>
  <c r="BS570" i="39" a="1"/>
  <c r="BS570" i="39" s="1"/>
  <c r="BT570" i="39" s="1"/>
  <c r="BN570" i="39"/>
  <c r="BK570" i="39"/>
  <c r="BJ570" i="39" a="1"/>
  <c r="BJ570" i="39" s="1"/>
  <c r="BE570" i="39"/>
  <c r="BA570" i="39" a="1"/>
  <c r="BA570" i="39" s="1"/>
  <c r="BB570" i="39" s="1"/>
  <c r="AV570" i="39"/>
  <c r="AS570" i="39"/>
  <c r="AR570" i="39" a="1"/>
  <c r="AR570" i="39" s="1"/>
  <c r="AM570" i="39"/>
  <c r="AI570" i="39"/>
  <c r="AJ570" i="39" s="1"/>
  <c r="AI570" i="39" a="1"/>
  <c r="AD570" i="39"/>
  <c r="AA570" i="39"/>
  <c r="Z570" i="39" a="1"/>
  <c r="Z570" i="39" s="1"/>
  <c r="U570" i="39"/>
  <c r="Q570" i="39" a="1"/>
  <c r="Q570" i="39" s="1"/>
  <c r="R570" i="39" s="1"/>
  <c r="L570" i="39"/>
  <c r="H570" i="39" a="1"/>
  <c r="H570" i="39" s="1"/>
  <c r="I570" i="39" s="1"/>
  <c r="GA569" i="39"/>
  <c r="FW569" i="39"/>
  <c r="FX569" i="39" s="1"/>
  <c r="FW569" i="39" a="1"/>
  <c r="FR569" i="39"/>
  <c r="FN569" i="39" a="1"/>
  <c r="FN569" i="39" s="1"/>
  <c r="FO569" i="39" s="1"/>
  <c r="FI569" i="39"/>
  <c r="FE569" i="39" a="1"/>
  <c r="FE569" i="39" s="1"/>
  <c r="FF569" i="39" s="1"/>
  <c r="EZ569" i="39"/>
  <c r="EV569" i="39" a="1"/>
  <c r="EV569" i="39" s="1"/>
  <c r="EW569" i="39" s="1"/>
  <c r="EQ569" i="39"/>
  <c r="EN569" i="39"/>
  <c r="EM569" i="39"/>
  <c r="EM569" i="39" a="1"/>
  <c r="EH569" i="39"/>
  <c r="EE569" i="39"/>
  <c r="ED569" i="39" a="1"/>
  <c r="ED569" i="39" s="1"/>
  <c r="DY569" i="39"/>
  <c r="DU569" i="39"/>
  <c r="DV569" i="39" s="1"/>
  <c r="DU569" i="39" a="1"/>
  <c r="DP569" i="39"/>
  <c r="DL569" i="39" a="1"/>
  <c r="DL569" i="39" s="1"/>
  <c r="DM569" i="39" s="1"/>
  <c r="DG569" i="39"/>
  <c r="DC569" i="39" a="1"/>
  <c r="DC569" i="39" s="1"/>
  <c r="DD569" i="39" s="1"/>
  <c r="CX569" i="39"/>
  <c r="CU569" i="39"/>
  <c r="CT569" i="39" a="1"/>
  <c r="CT569" i="39" s="1"/>
  <c r="CO569" i="39"/>
  <c r="CK569" i="39"/>
  <c r="CL569" i="39" s="1"/>
  <c r="CK569" i="39" a="1"/>
  <c r="CF569" i="39"/>
  <c r="CB569" i="39" a="1"/>
  <c r="CB569" i="39" s="1"/>
  <c r="CC569" i="39" s="1"/>
  <c r="BW569" i="39"/>
  <c r="BS569" i="39" a="1"/>
  <c r="BS569" i="39" s="1"/>
  <c r="BT569" i="39" s="1"/>
  <c r="BN569" i="39"/>
  <c r="BK569" i="39"/>
  <c r="BJ569" i="39" a="1"/>
  <c r="BJ569" i="39" s="1"/>
  <c r="BE569" i="39"/>
  <c r="BA569" i="39" a="1"/>
  <c r="BA569" i="39" s="1"/>
  <c r="BB569" i="39" s="1"/>
  <c r="AV569" i="39"/>
  <c r="AS569" i="39"/>
  <c r="AR569" i="39" a="1"/>
  <c r="AR569" i="39" s="1"/>
  <c r="AM569" i="39"/>
  <c r="AI569" i="39"/>
  <c r="AJ569" i="39" s="1"/>
  <c r="AI569" i="39" a="1"/>
  <c r="AD569" i="39"/>
  <c r="AA569" i="39"/>
  <c r="Z569" i="39" a="1"/>
  <c r="Z569" i="39" s="1"/>
  <c r="U569" i="39"/>
  <c r="R569" i="39"/>
  <c r="Q569" i="39" a="1"/>
  <c r="Q569" i="39" s="1"/>
  <c r="L569" i="39"/>
  <c r="H569" i="39" a="1"/>
  <c r="H569" i="39" s="1"/>
  <c r="I569" i="39" s="1"/>
  <c r="GA568" i="39"/>
  <c r="FW568" i="39"/>
  <c r="FX568" i="39" s="1"/>
  <c r="FW568" i="39" a="1"/>
  <c r="FR568" i="39"/>
  <c r="FO568" i="39"/>
  <c r="FN568" i="39" a="1"/>
  <c r="FN568" i="39" s="1"/>
  <c r="FI568" i="39"/>
  <c r="FE568" i="39" a="1"/>
  <c r="FE568" i="39" s="1"/>
  <c r="FF568" i="39" s="1"/>
  <c r="EZ568" i="39"/>
  <c r="EV568" i="39" a="1"/>
  <c r="EV568" i="39" s="1"/>
  <c r="EW568" i="39" s="1"/>
  <c r="EQ568" i="39"/>
  <c r="EN568" i="39"/>
  <c r="EM568" i="39"/>
  <c r="EM568" i="39" a="1"/>
  <c r="EH568" i="39"/>
  <c r="EE568" i="39"/>
  <c r="ED568" i="39" a="1"/>
  <c r="ED568" i="39" s="1"/>
  <c r="DY568" i="39"/>
  <c r="DV568" i="39"/>
  <c r="DU568" i="39"/>
  <c r="DU568" i="39" a="1"/>
  <c r="DP568" i="39"/>
  <c r="DL568" i="39" a="1"/>
  <c r="DL568" i="39" s="1"/>
  <c r="DM568" i="39" s="1"/>
  <c r="DG568" i="39"/>
  <c r="DD568" i="39"/>
  <c r="DC568" i="39"/>
  <c r="DC568" i="39" a="1"/>
  <c r="CX568" i="39"/>
  <c r="CU568" i="39"/>
  <c r="CT568" i="39" a="1"/>
  <c r="CT568" i="39" s="1"/>
  <c r="CO568" i="39"/>
  <c r="CK568" i="39" a="1"/>
  <c r="CK568" i="39" s="1"/>
  <c r="CL568" i="39" s="1"/>
  <c r="CF568" i="39"/>
  <c r="CB568" i="39" a="1"/>
  <c r="CB568" i="39" s="1"/>
  <c r="CC568" i="39" s="1"/>
  <c r="BW568" i="39"/>
  <c r="BS568" i="39" a="1"/>
  <c r="BS568" i="39" s="1"/>
  <c r="BT568" i="39" s="1"/>
  <c r="BN568" i="39"/>
  <c r="BK568" i="39"/>
  <c r="BJ568" i="39" a="1"/>
  <c r="BJ568" i="39" s="1"/>
  <c r="BE568" i="39"/>
  <c r="BB568" i="39"/>
  <c r="BA568" i="39" a="1"/>
  <c r="BA568" i="39" s="1"/>
  <c r="AV568" i="39"/>
  <c r="AS568" i="39"/>
  <c r="AR568" i="39" a="1"/>
  <c r="AR568" i="39" s="1"/>
  <c r="AM568" i="39"/>
  <c r="AI568" i="39"/>
  <c r="AJ568" i="39" s="1"/>
  <c r="AI568" i="39" a="1"/>
  <c r="AD568" i="39"/>
  <c r="AA568" i="39"/>
  <c r="Z568" i="39" a="1"/>
  <c r="Z568" i="39" s="1"/>
  <c r="U568" i="39"/>
  <c r="Q568" i="39" a="1"/>
  <c r="Q568" i="39" s="1"/>
  <c r="R568" i="39" s="1"/>
  <c r="L568" i="39"/>
  <c r="H568" i="39" a="1"/>
  <c r="H568" i="39" s="1"/>
  <c r="I568" i="39" s="1"/>
  <c r="GA567" i="39"/>
  <c r="FW567" i="39"/>
  <c r="FX567" i="39" s="1"/>
  <c r="FW567" i="39" a="1"/>
  <c r="FR567" i="39"/>
  <c r="FN567" i="39" a="1"/>
  <c r="FN567" i="39" s="1"/>
  <c r="FO567" i="39" s="1"/>
  <c r="FI567" i="39"/>
  <c r="FE567" i="39"/>
  <c r="FF567" i="39" s="1"/>
  <c r="FE567" i="39" a="1"/>
  <c r="EZ567" i="39"/>
  <c r="EV567" i="39" a="1"/>
  <c r="EV567" i="39" s="1"/>
  <c r="EW567" i="39" s="1"/>
  <c r="EQ567" i="39"/>
  <c r="EM567" i="39"/>
  <c r="EN567" i="39" s="1"/>
  <c r="EM567" i="39" a="1"/>
  <c r="EH567" i="39"/>
  <c r="ED567" i="39" a="1"/>
  <c r="ED567" i="39" s="1"/>
  <c r="EE567" i="39" s="1"/>
  <c r="DY567" i="39"/>
  <c r="DU567" i="39"/>
  <c r="DV567" i="39" s="1"/>
  <c r="DU567" i="39" a="1"/>
  <c r="DP567" i="39"/>
  <c r="DL567" i="39"/>
  <c r="DM567" i="39" s="1"/>
  <c r="DL567" i="39" a="1"/>
  <c r="DG567" i="39"/>
  <c r="DC567" i="39"/>
  <c r="DD567" i="39" s="1"/>
  <c r="DC567" i="39" a="1"/>
  <c r="CX567" i="39"/>
  <c r="CT567" i="39" a="1"/>
  <c r="CT567" i="39" s="1"/>
  <c r="CU567" i="39" s="1"/>
  <c r="CO567" i="39"/>
  <c r="CK567" i="39"/>
  <c r="CL567" i="39" s="1"/>
  <c r="CK567" i="39" a="1"/>
  <c r="CF567" i="39"/>
  <c r="CB567" i="39" a="1"/>
  <c r="CB567" i="39" s="1"/>
  <c r="CC567" i="39" s="1"/>
  <c r="BW567" i="39"/>
  <c r="BS567" i="39"/>
  <c r="BT567" i="39" s="1"/>
  <c r="BS567" i="39" a="1"/>
  <c r="BN567" i="39"/>
  <c r="BK567" i="39"/>
  <c r="BJ567" i="39"/>
  <c r="BJ567" i="39" a="1"/>
  <c r="BE567" i="39"/>
  <c r="BA567" i="39"/>
  <c r="BB567" i="39" s="1"/>
  <c r="BA567" i="39" a="1"/>
  <c r="AV567" i="39"/>
  <c r="AS567" i="39"/>
  <c r="AR567" i="39"/>
  <c r="AR567" i="39" a="1"/>
  <c r="AM567" i="39"/>
  <c r="AI567" i="39"/>
  <c r="AJ567" i="39" s="1"/>
  <c r="AI567" i="39" a="1"/>
  <c r="AD567" i="39"/>
  <c r="AA567" i="39"/>
  <c r="Z567" i="39"/>
  <c r="Z567" i="39" a="1"/>
  <c r="U567" i="39"/>
  <c r="Q567" i="39" a="1"/>
  <c r="Q567" i="39" s="1"/>
  <c r="R567" i="39" s="1"/>
  <c r="L567" i="39"/>
  <c r="H567" i="39" a="1"/>
  <c r="H567" i="39" s="1"/>
  <c r="I567" i="39" s="1"/>
  <c r="GA566" i="39"/>
  <c r="FW566" i="39" a="1"/>
  <c r="FW566" i="39" s="1"/>
  <c r="FX566" i="39" s="1"/>
  <c r="FR566" i="39"/>
  <c r="FN566" i="39" a="1"/>
  <c r="FN566" i="39" s="1"/>
  <c r="FO566" i="39" s="1"/>
  <c r="FI566" i="39"/>
  <c r="FE566" i="39"/>
  <c r="FF566" i="39" s="1"/>
  <c r="FE566" i="39" a="1"/>
  <c r="EZ566" i="39"/>
  <c r="EV566" i="39" a="1"/>
  <c r="EV566" i="39" s="1"/>
  <c r="EW566" i="39" s="1"/>
  <c r="EQ566" i="39"/>
  <c r="EM566" i="39"/>
  <c r="EN566" i="39" s="1"/>
  <c r="EM566" i="39" a="1"/>
  <c r="EH566" i="39"/>
  <c r="ED566" i="39" a="1"/>
  <c r="ED566" i="39" s="1"/>
  <c r="EE566" i="39" s="1"/>
  <c r="DY566" i="39"/>
  <c r="DU566" i="39"/>
  <c r="DV566" i="39" s="1"/>
  <c r="DU566" i="39" a="1"/>
  <c r="DP566" i="39"/>
  <c r="DL566" i="39"/>
  <c r="DM566" i="39" s="1"/>
  <c r="DL566" i="39" a="1"/>
  <c r="DG566" i="39"/>
  <c r="DC566" i="39"/>
  <c r="DD566" i="39" s="1"/>
  <c r="DC566" i="39" a="1"/>
  <c r="CX566" i="39"/>
  <c r="CT566" i="39" a="1"/>
  <c r="CT566" i="39" s="1"/>
  <c r="CU566" i="39" s="1"/>
  <c r="CO566" i="39"/>
  <c r="CK566" i="39" a="1"/>
  <c r="CK566" i="39" s="1"/>
  <c r="CL566" i="39" s="1"/>
  <c r="CF566" i="39"/>
  <c r="CB566" i="39" a="1"/>
  <c r="CB566" i="39" s="1"/>
  <c r="CC566" i="39" s="1"/>
  <c r="BW566" i="39"/>
  <c r="BS566" i="39" a="1"/>
  <c r="BS566" i="39" s="1"/>
  <c r="BT566" i="39" s="1"/>
  <c r="BN566" i="39"/>
  <c r="BK566" i="39"/>
  <c r="BJ566" i="39"/>
  <c r="BJ566" i="39" a="1"/>
  <c r="BE566" i="39"/>
  <c r="BA566" i="39" a="1"/>
  <c r="BA566" i="39" s="1"/>
  <c r="BB566" i="39" s="1"/>
  <c r="AV566" i="39"/>
  <c r="AS566" i="39"/>
  <c r="AR566" i="39"/>
  <c r="AR566" i="39" a="1"/>
  <c r="AM566" i="39"/>
  <c r="AI566" i="39"/>
  <c r="AJ566" i="39" s="1"/>
  <c r="AI566" i="39" a="1"/>
  <c r="AD566" i="39"/>
  <c r="Z566" i="39"/>
  <c r="AA566" i="39" s="1"/>
  <c r="Z566" i="39" a="1"/>
  <c r="U566" i="39"/>
  <c r="Q566" i="39" a="1"/>
  <c r="Q566" i="39" s="1"/>
  <c r="R566" i="39" s="1"/>
  <c r="L566" i="39"/>
  <c r="H566" i="39" a="1"/>
  <c r="H566" i="39" s="1"/>
  <c r="I566" i="39" s="1"/>
  <c r="GA565" i="39"/>
  <c r="FW565" i="39" a="1"/>
  <c r="FW565" i="39" s="1"/>
  <c r="FX565" i="39" s="1"/>
  <c r="FR565" i="39"/>
  <c r="FN565" i="39" a="1"/>
  <c r="FN565" i="39" s="1"/>
  <c r="FO565" i="39" s="1"/>
  <c r="FI565" i="39"/>
  <c r="FE565" i="39"/>
  <c r="FF565" i="39" s="1"/>
  <c r="FE565" i="39" a="1"/>
  <c r="EZ565" i="39"/>
  <c r="EV565" i="39" a="1"/>
  <c r="EV565" i="39" s="1"/>
  <c r="EW565" i="39" s="1"/>
  <c r="EQ565" i="39"/>
  <c r="EM565" i="39"/>
  <c r="EN565" i="39" s="1"/>
  <c r="EM565" i="39" a="1"/>
  <c r="EH565" i="39"/>
  <c r="ED565" i="39" a="1"/>
  <c r="ED565" i="39" s="1"/>
  <c r="EE565" i="39" s="1"/>
  <c r="DY565" i="39"/>
  <c r="DU565" i="39"/>
  <c r="DV565" i="39" s="1"/>
  <c r="DU565" i="39" a="1"/>
  <c r="DP565" i="39"/>
  <c r="DL565" i="39"/>
  <c r="DM565" i="39" s="1"/>
  <c r="DL565" i="39" a="1"/>
  <c r="DG565" i="39"/>
  <c r="DC565" i="39"/>
  <c r="DD565" i="39" s="1"/>
  <c r="DC565" i="39" a="1"/>
  <c r="CX565" i="39"/>
  <c r="CT565" i="39" a="1"/>
  <c r="CT565" i="39" s="1"/>
  <c r="CU565" i="39" s="1"/>
  <c r="CO565" i="39"/>
  <c r="CK565" i="39" a="1"/>
  <c r="CK565" i="39" s="1"/>
  <c r="CL565" i="39" s="1"/>
  <c r="CF565" i="39"/>
  <c r="CB565" i="39" a="1"/>
  <c r="CB565" i="39" s="1"/>
  <c r="CC565" i="39" s="1"/>
  <c r="BW565" i="39"/>
  <c r="BS565" i="39" a="1"/>
  <c r="BS565" i="39" s="1"/>
  <c r="BT565" i="39" s="1"/>
  <c r="BN565" i="39"/>
  <c r="BK565" i="39"/>
  <c r="BJ565" i="39"/>
  <c r="BJ565" i="39" a="1"/>
  <c r="BE565" i="39"/>
  <c r="BA565" i="39" a="1"/>
  <c r="BA565" i="39" s="1"/>
  <c r="BB565" i="39" s="1"/>
  <c r="AV565" i="39"/>
  <c r="AS565" i="39"/>
  <c r="AR565" i="39"/>
  <c r="AR565" i="39" a="1"/>
  <c r="AM565" i="39"/>
  <c r="AI565" i="39"/>
  <c r="AJ565" i="39" s="1"/>
  <c r="AI565" i="39" a="1"/>
  <c r="AD565" i="39"/>
  <c r="AA565" i="39"/>
  <c r="Z565" i="39"/>
  <c r="Z565" i="39" a="1"/>
  <c r="U565" i="39"/>
  <c r="Q565" i="39" a="1"/>
  <c r="Q565" i="39" s="1"/>
  <c r="R565" i="39" s="1"/>
  <c r="L565" i="39"/>
  <c r="H565" i="39"/>
  <c r="I565" i="39" s="1"/>
  <c r="H565" i="39" a="1"/>
  <c r="GA564" i="39"/>
  <c r="FW564" i="39" a="1"/>
  <c r="FW564" i="39" s="1"/>
  <c r="FX564" i="39" s="1"/>
  <c r="FR564" i="39"/>
  <c r="FN564" i="39" a="1"/>
  <c r="FN564" i="39" s="1"/>
  <c r="FO564" i="39" s="1"/>
  <c r="FI564" i="39"/>
  <c r="FE564" i="39"/>
  <c r="FF564" i="39" s="1"/>
  <c r="FE564" i="39" a="1"/>
  <c r="EZ564" i="39"/>
  <c r="EV564" i="39" a="1"/>
  <c r="EV564" i="39" s="1"/>
  <c r="EW564" i="39" s="1"/>
  <c r="EQ564" i="39"/>
  <c r="EM564" i="39"/>
  <c r="EN564" i="39" s="1"/>
  <c r="EM564" i="39" a="1"/>
  <c r="EH564" i="39"/>
  <c r="ED564" i="39" a="1"/>
  <c r="ED564" i="39" s="1"/>
  <c r="EE564" i="39" s="1"/>
  <c r="DY564" i="39"/>
  <c r="DU564" i="39"/>
  <c r="DV564" i="39" s="1"/>
  <c r="DU564" i="39" a="1"/>
  <c r="DP564" i="39"/>
  <c r="DL564" i="39"/>
  <c r="DM564" i="39" s="1"/>
  <c r="DL564" i="39" a="1"/>
  <c r="DG564" i="39"/>
  <c r="DC564" i="39" a="1"/>
  <c r="DC564" i="39" s="1"/>
  <c r="DD564" i="39" s="1"/>
  <c r="CX564" i="39"/>
  <c r="CT564" i="39" a="1"/>
  <c r="CT564" i="39" s="1"/>
  <c r="CU564" i="39" s="1"/>
  <c r="CO564" i="39"/>
  <c r="CK564" i="39" a="1"/>
  <c r="CK564" i="39" s="1"/>
  <c r="CL564" i="39" s="1"/>
  <c r="CF564" i="39"/>
  <c r="CC564" i="39"/>
  <c r="CB564" i="39"/>
  <c r="CB564" i="39" a="1"/>
  <c r="BW564" i="39"/>
  <c r="BS564" i="39" a="1"/>
  <c r="BS564" i="39" s="1"/>
  <c r="BT564" i="39" s="1"/>
  <c r="BN564" i="39"/>
  <c r="BK564" i="39"/>
  <c r="BJ564" i="39"/>
  <c r="BJ564" i="39" a="1"/>
  <c r="BE564" i="39"/>
  <c r="BA564" i="39" a="1"/>
  <c r="BA564" i="39" s="1"/>
  <c r="BB564" i="39" s="1"/>
  <c r="AV564" i="39"/>
  <c r="AS564" i="39"/>
  <c r="AR564" i="39"/>
  <c r="AR564" i="39" a="1"/>
  <c r="AM564" i="39"/>
  <c r="AI564" i="39"/>
  <c r="AJ564" i="39" s="1"/>
  <c r="AI564" i="39" a="1"/>
  <c r="AD564" i="39"/>
  <c r="Z564" i="39"/>
  <c r="AA564" i="39" s="1"/>
  <c r="Z564" i="39" a="1"/>
  <c r="U564" i="39"/>
  <c r="Q564" i="39" a="1"/>
  <c r="Q564" i="39" s="1"/>
  <c r="R564" i="39" s="1"/>
  <c r="L564" i="39"/>
  <c r="H564" i="39"/>
  <c r="I564" i="39" s="1"/>
  <c r="H564" i="39" a="1"/>
  <c r="GA563" i="39"/>
  <c r="FW563" i="39"/>
  <c r="FX563" i="39" s="1"/>
  <c r="FW563" i="39" a="1"/>
  <c r="FR563" i="39"/>
  <c r="FN563" i="39" a="1"/>
  <c r="FN563" i="39" s="1"/>
  <c r="FO563" i="39" s="1"/>
  <c r="FI563" i="39"/>
  <c r="FE563" i="39"/>
  <c r="FF563" i="39" s="1"/>
  <c r="FE563" i="39" a="1"/>
  <c r="EZ563" i="39"/>
  <c r="EV563" i="39" a="1"/>
  <c r="EV563" i="39" s="1"/>
  <c r="EW563" i="39" s="1"/>
  <c r="EQ563" i="39"/>
  <c r="EM563" i="39"/>
  <c r="EN563" i="39" s="1"/>
  <c r="EM563" i="39" a="1"/>
  <c r="EH563" i="39"/>
  <c r="ED563" i="39" a="1"/>
  <c r="ED563" i="39" s="1"/>
  <c r="EE563" i="39" s="1"/>
  <c r="DY563" i="39"/>
  <c r="DU563" i="39"/>
  <c r="DV563" i="39" s="1"/>
  <c r="DU563" i="39" a="1"/>
  <c r="DP563" i="39"/>
  <c r="DL563" i="39"/>
  <c r="DM563" i="39" s="1"/>
  <c r="DL563" i="39" a="1"/>
  <c r="DG563" i="39"/>
  <c r="DC563" i="39" a="1"/>
  <c r="DC563" i="39" s="1"/>
  <c r="DD563" i="39" s="1"/>
  <c r="CX563" i="39"/>
  <c r="CT563" i="39" a="1"/>
  <c r="CT563" i="39" s="1"/>
  <c r="CU563" i="39" s="1"/>
  <c r="CO563" i="39"/>
  <c r="CK563" i="39" a="1"/>
  <c r="CK563" i="39" s="1"/>
  <c r="CL563" i="39" s="1"/>
  <c r="CF563" i="39"/>
  <c r="CC563" i="39"/>
  <c r="CB563" i="39"/>
  <c r="CB563" i="39" a="1"/>
  <c r="BW563" i="39"/>
  <c r="BS563" i="39" a="1"/>
  <c r="BS563" i="39" s="1"/>
  <c r="BT563" i="39" s="1"/>
  <c r="BN563" i="39"/>
  <c r="BK563" i="39"/>
  <c r="BJ563" i="39"/>
  <c r="BJ563" i="39" a="1"/>
  <c r="BE563" i="39"/>
  <c r="BA563" i="39" a="1"/>
  <c r="BA563" i="39" s="1"/>
  <c r="BB563" i="39" s="1"/>
  <c r="AV563" i="39"/>
  <c r="AS563" i="39"/>
  <c r="AR563" i="39"/>
  <c r="AR563" i="39" a="1"/>
  <c r="AM563" i="39"/>
  <c r="AI563" i="39"/>
  <c r="AJ563" i="39" s="1"/>
  <c r="AI563" i="39" a="1"/>
  <c r="AD563" i="39"/>
  <c r="Z563" i="39"/>
  <c r="AA563" i="39" s="1"/>
  <c r="Z563" i="39" a="1"/>
  <c r="U563" i="39"/>
  <c r="Q563" i="39" a="1"/>
  <c r="Q563" i="39" s="1"/>
  <c r="R563" i="39" s="1"/>
  <c r="L563" i="39"/>
  <c r="H563" i="39"/>
  <c r="I563" i="39" s="1"/>
  <c r="H563" i="39" a="1"/>
  <c r="GA562" i="39"/>
  <c r="FW562" i="39"/>
  <c r="FX562" i="39" s="1"/>
  <c r="FW562" i="39" a="1"/>
  <c r="FR562" i="39"/>
  <c r="FN562" i="39" a="1"/>
  <c r="FN562" i="39" s="1"/>
  <c r="FO562" i="39" s="1"/>
  <c r="FI562" i="39"/>
  <c r="FE562" i="39"/>
  <c r="FF562" i="39" s="1"/>
  <c r="FE562" i="39" a="1"/>
  <c r="EZ562" i="39"/>
  <c r="EV562" i="39" a="1"/>
  <c r="EV562" i="39" s="1"/>
  <c r="EW562" i="39" s="1"/>
  <c r="EQ562" i="39"/>
  <c r="EM562" i="39"/>
  <c r="EN562" i="39" s="1"/>
  <c r="EM562" i="39" a="1"/>
  <c r="EH562" i="39"/>
  <c r="ED562" i="39" a="1"/>
  <c r="ED562" i="39" s="1"/>
  <c r="EE562" i="39" s="1"/>
  <c r="DY562" i="39"/>
  <c r="DU562" i="39"/>
  <c r="DV562" i="39" s="1"/>
  <c r="DU562" i="39" a="1"/>
  <c r="DP562" i="39"/>
  <c r="DL562" i="39"/>
  <c r="DM562" i="39" s="1"/>
  <c r="DL562" i="39" a="1"/>
  <c r="DG562" i="39"/>
  <c r="DC562" i="39" a="1"/>
  <c r="DC562" i="39" s="1"/>
  <c r="DD562" i="39" s="1"/>
  <c r="CX562" i="39"/>
  <c r="CT562" i="39" a="1"/>
  <c r="CT562" i="39" s="1"/>
  <c r="CU562" i="39" s="1"/>
  <c r="CO562" i="39"/>
  <c r="CK562" i="39" a="1"/>
  <c r="CK562" i="39" s="1"/>
  <c r="CL562" i="39" s="1"/>
  <c r="CF562" i="39"/>
  <c r="CC562" i="39"/>
  <c r="CB562" i="39"/>
  <c r="CB562" i="39" a="1"/>
  <c r="BW562" i="39"/>
  <c r="BS562" i="39" a="1"/>
  <c r="BS562" i="39" s="1"/>
  <c r="BT562" i="39" s="1"/>
  <c r="BN562" i="39"/>
  <c r="BK562" i="39"/>
  <c r="BJ562" i="39"/>
  <c r="BJ562" i="39" a="1"/>
  <c r="BE562" i="39"/>
  <c r="BA562" i="39" a="1"/>
  <c r="BA562" i="39" s="1"/>
  <c r="BB562" i="39" s="1"/>
  <c r="AV562" i="39"/>
  <c r="AS562" i="39"/>
  <c r="AR562" i="39"/>
  <c r="AR562" i="39" a="1"/>
  <c r="AM562" i="39"/>
  <c r="AI562" i="39"/>
  <c r="AJ562" i="39" s="1"/>
  <c r="AI562" i="39" a="1"/>
  <c r="AD562" i="39"/>
  <c r="Z562" i="39"/>
  <c r="AA562" i="39" s="1"/>
  <c r="Z562" i="39" a="1"/>
  <c r="U562" i="39"/>
  <c r="Q562" i="39" a="1"/>
  <c r="Q562" i="39" s="1"/>
  <c r="R562" i="39" s="1"/>
  <c r="L562" i="39"/>
  <c r="H562" i="39"/>
  <c r="I562" i="39" s="1"/>
  <c r="H562" i="39" a="1"/>
  <c r="GA561" i="39"/>
  <c r="FW561" i="39"/>
  <c r="FX561" i="39" s="1"/>
  <c r="FW561" i="39" a="1"/>
  <c r="FR561" i="39"/>
  <c r="FN561" i="39" a="1"/>
  <c r="FN561" i="39" s="1"/>
  <c r="FO561" i="39" s="1"/>
  <c r="FI561" i="39"/>
  <c r="FE561" i="39"/>
  <c r="FF561" i="39" s="1"/>
  <c r="FE561" i="39" a="1"/>
  <c r="EZ561" i="39"/>
  <c r="EV561" i="39" a="1"/>
  <c r="EV561" i="39" s="1"/>
  <c r="EW561" i="39" s="1"/>
  <c r="EQ561" i="39"/>
  <c r="EM561" i="39"/>
  <c r="EN561" i="39" s="1"/>
  <c r="EM561" i="39" a="1"/>
  <c r="EH561" i="39"/>
  <c r="ED561" i="39" a="1"/>
  <c r="ED561" i="39" s="1"/>
  <c r="EE561" i="39" s="1"/>
  <c r="DY561" i="39"/>
  <c r="DU561" i="39"/>
  <c r="DV561" i="39" s="1"/>
  <c r="DU561" i="39" a="1"/>
  <c r="DP561" i="39"/>
  <c r="DL561" i="39"/>
  <c r="DM561" i="39" s="1"/>
  <c r="DL561" i="39" a="1"/>
  <c r="DG561" i="39"/>
  <c r="DC561" i="39" a="1"/>
  <c r="DC561" i="39" s="1"/>
  <c r="DD561" i="39" s="1"/>
  <c r="CX561" i="39"/>
  <c r="CT561" i="39" a="1"/>
  <c r="CT561" i="39" s="1"/>
  <c r="CU561" i="39" s="1"/>
  <c r="CO561" i="39"/>
  <c r="CK561" i="39" a="1"/>
  <c r="CK561" i="39" s="1"/>
  <c r="CL561" i="39" s="1"/>
  <c r="CF561" i="39"/>
  <c r="CC561" i="39"/>
  <c r="CB561" i="39"/>
  <c r="CB561" i="39" a="1"/>
  <c r="BW561" i="39"/>
  <c r="BS561" i="39" a="1"/>
  <c r="BS561" i="39" s="1"/>
  <c r="BT561" i="39" s="1"/>
  <c r="BN561" i="39"/>
  <c r="BK561" i="39"/>
  <c r="BJ561" i="39"/>
  <c r="BJ561" i="39" a="1"/>
  <c r="BE561" i="39"/>
  <c r="BA561" i="39" a="1"/>
  <c r="BA561" i="39" s="1"/>
  <c r="BB561" i="39" s="1"/>
  <c r="AV561" i="39"/>
  <c r="AS561" i="39"/>
  <c r="AR561" i="39"/>
  <c r="AR561" i="39" a="1"/>
  <c r="AM561" i="39"/>
  <c r="AI561" i="39"/>
  <c r="AJ561" i="39" s="1"/>
  <c r="AI561" i="39" a="1"/>
  <c r="AD561" i="39"/>
  <c r="Z561" i="39"/>
  <c r="AA561" i="39" s="1"/>
  <c r="Z561" i="39" a="1"/>
  <c r="U561" i="39"/>
  <c r="Q561" i="39" a="1"/>
  <c r="Q561" i="39" s="1"/>
  <c r="R561" i="39" s="1"/>
  <c r="L561" i="39"/>
  <c r="H561" i="39"/>
  <c r="I561" i="39" s="1"/>
  <c r="H561" i="39" a="1"/>
  <c r="GA560" i="39"/>
  <c r="FW560" i="39"/>
  <c r="FX560" i="39" s="1"/>
  <c r="FW560" i="39" a="1"/>
  <c r="FR560" i="39"/>
  <c r="FN560" i="39" a="1"/>
  <c r="FN560" i="39" s="1"/>
  <c r="FO560" i="39" s="1"/>
  <c r="FI560" i="39"/>
  <c r="FE560" i="39"/>
  <c r="FF560" i="39" s="1"/>
  <c r="FE560" i="39" a="1"/>
  <c r="EZ560" i="39"/>
  <c r="EV560" i="39" a="1"/>
  <c r="EV560" i="39" s="1"/>
  <c r="EW560" i="39" s="1"/>
  <c r="EQ560" i="39"/>
  <c r="EM560" i="39"/>
  <c r="EN560" i="39" s="1"/>
  <c r="EM560" i="39" a="1"/>
  <c r="EH560" i="39"/>
  <c r="ED560" i="39" a="1"/>
  <c r="ED560" i="39" s="1"/>
  <c r="EE560" i="39" s="1"/>
  <c r="DY560" i="39"/>
  <c r="DU560" i="39"/>
  <c r="DV560" i="39" s="1"/>
  <c r="DU560" i="39" a="1"/>
  <c r="DP560" i="39"/>
  <c r="DL560" i="39"/>
  <c r="DM560" i="39" s="1"/>
  <c r="DL560" i="39" a="1"/>
  <c r="DG560" i="39"/>
  <c r="DC560" i="39" a="1"/>
  <c r="DC560" i="39" s="1"/>
  <c r="DD560" i="39" s="1"/>
  <c r="CX560" i="39"/>
  <c r="CT560" i="39" a="1"/>
  <c r="CT560" i="39" s="1"/>
  <c r="CU560" i="39" s="1"/>
  <c r="CO560" i="39"/>
  <c r="CK560" i="39" a="1"/>
  <c r="CK560" i="39" s="1"/>
  <c r="CL560" i="39" s="1"/>
  <c r="CF560" i="39"/>
  <c r="CC560" i="39"/>
  <c r="CB560" i="39"/>
  <c r="CB560" i="39" a="1"/>
  <c r="BW560" i="39"/>
  <c r="BS560" i="39" a="1"/>
  <c r="BS560" i="39" s="1"/>
  <c r="BT560" i="39" s="1"/>
  <c r="BN560" i="39"/>
  <c r="BK560" i="39"/>
  <c r="BJ560" i="39"/>
  <c r="BJ560" i="39" a="1"/>
  <c r="BE560" i="39"/>
  <c r="BA560" i="39" a="1"/>
  <c r="BA560" i="39" s="1"/>
  <c r="BB560" i="39" s="1"/>
  <c r="AV560" i="39"/>
  <c r="AS560" i="39"/>
  <c r="AR560" i="39"/>
  <c r="AR560" i="39" a="1"/>
  <c r="AM560" i="39"/>
  <c r="AI560" i="39"/>
  <c r="AJ560" i="39" s="1"/>
  <c r="AI560" i="39" a="1"/>
  <c r="AD560" i="39"/>
  <c r="Z560" i="39"/>
  <c r="AA560" i="39" s="1"/>
  <c r="Z560" i="39" a="1"/>
  <c r="U560" i="39"/>
  <c r="Q560" i="39" a="1"/>
  <c r="Q560" i="39" s="1"/>
  <c r="R560" i="39" s="1"/>
  <c r="L560" i="39"/>
  <c r="H560" i="39"/>
  <c r="I560" i="39" s="1"/>
  <c r="H560" i="39" a="1"/>
  <c r="GA559" i="39"/>
  <c r="FW559" i="39"/>
  <c r="FX559" i="39" s="1"/>
  <c r="FW559" i="39" a="1"/>
  <c r="FR559" i="39"/>
  <c r="FN559" i="39" a="1"/>
  <c r="FN559" i="39" s="1"/>
  <c r="FO559" i="39" s="1"/>
  <c r="FI559" i="39"/>
  <c r="FE559" i="39"/>
  <c r="FF559" i="39" s="1"/>
  <c r="FE559" i="39" a="1"/>
  <c r="EZ559" i="39"/>
  <c r="EV559" i="39" a="1"/>
  <c r="EV559" i="39" s="1"/>
  <c r="EW559" i="39" s="1"/>
  <c r="EQ559" i="39"/>
  <c r="EM559" i="39"/>
  <c r="EN559" i="39" s="1"/>
  <c r="EM559" i="39" a="1"/>
  <c r="EH559" i="39"/>
  <c r="ED559" i="39" a="1"/>
  <c r="ED559" i="39" s="1"/>
  <c r="EE559" i="39" s="1"/>
  <c r="DY559" i="39"/>
  <c r="DU559" i="39"/>
  <c r="DV559" i="39" s="1"/>
  <c r="DU559" i="39" a="1"/>
  <c r="DP559" i="39"/>
  <c r="DL559" i="39"/>
  <c r="DM559" i="39" s="1"/>
  <c r="DL559" i="39" a="1"/>
  <c r="DG559" i="39"/>
  <c r="DC559" i="39" a="1"/>
  <c r="DC559" i="39" s="1"/>
  <c r="DD559" i="39" s="1"/>
  <c r="CX559" i="39"/>
  <c r="CT559" i="39" a="1"/>
  <c r="CT559" i="39" s="1"/>
  <c r="CU559" i="39" s="1"/>
  <c r="CO559" i="39"/>
  <c r="CK559" i="39" a="1"/>
  <c r="CK559" i="39" s="1"/>
  <c r="CL559" i="39" s="1"/>
  <c r="CF559" i="39"/>
  <c r="CC559" i="39"/>
  <c r="CB559" i="39"/>
  <c r="CB559" i="39" a="1"/>
  <c r="BW559" i="39"/>
  <c r="BS559" i="39" a="1"/>
  <c r="BS559" i="39" s="1"/>
  <c r="BT559" i="39" s="1"/>
  <c r="BN559" i="39"/>
  <c r="BK559" i="39"/>
  <c r="BJ559" i="39"/>
  <c r="BJ559" i="39" a="1"/>
  <c r="BE559" i="39"/>
  <c r="BA559" i="39" a="1"/>
  <c r="BA559" i="39" s="1"/>
  <c r="BB559" i="39" s="1"/>
  <c r="AV559" i="39"/>
  <c r="AS559" i="39"/>
  <c r="AR559" i="39"/>
  <c r="AR559" i="39" a="1"/>
  <c r="AM559" i="39"/>
  <c r="AI559" i="39"/>
  <c r="AJ559" i="39" s="1"/>
  <c r="AI559" i="39" a="1"/>
  <c r="AD559" i="39"/>
  <c r="Z559" i="39"/>
  <c r="AA559" i="39" s="1"/>
  <c r="Z559" i="39" a="1"/>
  <c r="U559" i="39"/>
  <c r="Q559" i="39" a="1"/>
  <c r="Q559" i="39" s="1"/>
  <c r="R559" i="39" s="1"/>
  <c r="L559" i="39"/>
  <c r="H559" i="39"/>
  <c r="I559" i="39" s="1"/>
  <c r="H559" i="39" a="1"/>
  <c r="GA558" i="39"/>
  <c r="FW558" i="39"/>
  <c r="FX558" i="39" s="1"/>
  <c r="FW558" i="39" a="1"/>
  <c r="FR558" i="39"/>
  <c r="FN558" i="39" a="1"/>
  <c r="FN558" i="39" s="1"/>
  <c r="FO558" i="39" s="1"/>
  <c r="FI558" i="39"/>
  <c r="FE558" i="39"/>
  <c r="FF558" i="39" s="1"/>
  <c r="FE558" i="39" a="1"/>
  <c r="EZ558" i="39"/>
  <c r="EV558" i="39" a="1"/>
  <c r="EV558" i="39" s="1"/>
  <c r="EW558" i="39" s="1"/>
  <c r="EQ558" i="39"/>
  <c r="EM558" i="39"/>
  <c r="EN558" i="39" s="1"/>
  <c r="EM558" i="39" a="1"/>
  <c r="EH558" i="39"/>
  <c r="ED558" i="39" a="1"/>
  <c r="ED558" i="39" s="1"/>
  <c r="EE558" i="39" s="1"/>
  <c r="DY558" i="39"/>
  <c r="DU558" i="39"/>
  <c r="DV558" i="39" s="1"/>
  <c r="DU558" i="39" a="1"/>
  <c r="DP558" i="39"/>
  <c r="DL558" i="39"/>
  <c r="DM558" i="39" s="1"/>
  <c r="DL558" i="39" a="1"/>
  <c r="DG558" i="39"/>
  <c r="DC558" i="39"/>
  <c r="DD558" i="39" s="1"/>
  <c r="DC558" i="39" a="1"/>
  <c r="CX558" i="39"/>
  <c r="CT558" i="39" a="1"/>
  <c r="CT558" i="39" s="1"/>
  <c r="CU558" i="39" s="1"/>
  <c r="CO558" i="39"/>
  <c r="CK558" i="39" a="1"/>
  <c r="CK558" i="39" s="1"/>
  <c r="CL558" i="39" s="1"/>
  <c r="CF558" i="39"/>
  <c r="CC558" i="39"/>
  <c r="CB558" i="39"/>
  <c r="CB558" i="39" a="1"/>
  <c r="BW558" i="39"/>
  <c r="BS558" i="39" a="1"/>
  <c r="BS558" i="39" s="1"/>
  <c r="BT558" i="39" s="1"/>
  <c r="BN558" i="39"/>
  <c r="BK558" i="39"/>
  <c r="BJ558" i="39"/>
  <c r="BJ558" i="39" a="1"/>
  <c r="BE558" i="39"/>
  <c r="BA558" i="39" a="1"/>
  <c r="BA558" i="39" s="1"/>
  <c r="BB558" i="39" s="1"/>
  <c r="AV558" i="39"/>
  <c r="AR558" i="39"/>
  <c r="AS558" i="39" s="1"/>
  <c r="AR558" i="39" a="1"/>
  <c r="AM558" i="39"/>
  <c r="AI558" i="39"/>
  <c r="AJ558" i="39" s="1"/>
  <c r="AI558" i="39" a="1"/>
  <c r="AD558" i="39"/>
  <c r="Z558" i="39"/>
  <c r="AA558" i="39" s="1"/>
  <c r="Z558" i="39" a="1"/>
  <c r="U558" i="39"/>
  <c r="Q558" i="39" a="1"/>
  <c r="Q558" i="39" s="1"/>
  <c r="R558" i="39" s="1"/>
  <c r="L558" i="39"/>
  <c r="H558" i="39" a="1"/>
  <c r="H558" i="39" s="1"/>
  <c r="I558" i="39" s="1"/>
  <c r="GA557" i="39"/>
  <c r="FW557" i="39"/>
  <c r="FX557" i="39" s="1"/>
  <c r="FW557" i="39" a="1"/>
  <c r="FR557" i="39"/>
  <c r="FN557" i="39" a="1"/>
  <c r="FN557" i="39" s="1"/>
  <c r="FO557" i="39" s="1"/>
  <c r="FI557" i="39"/>
  <c r="FE557" i="39"/>
  <c r="FF557" i="39" s="1"/>
  <c r="FE557" i="39" a="1"/>
  <c r="EZ557" i="39"/>
  <c r="EV557" i="39" a="1"/>
  <c r="EV557" i="39" s="1"/>
  <c r="EW557" i="39" s="1"/>
  <c r="EQ557" i="39"/>
  <c r="EM557" i="39"/>
  <c r="EN557" i="39" s="1"/>
  <c r="EM557" i="39" a="1"/>
  <c r="EH557" i="39"/>
  <c r="ED557" i="39" a="1"/>
  <c r="ED557" i="39" s="1"/>
  <c r="EE557" i="39" s="1"/>
  <c r="DY557" i="39"/>
  <c r="DU557" i="39" a="1"/>
  <c r="DU557" i="39" s="1"/>
  <c r="DV557" i="39" s="1"/>
  <c r="DP557" i="39"/>
  <c r="DL557" i="39"/>
  <c r="DM557" i="39" s="1"/>
  <c r="DL557" i="39" a="1"/>
  <c r="DG557" i="39"/>
  <c r="DC557" i="39"/>
  <c r="DD557" i="39" s="1"/>
  <c r="DC557" i="39" a="1"/>
  <c r="CX557" i="39"/>
  <c r="CT557" i="39" a="1"/>
  <c r="CT557" i="39" s="1"/>
  <c r="CU557" i="39" s="1"/>
  <c r="CO557" i="39"/>
  <c r="CK557" i="39" a="1"/>
  <c r="CK557" i="39" s="1"/>
  <c r="CL557" i="39" s="1"/>
  <c r="CF557" i="39"/>
  <c r="CC557" i="39"/>
  <c r="CB557" i="39"/>
  <c r="CB557" i="39" a="1"/>
  <c r="BW557" i="39"/>
  <c r="BS557" i="39" a="1"/>
  <c r="BS557" i="39" s="1"/>
  <c r="BT557" i="39" s="1"/>
  <c r="BN557" i="39"/>
  <c r="BK557" i="39"/>
  <c r="BJ557" i="39"/>
  <c r="BJ557" i="39" a="1"/>
  <c r="BE557" i="39"/>
  <c r="BA557" i="39" a="1"/>
  <c r="BA557" i="39" s="1"/>
  <c r="BB557" i="39" s="1"/>
  <c r="AV557" i="39"/>
  <c r="AR557" i="39"/>
  <c r="AS557" i="39" s="1"/>
  <c r="AR557" i="39" a="1"/>
  <c r="AM557" i="39"/>
  <c r="AI557" i="39"/>
  <c r="AJ557" i="39" s="1"/>
  <c r="AI557" i="39" a="1"/>
  <c r="AD557" i="39"/>
  <c r="Z557" i="39" a="1"/>
  <c r="Z557" i="39" s="1"/>
  <c r="AA557" i="39" s="1"/>
  <c r="U557" i="39"/>
  <c r="Q557" i="39" a="1"/>
  <c r="Q557" i="39" s="1"/>
  <c r="R557" i="39" s="1"/>
  <c r="L557" i="39"/>
  <c r="H557" i="39"/>
  <c r="I557" i="39" s="1"/>
  <c r="H557" i="39" a="1"/>
  <c r="GA556" i="39"/>
  <c r="FW556" i="39"/>
  <c r="FX556" i="39" s="1"/>
  <c r="FW556" i="39" a="1"/>
  <c r="FR556" i="39"/>
  <c r="FN556" i="39" a="1"/>
  <c r="FN556" i="39" s="1"/>
  <c r="FO556" i="39" s="1"/>
  <c r="FI556" i="39"/>
  <c r="FE556" i="39"/>
  <c r="FF556" i="39" s="1"/>
  <c r="FE556" i="39" a="1"/>
  <c r="EZ556" i="39"/>
  <c r="EV556" i="39" a="1"/>
  <c r="EV556" i="39" s="1"/>
  <c r="EW556" i="39" s="1"/>
  <c r="EQ556" i="39"/>
  <c r="EM556" i="39"/>
  <c r="EN556" i="39" s="1"/>
  <c r="EM556" i="39" a="1"/>
  <c r="EH556" i="39"/>
  <c r="EE556" i="39"/>
  <c r="ED556" i="39" a="1"/>
  <c r="ED556" i="39" s="1"/>
  <c r="DY556" i="39"/>
  <c r="DU556" i="39"/>
  <c r="DV556" i="39" s="1"/>
  <c r="DU556" i="39" a="1"/>
  <c r="DP556" i="39"/>
  <c r="DL556" i="39"/>
  <c r="DM556" i="39" s="1"/>
  <c r="DL556" i="39" a="1"/>
  <c r="DG556" i="39"/>
  <c r="DC556" i="39" a="1"/>
  <c r="DC556" i="39" s="1"/>
  <c r="DD556" i="39" s="1"/>
  <c r="CX556" i="39"/>
  <c r="CT556" i="39" a="1"/>
  <c r="CT556" i="39" s="1"/>
  <c r="CU556" i="39" s="1"/>
  <c r="CO556" i="39"/>
  <c r="CK556" i="39" a="1"/>
  <c r="CK556" i="39" s="1"/>
  <c r="CL556" i="39" s="1"/>
  <c r="CF556" i="39"/>
  <c r="CC556" i="39"/>
  <c r="CB556" i="39"/>
  <c r="CB556" i="39" a="1"/>
  <c r="BW556" i="39"/>
  <c r="BS556" i="39" a="1"/>
  <c r="BS556" i="39" s="1"/>
  <c r="BT556" i="39" s="1"/>
  <c r="BN556" i="39"/>
  <c r="BK556" i="39"/>
  <c r="BJ556" i="39"/>
  <c r="BJ556" i="39" a="1"/>
  <c r="BE556" i="39"/>
  <c r="BA556" i="39" a="1"/>
  <c r="BA556" i="39" s="1"/>
  <c r="BB556" i="39" s="1"/>
  <c r="AV556" i="39"/>
  <c r="AR556" i="39"/>
  <c r="AS556" i="39" s="1"/>
  <c r="AR556" i="39" a="1"/>
  <c r="AM556" i="39"/>
  <c r="AI556" i="39"/>
  <c r="AJ556" i="39" s="1"/>
  <c r="AI556" i="39" a="1"/>
  <c r="AD556" i="39"/>
  <c r="Z556" i="39"/>
  <c r="AA556" i="39" s="1"/>
  <c r="Z556" i="39" a="1"/>
  <c r="U556" i="39"/>
  <c r="Q556" i="39" a="1"/>
  <c r="Q556" i="39" s="1"/>
  <c r="R556" i="39" s="1"/>
  <c r="L556" i="39"/>
  <c r="H556" i="39" a="1"/>
  <c r="H556" i="39" s="1"/>
  <c r="I556" i="39" s="1"/>
  <c r="GA555" i="39"/>
  <c r="FW555" i="39"/>
  <c r="FX555" i="39" s="1"/>
  <c r="FW555" i="39" a="1"/>
  <c r="FR555" i="39"/>
  <c r="FN555" i="39" a="1"/>
  <c r="FN555" i="39" s="1"/>
  <c r="FO555" i="39" s="1"/>
  <c r="FI555" i="39"/>
  <c r="FF555" i="39"/>
  <c r="FE555" i="39"/>
  <c r="FE555" i="39" a="1"/>
  <c r="EZ555" i="39"/>
  <c r="EV555" i="39" a="1"/>
  <c r="EV555" i="39" s="1"/>
  <c r="EW555" i="39" s="1"/>
  <c r="EQ555" i="39"/>
  <c r="EN555" i="39"/>
  <c r="EM555" i="39"/>
  <c r="EM555" i="39" a="1"/>
  <c r="EH555" i="39"/>
  <c r="ED555" i="39" a="1"/>
  <c r="ED555" i="39" s="1"/>
  <c r="EE555" i="39" s="1"/>
  <c r="DY555" i="39"/>
  <c r="DU555" i="39" a="1"/>
  <c r="DU555" i="39" s="1"/>
  <c r="DV555" i="39" s="1"/>
  <c r="DP555" i="39"/>
  <c r="DL555" i="39" a="1"/>
  <c r="DL555" i="39" s="1"/>
  <c r="DM555" i="39" s="1"/>
  <c r="DG555" i="39"/>
  <c r="DC555" i="39" a="1"/>
  <c r="DC555" i="39" s="1"/>
  <c r="DD555" i="39" s="1"/>
  <c r="CX555" i="39"/>
  <c r="CT555" i="39" a="1"/>
  <c r="CT555" i="39" s="1"/>
  <c r="CU555" i="39" s="1"/>
  <c r="CO555" i="39"/>
  <c r="CK555" i="39" a="1"/>
  <c r="CK555" i="39" s="1"/>
  <c r="CL555" i="39" s="1"/>
  <c r="CF555" i="39"/>
  <c r="CB555" i="39" a="1"/>
  <c r="CB555" i="39" s="1"/>
  <c r="CC555" i="39" s="1"/>
  <c r="BW555" i="39"/>
  <c r="BS555" i="39" a="1"/>
  <c r="BS555" i="39" s="1"/>
  <c r="BT555" i="39" s="1"/>
  <c r="BN555" i="39"/>
  <c r="BJ555" i="39" a="1"/>
  <c r="BJ555" i="39" s="1"/>
  <c r="BK555" i="39" s="1"/>
  <c r="BE555" i="39"/>
  <c r="BA555" i="39" a="1"/>
  <c r="BA555" i="39" s="1"/>
  <c r="BB555" i="39" s="1"/>
  <c r="AV555" i="39"/>
  <c r="AR555" i="39" a="1"/>
  <c r="AR555" i="39" s="1"/>
  <c r="AS555" i="39" s="1"/>
  <c r="AM555" i="39"/>
  <c r="AJ555" i="39"/>
  <c r="AI555" i="39" a="1"/>
  <c r="AI555" i="39" s="1"/>
  <c r="AD555" i="39"/>
  <c r="Z555" i="39" a="1"/>
  <c r="Z555" i="39" s="1"/>
  <c r="AA555" i="39" s="1"/>
  <c r="U555" i="39"/>
  <c r="Q555" i="39" a="1"/>
  <c r="Q555" i="39" s="1"/>
  <c r="R555" i="39" s="1"/>
  <c r="L555" i="39"/>
  <c r="H555" i="39" a="1"/>
  <c r="H555" i="39" s="1"/>
  <c r="I555" i="39" s="1"/>
  <c r="GA554" i="39"/>
  <c r="FX554" i="39"/>
  <c r="FW554" i="39" a="1"/>
  <c r="FW554" i="39" s="1"/>
  <c r="FR554" i="39"/>
  <c r="FN554" i="39" a="1"/>
  <c r="FN554" i="39" s="1"/>
  <c r="FO554" i="39" s="1"/>
  <c r="FI554" i="39"/>
  <c r="FF554" i="39"/>
  <c r="FE554" i="39" a="1"/>
  <c r="FE554" i="39" s="1"/>
  <c r="EZ554" i="39"/>
  <c r="EV554" i="39" a="1"/>
  <c r="EV554" i="39" s="1"/>
  <c r="EW554" i="39" s="1"/>
  <c r="EQ554" i="39"/>
  <c r="EN554" i="39"/>
  <c r="EM554" i="39" a="1"/>
  <c r="EM554" i="39" s="1"/>
  <c r="EH554" i="39"/>
  <c r="ED554" i="39" a="1"/>
  <c r="ED554" i="39" s="1"/>
  <c r="EE554" i="39" s="1"/>
  <c r="DY554" i="39"/>
  <c r="DU554" i="39" a="1"/>
  <c r="DU554" i="39" s="1"/>
  <c r="DV554" i="39" s="1"/>
  <c r="DP554" i="39"/>
  <c r="DL554" i="39" a="1"/>
  <c r="DL554" i="39" s="1"/>
  <c r="DM554" i="39" s="1"/>
  <c r="DG554" i="39"/>
  <c r="DD554" i="39"/>
  <c r="DC554" i="39" a="1"/>
  <c r="DC554" i="39" s="1"/>
  <c r="CX554" i="39"/>
  <c r="CT554" i="39" a="1"/>
  <c r="CT554" i="39" s="1"/>
  <c r="CU554" i="39" s="1"/>
  <c r="CO554" i="39"/>
  <c r="CK554" i="39" a="1"/>
  <c r="CK554" i="39" s="1"/>
  <c r="CL554" i="39" s="1"/>
  <c r="CF554" i="39"/>
  <c r="CB554" i="39" a="1"/>
  <c r="CB554" i="39" s="1"/>
  <c r="CC554" i="39" s="1"/>
  <c r="BW554" i="39"/>
  <c r="BS554" i="39" a="1"/>
  <c r="BS554" i="39" s="1"/>
  <c r="BT554" i="39" s="1"/>
  <c r="BN554" i="39"/>
  <c r="BJ554" i="39" a="1"/>
  <c r="BJ554" i="39" s="1"/>
  <c r="BK554" i="39" s="1"/>
  <c r="BE554" i="39"/>
  <c r="BB554" i="39"/>
  <c r="BA554" i="39" a="1"/>
  <c r="BA554" i="39" s="1"/>
  <c r="AV554" i="39"/>
  <c r="AR554" i="39" a="1"/>
  <c r="AR554" i="39" s="1"/>
  <c r="AS554" i="39" s="1"/>
  <c r="AM554" i="39"/>
  <c r="AJ554" i="39"/>
  <c r="AI554" i="39" a="1"/>
  <c r="AI554" i="39" s="1"/>
  <c r="AD554" i="39"/>
  <c r="Z554" i="39" a="1"/>
  <c r="Z554" i="39" s="1"/>
  <c r="AA554" i="39" s="1"/>
  <c r="U554" i="39"/>
  <c r="Q554" i="39" a="1"/>
  <c r="Q554" i="39" s="1"/>
  <c r="R554" i="39" s="1"/>
  <c r="L554" i="39"/>
  <c r="H554" i="39"/>
  <c r="I554" i="39" s="1"/>
  <c r="H554" i="39" a="1"/>
  <c r="GA553" i="39"/>
  <c r="FW553" i="39" a="1"/>
  <c r="FW553" i="39" s="1"/>
  <c r="FX553" i="39" s="1"/>
  <c r="FR553" i="39"/>
  <c r="FN553" i="39"/>
  <c r="FO553" i="39" s="1"/>
  <c r="FN553" i="39" a="1"/>
  <c r="FI553" i="39"/>
  <c r="FE553" i="39" a="1"/>
  <c r="FE553" i="39" s="1"/>
  <c r="FF553" i="39" s="1"/>
  <c r="EZ553" i="39"/>
  <c r="EV553" i="39" a="1"/>
  <c r="EV553" i="39" s="1"/>
  <c r="EW553" i="39" s="1"/>
  <c r="EQ553" i="39"/>
  <c r="EN553" i="39"/>
  <c r="EM553" i="39" a="1"/>
  <c r="EM553" i="39" s="1"/>
  <c r="EH553" i="39"/>
  <c r="ED553" i="39" a="1"/>
  <c r="ED553" i="39" s="1"/>
  <c r="EE553" i="39" s="1"/>
  <c r="DY553" i="39"/>
  <c r="DV553" i="39"/>
  <c r="DU553" i="39" a="1"/>
  <c r="DU553" i="39" s="1"/>
  <c r="DP553" i="39"/>
  <c r="DL553" i="39" a="1"/>
  <c r="DL553" i="39" s="1"/>
  <c r="DM553" i="39" s="1"/>
  <c r="DG553" i="39"/>
  <c r="DD553" i="39"/>
  <c r="DC553" i="39" a="1"/>
  <c r="DC553" i="39" s="1"/>
  <c r="CX553" i="39"/>
  <c r="CT553" i="39" a="1"/>
  <c r="CT553" i="39" s="1"/>
  <c r="CU553" i="39" s="1"/>
  <c r="CO553" i="39"/>
  <c r="CK553" i="39" a="1"/>
  <c r="CK553" i="39" s="1"/>
  <c r="CL553" i="39" s="1"/>
  <c r="CF553" i="39"/>
  <c r="CB553" i="39"/>
  <c r="CC553" i="39" s="1"/>
  <c r="CB553" i="39" a="1"/>
  <c r="BW553" i="39"/>
  <c r="BS553" i="39" a="1"/>
  <c r="BS553" i="39" s="1"/>
  <c r="BT553" i="39" s="1"/>
  <c r="BN553" i="39"/>
  <c r="BJ553" i="39" a="1"/>
  <c r="BJ553" i="39" s="1"/>
  <c r="BK553" i="39" s="1"/>
  <c r="BE553" i="39"/>
  <c r="BA553" i="39" a="1"/>
  <c r="BA553" i="39" s="1"/>
  <c r="BB553" i="39" s="1"/>
  <c r="AV553" i="39"/>
  <c r="AR553" i="39" a="1"/>
  <c r="AR553" i="39" s="1"/>
  <c r="AS553" i="39" s="1"/>
  <c r="AM553" i="39"/>
  <c r="AJ553" i="39"/>
  <c r="AI553" i="39" a="1"/>
  <c r="AI553" i="39" s="1"/>
  <c r="AD553" i="39"/>
  <c r="Z553" i="39" a="1"/>
  <c r="Z553" i="39" s="1"/>
  <c r="AA553" i="39" s="1"/>
  <c r="U553" i="39"/>
  <c r="Q553" i="39" a="1"/>
  <c r="Q553" i="39" s="1"/>
  <c r="R553" i="39" s="1"/>
  <c r="L553" i="39"/>
  <c r="H553" i="39" a="1"/>
  <c r="H553" i="39" s="1"/>
  <c r="I553" i="39" s="1"/>
  <c r="GA552" i="39"/>
  <c r="FW552" i="39" a="1"/>
  <c r="FW552" i="39" s="1"/>
  <c r="FX552" i="39" s="1"/>
  <c r="FR552" i="39"/>
  <c r="FN552" i="39"/>
  <c r="FO552" i="39" s="1"/>
  <c r="FN552" i="39" a="1"/>
  <c r="FI552" i="39"/>
  <c r="FE552" i="39" a="1"/>
  <c r="FE552" i="39" s="1"/>
  <c r="FF552" i="39" s="1"/>
  <c r="EZ552" i="39"/>
  <c r="EV552" i="39" a="1"/>
  <c r="EV552" i="39" s="1"/>
  <c r="EW552" i="39" s="1"/>
  <c r="EQ552" i="39"/>
  <c r="EM552" i="39" a="1"/>
  <c r="EM552" i="39" s="1"/>
  <c r="EN552" i="39" s="1"/>
  <c r="EH552" i="39"/>
  <c r="ED552" i="39" a="1"/>
  <c r="ED552" i="39" s="1"/>
  <c r="EE552" i="39" s="1"/>
  <c r="DY552" i="39"/>
  <c r="DV552" i="39"/>
  <c r="DU552" i="39" a="1"/>
  <c r="DU552" i="39" s="1"/>
  <c r="DP552" i="39"/>
  <c r="DL552" i="39" a="1"/>
  <c r="DL552" i="39" s="1"/>
  <c r="DM552" i="39" s="1"/>
  <c r="DG552" i="39"/>
  <c r="DC552" i="39" a="1"/>
  <c r="DC552" i="39" s="1"/>
  <c r="DD552" i="39" s="1"/>
  <c r="CX552" i="39"/>
  <c r="CT552" i="39" a="1"/>
  <c r="CT552" i="39" s="1"/>
  <c r="CU552" i="39" s="1"/>
  <c r="CO552" i="39"/>
  <c r="CK552" i="39" a="1"/>
  <c r="CK552" i="39" s="1"/>
  <c r="CL552" i="39" s="1"/>
  <c r="CF552" i="39"/>
  <c r="CB552" i="39"/>
  <c r="CC552" i="39" s="1"/>
  <c r="CB552" i="39" a="1"/>
  <c r="BW552" i="39"/>
  <c r="BS552" i="39" a="1"/>
  <c r="BS552" i="39" s="1"/>
  <c r="BT552" i="39" s="1"/>
  <c r="BN552" i="39"/>
  <c r="BJ552" i="39" a="1"/>
  <c r="BJ552" i="39" s="1"/>
  <c r="BK552" i="39" s="1"/>
  <c r="BE552" i="39"/>
  <c r="BA552" i="39" a="1"/>
  <c r="BA552" i="39" s="1"/>
  <c r="BB552" i="39" s="1"/>
  <c r="AV552" i="39"/>
  <c r="AR552" i="39" a="1"/>
  <c r="AR552" i="39" s="1"/>
  <c r="AS552" i="39" s="1"/>
  <c r="AM552" i="39"/>
  <c r="AJ552" i="39"/>
  <c r="AI552" i="39" a="1"/>
  <c r="AI552" i="39" s="1"/>
  <c r="AD552" i="39"/>
  <c r="Z552" i="39"/>
  <c r="AA552" i="39" s="1"/>
  <c r="Z552" i="39" a="1"/>
  <c r="U552" i="39"/>
  <c r="R552" i="39"/>
  <c r="Q552" i="39" a="1"/>
  <c r="Q552" i="39" s="1"/>
  <c r="L552" i="39"/>
  <c r="H552" i="39" a="1"/>
  <c r="H552" i="39" s="1"/>
  <c r="I552" i="39" s="1"/>
  <c r="GA551" i="39"/>
  <c r="FW551" i="39" a="1"/>
  <c r="FW551" i="39" s="1"/>
  <c r="FX551" i="39" s="1"/>
  <c r="FR551" i="39"/>
  <c r="FN551" i="39"/>
  <c r="FO551" i="39" s="1"/>
  <c r="FN551" i="39" a="1"/>
  <c r="FI551" i="39"/>
  <c r="FE551" i="39" a="1"/>
  <c r="FE551" i="39" s="1"/>
  <c r="FF551" i="39" s="1"/>
  <c r="EZ551" i="39"/>
  <c r="EV551" i="39" a="1"/>
  <c r="EV551" i="39" s="1"/>
  <c r="EW551" i="39" s="1"/>
  <c r="EQ551" i="39"/>
  <c r="EM551" i="39" a="1"/>
  <c r="EM551" i="39" s="1"/>
  <c r="EN551" i="39" s="1"/>
  <c r="EH551" i="39"/>
  <c r="EE551" i="39"/>
  <c r="ED551" i="39"/>
  <c r="ED551" i="39" a="1"/>
  <c r="DY551" i="39"/>
  <c r="DV551" i="39"/>
  <c r="DU551" i="39" a="1"/>
  <c r="DU551" i="39" s="1"/>
  <c r="DP551" i="39"/>
  <c r="DM551" i="39"/>
  <c r="DL551" i="39"/>
  <c r="DL551" i="39" a="1"/>
  <c r="DG551" i="39"/>
  <c r="DC551" i="39" a="1"/>
  <c r="DC551" i="39" s="1"/>
  <c r="DD551" i="39" s="1"/>
  <c r="CX551" i="39"/>
  <c r="CU551" i="39"/>
  <c r="CT551" i="39"/>
  <c r="CT551" i="39" a="1"/>
  <c r="CO551" i="39"/>
  <c r="CL551" i="39"/>
  <c r="CK551" i="39" a="1"/>
  <c r="CK551" i="39" s="1"/>
  <c r="CF551" i="39"/>
  <c r="CB551" i="39" a="1"/>
  <c r="CB551" i="39" s="1"/>
  <c r="CC551" i="39" s="1"/>
  <c r="BW551" i="39"/>
  <c r="BS551" i="39" a="1"/>
  <c r="BS551" i="39" s="1"/>
  <c r="BT551" i="39" s="1"/>
  <c r="BN551" i="39"/>
  <c r="BJ551" i="39" a="1"/>
  <c r="BJ551" i="39" s="1"/>
  <c r="BK551" i="39" s="1"/>
  <c r="BE551" i="39"/>
  <c r="BB551" i="39"/>
  <c r="BA551" i="39" a="1"/>
  <c r="BA551" i="39" s="1"/>
  <c r="AV551" i="39"/>
  <c r="AR551" i="39" a="1"/>
  <c r="AR551" i="39" s="1"/>
  <c r="AS551" i="39" s="1"/>
  <c r="AM551" i="39"/>
  <c r="AJ551" i="39"/>
  <c r="AI551" i="39" a="1"/>
  <c r="AI551" i="39" s="1"/>
  <c r="AD551" i="39"/>
  <c r="Z551" i="39"/>
  <c r="AA551" i="39" s="1"/>
  <c r="Z551" i="39" a="1"/>
  <c r="U551" i="39"/>
  <c r="Q551" i="39" a="1"/>
  <c r="Q551" i="39" s="1"/>
  <c r="R551" i="39" s="1"/>
  <c r="L551" i="39"/>
  <c r="H551" i="39" a="1"/>
  <c r="H551" i="39" s="1"/>
  <c r="I551" i="39" s="1"/>
  <c r="GA550" i="39"/>
  <c r="FW550" i="39" a="1"/>
  <c r="FW550" i="39" s="1"/>
  <c r="FX550" i="39" s="1"/>
  <c r="FR550" i="39"/>
  <c r="FN550" i="39"/>
  <c r="FO550" i="39" s="1"/>
  <c r="FN550" i="39" a="1"/>
  <c r="FI550" i="39"/>
  <c r="FE550" i="39" a="1"/>
  <c r="FE550" i="39" s="1"/>
  <c r="FF550" i="39" s="1"/>
  <c r="EZ550" i="39"/>
  <c r="EV550" i="39" a="1"/>
  <c r="EV550" i="39" s="1"/>
  <c r="EW550" i="39" s="1"/>
  <c r="EQ550" i="39"/>
  <c r="EM550" i="39" a="1"/>
  <c r="EM550" i="39" s="1"/>
  <c r="EN550" i="39" s="1"/>
  <c r="EH550" i="39"/>
  <c r="EE550" i="39"/>
  <c r="ED550" i="39"/>
  <c r="ED550" i="39" a="1"/>
  <c r="DY550" i="39"/>
  <c r="DV550" i="39"/>
  <c r="DU550" i="39" a="1"/>
  <c r="DU550" i="39" s="1"/>
  <c r="DP550" i="39"/>
  <c r="DM550" i="39"/>
  <c r="DL550" i="39"/>
  <c r="DL550" i="39" a="1"/>
  <c r="DG550" i="39"/>
  <c r="DC550" i="39" a="1"/>
  <c r="DC550" i="39" s="1"/>
  <c r="DD550" i="39" s="1"/>
  <c r="CX550" i="39"/>
  <c r="CT550" i="39" a="1"/>
  <c r="CT550" i="39" s="1"/>
  <c r="CU550" i="39" s="1"/>
  <c r="CO550" i="39"/>
  <c r="CL550" i="39"/>
  <c r="CK550" i="39" a="1"/>
  <c r="CK550" i="39" s="1"/>
  <c r="CF550" i="39"/>
  <c r="CB550" i="39" a="1"/>
  <c r="CB550" i="39" s="1"/>
  <c r="CC550" i="39" s="1"/>
  <c r="BW550" i="39"/>
  <c r="BS550" i="39" a="1"/>
  <c r="BS550" i="39" s="1"/>
  <c r="BT550" i="39" s="1"/>
  <c r="BN550" i="39"/>
  <c r="BJ550" i="39" a="1"/>
  <c r="BJ550" i="39" s="1"/>
  <c r="BK550" i="39" s="1"/>
  <c r="BE550" i="39"/>
  <c r="BB550" i="39"/>
  <c r="BA550" i="39" a="1"/>
  <c r="BA550" i="39" s="1"/>
  <c r="AV550" i="39"/>
  <c r="AR550" i="39" a="1"/>
  <c r="AR550" i="39" s="1"/>
  <c r="AS550" i="39" s="1"/>
  <c r="AM550" i="39"/>
  <c r="AJ550" i="39"/>
  <c r="AI550" i="39" a="1"/>
  <c r="AI550" i="39" s="1"/>
  <c r="AD550" i="39"/>
  <c r="Z550" i="39"/>
  <c r="AA550" i="39" s="1"/>
  <c r="Z550" i="39" a="1"/>
  <c r="U550" i="39"/>
  <c r="R550" i="39"/>
  <c r="Q550" i="39" a="1"/>
  <c r="Q550" i="39" s="1"/>
  <c r="L550" i="39"/>
  <c r="H550" i="39" a="1"/>
  <c r="H550" i="39" s="1"/>
  <c r="I550" i="39" s="1"/>
  <c r="GA549" i="39"/>
  <c r="FX549" i="39"/>
  <c r="FW549" i="39" a="1"/>
  <c r="FW549" i="39" s="1"/>
  <c r="FR549" i="39"/>
  <c r="FN549" i="39"/>
  <c r="FO549" i="39" s="1"/>
  <c r="FN549" i="39" a="1"/>
  <c r="FI549" i="39"/>
  <c r="FE549" i="39" a="1"/>
  <c r="FE549" i="39" s="1"/>
  <c r="FF549" i="39" s="1"/>
  <c r="EZ549" i="39"/>
  <c r="EV549" i="39" a="1"/>
  <c r="EV549" i="39" s="1"/>
  <c r="EW549" i="39" s="1"/>
  <c r="EQ549" i="39"/>
  <c r="EM549" i="39" a="1"/>
  <c r="EM549" i="39" s="1"/>
  <c r="EN549" i="39" s="1"/>
  <c r="EH549" i="39"/>
  <c r="EE549" i="39"/>
  <c r="ED549" i="39"/>
  <c r="ED549" i="39" a="1"/>
  <c r="DY549" i="39"/>
  <c r="DV549" i="39"/>
  <c r="DU549" i="39" a="1"/>
  <c r="DU549" i="39" s="1"/>
  <c r="DP549" i="39"/>
  <c r="DL549" i="39"/>
  <c r="DM549" i="39" s="1"/>
  <c r="DL549" i="39" a="1"/>
  <c r="DG549" i="39"/>
  <c r="DC549" i="39" a="1"/>
  <c r="DC549" i="39" s="1"/>
  <c r="DD549" i="39" s="1"/>
  <c r="CX549" i="39"/>
  <c r="CT549" i="39"/>
  <c r="CU549" i="39" s="1"/>
  <c r="CT549" i="39" a="1"/>
  <c r="CO549" i="39"/>
  <c r="CL549" i="39"/>
  <c r="CK549" i="39" a="1"/>
  <c r="CK549" i="39" s="1"/>
  <c r="CF549" i="39"/>
  <c r="CB549" i="39" a="1"/>
  <c r="CB549" i="39" s="1"/>
  <c r="CC549" i="39" s="1"/>
  <c r="BW549" i="39"/>
  <c r="BS549" i="39" a="1"/>
  <c r="BS549" i="39" s="1"/>
  <c r="BT549" i="39" s="1"/>
  <c r="BN549" i="39"/>
  <c r="BJ549" i="39" a="1"/>
  <c r="BJ549" i="39" s="1"/>
  <c r="BK549" i="39" s="1"/>
  <c r="BE549" i="39"/>
  <c r="BB549" i="39"/>
  <c r="BA549" i="39" a="1"/>
  <c r="BA549" i="39" s="1"/>
  <c r="AV549" i="39"/>
  <c r="AR549" i="39" a="1"/>
  <c r="AR549" i="39" s="1"/>
  <c r="AS549" i="39" s="1"/>
  <c r="AM549" i="39"/>
  <c r="AJ549" i="39"/>
  <c r="AI549" i="39" a="1"/>
  <c r="AI549" i="39" s="1"/>
  <c r="AD549" i="39"/>
  <c r="Z549" i="39"/>
  <c r="AA549" i="39" s="1"/>
  <c r="Z549" i="39" a="1"/>
  <c r="U549" i="39"/>
  <c r="R549" i="39"/>
  <c r="Q549" i="39" a="1"/>
  <c r="Q549" i="39" s="1"/>
  <c r="L549" i="39"/>
  <c r="H549" i="39" a="1"/>
  <c r="H549" i="39" s="1"/>
  <c r="I549" i="39" s="1"/>
  <c r="GA548" i="39"/>
  <c r="FX548" i="39"/>
  <c r="FW548" i="39" a="1"/>
  <c r="FW548" i="39" s="1"/>
  <c r="FR548" i="39"/>
  <c r="FN548" i="39"/>
  <c r="FO548" i="39" s="1"/>
  <c r="FN548" i="39" a="1"/>
  <c r="FI548" i="39"/>
  <c r="FE548" i="39" a="1"/>
  <c r="FE548" i="39" s="1"/>
  <c r="FF548" i="39" s="1"/>
  <c r="EZ548" i="39"/>
  <c r="EV548" i="39" a="1"/>
  <c r="EV548" i="39" s="1"/>
  <c r="EW548" i="39" s="1"/>
  <c r="EQ548" i="39"/>
  <c r="EM548" i="39" a="1"/>
  <c r="EM548" i="39" s="1"/>
  <c r="EN548" i="39" s="1"/>
  <c r="EH548" i="39"/>
  <c r="EE548" i="39"/>
  <c r="ED548" i="39"/>
  <c r="ED548" i="39" a="1"/>
  <c r="DY548" i="39"/>
  <c r="DV548" i="39"/>
  <c r="DU548" i="39" a="1"/>
  <c r="DU548" i="39" s="1"/>
  <c r="DP548" i="39"/>
  <c r="DM548" i="39"/>
  <c r="DL548" i="39"/>
  <c r="DL548" i="39" a="1"/>
  <c r="DG548" i="39"/>
  <c r="DC548" i="39" a="1"/>
  <c r="DC548" i="39" s="1"/>
  <c r="DD548" i="39" s="1"/>
  <c r="CX548" i="39"/>
  <c r="CT548" i="39" a="1"/>
  <c r="CT548" i="39" s="1"/>
  <c r="CU548" i="39" s="1"/>
  <c r="CO548" i="39"/>
  <c r="CL548" i="39"/>
  <c r="CK548" i="39" a="1"/>
  <c r="CK548" i="39" s="1"/>
  <c r="CF548" i="39"/>
  <c r="CC548" i="39"/>
  <c r="CB548" i="39"/>
  <c r="CB548" i="39" a="1"/>
  <c r="BW548" i="39"/>
  <c r="BS548" i="39" a="1"/>
  <c r="BS548" i="39" s="1"/>
  <c r="BT548" i="39" s="1"/>
  <c r="BN548" i="39"/>
  <c r="BJ548" i="39"/>
  <c r="BK548" i="39" s="1"/>
  <c r="BJ548" i="39" a="1"/>
  <c r="BE548" i="39"/>
  <c r="BB548" i="39"/>
  <c r="BA548" i="39" a="1"/>
  <c r="BA548" i="39" s="1"/>
  <c r="AV548" i="39"/>
  <c r="AR548" i="39" a="1"/>
  <c r="AR548" i="39" s="1"/>
  <c r="AS548" i="39" s="1"/>
  <c r="AM548" i="39"/>
  <c r="AJ548" i="39"/>
  <c r="AI548" i="39" a="1"/>
  <c r="AI548" i="39" s="1"/>
  <c r="AD548" i="39"/>
  <c r="Z548" i="39"/>
  <c r="AA548" i="39" s="1"/>
  <c r="Z548" i="39" a="1"/>
  <c r="U548" i="39"/>
  <c r="Q548" i="39" a="1"/>
  <c r="Q548" i="39" s="1"/>
  <c r="R548" i="39" s="1"/>
  <c r="L548" i="39"/>
  <c r="H548" i="39" a="1"/>
  <c r="H548" i="39" s="1"/>
  <c r="I548" i="39" s="1"/>
  <c r="GA547" i="39"/>
  <c r="FW547" i="39" a="1"/>
  <c r="FW547" i="39" s="1"/>
  <c r="FX547" i="39" s="1"/>
  <c r="FR547" i="39"/>
  <c r="FN547" i="39"/>
  <c r="FO547" i="39" s="1"/>
  <c r="FN547" i="39" a="1"/>
  <c r="FI547" i="39"/>
  <c r="FF547" i="39"/>
  <c r="FE547" i="39" a="1"/>
  <c r="FE547" i="39" s="1"/>
  <c r="EZ547" i="39"/>
  <c r="EV547" i="39" a="1"/>
  <c r="EV547" i="39" s="1"/>
  <c r="EW547" i="39" s="1"/>
  <c r="EQ547" i="39"/>
  <c r="EM547" i="39" a="1"/>
  <c r="EM547" i="39" s="1"/>
  <c r="EN547" i="39" s="1"/>
  <c r="EH547" i="39"/>
  <c r="EE547" i="39"/>
  <c r="ED547" i="39"/>
  <c r="ED547" i="39" a="1"/>
  <c r="DY547" i="39"/>
  <c r="DV547" i="39"/>
  <c r="DU547" i="39" a="1"/>
  <c r="DU547" i="39" s="1"/>
  <c r="DP547" i="39"/>
  <c r="DL547" i="39"/>
  <c r="DM547" i="39" s="1"/>
  <c r="DL547" i="39" a="1"/>
  <c r="DG547" i="39"/>
  <c r="DC547" i="39" a="1"/>
  <c r="DC547" i="39" s="1"/>
  <c r="DD547" i="39" s="1"/>
  <c r="CX547" i="39"/>
  <c r="CU547" i="39"/>
  <c r="CT547" i="39"/>
  <c r="CT547" i="39" a="1"/>
  <c r="CO547" i="39"/>
  <c r="CL547" i="39"/>
  <c r="CK547" i="39" a="1"/>
  <c r="CK547" i="39" s="1"/>
  <c r="CF547" i="39"/>
  <c r="CB547" i="39" a="1"/>
  <c r="CB547" i="39" s="1"/>
  <c r="CC547" i="39" s="1"/>
  <c r="BW547" i="39"/>
  <c r="BS547" i="39" a="1"/>
  <c r="BS547" i="39" s="1"/>
  <c r="BT547" i="39" s="1"/>
  <c r="BN547" i="39"/>
  <c r="BJ547" i="39"/>
  <c r="BK547" i="39" s="1"/>
  <c r="BJ547" i="39" a="1"/>
  <c r="BE547" i="39"/>
  <c r="BB547" i="39"/>
  <c r="BA547" i="39" a="1"/>
  <c r="BA547" i="39" s="1"/>
  <c r="AV547" i="39"/>
  <c r="AR547" i="39" a="1"/>
  <c r="AR547" i="39" s="1"/>
  <c r="AS547" i="39" s="1"/>
  <c r="AM547" i="39"/>
  <c r="AJ547" i="39"/>
  <c r="AI547" i="39" a="1"/>
  <c r="AI547" i="39" s="1"/>
  <c r="AD547" i="39"/>
  <c r="Z547" i="39"/>
  <c r="AA547" i="39" s="1"/>
  <c r="Z547" i="39" a="1"/>
  <c r="U547" i="39"/>
  <c r="Q547" i="39" a="1"/>
  <c r="Q547" i="39" s="1"/>
  <c r="R547" i="39" s="1"/>
  <c r="L547" i="39"/>
  <c r="H547" i="39" a="1"/>
  <c r="H547" i="39" s="1"/>
  <c r="I547" i="39" s="1"/>
  <c r="GA546" i="39"/>
  <c r="FX546" i="39"/>
  <c r="FW546" i="39" a="1"/>
  <c r="FW546" i="39" s="1"/>
  <c r="FR546" i="39"/>
  <c r="FN546" i="39"/>
  <c r="FO546" i="39" s="1"/>
  <c r="FN546" i="39" a="1"/>
  <c r="FI546" i="39"/>
  <c r="FE546" i="39" a="1"/>
  <c r="FE546" i="39" s="1"/>
  <c r="FF546" i="39" s="1"/>
  <c r="EZ546" i="39"/>
  <c r="EW546" i="39"/>
  <c r="EV546" i="39" a="1"/>
  <c r="EV546" i="39" s="1"/>
  <c r="EQ546" i="39"/>
  <c r="EM546" i="39" a="1"/>
  <c r="EM546" i="39" s="1"/>
  <c r="EN546" i="39" s="1"/>
  <c r="EH546" i="39"/>
  <c r="ED546" i="39"/>
  <c r="EE546" i="39" s="1"/>
  <c r="ED546" i="39" a="1"/>
  <c r="DY546" i="39"/>
  <c r="DU546" i="39" a="1"/>
  <c r="DU546" i="39" s="1"/>
  <c r="DV546" i="39" s="1"/>
  <c r="DP546" i="39"/>
  <c r="DL546" i="39" a="1"/>
  <c r="DL546" i="39" s="1"/>
  <c r="DM546" i="39" s="1"/>
  <c r="DG546" i="39"/>
  <c r="DC546" i="39" a="1"/>
  <c r="DC546" i="39" s="1"/>
  <c r="DD546" i="39" s="1"/>
  <c r="CX546" i="39"/>
  <c r="CT546" i="39" a="1"/>
  <c r="CT546" i="39" s="1"/>
  <c r="CU546" i="39" s="1"/>
  <c r="CO546" i="39"/>
  <c r="CL546" i="39"/>
  <c r="CK546" i="39" a="1"/>
  <c r="CK546" i="39" s="1"/>
  <c r="CF546" i="39"/>
  <c r="CB546" i="39" a="1"/>
  <c r="CB546" i="39" s="1"/>
  <c r="CC546" i="39" s="1"/>
  <c r="BW546" i="39"/>
  <c r="BS546" i="39" a="1"/>
  <c r="BS546" i="39" s="1"/>
  <c r="BT546" i="39" s="1"/>
  <c r="BN546" i="39"/>
  <c r="BJ546" i="39"/>
  <c r="BK546" i="39" s="1"/>
  <c r="BJ546" i="39" a="1"/>
  <c r="BE546" i="39"/>
  <c r="BB546" i="39"/>
  <c r="BA546" i="39" a="1"/>
  <c r="BA546" i="39" s="1"/>
  <c r="AV546" i="39"/>
  <c r="AR546" i="39" a="1"/>
  <c r="AR546" i="39" s="1"/>
  <c r="AS546" i="39" s="1"/>
  <c r="AM546" i="39"/>
  <c r="AI546" i="39" a="1"/>
  <c r="AI546" i="39" s="1"/>
  <c r="AJ546" i="39" s="1"/>
  <c r="AD546" i="39"/>
  <c r="Z546" i="39"/>
  <c r="AA546" i="39" s="1"/>
  <c r="Z546" i="39" a="1"/>
  <c r="U546" i="39"/>
  <c r="Q546" i="39" a="1"/>
  <c r="Q546" i="39" s="1"/>
  <c r="R546" i="39" s="1"/>
  <c r="L546" i="39"/>
  <c r="H546" i="39" a="1"/>
  <c r="H546" i="39" s="1"/>
  <c r="I546" i="39" s="1"/>
  <c r="GA545" i="39"/>
  <c r="FW545" i="39" a="1"/>
  <c r="FW545" i="39" s="1"/>
  <c r="FX545" i="39" s="1"/>
  <c r="FR545" i="39"/>
  <c r="FN545" i="39"/>
  <c r="FO545" i="39" s="1"/>
  <c r="FN545" i="39" a="1"/>
  <c r="FI545" i="39"/>
  <c r="FE545" i="39" a="1"/>
  <c r="FE545" i="39" s="1"/>
  <c r="FF545" i="39" s="1"/>
  <c r="EZ545" i="39"/>
  <c r="EV545" i="39" a="1"/>
  <c r="EV545" i="39" s="1"/>
  <c r="EW545" i="39" s="1"/>
  <c r="EQ545" i="39"/>
  <c r="EN545" i="39"/>
  <c r="EM545" i="39" a="1"/>
  <c r="EM545" i="39" s="1"/>
  <c r="EH545" i="39"/>
  <c r="EE545" i="39"/>
  <c r="ED545" i="39"/>
  <c r="ED545" i="39" a="1"/>
  <c r="DY545" i="39"/>
  <c r="DV545" i="39"/>
  <c r="DU545" i="39" a="1"/>
  <c r="DU545" i="39" s="1"/>
  <c r="DP545" i="39"/>
  <c r="DL545" i="39"/>
  <c r="DM545" i="39" s="1"/>
  <c r="DL545" i="39" a="1"/>
  <c r="DG545" i="39"/>
  <c r="DC545" i="39" a="1"/>
  <c r="DC545" i="39" s="1"/>
  <c r="DD545" i="39" s="1"/>
  <c r="CX545" i="39"/>
  <c r="CT545" i="39" a="1"/>
  <c r="CT545" i="39" s="1"/>
  <c r="CU545" i="39" s="1"/>
  <c r="CO545" i="39"/>
  <c r="CL545" i="39"/>
  <c r="CK545" i="39" a="1"/>
  <c r="CK545" i="39" s="1"/>
  <c r="CF545" i="39"/>
  <c r="CC545" i="39"/>
  <c r="CB545" i="39"/>
  <c r="CB545" i="39" a="1"/>
  <c r="BW545" i="39"/>
  <c r="BS545" i="39" a="1"/>
  <c r="BS545" i="39" s="1"/>
  <c r="BT545" i="39" s="1"/>
  <c r="BN545" i="39"/>
  <c r="BJ545" i="39" a="1"/>
  <c r="BJ545" i="39" s="1"/>
  <c r="BK545" i="39" s="1"/>
  <c r="BE545" i="39"/>
  <c r="BA545" i="39" a="1"/>
  <c r="BA545" i="39" s="1"/>
  <c r="BB545" i="39" s="1"/>
  <c r="AV545" i="39"/>
  <c r="AR545" i="39" a="1"/>
  <c r="AR545" i="39" s="1"/>
  <c r="AS545" i="39" s="1"/>
  <c r="AM545" i="39"/>
  <c r="AJ545" i="39"/>
  <c r="AI545" i="39" a="1"/>
  <c r="AI545" i="39" s="1"/>
  <c r="AD545" i="39"/>
  <c r="Z545" i="39" a="1"/>
  <c r="Z545" i="39" s="1"/>
  <c r="AA545" i="39" s="1"/>
  <c r="U545" i="39"/>
  <c r="Q545" i="39" a="1"/>
  <c r="Q545" i="39" s="1"/>
  <c r="R545" i="39" s="1"/>
  <c r="L545" i="39"/>
  <c r="H545" i="39" a="1"/>
  <c r="H545" i="39" s="1"/>
  <c r="I545" i="39" s="1"/>
  <c r="GA544" i="39"/>
  <c r="FW544" i="39" a="1"/>
  <c r="FW544" i="39" s="1"/>
  <c r="FX544" i="39" s="1"/>
  <c r="FR544" i="39"/>
  <c r="FN544" i="39"/>
  <c r="FO544" i="39" s="1"/>
  <c r="FN544" i="39" a="1"/>
  <c r="FI544" i="39"/>
  <c r="FE544" i="39" a="1"/>
  <c r="FE544" i="39" s="1"/>
  <c r="FF544" i="39" s="1"/>
  <c r="EZ544" i="39"/>
  <c r="EV544" i="39" a="1"/>
  <c r="EV544" i="39" s="1"/>
  <c r="EW544" i="39" s="1"/>
  <c r="EQ544" i="39"/>
  <c r="EM544" i="39" a="1"/>
  <c r="EM544" i="39" s="1"/>
  <c r="EN544" i="39" s="1"/>
  <c r="EH544" i="39"/>
  <c r="ED544" i="39" a="1"/>
  <c r="ED544" i="39" s="1"/>
  <c r="EE544" i="39" s="1"/>
  <c r="DY544" i="39"/>
  <c r="DV544" i="39"/>
  <c r="DU544" i="39" a="1"/>
  <c r="DU544" i="39" s="1"/>
  <c r="DP544" i="39"/>
  <c r="DL544" i="39" a="1"/>
  <c r="DL544" i="39" s="1"/>
  <c r="DM544" i="39" s="1"/>
  <c r="DG544" i="39"/>
  <c r="DC544" i="39" a="1"/>
  <c r="DC544" i="39" s="1"/>
  <c r="DD544" i="39" s="1"/>
  <c r="CX544" i="39"/>
  <c r="CT544" i="39" a="1"/>
  <c r="CT544" i="39" s="1"/>
  <c r="CU544" i="39" s="1"/>
  <c r="CO544" i="39"/>
  <c r="CK544" i="39" a="1"/>
  <c r="CK544" i="39" s="1"/>
  <c r="CL544" i="39" s="1"/>
  <c r="CF544" i="39"/>
  <c r="CC544" i="39"/>
  <c r="CB544" i="39"/>
  <c r="CB544" i="39" a="1"/>
  <c r="BW544" i="39"/>
  <c r="BS544" i="39" a="1"/>
  <c r="BS544" i="39" s="1"/>
  <c r="BT544" i="39" s="1"/>
  <c r="BN544" i="39"/>
  <c r="BJ544" i="39" a="1"/>
  <c r="BJ544" i="39" s="1"/>
  <c r="BK544" i="39" s="1"/>
  <c r="BE544" i="39"/>
  <c r="BA544" i="39" a="1"/>
  <c r="BA544" i="39" s="1"/>
  <c r="BB544" i="39" s="1"/>
  <c r="AV544" i="39"/>
  <c r="AR544" i="39" a="1"/>
  <c r="AR544" i="39" s="1"/>
  <c r="AS544" i="39" s="1"/>
  <c r="AM544" i="39"/>
  <c r="AJ544" i="39"/>
  <c r="AI544" i="39" a="1"/>
  <c r="AI544" i="39" s="1"/>
  <c r="AD544" i="39"/>
  <c r="Z544" i="39" a="1"/>
  <c r="Z544" i="39" s="1"/>
  <c r="AA544" i="39" s="1"/>
  <c r="U544" i="39"/>
  <c r="Q544" i="39" a="1"/>
  <c r="Q544" i="39" s="1"/>
  <c r="R544" i="39" s="1"/>
  <c r="L544" i="39"/>
  <c r="H544" i="39" a="1"/>
  <c r="H544" i="39" s="1"/>
  <c r="I544" i="39" s="1"/>
  <c r="GA543" i="39"/>
  <c r="FW543" i="39" a="1"/>
  <c r="FW543" i="39" s="1"/>
  <c r="FX543" i="39" s="1"/>
  <c r="FR543" i="39"/>
  <c r="FO543" i="39"/>
  <c r="FN543" i="39"/>
  <c r="FN543" i="39" a="1"/>
  <c r="FI543" i="39"/>
  <c r="FE543" i="39" a="1"/>
  <c r="FE543" i="39" s="1"/>
  <c r="FF543" i="39" s="1"/>
  <c r="EZ543" i="39"/>
  <c r="EV543" i="39" a="1"/>
  <c r="EV543" i="39" s="1"/>
  <c r="EW543" i="39" s="1"/>
  <c r="EQ543" i="39"/>
  <c r="EM543" i="39" a="1"/>
  <c r="EM543" i="39" s="1"/>
  <c r="EN543" i="39" s="1"/>
  <c r="EH543" i="39"/>
  <c r="ED543" i="39" a="1"/>
  <c r="ED543" i="39" s="1"/>
  <c r="EE543" i="39" s="1"/>
  <c r="DY543" i="39"/>
  <c r="DV543" i="39"/>
  <c r="DU543" i="39" a="1"/>
  <c r="DU543" i="39" s="1"/>
  <c r="DP543" i="39"/>
  <c r="DL543" i="39" a="1"/>
  <c r="DL543" i="39" s="1"/>
  <c r="DM543" i="39" s="1"/>
  <c r="DG543" i="39"/>
  <c r="DC543" i="39" a="1"/>
  <c r="DC543" i="39" s="1"/>
  <c r="DD543" i="39" s="1"/>
  <c r="CX543" i="39"/>
  <c r="CT543" i="39" a="1"/>
  <c r="CT543" i="39" s="1"/>
  <c r="CU543" i="39" s="1"/>
  <c r="CO543" i="39"/>
  <c r="CK543" i="39" a="1"/>
  <c r="CK543" i="39" s="1"/>
  <c r="CL543" i="39" s="1"/>
  <c r="CF543" i="39"/>
  <c r="CB543" i="39"/>
  <c r="CC543" i="39" s="1"/>
  <c r="CB543" i="39" a="1"/>
  <c r="BW543" i="39"/>
  <c r="BS543" i="39" a="1"/>
  <c r="BS543" i="39" s="1"/>
  <c r="BT543" i="39" s="1"/>
  <c r="BN543" i="39"/>
  <c r="BJ543" i="39" a="1"/>
  <c r="BJ543" i="39" s="1"/>
  <c r="BK543" i="39" s="1"/>
  <c r="BE543" i="39"/>
  <c r="BA543" i="39" a="1"/>
  <c r="BA543" i="39" s="1"/>
  <c r="BB543" i="39" s="1"/>
  <c r="AV543" i="39"/>
  <c r="AR543" i="39" a="1"/>
  <c r="AR543" i="39" s="1"/>
  <c r="AS543" i="39" s="1"/>
  <c r="AM543" i="39"/>
  <c r="AJ543" i="39"/>
  <c r="AI543" i="39" a="1"/>
  <c r="AI543" i="39" s="1"/>
  <c r="AD543" i="39"/>
  <c r="Z543" i="39" a="1"/>
  <c r="Z543" i="39" s="1"/>
  <c r="AA543" i="39" s="1"/>
  <c r="U543" i="39"/>
  <c r="Q543" i="39" a="1"/>
  <c r="Q543" i="39" s="1"/>
  <c r="R543" i="39" s="1"/>
  <c r="L543" i="39"/>
  <c r="H543" i="39" a="1"/>
  <c r="H543" i="39" s="1"/>
  <c r="I543" i="39" s="1"/>
  <c r="GA542" i="39"/>
  <c r="FW542" i="39" a="1"/>
  <c r="FW542" i="39" s="1"/>
  <c r="FX542" i="39" s="1"/>
  <c r="FR542" i="39"/>
  <c r="FN542" i="39" a="1"/>
  <c r="FN542" i="39" s="1"/>
  <c r="FO542" i="39" s="1"/>
  <c r="FI542" i="39"/>
  <c r="FE542" i="39" a="1"/>
  <c r="FE542" i="39" s="1"/>
  <c r="FF542" i="39" s="1"/>
  <c r="EZ542" i="39"/>
  <c r="EV542" i="39" a="1"/>
  <c r="EV542" i="39" s="1"/>
  <c r="EW542" i="39" s="1"/>
  <c r="EQ542" i="39"/>
  <c r="EM542" i="39" a="1"/>
  <c r="EM542" i="39" s="1"/>
  <c r="EN542" i="39" s="1"/>
  <c r="EH542" i="39"/>
  <c r="ED542" i="39" a="1"/>
  <c r="ED542" i="39" s="1"/>
  <c r="EE542" i="39" s="1"/>
  <c r="DY542" i="39"/>
  <c r="DU542" i="39" a="1"/>
  <c r="DU542" i="39" s="1"/>
  <c r="DV542" i="39" s="1"/>
  <c r="DP542" i="39"/>
  <c r="DL542" i="39"/>
  <c r="DM542" i="39" s="1"/>
  <c r="DL542" i="39" a="1"/>
  <c r="DG542" i="39"/>
  <c r="DD542" i="39"/>
  <c r="DC542" i="39" a="1"/>
  <c r="DC542" i="39" s="1"/>
  <c r="CX542" i="39"/>
  <c r="CT542" i="39" a="1"/>
  <c r="CT542" i="39" s="1"/>
  <c r="CU542" i="39" s="1"/>
  <c r="CO542" i="39"/>
  <c r="CK542" i="39" a="1"/>
  <c r="CK542" i="39" s="1"/>
  <c r="CL542" i="39" s="1"/>
  <c r="CF542" i="39"/>
  <c r="CB542" i="39"/>
  <c r="CC542" i="39" s="1"/>
  <c r="CB542" i="39" a="1"/>
  <c r="BW542" i="39"/>
  <c r="BT542" i="39"/>
  <c r="BS542" i="39" a="1"/>
  <c r="BS542" i="39" s="1"/>
  <c r="BN542" i="39"/>
  <c r="BK542" i="39"/>
  <c r="BJ542" i="39" a="1"/>
  <c r="BJ542" i="39" s="1"/>
  <c r="BE542" i="39"/>
  <c r="BA542" i="39" a="1"/>
  <c r="BA542" i="39" s="1"/>
  <c r="BB542" i="39" s="1"/>
  <c r="AV542" i="39"/>
  <c r="AS542" i="39"/>
  <c r="AR542" i="39"/>
  <c r="AR542" i="39" a="1"/>
  <c r="AM542" i="39"/>
  <c r="AJ542" i="39"/>
  <c r="AI542" i="39" a="1"/>
  <c r="AI542" i="39" s="1"/>
  <c r="AD542" i="39"/>
  <c r="Z542" i="39" a="1"/>
  <c r="Z542" i="39" s="1"/>
  <c r="AA542" i="39" s="1"/>
  <c r="U542" i="39"/>
  <c r="Q542" i="39" a="1"/>
  <c r="Q542" i="39" s="1"/>
  <c r="R542" i="39" s="1"/>
  <c r="L542" i="39"/>
  <c r="H542" i="39"/>
  <c r="I542" i="39" s="1"/>
  <c r="H542" i="39" a="1"/>
  <c r="GA541" i="39"/>
  <c r="FX541" i="39"/>
  <c r="FW541" i="39" a="1"/>
  <c r="FW541" i="39" s="1"/>
  <c r="FR541" i="39"/>
  <c r="FN541" i="39" a="1"/>
  <c r="FN541" i="39" s="1"/>
  <c r="FO541" i="39" s="1"/>
  <c r="FI541" i="39"/>
  <c r="FE541" i="39" a="1"/>
  <c r="FE541" i="39" s="1"/>
  <c r="FF541" i="39" s="1"/>
  <c r="EZ541" i="39"/>
  <c r="EV541" i="39"/>
  <c r="EW541" i="39" s="1"/>
  <c r="EV541" i="39" a="1"/>
  <c r="EQ541" i="39"/>
  <c r="EN541" i="39"/>
  <c r="EM541" i="39" a="1"/>
  <c r="EM541" i="39" s="1"/>
  <c r="EH541" i="39"/>
  <c r="EE541" i="39"/>
  <c r="ED541" i="39" a="1"/>
  <c r="ED541" i="39" s="1"/>
  <c r="DY541" i="39"/>
  <c r="DU541" i="39" a="1"/>
  <c r="DU541" i="39" s="1"/>
  <c r="DV541" i="39" s="1"/>
  <c r="DP541" i="39"/>
  <c r="DL541" i="39"/>
  <c r="DM541" i="39" s="1"/>
  <c r="DL541" i="39" a="1"/>
  <c r="DG541" i="39"/>
  <c r="DD541" i="39"/>
  <c r="DC541" i="39" a="1"/>
  <c r="DC541" i="39" s="1"/>
  <c r="CX541" i="39"/>
  <c r="CT541" i="39" a="1"/>
  <c r="CT541" i="39" s="1"/>
  <c r="CU541" i="39" s="1"/>
  <c r="CO541" i="39"/>
  <c r="CK541" i="39" a="1"/>
  <c r="CK541" i="39" s="1"/>
  <c r="CL541" i="39" s="1"/>
  <c r="CF541" i="39"/>
  <c r="CB541" i="39"/>
  <c r="CC541" i="39" s="1"/>
  <c r="CB541" i="39" a="1"/>
  <c r="BW541" i="39"/>
  <c r="BT541" i="39"/>
  <c r="BS541" i="39" a="1"/>
  <c r="BS541" i="39" s="1"/>
  <c r="BN541" i="39"/>
  <c r="BJ541" i="39" a="1"/>
  <c r="BJ541" i="39" s="1"/>
  <c r="BK541" i="39" s="1"/>
  <c r="BE541" i="39"/>
  <c r="BA541" i="39" a="1"/>
  <c r="BA541" i="39" s="1"/>
  <c r="BB541" i="39" s="1"/>
  <c r="AV541" i="39"/>
  <c r="AR541" i="39"/>
  <c r="AS541" i="39" s="1"/>
  <c r="AR541" i="39" a="1"/>
  <c r="AM541" i="39"/>
  <c r="AJ541" i="39"/>
  <c r="AI541" i="39" a="1"/>
  <c r="AI541" i="39" s="1"/>
  <c r="AD541" i="39"/>
  <c r="Z541" i="39" a="1"/>
  <c r="Z541" i="39" s="1"/>
  <c r="AA541" i="39" s="1"/>
  <c r="U541" i="39"/>
  <c r="Q541" i="39" a="1"/>
  <c r="Q541" i="39" s="1"/>
  <c r="R541" i="39" s="1"/>
  <c r="L541" i="39"/>
  <c r="H541" i="39" a="1"/>
  <c r="H541" i="39" s="1"/>
  <c r="I541" i="39" s="1"/>
  <c r="GA540" i="39"/>
  <c r="FX540" i="39"/>
  <c r="FW540" i="39" a="1"/>
  <c r="FW540" i="39" s="1"/>
  <c r="FR540" i="39"/>
  <c r="FO540" i="39"/>
  <c r="FN540" i="39" a="1"/>
  <c r="FN540" i="39" s="1"/>
  <c r="FI540" i="39"/>
  <c r="FE540" i="39" a="1"/>
  <c r="FE540" i="39" s="1"/>
  <c r="FF540" i="39" s="1"/>
  <c r="EZ540" i="39"/>
  <c r="EV540" i="39"/>
  <c r="EW540" i="39" s="1"/>
  <c r="EV540" i="39" a="1"/>
  <c r="EQ540" i="39"/>
  <c r="EN540" i="39"/>
  <c r="EM540" i="39" a="1"/>
  <c r="EM540" i="39" s="1"/>
  <c r="EH540" i="39"/>
  <c r="EE540" i="39"/>
  <c r="ED540" i="39" a="1"/>
  <c r="ED540" i="39" s="1"/>
  <c r="DY540" i="39"/>
  <c r="DU540" i="39" a="1"/>
  <c r="DU540" i="39" s="1"/>
  <c r="DV540" i="39" s="1"/>
  <c r="DP540" i="39"/>
  <c r="DL540" i="39"/>
  <c r="DM540" i="39" s="1"/>
  <c r="DL540" i="39" a="1"/>
  <c r="DG540" i="39"/>
  <c r="DD540" i="39"/>
  <c r="DC540" i="39" a="1"/>
  <c r="DC540" i="39" s="1"/>
  <c r="CX540" i="39"/>
  <c r="CT540" i="39" a="1"/>
  <c r="CT540" i="39" s="1"/>
  <c r="CU540" i="39" s="1"/>
  <c r="CO540" i="39"/>
  <c r="CK540" i="39" a="1"/>
  <c r="CK540" i="39" s="1"/>
  <c r="CL540" i="39" s="1"/>
  <c r="CF540" i="39"/>
  <c r="CB540" i="39"/>
  <c r="CC540" i="39" s="1"/>
  <c r="CB540" i="39" a="1"/>
  <c r="BW540" i="39"/>
  <c r="BT540" i="39"/>
  <c r="BS540" i="39" a="1"/>
  <c r="BS540" i="39" s="1"/>
  <c r="BN540" i="39"/>
  <c r="BJ540" i="39" a="1"/>
  <c r="BJ540" i="39" s="1"/>
  <c r="BK540" i="39" s="1"/>
  <c r="BE540" i="39"/>
  <c r="BA540" i="39"/>
  <c r="BB540" i="39" s="1"/>
  <c r="BA540" i="39" a="1"/>
  <c r="AV540" i="39"/>
  <c r="AS540" i="39"/>
  <c r="AR540" i="39" a="1"/>
  <c r="AR540" i="39" s="1"/>
  <c r="AM540" i="39"/>
  <c r="AI540" i="39"/>
  <c r="AJ540" i="39" s="1"/>
  <c r="AI540" i="39" a="1"/>
  <c r="AD540" i="39"/>
  <c r="AA540" i="39"/>
  <c r="Z540" i="39" a="1"/>
  <c r="Z540" i="39" s="1"/>
  <c r="U540" i="39"/>
  <c r="Q540" i="39"/>
  <c r="R540" i="39" s="1"/>
  <c r="Q540" i="39" a="1"/>
  <c r="L540" i="39"/>
  <c r="H540" i="39" a="1"/>
  <c r="H540" i="39" s="1"/>
  <c r="I540" i="39" s="1"/>
  <c r="GA539" i="39"/>
  <c r="FW539" i="39"/>
  <c r="FX539" i="39" s="1"/>
  <c r="FW539" i="39" a="1"/>
  <c r="FR539" i="39"/>
  <c r="FN539" i="39" a="1"/>
  <c r="FN539" i="39" s="1"/>
  <c r="FO539" i="39" s="1"/>
  <c r="FI539" i="39"/>
  <c r="FE539" i="39"/>
  <c r="FF539" i="39" s="1"/>
  <c r="FE539" i="39" a="1"/>
  <c r="EZ539" i="39"/>
  <c r="EV539" i="39" a="1"/>
  <c r="EV539" i="39" s="1"/>
  <c r="EW539" i="39" s="1"/>
  <c r="EQ539" i="39"/>
  <c r="EM539" i="39" a="1"/>
  <c r="EM539" i="39" s="1"/>
  <c r="EN539" i="39" s="1"/>
  <c r="EH539" i="39"/>
  <c r="EE539" i="39"/>
  <c r="ED539" i="39" a="1"/>
  <c r="ED539" i="39" s="1"/>
  <c r="DY539" i="39"/>
  <c r="DU539" i="39" a="1"/>
  <c r="DU539" i="39" s="1"/>
  <c r="DV539" i="39" s="1"/>
  <c r="DP539" i="39"/>
  <c r="DL539" i="39" a="1"/>
  <c r="DL539" i="39" s="1"/>
  <c r="DM539" i="39" s="1"/>
  <c r="DG539" i="39"/>
  <c r="DC539" i="39"/>
  <c r="DD539" i="39" s="1"/>
  <c r="DC539" i="39" a="1"/>
  <c r="CX539" i="39"/>
  <c r="CU539" i="39"/>
  <c r="CT539" i="39" a="1"/>
  <c r="CT539" i="39" s="1"/>
  <c r="CO539" i="39"/>
  <c r="CK539" i="39" a="1"/>
  <c r="CK539" i="39" s="1"/>
  <c r="CL539" i="39" s="1"/>
  <c r="CF539" i="39"/>
  <c r="CC539" i="39"/>
  <c r="CB539" i="39" a="1"/>
  <c r="CB539" i="39" s="1"/>
  <c r="BW539" i="39"/>
  <c r="BS539" i="39" a="1"/>
  <c r="BS539" i="39" s="1"/>
  <c r="BT539" i="39" s="1"/>
  <c r="BN539" i="39"/>
  <c r="BJ539" i="39" a="1"/>
  <c r="BJ539" i="39" s="1"/>
  <c r="BK539" i="39" s="1"/>
  <c r="BE539" i="39"/>
  <c r="BA539" i="39"/>
  <c r="BB539" i="39" s="1"/>
  <c r="BA539" i="39" a="1"/>
  <c r="AV539" i="39"/>
  <c r="AS539" i="39"/>
  <c r="AR539" i="39" a="1"/>
  <c r="AR539" i="39" s="1"/>
  <c r="AM539" i="39"/>
  <c r="AI539" i="39" a="1"/>
  <c r="AI539" i="39" s="1"/>
  <c r="AJ539" i="39" s="1"/>
  <c r="AD539" i="39"/>
  <c r="AA539" i="39"/>
  <c r="Z539" i="39" a="1"/>
  <c r="Z539" i="39" s="1"/>
  <c r="U539" i="39"/>
  <c r="Q539" i="39"/>
  <c r="R539" i="39" s="1"/>
  <c r="Q539" i="39" a="1"/>
  <c r="L539" i="39"/>
  <c r="H539" i="39" a="1"/>
  <c r="H539" i="39" s="1"/>
  <c r="I539" i="39" s="1"/>
  <c r="GA538" i="39"/>
  <c r="FW538" i="39"/>
  <c r="FX538" i="39" s="1"/>
  <c r="FW538" i="39" a="1"/>
  <c r="FR538" i="39"/>
  <c r="FN538" i="39" a="1"/>
  <c r="FN538" i="39" s="1"/>
  <c r="FO538" i="39" s="1"/>
  <c r="FI538" i="39"/>
  <c r="FE538" i="39" a="1"/>
  <c r="FE538" i="39" s="1"/>
  <c r="FF538" i="39" s="1"/>
  <c r="EZ538" i="39"/>
  <c r="EV538" i="39" a="1"/>
  <c r="EV538" i="39" s="1"/>
  <c r="EW538" i="39" s="1"/>
  <c r="EQ538" i="39"/>
  <c r="EM538" i="39" a="1"/>
  <c r="EM538" i="39" s="1"/>
  <c r="EN538" i="39" s="1"/>
  <c r="EH538" i="39"/>
  <c r="EE538" i="39"/>
  <c r="ED538" i="39" a="1"/>
  <c r="ED538" i="39" s="1"/>
  <c r="DY538" i="39"/>
  <c r="DU538" i="39" a="1"/>
  <c r="DU538" i="39" s="1"/>
  <c r="DV538" i="39" s="1"/>
  <c r="DP538" i="39"/>
  <c r="DL538" i="39" a="1"/>
  <c r="DL538" i="39" s="1"/>
  <c r="DM538" i="39" s="1"/>
  <c r="DG538" i="39"/>
  <c r="DC538" i="39"/>
  <c r="DD538" i="39" s="1"/>
  <c r="DC538" i="39" a="1"/>
  <c r="CX538" i="39"/>
  <c r="CU538" i="39"/>
  <c r="CT538" i="39" a="1"/>
  <c r="CT538" i="39" s="1"/>
  <c r="CO538" i="39"/>
  <c r="CK538" i="39" a="1"/>
  <c r="CK538" i="39" s="1"/>
  <c r="CL538" i="39" s="1"/>
  <c r="CF538" i="39"/>
  <c r="CC538" i="39"/>
  <c r="CB538" i="39" a="1"/>
  <c r="CB538" i="39" s="1"/>
  <c r="BW538" i="39"/>
  <c r="BS538" i="39" a="1"/>
  <c r="BS538" i="39" s="1"/>
  <c r="BT538" i="39" s="1"/>
  <c r="BN538" i="39"/>
  <c r="BJ538" i="39" a="1"/>
  <c r="BJ538" i="39" s="1"/>
  <c r="BK538" i="39" s="1"/>
  <c r="BE538" i="39"/>
  <c r="BA538" i="39"/>
  <c r="BB538" i="39" s="1"/>
  <c r="BA538" i="39" a="1"/>
  <c r="AV538" i="39"/>
  <c r="AS538" i="39"/>
  <c r="AR538" i="39" a="1"/>
  <c r="AR538" i="39" s="1"/>
  <c r="AM538" i="39"/>
  <c r="AI538" i="39" a="1"/>
  <c r="AI538" i="39" s="1"/>
  <c r="AJ538" i="39" s="1"/>
  <c r="AD538" i="39"/>
  <c r="AA538" i="39"/>
  <c r="Z538" i="39" a="1"/>
  <c r="Z538" i="39" s="1"/>
  <c r="U538" i="39"/>
  <c r="Q538" i="39"/>
  <c r="R538" i="39" s="1"/>
  <c r="Q538" i="39" a="1"/>
  <c r="L538" i="39"/>
  <c r="I538" i="39"/>
  <c r="H538" i="39" a="1"/>
  <c r="H538" i="39" s="1"/>
  <c r="GA537" i="39"/>
  <c r="FW537" i="39"/>
  <c r="FX537" i="39" s="1"/>
  <c r="FW537" i="39" a="1"/>
  <c r="FR537" i="39"/>
  <c r="FN537" i="39" a="1"/>
  <c r="FN537" i="39" s="1"/>
  <c r="FO537" i="39" s="1"/>
  <c r="FI537" i="39"/>
  <c r="FE537" i="39" a="1"/>
  <c r="FE537" i="39" s="1"/>
  <c r="FF537" i="39" s="1"/>
  <c r="EZ537" i="39"/>
  <c r="EV537" i="39" a="1"/>
  <c r="EV537" i="39" s="1"/>
  <c r="EW537" i="39" s="1"/>
  <c r="EQ537" i="39"/>
  <c r="EM537" i="39" a="1"/>
  <c r="EM537" i="39" s="1"/>
  <c r="EN537" i="39" s="1"/>
  <c r="EH537" i="39"/>
  <c r="EE537" i="39"/>
  <c r="ED537" i="39" a="1"/>
  <c r="ED537" i="39" s="1"/>
  <c r="DY537" i="39"/>
  <c r="DU537" i="39" a="1"/>
  <c r="DU537" i="39" s="1"/>
  <c r="DV537" i="39" s="1"/>
  <c r="DP537" i="39"/>
  <c r="DL537" i="39" a="1"/>
  <c r="DL537" i="39" s="1"/>
  <c r="DM537" i="39" s="1"/>
  <c r="DG537" i="39"/>
  <c r="DC537" i="39"/>
  <c r="DD537" i="39" s="1"/>
  <c r="DC537" i="39" a="1"/>
  <c r="CX537" i="39"/>
  <c r="CU537" i="39"/>
  <c r="CT537" i="39" a="1"/>
  <c r="CT537" i="39" s="1"/>
  <c r="CO537" i="39"/>
  <c r="CK537" i="39" a="1"/>
  <c r="CK537" i="39" s="1"/>
  <c r="CL537" i="39" s="1"/>
  <c r="CF537" i="39"/>
  <c r="CC537" i="39"/>
  <c r="CB537" i="39" a="1"/>
  <c r="CB537" i="39" s="1"/>
  <c r="BW537" i="39"/>
  <c r="BS537" i="39" a="1"/>
  <c r="BS537" i="39" s="1"/>
  <c r="BT537" i="39" s="1"/>
  <c r="BN537" i="39"/>
  <c r="BJ537" i="39" a="1"/>
  <c r="BJ537" i="39" s="1"/>
  <c r="BK537" i="39" s="1"/>
  <c r="BE537" i="39"/>
  <c r="BA537" i="39"/>
  <c r="BB537" i="39" s="1"/>
  <c r="BA537" i="39" a="1"/>
  <c r="AV537" i="39"/>
  <c r="AS537" i="39"/>
  <c r="AR537" i="39" a="1"/>
  <c r="AR537" i="39" s="1"/>
  <c r="AM537" i="39"/>
  <c r="AI537" i="39" a="1"/>
  <c r="AI537" i="39" s="1"/>
  <c r="AJ537" i="39" s="1"/>
  <c r="AD537" i="39"/>
  <c r="AA537" i="39"/>
  <c r="Z537" i="39" a="1"/>
  <c r="Z537" i="39" s="1"/>
  <c r="U537" i="39"/>
  <c r="Q537" i="39"/>
  <c r="R537" i="39" s="1"/>
  <c r="Q537" i="39" a="1"/>
  <c r="L537" i="39"/>
  <c r="H537" i="39" a="1"/>
  <c r="H537" i="39" s="1"/>
  <c r="I537" i="39" s="1"/>
  <c r="GA536" i="39"/>
  <c r="FW536" i="39"/>
  <c r="FX536" i="39" s="1"/>
  <c r="FW536" i="39" a="1"/>
  <c r="FR536" i="39"/>
  <c r="FN536" i="39" a="1"/>
  <c r="FN536" i="39" s="1"/>
  <c r="FO536" i="39" s="1"/>
  <c r="FI536" i="39"/>
  <c r="FE536" i="39" a="1"/>
  <c r="FE536" i="39" s="1"/>
  <c r="FF536" i="39" s="1"/>
  <c r="EZ536" i="39"/>
  <c r="EV536" i="39" a="1"/>
  <c r="EV536" i="39" s="1"/>
  <c r="EW536" i="39" s="1"/>
  <c r="EQ536" i="39"/>
  <c r="EM536" i="39" a="1"/>
  <c r="EM536" i="39" s="1"/>
  <c r="EN536" i="39" s="1"/>
  <c r="EH536" i="39"/>
  <c r="EE536" i="39"/>
  <c r="ED536" i="39" a="1"/>
  <c r="ED536" i="39" s="1"/>
  <c r="DY536" i="39"/>
  <c r="DU536" i="39" a="1"/>
  <c r="DU536" i="39" s="1"/>
  <c r="DV536" i="39" s="1"/>
  <c r="DP536" i="39"/>
  <c r="DL536" i="39" a="1"/>
  <c r="DL536" i="39" s="1"/>
  <c r="DM536" i="39" s="1"/>
  <c r="DG536" i="39"/>
  <c r="DC536" i="39"/>
  <c r="DD536" i="39" s="1"/>
  <c r="DC536" i="39" a="1"/>
  <c r="CX536" i="39"/>
  <c r="CT536" i="39" a="1"/>
  <c r="CT536" i="39" s="1"/>
  <c r="CU536" i="39" s="1"/>
  <c r="CO536" i="39"/>
  <c r="CK536" i="39" a="1"/>
  <c r="CK536" i="39" s="1"/>
  <c r="CL536" i="39" s="1"/>
  <c r="CF536" i="39"/>
  <c r="CC536" i="39"/>
  <c r="CB536" i="39" a="1"/>
  <c r="CB536" i="39" s="1"/>
  <c r="BW536" i="39"/>
  <c r="BS536" i="39" a="1"/>
  <c r="BS536" i="39" s="1"/>
  <c r="BT536" i="39" s="1"/>
  <c r="BN536" i="39"/>
  <c r="BJ536" i="39" a="1"/>
  <c r="BJ536" i="39" s="1"/>
  <c r="BK536" i="39" s="1"/>
  <c r="BE536" i="39"/>
  <c r="BA536" i="39"/>
  <c r="BB536" i="39" s="1"/>
  <c r="BA536" i="39" a="1"/>
  <c r="AV536" i="39"/>
  <c r="AS536" i="39"/>
  <c r="AR536" i="39" a="1"/>
  <c r="AR536" i="39" s="1"/>
  <c r="AM536" i="39"/>
  <c r="AI536" i="39" a="1"/>
  <c r="AI536" i="39" s="1"/>
  <c r="AJ536" i="39" s="1"/>
  <c r="AD536" i="39"/>
  <c r="AA536" i="39"/>
  <c r="Z536" i="39" a="1"/>
  <c r="Z536" i="39" s="1"/>
  <c r="U536" i="39"/>
  <c r="Q536" i="39" a="1"/>
  <c r="Q536" i="39" s="1"/>
  <c r="R536" i="39" s="1"/>
  <c r="L536" i="39"/>
  <c r="I536" i="39"/>
  <c r="H536" i="39" a="1"/>
  <c r="H536" i="39" s="1"/>
  <c r="GA535" i="39"/>
  <c r="FW535" i="39" a="1"/>
  <c r="FW535" i="39" s="1"/>
  <c r="FX535" i="39" s="1"/>
  <c r="FR535" i="39"/>
  <c r="FN535" i="39" a="1"/>
  <c r="FN535" i="39" s="1"/>
  <c r="FO535" i="39" s="1"/>
  <c r="FI535" i="39"/>
  <c r="FF535" i="39"/>
  <c r="FE535" i="39"/>
  <c r="FE535" i="39" a="1"/>
  <c r="EZ535" i="39"/>
  <c r="EV535" i="39" a="1"/>
  <c r="EV535" i="39" s="1"/>
  <c r="EW535" i="39" s="1"/>
  <c r="EQ535" i="39"/>
  <c r="EM535" i="39"/>
  <c r="EN535" i="39" s="1"/>
  <c r="EM535" i="39" a="1"/>
  <c r="EH535" i="39"/>
  <c r="ED535" i="39" a="1"/>
  <c r="ED535" i="39" s="1"/>
  <c r="EE535" i="39" s="1"/>
  <c r="DY535" i="39"/>
  <c r="DU535" i="39" a="1"/>
  <c r="DU535" i="39" s="1"/>
  <c r="DV535" i="39" s="1"/>
  <c r="DP535" i="39"/>
  <c r="DM535" i="39"/>
  <c r="DL535" i="39" a="1"/>
  <c r="DL535" i="39" s="1"/>
  <c r="DG535" i="39"/>
  <c r="DC535" i="39" a="1"/>
  <c r="DC535" i="39" s="1"/>
  <c r="DD535" i="39" s="1"/>
  <c r="CX535" i="39"/>
  <c r="CU535" i="39"/>
  <c r="CT535" i="39" a="1"/>
  <c r="CT535" i="39" s="1"/>
  <c r="CO535" i="39"/>
  <c r="CK535" i="39" a="1"/>
  <c r="CK535" i="39" s="1"/>
  <c r="CL535" i="39" s="1"/>
  <c r="CF535" i="39"/>
  <c r="CB535" i="39" a="1"/>
  <c r="CB535" i="39" s="1"/>
  <c r="CC535" i="39" s="1"/>
  <c r="BW535" i="39"/>
  <c r="BT535" i="39"/>
  <c r="BS535" i="39"/>
  <c r="BS535" i="39" a="1"/>
  <c r="BN535" i="39"/>
  <c r="BJ535" i="39" a="1"/>
  <c r="BJ535" i="39" s="1"/>
  <c r="BK535" i="39" s="1"/>
  <c r="BE535" i="39"/>
  <c r="BB535" i="39"/>
  <c r="BA535" i="39"/>
  <c r="BA535" i="39" a="1"/>
  <c r="AV535" i="39"/>
  <c r="AR535" i="39" a="1"/>
  <c r="AR535" i="39" s="1"/>
  <c r="AS535" i="39" s="1"/>
  <c r="AM535" i="39"/>
  <c r="AI535" i="39" a="1"/>
  <c r="AI535" i="39" s="1"/>
  <c r="AJ535" i="39" s="1"/>
  <c r="AD535" i="39"/>
  <c r="AA535" i="39"/>
  <c r="Z535" i="39" a="1"/>
  <c r="Z535" i="39" s="1"/>
  <c r="U535" i="39"/>
  <c r="Q535" i="39" a="1"/>
  <c r="Q535" i="39" s="1"/>
  <c r="R535" i="39" s="1"/>
  <c r="L535" i="39"/>
  <c r="I535" i="39"/>
  <c r="H535" i="39" a="1"/>
  <c r="H535" i="39" s="1"/>
  <c r="GA534" i="39"/>
  <c r="FW534" i="39"/>
  <c r="FX534" i="39" s="1"/>
  <c r="FW534" i="39" a="1"/>
  <c r="FR534" i="39"/>
  <c r="FO534" i="39"/>
  <c r="FN534" i="39" a="1"/>
  <c r="FN534" i="39" s="1"/>
  <c r="FI534" i="39"/>
  <c r="FE534" i="39" a="1"/>
  <c r="FE534" i="39" s="1"/>
  <c r="FF534" i="39" s="1"/>
  <c r="EZ534" i="39"/>
  <c r="EV534" i="39" a="1"/>
  <c r="EV534" i="39" s="1"/>
  <c r="EW534" i="39" s="1"/>
  <c r="EQ534" i="39"/>
  <c r="EM534" i="39" a="1"/>
  <c r="EM534" i="39" s="1"/>
  <c r="EN534" i="39" s="1"/>
  <c r="EH534" i="39"/>
  <c r="EE534" i="39"/>
  <c r="ED534" i="39" a="1"/>
  <c r="ED534" i="39" s="1"/>
  <c r="DY534" i="39"/>
  <c r="DV534" i="39"/>
  <c r="DU534" i="39"/>
  <c r="DU534" i="39" a="1"/>
  <c r="DP534" i="39"/>
  <c r="DL534" i="39" a="1"/>
  <c r="DL534" i="39" s="1"/>
  <c r="DM534" i="39" s="1"/>
  <c r="DG534" i="39"/>
  <c r="DD534" i="39"/>
  <c r="DC534" i="39"/>
  <c r="DC534" i="39" a="1"/>
  <c r="CX534" i="39"/>
  <c r="CU534" i="39"/>
  <c r="CT534" i="39" a="1"/>
  <c r="CT534" i="39" s="1"/>
  <c r="CO534" i="39"/>
  <c r="CK534" i="39"/>
  <c r="CL534" i="39" s="1"/>
  <c r="CK534" i="39" a="1"/>
  <c r="CF534" i="39"/>
  <c r="CB534" i="39" a="1"/>
  <c r="CB534" i="39" s="1"/>
  <c r="CC534" i="39" s="1"/>
  <c r="BW534" i="39"/>
  <c r="BS534" i="39" a="1"/>
  <c r="BS534" i="39" s="1"/>
  <c r="BT534" i="39" s="1"/>
  <c r="BN534" i="39"/>
  <c r="BJ534" i="39" a="1"/>
  <c r="BJ534" i="39" s="1"/>
  <c r="BK534" i="39" s="1"/>
  <c r="BE534" i="39"/>
  <c r="BA534" i="39" a="1"/>
  <c r="BA534" i="39" s="1"/>
  <c r="BB534" i="39" s="1"/>
  <c r="AV534" i="39"/>
  <c r="AR534" i="39" a="1"/>
  <c r="AR534" i="39" s="1"/>
  <c r="AS534" i="39" s="1"/>
  <c r="AM534" i="39"/>
  <c r="AI534" i="39"/>
  <c r="AJ534" i="39" s="1"/>
  <c r="AI534" i="39" a="1"/>
  <c r="AD534" i="39"/>
  <c r="AA534" i="39"/>
  <c r="Z534" i="39" a="1"/>
  <c r="Z534" i="39" s="1"/>
  <c r="U534" i="39"/>
  <c r="Q534" i="39" a="1"/>
  <c r="Q534" i="39" s="1"/>
  <c r="R534" i="39" s="1"/>
  <c r="L534" i="39"/>
  <c r="I534" i="39"/>
  <c r="H534" i="39" a="1"/>
  <c r="H534" i="39" s="1"/>
  <c r="GA533" i="39"/>
  <c r="FW533" i="39"/>
  <c r="FX533" i="39" s="1"/>
  <c r="FW533" i="39" a="1"/>
  <c r="FR533" i="39"/>
  <c r="FN533" i="39" a="1"/>
  <c r="FN533" i="39" s="1"/>
  <c r="FO533" i="39" s="1"/>
  <c r="FI533" i="39"/>
  <c r="FE533" i="39" a="1"/>
  <c r="FE533" i="39" s="1"/>
  <c r="FF533" i="39" s="1"/>
  <c r="EZ533" i="39"/>
  <c r="EV533" i="39" a="1"/>
  <c r="EV533" i="39" s="1"/>
  <c r="EW533" i="39" s="1"/>
  <c r="EQ533" i="39"/>
  <c r="EM533" i="39" a="1"/>
  <c r="EM533" i="39" s="1"/>
  <c r="EN533" i="39" s="1"/>
  <c r="EH533" i="39"/>
  <c r="ED533" i="39" a="1"/>
  <c r="ED533" i="39" s="1"/>
  <c r="EE533" i="39" s="1"/>
  <c r="DY533" i="39"/>
  <c r="DU533" i="39" a="1"/>
  <c r="DU533" i="39" s="1"/>
  <c r="DV533" i="39" s="1"/>
  <c r="DP533" i="39"/>
  <c r="DL533" i="39" a="1"/>
  <c r="DL533" i="39" s="1"/>
  <c r="DM533" i="39" s="1"/>
  <c r="DG533" i="39"/>
  <c r="DD533" i="39"/>
  <c r="DC533" i="39"/>
  <c r="DC533" i="39" a="1"/>
  <c r="CX533" i="39"/>
  <c r="CU533" i="39"/>
  <c r="CT533" i="39" a="1"/>
  <c r="CT533" i="39" s="1"/>
  <c r="CO533" i="39"/>
  <c r="CL533" i="39"/>
  <c r="CK533" i="39"/>
  <c r="CK533" i="39" a="1"/>
  <c r="CF533" i="39"/>
  <c r="CB533" i="39" a="1"/>
  <c r="CB533" i="39" s="1"/>
  <c r="CC533" i="39" s="1"/>
  <c r="BW533" i="39"/>
  <c r="BS533" i="39" a="1"/>
  <c r="BS533" i="39" s="1"/>
  <c r="BT533" i="39" s="1"/>
  <c r="BN533" i="39"/>
  <c r="BJ533" i="39" a="1"/>
  <c r="BJ533" i="39" s="1"/>
  <c r="BK533" i="39" s="1"/>
  <c r="BE533" i="39"/>
  <c r="BA533" i="39" a="1"/>
  <c r="BA533" i="39" s="1"/>
  <c r="BB533" i="39" s="1"/>
  <c r="AV533" i="39"/>
  <c r="AR533" i="39" a="1"/>
  <c r="AR533" i="39" s="1"/>
  <c r="AS533" i="39" s="1"/>
  <c r="AM533" i="39"/>
  <c r="AI533" i="39" a="1"/>
  <c r="AI533" i="39" s="1"/>
  <c r="AJ533" i="39" s="1"/>
  <c r="AD533" i="39"/>
  <c r="AA533" i="39"/>
  <c r="Z533" i="39" a="1"/>
  <c r="Z533" i="39" s="1"/>
  <c r="U533" i="39"/>
  <c r="Q533" i="39" a="1"/>
  <c r="Q533" i="39" s="1"/>
  <c r="R533" i="39" s="1"/>
  <c r="L533" i="39"/>
  <c r="I533" i="39"/>
  <c r="H533" i="39" a="1"/>
  <c r="H533" i="39" s="1"/>
  <c r="GA532" i="39"/>
  <c r="FW532" i="39"/>
  <c r="FX532" i="39" s="1"/>
  <c r="FW532" i="39" a="1"/>
  <c r="FR532" i="39"/>
  <c r="FN532" i="39" a="1"/>
  <c r="FN532" i="39" s="1"/>
  <c r="FO532" i="39" s="1"/>
  <c r="FI532" i="39"/>
  <c r="FE532" i="39" a="1"/>
  <c r="FE532" i="39" s="1"/>
  <c r="FF532" i="39" s="1"/>
  <c r="EZ532" i="39"/>
  <c r="EV532" i="39" a="1"/>
  <c r="EV532" i="39" s="1"/>
  <c r="EW532" i="39" s="1"/>
  <c r="EQ532" i="39"/>
  <c r="EM532" i="39" a="1"/>
  <c r="EM532" i="39" s="1"/>
  <c r="EN532" i="39" s="1"/>
  <c r="EH532" i="39"/>
  <c r="ED532" i="39" a="1"/>
  <c r="ED532" i="39" s="1"/>
  <c r="EE532" i="39" s="1"/>
  <c r="DY532" i="39"/>
  <c r="DU532" i="39" a="1"/>
  <c r="DU532" i="39" s="1"/>
  <c r="DV532" i="39" s="1"/>
  <c r="DP532" i="39"/>
  <c r="DL532" i="39" a="1"/>
  <c r="DL532" i="39" s="1"/>
  <c r="DM532" i="39" s="1"/>
  <c r="DG532" i="39"/>
  <c r="DD532" i="39"/>
  <c r="DC532" i="39"/>
  <c r="DC532" i="39" a="1"/>
  <c r="CX532" i="39"/>
  <c r="CU532" i="39"/>
  <c r="CT532" i="39" a="1"/>
  <c r="CT532" i="39" s="1"/>
  <c r="CO532" i="39"/>
  <c r="CL532" i="39"/>
  <c r="CK532" i="39"/>
  <c r="CK532" i="39" a="1"/>
  <c r="CF532" i="39"/>
  <c r="CB532" i="39" a="1"/>
  <c r="CB532" i="39" s="1"/>
  <c r="CC532" i="39" s="1"/>
  <c r="BW532" i="39"/>
  <c r="BS532" i="39" a="1"/>
  <c r="BS532" i="39" s="1"/>
  <c r="BT532" i="39" s="1"/>
  <c r="BN532" i="39"/>
  <c r="BJ532" i="39" a="1"/>
  <c r="BJ532" i="39" s="1"/>
  <c r="BK532" i="39" s="1"/>
  <c r="BE532" i="39"/>
  <c r="BA532" i="39" a="1"/>
  <c r="BA532" i="39" s="1"/>
  <c r="BB532" i="39" s="1"/>
  <c r="AV532" i="39"/>
  <c r="AR532" i="39" a="1"/>
  <c r="AR532" i="39" s="1"/>
  <c r="AS532" i="39" s="1"/>
  <c r="AM532" i="39"/>
  <c r="AI532" i="39" a="1"/>
  <c r="AI532" i="39" s="1"/>
  <c r="AJ532" i="39" s="1"/>
  <c r="AD532" i="39"/>
  <c r="AA532" i="39"/>
  <c r="Z532" i="39" a="1"/>
  <c r="Z532" i="39" s="1"/>
  <c r="U532" i="39"/>
  <c r="Q532" i="39" a="1"/>
  <c r="Q532" i="39" s="1"/>
  <c r="R532" i="39" s="1"/>
  <c r="L532" i="39"/>
  <c r="I532" i="39"/>
  <c r="H532" i="39" a="1"/>
  <c r="H532" i="39" s="1"/>
  <c r="GA531" i="39"/>
  <c r="FW531" i="39"/>
  <c r="FX531" i="39" s="1"/>
  <c r="FW531" i="39" a="1"/>
  <c r="FR531" i="39"/>
  <c r="FO531" i="39"/>
  <c r="FN531" i="39" a="1"/>
  <c r="FN531" i="39" s="1"/>
  <c r="FI531" i="39"/>
  <c r="FE531" i="39" a="1"/>
  <c r="FE531" i="39" s="1"/>
  <c r="FF531" i="39" s="1"/>
  <c r="EZ531" i="39"/>
  <c r="EV531" i="39" a="1"/>
  <c r="EV531" i="39" s="1"/>
  <c r="EW531" i="39" s="1"/>
  <c r="EQ531" i="39"/>
  <c r="EM531" i="39" a="1"/>
  <c r="EM531" i="39" s="1"/>
  <c r="EN531" i="39" s="1"/>
  <c r="EH531" i="39"/>
  <c r="ED531" i="39" a="1"/>
  <c r="ED531" i="39" s="1"/>
  <c r="EE531" i="39" s="1"/>
  <c r="DY531" i="39"/>
  <c r="DU531" i="39" a="1"/>
  <c r="DU531" i="39" s="1"/>
  <c r="DV531" i="39" s="1"/>
  <c r="DP531" i="39"/>
  <c r="DL531" i="39" a="1"/>
  <c r="DL531" i="39" s="1"/>
  <c r="DM531" i="39" s="1"/>
  <c r="DG531" i="39"/>
  <c r="DD531" i="39"/>
  <c r="DC531" i="39"/>
  <c r="DC531" i="39" a="1"/>
  <c r="CX531" i="39"/>
  <c r="CU531" i="39"/>
  <c r="CT531" i="39" a="1"/>
  <c r="CT531" i="39" s="1"/>
  <c r="CO531" i="39"/>
  <c r="CK531" i="39"/>
  <c r="CL531" i="39" s="1"/>
  <c r="CK531" i="39" a="1"/>
  <c r="CF531" i="39"/>
  <c r="CB531" i="39" a="1"/>
  <c r="CB531" i="39" s="1"/>
  <c r="CC531" i="39" s="1"/>
  <c r="BW531" i="39"/>
  <c r="BS531" i="39"/>
  <c r="BT531" i="39" s="1"/>
  <c r="BS531" i="39" a="1"/>
  <c r="BN531" i="39"/>
  <c r="BJ531" i="39" a="1"/>
  <c r="BJ531" i="39" s="1"/>
  <c r="BK531" i="39" s="1"/>
  <c r="BE531" i="39"/>
  <c r="BA531" i="39" a="1"/>
  <c r="BA531" i="39" s="1"/>
  <c r="BB531" i="39" s="1"/>
  <c r="AV531" i="39"/>
  <c r="AR531" i="39" a="1"/>
  <c r="AR531" i="39" s="1"/>
  <c r="AS531" i="39" s="1"/>
  <c r="AM531" i="39"/>
  <c r="AI531" i="39" a="1"/>
  <c r="AI531" i="39" s="1"/>
  <c r="AJ531" i="39" s="1"/>
  <c r="AD531" i="39"/>
  <c r="AA531" i="39"/>
  <c r="Z531" i="39" a="1"/>
  <c r="Z531" i="39" s="1"/>
  <c r="U531" i="39"/>
  <c r="Q531" i="39" a="1"/>
  <c r="Q531" i="39" s="1"/>
  <c r="R531" i="39" s="1"/>
  <c r="L531" i="39"/>
  <c r="I531" i="39"/>
  <c r="H531" i="39" a="1"/>
  <c r="H531" i="39" s="1"/>
  <c r="GA530" i="39"/>
  <c r="FW530" i="39"/>
  <c r="FX530" i="39" s="1"/>
  <c r="FW530" i="39" a="1"/>
  <c r="FR530" i="39"/>
  <c r="FN530" i="39" a="1"/>
  <c r="FN530" i="39" s="1"/>
  <c r="FO530" i="39" s="1"/>
  <c r="FI530" i="39"/>
  <c r="FE530" i="39" a="1"/>
  <c r="FE530" i="39" s="1"/>
  <c r="FF530" i="39" s="1"/>
  <c r="EZ530" i="39"/>
  <c r="EV530" i="39" a="1"/>
  <c r="EV530" i="39" s="1"/>
  <c r="EW530" i="39" s="1"/>
  <c r="EQ530" i="39"/>
  <c r="EM530" i="39" a="1"/>
  <c r="EM530" i="39" s="1"/>
  <c r="EN530" i="39" s="1"/>
  <c r="EH530" i="39"/>
  <c r="ED530" i="39" a="1"/>
  <c r="ED530" i="39" s="1"/>
  <c r="EE530" i="39" s="1"/>
  <c r="DY530" i="39"/>
  <c r="DU530" i="39" a="1"/>
  <c r="DU530" i="39" s="1"/>
  <c r="DV530" i="39" s="1"/>
  <c r="DP530" i="39"/>
  <c r="DL530" i="39" a="1"/>
  <c r="DL530" i="39" s="1"/>
  <c r="DM530" i="39" s="1"/>
  <c r="DG530" i="39"/>
  <c r="DD530" i="39"/>
  <c r="DC530" i="39"/>
  <c r="DC530" i="39" a="1"/>
  <c r="CX530" i="39"/>
  <c r="CU530" i="39"/>
  <c r="CT530" i="39" a="1"/>
  <c r="CT530" i="39" s="1"/>
  <c r="CO530" i="39"/>
  <c r="CK530" i="39"/>
  <c r="CL530" i="39" s="1"/>
  <c r="CK530" i="39" a="1"/>
  <c r="CF530" i="39"/>
  <c r="CB530" i="39" a="1"/>
  <c r="CB530" i="39" s="1"/>
  <c r="CC530" i="39" s="1"/>
  <c r="BW530" i="39"/>
  <c r="BS530" i="39" a="1"/>
  <c r="BS530" i="39" s="1"/>
  <c r="BT530" i="39" s="1"/>
  <c r="BN530" i="39"/>
  <c r="BJ530" i="39" a="1"/>
  <c r="BJ530" i="39" s="1"/>
  <c r="BK530" i="39" s="1"/>
  <c r="BE530" i="39"/>
  <c r="BA530" i="39" a="1"/>
  <c r="BA530" i="39" s="1"/>
  <c r="BB530" i="39" s="1"/>
  <c r="AV530" i="39"/>
  <c r="AR530" i="39" a="1"/>
  <c r="AR530" i="39" s="1"/>
  <c r="AS530" i="39" s="1"/>
  <c r="AM530" i="39"/>
  <c r="AI530" i="39" a="1"/>
  <c r="AI530" i="39" s="1"/>
  <c r="AJ530" i="39" s="1"/>
  <c r="AD530" i="39"/>
  <c r="AA530" i="39"/>
  <c r="Z530" i="39" a="1"/>
  <c r="Z530" i="39" s="1"/>
  <c r="U530" i="39"/>
  <c r="Q530" i="39" a="1"/>
  <c r="Q530" i="39" s="1"/>
  <c r="R530" i="39" s="1"/>
  <c r="L530" i="39"/>
  <c r="I530" i="39"/>
  <c r="H530" i="39" a="1"/>
  <c r="H530" i="39" s="1"/>
  <c r="GA529" i="39"/>
  <c r="FW529" i="39"/>
  <c r="FX529" i="39" s="1"/>
  <c r="FW529" i="39" a="1"/>
  <c r="FR529" i="39"/>
  <c r="FN529" i="39" a="1"/>
  <c r="FN529" i="39" s="1"/>
  <c r="FO529" i="39" s="1"/>
  <c r="FI529" i="39"/>
  <c r="FE529" i="39" a="1"/>
  <c r="FE529" i="39" s="1"/>
  <c r="FF529" i="39" s="1"/>
  <c r="EZ529" i="39"/>
  <c r="EV529" i="39" a="1"/>
  <c r="EV529" i="39" s="1"/>
  <c r="EW529" i="39" s="1"/>
  <c r="EQ529" i="39"/>
  <c r="EM529" i="39" a="1"/>
  <c r="EM529" i="39" s="1"/>
  <c r="EN529" i="39" s="1"/>
  <c r="EH529" i="39"/>
  <c r="ED529" i="39" a="1"/>
  <c r="ED529" i="39" s="1"/>
  <c r="EE529" i="39" s="1"/>
  <c r="DY529" i="39"/>
  <c r="DU529" i="39" a="1"/>
  <c r="DU529" i="39" s="1"/>
  <c r="DV529" i="39" s="1"/>
  <c r="DP529" i="39"/>
  <c r="DL529" i="39" a="1"/>
  <c r="DL529" i="39" s="1"/>
  <c r="DM529" i="39" s="1"/>
  <c r="DG529" i="39"/>
  <c r="DD529" i="39"/>
  <c r="DC529" i="39"/>
  <c r="DC529" i="39" a="1"/>
  <c r="CX529" i="39"/>
  <c r="CU529" i="39"/>
  <c r="CT529" i="39" a="1"/>
  <c r="CT529" i="39" s="1"/>
  <c r="CO529" i="39"/>
  <c r="CK529" i="39"/>
  <c r="CL529" i="39" s="1"/>
  <c r="CK529" i="39" a="1"/>
  <c r="CF529" i="39"/>
  <c r="CB529" i="39" a="1"/>
  <c r="CB529" i="39" s="1"/>
  <c r="CC529" i="39" s="1"/>
  <c r="BW529" i="39"/>
  <c r="BS529" i="39" a="1"/>
  <c r="BS529" i="39" s="1"/>
  <c r="BT529" i="39" s="1"/>
  <c r="BN529" i="39"/>
  <c r="BJ529" i="39" a="1"/>
  <c r="BJ529" i="39" s="1"/>
  <c r="BK529" i="39" s="1"/>
  <c r="BE529" i="39"/>
  <c r="BA529" i="39" a="1"/>
  <c r="BA529" i="39" s="1"/>
  <c r="BB529" i="39" s="1"/>
  <c r="AV529" i="39"/>
  <c r="AR529" i="39" a="1"/>
  <c r="AR529" i="39" s="1"/>
  <c r="AS529" i="39" s="1"/>
  <c r="AM529" i="39"/>
  <c r="AI529" i="39" a="1"/>
  <c r="AI529" i="39" s="1"/>
  <c r="AJ529" i="39" s="1"/>
  <c r="AD529" i="39"/>
  <c r="AA529" i="39"/>
  <c r="Z529" i="39" a="1"/>
  <c r="Z529" i="39" s="1"/>
  <c r="U529" i="39"/>
  <c r="Q529" i="39" a="1"/>
  <c r="Q529" i="39" s="1"/>
  <c r="R529" i="39" s="1"/>
  <c r="L529" i="39"/>
  <c r="I529" i="39"/>
  <c r="H529" i="39" a="1"/>
  <c r="H529" i="39" s="1"/>
  <c r="GA528" i="39"/>
  <c r="FW528" i="39"/>
  <c r="FX528" i="39" s="1"/>
  <c r="FW528" i="39" a="1"/>
  <c r="FR528" i="39"/>
  <c r="FN528" i="39" a="1"/>
  <c r="FN528" i="39" s="1"/>
  <c r="FO528" i="39" s="1"/>
  <c r="FI528" i="39"/>
  <c r="FE528" i="39" a="1"/>
  <c r="FE528" i="39" s="1"/>
  <c r="FF528" i="39" s="1"/>
  <c r="EZ528" i="39"/>
  <c r="EV528" i="39" a="1"/>
  <c r="EV528" i="39" s="1"/>
  <c r="EW528" i="39" s="1"/>
  <c r="EQ528" i="39"/>
  <c r="EM528" i="39" a="1"/>
  <c r="EM528" i="39" s="1"/>
  <c r="EN528" i="39" s="1"/>
  <c r="EH528" i="39"/>
  <c r="ED528" i="39" a="1"/>
  <c r="ED528" i="39" s="1"/>
  <c r="EE528" i="39" s="1"/>
  <c r="DY528" i="39"/>
  <c r="DU528" i="39" a="1"/>
  <c r="DU528" i="39" s="1"/>
  <c r="DV528" i="39" s="1"/>
  <c r="DP528" i="39"/>
  <c r="DL528" i="39" a="1"/>
  <c r="DL528" i="39" s="1"/>
  <c r="DM528" i="39" s="1"/>
  <c r="DG528" i="39"/>
  <c r="DD528" i="39"/>
  <c r="DC528" i="39"/>
  <c r="DC528" i="39" a="1"/>
  <c r="CX528" i="39"/>
  <c r="CU528" i="39"/>
  <c r="CT528" i="39" a="1"/>
  <c r="CT528" i="39" s="1"/>
  <c r="CO528" i="39"/>
  <c r="CK528" i="39"/>
  <c r="CL528" i="39" s="1"/>
  <c r="CK528" i="39" a="1"/>
  <c r="CF528" i="39"/>
  <c r="CB528" i="39" a="1"/>
  <c r="CB528" i="39" s="1"/>
  <c r="CC528" i="39" s="1"/>
  <c r="BW528" i="39"/>
  <c r="BS528" i="39" a="1"/>
  <c r="BS528" i="39" s="1"/>
  <c r="BT528" i="39" s="1"/>
  <c r="BN528" i="39"/>
  <c r="BJ528" i="39" a="1"/>
  <c r="BJ528" i="39" s="1"/>
  <c r="BK528" i="39" s="1"/>
  <c r="BE528" i="39"/>
  <c r="BA528" i="39" a="1"/>
  <c r="BA528" i="39" s="1"/>
  <c r="BB528" i="39" s="1"/>
  <c r="AV528" i="39"/>
  <c r="AR528" i="39" a="1"/>
  <c r="AR528" i="39" s="1"/>
  <c r="AS528" i="39" s="1"/>
  <c r="AM528" i="39"/>
  <c r="AI528" i="39" a="1"/>
  <c r="AI528" i="39" s="1"/>
  <c r="AJ528" i="39" s="1"/>
  <c r="AD528" i="39"/>
  <c r="AA528" i="39"/>
  <c r="Z528" i="39" a="1"/>
  <c r="Z528" i="39" s="1"/>
  <c r="U528" i="39"/>
  <c r="Q528" i="39" a="1"/>
  <c r="Q528" i="39" s="1"/>
  <c r="R528" i="39" s="1"/>
  <c r="L528" i="39"/>
  <c r="I528" i="39"/>
  <c r="H528" i="39" a="1"/>
  <c r="H528" i="39" s="1"/>
  <c r="GA527" i="39"/>
  <c r="FW527" i="39"/>
  <c r="FX527" i="39" s="1"/>
  <c r="FW527" i="39" a="1"/>
  <c r="FR527" i="39"/>
  <c r="FN527" i="39" a="1"/>
  <c r="FN527" i="39" s="1"/>
  <c r="FO527" i="39" s="1"/>
  <c r="FI527" i="39"/>
  <c r="FE527" i="39" a="1"/>
  <c r="FE527" i="39" s="1"/>
  <c r="FF527" i="39" s="1"/>
  <c r="EZ527" i="39"/>
  <c r="EV527" i="39" a="1"/>
  <c r="EV527" i="39" s="1"/>
  <c r="EW527" i="39" s="1"/>
  <c r="EQ527" i="39"/>
  <c r="EM527" i="39" a="1"/>
  <c r="EM527" i="39" s="1"/>
  <c r="EN527" i="39" s="1"/>
  <c r="EH527" i="39"/>
  <c r="ED527" i="39" a="1"/>
  <c r="ED527" i="39" s="1"/>
  <c r="EE527" i="39" s="1"/>
  <c r="DY527" i="39"/>
  <c r="DU527" i="39" a="1"/>
  <c r="DU527" i="39" s="1"/>
  <c r="DV527" i="39" s="1"/>
  <c r="DP527" i="39"/>
  <c r="DL527" i="39" a="1"/>
  <c r="DL527" i="39" s="1"/>
  <c r="DM527" i="39" s="1"/>
  <c r="DG527" i="39"/>
  <c r="DD527" i="39"/>
  <c r="DC527" i="39"/>
  <c r="DC527" i="39" a="1"/>
  <c r="CX527" i="39"/>
  <c r="CU527" i="39"/>
  <c r="CT527" i="39" a="1"/>
  <c r="CT527" i="39" s="1"/>
  <c r="CO527" i="39"/>
  <c r="CL527" i="39"/>
  <c r="CK527" i="39"/>
  <c r="CK527" i="39" a="1"/>
  <c r="CF527" i="39"/>
  <c r="CB527" i="39" a="1"/>
  <c r="CB527" i="39" s="1"/>
  <c r="CC527" i="39" s="1"/>
  <c r="BW527" i="39"/>
  <c r="BS527" i="39" a="1"/>
  <c r="BS527" i="39" s="1"/>
  <c r="BT527" i="39" s="1"/>
  <c r="BN527" i="39"/>
  <c r="BJ527" i="39" a="1"/>
  <c r="BJ527" i="39" s="1"/>
  <c r="BK527" i="39" s="1"/>
  <c r="BE527" i="39"/>
  <c r="BA527" i="39" a="1"/>
  <c r="BA527" i="39" s="1"/>
  <c r="BB527" i="39" s="1"/>
  <c r="AV527" i="39"/>
  <c r="AR527" i="39" a="1"/>
  <c r="AR527" i="39" s="1"/>
  <c r="AS527" i="39" s="1"/>
  <c r="AM527" i="39"/>
  <c r="AI527" i="39" a="1"/>
  <c r="AI527" i="39" s="1"/>
  <c r="AJ527" i="39" s="1"/>
  <c r="AD527" i="39"/>
  <c r="AA527" i="39"/>
  <c r="Z527" i="39" a="1"/>
  <c r="Z527" i="39" s="1"/>
  <c r="U527" i="39"/>
  <c r="Q527" i="39" a="1"/>
  <c r="Q527" i="39" s="1"/>
  <c r="R527" i="39" s="1"/>
  <c r="L527" i="39"/>
  <c r="I527" i="39"/>
  <c r="H527" i="39" a="1"/>
  <c r="H527" i="39" s="1"/>
  <c r="GA526" i="39"/>
  <c r="FW526" i="39"/>
  <c r="FX526" i="39" s="1"/>
  <c r="FW526" i="39" a="1"/>
  <c r="FR526" i="39"/>
  <c r="FO526" i="39"/>
  <c r="FN526" i="39" a="1"/>
  <c r="FN526" i="39" s="1"/>
  <c r="FI526" i="39"/>
  <c r="FE526" i="39" a="1"/>
  <c r="FE526" i="39" s="1"/>
  <c r="FF526" i="39" s="1"/>
  <c r="EZ526" i="39"/>
  <c r="EV526" i="39" a="1"/>
  <c r="EV526" i="39" s="1"/>
  <c r="EW526" i="39" s="1"/>
  <c r="EQ526" i="39"/>
  <c r="EM526" i="39" a="1"/>
  <c r="EM526" i="39" s="1"/>
  <c r="EN526" i="39" s="1"/>
  <c r="EH526" i="39"/>
  <c r="ED526" i="39" a="1"/>
  <c r="ED526" i="39" s="1"/>
  <c r="EE526" i="39" s="1"/>
  <c r="DY526" i="39"/>
  <c r="DU526" i="39" a="1"/>
  <c r="DU526" i="39" s="1"/>
  <c r="DV526" i="39" s="1"/>
  <c r="DP526" i="39"/>
  <c r="DL526" i="39" a="1"/>
  <c r="DL526" i="39" s="1"/>
  <c r="DM526" i="39" s="1"/>
  <c r="DG526" i="39"/>
  <c r="DD526" i="39"/>
  <c r="DC526" i="39"/>
  <c r="DC526" i="39" a="1"/>
  <c r="CX526" i="39"/>
  <c r="CU526" i="39"/>
  <c r="CT526" i="39" a="1"/>
  <c r="CT526" i="39" s="1"/>
  <c r="CO526" i="39"/>
  <c r="CK526" i="39"/>
  <c r="CL526" i="39" s="1"/>
  <c r="CK526" i="39" a="1"/>
  <c r="CF526" i="39"/>
  <c r="CB526" i="39" a="1"/>
  <c r="CB526" i="39" s="1"/>
  <c r="CC526" i="39" s="1"/>
  <c r="BW526" i="39"/>
  <c r="BS526" i="39"/>
  <c r="BT526" i="39" s="1"/>
  <c r="BS526" i="39" a="1"/>
  <c r="BN526" i="39"/>
  <c r="BJ526" i="39" a="1"/>
  <c r="BJ526" i="39" s="1"/>
  <c r="BK526" i="39" s="1"/>
  <c r="BE526" i="39"/>
  <c r="BA526" i="39" a="1"/>
  <c r="BA526" i="39" s="1"/>
  <c r="BB526" i="39" s="1"/>
  <c r="AV526" i="39"/>
  <c r="AR526" i="39" a="1"/>
  <c r="AR526" i="39" s="1"/>
  <c r="AS526" i="39" s="1"/>
  <c r="AM526" i="39"/>
  <c r="AI526" i="39" a="1"/>
  <c r="AI526" i="39" s="1"/>
  <c r="AJ526" i="39" s="1"/>
  <c r="AD526" i="39"/>
  <c r="AA526" i="39"/>
  <c r="Z526" i="39" a="1"/>
  <c r="Z526" i="39" s="1"/>
  <c r="U526" i="39"/>
  <c r="Q526" i="39" a="1"/>
  <c r="Q526" i="39" s="1"/>
  <c r="R526" i="39" s="1"/>
  <c r="L526" i="39"/>
  <c r="I526" i="39"/>
  <c r="H526" i="39" a="1"/>
  <c r="H526" i="39" s="1"/>
  <c r="GA525" i="39"/>
  <c r="FW525" i="39"/>
  <c r="FX525" i="39" s="1"/>
  <c r="FW525" i="39" a="1"/>
  <c r="FR525" i="39"/>
  <c r="FN525" i="39" a="1"/>
  <c r="FN525" i="39" s="1"/>
  <c r="FO525" i="39" s="1"/>
  <c r="FI525" i="39"/>
  <c r="FE525" i="39" a="1"/>
  <c r="FE525" i="39" s="1"/>
  <c r="FF525" i="39" s="1"/>
  <c r="EZ525" i="39"/>
  <c r="EV525" i="39" a="1"/>
  <c r="EV525" i="39" s="1"/>
  <c r="EW525" i="39" s="1"/>
  <c r="EQ525" i="39"/>
  <c r="EM525" i="39" a="1"/>
  <c r="EM525" i="39" s="1"/>
  <c r="EN525" i="39" s="1"/>
  <c r="EH525" i="39"/>
  <c r="ED525" i="39" a="1"/>
  <c r="ED525" i="39" s="1"/>
  <c r="EE525" i="39" s="1"/>
  <c r="DY525" i="39"/>
  <c r="DU525" i="39" a="1"/>
  <c r="DU525" i="39" s="1"/>
  <c r="DV525" i="39" s="1"/>
  <c r="DP525" i="39"/>
  <c r="DL525" i="39" a="1"/>
  <c r="DL525" i="39" s="1"/>
  <c r="DM525" i="39" s="1"/>
  <c r="DG525" i="39"/>
  <c r="DD525" i="39"/>
  <c r="DC525" i="39"/>
  <c r="DC525" i="39" a="1"/>
  <c r="CX525" i="39"/>
  <c r="CU525" i="39"/>
  <c r="CT525" i="39" a="1"/>
  <c r="CT525" i="39" s="1"/>
  <c r="CO525" i="39"/>
  <c r="CK525" i="39"/>
  <c r="CL525" i="39" s="1"/>
  <c r="CK525" i="39" a="1"/>
  <c r="CF525" i="39"/>
  <c r="CB525" i="39" a="1"/>
  <c r="CB525" i="39" s="1"/>
  <c r="CC525" i="39" s="1"/>
  <c r="BW525" i="39"/>
  <c r="BS525" i="39" a="1"/>
  <c r="BS525" i="39" s="1"/>
  <c r="BT525" i="39" s="1"/>
  <c r="BN525" i="39"/>
  <c r="BJ525" i="39" a="1"/>
  <c r="BJ525" i="39" s="1"/>
  <c r="BK525" i="39" s="1"/>
  <c r="BE525" i="39"/>
  <c r="BA525" i="39" a="1"/>
  <c r="BA525" i="39" s="1"/>
  <c r="BB525" i="39" s="1"/>
  <c r="AV525" i="39"/>
  <c r="AR525" i="39" a="1"/>
  <c r="AR525" i="39" s="1"/>
  <c r="AS525" i="39" s="1"/>
  <c r="AM525" i="39"/>
  <c r="AI525" i="39" a="1"/>
  <c r="AI525" i="39" s="1"/>
  <c r="AJ525" i="39" s="1"/>
  <c r="AD525" i="39"/>
  <c r="AA525" i="39"/>
  <c r="Z525" i="39" a="1"/>
  <c r="Z525" i="39" s="1"/>
  <c r="U525" i="39"/>
  <c r="Q525" i="39" a="1"/>
  <c r="Q525" i="39" s="1"/>
  <c r="R525" i="39" s="1"/>
  <c r="L525" i="39"/>
  <c r="I525" i="39"/>
  <c r="H525" i="39" a="1"/>
  <c r="H525" i="39" s="1"/>
  <c r="GA524" i="39"/>
  <c r="FW524" i="39"/>
  <c r="FX524" i="39" s="1"/>
  <c r="FW524" i="39" a="1"/>
  <c r="FR524" i="39"/>
  <c r="FN524" i="39" a="1"/>
  <c r="FN524" i="39" s="1"/>
  <c r="FO524" i="39" s="1"/>
  <c r="FI524" i="39"/>
  <c r="FE524" i="39" a="1"/>
  <c r="FE524" i="39" s="1"/>
  <c r="FF524" i="39" s="1"/>
  <c r="EZ524" i="39"/>
  <c r="EV524" i="39" a="1"/>
  <c r="EV524" i="39" s="1"/>
  <c r="EW524" i="39" s="1"/>
  <c r="EQ524" i="39"/>
  <c r="EM524" i="39" a="1"/>
  <c r="EM524" i="39" s="1"/>
  <c r="EN524" i="39" s="1"/>
  <c r="EH524" i="39"/>
  <c r="ED524" i="39" a="1"/>
  <c r="ED524" i="39" s="1"/>
  <c r="EE524" i="39" s="1"/>
  <c r="DY524" i="39"/>
  <c r="DU524" i="39" a="1"/>
  <c r="DU524" i="39" s="1"/>
  <c r="DV524" i="39" s="1"/>
  <c r="DP524" i="39"/>
  <c r="DL524" i="39" a="1"/>
  <c r="DL524" i="39" s="1"/>
  <c r="DM524" i="39" s="1"/>
  <c r="DG524" i="39"/>
  <c r="DD524" i="39"/>
  <c r="DC524" i="39"/>
  <c r="DC524" i="39" a="1"/>
  <c r="CX524" i="39"/>
  <c r="CU524" i="39"/>
  <c r="CT524" i="39" a="1"/>
  <c r="CT524" i="39" s="1"/>
  <c r="CO524" i="39"/>
  <c r="CK524" i="39"/>
  <c r="CL524" i="39" s="1"/>
  <c r="CK524" i="39" a="1"/>
  <c r="CF524" i="39"/>
  <c r="CB524" i="39" a="1"/>
  <c r="CB524" i="39" s="1"/>
  <c r="CC524" i="39" s="1"/>
  <c r="BW524" i="39"/>
  <c r="BS524" i="39" a="1"/>
  <c r="BS524" i="39" s="1"/>
  <c r="BT524" i="39" s="1"/>
  <c r="BN524" i="39"/>
  <c r="BJ524" i="39" a="1"/>
  <c r="BJ524" i="39" s="1"/>
  <c r="BK524" i="39" s="1"/>
  <c r="BE524" i="39"/>
  <c r="BA524" i="39" a="1"/>
  <c r="BA524" i="39" s="1"/>
  <c r="BB524" i="39" s="1"/>
  <c r="AV524" i="39"/>
  <c r="AR524" i="39" a="1"/>
  <c r="AR524" i="39" s="1"/>
  <c r="AS524" i="39" s="1"/>
  <c r="AM524" i="39"/>
  <c r="AI524" i="39" a="1"/>
  <c r="AI524" i="39" s="1"/>
  <c r="AJ524" i="39" s="1"/>
  <c r="AD524" i="39"/>
  <c r="AA524" i="39"/>
  <c r="Z524" i="39" a="1"/>
  <c r="Z524" i="39" s="1"/>
  <c r="U524" i="39"/>
  <c r="Q524" i="39" a="1"/>
  <c r="Q524" i="39" s="1"/>
  <c r="R524" i="39" s="1"/>
  <c r="L524" i="39"/>
  <c r="I524" i="39"/>
  <c r="H524" i="39" a="1"/>
  <c r="H524" i="39" s="1"/>
  <c r="GA523" i="39"/>
  <c r="FW523" i="39"/>
  <c r="FX523" i="39" s="1"/>
  <c r="FW523" i="39" a="1"/>
  <c r="FR523" i="39"/>
  <c r="FN523" i="39" a="1"/>
  <c r="FN523" i="39" s="1"/>
  <c r="FO523" i="39" s="1"/>
  <c r="FI523" i="39"/>
  <c r="FE523" i="39" a="1"/>
  <c r="FE523" i="39" s="1"/>
  <c r="FF523" i="39" s="1"/>
  <c r="EZ523" i="39"/>
  <c r="EV523" i="39" a="1"/>
  <c r="EV523" i="39" s="1"/>
  <c r="EW523" i="39" s="1"/>
  <c r="EQ523" i="39"/>
  <c r="EM523" i="39" a="1"/>
  <c r="EM523" i="39" s="1"/>
  <c r="EN523" i="39" s="1"/>
  <c r="EH523" i="39"/>
  <c r="ED523" i="39" a="1"/>
  <c r="ED523" i="39" s="1"/>
  <c r="EE523" i="39" s="1"/>
  <c r="DY523" i="39"/>
  <c r="DU523" i="39" a="1"/>
  <c r="DU523" i="39" s="1"/>
  <c r="DV523" i="39" s="1"/>
  <c r="DP523" i="39"/>
  <c r="DL523" i="39" a="1"/>
  <c r="DL523" i="39" s="1"/>
  <c r="DM523" i="39" s="1"/>
  <c r="DG523" i="39"/>
  <c r="DD523" i="39"/>
  <c r="DC523" i="39"/>
  <c r="DC523" i="39" a="1"/>
  <c r="CX523" i="39"/>
  <c r="CU523" i="39"/>
  <c r="CT523" i="39" a="1"/>
  <c r="CT523" i="39" s="1"/>
  <c r="CO523" i="39"/>
  <c r="CK523" i="39"/>
  <c r="CL523" i="39" s="1"/>
  <c r="CK523" i="39" a="1"/>
  <c r="CF523" i="39"/>
  <c r="CB523" i="39" a="1"/>
  <c r="CB523" i="39" s="1"/>
  <c r="CC523" i="39" s="1"/>
  <c r="BW523" i="39"/>
  <c r="BS523" i="39" a="1"/>
  <c r="BS523" i="39" s="1"/>
  <c r="BT523" i="39" s="1"/>
  <c r="BN523" i="39"/>
  <c r="BJ523" i="39" a="1"/>
  <c r="BJ523" i="39" s="1"/>
  <c r="BK523" i="39" s="1"/>
  <c r="BE523" i="39"/>
  <c r="BA523" i="39" a="1"/>
  <c r="BA523" i="39" s="1"/>
  <c r="BB523" i="39" s="1"/>
  <c r="AV523" i="39"/>
  <c r="AR523" i="39" a="1"/>
  <c r="AR523" i="39" s="1"/>
  <c r="AS523" i="39" s="1"/>
  <c r="AM523" i="39"/>
  <c r="AI523" i="39" a="1"/>
  <c r="AI523" i="39" s="1"/>
  <c r="AJ523" i="39" s="1"/>
  <c r="AD523" i="39"/>
  <c r="AA523" i="39"/>
  <c r="Z523" i="39" a="1"/>
  <c r="Z523" i="39" s="1"/>
  <c r="U523" i="39"/>
  <c r="Q523" i="39" a="1"/>
  <c r="Q523" i="39" s="1"/>
  <c r="R523" i="39" s="1"/>
  <c r="L523" i="39"/>
  <c r="I523" i="39"/>
  <c r="H523" i="39" a="1"/>
  <c r="H523" i="39" s="1"/>
  <c r="GA522" i="39"/>
  <c r="FW522" i="39"/>
  <c r="FX522" i="39" s="1"/>
  <c r="FW522" i="39" a="1"/>
  <c r="FR522" i="39"/>
  <c r="FN522" i="39" a="1"/>
  <c r="FN522" i="39" s="1"/>
  <c r="FO522" i="39" s="1"/>
  <c r="FI522" i="39"/>
  <c r="FE522" i="39" a="1"/>
  <c r="FE522" i="39" s="1"/>
  <c r="FF522" i="39" s="1"/>
  <c r="EZ522" i="39"/>
  <c r="EV522" i="39" a="1"/>
  <c r="EV522" i="39" s="1"/>
  <c r="EW522" i="39" s="1"/>
  <c r="EQ522" i="39"/>
  <c r="EM522" i="39" a="1"/>
  <c r="EM522" i="39" s="1"/>
  <c r="EN522" i="39" s="1"/>
  <c r="EH522" i="39"/>
  <c r="ED522" i="39" a="1"/>
  <c r="ED522" i="39" s="1"/>
  <c r="EE522" i="39" s="1"/>
  <c r="DY522" i="39"/>
  <c r="DV522" i="39"/>
  <c r="DU522" i="39" a="1"/>
  <c r="DU522" i="39" s="1"/>
  <c r="DP522" i="39"/>
  <c r="DL522" i="39" a="1"/>
  <c r="DL522" i="39" s="1"/>
  <c r="DM522" i="39" s="1"/>
  <c r="DG522" i="39"/>
  <c r="DC522" i="39"/>
  <c r="DD522" i="39" s="1"/>
  <c r="DC522" i="39" a="1"/>
  <c r="CX522" i="39"/>
  <c r="CU522" i="39"/>
  <c r="CT522" i="39" a="1"/>
  <c r="CT522" i="39" s="1"/>
  <c r="CO522" i="39"/>
  <c r="CK522" i="39" a="1"/>
  <c r="CK522" i="39" s="1"/>
  <c r="CL522" i="39" s="1"/>
  <c r="CF522" i="39"/>
  <c r="CB522" i="39" a="1"/>
  <c r="CB522" i="39" s="1"/>
  <c r="CC522" i="39" s="1"/>
  <c r="BW522" i="39"/>
  <c r="BS522" i="39"/>
  <c r="BT522" i="39" s="1"/>
  <c r="BS522" i="39" a="1"/>
  <c r="BN522" i="39"/>
  <c r="BJ522" i="39" a="1"/>
  <c r="BJ522" i="39" s="1"/>
  <c r="BK522" i="39" s="1"/>
  <c r="BE522" i="39"/>
  <c r="BA522" i="39" a="1"/>
  <c r="BA522" i="39" s="1"/>
  <c r="BB522" i="39" s="1"/>
  <c r="AV522" i="39"/>
  <c r="AR522" i="39" a="1"/>
  <c r="AR522" i="39" s="1"/>
  <c r="AS522" i="39" s="1"/>
  <c r="AM522" i="39"/>
  <c r="AI522" i="39" a="1"/>
  <c r="AI522" i="39" s="1"/>
  <c r="AJ522" i="39" s="1"/>
  <c r="AD522" i="39"/>
  <c r="AA522" i="39"/>
  <c r="Z522" i="39" a="1"/>
  <c r="Z522" i="39" s="1"/>
  <c r="U522" i="39"/>
  <c r="Q522" i="39" a="1"/>
  <c r="Q522" i="39" s="1"/>
  <c r="R522" i="39" s="1"/>
  <c r="L522" i="39"/>
  <c r="H522" i="39" a="1"/>
  <c r="H522" i="39" s="1"/>
  <c r="I522" i="39" s="1"/>
  <c r="GA521" i="39"/>
  <c r="FW521" i="39"/>
  <c r="FX521" i="39" s="1"/>
  <c r="FW521" i="39" a="1"/>
  <c r="FR521" i="39"/>
  <c r="FN521" i="39" a="1"/>
  <c r="FN521" i="39" s="1"/>
  <c r="FO521" i="39" s="1"/>
  <c r="FI521" i="39"/>
  <c r="FE521" i="39" a="1"/>
  <c r="FE521" i="39" s="1"/>
  <c r="FF521" i="39" s="1"/>
  <c r="EZ521" i="39"/>
  <c r="EV521" i="39" a="1"/>
  <c r="EV521" i="39" s="1"/>
  <c r="EW521" i="39" s="1"/>
  <c r="EQ521" i="39"/>
  <c r="EM521" i="39" a="1"/>
  <c r="EM521" i="39" s="1"/>
  <c r="EN521" i="39" s="1"/>
  <c r="EH521" i="39"/>
  <c r="ED521" i="39" a="1"/>
  <c r="ED521" i="39" s="1"/>
  <c r="EE521" i="39" s="1"/>
  <c r="DY521" i="39"/>
  <c r="DU521" i="39" a="1"/>
  <c r="DU521" i="39" s="1"/>
  <c r="DV521" i="39" s="1"/>
  <c r="DP521" i="39"/>
  <c r="DL521" i="39" a="1"/>
  <c r="DL521" i="39" s="1"/>
  <c r="DM521" i="39" s="1"/>
  <c r="DG521" i="39"/>
  <c r="DD521" i="39"/>
  <c r="DC521" i="39"/>
  <c r="DC521" i="39" a="1"/>
  <c r="CX521" i="39"/>
  <c r="CU521" i="39"/>
  <c r="CT521" i="39" a="1"/>
  <c r="CT521" i="39" s="1"/>
  <c r="CO521" i="39"/>
  <c r="CL521" i="39"/>
  <c r="CK521" i="39"/>
  <c r="CK521" i="39" a="1"/>
  <c r="CF521" i="39"/>
  <c r="CB521" i="39" a="1"/>
  <c r="CB521" i="39" s="1"/>
  <c r="CC521" i="39" s="1"/>
  <c r="BW521" i="39"/>
  <c r="BS521" i="39" a="1"/>
  <c r="BS521" i="39" s="1"/>
  <c r="BT521" i="39" s="1"/>
  <c r="BN521" i="39"/>
  <c r="BJ521" i="39" a="1"/>
  <c r="BJ521" i="39" s="1"/>
  <c r="BK521" i="39" s="1"/>
  <c r="BE521" i="39"/>
  <c r="BA521" i="39" a="1"/>
  <c r="BA521" i="39" s="1"/>
  <c r="BB521" i="39" s="1"/>
  <c r="AV521" i="39"/>
  <c r="AR521" i="39" a="1"/>
  <c r="AR521" i="39" s="1"/>
  <c r="AS521" i="39" s="1"/>
  <c r="AM521" i="39"/>
  <c r="AI521" i="39" a="1"/>
  <c r="AI521" i="39" s="1"/>
  <c r="AJ521" i="39" s="1"/>
  <c r="AD521" i="39"/>
  <c r="AA521" i="39"/>
  <c r="Z521" i="39" a="1"/>
  <c r="Z521" i="39" s="1"/>
  <c r="U521" i="39"/>
  <c r="Q521" i="39" a="1"/>
  <c r="Q521" i="39" s="1"/>
  <c r="R521" i="39" s="1"/>
  <c r="L521" i="39"/>
  <c r="I521" i="39"/>
  <c r="H521" i="39" a="1"/>
  <c r="H521" i="39" s="1"/>
  <c r="GA520" i="39"/>
  <c r="FW520" i="39"/>
  <c r="FX520" i="39" s="1"/>
  <c r="FW520" i="39" a="1"/>
  <c r="FR520" i="39"/>
  <c r="FO520" i="39"/>
  <c r="FN520" i="39" a="1"/>
  <c r="FN520" i="39" s="1"/>
  <c r="FI520" i="39"/>
  <c r="FE520" i="39" a="1"/>
  <c r="FE520" i="39" s="1"/>
  <c r="FF520" i="39" s="1"/>
  <c r="EZ520" i="39"/>
  <c r="EV520" i="39" a="1"/>
  <c r="EV520" i="39" s="1"/>
  <c r="EW520" i="39" s="1"/>
  <c r="EQ520" i="39"/>
  <c r="EM520" i="39" a="1"/>
  <c r="EM520" i="39" s="1"/>
  <c r="EN520" i="39" s="1"/>
  <c r="EH520" i="39"/>
  <c r="ED520" i="39" a="1"/>
  <c r="ED520" i="39" s="1"/>
  <c r="EE520" i="39" s="1"/>
  <c r="DY520" i="39"/>
  <c r="DV520" i="39"/>
  <c r="DU520" i="39" a="1"/>
  <c r="DU520" i="39" s="1"/>
  <c r="DP520" i="39"/>
  <c r="DL520" i="39" a="1"/>
  <c r="DL520" i="39" s="1"/>
  <c r="DM520" i="39" s="1"/>
  <c r="DG520" i="39"/>
  <c r="DD520" i="39"/>
  <c r="DC520" i="39"/>
  <c r="DC520" i="39" a="1"/>
  <c r="CX520" i="39"/>
  <c r="CU520" i="39"/>
  <c r="CT520" i="39" a="1"/>
  <c r="CT520" i="39" s="1"/>
  <c r="CO520" i="39"/>
  <c r="CK520" i="39" a="1"/>
  <c r="CK520" i="39" s="1"/>
  <c r="CL520" i="39" s="1"/>
  <c r="CF520" i="39"/>
  <c r="CB520" i="39" a="1"/>
  <c r="CB520" i="39" s="1"/>
  <c r="CC520" i="39" s="1"/>
  <c r="BW520" i="39"/>
  <c r="BS520" i="39"/>
  <c r="BT520" i="39" s="1"/>
  <c r="BS520" i="39" a="1"/>
  <c r="BN520" i="39"/>
  <c r="BJ520" i="39" a="1"/>
  <c r="BJ520" i="39" s="1"/>
  <c r="BK520" i="39" s="1"/>
  <c r="BE520" i="39"/>
  <c r="BA520" i="39" a="1"/>
  <c r="BA520" i="39" s="1"/>
  <c r="BB520" i="39" s="1"/>
  <c r="AV520" i="39"/>
  <c r="AR520" i="39" a="1"/>
  <c r="AR520" i="39" s="1"/>
  <c r="AS520" i="39" s="1"/>
  <c r="AM520" i="39"/>
  <c r="AI520" i="39" a="1"/>
  <c r="AI520" i="39" s="1"/>
  <c r="AJ520" i="39" s="1"/>
  <c r="AD520" i="39"/>
  <c r="AA520" i="39"/>
  <c r="Z520" i="39" a="1"/>
  <c r="Z520" i="39" s="1"/>
  <c r="U520" i="39"/>
  <c r="Q520" i="39" a="1"/>
  <c r="Q520" i="39" s="1"/>
  <c r="R520" i="39" s="1"/>
  <c r="L520" i="39"/>
  <c r="H520" i="39" a="1"/>
  <c r="H520" i="39" s="1"/>
  <c r="I520" i="39" s="1"/>
  <c r="GA519" i="39"/>
  <c r="FW519" i="39"/>
  <c r="FX519" i="39" s="1"/>
  <c r="FW519" i="39" a="1"/>
  <c r="FR519" i="39"/>
  <c r="FN519" i="39" a="1"/>
  <c r="FN519" i="39" s="1"/>
  <c r="FO519" i="39" s="1"/>
  <c r="FI519" i="39"/>
  <c r="FE519" i="39" a="1"/>
  <c r="FE519" i="39" s="1"/>
  <c r="FF519" i="39" s="1"/>
  <c r="EZ519" i="39"/>
  <c r="EV519" i="39" a="1"/>
  <c r="EV519" i="39" s="1"/>
  <c r="EW519" i="39" s="1"/>
  <c r="EQ519" i="39"/>
  <c r="EM519" i="39" a="1"/>
  <c r="EM519" i="39" s="1"/>
  <c r="EN519" i="39" s="1"/>
  <c r="EH519" i="39"/>
  <c r="ED519" i="39" a="1"/>
  <c r="ED519" i="39" s="1"/>
  <c r="EE519" i="39" s="1"/>
  <c r="DY519" i="39"/>
  <c r="DU519" i="39" a="1"/>
  <c r="DU519" i="39" s="1"/>
  <c r="DV519" i="39" s="1"/>
  <c r="DP519" i="39"/>
  <c r="DL519" i="39" a="1"/>
  <c r="DL519" i="39" s="1"/>
  <c r="DM519" i="39" s="1"/>
  <c r="DG519" i="39"/>
  <c r="DC519" i="39"/>
  <c r="DD519" i="39" s="1"/>
  <c r="DC519" i="39" a="1"/>
  <c r="CX519" i="39"/>
  <c r="CU519" i="39"/>
  <c r="CT519" i="39" a="1"/>
  <c r="CT519" i="39" s="1"/>
  <c r="CO519" i="39"/>
  <c r="CK519" i="39"/>
  <c r="CL519" i="39" s="1"/>
  <c r="CK519" i="39" a="1"/>
  <c r="CF519" i="39"/>
  <c r="CB519" i="39" a="1"/>
  <c r="CB519" i="39" s="1"/>
  <c r="CC519" i="39" s="1"/>
  <c r="BW519" i="39"/>
  <c r="BS519" i="39"/>
  <c r="BT519" i="39" s="1"/>
  <c r="BS519" i="39" a="1"/>
  <c r="BN519" i="39"/>
  <c r="BJ519" i="39" a="1"/>
  <c r="BJ519" i="39" s="1"/>
  <c r="BK519" i="39" s="1"/>
  <c r="BE519" i="39"/>
  <c r="BA519" i="39" a="1"/>
  <c r="BA519" i="39" s="1"/>
  <c r="BB519" i="39" s="1"/>
  <c r="AV519" i="39"/>
  <c r="AR519" i="39" a="1"/>
  <c r="AR519" i="39" s="1"/>
  <c r="AS519" i="39" s="1"/>
  <c r="AM519" i="39"/>
  <c r="AI519" i="39" a="1"/>
  <c r="AI519" i="39" s="1"/>
  <c r="AJ519" i="39" s="1"/>
  <c r="AD519" i="39"/>
  <c r="AA519" i="39"/>
  <c r="Z519" i="39" a="1"/>
  <c r="Z519" i="39" s="1"/>
  <c r="U519" i="39"/>
  <c r="Q519" i="39" a="1"/>
  <c r="Q519" i="39" s="1"/>
  <c r="R519" i="39" s="1"/>
  <c r="L519" i="39"/>
  <c r="I519" i="39"/>
  <c r="H519" i="39" a="1"/>
  <c r="H519" i="39" s="1"/>
  <c r="GA518" i="39"/>
  <c r="FW518" i="39"/>
  <c r="FX518" i="39" s="1"/>
  <c r="FW518" i="39" a="1"/>
  <c r="FR518" i="39"/>
  <c r="FO518" i="39"/>
  <c r="FN518" i="39" a="1"/>
  <c r="FN518" i="39" s="1"/>
  <c r="FI518" i="39"/>
  <c r="FE518" i="39" a="1"/>
  <c r="FE518" i="39" s="1"/>
  <c r="FF518" i="39" s="1"/>
  <c r="EZ518" i="39"/>
  <c r="EV518" i="39" a="1"/>
  <c r="EV518" i="39" s="1"/>
  <c r="EW518" i="39" s="1"/>
  <c r="EQ518" i="39"/>
  <c r="EM518" i="39" a="1"/>
  <c r="EM518" i="39" s="1"/>
  <c r="EN518" i="39" s="1"/>
  <c r="EH518" i="39"/>
  <c r="ED518" i="39" a="1"/>
  <c r="ED518" i="39" s="1"/>
  <c r="EE518" i="39" s="1"/>
  <c r="DY518" i="39"/>
  <c r="DV518" i="39"/>
  <c r="DU518" i="39" a="1"/>
  <c r="DU518" i="39" s="1"/>
  <c r="DP518" i="39"/>
  <c r="DL518" i="39" a="1"/>
  <c r="DL518" i="39" s="1"/>
  <c r="DM518" i="39" s="1"/>
  <c r="DG518" i="39"/>
  <c r="DC518" i="39"/>
  <c r="DD518" i="39" s="1"/>
  <c r="DC518" i="39" a="1"/>
  <c r="CX518" i="39"/>
  <c r="CU518" i="39"/>
  <c r="CT518" i="39" a="1"/>
  <c r="CT518" i="39" s="1"/>
  <c r="CO518" i="39"/>
  <c r="CK518" i="39" a="1"/>
  <c r="CK518" i="39" s="1"/>
  <c r="CL518" i="39" s="1"/>
  <c r="CF518" i="39"/>
  <c r="CB518" i="39" a="1"/>
  <c r="CB518" i="39" s="1"/>
  <c r="CC518" i="39" s="1"/>
  <c r="BW518" i="39"/>
  <c r="BS518" i="39" a="1"/>
  <c r="BS518" i="39" s="1"/>
  <c r="BT518" i="39" s="1"/>
  <c r="BN518" i="39"/>
  <c r="BJ518" i="39" a="1"/>
  <c r="BJ518" i="39" s="1"/>
  <c r="BK518" i="39" s="1"/>
  <c r="BE518" i="39"/>
  <c r="BA518" i="39" a="1"/>
  <c r="BA518" i="39" s="1"/>
  <c r="BB518" i="39" s="1"/>
  <c r="AV518" i="39"/>
  <c r="AR518" i="39" a="1"/>
  <c r="AR518" i="39" s="1"/>
  <c r="AS518" i="39" s="1"/>
  <c r="AM518" i="39"/>
  <c r="AI518" i="39" a="1"/>
  <c r="AI518" i="39" s="1"/>
  <c r="AJ518" i="39" s="1"/>
  <c r="AD518" i="39"/>
  <c r="AA518" i="39"/>
  <c r="Z518" i="39" a="1"/>
  <c r="Z518" i="39" s="1"/>
  <c r="U518" i="39"/>
  <c r="Q518" i="39" a="1"/>
  <c r="Q518" i="39" s="1"/>
  <c r="R518" i="39" s="1"/>
  <c r="L518" i="39"/>
  <c r="H518" i="39" a="1"/>
  <c r="H518" i="39" s="1"/>
  <c r="I518" i="39" s="1"/>
  <c r="GA517" i="39"/>
  <c r="FW517" i="39"/>
  <c r="FX517" i="39" s="1"/>
  <c r="FW517" i="39" a="1"/>
  <c r="FR517" i="39"/>
  <c r="FN517" i="39" a="1"/>
  <c r="FN517" i="39" s="1"/>
  <c r="FO517" i="39" s="1"/>
  <c r="FI517" i="39"/>
  <c r="FE517" i="39" a="1"/>
  <c r="FE517" i="39" s="1"/>
  <c r="FF517" i="39" s="1"/>
  <c r="EZ517" i="39"/>
  <c r="EV517" i="39" a="1"/>
  <c r="EV517" i="39" s="1"/>
  <c r="EW517" i="39" s="1"/>
  <c r="EQ517" i="39"/>
  <c r="EM517" i="39" a="1"/>
  <c r="EM517" i="39" s="1"/>
  <c r="EN517" i="39" s="1"/>
  <c r="EH517" i="39"/>
  <c r="ED517" i="39" a="1"/>
  <c r="ED517" i="39" s="1"/>
  <c r="EE517" i="39" s="1"/>
  <c r="DY517" i="39"/>
  <c r="DU517" i="39" a="1"/>
  <c r="DU517" i="39" s="1"/>
  <c r="DV517" i="39" s="1"/>
  <c r="DP517" i="39"/>
  <c r="DL517" i="39" a="1"/>
  <c r="DL517" i="39" s="1"/>
  <c r="DM517" i="39" s="1"/>
  <c r="DG517" i="39"/>
  <c r="DC517" i="39"/>
  <c r="DD517" i="39" s="1"/>
  <c r="DC517" i="39" a="1"/>
  <c r="CX517" i="39"/>
  <c r="CU517" i="39"/>
  <c r="CT517" i="39" a="1"/>
  <c r="CT517" i="39" s="1"/>
  <c r="CO517" i="39"/>
  <c r="CL517" i="39"/>
  <c r="CK517" i="39"/>
  <c r="CK517" i="39" a="1"/>
  <c r="CF517" i="39"/>
  <c r="CB517" i="39" a="1"/>
  <c r="CB517" i="39" s="1"/>
  <c r="CC517" i="39" s="1"/>
  <c r="BW517" i="39"/>
  <c r="BS517" i="39"/>
  <c r="BT517" i="39" s="1"/>
  <c r="BS517" i="39" a="1"/>
  <c r="BN517" i="39"/>
  <c r="BJ517" i="39" a="1"/>
  <c r="BJ517" i="39" s="1"/>
  <c r="BK517" i="39" s="1"/>
  <c r="BE517" i="39"/>
  <c r="BA517" i="39" a="1"/>
  <c r="BA517" i="39" s="1"/>
  <c r="BB517" i="39" s="1"/>
  <c r="AV517" i="39"/>
  <c r="AR517" i="39" a="1"/>
  <c r="AR517" i="39" s="1"/>
  <c r="AS517" i="39" s="1"/>
  <c r="AM517" i="39"/>
  <c r="AI517" i="39" a="1"/>
  <c r="AI517" i="39" s="1"/>
  <c r="AJ517" i="39" s="1"/>
  <c r="AD517" i="39"/>
  <c r="AA517" i="39"/>
  <c r="Z517" i="39" a="1"/>
  <c r="Z517" i="39" s="1"/>
  <c r="U517" i="39"/>
  <c r="R517" i="39"/>
  <c r="Q517" i="39" a="1"/>
  <c r="Q517" i="39" s="1"/>
  <c r="L517" i="39"/>
  <c r="H517" i="39" a="1"/>
  <c r="H517" i="39" s="1"/>
  <c r="I517" i="39" s="1"/>
  <c r="GA516" i="39"/>
  <c r="FW516" i="39"/>
  <c r="FX516" i="39" s="1"/>
  <c r="FW516" i="39" a="1"/>
  <c r="FR516" i="39"/>
  <c r="FN516" i="39" a="1"/>
  <c r="FN516" i="39" s="1"/>
  <c r="FO516" i="39" s="1"/>
  <c r="FI516" i="39"/>
  <c r="FE516" i="39" a="1"/>
  <c r="FE516" i="39" s="1"/>
  <c r="FF516" i="39" s="1"/>
  <c r="EZ516" i="39"/>
  <c r="EV516" i="39" a="1"/>
  <c r="EV516" i="39" s="1"/>
  <c r="EW516" i="39" s="1"/>
  <c r="EQ516" i="39"/>
  <c r="EM516" i="39" a="1"/>
  <c r="EM516" i="39" s="1"/>
  <c r="EN516" i="39" s="1"/>
  <c r="EH516" i="39"/>
  <c r="ED516" i="39" a="1"/>
  <c r="ED516" i="39" s="1"/>
  <c r="EE516" i="39" s="1"/>
  <c r="DY516" i="39"/>
  <c r="DU516" i="39" a="1"/>
  <c r="DU516" i="39" s="1"/>
  <c r="DV516" i="39" s="1"/>
  <c r="DP516" i="39"/>
  <c r="DL516" i="39" a="1"/>
  <c r="DL516" i="39" s="1"/>
  <c r="DM516" i="39" s="1"/>
  <c r="DG516" i="39"/>
  <c r="DC516" i="39"/>
  <c r="DD516" i="39" s="1"/>
  <c r="DC516" i="39" a="1"/>
  <c r="CX516" i="39"/>
  <c r="CU516" i="39"/>
  <c r="CT516" i="39" a="1"/>
  <c r="CT516" i="39" s="1"/>
  <c r="CO516" i="39"/>
  <c r="CL516" i="39"/>
  <c r="CK516" i="39"/>
  <c r="CK516" i="39" a="1"/>
  <c r="CF516" i="39"/>
  <c r="CB516" i="39" a="1"/>
  <c r="CB516" i="39" s="1"/>
  <c r="CC516" i="39" s="1"/>
  <c r="BW516" i="39"/>
  <c r="BS516" i="39" a="1"/>
  <c r="BS516" i="39" s="1"/>
  <c r="BT516" i="39" s="1"/>
  <c r="BN516" i="39"/>
  <c r="BJ516" i="39" a="1"/>
  <c r="BJ516" i="39" s="1"/>
  <c r="BK516" i="39" s="1"/>
  <c r="BE516" i="39"/>
  <c r="BA516" i="39" a="1"/>
  <c r="BA516" i="39" s="1"/>
  <c r="BB516" i="39" s="1"/>
  <c r="AV516" i="39"/>
  <c r="AR516" i="39" a="1"/>
  <c r="AR516" i="39" s="1"/>
  <c r="AS516" i="39" s="1"/>
  <c r="AM516" i="39"/>
  <c r="AI516" i="39" a="1"/>
  <c r="AI516" i="39" s="1"/>
  <c r="AJ516" i="39" s="1"/>
  <c r="AD516" i="39"/>
  <c r="AA516" i="39"/>
  <c r="Z516" i="39" a="1"/>
  <c r="Z516" i="39" s="1"/>
  <c r="U516" i="39"/>
  <c r="R516" i="39"/>
  <c r="Q516" i="39" a="1"/>
  <c r="Q516" i="39" s="1"/>
  <c r="L516" i="39"/>
  <c r="H516" i="39" a="1"/>
  <c r="H516" i="39" s="1"/>
  <c r="I516" i="39" s="1"/>
  <c r="GA515" i="39"/>
  <c r="FW515" i="39"/>
  <c r="FX515" i="39" s="1"/>
  <c r="FW515" i="39" a="1"/>
  <c r="FR515" i="39"/>
  <c r="FN515" i="39" a="1"/>
  <c r="FN515" i="39" s="1"/>
  <c r="FO515" i="39" s="1"/>
  <c r="FI515" i="39"/>
  <c r="FE515" i="39" a="1"/>
  <c r="FE515" i="39" s="1"/>
  <c r="FF515" i="39" s="1"/>
  <c r="EZ515" i="39"/>
  <c r="EV515" i="39" a="1"/>
  <c r="EV515" i="39" s="1"/>
  <c r="EW515" i="39" s="1"/>
  <c r="EQ515" i="39"/>
  <c r="EM515" i="39" a="1"/>
  <c r="EM515" i="39" s="1"/>
  <c r="EN515" i="39" s="1"/>
  <c r="EH515" i="39"/>
  <c r="ED515" i="39" a="1"/>
  <c r="ED515" i="39" s="1"/>
  <c r="EE515" i="39" s="1"/>
  <c r="DY515" i="39"/>
  <c r="DU515" i="39" a="1"/>
  <c r="DU515" i="39" s="1"/>
  <c r="DV515" i="39" s="1"/>
  <c r="DP515" i="39"/>
  <c r="DL515" i="39" a="1"/>
  <c r="DL515" i="39" s="1"/>
  <c r="DM515" i="39" s="1"/>
  <c r="DG515" i="39"/>
  <c r="DD515" i="39"/>
  <c r="DC515" i="39"/>
  <c r="DC515" i="39" a="1"/>
  <c r="CX515" i="39"/>
  <c r="CT515" i="39" a="1"/>
  <c r="CT515" i="39" s="1"/>
  <c r="CU515" i="39" s="1"/>
  <c r="CO515" i="39"/>
  <c r="CK515" i="39" a="1"/>
  <c r="CK515" i="39" s="1"/>
  <c r="CL515" i="39" s="1"/>
  <c r="CF515" i="39"/>
  <c r="CB515" i="39" a="1"/>
  <c r="CB515" i="39" s="1"/>
  <c r="CC515" i="39" s="1"/>
  <c r="BW515" i="39"/>
  <c r="BT515" i="39"/>
  <c r="BS515" i="39"/>
  <c r="BS515" i="39" a="1"/>
  <c r="BN515" i="39"/>
  <c r="BJ515" i="39" a="1"/>
  <c r="BJ515" i="39" s="1"/>
  <c r="BK515" i="39" s="1"/>
  <c r="BE515" i="39"/>
  <c r="BA515" i="39" a="1"/>
  <c r="BA515" i="39" s="1"/>
  <c r="BB515" i="39" s="1"/>
  <c r="AV515" i="39"/>
  <c r="AR515" i="39" a="1"/>
  <c r="AR515" i="39" s="1"/>
  <c r="AS515" i="39" s="1"/>
  <c r="AM515" i="39"/>
  <c r="AI515" i="39" a="1"/>
  <c r="AI515" i="39" s="1"/>
  <c r="AJ515" i="39" s="1"/>
  <c r="AD515" i="39"/>
  <c r="AA515" i="39"/>
  <c r="Z515" i="39" a="1"/>
  <c r="Z515" i="39" s="1"/>
  <c r="U515" i="39"/>
  <c r="Q515" i="39" a="1"/>
  <c r="Q515" i="39" s="1"/>
  <c r="R515" i="39" s="1"/>
  <c r="L515" i="39"/>
  <c r="I515" i="39"/>
  <c r="H515" i="39" a="1"/>
  <c r="H515" i="39" s="1"/>
  <c r="GA514" i="39"/>
  <c r="FX514" i="39"/>
  <c r="FW514" i="39"/>
  <c r="FW514" i="39" a="1"/>
  <c r="FR514" i="39"/>
  <c r="FN514" i="39" a="1"/>
  <c r="FN514" i="39" s="1"/>
  <c r="FO514" i="39" s="1"/>
  <c r="FI514" i="39"/>
  <c r="FE514" i="39" a="1"/>
  <c r="FE514" i="39" s="1"/>
  <c r="FF514" i="39" s="1"/>
  <c r="EZ514" i="39"/>
  <c r="EV514" i="39" a="1"/>
  <c r="EV514" i="39" s="1"/>
  <c r="EW514" i="39" s="1"/>
  <c r="EQ514" i="39"/>
  <c r="EM514" i="39" a="1"/>
  <c r="EM514" i="39" s="1"/>
  <c r="EN514" i="39" s="1"/>
  <c r="EH514" i="39"/>
  <c r="EE514" i="39"/>
  <c r="ED514" i="39" a="1"/>
  <c r="ED514" i="39" s="1"/>
  <c r="DY514" i="39"/>
  <c r="DU514" i="39" a="1"/>
  <c r="DU514" i="39" s="1"/>
  <c r="DV514" i="39" s="1"/>
  <c r="DP514" i="39"/>
  <c r="DM514" i="39"/>
  <c r="DL514" i="39" a="1"/>
  <c r="DL514" i="39" s="1"/>
  <c r="DG514" i="39"/>
  <c r="DC514" i="39" a="1"/>
  <c r="DC514" i="39" s="1"/>
  <c r="DD514" i="39" s="1"/>
  <c r="CX514" i="39"/>
  <c r="CT514" i="39" a="1"/>
  <c r="CT514" i="39" s="1"/>
  <c r="CU514" i="39" s="1"/>
  <c r="CO514" i="39"/>
  <c r="CK514" i="39" a="1"/>
  <c r="CK514" i="39" s="1"/>
  <c r="CL514" i="39" s="1"/>
  <c r="CF514" i="39"/>
  <c r="CB514" i="39" a="1"/>
  <c r="CB514" i="39" s="1"/>
  <c r="CC514" i="39" s="1"/>
  <c r="BW514" i="39"/>
  <c r="BS514" i="39" a="1"/>
  <c r="BS514" i="39" s="1"/>
  <c r="BT514" i="39" s="1"/>
  <c r="BN514" i="39"/>
  <c r="BJ514" i="39" a="1"/>
  <c r="BJ514" i="39" s="1"/>
  <c r="BK514" i="39" s="1"/>
  <c r="BE514" i="39"/>
  <c r="BA514" i="39" a="1"/>
  <c r="BA514" i="39" s="1"/>
  <c r="BB514" i="39" s="1"/>
  <c r="AV514" i="39"/>
  <c r="AR514" i="39" a="1"/>
  <c r="AR514" i="39" s="1"/>
  <c r="AS514" i="39" s="1"/>
  <c r="AM514" i="39"/>
  <c r="AI514" i="39" a="1"/>
  <c r="AI514" i="39" s="1"/>
  <c r="AJ514" i="39" s="1"/>
  <c r="AD514" i="39"/>
  <c r="Z514" i="39" a="1"/>
  <c r="Z514" i="39" s="1"/>
  <c r="AA514" i="39" s="1"/>
  <c r="U514" i="39"/>
  <c r="Q514" i="39" a="1"/>
  <c r="Q514" i="39" s="1"/>
  <c r="R514" i="39" s="1"/>
  <c r="L514" i="39"/>
  <c r="H514" i="39" a="1"/>
  <c r="H514" i="39" s="1"/>
  <c r="I514" i="39" s="1"/>
  <c r="GA513" i="39"/>
  <c r="FW513" i="39" a="1"/>
  <c r="FW513" i="39" s="1"/>
  <c r="FX513" i="39" s="1"/>
  <c r="FR513" i="39"/>
  <c r="FN513" i="39" a="1"/>
  <c r="FN513" i="39" s="1"/>
  <c r="FO513" i="39" s="1"/>
  <c r="FI513" i="39"/>
  <c r="FE513" i="39"/>
  <c r="FF513" i="39" s="1"/>
  <c r="FE513" i="39" a="1"/>
  <c r="EZ513" i="39"/>
  <c r="EV513" i="39" a="1"/>
  <c r="EV513" i="39" s="1"/>
  <c r="EW513" i="39" s="1"/>
  <c r="EQ513" i="39"/>
  <c r="EM513" i="39" a="1"/>
  <c r="EM513" i="39" s="1"/>
  <c r="EN513" i="39" s="1"/>
  <c r="EH513" i="39"/>
  <c r="ED513" i="39" a="1"/>
  <c r="ED513" i="39" s="1"/>
  <c r="EE513" i="39" s="1"/>
  <c r="DY513" i="39"/>
  <c r="DU513" i="39" a="1"/>
  <c r="DU513" i="39" s="1"/>
  <c r="DV513" i="39" s="1"/>
  <c r="DP513" i="39"/>
  <c r="DL513" i="39" a="1"/>
  <c r="DL513" i="39" s="1"/>
  <c r="DM513" i="39" s="1"/>
  <c r="DG513" i="39"/>
  <c r="DC513" i="39" a="1"/>
  <c r="DC513" i="39" s="1"/>
  <c r="DD513" i="39" s="1"/>
  <c r="CX513" i="39"/>
  <c r="CT513" i="39" a="1"/>
  <c r="CT513" i="39" s="1"/>
  <c r="CU513" i="39" s="1"/>
  <c r="CO513" i="39"/>
  <c r="CK513" i="39" a="1"/>
  <c r="CK513" i="39" s="1"/>
  <c r="CL513" i="39" s="1"/>
  <c r="CF513" i="39"/>
  <c r="CB513" i="39" a="1"/>
  <c r="CB513" i="39" s="1"/>
  <c r="CC513" i="39" s="1"/>
  <c r="BW513" i="39"/>
  <c r="BS513" i="39" a="1"/>
  <c r="BS513" i="39" s="1"/>
  <c r="BT513" i="39" s="1"/>
  <c r="BN513" i="39"/>
  <c r="BJ513" i="39" a="1"/>
  <c r="BJ513" i="39" s="1"/>
  <c r="BK513" i="39" s="1"/>
  <c r="BE513" i="39"/>
  <c r="BA513" i="39" a="1"/>
  <c r="BA513" i="39" s="1"/>
  <c r="BB513" i="39" s="1"/>
  <c r="AV513" i="39"/>
  <c r="AR513" i="39" a="1"/>
  <c r="AR513" i="39" s="1"/>
  <c r="AS513" i="39" s="1"/>
  <c r="AM513" i="39"/>
  <c r="AI513" i="39" a="1"/>
  <c r="AI513" i="39" s="1"/>
  <c r="AJ513" i="39" s="1"/>
  <c r="AD513" i="39"/>
  <c r="Z513" i="39" a="1"/>
  <c r="Z513" i="39" s="1"/>
  <c r="AA513" i="39" s="1"/>
  <c r="U513" i="39"/>
  <c r="Q513" i="39" a="1"/>
  <c r="Q513" i="39" s="1"/>
  <c r="R513" i="39" s="1"/>
  <c r="L513" i="39"/>
  <c r="H513" i="39" a="1"/>
  <c r="H513" i="39" s="1"/>
  <c r="I513" i="39" s="1"/>
  <c r="GA512" i="39"/>
  <c r="FX512" i="39"/>
  <c r="FW512" i="39" a="1"/>
  <c r="FW512" i="39" s="1"/>
  <c r="FR512" i="39"/>
  <c r="FN512" i="39" a="1"/>
  <c r="FN512" i="39" s="1"/>
  <c r="FO512" i="39" s="1"/>
  <c r="FI512" i="39"/>
  <c r="FE512" i="39" a="1"/>
  <c r="FE512" i="39" s="1"/>
  <c r="FF512" i="39" s="1"/>
  <c r="EZ512" i="39"/>
  <c r="EV512" i="39" a="1"/>
  <c r="EV512" i="39" s="1"/>
  <c r="EW512" i="39" s="1"/>
  <c r="EQ512" i="39"/>
  <c r="EM512" i="39" a="1"/>
  <c r="EM512" i="39" s="1"/>
  <c r="EN512" i="39" s="1"/>
  <c r="EH512" i="39"/>
  <c r="ED512" i="39" a="1"/>
  <c r="ED512" i="39" s="1"/>
  <c r="EE512" i="39" s="1"/>
  <c r="DY512" i="39"/>
  <c r="DU512" i="39" a="1"/>
  <c r="DU512" i="39" s="1"/>
  <c r="DV512" i="39" s="1"/>
  <c r="DP512" i="39"/>
  <c r="DM512" i="39"/>
  <c r="DL512" i="39" a="1"/>
  <c r="DL512" i="39" s="1"/>
  <c r="DG512" i="39"/>
  <c r="DC512" i="39" a="1"/>
  <c r="DC512" i="39" s="1"/>
  <c r="DD512" i="39" s="1"/>
  <c r="CX512" i="39"/>
  <c r="CT512" i="39" a="1"/>
  <c r="CT512" i="39" s="1"/>
  <c r="CU512" i="39" s="1"/>
  <c r="CO512" i="39"/>
  <c r="CL512" i="39"/>
  <c r="CK512" i="39" a="1"/>
  <c r="CK512" i="39" s="1"/>
  <c r="CF512" i="39"/>
  <c r="CB512" i="39" a="1"/>
  <c r="CB512" i="39" s="1"/>
  <c r="CC512" i="39" s="1"/>
  <c r="BW512" i="39"/>
  <c r="BS512" i="39" a="1"/>
  <c r="BS512" i="39" s="1"/>
  <c r="BT512" i="39" s="1"/>
  <c r="BN512" i="39"/>
  <c r="BJ512" i="39" a="1"/>
  <c r="BJ512" i="39" s="1"/>
  <c r="BK512" i="39" s="1"/>
  <c r="BE512" i="39"/>
  <c r="BA512" i="39" a="1"/>
  <c r="BA512" i="39" s="1"/>
  <c r="BB512" i="39" s="1"/>
  <c r="AV512" i="39"/>
  <c r="AR512" i="39" a="1"/>
  <c r="AR512" i="39" s="1"/>
  <c r="AS512" i="39" s="1"/>
  <c r="AM512" i="39"/>
  <c r="AI512" i="39" a="1"/>
  <c r="AI512" i="39" s="1"/>
  <c r="AJ512" i="39" s="1"/>
  <c r="AD512" i="39"/>
  <c r="Z512" i="39" a="1"/>
  <c r="Z512" i="39" s="1"/>
  <c r="AA512" i="39" s="1"/>
  <c r="U512" i="39"/>
  <c r="Q512" i="39" a="1"/>
  <c r="Q512" i="39" s="1"/>
  <c r="R512" i="39" s="1"/>
  <c r="L512" i="39"/>
  <c r="H512" i="39" a="1"/>
  <c r="H512" i="39" s="1"/>
  <c r="I512" i="39" s="1"/>
  <c r="GA511" i="39"/>
  <c r="FX511" i="39"/>
  <c r="FW511" i="39" a="1"/>
  <c r="FW511" i="39" s="1"/>
  <c r="FR511" i="39"/>
  <c r="FN511" i="39" a="1"/>
  <c r="FN511" i="39" s="1"/>
  <c r="FO511" i="39" s="1"/>
  <c r="FI511" i="39"/>
  <c r="FE511" i="39" a="1"/>
  <c r="FE511" i="39" s="1"/>
  <c r="FF511" i="39" s="1"/>
  <c r="EZ511" i="39"/>
  <c r="EV511" i="39" a="1"/>
  <c r="EV511" i="39" s="1"/>
  <c r="EW511" i="39" s="1"/>
  <c r="EQ511" i="39"/>
  <c r="EM511" i="39" a="1"/>
  <c r="EM511" i="39" s="1"/>
  <c r="EN511" i="39" s="1"/>
  <c r="EH511" i="39"/>
  <c r="ED511" i="39" a="1"/>
  <c r="ED511" i="39" s="1"/>
  <c r="EE511" i="39" s="1"/>
  <c r="DY511" i="39"/>
  <c r="DU511" i="39" a="1"/>
  <c r="DU511" i="39" s="1"/>
  <c r="DV511" i="39" s="1"/>
  <c r="DP511" i="39"/>
  <c r="DL511" i="39" a="1"/>
  <c r="DL511" i="39" s="1"/>
  <c r="DM511" i="39" s="1"/>
  <c r="DG511" i="39"/>
  <c r="DC511" i="39" a="1"/>
  <c r="DC511" i="39" s="1"/>
  <c r="DD511" i="39" s="1"/>
  <c r="CX511" i="39"/>
  <c r="CT511" i="39" a="1"/>
  <c r="CT511" i="39" s="1"/>
  <c r="CU511" i="39" s="1"/>
  <c r="CO511" i="39"/>
  <c r="CK511" i="39" a="1"/>
  <c r="CK511" i="39" s="1"/>
  <c r="CL511" i="39" s="1"/>
  <c r="CF511" i="39"/>
  <c r="CB511" i="39" a="1"/>
  <c r="CB511" i="39" s="1"/>
  <c r="CC511" i="39" s="1"/>
  <c r="BW511" i="39"/>
  <c r="BS511" i="39" a="1"/>
  <c r="BS511" i="39" s="1"/>
  <c r="BT511" i="39" s="1"/>
  <c r="BN511" i="39"/>
  <c r="BJ511" i="39" a="1"/>
  <c r="BJ511" i="39" s="1"/>
  <c r="BK511" i="39" s="1"/>
  <c r="BE511" i="39"/>
  <c r="BA511" i="39" a="1"/>
  <c r="BA511" i="39" s="1"/>
  <c r="BB511" i="39" s="1"/>
  <c r="AV511" i="39"/>
  <c r="AR511" i="39" a="1"/>
  <c r="AR511" i="39" s="1"/>
  <c r="AS511" i="39" s="1"/>
  <c r="AM511" i="39"/>
  <c r="AI511" i="39" a="1"/>
  <c r="AI511" i="39" s="1"/>
  <c r="AJ511" i="39" s="1"/>
  <c r="AD511" i="39"/>
  <c r="Z511" i="39" a="1"/>
  <c r="Z511" i="39" s="1"/>
  <c r="AA511" i="39" s="1"/>
  <c r="U511" i="39"/>
  <c r="Q511" i="39" a="1"/>
  <c r="Q511" i="39" s="1"/>
  <c r="R511" i="39" s="1"/>
  <c r="L511" i="39"/>
  <c r="H511" i="39" a="1"/>
  <c r="H511" i="39" s="1"/>
  <c r="I511" i="39" s="1"/>
  <c r="GA510" i="39"/>
  <c r="FW510" i="39" a="1"/>
  <c r="FW510" i="39" s="1"/>
  <c r="FX510" i="39" s="1"/>
  <c r="FR510" i="39"/>
  <c r="FN510" i="39" a="1"/>
  <c r="FN510" i="39" s="1"/>
  <c r="FO510" i="39" s="1"/>
  <c r="FI510" i="39"/>
  <c r="FE510" i="39" a="1"/>
  <c r="FE510" i="39" s="1"/>
  <c r="FF510" i="39" s="1"/>
  <c r="EZ510" i="39"/>
  <c r="EV510" i="39" a="1"/>
  <c r="EV510" i="39" s="1"/>
  <c r="EW510" i="39" s="1"/>
  <c r="EQ510" i="39"/>
  <c r="EM510" i="39" a="1"/>
  <c r="EM510" i="39" s="1"/>
  <c r="EN510" i="39" s="1"/>
  <c r="EH510" i="39"/>
  <c r="ED510" i="39" a="1"/>
  <c r="ED510" i="39" s="1"/>
  <c r="EE510" i="39" s="1"/>
  <c r="DY510" i="39"/>
  <c r="DU510" i="39" a="1"/>
  <c r="DU510" i="39" s="1"/>
  <c r="DV510" i="39" s="1"/>
  <c r="DP510" i="39"/>
  <c r="DL510" i="39" a="1"/>
  <c r="DL510" i="39" s="1"/>
  <c r="DM510" i="39" s="1"/>
  <c r="DG510" i="39"/>
  <c r="DC510" i="39" a="1"/>
  <c r="DC510" i="39" s="1"/>
  <c r="DD510" i="39" s="1"/>
  <c r="CX510" i="39"/>
  <c r="CT510" i="39" a="1"/>
  <c r="CT510" i="39" s="1"/>
  <c r="CU510" i="39" s="1"/>
  <c r="CO510" i="39"/>
  <c r="CL510" i="39"/>
  <c r="CK510" i="39" a="1"/>
  <c r="CK510" i="39" s="1"/>
  <c r="CF510" i="39"/>
  <c r="CB510" i="39" a="1"/>
  <c r="CB510" i="39" s="1"/>
  <c r="CC510" i="39" s="1"/>
  <c r="BW510" i="39"/>
  <c r="BS510" i="39" a="1"/>
  <c r="BS510" i="39" s="1"/>
  <c r="BT510" i="39" s="1"/>
  <c r="BN510" i="39"/>
  <c r="BJ510" i="39" a="1"/>
  <c r="BJ510" i="39" s="1"/>
  <c r="BK510" i="39" s="1"/>
  <c r="BE510" i="39"/>
  <c r="BA510" i="39" a="1"/>
  <c r="BA510" i="39" s="1"/>
  <c r="BB510" i="39" s="1"/>
  <c r="AV510" i="39"/>
  <c r="AS510" i="39"/>
  <c r="AR510" i="39" a="1"/>
  <c r="AR510" i="39" s="1"/>
  <c r="AM510" i="39"/>
  <c r="AI510" i="39" a="1"/>
  <c r="AI510" i="39" s="1"/>
  <c r="AJ510" i="39" s="1"/>
  <c r="AD510" i="39"/>
  <c r="Z510" i="39" a="1"/>
  <c r="Z510" i="39" s="1"/>
  <c r="AA510" i="39" s="1"/>
  <c r="U510" i="39"/>
  <c r="Q510" i="39"/>
  <c r="R510" i="39" s="1"/>
  <c r="Q510" i="39" a="1"/>
  <c r="L510" i="39"/>
  <c r="I510" i="39"/>
  <c r="H510" i="39" a="1"/>
  <c r="H510" i="39" s="1"/>
  <c r="GA509" i="39"/>
  <c r="FW509" i="39" a="1"/>
  <c r="FW509" i="39" s="1"/>
  <c r="FX509" i="39" s="1"/>
  <c r="FR509" i="39"/>
  <c r="FN509" i="39" a="1"/>
  <c r="FN509" i="39" s="1"/>
  <c r="FO509" i="39" s="1"/>
  <c r="FI509" i="39"/>
  <c r="FE509" i="39"/>
  <c r="FF509" i="39" s="1"/>
  <c r="FE509" i="39" a="1"/>
  <c r="EZ509" i="39"/>
  <c r="EV509" i="39" a="1"/>
  <c r="EV509" i="39" s="1"/>
  <c r="EW509" i="39" s="1"/>
  <c r="EQ509" i="39"/>
  <c r="EM509" i="39" a="1"/>
  <c r="EM509" i="39" s="1"/>
  <c r="EN509" i="39" s="1"/>
  <c r="EH509" i="39"/>
  <c r="ED509" i="39" a="1"/>
  <c r="ED509" i="39" s="1"/>
  <c r="EE509" i="39" s="1"/>
  <c r="DY509" i="39"/>
  <c r="DU509" i="39"/>
  <c r="DV509" i="39" s="1"/>
  <c r="DU509" i="39" a="1"/>
  <c r="DP509" i="39"/>
  <c r="DM509" i="39"/>
  <c r="DL509" i="39" a="1"/>
  <c r="DL509" i="39" s="1"/>
  <c r="DG509" i="39"/>
  <c r="DC509" i="39" a="1"/>
  <c r="DC509" i="39" s="1"/>
  <c r="DD509" i="39" s="1"/>
  <c r="CX509" i="39"/>
  <c r="CT509" i="39" a="1"/>
  <c r="CT509" i="39" s="1"/>
  <c r="CU509" i="39" s="1"/>
  <c r="CO509" i="39"/>
  <c r="CL509" i="39"/>
  <c r="CK509" i="39"/>
  <c r="CK509" i="39" a="1"/>
  <c r="CF509" i="39"/>
  <c r="CC509" i="39"/>
  <c r="CB509" i="39" a="1"/>
  <c r="CB509" i="39" s="1"/>
  <c r="BW509" i="39"/>
  <c r="BS509" i="39" a="1"/>
  <c r="BS509" i="39" s="1"/>
  <c r="BT509" i="39" s="1"/>
  <c r="BN509" i="39"/>
  <c r="BJ509" i="39" a="1"/>
  <c r="BJ509" i="39" s="1"/>
  <c r="BK509" i="39" s="1"/>
  <c r="BE509" i="39"/>
  <c r="BA509" i="39" a="1"/>
  <c r="BA509" i="39" s="1"/>
  <c r="BB509" i="39" s="1"/>
  <c r="AV509" i="39"/>
  <c r="AS509" i="39"/>
  <c r="AR509" i="39" a="1"/>
  <c r="AR509" i="39" s="1"/>
  <c r="AM509" i="39"/>
  <c r="AI509" i="39" a="1"/>
  <c r="AI509" i="39" s="1"/>
  <c r="AJ509" i="39" s="1"/>
  <c r="AD509" i="39"/>
  <c r="Z509" i="39" a="1"/>
  <c r="Z509" i="39" s="1"/>
  <c r="AA509" i="39" s="1"/>
  <c r="U509" i="39"/>
  <c r="Q509" i="39"/>
  <c r="R509" i="39" s="1"/>
  <c r="Q509" i="39" a="1"/>
  <c r="L509" i="39"/>
  <c r="I509" i="39"/>
  <c r="H509" i="39" a="1"/>
  <c r="H509" i="39" s="1"/>
  <c r="GA508" i="39"/>
  <c r="FW508" i="39" a="1"/>
  <c r="FW508" i="39" s="1"/>
  <c r="FX508" i="39" s="1"/>
  <c r="FR508" i="39"/>
  <c r="FN508" i="39" a="1"/>
  <c r="FN508" i="39" s="1"/>
  <c r="FO508" i="39" s="1"/>
  <c r="FI508" i="39"/>
  <c r="FE508" i="39"/>
  <c r="FF508" i="39" s="1"/>
  <c r="FE508" i="39" a="1"/>
  <c r="EZ508" i="39"/>
  <c r="EV508" i="39" a="1"/>
  <c r="EV508" i="39" s="1"/>
  <c r="EW508" i="39" s="1"/>
  <c r="EQ508" i="39"/>
  <c r="EM508" i="39" a="1"/>
  <c r="EM508" i="39" s="1"/>
  <c r="EN508" i="39" s="1"/>
  <c r="EH508" i="39"/>
  <c r="ED508" i="39" a="1"/>
  <c r="ED508" i="39" s="1"/>
  <c r="EE508" i="39" s="1"/>
  <c r="DY508" i="39"/>
  <c r="DU508" i="39"/>
  <c r="DV508" i="39" s="1"/>
  <c r="DU508" i="39" a="1"/>
  <c r="DP508" i="39"/>
  <c r="DM508" i="39"/>
  <c r="DL508" i="39" a="1"/>
  <c r="DL508" i="39" s="1"/>
  <c r="DG508" i="39"/>
  <c r="DC508" i="39" a="1"/>
  <c r="DC508" i="39" s="1"/>
  <c r="DD508" i="39" s="1"/>
  <c r="CX508" i="39"/>
  <c r="CT508" i="39" a="1"/>
  <c r="CT508" i="39" s="1"/>
  <c r="CU508" i="39" s="1"/>
  <c r="CO508" i="39"/>
  <c r="CL508" i="39"/>
  <c r="CK508" i="39"/>
  <c r="CK508" i="39" a="1"/>
  <c r="CF508" i="39"/>
  <c r="CC508" i="39"/>
  <c r="CB508" i="39" a="1"/>
  <c r="CB508" i="39" s="1"/>
  <c r="BW508" i="39"/>
  <c r="BS508" i="39" a="1"/>
  <c r="BS508" i="39" s="1"/>
  <c r="BT508" i="39" s="1"/>
  <c r="BN508" i="39"/>
  <c r="BJ508" i="39" a="1"/>
  <c r="BJ508" i="39" s="1"/>
  <c r="BK508" i="39" s="1"/>
  <c r="BE508" i="39"/>
  <c r="BA508" i="39" a="1"/>
  <c r="BA508" i="39" s="1"/>
  <c r="BB508" i="39" s="1"/>
  <c r="AV508" i="39"/>
  <c r="AS508" i="39"/>
  <c r="AR508" i="39" a="1"/>
  <c r="AR508" i="39" s="1"/>
  <c r="AM508" i="39"/>
  <c r="AI508" i="39" a="1"/>
  <c r="AI508" i="39" s="1"/>
  <c r="AJ508" i="39" s="1"/>
  <c r="AD508" i="39"/>
  <c r="Z508" i="39" a="1"/>
  <c r="Z508" i="39" s="1"/>
  <c r="AA508" i="39" s="1"/>
  <c r="U508" i="39"/>
  <c r="Q508" i="39"/>
  <c r="R508" i="39" s="1"/>
  <c r="Q508" i="39" a="1"/>
  <c r="L508" i="39"/>
  <c r="I508" i="39"/>
  <c r="H508" i="39" a="1"/>
  <c r="H508" i="39" s="1"/>
  <c r="GA507" i="39"/>
  <c r="FW507" i="39" a="1"/>
  <c r="FW507" i="39" s="1"/>
  <c r="FX507" i="39" s="1"/>
  <c r="FR507" i="39"/>
  <c r="FN507" i="39" a="1"/>
  <c r="FN507" i="39" s="1"/>
  <c r="FO507" i="39" s="1"/>
  <c r="FI507" i="39"/>
  <c r="FE507" i="39"/>
  <c r="FF507" i="39" s="1"/>
  <c r="FE507" i="39" a="1"/>
  <c r="EZ507" i="39"/>
  <c r="EV507" i="39" a="1"/>
  <c r="EV507" i="39" s="1"/>
  <c r="EW507" i="39" s="1"/>
  <c r="EQ507" i="39"/>
  <c r="EM507" i="39" a="1"/>
  <c r="EM507" i="39" s="1"/>
  <c r="EN507" i="39" s="1"/>
  <c r="EH507" i="39"/>
  <c r="ED507" i="39" a="1"/>
  <c r="ED507" i="39" s="1"/>
  <c r="EE507" i="39" s="1"/>
  <c r="DY507" i="39"/>
  <c r="DU507" i="39"/>
  <c r="DV507" i="39" s="1"/>
  <c r="DU507" i="39" a="1"/>
  <c r="DP507" i="39"/>
  <c r="DM507" i="39"/>
  <c r="DL507" i="39" a="1"/>
  <c r="DL507" i="39" s="1"/>
  <c r="DG507" i="39"/>
  <c r="DC507" i="39" a="1"/>
  <c r="DC507" i="39" s="1"/>
  <c r="DD507" i="39" s="1"/>
  <c r="CX507" i="39"/>
  <c r="CT507" i="39" a="1"/>
  <c r="CT507" i="39" s="1"/>
  <c r="CU507" i="39" s="1"/>
  <c r="CO507" i="39"/>
  <c r="CK507" i="39"/>
  <c r="CL507" i="39" s="1"/>
  <c r="CK507" i="39" a="1"/>
  <c r="CF507" i="39"/>
  <c r="CC507" i="39"/>
  <c r="CB507" i="39" a="1"/>
  <c r="CB507" i="39" s="1"/>
  <c r="BW507" i="39"/>
  <c r="BS507" i="39" a="1"/>
  <c r="BS507" i="39" s="1"/>
  <c r="BT507" i="39" s="1"/>
  <c r="BN507" i="39"/>
  <c r="BJ507" i="39" a="1"/>
  <c r="BJ507" i="39" s="1"/>
  <c r="BK507" i="39" s="1"/>
  <c r="BE507" i="39"/>
  <c r="BA507" i="39" a="1"/>
  <c r="BA507" i="39" s="1"/>
  <c r="BB507" i="39" s="1"/>
  <c r="AV507" i="39"/>
  <c r="AS507" i="39"/>
  <c r="AR507" i="39" a="1"/>
  <c r="AR507" i="39" s="1"/>
  <c r="AM507" i="39"/>
  <c r="AI507" i="39" a="1"/>
  <c r="AI507" i="39" s="1"/>
  <c r="AJ507" i="39" s="1"/>
  <c r="AD507" i="39"/>
  <c r="Z507" i="39" a="1"/>
  <c r="Z507" i="39" s="1"/>
  <c r="AA507" i="39" s="1"/>
  <c r="U507" i="39"/>
  <c r="Q507" i="39"/>
  <c r="R507" i="39" s="1"/>
  <c r="Q507" i="39" a="1"/>
  <c r="L507" i="39"/>
  <c r="I507" i="39"/>
  <c r="H507" i="39" a="1"/>
  <c r="H507" i="39" s="1"/>
  <c r="GA506" i="39"/>
  <c r="FW506" i="39" a="1"/>
  <c r="FW506" i="39" s="1"/>
  <c r="FX506" i="39" s="1"/>
  <c r="FR506" i="39"/>
  <c r="FN506" i="39" a="1"/>
  <c r="FN506" i="39" s="1"/>
  <c r="FO506" i="39" s="1"/>
  <c r="FI506" i="39"/>
  <c r="FE506" i="39"/>
  <c r="FF506" i="39" s="1"/>
  <c r="FE506" i="39" a="1"/>
  <c r="EZ506" i="39"/>
  <c r="EV506" i="39" a="1"/>
  <c r="EV506" i="39" s="1"/>
  <c r="EW506" i="39" s="1"/>
  <c r="EQ506" i="39"/>
  <c r="EM506" i="39" a="1"/>
  <c r="EM506" i="39" s="1"/>
  <c r="EN506" i="39" s="1"/>
  <c r="EH506" i="39"/>
  <c r="ED506" i="39" a="1"/>
  <c r="ED506" i="39" s="1"/>
  <c r="EE506" i="39" s="1"/>
  <c r="DY506" i="39"/>
  <c r="DU506" i="39"/>
  <c r="DV506" i="39" s="1"/>
  <c r="DU506" i="39" a="1"/>
  <c r="DP506" i="39"/>
  <c r="DM506" i="39"/>
  <c r="DL506" i="39" a="1"/>
  <c r="DL506" i="39" s="1"/>
  <c r="DG506" i="39"/>
  <c r="DC506" i="39" a="1"/>
  <c r="DC506" i="39" s="1"/>
  <c r="DD506" i="39" s="1"/>
  <c r="CX506" i="39"/>
  <c r="CT506" i="39" a="1"/>
  <c r="CT506" i="39" s="1"/>
  <c r="CU506" i="39" s="1"/>
  <c r="CO506" i="39"/>
  <c r="CK506" i="39"/>
  <c r="CL506" i="39" s="1"/>
  <c r="CK506" i="39" a="1"/>
  <c r="CF506" i="39"/>
  <c r="CC506" i="39"/>
  <c r="CB506" i="39" a="1"/>
  <c r="CB506" i="39" s="1"/>
  <c r="BW506" i="39"/>
  <c r="BS506" i="39" a="1"/>
  <c r="BS506" i="39" s="1"/>
  <c r="BT506" i="39" s="1"/>
  <c r="BN506" i="39"/>
  <c r="BJ506" i="39" a="1"/>
  <c r="BJ506" i="39" s="1"/>
  <c r="BK506" i="39" s="1"/>
  <c r="BE506" i="39"/>
  <c r="BA506" i="39" a="1"/>
  <c r="BA506" i="39" s="1"/>
  <c r="BB506" i="39" s="1"/>
  <c r="AV506" i="39"/>
  <c r="AS506" i="39"/>
  <c r="AR506" i="39" a="1"/>
  <c r="AR506" i="39" s="1"/>
  <c r="AM506" i="39"/>
  <c r="AI506" i="39" a="1"/>
  <c r="AI506" i="39" s="1"/>
  <c r="AJ506" i="39" s="1"/>
  <c r="AD506" i="39"/>
  <c r="Z506" i="39" a="1"/>
  <c r="Z506" i="39" s="1"/>
  <c r="AA506" i="39" s="1"/>
  <c r="U506" i="39"/>
  <c r="Q506" i="39"/>
  <c r="R506" i="39" s="1"/>
  <c r="Q506" i="39" a="1"/>
  <c r="L506" i="39"/>
  <c r="I506" i="39"/>
  <c r="H506" i="39" a="1"/>
  <c r="H506" i="39" s="1"/>
  <c r="GA505" i="39"/>
  <c r="FW505" i="39" a="1"/>
  <c r="FW505" i="39" s="1"/>
  <c r="FX505" i="39" s="1"/>
  <c r="FR505" i="39"/>
  <c r="FN505" i="39" a="1"/>
  <c r="FN505" i="39" s="1"/>
  <c r="FO505" i="39" s="1"/>
  <c r="FI505" i="39"/>
  <c r="FE505" i="39"/>
  <c r="FF505" i="39" s="1"/>
  <c r="FE505" i="39" a="1"/>
  <c r="EZ505" i="39"/>
  <c r="EV505" i="39" a="1"/>
  <c r="EV505" i="39" s="1"/>
  <c r="EW505" i="39" s="1"/>
  <c r="EQ505" i="39"/>
  <c r="EM505" i="39" a="1"/>
  <c r="EM505" i="39" s="1"/>
  <c r="EN505" i="39" s="1"/>
  <c r="EH505" i="39"/>
  <c r="ED505" i="39" a="1"/>
  <c r="ED505" i="39" s="1"/>
  <c r="EE505" i="39" s="1"/>
  <c r="DY505" i="39"/>
  <c r="DU505" i="39"/>
  <c r="DV505" i="39" s="1"/>
  <c r="DU505" i="39" a="1"/>
  <c r="DP505" i="39"/>
  <c r="DM505" i="39"/>
  <c r="DL505" i="39" a="1"/>
  <c r="DL505" i="39" s="1"/>
  <c r="DG505" i="39"/>
  <c r="DC505" i="39" a="1"/>
  <c r="DC505" i="39" s="1"/>
  <c r="DD505" i="39" s="1"/>
  <c r="CX505" i="39"/>
  <c r="CT505" i="39" a="1"/>
  <c r="CT505" i="39" s="1"/>
  <c r="CU505" i="39" s="1"/>
  <c r="CO505" i="39"/>
  <c r="CL505" i="39"/>
  <c r="CK505" i="39"/>
  <c r="CK505" i="39" a="1"/>
  <c r="CF505" i="39"/>
  <c r="CC505" i="39"/>
  <c r="CB505" i="39" a="1"/>
  <c r="CB505" i="39" s="1"/>
  <c r="BW505" i="39"/>
  <c r="BS505" i="39" a="1"/>
  <c r="BS505" i="39" s="1"/>
  <c r="BT505" i="39" s="1"/>
  <c r="BN505" i="39"/>
  <c r="BJ505" i="39" a="1"/>
  <c r="BJ505" i="39" s="1"/>
  <c r="BK505" i="39" s="1"/>
  <c r="BE505" i="39"/>
  <c r="BA505" i="39" a="1"/>
  <c r="BA505" i="39" s="1"/>
  <c r="BB505" i="39" s="1"/>
  <c r="AV505" i="39"/>
  <c r="AS505" i="39"/>
  <c r="AR505" i="39" a="1"/>
  <c r="AR505" i="39" s="1"/>
  <c r="AM505" i="39"/>
  <c r="AI505" i="39" a="1"/>
  <c r="AI505" i="39" s="1"/>
  <c r="AJ505" i="39" s="1"/>
  <c r="AD505" i="39"/>
  <c r="Z505" i="39" a="1"/>
  <c r="Z505" i="39" s="1"/>
  <c r="AA505" i="39" s="1"/>
  <c r="U505" i="39"/>
  <c r="Q505" i="39"/>
  <c r="R505" i="39" s="1"/>
  <c r="Q505" i="39" a="1"/>
  <c r="L505" i="39"/>
  <c r="I505" i="39"/>
  <c r="H505" i="39" a="1"/>
  <c r="H505" i="39" s="1"/>
  <c r="GA504" i="39"/>
  <c r="FW504" i="39" a="1"/>
  <c r="FW504" i="39" s="1"/>
  <c r="FX504" i="39" s="1"/>
  <c r="FR504" i="39"/>
  <c r="FN504" i="39" a="1"/>
  <c r="FN504" i="39" s="1"/>
  <c r="FO504" i="39" s="1"/>
  <c r="FI504" i="39"/>
  <c r="FE504" i="39"/>
  <c r="FF504" i="39" s="1"/>
  <c r="FE504" i="39" a="1"/>
  <c r="EZ504" i="39"/>
  <c r="EV504" i="39" a="1"/>
  <c r="EV504" i="39" s="1"/>
  <c r="EW504" i="39" s="1"/>
  <c r="EQ504" i="39"/>
  <c r="EM504" i="39" a="1"/>
  <c r="EM504" i="39" s="1"/>
  <c r="EN504" i="39" s="1"/>
  <c r="EH504" i="39"/>
  <c r="ED504" i="39" a="1"/>
  <c r="ED504" i="39" s="1"/>
  <c r="EE504" i="39" s="1"/>
  <c r="DY504" i="39"/>
  <c r="DU504" i="39"/>
  <c r="DV504" i="39" s="1"/>
  <c r="DU504" i="39" a="1"/>
  <c r="DP504" i="39"/>
  <c r="DM504" i="39"/>
  <c r="DL504" i="39" a="1"/>
  <c r="DL504" i="39" s="1"/>
  <c r="DG504" i="39"/>
  <c r="DC504" i="39" a="1"/>
  <c r="DC504" i="39" s="1"/>
  <c r="DD504" i="39" s="1"/>
  <c r="CX504" i="39"/>
  <c r="CT504" i="39" a="1"/>
  <c r="CT504" i="39" s="1"/>
  <c r="CU504" i="39" s="1"/>
  <c r="CO504" i="39"/>
  <c r="CL504" i="39"/>
  <c r="CK504" i="39"/>
  <c r="CK504" i="39" a="1"/>
  <c r="CF504" i="39"/>
  <c r="CC504" i="39"/>
  <c r="CB504" i="39" a="1"/>
  <c r="CB504" i="39" s="1"/>
  <c r="BW504" i="39"/>
  <c r="BS504" i="39" a="1"/>
  <c r="BS504" i="39" s="1"/>
  <c r="BT504" i="39" s="1"/>
  <c r="BN504" i="39"/>
  <c r="BJ504" i="39" a="1"/>
  <c r="BJ504" i="39" s="1"/>
  <c r="BK504" i="39" s="1"/>
  <c r="BE504" i="39"/>
  <c r="BA504" i="39" a="1"/>
  <c r="BA504" i="39" s="1"/>
  <c r="BB504" i="39" s="1"/>
  <c r="AV504" i="39"/>
  <c r="AS504" i="39"/>
  <c r="AR504" i="39" a="1"/>
  <c r="AR504" i="39" s="1"/>
  <c r="AM504" i="39"/>
  <c r="AI504" i="39" a="1"/>
  <c r="AI504" i="39" s="1"/>
  <c r="AJ504" i="39" s="1"/>
  <c r="AD504" i="39"/>
  <c r="Z504" i="39" a="1"/>
  <c r="Z504" i="39" s="1"/>
  <c r="AA504" i="39" s="1"/>
  <c r="U504" i="39"/>
  <c r="Q504" i="39"/>
  <c r="R504" i="39" s="1"/>
  <c r="Q504" i="39" a="1"/>
  <c r="L504" i="39"/>
  <c r="I504" i="39"/>
  <c r="H504" i="39" a="1"/>
  <c r="H504" i="39" s="1"/>
  <c r="GA503" i="39"/>
  <c r="FW503" i="39" a="1"/>
  <c r="FW503" i="39" s="1"/>
  <c r="FX503" i="39" s="1"/>
  <c r="FR503" i="39"/>
  <c r="FN503" i="39" a="1"/>
  <c r="FN503" i="39" s="1"/>
  <c r="FO503" i="39" s="1"/>
  <c r="FI503" i="39"/>
  <c r="FE503" i="39"/>
  <c r="FF503" i="39" s="1"/>
  <c r="FE503" i="39" a="1"/>
  <c r="EZ503" i="39"/>
  <c r="EV503" i="39" a="1"/>
  <c r="EV503" i="39" s="1"/>
  <c r="EW503" i="39" s="1"/>
  <c r="EQ503" i="39"/>
  <c r="EM503" i="39" a="1"/>
  <c r="EM503" i="39" s="1"/>
  <c r="EN503" i="39" s="1"/>
  <c r="EH503" i="39"/>
  <c r="ED503" i="39" a="1"/>
  <c r="ED503" i="39" s="1"/>
  <c r="EE503" i="39" s="1"/>
  <c r="DY503" i="39"/>
  <c r="DU503" i="39"/>
  <c r="DV503" i="39" s="1"/>
  <c r="DU503" i="39" a="1"/>
  <c r="DP503" i="39"/>
  <c r="DM503" i="39"/>
  <c r="DL503" i="39" a="1"/>
  <c r="DL503" i="39" s="1"/>
  <c r="DG503" i="39"/>
  <c r="DC503" i="39" a="1"/>
  <c r="DC503" i="39" s="1"/>
  <c r="DD503" i="39" s="1"/>
  <c r="CX503" i="39"/>
  <c r="CT503" i="39" a="1"/>
  <c r="CT503" i="39" s="1"/>
  <c r="CU503" i="39" s="1"/>
  <c r="CO503" i="39"/>
  <c r="CL503" i="39"/>
  <c r="CK503" i="39"/>
  <c r="CK503" i="39" a="1"/>
  <c r="CF503" i="39"/>
  <c r="CC503" i="39"/>
  <c r="CB503" i="39" a="1"/>
  <c r="CB503" i="39" s="1"/>
  <c r="BW503" i="39"/>
  <c r="BS503" i="39" a="1"/>
  <c r="BS503" i="39" s="1"/>
  <c r="BT503" i="39" s="1"/>
  <c r="BN503" i="39"/>
  <c r="BJ503" i="39" a="1"/>
  <c r="BJ503" i="39" s="1"/>
  <c r="BK503" i="39" s="1"/>
  <c r="BE503" i="39"/>
  <c r="BA503" i="39" a="1"/>
  <c r="BA503" i="39" s="1"/>
  <c r="BB503" i="39" s="1"/>
  <c r="AV503" i="39"/>
  <c r="AS503" i="39"/>
  <c r="AR503" i="39" a="1"/>
  <c r="AR503" i="39" s="1"/>
  <c r="AM503" i="39"/>
  <c r="AI503" i="39" a="1"/>
  <c r="AI503" i="39" s="1"/>
  <c r="AJ503" i="39" s="1"/>
  <c r="AD503" i="39"/>
  <c r="Z503" i="39" a="1"/>
  <c r="Z503" i="39" s="1"/>
  <c r="AA503" i="39" s="1"/>
  <c r="U503" i="39"/>
  <c r="Q503" i="39"/>
  <c r="R503" i="39" s="1"/>
  <c r="Q503" i="39" a="1"/>
  <c r="L503" i="39"/>
  <c r="I503" i="39"/>
  <c r="H503" i="39" a="1"/>
  <c r="H503" i="39" s="1"/>
  <c r="GA502" i="39"/>
  <c r="FW502" i="39" a="1"/>
  <c r="FW502" i="39" s="1"/>
  <c r="FX502" i="39" s="1"/>
  <c r="FR502" i="39"/>
  <c r="FN502" i="39" a="1"/>
  <c r="FN502" i="39" s="1"/>
  <c r="FO502" i="39" s="1"/>
  <c r="FI502" i="39"/>
  <c r="FE502" i="39"/>
  <c r="FF502" i="39" s="1"/>
  <c r="FE502" i="39" a="1"/>
  <c r="EZ502" i="39"/>
  <c r="EV502" i="39" a="1"/>
  <c r="EV502" i="39" s="1"/>
  <c r="EW502" i="39" s="1"/>
  <c r="EQ502" i="39"/>
  <c r="EM502" i="39" a="1"/>
  <c r="EM502" i="39" s="1"/>
  <c r="EN502" i="39" s="1"/>
  <c r="EH502" i="39"/>
  <c r="ED502" i="39" a="1"/>
  <c r="ED502" i="39" s="1"/>
  <c r="EE502" i="39" s="1"/>
  <c r="DY502" i="39"/>
  <c r="DU502" i="39"/>
  <c r="DV502" i="39" s="1"/>
  <c r="DU502" i="39" a="1"/>
  <c r="DP502" i="39"/>
  <c r="DM502" i="39"/>
  <c r="DL502" i="39" a="1"/>
  <c r="DL502" i="39" s="1"/>
  <c r="DG502" i="39"/>
  <c r="DC502" i="39" a="1"/>
  <c r="DC502" i="39" s="1"/>
  <c r="DD502" i="39" s="1"/>
  <c r="CX502" i="39"/>
  <c r="CT502" i="39" a="1"/>
  <c r="CT502" i="39" s="1"/>
  <c r="CU502" i="39" s="1"/>
  <c r="CO502" i="39"/>
  <c r="CL502" i="39"/>
  <c r="CK502" i="39"/>
  <c r="CK502" i="39" a="1"/>
  <c r="CF502" i="39"/>
  <c r="CC502" i="39"/>
  <c r="CB502" i="39" a="1"/>
  <c r="CB502" i="39" s="1"/>
  <c r="BW502" i="39"/>
  <c r="BS502" i="39" a="1"/>
  <c r="BS502" i="39" s="1"/>
  <c r="BT502" i="39" s="1"/>
  <c r="BN502" i="39"/>
  <c r="BJ502" i="39" a="1"/>
  <c r="BJ502" i="39" s="1"/>
  <c r="BK502" i="39" s="1"/>
  <c r="BE502" i="39"/>
  <c r="BA502" i="39" a="1"/>
  <c r="BA502" i="39" s="1"/>
  <c r="BB502" i="39" s="1"/>
  <c r="AV502" i="39"/>
  <c r="AS502" i="39"/>
  <c r="AR502" i="39" a="1"/>
  <c r="AR502" i="39" s="1"/>
  <c r="AM502" i="39"/>
  <c r="AI502" i="39" a="1"/>
  <c r="AI502" i="39" s="1"/>
  <c r="AJ502" i="39" s="1"/>
  <c r="AD502" i="39"/>
  <c r="Z502" i="39" a="1"/>
  <c r="Z502" i="39" s="1"/>
  <c r="AA502" i="39" s="1"/>
  <c r="U502" i="39"/>
  <c r="Q502" i="39"/>
  <c r="R502" i="39" s="1"/>
  <c r="Q502" i="39" a="1"/>
  <c r="L502" i="39"/>
  <c r="I502" i="39"/>
  <c r="H502" i="39" a="1"/>
  <c r="H502" i="39" s="1"/>
  <c r="GA501" i="39"/>
  <c r="FX501" i="39"/>
  <c r="FW501" i="39" a="1"/>
  <c r="FW501" i="39" s="1"/>
  <c r="FR501" i="39"/>
  <c r="FN501" i="39" a="1"/>
  <c r="FN501" i="39" s="1"/>
  <c r="FO501" i="39" s="1"/>
  <c r="FI501" i="39"/>
  <c r="FE501" i="39"/>
  <c r="FF501" i="39" s="1"/>
  <c r="FE501" i="39" a="1"/>
  <c r="EZ501" i="39"/>
  <c r="EV501" i="39" a="1"/>
  <c r="EV501" i="39" s="1"/>
  <c r="EW501" i="39" s="1"/>
  <c r="EQ501" i="39"/>
  <c r="EM501" i="39" a="1"/>
  <c r="EM501" i="39" s="1"/>
  <c r="EN501" i="39" s="1"/>
  <c r="EH501" i="39"/>
  <c r="ED501" i="39" a="1"/>
  <c r="ED501" i="39" s="1"/>
  <c r="EE501" i="39" s="1"/>
  <c r="DY501" i="39"/>
  <c r="DU501" i="39"/>
  <c r="DV501" i="39" s="1"/>
  <c r="DU501" i="39" a="1"/>
  <c r="DP501" i="39"/>
  <c r="DM501" i="39"/>
  <c r="DL501" i="39" a="1"/>
  <c r="DL501" i="39" s="1"/>
  <c r="DG501" i="39"/>
  <c r="DD501" i="39"/>
  <c r="DC501" i="39" a="1"/>
  <c r="DC501" i="39" s="1"/>
  <c r="CX501" i="39"/>
  <c r="CT501" i="39" a="1"/>
  <c r="CT501" i="39" s="1"/>
  <c r="CU501" i="39" s="1"/>
  <c r="CO501" i="39"/>
  <c r="CK501" i="39"/>
  <c r="CL501" i="39" s="1"/>
  <c r="CK501" i="39" a="1"/>
  <c r="CF501" i="39"/>
  <c r="CC501" i="39"/>
  <c r="CB501" i="39" a="1"/>
  <c r="CB501" i="39" s="1"/>
  <c r="BW501" i="39"/>
  <c r="BS501" i="39" a="1"/>
  <c r="BS501" i="39" s="1"/>
  <c r="BT501" i="39" s="1"/>
  <c r="BN501" i="39"/>
  <c r="BJ501" i="39" a="1"/>
  <c r="BJ501" i="39" s="1"/>
  <c r="BK501" i="39" s="1"/>
  <c r="BE501" i="39"/>
  <c r="BA501" i="39" a="1"/>
  <c r="BA501" i="39" s="1"/>
  <c r="BB501" i="39" s="1"/>
  <c r="AV501" i="39"/>
  <c r="AS501" i="39"/>
  <c r="AR501" i="39" a="1"/>
  <c r="AR501" i="39" s="1"/>
  <c r="AM501" i="39"/>
  <c r="AI501" i="39" a="1"/>
  <c r="AI501" i="39" s="1"/>
  <c r="AJ501" i="39" s="1"/>
  <c r="AD501" i="39"/>
  <c r="Z501" i="39" a="1"/>
  <c r="Z501" i="39" s="1"/>
  <c r="AA501" i="39" s="1"/>
  <c r="U501" i="39"/>
  <c r="Q501" i="39"/>
  <c r="R501" i="39" s="1"/>
  <c r="Q501" i="39" a="1"/>
  <c r="L501" i="39"/>
  <c r="I501" i="39"/>
  <c r="H501" i="39" a="1"/>
  <c r="H501" i="39" s="1"/>
  <c r="GA500" i="39"/>
  <c r="FW500" i="39" a="1"/>
  <c r="FW500" i="39" s="1"/>
  <c r="FX500" i="39" s="1"/>
  <c r="FR500" i="39"/>
  <c r="FO500" i="39"/>
  <c r="FN500" i="39" a="1"/>
  <c r="FN500" i="39" s="1"/>
  <c r="FI500" i="39"/>
  <c r="FE500" i="39"/>
  <c r="FF500" i="39" s="1"/>
  <c r="FE500" i="39" a="1"/>
  <c r="EZ500" i="39"/>
  <c r="EV500" i="39" a="1"/>
  <c r="EV500" i="39" s="1"/>
  <c r="EW500" i="39" s="1"/>
  <c r="EQ500" i="39"/>
  <c r="EM500" i="39" a="1"/>
  <c r="EM500" i="39" s="1"/>
  <c r="EN500" i="39" s="1"/>
  <c r="EH500" i="39"/>
  <c r="ED500" i="39" a="1"/>
  <c r="ED500" i="39" s="1"/>
  <c r="EE500" i="39" s="1"/>
  <c r="DY500" i="39"/>
  <c r="DU500" i="39"/>
  <c r="DV500" i="39" s="1"/>
  <c r="DU500" i="39" a="1"/>
  <c r="DP500" i="39"/>
  <c r="DM500" i="39"/>
  <c r="DL500" i="39" a="1"/>
  <c r="DL500" i="39" s="1"/>
  <c r="DG500" i="39"/>
  <c r="DC500" i="39" a="1"/>
  <c r="DC500" i="39" s="1"/>
  <c r="DD500" i="39" s="1"/>
  <c r="CX500" i="39"/>
  <c r="CT500" i="39" a="1"/>
  <c r="CT500" i="39" s="1"/>
  <c r="CU500" i="39" s="1"/>
  <c r="CO500" i="39"/>
  <c r="CL500" i="39"/>
  <c r="CK500" i="39"/>
  <c r="CK500" i="39" a="1"/>
  <c r="CF500" i="39"/>
  <c r="CC500" i="39"/>
  <c r="CB500" i="39" a="1"/>
  <c r="CB500" i="39" s="1"/>
  <c r="BW500" i="39"/>
  <c r="BS500" i="39" a="1"/>
  <c r="BS500" i="39" s="1"/>
  <c r="BT500" i="39" s="1"/>
  <c r="BN500" i="39"/>
  <c r="BJ500" i="39" a="1"/>
  <c r="BJ500" i="39" s="1"/>
  <c r="BK500" i="39" s="1"/>
  <c r="BE500" i="39"/>
  <c r="BA500" i="39" a="1"/>
  <c r="BA500" i="39" s="1"/>
  <c r="BB500" i="39" s="1"/>
  <c r="AV500" i="39"/>
  <c r="AS500" i="39"/>
  <c r="AR500" i="39" a="1"/>
  <c r="AR500" i="39" s="1"/>
  <c r="AM500" i="39"/>
  <c r="AI500" i="39" a="1"/>
  <c r="AI500" i="39" s="1"/>
  <c r="AJ500" i="39" s="1"/>
  <c r="AD500" i="39"/>
  <c r="Z500" i="39" a="1"/>
  <c r="Z500" i="39" s="1"/>
  <c r="AA500" i="39" s="1"/>
  <c r="U500" i="39"/>
  <c r="Q500" i="39"/>
  <c r="R500" i="39" s="1"/>
  <c r="Q500" i="39" a="1"/>
  <c r="L500" i="39"/>
  <c r="I500" i="39"/>
  <c r="H500" i="39" a="1"/>
  <c r="H500" i="39" s="1"/>
  <c r="GA499" i="39"/>
  <c r="FW499" i="39" a="1"/>
  <c r="FW499" i="39" s="1"/>
  <c r="FX499" i="39" s="1"/>
  <c r="FR499" i="39"/>
  <c r="FO499" i="39"/>
  <c r="FN499" i="39" a="1"/>
  <c r="FN499" i="39" s="1"/>
  <c r="FI499" i="39"/>
  <c r="FE499" i="39"/>
  <c r="FF499" i="39" s="1"/>
  <c r="FE499" i="39" a="1"/>
  <c r="EZ499" i="39"/>
  <c r="EV499" i="39" a="1"/>
  <c r="EV499" i="39" s="1"/>
  <c r="EW499" i="39" s="1"/>
  <c r="EQ499" i="39"/>
  <c r="EM499" i="39" a="1"/>
  <c r="EM499" i="39" s="1"/>
  <c r="EN499" i="39" s="1"/>
  <c r="EH499" i="39"/>
  <c r="ED499" i="39" a="1"/>
  <c r="ED499" i="39" s="1"/>
  <c r="EE499" i="39" s="1"/>
  <c r="DY499" i="39"/>
  <c r="DU499" i="39"/>
  <c r="DV499" i="39" s="1"/>
  <c r="DU499" i="39" a="1"/>
  <c r="DP499" i="39"/>
  <c r="DM499" i="39"/>
  <c r="DL499" i="39" a="1"/>
  <c r="DL499" i="39" s="1"/>
  <c r="DG499" i="39"/>
  <c r="DC499" i="39" a="1"/>
  <c r="DC499" i="39" s="1"/>
  <c r="DD499" i="39" s="1"/>
  <c r="CX499" i="39"/>
  <c r="CT499" i="39" a="1"/>
  <c r="CT499" i="39" s="1"/>
  <c r="CU499" i="39" s="1"/>
  <c r="CO499" i="39"/>
  <c r="CK499" i="39"/>
  <c r="CL499" i="39" s="1"/>
  <c r="CK499" i="39" a="1"/>
  <c r="CF499" i="39"/>
  <c r="CC499" i="39"/>
  <c r="CB499" i="39" a="1"/>
  <c r="CB499" i="39" s="1"/>
  <c r="BW499" i="39"/>
  <c r="BS499" i="39"/>
  <c r="BT499" i="39" s="1"/>
  <c r="BS499" i="39" a="1"/>
  <c r="BN499" i="39"/>
  <c r="BJ499" i="39" a="1"/>
  <c r="BJ499" i="39" s="1"/>
  <c r="BK499" i="39" s="1"/>
  <c r="BE499" i="39"/>
  <c r="BA499" i="39" a="1"/>
  <c r="BA499" i="39" s="1"/>
  <c r="BB499" i="39" s="1"/>
  <c r="AV499" i="39"/>
  <c r="AS499" i="39"/>
  <c r="AR499" i="39" a="1"/>
  <c r="AR499" i="39" s="1"/>
  <c r="AM499" i="39"/>
  <c r="AI499" i="39" a="1"/>
  <c r="AI499" i="39" s="1"/>
  <c r="AJ499" i="39" s="1"/>
  <c r="AD499" i="39"/>
  <c r="Z499" i="39" a="1"/>
  <c r="Z499" i="39" s="1"/>
  <c r="AA499" i="39" s="1"/>
  <c r="U499" i="39"/>
  <c r="Q499" i="39"/>
  <c r="R499" i="39" s="1"/>
  <c r="Q499" i="39" a="1"/>
  <c r="L499" i="39"/>
  <c r="I499" i="39"/>
  <c r="H499" i="39" a="1"/>
  <c r="H499" i="39" s="1"/>
  <c r="GA498" i="39"/>
  <c r="FW498" i="39" a="1"/>
  <c r="FW498" i="39" s="1"/>
  <c r="FX498" i="39" s="1"/>
  <c r="FR498" i="39"/>
  <c r="FN498" i="39" a="1"/>
  <c r="FN498" i="39" s="1"/>
  <c r="FO498" i="39" s="1"/>
  <c r="FI498" i="39"/>
  <c r="FE498" i="39"/>
  <c r="FF498" i="39" s="1"/>
  <c r="FE498" i="39" a="1"/>
  <c r="EZ498" i="39"/>
  <c r="EV498" i="39" a="1"/>
  <c r="EV498" i="39" s="1"/>
  <c r="EW498" i="39" s="1"/>
  <c r="EQ498" i="39"/>
  <c r="EM498" i="39" a="1"/>
  <c r="EM498" i="39" s="1"/>
  <c r="EN498" i="39" s="1"/>
  <c r="EH498" i="39"/>
  <c r="ED498" i="39" a="1"/>
  <c r="ED498" i="39" s="1"/>
  <c r="EE498" i="39" s="1"/>
  <c r="DY498" i="39"/>
  <c r="DU498" i="39"/>
  <c r="DV498" i="39" s="1"/>
  <c r="DU498" i="39" a="1"/>
  <c r="DP498" i="39"/>
  <c r="DM498" i="39"/>
  <c r="DL498" i="39" a="1"/>
  <c r="DL498" i="39" s="1"/>
  <c r="DG498" i="39"/>
  <c r="DC498" i="39" a="1"/>
  <c r="DC498" i="39" s="1"/>
  <c r="DD498" i="39" s="1"/>
  <c r="CX498" i="39"/>
  <c r="CT498" i="39" a="1"/>
  <c r="CT498" i="39" s="1"/>
  <c r="CU498" i="39" s="1"/>
  <c r="CO498" i="39"/>
  <c r="CL498" i="39"/>
  <c r="CK498" i="39"/>
  <c r="CK498" i="39" a="1"/>
  <c r="CF498" i="39"/>
  <c r="CC498" i="39"/>
  <c r="CB498" i="39" a="1"/>
  <c r="CB498" i="39" s="1"/>
  <c r="BW498" i="39"/>
  <c r="BS498" i="39"/>
  <c r="BT498" i="39" s="1"/>
  <c r="BS498" i="39" a="1"/>
  <c r="BN498" i="39"/>
  <c r="BJ498" i="39" a="1"/>
  <c r="BJ498" i="39" s="1"/>
  <c r="BK498" i="39" s="1"/>
  <c r="BE498" i="39"/>
  <c r="BA498" i="39" a="1"/>
  <c r="BA498" i="39" s="1"/>
  <c r="BB498" i="39" s="1"/>
  <c r="AV498" i="39"/>
  <c r="AS498" i="39"/>
  <c r="AR498" i="39" a="1"/>
  <c r="AR498" i="39" s="1"/>
  <c r="AM498" i="39"/>
  <c r="AI498" i="39" a="1"/>
  <c r="AI498" i="39" s="1"/>
  <c r="AJ498" i="39" s="1"/>
  <c r="AD498" i="39"/>
  <c r="Z498" i="39" a="1"/>
  <c r="Z498" i="39" s="1"/>
  <c r="AA498" i="39" s="1"/>
  <c r="U498" i="39"/>
  <c r="Q498" i="39"/>
  <c r="R498" i="39" s="1"/>
  <c r="Q498" i="39" a="1"/>
  <c r="L498" i="39"/>
  <c r="I498" i="39"/>
  <c r="H498" i="39" a="1"/>
  <c r="H498" i="39" s="1"/>
  <c r="GA497" i="39"/>
  <c r="FW497" i="39" a="1"/>
  <c r="FW497" i="39" s="1"/>
  <c r="FX497" i="39" s="1"/>
  <c r="FR497" i="39"/>
  <c r="FO497" i="39"/>
  <c r="FN497" i="39" a="1"/>
  <c r="FN497" i="39" s="1"/>
  <c r="FI497" i="39"/>
  <c r="FE497" i="39"/>
  <c r="FF497" i="39" s="1"/>
  <c r="FE497" i="39" a="1"/>
  <c r="EZ497" i="39"/>
  <c r="EV497" i="39" a="1"/>
  <c r="EV497" i="39" s="1"/>
  <c r="EW497" i="39" s="1"/>
  <c r="EQ497" i="39"/>
  <c r="EM497" i="39" a="1"/>
  <c r="EM497" i="39" s="1"/>
  <c r="EN497" i="39" s="1"/>
  <c r="EH497" i="39"/>
  <c r="ED497" i="39" a="1"/>
  <c r="ED497" i="39" s="1"/>
  <c r="EE497" i="39" s="1"/>
  <c r="DY497" i="39"/>
  <c r="DU497" i="39"/>
  <c r="DV497" i="39" s="1"/>
  <c r="DU497" i="39" a="1"/>
  <c r="DP497" i="39"/>
  <c r="DM497" i="39"/>
  <c r="DL497" i="39" a="1"/>
  <c r="DL497" i="39" s="1"/>
  <c r="DG497" i="39"/>
  <c r="DC497" i="39" a="1"/>
  <c r="DC497" i="39" s="1"/>
  <c r="DD497" i="39" s="1"/>
  <c r="CX497" i="39"/>
  <c r="CT497" i="39" a="1"/>
  <c r="CT497" i="39" s="1"/>
  <c r="CU497" i="39" s="1"/>
  <c r="CO497" i="39"/>
  <c r="CL497" i="39"/>
  <c r="CK497" i="39"/>
  <c r="CK497" i="39" a="1"/>
  <c r="CF497" i="39"/>
  <c r="CC497" i="39"/>
  <c r="CB497" i="39" a="1"/>
  <c r="CB497" i="39" s="1"/>
  <c r="BW497" i="39"/>
  <c r="BS497" i="39"/>
  <c r="BT497" i="39" s="1"/>
  <c r="BS497" i="39" a="1"/>
  <c r="BN497" i="39"/>
  <c r="BJ497" i="39" a="1"/>
  <c r="BJ497" i="39" s="1"/>
  <c r="BK497" i="39" s="1"/>
  <c r="BE497" i="39"/>
  <c r="BA497" i="39" a="1"/>
  <c r="BA497" i="39" s="1"/>
  <c r="BB497" i="39" s="1"/>
  <c r="AV497" i="39"/>
  <c r="AS497" i="39"/>
  <c r="AR497" i="39" a="1"/>
  <c r="AR497" i="39" s="1"/>
  <c r="AM497" i="39"/>
  <c r="AI497" i="39" a="1"/>
  <c r="AI497" i="39" s="1"/>
  <c r="AJ497" i="39" s="1"/>
  <c r="AD497" i="39"/>
  <c r="Z497" i="39" a="1"/>
  <c r="Z497" i="39" s="1"/>
  <c r="AA497" i="39" s="1"/>
  <c r="U497" i="39"/>
  <c r="Q497" i="39"/>
  <c r="R497" i="39" s="1"/>
  <c r="Q497" i="39" a="1"/>
  <c r="L497" i="39"/>
  <c r="I497" i="39"/>
  <c r="H497" i="39" a="1"/>
  <c r="H497" i="39" s="1"/>
  <c r="GA496" i="39"/>
  <c r="FW496" i="39" a="1"/>
  <c r="FW496" i="39" s="1"/>
  <c r="FX496" i="39" s="1"/>
  <c r="FR496" i="39"/>
  <c r="FO496" i="39"/>
  <c r="FN496" i="39" a="1"/>
  <c r="FN496" i="39" s="1"/>
  <c r="FI496" i="39"/>
  <c r="FE496" i="39"/>
  <c r="FF496" i="39" s="1"/>
  <c r="FE496" i="39" a="1"/>
  <c r="EZ496" i="39"/>
  <c r="EV496" i="39" a="1"/>
  <c r="EV496" i="39" s="1"/>
  <c r="EW496" i="39" s="1"/>
  <c r="EQ496" i="39"/>
  <c r="EM496" i="39" a="1"/>
  <c r="EM496" i="39" s="1"/>
  <c r="EN496" i="39" s="1"/>
  <c r="EH496" i="39"/>
  <c r="ED496" i="39" a="1"/>
  <c r="ED496" i="39" s="1"/>
  <c r="EE496" i="39" s="1"/>
  <c r="DY496" i="39"/>
  <c r="DU496" i="39"/>
  <c r="DV496" i="39" s="1"/>
  <c r="DU496" i="39" a="1"/>
  <c r="DP496" i="39"/>
  <c r="DM496" i="39"/>
  <c r="DL496" i="39" a="1"/>
  <c r="DL496" i="39" s="1"/>
  <c r="DG496" i="39"/>
  <c r="DC496" i="39" a="1"/>
  <c r="DC496" i="39" s="1"/>
  <c r="DD496" i="39" s="1"/>
  <c r="CX496" i="39"/>
  <c r="CT496" i="39" a="1"/>
  <c r="CT496" i="39" s="1"/>
  <c r="CU496" i="39" s="1"/>
  <c r="CO496" i="39"/>
  <c r="CL496" i="39"/>
  <c r="CK496" i="39"/>
  <c r="CK496" i="39" a="1"/>
  <c r="CF496" i="39"/>
  <c r="CC496" i="39"/>
  <c r="CB496" i="39" a="1"/>
  <c r="CB496" i="39" s="1"/>
  <c r="BW496" i="39"/>
  <c r="BS496" i="39"/>
  <c r="BT496" i="39" s="1"/>
  <c r="BS496" i="39" a="1"/>
  <c r="BN496" i="39"/>
  <c r="BJ496" i="39" a="1"/>
  <c r="BJ496" i="39" s="1"/>
  <c r="BK496" i="39" s="1"/>
  <c r="BE496" i="39"/>
  <c r="BA496" i="39" a="1"/>
  <c r="BA496" i="39" s="1"/>
  <c r="BB496" i="39" s="1"/>
  <c r="AV496" i="39"/>
  <c r="AS496" i="39"/>
  <c r="AR496" i="39" a="1"/>
  <c r="AR496" i="39" s="1"/>
  <c r="AM496" i="39"/>
  <c r="AI496" i="39" a="1"/>
  <c r="AI496" i="39" s="1"/>
  <c r="AJ496" i="39" s="1"/>
  <c r="AD496" i="39"/>
  <c r="Z496" i="39" a="1"/>
  <c r="Z496" i="39" s="1"/>
  <c r="AA496" i="39" s="1"/>
  <c r="U496" i="39"/>
  <c r="Q496" i="39"/>
  <c r="R496" i="39" s="1"/>
  <c r="Q496" i="39" a="1"/>
  <c r="L496" i="39"/>
  <c r="I496" i="39"/>
  <c r="H496" i="39" a="1"/>
  <c r="H496" i="39" s="1"/>
  <c r="GA495" i="39"/>
  <c r="FW495" i="39" a="1"/>
  <c r="FW495" i="39" s="1"/>
  <c r="FX495" i="39" s="1"/>
  <c r="FR495" i="39"/>
  <c r="FO495" i="39"/>
  <c r="FN495" i="39" a="1"/>
  <c r="FN495" i="39" s="1"/>
  <c r="FI495" i="39"/>
  <c r="FE495" i="39"/>
  <c r="FF495" i="39" s="1"/>
  <c r="FE495" i="39" a="1"/>
  <c r="EZ495" i="39"/>
  <c r="EV495" i="39" a="1"/>
  <c r="EV495" i="39" s="1"/>
  <c r="EW495" i="39" s="1"/>
  <c r="EQ495" i="39"/>
  <c r="EM495" i="39" a="1"/>
  <c r="EM495" i="39" s="1"/>
  <c r="EN495" i="39" s="1"/>
  <c r="EH495" i="39"/>
  <c r="ED495" i="39" a="1"/>
  <c r="ED495" i="39" s="1"/>
  <c r="EE495" i="39" s="1"/>
  <c r="DY495" i="39"/>
  <c r="DU495" i="39"/>
  <c r="DV495" i="39" s="1"/>
  <c r="DU495" i="39" a="1"/>
  <c r="DP495" i="39"/>
  <c r="DM495" i="39"/>
  <c r="DL495" i="39" a="1"/>
  <c r="DL495" i="39" s="1"/>
  <c r="DG495" i="39"/>
  <c r="DC495" i="39" a="1"/>
  <c r="DC495" i="39" s="1"/>
  <c r="DD495" i="39" s="1"/>
  <c r="CX495" i="39"/>
  <c r="CT495" i="39" a="1"/>
  <c r="CT495" i="39" s="1"/>
  <c r="CU495" i="39" s="1"/>
  <c r="CO495" i="39"/>
  <c r="CL495" i="39"/>
  <c r="CK495" i="39"/>
  <c r="CK495" i="39" a="1"/>
  <c r="CF495" i="39"/>
  <c r="CC495" i="39"/>
  <c r="CB495" i="39" a="1"/>
  <c r="CB495" i="39" s="1"/>
  <c r="BW495" i="39"/>
  <c r="BS495" i="39"/>
  <c r="BT495" i="39" s="1"/>
  <c r="BS495" i="39" a="1"/>
  <c r="BN495" i="39"/>
  <c r="BJ495" i="39" a="1"/>
  <c r="BJ495" i="39" s="1"/>
  <c r="BK495" i="39" s="1"/>
  <c r="BE495" i="39"/>
  <c r="BA495" i="39" a="1"/>
  <c r="BA495" i="39" s="1"/>
  <c r="BB495" i="39" s="1"/>
  <c r="AV495" i="39"/>
  <c r="AS495" i="39"/>
  <c r="AR495" i="39" a="1"/>
  <c r="AR495" i="39" s="1"/>
  <c r="AM495" i="39"/>
  <c r="AI495" i="39" a="1"/>
  <c r="AI495" i="39" s="1"/>
  <c r="AJ495" i="39" s="1"/>
  <c r="AD495" i="39"/>
  <c r="Z495" i="39" a="1"/>
  <c r="Z495" i="39" s="1"/>
  <c r="AA495" i="39" s="1"/>
  <c r="U495" i="39"/>
  <c r="Q495" i="39"/>
  <c r="R495" i="39" s="1"/>
  <c r="Q495" i="39" a="1"/>
  <c r="L495" i="39"/>
  <c r="I495" i="39"/>
  <c r="H495" i="39" a="1"/>
  <c r="H495" i="39" s="1"/>
  <c r="GA494" i="39"/>
  <c r="FW494" i="39" a="1"/>
  <c r="FW494" i="39" s="1"/>
  <c r="FX494" i="39" s="1"/>
  <c r="FR494" i="39"/>
  <c r="FO494" i="39"/>
  <c r="FN494" i="39" a="1"/>
  <c r="FN494" i="39" s="1"/>
  <c r="FI494" i="39"/>
  <c r="FE494" i="39"/>
  <c r="FF494" i="39" s="1"/>
  <c r="FE494" i="39" a="1"/>
  <c r="EZ494" i="39"/>
  <c r="EV494" i="39" a="1"/>
  <c r="EV494" i="39" s="1"/>
  <c r="EW494" i="39" s="1"/>
  <c r="EQ494" i="39"/>
  <c r="EM494" i="39" a="1"/>
  <c r="EM494" i="39" s="1"/>
  <c r="EN494" i="39" s="1"/>
  <c r="EH494" i="39"/>
  <c r="ED494" i="39" a="1"/>
  <c r="ED494" i="39" s="1"/>
  <c r="EE494" i="39" s="1"/>
  <c r="DY494" i="39"/>
  <c r="DU494" i="39"/>
  <c r="DV494" i="39" s="1"/>
  <c r="DU494" i="39" a="1"/>
  <c r="DP494" i="39"/>
  <c r="DM494" i="39"/>
  <c r="DL494" i="39" a="1"/>
  <c r="DL494" i="39" s="1"/>
  <c r="DG494" i="39"/>
  <c r="DC494" i="39" a="1"/>
  <c r="DC494" i="39" s="1"/>
  <c r="DD494" i="39" s="1"/>
  <c r="CX494" i="39"/>
  <c r="CT494" i="39" a="1"/>
  <c r="CT494" i="39" s="1"/>
  <c r="CU494" i="39" s="1"/>
  <c r="CO494" i="39"/>
  <c r="CL494" i="39"/>
  <c r="CK494" i="39"/>
  <c r="CK494" i="39" a="1"/>
  <c r="CF494" i="39"/>
  <c r="CB494" i="39" a="1"/>
  <c r="CB494" i="39" s="1"/>
  <c r="CC494" i="39" s="1"/>
  <c r="BW494" i="39"/>
  <c r="BS494" i="39"/>
  <c r="BT494" i="39" s="1"/>
  <c r="BS494" i="39" a="1"/>
  <c r="BN494" i="39"/>
  <c r="BJ494" i="39" a="1"/>
  <c r="BJ494" i="39" s="1"/>
  <c r="BK494" i="39" s="1"/>
  <c r="BE494" i="39"/>
  <c r="BA494" i="39"/>
  <c r="BB494" i="39" s="1"/>
  <c r="BA494" i="39" a="1"/>
  <c r="AV494" i="39"/>
  <c r="AS494" i="39"/>
  <c r="AR494" i="39" a="1"/>
  <c r="AR494" i="39" s="1"/>
  <c r="AM494" i="39"/>
  <c r="AJ494" i="39"/>
  <c r="AI494" i="39" a="1"/>
  <c r="AI494" i="39" s="1"/>
  <c r="AD494" i="39"/>
  <c r="Z494" i="39" a="1"/>
  <c r="Z494" i="39" s="1"/>
  <c r="AA494" i="39" s="1"/>
  <c r="U494" i="39"/>
  <c r="R494" i="39"/>
  <c r="Q494" i="39"/>
  <c r="Q494" i="39" a="1"/>
  <c r="L494" i="39"/>
  <c r="I494" i="39"/>
  <c r="H494" i="39" a="1"/>
  <c r="H494" i="39" s="1"/>
  <c r="GA493" i="39"/>
  <c r="FW493" i="39"/>
  <c r="FX493" i="39" s="1"/>
  <c r="FW493" i="39" a="1"/>
  <c r="FR493" i="39"/>
  <c r="FO493" i="39"/>
  <c r="FN493" i="39" a="1"/>
  <c r="FN493" i="39" s="1"/>
  <c r="FI493" i="39"/>
  <c r="FE493" i="39" a="1"/>
  <c r="FE493" i="39" s="1"/>
  <c r="FF493" i="39" s="1"/>
  <c r="EZ493" i="39"/>
  <c r="EV493" i="39" a="1"/>
  <c r="EV493" i="39" s="1"/>
  <c r="EW493" i="39" s="1"/>
  <c r="EQ493" i="39"/>
  <c r="EM493" i="39" a="1"/>
  <c r="EM493" i="39" s="1"/>
  <c r="EN493" i="39" s="1"/>
  <c r="EH493" i="39"/>
  <c r="ED493" i="39" a="1"/>
  <c r="ED493" i="39" s="1"/>
  <c r="EE493" i="39" s="1"/>
  <c r="DY493" i="39"/>
  <c r="DU493" i="39"/>
  <c r="DV493" i="39" s="1"/>
  <c r="DU493" i="39" a="1"/>
  <c r="DP493" i="39"/>
  <c r="DL493" i="39" a="1"/>
  <c r="DL493" i="39" s="1"/>
  <c r="DM493" i="39" s="1"/>
  <c r="DG493" i="39"/>
  <c r="DC493" i="39" a="1"/>
  <c r="DC493" i="39" s="1"/>
  <c r="DD493" i="39" s="1"/>
  <c r="CX493" i="39"/>
  <c r="CU493" i="39"/>
  <c r="CT493" i="39" a="1"/>
  <c r="CT493" i="39" s="1"/>
  <c r="CO493" i="39"/>
  <c r="CK493" i="39"/>
  <c r="CL493" i="39" s="1"/>
  <c r="CK493" i="39" a="1"/>
  <c r="CF493" i="39"/>
  <c r="CB493" i="39" a="1"/>
  <c r="CB493" i="39" s="1"/>
  <c r="CC493" i="39" s="1"/>
  <c r="BW493" i="39"/>
  <c r="BS493" i="39" a="1"/>
  <c r="BS493" i="39" s="1"/>
  <c r="BT493" i="39" s="1"/>
  <c r="BN493" i="39"/>
  <c r="BJ493" i="39" a="1"/>
  <c r="BJ493" i="39" s="1"/>
  <c r="BK493" i="39" s="1"/>
  <c r="BE493" i="39"/>
  <c r="BA493" i="39" a="1"/>
  <c r="BA493" i="39" s="1"/>
  <c r="BB493" i="39" s="1"/>
  <c r="AV493" i="39"/>
  <c r="AR493" i="39" a="1"/>
  <c r="AR493" i="39" s="1"/>
  <c r="AS493" i="39" s="1"/>
  <c r="AM493" i="39"/>
  <c r="AI493" i="39"/>
  <c r="AJ493" i="39" s="1"/>
  <c r="AI493" i="39" a="1"/>
  <c r="AD493" i="39"/>
  <c r="Z493" i="39" a="1"/>
  <c r="Z493" i="39" s="1"/>
  <c r="AA493" i="39" s="1"/>
  <c r="U493" i="39"/>
  <c r="Q493" i="39" a="1"/>
  <c r="Q493" i="39" s="1"/>
  <c r="R493" i="39" s="1"/>
  <c r="L493" i="39"/>
  <c r="H493" i="39" a="1"/>
  <c r="H493" i="39" s="1"/>
  <c r="I493" i="39" s="1"/>
  <c r="GA492" i="39"/>
  <c r="FW492" i="39"/>
  <c r="FX492" i="39" s="1"/>
  <c r="FW492" i="39" a="1"/>
  <c r="FR492" i="39"/>
  <c r="FO492" i="39"/>
  <c r="FN492" i="39" a="1"/>
  <c r="FN492" i="39" s="1"/>
  <c r="FI492" i="39"/>
  <c r="FE492" i="39" a="1"/>
  <c r="FE492" i="39" s="1"/>
  <c r="FF492" i="39" s="1"/>
  <c r="EZ492" i="39"/>
  <c r="EV492" i="39" a="1"/>
  <c r="EV492" i="39" s="1"/>
  <c r="EW492" i="39" s="1"/>
  <c r="EQ492" i="39"/>
  <c r="EM492" i="39"/>
  <c r="EN492" i="39" s="1"/>
  <c r="EM492" i="39" a="1"/>
  <c r="EH492" i="39"/>
  <c r="EE492" i="39"/>
  <c r="ED492" i="39" a="1"/>
  <c r="ED492" i="39" s="1"/>
  <c r="DY492" i="39"/>
  <c r="DU492" i="39" a="1"/>
  <c r="DU492" i="39" s="1"/>
  <c r="DV492" i="39" s="1"/>
  <c r="DP492" i="39"/>
  <c r="DL492" i="39" a="1"/>
  <c r="DL492" i="39" s="1"/>
  <c r="DM492" i="39" s="1"/>
  <c r="DG492" i="39"/>
  <c r="DC492" i="39" a="1"/>
  <c r="DC492" i="39" s="1"/>
  <c r="DD492" i="39" s="1"/>
  <c r="CX492" i="39"/>
  <c r="CU492" i="39"/>
  <c r="CT492" i="39" a="1"/>
  <c r="CT492" i="39" s="1"/>
  <c r="CO492" i="39"/>
  <c r="CK492" i="39" a="1"/>
  <c r="CK492" i="39" s="1"/>
  <c r="CL492" i="39" s="1"/>
  <c r="CF492" i="39"/>
  <c r="CB492" i="39" a="1"/>
  <c r="CB492" i="39" s="1"/>
  <c r="CC492" i="39" s="1"/>
  <c r="BW492" i="39"/>
  <c r="BS492" i="39"/>
  <c r="BT492" i="39" s="1"/>
  <c r="BS492" i="39" a="1"/>
  <c r="BN492" i="39"/>
  <c r="BK492" i="39"/>
  <c r="BJ492" i="39" a="1"/>
  <c r="BJ492" i="39" s="1"/>
  <c r="BE492" i="39"/>
  <c r="BA492" i="39" a="1"/>
  <c r="BA492" i="39" s="1"/>
  <c r="BB492" i="39" s="1"/>
  <c r="AV492" i="39"/>
  <c r="AR492" i="39" a="1"/>
  <c r="AR492" i="39" s="1"/>
  <c r="AS492" i="39" s="1"/>
  <c r="AM492" i="39"/>
  <c r="AI492" i="39"/>
  <c r="AJ492" i="39" s="1"/>
  <c r="AI492" i="39" a="1"/>
  <c r="AD492" i="39"/>
  <c r="Z492" i="39" a="1"/>
  <c r="Z492" i="39" s="1"/>
  <c r="AA492" i="39" s="1"/>
  <c r="U492" i="39"/>
  <c r="Q492" i="39" a="1"/>
  <c r="Q492" i="39" s="1"/>
  <c r="R492" i="39" s="1"/>
  <c r="L492" i="39"/>
  <c r="H492" i="39" a="1"/>
  <c r="H492" i="39" s="1"/>
  <c r="I492" i="39" s="1"/>
  <c r="GA491" i="39"/>
  <c r="FW491" i="39"/>
  <c r="FX491" i="39" s="1"/>
  <c r="FW491" i="39" a="1"/>
  <c r="FR491" i="39"/>
  <c r="FO491" i="39"/>
  <c r="FN491" i="39" a="1"/>
  <c r="FN491" i="39" s="1"/>
  <c r="FI491" i="39"/>
  <c r="FE491" i="39" a="1"/>
  <c r="FE491" i="39" s="1"/>
  <c r="FF491" i="39" s="1"/>
  <c r="EZ491" i="39"/>
  <c r="EV491" i="39" a="1"/>
  <c r="EV491" i="39" s="1"/>
  <c r="EW491" i="39" s="1"/>
  <c r="EQ491" i="39"/>
  <c r="EM491" i="39"/>
  <c r="EN491" i="39" s="1"/>
  <c r="EM491" i="39" a="1"/>
  <c r="EH491" i="39"/>
  <c r="EE491" i="39"/>
  <c r="ED491" i="39" a="1"/>
  <c r="ED491" i="39" s="1"/>
  <c r="DY491" i="39"/>
  <c r="DU491" i="39" a="1"/>
  <c r="DU491" i="39" s="1"/>
  <c r="DV491" i="39" s="1"/>
  <c r="DP491" i="39"/>
  <c r="DL491" i="39" a="1"/>
  <c r="DL491" i="39" s="1"/>
  <c r="DM491" i="39" s="1"/>
  <c r="DG491" i="39"/>
  <c r="DC491" i="39" a="1"/>
  <c r="DC491" i="39" s="1"/>
  <c r="DD491" i="39" s="1"/>
  <c r="CX491" i="39"/>
  <c r="CU491" i="39"/>
  <c r="CT491" i="39" a="1"/>
  <c r="CT491" i="39" s="1"/>
  <c r="CO491" i="39"/>
  <c r="CK491" i="39" a="1"/>
  <c r="CK491" i="39" s="1"/>
  <c r="CL491" i="39" s="1"/>
  <c r="CF491" i="39"/>
  <c r="CB491" i="39" a="1"/>
  <c r="CB491" i="39" s="1"/>
  <c r="CC491" i="39" s="1"/>
  <c r="BW491" i="39"/>
  <c r="BS491" i="39"/>
  <c r="BT491" i="39" s="1"/>
  <c r="BS491" i="39" a="1"/>
  <c r="BN491" i="39"/>
  <c r="BK491" i="39"/>
  <c r="BJ491" i="39" a="1"/>
  <c r="BJ491" i="39" s="1"/>
  <c r="BE491" i="39"/>
  <c r="BA491" i="39" a="1"/>
  <c r="BA491" i="39" s="1"/>
  <c r="BB491" i="39" s="1"/>
  <c r="AV491" i="39"/>
  <c r="AR491" i="39" a="1"/>
  <c r="AR491" i="39" s="1"/>
  <c r="AS491" i="39" s="1"/>
  <c r="AM491" i="39"/>
  <c r="AI491" i="39"/>
  <c r="AJ491" i="39" s="1"/>
  <c r="AI491" i="39" a="1"/>
  <c r="AD491" i="39"/>
  <c r="Z491" i="39" a="1"/>
  <c r="Z491" i="39" s="1"/>
  <c r="AA491" i="39" s="1"/>
  <c r="U491" i="39"/>
  <c r="Q491" i="39" a="1"/>
  <c r="Q491" i="39" s="1"/>
  <c r="R491" i="39" s="1"/>
  <c r="L491" i="39"/>
  <c r="H491" i="39" a="1"/>
  <c r="H491" i="39" s="1"/>
  <c r="I491" i="39" s="1"/>
  <c r="GA490" i="39"/>
  <c r="FW490" i="39"/>
  <c r="FX490" i="39" s="1"/>
  <c r="FW490" i="39" a="1"/>
  <c r="FR490" i="39"/>
  <c r="FO490" i="39"/>
  <c r="FN490" i="39" a="1"/>
  <c r="FN490" i="39" s="1"/>
  <c r="FI490" i="39"/>
  <c r="FE490" i="39" a="1"/>
  <c r="FE490" i="39" s="1"/>
  <c r="FF490" i="39" s="1"/>
  <c r="EZ490" i="39"/>
  <c r="EV490" i="39" a="1"/>
  <c r="EV490" i="39" s="1"/>
  <c r="EW490" i="39" s="1"/>
  <c r="EQ490" i="39"/>
  <c r="EM490" i="39"/>
  <c r="EN490" i="39" s="1"/>
  <c r="EM490" i="39" a="1"/>
  <c r="EH490" i="39"/>
  <c r="EE490" i="39"/>
  <c r="ED490" i="39" a="1"/>
  <c r="ED490" i="39" s="1"/>
  <c r="DY490" i="39"/>
  <c r="DU490" i="39" a="1"/>
  <c r="DU490" i="39" s="1"/>
  <c r="DV490" i="39" s="1"/>
  <c r="DP490" i="39"/>
  <c r="DL490" i="39" a="1"/>
  <c r="DL490" i="39" s="1"/>
  <c r="DM490" i="39" s="1"/>
  <c r="DG490" i="39"/>
  <c r="DC490" i="39" a="1"/>
  <c r="DC490" i="39" s="1"/>
  <c r="DD490" i="39" s="1"/>
  <c r="CX490" i="39"/>
  <c r="CU490" i="39"/>
  <c r="CT490" i="39" a="1"/>
  <c r="CT490" i="39" s="1"/>
  <c r="CO490" i="39"/>
  <c r="CK490" i="39" a="1"/>
  <c r="CK490" i="39" s="1"/>
  <c r="CL490" i="39" s="1"/>
  <c r="CF490" i="39"/>
  <c r="CB490" i="39" a="1"/>
  <c r="CB490" i="39" s="1"/>
  <c r="CC490" i="39" s="1"/>
  <c r="BW490" i="39"/>
  <c r="BS490" i="39"/>
  <c r="BT490" i="39" s="1"/>
  <c r="BS490" i="39" a="1"/>
  <c r="BN490" i="39"/>
  <c r="BK490" i="39"/>
  <c r="BJ490" i="39" a="1"/>
  <c r="BJ490" i="39" s="1"/>
  <c r="BE490" i="39"/>
  <c r="BA490" i="39" a="1"/>
  <c r="BA490" i="39" s="1"/>
  <c r="BB490" i="39" s="1"/>
  <c r="AV490" i="39"/>
  <c r="AR490" i="39" a="1"/>
  <c r="AR490" i="39" s="1"/>
  <c r="AS490" i="39" s="1"/>
  <c r="AM490" i="39"/>
  <c r="AI490" i="39"/>
  <c r="AJ490" i="39" s="1"/>
  <c r="AI490" i="39" a="1"/>
  <c r="AD490" i="39"/>
  <c r="Z490" i="39" a="1"/>
  <c r="Z490" i="39" s="1"/>
  <c r="AA490" i="39" s="1"/>
  <c r="U490" i="39"/>
  <c r="Q490" i="39" a="1"/>
  <c r="Q490" i="39" s="1"/>
  <c r="R490" i="39" s="1"/>
  <c r="L490" i="39"/>
  <c r="H490" i="39" a="1"/>
  <c r="H490" i="39" s="1"/>
  <c r="I490" i="39" s="1"/>
  <c r="GA489" i="39"/>
  <c r="FW489" i="39"/>
  <c r="FX489" i="39" s="1"/>
  <c r="FW489" i="39" a="1"/>
  <c r="FR489" i="39"/>
  <c r="FO489" i="39"/>
  <c r="FN489" i="39" a="1"/>
  <c r="FN489" i="39" s="1"/>
  <c r="FI489" i="39"/>
  <c r="FE489" i="39" a="1"/>
  <c r="FE489" i="39" s="1"/>
  <c r="FF489" i="39" s="1"/>
  <c r="EZ489" i="39"/>
  <c r="EV489" i="39" a="1"/>
  <c r="EV489" i="39" s="1"/>
  <c r="EW489" i="39" s="1"/>
  <c r="EQ489" i="39"/>
  <c r="EM489" i="39"/>
  <c r="EN489" i="39" s="1"/>
  <c r="EM489" i="39" a="1"/>
  <c r="EH489" i="39"/>
  <c r="EE489" i="39"/>
  <c r="ED489" i="39" a="1"/>
  <c r="ED489" i="39" s="1"/>
  <c r="DY489" i="39"/>
  <c r="DU489" i="39" a="1"/>
  <c r="DU489" i="39" s="1"/>
  <c r="DV489" i="39" s="1"/>
  <c r="DP489" i="39"/>
  <c r="DL489" i="39" a="1"/>
  <c r="DL489" i="39" s="1"/>
  <c r="DM489" i="39" s="1"/>
  <c r="DG489" i="39"/>
  <c r="DC489" i="39" a="1"/>
  <c r="DC489" i="39" s="1"/>
  <c r="DD489" i="39" s="1"/>
  <c r="CX489" i="39"/>
  <c r="CU489" i="39"/>
  <c r="CT489" i="39" a="1"/>
  <c r="CT489" i="39" s="1"/>
  <c r="CO489" i="39"/>
  <c r="CK489" i="39" a="1"/>
  <c r="CK489" i="39" s="1"/>
  <c r="CL489" i="39" s="1"/>
  <c r="CF489" i="39"/>
  <c r="CB489" i="39" a="1"/>
  <c r="CB489" i="39" s="1"/>
  <c r="CC489" i="39" s="1"/>
  <c r="BW489" i="39"/>
  <c r="BS489" i="39"/>
  <c r="BT489" i="39" s="1"/>
  <c r="BS489" i="39" a="1"/>
  <c r="BN489" i="39"/>
  <c r="BK489" i="39"/>
  <c r="BJ489" i="39" a="1"/>
  <c r="BJ489" i="39" s="1"/>
  <c r="BE489" i="39"/>
  <c r="BA489" i="39" a="1"/>
  <c r="BA489" i="39" s="1"/>
  <c r="BB489" i="39" s="1"/>
  <c r="AV489" i="39"/>
  <c r="AR489" i="39" a="1"/>
  <c r="AR489" i="39" s="1"/>
  <c r="AS489" i="39" s="1"/>
  <c r="AM489" i="39"/>
  <c r="AI489" i="39"/>
  <c r="AJ489" i="39" s="1"/>
  <c r="AI489" i="39" a="1"/>
  <c r="AD489" i="39"/>
  <c r="Z489" i="39" a="1"/>
  <c r="Z489" i="39" s="1"/>
  <c r="AA489" i="39" s="1"/>
  <c r="U489" i="39"/>
  <c r="Q489" i="39" a="1"/>
  <c r="Q489" i="39" s="1"/>
  <c r="R489" i="39" s="1"/>
  <c r="L489" i="39"/>
  <c r="H489" i="39" a="1"/>
  <c r="H489" i="39" s="1"/>
  <c r="I489" i="39" s="1"/>
  <c r="GA488" i="39"/>
  <c r="FW488" i="39"/>
  <c r="FX488" i="39" s="1"/>
  <c r="FW488" i="39" a="1"/>
  <c r="FR488" i="39"/>
  <c r="FO488" i="39"/>
  <c r="FN488" i="39" a="1"/>
  <c r="FN488" i="39" s="1"/>
  <c r="FI488" i="39"/>
  <c r="FE488" i="39" a="1"/>
  <c r="FE488" i="39" s="1"/>
  <c r="FF488" i="39" s="1"/>
  <c r="EZ488" i="39"/>
  <c r="EV488" i="39" a="1"/>
  <c r="EV488" i="39" s="1"/>
  <c r="EW488" i="39" s="1"/>
  <c r="EQ488" i="39"/>
  <c r="EN488" i="39"/>
  <c r="EM488" i="39"/>
  <c r="EM488" i="39" a="1"/>
  <c r="EH488" i="39"/>
  <c r="EE488" i="39"/>
  <c r="ED488" i="39" a="1"/>
  <c r="ED488" i="39" s="1"/>
  <c r="DY488" i="39"/>
  <c r="DU488" i="39" a="1"/>
  <c r="DU488" i="39" s="1"/>
  <c r="DV488" i="39" s="1"/>
  <c r="DP488" i="39"/>
  <c r="DL488" i="39" a="1"/>
  <c r="DL488" i="39" s="1"/>
  <c r="DM488" i="39" s="1"/>
  <c r="DG488" i="39"/>
  <c r="DC488" i="39" a="1"/>
  <c r="DC488" i="39" s="1"/>
  <c r="DD488" i="39" s="1"/>
  <c r="CX488" i="39"/>
  <c r="CU488" i="39"/>
  <c r="CT488" i="39" a="1"/>
  <c r="CT488" i="39" s="1"/>
  <c r="CO488" i="39"/>
  <c r="CK488" i="39" a="1"/>
  <c r="CK488" i="39" s="1"/>
  <c r="CL488" i="39" s="1"/>
  <c r="CF488" i="39"/>
  <c r="CB488" i="39" a="1"/>
  <c r="CB488" i="39" s="1"/>
  <c r="CC488" i="39" s="1"/>
  <c r="BW488" i="39"/>
  <c r="BS488" i="39"/>
  <c r="BT488" i="39" s="1"/>
  <c r="BS488" i="39" a="1"/>
  <c r="BN488" i="39"/>
  <c r="BK488" i="39"/>
  <c r="BJ488" i="39" a="1"/>
  <c r="BJ488" i="39" s="1"/>
  <c r="BE488" i="39"/>
  <c r="BA488" i="39" a="1"/>
  <c r="BA488" i="39" s="1"/>
  <c r="BB488" i="39" s="1"/>
  <c r="AV488" i="39"/>
  <c r="AR488" i="39" a="1"/>
  <c r="AR488" i="39" s="1"/>
  <c r="AS488" i="39" s="1"/>
  <c r="AM488" i="39"/>
  <c r="AI488" i="39"/>
  <c r="AJ488" i="39" s="1"/>
  <c r="AI488" i="39" a="1"/>
  <c r="AD488" i="39"/>
  <c r="Z488" i="39" a="1"/>
  <c r="Z488" i="39" s="1"/>
  <c r="AA488" i="39" s="1"/>
  <c r="U488" i="39"/>
  <c r="Q488" i="39" a="1"/>
  <c r="Q488" i="39" s="1"/>
  <c r="R488" i="39" s="1"/>
  <c r="L488" i="39"/>
  <c r="H488" i="39" a="1"/>
  <c r="H488" i="39" s="1"/>
  <c r="I488" i="39" s="1"/>
  <c r="GA487" i="39"/>
  <c r="FW487" i="39"/>
  <c r="FX487" i="39" s="1"/>
  <c r="FW487" i="39" a="1"/>
  <c r="FR487" i="39"/>
  <c r="FO487" i="39"/>
  <c r="FN487" i="39" a="1"/>
  <c r="FN487" i="39" s="1"/>
  <c r="FI487" i="39"/>
  <c r="FE487" i="39" a="1"/>
  <c r="FE487" i="39" s="1"/>
  <c r="FF487" i="39" s="1"/>
  <c r="EZ487" i="39"/>
  <c r="EV487" i="39" a="1"/>
  <c r="EV487" i="39" s="1"/>
  <c r="EW487" i="39" s="1"/>
  <c r="EQ487" i="39"/>
  <c r="EN487" i="39"/>
  <c r="EM487" i="39"/>
  <c r="EM487" i="39" a="1"/>
  <c r="EH487" i="39"/>
  <c r="EE487" i="39"/>
  <c r="ED487" i="39" a="1"/>
  <c r="ED487" i="39" s="1"/>
  <c r="DY487" i="39"/>
  <c r="DU487" i="39" a="1"/>
  <c r="DU487" i="39" s="1"/>
  <c r="DV487" i="39" s="1"/>
  <c r="DP487" i="39"/>
  <c r="DL487" i="39" a="1"/>
  <c r="DL487" i="39" s="1"/>
  <c r="DM487" i="39" s="1"/>
  <c r="DG487" i="39"/>
  <c r="DC487" i="39" a="1"/>
  <c r="DC487" i="39" s="1"/>
  <c r="DD487" i="39" s="1"/>
  <c r="CX487" i="39"/>
  <c r="CU487" i="39"/>
  <c r="CT487" i="39" a="1"/>
  <c r="CT487" i="39" s="1"/>
  <c r="CO487" i="39"/>
  <c r="CK487" i="39" a="1"/>
  <c r="CK487" i="39" s="1"/>
  <c r="CL487" i="39" s="1"/>
  <c r="CF487" i="39"/>
  <c r="CB487" i="39" a="1"/>
  <c r="CB487" i="39" s="1"/>
  <c r="CC487" i="39" s="1"/>
  <c r="BW487" i="39"/>
  <c r="BS487" i="39"/>
  <c r="BT487" i="39" s="1"/>
  <c r="BS487" i="39" a="1"/>
  <c r="BN487" i="39"/>
  <c r="BK487" i="39"/>
  <c r="BJ487" i="39" a="1"/>
  <c r="BJ487" i="39" s="1"/>
  <c r="BE487" i="39"/>
  <c r="BA487" i="39" a="1"/>
  <c r="BA487" i="39" s="1"/>
  <c r="BB487" i="39" s="1"/>
  <c r="AV487" i="39"/>
  <c r="AR487" i="39" a="1"/>
  <c r="AR487" i="39" s="1"/>
  <c r="AS487" i="39" s="1"/>
  <c r="AM487" i="39"/>
  <c r="AI487" i="39"/>
  <c r="AJ487" i="39" s="1"/>
  <c r="AI487" i="39" a="1"/>
  <c r="AD487" i="39"/>
  <c r="Z487" i="39" a="1"/>
  <c r="Z487" i="39" s="1"/>
  <c r="AA487" i="39" s="1"/>
  <c r="U487" i="39"/>
  <c r="Q487" i="39" a="1"/>
  <c r="Q487" i="39" s="1"/>
  <c r="R487" i="39" s="1"/>
  <c r="L487" i="39"/>
  <c r="H487" i="39" a="1"/>
  <c r="H487" i="39" s="1"/>
  <c r="I487" i="39" s="1"/>
  <c r="GA486" i="39"/>
  <c r="FW486" i="39"/>
  <c r="FX486" i="39" s="1"/>
  <c r="FW486" i="39" a="1"/>
  <c r="FR486" i="39"/>
  <c r="FO486" i="39"/>
  <c r="FN486" i="39" a="1"/>
  <c r="FN486" i="39" s="1"/>
  <c r="FI486" i="39"/>
  <c r="FE486" i="39" a="1"/>
  <c r="FE486" i="39" s="1"/>
  <c r="FF486" i="39" s="1"/>
  <c r="EZ486" i="39"/>
  <c r="EV486" i="39" a="1"/>
  <c r="EV486" i="39" s="1"/>
  <c r="EW486" i="39" s="1"/>
  <c r="EQ486" i="39"/>
  <c r="EM486" i="39"/>
  <c r="EN486" i="39" s="1"/>
  <c r="EM486" i="39" a="1"/>
  <c r="EH486" i="39"/>
  <c r="EE486" i="39"/>
  <c r="ED486" i="39" a="1"/>
  <c r="ED486" i="39" s="1"/>
  <c r="DY486" i="39"/>
  <c r="DU486" i="39" a="1"/>
  <c r="DU486" i="39" s="1"/>
  <c r="DV486" i="39" s="1"/>
  <c r="DP486" i="39"/>
  <c r="DL486" i="39" a="1"/>
  <c r="DL486" i="39" s="1"/>
  <c r="DM486" i="39" s="1"/>
  <c r="DG486" i="39"/>
  <c r="DC486" i="39" a="1"/>
  <c r="DC486" i="39" s="1"/>
  <c r="DD486" i="39" s="1"/>
  <c r="CX486" i="39"/>
  <c r="CU486" i="39"/>
  <c r="CT486" i="39" a="1"/>
  <c r="CT486" i="39" s="1"/>
  <c r="CO486" i="39"/>
  <c r="CK486" i="39" a="1"/>
  <c r="CK486" i="39" s="1"/>
  <c r="CL486" i="39" s="1"/>
  <c r="CF486" i="39"/>
  <c r="CB486" i="39" a="1"/>
  <c r="CB486" i="39" s="1"/>
  <c r="CC486" i="39" s="1"/>
  <c r="BW486" i="39"/>
  <c r="BS486" i="39"/>
  <c r="BT486" i="39" s="1"/>
  <c r="BS486" i="39" a="1"/>
  <c r="BN486" i="39"/>
  <c r="BK486" i="39"/>
  <c r="BJ486" i="39" a="1"/>
  <c r="BJ486" i="39" s="1"/>
  <c r="BE486" i="39"/>
  <c r="BA486" i="39" a="1"/>
  <c r="BA486" i="39" s="1"/>
  <c r="BB486" i="39" s="1"/>
  <c r="AV486" i="39"/>
  <c r="AR486" i="39" a="1"/>
  <c r="AR486" i="39" s="1"/>
  <c r="AS486" i="39" s="1"/>
  <c r="AM486" i="39"/>
  <c r="AI486" i="39"/>
  <c r="AJ486" i="39" s="1"/>
  <c r="AI486" i="39" a="1"/>
  <c r="AD486" i="39"/>
  <c r="Z486" i="39" a="1"/>
  <c r="Z486" i="39" s="1"/>
  <c r="AA486" i="39" s="1"/>
  <c r="U486" i="39"/>
  <c r="Q486" i="39" a="1"/>
  <c r="Q486" i="39" s="1"/>
  <c r="R486" i="39" s="1"/>
  <c r="L486" i="39"/>
  <c r="H486" i="39" a="1"/>
  <c r="H486" i="39" s="1"/>
  <c r="I486" i="39" s="1"/>
  <c r="GA485" i="39"/>
  <c r="FW485" i="39"/>
  <c r="FX485" i="39" s="1"/>
  <c r="FW485" i="39" a="1"/>
  <c r="FR485" i="39"/>
  <c r="FO485" i="39"/>
  <c r="FN485" i="39" a="1"/>
  <c r="FN485" i="39" s="1"/>
  <c r="FI485" i="39"/>
  <c r="FE485" i="39" a="1"/>
  <c r="FE485" i="39" s="1"/>
  <c r="FF485" i="39" s="1"/>
  <c r="EZ485" i="39"/>
  <c r="EV485" i="39" a="1"/>
  <c r="EV485" i="39" s="1"/>
  <c r="EW485" i="39" s="1"/>
  <c r="EQ485" i="39"/>
  <c r="EN485" i="39"/>
  <c r="EM485" i="39"/>
  <c r="EM485" i="39" a="1"/>
  <c r="EH485" i="39"/>
  <c r="EE485" i="39"/>
  <c r="ED485" i="39" a="1"/>
  <c r="ED485" i="39" s="1"/>
  <c r="DY485" i="39"/>
  <c r="DU485" i="39" a="1"/>
  <c r="DU485" i="39" s="1"/>
  <c r="DV485" i="39" s="1"/>
  <c r="DP485" i="39"/>
  <c r="DL485" i="39" a="1"/>
  <c r="DL485" i="39" s="1"/>
  <c r="DM485" i="39" s="1"/>
  <c r="DG485" i="39"/>
  <c r="DC485" i="39" a="1"/>
  <c r="DC485" i="39" s="1"/>
  <c r="DD485" i="39" s="1"/>
  <c r="CX485" i="39"/>
  <c r="CU485" i="39"/>
  <c r="CT485" i="39" a="1"/>
  <c r="CT485" i="39" s="1"/>
  <c r="CO485" i="39"/>
  <c r="CK485" i="39" a="1"/>
  <c r="CK485" i="39" s="1"/>
  <c r="CL485" i="39" s="1"/>
  <c r="CF485" i="39"/>
  <c r="CB485" i="39" a="1"/>
  <c r="CB485" i="39" s="1"/>
  <c r="CC485" i="39" s="1"/>
  <c r="BW485" i="39"/>
  <c r="BS485" i="39"/>
  <c r="BT485" i="39" s="1"/>
  <c r="BS485" i="39" a="1"/>
  <c r="BN485" i="39"/>
  <c r="BK485" i="39"/>
  <c r="BJ485" i="39" a="1"/>
  <c r="BJ485" i="39" s="1"/>
  <c r="BE485" i="39"/>
  <c r="BA485" i="39" a="1"/>
  <c r="BA485" i="39" s="1"/>
  <c r="BB485" i="39" s="1"/>
  <c r="AV485" i="39"/>
  <c r="AR485" i="39" a="1"/>
  <c r="AR485" i="39" s="1"/>
  <c r="AS485" i="39" s="1"/>
  <c r="AM485" i="39"/>
  <c r="AI485" i="39"/>
  <c r="AJ485" i="39" s="1"/>
  <c r="AI485" i="39" a="1"/>
  <c r="AD485" i="39"/>
  <c r="Z485" i="39" a="1"/>
  <c r="Z485" i="39" s="1"/>
  <c r="AA485" i="39" s="1"/>
  <c r="U485" i="39"/>
  <c r="Q485" i="39" a="1"/>
  <c r="Q485" i="39" s="1"/>
  <c r="R485" i="39" s="1"/>
  <c r="L485" i="39"/>
  <c r="H485" i="39" a="1"/>
  <c r="H485" i="39" s="1"/>
  <c r="I485" i="39" s="1"/>
  <c r="GA484" i="39"/>
  <c r="FW484" i="39"/>
  <c r="FX484" i="39" s="1"/>
  <c r="FW484" i="39" a="1"/>
  <c r="FR484" i="39"/>
  <c r="FO484" i="39"/>
  <c r="FN484" i="39" a="1"/>
  <c r="FN484" i="39" s="1"/>
  <c r="FI484" i="39"/>
  <c r="FE484" i="39" a="1"/>
  <c r="FE484" i="39" s="1"/>
  <c r="FF484" i="39" s="1"/>
  <c r="EZ484" i="39"/>
  <c r="EV484" i="39" a="1"/>
  <c r="EV484" i="39" s="1"/>
  <c r="EW484" i="39" s="1"/>
  <c r="EQ484" i="39"/>
  <c r="EM484" i="39"/>
  <c r="EN484" i="39" s="1"/>
  <c r="EM484" i="39" a="1"/>
  <c r="EH484" i="39"/>
  <c r="EE484" i="39"/>
  <c r="ED484" i="39" a="1"/>
  <c r="ED484" i="39" s="1"/>
  <c r="DY484" i="39"/>
  <c r="DU484" i="39" a="1"/>
  <c r="DU484" i="39" s="1"/>
  <c r="DV484" i="39" s="1"/>
  <c r="DP484" i="39"/>
  <c r="DL484" i="39" a="1"/>
  <c r="DL484" i="39" s="1"/>
  <c r="DM484" i="39" s="1"/>
  <c r="DG484" i="39"/>
  <c r="DC484" i="39" a="1"/>
  <c r="DC484" i="39" s="1"/>
  <c r="DD484" i="39" s="1"/>
  <c r="CX484" i="39"/>
  <c r="CU484" i="39"/>
  <c r="CT484" i="39" a="1"/>
  <c r="CT484" i="39" s="1"/>
  <c r="CO484" i="39"/>
  <c r="CK484" i="39" a="1"/>
  <c r="CK484" i="39" s="1"/>
  <c r="CL484" i="39" s="1"/>
  <c r="CF484" i="39"/>
  <c r="CB484" i="39" a="1"/>
  <c r="CB484" i="39" s="1"/>
  <c r="CC484" i="39" s="1"/>
  <c r="BW484" i="39"/>
  <c r="BS484" i="39"/>
  <c r="BT484" i="39" s="1"/>
  <c r="BS484" i="39" a="1"/>
  <c r="BN484" i="39"/>
  <c r="BK484" i="39"/>
  <c r="BJ484" i="39" a="1"/>
  <c r="BJ484" i="39" s="1"/>
  <c r="BE484" i="39"/>
  <c r="BA484" i="39" a="1"/>
  <c r="BA484" i="39" s="1"/>
  <c r="BB484" i="39" s="1"/>
  <c r="AV484" i="39"/>
  <c r="AR484" i="39" a="1"/>
  <c r="AR484" i="39" s="1"/>
  <c r="AS484" i="39" s="1"/>
  <c r="AM484" i="39"/>
  <c r="AI484" i="39"/>
  <c r="AJ484" i="39" s="1"/>
  <c r="AI484" i="39" a="1"/>
  <c r="AD484" i="39"/>
  <c r="Z484" i="39" a="1"/>
  <c r="Z484" i="39" s="1"/>
  <c r="AA484" i="39" s="1"/>
  <c r="U484" i="39"/>
  <c r="Q484" i="39" a="1"/>
  <c r="Q484" i="39" s="1"/>
  <c r="R484" i="39" s="1"/>
  <c r="L484" i="39"/>
  <c r="H484" i="39" a="1"/>
  <c r="H484" i="39" s="1"/>
  <c r="I484" i="39" s="1"/>
  <c r="GA483" i="39"/>
  <c r="FW483" i="39"/>
  <c r="FX483" i="39" s="1"/>
  <c r="FW483" i="39" a="1"/>
  <c r="FR483" i="39"/>
  <c r="FO483" i="39"/>
  <c r="FN483" i="39" a="1"/>
  <c r="FN483" i="39" s="1"/>
  <c r="FI483" i="39"/>
  <c r="FE483" i="39" a="1"/>
  <c r="FE483" i="39" s="1"/>
  <c r="FF483" i="39" s="1"/>
  <c r="EZ483" i="39"/>
  <c r="EV483" i="39" a="1"/>
  <c r="EV483" i="39" s="1"/>
  <c r="EW483" i="39" s="1"/>
  <c r="EQ483" i="39"/>
  <c r="EN483" i="39"/>
  <c r="EM483" i="39"/>
  <c r="EM483" i="39" a="1"/>
  <c r="EH483" i="39"/>
  <c r="EE483" i="39"/>
  <c r="ED483" i="39" a="1"/>
  <c r="ED483" i="39" s="1"/>
  <c r="DY483" i="39"/>
  <c r="DU483" i="39" a="1"/>
  <c r="DU483" i="39" s="1"/>
  <c r="DV483" i="39" s="1"/>
  <c r="DP483" i="39"/>
  <c r="DL483" i="39" a="1"/>
  <c r="DL483" i="39" s="1"/>
  <c r="DM483" i="39" s="1"/>
  <c r="DG483" i="39"/>
  <c r="DC483" i="39" a="1"/>
  <c r="DC483" i="39" s="1"/>
  <c r="DD483" i="39" s="1"/>
  <c r="CX483" i="39"/>
  <c r="CU483" i="39"/>
  <c r="CT483" i="39" a="1"/>
  <c r="CT483" i="39" s="1"/>
  <c r="CO483" i="39"/>
  <c r="CK483" i="39" a="1"/>
  <c r="CK483" i="39" s="1"/>
  <c r="CL483" i="39" s="1"/>
  <c r="CF483" i="39"/>
  <c r="CB483" i="39" a="1"/>
  <c r="CB483" i="39" s="1"/>
  <c r="CC483" i="39" s="1"/>
  <c r="BW483" i="39"/>
  <c r="BS483" i="39"/>
  <c r="BT483" i="39" s="1"/>
  <c r="BS483" i="39" a="1"/>
  <c r="BN483" i="39"/>
  <c r="BK483" i="39"/>
  <c r="BJ483" i="39" a="1"/>
  <c r="BJ483" i="39" s="1"/>
  <c r="BE483" i="39"/>
  <c r="BA483" i="39" a="1"/>
  <c r="BA483" i="39" s="1"/>
  <c r="BB483" i="39" s="1"/>
  <c r="AV483" i="39"/>
  <c r="AR483" i="39" a="1"/>
  <c r="AR483" i="39" s="1"/>
  <c r="AS483" i="39" s="1"/>
  <c r="AM483" i="39"/>
  <c r="AI483" i="39"/>
  <c r="AJ483" i="39" s="1"/>
  <c r="AI483" i="39" a="1"/>
  <c r="AD483" i="39"/>
  <c r="Z483" i="39" a="1"/>
  <c r="Z483" i="39" s="1"/>
  <c r="AA483" i="39" s="1"/>
  <c r="U483" i="39"/>
  <c r="Q483" i="39" a="1"/>
  <c r="Q483" i="39" s="1"/>
  <c r="R483" i="39" s="1"/>
  <c r="L483" i="39"/>
  <c r="H483" i="39" a="1"/>
  <c r="H483" i="39" s="1"/>
  <c r="I483" i="39" s="1"/>
  <c r="GA482" i="39"/>
  <c r="FW482" i="39"/>
  <c r="FX482" i="39" s="1"/>
  <c r="FW482" i="39" a="1"/>
  <c r="FR482" i="39"/>
  <c r="FO482" i="39"/>
  <c r="FN482" i="39" a="1"/>
  <c r="FN482" i="39" s="1"/>
  <c r="FI482" i="39"/>
  <c r="FE482" i="39" a="1"/>
  <c r="FE482" i="39" s="1"/>
  <c r="FF482" i="39" s="1"/>
  <c r="EZ482" i="39"/>
  <c r="EV482" i="39" a="1"/>
  <c r="EV482" i="39" s="1"/>
  <c r="EW482" i="39" s="1"/>
  <c r="EQ482" i="39"/>
  <c r="EN482" i="39"/>
  <c r="EM482" i="39"/>
  <c r="EM482" i="39" a="1"/>
  <c r="EH482" i="39"/>
  <c r="EE482" i="39"/>
  <c r="ED482" i="39" a="1"/>
  <c r="ED482" i="39" s="1"/>
  <c r="DY482" i="39"/>
  <c r="DU482" i="39" a="1"/>
  <c r="DU482" i="39" s="1"/>
  <c r="DV482" i="39" s="1"/>
  <c r="DP482" i="39"/>
  <c r="DL482" i="39" a="1"/>
  <c r="DL482" i="39" s="1"/>
  <c r="DM482" i="39" s="1"/>
  <c r="DG482" i="39"/>
  <c r="DC482" i="39" a="1"/>
  <c r="DC482" i="39" s="1"/>
  <c r="DD482" i="39" s="1"/>
  <c r="CX482" i="39"/>
  <c r="CU482" i="39"/>
  <c r="CT482" i="39" a="1"/>
  <c r="CT482" i="39" s="1"/>
  <c r="CO482" i="39"/>
  <c r="CK482" i="39" a="1"/>
  <c r="CK482" i="39" s="1"/>
  <c r="CL482" i="39" s="1"/>
  <c r="CF482" i="39"/>
  <c r="CB482" i="39" a="1"/>
  <c r="CB482" i="39" s="1"/>
  <c r="CC482" i="39" s="1"/>
  <c r="BW482" i="39"/>
  <c r="BS482" i="39"/>
  <c r="BT482" i="39" s="1"/>
  <c r="BS482" i="39" a="1"/>
  <c r="BN482" i="39"/>
  <c r="BK482" i="39"/>
  <c r="BJ482" i="39" a="1"/>
  <c r="BJ482" i="39" s="1"/>
  <c r="BE482" i="39"/>
  <c r="BA482" i="39" a="1"/>
  <c r="BA482" i="39" s="1"/>
  <c r="BB482" i="39" s="1"/>
  <c r="AV482" i="39"/>
  <c r="AR482" i="39" a="1"/>
  <c r="AR482" i="39" s="1"/>
  <c r="AS482" i="39" s="1"/>
  <c r="AM482" i="39"/>
  <c r="AI482" i="39"/>
  <c r="AJ482" i="39" s="1"/>
  <c r="AI482" i="39" a="1"/>
  <c r="AD482" i="39"/>
  <c r="Z482" i="39" a="1"/>
  <c r="Z482" i="39" s="1"/>
  <c r="AA482" i="39" s="1"/>
  <c r="U482" i="39"/>
  <c r="Q482" i="39" a="1"/>
  <c r="Q482" i="39" s="1"/>
  <c r="R482" i="39" s="1"/>
  <c r="L482" i="39"/>
  <c r="H482" i="39" a="1"/>
  <c r="H482" i="39" s="1"/>
  <c r="I482" i="39" s="1"/>
  <c r="GA481" i="39"/>
  <c r="FW481" i="39"/>
  <c r="FX481" i="39" s="1"/>
  <c r="FW481" i="39" a="1"/>
  <c r="FR481" i="39"/>
  <c r="FO481" i="39"/>
  <c r="FN481" i="39" a="1"/>
  <c r="FN481" i="39" s="1"/>
  <c r="FI481" i="39"/>
  <c r="FE481" i="39" a="1"/>
  <c r="FE481" i="39" s="1"/>
  <c r="FF481" i="39" s="1"/>
  <c r="EZ481" i="39"/>
  <c r="EV481" i="39" a="1"/>
  <c r="EV481" i="39" s="1"/>
  <c r="EW481" i="39" s="1"/>
  <c r="EQ481" i="39"/>
  <c r="EN481" i="39"/>
  <c r="EM481" i="39"/>
  <c r="EM481" i="39" a="1"/>
  <c r="EH481" i="39"/>
  <c r="EE481" i="39"/>
  <c r="ED481" i="39" a="1"/>
  <c r="ED481" i="39" s="1"/>
  <c r="DY481" i="39"/>
  <c r="DU481" i="39" a="1"/>
  <c r="DU481" i="39" s="1"/>
  <c r="DV481" i="39" s="1"/>
  <c r="DP481" i="39"/>
  <c r="DL481" i="39" a="1"/>
  <c r="DL481" i="39" s="1"/>
  <c r="DM481" i="39" s="1"/>
  <c r="DG481" i="39"/>
  <c r="DC481" i="39" a="1"/>
  <c r="DC481" i="39" s="1"/>
  <c r="DD481" i="39" s="1"/>
  <c r="CX481" i="39"/>
  <c r="CU481" i="39"/>
  <c r="CT481" i="39" a="1"/>
  <c r="CT481" i="39" s="1"/>
  <c r="CO481" i="39"/>
  <c r="CK481" i="39" a="1"/>
  <c r="CK481" i="39" s="1"/>
  <c r="CL481" i="39" s="1"/>
  <c r="CF481" i="39"/>
  <c r="CB481" i="39" a="1"/>
  <c r="CB481" i="39" s="1"/>
  <c r="CC481" i="39" s="1"/>
  <c r="BW481" i="39"/>
  <c r="BS481" i="39"/>
  <c r="BT481" i="39" s="1"/>
  <c r="BS481" i="39" a="1"/>
  <c r="BN481" i="39"/>
  <c r="BK481" i="39"/>
  <c r="BJ481" i="39" a="1"/>
  <c r="BJ481" i="39" s="1"/>
  <c r="BE481" i="39"/>
  <c r="BA481" i="39" a="1"/>
  <c r="BA481" i="39" s="1"/>
  <c r="BB481" i="39" s="1"/>
  <c r="AV481" i="39"/>
  <c r="AR481" i="39" a="1"/>
  <c r="AR481" i="39" s="1"/>
  <c r="AS481" i="39" s="1"/>
  <c r="AM481" i="39"/>
  <c r="AI481" i="39"/>
  <c r="AJ481" i="39" s="1"/>
  <c r="AI481" i="39" a="1"/>
  <c r="AD481" i="39"/>
  <c r="Z481" i="39" a="1"/>
  <c r="Z481" i="39" s="1"/>
  <c r="AA481" i="39" s="1"/>
  <c r="U481" i="39"/>
  <c r="Q481" i="39" a="1"/>
  <c r="Q481" i="39" s="1"/>
  <c r="R481" i="39" s="1"/>
  <c r="L481" i="39"/>
  <c r="H481" i="39" a="1"/>
  <c r="H481" i="39" s="1"/>
  <c r="I481" i="39" s="1"/>
  <c r="GA480" i="39"/>
  <c r="FW480" i="39"/>
  <c r="FX480" i="39" s="1"/>
  <c r="FW480" i="39" a="1"/>
  <c r="FR480" i="39"/>
  <c r="FO480" i="39"/>
  <c r="FN480" i="39" a="1"/>
  <c r="FN480" i="39" s="1"/>
  <c r="FI480" i="39"/>
  <c r="FE480" i="39" a="1"/>
  <c r="FE480" i="39" s="1"/>
  <c r="FF480" i="39" s="1"/>
  <c r="EZ480" i="39"/>
  <c r="EV480" i="39" a="1"/>
  <c r="EV480" i="39" s="1"/>
  <c r="EW480" i="39" s="1"/>
  <c r="EQ480" i="39"/>
  <c r="EN480" i="39"/>
  <c r="EM480" i="39"/>
  <c r="EM480" i="39" a="1"/>
  <c r="EH480" i="39"/>
  <c r="EE480" i="39"/>
  <c r="ED480" i="39" a="1"/>
  <c r="ED480" i="39" s="1"/>
  <c r="DY480" i="39"/>
  <c r="DU480" i="39" a="1"/>
  <c r="DU480" i="39" s="1"/>
  <c r="DV480" i="39" s="1"/>
  <c r="DP480" i="39"/>
  <c r="DL480" i="39" a="1"/>
  <c r="DL480" i="39" s="1"/>
  <c r="DM480" i="39" s="1"/>
  <c r="DG480" i="39"/>
  <c r="DC480" i="39" a="1"/>
  <c r="DC480" i="39" s="1"/>
  <c r="DD480" i="39" s="1"/>
  <c r="CX480" i="39"/>
  <c r="CU480" i="39"/>
  <c r="CT480" i="39" a="1"/>
  <c r="CT480" i="39" s="1"/>
  <c r="CO480" i="39"/>
  <c r="CK480" i="39" a="1"/>
  <c r="CK480" i="39" s="1"/>
  <c r="CL480" i="39" s="1"/>
  <c r="CF480" i="39"/>
  <c r="CB480" i="39" a="1"/>
  <c r="CB480" i="39" s="1"/>
  <c r="CC480" i="39" s="1"/>
  <c r="BW480" i="39"/>
  <c r="BS480" i="39"/>
  <c r="BT480" i="39" s="1"/>
  <c r="BS480" i="39" a="1"/>
  <c r="BN480" i="39"/>
  <c r="BK480" i="39"/>
  <c r="BJ480" i="39" a="1"/>
  <c r="BJ480" i="39" s="1"/>
  <c r="BE480" i="39"/>
  <c r="BA480" i="39" a="1"/>
  <c r="BA480" i="39" s="1"/>
  <c r="BB480" i="39" s="1"/>
  <c r="AV480" i="39"/>
  <c r="AR480" i="39" a="1"/>
  <c r="AR480" i="39" s="1"/>
  <c r="AS480" i="39" s="1"/>
  <c r="AM480" i="39"/>
  <c r="AI480" i="39"/>
  <c r="AJ480" i="39" s="1"/>
  <c r="AI480" i="39" a="1"/>
  <c r="AD480" i="39"/>
  <c r="Z480" i="39" a="1"/>
  <c r="Z480" i="39" s="1"/>
  <c r="AA480" i="39" s="1"/>
  <c r="U480" i="39"/>
  <c r="Q480" i="39" a="1"/>
  <c r="Q480" i="39" s="1"/>
  <c r="R480" i="39" s="1"/>
  <c r="L480" i="39"/>
  <c r="H480" i="39" a="1"/>
  <c r="H480" i="39" s="1"/>
  <c r="I480" i="39" s="1"/>
  <c r="GA479" i="39"/>
  <c r="FW479" i="39"/>
  <c r="FX479" i="39" s="1"/>
  <c r="FW479" i="39" a="1"/>
  <c r="FR479" i="39"/>
  <c r="FO479" i="39"/>
  <c r="FN479" i="39" a="1"/>
  <c r="FN479" i="39" s="1"/>
  <c r="FI479" i="39"/>
  <c r="FE479" i="39" a="1"/>
  <c r="FE479" i="39" s="1"/>
  <c r="FF479" i="39" s="1"/>
  <c r="EZ479" i="39"/>
  <c r="EV479" i="39" a="1"/>
  <c r="EV479" i="39" s="1"/>
  <c r="EW479" i="39" s="1"/>
  <c r="EQ479" i="39"/>
  <c r="EM479" i="39"/>
  <c r="EN479" i="39" s="1"/>
  <c r="EM479" i="39" a="1"/>
  <c r="EH479" i="39"/>
  <c r="EE479" i="39"/>
  <c r="ED479" i="39" a="1"/>
  <c r="ED479" i="39" s="1"/>
  <c r="DY479" i="39"/>
  <c r="DU479" i="39" a="1"/>
  <c r="DU479" i="39" s="1"/>
  <c r="DV479" i="39" s="1"/>
  <c r="DP479" i="39"/>
  <c r="DL479" i="39" a="1"/>
  <c r="DL479" i="39" s="1"/>
  <c r="DM479" i="39" s="1"/>
  <c r="DG479" i="39"/>
  <c r="DC479" i="39" a="1"/>
  <c r="DC479" i="39" s="1"/>
  <c r="DD479" i="39" s="1"/>
  <c r="CX479" i="39"/>
  <c r="CU479" i="39"/>
  <c r="CT479" i="39" a="1"/>
  <c r="CT479" i="39" s="1"/>
  <c r="CO479" i="39"/>
  <c r="CK479" i="39" a="1"/>
  <c r="CK479" i="39" s="1"/>
  <c r="CL479" i="39" s="1"/>
  <c r="CF479" i="39"/>
  <c r="CB479" i="39" a="1"/>
  <c r="CB479" i="39" s="1"/>
  <c r="CC479" i="39" s="1"/>
  <c r="BW479" i="39"/>
  <c r="BS479" i="39"/>
  <c r="BT479" i="39" s="1"/>
  <c r="BS479" i="39" a="1"/>
  <c r="BN479" i="39"/>
  <c r="BK479" i="39"/>
  <c r="BJ479" i="39" a="1"/>
  <c r="BJ479" i="39" s="1"/>
  <c r="BE479" i="39"/>
  <c r="BA479" i="39" a="1"/>
  <c r="BA479" i="39" s="1"/>
  <c r="BB479" i="39" s="1"/>
  <c r="AV479" i="39"/>
  <c r="AR479" i="39" a="1"/>
  <c r="AR479" i="39" s="1"/>
  <c r="AS479" i="39" s="1"/>
  <c r="AM479" i="39"/>
  <c r="AI479" i="39"/>
  <c r="AJ479" i="39" s="1"/>
  <c r="AI479" i="39" a="1"/>
  <c r="AD479" i="39"/>
  <c r="Z479" i="39" a="1"/>
  <c r="Z479" i="39" s="1"/>
  <c r="AA479" i="39" s="1"/>
  <c r="U479" i="39"/>
  <c r="Q479" i="39" a="1"/>
  <c r="Q479" i="39" s="1"/>
  <c r="R479" i="39" s="1"/>
  <c r="L479" i="39"/>
  <c r="H479" i="39" a="1"/>
  <c r="H479" i="39" s="1"/>
  <c r="I479" i="39" s="1"/>
  <c r="GA478" i="39"/>
  <c r="FW478" i="39"/>
  <c r="FX478" i="39" s="1"/>
  <c r="FW478" i="39" a="1"/>
  <c r="FR478" i="39"/>
  <c r="FO478" i="39"/>
  <c r="FN478" i="39" a="1"/>
  <c r="FN478" i="39" s="1"/>
  <c r="FI478" i="39"/>
  <c r="FE478" i="39" a="1"/>
  <c r="FE478" i="39" s="1"/>
  <c r="FF478" i="39" s="1"/>
  <c r="EZ478" i="39"/>
  <c r="EV478" i="39" a="1"/>
  <c r="EV478" i="39" s="1"/>
  <c r="EW478" i="39" s="1"/>
  <c r="EQ478" i="39"/>
  <c r="EN478" i="39"/>
  <c r="EM478" i="39"/>
  <c r="EM478" i="39" a="1"/>
  <c r="EH478" i="39"/>
  <c r="EE478" i="39"/>
  <c r="ED478" i="39" a="1"/>
  <c r="ED478" i="39" s="1"/>
  <c r="DY478" i="39"/>
  <c r="DU478" i="39"/>
  <c r="DV478" i="39" s="1"/>
  <c r="DU478" i="39" a="1"/>
  <c r="DP478" i="39"/>
  <c r="DL478" i="39" a="1"/>
  <c r="DL478" i="39" s="1"/>
  <c r="DM478" i="39" s="1"/>
  <c r="DG478" i="39"/>
  <c r="DC478" i="39" a="1"/>
  <c r="DC478" i="39" s="1"/>
  <c r="DD478" i="39" s="1"/>
  <c r="CX478" i="39"/>
  <c r="CU478" i="39"/>
  <c r="CT478" i="39" a="1"/>
  <c r="CT478" i="39" s="1"/>
  <c r="CO478" i="39"/>
  <c r="CK478" i="39" a="1"/>
  <c r="CK478" i="39" s="1"/>
  <c r="CL478" i="39" s="1"/>
  <c r="CF478" i="39"/>
  <c r="CB478" i="39" a="1"/>
  <c r="CB478" i="39" s="1"/>
  <c r="CC478" i="39" s="1"/>
  <c r="BW478" i="39"/>
  <c r="BS478" i="39"/>
  <c r="BT478" i="39" s="1"/>
  <c r="BS478" i="39" a="1"/>
  <c r="BN478" i="39"/>
  <c r="BK478" i="39"/>
  <c r="BJ478" i="39" a="1"/>
  <c r="BJ478" i="39" s="1"/>
  <c r="BE478" i="39"/>
  <c r="BA478" i="39" a="1"/>
  <c r="BA478" i="39" s="1"/>
  <c r="BB478" i="39" s="1"/>
  <c r="AV478" i="39"/>
  <c r="AS478" i="39"/>
  <c r="AR478" i="39" a="1"/>
  <c r="AR478" i="39" s="1"/>
  <c r="AM478" i="39"/>
  <c r="AI478" i="39"/>
  <c r="AJ478" i="39" s="1"/>
  <c r="AI478" i="39" a="1"/>
  <c r="AD478" i="39"/>
  <c r="AA478" i="39"/>
  <c r="Z478" i="39" a="1"/>
  <c r="Z478" i="39" s="1"/>
  <c r="U478" i="39"/>
  <c r="Q478" i="39" a="1"/>
  <c r="Q478" i="39" s="1"/>
  <c r="R478" i="39" s="1"/>
  <c r="L478" i="39"/>
  <c r="H478" i="39" a="1"/>
  <c r="H478" i="39" s="1"/>
  <c r="I478" i="39" s="1"/>
  <c r="GA477" i="39"/>
  <c r="FW477" i="39"/>
  <c r="FX477" i="39" s="1"/>
  <c r="FW477" i="39" a="1"/>
  <c r="FR477" i="39"/>
  <c r="FO477" i="39"/>
  <c r="FN477" i="39" a="1"/>
  <c r="FN477" i="39" s="1"/>
  <c r="FI477" i="39"/>
  <c r="FF477" i="39"/>
  <c r="FE477" i="39" a="1"/>
  <c r="FE477" i="39" s="1"/>
  <c r="EZ477" i="39"/>
  <c r="EV477" i="39" a="1"/>
  <c r="EV477" i="39" s="1"/>
  <c r="EW477" i="39" s="1"/>
  <c r="EQ477" i="39"/>
  <c r="EM477" i="39"/>
  <c r="EN477" i="39" s="1"/>
  <c r="EM477" i="39" a="1"/>
  <c r="EH477" i="39"/>
  <c r="EE477" i="39"/>
  <c r="ED477" i="39" a="1"/>
  <c r="ED477" i="39" s="1"/>
  <c r="DY477" i="39"/>
  <c r="DU477" i="39" a="1"/>
  <c r="DU477" i="39" s="1"/>
  <c r="DV477" i="39" s="1"/>
  <c r="DP477" i="39"/>
  <c r="DL477" i="39" a="1"/>
  <c r="DL477" i="39" s="1"/>
  <c r="DM477" i="39" s="1"/>
  <c r="DG477" i="39"/>
  <c r="DC477" i="39"/>
  <c r="DD477" i="39" s="1"/>
  <c r="DC477" i="39" a="1"/>
  <c r="CX477" i="39"/>
  <c r="CU477" i="39"/>
  <c r="CT477" i="39" a="1"/>
  <c r="CT477" i="39" s="1"/>
  <c r="CO477" i="39"/>
  <c r="CK477" i="39" a="1"/>
  <c r="CK477" i="39" s="1"/>
  <c r="CL477" i="39" s="1"/>
  <c r="CF477" i="39"/>
  <c r="CB477" i="39" a="1"/>
  <c r="CB477" i="39" s="1"/>
  <c r="CC477" i="39" s="1"/>
  <c r="BW477" i="39"/>
  <c r="BS477" i="39"/>
  <c r="BT477" i="39" s="1"/>
  <c r="BS477" i="39" a="1"/>
  <c r="BN477" i="39"/>
  <c r="BK477" i="39"/>
  <c r="BJ477" i="39" a="1"/>
  <c r="BJ477" i="39" s="1"/>
  <c r="BE477" i="39"/>
  <c r="BA477" i="39" a="1"/>
  <c r="BA477" i="39" s="1"/>
  <c r="BB477" i="39" s="1"/>
  <c r="AV477" i="39"/>
  <c r="AR477" i="39" a="1"/>
  <c r="AR477" i="39" s="1"/>
  <c r="AS477" i="39" s="1"/>
  <c r="AM477" i="39"/>
  <c r="AI477" i="39"/>
  <c r="AJ477" i="39" s="1"/>
  <c r="AI477" i="39" a="1"/>
  <c r="AD477" i="39"/>
  <c r="Z477" i="39" a="1"/>
  <c r="Z477" i="39" s="1"/>
  <c r="AA477" i="39" s="1"/>
  <c r="U477" i="39"/>
  <c r="Q477" i="39" a="1"/>
  <c r="Q477" i="39" s="1"/>
  <c r="R477" i="39" s="1"/>
  <c r="L477" i="39"/>
  <c r="H477" i="39" a="1"/>
  <c r="H477" i="39" s="1"/>
  <c r="I477" i="39" s="1"/>
  <c r="GA476" i="39"/>
  <c r="FW476" i="39"/>
  <c r="FX476" i="39" s="1"/>
  <c r="FW476" i="39" a="1"/>
  <c r="FR476" i="39"/>
  <c r="FO476" i="39"/>
  <c r="FN476" i="39" a="1"/>
  <c r="FN476" i="39" s="1"/>
  <c r="FI476" i="39"/>
  <c r="FE476" i="39" a="1"/>
  <c r="FE476" i="39" s="1"/>
  <c r="FF476" i="39" s="1"/>
  <c r="EZ476" i="39"/>
  <c r="EV476" i="39" a="1"/>
  <c r="EV476" i="39" s="1"/>
  <c r="EW476" i="39" s="1"/>
  <c r="EQ476" i="39"/>
  <c r="EM476" i="39"/>
  <c r="EN476" i="39" s="1"/>
  <c r="EM476" i="39" a="1"/>
  <c r="EH476" i="39"/>
  <c r="EE476" i="39"/>
  <c r="ED476" i="39" a="1"/>
  <c r="ED476" i="39" s="1"/>
  <c r="DY476" i="39"/>
  <c r="DU476" i="39"/>
  <c r="DV476" i="39" s="1"/>
  <c r="DU476" i="39" a="1"/>
  <c r="DP476" i="39"/>
  <c r="DL476" i="39" a="1"/>
  <c r="DL476" i="39" s="1"/>
  <c r="DM476" i="39" s="1"/>
  <c r="DG476" i="39"/>
  <c r="DC476" i="39" a="1"/>
  <c r="DC476" i="39" s="1"/>
  <c r="DD476" i="39" s="1"/>
  <c r="CX476" i="39"/>
  <c r="CU476" i="39"/>
  <c r="CT476" i="39" a="1"/>
  <c r="CT476" i="39" s="1"/>
  <c r="CO476" i="39"/>
  <c r="CK476" i="39" a="1"/>
  <c r="CK476" i="39" s="1"/>
  <c r="CL476" i="39" s="1"/>
  <c r="CF476" i="39"/>
  <c r="CB476" i="39" a="1"/>
  <c r="CB476" i="39" s="1"/>
  <c r="CC476" i="39" s="1"/>
  <c r="BW476" i="39"/>
  <c r="BS476" i="39"/>
  <c r="BT476" i="39" s="1"/>
  <c r="BS476" i="39" a="1"/>
  <c r="BN476" i="39"/>
  <c r="BK476" i="39"/>
  <c r="BJ476" i="39" a="1"/>
  <c r="BJ476" i="39" s="1"/>
  <c r="BE476" i="39"/>
  <c r="BA476" i="39" a="1"/>
  <c r="BA476" i="39" s="1"/>
  <c r="BB476" i="39" s="1"/>
  <c r="AV476" i="39"/>
  <c r="AS476" i="39"/>
  <c r="AR476" i="39" a="1"/>
  <c r="AR476" i="39" s="1"/>
  <c r="AM476" i="39"/>
  <c r="AI476" i="39"/>
  <c r="AJ476" i="39" s="1"/>
  <c r="AI476" i="39" a="1"/>
  <c r="AD476" i="39"/>
  <c r="Z476" i="39" a="1"/>
  <c r="Z476" i="39" s="1"/>
  <c r="AA476" i="39" s="1"/>
  <c r="U476" i="39"/>
  <c r="Q476" i="39" a="1"/>
  <c r="Q476" i="39" s="1"/>
  <c r="R476" i="39" s="1"/>
  <c r="L476" i="39"/>
  <c r="H476" i="39" a="1"/>
  <c r="H476" i="39" s="1"/>
  <c r="I476" i="39" s="1"/>
  <c r="GA475" i="39"/>
  <c r="FW475" i="39"/>
  <c r="FX475" i="39" s="1"/>
  <c r="FW475" i="39" a="1"/>
  <c r="FR475" i="39"/>
  <c r="FO475" i="39"/>
  <c r="FN475" i="39" a="1"/>
  <c r="FN475" i="39" s="1"/>
  <c r="FI475" i="39"/>
  <c r="FE475" i="39" a="1"/>
  <c r="FE475" i="39" s="1"/>
  <c r="FF475" i="39" s="1"/>
  <c r="EZ475" i="39"/>
  <c r="EV475" i="39" a="1"/>
  <c r="EV475" i="39" s="1"/>
  <c r="EW475" i="39" s="1"/>
  <c r="EQ475" i="39"/>
  <c r="EN475" i="39"/>
  <c r="EM475" i="39"/>
  <c r="EM475" i="39" a="1"/>
  <c r="EH475" i="39"/>
  <c r="EE475" i="39"/>
  <c r="ED475" i="39" a="1"/>
  <c r="ED475" i="39" s="1"/>
  <c r="DY475" i="39"/>
  <c r="DU475" i="39" a="1"/>
  <c r="DU475" i="39" s="1"/>
  <c r="DV475" i="39" s="1"/>
  <c r="DP475" i="39"/>
  <c r="DL475" i="39" a="1"/>
  <c r="DL475" i="39" s="1"/>
  <c r="DM475" i="39" s="1"/>
  <c r="DG475" i="39"/>
  <c r="DC475" i="39" a="1"/>
  <c r="DC475" i="39" s="1"/>
  <c r="DD475" i="39" s="1"/>
  <c r="CX475" i="39"/>
  <c r="CU475" i="39"/>
  <c r="CT475" i="39" a="1"/>
  <c r="CT475" i="39" s="1"/>
  <c r="CO475" i="39"/>
  <c r="CK475" i="39" a="1"/>
  <c r="CK475" i="39" s="1"/>
  <c r="CL475" i="39" s="1"/>
  <c r="CF475" i="39"/>
  <c r="CB475" i="39" a="1"/>
  <c r="CB475" i="39" s="1"/>
  <c r="CC475" i="39" s="1"/>
  <c r="BW475" i="39"/>
  <c r="BS475" i="39"/>
  <c r="BT475" i="39" s="1"/>
  <c r="BS475" i="39" a="1"/>
  <c r="BN475" i="39"/>
  <c r="BK475" i="39"/>
  <c r="BJ475" i="39" a="1"/>
  <c r="BJ475" i="39" s="1"/>
  <c r="BE475" i="39"/>
  <c r="BA475" i="39" a="1"/>
  <c r="BA475" i="39" s="1"/>
  <c r="BB475" i="39" s="1"/>
  <c r="AV475" i="39"/>
  <c r="AS475" i="39"/>
  <c r="AR475" i="39" a="1"/>
  <c r="AR475" i="39" s="1"/>
  <c r="AM475" i="39"/>
  <c r="AI475" i="39"/>
  <c r="AJ475" i="39" s="1"/>
  <c r="AI475" i="39" a="1"/>
  <c r="AD475" i="39"/>
  <c r="AA475" i="39"/>
  <c r="Z475" i="39" a="1"/>
  <c r="Z475" i="39" s="1"/>
  <c r="U475" i="39"/>
  <c r="Q475" i="39" a="1"/>
  <c r="Q475" i="39" s="1"/>
  <c r="R475" i="39" s="1"/>
  <c r="L475" i="39"/>
  <c r="H475" i="39" a="1"/>
  <c r="H475" i="39" s="1"/>
  <c r="I475" i="39" s="1"/>
  <c r="GA474" i="39"/>
  <c r="FW474" i="39"/>
  <c r="FX474" i="39" s="1"/>
  <c r="FW474" i="39" a="1"/>
  <c r="FR474" i="39"/>
  <c r="FO474" i="39"/>
  <c r="FN474" i="39" a="1"/>
  <c r="FN474" i="39" s="1"/>
  <c r="FI474" i="39"/>
  <c r="FE474" i="39" a="1"/>
  <c r="FE474" i="39" s="1"/>
  <c r="FF474" i="39" s="1"/>
  <c r="EZ474" i="39"/>
  <c r="EV474" i="39" a="1"/>
  <c r="EV474" i="39" s="1"/>
  <c r="EW474" i="39" s="1"/>
  <c r="EQ474" i="39"/>
  <c r="EN474" i="39"/>
  <c r="EM474" i="39"/>
  <c r="EM474" i="39" a="1"/>
  <c r="EH474" i="39"/>
  <c r="EE474" i="39"/>
  <c r="ED474" i="39" a="1"/>
  <c r="ED474" i="39" s="1"/>
  <c r="DY474" i="39"/>
  <c r="DU474" i="39"/>
  <c r="DV474" i="39" s="1"/>
  <c r="DU474" i="39" a="1"/>
  <c r="DP474" i="39"/>
  <c r="DL474" i="39" a="1"/>
  <c r="DL474" i="39" s="1"/>
  <c r="DM474" i="39" s="1"/>
  <c r="DG474" i="39"/>
  <c r="DC474" i="39" a="1"/>
  <c r="DC474" i="39" s="1"/>
  <c r="DD474" i="39" s="1"/>
  <c r="CX474" i="39"/>
  <c r="CU474" i="39"/>
  <c r="CT474" i="39" a="1"/>
  <c r="CT474" i="39" s="1"/>
  <c r="CO474" i="39"/>
  <c r="CK474" i="39" a="1"/>
  <c r="CK474" i="39" s="1"/>
  <c r="CL474" i="39" s="1"/>
  <c r="CF474" i="39"/>
  <c r="CB474" i="39" a="1"/>
  <c r="CB474" i="39" s="1"/>
  <c r="CC474" i="39" s="1"/>
  <c r="BW474" i="39"/>
  <c r="BS474" i="39"/>
  <c r="BT474" i="39" s="1"/>
  <c r="BS474" i="39" a="1"/>
  <c r="BN474" i="39"/>
  <c r="BK474" i="39"/>
  <c r="BJ474" i="39" a="1"/>
  <c r="BJ474" i="39" s="1"/>
  <c r="BE474" i="39"/>
  <c r="BA474" i="39" a="1"/>
  <c r="BA474" i="39" s="1"/>
  <c r="BB474" i="39" s="1"/>
  <c r="AV474" i="39"/>
  <c r="AS474" i="39"/>
  <c r="AR474" i="39" a="1"/>
  <c r="AR474" i="39" s="1"/>
  <c r="AM474" i="39"/>
  <c r="AI474" i="39"/>
  <c r="AJ474" i="39" s="1"/>
  <c r="AI474" i="39" a="1"/>
  <c r="AD474" i="39"/>
  <c r="AA474" i="39"/>
  <c r="Z474" i="39" a="1"/>
  <c r="Z474" i="39" s="1"/>
  <c r="U474" i="39"/>
  <c r="Q474" i="39" a="1"/>
  <c r="Q474" i="39" s="1"/>
  <c r="R474" i="39" s="1"/>
  <c r="L474" i="39"/>
  <c r="H474" i="39" a="1"/>
  <c r="H474" i="39" s="1"/>
  <c r="I474" i="39" s="1"/>
  <c r="GA473" i="39"/>
  <c r="FW473" i="39"/>
  <c r="FX473" i="39" s="1"/>
  <c r="FW473" i="39" a="1"/>
  <c r="FR473" i="39"/>
  <c r="FO473" i="39"/>
  <c r="FN473" i="39" a="1"/>
  <c r="FN473" i="39" s="1"/>
  <c r="FI473" i="39"/>
  <c r="FE473" i="39" a="1"/>
  <c r="FE473" i="39" s="1"/>
  <c r="FF473" i="39" s="1"/>
  <c r="EZ473" i="39"/>
  <c r="EV473" i="39" a="1"/>
  <c r="EV473" i="39" s="1"/>
  <c r="EW473" i="39" s="1"/>
  <c r="EQ473" i="39"/>
  <c r="EM473" i="39"/>
  <c r="EN473" i="39" s="1"/>
  <c r="EM473" i="39" a="1"/>
  <c r="EH473" i="39"/>
  <c r="EE473" i="39"/>
  <c r="ED473" i="39" a="1"/>
  <c r="ED473" i="39" s="1"/>
  <c r="DY473" i="39"/>
  <c r="DU473" i="39"/>
  <c r="DV473" i="39" s="1"/>
  <c r="DU473" i="39" a="1"/>
  <c r="DP473" i="39"/>
  <c r="DL473" i="39" a="1"/>
  <c r="DL473" i="39" s="1"/>
  <c r="DM473" i="39" s="1"/>
  <c r="DG473" i="39"/>
  <c r="DC473" i="39" a="1"/>
  <c r="DC473" i="39" s="1"/>
  <c r="DD473" i="39" s="1"/>
  <c r="CX473" i="39"/>
  <c r="CU473" i="39"/>
  <c r="CT473" i="39" a="1"/>
  <c r="CT473" i="39" s="1"/>
  <c r="CO473" i="39"/>
  <c r="CK473" i="39" a="1"/>
  <c r="CK473" i="39" s="1"/>
  <c r="CL473" i="39" s="1"/>
  <c r="CF473" i="39"/>
  <c r="CB473" i="39"/>
  <c r="CC473" i="39" s="1"/>
  <c r="CB473" i="39" a="1"/>
  <c r="BW473" i="39"/>
  <c r="BS473" i="39" a="1"/>
  <c r="BS473" i="39" s="1"/>
  <c r="BT473" i="39" s="1"/>
  <c r="BN473" i="39"/>
  <c r="BJ473" i="39"/>
  <c r="BK473" i="39" s="1"/>
  <c r="BJ473" i="39" a="1"/>
  <c r="BE473" i="39"/>
  <c r="BA473" i="39" a="1"/>
  <c r="BA473" i="39" s="1"/>
  <c r="BB473" i="39" s="1"/>
  <c r="AV473" i="39"/>
  <c r="AR473" i="39"/>
  <c r="AS473" i="39" s="1"/>
  <c r="AR473" i="39" a="1"/>
  <c r="AM473" i="39"/>
  <c r="AI473" i="39" a="1"/>
  <c r="AI473" i="39" s="1"/>
  <c r="AJ473" i="39" s="1"/>
  <c r="AD473" i="39"/>
  <c r="Z473" i="39"/>
  <c r="AA473" i="39" s="1"/>
  <c r="Z473" i="39" a="1"/>
  <c r="U473" i="39"/>
  <c r="Q473" i="39" a="1"/>
  <c r="Q473" i="39" s="1"/>
  <c r="R473" i="39" s="1"/>
  <c r="L473" i="39"/>
  <c r="H473" i="39"/>
  <c r="I473" i="39" s="1"/>
  <c r="H473" i="39" a="1"/>
  <c r="GA472" i="39"/>
  <c r="FW472" i="39" a="1"/>
  <c r="FW472" i="39" s="1"/>
  <c r="FX472" i="39" s="1"/>
  <c r="FR472" i="39"/>
  <c r="FN472" i="39"/>
  <c r="FO472" i="39" s="1"/>
  <c r="FN472" i="39" a="1"/>
  <c r="FI472" i="39"/>
  <c r="FE472" i="39" a="1"/>
  <c r="FE472" i="39" s="1"/>
  <c r="FF472" i="39" s="1"/>
  <c r="EZ472" i="39"/>
  <c r="EV472" i="39"/>
  <c r="EW472" i="39" s="1"/>
  <c r="EV472" i="39" a="1"/>
  <c r="EQ472" i="39"/>
  <c r="EM472" i="39" a="1"/>
  <c r="EM472" i="39" s="1"/>
  <c r="EN472" i="39" s="1"/>
  <c r="EH472" i="39"/>
  <c r="ED472" i="39"/>
  <c r="EE472" i="39" s="1"/>
  <c r="ED472" i="39" a="1"/>
  <c r="DY472" i="39"/>
  <c r="DU472" i="39" a="1"/>
  <c r="DU472" i="39" s="1"/>
  <c r="DV472" i="39" s="1"/>
  <c r="DP472" i="39"/>
  <c r="DL472" i="39"/>
  <c r="DM472" i="39" s="1"/>
  <c r="DL472" i="39" a="1"/>
  <c r="DG472" i="39"/>
  <c r="DD472" i="39"/>
  <c r="DC472" i="39" a="1"/>
  <c r="DC472" i="39" s="1"/>
  <c r="CX472" i="39"/>
  <c r="CT472" i="39" a="1"/>
  <c r="CT472" i="39" s="1"/>
  <c r="CU472" i="39" s="1"/>
  <c r="CO472" i="39"/>
  <c r="CL472" i="39"/>
  <c r="CK472" i="39" a="1"/>
  <c r="CK472" i="39" s="1"/>
  <c r="CF472" i="39"/>
  <c r="CB472" i="39" a="1"/>
  <c r="CB472" i="39" s="1"/>
  <c r="CC472" i="39" s="1"/>
  <c r="BW472" i="39"/>
  <c r="BS472" i="39" a="1"/>
  <c r="BS472" i="39" s="1"/>
  <c r="BT472" i="39" s="1"/>
  <c r="BN472" i="39"/>
  <c r="BJ472" i="39" a="1"/>
  <c r="BJ472" i="39" s="1"/>
  <c r="BK472" i="39" s="1"/>
  <c r="BE472" i="39"/>
  <c r="BB472" i="39"/>
  <c r="BA472" i="39" a="1"/>
  <c r="BA472" i="39" s="1"/>
  <c r="AV472" i="39"/>
  <c r="AR472" i="39" a="1"/>
  <c r="AR472" i="39" s="1"/>
  <c r="AS472" i="39" s="1"/>
  <c r="AM472" i="39"/>
  <c r="AI472" i="39" a="1"/>
  <c r="AI472" i="39" s="1"/>
  <c r="AJ472" i="39" s="1"/>
  <c r="AD472" i="39"/>
  <c r="Z472" i="39" a="1"/>
  <c r="Z472" i="39" s="1"/>
  <c r="AA472" i="39" s="1"/>
  <c r="U472" i="39"/>
  <c r="R472" i="39"/>
  <c r="Q472" i="39" a="1"/>
  <c r="Q472" i="39" s="1"/>
  <c r="L472" i="39"/>
  <c r="H472" i="39" a="1"/>
  <c r="H472" i="39" s="1"/>
  <c r="I472" i="39" s="1"/>
  <c r="GA471" i="39"/>
  <c r="FW471" i="39" a="1"/>
  <c r="FW471" i="39" s="1"/>
  <c r="FX471" i="39" s="1"/>
  <c r="FR471" i="39"/>
  <c r="FN471" i="39" a="1"/>
  <c r="FN471" i="39" s="1"/>
  <c r="FO471" i="39" s="1"/>
  <c r="FI471" i="39"/>
  <c r="FE471" i="39" a="1"/>
  <c r="FE471" i="39" s="1"/>
  <c r="FF471" i="39" s="1"/>
  <c r="EZ471" i="39"/>
  <c r="EV471" i="39" a="1"/>
  <c r="EV471" i="39" s="1"/>
  <c r="EW471" i="39" s="1"/>
  <c r="EQ471" i="39"/>
  <c r="EM471" i="39" a="1"/>
  <c r="EM471" i="39" s="1"/>
  <c r="EN471" i="39" s="1"/>
  <c r="EH471" i="39"/>
  <c r="ED471" i="39" a="1"/>
  <c r="ED471" i="39" s="1"/>
  <c r="EE471" i="39" s="1"/>
  <c r="DY471" i="39"/>
  <c r="DU471" i="39" a="1"/>
  <c r="DU471" i="39" s="1"/>
  <c r="DV471" i="39" s="1"/>
  <c r="DP471" i="39"/>
  <c r="DL471" i="39" a="1"/>
  <c r="DL471" i="39" s="1"/>
  <c r="DM471" i="39" s="1"/>
  <c r="DG471" i="39"/>
  <c r="DC471" i="39" a="1"/>
  <c r="DC471" i="39" s="1"/>
  <c r="DD471" i="39" s="1"/>
  <c r="CX471" i="39"/>
  <c r="CT471" i="39" a="1"/>
  <c r="CT471" i="39" s="1"/>
  <c r="CU471" i="39" s="1"/>
  <c r="CO471" i="39"/>
  <c r="CK471" i="39" a="1"/>
  <c r="CK471" i="39" s="1"/>
  <c r="CL471" i="39" s="1"/>
  <c r="CF471" i="39"/>
  <c r="CB471" i="39" a="1"/>
  <c r="CB471" i="39" s="1"/>
  <c r="CC471" i="39" s="1"/>
  <c r="BW471" i="39"/>
  <c r="BS471" i="39"/>
  <c r="BT471" i="39" s="1"/>
  <c r="BS471" i="39" a="1"/>
  <c r="BN471" i="39"/>
  <c r="BJ471" i="39" a="1"/>
  <c r="BJ471" i="39" s="1"/>
  <c r="BK471" i="39" s="1"/>
  <c r="BE471" i="39"/>
  <c r="BA471" i="39" a="1"/>
  <c r="BA471" i="39" s="1"/>
  <c r="BB471" i="39" s="1"/>
  <c r="AV471" i="39"/>
  <c r="AR471" i="39"/>
  <c r="AS471" i="39" s="1"/>
  <c r="AR471" i="39" a="1"/>
  <c r="AM471" i="39"/>
  <c r="AI471" i="39" a="1"/>
  <c r="AI471" i="39" s="1"/>
  <c r="AJ471" i="39" s="1"/>
  <c r="AD471" i="39"/>
  <c r="Z471" i="39" a="1"/>
  <c r="Z471" i="39" s="1"/>
  <c r="AA471" i="39" s="1"/>
  <c r="U471" i="39"/>
  <c r="Q471" i="39" a="1"/>
  <c r="Q471" i="39" s="1"/>
  <c r="R471" i="39" s="1"/>
  <c r="L471" i="39"/>
  <c r="H471" i="39"/>
  <c r="I471" i="39" s="1"/>
  <c r="H471" i="39" a="1"/>
  <c r="GA470" i="39"/>
  <c r="FW470" i="39" a="1"/>
  <c r="FW470" i="39" s="1"/>
  <c r="FX470" i="39" s="1"/>
  <c r="FR470" i="39"/>
  <c r="FN470" i="39"/>
  <c r="FO470" i="39" s="1"/>
  <c r="FN470" i="39" a="1"/>
  <c r="FI470" i="39"/>
  <c r="FE470" i="39"/>
  <c r="FF470" i="39" s="1"/>
  <c r="FE470" i="39" a="1"/>
  <c r="EZ470" i="39"/>
  <c r="EV470" i="39" a="1"/>
  <c r="EV470" i="39" s="1"/>
  <c r="EW470" i="39" s="1"/>
  <c r="EQ470" i="39"/>
  <c r="EM470" i="39" a="1"/>
  <c r="EM470" i="39" s="1"/>
  <c r="EN470" i="39" s="1"/>
  <c r="EH470" i="39"/>
  <c r="ED470" i="39" a="1"/>
  <c r="ED470" i="39" s="1"/>
  <c r="EE470" i="39" s="1"/>
  <c r="DY470" i="39"/>
  <c r="DU470" i="39"/>
  <c r="DV470" i="39" s="1"/>
  <c r="DU470" i="39" a="1"/>
  <c r="DP470" i="39"/>
  <c r="DL470" i="39" a="1"/>
  <c r="DL470" i="39" s="1"/>
  <c r="DM470" i="39" s="1"/>
  <c r="DG470" i="39"/>
  <c r="DD470" i="39"/>
  <c r="DC470" i="39" a="1"/>
  <c r="DC470" i="39" s="1"/>
  <c r="CX470" i="39"/>
  <c r="CT470" i="39" a="1"/>
  <c r="CT470" i="39" s="1"/>
  <c r="CU470" i="39" s="1"/>
  <c r="CO470" i="39"/>
  <c r="CK470" i="39"/>
  <c r="CL470" i="39" s="1"/>
  <c r="CK470" i="39" a="1"/>
  <c r="CF470" i="39"/>
  <c r="CB470" i="39"/>
  <c r="CC470" i="39" s="1"/>
  <c r="CB470" i="39" a="1"/>
  <c r="BW470" i="39"/>
  <c r="BS470" i="39" a="1"/>
  <c r="BS470" i="39" s="1"/>
  <c r="BT470" i="39" s="1"/>
  <c r="BN470" i="39"/>
  <c r="BJ470" i="39" a="1"/>
  <c r="BJ470" i="39" s="1"/>
  <c r="BK470" i="39" s="1"/>
  <c r="BE470" i="39"/>
  <c r="BA470" i="39" a="1"/>
  <c r="BA470" i="39" s="1"/>
  <c r="BB470" i="39" s="1"/>
  <c r="AV470" i="39"/>
  <c r="AR470" i="39"/>
  <c r="AS470" i="39" s="1"/>
  <c r="AR470" i="39" a="1"/>
  <c r="AM470" i="39"/>
  <c r="AI470" i="39" a="1"/>
  <c r="AI470" i="39" s="1"/>
  <c r="AJ470" i="39" s="1"/>
  <c r="AD470" i="39"/>
  <c r="Z470" i="39" a="1"/>
  <c r="Z470" i="39" s="1"/>
  <c r="AA470" i="39" s="1"/>
  <c r="U470" i="39"/>
  <c r="Q470" i="39" a="1"/>
  <c r="Q470" i="39" s="1"/>
  <c r="R470" i="39" s="1"/>
  <c r="L470" i="39"/>
  <c r="H470" i="39"/>
  <c r="I470" i="39" s="1"/>
  <c r="H470" i="39" a="1"/>
  <c r="GA469" i="39"/>
  <c r="FW469" i="39" a="1"/>
  <c r="FW469" i="39" s="1"/>
  <c r="FX469" i="39" s="1"/>
  <c r="FR469" i="39"/>
  <c r="FN469" i="39" a="1"/>
  <c r="FN469" i="39" s="1"/>
  <c r="FO469" i="39" s="1"/>
  <c r="FI469" i="39"/>
  <c r="FE469" i="39"/>
  <c r="FF469" i="39" s="1"/>
  <c r="FE469" i="39" a="1"/>
  <c r="EZ469" i="39"/>
  <c r="EV469" i="39" a="1"/>
  <c r="EV469" i="39" s="1"/>
  <c r="EW469" i="39" s="1"/>
  <c r="EQ469" i="39"/>
  <c r="EM469" i="39" a="1"/>
  <c r="EM469" i="39" s="1"/>
  <c r="EN469" i="39" s="1"/>
  <c r="EH469" i="39"/>
  <c r="ED469" i="39" a="1"/>
  <c r="ED469" i="39" s="1"/>
  <c r="EE469" i="39" s="1"/>
  <c r="DY469" i="39"/>
  <c r="DU469" i="39"/>
  <c r="DV469" i="39" s="1"/>
  <c r="DU469" i="39" a="1"/>
  <c r="DP469" i="39"/>
  <c r="DL469" i="39" a="1"/>
  <c r="DL469" i="39" s="1"/>
  <c r="DM469" i="39" s="1"/>
  <c r="DG469" i="39"/>
  <c r="DD469" i="39"/>
  <c r="DC469" i="39" a="1"/>
  <c r="DC469" i="39" s="1"/>
  <c r="CX469" i="39"/>
  <c r="CT469" i="39" a="1"/>
  <c r="CT469" i="39" s="1"/>
  <c r="CU469" i="39" s="1"/>
  <c r="CO469" i="39"/>
  <c r="CK469" i="39"/>
  <c r="CL469" i="39" s="1"/>
  <c r="CK469" i="39" a="1"/>
  <c r="CF469" i="39"/>
  <c r="CB469" i="39"/>
  <c r="CC469" i="39" s="1"/>
  <c r="CB469" i="39" a="1"/>
  <c r="BW469" i="39"/>
  <c r="BS469" i="39" a="1"/>
  <c r="BS469" i="39" s="1"/>
  <c r="BT469" i="39" s="1"/>
  <c r="BN469" i="39"/>
  <c r="BJ469" i="39" a="1"/>
  <c r="BJ469" i="39" s="1"/>
  <c r="BK469" i="39" s="1"/>
  <c r="BE469" i="39"/>
  <c r="BA469" i="39" a="1"/>
  <c r="BA469" i="39" s="1"/>
  <c r="BB469" i="39" s="1"/>
  <c r="AV469" i="39"/>
  <c r="AR469" i="39"/>
  <c r="AS469" i="39" s="1"/>
  <c r="AR469" i="39" a="1"/>
  <c r="AM469" i="39"/>
  <c r="AI469" i="39" a="1"/>
  <c r="AI469" i="39" s="1"/>
  <c r="AJ469" i="39" s="1"/>
  <c r="AD469" i="39"/>
  <c r="Z469" i="39" a="1"/>
  <c r="Z469" i="39" s="1"/>
  <c r="AA469" i="39" s="1"/>
  <c r="U469" i="39"/>
  <c r="Q469" i="39" a="1"/>
  <c r="Q469" i="39" s="1"/>
  <c r="R469" i="39" s="1"/>
  <c r="L469" i="39"/>
  <c r="H469" i="39"/>
  <c r="I469" i="39" s="1"/>
  <c r="H469" i="39" a="1"/>
  <c r="GA468" i="39"/>
  <c r="FW468" i="39" a="1"/>
  <c r="FW468" i="39" s="1"/>
  <c r="FX468" i="39" s="1"/>
  <c r="FR468" i="39"/>
  <c r="FN468" i="39" a="1"/>
  <c r="FN468" i="39" s="1"/>
  <c r="FO468" i="39" s="1"/>
  <c r="FI468" i="39"/>
  <c r="FE468" i="39"/>
  <c r="FF468" i="39" s="1"/>
  <c r="FE468" i="39" a="1"/>
  <c r="EZ468" i="39"/>
  <c r="EV468" i="39" a="1"/>
  <c r="EV468" i="39" s="1"/>
  <c r="EW468" i="39" s="1"/>
  <c r="EQ468" i="39"/>
  <c r="EM468" i="39" a="1"/>
  <c r="EM468" i="39" s="1"/>
  <c r="EN468" i="39" s="1"/>
  <c r="EH468" i="39"/>
  <c r="ED468" i="39" a="1"/>
  <c r="ED468" i="39" s="1"/>
  <c r="EE468" i="39" s="1"/>
  <c r="DY468" i="39"/>
  <c r="DU468" i="39"/>
  <c r="DV468" i="39" s="1"/>
  <c r="DU468" i="39" a="1"/>
  <c r="DP468" i="39"/>
  <c r="DL468" i="39" a="1"/>
  <c r="DL468" i="39" s="1"/>
  <c r="DM468" i="39" s="1"/>
  <c r="DG468" i="39"/>
  <c r="DD468" i="39"/>
  <c r="DC468" i="39" a="1"/>
  <c r="DC468" i="39" s="1"/>
  <c r="CX468" i="39"/>
  <c r="CT468" i="39" a="1"/>
  <c r="CT468" i="39" s="1"/>
  <c r="CU468" i="39" s="1"/>
  <c r="CO468" i="39"/>
  <c r="CK468" i="39"/>
  <c r="CL468" i="39" s="1"/>
  <c r="CK468" i="39" a="1"/>
  <c r="CF468" i="39"/>
  <c r="CB468" i="39"/>
  <c r="CC468" i="39" s="1"/>
  <c r="CB468" i="39" a="1"/>
  <c r="BW468" i="39"/>
  <c r="BS468" i="39"/>
  <c r="BT468" i="39" s="1"/>
  <c r="BS468" i="39" a="1"/>
  <c r="BN468" i="39"/>
  <c r="BJ468" i="39" a="1"/>
  <c r="BJ468" i="39" s="1"/>
  <c r="BK468" i="39" s="1"/>
  <c r="BE468" i="39"/>
  <c r="BA468" i="39" a="1"/>
  <c r="BA468" i="39" s="1"/>
  <c r="BB468" i="39" s="1"/>
  <c r="AV468" i="39"/>
  <c r="AR468" i="39"/>
  <c r="AS468" i="39" s="1"/>
  <c r="AR468" i="39" a="1"/>
  <c r="AM468" i="39"/>
  <c r="AI468" i="39" a="1"/>
  <c r="AI468" i="39" s="1"/>
  <c r="AJ468" i="39" s="1"/>
  <c r="AD468" i="39"/>
  <c r="Z468" i="39" a="1"/>
  <c r="Z468" i="39" s="1"/>
  <c r="AA468" i="39" s="1"/>
  <c r="U468" i="39"/>
  <c r="Q468" i="39" a="1"/>
  <c r="Q468" i="39" s="1"/>
  <c r="R468" i="39" s="1"/>
  <c r="L468" i="39"/>
  <c r="H468" i="39"/>
  <c r="I468" i="39" s="1"/>
  <c r="H468" i="39" a="1"/>
  <c r="GA467" i="39"/>
  <c r="FW467" i="39" a="1"/>
  <c r="FW467" i="39" s="1"/>
  <c r="FX467" i="39" s="1"/>
  <c r="FR467" i="39"/>
  <c r="FN467" i="39" a="1"/>
  <c r="FN467" i="39" s="1"/>
  <c r="FO467" i="39" s="1"/>
  <c r="FI467" i="39"/>
  <c r="FE467" i="39"/>
  <c r="FF467" i="39" s="1"/>
  <c r="FE467" i="39" a="1"/>
  <c r="EZ467" i="39"/>
  <c r="EV467" i="39" a="1"/>
  <c r="EV467" i="39" s="1"/>
  <c r="EW467" i="39" s="1"/>
  <c r="EQ467" i="39"/>
  <c r="EM467" i="39" a="1"/>
  <c r="EM467" i="39" s="1"/>
  <c r="EN467" i="39" s="1"/>
  <c r="EH467" i="39"/>
  <c r="ED467" i="39" a="1"/>
  <c r="ED467" i="39" s="1"/>
  <c r="EE467" i="39" s="1"/>
  <c r="DY467" i="39"/>
  <c r="DU467" i="39"/>
  <c r="DV467" i="39" s="1"/>
  <c r="DU467" i="39" a="1"/>
  <c r="DP467" i="39"/>
  <c r="DL467" i="39" a="1"/>
  <c r="DL467" i="39" s="1"/>
  <c r="DM467" i="39" s="1"/>
  <c r="DG467" i="39"/>
  <c r="DC467" i="39" a="1"/>
  <c r="DC467" i="39" s="1"/>
  <c r="DD467" i="39" s="1"/>
  <c r="CX467" i="39"/>
  <c r="CT467" i="39" a="1"/>
  <c r="CT467" i="39" s="1"/>
  <c r="CU467" i="39" s="1"/>
  <c r="CO467" i="39"/>
  <c r="CK467" i="39"/>
  <c r="CL467" i="39" s="1"/>
  <c r="CK467" i="39" a="1"/>
  <c r="CF467" i="39"/>
  <c r="CB467" i="39"/>
  <c r="CC467" i="39" s="1"/>
  <c r="CB467" i="39" a="1"/>
  <c r="BW467" i="39"/>
  <c r="BS467" i="39" a="1"/>
  <c r="BS467" i="39" s="1"/>
  <c r="BT467" i="39" s="1"/>
  <c r="BN467" i="39"/>
  <c r="BJ467" i="39" a="1"/>
  <c r="BJ467" i="39" s="1"/>
  <c r="BK467" i="39" s="1"/>
  <c r="BE467" i="39"/>
  <c r="BA467" i="39" a="1"/>
  <c r="BA467" i="39" s="1"/>
  <c r="BB467" i="39" s="1"/>
  <c r="AV467" i="39"/>
  <c r="AR467" i="39"/>
  <c r="AS467" i="39" s="1"/>
  <c r="AR467" i="39" a="1"/>
  <c r="AM467" i="39"/>
  <c r="AI467" i="39" a="1"/>
  <c r="AI467" i="39" s="1"/>
  <c r="AJ467" i="39" s="1"/>
  <c r="AD467" i="39"/>
  <c r="Z467" i="39" a="1"/>
  <c r="Z467" i="39" s="1"/>
  <c r="AA467" i="39" s="1"/>
  <c r="U467" i="39"/>
  <c r="Q467" i="39" a="1"/>
  <c r="Q467" i="39" s="1"/>
  <c r="R467" i="39" s="1"/>
  <c r="L467" i="39"/>
  <c r="H467" i="39"/>
  <c r="I467" i="39" s="1"/>
  <c r="H467" i="39" a="1"/>
  <c r="GA466" i="39"/>
  <c r="FW466" i="39" a="1"/>
  <c r="FW466" i="39" s="1"/>
  <c r="FX466" i="39" s="1"/>
  <c r="FR466" i="39"/>
  <c r="FN466" i="39" a="1"/>
  <c r="FN466" i="39" s="1"/>
  <c r="FO466" i="39" s="1"/>
  <c r="FI466" i="39"/>
  <c r="FE466" i="39"/>
  <c r="FF466" i="39" s="1"/>
  <c r="FE466" i="39" a="1"/>
  <c r="EZ466" i="39"/>
  <c r="EV466" i="39" a="1"/>
  <c r="EV466" i="39" s="1"/>
  <c r="EW466" i="39" s="1"/>
  <c r="EQ466" i="39"/>
  <c r="EM466" i="39" a="1"/>
  <c r="EM466" i="39" s="1"/>
  <c r="EN466" i="39" s="1"/>
  <c r="EH466" i="39"/>
  <c r="ED466" i="39" a="1"/>
  <c r="ED466" i="39" s="1"/>
  <c r="EE466" i="39" s="1"/>
  <c r="DY466" i="39"/>
  <c r="DU466" i="39"/>
  <c r="DV466" i="39" s="1"/>
  <c r="DU466" i="39" a="1"/>
  <c r="DP466" i="39"/>
  <c r="DL466" i="39" a="1"/>
  <c r="DL466" i="39" s="1"/>
  <c r="DM466" i="39" s="1"/>
  <c r="DG466" i="39"/>
  <c r="DC466" i="39" a="1"/>
  <c r="DC466" i="39" s="1"/>
  <c r="DD466" i="39" s="1"/>
  <c r="CX466" i="39"/>
  <c r="CT466" i="39" a="1"/>
  <c r="CT466" i="39" s="1"/>
  <c r="CU466" i="39" s="1"/>
  <c r="CO466" i="39"/>
  <c r="CL466" i="39"/>
  <c r="CK466" i="39"/>
  <c r="CK466" i="39" a="1"/>
  <c r="CF466" i="39"/>
  <c r="CB466" i="39"/>
  <c r="CC466" i="39" s="1"/>
  <c r="CB466" i="39" a="1"/>
  <c r="BW466" i="39"/>
  <c r="BS466" i="39"/>
  <c r="BT466" i="39" s="1"/>
  <c r="BS466" i="39" a="1"/>
  <c r="BN466" i="39"/>
  <c r="BJ466" i="39" a="1"/>
  <c r="BJ466" i="39" s="1"/>
  <c r="BK466" i="39" s="1"/>
  <c r="BE466" i="39"/>
  <c r="BA466" i="39" a="1"/>
  <c r="BA466" i="39" s="1"/>
  <c r="BB466" i="39" s="1"/>
  <c r="AV466" i="39"/>
  <c r="AR466" i="39"/>
  <c r="AS466" i="39" s="1"/>
  <c r="AR466" i="39" a="1"/>
  <c r="AM466" i="39"/>
  <c r="AI466" i="39" a="1"/>
  <c r="AI466" i="39" s="1"/>
  <c r="AJ466" i="39" s="1"/>
  <c r="AD466" i="39"/>
  <c r="Z466" i="39" a="1"/>
  <c r="Z466" i="39" s="1"/>
  <c r="AA466" i="39" s="1"/>
  <c r="U466" i="39"/>
  <c r="Q466" i="39" a="1"/>
  <c r="Q466" i="39" s="1"/>
  <c r="R466" i="39" s="1"/>
  <c r="L466" i="39"/>
  <c r="H466" i="39"/>
  <c r="I466" i="39" s="1"/>
  <c r="H466" i="39" a="1"/>
  <c r="GA465" i="39"/>
  <c r="FW465" i="39" a="1"/>
  <c r="FW465" i="39" s="1"/>
  <c r="FX465" i="39" s="1"/>
  <c r="FR465" i="39"/>
  <c r="FN465" i="39"/>
  <c r="FO465" i="39" s="1"/>
  <c r="FN465" i="39" a="1"/>
  <c r="FI465" i="39"/>
  <c r="FE465" i="39"/>
  <c r="FF465" i="39" s="1"/>
  <c r="FE465" i="39" a="1"/>
  <c r="EZ465" i="39"/>
  <c r="EV465" i="39" a="1"/>
  <c r="EV465" i="39" s="1"/>
  <c r="EW465" i="39" s="1"/>
  <c r="EQ465" i="39"/>
  <c r="EM465" i="39" a="1"/>
  <c r="EM465" i="39" s="1"/>
  <c r="EN465" i="39" s="1"/>
  <c r="EH465" i="39"/>
  <c r="ED465" i="39" a="1"/>
  <c r="ED465" i="39" s="1"/>
  <c r="EE465" i="39" s="1"/>
  <c r="DY465" i="39"/>
  <c r="DU465" i="39"/>
  <c r="DV465" i="39" s="1"/>
  <c r="DU465" i="39" a="1"/>
  <c r="DP465" i="39"/>
  <c r="DL465" i="39" a="1"/>
  <c r="DL465" i="39" s="1"/>
  <c r="DM465" i="39" s="1"/>
  <c r="DG465" i="39"/>
  <c r="DD465" i="39"/>
  <c r="DC465" i="39" a="1"/>
  <c r="DC465" i="39" s="1"/>
  <c r="CX465" i="39"/>
  <c r="CT465" i="39" a="1"/>
  <c r="CT465" i="39" s="1"/>
  <c r="CU465" i="39" s="1"/>
  <c r="CO465" i="39"/>
  <c r="CL465" i="39"/>
  <c r="CK465" i="39"/>
  <c r="CK465" i="39" a="1"/>
  <c r="CF465" i="39"/>
  <c r="CB465" i="39"/>
  <c r="CC465" i="39" s="1"/>
  <c r="CB465" i="39" a="1"/>
  <c r="BW465" i="39"/>
  <c r="BS465" i="39" a="1"/>
  <c r="BS465" i="39" s="1"/>
  <c r="BT465" i="39" s="1"/>
  <c r="BN465" i="39"/>
  <c r="BJ465" i="39" a="1"/>
  <c r="BJ465" i="39" s="1"/>
  <c r="BK465" i="39" s="1"/>
  <c r="BE465" i="39"/>
  <c r="BA465" i="39" a="1"/>
  <c r="BA465" i="39" s="1"/>
  <c r="BB465" i="39" s="1"/>
  <c r="AV465" i="39"/>
  <c r="AR465" i="39"/>
  <c r="AS465" i="39" s="1"/>
  <c r="AR465" i="39" a="1"/>
  <c r="AM465" i="39"/>
  <c r="AI465" i="39" a="1"/>
  <c r="AI465" i="39" s="1"/>
  <c r="AJ465" i="39" s="1"/>
  <c r="AD465" i="39"/>
  <c r="Z465" i="39" a="1"/>
  <c r="Z465" i="39" s="1"/>
  <c r="AA465" i="39" s="1"/>
  <c r="U465" i="39"/>
  <c r="Q465" i="39" a="1"/>
  <c r="Q465" i="39" s="1"/>
  <c r="R465" i="39" s="1"/>
  <c r="L465" i="39"/>
  <c r="H465" i="39"/>
  <c r="I465" i="39" s="1"/>
  <c r="H465" i="39" a="1"/>
  <c r="GA464" i="39"/>
  <c r="FW464" i="39" a="1"/>
  <c r="FW464" i="39" s="1"/>
  <c r="FX464" i="39" s="1"/>
  <c r="FR464" i="39"/>
  <c r="FN464" i="39"/>
  <c r="FO464" i="39" s="1"/>
  <c r="FN464" i="39" a="1"/>
  <c r="FI464" i="39"/>
  <c r="FE464" i="39"/>
  <c r="FF464" i="39" s="1"/>
  <c r="FE464" i="39" a="1"/>
  <c r="EZ464" i="39"/>
  <c r="EV464" i="39" a="1"/>
  <c r="EV464" i="39" s="1"/>
  <c r="EW464" i="39" s="1"/>
  <c r="EQ464" i="39"/>
  <c r="EM464" i="39" a="1"/>
  <c r="EM464" i="39" s="1"/>
  <c r="EN464" i="39" s="1"/>
  <c r="EH464" i="39"/>
  <c r="ED464" i="39" a="1"/>
  <c r="ED464" i="39" s="1"/>
  <c r="EE464" i="39" s="1"/>
  <c r="DY464" i="39"/>
  <c r="DU464" i="39"/>
  <c r="DV464" i="39" s="1"/>
  <c r="DU464" i="39" a="1"/>
  <c r="DP464" i="39"/>
  <c r="DL464" i="39" a="1"/>
  <c r="DL464" i="39" s="1"/>
  <c r="DM464" i="39" s="1"/>
  <c r="DG464" i="39"/>
  <c r="DC464" i="39" a="1"/>
  <c r="DC464" i="39" s="1"/>
  <c r="DD464" i="39" s="1"/>
  <c r="CX464" i="39"/>
  <c r="CT464" i="39" a="1"/>
  <c r="CT464" i="39" s="1"/>
  <c r="CU464" i="39" s="1"/>
  <c r="CO464" i="39"/>
  <c r="CK464" i="39"/>
  <c r="CL464" i="39" s="1"/>
  <c r="CK464" i="39" a="1"/>
  <c r="CF464" i="39"/>
  <c r="CB464" i="39"/>
  <c r="CC464" i="39" s="1"/>
  <c r="CB464" i="39" a="1"/>
  <c r="BW464" i="39"/>
  <c r="BS464" i="39" a="1"/>
  <c r="BS464" i="39" s="1"/>
  <c r="BT464" i="39" s="1"/>
  <c r="BN464" i="39"/>
  <c r="BJ464" i="39" a="1"/>
  <c r="BJ464" i="39" s="1"/>
  <c r="BK464" i="39" s="1"/>
  <c r="BE464" i="39"/>
  <c r="BA464" i="39" a="1"/>
  <c r="BA464" i="39" s="1"/>
  <c r="BB464" i="39" s="1"/>
  <c r="AV464" i="39"/>
  <c r="AR464" i="39"/>
  <c r="AS464" i="39" s="1"/>
  <c r="AR464" i="39" a="1"/>
  <c r="AM464" i="39"/>
  <c r="AI464" i="39" a="1"/>
  <c r="AI464" i="39" s="1"/>
  <c r="AJ464" i="39" s="1"/>
  <c r="AD464" i="39"/>
  <c r="Z464" i="39" a="1"/>
  <c r="Z464" i="39" s="1"/>
  <c r="AA464" i="39" s="1"/>
  <c r="U464" i="39"/>
  <c r="Q464" i="39" a="1"/>
  <c r="Q464" i="39" s="1"/>
  <c r="R464" i="39" s="1"/>
  <c r="L464" i="39"/>
  <c r="H464" i="39"/>
  <c r="I464" i="39" s="1"/>
  <c r="H464" i="39" a="1"/>
  <c r="GA463" i="39"/>
  <c r="FW463" i="39" a="1"/>
  <c r="FW463" i="39" s="1"/>
  <c r="FX463" i="39" s="1"/>
  <c r="FR463" i="39"/>
  <c r="FN463" i="39" a="1"/>
  <c r="FN463" i="39" s="1"/>
  <c r="FO463" i="39" s="1"/>
  <c r="FI463" i="39"/>
  <c r="FE463" i="39"/>
  <c r="FF463" i="39" s="1"/>
  <c r="FE463" i="39" a="1"/>
  <c r="EZ463" i="39"/>
  <c r="EV463" i="39" a="1"/>
  <c r="EV463" i="39" s="1"/>
  <c r="EW463" i="39" s="1"/>
  <c r="EQ463" i="39"/>
  <c r="EM463" i="39" a="1"/>
  <c r="EM463" i="39" s="1"/>
  <c r="EN463" i="39" s="1"/>
  <c r="EH463" i="39"/>
  <c r="ED463" i="39" a="1"/>
  <c r="ED463" i="39" s="1"/>
  <c r="EE463" i="39" s="1"/>
  <c r="DY463" i="39"/>
  <c r="DU463" i="39"/>
  <c r="DV463" i="39" s="1"/>
  <c r="DU463" i="39" a="1"/>
  <c r="DP463" i="39"/>
  <c r="DL463" i="39" a="1"/>
  <c r="DL463" i="39" s="1"/>
  <c r="DM463" i="39" s="1"/>
  <c r="DG463" i="39"/>
  <c r="DD463" i="39"/>
  <c r="DC463" i="39" a="1"/>
  <c r="DC463" i="39" s="1"/>
  <c r="CX463" i="39"/>
  <c r="CT463" i="39" a="1"/>
  <c r="CT463" i="39" s="1"/>
  <c r="CU463" i="39" s="1"/>
  <c r="CO463" i="39"/>
  <c r="CK463" i="39"/>
  <c r="CL463" i="39" s="1"/>
  <c r="CK463" i="39" a="1"/>
  <c r="CF463" i="39"/>
  <c r="CB463" i="39"/>
  <c r="CC463" i="39" s="1"/>
  <c r="CB463" i="39" a="1"/>
  <c r="BW463" i="39"/>
  <c r="BS463" i="39"/>
  <c r="BT463" i="39" s="1"/>
  <c r="BS463" i="39" a="1"/>
  <c r="BN463" i="39"/>
  <c r="BJ463" i="39" a="1"/>
  <c r="BJ463" i="39" s="1"/>
  <c r="BK463" i="39" s="1"/>
  <c r="BE463" i="39"/>
  <c r="BA463" i="39" a="1"/>
  <c r="BA463" i="39" s="1"/>
  <c r="BB463" i="39" s="1"/>
  <c r="AV463" i="39"/>
  <c r="AR463" i="39"/>
  <c r="AS463" i="39" s="1"/>
  <c r="AR463" i="39" a="1"/>
  <c r="AM463" i="39"/>
  <c r="AI463" i="39" a="1"/>
  <c r="AI463" i="39" s="1"/>
  <c r="AJ463" i="39" s="1"/>
  <c r="AD463" i="39"/>
  <c r="Z463" i="39" a="1"/>
  <c r="Z463" i="39" s="1"/>
  <c r="AA463" i="39" s="1"/>
  <c r="U463" i="39"/>
  <c r="Q463" i="39" a="1"/>
  <c r="Q463" i="39" s="1"/>
  <c r="R463" i="39" s="1"/>
  <c r="L463" i="39"/>
  <c r="H463" i="39"/>
  <c r="I463" i="39" s="1"/>
  <c r="H463" i="39" a="1"/>
  <c r="GA462" i="39"/>
  <c r="FW462" i="39" a="1"/>
  <c r="FW462" i="39" s="1"/>
  <c r="FX462" i="39" s="1"/>
  <c r="FR462" i="39"/>
  <c r="FN462" i="39" a="1"/>
  <c r="FN462" i="39" s="1"/>
  <c r="FO462" i="39" s="1"/>
  <c r="FI462" i="39"/>
  <c r="FE462" i="39"/>
  <c r="FF462" i="39" s="1"/>
  <c r="FE462" i="39" a="1"/>
  <c r="EZ462" i="39"/>
  <c r="EV462" i="39" a="1"/>
  <c r="EV462" i="39" s="1"/>
  <c r="EW462" i="39" s="1"/>
  <c r="EQ462" i="39"/>
  <c r="EM462" i="39" a="1"/>
  <c r="EM462" i="39" s="1"/>
  <c r="EN462" i="39" s="1"/>
  <c r="EH462" i="39"/>
  <c r="ED462" i="39" a="1"/>
  <c r="ED462" i="39" s="1"/>
  <c r="EE462" i="39" s="1"/>
  <c r="DY462" i="39"/>
  <c r="DU462" i="39"/>
  <c r="DV462" i="39" s="1"/>
  <c r="DU462" i="39" a="1"/>
  <c r="DP462" i="39"/>
  <c r="DL462" i="39" a="1"/>
  <c r="DL462" i="39" s="1"/>
  <c r="DM462" i="39" s="1"/>
  <c r="DG462" i="39"/>
  <c r="DC462" i="39" a="1"/>
  <c r="DC462" i="39" s="1"/>
  <c r="DD462" i="39" s="1"/>
  <c r="CX462" i="39"/>
  <c r="CT462" i="39" a="1"/>
  <c r="CT462" i="39" s="1"/>
  <c r="CU462" i="39" s="1"/>
  <c r="CO462" i="39"/>
  <c r="CK462" i="39"/>
  <c r="CL462" i="39" s="1"/>
  <c r="CK462" i="39" a="1"/>
  <c r="CF462" i="39"/>
  <c r="CB462" i="39"/>
  <c r="CC462" i="39" s="1"/>
  <c r="CB462" i="39" a="1"/>
  <c r="BW462" i="39"/>
  <c r="BS462" i="39" a="1"/>
  <c r="BS462" i="39" s="1"/>
  <c r="BT462" i="39" s="1"/>
  <c r="BN462" i="39"/>
  <c r="BJ462" i="39" a="1"/>
  <c r="BJ462" i="39" s="1"/>
  <c r="BK462" i="39" s="1"/>
  <c r="BE462" i="39"/>
  <c r="BA462" i="39" a="1"/>
  <c r="BA462" i="39" s="1"/>
  <c r="BB462" i="39" s="1"/>
  <c r="AV462" i="39"/>
  <c r="AR462" i="39"/>
  <c r="AS462" i="39" s="1"/>
  <c r="AR462" i="39" a="1"/>
  <c r="AM462" i="39"/>
  <c r="AI462" i="39" a="1"/>
  <c r="AI462" i="39" s="1"/>
  <c r="AJ462" i="39" s="1"/>
  <c r="AD462" i="39"/>
  <c r="Z462" i="39" a="1"/>
  <c r="Z462" i="39" s="1"/>
  <c r="AA462" i="39" s="1"/>
  <c r="U462" i="39"/>
  <c r="Q462" i="39" a="1"/>
  <c r="Q462" i="39" s="1"/>
  <c r="R462" i="39" s="1"/>
  <c r="L462" i="39"/>
  <c r="H462" i="39"/>
  <c r="I462" i="39" s="1"/>
  <c r="H462" i="39" a="1"/>
  <c r="GA461" i="39"/>
  <c r="FW461" i="39" a="1"/>
  <c r="FW461" i="39" s="1"/>
  <c r="FX461" i="39" s="1"/>
  <c r="FR461" i="39"/>
  <c r="FN461" i="39" a="1"/>
  <c r="FN461" i="39" s="1"/>
  <c r="FO461" i="39" s="1"/>
  <c r="FI461" i="39"/>
  <c r="FE461" i="39"/>
  <c r="FF461" i="39" s="1"/>
  <c r="FE461" i="39" a="1"/>
  <c r="EZ461" i="39"/>
  <c r="EV461" i="39" a="1"/>
  <c r="EV461" i="39" s="1"/>
  <c r="EW461" i="39" s="1"/>
  <c r="EQ461" i="39"/>
  <c r="EM461" i="39" a="1"/>
  <c r="EM461" i="39" s="1"/>
  <c r="EN461" i="39" s="1"/>
  <c r="EH461" i="39"/>
  <c r="ED461" i="39" a="1"/>
  <c r="ED461" i="39" s="1"/>
  <c r="EE461" i="39" s="1"/>
  <c r="DY461" i="39"/>
  <c r="DU461" i="39"/>
  <c r="DV461" i="39" s="1"/>
  <c r="DU461" i="39" a="1"/>
  <c r="DP461" i="39"/>
  <c r="DL461" i="39" a="1"/>
  <c r="DL461" i="39" s="1"/>
  <c r="DM461" i="39" s="1"/>
  <c r="DG461" i="39"/>
  <c r="DC461" i="39" a="1"/>
  <c r="DC461" i="39" s="1"/>
  <c r="DD461" i="39" s="1"/>
  <c r="CX461" i="39"/>
  <c r="CT461" i="39" a="1"/>
  <c r="CT461" i="39" s="1"/>
  <c r="CU461" i="39" s="1"/>
  <c r="CO461" i="39"/>
  <c r="CL461" i="39"/>
  <c r="CK461" i="39"/>
  <c r="CK461" i="39" a="1"/>
  <c r="CF461" i="39"/>
  <c r="CB461" i="39"/>
  <c r="CC461" i="39" s="1"/>
  <c r="CB461" i="39" a="1"/>
  <c r="BW461" i="39"/>
  <c r="BS461" i="39"/>
  <c r="BT461" i="39" s="1"/>
  <c r="BS461" i="39" a="1"/>
  <c r="BN461" i="39"/>
  <c r="BJ461" i="39" a="1"/>
  <c r="BJ461" i="39" s="1"/>
  <c r="BK461" i="39" s="1"/>
  <c r="BE461" i="39"/>
  <c r="BA461" i="39" a="1"/>
  <c r="BA461" i="39" s="1"/>
  <c r="BB461" i="39" s="1"/>
  <c r="AV461" i="39"/>
  <c r="AR461" i="39"/>
  <c r="AS461" i="39" s="1"/>
  <c r="AR461" i="39" a="1"/>
  <c r="AM461" i="39"/>
  <c r="AI461" i="39" a="1"/>
  <c r="AI461" i="39" s="1"/>
  <c r="AJ461" i="39" s="1"/>
  <c r="AD461" i="39"/>
  <c r="Z461" i="39" a="1"/>
  <c r="Z461" i="39" s="1"/>
  <c r="AA461" i="39" s="1"/>
  <c r="U461" i="39"/>
  <c r="Q461" i="39" a="1"/>
  <c r="Q461" i="39" s="1"/>
  <c r="R461" i="39" s="1"/>
  <c r="L461" i="39"/>
  <c r="H461" i="39"/>
  <c r="I461" i="39" s="1"/>
  <c r="H461" i="39" a="1"/>
  <c r="GA460" i="39"/>
  <c r="FW460" i="39" a="1"/>
  <c r="FW460" i="39" s="1"/>
  <c r="FX460" i="39" s="1"/>
  <c r="FR460" i="39"/>
  <c r="FN460" i="39"/>
  <c r="FO460" i="39" s="1"/>
  <c r="FN460" i="39" a="1"/>
  <c r="FI460" i="39"/>
  <c r="FE460" i="39"/>
  <c r="FF460" i="39" s="1"/>
  <c r="FE460" i="39" a="1"/>
  <c r="EZ460" i="39"/>
  <c r="EV460" i="39" a="1"/>
  <c r="EV460" i="39" s="1"/>
  <c r="EW460" i="39" s="1"/>
  <c r="EQ460" i="39"/>
  <c r="EM460" i="39" a="1"/>
  <c r="EM460" i="39" s="1"/>
  <c r="EN460" i="39" s="1"/>
  <c r="EH460" i="39"/>
  <c r="ED460" i="39" a="1"/>
  <c r="ED460" i="39" s="1"/>
  <c r="EE460" i="39" s="1"/>
  <c r="DY460" i="39"/>
  <c r="DU460" i="39"/>
  <c r="DV460" i="39" s="1"/>
  <c r="DU460" i="39" a="1"/>
  <c r="DP460" i="39"/>
  <c r="DL460" i="39" a="1"/>
  <c r="DL460" i="39" s="1"/>
  <c r="DM460" i="39" s="1"/>
  <c r="DG460" i="39"/>
  <c r="DD460" i="39"/>
  <c r="DC460" i="39" a="1"/>
  <c r="DC460" i="39" s="1"/>
  <c r="CX460" i="39"/>
  <c r="CT460" i="39" a="1"/>
  <c r="CT460" i="39" s="1"/>
  <c r="CU460" i="39" s="1"/>
  <c r="CO460" i="39"/>
  <c r="CK460" i="39"/>
  <c r="CL460" i="39" s="1"/>
  <c r="CK460" i="39" a="1"/>
  <c r="CF460" i="39"/>
  <c r="CB460" i="39"/>
  <c r="CC460" i="39" s="1"/>
  <c r="CB460" i="39" a="1"/>
  <c r="BW460" i="39"/>
  <c r="BS460" i="39" a="1"/>
  <c r="BS460" i="39" s="1"/>
  <c r="BT460" i="39" s="1"/>
  <c r="BN460" i="39"/>
  <c r="BJ460" i="39" a="1"/>
  <c r="BJ460" i="39" s="1"/>
  <c r="BK460" i="39" s="1"/>
  <c r="BE460" i="39"/>
  <c r="BA460" i="39" a="1"/>
  <c r="BA460" i="39" s="1"/>
  <c r="BB460" i="39" s="1"/>
  <c r="AV460" i="39"/>
  <c r="AR460" i="39"/>
  <c r="AS460" i="39" s="1"/>
  <c r="AR460" i="39" a="1"/>
  <c r="AM460" i="39"/>
  <c r="AI460" i="39" a="1"/>
  <c r="AI460" i="39" s="1"/>
  <c r="AJ460" i="39" s="1"/>
  <c r="AD460" i="39"/>
  <c r="Z460" i="39" a="1"/>
  <c r="Z460" i="39" s="1"/>
  <c r="AA460" i="39" s="1"/>
  <c r="U460" i="39"/>
  <c r="Q460" i="39" a="1"/>
  <c r="Q460" i="39" s="1"/>
  <c r="R460" i="39" s="1"/>
  <c r="L460" i="39"/>
  <c r="H460" i="39"/>
  <c r="I460" i="39" s="1"/>
  <c r="H460" i="39" a="1"/>
  <c r="GA459" i="39"/>
  <c r="FX459" i="39"/>
  <c r="FW459" i="39" a="1"/>
  <c r="FW459" i="39" s="1"/>
  <c r="FR459" i="39"/>
  <c r="FN459" i="39"/>
  <c r="FO459" i="39" s="1"/>
  <c r="FN459" i="39" a="1"/>
  <c r="FI459" i="39"/>
  <c r="FE459" i="39"/>
  <c r="FF459" i="39" s="1"/>
  <c r="FE459" i="39" a="1"/>
  <c r="EZ459" i="39"/>
  <c r="EV459" i="39" a="1"/>
  <c r="EV459" i="39" s="1"/>
  <c r="EW459" i="39" s="1"/>
  <c r="EQ459" i="39"/>
  <c r="EM459" i="39" a="1"/>
  <c r="EM459" i="39" s="1"/>
  <c r="EN459" i="39" s="1"/>
  <c r="EH459" i="39"/>
  <c r="ED459" i="39" a="1"/>
  <c r="ED459" i="39" s="1"/>
  <c r="EE459" i="39" s="1"/>
  <c r="DY459" i="39"/>
  <c r="DU459" i="39"/>
  <c r="DV459" i="39" s="1"/>
  <c r="DU459" i="39" a="1"/>
  <c r="DP459" i="39"/>
  <c r="DL459" i="39" a="1"/>
  <c r="DL459" i="39" s="1"/>
  <c r="DM459" i="39" s="1"/>
  <c r="DG459" i="39"/>
  <c r="DC459" i="39" a="1"/>
  <c r="DC459" i="39" s="1"/>
  <c r="DD459" i="39" s="1"/>
  <c r="CX459" i="39"/>
  <c r="CT459" i="39" a="1"/>
  <c r="CT459" i="39" s="1"/>
  <c r="CU459" i="39" s="1"/>
  <c r="CO459" i="39"/>
  <c r="CL459" i="39"/>
  <c r="CK459" i="39"/>
  <c r="CK459" i="39" a="1"/>
  <c r="CF459" i="39"/>
  <c r="CB459" i="39"/>
  <c r="CC459" i="39" s="1"/>
  <c r="CB459" i="39" a="1"/>
  <c r="BW459" i="39"/>
  <c r="BS459" i="39" a="1"/>
  <c r="BS459" i="39" s="1"/>
  <c r="BT459" i="39" s="1"/>
  <c r="BN459" i="39"/>
  <c r="BJ459" i="39" a="1"/>
  <c r="BJ459" i="39" s="1"/>
  <c r="BK459" i="39" s="1"/>
  <c r="BE459" i="39"/>
  <c r="BA459" i="39"/>
  <c r="BB459" i="39" s="1"/>
  <c r="BA459" i="39" a="1"/>
  <c r="AV459" i="39"/>
  <c r="AR459" i="39"/>
  <c r="AS459" i="39" s="1"/>
  <c r="AR459" i="39" a="1"/>
  <c r="AM459" i="39"/>
  <c r="AI459" i="39" a="1"/>
  <c r="AI459" i="39" s="1"/>
  <c r="AJ459" i="39" s="1"/>
  <c r="AD459" i="39"/>
  <c r="Z459" i="39" a="1"/>
  <c r="Z459" i="39" s="1"/>
  <c r="AA459" i="39" s="1"/>
  <c r="U459" i="39"/>
  <c r="Q459" i="39" a="1"/>
  <c r="Q459" i="39" s="1"/>
  <c r="R459" i="39" s="1"/>
  <c r="L459" i="39"/>
  <c r="H459" i="39"/>
  <c r="I459" i="39" s="1"/>
  <c r="H459" i="39" a="1"/>
  <c r="GA458" i="39"/>
  <c r="FX458" i="39"/>
  <c r="FW458" i="39" a="1"/>
  <c r="FW458" i="39" s="1"/>
  <c r="FR458" i="39"/>
  <c r="FN458" i="39" a="1"/>
  <c r="FN458" i="39" s="1"/>
  <c r="FO458" i="39" s="1"/>
  <c r="FI458" i="39"/>
  <c r="FE458" i="39"/>
  <c r="FF458" i="39" s="1"/>
  <c r="FE458" i="39" a="1"/>
  <c r="EZ458" i="39"/>
  <c r="EV458" i="39" a="1"/>
  <c r="EV458" i="39" s="1"/>
  <c r="EW458" i="39" s="1"/>
  <c r="EQ458" i="39"/>
  <c r="EM458" i="39" a="1"/>
  <c r="EM458" i="39" s="1"/>
  <c r="EN458" i="39" s="1"/>
  <c r="EH458" i="39"/>
  <c r="ED458" i="39" a="1"/>
  <c r="ED458" i="39" s="1"/>
  <c r="EE458" i="39" s="1"/>
  <c r="DY458" i="39"/>
  <c r="DU458" i="39"/>
  <c r="DV458" i="39" s="1"/>
  <c r="DU458" i="39" a="1"/>
  <c r="DP458" i="39"/>
  <c r="DL458" i="39" a="1"/>
  <c r="DL458" i="39" s="1"/>
  <c r="DM458" i="39" s="1"/>
  <c r="DG458" i="39"/>
  <c r="DC458" i="39"/>
  <c r="DD458" i="39" s="1"/>
  <c r="DC458" i="39" a="1"/>
  <c r="CX458" i="39"/>
  <c r="CT458" i="39" a="1"/>
  <c r="CT458" i="39" s="1"/>
  <c r="CU458" i="39" s="1"/>
  <c r="CO458" i="39"/>
  <c r="CK458" i="39"/>
  <c r="CL458" i="39" s="1"/>
  <c r="CK458" i="39" a="1"/>
  <c r="CF458" i="39"/>
  <c r="CB458" i="39" a="1"/>
  <c r="CB458" i="39" s="1"/>
  <c r="CC458" i="39" s="1"/>
  <c r="BW458" i="39"/>
  <c r="BS458" i="39"/>
  <c r="BT458" i="39" s="1"/>
  <c r="BS458" i="39" a="1"/>
  <c r="BN458" i="39"/>
  <c r="BJ458" i="39" a="1"/>
  <c r="BJ458" i="39" s="1"/>
  <c r="BK458" i="39" s="1"/>
  <c r="BE458" i="39"/>
  <c r="BA458" i="39"/>
  <c r="BB458" i="39" s="1"/>
  <c r="BA458" i="39" a="1"/>
  <c r="AV458" i="39"/>
  <c r="AR458" i="39" a="1"/>
  <c r="AR458" i="39" s="1"/>
  <c r="AS458" i="39" s="1"/>
  <c r="AM458" i="39"/>
  <c r="AI458" i="39"/>
  <c r="AJ458" i="39" s="1"/>
  <c r="AI458" i="39" a="1"/>
  <c r="AD458" i="39"/>
  <c r="Z458" i="39" a="1"/>
  <c r="Z458" i="39" s="1"/>
  <c r="AA458" i="39" s="1"/>
  <c r="U458" i="39"/>
  <c r="Q458" i="39"/>
  <c r="R458" i="39" s="1"/>
  <c r="Q458" i="39" a="1"/>
  <c r="L458" i="39"/>
  <c r="H458" i="39" a="1"/>
  <c r="H458" i="39" s="1"/>
  <c r="I458" i="39" s="1"/>
  <c r="GA457" i="39"/>
  <c r="FW457" i="39"/>
  <c r="FX457" i="39" s="1"/>
  <c r="FW457" i="39" a="1"/>
  <c r="FR457" i="39"/>
  <c r="FN457" i="39" a="1"/>
  <c r="FN457" i="39" s="1"/>
  <c r="FO457" i="39" s="1"/>
  <c r="FI457" i="39"/>
  <c r="FE457" i="39"/>
  <c r="FF457" i="39" s="1"/>
  <c r="FE457" i="39" a="1"/>
  <c r="EZ457" i="39"/>
  <c r="EV457" i="39" a="1"/>
  <c r="EV457" i="39" s="1"/>
  <c r="EW457" i="39" s="1"/>
  <c r="EQ457" i="39"/>
  <c r="EM457" i="39" a="1"/>
  <c r="EM457" i="39" s="1"/>
  <c r="EN457" i="39" s="1"/>
  <c r="EH457" i="39"/>
  <c r="ED457" i="39" a="1"/>
  <c r="ED457" i="39" s="1"/>
  <c r="EE457" i="39" s="1"/>
  <c r="DY457" i="39"/>
  <c r="DU457" i="39" a="1"/>
  <c r="DU457" i="39" s="1"/>
  <c r="DV457" i="39" s="1"/>
  <c r="DP457" i="39"/>
  <c r="DL457" i="39" a="1"/>
  <c r="DL457" i="39" s="1"/>
  <c r="DM457" i="39" s="1"/>
  <c r="DG457" i="39"/>
  <c r="DC457" i="39" a="1"/>
  <c r="DC457" i="39" s="1"/>
  <c r="DD457" i="39" s="1"/>
  <c r="CX457" i="39"/>
  <c r="CT457" i="39" a="1"/>
  <c r="CT457" i="39" s="1"/>
  <c r="CU457" i="39" s="1"/>
  <c r="CO457" i="39"/>
  <c r="CK457" i="39" a="1"/>
  <c r="CK457" i="39" s="1"/>
  <c r="CL457" i="39" s="1"/>
  <c r="CF457" i="39"/>
  <c r="CB457" i="39" a="1"/>
  <c r="CB457" i="39" s="1"/>
  <c r="CC457" i="39" s="1"/>
  <c r="BW457" i="39"/>
  <c r="BS457" i="39" a="1"/>
  <c r="BS457" i="39" s="1"/>
  <c r="BT457" i="39" s="1"/>
  <c r="BN457" i="39"/>
  <c r="BJ457" i="39" a="1"/>
  <c r="BJ457" i="39" s="1"/>
  <c r="BK457" i="39" s="1"/>
  <c r="BE457" i="39"/>
  <c r="BA457" i="39" a="1"/>
  <c r="BA457" i="39" s="1"/>
  <c r="BB457" i="39" s="1"/>
  <c r="AV457" i="39"/>
  <c r="AR457" i="39" a="1"/>
  <c r="AR457" i="39" s="1"/>
  <c r="AS457" i="39" s="1"/>
  <c r="AM457" i="39"/>
  <c r="AI457" i="39" a="1"/>
  <c r="AI457" i="39" s="1"/>
  <c r="AJ457" i="39" s="1"/>
  <c r="AD457" i="39"/>
  <c r="Z457" i="39" a="1"/>
  <c r="Z457" i="39" s="1"/>
  <c r="AA457" i="39" s="1"/>
  <c r="U457" i="39"/>
  <c r="Q457" i="39" a="1"/>
  <c r="Q457" i="39" s="1"/>
  <c r="R457" i="39" s="1"/>
  <c r="L457" i="39"/>
  <c r="H457" i="39" a="1"/>
  <c r="H457" i="39" s="1"/>
  <c r="I457" i="39" s="1"/>
  <c r="GA456" i="39"/>
  <c r="FW456" i="39" a="1"/>
  <c r="FW456" i="39" s="1"/>
  <c r="FX456" i="39" s="1"/>
  <c r="FR456" i="39"/>
  <c r="FN456" i="39" a="1"/>
  <c r="FN456" i="39" s="1"/>
  <c r="FO456" i="39" s="1"/>
  <c r="FI456" i="39"/>
  <c r="FE456" i="39" a="1"/>
  <c r="FE456" i="39" s="1"/>
  <c r="FF456" i="39" s="1"/>
  <c r="EZ456" i="39"/>
  <c r="EV456" i="39" a="1"/>
  <c r="EV456" i="39" s="1"/>
  <c r="EW456" i="39" s="1"/>
  <c r="EQ456" i="39"/>
  <c r="EM456" i="39" a="1"/>
  <c r="EM456" i="39" s="1"/>
  <c r="EN456" i="39" s="1"/>
  <c r="EH456" i="39"/>
  <c r="ED456" i="39" a="1"/>
  <c r="ED456" i="39" s="1"/>
  <c r="EE456" i="39" s="1"/>
  <c r="DY456" i="39"/>
  <c r="DU456" i="39" a="1"/>
  <c r="DU456" i="39" s="1"/>
  <c r="DV456" i="39" s="1"/>
  <c r="DP456" i="39"/>
  <c r="DL456" i="39" a="1"/>
  <c r="DL456" i="39" s="1"/>
  <c r="DM456" i="39" s="1"/>
  <c r="DG456" i="39"/>
  <c r="DC456" i="39" a="1"/>
  <c r="DC456" i="39" s="1"/>
  <c r="DD456" i="39" s="1"/>
  <c r="CX456" i="39"/>
  <c r="CT456" i="39" a="1"/>
  <c r="CT456" i="39" s="1"/>
  <c r="CU456" i="39" s="1"/>
  <c r="CO456" i="39"/>
  <c r="CK456" i="39" a="1"/>
  <c r="CK456" i="39" s="1"/>
  <c r="CL456" i="39" s="1"/>
  <c r="CF456" i="39"/>
  <c r="CB456" i="39" a="1"/>
  <c r="CB456" i="39" s="1"/>
  <c r="CC456" i="39" s="1"/>
  <c r="BW456" i="39"/>
  <c r="BS456" i="39" a="1"/>
  <c r="BS456" i="39" s="1"/>
  <c r="BT456" i="39" s="1"/>
  <c r="BN456" i="39"/>
  <c r="BJ456" i="39" a="1"/>
  <c r="BJ456" i="39" s="1"/>
  <c r="BK456" i="39" s="1"/>
  <c r="BE456" i="39"/>
  <c r="BA456" i="39" a="1"/>
  <c r="BA456" i="39" s="1"/>
  <c r="BB456" i="39" s="1"/>
  <c r="AV456" i="39"/>
  <c r="AR456" i="39" a="1"/>
  <c r="AR456" i="39" s="1"/>
  <c r="AS456" i="39" s="1"/>
  <c r="AM456" i="39"/>
  <c r="AI456" i="39" a="1"/>
  <c r="AI456" i="39" s="1"/>
  <c r="AJ456" i="39" s="1"/>
  <c r="AD456" i="39"/>
  <c r="Z456" i="39" a="1"/>
  <c r="Z456" i="39" s="1"/>
  <c r="AA456" i="39" s="1"/>
  <c r="U456" i="39"/>
  <c r="Q456" i="39" a="1"/>
  <c r="Q456" i="39" s="1"/>
  <c r="R456" i="39" s="1"/>
  <c r="L456" i="39"/>
  <c r="H456" i="39" a="1"/>
  <c r="H456" i="39" s="1"/>
  <c r="I456" i="39" s="1"/>
  <c r="GA455" i="39"/>
  <c r="FW455" i="39" a="1"/>
  <c r="FW455" i="39" s="1"/>
  <c r="FX455" i="39" s="1"/>
  <c r="FR455" i="39"/>
  <c r="FN455" i="39" a="1"/>
  <c r="FN455" i="39" s="1"/>
  <c r="FO455" i="39" s="1"/>
  <c r="FI455" i="39"/>
  <c r="FE455" i="39" a="1"/>
  <c r="FE455" i="39" s="1"/>
  <c r="FF455" i="39" s="1"/>
  <c r="EZ455" i="39"/>
  <c r="EV455" i="39" a="1"/>
  <c r="EV455" i="39" s="1"/>
  <c r="EW455" i="39" s="1"/>
  <c r="EQ455" i="39"/>
  <c r="EM455" i="39" a="1"/>
  <c r="EM455" i="39" s="1"/>
  <c r="EN455" i="39" s="1"/>
  <c r="EH455" i="39"/>
  <c r="ED455" i="39" a="1"/>
  <c r="ED455" i="39" s="1"/>
  <c r="EE455" i="39" s="1"/>
  <c r="DY455" i="39"/>
  <c r="DU455" i="39" a="1"/>
  <c r="DU455" i="39" s="1"/>
  <c r="DV455" i="39" s="1"/>
  <c r="DP455" i="39"/>
  <c r="DL455" i="39" a="1"/>
  <c r="DL455" i="39" s="1"/>
  <c r="DM455" i="39" s="1"/>
  <c r="DG455" i="39"/>
  <c r="DC455" i="39" a="1"/>
  <c r="DC455" i="39" s="1"/>
  <c r="DD455" i="39" s="1"/>
  <c r="CX455" i="39"/>
  <c r="CT455" i="39" a="1"/>
  <c r="CT455" i="39" s="1"/>
  <c r="CU455" i="39" s="1"/>
  <c r="CO455" i="39"/>
  <c r="CK455" i="39" a="1"/>
  <c r="CK455" i="39" s="1"/>
  <c r="CL455" i="39" s="1"/>
  <c r="CF455" i="39"/>
  <c r="CB455" i="39" a="1"/>
  <c r="CB455" i="39" s="1"/>
  <c r="CC455" i="39" s="1"/>
  <c r="BW455" i="39"/>
  <c r="BS455" i="39" a="1"/>
  <c r="BS455" i="39" s="1"/>
  <c r="BT455" i="39" s="1"/>
  <c r="BN455" i="39"/>
  <c r="BJ455" i="39" a="1"/>
  <c r="BJ455" i="39" s="1"/>
  <c r="BK455" i="39" s="1"/>
  <c r="BE455" i="39"/>
  <c r="BA455" i="39" a="1"/>
  <c r="BA455" i="39" s="1"/>
  <c r="BB455" i="39" s="1"/>
  <c r="AV455" i="39"/>
  <c r="AR455" i="39" a="1"/>
  <c r="AR455" i="39" s="1"/>
  <c r="AS455" i="39" s="1"/>
  <c r="AM455" i="39"/>
  <c r="AI455" i="39" a="1"/>
  <c r="AI455" i="39" s="1"/>
  <c r="AJ455" i="39" s="1"/>
  <c r="AD455" i="39"/>
  <c r="Z455" i="39" a="1"/>
  <c r="Z455" i="39" s="1"/>
  <c r="AA455" i="39" s="1"/>
  <c r="U455" i="39"/>
  <c r="Q455" i="39" a="1"/>
  <c r="Q455" i="39" s="1"/>
  <c r="R455" i="39" s="1"/>
  <c r="L455" i="39"/>
  <c r="H455" i="39" a="1"/>
  <c r="H455" i="39" s="1"/>
  <c r="I455" i="39" s="1"/>
  <c r="GA454" i="39"/>
  <c r="FW454" i="39" a="1"/>
  <c r="FW454" i="39" s="1"/>
  <c r="FX454" i="39" s="1"/>
  <c r="FR454" i="39"/>
  <c r="FN454" i="39" a="1"/>
  <c r="FN454" i="39" s="1"/>
  <c r="FO454" i="39" s="1"/>
  <c r="FI454" i="39"/>
  <c r="FE454" i="39" a="1"/>
  <c r="FE454" i="39" s="1"/>
  <c r="FF454" i="39" s="1"/>
  <c r="EZ454" i="39"/>
  <c r="EV454" i="39" a="1"/>
  <c r="EV454" i="39" s="1"/>
  <c r="EW454" i="39" s="1"/>
  <c r="EQ454" i="39"/>
  <c r="EM454" i="39" a="1"/>
  <c r="EM454" i="39" s="1"/>
  <c r="EN454" i="39" s="1"/>
  <c r="EH454" i="39"/>
  <c r="ED454" i="39" a="1"/>
  <c r="ED454" i="39" s="1"/>
  <c r="EE454" i="39" s="1"/>
  <c r="DY454" i="39"/>
  <c r="DU454" i="39" a="1"/>
  <c r="DU454" i="39" s="1"/>
  <c r="DV454" i="39" s="1"/>
  <c r="DP454" i="39"/>
  <c r="DL454" i="39" a="1"/>
  <c r="DL454" i="39" s="1"/>
  <c r="DM454" i="39" s="1"/>
  <c r="DG454" i="39"/>
  <c r="DC454" i="39" a="1"/>
  <c r="DC454" i="39" s="1"/>
  <c r="DD454" i="39" s="1"/>
  <c r="CX454" i="39"/>
  <c r="CT454" i="39" a="1"/>
  <c r="CT454" i="39" s="1"/>
  <c r="CU454" i="39" s="1"/>
  <c r="CO454" i="39"/>
  <c r="CK454" i="39" a="1"/>
  <c r="CK454" i="39" s="1"/>
  <c r="CL454" i="39" s="1"/>
  <c r="CF454" i="39"/>
  <c r="CB454" i="39" a="1"/>
  <c r="CB454" i="39" s="1"/>
  <c r="CC454" i="39" s="1"/>
  <c r="BW454" i="39"/>
  <c r="BS454" i="39" a="1"/>
  <c r="BS454" i="39" s="1"/>
  <c r="BT454" i="39" s="1"/>
  <c r="BN454" i="39"/>
  <c r="BJ454" i="39" a="1"/>
  <c r="BJ454" i="39" s="1"/>
  <c r="BK454" i="39" s="1"/>
  <c r="BE454" i="39"/>
  <c r="BA454" i="39" a="1"/>
  <c r="BA454" i="39" s="1"/>
  <c r="BB454" i="39" s="1"/>
  <c r="AV454" i="39"/>
  <c r="AR454" i="39" a="1"/>
  <c r="AR454" i="39" s="1"/>
  <c r="AS454" i="39" s="1"/>
  <c r="AM454" i="39"/>
  <c r="AI454" i="39" a="1"/>
  <c r="AI454" i="39" s="1"/>
  <c r="AJ454" i="39" s="1"/>
  <c r="AD454" i="39"/>
  <c r="Z454" i="39" a="1"/>
  <c r="Z454" i="39" s="1"/>
  <c r="AA454" i="39" s="1"/>
  <c r="U454" i="39"/>
  <c r="Q454" i="39" a="1"/>
  <c r="Q454" i="39" s="1"/>
  <c r="R454" i="39" s="1"/>
  <c r="L454" i="39"/>
  <c r="H454" i="39" a="1"/>
  <c r="H454" i="39" s="1"/>
  <c r="I454" i="39" s="1"/>
  <c r="GA453" i="39"/>
  <c r="FW453" i="39" a="1"/>
  <c r="FW453" i="39" s="1"/>
  <c r="FX453" i="39" s="1"/>
  <c r="FR453" i="39"/>
  <c r="FN453" i="39" a="1"/>
  <c r="FN453" i="39" s="1"/>
  <c r="FO453" i="39" s="1"/>
  <c r="FI453" i="39"/>
  <c r="FE453" i="39" a="1"/>
  <c r="FE453" i="39" s="1"/>
  <c r="FF453" i="39" s="1"/>
  <c r="EZ453" i="39"/>
  <c r="EV453" i="39" a="1"/>
  <c r="EV453" i="39" s="1"/>
  <c r="EW453" i="39" s="1"/>
  <c r="EQ453" i="39"/>
  <c r="EM453" i="39" a="1"/>
  <c r="EM453" i="39" s="1"/>
  <c r="EN453" i="39" s="1"/>
  <c r="EH453" i="39"/>
  <c r="ED453" i="39" a="1"/>
  <c r="ED453" i="39" s="1"/>
  <c r="EE453" i="39" s="1"/>
  <c r="DY453" i="39"/>
  <c r="DU453" i="39" a="1"/>
  <c r="DU453" i="39" s="1"/>
  <c r="DV453" i="39" s="1"/>
  <c r="DP453" i="39"/>
  <c r="DM453" i="39"/>
  <c r="DL453" i="39" a="1"/>
  <c r="DL453" i="39" s="1"/>
  <c r="DG453" i="39"/>
  <c r="DC453" i="39" a="1"/>
  <c r="DC453" i="39" s="1"/>
  <c r="DD453" i="39" s="1"/>
  <c r="CX453" i="39"/>
  <c r="CT453" i="39" a="1"/>
  <c r="CT453" i="39" s="1"/>
  <c r="CU453" i="39" s="1"/>
  <c r="CO453" i="39"/>
  <c r="CK453" i="39" a="1"/>
  <c r="CK453" i="39" s="1"/>
  <c r="CL453" i="39" s="1"/>
  <c r="CF453" i="39"/>
  <c r="CC453" i="39"/>
  <c r="CB453" i="39" a="1"/>
  <c r="CB453" i="39" s="1"/>
  <c r="BW453" i="39"/>
  <c r="BS453" i="39" a="1"/>
  <c r="BS453" i="39" s="1"/>
  <c r="BT453" i="39" s="1"/>
  <c r="BN453" i="39"/>
  <c r="BK453" i="39"/>
  <c r="BJ453" i="39" a="1"/>
  <c r="BJ453" i="39" s="1"/>
  <c r="BE453" i="39"/>
  <c r="BA453" i="39" a="1"/>
  <c r="BA453" i="39" s="1"/>
  <c r="BB453" i="39" s="1"/>
  <c r="AV453" i="39"/>
  <c r="AS453" i="39"/>
  <c r="AR453" i="39" a="1"/>
  <c r="AR453" i="39" s="1"/>
  <c r="AM453" i="39"/>
  <c r="AI453" i="39" a="1"/>
  <c r="AI453" i="39" s="1"/>
  <c r="AJ453" i="39" s="1"/>
  <c r="AD453" i="39"/>
  <c r="AA453" i="39"/>
  <c r="Z453" i="39" a="1"/>
  <c r="Z453" i="39" s="1"/>
  <c r="U453" i="39"/>
  <c r="Q453" i="39" a="1"/>
  <c r="Q453" i="39" s="1"/>
  <c r="R453" i="39" s="1"/>
  <c r="L453" i="39"/>
  <c r="H453" i="39" a="1"/>
  <c r="H453" i="39" s="1"/>
  <c r="I453" i="39" s="1"/>
  <c r="GA452" i="39"/>
  <c r="FW452" i="39" a="1"/>
  <c r="FW452" i="39" s="1"/>
  <c r="FX452" i="39" s="1"/>
  <c r="FR452" i="39"/>
  <c r="FN452" i="39" a="1"/>
  <c r="FN452" i="39" s="1"/>
  <c r="FO452" i="39" s="1"/>
  <c r="FI452" i="39"/>
  <c r="FE452" i="39" a="1"/>
  <c r="FE452" i="39" s="1"/>
  <c r="FF452" i="39" s="1"/>
  <c r="EZ452" i="39"/>
  <c r="EV452" i="39" a="1"/>
  <c r="EV452" i="39" s="1"/>
  <c r="EW452" i="39" s="1"/>
  <c r="EQ452" i="39"/>
  <c r="EM452" i="39" a="1"/>
  <c r="EM452" i="39" s="1"/>
  <c r="EN452" i="39" s="1"/>
  <c r="EH452" i="39"/>
  <c r="ED452" i="39" a="1"/>
  <c r="ED452" i="39" s="1"/>
  <c r="EE452" i="39" s="1"/>
  <c r="DY452" i="39"/>
  <c r="DU452" i="39" a="1"/>
  <c r="DU452" i="39" s="1"/>
  <c r="DV452" i="39" s="1"/>
  <c r="DP452" i="39"/>
  <c r="DM452" i="39"/>
  <c r="DL452" i="39" a="1"/>
  <c r="DL452" i="39" s="1"/>
  <c r="DG452" i="39"/>
  <c r="DC452" i="39" a="1"/>
  <c r="DC452" i="39" s="1"/>
  <c r="DD452" i="39" s="1"/>
  <c r="CX452" i="39"/>
  <c r="CT452" i="39" a="1"/>
  <c r="CT452" i="39" s="1"/>
  <c r="CU452" i="39" s="1"/>
  <c r="CO452" i="39"/>
  <c r="CK452" i="39" a="1"/>
  <c r="CK452" i="39" s="1"/>
  <c r="CL452" i="39" s="1"/>
  <c r="CF452" i="39"/>
  <c r="CC452" i="39"/>
  <c r="CB452" i="39" a="1"/>
  <c r="CB452" i="39" s="1"/>
  <c r="BW452" i="39"/>
  <c r="BS452" i="39" a="1"/>
  <c r="BS452" i="39" s="1"/>
  <c r="BT452" i="39" s="1"/>
  <c r="BN452" i="39"/>
  <c r="BK452" i="39"/>
  <c r="BJ452" i="39" a="1"/>
  <c r="BJ452" i="39" s="1"/>
  <c r="BE452" i="39"/>
  <c r="BA452" i="39" a="1"/>
  <c r="BA452" i="39" s="1"/>
  <c r="BB452" i="39" s="1"/>
  <c r="AV452" i="39"/>
  <c r="AS452" i="39"/>
  <c r="AR452" i="39" a="1"/>
  <c r="AR452" i="39" s="1"/>
  <c r="AM452" i="39"/>
  <c r="AI452" i="39" a="1"/>
  <c r="AI452" i="39" s="1"/>
  <c r="AJ452" i="39" s="1"/>
  <c r="AD452" i="39"/>
  <c r="AA452" i="39"/>
  <c r="Z452" i="39" a="1"/>
  <c r="Z452" i="39" s="1"/>
  <c r="U452" i="39"/>
  <c r="Q452" i="39" a="1"/>
  <c r="Q452" i="39" s="1"/>
  <c r="R452" i="39" s="1"/>
  <c r="L452" i="39"/>
  <c r="H452" i="39" a="1"/>
  <c r="H452" i="39" s="1"/>
  <c r="I452" i="39" s="1"/>
  <c r="GA451" i="39"/>
  <c r="FW451" i="39" a="1"/>
  <c r="FW451" i="39" s="1"/>
  <c r="FX451" i="39" s="1"/>
  <c r="FR451" i="39"/>
  <c r="FN451" i="39" a="1"/>
  <c r="FN451" i="39" s="1"/>
  <c r="FO451" i="39" s="1"/>
  <c r="FI451" i="39"/>
  <c r="FE451" i="39" a="1"/>
  <c r="FE451" i="39" s="1"/>
  <c r="FF451" i="39" s="1"/>
  <c r="EZ451" i="39"/>
  <c r="EV451" i="39" a="1"/>
  <c r="EV451" i="39" s="1"/>
  <c r="EW451" i="39" s="1"/>
  <c r="EQ451" i="39"/>
  <c r="EM451" i="39" a="1"/>
  <c r="EM451" i="39" s="1"/>
  <c r="EN451" i="39" s="1"/>
  <c r="EH451" i="39"/>
  <c r="ED451" i="39" a="1"/>
  <c r="ED451" i="39" s="1"/>
  <c r="EE451" i="39" s="1"/>
  <c r="DY451" i="39"/>
  <c r="DU451" i="39" a="1"/>
  <c r="DU451" i="39" s="1"/>
  <c r="DV451" i="39" s="1"/>
  <c r="DP451" i="39"/>
  <c r="DM451" i="39"/>
  <c r="DL451" i="39" a="1"/>
  <c r="DL451" i="39" s="1"/>
  <c r="DG451" i="39"/>
  <c r="DC451" i="39" a="1"/>
  <c r="DC451" i="39" s="1"/>
  <c r="DD451" i="39" s="1"/>
  <c r="CX451" i="39"/>
  <c r="CT451" i="39" a="1"/>
  <c r="CT451" i="39" s="1"/>
  <c r="CU451" i="39" s="1"/>
  <c r="CO451" i="39"/>
  <c r="CK451" i="39" a="1"/>
  <c r="CK451" i="39" s="1"/>
  <c r="CL451" i="39" s="1"/>
  <c r="CF451" i="39"/>
  <c r="CC451" i="39"/>
  <c r="CB451" i="39" a="1"/>
  <c r="CB451" i="39" s="1"/>
  <c r="BW451" i="39"/>
  <c r="BS451" i="39" a="1"/>
  <c r="BS451" i="39" s="1"/>
  <c r="BT451" i="39" s="1"/>
  <c r="BN451" i="39"/>
  <c r="BJ451" i="39" a="1"/>
  <c r="BJ451" i="39" s="1"/>
  <c r="BK451" i="39" s="1"/>
  <c r="BE451" i="39"/>
  <c r="BA451" i="39" a="1"/>
  <c r="BA451" i="39" s="1"/>
  <c r="BB451" i="39" s="1"/>
  <c r="AV451" i="39"/>
  <c r="AR451" i="39"/>
  <c r="AS451" i="39" s="1"/>
  <c r="AR451" i="39" a="1"/>
  <c r="AM451" i="39"/>
  <c r="AI451" i="39" a="1"/>
  <c r="AI451" i="39" s="1"/>
  <c r="AJ451" i="39" s="1"/>
  <c r="AD451" i="39"/>
  <c r="Z451" i="39"/>
  <c r="AA451" i="39" s="1"/>
  <c r="Z451" i="39" a="1"/>
  <c r="U451" i="39"/>
  <c r="Q451" i="39" a="1"/>
  <c r="Q451" i="39" s="1"/>
  <c r="R451" i="39" s="1"/>
  <c r="L451" i="39"/>
  <c r="H451" i="39" a="1"/>
  <c r="H451" i="39" s="1"/>
  <c r="I451" i="39" s="1"/>
  <c r="GA450" i="39"/>
  <c r="FW450" i="39" a="1"/>
  <c r="FW450" i="39" s="1"/>
  <c r="FX450" i="39" s="1"/>
  <c r="FR450" i="39"/>
  <c r="FN450" i="39"/>
  <c r="FO450" i="39" s="1"/>
  <c r="FN450" i="39" a="1"/>
  <c r="FI450" i="39"/>
  <c r="FE450" i="39" a="1"/>
  <c r="FE450" i="39" s="1"/>
  <c r="FF450" i="39" s="1"/>
  <c r="EZ450" i="39"/>
  <c r="EV450" i="39" a="1"/>
  <c r="EV450" i="39" s="1"/>
  <c r="EW450" i="39" s="1"/>
  <c r="EQ450" i="39"/>
  <c r="EM450" i="39" a="1"/>
  <c r="EM450" i="39" s="1"/>
  <c r="EN450" i="39" s="1"/>
  <c r="EH450" i="39"/>
  <c r="ED450" i="39"/>
  <c r="EE450" i="39" s="1"/>
  <c r="ED450" i="39" a="1"/>
  <c r="DY450" i="39"/>
  <c r="DU450" i="39" a="1"/>
  <c r="DU450" i="39" s="1"/>
  <c r="DV450" i="39" s="1"/>
  <c r="DP450" i="39"/>
  <c r="DL450" i="39"/>
  <c r="DM450" i="39" s="1"/>
  <c r="DL450" i="39" a="1"/>
  <c r="DG450" i="39"/>
  <c r="DC450" i="39" a="1"/>
  <c r="DC450" i="39" s="1"/>
  <c r="DD450" i="39" s="1"/>
  <c r="CX450" i="39"/>
  <c r="CT450" i="39" a="1"/>
  <c r="CT450" i="39" s="1"/>
  <c r="CU450" i="39" s="1"/>
  <c r="CO450" i="39"/>
  <c r="CK450" i="39" a="1"/>
  <c r="CK450" i="39" s="1"/>
  <c r="CL450" i="39" s="1"/>
  <c r="CF450" i="39"/>
  <c r="CB450" i="39"/>
  <c r="CC450" i="39" s="1"/>
  <c r="CB450" i="39" a="1"/>
  <c r="BW450" i="39"/>
  <c r="BS450" i="39" a="1"/>
  <c r="BS450" i="39" s="1"/>
  <c r="BT450" i="39" s="1"/>
  <c r="BN450" i="39"/>
  <c r="BJ450" i="39" a="1"/>
  <c r="BJ450" i="39" s="1"/>
  <c r="BK450" i="39" s="1"/>
  <c r="BE450" i="39"/>
  <c r="BA450" i="39" a="1"/>
  <c r="BA450" i="39" s="1"/>
  <c r="BB450" i="39" s="1"/>
  <c r="AV450" i="39"/>
  <c r="AR450" i="39"/>
  <c r="AS450" i="39" s="1"/>
  <c r="AR450" i="39" a="1"/>
  <c r="AM450" i="39"/>
  <c r="AI450" i="39" a="1"/>
  <c r="AI450" i="39" s="1"/>
  <c r="AJ450" i="39" s="1"/>
  <c r="AD450" i="39"/>
  <c r="Z450" i="39"/>
  <c r="AA450" i="39" s="1"/>
  <c r="Z450" i="39" a="1"/>
  <c r="U450" i="39"/>
  <c r="Q450" i="39" a="1"/>
  <c r="Q450" i="39" s="1"/>
  <c r="R450" i="39" s="1"/>
  <c r="L450" i="39"/>
  <c r="H450" i="39" a="1"/>
  <c r="H450" i="39" s="1"/>
  <c r="I450" i="39" s="1"/>
  <c r="GA449" i="39"/>
  <c r="FW449" i="39" a="1"/>
  <c r="FW449" i="39" s="1"/>
  <c r="FX449" i="39" s="1"/>
  <c r="FR449" i="39"/>
  <c r="FN449" i="39"/>
  <c r="FO449" i="39" s="1"/>
  <c r="FN449" i="39" a="1"/>
  <c r="FI449" i="39"/>
  <c r="FE449" i="39" a="1"/>
  <c r="FE449" i="39" s="1"/>
  <c r="FF449" i="39" s="1"/>
  <c r="EZ449" i="39"/>
  <c r="EV449" i="39" a="1"/>
  <c r="EV449" i="39" s="1"/>
  <c r="EW449" i="39" s="1"/>
  <c r="EQ449" i="39"/>
  <c r="EM449" i="39" a="1"/>
  <c r="EM449" i="39" s="1"/>
  <c r="EN449" i="39" s="1"/>
  <c r="EH449" i="39"/>
  <c r="ED449" i="39"/>
  <c r="EE449" i="39" s="1"/>
  <c r="ED449" i="39" a="1"/>
  <c r="DY449" i="39"/>
  <c r="DU449" i="39" a="1"/>
  <c r="DU449" i="39" s="1"/>
  <c r="DV449" i="39" s="1"/>
  <c r="DP449" i="39"/>
  <c r="DL449" i="39"/>
  <c r="DM449" i="39" s="1"/>
  <c r="DL449" i="39" a="1"/>
  <c r="DG449" i="39"/>
  <c r="DC449" i="39" a="1"/>
  <c r="DC449" i="39" s="1"/>
  <c r="DD449" i="39" s="1"/>
  <c r="CX449" i="39"/>
  <c r="CT449" i="39" a="1"/>
  <c r="CT449" i="39" s="1"/>
  <c r="CU449" i="39" s="1"/>
  <c r="CO449" i="39"/>
  <c r="CK449" i="39" a="1"/>
  <c r="CK449" i="39" s="1"/>
  <c r="CL449" i="39" s="1"/>
  <c r="CF449" i="39"/>
  <c r="CB449" i="39"/>
  <c r="CC449" i="39" s="1"/>
  <c r="CB449" i="39" a="1"/>
  <c r="BW449" i="39"/>
  <c r="BS449" i="39" a="1"/>
  <c r="BS449" i="39" s="1"/>
  <c r="BT449" i="39" s="1"/>
  <c r="BN449" i="39"/>
  <c r="BJ449" i="39" a="1"/>
  <c r="BJ449" i="39" s="1"/>
  <c r="BK449" i="39" s="1"/>
  <c r="BE449" i="39"/>
  <c r="BA449" i="39" a="1"/>
  <c r="BA449" i="39" s="1"/>
  <c r="BB449" i="39" s="1"/>
  <c r="AV449" i="39"/>
  <c r="AR449" i="39"/>
  <c r="AS449" i="39" s="1"/>
  <c r="AR449" i="39" a="1"/>
  <c r="AM449" i="39"/>
  <c r="AI449" i="39" a="1"/>
  <c r="AI449" i="39" s="1"/>
  <c r="AJ449" i="39" s="1"/>
  <c r="AD449" i="39"/>
  <c r="Z449" i="39"/>
  <c r="AA449" i="39" s="1"/>
  <c r="Z449" i="39" a="1"/>
  <c r="U449" i="39"/>
  <c r="Q449" i="39" a="1"/>
  <c r="Q449" i="39" s="1"/>
  <c r="R449" i="39" s="1"/>
  <c r="L449" i="39"/>
  <c r="H449" i="39" a="1"/>
  <c r="H449" i="39" s="1"/>
  <c r="I449" i="39" s="1"/>
  <c r="GA448" i="39"/>
  <c r="FW448" i="39" a="1"/>
  <c r="FW448" i="39" s="1"/>
  <c r="FX448" i="39" s="1"/>
  <c r="FR448" i="39"/>
  <c r="FN448" i="39"/>
  <c r="FO448" i="39" s="1"/>
  <c r="FN448" i="39" a="1"/>
  <c r="FI448" i="39"/>
  <c r="FE448" i="39" a="1"/>
  <c r="FE448" i="39" s="1"/>
  <c r="FF448" i="39" s="1"/>
  <c r="EZ448" i="39"/>
  <c r="EV448" i="39" a="1"/>
  <c r="EV448" i="39" s="1"/>
  <c r="EW448" i="39" s="1"/>
  <c r="EQ448" i="39"/>
  <c r="EM448" i="39" a="1"/>
  <c r="EM448" i="39" s="1"/>
  <c r="EN448" i="39" s="1"/>
  <c r="EH448" i="39"/>
  <c r="ED448" i="39"/>
  <c r="EE448" i="39" s="1"/>
  <c r="ED448" i="39" a="1"/>
  <c r="DY448" i="39"/>
  <c r="DU448" i="39" a="1"/>
  <c r="DU448" i="39" s="1"/>
  <c r="DV448" i="39" s="1"/>
  <c r="DP448" i="39"/>
  <c r="DL448" i="39"/>
  <c r="DM448" i="39" s="1"/>
  <c r="DL448" i="39" a="1"/>
  <c r="DG448" i="39"/>
  <c r="DC448" i="39" a="1"/>
  <c r="DC448" i="39" s="1"/>
  <c r="DD448" i="39" s="1"/>
  <c r="CX448" i="39"/>
  <c r="CT448" i="39" a="1"/>
  <c r="CT448" i="39" s="1"/>
  <c r="CU448" i="39" s="1"/>
  <c r="CO448" i="39"/>
  <c r="CK448" i="39" a="1"/>
  <c r="CK448" i="39" s="1"/>
  <c r="CL448" i="39" s="1"/>
  <c r="CF448" i="39"/>
  <c r="CB448" i="39"/>
  <c r="CC448" i="39" s="1"/>
  <c r="CB448" i="39" a="1"/>
  <c r="BW448" i="39"/>
  <c r="BS448" i="39" a="1"/>
  <c r="BS448" i="39" s="1"/>
  <c r="BT448" i="39" s="1"/>
  <c r="BN448" i="39"/>
  <c r="BJ448" i="39" a="1"/>
  <c r="BJ448" i="39" s="1"/>
  <c r="BK448" i="39" s="1"/>
  <c r="BE448" i="39"/>
  <c r="BA448" i="39" a="1"/>
  <c r="BA448" i="39" s="1"/>
  <c r="BB448" i="39" s="1"/>
  <c r="AV448" i="39"/>
  <c r="AR448" i="39"/>
  <c r="AS448" i="39" s="1"/>
  <c r="AR448" i="39" a="1"/>
  <c r="AM448" i="39"/>
  <c r="AI448" i="39" a="1"/>
  <c r="AI448" i="39" s="1"/>
  <c r="AJ448" i="39" s="1"/>
  <c r="AD448" i="39"/>
  <c r="Z448" i="39"/>
  <c r="AA448" i="39" s="1"/>
  <c r="Z448" i="39" a="1"/>
  <c r="U448" i="39"/>
  <c r="Q448" i="39" a="1"/>
  <c r="Q448" i="39" s="1"/>
  <c r="R448" i="39" s="1"/>
  <c r="L448" i="39"/>
  <c r="H448" i="39" a="1"/>
  <c r="H448" i="39" s="1"/>
  <c r="I448" i="39" s="1"/>
  <c r="GA447" i="39"/>
  <c r="FW447" i="39" a="1"/>
  <c r="FW447" i="39" s="1"/>
  <c r="FX447" i="39" s="1"/>
  <c r="FR447" i="39"/>
  <c r="FN447" i="39"/>
  <c r="FO447" i="39" s="1"/>
  <c r="FN447" i="39" a="1"/>
  <c r="FI447" i="39"/>
  <c r="FE447" i="39" a="1"/>
  <c r="FE447" i="39" s="1"/>
  <c r="FF447" i="39" s="1"/>
  <c r="EZ447" i="39"/>
  <c r="EV447" i="39" a="1"/>
  <c r="EV447" i="39" s="1"/>
  <c r="EW447" i="39" s="1"/>
  <c r="EQ447" i="39"/>
  <c r="EM447" i="39" a="1"/>
  <c r="EM447" i="39" s="1"/>
  <c r="EN447" i="39" s="1"/>
  <c r="EH447" i="39"/>
  <c r="ED447" i="39"/>
  <c r="EE447" i="39" s="1"/>
  <c r="ED447" i="39" a="1"/>
  <c r="DY447" i="39"/>
  <c r="DU447" i="39" a="1"/>
  <c r="DU447" i="39" s="1"/>
  <c r="DV447" i="39" s="1"/>
  <c r="DP447" i="39"/>
  <c r="DL447" i="39"/>
  <c r="DM447" i="39" s="1"/>
  <c r="DL447" i="39" a="1"/>
  <c r="DG447" i="39"/>
  <c r="DC447" i="39" a="1"/>
  <c r="DC447" i="39" s="1"/>
  <c r="DD447" i="39" s="1"/>
  <c r="CX447" i="39"/>
  <c r="CT447" i="39" a="1"/>
  <c r="CT447" i="39" s="1"/>
  <c r="CU447" i="39" s="1"/>
  <c r="CO447" i="39"/>
  <c r="CK447" i="39" a="1"/>
  <c r="CK447" i="39" s="1"/>
  <c r="CL447" i="39" s="1"/>
  <c r="CF447" i="39"/>
  <c r="CB447" i="39"/>
  <c r="CC447" i="39" s="1"/>
  <c r="CB447" i="39" a="1"/>
  <c r="BW447" i="39"/>
  <c r="BS447" i="39" a="1"/>
  <c r="BS447" i="39" s="1"/>
  <c r="BT447" i="39" s="1"/>
  <c r="BN447" i="39"/>
  <c r="BJ447" i="39" a="1"/>
  <c r="BJ447" i="39" s="1"/>
  <c r="BK447" i="39" s="1"/>
  <c r="BE447" i="39"/>
  <c r="BA447" i="39" a="1"/>
  <c r="BA447" i="39" s="1"/>
  <c r="BB447" i="39" s="1"/>
  <c r="AV447" i="39"/>
  <c r="AR447" i="39"/>
  <c r="AS447" i="39" s="1"/>
  <c r="AR447" i="39" a="1"/>
  <c r="AM447" i="39"/>
  <c r="AI447" i="39" a="1"/>
  <c r="AI447" i="39" s="1"/>
  <c r="AJ447" i="39" s="1"/>
  <c r="AD447" i="39"/>
  <c r="Z447" i="39"/>
  <c r="AA447" i="39" s="1"/>
  <c r="Z447" i="39" a="1"/>
  <c r="U447" i="39"/>
  <c r="Q447" i="39" a="1"/>
  <c r="Q447" i="39" s="1"/>
  <c r="R447" i="39" s="1"/>
  <c r="L447" i="39"/>
  <c r="H447" i="39" a="1"/>
  <c r="H447" i="39" s="1"/>
  <c r="I447" i="39" s="1"/>
  <c r="GA446" i="39"/>
  <c r="FW446" i="39" a="1"/>
  <c r="FW446" i="39" s="1"/>
  <c r="FX446" i="39" s="1"/>
  <c r="FR446" i="39"/>
  <c r="FN446" i="39"/>
  <c r="FO446" i="39" s="1"/>
  <c r="FN446" i="39" a="1"/>
  <c r="FI446" i="39"/>
  <c r="FE446" i="39" a="1"/>
  <c r="FE446" i="39" s="1"/>
  <c r="FF446" i="39" s="1"/>
  <c r="EZ446" i="39"/>
  <c r="EV446" i="39" a="1"/>
  <c r="EV446" i="39" s="1"/>
  <c r="EW446" i="39" s="1"/>
  <c r="EQ446" i="39"/>
  <c r="EM446" i="39" a="1"/>
  <c r="EM446" i="39" s="1"/>
  <c r="EN446" i="39" s="1"/>
  <c r="EH446" i="39"/>
  <c r="ED446" i="39"/>
  <c r="EE446" i="39" s="1"/>
  <c r="ED446" i="39" a="1"/>
  <c r="DY446" i="39"/>
  <c r="DU446" i="39" a="1"/>
  <c r="DU446" i="39" s="1"/>
  <c r="DV446" i="39" s="1"/>
  <c r="DP446" i="39"/>
  <c r="DL446" i="39"/>
  <c r="DM446" i="39" s="1"/>
  <c r="DL446" i="39" a="1"/>
  <c r="DG446" i="39"/>
  <c r="DC446" i="39" a="1"/>
  <c r="DC446" i="39" s="1"/>
  <c r="DD446" i="39" s="1"/>
  <c r="CX446" i="39"/>
  <c r="CT446" i="39" a="1"/>
  <c r="CT446" i="39" s="1"/>
  <c r="CU446" i="39" s="1"/>
  <c r="CO446" i="39"/>
  <c r="CK446" i="39" a="1"/>
  <c r="CK446" i="39" s="1"/>
  <c r="CL446" i="39" s="1"/>
  <c r="CF446" i="39"/>
  <c r="CB446" i="39"/>
  <c r="CC446" i="39" s="1"/>
  <c r="CB446" i="39" a="1"/>
  <c r="BW446" i="39"/>
  <c r="BS446" i="39" a="1"/>
  <c r="BS446" i="39" s="1"/>
  <c r="BT446" i="39" s="1"/>
  <c r="BN446" i="39"/>
  <c r="BJ446" i="39" a="1"/>
  <c r="BJ446" i="39" s="1"/>
  <c r="BK446" i="39" s="1"/>
  <c r="BE446" i="39"/>
  <c r="BA446" i="39" a="1"/>
  <c r="BA446" i="39" s="1"/>
  <c r="BB446" i="39" s="1"/>
  <c r="AV446" i="39"/>
  <c r="AR446" i="39"/>
  <c r="AS446" i="39" s="1"/>
  <c r="AR446" i="39" a="1"/>
  <c r="AM446" i="39"/>
  <c r="AI446" i="39" a="1"/>
  <c r="AI446" i="39" s="1"/>
  <c r="AJ446" i="39" s="1"/>
  <c r="AD446" i="39"/>
  <c r="Z446" i="39"/>
  <c r="AA446" i="39" s="1"/>
  <c r="Z446" i="39" a="1"/>
  <c r="U446" i="39"/>
  <c r="Q446" i="39" a="1"/>
  <c r="Q446" i="39" s="1"/>
  <c r="R446" i="39" s="1"/>
  <c r="L446" i="39"/>
  <c r="H446" i="39" a="1"/>
  <c r="H446" i="39" s="1"/>
  <c r="I446" i="39" s="1"/>
  <c r="GA445" i="39"/>
  <c r="FW445" i="39" a="1"/>
  <c r="FW445" i="39" s="1"/>
  <c r="FX445" i="39" s="1"/>
  <c r="FR445" i="39"/>
  <c r="FN445" i="39"/>
  <c r="FO445" i="39" s="1"/>
  <c r="FN445" i="39" a="1"/>
  <c r="FI445" i="39"/>
  <c r="FE445" i="39" a="1"/>
  <c r="FE445" i="39" s="1"/>
  <c r="FF445" i="39" s="1"/>
  <c r="EZ445" i="39"/>
  <c r="EV445" i="39" a="1"/>
  <c r="EV445" i="39" s="1"/>
  <c r="EW445" i="39" s="1"/>
  <c r="EQ445" i="39"/>
  <c r="EM445" i="39" a="1"/>
  <c r="EM445" i="39" s="1"/>
  <c r="EN445" i="39" s="1"/>
  <c r="EH445" i="39"/>
  <c r="ED445" i="39"/>
  <c r="EE445" i="39" s="1"/>
  <c r="ED445" i="39" a="1"/>
  <c r="DY445" i="39"/>
  <c r="DU445" i="39" a="1"/>
  <c r="DU445" i="39" s="1"/>
  <c r="DV445" i="39" s="1"/>
  <c r="DP445" i="39"/>
  <c r="DL445" i="39"/>
  <c r="DM445" i="39" s="1"/>
  <c r="DL445" i="39" a="1"/>
  <c r="DG445" i="39"/>
  <c r="DC445" i="39" a="1"/>
  <c r="DC445" i="39" s="1"/>
  <c r="DD445" i="39" s="1"/>
  <c r="CX445" i="39"/>
  <c r="CT445" i="39" a="1"/>
  <c r="CT445" i="39" s="1"/>
  <c r="CU445" i="39" s="1"/>
  <c r="CO445" i="39"/>
  <c r="CK445" i="39" a="1"/>
  <c r="CK445" i="39" s="1"/>
  <c r="CL445" i="39" s="1"/>
  <c r="CF445" i="39"/>
  <c r="CB445" i="39"/>
  <c r="CC445" i="39" s="1"/>
  <c r="CB445" i="39" a="1"/>
  <c r="BW445" i="39"/>
  <c r="BS445" i="39" a="1"/>
  <c r="BS445" i="39" s="1"/>
  <c r="BT445" i="39" s="1"/>
  <c r="BN445" i="39"/>
  <c r="BJ445" i="39" a="1"/>
  <c r="BJ445" i="39" s="1"/>
  <c r="BK445" i="39" s="1"/>
  <c r="BE445" i="39"/>
  <c r="BA445" i="39" a="1"/>
  <c r="BA445" i="39" s="1"/>
  <c r="BB445" i="39" s="1"/>
  <c r="AV445" i="39"/>
  <c r="AR445" i="39"/>
  <c r="AS445" i="39" s="1"/>
  <c r="AR445" i="39" a="1"/>
  <c r="AM445" i="39"/>
  <c r="AI445" i="39" a="1"/>
  <c r="AI445" i="39" s="1"/>
  <c r="AJ445" i="39" s="1"/>
  <c r="AD445" i="39"/>
  <c r="Z445" i="39"/>
  <c r="AA445" i="39" s="1"/>
  <c r="Z445" i="39" a="1"/>
  <c r="U445" i="39"/>
  <c r="Q445" i="39" a="1"/>
  <c r="Q445" i="39" s="1"/>
  <c r="R445" i="39" s="1"/>
  <c r="L445" i="39"/>
  <c r="H445" i="39" a="1"/>
  <c r="H445" i="39" s="1"/>
  <c r="I445" i="39" s="1"/>
  <c r="GA444" i="39"/>
  <c r="FW444" i="39" a="1"/>
  <c r="FW444" i="39" s="1"/>
  <c r="FX444" i="39" s="1"/>
  <c r="FR444" i="39"/>
  <c r="FN444" i="39"/>
  <c r="FO444" i="39" s="1"/>
  <c r="FN444" i="39" a="1"/>
  <c r="FI444" i="39"/>
  <c r="FE444" i="39" a="1"/>
  <c r="FE444" i="39" s="1"/>
  <c r="FF444" i="39" s="1"/>
  <c r="EZ444" i="39"/>
  <c r="EV444" i="39" a="1"/>
  <c r="EV444" i="39" s="1"/>
  <c r="EW444" i="39" s="1"/>
  <c r="EQ444" i="39"/>
  <c r="EM444" i="39" a="1"/>
  <c r="EM444" i="39" s="1"/>
  <c r="EN444" i="39" s="1"/>
  <c r="EH444" i="39"/>
  <c r="ED444" i="39"/>
  <c r="EE444" i="39" s="1"/>
  <c r="ED444" i="39" a="1"/>
  <c r="DY444" i="39"/>
  <c r="DU444" i="39" a="1"/>
  <c r="DU444" i="39" s="1"/>
  <c r="DV444" i="39" s="1"/>
  <c r="DP444" i="39"/>
  <c r="DL444" i="39"/>
  <c r="DM444" i="39" s="1"/>
  <c r="DL444" i="39" a="1"/>
  <c r="DG444" i="39"/>
  <c r="DC444" i="39" a="1"/>
  <c r="DC444" i="39" s="1"/>
  <c r="DD444" i="39" s="1"/>
  <c r="CX444" i="39"/>
  <c r="CT444" i="39" a="1"/>
  <c r="CT444" i="39" s="1"/>
  <c r="CU444" i="39" s="1"/>
  <c r="CO444" i="39"/>
  <c r="CK444" i="39" a="1"/>
  <c r="CK444" i="39" s="1"/>
  <c r="CL444" i="39" s="1"/>
  <c r="CF444" i="39"/>
  <c r="CB444" i="39"/>
  <c r="CC444" i="39" s="1"/>
  <c r="CB444" i="39" a="1"/>
  <c r="BW444" i="39"/>
  <c r="BS444" i="39" a="1"/>
  <c r="BS444" i="39" s="1"/>
  <c r="BT444" i="39" s="1"/>
  <c r="BN444" i="39"/>
  <c r="BJ444" i="39" a="1"/>
  <c r="BJ444" i="39" s="1"/>
  <c r="BK444" i="39" s="1"/>
  <c r="BE444" i="39"/>
  <c r="BA444" i="39" a="1"/>
  <c r="BA444" i="39" s="1"/>
  <c r="BB444" i="39" s="1"/>
  <c r="AV444" i="39"/>
  <c r="AR444" i="39"/>
  <c r="AS444" i="39" s="1"/>
  <c r="AR444" i="39" a="1"/>
  <c r="AM444" i="39"/>
  <c r="AI444" i="39" a="1"/>
  <c r="AI444" i="39" s="1"/>
  <c r="AJ444" i="39" s="1"/>
  <c r="AD444" i="39"/>
  <c r="Z444" i="39"/>
  <c r="AA444" i="39" s="1"/>
  <c r="Z444" i="39" a="1"/>
  <c r="U444" i="39"/>
  <c r="Q444" i="39" a="1"/>
  <c r="Q444" i="39" s="1"/>
  <c r="R444" i="39" s="1"/>
  <c r="L444" i="39"/>
  <c r="H444" i="39" a="1"/>
  <c r="H444" i="39" s="1"/>
  <c r="I444" i="39" s="1"/>
  <c r="GA443" i="39"/>
  <c r="FW443" i="39" a="1"/>
  <c r="FW443" i="39" s="1"/>
  <c r="FX443" i="39" s="1"/>
  <c r="FR443" i="39"/>
  <c r="FN443" i="39"/>
  <c r="FO443" i="39" s="1"/>
  <c r="FN443" i="39" a="1"/>
  <c r="FI443" i="39"/>
  <c r="FE443" i="39" a="1"/>
  <c r="FE443" i="39" s="1"/>
  <c r="FF443" i="39" s="1"/>
  <c r="EZ443" i="39"/>
  <c r="EV443" i="39" a="1"/>
  <c r="EV443" i="39" s="1"/>
  <c r="EW443" i="39" s="1"/>
  <c r="EQ443" i="39"/>
  <c r="EM443" i="39" a="1"/>
  <c r="EM443" i="39" s="1"/>
  <c r="EN443" i="39" s="1"/>
  <c r="EH443" i="39"/>
  <c r="ED443" i="39"/>
  <c r="EE443" i="39" s="1"/>
  <c r="ED443" i="39" a="1"/>
  <c r="DY443" i="39"/>
  <c r="DU443" i="39" a="1"/>
  <c r="DU443" i="39" s="1"/>
  <c r="DV443" i="39" s="1"/>
  <c r="DP443" i="39"/>
  <c r="DL443" i="39"/>
  <c r="DM443" i="39" s="1"/>
  <c r="DL443" i="39" a="1"/>
  <c r="DG443" i="39"/>
  <c r="DC443" i="39" a="1"/>
  <c r="DC443" i="39" s="1"/>
  <c r="DD443" i="39" s="1"/>
  <c r="CX443" i="39"/>
  <c r="CT443" i="39" a="1"/>
  <c r="CT443" i="39" s="1"/>
  <c r="CU443" i="39" s="1"/>
  <c r="CO443" i="39"/>
  <c r="CK443" i="39" a="1"/>
  <c r="CK443" i="39" s="1"/>
  <c r="CL443" i="39" s="1"/>
  <c r="CF443" i="39"/>
  <c r="CB443" i="39"/>
  <c r="CC443" i="39" s="1"/>
  <c r="CB443" i="39" a="1"/>
  <c r="BW443" i="39"/>
  <c r="BS443" i="39" a="1"/>
  <c r="BS443" i="39" s="1"/>
  <c r="BT443" i="39" s="1"/>
  <c r="BN443" i="39"/>
  <c r="BJ443" i="39" a="1"/>
  <c r="BJ443" i="39" s="1"/>
  <c r="BK443" i="39" s="1"/>
  <c r="BE443" i="39"/>
  <c r="BA443" i="39" a="1"/>
  <c r="BA443" i="39" s="1"/>
  <c r="BB443" i="39" s="1"/>
  <c r="AV443" i="39"/>
  <c r="AR443" i="39"/>
  <c r="AS443" i="39" s="1"/>
  <c r="AR443" i="39" a="1"/>
  <c r="AM443" i="39"/>
  <c r="AI443" i="39" a="1"/>
  <c r="AI443" i="39" s="1"/>
  <c r="AJ443" i="39" s="1"/>
  <c r="AD443" i="39"/>
  <c r="Z443" i="39"/>
  <c r="AA443" i="39" s="1"/>
  <c r="Z443" i="39" a="1"/>
  <c r="U443" i="39"/>
  <c r="Q443" i="39" a="1"/>
  <c r="Q443" i="39" s="1"/>
  <c r="R443" i="39" s="1"/>
  <c r="L443" i="39"/>
  <c r="H443" i="39" a="1"/>
  <c r="H443" i="39" s="1"/>
  <c r="I443" i="39" s="1"/>
  <c r="GA442" i="39"/>
  <c r="FW442" i="39" a="1"/>
  <c r="FW442" i="39" s="1"/>
  <c r="FX442" i="39" s="1"/>
  <c r="FR442" i="39"/>
  <c r="FN442" i="39"/>
  <c r="FO442" i="39" s="1"/>
  <c r="FN442" i="39" a="1"/>
  <c r="FI442" i="39"/>
  <c r="FE442" i="39" a="1"/>
  <c r="FE442" i="39" s="1"/>
  <c r="FF442" i="39" s="1"/>
  <c r="EZ442" i="39"/>
  <c r="EV442" i="39" a="1"/>
  <c r="EV442" i="39" s="1"/>
  <c r="EW442" i="39" s="1"/>
  <c r="EQ442" i="39"/>
  <c r="EM442" i="39" a="1"/>
  <c r="EM442" i="39" s="1"/>
  <c r="EN442" i="39" s="1"/>
  <c r="EH442" i="39"/>
  <c r="ED442" i="39"/>
  <c r="EE442" i="39" s="1"/>
  <c r="ED442" i="39" a="1"/>
  <c r="DY442" i="39"/>
  <c r="DU442" i="39" a="1"/>
  <c r="DU442" i="39" s="1"/>
  <c r="DV442" i="39" s="1"/>
  <c r="DP442" i="39"/>
  <c r="DL442" i="39"/>
  <c r="DM442" i="39" s="1"/>
  <c r="DL442" i="39" a="1"/>
  <c r="DG442" i="39"/>
  <c r="DC442" i="39" a="1"/>
  <c r="DC442" i="39" s="1"/>
  <c r="DD442" i="39" s="1"/>
  <c r="CX442" i="39"/>
  <c r="CT442" i="39" a="1"/>
  <c r="CT442" i="39" s="1"/>
  <c r="CU442" i="39" s="1"/>
  <c r="CO442" i="39"/>
  <c r="CK442" i="39" a="1"/>
  <c r="CK442" i="39" s="1"/>
  <c r="CL442" i="39" s="1"/>
  <c r="CF442" i="39"/>
  <c r="CB442" i="39"/>
  <c r="CC442" i="39" s="1"/>
  <c r="CB442" i="39" a="1"/>
  <c r="BW442" i="39"/>
  <c r="BS442" i="39" a="1"/>
  <c r="BS442" i="39" s="1"/>
  <c r="BT442" i="39" s="1"/>
  <c r="BN442" i="39"/>
  <c r="BJ442" i="39" a="1"/>
  <c r="BJ442" i="39" s="1"/>
  <c r="BK442" i="39" s="1"/>
  <c r="BE442" i="39"/>
  <c r="BA442" i="39" a="1"/>
  <c r="BA442" i="39" s="1"/>
  <c r="BB442" i="39" s="1"/>
  <c r="AV442" i="39"/>
  <c r="AR442" i="39"/>
  <c r="AS442" i="39" s="1"/>
  <c r="AR442" i="39" a="1"/>
  <c r="AM442" i="39"/>
  <c r="AI442" i="39" a="1"/>
  <c r="AI442" i="39" s="1"/>
  <c r="AJ442" i="39" s="1"/>
  <c r="AD442" i="39"/>
  <c r="Z442" i="39"/>
  <c r="AA442" i="39" s="1"/>
  <c r="Z442" i="39" a="1"/>
  <c r="U442" i="39"/>
  <c r="Q442" i="39" a="1"/>
  <c r="Q442" i="39" s="1"/>
  <c r="R442" i="39" s="1"/>
  <c r="L442" i="39"/>
  <c r="H442" i="39" a="1"/>
  <c r="H442" i="39" s="1"/>
  <c r="I442" i="39" s="1"/>
  <c r="GA441" i="39"/>
  <c r="FW441" i="39" a="1"/>
  <c r="FW441" i="39" s="1"/>
  <c r="FX441" i="39" s="1"/>
  <c r="FR441" i="39"/>
  <c r="FN441" i="39"/>
  <c r="FO441" i="39" s="1"/>
  <c r="FN441" i="39" a="1"/>
  <c r="FI441" i="39"/>
  <c r="FE441" i="39" a="1"/>
  <c r="FE441" i="39" s="1"/>
  <c r="FF441" i="39" s="1"/>
  <c r="EZ441" i="39"/>
  <c r="EV441" i="39" a="1"/>
  <c r="EV441" i="39" s="1"/>
  <c r="EW441" i="39" s="1"/>
  <c r="EQ441" i="39"/>
  <c r="EM441" i="39" a="1"/>
  <c r="EM441" i="39" s="1"/>
  <c r="EN441" i="39" s="1"/>
  <c r="EH441" i="39"/>
  <c r="ED441" i="39"/>
  <c r="EE441" i="39" s="1"/>
  <c r="ED441" i="39" a="1"/>
  <c r="DY441" i="39"/>
  <c r="DU441" i="39" a="1"/>
  <c r="DU441" i="39" s="1"/>
  <c r="DV441" i="39" s="1"/>
  <c r="DP441" i="39"/>
  <c r="DL441" i="39"/>
  <c r="DM441" i="39" s="1"/>
  <c r="DL441" i="39" a="1"/>
  <c r="DG441" i="39"/>
  <c r="DC441" i="39" a="1"/>
  <c r="DC441" i="39" s="1"/>
  <c r="DD441" i="39" s="1"/>
  <c r="CX441" i="39"/>
  <c r="CT441" i="39" a="1"/>
  <c r="CT441" i="39" s="1"/>
  <c r="CU441" i="39" s="1"/>
  <c r="CO441" i="39"/>
  <c r="CK441" i="39" a="1"/>
  <c r="CK441" i="39" s="1"/>
  <c r="CL441" i="39" s="1"/>
  <c r="CF441" i="39"/>
  <c r="CB441" i="39"/>
  <c r="CC441" i="39" s="1"/>
  <c r="CB441" i="39" a="1"/>
  <c r="BW441" i="39"/>
  <c r="BS441" i="39" a="1"/>
  <c r="BS441" i="39" s="1"/>
  <c r="BT441" i="39" s="1"/>
  <c r="BN441" i="39"/>
  <c r="BJ441" i="39" a="1"/>
  <c r="BJ441" i="39" s="1"/>
  <c r="BK441" i="39" s="1"/>
  <c r="BE441" i="39"/>
  <c r="BA441" i="39" a="1"/>
  <c r="BA441" i="39" s="1"/>
  <c r="BB441" i="39" s="1"/>
  <c r="AV441" i="39"/>
  <c r="AR441" i="39"/>
  <c r="AS441" i="39" s="1"/>
  <c r="AR441" i="39" a="1"/>
  <c r="AM441" i="39"/>
  <c r="AI441" i="39" a="1"/>
  <c r="AI441" i="39" s="1"/>
  <c r="AJ441" i="39" s="1"/>
  <c r="AD441" i="39"/>
  <c r="Z441" i="39"/>
  <c r="AA441" i="39" s="1"/>
  <c r="Z441" i="39" a="1"/>
  <c r="U441" i="39"/>
  <c r="Q441" i="39" a="1"/>
  <c r="Q441" i="39" s="1"/>
  <c r="R441" i="39" s="1"/>
  <c r="L441" i="39"/>
  <c r="H441" i="39" a="1"/>
  <c r="H441" i="39" s="1"/>
  <c r="I441" i="39" s="1"/>
  <c r="GA440" i="39"/>
  <c r="FW440" i="39" a="1"/>
  <c r="FW440" i="39" s="1"/>
  <c r="FX440" i="39" s="1"/>
  <c r="FR440" i="39"/>
  <c r="FN440" i="39"/>
  <c r="FO440" i="39" s="1"/>
  <c r="FN440" i="39" a="1"/>
  <c r="FI440" i="39"/>
  <c r="FE440" i="39" a="1"/>
  <c r="FE440" i="39" s="1"/>
  <c r="FF440" i="39" s="1"/>
  <c r="EZ440" i="39"/>
  <c r="EV440" i="39" a="1"/>
  <c r="EV440" i="39" s="1"/>
  <c r="EW440" i="39" s="1"/>
  <c r="EQ440" i="39"/>
  <c r="EM440" i="39" a="1"/>
  <c r="EM440" i="39" s="1"/>
  <c r="EN440" i="39" s="1"/>
  <c r="EH440" i="39"/>
  <c r="ED440" i="39"/>
  <c r="EE440" i="39" s="1"/>
  <c r="ED440" i="39" a="1"/>
  <c r="DY440" i="39"/>
  <c r="DU440" i="39" a="1"/>
  <c r="DU440" i="39" s="1"/>
  <c r="DV440" i="39" s="1"/>
  <c r="DP440" i="39"/>
  <c r="DL440" i="39"/>
  <c r="DM440" i="39" s="1"/>
  <c r="DL440" i="39" a="1"/>
  <c r="DG440" i="39"/>
  <c r="DC440" i="39" a="1"/>
  <c r="DC440" i="39" s="1"/>
  <c r="DD440" i="39" s="1"/>
  <c r="CX440" i="39"/>
  <c r="CT440" i="39" a="1"/>
  <c r="CT440" i="39" s="1"/>
  <c r="CU440" i="39" s="1"/>
  <c r="CO440" i="39"/>
  <c r="CK440" i="39" a="1"/>
  <c r="CK440" i="39" s="1"/>
  <c r="CL440" i="39" s="1"/>
  <c r="CF440" i="39"/>
  <c r="CB440" i="39"/>
  <c r="CC440" i="39" s="1"/>
  <c r="CB440" i="39" a="1"/>
  <c r="BW440" i="39"/>
  <c r="BS440" i="39" a="1"/>
  <c r="BS440" i="39" s="1"/>
  <c r="BT440" i="39" s="1"/>
  <c r="BN440" i="39"/>
  <c r="BJ440" i="39" a="1"/>
  <c r="BJ440" i="39" s="1"/>
  <c r="BK440" i="39" s="1"/>
  <c r="BE440" i="39"/>
  <c r="BA440" i="39" a="1"/>
  <c r="BA440" i="39" s="1"/>
  <c r="BB440" i="39" s="1"/>
  <c r="AV440" i="39"/>
  <c r="AR440" i="39"/>
  <c r="AS440" i="39" s="1"/>
  <c r="AR440" i="39" a="1"/>
  <c r="AM440" i="39"/>
  <c r="AI440" i="39" a="1"/>
  <c r="AI440" i="39" s="1"/>
  <c r="AJ440" i="39" s="1"/>
  <c r="AD440" i="39"/>
  <c r="Z440" i="39"/>
  <c r="AA440" i="39" s="1"/>
  <c r="Z440" i="39" a="1"/>
  <c r="U440" i="39"/>
  <c r="Q440" i="39" a="1"/>
  <c r="Q440" i="39" s="1"/>
  <c r="R440" i="39" s="1"/>
  <c r="L440" i="39"/>
  <c r="H440" i="39" a="1"/>
  <c r="H440" i="39" s="1"/>
  <c r="I440" i="39" s="1"/>
  <c r="GA439" i="39"/>
  <c r="FW439" i="39" a="1"/>
  <c r="FW439" i="39" s="1"/>
  <c r="FX439" i="39" s="1"/>
  <c r="FR439" i="39"/>
  <c r="FN439" i="39"/>
  <c r="FO439" i="39" s="1"/>
  <c r="FN439" i="39" a="1"/>
  <c r="FI439" i="39"/>
  <c r="FE439" i="39" a="1"/>
  <c r="FE439" i="39" s="1"/>
  <c r="FF439" i="39" s="1"/>
  <c r="EZ439" i="39"/>
  <c r="EW439" i="39"/>
  <c r="EV439" i="39"/>
  <c r="EV439" i="39" a="1"/>
  <c r="EQ439" i="39"/>
  <c r="EM439" i="39" a="1"/>
  <c r="EM439" i="39" s="1"/>
  <c r="EN439" i="39" s="1"/>
  <c r="EH439" i="39"/>
  <c r="ED439" i="39"/>
  <c r="EE439" i="39" s="1"/>
  <c r="ED439" i="39" a="1"/>
  <c r="DY439" i="39"/>
  <c r="DU439" i="39" a="1"/>
  <c r="DU439" i="39" s="1"/>
  <c r="DV439" i="39" s="1"/>
  <c r="DP439" i="39"/>
  <c r="DL439" i="39"/>
  <c r="DM439" i="39" s="1"/>
  <c r="DL439" i="39" a="1"/>
  <c r="DG439" i="39"/>
  <c r="DC439" i="39" a="1"/>
  <c r="DC439" i="39" s="1"/>
  <c r="DD439" i="39" s="1"/>
  <c r="CX439" i="39"/>
  <c r="CT439" i="39" a="1"/>
  <c r="CT439" i="39" s="1"/>
  <c r="CU439" i="39" s="1"/>
  <c r="CO439" i="39"/>
  <c r="CK439" i="39" a="1"/>
  <c r="CK439" i="39" s="1"/>
  <c r="CL439" i="39" s="1"/>
  <c r="CF439" i="39"/>
  <c r="CB439" i="39"/>
  <c r="CC439" i="39" s="1"/>
  <c r="CB439" i="39" a="1"/>
  <c r="BW439" i="39"/>
  <c r="BS439" i="39" a="1"/>
  <c r="BS439" i="39" s="1"/>
  <c r="BT439" i="39" s="1"/>
  <c r="BN439" i="39"/>
  <c r="BK439" i="39"/>
  <c r="BJ439" i="39"/>
  <c r="BJ439" i="39" a="1"/>
  <c r="BE439" i="39"/>
  <c r="BA439" i="39" a="1"/>
  <c r="BA439" i="39" s="1"/>
  <c r="BB439" i="39" s="1"/>
  <c r="AV439" i="39"/>
  <c r="AR439" i="39"/>
  <c r="AS439" i="39" s="1"/>
  <c r="AR439" i="39" a="1"/>
  <c r="AM439" i="39"/>
  <c r="AI439" i="39" a="1"/>
  <c r="AI439" i="39" s="1"/>
  <c r="AJ439" i="39" s="1"/>
  <c r="AD439" i="39"/>
  <c r="Z439" i="39"/>
  <c r="AA439" i="39" s="1"/>
  <c r="Z439" i="39" a="1"/>
  <c r="U439" i="39"/>
  <c r="Q439" i="39" a="1"/>
  <c r="Q439" i="39" s="1"/>
  <c r="R439" i="39" s="1"/>
  <c r="L439" i="39"/>
  <c r="H439" i="39" a="1"/>
  <c r="H439" i="39" s="1"/>
  <c r="I439" i="39" s="1"/>
  <c r="GA438" i="39"/>
  <c r="FW438" i="39" a="1"/>
  <c r="FW438" i="39" s="1"/>
  <c r="FX438" i="39" s="1"/>
  <c r="FR438" i="39"/>
  <c r="FN438" i="39"/>
  <c r="FO438" i="39" s="1"/>
  <c r="FN438" i="39" a="1"/>
  <c r="FI438" i="39"/>
  <c r="FE438" i="39" a="1"/>
  <c r="FE438" i="39" s="1"/>
  <c r="FF438" i="39" s="1"/>
  <c r="EZ438" i="39"/>
  <c r="EW438" i="39"/>
  <c r="EV438" i="39"/>
  <c r="EV438" i="39" a="1"/>
  <c r="EQ438" i="39"/>
  <c r="EM438" i="39" a="1"/>
  <c r="EM438" i="39" s="1"/>
  <c r="EN438" i="39" s="1"/>
  <c r="EH438" i="39"/>
  <c r="ED438" i="39"/>
  <c r="EE438" i="39" s="1"/>
  <c r="ED438" i="39" a="1"/>
  <c r="DY438" i="39"/>
  <c r="DU438" i="39" a="1"/>
  <c r="DU438" i="39" s="1"/>
  <c r="DV438" i="39" s="1"/>
  <c r="DP438" i="39"/>
  <c r="DL438" i="39"/>
  <c r="DM438" i="39" s="1"/>
  <c r="DL438" i="39" a="1"/>
  <c r="DG438" i="39"/>
  <c r="DC438" i="39" a="1"/>
  <c r="DC438" i="39" s="1"/>
  <c r="DD438" i="39" s="1"/>
  <c r="CX438" i="39"/>
  <c r="CT438" i="39" a="1"/>
  <c r="CT438" i="39" s="1"/>
  <c r="CU438" i="39" s="1"/>
  <c r="CO438" i="39"/>
  <c r="CK438" i="39" a="1"/>
  <c r="CK438" i="39" s="1"/>
  <c r="CL438" i="39" s="1"/>
  <c r="CF438" i="39"/>
  <c r="CB438" i="39"/>
  <c r="CC438" i="39" s="1"/>
  <c r="CB438" i="39" a="1"/>
  <c r="BW438" i="39"/>
  <c r="BS438" i="39" a="1"/>
  <c r="BS438" i="39" s="1"/>
  <c r="BT438" i="39" s="1"/>
  <c r="BN438" i="39"/>
  <c r="BK438" i="39"/>
  <c r="BJ438" i="39"/>
  <c r="BJ438" i="39" a="1"/>
  <c r="BE438" i="39"/>
  <c r="BA438" i="39" a="1"/>
  <c r="BA438" i="39" s="1"/>
  <c r="BB438" i="39" s="1"/>
  <c r="AV438" i="39"/>
  <c r="AR438" i="39"/>
  <c r="AS438" i="39" s="1"/>
  <c r="AR438" i="39" a="1"/>
  <c r="AM438" i="39"/>
  <c r="AI438" i="39" a="1"/>
  <c r="AI438" i="39" s="1"/>
  <c r="AJ438" i="39" s="1"/>
  <c r="AD438" i="39"/>
  <c r="Z438" i="39"/>
  <c r="AA438" i="39" s="1"/>
  <c r="Z438" i="39" a="1"/>
  <c r="U438" i="39"/>
  <c r="Q438" i="39" a="1"/>
  <c r="Q438" i="39" s="1"/>
  <c r="R438" i="39" s="1"/>
  <c r="L438" i="39"/>
  <c r="H438" i="39" a="1"/>
  <c r="H438" i="39" s="1"/>
  <c r="I438" i="39" s="1"/>
  <c r="GA437" i="39"/>
  <c r="FW437" i="39" a="1"/>
  <c r="FW437" i="39" s="1"/>
  <c r="FX437" i="39" s="1"/>
  <c r="FR437" i="39"/>
  <c r="FN437" i="39"/>
  <c r="FO437" i="39" s="1"/>
  <c r="FN437" i="39" a="1"/>
  <c r="FI437" i="39"/>
  <c r="FE437" i="39" a="1"/>
  <c r="FE437" i="39" s="1"/>
  <c r="FF437" i="39" s="1"/>
  <c r="EZ437" i="39"/>
  <c r="EW437" i="39"/>
  <c r="EV437" i="39"/>
  <c r="EV437" i="39" a="1"/>
  <c r="EQ437" i="39"/>
  <c r="EM437" i="39" a="1"/>
  <c r="EM437" i="39" s="1"/>
  <c r="EN437" i="39" s="1"/>
  <c r="EH437" i="39"/>
  <c r="ED437" i="39"/>
  <c r="EE437" i="39" s="1"/>
  <c r="ED437" i="39" a="1"/>
  <c r="DY437" i="39"/>
  <c r="DU437" i="39" a="1"/>
  <c r="DU437" i="39" s="1"/>
  <c r="DV437" i="39" s="1"/>
  <c r="DP437" i="39"/>
  <c r="DL437" i="39"/>
  <c r="DM437" i="39" s="1"/>
  <c r="DL437" i="39" a="1"/>
  <c r="DG437" i="39"/>
  <c r="DC437" i="39" a="1"/>
  <c r="DC437" i="39" s="1"/>
  <c r="DD437" i="39" s="1"/>
  <c r="CX437" i="39"/>
  <c r="CT437" i="39" a="1"/>
  <c r="CT437" i="39" s="1"/>
  <c r="CU437" i="39" s="1"/>
  <c r="CO437" i="39"/>
  <c r="CK437" i="39" a="1"/>
  <c r="CK437" i="39" s="1"/>
  <c r="CL437" i="39" s="1"/>
  <c r="CF437" i="39"/>
  <c r="CB437" i="39"/>
  <c r="CC437" i="39" s="1"/>
  <c r="CB437" i="39" a="1"/>
  <c r="BW437" i="39"/>
  <c r="BS437" i="39" a="1"/>
  <c r="BS437" i="39" s="1"/>
  <c r="BT437" i="39" s="1"/>
  <c r="BN437" i="39"/>
  <c r="BK437" i="39"/>
  <c r="BJ437" i="39"/>
  <c r="BJ437" i="39" a="1"/>
  <c r="BE437" i="39"/>
  <c r="BA437" i="39" a="1"/>
  <c r="BA437" i="39" s="1"/>
  <c r="BB437" i="39" s="1"/>
  <c r="AV437" i="39"/>
  <c r="AS437" i="39"/>
  <c r="AR437" i="39"/>
  <c r="AR437" i="39" a="1"/>
  <c r="AM437" i="39"/>
  <c r="AI437" i="39" a="1"/>
  <c r="AI437" i="39" s="1"/>
  <c r="AJ437" i="39" s="1"/>
  <c r="AD437" i="39"/>
  <c r="Z437" i="39" a="1"/>
  <c r="Z437" i="39" s="1"/>
  <c r="AA437" i="39" s="1"/>
  <c r="U437" i="39"/>
  <c r="Q437" i="39" a="1"/>
  <c r="Q437" i="39" s="1"/>
  <c r="R437" i="39" s="1"/>
  <c r="L437" i="39"/>
  <c r="H437" i="39" a="1"/>
  <c r="H437" i="39" s="1"/>
  <c r="I437" i="39" s="1"/>
  <c r="GA436" i="39"/>
  <c r="FW436" i="39" a="1"/>
  <c r="FW436" i="39" s="1"/>
  <c r="FX436" i="39" s="1"/>
  <c r="FR436" i="39"/>
  <c r="FN436" i="39"/>
  <c r="FO436" i="39" s="1"/>
  <c r="FN436" i="39" a="1"/>
  <c r="FI436" i="39"/>
  <c r="FE436" i="39" a="1"/>
  <c r="FE436" i="39" s="1"/>
  <c r="FF436" i="39" s="1"/>
  <c r="EZ436" i="39"/>
  <c r="EW436" i="39"/>
  <c r="EV436" i="39"/>
  <c r="EV436" i="39" a="1"/>
  <c r="EQ436" i="39"/>
  <c r="EM436" i="39" a="1"/>
  <c r="EM436" i="39" s="1"/>
  <c r="EN436" i="39" s="1"/>
  <c r="EH436" i="39"/>
  <c r="EE436" i="39"/>
  <c r="ED436" i="39"/>
  <c r="ED436" i="39" a="1"/>
  <c r="DY436" i="39"/>
  <c r="DU436" i="39" a="1"/>
  <c r="DU436" i="39" s="1"/>
  <c r="DV436" i="39" s="1"/>
  <c r="DP436" i="39"/>
  <c r="DL436" i="39" a="1"/>
  <c r="DL436" i="39" s="1"/>
  <c r="DM436" i="39" s="1"/>
  <c r="DG436" i="39"/>
  <c r="DC436" i="39" a="1"/>
  <c r="DC436" i="39" s="1"/>
  <c r="DD436" i="39" s="1"/>
  <c r="CX436" i="39"/>
  <c r="CT436" i="39" a="1"/>
  <c r="CT436" i="39" s="1"/>
  <c r="CU436" i="39" s="1"/>
  <c r="CO436" i="39"/>
  <c r="CK436" i="39" a="1"/>
  <c r="CK436" i="39" s="1"/>
  <c r="CL436" i="39" s="1"/>
  <c r="CF436" i="39"/>
  <c r="CB436" i="39"/>
  <c r="CC436" i="39" s="1"/>
  <c r="CB436" i="39" a="1"/>
  <c r="BW436" i="39"/>
  <c r="BS436" i="39" a="1"/>
  <c r="BS436" i="39" s="1"/>
  <c r="BT436" i="39" s="1"/>
  <c r="BN436" i="39"/>
  <c r="BK436" i="39"/>
  <c r="BJ436" i="39"/>
  <c r="BJ436" i="39" a="1"/>
  <c r="BE436" i="39"/>
  <c r="BA436" i="39" a="1"/>
  <c r="BA436" i="39" s="1"/>
  <c r="BB436" i="39" s="1"/>
  <c r="AV436" i="39"/>
  <c r="AS436" i="39"/>
  <c r="AR436" i="39"/>
  <c r="AR436" i="39" a="1"/>
  <c r="AM436" i="39"/>
  <c r="AI436" i="39" a="1"/>
  <c r="AI436" i="39" s="1"/>
  <c r="AJ436" i="39" s="1"/>
  <c r="AD436" i="39"/>
  <c r="Z436" i="39" a="1"/>
  <c r="Z436" i="39" s="1"/>
  <c r="AA436" i="39" s="1"/>
  <c r="U436" i="39"/>
  <c r="Q436" i="39" a="1"/>
  <c r="Q436" i="39" s="1"/>
  <c r="R436" i="39" s="1"/>
  <c r="L436" i="39"/>
  <c r="H436" i="39" a="1"/>
  <c r="H436" i="39" s="1"/>
  <c r="I436" i="39" s="1"/>
  <c r="GA435" i="39"/>
  <c r="FW435" i="39" a="1"/>
  <c r="FW435" i="39" s="1"/>
  <c r="FX435" i="39" s="1"/>
  <c r="FR435" i="39"/>
  <c r="FN435" i="39"/>
  <c r="FO435" i="39" s="1"/>
  <c r="FN435" i="39" a="1"/>
  <c r="FI435" i="39"/>
  <c r="FE435" i="39" a="1"/>
  <c r="FE435" i="39" s="1"/>
  <c r="FF435" i="39" s="1"/>
  <c r="EZ435" i="39"/>
  <c r="EW435" i="39"/>
  <c r="EV435" i="39"/>
  <c r="EV435" i="39" a="1"/>
  <c r="EQ435" i="39"/>
  <c r="EM435" i="39" a="1"/>
  <c r="EM435" i="39" s="1"/>
  <c r="EN435" i="39" s="1"/>
  <c r="EH435" i="39"/>
  <c r="ED435" i="39"/>
  <c r="EE435" i="39" s="1"/>
  <c r="ED435" i="39" a="1"/>
  <c r="DY435" i="39"/>
  <c r="DU435" i="39" a="1"/>
  <c r="DU435" i="39" s="1"/>
  <c r="DV435" i="39" s="1"/>
  <c r="DP435" i="39"/>
  <c r="DL435" i="39" a="1"/>
  <c r="DL435" i="39" s="1"/>
  <c r="DM435" i="39" s="1"/>
  <c r="DG435" i="39"/>
  <c r="DD435" i="39"/>
  <c r="DC435" i="39" a="1"/>
  <c r="DC435" i="39" s="1"/>
  <c r="CX435" i="39"/>
  <c r="CT435" i="39" a="1"/>
  <c r="CT435" i="39" s="1"/>
  <c r="CU435" i="39" s="1"/>
  <c r="CO435" i="39"/>
  <c r="CL435" i="39"/>
  <c r="CK435" i="39" a="1"/>
  <c r="CK435" i="39" s="1"/>
  <c r="CF435" i="39"/>
  <c r="CB435" i="39"/>
  <c r="CC435" i="39" s="1"/>
  <c r="CB435" i="39" a="1"/>
  <c r="BW435" i="39"/>
  <c r="BT435" i="39"/>
  <c r="BS435" i="39" a="1"/>
  <c r="BS435" i="39" s="1"/>
  <c r="BN435" i="39"/>
  <c r="BJ435" i="39" a="1"/>
  <c r="BJ435" i="39" s="1"/>
  <c r="BK435" i="39" s="1"/>
  <c r="BE435" i="39"/>
  <c r="BB435" i="39"/>
  <c r="BA435" i="39" a="1"/>
  <c r="BA435" i="39" s="1"/>
  <c r="AV435" i="39"/>
  <c r="AR435" i="39" a="1"/>
  <c r="AR435" i="39" s="1"/>
  <c r="AS435" i="39" s="1"/>
  <c r="AM435" i="39"/>
  <c r="AI435" i="39" a="1"/>
  <c r="AI435" i="39" s="1"/>
  <c r="AJ435" i="39" s="1"/>
  <c r="AD435" i="39"/>
  <c r="Z435" i="39" a="1"/>
  <c r="Z435" i="39" s="1"/>
  <c r="AA435" i="39" s="1"/>
  <c r="U435" i="39"/>
  <c r="Q435" i="39" a="1"/>
  <c r="Q435" i="39" s="1"/>
  <c r="R435" i="39" s="1"/>
  <c r="L435" i="39"/>
  <c r="I435" i="39"/>
  <c r="H435" i="39"/>
  <c r="H435" i="39" a="1"/>
  <c r="GA434" i="39"/>
  <c r="FW434" i="39" a="1"/>
  <c r="FW434" i="39" s="1"/>
  <c r="FX434" i="39" s="1"/>
  <c r="FR434" i="39"/>
  <c r="FO434" i="39"/>
  <c r="FN434" i="39"/>
  <c r="FN434" i="39" a="1"/>
  <c r="FI434" i="39"/>
  <c r="FE434" i="39" a="1"/>
  <c r="FE434" i="39" s="1"/>
  <c r="FF434" i="39" s="1"/>
  <c r="EZ434" i="39"/>
  <c r="EW434" i="39"/>
  <c r="EV434" i="39"/>
  <c r="EV434" i="39" a="1"/>
  <c r="EQ434" i="39"/>
  <c r="EM434" i="39" a="1"/>
  <c r="EM434" i="39" s="1"/>
  <c r="EN434" i="39" s="1"/>
  <c r="EH434" i="39"/>
  <c r="ED434" i="39" a="1"/>
  <c r="ED434" i="39" s="1"/>
  <c r="EE434" i="39" s="1"/>
  <c r="DY434" i="39"/>
  <c r="DU434" i="39" a="1"/>
  <c r="DU434" i="39" s="1"/>
  <c r="DV434" i="39" s="1"/>
  <c r="DP434" i="39"/>
  <c r="DL434" i="39" a="1"/>
  <c r="DL434" i="39" s="1"/>
  <c r="DM434" i="39" s="1"/>
  <c r="DG434" i="39"/>
  <c r="DD434" i="39"/>
  <c r="DC434" i="39" a="1"/>
  <c r="DC434" i="39" s="1"/>
  <c r="CX434" i="39"/>
  <c r="CT434" i="39"/>
  <c r="CU434" i="39" s="1"/>
  <c r="CT434" i="39" a="1"/>
  <c r="CO434" i="39"/>
  <c r="CK434" i="39" a="1"/>
  <c r="CK434" i="39" s="1"/>
  <c r="CL434" i="39" s="1"/>
  <c r="CF434" i="39"/>
  <c r="CB434" i="39" a="1"/>
  <c r="CB434" i="39" s="1"/>
  <c r="CC434" i="39" s="1"/>
  <c r="BW434" i="39"/>
  <c r="BT434" i="39"/>
  <c r="BS434" i="39" a="1"/>
  <c r="BS434" i="39" s="1"/>
  <c r="BN434" i="39"/>
  <c r="BJ434" i="39"/>
  <c r="BK434" i="39" s="1"/>
  <c r="BJ434" i="39" a="1"/>
  <c r="BE434" i="39"/>
  <c r="BA434" i="39" a="1"/>
  <c r="BA434" i="39" s="1"/>
  <c r="BB434" i="39" s="1"/>
  <c r="AV434" i="39"/>
  <c r="AR434" i="39"/>
  <c r="AS434" i="39" s="1"/>
  <c r="AR434" i="39" a="1"/>
  <c r="AM434" i="39"/>
  <c r="AI434" i="39" a="1"/>
  <c r="AI434" i="39" s="1"/>
  <c r="AJ434" i="39" s="1"/>
  <c r="AD434" i="39"/>
  <c r="Z434" i="39" a="1"/>
  <c r="Z434" i="39" s="1"/>
  <c r="AA434" i="39" s="1"/>
  <c r="U434" i="39"/>
  <c r="Q434" i="39" a="1"/>
  <c r="Q434" i="39" s="1"/>
  <c r="R434" i="39" s="1"/>
  <c r="L434" i="39"/>
  <c r="I434" i="39"/>
  <c r="H434" i="39"/>
  <c r="H434" i="39" a="1"/>
  <c r="GA433" i="39"/>
  <c r="FX433" i="39"/>
  <c r="FW433" i="39" a="1"/>
  <c r="FW433" i="39" s="1"/>
  <c r="FR433" i="39"/>
  <c r="FO433" i="39"/>
  <c r="FN433" i="39"/>
  <c r="FN433" i="39" a="1"/>
  <c r="FI433" i="39"/>
  <c r="FF433" i="39"/>
  <c r="FE433" i="39" a="1"/>
  <c r="FE433" i="39" s="1"/>
  <c r="EZ433" i="39"/>
  <c r="EV433" i="39"/>
  <c r="EW433" i="39" s="1"/>
  <c r="EV433" i="39" a="1"/>
  <c r="EQ433" i="39"/>
  <c r="EN433" i="39"/>
  <c r="EM433" i="39" a="1"/>
  <c r="EM433" i="39" s="1"/>
  <c r="EH433" i="39"/>
  <c r="ED433" i="39" a="1"/>
  <c r="ED433" i="39" s="1"/>
  <c r="EE433" i="39" s="1"/>
  <c r="DY433" i="39"/>
  <c r="DU433" i="39" a="1"/>
  <c r="DU433" i="39" s="1"/>
  <c r="DV433" i="39" s="1"/>
  <c r="DP433" i="39"/>
  <c r="DL433" i="39"/>
  <c r="DM433" i="39" s="1"/>
  <c r="DL433" i="39" a="1"/>
  <c r="DG433" i="39"/>
  <c r="DD433" i="39"/>
  <c r="DC433" i="39" a="1"/>
  <c r="DC433" i="39" s="1"/>
  <c r="CX433" i="39"/>
  <c r="CU433" i="39"/>
  <c r="CT433" i="39" a="1"/>
  <c r="CT433" i="39" s="1"/>
  <c r="CO433" i="39"/>
  <c r="CK433" i="39" a="1"/>
  <c r="CK433" i="39" s="1"/>
  <c r="CL433" i="39" s="1"/>
  <c r="CF433" i="39"/>
  <c r="CB433" i="39" a="1"/>
  <c r="CB433" i="39" s="1"/>
  <c r="CC433" i="39" s="1"/>
  <c r="BW433" i="39"/>
  <c r="BT433" i="39"/>
  <c r="BS433" i="39" a="1"/>
  <c r="BS433" i="39" s="1"/>
  <c r="BN433" i="39"/>
  <c r="BJ433" i="39" a="1"/>
  <c r="BJ433" i="39" s="1"/>
  <c r="BK433" i="39" s="1"/>
  <c r="BE433" i="39"/>
  <c r="BB433" i="39"/>
  <c r="BA433" i="39" a="1"/>
  <c r="BA433" i="39" s="1"/>
  <c r="AV433" i="39"/>
  <c r="AR433" i="39" a="1"/>
  <c r="AR433" i="39" s="1"/>
  <c r="AS433" i="39" s="1"/>
  <c r="AM433" i="39"/>
  <c r="AJ433" i="39"/>
  <c r="AI433" i="39" a="1"/>
  <c r="AI433" i="39" s="1"/>
  <c r="AD433" i="39"/>
  <c r="Z433" i="39" a="1"/>
  <c r="Z433" i="39" s="1"/>
  <c r="AA433" i="39" s="1"/>
  <c r="U433" i="39"/>
  <c r="R433" i="39"/>
  <c r="Q433" i="39" a="1"/>
  <c r="Q433" i="39" s="1"/>
  <c r="L433" i="39"/>
  <c r="I433" i="39"/>
  <c r="H433" i="39"/>
  <c r="H433" i="39" a="1"/>
  <c r="GA432" i="39"/>
  <c r="FW432" i="39" a="1"/>
  <c r="FW432" i="39" s="1"/>
  <c r="FX432" i="39" s="1"/>
  <c r="FR432" i="39"/>
  <c r="FO432" i="39"/>
  <c r="FN432" i="39" a="1"/>
  <c r="FN432" i="39" s="1"/>
  <c r="FI432" i="39"/>
  <c r="FF432" i="39"/>
  <c r="FE432" i="39" a="1"/>
  <c r="FE432" i="39" s="1"/>
  <c r="EZ432" i="39"/>
  <c r="EW432" i="39"/>
  <c r="EV432" i="39"/>
  <c r="EV432" i="39" a="1"/>
  <c r="EQ432" i="39"/>
  <c r="EM432" i="39"/>
  <c r="EN432" i="39" s="1"/>
  <c r="EM432" i="39" a="1"/>
  <c r="EH432" i="39"/>
  <c r="ED432" i="39"/>
  <c r="EE432" i="39" s="1"/>
  <c r="ED432" i="39" a="1"/>
  <c r="DY432" i="39"/>
  <c r="DU432" i="39" a="1"/>
  <c r="DU432" i="39" s="1"/>
  <c r="DV432" i="39" s="1"/>
  <c r="DP432" i="39"/>
  <c r="DM432" i="39"/>
  <c r="DL432" i="39"/>
  <c r="DL432" i="39" a="1"/>
  <c r="DG432" i="39"/>
  <c r="DC432" i="39"/>
  <c r="DD432" i="39" s="1"/>
  <c r="DC432" i="39" a="1"/>
  <c r="CX432" i="39"/>
  <c r="CT432" i="39"/>
  <c r="CU432" i="39" s="1"/>
  <c r="CT432" i="39" a="1"/>
  <c r="CO432" i="39"/>
  <c r="CK432" i="39" a="1"/>
  <c r="CK432" i="39" s="1"/>
  <c r="CL432" i="39" s="1"/>
  <c r="CF432" i="39"/>
  <c r="CC432" i="39"/>
  <c r="CB432" i="39"/>
  <c r="CB432" i="39" a="1"/>
  <c r="BW432" i="39"/>
  <c r="BS432" i="39" a="1"/>
  <c r="BS432" i="39" s="1"/>
  <c r="BT432" i="39" s="1"/>
  <c r="BN432" i="39"/>
  <c r="BJ432" i="39"/>
  <c r="BK432" i="39" s="1"/>
  <c r="BJ432" i="39" a="1"/>
  <c r="BE432" i="39"/>
  <c r="BA432" i="39"/>
  <c r="BB432" i="39" s="1"/>
  <c r="BA432" i="39" a="1"/>
  <c r="AV432" i="39"/>
  <c r="AR432" i="39" a="1"/>
  <c r="AR432" i="39" s="1"/>
  <c r="AS432" i="39" s="1"/>
  <c r="AM432" i="39"/>
  <c r="AI432" i="39" a="1"/>
  <c r="AI432" i="39" s="1"/>
  <c r="AJ432" i="39" s="1"/>
  <c r="AD432" i="39"/>
  <c r="Z432" i="39" a="1"/>
  <c r="Z432" i="39" s="1"/>
  <c r="AA432" i="39" s="1"/>
  <c r="U432" i="39"/>
  <c r="Q432" i="39"/>
  <c r="R432" i="39" s="1"/>
  <c r="Q432" i="39" a="1"/>
  <c r="L432" i="39"/>
  <c r="H432" i="39"/>
  <c r="I432" i="39" s="1"/>
  <c r="H432" i="39" a="1"/>
  <c r="GA431" i="39"/>
  <c r="FW431" i="39" a="1"/>
  <c r="FW431" i="39" s="1"/>
  <c r="FX431" i="39" s="1"/>
  <c r="FR431" i="39"/>
  <c r="FN431" i="39" a="1"/>
  <c r="FN431" i="39" s="1"/>
  <c r="FO431" i="39" s="1"/>
  <c r="FI431" i="39"/>
  <c r="FE431" i="39"/>
  <c r="FF431" i="39" s="1"/>
  <c r="FE431" i="39" a="1"/>
  <c r="EZ431" i="39"/>
  <c r="EV431" i="39" a="1"/>
  <c r="EV431" i="39" s="1"/>
  <c r="EW431" i="39" s="1"/>
  <c r="EQ431" i="39"/>
  <c r="EM431" i="39" a="1"/>
  <c r="EM431" i="39" s="1"/>
  <c r="EN431" i="39" s="1"/>
  <c r="EH431" i="39"/>
  <c r="ED431" i="39"/>
  <c r="EE431" i="39" s="1"/>
  <c r="ED431" i="39" a="1"/>
  <c r="DY431" i="39"/>
  <c r="DU431" i="39" a="1"/>
  <c r="DU431" i="39" s="1"/>
  <c r="DV431" i="39" s="1"/>
  <c r="DP431" i="39"/>
  <c r="DL431" i="39" a="1"/>
  <c r="DL431" i="39" s="1"/>
  <c r="DM431" i="39" s="1"/>
  <c r="DG431" i="39"/>
  <c r="DC431" i="39"/>
  <c r="DD431" i="39" s="1"/>
  <c r="DC431" i="39" a="1"/>
  <c r="CX431" i="39"/>
  <c r="CT431" i="39"/>
  <c r="CU431" i="39" s="1"/>
  <c r="CT431" i="39" a="1"/>
  <c r="CO431" i="39"/>
  <c r="CK431" i="39" a="1"/>
  <c r="CK431" i="39" s="1"/>
  <c r="CL431" i="39" s="1"/>
  <c r="CF431" i="39"/>
  <c r="CB431" i="39" a="1"/>
  <c r="CB431" i="39" s="1"/>
  <c r="CC431" i="39" s="1"/>
  <c r="BW431" i="39"/>
  <c r="BS431" i="39" a="1"/>
  <c r="BS431" i="39" s="1"/>
  <c r="BT431" i="39" s="1"/>
  <c r="BN431" i="39"/>
  <c r="BJ431" i="39"/>
  <c r="BK431" i="39" s="1"/>
  <c r="BJ431" i="39" a="1"/>
  <c r="BE431" i="39"/>
  <c r="BA431" i="39"/>
  <c r="BB431" i="39" s="1"/>
  <c r="BA431" i="39" a="1"/>
  <c r="AV431" i="39"/>
  <c r="AR431" i="39" a="1"/>
  <c r="AR431" i="39" s="1"/>
  <c r="AS431" i="39" s="1"/>
  <c r="AM431" i="39"/>
  <c r="AI431" i="39" a="1"/>
  <c r="AI431" i="39" s="1"/>
  <c r="AJ431" i="39" s="1"/>
  <c r="AD431" i="39"/>
  <c r="Z431" i="39" a="1"/>
  <c r="Z431" i="39" s="1"/>
  <c r="AA431" i="39" s="1"/>
  <c r="U431" i="39"/>
  <c r="Q431" i="39"/>
  <c r="R431" i="39" s="1"/>
  <c r="Q431" i="39" a="1"/>
  <c r="L431" i="39"/>
  <c r="H431" i="39"/>
  <c r="I431" i="39" s="1"/>
  <c r="H431" i="39" a="1"/>
  <c r="GA430" i="39"/>
  <c r="FW430" i="39" a="1"/>
  <c r="FW430" i="39" s="1"/>
  <c r="FX430" i="39" s="1"/>
  <c r="FR430" i="39"/>
  <c r="FN430" i="39" a="1"/>
  <c r="FN430" i="39" s="1"/>
  <c r="FO430" i="39" s="1"/>
  <c r="FI430" i="39"/>
  <c r="FE430" i="39"/>
  <c r="FF430" i="39" s="1"/>
  <c r="FE430" i="39" a="1"/>
  <c r="EZ430" i="39"/>
  <c r="EV430" i="39" a="1"/>
  <c r="EV430" i="39" s="1"/>
  <c r="EW430" i="39" s="1"/>
  <c r="EQ430" i="39"/>
  <c r="EM430" i="39" a="1"/>
  <c r="EM430" i="39" s="1"/>
  <c r="EN430" i="39" s="1"/>
  <c r="EH430" i="39"/>
  <c r="ED430" i="39"/>
  <c r="EE430" i="39" s="1"/>
  <c r="ED430" i="39" a="1"/>
  <c r="DY430" i="39"/>
  <c r="DU430" i="39" a="1"/>
  <c r="DU430" i="39" s="1"/>
  <c r="DV430" i="39" s="1"/>
  <c r="DP430" i="39"/>
  <c r="DL430" i="39" a="1"/>
  <c r="DL430" i="39" s="1"/>
  <c r="DM430" i="39" s="1"/>
  <c r="DG430" i="39"/>
  <c r="DC430" i="39"/>
  <c r="DD430" i="39" s="1"/>
  <c r="DC430" i="39" a="1"/>
  <c r="CX430" i="39"/>
  <c r="CT430" i="39"/>
  <c r="CU430" i="39" s="1"/>
  <c r="CT430" i="39" a="1"/>
  <c r="CO430" i="39"/>
  <c r="CK430" i="39" a="1"/>
  <c r="CK430" i="39" s="1"/>
  <c r="CL430" i="39" s="1"/>
  <c r="CF430" i="39"/>
  <c r="CB430" i="39" a="1"/>
  <c r="CB430" i="39" s="1"/>
  <c r="CC430" i="39" s="1"/>
  <c r="BW430" i="39"/>
  <c r="BS430" i="39" a="1"/>
  <c r="BS430" i="39" s="1"/>
  <c r="BT430" i="39" s="1"/>
  <c r="BN430" i="39"/>
  <c r="BK430" i="39"/>
  <c r="BJ430" i="39"/>
  <c r="BJ430" i="39" a="1"/>
  <c r="BE430" i="39"/>
  <c r="BA430" i="39"/>
  <c r="BB430" i="39" s="1"/>
  <c r="BA430" i="39" a="1"/>
  <c r="AV430" i="39"/>
  <c r="AR430" i="39"/>
  <c r="AS430" i="39" s="1"/>
  <c r="AR430" i="39" a="1"/>
  <c r="AM430" i="39"/>
  <c r="AI430" i="39" a="1"/>
  <c r="AI430" i="39" s="1"/>
  <c r="AJ430" i="39" s="1"/>
  <c r="AD430" i="39"/>
  <c r="Z430" i="39" a="1"/>
  <c r="Z430" i="39" s="1"/>
  <c r="AA430" i="39" s="1"/>
  <c r="U430" i="39"/>
  <c r="Q430" i="39"/>
  <c r="R430" i="39" s="1"/>
  <c r="Q430" i="39" a="1"/>
  <c r="L430" i="39"/>
  <c r="H430" i="39"/>
  <c r="I430" i="39" s="1"/>
  <c r="H430" i="39" a="1"/>
  <c r="GA429" i="39"/>
  <c r="FX429" i="39"/>
  <c r="FW429" i="39" a="1"/>
  <c r="FW429" i="39" s="1"/>
  <c r="FR429" i="39"/>
  <c r="FN429" i="39" a="1"/>
  <c r="FN429" i="39" s="1"/>
  <c r="FO429" i="39" s="1"/>
  <c r="FI429" i="39"/>
  <c r="FE429" i="39"/>
  <c r="FF429" i="39" s="1"/>
  <c r="FE429" i="39" a="1"/>
  <c r="EZ429" i="39"/>
  <c r="EV429" i="39" a="1"/>
  <c r="EV429" i="39" s="1"/>
  <c r="EW429" i="39" s="1"/>
  <c r="EQ429" i="39"/>
  <c r="EM429" i="39" a="1"/>
  <c r="EM429" i="39" s="1"/>
  <c r="EN429" i="39" s="1"/>
  <c r="EH429" i="39"/>
  <c r="ED429" i="39"/>
  <c r="EE429" i="39" s="1"/>
  <c r="ED429" i="39" a="1"/>
  <c r="DY429" i="39"/>
  <c r="DU429" i="39" a="1"/>
  <c r="DU429" i="39" s="1"/>
  <c r="DV429" i="39" s="1"/>
  <c r="DP429" i="39"/>
  <c r="DL429" i="39" a="1"/>
  <c r="DL429" i="39" s="1"/>
  <c r="DM429" i="39" s="1"/>
  <c r="DG429" i="39"/>
  <c r="DC429" i="39"/>
  <c r="DD429" i="39" s="1"/>
  <c r="DC429" i="39" a="1"/>
  <c r="CX429" i="39"/>
  <c r="CT429" i="39"/>
  <c r="CU429" i="39" s="1"/>
  <c r="CT429" i="39" a="1"/>
  <c r="CO429" i="39"/>
  <c r="CK429" i="39" a="1"/>
  <c r="CK429" i="39" s="1"/>
  <c r="CL429" i="39" s="1"/>
  <c r="CF429" i="39"/>
  <c r="CB429" i="39" a="1"/>
  <c r="CB429" i="39" s="1"/>
  <c r="CC429" i="39" s="1"/>
  <c r="BW429" i="39"/>
  <c r="BS429" i="39" a="1"/>
  <c r="BS429" i="39" s="1"/>
  <c r="BT429" i="39" s="1"/>
  <c r="BN429" i="39"/>
  <c r="BK429" i="39"/>
  <c r="BJ429" i="39"/>
  <c r="BJ429" i="39" a="1"/>
  <c r="BE429" i="39"/>
  <c r="BA429" i="39"/>
  <c r="BB429" i="39" s="1"/>
  <c r="BA429" i="39" a="1"/>
  <c r="AV429" i="39"/>
  <c r="AR429" i="39" a="1"/>
  <c r="AR429" i="39" s="1"/>
  <c r="AS429" i="39" s="1"/>
  <c r="AM429" i="39"/>
  <c r="AI429" i="39" a="1"/>
  <c r="AI429" i="39" s="1"/>
  <c r="AJ429" i="39" s="1"/>
  <c r="AD429" i="39"/>
  <c r="Z429" i="39" a="1"/>
  <c r="Z429" i="39" s="1"/>
  <c r="AA429" i="39" s="1"/>
  <c r="U429" i="39"/>
  <c r="Q429" i="39"/>
  <c r="R429" i="39" s="1"/>
  <c r="Q429" i="39" a="1"/>
  <c r="L429" i="39"/>
  <c r="H429" i="39"/>
  <c r="I429" i="39" s="1"/>
  <c r="H429" i="39" a="1"/>
  <c r="GA428" i="39"/>
  <c r="FX428" i="39"/>
  <c r="FW428" i="39" a="1"/>
  <c r="FW428" i="39" s="1"/>
  <c r="FR428" i="39"/>
  <c r="FN428" i="39" a="1"/>
  <c r="FN428" i="39" s="1"/>
  <c r="FO428" i="39" s="1"/>
  <c r="FI428" i="39"/>
  <c r="FE428" i="39"/>
  <c r="FF428" i="39" s="1"/>
  <c r="FE428" i="39" a="1"/>
  <c r="EZ428" i="39"/>
  <c r="EV428" i="39" a="1"/>
  <c r="EV428" i="39" s="1"/>
  <c r="EW428" i="39" s="1"/>
  <c r="EQ428" i="39"/>
  <c r="EM428" i="39"/>
  <c r="EN428" i="39" s="1"/>
  <c r="EM428" i="39" a="1"/>
  <c r="EH428" i="39"/>
  <c r="ED428" i="39"/>
  <c r="EE428" i="39" s="1"/>
  <c r="ED428" i="39" a="1"/>
  <c r="DY428" i="39"/>
  <c r="DU428" i="39" a="1"/>
  <c r="DU428" i="39" s="1"/>
  <c r="DV428" i="39" s="1"/>
  <c r="DP428" i="39"/>
  <c r="DL428" i="39" a="1"/>
  <c r="DL428" i="39" s="1"/>
  <c r="DM428" i="39" s="1"/>
  <c r="DG428" i="39"/>
  <c r="DC428" i="39"/>
  <c r="DD428" i="39" s="1"/>
  <c r="DC428" i="39" a="1"/>
  <c r="CX428" i="39"/>
  <c r="CT428" i="39"/>
  <c r="CU428" i="39" s="1"/>
  <c r="CT428" i="39" a="1"/>
  <c r="CO428" i="39"/>
  <c r="CK428" i="39" a="1"/>
  <c r="CK428" i="39" s="1"/>
  <c r="CL428" i="39" s="1"/>
  <c r="CF428" i="39"/>
  <c r="CB428" i="39" a="1"/>
  <c r="CB428" i="39" s="1"/>
  <c r="CC428" i="39" s="1"/>
  <c r="BW428" i="39"/>
  <c r="BS428" i="39" a="1"/>
  <c r="BS428" i="39" s="1"/>
  <c r="BT428" i="39" s="1"/>
  <c r="BN428" i="39"/>
  <c r="BJ428" i="39"/>
  <c r="BK428" i="39" s="1"/>
  <c r="BJ428" i="39" a="1"/>
  <c r="BE428" i="39"/>
  <c r="BA428" i="39"/>
  <c r="BB428" i="39" s="1"/>
  <c r="BA428" i="39" a="1"/>
  <c r="AV428" i="39"/>
  <c r="AR428" i="39" a="1"/>
  <c r="AR428" i="39" s="1"/>
  <c r="AS428" i="39" s="1"/>
  <c r="AM428" i="39"/>
  <c r="AI428" i="39" a="1"/>
  <c r="AI428" i="39" s="1"/>
  <c r="AJ428" i="39" s="1"/>
  <c r="AD428" i="39"/>
  <c r="AA428" i="39"/>
  <c r="Z428" i="39" a="1"/>
  <c r="Z428" i="39" s="1"/>
  <c r="U428" i="39"/>
  <c r="Q428" i="39"/>
  <c r="R428" i="39" s="1"/>
  <c r="Q428" i="39" a="1"/>
  <c r="L428" i="39"/>
  <c r="H428" i="39"/>
  <c r="I428" i="39" s="1"/>
  <c r="H428" i="39" a="1"/>
  <c r="GA427" i="39"/>
  <c r="FW427" i="39" a="1"/>
  <c r="FW427" i="39" s="1"/>
  <c r="FX427" i="39" s="1"/>
  <c r="FR427" i="39"/>
  <c r="FN427" i="39" a="1"/>
  <c r="FN427" i="39" s="1"/>
  <c r="FO427" i="39" s="1"/>
  <c r="FI427" i="39"/>
  <c r="FF427" i="39"/>
  <c r="FE427" i="39"/>
  <c r="FE427" i="39" a="1"/>
  <c r="EZ427" i="39"/>
  <c r="EV427" i="39" a="1"/>
  <c r="EV427" i="39" s="1"/>
  <c r="EW427" i="39" s="1"/>
  <c r="EQ427" i="39"/>
  <c r="EM427" i="39"/>
  <c r="EN427" i="39" s="1"/>
  <c r="EM427" i="39" a="1"/>
  <c r="EH427" i="39"/>
  <c r="ED427" i="39" a="1"/>
  <c r="ED427" i="39" s="1"/>
  <c r="EE427" i="39" s="1"/>
  <c r="DY427" i="39"/>
  <c r="DU427" i="39" a="1"/>
  <c r="DU427" i="39" s="1"/>
  <c r="DV427" i="39" s="1"/>
  <c r="DP427" i="39"/>
  <c r="DL427" i="39" a="1"/>
  <c r="DL427" i="39" s="1"/>
  <c r="DM427" i="39" s="1"/>
  <c r="DG427" i="39"/>
  <c r="DC427" i="39"/>
  <c r="DD427" i="39" s="1"/>
  <c r="DC427" i="39" a="1"/>
  <c r="CX427" i="39"/>
  <c r="CT427" i="39"/>
  <c r="CU427" i="39" s="1"/>
  <c r="CT427" i="39" a="1"/>
  <c r="CO427" i="39"/>
  <c r="CK427" i="39" a="1"/>
  <c r="CK427" i="39" s="1"/>
  <c r="CL427" i="39" s="1"/>
  <c r="CF427" i="39"/>
  <c r="CC427" i="39"/>
  <c r="CB427" i="39" a="1"/>
  <c r="CB427" i="39" s="1"/>
  <c r="BW427" i="39"/>
  <c r="BS427" i="39" a="1"/>
  <c r="BS427" i="39" s="1"/>
  <c r="BT427" i="39" s="1"/>
  <c r="BN427" i="39"/>
  <c r="BK427" i="39"/>
  <c r="BJ427" i="39"/>
  <c r="BJ427" i="39" a="1"/>
  <c r="BE427" i="39"/>
  <c r="BA427" i="39" a="1"/>
  <c r="BA427" i="39" s="1"/>
  <c r="BB427" i="39" s="1"/>
  <c r="AV427" i="39"/>
  <c r="AR427" i="39" a="1"/>
  <c r="AR427" i="39" s="1"/>
  <c r="AS427" i="39" s="1"/>
  <c r="AM427" i="39"/>
  <c r="AI427" i="39" a="1"/>
  <c r="AI427" i="39" s="1"/>
  <c r="AJ427" i="39" s="1"/>
  <c r="AD427" i="39"/>
  <c r="Z427" i="39" a="1"/>
  <c r="Z427" i="39" s="1"/>
  <c r="AA427" i="39" s="1"/>
  <c r="U427" i="39"/>
  <c r="Q427" i="39"/>
  <c r="R427" i="39" s="1"/>
  <c r="Q427" i="39" a="1"/>
  <c r="L427" i="39"/>
  <c r="H427" i="39"/>
  <c r="I427" i="39" s="1"/>
  <c r="H427" i="39" a="1"/>
  <c r="GA426" i="39"/>
  <c r="FX426" i="39"/>
  <c r="FW426" i="39" a="1"/>
  <c r="FW426" i="39" s="1"/>
  <c r="FR426" i="39"/>
  <c r="FN426" i="39" a="1"/>
  <c r="FN426" i="39" s="1"/>
  <c r="FO426" i="39" s="1"/>
  <c r="FI426" i="39"/>
  <c r="FF426" i="39"/>
  <c r="FE426" i="39"/>
  <c r="FE426" i="39" a="1"/>
  <c r="EZ426" i="39"/>
  <c r="EV426" i="39" a="1"/>
  <c r="EV426" i="39" s="1"/>
  <c r="EW426" i="39" s="1"/>
  <c r="EQ426" i="39"/>
  <c r="EM426" i="39" a="1"/>
  <c r="EM426" i="39" s="1"/>
  <c r="EN426" i="39" s="1"/>
  <c r="EH426" i="39"/>
  <c r="ED426" i="39" a="1"/>
  <c r="ED426" i="39" s="1"/>
  <c r="EE426" i="39" s="1"/>
  <c r="DY426" i="39"/>
  <c r="DU426" i="39" a="1"/>
  <c r="DU426" i="39" s="1"/>
  <c r="DV426" i="39" s="1"/>
  <c r="DP426" i="39"/>
  <c r="DL426" i="39" a="1"/>
  <c r="DL426" i="39" s="1"/>
  <c r="DM426" i="39" s="1"/>
  <c r="DG426" i="39"/>
  <c r="DC426" i="39"/>
  <c r="DD426" i="39" s="1"/>
  <c r="DC426" i="39" a="1"/>
  <c r="CX426" i="39"/>
  <c r="CT426" i="39"/>
  <c r="CU426" i="39" s="1"/>
  <c r="CT426" i="39" a="1"/>
  <c r="CO426" i="39"/>
  <c r="CK426" i="39" a="1"/>
  <c r="CK426" i="39" s="1"/>
  <c r="CL426" i="39" s="1"/>
  <c r="CF426" i="39"/>
  <c r="CB426" i="39" a="1"/>
  <c r="CB426" i="39" s="1"/>
  <c r="CC426" i="39" s="1"/>
  <c r="BW426" i="39"/>
  <c r="BS426" i="39" a="1"/>
  <c r="BS426" i="39" s="1"/>
  <c r="BT426" i="39" s="1"/>
  <c r="BN426" i="39"/>
  <c r="BJ426" i="39"/>
  <c r="BK426" i="39" s="1"/>
  <c r="BJ426" i="39" a="1"/>
  <c r="BE426" i="39"/>
  <c r="BA426" i="39" a="1"/>
  <c r="BA426" i="39" s="1"/>
  <c r="BB426" i="39" s="1"/>
  <c r="AV426" i="39"/>
  <c r="AR426" i="39"/>
  <c r="AS426" i="39" s="1"/>
  <c r="AR426" i="39" a="1"/>
  <c r="AM426" i="39"/>
  <c r="AJ426" i="39"/>
  <c r="AI426" i="39" a="1"/>
  <c r="AI426" i="39" s="1"/>
  <c r="AD426" i="39"/>
  <c r="Z426" i="39" a="1"/>
  <c r="Z426" i="39" s="1"/>
  <c r="AA426" i="39" s="1"/>
  <c r="U426" i="39"/>
  <c r="Q426" i="39"/>
  <c r="R426" i="39" s="1"/>
  <c r="Q426" i="39" a="1"/>
  <c r="L426" i="39"/>
  <c r="H426" i="39"/>
  <c r="I426" i="39" s="1"/>
  <c r="H426" i="39" a="1"/>
  <c r="GA425" i="39"/>
  <c r="FX425" i="39"/>
  <c r="FW425" i="39" a="1"/>
  <c r="FW425" i="39" s="1"/>
  <c r="FR425" i="39"/>
  <c r="FN425" i="39" a="1"/>
  <c r="FN425" i="39" s="1"/>
  <c r="FO425" i="39" s="1"/>
  <c r="FI425" i="39"/>
  <c r="FF425" i="39"/>
  <c r="FE425" i="39"/>
  <c r="FE425" i="39" a="1"/>
  <c r="EZ425" i="39"/>
  <c r="EV425" i="39" a="1"/>
  <c r="EV425" i="39" s="1"/>
  <c r="EW425" i="39" s="1"/>
  <c r="EQ425" i="39"/>
  <c r="EM425" i="39" a="1"/>
  <c r="EM425" i="39" s="1"/>
  <c r="EN425" i="39" s="1"/>
  <c r="EH425" i="39"/>
  <c r="ED425" i="39" a="1"/>
  <c r="ED425" i="39" s="1"/>
  <c r="EE425" i="39" s="1"/>
  <c r="DY425" i="39"/>
  <c r="DU425" i="39" a="1"/>
  <c r="DU425" i="39" s="1"/>
  <c r="DV425" i="39" s="1"/>
  <c r="DP425" i="39"/>
  <c r="DL425" i="39" a="1"/>
  <c r="DL425" i="39" s="1"/>
  <c r="DM425" i="39" s="1"/>
  <c r="DG425" i="39"/>
  <c r="DC425" i="39"/>
  <c r="DD425" i="39" s="1"/>
  <c r="DC425" i="39" a="1"/>
  <c r="CX425" i="39"/>
  <c r="CT425" i="39"/>
  <c r="CU425" i="39" s="1"/>
  <c r="CT425" i="39" a="1"/>
  <c r="CO425" i="39"/>
  <c r="CK425" i="39" a="1"/>
  <c r="CK425" i="39" s="1"/>
  <c r="CL425" i="39" s="1"/>
  <c r="CF425" i="39"/>
  <c r="CB425" i="39" a="1"/>
  <c r="CB425" i="39" s="1"/>
  <c r="CC425" i="39" s="1"/>
  <c r="BW425" i="39"/>
  <c r="BS425" i="39" a="1"/>
  <c r="BS425" i="39" s="1"/>
  <c r="BT425" i="39" s="1"/>
  <c r="BN425" i="39"/>
  <c r="BJ425" i="39"/>
  <c r="BK425" i="39" s="1"/>
  <c r="BJ425" i="39" a="1"/>
  <c r="BE425" i="39"/>
  <c r="BA425" i="39" a="1"/>
  <c r="BA425" i="39" s="1"/>
  <c r="BB425" i="39" s="1"/>
  <c r="AV425" i="39"/>
  <c r="AR425" i="39"/>
  <c r="AS425" i="39" s="1"/>
  <c r="AR425" i="39" a="1"/>
  <c r="AM425" i="39"/>
  <c r="AJ425" i="39"/>
  <c r="AI425" i="39" a="1"/>
  <c r="AI425" i="39" s="1"/>
  <c r="AD425" i="39"/>
  <c r="Z425" i="39" a="1"/>
  <c r="Z425" i="39" s="1"/>
  <c r="AA425" i="39" s="1"/>
  <c r="U425" i="39"/>
  <c r="R425" i="39"/>
  <c r="Q425" i="39" a="1"/>
  <c r="Q425" i="39" s="1"/>
  <c r="L425" i="39"/>
  <c r="I425" i="39"/>
  <c r="H425" i="39" a="1"/>
  <c r="H425" i="39" s="1"/>
  <c r="GA424" i="39"/>
  <c r="FW424" i="39" a="1"/>
  <c r="FW424" i="39" s="1"/>
  <c r="FX424" i="39" s="1"/>
  <c r="FR424" i="39"/>
  <c r="FO424" i="39"/>
  <c r="FN424" i="39" a="1"/>
  <c r="FN424" i="39" s="1"/>
  <c r="FI424" i="39"/>
  <c r="FE424" i="39" a="1"/>
  <c r="FE424" i="39" s="1"/>
  <c r="FF424" i="39" s="1"/>
  <c r="EZ424" i="39"/>
  <c r="EV424" i="39" a="1"/>
  <c r="EV424" i="39" s="1"/>
  <c r="EW424" i="39" s="1"/>
  <c r="EQ424" i="39"/>
  <c r="EN424" i="39"/>
  <c r="EM424" i="39" a="1"/>
  <c r="EM424" i="39" s="1"/>
  <c r="EH424" i="39"/>
  <c r="ED424" i="39" a="1"/>
  <c r="ED424" i="39" s="1"/>
  <c r="EE424" i="39" s="1"/>
  <c r="DY424" i="39"/>
  <c r="DU424" i="39" a="1"/>
  <c r="DU424" i="39" s="1"/>
  <c r="DV424" i="39" s="1"/>
  <c r="DP424" i="39"/>
  <c r="DM424" i="39"/>
  <c r="DL424" i="39" a="1"/>
  <c r="DL424" i="39" s="1"/>
  <c r="DG424" i="39"/>
  <c r="DD424" i="39"/>
  <c r="DC424" i="39" a="1"/>
  <c r="DC424" i="39" s="1"/>
  <c r="CX424" i="39"/>
  <c r="CT424" i="39" a="1"/>
  <c r="CT424" i="39" s="1"/>
  <c r="CU424" i="39" s="1"/>
  <c r="CO424" i="39"/>
  <c r="CK424" i="39" a="1"/>
  <c r="CK424" i="39" s="1"/>
  <c r="CL424" i="39" s="1"/>
  <c r="CF424" i="39"/>
  <c r="CC424" i="39"/>
  <c r="CB424" i="39" a="1"/>
  <c r="CB424" i="39" s="1"/>
  <c r="BW424" i="39"/>
  <c r="BT424" i="39"/>
  <c r="BS424" i="39" a="1"/>
  <c r="BS424" i="39" s="1"/>
  <c r="BN424" i="39"/>
  <c r="BJ424" i="39" a="1"/>
  <c r="BJ424" i="39" s="1"/>
  <c r="BK424" i="39" s="1"/>
  <c r="BE424" i="39"/>
  <c r="BA424" i="39" a="1"/>
  <c r="BA424" i="39" s="1"/>
  <c r="BB424" i="39" s="1"/>
  <c r="AV424" i="39"/>
  <c r="AS424" i="39"/>
  <c r="AR424" i="39" a="1"/>
  <c r="AR424" i="39" s="1"/>
  <c r="AM424" i="39"/>
  <c r="AJ424" i="39"/>
  <c r="AI424" i="39" a="1"/>
  <c r="AI424" i="39" s="1"/>
  <c r="AD424" i="39"/>
  <c r="Z424" i="39" a="1"/>
  <c r="Z424" i="39" s="1"/>
  <c r="AA424" i="39" s="1"/>
  <c r="U424" i="39"/>
  <c r="R424" i="39"/>
  <c r="Q424" i="39" a="1"/>
  <c r="Q424" i="39" s="1"/>
  <c r="L424" i="39"/>
  <c r="I424" i="39"/>
  <c r="H424" i="39" a="1"/>
  <c r="H424" i="39" s="1"/>
  <c r="GA423" i="39"/>
  <c r="FW423" i="39" a="1"/>
  <c r="FW423" i="39" s="1"/>
  <c r="FX423" i="39" s="1"/>
  <c r="FR423" i="39"/>
  <c r="FO423" i="39"/>
  <c r="FN423" i="39" a="1"/>
  <c r="FN423" i="39" s="1"/>
  <c r="FI423" i="39"/>
  <c r="FE423" i="39" a="1"/>
  <c r="FE423" i="39" s="1"/>
  <c r="FF423" i="39" s="1"/>
  <c r="EZ423" i="39"/>
  <c r="EV423" i="39" a="1"/>
  <c r="EV423" i="39" s="1"/>
  <c r="EW423" i="39" s="1"/>
  <c r="EQ423" i="39"/>
  <c r="EN423" i="39"/>
  <c r="EM423" i="39" a="1"/>
  <c r="EM423" i="39" s="1"/>
  <c r="EH423" i="39"/>
  <c r="ED423" i="39" a="1"/>
  <c r="ED423" i="39" s="1"/>
  <c r="EE423" i="39" s="1"/>
  <c r="DY423" i="39"/>
  <c r="DU423" i="39" a="1"/>
  <c r="DU423" i="39" s="1"/>
  <c r="DV423" i="39" s="1"/>
  <c r="DP423" i="39"/>
  <c r="DM423" i="39"/>
  <c r="DL423" i="39" a="1"/>
  <c r="DL423" i="39" s="1"/>
  <c r="DG423" i="39"/>
  <c r="DD423" i="39"/>
  <c r="DC423" i="39" a="1"/>
  <c r="DC423" i="39" s="1"/>
  <c r="CX423" i="39"/>
  <c r="CT423" i="39" a="1"/>
  <c r="CT423" i="39" s="1"/>
  <c r="CU423" i="39" s="1"/>
  <c r="CO423" i="39"/>
  <c r="CK423" i="39" a="1"/>
  <c r="CK423" i="39" s="1"/>
  <c r="CL423" i="39" s="1"/>
  <c r="CF423" i="39"/>
  <c r="CC423" i="39"/>
  <c r="CB423" i="39" a="1"/>
  <c r="CB423" i="39" s="1"/>
  <c r="BW423" i="39"/>
  <c r="BT423" i="39"/>
  <c r="BS423" i="39" a="1"/>
  <c r="BS423" i="39" s="1"/>
  <c r="BN423" i="39"/>
  <c r="BJ423" i="39" a="1"/>
  <c r="BJ423" i="39" s="1"/>
  <c r="BK423" i="39" s="1"/>
  <c r="BE423" i="39"/>
  <c r="BA423" i="39" a="1"/>
  <c r="BA423" i="39" s="1"/>
  <c r="BB423" i="39" s="1"/>
  <c r="AV423" i="39"/>
  <c r="AS423" i="39"/>
  <c r="AR423" i="39" a="1"/>
  <c r="AR423" i="39" s="1"/>
  <c r="AM423" i="39"/>
  <c r="AJ423" i="39"/>
  <c r="AI423" i="39" a="1"/>
  <c r="AI423" i="39" s="1"/>
  <c r="AD423" i="39"/>
  <c r="Z423" i="39" a="1"/>
  <c r="Z423" i="39" s="1"/>
  <c r="AA423" i="39" s="1"/>
  <c r="U423" i="39"/>
  <c r="R423" i="39"/>
  <c r="Q423" i="39" a="1"/>
  <c r="Q423" i="39" s="1"/>
  <c r="L423" i="39"/>
  <c r="I423" i="39"/>
  <c r="H423" i="39" a="1"/>
  <c r="H423" i="39" s="1"/>
  <c r="GA422" i="39"/>
  <c r="FW422" i="39" a="1"/>
  <c r="FW422" i="39" s="1"/>
  <c r="FX422" i="39" s="1"/>
  <c r="FR422" i="39"/>
  <c r="FO422" i="39"/>
  <c r="FN422" i="39" a="1"/>
  <c r="FN422" i="39" s="1"/>
  <c r="FI422" i="39"/>
  <c r="FE422" i="39" a="1"/>
  <c r="FE422" i="39" s="1"/>
  <c r="FF422" i="39" s="1"/>
  <c r="EZ422" i="39"/>
  <c r="EV422" i="39" a="1"/>
  <c r="EV422" i="39" s="1"/>
  <c r="EW422" i="39" s="1"/>
  <c r="EQ422" i="39"/>
  <c r="EN422" i="39"/>
  <c r="EM422" i="39" a="1"/>
  <c r="EM422" i="39" s="1"/>
  <c r="EH422" i="39"/>
  <c r="ED422" i="39" a="1"/>
  <c r="ED422" i="39" s="1"/>
  <c r="EE422" i="39" s="1"/>
  <c r="DY422" i="39"/>
  <c r="DU422" i="39" a="1"/>
  <c r="DU422" i="39" s="1"/>
  <c r="DV422" i="39" s="1"/>
  <c r="DP422" i="39"/>
  <c r="DM422" i="39"/>
  <c r="DL422" i="39" a="1"/>
  <c r="DL422" i="39" s="1"/>
  <c r="DG422" i="39"/>
  <c r="DD422" i="39"/>
  <c r="DC422" i="39" a="1"/>
  <c r="DC422" i="39" s="1"/>
  <c r="CX422" i="39"/>
  <c r="CT422" i="39" a="1"/>
  <c r="CT422" i="39" s="1"/>
  <c r="CU422" i="39" s="1"/>
  <c r="CO422" i="39"/>
  <c r="CK422" i="39" a="1"/>
  <c r="CK422" i="39" s="1"/>
  <c r="CL422" i="39" s="1"/>
  <c r="CF422" i="39"/>
  <c r="CC422" i="39"/>
  <c r="CB422" i="39" a="1"/>
  <c r="CB422" i="39" s="1"/>
  <c r="BW422" i="39"/>
  <c r="BT422" i="39"/>
  <c r="BS422" i="39" a="1"/>
  <c r="BS422" i="39" s="1"/>
  <c r="BN422" i="39"/>
  <c r="BJ422" i="39" a="1"/>
  <c r="BJ422" i="39" s="1"/>
  <c r="BK422" i="39" s="1"/>
  <c r="BE422" i="39"/>
  <c r="BA422" i="39" a="1"/>
  <c r="BA422" i="39" s="1"/>
  <c r="BB422" i="39" s="1"/>
  <c r="AV422" i="39"/>
  <c r="AS422" i="39"/>
  <c r="AR422" i="39" a="1"/>
  <c r="AR422" i="39" s="1"/>
  <c r="AM422" i="39"/>
  <c r="AJ422" i="39"/>
  <c r="AI422" i="39" a="1"/>
  <c r="AI422" i="39" s="1"/>
  <c r="AD422" i="39"/>
  <c r="Z422" i="39" a="1"/>
  <c r="Z422" i="39" s="1"/>
  <c r="AA422" i="39" s="1"/>
  <c r="U422" i="39"/>
  <c r="R422" i="39"/>
  <c r="Q422" i="39" a="1"/>
  <c r="Q422" i="39" s="1"/>
  <c r="L422" i="39"/>
  <c r="I422" i="39"/>
  <c r="H422" i="39" a="1"/>
  <c r="H422" i="39" s="1"/>
  <c r="GA421" i="39"/>
  <c r="FW421" i="39" a="1"/>
  <c r="FW421" i="39" s="1"/>
  <c r="FX421" i="39" s="1"/>
  <c r="FR421" i="39"/>
  <c r="FO421" i="39"/>
  <c r="FN421" i="39" a="1"/>
  <c r="FN421" i="39" s="1"/>
  <c r="FI421" i="39"/>
  <c r="FE421" i="39" a="1"/>
  <c r="FE421" i="39" s="1"/>
  <c r="FF421" i="39" s="1"/>
  <c r="EZ421" i="39"/>
  <c r="EV421" i="39" a="1"/>
  <c r="EV421" i="39" s="1"/>
  <c r="EW421" i="39" s="1"/>
  <c r="EQ421" i="39"/>
  <c r="EN421" i="39"/>
  <c r="EM421" i="39" a="1"/>
  <c r="EM421" i="39" s="1"/>
  <c r="EH421" i="39"/>
  <c r="ED421" i="39" a="1"/>
  <c r="ED421" i="39" s="1"/>
  <c r="EE421" i="39" s="1"/>
  <c r="DY421" i="39"/>
  <c r="DU421" i="39" a="1"/>
  <c r="DU421" i="39" s="1"/>
  <c r="DV421" i="39" s="1"/>
  <c r="DP421" i="39"/>
  <c r="DM421" i="39"/>
  <c r="DL421" i="39" a="1"/>
  <c r="DL421" i="39" s="1"/>
  <c r="DG421" i="39"/>
  <c r="DD421" i="39"/>
  <c r="DC421" i="39" a="1"/>
  <c r="DC421" i="39" s="1"/>
  <c r="CX421" i="39"/>
  <c r="CT421" i="39" a="1"/>
  <c r="CT421" i="39" s="1"/>
  <c r="CU421" i="39" s="1"/>
  <c r="CO421" i="39"/>
  <c r="CK421" i="39" a="1"/>
  <c r="CK421" i="39" s="1"/>
  <c r="CL421" i="39" s="1"/>
  <c r="CF421" i="39"/>
  <c r="CC421" i="39"/>
  <c r="CB421" i="39" a="1"/>
  <c r="CB421" i="39" s="1"/>
  <c r="BW421" i="39"/>
  <c r="BT421" i="39"/>
  <c r="BS421" i="39" a="1"/>
  <c r="BS421" i="39" s="1"/>
  <c r="BN421" i="39"/>
  <c r="BJ421" i="39" a="1"/>
  <c r="BJ421" i="39" s="1"/>
  <c r="BK421" i="39" s="1"/>
  <c r="BE421" i="39"/>
  <c r="BA421" i="39" a="1"/>
  <c r="BA421" i="39" s="1"/>
  <c r="BB421" i="39" s="1"/>
  <c r="AV421" i="39"/>
  <c r="AS421" i="39"/>
  <c r="AR421" i="39" a="1"/>
  <c r="AR421" i="39" s="1"/>
  <c r="AM421" i="39"/>
  <c r="AJ421" i="39"/>
  <c r="AI421" i="39" a="1"/>
  <c r="AI421" i="39" s="1"/>
  <c r="AD421" i="39"/>
  <c r="Z421" i="39" a="1"/>
  <c r="Z421" i="39" s="1"/>
  <c r="AA421" i="39" s="1"/>
  <c r="U421" i="39"/>
  <c r="R421" i="39"/>
  <c r="Q421" i="39" a="1"/>
  <c r="Q421" i="39" s="1"/>
  <c r="L421" i="39"/>
  <c r="I421" i="39"/>
  <c r="H421" i="39" a="1"/>
  <c r="H421" i="39" s="1"/>
  <c r="GA420" i="39"/>
  <c r="FW420" i="39" a="1"/>
  <c r="FW420" i="39" s="1"/>
  <c r="FX420" i="39" s="1"/>
  <c r="FR420" i="39"/>
  <c r="FO420" i="39"/>
  <c r="FN420" i="39" a="1"/>
  <c r="FN420" i="39" s="1"/>
  <c r="FI420" i="39"/>
  <c r="FE420" i="39" a="1"/>
  <c r="FE420" i="39" s="1"/>
  <c r="FF420" i="39" s="1"/>
  <c r="EZ420" i="39"/>
  <c r="EV420" i="39" a="1"/>
  <c r="EV420" i="39" s="1"/>
  <c r="EW420" i="39" s="1"/>
  <c r="EQ420" i="39"/>
  <c r="EN420" i="39"/>
  <c r="EM420" i="39" a="1"/>
  <c r="EM420" i="39" s="1"/>
  <c r="EH420" i="39"/>
  <c r="ED420" i="39" a="1"/>
  <c r="ED420" i="39" s="1"/>
  <c r="EE420" i="39" s="1"/>
  <c r="DY420" i="39"/>
  <c r="DU420" i="39" a="1"/>
  <c r="DU420" i="39" s="1"/>
  <c r="DV420" i="39" s="1"/>
  <c r="DP420" i="39"/>
  <c r="DM420" i="39"/>
  <c r="DL420" i="39" a="1"/>
  <c r="DL420" i="39" s="1"/>
  <c r="DG420" i="39"/>
  <c r="DD420" i="39"/>
  <c r="DC420" i="39" a="1"/>
  <c r="DC420" i="39" s="1"/>
  <c r="CX420" i="39"/>
  <c r="CT420" i="39" a="1"/>
  <c r="CT420" i="39" s="1"/>
  <c r="CU420" i="39" s="1"/>
  <c r="CO420" i="39"/>
  <c r="CK420" i="39" a="1"/>
  <c r="CK420" i="39" s="1"/>
  <c r="CL420" i="39" s="1"/>
  <c r="CF420" i="39"/>
  <c r="CC420" i="39"/>
  <c r="CB420" i="39" a="1"/>
  <c r="CB420" i="39" s="1"/>
  <c r="BW420" i="39"/>
  <c r="BT420" i="39"/>
  <c r="BS420" i="39" a="1"/>
  <c r="BS420" i="39" s="1"/>
  <c r="BN420" i="39"/>
  <c r="BJ420" i="39" a="1"/>
  <c r="BJ420" i="39" s="1"/>
  <c r="BK420" i="39" s="1"/>
  <c r="BE420" i="39"/>
  <c r="BA420" i="39" a="1"/>
  <c r="BA420" i="39" s="1"/>
  <c r="BB420" i="39" s="1"/>
  <c r="AV420" i="39"/>
  <c r="AS420" i="39"/>
  <c r="AR420" i="39" a="1"/>
  <c r="AR420" i="39" s="1"/>
  <c r="AM420" i="39"/>
  <c r="AJ420" i="39"/>
  <c r="AI420" i="39" a="1"/>
  <c r="AI420" i="39" s="1"/>
  <c r="AD420" i="39"/>
  <c r="Z420" i="39" a="1"/>
  <c r="Z420" i="39" s="1"/>
  <c r="AA420" i="39" s="1"/>
  <c r="U420" i="39"/>
  <c r="R420" i="39"/>
  <c r="Q420" i="39" a="1"/>
  <c r="Q420" i="39" s="1"/>
  <c r="L420" i="39"/>
  <c r="I420" i="39"/>
  <c r="H420" i="39" a="1"/>
  <c r="H420" i="39" s="1"/>
  <c r="GA419" i="39"/>
  <c r="FW419" i="39" a="1"/>
  <c r="FW419" i="39" s="1"/>
  <c r="FX419" i="39" s="1"/>
  <c r="FR419" i="39"/>
  <c r="FO419" i="39"/>
  <c r="FN419" i="39" a="1"/>
  <c r="FN419" i="39" s="1"/>
  <c r="FI419" i="39"/>
  <c r="FE419" i="39" a="1"/>
  <c r="FE419" i="39" s="1"/>
  <c r="FF419" i="39" s="1"/>
  <c r="EZ419" i="39"/>
  <c r="EV419" i="39" a="1"/>
  <c r="EV419" i="39" s="1"/>
  <c r="EW419" i="39" s="1"/>
  <c r="EQ419" i="39"/>
  <c r="EN419" i="39"/>
  <c r="EM419" i="39" a="1"/>
  <c r="EM419" i="39" s="1"/>
  <c r="EH419" i="39"/>
  <c r="ED419" i="39" a="1"/>
  <c r="ED419" i="39" s="1"/>
  <c r="EE419" i="39" s="1"/>
  <c r="DY419" i="39"/>
  <c r="DU419" i="39" a="1"/>
  <c r="DU419" i="39" s="1"/>
  <c r="DV419" i="39" s="1"/>
  <c r="DP419" i="39"/>
  <c r="DM419" i="39"/>
  <c r="DL419" i="39" a="1"/>
  <c r="DL419" i="39" s="1"/>
  <c r="DG419" i="39"/>
  <c r="DD419" i="39"/>
  <c r="DC419" i="39" a="1"/>
  <c r="DC419" i="39" s="1"/>
  <c r="CX419" i="39"/>
  <c r="CT419" i="39" a="1"/>
  <c r="CT419" i="39" s="1"/>
  <c r="CU419" i="39" s="1"/>
  <c r="CO419" i="39"/>
  <c r="CK419" i="39" a="1"/>
  <c r="CK419" i="39" s="1"/>
  <c r="CL419" i="39" s="1"/>
  <c r="CF419" i="39"/>
  <c r="CC419" i="39"/>
  <c r="CB419" i="39" a="1"/>
  <c r="CB419" i="39" s="1"/>
  <c r="BW419" i="39"/>
  <c r="BT419" i="39"/>
  <c r="BS419" i="39" a="1"/>
  <c r="BS419" i="39" s="1"/>
  <c r="BN419" i="39"/>
  <c r="BJ419" i="39" a="1"/>
  <c r="BJ419" i="39" s="1"/>
  <c r="BK419" i="39" s="1"/>
  <c r="BE419" i="39"/>
  <c r="BA419" i="39" a="1"/>
  <c r="BA419" i="39" s="1"/>
  <c r="BB419" i="39" s="1"/>
  <c r="AV419" i="39"/>
  <c r="AS419" i="39"/>
  <c r="AR419" i="39" a="1"/>
  <c r="AR419" i="39" s="1"/>
  <c r="AM419" i="39"/>
  <c r="AJ419" i="39"/>
  <c r="AI419" i="39" a="1"/>
  <c r="AI419" i="39" s="1"/>
  <c r="AD419" i="39"/>
  <c r="Z419" i="39" a="1"/>
  <c r="Z419" i="39" s="1"/>
  <c r="AA419" i="39" s="1"/>
  <c r="U419" i="39"/>
  <c r="R419" i="39"/>
  <c r="Q419" i="39" a="1"/>
  <c r="Q419" i="39" s="1"/>
  <c r="L419" i="39"/>
  <c r="I419" i="39"/>
  <c r="H419" i="39" a="1"/>
  <c r="H419" i="39" s="1"/>
  <c r="GA418" i="39"/>
  <c r="FW418" i="39" a="1"/>
  <c r="FW418" i="39" s="1"/>
  <c r="FX418" i="39" s="1"/>
  <c r="FR418" i="39"/>
  <c r="FO418" i="39"/>
  <c r="FN418" i="39" a="1"/>
  <c r="FN418" i="39" s="1"/>
  <c r="FI418" i="39"/>
  <c r="FE418" i="39" a="1"/>
  <c r="FE418" i="39" s="1"/>
  <c r="FF418" i="39" s="1"/>
  <c r="EZ418" i="39"/>
  <c r="EV418" i="39" a="1"/>
  <c r="EV418" i="39" s="1"/>
  <c r="EW418" i="39" s="1"/>
  <c r="EQ418" i="39"/>
  <c r="EN418" i="39"/>
  <c r="EM418" i="39" a="1"/>
  <c r="EM418" i="39" s="1"/>
  <c r="EH418" i="39"/>
  <c r="ED418" i="39" a="1"/>
  <c r="ED418" i="39" s="1"/>
  <c r="EE418" i="39" s="1"/>
  <c r="DY418" i="39"/>
  <c r="DV418" i="39"/>
  <c r="DU418" i="39" a="1"/>
  <c r="DU418" i="39" s="1"/>
  <c r="DP418" i="39"/>
  <c r="DM418" i="39"/>
  <c r="DL418" i="39" a="1"/>
  <c r="DL418" i="39" s="1"/>
  <c r="DG418" i="39"/>
  <c r="DD418" i="39"/>
  <c r="DC418" i="39" a="1"/>
  <c r="DC418" i="39" s="1"/>
  <c r="CX418" i="39"/>
  <c r="CT418" i="39" a="1"/>
  <c r="CT418" i="39" s="1"/>
  <c r="CU418" i="39" s="1"/>
  <c r="CO418" i="39"/>
  <c r="CK418" i="39" a="1"/>
  <c r="CK418" i="39" s="1"/>
  <c r="CL418" i="39" s="1"/>
  <c r="CF418" i="39"/>
  <c r="CC418" i="39"/>
  <c r="CB418" i="39" a="1"/>
  <c r="CB418" i="39" s="1"/>
  <c r="BW418" i="39"/>
  <c r="BT418" i="39"/>
  <c r="BS418" i="39" a="1"/>
  <c r="BS418" i="39" s="1"/>
  <c r="BN418" i="39"/>
  <c r="BJ418" i="39" a="1"/>
  <c r="BJ418" i="39" s="1"/>
  <c r="BK418" i="39" s="1"/>
  <c r="BE418" i="39"/>
  <c r="BA418" i="39" a="1"/>
  <c r="BA418" i="39" s="1"/>
  <c r="BB418" i="39" s="1"/>
  <c r="AV418" i="39"/>
  <c r="AS418" i="39"/>
  <c r="AR418" i="39" a="1"/>
  <c r="AR418" i="39" s="1"/>
  <c r="AM418" i="39"/>
  <c r="AJ418" i="39"/>
  <c r="AI418" i="39" a="1"/>
  <c r="AI418" i="39" s="1"/>
  <c r="AD418" i="39"/>
  <c r="Z418" i="39" a="1"/>
  <c r="Z418" i="39" s="1"/>
  <c r="AA418" i="39" s="1"/>
  <c r="U418" i="39"/>
  <c r="R418" i="39"/>
  <c r="Q418" i="39" a="1"/>
  <c r="Q418" i="39" s="1"/>
  <c r="L418" i="39"/>
  <c r="I418" i="39"/>
  <c r="H418" i="39" a="1"/>
  <c r="H418" i="39" s="1"/>
  <c r="GA417" i="39"/>
  <c r="FW417" i="39" a="1"/>
  <c r="FW417" i="39" s="1"/>
  <c r="FX417" i="39" s="1"/>
  <c r="FR417" i="39"/>
  <c r="FO417" i="39"/>
  <c r="FN417" i="39" a="1"/>
  <c r="FN417" i="39" s="1"/>
  <c r="FI417" i="39"/>
  <c r="FE417" i="39" a="1"/>
  <c r="FE417" i="39" s="1"/>
  <c r="FF417" i="39" s="1"/>
  <c r="EZ417" i="39"/>
  <c r="EV417" i="39" a="1"/>
  <c r="EV417" i="39" s="1"/>
  <c r="EW417" i="39" s="1"/>
  <c r="EQ417" i="39"/>
  <c r="EN417" i="39"/>
  <c r="EM417" i="39" a="1"/>
  <c r="EM417" i="39" s="1"/>
  <c r="EH417" i="39"/>
  <c r="ED417" i="39" a="1"/>
  <c r="ED417" i="39" s="1"/>
  <c r="EE417" i="39" s="1"/>
  <c r="DY417" i="39"/>
  <c r="DU417" i="39" a="1"/>
  <c r="DU417" i="39" s="1"/>
  <c r="DV417" i="39" s="1"/>
  <c r="DP417" i="39"/>
  <c r="DM417" i="39"/>
  <c r="DL417" i="39" a="1"/>
  <c r="DL417" i="39" s="1"/>
  <c r="DG417" i="39"/>
  <c r="DD417" i="39"/>
  <c r="DC417" i="39" a="1"/>
  <c r="DC417" i="39" s="1"/>
  <c r="CX417" i="39"/>
  <c r="CT417" i="39" a="1"/>
  <c r="CT417" i="39" s="1"/>
  <c r="CU417" i="39" s="1"/>
  <c r="CO417" i="39"/>
  <c r="CK417" i="39" a="1"/>
  <c r="CK417" i="39" s="1"/>
  <c r="CL417" i="39" s="1"/>
  <c r="CF417" i="39"/>
  <c r="CC417" i="39"/>
  <c r="CB417" i="39" a="1"/>
  <c r="CB417" i="39" s="1"/>
  <c r="BW417" i="39"/>
  <c r="BT417" i="39"/>
  <c r="BS417" i="39" a="1"/>
  <c r="BS417" i="39" s="1"/>
  <c r="BN417" i="39"/>
  <c r="BJ417" i="39" a="1"/>
  <c r="BJ417" i="39" s="1"/>
  <c r="BK417" i="39" s="1"/>
  <c r="BE417" i="39"/>
  <c r="BA417" i="39" a="1"/>
  <c r="BA417" i="39" s="1"/>
  <c r="BB417" i="39" s="1"/>
  <c r="AV417" i="39"/>
  <c r="AS417" i="39"/>
  <c r="AR417" i="39" a="1"/>
  <c r="AR417" i="39" s="1"/>
  <c r="AM417" i="39"/>
  <c r="AJ417" i="39"/>
  <c r="AI417" i="39" a="1"/>
  <c r="AI417" i="39" s="1"/>
  <c r="AD417" i="39"/>
  <c r="Z417" i="39" a="1"/>
  <c r="Z417" i="39" s="1"/>
  <c r="AA417" i="39" s="1"/>
  <c r="U417" i="39"/>
  <c r="R417" i="39"/>
  <c r="Q417" i="39" a="1"/>
  <c r="Q417" i="39" s="1"/>
  <c r="L417" i="39"/>
  <c r="I417" i="39"/>
  <c r="H417" i="39" a="1"/>
  <c r="H417" i="39" s="1"/>
  <c r="GA416" i="39"/>
  <c r="FW416" i="39" a="1"/>
  <c r="FW416" i="39" s="1"/>
  <c r="FX416" i="39" s="1"/>
  <c r="FR416" i="39"/>
  <c r="FO416" i="39"/>
  <c r="FN416" i="39" a="1"/>
  <c r="FN416" i="39" s="1"/>
  <c r="FI416" i="39"/>
  <c r="FE416" i="39" a="1"/>
  <c r="FE416" i="39" s="1"/>
  <c r="FF416" i="39" s="1"/>
  <c r="EZ416" i="39"/>
  <c r="EV416" i="39" a="1"/>
  <c r="EV416" i="39" s="1"/>
  <c r="EW416" i="39" s="1"/>
  <c r="EQ416" i="39"/>
  <c r="EN416" i="39"/>
  <c r="EM416" i="39" a="1"/>
  <c r="EM416" i="39" s="1"/>
  <c r="EH416" i="39"/>
  <c r="ED416" i="39" a="1"/>
  <c r="ED416" i="39" s="1"/>
  <c r="EE416" i="39" s="1"/>
  <c r="DY416" i="39"/>
  <c r="DU416" i="39" a="1"/>
  <c r="DU416" i="39" s="1"/>
  <c r="DV416" i="39" s="1"/>
  <c r="DP416" i="39"/>
  <c r="DM416" i="39"/>
  <c r="DL416" i="39" a="1"/>
  <c r="DL416" i="39" s="1"/>
  <c r="DG416" i="39"/>
  <c r="DD416" i="39"/>
  <c r="DC416" i="39" a="1"/>
  <c r="DC416" i="39" s="1"/>
  <c r="CX416" i="39"/>
  <c r="CT416" i="39" a="1"/>
  <c r="CT416" i="39" s="1"/>
  <c r="CU416" i="39" s="1"/>
  <c r="CO416" i="39"/>
  <c r="CK416" i="39" a="1"/>
  <c r="CK416" i="39" s="1"/>
  <c r="CL416" i="39" s="1"/>
  <c r="CF416" i="39"/>
  <c r="CB416" i="39" a="1"/>
  <c r="CB416" i="39" s="1"/>
  <c r="CC416" i="39" s="1"/>
  <c r="BW416" i="39"/>
  <c r="BT416" i="39"/>
  <c r="BS416" i="39" a="1"/>
  <c r="BS416" i="39" s="1"/>
  <c r="BN416" i="39"/>
  <c r="BJ416" i="39" a="1"/>
  <c r="BJ416" i="39" s="1"/>
  <c r="BK416" i="39" s="1"/>
  <c r="BE416" i="39"/>
  <c r="BB416" i="39"/>
  <c r="BA416" i="39" a="1"/>
  <c r="BA416" i="39" s="1"/>
  <c r="AV416" i="39"/>
  <c r="AR416" i="39" a="1"/>
  <c r="AR416" i="39" s="1"/>
  <c r="AS416" i="39" s="1"/>
  <c r="AM416" i="39"/>
  <c r="AI416" i="39" a="1"/>
  <c r="AI416" i="39" s="1"/>
  <c r="AJ416" i="39" s="1"/>
  <c r="AD416" i="39"/>
  <c r="Z416" i="39" a="1"/>
  <c r="Z416" i="39" s="1"/>
  <c r="AA416" i="39" s="1"/>
  <c r="U416" i="39"/>
  <c r="Q416" i="39" a="1"/>
  <c r="Q416" i="39" s="1"/>
  <c r="R416" i="39" s="1"/>
  <c r="L416" i="39"/>
  <c r="I416" i="39"/>
  <c r="H416" i="39" a="1"/>
  <c r="H416" i="39" s="1"/>
  <c r="GA415" i="39"/>
  <c r="FW415" i="39" a="1"/>
  <c r="FW415" i="39" s="1"/>
  <c r="FX415" i="39" s="1"/>
  <c r="FR415" i="39"/>
  <c r="FN415" i="39" a="1"/>
  <c r="FN415" i="39" s="1"/>
  <c r="FO415" i="39" s="1"/>
  <c r="FI415" i="39"/>
  <c r="FE415" i="39" a="1"/>
  <c r="FE415" i="39" s="1"/>
  <c r="FF415" i="39" s="1"/>
  <c r="EZ415" i="39"/>
  <c r="EV415" i="39" a="1"/>
  <c r="EV415" i="39" s="1"/>
  <c r="EW415" i="39" s="1"/>
  <c r="EQ415" i="39"/>
  <c r="EM415" i="39" a="1"/>
  <c r="EM415" i="39" s="1"/>
  <c r="EN415" i="39" s="1"/>
  <c r="EH415" i="39"/>
  <c r="ED415" i="39" a="1"/>
  <c r="ED415" i="39" s="1"/>
  <c r="EE415" i="39" s="1"/>
  <c r="DY415" i="39"/>
  <c r="DU415" i="39" a="1"/>
  <c r="DU415" i="39" s="1"/>
  <c r="DV415" i="39" s="1"/>
  <c r="DP415" i="39"/>
  <c r="DL415" i="39" a="1"/>
  <c r="DL415" i="39" s="1"/>
  <c r="DM415" i="39" s="1"/>
  <c r="DG415" i="39"/>
  <c r="DC415" i="39" a="1"/>
  <c r="DC415" i="39" s="1"/>
  <c r="DD415" i="39" s="1"/>
  <c r="CX415" i="39"/>
  <c r="CT415" i="39" a="1"/>
  <c r="CT415" i="39" s="1"/>
  <c r="CU415" i="39" s="1"/>
  <c r="CO415" i="39"/>
  <c r="CK415" i="39" a="1"/>
  <c r="CK415" i="39" s="1"/>
  <c r="CL415" i="39" s="1"/>
  <c r="CF415" i="39"/>
  <c r="CB415" i="39" a="1"/>
  <c r="CB415" i="39" s="1"/>
  <c r="CC415" i="39" s="1"/>
  <c r="BW415" i="39"/>
  <c r="BS415" i="39" a="1"/>
  <c r="BS415" i="39" s="1"/>
  <c r="BT415" i="39" s="1"/>
  <c r="BN415" i="39"/>
  <c r="BJ415" i="39" a="1"/>
  <c r="BJ415" i="39" s="1"/>
  <c r="BK415" i="39" s="1"/>
  <c r="BE415" i="39"/>
  <c r="BA415" i="39" a="1"/>
  <c r="BA415" i="39" s="1"/>
  <c r="BB415" i="39" s="1"/>
  <c r="AV415" i="39"/>
  <c r="AR415" i="39" a="1"/>
  <c r="AR415" i="39" s="1"/>
  <c r="AS415" i="39" s="1"/>
  <c r="AM415" i="39"/>
  <c r="AI415" i="39" a="1"/>
  <c r="AI415" i="39" s="1"/>
  <c r="AJ415" i="39" s="1"/>
  <c r="AD415" i="39"/>
  <c r="Z415" i="39" a="1"/>
  <c r="Z415" i="39" s="1"/>
  <c r="AA415" i="39" s="1"/>
  <c r="U415" i="39"/>
  <c r="Q415" i="39" a="1"/>
  <c r="Q415" i="39" s="1"/>
  <c r="R415" i="39" s="1"/>
  <c r="L415" i="39"/>
  <c r="I415" i="39"/>
  <c r="H415" i="39"/>
  <c r="H415" i="39" a="1"/>
  <c r="GA414" i="39"/>
  <c r="FX414" i="39"/>
  <c r="FW414" i="39" a="1"/>
  <c r="FW414" i="39" s="1"/>
  <c r="FR414" i="39"/>
  <c r="FN414" i="39" a="1"/>
  <c r="FN414" i="39" s="1"/>
  <c r="FO414" i="39" s="1"/>
  <c r="FI414" i="39"/>
  <c r="FE414" i="39" a="1"/>
  <c r="FE414" i="39" s="1"/>
  <c r="FF414" i="39" s="1"/>
  <c r="EZ414" i="39"/>
  <c r="EV414" i="39" a="1"/>
  <c r="EV414" i="39" s="1"/>
  <c r="EW414" i="39" s="1"/>
  <c r="EQ414" i="39"/>
  <c r="EN414" i="39"/>
  <c r="EM414" i="39" a="1"/>
  <c r="EM414" i="39" s="1"/>
  <c r="EH414" i="39"/>
  <c r="ED414" i="39" a="1"/>
  <c r="ED414" i="39" s="1"/>
  <c r="EE414" i="39" s="1"/>
  <c r="DY414" i="39"/>
  <c r="DU414" i="39" a="1"/>
  <c r="DU414" i="39" s="1"/>
  <c r="DV414" i="39" s="1"/>
  <c r="DP414" i="39"/>
  <c r="DL414" i="39"/>
  <c r="DM414" i="39" s="1"/>
  <c r="DL414" i="39" a="1"/>
  <c r="DG414" i="39"/>
  <c r="DD414" i="39"/>
  <c r="DC414" i="39" a="1"/>
  <c r="DC414" i="39" s="1"/>
  <c r="CX414" i="39"/>
  <c r="CT414" i="39" a="1"/>
  <c r="CT414" i="39" s="1"/>
  <c r="CU414" i="39" s="1"/>
  <c r="CO414" i="39"/>
  <c r="CK414" i="39" a="1"/>
  <c r="CK414" i="39" s="1"/>
  <c r="CL414" i="39" s="1"/>
  <c r="CF414" i="39"/>
  <c r="CB414" i="39"/>
  <c r="CC414" i="39" s="1"/>
  <c r="CB414" i="39" a="1"/>
  <c r="BW414" i="39"/>
  <c r="BS414" i="39" a="1"/>
  <c r="BS414" i="39" s="1"/>
  <c r="BT414" i="39" s="1"/>
  <c r="BN414" i="39"/>
  <c r="BJ414" i="39" a="1"/>
  <c r="BJ414" i="39" s="1"/>
  <c r="BK414" i="39" s="1"/>
  <c r="BE414" i="39"/>
  <c r="BA414" i="39" a="1"/>
  <c r="BA414" i="39" s="1"/>
  <c r="BB414" i="39" s="1"/>
  <c r="AV414" i="39"/>
  <c r="AR414" i="39"/>
  <c r="AS414" i="39" s="1"/>
  <c r="AR414" i="39" a="1"/>
  <c r="AM414" i="39"/>
  <c r="AJ414" i="39"/>
  <c r="AI414" i="39" a="1"/>
  <c r="AI414" i="39" s="1"/>
  <c r="AD414" i="39"/>
  <c r="Z414" i="39" a="1"/>
  <c r="Z414" i="39" s="1"/>
  <c r="AA414" i="39" s="1"/>
  <c r="U414" i="39"/>
  <c r="Q414" i="39" a="1"/>
  <c r="Q414" i="39" s="1"/>
  <c r="R414" i="39" s="1"/>
  <c r="L414" i="39"/>
  <c r="H414" i="39"/>
  <c r="I414" i="39" s="1"/>
  <c r="H414" i="39" a="1"/>
  <c r="GA413" i="39"/>
  <c r="FX413" i="39"/>
  <c r="FW413" i="39" a="1"/>
  <c r="FW413" i="39" s="1"/>
  <c r="FR413" i="39"/>
  <c r="FN413" i="39" a="1"/>
  <c r="FN413" i="39" s="1"/>
  <c r="FO413" i="39" s="1"/>
  <c r="FI413" i="39"/>
  <c r="FE413" i="39" a="1"/>
  <c r="FE413" i="39" s="1"/>
  <c r="FF413" i="39" s="1"/>
  <c r="EZ413" i="39"/>
  <c r="EV413" i="39" a="1"/>
  <c r="EV413" i="39" s="1"/>
  <c r="EW413" i="39" s="1"/>
  <c r="EQ413" i="39"/>
  <c r="EN413" i="39"/>
  <c r="EM413" i="39" a="1"/>
  <c r="EM413" i="39" s="1"/>
  <c r="EH413" i="39"/>
  <c r="ED413" i="39" a="1"/>
  <c r="ED413" i="39" s="1"/>
  <c r="EE413" i="39" s="1"/>
  <c r="DY413" i="39"/>
  <c r="DU413" i="39" a="1"/>
  <c r="DU413" i="39" s="1"/>
  <c r="DV413" i="39" s="1"/>
  <c r="DP413" i="39"/>
  <c r="DL413" i="39"/>
  <c r="DM413" i="39" s="1"/>
  <c r="DL413" i="39" a="1"/>
  <c r="DG413" i="39"/>
  <c r="DD413" i="39"/>
  <c r="DC413" i="39" a="1"/>
  <c r="DC413" i="39" s="1"/>
  <c r="CX413" i="39"/>
  <c r="CT413" i="39" a="1"/>
  <c r="CT413" i="39" s="1"/>
  <c r="CU413" i="39" s="1"/>
  <c r="CO413" i="39"/>
  <c r="CK413" i="39" a="1"/>
  <c r="CK413" i="39" s="1"/>
  <c r="CL413" i="39" s="1"/>
  <c r="CF413" i="39"/>
  <c r="CB413" i="39"/>
  <c r="CC413" i="39" s="1"/>
  <c r="CB413" i="39" a="1"/>
  <c r="BW413" i="39"/>
  <c r="BS413" i="39" a="1"/>
  <c r="BS413" i="39" s="1"/>
  <c r="BT413" i="39" s="1"/>
  <c r="BN413" i="39"/>
  <c r="BJ413" i="39" a="1"/>
  <c r="BJ413" i="39" s="1"/>
  <c r="BK413" i="39" s="1"/>
  <c r="BE413" i="39"/>
  <c r="BA413" i="39" a="1"/>
  <c r="BA413" i="39" s="1"/>
  <c r="BB413" i="39" s="1"/>
  <c r="AV413" i="39"/>
  <c r="AR413" i="39"/>
  <c r="AS413" i="39" s="1"/>
  <c r="AR413" i="39" a="1"/>
  <c r="AM413" i="39"/>
  <c r="AJ413" i="39"/>
  <c r="AI413" i="39" a="1"/>
  <c r="AI413" i="39" s="1"/>
  <c r="AD413" i="39"/>
  <c r="Z413" i="39" a="1"/>
  <c r="Z413" i="39" s="1"/>
  <c r="AA413" i="39" s="1"/>
  <c r="U413" i="39"/>
  <c r="Q413" i="39" a="1"/>
  <c r="Q413" i="39" s="1"/>
  <c r="R413" i="39" s="1"/>
  <c r="L413" i="39"/>
  <c r="I413" i="39"/>
  <c r="H413" i="39"/>
  <c r="H413" i="39" a="1"/>
  <c r="GA412" i="39"/>
  <c r="FX412" i="39"/>
  <c r="FW412" i="39" a="1"/>
  <c r="FW412" i="39" s="1"/>
  <c r="FR412" i="39"/>
  <c r="FN412" i="39" a="1"/>
  <c r="FN412" i="39" s="1"/>
  <c r="FO412" i="39" s="1"/>
  <c r="FI412" i="39"/>
  <c r="FE412" i="39" a="1"/>
  <c r="FE412" i="39" s="1"/>
  <c r="FF412" i="39" s="1"/>
  <c r="EZ412" i="39"/>
  <c r="EV412" i="39" a="1"/>
  <c r="EV412" i="39" s="1"/>
  <c r="EW412" i="39" s="1"/>
  <c r="EQ412" i="39"/>
  <c r="EN412" i="39"/>
  <c r="EM412" i="39" a="1"/>
  <c r="EM412" i="39" s="1"/>
  <c r="EH412" i="39"/>
  <c r="ED412" i="39" a="1"/>
  <c r="ED412" i="39" s="1"/>
  <c r="EE412" i="39" s="1"/>
  <c r="DY412" i="39"/>
  <c r="DU412" i="39" a="1"/>
  <c r="DU412" i="39" s="1"/>
  <c r="DV412" i="39" s="1"/>
  <c r="DP412" i="39"/>
  <c r="DL412" i="39"/>
  <c r="DM412" i="39" s="1"/>
  <c r="DL412" i="39" a="1"/>
  <c r="DG412" i="39"/>
  <c r="DD412" i="39"/>
  <c r="DC412" i="39" a="1"/>
  <c r="DC412" i="39" s="1"/>
  <c r="CX412" i="39"/>
  <c r="CT412" i="39" a="1"/>
  <c r="CT412" i="39" s="1"/>
  <c r="CU412" i="39" s="1"/>
  <c r="CO412" i="39"/>
  <c r="CK412" i="39" a="1"/>
  <c r="CK412" i="39" s="1"/>
  <c r="CL412" i="39" s="1"/>
  <c r="CF412" i="39"/>
  <c r="CB412" i="39"/>
  <c r="CC412" i="39" s="1"/>
  <c r="CB412" i="39" a="1"/>
  <c r="BW412" i="39"/>
  <c r="BS412" i="39" a="1"/>
  <c r="BS412" i="39" s="1"/>
  <c r="BT412" i="39" s="1"/>
  <c r="BN412" i="39"/>
  <c r="BJ412" i="39" a="1"/>
  <c r="BJ412" i="39" s="1"/>
  <c r="BK412" i="39" s="1"/>
  <c r="BE412" i="39"/>
  <c r="BA412" i="39" a="1"/>
  <c r="BA412" i="39" s="1"/>
  <c r="BB412" i="39" s="1"/>
  <c r="AV412" i="39"/>
  <c r="AR412" i="39"/>
  <c r="AS412" i="39" s="1"/>
  <c r="AR412" i="39" a="1"/>
  <c r="AM412" i="39"/>
  <c r="AJ412" i="39"/>
  <c r="AI412" i="39" a="1"/>
  <c r="AI412" i="39" s="1"/>
  <c r="AD412" i="39"/>
  <c r="Z412" i="39" a="1"/>
  <c r="Z412" i="39" s="1"/>
  <c r="AA412" i="39" s="1"/>
  <c r="U412" i="39"/>
  <c r="Q412" i="39" a="1"/>
  <c r="Q412" i="39" s="1"/>
  <c r="R412" i="39" s="1"/>
  <c r="L412" i="39"/>
  <c r="H412" i="39"/>
  <c r="I412" i="39" s="1"/>
  <c r="H412" i="39" a="1"/>
  <c r="GA411" i="39"/>
  <c r="FX411" i="39"/>
  <c r="FW411" i="39" a="1"/>
  <c r="FW411" i="39" s="1"/>
  <c r="FR411" i="39"/>
  <c r="FN411" i="39" a="1"/>
  <c r="FN411" i="39" s="1"/>
  <c r="FO411" i="39" s="1"/>
  <c r="FI411" i="39"/>
  <c r="FE411" i="39" a="1"/>
  <c r="FE411" i="39" s="1"/>
  <c r="FF411" i="39" s="1"/>
  <c r="EZ411" i="39"/>
  <c r="EV411" i="39" a="1"/>
  <c r="EV411" i="39" s="1"/>
  <c r="EW411" i="39" s="1"/>
  <c r="EQ411" i="39"/>
  <c r="EN411" i="39"/>
  <c r="EM411" i="39" a="1"/>
  <c r="EM411" i="39" s="1"/>
  <c r="EH411" i="39"/>
  <c r="ED411" i="39" a="1"/>
  <c r="ED411" i="39" s="1"/>
  <c r="EE411" i="39" s="1"/>
  <c r="DY411" i="39"/>
  <c r="DU411" i="39" a="1"/>
  <c r="DU411" i="39" s="1"/>
  <c r="DV411" i="39" s="1"/>
  <c r="DP411" i="39"/>
  <c r="DL411" i="39"/>
  <c r="DM411" i="39" s="1"/>
  <c r="DL411" i="39" a="1"/>
  <c r="DG411" i="39"/>
  <c r="DD411" i="39"/>
  <c r="DC411" i="39" a="1"/>
  <c r="DC411" i="39" s="1"/>
  <c r="CX411" i="39"/>
  <c r="CT411" i="39" a="1"/>
  <c r="CT411" i="39" s="1"/>
  <c r="CU411" i="39" s="1"/>
  <c r="CO411" i="39"/>
  <c r="CL411" i="39"/>
  <c r="CK411" i="39" a="1"/>
  <c r="CK411" i="39" s="1"/>
  <c r="CF411" i="39"/>
  <c r="CB411" i="39"/>
  <c r="CC411" i="39" s="1"/>
  <c r="CB411" i="39" a="1"/>
  <c r="BW411" i="39"/>
  <c r="BS411" i="39" a="1"/>
  <c r="BS411" i="39" s="1"/>
  <c r="BT411" i="39" s="1"/>
  <c r="BN411" i="39"/>
  <c r="BJ411" i="39" a="1"/>
  <c r="BJ411" i="39" s="1"/>
  <c r="BK411" i="39" s="1"/>
  <c r="BE411" i="39"/>
  <c r="BA411" i="39" a="1"/>
  <c r="BA411" i="39" s="1"/>
  <c r="BB411" i="39" s="1"/>
  <c r="AV411" i="39"/>
  <c r="AR411" i="39"/>
  <c r="AS411" i="39" s="1"/>
  <c r="AR411" i="39" a="1"/>
  <c r="AM411" i="39"/>
  <c r="AJ411" i="39"/>
  <c r="AI411" i="39" a="1"/>
  <c r="AI411" i="39" s="1"/>
  <c r="AD411" i="39"/>
  <c r="AA411" i="39"/>
  <c r="Z411" i="39" a="1"/>
  <c r="Z411" i="39" s="1"/>
  <c r="U411" i="39"/>
  <c r="Q411" i="39" a="1"/>
  <c r="Q411" i="39" s="1"/>
  <c r="R411" i="39" s="1"/>
  <c r="L411" i="39"/>
  <c r="I411" i="39"/>
  <c r="H411" i="39"/>
  <c r="H411" i="39" a="1"/>
  <c r="GA410" i="39"/>
  <c r="FX410" i="39"/>
  <c r="FW410" i="39" a="1"/>
  <c r="FW410" i="39" s="1"/>
  <c r="FR410" i="39"/>
  <c r="FN410" i="39" a="1"/>
  <c r="FN410" i="39" s="1"/>
  <c r="FO410" i="39" s="1"/>
  <c r="FI410" i="39"/>
  <c r="FE410" i="39" a="1"/>
  <c r="FE410" i="39" s="1"/>
  <c r="FF410" i="39" s="1"/>
  <c r="EZ410" i="39"/>
  <c r="EV410" i="39" a="1"/>
  <c r="EV410" i="39" s="1"/>
  <c r="EW410" i="39" s="1"/>
  <c r="EQ410" i="39"/>
  <c r="EN410" i="39"/>
  <c r="EM410" i="39" a="1"/>
  <c r="EM410" i="39" s="1"/>
  <c r="EH410" i="39"/>
  <c r="ED410" i="39" a="1"/>
  <c r="ED410" i="39" s="1"/>
  <c r="EE410" i="39" s="1"/>
  <c r="DY410" i="39"/>
  <c r="DU410" i="39" a="1"/>
  <c r="DU410" i="39" s="1"/>
  <c r="DV410" i="39" s="1"/>
  <c r="DP410" i="39"/>
  <c r="DL410" i="39"/>
  <c r="DM410" i="39" s="1"/>
  <c r="DL410" i="39" a="1"/>
  <c r="DG410" i="39"/>
  <c r="DD410" i="39"/>
  <c r="DC410" i="39" a="1"/>
  <c r="DC410" i="39" s="1"/>
  <c r="CX410" i="39"/>
  <c r="CT410" i="39" a="1"/>
  <c r="CT410" i="39" s="1"/>
  <c r="CU410" i="39" s="1"/>
  <c r="CO410" i="39"/>
  <c r="CK410" i="39" a="1"/>
  <c r="CK410" i="39" s="1"/>
  <c r="CL410" i="39" s="1"/>
  <c r="CF410" i="39"/>
  <c r="CB410" i="39"/>
  <c r="CC410" i="39" s="1"/>
  <c r="CB410" i="39" a="1"/>
  <c r="BW410" i="39"/>
  <c r="BS410" i="39" a="1"/>
  <c r="BS410" i="39" s="1"/>
  <c r="BT410" i="39" s="1"/>
  <c r="BN410" i="39"/>
  <c r="BJ410" i="39" a="1"/>
  <c r="BJ410" i="39" s="1"/>
  <c r="BK410" i="39" s="1"/>
  <c r="BE410" i="39"/>
  <c r="BA410" i="39" a="1"/>
  <c r="BA410" i="39" s="1"/>
  <c r="BB410" i="39" s="1"/>
  <c r="AV410" i="39"/>
  <c r="AR410" i="39"/>
  <c r="AS410" i="39" s="1"/>
  <c r="AR410" i="39" a="1"/>
  <c r="AM410" i="39"/>
  <c r="AJ410" i="39"/>
  <c r="AI410" i="39" a="1"/>
  <c r="AI410" i="39" s="1"/>
  <c r="AD410" i="39"/>
  <c r="Z410" i="39" a="1"/>
  <c r="Z410" i="39" s="1"/>
  <c r="AA410" i="39" s="1"/>
  <c r="U410" i="39"/>
  <c r="Q410" i="39" a="1"/>
  <c r="Q410" i="39" s="1"/>
  <c r="R410" i="39" s="1"/>
  <c r="L410" i="39"/>
  <c r="I410" i="39"/>
  <c r="H410" i="39"/>
  <c r="H410" i="39" a="1"/>
  <c r="GA409" i="39"/>
  <c r="FX409" i="39"/>
  <c r="FW409" i="39" a="1"/>
  <c r="FW409" i="39" s="1"/>
  <c r="FR409" i="39"/>
  <c r="FN409" i="39" a="1"/>
  <c r="FN409" i="39" s="1"/>
  <c r="FO409" i="39" s="1"/>
  <c r="FI409" i="39"/>
  <c r="FE409" i="39" a="1"/>
  <c r="FE409" i="39" s="1"/>
  <c r="FF409" i="39" s="1"/>
  <c r="EZ409" i="39"/>
  <c r="EV409" i="39" a="1"/>
  <c r="EV409" i="39" s="1"/>
  <c r="EW409" i="39" s="1"/>
  <c r="EQ409" i="39"/>
  <c r="EN409" i="39"/>
  <c r="EM409" i="39" a="1"/>
  <c r="EM409" i="39" s="1"/>
  <c r="EH409" i="39"/>
  <c r="ED409" i="39" a="1"/>
  <c r="ED409" i="39" s="1"/>
  <c r="EE409" i="39" s="1"/>
  <c r="DY409" i="39"/>
  <c r="DU409" i="39" a="1"/>
  <c r="DU409" i="39" s="1"/>
  <c r="DV409" i="39" s="1"/>
  <c r="DP409" i="39"/>
  <c r="DL409" i="39"/>
  <c r="DM409" i="39" s="1"/>
  <c r="DL409" i="39" a="1"/>
  <c r="DG409" i="39"/>
  <c r="DD409" i="39"/>
  <c r="DC409" i="39" a="1"/>
  <c r="DC409" i="39" s="1"/>
  <c r="CX409" i="39"/>
  <c r="CT409" i="39" a="1"/>
  <c r="CT409" i="39" s="1"/>
  <c r="CU409" i="39" s="1"/>
  <c r="CO409" i="39"/>
  <c r="CK409" i="39" a="1"/>
  <c r="CK409" i="39" s="1"/>
  <c r="CL409" i="39" s="1"/>
  <c r="CF409" i="39"/>
  <c r="CB409" i="39"/>
  <c r="CC409" i="39" s="1"/>
  <c r="CB409" i="39" a="1"/>
  <c r="BW409" i="39"/>
  <c r="BS409" i="39" a="1"/>
  <c r="BS409" i="39" s="1"/>
  <c r="BT409" i="39" s="1"/>
  <c r="BN409" i="39"/>
  <c r="BJ409" i="39" a="1"/>
  <c r="BJ409" i="39" s="1"/>
  <c r="BK409" i="39" s="1"/>
  <c r="BE409" i="39"/>
  <c r="BA409" i="39" a="1"/>
  <c r="BA409" i="39" s="1"/>
  <c r="BB409" i="39" s="1"/>
  <c r="AV409" i="39"/>
  <c r="AR409" i="39"/>
  <c r="AS409" i="39" s="1"/>
  <c r="AR409" i="39" a="1"/>
  <c r="AM409" i="39"/>
  <c r="AJ409" i="39"/>
  <c r="AI409" i="39" a="1"/>
  <c r="AI409" i="39" s="1"/>
  <c r="AD409" i="39"/>
  <c r="Z409" i="39" a="1"/>
  <c r="Z409" i="39" s="1"/>
  <c r="AA409" i="39" s="1"/>
  <c r="U409" i="39"/>
  <c r="Q409" i="39" a="1"/>
  <c r="Q409" i="39" s="1"/>
  <c r="R409" i="39" s="1"/>
  <c r="L409" i="39"/>
  <c r="I409" i="39"/>
  <c r="H409" i="39"/>
  <c r="H409" i="39" a="1"/>
  <c r="GA408" i="39"/>
  <c r="FX408" i="39"/>
  <c r="FW408" i="39" a="1"/>
  <c r="FW408" i="39" s="1"/>
  <c r="FR408" i="39"/>
  <c r="FN408" i="39" a="1"/>
  <c r="FN408" i="39" s="1"/>
  <c r="FO408" i="39" s="1"/>
  <c r="FI408" i="39"/>
  <c r="FE408" i="39" a="1"/>
  <c r="FE408" i="39" s="1"/>
  <c r="FF408" i="39" s="1"/>
  <c r="EZ408" i="39"/>
  <c r="EV408" i="39" a="1"/>
  <c r="EV408" i="39" s="1"/>
  <c r="EW408" i="39" s="1"/>
  <c r="EQ408" i="39"/>
  <c r="EN408" i="39"/>
  <c r="EM408" i="39" a="1"/>
  <c r="EM408" i="39" s="1"/>
  <c r="EH408" i="39"/>
  <c r="ED408" i="39" a="1"/>
  <c r="ED408" i="39" s="1"/>
  <c r="EE408" i="39" s="1"/>
  <c r="DY408" i="39"/>
  <c r="DU408" i="39" a="1"/>
  <c r="DU408" i="39" s="1"/>
  <c r="DV408" i="39" s="1"/>
  <c r="DP408" i="39"/>
  <c r="DL408" i="39"/>
  <c r="DM408" i="39" s="1"/>
  <c r="DL408" i="39" a="1"/>
  <c r="DG408" i="39"/>
  <c r="DD408" i="39"/>
  <c r="DC408" i="39" a="1"/>
  <c r="DC408" i="39" s="1"/>
  <c r="CX408" i="39"/>
  <c r="CT408" i="39" a="1"/>
  <c r="CT408" i="39" s="1"/>
  <c r="CU408" i="39" s="1"/>
  <c r="CO408" i="39"/>
  <c r="CK408" i="39" a="1"/>
  <c r="CK408" i="39" s="1"/>
  <c r="CL408" i="39" s="1"/>
  <c r="CF408" i="39"/>
  <c r="CB408" i="39"/>
  <c r="CC408" i="39" s="1"/>
  <c r="CB408" i="39" a="1"/>
  <c r="BW408" i="39"/>
  <c r="BS408" i="39" a="1"/>
  <c r="BS408" i="39" s="1"/>
  <c r="BT408" i="39" s="1"/>
  <c r="BN408" i="39"/>
  <c r="BJ408" i="39" a="1"/>
  <c r="BJ408" i="39" s="1"/>
  <c r="BK408" i="39" s="1"/>
  <c r="BE408" i="39"/>
  <c r="BA408" i="39" a="1"/>
  <c r="BA408" i="39" s="1"/>
  <c r="BB408" i="39" s="1"/>
  <c r="AV408" i="39"/>
  <c r="AR408" i="39"/>
  <c r="AS408" i="39" s="1"/>
  <c r="AR408" i="39" a="1"/>
  <c r="AM408" i="39"/>
  <c r="AJ408" i="39"/>
  <c r="AI408" i="39" a="1"/>
  <c r="AI408" i="39" s="1"/>
  <c r="AD408" i="39"/>
  <c r="Z408" i="39" a="1"/>
  <c r="Z408" i="39" s="1"/>
  <c r="AA408" i="39" s="1"/>
  <c r="U408" i="39"/>
  <c r="Q408" i="39" a="1"/>
  <c r="Q408" i="39" s="1"/>
  <c r="R408" i="39" s="1"/>
  <c r="L408" i="39"/>
  <c r="I408" i="39"/>
  <c r="H408" i="39"/>
  <c r="H408" i="39" a="1"/>
  <c r="GA407" i="39"/>
  <c r="FX407" i="39"/>
  <c r="FW407" i="39" a="1"/>
  <c r="FW407" i="39" s="1"/>
  <c r="FR407" i="39"/>
  <c r="FN407" i="39"/>
  <c r="FO407" i="39" s="1"/>
  <c r="FN407" i="39" a="1"/>
  <c r="FI407" i="39"/>
  <c r="FE407" i="39" a="1"/>
  <c r="FE407" i="39" s="1"/>
  <c r="FF407" i="39" s="1"/>
  <c r="EZ407" i="39"/>
  <c r="EV407" i="39" a="1"/>
  <c r="EV407" i="39" s="1"/>
  <c r="EW407" i="39" s="1"/>
  <c r="EQ407" i="39"/>
  <c r="EN407" i="39"/>
  <c r="EM407" i="39" a="1"/>
  <c r="EM407" i="39" s="1"/>
  <c r="EH407" i="39"/>
  <c r="ED407" i="39" a="1"/>
  <c r="ED407" i="39" s="1"/>
  <c r="EE407" i="39" s="1"/>
  <c r="DY407" i="39"/>
  <c r="DU407" i="39" a="1"/>
  <c r="DU407" i="39" s="1"/>
  <c r="DV407" i="39" s="1"/>
  <c r="DP407" i="39"/>
  <c r="DL407" i="39"/>
  <c r="DM407" i="39" s="1"/>
  <c r="DL407" i="39" a="1"/>
  <c r="DG407" i="39"/>
  <c r="DD407" i="39"/>
  <c r="DC407" i="39" a="1"/>
  <c r="DC407" i="39" s="1"/>
  <c r="CX407" i="39"/>
  <c r="CT407" i="39" a="1"/>
  <c r="CT407" i="39" s="1"/>
  <c r="CU407" i="39" s="1"/>
  <c r="CO407" i="39"/>
  <c r="CK407" i="39" a="1"/>
  <c r="CK407" i="39" s="1"/>
  <c r="CL407" i="39" s="1"/>
  <c r="CF407" i="39"/>
  <c r="CB407" i="39"/>
  <c r="CC407" i="39" s="1"/>
  <c r="CB407" i="39" a="1"/>
  <c r="BW407" i="39"/>
  <c r="BS407" i="39" a="1"/>
  <c r="BS407" i="39" s="1"/>
  <c r="BT407" i="39" s="1"/>
  <c r="BN407" i="39"/>
  <c r="BJ407" i="39" a="1"/>
  <c r="BJ407" i="39" s="1"/>
  <c r="BK407" i="39" s="1"/>
  <c r="BE407" i="39"/>
  <c r="BA407" i="39" a="1"/>
  <c r="BA407" i="39" s="1"/>
  <c r="BB407" i="39" s="1"/>
  <c r="AV407" i="39"/>
  <c r="AR407" i="39"/>
  <c r="AS407" i="39" s="1"/>
  <c r="AR407" i="39" a="1"/>
  <c r="AM407" i="39"/>
  <c r="AJ407" i="39"/>
  <c r="AI407" i="39" a="1"/>
  <c r="AI407" i="39" s="1"/>
  <c r="AD407" i="39"/>
  <c r="Z407" i="39" a="1"/>
  <c r="Z407" i="39" s="1"/>
  <c r="AA407" i="39" s="1"/>
  <c r="U407" i="39"/>
  <c r="Q407" i="39" a="1"/>
  <c r="Q407" i="39" s="1"/>
  <c r="R407" i="39" s="1"/>
  <c r="L407" i="39"/>
  <c r="H407" i="39"/>
  <c r="I407" i="39" s="1"/>
  <c r="H407" i="39" a="1"/>
  <c r="GA406" i="39"/>
  <c r="FX406" i="39"/>
  <c r="FW406" i="39" a="1"/>
  <c r="FW406" i="39" s="1"/>
  <c r="FR406" i="39"/>
  <c r="FN406" i="39" a="1"/>
  <c r="FN406" i="39" s="1"/>
  <c r="FO406" i="39" s="1"/>
  <c r="FI406" i="39"/>
  <c r="FE406" i="39" a="1"/>
  <c r="FE406" i="39" s="1"/>
  <c r="FF406" i="39" s="1"/>
  <c r="EZ406" i="39"/>
  <c r="EV406" i="39" a="1"/>
  <c r="EV406" i="39" s="1"/>
  <c r="EW406" i="39" s="1"/>
  <c r="EQ406" i="39"/>
  <c r="EN406" i="39"/>
  <c r="EM406" i="39" a="1"/>
  <c r="EM406" i="39" s="1"/>
  <c r="EH406" i="39"/>
  <c r="ED406" i="39" a="1"/>
  <c r="ED406" i="39" s="1"/>
  <c r="EE406" i="39" s="1"/>
  <c r="DY406" i="39"/>
  <c r="DU406" i="39" a="1"/>
  <c r="DU406" i="39" s="1"/>
  <c r="DV406" i="39" s="1"/>
  <c r="DP406" i="39"/>
  <c r="DL406" i="39"/>
  <c r="DM406" i="39" s="1"/>
  <c r="DL406" i="39" a="1"/>
  <c r="DG406" i="39"/>
  <c r="DD406" i="39"/>
  <c r="DC406" i="39" a="1"/>
  <c r="DC406" i="39" s="1"/>
  <c r="CX406" i="39"/>
  <c r="CT406" i="39" a="1"/>
  <c r="CT406" i="39" s="1"/>
  <c r="CU406" i="39" s="1"/>
  <c r="CO406" i="39"/>
  <c r="CL406" i="39"/>
  <c r="CK406" i="39" a="1"/>
  <c r="CK406" i="39" s="1"/>
  <c r="CF406" i="39"/>
  <c r="CB406" i="39"/>
  <c r="CC406" i="39" s="1"/>
  <c r="CB406" i="39" a="1"/>
  <c r="BW406" i="39"/>
  <c r="BS406" i="39" a="1"/>
  <c r="BS406" i="39" s="1"/>
  <c r="BT406" i="39" s="1"/>
  <c r="BN406" i="39"/>
  <c r="BJ406" i="39" a="1"/>
  <c r="BJ406" i="39" s="1"/>
  <c r="BK406" i="39" s="1"/>
  <c r="BE406" i="39"/>
  <c r="BA406" i="39" a="1"/>
  <c r="BA406" i="39" s="1"/>
  <c r="BB406" i="39" s="1"/>
  <c r="AV406" i="39"/>
  <c r="AR406" i="39"/>
  <c r="AS406" i="39" s="1"/>
  <c r="AR406" i="39" a="1"/>
  <c r="AM406" i="39"/>
  <c r="AJ406" i="39"/>
  <c r="AI406" i="39" a="1"/>
  <c r="AI406" i="39" s="1"/>
  <c r="AD406" i="39"/>
  <c r="Z406" i="39" a="1"/>
  <c r="Z406" i="39" s="1"/>
  <c r="AA406" i="39" s="1"/>
  <c r="U406" i="39"/>
  <c r="Q406" i="39" a="1"/>
  <c r="Q406" i="39" s="1"/>
  <c r="R406" i="39" s="1"/>
  <c r="L406" i="39"/>
  <c r="I406" i="39"/>
  <c r="H406" i="39"/>
  <c r="H406" i="39" a="1"/>
  <c r="GA405" i="39"/>
  <c r="FX405" i="39"/>
  <c r="FW405" i="39" a="1"/>
  <c r="FW405" i="39" s="1"/>
  <c r="FR405" i="39"/>
  <c r="FN405" i="39" a="1"/>
  <c r="FN405" i="39" s="1"/>
  <c r="FO405" i="39" s="1"/>
  <c r="FI405" i="39"/>
  <c r="FE405" i="39" a="1"/>
  <c r="FE405" i="39" s="1"/>
  <c r="FF405" i="39" s="1"/>
  <c r="EZ405" i="39"/>
  <c r="EV405" i="39" a="1"/>
  <c r="EV405" i="39" s="1"/>
  <c r="EW405" i="39" s="1"/>
  <c r="EQ405" i="39"/>
  <c r="EN405" i="39"/>
  <c r="EM405" i="39" a="1"/>
  <c r="EM405" i="39" s="1"/>
  <c r="EH405" i="39"/>
  <c r="ED405" i="39" a="1"/>
  <c r="ED405" i="39" s="1"/>
  <c r="EE405" i="39" s="1"/>
  <c r="DY405" i="39"/>
  <c r="DU405" i="39" a="1"/>
  <c r="DU405" i="39" s="1"/>
  <c r="DV405" i="39" s="1"/>
  <c r="DP405" i="39"/>
  <c r="DL405" i="39"/>
  <c r="DM405" i="39" s="1"/>
  <c r="DL405" i="39" a="1"/>
  <c r="DG405" i="39"/>
  <c r="DD405" i="39"/>
  <c r="DC405" i="39" a="1"/>
  <c r="DC405" i="39" s="1"/>
  <c r="CX405" i="39"/>
  <c r="CT405" i="39" a="1"/>
  <c r="CT405" i="39" s="1"/>
  <c r="CU405" i="39" s="1"/>
  <c r="CO405" i="39"/>
  <c r="CK405" i="39" a="1"/>
  <c r="CK405" i="39" s="1"/>
  <c r="CL405" i="39" s="1"/>
  <c r="CF405" i="39"/>
  <c r="CB405" i="39"/>
  <c r="CC405" i="39" s="1"/>
  <c r="CB405" i="39" a="1"/>
  <c r="BW405" i="39"/>
  <c r="BS405" i="39" a="1"/>
  <c r="BS405" i="39" s="1"/>
  <c r="BT405" i="39" s="1"/>
  <c r="BN405" i="39"/>
  <c r="BJ405" i="39" a="1"/>
  <c r="BJ405" i="39" s="1"/>
  <c r="BK405" i="39" s="1"/>
  <c r="BE405" i="39"/>
  <c r="BA405" i="39" a="1"/>
  <c r="BA405" i="39" s="1"/>
  <c r="BB405" i="39" s="1"/>
  <c r="AV405" i="39"/>
  <c r="AR405" i="39"/>
  <c r="AS405" i="39" s="1"/>
  <c r="AR405" i="39" a="1"/>
  <c r="AM405" i="39"/>
  <c r="AJ405" i="39"/>
  <c r="AI405" i="39" a="1"/>
  <c r="AI405" i="39" s="1"/>
  <c r="AD405" i="39"/>
  <c r="Z405" i="39" a="1"/>
  <c r="Z405" i="39" s="1"/>
  <c r="AA405" i="39" s="1"/>
  <c r="U405" i="39"/>
  <c r="Q405" i="39" a="1"/>
  <c r="Q405" i="39" s="1"/>
  <c r="R405" i="39" s="1"/>
  <c r="L405" i="39"/>
  <c r="I405" i="39"/>
  <c r="H405" i="39"/>
  <c r="H405" i="39" a="1"/>
  <c r="GA404" i="39"/>
  <c r="FX404" i="39"/>
  <c r="FW404" i="39" a="1"/>
  <c r="FW404" i="39" s="1"/>
  <c r="FR404" i="39"/>
  <c r="FN404" i="39" a="1"/>
  <c r="FN404" i="39" s="1"/>
  <c r="FO404" i="39" s="1"/>
  <c r="FI404" i="39"/>
  <c r="FE404" i="39" a="1"/>
  <c r="FE404" i="39" s="1"/>
  <c r="FF404" i="39" s="1"/>
  <c r="EZ404" i="39"/>
  <c r="EV404" i="39" a="1"/>
  <c r="EV404" i="39" s="1"/>
  <c r="EW404" i="39" s="1"/>
  <c r="EQ404" i="39"/>
  <c r="EN404" i="39"/>
  <c r="EM404" i="39" a="1"/>
  <c r="EM404" i="39" s="1"/>
  <c r="EH404" i="39"/>
  <c r="ED404" i="39" a="1"/>
  <c r="ED404" i="39" s="1"/>
  <c r="EE404" i="39" s="1"/>
  <c r="DY404" i="39"/>
  <c r="DU404" i="39" a="1"/>
  <c r="DU404" i="39" s="1"/>
  <c r="DV404" i="39" s="1"/>
  <c r="DP404" i="39"/>
  <c r="DL404" i="39"/>
  <c r="DM404" i="39" s="1"/>
  <c r="DL404" i="39" a="1"/>
  <c r="DG404" i="39"/>
  <c r="DD404" i="39"/>
  <c r="DC404" i="39" a="1"/>
  <c r="DC404" i="39" s="1"/>
  <c r="CX404" i="39"/>
  <c r="CT404" i="39" a="1"/>
  <c r="CT404" i="39" s="1"/>
  <c r="CU404" i="39" s="1"/>
  <c r="CO404" i="39"/>
  <c r="CK404" i="39" a="1"/>
  <c r="CK404" i="39" s="1"/>
  <c r="CL404" i="39" s="1"/>
  <c r="CF404" i="39"/>
  <c r="CB404" i="39"/>
  <c r="CC404" i="39" s="1"/>
  <c r="CB404" i="39" a="1"/>
  <c r="BW404" i="39"/>
  <c r="BS404" i="39" a="1"/>
  <c r="BS404" i="39" s="1"/>
  <c r="BT404" i="39" s="1"/>
  <c r="BN404" i="39"/>
  <c r="BJ404" i="39" a="1"/>
  <c r="BJ404" i="39" s="1"/>
  <c r="BK404" i="39" s="1"/>
  <c r="BE404" i="39"/>
  <c r="BA404" i="39" a="1"/>
  <c r="BA404" i="39" s="1"/>
  <c r="BB404" i="39" s="1"/>
  <c r="AV404" i="39"/>
  <c r="AR404" i="39"/>
  <c r="AS404" i="39" s="1"/>
  <c r="AR404" i="39" a="1"/>
  <c r="AM404" i="39"/>
  <c r="AJ404" i="39"/>
  <c r="AI404" i="39" a="1"/>
  <c r="AI404" i="39" s="1"/>
  <c r="AD404" i="39"/>
  <c r="Z404" i="39" a="1"/>
  <c r="Z404" i="39" s="1"/>
  <c r="AA404" i="39" s="1"/>
  <c r="U404" i="39"/>
  <c r="Q404" i="39" a="1"/>
  <c r="Q404" i="39" s="1"/>
  <c r="R404" i="39" s="1"/>
  <c r="L404" i="39"/>
  <c r="I404" i="39"/>
  <c r="H404" i="39"/>
  <c r="H404" i="39" a="1"/>
  <c r="GA403" i="39"/>
  <c r="FX403" i="39"/>
  <c r="FW403" i="39" a="1"/>
  <c r="FW403" i="39" s="1"/>
  <c r="FR403" i="39"/>
  <c r="FN403" i="39" a="1"/>
  <c r="FN403" i="39" s="1"/>
  <c r="FO403" i="39" s="1"/>
  <c r="FI403" i="39"/>
  <c r="FE403" i="39" a="1"/>
  <c r="FE403" i="39" s="1"/>
  <c r="FF403" i="39" s="1"/>
  <c r="EZ403" i="39"/>
  <c r="EV403" i="39" a="1"/>
  <c r="EV403" i="39" s="1"/>
  <c r="EW403" i="39" s="1"/>
  <c r="EQ403" i="39"/>
  <c r="EN403" i="39"/>
  <c r="EM403" i="39" a="1"/>
  <c r="EM403" i="39" s="1"/>
  <c r="EH403" i="39"/>
  <c r="ED403" i="39" a="1"/>
  <c r="ED403" i="39" s="1"/>
  <c r="EE403" i="39" s="1"/>
  <c r="DY403" i="39"/>
  <c r="DU403" i="39" a="1"/>
  <c r="DU403" i="39" s="1"/>
  <c r="DV403" i="39" s="1"/>
  <c r="DP403" i="39"/>
  <c r="DL403" i="39"/>
  <c r="DM403" i="39" s="1"/>
  <c r="DL403" i="39" a="1"/>
  <c r="DG403" i="39"/>
  <c r="DD403" i="39"/>
  <c r="DC403" i="39" a="1"/>
  <c r="DC403" i="39" s="1"/>
  <c r="CX403" i="39"/>
  <c r="CT403" i="39" a="1"/>
  <c r="CT403" i="39" s="1"/>
  <c r="CU403" i="39" s="1"/>
  <c r="CO403" i="39"/>
  <c r="CK403" i="39" a="1"/>
  <c r="CK403" i="39" s="1"/>
  <c r="CL403" i="39" s="1"/>
  <c r="CF403" i="39"/>
  <c r="CB403" i="39"/>
  <c r="CC403" i="39" s="1"/>
  <c r="CB403" i="39" a="1"/>
  <c r="BW403" i="39"/>
  <c r="BS403" i="39" a="1"/>
  <c r="BS403" i="39" s="1"/>
  <c r="BT403" i="39" s="1"/>
  <c r="BN403" i="39"/>
  <c r="BJ403" i="39" a="1"/>
  <c r="BJ403" i="39" s="1"/>
  <c r="BK403" i="39" s="1"/>
  <c r="BE403" i="39"/>
  <c r="BA403" i="39" a="1"/>
  <c r="BA403" i="39" s="1"/>
  <c r="BB403" i="39" s="1"/>
  <c r="AV403" i="39"/>
  <c r="AR403" i="39"/>
  <c r="AS403" i="39" s="1"/>
  <c r="AR403" i="39" a="1"/>
  <c r="AM403" i="39"/>
  <c r="AJ403" i="39"/>
  <c r="AI403" i="39" a="1"/>
  <c r="AI403" i="39" s="1"/>
  <c r="AD403" i="39"/>
  <c r="Z403" i="39" a="1"/>
  <c r="Z403" i="39" s="1"/>
  <c r="AA403" i="39" s="1"/>
  <c r="U403" i="39"/>
  <c r="Q403" i="39" a="1"/>
  <c r="Q403" i="39" s="1"/>
  <c r="R403" i="39" s="1"/>
  <c r="L403" i="39"/>
  <c r="I403" i="39"/>
  <c r="H403" i="39"/>
  <c r="H403" i="39" a="1"/>
  <c r="GA402" i="39"/>
  <c r="FX402" i="39"/>
  <c r="FW402" i="39" a="1"/>
  <c r="FW402" i="39" s="1"/>
  <c r="FR402" i="39"/>
  <c r="FN402" i="39"/>
  <c r="FO402" i="39" s="1"/>
  <c r="FN402" i="39" a="1"/>
  <c r="FI402" i="39"/>
  <c r="FE402" i="39" a="1"/>
  <c r="FE402" i="39" s="1"/>
  <c r="FF402" i="39" s="1"/>
  <c r="EZ402" i="39"/>
  <c r="EV402" i="39" a="1"/>
  <c r="EV402" i="39" s="1"/>
  <c r="EW402" i="39" s="1"/>
  <c r="EQ402" i="39"/>
  <c r="EN402" i="39"/>
  <c r="EM402" i="39" a="1"/>
  <c r="EM402" i="39" s="1"/>
  <c r="EH402" i="39"/>
  <c r="ED402" i="39" a="1"/>
  <c r="ED402" i="39" s="1"/>
  <c r="EE402" i="39" s="1"/>
  <c r="DY402" i="39"/>
  <c r="DU402" i="39" a="1"/>
  <c r="DU402" i="39" s="1"/>
  <c r="DV402" i="39" s="1"/>
  <c r="DP402" i="39"/>
  <c r="DL402" i="39"/>
  <c r="DM402" i="39" s="1"/>
  <c r="DL402" i="39" a="1"/>
  <c r="DG402" i="39"/>
  <c r="DD402" i="39"/>
  <c r="DC402" i="39" a="1"/>
  <c r="DC402" i="39" s="1"/>
  <c r="CX402" i="39"/>
  <c r="CT402" i="39" a="1"/>
  <c r="CT402" i="39" s="1"/>
  <c r="CU402" i="39" s="1"/>
  <c r="CO402" i="39"/>
  <c r="CK402" i="39" a="1"/>
  <c r="CK402" i="39" s="1"/>
  <c r="CL402" i="39" s="1"/>
  <c r="CF402" i="39"/>
  <c r="CB402" i="39"/>
  <c r="CC402" i="39" s="1"/>
  <c r="CB402" i="39" a="1"/>
  <c r="BW402" i="39"/>
  <c r="BS402" i="39" a="1"/>
  <c r="BS402" i="39" s="1"/>
  <c r="BT402" i="39" s="1"/>
  <c r="BN402" i="39"/>
  <c r="BJ402" i="39" a="1"/>
  <c r="BJ402" i="39" s="1"/>
  <c r="BK402" i="39" s="1"/>
  <c r="BE402" i="39"/>
  <c r="BA402" i="39" a="1"/>
  <c r="BA402" i="39" s="1"/>
  <c r="BB402" i="39" s="1"/>
  <c r="AV402" i="39"/>
  <c r="AR402" i="39"/>
  <c r="AS402" i="39" s="1"/>
  <c r="AR402" i="39" a="1"/>
  <c r="AM402" i="39"/>
  <c r="AJ402" i="39"/>
  <c r="AI402" i="39" a="1"/>
  <c r="AI402" i="39" s="1"/>
  <c r="AD402" i="39"/>
  <c r="Z402" i="39" a="1"/>
  <c r="Z402" i="39" s="1"/>
  <c r="AA402" i="39" s="1"/>
  <c r="U402" i="39"/>
  <c r="Q402" i="39" a="1"/>
  <c r="Q402" i="39" s="1"/>
  <c r="R402" i="39" s="1"/>
  <c r="L402" i="39"/>
  <c r="H402" i="39"/>
  <c r="I402" i="39" s="1"/>
  <c r="H402" i="39" a="1"/>
  <c r="GA401" i="39"/>
  <c r="FX401" i="39"/>
  <c r="FW401" i="39" a="1"/>
  <c r="FW401" i="39" s="1"/>
  <c r="FR401" i="39"/>
  <c r="FN401" i="39" a="1"/>
  <c r="FN401" i="39" s="1"/>
  <c r="FO401" i="39" s="1"/>
  <c r="FI401" i="39"/>
  <c r="FE401" i="39" a="1"/>
  <c r="FE401" i="39" s="1"/>
  <c r="FF401" i="39" s="1"/>
  <c r="EZ401" i="39"/>
  <c r="EV401" i="39" a="1"/>
  <c r="EV401" i="39" s="1"/>
  <c r="EW401" i="39" s="1"/>
  <c r="EQ401" i="39"/>
  <c r="EN401" i="39"/>
  <c r="EM401" i="39" a="1"/>
  <c r="EM401" i="39" s="1"/>
  <c r="EH401" i="39"/>
  <c r="ED401" i="39" a="1"/>
  <c r="ED401" i="39" s="1"/>
  <c r="EE401" i="39" s="1"/>
  <c r="DY401" i="39"/>
  <c r="DU401" i="39" a="1"/>
  <c r="DU401" i="39" s="1"/>
  <c r="DV401" i="39" s="1"/>
  <c r="DP401" i="39"/>
  <c r="DL401" i="39"/>
  <c r="DM401" i="39" s="1"/>
  <c r="DL401" i="39" a="1"/>
  <c r="DG401" i="39"/>
  <c r="DD401" i="39"/>
  <c r="DC401" i="39" a="1"/>
  <c r="DC401" i="39" s="1"/>
  <c r="CX401" i="39"/>
  <c r="CT401" i="39" a="1"/>
  <c r="CT401" i="39" s="1"/>
  <c r="CU401" i="39" s="1"/>
  <c r="CO401" i="39"/>
  <c r="CK401" i="39" a="1"/>
  <c r="CK401" i="39" s="1"/>
  <c r="CL401" i="39" s="1"/>
  <c r="CF401" i="39"/>
  <c r="CB401" i="39"/>
  <c r="CC401" i="39" s="1"/>
  <c r="CB401" i="39" a="1"/>
  <c r="BW401" i="39"/>
  <c r="BS401" i="39" a="1"/>
  <c r="BS401" i="39" s="1"/>
  <c r="BT401" i="39" s="1"/>
  <c r="BN401" i="39"/>
  <c r="BJ401" i="39" a="1"/>
  <c r="BJ401" i="39" s="1"/>
  <c r="BK401" i="39" s="1"/>
  <c r="BE401" i="39"/>
  <c r="BA401" i="39" a="1"/>
  <c r="BA401" i="39" s="1"/>
  <c r="BB401" i="39" s="1"/>
  <c r="AV401" i="39"/>
  <c r="AR401" i="39"/>
  <c r="AS401" i="39" s="1"/>
  <c r="AR401" i="39" a="1"/>
  <c r="AM401" i="39"/>
  <c r="AJ401" i="39"/>
  <c r="AI401" i="39" a="1"/>
  <c r="AI401" i="39" s="1"/>
  <c r="AD401" i="39"/>
  <c r="AA401" i="39"/>
  <c r="Z401" i="39" a="1"/>
  <c r="Z401" i="39" s="1"/>
  <c r="U401" i="39"/>
  <c r="Q401" i="39" a="1"/>
  <c r="Q401" i="39" s="1"/>
  <c r="R401" i="39" s="1"/>
  <c r="L401" i="39"/>
  <c r="I401" i="39"/>
  <c r="H401" i="39"/>
  <c r="H401" i="39" a="1"/>
  <c r="GA400" i="39"/>
  <c r="FX400" i="39"/>
  <c r="FW400" i="39" a="1"/>
  <c r="FW400" i="39" s="1"/>
  <c r="FR400" i="39"/>
  <c r="FN400" i="39" a="1"/>
  <c r="FN400" i="39" s="1"/>
  <c r="FO400" i="39" s="1"/>
  <c r="FI400" i="39"/>
  <c r="FE400" i="39" a="1"/>
  <c r="FE400" i="39" s="1"/>
  <c r="FF400" i="39" s="1"/>
  <c r="EZ400" i="39"/>
  <c r="EV400" i="39" a="1"/>
  <c r="EV400" i="39" s="1"/>
  <c r="EW400" i="39" s="1"/>
  <c r="EQ400" i="39"/>
  <c r="EN400" i="39"/>
  <c r="EM400" i="39" a="1"/>
  <c r="EM400" i="39" s="1"/>
  <c r="EH400" i="39"/>
  <c r="ED400" i="39" a="1"/>
  <c r="ED400" i="39" s="1"/>
  <c r="EE400" i="39" s="1"/>
  <c r="DY400" i="39"/>
  <c r="DU400" i="39" a="1"/>
  <c r="DU400" i="39" s="1"/>
  <c r="DV400" i="39" s="1"/>
  <c r="DP400" i="39"/>
  <c r="DL400" i="39"/>
  <c r="DM400" i="39" s="1"/>
  <c r="DL400" i="39" a="1"/>
  <c r="DG400" i="39"/>
  <c r="DD400" i="39"/>
  <c r="DC400" i="39" a="1"/>
  <c r="DC400" i="39" s="1"/>
  <c r="CX400" i="39"/>
  <c r="CT400" i="39" a="1"/>
  <c r="CT400" i="39" s="1"/>
  <c r="CU400" i="39" s="1"/>
  <c r="CO400" i="39"/>
  <c r="CK400" i="39" a="1"/>
  <c r="CK400" i="39" s="1"/>
  <c r="CL400" i="39" s="1"/>
  <c r="CF400" i="39"/>
  <c r="CB400" i="39"/>
  <c r="CC400" i="39" s="1"/>
  <c r="CB400" i="39" a="1"/>
  <c r="BW400" i="39"/>
  <c r="BS400" i="39" a="1"/>
  <c r="BS400" i="39" s="1"/>
  <c r="BT400" i="39" s="1"/>
  <c r="BN400" i="39"/>
  <c r="BJ400" i="39" a="1"/>
  <c r="BJ400" i="39" s="1"/>
  <c r="BK400" i="39" s="1"/>
  <c r="BE400" i="39"/>
  <c r="BA400" i="39" a="1"/>
  <c r="BA400" i="39" s="1"/>
  <c r="BB400" i="39" s="1"/>
  <c r="AV400" i="39"/>
  <c r="AR400" i="39"/>
  <c r="AS400" i="39" s="1"/>
  <c r="AR400" i="39" a="1"/>
  <c r="AM400" i="39"/>
  <c r="AJ400" i="39"/>
  <c r="AI400" i="39" a="1"/>
  <c r="AI400" i="39" s="1"/>
  <c r="AD400" i="39"/>
  <c r="Z400" i="39" a="1"/>
  <c r="Z400" i="39" s="1"/>
  <c r="AA400" i="39" s="1"/>
  <c r="U400" i="39"/>
  <c r="Q400" i="39" a="1"/>
  <c r="Q400" i="39" s="1"/>
  <c r="R400" i="39" s="1"/>
  <c r="L400" i="39"/>
  <c r="I400" i="39"/>
  <c r="H400" i="39"/>
  <c r="H400" i="39" a="1"/>
  <c r="GA399" i="39"/>
  <c r="FX399" i="39"/>
  <c r="FW399" i="39" a="1"/>
  <c r="FW399" i="39" s="1"/>
  <c r="FR399" i="39"/>
  <c r="FN399" i="39" a="1"/>
  <c r="FN399" i="39" s="1"/>
  <c r="FO399" i="39" s="1"/>
  <c r="FI399" i="39"/>
  <c r="FE399" i="39" a="1"/>
  <c r="FE399" i="39" s="1"/>
  <c r="FF399" i="39" s="1"/>
  <c r="EZ399" i="39"/>
  <c r="EV399" i="39" a="1"/>
  <c r="EV399" i="39" s="1"/>
  <c r="EW399" i="39" s="1"/>
  <c r="EQ399" i="39"/>
  <c r="EN399" i="39"/>
  <c r="EM399" i="39" a="1"/>
  <c r="EM399" i="39" s="1"/>
  <c r="EH399" i="39"/>
  <c r="ED399" i="39" a="1"/>
  <c r="ED399" i="39" s="1"/>
  <c r="EE399" i="39" s="1"/>
  <c r="DY399" i="39"/>
  <c r="DU399" i="39" a="1"/>
  <c r="DU399" i="39" s="1"/>
  <c r="DV399" i="39" s="1"/>
  <c r="DP399" i="39"/>
  <c r="DL399" i="39"/>
  <c r="DM399" i="39" s="1"/>
  <c r="DL399" i="39" a="1"/>
  <c r="DG399" i="39"/>
  <c r="DD399" i="39"/>
  <c r="DC399" i="39" a="1"/>
  <c r="DC399" i="39" s="1"/>
  <c r="CX399" i="39"/>
  <c r="CT399" i="39" a="1"/>
  <c r="CT399" i="39" s="1"/>
  <c r="CU399" i="39" s="1"/>
  <c r="CO399" i="39"/>
  <c r="CK399" i="39" a="1"/>
  <c r="CK399" i="39" s="1"/>
  <c r="CL399" i="39" s="1"/>
  <c r="CF399" i="39"/>
  <c r="CB399" i="39"/>
  <c r="CC399" i="39" s="1"/>
  <c r="CB399" i="39" a="1"/>
  <c r="BW399" i="39"/>
  <c r="BS399" i="39" a="1"/>
  <c r="BS399" i="39" s="1"/>
  <c r="BT399" i="39" s="1"/>
  <c r="BN399" i="39"/>
  <c r="BJ399" i="39" a="1"/>
  <c r="BJ399" i="39" s="1"/>
  <c r="BK399" i="39" s="1"/>
  <c r="BE399" i="39"/>
  <c r="BA399" i="39" a="1"/>
  <c r="BA399" i="39" s="1"/>
  <c r="BB399" i="39" s="1"/>
  <c r="AV399" i="39"/>
  <c r="AR399" i="39"/>
  <c r="AS399" i="39" s="1"/>
  <c r="AR399" i="39" a="1"/>
  <c r="AM399" i="39"/>
  <c r="AJ399" i="39"/>
  <c r="AI399" i="39" a="1"/>
  <c r="AI399" i="39" s="1"/>
  <c r="AD399" i="39"/>
  <c r="Z399" i="39" a="1"/>
  <c r="Z399" i="39" s="1"/>
  <c r="AA399" i="39" s="1"/>
  <c r="U399" i="39"/>
  <c r="Q399" i="39" a="1"/>
  <c r="Q399" i="39" s="1"/>
  <c r="R399" i="39" s="1"/>
  <c r="L399" i="39"/>
  <c r="I399" i="39"/>
  <c r="H399" i="39"/>
  <c r="H399" i="39" a="1"/>
  <c r="GA398" i="39"/>
  <c r="FX398" i="39"/>
  <c r="FW398" i="39" a="1"/>
  <c r="FW398" i="39" s="1"/>
  <c r="FR398" i="39"/>
  <c r="FN398" i="39" a="1"/>
  <c r="FN398" i="39" s="1"/>
  <c r="FO398" i="39" s="1"/>
  <c r="FI398" i="39"/>
  <c r="FE398" i="39" a="1"/>
  <c r="FE398" i="39" s="1"/>
  <c r="FF398" i="39" s="1"/>
  <c r="EZ398" i="39"/>
  <c r="EV398" i="39" a="1"/>
  <c r="EV398" i="39" s="1"/>
  <c r="EW398" i="39" s="1"/>
  <c r="EQ398" i="39"/>
  <c r="EN398" i="39"/>
  <c r="EM398" i="39" a="1"/>
  <c r="EM398" i="39" s="1"/>
  <c r="EH398" i="39"/>
  <c r="ED398" i="39" a="1"/>
  <c r="ED398" i="39" s="1"/>
  <c r="EE398" i="39" s="1"/>
  <c r="DY398" i="39"/>
  <c r="DU398" i="39" a="1"/>
  <c r="DU398" i="39" s="1"/>
  <c r="DV398" i="39" s="1"/>
  <c r="DP398" i="39"/>
  <c r="DL398" i="39"/>
  <c r="DM398" i="39" s="1"/>
  <c r="DL398" i="39" a="1"/>
  <c r="DG398" i="39"/>
  <c r="DD398" i="39"/>
  <c r="DC398" i="39" a="1"/>
  <c r="DC398" i="39" s="1"/>
  <c r="CX398" i="39"/>
  <c r="CT398" i="39" a="1"/>
  <c r="CT398" i="39" s="1"/>
  <c r="CU398" i="39" s="1"/>
  <c r="CO398" i="39"/>
  <c r="CK398" i="39" a="1"/>
  <c r="CK398" i="39" s="1"/>
  <c r="CL398" i="39" s="1"/>
  <c r="CF398" i="39"/>
  <c r="CB398" i="39"/>
  <c r="CC398" i="39" s="1"/>
  <c r="CB398" i="39" a="1"/>
  <c r="BW398" i="39"/>
  <c r="BS398" i="39" a="1"/>
  <c r="BS398" i="39" s="1"/>
  <c r="BT398" i="39" s="1"/>
  <c r="BN398" i="39"/>
  <c r="BJ398" i="39" a="1"/>
  <c r="BJ398" i="39" s="1"/>
  <c r="BK398" i="39" s="1"/>
  <c r="BE398" i="39"/>
  <c r="BA398" i="39" a="1"/>
  <c r="BA398" i="39" s="1"/>
  <c r="BB398" i="39" s="1"/>
  <c r="AV398" i="39"/>
  <c r="AR398" i="39"/>
  <c r="AS398" i="39" s="1"/>
  <c r="AR398" i="39" a="1"/>
  <c r="AM398" i="39"/>
  <c r="AJ398" i="39"/>
  <c r="AI398" i="39" a="1"/>
  <c r="AI398" i="39" s="1"/>
  <c r="AD398" i="39"/>
  <c r="AA398" i="39"/>
  <c r="Z398" i="39" a="1"/>
  <c r="Z398" i="39" s="1"/>
  <c r="U398" i="39"/>
  <c r="Q398" i="39" a="1"/>
  <c r="Q398" i="39" s="1"/>
  <c r="R398" i="39" s="1"/>
  <c r="L398" i="39"/>
  <c r="I398" i="39"/>
  <c r="H398" i="39"/>
  <c r="H398" i="39" a="1"/>
  <c r="GA397" i="39"/>
  <c r="FX397" i="39"/>
  <c r="FW397" i="39" a="1"/>
  <c r="FW397" i="39" s="1"/>
  <c r="FR397" i="39"/>
  <c r="FN397" i="39" a="1"/>
  <c r="FN397" i="39" s="1"/>
  <c r="FO397" i="39" s="1"/>
  <c r="FI397" i="39"/>
  <c r="FE397" i="39" a="1"/>
  <c r="FE397" i="39" s="1"/>
  <c r="FF397" i="39" s="1"/>
  <c r="EZ397" i="39"/>
  <c r="EV397" i="39" a="1"/>
  <c r="EV397" i="39" s="1"/>
  <c r="EW397" i="39" s="1"/>
  <c r="EQ397" i="39"/>
  <c r="EN397" i="39"/>
  <c r="EM397" i="39" a="1"/>
  <c r="EM397" i="39" s="1"/>
  <c r="EH397" i="39"/>
  <c r="ED397" i="39" a="1"/>
  <c r="ED397" i="39" s="1"/>
  <c r="EE397" i="39" s="1"/>
  <c r="DY397" i="39"/>
  <c r="DU397" i="39" a="1"/>
  <c r="DU397" i="39" s="1"/>
  <c r="DV397" i="39" s="1"/>
  <c r="DP397" i="39"/>
  <c r="DL397" i="39"/>
  <c r="DM397" i="39" s="1"/>
  <c r="DL397" i="39" a="1"/>
  <c r="DG397" i="39"/>
  <c r="DD397" i="39"/>
  <c r="DC397" i="39" a="1"/>
  <c r="DC397" i="39" s="1"/>
  <c r="CX397" i="39"/>
  <c r="CT397" i="39" a="1"/>
  <c r="CT397" i="39" s="1"/>
  <c r="CU397" i="39" s="1"/>
  <c r="CO397" i="39"/>
  <c r="CL397" i="39"/>
  <c r="CK397" i="39" a="1"/>
  <c r="CK397" i="39" s="1"/>
  <c r="CF397" i="39"/>
  <c r="CB397" i="39"/>
  <c r="CC397" i="39" s="1"/>
  <c r="CB397" i="39" a="1"/>
  <c r="BW397" i="39"/>
  <c r="BS397" i="39" a="1"/>
  <c r="BS397" i="39" s="1"/>
  <c r="BT397" i="39" s="1"/>
  <c r="BN397" i="39"/>
  <c r="BK397" i="39"/>
  <c r="BJ397" i="39" a="1"/>
  <c r="BJ397" i="39" s="1"/>
  <c r="BE397" i="39"/>
  <c r="BA397" i="39" a="1"/>
  <c r="BA397" i="39" s="1"/>
  <c r="BB397" i="39" s="1"/>
  <c r="AV397" i="39"/>
  <c r="AR397" i="39"/>
  <c r="AS397" i="39" s="1"/>
  <c r="AR397" i="39" a="1"/>
  <c r="AM397" i="39"/>
  <c r="AJ397" i="39"/>
  <c r="AI397" i="39" a="1"/>
  <c r="AI397" i="39" s="1"/>
  <c r="AD397" i="39"/>
  <c r="AA397" i="39"/>
  <c r="Z397" i="39" a="1"/>
  <c r="Z397" i="39" s="1"/>
  <c r="U397" i="39"/>
  <c r="Q397" i="39" a="1"/>
  <c r="Q397" i="39" s="1"/>
  <c r="R397" i="39" s="1"/>
  <c r="L397" i="39"/>
  <c r="H397" i="39"/>
  <c r="I397" i="39" s="1"/>
  <c r="H397" i="39" a="1"/>
  <c r="GA396" i="39"/>
  <c r="FX396" i="39"/>
  <c r="FW396" i="39" a="1"/>
  <c r="FW396" i="39" s="1"/>
  <c r="FR396" i="39"/>
  <c r="FO396" i="39"/>
  <c r="FN396" i="39"/>
  <c r="FN396" i="39" a="1"/>
  <c r="FI396" i="39"/>
  <c r="FE396" i="39" a="1"/>
  <c r="FE396" i="39" s="1"/>
  <c r="FF396" i="39" s="1"/>
  <c r="EZ396" i="39"/>
  <c r="EV396" i="39"/>
  <c r="EW396" i="39" s="1"/>
  <c r="EV396" i="39" a="1"/>
  <c r="EQ396" i="39"/>
  <c r="EN396" i="39"/>
  <c r="EM396" i="39" a="1"/>
  <c r="EM396" i="39" s="1"/>
  <c r="EH396" i="39"/>
  <c r="ED396" i="39" a="1"/>
  <c r="ED396" i="39" s="1"/>
  <c r="EE396" i="39" s="1"/>
  <c r="DY396" i="39"/>
  <c r="DU396" i="39" a="1"/>
  <c r="DU396" i="39" s="1"/>
  <c r="DV396" i="39" s="1"/>
  <c r="DP396" i="39"/>
  <c r="DL396" i="39"/>
  <c r="DM396" i="39" s="1"/>
  <c r="DL396" i="39" a="1"/>
  <c r="DG396" i="39"/>
  <c r="DC396" i="39" a="1"/>
  <c r="DC396" i="39" s="1"/>
  <c r="DD396" i="39" s="1"/>
  <c r="CX396" i="39"/>
  <c r="CU396" i="39"/>
  <c r="CT396" i="39" a="1"/>
  <c r="CT396" i="39" s="1"/>
  <c r="CO396" i="39"/>
  <c r="CL396" i="39"/>
  <c r="CK396" i="39" a="1"/>
  <c r="CK396" i="39" s="1"/>
  <c r="CF396" i="39"/>
  <c r="CC396" i="39"/>
  <c r="CB396" i="39"/>
  <c r="CB396" i="39" a="1"/>
  <c r="BW396" i="39"/>
  <c r="BT396" i="39"/>
  <c r="BS396" i="39" a="1"/>
  <c r="BS396" i="39" s="1"/>
  <c r="BN396" i="39"/>
  <c r="BJ396" i="39" a="1"/>
  <c r="BJ396" i="39" s="1"/>
  <c r="BK396" i="39" s="1"/>
  <c r="BE396" i="39"/>
  <c r="BA396" i="39" a="1"/>
  <c r="BA396" i="39" s="1"/>
  <c r="BB396" i="39" s="1"/>
  <c r="AV396" i="39"/>
  <c r="AR396" i="39"/>
  <c r="AS396" i="39" s="1"/>
  <c r="AR396" i="39" a="1"/>
  <c r="AM396" i="39"/>
  <c r="AJ396" i="39"/>
  <c r="AI396" i="39" a="1"/>
  <c r="AI396" i="39" s="1"/>
  <c r="AD396" i="39"/>
  <c r="Z396" i="39" a="1"/>
  <c r="Z396" i="39" s="1"/>
  <c r="AA396" i="39" s="1"/>
  <c r="U396" i="39"/>
  <c r="Q396" i="39" a="1"/>
  <c r="Q396" i="39" s="1"/>
  <c r="R396" i="39" s="1"/>
  <c r="L396" i="39"/>
  <c r="H396" i="39" a="1"/>
  <c r="H396" i="39" s="1"/>
  <c r="I396" i="39" s="1"/>
  <c r="GA395" i="39"/>
  <c r="FX395" i="39"/>
  <c r="FW395" i="39" a="1"/>
  <c r="FW395" i="39" s="1"/>
  <c r="FR395" i="39"/>
  <c r="FN395" i="39"/>
  <c r="FO395" i="39" s="1"/>
  <c r="FN395" i="39" a="1"/>
  <c r="FI395" i="39"/>
  <c r="FF395" i="39"/>
  <c r="FE395" i="39" a="1"/>
  <c r="FE395" i="39" s="1"/>
  <c r="EZ395" i="39"/>
  <c r="EV395" i="39" a="1"/>
  <c r="EV395" i="39" s="1"/>
  <c r="EW395" i="39" s="1"/>
  <c r="EQ395" i="39"/>
  <c r="EM395" i="39" a="1"/>
  <c r="EM395" i="39" s="1"/>
  <c r="EN395" i="39" s="1"/>
  <c r="EH395" i="39"/>
  <c r="ED395" i="39" a="1"/>
  <c r="ED395" i="39" s="1"/>
  <c r="EE395" i="39" s="1"/>
  <c r="DY395" i="39"/>
  <c r="DV395" i="39"/>
  <c r="DU395" i="39" a="1"/>
  <c r="DU395" i="39" s="1"/>
  <c r="DP395" i="39"/>
  <c r="DL395" i="39"/>
  <c r="DM395" i="39" s="1"/>
  <c r="DL395" i="39" a="1"/>
  <c r="DG395" i="39"/>
  <c r="DD395" i="39"/>
  <c r="DC395" i="39" a="1"/>
  <c r="DC395" i="39" s="1"/>
  <c r="CX395" i="39"/>
  <c r="CU395" i="39"/>
  <c r="CT395" i="39" a="1"/>
  <c r="CT395" i="39" s="1"/>
  <c r="CO395" i="39"/>
  <c r="CK395" i="39" a="1"/>
  <c r="CK395" i="39" s="1"/>
  <c r="CL395" i="39" s="1"/>
  <c r="CF395" i="39"/>
  <c r="CB395" i="39"/>
  <c r="CC395" i="39" s="1"/>
  <c r="CB395" i="39" a="1"/>
  <c r="BW395" i="39"/>
  <c r="BS395" i="39" a="1"/>
  <c r="BS395" i="39" s="1"/>
  <c r="BT395" i="39" s="1"/>
  <c r="BN395" i="39"/>
  <c r="BJ395" i="39"/>
  <c r="BK395" i="39" s="1"/>
  <c r="BJ395" i="39" a="1"/>
  <c r="BE395" i="39"/>
  <c r="BA395" i="39" a="1"/>
  <c r="BA395" i="39" s="1"/>
  <c r="BB395" i="39" s="1"/>
  <c r="AV395" i="39"/>
  <c r="AR395" i="39" a="1"/>
  <c r="AR395" i="39" s="1"/>
  <c r="AS395" i="39" s="1"/>
  <c r="AM395" i="39"/>
  <c r="AJ395" i="39"/>
  <c r="AI395" i="39" a="1"/>
  <c r="AI395" i="39" s="1"/>
  <c r="AD395" i="39"/>
  <c r="Z395" i="39"/>
  <c r="AA395" i="39" s="1"/>
  <c r="Z395" i="39" a="1"/>
  <c r="U395" i="39"/>
  <c r="Q395" i="39" a="1"/>
  <c r="Q395" i="39" s="1"/>
  <c r="R395" i="39" s="1"/>
  <c r="L395" i="39"/>
  <c r="H395" i="39" a="1"/>
  <c r="H395" i="39" s="1"/>
  <c r="I395" i="39" s="1"/>
  <c r="GA394" i="39"/>
  <c r="FX394" i="39"/>
  <c r="FW394" i="39" a="1"/>
  <c r="FW394" i="39" s="1"/>
  <c r="FR394" i="39"/>
  <c r="FN394" i="39" a="1"/>
  <c r="FN394" i="39" s="1"/>
  <c r="FO394" i="39" s="1"/>
  <c r="FI394" i="39"/>
  <c r="FE394" i="39" a="1"/>
  <c r="FE394" i="39" s="1"/>
  <c r="FF394" i="39" s="1"/>
  <c r="EZ394" i="39"/>
  <c r="EV394" i="39"/>
  <c r="EW394" i="39" s="1"/>
  <c r="EV394" i="39" a="1"/>
  <c r="EQ394" i="39"/>
  <c r="EN394" i="39"/>
  <c r="EM394" i="39" a="1"/>
  <c r="EM394" i="39" s="1"/>
  <c r="EH394" i="39"/>
  <c r="ED394" i="39" a="1"/>
  <c r="ED394" i="39" s="1"/>
  <c r="EE394" i="39" s="1"/>
  <c r="DY394" i="39"/>
  <c r="DU394" i="39" a="1"/>
  <c r="DU394" i="39" s="1"/>
  <c r="DV394" i="39" s="1"/>
  <c r="DP394" i="39"/>
  <c r="DL394" i="39"/>
  <c r="DM394" i="39" s="1"/>
  <c r="DL394" i="39" a="1"/>
  <c r="DG394" i="39"/>
  <c r="DC394" i="39" a="1"/>
  <c r="DC394" i="39" s="1"/>
  <c r="DD394" i="39" s="1"/>
  <c r="CX394" i="39"/>
  <c r="CT394" i="39" a="1"/>
  <c r="CT394" i="39" s="1"/>
  <c r="CU394" i="39" s="1"/>
  <c r="CO394" i="39"/>
  <c r="CK394" i="39" a="1"/>
  <c r="CK394" i="39" s="1"/>
  <c r="CL394" i="39" s="1"/>
  <c r="CF394" i="39"/>
  <c r="CB394" i="39" a="1"/>
  <c r="CB394" i="39" s="1"/>
  <c r="CC394" i="39" s="1"/>
  <c r="BW394" i="39"/>
  <c r="BS394" i="39" a="1"/>
  <c r="BS394" i="39" s="1"/>
  <c r="BT394" i="39" s="1"/>
  <c r="BN394" i="39"/>
  <c r="BJ394" i="39" a="1"/>
  <c r="BJ394" i="39" s="1"/>
  <c r="BK394" i="39" s="1"/>
  <c r="BE394" i="39"/>
  <c r="BA394" i="39" a="1"/>
  <c r="BA394" i="39" s="1"/>
  <c r="BB394" i="39" s="1"/>
  <c r="AV394" i="39"/>
  <c r="AR394" i="39" a="1"/>
  <c r="AR394" i="39" s="1"/>
  <c r="AS394" i="39" s="1"/>
  <c r="AM394" i="39"/>
  <c r="AJ394" i="39"/>
  <c r="AI394" i="39" a="1"/>
  <c r="AI394" i="39" s="1"/>
  <c r="AD394" i="39"/>
  <c r="Z394" i="39" a="1"/>
  <c r="Z394" i="39" s="1"/>
  <c r="AA394" i="39" s="1"/>
  <c r="U394" i="39"/>
  <c r="Q394" i="39" a="1"/>
  <c r="Q394" i="39" s="1"/>
  <c r="R394" i="39" s="1"/>
  <c r="L394" i="39"/>
  <c r="H394" i="39" a="1"/>
  <c r="H394" i="39" s="1"/>
  <c r="I394" i="39" s="1"/>
  <c r="GA393" i="39"/>
  <c r="FW393" i="39" a="1"/>
  <c r="FW393" i="39" s="1"/>
  <c r="FX393" i="39" s="1"/>
  <c r="FR393" i="39"/>
  <c r="FN393" i="39" a="1"/>
  <c r="FN393" i="39" s="1"/>
  <c r="FO393" i="39" s="1"/>
  <c r="FI393" i="39"/>
  <c r="FE393" i="39" a="1"/>
  <c r="FE393" i="39" s="1"/>
  <c r="FF393" i="39" s="1"/>
  <c r="EZ393" i="39"/>
  <c r="EV393" i="39" a="1"/>
  <c r="EV393" i="39" s="1"/>
  <c r="EW393" i="39" s="1"/>
  <c r="EQ393" i="39"/>
  <c r="EM393" i="39" a="1"/>
  <c r="EM393" i="39" s="1"/>
  <c r="EN393" i="39" s="1"/>
  <c r="EH393" i="39"/>
  <c r="ED393" i="39" a="1"/>
  <c r="ED393" i="39" s="1"/>
  <c r="EE393" i="39" s="1"/>
  <c r="DY393" i="39"/>
  <c r="DU393" i="39" a="1"/>
  <c r="DU393" i="39" s="1"/>
  <c r="DV393" i="39" s="1"/>
  <c r="DP393" i="39"/>
  <c r="DL393" i="39" a="1"/>
  <c r="DL393" i="39" s="1"/>
  <c r="DM393" i="39" s="1"/>
  <c r="DG393" i="39"/>
  <c r="DC393" i="39"/>
  <c r="DD393" i="39" s="1"/>
  <c r="DC393" i="39" a="1"/>
  <c r="CX393" i="39"/>
  <c r="CT393" i="39" a="1"/>
  <c r="CT393" i="39" s="1"/>
  <c r="CU393" i="39" s="1"/>
  <c r="CO393" i="39"/>
  <c r="CK393" i="39" a="1"/>
  <c r="CK393" i="39" s="1"/>
  <c r="CL393" i="39" s="1"/>
  <c r="CF393" i="39"/>
  <c r="CB393" i="39" a="1"/>
  <c r="CB393" i="39" s="1"/>
  <c r="CC393" i="39" s="1"/>
  <c r="BW393" i="39"/>
  <c r="BT393" i="39"/>
  <c r="BS393" i="39" a="1"/>
  <c r="BS393" i="39" s="1"/>
  <c r="BN393" i="39"/>
  <c r="BK393" i="39"/>
  <c r="BJ393" i="39" a="1"/>
  <c r="BJ393" i="39" s="1"/>
  <c r="BE393" i="39"/>
  <c r="BA393" i="39" a="1"/>
  <c r="BA393" i="39" s="1"/>
  <c r="BB393" i="39" s="1"/>
  <c r="AV393" i="39"/>
  <c r="AR393" i="39" a="1"/>
  <c r="AR393" i="39" s="1"/>
  <c r="AS393" i="39" s="1"/>
  <c r="AM393" i="39"/>
  <c r="AJ393" i="39"/>
  <c r="AI393" i="39" a="1"/>
  <c r="AI393" i="39" s="1"/>
  <c r="AD393" i="39"/>
  <c r="Z393" i="39" a="1"/>
  <c r="Z393" i="39" s="1"/>
  <c r="AA393" i="39" s="1"/>
  <c r="U393" i="39"/>
  <c r="Q393" i="39"/>
  <c r="R393" i="39" s="1"/>
  <c r="Q393" i="39" a="1"/>
  <c r="L393" i="39"/>
  <c r="H393" i="39" a="1"/>
  <c r="H393" i="39" s="1"/>
  <c r="I393" i="39" s="1"/>
  <c r="GA392" i="39"/>
  <c r="FW392" i="39" a="1"/>
  <c r="FW392" i="39" s="1"/>
  <c r="FX392" i="39" s="1"/>
  <c r="FR392" i="39"/>
  <c r="FN392" i="39" a="1"/>
  <c r="FN392" i="39" s="1"/>
  <c r="FO392" i="39" s="1"/>
  <c r="FI392" i="39"/>
  <c r="FE392" i="39" a="1"/>
  <c r="FE392" i="39" s="1"/>
  <c r="FF392" i="39" s="1"/>
  <c r="EZ392" i="39"/>
  <c r="EV392" i="39" a="1"/>
  <c r="EV392" i="39" s="1"/>
  <c r="EW392" i="39" s="1"/>
  <c r="EQ392" i="39"/>
  <c r="EM392" i="39" a="1"/>
  <c r="EM392" i="39" s="1"/>
  <c r="EN392" i="39" s="1"/>
  <c r="EH392" i="39"/>
  <c r="ED392" i="39" a="1"/>
  <c r="ED392" i="39" s="1"/>
  <c r="EE392" i="39" s="1"/>
  <c r="DY392" i="39"/>
  <c r="DU392" i="39"/>
  <c r="DV392" i="39" s="1"/>
  <c r="DU392" i="39" a="1"/>
  <c r="DP392" i="39"/>
  <c r="DM392" i="39"/>
  <c r="DL392" i="39" a="1"/>
  <c r="DL392" i="39" s="1"/>
  <c r="DG392" i="39"/>
  <c r="DD392" i="39"/>
  <c r="DC392" i="39" a="1"/>
  <c r="DC392" i="39" s="1"/>
  <c r="CX392" i="39"/>
  <c r="CT392" i="39" a="1"/>
  <c r="CT392" i="39" s="1"/>
  <c r="CU392" i="39" s="1"/>
  <c r="CO392" i="39"/>
  <c r="CK392" i="39"/>
  <c r="CL392" i="39" s="1"/>
  <c r="CK392" i="39" a="1"/>
  <c r="CF392" i="39"/>
  <c r="CC392" i="39"/>
  <c r="CB392" i="39" a="1"/>
  <c r="CB392" i="39" s="1"/>
  <c r="BW392" i="39"/>
  <c r="BS392" i="39" a="1"/>
  <c r="BS392" i="39" s="1"/>
  <c r="BT392" i="39" s="1"/>
  <c r="BN392" i="39"/>
  <c r="BJ392" i="39" a="1"/>
  <c r="BJ392" i="39" s="1"/>
  <c r="BK392" i="39" s="1"/>
  <c r="BE392" i="39"/>
  <c r="BA392" i="39"/>
  <c r="BB392" i="39" s="1"/>
  <c r="BA392" i="39" a="1"/>
  <c r="AV392" i="39"/>
  <c r="AS392" i="39"/>
  <c r="AR392" i="39" a="1"/>
  <c r="AR392" i="39" s="1"/>
  <c r="AM392" i="39"/>
  <c r="AI392" i="39" a="1"/>
  <c r="AI392" i="39" s="1"/>
  <c r="AJ392" i="39" s="1"/>
  <c r="AD392" i="39"/>
  <c r="Z392" i="39" a="1"/>
  <c r="Z392" i="39" s="1"/>
  <c r="AA392" i="39" s="1"/>
  <c r="U392" i="39"/>
  <c r="Q392" i="39"/>
  <c r="R392" i="39" s="1"/>
  <c r="Q392" i="39" a="1"/>
  <c r="L392" i="39"/>
  <c r="I392" i="39"/>
  <c r="H392" i="39" a="1"/>
  <c r="H392" i="39" s="1"/>
  <c r="GA391" i="39"/>
  <c r="FX391" i="39"/>
  <c r="FW391" i="39" a="1"/>
  <c r="FW391" i="39" s="1"/>
  <c r="FR391" i="39"/>
  <c r="FN391" i="39"/>
  <c r="FO391" i="39" s="1"/>
  <c r="FN391" i="39" a="1"/>
  <c r="FI391" i="39"/>
  <c r="FF391" i="39"/>
  <c r="FE391" i="39" a="1"/>
  <c r="FE391" i="39" s="1"/>
  <c r="EZ391" i="39"/>
  <c r="EW391" i="39"/>
  <c r="EV391" i="39"/>
  <c r="EV391" i="39" a="1"/>
  <c r="EQ391" i="39"/>
  <c r="EM391" i="39" a="1"/>
  <c r="EM391" i="39" s="1"/>
  <c r="EN391" i="39" s="1"/>
  <c r="EH391" i="39"/>
  <c r="ED391" i="39"/>
  <c r="EE391" i="39" s="1"/>
  <c r="ED391" i="39" a="1"/>
  <c r="DY391" i="39"/>
  <c r="DU391" i="39" a="1"/>
  <c r="DU391" i="39" s="1"/>
  <c r="DV391" i="39" s="1"/>
  <c r="DP391" i="39"/>
  <c r="DL391" i="39"/>
  <c r="DM391" i="39" s="1"/>
  <c r="DL391" i="39" a="1"/>
  <c r="DG391" i="39"/>
  <c r="DC391" i="39" a="1"/>
  <c r="DC391" i="39" s="1"/>
  <c r="DD391" i="39" s="1"/>
  <c r="CX391" i="39"/>
  <c r="CU391" i="39"/>
  <c r="CT391" i="39"/>
  <c r="CT391" i="39" a="1"/>
  <c r="CO391" i="39"/>
  <c r="CL391" i="39"/>
  <c r="CK391" i="39" a="1"/>
  <c r="CK391" i="39" s="1"/>
  <c r="CF391" i="39"/>
  <c r="CB391" i="39"/>
  <c r="CC391" i="39" s="1"/>
  <c r="CB391" i="39" a="1"/>
  <c r="BW391" i="39"/>
  <c r="BT391" i="39"/>
  <c r="BS391" i="39" a="1"/>
  <c r="BS391" i="39" s="1"/>
  <c r="BN391" i="39"/>
  <c r="BK391" i="39"/>
  <c r="BJ391" i="39"/>
  <c r="BJ391" i="39" a="1"/>
  <c r="BE391" i="39"/>
  <c r="BA391" i="39" a="1"/>
  <c r="BA391" i="39" s="1"/>
  <c r="BB391" i="39" s="1"/>
  <c r="AV391" i="39"/>
  <c r="AR391" i="39"/>
  <c r="AS391" i="39" s="1"/>
  <c r="AR391" i="39" a="1"/>
  <c r="AM391" i="39"/>
  <c r="AI391" i="39" a="1"/>
  <c r="AI391" i="39" s="1"/>
  <c r="AJ391" i="39" s="1"/>
  <c r="AD391" i="39"/>
  <c r="Z391" i="39"/>
  <c r="AA391" i="39" s="1"/>
  <c r="Z391" i="39" a="1"/>
  <c r="U391" i="39"/>
  <c r="Q391" i="39" a="1"/>
  <c r="Q391" i="39" s="1"/>
  <c r="R391" i="39" s="1"/>
  <c r="L391" i="39"/>
  <c r="I391" i="39"/>
  <c r="H391" i="39"/>
  <c r="H391" i="39" a="1"/>
  <c r="GA390" i="39"/>
  <c r="FX390" i="39"/>
  <c r="FW390" i="39" a="1"/>
  <c r="FW390" i="39" s="1"/>
  <c r="FR390" i="39"/>
  <c r="FN390" i="39"/>
  <c r="FO390" i="39" s="1"/>
  <c r="FN390" i="39" a="1"/>
  <c r="FI390" i="39"/>
  <c r="FF390" i="39"/>
  <c r="FE390" i="39" a="1"/>
  <c r="FE390" i="39" s="1"/>
  <c r="EZ390" i="39"/>
  <c r="EW390" i="39"/>
  <c r="EV390" i="39"/>
  <c r="EV390" i="39" a="1"/>
  <c r="EQ390" i="39"/>
  <c r="EM390" i="39" a="1"/>
  <c r="EM390" i="39" s="1"/>
  <c r="EN390" i="39" s="1"/>
  <c r="EH390" i="39"/>
  <c r="ED390" i="39"/>
  <c r="EE390" i="39" s="1"/>
  <c r="ED390" i="39" a="1"/>
  <c r="DY390" i="39"/>
  <c r="DU390" i="39" a="1"/>
  <c r="DU390" i="39" s="1"/>
  <c r="DV390" i="39" s="1"/>
  <c r="DP390" i="39"/>
  <c r="DL390" i="39"/>
  <c r="DM390" i="39" s="1"/>
  <c r="DL390" i="39" a="1"/>
  <c r="DG390" i="39"/>
  <c r="DC390" i="39" a="1"/>
  <c r="DC390" i="39" s="1"/>
  <c r="DD390" i="39" s="1"/>
  <c r="CX390" i="39"/>
  <c r="CU390" i="39"/>
  <c r="CT390" i="39"/>
  <c r="CT390" i="39" a="1"/>
  <c r="CO390" i="39"/>
  <c r="CL390" i="39"/>
  <c r="CK390" i="39" a="1"/>
  <c r="CK390" i="39" s="1"/>
  <c r="CF390" i="39"/>
  <c r="CB390" i="39" a="1"/>
  <c r="CB390" i="39" s="1"/>
  <c r="CC390" i="39" s="1"/>
  <c r="BW390" i="39"/>
  <c r="BT390" i="39"/>
  <c r="BS390" i="39" a="1"/>
  <c r="BS390" i="39" s="1"/>
  <c r="BN390" i="39"/>
  <c r="BJ390" i="39" a="1"/>
  <c r="BJ390" i="39" s="1"/>
  <c r="BK390" i="39" s="1"/>
  <c r="BE390" i="39"/>
  <c r="BA390" i="39" a="1"/>
  <c r="BA390" i="39" s="1"/>
  <c r="BB390" i="39" s="1"/>
  <c r="AV390" i="39"/>
  <c r="AR390" i="39"/>
  <c r="AS390" i="39" s="1"/>
  <c r="AR390" i="39" a="1"/>
  <c r="AM390" i="39"/>
  <c r="AI390" i="39" a="1"/>
  <c r="AI390" i="39" s="1"/>
  <c r="AJ390" i="39" s="1"/>
  <c r="AD390" i="39"/>
  <c r="Z390" i="39"/>
  <c r="AA390" i="39" s="1"/>
  <c r="Z390" i="39" a="1"/>
  <c r="U390" i="39"/>
  <c r="Q390" i="39" a="1"/>
  <c r="Q390" i="39" s="1"/>
  <c r="R390" i="39" s="1"/>
  <c r="L390" i="39"/>
  <c r="H390" i="39" a="1"/>
  <c r="H390" i="39" s="1"/>
  <c r="I390" i="39" s="1"/>
  <c r="GA389" i="39"/>
  <c r="FX389" i="39"/>
  <c r="FW389" i="39" a="1"/>
  <c r="FW389" i="39" s="1"/>
  <c r="FR389" i="39"/>
  <c r="FN389" i="39" a="1"/>
  <c r="FN389" i="39" s="1"/>
  <c r="FO389" i="39" s="1"/>
  <c r="FI389" i="39"/>
  <c r="FF389" i="39"/>
  <c r="FE389" i="39" a="1"/>
  <c r="FE389" i="39" s="1"/>
  <c r="EZ389" i="39"/>
  <c r="EV389" i="39" a="1"/>
  <c r="EV389" i="39" s="1"/>
  <c r="EW389" i="39" s="1"/>
  <c r="EQ389" i="39"/>
  <c r="EM389" i="39" a="1"/>
  <c r="EM389" i="39" s="1"/>
  <c r="EN389" i="39" s="1"/>
  <c r="EH389" i="39"/>
  <c r="ED389" i="39"/>
  <c r="EE389" i="39" s="1"/>
  <c r="ED389" i="39" a="1"/>
  <c r="DY389" i="39"/>
  <c r="DU389" i="39" a="1"/>
  <c r="DU389" i="39" s="1"/>
  <c r="DV389" i="39" s="1"/>
  <c r="DP389" i="39"/>
  <c r="DL389" i="39"/>
  <c r="DM389" i="39" s="1"/>
  <c r="DL389" i="39" a="1"/>
  <c r="DG389" i="39"/>
  <c r="DC389" i="39" a="1"/>
  <c r="DC389" i="39" s="1"/>
  <c r="DD389" i="39" s="1"/>
  <c r="CX389" i="39"/>
  <c r="CT389" i="39" a="1"/>
  <c r="CT389" i="39" s="1"/>
  <c r="CU389" i="39" s="1"/>
  <c r="CO389" i="39"/>
  <c r="CL389" i="39"/>
  <c r="CK389" i="39" a="1"/>
  <c r="CK389" i="39" s="1"/>
  <c r="CF389" i="39"/>
  <c r="CB389" i="39" a="1"/>
  <c r="CB389" i="39" s="1"/>
  <c r="CC389" i="39" s="1"/>
  <c r="BW389" i="39"/>
  <c r="BT389" i="39"/>
  <c r="BS389" i="39" a="1"/>
  <c r="BS389" i="39" s="1"/>
  <c r="BN389" i="39"/>
  <c r="BJ389" i="39" a="1"/>
  <c r="BJ389" i="39" s="1"/>
  <c r="BK389" i="39" s="1"/>
  <c r="BE389" i="39"/>
  <c r="BA389" i="39" a="1"/>
  <c r="BA389" i="39" s="1"/>
  <c r="BB389" i="39" s="1"/>
  <c r="AV389" i="39"/>
  <c r="AR389" i="39"/>
  <c r="AS389" i="39" s="1"/>
  <c r="AR389" i="39" a="1"/>
  <c r="AM389" i="39"/>
  <c r="AI389" i="39" a="1"/>
  <c r="AI389" i="39" s="1"/>
  <c r="AJ389" i="39" s="1"/>
  <c r="AD389" i="39"/>
  <c r="Z389" i="39"/>
  <c r="AA389" i="39" s="1"/>
  <c r="Z389" i="39" a="1"/>
  <c r="U389" i="39"/>
  <c r="Q389" i="39" a="1"/>
  <c r="Q389" i="39" s="1"/>
  <c r="R389" i="39" s="1"/>
  <c r="L389" i="39"/>
  <c r="H389" i="39" a="1"/>
  <c r="H389" i="39" s="1"/>
  <c r="I389" i="39" s="1"/>
  <c r="GA388" i="39"/>
  <c r="FX388" i="39"/>
  <c r="FW388" i="39" a="1"/>
  <c r="FW388" i="39" s="1"/>
  <c r="FR388" i="39"/>
  <c r="FN388" i="39" a="1"/>
  <c r="FN388" i="39" s="1"/>
  <c r="FO388" i="39" s="1"/>
  <c r="FI388" i="39"/>
  <c r="FF388" i="39"/>
  <c r="FE388" i="39" a="1"/>
  <c r="FE388" i="39" s="1"/>
  <c r="EZ388" i="39"/>
  <c r="EV388" i="39" a="1"/>
  <c r="EV388" i="39" s="1"/>
  <c r="EW388" i="39" s="1"/>
  <c r="EQ388" i="39"/>
  <c r="EM388" i="39" a="1"/>
  <c r="EM388" i="39" s="1"/>
  <c r="EN388" i="39" s="1"/>
  <c r="EH388" i="39"/>
  <c r="ED388" i="39"/>
  <c r="EE388" i="39" s="1"/>
  <c r="ED388" i="39" a="1"/>
  <c r="DY388" i="39"/>
  <c r="DU388" i="39" a="1"/>
  <c r="DU388" i="39" s="1"/>
  <c r="DV388" i="39" s="1"/>
  <c r="DP388" i="39"/>
  <c r="DL388" i="39"/>
  <c r="DM388" i="39" s="1"/>
  <c r="DL388" i="39" a="1"/>
  <c r="DG388" i="39"/>
  <c r="DC388" i="39" a="1"/>
  <c r="DC388" i="39" s="1"/>
  <c r="DD388" i="39" s="1"/>
  <c r="CX388" i="39"/>
  <c r="CT388" i="39" a="1"/>
  <c r="CT388" i="39" s="1"/>
  <c r="CU388" i="39" s="1"/>
  <c r="CO388" i="39"/>
  <c r="CL388" i="39"/>
  <c r="CK388" i="39" a="1"/>
  <c r="CK388" i="39" s="1"/>
  <c r="CF388" i="39"/>
  <c r="CB388" i="39" a="1"/>
  <c r="CB388" i="39" s="1"/>
  <c r="CC388" i="39" s="1"/>
  <c r="BW388" i="39"/>
  <c r="BT388" i="39"/>
  <c r="BS388" i="39" a="1"/>
  <c r="BS388" i="39" s="1"/>
  <c r="BN388" i="39"/>
  <c r="BJ388" i="39" a="1"/>
  <c r="BJ388" i="39" s="1"/>
  <c r="BK388" i="39" s="1"/>
  <c r="BE388" i="39"/>
  <c r="BA388" i="39" a="1"/>
  <c r="BA388" i="39" s="1"/>
  <c r="BB388" i="39" s="1"/>
  <c r="AV388" i="39"/>
  <c r="AR388" i="39"/>
  <c r="AS388" i="39" s="1"/>
  <c r="AR388" i="39" a="1"/>
  <c r="AM388" i="39"/>
  <c r="AI388" i="39" a="1"/>
  <c r="AI388" i="39" s="1"/>
  <c r="AJ388" i="39" s="1"/>
  <c r="AD388" i="39"/>
  <c r="Z388" i="39"/>
  <c r="AA388" i="39" s="1"/>
  <c r="Z388" i="39" a="1"/>
  <c r="U388" i="39"/>
  <c r="Q388" i="39" a="1"/>
  <c r="Q388" i="39" s="1"/>
  <c r="R388" i="39" s="1"/>
  <c r="L388" i="39"/>
  <c r="H388" i="39" a="1"/>
  <c r="H388" i="39" s="1"/>
  <c r="I388" i="39" s="1"/>
  <c r="GA387" i="39"/>
  <c r="FX387" i="39"/>
  <c r="FW387" i="39" a="1"/>
  <c r="FW387" i="39" s="1"/>
  <c r="FR387" i="39"/>
  <c r="FN387" i="39" a="1"/>
  <c r="FN387" i="39" s="1"/>
  <c r="FO387" i="39" s="1"/>
  <c r="FI387" i="39"/>
  <c r="FF387" i="39"/>
  <c r="FE387" i="39" a="1"/>
  <c r="FE387" i="39" s="1"/>
  <c r="EZ387" i="39"/>
  <c r="EV387" i="39" a="1"/>
  <c r="EV387" i="39" s="1"/>
  <c r="EW387" i="39" s="1"/>
  <c r="EQ387" i="39"/>
  <c r="EM387" i="39" a="1"/>
  <c r="EM387" i="39" s="1"/>
  <c r="EN387" i="39" s="1"/>
  <c r="EH387" i="39"/>
  <c r="ED387" i="39"/>
  <c r="EE387" i="39" s="1"/>
  <c r="ED387" i="39" a="1"/>
  <c r="DY387" i="39"/>
  <c r="DU387" i="39" a="1"/>
  <c r="DU387" i="39" s="1"/>
  <c r="DV387" i="39" s="1"/>
  <c r="DP387" i="39"/>
  <c r="DL387" i="39"/>
  <c r="DM387" i="39" s="1"/>
  <c r="DL387" i="39" a="1"/>
  <c r="DG387" i="39"/>
  <c r="DC387" i="39" a="1"/>
  <c r="DC387" i="39" s="1"/>
  <c r="DD387" i="39" s="1"/>
  <c r="CX387" i="39"/>
  <c r="CT387" i="39" a="1"/>
  <c r="CT387" i="39" s="1"/>
  <c r="CU387" i="39" s="1"/>
  <c r="CO387" i="39"/>
  <c r="CL387" i="39"/>
  <c r="CK387" i="39" a="1"/>
  <c r="CK387" i="39" s="1"/>
  <c r="CF387" i="39"/>
  <c r="CB387" i="39" a="1"/>
  <c r="CB387" i="39" s="1"/>
  <c r="CC387" i="39" s="1"/>
  <c r="BW387" i="39"/>
  <c r="BT387" i="39"/>
  <c r="BS387" i="39" a="1"/>
  <c r="BS387" i="39" s="1"/>
  <c r="BN387" i="39"/>
  <c r="BJ387" i="39" a="1"/>
  <c r="BJ387" i="39" s="1"/>
  <c r="BK387" i="39" s="1"/>
  <c r="BE387" i="39"/>
  <c r="BA387" i="39" a="1"/>
  <c r="BA387" i="39" s="1"/>
  <c r="BB387" i="39" s="1"/>
  <c r="AV387" i="39"/>
  <c r="AR387" i="39"/>
  <c r="AS387" i="39" s="1"/>
  <c r="AR387" i="39" a="1"/>
  <c r="AM387" i="39"/>
  <c r="AI387" i="39" a="1"/>
  <c r="AI387" i="39" s="1"/>
  <c r="AJ387" i="39" s="1"/>
  <c r="AD387" i="39"/>
  <c r="Z387" i="39"/>
  <c r="AA387" i="39" s="1"/>
  <c r="Z387" i="39" a="1"/>
  <c r="U387" i="39"/>
  <c r="Q387" i="39" a="1"/>
  <c r="Q387" i="39" s="1"/>
  <c r="R387" i="39" s="1"/>
  <c r="L387" i="39"/>
  <c r="H387" i="39" a="1"/>
  <c r="H387" i="39" s="1"/>
  <c r="I387" i="39" s="1"/>
  <c r="GA386" i="39"/>
  <c r="FX386" i="39"/>
  <c r="FW386" i="39" a="1"/>
  <c r="FW386" i="39" s="1"/>
  <c r="FR386" i="39"/>
  <c r="FN386" i="39" a="1"/>
  <c r="FN386" i="39" s="1"/>
  <c r="FO386" i="39" s="1"/>
  <c r="FI386" i="39"/>
  <c r="FF386" i="39"/>
  <c r="FE386" i="39" a="1"/>
  <c r="FE386" i="39" s="1"/>
  <c r="EZ386" i="39"/>
  <c r="EV386" i="39" a="1"/>
  <c r="EV386" i="39" s="1"/>
  <c r="EW386" i="39" s="1"/>
  <c r="EQ386" i="39"/>
  <c r="EM386" i="39" a="1"/>
  <c r="EM386" i="39" s="1"/>
  <c r="EN386" i="39" s="1"/>
  <c r="EH386" i="39"/>
  <c r="ED386" i="39"/>
  <c r="EE386" i="39" s="1"/>
  <c r="ED386" i="39" a="1"/>
  <c r="DY386" i="39"/>
  <c r="DU386" i="39" a="1"/>
  <c r="DU386" i="39" s="1"/>
  <c r="DV386" i="39" s="1"/>
  <c r="DP386" i="39"/>
  <c r="DL386" i="39"/>
  <c r="DM386" i="39" s="1"/>
  <c r="DL386" i="39" a="1"/>
  <c r="DG386" i="39"/>
  <c r="DC386" i="39" a="1"/>
  <c r="DC386" i="39" s="1"/>
  <c r="DD386" i="39" s="1"/>
  <c r="CX386" i="39"/>
  <c r="CT386" i="39" a="1"/>
  <c r="CT386" i="39" s="1"/>
  <c r="CU386" i="39" s="1"/>
  <c r="CO386" i="39"/>
  <c r="CL386" i="39"/>
  <c r="CK386" i="39" a="1"/>
  <c r="CK386" i="39" s="1"/>
  <c r="CF386" i="39"/>
  <c r="CB386" i="39" a="1"/>
  <c r="CB386" i="39" s="1"/>
  <c r="CC386" i="39" s="1"/>
  <c r="BW386" i="39"/>
  <c r="BT386" i="39"/>
  <c r="BS386" i="39" a="1"/>
  <c r="BS386" i="39" s="1"/>
  <c r="BN386" i="39"/>
  <c r="BJ386" i="39" a="1"/>
  <c r="BJ386" i="39" s="1"/>
  <c r="BK386" i="39" s="1"/>
  <c r="BE386" i="39"/>
  <c r="BA386" i="39" a="1"/>
  <c r="BA386" i="39" s="1"/>
  <c r="BB386" i="39" s="1"/>
  <c r="AV386" i="39"/>
  <c r="AR386" i="39"/>
  <c r="AS386" i="39" s="1"/>
  <c r="AR386" i="39" a="1"/>
  <c r="AM386" i="39"/>
  <c r="AI386" i="39" a="1"/>
  <c r="AI386" i="39" s="1"/>
  <c r="AJ386" i="39" s="1"/>
  <c r="AD386" i="39"/>
  <c r="Z386" i="39"/>
  <c r="AA386" i="39" s="1"/>
  <c r="Z386" i="39" a="1"/>
  <c r="U386" i="39"/>
  <c r="Q386" i="39" a="1"/>
  <c r="Q386" i="39" s="1"/>
  <c r="R386" i="39" s="1"/>
  <c r="L386" i="39"/>
  <c r="H386" i="39" a="1"/>
  <c r="H386" i="39" s="1"/>
  <c r="I386" i="39" s="1"/>
  <c r="GA385" i="39"/>
  <c r="FX385" i="39"/>
  <c r="FW385" i="39" a="1"/>
  <c r="FW385" i="39" s="1"/>
  <c r="FR385" i="39"/>
  <c r="FN385" i="39" a="1"/>
  <c r="FN385" i="39" s="1"/>
  <c r="FO385" i="39" s="1"/>
  <c r="FI385" i="39"/>
  <c r="FF385" i="39"/>
  <c r="FE385" i="39" a="1"/>
  <c r="FE385" i="39" s="1"/>
  <c r="EZ385" i="39"/>
  <c r="EV385" i="39" a="1"/>
  <c r="EV385" i="39" s="1"/>
  <c r="EW385" i="39" s="1"/>
  <c r="EQ385" i="39"/>
  <c r="EM385" i="39" a="1"/>
  <c r="EM385" i="39" s="1"/>
  <c r="EN385" i="39" s="1"/>
  <c r="EH385" i="39"/>
  <c r="ED385" i="39"/>
  <c r="EE385" i="39" s="1"/>
  <c r="ED385" i="39" a="1"/>
  <c r="DY385" i="39"/>
  <c r="DU385" i="39" a="1"/>
  <c r="DU385" i="39" s="1"/>
  <c r="DV385" i="39" s="1"/>
  <c r="DP385" i="39"/>
  <c r="DL385" i="39"/>
  <c r="DM385" i="39" s="1"/>
  <c r="DL385" i="39" a="1"/>
  <c r="DG385" i="39"/>
  <c r="DC385" i="39" a="1"/>
  <c r="DC385" i="39" s="1"/>
  <c r="DD385" i="39" s="1"/>
  <c r="CX385" i="39"/>
  <c r="CT385" i="39" a="1"/>
  <c r="CT385" i="39" s="1"/>
  <c r="CU385" i="39" s="1"/>
  <c r="CO385" i="39"/>
  <c r="CL385" i="39"/>
  <c r="CK385" i="39" a="1"/>
  <c r="CK385" i="39" s="1"/>
  <c r="CF385" i="39"/>
  <c r="CB385" i="39" a="1"/>
  <c r="CB385" i="39" s="1"/>
  <c r="CC385" i="39" s="1"/>
  <c r="BW385" i="39"/>
  <c r="BT385" i="39"/>
  <c r="BS385" i="39" a="1"/>
  <c r="BS385" i="39" s="1"/>
  <c r="BN385" i="39"/>
  <c r="BJ385" i="39" a="1"/>
  <c r="BJ385" i="39" s="1"/>
  <c r="BK385" i="39" s="1"/>
  <c r="BE385" i="39"/>
  <c r="BA385" i="39" a="1"/>
  <c r="BA385" i="39" s="1"/>
  <c r="BB385" i="39" s="1"/>
  <c r="AV385" i="39"/>
  <c r="AR385" i="39"/>
  <c r="AS385" i="39" s="1"/>
  <c r="AR385" i="39" a="1"/>
  <c r="AM385" i="39"/>
  <c r="AI385" i="39" a="1"/>
  <c r="AI385" i="39" s="1"/>
  <c r="AJ385" i="39" s="1"/>
  <c r="AD385" i="39"/>
  <c r="Z385" i="39"/>
  <c r="AA385" i="39" s="1"/>
  <c r="Z385" i="39" a="1"/>
  <c r="U385" i="39"/>
  <c r="Q385" i="39" a="1"/>
  <c r="Q385" i="39" s="1"/>
  <c r="R385" i="39" s="1"/>
  <c r="L385" i="39"/>
  <c r="H385" i="39" a="1"/>
  <c r="H385" i="39" s="1"/>
  <c r="I385" i="39" s="1"/>
  <c r="GA384" i="39"/>
  <c r="FX384" i="39"/>
  <c r="FW384" i="39" a="1"/>
  <c r="FW384" i="39" s="1"/>
  <c r="FR384" i="39"/>
  <c r="FN384" i="39" a="1"/>
  <c r="FN384" i="39" s="1"/>
  <c r="FO384" i="39" s="1"/>
  <c r="FI384" i="39"/>
  <c r="FF384" i="39"/>
  <c r="FE384" i="39" a="1"/>
  <c r="FE384" i="39" s="1"/>
  <c r="EZ384" i="39"/>
  <c r="EV384" i="39" a="1"/>
  <c r="EV384" i="39" s="1"/>
  <c r="EW384" i="39" s="1"/>
  <c r="EQ384" i="39"/>
  <c r="EM384" i="39" a="1"/>
  <c r="EM384" i="39" s="1"/>
  <c r="EN384" i="39" s="1"/>
  <c r="EH384" i="39"/>
  <c r="ED384" i="39"/>
  <c r="EE384" i="39" s="1"/>
  <c r="ED384" i="39" a="1"/>
  <c r="DY384" i="39"/>
  <c r="DU384" i="39" a="1"/>
  <c r="DU384" i="39" s="1"/>
  <c r="DV384" i="39" s="1"/>
  <c r="DP384" i="39"/>
  <c r="DL384" i="39"/>
  <c r="DM384" i="39" s="1"/>
  <c r="DL384" i="39" a="1"/>
  <c r="DG384" i="39"/>
  <c r="DC384" i="39" a="1"/>
  <c r="DC384" i="39" s="1"/>
  <c r="DD384" i="39" s="1"/>
  <c r="CX384" i="39"/>
  <c r="CT384" i="39" a="1"/>
  <c r="CT384" i="39" s="1"/>
  <c r="CU384" i="39" s="1"/>
  <c r="CO384" i="39"/>
  <c r="CL384" i="39"/>
  <c r="CK384" i="39" a="1"/>
  <c r="CK384" i="39" s="1"/>
  <c r="CF384" i="39"/>
  <c r="CB384" i="39" a="1"/>
  <c r="CB384" i="39" s="1"/>
  <c r="CC384" i="39" s="1"/>
  <c r="BW384" i="39"/>
  <c r="BT384" i="39"/>
  <c r="BS384" i="39" a="1"/>
  <c r="BS384" i="39" s="1"/>
  <c r="BN384" i="39"/>
  <c r="BJ384" i="39" a="1"/>
  <c r="BJ384" i="39" s="1"/>
  <c r="BK384" i="39" s="1"/>
  <c r="BE384" i="39"/>
  <c r="BA384" i="39" a="1"/>
  <c r="BA384" i="39" s="1"/>
  <c r="BB384" i="39" s="1"/>
  <c r="AV384" i="39"/>
  <c r="AR384" i="39"/>
  <c r="AS384" i="39" s="1"/>
  <c r="AR384" i="39" a="1"/>
  <c r="AM384" i="39"/>
  <c r="AI384" i="39" a="1"/>
  <c r="AI384" i="39" s="1"/>
  <c r="AJ384" i="39" s="1"/>
  <c r="AD384" i="39"/>
  <c r="Z384" i="39"/>
  <c r="AA384" i="39" s="1"/>
  <c r="Z384" i="39" a="1"/>
  <c r="U384" i="39"/>
  <c r="Q384" i="39" a="1"/>
  <c r="Q384" i="39" s="1"/>
  <c r="R384" i="39" s="1"/>
  <c r="L384" i="39"/>
  <c r="H384" i="39" a="1"/>
  <c r="H384" i="39" s="1"/>
  <c r="I384" i="39" s="1"/>
  <c r="GA383" i="39"/>
  <c r="FX383" i="39"/>
  <c r="FW383" i="39" a="1"/>
  <c r="FW383" i="39" s="1"/>
  <c r="FR383" i="39"/>
  <c r="FN383" i="39" a="1"/>
  <c r="FN383" i="39" s="1"/>
  <c r="FO383" i="39" s="1"/>
  <c r="FI383" i="39"/>
  <c r="FF383" i="39"/>
  <c r="FE383" i="39" a="1"/>
  <c r="FE383" i="39" s="1"/>
  <c r="EZ383" i="39"/>
  <c r="EV383" i="39" a="1"/>
  <c r="EV383" i="39" s="1"/>
  <c r="EW383" i="39" s="1"/>
  <c r="EQ383" i="39"/>
  <c r="EM383" i="39" a="1"/>
  <c r="EM383" i="39" s="1"/>
  <c r="EN383" i="39" s="1"/>
  <c r="EH383" i="39"/>
  <c r="ED383" i="39"/>
  <c r="EE383" i="39" s="1"/>
  <c r="ED383" i="39" a="1"/>
  <c r="DY383" i="39"/>
  <c r="DU383" i="39" a="1"/>
  <c r="DU383" i="39" s="1"/>
  <c r="DV383" i="39" s="1"/>
  <c r="DP383" i="39"/>
  <c r="DL383" i="39"/>
  <c r="DM383" i="39" s="1"/>
  <c r="DL383" i="39" a="1"/>
  <c r="DG383" i="39"/>
  <c r="DC383" i="39" a="1"/>
  <c r="DC383" i="39" s="1"/>
  <c r="DD383" i="39" s="1"/>
  <c r="CX383" i="39"/>
  <c r="CT383" i="39" a="1"/>
  <c r="CT383" i="39" s="1"/>
  <c r="CU383" i="39" s="1"/>
  <c r="CO383" i="39"/>
  <c r="CL383" i="39"/>
  <c r="CK383" i="39" a="1"/>
  <c r="CK383" i="39" s="1"/>
  <c r="CF383" i="39"/>
  <c r="CB383" i="39" a="1"/>
  <c r="CB383" i="39" s="1"/>
  <c r="CC383" i="39" s="1"/>
  <c r="BW383" i="39"/>
  <c r="BT383" i="39"/>
  <c r="BS383" i="39" a="1"/>
  <c r="BS383" i="39" s="1"/>
  <c r="BN383" i="39"/>
  <c r="BJ383" i="39" a="1"/>
  <c r="BJ383" i="39" s="1"/>
  <c r="BK383" i="39" s="1"/>
  <c r="BE383" i="39"/>
  <c r="BA383" i="39" a="1"/>
  <c r="BA383" i="39" s="1"/>
  <c r="BB383" i="39" s="1"/>
  <c r="AV383" i="39"/>
  <c r="AR383" i="39"/>
  <c r="AS383" i="39" s="1"/>
  <c r="AR383" i="39" a="1"/>
  <c r="AM383" i="39"/>
  <c r="AI383" i="39" a="1"/>
  <c r="AI383" i="39" s="1"/>
  <c r="AJ383" i="39" s="1"/>
  <c r="AD383" i="39"/>
  <c r="Z383" i="39"/>
  <c r="AA383" i="39" s="1"/>
  <c r="Z383" i="39" a="1"/>
  <c r="U383" i="39"/>
  <c r="Q383" i="39" a="1"/>
  <c r="Q383" i="39" s="1"/>
  <c r="R383" i="39" s="1"/>
  <c r="L383" i="39"/>
  <c r="H383" i="39" a="1"/>
  <c r="H383" i="39" s="1"/>
  <c r="I383" i="39" s="1"/>
  <c r="GA382" i="39"/>
  <c r="FX382" i="39"/>
  <c r="FW382" i="39" a="1"/>
  <c r="FW382" i="39" s="1"/>
  <c r="FR382" i="39"/>
  <c r="FN382" i="39" a="1"/>
  <c r="FN382" i="39" s="1"/>
  <c r="FO382" i="39" s="1"/>
  <c r="FI382" i="39"/>
  <c r="FF382" i="39"/>
  <c r="FE382" i="39" a="1"/>
  <c r="FE382" i="39" s="1"/>
  <c r="EZ382" i="39"/>
  <c r="EV382" i="39"/>
  <c r="EW382" i="39" s="1"/>
  <c r="EV382" i="39" a="1"/>
  <c r="EQ382" i="39"/>
  <c r="EM382" i="39" a="1"/>
  <c r="EM382" i="39" s="1"/>
  <c r="EN382" i="39" s="1"/>
  <c r="EH382" i="39"/>
  <c r="ED382" i="39" a="1"/>
  <c r="ED382" i="39" s="1"/>
  <c r="EE382" i="39" s="1"/>
  <c r="DY382" i="39"/>
  <c r="DU382" i="39" a="1"/>
  <c r="DU382" i="39" s="1"/>
  <c r="DV382" i="39" s="1"/>
  <c r="DP382" i="39"/>
  <c r="DM382" i="39"/>
  <c r="DL382" i="39"/>
  <c r="DL382" i="39" a="1"/>
  <c r="DG382" i="39"/>
  <c r="DD382" i="39"/>
  <c r="DC382" i="39" a="1"/>
  <c r="DC382" i="39" s="1"/>
  <c r="CX382" i="39"/>
  <c r="CT382" i="39"/>
  <c r="CU382" i="39" s="1"/>
  <c r="CT382" i="39" a="1"/>
  <c r="CO382" i="39"/>
  <c r="CK382" i="39" a="1"/>
  <c r="CK382" i="39" s="1"/>
  <c r="CL382" i="39" s="1"/>
  <c r="CF382" i="39"/>
  <c r="CB382" i="39" a="1"/>
  <c r="CB382" i="39" s="1"/>
  <c r="CC382" i="39" s="1"/>
  <c r="BW382" i="39"/>
  <c r="BT382" i="39"/>
  <c r="BS382" i="39" a="1"/>
  <c r="BS382" i="39" s="1"/>
  <c r="BN382" i="39"/>
  <c r="BJ382" i="39"/>
  <c r="BK382" i="39" s="1"/>
  <c r="BJ382" i="39" a="1"/>
  <c r="BE382" i="39"/>
  <c r="BA382" i="39" a="1"/>
  <c r="BA382" i="39" s="1"/>
  <c r="BB382" i="39" s="1"/>
  <c r="AV382" i="39"/>
  <c r="AR382" i="39" a="1"/>
  <c r="AR382" i="39" s="1"/>
  <c r="AS382" i="39" s="1"/>
  <c r="AM382" i="39"/>
  <c r="AJ382" i="39"/>
  <c r="AI382" i="39" a="1"/>
  <c r="AI382" i="39" s="1"/>
  <c r="AD382" i="39"/>
  <c r="Z382" i="39" a="1"/>
  <c r="Z382" i="39" s="1"/>
  <c r="AA382" i="39" s="1"/>
  <c r="U382" i="39"/>
  <c r="R382" i="39"/>
  <c r="Q382" i="39" a="1"/>
  <c r="Q382" i="39" s="1"/>
  <c r="L382" i="39"/>
  <c r="H382" i="39"/>
  <c r="I382" i="39" s="1"/>
  <c r="H382" i="39" a="1"/>
  <c r="GA381" i="39"/>
  <c r="FW381" i="39" a="1"/>
  <c r="FW381" i="39" s="1"/>
  <c r="FX381" i="39" s="1"/>
  <c r="FR381" i="39"/>
  <c r="FN381" i="39" a="1"/>
  <c r="FN381" i="39" s="1"/>
  <c r="FO381" i="39" s="1"/>
  <c r="FI381" i="39"/>
  <c r="FF381" i="39"/>
  <c r="FE381" i="39" a="1"/>
  <c r="FE381" i="39" s="1"/>
  <c r="EZ381" i="39"/>
  <c r="EV381" i="39"/>
  <c r="EW381" i="39" s="1"/>
  <c r="EV381" i="39" a="1"/>
  <c r="EQ381" i="39"/>
  <c r="EM381" i="39" a="1"/>
  <c r="EM381" i="39" s="1"/>
  <c r="EN381" i="39" s="1"/>
  <c r="EH381" i="39"/>
  <c r="ED381" i="39" a="1"/>
  <c r="ED381" i="39" s="1"/>
  <c r="EE381" i="39" s="1"/>
  <c r="DY381" i="39"/>
  <c r="DU381" i="39" a="1"/>
  <c r="DU381" i="39" s="1"/>
  <c r="DV381" i="39" s="1"/>
  <c r="DP381" i="39"/>
  <c r="DM381" i="39"/>
  <c r="DL381" i="39"/>
  <c r="DL381" i="39" a="1"/>
  <c r="DG381" i="39"/>
  <c r="DD381" i="39"/>
  <c r="DC381" i="39" a="1"/>
  <c r="DC381" i="39" s="1"/>
  <c r="CX381" i="39"/>
  <c r="CT381" i="39"/>
  <c r="CU381" i="39" s="1"/>
  <c r="CT381" i="39" a="1"/>
  <c r="CO381" i="39"/>
  <c r="CK381" i="39" a="1"/>
  <c r="CK381" i="39" s="1"/>
  <c r="CL381" i="39" s="1"/>
  <c r="CF381" i="39"/>
  <c r="CC381" i="39"/>
  <c r="CB381" i="39" a="1"/>
  <c r="CB381" i="39" s="1"/>
  <c r="BW381" i="39"/>
  <c r="BT381" i="39"/>
  <c r="BS381" i="39" a="1"/>
  <c r="BS381" i="39" s="1"/>
  <c r="BN381" i="39"/>
  <c r="BJ381" i="39"/>
  <c r="BK381" i="39" s="1"/>
  <c r="BJ381" i="39" a="1"/>
  <c r="BE381" i="39"/>
  <c r="BA381" i="39" a="1"/>
  <c r="BA381" i="39" s="1"/>
  <c r="BB381" i="39" s="1"/>
  <c r="AV381" i="39"/>
  <c r="AR381" i="39" a="1"/>
  <c r="AR381" i="39" s="1"/>
  <c r="AS381" i="39" s="1"/>
  <c r="AM381" i="39"/>
  <c r="AJ381" i="39"/>
  <c r="AI381" i="39" a="1"/>
  <c r="AI381" i="39" s="1"/>
  <c r="AD381" i="39"/>
  <c r="Z381" i="39" a="1"/>
  <c r="Z381" i="39" s="1"/>
  <c r="AA381" i="39" s="1"/>
  <c r="U381" i="39"/>
  <c r="R381" i="39"/>
  <c r="Q381" i="39" a="1"/>
  <c r="Q381" i="39" s="1"/>
  <c r="L381" i="39"/>
  <c r="H381" i="39"/>
  <c r="I381" i="39" s="1"/>
  <c r="H381" i="39" a="1"/>
  <c r="GA380" i="39"/>
  <c r="FW380" i="39" a="1"/>
  <c r="FW380" i="39" s="1"/>
  <c r="FX380" i="39" s="1"/>
  <c r="FR380" i="39"/>
  <c r="FN380" i="39" a="1"/>
  <c r="FN380" i="39" s="1"/>
  <c r="FO380" i="39" s="1"/>
  <c r="FI380" i="39"/>
  <c r="FF380" i="39"/>
  <c r="FE380" i="39" a="1"/>
  <c r="FE380" i="39" s="1"/>
  <c r="EZ380" i="39"/>
  <c r="EV380" i="39"/>
  <c r="EW380" i="39" s="1"/>
  <c r="EV380" i="39" a="1"/>
  <c r="EQ380" i="39"/>
  <c r="EM380" i="39" a="1"/>
  <c r="EM380" i="39" s="1"/>
  <c r="EN380" i="39" s="1"/>
  <c r="EH380" i="39"/>
  <c r="ED380" i="39" a="1"/>
  <c r="ED380" i="39" s="1"/>
  <c r="EE380" i="39" s="1"/>
  <c r="DY380" i="39"/>
  <c r="DU380" i="39" a="1"/>
  <c r="DU380" i="39" s="1"/>
  <c r="DV380" i="39" s="1"/>
  <c r="DP380" i="39"/>
  <c r="DM380" i="39"/>
  <c r="DL380" i="39"/>
  <c r="DL380" i="39" a="1"/>
  <c r="DG380" i="39"/>
  <c r="DD380" i="39"/>
  <c r="DC380" i="39" a="1"/>
  <c r="DC380" i="39" s="1"/>
  <c r="CX380" i="39"/>
  <c r="CT380" i="39"/>
  <c r="CU380" i="39" s="1"/>
  <c r="CT380" i="39" a="1"/>
  <c r="CO380" i="39"/>
  <c r="CK380" i="39" a="1"/>
  <c r="CK380" i="39" s="1"/>
  <c r="CL380" i="39" s="1"/>
  <c r="CF380" i="39"/>
  <c r="CC380" i="39"/>
  <c r="CB380" i="39" a="1"/>
  <c r="CB380" i="39" s="1"/>
  <c r="BW380" i="39"/>
  <c r="BT380" i="39"/>
  <c r="BS380" i="39" a="1"/>
  <c r="BS380" i="39" s="1"/>
  <c r="BN380" i="39"/>
  <c r="BJ380" i="39"/>
  <c r="BK380" i="39" s="1"/>
  <c r="BJ380" i="39" a="1"/>
  <c r="BE380" i="39"/>
  <c r="BA380" i="39" a="1"/>
  <c r="BA380" i="39" s="1"/>
  <c r="BB380" i="39" s="1"/>
  <c r="AV380" i="39"/>
  <c r="AR380" i="39" a="1"/>
  <c r="AR380" i="39" s="1"/>
  <c r="AS380" i="39" s="1"/>
  <c r="AM380" i="39"/>
  <c r="AJ380" i="39"/>
  <c r="AI380" i="39" a="1"/>
  <c r="AI380" i="39" s="1"/>
  <c r="AD380" i="39"/>
  <c r="Z380" i="39" a="1"/>
  <c r="Z380" i="39" s="1"/>
  <c r="AA380" i="39" s="1"/>
  <c r="U380" i="39"/>
  <c r="R380" i="39"/>
  <c r="Q380" i="39" a="1"/>
  <c r="Q380" i="39" s="1"/>
  <c r="L380" i="39"/>
  <c r="H380" i="39"/>
  <c r="I380" i="39" s="1"/>
  <c r="H380" i="39" a="1"/>
  <c r="GA379" i="39"/>
  <c r="FW379" i="39" a="1"/>
  <c r="FW379" i="39" s="1"/>
  <c r="FX379" i="39" s="1"/>
  <c r="FR379" i="39"/>
  <c r="FN379" i="39" a="1"/>
  <c r="FN379" i="39" s="1"/>
  <c r="FO379" i="39" s="1"/>
  <c r="FI379" i="39"/>
  <c r="FF379" i="39"/>
  <c r="FE379" i="39" a="1"/>
  <c r="FE379" i="39" s="1"/>
  <c r="EZ379" i="39"/>
  <c r="EV379" i="39"/>
  <c r="EW379" i="39" s="1"/>
  <c r="EV379" i="39" a="1"/>
  <c r="EQ379" i="39"/>
  <c r="EM379" i="39" a="1"/>
  <c r="EM379" i="39" s="1"/>
  <c r="EN379" i="39" s="1"/>
  <c r="EH379" i="39"/>
  <c r="ED379" i="39" a="1"/>
  <c r="ED379" i="39" s="1"/>
  <c r="EE379" i="39" s="1"/>
  <c r="DY379" i="39"/>
  <c r="DU379" i="39" a="1"/>
  <c r="DU379" i="39" s="1"/>
  <c r="DV379" i="39" s="1"/>
  <c r="DP379" i="39"/>
  <c r="DM379" i="39"/>
  <c r="DL379" i="39"/>
  <c r="DL379" i="39" a="1"/>
  <c r="DG379" i="39"/>
  <c r="DD379" i="39"/>
  <c r="DC379" i="39" a="1"/>
  <c r="DC379" i="39" s="1"/>
  <c r="CX379" i="39"/>
  <c r="CT379" i="39"/>
  <c r="CU379" i="39" s="1"/>
  <c r="CT379" i="39" a="1"/>
  <c r="CO379" i="39"/>
  <c r="CK379" i="39" a="1"/>
  <c r="CK379" i="39" s="1"/>
  <c r="CL379" i="39" s="1"/>
  <c r="CF379" i="39"/>
  <c r="CC379" i="39"/>
  <c r="CB379" i="39" a="1"/>
  <c r="CB379" i="39" s="1"/>
  <c r="BW379" i="39"/>
  <c r="BT379" i="39"/>
  <c r="BS379" i="39" a="1"/>
  <c r="BS379" i="39" s="1"/>
  <c r="BN379" i="39"/>
  <c r="BJ379" i="39"/>
  <c r="BK379" i="39" s="1"/>
  <c r="BJ379" i="39" a="1"/>
  <c r="BE379" i="39"/>
  <c r="BA379" i="39"/>
  <c r="BB379" i="39" s="1"/>
  <c r="BA379" i="39" a="1"/>
  <c r="AV379" i="39"/>
  <c r="AR379" i="39"/>
  <c r="AS379" i="39" s="1"/>
  <c r="AR379" i="39" a="1"/>
  <c r="AM379" i="39"/>
  <c r="AI379" i="39"/>
  <c r="AJ379" i="39" s="1"/>
  <c r="AI379" i="39" a="1"/>
  <c r="AD379" i="39"/>
  <c r="Z379" i="39"/>
  <c r="AA379" i="39" s="1"/>
  <c r="Z379" i="39" a="1"/>
  <c r="U379" i="39"/>
  <c r="Q379" i="39"/>
  <c r="R379" i="39" s="1"/>
  <c r="Q379" i="39" a="1"/>
  <c r="L379" i="39"/>
  <c r="H379" i="39"/>
  <c r="I379" i="39" s="1"/>
  <c r="H379" i="39" a="1"/>
  <c r="GA378" i="39"/>
  <c r="FW378" i="39"/>
  <c r="FX378" i="39" s="1"/>
  <c r="FW378" i="39" a="1"/>
  <c r="FR378" i="39"/>
  <c r="FN378" i="39"/>
  <c r="FO378" i="39" s="1"/>
  <c r="FN378" i="39" a="1"/>
  <c r="FI378" i="39"/>
  <c r="FE378" i="39"/>
  <c r="FF378" i="39" s="1"/>
  <c r="FE378" i="39" a="1"/>
  <c r="EZ378" i="39"/>
  <c r="EV378" i="39" a="1"/>
  <c r="EV378" i="39" s="1"/>
  <c r="EW378" i="39" s="1"/>
  <c r="EQ378" i="39"/>
  <c r="EM378" i="39"/>
  <c r="EN378" i="39" s="1"/>
  <c r="EM378" i="39" a="1"/>
  <c r="EH378" i="39"/>
  <c r="ED378" i="39"/>
  <c r="EE378" i="39" s="1"/>
  <c r="ED378" i="39" a="1"/>
  <c r="DY378" i="39"/>
  <c r="DU378" i="39"/>
  <c r="DV378" i="39" s="1"/>
  <c r="DU378" i="39" a="1"/>
  <c r="DP378" i="39"/>
  <c r="DL378" i="39" a="1"/>
  <c r="DL378" i="39" s="1"/>
  <c r="DM378" i="39" s="1"/>
  <c r="DG378" i="39"/>
  <c r="DC378" i="39"/>
  <c r="DD378" i="39" s="1"/>
  <c r="DC378" i="39" a="1"/>
  <c r="CX378" i="39"/>
  <c r="CT378" i="39" a="1"/>
  <c r="CT378" i="39" s="1"/>
  <c r="CU378" i="39" s="1"/>
  <c r="CO378" i="39"/>
  <c r="CK378" i="39"/>
  <c r="CL378" i="39" s="1"/>
  <c r="CK378" i="39" a="1"/>
  <c r="CF378" i="39"/>
  <c r="CB378" i="39" a="1"/>
  <c r="CB378" i="39" s="1"/>
  <c r="CC378" i="39" s="1"/>
  <c r="BW378" i="39"/>
  <c r="BS378" i="39"/>
  <c r="BT378" i="39" s="1"/>
  <c r="BS378" i="39" a="1"/>
  <c r="BN378" i="39"/>
  <c r="BJ378" i="39"/>
  <c r="BK378" i="39" s="1"/>
  <c r="BJ378" i="39" a="1"/>
  <c r="BE378" i="39"/>
  <c r="BA378" i="39"/>
  <c r="BB378" i="39" s="1"/>
  <c r="BA378" i="39" a="1"/>
  <c r="AV378" i="39"/>
  <c r="AR378" i="39" a="1"/>
  <c r="AR378" i="39" s="1"/>
  <c r="AS378" i="39" s="1"/>
  <c r="AM378" i="39"/>
  <c r="AI378" i="39"/>
  <c r="AJ378" i="39" s="1"/>
  <c r="AI378" i="39" a="1"/>
  <c r="AD378" i="39"/>
  <c r="Z378" i="39"/>
  <c r="AA378" i="39" s="1"/>
  <c r="Z378" i="39" a="1"/>
  <c r="U378" i="39"/>
  <c r="Q378" i="39"/>
  <c r="R378" i="39" s="1"/>
  <c r="Q378" i="39" a="1"/>
  <c r="L378" i="39"/>
  <c r="H378" i="39" a="1"/>
  <c r="H378" i="39" s="1"/>
  <c r="I378" i="39" s="1"/>
  <c r="GA377" i="39"/>
  <c r="FW377" i="39"/>
  <c r="FX377" i="39" s="1"/>
  <c r="FW377" i="39" a="1"/>
  <c r="FR377" i="39"/>
  <c r="FN377" i="39"/>
  <c r="FO377" i="39" s="1"/>
  <c r="FN377" i="39" a="1"/>
  <c r="FI377" i="39"/>
  <c r="FE377" i="39"/>
  <c r="FF377" i="39" s="1"/>
  <c r="FE377" i="39" a="1"/>
  <c r="EZ377" i="39"/>
  <c r="EV377" i="39" a="1"/>
  <c r="EV377" i="39" s="1"/>
  <c r="EW377" i="39" s="1"/>
  <c r="EQ377" i="39"/>
  <c r="EM377" i="39"/>
  <c r="EN377" i="39" s="1"/>
  <c r="EM377" i="39" a="1"/>
  <c r="EH377" i="39"/>
  <c r="ED377" i="39"/>
  <c r="EE377" i="39" s="1"/>
  <c r="ED377" i="39" a="1"/>
  <c r="DY377" i="39"/>
  <c r="DU377" i="39"/>
  <c r="DV377" i="39" s="1"/>
  <c r="DU377" i="39" a="1"/>
  <c r="DP377" i="39"/>
  <c r="DL377" i="39" a="1"/>
  <c r="DL377" i="39" s="1"/>
  <c r="DM377" i="39" s="1"/>
  <c r="DG377" i="39"/>
  <c r="DC377" i="39"/>
  <c r="DD377" i="39" s="1"/>
  <c r="DC377" i="39" a="1"/>
  <c r="CX377" i="39"/>
  <c r="CT377" i="39" a="1"/>
  <c r="CT377" i="39" s="1"/>
  <c r="CU377" i="39" s="1"/>
  <c r="CO377" i="39"/>
  <c r="CK377" i="39"/>
  <c r="CL377" i="39" s="1"/>
  <c r="CK377" i="39" a="1"/>
  <c r="CF377" i="39"/>
  <c r="CB377" i="39" a="1"/>
  <c r="CB377" i="39" s="1"/>
  <c r="CC377" i="39" s="1"/>
  <c r="BW377" i="39"/>
  <c r="BS377" i="39"/>
  <c r="BT377" i="39" s="1"/>
  <c r="BS377" i="39" a="1"/>
  <c r="BN377" i="39"/>
  <c r="BJ377" i="39"/>
  <c r="BK377" i="39" s="1"/>
  <c r="BJ377" i="39" a="1"/>
  <c r="BE377" i="39"/>
  <c r="BA377" i="39"/>
  <c r="BB377" i="39" s="1"/>
  <c r="BA377" i="39" a="1"/>
  <c r="AV377" i="39"/>
  <c r="AR377" i="39" a="1"/>
  <c r="AR377" i="39" s="1"/>
  <c r="AS377" i="39" s="1"/>
  <c r="AM377" i="39"/>
  <c r="AI377" i="39"/>
  <c r="AJ377" i="39" s="1"/>
  <c r="AI377" i="39" a="1"/>
  <c r="AD377" i="39"/>
  <c r="Z377" i="39"/>
  <c r="AA377" i="39" s="1"/>
  <c r="Z377" i="39" a="1"/>
  <c r="U377" i="39"/>
  <c r="Q377" i="39"/>
  <c r="R377" i="39" s="1"/>
  <c r="Q377" i="39" a="1"/>
  <c r="L377" i="39"/>
  <c r="H377" i="39" a="1"/>
  <c r="H377" i="39" s="1"/>
  <c r="I377" i="39" s="1"/>
  <c r="GA376" i="39"/>
  <c r="FW376" i="39"/>
  <c r="FX376" i="39" s="1"/>
  <c r="FW376" i="39" a="1"/>
  <c r="FR376" i="39"/>
  <c r="FN376" i="39"/>
  <c r="FO376" i="39" s="1"/>
  <c r="FN376" i="39" a="1"/>
  <c r="FI376" i="39"/>
  <c r="FE376" i="39" a="1"/>
  <c r="FE376" i="39" s="1"/>
  <c r="FF376" i="39" s="1"/>
  <c r="EZ376" i="39"/>
  <c r="EV376" i="39" a="1"/>
  <c r="EV376" i="39" s="1"/>
  <c r="EW376" i="39" s="1"/>
  <c r="EQ376" i="39"/>
  <c r="EM376" i="39" a="1"/>
  <c r="EM376" i="39" s="1"/>
  <c r="EN376" i="39" s="1"/>
  <c r="EH376" i="39"/>
  <c r="ED376" i="39"/>
  <c r="EE376" i="39" s="1"/>
  <c r="ED376" i="39" a="1"/>
  <c r="DY376" i="39"/>
  <c r="DU376" i="39" a="1"/>
  <c r="DU376" i="39" s="1"/>
  <c r="DV376" i="39" s="1"/>
  <c r="DP376" i="39"/>
  <c r="DL376" i="39" a="1"/>
  <c r="DL376" i="39" s="1"/>
  <c r="DM376" i="39" s="1"/>
  <c r="DG376" i="39"/>
  <c r="DC376" i="39" a="1"/>
  <c r="DC376" i="39" s="1"/>
  <c r="DD376" i="39" s="1"/>
  <c r="CX376" i="39"/>
  <c r="CT376" i="39"/>
  <c r="CU376" i="39" s="1"/>
  <c r="CT376" i="39" a="1"/>
  <c r="CO376" i="39"/>
  <c r="CK376" i="39" a="1"/>
  <c r="CK376" i="39" s="1"/>
  <c r="CL376" i="39" s="1"/>
  <c r="CF376" i="39"/>
  <c r="CB376" i="39"/>
  <c r="CC376" i="39" s="1"/>
  <c r="CB376" i="39" a="1"/>
  <c r="BW376" i="39"/>
  <c r="BS376" i="39" a="1"/>
  <c r="BS376" i="39" s="1"/>
  <c r="BT376" i="39" s="1"/>
  <c r="BN376" i="39"/>
  <c r="BJ376" i="39" a="1"/>
  <c r="BJ376" i="39" s="1"/>
  <c r="BK376" i="39" s="1"/>
  <c r="BE376" i="39"/>
  <c r="BA376" i="39" a="1"/>
  <c r="BA376" i="39" s="1"/>
  <c r="BB376" i="39" s="1"/>
  <c r="AV376" i="39"/>
  <c r="AR376" i="39"/>
  <c r="AS376" i="39" s="1"/>
  <c r="AR376" i="39" a="1"/>
  <c r="AM376" i="39"/>
  <c r="AI376" i="39" a="1"/>
  <c r="AI376" i="39" s="1"/>
  <c r="AJ376" i="39" s="1"/>
  <c r="AD376" i="39"/>
  <c r="Z376" i="39" a="1"/>
  <c r="Z376" i="39" s="1"/>
  <c r="AA376" i="39" s="1"/>
  <c r="U376" i="39"/>
  <c r="Q376" i="39" a="1"/>
  <c r="Q376" i="39" s="1"/>
  <c r="R376" i="39" s="1"/>
  <c r="L376" i="39"/>
  <c r="H376" i="39"/>
  <c r="I376" i="39" s="1"/>
  <c r="H376" i="39" a="1"/>
  <c r="GA375" i="39"/>
  <c r="FW375" i="39" a="1"/>
  <c r="FW375" i="39" s="1"/>
  <c r="FX375" i="39" s="1"/>
  <c r="FR375" i="39"/>
  <c r="FN375" i="39"/>
  <c r="FO375" i="39" s="1"/>
  <c r="FN375" i="39" a="1"/>
  <c r="FI375" i="39"/>
  <c r="FE375" i="39" a="1"/>
  <c r="FE375" i="39" s="1"/>
  <c r="FF375" i="39" s="1"/>
  <c r="EZ375" i="39"/>
  <c r="EV375" i="39"/>
  <c r="EW375" i="39" s="1"/>
  <c r="EV375" i="39" a="1"/>
  <c r="EQ375" i="39"/>
  <c r="EM375" i="39" a="1"/>
  <c r="EM375" i="39" s="1"/>
  <c r="EN375" i="39" s="1"/>
  <c r="EH375" i="39"/>
  <c r="ED375" i="39"/>
  <c r="EE375" i="39" s="1"/>
  <c r="ED375" i="39" a="1"/>
  <c r="DY375" i="39"/>
  <c r="DU375" i="39" a="1"/>
  <c r="DU375" i="39" s="1"/>
  <c r="DV375" i="39" s="1"/>
  <c r="DP375" i="39"/>
  <c r="DM375" i="39"/>
  <c r="DL375" i="39" a="1"/>
  <c r="DL375" i="39" s="1"/>
  <c r="DG375" i="39"/>
  <c r="DC375" i="39" a="1"/>
  <c r="DC375" i="39" s="1"/>
  <c r="DD375" i="39" s="1"/>
  <c r="CX375" i="39"/>
  <c r="CT375" i="39" a="1"/>
  <c r="CT375" i="39" s="1"/>
  <c r="CU375" i="39" s="1"/>
  <c r="CO375" i="39"/>
  <c r="CK375" i="39" a="1"/>
  <c r="CK375" i="39" s="1"/>
  <c r="CL375" i="39" s="1"/>
  <c r="CF375" i="39"/>
  <c r="CB375" i="39" a="1"/>
  <c r="CB375" i="39" s="1"/>
  <c r="CC375" i="39" s="1"/>
  <c r="BW375" i="39"/>
  <c r="BS375" i="39" a="1"/>
  <c r="BS375" i="39" s="1"/>
  <c r="BT375" i="39" s="1"/>
  <c r="BN375" i="39"/>
  <c r="BJ375" i="39"/>
  <c r="BK375" i="39" s="1"/>
  <c r="BJ375" i="39" a="1"/>
  <c r="BE375" i="39"/>
  <c r="BA375" i="39" a="1"/>
  <c r="BA375" i="39" s="1"/>
  <c r="BB375" i="39" s="1"/>
  <c r="AV375" i="39"/>
  <c r="AR375" i="39" a="1"/>
  <c r="AR375" i="39" s="1"/>
  <c r="AS375" i="39" s="1"/>
  <c r="AM375" i="39"/>
  <c r="AI375" i="39" a="1"/>
  <c r="AI375" i="39" s="1"/>
  <c r="AJ375" i="39" s="1"/>
  <c r="AD375" i="39"/>
  <c r="Z375" i="39"/>
  <c r="AA375" i="39" s="1"/>
  <c r="Z375" i="39" a="1"/>
  <c r="U375" i="39"/>
  <c r="Q375" i="39" a="1"/>
  <c r="Q375" i="39" s="1"/>
  <c r="R375" i="39" s="1"/>
  <c r="L375" i="39"/>
  <c r="H375" i="39" a="1"/>
  <c r="H375" i="39" s="1"/>
  <c r="I375" i="39" s="1"/>
  <c r="GA374" i="39"/>
  <c r="FW374" i="39" a="1"/>
  <c r="FW374" i="39" s="1"/>
  <c r="FX374" i="39" s="1"/>
  <c r="FR374" i="39"/>
  <c r="FN374" i="39"/>
  <c r="FO374" i="39" s="1"/>
  <c r="FN374" i="39" a="1"/>
  <c r="FI374" i="39"/>
  <c r="FE374" i="39" a="1"/>
  <c r="FE374" i="39" s="1"/>
  <c r="FF374" i="39" s="1"/>
  <c r="EZ374" i="39"/>
  <c r="EV374" i="39"/>
  <c r="EW374" i="39" s="1"/>
  <c r="EV374" i="39" a="1"/>
  <c r="EQ374" i="39"/>
  <c r="EM374" i="39" a="1"/>
  <c r="EM374" i="39" s="1"/>
  <c r="EN374" i="39" s="1"/>
  <c r="EH374" i="39"/>
  <c r="ED374" i="39"/>
  <c r="EE374" i="39" s="1"/>
  <c r="ED374" i="39" a="1"/>
  <c r="DY374" i="39"/>
  <c r="DU374" i="39" a="1"/>
  <c r="DU374" i="39" s="1"/>
  <c r="DV374" i="39" s="1"/>
  <c r="DP374" i="39"/>
  <c r="DM374" i="39"/>
  <c r="DL374" i="39" a="1"/>
  <c r="DL374" i="39" s="1"/>
  <c r="DG374" i="39"/>
  <c r="DC374" i="39" a="1"/>
  <c r="DC374" i="39" s="1"/>
  <c r="DD374" i="39" s="1"/>
  <c r="CX374" i="39"/>
  <c r="CT374" i="39" a="1"/>
  <c r="CT374" i="39" s="1"/>
  <c r="CU374" i="39" s="1"/>
  <c r="CO374" i="39"/>
  <c r="CK374" i="39" a="1"/>
  <c r="CK374" i="39" s="1"/>
  <c r="CL374" i="39" s="1"/>
  <c r="CF374" i="39"/>
  <c r="CB374" i="39" a="1"/>
  <c r="CB374" i="39" s="1"/>
  <c r="CC374" i="39" s="1"/>
  <c r="BW374" i="39"/>
  <c r="BS374" i="39" a="1"/>
  <c r="BS374" i="39" s="1"/>
  <c r="BT374" i="39" s="1"/>
  <c r="BN374" i="39"/>
  <c r="BJ374" i="39"/>
  <c r="BK374" i="39" s="1"/>
  <c r="BJ374" i="39" a="1"/>
  <c r="BE374" i="39"/>
  <c r="BA374" i="39" a="1"/>
  <c r="BA374" i="39" s="1"/>
  <c r="BB374" i="39" s="1"/>
  <c r="AV374" i="39"/>
  <c r="AR374" i="39" a="1"/>
  <c r="AR374" i="39" s="1"/>
  <c r="AS374" i="39" s="1"/>
  <c r="AM374" i="39"/>
  <c r="AI374" i="39" a="1"/>
  <c r="AI374" i="39" s="1"/>
  <c r="AJ374" i="39" s="1"/>
  <c r="AD374" i="39"/>
  <c r="Z374" i="39"/>
  <c r="AA374" i="39" s="1"/>
  <c r="Z374" i="39" a="1"/>
  <c r="U374" i="39"/>
  <c r="Q374" i="39" a="1"/>
  <c r="Q374" i="39" s="1"/>
  <c r="R374" i="39" s="1"/>
  <c r="L374" i="39"/>
  <c r="H374" i="39" a="1"/>
  <c r="H374" i="39" s="1"/>
  <c r="I374" i="39" s="1"/>
  <c r="GA373" i="39"/>
  <c r="FW373" i="39" a="1"/>
  <c r="FW373" i="39" s="1"/>
  <c r="FX373" i="39" s="1"/>
  <c r="FR373" i="39"/>
  <c r="FN373" i="39"/>
  <c r="FO373" i="39" s="1"/>
  <c r="FN373" i="39" a="1"/>
  <c r="FI373" i="39"/>
  <c r="FE373" i="39" a="1"/>
  <c r="FE373" i="39" s="1"/>
  <c r="FF373" i="39" s="1"/>
  <c r="EZ373" i="39"/>
  <c r="EV373" i="39"/>
  <c r="EW373" i="39" s="1"/>
  <c r="EV373" i="39" a="1"/>
  <c r="EQ373" i="39"/>
  <c r="EM373" i="39" a="1"/>
  <c r="EM373" i="39" s="1"/>
  <c r="EN373" i="39" s="1"/>
  <c r="EH373" i="39"/>
  <c r="ED373" i="39"/>
  <c r="EE373" i="39" s="1"/>
  <c r="ED373" i="39" a="1"/>
  <c r="DY373" i="39"/>
  <c r="DU373" i="39" a="1"/>
  <c r="DU373" i="39" s="1"/>
  <c r="DV373" i="39" s="1"/>
  <c r="DP373" i="39"/>
  <c r="DM373" i="39"/>
  <c r="DL373" i="39" a="1"/>
  <c r="DL373" i="39" s="1"/>
  <c r="DG373" i="39"/>
  <c r="DC373" i="39" a="1"/>
  <c r="DC373" i="39" s="1"/>
  <c r="DD373" i="39" s="1"/>
  <c r="CX373" i="39"/>
  <c r="CT373" i="39" a="1"/>
  <c r="CT373" i="39" s="1"/>
  <c r="CU373" i="39" s="1"/>
  <c r="CO373" i="39"/>
  <c r="CK373" i="39" a="1"/>
  <c r="CK373" i="39" s="1"/>
  <c r="CL373" i="39" s="1"/>
  <c r="CF373" i="39"/>
  <c r="CB373" i="39" a="1"/>
  <c r="CB373" i="39" s="1"/>
  <c r="CC373" i="39" s="1"/>
  <c r="BW373" i="39"/>
  <c r="BS373" i="39" a="1"/>
  <c r="BS373" i="39" s="1"/>
  <c r="BT373" i="39" s="1"/>
  <c r="BN373" i="39"/>
  <c r="BJ373" i="39"/>
  <c r="BK373" i="39" s="1"/>
  <c r="BJ373" i="39" a="1"/>
  <c r="BE373" i="39"/>
  <c r="BA373" i="39" a="1"/>
  <c r="BA373" i="39" s="1"/>
  <c r="BB373" i="39" s="1"/>
  <c r="AV373" i="39"/>
  <c r="AR373" i="39" a="1"/>
  <c r="AR373" i="39" s="1"/>
  <c r="AS373" i="39" s="1"/>
  <c r="AM373" i="39"/>
  <c r="AI373" i="39" a="1"/>
  <c r="AI373" i="39" s="1"/>
  <c r="AJ373" i="39" s="1"/>
  <c r="AD373" i="39"/>
  <c r="Z373" i="39"/>
  <c r="AA373" i="39" s="1"/>
  <c r="Z373" i="39" a="1"/>
  <c r="U373" i="39"/>
  <c r="Q373" i="39" a="1"/>
  <c r="Q373" i="39" s="1"/>
  <c r="R373" i="39" s="1"/>
  <c r="L373" i="39"/>
  <c r="H373" i="39" a="1"/>
  <c r="H373" i="39" s="1"/>
  <c r="I373" i="39" s="1"/>
  <c r="GA372" i="39"/>
  <c r="FW372" i="39" a="1"/>
  <c r="FW372" i="39" s="1"/>
  <c r="FX372" i="39" s="1"/>
  <c r="FR372" i="39"/>
  <c r="FN372" i="39"/>
  <c r="FO372" i="39" s="1"/>
  <c r="FN372" i="39" a="1"/>
  <c r="FI372" i="39"/>
  <c r="FE372" i="39" a="1"/>
  <c r="FE372" i="39" s="1"/>
  <c r="FF372" i="39" s="1"/>
  <c r="EZ372" i="39"/>
  <c r="EV372" i="39"/>
  <c r="EW372" i="39" s="1"/>
  <c r="EV372" i="39" a="1"/>
  <c r="EQ372" i="39"/>
  <c r="EM372" i="39" a="1"/>
  <c r="EM372" i="39" s="1"/>
  <c r="EN372" i="39" s="1"/>
  <c r="EH372" i="39"/>
  <c r="ED372" i="39"/>
  <c r="EE372" i="39" s="1"/>
  <c r="ED372" i="39" a="1"/>
  <c r="DY372" i="39"/>
  <c r="DU372" i="39" a="1"/>
  <c r="DU372" i="39" s="1"/>
  <c r="DV372" i="39" s="1"/>
  <c r="DP372" i="39"/>
  <c r="DM372" i="39"/>
  <c r="DL372" i="39" a="1"/>
  <c r="DL372" i="39" s="1"/>
  <c r="DG372" i="39"/>
  <c r="DC372" i="39" a="1"/>
  <c r="DC372" i="39" s="1"/>
  <c r="DD372" i="39" s="1"/>
  <c r="CX372" i="39"/>
  <c r="CT372" i="39" a="1"/>
  <c r="CT372" i="39" s="1"/>
  <c r="CU372" i="39" s="1"/>
  <c r="CO372" i="39"/>
  <c r="CK372" i="39" a="1"/>
  <c r="CK372" i="39" s="1"/>
  <c r="CL372" i="39" s="1"/>
  <c r="CF372" i="39"/>
  <c r="CB372" i="39" a="1"/>
  <c r="CB372" i="39" s="1"/>
  <c r="CC372" i="39" s="1"/>
  <c r="BW372" i="39"/>
  <c r="BS372" i="39" a="1"/>
  <c r="BS372" i="39" s="1"/>
  <c r="BT372" i="39" s="1"/>
  <c r="BN372" i="39"/>
  <c r="BJ372" i="39"/>
  <c r="BK372" i="39" s="1"/>
  <c r="BJ372" i="39" a="1"/>
  <c r="BE372" i="39"/>
  <c r="BA372" i="39" a="1"/>
  <c r="BA372" i="39" s="1"/>
  <c r="BB372" i="39" s="1"/>
  <c r="AV372" i="39"/>
  <c r="AR372" i="39" a="1"/>
  <c r="AR372" i="39" s="1"/>
  <c r="AS372" i="39" s="1"/>
  <c r="AM372" i="39"/>
  <c r="AI372" i="39" a="1"/>
  <c r="AI372" i="39" s="1"/>
  <c r="AJ372" i="39" s="1"/>
  <c r="AD372" i="39"/>
  <c r="Z372" i="39"/>
  <c r="AA372" i="39" s="1"/>
  <c r="Z372" i="39" a="1"/>
  <c r="U372" i="39"/>
  <c r="Q372" i="39" a="1"/>
  <c r="Q372" i="39" s="1"/>
  <c r="R372" i="39" s="1"/>
  <c r="L372" i="39"/>
  <c r="I372" i="39"/>
  <c r="H372" i="39"/>
  <c r="H372" i="39" a="1"/>
  <c r="GA371" i="39"/>
  <c r="FW371" i="39" a="1"/>
  <c r="FW371" i="39" s="1"/>
  <c r="FX371" i="39" s="1"/>
  <c r="FR371" i="39"/>
  <c r="FN371" i="39" a="1"/>
  <c r="FN371" i="39" s="1"/>
  <c r="FO371" i="39" s="1"/>
  <c r="FI371" i="39"/>
  <c r="FE371" i="39" a="1"/>
  <c r="FE371" i="39" s="1"/>
  <c r="FF371" i="39" s="1"/>
  <c r="EZ371" i="39"/>
  <c r="EW371" i="39"/>
  <c r="EV371" i="39"/>
  <c r="EV371" i="39" a="1"/>
  <c r="EQ371" i="39"/>
  <c r="EM371" i="39" a="1"/>
  <c r="EM371" i="39" s="1"/>
  <c r="EN371" i="39" s="1"/>
  <c r="EH371" i="39"/>
  <c r="ED371" i="39" a="1"/>
  <c r="ED371" i="39" s="1"/>
  <c r="EE371" i="39" s="1"/>
  <c r="DY371" i="39"/>
  <c r="DU371" i="39" a="1"/>
  <c r="DU371" i="39" s="1"/>
  <c r="DV371" i="39" s="1"/>
  <c r="DP371" i="39"/>
  <c r="DL371" i="39"/>
  <c r="DM371" i="39" s="1"/>
  <c r="DL371" i="39" a="1"/>
  <c r="DG371" i="39"/>
  <c r="DC371" i="39" a="1"/>
  <c r="DC371" i="39" s="1"/>
  <c r="DD371" i="39" s="1"/>
  <c r="CX371" i="39"/>
  <c r="CU371" i="39"/>
  <c r="CT371" i="39"/>
  <c r="CT371" i="39" a="1"/>
  <c r="CO371" i="39"/>
  <c r="CK371" i="39" a="1"/>
  <c r="CK371" i="39" s="1"/>
  <c r="CL371" i="39" s="1"/>
  <c r="CF371" i="39"/>
  <c r="CB371" i="39" a="1"/>
  <c r="CB371" i="39" s="1"/>
  <c r="CC371" i="39" s="1"/>
  <c r="BW371" i="39"/>
  <c r="BS371" i="39" a="1"/>
  <c r="BS371" i="39" s="1"/>
  <c r="BT371" i="39" s="1"/>
  <c r="BN371" i="39"/>
  <c r="BK371" i="39"/>
  <c r="BJ371" i="39"/>
  <c r="BJ371" i="39" a="1"/>
  <c r="BE371" i="39"/>
  <c r="BA371" i="39" a="1"/>
  <c r="BA371" i="39" s="1"/>
  <c r="BB371" i="39" s="1"/>
  <c r="AV371" i="39"/>
  <c r="AR371" i="39" a="1"/>
  <c r="AR371" i="39" s="1"/>
  <c r="AS371" i="39" s="1"/>
  <c r="AM371" i="39"/>
  <c r="AI371" i="39" a="1"/>
  <c r="AI371" i="39" s="1"/>
  <c r="AJ371" i="39" s="1"/>
  <c r="AD371" i="39"/>
  <c r="Z371" i="39"/>
  <c r="AA371" i="39" s="1"/>
  <c r="Z371" i="39" a="1"/>
  <c r="U371" i="39"/>
  <c r="Q371" i="39" a="1"/>
  <c r="Q371" i="39" s="1"/>
  <c r="R371" i="39" s="1"/>
  <c r="L371" i="39"/>
  <c r="I371" i="39"/>
  <c r="H371" i="39"/>
  <c r="H371" i="39" a="1"/>
  <c r="GA370" i="39"/>
  <c r="FW370" i="39" a="1"/>
  <c r="FW370" i="39" s="1"/>
  <c r="FX370" i="39" s="1"/>
  <c r="FR370" i="39"/>
  <c r="FN370" i="39" a="1"/>
  <c r="FN370" i="39" s="1"/>
  <c r="FO370" i="39" s="1"/>
  <c r="FI370" i="39"/>
  <c r="FE370" i="39" a="1"/>
  <c r="FE370" i="39" s="1"/>
  <c r="FF370" i="39" s="1"/>
  <c r="EZ370" i="39"/>
  <c r="EV370" i="39"/>
  <c r="EW370" i="39" s="1"/>
  <c r="EV370" i="39" a="1"/>
  <c r="EQ370" i="39"/>
  <c r="EM370" i="39" a="1"/>
  <c r="EM370" i="39" s="1"/>
  <c r="EN370" i="39" s="1"/>
  <c r="EH370" i="39"/>
  <c r="ED370" i="39" a="1"/>
  <c r="ED370" i="39" s="1"/>
  <c r="EE370" i="39" s="1"/>
  <c r="DY370" i="39"/>
  <c r="DU370" i="39" a="1"/>
  <c r="DU370" i="39" s="1"/>
  <c r="DV370" i="39" s="1"/>
  <c r="DP370" i="39"/>
  <c r="DL370" i="39"/>
  <c r="DM370" i="39" s="1"/>
  <c r="DL370" i="39" a="1"/>
  <c r="DG370" i="39"/>
  <c r="DC370" i="39" a="1"/>
  <c r="DC370" i="39" s="1"/>
  <c r="DD370" i="39" s="1"/>
  <c r="CX370" i="39"/>
  <c r="CT370" i="39"/>
  <c r="CU370" i="39" s="1"/>
  <c r="CT370" i="39" a="1"/>
  <c r="CO370" i="39"/>
  <c r="CK370" i="39" a="1"/>
  <c r="CK370" i="39" s="1"/>
  <c r="CL370" i="39" s="1"/>
  <c r="CF370" i="39"/>
  <c r="CB370" i="39" a="1"/>
  <c r="CB370" i="39" s="1"/>
  <c r="CC370" i="39" s="1"/>
  <c r="BW370" i="39"/>
  <c r="BS370" i="39" a="1"/>
  <c r="BS370" i="39" s="1"/>
  <c r="BT370" i="39" s="1"/>
  <c r="BN370" i="39"/>
  <c r="BK370" i="39"/>
  <c r="BJ370" i="39"/>
  <c r="BJ370" i="39" a="1"/>
  <c r="BE370" i="39"/>
  <c r="BA370" i="39" a="1"/>
  <c r="BA370" i="39" s="1"/>
  <c r="BB370" i="39" s="1"/>
  <c r="AV370" i="39"/>
  <c r="AR370" i="39" a="1"/>
  <c r="AR370" i="39" s="1"/>
  <c r="AS370" i="39" s="1"/>
  <c r="AM370" i="39"/>
  <c r="AI370" i="39" a="1"/>
  <c r="AI370" i="39" s="1"/>
  <c r="AJ370" i="39" s="1"/>
  <c r="AD370" i="39"/>
  <c r="Z370" i="39"/>
  <c r="AA370" i="39" s="1"/>
  <c r="Z370" i="39" a="1"/>
  <c r="U370" i="39"/>
  <c r="Q370" i="39" a="1"/>
  <c r="Q370" i="39" s="1"/>
  <c r="R370" i="39" s="1"/>
  <c r="L370" i="39"/>
  <c r="H370" i="39"/>
  <c r="I370" i="39" s="1"/>
  <c r="H370" i="39" a="1"/>
  <c r="GA369" i="39"/>
  <c r="FW369" i="39" a="1"/>
  <c r="FW369" i="39" s="1"/>
  <c r="FX369" i="39" s="1"/>
  <c r="FR369" i="39"/>
  <c r="FN369" i="39" a="1"/>
  <c r="FN369" i="39" s="1"/>
  <c r="FO369" i="39" s="1"/>
  <c r="FI369" i="39"/>
  <c r="FE369" i="39" a="1"/>
  <c r="FE369" i="39" s="1"/>
  <c r="FF369" i="39" s="1"/>
  <c r="EZ369" i="39"/>
  <c r="EV369" i="39"/>
  <c r="EW369" i="39" s="1"/>
  <c r="EV369" i="39" a="1"/>
  <c r="EQ369" i="39"/>
  <c r="EM369" i="39" a="1"/>
  <c r="EM369" i="39" s="1"/>
  <c r="EN369" i="39" s="1"/>
  <c r="EH369" i="39"/>
  <c r="ED369" i="39" a="1"/>
  <c r="ED369" i="39" s="1"/>
  <c r="EE369" i="39" s="1"/>
  <c r="DY369" i="39"/>
  <c r="DU369" i="39" a="1"/>
  <c r="DU369" i="39" s="1"/>
  <c r="DV369" i="39" s="1"/>
  <c r="DP369" i="39"/>
  <c r="DL369" i="39"/>
  <c r="DM369" i="39" s="1"/>
  <c r="DL369" i="39" a="1"/>
  <c r="DG369" i="39"/>
  <c r="DC369" i="39" a="1"/>
  <c r="DC369" i="39" s="1"/>
  <c r="DD369" i="39" s="1"/>
  <c r="CX369" i="39"/>
  <c r="CT369" i="39"/>
  <c r="CU369" i="39" s="1"/>
  <c r="CT369" i="39" a="1"/>
  <c r="CO369" i="39"/>
  <c r="CK369" i="39" a="1"/>
  <c r="CK369" i="39" s="1"/>
  <c r="CL369" i="39" s="1"/>
  <c r="CF369" i="39"/>
  <c r="CB369" i="39" a="1"/>
  <c r="CB369" i="39" s="1"/>
  <c r="CC369" i="39" s="1"/>
  <c r="BW369" i="39"/>
  <c r="BS369" i="39" a="1"/>
  <c r="BS369" i="39" s="1"/>
  <c r="BT369" i="39" s="1"/>
  <c r="BN369" i="39"/>
  <c r="BK369" i="39"/>
  <c r="BJ369" i="39"/>
  <c r="BJ369" i="39" a="1"/>
  <c r="BE369" i="39"/>
  <c r="BA369" i="39" a="1"/>
  <c r="BA369" i="39" s="1"/>
  <c r="BB369" i="39" s="1"/>
  <c r="AV369" i="39"/>
  <c r="AR369" i="39" a="1"/>
  <c r="AR369" i="39" s="1"/>
  <c r="AS369" i="39" s="1"/>
  <c r="AM369" i="39"/>
  <c r="AI369" i="39" a="1"/>
  <c r="AI369" i="39" s="1"/>
  <c r="AJ369" i="39" s="1"/>
  <c r="AD369" i="39"/>
  <c r="Z369" i="39"/>
  <c r="AA369" i="39" s="1"/>
  <c r="Z369" i="39" a="1"/>
  <c r="U369" i="39"/>
  <c r="Q369" i="39" a="1"/>
  <c r="Q369" i="39" s="1"/>
  <c r="R369" i="39" s="1"/>
  <c r="L369" i="39"/>
  <c r="H369" i="39"/>
  <c r="I369" i="39" s="1"/>
  <c r="H369" i="39" a="1"/>
  <c r="GA368" i="39"/>
  <c r="FW368" i="39" a="1"/>
  <c r="FW368" i="39" s="1"/>
  <c r="FX368" i="39" s="1"/>
  <c r="FR368" i="39"/>
  <c r="FN368" i="39" a="1"/>
  <c r="FN368" i="39" s="1"/>
  <c r="FO368" i="39" s="1"/>
  <c r="FI368" i="39"/>
  <c r="FE368" i="39" a="1"/>
  <c r="FE368" i="39" s="1"/>
  <c r="FF368" i="39" s="1"/>
  <c r="EZ368" i="39"/>
  <c r="EW368" i="39"/>
  <c r="EV368" i="39"/>
  <c r="EV368" i="39" a="1"/>
  <c r="EQ368" i="39"/>
  <c r="EM368" i="39" a="1"/>
  <c r="EM368" i="39" s="1"/>
  <c r="EN368" i="39" s="1"/>
  <c r="EH368" i="39"/>
  <c r="ED368" i="39" a="1"/>
  <c r="ED368" i="39" s="1"/>
  <c r="EE368" i="39" s="1"/>
  <c r="DY368" i="39"/>
  <c r="DU368" i="39" a="1"/>
  <c r="DU368" i="39" s="1"/>
  <c r="DV368" i="39" s="1"/>
  <c r="DP368" i="39"/>
  <c r="DL368" i="39"/>
  <c r="DM368" i="39" s="1"/>
  <c r="DL368" i="39" a="1"/>
  <c r="DG368" i="39"/>
  <c r="DC368" i="39" a="1"/>
  <c r="DC368" i="39" s="1"/>
  <c r="DD368" i="39" s="1"/>
  <c r="CX368" i="39"/>
  <c r="CT368" i="39"/>
  <c r="CU368" i="39" s="1"/>
  <c r="CT368" i="39" a="1"/>
  <c r="CO368" i="39"/>
  <c r="CK368" i="39" a="1"/>
  <c r="CK368" i="39" s="1"/>
  <c r="CL368" i="39" s="1"/>
  <c r="CF368" i="39"/>
  <c r="CB368" i="39" a="1"/>
  <c r="CB368" i="39" s="1"/>
  <c r="CC368" i="39" s="1"/>
  <c r="BW368" i="39"/>
  <c r="BS368" i="39" a="1"/>
  <c r="BS368" i="39" s="1"/>
  <c r="BT368" i="39" s="1"/>
  <c r="BN368" i="39"/>
  <c r="BJ368" i="39"/>
  <c r="BK368" i="39" s="1"/>
  <c r="BJ368" i="39" a="1"/>
  <c r="BE368" i="39"/>
  <c r="BA368" i="39" a="1"/>
  <c r="BA368" i="39" s="1"/>
  <c r="BB368" i="39" s="1"/>
  <c r="AV368" i="39"/>
  <c r="AR368" i="39" a="1"/>
  <c r="AR368" i="39" s="1"/>
  <c r="AS368" i="39" s="1"/>
  <c r="AM368" i="39"/>
  <c r="AI368" i="39" a="1"/>
  <c r="AI368" i="39" s="1"/>
  <c r="AJ368" i="39" s="1"/>
  <c r="AD368" i="39"/>
  <c r="Z368" i="39"/>
  <c r="AA368" i="39" s="1"/>
  <c r="Z368" i="39" a="1"/>
  <c r="U368" i="39"/>
  <c r="Q368" i="39" a="1"/>
  <c r="Q368" i="39" s="1"/>
  <c r="R368" i="39" s="1"/>
  <c r="L368" i="39"/>
  <c r="H368" i="39"/>
  <c r="I368" i="39" s="1"/>
  <c r="H368" i="39" a="1"/>
  <c r="GA367" i="39"/>
  <c r="FW367" i="39" a="1"/>
  <c r="FW367" i="39" s="1"/>
  <c r="FX367" i="39" s="1"/>
  <c r="FR367" i="39"/>
  <c r="FN367" i="39" a="1"/>
  <c r="FN367" i="39" s="1"/>
  <c r="FO367" i="39" s="1"/>
  <c r="FI367" i="39"/>
  <c r="FE367" i="39" a="1"/>
  <c r="FE367" i="39" s="1"/>
  <c r="FF367" i="39" s="1"/>
  <c r="EZ367" i="39"/>
  <c r="EW367" i="39"/>
  <c r="EV367" i="39"/>
  <c r="EV367" i="39" a="1"/>
  <c r="EQ367" i="39"/>
  <c r="EM367" i="39" a="1"/>
  <c r="EM367" i="39" s="1"/>
  <c r="EN367" i="39" s="1"/>
  <c r="EH367" i="39"/>
  <c r="ED367" i="39" a="1"/>
  <c r="ED367" i="39" s="1"/>
  <c r="EE367" i="39" s="1"/>
  <c r="DY367" i="39"/>
  <c r="DU367" i="39" a="1"/>
  <c r="DU367" i="39" s="1"/>
  <c r="DV367" i="39" s="1"/>
  <c r="DP367" i="39"/>
  <c r="DL367" i="39"/>
  <c r="DM367" i="39" s="1"/>
  <c r="DL367" i="39" a="1"/>
  <c r="DG367" i="39"/>
  <c r="DC367" i="39" a="1"/>
  <c r="DC367" i="39" s="1"/>
  <c r="DD367" i="39" s="1"/>
  <c r="CX367" i="39"/>
  <c r="CT367" i="39"/>
  <c r="CU367" i="39" s="1"/>
  <c r="CT367" i="39" a="1"/>
  <c r="CO367" i="39"/>
  <c r="CK367" i="39" a="1"/>
  <c r="CK367" i="39" s="1"/>
  <c r="CL367" i="39" s="1"/>
  <c r="CF367" i="39"/>
  <c r="CB367" i="39" a="1"/>
  <c r="CB367" i="39" s="1"/>
  <c r="CC367" i="39" s="1"/>
  <c r="BW367" i="39"/>
  <c r="BS367" i="39" a="1"/>
  <c r="BS367" i="39" s="1"/>
  <c r="BT367" i="39" s="1"/>
  <c r="BN367" i="39"/>
  <c r="BK367" i="39"/>
  <c r="BJ367" i="39"/>
  <c r="BJ367" i="39" a="1"/>
  <c r="BE367" i="39"/>
  <c r="BA367" i="39" a="1"/>
  <c r="BA367" i="39" s="1"/>
  <c r="BB367" i="39" s="1"/>
  <c r="AV367" i="39"/>
  <c r="AR367" i="39" a="1"/>
  <c r="AR367" i="39" s="1"/>
  <c r="AS367" i="39" s="1"/>
  <c r="AM367" i="39"/>
  <c r="AI367" i="39" a="1"/>
  <c r="AI367" i="39" s="1"/>
  <c r="AJ367" i="39" s="1"/>
  <c r="AD367" i="39"/>
  <c r="Z367" i="39"/>
  <c r="AA367" i="39" s="1"/>
  <c r="Z367" i="39" a="1"/>
  <c r="U367" i="39"/>
  <c r="Q367" i="39" a="1"/>
  <c r="Q367" i="39" s="1"/>
  <c r="R367" i="39" s="1"/>
  <c r="L367" i="39"/>
  <c r="H367" i="39"/>
  <c r="I367" i="39" s="1"/>
  <c r="H367" i="39" a="1"/>
  <c r="GA366" i="39"/>
  <c r="FW366" i="39" a="1"/>
  <c r="FW366" i="39" s="1"/>
  <c r="FX366" i="39" s="1"/>
  <c r="FR366" i="39"/>
  <c r="FN366" i="39"/>
  <c r="FO366" i="39" s="1"/>
  <c r="FN366" i="39" a="1"/>
  <c r="FI366" i="39"/>
  <c r="FE366" i="39" a="1"/>
  <c r="FE366" i="39" s="1"/>
  <c r="FF366" i="39" s="1"/>
  <c r="EZ366" i="39"/>
  <c r="EV366" i="39"/>
  <c r="EW366" i="39" s="1"/>
  <c r="EV366" i="39" a="1"/>
  <c r="EQ366" i="39"/>
  <c r="EM366" i="39" a="1"/>
  <c r="EM366" i="39" s="1"/>
  <c r="EN366" i="39" s="1"/>
  <c r="EH366" i="39"/>
  <c r="ED366" i="39" a="1"/>
  <c r="ED366" i="39" s="1"/>
  <c r="EE366" i="39" s="1"/>
  <c r="DY366" i="39"/>
  <c r="DU366" i="39" a="1"/>
  <c r="DU366" i="39" s="1"/>
  <c r="DV366" i="39" s="1"/>
  <c r="DP366" i="39"/>
  <c r="DL366" i="39"/>
  <c r="DM366" i="39" s="1"/>
  <c r="DL366" i="39" a="1"/>
  <c r="DG366" i="39"/>
  <c r="DC366" i="39" a="1"/>
  <c r="DC366" i="39" s="1"/>
  <c r="DD366" i="39" s="1"/>
  <c r="CX366" i="39"/>
  <c r="CT366" i="39"/>
  <c r="CU366" i="39" s="1"/>
  <c r="CT366" i="39" a="1"/>
  <c r="CO366" i="39"/>
  <c r="CK366" i="39" a="1"/>
  <c r="CK366" i="39" s="1"/>
  <c r="CL366" i="39" s="1"/>
  <c r="CF366" i="39"/>
  <c r="CB366" i="39"/>
  <c r="CC366" i="39" s="1"/>
  <c r="CB366" i="39" a="1"/>
  <c r="BW366" i="39"/>
  <c r="BS366" i="39" a="1"/>
  <c r="BS366" i="39" s="1"/>
  <c r="BT366" i="39" s="1"/>
  <c r="BN366" i="39"/>
  <c r="BK366" i="39"/>
  <c r="BJ366" i="39"/>
  <c r="BJ366" i="39" a="1"/>
  <c r="BE366" i="39"/>
  <c r="BA366" i="39" a="1"/>
  <c r="BA366" i="39" s="1"/>
  <c r="BB366" i="39" s="1"/>
  <c r="AV366" i="39"/>
  <c r="AR366" i="39" a="1"/>
  <c r="AR366" i="39" s="1"/>
  <c r="AS366" i="39" s="1"/>
  <c r="AM366" i="39"/>
  <c r="AI366" i="39" a="1"/>
  <c r="AI366" i="39" s="1"/>
  <c r="AJ366" i="39" s="1"/>
  <c r="AD366" i="39"/>
  <c r="Z366" i="39"/>
  <c r="AA366" i="39" s="1"/>
  <c r="Z366" i="39" a="1"/>
  <c r="U366" i="39"/>
  <c r="Q366" i="39" a="1"/>
  <c r="Q366" i="39" s="1"/>
  <c r="R366" i="39" s="1"/>
  <c r="L366" i="39"/>
  <c r="H366" i="39"/>
  <c r="I366" i="39" s="1"/>
  <c r="H366" i="39" a="1"/>
  <c r="GA365" i="39"/>
  <c r="FW365" i="39" a="1"/>
  <c r="FW365" i="39" s="1"/>
  <c r="FX365" i="39" s="1"/>
  <c r="FR365" i="39"/>
  <c r="FN365" i="39"/>
  <c r="FO365" i="39" s="1"/>
  <c r="FN365" i="39" a="1"/>
  <c r="FI365" i="39"/>
  <c r="FE365" i="39" a="1"/>
  <c r="FE365" i="39" s="1"/>
  <c r="FF365" i="39" s="1"/>
  <c r="EZ365" i="39"/>
  <c r="EW365" i="39"/>
  <c r="EV365" i="39"/>
  <c r="EV365" i="39" a="1"/>
  <c r="EQ365" i="39"/>
  <c r="EM365" i="39" a="1"/>
  <c r="EM365" i="39" s="1"/>
  <c r="EN365" i="39" s="1"/>
  <c r="EH365" i="39"/>
  <c r="ED365" i="39" a="1"/>
  <c r="ED365" i="39" s="1"/>
  <c r="EE365" i="39" s="1"/>
  <c r="DY365" i="39"/>
  <c r="DU365" i="39" a="1"/>
  <c r="DU365" i="39" s="1"/>
  <c r="DV365" i="39" s="1"/>
  <c r="DP365" i="39"/>
  <c r="DL365" i="39"/>
  <c r="DM365" i="39" s="1"/>
  <c r="DL365" i="39" a="1"/>
  <c r="DG365" i="39"/>
  <c r="DC365" i="39" a="1"/>
  <c r="DC365" i="39" s="1"/>
  <c r="DD365" i="39" s="1"/>
  <c r="CX365" i="39"/>
  <c r="CT365" i="39"/>
  <c r="CU365" i="39" s="1"/>
  <c r="CT365" i="39" a="1"/>
  <c r="CO365" i="39"/>
  <c r="CK365" i="39" a="1"/>
  <c r="CK365" i="39" s="1"/>
  <c r="CL365" i="39" s="1"/>
  <c r="CF365" i="39"/>
  <c r="CB365" i="39"/>
  <c r="CC365" i="39" s="1"/>
  <c r="CB365" i="39" a="1"/>
  <c r="BW365" i="39"/>
  <c r="BS365" i="39" a="1"/>
  <c r="BS365" i="39" s="1"/>
  <c r="BT365" i="39" s="1"/>
  <c r="BN365" i="39"/>
  <c r="BK365" i="39"/>
  <c r="BJ365" i="39"/>
  <c r="BJ365" i="39" a="1"/>
  <c r="BE365" i="39"/>
  <c r="BA365" i="39" a="1"/>
  <c r="BA365" i="39" s="1"/>
  <c r="BB365" i="39" s="1"/>
  <c r="AV365" i="39"/>
  <c r="AR365" i="39" a="1"/>
  <c r="AR365" i="39" s="1"/>
  <c r="AS365" i="39" s="1"/>
  <c r="AM365" i="39"/>
  <c r="AI365" i="39" a="1"/>
  <c r="AI365" i="39" s="1"/>
  <c r="AJ365" i="39" s="1"/>
  <c r="AD365" i="39"/>
  <c r="Z365" i="39"/>
  <c r="AA365" i="39" s="1"/>
  <c r="Z365" i="39" a="1"/>
  <c r="U365" i="39"/>
  <c r="Q365" i="39" a="1"/>
  <c r="Q365" i="39" s="1"/>
  <c r="R365" i="39" s="1"/>
  <c r="L365" i="39"/>
  <c r="H365" i="39"/>
  <c r="I365" i="39" s="1"/>
  <c r="H365" i="39" a="1"/>
  <c r="GA364" i="39"/>
  <c r="FW364" i="39" a="1"/>
  <c r="FW364" i="39" s="1"/>
  <c r="FX364" i="39" s="1"/>
  <c r="FR364" i="39"/>
  <c r="FN364" i="39"/>
  <c r="FO364" i="39" s="1"/>
  <c r="FN364" i="39" a="1"/>
  <c r="FI364" i="39"/>
  <c r="FE364" i="39" a="1"/>
  <c r="FE364" i="39" s="1"/>
  <c r="FF364" i="39" s="1"/>
  <c r="EZ364" i="39"/>
  <c r="EV364" i="39"/>
  <c r="EW364" i="39" s="1"/>
  <c r="EV364" i="39" a="1"/>
  <c r="EQ364" i="39"/>
  <c r="EM364" i="39" a="1"/>
  <c r="EM364" i="39" s="1"/>
  <c r="EN364" i="39" s="1"/>
  <c r="EH364" i="39"/>
  <c r="ED364" i="39" a="1"/>
  <c r="ED364" i="39" s="1"/>
  <c r="EE364" i="39" s="1"/>
  <c r="DY364" i="39"/>
  <c r="DU364" i="39" a="1"/>
  <c r="DU364" i="39" s="1"/>
  <c r="DV364" i="39" s="1"/>
  <c r="DP364" i="39"/>
  <c r="DL364" i="39"/>
  <c r="DM364" i="39" s="1"/>
  <c r="DL364" i="39" a="1"/>
  <c r="DG364" i="39"/>
  <c r="DC364" i="39" a="1"/>
  <c r="DC364" i="39" s="1"/>
  <c r="DD364" i="39" s="1"/>
  <c r="CX364" i="39"/>
  <c r="CT364" i="39"/>
  <c r="CU364" i="39" s="1"/>
  <c r="CT364" i="39" a="1"/>
  <c r="CO364" i="39"/>
  <c r="CK364" i="39" a="1"/>
  <c r="CK364" i="39" s="1"/>
  <c r="CL364" i="39" s="1"/>
  <c r="CF364" i="39"/>
  <c r="CB364" i="39"/>
  <c r="CC364" i="39" s="1"/>
  <c r="CB364" i="39" a="1"/>
  <c r="BW364" i="39"/>
  <c r="BS364" i="39" a="1"/>
  <c r="BS364" i="39" s="1"/>
  <c r="BT364" i="39" s="1"/>
  <c r="BN364" i="39"/>
  <c r="BK364" i="39"/>
  <c r="BJ364" i="39"/>
  <c r="BJ364" i="39" a="1"/>
  <c r="BE364" i="39"/>
  <c r="BA364" i="39" a="1"/>
  <c r="BA364" i="39" s="1"/>
  <c r="BB364" i="39" s="1"/>
  <c r="AV364" i="39"/>
  <c r="AR364" i="39" a="1"/>
  <c r="AR364" i="39" s="1"/>
  <c r="AS364" i="39" s="1"/>
  <c r="AM364" i="39"/>
  <c r="AI364" i="39" a="1"/>
  <c r="AI364" i="39" s="1"/>
  <c r="AJ364" i="39" s="1"/>
  <c r="AD364" i="39"/>
  <c r="Z364" i="39"/>
  <c r="AA364" i="39" s="1"/>
  <c r="Z364" i="39" a="1"/>
  <c r="U364" i="39"/>
  <c r="Q364" i="39" a="1"/>
  <c r="Q364" i="39" s="1"/>
  <c r="R364" i="39" s="1"/>
  <c r="L364" i="39"/>
  <c r="H364" i="39"/>
  <c r="I364" i="39" s="1"/>
  <c r="H364" i="39" a="1"/>
  <c r="GA363" i="39"/>
  <c r="FW363" i="39" a="1"/>
  <c r="FW363" i="39" s="1"/>
  <c r="FX363" i="39" s="1"/>
  <c r="FR363" i="39"/>
  <c r="FN363" i="39"/>
  <c r="FO363" i="39" s="1"/>
  <c r="FN363" i="39" a="1"/>
  <c r="FI363" i="39"/>
  <c r="FE363" i="39" a="1"/>
  <c r="FE363" i="39" s="1"/>
  <c r="FF363" i="39" s="1"/>
  <c r="EZ363" i="39"/>
  <c r="EV363" i="39"/>
  <c r="EW363" i="39" s="1"/>
  <c r="EV363" i="39" a="1"/>
  <c r="EQ363" i="39"/>
  <c r="EM363" i="39" a="1"/>
  <c r="EM363" i="39" s="1"/>
  <c r="EN363" i="39" s="1"/>
  <c r="EH363" i="39"/>
  <c r="ED363" i="39" a="1"/>
  <c r="ED363" i="39" s="1"/>
  <c r="EE363" i="39" s="1"/>
  <c r="DY363" i="39"/>
  <c r="DU363" i="39" a="1"/>
  <c r="DU363" i="39" s="1"/>
  <c r="DV363" i="39" s="1"/>
  <c r="DP363" i="39"/>
  <c r="DL363" i="39"/>
  <c r="DM363" i="39" s="1"/>
  <c r="DL363" i="39" a="1"/>
  <c r="DG363" i="39"/>
  <c r="DC363" i="39" a="1"/>
  <c r="DC363" i="39" s="1"/>
  <c r="DD363" i="39" s="1"/>
  <c r="CX363" i="39"/>
  <c r="CT363" i="39"/>
  <c r="CU363" i="39" s="1"/>
  <c r="CT363" i="39" a="1"/>
  <c r="CO363" i="39"/>
  <c r="CK363" i="39" a="1"/>
  <c r="CK363" i="39" s="1"/>
  <c r="CL363" i="39" s="1"/>
  <c r="CF363" i="39"/>
  <c r="CB363" i="39"/>
  <c r="CC363" i="39" s="1"/>
  <c r="CB363" i="39" a="1"/>
  <c r="BW363" i="39"/>
  <c r="BS363" i="39" a="1"/>
  <c r="BS363" i="39" s="1"/>
  <c r="BT363" i="39" s="1"/>
  <c r="BN363" i="39"/>
  <c r="BK363" i="39"/>
  <c r="BJ363" i="39"/>
  <c r="BJ363" i="39" a="1"/>
  <c r="BE363" i="39"/>
  <c r="BA363" i="39" a="1"/>
  <c r="BA363" i="39" s="1"/>
  <c r="BB363" i="39" s="1"/>
  <c r="AV363" i="39"/>
  <c r="AR363" i="39" a="1"/>
  <c r="AR363" i="39" s="1"/>
  <c r="AS363" i="39" s="1"/>
  <c r="AM363" i="39"/>
  <c r="AI363" i="39" a="1"/>
  <c r="AI363" i="39" s="1"/>
  <c r="AJ363" i="39" s="1"/>
  <c r="AD363" i="39"/>
  <c r="Z363" i="39"/>
  <c r="AA363" i="39" s="1"/>
  <c r="Z363" i="39" a="1"/>
  <c r="U363" i="39"/>
  <c r="Q363" i="39" a="1"/>
  <c r="Q363" i="39" s="1"/>
  <c r="R363" i="39" s="1"/>
  <c r="L363" i="39"/>
  <c r="H363" i="39"/>
  <c r="I363" i="39" s="1"/>
  <c r="H363" i="39" a="1"/>
  <c r="GA362" i="39"/>
  <c r="FW362" i="39" a="1"/>
  <c r="FW362" i="39" s="1"/>
  <c r="FX362" i="39" s="1"/>
  <c r="FR362" i="39"/>
  <c r="FN362" i="39"/>
  <c r="FO362" i="39" s="1"/>
  <c r="FN362" i="39" a="1"/>
  <c r="FI362" i="39"/>
  <c r="FE362" i="39" a="1"/>
  <c r="FE362" i="39" s="1"/>
  <c r="FF362" i="39" s="1"/>
  <c r="EZ362" i="39"/>
  <c r="EV362" i="39"/>
  <c r="EW362" i="39" s="1"/>
  <c r="EV362" i="39" a="1"/>
  <c r="EQ362" i="39"/>
  <c r="EM362" i="39" a="1"/>
  <c r="EM362" i="39" s="1"/>
  <c r="EN362" i="39" s="1"/>
  <c r="EH362" i="39"/>
  <c r="ED362" i="39" a="1"/>
  <c r="ED362" i="39" s="1"/>
  <c r="EE362" i="39" s="1"/>
  <c r="DY362" i="39"/>
  <c r="DU362" i="39" a="1"/>
  <c r="DU362" i="39" s="1"/>
  <c r="DV362" i="39" s="1"/>
  <c r="DP362" i="39"/>
  <c r="DL362" i="39"/>
  <c r="DM362" i="39" s="1"/>
  <c r="DL362" i="39" a="1"/>
  <c r="DG362" i="39"/>
  <c r="DC362" i="39" a="1"/>
  <c r="DC362" i="39" s="1"/>
  <c r="DD362" i="39" s="1"/>
  <c r="CX362" i="39"/>
  <c r="CT362" i="39"/>
  <c r="CU362" i="39" s="1"/>
  <c r="CT362" i="39" a="1"/>
  <c r="CO362" i="39"/>
  <c r="CK362" i="39" a="1"/>
  <c r="CK362" i="39" s="1"/>
  <c r="CL362" i="39" s="1"/>
  <c r="CF362" i="39"/>
  <c r="CB362" i="39"/>
  <c r="CC362" i="39" s="1"/>
  <c r="CB362" i="39" a="1"/>
  <c r="BW362" i="39"/>
  <c r="BS362" i="39" a="1"/>
  <c r="BS362" i="39" s="1"/>
  <c r="BT362" i="39" s="1"/>
  <c r="BN362" i="39"/>
  <c r="BK362" i="39"/>
  <c r="BJ362" i="39"/>
  <c r="BJ362" i="39" a="1"/>
  <c r="BE362" i="39"/>
  <c r="BA362" i="39" a="1"/>
  <c r="BA362" i="39" s="1"/>
  <c r="BB362" i="39" s="1"/>
  <c r="AV362" i="39"/>
  <c r="AR362" i="39" a="1"/>
  <c r="AR362" i="39" s="1"/>
  <c r="AS362" i="39" s="1"/>
  <c r="AM362" i="39"/>
  <c r="AI362" i="39" a="1"/>
  <c r="AI362" i="39" s="1"/>
  <c r="AJ362" i="39" s="1"/>
  <c r="AD362" i="39"/>
  <c r="Z362" i="39"/>
  <c r="AA362" i="39" s="1"/>
  <c r="Z362" i="39" a="1"/>
  <c r="U362" i="39"/>
  <c r="Q362" i="39" a="1"/>
  <c r="Q362" i="39" s="1"/>
  <c r="R362" i="39" s="1"/>
  <c r="L362" i="39"/>
  <c r="H362" i="39"/>
  <c r="I362" i="39" s="1"/>
  <c r="H362" i="39" a="1"/>
  <c r="GA361" i="39"/>
  <c r="FW361" i="39" a="1"/>
  <c r="FW361" i="39" s="1"/>
  <c r="FX361" i="39" s="1"/>
  <c r="FR361" i="39"/>
  <c r="FN361" i="39"/>
  <c r="FO361" i="39" s="1"/>
  <c r="FN361" i="39" a="1"/>
  <c r="FI361" i="39"/>
  <c r="FE361" i="39" a="1"/>
  <c r="FE361" i="39" s="1"/>
  <c r="FF361" i="39" s="1"/>
  <c r="EZ361" i="39"/>
  <c r="EV361" i="39"/>
  <c r="EW361" i="39" s="1"/>
  <c r="EV361" i="39" a="1"/>
  <c r="EQ361" i="39"/>
  <c r="EM361" i="39" a="1"/>
  <c r="EM361" i="39" s="1"/>
  <c r="EN361" i="39" s="1"/>
  <c r="EH361" i="39"/>
  <c r="ED361" i="39" a="1"/>
  <c r="ED361" i="39" s="1"/>
  <c r="EE361" i="39" s="1"/>
  <c r="DY361" i="39"/>
  <c r="DU361" i="39" a="1"/>
  <c r="DU361" i="39" s="1"/>
  <c r="DV361" i="39" s="1"/>
  <c r="DP361" i="39"/>
  <c r="DL361" i="39"/>
  <c r="DM361" i="39" s="1"/>
  <c r="DL361" i="39" a="1"/>
  <c r="DG361" i="39"/>
  <c r="DC361" i="39" a="1"/>
  <c r="DC361" i="39" s="1"/>
  <c r="DD361" i="39" s="1"/>
  <c r="CX361" i="39"/>
  <c r="CT361" i="39"/>
  <c r="CU361" i="39" s="1"/>
  <c r="CT361" i="39" a="1"/>
  <c r="CO361" i="39"/>
  <c r="CK361" i="39" a="1"/>
  <c r="CK361" i="39" s="1"/>
  <c r="CL361" i="39" s="1"/>
  <c r="CF361" i="39"/>
  <c r="CB361" i="39"/>
  <c r="CC361" i="39" s="1"/>
  <c r="CB361" i="39" a="1"/>
  <c r="BW361" i="39"/>
  <c r="BS361" i="39" a="1"/>
  <c r="BS361" i="39" s="1"/>
  <c r="BT361" i="39" s="1"/>
  <c r="BN361" i="39"/>
  <c r="BK361" i="39"/>
  <c r="BJ361" i="39"/>
  <c r="BJ361" i="39" a="1"/>
  <c r="BE361" i="39"/>
  <c r="BA361" i="39" a="1"/>
  <c r="BA361" i="39" s="1"/>
  <c r="BB361" i="39" s="1"/>
  <c r="AV361" i="39"/>
  <c r="AR361" i="39" a="1"/>
  <c r="AR361" i="39" s="1"/>
  <c r="AS361" i="39" s="1"/>
  <c r="AM361" i="39"/>
  <c r="AI361" i="39" a="1"/>
  <c r="AI361" i="39" s="1"/>
  <c r="AJ361" i="39" s="1"/>
  <c r="AD361" i="39"/>
  <c r="Z361" i="39"/>
  <c r="AA361" i="39" s="1"/>
  <c r="Z361" i="39" a="1"/>
  <c r="U361" i="39"/>
  <c r="Q361" i="39" a="1"/>
  <c r="Q361" i="39" s="1"/>
  <c r="R361" i="39" s="1"/>
  <c r="L361" i="39"/>
  <c r="H361" i="39"/>
  <c r="I361" i="39" s="1"/>
  <c r="H361" i="39" a="1"/>
  <c r="GA360" i="39"/>
  <c r="FW360" i="39" a="1"/>
  <c r="FW360" i="39" s="1"/>
  <c r="FX360" i="39" s="1"/>
  <c r="FR360" i="39"/>
  <c r="FN360" i="39"/>
  <c r="FO360" i="39" s="1"/>
  <c r="FN360" i="39" a="1"/>
  <c r="FI360" i="39"/>
  <c r="FE360" i="39" a="1"/>
  <c r="FE360" i="39" s="1"/>
  <c r="FF360" i="39" s="1"/>
  <c r="EZ360" i="39"/>
  <c r="EW360" i="39"/>
  <c r="EV360" i="39"/>
  <c r="EV360" i="39" a="1"/>
  <c r="EQ360" i="39"/>
  <c r="EM360" i="39" a="1"/>
  <c r="EM360" i="39" s="1"/>
  <c r="EN360" i="39" s="1"/>
  <c r="EH360" i="39"/>
  <c r="ED360" i="39" a="1"/>
  <c r="ED360" i="39" s="1"/>
  <c r="EE360" i="39" s="1"/>
  <c r="DY360" i="39"/>
  <c r="DU360" i="39" a="1"/>
  <c r="DU360" i="39" s="1"/>
  <c r="DV360" i="39" s="1"/>
  <c r="DP360" i="39"/>
  <c r="DL360" i="39"/>
  <c r="DM360" i="39" s="1"/>
  <c r="DL360" i="39" a="1"/>
  <c r="DG360" i="39"/>
  <c r="DC360" i="39" a="1"/>
  <c r="DC360" i="39" s="1"/>
  <c r="DD360" i="39" s="1"/>
  <c r="CX360" i="39"/>
  <c r="CT360" i="39"/>
  <c r="CU360" i="39" s="1"/>
  <c r="CT360" i="39" a="1"/>
  <c r="CO360" i="39"/>
  <c r="CK360" i="39" a="1"/>
  <c r="CK360" i="39" s="1"/>
  <c r="CL360" i="39" s="1"/>
  <c r="CF360" i="39"/>
  <c r="CB360" i="39"/>
  <c r="CC360" i="39" s="1"/>
  <c r="CB360" i="39" a="1"/>
  <c r="BW360" i="39"/>
  <c r="BS360" i="39" a="1"/>
  <c r="BS360" i="39" s="1"/>
  <c r="BT360" i="39" s="1"/>
  <c r="BN360" i="39"/>
  <c r="BK360" i="39"/>
  <c r="BJ360" i="39"/>
  <c r="BJ360" i="39" a="1"/>
  <c r="BE360" i="39"/>
  <c r="BA360" i="39" a="1"/>
  <c r="BA360" i="39" s="1"/>
  <c r="BB360" i="39" s="1"/>
  <c r="AV360" i="39"/>
  <c r="AR360" i="39" a="1"/>
  <c r="AR360" i="39" s="1"/>
  <c r="AS360" i="39" s="1"/>
  <c r="AM360" i="39"/>
  <c r="AI360" i="39" a="1"/>
  <c r="AI360" i="39" s="1"/>
  <c r="AJ360" i="39" s="1"/>
  <c r="AD360" i="39"/>
  <c r="Z360" i="39"/>
  <c r="AA360" i="39" s="1"/>
  <c r="Z360" i="39" a="1"/>
  <c r="U360" i="39"/>
  <c r="Q360" i="39" a="1"/>
  <c r="Q360" i="39" s="1"/>
  <c r="R360" i="39" s="1"/>
  <c r="L360" i="39"/>
  <c r="H360" i="39"/>
  <c r="I360" i="39" s="1"/>
  <c r="H360" i="39" a="1"/>
  <c r="GA359" i="39"/>
  <c r="FW359" i="39" a="1"/>
  <c r="FW359" i="39" s="1"/>
  <c r="FX359" i="39" s="1"/>
  <c r="FR359" i="39"/>
  <c r="FN359" i="39"/>
  <c r="FO359" i="39" s="1"/>
  <c r="FN359" i="39" a="1"/>
  <c r="FI359" i="39"/>
  <c r="FE359" i="39" a="1"/>
  <c r="FE359" i="39" s="1"/>
  <c r="FF359" i="39" s="1"/>
  <c r="EZ359" i="39"/>
  <c r="EV359" i="39"/>
  <c r="EW359" i="39" s="1"/>
  <c r="EV359" i="39" a="1"/>
  <c r="EQ359" i="39"/>
  <c r="EM359" i="39" a="1"/>
  <c r="EM359" i="39" s="1"/>
  <c r="EN359" i="39" s="1"/>
  <c r="EH359" i="39"/>
  <c r="ED359" i="39" a="1"/>
  <c r="ED359" i="39" s="1"/>
  <c r="EE359" i="39" s="1"/>
  <c r="DY359" i="39"/>
  <c r="DU359" i="39" a="1"/>
  <c r="DU359" i="39" s="1"/>
  <c r="DV359" i="39" s="1"/>
  <c r="DP359" i="39"/>
  <c r="DL359" i="39"/>
  <c r="DM359" i="39" s="1"/>
  <c r="DL359" i="39" a="1"/>
  <c r="DG359" i="39"/>
  <c r="DC359" i="39" a="1"/>
  <c r="DC359" i="39" s="1"/>
  <c r="DD359" i="39" s="1"/>
  <c r="CX359" i="39"/>
  <c r="CT359" i="39"/>
  <c r="CU359" i="39" s="1"/>
  <c r="CT359" i="39" a="1"/>
  <c r="CO359" i="39"/>
  <c r="CK359" i="39" a="1"/>
  <c r="CK359" i="39" s="1"/>
  <c r="CL359" i="39" s="1"/>
  <c r="CF359" i="39"/>
  <c r="CB359" i="39"/>
  <c r="CC359" i="39" s="1"/>
  <c r="CB359" i="39" a="1"/>
  <c r="BW359" i="39"/>
  <c r="BS359" i="39" a="1"/>
  <c r="BS359" i="39" s="1"/>
  <c r="BT359" i="39" s="1"/>
  <c r="BN359" i="39"/>
  <c r="BK359" i="39"/>
  <c r="BJ359" i="39"/>
  <c r="BJ359" i="39" a="1"/>
  <c r="BE359" i="39"/>
  <c r="BA359" i="39" a="1"/>
  <c r="BA359" i="39" s="1"/>
  <c r="BB359" i="39" s="1"/>
  <c r="AV359" i="39"/>
  <c r="AR359" i="39" a="1"/>
  <c r="AR359" i="39" s="1"/>
  <c r="AS359" i="39" s="1"/>
  <c r="AM359" i="39"/>
  <c r="AI359" i="39" a="1"/>
  <c r="AI359" i="39" s="1"/>
  <c r="AJ359" i="39" s="1"/>
  <c r="AD359" i="39"/>
  <c r="Z359" i="39"/>
  <c r="AA359" i="39" s="1"/>
  <c r="Z359" i="39" a="1"/>
  <c r="U359" i="39"/>
  <c r="Q359" i="39" a="1"/>
  <c r="Q359" i="39" s="1"/>
  <c r="R359" i="39" s="1"/>
  <c r="L359" i="39"/>
  <c r="H359" i="39"/>
  <c r="I359" i="39" s="1"/>
  <c r="H359" i="39" a="1"/>
  <c r="GA358" i="39"/>
  <c r="FW358" i="39" a="1"/>
  <c r="FW358" i="39" s="1"/>
  <c r="FX358" i="39" s="1"/>
  <c r="FR358" i="39"/>
  <c r="FN358" i="39"/>
  <c r="FO358" i="39" s="1"/>
  <c r="FN358" i="39" a="1"/>
  <c r="FI358" i="39"/>
  <c r="FE358" i="39" a="1"/>
  <c r="FE358" i="39" s="1"/>
  <c r="FF358" i="39" s="1"/>
  <c r="EZ358" i="39"/>
  <c r="EV358" i="39"/>
  <c r="EW358" i="39" s="1"/>
  <c r="EV358" i="39" a="1"/>
  <c r="EQ358" i="39"/>
  <c r="EM358" i="39" a="1"/>
  <c r="EM358" i="39" s="1"/>
  <c r="EN358" i="39" s="1"/>
  <c r="EH358" i="39"/>
  <c r="ED358" i="39" a="1"/>
  <c r="ED358" i="39" s="1"/>
  <c r="EE358" i="39" s="1"/>
  <c r="DY358" i="39"/>
  <c r="DU358" i="39" a="1"/>
  <c r="DU358" i="39" s="1"/>
  <c r="DV358" i="39" s="1"/>
  <c r="DP358" i="39"/>
  <c r="DL358" i="39"/>
  <c r="DM358" i="39" s="1"/>
  <c r="DL358" i="39" a="1"/>
  <c r="DG358" i="39"/>
  <c r="DC358" i="39" a="1"/>
  <c r="DC358" i="39" s="1"/>
  <c r="DD358" i="39" s="1"/>
  <c r="CX358" i="39"/>
  <c r="CT358" i="39"/>
  <c r="CU358" i="39" s="1"/>
  <c r="CT358" i="39" a="1"/>
  <c r="CO358" i="39"/>
  <c r="CK358" i="39" a="1"/>
  <c r="CK358" i="39" s="1"/>
  <c r="CL358" i="39" s="1"/>
  <c r="CF358" i="39"/>
  <c r="CB358" i="39"/>
  <c r="CC358" i="39" s="1"/>
  <c r="CB358" i="39" a="1"/>
  <c r="BW358" i="39"/>
  <c r="BS358" i="39" a="1"/>
  <c r="BS358" i="39" s="1"/>
  <c r="BT358" i="39" s="1"/>
  <c r="BN358" i="39"/>
  <c r="BK358" i="39"/>
  <c r="BJ358" i="39"/>
  <c r="BJ358" i="39" a="1"/>
  <c r="BE358" i="39"/>
  <c r="BA358" i="39" a="1"/>
  <c r="BA358" i="39" s="1"/>
  <c r="BB358" i="39" s="1"/>
  <c r="AV358" i="39"/>
  <c r="AR358" i="39" a="1"/>
  <c r="AR358" i="39" s="1"/>
  <c r="AS358" i="39" s="1"/>
  <c r="AM358" i="39"/>
  <c r="AI358" i="39" a="1"/>
  <c r="AI358" i="39" s="1"/>
  <c r="AJ358" i="39" s="1"/>
  <c r="AD358" i="39"/>
  <c r="Z358" i="39"/>
  <c r="AA358" i="39" s="1"/>
  <c r="Z358" i="39" a="1"/>
  <c r="U358" i="39"/>
  <c r="Q358" i="39" a="1"/>
  <c r="Q358" i="39" s="1"/>
  <c r="R358" i="39" s="1"/>
  <c r="L358" i="39"/>
  <c r="H358" i="39"/>
  <c r="I358" i="39" s="1"/>
  <c r="H358" i="39" a="1"/>
  <c r="GA357" i="39"/>
  <c r="FW357" i="39" a="1"/>
  <c r="FW357" i="39" s="1"/>
  <c r="FX357" i="39" s="1"/>
  <c r="FR357" i="39"/>
  <c r="FN357" i="39"/>
  <c r="FO357" i="39" s="1"/>
  <c r="FN357" i="39" a="1"/>
  <c r="FI357" i="39"/>
  <c r="FE357" i="39" a="1"/>
  <c r="FE357" i="39" s="1"/>
  <c r="FF357" i="39" s="1"/>
  <c r="EZ357" i="39"/>
  <c r="EV357" i="39"/>
  <c r="EW357" i="39" s="1"/>
  <c r="EV357" i="39" a="1"/>
  <c r="EQ357" i="39"/>
  <c r="EM357" i="39" a="1"/>
  <c r="EM357" i="39" s="1"/>
  <c r="EN357" i="39" s="1"/>
  <c r="EH357" i="39"/>
  <c r="ED357" i="39" a="1"/>
  <c r="ED357" i="39" s="1"/>
  <c r="EE357" i="39" s="1"/>
  <c r="DY357" i="39"/>
  <c r="DU357" i="39" a="1"/>
  <c r="DU357" i="39" s="1"/>
  <c r="DV357" i="39" s="1"/>
  <c r="DP357" i="39"/>
  <c r="DL357" i="39"/>
  <c r="DM357" i="39" s="1"/>
  <c r="DL357" i="39" a="1"/>
  <c r="DG357" i="39"/>
  <c r="DC357" i="39" a="1"/>
  <c r="DC357" i="39" s="1"/>
  <c r="DD357" i="39" s="1"/>
  <c r="CX357" i="39"/>
  <c r="CT357" i="39"/>
  <c r="CU357" i="39" s="1"/>
  <c r="CT357" i="39" a="1"/>
  <c r="CO357" i="39"/>
  <c r="CK357" i="39" a="1"/>
  <c r="CK357" i="39" s="1"/>
  <c r="CL357" i="39" s="1"/>
  <c r="CF357" i="39"/>
  <c r="CB357" i="39"/>
  <c r="CC357" i="39" s="1"/>
  <c r="CB357" i="39" a="1"/>
  <c r="BW357" i="39"/>
  <c r="BS357" i="39" a="1"/>
  <c r="BS357" i="39" s="1"/>
  <c r="BT357" i="39" s="1"/>
  <c r="BN357" i="39"/>
  <c r="BK357" i="39"/>
  <c r="BJ357" i="39"/>
  <c r="BJ357" i="39" a="1"/>
  <c r="BE357" i="39"/>
  <c r="BA357" i="39" a="1"/>
  <c r="BA357" i="39" s="1"/>
  <c r="BB357" i="39" s="1"/>
  <c r="AV357" i="39"/>
  <c r="AR357" i="39" a="1"/>
  <c r="AR357" i="39" s="1"/>
  <c r="AS357" i="39" s="1"/>
  <c r="AM357" i="39"/>
  <c r="AI357" i="39" a="1"/>
  <c r="AI357" i="39" s="1"/>
  <c r="AJ357" i="39" s="1"/>
  <c r="AD357" i="39"/>
  <c r="Z357" i="39"/>
  <c r="AA357" i="39" s="1"/>
  <c r="Z357" i="39" a="1"/>
  <c r="U357" i="39"/>
  <c r="Q357" i="39" a="1"/>
  <c r="Q357" i="39" s="1"/>
  <c r="R357" i="39" s="1"/>
  <c r="L357" i="39"/>
  <c r="H357" i="39"/>
  <c r="I357" i="39" s="1"/>
  <c r="H357" i="39" a="1"/>
  <c r="GA356" i="39"/>
  <c r="FW356" i="39" a="1"/>
  <c r="FW356" i="39" s="1"/>
  <c r="FX356" i="39" s="1"/>
  <c r="FR356" i="39"/>
  <c r="FN356" i="39"/>
  <c r="FO356" i="39" s="1"/>
  <c r="FN356" i="39" a="1"/>
  <c r="FI356" i="39"/>
  <c r="FE356" i="39" a="1"/>
  <c r="FE356" i="39" s="1"/>
  <c r="FF356" i="39" s="1"/>
  <c r="EZ356" i="39"/>
  <c r="EV356" i="39"/>
  <c r="EW356" i="39" s="1"/>
  <c r="EV356" i="39" a="1"/>
  <c r="EQ356" i="39"/>
  <c r="EM356" i="39" a="1"/>
  <c r="EM356" i="39" s="1"/>
  <c r="EN356" i="39" s="1"/>
  <c r="EH356" i="39"/>
  <c r="ED356" i="39" a="1"/>
  <c r="ED356" i="39" s="1"/>
  <c r="EE356" i="39" s="1"/>
  <c r="DY356" i="39"/>
  <c r="DU356" i="39" a="1"/>
  <c r="DU356" i="39" s="1"/>
  <c r="DV356" i="39" s="1"/>
  <c r="DP356" i="39"/>
  <c r="DL356" i="39"/>
  <c r="DM356" i="39" s="1"/>
  <c r="DL356" i="39" a="1"/>
  <c r="DG356" i="39"/>
  <c r="DC356" i="39" a="1"/>
  <c r="DC356" i="39" s="1"/>
  <c r="DD356" i="39" s="1"/>
  <c r="CX356" i="39"/>
  <c r="CT356" i="39"/>
  <c r="CU356" i="39" s="1"/>
  <c r="CT356" i="39" a="1"/>
  <c r="CO356" i="39"/>
  <c r="CK356" i="39" a="1"/>
  <c r="CK356" i="39" s="1"/>
  <c r="CL356" i="39" s="1"/>
  <c r="CF356" i="39"/>
  <c r="CB356" i="39"/>
  <c r="CC356" i="39" s="1"/>
  <c r="CB356" i="39" a="1"/>
  <c r="BW356" i="39"/>
  <c r="BS356" i="39" a="1"/>
  <c r="BS356" i="39" s="1"/>
  <c r="BT356" i="39" s="1"/>
  <c r="BN356" i="39"/>
  <c r="BK356" i="39"/>
  <c r="BJ356" i="39"/>
  <c r="BJ356" i="39" a="1"/>
  <c r="BE356" i="39"/>
  <c r="BA356" i="39" a="1"/>
  <c r="BA356" i="39" s="1"/>
  <c r="BB356" i="39" s="1"/>
  <c r="AV356" i="39"/>
  <c r="AR356" i="39" a="1"/>
  <c r="AR356" i="39" s="1"/>
  <c r="AS356" i="39" s="1"/>
  <c r="AM356" i="39"/>
  <c r="AI356" i="39" a="1"/>
  <c r="AI356" i="39" s="1"/>
  <c r="AJ356" i="39" s="1"/>
  <c r="AD356" i="39"/>
  <c r="Z356" i="39"/>
  <c r="AA356" i="39" s="1"/>
  <c r="Z356" i="39" a="1"/>
  <c r="U356" i="39"/>
  <c r="Q356" i="39" a="1"/>
  <c r="Q356" i="39" s="1"/>
  <c r="R356" i="39" s="1"/>
  <c r="L356" i="39"/>
  <c r="H356" i="39"/>
  <c r="I356" i="39" s="1"/>
  <c r="H356" i="39" a="1"/>
  <c r="GA355" i="39"/>
  <c r="FW355" i="39" a="1"/>
  <c r="FW355" i="39" s="1"/>
  <c r="FX355" i="39" s="1"/>
  <c r="FR355" i="39"/>
  <c r="FN355" i="39"/>
  <c r="FO355" i="39" s="1"/>
  <c r="FN355" i="39" a="1"/>
  <c r="FI355" i="39"/>
  <c r="FE355" i="39" a="1"/>
  <c r="FE355" i="39" s="1"/>
  <c r="FF355" i="39" s="1"/>
  <c r="EZ355" i="39"/>
  <c r="EW355" i="39"/>
  <c r="EV355" i="39"/>
  <c r="EV355" i="39" a="1"/>
  <c r="EQ355" i="39"/>
  <c r="EM355" i="39" a="1"/>
  <c r="EM355" i="39" s="1"/>
  <c r="EN355" i="39" s="1"/>
  <c r="EH355" i="39"/>
  <c r="ED355" i="39" a="1"/>
  <c r="ED355" i="39" s="1"/>
  <c r="EE355" i="39" s="1"/>
  <c r="DY355" i="39"/>
  <c r="DU355" i="39" a="1"/>
  <c r="DU355" i="39" s="1"/>
  <c r="DV355" i="39" s="1"/>
  <c r="DP355" i="39"/>
  <c r="DL355" i="39"/>
  <c r="DM355" i="39" s="1"/>
  <c r="DL355" i="39" a="1"/>
  <c r="DG355" i="39"/>
  <c r="DC355" i="39" a="1"/>
  <c r="DC355" i="39" s="1"/>
  <c r="DD355" i="39" s="1"/>
  <c r="CX355" i="39"/>
  <c r="CT355" i="39"/>
  <c r="CU355" i="39" s="1"/>
  <c r="CT355" i="39" a="1"/>
  <c r="CO355" i="39"/>
  <c r="CK355" i="39" a="1"/>
  <c r="CK355" i="39" s="1"/>
  <c r="CL355" i="39" s="1"/>
  <c r="CF355" i="39"/>
  <c r="CB355" i="39"/>
  <c r="CC355" i="39" s="1"/>
  <c r="CB355" i="39" a="1"/>
  <c r="BW355" i="39"/>
  <c r="BS355" i="39" a="1"/>
  <c r="BS355" i="39" s="1"/>
  <c r="BT355" i="39" s="1"/>
  <c r="BN355" i="39"/>
  <c r="BK355" i="39"/>
  <c r="BJ355" i="39"/>
  <c r="BJ355" i="39" a="1"/>
  <c r="BE355" i="39"/>
  <c r="BA355" i="39" a="1"/>
  <c r="BA355" i="39" s="1"/>
  <c r="BB355" i="39" s="1"/>
  <c r="AV355" i="39"/>
  <c r="AR355" i="39" a="1"/>
  <c r="AR355" i="39" s="1"/>
  <c r="AS355" i="39" s="1"/>
  <c r="AM355" i="39"/>
  <c r="AI355" i="39" a="1"/>
  <c r="AI355" i="39" s="1"/>
  <c r="AJ355" i="39" s="1"/>
  <c r="AD355" i="39"/>
  <c r="Z355" i="39"/>
  <c r="AA355" i="39" s="1"/>
  <c r="Z355" i="39" a="1"/>
  <c r="U355" i="39"/>
  <c r="Q355" i="39" a="1"/>
  <c r="Q355" i="39" s="1"/>
  <c r="R355" i="39" s="1"/>
  <c r="L355" i="39"/>
  <c r="H355" i="39"/>
  <c r="I355" i="39" s="1"/>
  <c r="H355" i="39" a="1"/>
  <c r="GA354" i="39"/>
  <c r="FW354" i="39" a="1"/>
  <c r="FW354" i="39" s="1"/>
  <c r="FX354" i="39" s="1"/>
  <c r="FR354" i="39"/>
  <c r="FN354" i="39"/>
  <c r="FO354" i="39" s="1"/>
  <c r="FN354" i="39" a="1"/>
  <c r="FI354" i="39"/>
  <c r="FE354" i="39" a="1"/>
  <c r="FE354" i="39" s="1"/>
  <c r="FF354" i="39" s="1"/>
  <c r="EZ354" i="39"/>
  <c r="EV354" i="39"/>
  <c r="EW354" i="39" s="1"/>
  <c r="EV354" i="39" a="1"/>
  <c r="EQ354" i="39"/>
  <c r="EM354" i="39" a="1"/>
  <c r="EM354" i="39" s="1"/>
  <c r="EN354" i="39" s="1"/>
  <c r="EH354" i="39"/>
  <c r="ED354" i="39" a="1"/>
  <c r="ED354" i="39" s="1"/>
  <c r="EE354" i="39" s="1"/>
  <c r="DY354" i="39"/>
  <c r="DU354" i="39" a="1"/>
  <c r="DU354" i="39" s="1"/>
  <c r="DV354" i="39" s="1"/>
  <c r="DP354" i="39"/>
  <c r="DL354" i="39"/>
  <c r="DM354" i="39" s="1"/>
  <c r="DL354" i="39" a="1"/>
  <c r="DG354" i="39"/>
  <c r="DC354" i="39" a="1"/>
  <c r="DC354" i="39" s="1"/>
  <c r="DD354" i="39" s="1"/>
  <c r="CX354" i="39"/>
  <c r="CT354" i="39"/>
  <c r="CU354" i="39" s="1"/>
  <c r="CT354" i="39" a="1"/>
  <c r="CO354" i="39"/>
  <c r="CK354" i="39" a="1"/>
  <c r="CK354" i="39" s="1"/>
  <c r="CL354" i="39" s="1"/>
  <c r="CF354" i="39"/>
  <c r="CB354" i="39"/>
  <c r="CC354" i="39" s="1"/>
  <c r="CB354" i="39" a="1"/>
  <c r="BW354" i="39"/>
  <c r="BS354" i="39" a="1"/>
  <c r="BS354" i="39" s="1"/>
  <c r="BT354" i="39" s="1"/>
  <c r="BN354" i="39"/>
  <c r="BK354" i="39"/>
  <c r="BJ354" i="39"/>
  <c r="BJ354" i="39" a="1"/>
  <c r="BE354" i="39"/>
  <c r="BA354" i="39" a="1"/>
  <c r="BA354" i="39" s="1"/>
  <c r="BB354" i="39" s="1"/>
  <c r="AV354" i="39"/>
  <c r="AR354" i="39" a="1"/>
  <c r="AR354" i="39" s="1"/>
  <c r="AS354" i="39" s="1"/>
  <c r="AM354" i="39"/>
  <c r="AI354" i="39" a="1"/>
  <c r="AI354" i="39" s="1"/>
  <c r="AJ354" i="39" s="1"/>
  <c r="AD354" i="39"/>
  <c r="Z354" i="39"/>
  <c r="AA354" i="39" s="1"/>
  <c r="Z354" i="39" a="1"/>
  <c r="U354" i="39"/>
  <c r="Q354" i="39" a="1"/>
  <c r="Q354" i="39" s="1"/>
  <c r="R354" i="39" s="1"/>
  <c r="L354" i="39"/>
  <c r="H354" i="39"/>
  <c r="I354" i="39" s="1"/>
  <c r="H354" i="39" a="1"/>
  <c r="GA353" i="39"/>
  <c r="FW353" i="39" a="1"/>
  <c r="FW353" i="39" s="1"/>
  <c r="FX353" i="39" s="1"/>
  <c r="FR353" i="39"/>
  <c r="FN353" i="39"/>
  <c r="FO353" i="39" s="1"/>
  <c r="FN353" i="39" a="1"/>
  <c r="FI353" i="39"/>
  <c r="FE353" i="39" a="1"/>
  <c r="FE353" i="39" s="1"/>
  <c r="FF353" i="39" s="1"/>
  <c r="EZ353" i="39"/>
  <c r="EV353" i="39"/>
  <c r="EW353" i="39" s="1"/>
  <c r="EV353" i="39" a="1"/>
  <c r="EQ353" i="39"/>
  <c r="EM353" i="39" a="1"/>
  <c r="EM353" i="39" s="1"/>
  <c r="EN353" i="39" s="1"/>
  <c r="EH353" i="39"/>
  <c r="ED353" i="39" a="1"/>
  <c r="ED353" i="39" s="1"/>
  <c r="EE353" i="39" s="1"/>
  <c r="DY353" i="39"/>
  <c r="DU353" i="39" a="1"/>
  <c r="DU353" i="39" s="1"/>
  <c r="DV353" i="39" s="1"/>
  <c r="DP353" i="39"/>
  <c r="DL353" i="39"/>
  <c r="DM353" i="39" s="1"/>
  <c r="DL353" i="39" a="1"/>
  <c r="DG353" i="39"/>
  <c r="DC353" i="39" a="1"/>
  <c r="DC353" i="39" s="1"/>
  <c r="DD353" i="39" s="1"/>
  <c r="CX353" i="39"/>
  <c r="CT353" i="39"/>
  <c r="CU353" i="39" s="1"/>
  <c r="CT353" i="39" a="1"/>
  <c r="CO353" i="39"/>
  <c r="CK353" i="39" a="1"/>
  <c r="CK353" i="39" s="1"/>
  <c r="CL353" i="39" s="1"/>
  <c r="CF353" i="39"/>
  <c r="CB353" i="39"/>
  <c r="CC353" i="39" s="1"/>
  <c r="CB353" i="39" a="1"/>
  <c r="BW353" i="39"/>
  <c r="BS353" i="39" a="1"/>
  <c r="BS353" i="39" s="1"/>
  <c r="BT353" i="39" s="1"/>
  <c r="BN353" i="39"/>
  <c r="BK353" i="39"/>
  <c r="BJ353" i="39"/>
  <c r="BJ353" i="39" a="1"/>
  <c r="BE353" i="39"/>
  <c r="BA353" i="39" a="1"/>
  <c r="BA353" i="39" s="1"/>
  <c r="BB353" i="39" s="1"/>
  <c r="AV353" i="39"/>
  <c r="AR353" i="39" a="1"/>
  <c r="AR353" i="39" s="1"/>
  <c r="AS353" i="39" s="1"/>
  <c r="AM353" i="39"/>
  <c r="AI353" i="39" a="1"/>
  <c r="AI353" i="39" s="1"/>
  <c r="AJ353" i="39" s="1"/>
  <c r="AD353" i="39"/>
  <c r="Z353" i="39"/>
  <c r="AA353" i="39" s="1"/>
  <c r="Z353" i="39" a="1"/>
  <c r="U353" i="39"/>
  <c r="Q353" i="39" a="1"/>
  <c r="Q353" i="39" s="1"/>
  <c r="R353" i="39" s="1"/>
  <c r="L353" i="39"/>
  <c r="H353" i="39"/>
  <c r="I353" i="39" s="1"/>
  <c r="H353" i="39" a="1"/>
  <c r="GA352" i="39"/>
  <c r="FW352" i="39" a="1"/>
  <c r="FW352" i="39" s="1"/>
  <c r="FX352" i="39" s="1"/>
  <c r="FR352" i="39"/>
  <c r="FN352" i="39"/>
  <c r="FO352" i="39" s="1"/>
  <c r="FN352" i="39" a="1"/>
  <c r="FI352" i="39"/>
  <c r="FE352" i="39" a="1"/>
  <c r="FE352" i="39" s="1"/>
  <c r="FF352" i="39" s="1"/>
  <c r="EZ352" i="39"/>
  <c r="EV352" i="39"/>
  <c r="EW352" i="39" s="1"/>
  <c r="EV352" i="39" a="1"/>
  <c r="EQ352" i="39"/>
  <c r="EM352" i="39" a="1"/>
  <c r="EM352" i="39" s="1"/>
  <c r="EN352" i="39" s="1"/>
  <c r="EH352" i="39"/>
  <c r="ED352" i="39" a="1"/>
  <c r="ED352" i="39" s="1"/>
  <c r="EE352" i="39" s="1"/>
  <c r="DY352" i="39"/>
  <c r="DU352" i="39" a="1"/>
  <c r="DU352" i="39" s="1"/>
  <c r="DV352" i="39" s="1"/>
  <c r="DP352" i="39"/>
  <c r="DL352" i="39"/>
  <c r="DM352" i="39" s="1"/>
  <c r="DL352" i="39" a="1"/>
  <c r="DG352" i="39"/>
  <c r="DC352" i="39" a="1"/>
  <c r="DC352" i="39" s="1"/>
  <c r="DD352" i="39" s="1"/>
  <c r="CX352" i="39"/>
  <c r="CT352" i="39"/>
  <c r="CU352" i="39" s="1"/>
  <c r="CT352" i="39" a="1"/>
  <c r="CO352" i="39"/>
  <c r="CK352" i="39" a="1"/>
  <c r="CK352" i="39" s="1"/>
  <c r="CL352" i="39" s="1"/>
  <c r="CF352" i="39"/>
  <c r="CB352" i="39"/>
  <c r="CC352" i="39" s="1"/>
  <c r="CB352" i="39" a="1"/>
  <c r="BW352" i="39"/>
  <c r="BS352" i="39" a="1"/>
  <c r="BS352" i="39" s="1"/>
  <c r="BT352" i="39" s="1"/>
  <c r="BN352" i="39"/>
  <c r="BK352" i="39"/>
  <c r="BJ352" i="39"/>
  <c r="BJ352" i="39" a="1"/>
  <c r="BE352" i="39"/>
  <c r="BA352" i="39" a="1"/>
  <c r="BA352" i="39" s="1"/>
  <c r="BB352" i="39" s="1"/>
  <c r="AV352" i="39"/>
  <c r="AR352" i="39" a="1"/>
  <c r="AR352" i="39" s="1"/>
  <c r="AS352" i="39" s="1"/>
  <c r="AM352" i="39"/>
  <c r="AI352" i="39" a="1"/>
  <c r="AI352" i="39" s="1"/>
  <c r="AJ352" i="39" s="1"/>
  <c r="AD352" i="39"/>
  <c r="Z352" i="39"/>
  <c r="AA352" i="39" s="1"/>
  <c r="Z352" i="39" a="1"/>
  <c r="U352" i="39"/>
  <c r="Q352" i="39" a="1"/>
  <c r="Q352" i="39" s="1"/>
  <c r="R352" i="39" s="1"/>
  <c r="L352" i="39"/>
  <c r="H352" i="39"/>
  <c r="I352" i="39" s="1"/>
  <c r="H352" i="39" a="1"/>
  <c r="GA351" i="39"/>
  <c r="FW351" i="39" a="1"/>
  <c r="FW351" i="39" s="1"/>
  <c r="FX351" i="39" s="1"/>
  <c r="FR351" i="39"/>
  <c r="FN351" i="39"/>
  <c r="FO351" i="39" s="1"/>
  <c r="FN351" i="39" a="1"/>
  <c r="FI351" i="39"/>
  <c r="FE351" i="39" a="1"/>
  <c r="FE351" i="39" s="1"/>
  <c r="FF351" i="39" s="1"/>
  <c r="EZ351" i="39"/>
  <c r="EV351" i="39"/>
  <c r="EW351" i="39" s="1"/>
  <c r="EV351" i="39" a="1"/>
  <c r="EQ351" i="39"/>
  <c r="EM351" i="39" a="1"/>
  <c r="EM351" i="39" s="1"/>
  <c r="EN351" i="39" s="1"/>
  <c r="EH351" i="39"/>
  <c r="ED351" i="39" a="1"/>
  <c r="ED351" i="39" s="1"/>
  <c r="EE351" i="39" s="1"/>
  <c r="DY351" i="39"/>
  <c r="DU351" i="39" a="1"/>
  <c r="DU351" i="39" s="1"/>
  <c r="DV351" i="39" s="1"/>
  <c r="DP351" i="39"/>
  <c r="DL351" i="39"/>
  <c r="DM351" i="39" s="1"/>
  <c r="DL351" i="39" a="1"/>
  <c r="DG351" i="39"/>
  <c r="DC351" i="39" a="1"/>
  <c r="DC351" i="39" s="1"/>
  <c r="DD351" i="39" s="1"/>
  <c r="CX351" i="39"/>
  <c r="CT351" i="39"/>
  <c r="CU351" i="39" s="1"/>
  <c r="CT351" i="39" a="1"/>
  <c r="CO351" i="39"/>
  <c r="CK351" i="39" a="1"/>
  <c r="CK351" i="39" s="1"/>
  <c r="CL351" i="39" s="1"/>
  <c r="CF351" i="39"/>
  <c r="CB351" i="39"/>
  <c r="CC351" i="39" s="1"/>
  <c r="CB351" i="39" a="1"/>
  <c r="BW351" i="39"/>
  <c r="BS351" i="39" a="1"/>
  <c r="BS351" i="39" s="1"/>
  <c r="BT351" i="39" s="1"/>
  <c r="BN351" i="39"/>
  <c r="BK351" i="39"/>
  <c r="BJ351" i="39"/>
  <c r="BJ351" i="39" a="1"/>
  <c r="BE351" i="39"/>
  <c r="BA351" i="39" a="1"/>
  <c r="BA351" i="39" s="1"/>
  <c r="BB351" i="39" s="1"/>
  <c r="AV351" i="39"/>
  <c r="AR351" i="39" a="1"/>
  <c r="AR351" i="39" s="1"/>
  <c r="AS351" i="39" s="1"/>
  <c r="AM351" i="39"/>
  <c r="AI351" i="39" a="1"/>
  <c r="AI351" i="39" s="1"/>
  <c r="AJ351" i="39" s="1"/>
  <c r="AD351" i="39"/>
  <c r="Z351" i="39"/>
  <c r="AA351" i="39" s="1"/>
  <c r="Z351" i="39" a="1"/>
  <c r="U351" i="39"/>
  <c r="Q351" i="39" a="1"/>
  <c r="Q351" i="39" s="1"/>
  <c r="R351" i="39" s="1"/>
  <c r="L351" i="39"/>
  <c r="H351" i="39"/>
  <c r="I351" i="39" s="1"/>
  <c r="H351" i="39" a="1"/>
  <c r="GA350" i="39"/>
  <c r="FW350" i="39" a="1"/>
  <c r="FW350" i="39" s="1"/>
  <c r="FX350" i="39" s="1"/>
  <c r="FR350" i="39"/>
  <c r="FN350" i="39"/>
  <c r="FO350" i="39" s="1"/>
  <c r="FN350" i="39" a="1"/>
  <c r="FI350" i="39"/>
  <c r="FE350" i="39" a="1"/>
  <c r="FE350" i="39" s="1"/>
  <c r="FF350" i="39" s="1"/>
  <c r="EZ350" i="39"/>
  <c r="EW350" i="39"/>
  <c r="EV350" i="39"/>
  <c r="EV350" i="39" a="1"/>
  <c r="EQ350" i="39"/>
  <c r="EM350" i="39" a="1"/>
  <c r="EM350" i="39" s="1"/>
  <c r="EN350" i="39" s="1"/>
  <c r="EH350" i="39"/>
  <c r="ED350" i="39" a="1"/>
  <c r="ED350" i="39" s="1"/>
  <c r="EE350" i="39" s="1"/>
  <c r="DY350" i="39"/>
  <c r="DU350" i="39" a="1"/>
  <c r="DU350" i="39" s="1"/>
  <c r="DV350" i="39" s="1"/>
  <c r="DP350" i="39"/>
  <c r="DL350" i="39"/>
  <c r="DM350" i="39" s="1"/>
  <c r="DL350" i="39" a="1"/>
  <c r="DG350" i="39"/>
  <c r="DC350" i="39" a="1"/>
  <c r="DC350" i="39" s="1"/>
  <c r="DD350" i="39" s="1"/>
  <c r="CX350" i="39"/>
  <c r="CT350" i="39"/>
  <c r="CU350" i="39" s="1"/>
  <c r="CT350" i="39" a="1"/>
  <c r="CO350" i="39"/>
  <c r="CK350" i="39" a="1"/>
  <c r="CK350" i="39" s="1"/>
  <c r="CL350" i="39" s="1"/>
  <c r="CF350" i="39"/>
  <c r="CB350" i="39"/>
  <c r="CC350" i="39" s="1"/>
  <c r="CB350" i="39" a="1"/>
  <c r="BW350" i="39"/>
  <c r="BS350" i="39" a="1"/>
  <c r="BS350" i="39" s="1"/>
  <c r="BT350" i="39" s="1"/>
  <c r="BN350" i="39"/>
  <c r="BK350" i="39"/>
  <c r="BJ350" i="39"/>
  <c r="BJ350" i="39" a="1"/>
  <c r="BE350" i="39"/>
  <c r="BA350" i="39" a="1"/>
  <c r="BA350" i="39" s="1"/>
  <c r="BB350" i="39" s="1"/>
  <c r="AV350" i="39"/>
  <c r="AR350" i="39" a="1"/>
  <c r="AR350" i="39" s="1"/>
  <c r="AS350" i="39" s="1"/>
  <c r="AM350" i="39"/>
  <c r="AI350" i="39" a="1"/>
  <c r="AI350" i="39" s="1"/>
  <c r="AJ350" i="39" s="1"/>
  <c r="AD350" i="39"/>
  <c r="Z350" i="39"/>
  <c r="AA350" i="39" s="1"/>
  <c r="Z350" i="39" a="1"/>
  <c r="U350" i="39"/>
  <c r="Q350" i="39" a="1"/>
  <c r="Q350" i="39" s="1"/>
  <c r="R350" i="39" s="1"/>
  <c r="L350" i="39"/>
  <c r="H350" i="39"/>
  <c r="I350" i="39" s="1"/>
  <c r="H350" i="39" a="1"/>
  <c r="GA349" i="39"/>
  <c r="FW349" i="39" a="1"/>
  <c r="FW349" i="39" s="1"/>
  <c r="FX349" i="39" s="1"/>
  <c r="FR349" i="39"/>
  <c r="FN349" i="39"/>
  <c r="FO349" i="39" s="1"/>
  <c r="FN349" i="39" a="1"/>
  <c r="FI349" i="39"/>
  <c r="FE349" i="39" a="1"/>
  <c r="FE349" i="39" s="1"/>
  <c r="FF349" i="39" s="1"/>
  <c r="EZ349" i="39"/>
  <c r="EW349" i="39"/>
  <c r="EV349" i="39"/>
  <c r="EV349" i="39" a="1"/>
  <c r="EQ349" i="39"/>
  <c r="EM349" i="39" a="1"/>
  <c r="EM349" i="39" s="1"/>
  <c r="EN349" i="39" s="1"/>
  <c r="EH349" i="39"/>
  <c r="ED349" i="39" a="1"/>
  <c r="ED349" i="39" s="1"/>
  <c r="EE349" i="39" s="1"/>
  <c r="DY349" i="39"/>
  <c r="DU349" i="39" a="1"/>
  <c r="DU349" i="39" s="1"/>
  <c r="DV349" i="39" s="1"/>
  <c r="DP349" i="39"/>
  <c r="DL349" i="39"/>
  <c r="DM349" i="39" s="1"/>
  <c r="DL349" i="39" a="1"/>
  <c r="DG349" i="39"/>
  <c r="DC349" i="39" a="1"/>
  <c r="DC349" i="39" s="1"/>
  <c r="DD349" i="39" s="1"/>
  <c r="CX349" i="39"/>
  <c r="CT349" i="39"/>
  <c r="CU349" i="39" s="1"/>
  <c r="CT349" i="39" a="1"/>
  <c r="CO349" i="39"/>
  <c r="CK349" i="39" a="1"/>
  <c r="CK349" i="39" s="1"/>
  <c r="CL349" i="39" s="1"/>
  <c r="CF349" i="39"/>
  <c r="CB349" i="39"/>
  <c r="CC349" i="39" s="1"/>
  <c r="CB349" i="39" a="1"/>
  <c r="BW349" i="39"/>
  <c r="BS349" i="39" a="1"/>
  <c r="BS349" i="39" s="1"/>
  <c r="BT349" i="39" s="1"/>
  <c r="BN349" i="39"/>
  <c r="BK349" i="39"/>
  <c r="BJ349" i="39"/>
  <c r="BJ349" i="39" a="1"/>
  <c r="BE349" i="39"/>
  <c r="BA349" i="39" a="1"/>
  <c r="BA349" i="39" s="1"/>
  <c r="BB349" i="39" s="1"/>
  <c r="AV349" i="39"/>
  <c r="AR349" i="39" a="1"/>
  <c r="AR349" i="39" s="1"/>
  <c r="AS349" i="39" s="1"/>
  <c r="AM349" i="39"/>
  <c r="AI349" i="39" a="1"/>
  <c r="AI349" i="39" s="1"/>
  <c r="AJ349" i="39" s="1"/>
  <c r="AD349" i="39"/>
  <c r="Z349" i="39"/>
  <c r="AA349" i="39" s="1"/>
  <c r="Z349" i="39" a="1"/>
  <c r="U349" i="39"/>
  <c r="Q349" i="39" a="1"/>
  <c r="Q349" i="39" s="1"/>
  <c r="R349" i="39" s="1"/>
  <c r="L349" i="39"/>
  <c r="H349" i="39"/>
  <c r="I349" i="39" s="1"/>
  <c r="H349" i="39" a="1"/>
  <c r="GA348" i="39"/>
  <c r="FW348" i="39" a="1"/>
  <c r="FW348" i="39" s="1"/>
  <c r="FX348" i="39" s="1"/>
  <c r="FR348" i="39"/>
  <c r="FN348" i="39"/>
  <c r="FO348" i="39" s="1"/>
  <c r="FN348" i="39" a="1"/>
  <c r="FI348" i="39"/>
  <c r="FE348" i="39" a="1"/>
  <c r="FE348" i="39" s="1"/>
  <c r="FF348" i="39" s="1"/>
  <c r="EZ348" i="39"/>
  <c r="EW348" i="39"/>
  <c r="EV348" i="39"/>
  <c r="EV348" i="39" a="1"/>
  <c r="EQ348" i="39"/>
  <c r="EM348" i="39" a="1"/>
  <c r="EM348" i="39" s="1"/>
  <c r="EN348" i="39" s="1"/>
  <c r="EH348" i="39"/>
  <c r="ED348" i="39" a="1"/>
  <c r="ED348" i="39" s="1"/>
  <c r="EE348" i="39" s="1"/>
  <c r="DY348" i="39"/>
  <c r="DU348" i="39" a="1"/>
  <c r="DU348" i="39" s="1"/>
  <c r="DV348" i="39" s="1"/>
  <c r="DP348" i="39"/>
  <c r="DL348" i="39"/>
  <c r="DM348" i="39" s="1"/>
  <c r="DL348" i="39" a="1"/>
  <c r="DG348" i="39"/>
  <c r="DC348" i="39" a="1"/>
  <c r="DC348" i="39" s="1"/>
  <c r="DD348" i="39" s="1"/>
  <c r="CX348" i="39"/>
  <c r="CT348" i="39"/>
  <c r="CU348" i="39" s="1"/>
  <c r="CT348" i="39" a="1"/>
  <c r="CO348" i="39"/>
  <c r="CK348" i="39" a="1"/>
  <c r="CK348" i="39" s="1"/>
  <c r="CL348" i="39" s="1"/>
  <c r="CF348" i="39"/>
  <c r="CB348" i="39"/>
  <c r="CC348" i="39" s="1"/>
  <c r="CB348" i="39" a="1"/>
  <c r="BW348" i="39"/>
  <c r="BS348" i="39" a="1"/>
  <c r="BS348" i="39" s="1"/>
  <c r="BT348" i="39" s="1"/>
  <c r="BN348" i="39"/>
  <c r="BK348" i="39"/>
  <c r="BJ348" i="39"/>
  <c r="BJ348" i="39" a="1"/>
  <c r="BE348" i="39"/>
  <c r="BA348" i="39" a="1"/>
  <c r="BA348" i="39" s="1"/>
  <c r="BB348" i="39" s="1"/>
  <c r="AV348" i="39"/>
  <c r="AR348" i="39" a="1"/>
  <c r="AR348" i="39" s="1"/>
  <c r="AS348" i="39" s="1"/>
  <c r="AM348" i="39"/>
  <c r="AI348" i="39" a="1"/>
  <c r="AI348" i="39" s="1"/>
  <c r="AJ348" i="39" s="1"/>
  <c r="AD348" i="39"/>
  <c r="Z348" i="39"/>
  <c r="AA348" i="39" s="1"/>
  <c r="Z348" i="39" a="1"/>
  <c r="U348" i="39"/>
  <c r="Q348" i="39" a="1"/>
  <c r="Q348" i="39" s="1"/>
  <c r="R348" i="39" s="1"/>
  <c r="L348" i="39"/>
  <c r="H348" i="39"/>
  <c r="I348" i="39" s="1"/>
  <c r="H348" i="39" a="1"/>
  <c r="GA347" i="39"/>
  <c r="FW347" i="39" a="1"/>
  <c r="FW347" i="39" s="1"/>
  <c r="FX347" i="39" s="1"/>
  <c r="FR347" i="39"/>
  <c r="FN347" i="39"/>
  <c r="FO347" i="39" s="1"/>
  <c r="FN347" i="39" a="1"/>
  <c r="FI347" i="39"/>
  <c r="FE347" i="39" a="1"/>
  <c r="FE347" i="39" s="1"/>
  <c r="FF347" i="39" s="1"/>
  <c r="EZ347" i="39"/>
  <c r="EV347" i="39"/>
  <c r="EW347" i="39" s="1"/>
  <c r="EV347" i="39" a="1"/>
  <c r="EQ347" i="39"/>
  <c r="EM347" i="39" a="1"/>
  <c r="EM347" i="39" s="1"/>
  <c r="EN347" i="39" s="1"/>
  <c r="EH347" i="39"/>
  <c r="ED347" i="39" a="1"/>
  <c r="ED347" i="39" s="1"/>
  <c r="EE347" i="39" s="1"/>
  <c r="DY347" i="39"/>
  <c r="DU347" i="39" a="1"/>
  <c r="DU347" i="39" s="1"/>
  <c r="DV347" i="39" s="1"/>
  <c r="DP347" i="39"/>
  <c r="DL347" i="39"/>
  <c r="DM347" i="39" s="1"/>
  <c r="DL347" i="39" a="1"/>
  <c r="DG347" i="39"/>
  <c r="DC347" i="39" a="1"/>
  <c r="DC347" i="39" s="1"/>
  <c r="DD347" i="39" s="1"/>
  <c r="CX347" i="39"/>
  <c r="CU347" i="39"/>
  <c r="CT347" i="39"/>
  <c r="CT347" i="39" a="1"/>
  <c r="CO347" i="39"/>
  <c r="CK347" i="39" a="1"/>
  <c r="CK347" i="39" s="1"/>
  <c r="CL347" i="39" s="1"/>
  <c r="CF347" i="39"/>
  <c r="CB347" i="39"/>
  <c r="CC347" i="39" s="1"/>
  <c r="CB347" i="39" a="1"/>
  <c r="BW347" i="39"/>
  <c r="BS347" i="39" a="1"/>
  <c r="BS347" i="39" s="1"/>
  <c r="BT347" i="39" s="1"/>
  <c r="BN347" i="39"/>
  <c r="BJ347" i="39" a="1"/>
  <c r="BJ347" i="39" s="1"/>
  <c r="BK347" i="39" s="1"/>
  <c r="BE347" i="39"/>
  <c r="BA347" i="39" a="1"/>
  <c r="BA347" i="39" s="1"/>
  <c r="BB347" i="39" s="1"/>
  <c r="AV347" i="39"/>
  <c r="AR347" i="39" a="1"/>
  <c r="AR347" i="39" s="1"/>
  <c r="AS347" i="39" s="1"/>
  <c r="AM347" i="39"/>
  <c r="AI347" i="39" a="1"/>
  <c r="AI347" i="39" s="1"/>
  <c r="AJ347" i="39" s="1"/>
  <c r="AD347" i="39"/>
  <c r="AA347" i="39"/>
  <c r="Z347" i="39"/>
  <c r="Z347" i="39" a="1"/>
  <c r="U347" i="39"/>
  <c r="Q347" i="39" a="1"/>
  <c r="Q347" i="39" s="1"/>
  <c r="R347" i="39" s="1"/>
  <c r="L347" i="39"/>
  <c r="I347" i="39"/>
  <c r="H347" i="39"/>
  <c r="H347" i="39" a="1"/>
  <c r="GA346" i="39"/>
  <c r="FW346" i="39" a="1"/>
  <c r="FW346" i="39" s="1"/>
  <c r="FX346" i="39" s="1"/>
  <c r="FR346" i="39"/>
  <c r="FN346" i="39"/>
  <c r="FO346" i="39" s="1"/>
  <c r="FN346" i="39" a="1"/>
  <c r="FI346" i="39"/>
  <c r="FE346" i="39" a="1"/>
  <c r="FE346" i="39" s="1"/>
  <c r="FF346" i="39" s="1"/>
  <c r="EZ346" i="39"/>
  <c r="EV346" i="39" a="1"/>
  <c r="EV346" i="39" s="1"/>
  <c r="EW346" i="39" s="1"/>
  <c r="EQ346" i="39"/>
  <c r="EM346" i="39" a="1"/>
  <c r="EM346" i="39" s="1"/>
  <c r="EN346" i="39" s="1"/>
  <c r="EH346" i="39"/>
  <c r="ED346" i="39" a="1"/>
  <c r="ED346" i="39" s="1"/>
  <c r="EE346" i="39" s="1"/>
  <c r="DY346" i="39"/>
  <c r="DU346" i="39" a="1"/>
  <c r="DU346" i="39" s="1"/>
  <c r="DV346" i="39" s="1"/>
  <c r="DP346" i="39"/>
  <c r="DM346" i="39"/>
  <c r="DL346" i="39"/>
  <c r="DL346" i="39" a="1"/>
  <c r="DG346" i="39"/>
  <c r="DC346" i="39" a="1"/>
  <c r="DC346" i="39" s="1"/>
  <c r="DD346" i="39" s="1"/>
  <c r="CX346" i="39"/>
  <c r="CT346" i="39" a="1"/>
  <c r="CT346" i="39" s="1"/>
  <c r="CU346" i="39" s="1"/>
  <c r="CO346" i="39"/>
  <c r="CK346" i="39"/>
  <c r="CL346" i="39" s="1"/>
  <c r="CK346" i="39" a="1"/>
  <c r="CF346" i="39"/>
  <c r="CC346" i="39"/>
  <c r="CB346" i="39"/>
  <c r="CB346" i="39" a="1"/>
  <c r="BW346" i="39"/>
  <c r="BS346" i="39" a="1"/>
  <c r="BS346" i="39" s="1"/>
  <c r="BT346" i="39" s="1"/>
  <c r="BN346" i="39"/>
  <c r="BJ346" i="39"/>
  <c r="BK346" i="39" s="1"/>
  <c r="BJ346" i="39" a="1"/>
  <c r="BE346" i="39"/>
  <c r="BA346" i="39" a="1"/>
  <c r="BA346" i="39" s="1"/>
  <c r="BB346" i="39" s="1"/>
  <c r="AV346" i="39"/>
  <c r="AR346" i="39" a="1"/>
  <c r="AR346" i="39" s="1"/>
  <c r="AS346" i="39" s="1"/>
  <c r="AM346" i="39"/>
  <c r="AI346" i="39" a="1"/>
  <c r="AI346" i="39" s="1"/>
  <c r="AJ346" i="39" s="1"/>
  <c r="AD346" i="39"/>
  <c r="AA346" i="39"/>
  <c r="Z346" i="39" a="1"/>
  <c r="Z346" i="39" s="1"/>
  <c r="U346" i="39"/>
  <c r="Q346" i="39" a="1"/>
  <c r="Q346" i="39" s="1"/>
  <c r="R346" i="39" s="1"/>
  <c r="L346" i="39"/>
  <c r="I346" i="39"/>
  <c r="H346" i="39" a="1"/>
  <c r="H346" i="39" s="1"/>
  <c r="GA345" i="39"/>
  <c r="FW345" i="39" a="1"/>
  <c r="FW345" i="39" s="1"/>
  <c r="FX345" i="39" s="1"/>
  <c r="FR345" i="39"/>
  <c r="FN345" i="39" a="1"/>
  <c r="FN345" i="39" s="1"/>
  <c r="FO345" i="39" s="1"/>
  <c r="FI345" i="39"/>
  <c r="FE345" i="39" a="1"/>
  <c r="FE345" i="39" s="1"/>
  <c r="FF345" i="39" s="1"/>
  <c r="EZ345" i="39"/>
  <c r="EV345" i="39" a="1"/>
  <c r="EV345" i="39" s="1"/>
  <c r="EW345" i="39" s="1"/>
  <c r="EQ345" i="39"/>
  <c r="EM345" i="39" a="1"/>
  <c r="EM345" i="39" s="1"/>
  <c r="EN345" i="39" s="1"/>
  <c r="EH345" i="39"/>
  <c r="ED345" i="39" a="1"/>
  <c r="ED345" i="39" s="1"/>
  <c r="EE345" i="39" s="1"/>
  <c r="DY345" i="39"/>
  <c r="DU345" i="39" a="1"/>
  <c r="DU345" i="39" s="1"/>
  <c r="DV345" i="39" s="1"/>
  <c r="DP345" i="39"/>
  <c r="DL345" i="39" a="1"/>
  <c r="DL345" i="39" s="1"/>
  <c r="DM345" i="39" s="1"/>
  <c r="DG345" i="39"/>
  <c r="DC345" i="39" a="1"/>
  <c r="DC345" i="39" s="1"/>
  <c r="DD345" i="39" s="1"/>
  <c r="CX345" i="39"/>
  <c r="CT345" i="39" a="1"/>
  <c r="CT345" i="39" s="1"/>
  <c r="CU345" i="39" s="1"/>
  <c r="CO345" i="39"/>
  <c r="CK345" i="39" a="1"/>
  <c r="CK345" i="39" s="1"/>
  <c r="CL345" i="39" s="1"/>
  <c r="CF345" i="39"/>
  <c r="CB345" i="39" a="1"/>
  <c r="CB345" i="39" s="1"/>
  <c r="CC345" i="39" s="1"/>
  <c r="BW345" i="39"/>
  <c r="BS345" i="39" a="1"/>
  <c r="BS345" i="39" s="1"/>
  <c r="BT345" i="39" s="1"/>
  <c r="BN345" i="39"/>
  <c r="BJ345" i="39" a="1"/>
  <c r="BJ345" i="39" s="1"/>
  <c r="BK345" i="39" s="1"/>
  <c r="BE345" i="39"/>
  <c r="BA345" i="39" a="1"/>
  <c r="BA345" i="39" s="1"/>
  <c r="BB345" i="39" s="1"/>
  <c r="AV345" i="39"/>
  <c r="AR345" i="39" a="1"/>
  <c r="AR345" i="39" s="1"/>
  <c r="AS345" i="39" s="1"/>
  <c r="AM345" i="39"/>
  <c r="AI345" i="39" a="1"/>
  <c r="AI345" i="39" s="1"/>
  <c r="AJ345" i="39" s="1"/>
  <c r="AD345" i="39"/>
  <c r="Z345" i="39" a="1"/>
  <c r="Z345" i="39" s="1"/>
  <c r="AA345" i="39" s="1"/>
  <c r="U345" i="39"/>
  <c r="Q345" i="39" a="1"/>
  <c r="Q345" i="39" s="1"/>
  <c r="R345" i="39" s="1"/>
  <c r="L345" i="39"/>
  <c r="H345" i="39" a="1"/>
  <c r="H345" i="39" s="1"/>
  <c r="I345" i="39" s="1"/>
  <c r="GA344" i="39"/>
  <c r="FW344" i="39" a="1"/>
  <c r="FW344" i="39" s="1"/>
  <c r="FX344" i="39" s="1"/>
  <c r="FR344" i="39"/>
  <c r="FN344" i="39" a="1"/>
  <c r="FN344" i="39" s="1"/>
  <c r="FO344" i="39" s="1"/>
  <c r="FI344" i="39"/>
  <c r="FE344" i="39" a="1"/>
  <c r="FE344" i="39" s="1"/>
  <c r="FF344" i="39" s="1"/>
  <c r="EZ344" i="39"/>
  <c r="EV344" i="39" a="1"/>
  <c r="EV344" i="39" s="1"/>
  <c r="EW344" i="39" s="1"/>
  <c r="EQ344" i="39"/>
  <c r="EM344" i="39" a="1"/>
  <c r="EM344" i="39" s="1"/>
  <c r="EN344" i="39" s="1"/>
  <c r="EH344" i="39"/>
  <c r="ED344" i="39" a="1"/>
  <c r="ED344" i="39" s="1"/>
  <c r="EE344" i="39" s="1"/>
  <c r="DY344" i="39"/>
  <c r="DU344" i="39" a="1"/>
  <c r="DU344" i="39" s="1"/>
  <c r="DV344" i="39" s="1"/>
  <c r="DP344" i="39"/>
  <c r="DL344" i="39" a="1"/>
  <c r="DL344" i="39" s="1"/>
  <c r="DM344" i="39" s="1"/>
  <c r="DG344" i="39"/>
  <c r="DC344" i="39" a="1"/>
  <c r="DC344" i="39" s="1"/>
  <c r="DD344" i="39" s="1"/>
  <c r="CX344" i="39"/>
  <c r="CT344" i="39" a="1"/>
  <c r="CT344" i="39" s="1"/>
  <c r="CU344" i="39" s="1"/>
  <c r="CO344" i="39"/>
  <c r="CK344" i="39" a="1"/>
  <c r="CK344" i="39" s="1"/>
  <c r="CL344" i="39" s="1"/>
  <c r="CF344" i="39"/>
  <c r="CB344" i="39" a="1"/>
  <c r="CB344" i="39" s="1"/>
  <c r="CC344" i="39" s="1"/>
  <c r="BW344" i="39"/>
  <c r="BS344" i="39" a="1"/>
  <c r="BS344" i="39" s="1"/>
  <c r="BT344" i="39" s="1"/>
  <c r="BN344" i="39"/>
  <c r="BJ344" i="39" a="1"/>
  <c r="BJ344" i="39" s="1"/>
  <c r="BK344" i="39" s="1"/>
  <c r="BE344" i="39"/>
  <c r="BA344" i="39" a="1"/>
  <c r="BA344" i="39" s="1"/>
  <c r="BB344" i="39" s="1"/>
  <c r="AV344" i="39"/>
  <c r="AR344" i="39" a="1"/>
  <c r="AR344" i="39" s="1"/>
  <c r="AS344" i="39" s="1"/>
  <c r="AM344" i="39"/>
  <c r="AI344" i="39" a="1"/>
  <c r="AI344" i="39" s="1"/>
  <c r="AJ344" i="39" s="1"/>
  <c r="AD344" i="39"/>
  <c r="AA344" i="39"/>
  <c r="Z344" i="39" a="1"/>
  <c r="Z344" i="39" s="1"/>
  <c r="U344" i="39"/>
  <c r="Q344" i="39" a="1"/>
  <c r="Q344" i="39" s="1"/>
  <c r="R344" i="39" s="1"/>
  <c r="L344" i="39"/>
  <c r="H344" i="39" a="1"/>
  <c r="H344" i="39" s="1"/>
  <c r="I344" i="39" s="1"/>
  <c r="GA343" i="39"/>
  <c r="FW343" i="39" a="1"/>
  <c r="FW343" i="39" s="1"/>
  <c r="FX343" i="39" s="1"/>
  <c r="FR343" i="39"/>
  <c r="FN343" i="39" a="1"/>
  <c r="FN343" i="39" s="1"/>
  <c r="FO343" i="39" s="1"/>
  <c r="FI343" i="39"/>
  <c r="FE343" i="39" a="1"/>
  <c r="FE343" i="39" s="1"/>
  <c r="FF343" i="39" s="1"/>
  <c r="EZ343" i="39"/>
  <c r="EV343" i="39" a="1"/>
  <c r="EV343" i="39" s="1"/>
  <c r="EW343" i="39" s="1"/>
  <c r="EQ343" i="39"/>
  <c r="EM343" i="39" a="1"/>
  <c r="EM343" i="39" s="1"/>
  <c r="EN343" i="39" s="1"/>
  <c r="EH343" i="39"/>
  <c r="ED343" i="39" a="1"/>
  <c r="ED343" i="39" s="1"/>
  <c r="EE343" i="39" s="1"/>
  <c r="DY343" i="39"/>
  <c r="DU343" i="39" a="1"/>
  <c r="DU343" i="39" s="1"/>
  <c r="DV343" i="39" s="1"/>
  <c r="DP343" i="39"/>
  <c r="DM343" i="39"/>
  <c r="DL343" i="39" a="1"/>
  <c r="DL343" i="39" s="1"/>
  <c r="DG343" i="39"/>
  <c r="DC343" i="39" a="1"/>
  <c r="DC343" i="39" s="1"/>
  <c r="DD343" i="39" s="1"/>
  <c r="CX343" i="39"/>
  <c r="CT343" i="39" a="1"/>
  <c r="CT343" i="39" s="1"/>
  <c r="CU343" i="39" s="1"/>
  <c r="CO343" i="39"/>
  <c r="CK343" i="39" a="1"/>
  <c r="CK343" i="39" s="1"/>
  <c r="CL343" i="39" s="1"/>
  <c r="CF343" i="39"/>
  <c r="CB343" i="39" a="1"/>
  <c r="CB343" i="39" s="1"/>
  <c r="CC343" i="39" s="1"/>
  <c r="BW343" i="39"/>
  <c r="BS343" i="39" a="1"/>
  <c r="BS343" i="39" s="1"/>
  <c r="BT343" i="39" s="1"/>
  <c r="BN343" i="39"/>
  <c r="BJ343" i="39" a="1"/>
  <c r="BJ343" i="39" s="1"/>
  <c r="BK343" i="39" s="1"/>
  <c r="BE343" i="39"/>
  <c r="BA343" i="39" a="1"/>
  <c r="BA343" i="39" s="1"/>
  <c r="BB343" i="39" s="1"/>
  <c r="AV343" i="39"/>
  <c r="AR343" i="39" a="1"/>
  <c r="AR343" i="39" s="1"/>
  <c r="AS343" i="39" s="1"/>
  <c r="AM343" i="39"/>
  <c r="AI343" i="39" a="1"/>
  <c r="AI343" i="39" s="1"/>
  <c r="AJ343" i="39" s="1"/>
  <c r="AD343" i="39"/>
  <c r="Z343" i="39" a="1"/>
  <c r="Z343" i="39" s="1"/>
  <c r="AA343" i="39" s="1"/>
  <c r="U343" i="39"/>
  <c r="Q343" i="39" a="1"/>
  <c r="Q343" i="39" s="1"/>
  <c r="R343" i="39" s="1"/>
  <c r="L343" i="39"/>
  <c r="H343" i="39" a="1"/>
  <c r="H343" i="39" s="1"/>
  <c r="I343" i="39" s="1"/>
  <c r="GA342" i="39"/>
  <c r="FW342" i="39" a="1"/>
  <c r="FW342" i="39" s="1"/>
  <c r="FX342" i="39" s="1"/>
  <c r="FR342" i="39"/>
  <c r="FN342" i="39" a="1"/>
  <c r="FN342" i="39" s="1"/>
  <c r="FO342" i="39" s="1"/>
  <c r="FI342" i="39"/>
  <c r="FE342" i="39" a="1"/>
  <c r="FE342" i="39" s="1"/>
  <c r="FF342" i="39" s="1"/>
  <c r="EZ342" i="39"/>
  <c r="EV342" i="39" a="1"/>
  <c r="EV342" i="39" s="1"/>
  <c r="EW342" i="39" s="1"/>
  <c r="EQ342" i="39"/>
  <c r="EM342" i="39" a="1"/>
  <c r="EM342" i="39" s="1"/>
  <c r="EN342" i="39" s="1"/>
  <c r="EH342" i="39"/>
  <c r="ED342" i="39" a="1"/>
  <c r="ED342" i="39" s="1"/>
  <c r="EE342" i="39" s="1"/>
  <c r="DY342" i="39"/>
  <c r="DU342" i="39" a="1"/>
  <c r="DU342" i="39" s="1"/>
  <c r="DV342" i="39" s="1"/>
  <c r="DP342" i="39"/>
  <c r="DM342" i="39"/>
  <c r="DL342" i="39" a="1"/>
  <c r="DL342" i="39" s="1"/>
  <c r="DG342" i="39"/>
  <c r="DC342" i="39" a="1"/>
  <c r="DC342" i="39" s="1"/>
  <c r="DD342" i="39" s="1"/>
  <c r="CX342" i="39"/>
  <c r="CT342" i="39" a="1"/>
  <c r="CT342" i="39" s="1"/>
  <c r="CU342" i="39" s="1"/>
  <c r="CO342" i="39"/>
  <c r="CK342" i="39" a="1"/>
  <c r="CK342" i="39" s="1"/>
  <c r="CL342" i="39" s="1"/>
  <c r="CF342" i="39"/>
  <c r="CB342" i="39" a="1"/>
  <c r="CB342" i="39" s="1"/>
  <c r="CC342" i="39" s="1"/>
  <c r="BW342" i="39"/>
  <c r="BS342" i="39" a="1"/>
  <c r="BS342" i="39" s="1"/>
  <c r="BT342" i="39" s="1"/>
  <c r="BN342" i="39"/>
  <c r="BJ342" i="39" a="1"/>
  <c r="BJ342" i="39" s="1"/>
  <c r="BK342" i="39" s="1"/>
  <c r="BE342" i="39"/>
  <c r="BA342" i="39" a="1"/>
  <c r="BA342" i="39" s="1"/>
  <c r="BB342" i="39" s="1"/>
  <c r="AV342" i="39"/>
  <c r="AR342" i="39" a="1"/>
  <c r="AR342" i="39" s="1"/>
  <c r="AS342" i="39" s="1"/>
  <c r="AM342" i="39"/>
  <c r="AI342" i="39" a="1"/>
  <c r="AI342" i="39" s="1"/>
  <c r="AJ342" i="39" s="1"/>
  <c r="AD342" i="39"/>
  <c r="AA342" i="39"/>
  <c r="Z342" i="39" a="1"/>
  <c r="Z342" i="39" s="1"/>
  <c r="U342" i="39"/>
  <c r="Q342" i="39" a="1"/>
  <c r="Q342" i="39" s="1"/>
  <c r="R342" i="39" s="1"/>
  <c r="L342" i="39"/>
  <c r="H342" i="39" a="1"/>
  <c r="H342" i="39" s="1"/>
  <c r="I342" i="39" s="1"/>
  <c r="GA341" i="39"/>
  <c r="FW341" i="39" a="1"/>
  <c r="FW341" i="39" s="1"/>
  <c r="FX341" i="39" s="1"/>
  <c r="FR341" i="39"/>
  <c r="FN341" i="39" a="1"/>
  <c r="FN341" i="39" s="1"/>
  <c r="FO341" i="39" s="1"/>
  <c r="FI341" i="39"/>
  <c r="FE341" i="39" a="1"/>
  <c r="FE341" i="39" s="1"/>
  <c r="FF341" i="39" s="1"/>
  <c r="EZ341" i="39"/>
  <c r="EV341" i="39" a="1"/>
  <c r="EV341" i="39" s="1"/>
  <c r="EW341" i="39" s="1"/>
  <c r="EQ341" i="39"/>
  <c r="EM341" i="39" a="1"/>
  <c r="EM341" i="39" s="1"/>
  <c r="EN341" i="39" s="1"/>
  <c r="EH341" i="39"/>
  <c r="ED341" i="39" a="1"/>
  <c r="ED341" i="39" s="1"/>
  <c r="EE341" i="39" s="1"/>
  <c r="DY341" i="39"/>
  <c r="DU341" i="39" a="1"/>
  <c r="DU341" i="39" s="1"/>
  <c r="DV341" i="39" s="1"/>
  <c r="DP341" i="39"/>
  <c r="DM341" i="39"/>
  <c r="DL341" i="39" a="1"/>
  <c r="DL341" i="39" s="1"/>
  <c r="DG341" i="39"/>
  <c r="DC341" i="39" a="1"/>
  <c r="DC341" i="39" s="1"/>
  <c r="DD341" i="39" s="1"/>
  <c r="CX341" i="39"/>
  <c r="CT341" i="39" a="1"/>
  <c r="CT341" i="39" s="1"/>
  <c r="CU341" i="39" s="1"/>
  <c r="CO341" i="39"/>
  <c r="CK341" i="39" a="1"/>
  <c r="CK341" i="39" s="1"/>
  <c r="CL341" i="39" s="1"/>
  <c r="CF341" i="39"/>
  <c r="CB341" i="39" a="1"/>
  <c r="CB341" i="39" s="1"/>
  <c r="CC341" i="39" s="1"/>
  <c r="BW341" i="39"/>
  <c r="BS341" i="39" a="1"/>
  <c r="BS341" i="39" s="1"/>
  <c r="BT341" i="39" s="1"/>
  <c r="BN341" i="39"/>
  <c r="BJ341" i="39" a="1"/>
  <c r="BJ341" i="39" s="1"/>
  <c r="BK341" i="39" s="1"/>
  <c r="BE341" i="39"/>
  <c r="BA341" i="39" a="1"/>
  <c r="BA341" i="39" s="1"/>
  <c r="BB341" i="39" s="1"/>
  <c r="AV341" i="39"/>
  <c r="AR341" i="39" a="1"/>
  <c r="AR341" i="39" s="1"/>
  <c r="AS341" i="39" s="1"/>
  <c r="AM341" i="39"/>
  <c r="AI341" i="39" a="1"/>
  <c r="AI341" i="39" s="1"/>
  <c r="AJ341" i="39" s="1"/>
  <c r="AD341" i="39"/>
  <c r="AA341" i="39"/>
  <c r="Z341" i="39" a="1"/>
  <c r="Z341" i="39" s="1"/>
  <c r="U341" i="39"/>
  <c r="Q341" i="39" a="1"/>
  <c r="Q341" i="39" s="1"/>
  <c r="R341" i="39" s="1"/>
  <c r="L341" i="39"/>
  <c r="H341" i="39" a="1"/>
  <c r="H341" i="39" s="1"/>
  <c r="I341" i="39" s="1"/>
  <c r="GA340" i="39"/>
  <c r="FW340" i="39" a="1"/>
  <c r="FW340" i="39" s="1"/>
  <c r="FX340" i="39" s="1"/>
  <c r="FR340" i="39"/>
  <c r="FN340" i="39" a="1"/>
  <c r="FN340" i="39" s="1"/>
  <c r="FO340" i="39" s="1"/>
  <c r="FI340" i="39"/>
  <c r="FE340" i="39" a="1"/>
  <c r="FE340" i="39" s="1"/>
  <c r="FF340" i="39" s="1"/>
  <c r="EZ340" i="39"/>
  <c r="EV340" i="39" a="1"/>
  <c r="EV340" i="39" s="1"/>
  <c r="EW340" i="39" s="1"/>
  <c r="EQ340" i="39"/>
  <c r="EM340" i="39" a="1"/>
  <c r="EM340" i="39" s="1"/>
  <c r="EN340" i="39" s="1"/>
  <c r="EH340" i="39"/>
  <c r="ED340" i="39" a="1"/>
  <c r="ED340" i="39" s="1"/>
  <c r="EE340" i="39" s="1"/>
  <c r="DY340" i="39"/>
  <c r="DU340" i="39" a="1"/>
  <c r="DU340" i="39" s="1"/>
  <c r="DV340" i="39" s="1"/>
  <c r="DP340" i="39"/>
  <c r="DL340" i="39" a="1"/>
  <c r="DL340" i="39" s="1"/>
  <c r="DM340" i="39" s="1"/>
  <c r="DG340" i="39"/>
  <c r="DC340" i="39" a="1"/>
  <c r="DC340" i="39" s="1"/>
  <c r="DD340" i="39" s="1"/>
  <c r="CX340" i="39"/>
  <c r="CT340" i="39" a="1"/>
  <c r="CT340" i="39" s="1"/>
  <c r="CU340" i="39" s="1"/>
  <c r="CO340" i="39"/>
  <c r="CK340" i="39" a="1"/>
  <c r="CK340" i="39" s="1"/>
  <c r="CL340" i="39" s="1"/>
  <c r="CF340" i="39"/>
  <c r="CB340" i="39" a="1"/>
  <c r="CB340" i="39" s="1"/>
  <c r="CC340" i="39" s="1"/>
  <c r="BW340" i="39"/>
  <c r="BS340" i="39" a="1"/>
  <c r="BS340" i="39" s="1"/>
  <c r="BT340" i="39" s="1"/>
  <c r="BN340" i="39"/>
  <c r="BK340" i="39"/>
  <c r="BJ340" i="39"/>
  <c r="BJ340" i="39" a="1"/>
  <c r="BE340" i="39"/>
  <c r="BA340" i="39" a="1"/>
  <c r="BA340" i="39" s="1"/>
  <c r="BB340" i="39" s="1"/>
  <c r="AV340" i="39"/>
  <c r="AR340" i="39" a="1"/>
  <c r="AR340" i="39" s="1"/>
  <c r="AS340" i="39" s="1"/>
  <c r="AM340" i="39"/>
  <c r="AI340" i="39" a="1"/>
  <c r="AI340" i="39" s="1"/>
  <c r="AJ340" i="39" s="1"/>
  <c r="AD340" i="39"/>
  <c r="AA340" i="39"/>
  <c r="Z340" i="39" a="1"/>
  <c r="Z340" i="39" s="1"/>
  <c r="U340" i="39"/>
  <c r="Q340" i="39" a="1"/>
  <c r="Q340" i="39" s="1"/>
  <c r="R340" i="39" s="1"/>
  <c r="L340" i="39"/>
  <c r="H340" i="39" a="1"/>
  <c r="H340" i="39" s="1"/>
  <c r="I340" i="39" s="1"/>
  <c r="GA339" i="39"/>
  <c r="FW339" i="39" a="1"/>
  <c r="FW339" i="39" s="1"/>
  <c r="FX339" i="39" s="1"/>
  <c r="FR339" i="39"/>
  <c r="FN339" i="39" a="1"/>
  <c r="FN339" i="39" s="1"/>
  <c r="FO339" i="39" s="1"/>
  <c r="FI339" i="39"/>
  <c r="FE339" i="39" a="1"/>
  <c r="FE339" i="39" s="1"/>
  <c r="FF339" i="39" s="1"/>
  <c r="EZ339" i="39"/>
  <c r="EW339" i="39"/>
  <c r="EV339" i="39"/>
  <c r="EV339" i="39" a="1"/>
  <c r="EQ339" i="39"/>
  <c r="EM339" i="39" a="1"/>
  <c r="EM339" i="39" s="1"/>
  <c r="EN339" i="39" s="1"/>
  <c r="EH339" i="39"/>
  <c r="ED339" i="39" a="1"/>
  <c r="ED339" i="39" s="1"/>
  <c r="EE339" i="39" s="1"/>
  <c r="DY339" i="39"/>
  <c r="DU339" i="39" a="1"/>
  <c r="DU339" i="39" s="1"/>
  <c r="DV339" i="39" s="1"/>
  <c r="DP339" i="39"/>
  <c r="DM339" i="39"/>
  <c r="DL339" i="39" a="1"/>
  <c r="DL339" i="39" s="1"/>
  <c r="DG339" i="39"/>
  <c r="DC339" i="39" a="1"/>
  <c r="DC339" i="39" s="1"/>
  <c r="DD339" i="39" s="1"/>
  <c r="CX339" i="39"/>
  <c r="CT339" i="39"/>
  <c r="CU339" i="39" s="1"/>
  <c r="CT339" i="39" a="1"/>
  <c r="CO339" i="39"/>
  <c r="CL339" i="39"/>
  <c r="CK339" i="39" a="1"/>
  <c r="CK339" i="39" s="1"/>
  <c r="CF339" i="39"/>
  <c r="CB339" i="39" a="1"/>
  <c r="CB339" i="39" s="1"/>
  <c r="CC339" i="39" s="1"/>
  <c r="BW339" i="39"/>
  <c r="BS339" i="39" a="1"/>
  <c r="BS339" i="39" s="1"/>
  <c r="BT339" i="39" s="1"/>
  <c r="BN339" i="39"/>
  <c r="BJ339" i="39"/>
  <c r="BK339" i="39" s="1"/>
  <c r="BJ339" i="39" a="1"/>
  <c r="BE339" i="39"/>
  <c r="BB339" i="39"/>
  <c r="BA339" i="39" a="1"/>
  <c r="BA339" i="39" s="1"/>
  <c r="AV339" i="39"/>
  <c r="AR339" i="39" a="1"/>
  <c r="AR339" i="39" s="1"/>
  <c r="AS339" i="39" s="1"/>
  <c r="AM339" i="39"/>
  <c r="AI339" i="39" a="1"/>
  <c r="AI339" i="39" s="1"/>
  <c r="AJ339" i="39" s="1"/>
  <c r="AD339" i="39"/>
  <c r="Z339" i="39" a="1"/>
  <c r="Z339" i="39" s="1"/>
  <c r="AA339" i="39" s="1"/>
  <c r="U339" i="39"/>
  <c r="R339" i="39"/>
  <c r="Q339" i="39" a="1"/>
  <c r="Q339" i="39" s="1"/>
  <c r="L339" i="39"/>
  <c r="H339" i="39" a="1"/>
  <c r="H339" i="39" s="1"/>
  <c r="I339" i="39" s="1"/>
  <c r="GA338" i="39"/>
  <c r="FW338" i="39" a="1"/>
  <c r="FW338" i="39" s="1"/>
  <c r="FX338" i="39" s="1"/>
  <c r="FR338" i="39"/>
  <c r="FN338" i="39"/>
  <c r="FO338" i="39" s="1"/>
  <c r="FN338" i="39" a="1"/>
  <c r="FI338" i="39"/>
  <c r="FF338" i="39"/>
  <c r="FE338" i="39" a="1"/>
  <c r="FE338" i="39" s="1"/>
  <c r="EZ338" i="39"/>
  <c r="EV338" i="39" a="1"/>
  <c r="EV338" i="39" s="1"/>
  <c r="EW338" i="39" s="1"/>
  <c r="EQ338" i="39"/>
  <c r="EM338" i="39" a="1"/>
  <c r="EM338" i="39" s="1"/>
  <c r="EN338" i="39" s="1"/>
  <c r="EH338" i="39"/>
  <c r="ED338" i="39"/>
  <c r="EE338" i="39" s="1"/>
  <c r="ED338" i="39" a="1"/>
  <c r="DY338" i="39"/>
  <c r="DU338" i="39" a="1"/>
  <c r="DU338" i="39" s="1"/>
  <c r="DV338" i="39" s="1"/>
  <c r="DP338" i="39"/>
  <c r="DM338" i="39"/>
  <c r="DL338" i="39" a="1"/>
  <c r="DL338" i="39" s="1"/>
  <c r="DG338" i="39"/>
  <c r="DC338" i="39" a="1"/>
  <c r="DC338" i="39" s="1"/>
  <c r="DD338" i="39" s="1"/>
  <c r="CX338" i="39"/>
  <c r="CT338" i="39"/>
  <c r="CU338" i="39" s="1"/>
  <c r="CT338" i="39" a="1"/>
  <c r="CO338" i="39"/>
  <c r="CL338" i="39"/>
  <c r="CK338" i="39" a="1"/>
  <c r="CK338" i="39" s="1"/>
  <c r="CF338" i="39"/>
  <c r="CB338" i="39" a="1"/>
  <c r="CB338" i="39" s="1"/>
  <c r="CC338" i="39" s="1"/>
  <c r="BW338" i="39"/>
  <c r="BS338" i="39" a="1"/>
  <c r="BS338" i="39" s="1"/>
  <c r="BT338" i="39" s="1"/>
  <c r="BN338" i="39"/>
  <c r="BJ338" i="39"/>
  <c r="BK338" i="39" s="1"/>
  <c r="BJ338" i="39" a="1"/>
  <c r="BE338" i="39"/>
  <c r="BB338" i="39"/>
  <c r="BA338" i="39" a="1"/>
  <c r="BA338" i="39" s="1"/>
  <c r="AV338" i="39"/>
  <c r="AR338" i="39" a="1"/>
  <c r="AR338" i="39" s="1"/>
  <c r="AS338" i="39" s="1"/>
  <c r="AM338" i="39"/>
  <c r="AI338" i="39" a="1"/>
  <c r="AI338" i="39" s="1"/>
  <c r="AJ338" i="39" s="1"/>
  <c r="AD338" i="39"/>
  <c r="Z338" i="39" a="1"/>
  <c r="Z338" i="39" s="1"/>
  <c r="AA338" i="39" s="1"/>
  <c r="U338" i="39"/>
  <c r="R338" i="39"/>
  <c r="Q338" i="39" a="1"/>
  <c r="Q338" i="39" s="1"/>
  <c r="L338" i="39"/>
  <c r="H338" i="39" a="1"/>
  <c r="H338" i="39" s="1"/>
  <c r="I338" i="39" s="1"/>
  <c r="GA337" i="39"/>
  <c r="FW337" i="39" a="1"/>
  <c r="FW337" i="39" s="1"/>
  <c r="FX337" i="39" s="1"/>
  <c r="FR337" i="39"/>
  <c r="FN337" i="39"/>
  <c r="FO337" i="39" s="1"/>
  <c r="FN337" i="39" a="1"/>
  <c r="FI337" i="39"/>
  <c r="FF337" i="39"/>
  <c r="FE337" i="39" a="1"/>
  <c r="FE337" i="39" s="1"/>
  <c r="EZ337" i="39"/>
  <c r="EV337" i="39" a="1"/>
  <c r="EV337" i="39" s="1"/>
  <c r="EW337" i="39" s="1"/>
  <c r="EQ337" i="39"/>
  <c r="EM337" i="39" a="1"/>
  <c r="EM337" i="39" s="1"/>
  <c r="EN337" i="39" s="1"/>
  <c r="EH337" i="39"/>
  <c r="ED337" i="39"/>
  <c r="EE337" i="39" s="1"/>
  <c r="ED337" i="39" a="1"/>
  <c r="DY337" i="39"/>
  <c r="DU337" i="39" a="1"/>
  <c r="DU337" i="39" s="1"/>
  <c r="DV337" i="39" s="1"/>
  <c r="DP337" i="39"/>
  <c r="DL337" i="39" a="1"/>
  <c r="DL337" i="39" s="1"/>
  <c r="DM337" i="39" s="1"/>
  <c r="DG337" i="39"/>
  <c r="DC337" i="39" a="1"/>
  <c r="DC337" i="39" s="1"/>
  <c r="DD337" i="39" s="1"/>
  <c r="CX337" i="39"/>
  <c r="CT337" i="39"/>
  <c r="CU337" i="39" s="1"/>
  <c r="CT337" i="39" a="1"/>
  <c r="CO337" i="39"/>
  <c r="CL337" i="39"/>
  <c r="CK337" i="39" a="1"/>
  <c r="CK337" i="39" s="1"/>
  <c r="CF337" i="39"/>
  <c r="CB337" i="39" a="1"/>
  <c r="CB337" i="39" s="1"/>
  <c r="CC337" i="39" s="1"/>
  <c r="BW337" i="39"/>
  <c r="BS337" i="39" a="1"/>
  <c r="BS337" i="39" s="1"/>
  <c r="BT337" i="39" s="1"/>
  <c r="BN337" i="39"/>
  <c r="BJ337" i="39"/>
  <c r="BK337" i="39" s="1"/>
  <c r="BJ337" i="39" a="1"/>
  <c r="BE337" i="39"/>
  <c r="BB337" i="39"/>
  <c r="BA337" i="39" a="1"/>
  <c r="BA337" i="39" s="1"/>
  <c r="AV337" i="39"/>
  <c r="AR337" i="39" a="1"/>
  <c r="AR337" i="39" s="1"/>
  <c r="AS337" i="39" s="1"/>
  <c r="AM337" i="39"/>
  <c r="AI337" i="39" a="1"/>
  <c r="AI337" i="39" s="1"/>
  <c r="AJ337" i="39" s="1"/>
  <c r="AD337" i="39"/>
  <c r="Z337" i="39" a="1"/>
  <c r="Z337" i="39" s="1"/>
  <c r="AA337" i="39" s="1"/>
  <c r="U337" i="39"/>
  <c r="R337" i="39"/>
  <c r="Q337" i="39" a="1"/>
  <c r="Q337" i="39" s="1"/>
  <c r="L337" i="39"/>
  <c r="H337" i="39" a="1"/>
  <c r="H337" i="39" s="1"/>
  <c r="I337" i="39" s="1"/>
  <c r="GA336" i="39"/>
  <c r="FW336" i="39" a="1"/>
  <c r="FW336" i="39" s="1"/>
  <c r="FX336" i="39" s="1"/>
  <c r="FR336" i="39"/>
  <c r="FN336" i="39"/>
  <c r="FO336" i="39" s="1"/>
  <c r="FN336" i="39" a="1"/>
  <c r="FI336" i="39"/>
  <c r="FF336" i="39"/>
  <c r="FE336" i="39" a="1"/>
  <c r="FE336" i="39" s="1"/>
  <c r="EZ336" i="39"/>
  <c r="EV336" i="39" a="1"/>
  <c r="EV336" i="39" s="1"/>
  <c r="EW336" i="39" s="1"/>
  <c r="EQ336" i="39"/>
  <c r="EM336" i="39" a="1"/>
  <c r="EM336" i="39" s="1"/>
  <c r="EN336" i="39" s="1"/>
  <c r="EH336" i="39"/>
  <c r="ED336" i="39"/>
  <c r="EE336" i="39" s="1"/>
  <c r="ED336" i="39" a="1"/>
  <c r="DY336" i="39"/>
  <c r="DU336" i="39" a="1"/>
  <c r="DU336" i="39" s="1"/>
  <c r="DV336" i="39" s="1"/>
  <c r="DP336" i="39"/>
  <c r="DM336" i="39"/>
  <c r="DL336" i="39" a="1"/>
  <c r="DL336" i="39" s="1"/>
  <c r="DG336" i="39"/>
  <c r="DC336" i="39" a="1"/>
  <c r="DC336" i="39" s="1"/>
  <c r="DD336" i="39" s="1"/>
  <c r="CX336" i="39"/>
  <c r="CT336" i="39"/>
  <c r="CU336" i="39" s="1"/>
  <c r="CT336" i="39" a="1"/>
  <c r="CO336" i="39"/>
  <c r="CL336" i="39"/>
  <c r="CK336" i="39" a="1"/>
  <c r="CK336" i="39" s="1"/>
  <c r="CF336" i="39"/>
  <c r="CB336" i="39" a="1"/>
  <c r="CB336" i="39" s="1"/>
  <c r="CC336" i="39" s="1"/>
  <c r="BW336" i="39"/>
  <c r="BS336" i="39" a="1"/>
  <c r="BS336" i="39" s="1"/>
  <c r="BT336" i="39" s="1"/>
  <c r="BN336" i="39"/>
  <c r="BJ336" i="39"/>
  <c r="BK336" i="39" s="1"/>
  <c r="BJ336" i="39" a="1"/>
  <c r="BE336" i="39"/>
  <c r="BB336" i="39"/>
  <c r="BA336" i="39" a="1"/>
  <c r="BA336" i="39" s="1"/>
  <c r="AV336" i="39"/>
  <c r="AR336" i="39" a="1"/>
  <c r="AR336" i="39" s="1"/>
  <c r="AS336" i="39" s="1"/>
  <c r="AM336" i="39"/>
  <c r="AI336" i="39" a="1"/>
  <c r="AI336" i="39" s="1"/>
  <c r="AJ336" i="39" s="1"/>
  <c r="AD336" i="39"/>
  <c r="Z336" i="39" a="1"/>
  <c r="Z336" i="39" s="1"/>
  <c r="AA336" i="39" s="1"/>
  <c r="U336" i="39"/>
  <c r="R336" i="39"/>
  <c r="Q336" i="39" a="1"/>
  <c r="Q336" i="39" s="1"/>
  <c r="L336" i="39"/>
  <c r="H336" i="39" a="1"/>
  <c r="H336" i="39" s="1"/>
  <c r="I336" i="39" s="1"/>
  <c r="GA335" i="39"/>
  <c r="FW335" i="39" a="1"/>
  <c r="FW335" i="39" s="1"/>
  <c r="FX335" i="39" s="1"/>
  <c r="FR335" i="39"/>
  <c r="FN335" i="39"/>
  <c r="FO335" i="39" s="1"/>
  <c r="FN335" i="39" a="1"/>
  <c r="FI335" i="39"/>
  <c r="FF335" i="39"/>
  <c r="FE335" i="39" a="1"/>
  <c r="FE335" i="39" s="1"/>
  <c r="EZ335" i="39"/>
  <c r="EV335" i="39" a="1"/>
  <c r="EV335" i="39" s="1"/>
  <c r="EW335" i="39" s="1"/>
  <c r="EQ335" i="39"/>
  <c r="EM335" i="39" a="1"/>
  <c r="EM335" i="39" s="1"/>
  <c r="EN335" i="39" s="1"/>
  <c r="EH335" i="39"/>
  <c r="ED335" i="39"/>
  <c r="EE335" i="39" s="1"/>
  <c r="ED335" i="39" a="1"/>
  <c r="DY335" i="39"/>
  <c r="DU335" i="39" a="1"/>
  <c r="DU335" i="39" s="1"/>
  <c r="DV335" i="39" s="1"/>
  <c r="DP335" i="39"/>
  <c r="DM335" i="39"/>
  <c r="DL335" i="39" a="1"/>
  <c r="DL335" i="39" s="1"/>
  <c r="DG335" i="39"/>
  <c r="DC335" i="39" a="1"/>
  <c r="DC335" i="39" s="1"/>
  <c r="DD335" i="39" s="1"/>
  <c r="CX335" i="39"/>
  <c r="CT335" i="39"/>
  <c r="CU335" i="39" s="1"/>
  <c r="CT335" i="39" a="1"/>
  <c r="CO335" i="39"/>
  <c r="CL335" i="39"/>
  <c r="CK335" i="39" a="1"/>
  <c r="CK335" i="39" s="1"/>
  <c r="CF335" i="39"/>
  <c r="CB335" i="39" a="1"/>
  <c r="CB335" i="39" s="1"/>
  <c r="CC335" i="39" s="1"/>
  <c r="BW335" i="39"/>
  <c r="BS335" i="39" a="1"/>
  <c r="BS335" i="39" s="1"/>
  <c r="BT335" i="39" s="1"/>
  <c r="BN335" i="39"/>
  <c r="BJ335" i="39"/>
  <c r="BK335" i="39" s="1"/>
  <c r="BJ335" i="39" a="1"/>
  <c r="BE335" i="39"/>
  <c r="BB335" i="39"/>
  <c r="BA335" i="39" a="1"/>
  <c r="BA335" i="39" s="1"/>
  <c r="AV335" i="39"/>
  <c r="AR335" i="39" a="1"/>
  <c r="AR335" i="39" s="1"/>
  <c r="AS335" i="39" s="1"/>
  <c r="AM335" i="39"/>
  <c r="AI335" i="39" a="1"/>
  <c r="AI335" i="39" s="1"/>
  <c r="AJ335" i="39" s="1"/>
  <c r="AD335" i="39"/>
  <c r="Z335" i="39" a="1"/>
  <c r="Z335" i="39" s="1"/>
  <c r="AA335" i="39" s="1"/>
  <c r="U335" i="39"/>
  <c r="R335" i="39"/>
  <c r="Q335" i="39" a="1"/>
  <c r="Q335" i="39" s="1"/>
  <c r="L335" i="39"/>
  <c r="H335" i="39" a="1"/>
  <c r="H335" i="39" s="1"/>
  <c r="I335" i="39" s="1"/>
  <c r="GA334" i="39"/>
  <c r="FW334" i="39" a="1"/>
  <c r="FW334" i="39" s="1"/>
  <c r="FX334" i="39" s="1"/>
  <c r="FR334" i="39"/>
  <c r="FN334" i="39"/>
  <c r="FO334" i="39" s="1"/>
  <c r="FN334" i="39" a="1"/>
  <c r="FI334" i="39"/>
  <c r="FF334" i="39"/>
  <c r="FE334" i="39" a="1"/>
  <c r="FE334" i="39" s="1"/>
  <c r="EZ334" i="39"/>
  <c r="EV334" i="39" a="1"/>
  <c r="EV334" i="39" s="1"/>
  <c r="EW334" i="39" s="1"/>
  <c r="EQ334" i="39"/>
  <c r="EM334" i="39" a="1"/>
  <c r="EM334" i="39" s="1"/>
  <c r="EN334" i="39" s="1"/>
  <c r="EH334" i="39"/>
  <c r="ED334" i="39"/>
  <c r="EE334" i="39" s="1"/>
  <c r="ED334" i="39" a="1"/>
  <c r="DY334" i="39"/>
  <c r="DU334" i="39" a="1"/>
  <c r="DU334" i="39" s="1"/>
  <c r="DV334" i="39" s="1"/>
  <c r="DP334" i="39"/>
  <c r="DM334" i="39"/>
  <c r="DL334" i="39" a="1"/>
  <c r="DL334" i="39" s="1"/>
  <c r="DG334" i="39"/>
  <c r="DC334" i="39" a="1"/>
  <c r="DC334" i="39" s="1"/>
  <c r="DD334" i="39" s="1"/>
  <c r="CX334" i="39"/>
  <c r="CT334" i="39"/>
  <c r="CU334" i="39" s="1"/>
  <c r="CT334" i="39" a="1"/>
  <c r="CO334" i="39"/>
  <c r="CL334" i="39"/>
  <c r="CK334" i="39" a="1"/>
  <c r="CK334" i="39" s="1"/>
  <c r="CF334" i="39"/>
  <c r="CB334" i="39" a="1"/>
  <c r="CB334" i="39" s="1"/>
  <c r="CC334" i="39" s="1"/>
  <c r="BW334" i="39"/>
  <c r="BS334" i="39" a="1"/>
  <c r="BS334" i="39" s="1"/>
  <c r="BT334" i="39" s="1"/>
  <c r="BN334" i="39"/>
  <c r="BJ334" i="39"/>
  <c r="BK334" i="39" s="1"/>
  <c r="BJ334" i="39" a="1"/>
  <c r="BE334" i="39"/>
  <c r="BB334" i="39"/>
  <c r="BA334" i="39" a="1"/>
  <c r="BA334" i="39" s="1"/>
  <c r="AV334" i="39"/>
  <c r="AR334" i="39" a="1"/>
  <c r="AR334" i="39" s="1"/>
  <c r="AS334" i="39" s="1"/>
  <c r="AM334" i="39"/>
  <c r="AI334" i="39" a="1"/>
  <c r="AI334" i="39" s="1"/>
  <c r="AJ334" i="39" s="1"/>
  <c r="AD334" i="39"/>
  <c r="Z334" i="39" a="1"/>
  <c r="Z334" i="39" s="1"/>
  <c r="AA334" i="39" s="1"/>
  <c r="U334" i="39"/>
  <c r="R334" i="39"/>
  <c r="Q334" i="39" a="1"/>
  <c r="Q334" i="39" s="1"/>
  <c r="L334" i="39"/>
  <c r="H334" i="39" a="1"/>
  <c r="H334" i="39" s="1"/>
  <c r="I334" i="39" s="1"/>
  <c r="GA333" i="39"/>
  <c r="FW333" i="39" a="1"/>
  <c r="FW333" i="39" s="1"/>
  <c r="FX333" i="39" s="1"/>
  <c r="FR333" i="39"/>
  <c r="FN333" i="39"/>
  <c r="FO333" i="39" s="1"/>
  <c r="FN333" i="39" a="1"/>
  <c r="FI333" i="39"/>
  <c r="FF333" i="39"/>
  <c r="FE333" i="39" a="1"/>
  <c r="FE333" i="39" s="1"/>
  <c r="EZ333" i="39"/>
  <c r="EV333" i="39" a="1"/>
  <c r="EV333" i="39" s="1"/>
  <c r="EW333" i="39" s="1"/>
  <c r="EQ333" i="39"/>
  <c r="EM333" i="39" a="1"/>
  <c r="EM333" i="39" s="1"/>
  <c r="EN333" i="39" s="1"/>
  <c r="EH333" i="39"/>
  <c r="ED333" i="39"/>
  <c r="EE333" i="39" s="1"/>
  <c r="ED333" i="39" a="1"/>
  <c r="DY333" i="39"/>
  <c r="DU333" i="39" a="1"/>
  <c r="DU333" i="39" s="1"/>
  <c r="DV333" i="39" s="1"/>
  <c r="DP333" i="39"/>
  <c r="DM333" i="39"/>
  <c r="DL333" i="39" a="1"/>
  <c r="DL333" i="39" s="1"/>
  <c r="DG333" i="39"/>
  <c r="DC333" i="39" a="1"/>
  <c r="DC333" i="39" s="1"/>
  <c r="DD333" i="39" s="1"/>
  <c r="CX333" i="39"/>
  <c r="CT333" i="39"/>
  <c r="CU333" i="39" s="1"/>
  <c r="CT333" i="39" a="1"/>
  <c r="CO333" i="39"/>
  <c r="CL333" i="39"/>
  <c r="CK333" i="39" a="1"/>
  <c r="CK333" i="39" s="1"/>
  <c r="CF333" i="39"/>
  <c r="CB333" i="39" a="1"/>
  <c r="CB333" i="39" s="1"/>
  <c r="CC333" i="39" s="1"/>
  <c r="BW333" i="39"/>
  <c r="BS333" i="39" a="1"/>
  <c r="BS333" i="39" s="1"/>
  <c r="BT333" i="39" s="1"/>
  <c r="BN333" i="39"/>
  <c r="BJ333" i="39"/>
  <c r="BK333" i="39" s="1"/>
  <c r="BJ333" i="39" a="1"/>
  <c r="BE333" i="39"/>
  <c r="BB333" i="39"/>
  <c r="BA333" i="39" a="1"/>
  <c r="BA333" i="39" s="1"/>
  <c r="AV333" i="39"/>
  <c r="AR333" i="39" a="1"/>
  <c r="AR333" i="39" s="1"/>
  <c r="AS333" i="39" s="1"/>
  <c r="AM333" i="39"/>
  <c r="AI333" i="39" a="1"/>
  <c r="AI333" i="39" s="1"/>
  <c r="AJ333" i="39" s="1"/>
  <c r="AD333" i="39"/>
  <c r="Z333" i="39" a="1"/>
  <c r="Z333" i="39" s="1"/>
  <c r="AA333" i="39" s="1"/>
  <c r="U333" i="39"/>
  <c r="R333" i="39"/>
  <c r="Q333" i="39" a="1"/>
  <c r="Q333" i="39" s="1"/>
  <c r="L333" i="39"/>
  <c r="H333" i="39" a="1"/>
  <c r="H333" i="39" s="1"/>
  <c r="I333" i="39" s="1"/>
  <c r="GA332" i="39"/>
  <c r="FW332" i="39" a="1"/>
  <c r="FW332" i="39" s="1"/>
  <c r="FX332" i="39" s="1"/>
  <c r="FR332" i="39"/>
  <c r="FN332" i="39"/>
  <c r="FO332" i="39" s="1"/>
  <c r="FN332" i="39" a="1"/>
  <c r="FI332" i="39"/>
  <c r="FF332" i="39"/>
  <c r="FE332" i="39" a="1"/>
  <c r="FE332" i="39" s="1"/>
  <c r="EZ332" i="39"/>
  <c r="EV332" i="39" a="1"/>
  <c r="EV332" i="39" s="1"/>
  <c r="EW332" i="39" s="1"/>
  <c r="EQ332" i="39"/>
  <c r="EM332" i="39" a="1"/>
  <c r="EM332" i="39" s="1"/>
  <c r="EN332" i="39" s="1"/>
  <c r="EH332" i="39"/>
  <c r="ED332" i="39"/>
  <c r="EE332" i="39" s="1"/>
  <c r="ED332" i="39" a="1"/>
  <c r="DY332" i="39"/>
  <c r="DU332" i="39" a="1"/>
  <c r="DU332" i="39" s="1"/>
  <c r="DV332" i="39" s="1"/>
  <c r="DP332" i="39"/>
  <c r="DL332" i="39" a="1"/>
  <c r="DL332" i="39" s="1"/>
  <c r="DM332" i="39" s="1"/>
  <c r="DG332" i="39"/>
  <c r="DC332" i="39" a="1"/>
  <c r="DC332" i="39" s="1"/>
  <c r="DD332" i="39" s="1"/>
  <c r="CX332" i="39"/>
  <c r="CT332" i="39"/>
  <c r="CU332" i="39" s="1"/>
  <c r="CT332" i="39" a="1"/>
  <c r="CO332" i="39"/>
  <c r="CL332" i="39"/>
  <c r="CK332" i="39" a="1"/>
  <c r="CK332" i="39" s="1"/>
  <c r="CF332" i="39"/>
  <c r="CB332" i="39" a="1"/>
  <c r="CB332" i="39" s="1"/>
  <c r="CC332" i="39" s="1"/>
  <c r="BW332" i="39"/>
  <c r="BS332" i="39" a="1"/>
  <c r="BS332" i="39" s="1"/>
  <c r="BT332" i="39" s="1"/>
  <c r="BN332" i="39"/>
  <c r="BJ332" i="39"/>
  <c r="BK332" i="39" s="1"/>
  <c r="BJ332" i="39" a="1"/>
  <c r="BE332" i="39"/>
  <c r="BB332" i="39"/>
  <c r="BA332" i="39" a="1"/>
  <c r="BA332" i="39" s="1"/>
  <c r="AV332" i="39"/>
  <c r="AR332" i="39" a="1"/>
  <c r="AR332" i="39" s="1"/>
  <c r="AS332" i="39" s="1"/>
  <c r="AM332" i="39"/>
  <c r="AI332" i="39" a="1"/>
  <c r="AI332" i="39" s="1"/>
  <c r="AJ332" i="39" s="1"/>
  <c r="AD332" i="39"/>
  <c r="Z332" i="39" a="1"/>
  <c r="Z332" i="39" s="1"/>
  <c r="AA332" i="39" s="1"/>
  <c r="U332" i="39"/>
  <c r="R332" i="39"/>
  <c r="Q332" i="39" a="1"/>
  <c r="Q332" i="39" s="1"/>
  <c r="L332" i="39"/>
  <c r="H332" i="39" a="1"/>
  <c r="H332" i="39" s="1"/>
  <c r="I332" i="39" s="1"/>
  <c r="GA331" i="39"/>
  <c r="FW331" i="39" a="1"/>
  <c r="FW331" i="39" s="1"/>
  <c r="FX331" i="39" s="1"/>
  <c r="FR331" i="39"/>
  <c r="FN331" i="39"/>
  <c r="FO331" i="39" s="1"/>
  <c r="FN331" i="39" a="1"/>
  <c r="FI331" i="39"/>
  <c r="FF331" i="39"/>
  <c r="FE331" i="39" a="1"/>
  <c r="FE331" i="39" s="1"/>
  <c r="EZ331" i="39"/>
  <c r="EV331" i="39" a="1"/>
  <c r="EV331" i="39" s="1"/>
  <c r="EW331" i="39" s="1"/>
  <c r="EQ331" i="39"/>
  <c r="EM331" i="39" a="1"/>
  <c r="EM331" i="39" s="1"/>
  <c r="EN331" i="39" s="1"/>
  <c r="EH331" i="39"/>
  <c r="ED331" i="39"/>
  <c r="EE331" i="39" s="1"/>
  <c r="ED331" i="39" a="1"/>
  <c r="DY331" i="39"/>
  <c r="DU331" i="39" a="1"/>
  <c r="DU331" i="39" s="1"/>
  <c r="DV331" i="39" s="1"/>
  <c r="DP331" i="39"/>
  <c r="DM331" i="39"/>
  <c r="DL331" i="39" a="1"/>
  <c r="DL331" i="39" s="1"/>
  <c r="DG331" i="39"/>
  <c r="DC331" i="39" a="1"/>
  <c r="DC331" i="39" s="1"/>
  <c r="DD331" i="39" s="1"/>
  <c r="CX331" i="39"/>
  <c r="CT331" i="39"/>
  <c r="CU331" i="39" s="1"/>
  <c r="CT331" i="39" a="1"/>
  <c r="CO331" i="39"/>
  <c r="CL331" i="39"/>
  <c r="CK331" i="39" a="1"/>
  <c r="CK331" i="39" s="1"/>
  <c r="CF331" i="39"/>
  <c r="CB331" i="39" a="1"/>
  <c r="CB331" i="39" s="1"/>
  <c r="CC331" i="39" s="1"/>
  <c r="BW331" i="39"/>
  <c r="BS331" i="39" a="1"/>
  <c r="BS331" i="39" s="1"/>
  <c r="BT331" i="39" s="1"/>
  <c r="BN331" i="39"/>
  <c r="BJ331" i="39"/>
  <c r="BK331" i="39" s="1"/>
  <c r="BJ331" i="39" a="1"/>
  <c r="BE331" i="39"/>
  <c r="BB331" i="39"/>
  <c r="BA331" i="39" a="1"/>
  <c r="BA331" i="39" s="1"/>
  <c r="AV331" i="39"/>
  <c r="AR331" i="39" a="1"/>
  <c r="AR331" i="39" s="1"/>
  <c r="AS331" i="39" s="1"/>
  <c r="AM331" i="39"/>
  <c r="AI331" i="39" a="1"/>
  <c r="AI331" i="39" s="1"/>
  <c r="AJ331" i="39" s="1"/>
  <c r="AD331" i="39"/>
  <c r="Z331" i="39" a="1"/>
  <c r="Z331" i="39" s="1"/>
  <c r="AA331" i="39" s="1"/>
  <c r="U331" i="39"/>
  <c r="R331" i="39"/>
  <c r="Q331" i="39" a="1"/>
  <c r="Q331" i="39" s="1"/>
  <c r="L331" i="39"/>
  <c r="H331" i="39" a="1"/>
  <c r="H331" i="39" s="1"/>
  <c r="I331" i="39" s="1"/>
  <c r="GA330" i="39"/>
  <c r="FW330" i="39" a="1"/>
  <c r="FW330" i="39" s="1"/>
  <c r="FX330" i="39" s="1"/>
  <c r="FR330" i="39"/>
  <c r="FN330" i="39"/>
  <c r="FO330" i="39" s="1"/>
  <c r="FN330" i="39" a="1"/>
  <c r="FI330" i="39"/>
  <c r="FF330" i="39"/>
  <c r="FE330" i="39" a="1"/>
  <c r="FE330" i="39" s="1"/>
  <c r="EZ330" i="39"/>
  <c r="EV330" i="39" a="1"/>
  <c r="EV330" i="39" s="1"/>
  <c r="EW330" i="39" s="1"/>
  <c r="EQ330" i="39"/>
  <c r="EM330" i="39" a="1"/>
  <c r="EM330" i="39" s="1"/>
  <c r="EN330" i="39" s="1"/>
  <c r="EH330" i="39"/>
  <c r="ED330" i="39"/>
  <c r="EE330" i="39" s="1"/>
  <c r="ED330" i="39" a="1"/>
  <c r="DY330" i="39"/>
  <c r="DU330" i="39" a="1"/>
  <c r="DU330" i="39" s="1"/>
  <c r="DV330" i="39" s="1"/>
  <c r="DP330" i="39"/>
  <c r="DM330" i="39"/>
  <c r="DL330" i="39" a="1"/>
  <c r="DL330" i="39" s="1"/>
  <c r="DG330" i="39"/>
  <c r="DC330" i="39" a="1"/>
  <c r="DC330" i="39" s="1"/>
  <c r="DD330" i="39" s="1"/>
  <c r="CX330" i="39"/>
  <c r="CT330" i="39"/>
  <c r="CU330" i="39" s="1"/>
  <c r="CT330" i="39" a="1"/>
  <c r="CO330" i="39"/>
  <c r="CL330" i="39"/>
  <c r="CK330" i="39" a="1"/>
  <c r="CK330" i="39" s="1"/>
  <c r="CF330" i="39"/>
  <c r="CB330" i="39" a="1"/>
  <c r="CB330" i="39" s="1"/>
  <c r="CC330" i="39" s="1"/>
  <c r="BW330" i="39"/>
  <c r="BS330" i="39" a="1"/>
  <c r="BS330" i="39" s="1"/>
  <c r="BT330" i="39" s="1"/>
  <c r="BN330" i="39"/>
  <c r="BJ330" i="39"/>
  <c r="BK330" i="39" s="1"/>
  <c r="BJ330" i="39" a="1"/>
  <c r="BE330" i="39"/>
  <c r="BB330" i="39"/>
  <c r="BA330" i="39" a="1"/>
  <c r="BA330" i="39" s="1"/>
  <c r="AV330" i="39"/>
  <c r="AR330" i="39" a="1"/>
  <c r="AR330" i="39" s="1"/>
  <c r="AS330" i="39" s="1"/>
  <c r="AM330" i="39"/>
  <c r="AI330" i="39" a="1"/>
  <c r="AI330" i="39" s="1"/>
  <c r="AJ330" i="39" s="1"/>
  <c r="AD330" i="39"/>
  <c r="Z330" i="39" a="1"/>
  <c r="Z330" i="39" s="1"/>
  <c r="AA330" i="39" s="1"/>
  <c r="U330" i="39"/>
  <c r="R330" i="39"/>
  <c r="Q330" i="39" a="1"/>
  <c r="Q330" i="39" s="1"/>
  <c r="L330" i="39"/>
  <c r="H330" i="39" a="1"/>
  <c r="H330" i="39" s="1"/>
  <c r="I330" i="39" s="1"/>
  <c r="GA329" i="39"/>
  <c r="FW329" i="39" a="1"/>
  <c r="FW329" i="39" s="1"/>
  <c r="FX329" i="39" s="1"/>
  <c r="FR329" i="39"/>
  <c r="FN329" i="39"/>
  <c r="FO329" i="39" s="1"/>
  <c r="FN329" i="39" a="1"/>
  <c r="FI329" i="39"/>
  <c r="FF329" i="39"/>
  <c r="FE329" i="39" a="1"/>
  <c r="FE329" i="39" s="1"/>
  <c r="EZ329" i="39"/>
  <c r="EV329" i="39" a="1"/>
  <c r="EV329" i="39" s="1"/>
  <c r="EW329" i="39" s="1"/>
  <c r="EQ329" i="39"/>
  <c r="EM329" i="39" a="1"/>
  <c r="EM329" i="39" s="1"/>
  <c r="EN329" i="39" s="1"/>
  <c r="EH329" i="39"/>
  <c r="ED329" i="39"/>
  <c r="EE329" i="39" s="1"/>
  <c r="ED329" i="39" a="1"/>
  <c r="DY329" i="39"/>
  <c r="DU329" i="39" a="1"/>
  <c r="DU329" i="39" s="1"/>
  <c r="DV329" i="39" s="1"/>
  <c r="DP329" i="39"/>
  <c r="DM329" i="39"/>
  <c r="DL329" i="39" a="1"/>
  <c r="DL329" i="39" s="1"/>
  <c r="DG329" i="39"/>
  <c r="DC329" i="39" a="1"/>
  <c r="DC329" i="39" s="1"/>
  <c r="DD329" i="39" s="1"/>
  <c r="CX329" i="39"/>
  <c r="CT329" i="39"/>
  <c r="CU329" i="39" s="1"/>
  <c r="CT329" i="39" a="1"/>
  <c r="CO329" i="39"/>
  <c r="CL329" i="39"/>
  <c r="CK329" i="39" a="1"/>
  <c r="CK329" i="39" s="1"/>
  <c r="CF329" i="39"/>
  <c r="CB329" i="39" a="1"/>
  <c r="CB329" i="39" s="1"/>
  <c r="CC329" i="39" s="1"/>
  <c r="BW329" i="39"/>
  <c r="BS329" i="39" a="1"/>
  <c r="BS329" i="39" s="1"/>
  <c r="BT329" i="39" s="1"/>
  <c r="BN329" i="39"/>
  <c r="BJ329" i="39"/>
  <c r="BK329" i="39" s="1"/>
  <c r="BJ329" i="39" a="1"/>
  <c r="BE329" i="39"/>
  <c r="BB329" i="39"/>
  <c r="BA329" i="39" a="1"/>
  <c r="BA329" i="39" s="1"/>
  <c r="AV329" i="39"/>
  <c r="AR329" i="39" a="1"/>
  <c r="AR329" i="39" s="1"/>
  <c r="AS329" i="39" s="1"/>
  <c r="AM329" i="39"/>
  <c r="AI329" i="39" a="1"/>
  <c r="AI329" i="39" s="1"/>
  <c r="AJ329" i="39" s="1"/>
  <c r="AD329" i="39"/>
  <c r="Z329" i="39" a="1"/>
  <c r="Z329" i="39" s="1"/>
  <c r="AA329" i="39" s="1"/>
  <c r="U329" i="39"/>
  <c r="R329" i="39"/>
  <c r="Q329" i="39" a="1"/>
  <c r="Q329" i="39" s="1"/>
  <c r="L329" i="39"/>
  <c r="H329" i="39" a="1"/>
  <c r="H329" i="39" s="1"/>
  <c r="I329" i="39" s="1"/>
  <c r="GA328" i="39"/>
  <c r="FW328" i="39" a="1"/>
  <c r="FW328" i="39" s="1"/>
  <c r="FX328" i="39" s="1"/>
  <c r="FR328" i="39"/>
  <c r="FN328" i="39"/>
  <c r="FO328" i="39" s="1"/>
  <c r="FN328" i="39" a="1"/>
  <c r="FI328" i="39"/>
  <c r="FF328" i="39"/>
  <c r="FE328" i="39" a="1"/>
  <c r="FE328" i="39" s="1"/>
  <c r="EZ328" i="39"/>
  <c r="EV328" i="39" a="1"/>
  <c r="EV328" i="39" s="1"/>
  <c r="EW328" i="39" s="1"/>
  <c r="EQ328" i="39"/>
  <c r="EM328" i="39" a="1"/>
  <c r="EM328" i="39" s="1"/>
  <c r="EN328" i="39" s="1"/>
  <c r="EH328" i="39"/>
  <c r="ED328" i="39"/>
  <c r="EE328" i="39" s="1"/>
  <c r="ED328" i="39" a="1"/>
  <c r="DY328" i="39"/>
  <c r="DU328" i="39" a="1"/>
  <c r="DU328" i="39" s="1"/>
  <c r="DV328" i="39" s="1"/>
  <c r="DP328" i="39"/>
  <c r="DM328" i="39"/>
  <c r="DL328" i="39" a="1"/>
  <c r="DL328" i="39" s="1"/>
  <c r="DG328" i="39"/>
  <c r="DC328" i="39" a="1"/>
  <c r="DC328" i="39" s="1"/>
  <c r="DD328" i="39" s="1"/>
  <c r="CX328" i="39"/>
  <c r="CT328" i="39"/>
  <c r="CU328" i="39" s="1"/>
  <c r="CT328" i="39" a="1"/>
  <c r="CO328" i="39"/>
  <c r="CL328" i="39"/>
  <c r="CK328" i="39" a="1"/>
  <c r="CK328" i="39" s="1"/>
  <c r="CF328" i="39"/>
  <c r="CB328" i="39" a="1"/>
  <c r="CB328" i="39" s="1"/>
  <c r="CC328" i="39" s="1"/>
  <c r="BW328" i="39"/>
  <c r="BS328" i="39" a="1"/>
  <c r="BS328" i="39" s="1"/>
  <c r="BT328" i="39" s="1"/>
  <c r="BN328" i="39"/>
  <c r="BJ328" i="39"/>
  <c r="BK328" i="39" s="1"/>
  <c r="BJ328" i="39" a="1"/>
  <c r="BE328" i="39"/>
  <c r="BB328" i="39"/>
  <c r="BA328" i="39" a="1"/>
  <c r="BA328" i="39" s="1"/>
  <c r="AV328" i="39"/>
  <c r="AR328" i="39" a="1"/>
  <c r="AR328" i="39" s="1"/>
  <c r="AS328" i="39" s="1"/>
  <c r="AM328" i="39"/>
  <c r="AI328" i="39" a="1"/>
  <c r="AI328" i="39" s="1"/>
  <c r="AJ328" i="39" s="1"/>
  <c r="AD328" i="39"/>
  <c r="Z328" i="39" a="1"/>
  <c r="Z328" i="39" s="1"/>
  <c r="AA328" i="39" s="1"/>
  <c r="U328" i="39"/>
  <c r="R328" i="39"/>
  <c r="Q328" i="39" a="1"/>
  <c r="Q328" i="39" s="1"/>
  <c r="L328" i="39"/>
  <c r="H328" i="39" a="1"/>
  <c r="H328" i="39" s="1"/>
  <c r="I328" i="39" s="1"/>
  <c r="GA327" i="39"/>
  <c r="FW327" i="39" a="1"/>
  <c r="FW327" i="39" s="1"/>
  <c r="FX327" i="39" s="1"/>
  <c r="FR327" i="39"/>
  <c r="FN327" i="39"/>
  <c r="FO327" i="39" s="1"/>
  <c r="FN327" i="39" a="1"/>
  <c r="FI327" i="39"/>
  <c r="FF327" i="39"/>
  <c r="FE327" i="39" a="1"/>
  <c r="FE327" i="39" s="1"/>
  <c r="EZ327" i="39"/>
  <c r="EV327" i="39" a="1"/>
  <c r="EV327" i="39" s="1"/>
  <c r="EW327" i="39" s="1"/>
  <c r="EQ327" i="39"/>
  <c r="EM327" i="39" a="1"/>
  <c r="EM327" i="39" s="1"/>
  <c r="EN327" i="39" s="1"/>
  <c r="EH327" i="39"/>
  <c r="ED327" i="39"/>
  <c r="EE327" i="39" s="1"/>
  <c r="ED327" i="39" a="1"/>
  <c r="DY327" i="39"/>
  <c r="DU327" i="39" a="1"/>
  <c r="DU327" i="39" s="1"/>
  <c r="DV327" i="39" s="1"/>
  <c r="DP327" i="39"/>
  <c r="DL327" i="39" a="1"/>
  <c r="DL327" i="39" s="1"/>
  <c r="DM327" i="39" s="1"/>
  <c r="DG327" i="39"/>
  <c r="DC327" i="39" a="1"/>
  <c r="DC327" i="39" s="1"/>
  <c r="DD327" i="39" s="1"/>
  <c r="CX327" i="39"/>
  <c r="CT327" i="39"/>
  <c r="CU327" i="39" s="1"/>
  <c r="CT327" i="39" a="1"/>
  <c r="CO327" i="39"/>
  <c r="CL327" i="39"/>
  <c r="CK327" i="39" a="1"/>
  <c r="CK327" i="39" s="1"/>
  <c r="CF327" i="39"/>
  <c r="CC327" i="39"/>
  <c r="CB327" i="39" a="1"/>
  <c r="CB327" i="39" s="1"/>
  <c r="BW327" i="39"/>
  <c r="BS327" i="39" a="1"/>
  <c r="BS327" i="39" s="1"/>
  <c r="BT327" i="39" s="1"/>
  <c r="BN327" i="39"/>
  <c r="BJ327" i="39"/>
  <c r="BK327" i="39" s="1"/>
  <c r="BJ327" i="39" a="1"/>
  <c r="BE327" i="39"/>
  <c r="BB327" i="39"/>
  <c r="BA327" i="39" a="1"/>
  <c r="BA327" i="39" s="1"/>
  <c r="AV327" i="39"/>
  <c r="AR327" i="39" a="1"/>
  <c r="AR327" i="39" s="1"/>
  <c r="AS327" i="39" s="1"/>
  <c r="AM327" i="39"/>
  <c r="AI327" i="39" a="1"/>
  <c r="AI327" i="39" s="1"/>
  <c r="AJ327" i="39" s="1"/>
  <c r="AD327" i="39"/>
  <c r="Z327" i="39" a="1"/>
  <c r="Z327" i="39" s="1"/>
  <c r="AA327" i="39" s="1"/>
  <c r="U327" i="39"/>
  <c r="R327" i="39"/>
  <c r="Q327" i="39" a="1"/>
  <c r="Q327" i="39" s="1"/>
  <c r="L327" i="39"/>
  <c r="H327" i="39" a="1"/>
  <c r="H327" i="39" s="1"/>
  <c r="I327" i="39" s="1"/>
  <c r="GA326" i="39"/>
  <c r="FW326" i="39" a="1"/>
  <c r="FW326" i="39" s="1"/>
  <c r="FX326" i="39" s="1"/>
  <c r="FR326" i="39"/>
  <c r="FN326" i="39"/>
  <c r="FO326" i="39" s="1"/>
  <c r="FN326" i="39" a="1"/>
  <c r="FI326" i="39"/>
  <c r="FF326" i="39"/>
  <c r="FE326" i="39" a="1"/>
  <c r="FE326" i="39" s="1"/>
  <c r="EZ326" i="39"/>
  <c r="EV326" i="39" a="1"/>
  <c r="EV326" i="39" s="1"/>
  <c r="EW326" i="39" s="1"/>
  <c r="EQ326" i="39"/>
  <c r="EM326" i="39" a="1"/>
  <c r="EM326" i="39" s="1"/>
  <c r="EN326" i="39" s="1"/>
  <c r="EH326" i="39"/>
  <c r="ED326" i="39"/>
  <c r="EE326" i="39" s="1"/>
  <c r="ED326" i="39" a="1"/>
  <c r="DY326" i="39"/>
  <c r="DU326" i="39" a="1"/>
  <c r="DU326" i="39" s="1"/>
  <c r="DV326" i="39" s="1"/>
  <c r="DP326" i="39"/>
  <c r="DM326" i="39"/>
  <c r="DL326" i="39" a="1"/>
  <c r="DL326" i="39" s="1"/>
  <c r="DG326" i="39"/>
  <c r="DC326" i="39" a="1"/>
  <c r="DC326" i="39" s="1"/>
  <c r="DD326" i="39" s="1"/>
  <c r="CX326" i="39"/>
  <c r="CT326" i="39"/>
  <c r="CU326" i="39" s="1"/>
  <c r="CT326" i="39" a="1"/>
  <c r="CO326" i="39"/>
  <c r="CL326" i="39"/>
  <c r="CK326" i="39" a="1"/>
  <c r="CK326" i="39" s="1"/>
  <c r="CF326" i="39"/>
  <c r="CB326" i="39" a="1"/>
  <c r="CB326" i="39" s="1"/>
  <c r="CC326" i="39" s="1"/>
  <c r="BW326" i="39"/>
  <c r="BS326" i="39" a="1"/>
  <c r="BS326" i="39" s="1"/>
  <c r="BT326" i="39" s="1"/>
  <c r="BN326" i="39"/>
  <c r="BJ326" i="39"/>
  <c r="BK326" i="39" s="1"/>
  <c r="BJ326" i="39" a="1"/>
  <c r="BE326" i="39"/>
  <c r="BB326" i="39"/>
  <c r="BA326" i="39" a="1"/>
  <c r="BA326" i="39" s="1"/>
  <c r="AV326" i="39"/>
  <c r="AR326" i="39" a="1"/>
  <c r="AR326" i="39" s="1"/>
  <c r="AS326" i="39" s="1"/>
  <c r="AM326" i="39"/>
  <c r="AI326" i="39" a="1"/>
  <c r="AI326" i="39" s="1"/>
  <c r="AJ326" i="39" s="1"/>
  <c r="AD326" i="39"/>
  <c r="Z326" i="39" a="1"/>
  <c r="Z326" i="39" s="1"/>
  <c r="AA326" i="39" s="1"/>
  <c r="U326" i="39"/>
  <c r="R326" i="39"/>
  <c r="Q326" i="39" a="1"/>
  <c r="Q326" i="39" s="1"/>
  <c r="L326" i="39"/>
  <c r="H326" i="39" a="1"/>
  <c r="H326" i="39" s="1"/>
  <c r="I326" i="39" s="1"/>
  <c r="GA325" i="39"/>
  <c r="FW325" i="39" a="1"/>
  <c r="FW325" i="39" s="1"/>
  <c r="FX325" i="39" s="1"/>
  <c r="FR325" i="39"/>
  <c r="FN325" i="39"/>
  <c r="FO325" i="39" s="1"/>
  <c r="FN325" i="39" a="1"/>
  <c r="FI325" i="39"/>
  <c r="FF325" i="39"/>
  <c r="FE325" i="39" a="1"/>
  <c r="FE325" i="39" s="1"/>
  <c r="EZ325" i="39"/>
  <c r="EV325" i="39" a="1"/>
  <c r="EV325" i="39" s="1"/>
  <c r="EW325" i="39" s="1"/>
  <c r="EQ325" i="39"/>
  <c r="EM325" i="39" a="1"/>
  <c r="EM325" i="39" s="1"/>
  <c r="EN325" i="39" s="1"/>
  <c r="EH325" i="39"/>
  <c r="ED325" i="39"/>
  <c r="EE325" i="39" s="1"/>
  <c r="ED325" i="39" a="1"/>
  <c r="DY325" i="39"/>
  <c r="DU325" i="39" a="1"/>
  <c r="DU325" i="39" s="1"/>
  <c r="DV325" i="39" s="1"/>
  <c r="DP325" i="39"/>
  <c r="DM325" i="39"/>
  <c r="DL325" i="39" a="1"/>
  <c r="DL325" i="39" s="1"/>
  <c r="DG325" i="39"/>
  <c r="DC325" i="39" a="1"/>
  <c r="DC325" i="39" s="1"/>
  <c r="DD325" i="39" s="1"/>
  <c r="CX325" i="39"/>
  <c r="CT325" i="39"/>
  <c r="CU325" i="39" s="1"/>
  <c r="CT325" i="39" a="1"/>
  <c r="CO325" i="39"/>
  <c r="CL325" i="39"/>
  <c r="CK325" i="39" a="1"/>
  <c r="CK325" i="39" s="1"/>
  <c r="CF325" i="39"/>
  <c r="CB325" i="39" a="1"/>
  <c r="CB325" i="39" s="1"/>
  <c r="CC325" i="39" s="1"/>
  <c r="BW325" i="39"/>
  <c r="BS325" i="39" a="1"/>
  <c r="BS325" i="39" s="1"/>
  <c r="BT325" i="39" s="1"/>
  <c r="BN325" i="39"/>
  <c r="BJ325" i="39"/>
  <c r="BK325" i="39" s="1"/>
  <c r="BJ325" i="39" a="1"/>
  <c r="BE325" i="39"/>
  <c r="BB325" i="39"/>
  <c r="BA325" i="39" a="1"/>
  <c r="BA325" i="39" s="1"/>
  <c r="AV325" i="39"/>
  <c r="AR325" i="39" a="1"/>
  <c r="AR325" i="39" s="1"/>
  <c r="AS325" i="39" s="1"/>
  <c r="AM325" i="39"/>
  <c r="AI325" i="39" a="1"/>
  <c r="AI325" i="39" s="1"/>
  <c r="AJ325" i="39" s="1"/>
  <c r="AD325" i="39"/>
  <c r="Z325" i="39" a="1"/>
  <c r="Z325" i="39" s="1"/>
  <c r="AA325" i="39" s="1"/>
  <c r="U325" i="39"/>
  <c r="R325" i="39"/>
  <c r="Q325" i="39" a="1"/>
  <c r="Q325" i="39" s="1"/>
  <c r="L325" i="39"/>
  <c r="I325" i="39"/>
  <c r="H325" i="39" a="1"/>
  <c r="H325" i="39" s="1"/>
  <c r="GA324" i="39"/>
  <c r="FW324" i="39" a="1"/>
  <c r="FW324" i="39" s="1"/>
  <c r="FX324" i="39" s="1"/>
  <c r="FR324" i="39"/>
  <c r="FN324" i="39"/>
  <c r="FO324" i="39" s="1"/>
  <c r="FN324" i="39" a="1"/>
  <c r="FI324" i="39"/>
  <c r="FF324" i="39"/>
  <c r="FE324" i="39" a="1"/>
  <c r="FE324" i="39" s="1"/>
  <c r="EZ324" i="39"/>
  <c r="EV324" i="39" a="1"/>
  <c r="EV324" i="39" s="1"/>
  <c r="EW324" i="39" s="1"/>
  <c r="EQ324" i="39"/>
  <c r="EM324" i="39" a="1"/>
  <c r="EM324" i="39" s="1"/>
  <c r="EN324" i="39" s="1"/>
  <c r="EH324" i="39"/>
  <c r="ED324" i="39"/>
  <c r="EE324" i="39" s="1"/>
  <c r="ED324" i="39" a="1"/>
  <c r="DY324" i="39"/>
  <c r="DU324" i="39" a="1"/>
  <c r="DU324" i="39" s="1"/>
  <c r="DV324" i="39" s="1"/>
  <c r="DP324" i="39"/>
  <c r="DL324" i="39" a="1"/>
  <c r="DL324" i="39" s="1"/>
  <c r="DM324" i="39" s="1"/>
  <c r="DG324" i="39"/>
  <c r="DC324" i="39" a="1"/>
  <c r="DC324" i="39" s="1"/>
  <c r="DD324" i="39" s="1"/>
  <c r="CX324" i="39"/>
  <c r="CT324" i="39"/>
  <c r="CU324" i="39" s="1"/>
  <c r="CT324" i="39" a="1"/>
  <c r="CO324" i="39"/>
  <c r="CL324" i="39"/>
  <c r="CK324" i="39" a="1"/>
  <c r="CK324" i="39" s="1"/>
  <c r="CF324" i="39"/>
  <c r="CC324" i="39"/>
  <c r="CB324" i="39" a="1"/>
  <c r="CB324" i="39" s="1"/>
  <c r="BW324" i="39"/>
  <c r="BS324" i="39" a="1"/>
  <c r="BS324" i="39" s="1"/>
  <c r="BT324" i="39" s="1"/>
  <c r="BN324" i="39"/>
  <c r="BJ324" i="39"/>
  <c r="BK324" i="39" s="1"/>
  <c r="BJ324" i="39" a="1"/>
  <c r="BE324" i="39"/>
  <c r="BB324" i="39"/>
  <c r="BA324" i="39" a="1"/>
  <c r="BA324" i="39" s="1"/>
  <c r="AV324" i="39"/>
  <c r="AR324" i="39" a="1"/>
  <c r="AR324" i="39" s="1"/>
  <c r="AS324" i="39" s="1"/>
  <c r="AM324" i="39"/>
  <c r="AI324" i="39" a="1"/>
  <c r="AI324" i="39" s="1"/>
  <c r="AJ324" i="39" s="1"/>
  <c r="AD324" i="39"/>
  <c r="Z324" i="39" a="1"/>
  <c r="Z324" i="39" s="1"/>
  <c r="AA324" i="39" s="1"/>
  <c r="U324" i="39"/>
  <c r="R324" i="39"/>
  <c r="Q324" i="39" a="1"/>
  <c r="Q324" i="39" s="1"/>
  <c r="L324" i="39"/>
  <c r="H324" i="39" a="1"/>
  <c r="H324" i="39" s="1"/>
  <c r="I324" i="39" s="1"/>
  <c r="GA323" i="39"/>
  <c r="FW323" i="39"/>
  <c r="FX323" i="39" s="1"/>
  <c r="FW323" i="39" a="1"/>
  <c r="FR323" i="39"/>
  <c r="FN323" i="39" a="1"/>
  <c r="FN323" i="39" s="1"/>
  <c r="FO323" i="39" s="1"/>
  <c r="FI323" i="39"/>
  <c r="FE323" i="39"/>
  <c r="FF323" i="39" s="1"/>
  <c r="FE323" i="39" a="1"/>
  <c r="EZ323" i="39"/>
  <c r="EW323" i="39"/>
  <c r="EV323" i="39" a="1"/>
  <c r="EV323" i="39" s="1"/>
  <c r="EQ323" i="39"/>
  <c r="EM323" i="39"/>
  <c r="EN323" i="39" s="1"/>
  <c r="EM323" i="39" a="1"/>
  <c r="EH323" i="39"/>
  <c r="EE323" i="39"/>
  <c r="ED323" i="39" a="1"/>
  <c r="ED323" i="39" s="1"/>
  <c r="DY323" i="39"/>
  <c r="DU323" i="39"/>
  <c r="DV323" i="39" s="1"/>
  <c r="DU323" i="39" a="1"/>
  <c r="DP323" i="39"/>
  <c r="DL323" i="39" a="1"/>
  <c r="DL323" i="39" s="1"/>
  <c r="DM323" i="39" s="1"/>
  <c r="DG323" i="39"/>
  <c r="DC323" i="39"/>
  <c r="DD323" i="39" s="1"/>
  <c r="DC323" i="39" a="1"/>
  <c r="CX323" i="39"/>
  <c r="CT323" i="39" a="1"/>
  <c r="CT323" i="39" s="1"/>
  <c r="CU323" i="39" s="1"/>
  <c r="CO323" i="39"/>
  <c r="CK323" i="39"/>
  <c r="CL323" i="39" s="1"/>
  <c r="CK323" i="39" a="1"/>
  <c r="CF323" i="39"/>
  <c r="CB323" i="39" a="1"/>
  <c r="CB323" i="39" s="1"/>
  <c r="CC323" i="39" s="1"/>
  <c r="BW323" i="39"/>
  <c r="BS323" i="39"/>
  <c r="BT323" i="39" s="1"/>
  <c r="BS323" i="39" a="1"/>
  <c r="BN323" i="39"/>
  <c r="BK323" i="39"/>
  <c r="BJ323" i="39" a="1"/>
  <c r="BJ323" i="39" s="1"/>
  <c r="BE323" i="39"/>
  <c r="BA323" i="39"/>
  <c r="BB323" i="39" s="1"/>
  <c r="BA323" i="39" a="1"/>
  <c r="AV323" i="39"/>
  <c r="AR323" i="39" a="1"/>
  <c r="AR323" i="39" s="1"/>
  <c r="AS323" i="39" s="1"/>
  <c r="AM323" i="39"/>
  <c r="AI323" i="39"/>
  <c r="AJ323" i="39" s="1"/>
  <c r="AI323" i="39" a="1"/>
  <c r="AD323" i="39"/>
  <c r="Z323" i="39" a="1"/>
  <c r="Z323" i="39" s="1"/>
  <c r="AA323" i="39" s="1"/>
  <c r="U323" i="39"/>
  <c r="Q323" i="39"/>
  <c r="R323" i="39" s="1"/>
  <c r="Q323" i="39" a="1"/>
  <c r="L323" i="39"/>
  <c r="H323" i="39" a="1"/>
  <c r="H323" i="39" s="1"/>
  <c r="I323" i="39" s="1"/>
  <c r="GA322" i="39"/>
  <c r="FW322" i="39"/>
  <c r="FX322" i="39" s="1"/>
  <c r="FW322" i="39" a="1"/>
  <c r="FR322" i="39"/>
  <c r="FN322" i="39" a="1"/>
  <c r="FN322" i="39" s="1"/>
  <c r="FO322" i="39" s="1"/>
  <c r="FI322" i="39"/>
  <c r="FE322" i="39"/>
  <c r="FF322" i="39" s="1"/>
  <c r="FE322" i="39" a="1"/>
  <c r="EZ322" i="39"/>
  <c r="EV322" i="39" a="1"/>
  <c r="EV322" i="39" s="1"/>
  <c r="EW322" i="39" s="1"/>
  <c r="EQ322" i="39"/>
  <c r="EM322" i="39"/>
  <c r="EN322" i="39" s="1"/>
  <c r="EM322" i="39" a="1"/>
  <c r="EH322" i="39"/>
  <c r="ED322" i="39" a="1"/>
  <c r="ED322" i="39" s="1"/>
  <c r="EE322" i="39" s="1"/>
  <c r="DY322" i="39"/>
  <c r="DU322" i="39"/>
  <c r="DV322" i="39" s="1"/>
  <c r="DU322" i="39" a="1"/>
  <c r="DP322" i="39"/>
  <c r="DL322" i="39" a="1"/>
  <c r="DL322" i="39" s="1"/>
  <c r="DM322" i="39" s="1"/>
  <c r="DG322" i="39"/>
  <c r="DC322" i="39"/>
  <c r="DD322" i="39" s="1"/>
  <c r="DC322" i="39" a="1"/>
  <c r="CX322" i="39"/>
  <c r="CT322" i="39" a="1"/>
  <c r="CT322" i="39" s="1"/>
  <c r="CU322" i="39" s="1"/>
  <c r="CO322" i="39"/>
  <c r="CK322" i="39"/>
  <c r="CL322" i="39" s="1"/>
  <c r="CK322" i="39" a="1"/>
  <c r="CF322" i="39"/>
  <c r="CB322" i="39" a="1"/>
  <c r="CB322" i="39" s="1"/>
  <c r="CC322" i="39" s="1"/>
  <c r="BW322" i="39"/>
  <c r="BS322" i="39"/>
  <c r="BT322" i="39" s="1"/>
  <c r="BS322" i="39" a="1"/>
  <c r="BN322" i="39"/>
  <c r="BJ322" i="39" a="1"/>
  <c r="BJ322" i="39" s="1"/>
  <c r="BK322" i="39" s="1"/>
  <c r="BE322" i="39"/>
  <c r="BA322" i="39"/>
  <c r="BB322" i="39" s="1"/>
  <c r="BA322" i="39" a="1"/>
  <c r="AV322" i="39"/>
  <c r="AR322" i="39" a="1"/>
  <c r="AR322" i="39" s="1"/>
  <c r="AS322" i="39" s="1"/>
  <c r="AM322" i="39"/>
  <c r="AI322" i="39"/>
  <c r="AJ322" i="39" s="1"/>
  <c r="AI322" i="39" a="1"/>
  <c r="AD322" i="39"/>
  <c r="Z322" i="39" a="1"/>
  <c r="Z322" i="39" s="1"/>
  <c r="AA322" i="39" s="1"/>
  <c r="U322" i="39"/>
  <c r="Q322" i="39"/>
  <c r="R322" i="39" s="1"/>
  <c r="Q322" i="39" a="1"/>
  <c r="L322" i="39"/>
  <c r="H322" i="39" a="1"/>
  <c r="H322" i="39" s="1"/>
  <c r="I322" i="39" s="1"/>
  <c r="GA321" i="39"/>
  <c r="FW321" i="39"/>
  <c r="FX321" i="39" s="1"/>
  <c r="FW321" i="39" a="1"/>
  <c r="FR321" i="39"/>
  <c r="FN321" i="39" a="1"/>
  <c r="FN321" i="39" s="1"/>
  <c r="FO321" i="39" s="1"/>
  <c r="FI321" i="39"/>
  <c r="FE321" i="39" a="1"/>
  <c r="FE321" i="39" s="1"/>
  <c r="FF321" i="39" s="1"/>
  <c r="EZ321" i="39"/>
  <c r="EV321" i="39" a="1"/>
  <c r="EV321" i="39" s="1"/>
  <c r="EW321" i="39" s="1"/>
  <c r="EQ321" i="39"/>
  <c r="EM321" i="39"/>
  <c r="EN321" i="39" s="1"/>
  <c r="EM321" i="39" a="1"/>
  <c r="EH321" i="39"/>
  <c r="ED321" i="39" a="1"/>
  <c r="ED321" i="39" s="1"/>
  <c r="EE321" i="39" s="1"/>
  <c r="DY321" i="39"/>
  <c r="DU321" i="39" a="1"/>
  <c r="DU321" i="39" s="1"/>
  <c r="DV321" i="39" s="1"/>
  <c r="DP321" i="39"/>
  <c r="DL321" i="39" a="1"/>
  <c r="DL321" i="39" s="1"/>
  <c r="DM321" i="39" s="1"/>
  <c r="DG321" i="39"/>
  <c r="DC321" i="39"/>
  <c r="DD321" i="39" s="1"/>
  <c r="DC321" i="39" a="1"/>
  <c r="CX321" i="39"/>
  <c r="CT321" i="39" a="1"/>
  <c r="CT321" i="39" s="1"/>
  <c r="CU321" i="39" s="1"/>
  <c r="CO321" i="39"/>
  <c r="CK321" i="39"/>
  <c r="CL321" i="39" s="1"/>
  <c r="CK321" i="39" a="1"/>
  <c r="CF321" i="39"/>
  <c r="CB321" i="39" a="1"/>
  <c r="CB321" i="39" s="1"/>
  <c r="CC321" i="39" s="1"/>
  <c r="BW321" i="39"/>
  <c r="BS321" i="39" a="1"/>
  <c r="BS321" i="39" s="1"/>
  <c r="BT321" i="39" s="1"/>
  <c r="BN321" i="39"/>
  <c r="BK321" i="39"/>
  <c r="BJ321" i="39" a="1"/>
  <c r="BJ321" i="39" s="1"/>
  <c r="BE321" i="39"/>
  <c r="BA321" i="39"/>
  <c r="BB321" i="39" s="1"/>
  <c r="BA321" i="39" a="1"/>
  <c r="AV321" i="39"/>
  <c r="AR321" i="39" a="1"/>
  <c r="AR321" i="39" s="1"/>
  <c r="AS321" i="39" s="1"/>
  <c r="AM321" i="39"/>
  <c r="AI321" i="39" a="1"/>
  <c r="AI321" i="39" s="1"/>
  <c r="AJ321" i="39" s="1"/>
  <c r="AD321" i="39"/>
  <c r="Z321" i="39" a="1"/>
  <c r="Z321" i="39" s="1"/>
  <c r="AA321" i="39" s="1"/>
  <c r="U321" i="39"/>
  <c r="Q321" i="39"/>
  <c r="R321" i="39" s="1"/>
  <c r="Q321" i="39" a="1"/>
  <c r="L321" i="39"/>
  <c r="H321" i="39" a="1"/>
  <c r="H321" i="39" s="1"/>
  <c r="I321" i="39" s="1"/>
  <c r="GA320" i="39"/>
  <c r="FW320" i="39"/>
  <c r="FX320" i="39" s="1"/>
  <c r="FW320" i="39" a="1"/>
  <c r="FR320" i="39"/>
  <c r="FN320" i="39" a="1"/>
  <c r="FN320" i="39" s="1"/>
  <c r="FO320" i="39" s="1"/>
  <c r="FI320" i="39"/>
  <c r="FE320" i="39" a="1"/>
  <c r="FE320" i="39" s="1"/>
  <c r="FF320" i="39" s="1"/>
  <c r="EZ320" i="39"/>
  <c r="EW320" i="39"/>
  <c r="EV320" i="39" a="1"/>
  <c r="EV320" i="39" s="1"/>
  <c r="EQ320" i="39"/>
  <c r="EM320" i="39"/>
  <c r="EN320" i="39" s="1"/>
  <c r="EM320" i="39" a="1"/>
  <c r="EH320" i="39"/>
  <c r="ED320" i="39" a="1"/>
  <c r="ED320" i="39" s="1"/>
  <c r="EE320" i="39" s="1"/>
  <c r="DY320" i="39"/>
  <c r="DU320" i="39" a="1"/>
  <c r="DU320" i="39" s="1"/>
  <c r="DV320" i="39" s="1"/>
  <c r="DP320" i="39"/>
  <c r="DL320" i="39" a="1"/>
  <c r="DL320" i="39" s="1"/>
  <c r="DM320" i="39" s="1"/>
  <c r="DG320" i="39"/>
  <c r="DC320" i="39"/>
  <c r="DD320" i="39" s="1"/>
  <c r="DC320" i="39" a="1"/>
  <c r="CX320" i="39"/>
  <c r="CT320" i="39" a="1"/>
  <c r="CT320" i="39" s="1"/>
  <c r="CU320" i="39" s="1"/>
  <c r="CO320" i="39"/>
  <c r="CK320" i="39"/>
  <c r="CL320" i="39" s="1"/>
  <c r="CK320" i="39" a="1"/>
  <c r="CF320" i="39"/>
  <c r="CB320" i="39" a="1"/>
  <c r="CB320" i="39" s="1"/>
  <c r="CC320" i="39" s="1"/>
  <c r="BW320" i="39"/>
  <c r="BS320" i="39" a="1"/>
  <c r="BS320" i="39" s="1"/>
  <c r="BT320" i="39" s="1"/>
  <c r="BN320" i="39"/>
  <c r="BK320" i="39"/>
  <c r="BJ320" i="39" a="1"/>
  <c r="BJ320" i="39" s="1"/>
  <c r="BE320" i="39"/>
  <c r="BA320" i="39"/>
  <c r="BB320" i="39" s="1"/>
  <c r="BA320" i="39" a="1"/>
  <c r="AV320" i="39"/>
  <c r="AR320" i="39" a="1"/>
  <c r="AR320" i="39" s="1"/>
  <c r="AS320" i="39" s="1"/>
  <c r="AM320" i="39"/>
  <c r="AI320" i="39" a="1"/>
  <c r="AI320" i="39" s="1"/>
  <c r="AJ320" i="39" s="1"/>
  <c r="AD320" i="39"/>
  <c r="Z320" i="39" a="1"/>
  <c r="Z320" i="39" s="1"/>
  <c r="AA320" i="39" s="1"/>
  <c r="U320" i="39"/>
  <c r="Q320" i="39"/>
  <c r="R320" i="39" s="1"/>
  <c r="Q320" i="39" a="1"/>
  <c r="L320" i="39"/>
  <c r="H320" i="39" a="1"/>
  <c r="H320" i="39" s="1"/>
  <c r="I320" i="39" s="1"/>
  <c r="GA319" i="39"/>
  <c r="FW319" i="39"/>
  <c r="FX319" i="39" s="1"/>
  <c r="FW319" i="39" a="1"/>
  <c r="FR319" i="39"/>
  <c r="FN319" i="39" a="1"/>
  <c r="FN319" i="39" s="1"/>
  <c r="FO319" i="39" s="1"/>
  <c r="FI319" i="39"/>
  <c r="FE319" i="39" a="1"/>
  <c r="FE319" i="39" s="1"/>
  <c r="FF319" i="39" s="1"/>
  <c r="EZ319" i="39"/>
  <c r="EW319" i="39"/>
  <c r="EV319" i="39" a="1"/>
  <c r="EV319" i="39" s="1"/>
  <c r="EQ319" i="39"/>
  <c r="EM319" i="39"/>
  <c r="EN319" i="39" s="1"/>
  <c r="EM319" i="39" a="1"/>
  <c r="EH319" i="39"/>
  <c r="ED319" i="39" a="1"/>
  <c r="ED319" i="39" s="1"/>
  <c r="EE319" i="39" s="1"/>
  <c r="DY319" i="39"/>
  <c r="DU319" i="39" a="1"/>
  <c r="DU319" i="39" s="1"/>
  <c r="DV319" i="39" s="1"/>
  <c r="DP319" i="39"/>
  <c r="DL319" i="39" a="1"/>
  <c r="DL319" i="39" s="1"/>
  <c r="DM319" i="39" s="1"/>
  <c r="DG319" i="39"/>
  <c r="DC319" i="39"/>
  <c r="DD319" i="39" s="1"/>
  <c r="DC319" i="39" a="1"/>
  <c r="CX319" i="39"/>
  <c r="CT319" i="39" a="1"/>
  <c r="CT319" i="39" s="1"/>
  <c r="CU319" i="39" s="1"/>
  <c r="CO319" i="39"/>
  <c r="CK319" i="39" a="1"/>
  <c r="CK319" i="39" s="1"/>
  <c r="CL319" i="39" s="1"/>
  <c r="CF319" i="39"/>
  <c r="CC319" i="39"/>
  <c r="CB319" i="39" a="1"/>
  <c r="CB319" i="39" s="1"/>
  <c r="BW319" i="39"/>
  <c r="BS319" i="39" a="1"/>
  <c r="BS319" i="39" s="1"/>
  <c r="BT319" i="39" s="1"/>
  <c r="BN319" i="39"/>
  <c r="BK319" i="39"/>
  <c r="BJ319" i="39" a="1"/>
  <c r="BJ319" i="39" s="1"/>
  <c r="BE319" i="39"/>
  <c r="BA319" i="39" a="1"/>
  <c r="BA319" i="39" s="1"/>
  <c r="BB319" i="39" s="1"/>
  <c r="AV319" i="39"/>
  <c r="AR319" i="39" a="1"/>
  <c r="AR319" i="39" s="1"/>
  <c r="AS319" i="39" s="1"/>
  <c r="AM319" i="39"/>
  <c r="AI319" i="39" a="1"/>
  <c r="AI319" i="39" s="1"/>
  <c r="AJ319" i="39" s="1"/>
  <c r="AD319" i="39"/>
  <c r="AA319" i="39"/>
  <c r="Z319" i="39" a="1"/>
  <c r="Z319" i="39" s="1"/>
  <c r="U319" i="39"/>
  <c r="Q319" i="39" a="1"/>
  <c r="Q319" i="39" s="1"/>
  <c r="R319" i="39" s="1"/>
  <c r="L319" i="39"/>
  <c r="I319" i="39"/>
  <c r="H319" i="39" a="1"/>
  <c r="H319" i="39" s="1"/>
  <c r="GA318" i="39"/>
  <c r="FW318" i="39"/>
  <c r="FX318" i="39" s="1"/>
  <c r="FW318" i="39" a="1"/>
  <c r="FR318" i="39"/>
  <c r="FN318" i="39" a="1"/>
  <c r="FN318" i="39" s="1"/>
  <c r="FO318" i="39" s="1"/>
  <c r="FI318" i="39"/>
  <c r="FE318" i="39" a="1"/>
  <c r="FE318" i="39" s="1"/>
  <c r="FF318" i="39" s="1"/>
  <c r="EZ318" i="39"/>
  <c r="EV318" i="39" a="1"/>
  <c r="EV318" i="39" s="1"/>
  <c r="EW318" i="39" s="1"/>
  <c r="EQ318" i="39"/>
  <c r="EM318" i="39"/>
  <c r="EN318" i="39" s="1"/>
  <c r="EM318" i="39" a="1"/>
  <c r="EH318" i="39"/>
  <c r="ED318" i="39" a="1"/>
  <c r="ED318" i="39" s="1"/>
  <c r="EE318" i="39" s="1"/>
  <c r="DY318" i="39"/>
  <c r="DV318" i="39"/>
  <c r="DU318" i="39" a="1"/>
  <c r="DU318" i="39" s="1"/>
  <c r="DP318" i="39"/>
  <c r="DL318" i="39" a="1"/>
  <c r="DL318" i="39" s="1"/>
  <c r="DM318" i="39" s="1"/>
  <c r="DG318" i="39"/>
  <c r="DC318" i="39"/>
  <c r="DD318" i="39" s="1"/>
  <c r="DC318" i="39" a="1"/>
  <c r="CX318" i="39"/>
  <c r="CU318" i="39"/>
  <c r="CT318" i="39" a="1"/>
  <c r="CT318" i="39" s="1"/>
  <c r="CO318" i="39"/>
  <c r="CK318" i="39"/>
  <c r="CL318" i="39" s="1"/>
  <c r="CK318" i="39" a="1"/>
  <c r="CF318" i="39"/>
  <c r="CB318" i="39" a="1"/>
  <c r="CB318" i="39" s="1"/>
  <c r="CC318" i="39" s="1"/>
  <c r="BW318" i="39"/>
  <c r="BS318" i="39" a="1"/>
  <c r="BS318" i="39" s="1"/>
  <c r="BT318" i="39" s="1"/>
  <c r="BN318" i="39"/>
  <c r="BK318" i="39"/>
  <c r="BJ318" i="39" a="1"/>
  <c r="BJ318" i="39" s="1"/>
  <c r="BE318" i="39"/>
  <c r="BA318" i="39" a="1"/>
  <c r="BA318" i="39" s="1"/>
  <c r="BB318" i="39" s="1"/>
  <c r="AV318" i="39"/>
  <c r="AR318" i="39" a="1"/>
  <c r="AR318" i="39" s="1"/>
  <c r="AS318" i="39" s="1"/>
  <c r="AM318" i="39"/>
  <c r="AI318" i="39" a="1"/>
  <c r="AI318" i="39" s="1"/>
  <c r="AJ318" i="39" s="1"/>
  <c r="AD318" i="39"/>
  <c r="AA318" i="39"/>
  <c r="Z318" i="39" a="1"/>
  <c r="Z318" i="39" s="1"/>
  <c r="U318" i="39"/>
  <c r="Q318" i="39" a="1"/>
  <c r="Q318" i="39" s="1"/>
  <c r="R318" i="39" s="1"/>
  <c r="L318" i="39"/>
  <c r="H318" i="39" a="1"/>
  <c r="H318" i="39" s="1"/>
  <c r="I318" i="39" s="1"/>
  <c r="GA317" i="39"/>
  <c r="FW317" i="39"/>
  <c r="FX317" i="39" s="1"/>
  <c r="FW317" i="39" a="1"/>
  <c r="FR317" i="39"/>
  <c r="FN317" i="39" a="1"/>
  <c r="FN317" i="39" s="1"/>
  <c r="FO317" i="39" s="1"/>
  <c r="FI317" i="39"/>
  <c r="FE317" i="39" a="1"/>
  <c r="FE317" i="39" s="1"/>
  <c r="FF317" i="39" s="1"/>
  <c r="EZ317" i="39"/>
  <c r="EV317" i="39" a="1"/>
  <c r="EV317" i="39" s="1"/>
  <c r="EW317" i="39" s="1"/>
  <c r="EQ317" i="39"/>
  <c r="EM317" i="39"/>
  <c r="EN317" i="39" s="1"/>
  <c r="EM317" i="39" a="1"/>
  <c r="EH317" i="39"/>
  <c r="ED317" i="39" a="1"/>
  <c r="ED317" i="39" s="1"/>
  <c r="EE317" i="39" s="1"/>
  <c r="DY317" i="39"/>
  <c r="DV317" i="39"/>
  <c r="DU317" i="39" a="1"/>
  <c r="DU317" i="39" s="1"/>
  <c r="DP317" i="39"/>
  <c r="DL317" i="39" a="1"/>
  <c r="DL317" i="39" s="1"/>
  <c r="DM317" i="39" s="1"/>
  <c r="DG317" i="39"/>
  <c r="DC317" i="39"/>
  <c r="DD317" i="39" s="1"/>
  <c r="DC317" i="39" a="1"/>
  <c r="CX317" i="39"/>
  <c r="CU317" i="39"/>
  <c r="CT317" i="39" a="1"/>
  <c r="CT317" i="39" s="1"/>
  <c r="CO317" i="39"/>
  <c r="CK317" i="39" a="1"/>
  <c r="CK317" i="39" s="1"/>
  <c r="CL317" i="39" s="1"/>
  <c r="CF317" i="39"/>
  <c r="CB317" i="39" a="1"/>
  <c r="CB317" i="39" s="1"/>
  <c r="CC317" i="39" s="1"/>
  <c r="BW317" i="39"/>
  <c r="BS317" i="39" a="1"/>
  <c r="BS317" i="39" s="1"/>
  <c r="BT317" i="39" s="1"/>
  <c r="BN317" i="39"/>
  <c r="BK317" i="39"/>
  <c r="BJ317" i="39" a="1"/>
  <c r="BJ317" i="39" s="1"/>
  <c r="BE317" i="39"/>
  <c r="BA317" i="39" a="1"/>
  <c r="BA317" i="39" s="1"/>
  <c r="BB317" i="39" s="1"/>
  <c r="AV317" i="39"/>
  <c r="AR317" i="39" a="1"/>
  <c r="AR317" i="39" s="1"/>
  <c r="AS317" i="39" s="1"/>
  <c r="AM317" i="39"/>
  <c r="AI317" i="39" a="1"/>
  <c r="AI317" i="39" s="1"/>
  <c r="AJ317" i="39" s="1"/>
  <c r="AD317" i="39"/>
  <c r="AA317" i="39"/>
  <c r="Z317" i="39" a="1"/>
  <c r="Z317" i="39" s="1"/>
  <c r="U317" i="39"/>
  <c r="Q317" i="39" a="1"/>
  <c r="Q317" i="39" s="1"/>
  <c r="R317" i="39" s="1"/>
  <c r="L317" i="39"/>
  <c r="H317" i="39" a="1"/>
  <c r="H317" i="39" s="1"/>
  <c r="I317" i="39" s="1"/>
  <c r="GA316" i="39"/>
  <c r="FW316" i="39"/>
  <c r="FX316" i="39" s="1"/>
  <c r="FW316" i="39" a="1"/>
  <c r="FR316" i="39"/>
  <c r="FN316" i="39" a="1"/>
  <c r="FN316" i="39" s="1"/>
  <c r="FO316" i="39" s="1"/>
  <c r="FI316" i="39"/>
  <c r="FE316" i="39" a="1"/>
  <c r="FE316" i="39" s="1"/>
  <c r="FF316" i="39" s="1"/>
  <c r="EZ316" i="39"/>
  <c r="EV316" i="39" a="1"/>
  <c r="EV316" i="39" s="1"/>
  <c r="EW316" i="39" s="1"/>
  <c r="EQ316" i="39"/>
  <c r="EM316" i="39"/>
  <c r="EN316" i="39" s="1"/>
  <c r="EM316" i="39" a="1"/>
  <c r="EH316" i="39"/>
  <c r="ED316" i="39" a="1"/>
  <c r="ED316" i="39" s="1"/>
  <c r="EE316" i="39" s="1"/>
  <c r="DY316" i="39"/>
  <c r="DV316" i="39"/>
  <c r="DU316" i="39" a="1"/>
  <c r="DU316" i="39" s="1"/>
  <c r="DP316" i="39"/>
  <c r="DL316" i="39" a="1"/>
  <c r="DL316" i="39" s="1"/>
  <c r="DM316" i="39" s="1"/>
  <c r="DG316" i="39"/>
  <c r="DC316" i="39"/>
  <c r="DD316" i="39" s="1"/>
  <c r="DC316" i="39" a="1"/>
  <c r="CX316" i="39"/>
  <c r="CU316" i="39"/>
  <c r="CT316" i="39" a="1"/>
  <c r="CT316" i="39" s="1"/>
  <c r="CO316" i="39"/>
  <c r="CK316" i="39"/>
  <c r="CL316" i="39" s="1"/>
  <c r="CK316" i="39" a="1"/>
  <c r="CF316" i="39"/>
  <c r="CB316" i="39" a="1"/>
  <c r="CB316" i="39" s="1"/>
  <c r="CC316" i="39" s="1"/>
  <c r="BW316" i="39"/>
  <c r="BS316" i="39" a="1"/>
  <c r="BS316" i="39" s="1"/>
  <c r="BT316" i="39" s="1"/>
  <c r="BN316" i="39"/>
  <c r="BK316" i="39"/>
  <c r="BJ316" i="39" a="1"/>
  <c r="BJ316" i="39" s="1"/>
  <c r="BE316" i="39"/>
  <c r="BA316" i="39" a="1"/>
  <c r="BA316" i="39" s="1"/>
  <c r="BB316" i="39" s="1"/>
  <c r="AV316" i="39"/>
  <c r="AR316" i="39" a="1"/>
  <c r="AR316" i="39" s="1"/>
  <c r="AS316" i="39" s="1"/>
  <c r="AM316" i="39"/>
  <c r="AI316" i="39" a="1"/>
  <c r="AI316" i="39" s="1"/>
  <c r="AJ316" i="39" s="1"/>
  <c r="AD316" i="39"/>
  <c r="AA316" i="39"/>
  <c r="Z316" i="39" a="1"/>
  <c r="Z316" i="39" s="1"/>
  <c r="U316" i="39"/>
  <c r="Q316" i="39" a="1"/>
  <c r="Q316" i="39" s="1"/>
  <c r="R316" i="39" s="1"/>
  <c r="L316" i="39"/>
  <c r="H316" i="39" a="1"/>
  <c r="H316" i="39" s="1"/>
  <c r="I316" i="39" s="1"/>
  <c r="GA315" i="39"/>
  <c r="FW315" i="39"/>
  <c r="FX315" i="39" s="1"/>
  <c r="FW315" i="39" a="1"/>
  <c r="FR315" i="39"/>
  <c r="FN315" i="39" a="1"/>
  <c r="FN315" i="39" s="1"/>
  <c r="FO315" i="39" s="1"/>
  <c r="FI315" i="39"/>
  <c r="FE315" i="39" a="1"/>
  <c r="FE315" i="39" s="1"/>
  <c r="FF315" i="39" s="1"/>
  <c r="EZ315" i="39"/>
  <c r="EV315" i="39" a="1"/>
  <c r="EV315" i="39" s="1"/>
  <c r="EW315" i="39" s="1"/>
  <c r="EQ315" i="39"/>
  <c r="EM315" i="39"/>
  <c r="EN315" i="39" s="1"/>
  <c r="EM315" i="39" a="1"/>
  <c r="EH315" i="39"/>
  <c r="ED315" i="39" a="1"/>
  <c r="ED315" i="39" s="1"/>
  <c r="EE315" i="39" s="1"/>
  <c r="DY315" i="39"/>
  <c r="DV315" i="39"/>
  <c r="DU315" i="39" a="1"/>
  <c r="DU315" i="39" s="1"/>
  <c r="DP315" i="39"/>
  <c r="DL315" i="39" a="1"/>
  <c r="DL315" i="39" s="1"/>
  <c r="DM315" i="39" s="1"/>
  <c r="DG315" i="39"/>
  <c r="DD315" i="39"/>
  <c r="DC315" i="39"/>
  <c r="DC315" i="39" a="1"/>
  <c r="CX315" i="39"/>
  <c r="CU315" i="39"/>
  <c r="CT315" i="39" a="1"/>
  <c r="CT315" i="39" s="1"/>
  <c r="CO315" i="39"/>
  <c r="CK315" i="39" a="1"/>
  <c r="CK315" i="39" s="1"/>
  <c r="CL315" i="39" s="1"/>
  <c r="CF315" i="39"/>
  <c r="CB315" i="39" a="1"/>
  <c r="CB315" i="39" s="1"/>
  <c r="CC315" i="39" s="1"/>
  <c r="BW315" i="39"/>
  <c r="BS315" i="39" a="1"/>
  <c r="BS315" i="39" s="1"/>
  <c r="BT315" i="39" s="1"/>
  <c r="BN315" i="39"/>
  <c r="BK315" i="39"/>
  <c r="BJ315" i="39" a="1"/>
  <c r="BJ315" i="39" s="1"/>
  <c r="BE315" i="39"/>
  <c r="BA315" i="39" a="1"/>
  <c r="BA315" i="39" s="1"/>
  <c r="BB315" i="39" s="1"/>
  <c r="AV315" i="39"/>
  <c r="AR315" i="39" a="1"/>
  <c r="AR315" i="39" s="1"/>
  <c r="AS315" i="39" s="1"/>
  <c r="AM315" i="39"/>
  <c r="AI315" i="39" a="1"/>
  <c r="AI315" i="39" s="1"/>
  <c r="AJ315" i="39" s="1"/>
  <c r="AD315" i="39"/>
  <c r="AA315" i="39"/>
  <c r="Z315" i="39" a="1"/>
  <c r="Z315" i="39" s="1"/>
  <c r="U315" i="39"/>
  <c r="Q315" i="39" a="1"/>
  <c r="Q315" i="39" s="1"/>
  <c r="R315" i="39" s="1"/>
  <c r="L315" i="39"/>
  <c r="I315" i="39"/>
  <c r="H315" i="39" a="1"/>
  <c r="H315" i="39" s="1"/>
  <c r="GA314" i="39"/>
  <c r="FW314" i="39"/>
  <c r="FX314" i="39" s="1"/>
  <c r="FW314" i="39" a="1"/>
  <c r="FR314" i="39"/>
  <c r="FN314" i="39" a="1"/>
  <c r="FN314" i="39" s="1"/>
  <c r="FO314" i="39" s="1"/>
  <c r="FI314" i="39"/>
  <c r="FE314" i="39" a="1"/>
  <c r="FE314" i="39" s="1"/>
  <c r="FF314" i="39" s="1"/>
  <c r="EZ314" i="39"/>
  <c r="EV314" i="39" a="1"/>
  <c r="EV314" i="39" s="1"/>
  <c r="EW314" i="39" s="1"/>
  <c r="EQ314" i="39"/>
  <c r="EM314" i="39"/>
  <c r="EN314" i="39" s="1"/>
  <c r="EM314" i="39" a="1"/>
  <c r="EH314" i="39"/>
  <c r="ED314" i="39" a="1"/>
  <c r="ED314" i="39" s="1"/>
  <c r="EE314" i="39" s="1"/>
  <c r="DY314" i="39"/>
  <c r="DU314" i="39" a="1"/>
  <c r="DU314" i="39" s="1"/>
  <c r="DV314" i="39" s="1"/>
  <c r="DP314" i="39"/>
  <c r="DL314" i="39" a="1"/>
  <c r="DL314" i="39" s="1"/>
  <c r="DM314" i="39" s="1"/>
  <c r="DG314" i="39"/>
  <c r="DD314" i="39"/>
  <c r="DC314" i="39"/>
  <c r="DC314" i="39" a="1"/>
  <c r="CX314" i="39"/>
  <c r="CU314" i="39"/>
  <c r="CT314" i="39" a="1"/>
  <c r="CT314" i="39" s="1"/>
  <c r="CO314" i="39"/>
  <c r="CK314" i="39"/>
  <c r="CL314" i="39" s="1"/>
  <c r="CK314" i="39" a="1"/>
  <c r="CF314" i="39"/>
  <c r="CB314" i="39" a="1"/>
  <c r="CB314" i="39" s="1"/>
  <c r="CC314" i="39" s="1"/>
  <c r="BW314" i="39"/>
  <c r="BS314" i="39" a="1"/>
  <c r="BS314" i="39" s="1"/>
  <c r="BT314" i="39" s="1"/>
  <c r="BN314" i="39"/>
  <c r="BK314" i="39"/>
  <c r="BJ314" i="39" a="1"/>
  <c r="BJ314" i="39" s="1"/>
  <c r="BE314" i="39"/>
  <c r="BA314" i="39" a="1"/>
  <c r="BA314" i="39" s="1"/>
  <c r="BB314" i="39" s="1"/>
  <c r="AV314" i="39"/>
  <c r="AR314" i="39" a="1"/>
  <c r="AR314" i="39" s="1"/>
  <c r="AS314" i="39" s="1"/>
  <c r="AM314" i="39"/>
  <c r="AI314" i="39" a="1"/>
  <c r="AI314" i="39" s="1"/>
  <c r="AJ314" i="39" s="1"/>
  <c r="AD314" i="39"/>
  <c r="AA314" i="39"/>
  <c r="Z314" i="39" a="1"/>
  <c r="Z314" i="39" s="1"/>
  <c r="U314" i="39"/>
  <c r="Q314" i="39" a="1"/>
  <c r="Q314" i="39" s="1"/>
  <c r="R314" i="39" s="1"/>
  <c r="L314" i="39"/>
  <c r="I314" i="39"/>
  <c r="H314" i="39" a="1"/>
  <c r="H314" i="39" s="1"/>
  <c r="GA313" i="39"/>
  <c r="FW313" i="39"/>
  <c r="FX313" i="39" s="1"/>
  <c r="FW313" i="39" a="1"/>
  <c r="FR313" i="39"/>
  <c r="FN313" i="39" a="1"/>
  <c r="FN313" i="39" s="1"/>
  <c r="FO313" i="39" s="1"/>
  <c r="FI313" i="39"/>
  <c r="FE313" i="39" a="1"/>
  <c r="FE313" i="39" s="1"/>
  <c r="FF313" i="39" s="1"/>
  <c r="EZ313" i="39"/>
  <c r="EV313" i="39" a="1"/>
  <c r="EV313" i="39" s="1"/>
  <c r="EW313" i="39" s="1"/>
  <c r="EQ313" i="39"/>
  <c r="EM313" i="39"/>
  <c r="EN313" i="39" s="1"/>
  <c r="EM313" i="39" a="1"/>
  <c r="EH313" i="39"/>
  <c r="ED313" i="39" a="1"/>
  <c r="ED313" i="39" s="1"/>
  <c r="EE313" i="39" s="1"/>
  <c r="DY313" i="39"/>
  <c r="DV313" i="39"/>
  <c r="DU313" i="39" a="1"/>
  <c r="DU313" i="39" s="1"/>
  <c r="DP313" i="39"/>
  <c r="DL313" i="39" a="1"/>
  <c r="DL313" i="39" s="1"/>
  <c r="DM313" i="39" s="1"/>
  <c r="DG313" i="39"/>
  <c r="DC313" i="39"/>
  <c r="DD313" i="39" s="1"/>
  <c r="DC313" i="39" a="1"/>
  <c r="CX313" i="39"/>
  <c r="CU313" i="39"/>
  <c r="CT313" i="39" a="1"/>
  <c r="CT313" i="39" s="1"/>
  <c r="CO313" i="39"/>
  <c r="CK313" i="39" a="1"/>
  <c r="CK313" i="39" s="1"/>
  <c r="CL313" i="39" s="1"/>
  <c r="CF313" i="39"/>
  <c r="CB313" i="39" a="1"/>
  <c r="CB313" i="39" s="1"/>
  <c r="CC313" i="39" s="1"/>
  <c r="BW313" i="39"/>
  <c r="BS313" i="39" a="1"/>
  <c r="BS313" i="39" s="1"/>
  <c r="BT313" i="39" s="1"/>
  <c r="BN313" i="39"/>
  <c r="BK313" i="39"/>
  <c r="BJ313" i="39" a="1"/>
  <c r="BJ313" i="39" s="1"/>
  <c r="BE313" i="39"/>
  <c r="BA313" i="39" a="1"/>
  <c r="BA313" i="39" s="1"/>
  <c r="BB313" i="39" s="1"/>
  <c r="AV313" i="39"/>
  <c r="AR313" i="39" a="1"/>
  <c r="AR313" i="39" s="1"/>
  <c r="AS313" i="39" s="1"/>
  <c r="AM313" i="39"/>
  <c r="AI313" i="39" a="1"/>
  <c r="AI313" i="39" s="1"/>
  <c r="AJ313" i="39" s="1"/>
  <c r="AD313" i="39"/>
  <c r="AA313" i="39"/>
  <c r="Z313" i="39" a="1"/>
  <c r="Z313" i="39" s="1"/>
  <c r="U313" i="39"/>
  <c r="Q313" i="39" a="1"/>
  <c r="Q313" i="39" s="1"/>
  <c r="R313" i="39" s="1"/>
  <c r="L313" i="39"/>
  <c r="H313" i="39" a="1"/>
  <c r="H313" i="39" s="1"/>
  <c r="I313" i="39" s="1"/>
  <c r="GA312" i="39"/>
  <c r="FW312" i="39"/>
  <c r="FX312" i="39" s="1"/>
  <c r="FW312" i="39" a="1"/>
  <c r="FR312" i="39"/>
  <c r="FN312" i="39" a="1"/>
  <c r="FN312" i="39" s="1"/>
  <c r="FO312" i="39" s="1"/>
  <c r="FI312" i="39"/>
  <c r="FE312" i="39" a="1"/>
  <c r="FE312" i="39" s="1"/>
  <c r="FF312" i="39" s="1"/>
  <c r="EZ312" i="39"/>
  <c r="EV312" i="39" a="1"/>
  <c r="EV312" i="39" s="1"/>
  <c r="EW312" i="39" s="1"/>
  <c r="EQ312" i="39"/>
  <c r="EM312" i="39"/>
  <c r="EN312" i="39" s="1"/>
  <c r="EM312" i="39" a="1"/>
  <c r="EH312" i="39"/>
  <c r="ED312" i="39" a="1"/>
  <c r="ED312" i="39" s="1"/>
  <c r="EE312" i="39" s="1"/>
  <c r="DY312" i="39"/>
  <c r="DU312" i="39" a="1"/>
  <c r="DU312" i="39" s="1"/>
  <c r="DV312" i="39" s="1"/>
  <c r="DP312" i="39"/>
  <c r="DL312" i="39" a="1"/>
  <c r="DL312" i="39" s="1"/>
  <c r="DM312" i="39" s="1"/>
  <c r="DG312" i="39"/>
  <c r="DC312" i="39"/>
  <c r="DD312" i="39" s="1"/>
  <c r="DC312" i="39" a="1"/>
  <c r="CX312" i="39"/>
  <c r="CU312" i="39"/>
  <c r="CT312" i="39" a="1"/>
  <c r="CT312" i="39" s="1"/>
  <c r="CO312" i="39"/>
  <c r="CK312" i="39" a="1"/>
  <c r="CK312" i="39" s="1"/>
  <c r="CL312" i="39" s="1"/>
  <c r="CF312" i="39"/>
  <c r="CB312" i="39" a="1"/>
  <c r="CB312" i="39" s="1"/>
  <c r="CC312" i="39" s="1"/>
  <c r="BW312" i="39"/>
  <c r="BS312" i="39" a="1"/>
  <c r="BS312" i="39" s="1"/>
  <c r="BT312" i="39" s="1"/>
  <c r="BN312" i="39"/>
  <c r="BK312" i="39"/>
  <c r="BJ312" i="39" a="1"/>
  <c r="BJ312" i="39" s="1"/>
  <c r="BE312" i="39"/>
  <c r="BA312" i="39" a="1"/>
  <c r="BA312" i="39" s="1"/>
  <c r="BB312" i="39" s="1"/>
  <c r="AV312" i="39"/>
  <c r="AR312" i="39" a="1"/>
  <c r="AR312" i="39" s="1"/>
  <c r="AS312" i="39" s="1"/>
  <c r="AM312" i="39"/>
  <c r="AI312" i="39" a="1"/>
  <c r="AI312" i="39" s="1"/>
  <c r="AJ312" i="39" s="1"/>
  <c r="AD312" i="39"/>
  <c r="AA312" i="39"/>
  <c r="Z312" i="39" a="1"/>
  <c r="Z312" i="39" s="1"/>
  <c r="U312" i="39"/>
  <c r="Q312" i="39" a="1"/>
  <c r="Q312" i="39" s="1"/>
  <c r="R312" i="39" s="1"/>
  <c r="L312" i="39"/>
  <c r="H312" i="39" a="1"/>
  <c r="H312" i="39" s="1"/>
  <c r="I312" i="39" s="1"/>
  <c r="GA311" i="39"/>
  <c r="FW311" i="39"/>
  <c r="FX311" i="39" s="1"/>
  <c r="FW311" i="39" a="1"/>
  <c r="FR311" i="39"/>
  <c r="FN311" i="39" a="1"/>
  <c r="FN311" i="39" s="1"/>
  <c r="FO311" i="39" s="1"/>
  <c r="FI311" i="39"/>
  <c r="FE311" i="39" a="1"/>
  <c r="FE311" i="39" s="1"/>
  <c r="FF311" i="39" s="1"/>
  <c r="EZ311" i="39"/>
  <c r="EV311" i="39" a="1"/>
  <c r="EV311" i="39" s="1"/>
  <c r="EW311" i="39" s="1"/>
  <c r="EQ311" i="39"/>
  <c r="EM311" i="39"/>
  <c r="EN311" i="39" s="1"/>
  <c r="EM311" i="39" a="1"/>
  <c r="EH311" i="39"/>
  <c r="ED311" i="39" a="1"/>
  <c r="ED311" i="39" s="1"/>
  <c r="EE311" i="39" s="1"/>
  <c r="DY311" i="39"/>
  <c r="DV311" i="39"/>
  <c r="DU311" i="39" a="1"/>
  <c r="DU311" i="39" s="1"/>
  <c r="DP311" i="39"/>
  <c r="DL311" i="39" a="1"/>
  <c r="DL311" i="39" s="1"/>
  <c r="DM311" i="39" s="1"/>
  <c r="DG311" i="39"/>
  <c r="DD311" i="39"/>
  <c r="DC311" i="39"/>
  <c r="DC311" i="39" a="1"/>
  <c r="CX311" i="39"/>
  <c r="CU311" i="39"/>
  <c r="CT311" i="39" a="1"/>
  <c r="CT311" i="39" s="1"/>
  <c r="CO311" i="39"/>
  <c r="CK311" i="39"/>
  <c r="CL311" i="39" s="1"/>
  <c r="CK311" i="39" a="1"/>
  <c r="CF311" i="39"/>
  <c r="CB311" i="39" a="1"/>
  <c r="CB311" i="39" s="1"/>
  <c r="CC311" i="39" s="1"/>
  <c r="BW311" i="39"/>
  <c r="BS311" i="39" a="1"/>
  <c r="BS311" i="39" s="1"/>
  <c r="BT311" i="39" s="1"/>
  <c r="BN311" i="39"/>
  <c r="BK311" i="39"/>
  <c r="BJ311" i="39" a="1"/>
  <c r="BJ311" i="39" s="1"/>
  <c r="BE311" i="39"/>
  <c r="BA311" i="39" a="1"/>
  <c r="BA311" i="39" s="1"/>
  <c r="BB311" i="39" s="1"/>
  <c r="AV311" i="39"/>
  <c r="AR311" i="39" a="1"/>
  <c r="AR311" i="39" s="1"/>
  <c r="AS311" i="39" s="1"/>
  <c r="AM311" i="39"/>
  <c r="AI311" i="39" a="1"/>
  <c r="AI311" i="39" s="1"/>
  <c r="AJ311" i="39" s="1"/>
  <c r="AD311" i="39"/>
  <c r="AA311" i="39"/>
  <c r="Z311" i="39" a="1"/>
  <c r="Z311" i="39" s="1"/>
  <c r="U311" i="39"/>
  <c r="Q311" i="39" a="1"/>
  <c r="Q311" i="39" s="1"/>
  <c r="R311" i="39" s="1"/>
  <c r="L311" i="39"/>
  <c r="H311" i="39" a="1"/>
  <c r="H311" i="39" s="1"/>
  <c r="I311" i="39" s="1"/>
  <c r="GA310" i="39"/>
  <c r="FW310" i="39"/>
  <c r="FX310" i="39" s="1"/>
  <c r="FW310" i="39" a="1"/>
  <c r="FR310" i="39"/>
  <c r="FN310" i="39" a="1"/>
  <c r="FN310" i="39" s="1"/>
  <c r="FO310" i="39" s="1"/>
  <c r="FI310" i="39"/>
  <c r="FE310" i="39" a="1"/>
  <c r="FE310" i="39" s="1"/>
  <c r="FF310" i="39" s="1"/>
  <c r="EZ310" i="39"/>
  <c r="EV310" i="39" a="1"/>
  <c r="EV310" i="39" s="1"/>
  <c r="EW310" i="39" s="1"/>
  <c r="EQ310" i="39"/>
  <c r="EM310" i="39"/>
  <c r="EN310" i="39" s="1"/>
  <c r="EM310" i="39" a="1"/>
  <c r="EH310" i="39"/>
  <c r="ED310" i="39" a="1"/>
  <c r="ED310" i="39" s="1"/>
  <c r="EE310" i="39" s="1"/>
  <c r="DY310" i="39"/>
  <c r="DU310" i="39" a="1"/>
  <c r="DU310" i="39" s="1"/>
  <c r="DV310" i="39" s="1"/>
  <c r="DP310" i="39"/>
  <c r="DL310" i="39" a="1"/>
  <c r="DL310" i="39" s="1"/>
  <c r="DM310" i="39" s="1"/>
  <c r="DG310" i="39"/>
  <c r="DD310" i="39"/>
  <c r="DC310" i="39"/>
  <c r="DC310" i="39" a="1"/>
  <c r="CX310" i="39"/>
  <c r="CU310" i="39"/>
  <c r="CT310" i="39" a="1"/>
  <c r="CT310" i="39" s="1"/>
  <c r="CO310" i="39"/>
  <c r="CK310" i="39" a="1"/>
  <c r="CK310" i="39" s="1"/>
  <c r="CL310" i="39" s="1"/>
  <c r="CF310" i="39"/>
  <c r="CB310" i="39" a="1"/>
  <c r="CB310" i="39" s="1"/>
  <c r="CC310" i="39" s="1"/>
  <c r="BW310" i="39"/>
  <c r="BS310" i="39" a="1"/>
  <c r="BS310" i="39" s="1"/>
  <c r="BT310" i="39" s="1"/>
  <c r="BN310" i="39"/>
  <c r="BK310" i="39"/>
  <c r="BJ310" i="39" a="1"/>
  <c r="BJ310" i="39" s="1"/>
  <c r="BE310" i="39"/>
  <c r="BA310" i="39" a="1"/>
  <c r="BA310" i="39" s="1"/>
  <c r="BB310" i="39" s="1"/>
  <c r="AV310" i="39"/>
  <c r="AR310" i="39" a="1"/>
  <c r="AR310" i="39" s="1"/>
  <c r="AS310" i="39" s="1"/>
  <c r="AM310" i="39"/>
  <c r="AI310" i="39" a="1"/>
  <c r="AI310" i="39" s="1"/>
  <c r="AJ310" i="39" s="1"/>
  <c r="AD310" i="39"/>
  <c r="AA310" i="39"/>
  <c r="Z310" i="39" a="1"/>
  <c r="Z310" i="39" s="1"/>
  <c r="U310" i="39"/>
  <c r="Q310" i="39" a="1"/>
  <c r="Q310" i="39" s="1"/>
  <c r="R310" i="39" s="1"/>
  <c r="L310" i="39"/>
  <c r="I310" i="39"/>
  <c r="H310" i="39"/>
  <c r="H310" i="39" a="1"/>
  <c r="GA309" i="39"/>
  <c r="FW309" i="39" a="1"/>
  <c r="FW309" i="39" s="1"/>
  <c r="FX309" i="39" s="1"/>
  <c r="FR309" i="39"/>
  <c r="FO309" i="39"/>
  <c r="FN309" i="39"/>
  <c r="FN309" i="39" a="1"/>
  <c r="FI309" i="39"/>
  <c r="FE309" i="39" a="1"/>
  <c r="FE309" i="39" s="1"/>
  <c r="FF309" i="39" s="1"/>
  <c r="EZ309" i="39"/>
  <c r="EV309" i="39"/>
  <c r="EW309" i="39" s="1"/>
  <c r="EV309" i="39" a="1"/>
  <c r="EQ309" i="39"/>
  <c r="EM309" i="39" a="1"/>
  <c r="EM309" i="39" s="1"/>
  <c r="EN309" i="39" s="1"/>
  <c r="EH309" i="39"/>
  <c r="ED309" i="39"/>
  <c r="EE309" i="39" s="1"/>
  <c r="ED309" i="39" a="1"/>
  <c r="DY309" i="39"/>
  <c r="DU309" i="39" a="1"/>
  <c r="DU309" i="39" s="1"/>
  <c r="DV309" i="39" s="1"/>
  <c r="DP309" i="39"/>
  <c r="DM309" i="39"/>
  <c r="DL309" i="39"/>
  <c r="DL309" i="39" a="1"/>
  <c r="DG309" i="39"/>
  <c r="DC309" i="39" a="1"/>
  <c r="DC309" i="39" s="1"/>
  <c r="DD309" i="39" s="1"/>
  <c r="CX309" i="39"/>
  <c r="CU309" i="39"/>
  <c r="CT309" i="39"/>
  <c r="CT309" i="39" a="1"/>
  <c r="CO309" i="39"/>
  <c r="CK309" i="39" a="1"/>
  <c r="CK309" i="39" s="1"/>
  <c r="CL309" i="39" s="1"/>
  <c r="CF309" i="39"/>
  <c r="CC309" i="39"/>
  <c r="CB309" i="39"/>
  <c r="CB309" i="39" a="1"/>
  <c r="BW309" i="39"/>
  <c r="BS309" i="39" a="1"/>
  <c r="BS309" i="39" s="1"/>
  <c r="BT309" i="39" s="1"/>
  <c r="BN309" i="39"/>
  <c r="BJ309" i="39"/>
  <c r="BK309" i="39" s="1"/>
  <c r="BJ309" i="39" a="1"/>
  <c r="BE309" i="39"/>
  <c r="BA309" i="39" a="1"/>
  <c r="BA309" i="39" s="1"/>
  <c r="BB309" i="39" s="1"/>
  <c r="AV309" i="39"/>
  <c r="AR309" i="39"/>
  <c r="AS309" i="39" s="1"/>
  <c r="AR309" i="39" a="1"/>
  <c r="AM309" i="39"/>
  <c r="AI309" i="39" a="1"/>
  <c r="AI309" i="39" s="1"/>
  <c r="AJ309" i="39" s="1"/>
  <c r="AD309" i="39"/>
  <c r="AA309" i="39"/>
  <c r="Z309" i="39"/>
  <c r="Z309" i="39" a="1"/>
  <c r="U309" i="39"/>
  <c r="Q309" i="39" a="1"/>
  <c r="Q309" i="39" s="1"/>
  <c r="R309" i="39" s="1"/>
  <c r="L309" i="39"/>
  <c r="I309" i="39"/>
  <c r="H309" i="39"/>
  <c r="H309" i="39" a="1"/>
  <c r="GA308" i="39"/>
  <c r="FW308" i="39" a="1"/>
  <c r="FW308" i="39" s="1"/>
  <c r="FX308" i="39" s="1"/>
  <c r="FR308" i="39"/>
  <c r="FO308" i="39"/>
  <c r="FN308" i="39"/>
  <c r="FN308" i="39" a="1"/>
  <c r="FI308" i="39"/>
  <c r="FE308" i="39" a="1"/>
  <c r="FE308" i="39" s="1"/>
  <c r="FF308" i="39" s="1"/>
  <c r="EZ308" i="39"/>
  <c r="EV308" i="39"/>
  <c r="EW308" i="39" s="1"/>
  <c r="EV308" i="39" a="1"/>
  <c r="EQ308" i="39"/>
  <c r="EM308" i="39" a="1"/>
  <c r="EM308" i="39" s="1"/>
  <c r="EN308" i="39" s="1"/>
  <c r="EH308" i="39"/>
  <c r="ED308" i="39"/>
  <c r="EE308" i="39" s="1"/>
  <c r="ED308" i="39" a="1"/>
  <c r="DY308" i="39"/>
  <c r="DU308" i="39" a="1"/>
  <c r="DU308" i="39" s="1"/>
  <c r="DV308" i="39" s="1"/>
  <c r="DP308" i="39"/>
  <c r="DM308" i="39"/>
  <c r="DL308" i="39"/>
  <c r="DL308" i="39" a="1"/>
  <c r="DG308" i="39"/>
  <c r="DC308" i="39" a="1"/>
  <c r="DC308" i="39" s="1"/>
  <c r="DD308" i="39" s="1"/>
  <c r="CX308" i="39"/>
  <c r="CU308" i="39"/>
  <c r="CT308" i="39"/>
  <c r="CT308" i="39" a="1"/>
  <c r="CO308" i="39"/>
  <c r="CK308" i="39" a="1"/>
  <c r="CK308" i="39" s="1"/>
  <c r="CL308" i="39" s="1"/>
  <c r="CF308" i="39"/>
  <c r="CC308" i="39"/>
  <c r="CB308" i="39"/>
  <c r="CB308" i="39" a="1"/>
  <c r="BW308" i="39"/>
  <c r="BS308" i="39" a="1"/>
  <c r="BS308" i="39" s="1"/>
  <c r="BT308" i="39" s="1"/>
  <c r="BN308" i="39"/>
  <c r="BJ308" i="39"/>
  <c r="BK308" i="39" s="1"/>
  <c r="BJ308" i="39" a="1"/>
  <c r="BE308" i="39"/>
  <c r="BA308" i="39" a="1"/>
  <c r="BA308" i="39" s="1"/>
  <c r="BB308" i="39" s="1"/>
  <c r="AV308" i="39"/>
  <c r="AR308" i="39"/>
  <c r="AS308" i="39" s="1"/>
  <c r="AR308" i="39" a="1"/>
  <c r="AM308" i="39"/>
  <c r="AI308" i="39" a="1"/>
  <c r="AI308" i="39" s="1"/>
  <c r="AJ308" i="39" s="1"/>
  <c r="AD308" i="39"/>
  <c r="AA308" i="39"/>
  <c r="Z308" i="39"/>
  <c r="Z308" i="39" a="1"/>
  <c r="U308" i="39"/>
  <c r="Q308" i="39" a="1"/>
  <c r="Q308" i="39" s="1"/>
  <c r="R308" i="39" s="1"/>
  <c r="L308" i="39"/>
  <c r="I308" i="39"/>
  <c r="H308" i="39"/>
  <c r="H308" i="39" a="1"/>
  <c r="GA307" i="39"/>
  <c r="FW307" i="39" a="1"/>
  <c r="FW307" i="39" s="1"/>
  <c r="FX307" i="39" s="1"/>
  <c r="FR307" i="39"/>
  <c r="FO307" i="39"/>
  <c r="FN307" i="39"/>
  <c r="FN307" i="39" a="1"/>
  <c r="FI307" i="39"/>
  <c r="FE307" i="39" a="1"/>
  <c r="FE307" i="39" s="1"/>
  <c r="FF307" i="39" s="1"/>
  <c r="EZ307" i="39"/>
  <c r="EV307" i="39"/>
  <c r="EW307" i="39" s="1"/>
  <c r="EV307" i="39" a="1"/>
  <c r="EQ307" i="39"/>
  <c r="EM307" i="39" a="1"/>
  <c r="EM307" i="39" s="1"/>
  <c r="EN307" i="39" s="1"/>
  <c r="EH307" i="39"/>
  <c r="ED307" i="39"/>
  <c r="EE307" i="39" s="1"/>
  <c r="ED307" i="39" a="1"/>
  <c r="DY307" i="39"/>
  <c r="DU307" i="39" a="1"/>
  <c r="DU307" i="39" s="1"/>
  <c r="DV307" i="39" s="1"/>
  <c r="DP307" i="39"/>
  <c r="DM307" i="39"/>
  <c r="DL307" i="39"/>
  <c r="DL307" i="39" a="1"/>
  <c r="DG307" i="39"/>
  <c r="DC307" i="39" a="1"/>
  <c r="DC307" i="39" s="1"/>
  <c r="DD307" i="39" s="1"/>
  <c r="CX307" i="39"/>
  <c r="CU307" i="39"/>
  <c r="CT307" i="39"/>
  <c r="CT307" i="39" a="1"/>
  <c r="CO307" i="39"/>
  <c r="CK307" i="39" a="1"/>
  <c r="CK307" i="39" s="1"/>
  <c r="CL307" i="39" s="1"/>
  <c r="CF307" i="39"/>
  <c r="CC307" i="39"/>
  <c r="CB307" i="39"/>
  <c r="CB307" i="39" a="1"/>
  <c r="BW307" i="39"/>
  <c r="BS307" i="39" a="1"/>
  <c r="BS307" i="39" s="1"/>
  <c r="BT307" i="39" s="1"/>
  <c r="BN307" i="39"/>
  <c r="BJ307" i="39"/>
  <c r="BK307" i="39" s="1"/>
  <c r="BJ307" i="39" a="1"/>
  <c r="BE307" i="39"/>
  <c r="BB307" i="39"/>
  <c r="BA307" i="39" a="1"/>
  <c r="BA307" i="39" s="1"/>
  <c r="AV307" i="39"/>
  <c r="AR307" i="39"/>
  <c r="AS307" i="39" s="1"/>
  <c r="AR307" i="39" a="1"/>
  <c r="AM307" i="39"/>
  <c r="AI307" i="39" a="1"/>
  <c r="AI307" i="39" s="1"/>
  <c r="AJ307" i="39" s="1"/>
  <c r="AD307" i="39"/>
  <c r="AA307" i="39"/>
  <c r="Z307" i="39"/>
  <c r="Z307" i="39" a="1"/>
  <c r="U307" i="39"/>
  <c r="R307" i="39"/>
  <c r="Q307" i="39" a="1"/>
  <c r="Q307" i="39" s="1"/>
  <c r="L307" i="39"/>
  <c r="H307" i="39"/>
  <c r="I307" i="39" s="1"/>
  <c r="H307" i="39" a="1"/>
  <c r="GA306" i="39"/>
  <c r="FW306" i="39" a="1"/>
  <c r="FW306" i="39" s="1"/>
  <c r="FX306" i="39" s="1"/>
  <c r="FR306" i="39"/>
  <c r="FO306" i="39"/>
  <c r="FN306" i="39"/>
  <c r="FN306" i="39" a="1"/>
  <c r="FI306" i="39"/>
  <c r="FF306" i="39"/>
  <c r="FE306" i="39" a="1"/>
  <c r="FE306" i="39" s="1"/>
  <c r="EZ306" i="39"/>
  <c r="EV306" i="39"/>
  <c r="EW306" i="39" s="1"/>
  <c r="EV306" i="39" a="1"/>
  <c r="EQ306" i="39"/>
  <c r="EN306" i="39"/>
  <c r="EM306" i="39" a="1"/>
  <c r="EM306" i="39" s="1"/>
  <c r="EH306" i="39"/>
  <c r="EE306" i="39"/>
  <c r="ED306" i="39"/>
  <c r="ED306" i="39" a="1"/>
  <c r="DY306" i="39"/>
  <c r="DU306" i="39" a="1"/>
  <c r="DU306" i="39" s="1"/>
  <c r="DV306" i="39" s="1"/>
  <c r="DP306" i="39"/>
  <c r="DL306" i="39" a="1"/>
  <c r="DL306" i="39" s="1"/>
  <c r="DM306" i="39" s="1"/>
  <c r="DG306" i="39"/>
  <c r="DC306" i="39" a="1"/>
  <c r="DC306" i="39" s="1"/>
  <c r="DD306" i="39" s="1"/>
  <c r="CX306" i="39"/>
  <c r="CT306" i="39" a="1"/>
  <c r="CT306" i="39" s="1"/>
  <c r="CU306" i="39" s="1"/>
  <c r="CO306" i="39"/>
  <c r="CK306" i="39" a="1"/>
  <c r="CK306" i="39" s="1"/>
  <c r="CL306" i="39" s="1"/>
  <c r="CF306" i="39"/>
  <c r="CB306" i="39"/>
  <c r="CC306" i="39" s="1"/>
  <c r="CB306" i="39" a="1"/>
  <c r="BW306" i="39"/>
  <c r="BS306" i="39" a="1"/>
  <c r="BS306" i="39" s="1"/>
  <c r="BT306" i="39" s="1"/>
  <c r="BN306" i="39"/>
  <c r="BJ306" i="39" a="1"/>
  <c r="BJ306" i="39" s="1"/>
  <c r="BK306" i="39" s="1"/>
  <c r="BE306" i="39"/>
  <c r="BB306" i="39"/>
  <c r="BA306" i="39" a="1"/>
  <c r="BA306" i="39" s="1"/>
  <c r="AV306" i="39"/>
  <c r="AR306" i="39"/>
  <c r="AS306" i="39" s="1"/>
  <c r="AR306" i="39" a="1"/>
  <c r="AM306" i="39"/>
  <c r="AI306" i="39" a="1"/>
  <c r="AI306" i="39" s="1"/>
  <c r="AJ306" i="39" s="1"/>
  <c r="AD306" i="39"/>
  <c r="Z306" i="39" a="1"/>
  <c r="Z306" i="39" s="1"/>
  <c r="AA306" i="39" s="1"/>
  <c r="U306" i="39"/>
  <c r="R306" i="39"/>
  <c r="Q306" i="39" a="1"/>
  <c r="Q306" i="39" s="1"/>
  <c r="L306" i="39"/>
  <c r="H306" i="39"/>
  <c r="I306" i="39" s="1"/>
  <c r="H306" i="39" a="1"/>
  <c r="GA305" i="39"/>
  <c r="FW305" i="39" a="1"/>
  <c r="FW305" i="39" s="1"/>
  <c r="FX305" i="39" s="1"/>
  <c r="FR305" i="39"/>
  <c r="FO305" i="39"/>
  <c r="FN305" i="39"/>
  <c r="FN305" i="39" a="1"/>
  <c r="FI305" i="39"/>
  <c r="FF305" i="39"/>
  <c r="FE305" i="39" a="1"/>
  <c r="FE305" i="39" s="1"/>
  <c r="EZ305" i="39"/>
  <c r="EV305" i="39" a="1"/>
  <c r="EV305" i="39" s="1"/>
  <c r="EW305" i="39" s="1"/>
  <c r="EQ305" i="39"/>
  <c r="EN305" i="39"/>
  <c r="EM305" i="39" a="1"/>
  <c r="EM305" i="39" s="1"/>
  <c r="EH305" i="39"/>
  <c r="ED305" i="39" a="1"/>
  <c r="ED305" i="39" s="1"/>
  <c r="EE305" i="39" s="1"/>
  <c r="DY305" i="39"/>
  <c r="DU305" i="39" a="1"/>
  <c r="DU305" i="39" s="1"/>
  <c r="DV305" i="39" s="1"/>
  <c r="DP305" i="39"/>
  <c r="DL305" i="39" a="1"/>
  <c r="DL305" i="39" s="1"/>
  <c r="DM305" i="39" s="1"/>
  <c r="DG305" i="39"/>
  <c r="DC305" i="39" a="1"/>
  <c r="DC305" i="39" s="1"/>
  <c r="DD305" i="39" s="1"/>
  <c r="CX305" i="39"/>
  <c r="CT305" i="39" a="1"/>
  <c r="CT305" i="39" s="1"/>
  <c r="CU305" i="39" s="1"/>
  <c r="CO305" i="39"/>
  <c r="CK305" i="39" a="1"/>
  <c r="CK305" i="39" s="1"/>
  <c r="CL305" i="39" s="1"/>
  <c r="CF305" i="39"/>
  <c r="CB305" i="39"/>
  <c r="CC305" i="39" s="1"/>
  <c r="CB305" i="39" a="1"/>
  <c r="BW305" i="39"/>
  <c r="BT305" i="39"/>
  <c r="BS305" i="39" a="1"/>
  <c r="BS305" i="39" s="1"/>
  <c r="BN305" i="39"/>
  <c r="BJ305" i="39" a="1"/>
  <c r="BJ305" i="39" s="1"/>
  <c r="BK305" i="39" s="1"/>
  <c r="BE305" i="39"/>
  <c r="BB305" i="39"/>
  <c r="BA305" i="39" a="1"/>
  <c r="BA305" i="39" s="1"/>
  <c r="AV305" i="39"/>
  <c r="AR305" i="39"/>
  <c r="AS305" i="39" s="1"/>
  <c r="AR305" i="39" a="1"/>
  <c r="AM305" i="39"/>
  <c r="AI305" i="39" a="1"/>
  <c r="AI305" i="39" s="1"/>
  <c r="AJ305" i="39" s="1"/>
  <c r="AD305" i="39"/>
  <c r="Z305" i="39" a="1"/>
  <c r="Z305" i="39" s="1"/>
  <c r="AA305" i="39" s="1"/>
  <c r="U305" i="39"/>
  <c r="R305" i="39"/>
  <c r="Q305" i="39" a="1"/>
  <c r="Q305" i="39" s="1"/>
  <c r="L305" i="39"/>
  <c r="H305" i="39"/>
  <c r="I305" i="39" s="1"/>
  <c r="H305" i="39" a="1"/>
  <c r="GA304" i="39"/>
  <c r="FW304" i="39" a="1"/>
  <c r="FW304" i="39" s="1"/>
  <c r="FX304" i="39" s="1"/>
  <c r="FR304" i="39"/>
  <c r="FO304" i="39"/>
  <c r="FN304" i="39"/>
  <c r="FN304" i="39" a="1"/>
  <c r="FI304" i="39"/>
  <c r="FF304" i="39"/>
  <c r="FE304" i="39" a="1"/>
  <c r="FE304" i="39" s="1"/>
  <c r="EZ304" i="39"/>
  <c r="EV304" i="39" a="1"/>
  <c r="EV304" i="39" s="1"/>
  <c r="EW304" i="39" s="1"/>
  <c r="EQ304" i="39"/>
  <c r="EN304" i="39"/>
  <c r="EM304" i="39" a="1"/>
  <c r="EM304" i="39" s="1"/>
  <c r="EH304" i="39"/>
  <c r="ED304" i="39" a="1"/>
  <c r="ED304" i="39" s="1"/>
  <c r="EE304" i="39" s="1"/>
  <c r="DY304" i="39"/>
  <c r="DU304" i="39" a="1"/>
  <c r="DU304" i="39" s="1"/>
  <c r="DV304" i="39" s="1"/>
  <c r="DP304" i="39"/>
  <c r="DL304" i="39" a="1"/>
  <c r="DL304" i="39" s="1"/>
  <c r="DM304" i="39" s="1"/>
  <c r="DG304" i="39"/>
  <c r="DC304" i="39" a="1"/>
  <c r="DC304" i="39" s="1"/>
  <c r="DD304" i="39" s="1"/>
  <c r="CX304" i="39"/>
  <c r="CT304" i="39" a="1"/>
  <c r="CT304" i="39" s="1"/>
  <c r="CU304" i="39" s="1"/>
  <c r="CO304" i="39"/>
  <c r="CK304" i="39" a="1"/>
  <c r="CK304" i="39" s="1"/>
  <c r="CL304" i="39" s="1"/>
  <c r="CF304" i="39"/>
  <c r="CB304" i="39"/>
  <c r="CC304" i="39" s="1"/>
  <c r="CB304" i="39" a="1"/>
  <c r="BW304" i="39"/>
  <c r="BS304" i="39" a="1"/>
  <c r="BS304" i="39" s="1"/>
  <c r="BT304" i="39" s="1"/>
  <c r="BN304" i="39"/>
  <c r="BJ304" i="39" a="1"/>
  <c r="BJ304" i="39" s="1"/>
  <c r="BK304" i="39" s="1"/>
  <c r="BE304" i="39"/>
  <c r="BB304" i="39"/>
  <c r="BA304" i="39" a="1"/>
  <c r="BA304" i="39" s="1"/>
  <c r="AV304" i="39"/>
  <c r="AR304" i="39"/>
  <c r="AS304" i="39" s="1"/>
  <c r="AR304" i="39" a="1"/>
  <c r="AM304" i="39"/>
  <c r="AI304" i="39" a="1"/>
  <c r="AI304" i="39" s="1"/>
  <c r="AJ304" i="39" s="1"/>
  <c r="AD304" i="39"/>
  <c r="Z304" i="39" a="1"/>
  <c r="Z304" i="39" s="1"/>
  <c r="AA304" i="39" s="1"/>
  <c r="U304" i="39"/>
  <c r="R304" i="39"/>
  <c r="Q304" i="39" a="1"/>
  <c r="Q304" i="39" s="1"/>
  <c r="L304" i="39"/>
  <c r="H304" i="39"/>
  <c r="I304" i="39" s="1"/>
  <c r="H304" i="39" a="1"/>
  <c r="GA303" i="39"/>
  <c r="FW303" i="39" a="1"/>
  <c r="FW303" i="39" s="1"/>
  <c r="FX303" i="39" s="1"/>
  <c r="FR303" i="39"/>
  <c r="FO303" i="39"/>
  <c r="FN303" i="39"/>
  <c r="FN303" i="39" a="1"/>
  <c r="FI303" i="39"/>
  <c r="FF303" i="39"/>
  <c r="FE303" i="39" a="1"/>
  <c r="FE303" i="39" s="1"/>
  <c r="EZ303" i="39"/>
  <c r="EV303" i="39" a="1"/>
  <c r="EV303" i="39" s="1"/>
  <c r="EW303" i="39" s="1"/>
  <c r="EQ303" i="39"/>
  <c r="EN303" i="39"/>
  <c r="EM303" i="39" a="1"/>
  <c r="EM303" i="39" s="1"/>
  <c r="EH303" i="39"/>
  <c r="ED303" i="39" a="1"/>
  <c r="ED303" i="39" s="1"/>
  <c r="EE303" i="39" s="1"/>
  <c r="DY303" i="39"/>
  <c r="DU303" i="39" a="1"/>
  <c r="DU303" i="39" s="1"/>
  <c r="DV303" i="39" s="1"/>
  <c r="DP303" i="39"/>
  <c r="DL303" i="39" a="1"/>
  <c r="DL303" i="39" s="1"/>
  <c r="DM303" i="39" s="1"/>
  <c r="DG303" i="39"/>
  <c r="DC303" i="39" a="1"/>
  <c r="DC303" i="39" s="1"/>
  <c r="DD303" i="39" s="1"/>
  <c r="CX303" i="39"/>
  <c r="CT303" i="39"/>
  <c r="CU303" i="39" s="1"/>
  <c r="CT303" i="39" a="1"/>
  <c r="CO303" i="39"/>
  <c r="CK303" i="39" a="1"/>
  <c r="CK303" i="39" s="1"/>
  <c r="CL303" i="39" s="1"/>
  <c r="CF303" i="39"/>
  <c r="CB303" i="39"/>
  <c r="CC303" i="39" s="1"/>
  <c r="CB303" i="39" a="1"/>
  <c r="BW303" i="39"/>
  <c r="BS303" i="39" a="1"/>
  <c r="BS303" i="39" s="1"/>
  <c r="BT303" i="39" s="1"/>
  <c r="BN303" i="39"/>
  <c r="BJ303" i="39" a="1"/>
  <c r="BJ303" i="39" s="1"/>
  <c r="BK303" i="39" s="1"/>
  <c r="BE303" i="39"/>
  <c r="BB303" i="39"/>
  <c r="BA303" i="39" a="1"/>
  <c r="BA303" i="39" s="1"/>
  <c r="AV303" i="39"/>
  <c r="AR303" i="39"/>
  <c r="AS303" i="39" s="1"/>
  <c r="AR303" i="39" a="1"/>
  <c r="AM303" i="39"/>
  <c r="AI303" i="39" a="1"/>
  <c r="AI303" i="39" s="1"/>
  <c r="AJ303" i="39" s="1"/>
  <c r="AD303" i="39"/>
  <c r="Z303" i="39" a="1"/>
  <c r="Z303" i="39" s="1"/>
  <c r="AA303" i="39" s="1"/>
  <c r="U303" i="39"/>
  <c r="R303" i="39"/>
  <c r="Q303" i="39" a="1"/>
  <c r="Q303" i="39" s="1"/>
  <c r="L303" i="39"/>
  <c r="H303" i="39"/>
  <c r="I303" i="39" s="1"/>
  <c r="H303" i="39" a="1"/>
  <c r="GA302" i="39"/>
  <c r="FW302" i="39" a="1"/>
  <c r="FW302" i="39" s="1"/>
  <c r="FX302" i="39" s="1"/>
  <c r="FR302" i="39"/>
  <c r="FO302" i="39"/>
  <c r="FN302" i="39"/>
  <c r="FN302" i="39" a="1"/>
  <c r="FI302" i="39"/>
  <c r="FF302" i="39"/>
  <c r="FE302" i="39" a="1"/>
  <c r="FE302" i="39" s="1"/>
  <c r="EZ302" i="39"/>
  <c r="EV302" i="39" a="1"/>
  <c r="EV302" i="39" s="1"/>
  <c r="EW302" i="39" s="1"/>
  <c r="EQ302" i="39"/>
  <c r="EN302" i="39"/>
  <c r="EM302" i="39" a="1"/>
  <c r="EM302" i="39" s="1"/>
  <c r="EH302" i="39"/>
  <c r="ED302" i="39" a="1"/>
  <c r="ED302" i="39" s="1"/>
  <c r="EE302" i="39" s="1"/>
  <c r="DY302" i="39"/>
  <c r="DU302" i="39" a="1"/>
  <c r="DU302" i="39" s="1"/>
  <c r="DV302" i="39" s="1"/>
  <c r="DP302" i="39"/>
  <c r="DL302" i="39" a="1"/>
  <c r="DL302" i="39" s="1"/>
  <c r="DM302" i="39" s="1"/>
  <c r="DG302" i="39"/>
  <c r="DC302" i="39" a="1"/>
  <c r="DC302" i="39" s="1"/>
  <c r="DD302" i="39" s="1"/>
  <c r="CX302" i="39"/>
  <c r="CT302" i="39" a="1"/>
  <c r="CT302" i="39" s="1"/>
  <c r="CU302" i="39" s="1"/>
  <c r="CO302" i="39"/>
  <c r="CK302" i="39" a="1"/>
  <c r="CK302" i="39" s="1"/>
  <c r="CL302" i="39" s="1"/>
  <c r="CF302" i="39"/>
  <c r="CB302" i="39"/>
  <c r="CC302" i="39" s="1"/>
  <c r="CB302" i="39" a="1"/>
  <c r="BW302" i="39"/>
  <c r="BT302" i="39"/>
  <c r="BS302" i="39" a="1"/>
  <c r="BS302" i="39" s="1"/>
  <c r="BN302" i="39"/>
  <c r="BJ302" i="39" a="1"/>
  <c r="BJ302" i="39" s="1"/>
  <c r="BK302" i="39" s="1"/>
  <c r="BE302" i="39"/>
  <c r="BB302" i="39"/>
  <c r="BA302" i="39" a="1"/>
  <c r="BA302" i="39" s="1"/>
  <c r="AV302" i="39"/>
  <c r="AR302" i="39"/>
  <c r="AS302" i="39" s="1"/>
  <c r="AR302" i="39" a="1"/>
  <c r="AM302" i="39"/>
  <c r="AI302" i="39" a="1"/>
  <c r="AI302" i="39" s="1"/>
  <c r="AJ302" i="39" s="1"/>
  <c r="AD302" i="39"/>
  <c r="Z302" i="39" a="1"/>
  <c r="Z302" i="39" s="1"/>
  <c r="AA302" i="39" s="1"/>
  <c r="U302" i="39"/>
  <c r="R302" i="39"/>
  <c r="Q302" i="39" a="1"/>
  <c r="Q302" i="39" s="1"/>
  <c r="L302" i="39"/>
  <c r="H302" i="39"/>
  <c r="I302" i="39" s="1"/>
  <c r="H302" i="39" a="1"/>
  <c r="GA301" i="39"/>
  <c r="FW301" i="39" a="1"/>
  <c r="FW301" i="39" s="1"/>
  <c r="FX301" i="39" s="1"/>
  <c r="FR301" i="39"/>
  <c r="FO301" i="39"/>
  <c r="FN301" i="39"/>
  <c r="FN301" i="39" a="1"/>
  <c r="FI301" i="39"/>
  <c r="FF301" i="39"/>
  <c r="FE301" i="39" a="1"/>
  <c r="FE301" i="39" s="1"/>
  <c r="EZ301" i="39"/>
  <c r="EV301" i="39" a="1"/>
  <c r="EV301" i="39" s="1"/>
  <c r="EW301" i="39" s="1"/>
  <c r="EQ301" i="39"/>
  <c r="EN301" i="39"/>
  <c r="EM301" i="39" a="1"/>
  <c r="EM301" i="39" s="1"/>
  <c r="EH301" i="39"/>
  <c r="ED301" i="39" a="1"/>
  <c r="ED301" i="39" s="1"/>
  <c r="EE301" i="39" s="1"/>
  <c r="DY301" i="39"/>
  <c r="DU301" i="39" a="1"/>
  <c r="DU301" i="39" s="1"/>
  <c r="DV301" i="39" s="1"/>
  <c r="DP301" i="39"/>
  <c r="DL301" i="39" a="1"/>
  <c r="DL301" i="39" s="1"/>
  <c r="DM301" i="39" s="1"/>
  <c r="DG301" i="39"/>
  <c r="DC301" i="39" a="1"/>
  <c r="DC301" i="39" s="1"/>
  <c r="DD301" i="39" s="1"/>
  <c r="CX301" i="39"/>
  <c r="CT301" i="39" a="1"/>
  <c r="CT301" i="39" s="1"/>
  <c r="CU301" i="39" s="1"/>
  <c r="CO301" i="39"/>
  <c r="CK301" i="39" a="1"/>
  <c r="CK301" i="39" s="1"/>
  <c r="CL301" i="39" s="1"/>
  <c r="CF301" i="39"/>
  <c r="CB301" i="39"/>
  <c r="CC301" i="39" s="1"/>
  <c r="CB301" i="39" a="1"/>
  <c r="BW301" i="39"/>
  <c r="BS301" i="39" a="1"/>
  <c r="BS301" i="39" s="1"/>
  <c r="BT301" i="39" s="1"/>
  <c r="BN301" i="39"/>
  <c r="BJ301" i="39" a="1"/>
  <c r="BJ301" i="39" s="1"/>
  <c r="BK301" i="39" s="1"/>
  <c r="BE301" i="39"/>
  <c r="BB301" i="39"/>
  <c r="BA301" i="39" a="1"/>
  <c r="BA301" i="39" s="1"/>
  <c r="AV301" i="39"/>
  <c r="AS301" i="39"/>
  <c r="AR301" i="39"/>
  <c r="AR301" i="39" a="1"/>
  <c r="AM301" i="39"/>
  <c r="AI301" i="39" a="1"/>
  <c r="AI301" i="39" s="1"/>
  <c r="AJ301" i="39" s="1"/>
  <c r="AD301" i="39"/>
  <c r="Z301" i="39" a="1"/>
  <c r="Z301" i="39" s="1"/>
  <c r="AA301" i="39" s="1"/>
  <c r="U301" i="39"/>
  <c r="R301" i="39"/>
  <c r="Q301" i="39" a="1"/>
  <c r="Q301" i="39" s="1"/>
  <c r="L301" i="39"/>
  <c r="H301" i="39"/>
  <c r="I301" i="39" s="1"/>
  <c r="H301" i="39" a="1"/>
  <c r="GA300" i="39"/>
  <c r="FW300" i="39" a="1"/>
  <c r="FW300" i="39" s="1"/>
  <c r="FX300" i="39" s="1"/>
  <c r="FR300" i="39"/>
  <c r="FO300" i="39"/>
  <c r="FN300" i="39"/>
  <c r="FN300" i="39" a="1"/>
  <c r="FI300" i="39"/>
  <c r="FF300" i="39"/>
  <c r="FE300" i="39" a="1"/>
  <c r="FE300" i="39" s="1"/>
  <c r="EZ300" i="39"/>
  <c r="EV300" i="39" a="1"/>
  <c r="EV300" i="39" s="1"/>
  <c r="EW300" i="39" s="1"/>
  <c r="EQ300" i="39"/>
  <c r="EN300" i="39"/>
  <c r="EM300" i="39" a="1"/>
  <c r="EM300" i="39" s="1"/>
  <c r="EH300" i="39"/>
  <c r="EE300" i="39"/>
  <c r="ED300" i="39"/>
  <c r="ED300" i="39" a="1"/>
  <c r="DY300" i="39"/>
  <c r="DU300" i="39" a="1"/>
  <c r="DU300" i="39" s="1"/>
  <c r="DV300" i="39" s="1"/>
  <c r="DP300" i="39"/>
  <c r="DL300" i="39" a="1"/>
  <c r="DL300" i="39" s="1"/>
  <c r="DM300" i="39" s="1"/>
  <c r="DG300" i="39"/>
  <c r="DC300" i="39" a="1"/>
  <c r="DC300" i="39" s="1"/>
  <c r="DD300" i="39" s="1"/>
  <c r="CX300" i="39"/>
  <c r="CT300" i="39" a="1"/>
  <c r="CT300" i="39" s="1"/>
  <c r="CU300" i="39" s="1"/>
  <c r="CO300" i="39"/>
  <c r="CK300" i="39" a="1"/>
  <c r="CK300" i="39" s="1"/>
  <c r="CL300" i="39" s="1"/>
  <c r="CF300" i="39"/>
  <c r="CB300" i="39"/>
  <c r="CC300" i="39" s="1"/>
  <c r="CB300" i="39" a="1"/>
  <c r="BW300" i="39"/>
  <c r="BS300" i="39" a="1"/>
  <c r="BS300" i="39" s="1"/>
  <c r="BT300" i="39" s="1"/>
  <c r="BN300" i="39"/>
  <c r="BJ300" i="39" a="1"/>
  <c r="BJ300" i="39" s="1"/>
  <c r="BK300" i="39" s="1"/>
  <c r="BE300" i="39"/>
  <c r="BA300" i="39" a="1"/>
  <c r="BA300" i="39" s="1"/>
  <c r="BB300" i="39" s="1"/>
  <c r="AV300" i="39"/>
  <c r="AS300" i="39"/>
  <c r="AR300" i="39"/>
  <c r="AR300" i="39" a="1"/>
  <c r="AM300" i="39"/>
  <c r="AI300" i="39" a="1"/>
  <c r="AI300" i="39" s="1"/>
  <c r="AJ300" i="39" s="1"/>
  <c r="AD300" i="39"/>
  <c r="Z300" i="39" a="1"/>
  <c r="Z300" i="39" s="1"/>
  <c r="AA300" i="39" s="1"/>
  <c r="U300" i="39"/>
  <c r="R300" i="39"/>
  <c r="Q300" i="39" a="1"/>
  <c r="Q300" i="39" s="1"/>
  <c r="L300" i="39"/>
  <c r="H300" i="39"/>
  <c r="I300" i="39" s="1"/>
  <c r="H300" i="39" a="1"/>
  <c r="GA299" i="39"/>
  <c r="FW299" i="39" a="1"/>
  <c r="FW299" i="39" s="1"/>
  <c r="FX299" i="39" s="1"/>
  <c r="FR299" i="39"/>
  <c r="FO299" i="39"/>
  <c r="FN299" i="39"/>
  <c r="FN299" i="39" a="1"/>
  <c r="FI299" i="39"/>
  <c r="FF299" i="39"/>
  <c r="FE299" i="39" a="1"/>
  <c r="FE299" i="39" s="1"/>
  <c r="EZ299" i="39"/>
  <c r="EV299" i="39" a="1"/>
  <c r="EV299" i="39" s="1"/>
  <c r="EW299" i="39" s="1"/>
  <c r="EQ299" i="39"/>
  <c r="EN299" i="39"/>
  <c r="EM299" i="39" a="1"/>
  <c r="EM299" i="39" s="1"/>
  <c r="EH299" i="39"/>
  <c r="EE299" i="39"/>
  <c r="ED299" i="39"/>
  <c r="ED299" i="39" a="1"/>
  <c r="DY299" i="39"/>
  <c r="DU299" i="39" a="1"/>
  <c r="DU299" i="39" s="1"/>
  <c r="DV299" i="39" s="1"/>
  <c r="DP299" i="39"/>
  <c r="DL299" i="39" a="1"/>
  <c r="DL299" i="39" s="1"/>
  <c r="DM299" i="39" s="1"/>
  <c r="DG299" i="39"/>
  <c r="DC299" i="39" a="1"/>
  <c r="DC299" i="39" s="1"/>
  <c r="DD299" i="39" s="1"/>
  <c r="CX299" i="39"/>
  <c r="CT299" i="39" a="1"/>
  <c r="CT299" i="39" s="1"/>
  <c r="CU299" i="39" s="1"/>
  <c r="CO299" i="39"/>
  <c r="CK299" i="39" a="1"/>
  <c r="CK299" i="39" s="1"/>
  <c r="CL299" i="39" s="1"/>
  <c r="CF299" i="39"/>
  <c r="CB299" i="39"/>
  <c r="CC299" i="39" s="1"/>
  <c r="CB299" i="39" a="1"/>
  <c r="BW299" i="39"/>
  <c r="BT299" i="39"/>
  <c r="BS299" i="39" a="1"/>
  <c r="BS299" i="39" s="1"/>
  <c r="BN299" i="39"/>
  <c r="BJ299" i="39" a="1"/>
  <c r="BJ299" i="39" s="1"/>
  <c r="BK299" i="39" s="1"/>
  <c r="BE299" i="39"/>
  <c r="BA299" i="39" a="1"/>
  <c r="BA299" i="39" s="1"/>
  <c r="BB299" i="39" s="1"/>
  <c r="AV299" i="39"/>
  <c r="AR299" i="39"/>
  <c r="AS299" i="39" s="1"/>
  <c r="AR299" i="39" a="1"/>
  <c r="AM299" i="39"/>
  <c r="AI299" i="39" a="1"/>
  <c r="AI299" i="39" s="1"/>
  <c r="AJ299" i="39" s="1"/>
  <c r="AD299" i="39"/>
  <c r="Z299" i="39" a="1"/>
  <c r="Z299" i="39" s="1"/>
  <c r="AA299" i="39" s="1"/>
  <c r="U299" i="39"/>
  <c r="R299" i="39"/>
  <c r="Q299" i="39" a="1"/>
  <c r="Q299" i="39" s="1"/>
  <c r="L299" i="39"/>
  <c r="H299" i="39"/>
  <c r="I299" i="39" s="1"/>
  <c r="H299" i="39" a="1"/>
  <c r="GA298" i="39"/>
  <c r="FW298" i="39" a="1"/>
  <c r="FW298" i="39" s="1"/>
  <c r="FX298" i="39" s="1"/>
  <c r="FR298" i="39"/>
  <c r="FO298" i="39"/>
  <c r="FN298" i="39"/>
  <c r="FN298" i="39" a="1"/>
  <c r="FI298" i="39"/>
  <c r="FF298" i="39"/>
  <c r="FE298" i="39" a="1"/>
  <c r="FE298" i="39" s="1"/>
  <c r="EZ298" i="39"/>
  <c r="EV298" i="39" a="1"/>
  <c r="EV298" i="39" s="1"/>
  <c r="EW298" i="39" s="1"/>
  <c r="EQ298" i="39"/>
  <c r="EN298" i="39"/>
  <c r="EM298" i="39" a="1"/>
  <c r="EM298" i="39" s="1"/>
  <c r="EH298" i="39"/>
  <c r="EE298" i="39"/>
  <c r="ED298" i="39"/>
  <c r="ED298" i="39" a="1"/>
  <c r="DY298" i="39"/>
  <c r="DU298" i="39" a="1"/>
  <c r="DU298" i="39" s="1"/>
  <c r="DV298" i="39" s="1"/>
  <c r="DP298" i="39"/>
  <c r="DL298" i="39" a="1"/>
  <c r="DL298" i="39" s="1"/>
  <c r="DM298" i="39" s="1"/>
  <c r="DG298" i="39"/>
  <c r="DC298" i="39" a="1"/>
  <c r="DC298" i="39" s="1"/>
  <c r="DD298" i="39" s="1"/>
  <c r="CX298" i="39"/>
  <c r="CT298" i="39" a="1"/>
  <c r="CT298" i="39" s="1"/>
  <c r="CU298" i="39" s="1"/>
  <c r="CO298" i="39"/>
  <c r="CK298" i="39" a="1"/>
  <c r="CK298" i="39" s="1"/>
  <c r="CL298" i="39" s="1"/>
  <c r="CF298" i="39"/>
  <c r="CB298" i="39"/>
  <c r="CC298" i="39" s="1"/>
  <c r="CB298" i="39" a="1"/>
  <c r="BW298" i="39"/>
  <c r="BS298" i="39" a="1"/>
  <c r="BS298" i="39" s="1"/>
  <c r="BT298" i="39" s="1"/>
  <c r="BN298" i="39"/>
  <c r="BJ298" i="39" a="1"/>
  <c r="BJ298" i="39" s="1"/>
  <c r="BK298" i="39" s="1"/>
  <c r="BE298" i="39"/>
  <c r="BA298" i="39" a="1"/>
  <c r="BA298" i="39" s="1"/>
  <c r="BB298" i="39" s="1"/>
  <c r="AV298" i="39"/>
  <c r="AS298" i="39"/>
  <c r="AR298" i="39"/>
  <c r="AR298" i="39" a="1"/>
  <c r="AM298" i="39"/>
  <c r="AI298" i="39" a="1"/>
  <c r="AI298" i="39" s="1"/>
  <c r="AJ298" i="39" s="1"/>
  <c r="AD298" i="39"/>
  <c r="Z298" i="39" a="1"/>
  <c r="Z298" i="39" s="1"/>
  <c r="AA298" i="39" s="1"/>
  <c r="U298" i="39"/>
  <c r="R298" i="39"/>
  <c r="Q298" i="39" a="1"/>
  <c r="Q298" i="39" s="1"/>
  <c r="L298" i="39"/>
  <c r="H298" i="39"/>
  <c r="I298" i="39" s="1"/>
  <c r="H298" i="39" a="1"/>
  <c r="GA297" i="39"/>
  <c r="FW297" i="39" a="1"/>
  <c r="FW297" i="39" s="1"/>
  <c r="FX297" i="39" s="1"/>
  <c r="FR297" i="39"/>
  <c r="FO297" i="39"/>
  <c r="FN297" i="39"/>
  <c r="FN297" i="39" a="1"/>
  <c r="FI297" i="39"/>
  <c r="FF297" i="39"/>
  <c r="FE297" i="39" a="1"/>
  <c r="FE297" i="39" s="1"/>
  <c r="EZ297" i="39"/>
  <c r="EV297" i="39" a="1"/>
  <c r="EV297" i="39" s="1"/>
  <c r="EW297" i="39" s="1"/>
  <c r="EQ297" i="39"/>
  <c r="EN297" i="39"/>
  <c r="EM297" i="39" a="1"/>
  <c r="EM297" i="39" s="1"/>
  <c r="EH297" i="39"/>
  <c r="EE297" i="39"/>
  <c r="ED297" i="39"/>
  <c r="ED297" i="39" a="1"/>
  <c r="DY297" i="39"/>
  <c r="DU297" i="39" a="1"/>
  <c r="DU297" i="39" s="1"/>
  <c r="DV297" i="39" s="1"/>
  <c r="DP297" i="39"/>
  <c r="DL297" i="39" a="1"/>
  <c r="DL297" i="39" s="1"/>
  <c r="DM297" i="39" s="1"/>
  <c r="DG297" i="39"/>
  <c r="DC297" i="39" a="1"/>
  <c r="DC297" i="39" s="1"/>
  <c r="DD297" i="39" s="1"/>
  <c r="CX297" i="39"/>
  <c r="CT297" i="39" a="1"/>
  <c r="CT297" i="39" s="1"/>
  <c r="CU297" i="39" s="1"/>
  <c r="CO297" i="39"/>
  <c r="CK297" i="39" a="1"/>
  <c r="CK297" i="39" s="1"/>
  <c r="CL297" i="39" s="1"/>
  <c r="CF297" i="39"/>
  <c r="CB297" i="39"/>
  <c r="CC297" i="39" s="1"/>
  <c r="CB297" i="39" a="1"/>
  <c r="BW297" i="39"/>
  <c r="BT297" i="39"/>
  <c r="BS297" i="39" a="1"/>
  <c r="BS297" i="39" s="1"/>
  <c r="BN297" i="39"/>
  <c r="BJ297" i="39" a="1"/>
  <c r="BJ297" i="39" s="1"/>
  <c r="BK297" i="39" s="1"/>
  <c r="BE297" i="39"/>
  <c r="BA297" i="39" a="1"/>
  <c r="BA297" i="39" s="1"/>
  <c r="BB297" i="39" s="1"/>
  <c r="AV297" i="39"/>
  <c r="AR297" i="39"/>
  <c r="AS297" i="39" s="1"/>
  <c r="AR297" i="39" a="1"/>
  <c r="AM297" i="39"/>
  <c r="AI297" i="39" a="1"/>
  <c r="AI297" i="39" s="1"/>
  <c r="AJ297" i="39" s="1"/>
  <c r="AD297" i="39"/>
  <c r="Z297" i="39" a="1"/>
  <c r="Z297" i="39" s="1"/>
  <c r="AA297" i="39" s="1"/>
  <c r="U297" i="39"/>
  <c r="R297" i="39"/>
  <c r="Q297" i="39" a="1"/>
  <c r="Q297" i="39" s="1"/>
  <c r="L297" i="39"/>
  <c r="H297" i="39"/>
  <c r="I297" i="39" s="1"/>
  <c r="H297" i="39" a="1"/>
  <c r="GA296" i="39"/>
  <c r="FW296" i="39" a="1"/>
  <c r="FW296" i="39" s="1"/>
  <c r="FX296" i="39" s="1"/>
  <c r="FR296" i="39"/>
  <c r="FO296" i="39"/>
  <c r="FN296" i="39"/>
  <c r="FN296" i="39" a="1"/>
  <c r="FI296" i="39"/>
  <c r="FF296" i="39"/>
  <c r="FE296" i="39" a="1"/>
  <c r="FE296" i="39" s="1"/>
  <c r="EZ296" i="39"/>
  <c r="EV296" i="39" a="1"/>
  <c r="EV296" i="39" s="1"/>
  <c r="EW296" i="39" s="1"/>
  <c r="EQ296" i="39"/>
  <c r="EN296" i="39"/>
  <c r="EM296" i="39" a="1"/>
  <c r="EM296" i="39" s="1"/>
  <c r="EH296" i="39"/>
  <c r="EE296" i="39"/>
  <c r="ED296" i="39"/>
  <c r="ED296" i="39" a="1"/>
  <c r="DY296" i="39"/>
  <c r="DU296" i="39" a="1"/>
  <c r="DU296" i="39" s="1"/>
  <c r="DV296" i="39" s="1"/>
  <c r="DP296" i="39"/>
  <c r="DL296" i="39" a="1"/>
  <c r="DL296" i="39" s="1"/>
  <c r="DM296" i="39" s="1"/>
  <c r="DG296" i="39"/>
  <c r="DC296" i="39" a="1"/>
  <c r="DC296" i="39" s="1"/>
  <c r="DD296" i="39" s="1"/>
  <c r="CX296" i="39"/>
  <c r="CT296" i="39"/>
  <c r="CU296" i="39" s="1"/>
  <c r="CT296" i="39" a="1"/>
  <c r="CO296" i="39"/>
  <c r="CK296" i="39" a="1"/>
  <c r="CK296" i="39" s="1"/>
  <c r="CL296" i="39" s="1"/>
  <c r="CF296" i="39"/>
  <c r="CB296" i="39"/>
  <c r="CC296" i="39" s="1"/>
  <c r="CB296" i="39" a="1"/>
  <c r="BW296" i="39"/>
  <c r="BS296" i="39" a="1"/>
  <c r="BS296" i="39" s="1"/>
  <c r="BT296" i="39" s="1"/>
  <c r="BN296" i="39"/>
  <c r="BJ296" i="39" a="1"/>
  <c r="BJ296" i="39" s="1"/>
  <c r="BK296" i="39" s="1"/>
  <c r="BE296" i="39"/>
  <c r="BA296" i="39" a="1"/>
  <c r="BA296" i="39" s="1"/>
  <c r="BB296" i="39" s="1"/>
  <c r="AV296" i="39"/>
  <c r="AS296" i="39"/>
  <c r="AR296" i="39"/>
  <c r="AR296" i="39" a="1"/>
  <c r="AM296" i="39"/>
  <c r="AI296" i="39" a="1"/>
  <c r="AI296" i="39" s="1"/>
  <c r="AJ296" i="39" s="1"/>
  <c r="AD296" i="39"/>
  <c r="Z296" i="39" a="1"/>
  <c r="Z296" i="39" s="1"/>
  <c r="AA296" i="39" s="1"/>
  <c r="U296" i="39"/>
  <c r="R296" i="39"/>
  <c r="Q296" i="39" a="1"/>
  <c r="Q296" i="39" s="1"/>
  <c r="L296" i="39"/>
  <c r="H296" i="39"/>
  <c r="I296" i="39" s="1"/>
  <c r="H296" i="39" a="1"/>
  <c r="GA295" i="39"/>
  <c r="FW295" i="39" a="1"/>
  <c r="FW295" i="39" s="1"/>
  <c r="FX295" i="39" s="1"/>
  <c r="FR295" i="39"/>
  <c r="FO295" i="39"/>
  <c r="FN295" i="39"/>
  <c r="FN295" i="39" a="1"/>
  <c r="FI295" i="39"/>
  <c r="FF295" i="39"/>
  <c r="FE295" i="39" a="1"/>
  <c r="FE295" i="39" s="1"/>
  <c r="EZ295" i="39"/>
  <c r="EV295" i="39" a="1"/>
  <c r="EV295" i="39" s="1"/>
  <c r="EW295" i="39" s="1"/>
  <c r="EQ295" i="39"/>
  <c r="EN295" i="39"/>
  <c r="EM295" i="39" a="1"/>
  <c r="EM295" i="39" s="1"/>
  <c r="EH295" i="39"/>
  <c r="EE295" i="39"/>
  <c r="ED295" i="39"/>
  <c r="ED295" i="39" a="1"/>
  <c r="DY295" i="39"/>
  <c r="DU295" i="39" a="1"/>
  <c r="DU295" i="39" s="1"/>
  <c r="DV295" i="39" s="1"/>
  <c r="DP295" i="39"/>
  <c r="DL295" i="39" a="1"/>
  <c r="DL295" i="39" s="1"/>
  <c r="DM295" i="39" s="1"/>
  <c r="DG295" i="39"/>
  <c r="DC295" i="39" a="1"/>
  <c r="DC295" i="39" s="1"/>
  <c r="DD295" i="39" s="1"/>
  <c r="CX295" i="39"/>
  <c r="CT295" i="39"/>
  <c r="CU295" i="39" s="1"/>
  <c r="CT295" i="39" a="1"/>
  <c r="CO295" i="39"/>
  <c r="CK295" i="39" a="1"/>
  <c r="CK295" i="39" s="1"/>
  <c r="CL295" i="39" s="1"/>
  <c r="CF295" i="39"/>
  <c r="CB295" i="39"/>
  <c r="CC295" i="39" s="1"/>
  <c r="CB295" i="39" a="1"/>
  <c r="BW295" i="39"/>
  <c r="BS295" i="39" a="1"/>
  <c r="BS295" i="39" s="1"/>
  <c r="BT295" i="39" s="1"/>
  <c r="BN295" i="39"/>
  <c r="BJ295" i="39" a="1"/>
  <c r="BJ295" i="39" s="1"/>
  <c r="BK295" i="39" s="1"/>
  <c r="BE295" i="39"/>
  <c r="BA295" i="39" a="1"/>
  <c r="BA295" i="39" s="1"/>
  <c r="BB295" i="39" s="1"/>
  <c r="AV295" i="39"/>
  <c r="AR295" i="39"/>
  <c r="AS295" i="39" s="1"/>
  <c r="AR295" i="39" a="1"/>
  <c r="AM295" i="39"/>
  <c r="AI295" i="39" a="1"/>
  <c r="AI295" i="39" s="1"/>
  <c r="AJ295" i="39" s="1"/>
  <c r="AD295" i="39"/>
  <c r="Z295" i="39" a="1"/>
  <c r="Z295" i="39" s="1"/>
  <c r="AA295" i="39" s="1"/>
  <c r="U295" i="39"/>
  <c r="R295" i="39"/>
  <c r="Q295" i="39" a="1"/>
  <c r="Q295" i="39" s="1"/>
  <c r="L295" i="39"/>
  <c r="H295" i="39" a="1"/>
  <c r="H295" i="39" s="1"/>
  <c r="I295" i="39" s="1"/>
  <c r="GA294" i="39"/>
  <c r="FW294" i="39" a="1"/>
  <c r="FW294" i="39" s="1"/>
  <c r="FX294" i="39" s="1"/>
  <c r="FR294" i="39"/>
  <c r="FN294" i="39" a="1"/>
  <c r="FN294" i="39" s="1"/>
  <c r="FO294" i="39" s="1"/>
  <c r="FI294" i="39"/>
  <c r="FF294" i="39"/>
  <c r="FE294" i="39" a="1"/>
  <c r="FE294" i="39" s="1"/>
  <c r="EZ294" i="39"/>
  <c r="EW294" i="39"/>
  <c r="EV294" i="39"/>
  <c r="EV294" i="39" a="1"/>
  <c r="EQ294" i="39"/>
  <c r="EN294" i="39"/>
  <c r="EM294" i="39" a="1"/>
  <c r="EM294" i="39" s="1"/>
  <c r="EH294" i="39"/>
  <c r="ED294" i="39" a="1"/>
  <c r="ED294" i="39" s="1"/>
  <c r="EE294" i="39" s="1"/>
  <c r="DY294" i="39"/>
  <c r="DU294" i="39" a="1"/>
  <c r="DU294" i="39" s="1"/>
  <c r="DV294" i="39" s="1"/>
  <c r="DP294" i="39"/>
  <c r="DL294" i="39" a="1"/>
  <c r="DL294" i="39" s="1"/>
  <c r="DM294" i="39" s="1"/>
  <c r="DG294" i="39"/>
  <c r="DC294" i="39" a="1"/>
  <c r="DC294" i="39" s="1"/>
  <c r="DD294" i="39" s="1"/>
  <c r="CX294" i="39"/>
  <c r="CT294" i="39" a="1"/>
  <c r="CT294" i="39" s="1"/>
  <c r="CU294" i="39" s="1"/>
  <c r="CO294" i="39"/>
  <c r="CL294" i="39"/>
  <c r="CK294" i="39" a="1"/>
  <c r="CK294" i="39" s="1"/>
  <c r="CF294" i="39"/>
  <c r="CB294" i="39" a="1"/>
  <c r="CB294" i="39" s="1"/>
  <c r="CC294" i="39" s="1"/>
  <c r="BW294" i="39"/>
  <c r="BT294" i="39"/>
  <c r="BS294" i="39" a="1"/>
  <c r="BS294" i="39" s="1"/>
  <c r="BN294" i="39"/>
  <c r="BJ294" i="39" a="1"/>
  <c r="BJ294" i="39" s="1"/>
  <c r="BK294" i="39" s="1"/>
  <c r="BE294" i="39"/>
  <c r="BB294" i="39"/>
  <c r="BA294" i="39" a="1"/>
  <c r="BA294" i="39" s="1"/>
  <c r="AV294" i="39"/>
  <c r="AR294" i="39"/>
  <c r="AS294" i="39" s="1"/>
  <c r="AR294" i="39" a="1"/>
  <c r="AM294" i="39"/>
  <c r="AI294" i="39" a="1"/>
  <c r="AI294" i="39" s="1"/>
  <c r="AJ294" i="39" s="1"/>
  <c r="AD294" i="39"/>
  <c r="Z294" i="39" a="1"/>
  <c r="Z294" i="39" s="1"/>
  <c r="AA294" i="39" s="1"/>
  <c r="U294" i="39"/>
  <c r="Q294" i="39" a="1"/>
  <c r="Q294" i="39" s="1"/>
  <c r="R294" i="39" s="1"/>
  <c r="L294" i="39"/>
  <c r="H294" i="39" a="1"/>
  <c r="H294" i="39" s="1"/>
  <c r="I294" i="39" s="1"/>
  <c r="GA293" i="39"/>
  <c r="FW293" i="39" a="1"/>
  <c r="FW293" i="39" s="1"/>
  <c r="FX293" i="39" s="1"/>
  <c r="FR293" i="39"/>
  <c r="FO293" i="39"/>
  <c r="FN293" i="39"/>
  <c r="FN293" i="39" a="1"/>
  <c r="FI293" i="39"/>
  <c r="FE293" i="39" a="1"/>
  <c r="FE293" i="39" s="1"/>
  <c r="FF293" i="39" s="1"/>
  <c r="EZ293" i="39"/>
  <c r="EW293" i="39"/>
  <c r="EV293" i="39"/>
  <c r="EV293" i="39" a="1"/>
  <c r="EQ293" i="39"/>
  <c r="EN293" i="39"/>
  <c r="EM293" i="39" a="1"/>
  <c r="EM293" i="39" s="1"/>
  <c r="EH293" i="39"/>
  <c r="ED293" i="39" a="1"/>
  <c r="ED293" i="39" s="1"/>
  <c r="EE293" i="39" s="1"/>
  <c r="DY293" i="39"/>
  <c r="DU293" i="39" a="1"/>
  <c r="DU293" i="39" s="1"/>
  <c r="DV293" i="39" s="1"/>
  <c r="DP293" i="39"/>
  <c r="DL293" i="39" a="1"/>
  <c r="DL293" i="39" s="1"/>
  <c r="DM293" i="39" s="1"/>
  <c r="DG293" i="39"/>
  <c r="DC293" i="39" a="1"/>
  <c r="DC293" i="39" s="1"/>
  <c r="DD293" i="39" s="1"/>
  <c r="CX293" i="39"/>
  <c r="CT293" i="39" a="1"/>
  <c r="CT293" i="39" s="1"/>
  <c r="CU293" i="39" s="1"/>
  <c r="CO293" i="39"/>
  <c r="CL293" i="39"/>
  <c r="CK293" i="39" a="1"/>
  <c r="CK293" i="39" s="1"/>
  <c r="CF293" i="39"/>
  <c r="CB293" i="39" a="1"/>
  <c r="CB293" i="39" s="1"/>
  <c r="CC293" i="39" s="1"/>
  <c r="BW293" i="39"/>
  <c r="BT293" i="39"/>
  <c r="BS293" i="39" a="1"/>
  <c r="BS293" i="39" s="1"/>
  <c r="BN293" i="39"/>
  <c r="BJ293" i="39" a="1"/>
  <c r="BJ293" i="39" s="1"/>
  <c r="BK293" i="39" s="1"/>
  <c r="BE293" i="39"/>
  <c r="BB293" i="39"/>
  <c r="BA293" i="39" a="1"/>
  <c r="BA293" i="39" s="1"/>
  <c r="AV293" i="39"/>
  <c r="AR293" i="39"/>
  <c r="AS293" i="39" s="1"/>
  <c r="AR293" i="39" a="1"/>
  <c r="AM293" i="39"/>
  <c r="AI293" i="39" a="1"/>
  <c r="AI293" i="39" s="1"/>
  <c r="AJ293" i="39" s="1"/>
  <c r="AD293" i="39"/>
  <c r="Z293" i="39" a="1"/>
  <c r="Z293" i="39" s="1"/>
  <c r="AA293" i="39" s="1"/>
  <c r="U293" i="39"/>
  <c r="Q293" i="39" a="1"/>
  <c r="Q293" i="39" s="1"/>
  <c r="R293" i="39" s="1"/>
  <c r="L293" i="39"/>
  <c r="H293" i="39" a="1"/>
  <c r="H293" i="39" s="1"/>
  <c r="I293" i="39" s="1"/>
  <c r="GA292" i="39"/>
  <c r="FW292" i="39" a="1"/>
  <c r="FW292" i="39" s="1"/>
  <c r="FX292" i="39" s="1"/>
  <c r="FR292" i="39"/>
  <c r="FO292" i="39"/>
  <c r="FN292" i="39"/>
  <c r="FN292" i="39" a="1"/>
  <c r="FI292" i="39"/>
  <c r="FE292" i="39" a="1"/>
  <c r="FE292" i="39" s="1"/>
  <c r="FF292" i="39" s="1"/>
  <c r="EZ292" i="39"/>
  <c r="EV292" i="39"/>
  <c r="EW292" i="39" s="1"/>
  <c r="EV292" i="39" a="1"/>
  <c r="EQ292" i="39"/>
  <c r="EN292" i="39"/>
  <c r="EM292" i="39" a="1"/>
  <c r="EM292" i="39" s="1"/>
  <c r="EH292" i="39"/>
  <c r="ED292" i="39" a="1"/>
  <c r="ED292" i="39" s="1"/>
  <c r="EE292" i="39" s="1"/>
  <c r="DY292" i="39"/>
  <c r="DU292" i="39" a="1"/>
  <c r="DU292" i="39" s="1"/>
  <c r="DV292" i="39" s="1"/>
  <c r="DP292" i="39"/>
  <c r="DL292" i="39" a="1"/>
  <c r="DL292" i="39" s="1"/>
  <c r="DM292" i="39" s="1"/>
  <c r="DG292" i="39"/>
  <c r="DC292" i="39" a="1"/>
  <c r="DC292" i="39" s="1"/>
  <c r="DD292" i="39" s="1"/>
  <c r="CX292" i="39"/>
  <c r="CT292" i="39" a="1"/>
  <c r="CT292" i="39" s="1"/>
  <c r="CU292" i="39" s="1"/>
  <c r="CO292" i="39"/>
  <c r="CL292" i="39"/>
  <c r="CK292" i="39" a="1"/>
  <c r="CK292" i="39" s="1"/>
  <c r="CF292" i="39"/>
  <c r="CB292" i="39" a="1"/>
  <c r="CB292" i="39" s="1"/>
  <c r="CC292" i="39" s="1"/>
  <c r="BW292" i="39"/>
  <c r="BT292" i="39"/>
  <c r="BS292" i="39" a="1"/>
  <c r="BS292" i="39" s="1"/>
  <c r="BN292" i="39"/>
  <c r="BJ292" i="39" a="1"/>
  <c r="BJ292" i="39" s="1"/>
  <c r="BK292" i="39" s="1"/>
  <c r="BE292" i="39"/>
  <c r="BA292" i="39" a="1"/>
  <c r="BA292" i="39" s="1"/>
  <c r="BB292" i="39" s="1"/>
  <c r="AV292" i="39"/>
  <c r="AR292" i="39"/>
  <c r="AS292" i="39" s="1"/>
  <c r="AR292" i="39" a="1"/>
  <c r="AM292" i="39"/>
  <c r="AI292" i="39" a="1"/>
  <c r="AI292" i="39" s="1"/>
  <c r="AJ292" i="39" s="1"/>
  <c r="AD292" i="39"/>
  <c r="Z292" i="39" a="1"/>
  <c r="Z292" i="39" s="1"/>
  <c r="AA292" i="39" s="1"/>
  <c r="U292" i="39"/>
  <c r="Q292" i="39" a="1"/>
  <c r="Q292" i="39" s="1"/>
  <c r="R292" i="39" s="1"/>
  <c r="L292" i="39"/>
  <c r="H292" i="39" a="1"/>
  <c r="H292" i="39" s="1"/>
  <c r="I292" i="39" s="1"/>
  <c r="GA291" i="39"/>
  <c r="FW291" i="39" a="1"/>
  <c r="FW291" i="39" s="1"/>
  <c r="FX291" i="39" s="1"/>
  <c r="FR291" i="39"/>
  <c r="FO291" i="39"/>
  <c r="FN291" i="39"/>
  <c r="FN291" i="39" a="1"/>
  <c r="FI291" i="39"/>
  <c r="FE291" i="39" a="1"/>
  <c r="FE291" i="39" s="1"/>
  <c r="FF291" i="39" s="1"/>
  <c r="EZ291" i="39"/>
  <c r="EW291" i="39"/>
  <c r="EV291" i="39"/>
  <c r="EV291" i="39" a="1"/>
  <c r="EQ291" i="39"/>
  <c r="EN291" i="39"/>
  <c r="EM291" i="39" a="1"/>
  <c r="EM291" i="39" s="1"/>
  <c r="EH291" i="39"/>
  <c r="ED291" i="39" a="1"/>
  <c r="ED291" i="39" s="1"/>
  <c r="EE291" i="39" s="1"/>
  <c r="DY291" i="39"/>
  <c r="DU291" i="39" a="1"/>
  <c r="DU291" i="39" s="1"/>
  <c r="DV291" i="39" s="1"/>
  <c r="DP291" i="39"/>
  <c r="DL291" i="39" a="1"/>
  <c r="DL291" i="39" s="1"/>
  <c r="DM291" i="39" s="1"/>
  <c r="DG291" i="39"/>
  <c r="DC291" i="39" a="1"/>
  <c r="DC291" i="39" s="1"/>
  <c r="DD291" i="39" s="1"/>
  <c r="CX291" i="39"/>
  <c r="CT291" i="39" a="1"/>
  <c r="CT291" i="39" s="1"/>
  <c r="CU291" i="39" s="1"/>
  <c r="CO291" i="39"/>
  <c r="CL291" i="39"/>
  <c r="CK291" i="39" a="1"/>
  <c r="CK291" i="39" s="1"/>
  <c r="CF291" i="39"/>
  <c r="CB291" i="39" a="1"/>
  <c r="CB291" i="39" s="1"/>
  <c r="CC291" i="39" s="1"/>
  <c r="BW291" i="39"/>
  <c r="BT291" i="39"/>
  <c r="BS291" i="39" a="1"/>
  <c r="BS291" i="39" s="1"/>
  <c r="BN291" i="39"/>
  <c r="BJ291" i="39" a="1"/>
  <c r="BJ291" i="39" s="1"/>
  <c r="BK291" i="39" s="1"/>
  <c r="BE291" i="39"/>
  <c r="BB291" i="39"/>
  <c r="BA291" i="39" a="1"/>
  <c r="BA291" i="39" s="1"/>
  <c r="AV291" i="39"/>
  <c r="AR291" i="39"/>
  <c r="AS291" i="39" s="1"/>
  <c r="AR291" i="39" a="1"/>
  <c r="AM291" i="39"/>
  <c r="AI291" i="39" a="1"/>
  <c r="AI291" i="39" s="1"/>
  <c r="AJ291" i="39" s="1"/>
  <c r="AD291" i="39"/>
  <c r="Z291" i="39" a="1"/>
  <c r="Z291" i="39" s="1"/>
  <c r="AA291" i="39" s="1"/>
  <c r="U291" i="39"/>
  <c r="Q291" i="39" a="1"/>
  <c r="Q291" i="39" s="1"/>
  <c r="R291" i="39" s="1"/>
  <c r="L291" i="39"/>
  <c r="H291" i="39" a="1"/>
  <c r="H291" i="39" s="1"/>
  <c r="I291" i="39" s="1"/>
  <c r="GA290" i="39"/>
  <c r="FW290" i="39" a="1"/>
  <c r="FW290" i="39" s="1"/>
  <c r="FX290" i="39" s="1"/>
  <c r="FR290" i="39"/>
  <c r="FO290" i="39"/>
  <c r="FN290" i="39"/>
  <c r="FN290" i="39" a="1"/>
  <c r="FI290" i="39"/>
  <c r="FE290" i="39" a="1"/>
  <c r="FE290" i="39" s="1"/>
  <c r="FF290" i="39" s="1"/>
  <c r="EZ290" i="39"/>
  <c r="EW290" i="39"/>
  <c r="EV290" i="39"/>
  <c r="EV290" i="39" a="1"/>
  <c r="EQ290" i="39"/>
  <c r="EN290" i="39"/>
  <c r="EM290" i="39" a="1"/>
  <c r="EM290" i="39" s="1"/>
  <c r="EH290" i="39"/>
  <c r="ED290" i="39" a="1"/>
  <c r="ED290" i="39" s="1"/>
  <c r="EE290" i="39" s="1"/>
  <c r="DY290" i="39"/>
  <c r="DU290" i="39" a="1"/>
  <c r="DU290" i="39" s="1"/>
  <c r="DV290" i="39" s="1"/>
  <c r="DP290" i="39"/>
  <c r="DL290" i="39" a="1"/>
  <c r="DL290" i="39" s="1"/>
  <c r="DM290" i="39" s="1"/>
  <c r="DG290" i="39"/>
  <c r="DC290" i="39" a="1"/>
  <c r="DC290" i="39" s="1"/>
  <c r="DD290" i="39" s="1"/>
  <c r="CX290" i="39"/>
  <c r="CT290" i="39" a="1"/>
  <c r="CT290" i="39" s="1"/>
  <c r="CU290" i="39" s="1"/>
  <c r="CO290" i="39"/>
  <c r="CL290" i="39"/>
  <c r="CK290" i="39" a="1"/>
  <c r="CK290" i="39" s="1"/>
  <c r="CF290" i="39"/>
  <c r="CB290" i="39" a="1"/>
  <c r="CB290" i="39" s="1"/>
  <c r="CC290" i="39" s="1"/>
  <c r="BW290" i="39"/>
  <c r="BT290" i="39"/>
  <c r="BS290" i="39" a="1"/>
  <c r="BS290" i="39" s="1"/>
  <c r="BN290" i="39"/>
  <c r="BJ290" i="39" a="1"/>
  <c r="BJ290" i="39" s="1"/>
  <c r="BK290" i="39" s="1"/>
  <c r="BE290" i="39"/>
  <c r="BB290" i="39"/>
  <c r="BA290" i="39" a="1"/>
  <c r="BA290" i="39" s="1"/>
  <c r="AV290" i="39"/>
  <c r="AR290" i="39"/>
  <c r="AS290" i="39" s="1"/>
  <c r="AR290" i="39" a="1"/>
  <c r="AM290" i="39"/>
  <c r="AI290" i="39" a="1"/>
  <c r="AI290" i="39" s="1"/>
  <c r="AJ290" i="39" s="1"/>
  <c r="AD290" i="39"/>
  <c r="Z290" i="39" a="1"/>
  <c r="Z290" i="39" s="1"/>
  <c r="AA290" i="39" s="1"/>
  <c r="U290" i="39"/>
  <c r="Q290" i="39" a="1"/>
  <c r="Q290" i="39" s="1"/>
  <c r="R290" i="39" s="1"/>
  <c r="L290" i="39"/>
  <c r="H290" i="39" a="1"/>
  <c r="H290" i="39" s="1"/>
  <c r="I290" i="39" s="1"/>
  <c r="GA289" i="39"/>
  <c r="FW289" i="39" a="1"/>
  <c r="FW289" i="39" s="1"/>
  <c r="FX289" i="39" s="1"/>
  <c r="FR289" i="39"/>
  <c r="FO289" i="39"/>
  <c r="FN289" i="39"/>
  <c r="FN289" i="39" a="1"/>
  <c r="FI289" i="39"/>
  <c r="FE289" i="39" a="1"/>
  <c r="FE289" i="39" s="1"/>
  <c r="FF289" i="39" s="1"/>
  <c r="EZ289" i="39"/>
  <c r="EW289" i="39"/>
  <c r="EV289" i="39"/>
  <c r="EV289" i="39" a="1"/>
  <c r="EQ289" i="39"/>
  <c r="EN289" i="39"/>
  <c r="EM289" i="39" a="1"/>
  <c r="EM289" i="39" s="1"/>
  <c r="EH289" i="39"/>
  <c r="ED289" i="39" a="1"/>
  <c r="ED289" i="39" s="1"/>
  <c r="EE289" i="39" s="1"/>
  <c r="DY289" i="39"/>
  <c r="DU289" i="39" a="1"/>
  <c r="DU289" i="39" s="1"/>
  <c r="DV289" i="39" s="1"/>
  <c r="DP289" i="39"/>
  <c r="DL289" i="39" a="1"/>
  <c r="DL289" i="39" s="1"/>
  <c r="DM289" i="39" s="1"/>
  <c r="DG289" i="39"/>
  <c r="DC289" i="39" a="1"/>
  <c r="DC289" i="39" s="1"/>
  <c r="DD289" i="39" s="1"/>
  <c r="CX289" i="39"/>
  <c r="CT289" i="39" a="1"/>
  <c r="CT289" i="39" s="1"/>
  <c r="CU289" i="39" s="1"/>
  <c r="CO289" i="39"/>
  <c r="CL289" i="39"/>
  <c r="CK289" i="39" a="1"/>
  <c r="CK289" i="39" s="1"/>
  <c r="CF289" i="39"/>
  <c r="CB289" i="39" a="1"/>
  <c r="CB289" i="39" s="1"/>
  <c r="CC289" i="39" s="1"/>
  <c r="BW289" i="39"/>
  <c r="BT289" i="39"/>
  <c r="BS289" i="39" a="1"/>
  <c r="BS289" i="39" s="1"/>
  <c r="BN289" i="39"/>
  <c r="BJ289" i="39" a="1"/>
  <c r="BJ289" i="39" s="1"/>
  <c r="BK289" i="39" s="1"/>
  <c r="BE289" i="39"/>
  <c r="BB289" i="39"/>
  <c r="BA289" i="39" a="1"/>
  <c r="BA289" i="39" s="1"/>
  <c r="AV289" i="39"/>
  <c r="AR289" i="39"/>
  <c r="AS289" i="39" s="1"/>
  <c r="AR289" i="39" a="1"/>
  <c r="AM289" i="39"/>
  <c r="AI289" i="39" a="1"/>
  <c r="AI289" i="39" s="1"/>
  <c r="AJ289" i="39" s="1"/>
  <c r="AD289" i="39"/>
  <c r="Z289" i="39" a="1"/>
  <c r="Z289" i="39" s="1"/>
  <c r="AA289" i="39" s="1"/>
  <c r="U289" i="39"/>
  <c r="Q289" i="39" a="1"/>
  <c r="Q289" i="39" s="1"/>
  <c r="R289" i="39" s="1"/>
  <c r="L289" i="39"/>
  <c r="H289" i="39" a="1"/>
  <c r="H289" i="39" s="1"/>
  <c r="I289" i="39" s="1"/>
  <c r="GA288" i="39"/>
  <c r="FW288" i="39" a="1"/>
  <c r="FW288" i="39" s="1"/>
  <c r="FX288" i="39" s="1"/>
  <c r="FR288" i="39"/>
  <c r="FO288" i="39"/>
  <c r="FN288" i="39"/>
  <c r="FN288" i="39" a="1"/>
  <c r="FI288" i="39"/>
  <c r="FE288" i="39" a="1"/>
  <c r="FE288" i="39" s="1"/>
  <c r="FF288" i="39" s="1"/>
  <c r="EZ288" i="39"/>
  <c r="EW288" i="39"/>
  <c r="EV288" i="39"/>
  <c r="EV288" i="39" a="1"/>
  <c r="EQ288" i="39"/>
  <c r="EN288" i="39"/>
  <c r="EM288" i="39" a="1"/>
  <c r="EM288" i="39" s="1"/>
  <c r="EH288" i="39"/>
  <c r="ED288" i="39" a="1"/>
  <c r="ED288" i="39" s="1"/>
  <c r="EE288" i="39" s="1"/>
  <c r="DY288" i="39"/>
  <c r="DU288" i="39" a="1"/>
  <c r="DU288" i="39" s="1"/>
  <c r="DV288" i="39" s="1"/>
  <c r="DP288" i="39"/>
  <c r="DL288" i="39" a="1"/>
  <c r="DL288" i="39" s="1"/>
  <c r="DM288" i="39" s="1"/>
  <c r="DG288" i="39"/>
  <c r="DC288" i="39" a="1"/>
  <c r="DC288" i="39" s="1"/>
  <c r="DD288" i="39" s="1"/>
  <c r="CX288" i="39"/>
  <c r="CT288" i="39" a="1"/>
  <c r="CT288" i="39" s="1"/>
  <c r="CU288" i="39" s="1"/>
  <c r="CO288" i="39"/>
  <c r="CL288" i="39"/>
  <c r="CK288" i="39" a="1"/>
  <c r="CK288" i="39" s="1"/>
  <c r="CF288" i="39"/>
  <c r="CB288" i="39" a="1"/>
  <c r="CB288" i="39" s="1"/>
  <c r="CC288" i="39" s="1"/>
  <c r="BW288" i="39"/>
  <c r="BT288" i="39"/>
  <c r="BS288" i="39" a="1"/>
  <c r="BS288" i="39" s="1"/>
  <c r="BN288" i="39"/>
  <c r="BK288" i="39"/>
  <c r="BJ288" i="39"/>
  <c r="BJ288" i="39" a="1"/>
  <c r="BE288" i="39"/>
  <c r="BB288" i="39"/>
  <c r="BA288" i="39" a="1"/>
  <c r="BA288" i="39" s="1"/>
  <c r="AV288" i="39"/>
  <c r="AR288" i="39"/>
  <c r="AS288" i="39" s="1"/>
  <c r="AR288" i="39" a="1"/>
  <c r="AM288" i="39"/>
  <c r="AI288" i="39" a="1"/>
  <c r="AI288" i="39" s="1"/>
  <c r="AJ288" i="39" s="1"/>
  <c r="AD288" i="39"/>
  <c r="Z288" i="39" a="1"/>
  <c r="Z288" i="39" s="1"/>
  <c r="AA288" i="39" s="1"/>
  <c r="U288" i="39"/>
  <c r="Q288" i="39" a="1"/>
  <c r="Q288" i="39" s="1"/>
  <c r="R288" i="39" s="1"/>
  <c r="L288" i="39"/>
  <c r="H288" i="39" a="1"/>
  <c r="H288" i="39" s="1"/>
  <c r="I288" i="39" s="1"/>
  <c r="GA287" i="39"/>
  <c r="FW287" i="39" a="1"/>
  <c r="FW287" i="39" s="1"/>
  <c r="FX287" i="39" s="1"/>
  <c r="FR287" i="39"/>
  <c r="FO287" i="39"/>
  <c r="FN287" i="39"/>
  <c r="FN287" i="39" a="1"/>
  <c r="FI287" i="39"/>
  <c r="FF287" i="39"/>
  <c r="FE287" i="39" a="1"/>
  <c r="FE287" i="39" s="1"/>
  <c r="EZ287" i="39"/>
  <c r="EV287" i="39"/>
  <c r="EW287" i="39" s="1"/>
  <c r="EV287" i="39" a="1"/>
  <c r="EQ287" i="39"/>
  <c r="EN287" i="39"/>
  <c r="EM287" i="39" a="1"/>
  <c r="EM287" i="39" s="1"/>
  <c r="EH287" i="39"/>
  <c r="ED287" i="39" a="1"/>
  <c r="ED287" i="39" s="1"/>
  <c r="EE287" i="39" s="1"/>
  <c r="DY287" i="39"/>
  <c r="DU287" i="39" a="1"/>
  <c r="DU287" i="39" s="1"/>
  <c r="DV287" i="39" s="1"/>
  <c r="DP287" i="39"/>
  <c r="DL287" i="39" a="1"/>
  <c r="DL287" i="39" s="1"/>
  <c r="DM287" i="39" s="1"/>
  <c r="DG287" i="39"/>
  <c r="DC287" i="39" a="1"/>
  <c r="DC287" i="39" s="1"/>
  <c r="DD287" i="39" s="1"/>
  <c r="CX287" i="39"/>
  <c r="CT287" i="39" a="1"/>
  <c r="CT287" i="39" s="1"/>
  <c r="CU287" i="39" s="1"/>
  <c r="CO287" i="39"/>
  <c r="CL287" i="39"/>
  <c r="CK287" i="39" a="1"/>
  <c r="CK287" i="39" s="1"/>
  <c r="CF287" i="39"/>
  <c r="CB287" i="39" a="1"/>
  <c r="CB287" i="39" s="1"/>
  <c r="CC287" i="39" s="1"/>
  <c r="BW287" i="39"/>
  <c r="BT287" i="39"/>
  <c r="BS287" i="39" a="1"/>
  <c r="BS287" i="39" s="1"/>
  <c r="BN287" i="39"/>
  <c r="BK287" i="39"/>
  <c r="BJ287" i="39"/>
  <c r="BJ287" i="39" a="1"/>
  <c r="BE287" i="39"/>
  <c r="BA287" i="39" a="1"/>
  <c r="BA287" i="39" s="1"/>
  <c r="BB287" i="39" s="1"/>
  <c r="AV287" i="39"/>
  <c r="AR287" i="39"/>
  <c r="AS287" i="39" s="1"/>
  <c r="AR287" i="39" a="1"/>
  <c r="AM287" i="39"/>
  <c r="AI287" i="39" a="1"/>
  <c r="AI287" i="39" s="1"/>
  <c r="AJ287" i="39" s="1"/>
  <c r="AD287" i="39"/>
  <c r="Z287" i="39" a="1"/>
  <c r="Z287" i="39" s="1"/>
  <c r="AA287" i="39" s="1"/>
  <c r="U287" i="39"/>
  <c r="Q287" i="39" a="1"/>
  <c r="Q287" i="39" s="1"/>
  <c r="R287" i="39" s="1"/>
  <c r="L287" i="39"/>
  <c r="H287" i="39" a="1"/>
  <c r="H287" i="39" s="1"/>
  <c r="I287" i="39" s="1"/>
  <c r="GA286" i="39"/>
  <c r="FW286" i="39" a="1"/>
  <c r="FW286" i="39" s="1"/>
  <c r="FX286" i="39" s="1"/>
  <c r="FR286" i="39"/>
  <c r="FO286" i="39"/>
  <c r="FN286" i="39"/>
  <c r="FN286" i="39" a="1"/>
  <c r="FI286" i="39"/>
  <c r="FF286" i="39"/>
  <c r="FE286" i="39" a="1"/>
  <c r="FE286" i="39" s="1"/>
  <c r="EZ286" i="39"/>
  <c r="EV286" i="39"/>
  <c r="EW286" i="39" s="1"/>
  <c r="EV286" i="39" a="1"/>
  <c r="EQ286" i="39"/>
  <c r="EN286" i="39"/>
  <c r="EM286" i="39" a="1"/>
  <c r="EM286" i="39" s="1"/>
  <c r="EH286" i="39"/>
  <c r="ED286" i="39" a="1"/>
  <c r="ED286" i="39" s="1"/>
  <c r="EE286" i="39" s="1"/>
  <c r="DY286" i="39"/>
  <c r="DU286" i="39" a="1"/>
  <c r="DU286" i="39" s="1"/>
  <c r="DV286" i="39" s="1"/>
  <c r="DP286" i="39"/>
  <c r="DL286" i="39" a="1"/>
  <c r="DL286" i="39" s="1"/>
  <c r="DM286" i="39" s="1"/>
  <c r="DG286" i="39"/>
  <c r="DC286" i="39" a="1"/>
  <c r="DC286" i="39" s="1"/>
  <c r="DD286" i="39" s="1"/>
  <c r="CX286" i="39"/>
  <c r="CT286" i="39" a="1"/>
  <c r="CT286" i="39" s="1"/>
  <c r="CU286" i="39" s="1"/>
  <c r="CO286" i="39"/>
  <c r="CL286" i="39"/>
  <c r="CK286" i="39" a="1"/>
  <c r="CK286" i="39" s="1"/>
  <c r="CF286" i="39"/>
  <c r="CB286" i="39" a="1"/>
  <c r="CB286" i="39" s="1"/>
  <c r="CC286" i="39" s="1"/>
  <c r="BW286" i="39"/>
  <c r="BT286" i="39"/>
  <c r="BS286" i="39" a="1"/>
  <c r="BS286" i="39" s="1"/>
  <c r="BN286" i="39"/>
  <c r="BK286" i="39"/>
  <c r="BJ286" i="39"/>
  <c r="BJ286" i="39" a="1"/>
  <c r="BE286" i="39"/>
  <c r="BB286" i="39"/>
  <c r="BA286" i="39" a="1"/>
  <c r="BA286" i="39" s="1"/>
  <c r="AV286" i="39"/>
  <c r="AR286" i="39"/>
  <c r="AS286" i="39" s="1"/>
  <c r="AR286" i="39" a="1"/>
  <c r="AM286" i="39"/>
  <c r="AI286" i="39" a="1"/>
  <c r="AI286" i="39" s="1"/>
  <c r="AJ286" i="39" s="1"/>
  <c r="AD286" i="39"/>
  <c r="Z286" i="39" a="1"/>
  <c r="Z286" i="39" s="1"/>
  <c r="AA286" i="39" s="1"/>
  <c r="U286" i="39"/>
  <c r="Q286" i="39" a="1"/>
  <c r="Q286" i="39" s="1"/>
  <c r="R286" i="39" s="1"/>
  <c r="L286" i="39"/>
  <c r="H286" i="39" a="1"/>
  <c r="H286" i="39" s="1"/>
  <c r="I286" i="39" s="1"/>
  <c r="GA285" i="39"/>
  <c r="FW285" i="39" a="1"/>
  <c r="FW285" i="39" s="1"/>
  <c r="FX285" i="39" s="1"/>
  <c r="FR285" i="39"/>
  <c r="FO285" i="39"/>
  <c r="FN285" i="39"/>
  <c r="FN285" i="39" a="1"/>
  <c r="FI285" i="39"/>
  <c r="FF285" i="39"/>
  <c r="FE285" i="39" a="1"/>
  <c r="FE285" i="39" s="1"/>
  <c r="EZ285" i="39"/>
  <c r="EV285" i="39"/>
  <c r="EW285" i="39" s="1"/>
  <c r="EV285" i="39" a="1"/>
  <c r="EQ285" i="39"/>
  <c r="EN285" i="39"/>
  <c r="EM285" i="39" a="1"/>
  <c r="EM285" i="39" s="1"/>
  <c r="EH285" i="39"/>
  <c r="ED285" i="39"/>
  <c r="EE285" i="39" s="1"/>
  <c r="ED285" i="39" a="1"/>
  <c r="DY285" i="39"/>
  <c r="DU285" i="39" a="1"/>
  <c r="DU285" i="39" s="1"/>
  <c r="DV285" i="39" s="1"/>
  <c r="DP285" i="39"/>
  <c r="DL285" i="39" a="1"/>
  <c r="DL285" i="39" s="1"/>
  <c r="DM285" i="39" s="1"/>
  <c r="DG285" i="39"/>
  <c r="DC285" i="39" a="1"/>
  <c r="DC285" i="39" s="1"/>
  <c r="DD285" i="39" s="1"/>
  <c r="CX285" i="39"/>
  <c r="CT285" i="39" a="1"/>
  <c r="CT285" i="39" s="1"/>
  <c r="CU285" i="39" s="1"/>
  <c r="CO285" i="39"/>
  <c r="CL285" i="39"/>
  <c r="CK285" i="39" a="1"/>
  <c r="CK285" i="39" s="1"/>
  <c r="CF285" i="39"/>
  <c r="CB285" i="39" a="1"/>
  <c r="CB285" i="39" s="1"/>
  <c r="CC285" i="39" s="1"/>
  <c r="BW285" i="39"/>
  <c r="BT285" i="39"/>
  <c r="BS285" i="39" a="1"/>
  <c r="BS285" i="39" s="1"/>
  <c r="BN285" i="39"/>
  <c r="BK285" i="39"/>
  <c r="BJ285" i="39"/>
  <c r="BJ285" i="39" a="1"/>
  <c r="BE285" i="39"/>
  <c r="BA285" i="39" a="1"/>
  <c r="BA285" i="39" s="1"/>
  <c r="BB285" i="39" s="1"/>
  <c r="AV285" i="39"/>
  <c r="AR285" i="39"/>
  <c r="AS285" i="39" s="1"/>
  <c r="AR285" i="39" a="1"/>
  <c r="AM285" i="39"/>
  <c r="AI285" i="39" a="1"/>
  <c r="AI285" i="39" s="1"/>
  <c r="AJ285" i="39" s="1"/>
  <c r="AD285" i="39"/>
  <c r="Z285" i="39" a="1"/>
  <c r="Z285" i="39" s="1"/>
  <c r="AA285" i="39" s="1"/>
  <c r="U285" i="39"/>
  <c r="Q285" i="39" a="1"/>
  <c r="Q285" i="39" s="1"/>
  <c r="R285" i="39" s="1"/>
  <c r="L285" i="39"/>
  <c r="H285" i="39" a="1"/>
  <c r="H285" i="39" s="1"/>
  <c r="I285" i="39" s="1"/>
  <c r="GA284" i="39"/>
  <c r="FW284" i="39" a="1"/>
  <c r="FW284" i="39" s="1"/>
  <c r="FX284" i="39" s="1"/>
  <c r="FR284" i="39"/>
  <c r="FO284" i="39"/>
  <c r="FN284" i="39"/>
  <c r="FN284" i="39" a="1"/>
  <c r="FI284" i="39"/>
  <c r="FF284" i="39"/>
  <c r="FE284" i="39" a="1"/>
  <c r="FE284" i="39" s="1"/>
  <c r="EZ284" i="39"/>
  <c r="EW284" i="39"/>
  <c r="EV284" i="39"/>
  <c r="EV284" i="39" a="1"/>
  <c r="EQ284" i="39"/>
  <c r="EN284" i="39"/>
  <c r="EM284" i="39" a="1"/>
  <c r="EM284" i="39" s="1"/>
  <c r="EH284" i="39"/>
  <c r="ED284" i="39" a="1"/>
  <c r="ED284" i="39" s="1"/>
  <c r="EE284" i="39" s="1"/>
  <c r="DY284" i="39"/>
  <c r="DU284" i="39" a="1"/>
  <c r="DU284" i="39" s="1"/>
  <c r="DV284" i="39" s="1"/>
  <c r="DP284" i="39"/>
  <c r="DL284" i="39" a="1"/>
  <c r="DL284" i="39" s="1"/>
  <c r="DM284" i="39" s="1"/>
  <c r="DG284" i="39"/>
  <c r="DC284" i="39" a="1"/>
  <c r="DC284" i="39" s="1"/>
  <c r="DD284" i="39" s="1"/>
  <c r="CX284" i="39"/>
  <c r="CT284" i="39" a="1"/>
  <c r="CT284" i="39" s="1"/>
  <c r="CU284" i="39" s="1"/>
  <c r="CO284" i="39"/>
  <c r="CL284" i="39"/>
  <c r="CK284" i="39" a="1"/>
  <c r="CK284" i="39" s="1"/>
  <c r="CF284" i="39"/>
  <c r="CB284" i="39" a="1"/>
  <c r="CB284" i="39" s="1"/>
  <c r="CC284" i="39" s="1"/>
  <c r="BW284" i="39"/>
  <c r="BT284" i="39"/>
  <c r="BS284" i="39" a="1"/>
  <c r="BS284" i="39" s="1"/>
  <c r="BN284" i="39"/>
  <c r="BK284" i="39"/>
  <c r="BJ284" i="39"/>
  <c r="BJ284" i="39" a="1"/>
  <c r="BE284" i="39"/>
  <c r="BB284" i="39"/>
  <c r="BA284" i="39" a="1"/>
  <c r="BA284" i="39" s="1"/>
  <c r="AV284" i="39"/>
  <c r="AR284" i="39"/>
  <c r="AS284" i="39" s="1"/>
  <c r="AR284" i="39" a="1"/>
  <c r="AM284" i="39"/>
  <c r="AI284" i="39" a="1"/>
  <c r="AI284" i="39" s="1"/>
  <c r="AJ284" i="39" s="1"/>
  <c r="AD284" i="39"/>
  <c r="Z284" i="39" a="1"/>
  <c r="Z284" i="39" s="1"/>
  <c r="AA284" i="39" s="1"/>
  <c r="U284" i="39"/>
  <c r="Q284" i="39" a="1"/>
  <c r="Q284" i="39" s="1"/>
  <c r="R284" i="39" s="1"/>
  <c r="L284" i="39"/>
  <c r="H284" i="39" a="1"/>
  <c r="H284" i="39" s="1"/>
  <c r="I284" i="39" s="1"/>
  <c r="GA283" i="39"/>
  <c r="FW283" i="39" a="1"/>
  <c r="FW283" i="39" s="1"/>
  <c r="FX283" i="39" s="1"/>
  <c r="FR283" i="39"/>
  <c r="FO283" i="39"/>
  <c r="FN283" i="39"/>
  <c r="FN283" i="39" a="1"/>
  <c r="FI283" i="39"/>
  <c r="FF283" i="39"/>
  <c r="FE283" i="39" a="1"/>
  <c r="FE283" i="39" s="1"/>
  <c r="EZ283" i="39"/>
  <c r="EW283" i="39"/>
  <c r="EV283" i="39"/>
  <c r="EV283" i="39" a="1"/>
  <c r="EQ283" i="39"/>
  <c r="EN283" i="39"/>
  <c r="EM283" i="39" a="1"/>
  <c r="EM283" i="39" s="1"/>
  <c r="EH283" i="39"/>
  <c r="ED283" i="39"/>
  <c r="EE283" i="39" s="1"/>
  <c r="ED283" i="39" a="1"/>
  <c r="DY283" i="39"/>
  <c r="DU283" i="39" a="1"/>
  <c r="DU283" i="39" s="1"/>
  <c r="DV283" i="39" s="1"/>
  <c r="DP283" i="39"/>
  <c r="DL283" i="39" a="1"/>
  <c r="DL283" i="39" s="1"/>
  <c r="DM283" i="39" s="1"/>
  <c r="DG283" i="39"/>
  <c r="DC283" i="39" a="1"/>
  <c r="DC283" i="39" s="1"/>
  <c r="DD283" i="39" s="1"/>
  <c r="CX283" i="39"/>
  <c r="CT283" i="39" a="1"/>
  <c r="CT283" i="39" s="1"/>
  <c r="CU283" i="39" s="1"/>
  <c r="CO283" i="39"/>
  <c r="CL283" i="39"/>
  <c r="CK283" i="39" a="1"/>
  <c r="CK283" i="39" s="1"/>
  <c r="CF283" i="39"/>
  <c r="CB283" i="39" a="1"/>
  <c r="CB283" i="39" s="1"/>
  <c r="CC283" i="39" s="1"/>
  <c r="BW283" i="39"/>
  <c r="BT283" i="39"/>
  <c r="BS283" i="39" a="1"/>
  <c r="BS283" i="39" s="1"/>
  <c r="BN283" i="39"/>
  <c r="BK283" i="39"/>
  <c r="BJ283" i="39"/>
  <c r="BJ283" i="39" a="1"/>
  <c r="BE283" i="39"/>
  <c r="BA283" i="39" a="1"/>
  <c r="BA283" i="39" s="1"/>
  <c r="BB283" i="39" s="1"/>
  <c r="AV283" i="39"/>
  <c r="AR283" i="39"/>
  <c r="AS283" i="39" s="1"/>
  <c r="AR283" i="39" a="1"/>
  <c r="AM283" i="39"/>
  <c r="AI283" i="39" a="1"/>
  <c r="AI283" i="39" s="1"/>
  <c r="AJ283" i="39" s="1"/>
  <c r="AD283" i="39"/>
  <c r="Z283" i="39" a="1"/>
  <c r="Z283" i="39" s="1"/>
  <c r="AA283" i="39" s="1"/>
  <c r="U283" i="39"/>
  <c r="Q283" i="39" a="1"/>
  <c r="Q283" i="39" s="1"/>
  <c r="R283" i="39" s="1"/>
  <c r="L283" i="39"/>
  <c r="H283" i="39" a="1"/>
  <c r="H283" i="39" s="1"/>
  <c r="I283" i="39" s="1"/>
  <c r="GA282" i="39"/>
  <c r="FW282" i="39" a="1"/>
  <c r="FW282" i="39" s="1"/>
  <c r="FX282" i="39" s="1"/>
  <c r="FR282" i="39"/>
  <c r="FO282" i="39"/>
  <c r="FN282" i="39"/>
  <c r="FN282" i="39" a="1"/>
  <c r="FI282" i="39"/>
  <c r="FF282" i="39"/>
  <c r="FE282" i="39" a="1"/>
  <c r="FE282" i="39" s="1"/>
  <c r="EZ282" i="39"/>
  <c r="EW282" i="39"/>
  <c r="EV282" i="39"/>
  <c r="EV282" i="39" a="1"/>
  <c r="EQ282" i="39"/>
  <c r="EN282" i="39"/>
  <c r="EM282" i="39"/>
  <c r="EM282" i="39" a="1"/>
  <c r="EH282" i="39"/>
  <c r="EE282" i="39"/>
  <c r="ED282" i="39"/>
  <c r="ED282" i="39" a="1"/>
  <c r="DY282" i="39"/>
  <c r="DV282" i="39"/>
  <c r="DU282" i="39"/>
  <c r="DU282" i="39" a="1"/>
  <c r="DP282" i="39"/>
  <c r="DM282" i="39"/>
  <c r="DL282" i="39"/>
  <c r="DL282" i="39" a="1"/>
  <c r="DG282" i="39"/>
  <c r="DC282" i="39" a="1"/>
  <c r="DC282" i="39" s="1"/>
  <c r="DD282" i="39" s="1"/>
  <c r="CX282" i="39"/>
  <c r="CT282" i="39"/>
  <c r="CU282" i="39" s="1"/>
  <c r="CT282" i="39" a="1"/>
  <c r="CO282" i="39"/>
  <c r="CK282" i="39" a="1"/>
  <c r="CK282" i="39" s="1"/>
  <c r="CL282" i="39" s="1"/>
  <c r="CF282" i="39"/>
  <c r="CC282" i="39"/>
  <c r="CB282" i="39"/>
  <c r="CB282" i="39" a="1"/>
  <c r="BW282" i="39"/>
  <c r="BS282" i="39" a="1"/>
  <c r="BS282" i="39" s="1"/>
  <c r="BT282" i="39" s="1"/>
  <c r="BN282" i="39"/>
  <c r="BK282" i="39"/>
  <c r="BJ282" i="39"/>
  <c r="BJ282" i="39" a="1"/>
  <c r="BE282" i="39"/>
  <c r="BA282" i="39" a="1"/>
  <c r="BA282" i="39" s="1"/>
  <c r="BB282" i="39" s="1"/>
  <c r="AV282" i="39"/>
  <c r="AS282" i="39"/>
  <c r="AR282" i="39"/>
  <c r="AR282" i="39" a="1"/>
  <c r="AM282" i="39"/>
  <c r="AI282" i="39" a="1"/>
  <c r="AI282" i="39" s="1"/>
  <c r="AJ282" i="39" s="1"/>
  <c r="AD282" i="39"/>
  <c r="AA282" i="39"/>
  <c r="Z282" i="39"/>
  <c r="Z282" i="39" a="1"/>
  <c r="U282" i="39"/>
  <c r="Q282" i="39" a="1"/>
  <c r="Q282" i="39" s="1"/>
  <c r="R282" i="39" s="1"/>
  <c r="L282" i="39"/>
  <c r="H282" i="39"/>
  <c r="I282" i="39" s="1"/>
  <c r="H282" i="39" a="1"/>
  <c r="GA281" i="39"/>
  <c r="FW281" i="39" a="1"/>
  <c r="FW281" i="39" s="1"/>
  <c r="FX281" i="39" s="1"/>
  <c r="FR281" i="39"/>
  <c r="FO281" i="39"/>
  <c r="FN281" i="39"/>
  <c r="FN281" i="39" a="1"/>
  <c r="FI281" i="39"/>
  <c r="FE281" i="39" a="1"/>
  <c r="FE281" i="39" s="1"/>
  <c r="FF281" i="39" s="1"/>
  <c r="EZ281" i="39"/>
  <c r="EW281" i="39"/>
  <c r="EV281" i="39"/>
  <c r="EV281" i="39" a="1"/>
  <c r="EQ281" i="39"/>
  <c r="EM281" i="39" a="1"/>
  <c r="EM281" i="39" s="1"/>
  <c r="EN281" i="39" s="1"/>
  <c r="EH281" i="39"/>
  <c r="ED281" i="39" a="1"/>
  <c r="ED281" i="39" s="1"/>
  <c r="EE281" i="39" s="1"/>
  <c r="DY281" i="39"/>
  <c r="DU281" i="39" a="1"/>
  <c r="DU281" i="39" s="1"/>
  <c r="DV281" i="39" s="1"/>
  <c r="DP281" i="39"/>
  <c r="DL281" i="39" a="1"/>
  <c r="DL281" i="39" s="1"/>
  <c r="DM281" i="39" s="1"/>
  <c r="DG281" i="39"/>
  <c r="DC281" i="39" a="1"/>
  <c r="DC281" i="39" s="1"/>
  <c r="DD281" i="39" s="1"/>
  <c r="CX281" i="39"/>
  <c r="CT281" i="39" a="1"/>
  <c r="CT281" i="39" s="1"/>
  <c r="CU281" i="39" s="1"/>
  <c r="CO281" i="39"/>
  <c r="CK281" i="39" a="1"/>
  <c r="CK281" i="39" s="1"/>
  <c r="CL281" i="39" s="1"/>
  <c r="CF281" i="39"/>
  <c r="CB281" i="39" a="1"/>
  <c r="CB281" i="39" s="1"/>
  <c r="CC281" i="39" s="1"/>
  <c r="BW281" i="39"/>
  <c r="BS281" i="39" a="1"/>
  <c r="BS281" i="39" s="1"/>
  <c r="BT281" i="39" s="1"/>
  <c r="BN281" i="39"/>
  <c r="BJ281" i="39" a="1"/>
  <c r="BJ281" i="39" s="1"/>
  <c r="BK281" i="39" s="1"/>
  <c r="BE281" i="39"/>
  <c r="BA281" i="39" a="1"/>
  <c r="BA281" i="39" s="1"/>
  <c r="BB281" i="39" s="1"/>
  <c r="AV281" i="39"/>
  <c r="AR281" i="39" a="1"/>
  <c r="AR281" i="39" s="1"/>
  <c r="AS281" i="39" s="1"/>
  <c r="AM281" i="39"/>
  <c r="AI281" i="39" a="1"/>
  <c r="AI281" i="39" s="1"/>
  <c r="AJ281" i="39" s="1"/>
  <c r="AD281" i="39"/>
  <c r="Z281" i="39" a="1"/>
  <c r="Z281" i="39" s="1"/>
  <c r="AA281" i="39" s="1"/>
  <c r="U281" i="39"/>
  <c r="Q281" i="39" a="1"/>
  <c r="Q281" i="39" s="1"/>
  <c r="R281" i="39" s="1"/>
  <c r="L281" i="39"/>
  <c r="H281" i="39"/>
  <c r="I281" i="39" s="1"/>
  <c r="H281" i="39" a="1"/>
  <c r="GA280" i="39"/>
  <c r="FW280" i="39" a="1"/>
  <c r="FW280" i="39" s="1"/>
  <c r="FX280" i="39" s="1"/>
  <c r="FR280" i="39"/>
  <c r="FN280" i="39" a="1"/>
  <c r="FN280" i="39" s="1"/>
  <c r="FO280" i="39" s="1"/>
  <c r="FI280" i="39"/>
  <c r="FE280" i="39" a="1"/>
  <c r="FE280" i="39" s="1"/>
  <c r="FF280" i="39" s="1"/>
  <c r="EZ280" i="39"/>
  <c r="EV280" i="39" a="1"/>
  <c r="EV280" i="39" s="1"/>
  <c r="EW280" i="39" s="1"/>
  <c r="EQ280" i="39"/>
  <c r="EM280" i="39" a="1"/>
  <c r="EM280" i="39" s="1"/>
  <c r="EN280" i="39" s="1"/>
  <c r="EH280" i="39"/>
  <c r="ED280" i="39" a="1"/>
  <c r="ED280" i="39" s="1"/>
  <c r="EE280" i="39" s="1"/>
  <c r="DY280" i="39"/>
  <c r="DU280" i="39" a="1"/>
  <c r="DU280" i="39" s="1"/>
  <c r="DV280" i="39" s="1"/>
  <c r="DP280" i="39"/>
  <c r="DL280" i="39" a="1"/>
  <c r="DL280" i="39" s="1"/>
  <c r="DM280" i="39" s="1"/>
  <c r="DG280" i="39"/>
  <c r="DC280" i="39" a="1"/>
  <c r="DC280" i="39" s="1"/>
  <c r="DD280" i="39" s="1"/>
  <c r="CX280" i="39"/>
  <c r="CT280" i="39"/>
  <c r="CU280" i="39" s="1"/>
  <c r="CT280" i="39" a="1"/>
  <c r="CO280" i="39"/>
  <c r="CK280" i="39" a="1"/>
  <c r="CK280" i="39" s="1"/>
  <c r="CL280" i="39" s="1"/>
  <c r="CF280" i="39"/>
  <c r="CB280" i="39" a="1"/>
  <c r="CB280" i="39" s="1"/>
  <c r="CC280" i="39" s="1"/>
  <c r="BW280" i="39"/>
  <c r="BS280" i="39" a="1"/>
  <c r="BS280" i="39" s="1"/>
  <c r="BT280" i="39" s="1"/>
  <c r="BN280" i="39"/>
  <c r="BJ280" i="39" a="1"/>
  <c r="BJ280" i="39" s="1"/>
  <c r="BK280" i="39" s="1"/>
  <c r="BE280" i="39"/>
  <c r="BA280" i="39" a="1"/>
  <c r="BA280" i="39" s="1"/>
  <c r="BB280" i="39" s="1"/>
  <c r="AV280" i="39"/>
  <c r="AR280" i="39" a="1"/>
  <c r="AR280" i="39" s="1"/>
  <c r="AS280" i="39" s="1"/>
  <c r="AM280" i="39"/>
  <c r="AI280" i="39" a="1"/>
  <c r="AI280" i="39" s="1"/>
  <c r="AJ280" i="39" s="1"/>
  <c r="AD280" i="39"/>
  <c r="Z280" i="39" a="1"/>
  <c r="Z280" i="39" s="1"/>
  <c r="AA280" i="39" s="1"/>
  <c r="U280" i="39"/>
  <c r="Q280" i="39" a="1"/>
  <c r="Q280" i="39" s="1"/>
  <c r="R280" i="39" s="1"/>
  <c r="L280" i="39"/>
  <c r="H280" i="39"/>
  <c r="I280" i="39" s="1"/>
  <c r="H280" i="39" a="1"/>
  <c r="GA279" i="39"/>
  <c r="FW279" i="39" a="1"/>
  <c r="FW279" i="39" s="1"/>
  <c r="FX279" i="39" s="1"/>
  <c r="FR279" i="39"/>
  <c r="FN279" i="39" a="1"/>
  <c r="FN279" i="39" s="1"/>
  <c r="FO279" i="39" s="1"/>
  <c r="FI279" i="39"/>
  <c r="FE279" i="39" a="1"/>
  <c r="FE279" i="39" s="1"/>
  <c r="FF279" i="39" s="1"/>
  <c r="EZ279" i="39"/>
  <c r="EV279" i="39" a="1"/>
  <c r="EV279" i="39" s="1"/>
  <c r="EW279" i="39" s="1"/>
  <c r="EQ279" i="39"/>
  <c r="EM279" i="39" a="1"/>
  <c r="EM279" i="39" s="1"/>
  <c r="EN279" i="39" s="1"/>
  <c r="EH279" i="39"/>
  <c r="ED279" i="39" a="1"/>
  <c r="ED279" i="39" s="1"/>
  <c r="EE279" i="39" s="1"/>
  <c r="DY279" i="39"/>
  <c r="DU279" i="39" a="1"/>
  <c r="DU279" i="39" s="1"/>
  <c r="DV279" i="39" s="1"/>
  <c r="DP279" i="39"/>
  <c r="DL279" i="39" a="1"/>
  <c r="DL279" i="39" s="1"/>
  <c r="DM279" i="39" s="1"/>
  <c r="DG279" i="39"/>
  <c r="DC279" i="39" a="1"/>
  <c r="DC279" i="39" s="1"/>
  <c r="DD279" i="39" s="1"/>
  <c r="CX279" i="39"/>
  <c r="CT279" i="39" a="1"/>
  <c r="CT279" i="39" s="1"/>
  <c r="CU279" i="39" s="1"/>
  <c r="CO279" i="39"/>
  <c r="CK279" i="39" a="1"/>
  <c r="CK279" i="39" s="1"/>
  <c r="CL279" i="39" s="1"/>
  <c r="CF279" i="39"/>
  <c r="CB279" i="39" a="1"/>
  <c r="CB279" i="39" s="1"/>
  <c r="CC279" i="39" s="1"/>
  <c r="BW279" i="39"/>
  <c r="BS279" i="39" a="1"/>
  <c r="BS279" i="39" s="1"/>
  <c r="BT279" i="39" s="1"/>
  <c r="BN279" i="39"/>
  <c r="BJ279" i="39" a="1"/>
  <c r="BJ279" i="39" s="1"/>
  <c r="BK279" i="39" s="1"/>
  <c r="BE279" i="39"/>
  <c r="BA279" i="39" a="1"/>
  <c r="BA279" i="39" s="1"/>
  <c r="BB279" i="39" s="1"/>
  <c r="AV279" i="39"/>
  <c r="AR279" i="39" a="1"/>
  <c r="AR279" i="39" s="1"/>
  <c r="AS279" i="39" s="1"/>
  <c r="AM279" i="39"/>
  <c r="AI279" i="39" a="1"/>
  <c r="AI279" i="39" s="1"/>
  <c r="AJ279" i="39" s="1"/>
  <c r="AD279" i="39"/>
  <c r="Z279" i="39" a="1"/>
  <c r="Z279" i="39" s="1"/>
  <c r="AA279" i="39" s="1"/>
  <c r="U279" i="39"/>
  <c r="Q279" i="39" a="1"/>
  <c r="Q279" i="39" s="1"/>
  <c r="R279" i="39" s="1"/>
  <c r="L279" i="39"/>
  <c r="H279" i="39" a="1"/>
  <c r="H279" i="39" s="1"/>
  <c r="I279" i="39" s="1"/>
  <c r="GA278" i="39"/>
  <c r="FW278" i="39" a="1"/>
  <c r="FW278" i="39" s="1"/>
  <c r="FX278" i="39" s="1"/>
  <c r="FR278" i="39"/>
  <c r="FN278" i="39" a="1"/>
  <c r="FN278" i="39" s="1"/>
  <c r="FO278" i="39" s="1"/>
  <c r="FI278" i="39"/>
  <c r="FE278" i="39" a="1"/>
  <c r="FE278" i="39" s="1"/>
  <c r="FF278" i="39" s="1"/>
  <c r="EZ278" i="39"/>
  <c r="EV278" i="39" a="1"/>
  <c r="EV278" i="39" s="1"/>
  <c r="EW278" i="39" s="1"/>
  <c r="EQ278" i="39"/>
  <c r="EM278" i="39" a="1"/>
  <c r="EM278" i="39" s="1"/>
  <c r="EN278" i="39" s="1"/>
  <c r="EH278" i="39"/>
  <c r="ED278" i="39" a="1"/>
  <c r="ED278" i="39" s="1"/>
  <c r="EE278" i="39" s="1"/>
  <c r="DY278" i="39"/>
  <c r="DU278" i="39" a="1"/>
  <c r="DU278" i="39" s="1"/>
  <c r="DV278" i="39" s="1"/>
  <c r="DP278" i="39"/>
  <c r="DL278" i="39" a="1"/>
  <c r="DL278" i="39" s="1"/>
  <c r="DM278" i="39" s="1"/>
  <c r="DG278" i="39"/>
  <c r="DC278" i="39" a="1"/>
  <c r="DC278" i="39" s="1"/>
  <c r="DD278" i="39" s="1"/>
  <c r="CX278" i="39"/>
  <c r="CT278" i="39"/>
  <c r="CU278" i="39" s="1"/>
  <c r="CT278" i="39" a="1"/>
  <c r="CO278" i="39"/>
  <c r="CK278" i="39" a="1"/>
  <c r="CK278" i="39" s="1"/>
  <c r="CL278" i="39" s="1"/>
  <c r="CF278" i="39"/>
  <c r="CB278" i="39" a="1"/>
  <c r="CB278" i="39" s="1"/>
  <c r="CC278" i="39" s="1"/>
  <c r="BW278" i="39"/>
  <c r="BS278" i="39" a="1"/>
  <c r="BS278" i="39" s="1"/>
  <c r="BT278" i="39" s="1"/>
  <c r="BN278" i="39"/>
  <c r="BJ278" i="39" a="1"/>
  <c r="BJ278" i="39" s="1"/>
  <c r="BK278" i="39" s="1"/>
  <c r="BE278" i="39"/>
  <c r="BA278" i="39" a="1"/>
  <c r="BA278" i="39" s="1"/>
  <c r="BB278" i="39" s="1"/>
  <c r="AV278" i="39"/>
  <c r="AR278" i="39" a="1"/>
  <c r="AR278" i="39" s="1"/>
  <c r="AS278" i="39" s="1"/>
  <c r="AM278" i="39"/>
  <c r="AI278" i="39" a="1"/>
  <c r="AI278" i="39" s="1"/>
  <c r="AJ278" i="39" s="1"/>
  <c r="AD278" i="39"/>
  <c r="Z278" i="39" a="1"/>
  <c r="Z278" i="39" s="1"/>
  <c r="AA278" i="39" s="1"/>
  <c r="U278" i="39"/>
  <c r="Q278" i="39" a="1"/>
  <c r="Q278" i="39" s="1"/>
  <c r="R278" i="39" s="1"/>
  <c r="L278" i="39"/>
  <c r="H278" i="39"/>
  <c r="I278" i="39" s="1"/>
  <c r="H278" i="39" a="1"/>
  <c r="GA277" i="39"/>
  <c r="FW277" i="39" a="1"/>
  <c r="FW277" i="39" s="1"/>
  <c r="FX277" i="39" s="1"/>
  <c r="FR277" i="39"/>
  <c r="FN277" i="39" a="1"/>
  <c r="FN277" i="39" s="1"/>
  <c r="FO277" i="39" s="1"/>
  <c r="FI277" i="39"/>
  <c r="FE277" i="39" a="1"/>
  <c r="FE277" i="39" s="1"/>
  <c r="FF277" i="39" s="1"/>
  <c r="EZ277" i="39"/>
  <c r="EV277" i="39" a="1"/>
  <c r="EV277" i="39" s="1"/>
  <c r="EW277" i="39" s="1"/>
  <c r="EQ277" i="39"/>
  <c r="EM277" i="39" a="1"/>
  <c r="EM277" i="39" s="1"/>
  <c r="EN277" i="39" s="1"/>
  <c r="EH277" i="39"/>
  <c r="ED277" i="39" a="1"/>
  <c r="ED277" i="39" s="1"/>
  <c r="EE277" i="39" s="1"/>
  <c r="DY277" i="39"/>
  <c r="DU277" i="39" a="1"/>
  <c r="DU277" i="39" s="1"/>
  <c r="DV277" i="39" s="1"/>
  <c r="DP277" i="39"/>
  <c r="DL277" i="39" a="1"/>
  <c r="DL277" i="39" s="1"/>
  <c r="DM277" i="39" s="1"/>
  <c r="DG277" i="39"/>
  <c r="DC277" i="39" a="1"/>
  <c r="DC277" i="39" s="1"/>
  <c r="DD277" i="39" s="1"/>
  <c r="CX277" i="39"/>
  <c r="CT277" i="39"/>
  <c r="CU277" i="39" s="1"/>
  <c r="CT277" i="39" a="1"/>
  <c r="CO277" i="39"/>
  <c r="CK277" i="39" a="1"/>
  <c r="CK277" i="39" s="1"/>
  <c r="CL277" i="39" s="1"/>
  <c r="CF277" i="39"/>
  <c r="CB277" i="39" a="1"/>
  <c r="CB277" i="39" s="1"/>
  <c r="CC277" i="39" s="1"/>
  <c r="BW277" i="39"/>
  <c r="BS277" i="39" a="1"/>
  <c r="BS277" i="39" s="1"/>
  <c r="BT277" i="39" s="1"/>
  <c r="BN277" i="39"/>
  <c r="BJ277" i="39" a="1"/>
  <c r="BJ277" i="39" s="1"/>
  <c r="BK277" i="39" s="1"/>
  <c r="BE277" i="39"/>
  <c r="BA277" i="39" a="1"/>
  <c r="BA277" i="39" s="1"/>
  <c r="BB277" i="39" s="1"/>
  <c r="AV277" i="39"/>
  <c r="AR277" i="39" a="1"/>
  <c r="AR277" i="39" s="1"/>
  <c r="AS277" i="39" s="1"/>
  <c r="AM277" i="39"/>
  <c r="AI277" i="39" a="1"/>
  <c r="AI277" i="39" s="1"/>
  <c r="AJ277" i="39" s="1"/>
  <c r="AD277" i="39"/>
  <c r="Z277" i="39" a="1"/>
  <c r="Z277" i="39" s="1"/>
  <c r="AA277" i="39" s="1"/>
  <c r="U277" i="39"/>
  <c r="Q277" i="39" a="1"/>
  <c r="Q277" i="39" s="1"/>
  <c r="R277" i="39" s="1"/>
  <c r="L277" i="39"/>
  <c r="H277" i="39" a="1"/>
  <c r="H277" i="39" s="1"/>
  <c r="I277" i="39" s="1"/>
  <c r="GA276" i="39"/>
  <c r="FW276" i="39" a="1"/>
  <c r="FW276" i="39" s="1"/>
  <c r="FX276" i="39" s="1"/>
  <c r="FR276" i="39"/>
  <c r="FN276" i="39" a="1"/>
  <c r="FN276" i="39" s="1"/>
  <c r="FO276" i="39" s="1"/>
  <c r="FI276" i="39"/>
  <c r="FE276" i="39" a="1"/>
  <c r="FE276" i="39" s="1"/>
  <c r="FF276" i="39" s="1"/>
  <c r="EZ276" i="39"/>
  <c r="EV276" i="39" a="1"/>
  <c r="EV276" i="39" s="1"/>
  <c r="EW276" i="39" s="1"/>
  <c r="EQ276" i="39"/>
  <c r="EM276" i="39" a="1"/>
  <c r="EM276" i="39" s="1"/>
  <c r="EN276" i="39" s="1"/>
  <c r="EH276" i="39"/>
  <c r="ED276" i="39" a="1"/>
  <c r="ED276" i="39" s="1"/>
  <c r="EE276" i="39" s="1"/>
  <c r="DY276" i="39"/>
  <c r="DU276" i="39" a="1"/>
  <c r="DU276" i="39" s="1"/>
  <c r="DV276" i="39" s="1"/>
  <c r="DP276" i="39"/>
  <c r="DL276" i="39" a="1"/>
  <c r="DL276" i="39" s="1"/>
  <c r="DM276" i="39" s="1"/>
  <c r="DG276" i="39"/>
  <c r="DC276" i="39" a="1"/>
  <c r="DC276" i="39" s="1"/>
  <c r="DD276" i="39" s="1"/>
  <c r="CX276" i="39"/>
  <c r="CT276" i="39"/>
  <c r="CU276" i="39" s="1"/>
  <c r="CT276" i="39" a="1"/>
  <c r="CO276" i="39"/>
  <c r="CK276" i="39" a="1"/>
  <c r="CK276" i="39" s="1"/>
  <c r="CL276" i="39" s="1"/>
  <c r="CF276" i="39"/>
  <c r="CB276" i="39" a="1"/>
  <c r="CB276" i="39" s="1"/>
  <c r="CC276" i="39" s="1"/>
  <c r="BW276" i="39"/>
  <c r="BS276" i="39" a="1"/>
  <c r="BS276" i="39" s="1"/>
  <c r="BT276" i="39" s="1"/>
  <c r="BN276" i="39"/>
  <c r="BJ276" i="39" a="1"/>
  <c r="BJ276" i="39" s="1"/>
  <c r="BK276" i="39" s="1"/>
  <c r="BE276" i="39"/>
  <c r="BA276" i="39" a="1"/>
  <c r="BA276" i="39" s="1"/>
  <c r="BB276" i="39" s="1"/>
  <c r="AV276" i="39"/>
  <c r="AR276" i="39" a="1"/>
  <c r="AR276" i="39" s="1"/>
  <c r="AS276" i="39" s="1"/>
  <c r="AM276" i="39"/>
  <c r="AI276" i="39" a="1"/>
  <c r="AI276" i="39" s="1"/>
  <c r="AJ276" i="39" s="1"/>
  <c r="AD276" i="39"/>
  <c r="Z276" i="39" a="1"/>
  <c r="Z276" i="39" s="1"/>
  <c r="AA276" i="39" s="1"/>
  <c r="U276" i="39"/>
  <c r="Q276" i="39" a="1"/>
  <c r="Q276" i="39" s="1"/>
  <c r="R276" i="39" s="1"/>
  <c r="L276" i="39"/>
  <c r="H276" i="39"/>
  <c r="I276" i="39" s="1"/>
  <c r="H276" i="39" a="1"/>
  <c r="GA275" i="39"/>
  <c r="FW275" i="39" a="1"/>
  <c r="FW275" i="39" s="1"/>
  <c r="FX275" i="39" s="1"/>
  <c r="FR275" i="39"/>
  <c r="FN275" i="39" a="1"/>
  <c r="FN275" i="39" s="1"/>
  <c r="FO275" i="39" s="1"/>
  <c r="FI275" i="39"/>
  <c r="FE275" i="39" a="1"/>
  <c r="FE275" i="39" s="1"/>
  <c r="FF275" i="39" s="1"/>
  <c r="EZ275" i="39"/>
  <c r="EV275" i="39" a="1"/>
  <c r="EV275" i="39" s="1"/>
  <c r="EW275" i="39" s="1"/>
  <c r="EQ275" i="39"/>
  <c r="EM275" i="39" a="1"/>
  <c r="EM275" i="39" s="1"/>
  <c r="EN275" i="39" s="1"/>
  <c r="EH275" i="39"/>
  <c r="ED275" i="39" a="1"/>
  <c r="ED275" i="39" s="1"/>
  <c r="EE275" i="39" s="1"/>
  <c r="DY275" i="39"/>
  <c r="DU275" i="39" a="1"/>
  <c r="DU275" i="39" s="1"/>
  <c r="DV275" i="39" s="1"/>
  <c r="DP275" i="39"/>
  <c r="DL275" i="39" a="1"/>
  <c r="DL275" i="39" s="1"/>
  <c r="DM275" i="39" s="1"/>
  <c r="DG275" i="39"/>
  <c r="DC275" i="39" a="1"/>
  <c r="DC275" i="39" s="1"/>
  <c r="DD275" i="39" s="1"/>
  <c r="CX275" i="39"/>
  <c r="CT275" i="39"/>
  <c r="CU275" i="39" s="1"/>
  <c r="CT275" i="39" a="1"/>
  <c r="CO275" i="39"/>
  <c r="CK275" i="39" a="1"/>
  <c r="CK275" i="39" s="1"/>
  <c r="CL275" i="39" s="1"/>
  <c r="CF275" i="39"/>
  <c r="CB275" i="39" a="1"/>
  <c r="CB275" i="39" s="1"/>
  <c r="CC275" i="39" s="1"/>
  <c r="BW275" i="39"/>
  <c r="BS275" i="39" a="1"/>
  <c r="BS275" i="39" s="1"/>
  <c r="BT275" i="39" s="1"/>
  <c r="BN275" i="39"/>
  <c r="BJ275" i="39" a="1"/>
  <c r="BJ275" i="39" s="1"/>
  <c r="BK275" i="39" s="1"/>
  <c r="BE275" i="39"/>
  <c r="BA275" i="39" a="1"/>
  <c r="BA275" i="39" s="1"/>
  <c r="BB275" i="39" s="1"/>
  <c r="AV275" i="39"/>
  <c r="AR275" i="39" a="1"/>
  <c r="AR275" i="39" s="1"/>
  <c r="AS275" i="39" s="1"/>
  <c r="AM275" i="39"/>
  <c r="AI275" i="39" a="1"/>
  <c r="AI275" i="39" s="1"/>
  <c r="AJ275" i="39" s="1"/>
  <c r="AD275" i="39"/>
  <c r="Z275" i="39" a="1"/>
  <c r="Z275" i="39" s="1"/>
  <c r="AA275" i="39" s="1"/>
  <c r="U275" i="39"/>
  <c r="Q275" i="39" a="1"/>
  <c r="Q275" i="39" s="1"/>
  <c r="R275" i="39" s="1"/>
  <c r="L275" i="39"/>
  <c r="H275" i="39"/>
  <c r="I275" i="39" s="1"/>
  <c r="H275" i="39" a="1"/>
  <c r="GA274" i="39"/>
  <c r="FW274" i="39" a="1"/>
  <c r="FW274" i="39" s="1"/>
  <c r="FX274" i="39" s="1"/>
  <c r="FR274" i="39"/>
  <c r="FN274" i="39" a="1"/>
  <c r="FN274" i="39" s="1"/>
  <c r="FO274" i="39" s="1"/>
  <c r="FI274" i="39"/>
  <c r="FE274" i="39" a="1"/>
  <c r="FE274" i="39" s="1"/>
  <c r="FF274" i="39" s="1"/>
  <c r="EZ274" i="39"/>
  <c r="EV274" i="39"/>
  <c r="EW274" i="39" s="1"/>
  <c r="EV274" i="39" a="1"/>
  <c r="EQ274" i="39"/>
  <c r="EM274" i="39" a="1"/>
  <c r="EM274" i="39" s="1"/>
  <c r="EN274" i="39" s="1"/>
  <c r="EH274" i="39"/>
  <c r="ED274" i="39"/>
  <c r="EE274" i="39" s="1"/>
  <c r="ED274" i="39" a="1"/>
  <c r="DY274" i="39"/>
  <c r="DV274" i="39"/>
  <c r="DU274" i="39" a="1"/>
  <c r="DU274" i="39" s="1"/>
  <c r="DP274" i="39"/>
  <c r="DL274" i="39"/>
  <c r="DM274" i="39" s="1"/>
  <c r="DL274" i="39" a="1"/>
  <c r="DG274" i="39"/>
  <c r="DC274" i="39" a="1"/>
  <c r="DC274" i="39" s="1"/>
  <c r="DD274" i="39" s="1"/>
  <c r="CX274" i="39"/>
  <c r="CT274" i="39" a="1"/>
  <c r="CT274" i="39" s="1"/>
  <c r="CU274" i="39" s="1"/>
  <c r="CO274" i="39"/>
  <c r="CL274" i="39"/>
  <c r="CK274" i="39" a="1"/>
  <c r="CK274" i="39" s="1"/>
  <c r="CF274" i="39"/>
  <c r="CB274" i="39"/>
  <c r="CC274" i="39" s="1"/>
  <c r="CB274" i="39" a="1"/>
  <c r="BW274" i="39"/>
  <c r="BS274" i="39" a="1"/>
  <c r="BS274" i="39" s="1"/>
  <c r="BT274" i="39" s="1"/>
  <c r="BN274" i="39"/>
  <c r="BJ274" i="39" a="1"/>
  <c r="BJ274" i="39" s="1"/>
  <c r="BK274" i="39" s="1"/>
  <c r="BE274" i="39"/>
  <c r="BB274" i="39"/>
  <c r="BA274" i="39" a="1"/>
  <c r="BA274" i="39" s="1"/>
  <c r="AV274" i="39"/>
  <c r="AR274" i="39"/>
  <c r="AS274" i="39" s="1"/>
  <c r="AR274" i="39" a="1"/>
  <c r="AM274" i="39"/>
  <c r="AI274" i="39" a="1"/>
  <c r="AI274" i="39" s="1"/>
  <c r="AJ274" i="39" s="1"/>
  <c r="AD274" i="39"/>
  <c r="Z274" i="39" a="1"/>
  <c r="Z274" i="39" s="1"/>
  <c r="AA274" i="39" s="1"/>
  <c r="U274" i="39"/>
  <c r="R274" i="39"/>
  <c r="Q274" i="39" a="1"/>
  <c r="Q274" i="39" s="1"/>
  <c r="L274" i="39"/>
  <c r="H274" i="39" a="1"/>
  <c r="H274" i="39" s="1"/>
  <c r="I274" i="39" s="1"/>
  <c r="GA273" i="39"/>
  <c r="FW273" i="39" a="1"/>
  <c r="FW273" i="39" s="1"/>
  <c r="FX273" i="39" s="1"/>
  <c r="FR273" i="39"/>
  <c r="FN273" i="39" a="1"/>
  <c r="FN273" i="39" s="1"/>
  <c r="FO273" i="39" s="1"/>
  <c r="FI273" i="39"/>
  <c r="FE273" i="39" a="1"/>
  <c r="FE273" i="39" s="1"/>
  <c r="FF273" i="39" s="1"/>
  <c r="EZ273" i="39"/>
  <c r="EV273" i="39"/>
  <c r="EW273" i="39" s="1"/>
  <c r="EV273" i="39" a="1"/>
  <c r="EQ273" i="39"/>
  <c r="EM273" i="39" a="1"/>
  <c r="EM273" i="39" s="1"/>
  <c r="EN273" i="39" s="1"/>
  <c r="EH273" i="39"/>
  <c r="ED273" i="39" a="1"/>
  <c r="ED273" i="39" s="1"/>
  <c r="EE273" i="39" s="1"/>
  <c r="DY273" i="39"/>
  <c r="DV273" i="39"/>
  <c r="DU273" i="39" a="1"/>
  <c r="DU273" i="39" s="1"/>
  <c r="DP273" i="39"/>
  <c r="DL273" i="39"/>
  <c r="DM273" i="39" s="1"/>
  <c r="DL273" i="39" a="1"/>
  <c r="DG273" i="39"/>
  <c r="DC273" i="39" a="1"/>
  <c r="DC273" i="39" s="1"/>
  <c r="DD273" i="39" s="1"/>
  <c r="CX273" i="39"/>
  <c r="CT273" i="39" a="1"/>
  <c r="CT273" i="39" s="1"/>
  <c r="CU273" i="39" s="1"/>
  <c r="CO273" i="39"/>
  <c r="CL273" i="39"/>
  <c r="CK273" i="39" a="1"/>
  <c r="CK273" i="39" s="1"/>
  <c r="CF273" i="39"/>
  <c r="CB273" i="39"/>
  <c r="CC273" i="39" s="1"/>
  <c r="CB273" i="39" a="1"/>
  <c r="BW273" i="39"/>
  <c r="BS273" i="39" a="1"/>
  <c r="BS273" i="39" s="1"/>
  <c r="BT273" i="39" s="1"/>
  <c r="BN273" i="39"/>
  <c r="BJ273" i="39" a="1"/>
  <c r="BJ273" i="39" s="1"/>
  <c r="BK273" i="39" s="1"/>
  <c r="BE273" i="39"/>
  <c r="BB273" i="39"/>
  <c r="BA273" i="39" a="1"/>
  <c r="BA273" i="39" s="1"/>
  <c r="AV273" i="39"/>
  <c r="AR273" i="39"/>
  <c r="AS273" i="39" s="1"/>
  <c r="AR273" i="39" a="1"/>
  <c r="AM273" i="39"/>
  <c r="AI273" i="39" a="1"/>
  <c r="AI273" i="39" s="1"/>
  <c r="AJ273" i="39" s="1"/>
  <c r="AD273" i="39"/>
  <c r="Z273" i="39" a="1"/>
  <c r="Z273" i="39" s="1"/>
  <c r="AA273" i="39" s="1"/>
  <c r="U273" i="39"/>
  <c r="R273" i="39"/>
  <c r="Q273" i="39" a="1"/>
  <c r="Q273" i="39" s="1"/>
  <c r="L273" i="39"/>
  <c r="H273" i="39" a="1"/>
  <c r="H273" i="39" s="1"/>
  <c r="I273" i="39" s="1"/>
  <c r="GA272" i="39"/>
  <c r="FW272" i="39" a="1"/>
  <c r="FW272" i="39" s="1"/>
  <c r="FX272" i="39" s="1"/>
  <c r="FR272" i="39"/>
  <c r="FN272" i="39" a="1"/>
  <c r="FN272" i="39" s="1"/>
  <c r="FO272" i="39" s="1"/>
  <c r="FI272" i="39"/>
  <c r="FE272" i="39" a="1"/>
  <c r="FE272" i="39" s="1"/>
  <c r="FF272" i="39" s="1"/>
  <c r="EZ272" i="39"/>
  <c r="EV272" i="39"/>
  <c r="EW272" i="39" s="1"/>
  <c r="EV272" i="39" a="1"/>
  <c r="EQ272" i="39"/>
  <c r="EM272" i="39" a="1"/>
  <c r="EM272" i="39" s="1"/>
  <c r="EN272" i="39" s="1"/>
  <c r="EH272" i="39"/>
  <c r="ED272" i="39"/>
  <c r="EE272" i="39" s="1"/>
  <c r="ED272" i="39" a="1"/>
  <c r="DY272" i="39"/>
  <c r="DV272" i="39"/>
  <c r="DU272" i="39" a="1"/>
  <c r="DU272" i="39" s="1"/>
  <c r="DP272" i="39"/>
  <c r="DL272" i="39"/>
  <c r="DM272" i="39" s="1"/>
  <c r="DL272" i="39" a="1"/>
  <c r="DG272" i="39"/>
  <c r="DC272" i="39" a="1"/>
  <c r="DC272" i="39" s="1"/>
  <c r="DD272" i="39" s="1"/>
  <c r="CX272" i="39"/>
  <c r="CT272" i="39" a="1"/>
  <c r="CT272" i="39" s="1"/>
  <c r="CU272" i="39" s="1"/>
  <c r="CO272" i="39"/>
  <c r="CL272" i="39"/>
  <c r="CK272" i="39" a="1"/>
  <c r="CK272" i="39" s="1"/>
  <c r="CF272" i="39"/>
  <c r="CC272" i="39"/>
  <c r="CB272" i="39"/>
  <c r="CB272" i="39" a="1"/>
  <c r="BW272" i="39"/>
  <c r="BS272" i="39" a="1"/>
  <c r="BS272" i="39" s="1"/>
  <c r="BT272" i="39" s="1"/>
  <c r="BN272" i="39"/>
  <c r="BJ272" i="39" a="1"/>
  <c r="BJ272" i="39" s="1"/>
  <c r="BK272" i="39" s="1"/>
  <c r="BE272" i="39"/>
  <c r="BB272" i="39"/>
  <c r="BA272" i="39" a="1"/>
  <c r="BA272" i="39" s="1"/>
  <c r="AV272" i="39"/>
  <c r="AR272" i="39"/>
  <c r="AS272" i="39" s="1"/>
  <c r="AR272" i="39" a="1"/>
  <c r="AM272" i="39"/>
  <c r="AI272" i="39" a="1"/>
  <c r="AI272" i="39" s="1"/>
  <c r="AJ272" i="39" s="1"/>
  <c r="AD272" i="39"/>
  <c r="Z272" i="39" a="1"/>
  <c r="Z272" i="39" s="1"/>
  <c r="AA272" i="39" s="1"/>
  <c r="U272" i="39"/>
  <c r="R272" i="39"/>
  <c r="Q272" i="39" a="1"/>
  <c r="Q272" i="39" s="1"/>
  <c r="L272" i="39"/>
  <c r="H272" i="39" a="1"/>
  <c r="H272" i="39" s="1"/>
  <c r="I272" i="39" s="1"/>
  <c r="GA271" i="39"/>
  <c r="FW271" i="39" a="1"/>
  <c r="FW271" i="39" s="1"/>
  <c r="FX271" i="39" s="1"/>
  <c r="FR271" i="39"/>
  <c r="FN271" i="39" a="1"/>
  <c r="FN271" i="39" s="1"/>
  <c r="FO271" i="39" s="1"/>
  <c r="FI271" i="39"/>
  <c r="FE271" i="39" a="1"/>
  <c r="FE271" i="39" s="1"/>
  <c r="FF271" i="39" s="1"/>
  <c r="EZ271" i="39"/>
  <c r="EV271" i="39"/>
  <c r="EW271" i="39" s="1"/>
  <c r="EV271" i="39" a="1"/>
  <c r="EQ271" i="39"/>
  <c r="EM271" i="39" a="1"/>
  <c r="EM271" i="39" s="1"/>
  <c r="EN271" i="39" s="1"/>
  <c r="EH271" i="39"/>
  <c r="ED271" i="39"/>
  <c r="EE271" i="39" s="1"/>
  <c r="ED271" i="39" a="1"/>
  <c r="DY271" i="39"/>
  <c r="DV271" i="39"/>
  <c r="DU271" i="39" a="1"/>
  <c r="DU271" i="39" s="1"/>
  <c r="DP271" i="39"/>
  <c r="DL271" i="39"/>
  <c r="DM271" i="39" s="1"/>
  <c r="DL271" i="39" a="1"/>
  <c r="DG271" i="39"/>
  <c r="DC271" i="39" a="1"/>
  <c r="DC271" i="39" s="1"/>
  <c r="DD271" i="39" s="1"/>
  <c r="CX271" i="39"/>
  <c r="CT271" i="39" a="1"/>
  <c r="CT271" i="39" s="1"/>
  <c r="CU271" i="39" s="1"/>
  <c r="CO271" i="39"/>
  <c r="CL271" i="39"/>
  <c r="CK271" i="39" a="1"/>
  <c r="CK271" i="39" s="1"/>
  <c r="CF271" i="39"/>
  <c r="CB271" i="39"/>
  <c r="CC271" i="39" s="1"/>
  <c r="CB271" i="39" a="1"/>
  <c r="BW271" i="39"/>
  <c r="BS271" i="39" a="1"/>
  <c r="BS271" i="39" s="1"/>
  <c r="BT271" i="39" s="1"/>
  <c r="BN271" i="39"/>
  <c r="BJ271" i="39" a="1"/>
  <c r="BJ271" i="39" s="1"/>
  <c r="BK271" i="39" s="1"/>
  <c r="BE271" i="39"/>
  <c r="BB271" i="39"/>
  <c r="BA271" i="39" a="1"/>
  <c r="BA271" i="39" s="1"/>
  <c r="AV271" i="39"/>
  <c r="AR271" i="39" a="1"/>
  <c r="AR271" i="39" s="1"/>
  <c r="AS271" i="39" s="1"/>
  <c r="AM271" i="39"/>
  <c r="AI271" i="39" a="1"/>
  <c r="AI271" i="39" s="1"/>
  <c r="AJ271" i="39" s="1"/>
  <c r="AD271" i="39"/>
  <c r="Z271" i="39" a="1"/>
  <c r="Z271" i="39" s="1"/>
  <c r="AA271" i="39" s="1"/>
  <c r="U271" i="39"/>
  <c r="R271" i="39"/>
  <c r="Q271" i="39" a="1"/>
  <c r="Q271" i="39" s="1"/>
  <c r="L271" i="39"/>
  <c r="I271" i="39"/>
  <c r="H271" i="39" a="1"/>
  <c r="H271" i="39" s="1"/>
  <c r="GA270" i="39"/>
  <c r="FW270" i="39" a="1"/>
  <c r="FW270" i="39" s="1"/>
  <c r="FX270" i="39" s="1"/>
  <c r="FR270" i="39"/>
  <c r="FN270" i="39"/>
  <c r="FO270" i="39" s="1"/>
  <c r="FN270" i="39" a="1"/>
  <c r="FI270" i="39"/>
  <c r="FE270" i="39"/>
  <c r="FF270" i="39" s="1"/>
  <c r="FE270" i="39" a="1"/>
  <c r="EZ270" i="39"/>
  <c r="EV270" i="39"/>
  <c r="EW270" i="39" s="1"/>
  <c r="EV270" i="39" a="1"/>
  <c r="EQ270" i="39"/>
  <c r="EM270" i="39" a="1"/>
  <c r="EM270" i="39" s="1"/>
  <c r="EN270" i="39" s="1"/>
  <c r="EH270" i="39"/>
  <c r="ED270" i="39" a="1"/>
  <c r="ED270" i="39" s="1"/>
  <c r="EE270" i="39" s="1"/>
  <c r="DY270" i="39"/>
  <c r="DU270" i="39"/>
  <c r="DV270" i="39" s="1"/>
  <c r="DU270" i="39" a="1"/>
  <c r="DP270" i="39"/>
  <c r="DL270" i="39" a="1"/>
  <c r="DL270" i="39" s="1"/>
  <c r="DM270" i="39" s="1"/>
  <c r="DG270" i="39"/>
  <c r="DC270" i="39" a="1"/>
  <c r="DC270" i="39" s="1"/>
  <c r="DD270" i="39" s="1"/>
  <c r="CX270" i="39"/>
  <c r="CT270" i="39"/>
  <c r="CU270" i="39" s="1"/>
  <c r="CT270" i="39" a="1"/>
  <c r="CO270" i="39"/>
  <c r="CL270" i="39"/>
  <c r="CK270" i="39"/>
  <c r="CK270" i="39" a="1"/>
  <c r="CF270" i="39"/>
  <c r="CB270" i="39" a="1"/>
  <c r="CB270" i="39" s="1"/>
  <c r="CC270" i="39" s="1"/>
  <c r="BW270" i="39"/>
  <c r="BS270" i="39" a="1"/>
  <c r="BS270" i="39" s="1"/>
  <c r="BT270" i="39" s="1"/>
  <c r="BN270" i="39"/>
  <c r="BJ270" i="39"/>
  <c r="BK270" i="39" s="1"/>
  <c r="BJ270" i="39" a="1"/>
  <c r="BE270" i="39"/>
  <c r="BA270" i="39" a="1"/>
  <c r="BA270" i="39" s="1"/>
  <c r="BB270" i="39" s="1"/>
  <c r="AV270" i="39"/>
  <c r="AR270" i="39" a="1"/>
  <c r="AR270" i="39" s="1"/>
  <c r="AS270" i="39" s="1"/>
  <c r="AM270" i="39"/>
  <c r="AI270" i="39" a="1"/>
  <c r="AI270" i="39" s="1"/>
  <c r="AJ270" i="39" s="1"/>
  <c r="AD270" i="39"/>
  <c r="Z270" i="39"/>
  <c r="AA270" i="39" s="1"/>
  <c r="Z270" i="39" a="1"/>
  <c r="U270" i="39"/>
  <c r="Q270" i="39"/>
  <c r="R270" i="39" s="1"/>
  <c r="Q270" i="39" a="1"/>
  <c r="L270" i="39"/>
  <c r="H270" i="39" a="1"/>
  <c r="H270" i="39" s="1"/>
  <c r="I270" i="39" s="1"/>
  <c r="GA269" i="39"/>
  <c r="FW269" i="39" a="1"/>
  <c r="FW269" i="39" s="1"/>
  <c r="FX269" i="39" s="1"/>
  <c r="FR269" i="39"/>
  <c r="FN269" i="39"/>
  <c r="FO269" i="39" s="1"/>
  <c r="FN269" i="39" a="1"/>
  <c r="FI269" i="39"/>
  <c r="FE269" i="39"/>
  <c r="FF269" i="39" s="1"/>
  <c r="FE269" i="39" a="1"/>
  <c r="EZ269" i="39"/>
  <c r="EV269" i="39" a="1"/>
  <c r="EV269" i="39" s="1"/>
  <c r="EW269" i="39" s="1"/>
  <c r="EQ269" i="39"/>
  <c r="EM269" i="39" a="1"/>
  <c r="EM269" i="39" s="1"/>
  <c r="EN269" i="39" s="1"/>
  <c r="EH269" i="39"/>
  <c r="ED269" i="39" a="1"/>
  <c r="ED269" i="39" s="1"/>
  <c r="EE269" i="39" s="1"/>
  <c r="DY269" i="39"/>
  <c r="DU269" i="39"/>
  <c r="DV269" i="39" s="1"/>
  <c r="DU269" i="39" a="1"/>
  <c r="DP269" i="39"/>
  <c r="DL269" i="39" a="1"/>
  <c r="DL269" i="39" s="1"/>
  <c r="DM269" i="39" s="1"/>
  <c r="DG269" i="39"/>
  <c r="DD269" i="39"/>
  <c r="DC269" i="39" a="1"/>
  <c r="DC269" i="39" s="1"/>
  <c r="CX269" i="39"/>
  <c r="CT269" i="39"/>
  <c r="CU269" i="39" s="1"/>
  <c r="CT269" i="39" a="1"/>
  <c r="CO269" i="39"/>
  <c r="CK269" i="39"/>
  <c r="CL269" i="39" s="1"/>
  <c r="CK269" i="39" a="1"/>
  <c r="CF269" i="39"/>
  <c r="CB269" i="39" a="1"/>
  <c r="CB269" i="39" s="1"/>
  <c r="CC269" i="39" s="1"/>
  <c r="BW269" i="39"/>
  <c r="BS269" i="39"/>
  <c r="BT269" i="39" s="1"/>
  <c r="BS269" i="39" a="1"/>
  <c r="BN269" i="39"/>
  <c r="BJ269" i="39"/>
  <c r="BK269" i="39" s="1"/>
  <c r="BJ269" i="39" a="1"/>
  <c r="BE269" i="39"/>
  <c r="BA269" i="39" a="1"/>
  <c r="BA269" i="39" s="1"/>
  <c r="BB269" i="39" s="1"/>
  <c r="AV269" i="39"/>
  <c r="AR269" i="39" a="1"/>
  <c r="AR269" i="39" s="1"/>
  <c r="AS269" i="39" s="1"/>
  <c r="AM269" i="39"/>
  <c r="AI269" i="39" a="1"/>
  <c r="AI269" i="39" s="1"/>
  <c r="AJ269" i="39" s="1"/>
  <c r="AD269" i="39"/>
  <c r="Z269" i="39"/>
  <c r="AA269" i="39" s="1"/>
  <c r="Z269" i="39" a="1"/>
  <c r="U269" i="39"/>
  <c r="Q269" i="39"/>
  <c r="R269" i="39" s="1"/>
  <c r="Q269" i="39" a="1"/>
  <c r="L269" i="39"/>
  <c r="I269" i="39"/>
  <c r="H269" i="39" a="1"/>
  <c r="H269" i="39" s="1"/>
  <c r="GA268" i="39"/>
  <c r="FW268" i="39" a="1"/>
  <c r="FW268" i="39" s="1"/>
  <c r="FX268" i="39" s="1"/>
  <c r="FR268" i="39"/>
  <c r="FO268" i="39"/>
  <c r="FN268" i="39"/>
  <c r="FN268" i="39" a="1"/>
  <c r="FI268" i="39"/>
  <c r="FE268" i="39"/>
  <c r="FF268" i="39" s="1"/>
  <c r="FE268" i="39" a="1"/>
  <c r="EZ268" i="39"/>
  <c r="EV268" i="39" a="1"/>
  <c r="EV268" i="39" s="1"/>
  <c r="EW268" i="39" s="1"/>
  <c r="EQ268" i="39"/>
  <c r="EM268" i="39" a="1"/>
  <c r="EM268" i="39" s="1"/>
  <c r="EN268" i="39" s="1"/>
  <c r="EH268" i="39"/>
  <c r="ED268" i="39" a="1"/>
  <c r="ED268" i="39" s="1"/>
  <c r="EE268" i="39" s="1"/>
  <c r="DY268" i="39"/>
  <c r="DU268" i="39"/>
  <c r="DV268" i="39" s="1"/>
  <c r="DU268" i="39" a="1"/>
  <c r="DP268" i="39"/>
  <c r="DL268" i="39" a="1"/>
  <c r="DL268" i="39" s="1"/>
  <c r="DM268" i="39" s="1"/>
  <c r="DG268" i="39"/>
  <c r="DC268" i="39" a="1"/>
  <c r="DC268" i="39" s="1"/>
  <c r="DD268" i="39" s="1"/>
  <c r="CX268" i="39"/>
  <c r="CT268" i="39"/>
  <c r="CU268" i="39" s="1"/>
  <c r="CT268" i="39" a="1"/>
  <c r="CO268" i="39"/>
  <c r="CL268" i="39"/>
  <c r="CK268" i="39"/>
  <c r="CK268" i="39" a="1"/>
  <c r="CF268" i="39"/>
  <c r="CB268" i="39" a="1"/>
  <c r="CB268" i="39" s="1"/>
  <c r="CC268" i="39" s="1"/>
  <c r="BW268" i="39"/>
  <c r="BS268" i="39" a="1"/>
  <c r="BS268" i="39" s="1"/>
  <c r="BT268" i="39" s="1"/>
  <c r="BN268" i="39"/>
  <c r="BJ268" i="39"/>
  <c r="BK268" i="39" s="1"/>
  <c r="BJ268" i="39" a="1"/>
  <c r="BE268" i="39"/>
  <c r="BA268" i="39" a="1"/>
  <c r="BA268" i="39" s="1"/>
  <c r="BB268" i="39" s="1"/>
  <c r="AV268" i="39"/>
  <c r="AR268" i="39" a="1"/>
  <c r="AR268" i="39" s="1"/>
  <c r="AS268" i="39" s="1"/>
  <c r="AM268" i="39"/>
  <c r="AI268" i="39" a="1"/>
  <c r="AI268" i="39" s="1"/>
  <c r="AJ268" i="39" s="1"/>
  <c r="AD268" i="39"/>
  <c r="Z268" i="39"/>
  <c r="AA268" i="39" s="1"/>
  <c r="Z268" i="39" a="1"/>
  <c r="U268" i="39"/>
  <c r="Q268" i="39"/>
  <c r="R268" i="39" s="1"/>
  <c r="Q268" i="39" a="1"/>
  <c r="L268" i="39"/>
  <c r="H268" i="39" a="1"/>
  <c r="H268" i="39" s="1"/>
  <c r="I268" i="39" s="1"/>
  <c r="GA267" i="39"/>
  <c r="FW267" i="39" a="1"/>
  <c r="FW267" i="39" s="1"/>
  <c r="FX267" i="39" s="1"/>
  <c r="FR267" i="39"/>
  <c r="FO267" i="39"/>
  <c r="FN267" i="39"/>
  <c r="FN267" i="39" a="1"/>
  <c r="FI267" i="39"/>
  <c r="FE267" i="39"/>
  <c r="FF267" i="39" s="1"/>
  <c r="FE267" i="39" a="1"/>
  <c r="EZ267" i="39"/>
  <c r="EV267" i="39"/>
  <c r="EW267" i="39" s="1"/>
  <c r="EV267" i="39" a="1"/>
  <c r="EQ267" i="39"/>
  <c r="EM267" i="39" a="1"/>
  <c r="EM267" i="39" s="1"/>
  <c r="EN267" i="39" s="1"/>
  <c r="EH267" i="39"/>
  <c r="ED267" i="39" a="1"/>
  <c r="ED267" i="39" s="1"/>
  <c r="EE267" i="39" s="1"/>
  <c r="DY267" i="39"/>
  <c r="DU267" i="39"/>
  <c r="DV267" i="39" s="1"/>
  <c r="DU267" i="39" a="1"/>
  <c r="DP267" i="39"/>
  <c r="DL267" i="39" a="1"/>
  <c r="DL267" i="39" s="1"/>
  <c r="DM267" i="39" s="1"/>
  <c r="DG267" i="39"/>
  <c r="DD267" i="39"/>
  <c r="DC267" i="39" a="1"/>
  <c r="DC267" i="39" s="1"/>
  <c r="CX267" i="39"/>
  <c r="CT267" i="39"/>
  <c r="CU267" i="39" s="1"/>
  <c r="CT267" i="39" a="1"/>
  <c r="CO267" i="39"/>
  <c r="CK267" i="39"/>
  <c r="CL267" i="39" s="1"/>
  <c r="CK267" i="39" a="1"/>
  <c r="CF267" i="39"/>
  <c r="CB267" i="39" a="1"/>
  <c r="CB267" i="39" s="1"/>
  <c r="CC267" i="39" s="1"/>
  <c r="BW267" i="39"/>
  <c r="BS267" i="39" a="1"/>
  <c r="BS267" i="39" s="1"/>
  <c r="BT267" i="39" s="1"/>
  <c r="BN267" i="39"/>
  <c r="BJ267" i="39"/>
  <c r="BK267" i="39" s="1"/>
  <c r="BJ267" i="39" a="1"/>
  <c r="BE267" i="39"/>
  <c r="BA267" i="39" a="1"/>
  <c r="BA267" i="39" s="1"/>
  <c r="BB267" i="39" s="1"/>
  <c r="AV267" i="39"/>
  <c r="AR267" i="39" a="1"/>
  <c r="AR267" i="39" s="1"/>
  <c r="AS267" i="39" s="1"/>
  <c r="AM267" i="39"/>
  <c r="AI267" i="39" a="1"/>
  <c r="AI267" i="39" s="1"/>
  <c r="AJ267" i="39" s="1"/>
  <c r="AD267" i="39"/>
  <c r="Z267" i="39"/>
  <c r="AA267" i="39" s="1"/>
  <c r="Z267" i="39" a="1"/>
  <c r="U267" i="39"/>
  <c r="Q267" i="39"/>
  <c r="R267" i="39" s="1"/>
  <c r="Q267" i="39" a="1"/>
  <c r="L267" i="39"/>
  <c r="H267" i="39" a="1"/>
  <c r="H267" i="39" s="1"/>
  <c r="I267" i="39" s="1"/>
  <c r="GA266" i="39"/>
  <c r="FW266" i="39" a="1"/>
  <c r="FW266" i="39" s="1"/>
  <c r="FX266" i="39" s="1"/>
  <c r="FR266" i="39"/>
  <c r="FN266" i="39"/>
  <c r="FO266" i="39" s="1"/>
  <c r="FN266" i="39" a="1"/>
  <c r="FI266" i="39"/>
  <c r="FE266" i="39"/>
  <c r="FF266" i="39" s="1"/>
  <c r="FE266" i="39" a="1"/>
  <c r="EZ266" i="39"/>
  <c r="EV266" i="39" a="1"/>
  <c r="EV266" i="39" s="1"/>
  <c r="EW266" i="39" s="1"/>
  <c r="EQ266" i="39"/>
  <c r="EM266" i="39" a="1"/>
  <c r="EM266" i="39" s="1"/>
  <c r="EN266" i="39" s="1"/>
  <c r="EH266" i="39"/>
  <c r="ED266" i="39" a="1"/>
  <c r="ED266" i="39" s="1"/>
  <c r="EE266" i="39" s="1"/>
  <c r="DY266" i="39"/>
  <c r="DU266" i="39"/>
  <c r="DV266" i="39" s="1"/>
  <c r="DU266" i="39" a="1"/>
  <c r="DP266" i="39"/>
  <c r="DL266" i="39" a="1"/>
  <c r="DL266" i="39" s="1"/>
  <c r="DM266" i="39" s="1"/>
  <c r="DG266" i="39"/>
  <c r="DC266" i="39" a="1"/>
  <c r="DC266" i="39" s="1"/>
  <c r="DD266" i="39" s="1"/>
  <c r="CX266" i="39"/>
  <c r="CT266" i="39"/>
  <c r="CU266" i="39" s="1"/>
  <c r="CT266" i="39" a="1"/>
  <c r="CO266" i="39"/>
  <c r="CK266" i="39"/>
  <c r="CL266" i="39" s="1"/>
  <c r="CK266" i="39" a="1"/>
  <c r="CF266" i="39"/>
  <c r="CB266" i="39" a="1"/>
  <c r="CB266" i="39" s="1"/>
  <c r="CC266" i="39" s="1"/>
  <c r="BW266" i="39"/>
  <c r="BS266" i="39"/>
  <c r="BT266" i="39" s="1"/>
  <c r="BS266" i="39" a="1"/>
  <c r="BN266" i="39"/>
  <c r="BJ266" i="39"/>
  <c r="BK266" i="39" s="1"/>
  <c r="BJ266" i="39" a="1"/>
  <c r="BE266" i="39"/>
  <c r="BA266" i="39" a="1"/>
  <c r="BA266" i="39" s="1"/>
  <c r="BB266" i="39" s="1"/>
  <c r="AV266" i="39"/>
  <c r="AR266" i="39" a="1"/>
  <c r="AR266" i="39" s="1"/>
  <c r="AS266" i="39" s="1"/>
  <c r="AM266" i="39"/>
  <c r="AI266" i="39" a="1"/>
  <c r="AI266" i="39" s="1"/>
  <c r="AJ266" i="39" s="1"/>
  <c r="AD266" i="39"/>
  <c r="Z266" i="39"/>
  <c r="AA266" i="39" s="1"/>
  <c r="Z266" i="39" a="1"/>
  <c r="U266" i="39"/>
  <c r="Q266" i="39"/>
  <c r="R266" i="39" s="1"/>
  <c r="Q266" i="39" a="1"/>
  <c r="L266" i="39"/>
  <c r="I266" i="39"/>
  <c r="H266" i="39" a="1"/>
  <c r="H266" i="39" s="1"/>
  <c r="GA265" i="39"/>
  <c r="FW265" i="39" a="1"/>
  <c r="FW265" i="39" s="1"/>
  <c r="FX265" i="39" s="1"/>
  <c r="FR265" i="39"/>
  <c r="FO265" i="39"/>
  <c r="FN265" i="39"/>
  <c r="FN265" i="39" a="1"/>
  <c r="FI265" i="39"/>
  <c r="FE265" i="39"/>
  <c r="FF265" i="39" s="1"/>
  <c r="FE265" i="39" a="1"/>
  <c r="EZ265" i="39"/>
  <c r="EV265" i="39"/>
  <c r="EW265" i="39" s="1"/>
  <c r="EV265" i="39" a="1"/>
  <c r="EQ265" i="39"/>
  <c r="EM265" i="39" a="1"/>
  <c r="EM265" i="39" s="1"/>
  <c r="EN265" i="39" s="1"/>
  <c r="EH265" i="39"/>
  <c r="ED265" i="39" a="1"/>
  <c r="ED265" i="39" s="1"/>
  <c r="EE265" i="39" s="1"/>
  <c r="DY265" i="39"/>
  <c r="DU265" i="39"/>
  <c r="DV265" i="39" s="1"/>
  <c r="DU265" i="39" a="1"/>
  <c r="DP265" i="39"/>
  <c r="DL265" i="39" a="1"/>
  <c r="DL265" i="39" s="1"/>
  <c r="DM265" i="39" s="1"/>
  <c r="DG265" i="39"/>
  <c r="DC265" i="39" a="1"/>
  <c r="DC265" i="39" s="1"/>
  <c r="DD265" i="39" s="1"/>
  <c r="CX265" i="39"/>
  <c r="CT265" i="39"/>
  <c r="CU265" i="39" s="1"/>
  <c r="CT265" i="39" a="1"/>
  <c r="CO265" i="39"/>
  <c r="CL265" i="39"/>
  <c r="CK265" i="39"/>
  <c r="CK265" i="39" a="1"/>
  <c r="CF265" i="39"/>
  <c r="CB265" i="39" a="1"/>
  <c r="CB265" i="39" s="1"/>
  <c r="CC265" i="39" s="1"/>
  <c r="BW265" i="39"/>
  <c r="BS265" i="39" a="1"/>
  <c r="BS265" i="39" s="1"/>
  <c r="BT265" i="39" s="1"/>
  <c r="BN265" i="39"/>
  <c r="BJ265" i="39"/>
  <c r="BK265" i="39" s="1"/>
  <c r="BJ265" i="39" a="1"/>
  <c r="BE265" i="39"/>
  <c r="BA265" i="39" a="1"/>
  <c r="BA265" i="39" s="1"/>
  <c r="BB265" i="39" s="1"/>
  <c r="AV265" i="39"/>
  <c r="AR265" i="39" a="1"/>
  <c r="AR265" i="39" s="1"/>
  <c r="AS265" i="39" s="1"/>
  <c r="AM265" i="39"/>
  <c r="AI265" i="39" a="1"/>
  <c r="AI265" i="39" s="1"/>
  <c r="AJ265" i="39" s="1"/>
  <c r="AD265" i="39"/>
  <c r="Z265" i="39"/>
  <c r="AA265" i="39" s="1"/>
  <c r="Z265" i="39" a="1"/>
  <c r="U265" i="39"/>
  <c r="Q265" i="39"/>
  <c r="R265" i="39" s="1"/>
  <c r="Q265" i="39" a="1"/>
  <c r="L265" i="39"/>
  <c r="H265" i="39" a="1"/>
  <c r="H265" i="39" s="1"/>
  <c r="I265" i="39" s="1"/>
  <c r="GA264" i="39"/>
  <c r="FW264" i="39" a="1"/>
  <c r="FW264" i="39" s="1"/>
  <c r="FX264" i="39" s="1"/>
  <c r="FR264" i="39"/>
  <c r="FN264" i="39"/>
  <c r="FO264" i="39" s="1"/>
  <c r="FN264" i="39" a="1"/>
  <c r="FI264" i="39"/>
  <c r="FE264" i="39"/>
  <c r="FF264" i="39" s="1"/>
  <c r="FE264" i="39" a="1"/>
  <c r="EZ264" i="39"/>
  <c r="EV264" i="39" a="1"/>
  <c r="EV264" i="39" s="1"/>
  <c r="EW264" i="39" s="1"/>
  <c r="EQ264" i="39"/>
  <c r="EM264" i="39" a="1"/>
  <c r="EM264" i="39" s="1"/>
  <c r="EN264" i="39" s="1"/>
  <c r="EH264" i="39"/>
  <c r="ED264" i="39" a="1"/>
  <c r="ED264" i="39" s="1"/>
  <c r="EE264" i="39" s="1"/>
  <c r="DY264" i="39"/>
  <c r="DU264" i="39"/>
  <c r="DV264" i="39" s="1"/>
  <c r="DU264" i="39" a="1"/>
  <c r="DP264" i="39"/>
  <c r="DL264" i="39" a="1"/>
  <c r="DL264" i="39" s="1"/>
  <c r="DM264" i="39" s="1"/>
  <c r="DG264" i="39"/>
  <c r="DD264" i="39"/>
  <c r="DC264" i="39" a="1"/>
  <c r="DC264" i="39" s="1"/>
  <c r="CX264" i="39"/>
  <c r="CT264" i="39"/>
  <c r="CU264" i="39" s="1"/>
  <c r="CT264" i="39" a="1"/>
  <c r="CO264" i="39"/>
  <c r="CK264" i="39"/>
  <c r="CL264" i="39" s="1"/>
  <c r="CK264" i="39" a="1"/>
  <c r="CF264" i="39"/>
  <c r="CB264" i="39" a="1"/>
  <c r="CB264" i="39" s="1"/>
  <c r="CC264" i="39" s="1"/>
  <c r="BW264" i="39"/>
  <c r="BS264" i="39"/>
  <c r="BT264" i="39" s="1"/>
  <c r="BS264" i="39" a="1"/>
  <c r="BN264" i="39"/>
  <c r="BJ264" i="39"/>
  <c r="BK264" i="39" s="1"/>
  <c r="BJ264" i="39" a="1"/>
  <c r="BE264" i="39"/>
  <c r="BA264" i="39" a="1"/>
  <c r="BA264" i="39" s="1"/>
  <c r="BB264" i="39" s="1"/>
  <c r="AV264" i="39"/>
  <c r="AR264" i="39" a="1"/>
  <c r="AR264" i="39" s="1"/>
  <c r="AS264" i="39" s="1"/>
  <c r="AM264" i="39"/>
  <c r="AI264" i="39" a="1"/>
  <c r="AI264" i="39" s="1"/>
  <c r="AJ264" i="39" s="1"/>
  <c r="AD264" i="39"/>
  <c r="Z264" i="39"/>
  <c r="AA264" i="39" s="1"/>
  <c r="Z264" i="39" a="1"/>
  <c r="U264" i="39"/>
  <c r="Q264" i="39"/>
  <c r="R264" i="39" s="1"/>
  <c r="Q264" i="39" a="1"/>
  <c r="L264" i="39"/>
  <c r="I264" i="39"/>
  <c r="H264" i="39" a="1"/>
  <c r="H264" i="39" s="1"/>
  <c r="GA263" i="39"/>
  <c r="FW263" i="39" a="1"/>
  <c r="FW263" i="39" s="1"/>
  <c r="FX263" i="39" s="1"/>
  <c r="FR263" i="39"/>
  <c r="FO263" i="39"/>
  <c r="FN263" i="39"/>
  <c r="FN263" i="39" a="1"/>
  <c r="FI263" i="39"/>
  <c r="FE263" i="39"/>
  <c r="FF263" i="39" s="1"/>
  <c r="FE263" i="39" a="1"/>
  <c r="EZ263" i="39"/>
  <c r="EV263" i="39" a="1"/>
  <c r="EV263" i="39" s="1"/>
  <c r="EW263" i="39" s="1"/>
  <c r="EQ263" i="39"/>
  <c r="EM263" i="39" a="1"/>
  <c r="EM263" i="39" s="1"/>
  <c r="EN263" i="39" s="1"/>
  <c r="EH263" i="39"/>
  <c r="ED263" i="39" a="1"/>
  <c r="ED263" i="39" s="1"/>
  <c r="EE263" i="39" s="1"/>
  <c r="DY263" i="39"/>
  <c r="DU263" i="39"/>
  <c r="DV263" i="39" s="1"/>
  <c r="DU263" i="39" a="1"/>
  <c r="DP263" i="39"/>
  <c r="DL263" i="39" a="1"/>
  <c r="DL263" i="39" s="1"/>
  <c r="DM263" i="39" s="1"/>
  <c r="DG263" i="39"/>
  <c r="DC263" i="39" a="1"/>
  <c r="DC263" i="39" s="1"/>
  <c r="DD263" i="39" s="1"/>
  <c r="CX263" i="39"/>
  <c r="CT263" i="39"/>
  <c r="CU263" i="39" s="1"/>
  <c r="CT263" i="39" a="1"/>
  <c r="CO263" i="39"/>
  <c r="CL263" i="39"/>
  <c r="CK263" i="39"/>
  <c r="CK263" i="39" a="1"/>
  <c r="CF263" i="39"/>
  <c r="CB263" i="39" a="1"/>
  <c r="CB263" i="39" s="1"/>
  <c r="CC263" i="39" s="1"/>
  <c r="BW263" i="39"/>
  <c r="BS263" i="39" a="1"/>
  <c r="BS263" i="39" s="1"/>
  <c r="BT263" i="39" s="1"/>
  <c r="BN263" i="39"/>
  <c r="BJ263" i="39"/>
  <c r="BK263" i="39" s="1"/>
  <c r="BJ263" i="39" a="1"/>
  <c r="BE263" i="39"/>
  <c r="BA263" i="39" a="1"/>
  <c r="BA263" i="39" s="1"/>
  <c r="BB263" i="39" s="1"/>
  <c r="AV263" i="39"/>
  <c r="AR263" i="39" a="1"/>
  <c r="AR263" i="39" s="1"/>
  <c r="AS263" i="39" s="1"/>
  <c r="AM263" i="39"/>
  <c r="AI263" i="39" a="1"/>
  <c r="AI263" i="39" s="1"/>
  <c r="AJ263" i="39" s="1"/>
  <c r="AD263" i="39"/>
  <c r="Z263" i="39"/>
  <c r="AA263" i="39" s="1"/>
  <c r="Z263" i="39" a="1"/>
  <c r="U263" i="39"/>
  <c r="Q263" i="39"/>
  <c r="R263" i="39" s="1"/>
  <c r="Q263" i="39" a="1"/>
  <c r="L263" i="39"/>
  <c r="H263" i="39" a="1"/>
  <c r="H263" i="39" s="1"/>
  <c r="I263" i="39" s="1"/>
  <c r="GA262" i="39"/>
  <c r="FW262" i="39" a="1"/>
  <c r="FW262" i="39" s="1"/>
  <c r="FX262" i="39" s="1"/>
  <c r="FR262" i="39"/>
  <c r="FO262" i="39"/>
  <c r="FN262" i="39"/>
  <c r="FN262" i="39" a="1"/>
  <c r="FI262" i="39"/>
  <c r="FE262" i="39"/>
  <c r="FF262" i="39" s="1"/>
  <c r="FE262" i="39" a="1"/>
  <c r="EZ262" i="39"/>
  <c r="EV262" i="39"/>
  <c r="EW262" i="39" s="1"/>
  <c r="EV262" i="39" a="1"/>
  <c r="EQ262" i="39"/>
  <c r="EM262" i="39" a="1"/>
  <c r="EM262" i="39" s="1"/>
  <c r="EN262" i="39" s="1"/>
  <c r="EH262" i="39"/>
  <c r="ED262" i="39" a="1"/>
  <c r="ED262" i="39" s="1"/>
  <c r="EE262" i="39" s="1"/>
  <c r="DY262" i="39"/>
  <c r="DU262" i="39"/>
  <c r="DV262" i="39" s="1"/>
  <c r="DU262" i="39" a="1"/>
  <c r="DP262" i="39"/>
  <c r="DL262" i="39" a="1"/>
  <c r="DL262" i="39" s="1"/>
  <c r="DM262" i="39" s="1"/>
  <c r="DG262" i="39"/>
  <c r="DD262" i="39"/>
  <c r="DC262" i="39" a="1"/>
  <c r="DC262" i="39" s="1"/>
  <c r="CX262" i="39"/>
  <c r="CT262" i="39"/>
  <c r="CU262" i="39" s="1"/>
  <c r="CT262" i="39" a="1"/>
  <c r="CO262" i="39"/>
  <c r="CK262" i="39"/>
  <c r="CL262" i="39" s="1"/>
  <c r="CK262" i="39" a="1"/>
  <c r="CF262" i="39"/>
  <c r="CB262" i="39" a="1"/>
  <c r="CB262" i="39" s="1"/>
  <c r="CC262" i="39" s="1"/>
  <c r="BW262" i="39"/>
  <c r="BS262" i="39" a="1"/>
  <c r="BS262" i="39" s="1"/>
  <c r="BT262" i="39" s="1"/>
  <c r="BN262" i="39"/>
  <c r="BJ262" i="39"/>
  <c r="BK262" i="39" s="1"/>
  <c r="BJ262" i="39" a="1"/>
  <c r="BE262" i="39"/>
  <c r="BA262" i="39" a="1"/>
  <c r="BA262" i="39" s="1"/>
  <c r="BB262" i="39" s="1"/>
  <c r="AV262" i="39"/>
  <c r="AR262" i="39" a="1"/>
  <c r="AR262" i="39" s="1"/>
  <c r="AS262" i="39" s="1"/>
  <c r="AM262" i="39"/>
  <c r="AI262" i="39" a="1"/>
  <c r="AI262" i="39" s="1"/>
  <c r="AJ262" i="39" s="1"/>
  <c r="AD262" i="39"/>
  <c r="Z262" i="39"/>
  <c r="AA262" i="39" s="1"/>
  <c r="Z262" i="39" a="1"/>
  <c r="U262" i="39"/>
  <c r="Q262" i="39"/>
  <c r="R262" i="39" s="1"/>
  <c r="Q262" i="39" a="1"/>
  <c r="L262" i="39"/>
  <c r="H262" i="39" a="1"/>
  <c r="H262" i="39" s="1"/>
  <c r="I262" i="39" s="1"/>
  <c r="GA261" i="39"/>
  <c r="FW261" i="39" a="1"/>
  <c r="FW261" i="39" s="1"/>
  <c r="FX261" i="39" s="1"/>
  <c r="FR261" i="39"/>
  <c r="FN261" i="39"/>
  <c r="FO261" i="39" s="1"/>
  <c r="FN261" i="39" a="1"/>
  <c r="FI261" i="39"/>
  <c r="FE261" i="39"/>
  <c r="FF261" i="39" s="1"/>
  <c r="FE261" i="39" a="1"/>
  <c r="EZ261" i="39"/>
  <c r="EV261" i="39" a="1"/>
  <c r="EV261" i="39" s="1"/>
  <c r="EW261" i="39" s="1"/>
  <c r="EQ261" i="39"/>
  <c r="EM261" i="39" a="1"/>
  <c r="EM261" i="39" s="1"/>
  <c r="EN261" i="39" s="1"/>
  <c r="EH261" i="39"/>
  <c r="ED261" i="39" a="1"/>
  <c r="ED261" i="39" s="1"/>
  <c r="EE261" i="39" s="1"/>
  <c r="DY261" i="39"/>
  <c r="DU261" i="39"/>
  <c r="DV261" i="39" s="1"/>
  <c r="DU261" i="39" a="1"/>
  <c r="DP261" i="39"/>
  <c r="DL261" i="39" a="1"/>
  <c r="DL261" i="39" s="1"/>
  <c r="DM261" i="39" s="1"/>
  <c r="DG261" i="39"/>
  <c r="DC261" i="39" a="1"/>
  <c r="DC261" i="39" s="1"/>
  <c r="DD261" i="39" s="1"/>
  <c r="CX261" i="39"/>
  <c r="CT261" i="39"/>
  <c r="CU261" i="39" s="1"/>
  <c r="CT261" i="39" a="1"/>
  <c r="CO261" i="39"/>
  <c r="CK261" i="39"/>
  <c r="CL261" i="39" s="1"/>
  <c r="CK261" i="39" a="1"/>
  <c r="CF261" i="39"/>
  <c r="CB261" i="39" a="1"/>
  <c r="CB261" i="39" s="1"/>
  <c r="CC261" i="39" s="1"/>
  <c r="BW261" i="39"/>
  <c r="BS261" i="39"/>
  <c r="BT261" i="39" s="1"/>
  <c r="BS261" i="39" a="1"/>
  <c r="BN261" i="39"/>
  <c r="BJ261" i="39"/>
  <c r="BK261" i="39" s="1"/>
  <c r="BJ261" i="39" a="1"/>
  <c r="BE261" i="39"/>
  <c r="BA261" i="39" a="1"/>
  <c r="BA261" i="39" s="1"/>
  <c r="BB261" i="39" s="1"/>
  <c r="AV261" i="39"/>
  <c r="AR261" i="39" a="1"/>
  <c r="AR261" i="39" s="1"/>
  <c r="AS261" i="39" s="1"/>
  <c r="AM261" i="39"/>
  <c r="AI261" i="39" a="1"/>
  <c r="AI261" i="39" s="1"/>
  <c r="AJ261" i="39" s="1"/>
  <c r="AD261" i="39"/>
  <c r="Z261" i="39"/>
  <c r="AA261" i="39" s="1"/>
  <c r="Z261" i="39" a="1"/>
  <c r="U261" i="39"/>
  <c r="Q261" i="39"/>
  <c r="R261" i="39" s="1"/>
  <c r="Q261" i="39" a="1"/>
  <c r="L261" i="39"/>
  <c r="I261" i="39"/>
  <c r="H261" i="39" a="1"/>
  <c r="H261" i="39" s="1"/>
  <c r="GA260" i="39"/>
  <c r="FW260" i="39" a="1"/>
  <c r="FW260" i="39" s="1"/>
  <c r="FX260" i="39" s="1"/>
  <c r="FR260" i="39"/>
  <c r="FO260" i="39"/>
  <c r="FN260" i="39"/>
  <c r="FN260" i="39" a="1"/>
  <c r="FI260" i="39"/>
  <c r="FE260" i="39"/>
  <c r="FF260" i="39" s="1"/>
  <c r="FE260" i="39" a="1"/>
  <c r="EZ260" i="39"/>
  <c r="EV260" i="39"/>
  <c r="EW260" i="39" s="1"/>
  <c r="EV260" i="39" a="1"/>
  <c r="EQ260" i="39"/>
  <c r="EM260" i="39" a="1"/>
  <c r="EM260" i="39" s="1"/>
  <c r="EN260" i="39" s="1"/>
  <c r="EH260" i="39"/>
  <c r="ED260" i="39" a="1"/>
  <c r="ED260" i="39" s="1"/>
  <c r="EE260" i="39" s="1"/>
  <c r="DY260" i="39"/>
  <c r="DU260" i="39"/>
  <c r="DV260" i="39" s="1"/>
  <c r="DU260" i="39" a="1"/>
  <c r="DP260" i="39"/>
  <c r="DL260" i="39" a="1"/>
  <c r="DL260" i="39" s="1"/>
  <c r="DM260" i="39" s="1"/>
  <c r="DG260" i="39"/>
  <c r="DC260" i="39" a="1"/>
  <c r="DC260" i="39" s="1"/>
  <c r="DD260" i="39" s="1"/>
  <c r="CX260" i="39"/>
  <c r="CT260" i="39"/>
  <c r="CU260" i="39" s="1"/>
  <c r="CT260" i="39" a="1"/>
  <c r="CO260" i="39"/>
  <c r="CL260" i="39"/>
  <c r="CK260" i="39"/>
  <c r="CK260" i="39" a="1"/>
  <c r="CF260" i="39"/>
  <c r="CB260" i="39" a="1"/>
  <c r="CB260" i="39" s="1"/>
  <c r="CC260" i="39" s="1"/>
  <c r="BW260" i="39"/>
  <c r="BS260" i="39" a="1"/>
  <c r="BS260" i="39" s="1"/>
  <c r="BT260" i="39" s="1"/>
  <c r="BN260" i="39"/>
  <c r="BJ260" i="39"/>
  <c r="BK260" i="39" s="1"/>
  <c r="BJ260" i="39" a="1"/>
  <c r="BE260" i="39"/>
  <c r="BA260" i="39" a="1"/>
  <c r="BA260" i="39" s="1"/>
  <c r="BB260" i="39" s="1"/>
  <c r="AV260" i="39"/>
  <c r="AR260" i="39" a="1"/>
  <c r="AR260" i="39" s="1"/>
  <c r="AS260" i="39" s="1"/>
  <c r="AM260" i="39"/>
  <c r="AI260" i="39" a="1"/>
  <c r="AI260" i="39" s="1"/>
  <c r="AJ260" i="39" s="1"/>
  <c r="AD260" i="39"/>
  <c r="Z260" i="39"/>
  <c r="AA260" i="39" s="1"/>
  <c r="Z260" i="39" a="1"/>
  <c r="U260" i="39"/>
  <c r="Q260" i="39"/>
  <c r="R260" i="39" s="1"/>
  <c r="Q260" i="39" a="1"/>
  <c r="L260" i="39"/>
  <c r="H260" i="39" a="1"/>
  <c r="H260" i="39" s="1"/>
  <c r="I260" i="39" s="1"/>
  <c r="GA259" i="39"/>
  <c r="FW259" i="39" a="1"/>
  <c r="FW259" i="39" s="1"/>
  <c r="FX259" i="39" s="1"/>
  <c r="FR259" i="39"/>
  <c r="FN259" i="39"/>
  <c r="FO259" i="39" s="1"/>
  <c r="FN259" i="39" a="1"/>
  <c r="FI259" i="39"/>
  <c r="FE259" i="39"/>
  <c r="FF259" i="39" s="1"/>
  <c r="FE259" i="39" a="1"/>
  <c r="EZ259" i="39"/>
  <c r="EV259" i="39" a="1"/>
  <c r="EV259" i="39" s="1"/>
  <c r="EW259" i="39" s="1"/>
  <c r="EQ259" i="39"/>
  <c r="EM259" i="39" a="1"/>
  <c r="EM259" i="39" s="1"/>
  <c r="EN259" i="39" s="1"/>
  <c r="EH259" i="39"/>
  <c r="ED259" i="39" a="1"/>
  <c r="ED259" i="39" s="1"/>
  <c r="EE259" i="39" s="1"/>
  <c r="DY259" i="39"/>
  <c r="DU259" i="39" a="1"/>
  <c r="DU259" i="39" s="1"/>
  <c r="DV259" i="39" s="1"/>
  <c r="DP259" i="39"/>
  <c r="DL259" i="39" a="1"/>
  <c r="DL259" i="39" s="1"/>
  <c r="DM259" i="39" s="1"/>
  <c r="DG259" i="39"/>
  <c r="DC259" i="39" a="1"/>
  <c r="DC259" i="39" s="1"/>
  <c r="DD259" i="39" s="1"/>
  <c r="CX259" i="39"/>
  <c r="CT259" i="39" a="1"/>
  <c r="CT259" i="39" s="1"/>
  <c r="CU259" i="39" s="1"/>
  <c r="CO259" i="39"/>
  <c r="CK259" i="39" a="1"/>
  <c r="CK259" i="39" s="1"/>
  <c r="CL259" i="39" s="1"/>
  <c r="CF259" i="39"/>
  <c r="CB259" i="39" a="1"/>
  <c r="CB259" i="39" s="1"/>
  <c r="CC259" i="39" s="1"/>
  <c r="BW259" i="39"/>
  <c r="BS259" i="39" a="1"/>
  <c r="BS259" i="39" s="1"/>
  <c r="BT259" i="39" s="1"/>
  <c r="BN259" i="39"/>
  <c r="BJ259" i="39" a="1"/>
  <c r="BJ259" i="39" s="1"/>
  <c r="BK259" i="39" s="1"/>
  <c r="BE259" i="39"/>
  <c r="BB259" i="39"/>
  <c r="BA259" i="39" a="1"/>
  <c r="BA259" i="39" s="1"/>
  <c r="AV259" i="39"/>
  <c r="AR259" i="39" a="1"/>
  <c r="AR259" i="39" s="1"/>
  <c r="AS259" i="39" s="1"/>
  <c r="AM259" i="39"/>
  <c r="AJ259" i="39"/>
  <c r="AI259" i="39" a="1"/>
  <c r="AI259" i="39" s="1"/>
  <c r="AD259" i="39"/>
  <c r="Z259" i="39" a="1"/>
  <c r="Z259" i="39" s="1"/>
  <c r="AA259" i="39" s="1"/>
  <c r="U259" i="39"/>
  <c r="Q259" i="39" a="1"/>
  <c r="Q259" i="39" s="1"/>
  <c r="R259" i="39" s="1"/>
  <c r="L259" i="39"/>
  <c r="H259" i="39" a="1"/>
  <c r="H259" i="39" s="1"/>
  <c r="I259" i="39" s="1"/>
  <c r="GA258" i="39"/>
  <c r="FW258" i="39" a="1"/>
  <c r="FW258" i="39" s="1"/>
  <c r="FX258" i="39" s="1"/>
  <c r="FR258" i="39"/>
  <c r="FN258" i="39" a="1"/>
  <c r="FN258" i="39" s="1"/>
  <c r="FO258" i="39" s="1"/>
  <c r="FI258" i="39"/>
  <c r="FE258" i="39" a="1"/>
  <c r="FE258" i="39" s="1"/>
  <c r="FF258" i="39" s="1"/>
  <c r="EZ258" i="39"/>
  <c r="EV258" i="39" a="1"/>
  <c r="EV258" i="39" s="1"/>
  <c r="EW258" i="39" s="1"/>
  <c r="EQ258" i="39"/>
  <c r="EN258" i="39"/>
  <c r="EM258" i="39" a="1"/>
  <c r="EM258" i="39" s="1"/>
  <c r="EH258" i="39"/>
  <c r="ED258" i="39" a="1"/>
  <c r="ED258" i="39" s="1"/>
  <c r="EE258" i="39" s="1"/>
  <c r="DY258" i="39"/>
  <c r="DV258" i="39"/>
  <c r="DU258" i="39" a="1"/>
  <c r="DU258" i="39" s="1"/>
  <c r="DP258" i="39"/>
  <c r="DL258" i="39" a="1"/>
  <c r="DL258" i="39" s="1"/>
  <c r="DM258" i="39" s="1"/>
  <c r="DG258" i="39"/>
  <c r="DC258" i="39" a="1"/>
  <c r="DC258" i="39" s="1"/>
  <c r="DD258" i="39" s="1"/>
  <c r="CX258" i="39"/>
  <c r="CT258" i="39" a="1"/>
  <c r="CT258" i="39" s="1"/>
  <c r="CU258" i="39" s="1"/>
  <c r="CO258" i="39"/>
  <c r="CK258" i="39" a="1"/>
  <c r="CK258" i="39" s="1"/>
  <c r="CL258" i="39" s="1"/>
  <c r="CF258" i="39"/>
  <c r="CB258" i="39" a="1"/>
  <c r="CB258" i="39" s="1"/>
  <c r="CC258" i="39" s="1"/>
  <c r="BW258" i="39"/>
  <c r="BS258" i="39" a="1"/>
  <c r="BS258" i="39" s="1"/>
  <c r="BT258" i="39" s="1"/>
  <c r="BN258" i="39"/>
  <c r="BJ258" i="39" a="1"/>
  <c r="BJ258" i="39" s="1"/>
  <c r="BK258" i="39" s="1"/>
  <c r="BE258" i="39"/>
  <c r="BA258" i="39" a="1"/>
  <c r="BA258" i="39" s="1"/>
  <c r="BB258" i="39" s="1"/>
  <c r="AV258" i="39"/>
  <c r="AR258" i="39" a="1"/>
  <c r="AR258" i="39" s="1"/>
  <c r="AS258" i="39" s="1"/>
  <c r="AM258" i="39"/>
  <c r="AJ258" i="39"/>
  <c r="AI258" i="39" a="1"/>
  <c r="AI258" i="39" s="1"/>
  <c r="AD258" i="39"/>
  <c r="Z258" i="39" a="1"/>
  <c r="Z258" i="39" s="1"/>
  <c r="AA258" i="39" s="1"/>
  <c r="U258" i="39"/>
  <c r="Q258" i="39" a="1"/>
  <c r="Q258" i="39" s="1"/>
  <c r="R258" i="39" s="1"/>
  <c r="L258" i="39"/>
  <c r="H258" i="39" a="1"/>
  <c r="H258" i="39" s="1"/>
  <c r="I258" i="39" s="1"/>
  <c r="GA257" i="39"/>
  <c r="FW257" i="39" a="1"/>
  <c r="FW257" i="39" s="1"/>
  <c r="FX257" i="39" s="1"/>
  <c r="FR257" i="39"/>
  <c r="FN257" i="39" a="1"/>
  <c r="FN257" i="39" s="1"/>
  <c r="FO257" i="39" s="1"/>
  <c r="FI257" i="39"/>
  <c r="FE257" i="39" a="1"/>
  <c r="FE257" i="39" s="1"/>
  <c r="FF257" i="39" s="1"/>
  <c r="EZ257" i="39"/>
  <c r="EV257" i="39" a="1"/>
  <c r="EV257" i="39" s="1"/>
  <c r="EW257" i="39" s="1"/>
  <c r="EQ257" i="39"/>
  <c r="EM257" i="39" a="1"/>
  <c r="EM257" i="39" s="1"/>
  <c r="EN257" i="39" s="1"/>
  <c r="EH257" i="39"/>
  <c r="ED257" i="39" a="1"/>
  <c r="ED257" i="39" s="1"/>
  <c r="EE257" i="39" s="1"/>
  <c r="DY257" i="39"/>
  <c r="DV257" i="39"/>
  <c r="DU257" i="39" a="1"/>
  <c r="DU257" i="39" s="1"/>
  <c r="DP257" i="39"/>
  <c r="DL257" i="39" a="1"/>
  <c r="DL257" i="39" s="1"/>
  <c r="DM257" i="39" s="1"/>
  <c r="DG257" i="39"/>
  <c r="DC257" i="39" a="1"/>
  <c r="DC257" i="39" s="1"/>
  <c r="DD257" i="39" s="1"/>
  <c r="CX257" i="39"/>
  <c r="CT257" i="39" a="1"/>
  <c r="CT257" i="39" s="1"/>
  <c r="CU257" i="39" s="1"/>
  <c r="CO257" i="39"/>
  <c r="CK257" i="39" a="1"/>
  <c r="CK257" i="39" s="1"/>
  <c r="CL257" i="39" s="1"/>
  <c r="CF257" i="39"/>
  <c r="CB257" i="39" a="1"/>
  <c r="CB257" i="39" s="1"/>
  <c r="CC257" i="39" s="1"/>
  <c r="BW257" i="39"/>
  <c r="BS257" i="39" a="1"/>
  <c r="BS257" i="39" s="1"/>
  <c r="BT257" i="39" s="1"/>
  <c r="BN257" i="39"/>
  <c r="BJ257" i="39" a="1"/>
  <c r="BJ257" i="39" s="1"/>
  <c r="BK257" i="39" s="1"/>
  <c r="BE257" i="39"/>
  <c r="BA257" i="39" a="1"/>
  <c r="BA257" i="39" s="1"/>
  <c r="BB257" i="39" s="1"/>
  <c r="AV257" i="39"/>
  <c r="AR257" i="39" a="1"/>
  <c r="AR257" i="39" s="1"/>
  <c r="AS257" i="39" s="1"/>
  <c r="AM257" i="39"/>
  <c r="AJ257" i="39"/>
  <c r="AI257" i="39" a="1"/>
  <c r="AI257" i="39" s="1"/>
  <c r="AD257" i="39"/>
  <c r="Z257" i="39" a="1"/>
  <c r="Z257" i="39" s="1"/>
  <c r="AA257" i="39" s="1"/>
  <c r="U257" i="39"/>
  <c r="Q257" i="39" a="1"/>
  <c r="Q257" i="39" s="1"/>
  <c r="R257" i="39" s="1"/>
  <c r="L257" i="39"/>
  <c r="H257" i="39" a="1"/>
  <c r="H257" i="39" s="1"/>
  <c r="I257" i="39" s="1"/>
  <c r="GA256" i="39"/>
  <c r="FW256" i="39" a="1"/>
  <c r="FW256" i="39" s="1"/>
  <c r="FX256" i="39" s="1"/>
  <c r="FR256" i="39"/>
  <c r="FN256" i="39" a="1"/>
  <c r="FN256" i="39" s="1"/>
  <c r="FO256" i="39" s="1"/>
  <c r="FI256" i="39"/>
  <c r="FE256" i="39" a="1"/>
  <c r="FE256" i="39" s="1"/>
  <c r="FF256" i="39" s="1"/>
  <c r="EZ256" i="39"/>
  <c r="EV256" i="39" a="1"/>
  <c r="EV256" i="39" s="1"/>
  <c r="EW256" i="39" s="1"/>
  <c r="EQ256" i="39"/>
  <c r="EM256" i="39" a="1"/>
  <c r="EM256" i="39" s="1"/>
  <c r="EN256" i="39" s="1"/>
  <c r="EH256" i="39"/>
  <c r="ED256" i="39" a="1"/>
  <c r="ED256" i="39" s="1"/>
  <c r="EE256" i="39" s="1"/>
  <c r="DY256" i="39"/>
  <c r="DV256" i="39"/>
  <c r="DU256" i="39" a="1"/>
  <c r="DU256" i="39" s="1"/>
  <c r="DP256" i="39"/>
  <c r="DL256" i="39" a="1"/>
  <c r="DL256" i="39" s="1"/>
  <c r="DM256" i="39" s="1"/>
  <c r="DG256" i="39"/>
  <c r="DC256" i="39" a="1"/>
  <c r="DC256" i="39" s="1"/>
  <c r="DD256" i="39" s="1"/>
  <c r="CX256" i="39"/>
  <c r="CT256" i="39" a="1"/>
  <c r="CT256" i="39" s="1"/>
  <c r="CU256" i="39" s="1"/>
  <c r="CO256" i="39"/>
  <c r="CK256" i="39" a="1"/>
  <c r="CK256" i="39" s="1"/>
  <c r="CL256" i="39" s="1"/>
  <c r="CF256" i="39"/>
  <c r="CB256" i="39" a="1"/>
  <c r="CB256" i="39" s="1"/>
  <c r="CC256" i="39" s="1"/>
  <c r="BW256" i="39"/>
  <c r="BS256" i="39" a="1"/>
  <c r="BS256" i="39" s="1"/>
  <c r="BT256" i="39" s="1"/>
  <c r="BN256" i="39"/>
  <c r="BJ256" i="39" a="1"/>
  <c r="BJ256" i="39" s="1"/>
  <c r="BK256" i="39" s="1"/>
  <c r="BE256" i="39"/>
  <c r="BA256" i="39" a="1"/>
  <c r="BA256" i="39" s="1"/>
  <c r="BB256" i="39" s="1"/>
  <c r="AV256" i="39"/>
  <c r="AR256" i="39" a="1"/>
  <c r="AR256" i="39" s="1"/>
  <c r="AS256" i="39" s="1"/>
  <c r="AM256" i="39"/>
  <c r="AI256" i="39" a="1"/>
  <c r="AI256" i="39" s="1"/>
  <c r="AJ256" i="39" s="1"/>
  <c r="AD256" i="39"/>
  <c r="Z256" i="39" a="1"/>
  <c r="Z256" i="39" s="1"/>
  <c r="AA256" i="39" s="1"/>
  <c r="U256" i="39"/>
  <c r="Q256" i="39" a="1"/>
  <c r="Q256" i="39" s="1"/>
  <c r="R256" i="39" s="1"/>
  <c r="L256" i="39"/>
  <c r="H256" i="39" a="1"/>
  <c r="H256" i="39" s="1"/>
  <c r="I256" i="39" s="1"/>
  <c r="GA255" i="39"/>
  <c r="FW255" i="39" a="1"/>
  <c r="FW255" i="39" s="1"/>
  <c r="FX255" i="39" s="1"/>
  <c r="FR255" i="39"/>
  <c r="FN255" i="39" a="1"/>
  <c r="FN255" i="39" s="1"/>
  <c r="FO255" i="39" s="1"/>
  <c r="FI255" i="39"/>
  <c r="FE255" i="39" a="1"/>
  <c r="FE255" i="39" s="1"/>
  <c r="FF255" i="39" s="1"/>
  <c r="EZ255" i="39"/>
  <c r="EV255" i="39" a="1"/>
  <c r="EV255" i="39" s="1"/>
  <c r="EW255" i="39" s="1"/>
  <c r="EQ255" i="39"/>
  <c r="EM255" i="39" a="1"/>
  <c r="EM255" i="39" s="1"/>
  <c r="EN255" i="39" s="1"/>
  <c r="EH255" i="39"/>
  <c r="ED255" i="39" a="1"/>
  <c r="ED255" i="39" s="1"/>
  <c r="EE255" i="39" s="1"/>
  <c r="DY255" i="39"/>
  <c r="DU255" i="39" a="1"/>
  <c r="DU255" i="39" s="1"/>
  <c r="DV255" i="39" s="1"/>
  <c r="DP255" i="39"/>
  <c r="DL255" i="39" a="1"/>
  <c r="DL255" i="39" s="1"/>
  <c r="DM255" i="39" s="1"/>
  <c r="DG255" i="39"/>
  <c r="DC255" i="39" a="1"/>
  <c r="DC255" i="39" s="1"/>
  <c r="DD255" i="39" s="1"/>
  <c r="CX255" i="39"/>
  <c r="CT255" i="39" a="1"/>
  <c r="CT255" i="39" s="1"/>
  <c r="CU255" i="39" s="1"/>
  <c r="CO255" i="39"/>
  <c r="CK255" i="39" a="1"/>
  <c r="CK255" i="39" s="1"/>
  <c r="CL255" i="39" s="1"/>
  <c r="CF255" i="39"/>
  <c r="CB255" i="39" a="1"/>
  <c r="CB255" i="39" s="1"/>
  <c r="CC255" i="39" s="1"/>
  <c r="BW255" i="39"/>
  <c r="BS255" i="39" a="1"/>
  <c r="BS255" i="39" s="1"/>
  <c r="BT255" i="39" s="1"/>
  <c r="BN255" i="39"/>
  <c r="BJ255" i="39" a="1"/>
  <c r="BJ255" i="39" s="1"/>
  <c r="BK255" i="39" s="1"/>
  <c r="BE255" i="39"/>
  <c r="BA255" i="39" a="1"/>
  <c r="BA255" i="39" s="1"/>
  <c r="BB255" i="39" s="1"/>
  <c r="AV255" i="39"/>
  <c r="AR255" i="39" a="1"/>
  <c r="AR255" i="39" s="1"/>
  <c r="AS255" i="39" s="1"/>
  <c r="AM255" i="39"/>
  <c r="AI255" i="39" a="1"/>
  <c r="AI255" i="39" s="1"/>
  <c r="AJ255" i="39" s="1"/>
  <c r="AD255" i="39"/>
  <c r="Z255" i="39" a="1"/>
  <c r="Z255" i="39" s="1"/>
  <c r="AA255" i="39" s="1"/>
  <c r="U255" i="39"/>
  <c r="Q255" i="39" a="1"/>
  <c r="Q255" i="39" s="1"/>
  <c r="R255" i="39" s="1"/>
  <c r="L255" i="39"/>
  <c r="H255" i="39" a="1"/>
  <c r="H255" i="39" s="1"/>
  <c r="I255" i="39" s="1"/>
  <c r="GA254" i="39"/>
  <c r="FW254" i="39" a="1"/>
  <c r="FW254" i="39" s="1"/>
  <c r="FX254" i="39" s="1"/>
  <c r="FR254" i="39"/>
  <c r="FN254" i="39" a="1"/>
  <c r="FN254" i="39" s="1"/>
  <c r="FO254" i="39" s="1"/>
  <c r="FI254" i="39"/>
  <c r="FE254" i="39" a="1"/>
  <c r="FE254" i="39" s="1"/>
  <c r="FF254" i="39" s="1"/>
  <c r="EZ254" i="39"/>
  <c r="EV254" i="39" a="1"/>
  <c r="EV254" i="39" s="1"/>
  <c r="EW254" i="39" s="1"/>
  <c r="EQ254" i="39"/>
  <c r="EM254" i="39" a="1"/>
  <c r="EM254" i="39" s="1"/>
  <c r="EN254" i="39" s="1"/>
  <c r="EH254" i="39"/>
  <c r="ED254" i="39" a="1"/>
  <c r="ED254" i="39" s="1"/>
  <c r="EE254" i="39" s="1"/>
  <c r="DY254" i="39"/>
  <c r="DU254" i="39" a="1"/>
  <c r="DU254" i="39" s="1"/>
  <c r="DV254" i="39" s="1"/>
  <c r="DP254" i="39"/>
  <c r="DL254" i="39" a="1"/>
  <c r="DL254" i="39" s="1"/>
  <c r="DM254" i="39" s="1"/>
  <c r="DG254" i="39"/>
  <c r="DC254" i="39" a="1"/>
  <c r="DC254" i="39" s="1"/>
  <c r="DD254" i="39" s="1"/>
  <c r="CX254" i="39"/>
  <c r="CT254" i="39" a="1"/>
  <c r="CT254" i="39" s="1"/>
  <c r="CU254" i="39" s="1"/>
  <c r="CO254" i="39"/>
  <c r="CK254" i="39" a="1"/>
  <c r="CK254" i="39" s="1"/>
  <c r="CL254" i="39" s="1"/>
  <c r="CF254" i="39"/>
  <c r="CB254" i="39" a="1"/>
  <c r="CB254" i="39" s="1"/>
  <c r="CC254" i="39" s="1"/>
  <c r="BW254" i="39"/>
  <c r="BS254" i="39" a="1"/>
  <c r="BS254" i="39" s="1"/>
  <c r="BT254" i="39" s="1"/>
  <c r="BN254" i="39"/>
  <c r="BJ254" i="39" a="1"/>
  <c r="BJ254" i="39" s="1"/>
  <c r="BK254" i="39" s="1"/>
  <c r="BE254" i="39"/>
  <c r="BA254" i="39" a="1"/>
  <c r="BA254" i="39" s="1"/>
  <c r="BB254" i="39" s="1"/>
  <c r="AV254" i="39"/>
  <c r="AR254" i="39" a="1"/>
  <c r="AR254" i="39" s="1"/>
  <c r="AS254" i="39" s="1"/>
  <c r="AM254" i="39"/>
  <c r="AI254" i="39" a="1"/>
  <c r="AI254" i="39" s="1"/>
  <c r="AJ254" i="39" s="1"/>
  <c r="AD254" i="39"/>
  <c r="Z254" i="39" a="1"/>
  <c r="Z254" i="39" s="1"/>
  <c r="AA254" i="39" s="1"/>
  <c r="U254" i="39"/>
  <c r="Q254" i="39" a="1"/>
  <c r="Q254" i="39" s="1"/>
  <c r="R254" i="39" s="1"/>
  <c r="L254" i="39"/>
  <c r="H254" i="39" a="1"/>
  <c r="H254" i="39" s="1"/>
  <c r="I254" i="39" s="1"/>
  <c r="GA253" i="39"/>
  <c r="FW253" i="39" a="1"/>
  <c r="FW253" i="39" s="1"/>
  <c r="FX253" i="39" s="1"/>
  <c r="FR253" i="39"/>
  <c r="FN253" i="39" a="1"/>
  <c r="FN253" i="39" s="1"/>
  <c r="FO253" i="39" s="1"/>
  <c r="FI253" i="39"/>
  <c r="FE253" i="39" a="1"/>
  <c r="FE253" i="39" s="1"/>
  <c r="FF253" i="39" s="1"/>
  <c r="EZ253" i="39"/>
  <c r="EV253" i="39" a="1"/>
  <c r="EV253" i="39" s="1"/>
  <c r="EW253" i="39" s="1"/>
  <c r="EQ253" i="39"/>
  <c r="EM253" i="39" a="1"/>
  <c r="EM253" i="39" s="1"/>
  <c r="EN253" i="39" s="1"/>
  <c r="EH253" i="39"/>
  <c r="ED253" i="39" a="1"/>
  <c r="ED253" i="39" s="1"/>
  <c r="EE253" i="39" s="1"/>
  <c r="DY253" i="39"/>
  <c r="DU253" i="39" a="1"/>
  <c r="DU253" i="39" s="1"/>
  <c r="DV253" i="39" s="1"/>
  <c r="DP253" i="39"/>
  <c r="DL253" i="39" a="1"/>
  <c r="DL253" i="39" s="1"/>
  <c r="DM253" i="39" s="1"/>
  <c r="DG253" i="39"/>
  <c r="DC253" i="39" a="1"/>
  <c r="DC253" i="39" s="1"/>
  <c r="DD253" i="39" s="1"/>
  <c r="CX253" i="39"/>
  <c r="CT253" i="39" a="1"/>
  <c r="CT253" i="39" s="1"/>
  <c r="CU253" i="39" s="1"/>
  <c r="CO253" i="39"/>
  <c r="CK253" i="39" a="1"/>
  <c r="CK253" i="39" s="1"/>
  <c r="CL253" i="39" s="1"/>
  <c r="CF253" i="39"/>
  <c r="CB253" i="39" a="1"/>
  <c r="CB253" i="39" s="1"/>
  <c r="CC253" i="39" s="1"/>
  <c r="BW253" i="39"/>
  <c r="BS253" i="39" a="1"/>
  <c r="BS253" i="39" s="1"/>
  <c r="BT253" i="39" s="1"/>
  <c r="BN253" i="39"/>
  <c r="BJ253" i="39" a="1"/>
  <c r="BJ253" i="39" s="1"/>
  <c r="BK253" i="39" s="1"/>
  <c r="BE253" i="39"/>
  <c r="BA253" i="39" a="1"/>
  <c r="BA253" i="39" s="1"/>
  <c r="BB253" i="39" s="1"/>
  <c r="AV253" i="39"/>
  <c r="AR253" i="39" a="1"/>
  <c r="AR253" i="39" s="1"/>
  <c r="AS253" i="39" s="1"/>
  <c r="AM253" i="39"/>
  <c r="AI253" i="39" a="1"/>
  <c r="AI253" i="39" s="1"/>
  <c r="AJ253" i="39" s="1"/>
  <c r="AD253" i="39"/>
  <c r="Z253" i="39" a="1"/>
  <c r="Z253" i="39" s="1"/>
  <c r="AA253" i="39" s="1"/>
  <c r="U253" i="39"/>
  <c r="Q253" i="39" a="1"/>
  <c r="Q253" i="39" s="1"/>
  <c r="R253" i="39" s="1"/>
  <c r="L253" i="39"/>
  <c r="H253" i="39" a="1"/>
  <c r="H253" i="39" s="1"/>
  <c r="I253" i="39" s="1"/>
  <c r="GA252" i="39"/>
  <c r="FW252" i="39" a="1"/>
  <c r="FW252" i="39" s="1"/>
  <c r="FX252" i="39" s="1"/>
  <c r="FR252" i="39"/>
  <c r="FN252" i="39" a="1"/>
  <c r="FN252" i="39" s="1"/>
  <c r="FO252" i="39" s="1"/>
  <c r="FI252" i="39"/>
  <c r="FE252" i="39" a="1"/>
  <c r="FE252" i="39" s="1"/>
  <c r="FF252" i="39" s="1"/>
  <c r="EZ252" i="39"/>
  <c r="EV252" i="39" a="1"/>
  <c r="EV252" i="39" s="1"/>
  <c r="EW252" i="39" s="1"/>
  <c r="EQ252" i="39"/>
  <c r="EM252" i="39" a="1"/>
  <c r="EM252" i="39" s="1"/>
  <c r="EN252" i="39" s="1"/>
  <c r="EH252" i="39"/>
  <c r="ED252" i="39"/>
  <c r="EE252" i="39" s="1"/>
  <c r="ED252" i="39" a="1"/>
  <c r="DY252" i="39"/>
  <c r="DV252" i="39"/>
  <c r="DU252" i="39" a="1"/>
  <c r="DU252" i="39" s="1"/>
  <c r="DP252" i="39"/>
  <c r="DL252" i="39" a="1"/>
  <c r="DL252" i="39" s="1"/>
  <c r="DM252" i="39" s="1"/>
  <c r="DG252" i="39"/>
  <c r="DC252" i="39" a="1"/>
  <c r="DC252" i="39" s="1"/>
  <c r="DD252" i="39" s="1"/>
  <c r="CX252" i="39"/>
  <c r="CT252" i="39"/>
  <c r="CU252" i="39" s="1"/>
  <c r="CT252" i="39" a="1"/>
  <c r="CO252" i="39"/>
  <c r="CL252" i="39"/>
  <c r="CK252" i="39" a="1"/>
  <c r="CK252" i="39" s="1"/>
  <c r="CF252" i="39"/>
  <c r="CB252" i="39" a="1"/>
  <c r="CB252" i="39" s="1"/>
  <c r="CC252" i="39" s="1"/>
  <c r="BW252" i="39"/>
  <c r="BS252" i="39" a="1"/>
  <c r="BS252" i="39" s="1"/>
  <c r="BT252" i="39" s="1"/>
  <c r="BN252" i="39"/>
  <c r="BJ252" i="39"/>
  <c r="BK252" i="39" s="1"/>
  <c r="BJ252" i="39" a="1"/>
  <c r="BE252" i="39"/>
  <c r="BB252" i="39"/>
  <c r="BA252" i="39" a="1"/>
  <c r="BA252" i="39" s="1"/>
  <c r="AV252" i="39"/>
  <c r="AR252" i="39" a="1"/>
  <c r="AR252" i="39" s="1"/>
  <c r="AS252" i="39" s="1"/>
  <c r="AM252" i="39"/>
  <c r="AI252" i="39" a="1"/>
  <c r="AI252" i="39" s="1"/>
  <c r="AJ252" i="39" s="1"/>
  <c r="AD252" i="39"/>
  <c r="Z252" i="39"/>
  <c r="AA252" i="39" s="1"/>
  <c r="Z252" i="39" a="1"/>
  <c r="U252" i="39"/>
  <c r="R252" i="39"/>
  <c r="Q252" i="39" a="1"/>
  <c r="Q252" i="39" s="1"/>
  <c r="L252" i="39"/>
  <c r="H252" i="39" a="1"/>
  <c r="H252" i="39" s="1"/>
  <c r="I252" i="39" s="1"/>
  <c r="GA251" i="39"/>
  <c r="FW251" i="39" a="1"/>
  <c r="FW251" i="39" s="1"/>
  <c r="FX251" i="39" s="1"/>
  <c r="FR251" i="39"/>
  <c r="FN251" i="39"/>
  <c r="FO251" i="39" s="1"/>
  <c r="FN251" i="39" a="1"/>
  <c r="FI251" i="39"/>
  <c r="FF251" i="39"/>
  <c r="FE251" i="39" a="1"/>
  <c r="FE251" i="39" s="1"/>
  <c r="EZ251" i="39"/>
  <c r="EV251" i="39" a="1"/>
  <c r="EV251" i="39" s="1"/>
  <c r="EW251" i="39" s="1"/>
  <c r="EQ251" i="39"/>
  <c r="EM251" i="39" a="1"/>
  <c r="EM251" i="39" s="1"/>
  <c r="EN251" i="39" s="1"/>
  <c r="EH251" i="39"/>
  <c r="ED251" i="39"/>
  <c r="EE251" i="39" s="1"/>
  <c r="ED251" i="39" a="1"/>
  <c r="DY251" i="39"/>
  <c r="DV251" i="39"/>
  <c r="DU251" i="39" a="1"/>
  <c r="DU251" i="39" s="1"/>
  <c r="DP251" i="39"/>
  <c r="DL251" i="39" a="1"/>
  <c r="DL251" i="39" s="1"/>
  <c r="DM251" i="39" s="1"/>
  <c r="DG251" i="39"/>
  <c r="DC251" i="39" a="1"/>
  <c r="DC251" i="39" s="1"/>
  <c r="DD251" i="39" s="1"/>
  <c r="CX251" i="39"/>
  <c r="CT251" i="39"/>
  <c r="CU251" i="39" s="1"/>
  <c r="CT251" i="39" a="1"/>
  <c r="CO251" i="39"/>
  <c r="CL251" i="39"/>
  <c r="CK251" i="39" a="1"/>
  <c r="CK251" i="39" s="1"/>
  <c r="CF251" i="39"/>
  <c r="CB251" i="39" a="1"/>
  <c r="CB251" i="39" s="1"/>
  <c r="CC251" i="39" s="1"/>
  <c r="BW251" i="39"/>
  <c r="BS251" i="39" a="1"/>
  <c r="BS251" i="39" s="1"/>
  <c r="BT251" i="39" s="1"/>
  <c r="BN251" i="39"/>
  <c r="BJ251" i="39"/>
  <c r="BK251" i="39" s="1"/>
  <c r="BJ251" i="39" a="1"/>
  <c r="BE251" i="39"/>
  <c r="BB251" i="39"/>
  <c r="BA251" i="39" a="1"/>
  <c r="BA251" i="39" s="1"/>
  <c r="AV251" i="39"/>
  <c r="AR251" i="39" a="1"/>
  <c r="AR251" i="39" s="1"/>
  <c r="AS251" i="39" s="1"/>
  <c r="AM251" i="39"/>
  <c r="AI251" i="39" a="1"/>
  <c r="AI251" i="39" s="1"/>
  <c r="AJ251" i="39" s="1"/>
  <c r="AD251" i="39"/>
  <c r="Z251" i="39"/>
  <c r="AA251" i="39" s="1"/>
  <c r="Z251" i="39" a="1"/>
  <c r="U251" i="39"/>
  <c r="R251" i="39"/>
  <c r="Q251" i="39" a="1"/>
  <c r="Q251" i="39" s="1"/>
  <c r="L251" i="39"/>
  <c r="H251" i="39" a="1"/>
  <c r="H251" i="39" s="1"/>
  <c r="I251" i="39" s="1"/>
  <c r="GA250" i="39"/>
  <c r="FW250" i="39" a="1"/>
  <c r="FW250" i="39" s="1"/>
  <c r="FX250" i="39" s="1"/>
  <c r="FR250" i="39"/>
  <c r="FN250" i="39"/>
  <c r="FO250" i="39" s="1"/>
  <c r="FN250" i="39" a="1"/>
  <c r="FI250" i="39"/>
  <c r="FF250" i="39"/>
  <c r="FE250" i="39" a="1"/>
  <c r="FE250" i="39" s="1"/>
  <c r="EZ250" i="39"/>
  <c r="EV250" i="39" a="1"/>
  <c r="EV250" i="39" s="1"/>
  <c r="EW250" i="39" s="1"/>
  <c r="EQ250" i="39"/>
  <c r="EM250" i="39" a="1"/>
  <c r="EM250" i="39" s="1"/>
  <c r="EN250" i="39" s="1"/>
  <c r="EH250" i="39"/>
  <c r="ED250" i="39"/>
  <c r="EE250" i="39" s="1"/>
  <c r="ED250" i="39" a="1"/>
  <c r="DY250" i="39"/>
  <c r="DV250" i="39"/>
  <c r="DU250" i="39" a="1"/>
  <c r="DU250" i="39" s="1"/>
  <c r="DP250" i="39"/>
  <c r="DL250" i="39" a="1"/>
  <c r="DL250" i="39" s="1"/>
  <c r="DM250" i="39" s="1"/>
  <c r="DG250" i="39"/>
  <c r="DC250" i="39" a="1"/>
  <c r="DC250" i="39" s="1"/>
  <c r="DD250" i="39" s="1"/>
  <c r="CX250" i="39"/>
  <c r="CT250" i="39"/>
  <c r="CU250" i="39" s="1"/>
  <c r="CT250" i="39" a="1"/>
  <c r="CO250" i="39"/>
  <c r="CL250" i="39"/>
  <c r="CK250" i="39" a="1"/>
  <c r="CK250" i="39" s="1"/>
  <c r="CF250" i="39"/>
  <c r="CB250" i="39" a="1"/>
  <c r="CB250" i="39" s="1"/>
  <c r="CC250" i="39" s="1"/>
  <c r="BW250" i="39"/>
  <c r="BS250" i="39" a="1"/>
  <c r="BS250" i="39" s="1"/>
  <c r="BT250" i="39" s="1"/>
  <c r="BN250" i="39"/>
  <c r="BJ250" i="39"/>
  <c r="BK250" i="39" s="1"/>
  <c r="BJ250" i="39" a="1"/>
  <c r="BE250" i="39"/>
  <c r="BB250" i="39"/>
  <c r="BA250" i="39" a="1"/>
  <c r="BA250" i="39" s="1"/>
  <c r="AV250" i="39"/>
  <c r="AR250" i="39" a="1"/>
  <c r="AR250" i="39" s="1"/>
  <c r="AS250" i="39" s="1"/>
  <c r="AM250" i="39"/>
  <c r="AI250" i="39" a="1"/>
  <c r="AI250" i="39" s="1"/>
  <c r="AJ250" i="39" s="1"/>
  <c r="AD250" i="39"/>
  <c r="Z250" i="39"/>
  <c r="AA250" i="39" s="1"/>
  <c r="Z250" i="39" a="1"/>
  <c r="U250" i="39"/>
  <c r="R250" i="39"/>
  <c r="Q250" i="39" a="1"/>
  <c r="Q250" i="39" s="1"/>
  <c r="L250" i="39"/>
  <c r="H250" i="39" a="1"/>
  <c r="H250" i="39" s="1"/>
  <c r="I250" i="39" s="1"/>
  <c r="GA249" i="39"/>
  <c r="FW249" i="39" a="1"/>
  <c r="FW249" i="39" s="1"/>
  <c r="FX249" i="39" s="1"/>
  <c r="FR249" i="39"/>
  <c r="FN249" i="39"/>
  <c r="FO249" i="39" s="1"/>
  <c r="FN249" i="39" a="1"/>
  <c r="FI249" i="39"/>
  <c r="FF249" i="39"/>
  <c r="FE249" i="39" a="1"/>
  <c r="FE249" i="39" s="1"/>
  <c r="EZ249" i="39"/>
  <c r="EV249" i="39" a="1"/>
  <c r="EV249" i="39" s="1"/>
  <c r="EW249" i="39" s="1"/>
  <c r="EQ249" i="39"/>
  <c r="EM249" i="39" a="1"/>
  <c r="EM249" i="39" s="1"/>
  <c r="EN249" i="39" s="1"/>
  <c r="EH249" i="39"/>
  <c r="ED249" i="39"/>
  <c r="EE249" i="39" s="1"/>
  <c r="ED249" i="39" a="1"/>
  <c r="DY249" i="39"/>
  <c r="DV249" i="39"/>
  <c r="DU249" i="39" a="1"/>
  <c r="DU249" i="39" s="1"/>
  <c r="DP249" i="39"/>
  <c r="DL249" i="39" a="1"/>
  <c r="DL249" i="39" s="1"/>
  <c r="DM249" i="39" s="1"/>
  <c r="DG249" i="39"/>
  <c r="DC249" i="39" a="1"/>
  <c r="DC249" i="39" s="1"/>
  <c r="DD249" i="39" s="1"/>
  <c r="CX249" i="39"/>
  <c r="CT249" i="39"/>
  <c r="CU249" i="39" s="1"/>
  <c r="CT249" i="39" a="1"/>
  <c r="CO249" i="39"/>
  <c r="CL249" i="39"/>
  <c r="CK249" i="39" a="1"/>
  <c r="CK249" i="39" s="1"/>
  <c r="CF249" i="39"/>
  <c r="CB249" i="39" a="1"/>
  <c r="CB249" i="39" s="1"/>
  <c r="CC249" i="39" s="1"/>
  <c r="BW249" i="39"/>
  <c r="BS249" i="39" a="1"/>
  <c r="BS249" i="39" s="1"/>
  <c r="BT249" i="39" s="1"/>
  <c r="BN249" i="39"/>
  <c r="BJ249" i="39"/>
  <c r="BK249" i="39" s="1"/>
  <c r="BJ249" i="39" a="1"/>
  <c r="BE249" i="39"/>
  <c r="BB249" i="39"/>
  <c r="BA249" i="39" a="1"/>
  <c r="BA249" i="39" s="1"/>
  <c r="AV249" i="39"/>
  <c r="AR249" i="39" a="1"/>
  <c r="AR249" i="39" s="1"/>
  <c r="AS249" i="39" s="1"/>
  <c r="AM249" i="39"/>
  <c r="AI249" i="39" a="1"/>
  <c r="AI249" i="39" s="1"/>
  <c r="AJ249" i="39" s="1"/>
  <c r="AD249" i="39"/>
  <c r="Z249" i="39"/>
  <c r="AA249" i="39" s="1"/>
  <c r="Z249" i="39" a="1"/>
  <c r="U249" i="39"/>
  <c r="R249" i="39"/>
  <c r="Q249" i="39" a="1"/>
  <c r="Q249" i="39" s="1"/>
  <c r="L249" i="39"/>
  <c r="H249" i="39" a="1"/>
  <c r="H249" i="39" s="1"/>
  <c r="I249" i="39" s="1"/>
  <c r="GA248" i="39"/>
  <c r="FW248" i="39" a="1"/>
  <c r="FW248" i="39" s="1"/>
  <c r="FX248" i="39" s="1"/>
  <c r="FR248" i="39"/>
  <c r="FN248" i="39"/>
  <c r="FO248" i="39" s="1"/>
  <c r="FN248" i="39" a="1"/>
  <c r="FI248" i="39"/>
  <c r="FF248" i="39"/>
  <c r="FE248" i="39" a="1"/>
  <c r="FE248" i="39" s="1"/>
  <c r="EZ248" i="39"/>
  <c r="EV248" i="39" a="1"/>
  <c r="EV248" i="39" s="1"/>
  <c r="EW248" i="39" s="1"/>
  <c r="EQ248" i="39"/>
  <c r="EM248" i="39" a="1"/>
  <c r="EM248" i="39" s="1"/>
  <c r="EN248" i="39" s="1"/>
  <c r="EH248" i="39"/>
  <c r="ED248" i="39"/>
  <c r="EE248" i="39" s="1"/>
  <c r="ED248" i="39" a="1"/>
  <c r="DY248" i="39"/>
  <c r="DV248" i="39"/>
  <c r="DU248" i="39" a="1"/>
  <c r="DU248" i="39" s="1"/>
  <c r="DP248" i="39"/>
  <c r="DL248" i="39" a="1"/>
  <c r="DL248" i="39" s="1"/>
  <c r="DM248" i="39" s="1"/>
  <c r="DG248" i="39"/>
  <c r="DC248" i="39" a="1"/>
  <c r="DC248" i="39" s="1"/>
  <c r="DD248" i="39" s="1"/>
  <c r="CX248" i="39"/>
  <c r="CT248" i="39"/>
  <c r="CU248" i="39" s="1"/>
  <c r="CT248" i="39" a="1"/>
  <c r="CO248" i="39"/>
  <c r="CL248" i="39"/>
  <c r="CK248" i="39" a="1"/>
  <c r="CK248" i="39" s="1"/>
  <c r="CF248" i="39"/>
  <c r="CB248" i="39" a="1"/>
  <c r="CB248" i="39" s="1"/>
  <c r="CC248" i="39" s="1"/>
  <c r="BW248" i="39"/>
  <c r="BS248" i="39" a="1"/>
  <c r="BS248" i="39" s="1"/>
  <c r="BT248" i="39" s="1"/>
  <c r="BN248" i="39"/>
  <c r="BJ248" i="39"/>
  <c r="BK248" i="39" s="1"/>
  <c r="BJ248" i="39" a="1"/>
  <c r="BE248" i="39"/>
  <c r="BB248" i="39"/>
  <c r="BA248" i="39" a="1"/>
  <c r="BA248" i="39" s="1"/>
  <c r="AV248" i="39"/>
  <c r="AR248" i="39" a="1"/>
  <c r="AR248" i="39" s="1"/>
  <c r="AS248" i="39" s="1"/>
  <c r="AM248" i="39"/>
  <c r="AI248" i="39" a="1"/>
  <c r="AI248" i="39" s="1"/>
  <c r="AJ248" i="39" s="1"/>
  <c r="AD248" i="39"/>
  <c r="Z248" i="39"/>
  <c r="AA248" i="39" s="1"/>
  <c r="Z248" i="39" a="1"/>
  <c r="U248" i="39"/>
  <c r="R248" i="39"/>
  <c r="Q248" i="39" a="1"/>
  <c r="Q248" i="39" s="1"/>
  <c r="L248" i="39"/>
  <c r="H248" i="39" a="1"/>
  <c r="H248" i="39" s="1"/>
  <c r="I248" i="39" s="1"/>
  <c r="GA247" i="39"/>
  <c r="FW247" i="39" a="1"/>
  <c r="FW247" i="39" s="1"/>
  <c r="FX247" i="39" s="1"/>
  <c r="FR247" i="39"/>
  <c r="FN247" i="39"/>
  <c r="FO247" i="39" s="1"/>
  <c r="FN247" i="39" a="1"/>
  <c r="FI247" i="39"/>
  <c r="FF247" i="39"/>
  <c r="FE247" i="39" a="1"/>
  <c r="FE247" i="39" s="1"/>
  <c r="EZ247" i="39"/>
  <c r="EV247" i="39" a="1"/>
  <c r="EV247" i="39" s="1"/>
  <c r="EW247" i="39" s="1"/>
  <c r="EQ247" i="39"/>
  <c r="EM247" i="39" a="1"/>
  <c r="EM247" i="39" s="1"/>
  <c r="EN247" i="39" s="1"/>
  <c r="EH247" i="39"/>
  <c r="ED247" i="39"/>
  <c r="EE247" i="39" s="1"/>
  <c r="ED247" i="39" a="1"/>
  <c r="DY247" i="39"/>
  <c r="DV247" i="39"/>
  <c r="DU247" i="39" a="1"/>
  <c r="DU247" i="39" s="1"/>
  <c r="DP247" i="39"/>
  <c r="DL247" i="39" a="1"/>
  <c r="DL247" i="39" s="1"/>
  <c r="DM247" i="39" s="1"/>
  <c r="DG247" i="39"/>
  <c r="DC247" i="39" a="1"/>
  <c r="DC247" i="39" s="1"/>
  <c r="DD247" i="39" s="1"/>
  <c r="CX247" i="39"/>
  <c r="CT247" i="39"/>
  <c r="CU247" i="39" s="1"/>
  <c r="CT247" i="39" a="1"/>
  <c r="CO247" i="39"/>
  <c r="CL247" i="39"/>
  <c r="CK247" i="39" a="1"/>
  <c r="CK247" i="39" s="1"/>
  <c r="CF247" i="39"/>
  <c r="CB247" i="39" a="1"/>
  <c r="CB247" i="39" s="1"/>
  <c r="CC247" i="39" s="1"/>
  <c r="BW247" i="39"/>
  <c r="BS247" i="39" a="1"/>
  <c r="BS247" i="39" s="1"/>
  <c r="BT247" i="39" s="1"/>
  <c r="BN247" i="39"/>
  <c r="BJ247" i="39"/>
  <c r="BK247" i="39" s="1"/>
  <c r="BJ247" i="39" a="1"/>
  <c r="BE247" i="39"/>
  <c r="BB247" i="39"/>
  <c r="BA247" i="39" a="1"/>
  <c r="BA247" i="39" s="1"/>
  <c r="AV247" i="39"/>
  <c r="AR247" i="39" a="1"/>
  <c r="AR247" i="39" s="1"/>
  <c r="AS247" i="39" s="1"/>
  <c r="AM247" i="39"/>
  <c r="AI247" i="39" a="1"/>
  <c r="AI247" i="39" s="1"/>
  <c r="AJ247" i="39" s="1"/>
  <c r="AD247" i="39"/>
  <c r="Z247" i="39"/>
  <c r="AA247" i="39" s="1"/>
  <c r="Z247" i="39" a="1"/>
  <c r="U247" i="39"/>
  <c r="R247" i="39"/>
  <c r="Q247" i="39" a="1"/>
  <c r="Q247" i="39" s="1"/>
  <c r="L247" i="39"/>
  <c r="H247" i="39" a="1"/>
  <c r="H247" i="39" s="1"/>
  <c r="I247" i="39" s="1"/>
  <c r="GA246" i="39"/>
  <c r="FW246" i="39" a="1"/>
  <c r="FW246" i="39" s="1"/>
  <c r="FX246" i="39" s="1"/>
  <c r="FR246" i="39"/>
  <c r="FN246" i="39"/>
  <c r="FO246" i="39" s="1"/>
  <c r="FN246" i="39" a="1"/>
  <c r="FI246" i="39"/>
  <c r="FF246" i="39"/>
  <c r="FE246" i="39" a="1"/>
  <c r="FE246" i="39" s="1"/>
  <c r="EZ246" i="39"/>
  <c r="EV246" i="39" a="1"/>
  <c r="EV246" i="39" s="1"/>
  <c r="EW246" i="39" s="1"/>
  <c r="EQ246" i="39"/>
  <c r="EM246" i="39" a="1"/>
  <c r="EM246" i="39" s="1"/>
  <c r="EN246" i="39" s="1"/>
  <c r="EH246" i="39"/>
  <c r="ED246" i="39"/>
  <c r="EE246" i="39" s="1"/>
  <c r="ED246" i="39" a="1"/>
  <c r="DY246" i="39"/>
  <c r="DV246" i="39"/>
  <c r="DU246" i="39" a="1"/>
  <c r="DU246" i="39" s="1"/>
  <c r="DP246" i="39"/>
  <c r="DL246" i="39" a="1"/>
  <c r="DL246" i="39" s="1"/>
  <c r="DM246" i="39" s="1"/>
  <c r="DG246" i="39"/>
  <c r="DC246" i="39" a="1"/>
  <c r="DC246" i="39" s="1"/>
  <c r="DD246" i="39" s="1"/>
  <c r="CX246" i="39"/>
  <c r="CT246" i="39"/>
  <c r="CU246" i="39" s="1"/>
  <c r="CT246" i="39" a="1"/>
  <c r="CO246" i="39"/>
  <c r="CL246" i="39"/>
  <c r="CK246" i="39" a="1"/>
  <c r="CK246" i="39" s="1"/>
  <c r="CF246" i="39"/>
  <c r="CB246" i="39" a="1"/>
  <c r="CB246" i="39" s="1"/>
  <c r="CC246" i="39" s="1"/>
  <c r="BW246" i="39"/>
  <c r="BS246" i="39" a="1"/>
  <c r="BS246" i="39" s="1"/>
  <c r="BT246" i="39" s="1"/>
  <c r="BN246" i="39"/>
  <c r="BJ246" i="39"/>
  <c r="BK246" i="39" s="1"/>
  <c r="BJ246" i="39" a="1"/>
  <c r="BE246" i="39"/>
  <c r="BB246" i="39"/>
  <c r="BA246" i="39" a="1"/>
  <c r="BA246" i="39" s="1"/>
  <c r="AV246" i="39"/>
  <c r="AR246" i="39" a="1"/>
  <c r="AR246" i="39" s="1"/>
  <c r="AS246" i="39" s="1"/>
  <c r="AM246" i="39"/>
  <c r="AI246" i="39" a="1"/>
  <c r="AI246" i="39" s="1"/>
  <c r="AJ246" i="39" s="1"/>
  <c r="AD246" i="39"/>
  <c r="Z246" i="39"/>
  <c r="AA246" i="39" s="1"/>
  <c r="Z246" i="39" a="1"/>
  <c r="U246" i="39"/>
  <c r="R246" i="39"/>
  <c r="Q246" i="39" a="1"/>
  <c r="Q246" i="39" s="1"/>
  <c r="L246" i="39"/>
  <c r="H246" i="39" a="1"/>
  <c r="H246" i="39" s="1"/>
  <c r="I246" i="39" s="1"/>
  <c r="GA245" i="39"/>
  <c r="FW245" i="39" a="1"/>
  <c r="FW245" i="39" s="1"/>
  <c r="FX245" i="39" s="1"/>
  <c r="FR245" i="39"/>
  <c r="FN245" i="39"/>
  <c r="FO245" i="39" s="1"/>
  <c r="FN245" i="39" a="1"/>
  <c r="FI245" i="39"/>
  <c r="FF245" i="39"/>
  <c r="FE245" i="39" a="1"/>
  <c r="FE245" i="39" s="1"/>
  <c r="EZ245" i="39"/>
  <c r="EV245" i="39" a="1"/>
  <c r="EV245" i="39" s="1"/>
  <c r="EW245" i="39" s="1"/>
  <c r="EQ245" i="39"/>
  <c r="EM245" i="39" a="1"/>
  <c r="EM245" i="39" s="1"/>
  <c r="EN245" i="39" s="1"/>
  <c r="EH245" i="39"/>
  <c r="ED245" i="39"/>
  <c r="EE245" i="39" s="1"/>
  <c r="ED245" i="39" a="1"/>
  <c r="DY245" i="39"/>
  <c r="DV245" i="39"/>
  <c r="DU245" i="39" a="1"/>
  <c r="DU245" i="39" s="1"/>
  <c r="DP245" i="39"/>
  <c r="DL245" i="39" a="1"/>
  <c r="DL245" i="39" s="1"/>
  <c r="DM245" i="39" s="1"/>
  <c r="DG245" i="39"/>
  <c r="DC245" i="39" a="1"/>
  <c r="DC245" i="39" s="1"/>
  <c r="DD245" i="39" s="1"/>
  <c r="CX245" i="39"/>
  <c r="CT245" i="39"/>
  <c r="CU245" i="39" s="1"/>
  <c r="CT245" i="39" a="1"/>
  <c r="CO245" i="39"/>
  <c r="CL245" i="39"/>
  <c r="CK245" i="39" a="1"/>
  <c r="CK245" i="39" s="1"/>
  <c r="CF245" i="39"/>
  <c r="CB245" i="39" a="1"/>
  <c r="CB245" i="39" s="1"/>
  <c r="CC245" i="39" s="1"/>
  <c r="BW245" i="39"/>
  <c r="BS245" i="39" a="1"/>
  <c r="BS245" i="39" s="1"/>
  <c r="BT245" i="39" s="1"/>
  <c r="BN245" i="39"/>
  <c r="BJ245" i="39"/>
  <c r="BK245" i="39" s="1"/>
  <c r="BJ245" i="39" a="1"/>
  <c r="BE245" i="39"/>
  <c r="BB245" i="39"/>
  <c r="BA245" i="39" a="1"/>
  <c r="BA245" i="39" s="1"/>
  <c r="AV245" i="39"/>
  <c r="AR245" i="39" a="1"/>
  <c r="AR245" i="39" s="1"/>
  <c r="AS245" i="39" s="1"/>
  <c r="AM245" i="39"/>
  <c r="AI245" i="39" a="1"/>
  <c r="AI245" i="39" s="1"/>
  <c r="AJ245" i="39" s="1"/>
  <c r="AD245" i="39"/>
  <c r="Z245" i="39"/>
  <c r="AA245" i="39" s="1"/>
  <c r="Z245" i="39" a="1"/>
  <c r="U245" i="39"/>
  <c r="R245" i="39"/>
  <c r="Q245" i="39" a="1"/>
  <c r="Q245" i="39" s="1"/>
  <c r="L245" i="39"/>
  <c r="H245" i="39" a="1"/>
  <c r="H245" i="39" s="1"/>
  <c r="I245" i="39" s="1"/>
  <c r="GA244" i="39"/>
  <c r="FW244" i="39" a="1"/>
  <c r="FW244" i="39" s="1"/>
  <c r="FX244" i="39" s="1"/>
  <c r="FR244" i="39"/>
  <c r="FN244" i="39"/>
  <c r="FO244" i="39" s="1"/>
  <c r="FN244" i="39" a="1"/>
  <c r="FI244" i="39"/>
  <c r="FF244" i="39"/>
  <c r="FE244" i="39" a="1"/>
  <c r="FE244" i="39" s="1"/>
  <c r="EZ244" i="39"/>
  <c r="EV244" i="39" a="1"/>
  <c r="EV244" i="39" s="1"/>
  <c r="EW244" i="39" s="1"/>
  <c r="EQ244" i="39"/>
  <c r="EM244" i="39" a="1"/>
  <c r="EM244" i="39" s="1"/>
  <c r="EN244" i="39" s="1"/>
  <c r="EH244" i="39"/>
  <c r="ED244" i="39"/>
  <c r="EE244" i="39" s="1"/>
  <c r="ED244" i="39" a="1"/>
  <c r="DY244" i="39"/>
  <c r="DV244" i="39"/>
  <c r="DU244" i="39" a="1"/>
  <c r="DU244" i="39" s="1"/>
  <c r="DP244" i="39"/>
  <c r="DL244" i="39" a="1"/>
  <c r="DL244" i="39" s="1"/>
  <c r="DM244" i="39" s="1"/>
  <c r="DG244" i="39"/>
  <c r="DC244" i="39" a="1"/>
  <c r="DC244" i="39" s="1"/>
  <c r="DD244" i="39" s="1"/>
  <c r="CX244" i="39"/>
  <c r="CT244" i="39"/>
  <c r="CU244" i="39" s="1"/>
  <c r="CT244" i="39" a="1"/>
  <c r="CO244" i="39"/>
  <c r="CL244" i="39"/>
  <c r="CK244" i="39" a="1"/>
  <c r="CK244" i="39" s="1"/>
  <c r="CF244" i="39"/>
  <c r="CB244" i="39" a="1"/>
  <c r="CB244" i="39" s="1"/>
  <c r="CC244" i="39" s="1"/>
  <c r="BW244" i="39"/>
  <c r="BS244" i="39" a="1"/>
  <c r="BS244" i="39" s="1"/>
  <c r="BT244" i="39" s="1"/>
  <c r="BN244" i="39"/>
  <c r="BJ244" i="39"/>
  <c r="BK244" i="39" s="1"/>
  <c r="BJ244" i="39" a="1"/>
  <c r="BE244" i="39"/>
  <c r="BB244" i="39"/>
  <c r="BA244" i="39" a="1"/>
  <c r="BA244" i="39" s="1"/>
  <c r="AV244" i="39"/>
  <c r="AR244" i="39" a="1"/>
  <c r="AR244" i="39" s="1"/>
  <c r="AS244" i="39" s="1"/>
  <c r="AM244" i="39"/>
  <c r="AI244" i="39" a="1"/>
  <c r="AI244" i="39" s="1"/>
  <c r="AJ244" i="39" s="1"/>
  <c r="AD244" i="39"/>
  <c r="Z244" i="39"/>
  <c r="AA244" i="39" s="1"/>
  <c r="Z244" i="39" a="1"/>
  <c r="U244" i="39"/>
  <c r="R244" i="39"/>
  <c r="Q244" i="39" a="1"/>
  <c r="Q244" i="39" s="1"/>
  <c r="L244" i="39"/>
  <c r="H244" i="39" a="1"/>
  <c r="H244" i="39" s="1"/>
  <c r="I244" i="39" s="1"/>
  <c r="GA243" i="39"/>
  <c r="FW243" i="39" a="1"/>
  <c r="FW243" i="39" s="1"/>
  <c r="FX243" i="39" s="1"/>
  <c r="FR243" i="39"/>
  <c r="FN243" i="39"/>
  <c r="FO243" i="39" s="1"/>
  <c r="FN243" i="39" a="1"/>
  <c r="FI243" i="39"/>
  <c r="FF243" i="39"/>
  <c r="FE243" i="39" a="1"/>
  <c r="FE243" i="39" s="1"/>
  <c r="EZ243" i="39"/>
  <c r="EV243" i="39" a="1"/>
  <c r="EV243" i="39" s="1"/>
  <c r="EW243" i="39" s="1"/>
  <c r="EQ243" i="39"/>
  <c r="EM243" i="39" a="1"/>
  <c r="EM243" i="39" s="1"/>
  <c r="EN243" i="39" s="1"/>
  <c r="EH243" i="39"/>
  <c r="ED243" i="39"/>
  <c r="EE243" i="39" s="1"/>
  <c r="ED243" i="39" a="1"/>
  <c r="DY243" i="39"/>
  <c r="DV243" i="39"/>
  <c r="DU243" i="39" a="1"/>
  <c r="DU243" i="39" s="1"/>
  <c r="DP243" i="39"/>
  <c r="DL243" i="39" a="1"/>
  <c r="DL243" i="39" s="1"/>
  <c r="DM243" i="39" s="1"/>
  <c r="DG243" i="39"/>
  <c r="DC243" i="39" a="1"/>
  <c r="DC243" i="39" s="1"/>
  <c r="DD243" i="39" s="1"/>
  <c r="CX243" i="39"/>
  <c r="CT243" i="39"/>
  <c r="CU243" i="39" s="1"/>
  <c r="CT243" i="39" a="1"/>
  <c r="CO243" i="39"/>
  <c r="CL243" i="39"/>
  <c r="CK243" i="39" a="1"/>
  <c r="CK243" i="39" s="1"/>
  <c r="CF243" i="39"/>
  <c r="CB243" i="39" a="1"/>
  <c r="CB243" i="39" s="1"/>
  <c r="CC243" i="39" s="1"/>
  <c r="BW243" i="39"/>
  <c r="BS243" i="39" a="1"/>
  <c r="BS243" i="39" s="1"/>
  <c r="BT243" i="39" s="1"/>
  <c r="BN243" i="39"/>
  <c r="BJ243" i="39"/>
  <c r="BK243" i="39" s="1"/>
  <c r="BJ243" i="39" a="1"/>
  <c r="BE243" i="39"/>
  <c r="BB243" i="39"/>
  <c r="BA243" i="39" a="1"/>
  <c r="BA243" i="39" s="1"/>
  <c r="AV243" i="39"/>
  <c r="AR243" i="39" a="1"/>
  <c r="AR243" i="39" s="1"/>
  <c r="AS243" i="39" s="1"/>
  <c r="AM243" i="39"/>
  <c r="AI243" i="39" a="1"/>
  <c r="AI243" i="39" s="1"/>
  <c r="AJ243" i="39" s="1"/>
  <c r="AD243" i="39"/>
  <c r="Z243" i="39"/>
  <c r="AA243" i="39" s="1"/>
  <c r="Z243" i="39" a="1"/>
  <c r="U243" i="39"/>
  <c r="R243" i="39"/>
  <c r="Q243" i="39" a="1"/>
  <c r="Q243" i="39" s="1"/>
  <c r="L243" i="39"/>
  <c r="H243" i="39" a="1"/>
  <c r="H243" i="39" s="1"/>
  <c r="I243" i="39" s="1"/>
  <c r="GA242" i="39"/>
  <c r="FW242" i="39" a="1"/>
  <c r="FW242" i="39" s="1"/>
  <c r="FX242" i="39" s="1"/>
  <c r="FR242" i="39"/>
  <c r="FN242" i="39"/>
  <c r="FO242" i="39" s="1"/>
  <c r="FN242" i="39" a="1"/>
  <c r="FI242" i="39"/>
  <c r="FF242" i="39"/>
  <c r="FE242" i="39" a="1"/>
  <c r="FE242" i="39" s="1"/>
  <c r="EZ242" i="39"/>
  <c r="EV242" i="39" a="1"/>
  <c r="EV242" i="39" s="1"/>
  <c r="EW242" i="39" s="1"/>
  <c r="EQ242" i="39"/>
  <c r="EM242" i="39" a="1"/>
  <c r="EM242" i="39" s="1"/>
  <c r="EN242" i="39" s="1"/>
  <c r="EH242" i="39"/>
  <c r="ED242" i="39"/>
  <c r="EE242" i="39" s="1"/>
  <c r="ED242" i="39" a="1"/>
  <c r="DY242" i="39"/>
  <c r="DV242" i="39"/>
  <c r="DU242" i="39" a="1"/>
  <c r="DU242" i="39" s="1"/>
  <c r="DP242" i="39"/>
  <c r="DL242" i="39" a="1"/>
  <c r="DL242" i="39" s="1"/>
  <c r="DM242" i="39" s="1"/>
  <c r="DG242" i="39"/>
  <c r="DC242" i="39" a="1"/>
  <c r="DC242" i="39" s="1"/>
  <c r="DD242" i="39" s="1"/>
  <c r="CX242" i="39"/>
  <c r="CT242" i="39"/>
  <c r="CU242" i="39" s="1"/>
  <c r="CT242" i="39" a="1"/>
  <c r="CO242" i="39"/>
  <c r="CL242" i="39"/>
  <c r="CK242" i="39" a="1"/>
  <c r="CK242" i="39" s="1"/>
  <c r="CF242" i="39"/>
  <c r="CB242" i="39" a="1"/>
  <c r="CB242" i="39" s="1"/>
  <c r="CC242" i="39" s="1"/>
  <c r="BW242" i="39"/>
  <c r="BS242" i="39" a="1"/>
  <c r="BS242" i="39" s="1"/>
  <c r="BT242" i="39" s="1"/>
  <c r="BN242" i="39"/>
  <c r="BJ242" i="39"/>
  <c r="BK242" i="39" s="1"/>
  <c r="BJ242" i="39" a="1"/>
  <c r="BE242" i="39"/>
  <c r="BB242" i="39"/>
  <c r="BA242" i="39" a="1"/>
  <c r="BA242" i="39" s="1"/>
  <c r="AV242" i="39"/>
  <c r="AR242" i="39" a="1"/>
  <c r="AR242" i="39" s="1"/>
  <c r="AS242" i="39" s="1"/>
  <c r="AM242" i="39"/>
  <c r="AI242" i="39" a="1"/>
  <c r="AI242" i="39" s="1"/>
  <c r="AJ242" i="39" s="1"/>
  <c r="AD242" i="39"/>
  <c r="Z242" i="39"/>
  <c r="AA242" i="39" s="1"/>
  <c r="Z242" i="39" a="1"/>
  <c r="U242" i="39"/>
  <c r="R242" i="39"/>
  <c r="Q242" i="39" a="1"/>
  <c r="Q242" i="39" s="1"/>
  <c r="L242" i="39"/>
  <c r="H242" i="39" a="1"/>
  <c r="H242" i="39" s="1"/>
  <c r="I242" i="39" s="1"/>
  <c r="GA241" i="39"/>
  <c r="FW241" i="39" a="1"/>
  <c r="FW241" i="39" s="1"/>
  <c r="FX241" i="39" s="1"/>
  <c r="FR241" i="39"/>
  <c r="FN241" i="39"/>
  <c r="FO241" i="39" s="1"/>
  <c r="FN241" i="39" a="1"/>
  <c r="FI241" i="39"/>
  <c r="FF241" i="39"/>
  <c r="FE241" i="39" a="1"/>
  <c r="FE241" i="39" s="1"/>
  <c r="EZ241" i="39"/>
  <c r="EV241" i="39" a="1"/>
  <c r="EV241" i="39" s="1"/>
  <c r="EW241" i="39" s="1"/>
  <c r="EQ241" i="39"/>
  <c r="EM241" i="39" a="1"/>
  <c r="EM241" i="39" s="1"/>
  <c r="EN241" i="39" s="1"/>
  <c r="EH241" i="39"/>
  <c r="ED241" i="39"/>
  <c r="EE241" i="39" s="1"/>
  <c r="ED241" i="39" a="1"/>
  <c r="DY241" i="39"/>
  <c r="DV241" i="39"/>
  <c r="DU241" i="39" a="1"/>
  <c r="DU241" i="39" s="1"/>
  <c r="DP241" i="39"/>
  <c r="DL241" i="39" a="1"/>
  <c r="DL241" i="39" s="1"/>
  <c r="DM241" i="39" s="1"/>
  <c r="DG241" i="39"/>
  <c r="DC241" i="39" a="1"/>
  <c r="DC241" i="39" s="1"/>
  <c r="DD241" i="39" s="1"/>
  <c r="CX241" i="39"/>
  <c r="CT241" i="39"/>
  <c r="CU241" i="39" s="1"/>
  <c r="CT241" i="39" a="1"/>
  <c r="CO241" i="39"/>
  <c r="CL241" i="39"/>
  <c r="CK241" i="39" a="1"/>
  <c r="CK241" i="39" s="1"/>
  <c r="CF241" i="39"/>
  <c r="CB241" i="39" a="1"/>
  <c r="CB241" i="39" s="1"/>
  <c r="CC241" i="39" s="1"/>
  <c r="BW241" i="39"/>
  <c r="BS241" i="39" a="1"/>
  <c r="BS241" i="39" s="1"/>
  <c r="BT241" i="39" s="1"/>
  <c r="BN241" i="39"/>
  <c r="BJ241" i="39"/>
  <c r="BK241" i="39" s="1"/>
  <c r="BJ241" i="39" a="1"/>
  <c r="BE241" i="39"/>
  <c r="BB241" i="39"/>
  <c r="BA241" i="39" a="1"/>
  <c r="BA241" i="39" s="1"/>
  <c r="AV241" i="39"/>
  <c r="AR241" i="39" a="1"/>
  <c r="AR241" i="39" s="1"/>
  <c r="AS241" i="39" s="1"/>
  <c r="AM241" i="39"/>
  <c r="AI241" i="39" a="1"/>
  <c r="AI241" i="39" s="1"/>
  <c r="AJ241" i="39" s="1"/>
  <c r="AD241" i="39"/>
  <c r="Z241" i="39"/>
  <c r="AA241" i="39" s="1"/>
  <c r="Z241" i="39" a="1"/>
  <c r="U241" i="39"/>
  <c r="R241" i="39"/>
  <c r="Q241" i="39" a="1"/>
  <c r="Q241" i="39" s="1"/>
  <c r="L241" i="39"/>
  <c r="H241" i="39" a="1"/>
  <c r="H241" i="39" s="1"/>
  <c r="I241" i="39" s="1"/>
  <c r="GA240" i="39"/>
  <c r="FW240" i="39" a="1"/>
  <c r="FW240" i="39" s="1"/>
  <c r="FX240" i="39" s="1"/>
  <c r="FR240" i="39"/>
  <c r="FN240" i="39"/>
  <c r="FO240" i="39" s="1"/>
  <c r="FN240" i="39" a="1"/>
  <c r="FI240" i="39"/>
  <c r="FF240" i="39"/>
  <c r="FE240" i="39" a="1"/>
  <c r="FE240" i="39" s="1"/>
  <c r="EZ240" i="39"/>
  <c r="EV240" i="39" a="1"/>
  <c r="EV240" i="39" s="1"/>
  <c r="EW240" i="39" s="1"/>
  <c r="EQ240" i="39"/>
  <c r="EM240" i="39" a="1"/>
  <c r="EM240" i="39" s="1"/>
  <c r="EN240" i="39" s="1"/>
  <c r="EH240" i="39"/>
  <c r="ED240" i="39"/>
  <c r="EE240" i="39" s="1"/>
  <c r="ED240" i="39" a="1"/>
  <c r="DY240" i="39"/>
  <c r="DV240" i="39"/>
  <c r="DU240" i="39" a="1"/>
  <c r="DU240" i="39" s="1"/>
  <c r="DP240" i="39"/>
  <c r="DL240" i="39" a="1"/>
  <c r="DL240" i="39" s="1"/>
  <c r="DM240" i="39" s="1"/>
  <c r="DG240" i="39"/>
  <c r="DC240" i="39" a="1"/>
  <c r="DC240" i="39" s="1"/>
  <c r="DD240" i="39" s="1"/>
  <c r="CX240" i="39"/>
  <c r="CT240" i="39"/>
  <c r="CU240" i="39" s="1"/>
  <c r="CT240" i="39" a="1"/>
  <c r="CO240" i="39"/>
  <c r="CL240" i="39"/>
  <c r="CK240" i="39" a="1"/>
  <c r="CK240" i="39" s="1"/>
  <c r="CF240" i="39"/>
  <c r="CB240" i="39" a="1"/>
  <c r="CB240" i="39" s="1"/>
  <c r="CC240" i="39" s="1"/>
  <c r="BW240" i="39"/>
  <c r="BS240" i="39" a="1"/>
  <c r="BS240" i="39" s="1"/>
  <c r="BT240" i="39" s="1"/>
  <c r="BN240" i="39"/>
  <c r="BJ240" i="39"/>
  <c r="BK240" i="39" s="1"/>
  <c r="BJ240" i="39" a="1"/>
  <c r="BE240" i="39"/>
  <c r="BB240" i="39"/>
  <c r="BA240" i="39" a="1"/>
  <c r="BA240" i="39" s="1"/>
  <c r="AV240" i="39"/>
  <c r="AR240" i="39" a="1"/>
  <c r="AR240" i="39" s="1"/>
  <c r="AS240" i="39" s="1"/>
  <c r="AM240" i="39"/>
  <c r="AI240" i="39" a="1"/>
  <c r="AI240" i="39" s="1"/>
  <c r="AJ240" i="39" s="1"/>
  <c r="AD240" i="39"/>
  <c r="Z240" i="39"/>
  <c r="AA240" i="39" s="1"/>
  <c r="Z240" i="39" a="1"/>
  <c r="U240" i="39"/>
  <c r="R240" i="39"/>
  <c r="Q240" i="39" a="1"/>
  <c r="Q240" i="39" s="1"/>
  <c r="L240" i="39"/>
  <c r="H240" i="39" a="1"/>
  <c r="H240" i="39" s="1"/>
  <c r="I240" i="39" s="1"/>
  <c r="GA239" i="39"/>
  <c r="FW239" i="39" a="1"/>
  <c r="FW239" i="39" s="1"/>
  <c r="FX239" i="39" s="1"/>
  <c r="FR239" i="39"/>
  <c r="FN239" i="39"/>
  <c r="FO239" i="39" s="1"/>
  <c r="FN239" i="39" a="1"/>
  <c r="FI239" i="39"/>
  <c r="FF239" i="39"/>
  <c r="FE239" i="39" a="1"/>
  <c r="FE239" i="39" s="1"/>
  <c r="EZ239" i="39"/>
  <c r="EV239" i="39" a="1"/>
  <c r="EV239" i="39" s="1"/>
  <c r="EW239" i="39" s="1"/>
  <c r="EQ239" i="39"/>
  <c r="EM239" i="39" a="1"/>
  <c r="EM239" i="39" s="1"/>
  <c r="EN239" i="39" s="1"/>
  <c r="EH239" i="39"/>
  <c r="ED239" i="39"/>
  <c r="EE239" i="39" s="1"/>
  <c r="ED239" i="39" a="1"/>
  <c r="DY239" i="39"/>
  <c r="DV239" i="39"/>
  <c r="DU239" i="39" a="1"/>
  <c r="DU239" i="39" s="1"/>
  <c r="DP239" i="39"/>
  <c r="DL239" i="39" a="1"/>
  <c r="DL239" i="39" s="1"/>
  <c r="DM239" i="39" s="1"/>
  <c r="DG239" i="39"/>
  <c r="DC239" i="39" a="1"/>
  <c r="DC239" i="39" s="1"/>
  <c r="DD239" i="39" s="1"/>
  <c r="CX239" i="39"/>
  <c r="CT239" i="39"/>
  <c r="CU239" i="39" s="1"/>
  <c r="CT239" i="39" a="1"/>
  <c r="CO239" i="39"/>
  <c r="CL239" i="39"/>
  <c r="CK239" i="39" a="1"/>
  <c r="CK239" i="39" s="1"/>
  <c r="CF239" i="39"/>
  <c r="CB239" i="39" a="1"/>
  <c r="CB239" i="39" s="1"/>
  <c r="CC239" i="39" s="1"/>
  <c r="BW239" i="39"/>
  <c r="BS239" i="39" a="1"/>
  <c r="BS239" i="39" s="1"/>
  <c r="BT239" i="39" s="1"/>
  <c r="BN239" i="39"/>
  <c r="BJ239" i="39"/>
  <c r="BK239" i="39" s="1"/>
  <c r="BJ239" i="39" a="1"/>
  <c r="BE239" i="39"/>
  <c r="BB239" i="39"/>
  <c r="BA239" i="39" a="1"/>
  <c r="BA239" i="39" s="1"/>
  <c r="AV239" i="39"/>
  <c r="AR239" i="39" a="1"/>
  <c r="AR239" i="39" s="1"/>
  <c r="AS239" i="39" s="1"/>
  <c r="AM239" i="39"/>
  <c r="AI239" i="39" a="1"/>
  <c r="AI239" i="39" s="1"/>
  <c r="AJ239" i="39" s="1"/>
  <c r="AD239" i="39"/>
  <c r="Z239" i="39"/>
  <c r="AA239" i="39" s="1"/>
  <c r="Z239" i="39" a="1"/>
  <c r="U239" i="39"/>
  <c r="R239" i="39"/>
  <c r="Q239" i="39" a="1"/>
  <c r="Q239" i="39" s="1"/>
  <c r="L239" i="39"/>
  <c r="H239" i="39" a="1"/>
  <c r="H239" i="39" s="1"/>
  <c r="I239" i="39" s="1"/>
  <c r="GA238" i="39"/>
  <c r="FW238" i="39" a="1"/>
  <c r="FW238" i="39" s="1"/>
  <c r="FX238" i="39" s="1"/>
  <c r="FR238" i="39"/>
  <c r="FN238" i="39"/>
  <c r="FO238" i="39" s="1"/>
  <c r="FN238" i="39" a="1"/>
  <c r="FI238" i="39"/>
  <c r="FF238" i="39"/>
  <c r="FE238" i="39" a="1"/>
  <c r="FE238" i="39" s="1"/>
  <c r="EZ238" i="39"/>
  <c r="EV238" i="39" a="1"/>
  <c r="EV238" i="39" s="1"/>
  <c r="EW238" i="39" s="1"/>
  <c r="EQ238" i="39"/>
  <c r="EM238" i="39" a="1"/>
  <c r="EM238" i="39" s="1"/>
  <c r="EN238" i="39" s="1"/>
  <c r="EH238" i="39"/>
  <c r="ED238" i="39"/>
  <c r="EE238" i="39" s="1"/>
  <c r="ED238" i="39" a="1"/>
  <c r="DY238" i="39"/>
  <c r="DV238" i="39"/>
  <c r="DU238" i="39" a="1"/>
  <c r="DU238" i="39" s="1"/>
  <c r="DP238" i="39"/>
  <c r="DL238" i="39" a="1"/>
  <c r="DL238" i="39" s="1"/>
  <c r="DM238" i="39" s="1"/>
  <c r="DG238" i="39"/>
  <c r="DC238" i="39" a="1"/>
  <c r="DC238" i="39" s="1"/>
  <c r="DD238" i="39" s="1"/>
  <c r="CX238" i="39"/>
  <c r="CT238" i="39"/>
  <c r="CU238" i="39" s="1"/>
  <c r="CT238" i="39" a="1"/>
  <c r="CO238" i="39"/>
  <c r="CL238" i="39"/>
  <c r="CK238" i="39" a="1"/>
  <c r="CK238" i="39" s="1"/>
  <c r="CF238" i="39"/>
  <c r="CB238" i="39" a="1"/>
  <c r="CB238" i="39" s="1"/>
  <c r="CC238" i="39" s="1"/>
  <c r="BW238" i="39"/>
  <c r="BS238" i="39" a="1"/>
  <c r="BS238" i="39" s="1"/>
  <c r="BT238" i="39" s="1"/>
  <c r="BN238" i="39"/>
  <c r="BJ238" i="39"/>
  <c r="BK238" i="39" s="1"/>
  <c r="BJ238" i="39" a="1"/>
  <c r="BE238" i="39"/>
  <c r="BB238" i="39"/>
  <c r="BA238" i="39" a="1"/>
  <c r="BA238" i="39" s="1"/>
  <c r="AV238" i="39"/>
  <c r="AR238" i="39" a="1"/>
  <c r="AR238" i="39" s="1"/>
  <c r="AS238" i="39" s="1"/>
  <c r="AM238" i="39"/>
  <c r="AI238" i="39" a="1"/>
  <c r="AI238" i="39" s="1"/>
  <c r="AJ238" i="39" s="1"/>
  <c r="AD238" i="39"/>
  <c r="Z238" i="39"/>
  <c r="AA238" i="39" s="1"/>
  <c r="Z238" i="39" a="1"/>
  <c r="U238" i="39"/>
  <c r="R238" i="39"/>
  <c r="Q238" i="39" a="1"/>
  <c r="Q238" i="39" s="1"/>
  <c r="L238" i="39"/>
  <c r="H238" i="39" a="1"/>
  <c r="H238" i="39" s="1"/>
  <c r="I238" i="39" s="1"/>
  <c r="GA237" i="39"/>
  <c r="FW237" i="39" a="1"/>
  <c r="FW237" i="39" s="1"/>
  <c r="FX237" i="39" s="1"/>
  <c r="FR237" i="39"/>
  <c r="FN237" i="39"/>
  <c r="FO237" i="39" s="1"/>
  <c r="FN237" i="39" a="1"/>
  <c r="FI237" i="39"/>
  <c r="FF237" i="39"/>
  <c r="FE237" i="39" a="1"/>
  <c r="FE237" i="39" s="1"/>
  <c r="EZ237" i="39"/>
  <c r="EV237" i="39" a="1"/>
  <c r="EV237" i="39" s="1"/>
  <c r="EW237" i="39" s="1"/>
  <c r="EQ237" i="39"/>
  <c r="EM237" i="39" a="1"/>
  <c r="EM237" i="39" s="1"/>
  <c r="EN237" i="39" s="1"/>
  <c r="EH237" i="39"/>
  <c r="ED237" i="39"/>
  <c r="EE237" i="39" s="1"/>
  <c r="ED237" i="39" a="1"/>
  <c r="DY237" i="39"/>
  <c r="DV237" i="39"/>
  <c r="DU237" i="39" a="1"/>
  <c r="DU237" i="39" s="1"/>
  <c r="DP237" i="39"/>
  <c r="DL237" i="39" a="1"/>
  <c r="DL237" i="39" s="1"/>
  <c r="DM237" i="39" s="1"/>
  <c r="DG237" i="39"/>
  <c r="DC237" i="39" a="1"/>
  <c r="DC237" i="39" s="1"/>
  <c r="DD237" i="39" s="1"/>
  <c r="CX237" i="39"/>
  <c r="CT237" i="39"/>
  <c r="CU237" i="39" s="1"/>
  <c r="CT237" i="39" a="1"/>
  <c r="CO237" i="39"/>
  <c r="CL237" i="39"/>
  <c r="CK237" i="39" a="1"/>
  <c r="CK237" i="39" s="1"/>
  <c r="CF237" i="39"/>
  <c r="CB237" i="39" a="1"/>
  <c r="CB237" i="39" s="1"/>
  <c r="CC237" i="39" s="1"/>
  <c r="BW237" i="39"/>
  <c r="BS237" i="39" a="1"/>
  <c r="BS237" i="39" s="1"/>
  <c r="BT237" i="39" s="1"/>
  <c r="BN237" i="39"/>
  <c r="BJ237" i="39"/>
  <c r="BK237" i="39" s="1"/>
  <c r="BJ237" i="39" a="1"/>
  <c r="BE237" i="39"/>
  <c r="BB237" i="39"/>
  <c r="BA237" i="39" a="1"/>
  <c r="BA237" i="39" s="1"/>
  <c r="AV237" i="39"/>
  <c r="AR237" i="39" a="1"/>
  <c r="AR237" i="39" s="1"/>
  <c r="AS237" i="39" s="1"/>
  <c r="AM237" i="39"/>
  <c r="AI237" i="39" a="1"/>
  <c r="AI237" i="39" s="1"/>
  <c r="AJ237" i="39" s="1"/>
  <c r="AD237" i="39"/>
  <c r="Z237" i="39"/>
  <c r="AA237" i="39" s="1"/>
  <c r="Z237" i="39" a="1"/>
  <c r="U237" i="39"/>
  <c r="R237" i="39"/>
  <c r="Q237" i="39" a="1"/>
  <c r="Q237" i="39" s="1"/>
  <c r="L237" i="39"/>
  <c r="H237" i="39" a="1"/>
  <c r="H237" i="39" s="1"/>
  <c r="I237" i="39" s="1"/>
  <c r="GA236" i="39"/>
  <c r="FW236" i="39" a="1"/>
  <c r="FW236" i="39" s="1"/>
  <c r="FX236" i="39" s="1"/>
  <c r="FR236" i="39"/>
  <c r="FN236" i="39"/>
  <c r="FO236" i="39" s="1"/>
  <c r="FN236" i="39" a="1"/>
  <c r="FI236" i="39"/>
  <c r="FF236" i="39"/>
  <c r="FE236" i="39" a="1"/>
  <c r="FE236" i="39" s="1"/>
  <c r="EZ236" i="39"/>
  <c r="EV236" i="39" a="1"/>
  <c r="EV236" i="39" s="1"/>
  <c r="EW236" i="39" s="1"/>
  <c r="EQ236" i="39"/>
  <c r="EM236" i="39" a="1"/>
  <c r="EM236" i="39" s="1"/>
  <c r="EN236" i="39" s="1"/>
  <c r="EH236" i="39"/>
  <c r="ED236" i="39"/>
  <c r="EE236" i="39" s="1"/>
  <c r="ED236" i="39" a="1"/>
  <c r="DY236" i="39"/>
  <c r="DV236" i="39"/>
  <c r="DU236" i="39" a="1"/>
  <c r="DU236" i="39" s="1"/>
  <c r="DP236" i="39"/>
  <c r="DL236" i="39" a="1"/>
  <c r="DL236" i="39" s="1"/>
  <c r="DM236" i="39" s="1"/>
  <c r="DG236" i="39"/>
  <c r="DC236" i="39" a="1"/>
  <c r="DC236" i="39" s="1"/>
  <c r="DD236" i="39" s="1"/>
  <c r="CX236" i="39"/>
  <c r="CT236" i="39"/>
  <c r="CU236" i="39" s="1"/>
  <c r="CT236" i="39" a="1"/>
  <c r="CO236" i="39"/>
  <c r="CL236" i="39"/>
  <c r="CK236" i="39" a="1"/>
  <c r="CK236" i="39" s="1"/>
  <c r="CF236" i="39"/>
  <c r="CB236" i="39" a="1"/>
  <c r="CB236" i="39" s="1"/>
  <c r="CC236" i="39" s="1"/>
  <c r="BW236" i="39"/>
  <c r="BS236" i="39" a="1"/>
  <c r="BS236" i="39" s="1"/>
  <c r="BT236" i="39" s="1"/>
  <c r="BN236" i="39"/>
  <c r="BJ236" i="39"/>
  <c r="BK236" i="39" s="1"/>
  <c r="BJ236" i="39" a="1"/>
  <c r="BE236" i="39"/>
  <c r="BB236" i="39"/>
  <c r="BA236" i="39" a="1"/>
  <c r="BA236" i="39" s="1"/>
  <c r="AV236" i="39"/>
  <c r="AR236" i="39" a="1"/>
  <c r="AR236" i="39" s="1"/>
  <c r="AS236" i="39" s="1"/>
  <c r="AM236" i="39"/>
  <c r="AI236" i="39" a="1"/>
  <c r="AI236" i="39" s="1"/>
  <c r="AJ236" i="39" s="1"/>
  <c r="AD236" i="39"/>
  <c r="Z236" i="39"/>
  <c r="AA236" i="39" s="1"/>
  <c r="Z236" i="39" a="1"/>
  <c r="U236" i="39"/>
  <c r="R236" i="39"/>
  <c r="Q236" i="39" a="1"/>
  <c r="Q236" i="39" s="1"/>
  <c r="L236" i="39"/>
  <c r="H236" i="39" a="1"/>
  <c r="H236" i="39" s="1"/>
  <c r="I236" i="39" s="1"/>
  <c r="GA235" i="39"/>
  <c r="FW235" i="39" a="1"/>
  <c r="FW235" i="39" s="1"/>
  <c r="FX235" i="39" s="1"/>
  <c r="FR235" i="39"/>
  <c r="FN235" i="39"/>
  <c r="FO235" i="39" s="1"/>
  <c r="FN235" i="39" a="1"/>
  <c r="FI235" i="39"/>
  <c r="FF235" i="39"/>
  <c r="FE235" i="39" a="1"/>
  <c r="FE235" i="39" s="1"/>
  <c r="EZ235" i="39"/>
  <c r="EV235" i="39" a="1"/>
  <c r="EV235" i="39" s="1"/>
  <c r="EW235" i="39" s="1"/>
  <c r="EQ235" i="39"/>
  <c r="EM235" i="39" a="1"/>
  <c r="EM235" i="39" s="1"/>
  <c r="EN235" i="39" s="1"/>
  <c r="EH235" i="39"/>
  <c r="ED235" i="39"/>
  <c r="EE235" i="39" s="1"/>
  <c r="ED235" i="39" a="1"/>
  <c r="DY235" i="39"/>
  <c r="DV235" i="39"/>
  <c r="DU235" i="39" a="1"/>
  <c r="DU235" i="39" s="1"/>
  <c r="DP235" i="39"/>
  <c r="DL235" i="39" a="1"/>
  <c r="DL235" i="39" s="1"/>
  <c r="DM235" i="39" s="1"/>
  <c r="DG235" i="39"/>
  <c r="DC235" i="39" a="1"/>
  <c r="DC235" i="39" s="1"/>
  <c r="DD235" i="39" s="1"/>
  <c r="CX235" i="39"/>
  <c r="CT235" i="39"/>
  <c r="CU235" i="39" s="1"/>
  <c r="CT235" i="39" a="1"/>
  <c r="CO235" i="39"/>
  <c r="CL235" i="39"/>
  <c r="CK235" i="39" a="1"/>
  <c r="CK235" i="39" s="1"/>
  <c r="CF235" i="39"/>
  <c r="CB235" i="39" a="1"/>
  <c r="CB235" i="39" s="1"/>
  <c r="CC235" i="39" s="1"/>
  <c r="BW235" i="39"/>
  <c r="BS235" i="39" a="1"/>
  <c r="BS235" i="39" s="1"/>
  <c r="BT235" i="39" s="1"/>
  <c r="BN235" i="39"/>
  <c r="BJ235" i="39"/>
  <c r="BK235" i="39" s="1"/>
  <c r="BJ235" i="39" a="1"/>
  <c r="BE235" i="39"/>
  <c r="BB235" i="39"/>
  <c r="BA235" i="39" a="1"/>
  <c r="BA235" i="39" s="1"/>
  <c r="AV235" i="39"/>
  <c r="AR235" i="39" a="1"/>
  <c r="AR235" i="39" s="1"/>
  <c r="AS235" i="39" s="1"/>
  <c r="AM235" i="39"/>
  <c r="AI235" i="39" a="1"/>
  <c r="AI235" i="39" s="1"/>
  <c r="AJ235" i="39" s="1"/>
  <c r="AD235" i="39"/>
  <c r="Z235" i="39"/>
  <c r="AA235" i="39" s="1"/>
  <c r="Z235" i="39" a="1"/>
  <c r="U235" i="39"/>
  <c r="R235" i="39"/>
  <c r="Q235" i="39" a="1"/>
  <c r="Q235" i="39" s="1"/>
  <c r="L235" i="39"/>
  <c r="H235" i="39" a="1"/>
  <c r="H235" i="39" s="1"/>
  <c r="I235" i="39" s="1"/>
  <c r="GA234" i="39"/>
  <c r="FW234" i="39" a="1"/>
  <c r="FW234" i="39" s="1"/>
  <c r="FX234" i="39" s="1"/>
  <c r="FR234" i="39"/>
  <c r="FN234" i="39"/>
  <c r="FO234" i="39" s="1"/>
  <c r="FN234" i="39" a="1"/>
  <c r="FI234" i="39"/>
  <c r="FF234" i="39"/>
  <c r="FE234" i="39" a="1"/>
  <c r="FE234" i="39" s="1"/>
  <c r="EZ234" i="39"/>
  <c r="EV234" i="39" a="1"/>
  <c r="EV234" i="39" s="1"/>
  <c r="EW234" i="39" s="1"/>
  <c r="EQ234" i="39"/>
  <c r="EM234" i="39" a="1"/>
  <c r="EM234" i="39" s="1"/>
  <c r="EN234" i="39" s="1"/>
  <c r="EH234" i="39"/>
  <c r="ED234" i="39"/>
  <c r="EE234" i="39" s="1"/>
  <c r="ED234" i="39" a="1"/>
  <c r="DY234" i="39"/>
  <c r="DV234" i="39"/>
  <c r="DU234" i="39" a="1"/>
  <c r="DU234" i="39" s="1"/>
  <c r="DP234" i="39"/>
  <c r="DL234" i="39" a="1"/>
  <c r="DL234" i="39" s="1"/>
  <c r="DM234" i="39" s="1"/>
  <c r="DG234" i="39"/>
  <c r="DC234" i="39" a="1"/>
  <c r="DC234" i="39" s="1"/>
  <c r="DD234" i="39" s="1"/>
  <c r="CX234" i="39"/>
  <c r="CT234" i="39"/>
  <c r="CU234" i="39" s="1"/>
  <c r="CT234" i="39" a="1"/>
  <c r="CO234" i="39"/>
  <c r="CL234" i="39"/>
  <c r="CK234" i="39" a="1"/>
  <c r="CK234" i="39" s="1"/>
  <c r="CF234" i="39"/>
  <c r="CB234" i="39" a="1"/>
  <c r="CB234" i="39" s="1"/>
  <c r="CC234" i="39" s="1"/>
  <c r="BW234" i="39"/>
  <c r="BS234" i="39" a="1"/>
  <c r="BS234" i="39" s="1"/>
  <c r="BT234" i="39" s="1"/>
  <c r="BN234" i="39"/>
  <c r="BJ234" i="39"/>
  <c r="BK234" i="39" s="1"/>
  <c r="BJ234" i="39" a="1"/>
  <c r="BE234" i="39"/>
  <c r="BB234" i="39"/>
  <c r="BA234" i="39" a="1"/>
  <c r="BA234" i="39" s="1"/>
  <c r="AV234" i="39"/>
  <c r="AR234" i="39" a="1"/>
  <c r="AR234" i="39" s="1"/>
  <c r="AS234" i="39" s="1"/>
  <c r="AM234" i="39"/>
  <c r="AI234" i="39" a="1"/>
  <c r="AI234" i="39" s="1"/>
  <c r="AJ234" i="39" s="1"/>
  <c r="AD234" i="39"/>
  <c r="Z234" i="39"/>
  <c r="AA234" i="39" s="1"/>
  <c r="Z234" i="39" a="1"/>
  <c r="U234" i="39"/>
  <c r="R234" i="39"/>
  <c r="Q234" i="39" a="1"/>
  <c r="Q234" i="39" s="1"/>
  <c r="L234" i="39"/>
  <c r="I234" i="39"/>
  <c r="H234" i="39" a="1"/>
  <c r="H234" i="39" s="1"/>
  <c r="GA233" i="39"/>
  <c r="FW233" i="39" a="1"/>
  <c r="FW233" i="39" s="1"/>
  <c r="FX233" i="39" s="1"/>
  <c r="FR233" i="39"/>
  <c r="FN233" i="39"/>
  <c r="FO233" i="39" s="1"/>
  <c r="FN233" i="39" a="1"/>
  <c r="FI233" i="39"/>
  <c r="FF233" i="39"/>
  <c r="FE233" i="39" a="1"/>
  <c r="FE233" i="39" s="1"/>
  <c r="EZ233" i="39"/>
  <c r="EV233" i="39" a="1"/>
  <c r="EV233" i="39" s="1"/>
  <c r="EW233" i="39" s="1"/>
  <c r="EQ233" i="39"/>
  <c r="EM233" i="39" a="1"/>
  <c r="EM233" i="39" s="1"/>
  <c r="EN233" i="39" s="1"/>
  <c r="EH233" i="39"/>
  <c r="ED233" i="39"/>
  <c r="EE233" i="39" s="1"/>
  <c r="ED233" i="39" a="1"/>
  <c r="DY233" i="39"/>
  <c r="DV233" i="39"/>
  <c r="DU233" i="39" a="1"/>
  <c r="DU233" i="39" s="1"/>
  <c r="DP233" i="39"/>
  <c r="DL233" i="39" a="1"/>
  <c r="DL233" i="39" s="1"/>
  <c r="DM233" i="39" s="1"/>
  <c r="DG233" i="39"/>
  <c r="DC233" i="39" a="1"/>
  <c r="DC233" i="39" s="1"/>
  <c r="DD233" i="39" s="1"/>
  <c r="CX233" i="39"/>
  <c r="CT233" i="39"/>
  <c r="CU233" i="39" s="1"/>
  <c r="CT233" i="39" a="1"/>
  <c r="CO233" i="39"/>
  <c r="CL233" i="39"/>
  <c r="CK233" i="39" a="1"/>
  <c r="CK233" i="39" s="1"/>
  <c r="CF233" i="39"/>
  <c r="CB233" i="39" a="1"/>
  <c r="CB233" i="39" s="1"/>
  <c r="CC233" i="39" s="1"/>
  <c r="BW233" i="39"/>
  <c r="BS233" i="39" a="1"/>
  <c r="BS233" i="39" s="1"/>
  <c r="BT233" i="39" s="1"/>
  <c r="BN233" i="39"/>
  <c r="BJ233" i="39"/>
  <c r="BK233" i="39" s="1"/>
  <c r="BJ233" i="39" a="1"/>
  <c r="BE233" i="39"/>
  <c r="BB233" i="39"/>
  <c r="BA233" i="39" a="1"/>
  <c r="BA233" i="39" s="1"/>
  <c r="AV233" i="39"/>
  <c r="AS233" i="39"/>
  <c r="AR233" i="39" a="1"/>
  <c r="AR233" i="39" s="1"/>
  <c r="AM233" i="39"/>
  <c r="AI233" i="39" a="1"/>
  <c r="AI233" i="39" s="1"/>
  <c r="AJ233" i="39" s="1"/>
  <c r="AD233" i="39"/>
  <c r="Z233" i="39"/>
  <c r="AA233" i="39" s="1"/>
  <c r="Z233" i="39" a="1"/>
  <c r="U233" i="39"/>
  <c r="R233" i="39"/>
  <c r="Q233" i="39" a="1"/>
  <c r="Q233" i="39" s="1"/>
  <c r="L233" i="39"/>
  <c r="I233" i="39"/>
  <c r="H233" i="39" a="1"/>
  <c r="H233" i="39" s="1"/>
  <c r="GA232" i="39"/>
  <c r="FW232" i="39" a="1"/>
  <c r="FW232" i="39" s="1"/>
  <c r="FX232" i="39" s="1"/>
  <c r="FR232" i="39"/>
  <c r="FN232" i="39"/>
  <c r="FO232" i="39" s="1"/>
  <c r="FN232" i="39" a="1"/>
  <c r="FI232" i="39"/>
  <c r="FF232" i="39"/>
  <c r="FE232" i="39" a="1"/>
  <c r="FE232" i="39" s="1"/>
  <c r="EZ232" i="39"/>
  <c r="EV232" i="39" a="1"/>
  <c r="EV232" i="39" s="1"/>
  <c r="EW232" i="39" s="1"/>
  <c r="EQ232" i="39"/>
  <c r="EM232" i="39" a="1"/>
  <c r="EM232" i="39" s="1"/>
  <c r="EN232" i="39" s="1"/>
  <c r="EH232" i="39"/>
  <c r="ED232" i="39"/>
  <c r="EE232" i="39" s="1"/>
  <c r="ED232" i="39" a="1"/>
  <c r="DY232" i="39"/>
  <c r="DV232" i="39"/>
  <c r="DU232" i="39" a="1"/>
  <c r="DU232" i="39" s="1"/>
  <c r="DP232" i="39"/>
  <c r="DL232" i="39" a="1"/>
  <c r="DL232" i="39" s="1"/>
  <c r="DM232" i="39" s="1"/>
  <c r="DG232" i="39"/>
  <c r="DC232" i="39" a="1"/>
  <c r="DC232" i="39" s="1"/>
  <c r="DD232" i="39" s="1"/>
  <c r="CX232" i="39"/>
  <c r="CT232" i="39"/>
  <c r="CU232" i="39" s="1"/>
  <c r="CT232" i="39" a="1"/>
  <c r="CO232" i="39"/>
  <c r="CL232" i="39"/>
  <c r="CK232" i="39" a="1"/>
  <c r="CK232" i="39" s="1"/>
  <c r="CF232" i="39"/>
  <c r="CB232" i="39" a="1"/>
  <c r="CB232" i="39" s="1"/>
  <c r="CC232" i="39" s="1"/>
  <c r="BW232" i="39"/>
  <c r="BS232" i="39" a="1"/>
  <c r="BS232" i="39" s="1"/>
  <c r="BT232" i="39" s="1"/>
  <c r="BN232" i="39"/>
  <c r="BJ232" i="39"/>
  <c r="BK232" i="39" s="1"/>
  <c r="BJ232" i="39" a="1"/>
  <c r="BE232" i="39"/>
  <c r="BB232" i="39"/>
  <c r="BA232" i="39" a="1"/>
  <c r="BA232" i="39" s="1"/>
  <c r="AV232" i="39"/>
  <c r="AR232" i="39" a="1"/>
  <c r="AR232" i="39" s="1"/>
  <c r="AS232" i="39" s="1"/>
  <c r="AM232" i="39"/>
  <c r="AI232" i="39" a="1"/>
  <c r="AI232" i="39" s="1"/>
  <c r="AJ232" i="39" s="1"/>
  <c r="AD232" i="39"/>
  <c r="Z232" i="39"/>
  <c r="AA232" i="39" s="1"/>
  <c r="Z232" i="39" a="1"/>
  <c r="U232" i="39"/>
  <c r="R232" i="39"/>
  <c r="Q232" i="39" a="1"/>
  <c r="Q232" i="39" s="1"/>
  <c r="L232" i="39"/>
  <c r="I232" i="39"/>
  <c r="H232" i="39" a="1"/>
  <c r="H232" i="39" s="1"/>
  <c r="GA231" i="39"/>
  <c r="FW231" i="39" a="1"/>
  <c r="FW231" i="39" s="1"/>
  <c r="FX231" i="39" s="1"/>
  <c r="FR231" i="39"/>
  <c r="FN231" i="39"/>
  <c r="FO231" i="39" s="1"/>
  <c r="FN231" i="39" a="1"/>
  <c r="FI231" i="39"/>
  <c r="FF231" i="39"/>
  <c r="FE231" i="39" a="1"/>
  <c r="FE231" i="39" s="1"/>
  <c r="EZ231" i="39"/>
  <c r="EV231" i="39" a="1"/>
  <c r="EV231" i="39" s="1"/>
  <c r="EW231" i="39" s="1"/>
  <c r="EQ231" i="39"/>
  <c r="EM231" i="39" a="1"/>
  <c r="EM231" i="39" s="1"/>
  <c r="EN231" i="39" s="1"/>
  <c r="EH231" i="39"/>
  <c r="ED231" i="39"/>
  <c r="EE231" i="39" s="1"/>
  <c r="ED231" i="39" a="1"/>
  <c r="DY231" i="39"/>
  <c r="DV231" i="39"/>
  <c r="DU231" i="39" a="1"/>
  <c r="DU231" i="39" s="1"/>
  <c r="DP231" i="39"/>
  <c r="DL231" i="39" a="1"/>
  <c r="DL231" i="39" s="1"/>
  <c r="DM231" i="39" s="1"/>
  <c r="DG231" i="39"/>
  <c r="DC231" i="39" a="1"/>
  <c r="DC231" i="39" s="1"/>
  <c r="DD231" i="39" s="1"/>
  <c r="CX231" i="39"/>
  <c r="CT231" i="39"/>
  <c r="CU231" i="39" s="1"/>
  <c r="CT231" i="39" a="1"/>
  <c r="CO231" i="39"/>
  <c r="CL231" i="39"/>
  <c r="CK231" i="39" a="1"/>
  <c r="CK231" i="39" s="1"/>
  <c r="CF231" i="39"/>
  <c r="CB231" i="39" a="1"/>
  <c r="CB231" i="39" s="1"/>
  <c r="CC231" i="39" s="1"/>
  <c r="BW231" i="39"/>
  <c r="BS231" i="39" a="1"/>
  <c r="BS231" i="39" s="1"/>
  <c r="BT231" i="39" s="1"/>
  <c r="BN231" i="39"/>
  <c r="BJ231" i="39"/>
  <c r="BK231" i="39" s="1"/>
  <c r="BJ231" i="39" a="1"/>
  <c r="BE231" i="39"/>
  <c r="BB231" i="39"/>
  <c r="BA231" i="39" a="1"/>
  <c r="BA231" i="39" s="1"/>
  <c r="AV231" i="39"/>
  <c r="AR231" i="39" a="1"/>
  <c r="AR231" i="39" s="1"/>
  <c r="AS231" i="39" s="1"/>
  <c r="AM231" i="39"/>
  <c r="AI231" i="39" a="1"/>
  <c r="AI231" i="39" s="1"/>
  <c r="AJ231" i="39" s="1"/>
  <c r="AD231" i="39"/>
  <c r="Z231" i="39"/>
  <c r="AA231" i="39" s="1"/>
  <c r="Z231" i="39" a="1"/>
  <c r="U231" i="39"/>
  <c r="R231" i="39"/>
  <c r="Q231" i="39" a="1"/>
  <c r="Q231" i="39" s="1"/>
  <c r="L231" i="39"/>
  <c r="I231" i="39"/>
  <c r="H231" i="39" a="1"/>
  <c r="H231" i="39" s="1"/>
  <c r="GA230" i="39"/>
  <c r="FW230" i="39" a="1"/>
  <c r="FW230" i="39" s="1"/>
  <c r="FX230" i="39" s="1"/>
  <c r="FR230" i="39"/>
  <c r="FN230" i="39"/>
  <c r="FO230" i="39" s="1"/>
  <c r="FN230" i="39" a="1"/>
  <c r="FI230" i="39"/>
  <c r="FF230" i="39"/>
  <c r="FE230" i="39" a="1"/>
  <c r="FE230" i="39" s="1"/>
  <c r="EZ230" i="39"/>
  <c r="EV230" i="39" a="1"/>
  <c r="EV230" i="39" s="1"/>
  <c r="EW230" i="39" s="1"/>
  <c r="EQ230" i="39"/>
  <c r="EM230" i="39" a="1"/>
  <c r="EM230" i="39" s="1"/>
  <c r="EN230" i="39" s="1"/>
  <c r="EH230" i="39"/>
  <c r="ED230" i="39"/>
  <c r="EE230" i="39" s="1"/>
  <c r="ED230" i="39" a="1"/>
  <c r="DY230" i="39"/>
  <c r="DV230" i="39"/>
  <c r="DU230" i="39" a="1"/>
  <c r="DU230" i="39" s="1"/>
  <c r="DP230" i="39"/>
  <c r="DL230" i="39" a="1"/>
  <c r="DL230" i="39" s="1"/>
  <c r="DM230" i="39" s="1"/>
  <c r="DG230" i="39"/>
  <c r="DC230" i="39" a="1"/>
  <c r="DC230" i="39" s="1"/>
  <c r="DD230" i="39" s="1"/>
  <c r="CX230" i="39"/>
  <c r="CT230" i="39"/>
  <c r="CU230" i="39" s="1"/>
  <c r="CT230" i="39" a="1"/>
  <c r="CO230" i="39"/>
  <c r="CL230" i="39"/>
  <c r="CK230" i="39" a="1"/>
  <c r="CK230" i="39" s="1"/>
  <c r="CF230" i="39"/>
  <c r="CB230" i="39" a="1"/>
  <c r="CB230" i="39" s="1"/>
  <c r="CC230" i="39" s="1"/>
  <c r="BW230" i="39"/>
  <c r="BS230" i="39" a="1"/>
  <c r="BS230" i="39" s="1"/>
  <c r="BT230" i="39" s="1"/>
  <c r="BN230" i="39"/>
  <c r="BJ230" i="39"/>
  <c r="BK230" i="39" s="1"/>
  <c r="BJ230" i="39" a="1"/>
  <c r="BE230" i="39"/>
  <c r="BB230" i="39"/>
  <c r="BA230" i="39" a="1"/>
  <c r="BA230" i="39" s="1"/>
  <c r="AV230" i="39"/>
  <c r="AR230" i="39" a="1"/>
  <c r="AR230" i="39" s="1"/>
  <c r="AS230" i="39" s="1"/>
  <c r="AM230" i="39"/>
  <c r="AI230" i="39" a="1"/>
  <c r="AI230" i="39" s="1"/>
  <c r="AJ230" i="39" s="1"/>
  <c r="AD230" i="39"/>
  <c r="Z230" i="39"/>
  <c r="AA230" i="39" s="1"/>
  <c r="Z230" i="39" a="1"/>
  <c r="U230" i="39"/>
  <c r="R230" i="39"/>
  <c r="Q230" i="39" a="1"/>
  <c r="Q230" i="39" s="1"/>
  <c r="L230" i="39"/>
  <c r="I230" i="39"/>
  <c r="H230" i="39" a="1"/>
  <c r="H230" i="39" s="1"/>
  <c r="GA229" i="39"/>
  <c r="FW229" i="39" a="1"/>
  <c r="FW229" i="39" s="1"/>
  <c r="FX229" i="39" s="1"/>
  <c r="FR229" i="39"/>
  <c r="FN229" i="39"/>
  <c r="FO229" i="39" s="1"/>
  <c r="FN229" i="39" a="1"/>
  <c r="FI229" i="39"/>
  <c r="FF229" i="39"/>
  <c r="FE229" i="39" a="1"/>
  <c r="FE229" i="39" s="1"/>
  <c r="EZ229" i="39"/>
  <c r="EV229" i="39" a="1"/>
  <c r="EV229" i="39" s="1"/>
  <c r="EW229" i="39" s="1"/>
  <c r="EQ229" i="39"/>
  <c r="EM229" i="39" a="1"/>
  <c r="EM229" i="39" s="1"/>
  <c r="EN229" i="39" s="1"/>
  <c r="EH229" i="39"/>
  <c r="ED229" i="39"/>
  <c r="EE229" i="39" s="1"/>
  <c r="ED229" i="39" a="1"/>
  <c r="DY229" i="39"/>
  <c r="DV229" i="39"/>
  <c r="DU229" i="39" a="1"/>
  <c r="DU229" i="39" s="1"/>
  <c r="DP229" i="39"/>
  <c r="DL229" i="39" a="1"/>
  <c r="DL229" i="39" s="1"/>
  <c r="DM229" i="39" s="1"/>
  <c r="DG229" i="39"/>
  <c r="DC229" i="39" a="1"/>
  <c r="DC229" i="39" s="1"/>
  <c r="DD229" i="39" s="1"/>
  <c r="CX229" i="39"/>
  <c r="CT229" i="39"/>
  <c r="CU229" i="39" s="1"/>
  <c r="CT229" i="39" a="1"/>
  <c r="CO229" i="39"/>
  <c r="CL229" i="39"/>
  <c r="CK229" i="39" a="1"/>
  <c r="CK229" i="39" s="1"/>
  <c r="CF229" i="39"/>
  <c r="CB229" i="39" a="1"/>
  <c r="CB229" i="39" s="1"/>
  <c r="CC229" i="39" s="1"/>
  <c r="BW229" i="39"/>
  <c r="BS229" i="39" a="1"/>
  <c r="BS229" i="39" s="1"/>
  <c r="BT229" i="39" s="1"/>
  <c r="BN229" i="39"/>
  <c r="BJ229" i="39"/>
  <c r="BK229" i="39" s="1"/>
  <c r="BJ229" i="39" a="1"/>
  <c r="BE229" i="39"/>
  <c r="BB229" i="39"/>
  <c r="BA229" i="39" a="1"/>
  <c r="BA229" i="39" s="1"/>
  <c r="AV229" i="39"/>
  <c r="AR229" i="39" a="1"/>
  <c r="AR229" i="39" s="1"/>
  <c r="AS229" i="39" s="1"/>
  <c r="AM229" i="39"/>
  <c r="AI229" i="39" a="1"/>
  <c r="AI229" i="39" s="1"/>
  <c r="AJ229" i="39" s="1"/>
  <c r="AD229" i="39"/>
  <c r="Z229" i="39"/>
  <c r="AA229" i="39" s="1"/>
  <c r="Z229" i="39" a="1"/>
  <c r="U229" i="39"/>
  <c r="R229" i="39"/>
  <c r="Q229" i="39" a="1"/>
  <c r="Q229" i="39" s="1"/>
  <c r="L229" i="39"/>
  <c r="I229" i="39"/>
  <c r="H229" i="39" a="1"/>
  <c r="H229" i="39" s="1"/>
  <c r="GA228" i="39"/>
  <c r="FW228" i="39" a="1"/>
  <c r="FW228" i="39" s="1"/>
  <c r="FX228" i="39" s="1"/>
  <c r="FR228" i="39"/>
  <c r="FN228" i="39"/>
  <c r="FO228" i="39" s="1"/>
  <c r="FN228" i="39" a="1"/>
  <c r="FI228" i="39"/>
  <c r="FF228" i="39"/>
  <c r="FE228" i="39" a="1"/>
  <c r="FE228" i="39" s="1"/>
  <c r="EZ228" i="39"/>
  <c r="EV228" i="39" a="1"/>
  <c r="EV228" i="39" s="1"/>
  <c r="EW228" i="39" s="1"/>
  <c r="EQ228" i="39"/>
  <c r="EM228" i="39" a="1"/>
  <c r="EM228" i="39" s="1"/>
  <c r="EN228" i="39" s="1"/>
  <c r="EH228" i="39"/>
  <c r="ED228" i="39"/>
  <c r="EE228" i="39" s="1"/>
  <c r="ED228" i="39" a="1"/>
  <c r="DY228" i="39"/>
  <c r="DV228" i="39"/>
  <c r="DU228" i="39" a="1"/>
  <c r="DU228" i="39" s="1"/>
  <c r="DP228" i="39"/>
  <c r="DL228" i="39" a="1"/>
  <c r="DL228" i="39" s="1"/>
  <c r="DM228" i="39" s="1"/>
  <c r="DG228" i="39"/>
  <c r="DC228" i="39" a="1"/>
  <c r="DC228" i="39" s="1"/>
  <c r="DD228" i="39" s="1"/>
  <c r="CX228" i="39"/>
  <c r="CT228" i="39"/>
  <c r="CU228" i="39" s="1"/>
  <c r="CT228" i="39" a="1"/>
  <c r="CO228" i="39"/>
  <c r="CL228" i="39"/>
  <c r="CK228" i="39" a="1"/>
  <c r="CK228" i="39" s="1"/>
  <c r="CF228" i="39"/>
  <c r="CB228" i="39" a="1"/>
  <c r="CB228" i="39" s="1"/>
  <c r="CC228" i="39" s="1"/>
  <c r="BW228" i="39"/>
  <c r="BS228" i="39" a="1"/>
  <c r="BS228" i="39" s="1"/>
  <c r="BT228" i="39" s="1"/>
  <c r="BN228" i="39"/>
  <c r="BJ228" i="39"/>
  <c r="BK228" i="39" s="1"/>
  <c r="BJ228" i="39" a="1"/>
  <c r="BE228" i="39"/>
  <c r="BB228" i="39"/>
  <c r="BA228" i="39" a="1"/>
  <c r="BA228" i="39" s="1"/>
  <c r="AV228" i="39"/>
  <c r="AS228" i="39"/>
  <c r="AR228" i="39" a="1"/>
  <c r="AR228" i="39" s="1"/>
  <c r="AM228" i="39"/>
  <c r="AI228" i="39" a="1"/>
  <c r="AI228" i="39" s="1"/>
  <c r="AJ228" i="39" s="1"/>
  <c r="AD228" i="39"/>
  <c r="Z228" i="39"/>
  <c r="AA228" i="39" s="1"/>
  <c r="Z228" i="39" a="1"/>
  <c r="U228" i="39"/>
  <c r="R228" i="39"/>
  <c r="Q228" i="39" a="1"/>
  <c r="Q228" i="39" s="1"/>
  <c r="L228" i="39"/>
  <c r="I228" i="39"/>
  <c r="H228" i="39" a="1"/>
  <c r="H228" i="39" s="1"/>
  <c r="GA227" i="39"/>
  <c r="FW227" i="39" a="1"/>
  <c r="FW227" i="39" s="1"/>
  <c r="FX227" i="39" s="1"/>
  <c r="FR227" i="39"/>
  <c r="FN227" i="39"/>
  <c r="FO227" i="39" s="1"/>
  <c r="FN227" i="39" a="1"/>
  <c r="FI227" i="39"/>
  <c r="FF227" i="39"/>
  <c r="FE227" i="39" a="1"/>
  <c r="FE227" i="39" s="1"/>
  <c r="EZ227" i="39"/>
  <c r="EV227" i="39" a="1"/>
  <c r="EV227" i="39" s="1"/>
  <c r="EW227" i="39" s="1"/>
  <c r="EQ227" i="39"/>
  <c r="EM227" i="39" a="1"/>
  <c r="EM227" i="39" s="1"/>
  <c r="EN227" i="39" s="1"/>
  <c r="EH227" i="39"/>
  <c r="ED227" i="39"/>
  <c r="EE227" i="39" s="1"/>
  <c r="ED227" i="39" a="1"/>
  <c r="DY227" i="39"/>
  <c r="DV227" i="39"/>
  <c r="DU227" i="39" a="1"/>
  <c r="DU227" i="39" s="1"/>
  <c r="DP227" i="39"/>
  <c r="DL227" i="39" a="1"/>
  <c r="DL227" i="39" s="1"/>
  <c r="DM227" i="39" s="1"/>
  <c r="DG227" i="39"/>
  <c r="DC227" i="39" a="1"/>
  <c r="DC227" i="39" s="1"/>
  <c r="DD227" i="39" s="1"/>
  <c r="CX227" i="39"/>
  <c r="CT227" i="39"/>
  <c r="CU227" i="39" s="1"/>
  <c r="CT227" i="39" a="1"/>
  <c r="CO227" i="39"/>
  <c r="CL227" i="39"/>
  <c r="CK227" i="39" a="1"/>
  <c r="CK227" i="39" s="1"/>
  <c r="CF227" i="39"/>
  <c r="CB227" i="39" a="1"/>
  <c r="CB227" i="39" s="1"/>
  <c r="CC227" i="39" s="1"/>
  <c r="BW227" i="39"/>
  <c r="BS227" i="39" a="1"/>
  <c r="BS227" i="39" s="1"/>
  <c r="BT227" i="39" s="1"/>
  <c r="BN227" i="39"/>
  <c r="BJ227" i="39"/>
  <c r="BK227" i="39" s="1"/>
  <c r="BJ227" i="39" a="1"/>
  <c r="BE227" i="39"/>
  <c r="BB227" i="39"/>
  <c r="BA227" i="39" a="1"/>
  <c r="BA227" i="39" s="1"/>
  <c r="AV227" i="39"/>
  <c r="AR227" i="39" a="1"/>
  <c r="AR227" i="39" s="1"/>
  <c r="AS227" i="39" s="1"/>
  <c r="AM227" i="39"/>
  <c r="AI227" i="39" a="1"/>
  <c r="AI227" i="39" s="1"/>
  <c r="AJ227" i="39" s="1"/>
  <c r="AD227" i="39"/>
  <c r="Z227" i="39"/>
  <c r="AA227" i="39" s="1"/>
  <c r="Z227" i="39" a="1"/>
  <c r="U227" i="39"/>
  <c r="R227" i="39"/>
  <c r="Q227" i="39" a="1"/>
  <c r="Q227" i="39" s="1"/>
  <c r="L227" i="39"/>
  <c r="I227" i="39"/>
  <c r="H227" i="39" a="1"/>
  <c r="H227" i="39" s="1"/>
  <c r="GA226" i="39"/>
  <c r="FW226" i="39" a="1"/>
  <c r="FW226" i="39" s="1"/>
  <c r="FX226" i="39" s="1"/>
  <c r="FR226" i="39"/>
  <c r="FN226" i="39"/>
  <c r="FO226" i="39" s="1"/>
  <c r="FN226" i="39" a="1"/>
  <c r="FI226" i="39"/>
  <c r="FF226" i="39"/>
  <c r="FE226" i="39" a="1"/>
  <c r="FE226" i="39" s="1"/>
  <c r="EZ226" i="39"/>
  <c r="EV226" i="39" a="1"/>
  <c r="EV226" i="39" s="1"/>
  <c r="EW226" i="39" s="1"/>
  <c r="EQ226" i="39"/>
  <c r="EM226" i="39" a="1"/>
  <c r="EM226" i="39" s="1"/>
  <c r="EN226" i="39" s="1"/>
  <c r="EH226" i="39"/>
  <c r="ED226" i="39"/>
  <c r="EE226" i="39" s="1"/>
  <c r="ED226" i="39" a="1"/>
  <c r="DY226" i="39"/>
  <c r="DV226" i="39"/>
  <c r="DU226" i="39" a="1"/>
  <c r="DU226" i="39" s="1"/>
  <c r="DP226" i="39"/>
  <c r="DL226" i="39" a="1"/>
  <c r="DL226" i="39" s="1"/>
  <c r="DM226" i="39" s="1"/>
  <c r="DG226" i="39"/>
  <c r="DC226" i="39" a="1"/>
  <c r="DC226" i="39" s="1"/>
  <c r="DD226" i="39" s="1"/>
  <c r="CX226" i="39"/>
  <c r="CT226" i="39"/>
  <c r="CU226" i="39" s="1"/>
  <c r="CT226" i="39" a="1"/>
  <c r="CO226" i="39"/>
  <c r="CL226" i="39"/>
  <c r="CK226" i="39" a="1"/>
  <c r="CK226" i="39" s="1"/>
  <c r="CF226" i="39"/>
  <c r="CB226" i="39" a="1"/>
  <c r="CB226" i="39" s="1"/>
  <c r="CC226" i="39" s="1"/>
  <c r="BW226" i="39"/>
  <c r="BS226" i="39" a="1"/>
  <c r="BS226" i="39" s="1"/>
  <c r="BT226" i="39" s="1"/>
  <c r="BN226" i="39"/>
  <c r="BJ226" i="39"/>
  <c r="BK226" i="39" s="1"/>
  <c r="BJ226" i="39" a="1"/>
  <c r="BE226" i="39"/>
  <c r="BB226" i="39"/>
  <c r="BA226" i="39" a="1"/>
  <c r="BA226" i="39" s="1"/>
  <c r="AV226" i="39"/>
  <c r="AR226" i="39" a="1"/>
  <c r="AR226" i="39" s="1"/>
  <c r="AS226" i="39" s="1"/>
  <c r="AM226" i="39"/>
  <c r="AI226" i="39" a="1"/>
  <c r="AI226" i="39" s="1"/>
  <c r="AJ226" i="39" s="1"/>
  <c r="AD226" i="39"/>
  <c r="Z226" i="39"/>
  <c r="AA226" i="39" s="1"/>
  <c r="Z226" i="39" a="1"/>
  <c r="U226" i="39"/>
  <c r="R226" i="39"/>
  <c r="Q226" i="39" a="1"/>
  <c r="Q226" i="39" s="1"/>
  <c r="L226" i="39"/>
  <c r="I226" i="39"/>
  <c r="H226" i="39" a="1"/>
  <c r="H226" i="39" s="1"/>
  <c r="GA225" i="39"/>
  <c r="FW225" i="39" a="1"/>
  <c r="FW225" i="39" s="1"/>
  <c r="FX225" i="39" s="1"/>
  <c r="FR225" i="39"/>
  <c r="FN225" i="39"/>
  <c r="FO225" i="39" s="1"/>
  <c r="FN225" i="39" a="1"/>
  <c r="FI225" i="39"/>
  <c r="FF225" i="39"/>
  <c r="FE225" i="39" a="1"/>
  <c r="FE225" i="39" s="1"/>
  <c r="EZ225" i="39"/>
  <c r="EV225" i="39" a="1"/>
  <c r="EV225" i="39" s="1"/>
  <c r="EW225" i="39" s="1"/>
  <c r="EQ225" i="39"/>
  <c r="EM225" i="39" a="1"/>
  <c r="EM225" i="39" s="1"/>
  <c r="EN225" i="39" s="1"/>
  <c r="EH225" i="39"/>
  <c r="ED225" i="39"/>
  <c r="EE225" i="39" s="1"/>
  <c r="ED225" i="39" a="1"/>
  <c r="DY225" i="39"/>
  <c r="DV225" i="39"/>
  <c r="DU225" i="39" a="1"/>
  <c r="DU225" i="39" s="1"/>
  <c r="DP225" i="39"/>
  <c r="DL225" i="39" a="1"/>
  <c r="DL225" i="39" s="1"/>
  <c r="DM225" i="39" s="1"/>
  <c r="DG225" i="39"/>
  <c r="DC225" i="39" a="1"/>
  <c r="DC225" i="39" s="1"/>
  <c r="DD225" i="39" s="1"/>
  <c r="CX225" i="39"/>
  <c r="CT225" i="39"/>
  <c r="CU225" i="39" s="1"/>
  <c r="CT225" i="39" a="1"/>
  <c r="CO225" i="39"/>
  <c r="CL225" i="39"/>
  <c r="CK225" i="39" a="1"/>
  <c r="CK225" i="39" s="1"/>
  <c r="CF225" i="39"/>
  <c r="CB225" i="39" a="1"/>
  <c r="CB225" i="39" s="1"/>
  <c r="CC225" i="39" s="1"/>
  <c r="BW225" i="39"/>
  <c r="BS225" i="39" a="1"/>
  <c r="BS225" i="39" s="1"/>
  <c r="BT225" i="39" s="1"/>
  <c r="BN225" i="39"/>
  <c r="BJ225" i="39"/>
  <c r="BK225" i="39" s="1"/>
  <c r="BJ225" i="39" a="1"/>
  <c r="BE225" i="39"/>
  <c r="BB225" i="39"/>
  <c r="BA225" i="39" a="1"/>
  <c r="BA225" i="39" s="1"/>
  <c r="AV225" i="39"/>
  <c r="AR225" i="39" a="1"/>
  <c r="AR225" i="39" s="1"/>
  <c r="AS225" i="39" s="1"/>
  <c r="AM225" i="39"/>
  <c r="AI225" i="39" a="1"/>
  <c r="AI225" i="39" s="1"/>
  <c r="AJ225" i="39" s="1"/>
  <c r="AD225" i="39"/>
  <c r="Z225" i="39"/>
  <c r="AA225" i="39" s="1"/>
  <c r="Z225" i="39" a="1"/>
  <c r="U225" i="39"/>
  <c r="R225" i="39"/>
  <c r="Q225" i="39" a="1"/>
  <c r="Q225" i="39" s="1"/>
  <c r="L225" i="39"/>
  <c r="I225" i="39"/>
  <c r="H225" i="39" a="1"/>
  <c r="H225" i="39" s="1"/>
  <c r="GA224" i="39"/>
  <c r="FW224" i="39" a="1"/>
  <c r="FW224" i="39" s="1"/>
  <c r="FX224" i="39" s="1"/>
  <c r="FR224" i="39"/>
  <c r="FN224" i="39"/>
  <c r="FO224" i="39" s="1"/>
  <c r="FN224" i="39" a="1"/>
  <c r="FI224" i="39"/>
  <c r="FF224" i="39"/>
  <c r="FE224" i="39" a="1"/>
  <c r="FE224" i="39" s="1"/>
  <c r="EZ224" i="39"/>
  <c r="EV224" i="39" a="1"/>
  <c r="EV224" i="39" s="1"/>
  <c r="EW224" i="39" s="1"/>
  <c r="EQ224" i="39"/>
  <c r="EM224" i="39" a="1"/>
  <c r="EM224" i="39" s="1"/>
  <c r="EN224" i="39" s="1"/>
  <c r="EH224" i="39"/>
  <c r="ED224" i="39"/>
  <c r="EE224" i="39" s="1"/>
  <c r="ED224" i="39" a="1"/>
  <c r="DY224" i="39"/>
  <c r="DV224" i="39"/>
  <c r="DU224" i="39" a="1"/>
  <c r="DU224" i="39" s="1"/>
  <c r="DP224" i="39"/>
  <c r="DL224" i="39" a="1"/>
  <c r="DL224" i="39" s="1"/>
  <c r="DM224" i="39" s="1"/>
  <c r="DG224" i="39"/>
  <c r="DC224" i="39" a="1"/>
  <c r="DC224" i="39" s="1"/>
  <c r="DD224" i="39" s="1"/>
  <c r="CX224" i="39"/>
  <c r="CT224" i="39"/>
  <c r="CU224" i="39" s="1"/>
  <c r="CT224" i="39" a="1"/>
  <c r="CO224" i="39"/>
  <c r="CL224" i="39"/>
  <c r="CK224" i="39" a="1"/>
  <c r="CK224" i="39" s="1"/>
  <c r="CF224" i="39"/>
  <c r="CB224" i="39" a="1"/>
  <c r="CB224" i="39" s="1"/>
  <c r="CC224" i="39" s="1"/>
  <c r="BW224" i="39"/>
  <c r="BS224" i="39" a="1"/>
  <c r="BS224" i="39" s="1"/>
  <c r="BT224" i="39" s="1"/>
  <c r="BN224" i="39"/>
  <c r="BJ224" i="39"/>
  <c r="BK224" i="39" s="1"/>
  <c r="BJ224" i="39" a="1"/>
  <c r="BE224" i="39"/>
  <c r="BB224" i="39"/>
  <c r="BA224" i="39" a="1"/>
  <c r="BA224" i="39" s="1"/>
  <c r="AV224" i="39"/>
  <c r="AR224" i="39" a="1"/>
  <c r="AR224" i="39" s="1"/>
  <c r="AS224" i="39" s="1"/>
  <c r="AM224" i="39"/>
  <c r="AI224" i="39" a="1"/>
  <c r="AI224" i="39" s="1"/>
  <c r="AJ224" i="39" s="1"/>
  <c r="AD224" i="39"/>
  <c r="Z224" i="39"/>
  <c r="AA224" i="39" s="1"/>
  <c r="Z224" i="39" a="1"/>
  <c r="U224" i="39"/>
  <c r="R224" i="39"/>
  <c r="Q224" i="39" a="1"/>
  <c r="Q224" i="39" s="1"/>
  <c r="L224" i="39"/>
  <c r="I224" i="39"/>
  <c r="H224" i="39" a="1"/>
  <c r="H224" i="39" s="1"/>
  <c r="GA223" i="39"/>
  <c r="FW223" i="39" a="1"/>
  <c r="FW223" i="39" s="1"/>
  <c r="FX223" i="39" s="1"/>
  <c r="FR223" i="39"/>
  <c r="FN223" i="39"/>
  <c r="FO223" i="39" s="1"/>
  <c r="FN223" i="39" a="1"/>
  <c r="FI223" i="39"/>
  <c r="FF223" i="39"/>
  <c r="FE223" i="39" a="1"/>
  <c r="FE223" i="39" s="1"/>
  <c r="EZ223" i="39"/>
  <c r="EV223" i="39" a="1"/>
  <c r="EV223" i="39" s="1"/>
  <c r="EW223" i="39" s="1"/>
  <c r="EQ223" i="39"/>
  <c r="EM223" i="39" a="1"/>
  <c r="EM223" i="39" s="1"/>
  <c r="EN223" i="39" s="1"/>
  <c r="EH223" i="39"/>
  <c r="ED223" i="39"/>
  <c r="EE223" i="39" s="1"/>
  <c r="ED223" i="39" a="1"/>
  <c r="DY223" i="39"/>
  <c r="DV223" i="39"/>
  <c r="DU223" i="39" a="1"/>
  <c r="DU223" i="39" s="1"/>
  <c r="DP223" i="39"/>
  <c r="DL223" i="39" a="1"/>
  <c r="DL223" i="39" s="1"/>
  <c r="DM223" i="39" s="1"/>
  <c r="DG223" i="39"/>
  <c r="DC223" i="39" a="1"/>
  <c r="DC223" i="39" s="1"/>
  <c r="DD223" i="39" s="1"/>
  <c r="CX223" i="39"/>
  <c r="CT223" i="39"/>
  <c r="CU223" i="39" s="1"/>
  <c r="CT223" i="39" a="1"/>
  <c r="CO223" i="39"/>
  <c r="CL223" i="39"/>
  <c r="CK223" i="39" a="1"/>
  <c r="CK223" i="39" s="1"/>
  <c r="CF223" i="39"/>
  <c r="CB223" i="39" a="1"/>
  <c r="CB223" i="39" s="1"/>
  <c r="CC223" i="39" s="1"/>
  <c r="BW223" i="39"/>
  <c r="BS223" i="39" a="1"/>
  <c r="BS223" i="39" s="1"/>
  <c r="BT223" i="39" s="1"/>
  <c r="BN223" i="39"/>
  <c r="BJ223" i="39"/>
  <c r="BK223" i="39" s="1"/>
  <c r="BJ223" i="39" a="1"/>
  <c r="BE223" i="39"/>
  <c r="BB223" i="39"/>
  <c r="BA223" i="39" a="1"/>
  <c r="BA223" i="39" s="1"/>
  <c r="AV223" i="39"/>
  <c r="AS223" i="39"/>
  <c r="AR223" i="39" a="1"/>
  <c r="AR223" i="39" s="1"/>
  <c r="AM223" i="39"/>
  <c r="AI223" i="39" a="1"/>
  <c r="AI223" i="39" s="1"/>
  <c r="AJ223" i="39" s="1"/>
  <c r="AD223" i="39"/>
  <c r="Z223" i="39"/>
  <c r="AA223" i="39" s="1"/>
  <c r="Z223" i="39" a="1"/>
  <c r="U223" i="39"/>
  <c r="R223" i="39"/>
  <c r="Q223" i="39" a="1"/>
  <c r="Q223" i="39" s="1"/>
  <c r="L223" i="39"/>
  <c r="I223" i="39"/>
  <c r="H223" i="39" a="1"/>
  <c r="H223" i="39" s="1"/>
  <c r="GA222" i="39"/>
  <c r="FW222" i="39" a="1"/>
  <c r="FW222" i="39" s="1"/>
  <c r="FX222" i="39" s="1"/>
  <c r="FR222" i="39"/>
  <c r="FN222" i="39"/>
  <c r="FO222" i="39" s="1"/>
  <c r="FN222" i="39" a="1"/>
  <c r="FI222" i="39"/>
  <c r="FF222" i="39"/>
  <c r="FE222" i="39" a="1"/>
  <c r="FE222" i="39" s="1"/>
  <c r="EZ222" i="39"/>
  <c r="EV222" i="39" a="1"/>
  <c r="EV222" i="39" s="1"/>
  <c r="EW222" i="39" s="1"/>
  <c r="EQ222" i="39"/>
  <c r="EM222" i="39" a="1"/>
  <c r="EM222" i="39" s="1"/>
  <c r="EN222" i="39" s="1"/>
  <c r="EH222" i="39"/>
  <c r="ED222" i="39"/>
  <c r="EE222" i="39" s="1"/>
  <c r="ED222" i="39" a="1"/>
  <c r="DY222" i="39"/>
  <c r="DV222" i="39"/>
  <c r="DU222" i="39" a="1"/>
  <c r="DU222" i="39" s="1"/>
  <c r="DP222" i="39"/>
  <c r="DL222" i="39" a="1"/>
  <c r="DL222" i="39" s="1"/>
  <c r="DM222" i="39" s="1"/>
  <c r="DG222" i="39"/>
  <c r="DC222" i="39" a="1"/>
  <c r="DC222" i="39" s="1"/>
  <c r="DD222" i="39" s="1"/>
  <c r="CX222" i="39"/>
  <c r="CT222" i="39"/>
  <c r="CU222" i="39" s="1"/>
  <c r="CT222" i="39" a="1"/>
  <c r="CO222" i="39"/>
  <c r="CL222" i="39"/>
  <c r="CK222" i="39" a="1"/>
  <c r="CK222" i="39" s="1"/>
  <c r="CF222" i="39"/>
  <c r="CB222" i="39" a="1"/>
  <c r="CB222" i="39" s="1"/>
  <c r="CC222" i="39" s="1"/>
  <c r="BW222" i="39"/>
  <c r="BS222" i="39" a="1"/>
  <c r="BS222" i="39" s="1"/>
  <c r="BT222" i="39" s="1"/>
  <c r="BN222" i="39"/>
  <c r="BJ222" i="39"/>
  <c r="BK222" i="39" s="1"/>
  <c r="BJ222" i="39" a="1"/>
  <c r="BE222" i="39"/>
  <c r="BB222" i="39"/>
  <c r="BA222" i="39" a="1"/>
  <c r="BA222" i="39" s="1"/>
  <c r="AV222" i="39"/>
  <c r="AR222" i="39" a="1"/>
  <c r="AR222" i="39" s="1"/>
  <c r="AS222" i="39" s="1"/>
  <c r="AM222" i="39"/>
  <c r="AI222" i="39" a="1"/>
  <c r="AI222" i="39" s="1"/>
  <c r="AJ222" i="39" s="1"/>
  <c r="AD222" i="39"/>
  <c r="Z222" i="39"/>
  <c r="AA222" i="39" s="1"/>
  <c r="Z222" i="39" a="1"/>
  <c r="U222" i="39"/>
  <c r="R222" i="39"/>
  <c r="Q222" i="39" a="1"/>
  <c r="Q222" i="39" s="1"/>
  <c r="L222" i="39"/>
  <c r="I222" i="39"/>
  <c r="H222" i="39" a="1"/>
  <c r="H222" i="39" s="1"/>
  <c r="GA221" i="39"/>
  <c r="FW221" i="39" a="1"/>
  <c r="FW221" i="39" s="1"/>
  <c r="FX221" i="39" s="1"/>
  <c r="FR221" i="39"/>
  <c r="FN221" i="39"/>
  <c r="FO221" i="39" s="1"/>
  <c r="FN221" i="39" a="1"/>
  <c r="FI221" i="39"/>
  <c r="FF221" i="39"/>
  <c r="FE221" i="39" a="1"/>
  <c r="FE221" i="39" s="1"/>
  <c r="EZ221" i="39"/>
  <c r="EV221" i="39" a="1"/>
  <c r="EV221" i="39" s="1"/>
  <c r="EW221" i="39" s="1"/>
  <c r="EQ221" i="39"/>
  <c r="EM221" i="39" a="1"/>
  <c r="EM221" i="39" s="1"/>
  <c r="EN221" i="39" s="1"/>
  <c r="EH221" i="39"/>
  <c r="ED221" i="39"/>
  <c r="EE221" i="39" s="1"/>
  <c r="ED221" i="39" a="1"/>
  <c r="DY221" i="39"/>
  <c r="DV221" i="39"/>
  <c r="DU221" i="39" a="1"/>
  <c r="DU221" i="39" s="1"/>
  <c r="DP221" i="39"/>
  <c r="DL221" i="39" a="1"/>
  <c r="DL221" i="39" s="1"/>
  <c r="DM221" i="39" s="1"/>
  <c r="DG221" i="39"/>
  <c r="DC221" i="39" a="1"/>
  <c r="DC221" i="39" s="1"/>
  <c r="DD221" i="39" s="1"/>
  <c r="CX221" i="39"/>
  <c r="CT221" i="39"/>
  <c r="CU221" i="39" s="1"/>
  <c r="CT221" i="39" a="1"/>
  <c r="CO221" i="39"/>
  <c r="CL221" i="39"/>
  <c r="CK221" i="39" a="1"/>
  <c r="CK221" i="39" s="1"/>
  <c r="CF221" i="39"/>
  <c r="CB221" i="39" a="1"/>
  <c r="CB221" i="39" s="1"/>
  <c r="CC221" i="39" s="1"/>
  <c r="BW221" i="39"/>
  <c r="BS221" i="39" a="1"/>
  <c r="BS221" i="39" s="1"/>
  <c r="BT221" i="39" s="1"/>
  <c r="BN221" i="39"/>
  <c r="BJ221" i="39"/>
  <c r="BK221" i="39" s="1"/>
  <c r="BJ221" i="39" a="1"/>
  <c r="BE221" i="39"/>
  <c r="BB221" i="39"/>
  <c r="BA221" i="39" a="1"/>
  <c r="BA221" i="39" s="1"/>
  <c r="AV221" i="39"/>
  <c r="AR221" i="39" a="1"/>
  <c r="AR221" i="39" s="1"/>
  <c r="AS221" i="39" s="1"/>
  <c r="AM221" i="39"/>
  <c r="AI221" i="39" a="1"/>
  <c r="AI221" i="39" s="1"/>
  <c r="AJ221" i="39" s="1"/>
  <c r="AD221" i="39"/>
  <c r="Z221" i="39"/>
  <c r="AA221" i="39" s="1"/>
  <c r="Z221" i="39" a="1"/>
  <c r="U221" i="39"/>
  <c r="R221" i="39"/>
  <c r="Q221" i="39" a="1"/>
  <c r="Q221" i="39" s="1"/>
  <c r="L221" i="39"/>
  <c r="I221" i="39"/>
  <c r="H221" i="39" a="1"/>
  <c r="H221" i="39" s="1"/>
  <c r="GA220" i="39"/>
  <c r="FW220" i="39" a="1"/>
  <c r="FW220" i="39" s="1"/>
  <c r="FX220" i="39" s="1"/>
  <c r="FR220" i="39"/>
  <c r="FN220" i="39"/>
  <c r="FO220" i="39" s="1"/>
  <c r="FN220" i="39" a="1"/>
  <c r="FI220" i="39"/>
  <c r="FF220" i="39"/>
  <c r="FE220" i="39" a="1"/>
  <c r="FE220" i="39" s="1"/>
  <c r="EZ220" i="39"/>
  <c r="EV220" i="39" a="1"/>
  <c r="EV220" i="39" s="1"/>
  <c r="EW220" i="39" s="1"/>
  <c r="EQ220" i="39"/>
  <c r="EM220" i="39" a="1"/>
  <c r="EM220" i="39" s="1"/>
  <c r="EN220" i="39" s="1"/>
  <c r="EH220" i="39"/>
  <c r="ED220" i="39"/>
  <c r="EE220" i="39" s="1"/>
  <c r="ED220" i="39" a="1"/>
  <c r="DY220" i="39"/>
  <c r="DV220" i="39"/>
  <c r="DU220" i="39" a="1"/>
  <c r="DU220" i="39" s="1"/>
  <c r="DP220" i="39"/>
  <c r="DL220" i="39" a="1"/>
  <c r="DL220" i="39" s="1"/>
  <c r="DM220" i="39" s="1"/>
  <c r="DG220" i="39"/>
  <c r="DC220" i="39" a="1"/>
  <c r="DC220" i="39" s="1"/>
  <c r="DD220" i="39" s="1"/>
  <c r="CX220" i="39"/>
  <c r="CT220" i="39"/>
  <c r="CU220" i="39" s="1"/>
  <c r="CT220" i="39" a="1"/>
  <c r="CO220" i="39"/>
  <c r="CL220" i="39"/>
  <c r="CK220" i="39" a="1"/>
  <c r="CK220" i="39" s="1"/>
  <c r="CF220" i="39"/>
  <c r="CB220" i="39" a="1"/>
  <c r="CB220" i="39" s="1"/>
  <c r="CC220" i="39" s="1"/>
  <c r="BW220" i="39"/>
  <c r="BS220" i="39" a="1"/>
  <c r="BS220" i="39" s="1"/>
  <c r="BT220" i="39" s="1"/>
  <c r="BN220" i="39"/>
  <c r="BJ220" i="39"/>
  <c r="BK220" i="39" s="1"/>
  <c r="BJ220" i="39" a="1"/>
  <c r="BE220" i="39"/>
  <c r="BB220" i="39"/>
  <c r="BA220" i="39" a="1"/>
  <c r="BA220" i="39" s="1"/>
  <c r="AV220" i="39"/>
  <c r="AR220" i="39" a="1"/>
  <c r="AR220" i="39" s="1"/>
  <c r="AS220" i="39" s="1"/>
  <c r="AM220" i="39"/>
  <c r="AI220" i="39" a="1"/>
  <c r="AI220" i="39" s="1"/>
  <c r="AJ220" i="39" s="1"/>
  <c r="AD220" i="39"/>
  <c r="Z220" i="39"/>
  <c r="AA220" i="39" s="1"/>
  <c r="Z220" i="39" a="1"/>
  <c r="U220" i="39"/>
  <c r="R220" i="39"/>
  <c r="Q220" i="39" a="1"/>
  <c r="Q220" i="39" s="1"/>
  <c r="L220" i="39"/>
  <c r="I220" i="39"/>
  <c r="H220" i="39" a="1"/>
  <c r="H220" i="39" s="1"/>
  <c r="GA219" i="39"/>
  <c r="FW219" i="39" a="1"/>
  <c r="FW219" i="39" s="1"/>
  <c r="FX219" i="39" s="1"/>
  <c r="FR219" i="39"/>
  <c r="FN219" i="39"/>
  <c r="FO219" i="39" s="1"/>
  <c r="FN219" i="39" a="1"/>
  <c r="FI219" i="39"/>
  <c r="FF219" i="39"/>
  <c r="FE219" i="39" a="1"/>
  <c r="FE219" i="39" s="1"/>
  <c r="EZ219" i="39"/>
  <c r="EV219" i="39" a="1"/>
  <c r="EV219" i="39" s="1"/>
  <c r="EW219" i="39" s="1"/>
  <c r="EQ219" i="39"/>
  <c r="EM219" i="39" a="1"/>
  <c r="EM219" i="39" s="1"/>
  <c r="EN219" i="39" s="1"/>
  <c r="EH219" i="39"/>
  <c r="ED219" i="39"/>
  <c r="EE219" i="39" s="1"/>
  <c r="ED219" i="39" a="1"/>
  <c r="DY219" i="39"/>
  <c r="DV219" i="39"/>
  <c r="DU219" i="39" a="1"/>
  <c r="DU219" i="39" s="1"/>
  <c r="DP219" i="39"/>
  <c r="DL219" i="39" a="1"/>
  <c r="DL219" i="39" s="1"/>
  <c r="DM219" i="39" s="1"/>
  <c r="DG219" i="39"/>
  <c r="DC219" i="39" a="1"/>
  <c r="DC219" i="39" s="1"/>
  <c r="DD219" i="39" s="1"/>
  <c r="CX219" i="39"/>
  <c r="CT219" i="39"/>
  <c r="CU219" i="39" s="1"/>
  <c r="CT219" i="39" a="1"/>
  <c r="CO219" i="39"/>
  <c r="CL219" i="39"/>
  <c r="CK219" i="39" a="1"/>
  <c r="CK219" i="39" s="1"/>
  <c r="CF219" i="39"/>
  <c r="CB219" i="39" a="1"/>
  <c r="CB219" i="39" s="1"/>
  <c r="CC219" i="39" s="1"/>
  <c r="BW219" i="39"/>
  <c r="BS219" i="39" a="1"/>
  <c r="BS219" i="39" s="1"/>
  <c r="BT219" i="39" s="1"/>
  <c r="BN219" i="39"/>
  <c r="BJ219" i="39"/>
  <c r="BK219" i="39" s="1"/>
  <c r="BJ219" i="39" a="1"/>
  <c r="BE219" i="39"/>
  <c r="BB219" i="39"/>
  <c r="BA219" i="39" a="1"/>
  <c r="BA219" i="39" s="1"/>
  <c r="AV219" i="39"/>
  <c r="AR219" i="39" a="1"/>
  <c r="AR219" i="39" s="1"/>
  <c r="AS219" i="39" s="1"/>
  <c r="AM219" i="39"/>
  <c r="AI219" i="39" a="1"/>
  <c r="AI219" i="39" s="1"/>
  <c r="AJ219" i="39" s="1"/>
  <c r="AD219" i="39"/>
  <c r="Z219" i="39"/>
  <c r="AA219" i="39" s="1"/>
  <c r="Z219" i="39" a="1"/>
  <c r="U219" i="39"/>
  <c r="R219" i="39"/>
  <c r="Q219" i="39" a="1"/>
  <c r="Q219" i="39" s="1"/>
  <c r="L219" i="39"/>
  <c r="I219" i="39"/>
  <c r="H219" i="39" a="1"/>
  <c r="H219" i="39" s="1"/>
  <c r="GA218" i="39"/>
  <c r="FW218" i="39" a="1"/>
  <c r="FW218" i="39" s="1"/>
  <c r="FX218" i="39" s="1"/>
  <c r="FR218" i="39"/>
  <c r="FN218" i="39"/>
  <c r="FO218" i="39" s="1"/>
  <c r="FN218" i="39" a="1"/>
  <c r="FI218" i="39"/>
  <c r="FF218" i="39"/>
  <c r="FE218" i="39" a="1"/>
  <c r="FE218" i="39" s="1"/>
  <c r="EZ218" i="39"/>
  <c r="EV218" i="39" a="1"/>
  <c r="EV218" i="39" s="1"/>
  <c r="EW218" i="39" s="1"/>
  <c r="EQ218" i="39"/>
  <c r="EM218" i="39" a="1"/>
  <c r="EM218" i="39" s="1"/>
  <c r="EN218" i="39" s="1"/>
  <c r="EH218" i="39"/>
  <c r="ED218" i="39"/>
  <c r="EE218" i="39" s="1"/>
  <c r="ED218" i="39" a="1"/>
  <c r="DY218" i="39"/>
  <c r="DV218" i="39"/>
  <c r="DU218" i="39" a="1"/>
  <c r="DU218" i="39" s="1"/>
  <c r="DP218" i="39"/>
  <c r="DL218" i="39" a="1"/>
  <c r="DL218" i="39" s="1"/>
  <c r="DM218" i="39" s="1"/>
  <c r="DG218" i="39"/>
  <c r="DC218" i="39" a="1"/>
  <c r="DC218" i="39" s="1"/>
  <c r="DD218" i="39" s="1"/>
  <c r="CX218" i="39"/>
  <c r="CT218" i="39"/>
  <c r="CU218" i="39" s="1"/>
  <c r="CT218" i="39" a="1"/>
  <c r="CO218" i="39"/>
  <c r="CL218" i="39"/>
  <c r="CK218" i="39" a="1"/>
  <c r="CK218" i="39" s="1"/>
  <c r="CF218" i="39"/>
  <c r="CB218" i="39" a="1"/>
  <c r="CB218" i="39" s="1"/>
  <c r="CC218" i="39" s="1"/>
  <c r="BW218" i="39"/>
  <c r="BS218" i="39" a="1"/>
  <c r="BS218" i="39" s="1"/>
  <c r="BT218" i="39" s="1"/>
  <c r="BN218" i="39"/>
  <c r="BJ218" i="39"/>
  <c r="BK218" i="39" s="1"/>
  <c r="BJ218" i="39" a="1"/>
  <c r="BE218" i="39"/>
  <c r="BB218" i="39"/>
  <c r="BA218" i="39" a="1"/>
  <c r="BA218" i="39" s="1"/>
  <c r="AV218" i="39"/>
  <c r="AS218" i="39"/>
  <c r="AR218" i="39" a="1"/>
  <c r="AR218" i="39" s="1"/>
  <c r="AM218" i="39"/>
  <c r="AI218" i="39" a="1"/>
  <c r="AI218" i="39" s="1"/>
  <c r="AJ218" i="39" s="1"/>
  <c r="AD218" i="39"/>
  <c r="Z218" i="39"/>
  <c r="AA218" i="39" s="1"/>
  <c r="Z218" i="39" a="1"/>
  <c r="U218" i="39"/>
  <c r="R218" i="39"/>
  <c r="Q218" i="39" a="1"/>
  <c r="Q218" i="39" s="1"/>
  <c r="L218" i="39"/>
  <c r="I218" i="39"/>
  <c r="H218" i="39" a="1"/>
  <c r="H218" i="39" s="1"/>
  <c r="GA217" i="39"/>
  <c r="FW217" i="39" a="1"/>
  <c r="FW217" i="39" s="1"/>
  <c r="FX217" i="39" s="1"/>
  <c r="FR217" i="39"/>
  <c r="FN217" i="39"/>
  <c r="FO217" i="39" s="1"/>
  <c r="FN217" i="39" a="1"/>
  <c r="FI217" i="39"/>
  <c r="FF217" i="39"/>
  <c r="FE217" i="39" a="1"/>
  <c r="FE217" i="39" s="1"/>
  <c r="EZ217" i="39"/>
  <c r="EV217" i="39" a="1"/>
  <c r="EV217" i="39" s="1"/>
  <c r="EW217" i="39" s="1"/>
  <c r="EQ217" i="39"/>
  <c r="EM217" i="39" a="1"/>
  <c r="EM217" i="39" s="1"/>
  <c r="EN217" i="39" s="1"/>
  <c r="EH217" i="39"/>
  <c r="ED217" i="39"/>
  <c r="EE217" i="39" s="1"/>
  <c r="ED217" i="39" a="1"/>
  <c r="DY217" i="39"/>
  <c r="DV217" i="39"/>
  <c r="DU217" i="39" a="1"/>
  <c r="DU217" i="39" s="1"/>
  <c r="DP217" i="39"/>
  <c r="DL217" i="39" a="1"/>
  <c r="DL217" i="39" s="1"/>
  <c r="DM217" i="39" s="1"/>
  <c r="DG217" i="39"/>
  <c r="DC217" i="39" a="1"/>
  <c r="DC217" i="39" s="1"/>
  <c r="DD217" i="39" s="1"/>
  <c r="CX217" i="39"/>
  <c r="CT217" i="39"/>
  <c r="CU217" i="39" s="1"/>
  <c r="CT217" i="39" a="1"/>
  <c r="CO217" i="39"/>
  <c r="CL217" i="39"/>
  <c r="CK217" i="39" a="1"/>
  <c r="CK217" i="39" s="1"/>
  <c r="CF217" i="39"/>
  <c r="CB217" i="39" a="1"/>
  <c r="CB217" i="39" s="1"/>
  <c r="CC217" i="39" s="1"/>
  <c r="BW217" i="39"/>
  <c r="BS217" i="39" a="1"/>
  <c r="BS217" i="39" s="1"/>
  <c r="BT217" i="39" s="1"/>
  <c r="BN217" i="39"/>
  <c r="BJ217" i="39"/>
  <c r="BK217" i="39" s="1"/>
  <c r="BJ217" i="39" a="1"/>
  <c r="BE217" i="39"/>
  <c r="BB217" i="39"/>
  <c r="BA217" i="39" a="1"/>
  <c r="BA217" i="39" s="1"/>
  <c r="AV217" i="39"/>
  <c r="AR217" i="39" a="1"/>
  <c r="AR217" i="39" s="1"/>
  <c r="AS217" i="39" s="1"/>
  <c r="AM217" i="39"/>
  <c r="AI217" i="39" a="1"/>
  <c r="AI217" i="39" s="1"/>
  <c r="AJ217" i="39" s="1"/>
  <c r="AD217" i="39"/>
  <c r="Z217" i="39"/>
  <c r="AA217" i="39" s="1"/>
  <c r="Z217" i="39" a="1"/>
  <c r="U217" i="39"/>
  <c r="R217" i="39"/>
  <c r="Q217" i="39" a="1"/>
  <c r="Q217" i="39" s="1"/>
  <c r="L217" i="39"/>
  <c r="I217" i="39"/>
  <c r="H217" i="39" a="1"/>
  <c r="H217" i="39" s="1"/>
  <c r="GA216" i="39"/>
  <c r="FW216" i="39" a="1"/>
  <c r="FW216" i="39" s="1"/>
  <c r="FX216" i="39" s="1"/>
  <c r="FR216" i="39"/>
  <c r="FN216" i="39"/>
  <c r="FO216" i="39" s="1"/>
  <c r="FN216" i="39" a="1"/>
  <c r="FI216" i="39"/>
  <c r="FF216" i="39"/>
  <c r="FE216" i="39" a="1"/>
  <c r="FE216" i="39" s="1"/>
  <c r="EZ216" i="39"/>
  <c r="EV216" i="39" a="1"/>
  <c r="EV216" i="39" s="1"/>
  <c r="EW216" i="39" s="1"/>
  <c r="EQ216" i="39"/>
  <c r="EM216" i="39" a="1"/>
  <c r="EM216" i="39" s="1"/>
  <c r="EN216" i="39" s="1"/>
  <c r="EH216" i="39"/>
  <c r="ED216" i="39"/>
  <c r="EE216" i="39" s="1"/>
  <c r="ED216" i="39" a="1"/>
  <c r="DY216" i="39"/>
  <c r="DV216" i="39"/>
  <c r="DU216" i="39" a="1"/>
  <c r="DU216" i="39" s="1"/>
  <c r="DP216" i="39"/>
  <c r="DL216" i="39" a="1"/>
  <c r="DL216" i="39" s="1"/>
  <c r="DM216" i="39" s="1"/>
  <c r="DG216" i="39"/>
  <c r="DC216" i="39" a="1"/>
  <c r="DC216" i="39" s="1"/>
  <c r="DD216" i="39" s="1"/>
  <c r="CX216" i="39"/>
  <c r="CT216" i="39"/>
  <c r="CU216" i="39" s="1"/>
  <c r="CT216" i="39" a="1"/>
  <c r="CO216" i="39"/>
  <c r="CL216" i="39"/>
  <c r="CK216" i="39" a="1"/>
  <c r="CK216" i="39" s="1"/>
  <c r="CF216" i="39"/>
  <c r="CB216" i="39" a="1"/>
  <c r="CB216" i="39" s="1"/>
  <c r="CC216" i="39" s="1"/>
  <c r="BW216" i="39"/>
  <c r="BS216" i="39" a="1"/>
  <c r="BS216" i="39" s="1"/>
  <c r="BT216" i="39" s="1"/>
  <c r="BN216" i="39"/>
  <c r="BJ216" i="39"/>
  <c r="BK216" i="39" s="1"/>
  <c r="BJ216" i="39" a="1"/>
  <c r="BE216" i="39"/>
  <c r="BB216" i="39"/>
  <c r="BA216" i="39" a="1"/>
  <c r="BA216" i="39" s="1"/>
  <c r="AV216" i="39"/>
  <c r="AR216" i="39" a="1"/>
  <c r="AR216" i="39" s="1"/>
  <c r="AS216" i="39" s="1"/>
  <c r="AM216" i="39"/>
  <c r="AI216" i="39" a="1"/>
  <c r="AI216" i="39" s="1"/>
  <c r="AJ216" i="39" s="1"/>
  <c r="AD216" i="39"/>
  <c r="Z216" i="39"/>
  <c r="AA216" i="39" s="1"/>
  <c r="Z216" i="39" a="1"/>
  <c r="U216" i="39"/>
  <c r="R216" i="39"/>
  <c r="Q216" i="39" a="1"/>
  <c r="Q216" i="39" s="1"/>
  <c r="L216" i="39"/>
  <c r="I216" i="39"/>
  <c r="H216" i="39" a="1"/>
  <c r="H216" i="39" s="1"/>
  <c r="GA215" i="39"/>
  <c r="FW215" i="39" a="1"/>
  <c r="FW215" i="39" s="1"/>
  <c r="FX215" i="39" s="1"/>
  <c r="FR215" i="39"/>
  <c r="FN215" i="39"/>
  <c r="FO215" i="39" s="1"/>
  <c r="FN215" i="39" a="1"/>
  <c r="FI215" i="39"/>
  <c r="FF215" i="39"/>
  <c r="FE215" i="39" a="1"/>
  <c r="FE215" i="39" s="1"/>
  <c r="EZ215" i="39"/>
  <c r="EV215" i="39" a="1"/>
  <c r="EV215" i="39" s="1"/>
  <c r="EW215" i="39" s="1"/>
  <c r="EQ215" i="39"/>
  <c r="EM215" i="39" a="1"/>
  <c r="EM215" i="39" s="1"/>
  <c r="EN215" i="39" s="1"/>
  <c r="EH215" i="39"/>
  <c r="ED215" i="39"/>
  <c r="EE215" i="39" s="1"/>
  <c r="ED215" i="39" a="1"/>
  <c r="DY215" i="39"/>
  <c r="DV215" i="39"/>
  <c r="DU215" i="39" a="1"/>
  <c r="DU215" i="39" s="1"/>
  <c r="DP215" i="39"/>
  <c r="DL215" i="39" a="1"/>
  <c r="DL215" i="39" s="1"/>
  <c r="DM215" i="39" s="1"/>
  <c r="DG215" i="39"/>
  <c r="DC215" i="39" a="1"/>
  <c r="DC215" i="39" s="1"/>
  <c r="DD215" i="39" s="1"/>
  <c r="CX215" i="39"/>
  <c r="CT215" i="39"/>
  <c r="CU215" i="39" s="1"/>
  <c r="CT215" i="39" a="1"/>
  <c r="CO215" i="39"/>
  <c r="CL215" i="39"/>
  <c r="CK215" i="39" a="1"/>
  <c r="CK215" i="39" s="1"/>
  <c r="CF215" i="39"/>
  <c r="CB215" i="39" a="1"/>
  <c r="CB215" i="39" s="1"/>
  <c r="CC215" i="39" s="1"/>
  <c r="BW215" i="39"/>
  <c r="BS215" i="39" a="1"/>
  <c r="BS215" i="39" s="1"/>
  <c r="BT215" i="39" s="1"/>
  <c r="BN215" i="39"/>
  <c r="BJ215" i="39"/>
  <c r="BK215" i="39" s="1"/>
  <c r="BJ215" i="39" a="1"/>
  <c r="BE215" i="39"/>
  <c r="BB215" i="39"/>
  <c r="BA215" i="39" a="1"/>
  <c r="BA215" i="39" s="1"/>
  <c r="AV215" i="39"/>
  <c r="AR215" i="39" a="1"/>
  <c r="AR215" i="39" s="1"/>
  <c r="AS215" i="39" s="1"/>
  <c r="AM215" i="39"/>
  <c r="AI215" i="39" a="1"/>
  <c r="AI215" i="39" s="1"/>
  <c r="AJ215" i="39" s="1"/>
  <c r="AD215" i="39"/>
  <c r="Z215" i="39"/>
  <c r="AA215" i="39" s="1"/>
  <c r="Z215" i="39" a="1"/>
  <c r="U215" i="39"/>
  <c r="R215" i="39"/>
  <c r="Q215" i="39" a="1"/>
  <c r="Q215" i="39" s="1"/>
  <c r="L215" i="39"/>
  <c r="I215" i="39"/>
  <c r="H215" i="39" a="1"/>
  <c r="H215" i="39" s="1"/>
  <c r="GA214" i="39"/>
  <c r="FW214" i="39" a="1"/>
  <c r="FW214" i="39" s="1"/>
  <c r="FX214" i="39" s="1"/>
  <c r="FR214" i="39"/>
  <c r="FN214" i="39"/>
  <c r="FO214" i="39" s="1"/>
  <c r="FN214" i="39" a="1"/>
  <c r="FI214" i="39"/>
  <c r="FF214" i="39"/>
  <c r="FE214" i="39" a="1"/>
  <c r="FE214" i="39" s="1"/>
  <c r="EZ214" i="39"/>
  <c r="EV214" i="39" a="1"/>
  <c r="EV214" i="39" s="1"/>
  <c r="EW214" i="39" s="1"/>
  <c r="EQ214" i="39"/>
  <c r="EM214" i="39" a="1"/>
  <c r="EM214" i="39" s="1"/>
  <c r="EN214" i="39" s="1"/>
  <c r="EH214" i="39"/>
  <c r="ED214" i="39"/>
  <c r="EE214" i="39" s="1"/>
  <c r="ED214" i="39" a="1"/>
  <c r="DY214" i="39"/>
  <c r="DV214" i="39"/>
  <c r="DU214" i="39" a="1"/>
  <c r="DU214" i="39" s="1"/>
  <c r="DP214" i="39"/>
  <c r="DL214" i="39" a="1"/>
  <c r="DL214" i="39" s="1"/>
  <c r="DM214" i="39" s="1"/>
  <c r="DG214" i="39"/>
  <c r="DC214" i="39" a="1"/>
  <c r="DC214" i="39" s="1"/>
  <c r="DD214" i="39" s="1"/>
  <c r="CX214" i="39"/>
  <c r="CT214" i="39"/>
  <c r="CU214" i="39" s="1"/>
  <c r="CT214" i="39" a="1"/>
  <c r="CO214" i="39"/>
  <c r="CL214" i="39"/>
  <c r="CK214" i="39" a="1"/>
  <c r="CK214" i="39" s="1"/>
  <c r="CF214" i="39"/>
  <c r="CB214" i="39" a="1"/>
  <c r="CB214" i="39" s="1"/>
  <c r="CC214" i="39" s="1"/>
  <c r="BW214" i="39"/>
  <c r="BS214" i="39" a="1"/>
  <c r="BS214" i="39" s="1"/>
  <c r="BT214" i="39" s="1"/>
  <c r="BN214" i="39"/>
  <c r="BJ214" i="39"/>
  <c r="BK214" i="39" s="1"/>
  <c r="BJ214" i="39" a="1"/>
  <c r="BE214" i="39"/>
  <c r="BB214" i="39"/>
  <c r="BA214" i="39" a="1"/>
  <c r="BA214" i="39" s="1"/>
  <c r="AV214" i="39"/>
  <c r="AR214" i="39" a="1"/>
  <c r="AR214" i="39" s="1"/>
  <c r="AS214" i="39" s="1"/>
  <c r="AM214" i="39"/>
  <c r="AI214" i="39" a="1"/>
  <c r="AI214" i="39" s="1"/>
  <c r="AJ214" i="39" s="1"/>
  <c r="AD214" i="39"/>
  <c r="Z214" i="39"/>
  <c r="AA214" i="39" s="1"/>
  <c r="Z214" i="39" a="1"/>
  <c r="U214" i="39"/>
  <c r="R214" i="39"/>
  <c r="Q214" i="39" a="1"/>
  <c r="Q214" i="39" s="1"/>
  <c r="L214" i="39"/>
  <c r="I214" i="39"/>
  <c r="H214" i="39" a="1"/>
  <c r="H214" i="39" s="1"/>
  <c r="GA213" i="39"/>
  <c r="FW213" i="39" a="1"/>
  <c r="FW213" i="39" s="1"/>
  <c r="FX213" i="39" s="1"/>
  <c r="FR213" i="39"/>
  <c r="FN213" i="39"/>
  <c r="FO213" i="39" s="1"/>
  <c r="FN213" i="39" a="1"/>
  <c r="FI213" i="39"/>
  <c r="FF213" i="39"/>
  <c r="FE213" i="39" a="1"/>
  <c r="FE213" i="39" s="1"/>
  <c r="EZ213" i="39"/>
  <c r="EV213" i="39" a="1"/>
  <c r="EV213" i="39" s="1"/>
  <c r="EW213" i="39" s="1"/>
  <c r="EQ213" i="39"/>
  <c r="EM213" i="39" a="1"/>
  <c r="EM213" i="39" s="1"/>
  <c r="EN213" i="39" s="1"/>
  <c r="EH213" i="39"/>
  <c r="ED213" i="39"/>
  <c r="EE213" i="39" s="1"/>
  <c r="ED213" i="39" a="1"/>
  <c r="DY213" i="39"/>
  <c r="DV213" i="39"/>
  <c r="DU213" i="39" a="1"/>
  <c r="DU213" i="39" s="1"/>
  <c r="DP213" i="39"/>
  <c r="DL213" i="39" a="1"/>
  <c r="DL213" i="39" s="1"/>
  <c r="DM213" i="39" s="1"/>
  <c r="DG213" i="39"/>
  <c r="DC213" i="39" a="1"/>
  <c r="DC213" i="39" s="1"/>
  <c r="DD213" i="39" s="1"/>
  <c r="CX213" i="39"/>
  <c r="CT213" i="39"/>
  <c r="CU213" i="39" s="1"/>
  <c r="CT213" i="39" a="1"/>
  <c r="CO213" i="39"/>
  <c r="CL213" i="39"/>
  <c r="CK213" i="39" a="1"/>
  <c r="CK213" i="39" s="1"/>
  <c r="CF213" i="39"/>
  <c r="CB213" i="39" a="1"/>
  <c r="CB213" i="39" s="1"/>
  <c r="CC213" i="39" s="1"/>
  <c r="BW213" i="39"/>
  <c r="BS213" i="39" a="1"/>
  <c r="BS213" i="39" s="1"/>
  <c r="BT213" i="39" s="1"/>
  <c r="BN213" i="39"/>
  <c r="BJ213" i="39"/>
  <c r="BK213" i="39" s="1"/>
  <c r="BJ213" i="39" a="1"/>
  <c r="BE213" i="39"/>
  <c r="BB213" i="39"/>
  <c r="BA213" i="39" a="1"/>
  <c r="BA213" i="39" s="1"/>
  <c r="AV213" i="39"/>
  <c r="AS213" i="39"/>
  <c r="AR213" i="39" a="1"/>
  <c r="AR213" i="39" s="1"/>
  <c r="AM213" i="39"/>
  <c r="AI213" i="39" a="1"/>
  <c r="AI213" i="39" s="1"/>
  <c r="AJ213" i="39" s="1"/>
  <c r="AD213" i="39"/>
  <c r="Z213" i="39"/>
  <c r="AA213" i="39" s="1"/>
  <c r="Z213" i="39" a="1"/>
  <c r="U213" i="39"/>
  <c r="R213" i="39"/>
  <c r="Q213" i="39" a="1"/>
  <c r="Q213" i="39" s="1"/>
  <c r="L213" i="39"/>
  <c r="H213" i="39" a="1"/>
  <c r="H213" i="39" s="1"/>
  <c r="I213" i="39" s="1"/>
  <c r="GA212" i="39"/>
  <c r="FW212" i="39" a="1"/>
  <c r="FW212" i="39" s="1"/>
  <c r="FX212" i="39" s="1"/>
  <c r="FR212" i="39"/>
  <c r="FN212" i="39"/>
  <c r="FO212" i="39" s="1"/>
  <c r="FN212" i="39" a="1"/>
  <c r="FI212" i="39"/>
  <c r="FF212" i="39"/>
  <c r="FE212" i="39" a="1"/>
  <c r="FE212" i="39" s="1"/>
  <c r="EZ212" i="39"/>
  <c r="EV212" i="39" a="1"/>
  <c r="EV212" i="39" s="1"/>
  <c r="EW212" i="39" s="1"/>
  <c r="EQ212" i="39"/>
  <c r="EM212" i="39" a="1"/>
  <c r="EM212" i="39" s="1"/>
  <c r="EN212" i="39" s="1"/>
  <c r="EH212" i="39"/>
  <c r="ED212" i="39"/>
  <c r="EE212" i="39" s="1"/>
  <c r="ED212" i="39" a="1"/>
  <c r="DY212" i="39"/>
  <c r="DV212" i="39"/>
  <c r="DU212" i="39" a="1"/>
  <c r="DU212" i="39" s="1"/>
  <c r="DP212" i="39"/>
  <c r="DL212" i="39" a="1"/>
  <c r="DL212" i="39" s="1"/>
  <c r="DM212" i="39" s="1"/>
  <c r="DG212" i="39"/>
  <c r="DC212" i="39" a="1"/>
  <c r="DC212" i="39" s="1"/>
  <c r="DD212" i="39" s="1"/>
  <c r="CX212" i="39"/>
  <c r="CT212" i="39"/>
  <c r="CU212" i="39" s="1"/>
  <c r="CT212" i="39" a="1"/>
  <c r="CO212" i="39"/>
  <c r="CL212" i="39"/>
  <c r="CK212" i="39" a="1"/>
  <c r="CK212" i="39" s="1"/>
  <c r="CF212" i="39"/>
  <c r="CB212" i="39" a="1"/>
  <c r="CB212" i="39" s="1"/>
  <c r="CC212" i="39" s="1"/>
  <c r="BW212" i="39"/>
  <c r="BS212" i="39" a="1"/>
  <c r="BS212" i="39" s="1"/>
  <c r="BT212" i="39" s="1"/>
  <c r="BN212" i="39"/>
  <c r="BJ212" i="39"/>
  <c r="BK212" i="39" s="1"/>
  <c r="BJ212" i="39" a="1"/>
  <c r="BE212" i="39"/>
  <c r="BB212" i="39"/>
  <c r="BA212" i="39" a="1"/>
  <c r="BA212" i="39" s="1"/>
  <c r="AV212" i="39"/>
  <c r="AS212" i="39"/>
  <c r="AR212" i="39" a="1"/>
  <c r="AR212" i="39" s="1"/>
  <c r="AM212" i="39"/>
  <c r="AI212" i="39" a="1"/>
  <c r="AI212" i="39" s="1"/>
  <c r="AJ212" i="39" s="1"/>
  <c r="AD212" i="39"/>
  <c r="Z212" i="39"/>
  <c r="AA212" i="39" s="1"/>
  <c r="Z212" i="39" a="1"/>
  <c r="U212" i="39"/>
  <c r="R212" i="39"/>
  <c r="Q212" i="39" a="1"/>
  <c r="Q212" i="39" s="1"/>
  <c r="L212" i="39"/>
  <c r="I212" i="39"/>
  <c r="H212" i="39" a="1"/>
  <c r="H212" i="39" s="1"/>
  <c r="GA211" i="39"/>
  <c r="FW211" i="39" a="1"/>
  <c r="FW211" i="39" s="1"/>
  <c r="FX211" i="39" s="1"/>
  <c r="FR211" i="39"/>
  <c r="FN211" i="39"/>
  <c r="FO211" i="39" s="1"/>
  <c r="FN211" i="39" a="1"/>
  <c r="FI211" i="39"/>
  <c r="FF211" i="39"/>
  <c r="FE211" i="39" a="1"/>
  <c r="FE211" i="39" s="1"/>
  <c r="EZ211" i="39"/>
  <c r="EV211" i="39" a="1"/>
  <c r="EV211" i="39" s="1"/>
  <c r="EW211" i="39" s="1"/>
  <c r="EQ211" i="39"/>
  <c r="EM211" i="39" a="1"/>
  <c r="EM211" i="39" s="1"/>
  <c r="EN211" i="39" s="1"/>
  <c r="EH211" i="39"/>
  <c r="ED211" i="39"/>
  <c r="EE211" i="39" s="1"/>
  <c r="ED211" i="39" a="1"/>
  <c r="DY211" i="39"/>
  <c r="DV211" i="39"/>
  <c r="DU211" i="39" a="1"/>
  <c r="DU211" i="39" s="1"/>
  <c r="DP211" i="39"/>
  <c r="DM211" i="39"/>
  <c r="DL211" i="39" a="1"/>
  <c r="DL211" i="39" s="1"/>
  <c r="DG211" i="39"/>
  <c r="DC211" i="39" a="1"/>
  <c r="DC211" i="39" s="1"/>
  <c r="DD211" i="39" s="1"/>
  <c r="CX211" i="39"/>
  <c r="CT211" i="39"/>
  <c r="CU211" i="39" s="1"/>
  <c r="CT211" i="39" a="1"/>
  <c r="CO211" i="39"/>
  <c r="CL211" i="39"/>
  <c r="CK211" i="39" a="1"/>
  <c r="CK211" i="39" s="1"/>
  <c r="CF211" i="39"/>
  <c r="CB211" i="39" a="1"/>
  <c r="CB211" i="39" s="1"/>
  <c r="CC211" i="39" s="1"/>
  <c r="BW211" i="39"/>
  <c r="BS211" i="39" a="1"/>
  <c r="BS211" i="39" s="1"/>
  <c r="BT211" i="39" s="1"/>
  <c r="BN211" i="39"/>
  <c r="BJ211" i="39"/>
  <c r="BK211" i="39" s="1"/>
  <c r="BJ211" i="39" a="1"/>
  <c r="BE211" i="39"/>
  <c r="BB211" i="39"/>
  <c r="BA211" i="39" a="1"/>
  <c r="BA211" i="39" s="1"/>
  <c r="AV211" i="39"/>
  <c r="AS211" i="39"/>
  <c r="AR211" i="39" a="1"/>
  <c r="AR211" i="39" s="1"/>
  <c r="AM211" i="39"/>
  <c r="AI211" i="39" a="1"/>
  <c r="AI211" i="39" s="1"/>
  <c r="AJ211" i="39" s="1"/>
  <c r="AD211" i="39"/>
  <c r="Z211" i="39"/>
  <c r="AA211" i="39" s="1"/>
  <c r="Z211" i="39" a="1"/>
  <c r="U211" i="39"/>
  <c r="R211" i="39"/>
  <c r="Q211" i="39" a="1"/>
  <c r="Q211" i="39" s="1"/>
  <c r="L211" i="39"/>
  <c r="I211" i="39"/>
  <c r="H211" i="39" a="1"/>
  <c r="H211" i="39" s="1"/>
  <c r="GA210" i="39"/>
  <c r="FW210" i="39" a="1"/>
  <c r="FW210" i="39" s="1"/>
  <c r="FX210" i="39" s="1"/>
  <c r="FR210" i="39"/>
  <c r="FN210" i="39"/>
  <c r="FO210" i="39" s="1"/>
  <c r="FN210" i="39" a="1"/>
  <c r="FI210" i="39"/>
  <c r="FF210" i="39"/>
  <c r="FE210" i="39" a="1"/>
  <c r="FE210" i="39" s="1"/>
  <c r="EZ210" i="39"/>
  <c r="EV210" i="39" a="1"/>
  <c r="EV210" i="39" s="1"/>
  <c r="EW210" i="39" s="1"/>
  <c r="EQ210" i="39"/>
  <c r="EM210" i="39" a="1"/>
  <c r="EM210" i="39" s="1"/>
  <c r="EN210" i="39" s="1"/>
  <c r="EH210" i="39"/>
  <c r="ED210" i="39"/>
  <c r="EE210" i="39" s="1"/>
  <c r="ED210" i="39" a="1"/>
  <c r="DY210" i="39"/>
  <c r="DV210" i="39"/>
  <c r="DU210" i="39" a="1"/>
  <c r="DU210" i="39" s="1"/>
  <c r="DP210" i="39"/>
  <c r="DL210" i="39" a="1"/>
  <c r="DL210" i="39" s="1"/>
  <c r="DM210" i="39" s="1"/>
  <c r="DG210" i="39"/>
  <c r="DC210" i="39" a="1"/>
  <c r="DC210" i="39" s="1"/>
  <c r="DD210" i="39" s="1"/>
  <c r="CX210" i="39"/>
  <c r="CT210" i="39"/>
  <c r="CU210" i="39" s="1"/>
  <c r="CT210" i="39" a="1"/>
  <c r="CO210" i="39"/>
  <c r="CL210" i="39"/>
  <c r="CK210" i="39" a="1"/>
  <c r="CK210" i="39" s="1"/>
  <c r="CF210" i="39"/>
  <c r="CB210" i="39" a="1"/>
  <c r="CB210" i="39" s="1"/>
  <c r="CC210" i="39" s="1"/>
  <c r="BW210" i="39"/>
  <c r="BS210" i="39" a="1"/>
  <c r="BS210" i="39" s="1"/>
  <c r="BT210" i="39" s="1"/>
  <c r="BN210" i="39"/>
  <c r="BJ210" i="39"/>
  <c r="BK210" i="39" s="1"/>
  <c r="BJ210" i="39" a="1"/>
  <c r="BE210" i="39"/>
  <c r="BB210" i="39"/>
  <c r="BA210" i="39" a="1"/>
  <c r="BA210" i="39" s="1"/>
  <c r="AV210" i="39"/>
  <c r="AR210" i="39" a="1"/>
  <c r="AR210" i="39" s="1"/>
  <c r="AS210" i="39" s="1"/>
  <c r="AM210" i="39"/>
  <c r="AI210" i="39" a="1"/>
  <c r="AI210" i="39" s="1"/>
  <c r="AJ210" i="39" s="1"/>
  <c r="AD210" i="39"/>
  <c r="Z210" i="39"/>
  <c r="AA210" i="39" s="1"/>
  <c r="Z210" i="39" a="1"/>
  <c r="U210" i="39"/>
  <c r="R210" i="39"/>
  <c r="Q210" i="39" a="1"/>
  <c r="Q210" i="39" s="1"/>
  <c r="L210" i="39"/>
  <c r="I210" i="39"/>
  <c r="H210" i="39" a="1"/>
  <c r="H210" i="39" s="1"/>
  <c r="GA209" i="39"/>
  <c r="FW209" i="39" a="1"/>
  <c r="FW209" i="39" s="1"/>
  <c r="FX209" i="39" s="1"/>
  <c r="FR209" i="39"/>
  <c r="FN209" i="39"/>
  <c r="FO209" i="39" s="1"/>
  <c r="FN209" i="39" a="1"/>
  <c r="FI209" i="39"/>
  <c r="FF209" i="39"/>
  <c r="FE209" i="39" a="1"/>
  <c r="FE209" i="39" s="1"/>
  <c r="EZ209" i="39"/>
  <c r="EV209" i="39" a="1"/>
  <c r="EV209" i="39" s="1"/>
  <c r="EW209" i="39" s="1"/>
  <c r="EQ209" i="39"/>
  <c r="EM209" i="39" a="1"/>
  <c r="EM209" i="39" s="1"/>
  <c r="EN209" i="39" s="1"/>
  <c r="EH209" i="39"/>
  <c r="ED209" i="39"/>
  <c r="EE209" i="39" s="1"/>
  <c r="ED209" i="39" a="1"/>
  <c r="DY209" i="39"/>
  <c r="DV209" i="39"/>
  <c r="DU209" i="39" a="1"/>
  <c r="DU209" i="39" s="1"/>
  <c r="DP209" i="39"/>
  <c r="DM209" i="39"/>
  <c r="DL209" i="39" a="1"/>
  <c r="DL209" i="39" s="1"/>
  <c r="DG209" i="39"/>
  <c r="DC209" i="39" a="1"/>
  <c r="DC209" i="39" s="1"/>
  <c r="DD209" i="39" s="1"/>
  <c r="CX209" i="39"/>
  <c r="CT209" i="39"/>
  <c r="CU209" i="39" s="1"/>
  <c r="CT209" i="39" a="1"/>
  <c r="CO209" i="39"/>
  <c r="CL209" i="39"/>
  <c r="CK209" i="39" a="1"/>
  <c r="CK209" i="39" s="1"/>
  <c r="CF209" i="39"/>
  <c r="CB209" i="39" a="1"/>
  <c r="CB209" i="39" s="1"/>
  <c r="CC209" i="39" s="1"/>
  <c r="BW209" i="39"/>
  <c r="BS209" i="39" a="1"/>
  <c r="BS209" i="39" s="1"/>
  <c r="BT209" i="39" s="1"/>
  <c r="BN209" i="39"/>
  <c r="BJ209" i="39"/>
  <c r="BK209" i="39" s="1"/>
  <c r="BJ209" i="39" a="1"/>
  <c r="BE209" i="39"/>
  <c r="BB209" i="39"/>
  <c r="BA209" i="39" a="1"/>
  <c r="BA209" i="39" s="1"/>
  <c r="AV209" i="39"/>
  <c r="AS209" i="39"/>
  <c r="AR209" i="39" a="1"/>
  <c r="AR209" i="39" s="1"/>
  <c r="AM209" i="39"/>
  <c r="AI209" i="39" a="1"/>
  <c r="AI209" i="39" s="1"/>
  <c r="AJ209" i="39" s="1"/>
  <c r="AD209" i="39"/>
  <c r="Z209" i="39"/>
  <c r="AA209" i="39" s="1"/>
  <c r="Z209" i="39" a="1"/>
  <c r="U209" i="39"/>
  <c r="R209" i="39"/>
  <c r="Q209" i="39" a="1"/>
  <c r="Q209" i="39" s="1"/>
  <c r="L209" i="39"/>
  <c r="H209" i="39" a="1"/>
  <c r="H209" i="39" s="1"/>
  <c r="I209" i="39" s="1"/>
  <c r="GA208" i="39"/>
  <c r="FW208" i="39" a="1"/>
  <c r="FW208" i="39" s="1"/>
  <c r="FX208" i="39" s="1"/>
  <c r="FR208" i="39"/>
  <c r="FN208" i="39"/>
  <c r="FO208" i="39" s="1"/>
  <c r="FN208" i="39" a="1"/>
  <c r="FI208" i="39"/>
  <c r="FF208" i="39"/>
  <c r="FE208" i="39" a="1"/>
  <c r="FE208" i="39" s="1"/>
  <c r="EZ208" i="39"/>
  <c r="EV208" i="39" a="1"/>
  <c r="EV208" i="39" s="1"/>
  <c r="EW208" i="39" s="1"/>
  <c r="EQ208" i="39"/>
  <c r="EM208" i="39" a="1"/>
  <c r="EM208" i="39" s="1"/>
  <c r="EN208" i="39" s="1"/>
  <c r="EH208" i="39"/>
  <c r="ED208" i="39"/>
  <c r="EE208" i="39" s="1"/>
  <c r="ED208" i="39" a="1"/>
  <c r="DY208" i="39"/>
  <c r="DV208" i="39"/>
  <c r="DU208" i="39" a="1"/>
  <c r="DU208" i="39" s="1"/>
  <c r="DP208" i="39"/>
  <c r="DL208" i="39" a="1"/>
  <c r="DL208" i="39" s="1"/>
  <c r="DM208" i="39" s="1"/>
  <c r="DG208" i="39"/>
  <c r="DC208" i="39" a="1"/>
  <c r="DC208" i="39" s="1"/>
  <c r="DD208" i="39" s="1"/>
  <c r="CX208" i="39"/>
  <c r="CT208" i="39"/>
  <c r="CU208" i="39" s="1"/>
  <c r="CT208" i="39" a="1"/>
  <c r="CO208" i="39"/>
  <c r="CL208" i="39"/>
  <c r="CK208" i="39" a="1"/>
  <c r="CK208" i="39" s="1"/>
  <c r="CF208" i="39"/>
  <c r="CB208" i="39" a="1"/>
  <c r="CB208" i="39" s="1"/>
  <c r="CC208" i="39" s="1"/>
  <c r="BW208" i="39"/>
  <c r="BS208" i="39" a="1"/>
  <c r="BS208" i="39" s="1"/>
  <c r="BT208" i="39" s="1"/>
  <c r="BN208" i="39"/>
  <c r="BJ208" i="39"/>
  <c r="BK208" i="39" s="1"/>
  <c r="BJ208" i="39" a="1"/>
  <c r="BE208" i="39"/>
  <c r="BB208" i="39"/>
  <c r="BA208" i="39" a="1"/>
  <c r="BA208" i="39" s="1"/>
  <c r="AV208" i="39"/>
  <c r="AR208" i="39" a="1"/>
  <c r="AR208" i="39" s="1"/>
  <c r="AS208" i="39" s="1"/>
  <c r="AM208" i="39"/>
  <c r="AI208" i="39" a="1"/>
  <c r="AI208" i="39" s="1"/>
  <c r="AJ208" i="39" s="1"/>
  <c r="AD208" i="39"/>
  <c r="Z208" i="39"/>
  <c r="AA208" i="39" s="1"/>
  <c r="Z208" i="39" a="1"/>
  <c r="U208" i="39"/>
  <c r="R208" i="39"/>
  <c r="Q208" i="39" a="1"/>
  <c r="Q208" i="39" s="1"/>
  <c r="L208" i="39"/>
  <c r="H208" i="39" a="1"/>
  <c r="H208" i="39" s="1"/>
  <c r="I208" i="39" s="1"/>
  <c r="GA207" i="39"/>
  <c r="FW207" i="39" a="1"/>
  <c r="FW207" i="39" s="1"/>
  <c r="FX207" i="39" s="1"/>
  <c r="FR207" i="39"/>
  <c r="FN207" i="39"/>
  <c r="FO207" i="39" s="1"/>
  <c r="FN207" i="39" a="1"/>
  <c r="FI207" i="39"/>
  <c r="FE207" i="39" a="1"/>
  <c r="FE207" i="39" s="1"/>
  <c r="FF207" i="39" s="1"/>
  <c r="EZ207" i="39"/>
  <c r="EV207" i="39"/>
  <c r="EW207" i="39" s="1"/>
  <c r="EV207" i="39" a="1"/>
  <c r="EQ207" i="39"/>
  <c r="EM207" i="39" a="1"/>
  <c r="EM207" i="39" s="1"/>
  <c r="EN207" i="39" s="1"/>
  <c r="EH207" i="39"/>
  <c r="ED207" i="39"/>
  <c r="EE207" i="39" s="1"/>
  <c r="ED207" i="39" a="1"/>
  <c r="DY207" i="39"/>
  <c r="DU207" i="39" a="1"/>
  <c r="DU207" i="39" s="1"/>
  <c r="DV207" i="39" s="1"/>
  <c r="DP207" i="39"/>
  <c r="DL207" i="39"/>
  <c r="DM207" i="39" s="1"/>
  <c r="DL207" i="39" a="1"/>
  <c r="DG207" i="39"/>
  <c r="DC207" i="39" a="1"/>
  <c r="DC207" i="39" s="1"/>
  <c r="DD207" i="39" s="1"/>
  <c r="CX207" i="39"/>
  <c r="CT207" i="39"/>
  <c r="CU207" i="39" s="1"/>
  <c r="CT207" i="39" a="1"/>
  <c r="CO207" i="39"/>
  <c r="CK207" i="39" a="1"/>
  <c r="CK207" i="39" s="1"/>
  <c r="CL207" i="39" s="1"/>
  <c r="CF207" i="39"/>
  <c r="CB207" i="39"/>
  <c r="CC207" i="39" s="1"/>
  <c r="CB207" i="39" a="1"/>
  <c r="BW207" i="39"/>
  <c r="BS207" i="39" a="1"/>
  <c r="BS207" i="39" s="1"/>
  <c r="BT207" i="39" s="1"/>
  <c r="BN207" i="39"/>
  <c r="BJ207" i="39"/>
  <c r="BK207" i="39" s="1"/>
  <c r="BJ207" i="39" a="1"/>
  <c r="BE207" i="39"/>
  <c r="BA207" i="39" a="1"/>
  <c r="BA207" i="39" s="1"/>
  <c r="BB207" i="39" s="1"/>
  <c r="AV207" i="39"/>
  <c r="AR207" i="39"/>
  <c r="AS207" i="39" s="1"/>
  <c r="AR207" i="39" a="1"/>
  <c r="AM207" i="39"/>
  <c r="AI207" i="39" a="1"/>
  <c r="AI207" i="39" s="1"/>
  <c r="AJ207" i="39" s="1"/>
  <c r="AD207" i="39"/>
  <c r="Z207" i="39"/>
  <c r="AA207" i="39" s="1"/>
  <c r="Z207" i="39" a="1"/>
  <c r="U207" i="39"/>
  <c r="Q207" i="39" a="1"/>
  <c r="Q207" i="39" s="1"/>
  <c r="R207" i="39" s="1"/>
  <c r="L207" i="39"/>
  <c r="H207" i="39"/>
  <c r="I207" i="39" s="1"/>
  <c r="H207" i="39" a="1"/>
  <c r="GA206" i="39"/>
  <c r="FW206" i="39" a="1"/>
  <c r="FW206" i="39" s="1"/>
  <c r="FX206" i="39" s="1"/>
  <c r="FR206" i="39"/>
  <c r="FN206" i="39"/>
  <c r="FO206" i="39" s="1"/>
  <c r="FN206" i="39" a="1"/>
  <c r="FI206" i="39"/>
  <c r="FE206" i="39" a="1"/>
  <c r="FE206" i="39" s="1"/>
  <c r="FF206" i="39" s="1"/>
  <c r="EZ206" i="39"/>
  <c r="EV206" i="39"/>
  <c r="EW206" i="39" s="1"/>
  <c r="EV206" i="39" a="1"/>
  <c r="EQ206" i="39"/>
  <c r="EM206" i="39" a="1"/>
  <c r="EM206" i="39" s="1"/>
  <c r="EN206" i="39" s="1"/>
  <c r="EH206" i="39"/>
  <c r="ED206" i="39"/>
  <c r="EE206" i="39" s="1"/>
  <c r="ED206" i="39" a="1"/>
  <c r="DY206" i="39"/>
  <c r="DU206" i="39" a="1"/>
  <c r="DU206" i="39" s="1"/>
  <c r="DV206" i="39" s="1"/>
  <c r="DP206" i="39"/>
  <c r="DL206" i="39"/>
  <c r="DM206" i="39" s="1"/>
  <c r="DL206" i="39" a="1"/>
  <c r="DG206" i="39"/>
  <c r="DC206" i="39" a="1"/>
  <c r="DC206" i="39" s="1"/>
  <c r="DD206" i="39" s="1"/>
  <c r="CX206" i="39"/>
  <c r="CT206" i="39"/>
  <c r="CU206" i="39" s="1"/>
  <c r="CT206" i="39" a="1"/>
  <c r="CO206" i="39"/>
  <c r="CK206" i="39" a="1"/>
  <c r="CK206" i="39" s="1"/>
  <c r="CL206" i="39" s="1"/>
  <c r="CF206" i="39"/>
  <c r="CB206" i="39"/>
  <c r="CC206" i="39" s="1"/>
  <c r="CB206" i="39" a="1"/>
  <c r="BW206" i="39"/>
  <c r="BS206" i="39" a="1"/>
  <c r="BS206" i="39" s="1"/>
  <c r="BT206" i="39" s="1"/>
  <c r="BN206" i="39"/>
  <c r="BJ206" i="39"/>
  <c r="BK206" i="39" s="1"/>
  <c r="BJ206" i="39" a="1"/>
  <c r="BE206" i="39"/>
  <c r="BA206" i="39" a="1"/>
  <c r="BA206" i="39" s="1"/>
  <c r="BB206" i="39" s="1"/>
  <c r="AV206" i="39"/>
  <c r="AR206" i="39"/>
  <c r="AS206" i="39" s="1"/>
  <c r="AR206" i="39" a="1"/>
  <c r="AM206" i="39"/>
  <c r="AI206" i="39" a="1"/>
  <c r="AI206" i="39" s="1"/>
  <c r="AJ206" i="39" s="1"/>
  <c r="AD206" i="39"/>
  <c r="Z206" i="39"/>
  <c r="AA206" i="39" s="1"/>
  <c r="Z206" i="39" a="1"/>
  <c r="U206" i="39"/>
  <c r="Q206" i="39" a="1"/>
  <c r="Q206" i="39" s="1"/>
  <c r="R206" i="39" s="1"/>
  <c r="L206" i="39"/>
  <c r="H206" i="39"/>
  <c r="I206" i="39" s="1"/>
  <c r="H206" i="39" a="1"/>
  <c r="GA205" i="39"/>
  <c r="FW205" i="39" a="1"/>
  <c r="FW205" i="39" s="1"/>
  <c r="FX205" i="39" s="1"/>
  <c r="FR205" i="39"/>
  <c r="FN205" i="39"/>
  <c r="FO205" i="39" s="1"/>
  <c r="FN205" i="39" a="1"/>
  <c r="FI205" i="39"/>
  <c r="FE205" i="39" a="1"/>
  <c r="FE205" i="39" s="1"/>
  <c r="FF205" i="39" s="1"/>
  <c r="EZ205" i="39"/>
  <c r="EV205" i="39"/>
  <c r="EW205" i="39" s="1"/>
  <c r="EV205" i="39" a="1"/>
  <c r="EQ205" i="39"/>
  <c r="EM205" i="39" a="1"/>
  <c r="EM205" i="39" s="1"/>
  <c r="EN205" i="39" s="1"/>
  <c r="EH205" i="39"/>
  <c r="ED205" i="39"/>
  <c r="EE205" i="39" s="1"/>
  <c r="ED205" i="39" a="1"/>
  <c r="DY205" i="39"/>
  <c r="DU205" i="39" a="1"/>
  <c r="DU205" i="39" s="1"/>
  <c r="DV205" i="39" s="1"/>
  <c r="DP205" i="39"/>
  <c r="DL205" i="39"/>
  <c r="DM205" i="39" s="1"/>
  <c r="DL205" i="39" a="1"/>
  <c r="DG205" i="39"/>
  <c r="DC205" i="39" a="1"/>
  <c r="DC205" i="39" s="1"/>
  <c r="DD205" i="39" s="1"/>
  <c r="CX205" i="39"/>
  <c r="CT205" i="39"/>
  <c r="CU205" i="39" s="1"/>
  <c r="CT205" i="39" a="1"/>
  <c r="CO205" i="39"/>
  <c r="CK205" i="39" a="1"/>
  <c r="CK205" i="39" s="1"/>
  <c r="CL205" i="39" s="1"/>
  <c r="CF205" i="39"/>
  <c r="CB205" i="39"/>
  <c r="CC205" i="39" s="1"/>
  <c r="CB205" i="39" a="1"/>
  <c r="BW205" i="39"/>
  <c r="BS205" i="39" a="1"/>
  <c r="BS205" i="39" s="1"/>
  <c r="BT205" i="39" s="1"/>
  <c r="BN205" i="39"/>
  <c r="BJ205" i="39"/>
  <c r="BK205" i="39" s="1"/>
  <c r="BJ205" i="39" a="1"/>
  <c r="BE205" i="39"/>
  <c r="BA205" i="39" a="1"/>
  <c r="BA205" i="39" s="1"/>
  <c r="BB205" i="39" s="1"/>
  <c r="AV205" i="39"/>
  <c r="AR205" i="39"/>
  <c r="AS205" i="39" s="1"/>
  <c r="AR205" i="39" a="1"/>
  <c r="AM205" i="39"/>
  <c r="AI205" i="39" a="1"/>
  <c r="AI205" i="39" s="1"/>
  <c r="AJ205" i="39" s="1"/>
  <c r="AD205" i="39"/>
  <c r="Z205" i="39"/>
  <c r="AA205" i="39" s="1"/>
  <c r="Z205" i="39" a="1"/>
  <c r="U205" i="39"/>
  <c r="Q205" i="39" a="1"/>
  <c r="Q205" i="39" s="1"/>
  <c r="R205" i="39" s="1"/>
  <c r="L205" i="39"/>
  <c r="H205" i="39"/>
  <c r="I205" i="39" s="1"/>
  <c r="H205" i="39" a="1"/>
  <c r="GA204" i="39"/>
  <c r="FW204" i="39" a="1"/>
  <c r="FW204" i="39" s="1"/>
  <c r="FX204" i="39" s="1"/>
  <c r="FR204" i="39"/>
  <c r="FN204" i="39"/>
  <c r="FO204" i="39" s="1"/>
  <c r="FN204" i="39" a="1"/>
  <c r="FI204" i="39"/>
  <c r="FE204" i="39" a="1"/>
  <c r="FE204" i="39" s="1"/>
  <c r="FF204" i="39" s="1"/>
  <c r="EZ204" i="39"/>
  <c r="EV204" i="39" a="1"/>
  <c r="EV204" i="39" s="1"/>
  <c r="EW204" i="39" s="1"/>
  <c r="EQ204" i="39"/>
  <c r="EM204" i="39" a="1"/>
  <c r="EM204" i="39" s="1"/>
  <c r="EN204" i="39" s="1"/>
  <c r="EH204" i="39"/>
  <c r="ED204" i="39"/>
  <c r="EE204" i="39" s="1"/>
  <c r="ED204" i="39" a="1"/>
  <c r="DY204" i="39"/>
  <c r="DU204" i="39" a="1"/>
  <c r="DU204" i="39" s="1"/>
  <c r="DV204" i="39" s="1"/>
  <c r="DP204" i="39"/>
  <c r="DL204" i="39"/>
  <c r="DM204" i="39" s="1"/>
  <c r="DL204" i="39" a="1"/>
  <c r="DG204" i="39"/>
  <c r="DC204" i="39" a="1"/>
  <c r="DC204" i="39" s="1"/>
  <c r="DD204" i="39" s="1"/>
  <c r="CX204" i="39"/>
  <c r="CT204" i="39"/>
  <c r="CU204" i="39" s="1"/>
  <c r="CT204" i="39" a="1"/>
  <c r="CO204" i="39"/>
  <c r="CK204" i="39" a="1"/>
  <c r="CK204" i="39" s="1"/>
  <c r="CL204" i="39" s="1"/>
  <c r="CF204" i="39"/>
  <c r="CB204" i="39"/>
  <c r="CC204" i="39" s="1"/>
  <c r="CB204" i="39" a="1"/>
  <c r="BW204" i="39"/>
  <c r="BS204" i="39" a="1"/>
  <c r="BS204" i="39" s="1"/>
  <c r="BT204" i="39" s="1"/>
  <c r="BN204" i="39"/>
  <c r="BJ204" i="39"/>
  <c r="BK204" i="39" s="1"/>
  <c r="BJ204" i="39" a="1"/>
  <c r="BE204" i="39"/>
  <c r="BA204" i="39" a="1"/>
  <c r="BA204" i="39" s="1"/>
  <c r="BB204" i="39" s="1"/>
  <c r="AV204" i="39"/>
  <c r="AR204" i="39"/>
  <c r="AS204" i="39" s="1"/>
  <c r="AR204" i="39" a="1"/>
  <c r="AM204" i="39"/>
  <c r="AI204" i="39" a="1"/>
  <c r="AI204" i="39" s="1"/>
  <c r="AJ204" i="39" s="1"/>
  <c r="AD204" i="39"/>
  <c r="Z204" i="39"/>
  <c r="AA204" i="39" s="1"/>
  <c r="Z204" i="39" a="1"/>
  <c r="U204" i="39"/>
  <c r="Q204" i="39" a="1"/>
  <c r="Q204" i="39" s="1"/>
  <c r="R204" i="39" s="1"/>
  <c r="L204" i="39"/>
  <c r="H204" i="39"/>
  <c r="I204" i="39" s="1"/>
  <c r="H204" i="39" a="1"/>
  <c r="GA203" i="39"/>
  <c r="FW203" i="39" a="1"/>
  <c r="FW203" i="39" s="1"/>
  <c r="FX203" i="39" s="1"/>
  <c r="FR203" i="39"/>
  <c r="FN203" i="39"/>
  <c r="FO203" i="39" s="1"/>
  <c r="FN203" i="39" a="1"/>
  <c r="FI203" i="39"/>
  <c r="FE203" i="39" a="1"/>
  <c r="FE203" i="39" s="1"/>
  <c r="FF203" i="39" s="1"/>
  <c r="EZ203" i="39"/>
  <c r="EV203" i="39" a="1"/>
  <c r="EV203" i="39" s="1"/>
  <c r="EW203" i="39" s="1"/>
  <c r="EQ203" i="39"/>
  <c r="EM203" i="39" a="1"/>
  <c r="EM203" i="39" s="1"/>
  <c r="EN203" i="39" s="1"/>
  <c r="EH203" i="39"/>
  <c r="ED203" i="39"/>
  <c r="EE203" i="39" s="1"/>
  <c r="ED203" i="39" a="1"/>
  <c r="DY203" i="39"/>
  <c r="DU203" i="39" a="1"/>
  <c r="DU203" i="39" s="1"/>
  <c r="DV203" i="39" s="1"/>
  <c r="DP203" i="39"/>
  <c r="DL203" i="39"/>
  <c r="DM203" i="39" s="1"/>
  <c r="DL203" i="39" a="1"/>
  <c r="DG203" i="39"/>
  <c r="DC203" i="39" a="1"/>
  <c r="DC203" i="39" s="1"/>
  <c r="DD203" i="39" s="1"/>
  <c r="CX203" i="39"/>
  <c r="CT203" i="39"/>
  <c r="CU203" i="39" s="1"/>
  <c r="CT203" i="39" a="1"/>
  <c r="CO203" i="39"/>
  <c r="CK203" i="39" a="1"/>
  <c r="CK203" i="39" s="1"/>
  <c r="CL203" i="39" s="1"/>
  <c r="CF203" i="39"/>
  <c r="CB203" i="39"/>
  <c r="CC203" i="39" s="1"/>
  <c r="CB203" i="39" a="1"/>
  <c r="BW203" i="39"/>
  <c r="BS203" i="39" a="1"/>
  <c r="BS203" i="39" s="1"/>
  <c r="BT203" i="39" s="1"/>
  <c r="BN203" i="39"/>
  <c r="BJ203" i="39"/>
  <c r="BK203" i="39" s="1"/>
  <c r="BJ203" i="39" a="1"/>
  <c r="BE203" i="39"/>
  <c r="BA203" i="39" a="1"/>
  <c r="BA203" i="39" s="1"/>
  <c r="BB203" i="39" s="1"/>
  <c r="AV203" i="39"/>
  <c r="AR203" i="39"/>
  <c r="AS203" i="39" s="1"/>
  <c r="AR203" i="39" a="1"/>
  <c r="AM203" i="39"/>
  <c r="AI203" i="39" a="1"/>
  <c r="AI203" i="39" s="1"/>
  <c r="AJ203" i="39" s="1"/>
  <c r="AD203" i="39"/>
  <c r="Z203" i="39"/>
  <c r="AA203" i="39" s="1"/>
  <c r="Z203" i="39" a="1"/>
  <c r="U203" i="39"/>
  <c r="Q203" i="39" a="1"/>
  <c r="Q203" i="39" s="1"/>
  <c r="R203" i="39" s="1"/>
  <c r="L203" i="39"/>
  <c r="H203" i="39"/>
  <c r="I203" i="39" s="1"/>
  <c r="H203" i="39" a="1"/>
  <c r="GA202" i="39"/>
  <c r="FW202" i="39" a="1"/>
  <c r="FW202" i="39" s="1"/>
  <c r="FX202" i="39" s="1"/>
  <c r="FR202" i="39"/>
  <c r="FN202" i="39"/>
  <c r="FO202" i="39" s="1"/>
  <c r="FN202" i="39" a="1"/>
  <c r="FI202" i="39"/>
  <c r="FE202" i="39" a="1"/>
  <c r="FE202" i="39" s="1"/>
  <c r="FF202" i="39" s="1"/>
  <c r="EZ202" i="39"/>
  <c r="EV202" i="39"/>
  <c r="EW202" i="39" s="1"/>
  <c r="EV202" i="39" a="1"/>
  <c r="EQ202" i="39"/>
  <c r="EM202" i="39" a="1"/>
  <c r="EM202" i="39" s="1"/>
  <c r="EN202" i="39" s="1"/>
  <c r="EH202" i="39"/>
  <c r="ED202" i="39"/>
  <c r="EE202" i="39" s="1"/>
  <c r="ED202" i="39" a="1"/>
  <c r="DY202" i="39"/>
  <c r="DU202" i="39" a="1"/>
  <c r="DU202" i="39" s="1"/>
  <c r="DV202" i="39" s="1"/>
  <c r="DP202" i="39"/>
  <c r="DL202" i="39"/>
  <c r="DM202" i="39" s="1"/>
  <c r="DL202" i="39" a="1"/>
  <c r="DG202" i="39"/>
  <c r="DC202" i="39" a="1"/>
  <c r="DC202" i="39" s="1"/>
  <c r="DD202" i="39" s="1"/>
  <c r="CX202" i="39"/>
  <c r="CT202" i="39"/>
  <c r="CU202" i="39" s="1"/>
  <c r="CT202" i="39" a="1"/>
  <c r="CO202" i="39"/>
  <c r="CK202" i="39" a="1"/>
  <c r="CK202" i="39" s="1"/>
  <c r="CL202" i="39" s="1"/>
  <c r="CF202" i="39"/>
  <c r="CB202" i="39"/>
  <c r="CC202" i="39" s="1"/>
  <c r="CB202" i="39" a="1"/>
  <c r="BW202" i="39"/>
  <c r="BS202" i="39" a="1"/>
  <c r="BS202" i="39" s="1"/>
  <c r="BT202" i="39" s="1"/>
  <c r="BN202" i="39"/>
  <c r="BJ202" i="39" a="1"/>
  <c r="BJ202" i="39" s="1"/>
  <c r="BK202" i="39" s="1"/>
  <c r="BE202" i="39"/>
  <c r="BA202" i="39" a="1"/>
  <c r="BA202" i="39" s="1"/>
  <c r="BB202" i="39" s="1"/>
  <c r="AV202" i="39"/>
  <c r="AR202" i="39"/>
  <c r="AS202" i="39" s="1"/>
  <c r="AR202" i="39" a="1"/>
  <c r="AM202" i="39"/>
  <c r="AI202" i="39" a="1"/>
  <c r="AI202" i="39" s="1"/>
  <c r="AJ202" i="39" s="1"/>
  <c r="AD202" i="39"/>
  <c r="Z202" i="39"/>
  <c r="AA202" i="39" s="1"/>
  <c r="Z202" i="39" a="1"/>
  <c r="U202" i="39"/>
  <c r="Q202" i="39" a="1"/>
  <c r="Q202" i="39" s="1"/>
  <c r="R202" i="39" s="1"/>
  <c r="L202" i="39"/>
  <c r="H202" i="39"/>
  <c r="I202" i="39" s="1"/>
  <c r="H202" i="39" a="1"/>
  <c r="GA201" i="39"/>
  <c r="FW201" i="39" a="1"/>
  <c r="FW201" i="39" s="1"/>
  <c r="FX201" i="39" s="1"/>
  <c r="FR201" i="39"/>
  <c r="FN201" i="39"/>
  <c r="FO201" i="39" s="1"/>
  <c r="FN201" i="39" a="1"/>
  <c r="FI201" i="39"/>
  <c r="FE201" i="39" a="1"/>
  <c r="FE201" i="39" s="1"/>
  <c r="FF201" i="39" s="1"/>
  <c r="EZ201" i="39"/>
  <c r="EV201" i="39"/>
  <c r="EW201" i="39" s="1"/>
  <c r="EV201" i="39" a="1"/>
  <c r="EQ201" i="39"/>
  <c r="EM201" i="39" a="1"/>
  <c r="EM201" i="39" s="1"/>
  <c r="EN201" i="39" s="1"/>
  <c r="EH201" i="39"/>
  <c r="ED201" i="39"/>
  <c r="EE201" i="39" s="1"/>
  <c r="ED201" i="39" a="1"/>
  <c r="DY201" i="39"/>
  <c r="DU201" i="39" a="1"/>
  <c r="DU201" i="39" s="1"/>
  <c r="DV201" i="39" s="1"/>
  <c r="DP201" i="39"/>
  <c r="DL201" i="39"/>
  <c r="DM201" i="39" s="1"/>
  <c r="DL201" i="39" a="1"/>
  <c r="DG201" i="39"/>
  <c r="DC201" i="39" a="1"/>
  <c r="DC201" i="39" s="1"/>
  <c r="DD201" i="39" s="1"/>
  <c r="CX201" i="39"/>
  <c r="CT201" i="39"/>
  <c r="CU201" i="39" s="1"/>
  <c r="CT201" i="39" a="1"/>
  <c r="CO201" i="39"/>
  <c r="CK201" i="39" a="1"/>
  <c r="CK201" i="39" s="1"/>
  <c r="CL201" i="39" s="1"/>
  <c r="CF201" i="39"/>
  <c r="CB201" i="39"/>
  <c r="CC201" i="39" s="1"/>
  <c r="CB201" i="39" a="1"/>
  <c r="BW201" i="39"/>
  <c r="BS201" i="39" a="1"/>
  <c r="BS201" i="39" s="1"/>
  <c r="BT201" i="39" s="1"/>
  <c r="BN201" i="39"/>
  <c r="BJ201" i="39" a="1"/>
  <c r="BJ201" i="39" s="1"/>
  <c r="BK201" i="39" s="1"/>
  <c r="BE201" i="39"/>
  <c r="BA201" i="39" a="1"/>
  <c r="BA201" i="39" s="1"/>
  <c r="BB201" i="39" s="1"/>
  <c r="AV201" i="39"/>
  <c r="AR201" i="39"/>
  <c r="AS201" i="39" s="1"/>
  <c r="AR201" i="39" a="1"/>
  <c r="AM201" i="39"/>
  <c r="AI201" i="39" a="1"/>
  <c r="AI201" i="39" s="1"/>
  <c r="AJ201" i="39" s="1"/>
  <c r="AD201" i="39"/>
  <c r="Z201" i="39"/>
  <c r="AA201" i="39" s="1"/>
  <c r="Z201" i="39" a="1"/>
  <c r="U201" i="39"/>
  <c r="Q201" i="39" a="1"/>
  <c r="Q201" i="39" s="1"/>
  <c r="R201" i="39" s="1"/>
  <c r="L201" i="39"/>
  <c r="H201" i="39"/>
  <c r="I201" i="39" s="1"/>
  <c r="H201" i="39" a="1"/>
  <c r="GA200" i="39"/>
  <c r="FW200" i="39" a="1"/>
  <c r="FW200" i="39" s="1"/>
  <c r="FX200" i="39" s="1"/>
  <c r="FR200" i="39"/>
  <c r="FN200" i="39"/>
  <c r="FO200" i="39" s="1"/>
  <c r="FN200" i="39" a="1"/>
  <c r="FI200" i="39"/>
  <c r="FE200" i="39" a="1"/>
  <c r="FE200" i="39" s="1"/>
  <c r="FF200" i="39" s="1"/>
  <c r="EZ200" i="39"/>
  <c r="EV200" i="39"/>
  <c r="EW200" i="39" s="1"/>
  <c r="EV200" i="39" a="1"/>
  <c r="EQ200" i="39"/>
  <c r="EM200" i="39" a="1"/>
  <c r="EM200" i="39" s="1"/>
  <c r="EN200" i="39" s="1"/>
  <c r="EH200" i="39"/>
  <c r="ED200" i="39"/>
  <c r="EE200" i="39" s="1"/>
  <c r="ED200" i="39" a="1"/>
  <c r="DY200" i="39"/>
  <c r="DU200" i="39" a="1"/>
  <c r="DU200" i="39" s="1"/>
  <c r="DV200" i="39" s="1"/>
  <c r="DP200" i="39"/>
  <c r="DL200" i="39"/>
  <c r="DM200" i="39" s="1"/>
  <c r="DL200" i="39" a="1"/>
  <c r="DG200" i="39"/>
  <c r="DC200" i="39" a="1"/>
  <c r="DC200" i="39" s="1"/>
  <c r="DD200" i="39" s="1"/>
  <c r="CX200" i="39"/>
  <c r="CT200" i="39"/>
  <c r="CU200" i="39" s="1"/>
  <c r="CT200" i="39" a="1"/>
  <c r="CO200" i="39"/>
  <c r="CK200" i="39" a="1"/>
  <c r="CK200" i="39" s="1"/>
  <c r="CL200" i="39" s="1"/>
  <c r="CF200" i="39"/>
  <c r="CB200" i="39"/>
  <c r="CC200" i="39" s="1"/>
  <c r="CB200" i="39" a="1"/>
  <c r="BW200" i="39"/>
  <c r="BS200" i="39" a="1"/>
  <c r="BS200" i="39" s="1"/>
  <c r="BT200" i="39" s="1"/>
  <c r="BN200" i="39"/>
  <c r="BJ200" i="39"/>
  <c r="BK200" i="39" s="1"/>
  <c r="BJ200" i="39" a="1"/>
  <c r="BE200" i="39"/>
  <c r="BA200" i="39" a="1"/>
  <c r="BA200" i="39" s="1"/>
  <c r="BB200" i="39" s="1"/>
  <c r="AV200" i="39"/>
  <c r="AR200" i="39"/>
  <c r="AS200" i="39" s="1"/>
  <c r="AR200" i="39" a="1"/>
  <c r="AM200" i="39"/>
  <c r="AI200" i="39" a="1"/>
  <c r="AI200" i="39" s="1"/>
  <c r="AJ200" i="39" s="1"/>
  <c r="AD200" i="39"/>
  <c r="Z200" i="39"/>
  <c r="AA200" i="39" s="1"/>
  <c r="Z200" i="39" a="1"/>
  <c r="U200" i="39"/>
  <c r="Q200" i="39" a="1"/>
  <c r="Q200" i="39" s="1"/>
  <c r="R200" i="39" s="1"/>
  <c r="L200" i="39"/>
  <c r="H200" i="39"/>
  <c r="I200" i="39" s="1"/>
  <c r="H200" i="39" a="1"/>
  <c r="GA199" i="39"/>
  <c r="FW199" i="39" a="1"/>
  <c r="FW199" i="39" s="1"/>
  <c r="FX199" i="39" s="1"/>
  <c r="FR199" i="39"/>
  <c r="FN199" i="39"/>
  <c r="FO199" i="39" s="1"/>
  <c r="FN199" i="39" a="1"/>
  <c r="FI199" i="39"/>
  <c r="FE199" i="39" a="1"/>
  <c r="FE199" i="39" s="1"/>
  <c r="FF199" i="39" s="1"/>
  <c r="EZ199" i="39"/>
  <c r="EV199" i="39" a="1"/>
  <c r="EV199" i="39" s="1"/>
  <c r="EW199" i="39" s="1"/>
  <c r="EQ199" i="39"/>
  <c r="EM199" i="39" a="1"/>
  <c r="EM199" i="39" s="1"/>
  <c r="EN199" i="39" s="1"/>
  <c r="EH199" i="39"/>
  <c r="ED199" i="39"/>
  <c r="EE199" i="39" s="1"/>
  <c r="ED199" i="39" a="1"/>
  <c r="DY199" i="39"/>
  <c r="DU199" i="39" a="1"/>
  <c r="DU199" i="39" s="1"/>
  <c r="DV199" i="39" s="1"/>
  <c r="DP199" i="39"/>
  <c r="DL199" i="39"/>
  <c r="DM199" i="39" s="1"/>
  <c r="DL199" i="39" a="1"/>
  <c r="DG199" i="39"/>
  <c r="DC199" i="39" a="1"/>
  <c r="DC199" i="39" s="1"/>
  <c r="DD199" i="39" s="1"/>
  <c r="CX199" i="39"/>
  <c r="CT199" i="39"/>
  <c r="CU199" i="39" s="1"/>
  <c r="CT199" i="39" a="1"/>
  <c r="CO199" i="39"/>
  <c r="CK199" i="39" a="1"/>
  <c r="CK199" i="39" s="1"/>
  <c r="CL199" i="39" s="1"/>
  <c r="CF199" i="39"/>
  <c r="CB199" i="39"/>
  <c r="CC199" i="39" s="1"/>
  <c r="CB199" i="39" a="1"/>
  <c r="BW199" i="39"/>
  <c r="BS199" i="39" a="1"/>
  <c r="BS199" i="39" s="1"/>
  <c r="BT199" i="39" s="1"/>
  <c r="BN199" i="39"/>
  <c r="BJ199" i="39"/>
  <c r="BK199" i="39" s="1"/>
  <c r="BJ199" i="39" a="1"/>
  <c r="BE199" i="39"/>
  <c r="BA199" i="39" a="1"/>
  <c r="BA199" i="39" s="1"/>
  <c r="BB199" i="39" s="1"/>
  <c r="AV199" i="39"/>
  <c r="AR199" i="39"/>
  <c r="AS199" i="39" s="1"/>
  <c r="AR199" i="39" a="1"/>
  <c r="AM199" i="39"/>
  <c r="AI199" i="39" a="1"/>
  <c r="AI199" i="39" s="1"/>
  <c r="AJ199" i="39" s="1"/>
  <c r="AD199" i="39"/>
  <c r="Z199" i="39"/>
  <c r="AA199" i="39" s="1"/>
  <c r="Z199" i="39" a="1"/>
  <c r="U199" i="39"/>
  <c r="Q199" i="39" a="1"/>
  <c r="Q199" i="39" s="1"/>
  <c r="R199" i="39" s="1"/>
  <c r="L199" i="39"/>
  <c r="H199" i="39"/>
  <c r="I199" i="39" s="1"/>
  <c r="H199" i="39" a="1"/>
  <c r="GA198" i="39"/>
  <c r="FW198" i="39" a="1"/>
  <c r="FW198" i="39" s="1"/>
  <c r="FX198" i="39" s="1"/>
  <c r="FR198" i="39"/>
  <c r="FN198" i="39"/>
  <c r="FO198" i="39" s="1"/>
  <c r="FN198" i="39" a="1"/>
  <c r="FI198" i="39"/>
  <c r="FE198" i="39" a="1"/>
  <c r="FE198" i="39" s="1"/>
  <c r="FF198" i="39" s="1"/>
  <c r="EZ198" i="39"/>
  <c r="EV198" i="39" a="1"/>
  <c r="EV198" i="39" s="1"/>
  <c r="EW198" i="39" s="1"/>
  <c r="EQ198" i="39"/>
  <c r="EM198" i="39" a="1"/>
  <c r="EM198" i="39" s="1"/>
  <c r="EN198" i="39" s="1"/>
  <c r="EH198" i="39"/>
  <c r="ED198" i="39"/>
  <c r="EE198" i="39" s="1"/>
  <c r="ED198" i="39" a="1"/>
  <c r="DY198" i="39"/>
  <c r="DU198" i="39" a="1"/>
  <c r="DU198" i="39" s="1"/>
  <c r="DV198" i="39" s="1"/>
  <c r="DP198" i="39"/>
  <c r="DL198" i="39"/>
  <c r="DM198" i="39" s="1"/>
  <c r="DL198" i="39" a="1"/>
  <c r="DG198" i="39"/>
  <c r="DC198" i="39" a="1"/>
  <c r="DC198" i="39" s="1"/>
  <c r="DD198" i="39" s="1"/>
  <c r="CX198" i="39"/>
  <c r="CT198" i="39"/>
  <c r="CU198" i="39" s="1"/>
  <c r="CT198" i="39" a="1"/>
  <c r="CO198" i="39"/>
  <c r="CK198" i="39" a="1"/>
  <c r="CK198" i="39" s="1"/>
  <c r="CL198" i="39" s="1"/>
  <c r="CF198" i="39"/>
  <c r="CB198" i="39"/>
  <c r="CC198" i="39" s="1"/>
  <c r="CB198" i="39" a="1"/>
  <c r="BW198" i="39"/>
  <c r="BS198" i="39" a="1"/>
  <c r="BS198" i="39" s="1"/>
  <c r="BT198" i="39" s="1"/>
  <c r="BN198" i="39"/>
  <c r="BJ198" i="39"/>
  <c r="BK198" i="39" s="1"/>
  <c r="BJ198" i="39" a="1"/>
  <c r="BE198" i="39"/>
  <c r="BA198" i="39" a="1"/>
  <c r="BA198" i="39" s="1"/>
  <c r="BB198" i="39" s="1"/>
  <c r="AV198" i="39"/>
  <c r="AR198" i="39"/>
  <c r="AS198" i="39" s="1"/>
  <c r="AR198" i="39" a="1"/>
  <c r="AM198" i="39"/>
  <c r="AI198" i="39" a="1"/>
  <c r="AI198" i="39" s="1"/>
  <c r="AJ198" i="39" s="1"/>
  <c r="AD198" i="39"/>
  <c r="Z198" i="39"/>
  <c r="AA198" i="39" s="1"/>
  <c r="Z198" i="39" a="1"/>
  <c r="U198" i="39"/>
  <c r="Q198" i="39" a="1"/>
  <c r="Q198" i="39" s="1"/>
  <c r="R198" i="39" s="1"/>
  <c r="L198" i="39"/>
  <c r="H198" i="39"/>
  <c r="I198" i="39" s="1"/>
  <c r="H198" i="39" a="1"/>
  <c r="GA197" i="39"/>
  <c r="FW197" i="39" a="1"/>
  <c r="FW197" i="39" s="1"/>
  <c r="FX197" i="39" s="1"/>
  <c r="FR197" i="39"/>
  <c r="FN197" i="39"/>
  <c r="FO197" i="39" s="1"/>
  <c r="FN197" i="39" a="1"/>
  <c r="FI197" i="39"/>
  <c r="FE197" i="39" a="1"/>
  <c r="FE197" i="39" s="1"/>
  <c r="FF197" i="39" s="1"/>
  <c r="EZ197" i="39"/>
  <c r="EV197" i="39"/>
  <c r="EW197" i="39" s="1"/>
  <c r="EV197" i="39" a="1"/>
  <c r="EQ197" i="39"/>
  <c r="EM197" i="39" a="1"/>
  <c r="EM197" i="39" s="1"/>
  <c r="EN197" i="39" s="1"/>
  <c r="EH197" i="39"/>
  <c r="ED197" i="39"/>
  <c r="EE197" i="39" s="1"/>
  <c r="ED197" i="39" a="1"/>
  <c r="DY197" i="39"/>
  <c r="DU197" i="39" a="1"/>
  <c r="DU197" i="39" s="1"/>
  <c r="DV197" i="39" s="1"/>
  <c r="DP197" i="39"/>
  <c r="DL197" i="39"/>
  <c r="DM197" i="39" s="1"/>
  <c r="DL197" i="39" a="1"/>
  <c r="DG197" i="39"/>
  <c r="DC197" i="39" a="1"/>
  <c r="DC197" i="39" s="1"/>
  <c r="DD197" i="39" s="1"/>
  <c r="CX197" i="39"/>
  <c r="CT197" i="39"/>
  <c r="CU197" i="39" s="1"/>
  <c r="CT197" i="39" a="1"/>
  <c r="CO197" i="39"/>
  <c r="CK197" i="39" a="1"/>
  <c r="CK197" i="39" s="1"/>
  <c r="CL197" i="39" s="1"/>
  <c r="CF197" i="39"/>
  <c r="CB197" i="39"/>
  <c r="CC197" i="39" s="1"/>
  <c r="CB197" i="39" a="1"/>
  <c r="BW197" i="39"/>
  <c r="BS197" i="39" a="1"/>
  <c r="BS197" i="39" s="1"/>
  <c r="BT197" i="39" s="1"/>
  <c r="BN197" i="39"/>
  <c r="BJ197" i="39" a="1"/>
  <c r="BJ197" i="39" s="1"/>
  <c r="BK197" i="39" s="1"/>
  <c r="BE197" i="39"/>
  <c r="BA197" i="39" a="1"/>
  <c r="BA197" i="39" s="1"/>
  <c r="BB197" i="39" s="1"/>
  <c r="AV197" i="39"/>
  <c r="AR197" i="39"/>
  <c r="AS197" i="39" s="1"/>
  <c r="AR197" i="39" a="1"/>
  <c r="AM197" i="39"/>
  <c r="AI197" i="39" a="1"/>
  <c r="AI197" i="39" s="1"/>
  <c r="AJ197" i="39" s="1"/>
  <c r="AD197" i="39"/>
  <c r="Z197" i="39"/>
  <c r="AA197" i="39" s="1"/>
  <c r="Z197" i="39" a="1"/>
  <c r="U197" i="39"/>
  <c r="Q197" i="39" a="1"/>
  <c r="Q197" i="39" s="1"/>
  <c r="R197" i="39" s="1"/>
  <c r="L197" i="39"/>
  <c r="H197" i="39"/>
  <c r="I197" i="39" s="1"/>
  <c r="H197" i="39" a="1"/>
  <c r="GA196" i="39"/>
  <c r="FW196" i="39" a="1"/>
  <c r="FW196" i="39" s="1"/>
  <c r="FX196" i="39" s="1"/>
  <c r="FR196" i="39"/>
  <c r="FN196" i="39"/>
  <c r="FO196" i="39" s="1"/>
  <c r="FN196" i="39" a="1"/>
  <c r="FI196" i="39"/>
  <c r="FE196" i="39" a="1"/>
  <c r="FE196" i="39" s="1"/>
  <c r="FF196" i="39" s="1"/>
  <c r="EZ196" i="39"/>
  <c r="EV196" i="39"/>
  <c r="EW196" i="39" s="1"/>
  <c r="EV196" i="39" a="1"/>
  <c r="EQ196" i="39"/>
  <c r="EM196" i="39" a="1"/>
  <c r="EM196" i="39" s="1"/>
  <c r="EN196" i="39" s="1"/>
  <c r="EH196" i="39"/>
  <c r="ED196" i="39"/>
  <c r="EE196" i="39" s="1"/>
  <c r="ED196" i="39" a="1"/>
  <c r="DY196" i="39"/>
  <c r="DU196" i="39" a="1"/>
  <c r="DU196" i="39" s="1"/>
  <c r="DV196" i="39" s="1"/>
  <c r="DP196" i="39"/>
  <c r="DL196" i="39"/>
  <c r="DM196" i="39" s="1"/>
  <c r="DL196" i="39" a="1"/>
  <c r="DG196" i="39"/>
  <c r="DC196" i="39" a="1"/>
  <c r="DC196" i="39" s="1"/>
  <c r="DD196" i="39" s="1"/>
  <c r="CX196" i="39"/>
  <c r="CT196" i="39"/>
  <c r="CU196" i="39" s="1"/>
  <c r="CT196" i="39" a="1"/>
  <c r="CO196" i="39"/>
  <c r="CK196" i="39" a="1"/>
  <c r="CK196" i="39" s="1"/>
  <c r="CL196" i="39" s="1"/>
  <c r="CF196" i="39"/>
  <c r="CB196" i="39"/>
  <c r="CC196" i="39" s="1"/>
  <c r="CB196" i="39" a="1"/>
  <c r="BW196" i="39"/>
  <c r="BS196" i="39" a="1"/>
  <c r="BS196" i="39" s="1"/>
  <c r="BT196" i="39" s="1"/>
  <c r="BN196" i="39"/>
  <c r="BJ196" i="39" a="1"/>
  <c r="BJ196" i="39" s="1"/>
  <c r="BK196" i="39" s="1"/>
  <c r="BE196" i="39"/>
  <c r="BA196" i="39" a="1"/>
  <c r="BA196" i="39" s="1"/>
  <c r="BB196" i="39" s="1"/>
  <c r="AV196" i="39"/>
  <c r="AR196" i="39"/>
  <c r="AS196" i="39" s="1"/>
  <c r="AR196" i="39" a="1"/>
  <c r="AM196" i="39"/>
  <c r="AI196" i="39" a="1"/>
  <c r="AI196" i="39" s="1"/>
  <c r="AJ196" i="39" s="1"/>
  <c r="AD196" i="39"/>
  <c r="Z196" i="39"/>
  <c r="AA196" i="39" s="1"/>
  <c r="Z196" i="39" a="1"/>
  <c r="U196" i="39"/>
  <c r="Q196" i="39" a="1"/>
  <c r="Q196" i="39" s="1"/>
  <c r="R196" i="39" s="1"/>
  <c r="L196" i="39"/>
  <c r="H196" i="39"/>
  <c r="I196" i="39" s="1"/>
  <c r="H196" i="39" a="1"/>
  <c r="GA195" i="39"/>
  <c r="FW195" i="39" a="1"/>
  <c r="FW195" i="39" s="1"/>
  <c r="FX195" i="39" s="1"/>
  <c r="FR195" i="39"/>
  <c r="FN195" i="39"/>
  <c r="FO195" i="39" s="1"/>
  <c r="FN195" i="39" a="1"/>
  <c r="FI195" i="39"/>
  <c r="FE195" i="39" a="1"/>
  <c r="FE195" i="39" s="1"/>
  <c r="FF195" i="39" s="1"/>
  <c r="EZ195" i="39"/>
  <c r="EV195" i="39"/>
  <c r="EW195" i="39" s="1"/>
  <c r="EV195" i="39" a="1"/>
  <c r="EQ195" i="39"/>
  <c r="EM195" i="39" a="1"/>
  <c r="EM195" i="39" s="1"/>
  <c r="EN195" i="39" s="1"/>
  <c r="EH195" i="39"/>
  <c r="ED195" i="39"/>
  <c r="EE195" i="39" s="1"/>
  <c r="ED195" i="39" a="1"/>
  <c r="DY195" i="39"/>
  <c r="DU195" i="39" a="1"/>
  <c r="DU195" i="39" s="1"/>
  <c r="DV195" i="39" s="1"/>
  <c r="DP195" i="39"/>
  <c r="DL195" i="39"/>
  <c r="DM195" i="39" s="1"/>
  <c r="DL195" i="39" a="1"/>
  <c r="DG195" i="39"/>
  <c r="DC195" i="39" a="1"/>
  <c r="DC195" i="39" s="1"/>
  <c r="DD195" i="39" s="1"/>
  <c r="CX195" i="39"/>
  <c r="CT195" i="39"/>
  <c r="CU195" i="39" s="1"/>
  <c r="CT195" i="39" a="1"/>
  <c r="CO195" i="39"/>
  <c r="CK195" i="39" a="1"/>
  <c r="CK195" i="39" s="1"/>
  <c r="CL195" i="39" s="1"/>
  <c r="CF195" i="39"/>
  <c r="CB195" i="39"/>
  <c r="CC195" i="39" s="1"/>
  <c r="CB195" i="39" a="1"/>
  <c r="BW195" i="39"/>
  <c r="BS195" i="39" a="1"/>
  <c r="BS195" i="39" s="1"/>
  <c r="BT195" i="39" s="1"/>
  <c r="BN195" i="39"/>
  <c r="BJ195" i="39"/>
  <c r="BK195" i="39" s="1"/>
  <c r="BJ195" i="39" a="1"/>
  <c r="BE195" i="39"/>
  <c r="BA195" i="39" a="1"/>
  <c r="BA195" i="39" s="1"/>
  <c r="BB195" i="39" s="1"/>
  <c r="AV195" i="39"/>
  <c r="AR195" i="39"/>
  <c r="AS195" i="39" s="1"/>
  <c r="AR195" i="39" a="1"/>
  <c r="AM195" i="39"/>
  <c r="AI195" i="39" a="1"/>
  <c r="AI195" i="39" s="1"/>
  <c r="AJ195" i="39" s="1"/>
  <c r="AD195" i="39"/>
  <c r="Z195" i="39" a="1"/>
  <c r="Z195" i="39" s="1"/>
  <c r="AA195" i="39" s="1"/>
  <c r="U195" i="39"/>
  <c r="Q195" i="39" a="1"/>
  <c r="Q195" i="39" s="1"/>
  <c r="R195" i="39" s="1"/>
  <c r="L195" i="39"/>
  <c r="H195" i="39"/>
  <c r="I195" i="39" s="1"/>
  <c r="H195" i="39" a="1"/>
  <c r="GA194" i="39"/>
  <c r="FX194" i="39"/>
  <c r="FW194" i="39" a="1"/>
  <c r="FW194" i="39" s="1"/>
  <c r="FR194" i="39"/>
  <c r="FN194" i="39" a="1"/>
  <c r="FN194" i="39" s="1"/>
  <c r="FO194" i="39" s="1"/>
  <c r="FI194" i="39"/>
  <c r="FF194" i="39"/>
  <c r="FE194" i="39" a="1"/>
  <c r="FE194" i="39" s="1"/>
  <c r="EZ194" i="39"/>
  <c r="EV194" i="39"/>
  <c r="EW194" i="39" s="1"/>
  <c r="EV194" i="39" a="1"/>
  <c r="EQ194" i="39"/>
  <c r="EN194" i="39"/>
  <c r="EM194" i="39" a="1"/>
  <c r="EM194" i="39" s="1"/>
  <c r="EH194" i="39"/>
  <c r="ED194" i="39"/>
  <c r="EE194" i="39" s="1"/>
  <c r="ED194" i="39" a="1"/>
  <c r="DY194" i="39"/>
  <c r="DU194" i="39" a="1"/>
  <c r="DU194" i="39" s="1"/>
  <c r="DV194" i="39" s="1"/>
  <c r="DP194" i="39"/>
  <c r="DL194" i="39"/>
  <c r="DM194" i="39" s="1"/>
  <c r="DL194" i="39" a="1"/>
  <c r="DG194" i="39"/>
  <c r="DD194" i="39"/>
  <c r="DC194" i="39" a="1"/>
  <c r="DC194" i="39" s="1"/>
  <c r="CX194" i="39"/>
  <c r="CT194" i="39" a="1"/>
  <c r="CT194" i="39" s="1"/>
  <c r="CU194" i="39" s="1"/>
  <c r="CO194" i="39"/>
  <c r="CK194" i="39" a="1"/>
  <c r="CK194" i="39" s="1"/>
  <c r="CL194" i="39" s="1"/>
  <c r="CF194" i="39"/>
  <c r="CB194" i="39"/>
  <c r="CC194" i="39" s="1"/>
  <c r="CB194" i="39" a="1"/>
  <c r="BW194" i="39"/>
  <c r="BT194" i="39"/>
  <c r="BS194" i="39" a="1"/>
  <c r="BS194" i="39" s="1"/>
  <c r="BN194" i="39"/>
  <c r="BJ194" i="39" a="1"/>
  <c r="BJ194" i="39" s="1"/>
  <c r="BK194" i="39" s="1"/>
  <c r="BE194" i="39"/>
  <c r="BA194" i="39" a="1"/>
  <c r="BA194" i="39" s="1"/>
  <c r="BB194" i="39" s="1"/>
  <c r="AV194" i="39"/>
  <c r="AR194" i="39"/>
  <c r="AS194" i="39" s="1"/>
  <c r="AR194" i="39" a="1"/>
  <c r="AM194" i="39"/>
  <c r="AJ194" i="39"/>
  <c r="AI194" i="39" a="1"/>
  <c r="AI194" i="39" s="1"/>
  <c r="AD194" i="39"/>
  <c r="Z194" i="39" a="1"/>
  <c r="Z194" i="39" s="1"/>
  <c r="AA194" i="39" s="1"/>
  <c r="U194" i="39"/>
  <c r="Q194" i="39" a="1"/>
  <c r="Q194" i="39" s="1"/>
  <c r="R194" i="39" s="1"/>
  <c r="L194" i="39"/>
  <c r="H194" i="39" a="1"/>
  <c r="H194" i="39" s="1"/>
  <c r="I194" i="39" s="1"/>
  <c r="GA193" i="39"/>
  <c r="FX193" i="39"/>
  <c r="FW193" i="39" a="1"/>
  <c r="FW193" i="39" s="1"/>
  <c r="FR193" i="39"/>
  <c r="FN193" i="39" a="1"/>
  <c r="FN193" i="39" s="1"/>
  <c r="FO193" i="39" s="1"/>
  <c r="FI193" i="39"/>
  <c r="FF193" i="39"/>
  <c r="FE193" i="39" a="1"/>
  <c r="FE193" i="39" s="1"/>
  <c r="EZ193" i="39"/>
  <c r="EV193" i="39"/>
  <c r="EW193" i="39" s="1"/>
  <c r="EV193" i="39" a="1"/>
  <c r="EQ193" i="39"/>
  <c r="EN193" i="39"/>
  <c r="EM193" i="39" a="1"/>
  <c r="EM193" i="39" s="1"/>
  <c r="EH193" i="39"/>
  <c r="ED193" i="39"/>
  <c r="EE193" i="39" s="1"/>
  <c r="ED193" i="39" a="1"/>
  <c r="DY193" i="39"/>
  <c r="DU193" i="39" a="1"/>
  <c r="DU193" i="39" s="1"/>
  <c r="DV193" i="39" s="1"/>
  <c r="DP193" i="39"/>
  <c r="DL193" i="39"/>
  <c r="DM193" i="39" s="1"/>
  <c r="DL193" i="39" a="1"/>
  <c r="DG193" i="39"/>
  <c r="DD193" i="39"/>
  <c r="DC193" i="39" a="1"/>
  <c r="DC193" i="39" s="1"/>
  <c r="CX193" i="39"/>
  <c r="CT193" i="39" a="1"/>
  <c r="CT193" i="39" s="1"/>
  <c r="CU193" i="39" s="1"/>
  <c r="CO193" i="39"/>
  <c r="CK193" i="39" a="1"/>
  <c r="CK193" i="39" s="1"/>
  <c r="CL193" i="39" s="1"/>
  <c r="CF193" i="39"/>
  <c r="CB193" i="39"/>
  <c r="CC193" i="39" s="1"/>
  <c r="CB193" i="39" a="1"/>
  <c r="BW193" i="39"/>
  <c r="BT193" i="39"/>
  <c r="BS193" i="39" a="1"/>
  <c r="BS193" i="39" s="1"/>
  <c r="BN193" i="39"/>
  <c r="BJ193" i="39" a="1"/>
  <c r="BJ193" i="39" s="1"/>
  <c r="BK193" i="39" s="1"/>
  <c r="BE193" i="39"/>
  <c r="BA193" i="39" a="1"/>
  <c r="BA193" i="39" s="1"/>
  <c r="BB193" i="39" s="1"/>
  <c r="AV193" i="39"/>
  <c r="AR193" i="39"/>
  <c r="AS193" i="39" s="1"/>
  <c r="AR193" i="39" a="1"/>
  <c r="AM193" i="39"/>
  <c r="AJ193" i="39"/>
  <c r="AI193" i="39" a="1"/>
  <c r="AI193" i="39" s="1"/>
  <c r="AD193" i="39"/>
  <c r="Z193" i="39" a="1"/>
  <c r="Z193" i="39" s="1"/>
  <c r="AA193" i="39" s="1"/>
  <c r="U193" i="39"/>
  <c r="Q193" i="39" a="1"/>
  <c r="Q193" i="39" s="1"/>
  <c r="R193" i="39" s="1"/>
  <c r="L193" i="39"/>
  <c r="H193" i="39" a="1"/>
  <c r="H193" i="39" s="1"/>
  <c r="I193" i="39" s="1"/>
  <c r="GA192" i="39"/>
  <c r="FX192" i="39"/>
  <c r="FW192" i="39" a="1"/>
  <c r="FW192" i="39" s="1"/>
  <c r="FR192" i="39"/>
  <c r="FN192" i="39" a="1"/>
  <c r="FN192" i="39" s="1"/>
  <c r="FO192" i="39" s="1"/>
  <c r="FI192" i="39"/>
  <c r="FF192" i="39"/>
  <c r="FE192" i="39" a="1"/>
  <c r="FE192" i="39" s="1"/>
  <c r="EZ192" i="39"/>
  <c r="EV192" i="39"/>
  <c r="EW192" i="39" s="1"/>
  <c r="EV192" i="39" a="1"/>
  <c r="EQ192" i="39"/>
  <c r="EN192" i="39"/>
  <c r="EM192" i="39" a="1"/>
  <c r="EM192" i="39" s="1"/>
  <c r="EH192" i="39"/>
  <c r="ED192" i="39"/>
  <c r="EE192" i="39" s="1"/>
  <c r="ED192" i="39" a="1"/>
  <c r="DY192" i="39"/>
  <c r="DU192" i="39" a="1"/>
  <c r="DU192" i="39" s="1"/>
  <c r="DV192" i="39" s="1"/>
  <c r="DP192" i="39"/>
  <c r="DL192" i="39"/>
  <c r="DM192" i="39" s="1"/>
  <c r="DL192" i="39" a="1"/>
  <c r="DG192" i="39"/>
  <c r="DD192" i="39"/>
  <c r="DC192" i="39" a="1"/>
  <c r="DC192" i="39" s="1"/>
  <c r="CX192" i="39"/>
  <c r="CT192" i="39" a="1"/>
  <c r="CT192" i="39" s="1"/>
  <c r="CU192" i="39" s="1"/>
  <c r="CO192" i="39"/>
  <c r="CK192" i="39" a="1"/>
  <c r="CK192" i="39" s="1"/>
  <c r="CL192" i="39" s="1"/>
  <c r="CF192" i="39"/>
  <c r="CB192" i="39"/>
  <c r="CC192" i="39" s="1"/>
  <c r="CB192" i="39" a="1"/>
  <c r="BW192" i="39"/>
  <c r="BT192" i="39"/>
  <c r="BS192" i="39" a="1"/>
  <c r="BS192" i="39" s="1"/>
  <c r="BN192" i="39"/>
  <c r="BJ192" i="39" a="1"/>
  <c r="BJ192" i="39" s="1"/>
  <c r="BK192" i="39" s="1"/>
  <c r="BE192" i="39"/>
  <c r="BA192" i="39" a="1"/>
  <c r="BA192" i="39" s="1"/>
  <c r="BB192" i="39" s="1"/>
  <c r="AV192" i="39"/>
  <c r="AR192" i="39"/>
  <c r="AS192" i="39" s="1"/>
  <c r="AR192" i="39" a="1"/>
  <c r="AM192" i="39"/>
  <c r="AJ192" i="39"/>
  <c r="AI192" i="39" a="1"/>
  <c r="AI192" i="39" s="1"/>
  <c r="AD192" i="39"/>
  <c r="Z192" i="39" a="1"/>
  <c r="Z192" i="39" s="1"/>
  <c r="AA192" i="39" s="1"/>
  <c r="U192" i="39"/>
  <c r="Q192" i="39" a="1"/>
  <c r="Q192" i="39" s="1"/>
  <c r="R192" i="39" s="1"/>
  <c r="L192" i="39"/>
  <c r="H192" i="39" a="1"/>
  <c r="H192" i="39" s="1"/>
  <c r="I192" i="39" s="1"/>
  <c r="GA191" i="39"/>
  <c r="FX191" i="39"/>
  <c r="FW191" i="39" a="1"/>
  <c r="FW191" i="39" s="1"/>
  <c r="FR191" i="39"/>
  <c r="FN191" i="39" a="1"/>
  <c r="FN191" i="39" s="1"/>
  <c r="FO191" i="39" s="1"/>
  <c r="FI191" i="39"/>
  <c r="FF191" i="39"/>
  <c r="FE191" i="39" a="1"/>
  <c r="FE191" i="39" s="1"/>
  <c r="EZ191" i="39"/>
  <c r="EV191" i="39"/>
  <c r="EW191" i="39" s="1"/>
  <c r="EV191" i="39" a="1"/>
  <c r="EQ191" i="39"/>
  <c r="EN191" i="39"/>
  <c r="EM191" i="39" a="1"/>
  <c r="EM191" i="39" s="1"/>
  <c r="EH191" i="39"/>
  <c r="ED191" i="39"/>
  <c r="EE191" i="39" s="1"/>
  <c r="ED191" i="39" a="1"/>
  <c r="DY191" i="39"/>
  <c r="DU191" i="39" a="1"/>
  <c r="DU191" i="39" s="1"/>
  <c r="DV191" i="39" s="1"/>
  <c r="DP191" i="39"/>
  <c r="DL191" i="39"/>
  <c r="DM191" i="39" s="1"/>
  <c r="DL191" i="39" a="1"/>
  <c r="DG191" i="39"/>
  <c r="DD191" i="39"/>
  <c r="DC191" i="39" a="1"/>
  <c r="DC191" i="39" s="1"/>
  <c r="CX191" i="39"/>
  <c r="CT191" i="39" a="1"/>
  <c r="CT191" i="39" s="1"/>
  <c r="CU191" i="39" s="1"/>
  <c r="CO191" i="39"/>
  <c r="CK191" i="39" a="1"/>
  <c r="CK191" i="39" s="1"/>
  <c r="CL191" i="39" s="1"/>
  <c r="CF191" i="39"/>
  <c r="CB191" i="39"/>
  <c r="CC191" i="39" s="1"/>
  <c r="CB191" i="39" a="1"/>
  <c r="BW191" i="39"/>
  <c r="BT191" i="39"/>
  <c r="BS191" i="39" a="1"/>
  <c r="BS191" i="39" s="1"/>
  <c r="BN191" i="39"/>
  <c r="BJ191" i="39" a="1"/>
  <c r="BJ191" i="39" s="1"/>
  <c r="BK191" i="39" s="1"/>
  <c r="BE191" i="39"/>
  <c r="BA191" i="39" a="1"/>
  <c r="BA191" i="39" s="1"/>
  <c r="BB191" i="39" s="1"/>
  <c r="AV191" i="39"/>
  <c r="AR191" i="39"/>
  <c r="AS191" i="39" s="1"/>
  <c r="AR191" i="39" a="1"/>
  <c r="AM191" i="39"/>
  <c r="AJ191" i="39"/>
  <c r="AI191" i="39" a="1"/>
  <c r="AI191" i="39" s="1"/>
  <c r="AD191" i="39"/>
  <c r="Z191" i="39" a="1"/>
  <c r="Z191" i="39" s="1"/>
  <c r="AA191" i="39" s="1"/>
  <c r="U191" i="39"/>
  <c r="Q191" i="39" a="1"/>
  <c r="Q191" i="39" s="1"/>
  <c r="R191" i="39" s="1"/>
  <c r="L191" i="39"/>
  <c r="H191" i="39" a="1"/>
  <c r="H191" i="39" s="1"/>
  <c r="I191" i="39" s="1"/>
  <c r="GA190" i="39"/>
  <c r="FX190" i="39"/>
  <c r="FW190" i="39" a="1"/>
  <c r="FW190" i="39" s="1"/>
  <c r="FR190" i="39"/>
  <c r="FN190" i="39" a="1"/>
  <c r="FN190" i="39" s="1"/>
  <c r="FO190" i="39" s="1"/>
  <c r="FI190" i="39"/>
  <c r="FF190" i="39"/>
  <c r="FE190" i="39" a="1"/>
  <c r="FE190" i="39" s="1"/>
  <c r="EZ190" i="39"/>
  <c r="EV190" i="39"/>
  <c r="EW190" i="39" s="1"/>
  <c r="EV190" i="39" a="1"/>
  <c r="EQ190" i="39"/>
  <c r="EN190" i="39"/>
  <c r="EM190" i="39" a="1"/>
  <c r="EM190" i="39" s="1"/>
  <c r="EH190" i="39"/>
  <c r="ED190" i="39"/>
  <c r="EE190" i="39" s="1"/>
  <c r="ED190" i="39" a="1"/>
  <c r="DY190" i="39"/>
  <c r="DU190" i="39" a="1"/>
  <c r="DU190" i="39" s="1"/>
  <c r="DV190" i="39" s="1"/>
  <c r="DP190" i="39"/>
  <c r="DL190" i="39"/>
  <c r="DM190" i="39" s="1"/>
  <c r="DL190" i="39" a="1"/>
  <c r="DG190" i="39"/>
  <c r="DD190" i="39"/>
  <c r="DC190" i="39" a="1"/>
  <c r="DC190" i="39" s="1"/>
  <c r="CX190" i="39"/>
  <c r="CT190" i="39" a="1"/>
  <c r="CT190" i="39" s="1"/>
  <c r="CU190" i="39" s="1"/>
  <c r="CO190" i="39"/>
  <c r="CK190" i="39" a="1"/>
  <c r="CK190" i="39" s="1"/>
  <c r="CL190" i="39" s="1"/>
  <c r="CF190" i="39"/>
  <c r="CB190" i="39"/>
  <c r="CC190" i="39" s="1"/>
  <c r="CB190" i="39" a="1"/>
  <c r="BW190" i="39"/>
  <c r="BT190" i="39"/>
  <c r="BS190" i="39" a="1"/>
  <c r="BS190" i="39" s="1"/>
  <c r="BN190" i="39"/>
  <c r="BJ190" i="39" a="1"/>
  <c r="BJ190" i="39" s="1"/>
  <c r="BK190" i="39" s="1"/>
  <c r="BE190" i="39"/>
  <c r="BA190" i="39" a="1"/>
  <c r="BA190" i="39" s="1"/>
  <c r="BB190" i="39" s="1"/>
  <c r="AV190" i="39"/>
  <c r="AR190" i="39"/>
  <c r="AS190" i="39" s="1"/>
  <c r="AR190" i="39" a="1"/>
  <c r="AM190" i="39"/>
  <c r="AI190" i="39" a="1"/>
  <c r="AI190" i="39" s="1"/>
  <c r="AJ190" i="39" s="1"/>
  <c r="AD190" i="39"/>
  <c r="Z190" i="39" a="1"/>
  <c r="Z190" i="39" s="1"/>
  <c r="AA190" i="39" s="1"/>
  <c r="U190" i="39"/>
  <c r="Q190" i="39" a="1"/>
  <c r="Q190" i="39" s="1"/>
  <c r="R190" i="39" s="1"/>
  <c r="L190" i="39"/>
  <c r="I190" i="39"/>
  <c r="H190" i="39"/>
  <c r="H190" i="39" a="1"/>
  <c r="GA189" i="39"/>
  <c r="FW189" i="39" a="1"/>
  <c r="FW189" i="39" s="1"/>
  <c r="FX189" i="39" s="1"/>
  <c r="FR189" i="39"/>
  <c r="FN189" i="39" a="1"/>
  <c r="FN189" i="39" s="1"/>
  <c r="FO189" i="39" s="1"/>
  <c r="FI189" i="39"/>
  <c r="FE189" i="39" a="1"/>
  <c r="FE189" i="39" s="1"/>
  <c r="FF189" i="39" s="1"/>
  <c r="EZ189" i="39"/>
  <c r="EV189" i="39" a="1"/>
  <c r="EV189" i="39" s="1"/>
  <c r="EW189" i="39" s="1"/>
  <c r="EQ189" i="39"/>
  <c r="EN189" i="39"/>
  <c r="EM189" i="39" a="1"/>
  <c r="EM189" i="39" s="1"/>
  <c r="EH189" i="39"/>
  <c r="ED189" i="39" a="1"/>
  <c r="ED189" i="39" s="1"/>
  <c r="EE189" i="39" s="1"/>
  <c r="DY189" i="39"/>
  <c r="DU189" i="39" a="1"/>
  <c r="DU189" i="39" s="1"/>
  <c r="DV189" i="39" s="1"/>
  <c r="DP189" i="39"/>
  <c r="DL189" i="39"/>
  <c r="DM189" i="39" s="1"/>
  <c r="DL189" i="39" a="1"/>
  <c r="DG189" i="39"/>
  <c r="DD189" i="39"/>
  <c r="DC189" i="39" a="1"/>
  <c r="DC189" i="39" s="1"/>
  <c r="CX189" i="39"/>
  <c r="CT189" i="39" a="1"/>
  <c r="CT189" i="39" s="1"/>
  <c r="CU189" i="39" s="1"/>
  <c r="CO189" i="39"/>
  <c r="CK189" i="39" a="1"/>
  <c r="CK189" i="39" s="1"/>
  <c r="CL189" i="39" s="1"/>
  <c r="CF189" i="39"/>
  <c r="CC189" i="39"/>
  <c r="CB189" i="39"/>
  <c r="CB189" i="39" a="1"/>
  <c r="BW189" i="39"/>
  <c r="BT189" i="39"/>
  <c r="BS189" i="39" a="1"/>
  <c r="BS189" i="39" s="1"/>
  <c r="BN189" i="39"/>
  <c r="BK189" i="39"/>
  <c r="BJ189" i="39"/>
  <c r="BJ189" i="39" a="1"/>
  <c r="BE189" i="39"/>
  <c r="BA189" i="39" a="1"/>
  <c r="BA189" i="39" s="1"/>
  <c r="BB189" i="39" s="1"/>
  <c r="AV189" i="39"/>
  <c r="AR189" i="39" a="1"/>
  <c r="AR189" i="39" s="1"/>
  <c r="AS189" i="39" s="1"/>
  <c r="AM189" i="39"/>
  <c r="AJ189" i="39"/>
  <c r="AI189" i="39" a="1"/>
  <c r="AI189" i="39" s="1"/>
  <c r="AD189" i="39"/>
  <c r="Z189" i="39" a="1"/>
  <c r="Z189" i="39" s="1"/>
  <c r="AA189" i="39" s="1"/>
  <c r="U189" i="39"/>
  <c r="Q189" i="39" a="1"/>
  <c r="Q189" i="39" s="1"/>
  <c r="R189" i="39" s="1"/>
  <c r="L189" i="39"/>
  <c r="H189" i="39"/>
  <c r="I189" i="39" s="1"/>
  <c r="H189" i="39" a="1"/>
  <c r="GA188" i="39"/>
  <c r="FX188" i="39"/>
  <c r="FW188" i="39" a="1"/>
  <c r="FW188" i="39" s="1"/>
  <c r="FR188" i="39"/>
  <c r="FN188" i="39" a="1"/>
  <c r="FN188" i="39" s="1"/>
  <c r="FO188" i="39" s="1"/>
  <c r="FI188" i="39"/>
  <c r="FF188" i="39"/>
  <c r="FE188" i="39" a="1"/>
  <c r="FE188" i="39" s="1"/>
  <c r="EZ188" i="39"/>
  <c r="EV188" i="39"/>
  <c r="EW188" i="39" s="1"/>
  <c r="EV188" i="39" a="1"/>
  <c r="EQ188" i="39"/>
  <c r="EN188" i="39"/>
  <c r="EM188" i="39" a="1"/>
  <c r="EM188" i="39" s="1"/>
  <c r="EH188" i="39"/>
  <c r="ED188" i="39" a="1"/>
  <c r="ED188" i="39" s="1"/>
  <c r="EE188" i="39" s="1"/>
  <c r="DY188" i="39"/>
  <c r="DU188" i="39" a="1"/>
  <c r="DU188" i="39" s="1"/>
  <c r="DV188" i="39" s="1"/>
  <c r="DP188" i="39"/>
  <c r="DL188" i="39"/>
  <c r="DM188" i="39" s="1"/>
  <c r="DL188" i="39" a="1"/>
  <c r="DG188" i="39"/>
  <c r="DD188" i="39"/>
  <c r="DC188" i="39" a="1"/>
  <c r="DC188" i="39" s="1"/>
  <c r="CX188" i="39"/>
  <c r="CT188" i="39" a="1"/>
  <c r="CT188" i="39" s="1"/>
  <c r="CU188" i="39" s="1"/>
  <c r="CO188" i="39"/>
  <c r="CK188" i="39" a="1"/>
  <c r="CK188" i="39" s="1"/>
  <c r="CL188" i="39" s="1"/>
  <c r="CF188" i="39"/>
  <c r="CC188" i="39"/>
  <c r="CB188" i="39"/>
  <c r="CB188" i="39" a="1"/>
  <c r="BW188" i="39"/>
  <c r="BT188" i="39"/>
  <c r="BS188" i="39" a="1"/>
  <c r="BS188" i="39" s="1"/>
  <c r="BN188" i="39"/>
  <c r="BK188" i="39"/>
  <c r="BJ188" i="39"/>
  <c r="BJ188" i="39" a="1"/>
  <c r="BE188" i="39"/>
  <c r="BA188" i="39" a="1"/>
  <c r="BA188" i="39" s="1"/>
  <c r="BB188" i="39" s="1"/>
  <c r="AV188" i="39"/>
  <c r="AR188" i="39" a="1"/>
  <c r="AR188" i="39" s="1"/>
  <c r="AS188" i="39" s="1"/>
  <c r="AM188" i="39"/>
  <c r="AJ188" i="39"/>
  <c r="AI188" i="39" a="1"/>
  <c r="AI188" i="39" s="1"/>
  <c r="AD188" i="39"/>
  <c r="Z188" i="39" a="1"/>
  <c r="Z188" i="39" s="1"/>
  <c r="AA188" i="39" s="1"/>
  <c r="U188" i="39"/>
  <c r="Q188" i="39" a="1"/>
  <c r="Q188" i="39" s="1"/>
  <c r="R188" i="39" s="1"/>
  <c r="L188" i="39"/>
  <c r="H188" i="39"/>
  <c r="I188" i="39" s="1"/>
  <c r="H188" i="39" a="1"/>
  <c r="GA187" i="39"/>
  <c r="FX187" i="39"/>
  <c r="FW187" i="39" a="1"/>
  <c r="FW187" i="39" s="1"/>
  <c r="FR187" i="39"/>
  <c r="FN187" i="39" a="1"/>
  <c r="FN187" i="39" s="1"/>
  <c r="FO187" i="39" s="1"/>
  <c r="FI187" i="39"/>
  <c r="FF187" i="39"/>
  <c r="FE187" i="39" a="1"/>
  <c r="FE187" i="39" s="1"/>
  <c r="EZ187" i="39"/>
  <c r="EV187" i="39"/>
  <c r="EW187" i="39" s="1"/>
  <c r="EV187" i="39" a="1"/>
  <c r="EQ187" i="39"/>
  <c r="EN187" i="39"/>
  <c r="EM187" i="39" a="1"/>
  <c r="EM187" i="39" s="1"/>
  <c r="EH187" i="39"/>
  <c r="ED187" i="39" a="1"/>
  <c r="ED187" i="39" s="1"/>
  <c r="EE187" i="39" s="1"/>
  <c r="DY187" i="39"/>
  <c r="DU187" i="39" a="1"/>
  <c r="DU187" i="39" s="1"/>
  <c r="DV187" i="39" s="1"/>
  <c r="DP187" i="39"/>
  <c r="DL187" i="39"/>
  <c r="DM187" i="39" s="1"/>
  <c r="DL187" i="39" a="1"/>
  <c r="DG187" i="39"/>
  <c r="DD187" i="39"/>
  <c r="DC187" i="39" a="1"/>
  <c r="DC187" i="39" s="1"/>
  <c r="CX187" i="39"/>
  <c r="CT187" i="39" a="1"/>
  <c r="CT187" i="39" s="1"/>
  <c r="CU187" i="39" s="1"/>
  <c r="CO187" i="39"/>
  <c r="CK187" i="39" a="1"/>
  <c r="CK187" i="39" s="1"/>
  <c r="CL187" i="39" s="1"/>
  <c r="CF187" i="39"/>
  <c r="CC187" i="39"/>
  <c r="CB187" i="39"/>
  <c r="CB187" i="39" a="1"/>
  <c r="BW187" i="39"/>
  <c r="BT187" i="39"/>
  <c r="BS187" i="39" a="1"/>
  <c r="BS187" i="39" s="1"/>
  <c r="BN187" i="39"/>
  <c r="BJ187" i="39"/>
  <c r="BK187" i="39" s="1"/>
  <c r="BJ187" i="39" a="1"/>
  <c r="BE187" i="39"/>
  <c r="BA187" i="39" a="1"/>
  <c r="BA187" i="39" s="1"/>
  <c r="BB187" i="39" s="1"/>
  <c r="AV187" i="39"/>
  <c r="AR187" i="39"/>
  <c r="AS187" i="39" s="1"/>
  <c r="AR187" i="39" a="1"/>
  <c r="AM187" i="39"/>
  <c r="AJ187" i="39"/>
  <c r="AI187" i="39" a="1"/>
  <c r="AI187" i="39" s="1"/>
  <c r="AD187" i="39"/>
  <c r="Z187" i="39" a="1"/>
  <c r="Z187" i="39" s="1"/>
  <c r="AA187" i="39" s="1"/>
  <c r="U187" i="39"/>
  <c r="Q187" i="39" a="1"/>
  <c r="Q187" i="39" s="1"/>
  <c r="R187" i="39" s="1"/>
  <c r="L187" i="39"/>
  <c r="H187" i="39"/>
  <c r="I187" i="39" s="1"/>
  <c r="H187" i="39" a="1"/>
  <c r="GA186" i="39"/>
  <c r="FX186" i="39"/>
  <c r="FW186" i="39" a="1"/>
  <c r="FW186" i="39" s="1"/>
  <c r="FR186" i="39"/>
  <c r="FN186" i="39" a="1"/>
  <c r="FN186" i="39" s="1"/>
  <c r="FO186" i="39" s="1"/>
  <c r="FI186" i="39"/>
  <c r="FF186" i="39"/>
  <c r="FE186" i="39" a="1"/>
  <c r="FE186" i="39" s="1"/>
  <c r="EZ186" i="39"/>
  <c r="EV186" i="39"/>
  <c r="EW186" i="39" s="1"/>
  <c r="EV186" i="39" a="1"/>
  <c r="EQ186" i="39"/>
  <c r="EN186" i="39"/>
  <c r="EM186" i="39" a="1"/>
  <c r="EM186" i="39" s="1"/>
  <c r="EH186" i="39"/>
  <c r="ED186" i="39" a="1"/>
  <c r="ED186" i="39" s="1"/>
  <c r="EE186" i="39" s="1"/>
  <c r="DY186" i="39"/>
  <c r="DU186" i="39" a="1"/>
  <c r="DU186" i="39" s="1"/>
  <c r="DV186" i="39" s="1"/>
  <c r="DP186" i="39"/>
  <c r="DL186" i="39"/>
  <c r="DM186" i="39" s="1"/>
  <c r="DL186" i="39" a="1"/>
  <c r="DG186" i="39"/>
  <c r="DD186" i="39"/>
  <c r="DC186" i="39" a="1"/>
  <c r="DC186" i="39" s="1"/>
  <c r="CX186" i="39"/>
  <c r="CT186" i="39" a="1"/>
  <c r="CT186" i="39" s="1"/>
  <c r="CU186" i="39" s="1"/>
  <c r="CO186" i="39"/>
  <c r="CK186" i="39" a="1"/>
  <c r="CK186" i="39" s="1"/>
  <c r="CL186" i="39" s="1"/>
  <c r="CF186" i="39"/>
  <c r="CC186" i="39"/>
  <c r="CB186" i="39"/>
  <c r="CB186" i="39" a="1"/>
  <c r="BW186" i="39"/>
  <c r="BT186" i="39"/>
  <c r="BS186" i="39" a="1"/>
  <c r="BS186" i="39" s="1"/>
  <c r="BN186" i="39"/>
  <c r="BJ186" i="39"/>
  <c r="BK186" i="39" s="1"/>
  <c r="BJ186" i="39" a="1"/>
  <c r="BE186" i="39"/>
  <c r="BA186" i="39" a="1"/>
  <c r="BA186" i="39" s="1"/>
  <c r="BB186" i="39" s="1"/>
  <c r="AV186" i="39"/>
  <c r="AR186" i="39" a="1"/>
  <c r="AR186" i="39" s="1"/>
  <c r="AS186" i="39" s="1"/>
  <c r="AM186" i="39"/>
  <c r="AJ186" i="39"/>
  <c r="AI186" i="39" a="1"/>
  <c r="AI186" i="39" s="1"/>
  <c r="AD186" i="39"/>
  <c r="Z186" i="39" a="1"/>
  <c r="Z186" i="39" s="1"/>
  <c r="AA186" i="39" s="1"/>
  <c r="U186" i="39"/>
  <c r="Q186" i="39" a="1"/>
  <c r="Q186" i="39" s="1"/>
  <c r="R186" i="39" s="1"/>
  <c r="L186" i="39"/>
  <c r="H186" i="39"/>
  <c r="I186" i="39" s="1"/>
  <c r="H186" i="39" a="1"/>
  <c r="GA185" i="39"/>
  <c r="FX185" i="39"/>
  <c r="FW185" i="39" a="1"/>
  <c r="FW185" i="39" s="1"/>
  <c r="FR185" i="39"/>
  <c r="FN185" i="39" a="1"/>
  <c r="FN185" i="39" s="1"/>
  <c r="FO185" i="39" s="1"/>
  <c r="FI185" i="39"/>
  <c r="FF185" i="39"/>
  <c r="FE185" i="39" a="1"/>
  <c r="FE185" i="39" s="1"/>
  <c r="EZ185" i="39"/>
  <c r="EV185" i="39"/>
  <c r="EW185" i="39" s="1"/>
  <c r="EV185" i="39" a="1"/>
  <c r="EQ185" i="39"/>
  <c r="EM185" i="39" a="1"/>
  <c r="EM185" i="39" s="1"/>
  <c r="EN185" i="39" s="1"/>
  <c r="EH185" i="39"/>
  <c r="ED185" i="39" a="1"/>
  <c r="ED185" i="39" s="1"/>
  <c r="EE185" i="39" s="1"/>
  <c r="DY185" i="39"/>
  <c r="DU185" i="39" a="1"/>
  <c r="DU185" i="39" s="1"/>
  <c r="DV185" i="39" s="1"/>
  <c r="DP185" i="39"/>
  <c r="DL185" i="39"/>
  <c r="DM185" i="39" s="1"/>
  <c r="DL185" i="39" a="1"/>
  <c r="DG185" i="39"/>
  <c r="DD185" i="39"/>
  <c r="DC185" i="39" a="1"/>
  <c r="DC185" i="39" s="1"/>
  <c r="CX185" i="39"/>
  <c r="CT185" i="39" a="1"/>
  <c r="CT185" i="39" s="1"/>
  <c r="CU185" i="39" s="1"/>
  <c r="CO185" i="39"/>
  <c r="CK185" i="39" a="1"/>
  <c r="CK185" i="39" s="1"/>
  <c r="CL185" i="39" s="1"/>
  <c r="CF185" i="39"/>
  <c r="CC185" i="39"/>
  <c r="CB185" i="39"/>
  <c r="CB185" i="39" a="1"/>
  <c r="BW185" i="39"/>
  <c r="BT185" i="39"/>
  <c r="BS185" i="39" a="1"/>
  <c r="BS185" i="39" s="1"/>
  <c r="BN185" i="39"/>
  <c r="BJ185" i="39"/>
  <c r="BK185" i="39" s="1"/>
  <c r="BJ185" i="39" a="1"/>
  <c r="BE185" i="39"/>
  <c r="BA185" i="39" a="1"/>
  <c r="BA185" i="39" s="1"/>
  <c r="BB185" i="39" s="1"/>
  <c r="AV185" i="39"/>
  <c r="AR185" i="39"/>
  <c r="AS185" i="39" s="1"/>
  <c r="AR185" i="39" a="1"/>
  <c r="AM185" i="39"/>
  <c r="AJ185" i="39"/>
  <c r="AI185" i="39" a="1"/>
  <c r="AI185" i="39" s="1"/>
  <c r="AD185" i="39"/>
  <c r="Z185" i="39" a="1"/>
  <c r="Z185" i="39" s="1"/>
  <c r="AA185" i="39" s="1"/>
  <c r="U185" i="39"/>
  <c r="Q185" i="39" a="1"/>
  <c r="Q185" i="39" s="1"/>
  <c r="R185" i="39" s="1"/>
  <c r="L185" i="39"/>
  <c r="H185" i="39"/>
  <c r="I185" i="39" s="1"/>
  <c r="H185" i="39" a="1"/>
  <c r="GA184" i="39"/>
  <c r="FX184" i="39"/>
  <c r="FW184" i="39" a="1"/>
  <c r="FW184" i="39" s="1"/>
  <c r="FR184" i="39"/>
  <c r="FN184" i="39" a="1"/>
  <c r="FN184" i="39" s="1"/>
  <c r="FO184" i="39" s="1"/>
  <c r="FI184" i="39"/>
  <c r="FF184" i="39"/>
  <c r="FE184" i="39" a="1"/>
  <c r="FE184" i="39" s="1"/>
  <c r="EZ184" i="39"/>
  <c r="EV184" i="39"/>
  <c r="EW184" i="39" s="1"/>
  <c r="EV184" i="39" a="1"/>
  <c r="EQ184" i="39"/>
  <c r="EM184" i="39" a="1"/>
  <c r="EM184" i="39" s="1"/>
  <c r="EN184" i="39" s="1"/>
  <c r="EH184" i="39"/>
  <c r="ED184" i="39" a="1"/>
  <c r="ED184" i="39" s="1"/>
  <c r="EE184" i="39" s="1"/>
  <c r="DY184" i="39"/>
  <c r="DU184" i="39" a="1"/>
  <c r="DU184" i="39" s="1"/>
  <c r="DV184" i="39" s="1"/>
  <c r="DP184" i="39"/>
  <c r="DL184" i="39"/>
  <c r="DM184" i="39" s="1"/>
  <c r="DL184" i="39" a="1"/>
  <c r="DG184" i="39"/>
  <c r="DD184" i="39"/>
  <c r="DC184" i="39" a="1"/>
  <c r="DC184" i="39" s="1"/>
  <c r="CX184" i="39"/>
  <c r="CT184" i="39" a="1"/>
  <c r="CT184" i="39" s="1"/>
  <c r="CU184" i="39" s="1"/>
  <c r="CO184" i="39"/>
  <c r="CK184" i="39" a="1"/>
  <c r="CK184" i="39" s="1"/>
  <c r="CL184" i="39" s="1"/>
  <c r="CF184" i="39"/>
  <c r="CC184" i="39"/>
  <c r="CB184" i="39"/>
  <c r="CB184" i="39" a="1"/>
  <c r="BW184" i="39"/>
  <c r="BT184" i="39"/>
  <c r="BS184" i="39" a="1"/>
  <c r="BS184" i="39" s="1"/>
  <c r="BN184" i="39"/>
  <c r="BJ184" i="39"/>
  <c r="BK184" i="39" s="1"/>
  <c r="BJ184" i="39" a="1"/>
  <c r="BE184" i="39"/>
  <c r="BA184" i="39" a="1"/>
  <c r="BA184" i="39" s="1"/>
  <c r="BB184" i="39" s="1"/>
  <c r="AV184" i="39"/>
  <c r="AR184" i="39" a="1"/>
  <c r="AR184" i="39" s="1"/>
  <c r="AS184" i="39" s="1"/>
  <c r="AM184" i="39"/>
  <c r="AJ184" i="39"/>
  <c r="AI184" i="39" a="1"/>
  <c r="AI184" i="39" s="1"/>
  <c r="AD184" i="39"/>
  <c r="Z184" i="39" a="1"/>
  <c r="Z184" i="39" s="1"/>
  <c r="AA184" i="39" s="1"/>
  <c r="U184" i="39"/>
  <c r="Q184" i="39" a="1"/>
  <c r="Q184" i="39" s="1"/>
  <c r="R184" i="39" s="1"/>
  <c r="L184" i="39"/>
  <c r="H184" i="39"/>
  <c r="I184" i="39" s="1"/>
  <c r="H184" i="39" a="1"/>
  <c r="GA183" i="39"/>
  <c r="FX183" i="39"/>
  <c r="FW183" i="39" a="1"/>
  <c r="FW183" i="39" s="1"/>
  <c r="FR183" i="39"/>
  <c r="FN183" i="39" a="1"/>
  <c r="FN183" i="39" s="1"/>
  <c r="FO183" i="39" s="1"/>
  <c r="FI183" i="39"/>
  <c r="FF183" i="39"/>
  <c r="FE183" i="39" a="1"/>
  <c r="FE183" i="39" s="1"/>
  <c r="EZ183" i="39"/>
  <c r="EV183" i="39"/>
  <c r="EW183" i="39" s="1"/>
  <c r="EV183" i="39" a="1"/>
  <c r="EQ183" i="39"/>
  <c r="EM183" i="39" a="1"/>
  <c r="EM183" i="39" s="1"/>
  <c r="EN183" i="39" s="1"/>
  <c r="EH183" i="39"/>
  <c r="ED183" i="39" a="1"/>
  <c r="ED183" i="39" s="1"/>
  <c r="EE183" i="39" s="1"/>
  <c r="DY183" i="39"/>
  <c r="DU183" i="39" a="1"/>
  <c r="DU183" i="39" s="1"/>
  <c r="DV183" i="39" s="1"/>
  <c r="DP183" i="39"/>
  <c r="DL183" i="39"/>
  <c r="DM183" i="39" s="1"/>
  <c r="DL183" i="39" a="1"/>
  <c r="DG183" i="39"/>
  <c r="DD183" i="39"/>
  <c r="DC183" i="39" a="1"/>
  <c r="DC183" i="39" s="1"/>
  <c r="CX183" i="39"/>
  <c r="CT183" i="39" a="1"/>
  <c r="CT183" i="39" s="1"/>
  <c r="CU183" i="39" s="1"/>
  <c r="CO183" i="39"/>
  <c r="CK183" i="39" a="1"/>
  <c r="CK183" i="39" s="1"/>
  <c r="CL183" i="39" s="1"/>
  <c r="CF183" i="39"/>
  <c r="CC183" i="39"/>
  <c r="CB183" i="39"/>
  <c r="CB183" i="39" a="1"/>
  <c r="BW183" i="39"/>
  <c r="BT183" i="39"/>
  <c r="BS183" i="39" a="1"/>
  <c r="BS183" i="39" s="1"/>
  <c r="BN183" i="39"/>
  <c r="BK183" i="39"/>
  <c r="BJ183" i="39"/>
  <c r="BJ183" i="39" a="1"/>
  <c r="BE183" i="39"/>
  <c r="BA183" i="39" a="1"/>
  <c r="BA183" i="39" s="1"/>
  <c r="BB183" i="39" s="1"/>
  <c r="AV183" i="39"/>
  <c r="AR183" i="39" a="1"/>
  <c r="AR183" i="39" s="1"/>
  <c r="AS183" i="39" s="1"/>
  <c r="AM183" i="39"/>
  <c r="AJ183" i="39"/>
  <c r="AI183" i="39" a="1"/>
  <c r="AI183" i="39" s="1"/>
  <c r="AD183" i="39"/>
  <c r="Z183" i="39" a="1"/>
  <c r="Z183" i="39" s="1"/>
  <c r="AA183" i="39" s="1"/>
  <c r="U183" i="39"/>
  <c r="Q183" i="39" a="1"/>
  <c r="Q183" i="39" s="1"/>
  <c r="R183" i="39" s="1"/>
  <c r="L183" i="39"/>
  <c r="H183" i="39"/>
  <c r="I183" i="39" s="1"/>
  <c r="H183" i="39" a="1"/>
  <c r="GA182" i="39"/>
  <c r="FX182" i="39"/>
  <c r="FW182" i="39" a="1"/>
  <c r="FW182" i="39" s="1"/>
  <c r="FR182" i="39"/>
  <c r="FN182" i="39" a="1"/>
  <c r="FN182" i="39" s="1"/>
  <c r="FO182" i="39" s="1"/>
  <c r="FI182" i="39"/>
  <c r="FF182" i="39"/>
  <c r="FE182" i="39" a="1"/>
  <c r="FE182" i="39" s="1"/>
  <c r="EZ182" i="39"/>
  <c r="EV182" i="39"/>
  <c r="EW182" i="39" s="1"/>
  <c r="EV182" i="39" a="1"/>
  <c r="EQ182" i="39"/>
  <c r="EM182" i="39" a="1"/>
  <c r="EM182" i="39" s="1"/>
  <c r="EN182" i="39" s="1"/>
  <c r="EH182" i="39"/>
  <c r="ED182" i="39" a="1"/>
  <c r="ED182" i="39" s="1"/>
  <c r="EE182" i="39" s="1"/>
  <c r="DY182" i="39"/>
  <c r="DU182" i="39" a="1"/>
  <c r="DU182" i="39" s="1"/>
  <c r="DV182" i="39" s="1"/>
  <c r="DP182" i="39"/>
  <c r="DL182" i="39"/>
  <c r="DM182" i="39" s="1"/>
  <c r="DL182" i="39" a="1"/>
  <c r="DG182" i="39"/>
  <c r="DD182" i="39"/>
  <c r="DC182" i="39" a="1"/>
  <c r="DC182" i="39" s="1"/>
  <c r="CX182" i="39"/>
  <c r="CT182" i="39" a="1"/>
  <c r="CT182" i="39" s="1"/>
  <c r="CU182" i="39" s="1"/>
  <c r="CO182" i="39"/>
  <c r="CK182" i="39" a="1"/>
  <c r="CK182" i="39" s="1"/>
  <c r="CL182" i="39" s="1"/>
  <c r="CF182" i="39"/>
  <c r="CC182" i="39"/>
  <c r="CB182" i="39"/>
  <c r="CB182" i="39" a="1"/>
  <c r="BW182" i="39"/>
  <c r="BT182" i="39"/>
  <c r="BS182" i="39" a="1"/>
  <c r="BS182" i="39" s="1"/>
  <c r="BN182" i="39"/>
  <c r="BJ182" i="39"/>
  <c r="BK182" i="39" s="1"/>
  <c r="BJ182" i="39" a="1"/>
  <c r="BE182" i="39"/>
  <c r="BA182" i="39" a="1"/>
  <c r="BA182" i="39" s="1"/>
  <c r="BB182" i="39" s="1"/>
  <c r="AV182" i="39"/>
  <c r="AR182" i="39" a="1"/>
  <c r="AR182" i="39" s="1"/>
  <c r="AS182" i="39" s="1"/>
  <c r="AM182" i="39"/>
  <c r="AJ182" i="39"/>
  <c r="AI182" i="39" a="1"/>
  <c r="AI182" i="39" s="1"/>
  <c r="AD182" i="39"/>
  <c r="Z182" i="39" a="1"/>
  <c r="Z182" i="39" s="1"/>
  <c r="AA182" i="39" s="1"/>
  <c r="U182" i="39"/>
  <c r="Q182" i="39" a="1"/>
  <c r="Q182" i="39" s="1"/>
  <c r="R182" i="39" s="1"/>
  <c r="L182" i="39"/>
  <c r="H182" i="39"/>
  <c r="I182" i="39" s="1"/>
  <c r="H182" i="39" a="1"/>
  <c r="GA181" i="39"/>
  <c r="FX181" i="39"/>
  <c r="FW181" i="39" a="1"/>
  <c r="FW181" i="39" s="1"/>
  <c r="FR181" i="39"/>
  <c r="FN181" i="39" a="1"/>
  <c r="FN181" i="39" s="1"/>
  <c r="FO181" i="39" s="1"/>
  <c r="FI181" i="39"/>
  <c r="FF181" i="39"/>
  <c r="FE181" i="39" a="1"/>
  <c r="FE181" i="39" s="1"/>
  <c r="EZ181" i="39"/>
  <c r="EV181" i="39"/>
  <c r="EW181" i="39" s="1"/>
  <c r="EV181" i="39" a="1"/>
  <c r="EQ181" i="39"/>
  <c r="EN181" i="39"/>
  <c r="EM181" i="39" a="1"/>
  <c r="EM181" i="39" s="1"/>
  <c r="EH181" i="39"/>
  <c r="ED181" i="39" a="1"/>
  <c r="ED181" i="39" s="1"/>
  <c r="EE181" i="39" s="1"/>
  <c r="DY181" i="39"/>
  <c r="DU181" i="39" a="1"/>
  <c r="DU181" i="39" s="1"/>
  <c r="DV181" i="39" s="1"/>
  <c r="DP181" i="39"/>
  <c r="DL181" i="39"/>
  <c r="DM181" i="39" s="1"/>
  <c r="DL181" i="39" a="1"/>
  <c r="DG181" i="39"/>
  <c r="DD181" i="39"/>
  <c r="DC181" i="39" a="1"/>
  <c r="DC181" i="39" s="1"/>
  <c r="CX181" i="39"/>
  <c r="CT181" i="39" a="1"/>
  <c r="CT181" i="39" s="1"/>
  <c r="CU181" i="39" s="1"/>
  <c r="CO181" i="39"/>
  <c r="CK181" i="39" a="1"/>
  <c r="CK181" i="39" s="1"/>
  <c r="CL181" i="39" s="1"/>
  <c r="CF181" i="39"/>
  <c r="CC181" i="39"/>
  <c r="CB181" i="39"/>
  <c r="CB181" i="39" a="1"/>
  <c r="BW181" i="39"/>
  <c r="BT181" i="39"/>
  <c r="BS181" i="39" a="1"/>
  <c r="BS181" i="39" s="1"/>
  <c r="BN181" i="39"/>
  <c r="BJ181" i="39"/>
  <c r="BK181" i="39" s="1"/>
  <c r="BJ181" i="39" a="1"/>
  <c r="BE181" i="39"/>
  <c r="BA181" i="39" a="1"/>
  <c r="BA181" i="39" s="1"/>
  <c r="BB181" i="39" s="1"/>
  <c r="AV181" i="39"/>
  <c r="AR181" i="39" a="1"/>
  <c r="AR181" i="39" s="1"/>
  <c r="AS181" i="39" s="1"/>
  <c r="AM181" i="39"/>
  <c r="AJ181" i="39"/>
  <c r="AI181" i="39" a="1"/>
  <c r="AI181" i="39" s="1"/>
  <c r="AD181" i="39"/>
  <c r="Z181" i="39" a="1"/>
  <c r="Z181" i="39" s="1"/>
  <c r="AA181" i="39" s="1"/>
  <c r="U181" i="39"/>
  <c r="Q181" i="39" a="1"/>
  <c r="Q181" i="39" s="1"/>
  <c r="R181" i="39" s="1"/>
  <c r="L181" i="39"/>
  <c r="H181" i="39"/>
  <c r="I181" i="39" s="1"/>
  <c r="H181" i="39" a="1"/>
  <c r="GA180" i="39"/>
  <c r="FX180" i="39"/>
  <c r="FW180" i="39" a="1"/>
  <c r="FW180" i="39" s="1"/>
  <c r="FR180" i="39"/>
  <c r="FN180" i="39" a="1"/>
  <c r="FN180" i="39" s="1"/>
  <c r="FO180" i="39" s="1"/>
  <c r="FI180" i="39"/>
  <c r="FF180" i="39"/>
  <c r="FE180" i="39" a="1"/>
  <c r="FE180" i="39" s="1"/>
  <c r="EZ180" i="39"/>
  <c r="EV180" i="39"/>
  <c r="EW180" i="39" s="1"/>
  <c r="EV180" i="39" a="1"/>
  <c r="EQ180" i="39"/>
  <c r="EM180" i="39" a="1"/>
  <c r="EM180" i="39" s="1"/>
  <c r="EN180" i="39" s="1"/>
  <c r="EH180" i="39"/>
  <c r="ED180" i="39" a="1"/>
  <c r="ED180" i="39" s="1"/>
  <c r="EE180" i="39" s="1"/>
  <c r="DY180" i="39"/>
  <c r="DU180" i="39" a="1"/>
  <c r="DU180" i="39" s="1"/>
  <c r="DV180" i="39" s="1"/>
  <c r="DP180" i="39"/>
  <c r="DL180" i="39"/>
  <c r="DM180" i="39" s="1"/>
  <c r="DL180" i="39" a="1"/>
  <c r="DG180" i="39"/>
  <c r="DD180" i="39"/>
  <c r="DC180" i="39" a="1"/>
  <c r="DC180" i="39" s="1"/>
  <c r="CX180" i="39"/>
  <c r="CT180" i="39" a="1"/>
  <c r="CT180" i="39" s="1"/>
  <c r="CU180" i="39" s="1"/>
  <c r="CO180" i="39"/>
  <c r="CK180" i="39" a="1"/>
  <c r="CK180" i="39" s="1"/>
  <c r="CL180" i="39" s="1"/>
  <c r="CF180" i="39"/>
  <c r="CC180" i="39"/>
  <c r="CB180" i="39"/>
  <c r="CB180" i="39" a="1"/>
  <c r="BW180" i="39"/>
  <c r="BT180" i="39"/>
  <c r="BS180" i="39" a="1"/>
  <c r="BS180" i="39" s="1"/>
  <c r="BN180" i="39"/>
  <c r="BJ180" i="39"/>
  <c r="BK180" i="39" s="1"/>
  <c r="BJ180" i="39" a="1"/>
  <c r="BE180" i="39"/>
  <c r="BA180" i="39" a="1"/>
  <c r="BA180" i="39" s="1"/>
  <c r="BB180" i="39" s="1"/>
  <c r="AV180" i="39"/>
  <c r="AR180" i="39"/>
  <c r="AS180" i="39" s="1"/>
  <c r="AR180" i="39" a="1"/>
  <c r="AM180" i="39"/>
  <c r="AJ180" i="39"/>
  <c r="AI180" i="39" a="1"/>
  <c r="AI180" i="39" s="1"/>
  <c r="AD180" i="39"/>
  <c r="Z180" i="39" a="1"/>
  <c r="Z180" i="39" s="1"/>
  <c r="AA180" i="39" s="1"/>
  <c r="U180" i="39"/>
  <c r="Q180" i="39" a="1"/>
  <c r="Q180" i="39" s="1"/>
  <c r="R180" i="39" s="1"/>
  <c r="L180" i="39"/>
  <c r="H180" i="39"/>
  <c r="I180" i="39" s="1"/>
  <c r="H180" i="39" a="1"/>
  <c r="GA179" i="39"/>
  <c r="FX179" i="39"/>
  <c r="FW179" i="39" a="1"/>
  <c r="FW179" i="39" s="1"/>
  <c r="FR179" i="39"/>
  <c r="FN179" i="39" a="1"/>
  <c r="FN179" i="39" s="1"/>
  <c r="FO179" i="39" s="1"/>
  <c r="FI179" i="39"/>
  <c r="FF179" i="39"/>
  <c r="FE179" i="39" a="1"/>
  <c r="FE179" i="39" s="1"/>
  <c r="EZ179" i="39"/>
  <c r="EV179" i="39"/>
  <c r="EW179" i="39" s="1"/>
  <c r="EV179" i="39" a="1"/>
  <c r="EQ179" i="39"/>
  <c r="EM179" i="39" a="1"/>
  <c r="EM179" i="39" s="1"/>
  <c r="EN179" i="39" s="1"/>
  <c r="EH179" i="39"/>
  <c r="ED179" i="39" a="1"/>
  <c r="ED179" i="39" s="1"/>
  <c r="EE179" i="39" s="1"/>
  <c r="DY179" i="39"/>
  <c r="DU179" i="39" a="1"/>
  <c r="DU179" i="39" s="1"/>
  <c r="DV179" i="39" s="1"/>
  <c r="DP179" i="39"/>
  <c r="DL179" i="39"/>
  <c r="DM179" i="39" s="1"/>
  <c r="DL179" i="39" a="1"/>
  <c r="DG179" i="39"/>
  <c r="DD179" i="39"/>
  <c r="DC179" i="39" a="1"/>
  <c r="DC179" i="39" s="1"/>
  <c r="CX179" i="39"/>
  <c r="CT179" i="39" a="1"/>
  <c r="CT179" i="39" s="1"/>
  <c r="CU179" i="39" s="1"/>
  <c r="CO179" i="39"/>
  <c r="CK179" i="39" a="1"/>
  <c r="CK179" i="39" s="1"/>
  <c r="CL179" i="39" s="1"/>
  <c r="CF179" i="39"/>
  <c r="CC179" i="39"/>
  <c r="CB179" i="39"/>
  <c r="CB179" i="39" a="1"/>
  <c r="BW179" i="39"/>
  <c r="BT179" i="39"/>
  <c r="BS179" i="39" a="1"/>
  <c r="BS179" i="39" s="1"/>
  <c r="BN179" i="39"/>
  <c r="BJ179" i="39"/>
  <c r="BK179" i="39" s="1"/>
  <c r="BJ179" i="39" a="1"/>
  <c r="BE179" i="39"/>
  <c r="BA179" i="39" a="1"/>
  <c r="BA179" i="39" s="1"/>
  <c r="BB179" i="39" s="1"/>
  <c r="AV179" i="39"/>
  <c r="AR179" i="39" a="1"/>
  <c r="AR179" i="39" s="1"/>
  <c r="AS179" i="39" s="1"/>
  <c r="AM179" i="39"/>
  <c r="AJ179" i="39"/>
  <c r="AI179" i="39" a="1"/>
  <c r="AI179" i="39" s="1"/>
  <c r="AD179" i="39"/>
  <c r="Z179" i="39" a="1"/>
  <c r="Z179" i="39" s="1"/>
  <c r="AA179" i="39" s="1"/>
  <c r="U179" i="39"/>
  <c r="Q179" i="39" a="1"/>
  <c r="Q179" i="39" s="1"/>
  <c r="R179" i="39" s="1"/>
  <c r="L179" i="39"/>
  <c r="H179" i="39"/>
  <c r="I179" i="39" s="1"/>
  <c r="H179" i="39" a="1"/>
  <c r="GA178" i="39"/>
  <c r="FX178" i="39"/>
  <c r="FW178" i="39" a="1"/>
  <c r="FW178" i="39" s="1"/>
  <c r="FR178" i="39"/>
  <c r="FN178" i="39" a="1"/>
  <c r="FN178" i="39" s="1"/>
  <c r="FO178" i="39" s="1"/>
  <c r="FI178" i="39"/>
  <c r="FF178" i="39"/>
  <c r="FE178" i="39" a="1"/>
  <c r="FE178" i="39" s="1"/>
  <c r="EZ178" i="39"/>
  <c r="EV178" i="39"/>
  <c r="EW178" i="39" s="1"/>
  <c r="EV178" i="39" a="1"/>
  <c r="EQ178" i="39"/>
  <c r="EM178" i="39" a="1"/>
  <c r="EM178" i="39" s="1"/>
  <c r="EN178" i="39" s="1"/>
  <c r="EH178" i="39"/>
  <c r="ED178" i="39" a="1"/>
  <c r="ED178" i="39" s="1"/>
  <c r="EE178" i="39" s="1"/>
  <c r="DY178" i="39"/>
  <c r="DU178" i="39" a="1"/>
  <c r="DU178" i="39" s="1"/>
  <c r="DV178" i="39" s="1"/>
  <c r="DP178" i="39"/>
  <c r="DL178" i="39"/>
  <c r="DM178" i="39" s="1"/>
  <c r="DL178" i="39" a="1"/>
  <c r="DG178" i="39"/>
  <c r="DD178" i="39"/>
  <c r="DC178" i="39" a="1"/>
  <c r="DC178" i="39" s="1"/>
  <c r="CX178" i="39"/>
  <c r="CT178" i="39" a="1"/>
  <c r="CT178" i="39" s="1"/>
  <c r="CU178" i="39" s="1"/>
  <c r="CO178" i="39"/>
  <c r="CK178" i="39" a="1"/>
  <c r="CK178" i="39" s="1"/>
  <c r="CL178" i="39" s="1"/>
  <c r="CF178" i="39"/>
  <c r="CC178" i="39"/>
  <c r="CB178" i="39"/>
  <c r="CB178" i="39" a="1"/>
  <c r="BW178" i="39"/>
  <c r="BT178" i="39"/>
  <c r="BS178" i="39" a="1"/>
  <c r="BS178" i="39" s="1"/>
  <c r="BN178" i="39"/>
  <c r="BK178" i="39"/>
  <c r="BJ178" i="39"/>
  <c r="BJ178" i="39" a="1"/>
  <c r="BE178" i="39"/>
  <c r="BA178" i="39" a="1"/>
  <c r="BA178" i="39" s="1"/>
  <c r="BB178" i="39" s="1"/>
  <c r="AV178" i="39"/>
  <c r="AR178" i="39" a="1"/>
  <c r="AR178" i="39" s="1"/>
  <c r="AS178" i="39" s="1"/>
  <c r="AM178" i="39"/>
  <c r="AJ178" i="39"/>
  <c r="AI178" i="39" a="1"/>
  <c r="AI178" i="39" s="1"/>
  <c r="AD178" i="39"/>
  <c r="Z178" i="39" a="1"/>
  <c r="Z178" i="39" s="1"/>
  <c r="AA178" i="39" s="1"/>
  <c r="U178" i="39"/>
  <c r="Q178" i="39" a="1"/>
  <c r="Q178" i="39" s="1"/>
  <c r="R178" i="39" s="1"/>
  <c r="L178" i="39"/>
  <c r="H178" i="39"/>
  <c r="I178" i="39" s="1"/>
  <c r="H178" i="39" a="1"/>
  <c r="GA177" i="39"/>
  <c r="FX177" i="39"/>
  <c r="FW177" i="39" a="1"/>
  <c r="FW177" i="39" s="1"/>
  <c r="FR177" i="39"/>
  <c r="FN177" i="39" a="1"/>
  <c r="FN177" i="39" s="1"/>
  <c r="FO177" i="39" s="1"/>
  <c r="FI177" i="39"/>
  <c r="FF177" i="39"/>
  <c r="FE177" i="39" a="1"/>
  <c r="FE177" i="39" s="1"/>
  <c r="EZ177" i="39"/>
  <c r="EV177" i="39"/>
  <c r="EW177" i="39" s="1"/>
  <c r="EV177" i="39" a="1"/>
  <c r="EQ177" i="39"/>
  <c r="EM177" i="39" a="1"/>
  <c r="EM177" i="39" s="1"/>
  <c r="EN177" i="39" s="1"/>
  <c r="EH177" i="39"/>
  <c r="ED177" i="39" a="1"/>
  <c r="ED177" i="39" s="1"/>
  <c r="EE177" i="39" s="1"/>
  <c r="DY177" i="39"/>
  <c r="DU177" i="39" a="1"/>
  <c r="DU177" i="39" s="1"/>
  <c r="DV177" i="39" s="1"/>
  <c r="DP177" i="39"/>
  <c r="DL177" i="39"/>
  <c r="DM177" i="39" s="1"/>
  <c r="DL177" i="39" a="1"/>
  <c r="DG177" i="39"/>
  <c r="DD177" i="39"/>
  <c r="DC177" i="39" a="1"/>
  <c r="DC177" i="39" s="1"/>
  <c r="CX177" i="39"/>
  <c r="CT177" i="39" a="1"/>
  <c r="CT177" i="39" s="1"/>
  <c r="CU177" i="39" s="1"/>
  <c r="CO177" i="39"/>
  <c r="CK177" i="39" a="1"/>
  <c r="CK177" i="39" s="1"/>
  <c r="CL177" i="39" s="1"/>
  <c r="CF177" i="39"/>
  <c r="CC177" i="39"/>
  <c r="CB177" i="39"/>
  <c r="CB177" i="39" a="1"/>
  <c r="BW177" i="39"/>
  <c r="BT177" i="39"/>
  <c r="BS177" i="39" a="1"/>
  <c r="BS177" i="39" s="1"/>
  <c r="BN177" i="39"/>
  <c r="BJ177" i="39"/>
  <c r="BK177" i="39" s="1"/>
  <c r="BJ177" i="39" a="1"/>
  <c r="BE177" i="39"/>
  <c r="BA177" i="39" a="1"/>
  <c r="BA177" i="39" s="1"/>
  <c r="BB177" i="39" s="1"/>
  <c r="AV177" i="39"/>
  <c r="AR177" i="39" a="1"/>
  <c r="AR177" i="39" s="1"/>
  <c r="AS177" i="39" s="1"/>
  <c r="AM177" i="39"/>
  <c r="AJ177" i="39"/>
  <c r="AI177" i="39" a="1"/>
  <c r="AI177" i="39" s="1"/>
  <c r="AD177" i="39"/>
  <c r="Z177" i="39" a="1"/>
  <c r="Z177" i="39" s="1"/>
  <c r="AA177" i="39" s="1"/>
  <c r="U177" i="39"/>
  <c r="Q177" i="39" a="1"/>
  <c r="Q177" i="39" s="1"/>
  <c r="R177" i="39" s="1"/>
  <c r="L177" i="39"/>
  <c r="H177" i="39"/>
  <c r="I177" i="39" s="1"/>
  <c r="H177" i="39" a="1"/>
  <c r="GA176" i="39"/>
  <c r="FX176" i="39"/>
  <c r="FW176" i="39" a="1"/>
  <c r="FW176" i="39" s="1"/>
  <c r="FR176" i="39"/>
  <c r="FN176" i="39" a="1"/>
  <c r="FN176" i="39" s="1"/>
  <c r="FO176" i="39" s="1"/>
  <c r="FI176" i="39"/>
  <c r="FF176" i="39"/>
  <c r="FE176" i="39" a="1"/>
  <c r="FE176" i="39" s="1"/>
  <c r="EZ176" i="39"/>
  <c r="EV176" i="39"/>
  <c r="EW176" i="39" s="1"/>
  <c r="EV176" i="39" a="1"/>
  <c r="EQ176" i="39"/>
  <c r="EN176" i="39"/>
  <c r="EM176" i="39" a="1"/>
  <c r="EM176" i="39" s="1"/>
  <c r="EH176" i="39"/>
  <c r="ED176" i="39" a="1"/>
  <c r="ED176" i="39" s="1"/>
  <c r="EE176" i="39" s="1"/>
  <c r="DY176" i="39"/>
  <c r="DU176" i="39" a="1"/>
  <c r="DU176" i="39" s="1"/>
  <c r="DV176" i="39" s="1"/>
  <c r="DP176" i="39"/>
  <c r="DL176" i="39"/>
  <c r="DM176" i="39" s="1"/>
  <c r="DL176" i="39" a="1"/>
  <c r="DG176" i="39"/>
  <c r="DD176" i="39"/>
  <c r="DC176" i="39" a="1"/>
  <c r="DC176" i="39" s="1"/>
  <c r="CX176" i="39"/>
  <c r="CT176" i="39" a="1"/>
  <c r="CT176" i="39" s="1"/>
  <c r="CU176" i="39" s="1"/>
  <c r="CO176" i="39"/>
  <c r="CK176" i="39" a="1"/>
  <c r="CK176" i="39" s="1"/>
  <c r="CL176" i="39" s="1"/>
  <c r="CF176" i="39"/>
  <c r="CC176" i="39"/>
  <c r="CB176" i="39"/>
  <c r="CB176" i="39" a="1"/>
  <c r="BW176" i="39"/>
  <c r="BT176" i="39"/>
  <c r="BS176" i="39" a="1"/>
  <c r="BS176" i="39" s="1"/>
  <c r="BN176" i="39"/>
  <c r="BJ176" i="39"/>
  <c r="BK176" i="39" s="1"/>
  <c r="BJ176" i="39" a="1"/>
  <c r="BE176" i="39"/>
  <c r="BA176" i="39" a="1"/>
  <c r="BA176" i="39" s="1"/>
  <c r="BB176" i="39" s="1"/>
  <c r="AV176" i="39"/>
  <c r="AR176" i="39" a="1"/>
  <c r="AR176" i="39" s="1"/>
  <c r="AS176" i="39" s="1"/>
  <c r="AM176" i="39"/>
  <c r="AJ176" i="39"/>
  <c r="AI176" i="39" a="1"/>
  <c r="AI176" i="39" s="1"/>
  <c r="AD176" i="39"/>
  <c r="Z176" i="39" a="1"/>
  <c r="Z176" i="39" s="1"/>
  <c r="AA176" i="39" s="1"/>
  <c r="U176" i="39"/>
  <c r="Q176" i="39" a="1"/>
  <c r="Q176" i="39" s="1"/>
  <c r="R176" i="39" s="1"/>
  <c r="L176" i="39"/>
  <c r="H176" i="39"/>
  <c r="I176" i="39" s="1"/>
  <c r="H176" i="39" a="1"/>
  <c r="GA175" i="39"/>
  <c r="FX175" i="39"/>
  <c r="FW175" i="39" a="1"/>
  <c r="FW175" i="39" s="1"/>
  <c r="FR175" i="39"/>
  <c r="FN175" i="39" a="1"/>
  <c r="FN175" i="39" s="1"/>
  <c r="FO175" i="39" s="1"/>
  <c r="FI175" i="39"/>
  <c r="FF175" i="39"/>
  <c r="FE175" i="39" a="1"/>
  <c r="FE175" i="39" s="1"/>
  <c r="EZ175" i="39"/>
  <c r="EV175" i="39"/>
  <c r="EW175" i="39" s="1"/>
  <c r="EV175" i="39" a="1"/>
  <c r="EQ175" i="39"/>
  <c r="EM175" i="39" a="1"/>
  <c r="EM175" i="39" s="1"/>
  <c r="EN175" i="39" s="1"/>
  <c r="EH175" i="39"/>
  <c r="ED175" i="39" a="1"/>
  <c r="ED175" i="39" s="1"/>
  <c r="EE175" i="39" s="1"/>
  <c r="DY175" i="39"/>
  <c r="DU175" i="39" a="1"/>
  <c r="DU175" i="39" s="1"/>
  <c r="DV175" i="39" s="1"/>
  <c r="DP175" i="39"/>
  <c r="DL175" i="39"/>
  <c r="DM175" i="39" s="1"/>
  <c r="DL175" i="39" a="1"/>
  <c r="DG175" i="39"/>
  <c r="DD175" i="39"/>
  <c r="DC175" i="39" a="1"/>
  <c r="DC175" i="39" s="1"/>
  <c r="CX175" i="39"/>
  <c r="CT175" i="39" a="1"/>
  <c r="CT175" i="39" s="1"/>
  <c r="CU175" i="39" s="1"/>
  <c r="CO175" i="39"/>
  <c r="CK175" i="39" a="1"/>
  <c r="CK175" i="39" s="1"/>
  <c r="CL175" i="39" s="1"/>
  <c r="CF175" i="39"/>
  <c r="CC175" i="39"/>
  <c r="CB175" i="39"/>
  <c r="CB175" i="39" a="1"/>
  <c r="BW175" i="39"/>
  <c r="BT175" i="39"/>
  <c r="BS175" i="39" a="1"/>
  <c r="BS175" i="39" s="1"/>
  <c r="BN175" i="39"/>
  <c r="BJ175" i="39"/>
  <c r="BK175" i="39" s="1"/>
  <c r="BJ175" i="39" a="1"/>
  <c r="BE175" i="39"/>
  <c r="BA175" i="39" a="1"/>
  <c r="BA175" i="39" s="1"/>
  <c r="BB175" i="39" s="1"/>
  <c r="AV175" i="39"/>
  <c r="AR175" i="39"/>
  <c r="AS175" i="39" s="1"/>
  <c r="AR175" i="39" a="1"/>
  <c r="AM175" i="39"/>
  <c r="AJ175" i="39"/>
  <c r="AI175" i="39" a="1"/>
  <c r="AI175" i="39" s="1"/>
  <c r="AD175" i="39"/>
  <c r="Z175" i="39" a="1"/>
  <c r="Z175" i="39" s="1"/>
  <c r="AA175" i="39" s="1"/>
  <c r="U175" i="39"/>
  <c r="Q175" i="39" a="1"/>
  <c r="Q175" i="39" s="1"/>
  <c r="R175" i="39" s="1"/>
  <c r="L175" i="39"/>
  <c r="H175" i="39"/>
  <c r="I175" i="39" s="1"/>
  <c r="H175" i="39" a="1"/>
  <c r="GA174" i="39"/>
  <c r="FX174" i="39"/>
  <c r="FW174" i="39" a="1"/>
  <c r="FW174" i="39" s="1"/>
  <c r="FR174" i="39"/>
  <c r="FN174" i="39" a="1"/>
  <c r="FN174" i="39" s="1"/>
  <c r="FO174" i="39" s="1"/>
  <c r="FI174" i="39"/>
  <c r="FF174" i="39"/>
  <c r="FE174" i="39" a="1"/>
  <c r="FE174" i="39" s="1"/>
  <c r="EZ174" i="39"/>
  <c r="EV174" i="39"/>
  <c r="EW174" i="39" s="1"/>
  <c r="EV174" i="39" a="1"/>
  <c r="EQ174" i="39"/>
  <c r="EM174" i="39" a="1"/>
  <c r="EM174" i="39" s="1"/>
  <c r="EN174" i="39" s="1"/>
  <c r="EH174" i="39"/>
  <c r="ED174" i="39" a="1"/>
  <c r="ED174" i="39" s="1"/>
  <c r="EE174" i="39" s="1"/>
  <c r="DY174" i="39"/>
  <c r="DU174" i="39" a="1"/>
  <c r="DU174" i="39" s="1"/>
  <c r="DV174" i="39" s="1"/>
  <c r="DP174" i="39"/>
  <c r="DL174" i="39"/>
  <c r="DM174" i="39" s="1"/>
  <c r="DL174" i="39" a="1"/>
  <c r="DG174" i="39"/>
  <c r="DD174" i="39"/>
  <c r="DC174" i="39" a="1"/>
  <c r="DC174" i="39" s="1"/>
  <c r="CX174" i="39"/>
  <c r="CT174" i="39" a="1"/>
  <c r="CT174" i="39" s="1"/>
  <c r="CU174" i="39" s="1"/>
  <c r="CO174" i="39"/>
  <c r="CK174" i="39" a="1"/>
  <c r="CK174" i="39" s="1"/>
  <c r="CL174" i="39" s="1"/>
  <c r="CF174" i="39"/>
  <c r="CC174" i="39"/>
  <c r="CB174" i="39"/>
  <c r="CB174" i="39" a="1"/>
  <c r="BW174" i="39"/>
  <c r="BT174" i="39"/>
  <c r="BS174" i="39" a="1"/>
  <c r="BS174" i="39" s="1"/>
  <c r="BN174" i="39"/>
  <c r="BJ174" i="39"/>
  <c r="BK174" i="39" s="1"/>
  <c r="BJ174" i="39" a="1"/>
  <c r="BE174" i="39"/>
  <c r="BA174" i="39" a="1"/>
  <c r="BA174" i="39" s="1"/>
  <c r="BB174" i="39" s="1"/>
  <c r="AV174" i="39"/>
  <c r="AR174" i="39" a="1"/>
  <c r="AR174" i="39" s="1"/>
  <c r="AS174" i="39" s="1"/>
  <c r="AM174" i="39"/>
  <c r="AJ174" i="39"/>
  <c r="AI174" i="39" a="1"/>
  <c r="AI174" i="39" s="1"/>
  <c r="AD174" i="39"/>
  <c r="Z174" i="39" a="1"/>
  <c r="Z174" i="39" s="1"/>
  <c r="AA174" i="39" s="1"/>
  <c r="U174" i="39"/>
  <c r="Q174" i="39" a="1"/>
  <c r="Q174" i="39" s="1"/>
  <c r="R174" i="39" s="1"/>
  <c r="L174" i="39"/>
  <c r="H174" i="39"/>
  <c r="I174" i="39" s="1"/>
  <c r="H174" i="39" a="1"/>
  <c r="GA173" i="39"/>
  <c r="FX173" i="39"/>
  <c r="FW173" i="39" a="1"/>
  <c r="FW173" i="39" s="1"/>
  <c r="FR173" i="39"/>
  <c r="FN173" i="39" a="1"/>
  <c r="FN173" i="39" s="1"/>
  <c r="FO173" i="39" s="1"/>
  <c r="FI173" i="39"/>
  <c r="FF173" i="39"/>
  <c r="FE173" i="39" a="1"/>
  <c r="FE173" i="39" s="1"/>
  <c r="EZ173" i="39"/>
  <c r="EV173" i="39"/>
  <c r="EW173" i="39" s="1"/>
  <c r="EV173" i="39" a="1"/>
  <c r="EQ173" i="39"/>
  <c r="EM173" i="39" a="1"/>
  <c r="EM173" i="39" s="1"/>
  <c r="EN173" i="39" s="1"/>
  <c r="EH173" i="39"/>
  <c r="ED173" i="39" a="1"/>
  <c r="ED173" i="39" s="1"/>
  <c r="EE173" i="39" s="1"/>
  <c r="DY173" i="39"/>
  <c r="DU173" i="39" a="1"/>
  <c r="DU173" i="39" s="1"/>
  <c r="DV173" i="39" s="1"/>
  <c r="DP173" i="39"/>
  <c r="DL173" i="39"/>
  <c r="DM173" i="39" s="1"/>
  <c r="DL173" i="39" a="1"/>
  <c r="DG173" i="39"/>
  <c r="DD173" i="39"/>
  <c r="DC173" i="39" a="1"/>
  <c r="DC173" i="39" s="1"/>
  <c r="CX173" i="39"/>
  <c r="CT173" i="39" a="1"/>
  <c r="CT173" i="39" s="1"/>
  <c r="CU173" i="39" s="1"/>
  <c r="CO173" i="39"/>
  <c r="CK173" i="39" a="1"/>
  <c r="CK173" i="39" s="1"/>
  <c r="CL173" i="39" s="1"/>
  <c r="CF173" i="39"/>
  <c r="CC173" i="39"/>
  <c r="CB173" i="39"/>
  <c r="CB173" i="39" a="1"/>
  <c r="BW173" i="39"/>
  <c r="BT173" i="39"/>
  <c r="BS173" i="39" a="1"/>
  <c r="BS173" i="39" s="1"/>
  <c r="BN173" i="39"/>
  <c r="BK173" i="39"/>
  <c r="BJ173" i="39"/>
  <c r="BJ173" i="39" a="1"/>
  <c r="BE173" i="39"/>
  <c r="BA173" i="39" a="1"/>
  <c r="BA173" i="39" s="1"/>
  <c r="BB173" i="39" s="1"/>
  <c r="AV173" i="39"/>
  <c r="AR173" i="39" a="1"/>
  <c r="AR173" i="39" s="1"/>
  <c r="AS173" i="39" s="1"/>
  <c r="AM173" i="39"/>
  <c r="AJ173" i="39"/>
  <c r="AI173" i="39" a="1"/>
  <c r="AI173" i="39" s="1"/>
  <c r="AD173" i="39"/>
  <c r="Z173" i="39" a="1"/>
  <c r="Z173" i="39" s="1"/>
  <c r="AA173" i="39" s="1"/>
  <c r="U173" i="39"/>
  <c r="Q173" i="39" a="1"/>
  <c r="Q173" i="39" s="1"/>
  <c r="R173" i="39" s="1"/>
  <c r="L173" i="39"/>
  <c r="H173" i="39"/>
  <c r="I173" i="39" s="1"/>
  <c r="H173" i="39" a="1"/>
  <c r="GA172" i="39"/>
  <c r="FX172" i="39"/>
  <c r="FW172" i="39" a="1"/>
  <c r="FW172" i="39" s="1"/>
  <c r="FR172" i="39"/>
  <c r="FN172" i="39" a="1"/>
  <c r="FN172" i="39" s="1"/>
  <c r="FO172" i="39" s="1"/>
  <c r="FI172" i="39"/>
  <c r="FF172" i="39"/>
  <c r="FE172" i="39" a="1"/>
  <c r="FE172" i="39" s="1"/>
  <c r="EZ172" i="39"/>
  <c r="EV172" i="39"/>
  <c r="EW172" i="39" s="1"/>
  <c r="EV172" i="39" a="1"/>
  <c r="EQ172" i="39"/>
  <c r="EM172" i="39" a="1"/>
  <c r="EM172" i="39" s="1"/>
  <c r="EN172" i="39" s="1"/>
  <c r="EH172" i="39"/>
  <c r="ED172" i="39" a="1"/>
  <c r="ED172" i="39" s="1"/>
  <c r="EE172" i="39" s="1"/>
  <c r="DY172" i="39"/>
  <c r="DU172" i="39" a="1"/>
  <c r="DU172" i="39" s="1"/>
  <c r="DV172" i="39" s="1"/>
  <c r="DP172" i="39"/>
  <c r="DL172" i="39"/>
  <c r="DM172" i="39" s="1"/>
  <c r="DL172" i="39" a="1"/>
  <c r="DG172" i="39"/>
  <c r="DD172" i="39"/>
  <c r="DC172" i="39" a="1"/>
  <c r="DC172" i="39" s="1"/>
  <c r="CX172" i="39"/>
  <c r="CT172" i="39" a="1"/>
  <c r="CT172" i="39" s="1"/>
  <c r="CU172" i="39" s="1"/>
  <c r="CO172" i="39"/>
  <c r="CK172" i="39" a="1"/>
  <c r="CK172" i="39" s="1"/>
  <c r="CL172" i="39" s="1"/>
  <c r="CF172" i="39"/>
  <c r="CC172" i="39"/>
  <c r="CB172" i="39"/>
  <c r="CB172" i="39" a="1"/>
  <c r="BW172" i="39"/>
  <c r="BT172" i="39"/>
  <c r="BS172" i="39" a="1"/>
  <c r="BS172" i="39" s="1"/>
  <c r="BN172" i="39"/>
  <c r="BJ172" i="39"/>
  <c r="BK172" i="39" s="1"/>
  <c r="BJ172" i="39" a="1"/>
  <c r="BE172" i="39"/>
  <c r="BA172" i="39" a="1"/>
  <c r="BA172" i="39" s="1"/>
  <c r="BB172" i="39" s="1"/>
  <c r="AV172" i="39"/>
  <c r="AR172" i="39" a="1"/>
  <c r="AR172" i="39" s="1"/>
  <c r="AS172" i="39" s="1"/>
  <c r="AM172" i="39"/>
  <c r="AJ172" i="39"/>
  <c r="AI172" i="39" a="1"/>
  <c r="AI172" i="39" s="1"/>
  <c r="AD172" i="39"/>
  <c r="Z172" i="39" a="1"/>
  <c r="Z172" i="39" s="1"/>
  <c r="AA172" i="39" s="1"/>
  <c r="U172" i="39"/>
  <c r="Q172" i="39" a="1"/>
  <c r="Q172" i="39" s="1"/>
  <c r="R172" i="39" s="1"/>
  <c r="L172" i="39"/>
  <c r="H172" i="39"/>
  <c r="I172" i="39" s="1"/>
  <c r="H172" i="39" a="1"/>
  <c r="GA171" i="39"/>
  <c r="FX171" i="39"/>
  <c r="FW171" i="39" a="1"/>
  <c r="FW171" i="39" s="1"/>
  <c r="FR171" i="39"/>
  <c r="FN171" i="39" a="1"/>
  <c r="FN171" i="39" s="1"/>
  <c r="FO171" i="39" s="1"/>
  <c r="FI171" i="39"/>
  <c r="FF171" i="39"/>
  <c r="FE171" i="39" a="1"/>
  <c r="FE171" i="39" s="1"/>
  <c r="EZ171" i="39"/>
  <c r="EV171" i="39"/>
  <c r="EW171" i="39" s="1"/>
  <c r="EV171" i="39" a="1"/>
  <c r="EQ171" i="39"/>
  <c r="EN171" i="39"/>
  <c r="EM171" i="39" a="1"/>
  <c r="EM171" i="39" s="1"/>
  <c r="EH171" i="39"/>
  <c r="ED171" i="39" a="1"/>
  <c r="ED171" i="39" s="1"/>
  <c r="EE171" i="39" s="1"/>
  <c r="DY171" i="39"/>
  <c r="DU171" i="39" a="1"/>
  <c r="DU171" i="39" s="1"/>
  <c r="DV171" i="39" s="1"/>
  <c r="DP171" i="39"/>
  <c r="DL171" i="39"/>
  <c r="DM171" i="39" s="1"/>
  <c r="DL171" i="39" a="1"/>
  <c r="DG171" i="39"/>
  <c r="DD171" i="39"/>
  <c r="DC171" i="39" a="1"/>
  <c r="DC171" i="39" s="1"/>
  <c r="CX171" i="39"/>
  <c r="CT171" i="39" a="1"/>
  <c r="CT171" i="39" s="1"/>
  <c r="CU171" i="39" s="1"/>
  <c r="CO171" i="39"/>
  <c r="CK171" i="39" a="1"/>
  <c r="CK171" i="39" s="1"/>
  <c r="CL171" i="39" s="1"/>
  <c r="CF171" i="39"/>
  <c r="CC171" i="39"/>
  <c r="CB171" i="39"/>
  <c r="CB171" i="39" a="1"/>
  <c r="BW171" i="39"/>
  <c r="BT171" i="39"/>
  <c r="BS171" i="39" a="1"/>
  <c r="BS171" i="39" s="1"/>
  <c r="BN171" i="39"/>
  <c r="BJ171" i="39"/>
  <c r="BK171" i="39" s="1"/>
  <c r="BJ171" i="39" a="1"/>
  <c r="BE171" i="39"/>
  <c r="BA171" i="39" a="1"/>
  <c r="BA171" i="39" s="1"/>
  <c r="BB171" i="39" s="1"/>
  <c r="AV171" i="39"/>
  <c r="AR171" i="39" a="1"/>
  <c r="AR171" i="39" s="1"/>
  <c r="AS171" i="39" s="1"/>
  <c r="AM171" i="39"/>
  <c r="AJ171" i="39"/>
  <c r="AI171" i="39" a="1"/>
  <c r="AI171" i="39" s="1"/>
  <c r="AD171" i="39"/>
  <c r="Z171" i="39" a="1"/>
  <c r="Z171" i="39" s="1"/>
  <c r="AA171" i="39" s="1"/>
  <c r="U171" i="39"/>
  <c r="Q171" i="39" a="1"/>
  <c r="Q171" i="39" s="1"/>
  <c r="R171" i="39" s="1"/>
  <c r="L171" i="39"/>
  <c r="H171" i="39"/>
  <c r="I171" i="39" s="1"/>
  <c r="H171" i="39" a="1"/>
  <c r="GA170" i="39"/>
  <c r="FX170" i="39"/>
  <c r="FW170" i="39" a="1"/>
  <c r="FW170" i="39" s="1"/>
  <c r="FR170" i="39"/>
  <c r="FN170" i="39" a="1"/>
  <c r="FN170" i="39" s="1"/>
  <c r="FO170" i="39" s="1"/>
  <c r="FI170" i="39"/>
  <c r="FF170" i="39"/>
  <c r="FE170" i="39" a="1"/>
  <c r="FE170" i="39" s="1"/>
  <c r="EZ170" i="39"/>
  <c r="EV170" i="39"/>
  <c r="EW170" i="39" s="1"/>
  <c r="EV170" i="39" a="1"/>
  <c r="EQ170" i="39"/>
  <c r="EM170" i="39" a="1"/>
  <c r="EM170" i="39" s="1"/>
  <c r="EN170" i="39" s="1"/>
  <c r="EH170" i="39"/>
  <c r="ED170" i="39" a="1"/>
  <c r="ED170" i="39" s="1"/>
  <c r="EE170" i="39" s="1"/>
  <c r="DY170" i="39"/>
  <c r="DU170" i="39" a="1"/>
  <c r="DU170" i="39" s="1"/>
  <c r="DV170" i="39" s="1"/>
  <c r="DP170" i="39"/>
  <c r="DL170" i="39"/>
  <c r="DM170" i="39" s="1"/>
  <c r="DL170" i="39" a="1"/>
  <c r="DG170" i="39"/>
  <c r="DD170" i="39"/>
  <c r="DC170" i="39" a="1"/>
  <c r="DC170" i="39" s="1"/>
  <c r="CX170" i="39"/>
  <c r="CT170" i="39" a="1"/>
  <c r="CT170" i="39" s="1"/>
  <c r="CU170" i="39" s="1"/>
  <c r="CO170" i="39"/>
  <c r="CK170" i="39" a="1"/>
  <c r="CK170" i="39" s="1"/>
  <c r="CL170" i="39" s="1"/>
  <c r="CF170" i="39"/>
  <c r="CC170" i="39"/>
  <c r="CB170" i="39"/>
  <c r="CB170" i="39" a="1"/>
  <c r="BW170" i="39"/>
  <c r="BT170" i="39"/>
  <c r="BS170" i="39" a="1"/>
  <c r="BS170" i="39" s="1"/>
  <c r="BN170" i="39"/>
  <c r="BJ170" i="39"/>
  <c r="BK170" i="39" s="1"/>
  <c r="BJ170" i="39" a="1"/>
  <c r="BE170" i="39"/>
  <c r="BA170" i="39" a="1"/>
  <c r="BA170" i="39" s="1"/>
  <c r="BB170" i="39" s="1"/>
  <c r="AV170" i="39"/>
  <c r="AR170" i="39"/>
  <c r="AS170" i="39" s="1"/>
  <c r="AR170" i="39" a="1"/>
  <c r="AM170" i="39"/>
  <c r="AJ170" i="39"/>
  <c r="AI170" i="39" a="1"/>
  <c r="AI170" i="39" s="1"/>
  <c r="AD170" i="39"/>
  <c r="Z170" i="39" a="1"/>
  <c r="Z170" i="39" s="1"/>
  <c r="AA170" i="39" s="1"/>
  <c r="U170" i="39"/>
  <c r="Q170" i="39" a="1"/>
  <c r="Q170" i="39" s="1"/>
  <c r="R170" i="39" s="1"/>
  <c r="L170" i="39"/>
  <c r="H170" i="39"/>
  <c r="I170" i="39" s="1"/>
  <c r="H170" i="39" a="1"/>
  <c r="GA169" i="39"/>
  <c r="FX169" i="39"/>
  <c r="FW169" i="39" a="1"/>
  <c r="FW169" i="39" s="1"/>
  <c r="FR169" i="39"/>
  <c r="FN169" i="39" a="1"/>
  <c r="FN169" i="39" s="1"/>
  <c r="FO169" i="39" s="1"/>
  <c r="FI169" i="39"/>
  <c r="FF169" i="39"/>
  <c r="FE169" i="39" a="1"/>
  <c r="FE169" i="39" s="1"/>
  <c r="EZ169" i="39"/>
  <c r="EV169" i="39"/>
  <c r="EW169" i="39" s="1"/>
  <c r="EV169" i="39" a="1"/>
  <c r="EQ169" i="39"/>
  <c r="EM169" i="39" a="1"/>
  <c r="EM169" i="39" s="1"/>
  <c r="EN169" i="39" s="1"/>
  <c r="EH169" i="39"/>
  <c r="ED169" i="39" a="1"/>
  <c r="ED169" i="39" s="1"/>
  <c r="EE169" i="39" s="1"/>
  <c r="DY169" i="39"/>
  <c r="DU169" i="39" a="1"/>
  <c r="DU169" i="39" s="1"/>
  <c r="DV169" i="39" s="1"/>
  <c r="DP169" i="39"/>
  <c r="DL169" i="39"/>
  <c r="DM169" i="39" s="1"/>
  <c r="DL169" i="39" a="1"/>
  <c r="DG169" i="39"/>
  <c r="DD169" i="39"/>
  <c r="DC169" i="39" a="1"/>
  <c r="DC169" i="39" s="1"/>
  <c r="CX169" i="39"/>
  <c r="CT169" i="39" a="1"/>
  <c r="CT169" i="39" s="1"/>
  <c r="CU169" i="39" s="1"/>
  <c r="CO169" i="39"/>
  <c r="CK169" i="39" a="1"/>
  <c r="CK169" i="39" s="1"/>
  <c r="CL169" i="39" s="1"/>
  <c r="CF169" i="39"/>
  <c r="CC169" i="39"/>
  <c r="CB169" i="39"/>
  <c r="CB169" i="39" a="1"/>
  <c r="BW169" i="39"/>
  <c r="BT169" i="39"/>
  <c r="BS169" i="39" a="1"/>
  <c r="BS169" i="39" s="1"/>
  <c r="BN169" i="39"/>
  <c r="BJ169" i="39"/>
  <c r="BK169" i="39" s="1"/>
  <c r="BJ169" i="39" a="1"/>
  <c r="BE169" i="39"/>
  <c r="BA169" i="39" a="1"/>
  <c r="BA169" i="39" s="1"/>
  <c r="BB169" i="39" s="1"/>
  <c r="AV169" i="39"/>
  <c r="AR169" i="39" a="1"/>
  <c r="AR169" i="39" s="1"/>
  <c r="AS169" i="39" s="1"/>
  <c r="AM169" i="39"/>
  <c r="AJ169" i="39"/>
  <c r="AI169" i="39" a="1"/>
  <c r="AI169" i="39" s="1"/>
  <c r="AD169" i="39"/>
  <c r="Z169" i="39" a="1"/>
  <c r="Z169" i="39" s="1"/>
  <c r="AA169" i="39" s="1"/>
  <c r="U169" i="39"/>
  <c r="Q169" i="39" a="1"/>
  <c r="Q169" i="39" s="1"/>
  <c r="R169" i="39" s="1"/>
  <c r="L169" i="39"/>
  <c r="H169" i="39"/>
  <c r="I169" i="39" s="1"/>
  <c r="H169" i="39" a="1"/>
  <c r="GA168" i="39"/>
  <c r="FX168" i="39"/>
  <c r="FW168" i="39" a="1"/>
  <c r="FW168" i="39" s="1"/>
  <c r="FR168" i="39"/>
  <c r="FN168" i="39" a="1"/>
  <c r="FN168" i="39" s="1"/>
  <c r="FO168" i="39" s="1"/>
  <c r="FI168" i="39"/>
  <c r="FF168" i="39"/>
  <c r="FE168" i="39" a="1"/>
  <c r="FE168" i="39" s="1"/>
  <c r="EZ168" i="39"/>
  <c r="EV168" i="39"/>
  <c r="EW168" i="39" s="1"/>
  <c r="EV168" i="39" a="1"/>
  <c r="EQ168" i="39"/>
  <c r="EM168" i="39" a="1"/>
  <c r="EM168" i="39" s="1"/>
  <c r="EN168" i="39" s="1"/>
  <c r="EH168" i="39"/>
  <c r="ED168" i="39" a="1"/>
  <c r="ED168" i="39" s="1"/>
  <c r="EE168" i="39" s="1"/>
  <c r="DY168" i="39"/>
  <c r="DU168" i="39" a="1"/>
  <c r="DU168" i="39" s="1"/>
  <c r="DV168" i="39" s="1"/>
  <c r="DP168" i="39"/>
  <c r="DL168" i="39"/>
  <c r="DM168" i="39" s="1"/>
  <c r="DL168" i="39" a="1"/>
  <c r="DG168" i="39"/>
  <c r="DD168" i="39"/>
  <c r="DC168" i="39" a="1"/>
  <c r="DC168" i="39" s="1"/>
  <c r="CX168" i="39"/>
  <c r="CT168" i="39" a="1"/>
  <c r="CT168" i="39" s="1"/>
  <c r="CU168" i="39" s="1"/>
  <c r="CO168" i="39"/>
  <c r="CK168" i="39" a="1"/>
  <c r="CK168" i="39" s="1"/>
  <c r="CL168" i="39" s="1"/>
  <c r="CF168" i="39"/>
  <c r="CC168" i="39"/>
  <c r="CB168" i="39"/>
  <c r="CB168" i="39" a="1"/>
  <c r="BW168" i="39"/>
  <c r="BT168" i="39"/>
  <c r="BS168" i="39" a="1"/>
  <c r="BS168" i="39" s="1"/>
  <c r="BN168" i="39"/>
  <c r="BK168" i="39"/>
  <c r="BJ168" i="39"/>
  <c r="BJ168" i="39" a="1"/>
  <c r="BE168" i="39"/>
  <c r="BA168" i="39" a="1"/>
  <c r="BA168" i="39" s="1"/>
  <c r="BB168" i="39" s="1"/>
  <c r="AV168" i="39"/>
  <c r="AR168" i="39" a="1"/>
  <c r="AR168" i="39" s="1"/>
  <c r="AS168" i="39" s="1"/>
  <c r="AM168" i="39"/>
  <c r="AJ168" i="39"/>
  <c r="AI168" i="39" a="1"/>
  <c r="AI168" i="39" s="1"/>
  <c r="AD168" i="39"/>
  <c r="Z168" i="39" a="1"/>
  <c r="Z168" i="39" s="1"/>
  <c r="AA168" i="39" s="1"/>
  <c r="U168" i="39"/>
  <c r="Q168" i="39" a="1"/>
  <c r="Q168" i="39" s="1"/>
  <c r="R168" i="39" s="1"/>
  <c r="L168" i="39"/>
  <c r="H168" i="39"/>
  <c r="I168" i="39" s="1"/>
  <c r="H168" i="39" a="1"/>
  <c r="GA167" i="39"/>
  <c r="FX167" i="39"/>
  <c r="FW167" i="39" a="1"/>
  <c r="FW167" i="39" s="1"/>
  <c r="FR167" i="39"/>
  <c r="FN167" i="39" a="1"/>
  <c r="FN167" i="39" s="1"/>
  <c r="FO167" i="39" s="1"/>
  <c r="FI167" i="39"/>
  <c r="FF167" i="39"/>
  <c r="FE167" i="39" a="1"/>
  <c r="FE167" i="39" s="1"/>
  <c r="EZ167" i="39"/>
  <c r="EV167" i="39"/>
  <c r="EW167" i="39" s="1"/>
  <c r="EV167" i="39" a="1"/>
  <c r="EQ167" i="39"/>
  <c r="EM167" i="39" a="1"/>
  <c r="EM167" i="39" s="1"/>
  <c r="EN167" i="39" s="1"/>
  <c r="EH167" i="39"/>
  <c r="ED167" i="39" a="1"/>
  <c r="ED167" i="39" s="1"/>
  <c r="EE167" i="39" s="1"/>
  <c r="DY167" i="39"/>
  <c r="DU167" i="39" a="1"/>
  <c r="DU167" i="39" s="1"/>
  <c r="DV167" i="39" s="1"/>
  <c r="DP167" i="39"/>
  <c r="DL167" i="39"/>
  <c r="DM167" i="39" s="1"/>
  <c r="DL167" i="39" a="1"/>
  <c r="DG167" i="39"/>
  <c r="DD167" i="39"/>
  <c r="DC167" i="39" a="1"/>
  <c r="DC167" i="39" s="1"/>
  <c r="CX167" i="39"/>
  <c r="CT167" i="39" a="1"/>
  <c r="CT167" i="39" s="1"/>
  <c r="CU167" i="39" s="1"/>
  <c r="CO167" i="39"/>
  <c r="CK167" i="39" a="1"/>
  <c r="CK167" i="39" s="1"/>
  <c r="CL167" i="39" s="1"/>
  <c r="CF167" i="39"/>
  <c r="CC167" i="39"/>
  <c r="CB167" i="39"/>
  <c r="CB167" i="39" a="1"/>
  <c r="BW167" i="39"/>
  <c r="BT167" i="39"/>
  <c r="BS167" i="39" a="1"/>
  <c r="BS167" i="39" s="1"/>
  <c r="BN167" i="39"/>
  <c r="BJ167" i="39"/>
  <c r="BK167" i="39" s="1"/>
  <c r="BJ167" i="39" a="1"/>
  <c r="BE167" i="39"/>
  <c r="BA167" i="39" a="1"/>
  <c r="BA167" i="39" s="1"/>
  <c r="BB167" i="39" s="1"/>
  <c r="AV167" i="39"/>
  <c r="AR167" i="39" a="1"/>
  <c r="AR167" i="39" s="1"/>
  <c r="AS167" i="39" s="1"/>
  <c r="AM167" i="39"/>
  <c r="AJ167" i="39"/>
  <c r="AI167" i="39" a="1"/>
  <c r="AI167" i="39" s="1"/>
  <c r="AD167" i="39"/>
  <c r="Z167" i="39" a="1"/>
  <c r="Z167" i="39" s="1"/>
  <c r="AA167" i="39" s="1"/>
  <c r="U167" i="39"/>
  <c r="Q167" i="39" a="1"/>
  <c r="Q167" i="39" s="1"/>
  <c r="R167" i="39" s="1"/>
  <c r="L167" i="39"/>
  <c r="H167" i="39"/>
  <c r="I167" i="39" s="1"/>
  <c r="H167" i="39" a="1"/>
  <c r="GA166" i="39"/>
  <c r="FX166" i="39"/>
  <c r="FW166" i="39" a="1"/>
  <c r="FW166" i="39" s="1"/>
  <c r="FR166" i="39"/>
  <c r="FN166" i="39" a="1"/>
  <c r="FN166" i="39" s="1"/>
  <c r="FO166" i="39" s="1"/>
  <c r="FI166" i="39"/>
  <c r="FF166" i="39"/>
  <c r="FE166" i="39" a="1"/>
  <c r="FE166" i="39" s="1"/>
  <c r="EZ166" i="39"/>
  <c r="EV166" i="39"/>
  <c r="EW166" i="39" s="1"/>
  <c r="EV166" i="39" a="1"/>
  <c r="EQ166" i="39"/>
  <c r="EN166" i="39"/>
  <c r="EM166" i="39" a="1"/>
  <c r="EM166" i="39" s="1"/>
  <c r="EH166" i="39"/>
  <c r="ED166" i="39" a="1"/>
  <c r="ED166" i="39" s="1"/>
  <c r="EE166" i="39" s="1"/>
  <c r="DY166" i="39"/>
  <c r="DU166" i="39" a="1"/>
  <c r="DU166" i="39" s="1"/>
  <c r="DV166" i="39" s="1"/>
  <c r="DP166" i="39"/>
  <c r="DL166" i="39"/>
  <c r="DM166" i="39" s="1"/>
  <c r="DL166" i="39" a="1"/>
  <c r="DG166" i="39"/>
  <c r="DD166" i="39"/>
  <c r="DC166" i="39" a="1"/>
  <c r="DC166" i="39" s="1"/>
  <c r="CX166" i="39"/>
  <c r="CT166" i="39" a="1"/>
  <c r="CT166" i="39" s="1"/>
  <c r="CU166" i="39" s="1"/>
  <c r="CO166" i="39"/>
  <c r="CK166" i="39" a="1"/>
  <c r="CK166" i="39" s="1"/>
  <c r="CL166" i="39" s="1"/>
  <c r="CF166" i="39"/>
  <c r="CC166" i="39"/>
  <c r="CB166" i="39"/>
  <c r="CB166" i="39" a="1"/>
  <c r="BW166" i="39"/>
  <c r="BT166" i="39"/>
  <c r="BS166" i="39" a="1"/>
  <c r="BS166" i="39" s="1"/>
  <c r="BN166" i="39"/>
  <c r="BJ166" i="39"/>
  <c r="BK166" i="39" s="1"/>
  <c r="BJ166" i="39" a="1"/>
  <c r="BE166" i="39"/>
  <c r="BA166" i="39" a="1"/>
  <c r="BA166" i="39" s="1"/>
  <c r="BB166" i="39" s="1"/>
  <c r="AV166" i="39"/>
  <c r="AR166" i="39" a="1"/>
  <c r="AR166" i="39" s="1"/>
  <c r="AS166" i="39" s="1"/>
  <c r="AM166" i="39"/>
  <c r="AJ166" i="39"/>
  <c r="AI166" i="39" a="1"/>
  <c r="AI166" i="39" s="1"/>
  <c r="AD166" i="39"/>
  <c r="Z166" i="39" a="1"/>
  <c r="Z166" i="39" s="1"/>
  <c r="AA166" i="39" s="1"/>
  <c r="U166" i="39"/>
  <c r="Q166" i="39" a="1"/>
  <c r="Q166" i="39" s="1"/>
  <c r="R166" i="39" s="1"/>
  <c r="L166" i="39"/>
  <c r="H166" i="39"/>
  <c r="I166" i="39" s="1"/>
  <c r="H166" i="39" a="1"/>
  <c r="GA165" i="39"/>
  <c r="FX165" i="39"/>
  <c r="FW165" i="39" a="1"/>
  <c r="FW165" i="39" s="1"/>
  <c r="FR165" i="39"/>
  <c r="FN165" i="39" a="1"/>
  <c r="FN165" i="39" s="1"/>
  <c r="FO165" i="39" s="1"/>
  <c r="FI165" i="39"/>
  <c r="FF165" i="39"/>
  <c r="FE165" i="39" a="1"/>
  <c r="FE165" i="39" s="1"/>
  <c r="EZ165" i="39"/>
  <c r="EV165" i="39"/>
  <c r="EW165" i="39" s="1"/>
  <c r="EV165" i="39" a="1"/>
  <c r="EQ165" i="39"/>
  <c r="EM165" i="39" a="1"/>
  <c r="EM165" i="39" s="1"/>
  <c r="EN165" i="39" s="1"/>
  <c r="EH165" i="39"/>
  <c r="ED165" i="39" a="1"/>
  <c r="ED165" i="39" s="1"/>
  <c r="EE165" i="39" s="1"/>
  <c r="DY165" i="39"/>
  <c r="DU165" i="39" a="1"/>
  <c r="DU165" i="39" s="1"/>
  <c r="DV165" i="39" s="1"/>
  <c r="DP165" i="39"/>
  <c r="DL165" i="39"/>
  <c r="DM165" i="39" s="1"/>
  <c r="DL165" i="39" a="1"/>
  <c r="DG165" i="39"/>
  <c r="DD165" i="39"/>
  <c r="DC165" i="39" a="1"/>
  <c r="DC165" i="39" s="1"/>
  <c r="CX165" i="39"/>
  <c r="CT165" i="39" a="1"/>
  <c r="CT165" i="39" s="1"/>
  <c r="CU165" i="39" s="1"/>
  <c r="CO165" i="39"/>
  <c r="CK165" i="39" a="1"/>
  <c r="CK165" i="39" s="1"/>
  <c r="CL165" i="39" s="1"/>
  <c r="CF165" i="39"/>
  <c r="CC165" i="39"/>
  <c r="CB165" i="39"/>
  <c r="CB165" i="39" a="1"/>
  <c r="BW165" i="39"/>
  <c r="BT165" i="39"/>
  <c r="BS165" i="39" a="1"/>
  <c r="BS165" i="39" s="1"/>
  <c r="BN165" i="39"/>
  <c r="BJ165" i="39"/>
  <c r="BK165" i="39" s="1"/>
  <c r="BJ165" i="39" a="1"/>
  <c r="BE165" i="39"/>
  <c r="BA165" i="39" a="1"/>
  <c r="BA165" i="39" s="1"/>
  <c r="BB165" i="39" s="1"/>
  <c r="AV165" i="39"/>
  <c r="AR165" i="39"/>
  <c r="AS165" i="39" s="1"/>
  <c r="AR165" i="39" a="1"/>
  <c r="AM165" i="39"/>
  <c r="AJ165" i="39"/>
  <c r="AI165" i="39" a="1"/>
  <c r="AI165" i="39" s="1"/>
  <c r="AD165" i="39"/>
  <c r="Z165" i="39" a="1"/>
  <c r="Z165" i="39" s="1"/>
  <c r="AA165" i="39" s="1"/>
  <c r="U165" i="39"/>
  <c r="Q165" i="39" a="1"/>
  <c r="Q165" i="39" s="1"/>
  <c r="R165" i="39" s="1"/>
  <c r="L165" i="39"/>
  <c r="H165" i="39"/>
  <c r="I165" i="39" s="1"/>
  <c r="H165" i="39" a="1"/>
  <c r="GA164" i="39"/>
  <c r="FX164" i="39"/>
  <c r="FW164" i="39" a="1"/>
  <c r="FW164" i="39" s="1"/>
  <c r="FR164" i="39"/>
  <c r="FN164" i="39" a="1"/>
  <c r="FN164" i="39" s="1"/>
  <c r="FO164" i="39" s="1"/>
  <c r="FI164" i="39"/>
  <c r="FF164" i="39"/>
  <c r="FE164" i="39" a="1"/>
  <c r="FE164" i="39" s="1"/>
  <c r="EZ164" i="39"/>
  <c r="EV164" i="39"/>
  <c r="EW164" i="39" s="1"/>
  <c r="EV164" i="39" a="1"/>
  <c r="EQ164" i="39"/>
  <c r="EM164" i="39" a="1"/>
  <c r="EM164" i="39" s="1"/>
  <c r="EN164" i="39" s="1"/>
  <c r="EH164" i="39"/>
  <c r="ED164" i="39" a="1"/>
  <c r="ED164" i="39" s="1"/>
  <c r="EE164" i="39" s="1"/>
  <c r="DY164" i="39"/>
  <c r="DU164" i="39" a="1"/>
  <c r="DU164" i="39" s="1"/>
  <c r="DV164" i="39" s="1"/>
  <c r="DP164" i="39"/>
  <c r="DL164" i="39"/>
  <c r="DM164" i="39" s="1"/>
  <c r="DL164" i="39" a="1"/>
  <c r="DG164" i="39"/>
  <c r="DD164" i="39"/>
  <c r="DC164" i="39" a="1"/>
  <c r="DC164" i="39" s="1"/>
  <c r="CX164" i="39"/>
  <c r="CT164" i="39" a="1"/>
  <c r="CT164" i="39" s="1"/>
  <c r="CU164" i="39" s="1"/>
  <c r="CO164" i="39"/>
  <c r="CK164" i="39" a="1"/>
  <c r="CK164" i="39" s="1"/>
  <c r="CL164" i="39" s="1"/>
  <c r="CF164" i="39"/>
  <c r="CC164" i="39"/>
  <c r="CB164" i="39"/>
  <c r="CB164" i="39" a="1"/>
  <c r="BW164" i="39"/>
  <c r="BT164" i="39"/>
  <c r="BS164" i="39" a="1"/>
  <c r="BS164" i="39" s="1"/>
  <c r="BN164" i="39"/>
  <c r="BJ164" i="39"/>
  <c r="BK164" i="39" s="1"/>
  <c r="BJ164" i="39" a="1"/>
  <c r="BE164" i="39"/>
  <c r="BA164" i="39" a="1"/>
  <c r="BA164" i="39" s="1"/>
  <c r="BB164" i="39" s="1"/>
  <c r="AV164" i="39"/>
  <c r="AR164" i="39" a="1"/>
  <c r="AR164" i="39" s="1"/>
  <c r="AS164" i="39" s="1"/>
  <c r="AM164" i="39"/>
  <c r="AJ164" i="39"/>
  <c r="AI164" i="39" a="1"/>
  <c r="AI164" i="39" s="1"/>
  <c r="AD164" i="39"/>
  <c r="Z164" i="39" a="1"/>
  <c r="Z164" i="39" s="1"/>
  <c r="AA164" i="39" s="1"/>
  <c r="U164" i="39"/>
  <c r="Q164" i="39" a="1"/>
  <c r="Q164" i="39" s="1"/>
  <c r="R164" i="39" s="1"/>
  <c r="L164" i="39"/>
  <c r="H164" i="39"/>
  <c r="I164" i="39" s="1"/>
  <c r="H164" i="39" a="1"/>
  <c r="GA163" i="39"/>
  <c r="FX163" i="39"/>
  <c r="FW163" i="39" a="1"/>
  <c r="FW163" i="39" s="1"/>
  <c r="FR163" i="39"/>
  <c r="FN163" i="39" a="1"/>
  <c r="FN163" i="39" s="1"/>
  <c r="FO163" i="39" s="1"/>
  <c r="FI163" i="39"/>
  <c r="FF163" i="39"/>
  <c r="FE163" i="39" a="1"/>
  <c r="FE163" i="39" s="1"/>
  <c r="EZ163" i="39"/>
  <c r="EV163" i="39"/>
  <c r="EW163" i="39" s="1"/>
  <c r="EV163" i="39" a="1"/>
  <c r="EQ163" i="39"/>
  <c r="EM163" i="39" a="1"/>
  <c r="EM163" i="39" s="1"/>
  <c r="EN163" i="39" s="1"/>
  <c r="EH163" i="39"/>
  <c r="ED163" i="39" a="1"/>
  <c r="ED163" i="39" s="1"/>
  <c r="EE163" i="39" s="1"/>
  <c r="DY163" i="39"/>
  <c r="DU163" i="39" a="1"/>
  <c r="DU163" i="39" s="1"/>
  <c r="DV163" i="39" s="1"/>
  <c r="DP163" i="39"/>
  <c r="DL163" i="39"/>
  <c r="DM163" i="39" s="1"/>
  <c r="DL163" i="39" a="1"/>
  <c r="DG163" i="39"/>
  <c r="DD163" i="39"/>
  <c r="DC163" i="39" a="1"/>
  <c r="DC163" i="39" s="1"/>
  <c r="CX163" i="39"/>
  <c r="CT163" i="39" a="1"/>
  <c r="CT163" i="39" s="1"/>
  <c r="CU163" i="39" s="1"/>
  <c r="CO163" i="39"/>
  <c r="CK163" i="39" a="1"/>
  <c r="CK163" i="39" s="1"/>
  <c r="CL163" i="39" s="1"/>
  <c r="CF163" i="39"/>
  <c r="CC163" i="39"/>
  <c r="CB163" i="39"/>
  <c r="CB163" i="39" a="1"/>
  <c r="BW163" i="39"/>
  <c r="BT163" i="39"/>
  <c r="BS163" i="39" a="1"/>
  <c r="BS163" i="39" s="1"/>
  <c r="BN163" i="39"/>
  <c r="BK163" i="39"/>
  <c r="BJ163" i="39"/>
  <c r="BJ163" i="39" a="1"/>
  <c r="BE163" i="39"/>
  <c r="BA163" i="39" a="1"/>
  <c r="BA163" i="39" s="1"/>
  <c r="BB163" i="39" s="1"/>
  <c r="AV163" i="39"/>
  <c r="AR163" i="39" a="1"/>
  <c r="AR163" i="39" s="1"/>
  <c r="AS163" i="39" s="1"/>
  <c r="AM163" i="39"/>
  <c r="AJ163" i="39"/>
  <c r="AI163" i="39" a="1"/>
  <c r="AI163" i="39" s="1"/>
  <c r="AD163" i="39"/>
  <c r="Z163" i="39" a="1"/>
  <c r="Z163" i="39" s="1"/>
  <c r="AA163" i="39" s="1"/>
  <c r="U163" i="39"/>
  <c r="Q163" i="39" a="1"/>
  <c r="Q163" i="39" s="1"/>
  <c r="R163" i="39" s="1"/>
  <c r="L163" i="39"/>
  <c r="H163" i="39"/>
  <c r="I163" i="39" s="1"/>
  <c r="H163" i="39" a="1"/>
  <c r="GA162" i="39"/>
  <c r="FX162" i="39"/>
  <c r="FW162" i="39" a="1"/>
  <c r="FW162" i="39" s="1"/>
  <c r="FR162" i="39"/>
  <c r="FN162" i="39" a="1"/>
  <c r="FN162" i="39" s="1"/>
  <c r="FO162" i="39" s="1"/>
  <c r="FI162" i="39"/>
  <c r="FF162" i="39"/>
  <c r="FE162" i="39" a="1"/>
  <c r="FE162" i="39" s="1"/>
  <c r="EZ162" i="39"/>
  <c r="EV162" i="39"/>
  <c r="EW162" i="39" s="1"/>
  <c r="EV162" i="39" a="1"/>
  <c r="EQ162" i="39"/>
  <c r="EM162" i="39" a="1"/>
  <c r="EM162" i="39" s="1"/>
  <c r="EN162" i="39" s="1"/>
  <c r="EH162" i="39"/>
  <c r="ED162" i="39" a="1"/>
  <c r="ED162" i="39" s="1"/>
  <c r="EE162" i="39" s="1"/>
  <c r="DY162" i="39"/>
  <c r="DU162" i="39" a="1"/>
  <c r="DU162" i="39" s="1"/>
  <c r="DV162" i="39" s="1"/>
  <c r="DP162" i="39"/>
  <c r="DL162" i="39"/>
  <c r="DM162" i="39" s="1"/>
  <c r="DL162" i="39" a="1"/>
  <c r="DG162" i="39"/>
  <c r="DD162" i="39"/>
  <c r="DC162" i="39" a="1"/>
  <c r="DC162" i="39" s="1"/>
  <c r="CX162" i="39"/>
  <c r="CT162" i="39" a="1"/>
  <c r="CT162" i="39" s="1"/>
  <c r="CU162" i="39" s="1"/>
  <c r="CO162" i="39"/>
  <c r="CK162" i="39" a="1"/>
  <c r="CK162" i="39" s="1"/>
  <c r="CL162" i="39" s="1"/>
  <c r="CF162" i="39"/>
  <c r="CC162" i="39"/>
  <c r="CB162" i="39"/>
  <c r="CB162" i="39" a="1"/>
  <c r="BW162" i="39"/>
  <c r="BT162" i="39"/>
  <c r="BS162" i="39" a="1"/>
  <c r="BS162" i="39" s="1"/>
  <c r="BN162" i="39"/>
  <c r="BJ162" i="39"/>
  <c r="BK162" i="39" s="1"/>
  <c r="BJ162" i="39" a="1"/>
  <c r="BE162" i="39"/>
  <c r="BA162" i="39" a="1"/>
  <c r="BA162" i="39" s="1"/>
  <c r="BB162" i="39" s="1"/>
  <c r="AV162" i="39"/>
  <c r="AR162" i="39" a="1"/>
  <c r="AR162" i="39" s="1"/>
  <c r="AS162" i="39" s="1"/>
  <c r="AM162" i="39"/>
  <c r="AJ162" i="39"/>
  <c r="AI162" i="39" a="1"/>
  <c r="AI162" i="39" s="1"/>
  <c r="AD162" i="39"/>
  <c r="Z162" i="39" a="1"/>
  <c r="Z162" i="39" s="1"/>
  <c r="AA162" i="39" s="1"/>
  <c r="U162" i="39"/>
  <c r="Q162" i="39"/>
  <c r="R162" i="39" s="1"/>
  <c r="Q162" i="39" a="1"/>
  <c r="L162" i="39"/>
  <c r="H162" i="39" a="1"/>
  <c r="H162" i="39" s="1"/>
  <c r="I162" i="39" s="1"/>
  <c r="GA161" i="39"/>
  <c r="FW161" i="39"/>
  <c r="FX161" i="39" s="1"/>
  <c r="FW161" i="39" a="1"/>
  <c r="FR161" i="39"/>
  <c r="FN161" i="39" a="1"/>
  <c r="FN161" i="39" s="1"/>
  <c r="FO161" i="39" s="1"/>
  <c r="FI161" i="39"/>
  <c r="FE161" i="39"/>
  <c r="FF161" i="39" s="1"/>
  <c r="FE161" i="39" a="1"/>
  <c r="EZ161" i="39"/>
  <c r="EV161" i="39" a="1"/>
  <c r="EV161" i="39" s="1"/>
  <c r="EW161" i="39" s="1"/>
  <c r="EQ161" i="39"/>
  <c r="EM161" i="39"/>
  <c r="EN161" i="39" s="1"/>
  <c r="EM161" i="39" a="1"/>
  <c r="EH161" i="39"/>
  <c r="ED161" i="39" a="1"/>
  <c r="ED161" i="39" s="1"/>
  <c r="EE161" i="39" s="1"/>
  <c r="DY161" i="39"/>
  <c r="DU161" i="39"/>
  <c r="DV161" i="39" s="1"/>
  <c r="DU161" i="39" a="1"/>
  <c r="DP161" i="39"/>
  <c r="DL161" i="39" a="1"/>
  <c r="DL161" i="39" s="1"/>
  <c r="DM161" i="39" s="1"/>
  <c r="DG161" i="39"/>
  <c r="DC161" i="39"/>
  <c r="DD161" i="39" s="1"/>
  <c r="DC161" i="39" a="1"/>
  <c r="CX161" i="39"/>
  <c r="CT161" i="39" a="1"/>
  <c r="CT161" i="39" s="1"/>
  <c r="CU161" i="39" s="1"/>
  <c r="CO161" i="39"/>
  <c r="CK161" i="39"/>
  <c r="CL161" i="39" s="1"/>
  <c r="CK161" i="39" a="1"/>
  <c r="CF161" i="39"/>
  <c r="CB161" i="39" a="1"/>
  <c r="CB161" i="39" s="1"/>
  <c r="CC161" i="39" s="1"/>
  <c r="BW161" i="39"/>
  <c r="BS161" i="39"/>
  <c r="BT161" i="39" s="1"/>
  <c r="BS161" i="39" a="1"/>
  <c r="BN161" i="39"/>
  <c r="BJ161" i="39" a="1"/>
  <c r="BJ161" i="39" s="1"/>
  <c r="BK161" i="39" s="1"/>
  <c r="BE161" i="39"/>
  <c r="BA161" i="39"/>
  <c r="BB161" i="39" s="1"/>
  <c r="BA161" i="39" a="1"/>
  <c r="AV161" i="39"/>
  <c r="AR161" i="39" a="1"/>
  <c r="AR161" i="39" s="1"/>
  <c r="AS161" i="39" s="1"/>
  <c r="AM161" i="39"/>
  <c r="AI161" i="39"/>
  <c r="AJ161" i="39" s="1"/>
  <c r="AI161" i="39" a="1"/>
  <c r="AD161" i="39"/>
  <c r="Z161" i="39" a="1"/>
  <c r="Z161" i="39" s="1"/>
  <c r="AA161" i="39" s="1"/>
  <c r="U161" i="39"/>
  <c r="Q161" i="39"/>
  <c r="R161" i="39" s="1"/>
  <c r="Q161" i="39" a="1"/>
  <c r="L161" i="39"/>
  <c r="H161" i="39" a="1"/>
  <c r="H161" i="39" s="1"/>
  <c r="I161" i="39" s="1"/>
  <c r="GA160" i="39"/>
  <c r="FW160" i="39"/>
  <c r="FX160" i="39" s="1"/>
  <c r="FW160" i="39" a="1"/>
  <c r="FR160" i="39"/>
  <c r="FN160" i="39" a="1"/>
  <c r="FN160" i="39" s="1"/>
  <c r="FO160" i="39" s="1"/>
  <c r="FI160" i="39"/>
  <c r="FE160" i="39"/>
  <c r="FF160" i="39" s="1"/>
  <c r="FE160" i="39" a="1"/>
  <c r="EZ160" i="39"/>
  <c r="EV160" i="39" a="1"/>
  <c r="EV160" i="39" s="1"/>
  <c r="EW160" i="39" s="1"/>
  <c r="EQ160" i="39"/>
  <c r="EM160" i="39"/>
  <c r="EN160" i="39" s="1"/>
  <c r="EM160" i="39" a="1"/>
  <c r="EH160" i="39"/>
  <c r="ED160" i="39" a="1"/>
  <c r="ED160" i="39" s="1"/>
  <c r="EE160" i="39" s="1"/>
  <c r="DY160" i="39"/>
  <c r="DU160" i="39"/>
  <c r="DV160" i="39" s="1"/>
  <c r="DU160" i="39" a="1"/>
  <c r="DP160" i="39"/>
  <c r="DL160" i="39" a="1"/>
  <c r="DL160" i="39" s="1"/>
  <c r="DM160" i="39" s="1"/>
  <c r="DG160" i="39"/>
  <c r="DC160" i="39"/>
  <c r="DD160" i="39" s="1"/>
  <c r="DC160" i="39" a="1"/>
  <c r="CX160" i="39"/>
  <c r="CT160" i="39" a="1"/>
  <c r="CT160" i="39" s="1"/>
  <c r="CU160" i="39" s="1"/>
  <c r="CO160" i="39"/>
  <c r="CK160" i="39"/>
  <c r="CL160" i="39" s="1"/>
  <c r="CK160" i="39" a="1"/>
  <c r="CF160" i="39"/>
  <c r="CB160" i="39" a="1"/>
  <c r="CB160" i="39" s="1"/>
  <c r="CC160" i="39" s="1"/>
  <c r="BW160" i="39"/>
  <c r="BS160" i="39"/>
  <c r="BT160" i="39" s="1"/>
  <c r="BS160" i="39" a="1"/>
  <c r="BN160" i="39"/>
  <c r="BJ160" i="39" a="1"/>
  <c r="BJ160" i="39" s="1"/>
  <c r="BK160" i="39" s="1"/>
  <c r="BE160" i="39"/>
  <c r="BA160" i="39"/>
  <c r="BB160" i="39" s="1"/>
  <c r="BA160" i="39" a="1"/>
  <c r="AV160" i="39"/>
  <c r="AR160" i="39" a="1"/>
  <c r="AR160" i="39" s="1"/>
  <c r="AS160" i="39" s="1"/>
  <c r="AM160" i="39"/>
  <c r="AI160" i="39"/>
  <c r="AJ160" i="39" s="1"/>
  <c r="AI160" i="39" a="1"/>
  <c r="AD160" i="39"/>
  <c r="Z160" i="39" a="1"/>
  <c r="Z160" i="39" s="1"/>
  <c r="AA160" i="39" s="1"/>
  <c r="U160" i="39"/>
  <c r="Q160" i="39"/>
  <c r="R160" i="39" s="1"/>
  <c r="Q160" i="39" a="1"/>
  <c r="L160" i="39"/>
  <c r="H160" i="39" a="1"/>
  <c r="H160" i="39" s="1"/>
  <c r="I160" i="39" s="1"/>
  <c r="GA159" i="39"/>
  <c r="FW159" i="39"/>
  <c r="FX159" i="39" s="1"/>
  <c r="FW159" i="39" a="1"/>
  <c r="FR159" i="39"/>
  <c r="FN159" i="39" a="1"/>
  <c r="FN159" i="39" s="1"/>
  <c r="FO159" i="39" s="1"/>
  <c r="FI159" i="39"/>
  <c r="FE159" i="39"/>
  <c r="FF159" i="39" s="1"/>
  <c r="FE159" i="39" a="1"/>
  <c r="EZ159" i="39"/>
  <c r="EV159" i="39" a="1"/>
  <c r="EV159" i="39" s="1"/>
  <c r="EW159" i="39" s="1"/>
  <c r="EQ159" i="39"/>
  <c r="EM159" i="39"/>
  <c r="EN159" i="39" s="1"/>
  <c r="EM159" i="39" a="1"/>
  <c r="EH159" i="39"/>
  <c r="ED159" i="39" a="1"/>
  <c r="ED159" i="39" s="1"/>
  <c r="EE159" i="39" s="1"/>
  <c r="DY159" i="39"/>
  <c r="DU159" i="39"/>
  <c r="DV159" i="39" s="1"/>
  <c r="DU159" i="39" a="1"/>
  <c r="DP159" i="39"/>
  <c r="DL159" i="39" a="1"/>
  <c r="DL159" i="39" s="1"/>
  <c r="DM159" i="39" s="1"/>
  <c r="DG159" i="39"/>
  <c r="DC159" i="39"/>
  <c r="DD159" i="39" s="1"/>
  <c r="DC159" i="39" a="1"/>
  <c r="CX159" i="39"/>
  <c r="CT159" i="39" a="1"/>
  <c r="CT159" i="39" s="1"/>
  <c r="CU159" i="39" s="1"/>
  <c r="CO159" i="39"/>
  <c r="CK159" i="39"/>
  <c r="CL159" i="39" s="1"/>
  <c r="CK159" i="39" a="1"/>
  <c r="CF159" i="39"/>
  <c r="CB159" i="39" a="1"/>
  <c r="CB159" i="39" s="1"/>
  <c r="CC159" i="39" s="1"/>
  <c r="BW159" i="39"/>
  <c r="BS159" i="39"/>
  <c r="BT159" i="39" s="1"/>
  <c r="BS159" i="39" a="1"/>
  <c r="BN159" i="39"/>
  <c r="BJ159" i="39" a="1"/>
  <c r="BJ159" i="39" s="1"/>
  <c r="BK159" i="39" s="1"/>
  <c r="BE159" i="39"/>
  <c r="BA159" i="39"/>
  <c r="BB159" i="39" s="1"/>
  <c r="BA159" i="39" a="1"/>
  <c r="AV159" i="39"/>
  <c r="AR159" i="39" a="1"/>
  <c r="AR159" i="39" s="1"/>
  <c r="AS159" i="39" s="1"/>
  <c r="AM159" i="39"/>
  <c r="AI159" i="39"/>
  <c r="AJ159" i="39" s="1"/>
  <c r="AI159" i="39" a="1"/>
  <c r="AD159" i="39"/>
  <c r="Z159" i="39" a="1"/>
  <c r="Z159" i="39" s="1"/>
  <c r="AA159" i="39" s="1"/>
  <c r="U159" i="39"/>
  <c r="Q159" i="39"/>
  <c r="R159" i="39" s="1"/>
  <c r="Q159" i="39" a="1"/>
  <c r="L159" i="39"/>
  <c r="H159" i="39" a="1"/>
  <c r="H159" i="39" s="1"/>
  <c r="I159" i="39" s="1"/>
  <c r="GA158" i="39"/>
  <c r="FW158" i="39"/>
  <c r="FX158" i="39" s="1"/>
  <c r="FW158" i="39" a="1"/>
  <c r="FR158" i="39"/>
  <c r="FN158" i="39" a="1"/>
  <c r="FN158" i="39" s="1"/>
  <c r="FO158" i="39" s="1"/>
  <c r="FI158" i="39"/>
  <c r="FE158" i="39"/>
  <c r="FF158" i="39" s="1"/>
  <c r="FE158" i="39" a="1"/>
  <c r="EZ158" i="39"/>
  <c r="EV158" i="39" a="1"/>
  <c r="EV158" i="39" s="1"/>
  <c r="EW158" i="39" s="1"/>
  <c r="EQ158" i="39"/>
  <c r="EM158" i="39"/>
  <c r="EN158" i="39" s="1"/>
  <c r="EM158" i="39" a="1"/>
  <c r="EH158" i="39"/>
  <c r="ED158" i="39" a="1"/>
  <c r="ED158" i="39" s="1"/>
  <c r="EE158" i="39" s="1"/>
  <c r="DY158" i="39"/>
  <c r="DU158" i="39"/>
  <c r="DV158" i="39" s="1"/>
  <c r="DU158" i="39" a="1"/>
  <c r="DP158" i="39"/>
  <c r="DL158" i="39" a="1"/>
  <c r="DL158" i="39" s="1"/>
  <c r="DM158" i="39" s="1"/>
  <c r="DG158" i="39"/>
  <c r="DC158" i="39"/>
  <c r="DD158" i="39" s="1"/>
  <c r="DC158" i="39" a="1"/>
  <c r="CX158" i="39"/>
  <c r="CT158" i="39" a="1"/>
  <c r="CT158" i="39" s="1"/>
  <c r="CU158" i="39" s="1"/>
  <c r="CO158" i="39"/>
  <c r="CK158" i="39" a="1"/>
  <c r="CK158" i="39" s="1"/>
  <c r="CL158" i="39" s="1"/>
  <c r="CF158" i="39"/>
  <c r="CB158" i="39" a="1"/>
  <c r="CB158" i="39" s="1"/>
  <c r="CC158" i="39" s="1"/>
  <c r="BW158" i="39"/>
  <c r="BS158" i="39" a="1"/>
  <c r="BS158" i="39" s="1"/>
  <c r="BT158" i="39" s="1"/>
  <c r="BN158" i="39"/>
  <c r="BJ158" i="39" a="1"/>
  <c r="BJ158" i="39" s="1"/>
  <c r="BK158" i="39" s="1"/>
  <c r="BE158" i="39"/>
  <c r="BA158" i="39" a="1"/>
  <c r="BA158" i="39" s="1"/>
  <c r="BB158" i="39" s="1"/>
  <c r="AV158" i="39"/>
  <c r="AR158" i="39" a="1"/>
  <c r="AR158" i="39" s="1"/>
  <c r="AS158" i="39" s="1"/>
  <c r="AM158" i="39"/>
  <c r="AI158" i="39" a="1"/>
  <c r="AI158" i="39" s="1"/>
  <c r="AJ158" i="39" s="1"/>
  <c r="AD158" i="39"/>
  <c r="Z158" i="39" a="1"/>
  <c r="Z158" i="39" s="1"/>
  <c r="AA158" i="39" s="1"/>
  <c r="U158" i="39"/>
  <c r="Q158" i="39" a="1"/>
  <c r="Q158" i="39" s="1"/>
  <c r="R158" i="39" s="1"/>
  <c r="L158" i="39"/>
  <c r="H158" i="39" a="1"/>
  <c r="H158" i="39" s="1"/>
  <c r="I158" i="39" s="1"/>
  <c r="GA157" i="39"/>
  <c r="FW157" i="39" a="1"/>
  <c r="FW157" i="39" s="1"/>
  <c r="FX157" i="39" s="1"/>
  <c r="FR157" i="39"/>
  <c r="FN157" i="39" a="1"/>
  <c r="FN157" i="39" s="1"/>
  <c r="FO157" i="39" s="1"/>
  <c r="FI157" i="39"/>
  <c r="FE157" i="39" a="1"/>
  <c r="FE157" i="39" s="1"/>
  <c r="FF157" i="39" s="1"/>
  <c r="EZ157" i="39"/>
  <c r="EV157" i="39" a="1"/>
  <c r="EV157" i="39" s="1"/>
  <c r="EW157" i="39" s="1"/>
  <c r="EQ157" i="39"/>
  <c r="EM157" i="39" a="1"/>
  <c r="EM157" i="39" s="1"/>
  <c r="EN157" i="39" s="1"/>
  <c r="EH157" i="39"/>
  <c r="ED157" i="39" a="1"/>
  <c r="ED157" i="39" s="1"/>
  <c r="EE157" i="39" s="1"/>
  <c r="DY157" i="39"/>
  <c r="DU157" i="39" a="1"/>
  <c r="DU157" i="39" s="1"/>
  <c r="DV157" i="39" s="1"/>
  <c r="DP157" i="39"/>
  <c r="DL157" i="39" a="1"/>
  <c r="DL157" i="39" s="1"/>
  <c r="DM157" i="39" s="1"/>
  <c r="DG157" i="39"/>
  <c r="DC157" i="39" a="1"/>
  <c r="DC157" i="39" s="1"/>
  <c r="DD157" i="39" s="1"/>
  <c r="CX157" i="39"/>
  <c r="CT157" i="39" a="1"/>
  <c r="CT157" i="39" s="1"/>
  <c r="CU157" i="39" s="1"/>
  <c r="CO157" i="39"/>
  <c r="CK157" i="39" a="1"/>
  <c r="CK157" i="39" s="1"/>
  <c r="CL157" i="39" s="1"/>
  <c r="CF157" i="39"/>
  <c r="CB157" i="39" a="1"/>
  <c r="CB157" i="39" s="1"/>
  <c r="CC157" i="39" s="1"/>
  <c r="BW157" i="39"/>
  <c r="BS157" i="39" a="1"/>
  <c r="BS157" i="39" s="1"/>
  <c r="BT157" i="39" s="1"/>
  <c r="BN157" i="39"/>
  <c r="BJ157" i="39" a="1"/>
  <c r="BJ157" i="39" s="1"/>
  <c r="BK157" i="39" s="1"/>
  <c r="BE157" i="39"/>
  <c r="BA157" i="39" a="1"/>
  <c r="BA157" i="39" s="1"/>
  <c r="BB157" i="39" s="1"/>
  <c r="AV157" i="39"/>
  <c r="AR157" i="39" a="1"/>
  <c r="AR157" i="39" s="1"/>
  <c r="AS157" i="39" s="1"/>
  <c r="AM157" i="39"/>
  <c r="AI157" i="39" a="1"/>
  <c r="AI157" i="39" s="1"/>
  <c r="AJ157" i="39" s="1"/>
  <c r="AD157" i="39"/>
  <c r="Z157" i="39" a="1"/>
  <c r="Z157" i="39" s="1"/>
  <c r="AA157" i="39" s="1"/>
  <c r="U157" i="39"/>
  <c r="Q157" i="39" a="1"/>
  <c r="Q157" i="39" s="1"/>
  <c r="R157" i="39" s="1"/>
  <c r="L157" i="39"/>
  <c r="H157" i="39" a="1"/>
  <c r="H157" i="39" s="1"/>
  <c r="I157" i="39" s="1"/>
  <c r="GA156" i="39"/>
  <c r="FW156" i="39" a="1"/>
  <c r="FW156" i="39" s="1"/>
  <c r="FX156" i="39" s="1"/>
  <c r="FR156" i="39"/>
  <c r="FN156" i="39" a="1"/>
  <c r="FN156" i="39" s="1"/>
  <c r="FO156" i="39" s="1"/>
  <c r="FI156" i="39"/>
  <c r="FE156" i="39" a="1"/>
  <c r="FE156" i="39" s="1"/>
  <c r="FF156" i="39" s="1"/>
  <c r="EZ156" i="39"/>
  <c r="EV156" i="39" a="1"/>
  <c r="EV156" i="39" s="1"/>
  <c r="EW156" i="39" s="1"/>
  <c r="EQ156" i="39"/>
  <c r="EM156" i="39" a="1"/>
  <c r="EM156" i="39" s="1"/>
  <c r="EN156" i="39" s="1"/>
  <c r="EH156" i="39"/>
  <c r="ED156" i="39" a="1"/>
  <c r="ED156" i="39" s="1"/>
  <c r="EE156" i="39" s="1"/>
  <c r="DY156" i="39"/>
  <c r="DU156" i="39" a="1"/>
  <c r="DU156" i="39" s="1"/>
  <c r="DV156" i="39" s="1"/>
  <c r="DP156" i="39"/>
  <c r="DL156" i="39" a="1"/>
  <c r="DL156" i="39" s="1"/>
  <c r="DM156" i="39" s="1"/>
  <c r="DG156" i="39"/>
  <c r="DC156" i="39" a="1"/>
  <c r="DC156" i="39" s="1"/>
  <c r="DD156" i="39" s="1"/>
  <c r="CX156" i="39"/>
  <c r="CT156" i="39" a="1"/>
  <c r="CT156" i="39" s="1"/>
  <c r="CU156" i="39" s="1"/>
  <c r="CO156" i="39"/>
  <c r="CK156" i="39" a="1"/>
  <c r="CK156" i="39" s="1"/>
  <c r="CL156" i="39" s="1"/>
  <c r="CF156" i="39"/>
  <c r="CB156" i="39" a="1"/>
  <c r="CB156" i="39" s="1"/>
  <c r="CC156" i="39" s="1"/>
  <c r="BW156" i="39"/>
  <c r="BS156" i="39" a="1"/>
  <c r="BS156" i="39" s="1"/>
  <c r="BT156" i="39" s="1"/>
  <c r="BN156" i="39"/>
  <c r="BJ156" i="39" a="1"/>
  <c r="BJ156" i="39" s="1"/>
  <c r="BK156" i="39" s="1"/>
  <c r="BE156" i="39"/>
  <c r="BA156" i="39" a="1"/>
  <c r="BA156" i="39" s="1"/>
  <c r="BB156" i="39" s="1"/>
  <c r="AV156" i="39"/>
  <c r="AR156" i="39" a="1"/>
  <c r="AR156" i="39" s="1"/>
  <c r="AS156" i="39" s="1"/>
  <c r="AM156" i="39"/>
  <c r="AI156" i="39" a="1"/>
  <c r="AI156" i="39" s="1"/>
  <c r="AJ156" i="39" s="1"/>
  <c r="AD156" i="39"/>
  <c r="Z156" i="39" a="1"/>
  <c r="Z156" i="39" s="1"/>
  <c r="AA156" i="39" s="1"/>
  <c r="U156" i="39"/>
  <c r="Q156" i="39" a="1"/>
  <c r="Q156" i="39" s="1"/>
  <c r="R156" i="39" s="1"/>
  <c r="L156" i="39"/>
  <c r="H156" i="39" a="1"/>
  <c r="H156" i="39" s="1"/>
  <c r="I156" i="39" s="1"/>
  <c r="GA155" i="39"/>
  <c r="FW155" i="39" a="1"/>
  <c r="FW155" i="39" s="1"/>
  <c r="FX155" i="39" s="1"/>
  <c r="FR155" i="39"/>
  <c r="FN155" i="39" a="1"/>
  <c r="FN155" i="39" s="1"/>
  <c r="FO155" i="39" s="1"/>
  <c r="FI155" i="39"/>
  <c r="FE155" i="39" a="1"/>
  <c r="FE155" i="39" s="1"/>
  <c r="FF155" i="39" s="1"/>
  <c r="EZ155" i="39"/>
  <c r="EV155" i="39" a="1"/>
  <c r="EV155" i="39" s="1"/>
  <c r="EW155" i="39" s="1"/>
  <c r="EQ155" i="39"/>
  <c r="EM155" i="39" a="1"/>
  <c r="EM155" i="39" s="1"/>
  <c r="EN155" i="39" s="1"/>
  <c r="EH155" i="39"/>
  <c r="ED155" i="39" a="1"/>
  <c r="ED155" i="39" s="1"/>
  <c r="EE155" i="39" s="1"/>
  <c r="DY155" i="39"/>
  <c r="DU155" i="39" a="1"/>
  <c r="DU155" i="39" s="1"/>
  <c r="DV155" i="39" s="1"/>
  <c r="DP155" i="39"/>
  <c r="DL155" i="39" a="1"/>
  <c r="DL155" i="39" s="1"/>
  <c r="DM155" i="39" s="1"/>
  <c r="DG155" i="39"/>
  <c r="DC155" i="39" a="1"/>
  <c r="DC155" i="39" s="1"/>
  <c r="DD155" i="39" s="1"/>
  <c r="CX155" i="39"/>
  <c r="CT155" i="39" a="1"/>
  <c r="CT155" i="39" s="1"/>
  <c r="CU155" i="39" s="1"/>
  <c r="CO155" i="39"/>
  <c r="CK155" i="39" a="1"/>
  <c r="CK155" i="39" s="1"/>
  <c r="CL155" i="39" s="1"/>
  <c r="CF155" i="39"/>
  <c r="CB155" i="39" a="1"/>
  <c r="CB155" i="39" s="1"/>
  <c r="CC155" i="39" s="1"/>
  <c r="BW155" i="39"/>
  <c r="BS155" i="39" a="1"/>
  <c r="BS155" i="39" s="1"/>
  <c r="BT155" i="39" s="1"/>
  <c r="BN155" i="39"/>
  <c r="BJ155" i="39" a="1"/>
  <c r="BJ155" i="39" s="1"/>
  <c r="BK155" i="39" s="1"/>
  <c r="BE155" i="39"/>
  <c r="BA155" i="39" a="1"/>
  <c r="BA155" i="39" s="1"/>
  <c r="BB155" i="39" s="1"/>
  <c r="AV155" i="39"/>
  <c r="AR155" i="39" a="1"/>
  <c r="AR155" i="39" s="1"/>
  <c r="AS155" i="39" s="1"/>
  <c r="AM155" i="39"/>
  <c r="AI155" i="39" a="1"/>
  <c r="AI155" i="39" s="1"/>
  <c r="AJ155" i="39" s="1"/>
  <c r="AD155" i="39"/>
  <c r="Z155" i="39" a="1"/>
  <c r="Z155" i="39" s="1"/>
  <c r="AA155" i="39" s="1"/>
  <c r="U155" i="39"/>
  <c r="Q155" i="39" a="1"/>
  <c r="Q155" i="39" s="1"/>
  <c r="R155" i="39" s="1"/>
  <c r="L155" i="39"/>
  <c r="H155" i="39" a="1"/>
  <c r="H155" i="39" s="1"/>
  <c r="I155" i="39" s="1"/>
  <c r="GA154" i="39"/>
  <c r="FW154" i="39" a="1"/>
  <c r="FW154" i="39" s="1"/>
  <c r="FX154" i="39" s="1"/>
  <c r="FR154" i="39"/>
  <c r="FN154" i="39" a="1"/>
  <c r="FN154" i="39" s="1"/>
  <c r="FO154" i="39" s="1"/>
  <c r="FI154" i="39"/>
  <c r="FE154" i="39" a="1"/>
  <c r="FE154" i="39" s="1"/>
  <c r="FF154" i="39" s="1"/>
  <c r="EZ154" i="39"/>
  <c r="EV154" i="39" a="1"/>
  <c r="EV154" i="39" s="1"/>
  <c r="EW154" i="39" s="1"/>
  <c r="EQ154" i="39"/>
  <c r="EM154" i="39" a="1"/>
  <c r="EM154" i="39" s="1"/>
  <c r="EN154" i="39" s="1"/>
  <c r="EH154" i="39"/>
  <c r="ED154" i="39" a="1"/>
  <c r="ED154" i="39" s="1"/>
  <c r="EE154" i="39" s="1"/>
  <c r="DY154" i="39"/>
  <c r="DU154" i="39" a="1"/>
  <c r="DU154" i="39" s="1"/>
  <c r="DV154" i="39" s="1"/>
  <c r="DP154" i="39"/>
  <c r="DL154" i="39" a="1"/>
  <c r="DL154" i="39" s="1"/>
  <c r="DM154" i="39" s="1"/>
  <c r="DG154" i="39"/>
  <c r="DC154" i="39" a="1"/>
  <c r="DC154" i="39" s="1"/>
  <c r="DD154" i="39" s="1"/>
  <c r="CX154" i="39"/>
  <c r="CT154" i="39" a="1"/>
  <c r="CT154" i="39" s="1"/>
  <c r="CU154" i="39" s="1"/>
  <c r="CO154" i="39"/>
  <c r="CK154" i="39" a="1"/>
  <c r="CK154" i="39" s="1"/>
  <c r="CL154" i="39" s="1"/>
  <c r="CF154" i="39"/>
  <c r="CB154" i="39" a="1"/>
  <c r="CB154" i="39" s="1"/>
  <c r="CC154" i="39" s="1"/>
  <c r="BW154" i="39"/>
  <c r="BS154" i="39" a="1"/>
  <c r="BS154" i="39" s="1"/>
  <c r="BT154" i="39" s="1"/>
  <c r="BN154" i="39"/>
  <c r="BJ154" i="39" a="1"/>
  <c r="BJ154" i="39" s="1"/>
  <c r="BK154" i="39" s="1"/>
  <c r="BE154" i="39"/>
  <c r="BA154" i="39" a="1"/>
  <c r="BA154" i="39" s="1"/>
  <c r="BB154" i="39" s="1"/>
  <c r="AV154" i="39"/>
  <c r="AR154" i="39" a="1"/>
  <c r="AR154" i="39" s="1"/>
  <c r="AS154" i="39" s="1"/>
  <c r="AM154" i="39"/>
  <c r="AI154" i="39" a="1"/>
  <c r="AI154" i="39" s="1"/>
  <c r="AJ154" i="39" s="1"/>
  <c r="AD154" i="39"/>
  <c r="Z154" i="39" a="1"/>
  <c r="Z154" i="39" s="1"/>
  <c r="AA154" i="39" s="1"/>
  <c r="U154" i="39"/>
  <c r="Q154" i="39" a="1"/>
  <c r="Q154" i="39" s="1"/>
  <c r="R154" i="39" s="1"/>
  <c r="L154" i="39"/>
  <c r="H154" i="39" a="1"/>
  <c r="H154" i="39" s="1"/>
  <c r="I154" i="39" s="1"/>
  <c r="GA153" i="39"/>
  <c r="FW153" i="39" a="1"/>
  <c r="FW153" i="39" s="1"/>
  <c r="FX153" i="39" s="1"/>
  <c r="FR153" i="39"/>
  <c r="FN153" i="39" a="1"/>
  <c r="FN153" i="39" s="1"/>
  <c r="FO153" i="39" s="1"/>
  <c r="FI153" i="39"/>
  <c r="FE153" i="39" a="1"/>
  <c r="FE153" i="39" s="1"/>
  <c r="FF153" i="39" s="1"/>
  <c r="EZ153" i="39"/>
  <c r="EV153" i="39" a="1"/>
  <c r="EV153" i="39" s="1"/>
  <c r="EW153" i="39" s="1"/>
  <c r="EQ153" i="39"/>
  <c r="EM153" i="39" a="1"/>
  <c r="EM153" i="39" s="1"/>
  <c r="EN153" i="39" s="1"/>
  <c r="EH153" i="39"/>
  <c r="ED153" i="39" a="1"/>
  <c r="ED153" i="39" s="1"/>
  <c r="EE153" i="39" s="1"/>
  <c r="DY153" i="39"/>
  <c r="DU153" i="39" a="1"/>
  <c r="DU153" i="39" s="1"/>
  <c r="DV153" i="39" s="1"/>
  <c r="DP153" i="39"/>
  <c r="DL153" i="39" a="1"/>
  <c r="DL153" i="39" s="1"/>
  <c r="DM153" i="39" s="1"/>
  <c r="DG153" i="39"/>
  <c r="DC153" i="39" a="1"/>
  <c r="DC153" i="39" s="1"/>
  <c r="DD153" i="39" s="1"/>
  <c r="CX153" i="39"/>
  <c r="CT153" i="39" a="1"/>
  <c r="CT153" i="39" s="1"/>
  <c r="CU153" i="39" s="1"/>
  <c r="CO153" i="39"/>
  <c r="CK153" i="39" a="1"/>
  <c r="CK153" i="39" s="1"/>
  <c r="CL153" i="39" s="1"/>
  <c r="CF153" i="39"/>
  <c r="CB153" i="39" a="1"/>
  <c r="CB153" i="39" s="1"/>
  <c r="CC153" i="39" s="1"/>
  <c r="BW153" i="39"/>
  <c r="BS153" i="39" a="1"/>
  <c r="BS153" i="39" s="1"/>
  <c r="BT153" i="39" s="1"/>
  <c r="BN153" i="39"/>
  <c r="BJ153" i="39" a="1"/>
  <c r="BJ153" i="39" s="1"/>
  <c r="BK153" i="39" s="1"/>
  <c r="BE153" i="39"/>
  <c r="BA153" i="39" a="1"/>
  <c r="BA153" i="39" s="1"/>
  <c r="BB153" i="39" s="1"/>
  <c r="AV153" i="39"/>
  <c r="AR153" i="39" a="1"/>
  <c r="AR153" i="39" s="1"/>
  <c r="AS153" i="39" s="1"/>
  <c r="AM153" i="39"/>
  <c r="AI153" i="39" a="1"/>
  <c r="AI153" i="39" s="1"/>
  <c r="AJ153" i="39" s="1"/>
  <c r="AD153" i="39"/>
  <c r="Z153" i="39" a="1"/>
  <c r="Z153" i="39" s="1"/>
  <c r="AA153" i="39" s="1"/>
  <c r="U153" i="39"/>
  <c r="Q153" i="39" a="1"/>
  <c r="Q153" i="39" s="1"/>
  <c r="R153" i="39" s="1"/>
  <c r="L153" i="39"/>
  <c r="H153" i="39" a="1"/>
  <c r="H153" i="39" s="1"/>
  <c r="I153" i="39" s="1"/>
  <c r="GA152" i="39"/>
  <c r="FW152" i="39" a="1"/>
  <c r="FW152" i="39" s="1"/>
  <c r="FX152" i="39" s="1"/>
  <c r="FR152" i="39"/>
  <c r="FN152" i="39" a="1"/>
  <c r="FN152" i="39" s="1"/>
  <c r="FO152" i="39" s="1"/>
  <c r="FI152" i="39"/>
  <c r="FE152" i="39" a="1"/>
  <c r="FE152" i="39" s="1"/>
  <c r="FF152" i="39" s="1"/>
  <c r="EZ152" i="39"/>
  <c r="EV152" i="39" a="1"/>
  <c r="EV152" i="39" s="1"/>
  <c r="EW152" i="39" s="1"/>
  <c r="EQ152" i="39"/>
  <c r="EM152" i="39" a="1"/>
  <c r="EM152" i="39" s="1"/>
  <c r="EN152" i="39" s="1"/>
  <c r="EH152" i="39"/>
  <c r="ED152" i="39" a="1"/>
  <c r="ED152" i="39" s="1"/>
  <c r="EE152" i="39" s="1"/>
  <c r="DY152" i="39"/>
  <c r="DU152" i="39" a="1"/>
  <c r="DU152" i="39" s="1"/>
  <c r="DV152" i="39" s="1"/>
  <c r="DP152" i="39"/>
  <c r="DL152" i="39" a="1"/>
  <c r="DL152" i="39" s="1"/>
  <c r="DM152" i="39" s="1"/>
  <c r="DG152" i="39"/>
  <c r="DC152" i="39" a="1"/>
  <c r="DC152" i="39" s="1"/>
  <c r="DD152" i="39" s="1"/>
  <c r="CX152" i="39"/>
  <c r="CT152" i="39" a="1"/>
  <c r="CT152" i="39" s="1"/>
  <c r="CU152" i="39" s="1"/>
  <c r="CO152" i="39"/>
  <c r="CK152" i="39" a="1"/>
  <c r="CK152" i="39" s="1"/>
  <c r="CL152" i="39" s="1"/>
  <c r="CF152" i="39"/>
  <c r="CB152" i="39" a="1"/>
  <c r="CB152" i="39" s="1"/>
  <c r="CC152" i="39" s="1"/>
  <c r="BW152" i="39"/>
  <c r="BS152" i="39" a="1"/>
  <c r="BS152" i="39" s="1"/>
  <c r="BT152" i="39" s="1"/>
  <c r="BN152" i="39"/>
  <c r="BJ152" i="39" a="1"/>
  <c r="BJ152" i="39" s="1"/>
  <c r="BK152" i="39" s="1"/>
  <c r="BE152" i="39"/>
  <c r="BA152" i="39" a="1"/>
  <c r="BA152" i="39" s="1"/>
  <c r="BB152" i="39" s="1"/>
  <c r="AV152" i="39"/>
  <c r="AR152" i="39" a="1"/>
  <c r="AR152" i="39" s="1"/>
  <c r="AS152" i="39" s="1"/>
  <c r="AM152" i="39"/>
  <c r="AI152" i="39" a="1"/>
  <c r="AI152" i="39" s="1"/>
  <c r="AJ152" i="39" s="1"/>
  <c r="AD152" i="39"/>
  <c r="Z152" i="39" a="1"/>
  <c r="Z152" i="39" s="1"/>
  <c r="AA152" i="39" s="1"/>
  <c r="U152" i="39"/>
  <c r="Q152" i="39" a="1"/>
  <c r="Q152" i="39" s="1"/>
  <c r="R152" i="39" s="1"/>
  <c r="L152" i="39"/>
  <c r="H152" i="39" a="1"/>
  <c r="H152" i="39" s="1"/>
  <c r="I152" i="39" s="1"/>
  <c r="GA151" i="39"/>
  <c r="FW151" i="39" a="1"/>
  <c r="FW151" i="39" s="1"/>
  <c r="FX151" i="39" s="1"/>
  <c r="FR151" i="39"/>
  <c r="FN151" i="39" a="1"/>
  <c r="FN151" i="39" s="1"/>
  <c r="FO151" i="39" s="1"/>
  <c r="FI151" i="39"/>
  <c r="FE151" i="39" a="1"/>
  <c r="FE151" i="39" s="1"/>
  <c r="FF151" i="39" s="1"/>
  <c r="EZ151" i="39"/>
  <c r="EV151" i="39" a="1"/>
  <c r="EV151" i="39" s="1"/>
  <c r="EW151" i="39" s="1"/>
  <c r="EQ151" i="39"/>
  <c r="EM151" i="39" a="1"/>
  <c r="EM151" i="39" s="1"/>
  <c r="EN151" i="39" s="1"/>
  <c r="EH151" i="39"/>
  <c r="ED151" i="39" a="1"/>
  <c r="ED151" i="39" s="1"/>
  <c r="EE151" i="39" s="1"/>
  <c r="DY151" i="39"/>
  <c r="DU151" i="39" a="1"/>
  <c r="DU151" i="39" s="1"/>
  <c r="DV151" i="39" s="1"/>
  <c r="DP151" i="39"/>
  <c r="DL151" i="39" a="1"/>
  <c r="DL151" i="39" s="1"/>
  <c r="DM151" i="39" s="1"/>
  <c r="DG151" i="39"/>
  <c r="DC151" i="39" a="1"/>
  <c r="DC151" i="39" s="1"/>
  <c r="DD151" i="39" s="1"/>
  <c r="CX151" i="39"/>
  <c r="CT151" i="39" a="1"/>
  <c r="CT151" i="39" s="1"/>
  <c r="CU151" i="39" s="1"/>
  <c r="CO151" i="39"/>
  <c r="CK151" i="39" a="1"/>
  <c r="CK151" i="39" s="1"/>
  <c r="CL151" i="39" s="1"/>
  <c r="CF151" i="39"/>
  <c r="CB151" i="39" a="1"/>
  <c r="CB151" i="39" s="1"/>
  <c r="CC151" i="39" s="1"/>
  <c r="BW151" i="39"/>
  <c r="BS151" i="39" a="1"/>
  <c r="BS151" i="39" s="1"/>
  <c r="BT151" i="39" s="1"/>
  <c r="BN151" i="39"/>
  <c r="BJ151" i="39" a="1"/>
  <c r="BJ151" i="39" s="1"/>
  <c r="BK151" i="39" s="1"/>
  <c r="BE151" i="39"/>
  <c r="BA151" i="39" a="1"/>
  <c r="BA151" i="39" s="1"/>
  <c r="BB151" i="39" s="1"/>
  <c r="AV151" i="39"/>
  <c r="AR151" i="39" a="1"/>
  <c r="AR151" i="39" s="1"/>
  <c r="AS151" i="39" s="1"/>
  <c r="AM151" i="39"/>
  <c r="AI151" i="39" a="1"/>
  <c r="AI151" i="39" s="1"/>
  <c r="AJ151" i="39" s="1"/>
  <c r="AD151" i="39"/>
  <c r="Z151" i="39" a="1"/>
  <c r="Z151" i="39" s="1"/>
  <c r="AA151" i="39" s="1"/>
  <c r="U151" i="39"/>
  <c r="Q151" i="39" a="1"/>
  <c r="Q151" i="39" s="1"/>
  <c r="R151" i="39" s="1"/>
  <c r="L151" i="39"/>
  <c r="H151" i="39" a="1"/>
  <c r="H151" i="39" s="1"/>
  <c r="I151" i="39" s="1"/>
  <c r="GA150" i="39"/>
  <c r="FW150" i="39" a="1"/>
  <c r="FW150" i="39" s="1"/>
  <c r="FX150" i="39" s="1"/>
  <c r="FR150" i="39"/>
  <c r="FN150" i="39" a="1"/>
  <c r="FN150" i="39" s="1"/>
  <c r="FO150" i="39" s="1"/>
  <c r="FI150" i="39"/>
  <c r="FE150" i="39" a="1"/>
  <c r="FE150" i="39" s="1"/>
  <c r="FF150" i="39" s="1"/>
  <c r="EZ150" i="39"/>
  <c r="EV150" i="39" a="1"/>
  <c r="EV150" i="39" s="1"/>
  <c r="EW150" i="39" s="1"/>
  <c r="EQ150" i="39"/>
  <c r="EM150" i="39" a="1"/>
  <c r="EM150" i="39" s="1"/>
  <c r="EN150" i="39" s="1"/>
  <c r="EH150" i="39"/>
  <c r="ED150" i="39" a="1"/>
  <c r="ED150" i="39" s="1"/>
  <c r="EE150" i="39" s="1"/>
  <c r="DY150" i="39"/>
  <c r="DU150" i="39" a="1"/>
  <c r="DU150" i="39" s="1"/>
  <c r="DV150" i="39" s="1"/>
  <c r="DP150" i="39"/>
  <c r="DL150" i="39" a="1"/>
  <c r="DL150" i="39" s="1"/>
  <c r="DM150" i="39" s="1"/>
  <c r="DG150" i="39"/>
  <c r="DC150" i="39" a="1"/>
  <c r="DC150" i="39" s="1"/>
  <c r="DD150" i="39" s="1"/>
  <c r="CX150" i="39"/>
  <c r="CT150" i="39" a="1"/>
  <c r="CT150" i="39" s="1"/>
  <c r="CU150" i="39" s="1"/>
  <c r="CO150" i="39"/>
  <c r="CK150" i="39" a="1"/>
  <c r="CK150" i="39" s="1"/>
  <c r="CL150" i="39" s="1"/>
  <c r="CF150" i="39"/>
  <c r="CB150" i="39" a="1"/>
  <c r="CB150" i="39" s="1"/>
  <c r="CC150" i="39" s="1"/>
  <c r="BW150" i="39"/>
  <c r="BS150" i="39" a="1"/>
  <c r="BS150" i="39" s="1"/>
  <c r="BT150" i="39" s="1"/>
  <c r="BN150" i="39"/>
  <c r="BJ150" i="39" a="1"/>
  <c r="BJ150" i="39" s="1"/>
  <c r="BK150" i="39" s="1"/>
  <c r="BE150" i="39"/>
  <c r="BA150" i="39" a="1"/>
  <c r="BA150" i="39" s="1"/>
  <c r="BB150" i="39" s="1"/>
  <c r="AV150" i="39"/>
  <c r="AR150" i="39" a="1"/>
  <c r="AR150" i="39" s="1"/>
  <c r="AS150" i="39" s="1"/>
  <c r="AM150" i="39"/>
  <c r="AI150" i="39" a="1"/>
  <c r="AI150" i="39" s="1"/>
  <c r="AJ150" i="39" s="1"/>
  <c r="AD150" i="39"/>
  <c r="Z150" i="39" a="1"/>
  <c r="Z150" i="39" s="1"/>
  <c r="AA150" i="39" s="1"/>
  <c r="U150" i="39"/>
  <c r="Q150" i="39" a="1"/>
  <c r="Q150" i="39" s="1"/>
  <c r="R150" i="39" s="1"/>
  <c r="L150" i="39"/>
  <c r="H150" i="39" a="1"/>
  <c r="H150" i="39" s="1"/>
  <c r="I150" i="39" s="1"/>
  <c r="GA149" i="39"/>
  <c r="FW149" i="39" a="1"/>
  <c r="FW149" i="39" s="1"/>
  <c r="FX149" i="39" s="1"/>
  <c r="FR149" i="39"/>
  <c r="FN149" i="39" a="1"/>
  <c r="FN149" i="39" s="1"/>
  <c r="FO149" i="39" s="1"/>
  <c r="FI149" i="39"/>
  <c r="FE149" i="39" a="1"/>
  <c r="FE149" i="39" s="1"/>
  <c r="FF149" i="39" s="1"/>
  <c r="EZ149" i="39"/>
  <c r="EV149" i="39" a="1"/>
  <c r="EV149" i="39" s="1"/>
  <c r="EW149" i="39" s="1"/>
  <c r="EQ149" i="39"/>
  <c r="EM149" i="39" a="1"/>
  <c r="EM149" i="39" s="1"/>
  <c r="EN149" i="39" s="1"/>
  <c r="EH149" i="39"/>
  <c r="ED149" i="39" a="1"/>
  <c r="ED149" i="39" s="1"/>
  <c r="EE149" i="39" s="1"/>
  <c r="DY149" i="39"/>
  <c r="DU149" i="39" a="1"/>
  <c r="DU149" i="39" s="1"/>
  <c r="DV149" i="39" s="1"/>
  <c r="DP149" i="39"/>
  <c r="DL149" i="39" a="1"/>
  <c r="DL149" i="39" s="1"/>
  <c r="DM149" i="39" s="1"/>
  <c r="DG149" i="39"/>
  <c r="DC149" i="39" a="1"/>
  <c r="DC149" i="39" s="1"/>
  <c r="DD149" i="39" s="1"/>
  <c r="CX149" i="39"/>
  <c r="CT149" i="39" a="1"/>
  <c r="CT149" i="39" s="1"/>
  <c r="CU149" i="39" s="1"/>
  <c r="CO149" i="39"/>
  <c r="CK149" i="39" a="1"/>
  <c r="CK149" i="39" s="1"/>
  <c r="CL149" i="39" s="1"/>
  <c r="CF149" i="39"/>
  <c r="CB149" i="39" a="1"/>
  <c r="CB149" i="39" s="1"/>
  <c r="CC149" i="39" s="1"/>
  <c r="BW149" i="39"/>
  <c r="BS149" i="39" a="1"/>
  <c r="BS149" i="39" s="1"/>
  <c r="BT149" i="39" s="1"/>
  <c r="BN149" i="39"/>
  <c r="BJ149" i="39" a="1"/>
  <c r="BJ149" i="39" s="1"/>
  <c r="BK149" i="39" s="1"/>
  <c r="BE149" i="39"/>
  <c r="BA149" i="39" a="1"/>
  <c r="BA149" i="39" s="1"/>
  <c r="BB149" i="39" s="1"/>
  <c r="AV149" i="39"/>
  <c r="AR149" i="39" a="1"/>
  <c r="AR149" i="39" s="1"/>
  <c r="AS149" i="39" s="1"/>
  <c r="AM149" i="39"/>
  <c r="AI149" i="39" a="1"/>
  <c r="AI149" i="39" s="1"/>
  <c r="AJ149" i="39" s="1"/>
  <c r="AD149" i="39"/>
  <c r="Z149" i="39" a="1"/>
  <c r="Z149" i="39" s="1"/>
  <c r="AA149" i="39" s="1"/>
  <c r="U149" i="39"/>
  <c r="Q149" i="39" a="1"/>
  <c r="Q149" i="39" s="1"/>
  <c r="R149" i="39" s="1"/>
  <c r="L149" i="39"/>
  <c r="H149" i="39" a="1"/>
  <c r="H149" i="39" s="1"/>
  <c r="I149" i="39" s="1"/>
  <c r="GA148" i="39"/>
  <c r="FW148" i="39" a="1"/>
  <c r="FW148" i="39" s="1"/>
  <c r="FX148" i="39" s="1"/>
  <c r="FR148" i="39"/>
  <c r="FN148" i="39" a="1"/>
  <c r="FN148" i="39" s="1"/>
  <c r="FO148" i="39" s="1"/>
  <c r="FI148" i="39"/>
  <c r="FE148" i="39" a="1"/>
  <c r="FE148" i="39" s="1"/>
  <c r="FF148" i="39" s="1"/>
  <c r="EZ148" i="39"/>
  <c r="EV148" i="39" a="1"/>
  <c r="EV148" i="39" s="1"/>
  <c r="EW148" i="39" s="1"/>
  <c r="EQ148" i="39"/>
  <c r="EM148" i="39" a="1"/>
  <c r="EM148" i="39" s="1"/>
  <c r="EN148" i="39" s="1"/>
  <c r="EH148" i="39"/>
  <c r="ED148" i="39" a="1"/>
  <c r="ED148" i="39" s="1"/>
  <c r="EE148" i="39" s="1"/>
  <c r="DY148" i="39"/>
  <c r="DU148" i="39" a="1"/>
  <c r="DU148" i="39" s="1"/>
  <c r="DV148" i="39" s="1"/>
  <c r="DP148" i="39"/>
  <c r="DL148" i="39" a="1"/>
  <c r="DL148" i="39" s="1"/>
  <c r="DM148" i="39" s="1"/>
  <c r="DG148" i="39"/>
  <c r="DC148" i="39" a="1"/>
  <c r="DC148" i="39" s="1"/>
  <c r="DD148" i="39" s="1"/>
  <c r="CX148" i="39"/>
  <c r="CT148" i="39" a="1"/>
  <c r="CT148" i="39" s="1"/>
  <c r="CU148" i="39" s="1"/>
  <c r="CO148" i="39"/>
  <c r="CK148" i="39" a="1"/>
  <c r="CK148" i="39" s="1"/>
  <c r="CL148" i="39" s="1"/>
  <c r="CF148" i="39"/>
  <c r="CB148" i="39" a="1"/>
  <c r="CB148" i="39" s="1"/>
  <c r="CC148" i="39" s="1"/>
  <c r="BW148" i="39"/>
  <c r="BS148" i="39" a="1"/>
  <c r="BS148" i="39" s="1"/>
  <c r="BT148" i="39" s="1"/>
  <c r="BN148" i="39"/>
  <c r="BJ148" i="39" a="1"/>
  <c r="BJ148" i="39" s="1"/>
  <c r="BK148" i="39" s="1"/>
  <c r="BE148" i="39"/>
  <c r="BA148" i="39" a="1"/>
  <c r="BA148" i="39" s="1"/>
  <c r="BB148" i="39" s="1"/>
  <c r="AV148" i="39"/>
  <c r="AR148" i="39" a="1"/>
  <c r="AR148" i="39" s="1"/>
  <c r="AS148" i="39" s="1"/>
  <c r="AM148" i="39"/>
  <c r="AI148" i="39" a="1"/>
  <c r="AI148" i="39" s="1"/>
  <c r="AJ148" i="39" s="1"/>
  <c r="AD148" i="39"/>
  <c r="Z148" i="39" a="1"/>
  <c r="Z148" i="39" s="1"/>
  <c r="AA148" i="39" s="1"/>
  <c r="U148" i="39"/>
  <c r="Q148" i="39" a="1"/>
  <c r="Q148" i="39" s="1"/>
  <c r="R148" i="39" s="1"/>
  <c r="L148" i="39"/>
  <c r="H148" i="39" a="1"/>
  <c r="H148" i="39" s="1"/>
  <c r="I148" i="39" s="1"/>
  <c r="GA147" i="39"/>
  <c r="FW147" i="39" a="1"/>
  <c r="FW147" i="39" s="1"/>
  <c r="FX147" i="39" s="1"/>
  <c r="FR147" i="39"/>
  <c r="FN147" i="39" a="1"/>
  <c r="FN147" i="39" s="1"/>
  <c r="FO147" i="39" s="1"/>
  <c r="FI147" i="39"/>
  <c r="FE147" i="39" a="1"/>
  <c r="FE147" i="39" s="1"/>
  <c r="FF147" i="39" s="1"/>
  <c r="EZ147" i="39"/>
  <c r="EV147" i="39" a="1"/>
  <c r="EV147" i="39" s="1"/>
  <c r="EW147" i="39" s="1"/>
  <c r="EQ147" i="39"/>
  <c r="EM147" i="39" a="1"/>
  <c r="EM147" i="39" s="1"/>
  <c r="EN147" i="39" s="1"/>
  <c r="EH147" i="39"/>
  <c r="ED147" i="39" a="1"/>
  <c r="ED147" i="39" s="1"/>
  <c r="EE147" i="39" s="1"/>
  <c r="DY147" i="39"/>
  <c r="DU147" i="39" a="1"/>
  <c r="DU147" i="39" s="1"/>
  <c r="DV147" i="39" s="1"/>
  <c r="DP147" i="39"/>
  <c r="DL147" i="39" a="1"/>
  <c r="DL147" i="39" s="1"/>
  <c r="DM147" i="39" s="1"/>
  <c r="DG147" i="39"/>
  <c r="DC147" i="39" a="1"/>
  <c r="DC147" i="39" s="1"/>
  <c r="DD147" i="39" s="1"/>
  <c r="CX147" i="39"/>
  <c r="CT147" i="39" a="1"/>
  <c r="CT147" i="39" s="1"/>
  <c r="CU147" i="39" s="1"/>
  <c r="CO147" i="39"/>
  <c r="CK147" i="39" a="1"/>
  <c r="CK147" i="39" s="1"/>
  <c r="CL147" i="39" s="1"/>
  <c r="CF147" i="39"/>
  <c r="CB147" i="39" a="1"/>
  <c r="CB147" i="39" s="1"/>
  <c r="CC147" i="39" s="1"/>
  <c r="BW147" i="39"/>
  <c r="BS147" i="39" a="1"/>
  <c r="BS147" i="39" s="1"/>
  <c r="BT147" i="39" s="1"/>
  <c r="BN147" i="39"/>
  <c r="BJ147" i="39" a="1"/>
  <c r="BJ147" i="39" s="1"/>
  <c r="BK147" i="39" s="1"/>
  <c r="BE147" i="39"/>
  <c r="BA147" i="39" a="1"/>
  <c r="BA147" i="39" s="1"/>
  <c r="BB147" i="39" s="1"/>
  <c r="AV147" i="39"/>
  <c r="AR147" i="39" a="1"/>
  <c r="AR147" i="39" s="1"/>
  <c r="AS147" i="39" s="1"/>
  <c r="AM147" i="39"/>
  <c r="AI147" i="39" a="1"/>
  <c r="AI147" i="39" s="1"/>
  <c r="AJ147" i="39" s="1"/>
  <c r="AD147" i="39"/>
  <c r="Z147" i="39" a="1"/>
  <c r="Z147" i="39" s="1"/>
  <c r="AA147" i="39" s="1"/>
  <c r="U147" i="39"/>
  <c r="Q147" i="39" a="1"/>
  <c r="Q147" i="39" s="1"/>
  <c r="R147" i="39" s="1"/>
  <c r="L147" i="39"/>
  <c r="H147" i="39" a="1"/>
  <c r="H147" i="39" s="1"/>
  <c r="I147" i="39" s="1"/>
  <c r="GA146" i="39"/>
  <c r="FW146" i="39" a="1"/>
  <c r="FW146" i="39" s="1"/>
  <c r="FX146" i="39" s="1"/>
  <c r="FR146" i="39"/>
  <c r="FN146" i="39" a="1"/>
  <c r="FN146" i="39" s="1"/>
  <c r="FO146" i="39" s="1"/>
  <c r="FI146" i="39"/>
  <c r="FE146" i="39" a="1"/>
  <c r="FE146" i="39" s="1"/>
  <c r="FF146" i="39" s="1"/>
  <c r="EZ146" i="39"/>
  <c r="EV146" i="39" a="1"/>
  <c r="EV146" i="39" s="1"/>
  <c r="EW146" i="39" s="1"/>
  <c r="EQ146" i="39"/>
  <c r="EM146" i="39" a="1"/>
  <c r="EM146" i="39" s="1"/>
  <c r="EN146" i="39" s="1"/>
  <c r="EH146" i="39"/>
  <c r="ED146" i="39" a="1"/>
  <c r="ED146" i="39" s="1"/>
  <c r="EE146" i="39" s="1"/>
  <c r="DY146" i="39"/>
  <c r="DU146" i="39" a="1"/>
  <c r="DU146" i="39" s="1"/>
  <c r="DV146" i="39" s="1"/>
  <c r="DP146" i="39"/>
  <c r="DM146" i="39"/>
  <c r="DL146" i="39" a="1"/>
  <c r="DL146" i="39" s="1"/>
  <c r="DG146" i="39"/>
  <c r="DC146" i="39" a="1"/>
  <c r="DC146" i="39" s="1"/>
  <c r="DD146" i="39" s="1"/>
  <c r="CX146" i="39"/>
  <c r="CT146" i="39" a="1"/>
  <c r="CT146" i="39" s="1"/>
  <c r="CU146" i="39" s="1"/>
  <c r="CO146" i="39"/>
  <c r="CK146" i="39" a="1"/>
  <c r="CK146" i="39" s="1"/>
  <c r="CL146" i="39" s="1"/>
  <c r="CF146" i="39"/>
  <c r="CB146" i="39" a="1"/>
  <c r="CB146" i="39" s="1"/>
  <c r="CC146" i="39" s="1"/>
  <c r="BW146" i="39"/>
  <c r="BS146" i="39" a="1"/>
  <c r="BS146" i="39" s="1"/>
  <c r="BT146" i="39" s="1"/>
  <c r="BN146" i="39"/>
  <c r="BJ146" i="39" a="1"/>
  <c r="BJ146" i="39" s="1"/>
  <c r="BK146" i="39" s="1"/>
  <c r="BE146" i="39"/>
  <c r="BA146" i="39" a="1"/>
  <c r="BA146" i="39" s="1"/>
  <c r="BB146" i="39" s="1"/>
  <c r="AV146" i="39"/>
  <c r="AS146" i="39"/>
  <c r="AR146" i="39" a="1"/>
  <c r="AR146" i="39" s="1"/>
  <c r="AM146" i="39"/>
  <c r="AI146" i="39" a="1"/>
  <c r="AI146" i="39" s="1"/>
  <c r="AJ146" i="39" s="1"/>
  <c r="AD146" i="39"/>
  <c r="Z146" i="39" a="1"/>
  <c r="Z146" i="39" s="1"/>
  <c r="AA146" i="39" s="1"/>
  <c r="U146" i="39"/>
  <c r="Q146" i="39" a="1"/>
  <c r="Q146" i="39" s="1"/>
  <c r="R146" i="39" s="1"/>
  <c r="L146" i="39"/>
  <c r="I146" i="39"/>
  <c r="H146" i="39" a="1"/>
  <c r="H146" i="39" s="1"/>
  <c r="GA145" i="39"/>
  <c r="FW145" i="39" a="1"/>
  <c r="FW145" i="39" s="1"/>
  <c r="FX145" i="39" s="1"/>
  <c r="FR145" i="39"/>
  <c r="FN145" i="39" a="1"/>
  <c r="FN145" i="39" s="1"/>
  <c r="FO145" i="39" s="1"/>
  <c r="FI145" i="39"/>
  <c r="FE145" i="39" a="1"/>
  <c r="FE145" i="39" s="1"/>
  <c r="FF145" i="39" s="1"/>
  <c r="EZ145" i="39"/>
  <c r="EW145" i="39"/>
  <c r="EV145" i="39" a="1"/>
  <c r="EV145" i="39" s="1"/>
  <c r="EQ145" i="39"/>
  <c r="EM145" i="39" a="1"/>
  <c r="EM145" i="39" s="1"/>
  <c r="EN145" i="39" s="1"/>
  <c r="EH145" i="39"/>
  <c r="ED145" i="39" a="1"/>
  <c r="ED145" i="39" s="1"/>
  <c r="EE145" i="39" s="1"/>
  <c r="DY145" i="39"/>
  <c r="DU145" i="39" a="1"/>
  <c r="DU145" i="39" s="1"/>
  <c r="DV145" i="39" s="1"/>
  <c r="DP145" i="39"/>
  <c r="DM145" i="39"/>
  <c r="DL145" i="39" a="1"/>
  <c r="DL145" i="39" s="1"/>
  <c r="DG145" i="39"/>
  <c r="DC145" i="39" a="1"/>
  <c r="DC145" i="39" s="1"/>
  <c r="DD145" i="39" s="1"/>
  <c r="CX145" i="39"/>
  <c r="CT145" i="39" a="1"/>
  <c r="CT145" i="39" s="1"/>
  <c r="CU145" i="39" s="1"/>
  <c r="CO145" i="39"/>
  <c r="CK145" i="39" a="1"/>
  <c r="CK145" i="39" s="1"/>
  <c r="CL145" i="39" s="1"/>
  <c r="CF145" i="39"/>
  <c r="CB145" i="39" a="1"/>
  <c r="CB145" i="39" s="1"/>
  <c r="CC145" i="39" s="1"/>
  <c r="BW145" i="39"/>
  <c r="BS145" i="39" a="1"/>
  <c r="BS145" i="39" s="1"/>
  <c r="BT145" i="39" s="1"/>
  <c r="BN145" i="39"/>
  <c r="BJ145" i="39" a="1"/>
  <c r="BJ145" i="39" s="1"/>
  <c r="BK145" i="39" s="1"/>
  <c r="BE145" i="39"/>
  <c r="BA145" i="39" a="1"/>
  <c r="BA145" i="39" s="1"/>
  <c r="BB145" i="39" s="1"/>
  <c r="AV145" i="39"/>
  <c r="AS145" i="39"/>
  <c r="AR145" i="39" a="1"/>
  <c r="AR145" i="39" s="1"/>
  <c r="AM145" i="39"/>
  <c r="AI145" i="39" a="1"/>
  <c r="AI145" i="39" s="1"/>
  <c r="AJ145" i="39" s="1"/>
  <c r="AD145" i="39"/>
  <c r="AA145" i="39"/>
  <c r="Z145" i="39" a="1"/>
  <c r="Z145" i="39" s="1"/>
  <c r="U145" i="39"/>
  <c r="Q145" i="39" a="1"/>
  <c r="Q145" i="39" s="1"/>
  <c r="R145" i="39" s="1"/>
  <c r="L145" i="39"/>
  <c r="I145" i="39"/>
  <c r="H145" i="39" a="1"/>
  <c r="H145" i="39" s="1"/>
  <c r="GA144" i="39"/>
  <c r="FW144" i="39" a="1"/>
  <c r="FW144" i="39" s="1"/>
  <c r="FX144" i="39" s="1"/>
  <c r="FR144" i="39"/>
  <c r="FN144" i="39" a="1"/>
  <c r="FN144" i="39" s="1"/>
  <c r="FO144" i="39" s="1"/>
  <c r="FI144" i="39"/>
  <c r="FE144" i="39" a="1"/>
  <c r="FE144" i="39" s="1"/>
  <c r="FF144" i="39" s="1"/>
  <c r="EZ144" i="39"/>
  <c r="EW144" i="39"/>
  <c r="EV144" i="39" a="1"/>
  <c r="EV144" i="39" s="1"/>
  <c r="EQ144" i="39"/>
  <c r="EM144" i="39" a="1"/>
  <c r="EM144" i="39" s="1"/>
  <c r="EN144" i="39" s="1"/>
  <c r="EH144" i="39"/>
  <c r="ED144" i="39" a="1"/>
  <c r="ED144" i="39" s="1"/>
  <c r="EE144" i="39" s="1"/>
  <c r="DY144" i="39"/>
  <c r="DU144" i="39" a="1"/>
  <c r="DU144" i="39" s="1"/>
  <c r="DV144" i="39" s="1"/>
  <c r="DP144" i="39"/>
  <c r="DM144" i="39"/>
  <c r="DL144" i="39" a="1"/>
  <c r="DL144" i="39" s="1"/>
  <c r="DG144" i="39"/>
  <c r="DC144" i="39" a="1"/>
  <c r="DC144" i="39" s="1"/>
  <c r="DD144" i="39" s="1"/>
  <c r="CX144" i="39"/>
  <c r="CT144" i="39" a="1"/>
  <c r="CT144" i="39" s="1"/>
  <c r="CU144" i="39" s="1"/>
  <c r="CO144" i="39"/>
  <c r="CK144" i="39" a="1"/>
  <c r="CK144" i="39" s="1"/>
  <c r="CL144" i="39" s="1"/>
  <c r="CF144" i="39"/>
  <c r="CB144" i="39" a="1"/>
  <c r="CB144" i="39" s="1"/>
  <c r="CC144" i="39" s="1"/>
  <c r="BW144" i="39"/>
  <c r="BS144" i="39" a="1"/>
  <c r="BS144" i="39" s="1"/>
  <c r="BT144" i="39" s="1"/>
  <c r="BN144" i="39"/>
  <c r="BJ144" i="39" a="1"/>
  <c r="BJ144" i="39" s="1"/>
  <c r="BK144" i="39" s="1"/>
  <c r="BE144" i="39"/>
  <c r="BA144" i="39" a="1"/>
  <c r="BA144" i="39" s="1"/>
  <c r="BB144" i="39" s="1"/>
  <c r="AV144" i="39"/>
  <c r="AS144" i="39"/>
  <c r="AR144" i="39" a="1"/>
  <c r="AR144" i="39" s="1"/>
  <c r="AM144" i="39"/>
  <c r="AI144" i="39" a="1"/>
  <c r="AI144" i="39" s="1"/>
  <c r="AJ144" i="39" s="1"/>
  <c r="AD144" i="39"/>
  <c r="Z144" i="39" a="1"/>
  <c r="Z144" i="39" s="1"/>
  <c r="AA144" i="39" s="1"/>
  <c r="U144" i="39"/>
  <c r="Q144" i="39" a="1"/>
  <c r="Q144" i="39" s="1"/>
  <c r="R144" i="39" s="1"/>
  <c r="L144" i="39"/>
  <c r="I144" i="39"/>
  <c r="H144" i="39" a="1"/>
  <c r="H144" i="39" s="1"/>
  <c r="GA143" i="39"/>
  <c r="FW143" i="39" a="1"/>
  <c r="FW143" i="39" s="1"/>
  <c r="FX143" i="39" s="1"/>
  <c r="FR143" i="39"/>
  <c r="FN143" i="39" a="1"/>
  <c r="FN143" i="39" s="1"/>
  <c r="FO143" i="39" s="1"/>
  <c r="FI143" i="39"/>
  <c r="FE143" i="39" a="1"/>
  <c r="FE143" i="39" s="1"/>
  <c r="FF143" i="39" s="1"/>
  <c r="EZ143" i="39"/>
  <c r="EW143" i="39"/>
  <c r="EV143" i="39" a="1"/>
  <c r="EV143" i="39" s="1"/>
  <c r="EQ143" i="39"/>
  <c r="EM143" i="39" a="1"/>
  <c r="EM143" i="39" s="1"/>
  <c r="EN143" i="39" s="1"/>
  <c r="EH143" i="39"/>
  <c r="ED143" i="39" a="1"/>
  <c r="ED143" i="39" s="1"/>
  <c r="EE143" i="39" s="1"/>
  <c r="DY143" i="39"/>
  <c r="DU143" i="39" a="1"/>
  <c r="DU143" i="39" s="1"/>
  <c r="DV143" i="39" s="1"/>
  <c r="DP143" i="39"/>
  <c r="DM143" i="39"/>
  <c r="DL143" i="39" a="1"/>
  <c r="DL143" i="39" s="1"/>
  <c r="DG143" i="39"/>
  <c r="DC143" i="39" a="1"/>
  <c r="DC143" i="39" s="1"/>
  <c r="DD143" i="39" s="1"/>
  <c r="CX143" i="39"/>
  <c r="CT143" i="39" a="1"/>
  <c r="CT143" i="39" s="1"/>
  <c r="CU143" i="39" s="1"/>
  <c r="CO143" i="39"/>
  <c r="CK143" i="39" a="1"/>
  <c r="CK143" i="39" s="1"/>
  <c r="CL143" i="39" s="1"/>
  <c r="CF143" i="39"/>
  <c r="CB143" i="39" a="1"/>
  <c r="CB143" i="39" s="1"/>
  <c r="CC143" i="39" s="1"/>
  <c r="BW143" i="39"/>
  <c r="BS143" i="39" a="1"/>
  <c r="BS143" i="39" s="1"/>
  <c r="BT143" i="39" s="1"/>
  <c r="BN143" i="39"/>
  <c r="BJ143" i="39" a="1"/>
  <c r="BJ143" i="39" s="1"/>
  <c r="BK143" i="39" s="1"/>
  <c r="BE143" i="39"/>
  <c r="BA143" i="39" a="1"/>
  <c r="BA143" i="39" s="1"/>
  <c r="BB143" i="39" s="1"/>
  <c r="AV143" i="39"/>
  <c r="AS143" i="39"/>
  <c r="AR143" i="39" a="1"/>
  <c r="AR143" i="39" s="1"/>
  <c r="AM143" i="39"/>
  <c r="AI143" i="39" a="1"/>
  <c r="AI143" i="39" s="1"/>
  <c r="AJ143" i="39" s="1"/>
  <c r="AD143" i="39"/>
  <c r="AA143" i="39"/>
  <c r="Z143" i="39" a="1"/>
  <c r="Z143" i="39" s="1"/>
  <c r="U143" i="39"/>
  <c r="Q143" i="39" a="1"/>
  <c r="Q143" i="39" s="1"/>
  <c r="R143" i="39" s="1"/>
  <c r="L143" i="39"/>
  <c r="I143" i="39"/>
  <c r="H143" i="39" a="1"/>
  <c r="H143" i="39" s="1"/>
  <c r="GA142" i="39"/>
  <c r="FW142" i="39" a="1"/>
  <c r="FW142" i="39" s="1"/>
  <c r="FX142" i="39" s="1"/>
  <c r="FR142" i="39"/>
  <c r="FN142" i="39" a="1"/>
  <c r="FN142" i="39" s="1"/>
  <c r="FO142" i="39" s="1"/>
  <c r="FI142" i="39"/>
  <c r="FE142" i="39" a="1"/>
  <c r="FE142" i="39" s="1"/>
  <c r="FF142" i="39" s="1"/>
  <c r="EZ142" i="39"/>
  <c r="EW142" i="39"/>
  <c r="EV142" i="39" a="1"/>
  <c r="EV142" i="39" s="1"/>
  <c r="EQ142" i="39"/>
  <c r="EM142" i="39" a="1"/>
  <c r="EM142" i="39" s="1"/>
  <c r="EN142" i="39" s="1"/>
  <c r="EH142" i="39"/>
  <c r="ED142" i="39" a="1"/>
  <c r="ED142" i="39" s="1"/>
  <c r="EE142" i="39" s="1"/>
  <c r="DY142" i="39"/>
  <c r="DU142" i="39" a="1"/>
  <c r="DU142" i="39" s="1"/>
  <c r="DV142" i="39" s="1"/>
  <c r="DP142" i="39"/>
  <c r="DM142" i="39"/>
  <c r="DL142" i="39" a="1"/>
  <c r="DL142" i="39" s="1"/>
  <c r="DG142" i="39"/>
  <c r="DC142" i="39" a="1"/>
  <c r="DC142" i="39" s="1"/>
  <c r="DD142" i="39" s="1"/>
  <c r="CX142" i="39"/>
  <c r="CT142" i="39" a="1"/>
  <c r="CT142" i="39" s="1"/>
  <c r="CU142" i="39" s="1"/>
  <c r="CO142" i="39"/>
  <c r="CK142" i="39" a="1"/>
  <c r="CK142" i="39" s="1"/>
  <c r="CL142" i="39" s="1"/>
  <c r="CF142" i="39"/>
  <c r="CB142" i="39" a="1"/>
  <c r="CB142" i="39" s="1"/>
  <c r="CC142" i="39" s="1"/>
  <c r="BW142" i="39"/>
  <c r="BS142" i="39" a="1"/>
  <c r="BS142" i="39" s="1"/>
  <c r="BT142" i="39" s="1"/>
  <c r="BN142" i="39"/>
  <c r="BJ142" i="39" a="1"/>
  <c r="BJ142" i="39" s="1"/>
  <c r="BK142" i="39" s="1"/>
  <c r="BE142" i="39"/>
  <c r="BA142" i="39" a="1"/>
  <c r="BA142" i="39" s="1"/>
  <c r="BB142" i="39" s="1"/>
  <c r="AV142" i="39"/>
  <c r="AS142" i="39"/>
  <c r="AR142" i="39" a="1"/>
  <c r="AR142" i="39" s="1"/>
  <c r="AM142" i="39"/>
  <c r="AI142" i="39" a="1"/>
  <c r="AI142" i="39" s="1"/>
  <c r="AJ142" i="39" s="1"/>
  <c r="AD142" i="39"/>
  <c r="Z142" i="39" a="1"/>
  <c r="Z142" i="39" s="1"/>
  <c r="AA142" i="39" s="1"/>
  <c r="U142" i="39"/>
  <c r="Q142" i="39" a="1"/>
  <c r="Q142" i="39" s="1"/>
  <c r="R142" i="39" s="1"/>
  <c r="L142" i="39"/>
  <c r="I142" i="39"/>
  <c r="H142" i="39" a="1"/>
  <c r="H142" i="39" s="1"/>
  <c r="GA141" i="39"/>
  <c r="FW141" i="39" a="1"/>
  <c r="FW141" i="39" s="1"/>
  <c r="FX141" i="39" s="1"/>
  <c r="FR141" i="39"/>
  <c r="FN141" i="39" a="1"/>
  <c r="FN141" i="39" s="1"/>
  <c r="FO141" i="39" s="1"/>
  <c r="FI141" i="39"/>
  <c r="FE141" i="39" a="1"/>
  <c r="FE141" i="39" s="1"/>
  <c r="FF141" i="39" s="1"/>
  <c r="EZ141" i="39"/>
  <c r="EW141" i="39"/>
  <c r="EV141" i="39" a="1"/>
  <c r="EV141" i="39" s="1"/>
  <c r="EQ141" i="39"/>
  <c r="EM141" i="39" a="1"/>
  <c r="EM141" i="39" s="1"/>
  <c r="EN141" i="39" s="1"/>
  <c r="EH141" i="39"/>
  <c r="ED141" i="39" a="1"/>
  <c r="ED141" i="39" s="1"/>
  <c r="EE141" i="39" s="1"/>
  <c r="DY141" i="39"/>
  <c r="DU141" i="39" a="1"/>
  <c r="DU141" i="39" s="1"/>
  <c r="DV141" i="39" s="1"/>
  <c r="DP141" i="39"/>
  <c r="DM141" i="39"/>
  <c r="DL141" i="39" a="1"/>
  <c r="DL141" i="39" s="1"/>
  <c r="DG141" i="39"/>
  <c r="DC141" i="39" a="1"/>
  <c r="DC141" i="39" s="1"/>
  <c r="DD141" i="39" s="1"/>
  <c r="CX141" i="39"/>
  <c r="CT141" i="39" a="1"/>
  <c r="CT141" i="39" s="1"/>
  <c r="CU141" i="39" s="1"/>
  <c r="CO141" i="39"/>
  <c r="CK141" i="39" a="1"/>
  <c r="CK141" i="39" s="1"/>
  <c r="CL141" i="39" s="1"/>
  <c r="CF141" i="39"/>
  <c r="CB141" i="39" a="1"/>
  <c r="CB141" i="39" s="1"/>
  <c r="CC141" i="39" s="1"/>
  <c r="BW141" i="39"/>
  <c r="BS141" i="39" a="1"/>
  <c r="BS141" i="39" s="1"/>
  <c r="BT141" i="39" s="1"/>
  <c r="BN141" i="39"/>
  <c r="BJ141" i="39" a="1"/>
  <c r="BJ141" i="39" s="1"/>
  <c r="BK141" i="39" s="1"/>
  <c r="BE141" i="39"/>
  <c r="BA141" i="39" a="1"/>
  <c r="BA141" i="39" s="1"/>
  <c r="BB141" i="39" s="1"/>
  <c r="AV141" i="39"/>
  <c r="AS141" i="39"/>
  <c r="AR141" i="39" a="1"/>
  <c r="AR141" i="39" s="1"/>
  <c r="AM141" i="39"/>
  <c r="AI141" i="39" a="1"/>
  <c r="AI141" i="39" s="1"/>
  <c r="AJ141" i="39" s="1"/>
  <c r="AD141" i="39"/>
  <c r="Z141" i="39" a="1"/>
  <c r="Z141" i="39" s="1"/>
  <c r="AA141" i="39" s="1"/>
  <c r="U141" i="39"/>
  <c r="Q141" i="39" a="1"/>
  <c r="Q141" i="39" s="1"/>
  <c r="R141" i="39" s="1"/>
  <c r="L141" i="39"/>
  <c r="I141" i="39"/>
  <c r="H141" i="39" a="1"/>
  <c r="H141" i="39" s="1"/>
  <c r="GA140" i="39"/>
  <c r="FW140" i="39" a="1"/>
  <c r="FW140" i="39" s="1"/>
  <c r="FX140" i="39" s="1"/>
  <c r="FR140" i="39"/>
  <c r="FN140" i="39" a="1"/>
  <c r="FN140" i="39" s="1"/>
  <c r="FO140" i="39" s="1"/>
  <c r="FI140" i="39"/>
  <c r="FE140" i="39" a="1"/>
  <c r="FE140" i="39" s="1"/>
  <c r="FF140" i="39" s="1"/>
  <c r="EZ140" i="39"/>
  <c r="EW140" i="39"/>
  <c r="EV140" i="39" a="1"/>
  <c r="EV140" i="39" s="1"/>
  <c r="EQ140" i="39"/>
  <c r="EM140" i="39" a="1"/>
  <c r="EM140" i="39" s="1"/>
  <c r="EN140" i="39" s="1"/>
  <c r="EH140" i="39"/>
  <c r="ED140" i="39" a="1"/>
  <c r="ED140" i="39" s="1"/>
  <c r="EE140" i="39" s="1"/>
  <c r="DY140" i="39"/>
  <c r="DU140" i="39" a="1"/>
  <c r="DU140" i="39" s="1"/>
  <c r="DV140" i="39" s="1"/>
  <c r="DP140" i="39"/>
  <c r="DM140" i="39"/>
  <c r="DL140" i="39" a="1"/>
  <c r="DL140" i="39" s="1"/>
  <c r="DG140" i="39"/>
  <c r="DC140" i="39" a="1"/>
  <c r="DC140" i="39" s="1"/>
  <c r="DD140" i="39" s="1"/>
  <c r="CX140" i="39"/>
  <c r="CT140" i="39" a="1"/>
  <c r="CT140" i="39" s="1"/>
  <c r="CU140" i="39" s="1"/>
  <c r="CO140" i="39"/>
  <c r="CK140" i="39" a="1"/>
  <c r="CK140" i="39" s="1"/>
  <c r="CL140" i="39" s="1"/>
  <c r="CF140" i="39"/>
  <c r="CB140" i="39" a="1"/>
  <c r="CB140" i="39" s="1"/>
  <c r="CC140" i="39" s="1"/>
  <c r="BW140" i="39"/>
  <c r="BS140" i="39" a="1"/>
  <c r="BS140" i="39" s="1"/>
  <c r="BT140" i="39" s="1"/>
  <c r="BN140" i="39"/>
  <c r="BJ140" i="39" a="1"/>
  <c r="BJ140" i="39" s="1"/>
  <c r="BK140" i="39" s="1"/>
  <c r="BE140" i="39"/>
  <c r="BA140" i="39" a="1"/>
  <c r="BA140" i="39" s="1"/>
  <c r="BB140" i="39" s="1"/>
  <c r="AV140" i="39"/>
  <c r="AS140" i="39"/>
  <c r="AR140" i="39" a="1"/>
  <c r="AR140" i="39" s="1"/>
  <c r="AM140" i="39"/>
  <c r="AI140" i="39" a="1"/>
  <c r="AI140" i="39" s="1"/>
  <c r="AJ140" i="39" s="1"/>
  <c r="AD140" i="39"/>
  <c r="Z140" i="39" a="1"/>
  <c r="Z140" i="39" s="1"/>
  <c r="AA140" i="39" s="1"/>
  <c r="U140" i="39"/>
  <c r="Q140" i="39" a="1"/>
  <c r="Q140" i="39" s="1"/>
  <c r="R140" i="39" s="1"/>
  <c r="L140" i="39"/>
  <c r="I140" i="39"/>
  <c r="H140" i="39" a="1"/>
  <c r="H140" i="39" s="1"/>
  <c r="GA139" i="39"/>
  <c r="FW139" i="39" a="1"/>
  <c r="FW139" i="39" s="1"/>
  <c r="FX139" i="39" s="1"/>
  <c r="FR139" i="39"/>
  <c r="FN139" i="39" a="1"/>
  <c r="FN139" i="39" s="1"/>
  <c r="FO139" i="39" s="1"/>
  <c r="FI139" i="39"/>
  <c r="FE139" i="39" a="1"/>
  <c r="FE139" i="39" s="1"/>
  <c r="FF139" i="39" s="1"/>
  <c r="EZ139" i="39"/>
  <c r="EW139" i="39"/>
  <c r="EV139" i="39" a="1"/>
  <c r="EV139" i="39" s="1"/>
  <c r="EQ139" i="39"/>
  <c r="EM139" i="39" a="1"/>
  <c r="EM139" i="39" s="1"/>
  <c r="EN139" i="39" s="1"/>
  <c r="EH139" i="39"/>
  <c r="ED139" i="39" a="1"/>
  <c r="ED139" i="39" s="1"/>
  <c r="EE139" i="39" s="1"/>
  <c r="DY139" i="39"/>
  <c r="DU139" i="39" a="1"/>
  <c r="DU139" i="39" s="1"/>
  <c r="DV139" i="39" s="1"/>
  <c r="DP139" i="39"/>
  <c r="DM139" i="39"/>
  <c r="DL139" i="39" a="1"/>
  <c r="DL139" i="39" s="1"/>
  <c r="DG139" i="39"/>
  <c r="DC139" i="39" a="1"/>
  <c r="DC139" i="39" s="1"/>
  <c r="DD139" i="39" s="1"/>
  <c r="CX139" i="39"/>
  <c r="CT139" i="39" a="1"/>
  <c r="CT139" i="39" s="1"/>
  <c r="CU139" i="39" s="1"/>
  <c r="CO139" i="39"/>
  <c r="CK139" i="39" a="1"/>
  <c r="CK139" i="39" s="1"/>
  <c r="CL139" i="39" s="1"/>
  <c r="CF139" i="39"/>
  <c r="CB139" i="39" a="1"/>
  <c r="CB139" i="39" s="1"/>
  <c r="CC139" i="39" s="1"/>
  <c r="BW139" i="39"/>
  <c r="BS139" i="39" a="1"/>
  <c r="BS139" i="39" s="1"/>
  <c r="BT139" i="39" s="1"/>
  <c r="BN139" i="39"/>
  <c r="BJ139" i="39" a="1"/>
  <c r="BJ139" i="39" s="1"/>
  <c r="BK139" i="39" s="1"/>
  <c r="BE139" i="39"/>
  <c r="BA139" i="39" a="1"/>
  <c r="BA139" i="39" s="1"/>
  <c r="BB139" i="39" s="1"/>
  <c r="AV139" i="39"/>
  <c r="AS139" i="39"/>
  <c r="AR139" i="39" a="1"/>
  <c r="AR139" i="39" s="1"/>
  <c r="AM139" i="39"/>
  <c r="AI139" i="39" a="1"/>
  <c r="AI139" i="39" s="1"/>
  <c r="AJ139" i="39" s="1"/>
  <c r="AD139" i="39"/>
  <c r="AA139" i="39"/>
  <c r="Z139" i="39" a="1"/>
  <c r="Z139" i="39" s="1"/>
  <c r="U139" i="39"/>
  <c r="Q139" i="39" a="1"/>
  <c r="Q139" i="39" s="1"/>
  <c r="R139" i="39" s="1"/>
  <c r="L139" i="39"/>
  <c r="GA138" i="39"/>
  <c r="FW138" i="39" a="1"/>
  <c r="FW138" i="39" s="1"/>
  <c r="FX138" i="39" s="1"/>
  <c r="FR138" i="39"/>
  <c r="FN138" i="39" a="1"/>
  <c r="FN138" i="39" s="1"/>
  <c r="FO138" i="39" s="1"/>
  <c r="FI138" i="39"/>
  <c r="FE138" i="39" a="1"/>
  <c r="FE138" i="39" s="1"/>
  <c r="FF138" i="39" s="1"/>
  <c r="EZ138" i="39"/>
  <c r="EW138" i="39"/>
  <c r="EV138" i="39" a="1"/>
  <c r="EV138" i="39" s="1"/>
  <c r="EQ138" i="39"/>
  <c r="EM138" i="39" a="1"/>
  <c r="EM138" i="39" s="1"/>
  <c r="EN138" i="39" s="1"/>
  <c r="EH138" i="39"/>
  <c r="ED138" i="39" a="1"/>
  <c r="ED138" i="39" s="1"/>
  <c r="EE138" i="39" s="1"/>
  <c r="DY138" i="39"/>
  <c r="DU138" i="39" a="1"/>
  <c r="DU138" i="39" s="1"/>
  <c r="DV138" i="39" s="1"/>
  <c r="DP138" i="39"/>
  <c r="DM138" i="39"/>
  <c r="DL138" i="39" a="1"/>
  <c r="DL138" i="39" s="1"/>
  <c r="DG138" i="39"/>
  <c r="DC138" i="39" a="1"/>
  <c r="DC138" i="39" s="1"/>
  <c r="DD138" i="39" s="1"/>
  <c r="CX138" i="39"/>
  <c r="CT138" i="39" a="1"/>
  <c r="CT138" i="39" s="1"/>
  <c r="CU138" i="39" s="1"/>
  <c r="CO138" i="39"/>
  <c r="CK138" i="39" a="1"/>
  <c r="CK138" i="39" s="1"/>
  <c r="CL138" i="39" s="1"/>
  <c r="CF138" i="39"/>
  <c r="CB138" i="39" a="1"/>
  <c r="CB138" i="39" s="1"/>
  <c r="CC138" i="39" s="1"/>
  <c r="BW138" i="39"/>
  <c r="BS138" i="39" a="1"/>
  <c r="BS138" i="39" s="1"/>
  <c r="BT138" i="39" s="1"/>
  <c r="BN138" i="39"/>
  <c r="BJ138" i="39" a="1"/>
  <c r="BJ138" i="39" s="1"/>
  <c r="BK138" i="39" s="1"/>
  <c r="BE138" i="39"/>
  <c r="BA138" i="39" a="1"/>
  <c r="BA138" i="39" s="1"/>
  <c r="BB138" i="39" s="1"/>
  <c r="AV138" i="39"/>
  <c r="AS138" i="39"/>
  <c r="AR138" i="39" a="1"/>
  <c r="AR138" i="39" s="1"/>
  <c r="AM138" i="39"/>
  <c r="AI138" i="39" a="1"/>
  <c r="AI138" i="39" s="1"/>
  <c r="AJ138" i="39" s="1"/>
  <c r="AD138" i="39"/>
  <c r="Z138" i="39" a="1"/>
  <c r="Z138" i="39" s="1"/>
  <c r="AA138" i="39" s="1"/>
  <c r="U138" i="39"/>
  <c r="Q138" i="39" a="1"/>
  <c r="Q138" i="39" s="1"/>
  <c r="R138" i="39" s="1"/>
  <c r="L138" i="39"/>
  <c r="GA137" i="39"/>
  <c r="FW137" i="39" a="1"/>
  <c r="FW137" i="39" s="1"/>
  <c r="FX137" i="39" s="1"/>
  <c r="FR137" i="39"/>
  <c r="FN137" i="39" a="1"/>
  <c r="FN137" i="39" s="1"/>
  <c r="FO137" i="39" s="1"/>
  <c r="FI137" i="39"/>
  <c r="FE137" i="39" a="1"/>
  <c r="FE137" i="39" s="1"/>
  <c r="FF137" i="39" s="1"/>
  <c r="EZ137" i="39"/>
  <c r="EW137" i="39"/>
  <c r="EV137" i="39" a="1"/>
  <c r="EV137" i="39" s="1"/>
  <c r="EQ137" i="39"/>
  <c r="EM137" i="39" a="1"/>
  <c r="EM137" i="39" s="1"/>
  <c r="EN137" i="39" s="1"/>
  <c r="EH137" i="39"/>
  <c r="ED137" i="39" a="1"/>
  <c r="ED137" i="39" s="1"/>
  <c r="EE137" i="39" s="1"/>
  <c r="DY137" i="39"/>
  <c r="DU137" i="39" a="1"/>
  <c r="DU137" i="39" s="1"/>
  <c r="DV137" i="39" s="1"/>
  <c r="DP137" i="39"/>
  <c r="DM137" i="39"/>
  <c r="DL137" i="39" a="1"/>
  <c r="DL137" i="39" s="1"/>
  <c r="DG137" i="39"/>
  <c r="DC137" i="39" a="1"/>
  <c r="DC137" i="39" s="1"/>
  <c r="DD137" i="39" s="1"/>
  <c r="CX137" i="39"/>
  <c r="CT137" i="39" a="1"/>
  <c r="CT137" i="39" s="1"/>
  <c r="CU137" i="39" s="1"/>
  <c r="CO137" i="39"/>
  <c r="CK137" i="39" a="1"/>
  <c r="CK137" i="39" s="1"/>
  <c r="CL137" i="39" s="1"/>
  <c r="CF137" i="39"/>
  <c r="CB137" i="39" a="1"/>
  <c r="CB137" i="39" s="1"/>
  <c r="CC137" i="39" s="1"/>
  <c r="BW137" i="39"/>
  <c r="BS137" i="39" a="1"/>
  <c r="BS137" i="39" s="1"/>
  <c r="BT137" i="39" s="1"/>
  <c r="BN137" i="39"/>
  <c r="BJ137" i="39" a="1"/>
  <c r="BJ137" i="39" s="1"/>
  <c r="BK137" i="39" s="1"/>
  <c r="BE137" i="39"/>
  <c r="BA137" i="39" a="1"/>
  <c r="BA137" i="39" s="1"/>
  <c r="BB137" i="39" s="1"/>
  <c r="AV137" i="39"/>
  <c r="AS137" i="39"/>
  <c r="AR137" i="39" a="1"/>
  <c r="AR137" i="39" s="1"/>
  <c r="AM137" i="39"/>
  <c r="AI137" i="39" a="1"/>
  <c r="AI137" i="39" s="1"/>
  <c r="AJ137" i="39" s="1"/>
  <c r="AD137" i="39"/>
  <c r="AA137" i="39"/>
  <c r="Z137" i="39" a="1"/>
  <c r="Z137" i="39" s="1"/>
  <c r="U137" i="39"/>
  <c r="Q137" i="39" a="1"/>
  <c r="Q137" i="39" s="1"/>
  <c r="R137" i="39" s="1"/>
  <c r="L137" i="39"/>
  <c r="GA136" i="39"/>
  <c r="FW136" i="39" a="1"/>
  <c r="FW136" i="39" s="1"/>
  <c r="FX136" i="39" s="1"/>
  <c r="FR136" i="39"/>
  <c r="FN136" i="39" a="1"/>
  <c r="FN136" i="39" s="1"/>
  <c r="FO136" i="39" s="1"/>
  <c r="FI136" i="39"/>
  <c r="FE136" i="39" a="1"/>
  <c r="FE136" i="39" s="1"/>
  <c r="FF136" i="39" s="1"/>
  <c r="EZ136" i="39"/>
  <c r="EW136" i="39"/>
  <c r="EV136" i="39" a="1"/>
  <c r="EV136" i="39" s="1"/>
  <c r="EQ136" i="39"/>
  <c r="EM136" i="39" a="1"/>
  <c r="EM136" i="39" s="1"/>
  <c r="EN136" i="39" s="1"/>
  <c r="EH136" i="39"/>
  <c r="ED136" i="39" a="1"/>
  <c r="ED136" i="39" s="1"/>
  <c r="EE136" i="39" s="1"/>
  <c r="DY136" i="39"/>
  <c r="DU136" i="39" a="1"/>
  <c r="DU136" i="39" s="1"/>
  <c r="DV136" i="39" s="1"/>
  <c r="DP136" i="39"/>
  <c r="DM136" i="39"/>
  <c r="DL136" i="39" a="1"/>
  <c r="DL136" i="39" s="1"/>
  <c r="DG136" i="39"/>
  <c r="DC136" i="39" a="1"/>
  <c r="DC136" i="39" s="1"/>
  <c r="DD136" i="39" s="1"/>
  <c r="CX136" i="39"/>
  <c r="CT136" i="39" a="1"/>
  <c r="CT136" i="39" s="1"/>
  <c r="CU136" i="39" s="1"/>
  <c r="CO136" i="39"/>
  <c r="CK136" i="39" a="1"/>
  <c r="CK136" i="39" s="1"/>
  <c r="CL136" i="39" s="1"/>
  <c r="CF136" i="39"/>
  <c r="CB136" i="39" a="1"/>
  <c r="CB136" i="39" s="1"/>
  <c r="CC136" i="39" s="1"/>
  <c r="BW136" i="39"/>
  <c r="BS136" i="39" a="1"/>
  <c r="BS136" i="39" s="1"/>
  <c r="BT136" i="39" s="1"/>
  <c r="BN136" i="39"/>
  <c r="BJ136" i="39" a="1"/>
  <c r="BJ136" i="39" s="1"/>
  <c r="BK136" i="39" s="1"/>
  <c r="BE136" i="39"/>
  <c r="BA136" i="39" a="1"/>
  <c r="BA136" i="39" s="1"/>
  <c r="BB136" i="39" s="1"/>
  <c r="AV136" i="39"/>
  <c r="AS136" i="39"/>
  <c r="AR136" i="39" a="1"/>
  <c r="AR136" i="39" s="1"/>
  <c r="AM136" i="39"/>
  <c r="AI136" i="39" a="1"/>
  <c r="AI136" i="39" s="1"/>
  <c r="AJ136" i="39" s="1"/>
  <c r="AD136" i="39"/>
  <c r="Z136" i="39" a="1"/>
  <c r="Z136" i="39" s="1"/>
  <c r="AA136" i="39" s="1"/>
  <c r="U136" i="39"/>
  <c r="Q136" i="39" a="1"/>
  <c r="Q136" i="39" s="1"/>
  <c r="R136" i="39" s="1"/>
  <c r="L136" i="39"/>
  <c r="GA135" i="39"/>
  <c r="FW135" i="39" a="1"/>
  <c r="FW135" i="39" s="1"/>
  <c r="FX135" i="39" s="1"/>
  <c r="FR135" i="39"/>
  <c r="FN135" i="39" a="1"/>
  <c r="FN135" i="39" s="1"/>
  <c r="FO135" i="39" s="1"/>
  <c r="FI135" i="39"/>
  <c r="FE135" i="39" a="1"/>
  <c r="FE135" i="39" s="1"/>
  <c r="FF135" i="39" s="1"/>
  <c r="EZ135" i="39"/>
  <c r="EW135" i="39"/>
  <c r="EV135" i="39" a="1"/>
  <c r="EV135" i="39" s="1"/>
  <c r="EQ135" i="39"/>
  <c r="EM135" i="39" a="1"/>
  <c r="EM135" i="39" s="1"/>
  <c r="EN135" i="39" s="1"/>
  <c r="EH135" i="39"/>
  <c r="ED135" i="39" a="1"/>
  <c r="ED135" i="39" s="1"/>
  <c r="EE135" i="39" s="1"/>
  <c r="DY135" i="39"/>
  <c r="DU135" i="39" a="1"/>
  <c r="DU135" i="39" s="1"/>
  <c r="DV135" i="39" s="1"/>
  <c r="DP135" i="39"/>
  <c r="DM135" i="39"/>
  <c r="DL135" i="39" a="1"/>
  <c r="DL135" i="39" s="1"/>
  <c r="DG135" i="39"/>
  <c r="DC135" i="39" a="1"/>
  <c r="DC135" i="39" s="1"/>
  <c r="DD135" i="39" s="1"/>
  <c r="CX135" i="39"/>
  <c r="CT135" i="39" a="1"/>
  <c r="CT135" i="39" s="1"/>
  <c r="CU135" i="39" s="1"/>
  <c r="CO135" i="39"/>
  <c r="CK135" i="39" a="1"/>
  <c r="CK135" i="39" s="1"/>
  <c r="CL135" i="39" s="1"/>
  <c r="CF135" i="39"/>
  <c r="CB135" i="39" a="1"/>
  <c r="CB135" i="39" s="1"/>
  <c r="CC135" i="39" s="1"/>
  <c r="BW135" i="39"/>
  <c r="BS135" i="39" a="1"/>
  <c r="BS135" i="39" s="1"/>
  <c r="BT135" i="39" s="1"/>
  <c r="BN135" i="39"/>
  <c r="BJ135" i="39" a="1"/>
  <c r="BJ135" i="39" s="1"/>
  <c r="BK135" i="39" s="1"/>
  <c r="BE135" i="39"/>
  <c r="BA135" i="39" a="1"/>
  <c r="BA135" i="39" s="1"/>
  <c r="BB135" i="39" s="1"/>
  <c r="AV135" i="39"/>
  <c r="AS135" i="39"/>
  <c r="AR135" i="39" a="1"/>
  <c r="AR135" i="39" s="1"/>
  <c r="AM135" i="39"/>
  <c r="AI135" i="39" a="1"/>
  <c r="AI135" i="39" s="1"/>
  <c r="AJ135" i="39" s="1"/>
  <c r="AD135" i="39"/>
  <c r="AA135" i="39"/>
  <c r="Z135" i="39" a="1"/>
  <c r="Z135" i="39" s="1"/>
  <c r="U135" i="39"/>
  <c r="Q135" i="39" a="1"/>
  <c r="Q135" i="39" s="1"/>
  <c r="R135" i="39" s="1"/>
  <c r="L135" i="39"/>
  <c r="GA134" i="39"/>
  <c r="FW134" i="39" a="1"/>
  <c r="FW134" i="39" s="1"/>
  <c r="FX134" i="39" s="1"/>
  <c r="FR134" i="39"/>
  <c r="FN134" i="39" a="1"/>
  <c r="FN134" i="39" s="1"/>
  <c r="FO134" i="39" s="1"/>
  <c r="FI134" i="39"/>
  <c r="FE134" i="39" a="1"/>
  <c r="FE134" i="39" s="1"/>
  <c r="FF134" i="39" s="1"/>
  <c r="EZ134" i="39"/>
  <c r="EW134" i="39"/>
  <c r="EV134" i="39" a="1"/>
  <c r="EV134" i="39" s="1"/>
  <c r="EQ134" i="39"/>
  <c r="EM134" i="39" a="1"/>
  <c r="EM134" i="39" s="1"/>
  <c r="EN134" i="39" s="1"/>
  <c r="EH134" i="39"/>
  <c r="ED134" i="39" a="1"/>
  <c r="ED134" i="39" s="1"/>
  <c r="EE134" i="39" s="1"/>
  <c r="DY134" i="39"/>
  <c r="DU134" i="39" a="1"/>
  <c r="DU134" i="39" s="1"/>
  <c r="DV134" i="39" s="1"/>
  <c r="DP134" i="39"/>
  <c r="DM134" i="39"/>
  <c r="DL134" i="39" a="1"/>
  <c r="DL134" i="39" s="1"/>
  <c r="DG134" i="39"/>
  <c r="DC134" i="39" a="1"/>
  <c r="DC134" i="39" s="1"/>
  <c r="DD134" i="39" s="1"/>
  <c r="CX134" i="39"/>
  <c r="CT134" i="39" a="1"/>
  <c r="CT134" i="39" s="1"/>
  <c r="CU134" i="39" s="1"/>
  <c r="CO134" i="39"/>
  <c r="CK134" i="39" a="1"/>
  <c r="CK134" i="39" s="1"/>
  <c r="CL134" i="39" s="1"/>
  <c r="CF134" i="39"/>
  <c r="CB134" i="39" a="1"/>
  <c r="CB134" i="39" s="1"/>
  <c r="CC134" i="39" s="1"/>
  <c r="BW134" i="39"/>
  <c r="BS134" i="39" a="1"/>
  <c r="BS134" i="39" s="1"/>
  <c r="BT134" i="39" s="1"/>
  <c r="BN134" i="39"/>
  <c r="BJ134" i="39" a="1"/>
  <c r="BJ134" i="39" s="1"/>
  <c r="BK134" i="39" s="1"/>
  <c r="BE134" i="39"/>
  <c r="BA134" i="39" a="1"/>
  <c r="BA134" i="39" s="1"/>
  <c r="BB134" i="39" s="1"/>
  <c r="AV134" i="39"/>
  <c r="AS134" i="39"/>
  <c r="AR134" i="39" a="1"/>
  <c r="AR134" i="39" s="1"/>
  <c r="AM134" i="39"/>
  <c r="AI134" i="39" a="1"/>
  <c r="AI134" i="39" s="1"/>
  <c r="AJ134" i="39" s="1"/>
  <c r="AD134" i="39"/>
  <c r="Z134" i="39" a="1"/>
  <c r="Z134" i="39" s="1"/>
  <c r="AA134" i="39" s="1"/>
  <c r="U134" i="39"/>
  <c r="Q134" i="39" a="1"/>
  <c r="Q134" i="39" s="1"/>
  <c r="R134" i="39" s="1"/>
  <c r="L134" i="39"/>
  <c r="GA133" i="39"/>
  <c r="FW133" i="39" a="1"/>
  <c r="FW133" i="39" s="1"/>
  <c r="FX133" i="39" s="1"/>
  <c r="FR133" i="39"/>
  <c r="FN133" i="39" a="1"/>
  <c r="FN133" i="39" s="1"/>
  <c r="FO133" i="39" s="1"/>
  <c r="FI133" i="39"/>
  <c r="FE133" i="39" a="1"/>
  <c r="FE133" i="39" s="1"/>
  <c r="FF133" i="39" s="1"/>
  <c r="EZ133" i="39"/>
  <c r="EW133" i="39"/>
  <c r="EV133" i="39" a="1"/>
  <c r="EV133" i="39" s="1"/>
  <c r="EQ133" i="39"/>
  <c r="EM133" i="39" a="1"/>
  <c r="EM133" i="39" s="1"/>
  <c r="EN133" i="39" s="1"/>
  <c r="EH133" i="39"/>
  <c r="ED133" i="39" a="1"/>
  <c r="ED133" i="39" s="1"/>
  <c r="EE133" i="39" s="1"/>
  <c r="DY133" i="39"/>
  <c r="DU133" i="39" a="1"/>
  <c r="DU133" i="39" s="1"/>
  <c r="DV133" i="39" s="1"/>
  <c r="DP133" i="39"/>
  <c r="DM133" i="39"/>
  <c r="DL133" i="39" a="1"/>
  <c r="DL133" i="39" s="1"/>
  <c r="DG133" i="39"/>
  <c r="DC133" i="39" a="1"/>
  <c r="DC133" i="39" s="1"/>
  <c r="DD133" i="39" s="1"/>
  <c r="CX133" i="39"/>
  <c r="CT133" i="39" a="1"/>
  <c r="CT133" i="39" s="1"/>
  <c r="CU133" i="39" s="1"/>
  <c r="CO133" i="39"/>
  <c r="CK133" i="39" a="1"/>
  <c r="CK133" i="39" s="1"/>
  <c r="CL133" i="39" s="1"/>
  <c r="CF133" i="39"/>
  <c r="CB133" i="39" a="1"/>
  <c r="CB133" i="39" s="1"/>
  <c r="CC133" i="39" s="1"/>
  <c r="BW133" i="39"/>
  <c r="BS133" i="39" a="1"/>
  <c r="BS133" i="39" s="1"/>
  <c r="BT133" i="39" s="1"/>
  <c r="BN133" i="39"/>
  <c r="BJ133" i="39" a="1"/>
  <c r="BJ133" i="39" s="1"/>
  <c r="BK133" i="39" s="1"/>
  <c r="BE133" i="39"/>
  <c r="BA133" i="39" a="1"/>
  <c r="BA133" i="39" s="1"/>
  <c r="BB133" i="39" s="1"/>
  <c r="AV133" i="39"/>
  <c r="AS133" i="39"/>
  <c r="AR133" i="39" a="1"/>
  <c r="AR133" i="39" s="1"/>
  <c r="AM133" i="39"/>
  <c r="AI133" i="39" a="1"/>
  <c r="AI133" i="39" s="1"/>
  <c r="AJ133" i="39" s="1"/>
  <c r="AD133" i="39"/>
  <c r="AA133" i="39"/>
  <c r="Z133" i="39" a="1"/>
  <c r="Z133" i="39" s="1"/>
  <c r="U133" i="39"/>
  <c r="Q133" i="39" a="1"/>
  <c r="Q133" i="39" s="1"/>
  <c r="R133" i="39" s="1"/>
  <c r="L133" i="39"/>
  <c r="GA132" i="39"/>
  <c r="FW132" i="39" a="1"/>
  <c r="FW132" i="39" s="1"/>
  <c r="FX132" i="39" s="1"/>
  <c r="FR132" i="39"/>
  <c r="FN132" i="39" a="1"/>
  <c r="FN132" i="39" s="1"/>
  <c r="FO132" i="39" s="1"/>
  <c r="FI132" i="39"/>
  <c r="FE132" i="39" a="1"/>
  <c r="FE132" i="39" s="1"/>
  <c r="FF132" i="39" s="1"/>
  <c r="EZ132" i="39"/>
  <c r="EW132" i="39"/>
  <c r="EV132" i="39" a="1"/>
  <c r="EV132" i="39" s="1"/>
  <c r="EQ132" i="39"/>
  <c r="EM132" i="39" a="1"/>
  <c r="EM132" i="39" s="1"/>
  <c r="EN132" i="39" s="1"/>
  <c r="EH132" i="39"/>
  <c r="ED132" i="39" a="1"/>
  <c r="ED132" i="39" s="1"/>
  <c r="EE132" i="39" s="1"/>
  <c r="DY132" i="39"/>
  <c r="DU132" i="39" a="1"/>
  <c r="DU132" i="39" s="1"/>
  <c r="DV132" i="39" s="1"/>
  <c r="DP132" i="39"/>
  <c r="DM132" i="39"/>
  <c r="DL132" i="39" a="1"/>
  <c r="DL132" i="39" s="1"/>
  <c r="DG132" i="39"/>
  <c r="DC132" i="39" a="1"/>
  <c r="DC132" i="39" s="1"/>
  <c r="DD132" i="39" s="1"/>
  <c r="CX132" i="39"/>
  <c r="CT132" i="39" a="1"/>
  <c r="CT132" i="39" s="1"/>
  <c r="CU132" i="39" s="1"/>
  <c r="CO132" i="39"/>
  <c r="CK132" i="39" a="1"/>
  <c r="CK132" i="39" s="1"/>
  <c r="CL132" i="39" s="1"/>
  <c r="CF132" i="39"/>
  <c r="CB132" i="39" a="1"/>
  <c r="CB132" i="39" s="1"/>
  <c r="CC132" i="39" s="1"/>
  <c r="BW132" i="39"/>
  <c r="BS132" i="39" a="1"/>
  <c r="BS132" i="39" s="1"/>
  <c r="BT132" i="39" s="1"/>
  <c r="BN132" i="39"/>
  <c r="BJ132" i="39" a="1"/>
  <c r="BJ132" i="39" s="1"/>
  <c r="BK132" i="39" s="1"/>
  <c r="BE132" i="39"/>
  <c r="BA132" i="39" a="1"/>
  <c r="BA132" i="39" s="1"/>
  <c r="BB132" i="39" s="1"/>
  <c r="AV132" i="39"/>
  <c r="AS132" i="39"/>
  <c r="AR132" i="39" a="1"/>
  <c r="AR132" i="39" s="1"/>
  <c r="AM132" i="39"/>
  <c r="AI132" i="39" a="1"/>
  <c r="AI132" i="39" s="1"/>
  <c r="AJ132" i="39" s="1"/>
  <c r="AD132" i="39"/>
  <c r="Z132" i="39" a="1"/>
  <c r="Z132" i="39" s="1"/>
  <c r="AA132" i="39" s="1"/>
  <c r="U132" i="39"/>
  <c r="Q132" i="39" a="1"/>
  <c r="Q132" i="39" s="1"/>
  <c r="R132" i="39" s="1"/>
  <c r="L132" i="39"/>
  <c r="GA131" i="39"/>
  <c r="FW131" i="39" a="1"/>
  <c r="FW131" i="39" s="1"/>
  <c r="FX131" i="39" s="1"/>
  <c r="FR131" i="39"/>
  <c r="FN131" i="39" a="1"/>
  <c r="FN131" i="39" s="1"/>
  <c r="FO131" i="39" s="1"/>
  <c r="FI131" i="39"/>
  <c r="FE131" i="39" a="1"/>
  <c r="FE131" i="39" s="1"/>
  <c r="FF131" i="39" s="1"/>
  <c r="EZ131" i="39"/>
  <c r="EW131" i="39"/>
  <c r="EV131" i="39" a="1"/>
  <c r="EV131" i="39" s="1"/>
  <c r="EQ131" i="39"/>
  <c r="EM131" i="39" a="1"/>
  <c r="EM131" i="39" s="1"/>
  <c r="EN131" i="39" s="1"/>
  <c r="EH131" i="39"/>
  <c r="ED131" i="39" a="1"/>
  <c r="ED131" i="39" s="1"/>
  <c r="EE131" i="39" s="1"/>
  <c r="DY131" i="39"/>
  <c r="DU131" i="39" a="1"/>
  <c r="DU131" i="39" s="1"/>
  <c r="DV131" i="39" s="1"/>
  <c r="DP131" i="39"/>
  <c r="DM131" i="39"/>
  <c r="DL131" i="39" a="1"/>
  <c r="DL131" i="39" s="1"/>
  <c r="DG131" i="39"/>
  <c r="DC131" i="39" a="1"/>
  <c r="DC131" i="39" s="1"/>
  <c r="DD131" i="39" s="1"/>
  <c r="CX131" i="39"/>
  <c r="CT131" i="39" a="1"/>
  <c r="CT131" i="39" s="1"/>
  <c r="CU131" i="39" s="1"/>
  <c r="CO131" i="39"/>
  <c r="CK131" i="39" a="1"/>
  <c r="CK131" i="39" s="1"/>
  <c r="CL131" i="39" s="1"/>
  <c r="CF131" i="39"/>
  <c r="CB131" i="39" a="1"/>
  <c r="CB131" i="39" s="1"/>
  <c r="CC131" i="39" s="1"/>
  <c r="BW131" i="39"/>
  <c r="BS131" i="39" a="1"/>
  <c r="BS131" i="39" s="1"/>
  <c r="BT131" i="39" s="1"/>
  <c r="BN131" i="39"/>
  <c r="BJ131" i="39" a="1"/>
  <c r="BJ131" i="39" s="1"/>
  <c r="BK131" i="39" s="1"/>
  <c r="BE131" i="39"/>
  <c r="BA131" i="39" a="1"/>
  <c r="BA131" i="39" s="1"/>
  <c r="BB131" i="39" s="1"/>
  <c r="AV131" i="39"/>
  <c r="AS131" i="39"/>
  <c r="AR131" i="39" a="1"/>
  <c r="AR131" i="39" s="1"/>
  <c r="AM131" i="39"/>
  <c r="AI131" i="39" a="1"/>
  <c r="AI131" i="39" s="1"/>
  <c r="AJ131" i="39" s="1"/>
  <c r="AD131" i="39"/>
  <c r="Z131" i="39" a="1"/>
  <c r="Z131" i="39" s="1"/>
  <c r="AA131" i="39" s="1"/>
  <c r="U131" i="39"/>
  <c r="Q131" i="39" a="1"/>
  <c r="Q131" i="39" s="1"/>
  <c r="R131" i="39" s="1"/>
  <c r="L131" i="39"/>
  <c r="GA130" i="39"/>
  <c r="FW130" i="39" a="1"/>
  <c r="FW130" i="39" s="1"/>
  <c r="FX130" i="39" s="1"/>
  <c r="FR130" i="39"/>
  <c r="FN130" i="39" a="1"/>
  <c r="FN130" i="39" s="1"/>
  <c r="FO130" i="39" s="1"/>
  <c r="FI130" i="39"/>
  <c r="FE130" i="39" a="1"/>
  <c r="FE130" i="39" s="1"/>
  <c r="FF130" i="39" s="1"/>
  <c r="EZ130" i="39"/>
  <c r="EW130" i="39"/>
  <c r="EV130" i="39" a="1"/>
  <c r="EV130" i="39" s="1"/>
  <c r="EQ130" i="39"/>
  <c r="EM130" i="39" a="1"/>
  <c r="EM130" i="39" s="1"/>
  <c r="EN130" i="39" s="1"/>
  <c r="EH130" i="39"/>
  <c r="ED130" i="39" a="1"/>
  <c r="ED130" i="39" s="1"/>
  <c r="EE130" i="39" s="1"/>
  <c r="DY130" i="39"/>
  <c r="DU130" i="39" a="1"/>
  <c r="DU130" i="39" s="1"/>
  <c r="DV130" i="39" s="1"/>
  <c r="DP130" i="39"/>
  <c r="DM130" i="39"/>
  <c r="DL130" i="39" a="1"/>
  <c r="DL130" i="39" s="1"/>
  <c r="DG130" i="39"/>
  <c r="DC130" i="39" a="1"/>
  <c r="DC130" i="39" s="1"/>
  <c r="DD130" i="39" s="1"/>
  <c r="CX130" i="39"/>
  <c r="CT130" i="39" a="1"/>
  <c r="CT130" i="39" s="1"/>
  <c r="CU130" i="39" s="1"/>
  <c r="CO130" i="39"/>
  <c r="CK130" i="39" a="1"/>
  <c r="CK130" i="39" s="1"/>
  <c r="CL130" i="39" s="1"/>
  <c r="CF130" i="39"/>
  <c r="CB130" i="39" a="1"/>
  <c r="CB130" i="39" s="1"/>
  <c r="CC130" i="39" s="1"/>
  <c r="BW130" i="39"/>
  <c r="BS130" i="39" a="1"/>
  <c r="BS130" i="39" s="1"/>
  <c r="BT130" i="39" s="1"/>
  <c r="BN130" i="39"/>
  <c r="BJ130" i="39" a="1"/>
  <c r="BJ130" i="39" s="1"/>
  <c r="BK130" i="39" s="1"/>
  <c r="BE130" i="39"/>
  <c r="BA130" i="39" a="1"/>
  <c r="BA130" i="39" s="1"/>
  <c r="BB130" i="39" s="1"/>
  <c r="AV130" i="39"/>
  <c r="AS130" i="39"/>
  <c r="AR130" i="39" a="1"/>
  <c r="AR130" i="39" s="1"/>
  <c r="AM130" i="39"/>
  <c r="AI130" i="39" a="1"/>
  <c r="AI130" i="39" s="1"/>
  <c r="AJ130" i="39" s="1"/>
  <c r="AD130" i="39"/>
  <c r="Z130" i="39" a="1"/>
  <c r="Z130" i="39" s="1"/>
  <c r="AA130" i="39" s="1"/>
  <c r="U130" i="39"/>
  <c r="Q130" i="39" a="1"/>
  <c r="Q130" i="39" s="1"/>
  <c r="R130" i="39" s="1"/>
  <c r="L130" i="39"/>
  <c r="GA129" i="39"/>
  <c r="FW129" i="39" a="1"/>
  <c r="FW129" i="39" s="1"/>
  <c r="FX129" i="39" s="1"/>
  <c r="FR129" i="39"/>
  <c r="FN129" i="39" a="1"/>
  <c r="FN129" i="39" s="1"/>
  <c r="FO129" i="39" s="1"/>
  <c r="FI129" i="39"/>
  <c r="FE129" i="39" a="1"/>
  <c r="FE129" i="39" s="1"/>
  <c r="FF129" i="39" s="1"/>
  <c r="EZ129" i="39"/>
  <c r="EW129" i="39"/>
  <c r="EV129" i="39" a="1"/>
  <c r="EV129" i="39" s="1"/>
  <c r="EQ129" i="39"/>
  <c r="EM129" i="39" a="1"/>
  <c r="EM129" i="39" s="1"/>
  <c r="EN129" i="39" s="1"/>
  <c r="EH129" i="39"/>
  <c r="ED129" i="39" a="1"/>
  <c r="ED129" i="39" s="1"/>
  <c r="EE129" i="39" s="1"/>
  <c r="DY129" i="39"/>
  <c r="DU129" i="39" a="1"/>
  <c r="DU129" i="39" s="1"/>
  <c r="DV129" i="39" s="1"/>
  <c r="DP129" i="39"/>
  <c r="DM129" i="39"/>
  <c r="DL129" i="39" a="1"/>
  <c r="DL129" i="39" s="1"/>
  <c r="DG129" i="39"/>
  <c r="DC129" i="39" a="1"/>
  <c r="DC129" i="39" s="1"/>
  <c r="DD129" i="39" s="1"/>
  <c r="CX129" i="39"/>
  <c r="CT129" i="39" a="1"/>
  <c r="CT129" i="39" s="1"/>
  <c r="CU129" i="39" s="1"/>
  <c r="CO129" i="39"/>
  <c r="CK129" i="39" a="1"/>
  <c r="CK129" i="39" s="1"/>
  <c r="CL129" i="39" s="1"/>
  <c r="CF129" i="39"/>
  <c r="CB129" i="39" a="1"/>
  <c r="CB129" i="39" s="1"/>
  <c r="CC129" i="39" s="1"/>
  <c r="BW129" i="39"/>
  <c r="BS129" i="39" a="1"/>
  <c r="BS129" i="39" s="1"/>
  <c r="BT129" i="39" s="1"/>
  <c r="BN129" i="39"/>
  <c r="BJ129" i="39" a="1"/>
  <c r="BJ129" i="39" s="1"/>
  <c r="BK129" i="39" s="1"/>
  <c r="BE129" i="39"/>
  <c r="BA129" i="39" a="1"/>
  <c r="BA129" i="39" s="1"/>
  <c r="BB129" i="39" s="1"/>
  <c r="AV129" i="39"/>
  <c r="AS129" i="39"/>
  <c r="AR129" i="39" a="1"/>
  <c r="AR129" i="39" s="1"/>
  <c r="AM129" i="39"/>
  <c r="AI129" i="39" a="1"/>
  <c r="AI129" i="39" s="1"/>
  <c r="AJ129" i="39" s="1"/>
  <c r="AD129" i="39"/>
  <c r="AA129" i="39"/>
  <c r="Z129" i="39" a="1"/>
  <c r="Z129" i="39" s="1"/>
  <c r="U129" i="39"/>
  <c r="Q129" i="39" a="1"/>
  <c r="Q129" i="39" s="1"/>
  <c r="R129" i="39" s="1"/>
  <c r="L129" i="39"/>
  <c r="GA128" i="39"/>
  <c r="FW128" i="39" a="1"/>
  <c r="FW128" i="39" s="1"/>
  <c r="FX128" i="39" s="1"/>
  <c r="FR128" i="39"/>
  <c r="FN128" i="39" a="1"/>
  <c r="FN128" i="39" s="1"/>
  <c r="FO128" i="39" s="1"/>
  <c r="FI128" i="39"/>
  <c r="FE128" i="39" a="1"/>
  <c r="FE128" i="39" s="1"/>
  <c r="FF128" i="39" s="1"/>
  <c r="EZ128" i="39"/>
  <c r="EW128" i="39"/>
  <c r="EV128" i="39" a="1"/>
  <c r="EV128" i="39" s="1"/>
  <c r="EQ128" i="39"/>
  <c r="EM128" i="39" a="1"/>
  <c r="EM128" i="39" s="1"/>
  <c r="EN128" i="39" s="1"/>
  <c r="EH128" i="39"/>
  <c r="ED128" i="39" a="1"/>
  <c r="ED128" i="39" s="1"/>
  <c r="EE128" i="39" s="1"/>
  <c r="DY128" i="39"/>
  <c r="DU128" i="39" a="1"/>
  <c r="DU128" i="39" s="1"/>
  <c r="DV128" i="39" s="1"/>
  <c r="DP128" i="39"/>
  <c r="DM128" i="39"/>
  <c r="DL128" i="39" a="1"/>
  <c r="DL128" i="39" s="1"/>
  <c r="DG128" i="39"/>
  <c r="DC128" i="39" a="1"/>
  <c r="DC128" i="39" s="1"/>
  <c r="DD128" i="39" s="1"/>
  <c r="CX128" i="39"/>
  <c r="CT128" i="39" a="1"/>
  <c r="CT128" i="39" s="1"/>
  <c r="CU128" i="39" s="1"/>
  <c r="CO128" i="39"/>
  <c r="CK128" i="39" a="1"/>
  <c r="CK128" i="39" s="1"/>
  <c r="CL128" i="39" s="1"/>
  <c r="CF128" i="39"/>
  <c r="CB128" i="39" a="1"/>
  <c r="CB128" i="39" s="1"/>
  <c r="CC128" i="39" s="1"/>
  <c r="BW128" i="39"/>
  <c r="BS128" i="39" a="1"/>
  <c r="BS128" i="39" s="1"/>
  <c r="BT128" i="39" s="1"/>
  <c r="BN128" i="39"/>
  <c r="BJ128" i="39" a="1"/>
  <c r="BJ128" i="39" s="1"/>
  <c r="BK128" i="39" s="1"/>
  <c r="BE128" i="39"/>
  <c r="BA128" i="39" a="1"/>
  <c r="BA128" i="39" s="1"/>
  <c r="BB128" i="39" s="1"/>
  <c r="AV128" i="39"/>
  <c r="AS128" i="39"/>
  <c r="AR128" i="39" a="1"/>
  <c r="AR128" i="39" s="1"/>
  <c r="AM128" i="39"/>
  <c r="AI128" i="39" a="1"/>
  <c r="AI128" i="39" s="1"/>
  <c r="AJ128" i="39" s="1"/>
  <c r="AD128" i="39"/>
  <c r="Z128" i="39" a="1"/>
  <c r="Z128" i="39" s="1"/>
  <c r="AA128" i="39" s="1"/>
  <c r="U128" i="39"/>
  <c r="Q128" i="39" a="1"/>
  <c r="Q128" i="39" s="1"/>
  <c r="R128" i="39" s="1"/>
  <c r="L128" i="39"/>
  <c r="GA127" i="39"/>
  <c r="FW127" i="39" a="1"/>
  <c r="FW127" i="39" s="1"/>
  <c r="FX127" i="39" s="1"/>
  <c r="FR127" i="39"/>
  <c r="FN127" i="39" a="1"/>
  <c r="FN127" i="39" s="1"/>
  <c r="FO127" i="39" s="1"/>
  <c r="FI127" i="39"/>
  <c r="FE127" i="39" a="1"/>
  <c r="FE127" i="39" s="1"/>
  <c r="FF127" i="39" s="1"/>
  <c r="EZ127" i="39"/>
  <c r="EW127" i="39"/>
  <c r="EV127" i="39" a="1"/>
  <c r="EV127" i="39" s="1"/>
  <c r="EQ127" i="39"/>
  <c r="EM127" i="39" a="1"/>
  <c r="EM127" i="39" s="1"/>
  <c r="EN127" i="39" s="1"/>
  <c r="EH127" i="39"/>
  <c r="ED127" i="39" a="1"/>
  <c r="ED127" i="39" s="1"/>
  <c r="EE127" i="39" s="1"/>
  <c r="DY127" i="39"/>
  <c r="DU127" i="39" a="1"/>
  <c r="DU127" i="39" s="1"/>
  <c r="DV127" i="39" s="1"/>
  <c r="DP127" i="39"/>
  <c r="DM127" i="39"/>
  <c r="DL127" i="39" a="1"/>
  <c r="DL127" i="39" s="1"/>
  <c r="DG127" i="39"/>
  <c r="DC127" i="39" a="1"/>
  <c r="DC127" i="39" s="1"/>
  <c r="DD127" i="39" s="1"/>
  <c r="CX127" i="39"/>
  <c r="CT127" i="39" a="1"/>
  <c r="CT127" i="39" s="1"/>
  <c r="CU127" i="39" s="1"/>
  <c r="CO127" i="39"/>
  <c r="CK127" i="39" a="1"/>
  <c r="CK127" i="39" s="1"/>
  <c r="CL127" i="39" s="1"/>
  <c r="CF127" i="39"/>
  <c r="CB127" i="39" a="1"/>
  <c r="CB127" i="39" s="1"/>
  <c r="CC127" i="39" s="1"/>
  <c r="BW127" i="39"/>
  <c r="BS127" i="39" a="1"/>
  <c r="BS127" i="39" s="1"/>
  <c r="BT127" i="39" s="1"/>
  <c r="BN127" i="39"/>
  <c r="BJ127" i="39" a="1"/>
  <c r="BJ127" i="39" s="1"/>
  <c r="BK127" i="39" s="1"/>
  <c r="BE127" i="39"/>
  <c r="BA127" i="39" a="1"/>
  <c r="BA127" i="39" s="1"/>
  <c r="BB127" i="39" s="1"/>
  <c r="AV127" i="39"/>
  <c r="AS127" i="39"/>
  <c r="AR127" i="39" a="1"/>
  <c r="AR127" i="39" s="1"/>
  <c r="AM127" i="39"/>
  <c r="AI127" i="39" a="1"/>
  <c r="AI127" i="39" s="1"/>
  <c r="AJ127" i="39" s="1"/>
  <c r="AD127" i="39"/>
  <c r="AA127" i="39"/>
  <c r="Z127" i="39" a="1"/>
  <c r="Z127" i="39" s="1"/>
  <c r="U127" i="39"/>
  <c r="Q127" i="39" a="1"/>
  <c r="Q127" i="39" s="1"/>
  <c r="R127" i="39" s="1"/>
  <c r="L127" i="39"/>
  <c r="GA126" i="39"/>
  <c r="FW126" i="39" a="1"/>
  <c r="FW126" i="39" s="1"/>
  <c r="FX126" i="39" s="1"/>
  <c r="FR126" i="39"/>
  <c r="FN126" i="39" a="1"/>
  <c r="FN126" i="39" s="1"/>
  <c r="FO126" i="39" s="1"/>
  <c r="FI126" i="39"/>
  <c r="FE126" i="39" a="1"/>
  <c r="FE126" i="39" s="1"/>
  <c r="FF126" i="39" s="1"/>
  <c r="EZ126" i="39"/>
  <c r="EW126" i="39"/>
  <c r="EV126" i="39" a="1"/>
  <c r="EV126" i="39" s="1"/>
  <c r="EQ126" i="39"/>
  <c r="EM126" i="39" a="1"/>
  <c r="EM126" i="39" s="1"/>
  <c r="EN126" i="39" s="1"/>
  <c r="EH126" i="39"/>
  <c r="ED126" i="39" a="1"/>
  <c r="ED126" i="39" s="1"/>
  <c r="EE126" i="39" s="1"/>
  <c r="DY126" i="39"/>
  <c r="DU126" i="39" a="1"/>
  <c r="DU126" i="39" s="1"/>
  <c r="DV126" i="39" s="1"/>
  <c r="DP126" i="39"/>
  <c r="DM126" i="39"/>
  <c r="DL126" i="39" a="1"/>
  <c r="DL126" i="39" s="1"/>
  <c r="DG126" i="39"/>
  <c r="DC126" i="39" a="1"/>
  <c r="DC126" i="39" s="1"/>
  <c r="DD126" i="39" s="1"/>
  <c r="CX126" i="39"/>
  <c r="CT126" i="39" a="1"/>
  <c r="CT126" i="39" s="1"/>
  <c r="CU126" i="39" s="1"/>
  <c r="CO126" i="39"/>
  <c r="CK126" i="39" a="1"/>
  <c r="CK126" i="39" s="1"/>
  <c r="CL126" i="39" s="1"/>
  <c r="CF126" i="39"/>
  <c r="CB126" i="39" a="1"/>
  <c r="CB126" i="39" s="1"/>
  <c r="CC126" i="39" s="1"/>
  <c r="BW126" i="39"/>
  <c r="BS126" i="39" a="1"/>
  <c r="BS126" i="39" s="1"/>
  <c r="BT126" i="39" s="1"/>
  <c r="BN126" i="39"/>
  <c r="BJ126" i="39" a="1"/>
  <c r="BJ126" i="39" s="1"/>
  <c r="BK126" i="39" s="1"/>
  <c r="BE126" i="39"/>
  <c r="BA126" i="39" a="1"/>
  <c r="BA126" i="39" s="1"/>
  <c r="BB126" i="39" s="1"/>
  <c r="AV126" i="39"/>
  <c r="AS126" i="39"/>
  <c r="AR126" i="39" a="1"/>
  <c r="AR126" i="39" s="1"/>
  <c r="AM126" i="39"/>
  <c r="AI126" i="39" a="1"/>
  <c r="AI126" i="39" s="1"/>
  <c r="AJ126" i="39" s="1"/>
  <c r="AD126" i="39"/>
  <c r="Z126" i="39" a="1"/>
  <c r="Z126" i="39" s="1"/>
  <c r="AA126" i="39" s="1"/>
  <c r="U126" i="39"/>
  <c r="Q126" i="39" a="1"/>
  <c r="Q126" i="39" s="1"/>
  <c r="R126" i="39" s="1"/>
  <c r="L126" i="39"/>
  <c r="GA125" i="39"/>
  <c r="FW125" i="39" a="1"/>
  <c r="FW125" i="39" s="1"/>
  <c r="FX125" i="39" s="1"/>
  <c r="FR125" i="39"/>
  <c r="FN125" i="39" a="1"/>
  <c r="FN125" i="39" s="1"/>
  <c r="FO125" i="39" s="1"/>
  <c r="FI125" i="39"/>
  <c r="FE125" i="39" a="1"/>
  <c r="FE125" i="39" s="1"/>
  <c r="FF125" i="39" s="1"/>
  <c r="EZ125" i="39"/>
  <c r="EW125" i="39"/>
  <c r="EV125" i="39" a="1"/>
  <c r="EV125" i="39" s="1"/>
  <c r="EQ125" i="39"/>
  <c r="EM125" i="39" a="1"/>
  <c r="EM125" i="39" s="1"/>
  <c r="EN125" i="39" s="1"/>
  <c r="EH125" i="39"/>
  <c r="ED125" i="39" a="1"/>
  <c r="ED125" i="39" s="1"/>
  <c r="EE125" i="39" s="1"/>
  <c r="DY125" i="39"/>
  <c r="DU125" i="39" a="1"/>
  <c r="DU125" i="39" s="1"/>
  <c r="DV125" i="39" s="1"/>
  <c r="DP125" i="39"/>
  <c r="DM125" i="39"/>
  <c r="DL125" i="39" a="1"/>
  <c r="DL125" i="39" s="1"/>
  <c r="DG125" i="39"/>
  <c r="DC125" i="39" a="1"/>
  <c r="DC125" i="39" s="1"/>
  <c r="DD125" i="39" s="1"/>
  <c r="CX125" i="39"/>
  <c r="CT125" i="39" a="1"/>
  <c r="CT125" i="39" s="1"/>
  <c r="CU125" i="39" s="1"/>
  <c r="CO125" i="39"/>
  <c r="CK125" i="39" a="1"/>
  <c r="CK125" i="39" s="1"/>
  <c r="CL125" i="39" s="1"/>
  <c r="CF125" i="39"/>
  <c r="CB125" i="39" a="1"/>
  <c r="CB125" i="39" s="1"/>
  <c r="CC125" i="39" s="1"/>
  <c r="BW125" i="39"/>
  <c r="BS125" i="39" a="1"/>
  <c r="BS125" i="39" s="1"/>
  <c r="BT125" i="39" s="1"/>
  <c r="BN125" i="39"/>
  <c r="BJ125" i="39" a="1"/>
  <c r="BJ125" i="39" s="1"/>
  <c r="BK125" i="39" s="1"/>
  <c r="BE125" i="39"/>
  <c r="BA125" i="39" a="1"/>
  <c r="BA125" i="39" s="1"/>
  <c r="BB125" i="39" s="1"/>
  <c r="AV125" i="39"/>
  <c r="AS125" i="39"/>
  <c r="AR125" i="39" a="1"/>
  <c r="AR125" i="39" s="1"/>
  <c r="AM125" i="39"/>
  <c r="AI125" i="39" a="1"/>
  <c r="AI125" i="39" s="1"/>
  <c r="AJ125" i="39" s="1"/>
  <c r="AD125" i="39"/>
  <c r="AA125" i="39"/>
  <c r="Z125" i="39" a="1"/>
  <c r="Z125" i="39" s="1"/>
  <c r="U125" i="39"/>
  <c r="Q125" i="39" a="1"/>
  <c r="Q125" i="39" s="1"/>
  <c r="R125" i="39" s="1"/>
  <c r="L125" i="39"/>
  <c r="GA124" i="39"/>
  <c r="FW124" i="39" a="1"/>
  <c r="FW124" i="39" s="1"/>
  <c r="FX124" i="39" s="1"/>
  <c r="FR124" i="39"/>
  <c r="FN124" i="39" a="1"/>
  <c r="FN124" i="39" s="1"/>
  <c r="FO124" i="39" s="1"/>
  <c r="FI124" i="39"/>
  <c r="FE124" i="39" a="1"/>
  <c r="FE124" i="39" s="1"/>
  <c r="FF124" i="39" s="1"/>
  <c r="EZ124" i="39"/>
  <c r="EW124" i="39"/>
  <c r="EV124" i="39" a="1"/>
  <c r="EV124" i="39" s="1"/>
  <c r="EQ124" i="39"/>
  <c r="EM124" i="39" a="1"/>
  <c r="EM124" i="39" s="1"/>
  <c r="EN124" i="39" s="1"/>
  <c r="EH124" i="39"/>
  <c r="ED124" i="39" a="1"/>
  <c r="ED124" i="39" s="1"/>
  <c r="EE124" i="39" s="1"/>
  <c r="DY124" i="39"/>
  <c r="DU124" i="39" a="1"/>
  <c r="DU124" i="39" s="1"/>
  <c r="DV124" i="39" s="1"/>
  <c r="DP124" i="39"/>
  <c r="DM124" i="39"/>
  <c r="DL124" i="39" a="1"/>
  <c r="DL124" i="39" s="1"/>
  <c r="DG124" i="39"/>
  <c r="DC124" i="39" a="1"/>
  <c r="DC124" i="39" s="1"/>
  <c r="DD124" i="39" s="1"/>
  <c r="CX124" i="39"/>
  <c r="CT124" i="39" a="1"/>
  <c r="CT124" i="39" s="1"/>
  <c r="CU124" i="39" s="1"/>
  <c r="CO124" i="39"/>
  <c r="CK124" i="39" a="1"/>
  <c r="CK124" i="39" s="1"/>
  <c r="CL124" i="39" s="1"/>
  <c r="CF124" i="39"/>
  <c r="CB124" i="39" a="1"/>
  <c r="CB124" i="39" s="1"/>
  <c r="CC124" i="39" s="1"/>
  <c r="BW124" i="39"/>
  <c r="BS124" i="39" a="1"/>
  <c r="BS124" i="39" s="1"/>
  <c r="BT124" i="39" s="1"/>
  <c r="BN124" i="39"/>
  <c r="BJ124" i="39" a="1"/>
  <c r="BJ124" i="39" s="1"/>
  <c r="BK124" i="39" s="1"/>
  <c r="BE124" i="39"/>
  <c r="BA124" i="39" a="1"/>
  <c r="BA124" i="39" s="1"/>
  <c r="BB124" i="39" s="1"/>
  <c r="AV124" i="39"/>
  <c r="AS124" i="39"/>
  <c r="AR124" i="39" a="1"/>
  <c r="AR124" i="39" s="1"/>
  <c r="AM124" i="39"/>
  <c r="AI124" i="39" a="1"/>
  <c r="AI124" i="39" s="1"/>
  <c r="AJ124" i="39" s="1"/>
  <c r="AD124" i="39"/>
  <c r="Z124" i="39"/>
  <c r="AA124" i="39" s="1"/>
  <c r="Z124" i="39" a="1"/>
  <c r="U124" i="39"/>
  <c r="Q124" i="39" a="1"/>
  <c r="Q124" i="39" s="1"/>
  <c r="R124" i="39" s="1"/>
  <c r="L124" i="39"/>
  <c r="GA123" i="39"/>
  <c r="FW123" i="39" a="1"/>
  <c r="FW123" i="39" s="1"/>
  <c r="FX123" i="39" s="1"/>
  <c r="FR123" i="39"/>
  <c r="FN123" i="39"/>
  <c r="FO123" i="39" s="1"/>
  <c r="FN123" i="39" a="1"/>
  <c r="FI123" i="39"/>
  <c r="FE123" i="39" a="1"/>
  <c r="FE123" i="39" s="1"/>
  <c r="FF123" i="39" s="1"/>
  <c r="EZ123" i="39"/>
  <c r="EV123" i="39"/>
  <c r="EW123" i="39" s="1"/>
  <c r="EV123" i="39" a="1"/>
  <c r="EQ123" i="39"/>
  <c r="EM123" i="39" a="1"/>
  <c r="EM123" i="39" s="1"/>
  <c r="EN123" i="39" s="1"/>
  <c r="EH123" i="39"/>
  <c r="ED123" i="39"/>
  <c r="EE123" i="39" s="1"/>
  <c r="ED123" i="39" a="1"/>
  <c r="DY123" i="39"/>
  <c r="DU123" i="39" a="1"/>
  <c r="DU123" i="39" s="1"/>
  <c r="DV123" i="39" s="1"/>
  <c r="DP123" i="39"/>
  <c r="DL123" i="39"/>
  <c r="DM123" i="39" s="1"/>
  <c r="DL123" i="39" a="1"/>
  <c r="DG123" i="39"/>
  <c r="DC123" i="39" a="1"/>
  <c r="DC123" i="39" s="1"/>
  <c r="DD123" i="39" s="1"/>
  <c r="CX123" i="39"/>
  <c r="CT123" i="39" a="1"/>
  <c r="CT123" i="39" s="1"/>
  <c r="CU123" i="39" s="1"/>
  <c r="CO123" i="39"/>
  <c r="CK123" i="39" a="1"/>
  <c r="CK123" i="39" s="1"/>
  <c r="CL123" i="39" s="1"/>
  <c r="CF123" i="39"/>
  <c r="CB123" i="39"/>
  <c r="CC123" i="39" s="1"/>
  <c r="CB123" i="39" a="1"/>
  <c r="BW123" i="39"/>
  <c r="BS123" i="39" a="1"/>
  <c r="BS123" i="39" s="1"/>
  <c r="BT123" i="39" s="1"/>
  <c r="BN123" i="39"/>
  <c r="BJ123" i="39"/>
  <c r="BK123" i="39" s="1"/>
  <c r="BJ123" i="39" a="1"/>
  <c r="BE123" i="39"/>
  <c r="BA123" i="39" a="1"/>
  <c r="BA123" i="39" s="1"/>
  <c r="BB123" i="39" s="1"/>
  <c r="AV123" i="39"/>
  <c r="AR123" i="39"/>
  <c r="AS123" i="39" s="1"/>
  <c r="AR123" i="39" a="1"/>
  <c r="AM123" i="39"/>
  <c r="AI123" i="39" a="1"/>
  <c r="AI123" i="39" s="1"/>
  <c r="AJ123" i="39" s="1"/>
  <c r="AD123" i="39"/>
  <c r="Z123" i="39"/>
  <c r="AA123" i="39" s="1"/>
  <c r="Z123" i="39" a="1"/>
  <c r="U123" i="39"/>
  <c r="Q123" i="39" a="1"/>
  <c r="Q123" i="39" s="1"/>
  <c r="R123" i="39" s="1"/>
  <c r="L123" i="39"/>
  <c r="GA122" i="39"/>
  <c r="FW122" i="39" a="1"/>
  <c r="FW122" i="39" s="1"/>
  <c r="FX122" i="39" s="1"/>
  <c r="FR122" i="39"/>
  <c r="FN122" i="39"/>
  <c r="FO122" i="39" s="1"/>
  <c r="FN122" i="39" a="1"/>
  <c r="FI122" i="39"/>
  <c r="FE122" i="39" a="1"/>
  <c r="FE122" i="39" s="1"/>
  <c r="FF122" i="39" s="1"/>
  <c r="EZ122" i="39"/>
  <c r="EV122" i="39"/>
  <c r="EW122" i="39" s="1"/>
  <c r="EV122" i="39" a="1"/>
  <c r="EQ122" i="39"/>
  <c r="EM122" i="39" a="1"/>
  <c r="EM122" i="39" s="1"/>
  <c r="EN122" i="39" s="1"/>
  <c r="EH122" i="39"/>
  <c r="ED122" i="39"/>
  <c r="EE122" i="39" s="1"/>
  <c r="ED122" i="39" a="1"/>
  <c r="DY122" i="39"/>
  <c r="DU122" i="39" a="1"/>
  <c r="DU122" i="39" s="1"/>
  <c r="DV122" i="39" s="1"/>
  <c r="DP122" i="39"/>
  <c r="DM122" i="39"/>
  <c r="DL122" i="39"/>
  <c r="DL122" i="39" a="1"/>
  <c r="DG122" i="39"/>
  <c r="DC122" i="39" a="1"/>
  <c r="DC122" i="39" s="1"/>
  <c r="DD122" i="39" s="1"/>
  <c r="CX122" i="39"/>
  <c r="CT122" i="39" a="1"/>
  <c r="CT122" i="39" s="1"/>
  <c r="CU122" i="39" s="1"/>
  <c r="CO122" i="39"/>
  <c r="CK122" i="39" a="1"/>
  <c r="CK122" i="39" s="1"/>
  <c r="CL122" i="39" s="1"/>
  <c r="CF122" i="39"/>
  <c r="CB122" i="39"/>
  <c r="CC122" i="39" s="1"/>
  <c r="CB122" i="39" a="1"/>
  <c r="BW122" i="39"/>
  <c r="BS122" i="39" a="1"/>
  <c r="BS122" i="39" s="1"/>
  <c r="BT122" i="39" s="1"/>
  <c r="BN122" i="39"/>
  <c r="BJ122" i="39"/>
  <c r="BK122" i="39" s="1"/>
  <c r="BJ122" i="39" a="1"/>
  <c r="BE122" i="39"/>
  <c r="BA122" i="39" a="1"/>
  <c r="BA122" i="39" s="1"/>
  <c r="BB122" i="39" s="1"/>
  <c r="AV122" i="39"/>
  <c r="AR122" i="39"/>
  <c r="AS122" i="39" s="1"/>
  <c r="AR122" i="39" a="1"/>
  <c r="AM122" i="39"/>
  <c r="AI122" i="39" a="1"/>
  <c r="AI122" i="39" s="1"/>
  <c r="AJ122" i="39" s="1"/>
  <c r="AD122" i="39"/>
  <c r="Z122" i="39"/>
  <c r="AA122" i="39" s="1"/>
  <c r="Z122" i="39" a="1"/>
  <c r="U122" i="39"/>
  <c r="Q122" i="39" a="1"/>
  <c r="Q122" i="39" s="1"/>
  <c r="R122" i="39" s="1"/>
  <c r="L122" i="39"/>
  <c r="GA121" i="39"/>
  <c r="FW121" i="39" a="1"/>
  <c r="FW121" i="39" s="1"/>
  <c r="FX121" i="39" s="1"/>
  <c r="FR121" i="39"/>
  <c r="FN121" i="39"/>
  <c r="FO121" i="39" s="1"/>
  <c r="FN121" i="39" a="1"/>
  <c r="FI121" i="39"/>
  <c r="FE121" i="39" a="1"/>
  <c r="FE121" i="39" s="1"/>
  <c r="FF121" i="39" s="1"/>
  <c r="EZ121" i="39"/>
  <c r="EV121" i="39"/>
  <c r="EW121" i="39" s="1"/>
  <c r="EV121" i="39" a="1"/>
  <c r="EQ121" i="39"/>
  <c r="EM121" i="39" a="1"/>
  <c r="EM121" i="39" s="1"/>
  <c r="EN121" i="39" s="1"/>
  <c r="EH121" i="39"/>
  <c r="ED121" i="39"/>
  <c r="EE121" i="39" s="1"/>
  <c r="ED121" i="39" a="1"/>
  <c r="DY121" i="39"/>
  <c r="DU121" i="39" a="1"/>
  <c r="DU121" i="39" s="1"/>
  <c r="DV121" i="39" s="1"/>
  <c r="DP121" i="39"/>
  <c r="DM121" i="39"/>
  <c r="DL121" i="39"/>
  <c r="DL121" i="39" a="1"/>
  <c r="DG121" i="39"/>
  <c r="DC121" i="39" a="1"/>
  <c r="DC121" i="39" s="1"/>
  <c r="DD121" i="39" s="1"/>
  <c r="CX121" i="39"/>
  <c r="CT121" i="39" a="1"/>
  <c r="CT121" i="39" s="1"/>
  <c r="CU121" i="39" s="1"/>
  <c r="CO121" i="39"/>
  <c r="CK121" i="39" a="1"/>
  <c r="CK121" i="39" s="1"/>
  <c r="CL121" i="39" s="1"/>
  <c r="CF121" i="39"/>
  <c r="CB121" i="39"/>
  <c r="CC121" i="39" s="1"/>
  <c r="CB121" i="39" a="1"/>
  <c r="BW121" i="39"/>
  <c r="BS121" i="39" a="1"/>
  <c r="BS121" i="39" s="1"/>
  <c r="BT121" i="39" s="1"/>
  <c r="BN121" i="39"/>
  <c r="BJ121" i="39"/>
  <c r="BK121" i="39" s="1"/>
  <c r="BJ121" i="39" a="1"/>
  <c r="BE121" i="39"/>
  <c r="BA121" i="39" a="1"/>
  <c r="BA121" i="39" s="1"/>
  <c r="BB121" i="39" s="1"/>
  <c r="AV121" i="39"/>
  <c r="AR121" i="39"/>
  <c r="AS121" i="39" s="1"/>
  <c r="AR121" i="39" a="1"/>
  <c r="AM121" i="39"/>
  <c r="AI121" i="39" a="1"/>
  <c r="AI121" i="39" s="1"/>
  <c r="AJ121" i="39" s="1"/>
  <c r="AD121" i="39"/>
  <c r="Z121" i="39"/>
  <c r="AA121" i="39" s="1"/>
  <c r="Z121" i="39" a="1"/>
  <c r="U121" i="39"/>
  <c r="Q121" i="39" a="1"/>
  <c r="Q121" i="39" s="1"/>
  <c r="R121" i="39" s="1"/>
  <c r="L121" i="39"/>
  <c r="GA120" i="39"/>
  <c r="FW120" i="39" a="1"/>
  <c r="FW120" i="39" s="1"/>
  <c r="FX120" i="39" s="1"/>
  <c r="FR120" i="39"/>
  <c r="FN120" i="39"/>
  <c r="FO120" i="39" s="1"/>
  <c r="FN120" i="39" a="1"/>
  <c r="FI120" i="39"/>
  <c r="FE120" i="39" a="1"/>
  <c r="FE120" i="39" s="1"/>
  <c r="FF120" i="39" s="1"/>
  <c r="EZ120" i="39"/>
  <c r="EV120" i="39"/>
  <c r="EW120" i="39" s="1"/>
  <c r="EV120" i="39" a="1"/>
  <c r="EQ120" i="39"/>
  <c r="EM120" i="39" a="1"/>
  <c r="EM120" i="39" s="1"/>
  <c r="EN120" i="39" s="1"/>
  <c r="EH120" i="39"/>
  <c r="ED120" i="39"/>
  <c r="EE120" i="39" s="1"/>
  <c r="ED120" i="39" a="1"/>
  <c r="DY120" i="39"/>
  <c r="DU120" i="39" a="1"/>
  <c r="DU120" i="39" s="1"/>
  <c r="DV120" i="39" s="1"/>
  <c r="DP120" i="39"/>
  <c r="DM120" i="39"/>
  <c r="DL120" i="39"/>
  <c r="DL120" i="39" a="1"/>
  <c r="DG120" i="39"/>
  <c r="DC120" i="39" a="1"/>
  <c r="DC120" i="39" s="1"/>
  <c r="DD120" i="39" s="1"/>
  <c r="CX120" i="39"/>
  <c r="CT120" i="39" a="1"/>
  <c r="CT120" i="39" s="1"/>
  <c r="CU120" i="39" s="1"/>
  <c r="CO120" i="39"/>
  <c r="CK120" i="39" a="1"/>
  <c r="CK120" i="39" s="1"/>
  <c r="CL120" i="39" s="1"/>
  <c r="CF120" i="39"/>
  <c r="CB120" i="39"/>
  <c r="CC120" i="39" s="1"/>
  <c r="CB120" i="39" a="1"/>
  <c r="BW120" i="39"/>
  <c r="BS120" i="39" a="1"/>
  <c r="BS120" i="39" s="1"/>
  <c r="BT120" i="39" s="1"/>
  <c r="BN120" i="39"/>
  <c r="BJ120" i="39"/>
  <c r="BK120" i="39" s="1"/>
  <c r="BJ120" i="39" a="1"/>
  <c r="BE120" i="39"/>
  <c r="BA120" i="39" a="1"/>
  <c r="BA120" i="39" s="1"/>
  <c r="BB120" i="39" s="1"/>
  <c r="AV120" i="39"/>
  <c r="AR120" i="39"/>
  <c r="AS120" i="39" s="1"/>
  <c r="AR120" i="39" a="1"/>
  <c r="AM120" i="39"/>
  <c r="AI120" i="39" a="1"/>
  <c r="AI120" i="39" s="1"/>
  <c r="AJ120" i="39" s="1"/>
  <c r="AD120" i="39"/>
  <c r="AA120" i="39"/>
  <c r="Z120" i="39"/>
  <c r="Z120" i="39" a="1"/>
  <c r="U120" i="39"/>
  <c r="Q120" i="39" a="1"/>
  <c r="Q120" i="39" s="1"/>
  <c r="R120" i="39" s="1"/>
  <c r="L120" i="39"/>
  <c r="GA119" i="39"/>
  <c r="FW119" i="39" a="1"/>
  <c r="FW119" i="39" s="1"/>
  <c r="FX119" i="39" s="1"/>
  <c r="FR119" i="39"/>
  <c r="FN119" i="39"/>
  <c r="FO119" i="39" s="1"/>
  <c r="FN119" i="39" a="1"/>
  <c r="FI119" i="39"/>
  <c r="FE119" i="39" a="1"/>
  <c r="FE119" i="39" s="1"/>
  <c r="FF119" i="39" s="1"/>
  <c r="EZ119" i="39"/>
  <c r="EV119" i="39"/>
  <c r="EW119" i="39" s="1"/>
  <c r="EV119" i="39" a="1"/>
  <c r="EQ119" i="39"/>
  <c r="EM119" i="39" a="1"/>
  <c r="EM119" i="39" s="1"/>
  <c r="EN119" i="39" s="1"/>
  <c r="EH119" i="39"/>
  <c r="ED119" i="39"/>
  <c r="EE119" i="39" s="1"/>
  <c r="ED119" i="39" a="1"/>
  <c r="DY119" i="39"/>
  <c r="DU119" i="39" a="1"/>
  <c r="DU119" i="39" s="1"/>
  <c r="DV119" i="39" s="1"/>
  <c r="DP119" i="39"/>
  <c r="DM119" i="39"/>
  <c r="DL119" i="39"/>
  <c r="DL119" i="39" a="1"/>
  <c r="DG119" i="39"/>
  <c r="DC119" i="39" a="1"/>
  <c r="DC119" i="39" s="1"/>
  <c r="DD119" i="39" s="1"/>
  <c r="CX119" i="39"/>
  <c r="CT119" i="39" a="1"/>
  <c r="CT119" i="39" s="1"/>
  <c r="CU119" i="39" s="1"/>
  <c r="CO119" i="39"/>
  <c r="CK119" i="39" a="1"/>
  <c r="CK119" i="39" s="1"/>
  <c r="CL119" i="39" s="1"/>
  <c r="CF119" i="39"/>
  <c r="CB119" i="39"/>
  <c r="CC119" i="39" s="1"/>
  <c r="CB119" i="39" a="1"/>
  <c r="BW119" i="39"/>
  <c r="BS119" i="39" a="1"/>
  <c r="BS119" i="39" s="1"/>
  <c r="BT119" i="39" s="1"/>
  <c r="BN119" i="39"/>
  <c r="BJ119" i="39"/>
  <c r="BK119" i="39" s="1"/>
  <c r="BJ119" i="39" a="1"/>
  <c r="BE119" i="39"/>
  <c r="BA119" i="39" a="1"/>
  <c r="BA119" i="39" s="1"/>
  <c r="BB119" i="39" s="1"/>
  <c r="AV119" i="39"/>
  <c r="AR119" i="39"/>
  <c r="AS119" i="39" s="1"/>
  <c r="AR119" i="39" a="1"/>
  <c r="AM119" i="39"/>
  <c r="AI119" i="39" a="1"/>
  <c r="AI119" i="39" s="1"/>
  <c r="AJ119" i="39" s="1"/>
  <c r="AD119" i="39"/>
  <c r="Z119" i="39"/>
  <c r="AA119" i="39" s="1"/>
  <c r="Z119" i="39" a="1"/>
  <c r="U119" i="39"/>
  <c r="Q119" i="39" a="1"/>
  <c r="Q119" i="39" s="1"/>
  <c r="R119" i="39" s="1"/>
  <c r="L119" i="39"/>
  <c r="GA118" i="39"/>
  <c r="FW118" i="39" a="1"/>
  <c r="FW118" i="39" s="1"/>
  <c r="FX118" i="39" s="1"/>
  <c r="FR118" i="39"/>
  <c r="FN118" i="39"/>
  <c r="FO118" i="39" s="1"/>
  <c r="FN118" i="39" a="1"/>
  <c r="FI118" i="39"/>
  <c r="FE118" i="39" a="1"/>
  <c r="FE118" i="39" s="1"/>
  <c r="FF118" i="39" s="1"/>
  <c r="EZ118" i="39"/>
  <c r="EV118" i="39"/>
  <c r="EW118" i="39" s="1"/>
  <c r="EV118" i="39" a="1"/>
  <c r="EQ118" i="39"/>
  <c r="EM118" i="39" a="1"/>
  <c r="EM118" i="39" s="1"/>
  <c r="EN118" i="39" s="1"/>
  <c r="EH118" i="39"/>
  <c r="ED118" i="39"/>
  <c r="EE118" i="39" s="1"/>
  <c r="ED118" i="39" a="1"/>
  <c r="DY118" i="39"/>
  <c r="DU118" i="39" a="1"/>
  <c r="DU118" i="39" s="1"/>
  <c r="DV118" i="39" s="1"/>
  <c r="DP118" i="39"/>
  <c r="DL118" i="39"/>
  <c r="DM118" i="39" s="1"/>
  <c r="DL118" i="39" a="1"/>
  <c r="DG118" i="39"/>
  <c r="DC118" i="39" a="1"/>
  <c r="DC118" i="39" s="1"/>
  <c r="DD118" i="39" s="1"/>
  <c r="CX118" i="39"/>
  <c r="CT118" i="39" a="1"/>
  <c r="CT118" i="39" s="1"/>
  <c r="CU118" i="39" s="1"/>
  <c r="CO118" i="39"/>
  <c r="CK118" i="39" a="1"/>
  <c r="CK118" i="39" s="1"/>
  <c r="CL118" i="39" s="1"/>
  <c r="CF118" i="39"/>
  <c r="CB118" i="39"/>
  <c r="CC118" i="39" s="1"/>
  <c r="CB118" i="39" a="1"/>
  <c r="BW118" i="39"/>
  <c r="BS118" i="39" a="1"/>
  <c r="BS118" i="39" s="1"/>
  <c r="BT118" i="39" s="1"/>
  <c r="BN118" i="39"/>
  <c r="BJ118" i="39"/>
  <c r="BK118" i="39" s="1"/>
  <c r="BJ118" i="39" a="1"/>
  <c r="BE118" i="39"/>
  <c r="BA118" i="39" a="1"/>
  <c r="BA118" i="39" s="1"/>
  <c r="BB118" i="39" s="1"/>
  <c r="AV118" i="39"/>
  <c r="AR118" i="39"/>
  <c r="AS118" i="39" s="1"/>
  <c r="AR118" i="39" a="1"/>
  <c r="AM118" i="39"/>
  <c r="AI118" i="39" a="1"/>
  <c r="AI118" i="39" s="1"/>
  <c r="AJ118" i="39" s="1"/>
  <c r="AD118" i="39"/>
  <c r="Z118" i="39"/>
  <c r="AA118" i="39" s="1"/>
  <c r="Z118" i="39" a="1"/>
  <c r="U118" i="39"/>
  <c r="Q118" i="39" a="1"/>
  <c r="Q118" i="39" s="1"/>
  <c r="R118" i="39" s="1"/>
  <c r="L118" i="39"/>
  <c r="GA117" i="39"/>
  <c r="FW117" i="39" a="1"/>
  <c r="FW117" i="39" s="1"/>
  <c r="FX117" i="39" s="1"/>
  <c r="FR117" i="39"/>
  <c r="FN117" i="39"/>
  <c r="FO117" i="39" s="1"/>
  <c r="FN117" i="39" a="1"/>
  <c r="FI117" i="39"/>
  <c r="FE117" i="39" a="1"/>
  <c r="FE117" i="39" s="1"/>
  <c r="FF117" i="39" s="1"/>
  <c r="EZ117" i="39"/>
  <c r="EV117" i="39"/>
  <c r="EW117" i="39" s="1"/>
  <c r="EV117" i="39" a="1"/>
  <c r="EQ117" i="39"/>
  <c r="EM117" i="39" a="1"/>
  <c r="EM117" i="39" s="1"/>
  <c r="EN117" i="39" s="1"/>
  <c r="EH117" i="39"/>
  <c r="ED117" i="39"/>
  <c r="EE117" i="39" s="1"/>
  <c r="ED117" i="39" a="1"/>
  <c r="DY117" i="39"/>
  <c r="DU117" i="39" a="1"/>
  <c r="DU117" i="39" s="1"/>
  <c r="DV117" i="39" s="1"/>
  <c r="DP117" i="39"/>
  <c r="DM117" i="39"/>
  <c r="DL117" i="39"/>
  <c r="DL117" i="39" a="1"/>
  <c r="DG117" i="39"/>
  <c r="DC117" i="39" a="1"/>
  <c r="DC117" i="39" s="1"/>
  <c r="DD117" i="39" s="1"/>
  <c r="CX117" i="39"/>
  <c r="CT117" i="39" a="1"/>
  <c r="CT117" i="39" s="1"/>
  <c r="CU117" i="39" s="1"/>
  <c r="CO117" i="39"/>
  <c r="CK117" i="39" a="1"/>
  <c r="CK117" i="39" s="1"/>
  <c r="CL117" i="39" s="1"/>
  <c r="CF117" i="39"/>
  <c r="CB117" i="39"/>
  <c r="CC117" i="39" s="1"/>
  <c r="CB117" i="39" a="1"/>
  <c r="BW117" i="39"/>
  <c r="BS117" i="39" a="1"/>
  <c r="BS117" i="39" s="1"/>
  <c r="BT117" i="39" s="1"/>
  <c r="BN117" i="39"/>
  <c r="BJ117" i="39"/>
  <c r="BK117" i="39" s="1"/>
  <c r="BJ117" i="39" a="1"/>
  <c r="BE117" i="39"/>
  <c r="BA117" i="39" a="1"/>
  <c r="BA117" i="39" s="1"/>
  <c r="BB117" i="39" s="1"/>
  <c r="AV117" i="39"/>
  <c r="AR117" i="39"/>
  <c r="AS117" i="39" s="1"/>
  <c r="AR117" i="39" a="1"/>
  <c r="AM117" i="39"/>
  <c r="AI117" i="39" a="1"/>
  <c r="AI117" i="39" s="1"/>
  <c r="AJ117" i="39" s="1"/>
  <c r="AD117" i="39"/>
  <c r="AA117" i="39"/>
  <c r="Z117" i="39"/>
  <c r="Z117" i="39" a="1"/>
  <c r="U117" i="39"/>
  <c r="Q117" i="39" a="1"/>
  <c r="Q117" i="39" s="1"/>
  <c r="R117" i="39" s="1"/>
  <c r="L117" i="39"/>
  <c r="GA116" i="39"/>
  <c r="FW116" i="39" a="1"/>
  <c r="FW116" i="39" s="1"/>
  <c r="FX116" i="39" s="1"/>
  <c r="FR116" i="39"/>
  <c r="FN116" i="39"/>
  <c r="FO116" i="39" s="1"/>
  <c r="FN116" i="39" a="1"/>
  <c r="FI116" i="39"/>
  <c r="FE116" i="39" a="1"/>
  <c r="FE116" i="39" s="1"/>
  <c r="FF116" i="39" s="1"/>
  <c r="EZ116" i="39"/>
  <c r="EV116" i="39"/>
  <c r="EW116" i="39" s="1"/>
  <c r="EV116" i="39" a="1"/>
  <c r="EQ116" i="39"/>
  <c r="EM116" i="39" a="1"/>
  <c r="EM116" i="39" s="1"/>
  <c r="EN116" i="39" s="1"/>
  <c r="EH116" i="39"/>
  <c r="ED116" i="39"/>
  <c r="EE116" i="39" s="1"/>
  <c r="ED116" i="39" a="1"/>
  <c r="DY116" i="39"/>
  <c r="DU116" i="39" a="1"/>
  <c r="DU116" i="39" s="1"/>
  <c r="DV116" i="39" s="1"/>
  <c r="DP116" i="39"/>
  <c r="DM116" i="39"/>
  <c r="DL116" i="39"/>
  <c r="DL116" i="39" a="1"/>
  <c r="DG116" i="39"/>
  <c r="DC116" i="39" a="1"/>
  <c r="DC116" i="39" s="1"/>
  <c r="DD116" i="39" s="1"/>
  <c r="CX116" i="39"/>
  <c r="CT116" i="39" a="1"/>
  <c r="CT116" i="39" s="1"/>
  <c r="CU116" i="39" s="1"/>
  <c r="CO116" i="39"/>
  <c r="CK116" i="39" a="1"/>
  <c r="CK116" i="39" s="1"/>
  <c r="CL116" i="39" s="1"/>
  <c r="CF116" i="39"/>
  <c r="CB116" i="39"/>
  <c r="CC116" i="39" s="1"/>
  <c r="CB116" i="39" a="1"/>
  <c r="BW116" i="39"/>
  <c r="BS116" i="39" a="1"/>
  <c r="BS116" i="39" s="1"/>
  <c r="BT116" i="39" s="1"/>
  <c r="BN116" i="39"/>
  <c r="BJ116" i="39"/>
  <c r="BK116" i="39" s="1"/>
  <c r="BJ116" i="39" a="1"/>
  <c r="BE116" i="39"/>
  <c r="BA116" i="39" a="1"/>
  <c r="BA116" i="39" s="1"/>
  <c r="BB116" i="39" s="1"/>
  <c r="AV116" i="39"/>
  <c r="AR116" i="39"/>
  <c r="AS116" i="39" s="1"/>
  <c r="AR116" i="39" a="1"/>
  <c r="AM116" i="39"/>
  <c r="AI116" i="39" a="1"/>
  <c r="AI116" i="39" s="1"/>
  <c r="AJ116" i="39" s="1"/>
  <c r="AD116" i="39"/>
  <c r="Z116" i="39"/>
  <c r="AA116" i="39" s="1"/>
  <c r="Z116" i="39" a="1"/>
  <c r="U116" i="39"/>
  <c r="Q116" i="39" a="1"/>
  <c r="Q116" i="39" s="1"/>
  <c r="R116" i="39" s="1"/>
  <c r="L116" i="39"/>
  <c r="GA115" i="39"/>
  <c r="FW115" i="39" a="1"/>
  <c r="FW115" i="39" s="1"/>
  <c r="FX115" i="39" s="1"/>
  <c r="FR115" i="39"/>
  <c r="FN115" i="39"/>
  <c r="FO115" i="39" s="1"/>
  <c r="FN115" i="39" a="1"/>
  <c r="FI115" i="39"/>
  <c r="FE115" i="39" a="1"/>
  <c r="FE115" i="39" s="1"/>
  <c r="FF115" i="39" s="1"/>
  <c r="EZ115" i="39"/>
  <c r="EV115" i="39"/>
  <c r="EW115" i="39" s="1"/>
  <c r="EV115" i="39" a="1"/>
  <c r="EQ115" i="39"/>
  <c r="EM115" i="39" a="1"/>
  <c r="EM115" i="39" s="1"/>
  <c r="EN115" i="39" s="1"/>
  <c r="EH115" i="39"/>
  <c r="ED115" i="39"/>
  <c r="EE115" i="39" s="1"/>
  <c r="ED115" i="39" a="1"/>
  <c r="DY115" i="39"/>
  <c r="DU115" i="39" a="1"/>
  <c r="DU115" i="39" s="1"/>
  <c r="DV115" i="39" s="1"/>
  <c r="DP115" i="39"/>
  <c r="DM115" i="39"/>
  <c r="DL115" i="39"/>
  <c r="DL115" i="39" a="1"/>
  <c r="DG115" i="39"/>
  <c r="DC115" i="39" a="1"/>
  <c r="DC115" i="39" s="1"/>
  <c r="DD115" i="39" s="1"/>
  <c r="CX115" i="39"/>
  <c r="CT115" i="39" a="1"/>
  <c r="CT115" i="39" s="1"/>
  <c r="CU115" i="39" s="1"/>
  <c r="CO115" i="39"/>
  <c r="CK115" i="39" a="1"/>
  <c r="CK115" i="39" s="1"/>
  <c r="CL115" i="39" s="1"/>
  <c r="CF115" i="39"/>
  <c r="CB115" i="39"/>
  <c r="CC115" i="39" s="1"/>
  <c r="CB115" i="39" a="1"/>
  <c r="BW115" i="39"/>
  <c r="BS115" i="39" a="1"/>
  <c r="BS115" i="39" s="1"/>
  <c r="BT115" i="39" s="1"/>
  <c r="BN115" i="39"/>
  <c r="BJ115" i="39"/>
  <c r="BK115" i="39" s="1"/>
  <c r="BJ115" i="39" a="1"/>
  <c r="BE115" i="39"/>
  <c r="BA115" i="39" a="1"/>
  <c r="BA115" i="39" s="1"/>
  <c r="BB115" i="39" s="1"/>
  <c r="AV115" i="39"/>
  <c r="AR115" i="39"/>
  <c r="AS115" i="39" s="1"/>
  <c r="AR115" i="39" a="1"/>
  <c r="AM115" i="39"/>
  <c r="AI115" i="39" a="1"/>
  <c r="AI115" i="39" s="1"/>
  <c r="AJ115" i="39" s="1"/>
  <c r="AD115" i="39"/>
  <c r="AA115" i="39"/>
  <c r="Z115" i="39"/>
  <c r="Z115" i="39" a="1"/>
  <c r="U115" i="39"/>
  <c r="Q115" i="39" a="1"/>
  <c r="Q115" i="39" s="1"/>
  <c r="R115" i="39" s="1"/>
  <c r="L115" i="39"/>
  <c r="GA114" i="39"/>
  <c r="FW114" i="39" a="1"/>
  <c r="FW114" i="39" s="1"/>
  <c r="FX114" i="39" s="1"/>
  <c r="FR114" i="39"/>
  <c r="FN114" i="39"/>
  <c r="FO114" i="39" s="1"/>
  <c r="FN114" i="39" a="1"/>
  <c r="FI114" i="39"/>
  <c r="FE114" i="39" a="1"/>
  <c r="FE114" i="39" s="1"/>
  <c r="FF114" i="39" s="1"/>
  <c r="EZ114" i="39"/>
  <c r="EV114" i="39"/>
  <c r="EW114" i="39" s="1"/>
  <c r="EV114" i="39" a="1"/>
  <c r="EQ114" i="39"/>
  <c r="EM114" i="39" a="1"/>
  <c r="EM114" i="39" s="1"/>
  <c r="EN114" i="39" s="1"/>
  <c r="EH114" i="39"/>
  <c r="ED114" i="39"/>
  <c r="EE114" i="39" s="1"/>
  <c r="ED114" i="39" a="1"/>
  <c r="DY114" i="39"/>
  <c r="DU114" i="39" a="1"/>
  <c r="DU114" i="39" s="1"/>
  <c r="DV114" i="39" s="1"/>
  <c r="DP114" i="39"/>
  <c r="DL114" i="39"/>
  <c r="DM114" i="39" s="1"/>
  <c r="DL114" i="39" a="1"/>
  <c r="DG114" i="39"/>
  <c r="DC114" i="39" a="1"/>
  <c r="DC114" i="39" s="1"/>
  <c r="DD114" i="39" s="1"/>
  <c r="CX114" i="39"/>
  <c r="CT114" i="39" a="1"/>
  <c r="CT114" i="39" s="1"/>
  <c r="CU114" i="39" s="1"/>
  <c r="CO114" i="39"/>
  <c r="CK114" i="39" a="1"/>
  <c r="CK114" i="39" s="1"/>
  <c r="CL114" i="39" s="1"/>
  <c r="CF114" i="39"/>
  <c r="CB114" i="39"/>
  <c r="CC114" i="39" s="1"/>
  <c r="CB114" i="39" a="1"/>
  <c r="BW114" i="39"/>
  <c r="BS114" i="39" a="1"/>
  <c r="BS114" i="39" s="1"/>
  <c r="BT114" i="39" s="1"/>
  <c r="BN114" i="39"/>
  <c r="BJ114" i="39"/>
  <c r="BK114" i="39" s="1"/>
  <c r="BJ114" i="39" a="1"/>
  <c r="BE114" i="39"/>
  <c r="BA114" i="39" a="1"/>
  <c r="BA114" i="39" s="1"/>
  <c r="BB114" i="39" s="1"/>
  <c r="AV114" i="39"/>
  <c r="AR114" i="39"/>
  <c r="AS114" i="39" s="1"/>
  <c r="AR114" i="39" a="1"/>
  <c r="AM114" i="39"/>
  <c r="AI114" i="39" a="1"/>
  <c r="AI114" i="39" s="1"/>
  <c r="AJ114" i="39" s="1"/>
  <c r="AD114" i="39"/>
  <c r="Z114" i="39"/>
  <c r="AA114" i="39" s="1"/>
  <c r="Z114" i="39" a="1"/>
  <c r="U114" i="39"/>
  <c r="Q114" i="39" a="1"/>
  <c r="Q114" i="39" s="1"/>
  <c r="R114" i="39" s="1"/>
  <c r="L114" i="39"/>
  <c r="GA113" i="39"/>
  <c r="FW113" i="39" a="1"/>
  <c r="FW113" i="39" s="1"/>
  <c r="FX113" i="39" s="1"/>
  <c r="FR113" i="39"/>
  <c r="FN113" i="39"/>
  <c r="FO113" i="39" s="1"/>
  <c r="FN113" i="39" a="1"/>
  <c r="FI113" i="39"/>
  <c r="FE113" i="39" a="1"/>
  <c r="FE113" i="39" s="1"/>
  <c r="FF113" i="39" s="1"/>
  <c r="EZ113" i="39"/>
  <c r="EV113" i="39"/>
  <c r="EW113" i="39" s="1"/>
  <c r="EV113" i="39" a="1"/>
  <c r="EQ113" i="39"/>
  <c r="EM113" i="39" a="1"/>
  <c r="EM113" i="39" s="1"/>
  <c r="EN113" i="39" s="1"/>
  <c r="EH113" i="39"/>
  <c r="ED113" i="39"/>
  <c r="EE113" i="39" s="1"/>
  <c r="ED113" i="39" a="1"/>
  <c r="DY113" i="39"/>
  <c r="DU113" i="39" a="1"/>
  <c r="DU113" i="39" s="1"/>
  <c r="DV113" i="39" s="1"/>
  <c r="DP113" i="39"/>
  <c r="DL113" i="39"/>
  <c r="DM113" i="39" s="1"/>
  <c r="DL113" i="39" a="1"/>
  <c r="DG113" i="39"/>
  <c r="DC113" i="39" a="1"/>
  <c r="DC113" i="39" s="1"/>
  <c r="DD113" i="39" s="1"/>
  <c r="CX113" i="39"/>
  <c r="CT113" i="39" a="1"/>
  <c r="CT113" i="39" s="1"/>
  <c r="CU113" i="39" s="1"/>
  <c r="CO113" i="39"/>
  <c r="CK113" i="39" a="1"/>
  <c r="CK113" i="39" s="1"/>
  <c r="CL113" i="39" s="1"/>
  <c r="CF113" i="39"/>
  <c r="CB113" i="39"/>
  <c r="CC113" i="39" s="1"/>
  <c r="CB113" i="39" a="1"/>
  <c r="BW113" i="39"/>
  <c r="BS113" i="39" a="1"/>
  <c r="BS113" i="39" s="1"/>
  <c r="BT113" i="39" s="1"/>
  <c r="BN113" i="39"/>
  <c r="BJ113" i="39"/>
  <c r="BK113" i="39" s="1"/>
  <c r="BJ113" i="39" a="1"/>
  <c r="BE113" i="39"/>
  <c r="BA113" i="39" a="1"/>
  <c r="BA113" i="39" s="1"/>
  <c r="BB113" i="39" s="1"/>
  <c r="AV113" i="39"/>
  <c r="AR113" i="39"/>
  <c r="AS113" i="39" s="1"/>
  <c r="AR113" i="39" a="1"/>
  <c r="AM113" i="39"/>
  <c r="AI113" i="39" a="1"/>
  <c r="AI113" i="39" s="1"/>
  <c r="AJ113" i="39" s="1"/>
  <c r="AD113" i="39"/>
  <c r="Z113" i="39"/>
  <c r="AA113" i="39" s="1"/>
  <c r="Z113" i="39" a="1"/>
  <c r="U113" i="39"/>
  <c r="Q113" i="39" a="1"/>
  <c r="Q113" i="39" s="1"/>
  <c r="R113" i="39" s="1"/>
  <c r="L113" i="39"/>
  <c r="GA112" i="39"/>
  <c r="FW112" i="39" a="1"/>
  <c r="FW112" i="39" s="1"/>
  <c r="FX112" i="39" s="1"/>
  <c r="FR112" i="39"/>
  <c r="FN112" i="39"/>
  <c r="FO112" i="39" s="1"/>
  <c r="FN112" i="39" a="1"/>
  <c r="FI112" i="39"/>
  <c r="FE112" i="39" a="1"/>
  <c r="FE112" i="39" s="1"/>
  <c r="FF112" i="39" s="1"/>
  <c r="EZ112" i="39"/>
  <c r="EV112" i="39"/>
  <c r="EW112" i="39" s="1"/>
  <c r="EV112" i="39" a="1"/>
  <c r="EQ112" i="39"/>
  <c r="EM112" i="39" a="1"/>
  <c r="EM112" i="39" s="1"/>
  <c r="EN112" i="39" s="1"/>
  <c r="EH112" i="39"/>
  <c r="ED112" i="39"/>
  <c r="EE112" i="39" s="1"/>
  <c r="ED112" i="39" a="1"/>
  <c r="DY112" i="39"/>
  <c r="DU112" i="39" a="1"/>
  <c r="DU112" i="39" s="1"/>
  <c r="DV112" i="39" s="1"/>
  <c r="DP112" i="39"/>
  <c r="DM112" i="39"/>
  <c r="DL112" i="39"/>
  <c r="DL112" i="39" a="1"/>
  <c r="DG112" i="39"/>
  <c r="DC112" i="39" a="1"/>
  <c r="DC112" i="39" s="1"/>
  <c r="DD112" i="39" s="1"/>
  <c r="CX112" i="39"/>
  <c r="CT112" i="39" a="1"/>
  <c r="CT112" i="39" s="1"/>
  <c r="CU112" i="39" s="1"/>
  <c r="CO112" i="39"/>
  <c r="CK112" i="39" a="1"/>
  <c r="CK112" i="39" s="1"/>
  <c r="CL112" i="39" s="1"/>
  <c r="CF112" i="39"/>
  <c r="CB112" i="39"/>
  <c r="CC112" i="39" s="1"/>
  <c r="CB112" i="39" a="1"/>
  <c r="BW112" i="39"/>
  <c r="BS112" i="39" a="1"/>
  <c r="BS112" i="39" s="1"/>
  <c r="BT112" i="39" s="1"/>
  <c r="BN112" i="39"/>
  <c r="BJ112" i="39"/>
  <c r="BK112" i="39" s="1"/>
  <c r="BJ112" i="39" a="1"/>
  <c r="BE112" i="39"/>
  <c r="BA112" i="39" a="1"/>
  <c r="BA112" i="39" s="1"/>
  <c r="BB112" i="39" s="1"/>
  <c r="AV112" i="39"/>
  <c r="AR112" i="39"/>
  <c r="AS112" i="39" s="1"/>
  <c r="AR112" i="39" a="1"/>
  <c r="AM112" i="39"/>
  <c r="AI112" i="39" a="1"/>
  <c r="AI112" i="39" s="1"/>
  <c r="AJ112" i="39" s="1"/>
  <c r="AD112" i="39"/>
  <c r="AA112" i="39"/>
  <c r="Z112" i="39"/>
  <c r="Z112" i="39" a="1"/>
  <c r="U112" i="39"/>
  <c r="Q112" i="39" a="1"/>
  <c r="Q112" i="39" s="1"/>
  <c r="R112" i="39" s="1"/>
  <c r="L112" i="39"/>
  <c r="GA111" i="39"/>
  <c r="FW111" i="39" a="1"/>
  <c r="FW111" i="39" s="1"/>
  <c r="FX111" i="39" s="1"/>
  <c r="FR111" i="39"/>
  <c r="FN111" i="39"/>
  <c r="FO111" i="39" s="1"/>
  <c r="FN111" i="39" a="1"/>
  <c r="FI111" i="39"/>
  <c r="FE111" i="39" a="1"/>
  <c r="FE111" i="39" s="1"/>
  <c r="FF111" i="39" s="1"/>
  <c r="EZ111" i="39"/>
  <c r="EV111" i="39"/>
  <c r="EW111" i="39" s="1"/>
  <c r="EV111" i="39" a="1"/>
  <c r="EQ111" i="39"/>
  <c r="EN111" i="39"/>
  <c r="EM111" i="39" a="1"/>
  <c r="EM111" i="39" s="1"/>
  <c r="EH111" i="39"/>
  <c r="ED111" i="39" a="1"/>
  <c r="ED111" i="39" s="1"/>
  <c r="EE111" i="39" s="1"/>
  <c r="DY111" i="39"/>
  <c r="DU111" i="39" a="1"/>
  <c r="DU111" i="39" s="1"/>
  <c r="DV111" i="39" s="1"/>
  <c r="DP111" i="39"/>
  <c r="DL111" i="39"/>
  <c r="DM111" i="39" s="1"/>
  <c r="DL111" i="39" a="1"/>
  <c r="DG111" i="39"/>
  <c r="DC111" i="39" a="1"/>
  <c r="DC111" i="39" s="1"/>
  <c r="DD111" i="39" s="1"/>
  <c r="CX111" i="39"/>
  <c r="CT111" i="39" a="1"/>
  <c r="CT111" i="39" s="1"/>
  <c r="CU111" i="39" s="1"/>
  <c r="CO111" i="39"/>
  <c r="CK111" i="39" a="1"/>
  <c r="CK111" i="39" s="1"/>
  <c r="CL111" i="39" s="1"/>
  <c r="CF111" i="39"/>
  <c r="CC111" i="39"/>
  <c r="CB111" i="39" a="1"/>
  <c r="CB111" i="39" s="1"/>
  <c r="BW111" i="39"/>
  <c r="BS111" i="39" a="1"/>
  <c r="BS111" i="39" s="1"/>
  <c r="BT111" i="39" s="1"/>
  <c r="BN111" i="39"/>
  <c r="BJ111" i="39" a="1"/>
  <c r="BJ111" i="39" s="1"/>
  <c r="BK111" i="39" s="1"/>
  <c r="BE111" i="39"/>
  <c r="BA111" i="39" a="1"/>
  <c r="BA111" i="39" s="1"/>
  <c r="BB111" i="39" s="1"/>
  <c r="AV111" i="39"/>
  <c r="AS111" i="39"/>
  <c r="AR111" i="39" a="1"/>
  <c r="AR111" i="39" s="1"/>
  <c r="AM111" i="39"/>
  <c r="AI111" i="39" a="1"/>
  <c r="AI111" i="39" s="1"/>
  <c r="AJ111" i="39" s="1"/>
  <c r="AD111" i="39"/>
  <c r="AA111" i="39"/>
  <c r="Z111" i="39" a="1"/>
  <c r="Z111" i="39" s="1"/>
  <c r="U111" i="39"/>
  <c r="Q111" i="39" a="1"/>
  <c r="Q111" i="39" s="1"/>
  <c r="R111" i="39" s="1"/>
  <c r="L111" i="39"/>
  <c r="GA110" i="39"/>
  <c r="FW110" i="39" a="1"/>
  <c r="FW110" i="39" s="1"/>
  <c r="FX110" i="39" s="1"/>
  <c r="FR110" i="39"/>
  <c r="FO110" i="39"/>
  <c r="FN110" i="39" a="1"/>
  <c r="FN110" i="39" s="1"/>
  <c r="FI110" i="39"/>
  <c r="FE110" i="39" a="1"/>
  <c r="FE110" i="39" s="1"/>
  <c r="FF110" i="39" s="1"/>
  <c r="EZ110" i="39"/>
  <c r="EV110" i="39" a="1"/>
  <c r="EV110" i="39" s="1"/>
  <c r="EW110" i="39" s="1"/>
  <c r="EQ110" i="39"/>
  <c r="EM110" i="39" a="1"/>
  <c r="EM110" i="39" s="1"/>
  <c r="EN110" i="39" s="1"/>
  <c r="EH110" i="39"/>
  <c r="EE110" i="39"/>
  <c r="ED110" i="39" a="1"/>
  <c r="ED110" i="39" s="1"/>
  <c r="DY110" i="39"/>
  <c r="DU110" i="39" a="1"/>
  <c r="DU110" i="39" s="1"/>
  <c r="DV110" i="39" s="1"/>
  <c r="DP110" i="39"/>
  <c r="DM110" i="39"/>
  <c r="DL110" i="39" a="1"/>
  <c r="DL110" i="39" s="1"/>
  <c r="DG110" i="39"/>
  <c r="DC110" i="39" a="1"/>
  <c r="DC110" i="39" s="1"/>
  <c r="DD110" i="39" s="1"/>
  <c r="CX110" i="39"/>
  <c r="CT110" i="39" a="1"/>
  <c r="CT110" i="39" s="1"/>
  <c r="CU110" i="39" s="1"/>
  <c r="CO110" i="39"/>
  <c r="CK110" i="39" a="1"/>
  <c r="CK110" i="39" s="1"/>
  <c r="CL110" i="39" s="1"/>
  <c r="CF110" i="39"/>
  <c r="CC110" i="39"/>
  <c r="CB110" i="39" a="1"/>
  <c r="CB110" i="39" s="1"/>
  <c r="BW110" i="39"/>
  <c r="BS110" i="39" a="1"/>
  <c r="BS110" i="39" s="1"/>
  <c r="BT110" i="39" s="1"/>
  <c r="BN110" i="39"/>
  <c r="BJ110" i="39" a="1"/>
  <c r="BJ110" i="39" s="1"/>
  <c r="BK110" i="39" s="1"/>
  <c r="BE110" i="39"/>
  <c r="BA110" i="39" a="1"/>
  <c r="BA110" i="39" s="1"/>
  <c r="BB110" i="39" s="1"/>
  <c r="AV110" i="39"/>
  <c r="AS110" i="39"/>
  <c r="AR110" i="39" a="1"/>
  <c r="AR110" i="39" s="1"/>
  <c r="AM110" i="39"/>
  <c r="AI110" i="39" a="1"/>
  <c r="AI110" i="39" s="1"/>
  <c r="AJ110" i="39" s="1"/>
  <c r="AD110" i="39"/>
  <c r="AA110" i="39"/>
  <c r="Z110" i="39" a="1"/>
  <c r="Z110" i="39" s="1"/>
  <c r="U110" i="39"/>
  <c r="Q110" i="39" a="1"/>
  <c r="Q110" i="39" s="1"/>
  <c r="R110" i="39" s="1"/>
  <c r="L110" i="39"/>
  <c r="GA109" i="39"/>
  <c r="FW109" i="39" a="1"/>
  <c r="FW109" i="39" s="1"/>
  <c r="FX109" i="39" s="1"/>
  <c r="FR109" i="39"/>
  <c r="FO109" i="39"/>
  <c r="FN109" i="39" a="1"/>
  <c r="FN109" i="39" s="1"/>
  <c r="FI109" i="39"/>
  <c r="FE109" i="39" a="1"/>
  <c r="FE109" i="39" s="1"/>
  <c r="FF109" i="39" s="1"/>
  <c r="EZ109" i="39"/>
  <c r="EV109" i="39" a="1"/>
  <c r="EV109" i="39" s="1"/>
  <c r="EW109" i="39" s="1"/>
  <c r="EQ109" i="39"/>
  <c r="EM109" i="39" a="1"/>
  <c r="EM109" i="39" s="1"/>
  <c r="EN109" i="39" s="1"/>
  <c r="EH109" i="39"/>
  <c r="EE109" i="39"/>
  <c r="ED109" i="39" a="1"/>
  <c r="ED109" i="39" s="1"/>
  <c r="DY109" i="39"/>
  <c r="DU109" i="39" a="1"/>
  <c r="DU109" i="39" s="1"/>
  <c r="DV109" i="39" s="1"/>
  <c r="DP109" i="39"/>
  <c r="DM109" i="39"/>
  <c r="DL109" i="39" a="1"/>
  <c r="DL109" i="39" s="1"/>
  <c r="DG109" i="39"/>
  <c r="DC109" i="39" a="1"/>
  <c r="DC109" i="39" s="1"/>
  <c r="DD109" i="39" s="1"/>
  <c r="CX109" i="39"/>
  <c r="CT109" i="39" a="1"/>
  <c r="CT109" i="39" s="1"/>
  <c r="CU109" i="39" s="1"/>
  <c r="CO109" i="39"/>
  <c r="CK109" i="39" a="1"/>
  <c r="CK109" i="39" s="1"/>
  <c r="CL109" i="39" s="1"/>
  <c r="CF109" i="39"/>
  <c r="CC109" i="39"/>
  <c r="CB109" i="39" a="1"/>
  <c r="CB109" i="39" s="1"/>
  <c r="BW109" i="39"/>
  <c r="BS109" i="39" a="1"/>
  <c r="BS109" i="39" s="1"/>
  <c r="BT109" i="39" s="1"/>
  <c r="BN109" i="39"/>
  <c r="BJ109" i="39" a="1"/>
  <c r="BJ109" i="39" s="1"/>
  <c r="BK109" i="39" s="1"/>
  <c r="BE109" i="39"/>
  <c r="BA109" i="39" a="1"/>
  <c r="BA109" i="39" s="1"/>
  <c r="BB109" i="39" s="1"/>
  <c r="AV109" i="39"/>
  <c r="AS109" i="39"/>
  <c r="AR109" i="39" a="1"/>
  <c r="AR109" i="39" s="1"/>
  <c r="AM109" i="39"/>
  <c r="AI109" i="39" a="1"/>
  <c r="AI109" i="39" s="1"/>
  <c r="AJ109" i="39" s="1"/>
  <c r="AD109" i="39"/>
  <c r="Z109" i="39" a="1"/>
  <c r="Z109" i="39" s="1"/>
  <c r="AA109" i="39" s="1"/>
  <c r="U109" i="39"/>
  <c r="Q109" i="39" a="1"/>
  <c r="Q109" i="39" s="1"/>
  <c r="R109" i="39" s="1"/>
  <c r="L109" i="39"/>
  <c r="GA108" i="39"/>
  <c r="FW108" i="39" a="1"/>
  <c r="FW108" i="39" s="1"/>
  <c r="FX108" i="39" s="1"/>
  <c r="FR108" i="39"/>
  <c r="FN108" i="39" a="1"/>
  <c r="FN108" i="39" s="1"/>
  <c r="FO108" i="39" s="1"/>
  <c r="FI108" i="39"/>
  <c r="FE108" i="39" a="1"/>
  <c r="FE108" i="39" s="1"/>
  <c r="FF108" i="39" s="1"/>
  <c r="EZ108" i="39"/>
  <c r="EV108" i="39" a="1"/>
  <c r="EV108" i="39" s="1"/>
  <c r="EW108" i="39" s="1"/>
  <c r="EQ108" i="39"/>
  <c r="EM108" i="39" a="1"/>
  <c r="EM108" i="39" s="1"/>
  <c r="EN108" i="39" s="1"/>
  <c r="EH108" i="39"/>
  <c r="EE108" i="39"/>
  <c r="ED108" i="39" a="1"/>
  <c r="ED108" i="39" s="1"/>
  <c r="DY108" i="39"/>
  <c r="DU108" i="39" a="1"/>
  <c r="DU108" i="39" s="1"/>
  <c r="DV108" i="39" s="1"/>
  <c r="DP108" i="39"/>
  <c r="DL108" i="39" a="1"/>
  <c r="DL108" i="39" s="1"/>
  <c r="DM108" i="39" s="1"/>
  <c r="DG108" i="39"/>
  <c r="DC108" i="39" a="1"/>
  <c r="DC108" i="39" s="1"/>
  <c r="DD108" i="39" s="1"/>
  <c r="CX108" i="39"/>
  <c r="CT108" i="39" a="1"/>
  <c r="CT108" i="39" s="1"/>
  <c r="CU108" i="39" s="1"/>
  <c r="CO108" i="39"/>
  <c r="CK108" i="39" a="1"/>
  <c r="CK108" i="39" s="1"/>
  <c r="CL108" i="39" s="1"/>
  <c r="CF108" i="39"/>
  <c r="CB108" i="39" a="1"/>
  <c r="CB108" i="39" s="1"/>
  <c r="CC108" i="39" s="1"/>
  <c r="BW108" i="39"/>
  <c r="BS108" i="39" a="1"/>
  <c r="BS108" i="39" s="1"/>
  <c r="BT108" i="39" s="1"/>
  <c r="BN108" i="39"/>
  <c r="BJ108" i="39" a="1"/>
  <c r="BJ108" i="39" s="1"/>
  <c r="BK108" i="39" s="1"/>
  <c r="BE108" i="39"/>
  <c r="BA108" i="39" a="1"/>
  <c r="BA108" i="39" s="1"/>
  <c r="BB108" i="39" s="1"/>
  <c r="AV108" i="39"/>
  <c r="AS108" i="39"/>
  <c r="AR108" i="39" a="1"/>
  <c r="AR108" i="39" s="1"/>
  <c r="AM108" i="39"/>
  <c r="AI108" i="39" a="1"/>
  <c r="AI108" i="39" s="1"/>
  <c r="AJ108" i="39" s="1"/>
  <c r="AD108" i="39"/>
  <c r="Z108" i="39" a="1"/>
  <c r="Z108" i="39" s="1"/>
  <c r="AA108" i="39" s="1"/>
  <c r="U108" i="39"/>
  <c r="Q108" i="39" a="1"/>
  <c r="Q108" i="39" s="1"/>
  <c r="R108" i="39" s="1"/>
  <c r="L108" i="39"/>
  <c r="GA107" i="39"/>
  <c r="FW107" i="39" a="1"/>
  <c r="FW107" i="39" s="1"/>
  <c r="FX107" i="39" s="1"/>
  <c r="FR107" i="39"/>
  <c r="FN107" i="39" a="1"/>
  <c r="FN107" i="39" s="1"/>
  <c r="FO107" i="39" s="1"/>
  <c r="FI107" i="39"/>
  <c r="FE107" i="39" a="1"/>
  <c r="FE107" i="39" s="1"/>
  <c r="FF107" i="39" s="1"/>
  <c r="EZ107" i="39"/>
  <c r="EV107" i="39" a="1"/>
  <c r="EV107" i="39" s="1"/>
  <c r="EW107" i="39" s="1"/>
  <c r="EQ107" i="39"/>
  <c r="EM107" i="39" a="1"/>
  <c r="EM107" i="39" s="1"/>
  <c r="EN107" i="39" s="1"/>
  <c r="EH107" i="39"/>
  <c r="EE107" i="39"/>
  <c r="ED107" i="39" a="1"/>
  <c r="ED107" i="39" s="1"/>
  <c r="DY107" i="39"/>
  <c r="DU107" i="39" a="1"/>
  <c r="DU107" i="39" s="1"/>
  <c r="DV107" i="39" s="1"/>
  <c r="DP107" i="39"/>
  <c r="DL107" i="39" a="1"/>
  <c r="DL107" i="39" s="1"/>
  <c r="DM107" i="39" s="1"/>
  <c r="DG107" i="39"/>
  <c r="DC107" i="39" a="1"/>
  <c r="DC107" i="39" s="1"/>
  <c r="DD107" i="39" s="1"/>
  <c r="CX107" i="39"/>
  <c r="CT107" i="39" a="1"/>
  <c r="CT107" i="39" s="1"/>
  <c r="CU107" i="39" s="1"/>
  <c r="CO107" i="39"/>
  <c r="CK107" i="39" a="1"/>
  <c r="CK107" i="39" s="1"/>
  <c r="CL107" i="39" s="1"/>
  <c r="CF107" i="39"/>
  <c r="CB107" i="39" a="1"/>
  <c r="CB107" i="39" s="1"/>
  <c r="CC107" i="39" s="1"/>
  <c r="BW107" i="39"/>
  <c r="BS107" i="39" a="1"/>
  <c r="BS107" i="39" s="1"/>
  <c r="BT107" i="39" s="1"/>
  <c r="BN107" i="39"/>
  <c r="BJ107" i="39" a="1"/>
  <c r="BJ107" i="39" s="1"/>
  <c r="BK107" i="39" s="1"/>
  <c r="BE107" i="39"/>
  <c r="BA107" i="39" a="1"/>
  <c r="BA107" i="39" s="1"/>
  <c r="BB107" i="39" s="1"/>
  <c r="AV107" i="39"/>
  <c r="AS107" i="39"/>
  <c r="AR107" i="39" a="1"/>
  <c r="AR107" i="39" s="1"/>
  <c r="AM107" i="39"/>
  <c r="AI107" i="39" a="1"/>
  <c r="AI107" i="39" s="1"/>
  <c r="AJ107" i="39" s="1"/>
  <c r="AD107" i="39"/>
  <c r="Z107" i="39" a="1"/>
  <c r="Z107" i="39" s="1"/>
  <c r="AA107" i="39" s="1"/>
  <c r="U107" i="39"/>
  <c r="Q107" i="39" a="1"/>
  <c r="Q107" i="39" s="1"/>
  <c r="R107" i="39" s="1"/>
  <c r="L107" i="39"/>
  <c r="GA106" i="39"/>
  <c r="FW106" i="39" a="1"/>
  <c r="FW106" i="39" s="1"/>
  <c r="FX106" i="39" s="1"/>
  <c r="FR106" i="39"/>
  <c r="FN106" i="39" a="1"/>
  <c r="FN106" i="39" s="1"/>
  <c r="FO106" i="39" s="1"/>
  <c r="FI106" i="39"/>
  <c r="FE106" i="39" a="1"/>
  <c r="FE106" i="39" s="1"/>
  <c r="FF106" i="39" s="1"/>
  <c r="EZ106" i="39"/>
  <c r="EV106" i="39" a="1"/>
  <c r="EV106" i="39" s="1"/>
  <c r="EW106" i="39" s="1"/>
  <c r="EQ106" i="39"/>
  <c r="EM106" i="39" a="1"/>
  <c r="EM106" i="39" s="1"/>
  <c r="EN106" i="39" s="1"/>
  <c r="EH106" i="39"/>
  <c r="EE106" i="39"/>
  <c r="ED106" i="39" a="1"/>
  <c r="ED106" i="39" s="1"/>
  <c r="DY106" i="39"/>
  <c r="DU106" i="39" a="1"/>
  <c r="DU106" i="39" s="1"/>
  <c r="DV106" i="39" s="1"/>
  <c r="DP106" i="39"/>
  <c r="DL106" i="39" a="1"/>
  <c r="DL106" i="39" s="1"/>
  <c r="DM106" i="39" s="1"/>
  <c r="DG106" i="39"/>
  <c r="DC106" i="39" a="1"/>
  <c r="DC106" i="39" s="1"/>
  <c r="DD106" i="39" s="1"/>
  <c r="CX106" i="39"/>
  <c r="CT106" i="39" a="1"/>
  <c r="CT106" i="39" s="1"/>
  <c r="CU106" i="39" s="1"/>
  <c r="CO106" i="39"/>
  <c r="CK106" i="39" a="1"/>
  <c r="CK106" i="39" s="1"/>
  <c r="CL106" i="39" s="1"/>
  <c r="CF106" i="39"/>
  <c r="CB106" i="39" a="1"/>
  <c r="CB106" i="39" s="1"/>
  <c r="CC106" i="39" s="1"/>
  <c r="BW106" i="39"/>
  <c r="BS106" i="39" a="1"/>
  <c r="BS106" i="39" s="1"/>
  <c r="BT106" i="39" s="1"/>
  <c r="BN106" i="39"/>
  <c r="BJ106" i="39" a="1"/>
  <c r="BJ106" i="39" s="1"/>
  <c r="BK106" i="39" s="1"/>
  <c r="BE106" i="39"/>
  <c r="BA106" i="39" a="1"/>
  <c r="BA106" i="39" s="1"/>
  <c r="BB106" i="39" s="1"/>
  <c r="AV106" i="39"/>
  <c r="AS106" i="39"/>
  <c r="AR106" i="39" a="1"/>
  <c r="AR106" i="39" s="1"/>
  <c r="AM106" i="39"/>
  <c r="AI106" i="39" a="1"/>
  <c r="AI106" i="39" s="1"/>
  <c r="AJ106" i="39" s="1"/>
  <c r="AD106" i="39"/>
  <c r="Z106" i="39" a="1"/>
  <c r="Z106" i="39" s="1"/>
  <c r="AA106" i="39" s="1"/>
  <c r="U106" i="39"/>
  <c r="Q106" i="39" a="1"/>
  <c r="Q106" i="39" s="1"/>
  <c r="R106" i="39" s="1"/>
  <c r="L106" i="39"/>
  <c r="GA105" i="39"/>
  <c r="FW105" i="39" a="1"/>
  <c r="FW105" i="39" s="1"/>
  <c r="FX105" i="39" s="1"/>
  <c r="FR105" i="39"/>
  <c r="FN105" i="39" a="1"/>
  <c r="FN105" i="39" s="1"/>
  <c r="FO105" i="39" s="1"/>
  <c r="FI105" i="39"/>
  <c r="FE105" i="39" a="1"/>
  <c r="FE105" i="39" s="1"/>
  <c r="FF105" i="39" s="1"/>
  <c r="EZ105" i="39"/>
  <c r="EV105" i="39" a="1"/>
  <c r="EV105" i="39" s="1"/>
  <c r="EW105" i="39" s="1"/>
  <c r="EQ105" i="39"/>
  <c r="EM105" i="39" a="1"/>
  <c r="EM105" i="39" s="1"/>
  <c r="EN105" i="39" s="1"/>
  <c r="EH105" i="39"/>
  <c r="EE105" i="39"/>
  <c r="ED105" i="39" a="1"/>
  <c r="ED105" i="39" s="1"/>
  <c r="DY105" i="39"/>
  <c r="DU105" i="39" a="1"/>
  <c r="DU105" i="39" s="1"/>
  <c r="DV105" i="39" s="1"/>
  <c r="DP105" i="39"/>
  <c r="DL105" i="39" a="1"/>
  <c r="DL105" i="39" s="1"/>
  <c r="DM105" i="39" s="1"/>
  <c r="DG105" i="39"/>
  <c r="DC105" i="39" a="1"/>
  <c r="DC105" i="39" s="1"/>
  <c r="DD105" i="39" s="1"/>
  <c r="CX105" i="39"/>
  <c r="CT105" i="39" a="1"/>
  <c r="CT105" i="39" s="1"/>
  <c r="CU105" i="39" s="1"/>
  <c r="CO105" i="39"/>
  <c r="CK105" i="39" a="1"/>
  <c r="CK105" i="39" s="1"/>
  <c r="CL105" i="39" s="1"/>
  <c r="CF105" i="39"/>
  <c r="CB105" i="39" a="1"/>
  <c r="CB105" i="39" s="1"/>
  <c r="CC105" i="39" s="1"/>
  <c r="BW105" i="39"/>
  <c r="BS105" i="39" a="1"/>
  <c r="BS105" i="39" s="1"/>
  <c r="BT105" i="39" s="1"/>
  <c r="BN105" i="39"/>
  <c r="BJ105" i="39" a="1"/>
  <c r="BJ105" i="39" s="1"/>
  <c r="BK105" i="39" s="1"/>
  <c r="BE105" i="39"/>
  <c r="BA105" i="39" a="1"/>
  <c r="BA105" i="39" s="1"/>
  <c r="BB105" i="39" s="1"/>
  <c r="AV105" i="39"/>
  <c r="AS105" i="39"/>
  <c r="AR105" i="39" a="1"/>
  <c r="AR105" i="39" s="1"/>
  <c r="AM105" i="39"/>
  <c r="AI105" i="39" a="1"/>
  <c r="AI105" i="39" s="1"/>
  <c r="AJ105" i="39" s="1"/>
  <c r="AD105" i="39"/>
  <c r="Z105" i="39" a="1"/>
  <c r="Z105" i="39" s="1"/>
  <c r="AA105" i="39" s="1"/>
  <c r="U105" i="39"/>
  <c r="Q105" i="39" a="1"/>
  <c r="Q105" i="39" s="1"/>
  <c r="R105" i="39" s="1"/>
  <c r="L105" i="39"/>
  <c r="GA104" i="39"/>
  <c r="FW104" i="39" a="1"/>
  <c r="FW104" i="39" s="1"/>
  <c r="FX104" i="39" s="1"/>
  <c r="FR104" i="39"/>
  <c r="FN104" i="39" a="1"/>
  <c r="FN104" i="39" s="1"/>
  <c r="FO104" i="39" s="1"/>
  <c r="FI104" i="39"/>
  <c r="FE104" i="39" a="1"/>
  <c r="FE104" i="39" s="1"/>
  <c r="FF104" i="39" s="1"/>
  <c r="EZ104" i="39"/>
  <c r="EV104" i="39" a="1"/>
  <c r="EV104" i="39" s="1"/>
  <c r="EW104" i="39" s="1"/>
  <c r="EQ104" i="39"/>
  <c r="EM104" i="39" a="1"/>
  <c r="EM104" i="39" s="1"/>
  <c r="EN104" i="39" s="1"/>
  <c r="EH104" i="39"/>
  <c r="EE104" i="39"/>
  <c r="ED104" i="39" a="1"/>
  <c r="ED104" i="39" s="1"/>
  <c r="DY104" i="39"/>
  <c r="DU104" i="39" a="1"/>
  <c r="DU104" i="39" s="1"/>
  <c r="DV104" i="39" s="1"/>
  <c r="DP104" i="39"/>
  <c r="DL104" i="39" a="1"/>
  <c r="DL104" i="39" s="1"/>
  <c r="DM104" i="39" s="1"/>
  <c r="DG104" i="39"/>
  <c r="DC104" i="39" a="1"/>
  <c r="DC104" i="39" s="1"/>
  <c r="DD104" i="39" s="1"/>
  <c r="CX104" i="39"/>
  <c r="CT104" i="39" a="1"/>
  <c r="CT104" i="39" s="1"/>
  <c r="CU104" i="39" s="1"/>
  <c r="CO104" i="39"/>
  <c r="CK104" i="39" a="1"/>
  <c r="CK104" i="39" s="1"/>
  <c r="CL104" i="39" s="1"/>
  <c r="CF104" i="39"/>
  <c r="CB104" i="39" a="1"/>
  <c r="CB104" i="39" s="1"/>
  <c r="CC104" i="39" s="1"/>
  <c r="BW104" i="39"/>
  <c r="BS104" i="39" a="1"/>
  <c r="BS104" i="39" s="1"/>
  <c r="BT104" i="39" s="1"/>
  <c r="BN104" i="39"/>
  <c r="BJ104" i="39" a="1"/>
  <c r="BJ104" i="39" s="1"/>
  <c r="BK104" i="39" s="1"/>
  <c r="BE104" i="39"/>
  <c r="BA104" i="39" a="1"/>
  <c r="BA104" i="39" s="1"/>
  <c r="BB104" i="39" s="1"/>
  <c r="AV104" i="39"/>
  <c r="AS104" i="39"/>
  <c r="AR104" i="39" a="1"/>
  <c r="AR104" i="39" s="1"/>
  <c r="AM104" i="39"/>
  <c r="AI104" i="39" a="1"/>
  <c r="AI104" i="39" s="1"/>
  <c r="AJ104" i="39" s="1"/>
  <c r="AD104" i="39"/>
  <c r="Z104" i="39" a="1"/>
  <c r="Z104" i="39" s="1"/>
  <c r="AA104" i="39" s="1"/>
  <c r="U104" i="39"/>
  <c r="Q104" i="39" a="1"/>
  <c r="Q104" i="39" s="1"/>
  <c r="R104" i="39" s="1"/>
  <c r="L104" i="39"/>
  <c r="GA103" i="39"/>
  <c r="FW103" i="39" a="1"/>
  <c r="FW103" i="39" s="1"/>
  <c r="FX103" i="39" s="1"/>
  <c r="FR103" i="39"/>
  <c r="FN103" i="39" a="1"/>
  <c r="FN103" i="39" s="1"/>
  <c r="FO103" i="39" s="1"/>
  <c r="FI103" i="39"/>
  <c r="FE103" i="39" a="1"/>
  <c r="FE103" i="39" s="1"/>
  <c r="FF103" i="39" s="1"/>
  <c r="EZ103" i="39"/>
  <c r="EV103" i="39" a="1"/>
  <c r="EV103" i="39" s="1"/>
  <c r="EW103" i="39" s="1"/>
  <c r="EQ103" i="39"/>
  <c r="EM103" i="39" a="1"/>
  <c r="EM103" i="39" s="1"/>
  <c r="EN103" i="39" s="1"/>
  <c r="EH103" i="39"/>
  <c r="EE103" i="39"/>
  <c r="ED103" i="39" a="1"/>
  <c r="ED103" i="39" s="1"/>
  <c r="DY103" i="39"/>
  <c r="DU103" i="39" a="1"/>
  <c r="DU103" i="39" s="1"/>
  <c r="DV103" i="39" s="1"/>
  <c r="DP103" i="39"/>
  <c r="DL103" i="39" a="1"/>
  <c r="DL103" i="39" s="1"/>
  <c r="DM103" i="39" s="1"/>
  <c r="DG103" i="39"/>
  <c r="DC103" i="39" a="1"/>
  <c r="DC103" i="39" s="1"/>
  <c r="DD103" i="39" s="1"/>
  <c r="CX103" i="39"/>
  <c r="CT103" i="39" a="1"/>
  <c r="CT103" i="39" s="1"/>
  <c r="CU103" i="39" s="1"/>
  <c r="CO103" i="39"/>
  <c r="CK103" i="39" a="1"/>
  <c r="CK103" i="39" s="1"/>
  <c r="CL103" i="39" s="1"/>
  <c r="CF103" i="39"/>
  <c r="CB103" i="39" a="1"/>
  <c r="CB103" i="39" s="1"/>
  <c r="CC103" i="39" s="1"/>
  <c r="BW103" i="39"/>
  <c r="BS103" i="39" a="1"/>
  <c r="BS103" i="39" s="1"/>
  <c r="BT103" i="39" s="1"/>
  <c r="BN103" i="39"/>
  <c r="BJ103" i="39" a="1"/>
  <c r="BJ103" i="39" s="1"/>
  <c r="BK103" i="39" s="1"/>
  <c r="BE103" i="39"/>
  <c r="BA103" i="39" a="1"/>
  <c r="BA103" i="39" s="1"/>
  <c r="BB103" i="39" s="1"/>
  <c r="AV103" i="39"/>
  <c r="AS103" i="39"/>
  <c r="AR103" i="39" a="1"/>
  <c r="AR103" i="39" s="1"/>
  <c r="AM103" i="39"/>
  <c r="AI103" i="39" a="1"/>
  <c r="AI103" i="39" s="1"/>
  <c r="AJ103" i="39" s="1"/>
  <c r="AD103" i="39"/>
  <c r="Z103" i="39" a="1"/>
  <c r="Z103" i="39" s="1"/>
  <c r="AA103" i="39" s="1"/>
  <c r="U103" i="39"/>
  <c r="Q103" i="39" a="1"/>
  <c r="Q103" i="39" s="1"/>
  <c r="R103" i="39" s="1"/>
  <c r="L103" i="39"/>
  <c r="GA102" i="39"/>
  <c r="FW102" i="39" a="1"/>
  <c r="FW102" i="39" s="1"/>
  <c r="FX102" i="39" s="1"/>
  <c r="FR102" i="39"/>
  <c r="FN102" i="39" a="1"/>
  <c r="FN102" i="39" s="1"/>
  <c r="FO102" i="39" s="1"/>
  <c r="FI102" i="39"/>
  <c r="FE102" i="39" a="1"/>
  <c r="FE102" i="39" s="1"/>
  <c r="FF102" i="39" s="1"/>
  <c r="EZ102" i="39"/>
  <c r="EV102" i="39" a="1"/>
  <c r="EV102" i="39" s="1"/>
  <c r="EW102" i="39" s="1"/>
  <c r="EQ102" i="39"/>
  <c r="EM102" i="39" a="1"/>
  <c r="EM102" i="39" s="1"/>
  <c r="EN102" i="39" s="1"/>
  <c r="EH102" i="39"/>
  <c r="EE102" i="39"/>
  <c r="ED102" i="39" a="1"/>
  <c r="ED102" i="39" s="1"/>
  <c r="DY102" i="39"/>
  <c r="DU102" i="39" a="1"/>
  <c r="DU102" i="39" s="1"/>
  <c r="DV102" i="39" s="1"/>
  <c r="DP102" i="39"/>
  <c r="DL102" i="39" a="1"/>
  <c r="DL102" i="39" s="1"/>
  <c r="DM102" i="39" s="1"/>
  <c r="DG102" i="39"/>
  <c r="DC102" i="39" a="1"/>
  <c r="DC102" i="39" s="1"/>
  <c r="DD102" i="39" s="1"/>
  <c r="CX102" i="39"/>
  <c r="CT102" i="39" a="1"/>
  <c r="CT102" i="39" s="1"/>
  <c r="CU102" i="39" s="1"/>
  <c r="CO102" i="39"/>
  <c r="CK102" i="39" a="1"/>
  <c r="CK102" i="39" s="1"/>
  <c r="CL102" i="39" s="1"/>
  <c r="CF102" i="39"/>
  <c r="CB102" i="39" a="1"/>
  <c r="CB102" i="39" s="1"/>
  <c r="CC102" i="39" s="1"/>
  <c r="BW102" i="39"/>
  <c r="BS102" i="39" a="1"/>
  <c r="BS102" i="39" s="1"/>
  <c r="BT102" i="39" s="1"/>
  <c r="BN102" i="39"/>
  <c r="BJ102" i="39" a="1"/>
  <c r="BJ102" i="39" s="1"/>
  <c r="BK102" i="39" s="1"/>
  <c r="BE102" i="39"/>
  <c r="BA102" i="39" a="1"/>
  <c r="BA102" i="39" s="1"/>
  <c r="BB102" i="39" s="1"/>
  <c r="AV102" i="39"/>
  <c r="AS102" i="39"/>
  <c r="AR102" i="39" a="1"/>
  <c r="AR102" i="39" s="1"/>
  <c r="AM102" i="39"/>
  <c r="AI102" i="39" a="1"/>
  <c r="AI102" i="39" s="1"/>
  <c r="AJ102" i="39" s="1"/>
  <c r="AD102" i="39"/>
  <c r="Z102" i="39" a="1"/>
  <c r="Z102" i="39" s="1"/>
  <c r="AA102" i="39" s="1"/>
  <c r="U102" i="39"/>
  <c r="Q102" i="39" a="1"/>
  <c r="Q102" i="39" s="1"/>
  <c r="R102" i="39" s="1"/>
  <c r="L102" i="39"/>
  <c r="GA101" i="39"/>
  <c r="FW101" i="39" a="1"/>
  <c r="FW101" i="39" s="1"/>
  <c r="FX101" i="39" s="1"/>
  <c r="FR101" i="39"/>
  <c r="FN101" i="39" a="1"/>
  <c r="FN101" i="39" s="1"/>
  <c r="FO101" i="39" s="1"/>
  <c r="FI101" i="39"/>
  <c r="FE101" i="39" a="1"/>
  <c r="FE101" i="39" s="1"/>
  <c r="FF101" i="39" s="1"/>
  <c r="EZ101" i="39"/>
  <c r="EV101" i="39" a="1"/>
  <c r="EV101" i="39" s="1"/>
  <c r="EW101" i="39" s="1"/>
  <c r="EQ101" i="39"/>
  <c r="EM101" i="39" a="1"/>
  <c r="EM101" i="39" s="1"/>
  <c r="EN101" i="39" s="1"/>
  <c r="EH101" i="39"/>
  <c r="EE101" i="39"/>
  <c r="ED101" i="39" a="1"/>
  <c r="ED101" i="39" s="1"/>
  <c r="DY101" i="39"/>
  <c r="DU101" i="39" a="1"/>
  <c r="DU101" i="39" s="1"/>
  <c r="DV101" i="39" s="1"/>
  <c r="DP101" i="39"/>
  <c r="DL101" i="39" a="1"/>
  <c r="DL101" i="39" s="1"/>
  <c r="DM101" i="39" s="1"/>
  <c r="DG101" i="39"/>
  <c r="DC101" i="39" a="1"/>
  <c r="DC101" i="39" s="1"/>
  <c r="DD101" i="39" s="1"/>
  <c r="CX101" i="39"/>
  <c r="CT101" i="39" a="1"/>
  <c r="CT101" i="39" s="1"/>
  <c r="CU101" i="39" s="1"/>
  <c r="CO101" i="39"/>
  <c r="CK101" i="39" a="1"/>
  <c r="CK101" i="39" s="1"/>
  <c r="CL101" i="39" s="1"/>
  <c r="CF101" i="39"/>
  <c r="CB101" i="39" a="1"/>
  <c r="CB101" i="39" s="1"/>
  <c r="CC101" i="39" s="1"/>
  <c r="BW101" i="39"/>
  <c r="BT101" i="39"/>
  <c r="BS101" i="39" a="1"/>
  <c r="BS101" i="39" s="1"/>
  <c r="BN101" i="39"/>
  <c r="BK101" i="39"/>
  <c r="BJ101" i="39" a="1"/>
  <c r="BJ101" i="39" s="1"/>
  <c r="BE101" i="39"/>
  <c r="BA101" i="39" a="1"/>
  <c r="BA101" i="39" s="1"/>
  <c r="BB101" i="39" s="1"/>
  <c r="AV101" i="39"/>
  <c r="AR101" i="39" a="1"/>
  <c r="AR101" i="39" s="1"/>
  <c r="AS101" i="39" s="1"/>
  <c r="AM101" i="39"/>
  <c r="AJ101" i="39"/>
  <c r="AI101" i="39" a="1"/>
  <c r="AI101" i="39" s="1"/>
  <c r="AD101" i="39"/>
  <c r="AA101" i="39"/>
  <c r="Z101" i="39" a="1"/>
  <c r="Z101" i="39" s="1"/>
  <c r="U101" i="39"/>
  <c r="Q101" i="39" a="1"/>
  <c r="Q101" i="39" s="1"/>
  <c r="R101" i="39" s="1"/>
  <c r="L101" i="39"/>
  <c r="GA100" i="39"/>
  <c r="FW100" i="39" a="1"/>
  <c r="FW100" i="39" s="1"/>
  <c r="FX100" i="39" s="1"/>
  <c r="FR100" i="39"/>
  <c r="FO100" i="39"/>
  <c r="FN100" i="39" a="1"/>
  <c r="FN100" i="39" s="1"/>
  <c r="FI100" i="39"/>
  <c r="FE100" i="39" a="1"/>
  <c r="FE100" i="39" s="1"/>
  <c r="FF100" i="39" s="1"/>
  <c r="EZ100" i="39"/>
  <c r="EW100" i="39"/>
  <c r="EV100" i="39" a="1"/>
  <c r="EV100" i="39" s="1"/>
  <c r="EQ100" i="39"/>
  <c r="EN100" i="39"/>
  <c r="EM100" i="39" a="1"/>
  <c r="EM100" i="39" s="1"/>
  <c r="EH100" i="39"/>
  <c r="EE100" i="39"/>
  <c r="ED100" i="39" a="1"/>
  <c r="ED100" i="39" s="1"/>
  <c r="DY100" i="39"/>
  <c r="DV100" i="39"/>
  <c r="DU100" i="39" a="1"/>
  <c r="DU100" i="39" s="1"/>
  <c r="DP100" i="39"/>
  <c r="DL100" i="39" a="1"/>
  <c r="DL100" i="39" s="1"/>
  <c r="DM100" i="39" s="1"/>
  <c r="DG100" i="39"/>
  <c r="DD100" i="39"/>
  <c r="DC100" i="39" a="1"/>
  <c r="DC100" i="39" s="1"/>
  <c r="CX100" i="39"/>
  <c r="CU100" i="39"/>
  <c r="CT100" i="39" a="1"/>
  <c r="CT100" i="39" s="1"/>
  <c r="CO100" i="39"/>
  <c r="CK100" i="39" a="1"/>
  <c r="CK100" i="39" s="1"/>
  <c r="CL100" i="39" s="1"/>
  <c r="CF100" i="39"/>
  <c r="CB100" i="39" a="1"/>
  <c r="CB100" i="39" s="1"/>
  <c r="CC100" i="39" s="1"/>
  <c r="BW100" i="39"/>
  <c r="BT100" i="39"/>
  <c r="BS100" i="39" a="1"/>
  <c r="BS100" i="39" s="1"/>
  <c r="BN100" i="39"/>
  <c r="BK100" i="39"/>
  <c r="BJ100" i="39" a="1"/>
  <c r="BJ100" i="39" s="1"/>
  <c r="BE100" i="39"/>
  <c r="BA100" i="39" a="1"/>
  <c r="BA100" i="39" s="1"/>
  <c r="BB100" i="39" s="1"/>
  <c r="AV100" i="39"/>
  <c r="AR100" i="39" a="1"/>
  <c r="AR100" i="39" s="1"/>
  <c r="AS100" i="39" s="1"/>
  <c r="AM100" i="39"/>
  <c r="AJ100" i="39"/>
  <c r="AI100" i="39" a="1"/>
  <c r="AI100" i="39" s="1"/>
  <c r="AD100" i="39"/>
  <c r="AA100" i="39"/>
  <c r="Z100" i="39" a="1"/>
  <c r="Z100" i="39" s="1"/>
  <c r="U100" i="39"/>
  <c r="Q100" i="39" a="1"/>
  <c r="Q100" i="39" s="1"/>
  <c r="R100" i="39" s="1"/>
  <c r="L100" i="39"/>
  <c r="GA99" i="39"/>
  <c r="FW99" i="39" a="1"/>
  <c r="FW99" i="39" s="1"/>
  <c r="FX99" i="39" s="1"/>
  <c r="FR99" i="39"/>
  <c r="FO99" i="39"/>
  <c r="FN99" i="39" a="1"/>
  <c r="FN99" i="39" s="1"/>
  <c r="FI99" i="39"/>
  <c r="FE99" i="39" a="1"/>
  <c r="FE99" i="39" s="1"/>
  <c r="FF99" i="39" s="1"/>
  <c r="EZ99" i="39"/>
  <c r="EW99" i="39"/>
  <c r="EV99" i="39" a="1"/>
  <c r="EV99" i="39" s="1"/>
  <c r="EQ99" i="39"/>
  <c r="EN99" i="39"/>
  <c r="EM99" i="39" a="1"/>
  <c r="EM99" i="39" s="1"/>
  <c r="EH99" i="39"/>
  <c r="EE99" i="39"/>
  <c r="ED99" i="39" a="1"/>
  <c r="ED99" i="39" s="1"/>
  <c r="DY99" i="39"/>
  <c r="DV99" i="39"/>
  <c r="DU99" i="39" a="1"/>
  <c r="DU99" i="39" s="1"/>
  <c r="DP99" i="39"/>
  <c r="DL99" i="39" a="1"/>
  <c r="DL99" i="39" s="1"/>
  <c r="DM99" i="39" s="1"/>
  <c r="DG99" i="39"/>
  <c r="DD99" i="39"/>
  <c r="DC99" i="39" a="1"/>
  <c r="DC99" i="39" s="1"/>
  <c r="CX99" i="39"/>
  <c r="CU99" i="39"/>
  <c r="CT99" i="39" a="1"/>
  <c r="CT99" i="39" s="1"/>
  <c r="CO99" i="39"/>
  <c r="CK99" i="39" a="1"/>
  <c r="CK99" i="39" s="1"/>
  <c r="CL99" i="39" s="1"/>
  <c r="CF99" i="39"/>
  <c r="CB99" i="39" a="1"/>
  <c r="CB99" i="39" s="1"/>
  <c r="CC99" i="39" s="1"/>
  <c r="BW99" i="39"/>
  <c r="BT99" i="39"/>
  <c r="BS99" i="39" a="1"/>
  <c r="BS99" i="39" s="1"/>
  <c r="BN99" i="39"/>
  <c r="BK99" i="39"/>
  <c r="BJ99" i="39" a="1"/>
  <c r="BJ99" i="39" s="1"/>
  <c r="BE99" i="39"/>
  <c r="BA99" i="39" a="1"/>
  <c r="BA99" i="39" s="1"/>
  <c r="BB99" i="39" s="1"/>
  <c r="AV99" i="39"/>
  <c r="AR99" i="39" a="1"/>
  <c r="AR99" i="39" s="1"/>
  <c r="AS99" i="39" s="1"/>
  <c r="AM99" i="39"/>
  <c r="AJ99" i="39"/>
  <c r="AI99" i="39" a="1"/>
  <c r="AI99" i="39" s="1"/>
  <c r="AD99" i="39"/>
  <c r="AA99" i="39"/>
  <c r="Z99" i="39" a="1"/>
  <c r="Z99" i="39" s="1"/>
  <c r="U99" i="39"/>
  <c r="Q99" i="39" a="1"/>
  <c r="Q99" i="39" s="1"/>
  <c r="R99" i="39" s="1"/>
  <c r="L99" i="39"/>
  <c r="GA98" i="39"/>
  <c r="FW98" i="39" a="1"/>
  <c r="FW98" i="39" s="1"/>
  <c r="FX98" i="39" s="1"/>
  <c r="FR98" i="39"/>
  <c r="FO98" i="39"/>
  <c r="FN98" i="39" a="1"/>
  <c r="FN98" i="39" s="1"/>
  <c r="FI98" i="39"/>
  <c r="FE98" i="39" a="1"/>
  <c r="FE98" i="39" s="1"/>
  <c r="FF98" i="39" s="1"/>
  <c r="EZ98" i="39"/>
  <c r="EW98" i="39"/>
  <c r="EV98" i="39" a="1"/>
  <c r="EV98" i="39" s="1"/>
  <c r="EQ98" i="39"/>
  <c r="EN98" i="39"/>
  <c r="EM98" i="39" a="1"/>
  <c r="EM98" i="39" s="1"/>
  <c r="EH98" i="39"/>
  <c r="EE98" i="39"/>
  <c r="ED98" i="39" a="1"/>
  <c r="ED98" i="39" s="1"/>
  <c r="DY98" i="39"/>
  <c r="DV98" i="39"/>
  <c r="DU98" i="39" a="1"/>
  <c r="DU98" i="39" s="1"/>
  <c r="DP98" i="39"/>
  <c r="DL98" i="39" a="1"/>
  <c r="DL98" i="39" s="1"/>
  <c r="DM98" i="39" s="1"/>
  <c r="DG98" i="39"/>
  <c r="DD98" i="39"/>
  <c r="DC98" i="39" a="1"/>
  <c r="DC98" i="39" s="1"/>
  <c r="CX98" i="39"/>
  <c r="CU98" i="39"/>
  <c r="CT98" i="39" a="1"/>
  <c r="CT98" i="39" s="1"/>
  <c r="CO98" i="39"/>
  <c r="CK98" i="39" a="1"/>
  <c r="CK98" i="39" s="1"/>
  <c r="CL98" i="39" s="1"/>
  <c r="CF98" i="39"/>
  <c r="CB98" i="39" a="1"/>
  <c r="CB98" i="39" s="1"/>
  <c r="CC98" i="39" s="1"/>
  <c r="BW98" i="39"/>
  <c r="BT98" i="39"/>
  <c r="BS98" i="39" a="1"/>
  <c r="BS98" i="39" s="1"/>
  <c r="BN98" i="39"/>
  <c r="BK98" i="39"/>
  <c r="BJ98" i="39" a="1"/>
  <c r="BJ98" i="39" s="1"/>
  <c r="BE98" i="39"/>
  <c r="BA98" i="39" a="1"/>
  <c r="BA98" i="39" s="1"/>
  <c r="BB98" i="39" s="1"/>
  <c r="AV98" i="39"/>
  <c r="AR98" i="39" a="1"/>
  <c r="AR98" i="39" s="1"/>
  <c r="AS98" i="39" s="1"/>
  <c r="AM98" i="39"/>
  <c r="AJ98" i="39"/>
  <c r="AI98" i="39" a="1"/>
  <c r="AI98" i="39" s="1"/>
  <c r="AD98" i="39"/>
  <c r="AA98" i="39"/>
  <c r="Z98" i="39" a="1"/>
  <c r="Z98" i="39" s="1"/>
  <c r="U98" i="39"/>
  <c r="Q98" i="39" a="1"/>
  <c r="Q98" i="39" s="1"/>
  <c r="R98" i="39" s="1"/>
  <c r="L98" i="39"/>
  <c r="GA97" i="39"/>
  <c r="FW97" i="39" a="1"/>
  <c r="FW97" i="39" s="1"/>
  <c r="FX97" i="39" s="1"/>
  <c r="FR97" i="39"/>
  <c r="FO97" i="39"/>
  <c r="FN97" i="39" a="1"/>
  <c r="FN97" i="39" s="1"/>
  <c r="FI97" i="39"/>
  <c r="FE97" i="39" a="1"/>
  <c r="FE97" i="39" s="1"/>
  <c r="FF97" i="39" s="1"/>
  <c r="EZ97" i="39"/>
  <c r="EW97" i="39"/>
  <c r="EV97" i="39" a="1"/>
  <c r="EV97" i="39" s="1"/>
  <c r="EQ97" i="39"/>
  <c r="EN97" i="39"/>
  <c r="EM97" i="39" a="1"/>
  <c r="EM97" i="39" s="1"/>
  <c r="EH97" i="39"/>
  <c r="EE97" i="39"/>
  <c r="ED97" i="39" a="1"/>
  <c r="ED97" i="39" s="1"/>
  <c r="DY97" i="39"/>
  <c r="DV97" i="39"/>
  <c r="DU97" i="39" a="1"/>
  <c r="DU97" i="39" s="1"/>
  <c r="DP97" i="39"/>
  <c r="DL97" i="39" a="1"/>
  <c r="DL97" i="39" s="1"/>
  <c r="DM97" i="39" s="1"/>
  <c r="DG97" i="39"/>
  <c r="DD97" i="39"/>
  <c r="DC97" i="39" a="1"/>
  <c r="DC97" i="39" s="1"/>
  <c r="CX97" i="39"/>
  <c r="CU97" i="39"/>
  <c r="CT97" i="39" a="1"/>
  <c r="CT97" i="39" s="1"/>
  <c r="CO97" i="39"/>
  <c r="CK97" i="39" a="1"/>
  <c r="CK97" i="39" s="1"/>
  <c r="CL97" i="39" s="1"/>
  <c r="CF97" i="39"/>
  <c r="CB97" i="39" a="1"/>
  <c r="CB97" i="39" s="1"/>
  <c r="CC97" i="39" s="1"/>
  <c r="BW97" i="39"/>
  <c r="BT97" i="39"/>
  <c r="BS97" i="39" a="1"/>
  <c r="BS97" i="39" s="1"/>
  <c r="BN97" i="39"/>
  <c r="BK97" i="39"/>
  <c r="BJ97" i="39" a="1"/>
  <c r="BJ97" i="39" s="1"/>
  <c r="BE97" i="39"/>
  <c r="BA97" i="39" a="1"/>
  <c r="BA97" i="39" s="1"/>
  <c r="BB97" i="39" s="1"/>
  <c r="AV97" i="39"/>
  <c r="AR97" i="39" a="1"/>
  <c r="AR97" i="39" s="1"/>
  <c r="AS97" i="39" s="1"/>
  <c r="AM97" i="39"/>
  <c r="AJ97" i="39"/>
  <c r="AI97" i="39" a="1"/>
  <c r="AI97" i="39" s="1"/>
  <c r="AD97" i="39"/>
  <c r="AA97" i="39"/>
  <c r="Z97" i="39" a="1"/>
  <c r="Z97" i="39" s="1"/>
  <c r="U97" i="39"/>
  <c r="Q97" i="39" a="1"/>
  <c r="Q97" i="39" s="1"/>
  <c r="R97" i="39" s="1"/>
  <c r="L97" i="39"/>
  <c r="GA96" i="39"/>
  <c r="FX96" i="39"/>
  <c r="FW96" i="39" a="1"/>
  <c r="FW96" i="39" s="1"/>
  <c r="FR96" i="39"/>
  <c r="FO96" i="39"/>
  <c r="FN96" i="39" a="1"/>
  <c r="FN96" i="39" s="1"/>
  <c r="FI96" i="39"/>
  <c r="FE96" i="39" a="1"/>
  <c r="FE96" i="39" s="1"/>
  <c r="FF96" i="39" s="1"/>
  <c r="EZ96" i="39"/>
  <c r="EW96" i="39"/>
  <c r="EV96" i="39" a="1"/>
  <c r="EV96" i="39" s="1"/>
  <c r="EQ96" i="39"/>
  <c r="EN96" i="39"/>
  <c r="EM96" i="39" a="1"/>
  <c r="EM96" i="39" s="1"/>
  <c r="EH96" i="39"/>
  <c r="EE96" i="39"/>
  <c r="ED96" i="39" a="1"/>
  <c r="ED96" i="39" s="1"/>
  <c r="DY96" i="39"/>
  <c r="DV96" i="39"/>
  <c r="DU96" i="39" a="1"/>
  <c r="DU96" i="39" s="1"/>
  <c r="DP96" i="39"/>
  <c r="DL96" i="39" a="1"/>
  <c r="DL96" i="39" s="1"/>
  <c r="DM96" i="39" s="1"/>
  <c r="DG96" i="39"/>
  <c r="DC96" i="39" a="1"/>
  <c r="DC96" i="39" s="1"/>
  <c r="DD96" i="39" s="1"/>
  <c r="CX96" i="39"/>
  <c r="CU96" i="39"/>
  <c r="CT96" i="39" a="1"/>
  <c r="CT96" i="39" s="1"/>
  <c r="CO96" i="39"/>
  <c r="CK96" i="39" a="1"/>
  <c r="CK96" i="39" s="1"/>
  <c r="CL96" i="39" s="1"/>
  <c r="CF96" i="39"/>
  <c r="CB96" i="39" a="1"/>
  <c r="CB96" i="39" s="1"/>
  <c r="CC96" i="39" s="1"/>
  <c r="BW96" i="39"/>
  <c r="BT96" i="39"/>
  <c r="BS96" i="39" a="1"/>
  <c r="BS96" i="39" s="1"/>
  <c r="BN96" i="39"/>
  <c r="BK96" i="39"/>
  <c r="BJ96" i="39" a="1"/>
  <c r="BJ96" i="39" s="1"/>
  <c r="BE96" i="39"/>
  <c r="BA96" i="39" a="1"/>
  <c r="BA96" i="39" s="1"/>
  <c r="BB96" i="39" s="1"/>
  <c r="AV96" i="39"/>
  <c r="AR96" i="39" a="1"/>
  <c r="AR96" i="39" s="1"/>
  <c r="AS96" i="39" s="1"/>
  <c r="AM96" i="39"/>
  <c r="AI96" i="39" a="1"/>
  <c r="AI96" i="39" s="1"/>
  <c r="AJ96" i="39" s="1"/>
  <c r="AD96" i="39"/>
  <c r="Z96" i="39" a="1"/>
  <c r="Z96" i="39" s="1"/>
  <c r="AA96" i="39" s="1"/>
  <c r="U96" i="39"/>
  <c r="Q96" i="39" a="1"/>
  <c r="Q96" i="39" s="1"/>
  <c r="R96" i="39" s="1"/>
  <c r="L96" i="39"/>
  <c r="GA95" i="39"/>
  <c r="FW95" i="39" a="1"/>
  <c r="FW95" i="39" s="1"/>
  <c r="FX95" i="39" s="1"/>
  <c r="FR95" i="39"/>
  <c r="FO95" i="39"/>
  <c r="FN95" i="39" a="1"/>
  <c r="FN95" i="39" s="1"/>
  <c r="FI95" i="39"/>
  <c r="FF95" i="39"/>
  <c r="FE95" i="39" a="1"/>
  <c r="FE95" i="39" s="1"/>
  <c r="EZ95" i="39"/>
  <c r="EW95" i="39"/>
  <c r="EV95" i="39" a="1"/>
  <c r="EV95" i="39" s="1"/>
  <c r="EQ95" i="39"/>
  <c r="EN95" i="39"/>
  <c r="EM95" i="39" a="1"/>
  <c r="EM95" i="39" s="1"/>
  <c r="EH95" i="39"/>
  <c r="ED95" i="39" a="1"/>
  <c r="ED95" i="39" s="1"/>
  <c r="EE95" i="39" s="1"/>
  <c r="DY95" i="39"/>
  <c r="DV95" i="39"/>
  <c r="DU95" i="39" a="1"/>
  <c r="DU95" i="39" s="1"/>
  <c r="DP95" i="39"/>
  <c r="DL95" i="39" a="1"/>
  <c r="DL95" i="39" s="1"/>
  <c r="DM95" i="39" s="1"/>
  <c r="DG95" i="39"/>
  <c r="DC95" i="39" a="1"/>
  <c r="DC95" i="39" s="1"/>
  <c r="DD95" i="39" s="1"/>
  <c r="CX95" i="39"/>
  <c r="CU95" i="39"/>
  <c r="CT95" i="39" a="1"/>
  <c r="CT95" i="39" s="1"/>
  <c r="CO95" i="39"/>
  <c r="CK95" i="39" a="1"/>
  <c r="CK95" i="39" s="1"/>
  <c r="CL95" i="39" s="1"/>
  <c r="CF95" i="39"/>
  <c r="CB95" i="39" a="1"/>
  <c r="CB95" i="39" s="1"/>
  <c r="CC95" i="39" s="1"/>
  <c r="BW95" i="39"/>
  <c r="BT95" i="39"/>
  <c r="BS95" i="39" a="1"/>
  <c r="BS95" i="39" s="1"/>
  <c r="BN95" i="39"/>
  <c r="BK95" i="39"/>
  <c r="BJ95" i="39" a="1"/>
  <c r="BJ95" i="39" s="1"/>
  <c r="BE95" i="39"/>
  <c r="BA95" i="39" a="1"/>
  <c r="BA95" i="39" s="1"/>
  <c r="BB95" i="39" s="1"/>
  <c r="AV95" i="39"/>
  <c r="AR95" i="39" a="1"/>
  <c r="AR95" i="39" s="1"/>
  <c r="AS95" i="39" s="1"/>
  <c r="AM95" i="39"/>
  <c r="AI95" i="39" a="1"/>
  <c r="AI95" i="39" s="1"/>
  <c r="AJ95" i="39" s="1"/>
  <c r="AD95" i="39"/>
  <c r="Z95" i="39" a="1"/>
  <c r="Z95" i="39" s="1"/>
  <c r="AA95" i="39" s="1"/>
  <c r="U95" i="39"/>
  <c r="Q95" i="39" a="1"/>
  <c r="Q95" i="39" s="1"/>
  <c r="R95" i="39" s="1"/>
  <c r="L95" i="39"/>
  <c r="GA94" i="39"/>
  <c r="FW94" i="39" a="1"/>
  <c r="FW94" i="39" s="1"/>
  <c r="FX94" i="39" s="1"/>
  <c r="FR94" i="39"/>
  <c r="FO94" i="39"/>
  <c r="FN94" i="39" a="1"/>
  <c r="FN94" i="39" s="1"/>
  <c r="FI94" i="39"/>
  <c r="FF94" i="39"/>
  <c r="FE94" i="39" a="1"/>
  <c r="FE94" i="39" s="1"/>
  <c r="EZ94" i="39"/>
  <c r="EW94" i="39"/>
  <c r="EV94" i="39" a="1"/>
  <c r="EV94" i="39" s="1"/>
  <c r="EQ94" i="39"/>
  <c r="EN94" i="39"/>
  <c r="EM94" i="39" a="1"/>
  <c r="EM94" i="39" s="1"/>
  <c r="EH94" i="39"/>
  <c r="ED94" i="39" a="1"/>
  <c r="ED94" i="39" s="1"/>
  <c r="EE94" i="39" s="1"/>
  <c r="DY94" i="39"/>
  <c r="DV94" i="39"/>
  <c r="DU94" i="39" a="1"/>
  <c r="DU94" i="39" s="1"/>
  <c r="DP94" i="39"/>
  <c r="DL94" i="39" a="1"/>
  <c r="DL94" i="39" s="1"/>
  <c r="DM94" i="39" s="1"/>
  <c r="DG94" i="39"/>
  <c r="DC94" i="39" a="1"/>
  <c r="DC94" i="39" s="1"/>
  <c r="DD94" i="39" s="1"/>
  <c r="CX94" i="39"/>
  <c r="CU94" i="39"/>
  <c r="CT94" i="39" a="1"/>
  <c r="CT94" i="39" s="1"/>
  <c r="CO94" i="39"/>
  <c r="CK94" i="39" a="1"/>
  <c r="CK94" i="39" s="1"/>
  <c r="CL94" i="39" s="1"/>
  <c r="CF94" i="39"/>
  <c r="CB94" i="39" a="1"/>
  <c r="CB94" i="39" s="1"/>
  <c r="CC94" i="39" s="1"/>
  <c r="BW94" i="39"/>
  <c r="BT94" i="39"/>
  <c r="BS94" i="39" a="1"/>
  <c r="BS94" i="39" s="1"/>
  <c r="BN94" i="39"/>
  <c r="BK94" i="39"/>
  <c r="BJ94" i="39" a="1"/>
  <c r="BJ94" i="39" s="1"/>
  <c r="BE94" i="39"/>
  <c r="BA94" i="39" a="1"/>
  <c r="BA94" i="39" s="1"/>
  <c r="BB94" i="39" s="1"/>
  <c r="AV94" i="39"/>
  <c r="AR94" i="39" a="1"/>
  <c r="AR94" i="39" s="1"/>
  <c r="AS94" i="39" s="1"/>
  <c r="AM94" i="39"/>
  <c r="AI94" i="39" a="1"/>
  <c r="AI94" i="39" s="1"/>
  <c r="AJ94" i="39" s="1"/>
  <c r="AD94" i="39"/>
  <c r="Z94" i="39" a="1"/>
  <c r="Z94" i="39" s="1"/>
  <c r="AA94" i="39" s="1"/>
  <c r="U94" i="39"/>
  <c r="Q94" i="39" a="1"/>
  <c r="Q94" i="39" s="1"/>
  <c r="R94" i="39" s="1"/>
  <c r="L94" i="39"/>
  <c r="GA93" i="39"/>
  <c r="FW93" i="39" a="1"/>
  <c r="FW93" i="39" s="1"/>
  <c r="FX93" i="39" s="1"/>
  <c r="FR93" i="39"/>
  <c r="FO93" i="39"/>
  <c r="FN93" i="39" a="1"/>
  <c r="FN93" i="39" s="1"/>
  <c r="FI93" i="39"/>
  <c r="FF93" i="39"/>
  <c r="FE93" i="39" a="1"/>
  <c r="FE93" i="39" s="1"/>
  <c r="EZ93" i="39"/>
  <c r="EW93" i="39"/>
  <c r="EV93" i="39" a="1"/>
  <c r="EV93" i="39" s="1"/>
  <c r="EQ93" i="39"/>
  <c r="EN93" i="39"/>
  <c r="EM93" i="39" a="1"/>
  <c r="EM93" i="39" s="1"/>
  <c r="EH93" i="39"/>
  <c r="ED93" i="39" a="1"/>
  <c r="ED93" i="39" s="1"/>
  <c r="EE93" i="39" s="1"/>
  <c r="DY93" i="39"/>
  <c r="DV93" i="39"/>
  <c r="DU93" i="39" a="1"/>
  <c r="DU93" i="39" s="1"/>
  <c r="DP93" i="39"/>
  <c r="DL93" i="39" a="1"/>
  <c r="DL93" i="39" s="1"/>
  <c r="DM93" i="39" s="1"/>
  <c r="DG93" i="39"/>
  <c r="DC93" i="39" a="1"/>
  <c r="DC93" i="39" s="1"/>
  <c r="DD93" i="39" s="1"/>
  <c r="CX93" i="39"/>
  <c r="CU93" i="39"/>
  <c r="CT93" i="39" a="1"/>
  <c r="CT93" i="39" s="1"/>
  <c r="CO93" i="39"/>
  <c r="CK93" i="39" a="1"/>
  <c r="CK93" i="39" s="1"/>
  <c r="CL93" i="39" s="1"/>
  <c r="CF93" i="39"/>
  <c r="CB93" i="39" a="1"/>
  <c r="CB93" i="39" s="1"/>
  <c r="CC93" i="39" s="1"/>
  <c r="BW93" i="39"/>
  <c r="BT93" i="39"/>
  <c r="BS93" i="39" a="1"/>
  <c r="BS93" i="39" s="1"/>
  <c r="BN93" i="39"/>
  <c r="BK93" i="39"/>
  <c r="BJ93" i="39" a="1"/>
  <c r="BJ93" i="39" s="1"/>
  <c r="BE93" i="39"/>
  <c r="BA93" i="39" a="1"/>
  <c r="BA93" i="39" s="1"/>
  <c r="BB93" i="39" s="1"/>
  <c r="AV93" i="39"/>
  <c r="AR93" i="39" a="1"/>
  <c r="AR93" i="39" s="1"/>
  <c r="AS93" i="39" s="1"/>
  <c r="AM93" i="39"/>
  <c r="AI93" i="39" a="1"/>
  <c r="AI93" i="39" s="1"/>
  <c r="AJ93" i="39" s="1"/>
  <c r="AD93" i="39"/>
  <c r="Z93" i="39" a="1"/>
  <c r="Z93" i="39" s="1"/>
  <c r="AA93" i="39" s="1"/>
  <c r="U93" i="39"/>
  <c r="Q93" i="39" a="1"/>
  <c r="Q93" i="39" s="1"/>
  <c r="R93" i="39" s="1"/>
  <c r="L93" i="39"/>
  <c r="GA92" i="39"/>
  <c r="FW92" i="39" a="1"/>
  <c r="FW92" i="39" s="1"/>
  <c r="FX92" i="39" s="1"/>
  <c r="FR92" i="39"/>
  <c r="FO92" i="39"/>
  <c r="FN92" i="39" a="1"/>
  <c r="FN92" i="39" s="1"/>
  <c r="FI92" i="39"/>
  <c r="FF92" i="39"/>
  <c r="FE92" i="39" a="1"/>
  <c r="FE92" i="39" s="1"/>
  <c r="EZ92" i="39"/>
  <c r="EW92" i="39"/>
  <c r="EV92" i="39" a="1"/>
  <c r="EV92" i="39" s="1"/>
  <c r="EQ92" i="39"/>
  <c r="EN92" i="39"/>
  <c r="EM92" i="39" a="1"/>
  <c r="EM92" i="39" s="1"/>
  <c r="EH92" i="39"/>
  <c r="ED92" i="39" a="1"/>
  <c r="ED92" i="39" s="1"/>
  <c r="EE92" i="39" s="1"/>
  <c r="DY92" i="39"/>
  <c r="DV92" i="39"/>
  <c r="DU92" i="39" a="1"/>
  <c r="DU92" i="39" s="1"/>
  <c r="DP92" i="39"/>
  <c r="DL92" i="39" a="1"/>
  <c r="DL92" i="39" s="1"/>
  <c r="DM92" i="39" s="1"/>
  <c r="DG92" i="39"/>
  <c r="DC92" i="39"/>
  <c r="DD92" i="39" s="1"/>
  <c r="DC92" i="39" a="1"/>
  <c r="CX92" i="39"/>
  <c r="CT92" i="39" a="1"/>
  <c r="CT92" i="39" s="1"/>
  <c r="CU92" i="39" s="1"/>
  <c r="CO92" i="39"/>
  <c r="CL92" i="39"/>
  <c r="CK92" i="39" a="1"/>
  <c r="CK92" i="39" s="1"/>
  <c r="CF92" i="39"/>
  <c r="CB92" i="39" a="1"/>
  <c r="CB92" i="39" s="1"/>
  <c r="CC92" i="39" s="1"/>
  <c r="BW92" i="39"/>
  <c r="BT92" i="39"/>
  <c r="BS92" i="39" a="1"/>
  <c r="BS92" i="39" s="1"/>
  <c r="BN92" i="39"/>
  <c r="BK92" i="39"/>
  <c r="BJ92" i="39" a="1"/>
  <c r="BJ92" i="39" s="1"/>
  <c r="BE92" i="39"/>
  <c r="BA92" i="39" a="1"/>
  <c r="BA92" i="39" s="1"/>
  <c r="BB92" i="39" s="1"/>
  <c r="AV92" i="39"/>
  <c r="AS92" i="39"/>
  <c r="AR92" i="39" a="1"/>
  <c r="AR92" i="39" s="1"/>
  <c r="AM92" i="39"/>
  <c r="AI92" i="39"/>
  <c r="AJ92" i="39" s="1"/>
  <c r="AI92" i="39" a="1"/>
  <c r="AD92" i="39"/>
  <c r="Z92" i="39" a="1"/>
  <c r="Z92" i="39" s="1"/>
  <c r="AA92" i="39" s="1"/>
  <c r="U92" i="39"/>
  <c r="Q92" i="39"/>
  <c r="R92" i="39" s="1"/>
  <c r="Q92" i="39" a="1"/>
  <c r="L92" i="39"/>
  <c r="GA91" i="39"/>
  <c r="FW91" i="39" a="1"/>
  <c r="FW91" i="39" s="1"/>
  <c r="FX91" i="39" s="1"/>
  <c r="FR91" i="39"/>
  <c r="FN91" i="39" a="1"/>
  <c r="FN91" i="39" s="1"/>
  <c r="FO91" i="39" s="1"/>
  <c r="FI91" i="39"/>
  <c r="FF91" i="39"/>
  <c r="FE91" i="39" a="1"/>
  <c r="FE91" i="39" s="1"/>
  <c r="EZ91" i="39"/>
  <c r="EW91" i="39"/>
  <c r="EV91" i="39" a="1"/>
  <c r="EV91" i="39" s="1"/>
  <c r="EQ91" i="39"/>
  <c r="EM91" i="39" a="1"/>
  <c r="EM91" i="39" s="1"/>
  <c r="EN91" i="39" s="1"/>
  <c r="EH91" i="39"/>
  <c r="EE91" i="39"/>
  <c r="ED91" i="39" a="1"/>
  <c r="ED91" i="39" s="1"/>
  <c r="DY91" i="39"/>
  <c r="DU91" i="39"/>
  <c r="DV91" i="39" s="1"/>
  <c r="DU91" i="39" a="1"/>
  <c r="DP91" i="39"/>
  <c r="DL91" i="39" a="1"/>
  <c r="DL91" i="39" s="1"/>
  <c r="DM91" i="39" s="1"/>
  <c r="DG91" i="39"/>
  <c r="DC91" i="39"/>
  <c r="DD91" i="39" s="1"/>
  <c r="DC91" i="39" a="1"/>
  <c r="CX91" i="39"/>
  <c r="CT91" i="39" a="1"/>
  <c r="CT91" i="39" s="1"/>
  <c r="CU91" i="39" s="1"/>
  <c r="CO91" i="39"/>
  <c r="CK91" i="39" a="1"/>
  <c r="CK91" i="39" s="1"/>
  <c r="CL91" i="39" s="1"/>
  <c r="CF91" i="39"/>
  <c r="CB91" i="39" a="1"/>
  <c r="CB91" i="39" s="1"/>
  <c r="CC91" i="39" s="1"/>
  <c r="BW91" i="39"/>
  <c r="BT91" i="39"/>
  <c r="BS91" i="39" a="1"/>
  <c r="BS91" i="39" s="1"/>
  <c r="BN91" i="39"/>
  <c r="BK91" i="39"/>
  <c r="BJ91" i="39" a="1"/>
  <c r="BJ91" i="39" s="1"/>
  <c r="BE91" i="39"/>
  <c r="BA91" i="39" a="1"/>
  <c r="BA91" i="39" s="1"/>
  <c r="BB91" i="39" s="1"/>
  <c r="AV91" i="39"/>
  <c r="AS91" i="39"/>
  <c r="AR91" i="39" a="1"/>
  <c r="AR91" i="39" s="1"/>
  <c r="AM91" i="39"/>
  <c r="AI91" i="39"/>
  <c r="AJ91" i="39" s="1"/>
  <c r="AI91" i="39" a="1"/>
  <c r="AD91" i="39"/>
  <c r="Z91" i="39" a="1"/>
  <c r="Z91" i="39" s="1"/>
  <c r="AA91" i="39" s="1"/>
  <c r="U91" i="39"/>
  <c r="Q91" i="39"/>
  <c r="R91" i="39" s="1"/>
  <c r="Q91" i="39" a="1"/>
  <c r="L91" i="39"/>
  <c r="GA90" i="39"/>
  <c r="FW90" i="39" a="1"/>
  <c r="FW90" i="39" s="1"/>
  <c r="FX90" i="39" s="1"/>
  <c r="FR90" i="39"/>
  <c r="FN90" i="39" a="1"/>
  <c r="FN90" i="39" s="1"/>
  <c r="FO90" i="39" s="1"/>
  <c r="FI90" i="39"/>
  <c r="FF90" i="39"/>
  <c r="FE90" i="39" a="1"/>
  <c r="FE90" i="39" s="1"/>
  <c r="EZ90" i="39"/>
  <c r="EW90" i="39"/>
  <c r="EV90" i="39" a="1"/>
  <c r="EV90" i="39" s="1"/>
  <c r="EQ90" i="39"/>
  <c r="EM90" i="39" a="1"/>
  <c r="EM90" i="39" s="1"/>
  <c r="EN90" i="39" s="1"/>
  <c r="EH90" i="39"/>
  <c r="EE90" i="39"/>
  <c r="ED90" i="39" a="1"/>
  <c r="ED90" i="39" s="1"/>
  <c r="DY90" i="39"/>
  <c r="DU90" i="39"/>
  <c r="DV90" i="39" s="1"/>
  <c r="DU90" i="39" a="1"/>
  <c r="DP90" i="39"/>
  <c r="DL90" i="39" a="1"/>
  <c r="DL90" i="39" s="1"/>
  <c r="DM90" i="39" s="1"/>
  <c r="DG90" i="39"/>
  <c r="DC90" i="39"/>
  <c r="DD90" i="39" s="1"/>
  <c r="DC90" i="39" a="1"/>
  <c r="CX90" i="39"/>
  <c r="CT90" i="39" a="1"/>
  <c r="CT90" i="39" s="1"/>
  <c r="CU90" i="39" s="1"/>
  <c r="CO90" i="39"/>
  <c r="CK90" i="39" a="1"/>
  <c r="CK90" i="39" s="1"/>
  <c r="CL90" i="39" s="1"/>
  <c r="CF90" i="39"/>
  <c r="CB90" i="39" a="1"/>
  <c r="CB90" i="39" s="1"/>
  <c r="CC90" i="39" s="1"/>
  <c r="BW90" i="39"/>
  <c r="BT90" i="39"/>
  <c r="BS90" i="39" a="1"/>
  <c r="BS90" i="39" s="1"/>
  <c r="BN90" i="39"/>
  <c r="BK90" i="39"/>
  <c r="BJ90" i="39" a="1"/>
  <c r="BJ90" i="39" s="1"/>
  <c r="BE90" i="39"/>
  <c r="BA90" i="39" a="1"/>
  <c r="BA90" i="39" s="1"/>
  <c r="BB90" i="39" s="1"/>
  <c r="AV90" i="39"/>
  <c r="AS90" i="39"/>
  <c r="AR90" i="39" a="1"/>
  <c r="AR90" i="39" s="1"/>
  <c r="AM90" i="39"/>
  <c r="AI90" i="39"/>
  <c r="AJ90" i="39" s="1"/>
  <c r="AI90" i="39" a="1"/>
  <c r="AD90" i="39"/>
  <c r="Z90" i="39" a="1"/>
  <c r="Z90" i="39" s="1"/>
  <c r="AA90" i="39" s="1"/>
  <c r="U90" i="39"/>
  <c r="Q90" i="39"/>
  <c r="R90" i="39" s="1"/>
  <c r="Q90" i="39" a="1"/>
  <c r="L90" i="39"/>
  <c r="GA89" i="39"/>
  <c r="FX89" i="39"/>
  <c r="FW89" i="39" a="1"/>
  <c r="FW89" i="39" s="1"/>
  <c r="FR89" i="39"/>
  <c r="FN89" i="39" a="1"/>
  <c r="FN89" i="39" s="1"/>
  <c r="FO89" i="39" s="1"/>
  <c r="FI89" i="39"/>
  <c r="FF89" i="39"/>
  <c r="FE89" i="39" a="1"/>
  <c r="FE89" i="39" s="1"/>
  <c r="EZ89" i="39"/>
  <c r="EW89" i="39"/>
  <c r="EV89" i="39" a="1"/>
  <c r="EV89" i="39" s="1"/>
  <c r="EQ89" i="39"/>
  <c r="EM89" i="39" a="1"/>
  <c r="EM89" i="39" s="1"/>
  <c r="EN89" i="39" s="1"/>
  <c r="EH89" i="39"/>
  <c r="ED89" i="39" a="1"/>
  <c r="ED89" i="39" s="1"/>
  <c r="EE89" i="39" s="1"/>
  <c r="DY89" i="39"/>
  <c r="DU89" i="39"/>
  <c r="DV89" i="39" s="1"/>
  <c r="DU89" i="39" a="1"/>
  <c r="DP89" i="39"/>
  <c r="DL89" i="39" a="1"/>
  <c r="DL89" i="39" s="1"/>
  <c r="DM89" i="39" s="1"/>
  <c r="DG89" i="39"/>
  <c r="DC89" i="39" a="1"/>
  <c r="DC89" i="39" s="1"/>
  <c r="DD89" i="39" s="1"/>
  <c r="CX89" i="39"/>
  <c r="CT89" i="39" a="1"/>
  <c r="CT89" i="39" s="1"/>
  <c r="CU89" i="39" s="1"/>
  <c r="CO89" i="39"/>
  <c r="CK89" i="39" a="1"/>
  <c r="CK89" i="39" s="1"/>
  <c r="CL89" i="39" s="1"/>
  <c r="CF89" i="39"/>
  <c r="CB89" i="39" a="1"/>
  <c r="CB89" i="39" s="1"/>
  <c r="CC89" i="39" s="1"/>
  <c r="BW89" i="39"/>
  <c r="BT89" i="39"/>
  <c r="BS89" i="39" a="1"/>
  <c r="BS89" i="39" s="1"/>
  <c r="BN89" i="39"/>
  <c r="BK89" i="39"/>
  <c r="BJ89" i="39" a="1"/>
  <c r="BJ89" i="39" s="1"/>
  <c r="BE89" i="39"/>
  <c r="BA89" i="39" a="1"/>
  <c r="BA89" i="39" s="1"/>
  <c r="BB89" i="39" s="1"/>
  <c r="AV89" i="39"/>
  <c r="AS89" i="39"/>
  <c r="AR89" i="39" a="1"/>
  <c r="AR89" i="39" s="1"/>
  <c r="AM89" i="39"/>
  <c r="AI89" i="39"/>
  <c r="AJ89" i="39" s="1"/>
  <c r="AI89" i="39" a="1"/>
  <c r="AD89" i="39"/>
  <c r="Z89" i="39" a="1"/>
  <c r="Z89" i="39" s="1"/>
  <c r="AA89" i="39" s="1"/>
  <c r="U89" i="39"/>
  <c r="Q89" i="39"/>
  <c r="R89" i="39" s="1"/>
  <c r="Q89" i="39" a="1"/>
  <c r="L89" i="39"/>
  <c r="GA88" i="39"/>
  <c r="FW88" i="39" a="1"/>
  <c r="FW88" i="39" s="1"/>
  <c r="FX88" i="39" s="1"/>
  <c r="FR88" i="39"/>
  <c r="FN88" i="39" a="1"/>
  <c r="FN88" i="39" s="1"/>
  <c r="FO88" i="39" s="1"/>
  <c r="FI88" i="39"/>
  <c r="FF88" i="39"/>
  <c r="FE88" i="39" a="1"/>
  <c r="FE88" i="39" s="1"/>
  <c r="EZ88" i="39"/>
  <c r="EW88" i="39"/>
  <c r="EV88" i="39" a="1"/>
  <c r="EV88" i="39" s="1"/>
  <c r="EQ88" i="39"/>
  <c r="EM88" i="39" a="1"/>
  <c r="EM88" i="39" s="1"/>
  <c r="EN88" i="39" s="1"/>
  <c r="EH88" i="39"/>
  <c r="EE88" i="39"/>
  <c r="ED88" i="39" a="1"/>
  <c r="ED88" i="39" s="1"/>
  <c r="DY88" i="39"/>
  <c r="DU88" i="39"/>
  <c r="DV88" i="39" s="1"/>
  <c r="DU88" i="39" a="1"/>
  <c r="DP88" i="39"/>
  <c r="DL88" i="39" a="1"/>
  <c r="DL88" i="39" s="1"/>
  <c r="DM88" i="39" s="1"/>
  <c r="DG88" i="39"/>
  <c r="DC88" i="39"/>
  <c r="DD88" i="39" s="1"/>
  <c r="DC88" i="39" a="1"/>
  <c r="CX88" i="39"/>
  <c r="CT88" i="39" a="1"/>
  <c r="CT88" i="39" s="1"/>
  <c r="CU88" i="39" s="1"/>
  <c r="CO88" i="39"/>
  <c r="CK88" i="39" a="1"/>
  <c r="CK88" i="39" s="1"/>
  <c r="CL88" i="39" s="1"/>
  <c r="CF88" i="39"/>
  <c r="CC88" i="39"/>
  <c r="CB88" i="39" a="1"/>
  <c r="CB88" i="39" s="1"/>
  <c r="BW88" i="39"/>
  <c r="BT88" i="39"/>
  <c r="BS88" i="39" a="1"/>
  <c r="BS88" i="39" s="1"/>
  <c r="BN88" i="39"/>
  <c r="BK88" i="39"/>
  <c r="BJ88" i="39" a="1"/>
  <c r="BJ88" i="39" s="1"/>
  <c r="BE88" i="39"/>
  <c r="BB88" i="39"/>
  <c r="BA88" i="39" a="1"/>
  <c r="BA88" i="39" s="1"/>
  <c r="AV88" i="39"/>
  <c r="AS88" i="39"/>
  <c r="AR88" i="39" a="1"/>
  <c r="AR88" i="39" s="1"/>
  <c r="AM88" i="39"/>
  <c r="AI88" i="39"/>
  <c r="AJ88" i="39" s="1"/>
  <c r="AI88" i="39" a="1"/>
  <c r="AD88" i="39"/>
  <c r="Z88" i="39" a="1"/>
  <c r="Z88" i="39" s="1"/>
  <c r="AA88" i="39" s="1"/>
  <c r="U88" i="39"/>
  <c r="Q88" i="39"/>
  <c r="R88" i="39" s="1"/>
  <c r="Q88" i="39" a="1"/>
  <c r="L88" i="39"/>
  <c r="GA87" i="39"/>
  <c r="FX87" i="39"/>
  <c r="FW87" i="39"/>
  <c r="FW87" i="39" a="1"/>
  <c r="FR87" i="39"/>
  <c r="FN87" i="39" a="1"/>
  <c r="FN87" i="39" s="1"/>
  <c r="FO87" i="39" s="1"/>
  <c r="FI87" i="39"/>
  <c r="FF87" i="39"/>
  <c r="FE87" i="39" a="1"/>
  <c r="FE87" i="39" s="1"/>
  <c r="EZ87" i="39"/>
  <c r="EV87" i="39" a="1"/>
  <c r="EV87" i="39" s="1"/>
  <c r="EW87" i="39" s="1"/>
  <c r="EQ87" i="39"/>
  <c r="EM87" i="39" a="1"/>
  <c r="EM87" i="39" s="1"/>
  <c r="EN87" i="39" s="1"/>
  <c r="EH87" i="39"/>
  <c r="EE87" i="39"/>
  <c r="ED87" i="39" a="1"/>
  <c r="ED87" i="39" s="1"/>
  <c r="DY87" i="39"/>
  <c r="DU87" i="39" a="1"/>
  <c r="DU87" i="39" s="1"/>
  <c r="DV87" i="39" s="1"/>
  <c r="DP87" i="39"/>
  <c r="DL87" i="39" a="1"/>
  <c r="DL87" i="39" s="1"/>
  <c r="DM87" i="39" s="1"/>
  <c r="DG87" i="39"/>
  <c r="DC87" i="39"/>
  <c r="DD87" i="39" s="1"/>
  <c r="DC87" i="39" a="1"/>
  <c r="CX87" i="39"/>
  <c r="CT87" i="39" a="1"/>
  <c r="CT87" i="39" s="1"/>
  <c r="CU87" i="39" s="1"/>
  <c r="CO87" i="39"/>
  <c r="CK87" i="39" a="1"/>
  <c r="CK87" i="39" s="1"/>
  <c r="CL87" i="39" s="1"/>
  <c r="CF87" i="39"/>
  <c r="CB87" i="39" a="1"/>
  <c r="CB87" i="39" s="1"/>
  <c r="CC87" i="39" s="1"/>
  <c r="BW87" i="39"/>
  <c r="BS87" i="39" a="1"/>
  <c r="BS87" i="39" s="1"/>
  <c r="BT87" i="39" s="1"/>
  <c r="BN87" i="39"/>
  <c r="BK87" i="39"/>
  <c r="BJ87" i="39" a="1"/>
  <c r="BJ87" i="39" s="1"/>
  <c r="BE87" i="39"/>
  <c r="BA87" i="39" a="1"/>
  <c r="BA87" i="39" s="1"/>
  <c r="BB87" i="39" s="1"/>
  <c r="AV87" i="39"/>
  <c r="AR87" i="39" a="1"/>
  <c r="AR87" i="39" s="1"/>
  <c r="AS87" i="39" s="1"/>
  <c r="AM87" i="39"/>
  <c r="AI87" i="39"/>
  <c r="AJ87" i="39" s="1"/>
  <c r="AI87" i="39" a="1"/>
  <c r="AD87" i="39"/>
  <c r="Z87" i="39" a="1"/>
  <c r="Z87" i="39" s="1"/>
  <c r="AA87" i="39" s="1"/>
  <c r="U87" i="39"/>
  <c r="Q87" i="39" a="1"/>
  <c r="Q87" i="39" s="1"/>
  <c r="R87" i="39" s="1"/>
  <c r="L87" i="39"/>
  <c r="GA86" i="39"/>
  <c r="FW86" i="39" a="1"/>
  <c r="FW86" i="39" s="1"/>
  <c r="FX86" i="39" s="1"/>
  <c r="FR86" i="39"/>
  <c r="FN86" i="39" a="1"/>
  <c r="FN86" i="39" s="1"/>
  <c r="FO86" i="39" s="1"/>
  <c r="FI86" i="39"/>
  <c r="FF86" i="39"/>
  <c r="FE86" i="39" a="1"/>
  <c r="FE86" i="39" s="1"/>
  <c r="EZ86" i="39"/>
  <c r="EW86" i="39"/>
  <c r="EV86" i="39" a="1"/>
  <c r="EV86" i="39" s="1"/>
  <c r="EQ86" i="39"/>
  <c r="EM86" i="39" a="1"/>
  <c r="EM86" i="39" s="1"/>
  <c r="EN86" i="39" s="1"/>
  <c r="EH86" i="39"/>
  <c r="EE86" i="39"/>
  <c r="ED86" i="39" a="1"/>
  <c r="ED86" i="39" s="1"/>
  <c r="DY86" i="39"/>
  <c r="DU86" i="39"/>
  <c r="DV86" i="39" s="1"/>
  <c r="DU86" i="39" a="1"/>
  <c r="DP86" i="39"/>
  <c r="DL86" i="39" a="1"/>
  <c r="DL86" i="39" s="1"/>
  <c r="DM86" i="39" s="1"/>
  <c r="DG86" i="39"/>
  <c r="DC86" i="39"/>
  <c r="DD86" i="39" s="1"/>
  <c r="DC86" i="39" a="1"/>
  <c r="CX86" i="39"/>
  <c r="CT86" i="39" a="1"/>
  <c r="CT86" i="39" s="1"/>
  <c r="CU86" i="39" s="1"/>
  <c r="CO86" i="39"/>
  <c r="CK86" i="39" a="1"/>
  <c r="CK86" i="39" s="1"/>
  <c r="CL86" i="39" s="1"/>
  <c r="CF86" i="39"/>
  <c r="CB86" i="39" a="1"/>
  <c r="CB86" i="39" s="1"/>
  <c r="CC86" i="39" s="1"/>
  <c r="BW86" i="39"/>
  <c r="BT86" i="39"/>
  <c r="BS86" i="39" a="1"/>
  <c r="BS86" i="39" s="1"/>
  <c r="BN86" i="39"/>
  <c r="BK86" i="39"/>
  <c r="BJ86" i="39" a="1"/>
  <c r="BJ86" i="39" s="1"/>
  <c r="BE86" i="39"/>
  <c r="BA86" i="39" a="1"/>
  <c r="BA86" i="39" s="1"/>
  <c r="BB86" i="39" s="1"/>
  <c r="AV86" i="39"/>
  <c r="AS86" i="39"/>
  <c r="AR86" i="39" a="1"/>
  <c r="AR86" i="39" s="1"/>
  <c r="AM86" i="39"/>
  <c r="AI86" i="39"/>
  <c r="AJ86" i="39" s="1"/>
  <c r="AI86" i="39" a="1"/>
  <c r="AD86" i="39"/>
  <c r="Z86" i="39" a="1"/>
  <c r="Z86" i="39" s="1"/>
  <c r="AA86" i="39" s="1"/>
  <c r="U86" i="39"/>
  <c r="Q86" i="39"/>
  <c r="R86" i="39" s="1"/>
  <c r="Q86" i="39" a="1"/>
  <c r="L86" i="39"/>
  <c r="GA85" i="39"/>
  <c r="FX85" i="39"/>
  <c r="FW85" i="39" a="1"/>
  <c r="FW85" i="39" s="1"/>
  <c r="FR85" i="39"/>
  <c r="FO85" i="39"/>
  <c r="FN85" i="39" a="1"/>
  <c r="FN85" i="39" s="1"/>
  <c r="FI85" i="39"/>
  <c r="FF85" i="39"/>
  <c r="FE85" i="39" a="1"/>
  <c r="FE85" i="39" s="1"/>
  <c r="EZ85" i="39"/>
  <c r="EW85" i="39"/>
  <c r="EV85" i="39" a="1"/>
  <c r="EV85" i="39" s="1"/>
  <c r="EQ85" i="39"/>
  <c r="EN85" i="39"/>
  <c r="EM85" i="39" a="1"/>
  <c r="EM85" i="39" s="1"/>
  <c r="EH85" i="39"/>
  <c r="EE85" i="39"/>
  <c r="ED85" i="39" a="1"/>
  <c r="ED85" i="39" s="1"/>
  <c r="DY85" i="39"/>
  <c r="DU85" i="39"/>
  <c r="DV85" i="39" s="1"/>
  <c r="DU85" i="39" a="1"/>
  <c r="DP85" i="39"/>
  <c r="DL85" i="39" a="1"/>
  <c r="DL85" i="39" s="1"/>
  <c r="DM85" i="39" s="1"/>
  <c r="DG85" i="39"/>
  <c r="DC85" i="39"/>
  <c r="DD85" i="39" s="1"/>
  <c r="DC85" i="39" a="1"/>
  <c r="CX85" i="39"/>
  <c r="CT85" i="39" a="1"/>
  <c r="CT85" i="39" s="1"/>
  <c r="CU85" i="39" s="1"/>
  <c r="CO85" i="39"/>
  <c r="CL85" i="39"/>
  <c r="CK85" i="39"/>
  <c r="CK85" i="39" a="1"/>
  <c r="CF85" i="39"/>
  <c r="CB85" i="39" a="1"/>
  <c r="CB85" i="39" s="1"/>
  <c r="CC85" i="39" s="1"/>
  <c r="BW85" i="39"/>
  <c r="BT85" i="39"/>
  <c r="BS85" i="39" a="1"/>
  <c r="BS85" i="39" s="1"/>
  <c r="BN85" i="39"/>
  <c r="BJ85" i="39" a="1"/>
  <c r="BJ85" i="39" s="1"/>
  <c r="BK85" i="39" s="1"/>
  <c r="BE85" i="39"/>
  <c r="BA85" i="39" a="1"/>
  <c r="BA85" i="39" s="1"/>
  <c r="BB85" i="39" s="1"/>
  <c r="AV85" i="39"/>
  <c r="AS85" i="39"/>
  <c r="AR85" i="39" a="1"/>
  <c r="AR85" i="39" s="1"/>
  <c r="AM85" i="39"/>
  <c r="AI85" i="39" a="1"/>
  <c r="AI85" i="39" s="1"/>
  <c r="AJ85" i="39" s="1"/>
  <c r="AD85" i="39"/>
  <c r="Z85" i="39" a="1"/>
  <c r="Z85" i="39" s="1"/>
  <c r="AA85" i="39" s="1"/>
  <c r="U85" i="39"/>
  <c r="Q85" i="39"/>
  <c r="R85" i="39" s="1"/>
  <c r="Q85" i="39" a="1"/>
  <c r="L85" i="39"/>
  <c r="GA84" i="39"/>
  <c r="FW84" i="39" a="1"/>
  <c r="FW84" i="39" s="1"/>
  <c r="FX84" i="39" s="1"/>
  <c r="FR84" i="39"/>
  <c r="FN84" i="39" a="1"/>
  <c r="FN84" i="39" s="1"/>
  <c r="FO84" i="39" s="1"/>
  <c r="FI84" i="39"/>
  <c r="FE84" i="39" a="1"/>
  <c r="FE84" i="39" s="1"/>
  <c r="FF84" i="39" s="1"/>
  <c r="EZ84" i="39"/>
  <c r="EW84" i="39"/>
  <c r="EV84" i="39" a="1"/>
  <c r="EV84" i="39" s="1"/>
  <c r="EQ84" i="39"/>
  <c r="EM84" i="39" a="1"/>
  <c r="EM84" i="39" s="1"/>
  <c r="EN84" i="39" s="1"/>
  <c r="EH84" i="39"/>
  <c r="ED84" i="39" a="1"/>
  <c r="ED84" i="39" s="1"/>
  <c r="EE84" i="39" s="1"/>
  <c r="DY84" i="39"/>
  <c r="DU84" i="39"/>
  <c r="DV84" i="39" s="1"/>
  <c r="DU84" i="39" a="1"/>
  <c r="DP84" i="39"/>
  <c r="DL84" i="39" a="1"/>
  <c r="DL84" i="39" s="1"/>
  <c r="DM84" i="39" s="1"/>
  <c r="DG84" i="39"/>
  <c r="DC84" i="39" a="1"/>
  <c r="DC84" i="39" s="1"/>
  <c r="DD84" i="39" s="1"/>
  <c r="CX84" i="39"/>
  <c r="CT84" i="39" a="1"/>
  <c r="CT84" i="39" s="1"/>
  <c r="CU84" i="39" s="1"/>
  <c r="CO84" i="39"/>
  <c r="CK84" i="39" a="1"/>
  <c r="CK84" i="39" s="1"/>
  <c r="CL84" i="39" s="1"/>
  <c r="CF84" i="39"/>
  <c r="CB84" i="39" a="1"/>
  <c r="CB84" i="39" s="1"/>
  <c r="CC84" i="39" s="1"/>
  <c r="BW84" i="39"/>
  <c r="BT84" i="39"/>
  <c r="BS84" i="39" a="1"/>
  <c r="BS84" i="39" s="1"/>
  <c r="BN84" i="39"/>
  <c r="BK84" i="39"/>
  <c r="BJ84" i="39" a="1"/>
  <c r="BJ84" i="39" s="1"/>
  <c r="BE84" i="39"/>
  <c r="BA84" i="39" a="1"/>
  <c r="BA84" i="39" s="1"/>
  <c r="BB84" i="39" s="1"/>
  <c r="AV84" i="39"/>
  <c r="AS84" i="39"/>
  <c r="AR84" i="39" a="1"/>
  <c r="AR84" i="39" s="1"/>
  <c r="AM84" i="39"/>
  <c r="AI84" i="39"/>
  <c r="AJ84" i="39" s="1"/>
  <c r="AI84" i="39" a="1"/>
  <c r="AD84" i="39"/>
  <c r="Z84" i="39" a="1"/>
  <c r="Z84" i="39" s="1"/>
  <c r="AA84" i="39" s="1"/>
  <c r="U84" i="39"/>
  <c r="Q84" i="39"/>
  <c r="R84" i="39" s="1"/>
  <c r="Q84" i="39" a="1"/>
  <c r="L84" i="39"/>
  <c r="GA83" i="39"/>
  <c r="FW83" i="39" a="1"/>
  <c r="FW83" i="39" s="1"/>
  <c r="FX83" i="39" s="1"/>
  <c r="FR83" i="39"/>
  <c r="FN83" i="39" a="1"/>
  <c r="FN83" i="39" s="1"/>
  <c r="FO83" i="39" s="1"/>
  <c r="FI83" i="39"/>
  <c r="FF83" i="39"/>
  <c r="FE83" i="39" a="1"/>
  <c r="FE83" i="39" s="1"/>
  <c r="EZ83" i="39"/>
  <c r="EW83" i="39"/>
  <c r="EV83" i="39" a="1"/>
  <c r="EV83" i="39" s="1"/>
  <c r="EQ83" i="39"/>
  <c r="EM83" i="39" a="1"/>
  <c r="EM83" i="39" s="1"/>
  <c r="EN83" i="39" s="1"/>
  <c r="EH83" i="39"/>
  <c r="EE83" i="39"/>
  <c r="ED83" i="39" a="1"/>
  <c r="ED83" i="39" s="1"/>
  <c r="DY83" i="39"/>
  <c r="DU83" i="39"/>
  <c r="DV83" i="39" s="1"/>
  <c r="DU83" i="39" a="1"/>
  <c r="DP83" i="39"/>
  <c r="DL83" i="39" a="1"/>
  <c r="DL83" i="39" s="1"/>
  <c r="DM83" i="39" s="1"/>
  <c r="DG83" i="39"/>
  <c r="DC83" i="39"/>
  <c r="DD83" i="39" s="1"/>
  <c r="DC83" i="39" a="1"/>
  <c r="CX83" i="39"/>
  <c r="CT83" i="39" a="1"/>
  <c r="CT83" i="39" s="1"/>
  <c r="CU83" i="39" s="1"/>
  <c r="CO83" i="39"/>
  <c r="CK83" i="39" a="1"/>
  <c r="CK83" i="39" s="1"/>
  <c r="CL83" i="39" s="1"/>
  <c r="CF83" i="39"/>
  <c r="CC83" i="39"/>
  <c r="CB83" i="39" a="1"/>
  <c r="CB83" i="39" s="1"/>
  <c r="BW83" i="39"/>
  <c r="BT83" i="39"/>
  <c r="BS83" i="39" a="1"/>
  <c r="BS83" i="39" s="1"/>
  <c r="BN83" i="39"/>
  <c r="BK83" i="39"/>
  <c r="BJ83" i="39" a="1"/>
  <c r="BJ83" i="39" s="1"/>
  <c r="BE83" i="39"/>
  <c r="BB83" i="39"/>
  <c r="BA83" i="39" a="1"/>
  <c r="BA83" i="39" s="1"/>
  <c r="AV83" i="39"/>
  <c r="AS83" i="39"/>
  <c r="AR83" i="39" a="1"/>
  <c r="AR83" i="39" s="1"/>
  <c r="AM83" i="39"/>
  <c r="AI83" i="39"/>
  <c r="AJ83" i="39" s="1"/>
  <c r="AI83" i="39" a="1"/>
  <c r="AD83" i="39"/>
  <c r="Z83" i="39" a="1"/>
  <c r="Z83" i="39" s="1"/>
  <c r="AA83" i="39" s="1"/>
  <c r="U83" i="39"/>
  <c r="Q83" i="39"/>
  <c r="R83" i="39" s="1"/>
  <c r="Q83" i="39" a="1"/>
  <c r="L83" i="39"/>
  <c r="GA82" i="39"/>
  <c r="FX82" i="39"/>
  <c r="FW82" i="39"/>
  <c r="FW82" i="39" a="1"/>
  <c r="FR82" i="39"/>
  <c r="FN82" i="39" a="1"/>
  <c r="FN82" i="39" s="1"/>
  <c r="FO82" i="39" s="1"/>
  <c r="FI82" i="39"/>
  <c r="FF82" i="39"/>
  <c r="FE82" i="39" a="1"/>
  <c r="FE82" i="39" s="1"/>
  <c r="EZ82" i="39"/>
  <c r="EV82" i="39" a="1"/>
  <c r="EV82" i="39" s="1"/>
  <c r="EW82" i="39" s="1"/>
  <c r="EQ82" i="39"/>
  <c r="EM82" i="39" a="1"/>
  <c r="EM82" i="39" s="1"/>
  <c r="EN82" i="39" s="1"/>
  <c r="EH82" i="39"/>
  <c r="EE82" i="39"/>
  <c r="ED82" i="39" a="1"/>
  <c r="ED82" i="39" s="1"/>
  <c r="DY82" i="39"/>
  <c r="DU82" i="39" a="1"/>
  <c r="DU82" i="39" s="1"/>
  <c r="DV82" i="39" s="1"/>
  <c r="DP82" i="39"/>
  <c r="DL82" i="39" a="1"/>
  <c r="DL82" i="39" s="1"/>
  <c r="DM82" i="39" s="1"/>
  <c r="DG82" i="39"/>
  <c r="DC82" i="39"/>
  <c r="DD82" i="39" s="1"/>
  <c r="DC82" i="39" a="1"/>
  <c r="CX82" i="39"/>
  <c r="CT82" i="39" a="1"/>
  <c r="CT82" i="39" s="1"/>
  <c r="CU82" i="39" s="1"/>
  <c r="CO82" i="39"/>
  <c r="CK82" i="39" a="1"/>
  <c r="CK82" i="39" s="1"/>
  <c r="CL82" i="39" s="1"/>
  <c r="CF82" i="39"/>
  <c r="CB82" i="39" a="1"/>
  <c r="CB82" i="39" s="1"/>
  <c r="CC82" i="39" s="1"/>
  <c r="BW82" i="39"/>
  <c r="BS82" i="39" a="1"/>
  <c r="BS82" i="39" s="1"/>
  <c r="BT82" i="39" s="1"/>
  <c r="BN82" i="39"/>
  <c r="BK82" i="39"/>
  <c r="BJ82" i="39" a="1"/>
  <c r="BJ82" i="39" s="1"/>
  <c r="BE82" i="39"/>
  <c r="BA82" i="39" a="1"/>
  <c r="BA82" i="39" s="1"/>
  <c r="BB82" i="39" s="1"/>
  <c r="AV82" i="39"/>
  <c r="AR82" i="39" a="1"/>
  <c r="AR82" i="39" s="1"/>
  <c r="AS82" i="39" s="1"/>
  <c r="AM82" i="39"/>
  <c r="AI82" i="39"/>
  <c r="AJ82" i="39" s="1"/>
  <c r="AI82" i="39" a="1"/>
  <c r="AD82" i="39"/>
  <c r="Z82" i="39" a="1"/>
  <c r="Z82" i="39" s="1"/>
  <c r="AA82" i="39" s="1"/>
  <c r="U82" i="39"/>
  <c r="Q82" i="39" a="1"/>
  <c r="Q82" i="39" s="1"/>
  <c r="R82" i="39" s="1"/>
  <c r="L82" i="39"/>
  <c r="GA81" i="39"/>
  <c r="FW81" i="39" a="1"/>
  <c r="FW81" i="39" s="1"/>
  <c r="FX81" i="39" s="1"/>
  <c r="FR81" i="39"/>
  <c r="FN81" i="39" a="1"/>
  <c r="FN81" i="39" s="1"/>
  <c r="FO81" i="39" s="1"/>
  <c r="FI81" i="39"/>
  <c r="FF81" i="39"/>
  <c r="FE81" i="39" a="1"/>
  <c r="FE81" i="39" s="1"/>
  <c r="EZ81" i="39"/>
  <c r="EW81" i="39"/>
  <c r="EV81" i="39" a="1"/>
  <c r="EV81" i="39" s="1"/>
  <c r="EQ81" i="39"/>
  <c r="EM81" i="39" a="1"/>
  <c r="EM81" i="39" s="1"/>
  <c r="EN81" i="39" s="1"/>
  <c r="EH81" i="39"/>
  <c r="EE81" i="39"/>
  <c r="ED81" i="39" a="1"/>
  <c r="ED81" i="39" s="1"/>
  <c r="DY81" i="39"/>
  <c r="DU81" i="39"/>
  <c r="DV81" i="39" s="1"/>
  <c r="DU81" i="39" a="1"/>
  <c r="DP81" i="39"/>
  <c r="DL81" i="39" a="1"/>
  <c r="DL81" i="39" s="1"/>
  <c r="DM81" i="39" s="1"/>
  <c r="DG81" i="39"/>
  <c r="DC81" i="39"/>
  <c r="DD81" i="39" s="1"/>
  <c r="DC81" i="39" a="1"/>
  <c r="CX81" i="39"/>
  <c r="CT81" i="39" a="1"/>
  <c r="CT81" i="39" s="1"/>
  <c r="CU81" i="39" s="1"/>
  <c r="CO81" i="39"/>
  <c r="CK81" i="39" a="1"/>
  <c r="CK81" i="39" s="1"/>
  <c r="CL81" i="39" s="1"/>
  <c r="CF81" i="39"/>
  <c r="CB81" i="39" a="1"/>
  <c r="CB81" i="39" s="1"/>
  <c r="CC81" i="39" s="1"/>
  <c r="BW81" i="39"/>
  <c r="BT81" i="39"/>
  <c r="BS81" i="39" a="1"/>
  <c r="BS81" i="39" s="1"/>
  <c r="BN81" i="39"/>
  <c r="BK81" i="39"/>
  <c r="BJ81" i="39" a="1"/>
  <c r="BJ81" i="39" s="1"/>
  <c r="BE81" i="39"/>
  <c r="BA81" i="39" a="1"/>
  <c r="BA81" i="39" s="1"/>
  <c r="BB81" i="39" s="1"/>
  <c r="AV81" i="39"/>
  <c r="AS81" i="39"/>
  <c r="AR81" i="39" a="1"/>
  <c r="AR81" i="39" s="1"/>
  <c r="AM81" i="39"/>
  <c r="AI81" i="39"/>
  <c r="AJ81" i="39" s="1"/>
  <c r="AI81" i="39" a="1"/>
  <c r="AD81" i="39"/>
  <c r="Z81" i="39" a="1"/>
  <c r="Z81" i="39" s="1"/>
  <c r="AA81" i="39" s="1"/>
  <c r="U81" i="39"/>
  <c r="L81" i="39"/>
  <c r="GA80" i="39"/>
  <c r="FX80" i="39"/>
  <c r="FW80" i="39" a="1"/>
  <c r="FW80" i="39" s="1"/>
  <c r="FR80" i="39"/>
  <c r="FO80" i="39"/>
  <c r="FN80" i="39" a="1"/>
  <c r="FN80" i="39" s="1"/>
  <c r="FI80" i="39"/>
  <c r="FF80" i="39"/>
  <c r="FE80" i="39" a="1"/>
  <c r="FE80" i="39" s="1"/>
  <c r="EZ80" i="39"/>
  <c r="EW80" i="39"/>
  <c r="EV80" i="39" a="1"/>
  <c r="EV80" i="39" s="1"/>
  <c r="EQ80" i="39"/>
  <c r="EN80" i="39"/>
  <c r="EM80" i="39" a="1"/>
  <c r="EM80" i="39" s="1"/>
  <c r="EH80" i="39"/>
  <c r="EE80" i="39"/>
  <c r="ED80" i="39" a="1"/>
  <c r="ED80" i="39" s="1"/>
  <c r="DY80" i="39"/>
  <c r="DU80" i="39"/>
  <c r="DV80" i="39" s="1"/>
  <c r="DU80" i="39" a="1"/>
  <c r="DP80" i="39"/>
  <c r="DL80" i="39" a="1"/>
  <c r="DL80" i="39" s="1"/>
  <c r="DM80" i="39" s="1"/>
  <c r="DG80" i="39"/>
  <c r="DC80" i="39"/>
  <c r="DD80" i="39" s="1"/>
  <c r="DC80" i="39" a="1"/>
  <c r="CX80" i="39"/>
  <c r="CT80" i="39" a="1"/>
  <c r="CT80" i="39" s="1"/>
  <c r="CU80" i="39" s="1"/>
  <c r="CO80" i="39"/>
  <c r="CL80" i="39"/>
  <c r="CK80" i="39"/>
  <c r="CK80" i="39" a="1"/>
  <c r="CF80" i="39"/>
  <c r="CB80" i="39" a="1"/>
  <c r="CB80" i="39" s="1"/>
  <c r="CC80" i="39" s="1"/>
  <c r="BW80" i="39"/>
  <c r="BT80" i="39"/>
  <c r="BS80" i="39" a="1"/>
  <c r="BS80" i="39" s="1"/>
  <c r="BN80" i="39"/>
  <c r="BJ80" i="39" a="1"/>
  <c r="BJ80" i="39" s="1"/>
  <c r="BK80" i="39" s="1"/>
  <c r="BE80" i="39"/>
  <c r="BA80" i="39" a="1"/>
  <c r="BA80" i="39" s="1"/>
  <c r="BB80" i="39" s="1"/>
  <c r="AV80" i="39"/>
  <c r="AS80" i="39"/>
  <c r="AR80" i="39" a="1"/>
  <c r="AR80" i="39" s="1"/>
  <c r="AM80" i="39"/>
  <c r="AI80" i="39" a="1"/>
  <c r="AI80" i="39" s="1"/>
  <c r="AJ80" i="39" s="1"/>
  <c r="AD80" i="39"/>
  <c r="Z80" i="39" a="1"/>
  <c r="Z80" i="39" s="1"/>
  <c r="AA80" i="39" s="1"/>
  <c r="U80" i="39"/>
  <c r="L80" i="39"/>
  <c r="GA79" i="39"/>
  <c r="FX79" i="39"/>
  <c r="FW79" i="39" a="1"/>
  <c r="FW79" i="39" s="1"/>
  <c r="FR79" i="39"/>
  <c r="FN79" i="39" a="1"/>
  <c r="FN79" i="39" s="1"/>
  <c r="FO79" i="39" s="1"/>
  <c r="FI79" i="39"/>
  <c r="FE79" i="39" a="1"/>
  <c r="FE79" i="39" s="1"/>
  <c r="FF79" i="39" s="1"/>
  <c r="EZ79" i="39"/>
  <c r="EW79" i="39"/>
  <c r="EV79" i="39" a="1"/>
  <c r="EV79" i="39" s="1"/>
  <c r="EQ79" i="39"/>
  <c r="EM79" i="39" a="1"/>
  <c r="EM79" i="39" s="1"/>
  <c r="EN79" i="39" s="1"/>
  <c r="EH79" i="39"/>
  <c r="ED79" i="39" a="1"/>
  <c r="ED79" i="39" s="1"/>
  <c r="EE79" i="39" s="1"/>
  <c r="DY79" i="39"/>
  <c r="DU79" i="39"/>
  <c r="DV79" i="39" s="1"/>
  <c r="DU79" i="39" a="1"/>
  <c r="DP79" i="39"/>
  <c r="DL79" i="39" a="1"/>
  <c r="DL79" i="39" s="1"/>
  <c r="DM79" i="39" s="1"/>
  <c r="DG79" i="39"/>
  <c r="DC79" i="39" a="1"/>
  <c r="DC79" i="39" s="1"/>
  <c r="DD79" i="39" s="1"/>
  <c r="CX79" i="39"/>
  <c r="CU79" i="39"/>
  <c r="CT79" i="39" a="1"/>
  <c r="CT79" i="39" s="1"/>
  <c r="CO79" i="39"/>
  <c r="CK79" i="39"/>
  <c r="CL79" i="39" s="1"/>
  <c r="CK79" i="39" a="1"/>
  <c r="CF79" i="39"/>
  <c r="CC79" i="39"/>
  <c r="CB79" i="39" a="1"/>
  <c r="CB79" i="39" s="1"/>
  <c r="BW79" i="39"/>
  <c r="BS79" i="39" a="1"/>
  <c r="BS79" i="39" s="1"/>
  <c r="BT79" i="39" s="1"/>
  <c r="BN79" i="39"/>
  <c r="BK79" i="39"/>
  <c r="BJ79" i="39" a="1"/>
  <c r="BJ79" i="39" s="1"/>
  <c r="BE79" i="39"/>
  <c r="BA79" i="39" a="1"/>
  <c r="BA79" i="39" s="1"/>
  <c r="BB79" i="39" s="1"/>
  <c r="AV79" i="39"/>
  <c r="AS79" i="39"/>
  <c r="AR79" i="39" a="1"/>
  <c r="AR79" i="39" s="1"/>
  <c r="AM79" i="39"/>
  <c r="AI79" i="39" a="1"/>
  <c r="AI79" i="39" s="1"/>
  <c r="AJ79" i="39" s="1"/>
  <c r="AD79" i="39"/>
  <c r="Z79" i="39" a="1"/>
  <c r="Z79" i="39" s="1"/>
  <c r="AA79" i="39" s="1"/>
  <c r="U79" i="39"/>
  <c r="L79" i="39"/>
  <c r="GA78" i="39"/>
  <c r="FW78" i="39" a="1"/>
  <c r="FW78" i="39" s="1"/>
  <c r="FX78" i="39" s="1"/>
  <c r="FR78" i="39"/>
  <c r="FO78" i="39"/>
  <c r="FN78" i="39" a="1"/>
  <c r="FN78" i="39" s="1"/>
  <c r="FI78" i="39"/>
  <c r="FF78" i="39"/>
  <c r="FE78" i="39" a="1"/>
  <c r="FE78" i="39" s="1"/>
  <c r="EZ78" i="39"/>
  <c r="EW78" i="39"/>
  <c r="EV78" i="39" a="1"/>
  <c r="EV78" i="39" s="1"/>
  <c r="EQ78" i="39"/>
  <c r="EM78" i="39" a="1"/>
  <c r="EM78" i="39" s="1"/>
  <c r="EN78" i="39" s="1"/>
  <c r="EH78" i="39"/>
  <c r="ED78" i="39" a="1"/>
  <c r="ED78" i="39" s="1"/>
  <c r="EE78" i="39" s="1"/>
  <c r="DY78" i="39"/>
  <c r="DU78" i="39" a="1"/>
  <c r="DU78" i="39" s="1"/>
  <c r="DV78" i="39" s="1"/>
  <c r="DP78" i="39"/>
  <c r="DL78" i="39" a="1"/>
  <c r="DL78" i="39" s="1"/>
  <c r="DM78" i="39" s="1"/>
  <c r="DG78" i="39"/>
  <c r="DC78" i="39"/>
  <c r="DD78" i="39" s="1"/>
  <c r="DC78" i="39" a="1"/>
  <c r="CX78" i="39"/>
  <c r="CU78" i="39"/>
  <c r="CT78" i="39" a="1"/>
  <c r="CT78" i="39" s="1"/>
  <c r="CO78" i="39"/>
  <c r="CK78" i="39"/>
  <c r="CL78" i="39" s="1"/>
  <c r="CK78" i="39" a="1"/>
  <c r="CF78" i="39"/>
  <c r="CC78" i="39"/>
  <c r="CB78" i="39" a="1"/>
  <c r="CB78" i="39" s="1"/>
  <c r="BW78" i="39"/>
  <c r="BT78" i="39"/>
  <c r="BS78" i="39" a="1"/>
  <c r="BS78" i="39" s="1"/>
  <c r="BN78" i="39"/>
  <c r="BJ78" i="39" a="1"/>
  <c r="BJ78" i="39" s="1"/>
  <c r="BK78" i="39" s="1"/>
  <c r="BE78" i="39"/>
  <c r="BA78" i="39" a="1"/>
  <c r="BA78" i="39" s="1"/>
  <c r="BB78" i="39" s="1"/>
  <c r="AV78" i="39"/>
  <c r="AR78" i="39" a="1"/>
  <c r="AR78" i="39" s="1"/>
  <c r="AS78" i="39" s="1"/>
  <c r="AM78" i="39"/>
  <c r="AI78" i="39"/>
  <c r="AJ78" i="39" s="1"/>
  <c r="AI78" i="39" a="1"/>
  <c r="AD78" i="39"/>
  <c r="Z78" i="39" a="1"/>
  <c r="Z78" i="39" s="1"/>
  <c r="AA78" i="39" s="1"/>
  <c r="U78" i="39"/>
  <c r="L78" i="39"/>
  <c r="GA77" i="39"/>
  <c r="FX77" i="39"/>
  <c r="FW77" i="39"/>
  <c r="FW77" i="39" a="1"/>
  <c r="FR77" i="39"/>
  <c r="FN77" i="39" a="1"/>
  <c r="FN77" i="39" s="1"/>
  <c r="FO77" i="39" s="1"/>
  <c r="FI77" i="39"/>
  <c r="FF77" i="39"/>
  <c r="FE77" i="39" a="1"/>
  <c r="FE77" i="39" s="1"/>
  <c r="EZ77" i="39"/>
  <c r="EV77" i="39" a="1"/>
  <c r="EV77" i="39" s="1"/>
  <c r="EW77" i="39" s="1"/>
  <c r="EQ77" i="39"/>
  <c r="EM77" i="39"/>
  <c r="EN77" i="39" s="1"/>
  <c r="EM77" i="39" a="1"/>
  <c r="EH77" i="39"/>
  <c r="ED77" i="39" a="1"/>
  <c r="ED77" i="39" s="1"/>
  <c r="EE77" i="39" s="1"/>
  <c r="DY77" i="39"/>
  <c r="DU77" i="39" a="1"/>
  <c r="DU77" i="39" s="1"/>
  <c r="DV77" i="39" s="1"/>
  <c r="DP77" i="39"/>
  <c r="DL77" i="39" a="1"/>
  <c r="DL77" i="39" s="1"/>
  <c r="DM77" i="39" s="1"/>
  <c r="DG77" i="39"/>
  <c r="DC77" i="39"/>
  <c r="DD77" i="39" s="1"/>
  <c r="DC77" i="39" a="1"/>
  <c r="CX77" i="39"/>
  <c r="CU77" i="39"/>
  <c r="CT77" i="39" a="1"/>
  <c r="CT77" i="39" s="1"/>
  <c r="CO77" i="39"/>
  <c r="CK77" i="39"/>
  <c r="CL77" i="39" s="1"/>
  <c r="CK77" i="39" a="1"/>
  <c r="CF77" i="39"/>
  <c r="CB77" i="39" a="1"/>
  <c r="CB77" i="39" s="1"/>
  <c r="CC77" i="39" s="1"/>
  <c r="BW77" i="39"/>
  <c r="BS77" i="39" a="1"/>
  <c r="BS77" i="39" s="1"/>
  <c r="BT77" i="39" s="1"/>
  <c r="BN77" i="39"/>
  <c r="BJ77" i="39" a="1"/>
  <c r="BJ77" i="39" s="1"/>
  <c r="BK77" i="39" s="1"/>
  <c r="BE77" i="39"/>
  <c r="BA77" i="39" a="1"/>
  <c r="BA77" i="39" s="1"/>
  <c r="BB77" i="39" s="1"/>
  <c r="AV77" i="39"/>
  <c r="AS77" i="39"/>
  <c r="AR77" i="39" a="1"/>
  <c r="AR77" i="39" s="1"/>
  <c r="AM77" i="39"/>
  <c r="AI77" i="39"/>
  <c r="AJ77" i="39" s="1"/>
  <c r="AI77" i="39" a="1"/>
  <c r="AD77" i="39"/>
  <c r="Z77" i="39" a="1"/>
  <c r="Z77" i="39" s="1"/>
  <c r="AA77" i="39" s="1"/>
  <c r="U77" i="39"/>
  <c r="L77" i="39"/>
  <c r="GA76" i="39"/>
  <c r="FW76" i="39" a="1"/>
  <c r="FW76" i="39" s="1"/>
  <c r="FX76" i="39" s="1"/>
  <c r="FR76" i="39"/>
  <c r="FN76" i="39" a="1"/>
  <c r="FN76" i="39" s="1"/>
  <c r="FO76" i="39" s="1"/>
  <c r="FI76" i="39"/>
  <c r="FE76" i="39" a="1"/>
  <c r="FE76" i="39" s="1"/>
  <c r="FF76" i="39" s="1"/>
  <c r="EZ76" i="39"/>
  <c r="EW76" i="39"/>
  <c r="EV76" i="39" a="1"/>
  <c r="EV76" i="39" s="1"/>
  <c r="EQ76" i="39"/>
  <c r="EM76" i="39"/>
  <c r="EN76" i="39" s="1"/>
  <c r="EM76" i="39" a="1"/>
  <c r="EH76" i="39"/>
  <c r="ED76" i="39" a="1"/>
  <c r="ED76" i="39" s="1"/>
  <c r="EE76" i="39" s="1"/>
  <c r="DY76" i="39"/>
  <c r="DV76" i="39"/>
  <c r="DU76" i="39" a="1"/>
  <c r="DU76" i="39" s="1"/>
  <c r="DP76" i="39"/>
  <c r="DL76" i="39" a="1"/>
  <c r="DL76" i="39" s="1"/>
  <c r="DM76" i="39" s="1"/>
  <c r="DG76" i="39"/>
  <c r="DC76" i="39"/>
  <c r="DD76" i="39" s="1"/>
  <c r="DC76" i="39" a="1"/>
  <c r="CX76" i="39"/>
  <c r="CU76" i="39"/>
  <c r="CT76" i="39" a="1"/>
  <c r="CT76" i="39" s="1"/>
  <c r="CO76" i="39"/>
  <c r="CK76" i="39" a="1"/>
  <c r="CK76" i="39" s="1"/>
  <c r="CL76" i="39" s="1"/>
  <c r="CF76" i="39"/>
  <c r="CC76" i="39"/>
  <c r="CB76" i="39" a="1"/>
  <c r="CB76" i="39" s="1"/>
  <c r="BW76" i="39"/>
  <c r="BS76" i="39" a="1"/>
  <c r="BS76" i="39" s="1"/>
  <c r="BT76" i="39" s="1"/>
  <c r="BN76" i="39"/>
  <c r="BJ76" i="39" a="1"/>
  <c r="BJ76" i="39" s="1"/>
  <c r="BK76" i="39" s="1"/>
  <c r="BE76" i="39"/>
  <c r="BB76" i="39"/>
  <c r="BA76" i="39" a="1"/>
  <c r="BA76" i="39" s="1"/>
  <c r="AV76" i="39"/>
  <c r="AS76" i="39"/>
  <c r="AR76" i="39" a="1"/>
  <c r="AR76" i="39" s="1"/>
  <c r="AM76" i="39"/>
  <c r="AI76" i="39"/>
  <c r="AJ76" i="39" s="1"/>
  <c r="AI76" i="39" a="1"/>
  <c r="AD76" i="39"/>
  <c r="AA76" i="39"/>
  <c r="Z76" i="39" a="1"/>
  <c r="Z76" i="39" s="1"/>
  <c r="U76" i="39"/>
  <c r="L76" i="39"/>
  <c r="GA75" i="39"/>
  <c r="FW75" i="39"/>
  <c r="FX75" i="39" s="1"/>
  <c r="FW75" i="39" a="1"/>
  <c r="FR75" i="39"/>
  <c r="FO75" i="39"/>
  <c r="FN75" i="39" a="1"/>
  <c r="FN75" i="39" s="1"/>
  <c r="FI75" i="39"/>
  <c r="FE75" i="39"/>
  <c r="FF75" i="39" s="1"/>
  <c r="FE75" i="39" a="1"/>
  <c r="EZ75" i="39"/>
  <c r="EV75" i="39" a="1"/>
  <c r="EV75" i="39" s="1"/>
  <c r="EW75" i="39" s="1"/>
  <c r="EQ75" i="39"/>
  <c r="EM75" i="39"/>
  <c r="EN75" i="39" s="1"/>
  <c r="EM75" i="39" a="1"/>
  <c r="EH75" i="39"/>
  <c r="EE75" i="39"/>
  <c r="ED75" i="39" a="1"/>
  <c r="ED75" i="39" s="1"/>
  <c r="DY75" i="39"/>
  <c r="DU75" i="39"/>
  <c r="DV75" i="39" s="1"/>
  <c r="DU75" i="39" a="1"/>
  <c r="DP75" i="39"/>
  <c r="DM75" i="39"/>
  <c r="DL75" i="39" a="1"/>
  <c r="DL75" i="39" s="1"/>
  <c r="DG75" i="39"/>
  <c r="DC75" i="39" a="1"/>
  <c r="DC75" i="39" s="1"/>
  <c r="DD75" i="39" s="1"/>
  <c r="CX75" i="39"/>
  <c r="CU75" i="39"/>
  <c r="CT75" i="39" a="1"/>
  <c r="CT75" i="39" s="1"/>
  <c r="CO75" i="39"/>
  <c r="CK75" i="39"/>
  <c r="CL75" i="39" s="1"/>
  <c r="CK75" i="39" a="1"/>
  <c r="CF75" i="39"/>
  <c r="CC75" i="39"/>
  <c r="CB75" i="39" a="1"/>
  <c r="CB75" i="39" s="1"/>
  <c r="BW75" i="39"/>
  <c r="BS75" i="39"/>
  <c r="BT75" i="39" s="1"/>
  <c r="BS75" i="39" a="1"/>
  <c r="BN75" i="39"/>
  <c r="BJ75" i="39" a="1"/>
  <c r="BJ75" i="39" s="1"/>
  <c r="BK75" i="39" s="1"/>
  <c r="BE75" i="39"/>
  <c r="BA75" i="39"/>
  <c r="BB75" i="39" s="1"/>
  <c r="BA75" i="39" a="1"/>
  <c r="AV75" i="39"/>
  <c r="AS75" i="39"/>
  <c r="AR75" i="39" a="1"/>
  <c r="AR75" i="39" s="1"/>
  <c r="AM75" i="39"/>
  <c r="AI75" i="39"/>
  <c r="AJ75" i="39" s="1"/>
  <c r="AI75" i="39" a="1"/>
  <c r="AD75" i="39"/>
  <c r="Z75" i="39" a="1"/>
  <c r="Z75" i="39" s="1"/>
  <c r="AA75" i="39" s="1"/>
  <c r="U75" i="39"/>
  <c r="L75" i="39"/>
  <c r="GA74" i="39"/>
  <c r="FW74" i="39"/>
  <c r="FX74" i="39" s="1"/>
  <c r="FW74" i="39" a="1"/>
  <c r="FR74" i="39"/>
  <c r="FO74" i="39"/>
  <c r="FN74" i="39" a="1"/>
  <c r="FN74" i="39" s="1"/>
  <c r="FI74" i="39"/>
  <c r="FE74" i="39" a="1"/>
  <c r="FE74" i="39" s="1"/>
  <c r="FF74" i="39" s="1"/>
  <c r="EZ74" i="39"/>
  <c r="EV74" i="39" a="1"/>
  <c r="EV74" i="39" s="1"/>
  <c r="EW74" i="39" s="1"/>
  <c r="EQ74" i="39"/>
  <c r="EM74" i="39"/>
  <c r="EN74" i="39" s="1"/>
  <c r="EM74" i="39" a="1"/>
  <c r="EH74" i="39"/>
  <c r="EE74" i="39"/>
  <c r="ED74" i="39" a="1"/>
  <c r="ED74" i="39" s="1"/>
  <c r="DY74" i="39"/>
  <c r="DU74" i="39"/>
  <c r="DV74" i="39" s="1"/>
  <c r="DU74" i="39" a="1"/>
  <c r="DP74" i="39"/>
  <c r="DL74" i="39" a="1"/>
  <c r="DL74" i="39" s="1"/>
  <c r="DM74" i="39" s="1"/>
  <c r="DG74" i="39"/>
  <c r="DC74" i="39" a="1"/>
  <c r="DC74" i="39" s="1"/>
  <c r="DD74" i="39" s="1"/>
  <c r="CX74" i="39"/>
  <c r="CU74" i="39"/>
  <c r="CT74" i="39" a="1"/>
  <c r="CT74" i="39" s="1"/>
  <c r="CO74" i="39"/>
  <c r="CK74" i="39"/>
  <c r="CL74" i="39" s="1"/>
  <c r="CK74" i="39" a="1"/>
  <c r="CF74" i="39"/>
  <c r="CC74" i="39"/>
  <c r="CB74" i="39" a="1"/>
  <c r="CB74" i="39" s="1"/>
  <c r="BW74" i="39"/>
  <c r="BS74" i="39" a="1"/>
  <c r="BS74" i="39" s="1"/>
  <c r="BT74" i="39" s="1"/>
  <c r="BN74" i="39"/>
  <c r="BJ74" i="39" a="1"/>
  <c r="BJ74" i="39" s="1"/>
  <c r="BK74" i="39" s="1"/>
  <c r="BE74" i="39"/>
  <c r="BA74" i="39"/>
  <c r="BB74" i="39" s="1"/>
  <c r="BA74" i="39" a="1"/>
  <c r="AV74" i="39"/>
  <c r="AS74" i="39"/>
  <c r="AR74" i="39" a="1"/>
  <c r="AR74" i="39" s="1"/>
  <c r="AM74" i="39"/>
  <c r="AI74" i="39"/>
  <c r="AJ74" i="39" s="1"/>
  <c r="AI74" i="39" a="1"/>
  <c r="AD74" i="39"/>
  <c r="Z74" i="39" a="1"/>
  <c r="Z74" i="39" s="1"/>
  <c r="AA74" i="39" s="1"/>
  <c r="U74" i="39"/>
  <c r="L74" i="39"/>
  <c r="GA73" i="39"/>
  <c r="FW73" i="39" a="1"/>
  <c r="FW73" i="39" s="1"/>
  <c r="FX73" i="39" s="1"/>
  <c r="FR73" i="39"/>
  <c r="FO73" i="39"/>
  <c r="FN73" i="39" a="1"/>
  <c r="FN73" i="39" s="1"/>
  <c r="FI73" i="39"/>
  <c r="FE73" i="39" a="1"/>
  <c r="FE73" i="39" s="1"/>
  <c r="FF73" i="39" s="1"/>
  <c r="EZ73" i="39"/>
  <c r="EV73" i="39" a="1"/>
  <c r="EV73" i="39" s="1"/>
  <c r="EW73" i="39" s="1"/>
  <c r="EQ73" i="39"/>
  <c r="EM73" i="39"/>
  <c r="EN73" i="39" s="1"/>
  <c r="EM73" i="39" a="1"/>
  <c r="EH73" i="39"/>
  <c r="ED73" i="39" a="1"/>
  <c r="ED73" i="39" s="1"/>
  <c r="EE73" i="39" s="1"/>
  <c r="DY73" i="39"/>
  <c r="DU73" i="39"/>
  <c r="DV73" i="39" s="1"/>
  <c r="DU73" i="39" a="1"/>
  <c r="DP73" i="39"/>
  <c r="DL73" i="39" a="1"/>
  <c r="DL73" i="39" s="1"/>
  <c r="DM73" i="39" s="1"/>
  <c r="DG73" i="39"/>
  <c r="DC73" i="39" a="1"/>
  <c r="DC73" i="39" s="1"/>
  <c r="DD73" i="39" s="1"/>
  <c r="CX73" i="39"/>
  <c r="CU73" i="39"/>
  <c r="CT73" i="39" a="1"/>
  <c r="CT73" i="39" s="1"/>
  <c r="CO73" i="39"/>
  <c r="CK73" i="39" a="1"/>
  <c r="CK73" i="39" s="1"/>
  <c r="CL73" i="39" s="1"/>
  <c r="CF73" i="39"/>
  <c r="CC73" i="39"/>
  <c r="CB73" i="39" a="1"/>
  <c r="CB73" i="39" s="1"/>
  <c r="BW73" i="39"/>
  <c r="BS73" i="39" a="1"/>
  <c r="BS73" i="39" s="1"/>
  <c r="BT73" i="39" s="1"/>
  <c r="BN73" i="39"/>
  <c r="BJ73" i="39" a="1"/>
  <c r="BJ73" i="39" s="1"/>
  <c r="BK73" i="39" s="1"/>
  <c r="BE73" i="39"/>
  <c r="BA73" i="39"/>
  <c r="BB73" i="39" s="1"/>
  <c r="BA73" i="39" a="1"/>
  <c r="AV73" i="39"/>
  <c r="AR73" i="39" a="1"/>
  <c r="AR73" i="39" s="1"/>
  <c r="AS73" i="39" s="1"/>
  <c r="AM73" i="39"/>
  <c r="AI73" i="39"/>
  <c r="AJ73" i="39" s="1"/>
  <c r="AI73" i="39" a="1"/>
  <c r="AD73" i="39"/>
  <c r="U73" i="39"/>
  <c r="L73" i="39"/>
  <c r="GA72" i="39"/>
  <c r="FW72" i="39" a="1"/>
  <c r="FW72" i="39" s="1"/>
  <c r="FX72" i="39" s="1"/>
  <c r="FR72" i="39"/>
  <c r="FO72" i="39"/>
  <c r="FN72" i="39" a="1"/>
  <c r="FN72" i="39" s="1"/>
  <c r="FI72" i="39"/>
  <c r="FE72" i="39" a="1"/>
  <c r="FE72" i="39" s="1"/>
  <c r="FF72" i="39" s="1"/>
  <c r="EZ72" i="39"/>
  <c r="EV72" i="39" a="1"/>
  <c r="EV72" i="39" s="1"/>
  <c r="EW72" i="39" s="1"/>
  <c r="EQ72" i="39"/>
  <c r="EM72" i="39"/>
  <c r="EN72" i="39" s="1"/>
  <c r="EM72" i="39" a="1"/>
  <c r="EH72" i="39"/>
  <c r="ED72" i="39" a="1"/>
  <c r="ED72" i="39" s="1"/>
  <c r="EE72" i="39" s="1"/>
  <c r="DY72" i="39"/>
  <c r="DU72" i="39"/>
  <c r="DV72" i="39" s="1"/>
  <c r="DU72" i="39" a="1"/>
  <c r="DP72" i="39"/>
  <c r="DL72" i="39" a="1"/>
  <c r="DL72" i="39" s="1"/>
  <c r="DM72" i="39" s="1"/>
  <c r="DG72" i="39"/>
  <c r="DC72" i="39" a="1"/>
  <c r="DC72" i="39" s="1"/>
  <c r="DD72" i="39" s="1"/>
  <c r="CX72" i="39"/>
  <c r="CU72" i="39"/>
  <c r="CT72" i="39" a="1"/>
  <c r="CT72" i="39" s="1"/>
  <c r="CO72" i="39"/>
  <c r="CK72" i="39" a="1"/>
  <c r="CK72" i="39" s="1"/>
  <c r="CL72" i="39" s="1"/>
  <c r="CF72" i="39"/>
  <c r="CC72" i="39"/>
  <c r="CB72" i="39" a="1"/>
  <c r="CB72" i="39" s="1"/>
  <c r="BW72" i="39"/>
  <c r="BS72" i="39" a="1"/>
  <c r="BS72" i="39" s="1"/>
  <c r="BT72" i="39" s="1"/>
  <c r="BN72" i="39"/>
  <c r="BJ72" i="39" a="1"/>
  <c r="BJ72" i="39" s="1"/>
  <c r="BK72" i="39" s="1"/>
  <c r="BE72" i="39"/>
  <c r="BA72" i="39"/>
  <c r="BB72" i="39" s="1"/>
  <c r="BA72" i="39" a="1"/>
  <c r="AV72" i="39"/>
  <c r="AR72" i="39" a="1"/>
  <c r="AR72" i="39" s="1"/>
  <c r="AS72" i="39" s="1"/>
  <c r="AM72" i="39"/>
  <c r="AI72" i="39"/>
  <c r="AJ72" i="39" s="1"/>
  <c r="AI72" i="39" a="1"/>
  <c r="AD72" i="39"/>
  <c r="U72" i="39"/>
  <c r="L72" i="39"/>
  <c r="GA71" i="39"/>
  <c r="FW71" i="39" a="1"/>
  <c r="FW71" i="39" s="1"/>
  <c r="FX71" i="39" s="1"/>
  <c r="FR71" i="39"/>
  <c r="FO71" i="39"/>
  <c r="FN71" i="39" a="1"/>
  <c r="FN71" i="39" s="1"/>
  <c r="FI71" i="39"/>
  <c r="FE71" i="39" a="1"/>
  <c r="FE71" i="39" s="1"/>
  <c r="FF71" i="39" s="1"/>
  <c r="EZ71" i="39"/>
  <c r="EV71" i="39" a="1"/>
  <c r="EV71" i="39" s="1"/>
  <c r="EW71" i="39" s="1"/>
  <c r="EQ71" i="39"/>
  <c r="EM71" i="39"/>
  <c r="EN71" i="39" s="1"/>
  <c r="EM71" i="39" a="1"/>
  <c r="EH71" i="39"/>
  <c r="ED71" i="39" a="1"/>
  <c r="ED71" i="39" s="1"/>
  <c r="EE71" i="39" s="1"/>
  <c r="DY71" i="39"/>
  <c r="DU71" i="39"/>
  <c r="DV71" i="39" s="1"/>
  <c r="DU71" i="39" a="1"/>
  <c r="DP71" i="39"/>
  <c r="DL71" i="39" a="1"/>
  <c r="DL71" i="39" s="1"/>
  <c r="DM71" i="39" s="1"/>
  <c r="DG71" i="39"/>
  <c r="DC71" i="39" a="1"/>
  <c r="DC71" i="39" s="1"/>
  <c r="DD71" i="39" s="1"/>
  <c r="CX71" i="39"/>
  <c r="CU71" i="39"/>
  <c r="CT71" i="39" a="1"/>
  <c r="CT71" i="39" s="1"/>
  <c r="CO71" i="39"/>
  <c r="CK71" i="39" a="1"/>
  <c r="CK71" i="39" s="1"/>
  <c r="CL71" i="39" s="1"/>
  <c r="CF71" i="39"/>
  <c r="CC71" i="39"/>
  <c r="CB71" i="39" a="1"/>
  <c r="CB71" i="39" s="1"/>
  <c r="BW71" i="39"/>
  <c r="BS71" i="39" a="1"/>
  <c r="BS71" i="39" s="1"/>
  <c r="BT71" i="39" s="1"/>
  <c r="BN71" i="39"/>
  <c r="BJ71" i="39" a="1"/>
  <c r="BJ71" i="39" s="1"/>
  <c r="BK71" i="39" s="1"/>
  <c r="BE71" i="39"/>
  <c r="BA71" i="39"/>
  <c r="BB71" i="39" s="1"/>
  <c r="BA71" i="39" a="1"/>
  <c r="AV71" i="39"/>
  <c r="AR71" i="39" a="1"/>
  <c r="AR71" i="39" s="1"/>
  <c r="AS71" i="39" s="1"/>
  <c r="AM71" i="39"/>
  <c r="AI71" i="39"/>
  <c r="AJ71" i="39" s="1"/>
  <c r="AI71" i="39" a="1"/>
  <c r="AD71" i="39"/>
  <c r="U71" i="39"/>
  <c r="L71" i="39"/>
  <c r="GA70" i="39"/>
  <c r="FW70" i="39" a="1"/>
  <c r="FW70" i="39" s="1"/>
  <c r="FX70" i="39" s="1"/>
  <c r="FR70" i="39"/>
  <c r="FO70" i="39"/>
  <c r="FN70" i="39" a="1"/>
  <c r="FN70" i="39" s="1"/>
  <c r="FI70" i="39"/>
  <c r="FE70" i="39" a="1"/>
  <c r="FE70" i="39" s="1"/>
  <c r="FF70" i="39" s="1"/>
  <c r="EZ70" i="39"/>
  <c r="EV70" i="39" a="1"/>
  <c r="EV70" i="39" s="1"/>
  <c r="EW70" i="39" s="1"/>
  <c r="EQ70" i="39"/>
  <c r="EM70" i="39"/>
  <c r="EN70" i="39" s="1"/>
  <c r="EM70" i="39" a="1"/>
  <c r="EH70" i="39"/>
  <c r="ED70" i="39" a="1"/>
  <c r="ED70" i="39" s="1"/>
  <c r="EE70" i="39" s="1"/>
  <c r="DY70" i="39"/>
  <c r="DU70" i="39"/>
  <c r="DV70" i="39" s="1"/>
  <c r="DU70" i="39" a="1"/>
  <c r="DP70" i="39"/>
  <c r="DL70" i="39" a="1"/>
  <c r="DL70" i="39" s="1"/>
  <c r="DM70" i="39" s="1"/>
  <c r="DG70" i="39"/>
  <c r="DC70" i="39" a="1"/>
  <c r="DC70" i="39" s="1"/>
  <c r="DD70" i="39" s="1"/>
  <c r="CX70" i="39"/>
  <c r="CU70" i="39"/>
  <c r="CT70" i="39" a="1"/>
  <c r="CT70" i="39" s="1"/>
  <c r="CO70" i="39"/>
  <c r="CK70" i="39" a="1"/>
  <c r="CK70" i="39" s="1"/>
  <c r="CL70" i="39" s="1"/>
  <c r="CF70" i="39"/>
  <c r="CC70" i="39"/>
  <c r="CB70" i="39" a="1"/>
  <c r="CB70" i="39" s="1"/>
  <c r="BW70" i="39"/>
  <c r="BS70" i="39" a="1"/>
  <c r="BS70" i="39" s="1"/>
  <c r="BT70" i="39" s="1"/>
  <c r="BN70" i="39"/>
  <c r="BJ70" i="39" a="1"/>
  <c r="BJ70" i="39" s="1"/>
  <c r="BK70" i="39" s="1"/>
  <c r="BE70" i="39"/>
  <c r="BA70" i="39"/>
  <c r="BB70" i="39" s="1"/>
  <c r="BA70" i="39" a="1"/>
  <c r="AV70" i="39"/>
  <c r="AR70" i="39" a="1"/>
  <c r="AR70" i="39" s="1"/>
  <c r="AS70" i="39" s="1"/>
  <c r="AM70" i="39"/>
  <c r="AI70" i="39"/>
  <c r="AJ70" i="39" s="1"/>
  <c r="AI70" i="39" a="1"/>
  <c r="AD70" i="39"/>
  <c r="U70" i="39"/>
  <c r="L70" i="39"/>
  <c r="GA69" i="39"/>
  <c r="FW69" i="39" a="1"/>
  <c r="FW69" i="39" s="1"/>
  <c r="FX69" i="39" s="1"/>
  <c r="FR69" i="39"/>
  <c r="FO69" i="39"/>
  <c r="FN69" i="39" a="1"/>
  <c r="FN69" i="39" s="1"/>
  <c r="FI69" i="39"/>
  <c r="FE69" i="39" a="1"/>
  <c r="FE69" i="39" s="1"/>
  <c r="FF69" i="39" s="1"/>
  <c r="EZ69" i="39"/>
  <c r="EV69" i="39" a="1"/>
  <c r="EV69" i="39" s="1"/>
  <c r="EW69" i="39" s="1"/>
  <c r="EQ69" i="39"/>
  <c r="EM69" i="39"/>
  <c r="EN69" i="39" s="1"/>
  <c r="EM69" i="39" a="1"/>
  <c r="EH69" i="39"/>
  <c r="ED69" i="39" a="1"/>
  <c r="ED69" i="39" s="1"/>
  <c r="EE69" i="39" s="1"/>
  <c r="DY69" i="39"/>
  <c r="DU69" i="39"/>
  <c r="DV69" i="39" s="1"/>
  <c r="DU69" i="39" a="1"/>
  <c r="DP69" i="39"/>
  <c r="DL69" i="39" a="1"/>
  <c r="DL69" i="39" s="1"/>
  <c r="DM69" i="39" s="1"/>
  <c r="DG69" i="39"/>
  <c r="DC69" i="39" a="1"/>
  <c r="DC69" i="39" s="1"/>
  <c r="DD69" i="39" s="1"/>
  <c r="CX69" i="39"/>
  <c r="CU69" i="39"/>
  <c r="CT69" i="39" a="1"/>
  <c r="CT69" i="39" s="1"/>
  <c r="CO69" i="39"/>
  <c r="CK69" i="39" a="1"/>
  <c r="CK69" i="39" s="1"/>
  <c r="CL69" i="39" s="1"/>
  <c r="CF69" i="39"/>
  <c r="CC69" i="39"/>
  <c r="CB69" i="39" a="1"/>
  <c r="CB69" i="39" s="1"/>
  <c r="BW69" i="39"/>
  <c r="BS69" i="39" a="1"/>
  <c r="BS69" i="39" s="1"/>
  <c r="BT69" i="39" s="1"/>
  <c r="BN69" i="39"/>
  <c r="BJ69" i="39" a="1"/>
  <c r="BJ69" i="39" s="1"/>
  <c r="BK69" i="39" s="1"/>
  <c r="BE69" i="39"/>
  <c r="BA69" i="39"/>
  <c r="BB69" i="39" s="1"/>
  <c r="BA69" i="39" a="1"/>
  <c r="AV69" i="39"/>
  <c r="AR69" i="39" a="1"/>
  <c r="AR69" i="39" s="1"/>
  <c r="AS69" i="39" s="1"/>
  <c r="AM69" i="39"/>
  <c r="AI69" i="39"/>
  <c r="AJ69" i="39" s="1"/>
  <c r="AI69" i="39" a="1"/>
  <c r="AD69" i="39"/>
  <c r="U69" i="39"/>
  <c r="L69" i="39"/>
  <c r="GA68" i="39"/>
  <c r="FW68" i="39" a="1"/>
  <c r="FW68" i="39" s="1"/>
  <c r="FX68" i="39" s="1"/>
  <c r="FR68" i="39"/>
  <c r="FO68" i="39"/>
  <c r="FN68" i="39" a="1"/>
  <c r="FN68" i="39" s="1"/>
  <c r="FI68" i="39"/>
  <c r="FE68" i="39" a="1"/>
  <c r="FE68" i="39" s="1"/>
  <c r="FF68" i="39" s="1"/>
  <c r="EZ68" i="39"/>
  <c r="EV68" i="39" a="1"/>
  <c r="EV68" i="39" s="1"/>
  <c r="EW68" i="39" s="1"/>
  <c r="EQ68" i="39"/>
  <c r="EM68" i="39"/>
  <c r="EN68" i="39" s="1"/>
  <c r="EM68" i="39" a="1"/>
  <c r="EH68" i="39"/>
  <c r="ED68" i="39" a="1"/>
  <c r="ED68" i="39" s="1"/>
  <c r="EE68" i="39" s="1"/>
  <c r="DY68" i="39"/>
  <c r="DU68" i="39"/>
  <c r="DV68" i="39" s="1"/>
  <c r="DU68" i="39" a="1"/>
  <c r="DP68" i="39"/>
  <c r="DL68" i="39" a="1"/>
  <c r="DL68" i="39" s="1"/>
  <c r="DM68" i="39" s="1"/>
  <c r="DG68" i="39"/>
  <c r="DC68" i="39" a="1"/>
  <c r="DC68" i="39" s="1"/>
  <c r="DD68" i="39" s="1"/>
  <c r="CX68" i="39"/>
  <c r="CU68" i="39"/>
  <c r="CT68" i="39" a="1"/>
  <c r="CT68" i="39" s="1"/>
  <c r="CO68" i="39"/>
  <c r="CK68" i="39" a="1"/>
  <c r="CK68" i="39" s="1"/>
  <c r="CL68" i="39" s="1"/>
  <c r="CF68" i="39"/>
  <c r="CC68" i="39"/>
  <c r="CB68" i="39" a="1"/>
  <c r="CB68" i="39" s="1"/>
  <c r="BW68" i="39"/>
  <c r="BS68" i="39" a="1"/>
  <c r="BS68" i="39" s="1"/>
  <c r="BT68" i="39" s="1"/>
  <c r="BN68" i="39"/>
  <c r="BJ68" i="39" a="1"/>
  <c r="BJ68" i="39" s="1"/>
  <c r="BK68" i="39" s="1"/>
  <c r="BE68" i="39"/>
  <c r="BA68" i="39"/>
  <c r="BB68" i="39" s="1"/>
  <c r="BA68" i="39" a="1"/>
  <c r="AV68" i="39"/>
  <c r="AR68" i="39" a="1"/>
  <c r="AR68" i="39" s="1"/>
  <c r="AS68" i="39" s="1"/>
  <c r="AM68" i="39"/>
  <c r="AD68" i="39"/>
  <c r="U68" i="39"/>
  <c r="L68" i="39"/>
  <c r="GA67" i="39"/>
  <c r="FW67" i="39" a="1"/>
  <c r="FW67" i="39" s="1"/>
  <c r="FX67" i="39" s="1"/>
  <c r="FR67" i="39"/>
  <c r="FO67" i="39"/>
  <c r="FN67" i="39" a="1"/>
  <c r="FN67" i="39" s="1"/>
  <c r="FI67" i="39"/>
  <c r="FE67" i="39" a="1"/>
  <c r="FE67" i="39" s="1"/>
  <c r="FF67" i="39" s="1"/>
  <c r="EZ67" i="39"/>
  <c r="EV67" i="39" a="1"/>
  <c r="EV67" i="39" s="1"/>
  <c r="EW67" i="39" s="1"/>
  <c r="EQ67" i="39"/>
  <c r="EM67" i="39"/>
  <c r="EN67" i="39" s="1"/>
  <c r="EM67" i="39" a="1"/>
  <c r="EH67" i="39"/>
  <c r="ED67" i="39" a="1"/>
  <c r="ED67" i="39" s="1"/>
  <c r="EE67" i="39" s="1"/>
  <c r="DY67" i="39"/>
  <c r="DU67" i="39"/>
  <c r="DV67" i="39" s="1"/>
  <c r="DU67" i="39" a="1"/>
  <c r="DP67" i="39"/>
  <c r="DL67" i="39" a="1"/>
  <c r="DL67" i="39" s="1"/>
  <c r="DM67" i="39" s="1"/>
  <c r="DG67" i="39"/>
  <c r="DC67" i="39" a="1"/>
  <c r="DC67" i="39" s="1"/>
  <c r="DD67" i="39" s="1"/>
  <c r="CX67" i="39"/>
  <c r="CU67" i="39"/>
  <c r="CT67" i="39" a="1"/>
  <c r="CT67" i="39" s="1"/>
  <c r="CO67" i="39"/>
  <c r="CK67" i="39" a="1"/>
  <c r="CK67" i="39" s="1"/>
  <c r="CL67" i="39" s="1"/>
  <c r="CF67" i="39"/>
  <c r="CC67" i="39"/>
  <c r="CB67" i="39" a="1"/>
  <c r="CB67" i="39" s="1"/>
  <c r="BW67" i="39"/>
  <c r="BS67" i="39" a="1"/>
  <c r="BS67" i="39" s="1"/>
  <c r="BT67" i="39" s="1"/>
  <c r="BN67" i="39"/>
  <c r="BJ67" i="39" a="1"/>
  <c r="BJ67" i="39" s="1"/>
  <c r="BK67" i="39" s="1"/>
  <c r="BE67" i="39"/>
  <c r="BA67" i="39"/>
  <c r="BB67" i="39" s="1"/>
  <c r="BA67" i="39" a="1"/>
  <c r="AV67" i="39"/>
  <c r="AR67" i="39" a="1"/>
  <c r="AR67" i="39" s="1"/>
  <c r="AS67" i="39" s="1"/>
  <c r="AM67" i="39"/>
  <c r="AD67" i="39"/>
  <c r="U67" i="39"/>
  <c r="L67" i="39"/>
  <c r="GA66" i="39"/>
  <c r="FW66" i="39" a="1"/>
  <c r="FW66" i="39" s="1"/>
  <c r="FX66" i="39" s="1"/>
  <c r="FR66" i="39"/>
  <c r="FO66" i="39"/>
  <c r="FN66" i="39" a="1"/>
  <c r="FN66" i="39" s="1"/>
  <c r="FI66" i="39"/>
  <c r="FE66" i="39" a="1"/>
  <c r="FE66" i="39" s="1"/>
  <c r="FF66" i="39" s="1"/>
  <c r="EZ66" i="39"/>
  <c r="EV66" i="39" a="1"/>
  <c r="EV66" i="39" s="1"/>
  <c r="EW66" i="39" s="1"/>
  <c r="EQ66" i="39"/>
  <c r="EM66" i="39"/>
  <c r="EN66" i="39" s="1"/>
  <c r="EM66" i="39" a="1"/>
  <c r="EH66" i="39"/>
  <c r="ED66" i="39" a="1"/>
  <c r="ED66" i="39" s="1"/>
  <c r="EE66" i="39" s="1"/>
  <c r="DY66" i="39"/>
  <c r="DU66" i="39"/>
  <c r="DV66" i="39" s="1"/>
  <c r="DU66" i="39" a="1"/>
  <c r="DP66" i="39"/>
  <c r="DL66" i="39" a="1"/>
  <c r="DL66" i="39" s="1"/>
  <c r="DM66" i="39" s="1"/>
  <c r="DG66" i="39"/>
  <c r="DC66" i="39" a="1"/>
  <c r="DC66" i="39" s="1"/>
  <c r="DD66" i="39" s="1"/>
  <c r="CX66" i="39"/>
  <c r="CU66" i="39"/>
  <c r="CT66" i="39" a="1"/>
  <c r="CT66" i="39" s="1"/>
  <c r="CO66" i="39"/>
  <c r="CK66" i="39" a="1"/>
  <c r="CK66" i="39" s="1"/>
  <c r="CL66" i="39" s="1"/>
  <c r="CF66" i="39"/>
  <c r="CC66" i="39"/>
  <c r="CB66" i="39" a="1"/>
  <c r="CB66" i="39" s="1"/>
  <c r="BW66" i="39"/>
  <c r="BS66" i="39" a="1"/>
  <c r="BS66" i="39" s="1"/>
  <c r="BT66" i="39" s="1"/>
  <c r="BN66" i="39"/>
  <c r="BJ66" i="39" a="1"/>
  <c r="BJ66" i="39" s="1"/>
  <c r="BK66" i="39" s="1"/>
  <c r="BE66" i="39"/>
  <c r="BA66" i="39"/>
  <c r="BB66" i="39" s="1"/>
  <c r="BA66" i="39" a="1"/>
  <c r="AV66" i="39"/>
  <c r="AR66" i="39" a="1"/>
  <c r="AR66" i="39" s="1"/>
  <c r="AS66" i="39" s="1"/>
  <c r="AM66" i="39"/>
  <c r="AD66" i="39"/>
  <c r="U66" i="39"/>
  <c r="L66" i="39"/>
  <c r="GA65" i="39"/>
  <c r="FW65" i="39" a="1"/>
  <c r="FW65" i="39" s="1"/>
  <c r="FX65" i="39" s="1"/>
  <c r="FR65" i="39"/>
  <c r="FO65" i="39"/>
  <c r="FN65" i="39" a="1"/>
  <c r="FN65" i="39" s="1"/>
  <c r="FI65" i="39"/>
  <c r="FE65" i="39" a="1"/>
  <c r="FE65" i="39" s="1"/>
  <c r="FF65" i="39" s="1"/>
  <c r="EZ65" i="39"/>
  <c r="EV65" i="39" a="1"/>
  <c r="EV65" i="39" s="1"/>
  <c r="EW65" i="39" s="1"/>
  <c r="EQ65" i="39"/>
  <c r="EM65" i="39"/>
  <c r="EN65" i="39" s="1"/>
  <c r="EM65" i="39" a="1"/>
  <c r="EH65" i="39"/>
  <c r="ED65" i="39" a="1"/>
  <c r="ED65" i="39" s="1"/>
  <c r="EE65" i="39" s="1"/>
  <c r="DY65" i="39"/>
  <c r="DU65" i="39"/>
  <c r="DV65" i="39" s="1"/>
  <c r="DU65" i="39" a="1"/>
  <c r="DP65" i="39"/>
  <c r="DL65" i="39" a="1"/>
  <c r="DL65" i="39" s="1"/>
  <c r="DM65" i="39" s="1"/>
  <c r="DG65" i="39"/>
  <c r="DC65" i="39" a="1"/>
  <c r="DC65" i="39" s="1"/>
  <c r="DD65" i="39" s="1"/>
  <c r="CX65" i="39"/>
  <c r="CU65" i="39"/>
  <c r="CT65" i="39" a="1"/>
  <c r="CT65" i="39" s="1"/>
  <c r="CO65" i="39"/>
  <c r="CK65" i="39" a="1"/>
  <c r="CK65" i="39" s="1"/>
  <c r="CL65" i="39" s="1"/>
  <c r="CF65" i="39"/>
  <c r="CC65" i="39"/>
  <c r="CB65" i="39" a="1"/>
  <c r="CB65" i="39" s="1"/>
  <c r="BW65" i="39"/>
  <c r="BS65" i="39" a="1"/>
  <c r="BS65" i="39" s="1"/>
  <c r="BT65" i="39" s="1"/>
  <c r="BN65" i="39"/>
  <c r="BJ65" i="39" a="1"/>
  <c r="BJ65" i="39" s="1"/>
  <c r="BK65" i="39" s="1"/>
  <c r="BE65" i="39"/>
  <c r="BA65" i="39"/>
  <c r="BB65" i="39" s="1"/>
  <c r="BA65" i="39" a="1"/>
  <c r="AV65" i="39"/>
  <c r="AR65" i="39" a="1"/>
  <c r="AR65" i="39" s="1"/>
  <c r="AS65" i="39" s="1"/>
  <c r="AM65" i="39"/>
  <c r="AD65" i="39"/>
  <c r="U65" i="39"/>
  <c r="L65" i="39"/>
  <c r="GA64" i="39"/>
  <c r="FW64" i="39" a="1"/>
  <c r="FW64" i="39" s="1"/>
  <c r="FX64" i="39" s="1"/>
  <c r="FR64" i="39"/>
  <c r="FO64" i="39"/>
  <c r="FN64" i="39" a="1"/>
  <c r="FN64" i="39" s="1"/>
  <c r="FI64" i="39"/>
  <c r="FE64" i="39" a="1"/>
  <c r="FE64" i="39" s="1"/>
  <c r="FF64" i="39" s="1"/>
  <c r="EZ64" i="39"/>
  <c r="EV64" i="39" a="1"/>
  <c r="EV64" i="39" s="1"/>
  <c r="EW64" i="39" s="1"/>
  <c r="EQ64" i="39"/>
  <c r="EM64" i="39"/>
  <c r="EN64" i="39" s="1"/>
  <c r="EM64" i="39" a="1"/>
  <c r="EH64" i="39"/>
  <c r="ED64" i="39" a="1"/>
  <c r="ED64" i="39" s="1"/>
  <c r="EE64" i="39" s="1"/>
  <c r="DY64" i="39"/>
  <c r="DU64" i="39"/>
  <c r="DV64" i="39" s="1"/>
  <c r="DU64" i="39" a="1"/>
  <c r="DP64" i="39"/>
  <c r="DL64" i="39" a="1"/>
  <c r="DL64" i="39" s="1"/>
  <c r="DM64" i="39" s="1"/>
  <c r="DG64" i="39"/>
  <c r="DC64" i="39" a="1"/>
  <c r="DC64" i="39" s="1"/>
  <c r="DD64" i="39" s="1"/>
  <c r="CX64" i="39"/>
  <c r="CU64" i="39"/>
  <c r="CT64" i="39" a="1"/>
  <c r="CT64" i="39" s="1"/>
  <c r="CO64" i="39"/>
  <c r="CK64" i="39" a="1"/>
  <c r="CK64" i="39" s="1"/>
  <c r="CL64" i="39" s="1"/>
  <c r="CF64" i="39"/>
  <c r="CC64" i="39"/>
  <c r="CB64" i="39" a="1"/>
  <c r="CB64" i="39" s="1"/>
  <c r="BW64" i="39"/>
  <c r="BS64" i="39" a="1"/>
  <c r="BS64" i="39" s="1"/>
  <c r="BT64" i="39" s="1"/>
  <c r="BN64" i="39"/>
  <c r="BJ64" i="39" a="1"/>
  <c r="BJ64" i="39" s="1"/>
  <c r="BK64" i="39" s="1"/>
  <c r="BE64" i="39"/>
  <c r="BA64" i="39"/>
  <c r="BB64" i="39" s="1"/>
  <c r="BA64" i="39" a="1"/>
  <c r="AV64" i="39"/>
  <c r="AM64" i="39"/>
  <c r="AD64" i="39"/>
  <c r="U64" i="39"/>
  <c r="L64" i="39"/>
  <c r="GA63" i="39"/>
  <c r="FW63" i="39" a="1"/>
  <c r="FW63" i="39" s="1"/>
  <c r="FX63" i="39" s="1"/>
  <c r="FR63" i="39"/>
  <c r="FN63" i="39" a="1"/>
  <c r="FN63" i="39" s="1"/>
  <c r="FO63" i="39" s="1"/>
  <c r="FI63" i="39"/>
  <c r="FE63" i="39" a="1"/>
  <c r="FE63" i="39" s="1"/>
  <c r="FF63" i="39" s="1"/>
  <c r="EZ63" i="39"/>
  <c r="EV63" i="39" a="1"/>
  <c r="EV63" i="39" s="1"/>
  <c r="EW63" i="39" s="1"/>
  <c r="EQ63" i="39"/>
  <c r="EM63" i="39"/>
  <c r="EN63" i="39" s="1"/>
  <c r="EM63" i="39" a="1"/>
  <c r="EH63" i="39"/>
  <c r="ED63" i="39" a="1"/>
  <c r="ED63" i="39" s="1"/>
  <c r="EE63" i="39" s="1"/>
  <c r="DY63" i="39"/>
  <c r="DU63" i="39"/>
  <c r="DV63" i="39" s="1"/>
  <c r="DU63" i="39" a="1"/>
  <c r="DP63" i="39"/>
  <c r="DL63" i="39" a="1"/>
  <c r="DL63" i="39" s="1"/>
  <c r="DM63" i="39" s="1"/>
  <c r="DG63" i="39"/>
  <c r="DC63" i="39" a="1"/>
  <c r="DC63" i="39" s="1"/>
  <c r="DD63" i="39" s="1"/>
  <c r="CX63" i="39"/>
  <c r="CU63" i="39"/>
  <c r="CT63" i="39" a="1"/>
  <c r="CT63" i="39" s="1"/>
  <c r="CO63" i="39"/>
  <c r="CK63" i="39" a="1"/>
  <c r="CK63" i="39" s="1"/>
  <c r="CL63" i="39" s="1"/>
  <c r="CF63" i="39"/>
  <c r="CB63" i="39" a="1"/>
  <c r="CB63" i="39" s="1"/>
  <c r="CC63" i="39" s="1"/>
  <c r="BW63" i="39"/>
  <c r="BS63" i="39" a="1"/>
  <c r="BS63" i="39" s="1"/>
  <c r="BT63" i="39" s="1"/>
  <c r="BN63" i="39"/>
  <c r="BJ63" i="39" a="1"/>
  <c r="BJ63" i="39" s="1"/>
  <c r="BK63" i="39" s="1"/>
  <c r="BE63" i="39"/>
  <c r="AV63" i="39"/>
  <c r="AM63" i="39"/>
  <c r="AD63" i="39"/>
  <c r="U63" i="39"/>
  <c r="L63" i="39"/>
  <c r="GA62" i="39"/>
  <c r="FW62" i="39" a="1"/>
  <c r="FW62" i="39" s="1"/>
  <c r="FX62" i="39" s="1"/>
  <c r="FR62" i="39"/>
  <c r="FN62" i="39" a="1"/>
  <c r="FN62" i="39" s="1"/>
  <c r="FO62" i="39" s="1"/>
  <c r="FI62" i="39"/>
  <c r="FE62" i="39" a="1"/>
  <c r="FE62" i="39" s="1"/>
  <c r="FF62" i="39" s="1"/>
  <c r="EZ62" i="39"/>
  <c r="EV62" i="39" a="1"/>
  <c r="EV62" i="39" s="1"/>
  <c r="EW62" i="39" s="1"/>
  <c r="EQ62" i="39"/>
  <c r="EN62" i="39"/>
  <c r="EM62" i="39"/>
  <c r="EM62" i="39" a="1"/>
  <c r="EH62" i="39"/>
  <c r="ED62" i="39" a="1"/>
  <c r="ED62" i="39" s="1"/>
  <c r="EE62" i="39" s="1"/>
  <c r="DY62" i="39"/>
  <c r="DU62" i="39"/>
  <c r="DV62" i="39" s="1"/>
  <c r="DU62" i="39" a="1"/>
  <c r="DP62" i="39"/>
  <c r="DL62" i="39" a="1"/>
  <c r="DL62" i="39" s="1"/>
  <c r="DM62" i="39" s="1"/>
  <c r="DG62" i="39"/>
  <c r="DC62" i="39" a="1"/>
  <c r="DC62" i="39" s="1"/>
  <c r="DD62" i="39" s="1"/>
  <c r="CX62" i="39"/>
  <c r="CU62" i="39"/>
  <c r="CT62" i="39" a="1"/>
  <c r="CT62" i="39" s="1"/>
  <c r="CO62" i="39"/>
  <c r="CK62" i="39" a="1"/>
  <c r="CK62" i="39" s="1"/>
  <c r="CL62" i="39" s="1"/>
  <c r="CF62" i="39"/>
  <c r="BW62" i="39"/>
  <c r="BN62" i="39"/>
  <c r="BE62" i="39"/>
  <c r="AV62" i="39"/>
  <c r="AM62" i="39"/>
  <c r="AD62" i="39"/>
  <c r="U62" i="39"/>
  <c r="L62" i="39"/>
  <c r="GA61" i="39"/>
  <c r="FW61" i="39" a="1"/>
  <c r="FW61" i="39" s="1"/>
  <c r="FX61" i="39" s="1"/>
  <c r="FR61" i="39"/>
  <c r="FN61" i="39" a="1"/>
  <c r="FN61" i="39" s="1"/>
  <c r="FO61" i="39" s="1"/>
  <c r="FI61" i="39"/>
  <c r="FE61" i="39" a="1"/>
  <c r="FE61" i="39" s="1"/>
  <c r="FF61" i="39" s="1"/>
  <c r="EZ61" i="39"/>
  <c r="EV61" i="39" a="1"/>
  <c r="EV61" i="39" s="1"/>
  <c r="EW61" i="39" s="1"/>
  <c r="EQ61" i="39"/>
  <c r="EM61" i="39"/>
  <c r="EN61" i="39" s="1"/>
  <c r="EM61" i="39" a="1"/>
  <c r="EH61" i="39"/>
  <c r="ED61" i="39" a="1"/>
  <c r="ED61" i="39" s="1"/>
  <c r="EE61" i="39" s="1"/>
  <c r="DY61" i="39"/>
  <c r="DU61" i="39" a="1"/>
  <c r="DU61" i="39" s="1"/>
  <c r="DV61" i="39" s="1"/>
  <c r="DP61" i="39"/>
  <c r="DG61" i="39"/>
  <c r="CX61" i="39"/>
  <c r="CO61" i="39"/>
  <c r="CF61" i="39"/>
  <c r="BW61" i="39"/>
  <c r="BN61" i="39"/>
  <c r="BE61" i="39"/>
  <c r="AV61" i="39"/>
  <c r="AM61" i="39"/>
  <c r="AD61" i="39"/>
  <c r="U61" i="39"/>
  <c r="L61" i="39"/>
  <c r="GA60" i="39"/>
  <c r="FR60" i="39"/>
  <c r="FI60" i="39"/>
  <c r="EZ60" i="39"/>
  <c r="EQ60" i="39"/>
  <c r="EH60" i="39"/>
  <c r="DY60" i="39"/>
  <c r="DP60" i="39"/>
  <c r="DG60" i="39"/>
  <c r="CX60" i="39"/>
  <c r="CO60" i="39"/>
  <c r="CF60" i="39"/>
  <c r="BW60" i="39"/>
  <c r="BN60" i="39"/>
  <c r="BE60" i="39"/>
  <c r="AV60" i="39"/>
  <c r="AM60" i="39"/>
  <c r="AD60" i="39"/>
  <c r="U60" i="39"/>
  <c r="L60" i="39"/>
  <c r="GA59" i="39"/>
  <c r="FR59" i="39"/>
  <c r="FI59" i="39"/>
  <c r="EZ59" i="39"/>
  <c r="EQ59" i="39"/>
  <c r="EH59" i="39"/>
  <c r="DY59" i="39"/>
  <c r="DP59" i="39"/>
  <c r="DG59" i="39"/>
  <c r="CX59" i="39"/>
  <c r="CO59" i="39"/>
  <c r="CF59" i="39"/>
  <c r="BW59" i="39"/>
  <c r="BN59" i="39"/>
  <c r="BE59" i="39"/>
  <c r="AV59" i="39"/>
  <c r="AM59" i="39"/>
  <c r="AD59" i="39"/>
  <c r="U59" i="39"/>
  <c r="L59" i="39"/>
  <c r="GA58" i="39"/>
  <c r="FR58" i="39"/>
  <c r="FI58" i="39"/>
  <c r="EZ58" i="39"/>
  <c r="EQ58" i="39"/>
  <c r="EH58" i="39"/>
  <c r="DY58" i="39"/>
  <c r="DP58" i="39"/>
  <c r="DG58" i="39"/>
  <c r="CX58" i="39"/>
  <c r="CO58" i="39"/>
  <c r="CF58" i="39"/>
  <c r="BW58" i="39"/>
  <c r="BN58" i="39"/>
  <c r="BE58" i="39"/>
  <c r="AV58" i="39"/>
  <c r="AM58" i="39"/>
  <c r="AD58" i="39"/>
  <c r="U58" i="39"/>
  <c r="L58" i="39"/>
  <c r="GA57" i="39"/>
  <c r="FR57" i="39"/>
  <c r="FI57" i="39"/>
  <c r="EZ57" i="39"/>
  <c r="EQ57" i="39"/>
  <c r="EH57" i="39"/>
  <c r="DY57" i="39"/>
  <c r="DP57" i="39"/>
  <c r="DG57" i="39"/>
  <c r="CX57" i="39"/>
  <c r="CO57" i="39"/>
  <c r="CF57" i="39"/>
  <c r="BW57" i="39"/>
  <c r="BN57" i="39"/>
  <c r="BE57" i="39"/>
  <c r="AV57" i="39"/>
  <c r="AM57" i="39"/>
  <c r="AD57" i="39"/>
  <c r="U57" i="39"/>
  <c r="L57" i="39"/>
  <c r="GA56" i="39"/>
  <c r="FR56" i="39"/>
  <c r="FI56" i="39"/>
  <c r="EZ56" i="39"/>
  <c r="EQ56" i="39"/>
  <c r="EH56" i="39"/>
  <c r="DY56" i="39"/>
  <c r="DP56" i="39"/>
  <c r="DG56" i="39"/>
  <c r="CX56" i="39"/>
  <c r="CO56" i="39"/>
  <c r="CF56" i="39"/>
  <c r="BW56" i="39"/>
  <c r="BN56" i="39"/>
  <c r="BE56" i="39"/>
  <c r="AV56" i="39"/>
  <c r="AM56" i="39"/>
  <c r="AD56" i="39"/>
  <c r="U56" i="39"/>
  <c r="L56" i="39"/>
  <c r="GA55" i="39"/>
  <c r="FR55" i="39"/>
  <c r="FI55" i="39"/>
  <c r="EZ55" i="39"/>
  <c r="EQ55" i="39"/>
  <c r="EH55" i="39"/>
  <c r="DY55" i="39"/>
  <c r="DP55" i="39"/>
  <c r="DG55" i="39"/>
  <c r="CX55" i="39"/>
  <c r="CO55" i="39"/>
  <c r="CF55" i="39"/>
  <c r="BW55" i="39"/>
  <c r="BN55" i="39"/>
  <c r="BE55" i="39"/>
  <c r="AV55" i="39"/>
  <c r="AM55" i="39"/>
  <c r="AD55" i="39"/>
  <c r="U55" i="39"/>
  <c r="L55" i="39"/>
  <c r="GA54" i="39"/>
  <c r="FR54" i="39"/>
  <c r="FI54" i="39"/>
  <c r="EZ54" i="39"/>
  <c r="EQ54" i="39"/>
  <c r="EH54" i="39"/>
  <c r="DY54" i="39"/>
  <c r="DP54" i="39"/>
  <c r="DG54" i="39"/>
  <c r="CX54" i="39"/>
  <c r="CO54" i="39"/>
  <c r="CF54" i="39"/>
  <c r="BW54" i="39"/>
  <c r="BN54" i="39"/>
  <c r="BE54" i="39"/>
  <c r="AV54" i="39"/>
  <c r="AM54" i="39"/>
  <c r="AD54" i="39"/>
  <c r="U54" i="39"/>
  <c r="L54" i="39"/>
  <c r="GA53" i="39"/>
  <c r="FR53" i="39"/>
  <c r="FI53" i="39"/>
  <c r="EZ53" i="39"/>
  <c r="EQ53" i="39"/>
  <c r="EH53" i="39"/>
  <c r="DY53" i="39"/>
  <c r="DP53" i="39"/>
  <c r="DG53" i="39"/>
  <c r="CX53" i="39"/>
  <c r="CO53" i="39"/>
  <c r="CF53" i="39"/>
  <c r="BW53" i="39"/>
  <c r="BN53" i="39"/>
  <c r="BE53" i="39"/>
  <c r="AV53" i="39"/>
  <c r="AM53" i="39"/>
  <c r="AD53" i="39"/>
  <c r="U53" i="39"/>
  <c r="L53" i="39"/>
  <c r="GA52" i="39"/>
  <c r="FR52" i="39"/>
  <c r="FI52" i="39"/>
  <c r="EZ52" i="39"/>
  <c r="EQ52" i="39"/>
  <c r="EH52" i="39"/>
  <c r="DY52" i="39"/>
  <c r="DP52" i="39"/>
  <c r="DG52" i="39"/>
  <c r="CX52" i="39"/>
  <c r="CO52" i="39"/>
  <c r="CF52" i="39"/>
  <c r="BW52" i="39"/>
  <c r="BN52" i="39"/>
  <c r="BE52" i="39"/>
  <c r="AV52" i="39"/>
  <c r="AM52" i="39"/>
  <c r="AD52" i="39"/>
  <c r="U52" i="39"/>
  <c r="L52" i="39"/>
  <c r="GA51" i="39"/>
  <c r="FR51" i="39"/>
  <c r="FI51" i="39"/>
  <c r="EZ51" i="39"/>
  <c r="EQ51" i="39"/>
  <c r="EH51" i="39"/>
  <c r="DY51" i="39"/>
  <c r="DP51" i="39"/>
  <c r="DG51" i="39"/>
  <c r="CX51" i="39"/>
  <c r="CO51" i="39"/>
  <c r="CF51" i="39"/>
  <c r="BW51" i="39"/>
  <c r="BN51" i="39"/>
  <c r="BE51" i="39"/>
  <c r="AV51" i="39"/>
  <c r="AM51" i="39"/>
  <c r="AD51" i="39"/>
  <c r="U51" i="39"/>
  <c r="L51" i="39"/>
  <c r="GA50" i="39"/>
  <c r="FR50" i="39"/>
  <c r="FI50" i="39"/>
  <c r="EZ50" i="39"/>
  <c r="EQ50" i="39"/>
  <c r="EH50" i="39"/>
  <c r="DY50" i="39"/>
  <c r="DP50" i="39"/>
  <c r="DG50" i="39"/>
  <c r="CX50" i="39"/>
  <c r="CO50" i="39"/>
  <c r="CF50" i="39"/>
  <c r="BW50" i="39"/>
  <c r="BN50" i="39"/>
  <c r="BE50" i="39"/>
  <c r="AV50" i="39"/>
  <c r="AM50" i="39"/>
  <c r="AD50" i="39"/>
  <c r="U50" i="39"/>
  <c r="L50" i="39"/>
  <c r="GA49" i="39"/>
  <c r="FR49" i="39"/>
  <c r="FI49" i="39"/>
  <c r="EZ49" i="39"/>
  <c r="EQ49" i="39"/>
  <c r="EH49" i="39"/>
  <c r="DY49" i="39"/>
  <c r="DP49" i="39"/>
  <c r="DG49" i="39"/>
  <c r="CX49" i="39"/>
  <c r="CO49" i="39"/>
  <c r="CF49" i="39"/>
  <c r="BW49" i="39"/>
  <c r="BN49" i="39"/>
  <c r="BE49" i="39"/>
  <c r="AV49" i="39"/>
  <c r="AM49" i="39"/>
  <c r="AD49" i="39"/>
  <c r="U49" i="39"/>
  <c r="L49" i="39"/>
  <c r="GA48" i="39"/>
  <c r="FR48" i="39"/>
  <c r="FI48" i="39"/>
  <c r="EZ48" i="39"/>
  <c r="EQ48" i="39"/>
  <c r="EH48" i="39"/>
  <c r="DY48" i="39"/>
  <c r="DP48" i="39"/>
  <c r="DG48" i="39"/>
  <c r="CX48" i="39"/>
  <c r="CO48" i="39"/>
  <c r="CF48" i="39"/>
  <c r="BW48" i="39"/>
  <c r="BN48" i="39"/>
  <c r="BE48" i="39"/>
  <c r="AV48" i="39"/>
  <c r="AM48" i="39"/>
  <c r="AD48" i="39"/>
  <c r="U48" i="39"/>
  <c r="L48" i="39"/>
  <c r="GA47" i="39"/>
  <c r="FR47" i="39"/>
  <c r="FI47" i="39"/>
  <c r="EZ47" i="39"/>
  <c r="EQ47" i="39"/>
  <c r="EH47" i="39"/>
  <c r="DY47" i="39"/>
  <c r="DP47" i="39"/>
  <c r="DG47" i="39"/>
  <c r="CX47" i="39"/>
  <c r="CO47" i="39"/>
  <c r="CF47" i="39"/>
  <c r="BW47" i="39"/>
  <c r="BN47" i="39"/>
  <c r="BE47" i="39"/>
  <c r="AV47" i="39"/>
  <c r="AM47" i="39"/>
  <c r="AD47" i="39"/>
  <c r="U47" i="39"/>
  <c r="L47" i="39"/>
  <c r="GA46" i="39"/>
  <c r="FR46" i="39"/>
  <c r="FI46" i="39"/>
  <c r="EZ46" i="39"/>
  <c r="EQ46" i="39"/>
  <c r="EH46" i="39"/>
  <c r="DY46" i="39"/>
  <c r="DP46" i="39"/>
  <c r="DG46" i="39"/>
  <c r="CX46" i="39"/>
  <c r="CO46" i="39"/>
  <c r="CF46" i="39"/>
  <c r="BW46" i="39"/>
  <c r="BN46" i="39"/>
  <c r="BE46" i="39"/>
  <c r="AV46" i="39"/>
  <c r="AM46" i="39"/>
  <c r="AD46" i="39"/>
  <c r="U46" i="39"/>
  <c r="L46" i="39"/>
  <c r="GA45" i="39"/>
  <c r="FR45" i="39"/>
  <c r="FI45" i="39"/>
  <c r="EZ45" i="39"/>
  <c r="EQ45" i="39"/>
  <c r="EH45" i="39"/>
  <c r="DY45" i="39"/>
  <c r="DP45" i="39"/>
  <c r="DG45" i="39"/>
  <c r="CX45" i="39"/>
  <c r="CO45" i="39"/>
  <c r="CF45" i="39"/>
  <c r="BW45" i="39"/>
  <c r="BN45" i="39"/>
  <c r="BE45" i="39"/>
  <c r="AV45" i="39"/>
  <c r="AM45" i="39"/>
  <c r="AD45" i="39"/>
  <c r="U45" i="39"/>
  <c r="L45" i="39"/>
  <c r="GA44" i="39"/>
  <c r="FR44" i="39"/>
  <c r="FI44" i="39"/>
  <c r="EZ44" i="39"/>
  <c r="EQ44" i="39"/>
  <c r="EH44" i="39"/>
  <c r="DY44" i="39"/>
  <c r="DP44" i="39"/>
  <c r="DG44" i="39"/>
  <c r="CX44" i="39"/>
  <c r="CO44" i="39"/>
  <c r="CF44" i="39"/>
  <c r="BW44" i="39"/>
  <c r="BN44" i="39"/>
  <c r="BE44" i="39"/>
  <c r="AV44" i="39"/>
  <c r="AM44" i="39"/>
  <c r="AD44" i="39"/>
  <c r="U44" i="39"/>
  <c r="L44" i="39"/>
  <c r="GA43" i="39"/>
  <c r="FR43" i="39"/>
  <c r="FI43" i="39"/>
  <c r="EZ43" i="39"/>
  <c r="EQ43" i="39"/>
  <c r="EH43" i="39"/>
  <c r="DY43" i="39"/>
  <c r="DP43" i="39"/>
  <c r="DG43" i="39"/>
  <c r="CX43" i="39"/>
  <c r="CO43" i="39"/>
  <c r="CF43" i="39"/>
  <c r="BW43" i="39"/>
  <c r="BN43" i="39"/>
  <c r="BE43" i="39"/>
  <c r="AV43" i="39"/>
  <c r="AM43" i="39"/>
  <c r="AD43" i="39"/>
  <c r="U43" i="39"/>
  <c r="L43" i="39"/>
  <c r="GA42" i="39"/>
  <c r="FR42" i="39"/>
  <c r="FI42" i="39"/>
  <c r="EZ42" i="39"/>
  <c r="EQ42" i="39"/>
  <c r="EH42" i="39"/>
  <c r="DY42" i="39"/>
  <c r="DP42" i="39"/>
  <c r="DG42" i="39"/>
  <c r="CX42" i="39"/>
  <c r="CO42" i="39"/>
  <c r="CF42" i="39"/>
  <c r="BW42" i="39"/>
  <c r="BN42" i="39"/>
  <c r="BE42" i="39"/>
  <c r="AV42" i="39"/>
  <c r="AM42" i="39"/>
  <c r="AD42" i="39"/>
  <c r="U42" i="39"/>
  <c r="L42" i="39"/>
  <c r="GA41" i="39"/>
  <c r="FR41" i="39"/>
  <c r="FI41" i="39"/>
  <c r="EZ41" i="39"/>
  <c r="EQ41" i="39"/>
  <c r="EH41" i="39"/>
  <c r="DY41" i="39"/>
  <c r="DP41" i="39"/>
  <c r="DG41" i="39"/>
  <c r="CX41" i="39"/>
  <c r="CO41" i="39"/>
  <c r="CF41" i="39"/>
  <c r="BW41" i="39"/>
  <c r="BN41" i="39"/>
  <c r="BE41" i="39"/>
  <c r="AV41" i="39"/>
  <c r="AM41" i="39"/>
  <c r="AD41" i="39"/>
  <c r="U41" i="39"/>
  <c r="L41" i="39"/>
  <c r="GA40" i="39"/>
  <c r="FR40" i="39"/>
  <c r="FI40" i="39"/>
  <c r="EZ40" i="39"/>
  <c r="EQ40" i="39"/>
  <c r="EH40" i="39"/>
  <c r="DY40" i="39"/>
  <c r="DP40" i="39"/>
  <c r="DG40" i="39"/>
  <c r="CX40" i="39"/>
  <c r="CO40" i="39"/>
  <c r="CF40" i="39"/>
  <c r="BW40" i="39"/>
  <c r="BN40" i="39"/>
  <c r="BE40" i="39"/>
  <c r="AV40" i="39"/>
  <c r="AM40" i="39"/>
  <c r="AD40" i="39"/>
  <c r="U40" i="39"/>
  <c r="L40" i="39"/>
  <c r="GA39" i="39"/>
  <c r="FR39" i="39"/>
  <c r="FI39" i="39"/>
  <c r="EZ39" i="39"/>
  <c r="EQ39" i="39"/>
  <c r="EH39" i="39"/>
  <c r="DY39" i="39"/>
  <c r="DP39" i="39"/>
  <c r="DG39" i="39"/>
  <c r="CX39" i="39"/>
  <c r="CO39" i="39"/>
  <c r="CF39" i="39"/>
  <c r="BW39" i="39"/>
  <c r="BN39" i="39"/>
  <c r="BE39" i="39"/>
  <c r="AV39" i="39"/>
  <c r="AM39" i="39"/>
  <c r="AD39" i="39"/>
  <c r="U39" i="39"/>
  <c r="L39" i="39"/>
  <c r="GA38" i="39"/>
  <c r="FR38" i="39"/>
  <c r="FI38" i="39"/>
  <c r="EZ38" i="39"/>
  <c r="EQ38" i="39"/>
  <c r="EH38" i="39"/>
  <c r="DY38" i="39"/>
  <c r="DP38" i="39"/>
  <c r="DG38" i="39"/>
  <c r="CX38" i="39"/>
  <c r="CO38" i="39"/>
  <c r="CF38" i="39"/>
  <c r="BW38" i="39"/>
  <c r="BN38" i="39"/>
  <c r="BE38" i="39"/>
  <c r="AV38" i="39"/>
  <c r="AM38" i="39"/>
  <c r="AD38" i="39"/>
  <c r="U38" i="39"/>
  <c r="L38" i="39"/>
  <c r="GA37" i="39"/>
  <c r="FR37" i="39"/>
  <c r="FI37" i="39"/>
  <c r="EZ37" i="39"/>
  <c r="EQ37" i="39"/>
  <c r="EH37" i="39"/>
  <c r="DY37" i="39"/>
  <c r="DP37" i="39"/>
  <c r="DG37" i="39"/>
  <c r="CX37" i="39"/>
  <c r="CO37" i="39"/>
  <c r="CF37" i="39"/>
  <c r="BW37" i="39"/>
  <c r="BN37" i="39"/>
  <c r="BE37" i="39"/>
  <c r="AV37" i="39"/>
  <c r="AM37" i="39"/>
  <c r="AD37" i="39"/>
  <c r="U37" i="39"/>
  <c r="L37" i="39"/>
  <c r="GA36" i="39"/>
  <c r="FR36" i="39"/>
  <c r="FI36" i="39"/>
  <c r="EZ36" i="39"/>
  <c r="EQ36" i="39"/>
  <c r="EH36" i="39"/>
  <c r="DY36" i="39"/>
  <c r="DP36" i="39"/>
  <c r="DG36" i="39"/>
  <c r="CX36" i="39"/>
  <c r="CO36" i="39"/>
  <c r="CF36" i="39"/>
  <c r="BW36" i="39"/>
  <c r="BN36" i="39"/>
  <c r="BE36" i="39"/>
  <c r="AV36" i="39"/>
  <c r="AM36" i="39"/>
  <c r="AD36" i="39"/>
  <c r="U36" i="39"/>
  <c r="L36" i="39"/>
  <c r="GA35" i="39"/>
  <c r="FR35" i="39"/>
  <c r="FI35" i="39"/>
  <c r="EZ35" i="39"/>
  <c r="EQ35" i="39"/>
  <c r="EH35" i="39"/>
  <c r="DY35" i="39"/>
  <c r="DP35" i="39"/>
  <c r="DG35" i="39"/>
  <c r="CX35" i="39"/>
  <c r="CO35" i="39"/>
  <c r="CF35" i="39"/>
  <c r="BW35" i="39"/>
  <c r="BN35" i="39"/>
  <c r="BE35" i="39"/>
  <c r="AV35" i="39"/>
  <c r="AM35" i="39"/>
  <c r="AD35" i="39"/>
  <c r="U35" i="39"/>
  <c r="L35" i="39"/>
  <c r="GA34" i="39"/>
  <c r="FR34" i="39"/>
  <c r="FI34" i="39"/>
  <c r="EZ34" i="39"/>
  <c r="EQ34" i="39"/>
  <c r="EH34" i="39"/>
  <c r="DY34" i="39"/>
  <c r="DP34" i="39"/>
  <c r="DG34" i="39"/>
  <c r="CX34" i="39"/>
  <c r="CO34" i="39"/>
  <c r="CF34" i="39"/>
  <c r="BW34" i="39"/>
  <c r="BN34" i="39"/>
  <c r="BE34" i="39"/>
  <c r="AV34" i="39"/>
  <c r="AM34" i="39"/>
  <c r="AD34" i="39"/>
  <c r="U34" i="39"/>
  <c r="L34" i="39"/>
  <c r="GA33" i="39"/>
  <c r="FR33" i="39"/>
  <c r="FI33" i="39"/>
  <c r="EZ33" i="39"/>
  <c r="EQ33" i="39"/>
  <c r="EH33" i="39"/>
  <c r="DY33" i="39"/>
  <c r="DP33" i="39"/>
  <c r="DG33" i="39"/>
  <c r="CX33" i="39"/>
  <c r="CO33" i="39"/>
  <c r="CF33" i="39"/>
  <c r="BW33" i="39"/>
  <c r="BN33" i="39"/>
  <c r="BE33" i="39"/>
  <c r="AV33" i="39"/>
  <c r="AM33" i="39"/>
  <c r="AD33" i="39"/>
  <c r="U33" i="39"/>
  <c r="L33" i="39"/>
  <c r="GA32" i="39"/>
  <c r="FR32" i="39"/>
  <c r="FI32" i="39"/>
  <c r="EZ32" i="39"/>
  <c r="EQ32" i="39"/>
  <c r="EH32" i="39"/>
  <c r="DY32" i="39"/>
  <c r="DP32" i="39"/>
  <c r="DG32" i="39"/>
  <c r="CX32" i="39"/>
  <c r="CO32" i="39"/>
  <c r="CF32" i="39"/>
  <c r="BW32" i="39"/>
  <c r="BN32" i="39"/>
  <c r="BE32" i="39"/>
  <c r="AV32" i="39"/>
  <c r="AM32" i="39"/>
  <c r="AD32" i="39"/>
  <c r="U32" i="39"/>
  <c r="L32" i="39"/>
  <c r="GA31" i="39"/>
  <c r="FR31" i="39"/>
  <c r="FI31" i="39"/>
  <c r="EZ31" i="39"/>
  <c r="EQ31" i="39"/>
  <c r="EH31" i="39"/>
  <c r="DY31" i="39"/>
  <c r="DP31" i="39"/>
  <c r="DG31" i="39"/>
  <c r="CX31" i="39"/>
  <c r="CO31" i="39"/>
  <c r="CF31" i="39"/>
  <c r="BW31" i="39"/>
  <c r="BN31" i="39"/>
  <c r="BE31" i="39"/>
  <c r="AV31" i="39"/>
  <c r="AM31" i="39"/>
  <c r="AD31" i="39"/>
  <c r="U31" i="39"/>
  <c r="L31" i="39"/>
  <c r="GA30" i="39"/>
  <c r="FR30" i="39"/>
  <c r="FI30" i="39"/>
  <c r="EZ30" i="39"/>
  <c r="EQ30" i="39"/>
  <c r="EH30" i="39"/>
  <c r="DY30" i="39"/>
  <c r="DP30" i="39"/>
  <c r="DG30" i="39"/>
  <c r="CX30" i="39"/>
  <c r="CO30" i="39"/>
  <c r="CF30" i="39"/>
  <c r="BW30" i="39"/>
  <c r="BN30" i="39"/>
  <c r="BE30" i="39"/>
  <c r="AV30" i="39"/>
  <c r="AM30" i="39"/>
  <c r="AD30" i="39"/>
  <c r="U30" i="39"/>
  <c r="L30" i="39"/>
  <c r="GA29" i="39"/>
  <c r="FR29" i="39"/>
  <c r="FI29" i="39"/>
  <c r="EZ29" i="39"/>
  <c r="EQ29" i="39"/>
  <c r="EH29" i="39"/>
  <c r="DY29" i="39"/>
  <c r="DP29" i="39"/>
  <c r="DG29" i="39"/>
  <c r="CX29" i="39"/>
  <c r="CO29" i="39"/>
  <c r="CF29" i="39"/>
  <c r="BW29" i="39"/>
  <c r="BN29" i="39"/>
  <c r="BE29" i="39"/>
  <c r="AV29" i="39"/>
  <c r="AM29" i="39"/>
  <c r="AD29" i="39"/>
  <c r="U29" i="39"/>
  <c r="L29" i="39"/>
  <c r="GA28" i="39"/>
  <c r="FR28" i="39"/>
  <c r="FI28" i="39"/>
  <c r="EZ28" i="39"/>
  <c r="EQ28" i="39"/>
  <c r="EH28" i="39"/>
  <c r="DY28" i="39"/>
  <c r="DP28" i="39"/>
  <c r="DG28" i="39"/>
  <c r="CX28" i="39"/>
  <c r="CO28" i="39"/>
  <c r="CF28" i="39"/>
  <c r="BW28" i="39"/>
  <c r="BN28" i="39"/>
  <c r="BE28" i="39"/>
  <c r="AV28" i="39"/>
  <c r="AM28" i="39"/>
  <c r="AD28" i="39"/>
  <c r="U28" i="39"/>
  <c r="L28" i="39"/>
  <c r="GA27" i="39"/>
  <c r="FR27" i="39"/>
  <c r="FI27" i="39"/>
  <c r="EZ27" i="39"/>
  <c r="EQ27" i="39"/>
  <c r="EH27" i="39"/>
  <c r="DY27" i="39"/>
  <c r="DP27" i="39"/>
  <c r="DG27" i="39"/>
  <c r="CX27" i="39"/>
  <c r="CO27" i="39"/>
  <c r="CF27" i="39"/>
  <c r="BW27" i="39"/>
  <c r="BN27" i="39"/>
  <c r="BE27" i="39"/>
  <c r="AV27" i="39"/>
  <c r="AM27" i="39"/>
  <c r="AD27" i="39"/>
  <c r="U27" i="39"/>
  <c r="L27" i="39"/>
  <c r="GA26" i="39"/>
  <c r="FR26" i="39"/>
  <c r="FI26" i="39"/>
  <c r="EZ26" i="39"/>
  <c r="EQ26" i="39"/>
  <c r="EH26" i="39"/>
  <c r="DY26" i="39"/>
  <c r="DP26" i="39"/>
  <c r="DG26" i="39"/>
  <c r="CX26" i="39"/>
  <c r="CO26" i="39"/>
  <c r="CF26" i="39"/>
  <c r="BW26" i="39"/>
  <c r="BN26" i="39"/>
  <c r="BE26" i="39"/>
  <c r="AV26" i="39"/>
  <c r="AM26" i="39"/>
  <c r="AD26" i="39"/>
  <c r="U26" i="39"/>
  <c r="L26" i="39"/>
  <c r="GA25" i="39"/>
  <c r="FR25" i="39"/>
  <c r="FI25" i="39"/>
  <c r="EZ25" i="39"/>
  <c r="EQ25" i="39"/>
  <c r="EH25" i="39"/>
  <c r="DY25" i="39"/>
  <c r="DP25" i="39"/>
  <c r="DG25" i="39"/>
  <c r="CX25" i="39"/>
  <c r="CO25" i="39"/>
  <c r="CF25" i="39"/>
  <c r="BW25" i="39"/>
  <c r="BN25" i="39"/>
  <c r="BE25" i="39"/>
  <c r="AV25" i="39"/>
  <c r="AM25" i="39"/>
  <c r="AD25" i="39"/>
  <c r="U25" i="39"/>
  <c r="GA24" i="39"/>
  <c r="FR24" i="39"/>
  <c r="FI24" i="39"/>
  <c r="EZ24" i="39"/>
  <c r="EQ24" i="39"/>
  <c r="EH24" i="39"/>
  <c r="DY24" i="39"/>
  <c r="DP24" i="39"/>
  <c r="DG24" i="39"/>
  <c r="CX24" i="39"/>
  <c r="CO24" i="39"/>
  <c r="CF24" i="39"/>
  <c r="BW24" i="39"/>
  <c r="BN24" i="39"/>
  <c r="BE24" i="39"/>
  <c r="AV24" i="39"/>
  <c r="AM24" i="39"/>
  <c r="AD24" i="39"/>
  <c r="U24" i="39"/>
  <c r="GA23" i="39"/>
  <c r="FR23" i="39"/>
  <c r="FI23" i="39"/>
  <c r="EZ23" i="39"/>
  <c r="EQ23" i="39"/>
  <c r="EH23" i="39"/>
  <c r="DY23" i="39"/>
  <c r="DP23" i="39"/>
  <c r="DG23" i="39"/>
  <c r="CX23" i="39"/>
  <c r="CO23" i="39"/>
  <c r="CF23" i="39"/>
  <c r="BW23" i="39"/>
  <c r="BN23" i="39"/>
  <c r="BE23" i="39"/>
  <c r="AV23" i="39"/>
  <c r="AM23" i="39"/>
  <c r="AD23" i="39"/>
  <c r="U23" i="39"/>
  <c r="GA22" i="39"/>
  <c r="FR22" i="39"/>
  <c r="FI22" i="39"/>
  <c r="EZ22" i="39"/>
  <c r="EQ22" i="39"/>
  <c r="EH22" i="39"/>
  <c r="DY22" i="39"/>
  <c r="DP22" i="39"/>
  <c r="DG22" i="39"/>
  <c r="CX22" i="39"/>
  <c r="CO22" i="39"/>
  <c r="CF22" i="39"/>
  <c r="BW22" i="39"/>
  <c r="BN22" i="39"/>
  <c r="BE22" i="39"/>
  <c r="AV22" i="39"/>
  <c r="AM22" i="39"/>
  <c r="AD22" i="39"/>
  <c r="U22" i="39"/>
  <c r="GA21" i="39"/>
  <c r="FR21" i="39"/>
  <c r="FI21" i="39"/>
  <c r="EZ21" i="39"/>
  <c r="EQ21" i="39"/>
  <c r="EH21" i="39"/>
  <c r="DY21" i="39"/>
  <c r="DP21" i="39"/>
  <c r="DG21" i="39"/>
  <c r="CX21" i="39"/>
  <c r="CO21" i="39"/>
  <c r="CF21" i="39"/>
  <c r="BW21" i="39"/>
  <c r="BN21" i="39"/>
  <c r="BE21" i="39"/>
  <c r="AV21" i="39"/>
  <c r="AM21" i="39"/>
  <c r="AD21" i="39"/>
  <c r="U21" i="39"/>
  <c r="GA20" i="39"/>
  <c r="FR20" i="39"/>
  <c r="FI20" i="39"/>
  <c r="EZ20" i="39"/>
  <c r="EQ20" i="39"/>
  <c r="EH20" i="39"/>
  <c r="DY20" i="39"/>
  <c r="DP20" i="39"/>
  <c r="DG20" i="39"/>
  <c r="CX20" i="39"/>
  <c r="CO20" i="39"/>
  <c r="CF20" i="39"/>
  <c r="BW20" i="39"/>
  <c r="BN20" i="39"/>
  <c r="BE20" i="39"/>
  <c r="AV20" i="39"/>
  <c r="AM20" i="39"/>
  <c r="GA19" i="39"/>
  <c r="FR19" i="39"/>
  <c r="FI19" i="39"/>
  <c r="EZ19" i="39"/>
  <c r="EQ19" i="39"/>
  <c r="EH19" i="39"/>
  <c r="DY19" i="39"/>
  <c r="DT314" i="38"/>
  <c r="DN314" i="38"/>
  <c r="DH314" i="38"/>
  <c r="DB314" i="38"/>
  <c r="CV314" i="38"/>
  <c r="CP314" i="38"/>
  <c r="CJ314" i="38"/>
  <c r="CD314" i="38"/>
  <c r="BX314" i="38"/>
  <c r="BR314" i="38"/>
  <c r="BL314" i="38"/>
  <c r="BF314" i="38"/>
  <c r="AZ314" i="38"/>
  <c r="AT314" i="38"/>
  <c r="AN314" i="38"/>
  <c r="AH314" i="38"/>
  <c r="AB314" i="38"/>
  <c r="J314" i="38"/>
  <c r="DT312" i="38"/>
  <c r="DN312" i="38"/>
  <c r="DH312" i="38"/>
  <c r="DB312" i="38"/>
  <c r="CV312" i="38"/>
  <c r="CP312" i="38"/>
  <c r="CJ312" i="38"/>
  <c r="CD312" i="38"/>
  <c r="BX312" i="38"/>
  <c r="BR312" i="38"/>
  <c r="BL312" i="38"/>
  <c r="BF312" i="38"/>
  <c r="AZ312" i="38"/>
  <c r="AT312" i="38"/>
  <c r="AN312" i="38"/>
  <c r="AH312" i="38"/>
  <c r="AB312" i="38"/>
  <c r="V312" i="38"/>
  <c r="P312" i="38"/>
  <c r="J312" i="38"/>
  <c r="J288" i="38"/>
  <c r="DT219" i="38"/>
  <c r="DN219" i="38"/>
  <c r="DH219" i="38"/>
  <c r="DB219" i="38"/>
  <c r="CV219" i="38"/>
  <c r="CP219" i="38"/>
  <c r="CJ219" i="38"/>
  <c r="CD219" i="38"/>
  <c r="BX219" i="38"/>
  <c r="BR219" i="38"/>
  <c r="BL219" i="38"/>
  <c r="BF219" i="38"/>
  <c r="AZ219" i="38"/>
  <c r="AT219" i="38"/>
  <c r="AN219" i="38"/>
  <c r="AH219" i="38"/>
  <c r="AB219" i="38"/>
  <c r="V219" i="38"/>
  <c r="P219" i="38"/>
  <c r="J219" i="38"/>
  <c r="DQ213" i="38"/>
  <c r="DP213" i="38"/>
  <c r="DK213" i="38"/>
  <c r="DJ213" i="38"/>
  <c r="DE213" i="38"/>
  <c r="DD213" i="38"/>
  <c r="CY213" i="38"/>
  <c r="CX213" i="38"/>
  <c r="CS213" i="38"/>
  <c r="CR213" i="38"/>
  <c r="CM213" i="38"/>
  <c r="CL213" i="38"/>
  <c r="CG213" i="38"/>
  <c r="CF213" i="38"/>
  <c r="CA213" i="38"/>
  <c r="BZ213" i="38"/>
  <c r="BU213" i="38"/>
  <c r="BT213" i="38"/>
  <c r="BO213" i="38"/>
  <c r="BN213" i="38"/>
  <c r="BI213" i="38"/>
  <c r="BH213" i="38"/>
  <c r="BC213" i="38"/>
  <c r="BB213" i="38"/>
  <c r="AW213" i="38"/>
  <c r="AV213" i="38"/>
  <c r="AQ213" i="38"/>
  <c r="AP213" i="38"/>
  <c r="AK213" i="38"/>
  <c r="AJ213" i="38"/>
  <c r="AE213" i="38"/>
  <c r="AD213" i="38"/>
  <c r="Y213" i="38"/>
  <c r="X213" i="38"/>
  <c r="S213" i="38"/>
  <c r="R213" i="38"/>
  <c r="M213" i="38"/>
  <c r="L213" i="38"/>
  <c r="G213" i="38"/>
  <c r="F213" i="38"/>
  <c r="AA163" i="38"/>
  <c r="Z163" i="38"/>
  <c r="CC162" i="38"/>
  <c r="N162" i="38"/>
  <c r="BP161" i="38"/>
  <c r="BO161" i="38"/>
  <c r="BC160" i="38"/>
  <c r="AA158" i="38"/>
  <c r="Z158" i="38"/>
  <c r="DT145" i="38"/>
  <c r="DN145" i="38"/>
  <c r="DH145" i="38"/>
  <c r="DB145" i="38"/>
  <c r="CV145" i="38"/>
  <c r="CP145" i="38"/>
  <c r="CJ145" i="38"/>
  <c r="CD145" i="38"/>
  <c r="BX145" i="38"/>
  <c r="BR145" i="38"/>
  <c r="BL145" i="38"/>
  <c r="BF145" i="38"/>
  <c r="AZ145" i="38"/>
  <c r="AT145" i="38"/>
  <c r="AN145" i="38"/>
  <c r="AH145" i="38"/>
  <c r="AB145" i="38"/>
  <c r="V145" i="38"/>
  <c r="P145" i="38"/>
  <c r="J145" i="38"/>
  <c r="DT144" i="38"/>
  <c r="DN144" i="38"/>
  <c r="DH144" i="38"/>
  <c r="DB144" i="38"/>
  <c r="CV144" i="38"/>
  <c r="CP144" i="38"/>
  <c r="CJ144" i="38"/>
  <c r="CD144" i="38"/>
  <c r="BX144" i="38"/>
  <c r="BR144" i="38"/>
  <c r="BL144" i="38"/>
  <c r="BF144" i="38"/>
  <c r="AZ144" i="38"/>
  <c r="AT144" i="38"/>
  <c r="AN144" i="38"/>
  <c r="AH144" i="38"/>
  <c r="AB144" i="38"/>
  <c r="V144" i="38"/>
  <c r="P144" i="38"/>
  <c r="J144" i="38"/>
  <c r="DT143" i="38"/>
  <c r="DN143" i="38"/>
  <c r="DH143" i="38"/>
  <c r="DB143" i="38"/>
  <c r="CV143" i="38"/>
  <c r="CP143" i="38"/>
  <c r="CJ143" i="38"/>
  <c r="CD143" i="38"/>
  <c r="BX143" i="38"/>
  <c r="BR143" i="38"/>
  <c r="BL143" i="38"/>
  <c r="BF143" i="38"/>
  <c r="AZ143" i="38"/>
  <c r="AT143" i="38"/>
  <c r="AN143" i="38"/>
  <c r="AH143" i="38"/>
  <c r="AB143" i="38"/>
  <c r="V143" i="38"/>
  <c r="P143" i="38"/>
  <c r="J143" i="38"/>
  <c r="DT142" i="38"/>
  <c r="DN142" i="38"/>
  <c r="DH142" i="38"/>
  <c r="DB142" i="38"/>
  <c r="CV142" i="38"/>
  <c r="CP142" i="38"/>
  <c r="CJ142" i="38"/>
  <c r="CD142" i="38"/>
  <c r="BX142" i="38"/>
  <c r="BR142" i="38"/>
  <c r="BL142" i="38"/>
  <c r="BF142" i="38"/>
  <c r="AZ142" i="38"/>
  <c r="AT142" i="38"/>
  <c r="AN142" i="38"/>
  <c r="AH142" i="38"/>
  <c r="AB142" i="38"/>
  <c r="V142" i="38"/>
  <c r="P142" i="38"/>
  <c r="J142" i="38"/>
  <c r="DT139" i="38"/>
  <c r="DN139" i="38"/>
  <c r="DH139" i="38"/>
  <c r="DB139" i="38"/>
  <c r="CV139" i="38"/>
  <c r="CP139" i="38"/>
  <c r="CJ139" i="38"/>
  <c r="CD139" i="38"/>
  <c r="BX139" i="38"/>
  <c r="BR139" i="38"/>
  <c r="BL139" i="38"/>
  <c r="BF139" i="38"/>
  <c r="AZ139" i="38"/>
  <c r="AT139" i="38"/>
  <c r="AN139" i="38"/>
  <c r="AH139" i="38"/>
  <c r="AB139" i="38"/>
  <c r="V139" i="38"/>
  <c r="P139" i="38"/>
  <c r="J139" i="38"/>
  <c r="DS138" i="38"/>
  <c r="DR138" i="38"/>
  <c r="DQ138" i="38"/>
  <c r="DM138" i="38"/>
  <c r="DL138" i="38"/>
  <c r="DK138" i="38"/>
  <c r="DG138" i="38"/>
  <c r="DF138" i="38"/>
  <c r="DE138" i="38"/>
  <c r="DA138" i="38"/>
  <c r="CZ138" i="38"/>
  <c r="CY138" i="38"/>
  <c r="CU138" i="38"/>
  <c r="CT138" i="38"/>
  <c r="CS138" i="38"/>
  <c r="CO138" i="38"/>
  <c r="CN138" i="38"/>
  <c r="CM138" i="38"/>
  <c r="CI138" i="38"/>
  <c r="CJ137" i="38" s="1"/>
  <c r="CJ147" i="38" s="1"/>
  <c r="CH138" i="38"/>
  <c r="CG138" i="38"/>
  <c r="CC138" i="38"/>
  <c r="CB138" i="38"/>
  <c r="CA138" i="38"/>
  <c r="BW138" i="38"/>
  <c r="BV138" i="38"/>
  <c r="BU138" i="38"/>
  <c r="BQ138" i="38"/>
  <c r="BP138" i="38"/>
  <c r="BO138" i="38"/>
  <c r="BK138" i="38"/>
  <c r="BJ138" i="38"/>
  <c r="BI138" i="38"/>
  <c r="BE138" i="38"/>
  <c r="BD138" i="38"/>
  <c r="BC138" i="38"/>
  <c r="AY138" i="38"/>
  <c r="AX138" i="38"/>
  <c r="AW138" i="38"/>
  <c r="AS138" i="38"/>
  <c r="AR138" i="38"/>
  <c r="AQ138" i="38"/>
  <c r="AM138" i="38"/>
  <c r="AL138" i="38"/>
  <c r="AK138" i="38"/>
  <c r="AG138" i="38"/>
  <c r="AF138" i="38"/>
  <c r="AE138" i="38"/>
  <c r="AA138" i="38"/>
  <c r="Z138" i="38"/>
  <c r="Y138" i="38"/>
  <c r="U138" i="38"/>
  <c r="T138" i="38"/>
  <c r="S138" i="38"/>
  <c r="O138" i="38"/>
  <c r="N138" i="38"/>
  <c r="M138" i="38"/>
  <c r="I138" i="38"/>
  <c r="H138" i="38"/>
  <c r="G138" i="38"/>
  <c r="DB137" i="38"/>
  <c r="DB147" i="38" s="1"/>
  <c r="CV137" i="38"/>
  <c r="CV148" i="38" s="1"/>
  <c r="DT108" i="38"/>
  <c r="DN108" i="38"/>
  <c r="DH108" i="38"/>
  <c r="DB108" i="38"/>
  <c r="CV108" i="38"/>
  <c r="CP108" i="38"/>
  <c r="CJ108" i="38"/>
  <c r="CD108" i="38"/>
  <c r="BX108" i="38"/>
  <c r="BR108" i="38"/>
  <c r="BL108" i="38"/>
  <c r="BF108" i="38"/>
  <c r="AZ108" i="38"/>
  <c r="AT108" i="38"/>
  <c r="AN108" i="38"/>
  <c r="AH108" i="38"/>
  <c r="AB108" i="38"/>
  <c r="V108" i="38"/>
  <c r="P108" i="38"/>
  <c r="J108" i="38"/>
  <c r="DT107" i="38"/>
  <c r="DN107" i="38"/>
  <c r="DH107" i="38"/>
  <c r="DB107" i="38"/>
  <c r="CV107" i="38"/>
  <c r="CP107" i="38"/>
  <c r="CJ107" i="38"/>
  <c r="CD107" i="38"/>
  <c r="BX107" i="38"/>
  <c r="BR107" i="38"/>
  <c r="BL107" i="38"/>
  <c r="BF107" i="38"/>
  <c r="AZ107" i="38"/>
  <c r="AT107" i="38"/>
  <c r="AN107" i="38"/>
  <c r="AH107" i="38"/>
  <c r="AB107" i="38"/>
  <c r="V107" i="38"/>
  <c r="P107" i="38"/>
  <c r="J107" i="38"/>
  <c r="DT106" i="38"/>
  <c r="DN106" i="38"/>
  <c r="DH106" i="38"/>
  <c r="DB106" i="38"/>
  <c r="CV106" i="38"/>
  <c r="CP106" i="38"/>
  <c r="CJ106" i="38"/>
  <c r="CD106" i="38"/>
  <c r="BX106" i="38"/>
  <c r="BR106" i="38"/>
  <c r="BL106" i="38"/>
  <c r="BF106" i="38"/>
  <c r="AZ106" i="38"/>
  <c r="AT106" i="38"/>
  <c r="AN106" i="38"/>
  <c r="AH106" i="38"/>
  <c r="AB106" i="38"/>
  <c r="V106" i="38"/>
  <c r="P106" i="38"/>
  <c r="J106" i="38"/>
  <c r="DT105" i="38"/>
  <c r="DN105" i="38"/>
  <c r="DH105" i="38"/>
  <c r="DB105" i="38"/>
  <c r="CV105" i="38"/>
  <c r="CP105" i="38"/>
  <c r="CJ105" i="38"/>
  <c r="CD105" i="38"/>
  <c r="BX105" i="38"/>
  <c r="BR105" i="38"/>
  <c r="BL105" i="38"/>
  <c r="BF105" i="38"/>
  <c r="AZ105" i="38"/>
  <c r="AT105" i="38"/>
  <c r="AN105" i="38"/>
  <c r="AH105" i="38"/>
  <c r="AB105" i="38"/>
  <c r="V105" i="38"/>
  <c r="P105" i="38"/>
  <c r="J105" i="38"/>
  <c r="DT104" i="38"/>
  <c r="DN104" i="38"/>
  <c r="DH104" i="38"/>
  <c r="DB104" i="38"/>
  <c r="CV104" i="38"/>
  <c r="CP104" i="38"/>
  <c r="CJ104" i="38"/>
  <c r="CD104" i="38"/>
  <c r="BX104" i="38"/>
  <c r="BR104" i="38"/>
  <c r="BL104" i="38"/>
  <c r="BF104" i="38"/>
  <c r="AZ104" i="38"/>
  <c r="AT104" i="38"/>
  <c r="AN104" i="38"/>
  <c r="AH104" i="38"/>
  <c r="AB104" i="38"/>
  <c r="V104" i="38"/>
  <c r="P104" i="38"/>
  <c r="J104" i="38"/>
  <c r="DT103" i="38"/>
  <c r="DN103" i="38"/>
  <c r="DH103" i="38"/>
  <c r="DB103" i="38"/>
  <c r="CV103" i="38"/>
  <c r="CP103" i="38"/>
  <c r="CJ103" i="38"/>
  <c r="CD103" i="38"/>
  <c r="BX103" i="38"/>
  <c r="BR103" i="38"/>
  <c r="BL103" i="38"/>
  <c r="BF103" i="38"/>
  <c r="AZ103" i="38"/>
  <c r="AT103" i="38"/>
  <c r="AN103" i="38"/>
  <c r="AH103" i="38"/>
  <c r="AB103" i="38"/>
  <c r="V103" i="38"/>
  <c r="P103" i="38"/>
  <c r="J103" i="38"/>
  <c r="CG89" i="38"/>
  <c r="CG126" i="38" s="1"/>
  <c r="CG163" i="38" s="1"/>
  <c r="CF89" i="38"/>
  <c r="CJ89" i="38" s="1"/>
  <c r="Y89" i="38"/>
  <c r="Y126" i="38" s="1"/>
  <c r="Y163" i="38" s="1"/>
  <c r="X89" i="38"/>
  <c r="AB89" i="38" s="1"/>
  <c r="CG88" i="38"/>
  <c r="CG125" i="38" s="1"/>
  <c r="CG162" i="38" s="1"/>
  <c r="CF88" i="38"/>
  <c r="CJ88" i="38" s="1"/>
  <c r="Y88" i="38"/>
  <c r="Y125" i="38" s="1"/>
  <c r="Y162" i="38" s="1"/>
  <c r="X88" i="38"/>
  <c r="AB88" i="38" s="1"/>
  <c r="CG87" i="38"/>
  <c r="CG124" i="38" s="1"/>
  <c r="CG161" i="38" s="1"/>
  <c r="CF87" i="38"/>
  <c r="CJ87" i="38" s="1"/>
  <c r="Y87" i="38"/>
  <c r="Y124" i="38" s="1"/>
  <c r="Y161" i="38" s="1"/>
  <c r="X87" i="38"/>
  <c r="AB87" i="38" s="1"/>
  <c r="CG86" i="38"/>
  <c r="CG123" i="38" s="1"/>
  <c r="CG160" i="38" s="1"/>
  <c r="CF86" i="38"/>
  <c r="CJ86" i="38" s="1"/>
  <c r="Y86" i="38"/>
  <c r="Y123" i="38" s="1"/>
  <c r="Y160" i="38" s="1"/>
  <c r="X86" i="38"/>
  <c r="AB86" i="38" s="1"/>
  <c r="CG84" i="38"/>
  <c r="CG121" i="38" s="1"/>
  <c r="CG158" i="38" s="1"/>
  <c r="Y84" i="38"/>
  <c r="Y121" i="38" s="1"/>
  <c r="Y158" i="38" s="1"/>
  <c r="DT71" i="38"/>
  <c r="DN71" i="38"/>
  <c r="DH71" i="38"/>
  <c r="DB71" i="38"/>
  <c r="CV71" i="38"/>
  <c r="CP71" i="38"/>
  <c r="CJ71" i="38"/>
  <c r="CD71" i="38"/>
  <c r="BX71" i="38"/>
  <c r="BR71" i="38"/>
  <c r="BL71" i="38"/>
  <c r="BF71" i="38"/>
  <c r="AZ71" i="38"/>
  <c r="AT71" i="38"/>
  <c r="AN71" i="38"/>
  <c r="AH71" i="38"/>
  <c r="AB71" i="38"/>
  <c r="V71" i="38"/>
  <c r="P71" i="38"/>
  <c r="J71" i="38"/>
  <c r="DT70" i="38"/>
  <c r="DN70" i="38"/>
  <c r="DH70" i="38"/>
  <c r="DB70" i="38"/>
  <c r="CV70" i="38"/>
  <c r="CP70" i="38"/>
  <c r="CJ70" i="38"/>
  <c r="CD70" i="38"/>
  <c r="BX70" i="38"/>
  <c r="BR70" i="38"/>
  <c r="BL70" i="38"/>
  <c r="BF70" i="38"/>
  <c r="AZ70" i="38"/>
  <c r="AT70" i="38"/>
  <c r="AN70" i="38"/>
  <c r="AH70" i="38"/>
  <c r="AB70" i="38"/>
  <c r="V70" i="38"/>
  <c r="P70" i="38"/>
  <c r="J70" i="38"/>
  <c r="DT69" i="38"/>
  <c r="DN69" i="38"/>
  <c r="DH69" i="38"/>
  <c r="DB69" i="38"/>
  <c r="CV69" i="38"/>
  <c r="CP69" i="38"/>
  <c r="CJ69" i="38"/>
  <c r="CD69" i="38"/>
  <c r="BX69" i="38"/>
  <c r="BR69" i="38"/>
  <c r="BL69" i="38"/>
  <c r="BF69" i="38"/>
  <c r="AZ69" i="38"/>
  <c r="AT69" i="38"/>
  <c r="AN69" i="38"/>
  <c r="AH69" i="38"/>
  <c r="AB69" i="38"/>
  <c r="V69" i="38"/>
  <c r="P69" i="38"/>
  <c r="J69" i="38"/>
  <c r="DT68" i="38"/>
  <c r="DN68" i="38"/>
  <c r="DH68" i="38"/>
  <c r="DB68" i="38"/>
  <c r="CV68" i="38"/>
  <c r="CP68" i="38"/>
  <c r="CJ68" i="38"/>
  <c r="CD68" i="38"/>
  <c r="BX68" i="38"/>
  <c r="BR68" i="38"/>
  <c r="BL68" i="38"/>
  <c r="BF68" i="38"/>
  <c r="AZ68" i="38"/>
  <c r="AT68" i="38"/>
  <c r="AN68" i="38"/>
  <c r="AH68" i="38"/>
  <c r="AB68" i="38"/>
  <c r="V68" i="38"/>
  <c r="P68" i="38"/>
  <c r="J68" i="38"/>
  <c r="DT67" i="38"/>
  <c r="DN67" i="38"/>
  <c r="DH67" i="38"/>
  <c r="DB67" i="38"/>
  <c r="CV67" i="38"/>
  <c r="CP67" i="38"/>
  <c r="CJ67" i="38"/>
  <c r="CD67" i="38"/>
  <c r="BX67" i="38"/>
  <c r="BR67" i="38"/>
  <c r="BL67" i="38"/>
  <c r="BF67" i="38"/>
  <c r="AZ67" i="38"/>
  <c r="AT67" i="38"/>
  <c r="AN67" i="38"/>
  <c r="AH67" i="38"/>
  <c r="AB67" i="38"/>
  <c r="V67" i="38"/>
  <c r="P67" i="38"/>
  <c r="J67" i="38"/>
  <c r="DT66" i="38"/>
  <c r="DN66" i="38"/>
  <c r="DH66" i="38"/>
  <c r="DB66" i="38"/>
  <c r="CV66" i="38"/>
  <c r="CP66" i="38"/>
  <c r="CJ66" i="38"/>
  <c r="CD66" i="38"/>
  <c r="BX66" i="38"/>
  <c r="BR66" i="38"/>
  <c r="BL66" i="38"/>
  <c r="BF66" i="38"/>
  <c r="AZ66" i="38"/>
  <c r="AT66" i="38"/>
  <c r="AN66" i="38"/>
  <c r="AH66" i="38"/>
  <c r="AB66" i="38"/>
  <c r="V66" i="38"/>
  <c r="P66" i="38"/>
  <c r="J66" i="38"/>
  <c r="DS62" i="38"/>
  <c r="DR62" i="38"/>
  <c r="DQ62" i="38"/>
  <c r="DP62" i="38"/>
  <c r="DM62" i="38"/>
  <c r="DL62" i="38"/>
  <c r="DK62" i="38"/>
  <c r="DJ62" i="38"/>
  <c r="DG62" i="38"/>
  <c r="DF62" i="38"/>
  <c r="DE62" i="38"/>
  <c r="DD62" i="38"/>
  <c r="DA62" i="38"/>
  <c r="CZ62" i="38"/>
  <c r="CY62" i="38"/>
  <c r="CX62" i="38"/>
  <c r="CU62" i="38"/>
  <c r="CT62" i="38"/>
  <c r="CS62" i="38"/>
  <c r="CR62" i="38"/>
  <c r="CO62" i="38"/>
  <c r="CN62" i="38"/>
  <c r="CM62" i="38"/>
  <c r="CL62" i="38"/>
  <c r="CI62" i="38"/>
  <c r="CH62" i="38"/>
  <c r="CG62" i="38"/>
  <c r="CF62" i="38"/>
  <c r="CC62" i="38"/>
  <c r="CB62" i="38"/>
  <c r="CA62" i="38"/>
  <c r="BZ62" i="38"/>
  <c r="BW62" i="38"/>
  <c r="BV62" i="38"/>
  <c r="BU62" i="38"/>
  <c r="BT62" i="38"/>
  <c r="BQ62" i="38"/>
  <c r="BP62" i="38"/>
  <c r="BO62" i="38"/>
  <c r="BN62" i="38"/>
  <c r="BK62" i="38"/>
  <c r="BJ62" i="38"/>
  <c r="BI62" i="38"/>
  <c r="BH62" i="38"/>
  <c r="BE62" i="38"/>
  <c r="BD62" i="38"/>
  <c r="BC62" i="38"/>
  <c r="BB62" i="38"/>
  <c r="AY62" i="38"/>
  <c r="AX62" i="38"/>
  <c r="AW62" i="38"/>
  <c r="AV62" i="38"/>
  <c r="AS62" i="38"/>
  <c r="AR62" i="38"/>
  <c r="AQ62" i="38"/>
  <c r="AP62" i="38"/>
  <c r="AM62" i="38"/>
  <c r="AL62" i="38"/>
  <c r="AK62" i="38"/>
  <c r="AJ62" i="38"/>
  <c r="AG62" i="38"/>
  <c r="AF62" i="38"/>
  <c r="AE62" i="38"/>
  <c r="AD62" i="38"/>
  <c r="AA62" i="38"/>
  <c r="Z62" i="38"/>
  <c r="Y62" i="38"/>
  <c r="X62" i="38"/>
  <c r="U62" i="38"/>
  <c r="T62" i="38"/>
  <c r="S62" i="38"/>
  <c r="R62" i="38"/>
  <c r="O62" i="38"/>
  <c r="N62" i="38"/>
  <c r="M62" i="38"/>
  <c r="L62" i="38"/>
  <c r="I62" i="38"/>
  <c r="H62" i="38"/>
  <c r="G62" i="38"/>
  <c r="F62" i="38"/>
  <c r="DS61" i="38"/>
  <c r="DR61" i="38"/>
  <c r="DQ61" i="38"/>
  <c r="DP61" i="38"/>
  <c r="DM61" i="38"/>
  <c r="DL61" i="38"/>
  <c r="DK61" i="38"/>
  <c r="DJ61" i="38"/>
  <c r="DG61" i="38"/>
  <c r="DF61" i="38"/>
  <c r="DE61" i="38"/>
  <c r="DD61" i="38"/>
  <c r="DA61" i="38"/>
  <c r="CZ61" i="38"/>
  <c r="CY61" i="38"/>
  <c r="CX61" i="38"/>
  <c r="CU61" i="38"/>
  <c r="CT61" i="38"/>
  <c r="CS61" i="38"/>
  <c r="CR61" i="38"/>
  <c r="CO61" i="38"/>
  <c r="CN61" i="38"/>
  <c r="CM61" i="38"/>
  <c r="CL61" i="38"/>
  <c r="CI61" i="38"/>
  <c r="CH61" i="38"/>
  <c r="CG61" i="38"/>
  <c r="CF61" i="38"/>
  <c r="CC61" i="38"/>
  <c r="CB61" i="38"/>
  <c r="CA61" i="38"/>
  <c r="BZ61" i="38"/>
  <c r="BW61" i="38"/>
  <c r="BV61" i="38"/>
  <c r="BU61" i="38"/>
  <c r="BT61" i="38"/>
  <c r="BQ61" i="38"/>
  <c r="BP61" i="38"/>
  <c r="BO61" i="38"/>
  <c r="BN61" i="38"/>
  <c r="BK61" i="38"/>
  <c r="BJ61" i="38"/>
  <c r="BI61" i="38"/>
  <c r="BH61" i="38"/>
  <c r="BE61" i="38"/>
  <c r="BD61" i="38"/>
  <c r="BC61" i="38"/>
  <c r="BB61" i="38"/>
  <c r="AY61" i="38"/>
  <c r="AX61" i="38"/>
  <c r="AW61" i="38"/>
  <c r="AV61" i="38"/>
  <c r="AS61" i="38"/>
  <c r="AR61" i="38"/>
  <c r="AQ61" i="38"/>
  <c r="AP61" i="38"/>
  <c r="AM61" i="38"/>
  <c r="AL61" i="38"/>
  <c r="AK61" i="38"/>
  <c r="AJ61" i="38"/>
  <c r="AG61" i="38"/>
  <c r="AF61" i="38"/>
  <c r="AE61" i="38"/>
  <c r="AD61" i="38"/>
  <c r="AA61" i="38"/>
  <c r="Z61" i="38"/>
  <c r="Y61" i="38"/>
  <c r="X61" i="38"/>
  <c r="U61" i="38"/>
  <c r="T61" i="38"/>
  <c r="S61" i="38"/>
  <c r="R61" i="38"/>
  <c r="O61" i="38"/>
  <c r="N61" i="38"/>
  <c r="M61" i="38"/>
  <c r="L61" i="38"/>
  <c r="I61" i="38"/>
  <c r="H61" i="38"/>
  <c r="G61" i="38"/>
  <c r="F61" i="38"/>
  <c r="DS50" i="38"/>
  <c r="DS89" i="38" s="1"/>
  <c r="DS126" i="38" s="1"/>
  <c r="DS163" i="38" s="1"/>
  <c r="DR50" i="38"/>
  <c r="DR89" i="38" s="1"/>
  <c r="DR126" i="38" s="1"/>
  <c r="DR163" i="38" s="1"/>
  <c r="DQ50" i="38"/>
  <c r="DQ89" i="38" s="1"/>
  <c r="DQ126" i="38" s="1"/>
  <c r="DQ163" i="38" s="1"/>
  <c r="DP50" i="38"/>
  <c r="DT50" i="38" s="1"/>
  <c r="DM50" i="38"/>
  <c r="DM89" i="38" s="1"/>
  <c r="DM126" i="38" s="1"/>
  <c r="DM163" i="38" s="1"/>
  <c r="DL50" i="38"/>
  <c r="DL89" i="38" s="1"/>
  <c r="DL126" i="38" s="1"/>
  <c r="DL163" i="38" s="1"/>
  <c r="DK50" i="38"/>
  <c r="DK89" i="38" s="1"/>
  <c r="DK126" i="38" s="1"/>
  <c r="DK163" i="38" s="1"/>
  <c r="DJ50" i="38"/>
  <c r="DJ89" i="38" s="1"/>
  <c r="DG50" i="38"/>
  <c r="DG89" i="38" s="1"/>
  <c r="DG126" i="38" s="1"/>
  <c r="DG163" i="38" s="1"/>
  <c r="DF50" i="38"/>
  <c r="DF89" i="38" s="1"/>
  <c r="DF126" i="38" s="1"/>
  <c r="DF163" i="38" s="1"/>
  <c r="DE50" i="38"/>
  <c r="DE89" i="38" s="1"/>
  <c r="DE126" i="38" s="1"/>
  <c r="DE163" i="38" s="1"/>
  <c r="DD50" i="38"/>
  <c r="DA50" i="38"/>
  <c r="DA89" i="38" s="1"/>
  <c r="DA126" i="38" s="1"/>
  <c r="DA163" i="38" s="1"/>
  <c r="CZ50" i="38"/>
  <c r="CZ89" i="38" s="1"/>
  <c r="CZ126" i="38" s="1"/>
  <c r="CZ163" i="38" s="1"/>
  <c r="CY50" i="38"/>
  <c r="CY89" i="38" s="1"/>
  <c r="CY126" i="38" s="1"/>
  <c r="CY163" i="38" s="1"/>
  <c r="CX50" i="38"/>
  <c r="CX89" i="38" s="1"/>
  <c r="CU50" i="38"/>
  <c r="CU89" i="38" s="1"/>
  <c r="CU126" i="38" s="1"/>
  <c r="CU163" i="38" s="1"/>
  <c r="CT50" i="38"/>
  <c r="CT89" i="38" s="1"/>
  <c r="CT126" i="38" s="1"/>
  <c r="CT163" i="38" s="1"/>
  <c r="CS50" i="38"/>
  <c r="CS89" i="38" s="1"/>
  <c r="CS126" i="38" s="1"/>
  <c r="CS163" i="38" s="1"/>
  <c r="CR50" i="38"/>
  <c r="CV50" i="38" s="1"/>
  <c r="CO50" i="38"/>
  <c r="CO89" i="38" s="1"/>
  <c r="CO126" i="38" s="1"/>
  <c r="CO163" i="38" s="1"/>
  <c r="CN50" i="38"/>
  <c r="CN89" i="38" s="1"/>
  <c r="CN126" i="38" s="1"/>
  <c r="CN163" i="38" s="1"/>
  <c r="CM50" i="38"/>
  <c r="CM89" i="38" s="1"/>
  <c r="CM126" i="38" s="1"/>
  <c r="CM163" i="38" s="1"/>
  <c r="CL50" i="38"/>
  <c r="CL89" i="38" s="1"/>
  <c r="CI50" i="38"/>
  <c r="CI89" i="38" s="1"/>
  <c r="CI126" i="38" s="1"/>
  <c r="CI163" i="38" s="1"/>
  <c r="CH50" i="38"/>
  <c r="CH89" i="38" s="1"/>
  <c r="CH126" i="38" s="1"/>
  <c r="CH163" i="38" s="1"/>
  <c r="CG50" i="38"/>
  <c r="CF50" i="38"/>
  <c r="CC50" i="38"/>
  <c r="CC89" i="38" s="1"/>
  <c r="CC126" i="38" s="1"/>
  <c r="CC163" i="38" s="1"/>
  <c r="CB50" i="38"/>
  <c r="CB89" i="38" s="1"/>
  <c r="CB126" i="38" s="1"/>
  <c r="CB163" i="38" s="1"/>
  <c r="CA50" i="38"/>
  <c r="CA89" i="38" s="1"/>
  <c r="CA126" i="38" s="1"/>
  <c r="CA163" i="38" s="1"/>
  <c r="BZ50" i="38"/>
  <c r="BZ89" i="38" s="1"/>
  <c r="BW50" i="38"/>
  <c r="BW89" i="38" s="1"/>
  <c r="BW126" i="38" s="1"/>
  <c r="BW163" i="38" s="1"/>
  <c r="BV50" i="38"/>
  <c r="BV89" i="38" s="1"/>
  <c r="BV126" i="38" s="1"/>
  <c r="BV163" i="38" s="1"/>
  <c r="BU50" i="38"/>
  <c r="BU89" i="38" s="1"/>
  <c r="BU126" i="38" s="1"/>
  <c r="BU163" i="38" s="1"/>
  <c r="BT50" i="38"/>
  <c r="BQ50" i="38"/>
  <c r="BQ89" i="38" s="1"/>
  <c r="BQ126" i="38" s="1"/>
  <c r="BQ163" i="38" s="1"/>
  <c r="BP50" i="38"/>
  <c r="BP89" i="38" s="1"/>
  <c r="BP126" i="38" s="1"/>
  <c r="BP163" i="38" s="1"/>
  <c r="BO50" i="38"/>
  <c r="BO89" i="38" s="1"/>
  <c r="BO126" i="38" s="1"/>
  <c r="BO163" i="38" s="1"/>
  <c r="BN50" i="38"/>
  <c r="BN89" i="38" s="1"/>
  <c r="BK50" i="38"/>
  <c r="BK89" i="38" s="1"/>
  <c r="BK126" i="38" s="1"/>
  <c r="BK163" i="38" s="1"/>
  <c r="BJ50" i="38"/>
  <c r="BJ89" i="38" s="1"/>
  <c r="BJ126" i="38" s="1"/>
  <c r="BJ163" i="38" s="1"/>
  <c r="BI50" i="38"/>
  <c r="BI89" i="38" s="1"/>
  <c r="BI126" i="38" s="1"/>
  <c r="BI163" i="38" s="1"/>
  <c r="BH50" i="38"/>
  <c r="BH89" i="38" s="1"/>
  <c r="BE50" i="38"/>
  <c r="BE89" i="38" s="1"/>
  <c r="BE126" i="38" s="1"/>
  <c r="BE163" i="38" s="1"/>
  <c r="BD50" i="38"/>
  <c r="BD89" i="38" s="1"/>
  <c r="BD126" i="38" s="1"/>
  <c r="BD163" i="38" s="1"/>
  <c r="BC50" i="38"/>
  <c r="BC89" i="38" s="1"/>
  <c r="BC126" i="38" s="1"/>
  <c r="BC163" i="38" s="1"/>
  <c r="BB50" i="38"/>
  <c r="BB89" i="38" s="1"/>
  <c r="AY50" i="38"/>
  <c r="AY89" i="38" s="1"/>
  <c r="AY126" i="38" s="1"/>
  <c r="AY163" i="38" s="1"/>
  <c r="AX50" i="38"/>
  <c r="AX89" i="38" s="1"/>
  <c r="AX126" i="38" s="1"/>
  <c r="AX163" i="38" s="1"/>
  <c r="AW50" i="38"/>
  <c r="AW89" i="38" s="1"/>
  <c r="AW126" i="38" s="1"/>
  <c r="AW163" i="38" s="1"/>
  <c r="AV50" i="38"/>
  <c r="AS50" i="38"/>
  <c r="AS89" i="38" s="1"/>
  <c r="AS126" i="38" s="1"/>
  <c r="AS163" i="38" s="1"/>
  <c r="AR50" i="38"/>
  <c r="AR89" i="38" s="1"/>
  <c r="AR126" i="38" s="1"/>
  <c r="AR163" i="38" s="1"/>
  <c r="AQ50" i="38"/>
  <c r="AQ89" i="38" s="1"/>
  <c r="AQ126" i="38" s="1"/>
  <c r="AQ163" i="38" s="1"/>
  <c r="AP50" i="38"/>
  <c r="AP89" i="38" s="1"/>
  <c r="AM50" i="38"/>
  <c r="AM89" i="38" s="1"/>
  <c r="AM126" i="38" s="1"/>
  <c r="AM163" i="38" s="1"/>
  <c r="AL50" i="38"/>
  <c r="AL89" i="38" s="1"/>
  <c r="AL126" i="38" s="1"/>
  <c r="AL163" i="38" s="1"/>
  <c r="AK50" i="38"/>
  <c r="AK89" i="38" s="1"/>
  <c r="AK126" i="38" s="1"/>
  <c r="AK163" i="38" s="1"/>
  <c r="AJ50" i="38"/>
  <c r="AN50" i="38" s="1"/>
  <c r="AG50" i="38"/>
  <c r="AG89" i="38" s="1"/>
  <c r="AG126" i="38" s="1"/>
  <c r="AG163" i="38" s="1"/>
  <c r="AF50" i="38"/>
  <c r="AF89" i="38" s="1"/>
  <c r="AF126" i="38" s="1"/>
  <c r="AF163" i="38" s="1"/>
  <c r="AE50" i="38"/>
  <c r="AE89" i="38" s="1"/>
  <c r="AE126" i="38" s="1"/>
  <c r="AE163" i="38" s="1"/>
  <c r="AD50" i="38"/>
  <c r="AD89" i="38" s="1"/>
  <c r="AA50" i="38"/>
  <c r="AA89" i="38" s="1"/>
  <c r="AA126" i="38" s="1"/>
  <c r="Z50" i="38"/>
  <c r="Z89" i="38" s="1"/>
  <c r="Z126" i="38" s="1"/>
  <c r="Y50" i="38"/>
  <c r="X50" i="38"/>
  <c r="U50" i="38"/>
  <c r="U89" i="38" s="1"/>
  <c r="U126" i="38" s="1"/>
  <c r="U163" i="38" s="1"/>
  <c r="T50" i="38"/>
  <c r="T89" i="38" s="1"/>
  <c r="T126" i="38" s="1"/>
  <c r="T163" i="38" s="1"/>
  <c r="S50" i="38"/>
  <c r="S89" i="38" s="1"/>
  <c r="S126" i="38" s="1"/>
  <c r="S163" i="38" s="1"/>
  <c r="R50" i="38"/>
  <c r="R89" i="38" s="1"/>
  <c r="O50" i="38"/>
  <c r="O89" i="38" s="1"/>
  <c r="O126" i="38" s="1"/>
  <c r="O163" i="38" s="1"/>
  <c r="N50" i="38"/>
  <c r="N89" i="38" s="1"/>
  <c r="N126" i="38" s="1"/>
  <c r="N163" i="38" s="1"/>
  <c r="M50" i="38"/>
  <c r="M89" i="38" s="1"/>
  <c r="M126" i="38" s="1"/>
  <c r="M163" i="38" s="1"/>
  <c r="L50" i="38"/>
  <c r="I50" i="38"/>
  <c r="I89" i="38" s="1"/>
  <c r="I126" i="38" s="1"/>
  <c r="I163" i="38" s="1"/>
  <c r="H50" i="38"/>
  <c r="H89" i="38" s="1"/>
  <c r="H126" i="38" s="1"/>
  <c r="H163" i="38" s="1"/>
  <c r="G50" i="38"/>
  <c r="G89" i="38" s="1"/>
  <c r="G126" i="38" s="1"/>
  <c r="G163" i="38" s="1"/>
  <c r="F50" i="38"/>
  <c r="F89" i="38" s="1"/>
  <c r="DS49" i="38"/>
  <c r="DS88" i="38" s="1"/>
  <c r="DS125" i="38" s="1"/>
  <c r="DS162" i="38" s="1"/>
  <c r="DR49" i="38"/>
  <c r="DR88" i="38" s="1"/>
  <c r="DR125" i="38" s="1"/>
  <c r="DR162" i="38" s="1"/>
  <c r="DQ49" i="38"/>
  <c r="DQ88" i="38" s="1"/>
  <c r="DQ125" i="38" s="1"/>
  <c r="DQ162" i="38" s="1"/>
  <c r="DP49" i="38"/>
  <c r="DP88" i="38" s="1"/>
  <c r="DM49" i="38"/>
  <c r="DM88" i="38" s="1"/>
  <c r="DM125" i="38" s="1"/>
  <c r="DM162" i="38" s="1"/>
  <c r="DM182" i="38" s="1"/>
  <c r="DL49" i="38"/>
  <c r="DL88" i="38" s="1"/>
  <c r="DL125" i="38" s="1"/>
  <c r="DL162" i="38" s="1"/>
  <c r="DL182" i="38" s="1"/>
  <c r="DK49" i="38"/>
  <c r="DK88" i="38" s="1"/>
  <c r="DK125" i="38" s="1"/>
  <c r="DK162" i="38" s="1"/>
  <c r="DJ49" i="38"/>
  <c r="DJ88" i="38" s="1"/>
  <c r="DG49" i="38"/>
  <c r="DG88" i="38" s="1"/>
  <c r="DG125" i="38" s="1"/>
  <c r="DG162" i="38" s="1"/>
  <c r="DF49" i="38"/>
  <c r="DF88" i="38" s="1"/>
  <c r="DF125" i="38" s="1"/>
  <c r="DF162" i="38" s="1"/>
  <c r="DE49" i="38"/>
  <c r="DE88" i="38" s="1"/>
  <c r="DE125" i="38" s="1"/>
  <c r="DE162" i="38" s="1"/>
  <c r="DD49" i="38"/>
  <c r="DA49" i="38"/>
  <c r="DA88" i="38" s="1"/>
  <c r="DA125" i="38" s="1"/>
  <c r="DA162" i="38" s="1"/>
  <c r="CZ49" i="38"/>
  <c r="CZ88" i="38" s="1"/>
  <c r="CZ125" i="38" s="1"/>
  <c r="CZ162" i="38" s="1"/>
  <c r="CY49" i="38"/>
  <c r="CY88" i="38" s="1"/>
  <c r="CY125" i="38" s="1"/>
  <c r="CY162" i="38" s="1"/>
  <c r="CX49" i="38"/>
  <c r="CX88" i="38" s="1"/>
  <c r="CU49" i="38"/>
  <c r="CU88" i="38" s="1"/>
  <c r="CU125" i="38" s="1"/>
  <c r="CU162" i="38" s="1"/>
  <c r="CT49" i="38"/>
  <c r="CT88" i="38" s="1"/>
  <c r="CT125" i="38" s="1"/>
  <c r="CT162" i="38" s="1"/>
  <c r="CS49" i="38"/>
  <c r="CS88" i="38" s="1"/>
  <c r="CS125" i="38" s="1"/>
  <c r="CS162" i="38" s="1"/>
  <c r="CR49" i="38"/>
  <c r="CV49" i="38" s="1"/>
  <c r="CO49" i="38"/>
  <c r="CO88" i="38" s="1"/>
  <c r="CO125" i="38" s="1"/>
  <c r="CO162" i="38" s="1"/>
  <c r="CN49" i="38"/>
  <c r="CN88" i="38" s="1"/>
  <c r="CN125" i="38" s="1"/>
  <c r="CN162" i="38" s="1"/>
  <c r="CM49" i="38"/>
  <c r="CM88" i="38" s="1"/>
  <c r="CM125" i="38" s="1"/>
  <c r="CM162" i="38" s="1"/>
  <c r="CL49" i="38"/>
  <c r="CL88" i="38" s="1"/>
  <c r="CI49" i="38"/>
  <c r="CI88" i="38" s="1"/>
  <c r="CI125" i="38" s="1"/>
  <c r="CI162" i="38" s="1"/>
  <c r="CH49" i="38"/>
  <c r="CH88" i="38" s="1"/>
  <c r="CH125" i="38" s="1"/>
  <c r="CH162" i="38" s="1"/>
  <c r="CG49" i="38"/>
  <c r="CF49" i="38"/>
  <c r="CC49" i="38"/>
  <c r="CC88" i="38" s="1"/>
  <c r="CC125" i="38" s="1"/>
  <c r="CB49" i="38"/>
  <c r="CB88" i="38" s="1"/>
  <c r="CB125" i="38" s="1"/>
  <c r="CB162" i="38" s="1"/>
  <c r="CA49" i="38"/>
  <c r="CA88" i="38" s="1"/>
  <c r="CA125" i="38" s="1"/>
  <c r="CA162" i="38" s="1"/>
  <c r="BZ49" i="38"/>
  <c r="BZ88" i="38" s="1"/>
  <c r="BW49" i="38"/>
  <c r="BW88" i="38" s="1"/>
  <c r="BW125" i="38" s="1"/>
  <c r="BW162" i="38" s="1"/>
  <c r="BW182" i="38" s="1"/>
  <c r="BV49" i="38"/>
  <c r="BV88" i="38" s="1"/>
  <c r="BV125" i="38" s="1"/>
  <c r="BV162" i="38" s="1"/>
  <c r="BU49" i="38"/>
  <c r="BU88" i="38" s="1"/>
  <c r="BU125" i="38" s="1"/>
  <c r="BU162" i="38" s="1"/>
  <c r="BT49" i="38"/>
  <c r="BQ49" i="38"/>
  <c r="BQ88" i="38" s="1"/>
  <c r="BQ125" i="38" s="1"/>
  <c r="BQ162" i="38" s="1"/>
  <c r="BP49" i="38"/>
  <c r="BP88" i="38" s="1"/>
  <c r="BP125" i="38" s="1"/>
  <c r="BP162" i="38" s="1"/>
  <c r="BO49" i="38"/>
  <c r="BO88" i="38" s="1"/>
  <c r="BO125" i="38" s="1"/>
  <c r="BO162" i="38" s="1"/>
  <c r="BN49" i="38"/>
  <c r="BN88" i="38" s="1"/>
  <c r="BK49" i="38"/>
  <c r="BK88" i="38" s="1"/>
  <c r="BK125" i="38" s="1"/>
  <c r="BK162" i="38" s="1"/>
  <c r="BJ49" i="38"/>
  <c r="BJ88" i="38" s="1"/>
  <c r="BJ125" i="38" s="1"/>
  <c r="BJ162" i="38" s="1"/>
  <c r="BI49" i="38"/>
  <c r="BI88" i="38" s="1"/>
  <c r="BI125" i="38" s="1"/>
  <c r="BI162" i="38" s="1"/>
  <c r="BH49" i="38"/>
  <c r="BH88" i="38" s="1"/>
  <c r="BE49" i="38"/>
  <c r="BE88" i="38" s="1"/>
  <c r="BE125" i="38" s="1"/>
  <c r="BE162" i="38" s="1"/>
  <c r="BD49" i="38"/>
  <c r="BD88" i="38" s="1"/>
  <c r="BD125" i="38" s="1"/>
  <c r="BD162" i="38" s="1"/>
  <c r="BC49" i="38"/>
  <c r="BC88" i="38" s="1"/>
  <c r="BC125" i="38" s="1"/>
  <c r="BC162" i="38" s="1"/>
  <c r="BB49" i="38"/>
  <c r="BB88" i="38" s="1"/>
  <c r="AY49" i="38"/>
  <c r="AY88" i="38" s="1"/>
  <c r="AY125" i="38" s="1"/>
  <c r="AY162" i="38" s="1"/>
  <c r="AX49" i="38"/>
  <c r="AX88" i="38" s="1"/>
  <c r="AX125" i="38" s="1"/>
  <c r="AX162" i="38" s="1"/>
  <c r="AW49" i="38"/>
  <c r="AW88" i="38" s="1"/>
  <c r="AW125" i="38" s="1"/>
  <c r="AW162" i="38" s="1"/>
  <c r="AV49" i="38"/>
  <c r="AS49" i="38"/>
  <c r="AS88" i="38" s="1"/>
  <c r="AS125" i="38" s="1"/>
  <c r="AS162" i="38" s="1"/>
  <c r="AR49" i="38"/>
  <c r="AR88" i="38" s="1"/>
  <c r="AR125" i="38" s="1"/>
  <c r="AR162" i="38" s="1"/>
  <c r="AQ49" i="38"/>
  <c r="AQ88" i="38" s="1"/>
  <c r="AQ125" i="38" s="1"/>
  <c r="AQ162" i="38" s="1"/>
  <c r="AP49" i="38"/>
  <c r="AM49" i="38"/>
  <c r="AM88" i="38" s="1"/>
  <c r="AM125" i="38" s="1"/>
  <c r="AM162" i="38" s="1"/>
  <c r="AL49" i="38"/>
  <c r="AL88" i="38" s="1"/>
  <c r="AL125" i="38" s="1"/>
  <c r="AL162" i="38" s="1"/>
  <c r="AK49" i="38"/>
  <c r="AK88" i="38" s="1"/>
  <c r="AK125" i="38" s="1"/>
  <c r="AK162" i="38" s="1"/>
  <c r="AJ49" i="38"/>
  <c r="AN49" i="38" s="1"/>
  <c r="AG49" i="38"/>
  <c r="AG88" i="38" s="1"/>
  <c r="AG125" i="38" s="1"/>
  <c r="AG162" i="38" s="1"/>
  <c r="AF49" i="38"/>
  <c r="AF88" i="38" s="1"/>
  <c r="AF125" i="38" s="1"/>
  <c r="AF162" i="38" s="1"/>
  <c r="AE49" i="38"/>
  <c r="AE88" i="38" s="1"/>
  <c r="AE125" i="38" s="1"/>
  <c r="AE162" i="38" s="1"/>
  <c r="AD49" i="38"/>
  <c r="AA49" i="38"/>
  <c r="AA88" i="38" s="1"/>
  <c r="AA125" i="38" s="1"/>
  <c r="AA162" i="38" s="1"/>
  <c r="Z49" i="38"/>
  <c r="Z88" i="38" s="1"/>
  <c r="Z125" i="38" s="1"/>
  <c r="Z162" i="38" s="1"/>
  <c r="Y49" i="38"/>
  <c r="X49" i="38"/>
  <c r="U49" i="38"/>
  <c r="U88" i="38" s="1"/>
  <c r="U125" i="38" s="1"/>
  <c r="U162" i="38" s="1"/>
  <c r="T49" i="38"/>
  <c r="T88" i="38" s="1"/>
  <c r="T125" i="38" s="1"/>
  <c r="T162" i="38" s="1"/>
  <c r="S49" i="38"/>
  <c r="S88" i="38" s="1"/>
  <c r="S125" i="38" s="1"/>
  <c r="S162" i="38" s="1"/>
  <c r="R49" i="38"/>
  <c r="O49" i="38"/>
  <c r="O88" i="38" s="1"/>
  <c r="O125" i="38" s="1"/>
  <c r="O162" i="38" s="1"/>
  <c r="O182" i="38" s="1"/>
  <c r="N49" i="38"/>
  <c r="N88" i="38" s="1"/>
  <c r="N125" i="38" s="1"/>
  <c r="M49" i="38"/>
  <c r="M88" i="38" s="1"/>
  <c r="M125" i="38" s="1"/>
  <c r="M162" i="38" s="1"/>
  <c r="L49" i="38"/>
  <c r="I49" i="38"/>
  <c r="I88" i="38" s="1"/>
  <c r="I125" i="38" s="1"/>
  <c r="I162" i="38" s="1"/>
  <c r="H49" i="38"/>
  <c r="H88" i="38" s="1"/>
  <c r="H125" i="38" s="1"/>
  <c r="H162" i="38" s="1"/>
  <c r="G49" i="38"/>
  <c r="G88" i="38" s="1"/>
  <c r="G125" i="38" s="1"/>
  <c r="G162" i="38" s="1"/>
  <c r="F49" i="38"/>
  <c r="DS48" i="38"/>
  <c r="DS87" i="38" s="1"/>
  <c r="DS124" i="38" s="1"/>
  <c r="DS161" i="38" s="1"/>
  <c r="DR48" i="38"/>
  <c r="DR87" i="38" s="1"/>
  <c r="DR124" i="38" s="1"/>
  <c r="DR161" i="38" s="1"/>
  <c r="DQ48" i="38"/>
  <c r="DQ87" i="38" s="1"/>
  <c r="DQ124" i="38" s="1"/>
  <c r="DQ161" i="38" s="1"/>
  <c r="DP48" i="38"/>
  <c r="DP87" i="38" s="1"/>
  <c r="DM48" i="38"/>
  <c r="DM87" i="38" s="1"/>
  <c r="DM124" i="38" s="1"/>
  <c r="DM161" i="38" s="1"/>
  <c r="DL48" i="38"/>
  <c r="DL87" i="38" s="1"/>
  <c r="DL124" i="38" s="1"/>
  <c r="DL161" i="38" s="1"/>
  <c r="DK48" i="38"/>
  <c r="DK87" i="38" s="1"/>
  <c r="DK124" i="38" s="1"/>
  <c r="DK161" i="38" s="1"/>
  <c r="DJ48" i="38"/>
  <c r="DG48" i="38"/>
  <c r="DG87" i="38" s="1"/>
  <c r="DG124" i="38" s="1"/>
  <c r="DG161" i="38" s="1"/>
  <c r="DF48" i="38"/>
  <c r="DF87" i="38" s="1"/>
  <c r="DF124" i="38" s="1"/>
  <c r="DF161" i="38" s="1"/>
  <c r="DE48" i="38"/>
  <c r="DE87" i="38" s="1"/>
  <c r="DE124" i="38" s="1"/>
  <c r="DE161" i="38" s="1"/>
  <c r="DD48" i="38"/>
  <c r="DA48" i="38"/>
  <c r="DA87" i="38" s="1"/>
  <c r="DA124" i="38" s="1"/>
  <c r="DA161" i="38" s="1"/>
  <c r="CZ48" i="38"/>
  <c r="CZ87" i="38" s="1"/>
  <c r="CZ124" i="38" s="1"/>
  <c r="CZ161" i="38" s="1"/>
  <c r="CY48" i="38"/>
  <c r="CY87" i="38" s="1"/>
  <c r="CY124" i="38" s="1"/>
  <c r="CY161" i="38" s="1"/>
  <c r="CX48" i="38"/>
  <c r="CU48" i="38"/>
  <c r="CU87" i="38" s="1"/>
  <c r="CU124" i="38" s="1"/>
  <c r="CU161" i="38" s="1"/>
  <c r="CT48" i="38"/>
  <c r="CT87" i="38" s="1"/>
  <c r="CT124" i="38" s="1"/>
  <c r="CT161" i="38" s="1"/>
  <c r="CS48" i="38"/>
  <c r="CS87" i="38" s="1"/>
  <c r="CS124" i="38" s="1"/>
  <c r="CS161" i="38" s="1"/>
  <c r="CR48" i="38"/>
  <c r="CV48" i="38" s="1"/>
  <c r="CO48" i="38"/>
  <c r="CO87" i="38" s="1"/>
  <c r="CO124" i="38" s="1"/>
  <c r="CO161" i="38" s="1"/>
  <c r="CN48" i="38"/>
  <c r="CN87" i="38" s="1"/>
  <c r="CN124" i="38" s="1"/>
  <c r="CN161" i="38" s="1"/>
  <c r="CM48" i="38"/>
  <c r="CM87" i="38" s="1"/>
  <c r="CM124" i="38" s="1"/>
  <c r="CM161" i="38" s="1"/>
  <c r="CL48" i="38"/>
  <c r="CI48" i="38"/>
  <c r="CI87" i="38" s="1"/>
  <c r="CI124" i="38" s="1"/>
  <c r="CI161" i="38" s="1"/>
  <c r="CH48" i="38"/>
  <c r="CH87" i="38" s="1"/>
  <c r="CH124" i="38" s="1"/>
  <c r="CH161" i="38" s="1"/>
  <c r="CG48" i="38"/>
  <c r="CF48" i="38"/>
  <c r="CC48" i="38"/>
  <c r="CC87" i="38" s="1"/>
  <c r="CC124" i="38" s="1"/>
  <c r="CC161" i="38" s="1"/>
  <c r="CB48" i="38"/>
  <c r="CB87" i="38" s="1"/>
  <c r="CB124" i="38" s="1"/>
  <c r="CB161" i="38" s="1"/>
  <c r="CA48" i="38"/>
  <c r="CA87" i="38" s="1"/>
  <c r="CA124" i="38" s="1"/>
  <c r="CA161" i="38" s="1"/>
  <c r="BZ48" i="38"/>
  <c r="BW48" i="38"/>
  <c r="BW87" i="38" s="1"/>
  <c r="BW124" i="38" s="1"/>
  <c r="BW161" i="38" s="1"/>
  <c r="BV48" i="38"/>
  <c r="BV87" i="38" s="1"/>
  <c r="BV124" i="38" s="1"/>
  <c r="BV161" i="38" s="1"/>
  <c r="BU48" i="38"/>
  <c r="BU87" i="38" s="1"/>
  <c r="BU124" i="38" s="1"/>
  <c r="BU161" i="38" s="1"/>
  <c r="BT48" i="38"/>
  <c r="BQ48" i="38"/>
  <c r="BQ87" i="38" s="1"/>
  <c r="BQ124" i="38" s="1"/>
  <c r="BQ161" i="38" s="1"/>
  <c r="BP48" i="38"/>
  <c r="BP87" i="38" s="1"/>
  <c r="BP124" i="38" s="1"/>
  <c r="BO48" i="38"/>
  <c r="BO87" i="38" s="1"/>
  <c r="BO124" i="38" s="1"/>
  <c r="BN48" i="38"/>
  <c r="BK48" i="38"/>
  <c r="BK87" i="38" s="1"/>
  <c r="BK124" i="38" s="1"/>
  <c r="BK161" i="38" s="1"/>
  <c r="BJ48" i="38"/>
  <c r="BJ87" i="38" s="1"/>
  <c r="BJ124" i="38" s="1"/>
  <c r="BJ161" i="38" s="1"/>
  <c r="BI48" i="38"/>
  <c r="BI87" i="38" s="1"/>
  <c r="BI124" i="38" s="1"/>
  <c r="BI161" i="38" s="1"/>
  <c r="BH48" i="38"/>
  <c r="BH87" i="38" s="1"/>
  <c r="BE48" i="38"/>
  <c r="BE87" i="38" s="1"/>
  <c r="BE124" i="38" s="1"/>
  <c r="BE161" i="38" s="1"/>
  <c r="BD48" i="38"/>
  <c r="BD87" i="38" s="1"/>
  <c r="BD124" i="38" s="1"/>
  <c r="BD161" i="38" s="1"/>
  <c r="BC48" i="38"/>
  <c r="BC87" i="38" s="1"/>
  <c r="BC124" i="38" s="1"/>
  <c r="BC161" i="38" s="1"/>
  <c r="BB48" i="38"/>
  <c r="AY48" i="38"/>
  <c r="AY87" i="38" s="1"/>
  <c r="AY124" i="38" s="1"/>
  <c r="AY161" i="38" s="1"/>
  <c r="AX48" i="38"/>
  <c r="AX87" i="38" s="1"/>
  <c r="AX124" i="38" s="1"/>
  <c r="AX161" i="38" s="1"/>
  <c r="AW48" i="38"/>
  <c r="AW87" i="38" s="1"/>
  <c r="AW124" i="38" s="1"/>
  <c r="AW161" i="38" s="1"/>
  <c r="AV48" i="38"/>
  <c r="AS48" i="38"/>
  <c r="AS87" i="38" s="1"/>
  <c r="AS124" i="38" s="1"/>
  <c r="AS161" i="38" s="1"/>
  <c r="AR48" i="38"/>
  <c r="AR87" i="38" s="1"/>
  <c r="AR124" i="38" s="1"/>
  <c r="AR161" i="38" s="1"/>
  <c r="AQ48" i="38"/>
  <c r="AQ87" i="38" s="1"/>
  <c r="AQ124" i="38" s="1"/>
  <c r="AQ161" i="38" s="1"/>
  <c r="AP48" i="38"/>
  <c r="AM48" i="38"/>
  <c r="AM87" i="38" s="1"/>
  <c r="AM124" i="38" s="1"/>
  <c r="AM161" i="38" s="1"/>
  <c r="AL48" i="38"/>
  <c r="AL87" i="38" s="1"/>
  <c r="AL124" i="38" s="1"/>
  <c r="AL161" i="38" s="1"/>
  <c r="AK48" i="38"/>
  <c r="AK87" i="38" s="1"/>
  <c r="AK124" i="38" s="1"/>
  <c r="AK161" i="38" s="1"/>
  <c r="AJ48" i="38"/>
  <c r="AN48" i="38" s="1"/>
  <c r="AG48" i="38"/>
  <c r="AG87" i="38" s="1"/>
  <c r="AG124" i="38" s="1"/>
  <c r="AG161" i="38" s="1"/>
  <c r="AF48" i="38"/>
  <c r="AF87" i="38" s="1"/>
  <c r="AF124" i="38" s="1"/>
  <c r="AF161" i="38" s="1"/>
  <c r="AE48" i="38"/>
  <c r="AE87" i="38" s="1"/>
  <c r="AE124" i="38" s="1"/>
  <c r="AE161" i="38" s="1"/>
  <c r="AD48" i="38"/>
  <c r="AA48" i="38"/>
  <c r="AA87" i="38" s="1"/>
  <c r="AA124" i="38" s="1"/>
  <c r="AA161" i="38" s="1"/>
  <c r="Z48" i="38"/>
  <c r="Z87" i="38" s="1"/>
  <c r="Z124" i="38" s="1"/>
  <c r="Z161" i="38" s="1"/>
  <c r="Y48" i="38"/>
  <c r="X48" i="38"/>
  <c r="U48" i="38"/>
  <c r="U87" i="38" s="1"/>
  <c r="U124" i="38" s="1"/>
  <c r="U161" i="38" s="1"/>
  <c r="T48" i="38"/>
  <c r="T87" i="38" s="1"/>
  <c r="T124" i="38" s="1"/>
  <c r="T161" i="38" s="1"/>
  <c r="S48" i="38"/>
  <c r="S87" i="38" s="1"/>
  <c r="S124" i="38" s="1"/>
  <c r="S161" i="38" s="1"/>
  <c r="R48" i="38"/>
  <c r="O48" i="38"/>
  <c r="O87" i="38" s="1"/>
  <c r="O124" i="38" s="1"/>
  <c r="O161" i="38" s="1"/>
  <c r="N48" i="38"/>
  <c r="N87" i="38" s="1"/>
  <c r="N124" i="38" s="1"/>
  <c r="N161" i="38" s="1"/>
  <c r="M48" i="38"/>
  <c r="M87" i="38" s="1"/>
  <c r="M124" i="38" s="1"/>
  <c r="M161" i="38" s="1"/>
  <c r="L48" i="38"/>
  <c r="I48" i="38"/>
  <c r="I87" i="38" s="1"/>
  <c r="I124" i="38" s="1"/>
  <c r="I161" i="38" s="1"/>
  <c r="H48" i="38"/>
  <c r="H87" i="38" s="1"/>
  <c r="H124" i="38" s="1"/>
  <c r="H161" i="38" s="1"/>
  <c r="G48" i="38"/>
  <c r="G87" i="38" s="1"/>
  <c r="G124" i="38" s="1"/>
  <c r="G161" i="38" s="1"/>
  <c r="F48" i="38"/>
  <c r="DS47" i="38"/>
  <c r="DS86" i="38" s="1"/>
  <c r="DS123" i="38" s="1"/>
  <c r="DS160" i="38" s="1"/>
  <c r="DR47" i="38"/>
  <c r="DR86" i="38" s="1"/>
  <c r="DR123" i="38" s="1"/>
  <c r="DR160" i="38" s="1"/>
  <c r="DQ47" i="38"/>
  <c r="DQ86" i="38" s="1"/>
  <c r="DQ123" i="38" s="1"/>
  <c r="DQ160" i="38" s="1"/>
  <c r="DP47" i="38"/>
  <c r="DP86" i="38" s="1"/>
  <c r="DM47" i="38"/>
  <c r="DM86" i="38" s="1"/>
  <c r="DM123" i="38" s="1"/>
  <c r="DM160" i="38" s="1"/>
  <c r="DL47" i="38"/>
  <c r="DL86" i="38" s="1"/>
  <c r="DL123" i="38" s="1"/>
  <c r="DL160" i="38" s="1"/>
  <c r="DK47" i="38"/>
  <c r="DK86" i="38" s="1"/>
  <c r="DK123" i="38" s="1"/>
  <c r="DK160" i="38" s="1"/>
  <c r="DJ47" i="38"/>
  <c r="DG47" i="38"/>
  <c r="DG86" i="38" s="1"/>
  <c r="DG123" i="38" s="1"/>
  <c r="DG160" i="38" s="1"/>
  <c r="DF47" i="38"/>
  <c r="DF86" i="38" s="1"/>
  <c r="DF123" i="38" s="1"/>
  <c r="DF160" i="38" s="1"/>
  <c r="DE47" i="38"/>
  <c r="DE86" i="38" s="1"/>
  <c r="DE123" i="38" s="1"/>
  <c r="DE160" i="38" s="1"/>
  <c r="DD47" i="38"/>
  <c r="DA47" i="38"/>
  <c r="DA86" i="38" s="1"/>
  <c r="DA123" i="38" s="1"/>
  <c r="DA160" i="38" s="1"/>
  <c r="CZ47" i="38"/>
  <c r="CZ86" i="38" s="1"/>
  <c r="CZ123" i="38" s="1"/>
  <c r="CZ160" i="38" s="1"/>
  <c r="CY47" i="38"/>
  <c r="CY86" i="38" s="1"/>
  <c r="CY123" i="38" s="1"/>
  <c r="CY160" i="38" s="1"/>
  <c r="CX47" i="38"/>
  <c r="CU47" i="38"/>
  <c r="CU86" i="38" s="1"/>
  <c r="CU123" i="38" s="1"/>
  <c r="CU160" i="38" s="1"/>
  <c r="CT47" i="38"/>
  <c r="CT86" i="38" s="1"/>
  <c r="CT123" i="38" s="1"/>
  <c r="CT160" i="38" s="1"/>
  <c r="CS47" i="38"/>
  <c r="CS86" i="38" s="1"/>
  <c r="CS123" i="38" s="1"/>
  <c r="CS160" i="38" s="1"/>
  <c r="CR47" i="38"/>
  <c r="CV47" i="38" s="1"/>
  <c r="CO47" i="38"/>
  <c r="CO86" i="38" s="1"/>
  <c r="CO123" i="38" s="1"/>
  <c r="CO160" i="38" s="1"/>
  <c r="CN47" i="38"/>
  <c r="CN86" i="38" s="1"/>
  <c r="CN123" i="38" s="1"/>
  <c r="CN160" i="38" s="1"/>
  <c r="CM47" i="38"/>
  <c r="CM86" i="38" s="1"/>
  <c r="CM123" i="38" s="1"/>
  <c r="CM160" i="38" s="1"/>
  <c r="CL47" i="38"/>
  <c r="CI47" i="38"/>
  <c r="CI86" i="38" s="1"/>
  <c r="CI123" i="38" s="1"/>
  <c r="CI160" i="38" s="1"/>
  <c r="CH47" i="38"/>
  <c r="CH86" i="38" s="1"/>
  <c r="CH123" i="38" s="1"/>
  <c r="CH160" i="38" s="1"/>
  <c r="CG47" i="38"/>
  <c r="CF47" i="38"/>
  <c r="CC47" i="38"/>
  <c r="CC86" i="38" s="1"/>
  <c r="CC123" i="38" s="1"/>
  <c r="CC160" i="38" s="1"/>
  <c r="CB47" i="38"/>
  <c r="CB86" i="38" s="1"/>
  <c r="CB123" i="38" s="1"/>
  <c r="CB160" i="38" s="1"/>
  <c r="CA47" i="38"/>
  <c r="CA86" i="38" s="1"/>
  <c r="CA123" i="38" s="1"/>
  <c r="CA160" i="38" s="1"/>
  <c r="BZ47" i="38"/>
  <c r="BW47" i="38"/>
  <c r="BW86" i="38" s="1"/>
  <c r="BW123" i="38" s="1"/>
  <c r="BW160" i="38" s="1"/>
  <c r="BV47" i="38"/>
  <c r="BV86" i="38" s="1"/>
  <c r="BV123" i="38" s="1"/>
  <c r="BV160" i="38" s="1"/>
  <c r="BU47" i="38"/>
  <c r="BU86" i="38" s="1"/>
  <c r="BU123" i="38" s="1"/>
  <c r="BU160" i="38" s="1"/>
  <c r="BT47" i="38"/>
  <c r="BQ47" i="38"/>
  <c r="BQ86" i="38" s="1"/>
  <c r="BQ123" i="38" s="1"/>
  <c r="BQ160" i="38" s="1"/>
  <c r="BP47" i="38"/>
  <c r="BP86" i="38" s="1"/>
  <c r="BP123" i="38" s="1"/>
  <c r="BP160" i="38" s="1"/>
  <c r="BO47" i="38"/>
  <c r="BO86" i="38" s="1"/>
  <c r="BO123" i="38" s="1"/>
  <c r="BO160" i="38" s="1"/>
  <c r="BN47" i="38"/>
  <c r="BK47" i="38"/>
  <c r="BK86" i="38" s="1"/>
  <c r="BK123" i="38" s="1"/>
  <c r="BK160" i="38" s="1"/>
  <c r="BJ47" i="38"/>
  <c r="BJ86" i="38" s="1"/>
  <c r="BJ123" i="38" s="1"/>
  <c r="BJ160" i="38" s="1"/>
  <c r="BI47" i="38"/>
  <c r="BI86" i="38" s="1"/>
  <c r="BI123" i="38" s="1"/>
  <c r="BI160" i="38" s="1"/>
  <c r="BH47" i="38"/>
  <c r="BH86" i="38" s="1"/>
  <c r="BE47" i="38"/>
  <c r="BE86" i="38" s="1"/>
  <c r="BE123" i="38" s="1"/>
  <c r="BE160" i="38" s="1"/>
  <c r="BD47" i="38"/>
  <c r="BD86" i="38" s="1"/>
  <c r="BD123" i="38" s="1"/>
  <c r="BD160" i="38" s="1"/>
  <c r="BC47" i="38"/>
  <c r="BC86" i="38" s="1"/>
  <c r="BC123" i="38" s="1"/>
  <c r="BB47" i="38"/>
  <c r="AY47" i="38"/>
  <c r="AY86" i="38" s="1"/>
  <c r="AY123" i="38" s="1"/>
  <c r="AY160" i="38" s="1"/>
  <c r="AX47" i="38"/>
  <c r="AX86" i="38" s="1"/>
  <c r="AX123" i="38" s="1"/>
  <c r="AX160" i="38" s="1"/>
  <c r="AW47" i="38"/>
  <c r="AW86" i="38" s="1"/>
  <c r="AW123" i="38" s="1"/>
  <c r="AW160" i="38" s="1"/>
  <c r="AV47" i="38"/>
  <c r="AS47" i="38"/>
  <c r="AS86" i="38" s="1"/>
  <c r="AS123" i="38" s="1"/>
  <c r="AS160" i="38" s="1"/>
  <c r="AR47" i="38"/>
  <c r="AR86" i="38" s="1"/>
  <c r="AR123" i="38" s="1"/>
  <c r="AR160" i="38" s="1"/>
  <c r="AQ47" i="38"/>
  <c r="AQ86" i="38" s="1"/>
  <c r="AQ123" i="38" s="1"/>
  <c r="AQ160" i="38" s="1"/>
  <c r="AP47" i="38"/>
  <c r="AM47" i="38"/>
  <c r="AM86" i="38" s="1"/>
  <c r="AM123" i="38" s="1"/>
  <c r="AM160" i="38" s="1"/>
  <c r="AL47" i="38"/>
  <c r="AL86" i="38" s="1"/>
  <c r="AL123" i="38" s="1"/>
  <c r="AL160" i="38" s="1"/>
  <c r="AK47" i="38"/>
  <c r="AK86" i="38" s="1"/>
  <c r="AK123" i="38" s="1"/>
  <c r="AK160" i="38" s="1"/>
  <c r="AJ47" i="38"/>
  <c r="AN47" i="38" s="1"/>
  <c r="AG47" i="38"/>
  <c r="AG86" i="38" s="1"/>
  <c r="AG123" i="38" s="1"/>
  <c r="AG160" i="38" s="1"/>
  <c r="AF47" i="38"/>
  <c r="AF86" i="38" s="1"/>
  <c r="AF123" i="38" s="1"/>
  <c r="AF160" i="38" s="1"/>
  <c r="AE47" i="38"/>
  <c r="AE86" i="38" s="1"/>
  <c r="AE123" i="38" s="1"/>
  <c r="AE160" i="38" s="1"/>
  <c r="AD47" i="38"/>
  <c r="AA47" i="38"/>
  <c r="AA86" i="38" s="1"/>
  <c r="AA123" i="38" s="1"/>
  <c r="AA160" i="38" s="1"/>
  <c r="Z47" i="38"/>
  <c r="Z86" i="38" s="1"/>
  <c r="Z123" i="38" s="1"/>
  <c r="Z160" i="38" s="1"/>
  <c r="Y47" i="38"/>
  <c r="X47" i="38"/>
  <c r="AB47" i="38" s="1"/>
  <c r="U47" i="38"/>
  <c r="U86" i="38" s="1"/>
  <c r="U123" i="38" s="1"/>
  <c r="U160" i="38" s="1"/>
  <c r="T47" i="38"/>
  <c r="T86" i="38" s="1"/>
  <c r="T123" i="38" s="1"/>
  <c r="T160" i="38" s="1"/>
  <c r="S47" i="38"/>
  <c r="S86" i="38" s="1"/>
  <c r="S123" i="38" s="1"/>
  <c r="S160" i="38" s="1"/>
  <c r="R47" i="38"/>
  <c r="O47" i="38"/>
  <c r="O86" i="38" s="1"/>
  <c r="O123" i="38" s="1"/>
  <c r="O160" i="38" s="1"/>
  <c r="N47" i="38"/>
  <c r="N86" i="38" s="1"/>
  <c r="N123" i="38" s="1"/>
  <c r="N160" i="38" s="1"/>
  <c r="M47" i="38"/>
  <c r="M86" i="38" s="1"/>
  <c r="M123" i="38" s="1"/>
  <c r="M160" i="38" s="1"/>
  <c r="L47" i="38"/>
  <c r="I47" i="38"/>
  <c r="I86" i="38" s="1"/>
  <c r="I123" i="38" s="1"/>
  <c r="I160" i="38" s="1"/>
  <c r="H47" i="38"/>
  <c r="H86" i="38" s="1"/>
  <c r="H123" i="38" s="1"/>
  <c r="H160" i="38" s="1"/>
  <c r="G47" i="38"/>
  <c r="G86" i="38" s="1"/>
  <c r="G123" i="38" s="1"/>
  <c r="G160" i="38" s="1"/>
  <c r="F47" i="38"/>
  <c r="DS45" i="38"/>
  <c r="DS84" i="38" s="1"/>
  <c r="DS121" i="38" s="1"/>
  <c r="DS158" i="38" s="1"/>
  <c r="DR45" i="38"/>
  <c r="DR84" i="38" s="1"/>
  <c r="DR121" i="38" s="1"/>
  <c r="DR158" i="38" s="1"/>
  <c r="DQ45" i="38"/>
  <c r="DQ84" i="38" s="1"/>
  <c r="DQ121" i="38" s="1"/>
  <c r="DQ158" i="38" s="1"/>
  <c r="DM45" i="38"/>
  <c r="DM84" i="38" s="1"/>
  <c r="DM121" i="38" s="1"/>
  <c r="DM158" i="38" s="1"/>
  <c r="DL45" i="38"/>
  <c r="DL84" i="38" s="1"/>
  <c r="DL121" i="38" s="1"/>
  <c r="DL158" i="38" s="1"/>
  <c r="DK45" i="38"/>
  <c r="DK84" i="38" s="1"/>
  <c r="DK121" i="38" s="1"/>
  <c r="DK158" i="38" s="1"/>
  <c r="DG45" i="38"/>
  <c r="DG84" i="38" s="1"/>
  <c r="DG121" i="38" s="1"/>
  <c r="DG158" i="38" s="1"/>
  <c r="DF45" i="38"/>
  <c r="DF84" i="38" s="1"/>
  <c r="DF121" i="38" s="1"/>
  <c r="DF158" i="38" s="1"/>
  <c r="DE45" i="38"/>
  <c r="DE84" i="38" s="1"/>
  <c r="DE121" i="38" s="1"/>
  <c r="DE158" i="38" s="1"/>
  <c r="DA45" i="38"/>
  <c r="DA84" i="38" s="1"/>
  <c r="DA121" i="38" s="1"/>
  <c r="DA158" i="38" s="1"/>
  <c r="CZ45" i="38"/>
  <c r="CZ84" i="38" s="1"/>
  <c r="CZ121" i="38" s="1"/>
  <c r="CZ158" i="38" s="1"/>
  <c r="CY45" i="38"/>
  <c r="CY84" i="38" s="1"/>
  <c r="CY121" i="38" s="1"/>
  <c r="CY158" i="38" s="1"/>
  <c r="CU45" i="38"/>
  <c r="CU84" i="38" s="1"/>
  <c r="CU121" i="38" s="1"/>
  <c r="CU158" i="38" s="1"/>
  <c r="CT45" i="38"/>
  <c r="CT84" i="38" s="1"/>
  <c r="CT121" i="38" s="1"/>
  <c r="CT158" i="38" s="1"/>
  <c r="CS45" i="38"/>
  <c r="CS84" i="38" s="1"/>
  <c r="CS121" i="38" s="1"/>
  <c r="CS158" i="38" s="1"/>
  <c r="CO45" i="38"/>
  <c r="CO84" i="38" s="1"/>
  <c r="CO121" i="38" s="1"/>
  <c r="CO158" i="38" s="1"/>
  <c r="CN45" i="38"/>
  <c r="CN84" i="38" s="1"/>
  <c r="CN121" i="38" s="1"/>
  <c r="CN158" i="38" s="1"/>
  <c r="CM45" i="38"/>
  <c r="CM84" i="38" s="1"/>
  <c r="CM121" i="38" s="1"/>
  <c r="CM158" i="38" s="1"/>
  <c r="CI45" i="38"/>
  <c r="CI84" i="38" s="1"/>
  <c r="CI121" i="38" s="1"/>
  <c r="CI158" i="38" s="1"/>
  <c r="CH45" i="38"/>
  <c r="CH84" i="38" s="1"/>
  <c r="CH121" i="38" s="1"/>
  <c r="CH158" i="38" s="1"/>
  <c r="CG45" i="38"/>
  <c r="CC45" i="38"/>
  <c r="CC84" i="38" s="1"/>
  <c r="CC121" i="38" s="1"/>
  <c r="CC158" i="38" s="1"/>
  <c r="CB45" i="38"/>
  <c r="CB84" i="38" s="1"/>
  <c r="CB121" i="38" s="1"/>
  <c r="CB158" i="38" s="1"/>
  <c r="CA45" i="38"/>
  <c r="CA84" i="38" s="1"/>
  <c r="CA121" i="38" s="1"/>
  <c r="CA158" i="38" s="1"/>
  <c r="BW45" i="38"/>
  <c r="BW84" i="38" s="1"/>
  <c r="BW121" i="38" s="1"/>
  <c r="BW158" i="38" s="1"/>
  <c r="BV45" i="38"/>
  <c r="BV84" i="38" s="1"/>
  <c r="BV121" i="38" s="1"/>
  <c r="BV158" i="38" s="1"/>
  <c r="BU45" i="38"/>
  <c r="BU84" i="38" s="1"/>
  <c r="BU121" i="38" s="1"/>
  <c r="BU158" i="38" s="1"/>
  <c r="BQ45" i="38"/>
  <c r="BQ84" i="38" s="1"/>
  <c r="BQ121" i="38" s="1"/>
  <c r="BQ158" i="38" s="1"/>
  <c r="BP45" i="38"/>
  <c r="BP84" i="38" s="1"/>
  <c r="BP121" i="38" s="1"/>
  <c r="BP158" i="38" s="1"/>
  <c r="BO45" i="38"/>
  <c r="BO84" i="38" s="1"/>
  <c r="BO121" i="38" s="1"/>
  <c r="BO158" i="38" s="1"/>
  <c r="BK45" i="38"/>
  <c r="BK84" i="38" s="1"/>
  <c r="BK121" i="38" s="1"/>
  <c r="BK158" i="38" s="1"/>
  <c r="BJ45" i="38"/>
  <c r="BJ84" i="38" s="1"/>
  <c r="BJ121" i="38" s="1"/>
  <c r="BJ158" i="38" s="1"/>
  <c r="BI45" i="38"/>
  <c r="BI84" i="38" s="1"/>
  <c r="BI121" i="38" s="1"/>
  <c r="BI158" i="38" s="1"/>
  <c r="BE45" i="38"/>
  <c r="BE84" i="38" s="1"/>
  <c r="BE121" i="38" s="1"/>
  <c r="BE158" i="38" s="1"/>
  <c r="BD45" i="38"/>
  <c r="BD84" i="38" s="1"/>
  <c r="BD121" i="38" s="1"/>
  <c r="BD158" i="38" s="1"/>
  <c r="BC45" i="38"/>
  <c r="BC84" i="38" s="1"/>
  <c r="BC121" i="38" s="1"/>
  <c r="BC158" i="38" s="1"/>
  <c r="AY45" i="38"/>
  <c r="AY84" i="38" s="1"/>
  <c r="AY121" i="38" s="1"/>
  <c r="AY158" i="38" s="1"/>
  <c r="AX45" i="38"/>
  <c r="AX84" i="38" s="1"/>
  <c r="AX121" i="38" s="1"/>
  <c r="AX158" i="38" s="1"/>
  <c r="AW45" i="38"/>
  <c r="AW84" i="38" s="1"/>
  <c r="AW121" i="38" s="1"/>
  <c r="AW158" i="38" s="1"/>
  <c r="AS45" i="38"/>
  <c r="AS84" i="38" s="1"/>
  <c r="AS121" i="38" s="1"/>
  <c r="AS158" i="38" s="1"/>
  <c r="AR45" i="38"/>
  <c r="AR84" i="38" s="1"/>
  <c r="AR121" i="38" s="1"/>
  <c r="AR158" i="38" s="1"/>
  <c r="AQ45" i="38"/>
  <c r="AQ84" i="38" s="1"/>
  <c r="AQ121" i="38" s="1"/>
  <c r="AQ158" i="38" s="1"/>
  <c r="AM45" i="38"/>
  <c r="AM84" i="38" s="1"/>
  <c r="AM121" i="38" s="1"/>
  <c r="AM158" i="38" s="1"/>
  <c r="AL45" i="38"/>
  <c r="AL84" i="38" s="1"/>
  <c r="AL121" i="38" s="1"/>
  <c r="AL158" i="38" s="1"/>
  <c r="AK45" i="38"/>
  <c r="AK84" i="38" s="1"/>
  <c r="AK121" i="38" s="1"/>
  <c r="AK158" i="38" s="1"/>
  <c r="AG45" i="38"/>
  <c r="AG84" i="38" s="1"/>
  <c r="AG121" i="38" s="1"/>
  <c r="AG158" i="38" s="1"/>
  <c r="AF45" i="38"/>
  <c r="AF84" i="38" s="1"/>
  <c r="AF121" i="38" s="1"/>
  <c r="AF158" i="38" s="1"/>
  <c r="AE45" i="38"/>
  <c r="AE84" i="38" s="1"/>
  <c r="AE121" i="38" s="1"/>
  <c r="AE158" i="38" s="1"/>
  <c r="AA45" i="38"/>
  <c r="AA84" i="38" s="1"/>
  <c r="AA121" i="38" s="1"/>
  <c r="Z45" i="38"/>
  <c r="Z84" i="38" s="1"/>
  <c r="Z121" i="38" s="1"/>
  <c r="Y45" i="38"/>
  <c r="U45" i="38"/>
  <c r="U84" i="38" s="1"/>
  <c r="U121" i="38" s="1"/>
  <c r="U158" i="38" s="1"/>
  <c r="T45" i="38"/>
  <c r="T84" i="38" s="1"/>
  <c r="T121" i="38" s="1"/>
  <c r="T158" i="38" s="1"/>
  <c r="S45" i="38"/>
  <c r="S84" i="38" s="1"/>
  <c r="S121" i="38" s="1"/>
  <c r="S158" i="38" s="1"/>
  <c r="O45" i="38"/>
  <c r="O84" i="38" s="1"/>
  <c r="O121" i="38" s="1"/>
  <c r="O158" i="38" s="1"/>
  <c r="N45" i="38"/>
  <c r="N84" i="38" s="1"/>
  <c r="N121" i="38" s="1"/>
  <c r="N158" i="38" s="1"/>
  <c r="M45" i="38"/>
  <c r="M84" i="38" s="1"/>
  <c r="M121" i="38" s="1"/>
  <c r="M158" i="38" s="1"/>
  <c r="I45" i="38"/>
  <c r="I84" i="38" s="1"/>
  <c r="I121" i="38" s="1"/>
  <c r="I158" i="38" s="1"/>
  <c r="H45" i="38"/>
  <c r="H84" i="38" s="1"/>
  <c r="H121" i="38" s="1"/>
  <c r="H158" i="38" s="1"/>
  <c r="G45" i="38"/>
  <c r="G84" i="38" s="1"/>
  <c r="G121" i="38" s="1"/>
  <c r="G158" i="38" s="1"/>
  <c r="DT32" i="38"/>
  <c r="DN32" i="38"/>
  <c r="DH32" i="38"/>
  <c r="DB32" i="38"/>
  <c r="CV32" i="38"/>
  <c r="CP32" i="38"/>
  <c r="CJ32" i="38"/>
  <c r="CD32" i="38"/>
  <c r="BX32" i="38"/>
  <c r="BR32" i="38"/>
  <c r="BL32" i="38"/>
  <c r="BF32" i="38"/>
  <c r="AZ32" i="38"/>
  <c r="AT32" i="38"/>
  <c r="AN32" i="38"/>
  <c r="AH32" i="38"/>
  <c r="AB32" i="38"/>
  <c r="V32" i="38"/>
  <c r="P32" i="38"/>
  <c r="J32" i="38"/>
  <c r="DT31" i="38"/>
  <c r="DN31" i="38"/>
  <c r="DH31" i="38"/>
  <c r="DB31" i="38"/>
  <c r="CV31" i="38"/>
  <c r="CP31" i="38"/>
  <c r="CJ31" i="38"/>
  <c r="CD31" i="38"/>
  <c r="BX31" i="38"/>
  <c r="BR31" i="38"/>
  <c r="BL31" i="38"/>
  <c r="BF31" i="38"/>
  <c r="AZ31" i="38"/>
  <c r="AT31" i="38"/>
  <c r="AN31" i="38"/>
  <c r="AH31" i="38"/>
  <c r="AB31" i="38"/>
  <c r="V31" i="38"/>
  <c r="P31" i="38"/>
  <c r="J31" i="38"/>
  <c r="DT30" i="38"/>
  <c r="DN30" i="38"/>
  <c r="DH30" i="38"/>
  <c r="DB30" i="38"/>
  <c r="CV30" i="38"/>
  <c r="CP30" i="38"/>
  <c r="CJ30" i="38"/>
  <c r="CD30" i="38"/>
  <c r="BX30" i="38"/>
  <c r="BR30" i="38"/>
  <c r="BL30" i="38"/>
  <c r="BF30" i="38"/>
  <c r="AZ30" i="38"/>
  <c r="AT30" i="38"/>
  <c r="AN30" i="38"/>
  <c r="AH30" i="38"/>
  <c r="AB30" i="38"/>
  <c r="V30" i="38"/>
  <c r="P30" i="38"/>
  <c r="J30" i="38"/>
  <c r="DT29" i="38"/>
  <c r="DN29" i="38"/>
  <c r="DH29" i="38"/>
  <c r="DB29" i="38"/>
  <c r="CV29" i="38"/>
  <c r="CP29" i="38"/>
  <c r="CJ29" i="38"/>
  <c r="CD29" i="38"/>
  <c r="BX29" i="38"/>
  <c r="BR29" i="38"/>
  <c r="BL29" i="38"/>
  <c r="BF29" i="38"/>
  <c r="AZ29" i="38"/>
  <c r="AT29" i="38"/>
  <c r="AN29" i="38"/>
  <c r="AH29" i="38"/>
  <c r="AB29" i="38"/>
  <c r="V29" i="38"/>
  <c r="P29" i="38"/>
  <c r="J29" i="38"/>
  <c r="DT27" i="38"/>
  <c r="DN27" i="38"/>
  <c r="DH27" i="38"/>
  <c r="DB27" i="38"/>
  <c r="CV27" i="38"/>
  <c r="CP27" i="38"/>
  <c r="CJ27" i="38"/>
  <c r="CD27" i="38"/>
  <c r="BX27" i="38"/>
  <c r="BR27" i="38"/>
  <c r="BL27" i="38"/>
  <c r="BF27" i="38"/>
  <c r="AZ27" i="38"/>
  <c r="AT27" i="38"/>
  <c r="AN27" i="38"/>
  <c r="AH27" i="38"/>
  <c r="AB27" i="38"/>
  <c r="V27" i="38"/>
  <c r="P27" i="38"/>
  <c r="J27" i="38"/>
  <c r="DS23" i="38"/>
  <c r="DR23" i="38"/>
  <c r="DQ23" i="38"/>
  <c r="DP23" i="38"/>
  <c r="DM23" i="38"/>
  <c r="DL23" i="38"/>
  <c r="DK23" i="38"/>
  <c r="DJ23" i="38"/>
  <c r="DG23" i="38"/>
  <c r="DF23" i="38"/>
  <c r="DE23" i="38"/>
  <c r="DD23" i="38"/>
  <c r="DA23" i="38"/>
  <c r="CZ23" i="38"/>
  <c r="CY23" i="38"/>
  <c r="CX23" i="38"/>
  <c r="CU23" i="38"/>
  <c r="CT23" i="38"/>
  <c r="CS23" i="38"/>
  <c r="CR23" i="38"/>
  <c r="CO23" i="38"/>
  <c r="CN23" i="38"/>
  <c r="CM23" i="38"/>
  <c r="CL23" i="38"/>
  <c r="CI23" i="38"/>
  <c r="CH23" i="38"/>
  <c r="CG23" i="38"/>
  <c r="CF23" i="38"/>
  <c r="CC23" i="38"/>
  <c r="CB23" i="38"/>
  <c r="CA23" i="38"/>
  <c r="BZ23" i="38"/>
  <c r="BW23" i="38"/>
  <c r="BV23" i="38"/>
  <c r="BU23" i="38"/>
  <c r="BT23" i="38"/>
  <c r="BQ23" i="38"/>
  <c r="BP23" i="38"/>
  <c r="BO23" i="38"/>
  <c r="BN23" i="38"/>
  <c r="BK23" i="38"/>
  <c r="BJ23" i="38"/>
  <c r="BI23" i="38"/>
  <c r="BH23" i="38"/>
  <c r="BE23" i="38"/>
  <c r="BD23" i="38"/>
  <c r="BC23" i="38"/>
  <c r="BB23" i="38"/>
  <c r="AY23" i="38"/>
  <c r="AX23" i="38"/>
  <c r="AW23" i="38"/>
  <c r="AV23" i="38"/>
  <c r="AS23" i="38"/>
  <c r="AR23" i="38"/>
  <c r="AQ23" i="38"/>
  <c r="AP23" i="38"/>
  <c r="AM23" i="38"/>
  <c r="AL23" i="38"/>
  <c r="AK23" i="38"/>
  <c r="AJ23" i="38"/>
  <c r="AG23" i="38"/>
  <c r="AF23" i="38"/>
  <c r="AE23" i="38"/>
  <c r="AD23" i="38"/>
  <c r="AA23" i="38"/>
  <c r="Z23" i="38"/>
  <c r="Y23" i="38"/>
  <c r="X23" i="38"/>
  <c r="U23" i="38"/>
  <c r="T23" i="38"/>
  <c r="S23" i="38"/>
  <c r="R23" i="38"/>
  <c r="O23" i="38"/>
  <c r="N23" i="38"/>
  <c r="M23" i="38"/>
  <c r="L23" i="38"/>
  <c r="I23" i="38"/>
  <c r="H23" i="38"/>
  <c r="G23" i="38"/>
  <c r="F23" i="38"/>
  <c r="DS22" i="38"/>
  <c r="DR22" i="38"/>
  <c r="DQ22" i="38"/>
  <c r="DP22" i="38"/>
  <c r="DM22" i="38"/>
  <c r="DL22" i="38"/>
  <c r="DK22" i="38"/>
  <c r="DJ22" i="38"/>
  <c r="DG22" i="38"/>
  <c r="DF22" i="38"/>
  <c r="DE22" i="38"/>
  <c r="DD22" i="38"/>
  <c r="DA22" i="38"/>
  <c r="CZ22" i="38"/>
  <c r="CY22" i="38"/>
  <c r="CX22" i="38"/>
  <c r="CU22" i="38"/>
  <c r="CT22" i="38"/>
  <c r="CS22" i="38"/>
  <c r="CR22" i="38"/>
  <c r="CO22" i="38"/>
  <c r="CN22" i="38"/>
  <c r="CM22" i="38"/>
  <c r="CL22" i="38"/>
  <c r="CI22" i="38"/>
  <c r="CH22" i="38"/>
  <c r="CG22" i="38"/>
  <c r="CF22" i="38"/>
  <c r="CC22" i="38"/>
  <c r="CB22" i="38"/>
  <c r="CA22" i="38"/>
  <c r="BZ22" i="38"/>
  <c r="BW22" i="38"/>
  <c r="BV22" i="38"/>
  <c r="BU22" i="38"/>
  <c r="BT22" i="38"/>
  <c r="BQ22" i="38"/>
  <c r="BP22" i="38"/>
  <c r="BO22" i="38"/>
  <c r="BN22" i="38"/>
  <c r="BK22" i="38"/>
  <c r="BJ22" i="38"/>
  <c r="BI22" i="38"/>
  <c r="BH22" i="38"/>
  <c r="BE22" i="38"/>
  <c r="BD22" i="38"/>
  <c r="BC22" i="38"/>
  <c r="BB22" i="38"/>
  <c r="AY22" i="38"/>
  <c r="AX22" i="38"/>
  <c r="AW22" i="38"/>
  <c r="AV22" i="38"/>
  <c r="AS22" i="38"/>
  <c r="AR22" i="38"/>
  <c r="AQ22" i="38"/>
  <c r="AP22" i="38"/>
  <c r="AM22" i="38"/>
  <c r="AL22" i="38"/>
  <c r="AK22" i="38"/>
  <c r="AJ22" i="38"/>
  <c r="AG22" i="38"/>
  <c r="AF22" i="38"/>
  <c r="AE22" i="38"/>
  <c r="AD22" i="38"/>
  <c r="AA22" i="38"/>
  <c r="Z22" i="38"/>
  <c r="Y22" i="38"/>
  <c r="X22" i="38"/>
  <c r="U22" i="38"/>
  <c r="T22" i="38"/>
  <c r="S22" i="38"/>
  <c r="R22" i="38"/>
  <c r="O22" i="38"/>
  <c r="N22" i="38"/>
  <c r="M22" i="38"/>
  <c r="L22" i="38"/>
  <c r="I22" i="38"/>
  <c r="H22" i="38"/>
  <c r="G22" i="38"/>
  <c r="F22" i="38"/>
  <c r="AN18" i="38"/>
  <c r="AN17" i="38"/>
  <c r="DT16" i="38"/>
  <c r="AB16" i="38"/>
  <c r="DT15" i="38"/>
  <c r="DT17" i="38" s="1"/>
  <c r="BR15" i="38"/>
  <c r="BR16" i="38" s="1"/>
  <c r="BL15" i="38"/>
  <c r="BL17" i="38" s="1"/>
  <c r="AN15" i="38"/>
  <c r="AN16" i="38" s="1"/>
  <c r="AB15" i="38"/>
  <c r="AB17" i="38" s="1"/>
  <c r="CV14" i="38"/>
  <c r="CJ14" i="38"/>
  <c r="BX14" i="38"/>
  <c r="BL14" i="38"/>
  <c r="P14" i="38"/>
  <c r="J14" i="38"/>
  <c r="DT12" i="38"/>
  <c r="DN12" i="38"/>
  <c r="DH12" i="38"/>
  <c r="DB12" i="38"/>
  <c r="CV12" i="38"/>
  <c r="CP12" i="38"/>
  <c r="CJ12" i="38"/>
  <c r="CD12" i="38"/>
  <c r="BX12" i="38"/>
  <c r="BR12" i="38"/>
  <c r="BL12" i="38"/>
  <c r="BF12" i="38"/>
  <c r="AZ12" i="38"/>
  <c r="AT12" i="38"/>
  <c r="AN12" i="38"/>
  <c r="AH12" i="38"/>
  <c r="AB12" i="38"/>
  <c r="V12" i="38"/>
  <c r="P12" i="38"/>
  <c r="J12" i="38"/>
  <c r="DT11" i="38"/>
  <c r="DN11" i="38"/>
  <c r="DH11" i="38"/>
  <c r="DB11" i="38"/>
  <c r="CV11" i="38"/>
  <c r="CP11" i="38"/>
  <c r="CJ11" i="38"/>
  <c r="CD11" i="38"/>
  <c r="BX11" i="38"/>
  <c r="BR11" i="38"/>
  <c r="BL11" i="38"/>
  <c r="BF11" i="38"/>
  <c r="AZ11" i="38"/>
  <c r="AT11" i="38"/>
  <c r="AN11" i="38"/>
  <c r="AH11" i="38"/>
  <c r="AB11" i="38"/>
  <c r="V11" i="38"/>
  <c r="P11" i="38"/>
  <c r="J11" i="38"/>
  <c r="DT10" i="38"/>
  <c r="DN10" i="38"/>
  <c r="DH10" i="38"/>
  <c r="DB10" i="38"/>
  <c r="CV10" i="38"/>
  <c r="CP10" i="38"/>
  <c r="CJ10" i="38"/>
  <c r="CD10" i="38"/>
  <c r="BX10" i="38"/>
  <c r="BR10" i="38"/>
  <c r="BL10" i="38"/>
  <c r="BF10" i="38"/>
  <c r="AZ10" i="38"/>
  <c r="AT10" i="38"/>
  <c r="AN10" i="38"/>
  <c r="AH10" i="38"/>
  <c r="AB10" i="38"/>
  <c r="V10" i="38"/>
  <c r="P10" i="38"/>
  <c r="J10" i="38"/>
  <c r="DT9" i="38"/>
  <c r="DN9" i="38"/>
  <c r="DH9" i="38"/>
  <c r="DB9" i="38"/>
  <c r="CV9" i="38"/>
  <c r="CP9" i="38"/>
  <c r="CJ9" i="38"/>
  <c r="CD9" i="38"/>
  <c r="BX9" i="38"/>
  <c r="BR9" i="38"/>
  <c r="BL9" i="38"/>
  <c r="BF9" i="38"/>
  <c r="AZ9" i="38"/>
  <c r="AT9" i="38"/>
  <c r="AN9" i="38"/>
  <c r="AH9" i="38"/>
  <c r="AB9" i="38"/>
  <c r="V9" i="38"/>
  <c r="P9" i="38"/>
  <c r="J9" i="38"/>
  <c r="DT6" i="38"/>
  <c r="DN6" i="38"/>
  <c r="DH6" i="38"/>
  <c r="DB6" i="38"/>
  <c r="CV6" i="38"/>
  <c r="CP6" i="38"/>
  <c r="CJ6" i="38"/>
  <c r="CD6" i="38"/>
  <c r="BX6" i="38"/>
  <c r="BR6" i="38"/>
  <c r="BL6" i="38"/>
  <c r="BF6" i="38"/>
  <c r="AZ6" i="38"/>
  <c r="AT6" i="38"/>
  <c r="AN6" i="38"/>
  <c r="AH6" i="38"/>
  <c r="AB6" i="38"/>
  <c r="V6" i="38"/>
  <c r="P6" i="38"/>
  <c r="J6" i="38"/>
  <c r="DS5" i="38"/>
  <c r="DT14" i="38" s="1"/>
  <c r="DR5" i="38"/>
  <c r="DQ5" i="38"/>
  <c r="DM5" i="38"/>
  <c r="DL5" i="38"/>
  <c r="DN15" i="38" s="1"/>
  <c r="DK5" i="38"/>
  <c r="DN14" i="38" s="1"/>
  <c r="DG5" i="38"/>
  <c r="DF5" i="38"/>
  <c r="DH15" i="38" s="1"/>
  <c r="DE5" i="38"/>
  <c r="DA5" i="38"/>
  <c r="CZ5" i="38"/>
  <c r="DB15" i="38" s="1"/>
  <c r="CY5" i="38"/>
  <c r="DB14" i="38" s="1"/>
  <c r="CU5" i="38"/>
  <c r="CT5" i="38"/>
  <c r="CV15" i="38" s="1"/>
  <c r="CS5" i="38"/>
  <c r="CO5" i="38"/>
  <c r="CN5" i="38"/>
  <c r="CP15" i="38" s="1"/>
  <c r="CM5" i="38"/>
  <c r="CP14" i="38" s="1"/>
  <c r="CI5" i="38"/>
  <c r="CH5" i="38"/>
  <c r="CJ15" i="38" s="1"/>
  <c r="CG5" i="38"/>
  <c r="CC5" i="38"/>
  <c r="CB5" i="38"/>
  <c r="CD15" i="38" s="1"/>
  <c r="CA5" i="38"/>
  <c r="CD14" i="38" s="1"/>
  <c r="BW5" i="38"/>
  <c r="BV5" i="38"/>
  <c r="BX15" i="38" s="1"/>
  <c r="BU5" i="38"/>
  <c r="BQ5" i="38"/>
  <c r="BP5" i="38"/>
  <c r="BO5" i="38"/>
  <c r="BR14" i="38" s="1"/>
  <c r="BK5" i="38"/>
  <c r="BJ5" i="38"/>
  <c r="BI5" i="38"/>
  <c r="BE5" i="38"/>
  <c r="BD5" i="38"/>
  <c r="BF15" i="38" s="1"/>
  <c r="BC5" i="38"/>
  <c r="BF14" i="38" s="1"/>
  <c r="AY5" i="38"/>
  <c r="AX5" i="38"/>
  <c r="AZ15" i="38" s="1"/>
  <c r="AW5" i="38"/>
  <c r="AS5" i="38"/>
  <c r="AR5" i="38"/>
  <c r="AT15" i="38" s="1"/>
  <c r="AQ5" i="38"/>
  <c r="AT14" i="38" s="1"/>
  <c r="AM5" i="38"/>
  <c r="AN14" i="38" s="1"/>
  <c r="AL5" i="38"/>
  <c r="AK5" i="38"/>
  <c r="AG5" i="38"/>
  <c r="AF5" i="38"/>
  <c r="AH15" i="38" s="1"/>
  <c r="AE5" i="38"/>
  <c r="AH14" i="38" s="1"/>
  <c r="AA5" i="38"/>
  <c r="AB14" i="38" s="1"/>
  <c r="Z5" i="38"/>
  <c r="Y5" i="38"/>
  <c r="U5" i="38"/>
  <c r="T5" i="38"/>
  <c r="V15" i="38" s="1"/>
  <c r="S5" i="38"/>
  <c r="V14" i="38" s="1"/>
  <c r="O5" i="38"/>
  <c r="N5" i="38"/>
  <c r="P15" i="38" s="1"/>
  <c r="M5" i="38"/>
  <c r="I5" i="38"/>
  <c r="H5" i="38"/>
  <c r="J15" i="38" s="1"/>
  <c r="G5" i="38"/>
  <c r="DS31" i="37"/>
  <c r="DR31" i="37"/>
  <c r="DQ31" i="37"/>
  <c r="DP31" i="37"/>
  <c r="DO31" i="37"/>
  <c r="N28" i="37"/>
  <c r="T28" i="37" s="1"/>
  <c r="Z28" i="37" s="1"/>
  <c r="AF28" i="37" s="1"/>
  <c r="AL28" i="37" s="1"/>
  <c r="AR28" i="37" s="1"/>
  <c r="AX28" i="37" s="1"/>
  <c r="BD28" i="37" s="1"/>
  <c r="BJ28" i="37" s="1"/>
  <c r="BP28" i="37" s="1"/>
  <c r="BV28" i="37" s="1"/>
  <c r="CB28" i="37" s="1"/>
  <c r="CH28" i="37" s="1"/>
  <c r="CN28" i="37" s="1"/>
  <c r="CT28" i="37" s="1"/>
  <c r="CZ28" i="37" s="1"/>
  <c r="DF28" i="37" s="1"/>
  <c r="DL28" i="37" s="1"/>
  <c r="DR28" i="37" s="1"/>
  <c r="M28" i="37"/>
  <c r="S28" i="37" s="1"/>
  <c r="Y28" i="37" s="1"/>
  <c r="AE28" i="37" s="1"/>
  <c r="AK28" i="37" s="1"/>
  <c r="AQ28" i="37" s="1"/>
  <c r="AW28" i="37" s="1"/>
  <c r="BC28" i="37" s="1"/>
  <c r="BI28" i="37" s="1"/>
  <c r="BO28" i="37" s="1"/>
  <c r="BU28" i="37" s="1"/>
  <c r="CA28" i="37" s="1"/>
  <c r="CG28" i="37" s="1"/>
  <c r="CM28" i="37" s="1"/>
  <c r="CS28" i="37" s="1"/>
  <c r="CY28" i="37" s="1"/>
  <c r="DE28" i="37" s="1"/>
  <c r="DK28" i="37" s="1"/>
  <c r="DQ28" i="37" s="1"/>
  <c r="K28" i="37"/>
  <c r="Q28" i="37" s="1"/>
  <c r="W28" i="37" s="1"/>
  <c r="AC28" i="37" s="1"/>
  <c r="AI28" i="37" s="1"/>
  <c r="AO28" i="37" s="1"/>
  <c r="AU28" i="37" s="1"/>
  <c r="BA28" i="37" s="1"/>
  <c r="BG28" i="37" s="1"/>
  <c r="BM28" i="37" s="1"/>
  <c r="BS28" i="37" s="1"/>
  <c r="BY28" i="37" s="1"/>
  <c r="CE28" i="37" s="1"/>
  <c r="CK28" i="37" s="1"/>
  <c r="CQ28" i="37" s="1"/>
  <c r="CW28" i="37" s="1"/>
  <c r="DC28" i="37" s="1"/>
  <c r="DI28" i="37" s="1"/>
  <c r="DO28" i="37" s="1"/>
  <c r="I28" i="37"/>
  <c r="O28" i="37" s="1"/>
  <c r="U28" i="37" s="1"/>
  <c r="AA28" i="37" s="1"/>
  <c r="AG28" i="37" s="1"/>
  <c r="AM28" i="37" s="1"/>
  <c r="AS28" i="37" s="1"/>
  <c r="AY28" i="37" s="1"/>
  <c r="BE28" i="37" s="1"/>
  <c r="BK28" i="37" s="1"/>
  <c r="BQ28" i="37" s="1"/>
  <c r="BW28" i="37" s="1"/>
  <c r="CC28" i="37" s="1"/>
  <c r="CI28" i="37" s="1"/>
  <c r="CO28" i="37" s="1"/>
  <c r="CU28" i="37" s="1"/>
  <c r="DA28" i="37" s="1"/>
  <c r="DG28" i="37" s="1"/>
  <c r="DM28" i="37" s="1"/>
  <c r="DS28" i="37" s="1"/>
  <c r="H28" i="37"/>
  <c r="G28" i="37"/>
  <c r="F28" i="37"/>
  <c r="L28" i="37" s="1"/>
  <c r="R28" i="37" s="1"/>
  <c r="X28" i="37" s="1"/>
  <c r="AD28" i="37" s="1"/>
  <c r="AJ28" i="37" s="1"/>
  <c r="AP28" i="37" s="1"/>
  <c r="AV28" i="37" s="1"/>
  <c r="BB28" i="37" s="1"/>
  <c r="BH28" i="37" s="1"/>
  <c r="BN28" i="37" s="1"/>
  <c r="BT28" i="37" s="1"/>
  <c r="BZ28" i="37" s="1"/>
  <c r="CF28" i="37" s="1"/>
  <c r="CL28" i="37" s="1"/>
  <c r="CR28" i="37" s="1"/>
  <c r="CX28" i="37" s="1"/>
  <c r="DD28" i="37" s="1"/>
  <c r="DJ28" i="37" s="1"/>
  <c r="DP28" i="37" s="1"/>
  <c r="E28" i="37"/>
  <c r="N27" i="37"/>
  <c r="T27" i="37" s="1"/>
  <c r="Z27" i="37" s="1"/>
  <c r="AF27" i="37" s="1"/>
  <c r="AL27" i="37" s="1"/>
  <c r="AR27" i="37" s="1"/>
  <c r="AX27" i="37" s="1"/>
  <c r="BD27" i="37" s="1"/>
  <c r="BJ27" i="37" s="1"/>
  <c r="BP27" i="37" s="1"/>
  <c r="BV27" i="37" s="1"/>
  <c r="CB27" i="37" s="1"/>
  <c r="CH27" i="37" s="1"/>
  <c r="CN27" i="37" s="1"/>
  <c r="CT27" i="37" s="1"/>
  <c r="CZ27" i="37" s="1"/>
  <c r="DF27" i="37" s="1"/>
  <c r="DL27" i="37" s="1"/>
  <c r="DR27" i="37" s="1"/>
  <c r="M27" i="37"/>
  <c r="S27" i="37" s="1"/>
  <c r="Y27" i="37" s="1"/>
  <c r="AE27" i="37" s="1"/>
  <c r="AK27" i="37" s="1"/>
  <c r="AQ27" i="37" s="1"/>
  <c r="AW27" i="37" s="1"/>
  <c r="BC27" i="37" s="1"/>
  <c r="BI27" i="37" s="1"/>
  <c r="BO27" i="37" s="1"/>
  <c r="BU27" i="37" s="1"/>
  <c r="CA27" i="37" s="1"/>
  <c r="CG27" i="37" s="1"/>
  <c r="CM27" i="37" s="1"/>
  <c r="CS27" i="37" s="1"/>
  <c r="CY27" i="37" s="1"/>
  <c r="DE27" i="37" s="1"/>
  <c r="DK27" i="37" s="1"/>
  <c r="DQ27" i="37" s="1"/>
  <c r="L27" i="37"/>
  <c r="R27" i="37" s="1"/>
  <c r="X27" i="37" s="1"/>
  <c r="AD27" i="37" s="1"/>
  <c r="AJ27" i="37" s="1"/>
  <c r="AP27" i="37" s="1"/>
  <c r="AV27" i="37" s="1"/>
  <c r="BB27" i="37" s="1"/>
  <c r="BH27" i="37" s="1"/>
  <c r="BN27" i="37" s="1"/>
  <c r="BT27" i="37" s="1"/>
  <c r="BZ27" i="37" s="1"/>
  <c r="CF27" i="37" s="1"/>
  <c r="CL27" i="37" s="1"/>
  <c r="CR27" i="37" s="1"/>
  <c r="CX27" i="37" s="1"/>
  <c r="DD27" i="37" s="1"/>
  <c r="DJ27" i="37" s="1"/>
  <c r="DP27" i="37" s="1"/>
  <c r="I27" i="37"/>
  <c r="O27" i="37" s="1"/>
  <c r="U27" i="37" s="1"/>
  <c r="AA27" i="37" s="1"/>
  <c r="AG27" i="37" s="1"/>
  <c r="AM27" i="37" s="1"/>
  <c r="AS27" i="37" s="1"/>
  <c r="AY27" i="37" s="1"/>
  <c r="BE27" i="37" s="1"/>
  <c r="BK27" i="37" s="1"/>
  <c r="BQ27" i="37" s="1"/>
  <c r="BW27" i="37" s="1"/>
  <c r="CC27" i="37" s="1"/>
  <c r="CI27" i="37" s="1"/>
  <c r="CO27" i="37" s="1"/>
  <c r="CU27" i="37" s="1"/>
  <c r="DA27" i="37" s="1"/>
  <c r="DG27" i="37" s="1"/>
  <c r="DM27" i="37" s="1"/>
  <c r="DS27" i="37" s="1"/>
  <c r="H27" i="37"/>
  <c r="G27" i="37"/>
  <c r="F27" i="37"/>
  <c r="DS23" i="37"/>
  <c r="DR23" i="37"/>
  <c r="DR24" i="37" s="1"/>
  <c r="DQ23" i="37"/>
  <c r="DP23" i="37"/>
  <c r="DP24" i="37" s="1"/>
  <c r="DO23" i="37"/>
  <c r="DS22" i="37"/>
  <c r="DR22" i="37"/>
  <c r="DQ22" i="37"/>
  <c r="DP22" i="37"/>
  <c r="DO22" i="37"/>
  <c r="DM21" i="37"/>
  <c r="DL21" i="37"/>
  <c r="DK21" i="37"/>
  <c r="DJ21" i="37"/>
  <c r="DI21" i="37"/>
  <c r="DG21" i="37"/>
  <c r="DF21" i="37"/>
  <c r="DE21" i="37"/>
  <c r="DD21" i="37"/>
  <c r="DC21" i="37"/>
  <c r="DA21" i="37"/>
  <c r="CZ21" i="37"/>
  <c r="CY21" i="37"/>
  <c r="CX21" i="37"/>
  <c r="CW21" i="37"/>
  <c r="CU21" i="37"/>
  <c r="CT21" i="37"/>
  <c r="CS21" i="37"/>
  <c r="CR21" i="37"/>
  <c r="CQ21" i="37"/>
  <c r="CO21" i="37"/>
  <c r="CN21" i="37"/>
  <c r="CM21" i="37"/>
  <c r="CL21" i="37"/>
  <c r="CK21" i="37"/>
  <c r="CI21" i="37"/>
  <c r="CH21" i="37"/>
  <c r="CG21" i="37"/>
  <c r="CF21" i="37"/>
  <c r="CE21" i="37"/>
  <c r="CC21" i="37"/>
  <c r="CB21" i="37"/>
  <c r="CA21" i="37"/>
  <c r="BZ21" i="37"/>
  <c r="BY21" i="37"/>
  <c r="BW21" i="37"/>
  <c r="BV21" i="37"/>
  <c r="BU21" i="37"/>
  <c r="BT21" i="37"/>
  <c r="BS21" i="37"/>
  <c r="BQ21" i="37"/>
  <c r="BP21" i="37"/>
  <c r="BO21" i="37"/>
  <c r="BN21" i="37"/>
  <c r="BM21" i="37"/>
  <c r="BK21" i="37"/>
  <c r="BJ21" i="37"/>
  <c r="BI21" i="37"/>
  <c r="BH21" i="37"/>
  <c r="BG21" i="37"/>
  <c r="BE21" i="37"/>
  <c r="BD21" i="37"/>
  <c r="BC21" i="37"/>
  <c r="BB21" i="37"/>
  <c r="BA21" i="37"/>
  <c r="AY21" i="37"/>
  <c r="AX21" i="37"/>
  <c r="AW21" i="37"/>
  <c r="AV21" i="37"/>
  <c r="AU21" i="37"/>
  <c r="AS21" i="37"/>
  <c r="AR21" i="37"/>
  <c r="AQ21" i="37"/>
  <c r="AP21" i="37"/>
  <c r="AO21" i="37"/>
  <c r="AM21" i="37"/>
  <c r="AL21" i="37"/>
  <c r="AK21" i="37"/>
  <c r="AJ21" i="37"/>
  <c r="AI21" i="37"/>
  <c r="AG21" i="37"/>
  <c r="AF21" i="37"/>
  <c r="AE21" i="37"/>
  <c r="AD21" i="37"/>
  <c r="AC21" i="37"/>
  <c r="AA21" i="37"/>
  <c r="Z21" i="37"/>
  <c r="Y21" i="37"/>
  <c r="X21" i="37"/>
  <c r="W21" i="37"/>
  <c r="U21" i="37"/>
  <c r="T21" i="37"/>
  <c r="S21" i="37"/>
  <c r="R21" i="37"/>
  <c r="Q21" i="37"/>
  <c r="O21" i="37"/>
  <c r="N21" i="37"/>
  <c r="M21" i="37"/>
  <c r="L21" i="37"/>
  <c r="K21" i="37"/>
  <c r="I21" i="37"/>
  <c r="H21" i="37"/>
  <c r="G21" i="37"/>
  <c r="F21" i="37"/>
  <c r="E21" i="37"/>
  <c r="J4" i="37"/>
  <c r="P4" i="37" s="1"/>
  <c r="V4" i="37" s="1"/>
  <c r="AB4" i="37" s="1"/>
  <c r="AH4" i="37" s="1"/>
  <c r="AN4" i="37" s="1"/>
  <c r="AT4" i="37" s="1"/>
  <c r="AZ4" i="37" s="1"/>
  <c r="BF4" i="37" s="1"/>
  <c r="BL4" i="37" s="1"/>
  <c r="BR4" i="37" s="1"/>
  <c r="BX4" i="37" s="1"/>
  <c r="CD4" i="37" s="1"/>
  <c r="CJ4" i="37" s="1"/>
  <c r="CP4" i="37" s="1"/>
  <c r="CV4" i="37" s="1"/>
  <c r="DB4" i="37" s="1"/>
  <c r="DH4" i="37" s="1"/>
  <c r="DN4" i="37" s="1"/>
  <c r="J3" i="37"/>
  <c r="P314" i="38" s="1"/>
  <c r="C1" i="37"/>
  <c r="DJ7" i="38" s="1"/>
  <c r="B54" i="36"/>
  <c r="D13" i="36"/>
  <c r="D8" i="36"/>
  <c r="E8" i="36" s="1"/>
  <c r="DT314" i="19"/>
  <c r="DT312" i="19"/>
  <c r="DT219" i="19"/>
  <c r="DQ213" i="19"/>
  <c r="DP213" i="19"/>
  <c r="DT145" i="19"/>
  <c r="DT144" i="19"/>
  <c r="DT143" i="19"/>
  <c r="DT142" i="19"/>
  <c r="DT139" i="19"/>
  <c r="DS138" i="19"/>
  <c r="DT137" i="19" s="1"/>
  <c r="DT147" i="19" s="1"/>
  <c r="DR138" i="19"/>
  <c r="DQ138" i="19"/>
  <c r="DT108" i="19"/>
  <c r="DT107" i="19"/>
  <c r="DT106" i="19"/>
  <c r="DT105" i="19"/>
  <c r="DT104" i="19"/>
  <c r="DT103" i="19"/>
  <c r="DS89" i="19"/>
  <c r="DS126" i="19" s="1"/>
  <c r="DS163" i="19" s="1"/>
  <c r="DP89" i="19"/>
  <c r="DS87" i="19"/>
  <c r="DS124" i="19" s="1"/>
  <c r="DS161" i="19" s="1"/>
  <c r="DP87" i="19"/>
  <c r="DT71" i="19"/>
  <c r="DT70" i="19"/>
  <c r="DT69" i="19"/>
  <c r="DT68" i="19"/>
  <c r="DT67" i="19"/>
  <c r="DT66" i="19"/>
  <c r="DS62" i="19"/>
  <c r="DR62" i="19"/>
  <c r="DQ62" i="19"/>
  <c r="DP62" i="19"/>
  <c r="DS61" i="19"/>
  <c r="DR61" i="19"/>
  <c r="DQ61" i="19"/>
  <c r="DP61" i="19"/>
  <c r="DS50" i="19"/>
  <c r="DR50" i="19"/>
  <c r="DR89" i="19" s="1"/>
  <c r="DR126" i="19" s="1"/>
  <c r="DR163" i="19" s="1"/>
  <c r="DQ50" i="19"/>
  <c r="DQ89" i="19" s="1"/>
  <c r="DQ126" i="19" s="1"/>
  <c r="DQ163" i="19" s="1"/>
  <c r="DP50" i="19"/>
  <c r="DT50" i="19" s="1"/>
  <c r="DS49" i="19"/>
  <c r="DS88" i="19" s="1"/>
  <c r="DS125" i="19" s="1"/>
  <c r="DS162" i="19" s="1"/>
  <c r="DR49" i="19"/>
  <c r="DR88" i="19" s="1"/>
  <c r="DR125" i="19" s="1"/>
  <c r="DR162" i="19" s="1"/>
  <c r="DQ49" i="19"/>
  <c r="DQ88" i="19" s="1"/>
  <c r="DQ125" i="19" s="1"/>
  <c r="DQ162" i="19" s="1"/>
  <c r="DP49" i="19"/>
  <c r="DT49" i="19" s="1"/>
  <c r="DS48" i="19"/>
  <c r="DR48" i="19"/>
  <c r="DR87" i="19" s="1"/>
  <c r="DR124" i="19" s="1"/>
  <c r="DR161" i="19" s="1"/>
  <c r="DQ48" i="19"/>
  <c r="DQ87" i="19" s="1"/>
  <c r="DQ124" i="19" s="1"/>
  <c r="DQ161" i="19" s="1"/>
  <c r="DP48" i="19"/>
  <c r="DT48" i="19" s="1"/>
  <c r="DS47" i="19"/>
  <c r="DS86" i="19" s="1"/>
  <c r="DS123" i="19" s="1"/>
  <c r="DS160" i="19" s="1"/>
  <c r="DR47" i="19"/>
  <c r="DR86" i="19" s="1"/>
  <c r="DR123" i="19" s="1"/>
  <c r="DR160" i="19" s="1"/>
  <c r="DQ47" i="19"/>
  <c r="DQ86" i="19" s="1"/>
  <c r="DQ123" i="19" s="1"/>
  <c r="DQ160" i="19" s="1"/>
  <c r="DP47" i="19"/>
  <c r="DT47" i="19" s="1"/>
  <c r="DS45" i="19"/>
  <c r="DS84" i="19" s="1"/>
  <c r="DS121" i="19" s="1"/>
  <c r="DS158" i="19" s="1"/>
  <c r="DR45" i="19"/>
  <c r="DR84" i="19" s="1"/>
  <c r="DR121" i="19" s="1"/>
  <c r="DR158" i="19" s="1"/>
  <c r="DQ45" i="19"/>
  <c r="DQ84" i="19" s="1"/>
  <c r="DQ121" i="19" s="1"/>
  <c r="DQ158" i="19" s="1"/>
  <c r="DT32" i="19"/>
  <c r="DT31" i="19"/>
  <c r="DT30" i="19"/>
  <c r="DT29" i="19"/>
  <c r="DT27" i="19"/>
  <c r="DS23" i="19"/>
  <c r="DR23" i="19"/>
  <c r="DQ23" i="19"/>
  <c r="DP23" i="19"/>
  <c r="DS22" i="19"/>
  <c r="DR22" i="19"/>
  <c r="DQ22" i="19"/>
  <c r="DP22" i="19"/>
  <c r="DT14" i="19"/>
  <c r="DT12" i="19"/>
  <c r="DT11" i="19"/>
  <c r="DT10" i="19"/>
  <c r="DT9" i="19"/>
  <c r="DT6" i="19"/>
  <c r="DS5" i="19"/>
  <c r="DR5" i="19"/>
  <c r="DQ5" i="19"/>
  <c r="DT4" i="19"/>
  <c r="DN314" i="19"/>
  <c r="DN312" i="19"/>
  <c r="DN219" i="19"/>
  <c r="DK213" i="19"/>
  <c r="DJ213" i="19"/>
  <c r="DN147" i="19"/>
  <c r="DN145" i="19"/>
  <c r="DN144" i="19"/>
  <c r="DN143" i="19"/>
  <c r="DN142" i="19"/>
  <c r="DN139" i="19"/>
  <c r="DM138" i="19"/>
  <c r="DL138" i="19"/>
  <c r="DK138" i="19"/>
  <c r="DN137" i="19"/>
  <c r="DN148" i="19" s="1"/>
  <c r="DK126" i="19"/>
  <c r="DK163" i="19" s="1"/>
  <c r="DK124" i="19"/>
  <c r="DK161" i="19" s="1"/>
  <c r="DN108" i="19"/>
  <c r="DN107" i="19"/>
  <c r="DN106" i="19"/>
  <c r="DN105" i="19"/>
  <c r="DN104" i="19"/>
  <c r="DN103" i="19"/>
  <c r="DL89" i="19"/>
  <c r="DL126" i="19" s="1"/>
  <c r="DL163" i="19" s="1"/>
  <c r="DK89" i="19"/>
  <c r="DL87" i="19"/>
  <c r="DL124" i="19" s="1"/>
  <c r="DL161" i="19" s="1"/>
  <c r="DK87" i="19"/>
  <c r="DN71" i="19"/>
  <c r="DN70" i="19"/>
  <c r="DN69" i="19"/>
  <c r="DN68" i="19"/>
  <c r="DN67" i="19"/>
  <c r="DN66" i="19"/>
  <c r="DM62" i="19"/>
  <c r="DL62" i="19"/>
  <c r="DK62" i="19"/>
  <c r="DJ62" i="19"/>
  <c r="DM61" i="19"/>
  <c r="DL61" i="19"/>
  <c r="DK61" i="19"/>
  <c r="DJ61" i="19"/>
  <c r="DN50" i="19"/>
  <c r="DM50" i="19"/>
  <c r="DM89" i="19" s="1"/>
  <c r="DM126" i="19" s="1"/>
  <c r="DM163" i="19" s="1"/>
  <c r="DL50" i="19"/>
  <c r="DK50" i="19"/>
  <c r="DJ50" i="19"/>
  <c r="DJ89" i="19" s="1"/>
  <c r="DM49" i="19"/>
  <c r="DM88" i="19" s="1"/>
  <c r="DM125" i="19" s="1"/>
  <c r="DM162" i="19" s="1"/>
  <c r="DL49" i="19"/>
  <c r="DL88" i="19" s="1"/>
  <c r="DL125" i="19" s="1"/>
  <c r="DL162" i="19" s="1"/>
  <c r="DK49" i="19"/>
  <c r="DK88" i="19" s="1"/>
  <c r="DK125" i="19" s="1"/>
  <c r="DK162" i="19" s="1"/>
  <c r="DJ49" i="19"/>
  <c r="DN49" i="19" s="1"/>
  <c r="DN48" i="19"/>
  <c r="DM48" i="19"/>
  <c r="DM87" i="19" s="1"/>
  <c r="DM124" i="19" s="1"/>
  <c r="DM161" i="19" s="1"/>
  <c r="DL48" i="19"/>
  <c r="DK48" i="19"/>
  <c r="DJ48" i="19"/>
  <c r="DJ87" i="19" s="1"/>
  <c r="DM47" i="19"/>
  <c r="DM86" i="19" s="1"/>
  <c r="DM123" i="19" s="1"/>
  <c r="DM160" i="19" s="1"/>
  <c r="DL47" i="19"/>
  <c r="DL86" i="19" s="1"/>
  <c r="DL123" i="19" s="1"/>
  <c r="DL160" i="19" s="1"/>
  <c r="DK47" i="19"/>
  <c r="DK86" i="19" s="1"/>
  <c r="DK123" i="19" s="1"/>
  <c r="DK160" i="19" s="1"/>
  <c r="DJ47" i="19"/>
  <c r="DN47" i="19" s="1"/>
  <c r="DM45" i="19"/>
  <c r="DM84" i="19" s="1"/>
  <c r="DM121" i="19" s="1"/>
  <c r="DM158" i="19" s="1"/>
  <c r="DL45" i="19"/>
  <c r="DL84" i="19" s="1"/>
  <c r="DL121" i="19" s="1"/>
  <c r="DL158" i="19" s="1"/>
  <c r="DK45" i="19"/>
  <c r="DK84" i="19" s="1"/>
  <c r="DK121" i="19" s="1"/>
  <c r="DK158" i="19" s="1"/>
  <c r="DN32" i="19"/>
  <c r="DN31" i="19"/>
  <c r="DN30" i="19"/>
  <c r="DN29" i="19"/>
  <c r="DN27" i="19"/>
  <c r="DM23" i="19"/>
  <c r="DL23" i="19"/>
  <c r="DK23" i="19"/>
  <c r="DJ23" i="19"/>
  <c r="DM22" i="19"/>
  <c r="DL22" i="19"/>
  <c r="DK22" i="19"/>
  <c r="DJ22" i="19"/>
  <c r="DN15" i="19"/>
  <c r="DN17" i="19" s="1"/>
  <c r="DN12" i="19"/>
  <c r="DN11" i="19"/>
  <c r="DN10" i="19"/>
  <c r="DN9" i="19"/>
  <c r="DN6" i="19"/>
  <c r="DM5" i="19"/>
  <c r="DL5" i="19"/>
  <c r="DK5" i="19"/>
  <c r="DN4" i="19"/>
  <c r="DH314" i="19"/>
  <c r="DH312" i="19"/>
  <c r="DH219" i="19"/>
  <c r="DE213" i="19"/>
  <c r="DD213" i="19"/>
  <c r="DH147" i="19"/>
  <c r="DH145" i="19"/>
  <c r="DH144" i="19"/>
  <c r="DH143" i="19"/>
  <c r="DH142" i="19"/>
  <c r="DH139" i="19"/>
  <c r="DG138" i="19"/>
  <c r="DF138" i="19"/>
  <c r="DE138" i="19"/>
  <c r="DH137" i="19"/>
  <c r="DH148" i="19" s="1"/>
  <c r="DE126" i="19"/>
  <c r="DE163" i="19" s="1"/>
  <c r="DE124" i="19"/>
  <c r="DE161" i="19" s="1"/>
  <c r="DH108" i="19"/>
  <c r="DH107" i="19"/>
  <c r="DH106" i="19"/>
  <c r="DH105" i="19"/>
  <c r="DH104" i="19"/>
  <c r="DH103" i="19"/>
  <c r="DF89" i="19"/>
  <c r="DF126" i="19" s="1"/>
  <c r="DF163" i="19" s="1"/>
  <c r="DE89" i="19"/>
  <c r="DF87" i="19"/>
  <c r="DF124" i="19" s="1"/>
  <c r="DF161" i="19" s="1"/>
  <c r="DE87" i="19"/>
  <c r="DH71" i="19"/>
  <c r="DH70" i="19"/>
  <c r="DH69" i="19"/>
  <c r="DH68" i="19"/>
  <c r="DH67" i="19"/>
  <c r="DH66" i="19"/>
  <c r="DG62" i="19"/>
  <c r="DF62" i="19"/>
  <c r="DE62" i="19"/>
  <c r="DD62" i="19"/>
  <c r="DG61" i="19"/>
  <c r="DF61" i="19"/>
  <c r="DE61" i="19"/>
  <c r="DD61" i="19"/>
  <c r="DH50" i="19"/>
  <c r="DG50" i="19"/>
  <c r="DG89" i="19" s="1"/>
  <c r="DG126" i="19" s="1"/>
  <c r="DG163" i="19" s="1"/>
  <c r="DF50" i="19"/>
  <c r="DE50" i="19"/>
  <c r="DD50" i="19"/>
  <c r="DD89" i="19" s="1"/>
  <c r="DG49" i="19"/>
  <c r="DG88" i="19" s="1"/>
  <c r="DG125" i="19" s="1"/>
  <c r="DG162" i="19" s="1"/>
  <c r="DF49" i="19"/>
  <c r="DF88" i="19" s="1"/>
  <c r="DF125" i="19" s="1"/>
  <c r="DF162" i="19" s="1"/>
  <c r="DE49" i="19"/>
  <c r="DE88" i="19" s="1"/>
  <c r="DE125" i="19" s="1"/>
  <c r="DE162" i="19" s="1"/>
  <c r="DD49" i="19"/>
  <c r="DH49" i="19" s="1"/>
  <c r="DH48" i="19"/>
  <c r="DG48" i="19"/>
  <c r="DG87" i="19" s="1"/>
  <c r="DG124" i="19" s="1"/>
  <c r="DG161" i="19" s="1"/>
  <c r="DF48" i="19"/>
  <c r="DE48" i="19"/>
  <c r="DD48" i="19"/>
  <c r="DD87" i="19" s="1"/>
  <c r="DG47" i="19"/>
  <c r="DG86" i="19" s="1"/>
  <c r="DG123" i="19" s="1"/>
  <c r="DG160" i="19" s="1"/>
  <c r="DF47" i="19"/>
  <c r="DF86" i="19" s="1"/>
  <c r="DF123" i="19" s="1"/>
  <c r="DF160" i="19" s="1"/>
  <c r="DE47" i="19"/>
  <c r="DE86" i="19" s="1"/>
  <c r="DE123" i="19" s="1"/>
  <c r="DE160" i="19" s="1"/>
  <c r="DD47" i="19"/>
  <c r="DH47" i="19" s="1"/>
  <c r="DG45" i="19"/>
  <c r="DG84" i="19" s="1"/>
  <c r="DG121" i="19" s="1"/>
  <c r="DG158" i="19" s="1"/>
  <c r="DF45" i="19"/>
  <c r="DF84" i="19" s="1"/>
  <c r="DF121" i="19" s="1"/>
  <c r="DF158" i="19" s="1"/>
  <c r="DE45" i="19"/>
  <c r="DE84" i="19" s="1"/>
  <c r="DE121" i="19" s="1"/>
  <c r="DE158" i="19" s="1"/>
  <c r="DH32" i="19"/>
  <c r="DH31" i="19"/>
  <c r="DH30" i="19"/>
  <c r="DH29" i="19"/>
  <c r="DH27" i="19"/>
  <c r="DG23" i="19"/>
  <c r="DF23" i="19"/>
  <c r="DE23" i="19"/>
  <c r="DD23" i="19"/>
  <c r="DG22" i="19"/>
  <c r="DF22" i="19"/>
  <c r="DE22" i="19"/>
  <c r="DD22" i="19"/>
  <c r="DH17" i="19"/>
  <c r="DH15" i="19"/>
  <c r="DH18" i="19" s="1"/>
  <c r="DH12" i="19"/>
  <c r="DH11" i="19"/>
  <c r="DH10" i="19"/>
  <c r="DH9" i="19"/>
  <c r="DH6" i="19"/>
  <c r="DG5" i="19"/>
  <c r="DF5" i="19"/>
  <c r="DE5" i="19"/>
  <c r="DH4" i="19"/>
  <c r="DB314" i="19"/>
  <c r="DB312" i="19"/>
  <c r="DB219" i="19"/>
  <c r="CY213" i="19"/>
  <c r="CX213" i="19"/>
  <c r="DB145" i="19"/>
  <c r="DB144" i="19"/>
  <c r="DB143" i="19"/>
  <c r="DB142" i="19"/>
  <c r="DB139" i="19"/>
  <c r="DA138" i="19"/>
  <c r="DB137" i="19" s="1"/>
  <c r="CZ138" i="19"/>
  <c r="CY138" i="19"/>
  <c r="DB108" i="19"/>
  <c r="DB107" i="19"/>
  <c r="DB106" i="19"/>
  <c r="DB105" i="19"/>
  <c r="DB104" i="19"/>
  <c r="DB103" i="19"/>
  <c r="CX89" i="19"/>
  <c r="CX87" i="19"/>
  <c r="DB71" i="19"/>
  <c r="DB70" i="19"/>
  <c r="DB69" i="19"/>
  <c r="DB68" i="19"/>
  <c r="DB67" i="19"/>
  <c r="DB66" i="19"/>
  <c r="DA62" i="19"/>
  <c r="CZ62" i="19"/>
  <c r="CY62" i="19"/>
  <c r="CX62" i="19"/>
  <c r="DA61" i="19"/>
  <c r="CZ61" i="19"/>
  <c r="CY61" i="19"/>
  <c r="CX61" i="19"/>
  <c r="DA50" i="19"/>
  <c r="DA89" i="19" s="1"/>
  <c r="DA126" i="19" s="1"/>
  <c r="DA163" i="19" s="1"/>
  <c r="CZ50" i="19"/>
  <c r="CZ89" i="19" s="1"/>
  <c r="CZ126" i="19" s="1"/>
  <c r="CZ163" i="19" s="1"/>
  <c r="CY50" i="19"/>
  <c r="DB50" i="19" s="1"/>
  <c r="CX50" i="19"/>
  <c r="DB49" i="19"/>
  <c r="DA49" i="19"/>
  <c r="DA88" i="19" s="1"/>
  <c r="DA125" i="19" s="1"/>
  <c r="DA162" i="19" s="1"/>
  <c r="CZ49" i="19"/>
  <c r="CZ88" i="19" s="1"/>
  <c r="CZ125" i="19" s="1"/>
  <c r="CZ162" i="19" s="1"/>
  <c r="CY49" i="19"/>
  <c r="CY88" i="19" s="1"/>
  <c r="CY125" i="19" s="1"/>
  <c r="CY162" i="19" s="1"/>
  <c r="CX49" i="19"/>
  <c r="CX88" i="19" s="1"/>
  <c r="DA48" i="19"/>
  <c r="DA87" i="19" s="1"/>
  <c r="DA124" i="19" s="1"/>
  <c r="DA161" i="19" s="1"/>
  <c r="CZ48" i="19"/>
  <c r="CZ87" i="19" s="1"/>
  <c r="CZ124" i="19" s="1"/>
  <c r="CZ161" i="19" s="1"/>
  <c r="CY48" i="19"/>
  <c r="DB48" i="19" s="1"/>
  <c r="CX48" i="19"/>
  <c r="DB47" i="19"/>
  <c r="DA47" i="19"/>
  <c r="DA86" i="19" s="1"/>
  <c r="DA123" i="19" s="1"/>
  <c r="DA160" i="19" s="1"/>
  <c r="CZ47" i="19"/>
  <c r="CZ86" i="19" s="1"/>
  <c r="CZ123" i="19" s="1"/>
  <c r="CZ160" i="19" s="1"/>
  <c r="CY47" i="19"/>
  <c r="CY86" i="19" s="1"/>
  <c r="CY123" i="19" s="1"/>
  <c r="CY160" i="19" s="1"/>
  <c r="CX47" i="19"/>
  <c r="CX86" i="19" s="1"/>
  <c r="DA45" i="19"/>
  <c r="DA84" i="19" s="1"/>
  <c r="DA121" i="19" s="1"/>
  <c r="DA158" i="19" s="1"/>
  <c r="CZ45" i="19"/>
  <c r="CZ84" i="19" s="1"/>
  <c r="CZ121" i="19" s="1"/>
  <c r="CZ158" i="19" s="1"/>
  <c r="CY45" i="19"/>
  <c r="CY84" i="19" s="1"/>
  <c r="CY121" i="19" s="1"/>
  <c r="CY158" i="19" s="1"/>
  <c r="DB32" i="19"/>
  <c r="DB31" i="19"/>
  <c r="DB30" i="19"/>
  <c r="DB29" i="19"/>
  <c r="DB27" i="19"/>
  <c r="DA23" i="19"/>
  <c r="CZ23" i="19"/>
  <c r="CY23" i="19"/>
  <c r="CX23" i="19"/>
  <c r="DA22" i="19"/>
  <c r="CZ22" i="19"/>
  <c r="CY22" i="19"/>
  <c r="CX22" i="19"/>
  <c r="DB15" i="19"/>
  <c r="DB18" i="19" s="1"/>
  <c r="DB14" i="19"/>
  <c r="DB12" i="19"/>
  <c r="DB11" i="19"/>
  <c r="DB10" i="19"/>
  <c r="DB9" i="19"/>
  <c r="DB6" i="19"/>
  <c r="DA5" i="19"/>
  <c r="CZ5" i="19"/>
  <c r="CY5" i="19"/>
  <c r="DB4" i="19"/>
  <c r="CV314" i="19"/>
  <c r="CV312" i="19"/>
  <c r="CV219" i="19"/>
  <c r="CS213" i="19"/>
  <c r="CR213" i="19"/>
  <c r="CS162" i="19"/>
  <c r="CV145" i="19"/>
  <c r="CV144" i="19"/>
  <c r="CV143" i="19"/>
  <c r="CV142" i="19"/>
  <c r="CV139" i="19"/>
  <c r="CU138" i="19"/>
  <c r="CV137" i="19" s="1"/>
  <c r="CT138" i="19"/>
  <c r="CS138" i="19"/>
  <c r="CT125" i="19"/>
  <c r="CT162" i="19" s="1"/>
  <c r="CV108" i="19"/>
  <c r="CV107" i="19"/>
  <c r="CV106" i="19"/>
  <c r="CV105" i="19"/>
  <c r="CV104" i="19"/>
  <c r="CV103" i="19"/>
  <c r="CU89" i="19"/>
  <c r="CU126" i="19" s="1"/>
  <c r="CU163" i="19" s="1"/>
  <c r="CR89" i="19"/>
  <c r="CR88" i="19"/>
  <c r="CV88" i="19" s="1"/>
  <c r="CU87" i="19"/>
  <c r="CU124" i="19" s="1"/>
  <c r="CU161" i="19" s="1"/>
  <c r="CR87" i="19"/>
  <c r="CR86" i="19"/>
  <c r="CV71" i="19"/>
  <c r="CV70" i="19"/>
  <c r="CV69" i="19"/>
  <c r="CV68" i="19"/>
  <c r="CV67" i="19"/>
  <c r="CV66" i="19"/>
  <c r="CU62" i="19"/>
  <c r="CT62" i="19"/>
  <c r="CS62" i="19"/>
  <c r="CR62" i="19"/>
  <c r="CU61" i="19"/>
  <c r="CT61" i="19"/>
  <c r="CS61" i="19"/>
  <c r="CR61" i="19"/>
  <c r="CU50" i="19"/>
  <c r="CT50" i="19"/>
  <c r="CT89" i="19" s="1"/>
  <c r="CT126" i="19" s="1"/>
  <c r="CT163" i="19" s="1"/>
  <c r="CS50" i="19"/>
  <c r="CR50" i="19"/>
  <c r="CU49" i="19"/>
  <c r="CU88" i="19" s="1"/>
  <c r="CU125" i="19" s="1"/>
  <c r="CU162" i="19" s="1"/>
  <c r="CT49" i="19"/>
  <c r="CT88" i="19" s="1"/>
  <c r="CS49" i="19"/>
  <c r="CS88" i="19" s="1"/>
  <c r="CS125" i="19" s="1"/>
  <c r="CR49" i="19"/>
  <c r="CV49" i="19" s="1"/>
  <c r="CU48" i="19"/>
  <c r="CT48" i="19"/>
  <c r="CT87" i="19" s="1"/>
  <c r="CT124" i="19" s="1"/>
  <c r="CT161" i="19" s="1"/>
  <c r="CS48" i="19"/>
  <c r="CR48" i="19"/>
  <c r="CU47" i="19"/>
  <c r="CU86" i="19" s="1"/>
  <c r="CU123" i="19" s="1"/>
  <c r="CU160" i="19" s="1"/>
  <c r="CT47" i="19"/>
  <c r="CT86" i="19" s="1"/>
  <c r="CT123" i="19" s="1"/>
  <c r="CT160" i="19" s="1"/>
  <c r="CS47" i="19"/>
  <c r="CS86" i="19" s="1"/>
  <c r="CS123" i="19" s="1"/>
  <c r="CS160" i="19" s="1"/>
  <c r="CR47" i="19"/>
  <c r="CU45" i="19"/>
  <c r="CU84" i="19" s="1"/>
  <c r="CU121" i="19" s="1"/>
  <c r="CU158" i="19" s="1"/>
  <c r="CT45" i="19"/>
  <c r="CT84" i="19" s="1"/>
  <c r="CT121" i="19" s="1"/>
  <c r="CT158" i="19" s="1"/>
  <c r="CS45" i="19"/>
  <c r="CS84" i="19" s="1"/>
  <c r="CS121" i="19" s="1"/>
  <c r="CS158" i="19" s="1"/>
  <c r="CV32" i="19"/>
  <c r="CV31" i="19"/>
  <c r="CV30" i="19"/>
  <c r="CV29" i="19"/>
  <c r="CV27" i="19"/>
  <c r="CU23" i="19"/>
  <c r="CT23" i="19"/>
  <c r="CS23" i="19"/>
  <c r="CR23" i="19"/>
  <c r="CU22" i="19"/>
  <c r="CT22" i="19"/>
  <c r="CS22" i="19"/>
  <c r="CR22" i="19"/>
  <c r="CV12" i="19"/>
  <c r="CV11" i="19"/>
  <c r="CV10" i="19"/>
  <c r="CV9" i="19"/>
  <c r="CV6" i="19"/>
  <c r="CU5" i="19"/>
  <c r="CT5" i="19"/>
  <c r="CS5" i="19"/>
  <c r="CV4" i="19"/>
  <c r="CP314" i="19"/>
  <c r="CP312" i="19"/>
  <c r="CP219" i="19"/>
  <c r="CM213" i="19"/>
  <c r="CL213" i="19"/>
  <c r="CP145" i="19"/>
  <c r="CP144" i="19"/>
  <c r="CP143" i="19"/>
  <c r="CP142" i="19"/>
  <c r="CP139" i="19"/>
  <c r="CO138" i="19"/>
  <c r="CP137" i="19" s="1"/>
  <c r="CN138" i="19"/>
  <c r="CM138" i="19"/>
  <c r="CP108" i="19"/>
  <c r="CP107" i="19"/>
  <c r="CP106" i="19"/>
  <c r="CP105" i="19"/>
  <c r="CP104" i="19"/>
  <c r="CP103" i="19"/>
  <c r="CO89" i="19"/>
  <c r="CO126" i="19" s="1"/>
  <c r="CO163" i="19" s="1"/>
  <c r="CL89" i="19"/>
  <c r="CO87" i="19"/>
  <c r="CO124" i="19" s="1"/>
  <c r="CO161" i="19" s="1"/>
  <c r="CL87" i="19"/>
  <c r="CP71" i="19"/>
  <c r="CP70" i="19"/>
  <c r="CP69" i="19"/>
  <c r="CP68" i="19"/>
  <c r="CP67" i="19"/>
  <c r="CP66" i="19"/>
  <c r="CO62" i="19"/>
  <c r="CN62" i="19"/>
  <c r="CM62" i="19"/>
  <c r="CL62" i="19"/>
  <c r="CO61" i="19"/>
  <c r="CN61" i="19"/>
  <c r="CM61" i="19"/>
  <c r="CL61" i="19"/>
  <c r="CO50" i="19"/>
  <c r="CN50" i="19"/>
  <c r="CN89" i="19" s="1"/>
  <c r="CN126" i="19" s="1"/>
  <c r="CN163" i="19" s="1"/>
  <c r="CM50" i="19"/>
  <c r="CP50" i="19" s="1"/>
  <c r="CL50" i="19"/>
  <c r="CO49" i="19"/>
  <c r="CO88" i="19" s="1"/>
  <c r="CO125" i="19" s="1"/>
  <c r="CO162" i="19" s="1"/>
  <c r="CN49" i="19"/>
  <c r="CN88" i="19" s="1"/>
  <c r="CN125" i="19" s="1"/>
  <c r="CN162" i="19" s="1"/>
  <c r="CM49" i="19"/>
  <c r="CM88" i="19" s="1"/>
  <c r="CM125" i="19" s="1"/>
  <c r="CM162" i="19" s="1"/>
  <c r="CL49" i="19"/>
  <c r="CP49" i="19" s="1"/>
  <c r="CO48" i="19"/>
  <c r="CN48" i="19"/>
  <c r="CN87" i="19" s="1"/>
  <c r="CN124" i="19" s="1"/>
  <c r="CN161" i="19" s="1"/>
  <c r="CM48" i="19"/>
  <c r="CP48" i="19" s="1"/>
  <c r="CL48" i="19"/>
  <c r="CO47" i="19"/>
  <c r="CO86" i="19" s="1"/>
  <c r="CO123" i="19" s="1"/>
  <c r="CO160" i="19" s="1"/>
  <c r="CN47" i="19"/>
  <c r="CN86" i="19" s="1"/>
  <c r="CN123" i="19" s="1"/>
  <c r="CN160" i="19" s="1"/>
  <c r="CM47" i="19"/>
  <c r="CM86" i="19" s="1"/>
  <c r="CM123" i="19" s="1"/>
  <c r="CM160" i="19" s="1"/>
  <c r="CL47" i="19"/>
  <c r="CP47" i="19" s="1"/>
  <c r="CO45" i="19"/>
  <c r="CO84" i="19" s="1"/>
  <c r="CO121" i="19" s="1"/>
  <c r="CO158" i="19" s="1"/>
  <c r="CN45" i="19"/>
  <c r="CN84" i="19" s="1"/>
  <c r="CN121" i="19" s="1"/>
  <c r="CN158" i="19" s="1"/>
  <c r="CM45" i="19"/>
  <c r="CM84" i="19" s="1"/>
  <c r="CM121" i="19" s="1"/>
  <c r="CM158" i="19" s="1"/>
  <c r="CP32" i="19"/>
  <c r="CP31" i="19"/>
  <c r="CP30" i="19"/>
  <c r="CP29" i="19"/>
  <c r="CP27" i="19"/>
  <c r="CO23" i="19"/>
  <c r="CN23" i="19"/>
  <c r="CM23" i="19"/>
  <c r="CL23" i="19"/>
  <c r="CO22" i="19"/>
  <c r="CN22" i="19"/>
  <c r="CM22" i="19"/>
  <c r="CL22" i="19"/>
  <c r="CP14" i="19"/>
  <c r="CP12" i="19"/>
  <c r="CP11" i="19"/>
  <c r="CP10" i="19"/>
  <c r="CP9" i="19"/>
  <c r="CP6" i="19"/>
  <c r="CO5" i="19"/>
  <c r="CN5" i="19"/>
  <c r="CP15" i="19" s="1"/>
  <c r="CM5" i="19"/>
  <c r="CP4" i="19"/>
  <c r="CJ314" i="19"/>
  <c r="CJ312" i="19"/>
  <c r="CJ219" i="19"/>
  <c r="CG213" i="19"/>
  <c r="CF213" i="19"/>
  <c r="CH182" i="19"/>
  <c r="CG163" i="19"/>
  <c r="CJ145" i="19"/>
  <c r="CJ144" i="19"/>
  <c r="CJ143" i="19"/>
  <c r="CJ142" i="19"/>
  <c r="CJ139" i="19"/>
  <c r="CI138" i="19"/>
  <c r="CH138" i="19"/>
  <c r="CG138" i="19"/>
  <c r="CJ137" i="19"/>
  <c r="CJ148" i="19" s="1"/>
  <c r="CH126" i="19"/>
  <c r="CH163" i="19" s="1"/>
  <c r="CH124" i="19"/>
  <c r="CH161" i="19" s="1"/>
  <c r="CJ108" i="19"/>
  <c r="CJ107" i="19"/>
  <c r="CJ106" i="19"/>
  <c r="CJ105" i="19"/>
  <c r="CJ104" i="19"/>
  <c r="CJ103" i="19"/>
  <c r="CG89" i="19"/>
  <c r="CG126" i="19" s="1"/>
  <c r="CF88" i="19"/>
  <c r="CG87" i="19"/>
  <c r="CG124" i="19" s="1"/>
  <c r="CG161" i="19" s="1"/>
  <c r="CF86" i="19"/>
  <c r="CJ71" i="19"/>
  <c r="CJ70" i="19"/>
  <c r="CJ69" i="19"/>
  <c r="CJ68" i="19"/>
  <c r="CJ67" i="19"/>
  <c r="CJ66" i="19"/>
  <c r="CI62" i="19"/>
  <c r="CH62" i="19"/>
  <c r="CG62" i="19"/>
  <c r="CF62" i="19"/>
  <c r="CI61" i="19"/>
  <c r="CH61" i="19"/>
  <c r="CG61" i="19"/>
  <c r="CF61" i="19"/>
  <c r="CJ50" i="19"/>
  <c r="CI50" i="19"/>
  <c r="CI89" i="19" s="1"/>
  <c r="CI126" i="19" s="1"/>
  <c r="CI163" i="19" s="1"/>
  <c r="CH50" i="19"/>
  <c r="CH89" i="19" s="1"/>
  <c r="CG50" i="19"/>
  <c r="CF50" i="19"/>
  <c r="CF89" i="19" s="1"/>
  <c r="CI49" i="19"/>
  <c r="CI88" i="19" s="1"/>
  <c r="CI125" i="19" s="1"/>
  <c r="CI162" i="19" s="1"/>
  <c r="CI182" i="19" s="1"/>
  <c r="CH49" i="19"/>
  <c r="CH88" i="19" s="1"/>
  <c r="CH125" i="19" s="1"/>
  <c r="CH162" i="19" s="1"/>
  <c r="CG49" i="19"/>
  <c r="CG88" i="19" s="1"/>
  <c r="CG125" i="19" s="1"/>
  <c r="CG162" i="19" s="1"/>
  <c r="CF49" i="19"/>
  <c r="CJ49" i="19" s="1"/>
  <c r="CJ48" i="19"/>
  <c r="CI48" i="19"/>
  <c r="CI87" i="19" s="1"/>
  <c r="CI124" i="19" s="1"/>
  <c r="CI161" i="19" s="1"/>
  <c r="CH48" i="19"/>
  <c r="CH87" i="19" s="1"/>
  <c r="CG48" i="19"/>
  <c r="CF48" i="19"/>
  <c r="CF87" i="19" s="1"/>
  <c r="CI47" i="19"/>
  <c r="CI86" i="19" s="1"/>
  <c r="CI123" i="19" s="1"/>
  <c r="CI160" i="19" s="1"/>
  <c r="CH47" i="19"/>
  <c r="CH86" i="19" s="1"/>
  <c r="CH123" i="19" s="1"/>
  <c r="CH160" i="19" s="1"/>
  <c r="CG47" i="19"/>
  <c r="CG86" i="19" s="1"/>
  <c r="CG123" i="19" s="1"/>
  <c r="CG160" i="19" s="1"/>
  <c r="CF47" i="19"/>
  <c r="CJ47" i="19" s="1"/>
  <c r="CI45" i="19"/>
  <c r="CI84" i="19" s="1"/>
  <c r="CI121" i="19" s="1"/>
  <c r="CI158" i="19" s="1"/>
  <c r="CH45" i="19"/>
  <c r="CH84" i="19" s="1"/>
  <c r="CH121" i="19" s="1"/>
  <c r="CH158" i="19" s="1"/>
  <c r="CG45" i="19"/>
  <c r="CG84" i="19" s="1"/>
  <c r="CG121" i="19" s="1"/>
  <c r="CG158" i="19" s="1"/>
  <c r="CJ32" i="19"/>
  <c r="CJ31" i="19"/>
  <c r="CJ30" i="19"/>
  <c r="CJ29" i="19"/>
  <c r="CJ27" i="19"/>
  <c r="CI23" i="19"/>
  <c r="CH23" i="19"/>
  <c r="CG23" i="19"/>
  <c r="CF23" i="19"/>
  <c r="CI22" i="19"/>
  <c r="CH22" i="19"/>
  <c r="CG22" i="19"/>
  <c r="CF22" i="19"/>
  <c r="CJ12" i="19"/>
  <c r="CJ11" i="19"/>
  <c r="CJ10" i="19"/>
  <c r="CJ9" i="19"/>
  <c r="CJ6" i="19"/>
  <c r="CI5" i="19"/>
  <c r="CH5" i="19"/>
  <c r="CG5" i="19"/>
  <c r="CJ4" i="19"/>
  <c r="CD314" i="19"/>
  <c r="CD312" i="19"/>
  <c r="CD219" i="19"/>
  <c r="CA213" i="19"/>
  <c r="BZ213" i="19"/>
  <c r="CD145" i="19"/>
  <c r="CD144" i="19"/>
  <c r="CD143" i="19"/>
  <c r="CD142" i="19"/>
  <c r="CD139" i="19"/>
  <c r="CC138" i="19"/>
  <c r="CD137" i="19" s="1"/>
  <c r="CB138" i="19"/>
  <c r="CA138" i="19"/>
  <c r="CD108" i="19"/>
  <c r="CD107" i="19"/>
  <c r="CD106" i="19"/>
  <c r="CD105" i="19"/>
  <c r="CD104" i="19"/>
  <c r="CD103" i="19"/>
  <c r="CC89" i="19"/>
  <c r="CC126" i="19" s="1"/>
  <c r="CC163" i="19" s="1"/>
  <c r="BZ89" i="19"/>
  <c r="BZ126" i="19" s="1"/>
  <c r="CC88" i="19"/>
  <c r="CC125" i="19" s="1"/>
  <c r="CC162" i="19" s="1"/>
  <c r="CC87" i="19"/>
  <c r="CC124" i="19" s="1"/>
  <c r="CC161" i="19" s="1"/>
  <c r="BZ87" i="19"/>
  <c r="BZ124" i="19" s="1"/>
  <c r="CC86" i="19"/>
  <c r="CC123" i="19" s="1"/>
  <c r="CC160" i="19" s="1"/>
  <c r="CC84" i="19"/>
  <c r="CC121" i="19" s="1"/>
  <c r="CC158" i="19" s="1"/>
  <c r="CD71" i="19"/>
  <c r="CD70" i="19"/>
  <c r="CD69" i="19"/>
  <c r="CD68" i="19"/>
  <c r="CD67" i="19"/>
  <c r="CD66" i="19"/>
  <c r="CC62" i="19"/>
  <c r="CB62" i="19"/>
  <c r="CA62" i="19"/>
  <c r="BZ62" i="19"/>
  <c r="CC61" i="19"/>
  <c r="CB61" i="19"/>
  <c r="CA61" i="19"/>
  <c r="BZ61" i="19"/>
  <c r="CD50" i="19"/>
  <c r="CC50" i="19"/>
  <c r="CB50" i="19"/>
  <c r="CB89" i="19" s="1"/>
  <c r="CB126" i="19" s="1"/>
  <c r="CB163" i="19" s="1"/>
  <c r="CA50" i="19"/>
  <c r="CA89" i="19" s="1"/>
  <c r="BZ50" i="19"/>
  <c r="CC49" i="19"/>
  <c r="CB49" i="19"/>
  <c r="CB88" i="19" s="1"/>
  <c r="CB125" i="19" s="1"/>
  <c r="CB162" i="19" s="1"/>
  <c r="CA49" i="19"/>
  <c r="CA88" i="19" s="1"/>
  <c r="CA125" i="19" s="1"/>
  <c r="CA162" i="19" s="1"/>
  <c r="BZ49" i="19"/>
  <c r="BZ88" i="19" s="1"/>
  <c r="CD48" i="19"/>
  <c r="CC48" i="19"/>
  <c r="CB48" i="19"/>
  <c r="CB87" i="19" s="1"/>
  <c r="CB124" i="19" s="1"/>
  <c r="CB161" i="19" s="1"/>
  <c r="CA48" i="19"/>
  <c r="CA87" i="19" s="1"/>
  <c r="BZ48" i="19"/>
  <c r="CC47" i="19"/>
  <c r="CB47" i="19"/>
  <c r="CB86" i="19" s="1"/>
  <c r="CB123" i="19" s="1"/>
  <c r="CB160" i="19" s="1"/>
  <c r="CA47" i="19"/>
  <c r="CA86" i="19" s="1"/>
  <c r="CA123" i="19" s="1"/>
  <c r="CA160" i="19" s="1"/>
  <c r="BZ47" i="19"/>
  <c r="CD47" i="19" s="1"/>
  <c r="CC45" i="19"/>
  <c r="CB45" i="19"/>
  <c r="CB84" i="19" s="1"/>
  <c r="CB121" i="19" s="1"/>
  <c r="CB158" i="19" s="1"/>
  <c r="CA45" i="19"/>
  <c r="CA84" i="19" s="1"/>
  <c r="CA121" i="19" s="1"/>
  <c r="CA158" i="19" s="1"/>
  <c r="CD32" i="19"/>
  <c r="CD31" i="19"/>
  <c r="CD30" i="19"/>
  <c r="CD29" i="19"/>
  <c r="CD27" i="19"/>
  <c r="CC23" i="19"/>
  <c r="CB23" i="19"/>
  <c r="CA23" i="19"/>
  <c r="BZ23" i="19"/>
  <c r="CC22" i="19"/>
  <c r="CB22" i="19"/>
  <c r="CA22" i="19"/>
  <c r="BZ22" i="19"/>
  <c r="CD12" i="19"/>
  <c r="CD11" i="19"/>
  <c r="CD10" i="19"/>
  <c r="CD9" i="19"/>
  <c r="CD6" i="19"/>
  <c r="CC5" i="19"/>
  <c r="CB5" i="19"/>
  <c r="CD15" i="19" s="1"/>
  <c r="CA5" i="19"/>
  <c r="CD14" i="19" s="1"/>
  <c r="CD4" i="19"/>
  <c r="BX314" i="19"/>
  <c r="BX312" i="19"/>
  <c r="BX219" i="19"/>
  <c r="BU213" i="19"/>
  <c r="BT213" i="19"/>
  <c r="BX145" i="19"/>
  <c r="BX144" i="19"/>
  <c r="BX143" i="19"/>
  <c r="BX142" i="19"/>
  <c r="BX139" i="19"/>
  <c r="BW138" i="19"/>
  <c r="BV138" i="19"/>
  <c r="BU138" i="19"/>
  <c r="BX137" i="19"/>
  <c r="BX148" i="19" s="1"/>
  <c r="BX108" i="19"/>
  <c r="BX107" i="19"/>
  <c r="BX106" i="19"/>
  <c r="BX105" i="19"/>
  <c r="BX104" i="19"/>
  <c r="BX103" i="19"/>
  <c r="BU89" i="19"/>
  <c r="BU126" i="19" s="1"/>
  <c r="BU163" i="19" s="1"/>
  <c r="BT88" i="19"/>
  <c r="BU87" i="19"/>
  <c r="BU124" i="19" s="1"/>
  <c r="BU161" i="19" s="1"/>
  <c r="BT86" i="19"/>
  <c r="BX71" i="19"/>
  <c r="BX70" i="19"/>
  <c r="BX69" i="19"/>
  <c r="BX68" i="19"/>
  <c r="BX67" i="19"/>
  <c r="BX66" i="19"/>
  <c r="BW62" i="19"/>
  <c r="BV62" i="19"/>
  <c r="BU62" i="19"/>
  <c r="BT62" i="19"/>
  <c r="BW61" i="19"/>
  <c r="BV61" i="19"/>
  <c r="BU61" i="19"/>
  <c r="BT61" i="19"/>
  <c r="BW50" i="19"/>
  <c r="BW89" i="19" s="1"/>
  <c r="BW126" i="19" s="1"/>
  <c r="BW163" i="19" s="1"/>
  <c r="BV50" i="19"/>
  <c r="BX50" i="19" s="1"/>
  <c r="BU50" i="19"/>
  <c r="BT50" i="19"/>
  <c r="BT89" i="19" s="1"/>
  <c r="BW49" i="19"/>
  <c r="BW88" i="19" s="1"/>
  <c r="BW125" i="19" s="1"/>
  <c r="BW162" i="19" s="1"/>
  <c r="BV49" i="19"/>
  <c r="BV88" i="19" s="1"/>
  <c r="BV125" i="19" s="1"/>
  <c r="BV162" i="19" s="1"/>
  <c r="BU49" i="19"/>
  <c r="BU88" i="19" s="1"/>
  <c r="BU125" i="19" s="1"/>
  <c r="BU162" i="19" s="1"/>
  <c r="BT49" i="19"/>
  <c r="BX49" i="19" s="1"/>
  <c r="BW48" i="19"/>
  <c r="BW87" i="19" s="1"/>
  <c r="BW124" i="19" s="1"/>
  <c r="BW161" i="19" s="1"/>
  <c r="BV48" i="19"/>
  <c r="BX48" i="19" s="1"/>
  <c r="BU48" i="19"/>
  <c r="BT48" i="19"/>
  <c r="BT87" i="19" s="1"/>
  <c r="BW47" i="19"/>
  <c r="BW86" i="19" s="1"/>
  <c r="BW123" i="19" s="1"/>
  <c r="BW160" i="19" s="1"/>
  <c r="BV47" i="19"/>
  <c r="BV86" i="19" s="1"/>
  <c r="BV123" i="19" s="1"/>
  <c r="BV160" i="19" s="1"/>
  <c r="BU47" i="19"/>
  <c r="BU86" i="19" s="1"/>
  <c r="BU123" i="19" s="1"/>
  <c r="BU160" i="19" s="1"/>
  <c r="BT47" i="19"/>
  <c r="BX47" i="19" s="1"/>
  <c r="BW45" i="19"/>
  <c r="BW84" i="19" s="1"/>
  <c r="BW121" i="19" s="1"/>
  <c r="BW158" i="19" s="1"/>
  <c r="BV45" i="19"/>
  <c r="BV84" i="19" s="1"/>
  <c r="BV121" i="19" s="1"/>
  <c r="BV158" i="19" s="1"/>
  <c r="BU45" i="19"/>
  <c r="BU84" i="19" s="1"/>
  <c r="BU121" i="19" s="1"/>
  <c r="BU158" i="19" s="1"/>
  <c r="BX32" i="19"/>
  <c r="BX31" i="19"/>
  <c r="BX30" i="19"/>
  <c r="BX29" i="19"/>
  <c r="BX27" i="19"/>
  <c r="BW23" i="19"/>
  <c r="BV23" i="19"/>
  <c r="BU23" i="19"/>
  <c r="BT23" i="19"/>
  <c r="BW22" i="19"/>
  <c r="BV22" i="19"/>
  <c r="BU22" i="19"/>
  <c r="BT22" i="19"/>
  <c r="BX14" i="19"/>
  <c r="BX12" i="19"/>
  <c r="BX11" i="19"/>
  <c r="BX10" i="19"/>
  <c r="BX9" i="19"/>
  <c r="BX6" i="19"/>
  <c r="BW5" i="19"/>
  <c r="BV5" i="19"/>
  <c r="BU5" i="19"/>
  <c r="BX4" i="19"/>
  <c r="BR314" i="19"/>
  <c r="BR312" i="19"/>
  <c r="BR219" i="19"/>
  <c r="BO213" i="19"/>
  <c r="BN213" i="19"/>
  <c r="BR147" i="19"/>
  <c r="BR145" i="19"/>
  <c r="BR144" i="19"/>
  <c r="BR143" i="19"/>
  <c r="BR142" i="19"/>
  <c r="BR139" i="19"/>
  <c r="BQ138" i="19"/>
  <c r="BP138" i="19"/>
  <c r="BO138" i="19"/>
  <c r="BR137" i="19"/>
  <c r="BR148" i="19" s="1"/>
  <c r="BN126" i="19"/>
  <c r="BR126" i="19" s="1"/>
  <c r="BN124" i="19"/>
  <c r="BR108" i="19"/>
  <c r="BR107" i="19"/>
  <c r="BR106" i="19"/>
  <c r="BR105" i="19"/>
  <c r="BR104" i="19"/>
  <c r="BR103" i="19"/>
  <c r="BP89" i="19"/>
  <c r="BP126" i="19" s="1"/>
  <c r="BP163" i="19" s="1"/>
  <c r="BO89" i="19"/>
  <c r="BO126" i="19" s="1"/>
  <c r="BO163" i="19" s="1"/>
  <c r="BN89" i="19"/>
  <c r="BP87" i="19"/>
  <c r="BP124" i="19" s="1"/>
  <c r="BP161" i="19" s="1"/>
  <c r="BO87" i="19"/>
  <c r="BO124" i="19" s="1"/>
  <c r="BO161" i="19" s="1"/>
  <c r="BN87" i="19"/>
  <c r="BR71" i="19"/>
  <c r="BR70" i="19"/>
  <c r="BR69" i="19"/>
  <c r="BR68" i="19"/>
  <c r="BR67" i="19"/>
  <c r="BR66" i="19"/>
  <c r="BQ62" i="19"/>
  <c r="BP62" i="19"/>
  <c r="BO62" i="19"/>
  <c r="BN62" i="19"/>
  <c r="BQ61" i="19"/>
  <c r="BP61" i="19"/>
  <c r="BO61" i="19"/>
  <c r="BN61" i="19"/>
  <c r="BR50" i="19"/>
  <c r="BQ50" i="19"/>
  <c r="BQ89" i="19" s="1"/>
  <c r="BQ126" i="19" s="1"/>
  <c r="BQ163" i="19" s="1"/>
  <c r="BP50" i="19"/>
  <c r="BO50" i="19"/>
  <c r="BN50" i="19"/>
  <c r="BQ49" i="19"/>
  <c r="BQ88" i="19" s="1"/>
  <c r="BQ125" i="19" s="1"/>
  <c r="BQ162" i="19" s="1"/>
  <c r="BP49" i="19"/>
  <c r="BP88" i="19" s="1"/>
  <c r="BP125" i="19" s="1"/>
  <c r="BP162" i="19" s="1"/>
  <c r="BO49" i="19"/>
  <c r="BO88" i="19" s="1"/>
  <c r="BO125" i="19" s="1"/>
  <c r="BO162" i="19" s="1"/>
  <c r="BN49" i="19"/>
  <c r="BR49" i="19" s="1"/>
  <c r="BR48" i="19"/>
  <c r="BQ48" i="19"/>
  <c r="BQ87" i="19" s="1"/>
  <c r="BQ124" i="19" s="1"/>
  <c r="BQ161" i="19" s="1"/>
  <c r="BP48" i="19"/>
  <c r="BO48" i="19"/>
  <c r="BN48" i="19"/>
  <c r="BQ47" i="19"/>
  <c r="BQ86" i="19" s="1"/>
  <c r="BQ123" i="19" s="1"/>
  <c r="BQ160" i="19" s="1"/>
  <c r="BP47" i="19"/>
  <c r="BP86" i="19" s="1"/>
  <c r="BP123" i="19" s="1"/>
  <c r="BP160" i="19" s="1"/>
  <c r="BO47" i="19"/>
  <c r="BO86" i="19" s="1"/>
  <c r="BO123" i="19" s="1"/>
  <c r="BO160" i="19" s="1"/>
  <c r="BN47" i="19"/>
  <c r="BR47" i="19" s="1"/>
  <c r="BQ45" i="19"/>
  <c r="BQ84" i="19" s="1"/>
  <c r="BQ121" i="19" s="1"/>
  <c r="BQ158" i="19" s="1"/>
  <c r="BP45" i="19"/>
  <c r="BP84" i="19" s="1"/>
  <c r="BP121" i="19" s="1"/>
  <c r="BP158" i="19" s="1"/>
  <c r="BO45" i="19"/>
  <c r="BO84" i="19" s="1"/>
  <c r="BO121" i="19" s="1"/>
  <c r="BO158" i="19" s="1"/>
  <c r="BR32" i="19"/>
  <c r="BR31" i="19"/>
  <c r="BR30" i="19"/>
  <c r="BR29" i="19"/>
  <c r="BR27" i="19"/>
  <c r="BQ23" i="19"/>
  <c r="BP23" i="19"/>
  <c r="BO23" i="19"/>
  <c r="BN23" i="19"/>
  <c r="BQ22" i="19"/>
  <c r="BP22" i="19"/>
  <c r="BO22" i="19"/>
  <c r="BN22" i="19"/>
  <c r="BR15" i="19"/>
  <c r="BR18" i="19" s="1"/>
  <c r="BR14" i="19"/>
  <c r="BR12" i="19"/>
  <c r="BR11" i="19"/>
  <c r="BR10" i="19"/>
  <c r="BR9" i="19"/>
  <c r="BR6" i="19"/>
  <c r="BQ5" i="19"/>
  <c r="BP5" i="19"/>
  <c r="BO5" i="19"/>
  <c r="BR4" i="19"/>
  <c r="BL314" i="19"/>
  <c r="BL312" i="19"/>
  <c r="BL219" i="19"/>
  <c r="BI213" i="19"/>
  <c r="BH213" i="19"/>
  <c r="BI162" i="19"/>
  <c r="BK160" i="19"/>
  <c r="BI158" i="19"/>
  <c r="BL145" i="19"/>
  <c r="BL144" i="19"/>
  <c r="BL143" i="19"/>
  <c r="BL142" i="19"/>
  <c r="BL139" i="19"/>
  <c r="BK138" i="19"/>
  <c r="BL137" i="19" s="1"/>
  <c r="BL148" i="19" s="1"/>
  <c r="BJ138" i="19"/>
  <c r="BI138" i="19"/>
  <c r="BK125" i="19"/>
  <c r="BK162" i="19" s="1"/>
  <c r="BJ125" i="19"/>
  <c r="BJ162" i="19" s="1"/>
  <c r="BI124" i="19"/>
  <c r="BI161" i="19" s="1"/>
  <c r="BK123" i="19"/>
  <c r="BK121" i="19"/>
  <c r="BK158" i="19" s="1"/>
  <c r="BJ121" i="19"/>
  <c r="BJ158" i="19" s="1"/>
  <c r="BL108" i="19"/>
  <c r="BL107" i="19"/>
  <c r="BL106" i="19"/>
  <c r="BL105" i="19"/>
  <c r="BL104" i="19"/>
  <c r="BL103" i="19"/>
  <c r="BK89" i="19"/>
  <c r="BK126" i="19" s="1"/>
  <c r="BK163" i="19" s="1"/>
  <c r="BJ89" i="19"/>
  <c r="BJ126" i="19" s="1"/>
  <c r="BJ163" i="19" s="1"/>
  <c r="BI89" i="19"/>
  <c r="BI126" i="19" s="1"/>
  <c r="BI163" i="19" s="1"/>
  <c r="BH89" i="19"/>
  <c r="BH126" i="19" s="1"/>
  <c r="BK88" i="19"/>
  <c r="BK87" i="19"/>
  <c r="BK124" i="19" s="1"/>
  <c r="BK161" i="19" s="1"/>
  <c r="BI87" i="19"/>
  <c r="BH87" i="19"/>
  <c r="BH124" i="19" s="1"/>
  <c r="BK86" i="19"/>
  <c r="BK84" i="19"/>
  <c r="BL71" i="19"/>
  <c r="BL70" i="19"/>
  <c r="BL69" i="19"/>
  <c r="BL68" i="19"/>
  <c r="BL67" i="19"/>
  <c r="BL66" i="19"/>
  <c r="BK62" i="19"/>
  <c r="BJ62" i="19"/>
  <c r="BI62" i="19"/>
  <c r="BH62" i="19"/>
  <c r="BK61" i="19"/>
  <c r="BJ61" i="19"/>
  <c r="BI61" i="19"/>
  <c r="BH61" i="19"/>
  <c r="BK50" i="19"/>
  <c r="BJ50" i="19"/>
  <c r="BI50" i="19"/>
  <c r="BL50" i="19" s="1"/>
  <c r="BH50" i="19"/>
  <c r="BK49" i="19"/>
  <c r="BJ49" i="19"/>
  <c r="BJ88" i="19" s="1"/>
  <c r="BI49" i="19"/>
  <c r="BI88" i="19" s="1"/>
  <c r="BI125" i="19" s="1"/>
  <c r="BH49" i="19"/>
  <c r="BL48" i="19"/>
  <c r="BK48" i="19"/>
  <c r="BJ48" i="19"/>
  <c r="BJ87" i="19" s="1"/>
  <c r="BJ124" i="19" s="1"/>
  <c r="BJ161" i="19" s="1"/>
  <c r="BI48" i="19"/>
  <c r="BH48" i="19"/>
  <c r="BK47" i="19"/>
  <c r="BJ47" i="19"/>
  <c r="BJ86" i="19" s="1"/>
  <c r="BJ123" i="19" s="1"/>
  <c r="BJ160" i="19" s="1"/>
  <c r="BI47" i="19"/>
  <c r="BI86" i="19" s="1"/>
  <c r="BI123" i="19" s="1"/>
  <c r="BI160" i="19" s="1"/>
  <c r="BH47" i="19"/>
  <c r="BK45" i="19"/>
  <c r="BJ45" i="19"/>
  <c r="BJ84" i="19" s="1"/>
  <c r="BI45" i="19"/>
  <c r="BI84" i="19" s="1"/>
  <c r="BI121" i="19" s="1"/>
  <c r="BL32" i="19"/>
  <c r="BL31" i="19"/>
  <c r="BL30" i="19"/>
  <c r="BL29" i="19"/>
  <c r="BL27" i="19"/>
  <c r="BK23" i="19"/>
  <c r="BJ23" i="19"/>
  <c r="BI23" i="19"/>
  <c r="BH23" i="19"/>
  <c r="BK22" i="19"/>
  <c r="BJ22" i="19"/>
  <c r="BI22" i="19"/>
  <c r="BH22" i="19"/>
  <c r="BL15" i="19"/>
  <c r="BL18" i="19" s="1"/>
  <c r="BL14" i="19"/>
  <c r="BL12" i="19"/>
  <c r="BL11" i="19"/>
  <c r="BL10" i="19"/>
  <c r="BL9" i="19"/>
  <c r="BL6" i="19"/>
  <c r="BK5" i="19"/>
  <c r="BJ5" i="19"/>
  <c r="BI5" i="19"/>
  <c r="BL4" i="19"/>
  <c r="BF314" i="19"/>
  <c r="BF312" i="19"/>
  <c r="BF219" i="19"/>
  <c r="BC213" i="19"/>
  <c r="BB213" i="19"/>
  <c r="BF147" i="19"/>
  <c r="BF145" i="19"/>
  <c r="BF144" i="19"/>
  <c r="BF143" i="19"/>
  <c r="BF142" i="19"/>
  <c r="BF139" i="19"/>
  <c r="BE138" i="19"/>
  <c r="BD138" i="19"/>
  <c r="BC138" i="19"/>
  <c r="BF137" i="19"/>
  <c r="BF148" i="19" s="1"/>
  <c r="BF108" i="19"/>
  <c r="BF107" i="19"/>
  <c r="BF106" i="19"/>
  <c r="BF105" i="19"/>
  <c r="BF104" i="19"/>
  <c r="BF103" i="19"/>
  <c r="BD89" i="19"/>
  <c r="BD126" i="19" s="1"/>
  <c r="BD163" i="19" s="1"/>
  <c r="BC89" i="19"/>
  <c r="BC126" i="19" s="1"/>
  <c r="BC163" i="19" s="1"/>
  <c r="BD87" i="19"/>
  <c r="BD124" i="19" s="1"/>
  <c r="BD161" i="19" s="1"/>
  <c r="BC87" i="19"/>
  <c r="BC124" i="19" s="1"/>
  <c r="BC161" i="19" s="1"/>
  <c r="BF71" i="19"/>
  <c r="BF70" i="19"/>
  <c r="BF69" i="19"/>
  <c r="BF68" i="19"/>
  <c r="BF67" i="19"/>
  <c r="BF66" i="19"/>
  <c r="BE62" i="19"/>
  <c r="BD62" i="19"/>
  <c r="BC62" i="19"/>
  <c r="BB62" i="19"/>
  <c r="BE61" i="19"/>
  <c r="BD61" i="19"/>
  <c r="BC61" i="19"/>
  <c r="BB61" i="19"/>
  <c r="BE50" i="19"/>
  <c r="BE89" i="19" s="1"/>
  <c r="BE126" i="19" s="1"/>
  <c r="BE163" i="19" s="1"/>
  <c r="BD50" i="19"/>
  <c r="BF50" i="19" s="1"/>
  <c r="BC50" i="19"/>
  <c r="BB50" i="19"/>
  <c r="BB89" i="19" s="1"/>
  <c r="BE49" i="19"/>
  <c r="BE88" i="19" s="1"/>
  <c r="BE125" i="19" s="1"/>
  <c r="BE162" i="19" s="1"/>
  <c r="BD49" i="19"/>
  <c r="BD88" i="19" s="1"/>
  <c r="BD125" i="19" s="1"/>
  <c r="BD162" i="19" s="1"/>
  <c r="BC49" i="19"/>
  <c r="BC88" i="19" s="1"/>
  <c r="BC125" i="19" s="1"/>
  <c r="BC162" i="19" s="1"/>
  <c r="BB49" i="19"/>
  <c r="BF49" i="19" s="1"/>
  <c r="BE48" i="19"/>
  <c r="BE87" i="19" s="1"/>
  <c r="BE124" i="19" s="1"/>
  <c r="BE161" i="19" s="1"/>
  <c r="BD48" i="19"/>
  <c r="BF48" i="19" s="1"/>
  <c r="BC48" i="19"/>
  <c r="BB48" i="19"/>
  <c r="BB87" i="19" s="1"/>
  <c r="BE47" i="19"/>
  <c r="BE86" i="19" s="1"/>
  <c r="BE123" i="19" s="1"/>
  <c r="BE160" i="19" s="1"/>
  <c r="BD47" i="19"/>
  <c r="BD86" i="19" s="1"/>
  <c r="BD123" i="19" s="1"/>
  <c r="BD160" i="19" s="1"/>
  <c r="BC47" i="19"/>
  <c r="BC86" i="19" s="1"/>
  <c r="BC123" i="19" s="1"/>
  <c r="BC160" i="19" s="1"/>
  <c r="BB47" i="19"/>
  <c r="BF47" i="19" s="1"/>
  <c r="BE45" i="19"/>
  <c r="BE84" i="19" s="1"/>
  <c r="BE121" i="19" s="1"/>
  <c r="BE158" i="19" s="1"/>
  <c r="BD45" i="19"/>
  <c r="BD84" i="19" s="1"/>
  <c r="BD121" i="19" s="1"/>
  <c r="BD158" i="19" s="1"/>
  <c r="BC45" i="19"/>
  <c r="BC84" i="19" s="1"/>
  <c r="BC121" i="19" s="1"/>
  <c r="BC158" i="19" s="1"/>
  <c r="BF32" i="19"/>
  <c r="BF31" i="19"/>
  <c r="BF30" i="19"/>
  <c r="BF29" i="19"/>
  <c r="BF27" i="19"/>
  <c r="BE23" i="19"/>
  <c r="BD23" i="19"/>
  <c r="BC23" i="19"/>
  <c r="BB23" i="19"/>
  <c r="BE22" i="19"/>
  <c r="BD22" i="19"/>
  <c r="BC22" i="19"/>
  <c r="BB22" i="19"/>
  <c r="BF15" i="19"/>
  <c r="BF18" i="19" s="1"/>
  <c r="BF14" i="19"/>
  <c r="BF12" i="19"/>
  <c r="BF11" i="19"/>
  <c r="BF10" i="19"/>
  <c r="BF9" i="19"/>
  <c r="BF6" i="19"/>
  <c r="BE5" i="19"/>
  <c r="BD5" i="19"/>
  <c r="BC5" i="19"/>
  <c r="BF4" i="19"/>
  <c r="AZ314" i="19"/>
  <c r="AZ312" i="19"/>
  <c r="AZ219" i="19"/>
  <c r="AW213" i="19"/>
  <c r="AV213" i="19"/>
  <c r="AZ145" i="19"/>
  <c r="AZ144" i="19"/>
  <c r="AZ143" i="19"/>
  <c r="AZ142" i="19"/>
  <c r="AZ139" i="19"/>
  <c r="AY138" i="19"/>
  <c r="AZ137" i="19" s="1"/>
  <c r="AX138" i="19"/>
  <c r="AW138" i="19"/>
  <c r="AV126" i="19"/>
  <c r="AV124" i="19"/>
  <c r="AZ108" i="19"/>
  <c r="AZ107" i="19"/>
  <c r="AZ106" i="19"/>
  <c r="AZ105" i="19"/>
  <c r="AZ104" i="19"/>
  <c r="AZ103" i="19"/>
  <c r="AY89" i="19"/>
  <c r="AY126" i="19" s="1"/>
  <c r="AY163" i="19" s="1"/>
  <c r="AV89" i="19"/>
  <c r="AY88" i="19"/>
  <c r="AY125" i="19" s="1"/>
  <c r="AY162" i="19" s="1"/>
  <c r="AY87" i="19"/>
  <c r="AY124" i="19" s="1"/>
  <c r="AY161" i="19" s="1"/>
  <c r="AV87" i="19"/>
  <c r="AY86" i="19"/>
  <c r="AY123" i="19" s="1"/>
  <c r="AY160" i="19" s="1"/>
  <c r="AY84" i="19"/>
  <c r="AY121" i="19" s="1"/>
  <c r="AY158" i="19" s="1"/>
  <c r="AZ71" i="19"/>
  <c r="AZ70" i="19"/>
  <c r="AZ69" i="19"/>
  <c r="AZ68" i="19"/>
  <c r="AZ67" i="19"/>
  <c r="AZ66" i="19"/>
  <c r="AY62" i="19"/>
  <c r="AX62" i="19"/>
  <c r="AW62" i="19"/>
  <c r="AV62" i="19"/>
  <c r="AY61" i="19"/>
  <c r="AX61" i="19"/>
  <c r="AW61" i="19"/>
  <c r="AV61" i="19"/>
  <c r="AZ50" i="19"/>
  <c r="AY50" i="19"/>
  <c r="AX50" i="19"/>
  <c r="AX89" i="19" s="1"/>
  <c r="AX126" i="19" s="1"/>
  <c r="AX163" i="19" s="1"/>
  <c r="AW50" i="19"/>
  <c r="AW89" i="19" s="1"/>
  <c r="AW126" i="19" s="1"/>
  <c r="AW163" i="19" s="1"/>
  <c r="AV50" i="19"/>
  <c r="AZ49" i="19"/>
  <c r="AY49" i="19"/>
  <c r="AX49" i="19"/>
  <c r="AX88" i="19" s="1"/>
  <c r="AX125" i="19" s="1"/>
  <c r="AX162" i="19" s="1"/>
  <c r="AW49" i="19"/>
  <c r="AW88" i="19" s="1"/>
  <c r="AW125" i="19" s="1"/>
  <c r="AW162" i="19" s="1"/>
  <c r="AV49" i="19"/>
  <c r="AV88" i="19" s="1"/>
  <c r="AZ48" i="19"/>
  <c r="AY48" i="19"/>
  <c r="AX48" i="19"/>
  <c r="AX87" i="19" s="1"/>
  <c r="AX124" i="19" s="1"/>
  <c r="AX161" i="19" s="1"/>
  <c r="AW48" i="19"/>
  <c r="AW87" i="19" s="1"/>
  <c r="AW124" i="19" s="1"/>
  <c r="AW161" i="19" s="1"/>
  <c r="AV48" i="19"/>
  <c r="AZ47" i="19"/>
  <c r="AY47" i="19"/>
  <c r="AX47" i="19"/>
  <c r="AX86" i="19" s="1"/>
  <c r="AX123" i="19" s="1"/>
  <c r="AX160" i="19" s="1"/>
  <c r="AW47" i="19"/>
  <c r="AW86" i="19" s="1"/>
  <c r="AW123" i="19" s="1"/>
  <c r="AW160" i="19" s="1"/>
  <c r="AV47" i="19"/>
  <c r="AV86" i="19" s="1"/>
  <c r="AY45" i="19"/>
  <c r="AX45" i="19"/>
  <c r="AX84" i="19" s="1"/>
  <c r="AX121" i="19" s="1"/>
  <c r="AX158" i="19" s="1"/>
  <c r="AW45" i="19"/>
  <c r="AW84" i="19" s="1"/>
  <c r="AW121" i="19" s="1"/>
  <c r="AW158" i="19" s="1"/>
  <c r="AZ32" i="19"/>
  <c r="AZ31" i="19"/>
  <c r="AZ30" i="19"/>
  <c r="AZ29" i="19"/>
  <c r="AZ27" i="19"/>
  <c r="AY23" i="19"/>
  <c r="AX23" i="19"/>
  <c r="AW23" i="19"/>
  <c r="AV23" i="19"/>
  <c r="AY22" i="19"/>
  <c r="AX22" i="19"/>
  <c r="AW22" i="19"/>
  <c r="AV22" i="19"/>
  <c r="AZ12" i="19"/>
  <c r="AZ11" i="19"/>
  <c r="AZ10" i="19"/>
  <c r="AZ9" i="19"/>
  <c r="AZ6" i="19"/>
  <c r="AY5" i="19"/>
  <c r="AX5" i="19"/>
  <c r="AZ15" i="19" s="1"/>
  <c r="AW5" i="19"/>
  <c r="AZ4" i="19"/>
  <c r="AZ14" i="19" s="1"/>
  <c r="AT314" i="19"/>
  <c r="AT312" i="19"/>
  <c r="AT219" i="19"/>
  <c r="AQ213" i="19"/>
  <c r="AP213" i="19"/>
  <c r="AT145" i="19"/>
  <c r="AT144" i="19"/>
  <c r="AT143" i="19"/>
  <c r="AT142" i="19"/>
  <c r="AT139" i="19"/>
  <c r="AS138" i="19"/>
  <c r="AR138" i="19"/>
  <c r="AQ138" i="19"/>
  <c r="AT137" i="19"/>
  <c r="AT148" i="19" s="1"/>
  <c r="AT108" i="19"/>
  <c r="AT107" i="19"/>
  <c r="AT106" i="19"/>
  <c r="AT105" i="19"/>
  <c r="AT104" i="19"/>
  <c r="AT103" i="19"/>
  <c r="AS89" i="19"/>
  <c r="AS126" i="19" s="1"/>
  <c r="AS163" i="19" s="1"/>
  <c r="AQ89" i="19"/>
  <c r="AQ126" i="19" s="1"/>
  <c r="AQ163" i="19" s="1"/>
  <c r="AQ88" i="19"/>
  <c r="AQ125" i="19" s="1"/>
  <c r="AQ162" i="19" s="1"/>
  <c r="AS87" i="19"/>
  <c r="AS124" i="19" s="1"/>
  <c r="AS161" i="19" s="1"/>
  <c r="AQ87" i="19"/>
  <c r="AQ124" i="19" s="1"/>
  <c r="AQ161" i="19" s="1"/>
  <c r="AQ86" i="19"/>
  <c r="AQ123" i="19" s="1"/>
  <c r="AQ160" i="19" s="1"/>
  <c r="AQ84" i="19"/>
  <c r="AQ121" i="19" s="1"/>
  <c r="AQ158" i="19" s="1"/>
  <c r="AT71" i="19"/>
  <c r="AT70" i="19"/>
  <c r="AT69" i="19"/>
  <c r="AT68" i="19"/>
  <c r="AT67" i="19"/>
  <c r="AT66" i="19"/>
  <c r="AS62" i="19"/>
  <c r="AR62" i="19"/>
  <c r="AQ62" i="19"/>
  <c r="AP62" i="19"/>
  <c r="AS61" i="19"/>
  <c r="AR61" i="19"/>
  <c r="AQ61" i="19"/>
  <c r="AP61" i="19"/>
  <c r="AT50" i="19"/>
  <c r="AS50" i="19"/>
  <c r="AR50" i="19"/>
  <c r="AR89" i="19" s="1"/>
  <c r="AR126" i="19" s="1"/>
  <c r="AR163" i="19" s="1"/>
  <c r="AQ50" i="19"/>
  <c r="AP50" i="19"/>
  <c r="AP89" i="19" s="1"/>
  <c r="AS49" i="19"/>
  <c r="AS88" i="19" s="1"/>
  <c r="AS125" i="19" s="1"/>
  <c r="AS162" i="19" s="1"/>
  <c r="AR49" i="19"/>
  <c r="AR88" i="19" s="1"/>
  <c r="AR125" i="19" s="1"/>
  <c r="AR162" i="19" s="1"/>
  <c r="AQ49" i="19"/>
  <c r="AP49" i="19"/>
  <c r="AT49" i="19" s="1"/>
  <c r="AT48" i="19"/>
  <c r="AS48" i="19"/>
  <c r="AR48" i="19"/>
  <c r="AR87" i="19" s="1"/>
  <c r="AR124" i="19" s="1"/>
  <c r="AR161" i="19" s="1"/>
  <c r="AQ48" i="19"/>
  <c r="AP48" i="19"/>
  <c r="AP87" i="19" s="1"/>
  <c r="AS47" i="19"/>
  <c r="AS86" i="19" s="1"/>
  <c r="AS123" i="19" s="1"/>
  <c r="AS160" i="19" s="1"/>
  <c r="AR47" i="19"/>
  <c r="AR86" i="19" s="1"/>
  <c r="AR123" i="19" s="1"/>
  <c r="AR160" i="19" s="1"/>
  <c r="AQ47" i="19"/>
  <c r="AP47" i="19"/>
  <c r="AT47" i="19" s="1"/>
  <c r="AS45" i="19"/>
  <c r="AS84" i="19" s="1"/>
  <c r="AS121" i="19" s="1"/>
  <c r="AS158" i="19" s="1"/>
  <c r="AR45" i="19"/>
  <c r="AR84" i="19" s="1"/>
  <c r="AR121" i="19" s="1"/>
  <c r="AR158" i="19" s="1"/>
  <c r="AQ45" i="19"/>
  <c r="AT32" i="19"/>
  <c r="AT31" i="19"/>
  <c r="AT30" i="19"/>
  <c r="AT29" i="19"/>
  <c r="AT27" i="19"/>
  <c r="AS23" i="19"/>
  <c r="AR23" i="19"/>
  <c r="AQ23" i="19"/>
  <c r="AP23" i="19"/>
  <c r="AS22" i="19"/>
  <c r="AR22" i="19"/>
  <c r="AQ22" i="19"/>
  <c r="AP22" i="19"/>
  <c r="AT16" i="19"/>
  <c r="AT15" i="19"/>
  <c r="AT18" i="19" s="1"/>
  <c r="AT12" i="19"/>
  <c r="AT11" i="19"/>
  <c r="AT10" i="19"/>
  <c r="AT9" i="19"/>
  <c r="AT6" i="19"/>
  <c r="AS5" i="19"/>
  <c r="AR5" i="19"/>
  <c r="AQ5" i="19"/>
  <c r="AT4" i="19"/>
  <c r="AT14" i="19" s="1"/>
  <c r="AN314" i="19"/>
  <c r="AN312" i="19"/>
  <c r="AN219" i="19"/>
  <c r="AK213" i="19"/>
  <c r="AJ213" i="19"/>
  <c r="AN147" i="19"/>
  <c r="AN145" i="19"/>
  <c r="AN144" i="19"/>
  <c r="AN143" i="19"/>
  <c r="AN142" i="19"/>
  <c r="AN139" i="19"/>
  <c r="AM138" i="19"/>
  <c r="AL138" i="19"/>
  <c r="AK138" i="19"/>
  <c r="AN137" i="19"/>
  <c r="AN148" i="19" s="1"/>
  <c r="AN108" i="19"/>
  <c r="AN107" i="19"/>
  <c r="AN106" i="19"/>
  <c r="AN105" i="19"/>
  <c r="AN104" i="19"/>
  <c r="AN103" i="19"/>
  <c r="AL89" i="19"/>
  <c r="AL126" i="19" s="1"/>
  <c r="AL163" i="19" s="1"/>
  <c r="AK89" i="19"/>
  <c r="AK126" i="19" s="1"/>
  <c r="AK163" i="19" s="1"/>
  <c r="AJ88" i="19"/>
  <c r="AN88" i="19" s="1"/>
  <c r="AL87" i="19"/>
  <c r="AL124" i="19" s="1"/>
  <c r="AL161" i="19" s="1"/>
  <c r="AK87" i="19"/>
  <c r="AK124" i="19" s="1"/>
  <c r="AK161" i="19" s="1"/>
  <c r="AJ86" i="19"/>
  <c r="AN86" i="19" s="1"/>
  <c r="AN71" i="19"/>
  <c r="AN70" i="19"/>
  <c r="AN69" i="19"/>
  <c r="AN68" i="19"/>
  <c r="AN67" i="19"/>
  <c r="AN66" i="19"/>
  <c r="AM62" i="19"/>
  <c r="AL62" i="19"/>
  <c r="AK62" i="19"/>
  <c r="AJ62" i="19"/>
  <c r="AM61" i="19"/>
  <c r="AL61" i="19"/>
  <c r="AK61" i="19"/>
  <c r="AJ61" i="19"/>
  <c r="AN50" i="19"/>
  <c r="AM50" i="19"/>
  <c r="AM89" i="19" s="1"/>
  <c r="AM126" i="19" s="1"/>
  <c r="AM163" i="19" s="1"/>
  <c r="AL50" i="19"/>
  <c r="AK50" i="19"/>
  <c r="AJ50" i="19"/>
  <c r="AJ89" i="19" s="1"/>
  <c r="AM49" i="19"/>
  <c r="AM88" i="19" s="1"/>
  <c r="AM125" i="19" s="1"/>
  <c r="AM162" i="19" s="1"/>
  <c r="AL49" i="19"/>
  <c r="AL88" i="19" s="1"/>
  <c r="AL125" i="19" s="1"/>
  <c r="AL162" i="19" s="1"/>
  <c r="AK49" i="19"/>
  <c r="AK88" i="19" s="1"/>
  <c r="AK125" i="19" s="1"/>
  <c r="AK162" i="19" s="1"/>
  <c r="AJ49" i="19"/>
  <c r="AN49" i="19" s="1"/>
  <c r="AN48" i="19"/>
  <c r="AM48" i="19"/>
  <c r="AM87" i="19" s="1"/>
  <c r="AM124" i="19" s="1"/>
  <c r="AM161" i="19" s="1"/>
  <c r="AL48" i="19"/>
  <c r="AK48" i="19"/>
  <c r="AJ48" i="19"/>
  <c r="AJ87" i="19" s="1"/>
  <c r="AM47" i="19"/>
  <c r="AM86" i="19" s="1"/>
  <c r="AM123" i="19" s="1"/>
  <c r="AM160" i="19" s="1"/>
  <c r="AL47" i="19"/>
  <c r="AL86" i="19" s="1"/>
  <c r="AL123" i="19" s="1"/>
  <c r="AL160" i="19" s="1"/>
  <c r="AK47" i="19"/>
  <c r="AK86" i="19" s="1"/>
  <c r="AK123" i="19" s="1"/>
  <c r="AK160" i="19" s="1"/>
  <c r="AJ47" i="19"/>
  <c r="AN47" i="19" s="1"/>
  <c r="AM45" i="19"/>
  <c r="AM84" i="19" s="1"/>
  <c r="AM121" i="19" s="1"/>
  <c r="AM158" i="19" s="1"/>
  <c r="AL45" i="19"/>
  <c r="AL84" i="19" s="1"/>
  <c r="AL121" i="19" s="1"/>
  <c r="AL158" i="19" s="1"/>
  <c r="AK45" i="19"/>
  <c r="AK84" i="19" s="1"/>
  <c r="AK121" i="19" s="1"/>
  <c r="AK158" i="19" s="1"/>
  <c r="AN32" i="19"/>
  <c r="AN31" i="19"/>
  <c r="AN30" i="19"/>
  <c r="AN29" i="19"/>
  <c r="AN27" i="19"/>
  <c r="AM23" i="19"/>
  <c r="AL23" i="19"/>
  <c r="AK23" i="19"/>
  <c r="AJ23" i="19"/>
  <c r="AM22" i="19"/>
  <c r="AL22" i="19"/>
  <c r="AK22" i="19"/>
  <c r="AJ22" i="19"/>
  <c r="AN15" i="19"/>
  <c r="AN17" i="19" s="1"/>
  <c r="AN12" i="19"/>
  <c r="AN11" i="19"/>
  <c r="AN10" i="19"/>
  <c r="AN9" i="19"/>
  <c r="AN6" i="19"/>
  <c r="AM5" i="19"/>
  <c r="AL5" i="19"/>
  <c r="AK5" i="19"/>
  <c r="AN4" i="19"/>
  <c r="AH314" i="19"/>
  <c r="AH312" i="19"/>
  <c r="AH219" i="19"/>
  <c r="AE213" i="19"/>
  <c r="AD213" i="19"/>
  <c r="AH145" i="19"/>
  <c r="AH144" i="19"/>
  <c r="AH143" i="19"/>
  <c r="AH142" i="19"/>
  <c r="AH139" i="19"/>
  <c r="AG138" i="19"/>
  <c r="AH137" i="19" s="1"/>
  <c r="AF138" i="19"/>
  <c r="AE138" i="19"/>
  <c r="AD126" i="19"/>
  <c r="AH126" i="19" s="1"/>
  <c r="AD124" i="19"/>
  <c r="AH108" i="19"/>
  <c r="AH107" i="19"/>
  <c r="AH106" i="19"/>
  <c r="AH105" i="19"/>
  <c r="AH104" i="19"/>
  <c r="AH103" i="19"/>
  <c r="AG89" i="19"/>
  <c r="AG126" i="19" s="1"/>
  <c r="AG163" i="19" s="1"/>
  <c r="AF89" i="19"/>
  <c r="AF126" i="19" s="1"/>
  <c r="AF163" i="19" s="1"/>
  <c r="AD89" i="19"/>
  <c r="AH89" i="19" s="1"/>
  <c r="AF88" i="19"/>
  <c r="AF125" i="19" s="1"/>
  <c r="AF162" i="19" s="1"/>
  <c r="AG87" i="19"/>
  <c r="AG124" i="19" s="1"/>
  <c r="AG161" i="19" s="1"/>
  <c r="AF87" i="19"/>
  <c r="AF124" i="19" s="1"/>
  <c r="AF161" i="19" s="1"/>
  <c r="AD87" i="19"/>
  <c r="AH87" i="19" s="1"/>
  <c r="AF86" i="19"/>
  <c r="AF123" i="19" s="1"/>
  <c r="AF160" i="19" s="1"/>
  <c r="AF84" i="19"/>
  <c r="AF121" i="19" s="1"/>
  <c r="AF158" i="19" s="1"/>
  <c r="AH71" i="19"/>
  <c r="AH70" i="19"/>
  <c r="AH69" i="19"/>
  <c r="AH68" i="19"/>
  <c r="AH67" i="19"/>
  <c r="AH66" i="19"/>
  <c r="AG62" i="19"/>
  <c r="AF62" i="19"/>
  <c r="AE62" i="19"/>
  <c r="AD62" i="19"/>
  <c r="AG61" i="19"/>
  <c r="AF61" i="19"/>
  <c r="AE61" i="19"/>
  <c r="AD61" i="19"/>
  <c r="AH50" i="19"/>
  <c r="AG50" i="19"/>
  <c r="AF50" i="19"/>
  <c r="AE50" i="19"/>
  <c r="AE89" i="19" s="1"/>
  <c r="AE126" i="19" s="1"/>
  <c r="AE163" i="19" s="1"/>
  <c r="AD50" i="19"/>
  <c r="AG49" i="19"/>
  <c r="AG88" i="19" s="1"/>
  <c r="AG125" i="19" s="1"/>
  <c r="AG162" i="19" s="1"/>
  <c r="AF49" i="19"/>
  <c r="AE49" i="19"/>
  <c r="AE88" i="19" s="1"/>
  <c r="AE125" i="19" s="1"/>
  <c r="AE162" i="19" s="1"/>
  <c r="AD49" i="19"/>
  <c r="AH49" i="19" s="1"/>
  <c r="AH48" i="19"/>
  <c r="AG48" i="19"/>
  <c r="AF48" i="19"/>
  <c r="AE48" i="19"/>
  <c r="AE87" i="19" s="1"/>
  <c r="AE124" i="19" s="1"/>
  <c r="AE161" i="19" s="1"/>
  <c r="AD48" i="19"/>
  <c r="AG47" i="19"/>
  <c r="AG86" i="19" s="1"/>
  <c r="AG123" i="19" s="1"/>
  <c r="AG160" i="19" s="1"/>
  <c r="AF47" i="19"/>
  <c r="AE47" i="19"/>
  <c r="AE86" i="19" s="1"/>
  <c r="AE123" i="19" s="1"/>
  <c r="AE160" i="19" s="1"/>
  <c r="AD47" i="19"/>
  <c r="AH47" i="19" s="1"/>
  <c r="AG45" i="19"/>
  <c r="AG84" i="19" s="1"/>
  <c r="AG121" i="19" s="1"/>
  <c r="AG158" i="19" s="1"/>
  <c r="AF45" i="19"/>
  <c r="AE45" i="19"/>
  <c r="AE84" i="19" s="1"/>
  <c r="AE121" i="19" s="1"/>
  <c r="AE158" i="19" s="1"/>
  <c r="AH32" i="19"/>
  <c r="AH31" i="19"/>
  <c r="AH30" i="19"/>
  <c r="AH29" i="19"/>
  <c r="AH27" i="19"/>
  <c r="AG23" i="19"/>
  <c r="AF23" i="19"/>
  <c r="AE23" i="19"/>
  <c r="AD23" i="19"/>
  <c r="AG22" i="19"/>
  <c r="AF22" i="19"/>
  <c r="AE22" i="19"/>
  <c r="AD22" i="19"/>
  <c r="AH15" i="19"/>
  <c r="AH12" i="19"/>
  <c r="AH11" i="19"/>
  <c r="AH10" i="19"/>
  <c r="AH9" i="19"/>
  <c r="AH6" i="19"/>
  <c r="AG5" i="19"/>
  <c r="AF5" i="19"/>
  <c r="AE5" i="19"/>
  <c r="AH14" i="19" s="1"/>
  <c r="AH4" i="19"/>
  <c r="AB314" i="19"/>
  <c r="AB312" i="19"/>
  <c r="AB219" i="19"/>
  <c r="Y213" i="19"/>
  <c r="X213" i="19"/>
  <c r="AB145" i="19"/>
  <c r="AB144" i="19"/>
  <c r="AB143" i="19"/>
  <c r="AB142" i="19"/>
  <c r="AB139" i="19"/>
  <c r="AA138" i="19"/>
  <c r="Z138" i="19"/>
  <c r="Y138" i="19"/>
  <c r="AB137" i="19"/>
  <c r="AB148" i="19" s="1"/>
  <c r="AA126" i="19"/>
  <c r="AA163" i="19" s="1"/>
  <c r="AA124" i="19"/>
  <c r="AA161" i="19" s="1"/>
  <c r="AB108" i="19"/>
  <c r="AB107" i="19"/>
  <c r="AB106" i="19"/>
  <c r="AB105" i="19"/>
  <c r="AB104" i="19"/>
  <c r="AB103" i="19"/>
  <c r="AA89" i="19"/>
  <c r="Y89" i="19"/>
  <c r="Y126" i="19" s="1"/>
  <c r="Y163" i="19" s="1"/>
  <c r="X89" i="19"/>
  <c r="Y88" i="19"/>
  <c r="Y125" i="19" s="1"/>
  <c r="Y162" i="19" s="1"/>
  <c r="AA87" i="19"/>
  <c r="Y87" i="19"/>
  <c r="Y124" i="19" s="1"/>
  <c r="Y161" i="19" s="1"/>
  <c r="X87" i="19"/>
  <c r="Y86" i="19"/>
  <c r="Y123" i="19" s="1"/>
  <c r="Y160" i="19" s="1"/>
  <c r="Y84" i="19"/>
  <c r="Y121" i="19" s="1"/>
  <c r="Y158" i="19" s="1"/>
  <c r="AB71" i="19"/>
  <c r="AB70" i="19"/>
  <c r="AB69" i="19"/>
  <c r="AB68" i="19"/>
  <c r="AB67" i="19"/>
  <c r="AB66" i="19"/>
  <c r="AA62" i="19"/>
  <c r="Z62" i="19"/>
  <c r="Y62" i="19"/>
  <c r="X62" i="19"/>
  <c r="AA61" i="19"/>
  <c r="Z61" i="19"/>
  <c r="Y61" i="19"/>
  <c r="X61" i="19"/>
  <c r="AA50" i="19"/>
  <c r="Z50" i="19"/>
  <c r="AB50" i="19" s="1"/>
  <c r="Y50" i="19"/>
  <c r="X50" i="19"/>
  <c r="AA49" i="19"/>
  <c r="AA88" i="19" s="1"/>
  <c r="AA125" i="19" s="1"/>
  <c r="AA162" i="19" s="1"/>
  <c r="Z49" i="19"/>
  <c r="Z88" i="19" s="1"/>
  <c r="Z125" i="19" s="1"/>
  <c r="Z162" i="19" s="1"/>
  <c r="Y49" i="19"/>
  <c r="X49" i="19"/>
  <c r="AB49" i="19" s="1"/>
  <c r="AA48" i="19"/>
  <c r="Z48" i="19"/>
  <c r="AB48" i="19" s="1"/>
  <c r="Y48" i="19"/>
  <c r="X48" i="19"/>
  <c r="AA47" i="19"/>
  <c r="AA86" i="19" s="1"/>
  <c r="AA123" i="19" s="1"/>
  <c r="AA160" i="19" s="1"/>
  <c r="Z47" i="19"/>
  <c r="Z86" i="19" s="1"/>
  <c r="Z123" i="19" s="1"/>
  <c r="Z160" i="19" s="1"/>
  <c r="Y47" i="19"/>
  <c r="X47" i="19"/>
  <c r="AB47" i="19" s="1"/>
  <c r="AA45" i="19"/>
  <c r="AA84" i="19" s="1"/>
  <c r="AA121" i="19" s="1"/>
  <c r="AA158" i="19" s="1"/>
  <c r="Z45" i="19"/>
  <c r="Z84" i="19" s="1"/>
  <c r="Z121" i="19" s="1"/>
  <c r="Z158" i="19" s="1"/>
  <c r="Y45" i="19"/>
  <c r="AB32" i="19"/>
  <c r="AB31" i="19"/>
  <c r="AB30" i="19"/>
  <c r="AB29" i="19"/>
  <c r="AB27" i="19"/>
  <c r="AA23" i="19"/>
  <c r="Z23" i="19"/>
  <c r="Y23" i="19"/>
  <c r="X23" i="19"/>
  <c r="AA22" i="19"/>
  <c r="Z22" i="19"/>
  <c r="Y22" i="19"/>
  <c r="X22" i="19"/>
  <c r="AB14" i="19"/>
  <c r="AB12" i="19"/>
  <c r="AB11" i="19"/>
  <c r="AB10" i="19"/>
  <c r="AB9" i="19"/>
  <c r="AB6" i="19"/>
  <c r="AA5" i="19"/>
  <c r="Z5" i="19"/>
  <c r="AB15" i="19" s="1"/>
  <c r="Y5" i="19"/>
  <c r="AB4" i="19"/>
  <c r="V314" i="19"/>
  <c r="V312" i="19"/>
  <c r="V219" i="19"/>
  <c r="S213" i="19"/>
  <c r="R213" i="19"/>
  <c r="T162" i="19"/>
  <c r="T160" i="19"/>
  <c r="V145" i="19"/>
  <c r="V144" i="19"/>
  <c r="V143" i="19"/>
  <c r="V142" i="19"/>
  <c r="V139" i="19"/>
  <c r="U138" i="19"/>
  <c r="T138" i="19"/>
  <c r="S138" i="19"/>
  <c r="V137" i="19"/>
  <c r="V148" i="19" s="1"/>
  <c r="U126" i="19"/>
  <c r="U163" i="19" s="1"/>
  <c r="U125" i="19"/>
  <c r="U162" i="19" s="1"/>
  <c r="U124" i="19"/>
  <c r="U161" i="19" s="1"/>
  <c r="U121" i="19"/>
  <c r="U158" i="19" s="1"/>
  <c r="V108" i="19"/>
  <c r="V107" i="19"/>
  <c r="V106" i="19"/>
  <c r="V105" i="19"/>
  <c r="V104" i="19"/>
  <c r="V103" i="19"/>
  <c r="U89" i="19"/>
  <c r="S89" i="19"/>
  <c r="S126" i="19" s="1"/>
  <c r="S163" i="19" s="1"/>
  <c r="R89" i="19"/>
  <c r="S88" i="19"/>
  <c r="S125" i="19" s="1"/>
  <c r="S162" i="19" s="1"/>
  <c r="U87" i="19"/>
  <c r="S87" i="19"/>
  <c r="S124" i="19" s="1"/>
  <c r="S161" i="19" s="1"/>
  <c r="R87" i="19"/>
  <c r="S86" i="19"/>
  <c r="S123" i="19" s="1"/>
  <c r="S160" i="19" s="1"/>
  <c r="S84" i="19"/>
  <c r="S121" i="19" s="1"/>
  <c r="S158" i="19" s="1"/>
  <c r="V71" i="19"/>
  <c r="V70" i="19"/>
  <c r="V69" i="19"/>
  <c r="V68" i="19"/>
  <c r="V67" i="19"/>
  <c r="V66" i="19"/>
  <c r="U62" i="19"/>
  <c r="T62" i="19"/>
  <c r="S62" i="19"/>
  <c r="R62" i="19"/>
  <c r="U61" i="19"/>
  <c r="T61" i="19"/>
  <c r="S61" i="19"/>
  <c r="R61" i="19"/>
  <c r="U50" i="19"/>
  <c r="T50" i="19"/>
  <c r="S50" i="19"/>
  <c r="R50" i="19"/>
  <c r="U49" i="19"/>
  <c r="U88" i="19" s="1"/>
  <c r="T49" i="19"/>
  <c r="T88" i="19" s="1"/>
  <c r="T125" i="19" s="1"/>
  <c r="S49" i="19"/>
  <c r="R49" i="19"/>
  <c r="V49" i="19" s="1"/>
  <c r="U48" i="19"/>
  <c r="T48" i="19"/>
  <c r="S48" i="19"/>
  <c r="R48" i="19"/>
  <c r="U47" i="19"/>
  <c r="U86" i="19" s="1"/>
  <c r="U123" i="19" s="1"/>
  <c r="U160" i="19" s="1"/>
  <c r="T47" i="19"/>
  <c r="T86" i="19" s="1"/>
  <c r="T123" i="19" s="1"/>
  <c r="S47" i="19"/>
  <c r="R47" i="19"/>
  <c r="V47" i="19" s="1"/>
  <c r="U45" i="19"/>
  <c r="U84" i="19" s="1"/>
  <c r="T45" i="19"/>
  <c r="T84" i="19" s="1"/>
  <c r="T121" i="19" s="1"/>
  <c r="T158" i="19" s="1"/>
  <c r="S45" i="19"/>
  <c r="V32" i="19"/>
  <c r="V31" i="19"/>
  <c r="V30" i="19"/>
  <c r="V29" i="19"/>
  <c r="V27" i="19"/>
  <c r="U23" i="19"/>
  <c r="T23" i="19"/>
  <c r="S23" i="19"/>
  <c r="R23" i="19"/>
  <c r="U22" i="19"/>
  <c r="T22" i="19"/>
  <c r="S22" i="19"/>
  <c r="R22" i="19"/>
  <c r="V14" i="19"/>
  <c r="V12" i="19"/>
  <c r="V11" i="19"/>
  <c r="V10" i="19"/>
  <c r="V9" i="19"/>
  <c r="V6" i="19"/>
  <c r="U5" i="19"/>
  <c r="T5" i="19"/>
  <c r="V15" i="19" s="1"/>
  <c r="S5" i="19"/>
  <c r="V4" i="19"/>
  <c r="P314" i="19"/>
  <c r="P312" i="19"/>
  <c r="P219" i="19"/>
  <c r="M213" i="19"/>
  <c r="L213" i="19"/>
  <c r="L161" i="19"/>
  <c r="M160" i="19"/>
  <c r="M158" i="19"/>
  <c r="P145" i="19"/>
  <c r="P144" i="19"/>
  <c r="P143" i="19"/>
  <c r="P142" i="19"/>
  <c r="P139" i="19"/>
  <c r="O138" i="19"/>
  <c r="P137" i="19" s="1"/>
  <c r="N138" i="19"/>
  <c r="M138" i="19"/>
  <c r="O126" i="19"/>
  <c r="O163" i="19" s="1"/>
  <c r="N125" i="19"/>
  <c r="N162" i="19" s="1"/>
  <c r="N182" i="19" s="1"/>
  <c r="O124" i="19"/>
  <c r="O161" i="19" s="1"/>
  <c r="N123" i="19"/>
  <c r="N160" i="19" s="1"/>
  <c r="P108" i="19"/>
  <c r="P107" i="19"/>
  <c r="P106" i="19"/>
  <c r="P105" i="19"/>
  <c r="P104" i="19"/>
  <c r="P103" i="19"/>
  <c r="O89" i="19"/>
  <c r="L89" i="19"/>
  <c r="L126" i="19" s="1"/>
  <c r="O87" i="19"/>
  <c r="L87" i="19"/>
  <c r="L124" i="19" s="1"/>
  <c r="P71" i="19"/>
  <c r="P70" i="19"/>
  <c r="P69" i="19"/>
  <c r="P68" i="19"/>
  <c r="P67" i="19"/>
  <c r="P66" i="19"/>
  <c r="O62" i="19"/>
  <c r="N62" i="19"/>
  <c r="M62" i="19"/>
  <c r="L62" i="19"/>
  <c r="O61" i="19"/>
  <c r="N61" i="19"/>
  <c r="M61" i="19"/>
  <c r="L61" i="19"/>
  <c r="O50" i="19"/>
  <c r="N50" i="19"/>
  <c r="N89" i="19" s="1"/>
  <c r="N126" i="19" s="1"/>
  <c r="N163" i="19" s="1"/>
  <c r="M50" i="19"/>
  <c r="L50" i="19"/>
  <c r="O49" i="19"/>
  <c r="O88" i="19" s="1"/>
  <c r="O125" i="19" s="1"/>
  <c r="O162" i="19" s="1"/>
  <c r="N49" i="19"/>
  <c r="N88" i="19" s="1"/>
  <c r="M49" i="19"/>
  <c r="M88" i="19" s="1"/>
  <c r="M125" i="19" s="1"/>
  <c r="M162" i="19" s="1"/>
  <c r="L49" i="19"/>
  <c r="O48" i="19"/>
  <c r="N48" i="19"/>
  <c r="N87" i="19" s="1"/>
  <c r="N124" i="19" s="1"/>
  <c r="N161" i="19" s="1"/>
  <c r="M48" i="19"/>
  <c r="L48" i="19"/>
  <c r="O47" i="19"/>
  <c r="O86" i="19" s="1"/>
  <c r="O123" i="19" s="1"/>
  <c r="O160" i="19" s="1"/>
  <c r="N47" i="19"/>
  <c r="N86" i="19" s="1"/>
  <c r="M47" i="19"/>
  <c r="M86" i="19" s="1"/>
  <c r="M123" i="19" s="1"/>
  <c r="L47" i="19"/>
  <c r="O45" i="19"/>
  <c r="O84" i="19" s="1"/>
  <c r="O121" i="19" s="1"/>
  <c r="O158" i="19" s="1"/>
  <c r="N45" i="19"/>
  <c r="N84" i="19" s="1"/>
  <c r="N121" i="19" s="1"/>
  <c r="N158" i="19" s="1"/>
  <c r="M45" i="19"/>
  <c r="M84" i="19" s="1"/>
  <c r="M121" i="19" s="1"/>
  <c r="P32" i="19"/>
  <c r="P31" i="19"/>
  <c r="P30" i="19"/>
  <c r="P29" i="19"/>
  <c r="P27" i="19"/>
  <c r="O23" i="19"/>
  <c r="N23" i="19"/>
  <c r="M23" i="19"/>
  <c r="L23" i="19"/>
  <c r="O22" i="19"/>
  <c r="N22" i="19"/>
  <c r="M22" i="19"/>
  <c r="L22" i="19"/>
  <c r="P12" i="19"/>
  <c r="P11" i="19"/>
  <c r="P10" i="19"/>
  <c r="P9" i="19"/>
  <c r="P6" i="19"/>
  <c r="O5" i="19"/>
  <c r="N5" i="19"/>
  <c r="M5" i="19"/>
  <c r="P4" i="19"/>
  <c r="N9" i="27"/>
  <c r="DI21" i="26"/>
  <c r="DJ21" i="26"/>
  <c r="DK21" i="26"/>
  <c r="DL21" i="26"/>
  <c r="DM21" i="26"/>
  <c r="E21" i="26"/>
  <c r="F21" i="26"/>
  <c r="G21" i="26"/>
  <c r="H21" i="26"/>
  <c r="I21" i="26"/>
  <c r="K21" i="26"/>
  <c r="L21" i="26"/>
  <c r="M21" i="26"/>
  <c r="N21" i="26"/>
  <c r="O21" i="26"/>
  <c r="Q21" i="26"/>
  <c r="R21" i="26"/>
  <c r="S21" i="26"/>
  <c r="T21" i="26"/>
  <c r="U21" i="26"/>
  <c r="W21" i="26"/>
  <c r="X21" i="26"/>
  <c r="Y21" i="26"/>
  <c r="Z21" i="26"/>
  <c r="AA21" i="26"/>
  <c r="AC21" i="26"/>
  <c r="AD21" i="26"/>
  <c r="AE21" i="26"/>
  <c r="AF21" i="26"/>
  <c r="AG21" i="26"/>
  <c r="AI21" i="26"/>
  <c r="AJ21" i="26"/>
  <c r="AK21" i="26"/>
  <c r="AL21" i="26"/>
  <c r="AM21" i="26"/>
  <c r="AO21" i="26"/>
  <c r="AP21" i="26"/>
  <c r="AQ21" i="26"/>
  <c r="AR21" i="26"/>
  <c r="AS21" i="26"/>
  <c r="AU21" i="26"/>
  <c r="AV21" i="26"/>
  <c r="AW21" i="26"/>
  <c r="AX21" i="26"/>
  <c r="AY21" i="26"/>
  <c r="BA21" i="26"/>
  <c r="BB21" i="26"/>
  <c r="BC21" i="26"/>
  <c r="BD21" i="26"/>
  <c r="BE21" i="26"/>
  <c r="BG21" i="26"/>
  <c r="BH21" i="26"/>
  <c r="BI21" i="26"/>
  <c r="BJ21" i="26"/>
  <c r="BK21" i="26"/>
  <c r="BM21" i="26"/>
  <c r="BN21" i="26"/>
  <c r="BO21" i="26"/>
  <c r="BP21" i="26"/>
  <c r="BQ21" i="26"/>
  <c r="BS21" i="26"/>
  <c r="BT21" i="26"/>
  <c r="BU21" i="26"/>
  <c r="BV21" i="26"/>
  <c r="BW21" i="26"/>
  <c r="BY21" i="26"/>
  <c r="BZ21" i="26"/>
  <c r="CA21" i="26"/>
  <c r="CB21" i="26"/>
  <c r="CC21" i="26"/>
  <c r="CE21" i="26"/>
  <c r="CF21" i="26"/>
  <c r="CG21" i="26"/>
  <c r="CH21" i="26"/>
  <c r="CI21" i="26"/>
  <c r="CK21" i="26"/>
  <c r="CL21" i="26"/>
  <c r="CM21" i="26"/>
  <c r="CN21" i="26"/>
  <c r="CO21" i="26"/>
  <c r="CQ21" i="26"/>
  <c r="CR21" i="26"/>
  <c r="CS21" i="26"/>
  <c r="CT21" i="26"/>
  <c r="CU21" i="26"/>
  <c r="CW21" i="26"/>
  <c r="CX21" i="26"/>
  <c r="CY21" i="26"/>
  <c r="CZ21" i="26"/>
  <c r="DA21" i="26"/>
  <c r="DC21" i="26"/>
  <c r="DD21" i="26"/>
  <c r="DE21" i="26"/>
  <c r="DF21" i="26"/>
  <c r="DG21" i="26"/>
  <c r="J9" i="27"/>
  <c r="I45" i="19"/>
  <c r="I84" i="19" s="1"/>
  <c r="I121" i="19" s="1"/>
  <c r="I47" i="19"/>
  <c r="I86" i="19" s="1"/>
  <c r="I123" i="19" s="1"/>
  <c r="I48" i="19"/>
  <c r="I87" i="19" s="1"/>
  <c r="I124" i="19" s="1"/>
  <c r="I49" i="19"/>
  <c r="I88" i="19" s="1"/>
  <c r="I125" i="19" s="1"/>
  <c r="I50" i="19"/>
  <c r="I89" i="19" s="1"/>
  <c r="I126" i="19" s="1"/>
  <c r="G45" i="19"/>
  <c r="G84" i="19" s="1"/>
  <c r="G121" i="19" s="1"/>
  <c r="H45" i="19"/>
  <c r="G47" i="19"/>
  <c r="G86" i="19" s="1"/>
  <c r="G123" i="19" s="1"/>
  <c r="H47" i="19"/>
  <c r="H86" i="19" s="1"/>
  <c r="H123" i="19" s="1"/>
  <c r="G48" i="19"/>
  <c r="G87" i="19" s="1"/>
  <c r="G124" i="19" s="1"/>
  <c r="H48" i="19"/>
  <c r="H87" i="19" s="1"/>
  <c r="H124" i="19" s="1"/>
  <c r="G49" i="19"/>
  <c r="G88" i="19" s="1"/>
  <c r="G125" i="19" s="1"/>
  <c r="H49" i="19"/>
  <c r="H88" i="19" s="1"/>
  <c r="H125" i="19" s="1"/>
  <c r="G50" i="19"/>
  <c r="G89" i="19" s="1"/>
  <c r="G126" i="19" s="1"/>
  <c r="H50" i="19"/>
  <c r="H89" i="19" s="1"/>
  <c r="H126" i="19" s="1"/>
  <c r="F47" i="19"/>
  <c r="F86" i="19" s="1"/>
  <c r="F123" i="19" s="1"/>
  <c r="F48" i="19"/>
  <c r="F87" i="19" s="1"/>
  <c r="F49" i="19"/>
  <c r="F50" i="19"/>
  <c r="DQ24" i="37" l="1"/>
  <c r="DS24" i="37"/>
  <c r="DO24" i="37"/>
  <c r="S21" i="27"/>
  <c r="X21" i="27" s="1"/>
  <c r="Y15" i="27"/>
  <c r="AD14" i="27"/>
  <c r="AD13" i="27"/>
  <c r="AD12" i="27"/>
  <c r="AD15" i="27" s="1"/>
  <c r="R7" i="38"/>
  <c r="V7" i="38" s="1"/>
  <c r="X15" i="27"/>
  <c r="S16" i="27"/>
  <c r="CX8" i="38"/>
  <c r="DB8" i="38" s="1"/>
  <c r="AV7" i="38"/>
  <c r="AZ7" i="38" s="1"/>
  <c r="BZ7" i="38"/>
  <c r="BZ45" i="38" s="1"/>
  <c r="AD8" i="38"/>
  <c r="AH8" i="38" s="1"/>
  <c r="BN8" i="38"/>
  <c r="BR8" i="38" s="1"/>
  <c r="AT17" i="38"/>
  <c r="AT16" i="38"/>
  <c r="AT18" i="38"/>
  <c r="DB18" i="38"/>
  <c r="DB17" i="38"/>
  <c r="DB16" i="38"/>
  <c r="DB13" i="38" s="1"/>
  <c r="DT13" i="38"/>
  <c r="CV150" i="38"/>
  <c r="CV149" i="38"/>
  <c r="CV151" i="38"/>
  <c r="CJ16" i="38"/>
  <c r="CJ13" i="38" s="1"/>
  <c r="CJ18" i="38"/>
  <c r="CJ17" i="38"/>
  <c r="AW182" i="38"/>
  <c r="AW200" i="38" s="1"/>
  <c r="AW237" i="38" s="1"/>
  <c r="AW273" i="38" s="1"/>
  <c r="CO182" i="38"/>
  <c r="CO200" i="38" s="1"/>
  <c r="CO237" i="38" s="1"/>
  <c r="CO273" i="38" s="1"/>
  <c r="DE200" i="38"/>
  <c r="DE237" i="38" s="1"/>
  <c r="DE273" i="38" s="1"/>
  <c r="DE182" i="38"/>
  <c r="DN7" i="38"/>
  <c r="DJ45" i="38"/>
  <c r="J16" i="38"/>
  <c r="J18" i="38"/>
  <c r="J17" i="38"/>
  <c r="CB182" i="38"/>
  <c r="CB200" i="38" s="1"/>
  <c r="CB237" i="38" s="1"/>
  <c r="CB273" i="38" s="1"/>
  <c r="AK200" i="38"/>
  <c r="AK237" i="38" s="1"/>
  <c r="AK273" i="38" s="1"/>
  <c r="AK182" i="38"/>
  <c r="BO182" i="38"/>
  <c r="BO200" i="38"/>
  <c r="BO237" i="38" s="1"/>
  <c r="BO273" i="38" s="1"/>
  <c r="CS200" i="38"/>
  <c r="CS237" i="38" s="1"/>
  <c r="CS273" i="38" s="1"/>
  <c r="CS182" i="38"/>
  <c r="Y182" i="38"/>
  <c r="Y200" i="38" s="1"/>
  <c r="Y237" i="38" s="1"/>
  <c r="Y273" i="38" s="1"/>
  <c r="BP200" i="38"/>
  <c r="BP237" i="38" s="1"/>
  <c r="BP273" i="38" s="1"/>
  <c r="BP182" i="38"/>
  <c r="P18" i="38"/>
  <c r="P17" i="38"/>
  <c r="P16" i="38"/>
  <c r="P13" i="38" s="1"/>
  <c r="BX16" i="38"/>
  <c r="BX13" i="38" s="1"/>
  <c r="BX18" i="38"/>
  <c r="BX17" i="38"/>
  <c r="AM182" i="38"/>
  <c r="AM200" i="38" s="1"/>
  <c r="AM237" i="38" s="1"/>
  <c r="AM273" i="38" s="1"/>
  <c r="BC182" i="38"/>
  <c r="BC200" i="38" s="1"/>
  <c r="BC237" i="38" s="1"/>
  <c r="BC273" i="38" s="1"/>
  <c r="CG182" i="38"/>
  <c r="CG200" i="38"/>
  <c r="CG237" i="38" s="1"/>
  <c r="CG273" i="38" s="1"/>
  <c r="Z182" i="38"/>
  <c r="Z200" i="38" s="1"/>
  <c r="Z237" i="38" s="1"/>
  <c r="Z273" i="38" s="1"/>
  <c r="CV18" i="38"/>
  <c r="CV17" i="38"/>
  <c r="CV16" i="38"/>
  <c r="CV13" i="38" s="1"/>
  <c r="J13" i="38"/>
  <c r="M200" i="38"/>
  <c r="M237" i="38" s="1"/>
  <c r="M273" i="38" s="1"/>
  <c r="M182" i="38"/>
  <c r="AA182" i="38"/>
  <c r="AA200" i="38" s="1"/>
  <c r="AA237" i="38" s="1"/>
  <c r="AA273" i="38" s="1"/>
  <c r="BU182" i="38"/>
  <c r="BU200" i="38" s="1"/>
  <c r="BU237" i="38" s="1"/>
  <c r="BU273" i="38" s="1"/>
  <c r="V18" i="38"/>
  <c r="V17" i="38"/>
  <c r="V16" i="38"/>
  <c r="V13" i="38" s="1"/>
  <c r="AN13" i="38"/>
  <c r="CD16" i="38"/>
  <c r="CD13" i="38" s="1"/>
  <c r="CD18" i="38"/>
  <c r="CD17" i="38"/>
  <c r="BL86" i="38"/>
  <c r="BH123" i="38"/>
  <c r="DT86" i="38"/>
  <c r="DP123" i="38"/>
  <c r="BL87" i="38"/>
  <c r="BH124" i="38"/>
  <c r="DT87" i="38"/>
  <c r="DP124" i="38"/>
  <c r="BL88" i="38"/>
  <c r="BH125" i="38"/>
  <c r="DT88" i="38"/>
  <c r="DP125" i="38"/>
  <c r="BL89" i="38"/>
  <c r="BH126" i="38"/>
  <c r="AT13" i="38"/>
  <c r="BI182" i="38"/>
  <c r="BI200" i="38" s="1"/>
  <c r="BI237" i="38" s="1"/>
  <c r="BI273" i="38" s="1"/>
  <c r="DQ200" i="38"/>
  <c r="DQ237" i="38" s="1"/>
  <c r="DQ273" i="38" s="1"/>
  <c r="DQ182" i="38"/>
  <c r="CD137" i="38"/>
  <c r="CD147" i="38" s="1"/>
  <c r="V137" i="38"/>
  <c r="V147" i="38" s="1"/>
  <c r="BR137" i="38"/>
  <c r="BR147" i="38" s="1"/>
  <c r="J137" i="38"/>
  <c r="J147" i="38" s="1"/>
  <c r="DT137" i="38"/>
  <c r="DT147" i="38" s="1"/>
  <c r="BL137" i="38"/>
  <c r="BL147" i="38" s="1"/>
  <c r="DN137" i="38"/>
  <c r="DN147" i="38" s="1"/>
  <c r="BF137" i="38"/>
  <c r="BF147" i="38" s="1"/>
  <c r="DH137" i="38"/>
  <c r="DH147" i="38" s="1"/>
  <c r="AZ137" i="38"/>
  <c r="AZ147" i="38" s="1"/>
  <c r="CP137" i="38"/>
  <c r="AH137" i="38"/>
  <c r="DD7" i="38"/>
  <c r="X8" i="38"/>
  <c r="BR17" i="38"/>
  <c r="BR13" i="38" s="1"/>
  <c r="AB18" i="38"/>
  <c r="AB13" i="38" s="1"/>
  <c r="DT18" i="38"/>
  <c r="R86" i="38"/>
  <c r="V47" i="38"/>
  <c r="AZ47" i="38"/>
  <c r="BZ86" i="38"/>
  <c r="CD47" i="38"/>
  <c r="DH47" i="38"/>
  <c r="R87" i="38"/>
  <c r="V48" i="38"/>
  <c r="AZ48" i="38"/>
  <c r="BZ87" i="38"/>
  <c r="CD48" i="38"/>
  <c r="DH48" i="38"/>
  <c r="R88" i="38"/>
  <c r="V49" i="38"/>
  <c r="AF182" i="38"/>
  <c r="AF200" i="38" s="1"/>
  <c r="AF237" i="38" s="1"/>
  <c r="AF273" i="38" s="1"/>
  <c r="AZ49" i="38"/>
  <c r="BJ182" i="38"/>
  <c r="BJ200" i="38" s="1"/>
  <c r="BJ237" i="38" s="1"/>
  <c r="BJ273" i="38" s="1"/>
  <c r="BZ125" i="38"/>
  <c r="CD88" i="38"/>
  <c r="CN182" i="38"/>
  <c r="CN200" i="38" s="1"/>
  <c r="CN237" i="38" s="1"/>
  <c r="CN273" i="38" s="1"/>
  <c r="DH49" i="38"/>
  <c r="DR182" i="38"/>
  <c r="DR200" i="38" s="1"/>
  <c r="DR237" i="38" s="1"/>
  <c r="DR273" i="38" s="1"/>
  <c r="R126" i="38"/>
  <c r="V89" i="38"/>
  <c r="AZ50" i="38"/>
  <c r="BZ126" i="38"/>
  <c r="CD89" i="38"/>
  <c r="DH50" i="38"/>
  <c r="AT137" i="38"/>
  <c r="CJ148" i="38"/>
  <c r="DB148" i="38"/>
  <c r="S182" i="38"/>
  <c r="S200" i="38"/>
  <c r="S237" i="38" s="1"/>
  <c r="S273" i="38" s="1"/>
  <c r="AG182" i="38"/>
  <c r="AG200" i="38" s="1"/>
  <c r="AG237" i="38" s="1"/>
  <c r="AG273" i="38" s="1"/>
  <c r="BK200" i="38"/>
  <c r="BK237" i="38" s="1"/>
  <c r="BK273" i="38" s="1"/>
  <c r="BK182" i="38"/>
  <c r="CA182" i="38"/>
  <c r="CA200" i="38"/>
  <c r="CA237" i="38" s="1"/>
  <c r="CA273" i="38" s="1"/>
  <c r="DS200" i="38"/>
  <c r="DS237" i="38" s="1"/>
  <c r="DS273" i="38" s="1"/>
  <c r="DS182" i="38"/>
  <c r="V148" i="38"/>
  <c r="F86" i="38"/>
  <c r="J47" i="38"/>
  <c r="BN86" i="38"/>
  <c r="BR47" i="38"/>
  <c r="F87" i="38"/>
  <c r="J48" i="38"/>
  <c r="BN87" i="38"/>
  <c r="BR48" i="38"/>
  <c r="F88" i="38"/>
  <c r="J49" i="38"/>
  <c r="T200" i="38"/>
  <c r="T237" i="38" s="1"/>
  <c r="T273" i="38" s="1"/>
  <c r="T182" i="38"/>
  <c r="AX200" i="38"/>
  <c r="AX237" i="38" s="1"/>
  <c r="AX273" i="38" s="1"/>
  <c r="AX182" i="38"/>
  <c r="BN125" i="38"/>
  <c r="BR88" i="38"/>
  <c r="DF182" i="38"/>
  <c r="DF200" i="38"/>
  <c r="DF237" i="38" s="1"/>
  <c r="DF273" i="38" s="1"/>
  <c r="F126" i="38"/>
  <c r="J89" i="38"/>
  <c r="BN126" i="38"/>
  <c r="BR89" i="38"/>
  <c r="CC200" i="38"/>
  <c r="CC237" i="38" s="1"/>
  <c r="CC273" i="38" s="1"/>
  <c r="CC182" i="38"/>
  <c r="A14" i="40"/>
  <c r="DD8" i="38"/>
  <c r="BZ8" i="38"/>
  <c r="AV8" i="38"/>
  <c r="R8" i="38"/>
  <c r="AZ14" i="38"/>
  <c r="AZ13" i="38" s="1"/>
  <c r="DH14" i="38"/>
  <c r="X7" i="38"/>
  <c r="BB7" i="38"/>
  <c r="CF7" i="38"/>
  <c r="DP7" i="38"/>
  <c r="AJ8" i="38"/>
  <c r="BT8" i="38"/>
  <c r="BL18" i="38"/>
  <c r="G182" i="38"/>
  <c r="G200" i="38"/>
  <c r="G237" i="38" s="1"/>
  <c r="G273" i="38" s="1"/>
  <c r="U182" i="38"/>
  <c r="U200" i="38" s="1"/>
  <c r="U237" i="38" s="1"/>
  <c r="U273" i="38" s="1"/>
  <c r="AY200" i="38"/>
  <c r="AY237" i="38" s="1"/>
  <c r="AY273" i="38" s="1"/>
  <c r="AY182" i="38"/>
  <c r="DG182" i="38"/>
  <c r="DG200" i="38" s="1"/>
  <c r="DG237" i="38" s="1"/>
  <c r="DG273" i="38" s="1"/>
  <c r="AJ86" i="38"/>
  <c r="CR86" i="38"/>
  <c r="AJ87" i="38"/>
  <c r="CR87" i="38"/>
  <c r="AJ88" i="38"/>
  <c r="CR88" i="38"/>
  <c r="AJ89" i="38"/>
  <c r="CR89" i="38"/>
  <c r="BX148" i="38"/>
  <c r="N182" i="38"/>
  <c r="N200" i="38" s="1"/>
  <c r="N237" i="38" s="1"/>
  <c r="N273" i="38" s="1"/>
  <c r="AZ18" i="38"/>
  <c r="AZ17" i="38"/>
  <c r="AZ16" i="38"/>
  <c r="DH18" i="38"/>
  <c r="DH17" i="38"/>
  <c r="DH16" i="38"/>
  <c r="CL7" i="38"/>
  <c r="DJ8" i="38"/>
  <c r="BR18" i="38"/>
  <c r="BB86" i="38"/>
  <c r="BF47" i="38"/>
  <c r="CJ47" i="38"/>
  <c r="DJ86" i="38"/>
  <c r="DN47" i="38"/>
  <c r="AB48" i="38"/>
  <c r="BB87" i="38"/>
  <c r="BF48" i="38"/>
  <c r="CJ48" i="38"/>
  <c r="DJ87" i="38"/>
  <c r="DN48" i="38"/>
  <c r="H200" i="38"/>
  <c r="H237" i="38" s="1"/>
  <c r="H273" i="38" s="1"/>
  <c r="H182" i="38"/>
  <c r="AB49" i="38"/>
  <c r="AL182" i="38"/>
  <c r="AL200" i="38" s="1"/>
  <c r="AL237" i="38" s="1"/>
  <c r="AL273" i="38" s="1"/>
  <c r="BB125" i="38"/>
  <c r="BF88" i="38"/>
  <c r="CJ49" i="38"/>
  <c r="CT200" i="38"/>
  <c r="CT237" i="38" s="1"/>
  <c r="CT273" i="38" s="1"/>
  <c r="CT182" i="38"/>
  <c r="DJ125" i="38"/>
  <c r="DN88" i="38"/>
  <c r="AB50" i="38"/>
  <c r="BB126" i="38"/>
  <c r="BF89" i="38"/>
  <c r="CJ50" i="38"/>
  <c r="DJ126" i="38"/>
  <c r="DN89" i="38"/>
  <c r="J148" i="38"/>
  <c r="BX137" i="38"/>
  <c r="BX147" i="38" s="1"/>
  <c r="DH148" i="38"/>
  <c r="AD7" i="38"/>
  <c r="BH7" i="38"/>
  <c r="F8" i="38"/>
  <c r="AP8" i="38"/>
  <c r="DP8" i="38"/>
  <c r="BL16" i="38"/>
  <c r="BL13" i="38" s="1"/>
  <c r="I182" i="38"/>
  <c r="I200" i="38" s="1"/>
  <c r="I237" i="38" s="1"/>
  <c r="I273" i="38" s="1"/>
  <c r="BQ182" i="38"/>
  <c r="BQ200" i="38" s="1"/>
  <c r="BQ237" i="38" s="1"/>
  <c r="BQ273" i="38" s="1"/>
  <c r="CU200" i="38"/>
  <c r="CU237" i="38" s="1"/>
  <c r="CU273" i="38" s="1"/>
  <c r="CU182" i="38"/>
  <c r="DK182" i="38"/>
  <c r="DK200" i="38" s="1"/>
  <c r="DK237" i="38" s="1"/>
  <c r="DK273" i="38" s="1"/>
  <c r="AV86" i="38"/>
  <c r="DD86" i="38"/>
  <c r="AV87" i="38"/>
  <c r="DD87" i="38"/>
  <c r="AV88" i="38"/>
  <c r="DD88" i="38"/>
  <c r="AV89" i="38"/>
  <c r="DD89" i="38"/>
  <c r="CV147" i="38"/>
  <c r="CV146" i="38" s="1"/>
  <c r="P3" i="37"/>
  <c r="V314" i="38" s="1"/>
  <c r="CR7" i="38"/>
  <c r="CF8" i="38"/>
  <c r="P47" i="38"/>
  <c r="AP86" i="38"/>
  <c r="AT47" i="38"/>
  <c r="BX47" i="38"/>
  <c r="CX86" i="38"/>
  <c r="DB47" i="38"/>
  <c r="P48" i="38"/>
  <c r="AP87" i="38"/>
  <c r="AT48" i="38"/>
  <c r="BX48" i="38"/>
  <c r="CX87" i="38"/>
  <c r="DB48" i="38"/>
  <c r="P49" i="38"/>
  <c r="AP88" i="38"/>
  <c r="AT49" i="38"/>
  <c r="BX49" i="38"/>
  <c r="CH200" i="38"/>
  <c r="CH237" i="38" s="1"/>
  <c r="CH273" i="38" s="1"/>
  <c r="CH182" i="38"/>
  <c r="CX125" i="38"/>
  <c r="DB88" i="38"/>
  <c r="DL200" i="38"/>
  <c r="DL237" i="38" s="1"/>
  <c r="DL273" i="38" s="1"/>
  <c r="P50" i="38"/>
  <c r="AP126" i="38"/>
  <c r="AT89" i="38"/>
  <c r="BX50" i="38"/>
  <c r="CX126" i="38"/>
  <c r="DB89" i="38"/>
  <c r="AB137" i="38"/>
  <c r="AB147" i="38" s="1"/>
  <c r="BL148" i="38"/>
  <c r="CD148" i="38"/>
  <c r="F7" i="38"/>
  <c r="AJ7" i="38"/>
  <c r="BN7" i="38"/>
  <c r="L8" i="38"/>
  <c r="CL8" i="38"/>
  <c r="AQ182" i="38"/>
  <c r="AQ200" i="38" s="1"/>
  <c r="AQ237" i="38" s="1"/>
  <c r="AQ273" i="38" s="1"/>
  <c r="BE200" i="38"/>
  <c r="BE237" i="38" s="1"/>
  <c r="BE273" i="38" s="1"/>
  <c r="CI200" i="38"/>
  <c r="CI237" i="38" s="1"/>
  <c r="CI273" i="38" s="1"/>
  <c r="CI182" i="38"/>
  <c r="CY182" i="38"/>
  <c r="CY200" i="38" s="1"/>
  <c r="CY237" i="38" s="1"/>
  <c r="CY273" i="38" s="1"/>
  <c r="DM200" i="38"/>
  <c r="DM237" i="38" s="1"/>
  <c r="DM273" i="38" s="1"/>
  <c r="DP89" i="38"/>
  <c r="DN148" i="38"/>
  <c r="BD182" i="38"/>
  <c r="BD200" i="38" s="1"/>
  <c r="BD237" i="38" s="1"/>
  <c r="BD273" i="38" s="1"/>
  <c r="BF13" i="38"/>
  <c r="CX7" i="38"/>
  <c r="BB8" i="38"/>
  <c r="AD86" i="38"/>
  <c r="AH47" i="38"/>
  <c r="BL47" i="38"/>
  <c r="CL86" i="38"/>
  <c r="CP47" i="38"/>
  <c r="DT47" i="38"/>
  <c r="AD87" i="38"/>
  <c r="AH48" i="38"/>
  <c r="BL48" i="38"/>
  <c r="CL87" i="38"/>
  <c r="CP48" i="38"/>
  <c r="DT48" i="38"/>
  <c r="AD88" i="38"/>
  <c r="AH49" i="38"/>
  <c r="AR182" i="38"/>
  <c r="AR200" i="38" s="1"/>
  <c r="AR237" i="38" s="1"/>
  <c r="AR273" i="38" s="1"/>
  <c r="BL49" i="38"/>
  <c r="BV200" i="38"/>
  <c r="BV237" i="38" s="1"/>
  <c r="BV273" i="38" s="1"/>
  <c r="CL125" i="38"/>
  <c r="CP88" i="38"/>
  <c r="CZ182" i="38"/>
  <c r="CZ200" i="38" s="1"/>
  <c r="CZ237" i="38" s="1"/>
  <c r="CZ273" i="38" s="1"/>
  <c r="DT49" i="38"/>
  <c r="AD126" i="38"/>
  <c r="AH89" i="38"/>
  <c r="BL50" i="38"/>
  <c r="CL126" i="38"/>
  <c r="CP89" i="38"/>
  <c r="BE182" i="38"/>
  <c r="AH18" i="38"/>
  <c r="AH17" i="38"/>
  <c r="AH16" i="38"/>
  <c r="AH13" i="38" s="1"/>
  <c r="BF18" i="38"/>
  <c r="BF17" i="38"/>
  <c r="BF16" i="38"/>
  <c r="CP18" i="38"/>
  <c r="CP17" i="38"/>
  <c r="CP13" i="38" s="1"/>
  <c r="CP16" i="38"/>
  <c r="DN18" i="38"/>
  <c r="DN17" i="38"/>
  <c r="DN16" i="38"/>
  <c r="DN13" i="38" s="1"/>
  <c r="L7" i="38"/>
  <c r="AP7" i="38"/>
  <c r="BT7" i="38"/>
  <c r="BH8" i="38"/>
  <c r="CR8" i="38"/>
  <c r="O200" i="38"/>
  <c r="O237" i="38" s="1"/>
  <c r="O273" i="38" s="1"/>
  <c r="AE182" i="38"/>
  <c r="AE200" i="38" s="1"/>
  <c r="AE237" i="38" s="1"/>
  <c r="AE273" i="38" s="1"/>
  <c r="AS182" i="38"/>
  <c r="AS200" i="38" s="1"/>
  <c r="AS237" i="38" s="1"/>
  <c r="AS273" i="38" s="1"/>
  <c r="BW200" i="38"/>
  <c r="BW237" i="38" s="1"/>
  <c r="BW273" i="38" s="1"/>
  <c r="CM182" i="38"/>
  <c r="CM200" i="38"/>
  <c r="CM237" i="38" s="1"/>
  <c r="CM273" i="38" s="1"/>
  <c r="DA182" i="38"/>
  <c r="DA200" i="38" s="1"/>
  <c r="DA237" i="38" s="1"/>
  <c r="DA273" i="38" s="1"/>
  <c r="L86" i="38"/>
  <c r="BT86" i="38"/>
  <c r="L87" i="38"/>
  <c r="BT87" i="38"/>
  <c r="L88" i="38"/>
  <c r="BT88" i="38"/>
  <c r="L89" i="38"/>
  <c r="BT89" i="38"/>
  <c r="X123" i="38"/>
  <c r="CF123" i="38"/>
  <c r="X124" i="38"/>
  <c r="CF124" i="38"/>
  <c r="X125" i="38"/>
  <c r="CF125" i="38"/>
  <c r="X126" i="38"/>
  <c r="CF126" i="38"/>
  <c r="AN137" i="38"/>
  <c r="P137" i="38"/>
  <c r="P147" i="38" s="1"/>
  <c r="AZ148" i="38"/>
  <c r="BR148" i="38"/>
  <c r="BV182" i="38"/>
  <c r="BF49" i="38"/>
  <c r="BR49" i="38"/>
  <c r="CD49" i="38"/>
  <c r="CP49" i="38"/>
  <c r="DB49" i="38"/>
  <c r="DN49" i="38"/>
  <c r="J50" i="38"/>
  <c r="V50" i="38"/>
  <c r="AH50" i="38"/>
  <c r="AT50" i="38"/>
  <c r="BF50" i="38"/>
  <c r="BR50" i="38"/>
  <c r="CD50" i="38"/>
  <c r="CP50" i="38"/>
  <c r="DB50" i="38"/>
  <c r="DN50" i="38"/>
  <c r="DQ182" i="19"/>
  <c r="DQ200" i="19"/>
  <c r="DQ237" i="19" s="1"/>
  <c r="DQ273" i="19" s="1"/>
  <c r="DR182" i="19"/>
  <c r="DR200" i="19" s="1"/>
  <c r="DR237" i="19" s="1"/>
  <c r="DR273" i="19" s="1"/>
  <c r="DT87" i="19"/>
  <c r="DS182" i="19"/>
  <c r="DS200" i="19"/>
  <c r="DS237" i="19" s="1"/>
  <c r="DS273" i="19" s="1"/>
  <c r="DT148" i="19"/>
  <c r="DT89" i="19"/>
  <c r="DT15" i="19"/>
  <c r="DP124" i="19"/>
  <c r="DP126" i="19"/>
  <c r="DP86" i="19"/>
  <c r="DP88" i="19"/>
  <c r="DM182" i="19"/>
  <c r="DM200" i="19"/>
  <c r="DM237" i="19" s="1"/>
  <c r="DM273" i="19" s="1"/>
  <c r="DN89" i="19"/>
  <c r="DJ126" i="19"/>
  <c r="DJ124" i="19"/>
  <c r="DN87" i="19"/>
  <c r="DN149" i="19"/>
  <c r="DN146" i="19" s="1"/>
  <c r="DN151" i="19"/>
  <c r="DN150" i="19"/>
  <c r="DK182" i="19"/>
  <c r="DK200" i="19" s="1"/>
  <c r="DK237" i="19" s="1"/>
  <c r="DK273" i="19" s="1"/>
  <c r="DL200" i="19"/>
  <c r="DL237" i="19" s="1"/>
  <c r="DL273" i="19" s="1"/>
  <c r="DL182" i="19"/>
  <c r="DN14" i="19"/>
  <c r="DN16" i="19"/>
  <c r="DN18" i="19"/>
  <c r="DJ86" i="19"/>
  <c r="DJ88" i="19"/>
  <c r="DG182" i="19"/>
  <c r="DG200" i="19"/>
  <c r="DG237" i="19" s="1"/>
  <c r="DG273" i="19" s="1"/>
  <c r="DH89" i="19"/>
  <c r="DD126" i="19"/>
  <c r="DH87" i="19"/>
  <c r="DD124" i="19"/>
  <c r="DH151" i="19"/>
  <c r="DH150" i="19"/>
  <c r="DH146" i="19" s="1"/>
  <c r="DH149" i="19"/>
  <c r="DE182" i="19"/>
  <c r="DE200" i="19"/>
  <c r="DE237" i="19" s="1"/>
  <c r="DE273" i="19" s="1"/>
  <c r="DF182" i="19"/>
  <c r="DF200" i="19" s="1"/>
  <c r="DF237" i="19" s="1"/>
  <c r="DF273" i="19" s="1"/>
  <c r="DH14" i="19"/>
  <c r="DH16" i="19"/>
  <c r="DD86" i="19"/>
  <c r="DD88" i="19"/>
  <c r="DB88" i="19"/>
  <c r="CX125" i="19"/>
  <c r="DB86" i="19"/>
  <c r="CX123" i="19"/>
  <c r="CY182" i="19"/>
  <c r="CY200" i="19" s="1"/>
  <c r="CY237" i="19" s="1"/>
  <c r="CY273" i="19" s="1"/>
  <c r="DA182" i="19"/>
  <c r="DA200" i="19"/>
  <c r="DA237" i="19" s="1"/>
  <c r="DA273" i="19" s="1"/>
  <c r="CZ182" i="19"/>
  <c r="CZ200" i="19" s="1"/>
  <c r="CZ237" i="19" s="1"/>
  <c r="CZ273" i="19" s="1"/>
  <c r="DB148" i="19"/>
  <c r="DB147" i="19"/>
  <c r="CY87" i="19"/>
  <c r="CY124" i="19" s="1"/>
  <c r="CY161" i="19" s="1"/>
  <c r="CY89" i="19"/>
  <c r="CY126" i="19" s="1"/>
  <c r="CY163" i="19" s="1"/>
  <c r="DB16" i="19"/>
  <c r="DB13" i="19" s="1"/>
  <c r="CX124" i="19"/>
  <c r="CX126" i="19"/>
  <c r="DB17" i="19"/>
  <c r="CV50" i="19"/>
  <c r="CS89" i="19"/>
  <c r="CS126" i="19" s="1"/>
  <c r="CS163" i="19" s="1"/>
  <c r="CV14" i="19"/>
  <c r="CR126" i="19"/>
  <c r="CV48" i="19"/>
  <c r="CS87" i="19"/>
  <c r="CS124" i="19" s="1"/>
  <c r="CS161" i="19" s="1"/>
  <c r="CU200" i="19"/>
  <c r="CU237" i="19" s="1"/>
  <c r="CU273" i="19" s="1"/>
  <c r="CU182" i="19"/>
  <c r="CV15" i="19"/>
  <c r="CS182" i="19"/>
  <c r="CS200" i="19" s="1"/>
  <c r="CS237" i="19" s="1"/>
  <c r="CS273" i="19" s="1"/>
  <c r="CV148" i="19"/>
  <c r="CV147" i="19"/>
  <c r="CT182" i="19"/>
  <c r="CT200" i="19"/>
  <c r="CT237" i="19" s="1"/>
  <c r="CT273" i="19" s="1"/>
  <c r="CV87" i="19"/>
  <c r="CR124" i="19"/>
  <c r="CV47" i="19"/>
  <c r="CV86" i="19"/>
  <c r="CR123" i="19"/>
  <c r="CR125" i="19"/>
  <c r="CP89" i="19"/>
  <c r="CP148" i="19"/>
  <c r="CP147" i="19"/>
  <c r="CP18" i="19"/>
  <c r="CP17" i="19"/>
  <c r="CP16" i="19"/>
  <c r="CP13" i="19" s="1"/>
  <c r="CN182" i="19"/>
  <c r="CN200" i="19"/>
  <c r="CN237" i="19" s="1"/>
  <c r="CN273" i="19" s="1"/>
  <c r="CM182" i="19"/>
  <c r="CM200" i="19"/>
  <c r="CM237" i="19" s="1"/>
  <c r="CM273" i="19" s="1"/>
  <c r="CO182" i="19"/>
  <c r="CO200" i="19"/>
  <c r="CO237" i="19" s="1"/>
  <c r="CO273" i="19" s="1"/>
  <c r="CP87" i="19"/>
  <c r="CM87" i="19"/>
  <c r="CM124" i="19" s="1"/>
  <c r="CM161" i="19" s="1"/>
  <c r="CM89" i="19"/>
  <c r="CM126" i="19" s="1"/>
  <c r="CM163" i="19" s="1"/>
  <c r="CL124" i="19"/>
  <c r="CL126" i="19"/>
  <c r="CL86" i="19"/>
  <c r="CL88" i="19"/>
  <c r="CJ88" i="19"/>
  <c r="CF125" i="19"/>
  <c r="CJ15" i="19"/>
  <c r="CJ14" i="19"/>
  <c r="CG182" i="19"/>
  <c r="CG200" i="19"/>
  <c r="CG237" i="19" s="1"/>
  <c r="CG273" i="19" s="1"/>
  <c r="CH200" i="19"/>
  <c r="CH237" i="19" s="1"/>
  <c r="CH273" i="19" s="1"/>
  <c r="CJ89" i="19"/>
  <c r="CF126" i="19"/>
  <c r="CJ87" i="19"/>
  <c r="CF124" i="19"/>
  <c r="CI200" i="19"/>
  <c r="CI237" i="19" s="1"/>
  <c r="CI273" i="19" s="1"/>
  <c r="CJ151" i="19"/>
  <c r="CJ149" i="19"/>
  <c r="CJ150" i="19"/>
  <c r="CJ86" i="19"/>
  <c r="CF123" i="19"/>
  <c r="CJ147" i="19"/>
  <c r="CB182" i="19"/>
  <c r="CB200" i="19"/>
  <c r="CB237" i="19" s="1"/>
  <c r="CB273" i="19" s="1"/>
  <c r="CA126" i="19"/>
  <c r="CA163" i="19" s="1"/>
  <c r="CD89" i="19"/>
  <c r="CA124" i="19"/>
  <c r="CA161" i="19" s="1"/>
  <c r="CD87" i="19"/>
  <c r="BZ161" i="19"/>
  <c r="CC182" i="19"/>
  <c r="CC200" i="19" s="1"/>
  <c r="CC237" i="19" s="1"/>
  <c r="CC273" i="19" s="1"/>
  <c r="CD18" i="19"/>
  <c r="CD13" i="19" s="1"/>
  <c r="CD17" i="19"/>
  <c r="CD16" i="19"/>
  <c r="CD126" i="19"/>
  <c r="BZ163" i="19"/>
  <c r="CD148" i="19"/>
  <c r="CD147" i="19"/>
  <c r="CD88" i="19"/>
  <c r="BZ125" i="19"/>
  <c r="CA182" i="19"/>
  <c r="CA200" i="19" s="1"/>
  <c r="CA237" i="19" s="1"/>
  <c r="CA273" i="19" s="1"/>
  <c r="BZ86" i="19"/>
  <c r="CD49" i="19"/>
  <c r="BU182" i="19"/>
  <c r="BU200" i="19"/>
  <c r="BU237" i="19" s="1"/>
  <c r="BU273" i="19" s="1"/>
  <c r="BV182" i="19"/>
  <c r="BV200" i="19" s="1"/>
  <c r="BV237" i="19" s="1"/>
  <c r="BV273" i="19" s="1"/>
  <c r="BX86" i="19"/>
  <c r="BX151" i="19"/>
  <c r="BX150" i="19"/>
  <c r="BX149" i="19"/>
  <c r="BW182" i="19"/>
  <c r="BW200" i="19" s="1"/>
  <c r="BW237" i="19" s="1"/>
  <c r="BW273" i="19" s="1"/>
  <c r="BX89" i="19"/>
  <c r="BT126" i="19"/>
  <c r="BX88" i="19"/>
  <c r="BT124" i="19"/>
  <c r="BX15" i="19"/>
  <c r="BV87" i="19"/>
  <c r="BV124" i="19" s="1"/>
  <c r="BV161" i="19" s="1"/>
  <c r="BV89" i="19"/>
  <c r="BV126" i="19" s="1"/>
  <c r="BV163" i="19" s="1"/>
  <c r="BX147" i="19"/>
  <c r="BT123" i="19"/>
  <c r="BT125" i="19"/>
  <c r="BR124" i="19"/>
  <c r="BR146" i="19"/>
  <c r="BR151" i="19"/>
  <c r="BR150" i="19"/>
  <c r="BR149" i="19"/>
  <c r="BO182" i="19"/>
  <c r="BO200" i="19"/>
  <c r="BO237" i="19" s="1"/>
  <c r="BO273" i="19" s="1"/>
  <c r="BP182" i="19"/>
  <c r="BP200" i="19"/>
  <c r="BP237" i="19" s="1"/>
  <c r="BP273" i="19" s="1"/>
  <c r="BQ182" i="19"/>
  <c r="BQ200" i="19"/>
  <c r="BQ237" i="19" s="1"/>
  <c r="BQ273" i="19" s="1"/>
  <c r="BR16" i="19"/>
  <c r="BR13" i="19" s="1"/>
  <c r="BR17" i="19"/>
  <c r="BR87" i="19"/>
  <c r="BR89" i="19"/>
  <c r="BN161" i="19"/>
  <c r="BN163" i="19"/>
  <c r="BN86" i="19"/>
  <c r="BN88" i="19"/>
  <c r="BK182" i="19"/>
  <c r="BK200" i="19" s="1"/>
  <c r="BK237" i="19" s="1"/>
  <c r="BK273" i="19" s="1"/>
  <c r="BL124" i="19"/>
  <c r="BH161" i="19"/>
  <c r="BJ182" i="19"/>
  <c r="BJ200" i="19"/>
  <c r="BJ237" i="19" s="1"/>
  <c r="BJ273" i="19" s="1"/>
  <c r="BL150" i="19"/>
  <c r="BL151" i="19"/>
  <c r="BL149" i="19"/>
  <c r="BL126" i="19"/>
  <c r="BH163" i="19"/>
  <c r="BL47" i="19"/>
  <c r="BH86" i="19"/>
  <c r="BL49" i="19"/>
  <c r="BH88" i="19"/>
  <c r="BL147" i="19"/>
  <c r="BI182" i="19"/>
  <c r="BI200" i="19" s="1"/>
  <c r="BI237" i="19" s="1"/>
  <c r="BI273" i="19" s="1"/>
  <c r="BL89" i="19"/>
  <c r="BL16" i="19"/>
  <c r="BL17" i="19"/>
  <c r="BL87" i="19"/>
  <c r="BC182" i="19"/>
  <c r="BC200" i="19"/>
  <c r="BC237" i="19" s="1"/>
  <c r="BC273" i="19" s="1"/>
  <c r="BD182" i="19"/>
  <c r="BD200" i="19" s="1"/>
  <c r="BD237" i="19" s="1"/>
  <c r="BD273" i="19" s="1"/>
  <c r="BE182" i="19"/>
  <c r="BE200" i="19" s="1"/>
  <c r="BE237" i="19" s="1"/>
  <c r="BE273" i="19" s="1"/>
  <c r="BF151" i="19"/>
  <c r="BF150" i="19"/>
  <c r="BF149" i="19"/>
  <c r="BF146" i="19" s="1"/>
  <c r="BF89" i="19"/>
  <c r="BB126" i="19"/>
  <c r="BF87" i="19"/>
  <c r="BB124" i="19"/>
  <c r="BF13" i="19"/>
  <c r="BF16" i="19"/>
  <c r="BF17" i="19"/>
  <c r="BB86" i="19"/>
  <c r="BB88" i="19"/>
  <c r="AZ16" i="19"/>
  <c r="AZ18" i="19"/>
  <c r="AZ17" i="19"/>
  <c r="AZ13" i="19" s="1"/>
  <c r="AZ87" i="19"/>
  <c r="AZ86" i="19"/>
  <c r="AV123" i="19"/>
  <c r="AZ88" i="19"/>
  <c r="AV125" i="19"/>
  <c r="AZ124" i="19"/>
  <c r="AW182" i="19"/>
  <c r="AW200" i="19"/>
  <c r="AW237" i="19" s="1"/>
  <c r="AW273" i="19" s="1"/>
  <c r="AY182" i="19"/>
  <c r="AY200" i="19"/>
  <c r="AY237" i="19" s="1"/>
  <c r="AY273" i="19" s="1"/>
  <c r="AZ126" i="19"/>
  <c r="AX182" i="19"/>
  <c r="AX200" i="19"/>
  <c r="AX237" i="19" s="1"/>
  <c r="AX273" i="19" s="1"/>
  <c r="AZ89" i="19"/>
  <c r="AZ148" i="19"/>
  <c r="AZ147" i="19"/>
  <c r="AV161" i="19"/>
  <c r="AV163" i="19"/>
  <c r="AR182" i="19"/>
  <c r="AR200" i="19"/>
  <c r="AR237" i="19" s="1"/>
  <c r="AR273" i="19" s="1"/>
  <c r="AT13" i="19"/>
  <c r="AS182" i="19"/>
  <c r="AS200" i="19"/>
  <c r="AS237" i="19" s="1"/>
  <c r="AS273" i="19" s="1"/>
  <c r="AT89" i="19"/>
  <c r="AP126" i="19"/>
  <c r="AT87" i="19"/>
  <c r="AP124" i="19"/>
  <c r="AT151" i="19"/>
  <c r="AT150" i="19"/>
  <c r="AT149" i="19"/>
  <c r="AQ182" i="19"/>
  <c r="AQ200" i="19"/>
  <c r="AQ237" i="19" s="1"/>
  <c r="AQ273" i="19" s="1"/>
  <c r="AT147" i="19"/>
  <c r="AT146" i="19" s="1"/>
  <c r="AT17" i="19"/>
  <c r="AP86" i="19"/>
  <c r="AP88" i="19"/>
  <c r="AN89" i="19"/>
  <c r="AJ126" i="19"/>
  <c r="AN87" i="19"/>
  <c r="AJ124" i="19"/>
  <c r="AN151" i="19"/>
  <c r="AN150" i="19"/>
  <c r="AN146" i="19" s="1"/>
  <c r="AN149" i="19"/>
  <c r="AK182" i="19"/>
  <c r="AK200" i="19"/>
  <c r="AK237" i="19" s="1"/>
  <c r="AK273" i="19" s="1"/>
  <c r="AL182" i="19"/>
  <c r="AL200" i="19"/>
  <c r="AL237" i="19" s="1"/>
  <c r="AL273" i="19" s="1"/>
  <c r="AM182" i="19"/>
  <c r="AM200" i="19"/>
  <c r="AM237" i="19" s="1"/>
  <c r="AM273" i="19" s="1"/>
  <c r="AN18" i="19"/>
  <c r="AN14" i="19"/>
  <c r="AN16" i="19"/>
  <c r="AJ123" i="19"/>
  <c r="AJ125" i="19"/>
  <c r="AH124" i="19"/>
  <c r="AD161" i="19"/>
  <c r="AE182" i="19"/>
  <c r="AE200" i="19" s="1"/>
  <c r="AE237" i="19" s="1"/>
  <c r="AE273" i="19" s="1"/>
  <c r="AH13" i="19"/>
  <c r="AF182" i="19"/>
  <c r="AF200" i="19"/>
  <c r="AF237" i="19" s="1"/>
  <c r="AF273" i="19" s="1"/>
  <c r="AH147" i="19"/>
  <c r="AH148" i="19"/>
  <c r="AH18" i="19"/>
  <c r="AH17" i="19"/>
  <c r="AG182" i="19"/>
  <c r="AG200" i="19"/>
  <c r="AG237" i="19" s="1"/>
  <c r="AG273" i="19" s="1"/>
  <c r="AH16" i="19"/>
  <c r="AD163" i="19"/>
  <c r="AD86" i="19"/>
  <c r="AD88" i="19"/>
  <c r="AB87" i="19"/>
  <c r="Y182" i="19"/>
  <c r="Y200" i="19"/>
  <c r="Y237" i="19" s="1"/>
  <c r="Y273" i="19" s="1"/>
  <c r="AB13" i="19"/>
  <c r="AB18" i="19"/>
  <c r="AB17" i="19"/>
  <c r="AB16" i="19"/>
  <c r="Z182" i="19"/>
  <c r="Z200" i="19"/>
  <c r="Z237" i="19" s="1"/>
  <c r="Z273" i="19" s="1"/>
  <c r="AB151" i="19"/>
  <c r="AB150" i="19"/>
  <c r="AB149" i="19"/>
  <c r="AA182" i="19"/>
  <c r="AA200" i="19"/>
  <c r="AA237" i="19" s="1"/>
  <c r="AA273" i="19" s="1"/>
  <c r="Z87" i="19"/>
  <c r="Z124" i="19" s="1"/>
  <c r="Z161" i="19" s="1"/>
  <c r="Z89" i="19"/>
  <c r="Z126" i="19" s="1"/>
  <c r="Z163" i="19" s="1"/>
  <c r="AB147" i="19"/>
  <c r="AB146" i="19" s="1"/>
  <c r="X124" i="19"/>
  <c r="X126" i="19"/>
  <c r="X86" i="19"/>
  <c r="X88" i="19"/>
  <c r="V18" i="19"/>
  <c r="V17" i="19"/>
  <c r="V16" i="19"/>
  <c r="V13" i="19" s="1"/>
  <c r="T182" i="19"/>
  <c r="T200" i="19"/>
  <c r="T237" i="19" s="1"/>
  <c r="T273" i="19" s="1"/>
  <c r="V48" i="19"/>
  <c r="T87" i="19"/>
  <c r="T124" i="19" s="1"/>
  <c r="T161" i="19" s="1"/>
  <c r="V87" i="19"/>
  <c r="U182" i="19"/>
  <c r="U200" i="19"/>
  <c r="U237" i="19" s="1"/>
  <c r="U273" i="19" s="1"/>
  <c r="V50" i="19"/>
  <c r="T89" i="19"/>
  <c r="T126" i="19" s="1"/>
  <c r="T163" i="19" s="1"/>
  <c r="S182" i="19"/>
  <c r="S200" i="19"/>
  <c r="S237" i="19" s="1"/>
  <c r="S273" i="19" s="1"/>
  <c r="V151" i="19"/>
  <c r="V150" i="19"/>
  <c r="V149" i="19"/>
  <c r="V147" i="19"/>
  <c r="V146" i="19" s="1"/>
  <c r="R124" i="19"/>
  <c r="R126" i="19"/>
  <c r="R86" i="19"/>
  <c r="R88" i="19"/>
  <c r="M182" i="19"/>
  <c r="M200" i="19" s="1"/>
  <c r="M237" i="19" s="1"/>
  <c r="M273" i="19" s="1"/>
  <c r="P48" i="19"/>
  <c r="M87" i="19"/>
  <c r="P49" i="19"/>
  <c r="L88" i="19"/>
  <c r="L163" i="19"/>
  <c r="P50" i="19"/>
  <c r="M89" i="19"/>
  <c r="M126" i="19" s="1"/>
  <c r="M163" i="19" s="1"/>
  <c r="P148" i="19"/>
  <c r="P147" i="19"/>
  <c r="P47" i="19"/>
  <c r="L86" i="19"/>
  <c r="O182" i="19"/>
  <c r="O200" i="19" s="1"/>
  <c r="O237" i="19" s="1"/>
  <c r="O273" i="19" s="1"/>
  <c r="N200" i="19"/>
  <c r="N237" i="19" s="1"/>
  <c r="N273" i="19" s="1"/>
  <c r="P14" i="19"/>
  <c r="P15" i="19"/>
  <c r="J49" i="19"/>
  <c r="J48" i="19"/>
  <c r="F88" i="19"/>
  <c r="J88" i="19" s="1"/>
  <c r="J123" i="19"/>
  <c r="J47" i="19"/>
  <c r="J86" i="19"/>
  <c r="J50" i="19"/>
  <c r="H84" i="19"/>
  <c r="H121" i="19" s="1"/>
  <c r="F125" i="19"/>
  <c r="J125" i="19" s="1"/>
  <c r="F124" i="19"/>
  <c r="J124" i="19" s="1"/>
  <c r="F89" i="19"/>
  <c r="J87" i="19"/>
  <c r="B54" i="25"/>
  <c r="J288" i="19"/>
  <c r="E13" i="25"/>
  <c r="D13" i="25"/>
  <c r="S22" i="27" l="1"/>
  <c r="S23" i="27" s="1"/>
  <c r="S24" i="27" s="1"/>
  <c r="W21" i="27"/>
  <c r="Y21" i="27"/>
  <c r="S27" i="27"/>
  <c r="X27" i="27" s="1"/>
  <c r="R45" i="38"/>
  <c r="R84" i="38" s="1"/>
  <c r="AV45" i="38"/>
  <c r="AZ45" i="38" s="1"/>
  <c r="W22" i="27"/>
  <c r="X22" i="27"/>
  <c r="Y22" i="27"/>
  <c r="W16" i="27"/>
  <c r="X16" i="27"/>
  <c r="Y16" i="27"/>
  <c r="AV5" i="38"/>
  <c r="AD16" i="27"/>
  <c r="R5" i="38"/>
  <c r="S17" i="27"/>
  <c r="CD7" i="38"/>
  <c r="BR151" i="38"/>
  <c r="BR150" i="38"/>
  <c r="BR146" i="38" s="1"/>
  <c r="BR149" i="38"/>
  <c r="CJ123" i="38"/>
  <c r="CF160" i="38"/>
  <c r="CX162" i="38"/>
  <c r="DB125" i="38"/>
  <c r="DJ163" i="38"/>
  <c r="DN126" i="38"/>
  <c r="DJ162" i="38"/>
  <c r="DN125" i="38"/>
  <c r="DN8" i="38"/>
  <c r="DN5" i="38" s="1"/>
  <c r="DN19" i="38" s="1"/>
  <c r="CV87" i="38"/>
  <c r="CR124" i="38"/>
  <c r="AZ151" i="38"/>
  <c r="AZ146" i="38" s="1"/>
  <c r="AZ150" i="38"/>
  <c r="AZ149" i="38"/>
  <c r="X160" i="38"/>
  <c r="AB123" i="38"/>
  <c r="CL162" i="38"/>
  <c r="CP125" i="38"/>
  <c r="AD123" i="38"/>
  <c r="AH86" i="38"/>
  <c r="CP8" i="38"/>
  <c r="CX124" i="38"/>
  <c r="DB87" i="38"/>
  <c r="AZ88" i="38"/>
  <c r="AV125" i="38"/>
  <c r="CL45" i="38"/>
  <c r="CL5" i="38"/>
  <c r="CP7" i="38"/>
  <c r="AN87" i="38"/>
  <c r="AJ124" i="38"/>
  <c r="BX8" i="38"/>
  <c r="AZ8" i="38"/>
  <c r="AZ5" i="38" s="1"/>
  <c r="AZ19" i="38" s="1"/>
  <c r="AT148" i="38"/>
  <c r="AT147" i="38"/>
  <c r="BZ162" i="38"/>
  <c r="CD125" i="38"/>
  <c r="R124" i="38"/>
  <c r="V87" i="38"/>
  <c r="BZ84" i="38"/>
  <c r="CD45" i="38"/>
  <c r="AH148" i="38"/>
  <c r="AH147" i="38"/>
  <c r="P8" i="38"/>
  <c r="DH87" i="38"/>
  <c r="DD124" i="38"/>
  <c r="DJ124" i="38"/>
  <c r="DN87" i="38"/>
  <c r="CV86" i="38"/>
  <c r="CR123" i="38"/>
  <c r="AN8" i="38"/>
  <c r="CD8" i="38"/>
  <c r="BN123" i="38"/>
  <c r="BR86" i="38"/>
  <c r="CP148" i="38"/>
  <c r="CP147" i="38"/>
  <c r="BR7" i="38"/>
  <c r="BR5" i="38" s="1"/>
  <c r="BR19" i="38" s="1"/>
  <c r="BN5" i="38"/>
  <c r="BN45" i="38"/>
  <c r="CD151" i="38"/>
  <c r="CD146" i="38" s="1"/>
  <c r="CD150" i="38"/>
  <c r="CD149" i="38"/>
  <c r="CX123" i="38"/>
  <c r="DB86" i="38"/>
  <c r="AZ87" i="38"/>
  <c r="AV124" i="38"/>
  <c r="BF126" i="38"/>
  <c r="BB163" i="38"/>
  <c r="AN86" i="38"/>
  <c r="AJ123" i="38"/>
  <c r="DP45" i="38"/>
  <c r="DT7" i="38"/>
  <c r="DP5" i="38"/>
  <c r="DH8" i="38"/>
  <c r="BN163" i="38"/>
  <c r="BR126" i="38"/>
  <c r="BN162" i="38"/>
  <c r="BR125" i="38"/>
  <c r="BN124" i="38"/>
  <c r="BR87" i="38"/>
  <c r="DT125" i="38"/>
  <c r="DP162" i="38"/>
  <c r="DT123" i="38"/>
  <c r="DP160" i="38"/>
  <c r="BZ5" i="38"/>
  <c r="P89" i="38"/>
  <c r="L126" i="38"/>
  <c r="CV8" i="38"/>
  <c r="CL123" i="38"/>
  <c r="CP86" i="38"/>
  <c r="AN7" i="38"/>
  <c r="AJ45" i="38"/>
  <c r="AJ5" i="38"/>
  <c r="BL151" i="38"/>
  <c r="BL150" i="38"/>
  <c r="BL146" i="38" s="1"/>
  <c r="BL149" i="38"/>
  <c r="DH86" i="38"/>
  <c r="DD123" i="38"/>
  <c r="DJ123" i="38"/>
  <c r="DN86" i="38"/>
  <c r="CJ7" i="38"/>
  <c r="CF45" i="38"/>
  <c r="CF5" i="38"/>
  <c r="R163" i="38"/>
  <c r="V126" i="38"/>
  <c r="BX89" i="38"/>
  <c r="BT126" i="38"/>
  <c r="CL124" i="38"/>
  <c r="CP87" i="38"/>
  <c r="AN148" i="38"/>
  <c r="AN147" i="38"/>
  <c r="CJ126" i="38"/>
  <c r="CF163" i="38"/>
  <c r="BX88" i="38"/>
  <c r="BT125" i="38"/>
  <c r="BL8" i="38"/>
  <c r="X163" i="38"/>
  <c r="AB126" i="38"/>
  <c r="P88" i="38"/>
  <c r="L125" i="38"/>
  <c r="BT45" i="38"/>
  <c r="BT5" i="38"/>
  <c r="BX7" i="38"/>
  <c r="J7" i="38"/>
  <c r="F5" i="38"/>
  <c r="F45" i="38"/>
  <c r="AZ86" i="38"/>
  <c r="AV123" i="38"/>
  <c r="BF125" i="38"/>
  <c r="BB162" i="38"/>
  <c r="BX151" i="38"/>
  <c r="BX150" i="38"/>
  <c r="BX146" i="38" s="1"/>
  <c r="BX149" i="38"/>
  <c r="BB5" i="38"/>
  <c r="BB45" i="38"/>
  <c r="BF7" i="38"/>
  <c r="A15" i="40"/>
  <c r="C14" i="40"/>
  <c r="B14" i="40"/>
  <c r="BZ124" i="38"/>
  <c r="CD87" i="38"/>
  <c r="R123" i="38"/>
  <c r="V86" i="38"/>
  <c r="BH162" i="38"/>
  <c r="BL125" i="38"/>
  <c r="BH160" i="38"/>
  <c r="BL123" i="38"/>
  <c r="DJ84" i="38"/>
  <c r="DN45" i="38"/>
  <c r="P148" i="38"/>
  <c r="CJ125" i="38"/>
  <c r="CF162" i="38"/>
  <c r="BX87" i="38"/>
  <c r="BT124" i="38"/>
  <c r="AP5" i="38"/>
  <c r="AP45" i="38"/>
  <c r="AT7" i="38"/>
  <c r="AD163" i="38"/>
  <c r="AH126" i="38"/>
  <c r="BF8" i="38"/>
  <c r="DN151" i="38"/>
  <c r="DN150" i="38"/>
  <c r="DN149" i="38"/>
  <c r="AT126" i="38"/>
  <c r="AP163" i="38"/>
  <c r="AP125" i="38"/>
  <c r="AT88" i="38"/>
  <c r="DT8" i="38"/>
  <c r="DH151" i="38"/>
  <c r="DH150" i="38"/>
  <c r="DH149" i="38"/>
  <c r="DH146" i="38" s="1"/>
  <c r="CV89" i="38"/>
  <c r="CR126" i="38"/>
  <c r="X45" i="38"/>
  <c r="AB7" i="38"/>
  <c r="X5" i="38"/>
  <c r="DN146" i="38"/>
  <c r="DJ5" i="38"/>
  <c r="X162" i="38"/>
  <c r="AB125" i="38"/>
  <c r="P87" i="38"/>
  <c r="L124" i="38"/>
  <c r="L45" i="38"/>
  <c r="L5" i="38"/>
  <c r="P7" i="38"/>
  <c r="AD125" i="38"/>
  <c r="AH88" i="38"/>
  <c r="DB7" i="38"/>
  <c r="DB5" i="38" s="1"/>
  <c r="DB19" i="38" s="1"/>
  <c r="CX5" i="38"/>
  <c r="CX45" i="38"/>
  <c r="DT89" i="38"/>
  <c r="DP126" i="38"/>
  <c r="CJ8" i="38"/>
  <c r="AB148" i="38"/>
  <c r="AT8" i="38"/>
  <c r="BB124" i="38"/>
  <c r="BF87" i="38"/>
  <c r="AN89" i="38"/>
  <c r="AJ126" i="38"/>
  <c r="DH13" i="38"/>
  <c r="F123" i="38"/>
  <c r="J86" i="38"/>
  <c r="DT148" i="38"/>
  <c r="DT124" i="38"/>
  <c r="DP161" i="38"/>
  <c r="CJ124" i="38"/>
  <c r="CF161" i="38"/>
  <c r="BX86" i="38"/>
  <c r="BT123" i="38"/>
  <c r="AP124" i="38"/>
  <c r="AT87" i="38"/>
  <c r="CV7" i="38"/>
  <c r="CR45" i="38"/>
  <c r="CR5" i="38"/>
  <c r="DH89" i="38"/>
  <c r="DD126" i="38"/>
  <c r="J8" i="38"/>
  <c r="J151" i="38"/>
  <c r="J150" i="38"/>
  <c r="J149" i="38"/>
  <c r="CV88" i="38"/>
  <c r="CR125" i="38"/>
  <c r="F124" i="38"/>
  <c r="J87" i="38"/>
  <c r="BZ163" i="38"/>
  <c r="CD126" i="38"/>
  <c r="R125" i="38"/>
  <c r="V88" i="38"/>
  <c r="BZ123" i="38"/>
  <c r="CD86" i="38"/>
  <c r="X161" i="38"/>
  <c r="AB124" i="38"/>
  <c r="P86" i="38"/>
  <c r="L123" i="38"/>
  <c r="CL163" i="38"/>
  <c r="CP126" i="38"/>
  <c r="AD124" i="38"/>
  <c r="AH87" i="38"/>
  <c r="CX163" i="38"/>
  <c r="DB126" i="38"/>
  <c r="AP123" i="38"/>
  <c r="AT86" i="38"/>
  <c r="AZ89" i="38"/>
  <c r="AV126" i="38"/>
  <c r="BH45" i="38"/>
  <c r="BL7" i="38"/>
  <c r="BH5" i="38"/>
  <c r="BB123" i="38"/>
  <c r="BF86" i="38"/>
  <c r="AN88" i="38"/>
  <c r="AJ125" i="38"/>
  <c r="BF148" i="38"/>
  <c r="F163" i="38"/>
  <c r="J126" i="38"/>
  <c r="F125" i="38"/>
  <c r="J88" i="38"/>
  <c r="V151" i="38"/>
  <c r="V150" i="38"/>
  <c r="V149" i="38"/>
  <c r="V146" i="38" s="1"/>
  <c r="DB150" i="38"/>
  <c r="DB149" i="38"/>
  <c r="DB151" i="38"/>
  <c r="AB8" i="38"/>
  <c r="J146" i="38"/>
  <c r="BH163" i="38"/>
  <c r="BL126" i="38"/>
  <c r="BH161" i="38"/>
  <c r="BL124" i="38"/>
  <c r="DB146" i="38"/>
  <c r="DH88" i="38"/>
  <c r="DD125" i="38"/>
  <c r="AD45" i="38"/>
  <c r="AD5" i="38"/>
  <c r="AH7" i="38"/>
  <c r="AH5" i="38" s="1"/>
  <c r="AH19" i="38" s="1"/>
  <c r="V8" i="38"/>
  <c r="V5" i="38" s="1"/>
  <c r="V19" i="38" s="1"/>
  <c r="CJ151" i="38"/>
  <c r="CJ150" i="38"/>
  <c r="CJ149" i="38"/>
  <c r="DD5" i="38"/>
  <c r="DH7" i="38"/>
  <c r="DD45" i="38"/>
  <c r="DT86" i="19"/>
  <c r="DP123" i="19"/>
  <c r="DT18" i="19"/>
  <c r="DT17" i="19"/>
  <c r="DT16" i="19"/>
  <c r="DT13" i="19" s="1"/>
  <c r="DT126" i="19"/>
  <c r="DP163" i="19"/>
  <c r="DT88" i="19"/>
  <c r="DP125" i="19"/>
  <c r="DT124" i="19"/>
  <c r="DP161" i="19"/>
  <c r="DT151" i="19"/>
  <c r="DT150" i="19"/>
  <c r="DT149" i="19"/>
  <c r="DN124" i="19"/>
  <c r="DJ161" i="19"/>
  <c r="DN86" i="19"/>
  <c r="DJ123" i="19"/>
  <c r="DN126" i="19"/>
  <c r="DJ163" i="19"/>
  <c r="DN88" i="19"/>
  <c r="DJ125" i="19"/>
  <c r="DN13" i="19"/>
  <c r="DH88" i="19"/>
  <c r="DD125" i="19"/>
  <c r="DH126" i="19"/>
  <c r="DD163" i="19"/>
  <c r="DH86" i="19"/>
  <c r="DD123" i="19"/>
  <c r="DH13" i="19"/>
  <c r="DH124" i="19"/>
  <c r="DD161" i="19"/>
  <c r="CX160" i="19"/>
  <c r="DB123" i="19"/>
  <c r="DB146" i="19"/>
  <c r="DB151" i="19"/>
  <c r="DB150" i="19"/>
  <c r="DB149" i="19"/>
  <c r="DB89" i="19"/>
  <c r="DB87" i="19"/>
  <c r="DB126" i="19"/>
  <c r="CX163" i="19"/>
  <c r="CX162" i="19"/>
  <c r="DB125" i="19"/>
  <c r="DB124" i="19"/>
  <c r="CX161" i="19"/>
  <c r="CV13" i="19"/>
  <c r="CR162" i="19"/>
  <c r="CV125" i="19"/>
  <c r="CV150" i="19"/>
  <c r="CV146" i="19" s="1"/>
  <c r="CV151" i="19"/>
  <c r="CV149" i="19"/>
  <c r="CR160" i="19"/>
  <c r="CV123" i="19"/>
  <c r="CV17" i="19"/>
  <c r="CV16" i="19"/>
  <c r="CV18" i="19"/>
  <c r="CV126" i="19"/>
  <c r="CR163" i="19"/>
  <c r="CV124" i="19"/>
  <c r="CR161" i="19"/>
  <c r="CV89" i="19"/>
  <c r="CP126" i="19"/>
  <c r="CL163" i="19"/>
  <c r="CP86" i="19"/>
  <c r="CL123" i="19"/>
  <c r="CP124" i="19"/>
  <c r="CL161" i="19"/>
  <c r="CP151" i="19"/>
  <c r="CP150" i="19"/>
  <c r="CP146" i="19" s="1"/>
  <c r="CP149" i="19"/>
  <c r="CP88" i="19"/>
  <c r="CL125" i="19"/>
  <c r="CJ17" i="19"/>
  <c r="CJ16" i="19"/>
  <c r="CJ18" i="19"/>
  <c r="CJ126" i="19"/>
  <c r="CF163" i="19"/>
  <c r="CJ13" i="19"/>
  <c r="CJ124" i="19"/>
  <c r="CF161" i="19"/>
  <c r="CF162" i="19"/>
  <c r="CJ125" i="19"/>
  <c r="CJ146" i="19"/>
  <c r="CF160" i="19"/>
  <c r="CJ123" i="19"/>
  <c r="CD150" i="19"/>
  <c r="CD146" i="19" s="1"/>
  <c r="CD151" i="19"/>
  <c r="CD149" i="19"/>
  <c r="CD163" i="19"/>
  <c r="CD161" i="19"/>
  <c r="CD124" i="19"/>
  <c r="CD86" i="19"/>
  <c r="BZ123" i="19"/>
  <c r="BZ162" i="19"/>
  <c r="CD125" i="19"/>
  <c r="BX126" i="19"/>
  <c r="BT163" i="19"/>
  <c r="BT162" i="19"/>
  <c r="BX125" i="19"/>
  <c r="BT160" i="19"/>
  <c r="BX123" i="19"/>
  <c r="BX18" i="19"/>
  <c r="BX17" i="19"/>
  <c r="BX16" i="19"/>
  <c r="BX13" i="19" s="1"/>
  <c r="BX146" i="19"/>
  <c r="BX124" i="19"/>
  <c r="BT161" i="19"/>
  <c r="BX87" i="19"/>
  <c r="BR88" i="19"/>
  <c r="BN125" i="19"/>
  <c r="BR163" i="19"/>
  <c r="BR86" i="19"/>
  <c r="BN123" i="19"/>
  <c r="BR161" i="19"/>
  <c r="BL13" i="19"/>
  <c r="BL163" i="19"/>
  <c r="BL146" i="19"/>
  <c r="BL86" i="19"/>
  <c r="BH123" i="19"/>
  <c r="BL88" i="19"/>
  <c r="BH125" i="19"/>
  <c r="BL161" i="19"/>
  <c r="BF88" i="19"/>
  <c r="BB125" i="19"/>
  <c r="BF86" i="19"/>
  <c r="BB123" i="19"/>
  <c r="BF124" i="19"/>
  <c r="BB161" i="19"/>
  <c r="BF126" i="19"/>
  <c r="BB163" i="19"/>
  <c r="AZ163" i="19"/>
  <c r="AV162" i="19"/>
  <c r="AZ125" i="19"/>
  <c r="AZ146" i="19"/>
  <c r="AZ151" i="19"/>
  <c r="AZ150" i="19"/>
  <c r="AZ149" i="19"/>
  <c r="AV160" i="19"/>
  <c r="AZ123" i="19"/>
  <c r="AZ161" i="19"/>
  <c r="AT126" i="19"/>
  <c r="AP163" i="19"/>
  <c r="AT88" i="19"/>
  <c r="AP125" i="19"/>
  <c r="AT86" i="19"/>
  <c r="AP123" i="19"/>
  <c r="AT124" i="19"/>
  <c r="AP161" i="19"/>
  <c r="AJ162" i="19"/>
  <c r="AN125" i="19"/>
  <c r="AN126" i="19"/>
  <c r="AJ163" i="19"/>
  <c r="AJ160" i="19"/>
  <c r="AN123" i="19"/>
  <c r="AN13" i="19"/>
  <c r="AN124" i="19"/>
  <c r="AJ161" i="19"/>
  <c r="AH151" i="19"/>
  <c r="AH150" i="19"/>
  <c r="AH149" i="19"/>
  <c r="AH146" i="19"/>
  <c r="AH88" i="19"/>
  <c r="AD125" i="19"/>
  <c r="AH161" i="19"/>
  <c r="AH86" i="19"/>
  <c r="AD123" i="19"/>
  <c r="AH163" i="19"/>
  <c r="AB126" i="19"/>
  <c r="X163" i="19"/>
  <c r="AB124" i="19"/>
  <c r="X161" i="19"/>
  <c r="AB86" i="19"/>
  <c r="X123" i="19"/>
  <c r="AB88" i="19"/>
  <c r="X125" i="19"/>
  <c r="AB89" i="19"/>
  <c r="V88" i="19"/>
  <c r="R125" i="19"/>
  <c r="V86" i="19"/>
  <c r="R123" i="19"/>
  <c r="V126" i="19"/>
  <c r="R163" i="19"/>
  <c r="V89" i="19"/>
  <c r="V124" i="19"/>
  <c r="R161" i="19"/>
  <c r="P163" i="19"/>
  <c r="P88" i="19"/>
  <c r="L125" i="19"/>
  <c r="P151" i="19"/>
  <c r="P150" i="19"/>
  <c r="P149" i="19"/>
  <c r="P146" i="19" s="1"/>
  <c r="P86" i="19"/>
  <c r="L123" i="19"/>
  <c r="P18" i="19"/>
  <c r="P16" i="19"/>
  <c r="P13" i="19" s="1"/>
  <c r="P17" i="19"/>
  <c r="P89" i="19"/>
  <c r="P126" i="19"/>
  <c r="M124" i="19"/>
  <c r="P87" i="19"/>
  <c r="J89" i="19"/>
  <c r="F126" i="19"/>
  <c r="J126" i="19" s="1"/>
  <c r="D8" i="25"/>
  <c r="J11" i="19"/>
  <c r="S28" i="27" l="1"/>
  <c r="S29" i="27" s="1"/>
  <c r="S33" i="27"/>
  <c r="X33" i="27" s="1"/>
  <c r="W27" i="27"/>
  <c r="V45" i="38"/>
  <c r="Y27" i="27"/>
  <c r="AV84" i="38"/>
  <c r="AZ84" i="38" s="1"/>
  <c r="Y24" i="27"/>
  <c r="X24" i="27"/>
  <c r="W24" i="27"/>
  <c r="W17" i="27"/>
  <c r="X17" i="27"/>
  <c r="Y17" i="27"/>
  <c r="AD17" i="27"/>
  <c r="W23" i="27"/>
  <c r="X23" i="27"/>
  <c r="Y23" i="27"/>
  <c r="CD5" i="38"/>
  <c r="CD19" i="38" s="1"/>
  <c r="P5" i="38"/>
  <c r="P19" i="38" s="1"/>
  <c r="S18" i="27"/>
  <c r="BL5" i="38"/>
  <c r="BL19" i="38" s="1"/>
  <c r="CV5" i="38"/>
  <c r="CV19" i="38" s="1"/>
  <c r="BX5" i="38"/>
  <c r="BX19" i="38" s="1"/>
  <c r="BF5" i="38"/>
  <c r="BF19" i="38" s="1"/>
  <c r="S25" i="27"/>
  <c r="AB161" i="38"/>
  <c r="BL160" i="38"/>
  <c r="C15" i="40"/>
  <c r="A16" i="40"/>
  <c r="B15" i="40"/>
  <c r="AV160" i="38"/>
  <c r="AZ123" i="38"/>
  <c r="CJ45" i="38"/>
  <c r="CF84" i="38"/>
  <c r="AN45" i="38"/>
  <c r="AJ84" i="38"/>
  <c r="AH151" i="38"/>
  <c r="AH150" i="38"/>
  <c r="AH149" i="38"/>
  <c r="AH146" i="38" s="1"/>
  <c r="DH45" i="38"/>
  <c r="DD84" i="38"/>
  <c r="AJ163" i="38"/>
  <c r="AN126" i="38"/>
  <c r="P45" i="38"/>
  <c r="L84" i="38"/>
  <c r="CV126" i="38"/>
  <c r="CR163" i="38"/>
  <c r="DH5" i="38"/>
  <c r="DH19" i="38" s="1"/>
  <c r="AD84" i="38"/>
  <c r="AH45" i="38"/>
  <c r="F162" i="38"/>
  <c r="J125" i="38"/>
  <c r="BL45" i="38"/>
  <c r="BH84" i="38"/>
  <c r="CP163" i="38"/>
  <c r="CV125" i="38"/>
  <c r="CR162" i="38"/>
  <c r="CV45" i="38"/>
  <c r="CR84" i="38"/>
  <c r="DT161" i="38"/>
  <c r="DP163" i="38"/>
  <c r="DT126" i="38"/>
  <c r="P124" i="38"/>
  <c r="L161" i="38"/>
  <c r="BT161" i="38"/>
  <c r="BX124" i="38"/>
  <c r="AN151" i="38"/>
  <c r="AN150" i="38"/>
  <c r="AN146" i="38" s="1"/>
  <c r="AN149" i="38"/>
  <c r="V163" i="38"/>
  <c r="CJ5" i="38"/>
  <c r="CJ19" i="38" s="1"/>
  <c r="AN5" i="38"/>
  <c r="AN19" i="38" s="1"/>
  <c r="DP200" i="38"/>
  <c r="DT162" i="38"/>
  <c r="DP182" i="38"/>
  <c r="DT182" i="38" s="1"/>
  <c r="BR163" i="38"/>
  <c r="AV161" i="38"/>
  <c r="AZ124" i="38"/>
  <c r="CX161" i="38"/>
  <c r="DB124" i="38"/>
  <c r="DN163" i="38"/>
  <c r="CJ146" i="38"/>
  <c r="J163" i="38"/>
  <c r="P123" i="38"/>
  <c r="L160" i="38"/>
  <c r="BF124" i="38"/>
  <c r="BB161" i="38"/>
  <c r="CX84" i="38"/>
  <c r="DB45" i="38"/>
  <c r="CJ162" i="38"/>
  <c r="CF182" i="38"/>
  <c r="CJ182" i="38" s="1"/>
  <c r="F84" i="38"/>
  <c r="J45" i="38"/>
  <c r="CL161" i="38"/>
  <c r="CP124" i="38"/>
  <c r="DJ160" i="38"/>
  <c r="DN123" i="38"/>
  <c r="CL160" i="38"/>
  <c r="CP123" i="38"/>
  <c r="AJ161" i="38"/>
  <c r="AN124" i="38"/>
  <c r="CV124" i="38"/>
  <c r="CR161" i="38"/>
  <c r="CX182" i="38"/>
  <c r="DB182" i="38" s="1"/>
  <c r="DB162" i="38"/>
  <c r="AV163" i="38"/>
  <c r="AZ126" i="38"/>
  <c r="DH123" i="38"/>
  <c r="DD160" i="38"/>
  <c r="CX160" i="38"/>
  <c r="DB123" i="38"/>
  <c r="CP146" i="38"/>
  <c r="CV123" i="38"/>
  <c r="CR160" i="38"/>
  <c r="R161" i="38"/>
  <c r="V124" i="38"/>
  <c r="CJ160" i="38"/>
  <c r="DH125" i="38"/>
  <c r="DD162" i="38"/>
  <c r="BZ160" i="38"/>
  <c r="CD123" i="38"/>
  <c r="BL162" i="38"/>
  <c r="BH182" i="38"/>
  <c r="BL182" i="38" s="1"/>
  <c r="BB84" i="38"/>
  <c r="BF45" i="38"/>
  <c r="AB163" i="38"/>
  <c r="BZ121" i="38"/>
  <c r="CD84" i="38"/>
  <c r="BF151" i="38"/>
  <c r="BF150" i="38"/>
  <c r="BF149" i="38"/>
  <c r="BF146" i="38" s="1"/>
  <c r="R162" i="38"/>
  <c r="V125" i="38"/>
  <c r="AT124" i="38"/>
  <c r="AP161" i="38"/>
  <c r="AB162" i="38"/>
  <c r="X182" i="38"/>
  <c r="AB182" i="38" s="1"/>
  <c r="AJ162" i="38"/>
  <c r="AN125" i="38"/>
  <c r="AT123" i="38"/>
  <c r="AP160" i="38"/>
  <c r="DT151" i="38"/>
  <c r="DT150" i="38"/>
  <c r="DT149" i="38"/>
  <c r="DT146" i="38" s="1"/>
  <c r="P151" i="38"/>
  <c r="P150" i="38"/>
  <c r="P149" i="38"/>
  <c r="P146" i="38" s="1"/>
  <c r="R121" i="38"/>
  <c r="V84" i="38"/>
  <c r="J5" i="38"/>
  <c r="J19" i="38" s="1"/>
  <c r="DT5" i="38"/>
  <c r="DT19" i="38" s="1"/>
  <c r="CP151" i="38"/>
  <c r="CP150" i="38"/>
  <c r="CP149" i="38"/>
  <c r="CP5" i="38"/>
  <c r="CP19" i="38" s="1"/>
  <c r="AD160" i="38"/>
  <c r="AH123" i="38"/>
  <c r="BT163" i="38"/>
  <c r="BX126" i="38"/>
  <c r="P126" i="38"/>
  <c r="L163" i="38"/>
  <c r="DT45" i="38"/>
  <c r="DP84" i="38"/>
  <c r="BZ182" i="38"/>
  <c r="CD182" i="38" s="1"/>
  <c r="BZ200" i="38"/>
  <c r="CD162" i="38"/>
  <c r="CD163" i="38"/>
  <c r="DB163" i="38"/>
  <c r="AH163" i="38"/>
  <c r="R160" i="38"/>
  <c r="V123" i="38"/>
  <c r="BN161" i="38"/>
  <c r="BR124" i="38"/>
  <c r="AT146" i="38"/>
  <c r="CL84" i="38"/>
  <c r="CP45" i="38"/>
  <c r="CL182" i="38"/>
  <c r="CP182" i="38" s="1"/>
  <c r="CL200" i="38"/>
  <c r="CP162" i="38"/>
  <c r="BF123" i="38"/>
  <c r="BB160" i="38"/>
  <c r="DH126" i="38"/>
  <c r="DD163" i="38"/>
  <c r="BB182" i="38"/>
  <c r="BF182" i="38" s="1"/>
  <c r="BF162" i="38"/>
  <c r="BX45" i="38"/>
  <c r="BT84" i="38"/>
  <c r="CJ163" i="38"/>
  <c r="BN84" i="38"/>
  <c r="BR45" i="38"/>
  <c r="AT150" i="38"/>
  <c r="AT149" i="38"/>
  <c r="AT151" i="38"/>
  <c r="AV162" i="38"/>
  <c r="AZ125" i="38"/>
  <c r="BT160" i="38"/>
  <c r="BX123" i="38"/>
  <c r="BT162" i="38"/>
  <c r="BX125" i="38"/>
  <c r="BL161" i="38"/>
  <c r="F160" i="38"/>
  <c r="J123" i="38"/>
  <c r="AD162" i="38"/>
  <c r="AH125" i="38"/>
  <c r="DJ121" i="38"/>
  <c r="DN84" i="38"/>
  <c r="AJ160" i="38"/>
  <c r="AN123" i="38"/>
  <c r="DJ161" i="38"/>
  <c r="DN124" i="38"/>
  <c r="CJ161" i="38"/>
  <c r="AB151" i="38"/>
  <c r="AB150" i="38"/>
  <c r="AB149" i="38"/>
  <c r="AB146" i="38" s="1"/>
  <c r="AB5" i="38"/>
  <c r="AB19" i="38" s="1"/>
  <c r="AT125" i="38"/>
  <c r="AP162" i="38"/>
  <c r="AT5" i="38"/>
  <c r="AT19" i="38" s="1"/>
  <c r="BN160" i="38"/>
  <c r="BR123" i="38"/>
  <c r="BL163" i="38"/>
  <c r="AD161" i="38"/>
  <c r="AH124" i="38"/>
  <c r="F161" i="38"/>
  <c r="J124" i="38"/>
  <c r="AB45" i="38"/>
  <c r="X84" i="38"/>
  <c r="AT163" i="38"/>
  <c r="AP84" i="38"/>
  <c r="AT45" i="38"/>
  <c r="BZ161" i="38"/>
  <c r="CD124" i="38"/>
  <c r="P125" i="38"/>
  <c r="L162" i="38"/>
  <c r="DT160" i="38"/>
  <c r="BN182" i="38"/>
  <c r="BR182" i="38" s="1"/>
  <c r="BN200" i="38"/>
  <c r="BR162" i="38"/>
  <c r="BF163" i="38"/>
  <c r="DH124" i="38"/>
  <c r="DD161" i="38"/>
  <c r="AB160" i="38"/>
  <c r="DJ182" i="38"/>
  <c r="DN182" i="38" s="1"/>
  <c r="DJ200" i="38"/>
  <c r="DN162" i="38"/>
  <c r="DP160" i="19"/>
  <c r="DT123" i="19"/>
  <c r="DT146" i="19"/>
  <c r="DP162" i="19"/>
  <c r="DT125" i="19"/>
  <c r="DT163" i="19"/>
  <c r="DT161" i="19"/>
  <c r="DN161" i="19"/>
  <c r="DJ162" i="19"/>
  <c r="DN125" i="19"/>
  <c r="DJ160" i="19"/>
  <c r="DN123" i="19"/>
  <c r="DN163" i="19"/>
  <c r="DH161" i="19"/>
  <c r="DD160" i="19"/>
  <c r="DH123" i="19"/>
  <c r="DH163" i="19"/>
  <c r="DD162" i="19"/>
  <c r="DH125" i="19"/>
  <c r="CX182" i="19"/>
  <c r="DB182" i="19" s="1"/>
  <c r="DB162" i="19"/>
  <c r="CX200" i="19"/>
  <c r="DB163" i="19"/>
  <c r="DB161" i="19"/>
  <c r="DB160" i="19"/>
  <c r="CV163" i="19"/>
  <c r="CV160" i="19"/>
  <c r="CV161" i="19"/>
  <c r="CR182" i="19"/>
  <c r="CV182" i="19" s="1"/>
  <c r="CV162" i="19"/>
  <c r="CR200" i="19"/>
  <c r="CL160" i="19"/>
  <c r="CP123" i="19"/>
  <c r="CP163" i="19"/>
  <c r="CL162" i="19"/>
  <c r="CP125" i="19"/>
  <c r="CP161" i="19"/>
  <c r="CJ161" i="19"/>
  <c r="CJ163" i="19"/>
  <c r="CJ160" i="19"/>
  <c r="CF182" i="19"/>
  <c r="CJ182" i="19" s="1"/>
  <c r="CJ162" i="19"/>
  <c r="CF200" i="19"/>
  <c r="BZ160" i="19"/>
  <c r="CD123" i="19"/>
  <c r="BZ182" i="19"/>
  <c r="CD182" i="19" s="1"/>
  <c r="CD162" i="19"/>
  <c r="BZ200" i="19"/>
  <c r="BT182" i="19"/>
  <c r="BX182" i="19" s="1"/>
  <c r="BX162" i="19"/>
  <c r="BT200" i="19"/>
  <c r="BX163" i="19"/>
  <c r="BX160" i="19"/>
  <c r="BX161" i="19"/>
  <c r="BN160" i="19"/>
  <c r="BR123" i="19"/>
  <c r="BN162" i="19"/>
  <c r="BR125" i="19"/>
  <c r="BH160" i="19"/>
  <c r="BL123" i="19"/>
  <c r="BH162" i="19"/>
  <c r="BL125" i="19"/>
  <c r="BF161" i="19"/>
  <c r="BB162" i="19"/>
  <c r="BF125" i="19"/>
  <c r="BF163" i="19"/>
  <c r="BB160" i="19"/>
  <c r="BF123" i="19"/>
  <c r="AZ160" i="19"/>
  <c r="AV182" i="19"/>
  <c r="AZ182" i="19" s="1"/>
  <c r="AZ162" i="19"/>
  <c r="AV200" i="19"/>
  <c r="AT163" i="19"/>
  <c r="AP162" i="19"/>
  <c r="AT125" i="19"/>
  <c r="AP160" i="19"/>
  <c r="AT123" i="19"/>
  <c r="AT161" i="19"/>
  <c r="AJ182" i="19"/>
  <c r="AN182" i="19" s="1"/>
  <c r="AN162" i="19"/>
  <c r="AJ200" i="19"/>
  <c r="AN163" i="19"/>
  <c r="AN161" i="19"/>
  <c r="AN160" i="19"/>
  <c r="AD160" i="19"/>
  <c r="AH123" i="19"/>
  <c r="AD162" i="19"/>
  <c r="AH125" i="19"/>
  <c r="AB163" i="19"/>
  <c r="AB161" i="19"/>
  <c r="X160" i="19"/>
  <c r="AB123" i="19"/>
  <c r="X162" i="19"/>
  <c r="AB125" i="19"/>
  <c r="V161" i="19"/>
  <c r="R162" i="19"/>
  <c r="V125" i="19"/>
  <c r="V163" i="19"/>
  <c r="R160" i="19"/>
  <c r="V123" i="19"/>
  <c r="L162" i="19"/>
  <c r="P125" i="19"/>
  <c r="L160" i="19"/>
  <c r="P123" i="19"/>
  <c r="M161" i="19"/>
  <c r="P124" i="19"/>
  <c r="C1" i="26"/>
  <c r="C14" i="27"/>
  <c r="C13" i="27"/>
  <c r="C12" i="27"/>
  <c r="N12" i="27" s="1"/>
  <c r="C11" i="27"/>
  <c r="N11" i="27" s="1"/>
  <c r="C10" i="27"/>
  <c r="N10" i="27" s="1"/>
  <c r="L21" i="27"/>
  <c r="L27" i="27" s="1"/>
  <c r="L33" i="27" s="1"/>
  <c r="L39" i="27" s="1"/>
  <c r="L45" i="27" s="1"/>
  <c r="L51" i="27" s="1"/>
  <c r="L57" i="27" s="1"/>
  <c r="L63" i="27" s="1"/>
  <c r="L69" i="27" s="1"/>
  <c r="L75" i="27" s="1"/>
  <c r="L81" i="27" s="1"/>
  <c r="L87" i="27" s="1"/>
  <c r="L93" i="27" s="1"/>
  <c r="L99" i="27" s="1"/>
  <c r="L105" i="27" s="1"/>
  <c r="L111" i="27" s="1"/>
  <c r="L117" i="27" s="1"/>
  <c r="L123" i="27" s="1"/>
  <c r="J21" i="27"/>
  <c r="J27" i="27" s="1"/>
  <c r="J33" i="27" s="1"/>
  <c r="J39" i="27" s="1"/>
  <c r="J45" i="27" s="1"/>
  <c r="J51" i="27" s="1"/>
  <c r="J57" i="27" s="1"/>
  <c r="J63" i="27" s="1"/>
  <c r="J69" i="27" s="1"/>
  <c r="J75" i="27" s="1"/>
  <c r="J81" i="27" s="1"/>
  <c r="J87" i="27" s="1"/>
  <c r="J93" i="27" s="1"/>
  <c r="J99" i="27" s="1"/>
  <c r="J105" i="27" s="1"/>
  <c r="J111" i="27" s="1"/>
  <c r="J117" i="27" s="1"/>
  <c r="J123" i="27" s="1"/>
  <c r="M21" i="27"/>
  <c r="M27" i="27" s="1"/>
  <c r="M33" i="27" s="1"/>
  <c r="M39" i="27" s="1"/>
  <c r="M45" i="27" s="1"/>
  <c r="M51" i="27" s="1"/>
  <c r="M57" i="27" s="1"/>
  <c r="M63" i="27" s="1"/>
  <c r="M69" i="27" s="1"/>
  <c r="M75" i="27" s="1"/>
  <c r="M81" i="27" s="1"/>
  <c r="M87" i="27" s="1"/>
  <c r="M93" i="27" s="1"/>
  <c r="M99" i="27" s="1"/>
  <c r="M105" i="27" s="1"/>
  <c r="M111" i="27" s="1"/>
  <c r="M117" i="27" s="1"/>
  <c r="M123" i="27" s="1"/>
  <c r="K21" i="27"/>
  <c r="K27" i="27" s="1"/>
  <c r="K33" i="27" s="1"/>
  <c r="K39" i="27" s="1"/>
  <c r="K45" i="27" s="1"/>
  <c r="K51" i="27" s="1"/>
  <c r="K57" i="27" s="1"/>
  <c r="K63" i="27" s="1"/>
  <c r="K69" i="27" s="1"/>
  <c r="K75" i="27" s="1"/>
  <c r="K81" i="27" s="1"/>
  <c r="K87" i="27" s="1"/>
  <c r="K93" i="27" s="1"/>
  <c r="K99" i="27" s="1"/>
  <c r="K105" i="27" s="1"/>
  <c r="K111" i="27" s="1"/>
  <c r="K117" i="27" s="1"/>
  <c r="K123" i="27" s="1"/>
  <c r="D15" i="27"/>
  <c r="D21" i="27" s="1"/>
  <c r="Y28" i="27" l="1"/>
  <c r="X28" i="27"/>
  <c r="W28" i="27"/>
  <c r="S34" i="27"/>
  <c r="S35" i="27" s="1"/>
  <c r="W33" i="27"/>
  <c r="Y33" i="27"/>
  <c r="S39" i="27"/>
  <c r="W39" i="27" s="1"/>
  <c r="AV121" i="38"/>
  <c r="AZ121" i="38" s="1"/>
  <c r="W18" i="27"/>
  <c r="X18" i="27"/>
  <c r="Y18" i="27"/>
  <c r="AD18" i="27"/>
  <c r="AD21" i="27" s="1"/>
  <c r="AD24" i="27" s="1"/>
  <c r="AD27" i="27" s="1"/>
  <c r="W25" i="27"/>
  <c r="X25" i="27"/>
  <c r="Y25" i="27"/>
  <c r="W34" i="27"/>
  <c r="X34" i="27"/>
  <c r="W29" i="27"/>
  <c r="X29" i="27"/>
  <c r="Y29" i="27"/>
  <c r="S19" i="27"/>
  <c r="S30" i="27"/>
  <c r="S26" i="27"/>
  <c r="CR8" i="19"/>
  <c r="CR7" i="19"/>
  <c r="DP7" i="19"/>
  <c r="DD8" i="19"/>
  <c r="DD7" i="19"/>
  <c r="DJ8" i="19"/>
  <c r="BH8" i="19"/>
  <c r="AP8" i="19"/>
  <c r="BN8" i="19"/>
  <c r="L7" i="19"/>
  <c r="DJ7" i="19"/>
  <c r="CF8" i="19"/>
  <c r="BH7" i="19"/>
  <c r="AJ8" i="19"/>
  <c r="CF7" i="19"/>
  <c r="AV8" i="19"/>
  <c r="AP7" i="19"/>
  <c r="AJ7" i="19"/>
  <c r="BZ7" i="19"/>
  <c r="BT8" i="19"/>
  <c r="AD8" i="19"/>
  <c r="R7" i="19"/>
  <c r="BN7" i="19"/>
  <c r="CL8" i="19"/>
  <c r="BB8" i="19"/>
  <c r="AV7" i="19"/>
  <c r="CX8" i="19"/>
  <c r="BZ8" i="19"/>
  <c r="BB7" i="19"/>
  <c r="R8" i="19"/>
  <c r="L8" i="19"/>
  <c r="X8" i="19"/>
  <c r="BT7" i="19"/>
  <c r="CX7" i="19"/>
  <c r="CL7" i="19"/>
  <c r="DP8" i="19"/>
  <c r="AD7" i="19"/>
  <c r="X7" i="19"/>
  <c r="BF161" i="38"/>
  <c r="DP237" i="38"/>
  <c r="DT200" i="38"/>
  <c r="BX161" i="38"/>
  <c r="CV162" i="38"/>
  <c r="CR182" i="38"/>
  <c r="CV182" i="38" s="1"/>
  <c r="AD121" i="38"/>
  <c r="AH84" i="38"/>
  <c r="B16" i="40"/>
  <c r="C16" i="40"/>
  <c r="A17" i="40"/>
  <c r="AZ162" i="38"/>
  <c r="AV182" i="38"/>
  <c r="AZ182" i="38" s="1"/>
  <c r="CP200" i="38"/>
  <c r="CL237" i="38"/>
  <c r="AT161" i="38"/>
  <c r="DB160" i="38"/>
  <c r="CP160" i="38"/>
  <c r="AN84" i="38"/>
  <c r="AJ121" i="38"/>
  <c r="AP182" i="38"/>
  <c r="AT182" i="38" s="1"/>
  <c r="AT162" i="38"/>
  <c r="DN200" i="38"/>
  <c r="DJ237" i="38"/>
  <c r="J161" i="38"/>
  <c r="BX160" i="38"/>
  <c r="CD121" i="38"/>
  <c r="CD200" i="38"/>
  <c r="BZ237" i="38"/>
  <c r="BR200" i="38"/>
  <c r="BN237" i="38"/>
  <c r="AH161" i="38"/>
  <c r="AP121" i="38"/>
  <c r="AT84" i="38"/>
  <c r="J160" i="38"/>
  <c r="DT84" i="38"/>
  <c r="DP121" i="38"/>
  <c r="AZ163" i="38"/>
  <c r="F121" i="38"/>
  <c r="J84" i="38"/>
  <c r="AZ161" i="38"/>
  <c r="DT163" i="38"/>
  <c r="P84" i="38"/>
  <c r="L121" i="38"/>
  <c r="DN160" i="38"/>
  <c r="CF200" i="38"/>
  <c r="BL84" i="38"/>
  <c r="BH121" i="38"/>
  <c r="CJ84" i="38"/>
  <c r="CF121" i="38"/>
  <c r="DN161" i="38"/>
  <c r="V160" i="38"/>
  <c r="AH160" i="38"/>
  <c r="X200" i="38"/>
  <c r="CD160" i="38"/>
  <c r="AN161" i="38"/>
  <c r="P161" i="38"/>
  <c r="CD161" i="38"/>
  <c r="AN160" i="38"/>
  <c r="AD182" i="38"/>
  <c r="AH182" i="38" s="1"/>
  <c r="AH162" i="38"/>
  <c r="BX84" i="38"/>
  <c r="BT121" i="38"/>
  <c r="DD200" i="38"/>
  <c r="DH162" i="38"/>
  <c r="DD182" i="38"/>
  <c r="DH182" i="38" s="1"/>
  <c r="CP161" i="38"/>
  <c r="P160" i="38"/>
  <c r="DB161" i="38"/>
  <c r="CV163" i="38"/>
  <c r="BB200" i="38"/>
  <c r="CL121" i="38"/>
  <c r="CP84" i="38"/>
  <c r="P163" i="38"/>
  <c r="AT160" i="38"/>
  <c r="R182" i="38"/>
  <c r="V182" i="38" s="1"/>
  <c r="V162" i="38"/>
  <c r="R200" i="38"/>
  <c r="BB121" i="38"/>
  <c r="BF84" i="38"/>
  <c r="DH160" i="38"/>
  <c r="CX200" i="38"/>
  <c r="AN163" i="38"/>
  <c r="DN121" i="38"/>
  <c r="BF160" i="38"/>
  <c r="DH161" i="38"/>
  <c r="P162" i="38"/>
  <c r="L182" i="38"/>
  <c r="P182" i="38" s="1"/>
  <c r="AB84" i="38"/>
  <c r="X121" i="38"/>
  <c r="BR160" i="38"/>
  <c r="DH163" i="38"/>
  <c r="V161" i="38"/>
  <c r="CV84" i="38"/>
  <c r="CR121" i="38"/>
  <c r="DH84" i="38"/>
  <c r="DD121" i="38"/>
  <c r="BN121" i="38"/>
  <c r="BR84" i="38"/>
  <c r="BH200" i="38"/>
  <c r="CV161" i="38"/>
  <c r="F182" i="38"/>
  <c r="J182" i="38" s="1"/>
  <c r="F200" i="38"/>
  <c r="J162" i="38"/>
  <c r="BX162" i="38"/>
  <c r="BT182" i="38"/>
  <c r="BX182" i="38" s="1"/>
  <c r="BT200" i="38"/>
  <c r="BR161" i="38"/>
  <c r="BX163" i="38"/>
  <c r="V121" i="38"/>
  <c r="AN162" i="38"/>
  <c r="AJ200" i="38"/>
  <c r="AJ182" i="38"/>
  <c r="AN182" i="38" s="1"/>
  <c r="CV160" i="38"/>
  <c r="CX121" i="38"/>
  <c r="DB84" i="38"/>
  <c r="AZ160" i="38"/>
  <c r="DP182" i="19"/>
  <c r="DT182" i="19" s="1"/>
  <c r="DT162" i="19"/>
  <c r="DT160" i="19"/>
  <c r="DN160" i="19"/>
  <c r="DJ182" i="19"/>
  <c r="DN182" i="19" s="1"/>
  <c r="DN162" i="19"/>
  <c r="DJ200" i="19"/>
  <c r="DD182" i="19"/>
  <c r="DH182" i="19" s="1"/>
  <c r="DH162" i="19"/>
  <c r="DD200" i="19"/>
  <c r="DH160" i="19"/>
  <c r="CX237" i="19"/>
  <c r="DB200" i="19"/>
  <c r="CR237" i="19"/>
  <c r="CV200" i="19"/>
  <c r="CL182" i="19"/>
  <c r="CP182" i="19" s="1"/>
  <c r="CP162" i="19"/>
  <c r="CL200" i="19"/>
  <c r="CP160" i="19"/>
  <c r="CF237" i="19"/>
  <c r="CJ200" i="19"/>
  <c r="BZ237" i="19"/>
  <c r="CD200" i="19"/>
  <c r="CD160" i="19"/>
  <c r="BT237" i="19"/>
  <c r="BX200" i="19"/>
  <c r="BN182" i="19"/>
  <c r="BR182" i="19" s="1"/>
  <c r="BR162" i="19"/>
  <c r="BR160" i="19"/>
  <c r="BL162" i="19"/>
  <c r="BH182" i="19"/>
  <c r="BL182" i="19" s="1"/>
  <c r="BL160" i="19"/>
  <c r="BF160" i="19"/>
  <c r="BB182" i="19"/>
  <c r="BF182" i="19" s="1"/>
  <c r="BF162" i="19"/>
  <c r="BB200" i="19"/>
  <c r="AV237" i="19"/>
  <c r="AZ200" i="19"/>
  <c r="AT160" i="19"/>
  <c r="AP182" i="19"/>
  <c r="AT182" i="19" s="1"/>
  <c r="AT162" i="19"/>
  <c r="AJ237" i="19"/>
  <c r="AN200" i="19"/>
  <c r="AD182" i="19"/>
  <c r="AH182" i="19" s="1"/>
  <c r="AH162" i="19"/>
  <c r="AD200" i="19"/>
  <c r="AH160" i="19"/>
  <c r="X182" i="19"/>
  <c r="AB182" i="19" s="1"/>
  <c r="AB162" i="19"/>
  <c r="X200" i="19"/>
  <c r="AB160" i="19"/>
  <c r="V160" i="19"/>
  <c r="R182" i="19"/>
  <c r="V182" i="19" s="1"/>
  <c r="V162" i="19"/>
  <c r="R200" i="19"/>
  <c r="P161" i="19"/>
  <c r="L182" i="19"/>
  <c r="P182" i="19" s="1"/>
  <c r="P162" i="19"/>
  <c r="L200" i="19"/>
  <c r="P160" i="19"/>
  <c r="N13" i="27"/>
  <c r="N14" i="27"/>
  <c r="C16" i="27"/>
  <c r="G16" i="27" s="1"/>
  <c r="N15" i="27"/>
  <c r="G15" i="27"/>
  <c r="H15" i="27"/>
  <c r="I15" i="27"/>
  <c r="DP31" i="26"/>
  <c r="DQ31" i="26"/>
  <c r="DR31" i="26"/>
  <c r="DO31" i="26"/>
  <c r="DS31" i="26"/>
  <c r="Y34" i="27" l="1"/>
  <c r="S40" i="27"/>
  <c r="AD40" i="27" s="1"/>
  <c r="X39" i="27"/>
  <c r="S45" i="27"/>
  <c r="W45" i="27" s="1"/>
  <c r="AD39" i="27"/>
  <c r="Y39" i="27"/>
  <c r="AD30" i="27"/>
  <c r="AD33" i="27" s="1"/>
  <c r="W26" i="27"/>
  <c r="X26" i="27"/>
  <c r="Y26" i="27"/>
  <c r="W35" i="27"/>
  <c r="X35" i="27"/>
  <c r="Y35" i="27"/>
  <c r="W19" i="27"/>
  <c r="X19" i="27"/>
  <c r="Y19" i="27"/>
  <c r="AD19" i="27"/>
  <c r="AD22" i="27" s="1"/>
  <c r="AD25" i="27" s="1"/>
  <c r="AD28" i="27" s="1"/>
  <c r="W40" i="27"/>
  <c r="X40" i="27"/>
  <c r="Y40" i="27"/>
  <c r="W30" i="27"/>
  <c r="X30" i="27"/>
  <c r="Y30" i="27"/>
  <c r="S20" i="27"/>
  <c r="CL45" i="19"/>
  <c r="CP7" i="19"/>
  <c r="CL5" i="19"/>
  <c r="BF8" i="19"/>
  <c r="CF45" i="19"/>
  <c r="CF5" i="19"/>
  <c r="CJ7" i="19"/>
  <c r="DD5" i="19"/>
  <c r="DD45" i="19"/>
  <c r="DH7" i="19"/>
  <c r="CX5" i="19"/>
  <c r="CX45" i="19"/>
  <c r="DB7" i="19"/>
  <c r="CP8" i="19"/>
  <c r="AN8" i="19"/>
  <c r="DH8" i="19"/>
  <c r="BT5" i="19"/>
  <c r="BT45" i="19"/>
  <c r="BX7" i="19"/>
  <c r="BN5" i="19"/>
  <c r="BR7" i="19"/>
  <c r="BN45" i="19"/>
  <c r="BH5" i="19"/>
  <c r="BL7" i="19"/>
  <c r="BH45" i="19"/>
  <c r="DP5" i="19"/>
  <c r="DP45" i="19"/>
  <c r="DT7" i="19"/>
  <c r="AB8" i="19"/>
  <c r="R45" i="19"/>
  <c r="R5" i="19"/>
  <c r="V7" i="19"/>
  <c r="CJ8" i="19"/>
  <c r="CV7" i="19"/>
  <c r="CR45" i="19"/>
  <c r="CR5" i="19"/>
  <c r="S41" i="27"/>
  <c r="P8" i="19"/>
  <c r="AH8" i="19"/>
  <c r="DJ5" i="19"/>
  <c r="DJ45" i="19"/>
  <c r="DN7" i="19"/>
  <c r="CV8" i="19"/>
  <c r="L45" i="19"/>
  <c r="P7" i="19"/>
  <c r="L5" i="19"/>
  <c r="S36" i="27"/>
  <c r="BB5" i="19"/>
  <c r="BF7" i="19"/>
  <c r="BB45" i="19"/>
  <c r="BZ45" i="19"/>
  <c r="CD7" i="19"/>
  <c r="BZ5" i="19"/>
  <c r="BR8" i="19"/>
  <c r="S31" i="27"/>
  <c r="BX8" i="19"/>
  <c r="X45" i="19"/>
  <c r="X5" i="19"/>
  <c r="AB7" i="19"/>
  <c r="CD8" i="19"/>
  <c r="AJ5" i="19"/>
  <c r="AN7" i="19"/>
  <c r="AJ45" i="19"/>
  <c r="AT8" i="19"/>
  <c r="AH7" i="19"/>
  <c r="AD5" i="19"/>
  <c r="AD45" i="19"/>
  <c r="DB8" i="19"/>
  <c r="AP45" i="19"/>
  <c r="AT7" i="19"/>
  <c r="AP5" i="19"/>
  <c r="BL8" i="19"/>
  <c r="V8" i="19"/>
  <c r="DT8" i="19"/>
  <c r="AV45" i="19"/>
  <c r="AZ7" i="19"/>
  <c r="AV5" i="19"/>
  <c r="AZ8" i="19"/>
  <c r="DN8" i="19"/>
  <c r="DT237" i="38"/>
  <c r="DP273" i="38"/>
  <c r="DT121" i="38"/>
  <c r="BN273" i="38"/>
  <c r="BR237" i="38"/>
  <c r="J200" i="38"/>
  <c r="F237" i="38"/>
  <c r="AV200" i="38"/>
  <c r="AB121" i="38"/>
  <c r="BZ273" i="38"/>
  <c r="CD237" i="38"/>
  <c r="DJ273" i="38"/>
  <c r="DN237" i="38"/>
  <c r="DD237" i="38"/>
  <c r="DH200" i="38"/>
  <c r="CV121" i="38"/>
  <c r="BX121" i="38"/>
  <c r="X237" i="38"/>
  <c r="AB200" i="38"/>
  <c r="CJ121" i="38"/>
  <c r="BF121" i="38"/>
  <c r="AD200" i="38"/>
  <c r="BL121" i="38"/>
  <c r="AH121" i="38"/>
  <c r="J121" i="38"/>
  <c r="V200" i="38"/>
  <c r="R237" i="38"/>
  <c r="CP121" i="38"/>
  <c r="L200" i="38"/>
  <c r="BF200" i="38"/>
  <c r="BB237" i="38"/>
  <c r="CF237" i="38"/>
  <c r="CJ200" i="38"/>
  <c r="P121" i="38"/>
  <c r="DB121" i="38"/>
  <c r="BH237" i="38"/>
  <c r="BL200" i="38"/>
  <c r="AT121" i="38"/>
  <c r="AP200" i="38"/>
  <c r="CR200" i="38"/>
  <c r="AJ237" i="38"/>
  <c r="AN200" i="38"/>
  <c r="AN121" i="38"/>
  <c r="DB200" i="38"/>
  <c r="CX237" i="38"/>
  <c r="BT237" i="38"/>
  <c r="BX200" i="38"/>
  <c r="BR121" i="38"/>
  <c r="CL273" i="38"/>
  <c r="CP237" i="38"/>
  <c r="DH121" i="38"/>
  <c r="B17" i="40"/>
  <c r="A18" i="40"/>
  <c r="C17" i="40"/>
  <c r="DP200" i="19"/>
  <c r="DJ237" i="19"/>
  <c r="DN200" i="19"/>
  <c r="DD237" i="19"/>
  <c r="DH200" i="19"/>
  <c r="CX273" i="19"/>
  <c r="DB237" i="19"/>
  <c r="CR273" i="19"/>
  <c r="CV237" i="19"/>
  <c r="CL237" i="19"/>
  <c r="CP200" i="19"/>
  <c r="CF273" i="19"/>
  <c r="CJ237" i="19"/>
  <c r="BZ273" i="19"/>
  <c r="CD237" i="19"/>
  <c r="BT273" i="19"/>
  <c r="BX237" i="19"/>
  <c r="BN200" i="19"/>
  <c r="BH200" i="19"/>
  <c r="BB237" i="19"/>
  <c r="BF200" i="19"/>
  <c r="AV273" i="19"/>
  <c r="AZ237" i="19"/>
  <c r="AP200" i="19"/>
  <c r="AJ273" i="19"/>
  <c r="AN237" i="19"/>
  <c r="AD237" i="19"/>
  <c r="AH200" i="19"/>
  <c r="X237" i="19"/>
  <c r="AB200" i="19"/>
  <c r="R237" i="19"/>
  <c r="V200" i="19"/>
  <c r="L237" i="19"/>
  <c r="P200" i="19"/>
  <c r="I16" i="27"/>
  <c r="H16" i="27"/>
  <c r="C17" i="27"/>
  <c r="N16" i="27"/>
  <c r="C22" i="27"/>
  <c r="H21" i="27"/>
  <c r="G21" i="27"/>
  <c r="I21" i="27"/>
  <c r="S46" i="27" l="1"/>
  <c r="S51" i="27"/>
  <c r="Y51" i="27" s="1"/>
  <c r="AD45" i="27"/>
  <c r="Y45" i="27"/>
  <c r="X45" i="27"/>
  <c r="AB5" i="19"/>
  <c r="AB19" i="19" s="1"/>
  <c r="X31" i="27"/>
  <c r="Y31" i="27"/>
  <c r="W31" i="27"/>
  <c r="X51" i="27"/>
  <c r="X41" i="27"/>
  <c r="Y41" i="27"/>
  <c r="W41" i="27"/>
  <c r="AD41" i="27"/>
  <c r="AD31" i="27"/>
  <c r="AD34" i="27" s="1"/>
  <c r="AN5" i="19"/>
  <c r="AN19" i="19" s="1"/>
  <c r="CP5" i="19"/>
  <c r="CP19" i="19" s="1"/>
  <c r="W20" i="27"/>
  <c r="X20" i="27"/>
  <c r="Y20" i="27"/>
  <c r="AD20" i="27"/>
  <c r="AD23" i="27" s="1"/>
  <c r="AD26" i="27" s="1"/>
  <c r="AD29" i="27" s="1"/>
  <c r="W36" i="27"/>
  <c r="X36" i="27"/>
  <c r="Y36" i="27"/>
  <c r="W46" i="27"/>
  <c r="AD46" i="27"/>
  <c r="X46" i="27"/>
  <c r="Y46" i="27"/>
  <c r="AD36" i="27"/>
  <c r="CV5" i="19"/>
  <c r="CV19" i="19" s="1"/>
  <c r="DH5" i="19"/>
  <c r="DH19" i="19" s="1"/>
  <c r="DT5" i="19"/>
  <c r="DT19" i="19" s="1"/>
  <c r="P5" i="19"/>
  <c r="P19" i="19" s="1"/>
  <c r="AT5" i="19"/>
  <c r="AT19" i="19" s="1"/>
  <c r="AB45" i="19"/>
  <c r="X84" i="19"/>
  <c r="DD84" i="19"/>
  <c r="DH45" i="19"/>
  <c r="BL45" i="19"/>
  <c r="BH84" i="19"/>
  <c r="AZ5" i="19"/>
  <c r="AZ19" i="19" s="1"/>
  <c r="BL5" i="19"/>
  <c r="BL19" i="19" s="1"/>
  <c r="CJ5" i="19"/>
  <c r="CJ19" i="19" s="1"/>
  <c r="AJ84" i="19"/>
  <c r="AN45" i="19"/>
  <c r="S37" i="27"/>
  <c r="P45" i="19"/>
  <c r="L84" i="19"/>
  <c r="AT45" i="19"/>
  <c r="AP84" i="19"/>
  <c r="BN84" i="19"/>
  <c r="BR45" i="19"/>
  <c r="CJ45" i="19"/>
  <c r="CF84" i="19"/>
  <c r="S32" i="27"/>
  <c r="CD5" i="19"/>
  <c r="CD19" i="19" s="1"/>
  <c r="S47" i="27"/>
  <c r="V45" i="19"/>
  <c r="R84" i="19"/>
  <c r="BR5" i="19"/>
  <c r="BR19" i="19" s="1"/>
  <c r="CD45" i="19"/>
  <c r="BZ84" i="19"/>
  <c r="DN5" i="19"/>
  <c r="DN19" i="19" s="1"/>
  <c r="DB5" i="19"/>
  <c r="DB19" i="19" s="1"/>
  <c r="AV84" i="19"/>
  <c r="AZ45" i="19"/>
  <c r="BF45" i="19"/>
  <c r="BB84" i="19"/>
  <c r="S52" i="27"/>
  <c r="DN45" i="19"/>
  <c r="DJ84" i="19"/>
  <c r="S42" i="27"/>
  <c r="BX5" i="19"/>
  <c r="BX19" i="19" s="1"/>
  <c r="CX84" i="19"/>
  <c r="DB45" i="19"/>
  <c r="BF5" i="19"/>
  <c r="BF19" i="19" s="1"/>
  <c r="BT84" i="19"/>
  <c r="BX45" i="19"/>
  <c r="AD84" i="19"/>
  <c r="AH45" i="19"/>
  <c r="V5" i="19"/>
  <c r="V19" i="19" s="1"/>
  <c r="AH5" i="19"/>
  <c r="AH19" i="19" s="1"/>
  <c r="CV45" i="19"/>
  <c r="CR84" i="19"/>
  <c r="DT45" i="19"/>
  <c r="DP84" i="19"/>
  <c r="CP45" i="19"/>
  <c r="CL84" i="19"/>
  <c r="BT273" i="38"/>
  <c r="BX237" i="38"/>
  <c r="AV237" i="38"/>
  <c r="AZ200" i="38"/>
  <c r="DN273" i="38"/>
  <c r="J237" i="38"/>
  <c r="F273" i="38"/>
  <c r="AT200" i="38"/>
  <c r="AP237" i="38"/>
  <c r="CJ237" i="38"/>
  <c r="CF273" i="38"/>
  <c r="X273" i="38"/>
  <c r="AB237" i="38"/>
  <c r="BB273" i="38"/>
  <c r="BF237" i="38"/>
  <c r="CD273" i="38"/>
  <c r="BR273" i="38"/>
  <c r="CR237" i="38"/>
  <c r="CV200" i="38"/>
  <c r="L237" i="38"/>
  <c r="P200" i="38"/>
  <c r="A19" i="40"/>
  <c r="C18" i="40"/>
  <c r="B18" i="40"/>
  <c r="CP273" i="38"/>
  <c r="CX273" i="38"/>
  <c r="DB237" i="38"/>
  <c r="BH273" i="38"/>
  <c r="BL237" i="38"/>
  <c r="AH200" i="38"/>
  <c r="AD237" i="38"/>
  <c r="DT273" i="38"/>
  <c r="V237" i="38"/>
  <c r="R273" i="38"/>
  <c r="AJ273" i="38"/>
  <c r="AN237" i="38"/>
  <c r="DD273" i="38"/>
  <c r="DH237" i="38"/>
  <c r="DP237" i="19"/>
  <c r="DT200" i="19"/>
  <c r="DJ273" i="19"/>
  <c r="DN237" i="19"/>
  <c r="DD273" i="19"/>
  <c r="DH237" i="19"/>
  <c r="DB273" i="19"/>
  <c r="CV273" i="19"/>
  <c r="CL273" i="19"/>
  <c r="CP237" i="19"/>
  <c r="CJ273" i="19"/>
  <c r="CD273" i="19"/>
  <c r="BX273" i="19"/>
  <c r="BN237" i="19"/>
  <c r="BR200" i="19"/>
  <c r="BH237" i="19"/>
  <c r="BL200" i="19"/>
  <c r="BB273" i="19"/>
  <c r="BF237" i="19"/>
  <c r="AZ273" i="19"/>
  <c r="AP237" i="19"/>
  <c r="AT200" i="19"/>
  <c r="AN273" i="19"/>
  <c r="AH237" i="19"/>
  <c r="AD273" i="19"/>
  <c r="X273" i="19"/>
  <c r="AB237" i="19"/>
  <c r="R273" i="19"/>
  <c r="V237" i="19"/>
  <c r="L273" i="19"/>
  <c r="P237" i="19"/>
  <c r="C18" i="27"/>
  <c r="N17" i="27"/>
  <c r="G17" i="27"/>
  <c r="H17" i="27"/>
  <c r="I17" i="27"/>
  <c r="C23" i="27"/>
  <c r="I23" i="27" s="1"/>
  <c r="G22" i="27"/>
  <c r="H22" i="27"/>
  <c r="I22" i="27"/>
  <c r="I27" i="27"/>
  <c r="G27" i="27"/>
  <c r="H27" i="27"/>
  <c r="C28" i="27"/>
  <c r="C33" i="27"/>
  <c r="S57" i="27" l="1"/>
  <c r="AD57" i="27" s="1"/>
  <c r="AD51" i="27"/>
  <c r="W51" i="27"/>
  <c r="AD32" i="27"/>
  <c r="AD35" i="27" s="1"/>
  <c r="Y57" i="27"/>
  <c r="AD52" i="27"/>
  <c r="W52" i="27"/>
  <c r="X52" i="27"/>
  <c r="Y52" i="27"/>
  <c r="AD42" i="27"/>
  <c r="W42" i="27"/>
  <c r="X42" i="27"/>
  <c r="Y42" i="27"/>
  <c r="W37" i="27"/>
  <c r="X37" i="27"/>
  <c r="Y37" i="27"/>
  <c r="AD47" i="27"/>
  <c r="W47" i="27"/>
  <c r="X47" i="27"/>
  <c r="Y47" i="27"/>
  <c r="W32" i="27"/>
  <c r="X32" i="27"/>
  <c r="Y32" i="27"/>
  <c r="AD37" i="27"/>
  <c r="CD84" i="19"/>
  <c r="BZ121" i="19"/>
  <c r="CD121" i="19" s="1"/>
  <c r="AT84" i="19"/>
  <c r="AP121" i="19"/>
  <c r="AN84" i="19"/>
  <c r="AJ121" i="19"/>
  <c r="S43" i="27"/>
  <c r="S53" i="27"/>
  <c r="P84" i="19"/>
  <c r="L121" i="19"/>
  <c r="V84" i="19"/>
  <c r="R121" i="19"/>
  <c r="AH84" i="19"/>
  <c r="AD121" i="19"/>
  <c r="AH121" i="19" s="1"/>
  <c r="BF84" i="19"/>
  <c r="BB121" i="19"/>
  <c r="S38" i="27"/>
  <c r="BL84" i="19"/>
  <c r="BH121" i="19"/>
  <c r="BL121" i="19" s="1"/>
  <c r="CP84" i="19"/>
  <c r="CL121" i="19"/>
  <c r="CP121" i="19" s="1"/>
  <c r="S48" i="27"/>
  <c r="CJ84" i="19"/>
  <c r="CF121" i="19"/>
  <c r="DN84" i="19"/>
  <c r="DJ121" i="19"/>
  <c r="DT84" i="19"/>
  <c r="DP121" i="19"/>
  <c r="AV121" i="19"/>
  <c r="AZ84" i="19"/>
  <c r="DH84" i="19"/>
  <c r="DD121" i="19"/>
  <c r="S63" i="27"/>
  <c r="S58" i="27"/>
  <c r="X121" i="19"/>
  <c r="AB84" i="19"/>
  <c r="BX84" i="19"/>
  <c r="BT121" i="19"/>
  <c r="BX121" i="19" s="1"/>
  <c r="CV84" i="19"/>
  <c r="CR121" i="19"/>
  <c r="CX121" i="19"/>
  <c r="DB84" i="19"/>
  <c r="BR84" i="19"/>
  <c r="BN121" i="19"/>
  <c r="J273" i="38"/>
  <c r="AD273" i="38"/>
  <c r="AH237" i="38"/>
  <c r="C19" i="40"/>
  <c r="A20" i="40"/>
  <c r="B19" i="40"/>
  <c r="AB273" i="38"/>
  <c r="AN273" i="38"/>
  <c r="CR273" i="38"/>
  <c r="CV237" i="38"/>
  <c r="CJ273" i="38"/>
  <c r="L273" i="38"/>
  <c r="P237" i="38"/>
  <c r="V273" i="38"/>
  <c r="DB273" i="38"/>
  <c r="BX273" i="38"/>
  <c r="DH273" i="38"/>
  <c r="BL273" i="38"/>
  <c r="AV273" i="38"/>
  <c r="AZ237" i="38"/>
  <c r="BF273" i="38"/>
  <c r="AP273" i="38"/>
  <c r="AT237" i="38"/>
  <c r="DP273" i="19"/>
  <c r="DT237" i="19"/>
  <c r="DN273" i="19"/>
  <c r="DH273" i="19"/>
  <c r="CP273" i="19"/>
  <c r="BN273" i="19"/>
  <c r="BR237" i="19"/>
  <c r="BH273" i="19"/>
  <c r="BL237" i="19"/>
  <c r="BF273" i="19"/>
  <c r="AP273" i="19"/>
  <c r="AT237" i="19"/>
  <c r="AH273" i="19"/>
  <c r="AB273" i="19"/>
  <c r="V273" i="19"/>
  <c r="P273" i="19"/>
  <c r="G23" i="27"/>
  <c r="C19" i="27"/>
  <c r="N18" i="27"/>
  <c r="N21" i="27" s="1"/>
  <c r="I18" i="27"/>
  <c r="G18" i="27"/>
  <c r="H18" i="27"/>
  <c r="C24" i="27"/>
  <c r="C25" i="27" s="1"/>
  <c r="H23" i="27"/>
  <c r="H33" i="27"/>
  <c r="I33" i="27"/>
  <c r="G33" i="27"/>
  <c r="C39" i="27"/>
  <c r="N39" i="27" s="1"/>
  <c r="C34" i="27"/>
  <c r="C29" i="27"/>
  <c r="G28" i="27"/>
  <c r="I28" i="27"/>
  <c r="H28" i="27"/>
  <c r="X57" i="27" l="1"/>
  <c r="W57" i="27"/>
  <c r="AD38" i="27"/>
  <c r="AD63" i="27"/>
  <c r="W63" i="27"/>
  <c r="X63" i="27"/>
  <c r="Y63" i="27"/>
  <c r="W48" i="27"/>
  <c r="X48" i="27"/>
  <c r="Y48" i="27"/>
  <c r="AD48" i="27"/>
  <c r="W58" i="27"/>
  <c r="X58" i="27"/>
  <c r="Y58" i="27"/>
  <c r="AD58" i="27"/>
  <c r="AD53" i="27"/>
  <c r="W53" i="27"/>
  <c r="X53" i="27"/>
  <c r="Y53" i="27"/>
  <c r="W38" i="27"/>
  <c r="X38" i="27"/>
  <c r="Y38" i="27"/>
  <c r="AD43" i="27"/>
  <c r="W43" i="27"/>
  <c r="X43" i="27"/>
  <c r="Y43" i="27"/>
  <c r="S54" i="27"/>
  <c r="AZ121" i="19"/>
  <c r="BF121" i="19"/>
  <c r="AB121" i="19"/>
  <c r="BR121" i="19"/>
  <c r="S44" i="27"/>
  <c r="DT121" i="19"/>
  <c r="AN121" i="19"/>
  <c r="V121" i="19"/>
  <c r="AT121" i="19"/>
  <c r="S59" i="27"/>
  <c r="DN121" i="19"/>
  <c r="S64" i="27"/>
  <c r="S69" i="27"/>
  <c r="DB121" i="19"/>
  <c r="CV121" i="19"/>
  <c r="CJ121" i="19"/>
  <c r="DH121" i="19"/>
  <c r="S49" i="27"/>
  <c r="P121" i="19"/>
  <c r="P273" i="38"/>
  <c r="C20" i="40"/>
  <c r="A21" i="40"/>
  <c r="B20" i="40"/>
  <c r="AZ273" i="38"/>
  <c r="AH273" i="38"/>
  <c r="AT273" i="38"/>
  <c r="CV273" i="38"/>
  <c r="DT273" i="19"/>
  <c r="BR273" i="19"/>
  <c r="BL273" i="19"/>
  <c r="AT273" i="19"/>
  <c r="G24" i="27"/>
  <c r="I24" i="27"/>
  <c r="N24" i="27"/>
  <c r="N27" i="27" s="1"/>
  <c r="H24" i="27"/>
  <c r="C20" i="27"/>
  <c r="N19" i="27"/>
  <c r="N22" i="27" s="1"/>
  <c r="N25" i="27" s="1"/>
  <c r="N28" i="27" s="1"/>
  <c r="G19" i="27"/>
  <c r="H19" i="27"/>
  <c r="I19" i="27"/>
  <c r="C30" i="27"/>
  <c r="I29" i="27"/>
  <c r="H29" i="27"/>
  <c r="G29" i="27"/>
  <c r="C35" i="27"/>
  <c r="G34" i="27"/>
  <c r="I34" i="27"/>
  <c r="H34" i="27"/>
  <c r="I39" i="27"/>
  <c r="H39" i="27"/>
  <c r="G39" i="27"/>
  <c r="C40" i="27"/>
  <c r="N40" i="27" s="1"/>
  <c r="C45" i="27"/>
  <c r="N45" i="27" s="1"/>
  <c r="C26" i="27"/>
  <c r="I25" i="27"/>
  <c r="G25" i="27"/>
  <c r="H25" i="27"/>
  <c r="W59" i="27" l="1"/>
  <c r="X59" i="27"/>
  <c r="Y59" i="27"/>
  <c r="AD59" i="27"/>
  <c r="Y54" i="27"/>
  <c r="AD54" i="27"/>
  <c r="W54" i="27"/>
  <c r="X54" i="27"/>
  <c r="W49" i="27"/>
  <c r="X49" i="27"/>
  <c r="Y49" i="27"/>
  <c r="AD49" i="27"/>
  <c r="Y44" i="27"/>
  <c r="AD44" i="27"/>
  <c r="W44" i="27"/>
  <c r="X44" i="27"/>
  <c r="W69" i="27"/>
  <c r="X69" i="27"/>
  <c r="Y69" i="27"/>
  <c r="AD69" i="27"/>
  <c r="Y64" i="27"/>
  <c r="AD64" i="27"/>
  <c r="W64" i="27"/>
  <c r="X64" i="27"/>
  <c r="S55" i="27"/>
  <c r="S50" i="27"/>
  <c r="S65" i="27"/>
  <c r="S75" i="27"/>
  <c r="S70" i="27"/>
  <c r="S60" i="27"/>
  <c r="C21" i="40"/>
  <c r="B21" i="40"/>
  <c r="A22" i="40"/>
  <c r="G20" i="27"/>
  <c r="I20" i="27"/>
  <c r="H20" i="27"/>
  <c r="N20" i="27"/>
  <c r="N23" i="27" s="1"/>
  <c r="N26" i="27" s="1"/>
  <c r="N29" i="27" s="1"/>
  <c r="N30" i="27"/>
  <c r="N33" i="27" s="1"/>
  <c r="C41" i="27"/>
  <c r="N41" i="27" s="1"/>
  <c r="H40" i="27"/>
  <c r="I40" i="27"/>
  <c r="G40" i="27"/>
  <c r="C36" i="27"/>
  <c r="I35" i="27"/>
  <c r="G35" i="27"/>
  <c r="H35" i="27"/>
  <c r="I26" i="27"/>
  <c r="H26" i="27"/>
  <c r="G26" i="27"/>
  <c r="H45" i="27"/>
  <c r="I45" i="27"/>
  <c r="G45" i="27"/>
  <c r="C51" i="27"/>
  <c r="N51" i="27" s="1"/>
  <c r="C46" i="27"/>
  <c r="N46" i="27" s="1"/>
  <c r="C31" i="27"/>
  <c r="N31" i="27" s="1"/>
  <c r="N34" i="27" s="1"/>
  <c r="I30" i="27"/>
  <c r="H30" i="27"/>
  <c r="G30" i="27"/>
  <c r="F8" i="19"/>
  <c r="F7" i="19"/>
  <c r="F45" i="19" s="1"/>
  <c r="J71" i="19"/>
  <c r="J70" i="19"/>
  <c r="J69" i="19"/>
  <c r="J68" i="19"/>
  <c r="J66" i="19"/>
  <c r="I62" i="19"/>
  <c r="H62" i="19"/>
  <c r="G62" i="19"/>
  <c r="F62" i="19"/>
  <c r="I61" i="19"/>
  <c r="H61" i="19"/>
  <c r="G61" i="19"/>
  <c r="F61" i="19"/>
  <c r="E8" i="25"/>
  <c r="W60" i="27" l="1"/>
  <c r="X60" i="27"/>
  <c r="Y60" i="27"/>
  <c r="AD60" i="27"/>
  <c r="W65" i="27"/>
  <c r="X65" i="27"/>
  <c r="Y65" i="27"/>
  <c r="AD65" i="27"/>
  <c r="W70" i="27"/>
  <c r="X70" i="27"/>
  <c r="Y70" i="27"/>
  <c r="AD70" i="27"/>
  <c r="W75" i="27"/>
  <c r="X75" i="27"/>
  <c r="Y75" i="27"/>
  <c r="AD75" i="27"/>
  <c r="W50" i="27"/>
  <c r="X50" i="27"/>
  <c r="Y50" i="27"/>
  <c r="AD50" i="27"/>
  <c r="W55" i="27"/>
  <c r="X55" i="27"/>
  <c r="Y55" i="27"/>
  <c r="AD55" i="27"/>
  <c r="S56" i="27"/>
  <c r="S71" i="27"/>
  <c r="S66" i="27"/>
  <c r="S61" i="27"/>
  <c r="S81" i="27"/>
  <c r="S76" i="27"/>
  <c r="A23" i="40"/>
  <c r="B22" i="40"/>
  <c r="C22" i="40"/>
  <c r="N36" i="27"/>
  <c r="J45" i="19"/>
  <c r="F84" i="19"/>
  <c r="C32" i="27"/>
  <c r="N32" i="27" s="1"/>
  <c r="N35" i="27" s="1"/>
  <c r="I31" i="27"/>
  <c r="H31" i="27"/>
  <c r="G31" i="27"/>
  <c r="C37" i="27"/>
  <c r="N37" i="27" s="1"/>
  <c r="G36" i="27"/>
  <c r="I36" i="27"/>
  <c r="H36" i="27"/>
  <c r="C47" i="27"/>
  <c r="N47" i="27" s="1"/>
  <c r="G46" i="27"/>
  <c r="H46" i="27"/>
  <c r="I46" i="27"/>
  <c r="I51" i="27"/>
  <c r="H51" i="27"/>
  <c r="G51" i="27"/>
  <c r="C52" i="27"/>
  <c r="N52" i="27" s="1"/>
  <c r="C57" i="27"/>
  <c r="N57" i="27" s="1"/>
  <c r="C42" i="27"/>
  <c r="N42" i="27" s="1"/>
  <c r="I41" i="27"/>
  <c r="H41" i="27"/>
  <c r="G41" i="27"/>
  <c r="J4" i="19"/>
  <c r="GA603" i="33"/>
  <c r="FW603" i="33" a="1"/>
  <c r="FW603" i="33" s="1"/>
  <c r="FX603" i="33" s="1"/>
  <c r="FR603" i="33"/>
  <c r="FN603" i="33" a="1"/>
  <c r="FN603" i="33" s="1"/>
  <c r="FO603" i="33" s="1"/>
  <c r="FI603" i="33"/>
  <c r="FE603" i="33" a="1"/>
  <c r="FE603" i="33" s="1"/>
  <c r="FF603" i="33" s="1"/>
  <c r="EZ603" i="33"/>
  <c r="EV603" i="33" a="1"/>
  <c r="EV603" i="33" s="1"/>
  <c r="EW603" i="33" s="1"/>
  <c r="EQ603" i="33"/>
  <c r="EM603" i="33" a="1"/>
  <c r="EM603" i="33" s="1"/>
  <c r="EN603" i="33" s="1"/>
  <c r="EH603" i="33"/>
  <c r="ED603" i="33" a="1"/>
  <c r="ED603" i="33" s="1"/>
  <c r="EE603" i="33" s="1"/>
  <c r="DY603" i="33"/>
  <c r="DU603" i="33" a="1"/>
  <c r="DU603" i="33" s="1"/>
  <c r="DV603" i="33" s="1"/>
  <c r="DP603" i="33"/>
  <c r="DL603" i="33" a="1"/>
  <c r="DL603" i="33" s="1"/>
  <c r="DM603" i="33" s="1"/>
  <c r="DG603" i="33"/>
  <c r="DC603" i="33" a="1"/>
  <c r="DC603" i="33" s="1"/>
  <c r="DD603" i="33" s="1"/>
  <c r="CX603" i="33"/>
  <c r="CT603" i="33" a="1"/>
  <c r="CT603" i="33" s="1"/>
  <c r="CU603" i="33" s="1"/>
  <c r="CO603" i="33"/>
  <c r="CK603" i="33" a="1"/>
  <c r="CK603" i="33" s="1"/>
  <c r="CL603" i="33" s="1"/>
  <c r="CF603" i="33"/>
  <c r="CB603" i="33" a="1"/>
  <c r="CB603" i="33" s="1"/>
  <c r="CC603" i="33" s="1"/>
  <c r="BW603" i="33"/>
  <c r="BS603" i="33" a="1"/>
  <c r="BS603" i="33" s="1"/>
  <c r="BT603" i="33" s="1"/>
  <c r="BN603" i="33"/>
  <c r="BJ603" i="33" a="1"/>
  <c r="BJ603" i="33" s="1"/>
  <c r="BK603" i="33" s="1"/>
  <c r="BE603" i="33"/>
  <c r="BA603" i="33" a="1"/>
  <c r="BA603" i="33" s="1"/>
  <c r="BB603" i="33" s="1"/>
  <c r="AV603" i="33"/>
  <c r="AR603" i="33" a="1"/>
  <c r="AR603" i="33" s="1"/>
  <c r="AS603" i="33" s="1"/>
  <c r="AM603" i="33"/>
  <c r="AI603" i="33" a="1"/>
  <c r="AI603" i="33" s="1"/>
  <c r="AJ603" i="33" s="1"/>
  <c r="AD603" i="33"/>
  <c r="Z603" i="33" a="1"/>
  <c r="Z603" i="33" s="1"/>
  <c r="AA603" i="33" s="1"/>
  <c r="GA602" i="33"/>
  <c r="FW602" i="33" a="1"/>
  <c r="FW602" i="33" s="1"/>
  <c r="FX602" i="33" s="1"/>
  <c r="FR602" i="33"/>
  <c r="FN602" i="33" a="1"/>
  <c r="FN602" i="33" s="1"/>
  <c r="FO602" i="33" s="1"/>
  <c r="FI602" i="33"/>
  <c r="FE602" i="33" a="1"/>
  <c r="FE602" i="33" s="1"/>
  <c r="FF602" i="33" s="1"/>
  <c r="EZ602" i="33"/>
  <c r="EV602" i="33" a="1"/>
  <c r="EV602" i="33" s="1"/>
  <c r="EW602" i="33" s="1"/>
  <c r="EQ602" i="33"/>
  <c r="EM602" i="33" a="1"/>
  <c r="EM602" i="33" s="1"/>
  <c r="EN602" i="33" s="1"/>
  <c r="EH602" i="33"/>
  <c r="ED602" i="33" a="1"/>
  <c r="ED602" i="33" s="1"/>
  <c r="EE602" i="33" s="1"/>
  <c r="DY602" i="33"/>
  <c r="DU602" i="33" a="1"/>
  <c r="DU602" i="33" s="1"/>
  <c r="DV602" i="33" s="1"/>
  <c r="DP602" i="33"/>
  <c r="DL602" i="33" a="1"/>
  <c r="DL602" i="33" s="1"/>
  <c r="DM602" i="33" s="1"/>
  <c r="DG602" i="33"/>
  <c r="DC602" i="33" a="1"/>
  <c r="DC602" i="33" s="1"/>
  <c r="DD602" i="33" s="1"/>
  <c r="CX602" i="33"/>
  <c r="CT602" i="33" a="1"/>
  <c r="CT602" i="33" s="1"/>
  <c r="CU602" i="33" s="1"/>
  <c r="CO602" i="33"/>
  <c r="CK602" i="33" a="1"/>
  <c r="CK602" i="33" s="1"/>
  <c r="CL602" i="33" s="1"/>
  <c r="CF602" i="33"/>
  <c r="CB602" i="33" a="1"/>
  <c r="CB602" i="33" s="1"/>
  <c r="CC602" i="33" s="1"/>
  <c r="BW602" i="33"/>
  <c r="BS602" i="33" a="1"/>
  <c r="BS602" i="33" s="1"/>
  <c r="BT602" i="33" s="1"/>
  <c r="BN602" i="33"/>
  <c r="BJ602" i="33" a="1"/>
  <c r="BJ602" i="33" s="1"/>
  <c r="BK602" i="33" s="1"/>
  <c r="BE602" i="33"/>
  <c r="BA602" i="33" a="1"/>
  <c r="BA602" i="33" s="1"/>
  <c r="BB602" i="33" s="1"/>
  <c r="AV602" i="33"/>
  <c r="AR602" i="33" a="1"/>
  <c r="AR602" i="33" s="1"/>
  <c r="AS602" i="33" s="1"/>
  <c r="AM602" i="33"/>
  <c r="AI602" i="33" a="1"/>
  <c r="AI602" i="33" s="1"/>
  <c r="AJ602" i="33" s="1"/>
  <c r="AD602" i="33"/>
  <c r="Z602" i="33" a="1"/>
  <c r="Z602" i="33" s="1"/>
  <c r="AA602" i="33" s="1"/>
  <c r="GA601" i="33"/>
  <c r="FW601" i="33" a="1"/>
  <c r="FW601" i="33" s="1"/>
  <c r="FX601" i="33" s="1"/>
  <c r="FR601" i="33"/>
  <c r="FN601" i="33" a="1"/>
  <c r="FN601" i="33" s="1"/>
  <c r="FO601" i="33" s="1"/>
  <c r="FI601" i="33"/>
  <c r="FE601" i="33" a="1"/>
  <c r="FE601" i="33" s="1"/>
  <c r="FF601" i="33" s="1"/>
  <c r="EZ601" i="33"/>
  <c r="EV601" i="33" a="1"/>
  <c r="EV601" i="33" s="1"/>
  <c r="EW601" i="33" s="1"/>
  <c r="EQ601" i="33"/>
  <c r="EM601" i="33" a="1"/>
  <c r="EM601" i="33" s="1"/>
  <c r="EN601" i="33" s="1"/>
  <c r="EH601" i="33"/>
  <c r="ED601" i="33" a="1"/>
  <c r="ED601" i="33" s="1"/>
  <c r="EE601" i="33" s="1"/>
  <c r="DY601" i="33"/>
  <c r="DU601" i="33" a="1"/>
  <c r="DU601" i="33" s="1"/>
  <c r="DV601" i="33" s="1"/>
  <c r="DP601" i="33"/>
  <c r="DL601" i="33" a="1"/>
  <c r="DL601" i="33" s="1"/>
  <c r="DM601" i="33" s="1"/>
  <c r="DG601" i="33"/>
  <c r="DC601" i="33" a="1"/>
  <c r="DC601" i="33" s="1"/>
  <c r="DD601" i="33" s="1"/>
  <c r="CX601" i="33"/>
  <c r="CT601" i="33" a="1"/>
  <c r="CT601" i="33" s="1"/>
  <c r="CU601" i="33" s="1"/>
  <c r="CO601" i="33"/>
  <c r="CK601" i="33" a="1"/>
  <c r="CK601" i="33" s="1"/>
  <c r="CL601" i="33" s="1"/>
  <c r="CF601" i="33"/>
  <c r="CB601" i="33" a="1"/>
  <c r="CB601" i="33" s="1"/>
  <c r="CC601" i="33" s="1"/>
  <c r="BW601" i="33"/>
  <c r="BS601" i="33" a="1"/>
  <c r="BS601" i="33" s="1"/>
  <c r="BT601" i="33" s="1"/>
  <c r="BN601" i="33"/>
  <c r="BJ601" i="33" a="1"/>
  <c r="BJ601" i="33" s="1"/>
  <c r="BK601" i="33" s="1"/>
  <c r="BE601" i="33"/>
  <c r="BA601" i="33" a="1"/>
  <c r="BA601" i="33" s="1"/>
  <c r="BB601" i="33" s="1"/>
  <c r="AV601" i="33"/>
  <c r="AR601" i="33" a="1"/>
  <c r="AR601" i="33" s="1"/>
  <c r="AS601" i="33" s="1"/>
  <c r="AM601" i="33"/>
  <c r="AI601" i="33" a="1"/>
  <c r="AI601" i="33" s="1"/>
  <c r="AJ601" i="33" s="1"/>
  <c r="AD601" i="33"/>
  <c r="Z601" i="33" a="1"/>
  <c r="Z601" i="33" s="1"/>
  <c r="AA601" i="33" s="1"/>
  <c r="GA600" i="33"/>
  <c r="FW600" i="33" a="1"/>
  <c r="FW600" i="33" s="1"/>
  <c r="FX600" i="33" s="1"/>
  <c r="FR600" i="33"/>
  <c r="FN600" i="33" a="1"/>
  <c r="FN600" i="33" s="1"/>
  <c r="FO600" i="33" s="1"/>
  <c r="FI600" i="33"/>
  <c r="FE600" i="33" a="1"/>
  <c r="FE600" i="33" s="1"/>
  <c r="FF600" i="33" s="1"/>
  <c r="EZ600" i="33"/>
  <c r="EV600" i="33" a="1"/>
  <c r="EV600" i="33" s="1"/>
  <c r="EW600" i="33" s="1"/>
  <c r="EQ600" i="33"/>
  <c r="EM600" i="33" a="1"/>
  <c r="EM600" i="33" s="1"/>
  <c r="EN600" i="33" s="1"/>
  <c r="EH600" i="33"/>
  <c r="ED600" i="33" a="1"/>
  <c r="ED600" i="33" s="1"/>
  <c r="EE600" i="33" s="1"/>
  <c r="DY600" i="33"/>
  <c r="DU600" i="33" a="1"/>
  <c r="DU600" i="33" s="1"/>
  <c r="DV600" i="33" s="1"/>
  <c r="DP600" i="33"/>
  <c r="DL600" i="33" a="1"/>
  <c r="DL600" i="33" s="1"/>
  <c r="DM600" i="33" s="1"/>
  <c r="DG600" i="33"/>
  <c r="DC600" i="33" a="1"/>
  <c r="DC600" i="33" s="1"/>
  <c r="DD600" i="33" s="1"/>
  <c r="CX600" i="33"/>
  <c r="CT600" i="33" a="1"/>
  <c r="CT600" i="33" s="1"/>
  <c r="CU600" i="33" s="1"/>
  <c r="CO600" i="33"/>
  <c r="CK600" i="33" a="1"/>
  <c r="CK600" i="33" s="1"/>
  <c r="CL600" i="33" s="1"/>
  <c r="CF600" i="33"/>
  <c r="CB600" i="33" a="1"/>
  <c r="CB600" i="33" s="1"/>
  <c r="CC600" i="33" s="1"/>
  <c r="BW600" i="33"/>
  <c r="BS600" i="33" a="1"/>
  <c r="BS600" i="33" s="1"/>
  <c r="BT600" i="33" s="1"/>
  <c r="BN600" i="33"/>
  <c r="BJ600" i="33" a="1"/>
  <c r="BJ600" i="33" s="1"/>
  <c r="BK600" i="33" s="1"/>
  <c r="BE600" i="33"/>
  <c r="BA600" i="33" a="1"/>
  <c r="BA600" i="33" s="1"/>
  <c r="BB600" i="33" s="1"/>
  <c r="AV600" i="33"/>
  <c r="AR600" i="33" a="1"/>
  <c r="AR600" i="33" s="1"/>
  <c r="AS600" i="33" s="1"/>
  <c r="AM600" i="33"/>
  <c r="AI600" i="33" a="1"/>
  <c r="AI600" i="33" s="1"/>
  <c r="AJ600" i="33" s="1"/>
  <c r="AD600" i="33"/>
  <c r="Z600" i="33" a="1"/>
  <c r="Z600" i="33" s="1"/>
  <c r="AA600" i="33" s="1"/>
  <c r="GA599" i="33"/>
  <c r="FW599" i="33" a="1"/>
  <c r="FW599" i="33" s="1"/>
  <c r="FX599" i="33" s="1"/>
  <c r="FR599" i="33"/>
  <c r="FN599" i="33" a="1"/>
  <c r="FN599" i="33" s="1"/>
  <c r="FO599" i="33" s="1"/>
  <c r="FI599" i="33"/>
  <c r="FE599" i="33" a="1"/>
  <c r="FE599" i="33" s="1"/>
  <c r="FF599" i="33" s="1"/>
  <c r="EZ599" i="33"/>
  <c r="EV599" i="33" a="1"/>
  <c r="EV599" i="33" s="1"/>
  <c r="EW599" i="33" s="1"/>
  <c r="EQ599" i="33"/>
  <c r="EM599" i="33" a="1"/>
  <c r="EM599" i="33" s="1"/>
  <c r="EN599" i="33" s="1"/>
  <c r="EH599" i="33"/>
  <c r="ED599" i="33" a="1"/>
  <c r="ED599" i="33" s="1"/>
  <c r="EE599" i="33" s="1"/>
  <c r="DY599" i="33"/>
  <c r="DU599" i="33" a="1"/>
  <c r="DU599" i="33" s="1"/>
  <c r="DV599" i="33" s="1"/>
  <c r="DP599" i="33"/>
  <c r="DL599" i="33" a="1"/>
  <c r="DL599" i="33" s="1"/>
  <c r="DM599" i="33" s="1"/>
  <c r="DG599" i="33"/>
  <c r="DC599" i="33" a="1"/>
  <c r="DC599" i="33" s="1"/>
  <c r="DD599" i="33" s="1"/>
  <c r="CX599" i="33"/>
  <c r="CT599" i="33" a="1"/>
  <c r="CT599" i="33" s="1"/>
  <c r="CU599" i="33" s="1"/>
  <c r="CO599" i="33"/>
  <c r="CK599" i="33" a="1"/>
  <c r="CK599" i="33" s="1"/>
  <c r="CL599" i="33" s="1"/>
  <c r="CF599" i="33"/>
  <c r="CB599" i="33" a="1"/>
  <c r="CB599" i="33" s="1"/>
  <c r="CC599" i="33" s="1"/>
  <c r="BW599" i="33"/>
  <c r="BS599" i="33" a="1"/>
  <c r="BS599" i="33" s="1"/>
  <c r="BT599" i="33" s="1"/>
  <c r="BN599" i="33"/>
  <c r="BJ599" i="33" a="1"/>
  <c r="BJ599" i="33" s="1"/>
  <c r="BK599" i="33" s="1"/>
  <c r="BE599" i="33"/>
  <c r="BA599" i="33" a="1"/>
  <c r="BA599" i="33" s="1"/>
  <c r="BB599" i="33" s="1"/>
  <c r="AV599" i="33"/>
  <c r="AR599" i="33" a="1"/>
  <c r="AR599" i="33" s="1"/>
  <c r="AS599" i="33" s="1"/>
  <c r="AM599" i="33"/>
  <c r="AI599" i="33" a="1"/>
  <c r="AI599" i="33" s="1"/>
  <c r="AJ599" i="33" s="1"/>
  <c r="AD599" i="33"/>
  <c r="Z599" i="33" a="1"/>
  <c r="Z599" i="33" s="1"/>
  <c r="AA599" i="33" s="1"/>
  <c r="GA598" i="33"/>
  <c r="FW598" i="33" a="1"/>
  <c r="FW598" i="33" s="1"/>
  <c r="FX598" i="33" s="1"/>
  <c r="FR598" i="33"/>
  <c r="FN598" i="33" a="1"/>
  <c r="FN598" i="33" s="1"/>
  <c r="FO598" i="33" s="1"/>
  <c r="FI598" i="33"/>
  <c r="FE598" i="33" a="1"/>
  <c r="FE598" i="33" s="1"/>
  <c r="FF598" i="33" s="1"/>
  <c r="EZ598" i="33"/>
  <c r="EV598" i="33" a="1"/>
  <c r="EV598" i="33" s="1"/>
  <c r="EW598" i="33" s="1"/>
  <c r="EQ598" i="33"/>
  <c r="EM598" i="33" a="1"/>
  <c r="EM598" i="33" s="1"/>
  <c r="EN598" i="33" s="1"/>
  <c r="EH598" i="33"/>
  <c r="ED598" i="33" a="1"/>
  <c r="ED598" i="33" s="1"/>
  <c r="EE598" i="33" s="1"/>
  <c r="DY598" i="33"/>
  <c r="DU598" i="33" a="1"/>
  <c r="DU598" i="33" s="1"/>
  <c r="DV598" i="33" s="1"/>
  <c r="DP598" i="33"/>
  <c r="DL598" i="33" a="1"/>
  <c r="DL598" i="33" s="1"/>
  <c r="DM598" i="33" s="1"/>
  <c r="DG598" i="33"/>
  <c r="DC598" i="33" a="1"/>
  <c r="DC598" i="33" s="1"/>
  <c r="DD598" i="33" s="1"/>
  <c r="CX598" i="33"/>
  <c r="CT598" i="33" a="1"/>
  <c r="CT598" i="33" s="1"/>
  <c r="CU598" i="33" s="1"/>
  <c r="CO598" i="33"/>
  <c r="CK598" i="33" a="1"/>
  <c r="CK598" i="33" s="1"/>
  <c r="CL598" i="33" s="1"/>
  <c r="CF598" i="33"/>
  <c r="CB598" i="33" a="1"/>
  <c r="CB598" i="33" s="1"/>
  <c r="CC598" i="33" s="1"/>
  <c r="BW598" i="33"/>
  <c r="BS598" i="33" a="1"/>
  <c r="BS598" i="33" s="1"/>
  <c r="BT598" i="33" s="1"/>
  <c r="BN598" i="33"/>
  <c r="BJ598" i="33" a="1"/>
  <c r="BJ598" i="33" s="1"/>
  <c r="BK598" i="33" s="1"/>
  <c r="BE598" i="33"/>
  <c r="BA598" i="33" a="1"/>
  <c r="BA598" i="33" s="1"/>
  <c r="BB598" i="33" s="1"/>
  <c r="AV598" i="33"/>
  <c r="AR598" i="33" a="1"/>
  <c r="AR598" i="33" s="1"/>
  <c r="AS598" i="33" s="1"/>
  <c r="AM598" i="33"/>
  <c r="AI598" i="33" a="1"/>
  <c r="AI598" i="33" s="1"/>
  <c r="AJ598" i="33" s="1"/>
  <c r="AD598" i="33"/>
  <c r="Z598" i="33"/>
  <c r="AA598" i="33" s="1"/>
  <c r="Z598" i="33" a="1"/>
  <c r="GA597" i="33"/>
  <c r="FW597" i="33" a="1"/>
  <c r="FW597" i="33" s="1"/>
  <c r="FX597" i="33" s="1"/>
  <c r="FR597" i="33"/>
  <c r="FN597" i="33" a="1"/>
  <c r="FN597" i="33" s="1"/>
  <c r="FO597" i="33" s="1"/>
  <c r="FI597" i="33"/>
  <c r="FE597" i="33" a="1"/>
  <c r="FE597" i="33" s="1"/>
  <c r="FF597" i="33" s="1"/>
  <c r="EZ597" i="33"/>
  <c r="EV597" i="33" a="1"/>
  <c r="EV597" i="33" s="1"/>
  <c r="EW597" i="33" s="1"/>
  <c r="EQ597" i="33"/>
  <c r="EM597" i="33" a="1"/>
  <c r="EM597" i="33" s="1"/>
  <c r="EN597" i="33" s="1"/>
  <c r="EH597" i="33"/>
  <c r="ED597" i="33" a="1"/>
  <c r="ED597" i="33" s="1"/>
  <c r="EE597" i="33" s="1"/>
  <c r="DY597" i="33"/>
  <c r="DU597" i="33" a="1"/>
  <c r="DU597" i="33" s="1"/>
  <c r="DV597" i="33" s="1"/>
  <c r="DP597" i="33"/>
  <c r="DL597" i="33" a="1"/>
  <c r="DL597" i="33" s="1"/>
  <c r="DM597" i="33" s="1"/>
  <c r="DG597" i="33"/>
  <c r="DC597" i="33" a="1"/>
  <c r="DC597" i="33" s="1"/>
  <c r="DD597" i="33" s="1"/>
  <c r="CX597" i="33"/>
  <c r="CT597" i="33" a="1"/>
  <c r="CT597" i="33" s="1"/>
  <c r="CU597" i="33" s="1"/>
  <c r="CO597" i="33"/>
  <c r="CK597" i="33" a="1"/>
  <c r="CK597" i="33" s="1"/>
  <c r="CL597" i="33" s="1"/>
  <c r="CF597" i="33"/>
  <c r="CB597" i="33" a="1"/>
  <c r="CB597" i="33" s="1"/>
  <c r="CC597" i="33" s="1"/>
  <c r="BW597" i="33"/>
  <c r="BS597" i="33" a="1"/>
  <c r="BS597" i="33" s="1"/>
  <c r="BT597" i="33" s="1"/>
  <c r="BN597" i="33"/>
  <c r="BJ597" i="33" a="1"/>
  <c r="BJ597" i="33" s="1"/>
  <c r="BK597" i="33" s="1"/>
  <c r="BE597" i="33"/>
  <c r="BA597" i="33" a="1"/>
  <c r="BA597" i="33" s="1"/>
  <c r="BB597" i="33" s="1"/>
  <c r="AV597" i="33"/>
  <c r="AR597" i="33" a="1"/>
  <c r="AR597" i="33" s="1"/>
  <c r="AS597" i="33" s="1"/>
  <c r="AM597" i="33"/>
  <c r="AI597" i="33" a="1"/>
  <c r="AI597" i="33" s="1"/>
  <c r="AJ597" i="33" s="1"/>
  <c r="AD597" i="33"/>
  <c r="Z597" i="33" a="1"/>
  <c r="Z597" i="33" s="1"/>
  <c r="AA597" i="33" s="1"/>
  <c r="GA596" i="33"/>
  <c r="FW596" i="33" a="1"/>
  <c r="FW596" i="33" s="1"/>
  <c r="FX596" i="33" s="1"/>
  <c r="FR596" i="33"/>
  <c r="FN596" i="33" a="1"/>
  <c r="FN596" i="33" s="1"/>
  <c r="FO596" i="33" s="1"/>
  <c r="FI596" i="33"/>
  <c r="FE596" i="33" a="1"/>
  <c r="FE596" i="33" s="1"/>
  <c r="FF596" i="33" s="1"/>
  <c r="EZ596" i="33"/>
  <c r="EV596" i="33" a="1"/>
  <c r="EV596" i="33" s="1"/>
  <c r="EW596" i="33" s="1"/>
  <c r="EQ596" i="33"/>
  <c r="EM596" i="33" a="1"/>
  <c r="EM596" i="33" s="1"/>
  <c r="EN596" i="33" s="1"/>
  <c r="EH596" i="33"/>
  <c r="ED596" i="33" a="1"/>
  <c r="ED596" i="33" s="1"/>
  <c r="EE596" i="33" s="1"/>
  <c r="DY596" i="33"/>
  <c r="DU596" i="33" a="1"/>
  <c r="DU596" i="33" s="1"/>
  <c r="DV596" i="33" s="1"/>
  <c r="DP596" i="33"/>
  <c r="DL596" i="33" a="1"/>
  <c r="DL596" i="33" s="1"/>
  <c r="DM596" i="33" s="1"/>
  <c r="DG596" i="33"/>
  <c r="DC596" i="33" a="1"/>
  <c r="DC596" i="33" s="1"/>
  <c r="DD596" i="33" s="1"/>
  <c r="CX596" i="33"/>
  <c r="CT596" i="33" a="1"/>
  <c r="CT596" i="33" s="1"/>
  <c r="CU596" i="33" s="1"/>
  <c r="CO596" i="33"/>
  <c r="CK596" i="33" a="1"/>
  <c r="CK596" i="33" s="1"/>
  <c r="CL596" i="33" s="1"/>
  <c r="CF596" i="33"/>
  <c r="CB596" i="33" a="1"/>
  <c r="CB596" i="33" s="1"/>
  <c r="CC596" i="33" s="1"/>
  <c r="BW596" i="33"/>
  <c r="BS596" i="33" a="1"/>
  <c r="BS596" i="33" s="1"/>
  <c r="BT596" i="33" s="1"/>
  <c r="BN596" i="33"/>
  <c r="BJ596" i="33" a="1"/>
  <c r="BJ596" i="33" s="1"/>
  <c r="BK596" i="33" s="1"/>
  <c r="BE596" i="33"/>
  <c r="BA596" i="33" a="1"/>
  <c r="BA596" i="33" s="1"/>
  <c r="BB596" i="33" s="1"/>
  <c r="AV596" i="33"/>
  <c r="AR596" i="33" a="1"/>
  <c r="AR596" i="33" s="1"/>
  <c r="AS596" i="33" s="1"/>
  <c r="AM596" i="33"/>
  <c r="AI596" i="33" a="1"/>
  <c r="AI596" i="33" s="1"/>
  <c r="AJ596" i="33" s="1"/>
  <c r="AD596" i="33"/>
  <c r="Z596" i="33" a="1"/>
  <c r="Z596" i="33" s="1"/>
  <c r="AA596" i="33" s="1"/>
  <c r="GA595" i="33"/>
  <c r="FW595" i="33" a="1"/>
  <c r="FW595" i="33" s="1"/>
  <c r="FX595" i="33" s="1"/>
  <c r="FR595" i="33"/>
  <c r="FN595" i="33" a="1"/>
  <c r="FN595" i="33" s="1"/>
  <c r="FO595" i="33" s="1"/>
  <c r="FI595" i="33"/>
  <c r="FE595" i="33" a="1"/>
  <c r="FE595" i="33" s="1"/>
  <c r="FF595" i="33" s="1"/>
  <c r="EZ595" i="33"/>
  <c r="EV595" i="33" a="1"/>
  <c r="EV595" i="33" s="1"/>
  <c r="EW595" i="33" s="1"/>
  <c r="EQ595" i="33"/>
  <c r="EM595" i="33" a="1"/>
  <c r="EM595" i="33" s="1"/>
  <c r="EN595" i="33" s="1"/>
  <c r="EH595" i="33"/>
  <c r="ED595" i="33" a="1"/>
  <c r="ED595" i="33" s="1"/>
  <c r="EE595" i="33" s="1"/>
  <c r="DY595" i="33"/>
  <c r="DU595" i="33" a="1"/>
  <c r="DU595" i="33" s="1"/>
  <c r="DV595" i="33" s="1"/>
  <c r="DP595" i="33"/>
  <c r="DL595" i="33" a="1"/>
  <c r="DL595" i="33" s="1"/>
  <c r="DM595" i="33" s="1"/>
  <c r="DG595" i="33"/>
  <c r="DC595" i="33" a="1"/>
  <c r="DC595" i="33" s="1"/>
  <c r="DD595" i="33" s="1"/>
  <c r="CX595" i="33"/>
  <c r="CT595" i="33" a="1"/>
  <c r="CT595" i="33" s="1"/>
  <c r="CU595" i="33" s="1"/>
  <c r="CO595" i="33"/>
  <c r="CK595" i="33" a="1"/>
  <c r="CK595" i="33" s="1"/>
  <c r="CL595" i="33" s="1"/>
  <c r="CF595" i="33"/>
  <c r="CB595" i="33" a="1"/>
  <c r="CB595" i="33" s="1"/>
  <c r="CC595" i="33" s="1"/>
  <c r="BW595" i="33"/>
  <c r="BS595" i="33" a="1"/>
  <c r="BS595" i="33" s="1"/>
  <c r="BT595" i="33" s="1"/>
  <c r="BN595" i="33"/>
  <c r="BJ595" i="33" a="1"/>
  <c r="BJ595" i="33" s="1"/>
  <c r="BK595" i="33" s="1"/>
  <c r="BE595" i="33"/>
  <c r="BA595" i="33" a="1"/>
  <c r="BA595" i="33" s="1"/>
  <c r="BB595" i="33" s="1"/>
  <c r="AV595" i="33"/>
  <c r="AR595" i="33" a="1"/>
  <c r="AR595" i="33" s="1"/>
  <c r="AS595" i="33" s="1"/>
  <c r="AM595" i="33"/>
  <c r="AI595" i="33" a="1"/>
  <c r="AI595" i="33" s="1"/>
  <c r="AJ595" i="33" s="1"/>
  <c r="AD595" i="33"/>
  <c r="Z595" i="33" a="1"/>
  <c r="Z595" i="33" s="1"/>
  <c r="AA595" i="33" s="1"/>
  <c r="GA594" i="33"/>
  <c r="FW594" i="33" a="1"/>
  <c r="FW594" i="33" s="1"/>
  <c r="FX594" i="33" s="1"/>
  <c r="FR594" i="33"/>
  <c r="FN594" i="33" a="1"/>
  <c r="FN594" i="33" s="1"/>
  <c r="FO594" i="33" s="1"/>
  <c r="FI594" i="33"/>
  <c r="FE594" i="33" a="1"/>
  <c r="FE594" i="33" s="1"/>
  <c r="FF594" i="33" s="1"/>
  <c r="EZ594" i="33"/>
  <c r="EV594" i="33" a="1"/>
  <c r="EV594" i="33" s="1"/>
  <c r="EW594" i="33" s="1"/>
  <c r="EQ594" i="33"/>
  <c r="EM594" i="33" a="1"/>
  <c r="EM594" i="33" s="1"/>
  <c r="EN594" i="33" s="1"/>
  <c r="EH594" i="33"/>
  <c r="ED594" i="33" a="1"/>
  <c r="ED594" i="33" s="1"/>
  <c r="EE594" i="33" s="1"/>
  <c r="DY594" i="33"/>
  <c r="DU594" i="33" a="1"/>
  <c r="DU594" i="33" s="1"/>
  <c r="DV594" i="33" s="1"/>
  <c r="DP594" i="33"/>
  <c r="DL594" i="33" a="1"/>
  <c r="DL594" i="33" s="1"/>
  <c r="DM594" i="33" s="1"/>
  <c r="DG594" i="33"/>
  <c r="DC594" i="33" a="1"/>
  <c r="DC594" i="33" s="1"/>
  <c r="DD594" i="33" s="1"/>
  <c r="CX594" i="33"/>
  <c r="CT594" i="33" a="1"/>
  <c r="CT594" i="33" s="1"/>
  <c r="CU594" i="33" s="1"/>
  <c r="CO594" i="33"/>
  <c r="CK594" i="33" a="1"/>
  <c r="CK594" i="33" s="1"/>
  <c r="CL594" i="33" s="1"/>
  <c r="CF594" i="33"/>
  <c r="CB594" i="33" a="1"/>
  <c r="CB594" i="33" s="1"/>
  <c r="CC594" i="33" s="1"/>
  <c r="BW594" i="33"/>
  <c r="BS594" i="33" a="1"/>
  <c r="BS594" i="33" s="1"/>
  <c r="BT594" i="33" s="1"/>
  <c r="BN594" i="33"/>
  <c r="BJ594" i="33" a="1"/>
  <c r="BJ594" i="33" s="1"/>
  <c r="BK594" i="33" s="1"/>
  <c r="BE594" i="33"/>
  <c r="BA594" i="33" a="1"/>
  <c r="BA594" i="33" s="1"/>
  <c r="BB594" i="33" s="1"/>
  <c r="AV594" i="33"/>
  <c r="AR594" i="33" a="1"/>
  <c r="AR594" i="33" s="1"/>
  <c r="AS594" i="33" s="1"/>
  <c r="AM594" i="33"/>
  <c r="AI594" i="33" a="1"/>
  <c r="AI594" i="33" s="1"/>
  <c r="AJ594" i="33" s="1"/>
  <c r="AD594" i="33"/>
  <c r="Z594" i="33" a="1"/>
  <c r="Z594" i="33" s="1"/>
  <c r="AA594" i="33" s="1"/>
  <c r="GA593" i="33"/>
  <c r="FW593" i="33" a="1"/>
  <c r="FW593" i="33" s="1"/>
  <c r="FX593" i="33" s="1"/>
  <c r="FR593" i="33"/>
  <c r="FN593" i="33" a="1"/>
  <c r="FN593" i="33" s="1"/>
  <c r="FO593" i="33" s="1"/>
  <c r="FI593" i="33"/>
  <c r="FE593" i="33" a="1"/>
  <c r="FE593" i="33" s="1"/>
  <c r="FF593" i="33" s="1"/>
  <c r="EZ593" i="33"/>
  <c r="EV593" i="33" a="1"/>
  <c r="EV593" i="33" s="1"/>
  <c r="EW593" i="33" s="1"/>
  <c r="EQ593" i="33"/>
  <c r="EM593" i="33" a="1"/>
  <c r="EM593" i="33" s="1"/>
  <c r="EN593" i="33" s="1"/>
  <c r="EH593" i="33"/>
  <c r="ED593" i="33" a="1"/>
  <c r="ED593" i="33" s="1"/>
  <c r="EE593" i="33" s="1"/>
  <c r="DY593" i="33"/>
  <c r="DU593" i="33" a="1"/>
  <c r="DU593" i="33" s="1"/>
  <c r="DV593" i="33" s="1"/>
  <c r="DP593" i="33"/>
  <c r="DL593" i="33" a="1"/>
  <c r="DL593" i="33" s="1"/>
  <c r="DM593" i="33" s="1"/>
  <c r="DG593" i="33"/>
  <c r="DC593" i="33" a="1"/>
  <c r="DC593" i="33" s="1"/>
  <c r="DD593" i="33" s="1"/>
  <c r="CX593" i="33"/>
  <c r="CT593" i="33" a="1"/>
  <c r="CT593" i="33" s="1"/>
  <c r="CU593" i="33" s="1"/>
  <c r="CO593" i="33"/>
  <c r="CK593" i="33" a="1"/>
  <c r="CK593" i="33" s="1"/>
  <c r="CL593" i="33" s="1"/>
  <c r="CF593" i="33"/>
  <c r="CB593" i="33" a="1"/>
  <c r="CB593" i="33" s="1"/>
  <c r="CC593" i="33" s="1"/>
  <c r="BW593" i="33"/>
  <c r="BS593" i="33" a="1"/>
  <c r="BS593" i="33" s="1"/>
  <c r="BT593" i="33" s="1"/>
  <c r="BN593" i="33"/>
  <c r="BJ593" i="33" a="1"/>
  <c r="BJ593" i="33" s="1"/>
  <c r="BK593" i="33" s="1"/>
  <c r="BE593" i="33"/>
  <c r="BA593" i="33" a="1"/>
  <c r="BA593" i="33" s="1"/>
  <c r="BB593" i="33" s="1"/>
  <c r="AV593" i="33"/>
  <c r="AR593" i="33" a="1"/>
  <c r="AR593" i="33" s="1"/>
  <c r="AS593" i="33" s="1"/>
  <c r="AM593" i="33"/>
  <c r="AI593" i="33" a="1"/>
  <c r="AI593" i="33" s="1"/>
  <c r="AJ593" i="33" s="1"/>
  <c r="AD593" i="33"/>
  <c r="Z593" i="33" a="1"/>
  <c r="Z593" i="33" s="1"/>
  <c r="AA593" i="33" s="1"/>
  <c r="GA592" i="33"/>
  <c r="FW592" i="33" a="1"/>
  <c r="FW592" i="33" s="1"/>
  <c r="FX592" i="33" s="1"/>
  <c r="FR592" i="33"/>
  <c r="FN592" i="33" a="1"/>
  <c r="FN592" i="33" s="1"/>
  <c r="FO592" i="33" s="1"/>
  <c r="FI592" i="33"/>
  <c r="FE592" i="33" a="1"/>
  <c r="FE592" i="33" s="1"/>
  <c r="FF592" i="33" s="1"/>
  <c r="EZ592" i="33"/>
  <c r="EV592" i="33" a="1"/>
  <c r="EV592" i="33" s="1"/>
  <c r="EW592" i="33" s="1"/>
  <c r="EQ592" i="33"/>
  <c r="EM592" i="33" a="1"/>
  <c r="EM592" i="33" s="1"/>
  <c r="EN592" i="33" s="1"/>
  <c r="EH592" i="33"/>
  <c r="ED592" i="33" a="1"/>
  <c r="ED592" i="33" s="1"/>
  <c r="EE592" i="33" s="1"/>
  <c r="DY592" i="33"/>
  <c r="DU592" i="33" a="1"/>
  <c r="DU592" i="33" s="1"/>
  <c r="DV592" i="33" s="1"/>
  <c r="DP592" i="33"/>
  <c r="DL592" i="33" a="1"/>
  <c r="DL592" i="33" s="1"/>
  <c r="DM592" i="33" s="1"/>
  <c r="DG592" i="33"/>
  <c r="DC592" i="33" a="1"/>
  <c r="DC592" i="33" s="1"/>
  <c r="DD592" i="33" s="1"/>
  <c r="CX592" i="33"/>
  <c r="CT592" i="33" a="1"/>
  <c r="CT592" i="33" s="1"/>
  <c r="CU592" i="33" s="1"/>
  <c r="CO592" i="33"/>
  <c r="CK592" i="33" a="1"/>
  <c r="CK592" i="33" s="1"/>
  <c r="CL592" i="33" s="1"/>
  <c r="CF592" i="33"/>
  <c r="CB592" i="33" a="1"/>
  <c r="CB592" i="33" s="1"/>
  <c r="CC592" i="33" s="1"/>
  <c r="BW592" i="33"/>
  <c r="BS592" i="33" a="1"/>
  <c r="BS592" i="33" s="1"/>
  <c r="BT592" i="33" s="1"/>
  <c r="BN592" i="33"/>
  <c r="BJ592" i="33" a="1"/>
  <c r="BJ592" i="33" s="1"/>
  <c r="BK592" i="33" s="1"/>
  <c r="BE592" i="33"/>
  <c r="BA592" i="33" a="1"/>
  <c r="BA592" i="33" s="1"/>
  <c r="BB592" i="33" s="1"/>
  <c r="AV592" i="33"/>
  <c r="AR592" i="33" a="1"/>
  <c r="AR592" i="33" s="1"/>
  <c r="AS592" i="33" s="1"/>
  <c r="AM592" i="33"/>
  <c r="AI592" i="33" a="1"/>
  <c r="AI592" i="33" s="1"/>
  <c r="AJ592" i="33" s="1"/>
  <c r="AD592" i="33"/>
  <c r="Z592" i="33" a="1"/>
  <c r="Z592" i="33" s="1"/>
  <c r="AA592" i="33" s="1"/>
  <c r="GA591" i="33"/>
  <c r="FW591" i="33" a="1"/>
  <c r="FW591" i="33" s="1"/>
  <c r="FX591" i="33" s="1"/>
  <c r="FR591" i="33"/>
  <c r="FN591" i="33" a="1"/>
  <c r="FN591" i="33" s="1"/>
  <c r="FO591" i="33" s="1"/>
  <c r="FI591" i="33"/>
  <c r="FE591" i="33" a="1"/>
  <c r="FE591" i="33" s="1"/>
  <c r="FF591" i="33" s="1"/>
  <c r="EZ591" i="33"/>
  <c r="EV591" i="33" a="1"/>
  <c r="EV591" i="33" s="1"/>
  <c r="EW591" i="33" s="1"/>
  <c r="EQ591" i="33"/>
  <c r="EM591" i="33" a="1"/>
  <c r="EM591" i="33" s="1"/>
  <c r="EN591" i="33" s="1"/>
  <c r="EH591" i="33"/>
  <c r="ED591" i="33" a="1"/>
  <c r="ED591" i="33" s="1"/>
  <c r="EE591" i="33" s="1"/>
  <c r="DY591" i="33"/>
  <c r="DU591" i="33" a="1"/>
  <c r="DU591" i="33" s="1"/>
  <c r="DV591" i="33" s="1"/>
  <c r="DP591" i="33"/>
  <c r="DL591" i="33" a="1"/>
  <c r="DL591" i="33" s="1"/>
  <c r="DM591" i="33" s="1"/>
  <c r="DG591" i="33"/>
  <c r="DC591" i="33" a="1"/>
  <c r="DC591" i="33" s="1"/>
  <c r="DD591" i="33" s="1"/>
  <c r="CX591" i="33"/>
  <c r="CT591" i="33" a="1"/>
  <c r="CT591" i="33" s="1"/>
  <c r="CU591" i="33" s="1"/>
  <c r="CO591" i="33"/>
  <c r="CK591" i="33" a="1"/>
  <c r="CK591" i="33" s="1"/>
  <c r="CL591" i="33" s="1"/>
  <c r="CF591" i="33"/>
  <c r="CB591" i="33" a="1"/>
  <c r="CB591" i="33" s="1"/>
  <c r="CC591" i="33" s="1"/>
  <c r="BW591" i="33"/>
  <c r="BS591" i="33" a="1"/>
  <c r="BS591" i="33" s="1"/>
  <c r="BT591" i="33" s="1"/>
  <c r="BN591" i="33"/>
  <c r="BJ591" i="33" a="1"/>
  <c r="BJ591" i="33" s="1"/>
  <c r="BK591" i="33" s="1"/>
  <c r="BE591" i="33"/>
  <c r="BA591" i="33" a="1"/>
  <c r="BA591" i="33" s="1"/>
  <c r="BB591" i="33" s="1"/>
  <c r="AV591" i="33"/>
  <c r="AR591" i="33" a="1"/>
  <c r="AR591" i="33" s="1"/>
  <c r="AS591" i="33" s="1"/>
  <c r="AM591" i="33"/>
  <c r="AI591" i="33" a="1"/>
  <c r="AI591" i="33" s="1"/>
  <c r="AJ591" i="33" s="1"/>
  <c r="AD591" i="33"/>
  <c r="Z591" i="33" a="1"/>
  <c r="Z591" i="33" s="1"/>
  <c r="AA591" i="33" s="1"/>
  <c r="GA590" i="33"/>
  <c r="FW590" i="33" a="1"/>
  <c r="FW590" i="33" s="1"/>
  <c r="FX590" i="33" s="1"/>
  <c r="FR590" i="33"/>
  <c r="FN590" i="33" a="1"/>
  <c r="FN590" i="33" s="1"/>
  <c r="FO590" i="33" s="1"/>
  <c r="FI590" i="33"/>
  <c r="FE590" i="33" a="1"/>
  <c r="FE590" i="33" s="1"/>
  <c r="FF590" i="33" s="1"/>
  <c r="EZ590" i="33"/>
  <c r="EV590" i="33" a="1"/>
  <c r="EV590" i="33" s="1"/>
  <c r="EW590" i="33" s="1"/>
  <c r="EQ590" i="33"/>
  <c r="EM590" i="33" a="1"/>
  <c r="EM590" i="33" s="1"/>
  <c r="EN590" i="33" s="1"/>
  <c r="EH590" i="33"/>
  <c r="ED590" i="33" a="1"/>
  <c r="ED590" i="33" s="1"/>
  <c r="EE590" i="33" s="1"/>
  <c r="DY590" i="33"/>
  <c r="DU590" i="33" a="1"/>
  <c r="DU590" i="33" s="1"/>
  <c r="DV590" i="33" s="1"/>
  <c r="DP590" i="33"/>
  <c r="DL590" i="33" a="1"/>
  <c r="DL590" i="33" s="1"/>
  <c r="DM590" i="33" s="1"/>
  <c r="DG590" i="33"/>
  <c r="DC590" i="33" a="1"/>
  <c r="DC590" i="33" s="1"/>
  <c r="DD590" i="33" s="1"/>
  <c r="CX590" i="33"/>
  <c r="CT590" i="33" a="1"/>
  <c r="CT590" i="33" s="1"/>
  <c r="CU590" i="33" s="1"/>
  <c r="CO590" i="33"/>
  <c r="CK590" i="33" a="1"/>
  <c r="CK590" i="33" s="1"/>
  <c r="CL590" i="33" s="1"/>
  <c r="CF590" i="33"/>
  <c r="CB590" i="33" a="1"/>
  <c r="CB590" i="33" s="1"/>
  <c r="CC590" i="33" s="1"/>
  <c r="BW590" i="33"/>
  <c r="BS590" i="33" a="1"/>
  <c r="BS590" i="33" s="1"/>
  <c r="BT590" i="33" s="1"/>
  <c r="BN590" i="33"/>
  <c r="BJ590" i="33" a="1"/>
  <c r="BJ590" i="33" s="1"/>
  <c r="BK590" i="33" s="1"/>
  <c r="BE590" i="33"/>
  <c r="BA590" i="33" a="1"/>
  <c r="BA590" i="33" s="1"/>
  <c r="BB590" i="33" s="1"/>
  <c r="AV590" i="33"/>
  <c r="AR590" i="33" a="1"/>
  <c r="AR590" i="33" s="1"/>
  <c r="AS590" i="33" s="1"/>
  <c r="AM590" i="33"/>
  <c r="AI590" i="33" a="1"/>
  <c r="AI590" i="33" s="1"/>
  <c r="AJ590" i="33" s="1"/>
  <c r="AD590" i="33"/>
  <c r="Z590" i="33" a="1"/>
  <c r="Z590" i="33" s="1"/>
  <c r="AA590" i="33" s="1"/>
  <c r="GA589" i="33"/>
  <c r="FW589" i="33" a="1"/>
  <c r="FW589" i="33" s="1"/>
  <c r="FX589" i="33" s="1"/>
  <c r="FR589" i="33"/>
  <c r="FN589" i="33" a="1"/>
  <c r="FN589" i="33" s="1"/>
  <c r="FO589" i="33" s="1"/>
  <c r="FI589" i="33"/>
  <c r="FE589" i="33" a="1"/>
  <c r="FE589" i="33" s="1"/>
  <c r="FF589" i="33" s="1"/>
  <c r="EZ589" i="33"/>
  <c r="EV589" i="33" a="1"/>
  <c r="EV589" i="33" s="1"/>
  <c r="EW589" i="33" s="1"/>
  <c r="EQ589" i="33"/>
  <c r="EM589" i="33" a="1"/>
  <c r="EM589" i="33" s="1"/>
  <c r="EN589" i="33" s="1"/>
  <c r="EH589" i="33"/>
  <c r="ED589" i="33" a="1"/>
  <c r="ED589" i="33" s="1"/>
  <c r="EE589" i="33" s="1"/>
  <c r="DY589" i="33"/>
  <c r="DU589" i="33" a="1"/>
  <c r="DU589" i="33" s="1"/>
  <c r="DV589" i="33" s="1"/>
  <c r="DP589" i="33"/>
  <c r="DL589" i="33" a="1"/>
  <c r="DL589" i="33" s="1"/>
  <c r="DM589" i="33" s="1"/>
  <c r="DG589" i="33"/>
  <c r="DC589" i="33" a="1"/>
  <c r="DC589" i="33" s="1"/>
  <c r="DD589" i="33" s="1"/>
  <c r="CX589" i="33"/>
  <c r="CT589" i="33" a="1"/>
  <c r="CT589" i="33" s="1"/>
  <c r="CU589" i="33" s="1"/>
  <c r="CO589" i="33"/>
  <c r="CK589" i="33" a="1"/>
  <c r="CK589" i="33" s="1"/>
  <c r="CL589" i="33" s="1"/>
  <c r="CF589" i="33"/>
  <c r="CB589" i="33" a="1"/>
  <c r="CB589" i="33" s="1"/>
  <c r="CC589" i="33" s="1"/>
  <c r="BW589" i="33"/>
  <c r="BS589" i="33" a="1"/>
  <c r="BS589" i="33" s="1"/>
  <c r="BT589" i="33" s="1"/>
  <c r="BN589" i="33"/>
  <c r="BJ589" i="33" a="1"/>
  <c r="BJ589" i="33" s="1"/>
  <c r="BK589" i="33" s="1"/>
  <c r="BE589" i="33"/>
  <c r="BA589" i="33" a="1"/>
  <c r="BA589" i="33" s="1"/>
  <c r="BB589" i="33" s="1"/>
  <c r="AV589" i="33"/>
  <c r="AR589" i="33" a="1"/>
  <c r="AR589" i="33" s="1"/>
  <c r="AS589" i="33" s="1"/>
  <c r="AM589" i="33"/>
  <c r="AI589" i="33" a="1"/>
  <c r="AI589" i="33" s="1"/>
  <c r="AJ589" i="33" s="1"/>
  <c r="AD589" i="33"/>
  <c r="Z589" i="33" a="1"/>
  <c r="Z589" i="33" s="1"/>
  <c r="AA589" i="33" s="1"/>
  <c r="GA588" i="33"/>
  <c r="FW588" i="33" a="1"/>
  <c r="FW588" i="33" s="1"/>
  <c r="FX588" i="33" s="1"/>
  <c r="FR588" i="33"/>
  <c r="FN588" i="33" a="1"/>
  <c r="FN588" i="33" s="1"/>
  <c r="FO588" i="33" s="1"/>
  <c r="FI588" i="33"/>
  <c r="FE588" i="33" a="1"/>
  <c r="FE588" i="33" s="1"/>
  <c r="FF588" i="33" s="1"/>
  <c r="EZ588" i="33"/>
  <c r="EV588" i="33" a="1"/>
  <c r="EV588" i="33" s="1"/>
  <c r="EW588" i="33" s="1"/>
  <c r="EQ588" i="33"/>
  <c r="EM588" i="33" a="1"/>
  <c r="EM588" i="33" s="1"/>
  <c r="EN588" i="33" s="1"/>
  <c r="EH588" i="33"/>
  <c r="ED588" i="33" a="1"/>
  <c r="ED588" i="33" s="1"/>
  <c r="EE588" i="33" s="1"/>
  <c r="DY588" i="33"/>
  <c r="DU588" i="33" a="1"/>
  <c r="DU588" i="33" s="1"/>
  <c r="DV588" i="33" s="1"/>
  <c r="DP588" i="33"/>
  <c r="DL588" i="33" a="1"/>
  <c r="DL588" i="33" s="1"/>
  <c r="DM588" i="33" s="1"/>
  <c r="DG588" i="33"/>
  <c r="DC588" i="33" a="1"/>
  <c r="DC588" i="33" s="1"/>
  <c r="DD588" i="33" s="1"/>
  <c r="CX588" i="33"/>
  <c r="CT588" i="33" a="1"/>
  <c r="CT588" i="33" s="1"/>
  <c r="CU588" i="33" s="1"/>
  <c r="CO588" i="33"/>
  <c r="CK588" i="33" a="1"/>
  <c r="CK588" i="33" s="1"/>
  <c r="CL588" i="33" s="1"/>
  <c r="CF588" i="33"/>
  <c r="CB588" i="33" a="1"/>
  <c r="CB588" i="33" s="1"/>
  <c r="CC588" i="33" s="1"/>
  <c r="BW588" i="33"/>
  <c r="BS588" i="33" a="1"/>
  <c r="BS588" i="33" s="1"/>
  <c r="BT588" i="33" s="1"/>
  <c r="BN588" i="33"/>
  <c r="BJ588" i="33" a="1"/>
  <c r="BJ588" i="33" s="1"/>
  <c r="BK588" i="33" s="1"/>
  <c r="BE588" i="33"/>
  <c r="BA588" i="33" a="1"/>
  <c r="BA588" i="33" s="1"/>
  <c r="BB588" i="33" s="1"/>
  <c r="AV588" i="33"/>
  <c r="AR588" i="33" a="1"/>
  <c r="AR588" i="33" s="1"/>
  <c r="AS588" i="33" s="1"/>
  <c r="AM588" i="33"/>
  <c r="AI588" i="33" a="1"/>
  <c r="AI588" i="33" s="1"/>
  <c r="AJ588" i="33" s="1"/>
  <c r="AD588" i="33"/>
  <c r="Z588" i="33" a="1"/>
  <c r="Z588" i="33" s="1"/>
  <c r="AA588" i="33" s="1"/>
  <c r="GA587" i="33"/>
  <c r="FW587" i="33" a="1"/>
  <c r="FW587" i="33" s="1"/>
  <c r="FX587" i="33" s="1"/>
  <c r="FR587" i="33"/>
  <c r="FN587" i="33" a="1"/>
  <c r="FN587" i="33" s="1"/>
  <c r="FO587" i="33" s="1"/>
  <c r="FI587" i="33"/>
  <c r="FE587" i="33" a="1"/>
  <c r="FE587" i="33" s="1"/>
  <c r="FF587" i="33" s="1"/>
  <c r="EZ587" i="33"/>
  <c r="EV587" i="33" a="1"/>
  <c r="EV587" i="33" s="1"/>
  <c r="EW587" i="33" s="1"/>
  <c r="EQ587" i="33"/>
  <c r="EM587" i="33" a="1"/>
  <c r="EM587" i="33" s="1"/>
  <c r="EN587" i="33" s="1"/>
  <c r="EH587" i="33"/>
  <c r="ED587" i="33" a="1"/>
  <c r="ED587" i="33" s="1"/>
  <c r="EE587" i="33" s="1"/>
  <c r="DY587" i="33"/>
  <c r="DU587" i="33" a="1"/>
  <c r="DU587" i="33" s="1"/>
  <c r="DV587" i="33" s="1"/>
  <c r="DP587" i="33"/>
  <c r="DL587" i="33" a="1"/>
  <c r="DL587" i="33" s="1"/>
  <c r="DM587" i="33" s="1"/>
  <c r="DG587" i="33"/>
  <c r="DC587" i="33" a="1"/>
  <c r="DC587" i="33" s="1"/>
  <c r="DD587" i="33" s="1"/>
  <c r="CX587" i="33"/>
  <c r="CT587" i="33" a="1"/>
  <c r="CT587" i="33" s="1"/>
  <c r="CU587" i="33" s="1"/>
  <c r="CO587" i="33"/>
  <c r="CK587" i="33" a="1"/>
  <c r="CK587" i="33" s="1"/>
  <c r="CL587" i="33" s="1"/>
  <c r="CF587" i="33"/>
  <c r="CB587" i="33" a="1"/>
  <c r="CB587" i="33" s="1"/>
  <c r="CC587" i="33" s="1"/>
  <c r="BW587" i="33"/>
  <c r="BS587" i="33" a="1"/>
  <c r="BS587" i="33" s="1"/>
  <c r="BT587" i="33" s="1"/>
  <c r="BN587" i="33"/>
  <c r="BJ587" i="33" a="1"/>
  <c r="BJ587" i="33" s="1"/>
  <c r="BK587" i="33" s="1"/>
  <c r="BE587" i="33"/>
  <c r="BA587" i="33" a="1"/>
  <c r="BA587" i="33" s="1"/>
  <c r="BB587" i="33" s="1"/>
  <c r="AV587" i="33"/>
  <c r="AR587" i="33" a="1"/>
  <c r="AR587" i="33" s="1"/>
  <c r="AS587" i="33" s="1"/>
  <c r="AM587" i="33"/>
  <c r="AI587" i="33" a="1"/>
  <c r="AI587" i="33" s="1"/>
  <c r="AJ587" i="33" s="1"/>
  <c r="AD587" i="33"/>
  <c r="Z587" i="33" a="1"/>
  <c r="Z587" i="33" s="1"/>
  <c r="AA587" i="33" s="1"/>
  <c r="GA586" i="33"/>
  <c r="FW586" i="33" a="1"/>
  <c r="FW586" i="33" s="1"/>
  <c r="FX586" i="33" s="1"/>
  <c r="FR586" i="33"/>
  <c r="FN586" i="33" a="1"/>
  <c r="FN586" i="33" s="1"/>
  <c r="FO586" i="33" s="1"/>
  <c r="FI586" i="33"/>
  <c r="FE586" i="33" a="1"/>
  <c r="FE586" i="33" s="1"/>
  <c r="FF586" i="33" s="1"/>
  <c r="EZ586" i="33"/>
  <c r="EV586" i="33" a="1"/>
  <c r="EV586" i="33" s="1"/>
  <c r="EW586" i="33" s="1"/>
  <c r="EQ586" i="33"/>
  <c r="EM586" i="33" a="1"/>
  <c r="EM586" i="33" s="1"/>
  <c r="EN586" i="33" s="1"/>
  <c r="EH586" i="33"/>
  <c r="ED586" i="33" a="1"/>
  <c r="ED586" i="33" s="1"/>
  <c r="EE586" i="33" s="1"/>
  <c r="DY586" i="33"/>
  <c r="DU586" i="33" a="1"/>
  <c r="DU586" i="33" s="1"/>
  <c r="DV586" i="33" s="1"/>
  <c r="DP586" i="33"/>
  <c r="DL586" i="33" a="1"/>
  <c r="DL586" i="33" s="1"/>
  <c r="DM586" i="33" s="1"/>
  <c r="DG586" i="33"/>
  <c r="DC586" i="33" a="1"/>
  <c r="DC586" i="33" s="1"/>
  <c r="DD586" i="33" s="1"/>
  <c r="CX586" i="33"/>
  <c r="CT586" i="33" a="1"/>
  <c r="CT586" i="33" s="1"/>
  <c r="CU586" i="33" s="1"/>
  <c r="CO586" i="33"/>
  <c r="CK586" i="33" a="1"/>
  <c r="CK586" i="33" s="1"/>
  <c r="CL586" i="33" s="1"/>
  <c r="CF586" i="33"/>
  <c r="CB586" i="33" a="1"/>
  <c r="CB586" i="33" s="1"/>
  <c r="CC586" i="33" s="1"/>
  <c r="BW586" i="33"/>
  <c r="BS586" i="33" a="1"/>
  <c r="BS586" i="33" s="1"/>
  <c r="BT586" i="33" s="1"/>
  <c r="BN586" i="33"/>
  <c r="BJ586" i="33" a="1"/>
  <c r="BJ586" i="33" s="1"/>
  <c r="BK586" i="33" s="1"/>
  <c r="BE586" i="33"/>
  <c r="BA586" i="33" a="1"/>
  <c r="BA586" i="33" s="1"/>
  <c r="BB586" i="33" s="1"/>
  <c r="AV586" i="33"/>
  <c r="AR586" i="33" a="1"/>
  <c r="AR586" i="33" s="1"/>
  <c r="AS586" i="33" s="1"/>
  <c r="AM586" i="33"/>
  <c r="AI586" i="33" a="1"/>
  <c r="AI586" i="33" s="1"/>
  <c r="AJ586" i="33" s="1"/>
  <c r="AD586" i="33"/>
  <c r="Z586" i="33" a="1"/>
  <c r="Z586" i="33" s="1"/>
  <c r="AA586" i="33" s="1"/>
  <c r="GA585" i="33"/>
  <c r="FW585" i="33" a="1"/>
  <c r="FW585" i="33" s="1"/>
  <c r="FX585" i="33" s="1"/>
  <c r="FR585" i="33"/>
  <c r="FN585" i="33" a="1"/>
  <c r="FN585" i="33" s="1"/>
  <c r="FO585" i="33" s="1"/>
  <c r="FI585" i="33"/>
  <c r="FE585" i="33" a="1"/>
  <c r="FE585" i="33" s="1"/>
  <c r="FF585" i="33" s="1"/>
  <c r="EZ585" i="33"/>
  <c r="EV585" i="33" a="1"/>
  <c r="EV585" i="33" s="1"/>
  <c r="EW585" i="33" s="1"/>
  <c r="EQ585" i="33"/>
  <c r="EM585" i="33" a="1"/>
  <c r="EM585" i="33" s="1"/>
  <c r="EN585" i="33" s="1"/>
  <c r="EH585" i="33"/>
  <c r="ED585" i="33" a="1"/>
  <c r="ED585" i="33" s="1"/>
  <c r="EE585" i="33" s="1"/>
  <c r="DY585" i="33"/>
  <c r="DU585" i="33" a="1"/>
  <c r="DU585" i="33" s="1"/>
  <c r="DV585" i="33" s="1"/>
  <c r="DP585" i="33"/>
  <c r="DL585" i="33" a="1"/>
  <c r="DL585" i="33" s="1"/>
  <c r="DM585" i="33" s="1"/>
  <c r="DG585" i="33"/>
  <c r="DC585" i="33" a="1"/>
  <c r="DC585" i="33" s="1"/>
  <c r="DD585" i="33" s="1"/>
  <c r="CX585" i="33"/>
  <c r="CT585" i="33" a="1"/>
  <c r="CT585" i="33" s="1"/>
  <c r="CU585" i="33" s="1"/>
  <c r="CO585" i="33"/>
  <c r="CK585" i="33" a="1"/>
  <c r="CK585" i="33" s="1"/>
  <c r="CL585" i="33" s="1"/>
  <c r="CF585" i="33"/>
  <c r="CB585" i="33" a="1"/>
  <c r="CB585" i="33" s="1"/>
  <c r="CC585" i="33" s="1"/>
  <c r="BW585" i="33"/>
  <c r="BS585" i="33" a="1"/>
  <c r="BS585" i="33" s="1"/>
  <c r="BT585" i="33" s="1"/>
  <c r="BN585" i="33"/>
  <c r="BJ585" i="33" a="1"/>
  <c r="BJ585" i="33" s="1"/>
  <c r="BK585" i="33" s="1"/>
  <c r="BE585" i="33"/>
  <c r="BA585" i="33" a="1"/>
  <c r="BA585" i="33" s="1"/>
  <c r="BB585" i="33" s="1"/>
  <c r="AV585" i="33"/>
  <c r="AR585" i="33" a="1"/>
  <c r="AR585" i="33" s="1"/>
  <c r="AS585" i="33" s="1"/>
  <c r="AM585" i="33"/>
  <c r="AI585" i="33" a="1"/>
  <c r="AI585" i="33" s="1"/>
  <c r="AJ585" i="33" s="1"/>
  <c r="AD585" i="33"/>
  <c r="Z585" i="33" a="1"/>
  <c r="Z585" i="33" s="1"/>
  <c r="AA585" i="33" s="1"/>
  <c r="GA584" i="33"/>
  <c r="FW584" i="33" a="1"/>
  <c r="FW584" i="33" s="1"/>
  <c r="FX584" i="33" s="1"/>
  <c r="FR584" i="33"/>
  <c r="FN584" i="33" a="1"/>
  <c r="FN584" i="33" s="1"/>
  <c r="FO584" i="33" s="1"/>
  <c r="FI584" i="33"/>
  <c r="FE584" i="33" a="1"/>
  <c r="FE584" i="33" s="1"/>
  <c r="FF584" i="33" s="1"/>
  <c r="EZ584" i="33"/>
  <c r="EV584" i="33" a="1"/>
  <c r="EV584" i="33" s="1"/>
  <c r="EW584" i="33" s="1"/>
  <c r="EQ584" i="33"/>
  <c r="EM584" i="33" a="1"/>
  <c r="EM584" i="33" s="1"/>
  <c r="EN584" i="33" s="1"/>
  <c r="EH584" i="33"/>
  <c r="ED584" i="33" a="1"/>
  <c r="ED584" i="33" s="1"/>
  <c r="EE584" i="33" s="1"/>
  <c r="DY584" i="33"/>
  <c r="DU584" i="33" a="1"/>
  <c r="DU584" i="33" s="1"/>
  <c r="DV584" i="33" s="1"/>
  <c r="DP584" i="33"/>
  <c r="DL584" i="33" a="1"/>
  <c r="DL584" i="33" s="1"/>
  <c r="DM584" i="33" s="1"/>
  <c r="DG584" i="33"/>
  <c r="DC584" i="33" a="1"/>
  <c r="DC584" i="33" s="1"/>
  <c r="DD584" i="33" s="1"/>
  <c r="CX584" i="33"/>
  <c r="CT584" i="33" a="1"/>
  <c r="CT584" i="33" s="1"/>
  <c r="CU584" i="33" s="1"/>
  <c r="CO584" i="33"/>
  <c r="CK584" i="33" a="1"/>
  <c r="CK584" i="33" s="1"/>
  <c r="CL584" i="33" s="1"/>
  <c r="CF584" i="33"/>
  <c r="CB584" i="33" a="1"/>
  <c r="CB584" i="33" s="1"/>
  <c r="CC584" i="33" s="1"/>
  <c r="BW584" i="33"/>
  <c r="BS584" i="33" a="1"/>
  <c r="BS584" i="33" s="1"/>
  <c r="BT584" i="33" s="1"/>
  <c r="BN584" i="33"/>
  <c r="BJ584" i="33" a="1"/>
  <c r="BJ584" i="33" s="1"/>
  <c r="BK584" i="33" s="1"/>
  <c r="BE584" i="33"/>
  <c r="BA584" i="33" a="1"/>
  <c r="BA584" i="33" s="1"/>
  <c r="BB584" i="33" s="1"/>
  <c r="AV584" i="33"/>
  <c r="AR584" i="33" a="1"/>
  <c r="AR584" i="33" s="1"/>
  <c r="AS584" i="33" s="1"/>
  <c r="AM584" i="33"/>
  <c r="AI584" i="33" a="1"/>
  <c r="AI584" i="33" s="1"/>
  <c r="AJ584" i="33" s="1"/>
  <c r="AD584" i="33"/>
  <c r="Z584" i="33" a="1"/>
  <c r="Z584" i="33" s="1"/>
  <c r="AA584" i="33" s="1"/>
  <c r="GA583" i="33"/>
  <c r="FW583" i="33" a="1"/>
  <c r="FW583" i="33" s="1"/>
  <c r="FX583" i="33" s="1"/>
  <c r="FR583" i="33"/>
  <c r="FN583" i="33" a="1"/>
  <c r="FN583" i="33" s="1"/>
  <c r="FO583" i="33" s="1"/>
  <c r="FI583" i="33"/>
  <c r="FE583" i="33" a="1"/>
  <c r="FE583" i="33" s="1"/>
  <c r="FF583" i="33" s="1"/>
  <c r="EZ583" i="33"/>
  <c r="EV583" i="33" a="1"/>
  <c r="EV583" i="33" s="1"/>
  <c r="EW583" i="33" s="1"/>
  <c r="EQ583" i="33"/>
  <c r="EM583" i="33" a="1"/>
  <c r="EM583" i="33" s="1"/>
  <c r="EN583" i="33" s="1"/>
  <c r="EH583" i="33"/>
  <c r="ED583" i="33" a="1"/>
  <c r="ED583" i="33" s="1"/>
  <c r="EE583" i="33" s="1"/>
  <c r="DY583" i="33"/>
  <c r="DU583" i="33" a="1"/>
  <c r="DU583" i="33" s="1"/>
  <c r="DV583" i="33" s="1"/>
  <c r="DP583" i="33"/>
  <c r="DL583" i="33" a="1"/>
  <c r="DL583" i="33" s="1"/>
  <c r="DM583" i="33" s="1"/>
  <c r="DG583" i="33"/>
  <c r="DC583" i="33" a="1"/>
  <c r="DC583" i="33" s="1"/>
  <c r="DD583" i="33" s="1"/>
  <c r="CX583" i="33"/>
  <c r="CT583" i="33" a="1"/>
  <c r="CT583" i="33" s="1"/>
  <c r="CU583" i="33" s="1"/>
  <c r="CO583" i="33"/>
  <c r="CK583" i="33" a="1"/>
  <c r="CK583" i="33" s="1"/>
  <c r="CL583" i="33" s="1"/>
  <c r="CF583" i="33"/>
  <c r="CB583" i="33" a="1"/>
  <c r="CB583" i="33" s="1"/>
  <c r="CC583" i="33" s="1"/>
  <c r="BW583" i="33"/>
  <c r="BS583" i="33" a="1"/>
  <c r="BS583" i="33" s="1"/>
  <c r="BT583" i="33" s="1"/>
  <c r="BN583" i="33"/>
  <c r="BJ583" i="33" a="1"/>
  <c r="BJ583" i="33" s="1"/>
  <c r="BK583" i="33" s="1"/>
  <c r="BE583" i="33"/>
  <c r="BA583" i="33" a="1"/>
  <c r="BA583" i="33" s="1"/>
  <c r="BB583" i="33" s="1"/>
  <c r="AV583" i="33"/>
  <c r="AR583" i="33" a="1"/>
  <c r="AR583" i="33" s="1"/>
  <c r="AS583" i="33" s="1"/>
  <c r="AM583" i="33"/>
  <c r="AI583" i="33" a="1"/>
  <c r="AI583" i="33" s="1"/>
  <c r="AJ583" i="33" s="1"/>
  <c r="AD583" i="33"/>
  <c r="Z583" i="33" a="1"/>
  <c r="Z583" i="33" s="1"/>
  <c r="AA583" i="33" s="1"/>
  <c r="GA582" i="33"/>
  <c r="FW582" i="33" a="1"/>
  <c r="FW582" i="33" s="1"/>
  <c r="FX582" i="33" s="1"/>
  <c r="FR582" i="33"/>
  <c r="FN582" i="33" a="1"/>
  <c r="FN582" i="33" s="1"/>
  <c r="FO582" i="33" s="1"/>
  <c r="FI582" i="33"/>
  <c r="FE582" i="33" a="1"/>
  <c r="FE582" i="33" s="1"/>
  <c r="FF582" i="33" s="1"/>
  <c r="EZ582" i="33"/>
  <c r="EV582" i="33" a="1"/>
  <c r="EV582" i="33" s="1"/>
  <c r="EW582" i="33" s="1"/>
  <c r="EQ582" i="33"/>
  <c r="EM582" i="33" a="1"/>
  <c r="EM582" i="33" s="1"/>
  <c r="EN582" i="33" s="1"/>
  <c r="EH582" i="33"/>
  <c r="ED582" i="33" a="1"/>
  <c r="ED582" i="33" s="1"/>
  <c r="EE582" i="33" s="1"/>
  <c r="DY582" i="33"/>
  <c r="DU582" i="33" a="1"/>
  <c r="DU582" i="33" s="1"/>
  <c r="DV582" i="33" s="1"/>
  <c r="DP582" i="33"/>
  <c r="DL582" i="33" a="1"/>
  <c r="DL582" i="33" s="1"/>
  <c r="DM582" i="33" s="1"/>
  <c r="DG582" i="33"/>
  <c r="DC582" i="33" a="1"/>
  <c r="DC582" i="33" s="1"/>
  <c r="DD582" i="33" s="1"/>
  <c r="CX582" i="33"/>
  <c r="CT582" i="33" a="1"/>
  <c r="CT582" i="33" s="1"/>
  <c r="CU582" i="33" s="1"/>
  <c r="CO582" i="33"/>
  <c r="CK582" i="33" a="1"/>
  <c r="CK582" i="33" s="1"/>
  <c r="CL582" i="33" s="1"/>
  <c r="CF582" i="33"/>
  <c r="CB582" i="33" a="1"/>
  <c r="CB582" i="33" s="1"/>
  <c r="CC582" i="33" s="1"/>
  <c r="BW582" i="33"/>
  <c r="BS582" i="33" a="1"/>
  <c r="BS582" i="33" s="1"/>
  <c r="BT582" i="33" s="1"/>
  <c r="BN582" i="33"/>
  <c r="BJ582" i="33" a="1"/>
  <c r="BJ582" i="33" s="1"/>
  <c r="BK582" i="33" s="1"/>
  <c r="BE582" i="33"/>
  <c r="BA582" i="33" a="1"/>
  <c r="BA582" i="33" s="1"/>
  <c r="BB582" i="33" s="1"/>
  <c r="AV582" i="33"/>
  <c r="AR582" i="33" a="1"/>
  <c r="AR582" i="33" s="1"/>
  <c r="AS582" i="33" s="1"/>
  <c r="AM582" i="33"/>
  <c r="AI582" i="33" a="1"/>
  <c r="AI582" i="33" s="1"/>
  <c r="AJ582" i="33" s="1"/>
  <c r="AD582" i="33"/>
  <c r="Z582" i="33" a="1"/>
  <c r="Z582" i="33" s="1"/>
  <c r="AA582" i="33" s="1"/>
  <c r="GA581" i="33"/>
  <c r="FW581" i="33" a="1"/>
  <c r="FW581" i="33" s="1"/>
  <c r="FX581" i="33" s="1"/>
  <c r="FR581" i="33"/>
  <c r="FN581" i="33"/>
  <c r="FO581" i="33" s="1"/>
  <c r="FN581" i="33" a="1"/>
  <c r="FI581" i="33"/>
  <c r="FE581" i="33" a="1"/>
  <c r="FE581" i="33" s="1"/>
  <c r="FF581" i="33" s="1"/>
  <c r="EZ581" i="33"/>
  <c r="EV581" i="33" a="1"/>
  <c r="EV581" i="33" s="1"/>
  <c r="EW581" i="33" s="1"/>
  <c r="EQ581" i="33"/>
  <c r="EM581" i="33" a="1"/>
  <c r="EM581" i="33" s="1"/>
  <c r="EN581" i="33" s="1"/>
  <c r="EH581" i="33"/>
  <c r="ED581" i="33" a="1"/>
  <c r="ED581" i="33" s="1"/>
  <c r="EE581" i="33" s="1"/>
  <c r="DY581" i="33"/>
  <c r="DU581" i="33" a="1"/>
  <c r="DU581" i="33" s="1"/>
  <c r="DV581" i="33" s="1"/>
  <c r="DP581" i="33"/>
  <c r="DL581" i="33" a="1"/>
  <c r="DL581" i="33" s="1"/>
  <c r="DM581" i="33" s="1"/>
  <c r="DG581" i="33"/>
  <c r="DC581" i="33" a="1"/>
  <c r="DC581" i="33" s="1"/>
  <c r="DD581" i="33" s="1"/>
  <c r="CX581" i="33"/>
  <c r="CT581" i="33" a="1"/>
  <c r="CT581" i="33" s="1"/>
  <c r="CU581" i="33" s="1"/>
  <c r="CO581" i="33"/>
  <c r="CK581" i="33" a="1"/>
  <c r="CK581" i="33" s="1"/>
  <c r="CL581" i="33" s="1"/>
  <c r="CF581" i="33"/>
  <c r="CB581" i="33" a="1"/>
  <c r="CB581" i="33" s="1"/>
  <c r="CC581" i="33" s="1"/>
  <c r="BW581" i="33"/>
  <c r="BS581" i="33" a="1"/>
  <c r="BS581" i="33" s="1"/>
  <c r="BT581" i="33" s="1"/>
  <c r="BN581" i="33"/>
  <c r="BJ581" i="33" a="1"/>
  <c r="BJ581" i="33" s="1"/>
  <c r="BK581" i="33" s="1"/>
  <c r="BE581" i="33"/>
  <c r="BA581" i="33" a="1"/>
  <c r="BA581" i="33" s="1"/>
  <c r="BB581" i="33" s="1"/>
  <c r="AV581" i="33"/>
  <c r="AR581" i="33" a="1"/>
  <c r="AR581" i="33" s="1"/>
  <c r="AS581" i="33" s="1"/>
  <c r="AM581" i="33"/>
  <c r="AI581" i="33" a="1"/>
  <c r="AI581" i="33" s="1"/>
  <c r="AJ581" i="33" s="1"/>
  <c r="AD581" i="33"/>
  <c r="Z581" i="33" a="1"/>
  <c r="Z581" i="33" s="1"/>
  <c r="AA581" i="33" s="1"/>
  <c r="GA580" i="33"/>
  <c r="FW580" i="33" a="1"/>
  <c r="FW580" i="33" s="1"/>
  <c r="FX580" i="33" s="1"/>
  <c r="FR580" i="33"/>
  <c r="FN580" i="33" a="1"/>
  <c r="FN580" i="33" s="1"/>
  <c r="FO580" i="33" s="1"/>
  <c r="FI580" i="33"/>
  <c r="FE580" i="33" a="1"/>
  <c r="FE580" i="33" s="1"/>
  <c r="FF580" i="33" s="1"/>
  <c r="EZ580" i="33"/>
  <c r="EV580" i="33" a="1"/>
  <c r="EV580" i="33" s="1"/>
  <c r="EW580" i="33" s="1"/>
  <c r="EQ580" i="33"/>
  <c r="EM580" i="33" a="1"/>
  <c r="EM580" i="33" s="1"/>
  <c r="EN580" i="33" s="1"/>
  <c r="EH580" i="33"/>
  <c r="ED580" i="33" a="1"/>
  <c r="ED580" i="33" s="1"/>
  <c r="EE580" i="33" s="1"/>
  <c r="DY580" i="33"/>
  <c r="DU580" i="33" a="1"/>
  <c r="DU580" i="33" s="1"/>
  <c r="DV580" i="33" s="1"/>
  <c r="DP580" i="33"/>
  <c r="DL580" i="33" a="1"/>
  <c r="DL580" i="33" s="1"/>
  <c r="DM580" i="33" s="1"/>
  <c r="DG580" i="33"/>
  <c r="DC580" i="33" a="1"/>
  <c r="DC580" i="33" s="1"/>
  <c r="DD580" i="33" s="1"/>
  <c r="CX580" i="33"/>
  <c r="CT580" i="33" a="1"/>
  <c r="CT580" i="33" s="1"/>
  <c r="CU580" i="33" s="1"/>
  <c r="CO580" i="33"/>
  <c r="CK580" i="33" a="1"/>
  <c r="CK580" i="33" s="1"/>
  <c r="CL580" i="33" s="1"/>
  <c r="CF580" i="33"/>
  <c r="CB580" i="33" a="1"/>
  <c r="CB580" i="33" s="1"/>
  <c r="CC580" i="33" s="1"/>
  <c r="BW580" i="33"/>
  <c r="BS580" i="33" a="1"/>
  <c r="BS580" i="33" s="1"/>
  <c r="BT580" i="33" s="1"/>
  <c r="BN580" i="33"/>
  <c r="BJ580" i="33" a="1"/>
  <c r="BJ580" i="33" s="1"/>
  <c r="BK580" i="33" s="1"/>
  <c r="BE580" i="33"/>
  <c r="BA580" i="33" a="1"/>
  <c r="BA580" i="33" s="1"/>
  <c r="BB580" i="33" s="1"/>
  <c r="AV580" i="33"/>
  <c r="AR580" i="33" a="1"/>
  <c r="AR580" i="33" s="1"/>
  <c r="AS580" i="33" s="1"/>
  <c r="AM580" i="33"/>
  <c r="AI580" i="33" a="1"/>
  <c r="AI580" i="33" s="1"/>
  <c r="AJ580" i="33" s="1"/>
  <c r="AD580" i="33"/>
  <c r="Z580" i="33" a="1"/>
  <c r="Z580" i="33" s="1"/>
  <c r="AA580" i="33" s="1"/>
  <c r="GA579" i="33"/>
  <c r="FW579" i="33" a="1"/>
  <c r="FW579" i="33" s="1"/>
  <c r="FX579" i="33" s="1"/>
  <c r="FR579" i="33"/>
  <c r="FN579" i="33" a="1"/>
  <c r="FN579" i="33" s="1"/>
  <c r="FO579" i="33" s="1"/>
  <c r="FI579" i="33"/>
  <c r="FE579" i="33" a="1"/>
  <c r="FE579" i="33" s="1"/>
  <c r="FF579" i="33" s="1"/>
  <c r="EZ579" i="33"/>
  <c r="EV579" i="33" a="1"/>
  <c r="EV579" i="33" s="1"/>
  <c r="EW579" i="33" s="1"/>
  <c r="EQ579" i="33"/>
  <c r="EM579" i="33" a="1"/>
  <c r="EM579" i="33" s="1"/>
  <c r="EN579" i="33" s="1"/>
  <c r="EH579" i="33"/>
  <c r="ED579" i="33" a="1"/>
  <c r="ED579" i="33" s="1"/>
  <c r="EE579" i="33" s="1"/>
  <c r="DY579" i="33"/>
  <c r="DU579" i="33" a="1"/>
  <c r="DU579" i="33" s="1"/>
  <c r="DV579" i="33" s="1"/>
  <c r="DP579" i="33"/>
  <c r="DL579" i="33" a="1"/>
  <c r="DL579" i="33" s="1"/>
  <c r="DM579" i="33" s="1"/>
  <c r="DG579" i="33"/>
  <c r="DC579" i="33" a="1"/>
  <c r="DC579" i="33" s="1"/>
  <c r="DD579" i="33" s="1"/>
  <c r="CX579" i="33"/>
  <c r="CT579" i="33" a="1"/>
  <c r="CT579" i="33" s="1"/>
  <c r="CU579" i="33" s="1"/>
  <c r="CO579" i="33"/>
  <c r="CK579" i="33" a="1"/>
  <c r="CK579" i="33" s="1"/>
  <c r="CL579" i="33" s="1"/>
  <c r="CF579" i="33"/>
  <c r="CB579" i="33" a="1"/>
  <c r="CB579" i="33" s="1"/>
  <c r="CC579" i="33" s="1"/>
  <c r="BW579" i="33"/>
  <c r="BS579" i="33" a="1"/>
  <c r="BS579" i="33" s="1"/>
  <c r="BT579" i="33" s="1"/>
  <c r="BN579" i="33"/>
  <c r="BJ579" i="33" a="1"/>
  <c r="BJ579" i="33" s="1"/>
  <c r="BK579" i="33" s="1"/>
  <c r="BE579" i="33"/>
  <c r="BA579" i="33" a="1"/>
  <c r="BA579" i="33" s="1"/>
  <c r="BB579" i="33" s="1"/>
  <c r="AV579" i="33"/>
  <c r="AR579" i="33" a="1"/>
  <c r="AR579" i="33" s="1"/>
  <c r="AS579" i="33" s="1"/>
  <c r="AM579" i="33"/>
  <c r="AI579" i="33" a="1"/>
  <c r="AI579" i="33" s="1"/>
  <c r="AJ579" i="33" s="1"/>
  <c r="AD579" i="33"/>
  <c r="Z579" i="33" a="1"/>
  <c r="Z579" i="33" s="1"/>
  <c r="AA579" i="33" s="1"/>
  <c r="GA578" i="33"/>
  <c r="FW578" i="33" a="1"/>
  <c r="FW578" i="33" s="1"/>
  <c r="FX578" i="33" s="1"/>
  <c r="FR578" i="33"/>
  <c r="FN578" i="33" a="1"/>
  <c r="FN578" i="33" s="1"/>
  <c r="FO578" i="33" s="1"/>
  <c r="FI578" i="33"/>
  <c r="FE578" i="33" a="1"/>
  <c r="FE578" i="33" s="1"/>
  <c r="FF578" i="33" s="1"/>
  <c r="EZ578" i="33"/>
  <c r="EV578" i="33" a="1"/>
  <c r="EV578" i="33" s="1"/>
  <c r="EW578" i="33" s="1"/>
  <c r="EQ578" i="33"/>
  <c r="EM578" i="33" a="1"/>
  <c r="EM578" i="33" s="1"/>
  <c r="EN578" i="33" s="1"/>
  <c r="EH578" i="33"/>
  <c r="ED578" i="33" a="1"/>
  <c r="ED578" i="33" s="1"/>
  <c r="EE578" i="33" s="1"/>
  <c r="DY578" i="33"/>
  <c r="DU578" i="33" a="1"/>
  <c r="DU578" i="33" s="1"/>
  <c r="DV578" i="33" s="1"/>
  <c r="DP578" i="33"/>
  <c r="DL578" i="33" a="1"/>
  <c r="DL578" i="33" s="1"/>
  <c r="DM578" i="33" s="1"/>
  <c r="DG578" i="33"/>
  <c r="DC578" i="33" a="1"/>
  <c r="DC578" i="33" s="1"/>
  <c r="DD578" i="33" s="1"/>
  <c r="CX578" i="33"/>
  <c r="CT578" i="33" a="1"/>
  <c r="CT578" i="33" s="1"/>
  <c r="CU578" i="33" s="1"/>
  <c r="CO578" i="33"/>
  <c r="CK578" i="33" a="1"/>
  <c r="CK578" i="33" s="1"/>
  <c r="CL578" i="33" s="1"/>
  <c r="CF578" i="33"/>
  <c r="CB578" i="33" a="1"/>
  <c r="CB578" i="33" s="1"/>
  <c r="CC578" i="33" s="1"/>
  <c r="BW578" i="33"/>
  <c r="BS578" i="33" a="1"/>
  <c r="BS578" i="33" s="1"/>
  <c r="BT578" i="33" s="1"/>
  <c r="BN578" i="33"/>
  <c r="BJ578" i="33" a="1"/>
  <c r="BJ578" i="33" s="1"/>
  <c r="BK578" i="33" s="1"/>
  <c r="BE578" i="33"/>
  <c r="BA578" i="33" a="1"/>
  <c r="BA578" i="33" s="1"/>
  <c r="BB578" i="33" s="1"/>
  <c r="AV578" i="33"/>
  <c r="AR578" i="33" a="1"/>
  <c r="AR578" i="33" s="1"/>
  <c r="AS578" i="33" s="1"/>
  <c r="AM578" i="33"/>
  <c r="AI578" i="33" a="1"/>
  <c r="AI578" i="33" s="1"/>
  <c r="AJ578" i="33" s="1"/>
  <c r="AD578" i="33"/>
  <c r="Z578" i="33" a="1"/>
  <c r="Z578" i="33" s="1"/>
  <c r="AA578" i="33" s="1"/>
  <c r="GA577" i="33"/>
  <c r="FW577" i="33" a="1"/>
  <c r="FW577" i="33" s="1"/>
  <c r="FX577" i="33" s="1"/>
  <c r="FR577" i="33"/>
  <c r="FN577" i="33" a="1"/>
  <c r="FN577" i="33" s="1"/>
  <c r="FO577" i="33" s="1"/>
  <c r="FI577" i="33"/>
  <c r="FE577" i="33" a="1"/>
  <c r="FE577" i="33" s="1"/>
  <c r="FF577" i="33" s="1"/>
  <c r="EZ577" i="33"/>
  <c r="EV577" i="33" a="1"/>
  <c r="EV577" i="33" s="1"/>
  <c r="EW577" i="33" s="1"/>
  <c r="EQ577" i="33"/>
  <c r="EM577" i="33" a="1"/>
  <c r="EM577" i="33" s="1"/>
  <c r="EN577" i="33" s="1"/>
  <c r="EH577" i="33"/>
  <c r="ED577" i="33" a="1"/>
  <c r="ED577" i="33" s="1"/>
  <c r="EE577" i="33" s="1"/>
  <c r="DY577" i="33"/>
  <c r="DU577" i="33" a="1"/>
  <c r="DU577" i="33" s="1"/>
  <c r="DV577" i="33" s="1"/>
  <c r="DP577" i="33"/>
  <c r="DL577" i="33" a="1"/>
  <c r="DL577" i="33" s="1"/>
  <c r="DM577" i="33" s="1"/>
  <c r="DG577" i="33"/>
  <c r="DC577" i="33" a="1"/>
  <c r="DC577" i="33" s="1"/>
  <c r="DD577" i="33" s="1"/>
  <c r="CX577" i="33"/>
  <c r="CT577" i="33" a="1"/>
  <c r="CT577" i="33" s="1"/>
  <c r="CU577" i="33" s="1"/>
  <c r="CO577" i="33"/>
  <c r="CK577" i="33" a="1"/>
  <c r="CK577" i="33" s="1"/>
  <c r="CL577" i="33" s="1"/>
  <c r="CF577" i="33"/>
  <c r="CB577" i="33" a="1"/>
  <c r="CB577" i="33" s="1"/>
  <c r="CC577" i="33" s="1"/>
  <c r="BW577" i="33"/>
  <c r="BS577" i="33" a="1"/>
  <c r="BS577" i="33" s="1"/>
  <c r="BT577" i="33" s="1"/>
  <c r="BN577" i="33"/>
  <c r="BJ577" i="33" a="1"/>
  <c r="BJ577" i="33" s="1"/>
  <c r="BK577" i="33" s="1"/>
  <c r="BE577" i="33"/>
  <c r="BA577" i="33" a="1"/>
  <c r="BA577" i="33" s="1"/>
  <c r="BB577" i="33" s="1"/>
  <c r="AV577" i="33"/>
  <c r="AR577" i="33" a="1"/>
  <c r="AR577" i="33" s="1"/>
  <c r="AS577" i="33" s="1"/>
  <c r="AM577" i="33"/>
  <c r="AI577" i="33" a="1"/>
  <c r="AI577" i="33" s="1"/>
  <c r="AJ577" i="33" s="1"/>
  <c r="AD577" i="33"/>
  <c r="Z577" i="33" a="1"/>
  <c r="Z577" i="33" s="1"/>
  <c r="AA577" i="33" s="1"/>
  <c r="GA576" i="33"/>
  <c r="FW576" i="33" a="1"/>
  <c r="FW576" i="33" s="1"/>
  <c r="FX576" i="33" s="1"/>
  <c r="FR576" i="33"/>
  <c r="FN576" i="33" a="1"/>
  <c r="FN576" i="33" s="1"/>
  <c r="FO576" i="33" s="1"/>
  <c r="FI576" i="33"/>
  <c r="FE576" i="33" a="1"/>
  <c r="FE576" i="33" s="1"/>
  <c r="FF576" i="33" s="1"/>
  <c r="EZ576" i="33"/>
  <c r="EV576" i="33" a="1"/>
  <c r="EV576" i="33" s="1"/>
  <c r="EW576" i="33" s="1"/>
  <c r="EQ576" i="33"/>
  <c r="EM576" i="33" a="1"/>
  <c r="EM576" i="33" s="1"/>
  <c r="EN576" i="33" s="1"/>
  <c r="EH576" i="33"/>
  <c r="ED576" i="33" a="1"/>
  <c r="ED576" i="33" s="1"/>
  <c r="EE576" i="33" s="1"/>
  <c r="DY576" i="33"/>
  <c r="DU576" i="33" a="1"/>
  <c r="DU576" i="33" s="1"/>
  <c r="DV576" i="33" s="1"/>
  <c r="DP576" i="33"/>
  <c r="DL576" i="33" a="1"/>
  <c r="DL576" i="33" s="1"/>
  <c r="DM576" i="33" s="1"/>
  <c r="DG576" i="33"/>
  <c r="DC576" i="33" a="1"/>
  <c r="DC576" i="33" s="1"/>
  <c r="DD576" i="33" s="1"/>
  <c r="CX576" i="33"/>
  <c r="CT576" i="33" a="1"/>
  <c r="CT576" i="33" s="1"/>
  <c r="CU576" i="33" s="1"/>
  <c r="CO576" i="33"/>
  <c r="CK576" i="33" a="1"/>
  <c r="CK576" i="33" s="1"/>
  <c r="CL576" i="33" s="1"/>
  <c r="CF576" i="33"/>
  <c r="CB576" i="33" a="1"/>
  <c r="CB576" i="33" s="1"/>
  <c r="CC576" i="33" s="1"/>
  <c r="BW576" i="33"/>
  <c r="BS576" i="33" a="1"/>
  <c r="BS576" i="33" s="1"/>
  <c r="BT576" i="33" s="1"/>
  <c r="BN576" i="33"/>
  <c r="BJ576" i="33" a="1"/>
  <c r="BJ576" i="33" s="1"/>
  <c r="BK576" i="33" s="1"/>
  <c r="BE576" i="33"/>
  <c r="BA576" i="33" a="1"/>
  <c r="BA576" i="33" s="1"/>
  <c r="BB576" i="33" s="1"/>
  <c r="AV576" i="33"/>
  <c r="AR576" i="33" a="1"/>
  <c r="AR576" i="33" s="1"/>
  <c r="AS576" i="33" s="1"/>
  <c r="AM576" i="33"/>
  <c r="AI576" i="33" a="1"/>
  <c r="AI576" i="33" s="1"/>
  <c r="AJ576" i="33" s="1"/>
  <c r="AD576" i="33"/>
  <c r="Z576" i="33" a="1"/>
  <c r="Z576" i="33" s="1"/>
  <c r="AA576" i="33" s="1"/>
  <c r="GA575" i="33"/>
  <c r="FW575" i="33" a="1"/>
  <c r="FW575" i="33" s="1"/>
  <c r="FX575" i="33" s="1"/>
  <c r="FR575" i="33"/>
  <c r="FN575" i="33" a="1"/>
  <c r="FN575" i="33" s="1"/>
  <c r="FO575" i="33" s="1"/>
  <c r="FI575" i="33"/>
  <c r="FE575" i="33" a="1"/>
  <c r="FE575" i="33" s="1"/>
  <c r="FF575" i="33" s="1"/>
  <c r="EZ575" i="33"/>
  <c r="EV575" i="33" a="1"/>
  <c r="EV575" i="33" s="1"/>
  <c r="EW575" i="33" s="1"/>
  <c r="EQ575" i="33"/>
  <c r="EM575" i="33" a="1"/>
  <c r="EM575" i="33" s="1"/>
  <c r="EN575" i="33" s="1"/>
  <c r="EH575" i="33"/>
  <c r="ED575" i="33" a="1"/>
  <c r="ED575" i="33" s="1"/>
  <c r="EE575" i="33" s="1"/>
  <c r="DY575" i="33"/>
  <c r="DU575" i="33" a="1"/>
  <c r="DU575" i="33" s="1"/>
  <c r="DV575" i="33" s="1"/>
  <c r="DP575" i="33"/>
  <c r="DL575" i="33" a="1"/>
  <c r="DL575" i="33" s="1"/>
  <c r="DM575" i="33" s="1"/>
  <c r="DG575" i="33"/>
  <c r="DC575" i="33" a="1"/>
  <c r="DC575" i="33" s="1"/>
  <c r="DD575" i="33" s="1"/>
  <c r="CX575" i="33"/>
  <c r="CT575" i="33" a="1"/>
  <c r="CT575" i="33" s="1"/>
  <c r="CU575" i="33" s="1"/>
  <c r="CO575" i="33"/>
  <c r="CK575" i="33" a="1"/>
  <c r="CK575" i="33" s="1"/>
  <c r="CL575" i="33" s="1"/>
  <c r="CF575" i="33"/>
  <c r="CB575" i="33" a="1"/>
  <c r="CB575" i="33" s="1"/>
  <c r="CC575" i="33" s="1"/>
  <c r="BW575" i="33"/>
  <c r="BS575" i="33" a="1"/>
  <c r="BS575" i="33" s="1"/>
  <c r="BT575" i="33" s="1"/>
  <c r="BN575" i="33"/>
  <c r="BJ575" i="33" a="1"/>
  <c r="BJ575" i="33" s="1"/>
  <c r="BK575" i="33" s="1"/>
  <c r="BE575" i="33"/>
  <c r="BA575" i="33" a="1"/>
  <c r="BA575" i="33" s="1"/>
  <c r="BB575" i="33" s="1"/>
  <c r="AV575" i="33"/>
  <c r="AR575" i="33" a="1"/>
  <c r="AR575" i="33" s="1"/>
  <c r="AS575" i="33" s="1"/>
  <c r="AM575" i="33"/>
  <c r="AI575" i="33" a="1"/>
  <c r="AI575" i="33" s="1"/>
  <c r="AJ575" i="33" s="1"/>
  <c r="AD575" i="33"/>
  <c r="Z575" i="33" a="1"/>
  <c r="Z575" i="33" s="1"/>
  <c r="AA575" i="33" s="1"/>
  <c r="GA574" i="33"/>
  <c r="FW574" i="33" a="1"/>
  <c r="FW574" i="33" s="1"/>
  <c r="FX574" i="33" s="1"/>
  <c r="FR574" i="33"/>
  <c r="FN574" i="33" a="1"/>
  <c r="FN574" i="33" s="1"/>
  <c r="FO574" i="33" s="1"/>
  <c r="FI574" i="33"/>
  <c r="FE574" i="33" a="1"/>
  <c r="FE574" i="33" s="1"/>
  <c r="FF574" i="33" s="1"/>
  <c r="EZ574" i="33"/>
  <c r="EV574" i="33" a="1"/>
  <c r="EV574" i="33" s="1"/>
  <c r="EW574" i="33" s="1"/>
  <c r="EQ574" i="33"/>
  <c r="EM574" i="33" a="1"/>
  <c r="EM574" i="33" s="1"/>
  <c r="EN574" i="33" s="1"/>
  <c r="EH574" i="33"/>
  <c r="ED574" i="33" a="1"/>
  <c r="ED574" i="33" s="1"/>
  <c r="EE574" i="33" s="1"/>
  <c r="DY574" i="33"/>
  <c r="DU574" i="33" a="1"/>
  <c r="DU574" i="33" s="1"/>
  <c r="DV574" i="33" s="1"/>
  <c r="DP574" i="33"/>
  <c r="DL574" i="33" a="1"/>
  <c r="DL574" i="33" s="1"/>
  <c r="DM574" i="33" s="1"/>
  <c r="DG574" i="33"/>
  <c r="DC574" i="33" a="1"/>
  <c r="DC574" i="33" s="1"/>
  <c r="DD574" i="33" s="1"/>
  <c r="CX574" i="33"/>
  <c r="CT574" i="33" a="1"/>
  <c r="CT574" i="33" s="1"/>
  <c r="CU574" i="33" s="1"/>
  <c r="CO574" i="33"/>
  <c r="CK574" i="33" a="1"/>
  <c r="CK574" i="33" s="1"/>
  <c r="CL574" i="33" s="1"/>
  <c r="CF574" i="33"/>
  <c r="CB574" i="33" a="1"/>
  <c r="CB574" i="33" s="1"/>
  <c r="CC574" i="33" s="1"/>
  <c r="BW574" i="33"/>
  <c r="BS574" i="33" a="1"/>
  <c r="BS574" i="33" s="1"/>
  <c r="BT574" i="33" s="1"/>
  <c r="BN574" i="33"/>
  <c r="BJ574" i="33" a="1"/>
  <c r="BJ574" i="33" s="1"/>
  <c r="BK574" i="33" s="1"/>
  <c r="BE574" i="33"/>
  <c r="BA574" i="33" a="1"/>
  <c r="BA574" i="33" s="1"/>
  <c r="BB574" i="33" s="1"/>
  <c r="AV574" i="33"/>
  <c r="AR574" i="33" a="1"/>
  <c r="AR574" i="33" s="1"/>
  <c r="AS574" i="33" s="1"/>
  <c r="AM574" i="33"/>
  <c r="AI574" i="33" a="1"/>
  <c r="AI574" i="33" s="1"/>
  <c r="AJ574" i="33" s="1"/>
  <c r="AD574" i="33"/>
  <c r="Z574" i="33" a="1"/>
  <c r="Z574" i="33" s="1"/>
  <c r="AA574" i="33" s="1"/>
  <c r="GA573" i="33"/>
  <c r="FW573" i="33" a="1"/>
  <c r="FW573" i="33" s="1"/>
  <c r="FX573" i="33" s="1"/>
  <c r="FR573" i="33"/>
  <c r="FN573" i="33" a="1"/>
  <c r="FN573" i="33" s="1"/>
  <c r="FO573" i="33" s="1"/>
  <c r="FI573" i="33"/>
  <c r="FE573" i="33" a="1"/>
  <c r="FE573" i="33" s="1"/>
  <c r="FF573" i="33" s="1"/>
  <c r="EZ573" i="33"/>
  <c r="EV573" i="33" a="1"/>
  <c r="EV573" i="33" s="1"/>
  <c r="EW573" i="33" s="1"/>
  <c r="EQ573" i="33"/>
  <c r="EM573" i="33" a="1"/>
  <c r="EM573" i="33" s="1"/>
  <c r="EN573" i="33" s="1"/>
  <c r="EH573" i="33"/>
  <c r="ED573" i="33" a="1"/>
  <c r="ED573" i="33" s="1"/>
  <c r="EE573" i="33" s="1"/>
  <c r="DY573" i="33"/>
  <c r="DU573" i="33" a="1"/>
  <c r="DU573" i="33" s="1"/>
  <c r="DV573" i="33" s="1"/>
  <c r="DP573" i="33"/>
  <c r="DL573" i="33" a="1"/>
  <c r="DL573" i="33" s="1"/>
  <c r="DM573" i="33" s="1"/>
  <c r="DG573" i="33"/>
  <c r="DC573" i="33" a="1"/>
  <c r="DC573" i="33" s="1"/>
  <c r="DD573" i="33" s="1"/>
  <c r="CX573" i="33"/>
  <c r="CT573" i="33" a="1"/>
  <c r="CT573" i="33" s="1"/>
  <c r="CU573" i="33" s="1"/>
  <c r="CO573" i="33"/>
  <c r="CK573" i="33" a="1"/>
  <c r="CK573" i="33" s="1"/>
  <c r="CL573" i="33" s="1"/>
  <c r="CF573" i="33"/>
  <c r="CB573" i="33" a="1"/>
  <c r="CB573" i="33" s="1"/>
  <c r="CC573" i="33" s="1"/>
  <c r="BW573" i="33"/>
  <c r="BS573" i="33" a="1"/>
  <c r="BS573" i="33" s="1"/>
  <c r="BT573" i="33" s="1"/>
  <c r="BN573" i="33"/>
  <c r="BJ573" i="33" a="1"/>
  <c r="BJ573" i="33" s="1"/>
  <c r="BK573" i="33" s="1"/>
  <c r="BE573" i="33"/>
  <c r="BA573" i="33" a="1"/>
  <c r="BA573" i="33" s="1"/>
  <c r="BB573" i="33" s="1"/>
  <c r="AV573" i="33"/>
  <c r="AR573" i="33" a="1"/>
  <c r="AR573" i="33" s="1"/>
  <c r="AS573" i="33" s="1"/>
  <c r="AM573" i="33"/>
  <c r="AI573" i="33" a="1"/>
  <c r="AI573" i="33" s="1"/>
  <c r="AJ573" i="33" s="1"/>
  <c r="AD573" i="33"/>
  <c r="Z573" i="33" a="1"/>
  <c r="Z573" i="33" s="1"/>
  <c r="AA573" i="33" s="1"/>
  <c r="GA572" i="33"/>
  <c r="FW572" i="33" a="1"/>
  <c r="FW572" i="33" s="1"/>
  <c r="FX572" i="33" s="1"/>
  <c r="FR572" i="33"/>
  <c r="FN572" i="33" a="1"/>
  <c r="FN572" i="33" s="1"/>
  <c r="FO572" i="33" s="1"/>
  <c r="FI572" i="33"/>
  <c r="FE572" i="33" a="1"/>
  <c r="FE572" i="33" s="1"/>
  <c r="FF572" i="33" s="1"/>
  <c r="EZ572" i="33"/>
  <c r="EV572" i="33" a="1"/>
  <c r="EV572" i="33" s="1"/>
  <c r="EW572" i="33" s="1"/>
  <c r="EQ572" i="33"/>
  <c r="EM572" i="33" a="1"/>
  <c r="EM572" i="33" s="1"/>
  <c r="EN572" i="33" s="1"/>
  <c r="EH572" i="33"/>
  <c r="ED572" i="33" a="1"/>
  <c r="ED572" i="33" s="1"/>
  <c r="EE572" i="33" s="1"/>
  <c r="DY572" i="33"/>
  <c r="DU572" i="33" a="1"/>
  <c r="DU572" i="33" s="1"/>
  <c r="DV572" i="33" s="1"/>
  <c r="DP572" i="33"/>
  <c r="DL572" i="33" a="1"/>
  <c r="DL572" i="33" s="1"/>
  <c r="DM572" i="33" s="1"/>
  <c r="DG572" i="33"/>
  <c r="DC572" i="33" a="1"/>
  <c r="DC572" i="33" s="1"/>
  <c r="DD572" i="33" s="1"/>
  <c r="CX572" i="33"/>
  <c r="CT572" i="33" a="1"/>
  <c r="CT572" i="33" s="1"/>
  <c r="CU572" i="33" s="1"/>
  <c r="CO572" i="33"/>
  <c r="CK572" i="33" a="1"/>
  <c r="CK572" i="33" s="1"/>
  <c r="CL572" i="33" s="1"/>
  <c r="CF572" i="33"/>
  <c r="CB572" i="33" a="1"/>
  <c r="CB572" i="33" s="1"/>
  <c r="CC572" i="33" s="1"/>
  <c r="BW572" i="33"/>
  <c r="BS572" i="33" a="1"/>
  <c r="BS572" i="33" s="1"/>
  <c r="BT572" i="33" s="1"/>
  <c r="BN572" i="33"/>
  <c r="BJ572" i="33" a="1"/>
  <c r="BJ572" i="33" s="1"/>
  <c r="BK572" i="33" s="1"/>
  <c r="BE572" i="33"/>
  <c r="BA572" i="33" a="1"/>
  <c r="BA572" i="33" s="1"/>
  <c r="BB572" i="33" s="1"/>
  <c r="AV572" i="33"/>
  <c r="AR572" i="33" a="1"/>
  <c r="AR572" i="33" s="1"/>
  <c r="AS572" i="33" s="1"/>
  <c r="AM572" i="33"/>
  <c r="AI572" i="33" a="1"/>
  <c r="AI572" i="33" s="1"/>
  <c r="AJ572" i="33" s="1"/>
  <c r="AD572" i="33"/>
  <c r="Z572" i="33" a="1"/>
  <c r="Z572" i="33" s="1"/>
  <c r="AA572" i="33" s="1"/>
  <c r="GA571" i="33"/>
  <c r="FW571" i="33" a="1"/>
  <c r="FW571" i="33" s="1"/>
  <c r="FX571" i="33" s="1"/>
  <c r="FR571" i="33"/>
  <c r="FN571" i="33" a="1"/>
  <c r="FN571" i="33" s="1"/>
  <c r="FO571" i="33" s="1"/>
  <c r="FI571" i="33"/>
  <c r="FE571" i="33" a="1"/>
  <c r="FE571" i="33" s="1"/>
  <c r="FF571" i="33" s="1"/>
  <c r="EZ571" i="33"/>
  <c r="EV571" i="33" a="1"/>
  <c r="EV571" i="33" s="1"/>
  <c r="EW571" i="33" s="1"/>
  <c r="EQ571" i="33"/>
  <c r="EM571" i="33" a="1"/>
  <c r="EM571" i="33" s="1"/>
  <c r="EN571" i="33" s="1"/>
  <c r="EH571" i="33"/>
  <c r="ED571" i="33" a="1"/>
  <c r="ED571" i="33" s="1"/>
  <c r="EE571" i="33" s="1"/>
  <c r="DY571" i="33"/>
  <c r="DU571" i="33" a="1"/>
  <c r="DU571" i="33" s="1"/>
  <c r="DV571" i="33" s="1"/>
  <c r="DP571" i="33"/>
  <c r="DL571" i="33" a="1"/>
  <c r="DL571" i="33" s="1"/>
  <c r="DM571" i="33" s="1"/>
  <c r="DG571" i="33"/>
  <c r="DC571" i="33" a="1"/>
  <c r="DC571" i="33" s="1"/>
  <c r="DD571" i="33" s="1"/>
  <c r="CX571" i="33"/>
  <c r="CT571" i="33" a="1"/>
  <c r="CT571" i="33" s="1"/>
  <c r="CU571" i="33" s="1"/>
  <c r="CO571" i="33"/>
  <c r="CK571" i="33" a="1"/>
  <c r="CK571" i="33" s="1"/>
  <c r="CL571" i="33" s="1"/>
  <c r="CF571" i="33"/>
  <c r="CB571" i="33" a="1"/>
  <c r="CB571" i="33" s="1"/>
  <c r="CC571" i="33" s="1"/>
  <c r="BW571" i="33"/>
  <c r="BS571" i="33" a="1"/>
  <c r="BS571" i="33" s="1"/>
  <c r="BT571" i="33" s="1"/>
  <c r="BN571" i="33"/>
  <c r="BJ571" i="33" a="1"/>
  <c r="BJ571" i="33" s="1"/>
  <c r="BK571" i="33" s="1"/>
  <c r="BE571" i="33"/>
  <c r="BA571" i="33" a="1"/>
  <c r="BA571" i="33" s="1"/>
  <c r="BB571" i="33" s="1"/>
  <c r="AV571" i="33"/>
  <c r="AR571" i="33" a="1"/>
  <c r="AR571" i="33" s="1"/>
  <c r="AS571" i="33" s="1"/>
  <c r="AM571" i="33"/>
  <c r="AI571" i="33" a="1"/>
  <c r="AI571" i="33" s="1"/>
  <c r="AJ571" i="33" s="1"/>
  <c r="AD571" i="33"/>
  <c r="Z571" i="33" a="1"/>
  <c r="Z571" i="33" s="1"/>
  <c r="AA571" i="33" s="1"/>
  <c r="GA570" i="33"/>
  <c r="FW570" i="33" a="1"/>
  <c r="FW570" i="33" s="1"/>
  <c r="FX570" i="33" s="1"/>
  <c r="FR570" i="33"/>
  <c r="FN570" i="33" a="1"/>
  <c r="FN570" i="33" s="1"/>
  <c r="FO570" i="33" s="1"/>
  <c r="FI570" i="33"/>
  <c r="FE570" i="33" a="1"/>
  <c r="FE570" i="33" s="1"/>
  <c r="FF570" i="33" s="1"/>
  <c r="EZ570" i="33"/>
  <c r="EV570" i="33" a="1"/>
  <c r="EV570" i="33" s="1"/>
  <c r="EW570" i="33" s="1"/>
  <c r="EQ570" i="33"/>
  <c r="EM570" i="33" a="1"/>
  <c r="EM570" i="33" s="1"/>
  <c r="EN570" i="33" s="1"/>
  <c r="EH570" i="33"/>
  <c r="ED570" i="33" a="1"/>
  <c r="ED570" i="33" s="1"/>
  <c r="EE570" i="33" s="1"/>
  <c r="DY570" i="33"/>
  <c r="DU570" i="33" a="1"/>
  <c r="DU570" i="33" s="1"/>
  <c r="DV570" i="33" s="1"/>
  <c r="DP570" i="33"/>
  <c r="DL570" i="33" a="1"/>
  <c r="DL570" i="33" s="1"/>
  <c r="DM570" i="33" s="1"/>
  <c r="DG570" i="33"/>
  <c r="DC570" i="33" a="1"/>
  <c r="DC570" i="33" s="1"/>
  <c r="DD570" i="33" s="1"/>
  <c r="CX570" i="33"/>
  <c r="CT570" i="33" a="1"/>
  <c r="CT570" i="33" s="1"/>
  <c r="CU570" i="33" s="1"/>
  <c r="CO570" i="33"/>
  <c r="CK570" i="33" a="1"/>
  <c r="CK570" i="33" s="1"/>
  <c r="CL570" i="33" s="1"/>
  <c r="CF570" i="33"/>
  <c r="CB570" i="33" a="1"/>
  <c r="CB570" i="33" s="1"/>
  <c r="CC570" i="33" s="1"/>
  <c r="BW570" i="33"/>
  <c r="BS570" i="33" a="1"/>
  <c r="BS570" i="33" s="1"/>
  <c r="BT570" i="33" s="1"/>
  <c r="BN570" i="33"/>
  <c r="BJ570" i="33" a="1"/>
  <c r="BJ570" i="33" s="1"/>
  <c r="BK570" i="33" s="1"/>
  <c r="BE570" i="33"/>
  <c r="BA570" i="33" a="1"/>
  <c r="BA570" i="33" s="1"/>
  <c r="BB570" i="33" s="1"/>
  <c r="AV570" i="33"/>
  <c r="AR570" i="33" a="1"/>
  <c r="AR570" i="33" s="1"/>
  <c r="AS570" i="33" s="1"/>
  <c r="AM570" i="33"/>
  <c r="AI570" i="33" a="1"/>
  <c r="AI570" i="33" s="1"/>
  <c r="AJ570" i="33" s="1"/>
  <c r="AD570" i="33"/>
  <c r="Z570" i="33" a="1"/>
  <c r="Z570" i="33" s="1"/>
  <c r="AA570" i="33" s="1"/>
  <c r="GA569" i="33"/>
  <c r="FW569" i="33" a="1"/>
  <c r="FW569" i="33" s="1"/>
  <c r="FX569" i="33" s="1"/>
  <c r="FR569" i="33"/>
  <c r="FN569" i="33" a="1"/>
  <c r="FN569" i="33" s="1"/>
  <c r="FO569" i="33" s="1"/>
  <c r="FI569" i="33"/>
  <c r="FE569" i="33" a="1"/>
  <c r="FE569" i="33" s="1"/>
  <c r="FF569" i="33" s="1"/>
  <c r="EZ569" i="33"/>
  <c r="EV569" i="33" a="1"/>
  <c r="EV569" i="33" s="1"/>
  <c r="EW569" i="33" s="1"/>
  <c r="EQ569" i="33"/>
  <c r="EM569" i="33" a="1"/>
  <c r="EM569" i="33" s="1"/>
  <c r="EN569" i="33" s="1"/>
  <c r="EH569" i="33"/>
  <c r="ED569" i="33" a="1"/>
  <c r="ED569" i="33" s="1"/>
  <c r="EE569" i="33" s="1"/>
  <c r="DY569" i="33"/>
  <c r="DU569" i="33" a="1"/>
  <c r="DU569" i="33" s="1"/>
  <c r="DV569" i="33" s="1"/>
  <c r="DP569" i="33"/>
  <c r="DL569" i="33" a="1"/>
  <c r="DL569" i="33" s="1"/>
  <c r="DM569" i="33" s="1"/>
  <c r="DG569" i="33"/>
  <c r="DC569" i="33" a="1"/>
  <c r="DC569" i="33" s="1"/>
  <c r="DD569" i="33" s="1"/>
  <c r="CX569" i="33"/>
  <c r="CT569" i="33" a="1"/>
  <c r="CT569" i="33" s="1"/>
  <c r="CU569" i="33" s="1"/>
  <c r="CO569" i="33"/>
  <c r="CK569" i="33" a="1"/>
  <c r="CK569" i="33" s="1"/>
  <c r="CL569" i="33" s="1"/>
  <c r="CF569" i="33"/>
  <c r="CB569" i="33" a="1"/>
  <c r="CB569" i="33" s="1"/>
  <c r="CC569" i="33" s="1"/>
  <c r="BW569" i="33"/>
  <c r="BS569" i="33" a="1"/>
  <c r="BS569" i="33" s="1"/>
  <c r="BT569" i="33" s="1"/>
  <c r="BN569" i="33"/>
  <c r="BJ569" i="33" a="1"/>
  <c r="BJ569" i="33" s="1"/>
  <c r="BK569" i="33" s="1"/>
  <c r="BE569" i="33"/>
  <c r="BA569" i="33" a="1"/>
  <c r="BA569" i="33" s="1"/>
  <c r="BB569" i="33" s="1"/>
  <c r="AV569" i="33"/>
  <c r="AR569" i="33" a="1"/>
  <c r="AR569" i="33" s="1"/>
  <c r="AS569" i="33" s="1"/>
  <c r="AM569" i="33"/>
  <c r="AI569" i="33" a="1"/>
  <c r="AI569" i="33" s="1"/>
  <c r="AJ569" i="33" s="1"/>
  <c r="AD569" i="33"/>
  <c r="Z569" i="33" a="1"/>
  <c r="Z569" i="33" s="1"/>
  <c r="AA569" i="33" s="1"/>
  <c r="GA568" i="33"/>
  <c r="FW568" i="33" a="1"/>
  <c r="FW568" i="33" s="1"/>
  <c r="FX568" i="33" s="1"/>
  <c r="FR568" i="33"/>
  <c r="FN568" i="33" a="1"/>
  <c r="FN568" i="33" s="1"/>
  <c r="FO568" i="33" s="1"/>
  <c r="FI568" i="33"/>
  <c r="FE568" i="33" a="1"/>
  <c r="FE568" i="33" s="1"/>
  <c r="FF568" i="33" s="1"/>
  <c r="EZ568" i="33"/>
  <c r="EV568" i="33" a="1"/>
  <c r="EV568" i="33" s="1"/>
  <c r="EW568" i="33" s="1"/>
  <c r="EQ568" i="33"/>
  <c r="EM568" i="33" a="1"/>
  <c r="EM568" i="33" s="1"/>
  <c r="EN568" i="33" s="1"/>
  <c r="EH568" i="33"/>
  <c r="ED568" i="33" a="1"/>
  <c r="ED568" i="33" s="1"/>
  <c r="EE568" i="33" s="1"/>
  <c r="DY568" i="33"/>
  <c r="DU568" i="33" a="1"/>
  <c r="DU568" i="33" s="1"/>
  <c r="DV568" i="33" s="1"/>
  <c r="DP568" i="33"/>
  <c r="DL568" i="33" a="1"/>
  <c r="DL568" i="33" s="1"/>
  <c r="DM568" i="33" s="1"/>
  <c r="DG568" i="33"/>
  <c r="DC568" i="33" a="1"/>
  <c r="DC568" i="33" s="1"/>
  <c r="DD568" i="33" s="1"/>
  <c r="CX568" i="33"/>
  <c r="CT568" i="33" a="1"/>
  <c r="CT568" i="33" s="1"/>
  <c r="CU568" i="33" s="1"/>
  <c r="CO568" i="33"/>
  <c r="CK568" i="33" a="1"/>
  <c r="CK568" i="33" s="1"/>
  <c r="CL568" i="33" s="1"/>
  <c r="CF568" i="33"/>
  <c r="CB568" i="33" a="1"/>
  <c r="CB568" i="33" s="1"/>
  <c r="CC568" i="33" s="1"/>
  <c r="BW568" i="33"/>
  <c r="BS568" i="33" a="1"/>
  <c r="BS568" i="33" s="1"/>
  <c r="BT568" i="33" s="1"/>
  <c r="BN568" i="33"/>
  <c r="BJ568" i="33" a="1"/>
  <c r="BJ568" i="33" s="1"/>
  <c r="BK568" i="33" s="1"/>
  <c r="BE568" i="33"/>
  <c r="BA568" i="33" a="1"/>
  <c r="BA568" i="33" s="1"/>
  <c r="BB568" i="33" s="1"/>
  <c r="AV568" i="33"/>
  <c r="AR568" i="33" a="1"/>
  <c r="AR568" i="33" s="1"/>
  <c r="AS568" i="33" s="1"/>
  <c r="AM568" i="33"/>
  <c r="AI568" i="33" a="1"/>
  <c r="AI568" i="33" s="1"/>
  <c r="AJ568" i="33" s="1"/>
  <c r="AD568" i="33"/>
  <c r="Z568" i="33" a="1"/>
  <c r="Z568" i="33" s="1"/>
  <c r="AA568" i="33" s="1"/>
  <c r="GA567" i="33"/>
  <c r="FW567" i="33" a="1"/>
  <c r="FW567" i="33" s="1"/>
  <c r="FX567" i="33" s="1"/>
  <c r="FR567" i="33"/>
  <c r="FN567" i="33" a="1"/>
  <c r="FN567" i="33" s="1"/>
  <c r="FO567" i="33" s="1"/>
  <c r="FI567" i="33"/>
  <c r="FE567" i="33" a="1"/>
  <c r="FE567" i="33" s="1"/>
  <c r="FF567" i="33" s="1"/>
  <c r="EZ567" i="33"/>
  <c r="EV567" i="33" a="1"/>
  <c r="EV567" i="33" s="1"/>
  <c r="EW567" i="33" s="1"/>
  <c r="EQ567" i="33"/>
  <c r="EM567" i="33" a="1"/>
  <c r="EM567" i="33" s="1"/>
  <c r="EN567" i="33" s="1"/>
  <c r="EH567" i="33"/>
  <c r="ED567" i="33" a="1"/>
  <c r="ED567" i="33" s="1"/>
  <c r="EE567" i="33" s="1"/>
  <c r="DY567" i="33"/>
  <c r="DU567" i="33" a="1"/>
  <c r="DU567" i="33" s="1"/>
  <c r="DV567" i="33" s="1"/>
  <c r="DP567" i="33"/>
  <c r="DL567" i="33" a="1"/>
  <c r="DL567" i="33" s="1"/>
  <c r="DM567" i="33" s="1"/>
  <c r="DG567" i="33"/>
  <c r="DC567" i="33" a="1"/>
  <c r="DC567" i="33" s="1"/>
  <c r="DD567" i="33" s="1"/>
  <c r="CX567" i="33"/>
  <c r="CT567" i="33" a="1"/>
  <c r="CT567" i="33" s="1"/>
  <c r="CU567" i="33" s="1"/>
  <c r="CO567" i="33"/>
  <c r="CK567" i="33" a="1"/>
  <c r="CK567" i="33" s="1"/>
  <c r="CL567" i="33" s="1"/>
  <c r="CF567" i="33"/>
  <c r="CB567" i="33" a="1"/>
  <c r="CB567" i="33" s="1"/>
  <c r="CC567" i="33" s="1"/>
  <c r="BW567" i="33"/>
  <c r="BS567" i="33" a="1"/>
  <c r="BS567" i="33" s="1"/>
  <c r="BT567" i="33" s="1"/>
  <c r="BN567" i="33"/>
  <c r="BJ567" i="33" a="1"/>
  <c r="BJ567" i="33" s="1"/>
  <c r="BK567" i="33" s="1"/>
  <c r="BE567" i="33"/>
  <c r="BA567" i="33" a="1"/>
  <c r="BA567" i="33" s="1"/>
  <c r="BB567" i="33" s="1"/>
  <c r="AV567" i="33"/>
  <c r="AR567" i="33" a="1"/>
  <c r="AR567" i="33" s="1"/>
  <c r="AS567" i="33" s="1"/>
  <c r="AM567" i="33"/>
  <c r="AI567" i="33" a="1"/>
  <c r="AI567" i="33" s="1"/>
  <c r="AJ567" i="33" s="1"/>
  <c r="AD567" i="33"/>
  <c r="Z567" i="33" a="1"/>
  <c r="Z567" i="33" s="1"/>
  <c r="AA567" i="33" s="1"/>
  <c r="GA566" i="33"/>
  <c r="FW566" i="33" a="1"/>
  <c r="FW566" i="33" s="1"/>
  <c r="FX566" i="33" s="1"/>
  <c r="FR566" i="33"/>
  <c r="FN566" i="33" a="1"/>
  <c r="FN566" i="33" s="1"/>
  <c r="FO566" i="33" s="1"/>
  <c r="FI566" i="33"/>
  <c r="FE566" i="33" a="1"/>
  <c r="FE566" i="33" s="1"/>
  <c r="FF566" i="33" s="1"/>
  <c r="EZ566" i="33"/>
  <c r="EV566" i="33" a="1"/>
  <c r="EV566" i="33" s="1"/>
  <c r="EW566" i="33" s="1"/>
  <c r="EQ566" i="33"/>
  <c r="EM566" i="33" a="1"/>
  <c r="EM566" i="33" s="1"/>
  <c r="EN566" i="33" s="1"/>
  <c r="EH566" i="33"/>
  <c r="ED566" i="33" a="1"/>
  <c r="ED566" i="33" s="1"/>
  <c r="EE566" i="33" s="1"/>
  <c r="DY566" i="33"/>
  <c r="DU566" i="33" a="1"/>
  <c r="DU566" i="33" s="1"/>
  <c r="DV566" i="33" s="1"/>
  <c r="DP566" i="33"/>
  <c r="DL566" i="33" a="1"/>
  <c r="DL566" i="33" s="1"/>
  <c r="DM566" i="33" s="1"/>
  <c r="DG566" i="33"/>
  <c r="DC566" i="33" a="1"/>
  <c r="DC566" i="33" s="1"/>
  <c r="DD566" i="33" s="1"/>
  <c r="CX566" i="33"/>
  <c r="CT566" i="33" a="1"/>
  <c r="CT566" i="33" s="1"/>
  <c r="CU566" i="33" s="1"/>
  <c r="CO566" i="33"/>
  <c r="CK566" i="33" a="1"/>
  <c r="CK566" i="33" s="1"/>
  <c r="CL566" i="33" s="1"/>
  <c r="CF566" i="33"/>
  <c r="CB566" i="33" a="1"/>
  <c r="CB566" i="33" s="1"/>
  <c r="CC566" i="33" s="1"/>
  <c r="BW566" i="33"/>
  <c r="BS566" i="33" a="1"/>
  <c r="BS566" i="33" s="1"/>
  <c r="BT566" i="33" s="1"/>
  <c r="BN566" i="33"/>
  <c r="BJ566" i="33" a="1"/>
  <c r="BJ566" i="33" s="1"/>
  <c r="BK566" i="33" s="1"/>
  <c r="BE566" i="33"/>
  <c r="BA566" i="33" a="1"/>
  <c r="BA566" i="33" s="1"/>
  <c r="BB566" i="33" s="1"/>
  <c r="AV566" i="33"/>
  <c r="AR566" i="33" a="1"/>
  <c r="AR566" i="33" s="1"/>
  <c r="AS566" i="33" s="1"/>
  <c r="AM566" i="33"/>
  <c r="AI566" i="33" a="1"/>
  <c r="AI566" i="33" s="1"/>
  <c r="AJ566" i="33" s="1"/>
  <c r="AD566" i="33"/>
  <c r="Z566" i="33" a="1"/>
  <c r="Z566" i="33" s="1"/>
  <c r="AA566" i="33" s="1"/>
  <c r="GA565" i="33"/>
  <c r="FW565" i="33" a="1"/>
  <c r="FW565" i="33" s="1"/>
  <c r="FX565" i="33" s="1"/>
  <c r="FR565" i="33"/>
  <c r="FN565" i="33" a="1"/>
  <c r="FN565" i="33" s="1"/>
  <c r="FO565" i="33" s="1"/>
  <c r="FI565" i="33"/>
  <c r="FE565" i="33" a="1"/>
  <c r="FE565" i="33" s="1"/>
  <c r="FF565" i="33" s="1"/>
  <c r="EZ565" i="33"/>
  <c r="EV565" i="33" a="1"/>
  <c r="EV565" i="33" s="1"/>
  <c r="EW565" i="33" s="1"/>
  <c r="EQ565" i="33"/>
  <c r="EM565" i="33" a="1"/>
  <c r="EM565" i="33" s="1"/>
  <c r="EN565" i="33" s="1"/>
  <c r="EH565" i="33"/>
  <c r="ED565" i="33" a="1"/>
  <c r="ED565" i="33" s="1"/>
  <c r="EE565" i="33" s="1"/>
  <c r="DY565" i="33"/>
  <c r="DU565" i="33" a="1"/>
  <c r="DU565" i="33" s="1"/>
  <c r="DV565" i="33" s="1"/>
  <c r="DP565" i="33"/>
  <c r="DL565" i="33" a="1"/>
  <c r="DL565" i="33" s="1"/>
  <c r="DM565" i="33" s="1"/>
  <c r="DG565" i="33"/>
  <c r="DC565" i="33" a="1"/>
  <c r="DC565" i="33" s="1"/>
  <c r="DD565" i="33" s="1"/>
  <c r="CX565" i="33"/>
  <c r="CT565" i="33" a="1"/>
  <c r="CT565" i="33" s="1"/>
  <c r="CU565" i="33" s="1"/>
  <c r="CO565" i="33"/>
  <c r="CK565" i="33" a="1"/>
  <c r="CK565" i="33" s="1"/>
  <c r="CL565" i="33" s="1"/>
  <c r="CF565" i="33"/>
  <c r="CB565" i="33" a="1"/>
  <c r="CB565" i="33" s="1"/>
  <c r="CC565" i="33" s="1"/>
  <c r="BW565" i="33"/>
  <c r="BS565" i="33" a="1"/>
  <c r="BS565" i="33" s="1"/>
  <c r="BT565" i="33" s="1"/>
  <c r="BN565" i="33"/>
  <c r="BJ565" i="33" a="1"/>
  <c r="BJ565" i="33" s="1"/>
  <c r="BK565" i="33" s="1"/>
  <c r="BE565" i="33"/>
  <c r="BA565" i="33" a="1"/>
  <c r="BA565" i="33" s="1"/>
  <c r="BB565" i="33" s="1"/>
  <c r="AV565" i="33"/>
  <c r="AR565" i="33" a="1"/>
  <c r="AR565" i="33" s="1"/>
  <c r="AS565" i="33" s="1"/>
  <c r="AM565" i="33"/>
  <c r="AI565" i="33" a="1"/>
  <c r="AI565" i="33" s="1"/>
  <c r="AJ565" i="33" s="1"/>
  <c r="AD565" i="33"/>
  <c r="Z565" i="33" a="1"/>
  <c r="Z565" i="33" s="1"/>
  <c r="AA565" i="33" s="1"/>
  <c r="GA564" i="33"/>
  <c r="FW564" i="33" a="1"/>
  <c r="FW564" i="33" s="1"/>
  <c r="FX564" i="33" s="1"/>
  <c r="FR564" i="33"/>
  <c r="FN564" i="33" a="1"/>
  <c r="FN564" i="33" s="1"/>
  <c r="FO564" i="33" s="1"/>
  <c r="FI564" i="33"/>
  <c r="FE564" i="33" a="1"/>
  <c r="FE564" i="33" s="1"/>
  <c r="FF564" i="33" s="1"/>
  <c r="EZ564" i="33"/>
  <c r="EV564" i="33" a="1"/>
  <c r="EV564" i="33" s="1"/>
  <c r="EW564" i="33" s="1"/>
  <c r="EQ564" i="33"/>
  <c r="EM564" i="33" a="1"/>
  <c r="EM564" i="33" s="1"/>
  <c r="EN564" i="33" s="1"/>
  <c r="EH564" i="33"/>
  <c r="ED564" i="33" a="1"/>
  <c r="ED564" i="33" s="1"/>
  <c r="EE564" i="33" s="1"/>
  <c r="DY564" i="33"/>
  <c r="DU564" i="33" a="1"/>
  <c r="DU564" i="33" s="1"/>
  <c r="DV564" i="33" s="1"/>
  <c r="DP564" i="33"/>
  <c r="DL564" i="33"/>
  <c r="DM564" i="33" s="1"/>
  <c r="DL564" i="33" a="1"/>
  <c r="DG564" i="33"/>
  <c r="DC564" i="33" a="1"/>
  <c r="DC564" i="33" s="1"/>
  <c r="DD564" i="33" s="1"/>
  <c r="CX564" i="33"/>
  <c r="CT564" i="33" a="1"/>
  <c r="CT564" i="33" s="1"/>
  <c r="CU564" i="33" s="1"/>
  <c r="CO564" i="33"/>
  <c r="CK564" i="33" a="1"/>
  <c r="CK564" i="33" s="1"/>
  <c r="CL564" i="33" s="1"/>
  <c r="CF564" i="33"/>
  <c r="CB564" i="33" a="1"/>
  <c r="CB564" i="33" s="1"/>
  <c r="CC564" i="33" s="1"/>
  <c r="BW564" i="33"/>
  <c r="BS564" i="33" a="1"/>
  <c r="BS564" i="33" s="1"/>
  <c r="BT564" i="33" s="1"/>
  <c r="BN564" i="33"/>
  <c r="BJ564" i="33" a="1"/>
  <c r="BJ564" i="33" s="1"/>
  <c r="BK564" i="33" s="1"/>
  <c r="BE564" i="33"/>
  <c r="BA564" i="33" a="1"/>
  <c r="BA564" i="33" s="1"/>
  <c r="BB564" i="33" s="1"/>
  <c r="AV564" i="33"/>
  <c r="AR564" i="33" a="1"/>
  <c r="AR564" i="33" s="1"/>
  <c r="AS564" i="33" s="1"/>
  <c r="AM564" i="33"/>
  <c r="AI564" i="33" a="1"/>
  <c r="AI564" i="33" s="1"/>
  <c r="AJ564" i="33" s="1"/>
  <c r="AD564" i="33"/>
  <c r="Z564" i="33" a="1"/>
  <c r="Z564" i="33" s="1"/>
  <c r="AA564" i="33" s="1"/>
  <c r="GA563" i="33"/>
  <c r="FW563" i="33" a="1"/>
  <c r="FW563" i="33" s="1"/>
  <c r="FX563" i="33" s="1"/>
  <c r="FR563" i="33"/>
  <c r="FN563" i="33" a="1"/>
  <c r="FN563" i="33" s="1"/>
  <c r="FO563" i="33" s="1"/>
  <c r="FI563" i="33"/>
  <c r="FE563" i="33" a="1"/>
  <c r="FE563" i="33" s="1"/>
  <c r="FF563" i="33" s="1"/>
  <c r="EZ563" i="33"/>
  <c r="EV563" i="33" a="1"/>
  <c r="EV563" i="33" s="1"/>
  <c r="EW563" i="33" s="1"/>
  <c r="EQ563" i="33"/>
  <c r="EM563" i="33" a="1"/>
  <c r="EM563" i="33" s="1"/>
  <c r="EN563" i="33" s="1"/>
  <c r="EH563" i="33"/>
  <c r="ED563" i="33" a="1"/>
  <c r="ED563" i="33" s="1"/>
  <c r="EE563" i="33" s="1"/>
  <c r="DY563" i="33"/>
  <c r="DU563" i="33" a="1"/>
  <c r="DU563" i="33" s="1"/>
  <c r="DV563" i="33" s="1"/>
  <c r="DP563" i="33"/>
  <c r="DL563" i="33" a="1"/>
  <c r="DL563" i="33" s="1"/>
  <c r="DM563" i="33" s="1"/>
  <c r="DG563" i="33"/>
  <c r="DC563" i="33" a="1"/>
  <c r="DC563" i="33" s="1"/>
  <c r="DD563" i="33" s="1"/>
  <c r="CX563" i="33"/>
  <c r="CT563" i="33" a="1"/>
  <c r="CT563" i="33" s="1"/>
  <c r="CU563" i="33" s="1"/>
  <c r="CO563" i="33"/>
  <c r="CK563" i="33" a="1"/>
  <c r="CK563" i="33" s="1"/>
  <c r="CL563" i="33" s="1"/>
  <c r="CF563" i="33"/>
  <c r="CB563" i="33" a="1"/>
  <c r="CB563" i="33" s="1"/>
  <c r="CC563" i="33" s="1"/>
  <c r="BW563" i="33"/>
  <c r="BS563" i="33" a="1"/>
  <c r="BS563" i="33" s="1"/>
  <c r="BT563" i="33" s="1"/>
  <c r="BN563" i="33"/>
  <c r="BJ563" i="33" a="1"/>
  <c r="BJ563" i="33" s="1"/>
  <c r="BK563" i="33" s="1"/>
  <c r="BE563" i="33"/>
  <c r="BA563" i="33" a="1"/>
  <c r="BA563" i="33" s="1"/>
  <c r="BB563" i="33" s="1"/>
  <c r="AV563" i="33"/>
  <c r="AR563" i="33" a="1"/>
  <c r="AR563" i="33" s="1"/>
  <c r="AS563" i="33" s="1"/>
  <c r="AM563" i="33"/>
  <c r="AI563" i="33" a="1"/>
  <c r="AI563" i="33" s="1"/>
  <c r="AJ563" i="33" s="1"/>
  <c r="AD563" i="33"/>
  <c r="Z563" i="33" a="1"/>
  <c r="Z563" i="33" s="1"/>
  <c r="AA563" i="33" s="1"/>
  <c r="GA562" i="33"/>
  <c r="FW562" i="33" a="1"/>
  <c r="FW562" i="33" s="1"/>
  <c r="FX562" i="33" s="1"/>
  <c r="FR562" i="33"/>
  <c r="FN562" i="33" a="1"/>
  <c r="FN562" i="33" s="1"/>
  <c r="FO562" i="33" s="1"/>
  <c r="FI562" i="33"/>
  <c r="FE562" i="33" a="1"/>
  <c r="FE562" i="33" s="1"/>
  <c r="FF562" i="33" s="1"/>
  <c r="EZ562" i="33"/>
  <c r="EV562" i="33" a="1"/>
  <c r="EV562" i="33" s="1"/>
  <c r="EW562" i="33" s="1"/>
  <c r="EQ562" i="33"/>
  <c r="EM562" i="33" a="1"/>
  <c r="EM562" i="33" s="1"/>
  <c r="EN562" i="33" s="1"/>
  <c r="EH562" i="33"/>
  <c r="ED562" i="33" a="1"/>
  <c r="ED562" i="33" s="1"/>
  <c r="EE562" i="33" s="1"/>
  <c r="DY562" i="33"/>
  <c r="DU562" i="33" a="1"/>
  <c r="DU562" i="33" s="1"/>
  <c r="DV562" i="33" s="1"/>
  <c r="DP562" i="33"/>
  <c r="DL562" i="33" a="1"/>
  <c r="DL562" i="33" s="1"/>
  <c r="DM562" i="33" s="1"/>
  <c r="DG562" i="33"/>
  <c r="DC562" i="33" a="1"/>
  <c r="DC562" i="33" s="1"/>
  <c r="DD562" i="33" s="1"/>
  <c r="CX562" i="33"/>
  <c r="CT562" i="33" a="1"/>
  <c r="CT562" i="33" s="1"/>
  <c r="CU562" i="33" s="1"/>
  <c r="CO562" i="33"/>
  <c r="CK562" i="33" a="1"/>
  <c r="CK562" i="33" s="1"/>
  <c r="CL562" i="33" s="1"/>
  <c r="CF562" i="33"/>
  <c r="CB562" i="33" a="1"/>
  <c r="CB562" i="33" s="1"/>
  <c r="CC562" i="33" s="1"/>
  <c r="BW562" i="33"/>
  <c r="BS562" i="33" a="1"/>
  <c r="BS562" i="33" s="1"/>
  <c r="BT562" i="33" s="1"/>
  <c r="BN562" i="33"/>
  <c r="BJ562" i="33" a="1"/>
  <c r="BJ562" i="33" s="1"/>
  <c r="BK562" i="33" s="1"/>
  <c r="BE562" i="33"/>
  <c r="BA562" i="33" a="1"/>
  <c r="BA562" i="33" s="1"/>
  <c r="BB562" i="33" s="1"/>
  <c r="AV562" i="33"/>
  <c r="AR562" i="33" a="1"/>
  <c r="AR562" i="33" s="1"/>
  <c r="AS562" i="33" s="1"/>
  <c r="AM562" i="33"/>
  <c r="AI562" i="33" a="1"/>
  <c r="AI562" i="33" s="1"/>
  <c r="AJ562" i="33" s="1"/>
  <c r="AD562" i="33"/>
  <c r="Z562" i="33" a="1"/>
  <c r="Z562" i="33" s="1"/>
  <c r="AA562" i="33" s="1"/>
  <c r="GA561" i="33"/>
  <c r="FW561" i="33" a="1"/>
  <c r="FW561" i="33" s="1"/>
  <c r="FX561" i="33" s="1"/>
  <c r="FR561" i="33"/>
  <c r="FN561" i="33" a="1"/>
  <c r="FN561" i="33" s="1"/>
  <c r="FO561" i="33" s="1"/>
  <c r="FI561" i="33"/>
  <c r="FE561" i="33" a="1"/>
  <c r="FE561" i="33" s="1"/>
  <c r="FF561" i="33" s="1"/>
  <c r="EZ561" i="33"/>
  <c r="EV561" i="33" a="1"/>
  <c r="EV561" i="33" s="1"/>
  <c r="EW561" i="33" s="1"/>
  <c r="EQ561" i="33"/>
  <c r="EM561" i="33" a="1"/>
  <c r="EM561" i="33" s="1"/>
  <c r="EN561" i="33" s="1"/>
  <c r="EH561" i="33"/>
  <c r="ED561" i="33" a="1"/>
  <c r="ED561" i="33" s="1"/>
  <c r="EE561" i="33" s="1"/>
  <c r="DY561" i="33"/>
  <c r="DU561" i="33" a="1"/>
  <c r="DU561" i="33" s="1"/>
  <c r="DV561" i="33" s="1"/>
  <c r="DP561" i="33"/>
  <c r="DL561" i="33" a="1"/>
  <c r="DL561" i="33" s="1"/>
  <c r="DM561" i="33" s="1"/>
  <c r="DG561" i="33"/>
  <c r="DC561" i="33" a="1"/>
  <c r="DC561" i="33" s="1"/>
  <c r="DD561" i="33" s="1"/>
  <c r="CX561" i="33"/>
  <c r="CT561" i="33" a="1"/>
  <c r="CT561" i="33" s="1"/>
  <c r="CU561" i="33" s="1"/>
  <c r="CO561" i="33"/>
  <c r="CK561" i="33" a="1"/>
  <c r="CK561" i="33" s="1"/>
  <c r="CL561" i="33" s="1"/>
  <c r="CF561" i="33"/>
  <c r="CB561" i="33" a="1"/>
  <c r="CB561" i="33" s="1"/>
  <c r="CC561" i="33" s="1"/>
  <c r="BW561" i="33"/>
  <c r="BS561" i="33" a="1"/>
  <c r="BS561" i="33" s="1"/>
  <c r="BT561" i="33" s="1"/>
  <c r="BN561" i="33"/>
  <c r="BJ561" i="33" a="1"/>
  <c r="BJ561" i="33" s="1"/>
  <c r="BK561" i="33" s="1"/>
  <c r="BE561" i="33"/>
  <c r="BA561" i="33" a="1"/>
  <c r="BA561" i="33" s="1"/>
  <c r="BB561" i="33" s="1"/>
  <c r="AV561" i="33"/>
  <c r="AR561" i="33" a="1"/>
  <c r="AR561" i="33" s="1"/>
  <c r="AS561" i="33" s="1"/>
  <c r="AM561" i="33"/>
  <c r="AI561" i="33" a="1"/>
  <c r="AI561" i="33" s="1"/>
  <c r="AJ561" i="33" s="1"/>
  <c r="AD561" i="33"/>
  <c r="Z561" i="33" a="1"/>
  <c r="Z561" i="33" s="1"/>
  <c r="AA561" i="33" s="1"/>
  <c r="GA560" i="33"/>
  <c r="FW560" i="33" a="1"/>
  <c r="FW560" i="33" s="1"/>
  <c r="FX560" i="33" s="1"/>
  <c r="FR560" i="33"/>
  <c r="FN560" i="33" a="1"/>
  <c r="FN560" i="33" s="1"/>
  <c r="FO560" i="33" s="1"/>
  <c r="FI560" i="33"/>
  <c r="FE560" i="33" a="1"/>
  <c r="FE560" i="33" s="1"/>
  <c r="FF560" i="33" s="1"/>
  <c r="EZ560" i="33"/>
  <c r="EV560" i="33" a="1"/>
  <c r="EV560" i="33" s="1"/>
  <c r="EW560" i="33" s="1"/>
  <c r="EQ560" i="33"/>
  <c r="EM560" i="33" a="1"/>
  <c r="EM560" i="33" s="1"/>
  <c r="EN560" i="33" s="1"/>
  <c r="EH560" i="33"/>
  <c r="ED560" i="33" a="1"/>
  <c r="ED560" i="33" s="1"/>
  <c r="EE560" i="33" s="1"/>
  <c r="DY560" i="33"/>
  <c r="DU560" i="33" a="1"/>
  <c r="DU560" i="33" s="1"/>
  <c r="DV560" i="33" s="1"/>
  <c r="DP560" i="33"/>
  <c r="DL560" i="33" a="1"/>
  <c r="DL560" i="33" s="1"/>
  <c r="DM560" i="33" s="1"/>
  <c r="DG560" i="33"/>
  <c r="DC560" i="33" a="1"/>
  <c r="DC560" i="33" s="1"/>
  <c r="DD560" i="33" s="1"/>
  <c r="CX560" i="33"/>
  <c r="CT560" i="33" a="1"/>
  <c r="CT560" i="33" s="1"/>
  <c r="CU560" i="33" s="1"/>
  <c r="CO560" i="33"/>
  <c r="CK560" i="33" a="1"/>
  <c r="CK560" i="33" s="1"/>
  <c r="CL560" i="33" s="1"/>
  <c r="CF560" i="33"/>
  <c r="CB560" i="33" a="1"/>
  <c r="CB560" i="33" s="1"/>
  <c r="CC560" i="33" s="1"/>
  <c r="BW560" i="33"/>
  <c r="BS560" i="33" a="1"/>
  <c r="BS560" i="33" s="1"/>
  <c r="BT560" i="33" s="1"/>
  <c r="BN560" i="33"/>
  <c r="BJ560" i="33" a="1"/>
  <c r="BJ560" i="33" s="1"/>
  <c r="BK560" i="33" s="1"/>
  <c r="BE560" i="33"/>
  <c r="BA560" i="33" a="1"/>
  <c r="BA560" i="33" s="1"/>
  <c r="BB560" i="33" s="1"/>
  <c r="AV560" i="33"/>
  <c r="AR560" i="33" a="1"/>
  <c r="AR560" i="33" s="1"/>
  <c r="AS560" i="33" s="1"/>
  <c r="AM560" i="33"/>
  <c r="AI560" i="33" a="1"/>
  <c r="AI560" i="33" s="1"/>
  <c r="AJ560" i="33" s="1"/>
  <c r="AD560" i="33"/>
  <c r="Z560" i="33" a="1"/>
  <c r="Z560" i="33" s="1"/>
  <c r="AA560" i="33" s="1"/>
  <c r="GA559" i="33"/>
  <c r="FW559" i="33" a="1"/>
  <c r="FW559" i="33" s="1"/>
  <c r="FX559" i="33" s="1"/>
  <c r="FR559" i="33"/>
  <c r="FN559" i="33" a="1"/>
  <c r="FN559" i="33" s="1"/>
  <c r="FO559" i="33" s="1"/>
  <c r="FI559" i="33"/>
  <c r="FE559" i="33" a="1"/>
  <c r="FE559" i="33" s="1"/>
  <c r="FF559" i="33" s="1"/>
  <c r="EZ559" i="33"/>
  <c r="EV559" i="33" a="1"/>
  <c r="EV559" i="33" s="1"/>
  <c r="EW559" i="33" s="1"/>
  <c r="EQ559" i="33"/>
  <c r="EM559" i="33" a="1"/>
  <c r="EM559" i="33" s="1"/>
  <c r="EN559" i="33" s="1"/>
  <c r="EH559" i="33"/>
  <c r="ED559" i="33" a="1"/>
  <c r="ED559" i="33" s="1"/>
  <c r="EE559" i="33" s="1"/>
  <c r="DY559" i="33"/>
  <c r="DU559" i="33" a="1"/>
  <c r="DU559" i="33" s="1"/>
  <c r="DV559" i="33" s="1"/>
  <c r="DP559" i="33"/>
  <c r="DL559" i="33" a="1"/>
  <c r="DL559" i="33" s="1"/>
  <c r="DM559" i="33" s="1"/>
  <c r="DG559" i="33"/>
  <c r="DC559" i="33" a="1"/>
  <c r="DC559" i="33" s="1"/>
  <c r="DD559" i="33" s="1"/>
  <c r="CX559" i="33"/>
  <c r="CT559" i="33" a="1"/>
  <c r="CT559" i="33" s="1"/>
  <c r="CU559" i="33" s="1"/>
  <c r="CO559" i="33"/>
  <c r="CK559" i="33" a="1"/>
  <c r="CK559" i="33" s="1"/>
  <c r="CL559" i="33" s="1"/>
  <c r="CF559" i="33"/>
  <c r="CB559" i="33" a="1"/>
  <c r="CB559" i="33" s="1"/>
  <c r="CC559" i="33" s="1"/>
  <c r="BW559" i="33"/>
  <c r="BS559" i="33" a="1"/>
  <c r="BS559" i="33" s="1"/>
  <c r="BT559" i="33" s="1"/>
  <c r="BN559" i="33"/>
  <c r="BJ559" i="33" a="1"/>
  <c r="BJ559" i="33" s="1"/>
  <c r="BK559" i="33" s="1"/>
  <c r="BE559" i="33"/>
  <c r="BA559" i="33" a="1"/>
  <c r="BA559" i="33" s="1"/>
  <c r="BB559" i="33" s="1"/>
  <c r="AV559" i="33"/>
  <c r="AR559" i="33" a="1"/>
  <c r="AR559" i="33" s="1"/>
  <c r="AS559" i="33" s="1"/>
  <c r="AM559" i="33"/>
  <c r="AI559" i="33" a="1"/>
  <c r="AI559" i="33" s="1"/>
  <c r="AJ559" i="33" s="1"/>
  <c r="AD559" i="33"/>
  <c r="Z559" i="33" a="1"/>
  <c r="Z559" i="33" s="1"/>
  <c r="AA559" i="33" s="1"/>
  <c r="GA558" i="33"/>
  <c r="FW558" i="33" a="1"/>
  <c r="FW558" i="33" s="1"/>
  <c r="FX558" i="33" s="1"/>
  <c r="FR558" i="33"/>
  <c r="FN558" i="33" a="1"/>
  <c r="FN558" i="33" s="1"/>
  <c r="FO558" i="33" s="1"/>
  <c r="FI558" i="33"/>
  <c r="FE558" i="33" a="1"/>
  <c r="FE558" i="33" s="1"/>
  <c r="FF558" i="33" s="1"/>
  <c r="EZ558" i="33"/>
  <c r="EV558" i="33" a="1"/>
  <c r="EV558" i="33" s="1"/>
  <c r="EW558" i="33" s="1"/>
  <c r="EQ558" i="33"/>
  <c r="EM558" i="33" a="1"/>
  <c r="EM558" i="33" s="1"/>
  <c r="EN558" i="33" s="1"/>
  <c r="EH558" i="33"/>
  <c r="ED558" i="33" a="1"/>
  <c r="ED558" i="33" s="1"/>
  <c r="EE558" i="33" s="1"/>
  <c r="DY558" i="33"/>
  <c r="DU558" i="33" a="1"/>
  <c r="DU558" i="33" s="1"/>
  <c r="DV558" i="33" s="1"/>
  <c r="DP558" i="33"/>
  <c r="DL558" i="33" a="1"/>
  <c r="DL558" i="33" s="1"/>
  <c r="DM558" i="33" s="1"/>
  <c r="DG558" i="33"/>
  <c r="DC558" i="33" a="1"/>
  <c r="DC558" i="33" s="1"/>
  <c r="DD558" i="33" s="1"/>
  <c r="CX558" i="33"/>
  <c r="CT558" i="33" a="1"/>
  <c r="CT558" i="33" s="1"/>
  <c r="CU558" i="33" s="1"/>
  <c r="CO558" i="33"/>
  <c r="CK558" i="33" a="1"/>
  <c r="CK558" i="33" s="1"/>
  <c r="CL558" i="33" s="1"/>
  <c r="CF558" i="33"/>
  <c r="CB558" i="33" a="1"/>
  <c r="CB558" i="33" s="1"/>
  <c r="CC558" i="33" s="1"/>
  <c r="BW558" i="33"/>
  <c r="BS558" i="33" a="1"/>
  <c r="BS558" i="33" s="1"/>
  <c r="BT558" i="33" s="1"/>
  <c r="BN558" i="33"/>
  <c r="BJ558" i="33" a="1"/>
  <c r="BJ558" i="33" s="1"/>
  <c r="BK558" i="33" s="1"/>
  <c r="BE558" i="33"/>
  <c r="BA558" i="33" a="1"/>
  <c r="BA558" i="33" s="1"/>
  <c r="BB558" i="33" s="1"/>
  <c r="AV558" i="33"/>
  <c r="AR558" i="33" a="1"/>
  <c r="AR558" i="33" s="1"/>
  <c r="AS558" i="33" s="1"/>
  <c r="AM558" i="33"/>
  <c r="AI558" i="33" a="1"/>
  <c r="AI558" i="33" s="1"/>
  <c r="AJ558" i="33" s="1"/>
  <c r="AD558" i="33"/>
  <c r="Z558" i="33" a="1"/>
  <c r="Z558" i="33" s="1"/>
  <c r="AA558" i="33" s="1"/>
  <c r="GA557" i="33"/>
  <c r="FW557" i="33" a="1"/>
  <c r="FW557" i="33" s="1"/>
  <c r="FX557" i="33" s="1"/>
  <c r="FR557" i="33"/>
  <c r="FN557" i="33" a="1"/>
  <c r="FN557" i="33" s="1"/>
  <c r="FO557" i="33" s="1"/>
  <c r="FI557" i="33"/>
  <c r="FE557" i="33" a="1"/>
  <c r="FE557" i="33" s="1"/>
  <c r="FF557" i="33" s="1"/>
  <c r="EZ557" i="33"/>
  <c r="EV557" i="33" a="1"/>
  <c r="EV557" i="33" s="1"/>
  <c r="EW557" i="33" s="1"/>
  <c r="EQ557" i="33"/>
  <c r="EM557" i="33" a="1"/>
  <c r="EM557" i="33" s="1"/>
  <c r="EN557" i="33" s="1"/>
  <c r="EH557" i="33"/>
  <c r="ED557" i="33" a="1"/>
  <c r="ED557" i="33" s="1"/>
  <c r="EE557" i="33" s="1"/>
  <c r="DY557" i="33"/>
  <c r="DU557" i="33" a="1"/>
  <c r="DU557" i="33" s="1"/>
  <c r="DV557" i="33" s="1"/>
  <c r="DP557" i="33"/>
  <c r="DL557" i="33" a="1"/>
  <c r="DL557" i="33" s="1"/>
  <c r="DM557" i="33" s="1"/>
  <c r="DG557" i="33"/>
  <c r="DC557" i="33" a="1"/>
  <c r="DC557" i="33" s="1"/>
  <c r="DD557" i="33" s="1"/>
  <c r="CX557" i="33"/>
  <c r="CT557" i="33" a="1"/>
  <c r="CT557" i="33" s="1"/>
  <c r="CU557" i="33" s="1"/>
  <c r="CO557" i="33"/>
  <c r="CK557" i="33" a="1"/>
  <c r="CK557" i="33" s="1"/>
  <c r="CL557" i="33" s="1"/>
  <c r="CF557" i="33"/>
  <c r="CB557" i="33" a="1"/>
  <c r="CB557" i="33" s="1"/>
  <c r="CC557" i="33" s="1"/>
  <c r="BW557" i="33"/>
  <c r="BS557" i="33" a="1"/>
  <c r="BS557" i="33" s="1"/>
  <c r="BT557" i="33" s="1"/>
  <c r="BN557" i="33"/>
  <c r="BJ557" i="33" a="1"/>
  <c r="BJ557" i="33" s="1"/>
  <c r="BK557" i="33" s="1"/>
  <c r="BE557" i="33"/>
  <c r="BA557" i="33" a="1"/>
  <c r="BA557" i="33" s="1"/>
  <c r="BB557" i="33" s="1"/>
  <c r="AV557" i="33"/>
  <c r="AR557" i="33" a="1"/>
  <c r="AR557" i="33" s="1"/>
  <c r="AS557" i="33" s="1"/>
  <c r="AM557" i="33"/>
  <c r="AI557" i="33" a="1"/>
  <c r="AI557" i="33" s="1"/>
  <c r="AJ557" i="33" s="1"/>
  <c r="AD557" i="33"/>
  <c r="Z557" i="33" a="1"/>
  <c r="Z557" i="33" s="1"/>
  <c r="AA557" i="33" s="1"/>
  <c r="GA556" i="33"/>
  <c r="FW556" i="33" a="1"/>
  <c r="FW556" i="33" s="1"/>
  <c r="FX556" i="33" s="1"/>
  <c r="FR556" i="33"/>
  <c r="FN556" i="33" a="1"/>
  <c r="FN556" i="33" s="1"/>
  <c r="FO556" i="33" s="1"/>
  <c r="FI556" i="33"/>
  <c r="FE556" i="33" a="1"/>
  <c r="FE556" i="33" s="1"/>
  <c r="FF556" i="33" s="1"/>
  <c r="EZ556" i="33"/>
  <c r="EV556" i="33" a="1"/>
  <c r="EV556" i="33" s="1"/>
  <c r="EW556" i="33" s="1"/>
  <c r="EQ556" i="33"/>
  <c r="EM556" i="33" a="1"/>
  <c r="EM556" i="33" s="1"/>
  <c r="EN556" i="33" s="1"/>
  <c r="EH556" i="33"/>
  <c r="ED556" i="33" a="1"/>
  <c r="ED556" i="33" s="1"/>
  <c r="EE556" i="33" s="1"/>
  <c r="DY556" i="33"/>
  <c r="DU556" i="33" a="1"/>
  <c r="DU556" i="33" s="1"/>
  <c r="DV556" i="33" s="1"/>
  <c r="DP556" i="33"/>
  <c r="DL556" i="33" a="1"/>
  <c r="DL556" i="33" s="1"/>
  <c r="DM556" i="33" s="1"/>
  <c r="DG556" i="33"/>
  <c r="DC556" i="33" a="1"/>
  <c r="DC556" i="33" s="1"/>
  <c r="DD556" i="33" s="1"/>
  <c r="CX556" i="33"/>
  <c r="CT556" i="33" a="1"/>
  <c r="CT556" i="33" s="1"/>
  <c r="CU556" i="33" s="1"/>
  <c r="CO556" i="33"/>
  <c r="CK556" i="33" a="1"/>
  <c r="CK556" i="33" s="1"/>
  <c r="CL556" i="33" s="1"/>
  <c r="CF556" i="33"/>
  <c r="CB556" i="33" a="1"/>
  <c r="CB556" i="33" s="1"/>
  <c r="CC556" i="33" s="1"/>
  <c r="BW556" i="33"/>
  <c r="BS556" i="33" a="1"/>
  <c r="BS556" i="33" s="1"/>
  <c r="BT556" i="33" s="1"/>
  <c r="BN556" i="33"/>
  <c r="BJ556" i="33" a="1"/>
  <c r="BJ556" i="33" s="1"/>
  <c r="BK556" i="33" s="1"/>
  <c r="BE556" i="33"/>
  <c r="BA556" i="33" a="1"/>
  <c r="BA556" i="33" s="1"/>
  <c r="BB556" i="33" s="1"/>
  <c r="AV556" i="33"/>
  <c r="AR556" i="33" a="1"/>
  <c r="AR556" i="33" s="1"/>
  <c r="AS556" i="33" s="1"/>
  <c r="AM556" i="33"/>
  <c r="AI556" i="33" a="1"/>
  <c r="AI556" i="33" s="1"/>
  <c r="AJ556" i="33" s="1"/>
  <c r="AD556" i="33"/>
  <c r="Z556" i="33" a="1"/>
  <c r="Z556" i="33" s="1"/>
  <c r="AA556" i="33" s="1"/>
  <c r="GA555" i="33"/>
  <c r="FW555" i="33" a="1"/>
  <c r="FW555" i="33" s="1"/>
  <c r="FX555" i="33" s="1"/>
  <c r="FR555" i="33"/>
  <c r="FN555" i="33" a="1"/>
  <c r="FN555" i="33" s="1"/>
  <c r="FO555" i="33" s="1"/>
  <c r="FI555" i="33"/>
  <c r="FE555" i="33" a="1"/>
  <c r="FE555" i="33" s="1"/>
  <c r="FF555" i="33" s="1"/>
  <c r="EZ555" i="33"/>
  <c r="EV555" i="33" a="1"/>
  <c r="EV555" i="33" s="1"/>
  <c r="EW555" i="33" s="1"/>
  <c r="EQ555" i="33"/>
  <c r="EM555" i="33" a="1"/>
  <c r="EM555" i="33" s="1"/>
  <c r="EN555" i="33" s="1"/>
  <c r="EH555" i="33"/>
  <c r="ED555" i="33" a="1"/>
  <c r="ED555" i="33" s="1"/>
  <c r="EE555" i="33" s="1"/>
  <c r="DY555" i="33"/>
  <c r="DU555" i="33" a="1"/>
  <c r="DU555" i="33" s="1"/>
  <c r="DV555" i="33" s="1"/>
  <c r="DP555" i="33"/>
  <c r="DL555" i="33" a="1"/>
  <c r="DL555" i="33" s="1"/>
  <c r="DM555" i="33" s="1"/>
  <c r="DG555" i="33"/>
  <c r="DC555" i="33" a="1"/>
  <c r="DC555" i="33" s="1"/>
  <c r="DD555" i="33" s="1"/>
  <c r="CX555" i="33"/>
  <c r="CT555" i="33" a="1"/>
  <c r="CT555" i="33" s="1"/>
  <c r="CU555" i="33" s="1"/>
  <c r="CO555" i="33"/>
  <c r="CK555" i="33" a="1"/>
  <c r="CK555" i="33" s="1"/>
  <c r="CL555" i="33" s="1"/>
  <c r="CF555" i="33"/>
  <c r="CB555" i="33" a="1"/>
  <c r="CB555" i="33" s="1"/>
  <c r="CC555" i="33" s="1"/>
  <c r="BW555" i="33"/>
  <c r="BS555" i="33" a="1"/>
  <c r="BS555" i="33" s="1"/>
  <c r="BT555" i="33" s="1"/>
  <c r="BN555" i="33"/>
  <c r="BJ555" i="33" a="1"/>
  <c r="BJ555" i="33" s="1"/>
  <c r="BK555" i="33" s="1"/>
  <c r="BE555" i="33"/>
  <c r="BA555" i="33" a="1"/>
  <c r="BA555" i="33" s="1"/>
  <c r="BB555" i="33" s="1"/>
  <c r="AV555" i="33"/>
  <c r="AR555" i="33" a="1"/>
  <c r="AR555" i="33" s="1"/>
  <c r="AS555" i="33" s="1"/>
  <c r="AM555" i="33"/>
  <c r="AI555" i="33" a="1"/>
  <c r="AI555" i="33" s="1"/>
  <c r="AJ555" i="33" s="1"/>
  <c r="AD555" i="33"/>
  <c r="Z555" i="33" a="1"/>
  <c r="Z555" i="33" s="1"/>
  <c r="AA555" i="33" s="1"/>
  <c r="GA554" i="33"/>
  <c r="FW554" i="33" a="1"/>
  <c r="FW554" i="33" s="1"/>
  <c r="FX554" i="33" s="1"/>
  <c r="FR554" i="33"/>
  <c r="FN554" i="33" a="1"/>
  <c r="FN554" i="33" s="1"/>
  <c r="FO554" i="33" s="1"/>
  <c r="FI554" i="33"/>
  <c r="FE554" i="33" a="1"/>
  <c r="FE554" i="33" s="1"/>
  <c r="FF554" i="33" s="1"/>
  <c r="EZ554" i="33"/>
  <c r="EV554" i="33" a="1"/>
  <c r="EV554" i="33" s="1"/>
  <c r="EW554" i="33" s="1"/>
  <c r="EQ554" i="33"/>
  <c r="EM554" i="33" a="1"/>
  <c r="EM554" i="33" s="1"/>
  <c r="EN554" i="33" s="1"/>
  <c r="EH554" i="33"/>
  <c r="ED554" i="33" a="1"/>
  <c r="ED554" i="33" s="1"/>
  <c r="EE554" i="33" s="1"/>
  <c r="DY554" i="33"/>
  <c r="DU554" i="33" a="1"/>
  <c r="DU554" i="33" s="1"/>
  <c r="DV554" i="33" s="1"/>
  <c r="DP554" i="33"/>
  <c r="DL554" i="33" a="1"/>
  <c r="DL554" i="33" s="1"/>
  <c r="DM554" i="33" s="1"/>
  <c r="DG554" i="33"/>
  <c r="DC554" i="33" a="1"/>
  <c r="DC554" i="33" s="1"/>
  <c r="DD554" i="33" s="1"/>
  <c r="CX554" i="33"/>
  <c r="CT554" i="33" a="1"/>
  <c r="CT554" i="33" s="1"/>
  <c r="CU554" i="33" s="1"/>
  <c r="CO554" i="33"/>
  <c r="CK554" i="33" a="1"/>
  <c r="CK554" i="33" s="1"/>
  <c r="CL554" i="33" s="1"/>
  <c r="CF554" i="33"/>
  <c r="CB554" i="33" a="1"/>
  <c r="CB554" i="33" s="1"/>
  <c r="CC554" i="33" s="1"/>
  <c r="BW554" i="33"/>
  <c r="BS554" i="33" a="1"/>
  <c r="BS554" i="33" s="1"/>
  <c r="BT554" i="33" s="1"/>
  <c r="BN554" i="33"/>
  <c r="BJ554" i="33" a="1"/>
  <c r="BJ554" i="33" s="1"/>
  <c r="BK554" i="33" s="1"/>
  <c r="BE554" i="33"/>
  <c r="BA554" i="33" a="1"/>
  <c r="BA554" i="33" s="1"/>
  <c r="BB554" i="33" s="1"/>
  <c r="AV554" i="33"/>
  <c r="AR554" i="33" a="1"/>
  <c r="AR554" i="33" s="1"/>
  <c r="AS554" i="33" s="1"/>
  <c r="AM554" i="33"/>
  <c r="AI554" i="33" a="1"/>
  <c r="AI554" i="33" s="1"/>
  <c r="AJ554" i="33" s="1"/>
  <c r="AD554" i="33"/>
  <c r="Z554" i="33" a="1"/>
  <c r="Z554" i="33" s="1"/>
  <c r="AA554" i="33" s="1"/>
  <c r="GA553" i="33"/>
  <c r="FW553" i="33" a="1"/>
  <c r="FW553" i="33" s="1"/>
  <c r="FX553" i="33" s="1"/>
  <c r="FR553" i="33"/>
  <c r="FN553" i="33" a="1"/>
  <c r="FN553" i="33" s="1"/>
  <c r="FO553" i="33" s="1"/>
  <c r="FI553" i="33"/>
  <c r="FE553" i="33" a="1"/>
  <c r="FE553" i="33" s="1"/>
  <c r="FF553" i="33" s="1"/>
  <c r="EZ553" i="33"/>
  <c r="EV553" i="33" a="1"/>
  <c r="EV553" i="33" s="1"/>
  <c r="EW553" i="33" s="1"/>
  <c r="EQ553" i="33"/>
  <c r="EM553" i="33" a="1"/>
  <c r="EM553" i="33" s="1"/>
  <c r="EN553" i="33" s="1"/>
  <c r="EH553" i="33"/>
  <c r="ED553" i="33" a="1"/>
  <c r="ED553" i="33" s="1"/>
  <c r="EE553" i="33" s="1"/>
  <c r="DY553" i="33"/>
  <c r="DU553" i="33" a="1"/>
  <c r="DU553" i="33" s="1"/>
  <c r="DV553" i="33" s="1"/>
  <c r="DP553" i="33"/>
  <c r="DL553" i="33" a="1"/>
  <c r="DL553" i="33" s="1"/>
  <c r="DM553" i="33" s="1"/>
  <c r="DG553" i="33"/>
  <c r="DC553" i="33" a="1"/>
  <c r="DC553" i="33" s="1"/>
  <c r="DD553" i="33" s="1"/>
  <c r="CX553" i="33"/>
  <c r="CT553" i="33" a="1"/>
  <c r="CT553" i="33" s="1"/>
  <c r="CU553" i="33" s="1"/>
  <c r="CO553" i="33"/>
  <c r="CK553" i="33" a="1"/>
  <c r="CK553" i="33" s="1"/>
  <c r="CL553" i="33" s="1"/>
  <c r="CF553" i="33"/>
  <c r="CB553" i="33" a="1"/>
  <c r="CB553" i="33" s="1"/>
  <c r="CC553" i="33" s="1"/>
  <c r="BW553" i="33"/>
  <c r="BS553" i="33" a="1"/>
  <c r="BS553" i="33" s="1"/>
  <c r="BT553" i="33" s="1"/>
  <c r="BN553" i="33"/>
  <c r="BJ553" i="33" a="1"/>
  <c r="BJ553" i="33" s="1"/>
  <c r="BK553" i="33" s="1"/>
  <c r="BE553" i="33"/>
  <c r="BA553" i="33" a="1"/>
  <c r="BA553" i="33" s="1"/>
  <c r="BB553" i="33" s="1"/>
  <c r="AV553" i="33"/>
  <c r="AR553" i="33" a="1"/>
  <c r="AR553" i="33" s="1"/>
  <c r="AS553" i="33" s="1"/>
  <c r="AM553" i="33"/>
  <c r="AI553" i="33" a="1"/>
  <c r="AI553" i="33" s="1"/>
  <c r="AJ553" i="33" s="1"/>
  <c r="AD553" i="33"/>
  <c r="Z553" i="33" a="1"/>
  <c r="Z553" i="33" s="1"/>
  <c r="AA553" i="33" s="1"/>
  <c r="GA552" i="33"/>
  <c r="FW552" i="33" a="1"/>
  <c r="FW552" i="33" s="1"/>
  <c r="FX552" i="33" s="1"/>
  <c r="FR552" i="33"/>
  <c r="FN552" i="33" a="1"/>
  <c r="FN552" i="33" s="1"/>
  <c r="FO552" i="33" s="1"/>
  <c r="FI552" i="33"/>
  <c r="FE552" i="33" a="1"/>
  <c r="FE552" i="33" s="1"/>
  <c r="FF552" i="33" s="1"/>
  <c r="EZ552" i="33"/>
  <c r="EV552" i="33" a="1"/>
  <c r="EV552" i="33" s="1"/>
  <c r="EW552" i="33" s="1"/>
  <c r="EQ552" i="33"/>
  <c r="EM552" i="33" a="1"/>
  <c r="EM552" i="33" s="1"/>
  <c r="EN552" i="33" s="1"/>
  <c r="EH552" i="33"/>
  <c r="ED552" i="33" a="1"/>
  <c r="ED552" i="33" s="1"/>
  <c r="EE552" i="33" s="1"/>
  <c r="DY552" i="33"/>
  <c r="DU552" i="33" a="1"/>
  <c r="DU552" i="33" s="1"/>
  <c r="DV552" i="33" s="1"/>
  <c r="DP552" i="33"/>
  <c r="DL552" i="33" a="1"/>
  <c r="DL552" i="33" s="1"/>
  <c r="DM552" i="33" s="1"/>
  <c r="DG552" i="33"/>
  <c r="DC552" i="33" a="1"/>
  <c r="DC552" i="33" s="1"/>
  <c r="DD552" i="33" s="1"/>
  <c r="CX552" i="33"/>
  <c r="CT552" i="33" a="1"/>
  <c r="CT552" i="33" s="1"/>
  <c r="CU552" i="33" s="1"/>
  <c r="CO552" i="33"/>
  <c r="CK552" i="33" a="1"/>
  <c r="CK552" i="33" s="1"/>
  <c r="CL552" i="33" s="1"/>
  <c r="CF552" i="33"/>
  <c r="CB552" i="33" a="1"/>
  <c r="CB552" i="33" s="1"/>
  <c r="CC552" i="33" s="1"/>
  <c r="BW552" i="33"/>
  <c r="BS552" i="33" a="1"/>
  <c r="BS552" i="33" s="1"/>
  <c r="BT552" i="33" s="1"/>
  <c r="BN552" i="33"/>
  <c r="BJ552" i="33" a="1"/>
  <c r="BJ552" i="33" s="1"/>
  <c r="BK552" i="33" s="1"/>
  <c r="BE552" i="33"/>
  <c r="BA552" i="33" a="1"/>
  <c r="BA552" i="33" s="1"/>
  <c r="BB552" i="33" s="1"/>
  <c r="AV552" i="33"/>
  <c r="AR552" i="33" a="1"/>
  <c r="AR552" i="33" s="1"/>
  <c r="AS552" i="33" s="1"/>
  <c r="AM552" i="33"/>
  <c r="AI552" i="33" a="1"/>
  <c r="AI552" i="33" s="1"/>
  <c r="AJ552" i="33" s="1"/>
  <c r="AD552" i="33"/>
  <c r="Z552" i="33" a="1"/>
  <c r="Z552" i="33" s="1"/>
  <c r="AA552" i="33" s="1"/>
  <c r="GA551" i="33"/>
  <c r="FW551" i="33" a="1"/>
  <c r="FW551" i="33" s="1"/>
  <c r="FX551" i="33" s="1"/>
  <c r="FR551" i="33"/>
  <c r="FN551" i="33" a="1"/>
  <c r="FN551" i="33" s="1"/>
  <c r="FO551" i="33" s="1"/>
  <c r="FI551" i="33"/>
  <c r="FE551" i="33" a="1"/>
  <c r="FE551" i="33" s="1"/>
  <c r="FF551" i="33" s="1"/>
  <c r="EZ551" i="33"/>
  <c r="EV551" i="33" a="1"/>
  <c r="EV551" i="33" s="1"/>
  <c r="EW551" i="33" s="1"/>
  <c r="EQ551" i="33"/>
  <c r="EM551" i="33" a="1"/>
  <c r="EM551" i="33" s="1"/>
  <c r="EN551" i="33" s="1"/>
  <c r="EH551" i="33"/>
  <c r="ED551" i="33" a="1"/>
  <c r="ED551" i="33" s="1"/>
  <c r="EE551" i="33" s="1"/>
  <c r="DY551" i="33"/>
  <c r="DU551" i="33" a="1"/>
  <c r="DU551" i="33" s="1"/>
  <c r="DV551" i="33" s="1"/>
  <c r="DP551" i="33"/>
  <c r="DL551" i="33" a="1"/>
  <c r="DL551" i="33" s="1"/>
  <c r="DM551" i="33" s="1"/>
  <c r="DG551" i="33"/>
  <c r="DC551" i="33" a="1"/>
  <c r="DC551" i="33" s="1"/>
  <c r="DD551" i="33" s="1"/>
  <c r="CX551" i="33"/>
  <c r="CT551" i="33" a="1"/>
  <c r="CT551" i="33" s="1"/>
  <c r="CU551" i="33" s="1"/>
  <c r="CO551" i="33"/>
  <c r="CK551" i="33" a="1"/>
  <c r="CK551" i="33" s="1"/>
  <c r="CL551" i="33" s="1"/>
  <c r="CF551" i="33"/>
  <c r="CB551" i="33" a="1"/>
  <c r="CB551" i="33" s="1"/>
  <c r="CC551" i="33" s="1"/>
  <c r="BW551" i="33"/>
  <c r="BS551" i="33" a="1"/>
  <c r="BS551" i="33" s="1"/>
  <c r="BT551" i="33" s="1"/>
  <c r="BN551" i="33"/>
  <c r="BJ551" i="33" a="1"/>
  <c r="BJ551" i="33" s="1"/>
  <c r="BK551" i="33" s="1"/>
  <c r="BE551" i="33"/>
  <c r="BA551" i="33" a="1"/>
  <c r="BA551" i="33" s="1"/>
  <c r="BB551" i="33" s="1"/>
  <c r="AV551" i="33"/>
  <c r="AR551" i="33" a="1"/>
  <c r="AR551" i="33" s="1"/>
  <c r="AS551" i="33" s="1"/>
  <c r="AM551" i="33"/>
  <c r="AI551" i="33" a="1"/>
  <c r="AI551" i="33" s="1"/>
  <c r="AJ551" i="33" s="1"/>
  <c r="AD551" i="33"/>
  <c r="Z551" i="33" a="1"/>
  <c r="Z551" i="33" s="1"/>
  <c r="AA551" i="33" s="1"/>
  <c r="GA550" i="33"/>
  <c r="FW550" i="33" a="1"/>
  <c r="FW550" i="33" s="1"/>
  <c r="FX550" i="33" s="1"/>
  <c r="FR550" i="33"/>
  <c r="FN550" i="33" a="1"/>
  <c r="FN550" i="33" s="1"/>
  <c r="FO550" i="33" s="1"/>
  <c r="FI550" i="33"/>
  <c r="FE550" i="33" a="1"/>
  <c r="FE550" i="33" s="1"/>
  <c r="FF550" i="33" s="1"/>
  <c r="EZ550" i="33"/>
  <c r="EV550" i="33" a="1"/>
  <c r="EV550" i="33" s="1"/>
  <c r="EW550" i="33" s="1"/>
  <c r="EQ550" i="33"/>
  <c r="EM550" i="33" a="1"/>
  <c r="EM550" i="33" s="1"/>
  <c r="EN550" i="33" s="1"/>
  <c r="EH550" i="33"/>
  <c r="ED550" i="33" a="1"/>
  <c r="ED550" i="33" s="1"/>
  <c r="EE550" i="33" s="1"/>
  <c r="DY550" i="33"/>
  <c r="DU550" i="33" a="1"/>
  <c r="DU550" i="33" s="1"/>
  <c r="DV550" i="33" s="1"/>
  <c r="DP550" i="33"/>
  <c r="DL550" i="33" a="1"/>
  <c r="DL550" i="33" s="1"/>
  <c r="DM550" i="33" s="1"/>
  <c r="DG550" i="33"/>
  <c r="DC550" i="33" a="1"/>
  <c r="DC550" i="33" s="1"/>
  <c r="DD550" i="33" s="1"/>
  <c r="CX550" i="33"/>
  <c r="CT550" i="33" a="1"/>
  <c r="CT550" i="33" s="1"/>
  <c r="CU550" i="33" s="1"/>
  <c r="CO550" i="33"/>
  <c r="CK550" i="33" a="1"/>
  <c r="CK550" i="33" s="1"/>
  <c r="CL550" i="33" s="1"/>
  <c r="CF550" i="33"/>
  <c r="CB550" i="33" a="1"/>
  <c r="CB550" i="33" s="1"/>
  <c r="CC550" i="33" s="1"/>
  <c r="BW550" i="33"/>
  <c r="BS550" i="33" a="1"/>
  <c r="BS550" i="33" s="1"/>
  <c r="BT550" i="33" s="1"/>
  <c r="BN550" i="33"/>
  <c r="BJ550" i="33" a="1"/>
  <c r="BJ550" i="33" s="1"/>
  <c r="BK550" i="33" s="1"/>
  <c r="BE550" i="33"/>
  <c r="BA550" i="33" a="1"/>
  <c r="BA550" i="33" s="1"/>
  <c r="BB550" i="33" s="1"/>
  <c r="AV550" i="33"/>
  <c r="AR550" i="33" a="1"/>
  <c r="AR550" i="33" s="1"/>
  <c r="AS550" i="33" s="1"/>
  <c r="AM550" i="33"/>
  <c r="AI550" i="33" a="1"/>
  <c r="AI550" i="33" s="1"/>
  <c r="AJ550" i="33" s="1"/>
  <c r="AD550" i="33"/>
  <c r="Z550" i="33" a="1"/>
  <c r="Z550" i="33" s="1"/>
  <c r="AA550" i="33" s="1"/>
  <c r="GA549" i="33"/>
  <c r="FW549" i="33" a="1"/>
  <c r="FW549" i="33" s="1"/>
  <c r="FX549" i="33" s="1"/>
  <c r="FR549" i="33"/>
  <c r="FN549" i="33" a="1"/>
  <c r="FN549" i="33" s="1"/>
  <c r="FO549" i="33" s="1"/>
  <c r="FI549" i="33"/>
  <c r="FE549" i="33" a="1"/>
  <c r="FE549" i="33" s="1"/>
  <c r="FF549" i="33" s="1"/>
  <c r="EZ549" i="33"/>
  <c r="EV549" i="33" a="1"/>
  <c r="EV549" i="33" s="1"/>
  <c r="EW549" i="33" s="1"/>
  <c r="EQ549" i="33"/>
  <c r="EM549" i="33" a="1"/>
  <c r="EM549" i="33" s="1"/>
  <c r="EN549" i="33" s="1"/>
  <c r="EH549" i="33"/>
  <c r="ED549" i="33" a="1"/>
  <c r="ED549" i="33" s="1"/>
  <c r="EE549" i="33" s="1"/>
  <c r="DY549" i="33"/>
  <c r="DU549" i="33" a="1"/>
  <c r="DU549" i="33" s="1"/>
  <c r="DV549" i="33" s="1"/>
  <c r="DP549" i="33"/>
  <c r="DL549" i="33" a="1"/>
  <c r="DL549" i="33" s="1"/>
  <c r="DM549" i="33" s="1"/>
  <c r="DG549" i="33"/>
  <c r="DC549" i="33" a="1"/>
  <c r="DC549" i="33" s="1"/>
  <c r="DD549" i="33" s="1"/>
  <c r="CX549" i="33"/>
  <c r="CT549" i="33" a="1"/>
  <c r="CT549" i="33" s="1"/>
  <c r="CU549" i="33" s="1"/>
  <c r="CO549" i="33"/>
  <c r="CK549" i="33" a="1"/>
  <c r="CK549" i="33" s="1"/>
  <c r="CL549" i="33" s="1"/>
  <c r="CF549" i="33"/>
  <c r="CB549" i="33" a="1"/>
  <c r="CB549" i="33" s="1"/>
  <c r="CC549" i="33" s="1"/>
  <c r="BW549" i="33"/>
  <c r="BS549" i="33" a="1"/>
  <c r="BS549" i="33" s="1"/>
  <c r="BT549" i="33" s="1"/>
  <c r="BN549" i="33"/>
  <c r="BJ549" i="33" a="1"/>
  <c r="BJ549" i="33" s="1"/>
  <c r="BK549" i="33" s="1"/>
  <c r="BE549" i="33"/>
  <c r="BA549" i="33" a="1"/>
  <c r="BA549" i="33" s="1"/>
  <c r="BB549" i="33" s="1"/>
  <c r="AV549" i="33"/>
  <c r="AR549" i="33" a="1"/>
  <c r="AR549" i="33" s="1"/>
  <c r="AS549" i="33" s="1"/>
  <c r="AM549" i="33"/>
  <c r="AI549" i="33" a="1"/>
  <c r="AI549" i="33" s="1"/>
  <c r="AJ549" i="33" s="1"/>
  <c r="AD549" i="33"/>
  <c r="Z549" i="33" a="1"/>
  <c r="Z549" i="33" s="1"/>
  <c r="AA549" i="33" s="1"/>
  <c r="GA548" i="33"/>
  <c r="FW548" i="33" a="1"/>
  <c r="FW548" i="33" s="1"/>
  <c r="FX548" i="33" s="1"/>
  <c r="FR548" i="33"/>
  <c r="FN548" i="33" a="1"/>
  <c r="FN548" i="33" s="1"/>
  <c r="FO548" i="33" s="1"/>
  <c r="FI548" i="33"/>
  <c r="FE548" i="33" a="1"/>
  <c r="FE548" i="33" s="1"/>
  <c r="FF548" i="33" s="1"/>
  <c r="EZ548" i="33"/>
  <c r="EV548" i="33" a="1"/>
  <c r="EV548" i="33" s="1"/>
  <c r="EW548" i="33" s="1"/>
  <c r="EQ548" i="33"/>
  <c r="EM548" i="33" a="1"/>
  <c r="EM548" i="33" s="1"/>
  <c r="EN548" i="33" s="1"/>
  <c r="EH548" i="33"/>
  <c r="ED548" i="33" a="1"/>
  <c r="ED548" i="33" s="1"/>
  <c r="EE548" i="33" s="1"/>
  <c r="DY548" i="33"/>
  <c r="DU548" i="33" a="1"/>
  <c r="DU548" i="33" s="1"/>
  <c r="DV548" i="33" s="1"/>
  <c r="DP548" i="33"/>
  <c r="DL548" i="33" a="1"/>
  <c r="DL548" i="33" s="1"/>
  <c r="DM548" i="33" s="1"/>
  <c r="DG548" i="33"/>
  <c r="DC548" i="33" a="1"/>
  <c r="DC548" i="33" s="1"/>
  <c r="DD548" i="33" s="1"/>
  <c r="CX548" i="33"/>
  <c r="CT548" i="33" a="1"/>
  <c r="CT548" i="33" s="1"/>
  <c r="CU548" i="33" s="1"/>
  <c r="CO548" i="33"/>
  <c r="CK548" i="33" a="1"/>
  <c r="CK548" i="33" s="1"/>
  <c r="CL548" i="33" s="1"/>
  <c r="CF548" i="33"/>
  <c r="CB548" i="33" a="1"/>
  <c r="CB548" i="33" s="1"/>
  <c r="CC548" i="33" s="1"/>
  <c r="BW548" i="33"/>
  <c r="BS548" i="33" a="1"/>
  <c r="BS548" i="33" s="1"/>
  <c r="BT548" i="33" s="1"/>
  <c r="BN548" i="33"/>
  <c r="BJ548" i="33" a="1"/>
  <c r="BJ548" i="33" s="1"/>
  <c r="BK548" i="33" s="1"/>
  <c r="BE548" i="33"/>
  <c r="BA548" i="33" a="1"/>
  <c r="BA548" i="33" s="1"/>
  <c r="BB548" i="33" s="1"/>
  <c r="AV548" i="33"/>
  <c r="AR548" i="33" a="1"/>
  <c r="AR548" i="33" s="1"/>
  <c r="AS548" i="33" s="1"/>
  <c r="AM548" i="33"/>
  <c r="AI548" i="33" a="1"/>
  <c r="AI548" i="33" s="1"/>
  <c r="AJ548" i="33" s="1"/>
  <c r="AD548" i="33"/>
  <c r="Z548" i="33" a="1"/>
  <c r="Z548" i="33" s="1"/>
  <c r="AA548" i="33" s="1"/>
  <c r="GA547" i="33"/>
  <c r="FW547" i="33" a="1"/>
  <c r="FW547" i="33" s="1"/>
  <c r="FX547" i="33" s="1"/>
  <c r="FR547" i="33"/>
  <c r="FN547" i="33" a="1"/>
  <c r="FN547" i="33" s="1"/>
  <c r="FO547" i="33" s="1"/>
  <c r="FI547" i="33"/>
  <c r="FE547" i="33" a="1"/>
  <c r="FE547" i="33" s="1"/>
  <c r="FF547" i="33" s="1"/>
  <c r="EZ547" i="33"/>
  <c r="EV547" i="33" a="1"/>
  <c r="EV547" i="33" s="1"/>
  <c r="EW547" i="33" s="1"/>
  <c r="EQ547" i="33"/>
  <c r="EM547" i="33" a="1"/>
  <c r="EM547" i="33" s="1"/>
  <c r="EN547" i="33" s="1"/>
  <c r="EH547" i="33"/>
  <c r="ED547" i="33" a="1"/>
  <c r="ED547" i="33" s="1"/>
  <c r="EE547" i="33" s="1"/>
  <c r="DY547" i="33"/>
  <c r="DU547" i="33" a="1"/>
  <c r="DU547" i="33" s="1"/>
  <c r="DV547" i="33" s="1"/>
  <c r="DP547" i="33"/>
  <c r="DL547" i="33" a="1"/>
  <c r="DL547" i="33" s="1"/>
  <c r="DM547" i="33" s="1"/>
  <c r="DG547" i="33"/>
  <c r="DC547" i="33" a="1"/>
  <c r="DC547" i="33" s="1"/>
  <c r="DD547" i="33" s="1"/>
  <c r="CX547" i="33"/>
  <c r="CT547" i="33" a="1"/>
  <c r="CT547" i="33" s="1"/>
  <c r="CU547" i="33" s="1"/>
  <c r="CO547" i="33"/>
  <c r="CK547" i="33" a="1"/>
  <c r="CK547" i="33" s="1"/>
  <c r="CL547" i="33" s="1"/>
  <c r="CF547" i="33"/>
  <c r="CB547" i="33" a="1"/>
  <c r="CB547" i="33" s="1"/>
  <c r="CC547" i="33" s="1"/>
  <c r="BW547" i="33"/>
  <c r="BS547" i="33" a="1"/>
  <c r="BS547" i="33" s="1"/>
  <c r="BT547" i="33" s="1"/>
  <c r="BN547" i="33"/>
  <c r="BJ547" i="33" a="1"/>
  <c r="BJ547" i="33" s="1"/>
  <c r="BK547" i="33" s="1"/>
  <c r="BE547" i="33"/>
  <c r="BA547" i="33" a="1"/>
  <c r="BA547" i="33" s="1"/>
  <c r="BB547" i="33" s="1"/>
  <c r="AV547" i="33"/>
  <c r="AR547" i="33" a="1"/>
  <c r="AR547" i="33" s="1"/>
  <c r="AS547" i="33" s="1"/>
  <c r="AM547" i="33"/>
  <c r="AI547" i="33" a="1"/>
  <c r="AI547" i="33" s="1"/>
  <c r="AJ547" i="33" s="1"/>
  <c r="AD547" i="33"/>
  <c r="Z547" i="33" a="1"/>
  <c r="Z547" i="33" s="1"/>
  <c r="AA547" i="33" s="1"/>
  <c r="GA546" i="33"/>
  <c r="FW546" i="33" a="1"/>
  <c r="FW546" i="33" s="1"/>
  <c r="FX546" i="33" s="1"/>
  <c r="FR546" i="33"/>
  <c r="FN546" i="33" a="1"/>
  <c r="FN546" i="33" s="1"/>
  <c r="FO546" i="33" s="1"/>
  <c r="FI546" i="33"/>
  <c r="FE546" i="33" a="1"/>
  <c r="FE546" i="33" s="1"/>
  <c r="FF546" i="33" s="1"/>
  <c r="EZ546" i="33"/>
  <c r="EV546" i="33" a="1"/>
  <c r="EV546" i="33" s="1"/>
  <c r="EW546" i="33" s="1"/>
  <c r="EQ546" i="33"/>
  <c r="EM546" i="33" a="1"/>
  <c r="EM546" i="33" s="1"/>
  <c r="EN546" i="33" s="1"/>
  <c r="EH546" i="33"/>
  <c r="ED546" i="33" a="1"/>
  <c r="ED546" i="33" s="1"/>
  <c r="EE546" i="33" s="1"/>
  <c r="DY546" i="33"/>
  <c r="DU546" i="33" a="1"/>
  <c r="DU546" i="33" s="1"/>
  <c r="DV546" i="33" s="1"/>
  <c r="DP546" i="33"/>
  <c r="DL546" i="33" a="1"/>
  <c r="DL546" i="33" s="1"/>
  <c r="DM546" i="33" s="1"/>
  <c r="DG546" i="33"/>
  <c r="DC546" i="33" a="1"/>
  <c r="DC546" i="33" s="1"/>
  <c r="DD546" i="33" s="1"/>
  <c r="CX546" i="33"/>
  <c r="CT546" i="33" a="1"/>
  <c r="CT546" i="33" s="1"/>
  <c r="CU546" i="33" s="1"/>
  <c r="CO546" i="33"/>
  <c r="CK546" i="33" a="1"/>
  <c r="CK546" i="33" s="1"/>
  <c r="CL546" i="33" s="1"/>
  <c r="CF546" i="33"/>
  <c r="CB546" i="33" a="1"/>
  <c r="CB546" i="33" s="1"/>
  <c r="CC546" i="33" s="1"/>
  <c r="BW546" i="33"/>
  <c r="BS546" i="33" a="1"/>
  <c r="BS546" i="33" s="1"/>
  <c r="BT546" i="33" s="1"/>
  <c r="BN546" i="33"/>
  <c r="BJ546" i="33" a="1"/>
  <c r="BJ546" i="33" s="1"/>
  <c r="BK546" i="33" s="1"/>
  <c r="BE546" i="33"/>
  <c r="BA546" i="33" a="1"/>
  <c r="BA546" i="33" s="1"/>
  <c r="BB546" i="33" s="1"/>
  <c r="AV546" i="33"/>
  <c r="AR546" i="33" a="1"/>
  <c r="AR546" i="33" s="1"/>
  <c r="AS546" i="33" s="1"/>
  <c r="AM546" i="33"/>
  <c r="AI546" i="33" a="1"/>
  <c r="AI546" i="33" s="1"/>
  <c r="AJ546" i="33" s="1"/>
  <c r="AD546" i="33"/>
  <c r="Z546" i="33" a="1"/>
  <c r="Z546" i="33" s="1"/>
  <c r="AA546" i="33" s="1"/>
  <c r="GA545" i="33"/>
  <c r="FW545" i="33" a="1"/>
  <c r="FW545" i="33" s="1"/>
  <c r="FX545" i="33" s="1"/>
  <c r="FR545" i="33"/>
  <c r="FN545" i="33" a="1"/>
  <c r="FN545" i="33" s="1"/>
  <c r="FO545" i="33" s="1"/>
  <c r="FI545" i="33"/>
  <c r="FE545" i="33" a="1"/>
  <c r="FE545" i="33" s="1"/>
  <c r="FF545" i="33" s="1"/>
  <c r="EZ545" i="33"/>
  <c r="EV545" i="33" a="1"/>
  <c r="EV545" i="33" s="1"/>
  <c r="EW545" i="33" s="1"/>
  <c r="EQ545" i="33"/>
  <c r="EM545" i="33" a="1"/>
  <c r="EM545" i="33" s="1"/>
  <c r="EN545" i="33" s="1"/>
  <c r="EH545" i="33"/>
  <c r="ED545" i="33" a="1"/>
  <c r="ED545" i="33" s="1"/>
  <c r="EE545" i="33" s="1"/>
  <c r="DY545" i="33"/>
  <c r="DU545" i="33" a="1"/>
  <c r="DU545" i="33" s="1"/>
  <c r="DV545" i="33" s="1"/>
  <c r="DP545" i="33"/>
  <c r="DL545" i="33" a="1"/>
  <c r="DL545" i="33" s="1"/>
  <c r="DM545" i="33" s="1"/>
  <c r="DG545" i="33"/>
  <c r="DC545" i="33" a="1"/>
  <c r="DC545" i="33" s="1"/>
  <c r="DD545" i="33" s="1"/>
  <c r="CX545" i="33"/>
  <c r="CT545" i="33" a="1"/>
  <c r="CT545" i="33" s="1"/>
  <c r="CU545" i="33" s="1"/>
  <c r="CO545" i="33"/>
  <c r="CK545" i="33" a="1"/>
  <c r="CK545" i="33" s="1"/>
  <c r="CL545" i="33" s="1"/>
  <c r="CF545" i="33"/>
  <c r="CB545" i="33" a="1"/>
  <c r="CB545" i="33" s="1"/>
  <c r="CC545" i="33" s="1"/>
  <c r="BW545" i="33"/>
  <c r="BS545" i="33" a="1"/>
  <c r="BS545" i="33" s="1"/>
  <c r="BT545" i="33" s="1"/>
  <c r="BN545" i="33"/>
  <c r="BJ545" i="33" a="1"/>
  <c r="BJ545" i="33" s="1"/>
  <c r="BK545" i="33" s="1"/>
  <c r="BE545" i="33"/>
  <c r="BA545" i="33" a="1"/>
  <c r="BA545" i="33" s="1"/>
  <c r="BB545" i="33" s="1"/>
  <c r="AV545" i="33"/>
  <c r="AR545" i="33" a="1"/>
  <c r="AR545" i="33" s="1"/>
  <c r="AS545" i="33" s="1"/>
  <c r="AM545" i="33"/>
  <c r="AI545" i="33" a="1"/>
  <c r="AI545" i="33" s="1"/>
  <c r="AJ545" i="33" s="1"/>
  <c r="AD545" i="33"/>
  <c r="Z545" i="33" a="1"/>
  <c r="Z545" i="33" s="1"/>
  <c r="AA545" i="33" s="1"/>
  <c r="GA544" i="33"/>
  <c r="FW544" i="33" a="1"/>
  <c r="FW544" i="33" s="1"/>
  <c r="FX544" i="33" s="1"/>
  <c r="FR544" i="33"/>
  <c r="FN544" i="33" a="1"/>
  <c r="FN544" i="33" s="1"/>
  <c r="FO544" i="33" s="1"/>
  <c r="FI544" i="33"/>
  <c r="FE544" i="33" a="1"/>
  <c r="FE544" i="33" s="1"/>
  <c r="FF544" i="33" s="1"/>
  <c r="EZ544" i="33"/>
  <c r="EV544" i="33" a="1"/>
  <c r="EV544" i="33" s="1"/>
  <c r="EW544" i="33" s="1"/>
  <c r="EQ544" i="33"/>
  <c r="EM544" i="33" a="1"/>
  <c r="EM544" i="33" s="1"/>
  <c r="EN544" i="33" s="1"/>
  <c r="EH544" i="33"/>
  <c r="ED544" i="33" a="1"/>
  <c r="ED544" i="33" s="1"/>
  <c r="EE544" i="33" s="1"/>
  <c r="DY544" i="33"/>
  <c r="DU544" i="33" a="1"/>
  <c r="DU544" i="33" s="1"/>
  <c r="DV544" i="33" s="1"/>
  <c r="DP544" i="33"/>
  <c r="DL544" i="33" a="1"/>
  <c r="DL544" i="33" s="1"/>
  <c r="DM544" i="33" s="1"/>
  <c r="DG544" i="33"/>
  <c r="DC544" i="33" a="1"/>
  <c r="DC544" i="33" s="1"/>
  <c r="DD544" i="33" s="1"/>
  <c r="CX544" i="33"/>
  <c r="CT544" i="33" a="1"/>
  <c r="CT544" i="33" s="1"/>
  <c r="CU544" i="33" s="1"/>
  <c r="CO544" i="33"/>
  <c r="CK544" i="33" a="1"/>
  <c r="CK544" i="33" s="1"/>
  <c r="CL544" i="33" s="1"/>
  <c r="CF544" i="33"/>
  <c r="CB544" i="33" a="1"/>
  <c r="CB544" i="33" s="1"/>
  <c r="CC544" i="33" s="1"/>
  <c r="BW544" i="33"/>
  <c r="BS544" i="33" a="1"/>
  <c r="BS544" i="33" s="1"/>
  <c r="BT544" i="33" s="1"/>
  <c r="BN544" i="33"/>
  <c r="BJ544" i="33" a="1"/>
  <c r="BJ544" i="33" s="1"/>
  <c r="BK544" i="33" s="1"/>
  <c r="BE544" i="33"/>
  <c r="BA544" i="33" a="1"/>
  <c r="BA544" i="33" s="1"/>
  <c r="BB544" i="33" s="1"/>
  <c r="AV544" i="33"/>
  <c r="AR544" i="33" a="1"/>
  <c r="AR544" i="33" s="1"/>
  <c r="AS544" i="33" s="1"/>
  <c r="AM544" i="33"/>
  <c r="AI544" i="33" a="1"/>
  <c r="AI544" i="33" s="1"/>
  <c r="AJ544" i="33" s="1"/>
  <c r="AD544" i="33"/>
  <c r="Z544" i="33" a="1"/>
  <c r="Z544" i="33" s="1"/>
  <c r="AA544" i="33" s="1"/>
  <c r="GA543" i="33"/>
  <c r="FW543" i="33" a="1"/>
  <c r="FW543" i="33" s="1"/>
  <c r="FX543" i="33" s="1"/>
  <c r="FR543" i="33"/>
  <c r="FN543" i="33" a="1"/>
  <c r="FN543" i="33" s="1"/>
  <c r="FO543" i="33" s="1"/>
  <c r="FI543" i="33"/>
  <c r="FE543" i="33" a="1"/>
  <c r="FE543" i="33" s="1"/>
  <c r="FF543" i="33" s="1"/>
  <c r="EZ543" i="33"/>
  <c r="EV543" i="33" a="1"/>
  <c r="EV543" i="33" s="1"/>
  <c r="EW543" i="33" s="1"/>
  <c r="EQ543" i="33"/>
  <c r="EM543" i="33" a="1"/>
  <c r="EM543" i="33" s="1"/>
  <c r="EN543" i="33" s="1"/>
  <c r="EH543" i="33"/>
  <c r="ED543" i="33" a="1"/>
  <c r="ED543" i="33" s="1"/>
  <c r="EE543" i="33" s="1"/>
  <c r="DY543" i="33"/>
  <c r="DU543" i="33" a="1"/>
  <c r="DU543" i="33" s="1"/>
  <c r="DV543" i="33" s="1"/>
  <c r="DP543" i="33"/>
  <c r="DL543" i="33" a="1"/>
  <c r="DL543" i="33" s="1"/>
  <c r="DM543" i="33" s="1"/>
  <c r="DG543" i="33"/>
  <c r="DC543" i="33" a="1"/>
  <c r="DC543" i="33" s="1"/>
  <c r="DD543" i="33" s="1"/>
  <c r="CX543" i="33"/>
  <c r="CT543" i="33" a="1"/>
  <c r="CT543" i="33" s="1"/>
  <c r="CU543" i="33" s="1"/>
  <c r="CO543" i="33"/>
  <c r="CK543" i="33" a="1"/>
  <c r="CK543" i="33" s="1"/>
  <c r="CL543" i="33" s="1"/>
  <c r="CF543" i="33"/>
  <c r="CB543" i="33" a="1"/>
  <c r="CB543" i="33" s="1"/>
  <c r="CC543" i="33" s="1"/>
  <c r="BW543" i="33"/>
  <c r="BS543" i="33" a="1"/>
  <c r="BS543" i="33" s="1"/>
  <c r="BT543" i="33" s="1"/>
  <c r="BN543" i="33"/>
  <c r="BJ543" i="33" a="1"/>
  <c r="BJ543" i="33" s="1"/>
  <c r="BK543" i="33" s="1"/>
  <c r="BE543" i="33"/>
  <c r="BA543" i="33" a="1"/>
  <c r="BA543" i="33" s="1"/>
  <c r="BB543" i="33" s="1"/>
  <c r="AV543" i="33"/>
  <c r="AR543" i="33" a="1"/>
  <c r="AR543" i="33" s="1"/>
  <c r="AS543" i="33" s="1"/>
  <c r="AM543" i="33"/>
  <c r="AI543" i="33" a="1"/>
  <c r="AI543" i="33" s="1"/>
  <c r="AJ543" i="33" s="1"/>
  <c r="AD543" i="33"/>
  <c r="Z543" i="33" a="1"/>
  <c r="Z543" i="33" s="1"/>
  <c r="AA543" i="33" s="1"/>
  <c r="GA542" i="33"/>
  <c r="FW542" i="33" a="1"/>
  <c r="FW542" i="33" s="1"/>
  <c r="FX542" i="33" s="1"/>
  <c r="FR542" i="33"/>
  <c r="FN542" i="33" a="1"/>
  <c r="FN542" i="33" s="1"/>
  <c r="FO542" i="33" s="1"/>
  <c r="FI542" i="33"/>
  <c r="FE542" i="33" a="1"/>
  <c r="FE542" i="33" s="1"/>
  <c r="FF542" i="33" s="1"/>
  <c r="EZ542" i="33"/>
  <c r="EV542" i="33" a="1"/>
  <c r="EV542" i="33" s="1"/>
  <c r="EW542" i="33" s="1"/>
  <c r="EQ542" i="33"/>
  <c r="EM542" i="33" a="1"/>
  <c r="EM542" i="33" s="1"/>
  <c r="EN542" i="33" s="1"/>
  <c r="EH542" i="33"/>
  <c r="ED542" i="33" a="1"/>
  <c r="ED542" i="33" s="1"/>
  <c r="EE542" i="33" s="1"/>
  <c r="DY542" i="33"/>
  <c r="DU542" i="33" a="1"/>
  <c r="DU542" i="33" s="1"/>
  <c r="DV542" i="33" s="1"/>
  <c r="DP542" i="33"/>
  <c r="DL542" i="33" a="1"/>
  <c r="DL542" i="33" s="1"/>
  <c r="DM542" i="33" s="1"/>
  <c r="DG542" i="33"/>
  <c r="DC542" i="33" a="1"/>
  <c r="DC542" i="33" s="1"/>
  <c r="DD542" i="33" s="1"/>
  <c r="CX542" i="33"/>
  <c r="CT542" i="33" a="1"/>
  <c r="CT542" i="33" s="1"/>
  <c r="CU542" i="33" s="1"/>
  <c r="CO542" i="33"/>
  <c r="CK542" i="33" a="1"/>
  <c r="CK542" i="33" s="1"/>
  <c r="CL542" i="33" s="1"/>
  <c r="CF542" i="33"/>
  <c r="CB542" i="33" a="1"/>
  <c r="CB542" i="33" s="1"/>
  <c r="CC542" i="33" s="1"/>
  <c r="BW542" i="33"/>
  <c r="BS542" i="33" a="1"/>
  <c r="BS542" i="33" s="1"/>
  <c r="BT542" i="33" s="1"/>
  <c r="BN542" i="33"/>
  <c r="BJ542" i="33" a="1"/>
  <c r="BJ542" i="33" s="1"/>
  <c r="BK542" i="33" s="1"/>
  <c r="BE542" i="33"/>
  <c r="BA542" i="33" a="1"/>
  <c r="BA542" i="33" s="1"/>
  <c r="BB542" i="33" s="1"/>
  <c r="AV542" i="33"/>
  <c r="AR542" i="33" a="1"/>
  <c r="AR542" i="33" s="1"/>
  <c r="AS542" i="33" s="1"/>
  <c r="AM542" i="33"/>
  <c r="AI542" i="33" a="1"/>
  <c r="AI542" i="33" s="1"/>
  <c r="AJ542" i="33" s="1"/>
  <c r="AD542" i="33"/>
  <c r="Z542" i="33" a="1"/>
  <c r="Z542" i="33" s="1"/>
  <c r="AA542" i="33" s="1"/>
  <c r="GA541" i="33"/>
  <c r="FW541" i="33" a="1"/>
  <c r="FW541" i="33" s="1"/>
  <c r="FX541" i="33" s="1"/>
  <c r="FR541" i="33"/>
  <c r="FN541" i="33" a="1"/>
  <c r="FN541" i="33" s="1"/>
  <c r="FO541" i="33" s="1"/>
  <c r="FI541" i="33"/>
  <c r="FE541" i="33" a="1"/>
  <c r="FE541" i="33" s="1"/>
  <c r="FF541" i="33" s="1"/>
  <c r="EZ541" i="33"/>
  <c r="EV541" i="33" a="1"/>
  <c r="EV541" i="33" s="1"/>
  <c r="EW541" i="33" s="1"/>
  <c r="EQ541" i="33"/>
  <c r="EM541" i="33" a="1"/>
  <c r="EM541" i="33" s="1"/>
  <c r="EN541" i="33" s="1"/>
  <c r="EH541" i="33"/>
  <c r="ED541" i="33" a="1"/>
  <c r="ED541" i="33" s="1"/>
  <c r="EE541" i="33" s="1"/>
  <c r="DY541" i="33"/>
  <c r="DU541" i="33" a="1"/>
  <c r="DU541" i="33" s="1"/>
  <c r="DV541" i="33" s="1"/>
  <c r="DP541" i="33"/>
  <c r="DL541" i="33" a="1"/>
  <c r="DL541" i="33" s="1"/>
  <c r="DM541" i="33" s="1"/>
  <c r="DG541" i="33"/>
  <c r="DC541" i="33" a="1"/>
  <c r="DC541" i="33" s="1"/>
  <c r="DD541" i="33" s="1"/>
  <c r="CX541" i="33"/>
  <c r="CT541" i="33" a="1"/>
  <c r="CT541" i="33" s="1"/>
  <c r="CU541" i="33" s="1"/>
  <c r="CO541" i="33"/>
  <c r="CK541" i="33" a="1"/>
  <c r="CK541" i="33" s="1"/>
  <c r="CL541" i="33" s="1"/>
  <c r="CF541" i="33"/>
  <c r="CB541" i="33" a="1"/>
  <c r="CB541" i="33" s="1"/>
  <c r="CC541" i="33" s="1"/>
  <c r="BW541" i="33"/>
  <c r="BS541" i="33" a="1"/>
  <c r="BS541" i="33" s="1"/>
  <c r="BT541" i="33" s="1"/>
  <c r="BN541" i="33"/>
  <c r="BJ541" i="33" a="1"/>
  <c r="BJ541" i="33" s="1"/>
  <c r="BK541" i="33" s="1"/>
  <c r="BE541" i="33"/>
  <c r="BA541" i="33" a="1"/>
  <c r="BA541" i="33" s="1"/>
  <c r="BB541" i="33" s="1"/>
  <c r="AV541" i="33"/>
  <c r="AR541" i="33" a="1"/>
  <c r="AR541" i="33" s="1"/>
  <c r="AS541" i="33" s="1"/>
  <c r="AM541" i="33"/>
  <c r="AI541" i="33" a="1"/>
  <c r="AI541" i="33" s="1"/>
  <c r="AJ541" i="33" s="1"/>
  <c r="AD541" i="33"/>
  <c r="Z541" i="33" a="1"/>
  <c r="Z541" i="33" s="1"/>
  <c r="AA541" i="33" s="1"/>
  <c r="GA540" i="33"/>
  <c r="FW540" i="33" a="1"/>
  <c r="FW540" i="33" s="1"/>
  <c r="FX540" i="33" s="1"/>
  <c r="FR540" i="33"/>
  <c r="FN540" i="33" a="1"/>
  <c r="FN540" i="33" s="1"/>
  <c r="FO540" i="33" s="1"/>
  <c r="FI540" i="33"/>
  <c r="FE540" i="33" a="1"/>
  <c r="FE540" i="33" s="1"/>
  <c r="FF540" i="33" s="1"/>
  <c r="EZ540" i="33"/>
  <c r="EV540" i="33" a="1"/>
  <c r="EV540" i="33" s="1"/>
  <c r="EW540" i="33" s="1"/>
  <c r="EQ540" i="33"/>
  <c r="EM540" i="33" a="1"/>
  <c r="EM540" i="33" s="1"/>
  <c r="EN540" i="33" s="1"/>
  <c r="EH540" i="33"/>
  <c r="ED540" i="33" a="1"/>
  <c r="ED540" i="33" s="1"/>
  <c r="EE540" i="33" s="1"/>
  <c r="DY540" i="33"/>
  <c r="DV540" i="33"/>
  <c r="DU540" i="33" a="1"/>
  <c r="DU540" i="33" s="1"/>
  <c r="DP540" i="33"/>
  <c r="DL540" i="33" a="1"/>
  <c r="DL540" i="33" s="1"/>
  <c r="DM540" i="33" s="1"/>
  <c r="DG540" i="33"/>
  <c r="DC540" i="33" a="1"/>
  <c r="DC540" i="33" s="1"/>
  <c r="DD540" i="33" s="1"/>
  <c r="CX540" i="33"/>
  <c r="CT540" i="33" a="1"/>
  <c r="CT540" i="33" s="1"/>
  <c r="CU540" i="33" s="1"/>
  <c r="CO540" i="33"/>
  <c r="CK540" i="33" a="1"/>
  <c r="CK540" i="33" s="1"/>
  <c r="CL540" i="33" s="1"/>
  <c r="CF540" i="33"/>
  <c r="CB540" i="33" a="1"/>
  <c r="CB540" i="33" s="1"/>
  <c r="CC540" i="33" s="1"/>
  <c r="BW540" i="33"/>
  <c r="BS540" i="33" a="1"/>
  <c r="BS540" i="33" s="1"/>
  <c r="BT540" i="33" s="1"/>
  <c r="BN540" i="33"/>
  <c r="BJ540" i="33" a="1"/>
  <c r="BJ540" i="33" s="1"/>
  <c r="BK540" i="33" s="1"/>
  <c r="BE540" i="33"/>
  <c r="BA540" i="33" a="1"/>
  <c r="BA540" i="33" s="1"/>
  <c r="BB540" i="33" s="1"/>
  <c r="AV540" i="33"/>
  <c r="AR540" i="33" a="1"/>
  <c r="AR540" i="33" s="1"/>
  <c r="AS540" i="33" s="1"/>
  <c r="AM540" i="33"/>
  <c r="AI540" i="33" a="1"/>
  <c r="AI540" i="33" s="1"/>
  <c r="AJ540" i="33" s="1"/>
  <c r="AD540" i="33"/>
  <c r="Z540" i="33" a="1"/>
  <c r="Z540" i="33" s="1"/>
  <c r="AA540" i="33" s="1"/>
  <c r="GA539" i="33"/>
  <c r="FW539" i="33" a="1"/>
  <c r="FW539" i="33" s="1"/>
  <c r="FX539" i="33" s="1"/>
  <c r="FR539" i="33"/>
  <c r="FN539" i="33" a="1"/>
  <c r="FN539" i="33" s="1"/>
  <c r="FO539" i="33" s="1"/>
  <c r="FI539" i="33"/>
  <c r="FE539" i="33" a="1"/>
  <c r="FE539" i="33" s="1"/>
  <c r="FF539" i="33" s="1"/>
  <c r="EZ539" i="33"/>
  <c r="EV539" i="33" a="1"/>
  <c r="EV539" i="33" s="1"/>
  <c r="EW539" i="33" s="1"/>
  <c r="EQ539" i="33"/>
  <c r="EM539" i="33" a="1"/>
  <c r="EM539" i="33" s="1"/>
  <c r="EN539" i="33" s="1"/>
  <c r="EH539" i="33"/>
  <c r="ED539" i="33" a="1"/>
  <c r="ED539" i="33" s="1"/>
  <c r="EE539" i="33" s="1"/>
  <c r="DY539" i="33"/>
  <c r="DU539" i="33" a="1"/>
  <c r="DU539" i="33" s="1"/>
  <c r="DV539" i="33" s="1"/>
  <c r="DP539" i="33"/>
  <c r="DL539" i="33" a="1"/>
  <c r="DL539" i="33" s="1"/>
  <c r="DM539" i="33" s="1"/>
  <c r="DG539" i="33"/>
  <c r="DC539" i="33" a="1"/>
  <c r="DC539" i="33" s="1"/>
  <c r="DD539" i="33" s="1"/>
  <c r="CX539" i="33"/>
  <c r="CT539" i="33" a="1"/>
  <c r="CT539" i="33" s="1"/>
  <c r="CU539" i="33" s="1"/>
  <c r="CO539" i="33"/>
  <c r="CK539" i="33" a="1"/>
  <c r="CK539" i="33" s="1"/>
  <c r="CL539" i="33" s="1"/>
  <c r="CF539" i="33"/>
  <c r="CB539" i="33" a="1"/>
  <c r="CB539" i="33" s="1"/>
  <c r="CC539" i="33" s="1"/>
  <c r="BW539" i="33"/>
  <c r="BS539" i="33" a="1"/>
  <c r="BS539" i="33" s="1"/>
  <c r="BT539" i="33" s="1"/>
  <c r="BN539" i="33"/>
  <c r="BJ539" i="33" a="1"/>
  <c r="BJ539" i="33" s="1"/>
  <c r="BK539" i="33" s="1"/>
  <c r="BE539" i="33"/>
  <c r="BA539" i="33" a="1"/>
  <c r="BA539" i="33" s="1"/>
  <c r="BB539" i="33" s="1"/>
  <c r="AV539" i="33"/>
  <c r="AR539" i="33" a="1"/>
  <c r="AR539" i="33" s="1"/>
  <c r="AS539" i="33" s="1"/>
  <c r="AM539" i="33"/>
  <c r="AI539" i="33" a="1"/>
  <c r="AI539" i="33" s="1"/>
  <c r="AJ539" i="33" s="1"/>
  <c r="AD539" i="33"/>
  <c r="Z539" i="33" a="1"/>
  <c r="Z539" i="33" s="1"/>
  <c r="AA539" i="33" s="1"/>
  <c r="GA538" i="33"/>
  <c r="FW538" i="33" a="1"/>
  <c r="FW538" i="33" s="1"/>
  <c r="FX538" i="33" s="1"/>
  <c r="FR538" i="33"/>
  <c r="FN538" i="33" a="1"/>
  <c r="FN538" i="33" s="1"/>
  <c r="FO538" i="33" s="1"/>
  <c r="FI538" i="33"/>
  <c r="FE538" i="33" a="1"/>
  <c r="FE538" i="33" s="1"/>
  <c r="FF538" i="33" s="1"/>
  <c r="EZ538" i="33"/>
  <c r="EV538" i="33" a="1"/>
  <c r="EV538" i="33" s="1"/>
  <c r="EW538" i="33" s="1"/>
  <c r="EQ538" i="33"/>
  <c r="EM538" i="33" a="1"/>
  <c r="EM538" i="33" s="1"/>
  <c r="EN538" i="33" s="1"/>
  <c r="EH538" i="33"/>
  <c r="ED538" i="33" a="1"/>
  <c r="ED538" i="33" s="1"/>
  <c r="EE538" i="33" s="1"/>
  <c r="DY538" i="33"/>
  <c r="DU538" i="33" a="1"/>
  <c r="DU538" i="33" s="1"/>
  <c r="DV538" i="33" s="1"/>
  <c r="DP538" i="33"/>
  <c r="DL538" i="33" a="1"/>
  <c r="DL538" i="33" s="1"/>
  <c r="DM538" i="33" s="1"/>
  <c r="DG538" i="33"/>
  <c r="DC538" i="33" a="1"/>
  <c r="DC538" i="33" s="1"/>
  <c r="DD538" i="33" s="1"/>
  <c r="CX538" i="33"/>
  <c r="CT538" i="33" a="1"/>
  <c r="CT538" i="33" s="1"/>
  <c r="CU538" i="33" s="1"/>
  <c r="CO538" i="33"/>
  <c r="CK538" i="33" a="1"/>
  <c r="CK538" i="33" s="1"/>
  <c r="CL538" i="33" s="1"/>
  <c r="CF538" i="33"/>
  <c r="CB538" i="33" a="1"/>
  <c r="CB538" i="33" s="1"/>
  <c r="CC538" i="33" s="1"/>
  <c r="BW538" i="33"/>
  <c r="BS538" i="33" a="1"/>
  <c r="BS538" i="33" s="1"/>
  <c r="BT538" i="33" s="1"/>
  <c r="BN538" i="33"/>
  <c r="BJ538" i="33" a="1"/>
  <c r="BJ538" i="33" s="1"/>
  <c r="BK538" i="33" s="1"/>
  <c r="BE538" i="33"/>
  <c r="BA538" i="33" a="1"/>
  <c r="BA538" i="33" s="1"/>
  <c r="BB538" i="33" s="1"/>
  <c r="AV538" i="33"/>
  <c r="AR538" i="33" a="1"/>
  <c r="AR538" i="33" s="1"/>
  <c r="AS538" i="33" s="1"/>
  <c r="AM538" i="33"/>
  <c r="AI538" i="33" a="1"/>
  <c r="AI538" i="33" s="1"/>
  <c r="AJ538" i="33" s="1"/>
  <c r="AD538" i="33"/>
  <c r="Z538" i="33" a="1"/>
  <c r="Z538" i="33" s="1"/>
  <c r="AA538" i="33" s="1"/>
  <c r="GA537" i="33"/>
  <c r="FW537" i="33" a="1"/>
  <c r="FW537" i="33" s="1"/>
  <c r="FX537" i="33" s="1"/>
  <c r="FR537" i="33"/>
  <c r="FN537" i="33" a="1"/>
  <c r="FN537" i="33" s="1"/>
  <c r="FO537" i="33" s="1"/>
  <c r="FI537" i="33"/>
  <c r="FE537" i="33" a="1"/>
  <c r="FE537" i="33" s="1"/>
  <c r="FF537" i="33" s="1"/>
  <c r="EZ537" i="33"/>
  <c r="EV537" i="33" a="1"/>
  <c r="EV537" i="33" s="1"/>
  <c r="EW537" i="33" s="1"/>
  <c r="EQ537" i="33"/>
  <c r="EM537" i="33" a="1"/>
  <c r="EM537" i="33" s="1"/>
  <c r="EN537" i="33" s="1"/>
  <c r="EH537" i="33"/>
  <c r="ED537" i="33" a="1"/>
  <c r="ED537" i="33" s="1"/>
  <c r="EE537" i="33" s="1"/>
  <c r="DY537" i="33"/>
  <c r="DU537" i="33" a="1"/>
  <c r="DU537" i="33" s="1"/>
  <c r="DV537" i="33" s="1"/>
  <c r="DP537" i="33"/>
  <c r="DL537" i="33" a="1"/>
  <c r="DL537" i="33" s="1"/>
  <c r="DM537" i="33" s="1"/>
  <c r="DG537" i="33"/>
  <c r="DC537" i="33" a="1"/>
  <c r="DC537" i="33" s="1"/>
  <c r="DD537" i="33" s="1"/>
  <c r="CX537" i="33"/>
  <c r="CT537" i="33" a="1"/>
  <c r="CT537" i="33" s="1"/>
  <c r="CU537" i="33" s="1"/>
  <c r="CO537" i="33"/>
  <c r="CK537" i="33" a="1"/>
  <c r="CK537" i="33" s="1"/>
  <c r="CL537" i="33" s="1"/>
  <c r="CF537" i="33"/>
  <c r="CB537" i="33" a="1"/>
  <c r="CB537" i="33" s="1"/>
  <c r="CC537" i="33" s="1"/>
  <c r="BW537" i="33"/>
  <c r="BS537" i="33" a="1"/>
  <c r="BS537" i="33" s="1"/>
  <c r="BT537" i="33" s="1"/>
  <c r="BN537" i="33"/>
  <c r="BJ537" i="33" a="1"/>
  <c r="BJ537" i="33" s="1"/>
  <c r="BK537" i="33" s="1"/>
  <c r="BE537" i="33"/>
  <c r="BA537" i="33" a="1"/>
  <c r="BA537" i="33" s="1"/>
  <c r="BB537" i="33" s="1"/>
  <c r="AV537" i="33"/>
  <c r="AR537" i="33" a="1"/>
  <c r="AR537" i="33" s="1"/>
  <c r="AS537" i="33" s="1"/>
  <c r="AM537" i="33"/>
  <c r="AI537" i="33" a="1"/>
  <c r="AI537" i="33" s="1"/>
  <c r="AJ537" i="33" s="1"/>
  <c r="AD537" i="33"/>
  <c r="Z537" i="33" a="1"/>
  <c r="Z537" i="33" s="1"/>
  <c r="AA537" i="33" s="1"/>
  <c r="GA536" i="33"/>
  <c r="FW536" i="33" a="1"/>
  <c r="FW536" i="33" s="1"/>
  <c r="FX536" i="33" s="1"/>
  <c r="FR536" i="33"/>
  <c r="FN536" i="33" a="1"/>
  <c r="FN536" i="33" s="1"/>
  <c r="FO536" i="33" s="1"/>
  <c r="FI536" i="33"/>
  <c r="FE536" i="33" a="1"/>
  <c r="FE536" i="33" s="1"/>
  <c r="FF536" i="33" s="1"/>
  <c r="EZ536" i="33"/>
  <c r="EV536" i="33" a="1"/>
  <c r="EV536" i="33" s="1"/>
  <c r="EW536" i="33" s="1"/>
  <c r="EQ536" i="33"/>
  <c r="EM536" i="33" a="1"/>
  <c r="EM536" i="33" s="1"/>
  <c r="EN536" i="33" s="1"/>
  <c r="EH536" i="33"/>
  <c r="ED536" i="33" a="1"/>
  <c r="ED536" i="33" s="1"/>
  <c r="EE536" i="33" s="1"/>
  <c r="DY536" i="33"/>
  <c r="DU536" i="33" a="1"/>
  <c r="DU536" i="33" s="1"/>
  <c r="DV536" i="33" s="1"/>
  <c r="DP536" i="33"/>
  <c r="DL536" i="33" a="1"/>
  <c r="DL536" i="33" s="1"/>
  <c r="DM536" i="33" s="1"/>
  <c r="DG536" i="33"/>
  <c r="DC536" i="33" a="1"/>
  <c r="DC536" i="33" s="1"/>
  <c r="DD536" i="33" s="1"/>
  <c r="CX536" i="33"/>
  <c r="CT536" i="33" a="1"/>
  <c r="CT536" i="33" s="1"/>
  <c r="CU536" i="33" s="1"/>
  <c r="CO536" i="33"/>
  <c r="CK536" i="33" a="1"/>
  <c r="CK536" i="33" s="1"/>
  <c r="CL536" i="33" s="1"/>
  <c r="CF536" i="33"/>
  <c r="CB536" i="33" a="1"/>
  <c r="CB536" i="33" s="1"/>
  <c r="CC536" i="33" s="1"/>
  <c r="BW536" i="33"/>
  <c r="BS536" i="33" a="1"/>
  <c r="BS536" i="33" s="1"/>
  <c r="BT536" i="33" s="1"/>
  <c r="BN536" i="33"/>
  <c r="BJ536" i="33" a="1"/>
  <c r="BJ536" i="33" s="1"/>
  <c r="BK536" i="33" s="1"/>
  <c r="BE536" i="33"/>
  <c r="BA536" i="33" a="1"/>
  <c r="BA536" i="33" s="1"/>
  <c r="BB536" i="33" s="1"/>
  <c r="AV536" i="33"/>
  <c r="AR536" i="33" a="1"/>
  <c r="AR536" i="33" s="1"/>
  <c r="AS536" i="33" s="1"/>
  <c r="AM536" i="33"/>
  <c r="AI536" i="33" a="1"/>
  <c r="AI536" i="33" s="1"/>
  <c r="AJ536" i="33" s="1"/>
  <c r="AD536" i="33"/>
  <c r="Z536" i="33" a="1"/>
  <c r="Z536" i="33" s="1"/>
  <c r="AA536" i="33" s="1"/>
  <c r="GA535" i="33"/>
  <c r="FW535" i="33" a="1"/>
  <c r="FW535" i="33" s="1"/>
  <c r="FX535" i="33" s="1"/>
  <c r="FR535" i="33"/>
  <c r="FN535" i="33" a="1"/>
  <c r="FN535" i="33" s="1"/>
  <c r="FO535" i="33" s="1"/>
  <c r="FI535" i="33"/>
  <c r="FE535" i="33" a="1"/>
  <c r="FE535" i="33" s="1"/>
  <c r="FF535" i="33" s="1"/>
  <c r="EZ535" i="33"/>
  <c r="EV535" i="33" a="1"/>
  <c r="EV535" i="33" s="1"/>
  <c r="EW535" i="33" s="1"/>
  <c r="EQ535" i="33"/>
  <c r="EM535" i="33" a="1"/>
  <c r="EM535" i="33" s="1"/>
  <c r="EN535" i="33" s="1"/>
  <c r="EH535" i="33"/>
  <c r="ED535" i="33" a="1"/>
  <c r="ED535" i="33" s="1"/>
  <c r="EE535" i="33" s="1"/>
  <c r="DY535" i="33"/>
  <c r="DU535" i="33" a="1"/>
  <c r="DU535" i="33" s="1"/>
  <c r="DV535" i="33" s="1"/>
  <c r="DP535" i="33"/>
  <c r="DL535" i="33" a="1"/>
  <c r="DL535" i="33" s="1"/>
  <c r="DM535" i="33" s="1"/>
  <c r="DG535" i="33"/>
  <c r="DC535" i="33" a="1"/>
  <c r="DC535" i="33" s="1"/>
  <c r="DD535" i="33" s="1"/>
  <c r="CX535" i="33"/>
  <c r="CT535" i="33" a="1"/>
  <c r="CT535" i="33" s="1"/>
  <c r="CU535" i="33" s="1"/>
  <c r="CO535" i="33"/>
  <c r="CK535" i="33" a="1"/>
  <c r="CK535" i="33" s="1"/>
  <c r="CL535" i="33" s="1"/>
  <c r="CF535" i="33"/>
  <c r="CB535" i="33" a="1"/>
  <c r="CB535" i="33" s="1"/>
  <c r="CC535" i="33" s="1"/>
  <c r="BW535" i="33"/>
  <c r="BS535" i="33" a="1"/>
  <c r="BS535" i="33" s="1"/>
  <c r="BT535" i="33" s="1"/>
  <c r="BN535" i="33"/>
  <c r="BJ535" i="33" a="1"/>
  <c r="BJ535" i="33" s="1"/>
  <c r="BK535" i="33" s="1"/>
  <c r="BE535" i="33"/>
  <c r="BA535" i="33" a="1"/>
  <c r="BA535" i="33" s="1"/>
  <c r="BB535" i="33" s="1"/>
  <c r="AV535" i="33"/>
  <c r="AR535" i="33" a="1"/>
  <c r="AR535" i="33" s="1"/>
  <c r="AS535" i="33" s="1"/>
  <c r="AM535" i="33"/>
  <c r="AI535" i="33" a="1"/>
  <c r="AI535" i="33" s="1"/>
  <c r="AJ535" i="33" s="1"/>
  <c r="AD535" i="33"/>
  <c r="Z535" i="33" a="1"/>
  <c r="Z535" i="33" s="1"/>
  <c r="AA535" i="33" s="1"/>
  <c r="GA534" i="33"/>
  <c r="FW534" i="33" a="1"/>
  <c r="FW534" i="33" s="1"/>
  <c r="FX534" i="33" s="1"/>
  <c r="FR534" i="33"/>
  <c r="FN534" i="33" a="1"/>
  <c r="FN534" i="33" s="1"/>
  <c r="FO534" i="33" s="1"/>
  <c r="FI534" i="33"/>
  <c r="FE534" i="33" a="1"/>
  <c r="FE534" i="33" s="1"/>
  <c r="FF534" i="33" s="1"/>
  <c r="EZ534" i="33"/>
  <c r="EV534" i="33" a="1"/>
  <c r="EV534" i="33" s="1"/>
  <c r="EW534" i="33" s="1"/>
  <c r="EQ534" i="33"/>
  <c r="EM534" i="33" a="1"/>
  <c r="EM534" i="33" s="1"/>
  <c r="EN534" i="33" s="1"/>
  <c r="EH534" i="33"/>
  <c r="ED534" i="33" a="1"/>
  <c r="ED534" i="33" s="1"/>
  <c r="EE534" i="33" s="1"/>
  <c r="DY534" i="33"/>
  <c r="DU534" i="33" a="1"/>
  <c r="DU534" i="33" s="1"/>
  <c r="DV534" i="33" s="1"/>
  <c r="DP534" i="33"/>
  <c r="DL534" i="33" a="1"/>
  <c r="DL534" i="33" s="1"/>
  <c r="DM534" i="33" s="1"/>
  <c r="DG534" i="33"/>
  <c r="DC534" i="33" a="1"/>
  <c r="DC534" i="33" s="1"/>
  <c r="DD534" i="33" s="1"/>
  <c r="CX534" i="33"/>
  <c r="CT534" i="33" a="1"/>
  <c r="CT534" i="33" s="1"/>
  <c r="CU534" i="33" s="1"/>
  <c r="CO534" i="33"/>
  <c r="CK534" i="33" a="1"/>
  <c r="CK534" i="33" s="1"/>
  <c r="CL534" i="33" s="1"/>
  <c r="CF534" i="33"/>
  <c r="CB534" i="33" a="1"/>
  <c r="CB534" i="33" s="1"/>
  <c r="CC534" i="33" s="1"/>
  <c r="BW534" i="33"/>
  <c r="BS534" i="33" a="1"/>
  <c r="BS534" i="33" s="1"/>
  <c r="BT534" i="33" s="1"/>
  <c r="BN534" i="33"/>
  <c r="BJ534" i="33" a="1"/>
  <c r="BJ534" i="33" s="1"/>
  <c r="BK534" i="33" s="1"/>
  <c r="BE534" i="33"/>
  <c r="BA534" i="33" a="1"/>
  <c r="BA534" i="33" s="1"/>
  <c r="BB534" i="33" s="1"/>
  <c r="AV534" i="33"/>
  <c r="AR534" i="33" a="1"/>
  <c r="AR534" i="33" s="1"/>
  <c r="AS534" i="33" s="1"/>
  <c r="AM534" i="33"/>
  <c r="AI534" i="33" a="1"/>
  <c r="AI534" i="33" s="1"/>
  <c r="AJ534" i="33" s="1"/>
  <c r="AD534" i="33"/>
  <c r="Z534" i="33" a="1"/>
  <c r="Z534" i="33" s="1"/>
  <c r="AA534" i="33" s="1"/>
  <c r="GA533" i="33"/>
  <c r="FW533" i="33" a="1"/>
  <c r="FW533" i="33" s="1"/>
  <c r="FX533" i="33" s="1"/>
  <c r="FR533" i="33"/>
  <c r="FN533" i="33" a="1"/>
  <c r="FN533" i="33" s="1"/>
  <c r="FO533" i="33" s="1"/>
  <c r="FI533" i="33"/>
  <c r="FE533" i="33" a="1"/>
  <c r="FE533" i="33" s="1"/>
  <c r="FF533" i="33" s="1"/>
  <c r="EZ533" i="33"/>
  <c r="EV533" i="33" a="1"/>
  <c r="EV533" i="33" s="1"/>
  <c r="EW533" i="33" s="1"/>
  <c r="EQ533" i="33"/>
  <c r="EM533" i="33" a="1"/>
  <c r="EM533" i="33" s="1"/>
  <c r="EN533" i="33" s="1"/>
  <c r="EH533" i="33"/>
  <c r="ED533" i="33" a="1"/>
  <c r="ED533" i="33" s="1"/>
  <c r="EE533" i="33" s="1"/>
  <c r="DY533" i="33"/>
  <c r="DU533" i="33" a="1"/>
  <c r="DU533" i="33" s="1"/>
  <c r="DV533" i="33" s="1"/>
  <c r="DP533" i="33"/>
  <c r="DL533" i="33" a="1"/>
  <c r="DL533" i="33" s="1"/>
  <c r="DM533" i="33" s="1"/>
  <c r="DG533" i="33"/>
  <c r="DC533" i="33" a="1"/>
  <c r="DC533" i="33" s="1"/>
  <c r="DD533" i="33" s="1"/>
  <c r="CX533" i="33"/>
  <c r="CT533" i="33" a="1"/>
  <c r="CT533" i="33" s="1"/>
  <c r="CU533" i="33" s="1"/>
  <c r="CO533" i="33"/>
  <c r="CK533" i="33" a="1"/>
  <c r="CK533" i="33" s="1"/>
  <c r="CL533" i="33" s="1"/>
  <c r="CF533" i="33"/>
  <c r="CB533" i="33" a="1"/>
  <c r="CB533" i="33" s="1"/>
  <c r="CC533" i="33" s="1"/>
  <c r="BW533" i="33"/>
  <c r="BS533" i="33" a="1"/>
  <c r="BS533" i="33" s="1"/>
  <c r="BT533" i="33" s="1"/>
  <c r="BN533" i="33"/>
  <c r="BJ533" i="33" a="1"/>
  <c r="BJ533" i="33" s="1"/>
  <c r="BK533" i="33" s="1"/>
  <c r="BE533" i="33"/>
  <c r="BA533" i="33" a="1"/>
  <c r="BA533" i="33" s="1"/>
  <c r="BB533" i="33" s="1"/>
  <c r="AV533" i="33"/>
  <c r="AR533" i="33" a="1"/>
  <c r="AR533" i="33" s="1"/>
  <c r="AS533" i="33" s="1"/>
  <c r="AM533" i="33"/>
  <c r="AI533" i="33" a="1"/>
  <c r="AI533" i="33" s="1"/>
  <c r="AJ533" i="33" s="1"/>
  <c r="AD533" i="33"/>
  <c r="Z533" i="33" a="1"/>
  <c r="Z533" i="33" s="1"/>
  <c r="AA533" i="33" s="1"/>
  <c r="GA532" i="33"/>
  <c r="FW532" i="33" a="1"/>
  <c r="FW532" i="33" s="1"/>
  <c r="FX532" i="33" s="1"/>
  <c r="FR532" i="33"/>
  <c r="FN532" i="33" a="1"/>
  <c r="FN532" i="33" s="1"/>
  <c r="FO532" i="33" s="1"/>
  <c r="FI532" i="33"/>
  <c r="FE532" i="33" a="1"/>
  <c r="FE532" i="33" s="1"/>
  <c r="FF532" i="33" s="1"/>
  <c r="EZ532" i="33"/>
  <c r="EV532" i="33" a="1"/>
  <c r="EV532" i="33" s="1"/>
  <c r="EW532" i="33" s="1"/>
  <c r="EQ532" i="33"/>
  <c r="EM532" i="33" a="1"/>
  <c r="EM532" i="33" s="1"/>
  <c r="EN532" i="33" s="1"/>
  <c r="EH532" i="33"/>
  <c r="ED532" i="33" a="1"/>
  <c r="ED532" i="33" s="1"/>
  <c r="EE532" i="33" s="1"/>
  <c r="DY532" i="33"/>
  <c r="DU532" i="33" a="1"/>
  <c r="DU532" i="33" s="1"/>
  <c r="DV532" i="33" s="1"/>
  <c r="DP532" i="33"/>
  <c r="DL532" i="33" a="1"/>
  <c r="DL532" i="33" s="1"/>
  <c r="DM532" i="33" s="1"/>
  <c r="DG532" i="33"/>
  <c r="DC532" i="33" a="1"/>
  <c r="DC532" i="33" s="1"/>
  <c r="DD532" i="33" s="1"/>
  <c r="CX532" i="33"/>
  <c r="CT532" i="33" a="1"/>
  <c r="CT532" i="33" s="1"/>
  <c r="CU532" i="33" s="1"/>
  <c r="CO532" i="33"/>
  <c r="CK532" i="33" a="1"/>
  <c r="CK532" i="33" s="1"/>
  <c r="CL532" i="33" s="1"/>
  <c r="CF532" i="33"/>
  <c r="CB532" i="33" a="1"/>
  <c r="CB532" i="33" s="1"/>
  <c r="CC532" i="33" s="1"/>
  <c r="BW532" i="33"/>
  <c r="BS532" i="33" a="1"/>
  <c r="BS532" i="33" s="1"/>
  <c r="BT532" i="33" s="1"/>
  <c r="BN532" i="33"/>
  <c r="BJ532" i="33" a="1"/>
  <c r="BJ532" i="33" s="1"/>
  <c r="BK532" i="33" s="1"/>
  <c r="BE532" i="33"/>
  <c r="BA532" i="33" a="1"/>
  <c r="BA532" i="33" s="1"/>
  <c r="BB532" i="33" s="1"/>
  <c r="AV532" i="33"/>
  <c r="AR532" i="33" a="1"/>
  <c r="AR532" i="33" s="1"/>
  <c r="AS532" i="33" s="1"/>
  <c r="AM532" i="33"/>
  <c r="AI532" i="33" a="1"/>
  <c r="AI532" i="33" s="1"/>
  <c r="AJ532" i="33" s="1"/>
  <c r="AD532" i="33"/>
  <c r="Z532" i="33" a="1"/>
  <c r="Z532" i="33" s="1"/>
  <c r="AA532" i="33" s="1"/>
  <c r="GA531" i="33"/>
  <c r="FW531" i="33" a="1"/>
  <c r="FW531" i="33" s="1"/>
  <c r="FX531" i="33" s="1"/>
  <c r="FR531" i="33"/>
  <c r="FN531" i="33" a="1"/>
  <c r="FN531" i="33" s="1"/>
  <c r="FO531" i="33" s="1"/>
  <c r="FI531" i="33"/>
  <c r="FE531" i="33" a="1"/>
  <c r="FE531" i="33" s="1"/>
  <c r="FF531" i="33" s="1"/>
  <c r="EZ531" i="33"/>
  <c r="EV531" i="33" a="1"/>
  <c r="EV531" i="33" s="1"/>
  <c r="EW531" i="33" s="1"/>
  <c r="EQ531" i="33"/>
  <c r="EM531" i="33" a="1"/>
  <c r="EM531" i="33" s="1"/>
  <c r="EN531" i="33" s="1"/>
  <c r="EH531" i="33"/>
  <c r="ED531" i="33" a="1"/>
  <c r="ED531" i="33" s="1"/>
  <c r="EE531" i="33" s="1"/>
  <c r="DY531" i="33"/>
  <c r="DU531" i="33" a="1"/>
  <c r="DU531" i="33" s="1"/>
  <c r="DV531" i="33" s="1"/>
  <c r="DP531" i="33"/>
  <c r="DL531" i="33" a="1"/>
  <c r="DL531" i="33" s="1"/>
  <c r="DM531" i="33" s="1"/>
  <c r="DG531" i="33"/>
  <c r="DC531" i="33" a="1"/>
  <c r="DC531" i="33" s="1"/>
  <c r="DD531" i="33" s="1"/>
  <c r="CX531" i="33"/>
  <c r="CT531" i="33" a="1"/>
  <c r="CT531" i="33" s="1"/>
  <c r="CU531" i="33" s="1"/>
  <c r="CO531" i="33"/>
  <c r="CK531" i="33" a="1"/>
  <c r="CK531" i="33" s="1"/>
  <c r="CL531" i="33" s="1"/>
  <c r="CF531" i="33"/>
  <c r="CB531" i="33" a="1"/>
  <c r="CB531" i="33" s="1"/>
  <c r="CC531" i="33" s="1"/>
  <c r="BW531" i="33"/>
  <c r="BS531" i="33" a="1"/>
  <c r="BS531" i="33" s="1"/>
  <c r="BT531" i="33" s="1"/>
  <c r="BN531" i="33"/>
  <c r="BJ531" i="33" a="1"/>
  <c r="BJ531" i="33" s="1"/>
  <c r="BK531" i="33" s="1"/>
  <c r="BE531" i="33"/>
  <c r="BA531" i="33" a="1"/>
  <c r="BA531" i="33" s="1"/>
  <c r="BB531" i="33" s="1"/>
  <c r="AV531" i="33"/>
  <c r="AR531" i="33" a="1"/>
  <c r="AR531" i="33" s="1"/>
  <c r="AS531" i="33" s="1"/>
  <c r="AM531" i="33"/>
  <c r="AI531" i="33" a="1"/>
  <c r="AI531" i="33" s="1"/>
  <c r="AJ531" i="33" s="1"/>
  <c r="AD531" i="33"/>
  <c r="Z531" i="33" a="1"/>
  <c r="Z531" i="33" s="1"/>
  <c r="AA531" i="33" s="1"/>
  <c r="GA530" i="33"/>
  <c r="FW530" i="33" a="1"/>
  <c r="FW530" i="33" s="1"/>
  <c r="FX530" i="33" s="1"/>
  <c r="FR530" i="33"/>
  <c r="FN530" i="33" a="1"/>
  <c r="FN530" i="33" s="1"/>
  <c r="FO530" i="33" s="1"/>
  <c r="FI530" i="33"/>
  <c r="FE530" i="33" a="1"/>
  <c r="FE530" i="33" s="1"/>
  <c r="FF530" i="33" s="1"/>
  <c r="EZ530" i="33"/>
  <c r="EV530" i="33" a="1"/>
  <c r="EV530" i="33" s="1"/>
  <c r="EW530" i="33" s="1"/>
  <c r="EQ530" i="33"/>
  <c r="EM530" i="33" a="1"/>
  <c r="EM530" i="33" s="1"/>
  <c r="EN530" i="33" s="1"/>
  <c r="EH530" i="33"/>
  <c r="ED530" i="33" a="1"/>
  <c r="ED530" i="33" s="1"/>
  <c r="EE530" i="33" s="1"/>
  <c r="DY530" i="33"/>
  <c r="DU530" i="33" a="1"/>
  <c r="DU530" i="33" s="1"/>
  <c r="DV530" i="33" s="1"/>
  <c r="DP530" i="33"/>
  <c r="DL530" i="33" a="1"/>
  <c r="DL530" i="33" s="1"/>
  <c r="DM530" i="33" s="1"/>
  <c r="DG530" i="33"/>
  <c r="DC530" i="33" a="1"/>
  <c r="DC530" i="33" s="1"/>
  <c r="DD530" i="33" s="1"/>
  <c r="CX530" i="33"/>
  <c r="CT530" i="33" a="1"/>
  <c r="CT530" i="33" s="1"/>
  <c r="CU530" i="33" s="1"/>
  <c r="CO530" i="33"/>
  <c r="CK530" i="33" a="1"/>
  <c r="CK530" i="33" s="1"/>
  <c r="CL530" i="33" s="1"/>
  <c r="CF530" i="33"/>
  <c r="CB530" i="33" a="1"/>
  <c r="CB530" i="33" s="1"/>
  <c r="CC530" i="33" s="1"/>
  <c r="BW530" i="33"/>
  <c r="BS530" i="33" a="1"/>
  <c r="BS530" i="33" s="1"/>
  <c r="BT530" i="33" s="1"/>
  <c r="BN530" i="33"/>
  <c r="BJ530" i="33" a="1"/>
  <c r="BJ530" i="33" s="1"/>
  <c r="BK530" i="33" s="1"/>
  <c r="BE530" i="33"/>
  <c r="BA530" i="33" a="1"/>
  <c r="BA530" i="33" s="1"/>
  <c r="BB530" i="33" s="1"/>
  <c r="AV530" i="33"/>
  <c r="AR530" i="33" a="1"/>
  <c r="AR530" i="33" s="1"/>
  <c r="AS530" i="33" s="1"/>
  <c r="AM530" i="33"/>
  <c r="AI530" i="33" a="1"/>
  <c r="AI530" i="33" s="1"/>
  <c r="AJ530" i="33" s="1"/>
  <c r="AD530" i="33"/>
  <c r="Z530" i="33" a="1"/>
  <c r="Z530" i="33" s="1"/>
  <c r="AA530" i="33" s="1"/>
  <c r="GA529" i="33"/>
  <c r="FW529" i="33" a="1"/>
  <c r="FW529" i="33" s="1"/>
  <c r="FX529" i="33" s="1"/>
  <c r="FR529" i="33"/>
  <c r="FN529" i="33" a="1"/>
  <c r="FN529" i="33" s="1"/>
  <c r="FO529" i="33" s="1"/>
  <c r="FI529" i="33"/>
  <c r="FE529" i="33" a="1"/>
  <c r="FE529" i="33" s="1"/>
  <c r="FF529" i="33" s="1"/>
  <c r="EZ529" i="33"/>
  <c r="EV529" i="33" a="1"/>
  <c r="EV529" i="33" s="1"/>
  <c r="EW529" i="33" s="1"/>
  <c r="EQ529" i="33"/>
  <c r="EM529" i="33" a="1"/>
  <c r="EM529" i="33" s="1"/>
  <c r="EN529" i="33" s="1"/>
  <c r="EH529" i="33"/>
  <c r="ED529" i="33" a="1"/>
  <c r="ED529" i="33" s="1"/>
  <c r="EE529" i="33" s="1"/>
  <c r="DY529" i="33"/>
  <c r="DU529" i="33" a="1"/>
  <c r="DU529" i="33" s="1"/>
  <c r="DV529" i="33" s="1"/>
  <c r="DP529" i="33"/>
  <c r="DL529" i="33" a="1"/>
  <c r="DL529" i="33" s="1"/>
  <c r="DM529" i="33" s="1"/>
  <c r="DG529" i="33"/>
  <c r="DC529" i="33" a="1"/>
  <c r="DC529" i="33" s="1"/>
  <c r="DD529" i="33" s="1"/>
  <c r="CX529" i="33"/>
  <c r="CT529" i="33" a="1"/>
  <c r="CT529" i="33" s="1"/>
  <c r="CU529" i="33" s="1"/>
  <c r="CO529" i="33"/>
  <c r="CK529" i="33" a="1"/>
  <c r="CK529" i="33" s="1"/>
  <c r="CL529" i="33" s="1"/>
  <c r="CF529" i="33"/>
  <c r="CB529" i="33" a="1"/>
  <c r="CB529" i="33" s="1"/>
  <c r="CC529" i="33" s="1"/>
  <c r="BW529" i="33"/>
  <c r="BS529" i="33" a="1"/>
  <c r="BS529" i="33" s="1"/>
  <c r="BT529" i="33" s="1"/>
  <c r="BN529" i="33"/>
  <c r="BJ529" i="33" a="1"/>
  <c r="BJ529" i="33" s="1"/>
  <c r="BK529" i="33" s="1"/>
  <c r="BE529" i="33"/>
  <c r="BA529" i="33" a="1"/>
  <c r="BA529" i="33" s="1"/>
  <c r="BB529" i="33" s="1"/>
  <c r="AV529" i="33"/>
  <c r="AR529" i="33" a="1"/>
  <c r="AR529" i="33" s="1"/>
  <c r="AS529" i="33" s="1"/>
  <c r="AM529" i="33"/>
  <c r="AI529" i="33" a="1"/>
  <c r="AI529" i="33" s="1"/>
  <c r="AJ529" i="33" s="1"/>
  <c r="AD529" i="33"/>
  <c r="Z529" i="33" a="1"/>
  <c r="Z529" i="33" s="1"/>
  <c r="AA529" i="33" s="1"/>
  <c r="GA528" i="33"/>
  <c r="FW528" i="33" a="1"/>
  <c r="FW528" i="33" s="1"/>
  <c r="FX528" i="33" s="1"/>
  <c r="FR528" i="33"/>
  <c r="FN528" i="33" a="1"/>
  <c r="FN528" i="33" s="1"/>
  <c r="FO528" i="33" s="1"/>
  <c r="FI528" i="33"/>
  <c r="FE528" i="33" a="1"/>
  <c r="FE528" i="33" s="1"/>
  <c r="FF528" i="33" s="1"/>
  <c r="EZ528" i="33"/>
  <c r="EV528" i="33" a="1"/>
  <c r="EV528" i="33" s="1"/>
  <c r="EW528" i="33" s="1"/>
  <c r="EQ528" i="33"/>
  <c r="EM528" i="33" a="1"/>
  <c r="EM528" i="33" s="1"/>
  <c r="EN528" i="33" s="1"/>
  <c r="EH528" i="33"/>
  <c r="ED528" i="33" a="1"/>
  <c r="ED528" i="33" s="1"/>
  <c r="EE528" i="33" s="1"/>
  <c r="DY528" i="33"/>
  <c r="DU528" i="33" a="1"/>
  <c r="DU528" i="33" s="1"/>
  <c r="DV528" i="33" s="1"/>
  <c r="DP528" i="33"/>
  <c r="DL528" i="33" a="1"/>
  <c r="DL528" i="33" s="1"/>
  <c r="DM528" i="33" s="1"/>
  <c r="DG528" i="33"/>
  <c r="DC528" i="33" a="1"/>
  <c r="DC528" i="33" s="1"/>
  <c r="DD528" i="33" s="1"/>
  <c r="CX528" i="33"/>
  <c r="CT528" i="33" a="1"/>
  <c r="CT528" i="33" s="1"/>
  <c r="CU528" i="33" s="1"/>
  <c r="CO528" i="33"/>
  <c r="CK528" i="33" a="1"/>
  <c r="CK528" i="33" s="1"/>
  <c r="CL528" i="33" s="1"/>
  <c r="CF528" i="33"/>
  <c r="CB528" i="33" a="1"/>
  <c r="CB528" i="33" s="1"/>
  <c r="CC528" i="33" s="1"/>
  <c r="BW528" i="33"/>
  <c r="BS528" i="33" a="1"/>
  <c r="BS528" i="33" s="1"/>
  <c r="BT528" i="33" s="1"/>
  <c r="BN528" i="33"/>
  <c r="BJ528" i="33" a="1"/>
  <c r="BJ528" i="33" s="1"/>
  <c r="BK528" i="33" s="1"/>
  <c r="BE528" i="33"/>
  <c r="BA528" i="33" a="1"/>
  <c r="BA528" i="33" s="1"/>
  <c r="BB528" i="33" s="1"/>
  <c r="AV528" i="33"/>
  <c r="AR528" i="33" a="1"/>
  <c r="AR528" i="33" s="1"/>
  <c r="AS528" i="33" s="1"/>
  <c r="AM528" i="33"/>
  <c r="AI528" i="33" a="1"/>
  <c r="AI528" i="33" s="1"/>
  <c r="AJ528" i="33" s="1"/>
  <c r="AD528" i="33"/>
  <c r="Z528" i="33" a="1"/>
  <c r="Z528" i="33" s="1"/>
  <c r="AA528" i="33" s="1"/>
  <c r="GA527" i="33"/>
  <c r="FW527" i="33" a="1"/>
  <c r="FW527" i="33" s="1"/>
  <c r="FX527" i="33" s="1"/>
  <c r="FR527" i="33"/>
  <c r="FN527" i="33" a="1"/>
  <c r="FN527" i="33" s="1"/>
  <c r="FO527" i="33" s="1"/>
  <c r="FI527" i="33"/>
  <c r="FE527" i="33" a="1"/>
  <c r="FE527" i="33" s="1"/>
  <c r="FF527" i="33" s="1"/>
  <c r="EZ527" i="33"/>
  <c r="EV527" i="33" a="1"/>
  <c r="EV527" i="33" s="1"/>
  <c r="EW527" i="33" s="1"/>
  <c r="EQ527" i="33"/>
  <c r="EM527" i="33" a="1"/>
  <c r="EM527" i="33" s="1"/>
  <c r="EN527" i="33" s="1"/>
  <c r="EH527" i="33"/>
  <c r="ED527" i="33" a="1"/>
  <c r="ED527" i="33" s="1"/>
  <c r="EE527" i="33" s="1"/>
  <c r="DY527" i="33"/>
  <c r="DU527" i="33" a="1"/>
  <c r="DU527" i="33" s="1"/>
  <c r="DV527" i="33" s="1"/>
  <c r="DP527" i="33"/>
  <c r="DL527" i="33" a="1"/>
  <c r="DL527" i="33" s="1"/>
  <c r="DM527" i="33" s="1"/>
  <c r="DG527" i="33"/>
  <c r="DC527" i="33" a="1"/>
  <c r="DC527" i="33" s="1"/>
  <c r="DD527" i="33" s="1"/>
  <c r="CX527" i="33"/>
  <c r="CT527" i="33" a="1"/>
  <c r="CT527" i="33" s="1"/>
  <c r="CU527" i="33" s="1"/>
  <c r="CO527" i="33"/>
  <c r="CK527" i="33" a="1"/>
  <c r="CK527" i="33" s="1"/>
  <c r="CL527" i="33" s="1"/>
  <c r="CF527" i="33"/>
  <c r="CB527" i="33" a="1"/>
  <c r="CB527" i="33" s="1"/>
  <c r="CC527" i="33" s="1"/>
  <c r="BW527" i="33"/>
  <c r="BS527" i="33" a="1"/>
  <c r="BS527" i="33" s="1"/>
  <c r="BT527" i="33" s="1"/>
  <c r="BN527" i="33"/>
  <c r="BJ527" i="33" a="1"/>
  <c r="BJ527" i="33" s="1"/>
  <c r="BK527" i="33" s="1"/>
  <c r="BE527" i="33"/>
  <c r="BA527" i="33" a="1"/>
  <c r="BA527" i="33" s="1"/>
  <c r="BB527" i="33" s="1"/>
  <c r="AV527" i="33"/>
  <c r="AR527" i="33" a="1"/>
  <c r="AR527" i="33" s="1"/>
  <c r="AS527" i="33" s="1"/>
  <c r="AM527" i="33"/>
  <c r="AI527" i="33" a="1"/>
  <c r="AI527" i="33" s="1"/>
  <c r="AJ527" i="33" s="1"/>
  <c r="AD527" i="33"/>
  <c r="Z527" i="33" a="1"/>
  <c r="Z527" i="33" s="1"/>
  <c r="AA527" i="33" s="1"/>
  <c r="GA526" i="33"/>
  <c r="FW526" i="33" a="1"/>
  <c r="FW526" i="33" s="1"/>
  <c r="FX526" i="33" s="1"/>
  <c r="FR526" i="33"/>
  <c r="FN526" i="33" a="1"/>
  <c r="FN526" i="33" s="1"/>
  <c r="FO526" i="33" s="1"/>
  <c r="FI526" i="33"/>
  <c r="FE526" i="33" a="1"/>
  <c r="FE526" i="33" s="1"/>
  <c r="FF526" i="33" s="1"/>
  <c r="EZ526" i="33"/>
  <c r="EV526" i="33" a="1"/>
  <c r="EV526" i="33" s="1"/>
  <c r="EW526" i="33" s="1"/>
  <c r="EQ526" i="33"/>
  <c r="EM526" i="33" a="1"/>
  <c r="EM526" i="33" s="1"/>
  <c r="EN526" i="33" s="1"/>
  <c r="EH526" i="33"/>
  <c r="ED526" i="33" a="1"/>
  <c r="ED526" i="33" s="1"/>
  <c r="EE526" i="33" s="1"/>
  <c r="DY526" i="33"/>
  <c r="DU526" i="33" a="1"/>
  <c r="DU526" i="33" s="1"/>
  <c r="DV526" i="33" s="1"/>
  <c r="DP526" i="33"/>
  <c r="DL526" i="33" a="1"/>
  <c r="DL526" i="33" s="1"/>
  <c r="DM526" i="33" s="1"/>
  <c r="DG526" i="33"/>
  <c r="DC526" i="33" a="1"/>
  <c r="DC526" i="33" s="1"/>
  <c r="DD526" i="33" s="1"/>
  <c r="CX526" i="33"/>
  <c r="CT526" i="33" a="1"/>
  <c r="CT526" i="33" s="1"/>
  <c r="CU526" i="33" s="1"/>
  <c r="CO526" i="33"/>
  <c r="CK526" i="33" a="1"/>
  <c r="CK526" i="33" s="1"/>
  <c r="CL526" i="33" s="1"/>
  <c r="CF526" i="33"/>
  <c r="CB526" i="33" a="1"/>
  <c r="CB526" i="33" s="1"/>
  <c r="CC526" i="33" s="1"/>
  <c r="BW526" i="33"/>
  <c r="BS526" i="33" a="1"/>
  <c r="BS526" i="33" s="1"/>
  <c r="BT526" i="33" s="1"/>
  <c r="BN526" i="33"/>
  <c r="BJ526" i="33" a="1"/>
  <c r="BJ526" i="33" s="1"/>
  <c r="BK526" i="33" s="1"/>
  <c r="BE526" i="33"/>
  <c r="BA526" i="33" a="1"/>
  <c r="BA526" i="33" s="1"/>
  <c r="BB526" i="33" s="1"/>
  <c r="AV526" i="33"/>
  <c r="AR526" i="33" a="1"/>
  <c r="AR526" i="33" s="1"/>
  <c r="AS526" i="33" s="1"/>
  <c r="AM526" i="33"/>
  <c r="AI526" i="33" a="1"/>
  <c r="AI526" i="33" s="1"/>
  <c r="AJ526" i="33" s="1"/>
  <c r="AD526" i="33"/>
  <c r="Z526" i="33" a="1"/>
  <c r="Z526" i="33" s="1"/>
  <c r="AA526" i="33" s="1"/>
  <c r="GA525" i="33"/>
  <c r="FW525" i="33" a="1"/>
  <c r="FW525" i="33" s="1"/>
  <c r="FX525" i="33" s="1"/>
  <c r="FR525" i="33"/>
  <c r="FN525" i="33" a="1"/>
  <c r="FN525" i="33" s="1"/>
  <c r="FO525" i="33" s="1"/>
  <c r="FI525" i="33"/>
  <c r="FE525" i="33" a="1"/>
  <c r="FE525" i="33" s="1"/>
  <c r="FF525" i="33" s="1"/>
  <c r="EZ525" i="33"/>
  <c r="EV525" i="33" a="1"/>
  <c r="EV525" i="33" s="1"/>
  <c r="EW525" i="33" s="1"/>
  <c r="EQ525" i="33"/>
  <c r="EM525" i="33" a="1"/>
  <c r="EM525" i="33" s="1"/>
  <c r="EN525" i="33" s="1"/>
  <c r="EH525" i="33"/>
  <c r="ED525" i="33" a="1"/>
  <c r="ED525" i="33" s="1"/>
  <c r="EE525" i="33" s="1"/>
  <c r="DY525" i="33"/>
  <c r="DU525" i="33" a="1"/>
  <c r="DU525" i="33" s="1"/>
  <c r="DV525" i="33" s="1"/>
  <c r="DP525" i="33"/>
  <c r="DL525" i="33" a="1"/>
  <c r="DL525" i="33" s="1"/>
  <c r="DM525" i="33" s="1"/>
  <c r="DG525" i="33"/>
  <c r="DC525" i="33" a="1"/>
  <c r="DC525" i="33" s="1"/>
  <c r="DD525" i="33" s="1"/>
  <c r="CX525" i="33"/>
  <c r="CT525" i="33" a="1"/>
  <c r="CT525" i="33" s="1"/>
  <c r="CU525" i="33" s="1"/>
  <c r="CO525" i="33"/>
  <c r="CK525" i="33" a="1"/>
  <c r="CK525" i="33" s="1"/>
  <c r="CL525" i="33" s="1"/>
  <c r="CF525" i="33"/>
  <c r="CB525" i="33" a="1"/>
  <c r="CB525" i="33" s="1"/>
  <c r="CC525" i="33" s="1"/>
  <c r="BW525" i="33"/>
  <c r="BS525" i="33" a="1"/>
  <c r="BS525" i="33" s="1"/>
  <c r="BT525" i="33" s="1"/>
  <c r="BN525" i="33"/>
  <c r="BJ525" i="33" a="1"/>
  <c r="BJ525" i="33" s="1"/>
  <c r="BK525" i="33" s="1"/>
  <c r="BE525" i="33"/>
  <c r="BA525" i="33" a="1"/>
  <c r="BA525" i="33" s="1"/>
  <c r="BB525" i="33" s="1"/>
  <c r="AV525" i="33"/>
  <c r="AR525" i="33" a="1"/>
  <c r="AR525" i="33" s="1"/>
  <c r="AS525" i="33" s="1"/>
  <c r="AM525" i="33"/>
  <c r="AI525" i="33" a="1"/>
  <c r="AI525" i="33" s="1"/>
  <c r="AJ525" i="33" s="1"/>
  <c r="AD525" i="33"/>
  <c r="Z525" i="33" a="1"/>
  <c r="Z525" i="33" s="1"/>
  <c r="AA525" i="33" s="1"/>
  <c r="GA524" i="33"/>
  <c r="FW524" i="33" a="1"/>
  <c r="FW524" i="33" s="1"/>
  <c r="FX524" i="33" s="1"/>
  <c r="FR524" i="33"/>
  <c r="FN524" i="33" a="1"/>
  <c r="FN524" i="33" s="1"/>
  <c r="FO524" i="33" s="1"/>
  <c r="FI524" i="33"/>
  <c r="FE524" i="33" a="1"/>
  <c r="FE524" i="33" s="1"/>
  <c r="FF524" i="33" s="1"/>
  <c r="EZ524" i="33"/>
  <c r="EV524" i="33" a="1"/>
  <c r="EV524" i="33" s="1"/>
  <c r="EW524" i="33" s="1"/>
  <c r="EQ524" i="33"/>
  <c r="EM524" i="33" a="1"/>
  <c r="EM524" i="33" s="1"/>
  <c r="EN524" i="33" s="1"/>
  <c r="EH524" i="33"/>
  <c r="ED524" i="33" a="1"/>
  <c r="ED524" i="33" s="1"/>
  <c r="EE524" i="33" s="1"/>
  <c r="DY524" i="33"/>
  <c r="DU524" i="33" a="1"/>
  <c r="DU524" i="33" s="1"/>
  <c r="DV524" i="33" s="1"/>
  <c r="DP524" i="33"/>
  <c r="DL524" i="33" a="1"/>
  <c r="DL524" i="33" s="1"/>
  <c r="DM524" i="33" s="1"/>
  <c r="DG524" i="33"/>
  <c r="DC524" i="33" a="1"/>
  <c r="DC524" i="33" s="1"/>
  <c r="DD524" i="33" s="1"/>
  <c r="CX524" i="33"/>
  <c r="CT524" i="33" a="1"/>
  <c r="CT524" i="33" s="1"/>
  <c r="CU524" i="33" s="1"/>
  <c r="CO524" i="33"/>
  <c r="CK524" i="33" a="1"/>
  <c r="CK524" i="33" s="1"/>
  <c r="CL524" i="33" s="1"/>
  <c r="CF524" i="33"/>
  <c r="CB524" i="33" a="1"/>
  <c r="CB524" i="33" s="1"/>
  <c r="CC524" i="33" s="1"/>
  <c r="BW524" i="33"/>
  <c r="BS524" i="33" a="1"/>
  <c r="BS524" i="33" s="1"/>
  <c r="BT524" i="33" s="1"/>
  <c r="BN524" i="33"/>
  <c r="BJ524" i="33" a="1"/>
  <c r="BJ524" i="33" s="1"/>
  <c r="BK524" i="33" s="1"/>
  <c r="BE524" i="33"/>
  <c r="BA524" i="33" a="1"/>
  <c r="BA524" i="33" s="1"/>
  <c r="BB524" i="33" s="1"/>
  <c r="AV524" i="33"/>
  <c r="AR524" i="33" a="1"/>
  <c r="AR524" i="33" s="1"/>
  <c r="AS524" i="33" s="1"/>
  <c r="AM524" i="33"/>
  <c r="AI524" i="33" a="1"/>
  <c r="AI524" i="33" s="1"/>
  <c r="AJ524" i="33" s="1"/>
  <c r="AD524" i="33"/>
  <c r="Z524" i="33" a="1"/>
  <c r="Z524" i="33" s="1"/>
  <c r="AA524" i="33" s="1"/>
  <c r="GA523" i="33"/>
  <c r="FW523" i="33" a="1"/>
  <c r="FW523" i="33" s="1"/>
  <c r="FX523" i="33" s="1"/>
  <c r="FR523" i="33"/>
  <c r="FN523" i="33" a="1"/>
  <c r="FN523" i="33" s="1"/>
  <c r="FO523" i="33" s="1"/>
  <c r="FI523" i="33"/>
  <c r="FE523" i="33" a="1"/>
  <c r="FE523" i="33" s="1"/>
  <c r="FF523" i="33" s="1"/>
  <c r="EZ523" i="33"/>
  <c r="EV523" i="33" a="1"/>
  <c r="EV523" i="33" s="1"/>
  <c r="EW523" i="33" s="1"/>
  <c r="EQ523" i="33"/>
  <c r="EM523" i="33" a="1"/>
  <c r="EM523" i="33" s="1"/>
  <c r="EN523" i="33" s="1"/>
  <c r="EH523" i="33"/>
  <c r="ED523" i="33" a="1"/>
  <c r="ED523" i="33" s="1"/>
  <c r="EE523" i="33" s="1"/>
  <c r="DY523" i="33"/>
  <c r="DU523" i="33" a="1"/>
  <c r="DU523" i="33" s="1"/>
  <c r="DV523" i="33" s="1"/>
  <c r="DP523" i="33"/>
  <c r="DL523" i="33" a="1"/>
  <c r="DL523" i="33" s="1"/>
  <c r="DM523" i="33" s="1"/>
  <c r="DG523" i="33"/>
  <c r="DC523" i="33" a="1"/>
  <c r="DC523" i="33" s="1"/>
  <c r="DD523" i="33" s="1"/>
  <c r="CX523" i="33"/>
  <c r="CT523" i="33" a="1"/>
  <c r="CT523" i="33" s="1"/>
  <c r="CU523" i="33" s="1"/>
  <c r="CO523" i="33"/>
  <c r="CK523" i="33" a="1"/>
  <c r="CK523" i="33" s="1"/>
  <c r="CL523" i="33" s="1"/>
  <c r="CF523" i="33"/>
  <c r="CB523" i="33" a="1"/>
  <c r="CB523" i="33" s="1"/>
  <c r="CC523" i="33" s="1"/>
  <c r="BW523" i="33"/>
  <c r="BS523" i="33" a="1"/>
  <c r="BS523" i="33" s="1"/>
  <c r="BT523" i="33" s="1"/>
  <c r="BN523" i="33"/>
  <c r="BJ523" i="33" a="1"/>
  <c r="BJ523" i="33" s="1"/>
  <c r="BK523" i="33" s="1"/>
  <c r="BE523" i="33"/>
  <c r="BA523" i="33" a="1"/>
  <c r="BA523" i="33" s="1"/>
  <c r="BB523" i="33" s="1"/>
  <c r="AV523" i="33"/>
  <c r="AR523" i="33" a="1"/>
  <c r="AR523" i="33" s="1"/>
  <c r="AS523" i="33" s="1"/>
  <c r="AM523" i="33"/>
  <c r="AI523" i="33" a="1"/>
  <c r="AI523" i="33" s="1"/>
  <c r="AJ523" i="33" s="1"/>
  <c r="AD523" i="33"/>
  <c r="Z523" i="33" a="1"/>
  <c r="Z523" i="33" s="1"/>
  <c r="AA523" i="33" s="1"/>
  <c r="GA522" i="33"/>
  <c r="FW522" i="33" a="1"/>
  <c r="FW522" i="33" s="1"/>
  <c r="FX522" i="33" s="1"/>
  <c r="FR522" i="33"/>
  <c r="FN522" i="33" a="1"/>
  <c r="FN522" i="33" s="1"/>
  <c r="FO522" i="33" s="1"/>
  <c r="FI522" i="33"/>
  <c r="FE522" i="33" a="1"/>
  <c r="FE522" i="33" s="1"/>
  <c r="FF522" i="33" s="1"/>
  <c r="EZ522" i="33"/>
  <c r="EV522" i="33" a="1"/>
  <c r="EV522" i="33" s="1"/>
  <c r="EW522" i="33" s="1"/>
  <c r="EQ522" i="33"/>
  <c r="EM522" i="33" a="1"/>
  <c r="EM522" i="33" s="1"/>
  <c r="EN522" i="33" s="1"/>
  <c r="EH522" i="33"/>
  <c r="ED522" i="33" a="1"/>
  <c r="ED522" i="33" s="1"/>
  <c r="EE522" i="33" s="1"/>
  <c r="DY522" i="33"/>
  <c r="DU522" i="33" a="1"/>
  <c r="DU522" i="33" s="1"/>
  <c r="DV522" i="33" s="1"/>
  <c r="DP522" i="33"/>
  <c r="DL522" i="33" a="1"/>
  <c r="DL522" i="33" s="1"/>
  <c r="DM522" i="33" s="1"/>
  <c r="DG522" i="33"/>
  <c r="DC522" i="33" a="1"/>
  <c r="DC522" i="33" s="1"/>
  <c r="DD522" i="33" s="1"/>
  <c r="CX522" i="33"/>
  <c r="CT522" i="33" a="1"/>
  <c r="CT522" i="33" s="1"/>
  <c r="CU522" i="33" s="1"/>
  <c r="CO522" i="33"/>
  <c r="CK522" i="33" a="1"/>
  <c r="CK522" i="33" s="1"/>
  <c r="CL522" i="33" s="1"/>
  <c r="CF522" i="33"/>
  <c r="CB522" i="33" a="1"/>
  <c r="CB522" i="33" s="1"/>
  <c r="CC522" i="33" s="1"/>
  <c r="BW522" i="33"/>
  <c r="BS522" i="33" a="1"/>
  <c r="BS522" i="33" s="1"/>
  <c r="BT522" i="33" s="1"/>
  <c r="BN522" i="33"/>
  <c r="BJ522" i="33" a="1"/>
  <c r="BJ522" i="33" s="1"/>
  <c r="BK522" i="33" s="1"/>
  <c r="BE522" i="33"/>
  <c r="BA522" i="33"/>
  <c r="BB522" i="33" s="1"/>
  <c r="BA522" i="33" a="1"/>
  <c r="AV522" i="33"/>
  <c r="AR522" i="33" a="1"/>
  <c r="AR522" i="33" s="1"/>
  <c r="AS522" i="33" s="1"/>
  <c r="AM522" i="33"/>
  <c r="AI522" i="33" a="1"/>
  <c r="AI522" i="33" s="1"/>
  <c r="AJ522" i="33" s="1"/>
  <c r="AD522" i="33"/>
  <c r="Z522" i="33" a="1"/>
  <c r="Z522" i="33" s="1"/>
  <c r="AA522" i="33" s="1"/>
  <c r="GA521" i="33"/>
  <c r="FW521" i="33" a="1"/>
  <c r="FW521" i="33" s="1"/>
  <c r="FX521" i="33" s="1"/>
  <c r="FR521" i="33"/>
  <c r="FN521" i="33" a="1"/>
  <c r="FN521" i="33" s="1"/>
  <c r="FO521" i="33" s="1"/>
  <c r="FI521" i="33"/>
  <c r="FE521" i="33" a="1"/>
  <c r="FE521" i="33" s="1"/>
  <c r="FF521" i="33" s="1"/>
  <c r="EZ521" i="33"/>
  <c r="EV521" i="33" a="1"/>
  <c r="EV521" i="33" s="1"/>
  <c r="EW521" i="33" s="1"/>
  <c r="EQ521" i="33"/>
  <c r="EM521" i="33" a="1"/>
  <c r="EM521" i="33" s="1"/>
  <c r="EN521" i="33" s="1"/>
  <c r="EH521" i="33"/>
  <c r="ED521" i="33" a="1"/>
  <c r="ED521" i="33" s="1"/>
  <c r="EE521" i="33" s="1"/>
  <c r="DY521" i="33"/>
  <c r="DU521" i="33" a="1"/>
  <c r="DU521" i="33" s="1"/>
  <c r="DV521" i="33" s="1"/>
  <c r="DP521" i="33"/>
  <c r="DL521" i="33" a="1"/>
  <c r="DL521" i="33" s="1"/>
  <c r="DM521" i="33" s="1"/>
  <c r="DG521" i="33"/>
  <c r="DC521" i="33" a="1"/>
  <c r="DC521" i="33" s="1"/>
  <c r="DD521" i="33" s="1"/>
  <c r="CX521" i="33"/>
  <c r="CT521" i="33" a="1"/>
  <c r="CT521" i="33" s="1"/>
  <c r="CU521" i="33" s="1"/>
  <c r="CO521" i="33"/>
  <c r="CK521" i="33" a="1"/>
  <c r="CK521" i="33" s="1"/>
  <c r="CL521" i="33" s="1"/>
  <c r="CF521" i="33"/>
  <c r="CB521" i="33" a="1"/>
  <c r="CB521" i="33" s="1"/>
  <c r="CC521" i="33" s="1"/>
  <c r="BW521" i="33"/>
  <c r="BS521" i="33" a="1"/>
  <c r="BS521" i="33" s="1"/>
  <c r="BT521" i="33" s="1"/>
  <c r="BN521" i="33"/>
  <c r="BJ521" i="33" a="1"/>
  <c r="BJ521" i="33" s="1"/>
  <c r="BK521" i="33" s="1"/>
  <c r="BE521" i="33"/>
  <c r="BA521" i="33" a="1"/>
  <c r="BA521" i="33" s="1"/>
  <c r="BB521" i="33" s="1"/>
  <c r="AV521" i="33"/>
  <c r="AR521" i="33" a="1"/>
  <c r="AR521" i="33" s="1"/>
  <c r="AS521" i="33" s="1"/>
  <c r="AM521" i="33"/>
  <c r="AI521" i="33" a="1"/>
  <c r="AI521" i="33" s="1"/>
  <c r="AJ521" i="33" s="1"/>
  <c r="AD521" i="33"/>
  <c r="Z521" i="33" a="1"/>
  <c r="Z521" i="33" s="1"/>
  <c r="AA521" i="33" s="1"/>
  <c r="GA520" i="33"/>
  <c r="FW520" i="33" a="1"/>
  <c r="FW520" i="33" s="1"/>
  <c r="FX520" i="33" s="1"/>
  <c r="FR520" i="33"/>
  <c r="FN520" i="33" a="1"/>
  <c r="FN520" i="33" s="1"/>
  <c r="FO520" i="33" s="1"/>
  <c r="FI520" i="33"/>
  <c r="FE520" i="33" a="1"/>
  <c r="FE520" i="33" s="1"/>
  <c r="FF520" i="33" s="1"/>
  <c r="EZ520" i="33"/>
  <c r="EV520" i="33" a="1"/>
  <c r="EV520" i="33" s="1"/>
  <c r="EW520" i="33" s="1"/>
  <c r="EQ520" i="33"/>
  <c r="EM520" i="33" a="1"/>
  <c r="EM520" i="33" s="1"/>
  <c r="EN520" i="33" s="1"/>
  <c r="EH520" i="33"/>
  <c r="ED520" i="33" a="1"/>
  <c r="ED520" i="33" s="1"/>
  <c r="EE520" i="33" s="1"/>
  <c r="DY520" i="33"/>
  <c r="DU520" i="33" a="1"/>
  <c r="DU520" i="33" s="1"/>
  <c r="DV520" i="33" s="1"/>
  <c r="DP520" i="33"/>
  <c r="DL520" i="33" a="1"/>
  <c r="DL520" i="33" s="1"/>
  <c r="DM520" i="33" s="1"/>
  <c r="DG520" i="33"/>
  <c r="DC520" i="33" a="1"/>
  <c r="DC520" i="33" s="1"/>
  <c r="DD520" i="33" s="1"/>
  <c r="CX520" i="33"/>
  <c r="CT520" i="33" a="1"/>
  <c r="CT520" i="33" s="1"/>
  <c r="CU520" i="33" s="1"/>
  <c r="CO520" i="33"/>
  <c r="CK520" i="33" a="1"/>
  <c r="CK520" i="33" s="1"/>
  <c r="CL520" i="33" s="1"/>
  <c r="CF520" i="33"/>
  <c r="CB520" i="33" a="1"/>
  <c r="CB520" i="33" s="1"/>
  <c r="CC520" i="33" s="1"/>
  <c r="BW520" i="33"/>
  <c r="BS520" i="33" a="1"/>
  <c r="BS520" i="33" s="1"/>
  <c r="BT520" i="33" s="1"/>
  <c r="BN520" i="33"/>
  <c r="BJ520" i="33" a="1"/>
  <c r="BJ520" i="33" s="1"/>
  <c r="BK520" i="33" s="1"/>
  <c r="BE520" i="33"/>
  <c r="BA520" i="33" a="1"/>
  <c r="BA520" i="33" s="1"/>
  <c r="BB520" i="33" s="1"/>
  <c r="AV520" i="33"/>
  <c r="AR520" i="33" a="1"/>
  <c r="AR520" i="33" s="1"/>
  <c r="AS520" i="33" s="1"/>
  <c r="AM520" i="33"/>
  <c r="AI520" i="33" a="1"/>
  <c r="AI520" i="33" s="1"/>
  <c r="AJ520" i="33" s="1"/>
  <c r="AD520" i="33"/>
  <c r="Z520" i="33" a="1"/>
  <c r="Z520" i="33" s="1"/>
  <c r="AA520" i="33" s="1"/>
  <c r="GA519" i="33"/>
  <c r="FW519" i="33" a="1"/>
  <c r="FW519" i="33" s="1"/>
  <c r="FX519" i="33" s="1"/>
  <c r="FR519" i="33"/>
  <c r="FN519" i="33" a="1"/>
  <c r="FN519" i="33" s="1"/>
  <c r="FO519" i="33" s="1"/>
  <c r="FI519" i="33"/>
  <c r="FE519" i="33" a="1"/>
  <c r="FE519" i="33" s="1"/>
  <c r="FF519" i="33" s="1"/>
  <c r="EZ519" i="33"/>
  <c r="EV519" i="33" a="1"/>
  <c r="EV519" i="33" s="1"/>
  <c r="EW519" i="33" s="1"/>
  <c r="EQ519" i="33"/>
  <c r="EM519" i="33" a="1"/>
  <c r="EM519" i="33" s="1"/>
  <c r="EN519" i="33" s="1"/>
  <c r="EH519" i="33"/>
  <c r="ED519" i="33" a="1"/>
  <c r="ED519" i="33" s="1"/>
  <c r="EE519" i="33" s="1"/>
  <c r="DY519" i="33"/>
  <c r="DU519" i="33" a="1"/>
  <c r="DU519" i="33" s="1"/>
  <c r="DV519" i="33" s="1"/>
  <c r="DP519" i="33"/>
  <c r="DL519" i="33" a="1"/>
  <c r="DL519" i="33" s="1"/>
  <c r="DM519" i="33" s="1"/>
  <c r="DG519" i="33"/>
  <c r="DC519" i="33" a="1"/>
  <c r="DC519" i="33" s="1"/>
  <c r="DD519" i="33" s="1"/>
  <c r="CX519" i="33"/>
  <c r="CT519" i="33" a="1"/>
  <c r="CT519" i="33" s="1"/>
  <c r="CU519" i="33" s="1"/>
  <c r="CO519" i="33"/>
  <c r="CK519" i="33" a="1"/>
  <c r="CK519" i="33" s="1"/>
  <c r="CL519" i="33" s="1"/>
  <c r="CF519" i="33"/>
  <c r="CB519" i="33" a="1"/>
  <c r="CB519" i="33" s="1"/>
  <c r="CC519" i="33" s="1"/>
  <c r="BW519" i="33"/>
  <c r="BS519" i="33" a="1"/>
  <c r="BS519" i="33" s="1"/>
  <c r="BT519" i="33" s="1"/>
  <c r="BN519" i="33"/>
  <c r="BJ519" i="33" a="1"/>
  <c r="BJ519" i="33" s="1"/>
  <c r="BK519" i="33" s="1"/>
  <c r="BE519" i="33"/>
  <c r="BA519" i="33" a="1"/>
  <c r="BA519" i="33" s="1"/>
  <c r="BB519" i="33" s="1"/>
  <c r="AV519" i="33"/>
  <c r="AR519" i="33" a="1"/>
  <c r="AR519" i="33" s="1"/>
  <c r="AS519" i="33" s="1"/>
  <c r="AM519" i="33"/>
  <c r="AI519" i="33" a="1"/>
  <c r="AI519" i="33" s="1"/>
  <c r="AJ519" i="33" s="1"/>
  <c r="AD519" i="33"/>
  <c r="Z519" i="33" a="1"/>
  <c r="Z519" i="33" s="1"/>
  <c r="AA519" i="33" s="1"/>
  <c r="GA518" i="33"/>
  <c r="FW518" i="33" a="1"/>
  <c r="FW518" i="33" s="1"/>
  <c r="FX518" i="33" s="1"/>
  <c r="FR518" i="33"/>
  <c r="FN518" i="33" a="1"/>
  <c r="FN518" i="33" s="1"/>
  <c r="FO518" i="33" s="1"/>
  <c r="FI518" i="33"/>
  <c r="FE518" i="33" a="1"/>
  <c r="FE518" i="33" s="1"/>
  <c r="FF518" i="33" s="1"/>
  <c r="EZ518" i="33"/>
  <c r="EV518" i="33" a="1"/>
  <c r="EV518" i="33" s="1"/>
  <c r="EW518" i="33" s="1"/>
  <c r="EQ518" i="33"/>
  <c r="EM518" i="33" a="1"/>
  <c r="EM518" i="33" s="1"/>
  <c r="EN518" i="33" s="1"/>
  <c r="EH518" i="33"/>
  <c r="ED518" i="33" a="1"/>
  <c r="ED518" i="33" s="1"/>
  <c r="EE518" i="33" s="1"/>
  <c r="DY518" i="33"/>
  <c r="DU518" i="33" a="1"/>
  <c r="DU518" i="33" s="1"/>
  <c r="DV518" i="33" s="1"/>
  <c r="DP518" i="33"/>
  <c r="DL518" i="33" a="1"/>
  <c r="DL518" i="33" s="1"/>
  <c r="DM518" i="33" s="1"/>
  <c r="DG518" i="33"/>
  <c r="DC518" i="33" a="1"/>
  <c r="DC518" i="33" s="1"/>
  <c r="DD518" i="33" s="1"/>
  <c r="CX518" i="33"/>
  <c r="CT518" i="33" a="1"/>
  <c r="CT518" i="33" s="1"/>
  <c r="CU518" i="33" s="1"/>
  <c r="CO518" i="33"/>
  <c r="CK518" i="33" a="1"/>
  <c r="CK518" i="33" s="1"/>
  <c r="CL518" i="33" s="1"/>
  <c r="CF518" i="33"/>
  <c r="CB518" i="33" a="1"/>
  <c r="CB518" i="33" s="1"/>
  <c r="CC518" i="33" s="1"/>
  <c r="BW518" i="33"/>
  <c r="BS518" i="33" a="1"/>
  <c r="BS518" i="33" s="1"/>
  <c r="BT518" i="33" s="1"/>
  <c r="BN518" i="33"/>
  <c r="BJ518" i="33" a="1"/>
  <c r="BJ518" i="33" s="1"/>
  <c r="BK518" i="33" s="1"/>
  <c r="BE518" i="33"/>
  <c r="BA518" i="33" a="1"/>
  <c r="BA518" i="33" s="1"/>
  <c r="BB518" i="33" s="1"/>
  <c r="AV518" i="33"/>
  <c r="AR518" i="33" a="1"/>
  <c r="AR518" i="33" s="1"/>
  <c r="AS518" i="33" s="1"/>
  <c r="AM518" i="33"/>
  <c r="AI518" i="33" a="1"/>
  <c r="AI518" i="33" s="1"/>
  <c r="AJ518" i="33" s="1"/>
  <c r="AD518" i="33"/>
  <c r="Z518" i="33" a="1"/>
  <c r="Z518" i="33" s="1"/>
  <c r="AA518" i="33" s="1"/>
  <c r="GA517" i="33"/>
  <c r="FW517" i="33" a="1"/>
  <c r="FW517" i="33" s="1"/>
  <c r="FX517" i="33" s="1"/>
  <c r="FR517" i="33"/>
  <c r="FN517" i="33" a="1"/>
  <c r="FN517" i="33" s="1"/>
  <c r="FO517" i="33" s="1"/>
  <c r="FI517" i="33"/>
  <c r="FE517" i="33" a="1"/>
  <c r="FE517" i="33" s="1"/>
  <c r="FF517" i="33" s="1"/>
  <c r="EZ517" i="33"/>
  <c r="EV517" i="33" a="1"/>
  <c r="EV517" i="33" s="1"/>
  <c r="EW517" i="33" s="1"/>
  <c r="EQ517" i="33"/>
  <c r="EM517" i="33" a="1"/>
  <c r="EM517" i="33" s="1"/>
  <c r="EN517" i="33" s="1"/>
  <c r="EH517" i="33"/>
  <c r="ED517" i="33" a="1"/>
  <c r="ED517" i="33" s="1"/>
  <c r="EE517" i="33" s="1"/>
  <c r="DY517" i="33"/>
  <c r="DU517" i="33" a="1"/>
  <c r="DU517" i="33" s="1"/>
  <c r="DV517" i="33" s="1"/>
  <c r="DP517" i="33"/>
  <c r="DL517" i="33" a="1"/>
  <c r="DL517" i="33" s="1"/>
  <c r="DM517" i="33" s="1"/>
  <c r="DG517" i="33"/>
  <c r="DC517" i="33" a="1"/>
  <c r="DC517" i="33" s="1"/>
  <c r="DD517" i="33" s="1"/>
  <c r="CX517" i="33"/>
  <c r="CT517" i="33" a="1"/>
  <c r="CT517" i="33" s="1"/>
  <c r="CU517" i="33" s="1"/>
  <c r="CO517" i="33"/>
  <c r="CK517" i="33" a="1"/>
  <c r="CK517" i="33" s="1"/>
  <c r="CL517" i="33" s="1"/>
  <c r="CF517" i="33"/>
  <c r="CB517" i="33" a="1"/>
  <c r="CB517" i="33" s="1"/>
  <c r="CC517" i="33" s="1"/>
  <c r="BW517" i="33"/>
  <c r="BS517" i="33" a="1"/>
  <c r="BS517" i="33" s="1"/>
  <c r="BT517" i="33" s="1"/>
  <c r="BN517" i="33"/>
  <c r="BJ517" i="33" a="1"/>
  <c r="BJ517" i="33" s="1"/>
  <c r="BK517" i="33" s="1"/>
  <c r="BE517" i="33"/>
  <c r="BA517" i="33" a="1"/>
  <c r="BA517" i="33" s="1"/>
  <c r="BB517" i="33" s="1"/>
  <c r="AV517" i="33"/>
  <c r="AR517" i="33" a="1"/>
  <c r="AR517" i="33" s="1"/>
  <c r="AS517" i="33" s="1"/>
  <c r="AM517" i="33"/>
  <c r="AI517" i="33" a="1"/>
  <c r="AI517" i="33" s="1"/>
  <c r="AJ517" i="33" s="1"/>
  <c r="AD517" i="33"/>
  <c r="Z517" i="33" a="1"/>
  <c r="Z517" i="33" s="1"/>
  <c r="AA517" i="33" s="1"/>
  <c r="GA516" i="33"/>
  <c r="FW516" i="33" a="1"/>
  <c r="FW516" i="33" s="1"/>
  <c r="FX516" i="33" s="1"/>
  <c r="FR516" i="33"/>
  <c r="FN516" i="33" a="1"/>
  <c r="FN516" i="33" s="1"/>
  <c r="FO516" i="33" s="1"/>
  <c r="FI516" i="33"/>
  <c r="FE516" i="33" a="1"/>
  <c r="FE516" i="33" s="1"/>
  <c r="FF516" i="33" s="1"/>
  <c r="EZ516" i="33"/>
  <c r="EV516" i="33" a="1"/>
  <c r="EV516" i="33" s="1"/>
  <c r="EW516" i="33" s="1"/>
  <c r="EQ516" i="33"/>
  <c r="EM516" i="33" a="1"/>
  <c r="EM516" i="33" s="1"/>
  <c r="EN516" i="33" s="1"/>
  <c r="EH516" i="33"/>
  <c r="ED516" i="33" a="1"/>
  <c r="ED516" i="33" s="1"/>
  <c r="EE516" i="33" s="1"/>
  <c r="DY516" i="33"/>
  <c r="DU516" i="33" a="1"/>
  <c r="DU516" i="33" s="1"/>
  <c r="DV516" i="33" s="1"/>
  <c r="DP516" i="33"/>
  <c r="DL516" i="33" a="1"/>
  <c r="DL516" i="33" s="1"/>
  <c r="DM516" i="33" s="1"/>
  <c r="DG516" i="33"/>
  <c r="DC516" i="33" a="1"/>
  <c r="DC516" i="33" s="1"/>
  <c r="DD516" i="33" s="1"/>
  <c r="CX516" i="33"/>
  <c r="CT516" i="33" a="1"/>
  <c r="CT516" i="33" s="1"/>
  <c r="CU516" i="33" s="1"/>
  <c r="CO516" i="33"/>
  <c r="CK516" i="33" a="1"/>
  <c r="CK516" i="33" s="1"/>
  <c r="CL516" i="33" s="1"/>
  <c r="CF516" i="33"/>
  <c r="CB516" i="33" a="1"/>
  <c r="CB516" i="33" s="1"/>
  <c r="CC516" i="33" s="1"/>
  <c r="BW516" i="33"/>
  <c r="BS516" i="33" a="1"/>
  <c r="BS516" i="33" s="1"/>
  <c r="BT516" i="33" s="1"/>
  <c r="BN516" i="33"/>
  <c r="BJ516" i="33" a="1"/>
  <c r="BJ516" i="33" s="1"/>
  <c r="BK516" i="33" s="1"/>
  <c r="BE516" i="33"/>
  <c r="BA516" i="33" a="1"/>
  <c r="BA516" i="33" s="1"/>
  <c r="BB516" i="33" s="1"/>
  <c r="AV516" i="33"/>
  <c r="AR516" i="33" a="1"/>
  <c r="AR516" i="33" s="1"/>
  <c r="AS516" i="33" s="1"/>
  <c r="AM516" i="33"/>
  <c r="AI516" i="33" a="1"/>
  <c r="AI516" i="33" s="1"/>
  <c r="AJ516" i="33" s="1"/>
  <c r="AD516" i="33"/>
  <c r="Z516" i="33" a="1"/>
  <c r="Z516" i="33" s="1"/>
  <c r="AA516" i="33" s="1"/>
  <c r="GA515" i="33"/>
  <c r="FW515" i="33" a="1"/>
  <c r="FW515" i="33" s="1"/>
  <c r="FX515" i="33" s="1"/>
  <c r="FR515" i="33"/>
  <c r="FN515" i="33" a="1"/>
  <c r="FN515" i="33" s="1"/>
  <c r="FO515" i="33" s="1"/>
  <c r="FI515" i="33"/>
  <c r="FE515" i="33" a="1"/>
  <c r="FE515" i="33" s="1"/>
  <c r="FF515" i="33" s="1"/>
  <c r="EZ515" i="33"/>
  <c r="EV515" i="33" a="1"/>
  <c r="EV515" i="33" s="1"/>
  <c r="EW515" i="33" s="1"/>
  <c r="EQ515" i="33"/>
  <c r="EM515" i="33" a="1"/>
  <c r="EM515" i="33" s="1"/>
  <c r="EN515" i="33" s="1"/>
  <c r="EH515" i="33"/>
  <c r="ED515" i="33" a="1"/>
  <c r="ED515" i="33" s="1"/>
  <c r="EE515" i="33" s="1"/>
  <c r="DY515" i="33"/>
  <c r="DU515" i="33" a="1"/>
  <c r="DU515" i="33" s="1"/>
  <c r="DV515" i="33" s="1"/>
  <c r="DP515" i="33"/>
  <c r="DL515" i="33" a="1"/>
  <c r="DL515" i="33" s="1"/>
  <c r="DM515" i="33" s="1"/>
  <c r="DG515" i="33"/>
  <c r="DC515" i="33" a="1"/>
  <c r="DC515" i="33" s="1"/>
  <c r="DD515" i="33" s="1"/>
  <c r="CX515" i="33"/>
  <c r="CT515" i="33" a="1"/>
  <c r="CT515" i="33" s="1"/>
  <c r="CU515" i="33" s="1"/>
  <c r="CO515" i="33"/>
  <c r="CK515" i="33" a="1"/>
  <c r="CK515" i="33" s="1"/>
  <c r="CL515" i="33" s="1"/>
  <c r="CF515" i="33"/>
  <c r="CB515" i="33" a="1"/>
  <c r="CB515" i="33" s="1"/>
  <c r="CC515" i="33" s="1"/>
  <c r="BW515" i="33"/>
  <c r="BS515" i="33" a="1"/>
  <c r="BS515" i="33" s="1"/>
  <c r="BT515" i="33" s="1"/>
  <c r="BN515" i="33"/>
  <c r="BJ515" i="33" a="1"/>
  <c r="BJ515" i="33" s="1"/>
  <c r="BK515" i="33" s="1"/>
  <c r="BE515" i="33"/>
  <c r="BA515" i="33" a="1"/>
  <c r="BA515" i="33" s="1"/>
  <c r="BB515" i="33" s="1"/>
  <c r="AV515" i="33"/>
  <c r="AR515" i="33" a="1"/>
  <c r="AR515" i="33" s="1"/>
  <c r="AS515" i="33" s="1"/>
  <c r="AM515" i="33"/>
  <c r="AI515" i="33" a="1"/>
  <c r="AI515" i="33" s="1"/>
  <c r="AJ515" i="33" s="1"/>
  <c r="AD515" i="33"/>
  <c r="Z515" i="33" a="1"/>
  <c r="Z515" i="33" s="1"/>
  <c r="AA515" i="33" s="1"/>
  <c r="GA514" i="33"/>
  <c r="FW514" i="33" a="1"/>
  <c r="FW514" i="33" s="1"/>
  <c r="FX514" i="33" s="1"/>
  <c r="FR514" i="33"/>
  <c r="FN514" i="33" a="1"/>
  <c r="FN514" i="33" s="1"/>
  <c r="FO514" i="33" s="1"/>
  <c r="FI514" i="33"/>
  <c r="FE514" i="33" a="1"/>
  <c r="FE514" i="33" s="1"/>
  <c r="FF514" i="33" s="1"/>
  <c r="EZ514" i="33"/>
  <c r="EV514" i="33" a="1"/>
  <c r="EV514" i="33" s="1"/>
  <c r="EW514" i="33" s="1"/>
  <c r="EQ514" i="33"/>
  <c r="EM514" i="33" a="1"/>
  <c r="EM514" i="33" s="1"/>
  <c r="EN514" i="33" s="1"/>
  <c r="EH514" i="33"/>
  <c r="ED514" i="33" a="1"/>
  <c r="ED514" i="33" s="1"/>
  <c r="EE514" i="33" s="1"/>
  <c r="DY514" i="33"/>
  <c r="DU514" i="33" a="1"/>
  <c r="DU514" i="33" s="1"/>
  <c r="DV514" i="33" s="1"/>
  <c r="DP514" i="33"/>
  <c r="DL514" i="33" a="1"/>
  <c r="DL514" i="33" s="1"/>
  <c r="DM514" i="33" s="1"/>
  <c r="DG514" i="33"/>
  <c r="DC514" i="33" a="1"/>
  <c r="DC514" i="33" s="1"/>
  <c r="DD514" i="33" s="1"/>
  <c r="CX514" i="33"/>
  <c r="CT514" i="33" a="1"/>
  <c r="CT514" i="33" s="1"/>
  <c r="CU514" i="33" s="1"/>
  <c r="CO514" i="33"/>
  <c r="CK514" i="33" a="1"/>
  <c r="CK514" i="33" s="1"/>
  <c r="CL514" i="33" s="1"/>
  <c r="CF514" i="33"/>
  <c r="CB514" i="33" a="1"/>
  <c r="CB514" i="33" s="1"/>
  <c r="CC514" i="33" s="1"/>
  <c r="BW514" i="33"/>
  <c r="BS514" i="33" a="1"/>
  <c r="BS514" i="33" s="1"/>
  <c r="BT514" i="33" s="1"/>
  <c r="BN514" i="33"/>
  <c r="BJ514" i="33" a="1"/>
  <c r="BJ514" i="33" s="1"/>
  <c r="BK514" i="33" s="1"/>
  <c r="BE514" i="33"/>
  <c r="BA514" i="33" a="1"/>
  <c r="BA514" i="33" s="1"/>
  <c r="BB514" i="33" s="1"/>
  <c r="AV514" i="33"/>
  <c r="AR514" i="33" a="1"/>
  <c r="AR514" i="33" s="1"/>
  <c r="AS514" i="33" s="1"/>
  <c r="AM514" i="33"/>
  <c r="AI514" i="33" a="1"/>
  <c r="AI514" i="33" s="1"/>
  <c r="AJ514" i="33" s="1"/>
  <c r="AD514" i="33"/>
  <c r="Z514" i="33" a="1"/>
  <c r="Z514" i="33" s="1"/>
  <c r="AA514" i="33" s="1"/>
  <c r="GA513" i="33"/>
  <c r="FW513" i="33" a="1"/>
  <c r="FW513" i="33" s="1"/>
  <c r="FX513" i="33" s="1"/>
  <c r="FR513" i="33"/>
  <c r="FN513" i="33" a="1"/>
  <c r="FN513" i="33" s="1"/>
  <c r="FO513" i="33" s="1"/>
  <c r="FI513" i="33"/>
  <c r="FE513" i="33" a="1"/>
  <c r="FE513" i="33" s="1"/>
  <c r="FF513" i="33" s="1"/>
  <c r="EZ513" i="33"/>
  <c r="EV513" i="33" a="1"/>
  <c r="EV513" i="33" s="1"/>
  <c r="EW513" i="33" s="1"/>
  <c r="EQ513" i="33"/>
  <c r="EM513" i="33" a="1"/>
  <c r="EM513" i="33" s="1"/>
  <c r="EN513" i="33" s="1"/>
  <c r="EH513" i="33"/>
  <c r="ED513" i="33" a="1"/>
  <c r="ED513" i="33" s="1"/>
  <c r="EE513" i="33" s="1"/>
  <c r="DY513" i="33"/>
  <c r="DU513" i="33" a="1"/>
  <c r="DU513" i="33" s="1"/>
  <c r="DV513" i="33" s="1"/>
  <c r="DP513" i="33"/>
  <c r="DL513" i="33" a="1"/>
  <c r="DL513" i="33" s="1"/>
  <c r="DM513" i="33" s="1"/>
  <c r="DG513" i="33"/>
  <c r="DC513" i="33" a="1"/>
  <c r="DC513" i="33" s="1"/>
  <c r="DD513" i="33" s="1"/>
  <c r="CX513" i="33"/>
  <c r="CT513" i="33" a="1"/>
  <c r="CT513" i="33" s="1"/>
  <c r="CU513" i="33" s="1"/>
  <c r="CO513" i="33"/>
  <c r="CK513" i="33" a="1"/>
  <c r="CK513" i="33" s="1"/>
  <c r="CL513" i="33" s="1"/>
  <c r="CF513" i="33"/>
  <c r="CB513" i="33" a="1"/>
  <c r="CB513" i="33" s="1"/>
  <c r="CC513" i="33" s="1"/>
  <c r="BW513" i="33"/>
  <c r="BS513" i="33" a="1"/>
  <c r="BS513" i="33" s="1"/>
  <c r="BT513" i="33" s="1"/>
  <c r="BN513" i="33"/>
  <c r="BJ513" i="33" a="1"/>
  <c r="BJ513" i="33" s="1"/>
  <c r="BK513" i="33" s="1"/>
  <c r="BE513" i="33"/>
  <c r="BA513" i="33" a="1"/>
  <c r="BA513" i="33" s="1"/>
  <c r="BB513" i="33" s="1"/>
  <c r="AV513" i="33"/>
  <c r="AR513" i="33" a="1"/>
  <c r="AR513" i="33" s="1"/>
  <c r="AS513" i="33" s="1"/>
  <c r="AM513" i="33"/>
  <c r="AI513" i="33" a="1"/>
  <c r="AI513" i="33" s="1"/>
  <c r="AJ513" i="33" s="1"/>
  <c r="AD513" i="33"/>
  <c r="Z513" i="33" a="1"/>
  <c r="Z513" i="33" s="1"/>
  <c r="AA513" i="33" s="1"/>
  <c r="GA512" i="33"/>
  <c r="FW512" i="33" a="1"/>
  <c r="FW512" i="33" s="1"/>
  <c r="FX512" i="33" s="1"/>
  <c r="FR512" i="33"/>
  <c r="FN512" i="33" a="1"/>
  <c r="FN512" i="33" s="1"/>
  <c r="FO512" i="33" s="1"/>
  <c r="FI512" i="33"/>
  <c r="FE512" i="33" a="1"/>
  <c r="FE512" i="33" s="1"/>
  <c r="FF512" i="33" s="1"/>
  <c r="EZ512" i="33"/>
  <c r="EV512" i="33" a="1"/>
  <c r="EV512" i="33" s="1"/>
  <c r="EW512" i="33" s="1"/>
  <c r="EQ512" i="33"/>
  <c r="EM512" i="33" a="1"/>
  <c r="EM512" i="33" s="1"/>
  <c r="EN512" i="33" s="1"/>
  <c r="EH512" i="33"/>
  <c r="ED512" i="33" a="1"/>
  <c r="ED512" i="33" s="1"/>
  <c r="EE512" i="33" s="1"/>
  <c r="DY512" i="33"/>
  <c r="DU512" i="33" a="1"/>
  <c r="DU512" i="33" s="1"/>
  <c r="DV512" i="33" s="1"/>
  <c r="DP512" i="33"/>
  <c r="DL512" i="33" a="1"/>
  <c r="DL512" i="33" s="1"/>
  <c r="DM512" i="33" s="1"/>
  <c r="DG512" i="33"/>
  <c r="DC512" i="33" a="1"/>
  <c r="DC512" i="33" s="1"/>
  <c r="DD512" i="33" s="1"/>
  <c r="CX512" i="33"/>
  <c r="CT512" i="33" a="1"/>
  <c r="CT512" i="33" s="1"/>
  <c r="CU512" i="33" s="1"/>
  <c r="CO512" i="33"/>
  <c r="CK512" i="33" a="1"/>
  <c r="CK512" i="33" s="1"/>
  <c r="CL512" i="33" s="1"/>
  <c r="CF512" i="33"/>
  <c r="CB512" i="33" a="1"/>
  <c r="CB512" i="33" s="1"/>
  <c r="CC512" i="33" s="1"/>
  <c r="BW512" i="33"/>
  <c r="BS512" i="33" a="1"/>
  <c r="BS512" i="33" s="1"/>
  <c r="BT512" i="33" s="1"/>
  <c r="BN512" i="33"/>
  <c r="BJ512" i="33" a="1"/>
  <c r="BJ512" i="33" s="1"/>
  <c r="BK512" i="33" s="1"/>
  <c r="BE512" i="33"/>
  <c r="BA512" i="33" a="1"/>
  <c r="BA512" i="33" s="1"/>
  <c r="BB512" i="33" s="1"/>
  <c r="AV512" i="33"/>
  <c r="AR512" i="33" a="1"/>
  <c r="AR512" i="33" s="1"/>
  <c r="AS512" i="33" s="1"/>
  <c r="AM512" i="33"/>
  <c r="AI512" i="33" a="1"/>
  <c r="AI512" i="33" s="1"/>
  <c r="AJ512" i="33" s="1"/>
  <c r="AD512" i="33"/>
  <c r="Z512" i="33" a="1"/>
  <c r="Z512" i="33" s="1"/>
  <c r="AA512" i="33" s="1"/>
  <c r="GA511" i="33"/>
  <c r="FW511" i="33" a="1"/>
  <c r="FW511" i="33" s="1"/>
  <c r="FX511" i="33" s="1"/>
  <c r="FR511" i="33"/>
  <c r="FN511" i="33" a="1"/>
  <c r="FN511" i="33" s="1"/>
  <c r="FO511" i="33" s="1"/>
  <c r="FI511" i="33"/>
  <c r="FE511" i="33" a="1"/>
  <c r="FE511" i="33" s="1"/>
  <c r="FF511" i="33" s="1"/>
  <c r="EZ511" i="33"/>
  <c r="EV511" i="33" a="1"/>
  <c r="EV511" i="33" s="1"/>
  <c r="EW511" i="33" s="1"/>
  <c r="EQ511" i="33"/>
  <c r="EM511" i="33" a="1"/>
  <c r="EM511" i="33" s="1"/>
  <c r="EN511" i="33" s="1"/>
  <c r="EH511" i="33"/>
  <c r="ED511" i="33" a="1"/>
  <c r="ED511" i="33" s="1"/>
  <c r="EE511" i="33" s="1"/>
  <c r="DY511" i="33"/>
  <c r="DU511" i="33" a="1"/>
  <c r="DU511" i="33" s="1"/>
  <c r="DV511" i="33" s="1"/>
  <c r="DP511" i="33"/>
  <c r="DL511" i="33" a="1"/>
  <c r="DL511" i="33" s="1"/>
  <c r="DM511" i="33" s="1"/>
  <c r="DG511" i="33"/>
  <c r="DC511" i="33" a="1"/>
  <c r="DC511" i="33" s="1"/>
  <c r="DD511" i="33" s="1"/>
  <c r="CX511" i="33"/>
  <c r="CT511" i="33" a="1"/>
  <c r="CT511" i="33" s="1"/>
  <c r="CU511" i="33" s="1"/>
  <c r="CO511" i="33"/>
  <c r="CK511" i="33" a="1"/>
  <c r="CK511" i="33" s="1"/>
  <c r="CL511" i="33" s="1"/>
  <c r="CF511" i="33"/>
  <c r="CB511" i="33" a="1"/>
  <c r="CB511" i="33" s="1"/>
  <c r="CC511" i="33" s="1"/>
  <c r="BW511" i="33"/>
  <c r="BS511" i="33" a="1"/>
  <c r="BS511" i="33" s="1"/>
  <c r="BT511" i="33" s="1"/>
  <c r="BN511" i="33"/>
  <c r="BJ511" i="33" a="1"/>
  <c r="BJ511" i="33" s="1"/>
  <c r="BK511" i="33" s="1"/>
  <c r="BE511" i="33"/>
  <c r="BA511" i="33" a="1"/>
  <c r="BA511" i="33" s="1"/>
  <c r="BB511" i="33" s="1"/>
  <c r="AV511" i="33"/>
  <c r="AR511" i="33" a="1"/>
  <c r="AR511" i="33" s="1"/>
  <c r="AS511" i="33" s="1"/>
  <c r="AM511" i="33"/>
  <c r="AI511" i="33" a="1"/>
  <c r="AI511" i="33" s="1"/>
  <c r="AJ511" i="33" s="1"/>
  <c r="AD511" i="33"/>
  <c r="Z511" i="33" a="1"/>
  <c r="Z511" i="33" s="1"/>
  <c r="AA511" i="33" s="1"/>
  <c r="GA510" i="33"/>
  <c r="FW510" i="33" a="1"/>
  <c r="FW510" i="33" s="1"/>
  <c r="FX510" i="33" s="1"/>
  <c r="FR510" i="33"/>
  <c r="FN510" i="33" a="1"/>
  <c r="FN510" i="33" s="1"/>
  <c r="FO510" i="33" s="1"/>
  <c r="FI510" i="33"/>
  <c r="FE510" i="33" a="1"/>
  <c r="FE510" i="33" s="1"/>
  <c r="FF510" i="33" s="1"/>
  <c r="EZ510" i="33"/>
  <c r="EV510" i="33" a="1"/>
  <c r="EV510" i="33" s="1"/>
  <c r="EW510" i="33" s="1"/>
  <c r="EQ510" i="33"/>
  <c r="EM510" i="33" a="1"/>
  <c r="EM510" i="33" s="1"/>
  <c r="EN510" i="33" s="1"/>
  <c r="EH510" i="33"/>
  <c r="ED510" i="33" a="1"/>
  <c r="ED510" i="33" s="1"/>
  <c r="EE510" i="33" s="1"/>
  <c r="DY510" i="33"/>
  <c r="DU510" i="33" a="1"/>
  <c r="DU510" i="33" s="1"/>
  <c r="DV510" i="33" s="1"/>
  <c r="DP510" i="33"/>
  <c r="DL510" i="33" a="1"/>
  <c r="DL510" i="33" s="1"/>
  <c r="DM510" i="33" s="1"/>
  <c r="DG510" i="33"/>
  <c r="DC510" i="33" a="1"/>
  <c r="DC510" i="33" s="1"/>
  <c r="DD510" i="33" s="1"/>
  <c r="CX510" i="33"/>
  <c r="CT510" i="33" a="1"/>
  <c r="CT510" i="33" s="1"/>
  <c r="CU510" i="33" s="1"/>
  <c r="CO510" i="33"/>
  <c r="CK510" i="33" a="1"/>
  <c r="CK510" i="33" s="1"/>
  <c r="CL510" i="33" s="1"/>
  <c r="CF510" i="33"/>
  <c r="CB510" i="33" a="1"/>
  <c r="CB510" i="33" s="1"/>
  <c r="CC510" i="33" s="1"/>
  <c r="BW510" i="33"/>
  <c r="BS510" i="33" a="1"/>
  <c r="BS510" i="33" s="1"/>
  <c r="BT510" i="33" s="1"/>
  <c r="BN510" i="33"/>
  <c r="BJ510" i="33" a="1"/>
  <c r="BJ510" i="33" s="1"/>
  <c r="BK510" i="33" s="1"/>
  <c r="BE510" i="33"/>
  <c r="BA510" i="33" a="1"/>
  <c r="BA510" i="33" s="1"/>
  <c r="BB510" i="33" s="1"/>
  <c r="AV510" i="33"/>
  <c r="AR510" i="33" a="1"/>
  <c r="AR510" i="33" s="1"/>
  <c r="AS510" i="33" s="1"/>
  <c r="AM510" i="33"/>
  <c r="AI510" i="33" a="1"/>
  <c r="AI510" i="33" s="1"/>
  <c r="AJ510" i="33" s="1"/>
  <c r="AD510" i="33"/>
  <c r="Z510" i="33" a="1"/>
  <c r="Z510" i="33" s="1"/>
  <c r="AA510" i="33" s="1"/>
  <c r="GA509" i="33"/>
  <c r="FW509" i="33" a="1"/>
  <c r="FW509" i="33" s="1"/>
  <c r="FX509" i="33" s="1"/>
  <c r="FR509" i="33"/>
  <c r="FN509" i="33" a="1"/>
  <c r="FN509" i="33" s="1"/>
  <c r="FO509" i="33" s="1"/>
  <c r="FI509" i="33"/>
  <c r="FE509" i="33" a="1"/>
  <c r="FE509" i="33" s="1"/>
  <c r="FF509" i="33" s="1"/>
  <c r="EZ509" i="33"/>
  <c r="EV509" i="33" a="1"/>
  <c r="EV509" i="33" s="1"/>
  <c r="EW509" i="33" s="1"/>
  <c r="EQ509" i="33"/>
  <c r="EM509" i="33" a="1"/>
  <c r="EM509" i="33" s="1"/>
  <c r="EN509" i="33" s="1"/>
  <c r="EH509" i="33"/>
  <c r="ED509" i="33" a="1"/>
  <c r="ED509" i="33" s="1"/>
  <c r="EE509" i="33" s="1"/>
  <c r="DY509" i="33"/>
  <c r="DU509" i="33" a="1"/>
  <c r="DU509" i="33" s="1"/>
  <c r="DV509" i="33" s="1"/>
  <c r="DP509" i="33"/>
  <c r="DL509" i="33" a="1"/>
  <c r="DL509" i="33" s="1"/>
  <c r="DM509" i="33" s="1"/>
  <c r="DG509" i="33"/>
  <c r="DC509" i="33" a="1"/>
  <c r="DC509" i="33" s="1"/>
  <c r="DD509" i="33" s="1"/>
  <c r="CX509" i="33"/>
  <c r="CT509" i="33" a="1"/>
  <c r="CT509" i="33" s="1"/>
  <c r="CU509" i="33" s="1"/>
  <c r="CO509" i="33"/>
  <c r="CK509" i="33" a="1"/>
  <c r="CK509" i="33" s="1"/>
  <c r="CL509" i="33" s="1"/>
  <c r="CF509" i="33"/>
  <c r="CB509" i="33" a="1"/>
  <c r="CB509" i="33" s="1"/>
  <c r="CC509" i="33" s="1"/>
  <c r="BW509" i="33"/>
  <c r="BS509" i="33" a="1"/>
  <c r="BS509" i="33" s="1"/>
  <c r="BT509" i="33" s="1"/>
  <c r="BN509" i="33"/>
  <c r="BJ509" i="33" a="1"/>
  <c r="BJ509" i="33" s="1"/>
  <c r="BK509" i="33" s="1"/>
  <c r="BE509" i="33"/>
  <c r="BA509" i="33" a="1"/>
  <c r="BA509" i="33" s="1"/>
  <c r="BB509" i="33" s="1"/>
  <c r="AV509" i="33"/>
  <c r="AR509" i="33" a="1"/>
  <c r="AR509" i="33" s="1"/>
  <c r="AS509" i="33" s="1"/>
  <c r="AM509" i="33"/>
  <c r="AI509" i="33" a="1"/>
  <c r="AI509" i="33" s="1"/>
  <c r="AJ509" i="33" s="1"/>
  <c r="AD509" i="33"/>
  <c r="Z509" i="33" a="1"/>
  <c r="Z509" i="33" s="1"/>
  <c r="AA509" i="33" s="1"/>
  <c r="GA508" i="33"/>
  <c r="FW508" i="33" a="1"/>
  <c r="FW508" i="33" s="1"/>
  <c r="FX508" i="33" s="1"/>
  <c r="FR508" i="33"/>
  <c r="FN508" i="33" a="1"/>
  <c r="FN508" i="33" s="1"/>
  <c r="FO508" i="33" s="1"/>
  <c r="FI508" i="33"/>
  <c r="FE508" i="33" a="1"/>
  <c r="FE508" i="33" s="1"/>
  <c r="FF508" i="33" s="1"/>
  <c r="EZ508" i="33"/>
  <c r="EV508" i="33" a="1"/>
  <c r="EV508" i="33" s="1"/>
  <c r="EW508" i="33" s="1"/>
  <c r="EQ508" i="33"/>
  <c r="EM508" i="33" a="1"/>
  <c r="EM508" i="33" s="1"/>
  <c r="EN508" i="33" s="1"/>
  <c r="EH508" i="33"/>
  <c r="ED508" i="33" a="1"/>
  <c r="ED508" i="33" s="1"/>
  <c r="EE508" i="33" s="1"/>
  <c r="DY508" i="33"/>
  <c r="DU508" i="33" a="1"/>
  <c r="DU508" i="33" s="1"/>
  <c r="DV508" i="33" s="1"/>
  <c r="DP508" i="33"/>
  <c r="DL508" i="33" a="1"/>
  <c r="DL508" i="33" s="1"/>
  <c r="DM508" i="33" s="1"/>
  <c r="DG508" i="33"/>
  <c r="DC508" i="33" a="1"/>
  <c r="DC508" i="33" s="1"/>
  <c r="DD508" i="33" s="1"/>
  <c r="CX508" i="33"/>
  <c r="CT508" i="33" a="1"/>
  <c r="CT508" i="33" s="1"/>
  <c r="CU508" i="33" s="1"/>
  <c r="CO508" i="33"/>
  <c r="CK508" i="33" a="1"/>
  <c r="CK508" i="33" s="1"/>
  <c r="CL508" i="33" s="1"/>
  <c r="CF508" i="33"/>
  <c r="CB508" i="33" a="1"/>
  <c r="CB508" i="33" s="1"/>
  <c r="CC508" i="33" s="1"/>
  <c r="BW508" i="33"/>
  <c r="BS508" i="33" a="1"/>
  <c r="BS508" i="33" s="1"/>
  <c r="BT508" i="33" s="1"/>
  <c r="BN508" i="33"/>
  <c r="BJ508" i="33" a="1"/>
  <c r="BJ508" i="33" s="1"/>
  <c r="BK508" i="33" s="1"/>
  <c r="BE508" i="33"/>
  <c r="BA508" i="33" a="1"/>
  <c r="BA508" i="33" s="1"/>
  <c r="BB508" i="33" s="1"/>
  <c r="AV508" i="33"/>
  <c r="AR508" i="33" a="1"/>
  <c r="AR508" i="33" s="1"/>
  <c r="AS508" i="33" s="1"/>
  <c r="AM508" i="33"/>
  <c r="AI508" i="33" a="1"/>
  <c r="AI508" i="33" s="1"/>
  <c r="AJ508" i="33" s="1"/>
  <c r="AD508" i="33"/>
  <c r="Z508" i="33" a="1"/>
  <c r="Z508" i="33" s="1"/>
  <c r="AA508" i="33" s="1"/>
  <c r="GA507" i="33"/>
  <c r="FW507" i="33" a="1"/>
  <c r="FW507" i="33" s="1"/>
  <c r="FX507" i="33" s="1"/>
  <c r="FR507" i="33"/>
  <c r="FN507" i="33" a="1"/>
  <c r="FN507" i="33" s="1"/>
  <c r="FO507" i="33" s="1"/>
  <c r="FI507" i="33"/>
  <c r="FE507" i="33" a="1"/>
  <c r="FE507" i="33" s="1"/>
  <c r="FF507" i="33" s="1"/>
  <c r="EZ507" i="33"/>
  <c r="EV507" i="33" a="1"/>
  <c r="EV507" i="33" s="1"/>
  <c r="EW507" i="33" s="1"/>
  <c r="EQ507" i="33"/>
  <c r="EM507" i="33" a="1"/>
  <c r="EM507" i="33" s="1"/>
  <c r="EN507" i="33" s="1"/>
  <c r="EH507" i="33"/>
  <c r="ED507" i="33" a="1"/>
  <c r="ED507" i="33" s="1"/>
  <c r="EE507" i="33" s="1"/>
  <c r="DY507" i="33"/>
  <c r="DU507" i="33" a="1"/>
  <c r="DU507" i="33" s="1"/>
  <c r="DV507" i="33" s="1"/>
  <c r="DP507" i="33"/>
  <c r="DL507" i="33" a="1"/>
  <c r="DL507" i="33" s="1"/>
  <c r="DM507" i="33" s="1"/>
  <c r="DG507" i="33"/>
  <c r="DC507" i="33" a="1"/>
  <c r="DC507" i="33" s="1"/>
  <c r="DD507" i="33" s="1"/>
  <c r="CX507" i="33"/>
  <c r="CT507" i="33" a="1"/>
  <c r="CT507" i="33" s="1"/>
  <c r="CU507" i="33" s="1"/>
  <c r="CO507" i="33"/>
  <c r="CK507" i="33" a="1"/>
  <c r="CK507" i="33" s="1"/>
  <c r="CL507" i="33" s="1"/>
  <c r="CF507" i="33"/>
  <c r="CB507" i="33" a="1"/>
  <c r="CB507" i="33" s="1"/>
  <c r="CC507" i="33" s="1"/>
  <c r="BW507" i="33"/>
  <c r="BS507" i="33" a="1"/>
  <c r="BS507" i="33" s="1"/>
  <c r="BT507" i="33" s="1"/>
  <c r="BN507" i="33"/>
  <c r="BJ507" i="33" a="1"/>
  <c r="BJ507" i="33" s="1"/>
  <c r="BK507" i="33" s="1"/>
  <c r="BE507" i="33"/>
  <c r="BA507" i="33" a="1"/>
  <c r="BA507" i="33" s="1"/>
  <c r="BB507" i="33" s="1"/>
  <c r="AV507" i="33"/>
  <c r="AR507" i="33" a="1"/>
  <c r="AR507" i="33" s="1"/>
  <c r="AS507" i="33" s="1"/>
  <c r="AM507" i="33"/>
  <c r="AI507" i="33" a="1"/>
  <c r="AI507" i="33" s="1"/>
  <c r="AJ507" i="33" s="1"/>
  <c r="AD507" i="33"/>
  <c r="Z507" i="33" a="1"/>
  <c r="Z507" i="33" s="1"/>
  <c r="AA507" i="33" s="1"/>
  <c r="GA506" i="33"/>
  <c r="FW506" i="33" a="1"/>
  <c r="FW506" i="33" s="1"/>
  <c r="FX506" i="33" s="1"/>
  <c r="FR506" i="33"/>
  <c r="FN506" i="33" a="1"/>
  <c r="FN506" i="33" s="1"/>
  <c r="FO506" i="33" s="1"/>
  <c r="FI506" i="33"/>
  <c r="FE506" i="33" a="1"/>
  <c r="FE506" i="33" s="1"/>
  <c r="FF506" i="33" s="1"/>
  <c r="EZ506" i="33"/>
  <c r="EV506" i="33" a="1"/>
  <c r="EV506" i="33" s="1"/>
  <c r="EW506" i="33" s="1"/>
  <c r="EQ506" i="33"/>
  <c r="EM506" i="33" a="1"/>
  <c r="EM506" i="33" s="1"/>
  <c r="EN506" i="33" s="1"/>
  <c r="EH506" i="33"/>
  <c r="ED506" i="33" a="1"/>
  <c r="ED506" i="33" s="1"/>
  <c r="EE506" i="33" s="1"/>
  <c r="DY506" i="33"/>
  <c r="DU506" i="33" a="1"/>
  <c r="DU506" i="33" s="1"/>
  <c r="DV506" i="33" s="1"/>
  <c r="DP506" i="33"/>
  <c r="DL506" i="33" a="1"/>
  <c r="DL506" i="33" s="1"/>
  <c r="DM506" i="33" s="1"/>
  <c r="DG506" i="33"/>
  <c r="DC506" i="33" a="1"/>
  <c r="DC506" i="33" s="1"/>
  <c r="DD506" i="33" s="1"/>
  <c r="CX506" i="33"/>
  <c r="CT506" i="33" a="1"/>
  <c r="CT506" i="33" s="1"/>
  <c r="CU506" i="33" s="1"/>
  <c r="CO506" i="33"/>
  <c r="CK506" i="33" a="1"/>
  <c r="CK506" i="33" s="1"/>
  <c r="CL506" i="33" s="1"/>
  <c r="CF506" i="33"/>
  <c r="CB506" i="33" a="1"/>
  <c r="CB506" i="33" s="1"/>
  <c r="CC506" i="33" s="1"/>
  <c r="BW506" i="33"/>
  <c r="BS506" i="33" a="1"/>
  <c r="BS506" i="33" s="1"/>
  <c r="BT506" i="33" s="1"/>
  <c r="BN506" i="33"/>
  <c r="BJ506" i="33" a="1"/>
  <c r="BJ506" i="33" s="1"/>
  <c r="BK506" i="33" s="1"/>
  <c r="BE506" i="33"/>
  <c r="BA506" i="33" a="1"/>
  <c r="BA506" i="33" s="1"/>
  <c r="BB506" i="33" s="1"/>
  <c r="AV506" i="33"/>
  <c r="AR506" i="33" a="1"/>
  <c r="AR506" i="33" s="1"/>
  <c r="AS506" i="33" s="1"/>
  <c r="AM506" i="33"/>
  <c r="AI506" i="33" a="1"/>
  <c r="AI506" i="33" s="1"/>
  <c r="AJ506" i="33" s="1"/>
  <c r="AD506" i="33"/>
  <c r="Z506" i="33" a="1"/>
  <c r="Z506" i="33" s="1"/>
  <c r="AA506" i="33" s="1"/>
  <c r="GA505" i="33"/>
  <c r="FW505" i="33" a="1"/>
  <c r="FW505" i="33" s="1"/>
  <c r="FX505" i="33" s="1"/>
  <c r="FR505" i="33"/>
  <c r="FN505" i="33" a="1"/>
  <c r="FN505" i="33" s="1"/>
  <c r="FO505" i="33" s="1"/>
  <c r="FI505" i="33"/>
  <c r="FE505" i="33" a="1"/>
  <c r="FE505" i="33" s="1"/>
  <c r="FF505" i="33" s="1"/>
  <c r="EZ505" i="33"/>
  <c r="EV505" i="33" a="1"/>
  <c r="EV505" i="33" s="1"/>
  <c r="EW505" i="33" s="1"/>
  <c r="EQ505" i="33"/>
  <c r="EM505" i="33" a="1"/>
  <c r="EM505" i="33" s="1"/>
  <c r="EN505" i="33" s="1"/>
  <c r="EH505" i="33"/>
  <c r="ED505" i="33" a="1"/>
  <c r="ED505" i="33" s="1"/>
  <c r="EE505" i="33" s="1"/>
  <c r="DY505" i="33"/>
  <c r="DU505" i="33" a="1"/>
  <c r="DU505" i="33" s="1"/>
  <c r="DV505" i="33" s="1"/>
  <c r="DP505" i="33"/>
  <c r="DL505" i="33" a="1"/>
  <c r="DL505" i="33" s="1"/>
  <c r="DM505" i="33" s="1"/>
  <c r="DG505" i="33"/>
  <c r="DC505" i="33" a="1"/>
  <c r="DC505" i="33" s="1"/>
  <c r="DD505" i="33" s="1"/>
  <c r="CX505" i="33"/>
  <c r="CT505" i="33" a="1"/>
  <c r="CT505" i="33" s="1"/>
  <c r="CU505" i="33" s="1"/>
  <c r="CO505" i="33"/>
  <c r="CK505" i="33" a="1"/>
  <c r="CK505" i="33" s="1"/>
  <c r="CL505" i="33" s="1"/>
  <c r="CF505" i="33"/>
  <c r="CB505" i="33" a="1"/>
  <c r="CB505" i="33" s="1"/>
  <c r="CC505" i="33" s="1"/>
  <c r="BW505" i="33"/>
  <c r="BS505" i="33" a="1"/>
  <c r="BS505" i="33" s="1"/>
  <c r="BT505" i="33" s="1"/>
  <c r="BN505" i="33"/>
  <c r="BJ505" i="33" a="1"/>
  <c r="BJ505" i="33" s="1"/>
  <c r="BK505" i="33" s="1"/>
  <c r="BE505" i="33"/>
  <c r="BA505" i="33" a="1"/>
  <c r="BA505" i="33" s="1"/>
  <c r="BB505" i="33" s="1"/>
  <c r="AV505" i="33"/>
  <c r="AR505" i="33" a="1"/>
  <c r="AR505" i="33" s="1"/>
  <c r="AS505" i="33" s="1"/>
  <c r="AM505" i="33"/>
  <c r="AI505" i="33" a="1"/>
  <c r="AI505" i="33" s="1"/>
  <c r="AJ505" i="33" s="1"/>
  <c r="AD505" i="33"/>
  <c r="Z505" i="33" a="1"/>
  <c r="Z505" i="33" s="1"/>
  <c r="AA505" i="33" s="1"/>
  <c r="GA504" i="33"/>
  <c r="FW504" i="33" a="1"/>
  <c r="FW504" i="33" s="1"/>
  <c r="FX504" i="33" s="1"/>
  <c r="FR504" i="33"/>
  <c r="FN504" i="33" a="1"/>
  <c r="FN504" i="33" s="1"/>
  <c r="FO504" i="33" s="1"/>
  <c r="FI504" i="33"/>
  <c r="FE504" i="33" a="1"/>
  <c r="FE504" i="33" s="1"/>
  <c r="FF504" i="33" s="1"/>
  <c r="EZ504" i="33"/>
  <c r="EV504" i="33" a="1"/>
  <c r="EV504" i="33" s="1"/>
  <c r="EW504" i="33" s="1"/>
  <c r="EQ504" i="33"/>
  <c r="EM504" i="33" a="1"/>
  <c r="EM504" i="33" s="1"/>
  <c r="EN504" i="33" s="1"/>
  <c r="EH504" i="33"/>
  <c r="ED504" i="33" a="1"/>
  <c r="ED504" i="33" s="1"/>
  <c r="EE504" i="33" s="1"/>
  <c r="DY504" i="33"/>
  <c r="DU504" i="33" a="1"/>
  <c r="DU504" i="33" s="1"/>
  <c r="DV504" i="33" s="1"/>
  <c r="DP504" i="33"/>
  <c r="DL504" i="33" a="1"/>
  <c r="DL504" i="33" s="1"/>
  <c r="DM504" i="33" s="1"/>
  <c r="DG504" i="33"/>
  <c r="DC504" i="33" a="1"/>
  <c r="DC504" i="33" s="1"/>
  <c r="DD504" i="33" s="1"/>
  <c r="CX504" i="33"/>
  <c r="CT504" i="33" a="1"/>
  <c r="CT504" i="33" s="1"/>
  <c r="CU504" i="33" s="1"/>
  <c r="CO504" i="33"/>
  <c r="CK504" i="33" a="1"/>
  <c r="CK504" i="33" s="1"/>
  <c r="CL504" i="33" s="1"/>
  <c r="CF504" i="33"/>
  <c r="CB504" i="33" a="1"/>
  <c r="CB504" i="33" s="1"/>
  <c r="CC504" i="33" s="1"/>
  <c r="BW504" i="33"/>
  <c r="BS504" i="33" a="1"/>
  <c r="BS504" i="33" s="1"/>
  <c r="BT504" i="33" s="1"/>
  <c r="BN504" i="33"/>
  <c r="BJ504" i="33" a="1"/>
  <c r="BJ504" i="33" s="1"/>
  <c r="BK504" i="33" s="1"/>
  <c r="BE504" i="33"/>
  <c r="BA504" i="33" a="1"/>
  <c r="BA504" i="33" s="1"/>
  <c r="BB504" i="33" s="1"/>
  <c r="AV504" i="33"/>
  <c r="AR504" i="33" a="1"/>
  <c r="AR504" i="33" s="1"/>
  <c r="AS504" i="33" s="1"/>
  <c r="AM504" i="33"/>
  <c r="AI504" i="33" a="1"/>
  <c r="AI504" i="33" s="1"/>
  <c r="AJ504" i="33" s="1"/>
  <c r="AD504" i="33"/>
  <c r="Z504" i="33" a="1"/>
  <c r="Z504" i="33" s="1"/>
  <c r="AA504" i="33" s="1"/>
  <c r="GA503" i="33"/>
  <c r="FW503" i="33" a="1"/>
  <c r="FW503" i="33" s="1"/>
  <c r="FX503" i="33" s="1"/>
  <c r="FR503" i="33"/>
  <c r="FN503" i="33" a="1"/>
  <c r="FN503" i="33" s="1"/>
  <c r="FO503" i="33" s="1"/>
  <c r="FI503" i="33"/>
  <c r="FE503" i="33" a="1"/>
  <c r="FE503" i="33" s="1"/>
  <c r="FF503" i="33" s="1"/>
  <c r="EZ503" i="33"/>
  <c r="EV503" i="33" a="1"/>
  <c r="EV503" i="33" s="1"/>
  <c r="EW503" i="33" s="1"/>
  <c r="EQ503" i="33"/>
  <c r="EM503" i="33" a="1"/>
  <c r="EM503" i="33" s="1"/>
  <c r="EN503" i="33" s="1"/>
  <c r="EH503" i="33"/>
  <c r="ED503" i="33" a="1"/>
  <c r="ED503" i="33" s="1"/>
  <c r="EE503" i="33" s="1"/>
  <c r="DY503" i="33"/>
  <c r="DU503" i="33" a="1"/>
  <c r="DU503" i="33" s="1"/>
  <c r="DV503" i="33" s="1"/>
  <c r="DP503" i="33"/>
  <c r="DL503" i="33" a="1"/>
  <c r="DL503" i="33" s="1"/>
  <c r="DM503" i="33" s="1"/>
  <c r="DG503" i="33"/>
  <c r="DC503" i="33" a="1"/>
  <c r="DC503" i="33" s="1"/>
  <c r="DD503" i="33" s="1"/>
  <c r="CX503" i="33"/>
  <c r="CT503" i="33" a="1"/>
  <c r="CT503" i="33" s="1"/>
  <c r="CU503" i="33" s="1"/>
  <c r="CO503" i="33"/>
  <c r="CK503" i="33" a="1"/>
  <c r="CK503" i="33" s="1"/>
  <c r="CL503" i="33" s="1"/>
  <c r="CF503" i="33"/>
  <c r="CB503" i="33" a="1"/>
  <c r="CB503" i="33" s="1"/>
  <c r="CC503" i="33" s="1"/>
  <c r="BW503" i="33"/>
  <c r="BS503" i="33" a="1"/>
  <c r="BS503" i="33" s="1"/>
  <c r="BT503" i="33" s="1"/>
  <c r="BN503" i="33"/>
  <c r="BJ503" i="33" a="1"/>
  <c r="BJ503" i="33" s="1"/>
  <c r="BK503" i="33" s="1"/>
  <c r="BE503" i="33"/>
  <c r="BA503" i="33" a="1"/>
  <c r="BA503" i="33" s="1"/>
  <c r="BB503" i="33" s="1"/>
  <c r="AV503" i="33"/>
  <c r="AR503" i="33" a="1"/>
  <c r="AR503" i="33" s="1"/>
  <c r="AS503" i="33" s="1"/>
  <c r="AM503" i="33"/>
  <c r="AI503" i="33" a="1"/>
  <c r="AI503" i="33" s="1"/>
  <c r="AJ503" i="33" s="1"/>
  <c r="AD503" i="33"/>
  <c r="Z503" i="33" a="1"/>
  <c r="Z503" i="33" s="1"/>
  <c r="AA503" i="33" s="1"/>
  <c r="GA502" i="33"/>
  <c r="FW502" i="33" a="1"/>
  <c r="FW502" i="33" s="1"/>
  <c r="FX502" i="33" s="1"/>
  <c r="FR502" i="33"/>
  <c r="FN502" i="33" a="1"/>
  <c r="FN502" i="33" s="1"/>
  <c r="FO502" i="33" s="1"/>
  <c r="FI502" i="33"/>
  <c r="FE502" i="33" a="1"/>
  <c r="FE502" i="33" s="1"/>
  <c r="FF502" i="33" s="1"/>
  <c r="EZ502" i="33"/>
  <c r="EV502" i="33" a="1"/>
  <c r="EV502" i="33" s="1"/>
  <c r="EW502" i="33" s="1"/>
  <c r="EQ502" i="33"/>
  <c r="EM502" i="33" a="1"/>
  <c r="EM502" i="33" s="1"/>
  <c r="EN502" i="33" s="1"/>
  <c r="EH502" i="33"/>
  <c r="ED502" i="33" a="1"/>
  <c r="ED502" i="33" s="1"/>
  <c r="EE502" i="33" s="1"/>
  <c r="DY502" i="33"/>
  <c r="DU502" i="33" a="1"/>
  <c r="DU502" i="33" s="1"/>
  <c r="DV502" i="33" s="1"/>
  <c r="DP502" i="33"/>
  <c r="DL502" i="33" a="1"/>
  <c r="DL502" i="33" s="1"/>
  <c r="DM502" i="33" s="1"/>
  <c r="DG502" i="33"/>
  <c r="DC502" i="33" a="1"/>
  <c r="DC502" i="33" s="1"/>
  <c r="DD502" i="33" s="1"/>
  <c r="CX502" i="33"/>
  <c r="CT502" i="33" a="1"/>
  <c r="CT502" i="33" s="1"/>
  <c r="CU502" i="33" s="1"/>
  <c r="CO502" i="33"/>
  <c r="CK502" i="33" a="1"/>
  <c r="CK502" i="33" s="1"/>
  <c r="CL502" i="33" s="1"/>
  <c r="CF502" i="33"/>
  <c r="CB502" i="33" a="1"/>
  <c r="CB502" i="33" s="1"/>
  <c r="CC502" i="33" s="1"/>
  <c r="BW502" i="33"/>
  <c r="BS502" i="33" a="1"/>
  <c r="BS502" i="33" s="1"/>
  <c r="BT502" i="33" s="1"/>
  <c r="BN502" i="33"/>
  <c r="BJ502" i="33" a="1"/>
  <c r="BJ502" i="33" s="1"/>
  <c r="BK502" i="33" s="1"/>
  <c r="BE502" i="33"/>
  <c r="BA502" i="33" a="1"/>
  <c r="BA502" i="33" s="1"/>
  <c r="BB502" i="33" s="1"/>
  <c r="AV502" i="33"/>
  <c r="AR502" i="33" a="1"/>
  <c r="AR502" i="33" s="1"/>
  <c r="AS502" i="33" s="1"/>
  <c r="AM502" i="33"/>
  <c r="AI502" i="33" a="1"/>
  <c r="AI502" i="33" s="1"/>
  <c r="AJ502" i="33" s="1"/>
  <c r="AD502" i="33"/>
  <c r="Z502" i="33" a="1"/>
  <c r="Z502" i="33" s="1"/>
  <c r="AA502" i="33" s="1"/>
  <c r="GA501" i="33"/>
  <c r="FW501" i="33" a="1"/>
  <c r="FW501" i="33" s="1"/>
  <c r="FX501" i="33" s="1"/>
  <c r="FR501" i="33"/>
  <c r="FN501" i="33" a="1"/>
  <c r="FN501" i="33" s="1"/>
  <c r="FO501" i="33" s="1"/>
  <c r="FI501" i="33"/>
  <c r="FE501" i="33" a="1"/>
  <c r="FE501" i="33" s="1"/>
  <c r="FF501" i="33" s="1"/>
  <c r="EZ501" i="33"/>
  <c r="EV501" i="33" a="1"/>
  <c r="EV501" i="33" s="1"/>
  <c r="EW501" i="33" s="1"/>
  <c r="EQ501" i="33"/>
  <c r="EM501" i="33" a="1"/>
  <c r="EM501" i="33" s="1"/>
  <c r="EN501" i="33" s="1"/>
  <c r="EH501" i="33"/>
  <c r="ED501" i="33" a="1"/>
  <c r="ED501" i="33" s="1"/>
  <c r="EE501" i="33" s="1"/>
  <c r="DY501" i="33"/>
  <c r="DU501" i="33" a="1"/>
  <c r="DU501" i="33" s="1"/>
  <c r="DV501" i="33" s="1"/>
  <c r="DP501" i="33"/>
  <c r="DL501" i="33" a="1"/>
  <c r="DL501" i="33" s="1"/>
  <c r="DM501" i="33" s="1"/>
  <c r="DG501" i="33"/>
  <c r="DC501" i="33" a="1"/>
  <c r="DC501" i="33" s="1"/>
  <c r="DD501" i="33" s="1"/>
  <c r="CX501" i="33"/>
  <c r="CT501" i="33" a="1"/>
  <c r="CT501" i="33" s="1"/>
  <c r="CU501" i="33" s="1"/>
  <c r="CO501" i="33"/>
  <c r="CK501" i="33" a="1"/>
  <c r="CK501" i="33" s="1"/>
  <c r="CL501" i="33" s="1"/>
  <c r="CF501" i="33"/>
  <c r="CB501" i="33" a="1"/>
  <c r="CB501" i="33" s="1"/>
  <c r="CC501" i="33" s="1"/>
  <c r="BW501" i="33"/>
  <c r="BS501" i="33" a="1"/>
  <c r="BS501" i="33" s="1"/>
  <c r="BT501" i="33" s="1"/>
  <c r="BN501" i="33"/>
  <c r="BJ501" i="33" a="1"/>
  <c r="BJ501" i="33" s="1"/>
  <c r="BK501" i="33" s="1"/>
  <c r="BE501" i="33"/>
  <c r="BA501" i="33" a="1"/>
  <c r="BA501" i="33" s="1"/>
  <c r="BB501" i="33" s="1"/>
  <c r="AV501" i="33"/>
  <c r="AR501" i="33" a="1"/>
  <c r="AR501" i="33" s="1"/>
  <c r="AS501" i="33" s="1"/>
  <c r="AM501" i="33"/>
  <c r="AI501" i="33" a="1"/>
  <c r="AI501" i="33" s="1"/>
  <c r="AJ501" i="33" s="1"/>
  <c r="AD501" i="33"/>
  <c r="Z501" i="33" a="1"/>
  <c r="Z501" i="33" s="1"/>
  <c r="AA501" i="33" s="1"/>
  <c r="GA500" i="33"/>
  <c r="FW500" i="33" a="1"/>
  <c r="FW500" i="33" s="1"/>
  <c r="FX500" i="33" s="1"/>
  <c r="FR500" i="33"/>
  <c r="FN500" i="33" a="1"/>
  <c r="FN500" i="33" s="1"/>
  <c r="FO500" i="33" s="1"/>
  <c r="FI500" i="33"/>
  <c r="FE500" i="33" a="1"/>
  <c r="FE500" i="33" s="1"/>
  <c r="FF500" i="33" s="1"/>
  <c r="EZ500" i="33"/>
  <c r="EV500" i="33" a="1"/>
  <c r="EV500" i="33" s="1"/>
  <c r="EW500" i="33" s="1"/>
  <c r="EQ500" i="33"/>
  <c r="EM500" i="33" a="1"/>
  <c r="EM500" i="33" s="1"/>
  <c r="EN500" i="33" s="1"/>
  <c r="EH500" i="33"/>
  <c r="ED500" i="33" a="1"/>
  <c r="ED500" i="33" s="1"/>
  <c r="EE500" i="33" s="1"/>
  <c r="DY500" i="33"/>
  <c r="DU500" i="33" a="1"/>
  <c r="DU500" i="33" s="1"/>
  <c r="DV500" i="33" s="1"/>
  <c r="DP500" i="33"/>
  <c r="DL500" i="33" a="1"/>
  <c r="DL500" i="33" s="1"/>
  <c r="DM500" i="33" s="1"/>
  <c r="DG500" i="33"/>
  <c r="DC500" i="33" a="1"/>
  <c r="DC500" i="33" s="1"/>
  <c r="DD500" i="33" s="1"/>
  <c r="CX500" i="33"/>
  <c r="CT500" i="33" a="1"/>
  <c r="CT500" i="33" s="1"/>
  <c r="CU500" i="33" s="1"/>
  <c r="CO500" i="33"/>
  <c r="CK500" i="33" a="1"/>
  <c r="CK500" i="33" s="1"/>
  <c r="CL500" i="33" s="1"/>
  <c r="CF500" i="33"/>
  <c r="CB500" i="33" a="1"/>
  <c r="CB500" i="33" s="1"/>
  <c r="CC500" i="33" s="1"/>
  <c r="BW500" i="33"/>
  <c r="BS500" i="33" a="1"/>
  <c r="BS500" i="33" s="1"/>
  <c r="BT500" i="33" s="1"/>
  <c r="BN500" i="33"/>
  <c r="BJ500" i="33" a="1"/>
  <c r="BJ500" i="33" s="1"/>
  <c r="BK500" i="33" s="1"/>
  <c r="BE500" i="33"/>
  <c r="BA500" i="33" a="1"/>
  <c r="BA500" i="33" s="1"/>
  <c r="BB500" i="33" s="1"/>
  <c r="AV500" i="33"/>
  <c r="AR500" i="33" a="1"/>
  <c r="AR500" i="33" s="1"/>
  <c r="AS500" i="33" s="1"/>
  <c r="AM500" i="33"/>
  <c r="AI500" i="33" a="1"/>
  <c r="AI500" i="33" s="1"/>
  <c r="AJ500" i="33" s="1"/>
  <c r="AD500" i="33"/>
  <c r="Z500" i="33" a="1"/>
  <c r="Z500" i="33" s="1"/>
  <c r="AA500" i="33" s="1"/>
  <c r="GA499" i="33"/>
  <c r="FW499" i="33"/>
  <c r="FX499" i="33" s="1"/>
  <c r="FW499" i="33" a="1"/>
  <c r="FR499" i="33"/>
  <c r="FN499" i="33" a="1"/>
  <c r="FN499" i="33" s="1"/>
  <c r="FO499" i="33" s="1"/>
  <c r="FI499" i="33"/>
  <c r="FE499" i="33" a="1"/>
  <c r="FE499" i="33" s="1"/>
  <c r="FF499" i="33" s="1"/>
  <c r="EZ499" i="33"/>
  <c r="EV499" i="33" a="1"/>
  <c r="EV499" i="33" s="1"/>
  <c r="EW499" i="33" s="1"/>
  <c r="EQ499" i="33"/>
  <c r="EM499" i="33" a="1"/>
  <c r="EM499" i="33" s="1"/>
  <c r="EN499" i="33" s="1"/>
  <c r="EH499" i="33"/>
  <c r="ED499" i="33" a="1"/>
  <c r="ED499" i="33" s="1"/>
  <c r="EE499" i="33" s="1"/>
  <c r="DY499" i="33"/>
  <c r="DU499" i="33" a="1"/>
  <c r="DU499" i="33" s="1"/>
  <c r="DV499" i="33" s="1"/>
  <c r="DP499" i="33"/>
  <c r="DL499" i="33" a="1"/>
  <c r="DL499" i="33" s="1"/>
  <c r="DM499" i="33" s="1"/>
  <c r="DG499" i="33"/>
  <c r="DC499" i="33" a="1"/>
  <c r="DC499" i="33" s="1"/>
  <c r="DD499" i="33" s="1"/>
  <c r="CX499" i="33"/>
  <c r="CT499" i="33" a="1"/>
  <c r="CT499" i="33" s="1"/>
  <c r="CU499" i="33" s="1"/>
  <c r="CO499" i="33"/>
  <c r="CK499" i="33" a="1"/>
  <c r="CK499" i="33" s="1"/>
  <c r="CL499" i="33" s="1"/>
  <c r="CF499" i="33"/>
  <c r="CB499" i="33" a="1"/>
  <c r="CB499" i="33" s="1"/>
  <c r="CC499" i="33" s="1"/>
  <c r="BW499" i="33"/>
  <c r="BS499" i="33" a="1"/>
  <c r="BS499" i="33" s="1"/>
  <c r="BT499" i="33" s="1"/>
  <c r="BN499" i="33"/>
  <c r="BJ499" i="33" a="1"/>
  <c r="BJ499" i="33" s="1"/>
  <c r="BK499" i="33" s="1"/>
  <c r="BE499" i="33"/>
  <c r="BA499" i="33" a="1"/>
  <c r="BA499" i="33" s="1"/>
  <c r="BB499" i="33" s="1"/>
  <c r="AV499" i="33"/>
  <c r="AR499" i="33" a="1"/>
  <c r="AR499" i="33" s="1"/>
  <c r="AS499" i="33" s="1"/>
  <c r="AM499" i="33"/>
  <c r="AI499" i="33" a="1"/>
  <c r="AI499" i="33" s="1"/>
  <c r="AJ499" i="33" s="1"/>
  <c r="AD499" i="33"/>
  <c r="Z499" i="33" a="1"/>
  <c r="Z499" i="33" s="1"/>
  <c r="AA499" i="33" s="1"/>
  <c r="GA498" i="33"/>
  <c r="FW498" i="33" a="1"/>
  <c r="FW498" i="33" s="1"/>
  <c r="FX498" i="33" s="1"/>
  <c r="FR498" i="33"/>
  <c r="FN498" i="33" a="1"/>
  <c r="FN498" i="33" s="1"/>
  <c r="FO498" i="33" s="1"/>
  <c r="FI498" i="33"/>
  <c r="FE498" i="33" a="1"/>
  <c r="FE498" i="33" s="1"/>
  <c r="FF498" i="33" s="1"/>
  <c r="EZ498" i="33"/>
  <c r="EV498" i="33" a="1"/>
  <c r="EV498" i="33" s="1"/>
  <c r="EW498" i="33" s="1"/>
  <c r="EQ498" i="33"/>
  <c r="EM498" i="33" a="1"/>
  <c r="EM498" i="33" s="1"/>
  <c r="EN498" i="33" s="1"/>
  <c r="EH498" i="33"/>
  <c r="ED498" i="33" a="1"/>
  <c r="ED498" i="33" s="1"/>
  <c r="EE498" i="33" s="1"/>
  <c r="DY498" i="33"/>
  <c r="DU498" i="33" a="1"/>
  <c r="DU498" i="33" s="1"/>
  <c r="DV498" i="33" s="1"/>
  <c r="DP498" i="33"/>
  <c r="DL498" i="33" a="1"/>
  <c r="DL498" i="33" s="1"/>
  <c r="DM498" i="33" s="1"/>
  <c r="DG498" i="33"/>
  <c r="DC498" i="33" a="1"/>
  <c r="DC498" i="33" s="1"/>
  <c r="DD498" i="33" s="1"/>
  <c r="CX498" i="33"/>
  <c r="CT498" i="33" a="1"/>
  <c r="CT498" i="33" s="1"/>
  <c r="CU498" i="33" s="1"/>
  <c r="CO498" i="33"/>
  <c r="CK498" i="33" a="1"/>
  <c r="CK498" i="33" s="1"/>
  <c r="CL498" i="33" s="1"/>
  <c r="CF498" i="33"/>
  <c r="CB498" i="33" a="1"/>
  <c r="CB498" i="33" s="1"/>
  <c r="CC498" i="33" s="1"/>
  <c r="BW498" i="33"/>
  <c r="BS498" i="33" a="1"/>
  <c r="BS498" i="33" s="1"/>
  <c r="BT498" i="33" s="1"/>
  <c r="BN498" i="33"/>
  <c r="BJ498" i="33" a="1"/>
  <c r="BJ498" i="33" s="1"/>
  <c r="BK498" i="33" s="1"/>
  <c r="BE498" i="33"/>
  <c r="BA498" i="33" a="1"/>
  <c r="BA498" i="33" s="1"/>
  <c r="BB498" i="33" s="1"/>
  <c r="AV498" i="33"/>
  <c r="AR498" i="33" a="1"/>
  <c r="AR498" i="33" s="1"/>
  <c r="AS498" i="33" s="1"/>
  <c r="AM498" i="33"/>
  <c r="AI498" i="33" a="1"/>
  <c r="AI498" i="33" s="1"/>
  <c r="AJ498" i="33" s="1"/>
  <c r="AD498" i="33"/>
  <c r="Z498" i="33" a="1"/>
  <c r="Z498" i="33" s="1"/>
  <c r="AA498" i="33" s="1"/>
  <c r="GA497" i="33"/>
  <c r="FW497" i="33" a="1"/>
  <c r="FW497" i="33" s="1"/>
  <c r="FX497" i="33" s="1"/>
  <c r="FR497" i="33"/>
  <c r="FN497" i="33" a="1"/>
  <c r="FN497" i="33" s="1"/>
  <c r="FO497" i="33" s="1"/>
  <c r="FI497" i="33"/>
  <c r="FE497" i="33" a="1"/>
  <c r="FE497" i="33" s="1"/>
  <c r="FF497" i="33" s="1"/>
  <c r="EZ497" i="33"/>
  <c r="EV497" i="33" a="1"/>
  <c r="EV497" i="33" s="1"/>
  <c r="EW497" i="33" s="1"/>
  <c r="EQ497" i="33"/>
  <c r="EM497" i="33" a="1"/>
  <c r="EM497" i="33" s="1"/>
  <c r="EN497" i="33" s="1"/>
  <c r="EH497" i="33"/>
  <c r="ED497" i="33" a="1"/>
  <c r="ED497" i="33" s="1"/>
  <c r="EE497" i="33" s="1"/>
  <c r="DY497" i="33"/>
  <c r="DU497" i="33" a="1"/>
  <c r="DU497" i="33" s="1"/>
  <c r="DV497" i="33" s="1"/>
  <c r="DP497" i="33"/>
  <c r="DL497" i="33" a="1"/>
  <c r="DL497" i="33" s="1"/>
  <c r="DM497" i="33" s="1"/>
  <c r="DG497" i="33"/>
  <c r="DC497" i="33" a="1"/>
  <c r="DC497" i="33" s="1"/>
  <c r="DD497" i="33" s="1"/>
  <c r="CX497" i="33"/>
  <c r="CT497" i="33" a="1"/>
  <c r="CT497" i="33" s="1"/>
  <c r="CU497" i="33" s="1"/>
  <c r="CO497" i="33"/>
  <c r="CK497" i="33" a="1"/>
  <c r="CK497" i="33" s="1"/>
  <c r="CL497" i="33" s="1"/>
  <c r="CF497" i="33"/>
  <c r="CB497" i="33" a="1"/>
  <c r="CB497" i="33" s="1"/>
  <c r="CC497" i="33" s="1"/>
  <c r="BW497" i="33"/>
  <c r="BS497" i="33" a="1"/>
  <c r="BS497" i="33" s="1"/>
  <c r="BT497" i="33" s="1"/>
  <c r="BN497" i="33"/>
  <c r="BJ497" i="33" a="1"/>
  <c r="BJ497" i="33" s="1"/>
  <c r="BK497" i="33" s="1"/>
  <c r="BE497" i="33"/>
  <c r="BA497" i="33" a="1"/>
  <c r="BA497" i="33" s="1"/>
  <c r="BB497" i="33" s="1"/>
  <c r="AV497" i="33"/>
  <c r="AR497" i="33" a="1"/>
  <c r="AR497" i="33" s="1"/>
  <c r="AS497" i="33" s="1"/>
  <c r="AM497" i="33"/>
  <c r="AI497" i="33" a="1"/>
  <c r="AI497" i="33" s="1"/>
  <c r="AJ497" i="33" s="1"/>
  <c r="AD497" i="33"/>
  <c r="Z497" i="33" a="1"/>
  <c r="Z497" i="33" s="1"/>
  <c r="AA497" i="33" s="1"/>
  <c r="GA496" i="33"/>
  <c r="FW496" i="33" a="1"/>
  <c r="FW496" i="33" s="1"/>
  <c r="FX496" i="33" s="1"/>
  <c r="FR496" i="33"/>
  <c r="FN496" i="33" a="1"/>
  <c r="FN496" i="33" s="1"/>
  <c r="FO496" i="33" s="1"/>
  <c r="FI496" i="33"/>
  <c r="FE496" i="33" a="1"/>
  <c r="FE496" i="33" s="1"/>
  <c r="FF496" i="33" s="1"/>
  <c r="EZ496" i="33"/>
  <c r="EV496" i="33" a="1"/>
  <c r="EV496" i="33" s="1"/>
  <c r="EW496" i="33" s="1"/>
  <c r="EQ496" i="33"/>
  <c r="EM496" i="33" a="1"/>
  <c r="EM496" i="33" s="1"/>
  <c r="EN496" i="33" s="1"/>
  <c r="EH496" i="33"/>
  <c r="ED496" i="33" a="1"/>
  <c r="ED496" i="33" s="1"/>
  <c r="EE496" i="33" s="1"/>
  <c r="DY496" i="33"/>
  <c r="DU496" i="33" a="1"/>
  <c r="DU496" i="33" s="1"/>
  <c r="DV496" i="33" s="1"/>
  <c r="DP496" i="33"/>
  <c r="DL496" i="33" a="1"/>
  <c r="DL496" i="33" s="1"/>
  <c r="DM496" i="33" s="1"/>
  <c r="DG496" i="33"/>
  <c r="DC496" i="33" a="1"/>
  <c r="DC496" i="33" s="1"/>
  <c r="DD496" i="33" s="1"/>
  <c r="CX496" i="33"/>
  <c r="CT496" i="33" a="1"/>
  <c r="CT496" i="33" s="1"/>
  <c r="CU496" i="33" s="1"/>
  <c r="CO496" i="33"/>
  <c r="CK496" i="33" a="1"/>
  <c r="CK496" i="33" s="1"/>
  <c r="CL496" i="33" s="1"/>
  <c r="CF496" i="33"/>
  <c r="CB496" i="33" a="1"/>
  <c r="CB496" i="33" s="1"/>
  <c r="CC496" i="33" s="1"/>
  <c r="BW496" i="33"/>
  <c r="BS496" i="33" a="1"/>
  <c r="BS496" i="33" s="1"/>
  <c r="BT496" i="33" s="1"/>
  <c r="BN496" i="33"/>
  <c r="BJ496" i="33" a="1"/>
  <c r="BJ496" i="33" s="1"/>
  <c r="BK496" i="33" s="1"/>
  <c r="BE496" i="33"/>
  <c r="BA496" i="33" a="1"/>
  <c r="BA496" i="33" s="1"/>
  <c r="BB496" i="33" s="1"/>
  <c r="AV496" i="33"/>
  <c r="AR496" i="33" a="1"/>
  <c r="AR496" i="33" s="1"/>
  <c r="AS496" i="33" s="1"/>
  <c r="AM496" i="33"/>
  <c r="AI496" i="33" a="1"/>
  <c r="AI496" i="33" s="1"/>
  <c r="AJ496" i="33" s="1"/>
  <c r="AD496" i="33"/>
  <c r="Z496" i="33" a="1"/>
  <c r="Z496" i="33" s="1"/>
  <c r="AA496" i="33" s="1"/>
  <c r="GA495" i="33"/>
  <c r="FW495" i="33" a="1"/>
  <c r="FW495" i="33" s="1"/>
  <c r="FX495" i="33" s="1"/>
  <c r="FR495" i="33"/>
  <c r="FN495" i="33" a="1"/>
  <c r="FN495" i="33" s="1"/>
  <c r="FO495" i="33" s="1"/>
  <c r="FI495" i="33"/>
  <c r="FE495" i="33" a="1"/>
  <c r="FE495" i="33" s="1"/>
  <c r="FF495" i="33" s="1"/>
  <c r="EZ495" i="33"/>
  <c r="EV495" i="33" a="1"/>
  <c r="EV495" i="33" s="1"/>
  <c r="EW495" i="33" s="1"/>
  <c r="EQ495" i="33"/>
  <c r="EM495" i="33" a="1"/>
  <c r="EM495" i="33" s="1"/>
  <c r="EN495" i="33" s="1"/>
  <c r="EH495" i="33"/>
  <c r="ED495" i="33" a="1"/>
  <c r="ED495" i="33" s="1"/>
  <c r="EE495" i="33" s="1"/>
  <c r="DY495" i="33"/>
  <c r="DU495" i="33" a="1"/>
  <c r="DU495" i="33" s="1"/>
  <c r="DV495" i="33" s="1"/>
  <c r="DP495" i="33"/>
  <c r="DL495" i="33" a="1"/>
  <c r="DL495" i="33" s="1"/>
  <c r="DM495" i="33" s="1"/>
  <c r="DG495" i="33"/>
  <c r="DC495" i="33" a="1"/>
  <c r="DC495" i="33" s="1"/>
  <c r="DD495" i="33" s="1"/>
  <c r="CX495" i="33"/>
  <c r="CT495" i="33" a="1"/>
  <c r="CT495" i="33" s="1"/>
  <c r="CU495" i="33" s="1"/>
  <c r="CO495" i="33"/>
  <c r="CK495" i="33" a="1"/>
  <c r="CK495" i="33" s="1"/>
  <c r="CL495" i="33" s="1"/>
  <c r="CF495" i="33"/>
  <c r="CB495" i="33" a="1"/>
  <c r="CB495" i="33" s="1"/>
  <c r="CC495" i="33" s="1"/>
  <c r="BW495" i="33"/>
  <c r="BS495" i="33" a="1"/>
  <c r="BS495" i="33" s="1"/>
  <c r="BT495" i="33" s="1"/>
  <c r="BN495" i="33"/>
  <c r="BJ495" i="33" a="1"/>
  <c r="BJ495" i="33" s="1"/>
  <c r="BK495" i="33" s="1"/>
  <c r="BE495" i="33"/>
  <c r="BA495" i="33" a="1"/>
  <c r="BA495" i="33" s="1"/>
  <c r="BB495" i="33" s="1"/>
  <c r="AV495" i="33"/>
  <c r="AR495" i="33" a="1"/>
  <c r="AR495" i="33" s="1"/>
  <c r="AS495" i="33" s="1"/>
  <c r="AM495" i="33"/>
  <c r="AI495" i="33" a="1"/>
  <c r="AI495" i="33" s="1"/>
  <c r="AJ495" i="33" s="1"/>
  <c r="AD495" i="33"/>
  <c r="Z495" i="33" a="1"/>
  <c r="Z495" i="33" s="1"/>
  <c r="AA495" i="33" s="1"/>
  <c r="GA494" i="33"/>
  <c r="FW494" i="33" a="1"/>
  <c r="FW494" i="33" s="1"/>
  <c r="FX494" i="33" s="1"/>
  <c r="FR494" i="33"/>
  <c r="FN494" i="33" a="1"/>
  <c r="FN494" i="33" s="1"/>
  <c r="FO494" i="33" s="1"/>
  <c r="FI494" i="33"/>
  <c r="FE494" i="33" a="1"/>
  <c r="FE494" i="33" s="1"/>
  <c r="FF494" i="33" s="1"/>
  <c r="EZ494" i="33"/>
  <c r="EV494" i="33" a="1"/>
  <c r="EV494" i="33" s="1"/>
  <c r="EW494" i="33" s="1"/>
  <c r="EQ494" i="33"/>
  <c r="EM494" i="33" a="1"/>
  <c r="EM494" i="33" s="1"/>
  <c r="EN494" i="33" s="1"/>
  <c r="EH494" i="33"/>
  <c r="ED494" i="33" a="1"/>
  <c r="ED494" i="33" s="1"/>
  <c r="EE494" i="33" s="1"/>
  <c r="DY494" i="33"/>
  <c r="DU494" i="33" a="1"/>
  <c r="DU494" i="33" s="1"/>
  <c r="DV494" i="33" s="1"/>
  <c r="DP494" i="33"/>
  <c r="DL494" i="33" a="1"/>
  <c r="DL494" i="33" s="1"/>
  <c r="DM494" i="33" s="1"/>
  <c r="DG494" i="33"/>
  <c r="DC494" i="33" a="1"/>
  <c r="DC494" i="33" s="1"/>
  <c r="DD494" i="33" s="1"/>
  <c r="CX494" i="33"/>
  <c r="CT494" i="33" a="1"/>
  <c r="CT494" i="33" s="1"/>
  <c r="CU494" i="33" s="1"/>
  <c r="CO494" i="33"/>
  <c r="CK494" i="33" a="1"/>
  <c r="CK494" i="33" s="1"/>
  <c r="CL494" i="33" s="1"/>
  <c r="CF494" i="33"/>
  <c r="CB494" i="33" a="1"/>
  <c r="CB494" i="33" s="1"/>
  <c r="CC494" i="33" s="1"/>
  <c r="BW494" i="33"/>
  <c r="BS494" i="33" a="1"/>
  <c r="BS494" i="33" s="1"/>
  <c r="BT494" i="33" s="1"/>
  <c r="BN494" i="33"/>
  <c r="BJ494" i="33" a="1"/>
  <c r="BJ494" i="33" s="1"/>
  <c r="BK494" i="33" s="1"/>
  <c r="BE494" i="33"/>
  <c r="BA494" i="33" a="1"/>
  <c r="BA494" i="33" s="1"/>
  <c r="BB494" i="33" s="1"/>
  <c r="AV494" i="33"/>
  <c r="AR494" i="33" a="1"/>
  <c r="AR494" i="33" s="1"/>
  <c r="AS494" i="33" s="1"/>
  <c r="AM494" i="33"/>
  <c r="AI494" i="33" a="1"/>
  <c r="AI494" i="33" s="1"/>
  <c r="AJ494" i="33" s="1"/>
  <c r="AD494" i="33"/>
  <c r="Z494" i="33" a="1"/>
  <c r="Z494" i="33" s="1"/>
  <c r="AA494" i="33" s="1"/>
  <c r="GA493" i="33"/>
  <c r="FW493" i="33" a="1"/>
  <c r="FW493" i="33" s="1"/>
  <c r="FX493" i="33" s="1"/>
  <c r="FR493" i="33"/>
  <c r="FN493" i="33" a="1"/>
  <c r="FN493" i="33" s="1"/>
  <c r="FO493" i="33" s="1"/>
  <c r="FI493" i="33"/>
  <c r="FE493" i="33" a="1"/>
  <c r="FE493" i="33" s="1"/>
  <c r="FF493" i="33" s="1"/>
  <c r="EZ493" i="33"/>
  <c r="EV493" i="33" a="1"/>
  <c r="EV493" i="33" s="1"/>
  <c r="EW493" i="33" s="1"/>
  <c r="EQ493" i="33"/>
  <c r="EM493" i="33" a="1"/>
  <c r="EM493" i="33" s="1"/>
  <c r="EN493" i="33" s="1"/>
  <c r="EH493" i="33"/>
  <c r="ED493" i="33" a="1"/>
  <c r="ED493" i="33" s="1"/>
  <c r="EE493" i="33" s="1"/>
  <c r="DY493" i="33"/>
  <c r="DU493" i="33" a="1"/>
  <c r="DU493" i="33" s="1"/>
  <c r="DV493" i="33" s="1"/>
  <c r="DP493" i="33"/>
  <c r="DL493" i="33" a="1"/>
  <c r="DL493" i="33" s="1"/>
  <c r="DM493" i="33" s="1"/>
  <c r="DG493" i="33"/>
  <c r="DC493" i="33" a="1"/>
  <c r="DC493" i="33" s="1"/>
  <c r="DD493" i="33" s="1"/>
  <c r="CX493" i="33"/>
  <c r="CT493" i="33" a="1"/>
  <c r="CT493" i="33" s="1"/>
  <c r="CU493" i="33" s="1"/>
  <c r="CO493" i="33"/>
  <c r="CK493" i="33" a="1"/>
  <c r="CK493" i="33" s="1"/>
  <c r="CL493" i="33" s="1"/>
  <c r="CF493" i="33"/>
  <c r="CB493" i="33" a="1"/>
  <c r="CB493" i="33" s="1"/>
  <c r="CC493" i="33" s="1"/>
  <c r="BW493" i="33"/>
  <c r="BS493" i="33" a="1"/>
  <c r="BS493" i="33" s="1"/>
  <c r="BT493" i="33" s="1"/>
  <c r="BN493" i="33"/>
  <c r="BJ493" i="33" a="1"/>
  <c r="BJ493" i="33" s="1"/>
  <c r="BK493" i="33" s="1"/>
  <c r="BE493" i="33"/>
  <c r="BA493" i="33" a="1"/>
  <c r="BA493" i="33" s="1"/>
  <c r="BB493" i="33" s="1"/>
  <c r="AV493" i="33"/>
  <c r="AR493" i="33" a="1"/>
  <c r="AR493" i="33" s="1"/>
  <c r="AS493" i="33" s="1"/>
  <c r="AM493" i="33"/>
  <c r="AI493" i="33" a="1"/>
  <c r="AI493" i="33" s="1"/>
  <c r="AJ493" i="33" s="1"/>
  <c r="AD493" i="33"/>
  <c r="Z493" i="33" a="1"/>
  <c r="Z493" i="33" s="1"/>
  <c r="AA493" i="33" s="1"/>
  <c r="GA492" i="33"/>
  <c r="FW492" i="33" a="1"/>
  <c r="FW492" i="33" s="1"/>
  <c r="FX492" i="33" s="1"/>
  <c r="FR492" i="33"/>
  <c r="FN492" i="33" a="1"/>
  <c r="FN492" i="33" s="1"/>
  <c r="FO492" i="33" s="1"/>
  <c r="FI492" i="33"/>
  <c r="FE492" i="33" a="1"/>
  <c r="FE492" i="33" s="1"/>
  <c r="FF492" i="33" s="1"/>
  <c r="EZ492" i="33"/>
  <c r="EV492" i="33" a="1"/>
  <c r="EV492" i="33" s="1"/>
  <c r="EW492" i="33" s="1"/>
  <c r="EQ492" i="33"/>
  <c r="EM492" i="33" a="1"/>
  <c r="EM492" i="33" s="1"/>
  <c r="EN492" i="33" s="1"/>
  <c r="EH492" i="33"/>
  <c r="ED492" i="33" a="1"/>
  <c r="ED492" i="33" s="1"/>
  <c r="EE492" i="33" s="1"/>
  <c r="DY492" i="33"/>
  <c r="DU492" i="33" a="1"/>
  <c r="DU492" i="33" s="1"/>
  <c r="DV492" i="33" s="1"/>
  <c r="DP492" i="33"/>
  <c r="DL492" i="33" a="1"/>
  <c r="DL492" i="33" s="1"/>
  <c r="DM492" i="33" s="1"/>
  <c r="DG492" i="33"/>
  <c r="DC492" i="33" a="1"/>
  <c r="DC492" i="33" s="1"/>
  <c r="DD492" i="33" s="1"/>
  <c r="CX492" i="33"/>
  <c r="CT492" i="33" a="1"/>
  <c r="CT492" i="33" s="1"/>
  <c r="CU492" i="33" s="1"/>
  <c r="CO492" i="33"/>
  <c r="CK492" i="33" a="1"/>
  <c r="CK492" i="33" s="1"/>
  <c r="CL492" i="33" s="1"/>
  <c r="CF492" i="33"/>
  <c r="CB492" i="33" a="1"/>
  <c r="CB492" i="33" s="1"/>
  <c r="CC492" i="33" s="1"/>
  <c r="BW492" i="33"/>
  <c r="BS492" i="33" a="1"/>
  <c r="BS492" i="33" s="1"/>
  <c r="BT492" i="33" s="1"/>
  <c r="BN492" i="33"/>
  <c r="BJ492" i="33" a="1"/>
  <c r="BJ492" i="33" s="1"/>
  <c r="BK492" i="33" s="1"/>
  <c r="BE492" i="33"/>
  <c r="BA492" i="33" a="1"/>
  <c r="BA492" i="33" s="1"/>
  <c r="BB492" i="33" s="1"/>
  <c r="AV492" i="33"/>
  <c r="AR492" i="33" a="1"/>
  <c r="AR492" i="33" s="1"/>
  <c r="AS492" i="33" s="1"/>
  <c r="AM492" i="33"/>
  <c r="AI492" i="33" a="1"/>
  <c r="AI492" i="33" s="1"/>
  <c r="AJ492" i="33" s="1"/>
  <c r="AD492" i="33"/>
  <c r="Z492" i="33" a="1"/>
  <c r="Z492" i="33" s="1"/>
  <c r="AA492" i="33" s="1"/>
  <c r="GA491" i="33"/>
  <c r="FW491" i="33" a="1"/>
  <c r="FW491" i="33" s="1"/>
  <c r="FX491" i="33" s="1"/>
  <c r="FR491" i="33"/>
  <c r="FN491" i="33" a="1"/>
  <c r="FN491" i="33" s="1"/>
  <c r="FO491" i="33" s="1"/>
  <c r="FI491" i="33"/>
  <c r="FE491" i="33" a="1"/>
  <c r="FE491" i="33" s="1"/>
  <c r="FF491" i="33" s="1"/>
  <c r="EZ491" i="33"/>
  <c r="EV491" i="33" a="1"/>
  <c r="EV491" i="33" s="1"/>
  <c r="EW491" i="33" s="1"/>
  <c r="EQ491" i="33"/>
  <c r="EM491" i="33" a="1"/>
  <c r="EM491" i="33" s="1"/>
  <c r="EN491" i="33" s="1"/>
  <c r="EH491" i="33"/>
  <c r="ED491" i="33" a="1"/>
  <c r="ED491" i="33" s="1"/>
  <c r="EE491" i="33" s="1"/>
  <c r="DY491" i="33"/>
  <c r="DU491" i="33" a="1"/>
  <c r="DU491" i="33" s="1"/>
  <c r="DV491" i="33" s="1"/>
  <c r="DP491" i="33"/>
  <c r="DL491" i="33" a="1"/>
  <c r="DL491" i="33" s="1"/>
  <c r="DM491" i="33" s="1"/>
  <c r="DG491" i="33"/>
  <c r="DC491" i="33" a="1"/>
  <c r="DC491" i="33" s="1"/>
  <c r="DD491" i="33" s="1"/>
  <c r="CX491" i="33"/>
  <c r="CT491" i="33" a="1"/>
  <c r="CT491" i="33" s="1"/>
  <c r="CU491" i="33" s="1"/>
  <c r="CO491" i="33"/>
  <c r="CK491" i="33" a="1"/>
  <c r="CK491" i="33" s="1"/>
  <c r="CL491" i="33" s="1"/>
  <c r="CF491" i="33"/>
  <c r="CB491" i="33" a="1"/>
  <c r="CB491" i="33" s="1"/>
  <c r="CC491" i="33" s="1"/>
  <c r="BW491" i="33"/>
  <c r="BS491" i="33" a="1"/>
  <c r="BS491" i="33" s="1"/>
  <c r="BT491" i="33" s="1"/>
  <c r="BN491" i="33"/>
  <c r="BJ491" i="33" a="1"/>
  <c r="BJ491" i="33" s="1"/>
  <c r="BK491" i="33" s="1"/>
  <c r="BE491" i="33"/>
  <c r="BA491" i="33" a="1"/>
  <c r="BA491" i="33" s="1"/>
  <c r="BB491" i="33" s="1"/>
  <c r="AV491" i="33"/>
  <c r="AR491" i="33" a="1"/>
  <c r="AR491" i="33" s="1"/>
  <c r="AS491" i="33" s="1"/>
  <c r="AM491" i="33"/>
  <c r="AI491" i="33" a="1"/>
  <c r="AI491" i="33" s="1"/>
  <c r="AJ491" i="33" s="1"/>
  <c r="AD491" i="33"/>
  <c r="Z491" i="33" a="1"/>
  <c r="Z491" i="33" s="1"/>
  <c r="AA491" i="33" s="1"/>
  <c r="GA490" i="33"/>
  <c r="FW490" i="33" a="1"/>
  <c r="FW490" i="33" s="1"/>
  <c r="FX490" i="33" s="1"/>
  <c r="FR490" i="33"/>
  <c r="FN490" i="33" a="1"/>
  <c r="FN490" i="33" s="1"/>
  <c r="FO490" i="33" s="1"/>
  <c r="FI490" i="33"/>
  <c r="FE490" i="33" a="1"/>
  <c r="FE490" i="33" s="1"/>
  <c r="FF490" i="33" s="1"/>
  <c r="EZ490" i="33"/>
  <c r="EV490" i="33" a="1"/>
  <c r="EV490" i="33" s="1"/>
  <c r="EW490" i="33" s="1"/>
  <c r="EQ490" i="33"/>
  <c r="EM490" i="33" a="1"/>
  <c r="EM490" i="33" s="1"/>
  <c r="EN490" i="33" s="1"/>
  <c r="EH490" i="33"/>
  <c r="ED490" i="33" a="1"/>
  <c r="ED490" i="33" s="1"/>
  <c r="EE490" i="33" s="1"/>
  <c r="DY490" i="33"/>
  <c r="DU490" i="33" a="1"/>
  <c r="DU490" i="33" s="1"/>
  <c r="DV490" i="33" s="1"/>
  <c r="DP490" i="33"/>
  <c r="DL490" i="33" a="1"/>
  <c r="DL490" i="33" s="1"/>
  <c r="DM490" i="33" s="1"/>
  <c r="DG490" i="33"/>
  <c r="DC490" i="33" a="1"/>
  <c r="DC490" i="33" s="1"/>
  <c r="DD490" i="33" s="1"/>
  <c r="CX490" i="33"/>
  <c r="CT490" i="33" a="1"/>
  <c r="CT490" i="33" s="1"/>
  <c r="CU490" i="33" s="1"/>
  <c r="CO490" i="33"/>
  <c r="CK490" i="33" a="1"/>
  <c r="CK490" i="33" s="1"/>
  <c r="CL490" i="33" s="1"/>
  <c r="CF490" i="33"/>
  <c r="CB490" i="33" a="1"/>
  <c r="CB490" i="33" s="1"/>
  <c r="CC490" i="33" s="1"/>
  <c r="BW490" i="33"/>
  <c r="BS490" i="33" a="1"/>
  <c r="BS490" i="33" s="1"/>
  <c r="BT490" i="33" s="1"/>
  <c r="BN490" i="33"/>
  <c r="BJ490" i="33" a="1"/>
  <c r="BJ490" i="33" s="1"/>
  <c r="BK490" i="33" s="1"/>
  <c r="BE490" i="33"/>
  <c r="BA490" i="33" a="1"/>
  <c r="BA490" i="33" s="1"/>
  <c r="BB490" i="33" s="1"/>
  <c r="AV490" i="33"/>
  <c r="AR490" i="33" a="1"/>
  <c r="AR490" i="33" s="1"/>
  <c r="AS490" i="33" s="1"/>
  <c r="AM490" i="33"/>
  <c r="AI490" i="33" a="1"/>
  <c r="AI490" i="33" s="1"/>
  <c r="AJ490" i="33" s="1"/>
  <c r="AD490" i="33"/>
  <c r="Z490" i="33" a="1"/>
  <c r="Z490" i="33" s="1"/>
  <c r="AA490" i="33" s="1"/>
  <c r="GA489" i="33"/>
  <c r="FW489" i="33" a="1"/>
  <c r="FW489" i="33" s="1"/>
  <c r="FX489" i="33" s="1"/>
  <c r="FR489" i="33"/>
  <c r="FN489" i="33" a="1"/>
  <c r="FN489" i="33" s="1"/>
  <c r="FO489" i="33" s="1"/>
  <c r="FI489" i="33"/>
  <c r="FE489" i="33" a="1"/>
  <c r="FE489" i="33" s="1"/>
  <c r="FF489" i="33" s="1"/>
  <c r="EZ489" i="33"/>
  <c r="EV489" i="33" a="1"/>
  <c r="EV489" i="33" s="1"/>
  <c r="EW489" i="33" s="1"/>
  <c r="EQ489" i="33"/>
  <c r="EM489" i="33" a="1"/>
  <c r="EM489" i="33" s="1"/>
  <c r="EN489" i="33" s="1"/>
  <c r="EH489" i="33"/>
  <c r="ED489" i="33" a="1"/>
  <c r="ED489" i="33" s="1"/>
  <c r="EE489" i="33" s="1"/>
  <c r="DY489" i="33"/>
  <c r="DU489" i="33" a="1"/>
  <c r="DU489" i="33" s="1"/>
  <c r="DV489" i="33" s="1"/>
  <c r="DP489" i="33"/>
  <c r="DL489" i="33" a="1"/>
  <c r="DL489" i="33" s="1"/>
  <c r="DM489" i="33" s="1"/>
  <c r="DG489" i="33"/>
  <c r="DC489" i="33" a="1"/>
  <c r="DC489" i="33" s="1"/>
  <c r="DD489" i="33" s="1"/>
  <c r="CX489" i="33"/>
  <c r="CT489" i="33" a="1"/>
  <c r="CT489" i="33" s="1"/>
  <c r="CU489" i="33" s="1"/>
  <c r="CO489" i="33"/>
  <c r="CK489" i="33" a="1"/>
  <c r="CK489" i="33" s="1"/>
  <c r="CL489" i="33" s="1"/>
  <c r="CF489" i="33"/>
  <c r="CB489" i="33" a="1"/>
  <c r="CB489" i="33" s="1"/>
  <c r="CC489" i="33" s="1"/>
  <c r="BW489" i="33"/>
  <c r="BS489" i="33" a="1"/>
  <c r="BS489" i="33" s="1"/>
  <c r="BT489" i="33" s="1"/>
  <c r="BN489" i="33"/>
  <c r="BJ489" i="33" a="1"/>
  <c r="BJ489" i="33" s="1"/>
  <c r="BK489" i="33" s="1"/>
  <c r="BE489" i="33"/>
  <c r="BA489" i="33" a="1"/>
  <c r="BA489" i="33" s="1"/>
  <c r="BB489" i="33" s="1"/>
  <c r="AV489" i="33"/>
  <c r="AR489" i="33" a="1"/>
  <c r="AR489" i="33" s="1"/>
  <c r="AS489" i="33" s="1"/>
  <c r="AM489" i="33"/>
  <c r="AI489" i="33" a="1"/>
  <c r="AI489" i="33" s="1"/>
  <c r="AJ489" i="33" s="1"/>
  <c r="AD489" i="33"/>
  <c r="Z489" i="33" a="1"/>
  <c r="Z489" i="33" s="1"/>
  <c r="AA489" i="33" s="1"/>
  <c r="GA488" i="33"/>
  <c r="FW488" i="33" a="1"/>
  <c r="FW488" i="33" s="1"/>
  <c r="FX488" i="33" s="1"/>
  <c r="FR488" i="33"/>
  <c r="FN488" i="33" a="1"/>
  <c r="FN488" i="33" s="1"/>
  <c r="FO488" i="33" s="1"/>
  <c r="FI488" i="33"/>
  <c r="FE488" i="33" a="1"/>
  <c r="FE488" i="33" s="1"/>
  <c r="FF488" i="33" s="1"/>
  <c r="EZ488" i="33"/>
  <c r="EV488" i="33" a="1"/>
  <c r="EV488" i="33" s="1"/>
  <c r="EW488" i="33" s="1"/>
  <c r="EQ488" i="33"/>
  <c r="EM488" i="33" a="1"/>
  <c r="EM488" i="33" s="1"/>
  <c r="EN488" i="33" s="1"/>
  <c r="EH488" i="33"/>
  <c r="ED488" i="33" a="1"/>
  <c r="ED488" i="33" s="1"/>
  <c r="EE488" i="33" s="1"/>
  <c r="DY488" i="33"/>
  <c r="DU488" i="33" a="1"/>
  <c r="DU488" i="33" s="1"/>
  <c r="DV488" i="33" s="1"/>
  <c r="DP488" i="33"/>
  <c r="DL488" i="33" a="1"/>
  <c r="DL488" i="33" s="1"/>
  <c r="DM488" i="33" s="1"/>
  <c r="DG488" i="33"/>
  <c r="DC488" i="33" a="1"/>
  <c r="DC488" i="33" s="1"/>
  <c r="DD488" i="33" s="1"/>
  <c r="CX488" i="33"/>
  <c r="CT488" i="33" a="1"/>
  <c r="CT488" i="33" s="1"/>
  <c r="CU488" i="33" s="1"/>
  <c r="CO488" i="33"/>
  <c r="CK488" i="33" a="1"/>
  <c r="CK488" i="33" s="1"/>
  <c r="CL488" i="33" s="1"/>
  <c r="CF488" i="33"/>
  <c r="CB488" i="33" a="1"/>
  <c r="CB488" i="33" s="1"/>
  <c r="CC488" i="33" s="1"/>
  <c r="BW488" i="33"/>
  <c r="BS488" i="33" a="1"/>
  <c r="BS488" i="33" s="1"/>
  <c r="BT488" i="33" s="1"/>
  <c r="BN488" i="33"/>
  <c r="BJ488" i="33" a="1"/>
  <c r="BJ488" i="33" s="1"/>
  <c r="BK488" i="33" s="1"/>
  <c r="BE488" i="33"/>
  <c r="BA488" i="33" a="1"/>
  <c r="BA488" i="33" s="1"/>
  <c r="BB488" i="33" s="1"/>
  <c r="AV488" i="33"/>
  <c r="AR488" i="33" a="1"/>
  <c r="AR488" i="33" s="1"/>
  <c r="AS488" i="33" s="1"/>
  <c r="AM488" i="33"/>
  <c r="AI488" i="33" a="1"/>
  <c r="AI488" i="33" s="1"/>
  <c r="AJ488" i="33" s="1"/>
  <c r="AD488" i="33"/>
  <c r="Z488" i="33" a="1"/>
  <c r="Z488" i="33" s="1"/>
  <c r="AA488" i="33" s="1"/>
  <c r="GA487" i="33"/>
  <c r="FW487" i="33" a="1"/>
  <c r="FW487" i="33" s="1"/>
  <c r="FX487" i="33" s="1"/>
  <c r="FR487" i="33"/>
  <c r="FN487" i="33" a="1"/>
  <c r="FN487" i="33" s="1"/>
  <c r="FO487" i="33" s="1"/>
  <c r="FI487" i="33"/>
  <c r="FE487" i="33" a="1"/>
  <c r="FE487" i="33" s="1"/>
  <c r="FF487" i="33" s="1"/>
  <c r="EZ487" i="33"/>
  <c r="EV487" i="33" a="1"/>
  <c r="EV487" i="33" s="1"/>
  <c r="EW487" i="33" s="1"/>
  <c r="EQ487" i="33"/>
  <c r="EM487" i="33" a="1"/>
  <c r="EM487" i="33" s="1"/>
  <c r="EN487" i="33" s="1"/>
  <c r="EH487" i="33"/>
  <c r="ED487" i="33" a="1"/>
  <c r="ED487" i="33" s="1"/>
  <c r="EE487" i="33" s="1"/>
  <c r="DY487" i="33"/>
  <c r="DU487" i="33" a="1"/>
  <c r="DU487" i="33" s="1"/>
  <c r="DV487" i="33" s="1"/>
  <c r="DP487" i="33"/>
  <c r="DL487" i="33" a="1"/>
  <c r="DL487" i="33" s="1"/>
  <c r="DM487" i="33" s="1"/>
  <c r="DG487" i="33"/>
  <c r="DC487" i="33" a="1"/>
  <c r="DC487" i="33" s="1"/>
  <c r="DD487" i="33" s="1"/>
  <c r="CX487" i="33"/>
  <c r="CT487" i="33" a="1"/>
  <c r="CT487" i="33" s="1"/>
  <c r="CU487" i="33" s="1"/>
  <c r="CO487" i="33"/>
  <c r="CK487" i="33" a="1"/>
  <c r="CK487" i="33" s="1"/>
  <c r="CL487" i="33" s="1"/>
  <c r="CF487" i="33"/>
  <c r="CB487" i="33" a="1"/>
  <c r="CB487" i="33" s="1"/>
  <c r="CC487" i="33" s="1"/>
  <c r="BW487" i="33"/>
  <c r="BS487" i="33" a="1"/>
  <c r="BS487" i="33" s="1"/>
  <c r="BT487" i="33" s="1"/>
  <c r="BN487" i="33"/>
  <c r="BJ487" i="33" a="1"/>
  <c r="BJ487" i="33" s="1"/>
  <c r="BK487" i="33" s="1"/>
  <c r="BE487" i="33"/>
  <c r="BA487" i="33" a="1"/>
  <c r="BA487" i="33" s="1"/>
  <c r="BB487" i="33" s="1"/>
  <c r="AV487" i="33"/>
  <c r="AR487" i="33" a="1"/>
  <c r="AR487" i="33" s="1"/>
  <c r="AS487" i="33" s="1"/>
  <c r="AM487" i="33"/>
  <c r="AI487" i="33" a="1"/>
  <c r="AI487" i="33" s="1"/>
  <c r="AJ487" i="33" s="1"/>
  <c r="AD487" i="33"/>
  <c r="Z487" i="33" a="1"/>
  <c r="Z487" i="33" s="1"/>
  <c r="AA487" i="33" s="1"/>
  <c r="GA486" i="33"/>
  <c r="FW486" i="33" a="1"/>
  <c r="FW486" i="33" s="1"/>
  <c r="FX486" i="33" s="1"/>
  <c r="FR486" i="33"/>
  <c r="FN486" i="33" a="1"/>
  <c r="FN486" i="33" s="1"/>
  <c r="FO486" i="33" s="1"/>
  <c r="FI486" i="33"/>
  <c r="FE486" i="33" a="1"/>
  <c r="FE486" i="33" s="1"/>
  <c r="FF486" i="33" s="1"/>
  <c r="EZ486" i="33"/>
  <c r="EV486" i="33" a="1"/>
  <c r="EV486" i="33" s="1"/>
  <c r="EW486" i="33" s="1"/>
  <c r="EQ486" i="33"/>
  <c r="EM486" i="33" a="1"/>
  <c r="EM486" i="33" s="1"/>
  <c r="EN486" i="33" s="1"/>
  <c r="EH486" i="33"/>
  <c r="ED486" i="33" a="1"/>
  <c r="ED486" i="33" s="1"/>
  <c r="EE486" i="33" s="1"/>
  <c r="DY486" i="33"/>
  <c r="DU486" i="33" a="1"/>
  <c r="DU486" i="33" s="1"/>
  <c r="DV486" i="33" s="1"/>
  <c r="DP486" i="33"/>
  <c r="DL486" i="33" a="1"/>
  <c r="DL486" i="33" s="1"/>
  <c r="DM486" i="33" s="1"/>
  <c r="DG486" i="33"/>
  <c r="DC486" i="33" a="1"/>
  <c r="DC486" i="33" s="1"/>
  <c r="DD486" i="33" s="1"/>
  <c r="CX486" i="33"/>
  <c r="CT486" i="33" a="1"/>
  <c r="CT486" i="33" s="1"/>
  <c r="CU486" i="33" s="1"/>
  <c r="CO486" i="33"/>
  <c r="CK486" i="33" a="1"/>
  <c r="CK486" i="33" s="1"/>
  <c r="CL486" i="33" s="1"/>
  <c r="CF486" i="33"/>
  <c r="CB486" i="33" a="1"/>
  <c r="CB486" i="33" s="1"/>
  <c r="CC486" i="33" s="1"/>
  <c r="BW486" i="33"/>
  <c r="BS486" i="33" a="1"/>
  <c r="BS486" i="33" s="1"/>
  <c r="BT486" i="33" s="1"/>
  <c r="BN486" i="33"/>
  <c r="BJ486" i="33" a="1"/>
  <c r="BJ486" i="33" s="1"/>
  <c r="BK486" i="33" s="1"/>
  <c r="BE486" i="33"/>
  <c r="BA486" i="33" a="1"/>
  <c r="BA486" i="33" s="1"/>
  <c r="BB486" i="33" s="1"/>
  <c r="AV486" i="33"/>
  <c r="AR486" i="33" a="1"/>
  <c r="AR486" i="33" s="1"/>
  <c r="AS486" i="33" s="1"/>
  <c r="AM486" i="33"/>
  <c r="AI486" i="33" a="1"/>
  <c r="AI486" i="33" s="1"/>
  <c r="AJ486" i="33" s="1"/>
  <c r="AD486" i="33"/>
  <c r="Z486" i="33" a="1"/>
  <c r="Z486" i="33" s="1"/>
  <c r="AA486" i="33" s="1"/>
  <c r="GA485" i="33"/>
  <c r="FW485" i="33" a="1"/>
  <c r="FW485" i="33" s="1"/>
  <c r="FX485" i="33" s="1"/>
  <c r="FR485" i="33"/>
  <c r="FN485" i="33" a="1"/>
  <c r="FN485" i="33" s="1"/>
  <c r="FO485" i="33" s="1"/>
  <c r="FI485" i="33"/>
  <c r="FE485" i="33" a="1"/>
  <c r="FE485" i="33" s="1"/>
  <c r="FF485" i="33" s="1"/>
  <c r="EZ485" i="33"/>
  <c r="EV485" i="33" a="1"/>
  <c r="EV485" i="33" s="1"/>
  <c r="EW485" i="33" s="1"/>
  <c r="EQ485" i="33"/>
  <c r="EM485" i="33" a="1"/>
  <c r="EM485" i="33" s="1"/>
  <c r="EN485" i="33" s="1"/>
  <c r="EH485" i="33"/>
  <c r="ED485" i="33" a="1"/>
  <c r="ED485" i="33" s="1"/>
  <c r="EE485" i="33" s="1"/>
  <c r="DY485" i="33"/>
  <c r="DU485" i="33" a="1"/>
  <c r="DU485" i="33" s="1"/>
  <c r="DV485" i="33" s="1"/>
  <c r="DP485" i="33"/>
  <c r="DL485" i="33" a="1"/>
  <c r="DL485" i="33" s="1"/>
  <c r="DM485" i="33" s="1"/>
  <c r="DG485" i="33"/>
  <c r="DC485" i="33" a="1"/>
  <c r="DC485" i="33" s="1"/>
  <c r="DD485" i="33" s="1"/>
  <c r="CX485" i="33"/>
  <c r="CT485" i="33" a="1"/>
  <c r="CT485" i="33" s="1"/>
  <c r="CU485" i="33" s="1"/>
  <c r="CO485" i="33"/>
  <c r="CK485" i="33" a="1"/>
  <c r="CK485" i="33" s="1"/>
  <c r="CL485" i="33" s="1"/>
  <c r="CF485" i="33"/>
  <c r="CB485" i="33" a="1"/>
  <c r="CB485" i="33" s="1"/>
  <c r="CC485" i="33" s="1"/>
  <c r="BW485" i="33"/>
  <c r="BS485" i="33" a="1"/>
  <c r="BS485" i="33" s="1"/>
  <c r="BT485" i="33" s="1"/>
  <c r="BN485" i="33"/>
  <c r="BJ485" i="33" a="1"/>
  <c r="BJ485" i="33" s="1"/>
  <c r="BK485" i="33" s="1"/>
  <c r="BE485" i="33"/>
  <c r="BA485" i="33" a="1"/>
  <c r="BA485" i="33" s="1"/>
  <c r="BB485" i="33" s="1"/>
  <c r="AV485" i="33"/>
  <c r="AR485" i="33" a="1"/>
  <c r="AR485" i="33" s="1"/>
  <c r="AS485" i="33" s="1"/>
  <c r="AM485" i="33"/>
  <c r="AI485" i="33" a="1"/>
  <c r="AI485" i="33" s="1"/>
  <c r="AJ485" i="33" s="1"/>
  <c r="AD485" i="33"/>
  <c r="Z485" i="33" a="1"/>
  <c r="Z485" i="33" s="1"/>
  <c r="AA485" i="33" s="1"/>
  <c r="GA484" i="33"/>
  <c r="FW484" i="33" a="1"/>
  <c r="FW484" i="33" s="1"/>
  <c r="FX484" i="33" s="1"/>
  <c r="FR484" i="33"/>
  <c r="FN484" i="33" a="1"/>
  <c r="FN484" i="33" s="1"/>
  <c r="FO484" i="33" s="1"/>
  <c r="FI484" i="33"/>
  <c r="FE484" i="33" a="1"/>
  <c r="FE484" i="33" s="1"/>
  <c r="FF484" i="33" s="1"/>
  <c r="EZ484" i="33"/>
  <c r="EV484" i="33" a="1"/>
  <c r="EV484" i="33" s="1"/>
  <c r="EW484" i="33" s="1"/>
  <c r="EQ484" i="33"/>
  <c r="EM484" i="33" a="1"/>
  <c r="EM484" i="33" s="1"/>
  <c r="EN484" i="33" s="1"/>
  <c r="EH484" i="33"/>
  <c r="ED484" i="33" a="1"/>
  <c r="ED484" i="33" s="1"/>
  <c r="EE484" i="33" s="1"/>
  <c r="DY484" i="33"/>
  <c r="DU484" i="33" a="1"/>
  <c r="DU484" i="33" s="1"/>
  <c r="DV484" i="33" s="1"/>
  <c r="DP484" i="33"/>
  <c r="DL484" i="33" a="1"/>
  <c r="DL484" i="33" s="1"/>
  <c r="DM484" i="33" s="1"/>
  <c r="DG484" i="33"/>
  <c r="DC484" i="33" a="1"/>
  <c r="DC484" i="33" s="1"/>
  <c r="DD484" i="33" s="1"/>
  <c r="CX484" i="33"/>
  <c r="CT484" i="33" a="1"/>
  <c r="CT484" i="33" s="1"/>
  <c r="CU484" i="33" s="1"/>
  <c r="CO484" i="33"/>
  <c r="CK484" i="33" a="1"/>
  <c r="CK484" i="33" s="1"/>
  <c r="CL484" i="33" s="1"/>
  <c r="CF484" i="33"/>
  <c r="CB484" i="33" a="1"/>
  <c r="CB484" i="33" s="1"/>
  <c r="CC484" i="33" s="1"/>
  <c r="BW484" i="33"/>
  <c r="BS484" i="33" a="1"/>
  <c r="BS484" i="33" s="1"/>
  <c r="BT484" i="33" s="1"/>
  <c r="BN484" i="33"/>
  <c r="BJ484" i="33" a="1"/>
  <c r="BJ484" i="33" s="1"/>
  <c r="BK484" i="33" s="1"/>
  <c r="BE484" i="33"/>
  <c r="BA484" i="33" a="1"/>
  <c r="BA484" i="33" s="1"/>
  <c r="BB484" i="33" s="1"/>
  <c r="AV484" i="33"/>
  <c r="AR484" i="33" a="1"/>
  <c r="AR484" i="33" s="1"/>
  <c r="AS484" i="33" s="1"/>
  <c r="AM484" i="33"/>
  <c r="AI484" i="33" a="1"/>
  <c r="AI484" i="33" s="1"/>
  <c r="AJ484" i="33" s="1"/>
  <c r="AD484" i="33"/>
  <c r="Z484" i="33" a="1"/>
  <c r="Z484" i="33" s="1"/>
  <c r="AA484" i="33" s="1"/>
  <c r="GA483" i="33"/>
  <c r="FW483" i="33" a="1"/>
  <c r="FW483" i="33" s="1"/>
  <c r="FX483" i="33" s="1"/>
  <c r="FR483" i="33"/>
  <c r="FN483" i="33" a="1"/>
  <c r="FN483" i="33" s="1"/>
  <c r="FO483" i="33" s="1"/>
  <c r="FI483" i="33"/>
  <c r="FE483" i="33" a="1"/>
  <c r="FE483" i="33" s="1"/>
  <c r="FF483" i="33" s="1"/>
  <c r="EZ483" i="33"/>
  <c r="EV483" i="33" a="1"/>
  <c r="EV483" i="33" s="1"/>
  <c r="EW483" i="33" s="1"/>
  <c r="EQ483" i="33"/>
  <c r="EM483" i="33" a="1"/>
  <c r="EM483" i="33" s="1"/>
  <c r="EN483" i="33" s="1"/>
  <c r="EH483" i="33"/>
  <c r="ED483" i="33" a="1"/>
  <c r="ED483" i="33" s="1"/>
  <c r="EE483" i="33" s="1"/>
  <c r="DY483" i="33"/>
  <c r="DU483" i="33" a="1"/>
  <c r="DU483" i="33" s="1"/>
  <c r="DV483" i="33" s="1"/>
  <c r="DP483" i="33"/>
  <c r="DL483" i="33" a="1"/>
  <c r="DL483" i="33" s="1"/>
  <c r="DM483" i="33" s="1"/>
  <c r="DG483" i="33"/>
  <c r="DC483" i="33" a="1"/>
  <c r="DC483" i="33" s="1"/>
  <c r="DD483" i="33" s="1"/>
  <c r="CX483" i="33"/>
  <c r="CT483" i="33" a="1"/>
  <c r="CT483" i="33" s="1"/>
  <c r="CU483" i="33" s="1"/>
  <c r="CO483" i="33"/>
  <c r="CK483" i="33" a="1"/>
  <c r="CK483" i="33" s="1"/>
  <c r="CL483" i="33" s="1"/>
  <c r="CF483" i="33"/>
  <c r="CB483" i="33" a="1"/>
  <c r="CB483" i="33" s="1"/>
  <c r="CC483" i="33" s="1"/>
  <c r="BW483" i="33"/>
  <c r="BS483" i="33" a="1"/>
  <c r="BS483" i="33" s="1"/>
  <c r="BT483" i="33" s="1"/>
  <c r="BN483" i="33"/>
  <c r="BJ483" i="33" a="1"/>
  <c r="BJ483" i="33" s="1"/>
  <c r="BK483" i="33" s="1"/>
  <c r="BE483" i="33"/>
  <c r="BA483" i="33" a="1"/>
  <c r="BA483" i="33" s="1"/>
  <c r="BB483" i="33" s="1"/>
  <c r="AV483" i="33"/>
  <c r="AR483" i="33" a="1"/>
  <c r="AR483" i="33" s="1"/>
  <c r="AS483" i="33" s="1"/>
  <c r="AM483" i="33"/>
  <c r="AI483" i="33" a="1"/>
  <c r="AI483" i="33" s="1"/>
  <c r="AJ483" i="33" s="1"/>
  <c r="AD483" i="33"/>
  <c r="Z483" i="33" a="1"/>
  <c r="Z483" i="33" s="1"/>
  <c r="AA483" i="33" s="1"/>
  <c r="GA482" i="33"/>
  <c r="FW482" i="33" a="1"/>
  <c r="FW482" i="33" s="1"/>
  <c r="FX482" i="33" s="1"/>
  <c r="FR482" i="33"/>
  <c r="FN482" i="33" a="1"/>
  <c r="FN482" i="33" s="1"/>
  <c r="FO482" i="33" s="1"/>
  <c r="FI482" i="33"/>
  <c r="FE482" i="33" a="1"/>
  <c r="FE482" i="33" s="1"/>
  <c r="FF482" i="33" s="1"/>
  <c r="EZ482" i="33"/>
  <c r="EV482" i="33" a="1"/>
  <c r="EV482" i="33" s="1"/>
  <c r="EW482" i="33" s="1"/>
  <c r="EQ482" i="33"/>
  <c r="EM482" i="33" a="1"/>
  <c r="EM482" i="33" s="1"/>
  <c r="EN482" i="33" s="1"/>
  <c r="EH482" i="33"/>
  <c r="ED482" i="33" a="1"/>
  <c r="ED482" i="33" s="1"/>
  <c r="EE482" i="33" s="1"/>
  <c r="DY482" i="33"/>
  <c r="DU482" i="33" a="1"/>
  <c r="DU482" i="33" s="1"/>
  <c r="DV482" i="33" s="1"/>
  <c r="DP482" i="33"/>
  <c r="DL482" i="33" a="1"/>
  <c r="DL482" i="33" s="1"/>
  <c r="DM482" i="33" s="1"/>
  <c r="DG482" i="33"/>
  <c r="DC482" i="33" a="1"/>
  <c r="DC482" i="33" s="1"/>
  <c r="DD482" i="33" s="1"/>
  <c r="CX482" i="33"/>
  <c r="CT482" i="33" a="1"/>
  <c r="CT482" i="33" s="1"/>
  <c r="CU482" i="33" s="1"/>
  <c r="CO482" i="33"/>
  <c r="CK482" i="33" a="1"/>
  <c r="CK482" i="33" s="1"/>
  <c r="CL482" i="33" s="1"/>
  <c r="CF482" i="33"/>
  <c r="CB482" i="33" a="1"/>
  <c r="CB482" i="33" s="1"/>
  <c r="CC482" i="33" s="1"/>
  <c r="BW482" i="33"/>
  <c r="BS482" i="33" a="1"/>
  <c r="BS482" i="33" s="1"/>
  <c r="BT482" i="33" s="1"/>
  <c r="BN482" i="33"/>
  <c r="BJ482" i="33" a="1"/>
  <c r="BJ482" i="33" s="1"/>
  <c r="BK482" i="33" s="1"/>
  <c r="BE482" i="33"/>
  <c r="BA482" i="33" a="1"/>
  <c r="BA482" i="33" s="1"/>
  <c r="BB482" i="33" s="1"/>
  <c r="AV482" i="33"/>
  <c r="AR482" i="33" a="1"/>
  <c r="AR482" i="33" s="1"/>
  <c r="AS482" i="33" s="1"/>
  <c r="AM482" i="33"/>
  <c r="AI482" i="33" a="1"/>
  <c r="AI482" i="33" s="1"/>
  <c r="AJ482" i="33" s="1"/>
  <c r="AD482" i="33"/>
  <c r="Z482" i="33" a="1"/>
  <c r="Z482" i="33" s="1"/>
  <c r="AA482" i="33" s="1"/>
  <c r="GA481" i="33"/>
  <c r="FW481" i="33" a="1"/>
  <c r="FW481" i="33" s="1"/>
  <c r="FX481" i="33" s="1"/>
  <c r="FR481" i="33"/>
  <c r="FN481" i="33" a="1"/>
  <c r="FN481" i="33" s="1"/>
  <c r="FO481" i="33" s="1"/>
  <c r="FI481" i="33"/>
  <c r="FE481" i="33" a="1"/>
  <c r="FE481" i="33" s="1"/>
  <c r="FF481" i="33" s="1"/>
  <c r="EZ481" i="33"/>
  <c r="EV481" i="33" a="1"/>
  <c r="EV481" i="33" s="1"/>
  <c r="EW481" i="33" s="1"/>
  <c r="EQ481" i="33"/>
  <c r="EM481" i="33" a="1"/>
  <c r="EM481" i="33" s="1"/>
  <c r="EN481" i="33" s="1"/>
  <c r="EH481" i="33"/>
  <c r="ED481" i="33" a="1"/>
  <c r="ED481" i="33" s="1"/>
  <c r="EE481" i="33" s="1"/>
  <c r="DY481" i="33"/>
  <c r="DU481" i="33" a="1"/>
  <c r="DU481" i="33" s="1"/>
  <c r="DV481" i="33" s="1"/>
  <c r="DP481" i="33"/>
  <c r="DL481" i="33" a="1"/>
  <c r="DL481" i="33" s="1"/>
  <c r="DM481" i="33" s="1"/>
  <c r="DG481" i="33"/>
  <c r="DC481" i="33" a="1"/>
  <c r="DC481" i="33" s="1"/>
  <c r="DD481" i="33" s="1"/>
  <c r="CX481" i="33"/>
  <c r="CT481" i="33" a="1"/>
  <c r="CT481" i="33" s="1"/>
  <c r="CU481" i="33" s="1"/>
  <c r="CO481" i="33"/>
  <c r="CK481" i="33" a="1"/>
  <c r="CK481" i="33" s="1"/>
  <c r="CL481" i="33" s="1"/>
  <c r="CF481" i="33"/>
  <c r="CB481" i="33" a="1"/>
  <c r="CB481" i="33" s="1"/>
  <c r="CC481" i="33" s="1"/>
  <c r="BW481" i="33"/>
  <c r="BS481" i="33" a="1"/>
  <c r="BS481" i="33" s="1"/>
  <c r="BT481" i="33" s="1"/>
  <c r="BN481" i="33"/>
  <c r="BJ481" i="33" a="1"/>
  <c r="BJ481" i="33" s="1"/>
  <c r="BK481" i="33" s="1"/>
  <c r="BE481" i="33"/>
  <c r="BA481" i="33" a="1"/>
  <c r="BA481" i="33" s="1"/>
  <c r="BB481" i="33" s="1"/>
  <c r="AV481" i="33"/>
  <c r="AR481" i="33" a="1"/>
  <c r="AR481" i="33" s="1"/>
  <c r="AS481" i="33" s="1"/>
  <c r="AM481" i="33"/>
  <c r="AI481" i="33" a="1"/>
  <c r="AI481" i="33" s="1"/>
  <c r="AJ481" i="33" s="1"/>
  <c r="AD481" i="33"/>
  <c r="Z481" i="33" a="1"/>
  <c r="Z481" i="33" s="1"/>
  <c r="AA481" i="33" s="1"/>
  <c r="GA480" i="33"/>
  <c r="FW480" i="33" a="1"/>
  <c r="FW480" i="33" s="1"/>
  <c r="FX480" i="33" s="1"/>
  <c r="FR480" i="33"/>
  <c r="FN480" i="33" a="1"/>
  <c r="FN480" i="33" s="1"/>
  <c r="FO480" i="33" s="1"/>
  <c r="FI480" i="33"/>
  <c r="FE480" i="33" a="1"/>
  <c r="FE480" i="33" s="1"/>
  <c r="FF480" i="33" s="1"/>
  <c r="EZ480" i="33"/>
  <c r="EV480" i="33" a="1"/>
  <c r="EV480" i="33" s="1"/>
  <c r="EW480" i="33" s="1"/>
  <c r="EQ480" i="33"/>
  <c r="EM480" i="33" a="1"/>
  <c r="EM480" i="33" s="1"/>
  <c r="EN480" i="33" s="1"/>
  <c r="EH480" i="33"/>
  <c r="ED480" i="33" a="1"/>
  <c r="ED480" i="33" s="1"/>
  <c r="EE480" i="33" s="1"/>
  <c r="DY480" i="33"/>
  <c r="DU480" i="33" a="1"/>
  <c r="DU480" i="33" s="1"/>
  <c r="DV480" i="33" s="1"/>
  <c r="DP480" i="33"/>
  <c r="DL480" i="33" a="1"/>
  <c r="DL480" i="33" s="1"/>
  <c r="DM480" i="33" s="1"/>
  <c r="DG480" i="33"/>
  <c r="DC480" i="33" a="1"/>
  <c r="DC480" i="33" s="1"/>
  <c r="DD480" i="33" s="1"/>
  <c r="CX480" i="33"/>
  <c r="CT480" i="33" a="1"/>
  <c r="CT480" i="33" s="1"/>
  <c r="CU480" i="33" s="1"/>
  <c r="CO480" i="33"/>
  <c r="CK480" i="33" a="1"/>
  <c r="CK480" i="33" s="1"/>
  <c r="CL480" i="33" s="1"/>
  <c r="CF480" i="33"/>
  <c r="CB480" i="33" a="1"/>
  <c r="CB480" i="33" s="1"/>
  <c r="CC480" i="33" s="1"/>
  <c r="BW480" i="33"/>
  <c r="BS480" i="33" a="1"/>
  <c r="BS480" i="33" s="1"/>
  <c r="BT480" i="33" s="1"/>
  <c r="BN480" i="33"/>
  <c r="BJ480" i="33" a="1"/>
  <c r="BJ480" i="33" s="1"/>
  <c r="BK480" i="33" s="1"/>
  <c r="BE480" i="33"/>
  <c r="BA480" i="33" a="1"/>
  <c r="BA480" i="33" s="1"/>
  <c r="BB480" i="33" s="1"/>
  <c r="AV480" i="33"/>
  <c r="AR480" i="33" a="1"/>
  <c r="AR480" i="33" s="1"/>
  <c r="AS480" i="33" s="1"/>
  <c r="AM480" i="33"/>
  <c r="AI480" i="33" a="1"/>
  <c r="AI480" i="33" s="1"/>
  <c r="AJ480" i="33" s="1"/>
  <c r="AD480" i="33"/>
  <c r="Z480" i="33" a="1"/>
  <c r="Z480" i="33" s="1"/>
  <c r="AA480" i="33" s="1"/>
  <c r="GA479" i="33"/>
  <c r="FW479" i="33" a="1"/>
  <c r="FW479" i="33" s="1"/>
  <c r="FX479" i="33" s="1"/>
  <c r="FR479" i="33"/>
  <c r="FN479" i="33" a="1"/>
  <c r="FN479" i="33" s="1"/>
  <c r="FO479" i="33" s="1"/>
  <c r="FI479" i="33"/>
  <c r="FE479" i="33" a="1"/>
  <c r="FE479" i="33" s="1"/>
  <c r="FF479" i="33" s="1"/>
  <c r="EZ479" i="33"/>
  <c r="EV479" i="33" a="1"/>
  <c r="EV479" i="33" s="1"/>
  <c r="EW479" i="33" s="1"/>
  <c r="EQ479" i="33"/>
  <c r="EM479" i="33" a="1"/>
  <c r="EM479" i="33" s="1"/>
  <c r="EN479" i="33" s="1"/>
  <c r="EH479" i="33"/>
  <c r="ED479" i="33" a="1"/>
  <c r="ED479" i="33" s="1"/>
  <c r="EE479" i="33" s="1"/>
  <c r="DY479" i="33"/>
  <c r="DU479" i="33" a="1"/>
  <c r="DU479" i="33" s="1"/>
  <c r="DV479" i="33" s="1"/>
  <c r="DP479" i="33"/>
  <c r="DL479" i="33" a="1"/>
  <c r="DL479" i="33" s="1"/>
  <c r="DM479" i="33" s="1"/>
  <c r="DG479" i="33"/>
  <c r="DC479" i="33" a="1"/>
  <c r="DC479" i="33" s="1"/>
  <c r="DD479" i="33" s="1"/>
  <c r="CX479" i="33"/>
  <c r="CT479" i="33" a="1"/>
  <c r="CT479" i="33" s="1"/>
  <c r="CU479" i="33" s="1"/>
  <c r="CO479" i="33"/>
  <c r="CK479" i="33" a="1"/>
  <c r="CK479" i="33" s="1"/>
  <c r="CL479" i="33" s="1"/>
  <c r="CF479" i="33"/>
  <c r="CB479" i="33" a="1"/>
  <c r="CB479" i="33" s="1"/>
  <c r="CC479" i="33" s="1"/>
  <c r="BW479" i="33"/>
  <c r="BS479" i="33" a="1"/>
  <c r="BS479" i="33" s="1"/>
  <c r="BT479" i="33" s="1"/>
  <c r="BN479" i="33"/>
  <c r="BJ479" i="33" a="1"/>
  <c r="BJ479" i="33" s="1"/>
  <c r="BK479" i="33" s="1"/>
  <c r="BE479" i="33"/>
  <c r="BA479" i="33" a="1"/>
  <c r="BA479" i="33" s="1"/>
  <c r="BB479" i="33" s="1"/>
  <c r="AV479" i="33"/>
  <c r="AR479" i="33" a="1"/>
  <c r="AR479" i="33" s="1"/>
  <c r="AS479" i="33" s="1"/>
  <c r="AM479" i="33"/>
  <c r="AI479" i="33" a="1"/>
  <c r="AI479" i="33" s="1"/>
  <c r="AJ479" i="33" s="1"/>
  <c r="AD479" i="33"/>
  <c r="Z479" i="33" a="1"/>
  <c r="Z479" i="33" s="1"/>
  <c r="AA479" i="33" s="1"/>
  <c r="GA478" i="33"/>
  <c r="FW478" i="33" a="1"/>
  <c r="FW478" i="33" s="1"/>
  <c r="FX478" i="33" s="1"/>
  <c r="FR478" i="33"/>
  <c r="FN478" i="33" a="1"/>
  <c r="FN478" i="33" s="1"/>
  <c r="FO478" i="33" s="1"/>
  <c r="FI478" i="33"/>
  <c r="FE478" i="33" a="1"/>
  <c r="FE478" i="33" s="1"/>
  <c r="FF478" i="33" s="1"/>
  <c r="EZ478" i="33"/>
  <c r="EV478" i="33" a="1"/>
  <c r="EV478" i="33" s="1"/>
  <c r="EW478" i="33" s="1"/>
  <c r="EQ478" i="33"/>
  <c r="EM478" i="33" a="1"/>
  <c r="EM478" i="33" s="1"/>
  <c r="EN478" i="33" s="1"/>
  <c r="EH478" i="33"/>
  <c r="ED478" i="33" a="1"/>
  <c r="ED478" i="33" s="1"/>
  <c r="EE478" i="33" s="1"/>
  <c r="DY478" i="33"/>
  <c r="DU478" i="33" a="1"/>
  <c r="DU478" i="33" s="1"/>
  <c r="DV478" i="33" s="1"/>
  <c r="DP478" i="33"/>
  <c r="DL478" i="33" a="1"/>
  <c r="DL478" i="33" s="1"/>
  <c r="DM478" i="33" s="1"/>
  <c r="DG478" i="33"/>
  <c r="DC478" i="33" a="1"/>
  <c r="DC478" i="33" s="1"/>
  <c r="DD478" i="33" s="1"/>
  <c r="CX478" i="33"/>
  <c r="CT478" i="33" a="1"/>
  <c r="CT478" i="33" s="1"/>
  <c r="CU478" i="33" s="1"/>
  <c r="CO478" i="33"/>
  <c r="CK478" i="33" a="1"/>
  <c r="CK478" i="33" s="1"/>
  <c r="CL478" i="33" s="1"/>
  <c r="CF478" i="33"/>
  <c r="CB478" i="33" a="1"/>
  <c r="CB478" i="33" s="1"/>
  <c r="CC478" i="33" s="1"/>
  <c r="BW478" i="33"/>
  <c r="BS478" i="33" a="1"/>
  <c r="BS478" i="33" s="1"/>
  <c r="BT478" i="33" s="1"/>
  <c r="BN478" i="33"/>
  <c r="BJ478" i="33" a="1"/>
  <c r="BJ478" i="33" s="1"/>
  <c r="BK478" i="33" s="1"/>
  <c r="BE478" i="33"/>
  <c r="BA478" i="33" a="1"/>
  <c r="BA478" i="33" s="1"/>
  <c r="BB478" i="33" s="1"/>
  <c r="AV478" i="33"/>
  <c r="AR478" i="33" a="1"/>
  <c r="AR478" i="33" s="1"/>
  <c r="AS478" i="33" s="1"/>
  <c r="AM478" i="33"/>
  <c r="AI478" i="33" a="1"/>
  <c r="AI478" i="33" s="1"/>
  <c r="AJ478" i="33" s="1"/>
  <c r="AD478" i="33"/>
  <c r="Z478" i="33" a="1"/>
  <c r="Z478" i="33" s="1"/>
  <c r="AA478" i="33" s="1"/>
  <c r="GA477" i="33"/>
  <c r="FW477" i="33" a="1"/>
  <c r="FW477" i="33" s="1"/>
  <c r="FX477" i="33" s="1"/>
  <c r="FR477" i="33"/>
  <c r="FN477" i="33" a="1"/>
  <c r="FN477" i="33" s="1"/>
  <c r="FO477" i="33" s="1"/>
  <c r="FI477" i="33"/>
  <c r="FE477" i="33" a="1"/>
  <c r="FE477" i="33" s="1"/>
  <c r="FF477" i="33" s="1"/>
  <c r="EZ477" i="33"/>
  <c r="EV477" i="33" a="1"/>
  <c r="EV477" i="33" s="1"/>
  <c r="EW477" i="33" s="1"/>
  <c r="EQ477" i="33"/>
  <c r="EM477" i="33" a="1"/>
  <c r="EM477" i="33" s="1"/>
  <c r="EN477" i="33" s="1"/>
  <c r="EH477" i="33"/>
  <c r="ED477" i="33" a="1"/>
  <c r="ED477" i="33" s="1"/>
  <c r="EE477" i="33" s="1"/>
  <c r="DY477" i="33"/>
  <c r="DU477" i="33" a="1"/>
  <c r="DU477" i="33" s="1"/>
  <c r="DV477" i="33" s="1"/>
  <c r="DP477" i="33"/>
  <c r="DL477" i="33" a="1"/>
  <c r="DL477" i="33" s="1"/>
  <c r="DM477" i="33" s="1"/>
  <c r="DG477" i="33"/>
  <c r="DC477" i="33" a="1"/>
  <c r="DC477" i="33" s="1"/>
  <c r="DD477" i="33" s="1"/>
  <c r="CX477" i="33"/>
  <c r="CT477" i="33" a="1"/>
  <c r="CT477" i="33" s="1"/>
  <c r="CU477" i="33" s="1"/>
  <c r="CO477" i="33"/>
  <c r="CK477" i="33" a="1"/>
  <c r="CK477" i="33" s="1"/>
  <c r="CL477" i="33" s="1"/>
  <c r="CF477" i="33"/>
  <c r="CB477" i="33" a="1"/>
  <c r="CB477" i="33" s="1"/>
  <c r="CC477" i="33" s="1"/>
  <c r="BW477" i="33"/>
  <c r="BS477" i="33" a="1"/>
  <c r="BS477" i="33" s="1"/>
  <c r="BT477" i="33" s="1"/>
  <c r="BN477" i="33"/>
  <c r="BJ477" i="33" a="1"/>
  <c r="BJ477" i="33" s="1"/>
  <c r="BK477" i="33" s="1"/>
  <c r="BE477" i="33"/>
  <c r="BA477" i="33" a="1"/>
  <c r="BA477" i="33" s="1"/>
  <c r="BB477" i="33" s="1"/>
  <c r="AV477" i="33"/>
  <c r="AR477" i="33" a="1"/>
  <c r="AR477" i="33" s="1"/>
  <c r="AS477" i="33" s="1"/>
  <c r="AM477" i="33"/>
  <c r="AI477" i="33" a="1"/>
  <c r="AI477" i="33" s="1"/>
  <c r="AJ477" i="33" s="1"/>
  <c r="AD477" i="33"/>
  <c r="Z477" i="33" a="1"/>
  <c r="Z477" i="33" s="1"/>
  <c r="AA477" i="33" s="1"/>
  <c r="GA476" i="33"/>
  <c r="FW476" i="33" a="1"/>
  <c r="FW476" i="33" s="1"/>
  <c r="FX476" i="33" s="1"/>
  <c r="FR476" i="33"/>
  <c r="FN476" i="33" a="1"/>
  <c r="FN476" i="33" s="1"/>
  <c r="FO476" i="33" s="1"/>
  <c r="FI476" i="33"/>
  <c r="FE476" i="33" a="1"/>
  <c r="FE476" i="33" s="1"/>
  <c r="FF476" i="33" s="1"/>
  <c r="EZ476" i="33"/>
  <c r="EV476" i="33" a="1"/>
  <c r="EV476" i="33" s="1"/>
  <c r="EW476" i="33" s="1"/>
  <c r="EQ476" i="33"/>
  <c r="EM476" i="33" a="1"/>
  <c r="EM476" i="33" s="1"/>
  <c r="EN476" i="33" s="1"/>
  <c r="EH476" i="33"/>
  <c r="ED476" i="33" a="1"/>
  <c r="ED476" i="33" s="1"/>
  <c r="EE476" i="33" s="1"/>
  <c r="DY476" i="33"/>
  <c r="DU476" i="33" a="1"/>
  <c r="DU476" i="33" s="1"/>
  <c r="DV476" i="33" s="1"/>
  <c r="DP476" i="33"/>
  <c r="DL476" i="33" a="1"/>
  <c r="DL476" i="33" s="1"/>
  <c r="DM476" i="33" s="1"/>
  <c r="DG476" i="33"/>
  <c r="DC476" i="33" a="1"/>
  <c r="DC476" i="33" s="1"/>
  <c r="DD476" i="33" s="1"/>
  <c r="CX476" i="33"/>
  <c r="CT476" i="33" a="1"/>
  <c r="CT476" i="33" s="1"/>
  <c r="CU476" i="33" s="1"/>
  <c r="CO476" i="33"/>
  <c r="CK476" i="33" a="1"/>
  <c r="CK476" i="33" s="1"/>
  <c r="CL476" i="33" s="1"/>
  <c r="CF476" i="33"/>
  <c r="CB476" i="33" a="1"/>
  <c r="CB476" i="33" s="1"/>
  <c r="CC476" i="33" s="1"/>
  <c r="BW476" i="33"/>
  <c r="BS476" i="33" a="1"/>
  <c r="BS476" i="33" s="1"/>
  <c r="BT476" i="33" s="1"/>
  <c r="BN476" i="33"/>
  <c r="BJ476" i="33" a="1"/>
  <c r="BJ476" i="33" s="1"/>
  <c r="BK476" i="33" s="1"/>
  <c r="BE476" i="33"/>
  <c r="BA476" i="33" a="1"/>
  <c r="BA476" i="33" s="1"/>
  <c r="BB476" i="33" s="1"/>
  <c r="AV476" i="33"/>
  <c r="AR476" i="33" a="1"/>
  <c r="AR476" i="33" s="1"/>
  <c r="AS476" i="33" s="1"/>
  <c r="AM476" i="33"/>
  <c r="AI476" i="33" a="1"/>
  <c r="AI476" i="33" s="1"/>
  <c r="AJ476" i="33" s="1"/>
  <c r="AD476" i="33"/>
  <c r="Z476" i="33" a="1"/>
  <c r="Z476" i="33" s="1"/>
  <c r="AA476" i="33" s="1"/>
  <c r="GA475" i="33"/>
  <c r="FW475" i="33" a="1"/>
  <c r="FW475" i="33" s="1"/>
  <c r="FX475" i="33" s="1"/>
  <c r="FR475" i="33"/>
  <c r="FN475" i="33" a="1"/>
  <c r="FN475" i="33" s="1"/>
  <c r="FO475" i="33" s="1"/>
  <c r="FI475" i="33"/>
  <c r="FE475" i="33" a="1"/>
  <c r="FE475" i="33" s="1"/>
  <c r="FF475" i="33" s="1"/>
  <c r="EZ475" i="33"/>
  <c r="EV475" i="33" a="1"/>
  <c r="EV475" i="33" s="1"/>
  <c r="EW475" i="33" s="1"/>
  <c r="EQ475" i="33"/>
  <c r="EM475" i="33" a="1"/>
  <c r="EM475" i="33" s="1"/>
  <c r="EN475" i="33" s="1"/>
  <c r="EH475" i="33"/>
  <c r="ED475" i="33" a="1"/>
  <c r="ED475" i="33" s="1"/>
  <c r="EE475" i="33" s="1"/>
  <c r="DY475" i="33"/>
  <c r="DU475" i="33" a="1"/>
  <c r="DU475" i="33" s="1"/>
  <c r="DV475" i="33" s="1"/>
  <c r="DP475" i="33"/>
  <c r="DL475" i="33" a="1"/>
  <c r="DL475" i="33" s="1"/>
  <c r="DM475" i="33" s="1"/>
  <c r="DG475" i="33"/>
  <c r="DC475" i="33" a="1"/>
  <c r="DC475" i="33" s="1"/>
  <c r="DD475" i="33" s="1"/>
  <c r="CX475" i="33"/>
  <c r="CT475" i="33" a="1"/>
  <c r="CT475" i="33" s="1"/>
  <c r="CU475" i="33" s="1"/>
  <c r="CO475" i="33"/>
  <c r="CK475" i="33" a="1"/>
  <c r="CK475" i="33" s="1"/>
  <c r="CL475" i="33" s="1"/>
  <c r="CF475" i="33"/>
  <c r="CB475" i="33" a="1"/>
  <c r="CB475" i="33" s="1"/>
  <c r="CC475" i="33" s="1"/>
  <c r="BW475" i="33"/>
  <c r="BS475" i="33" a="1"/>
  <c r="BS475" i="33" s="1"/>
  <c r="BT475" i="33" s="1"/>
  <c r="BN475" i="33"/>
  <c r="BJ475" i="33" a="1"/>
  <c r="BJ475" i="33" s="1"/>
  <c r="BK475" i="33" s="1"/>
  <c r="BE475" i="33"/>
  <c r="BA475" i="33" a="1"/>
  <c r="BA475" i="33" s="1"/>
  <c r="BB475" i="33" s="1"/>
  <c r="AV475" i="33"/>
  <c r="AR475" i="33" a="1"/>
  <c r="AR475" i="33" s="1"/>
  <c r="AS475" i="33" s="1"/>
  <c r="AM475" i="33"/>
  <c r="AI475" i="33" a="1"/>
  <c r="AI475" i="33" s="1"/>
  <c r="AJ475" i="33" s="1"/>
  <c r="AD475" i="33"/>
  <c r="Z475" i="33" a="1"/>
  <c r="Z475" i="33" s="1"/>
  <c r="AA475" i="33" s="1"/>
  <c r="GA474" i="33"/>
  <c r="FW474" i="33" a="1"/>
  <c r="FW474" i="33" s="1"/>
  <c r="FX474" i="33" s="1"/>
  <c r="FR474" i="33"/>
  <c r="FN474" i="33" a="1"/>
  <c r="FN474" i="33" s="1"/>
  <c r="FO474" i="33" s="1"/>
  <c r="FI474" i="33"/>
  <c r="FE474" i="33" a="1"/>
  <c r="FE474" i="33" s="1"/>
  <c r="FF474" i="33" s="1"/>
  <c r="EZ474" i="33"/>
  <c r="EV474" i="33" a="1"/>
  <c r="EV474" i="33" s="1"/>
  <c r="EW474" i="33" s="1"/>
  <c r="EQ474" i="33"/>
  <c r="EM474" i="33" a="1"/>
  <c r="EM474" i="33" s="1"/>
  <c r="EN474" i="33" s="1"/>
  <c r="EH474" i="33"/>
  <c r="ED474" i="33" a="1"/>
  <c r="ED474" i="33" s="1"/>
  <c r="EE474" i="33" s="1"/>
  <c r="DY474" i="33"/>
  <c r="DU474" i="33" a="1"/>
  <c r="DU474" i="33" s="1"/>
  <c r="DV474" i="33" s="1"/>
  <c r="DP474" i="33"/>
  <c r="DL474" i="33" a="1"/>
  <c r="DL474" i="33" s="1"/>
  <c r="DM474" i="33" s="1"/>
  <c r="DG474" i="33"/>
  <c r="DC474" i="33" a="1"/>
  <c r="DC474" i="33" s="1"/>
  <c r="DD474" i="33" s="1"/>
  <c r="CX474" i="33"/>
  <c r="CT474" i="33" a="1"/>
  <c r="CT474" i="33" s="1"/>
  <c r="CU474" i="33" s="1"/>
  <c r="CO474" i="33"/>
  <c r="CK474" i="33" a="1"/>
  <c r="CK474" i="33" s="1"/>
  <c r="CL474" i="33" s="1"/>
  <c r="CF474" i="33"/>
  <c r="CB474" i="33" a="1"/>
  <c r="CB474" i="33" s="1"/>
  <c r="CC474" i="33" s="1"/>
  <c r="BW474" i="33"/>
  <c r="BS474" i="33" a="1"/>
  <c r="BS474" i="33" s="1"/>
  <c r="BT474" i="33" s="1"/>
  <c r="BN474" i="33"/>
  <c r="BJ474" i="33" a="1"/>
  <c r="BJ474" i="33" s="1"/>
  <c r="BK474" i="33" s="1"/>
  <c r="BE474" i="33"/>
  <c r="BA474" i="33" a="1"/>
  <c r="BA474" i="33" s="1"/>
  <c r="BB474" i="33" s="1"/>
  <c r="AV474" i="33"/>
  <c r="AR474" i="33" a="1"/>
  <c r="AR474" i="33" s="1"/>
  <c r="AS474" i="33" s="1"/>
  <c r="AM474" i="33"/>
  <c r="AI474" i="33" a="1"/>
  <c r="AI474" i="33" s="1"/>
  <c r="AJ474" i="33" s="1"/>
  <c r="AD474" i="33"/>
  <c r="Z474" i="33" a="1"/>
  <c r="Z474" i="33" s="1"/>
  <c r="AA474" i="33" s="1"/>
  <c r="GA473" i="33"/>
  <c r="FW473" i="33" a="1"/>
  <c r="FW473" i="33" s="1"/>
  <c r="FX473" i="33" s="1"/>
  <c r="FR473" i="33"/>
  <c r="FN473" i="33" a="1"/>
  <c r="FN473" i="33" s="1"/>
  <c r="FO473" i="33" s="1"/>
  <c r="FI473" i="33"/>
  <c r="FE473" i="33" a="1"/>
  <c r="FE473" i="33" s="1"/>
  <c r="FF473" i="33" s="1"/>
  <c r="EZ473" i="33"/>
  <c r="EV473" i="33" a="1"/>
  <c r="EV473" i="33" s="1"/>
  <c r="EW473" i="33" s="1"/>
  <c r="EQ473" i="33"/>
  <c r="EM473" i="33" a="1"/>
  <c r="EM473" i="33" s="1"/>
  <c r="EN473" i="33" s="1"/>
  <c r="EH473" i="33"/>
  <c r="ED473" i="33" a="1"/>
  <c r="ED473" i="33" s="1"/>
  <c r="EE473" i="33" s="1"/>
  <c r="DY473" i="33"/>
  <c r="DU473" i="33" a="1"/>
  <c r="DU473" i="33" s="1"/>
  <c r="DV473" i="33" s="1"/>
  <c r="DP473" i="33"/>
  <c r="DL473" i="33" a="1"/>
  <c r="DL473" i="33" s="1"/>
  <c r="DM473" i="33" s="1"/>
  <c r="DG473" i="33"/>
  <c r="DC473" i="33" a="1"/>
  <c r="DC473" i="33" s="1"/>
  <c r="DD473" i="33" s="1"/>
  <c r="CX473" i="33"/>
  <c r="CT473" i="33" a="1"/>
  <c r="CT473" i="33" s="1"/>
  <c r="CU473" i="33" s="1"/>
  <c r="CO473" i="33"/>
  <c r="CK473" i="33" a="1"/>
  <c r="CK473" i="33" s="1"/>
  <c r="CL473" i="33" s="1"/>
  <c r="CF473" i="33"/>
  <c r="CB473" i="33" a="1"/>
  <c r="CB473" i="33" s="1"/>
  <c r="CC473" i="33" s="1"/>
  <c r="BW473" i="33"/>
  <c r="BS473" i="33" a="1"/>
  <c r="BS473" i="33" s="1"/>
  <c r="BT473" i="33" s="1"/>
  <c r="BN473" i="33"/>
  <c r="BJ473" i="33" a="1"/>
  <c r="BJ473" i="33" s="1"/>
  <c r="BK473" i="33" s="1"/>
  <c r="BE473" i="33"/>
  <c r="BA473" i="33" a="1"/>
  <c r="BA473" i="33" s="1"/>
  <c r="BB473" i="33" s="1"/>
  <c r="AV473" i="33"/>
  <c r="AR473" i="33" a="1"/>
  <c r="AR473" i="33" s="1"/>
  <c r="AS473" i="33" s="1"/>
  <c r="AM473" i="33"/>
  <c r="AI473" i="33" a="1"/>
  <c r="AI473" i="33" s="1"/>
  <c r="AJ473" i="33" s="1"/>
  <c r="AD473" i="33"/>
  <c r="Z473" i="33" a="1"/>
  <c r="Z473" i="33" s="1"/>
  <c r="AA473" i="33" s="1"/>
  <c r="GA472" i="33"/>
  <c r="FW472" i="33" a="1"/>
  <c r="FW472" i="33" s="1"/>
  <c r="FX472" i="33" s="1"/>
  <c r="FR472" i="33"/>
  <c r="FN472" i="33" a="1"/>
  <c r="FN472" i="33" s="1"/>
  <c r="FO472" i="33" s="1"/>
  <c r="FI472" i="33"/>
  <c r="FE472" i="33" a="1"/>
  <c r="FE472" i="33" s="1"/>
  <c r="FF472" i="33" s="1"/>
  <c r="EZ472" i="33"/>
  <c r="EV472" i="33" a="1"/>
  <c r="EV472" i="33" s="1"/>
  <c r="EW472" i="33" s="1"/>
  <c r="EQ472" i="33"/>
  <c r="EM472" i="33" a="1"/>
  <c r="EM472" i="33" s="1"/>
  <c r="EN472" i="33" s="1"/>
  <c r="EH472" i="33"/>
  <c r="ED472" i="33" a="1"/>
  <c r="ED472" i="33" s="1"/>
  <c r="EE472" i="33" s="1"/>
  <c r="DY472" i="33"/>
  <c r="DU472" i="33" a="1"/>
  <c r="DU472" i="33" s="1"/>
  <c r="DV472" i="33" s="1"/>
  <c r="DP472" i="33"/>
  <c r="DL472" i="33" a="1"/>
  <c r="DL472" i="33" s="1"/>
  <c r="DM472" i="33" s="1"/>
  <c r="DG472" i="33"/>
  <c r="DC472" i="33" a="1"/>
  <c r="DC472" i="33" s="1"/>
  <c r="DD472" i="33" s="1"/>
  <c r="CX472" i="33"/>
  <c r="CT472" i="33" a="1"/>
  <c r="CT472" i="33" s="1"/>
  <c r="CU472" i="33" s="1"/>
  <c r="CO472" i="33"/>
  <c r="CK472" i="33" a="1"/>
  <c r="CK472" i="33" s="1"/>
  <c r="CL472" i="33" s="1"/>
  <c r="CF472" i="33"/>
  <c r="CB472" i="33" a="1"/>
  <c r="CB472" i="33" s="1"/>
  <c r="CC472" i="33" s="1"/>
  <c r="BW472" i="33"/>
  <c r="BS472" i="33" a="1"/>
  <c r="BS472" i="33" s="1"/>
  <c r="BT472" i="33" s="1"/>
  <c r="BN472" i="33"/>
  <c r="BJ472" i="33" a="1"/>
  <c r="BJ472" i="33" s="1"/>
  <c r="BK472" i="33" s="1"/>
  <c r="BE472" i="33"/>
  <c r="BA472" i="33" a="1"/>
  <c r="BA472" i="33" s="1"/>
  <c r="BB472" i="33" s="1"/>
  <c r="AV472" i="33"/>
  <c r="AR472" i="33" a="1"/>
  <c r="AR472" i="33" s="1"/>
  <c r="AS472" i="33" s="1"/>
  <c r="AM472" i="33"/>
  <c r="AI472" i="33" a="1"/>
  <c r="AI472" i="33" s="1"/>
  <c r="AJ472" i="33" s="1"/>
  <c r="AD472" i="33"/>
  <c r="Z472" i="33" a="1"/>
  <c r="Z472" i="33" s="1"/>
  <c r="AA472" i="33" s="1"/>
  <c r="GA471" i="33"/>
  <c r="FW471" i="33" a="1"/>
  <c r="FW471" i="33" s="1"/>
  <c r="FX471" i="33" s="1"/>
  <c r="FR471" i="33"/>
  <c r="FN471" i="33" a="1"/>
  <c r="FN471" i="33" s="1"/>
  <c r="FO471" i="33" s="1"/>
  <c r="FI471" i="33"/>
  <c r="FE471" i="33" a="1"/>
  <c r="FE471" i="33" s="1"/>
  <c r="FF471" i="33" s="1"/>
  <c r="EZ471" i="33"/>
  <c r="EV471" i="33" a="1"/>
  <c r="EV471" i="33" s="1"/>
  <c r="EW471" i="33" s="1"/>
  <c r="EQ471" i="33"/>
  <c r="EM471" i="33" a="1"/>
  <c r="EM471" i="33" s="1"/>
  <c r="EN471" i="33" s="1"/>
  <c r="EH471" i="33"/>
  <c r="ED471" i="33" a="1"/>
  <c r="ED471" i="33" s="1"/>
  <c r="EE471" i="33" s="1"/>
  <c r="DY471" i="33"/>
  <c r="DU471" i="33" a="1"/>
  <c r="DU471" i="33" s="1"/>
  <c r="DV471" i="33" s="1"/>
  <c r="DP471" i="33"/>
  <c r="DL471" i="33" a="1"/>
  <c r="DL471" i="33" s="1"/>
  <c r="DM471" i="33" s="1"/>
  <c r="DG471" i="33"/>
  <c r="DC471" i="33" a="1"/>
  <c r="DC471" i="33" s="1"/>
  <c r="DD471" i="33" s="1"/>
  <c r="CX471" i="33"/>
  <c r="CT471" i="33" a="1"/>
  <c r="CT471" i="33" s="1"/>
  <c r="CU471" i="33" s="1"/>
  <c r="CO471" i="33"/>
  <c r="CK471" i="33" a="1"/>
  <c r="CK471" i="33" s="1"/>
  <c r="CL471" i="33" s="1"/>
  <c r="CF471" i="33"/>
  <c r="CB471" i="33" a="1"/>
  <c r="CB471" i="33" s="1"/>
  <c r="CC471" i="33" s="1"/>
  <c r="BW471" i="33"/>
  <c r="BS471" i="33" a="1"/>
  <c r="BS471" i="33" s="1"/>
  <c r="BT471" i="33" s="1"/>
  <c r="BN471" i="33"/>
  <c r="BJ471" i="33" a="1"/>
  <c r="BJ471" i="33" s="1"/>
  <c r="BK471" i="33" s="1"/>
  <c r="BE471" i="33"/>
  <c r="BA471" i="33" a="1"/>
  <c r="BA471" i="33" s="1"/>
  <c r="BB471" i="33" s="1"/>
  <c r="AV471" i="33"/>
  <c r="AR471" i="33" a="1"/>
  <c r="AR471" i="33" s="1"/>
  <c r="AS471" i="33" s="1"/>
  <c r="AM471" i="33"/>
  <c r="AI471" i="33" a="1"/>
  <c r="AI471" i="33" s="1"/>
  <c r="AJ471" i="33" s="1"/>
  <c r="AD471" i="33"/>
  <c r="Z471" i="33" a="1"/>
  <c r="Z471" i="33" s="1"/>
  <c r="AA471" i="33" s="1"/>
  <c r="GA470" i="33"/>
  <c r="FW470" i="33" a="1"/>
  <c r="FW470" i="33" s="1"/>
  <c r="FX470" i="33" s="1"/>
  <c r="FR470" i="33"/>
  <c r="FN470" i="33" a="1"/>
  <c r="FN470" i="33" s="1"/>
  <c r="FO470" i="33" s="1"/>
  <c r="FI470" i="33"/>
  <c r="FE470" i="33" a="1"/>
  <c r="FE470" i="33" s="1"/>
  <c r="FF470" i="33" s="1"/>
  <c r="EZ470" i="33"/>
  <c r="EV470" i="33" a="1"/>
  <c r="EV470" i="33" s="1"/>
  <c r="EW470" i="33" s="1"/>
  <c r="EQ470" i="33"/>
  <c r="EM470" i="33" a="1"/>
  <c r="EM470" i="33" s="1"/>
  <c r="EN470" i="33" s="1"/>
  <c r="EH470" i="33"/>
  <c r="ED470" i="33" a="1"/>
  <c r="ED470" i="33" s="1"/>
  <c r="EE470" i="33" s="1"/>
  <c r="DY470" i="33"/>
  <c r="DU470" i="33" a="1"/>
  <c r="DU470" i="33" s="1"/>
  <c r="DV470" i="33" s="1"/>
  <c r="DP470" i="33"/>
  <c r="DL470" i="33" a="1"/>
  <c r="DL470" i="33" s="1"/>
  <c r="DM470" i="33" s="1"/>
  <c r="DG470" i="33"/>
  <c r="DC470" i="33" a="1"/>
  <c r="DC470" i="33" s="1"/>
  <c r="DD470" i="33" s="1"/>
  <c r="CX470" i="33"/>
  <c r="CT470" i="33" a="1"/>
  <c r="CT470" i="33" s="1"/>
  <c r="CU470" i="33" s="1"/>
  <c r="CO470" i="33"/>
  <c r="CK470" i="33" a="1"/>
  <c r="CK470" i="33" s="1"/>
  <c r="CL470" i="33" s="1"/>
  <c r="CF470" i="33"/>
  <c r="CB470" i="33" a="1"/>
  <c r="CB470" i="33" s="1"/>
  <c r="CC470" i="33" s="1"/>
  <c r="BW470" i="33"/>
  <c r="BS470" i="33" a="1"/>
  <c r="BS470" i="33" s="1"/>
  <c r="BT470" i="33" s="1"/>
  <c r="BN470" i="33"/>
  <c r="BJ470" i="33" a="1"/>
  <c r="BJ470" i="33" s="1"/>
  <c r="BK470" i="33" s="1"/>
  <c r="BE470" i="33"/>
  <c r="BA470" i="33" a="1"/>
  <c r="BA470" i="33" s="1"/>
  <c r="BB470" i="33" s="1"/>
  <c r="AV470" i="33"/>
  <c r="AR470" i="33" a="1"/>
  <c r="AR470" i="33" s="1"/>
  <c r="AS470" i="33" s="1"/>
  <c r="AM470" i="33"/>
  <c r="AI470" i="33" a="1"/>
  <c r="AI470" i="33" s="1"/>
  <c r="AJ470" i="33" s="1"/>
  <c r="AD470" i="33"/>
  <c r="Z470" i="33" a="1"/>
  <c r="Z470" i="33" s="1"/>
  <c r="AA470" i="33" s="1"/>
  <c r="GA469" i="33"/>
  <c r="FW469" i="33" a="1"/>
  <c r="FW469" i="33" s="1"/>
  <c r="FX469" i="33" s="1"/>
  <c r="FR469" i="33"/>
  <c r="FN469" i="33" a="1"/>
  <c r="FN469" i="33" s="1"/>
  <c r="FO469" i="33" s="1"/>
  <c r="FI469" i="33"/>
  <c r="FE469" i="33" a="1"/>
  <c r="FE469" i="33" s="1"/>
  <c r="FF469" i="33" s="1"/>
  <c r="EZ469" i="33"/>
  <c r="EV469" i="33" a="1"/>
  <c r="EV469" i="33" s="1"/>
  <c r="EW469" i="33" s="1"/>
  <c r="EQ469" i="33"/>
  <c r="EM469" i="33" a="1"/>
  <c r="EM469" i="33" s="1"/>
  <c r="EN469" i="33" s="1"/>
  <c r="EH469" i="33"/>
  <c r="ED469" i="33" a="1"/>
  <c r="ED469" i="33" s="1"/>
  <c r="EE469" i="33" s="1"/>
  <c r="DY469" i="33"/>
  <c r="DU469" i="33" a="1"/>
  <c r="DU469" i="33" s="1"/>
  <c r="DV469" i="33" s="1"/>
  <c r="DP469" i="33"/>
  <c r="DL469" i="33" a="1"/>
  <c r="DL469" i="33" s="1"/>
  <c r="DM469" i="33" s="1"/>
  <c r="DG469" i="33"/>
  <c r="DC469" i="33" a="1"/>
  <c r="DC469" i="33" s="1"/>
  <c r="DD469" i="33" s="1"/>
  <c r="CX469" i="33"/>
  <c r="CT469" i="33" a="1"/>
  <c r="CT469" i="33" s="1"/>
  <c r="CU469" i="33" s="1"/>
  <c r="CO469" i="33"/>
  <c r="CK469" i="33" a="1"/>
  <c r="CK469" i="33" s="1"/>
  <c r="CL469" i="33" s="1"/>
  <c r="CF469" i="33"/>
  <c r="CB469" i="33" a="1"/>
  <c r="CB469" i="33" s="1"/>
  <c r="CC469" i="33" s="1"/>
  <c r="BW469" i="33"/>
  <c r="BS469" i="33" a="1"/>
  <c r="BS469" i="33" s="1"/>
  <c r="BT469" i="33" s="1"/>
  <c r="BN469" i="33"/>
  <c r="BJ469" i="33" a="1"/>
  <c r="BJ469" i="33" s="1"/>
  <c r="BK469" i="33" s="1"/>
  <c r="BE469" i="33"/>
  <c r="BA469" i="33" a="1"/>
  <c r="BA469" i="33" s="1"/>
  <c r="BB469" i="33" s="1"/>
  <c r="AV469" i="33"/>
  <c r="AR469" i="33" a="1"/>
  <c r="AR469" i="33" s="1"/>
  <c r="AS469" i="33" s="1"/>
  <c r="AM469" i="33"/>
  <c r="AI469" i="33" a="1"/>
  <c r="AI469" i="33" s="1"/>
  <c r="AJ469" i="33" s="1"/>
  <c r="AD469" i="33"/>
  <c r="Z469" i="33" a="1"/>
  <c r="Z469" i="33" s="1"/>
  <c r="AA469" i="33" s="1"/>
  <c r="GA468" i="33"/>
  <c r="FW468" i="33" a="1"/>
  <c r="FW468" i="33" s="1"/>
  <c r="FX468" i="33" s="1"/>
  <c r="FR468" i="33"/>
  <c r="FN468" i="33" a="1"/>
  <c r="FN468" i="33" s="1"/>
  <c r="FO468" i="33" s="1"/>
  <c r="FI468" i="33"/>
  <c r="FE468" i="33" a="1"/>
  <c r="FE468" i="33" s="1"/>
  <c r="FF468" i="33" s="1"/>
  <c r="EZ468" i="33"/>
  <c r="EV468" i="33" a="1"/>
  <c r="EV468" i="33" s="1"/>
  <c r="EW468" i="33" s="1"/>
  <c r="EQ468" i="33"/>
  <c r="EM468" i="33" a="1"/>
  <c r="EM468" i="33" s="1"/>
  <c r="EN468" i="33" s="1"/>
  <c r="EH468" i="33"/>
  <c r="ED468" i="33" a="1"/>
  <c r="ED468" i="33" s="1"/>
  <c r="EE468" i="33" s="1"/>
  <c r="DY468" i="33"/>
  <c r="DU468" i="33" a="1"/>
  <c r="DU468" i="33" s="1"/>
  <c r="DV468" i="33" s="1"/>
  <c r="DP468" i="33"/>
  <c r="DL468" i="33" a="1"/>
  <c r="DL468" i="33" s="1"/>
  <c r="DM468" i="33" s="1"/>
  <c r="DG468" i="33"/>
  <c r="DC468" i="33" a="1"/>
  <c r="DC468" i="33" s="1"/>
  <c r="DD468" i="33" s="1"/>
  <c r="CX468" i="33"/>
  <c r="CT468" i="33" a="1"/>
  <c r="CT468" i="33" s="1"/>
  <c r="CU468" i="33" s="1"/>
  <c r="CO468" i="33"/>
  <c r="CK468" i="33" a="1"/>
  <c r="CK468" i="33" s="1"/>
  <c r="CL468" i="33" s="1"/>
  <c r="CF468" i="33"/>
  <c r="CB468" i="33" a="1"/>
  <c r="CB468" i="33" s="1"/>
  <c r="CC468" i="33" s="1"/>
  <c r="BW468" i="33"/>
  <c r="BS468" i="33" a="1"/>
  <c r="BS468" i="33" s="1"/>
  <c r="BT468" i="33" s="1"/>
  <c r="BN468" i="33"/>
  <c r="BJ468" i="33" a="1"/>
  <c r="BJ468" i="33" s="1"/>
  <c r="BK468" i="33" s="1"/>
  <c r="BE468" i="33"/>
  <c r="BA468" i="33" a="1"/>
  <c r="BA468" i="33" s="1"/>
  <c r="BB468" i="33" s="1"/>
  <c r="AV468" i="33"/>
  <c r="AR468" i="33" a="1"/>
  <c r="AR468" i="33" s="1"/>
  <c r="AS468" i="33" s="1"/>
  <c r="AM468" i="33"/>
  <c r="AI468" i="33" a="1"/>
  <c r="AI468" i="33" s="1"/>
  <c r="AJ468" i="33" s="1"/>
  <c r="AD468" i="33"/>
  <c r="Z468" i="33" a="1"/>
  <c r="Z468" i="33" s="1"/>
  <c r="AA468" i="33" s="1"/>
  <c r="GA467" i="33"/>
  <c r="FW467" i="33" a="1"/>
  <c r="FW467" i="33" s="1"/>
  <c r="FX467" i="33" s="1"/>
  <c r="FR467" i="33"/>
  <c r="FN467" i="33" a="1"/>
  <c r="FN467" i="33" s="1"/>
  <c r="FO467" i="33" s="1"/>
  <c r="FI467" i="33"/>
  <c r="FE467" i="33" a="1"/>
  <c r="FE467" i="33" s="1"/>
  <c r="FF467" i="33" s="1"/>
  <c r="EZ467" i="33"/>
  <c r="EV467" i="33" a="1"/>
  <c r="EV467" i="33" s="1"/>
  <c r="EW467" i="33" s="1"/>
  <c r="EQ467" i="33"/>
  <c r="EM467" i="33" a="1"/>
  <c r="EM467" i="33" s="1"/>
  <c r="EN467" i="33" s="1"/>
  <c r="EH467" i="33"/>
  <c r="ED467" i="33" a="1"/>
  <c r="ED467" i="33" s="1"/>
  <c r="EE467" i="33" s="1"/>
  <c r="DY467" i="33"/>
  <c r="DU467" i="33" a="1"/>
  <c r="DU467" i="33" s="1"/>
  <c r="DV467" i="33" s="1"/>
  <c r="DP467" i="33"/>
  <c r="DL467" i="33" a="1"/>
  <c r="DL467" i="33" s="1"/>
  <c r="DM467" i="33" s="1"/>
  <c r="DG467" i="33"/>
  <c r="DC467" i="33" a="1"/>
  <c r="DC467" i="33" s="1"/>
  <c r="DD467" i="33" s="1"/>
  <c r="CX467" i="33"/>
  <c r="CT467" i="33" a="1"/>
  <c r="CT467" i="33" s="1"/>
  <c r="CU467" i="33" s="1"/>
  <c r="CO467" i="33"/>
  <c r="CK467" i="33" a="1"/>
  <c r="CK467" i="33" s="1"/>
  <c r="CL467" i="33" s="1"/>
  <c r="CF467" i="33"/>
  <c r="CB467" i="33" a="1"/>
  <c r="CB467" i="33" s="1"/>
  <c r="CC467" i="33" s="1"/>
  <c r="BW467" i="33"/>
  <c r="BS467" i="33" a="1"/>
  <c r="BS467" i="33" s="1"/>
  <c r="BT467" i="33" s="1"/>
  <c r="BN467" i="33"/>
  <c r="BJ467" i="33" a="1"/>
  <c r="BJ467" i="33" s="1"/>
  <c r="BK467" i="33" s="1"/>
  <c r="BE467" i="33"/>
  <c r="BA467" i="33" a="1"/>
  <c r="BA467" i="33" s="1"/>
  <c r="BB467" i="33" s="1"/>
  <c r="AV467" i="33"/>
  <c r="AR467" i="33" a="1"/>
  <c r="AR467" i="33" s="1"/>
  <c r="AS467" i="33" s="1"/>
  <c r="AM467" i="33"/>
  <c r="AI467" i="33" a="1"/>
  <c r="AI467" i="33" s="1"/>
  <c r="AJ467" i="33" s="1"/>
  <c r="AD467" i="33"/>
  <c r="Z467" i="33" a="1"/>
  <c r="Z467" i="33" s="1"/>
  <c r="AA467" i="33" s="1"/>
  <c r="GA466" i="33"/>
  <c r="FW466" i="33" a="1"/>
  <c r="FW466" i="33" s="1"/>
  <c r="FX466" i="33" s="1"/>
  <c r="FR466" i="33"/>
  <c r="FN466" i="33" a="1"/>
  <c r="FN466" i="33" s="1"/>
  <c r="FO466" i="33" s="1"/>
  <c r="FI466" i="33"/>
  <c r="FE466" i="33" a="1"/>
  <c r="FE466" i="33" s="1"/>
  <c r="FF466" i="33" s="1"/>
  <c r="EZ466" i="33"/>
  <c r="EV466" i="33" a="1"/>
  <c r="EV466" i="33" s="1"/>
  <c r="EW466" i="33" s="1"/>
  <c r="EQ466" i="33"/>
  <c r="EM466" i="33" a="1"/>
  <c r="EM466" i="33" s="1"/>
  <c r="EN466" i="33" s="1"/>
  <c r="EH466" i="33"/>
  <c r="ED466" i="33" a="1"/>
  <c r="ED466" i="33" s="1"/>
  <c r="EE466" i="33" s="1"/>
  <c r="DY466" i="33"/>
  <c r="DU466" i="33" a="1"/>
  <c r="DU466" i="33" s="1"/>
  <c r="DV466" i="33" s="1"/>
  <c r="DP466" i="33"/>
  <c r="DL466" i="33" a="1"/>
  <c r="DL466" i="33" s="1"/>
  <c r="DM466" i="33" s="1"/>
  <c r="DG466" i="33"/>
  <c r="DC466" i="33" a="1"/>
  <c r="DC466" i="33" s="1"/>
  <c r="DD466" i="33" s="1"/>
  <c r="CX466" i="33"/>
  <c r="CT466" i="33" a="1"/>
  <c r="CT466" i="33" s="1"/>
  <c r="CU466" i="33" s="1"/>
  <c r="CO466" i="33"/>
  <c r="CK466" i="33" a="1"/>
  <c r="CK466" i="33" s="1"/>
  <c r="CL466" i="33" s="1"/>
  <c r="CF466" i="33"/>
  <c r="CB466" i="33" a="1"/>
  <c r="CB466" i="33" s="1"/>
  <c r="CC466" i="33" s="1"/>
  <c r="BW466" i="33"/>
  <c r="BS466" i="33" a="1"/>
  <c r="BS466" i="33" s="1"/>
  <c r="BT466" i="33" s="1"/>
  <c r="BN466" i="33"/>
  <c r="BJ466" i="33" a="1"/>
  <c r="BJ466" i="33" s="1"/>
  <c r="BK466" i="33" s="1"/>
  <c r="BE466" i="33"/>
  <c r="BA466" i="33" a="1"/>
  <c r="BA466" i="33" s="1"/>
  <c r="BB466" i="33" s="1"/>
  <c r="AV466" i="33"/>
  <c r="AR466" i="33" a="1"/>
  <c r="AR466" i="33" s="1"/>
  <c r="AS466" i="33" s="1"/>
  <c r="AM466" i="33"/>
  <c r="AI466" i="33" a="1"/>
  <c r="AI466" i="33" s="1"/>
  <c r="AJ466" i="33" s="1"/>
  <c r="AD466" i="33"/>
  <c r="Z466" i="33" a="1"/>
  <c r="Z466" i="33" s="1"/>
  <c r="AA466" i="33" s="1"/>
  <c r="GA465" i="33"/>
  <c r="FW465" i="33" a="1"/>
  <c r="FW465" i="33" s="1"/>
  <c r="FX465" i="33" s="1"/>
  <c r="FR465" i="33"/>
  <c r="FN465" i="33" a="1"/>
  <c r="FN465" i="33" s="1"/>
  <c r="FO465" i="33" s="1"/>
  <c r="FI465" i="33"/>
  <c r="FE465" i="33" a="1"/>
  <c r="FE465" i="33" s="1"/>
  <c r="FF465" i="33" s="1"/>
  <c r="EZ465" i="33"/>
  <c r="EV465" i="33" a="1"/>
  <c r="EV465" i="33" s="1"/>
  <c r="EW465" i="33" s="1"/>
  <c r="EQ465" i="33"/>
  <c r="EM465" i="33" a="1"/>
  <c r="EM465" i="33" s="1"/>
  <c r="EN465" i="33" s="1"/>
  <c r="EH465" i="33"/>
  <c r="ED465" i="33" a="1"/>
  <c r="ED465" i="33" s="1"/>
  <c r="EE465" i="33" s="1"/>
  <c r="DY465" i="33"/>
  <c r="DU465" i="33" a="1"/>
  <c r="DU465" i="33" s="1"/>
  <c r="DV465" i="33" s="1"/>
  <c r="DP465" i="33"/>
  <c r="DL465" i="33" a="1"/>
  <c r="DL465" i="33" s="1"/>
  <c r="DM465" i="33" s="1"/>
  <c r="DG465" i="33"/>
  <c r="DC465" i="33" a="1"/>
  <c r="DC465" i="33" s="1"/>
  <c r="DD465" i="33" s="1"/>
  <c r="CX465" i="33"/>
  <c r="CT465" i="33" a="1"/>
  <c r="CT465" i="33" s="1"/>
  <c r="CU465" i="33" s="1"/>
  <c r="CO465" i="33"/>
  <c r="CK465" i="33" a="1"/>
  <c r="CK465" i="33" s="1"/>
  <c r="CL465" i="33" s="1"/>
  <c r="CF465" i="33"/>
  <c r="CB465" i="33" a="1"/>
  <c r="CB465" i="33" s="1"/>
  <c r="CC465" i="33" s="1"/>
  <c r="BW465" i="33"/>
  <c r="BS465" i="33" a="1"/>
  <c r="BS465" i="33" s="1"/>
  <c r="BT465" i="33" s="1"/>
  <c r="BN465" i="33"/>
  <c r="BJ465" i="33" a="1"/>
  <c r="BJ465" i="33" s="1"/>
  <c r="BK465" i="33" s="1"/>
  <c r="BE465" i="33"/>
  <c r="BA465" i="33" a="1"/>
  <c r="BA465" i="33" s="1"/>
  <c r="BB465" i="33" s="1"/>
  <c r="AV465" i="33"/>
  <c r="AR465" i="33" a="1"/>
  <c r="AR465" i="33" s="1"/>
  <c r="AS465" i="33" s="1"/>
  <c r="AM465" i="33"/>
  <c r="AI465" i="33" a="1"/>
  <c r="AI465" i="33" s="1"/>
  <c r="AJ465" i="33" s="1"/>
  <c r="AD465" i="33"/>
  <c r="Z465" i="33" a="1"/>
  <c r="Z465" i="33" s="1"/>
  <c r="AA465" i="33" s="1"/>
  <c r="GA464" i="33"/>
  <c r="FW464" i="33" a="1"/>
  <c r="FW464" i="33" s="1"/>
  <c r="FX464" i="33" s="1"/>
  <c r="FR464" i="33"/>
  <c r="FN464" i="33" a="1"/>
  <c r="FN464" i="33" s="1"/>
  <c r="FO464" i="33" s="1"/>
  <c r="FI464" i="33"/>
  <c r="FE464" i="33" a="1"/>
  <c r="FE464" i="33" s="1"/>
  <c r="FF464" i="33" s="1"/>
  <c r="EZ464" i="33"/>
  <c r="EV464" i="33" a="1"/>
  <c r="EV464" i="33" s="1"/>
  <c r="EW464" i="33" s="1"/>
  <c r="EQ464" i="33"/>
  <c r="EM464" i="33" a="1"/>
  <c r="EM464" i="33" s="1"/>
  <c r="EN464" i="33" s="1"/>
  <c r="EH464" i="33"/>
  <c r="ED464" i="33" a="1"/>
  <c r="ED464" i="33" s="1"/>
  <c r="EE464" i="33" s="1"/>
  <c r="DY464" i="33"/>
  <c r="DU464" i="33" a="1"/>
  <c r="DU464" i="33" s="1"/>
  <c r="DV464" i="33" s="1"/>
  <c r="DP464" i="33"/>
  <c r="DL464" i="33" a="1"/>
  <c r="DL464" i="33" s="1"/>
  <c r="DM464" i="33" s="1"/>
  <c r="DG464" i="33"/>
  <c r="DC464" i="33" a="1"/>
  <c r="DC464" i="33" s="1"/>
  <c r="DD464" i="33" s="1"/>
  <c r="CX464" i="33"/>
  <c r="CT464" i="33" a="1"/>
  <c r="CT464" i="33" s="1"/>
  <c r="CU464" i="33" s="1"/>
  <c r="CO464" i="33"/>
  <c r="CK464" i="33" a="1"/>
  <c r="CK464" i="33" s="1"/>
  <c r="CL464" i="33" s="1"/>
  <c r="CF464" i="33"/>
  <c r="CB464" i="33" a="1"/>
  <c r="CB464" i="33" s="1"/>
  <c r="CC464" i="33" s="1"/>
  <c r="BW464" i="33"/>
  <c r="BS464" i="33" a="1"/>
  <c r="BS464" i="33" s="1"/>
  <c r="BT464" i="33" s="1"/>
  <c r="BN464" i="33"/>
  <c r="BJ464" i="33" a="1"/>
  <c r="BJ464" i="33" s="1"/>
  <c r="BK464" i="33" s="1"/>
  <c r="BE464" i="33"/>
  <c r="BA464" i="33" a="1"/>
  <c r="BA464" i="33" s="1"/>
  <c r="BB464" i="33" s="1"/>
  <c r="AV464" i="33"/>
  <c r="AR464" i="33" a="1"/>
  <c r="AR464" i="33" s="1"/>
  <c r="AS464" i="33" s="1"/>
  <c r="AM464" i="33"/>
  <c r="AI464" i="33" a="1"/>
  <c r="AI464" i="33" s="1"/>
  <c r="AJ464" i="33" s="1"/>
  <c r="AD464" i="33"/>
  <c r="Z464" i="33" a="1"/>
  <c r="Z464" i="33" s="1"/>
  <c r="AA464" i="33" s="1"/>
  <c r="GA463" i="33"/>
  <c r="FW463" i="33" a="1"/>
  <c r="FW463" i="33" s="1"/>
  <c r="FX463" i="33" s="1"/>
  <c r="FR463" i="33"/>
  <c r="FN463" i="33" a="1"/>
  <c r="FN463" i="33" s="1"/>
  <c r="FO463" i="33" s="1"/>
  <c r="FI463" i="33"/>
  <c r="FE463" i="33" a="1"/>
  <c r="FE463" i="33" s="1"/>
  <c r="FF463" i="33" s="1"/>
  <c r="EZ463" i="33"/>
  <c r="EV463" i="33" a="1"/>
  <c r="EV463" i="33" s="1"/>
  <c r="EW463" i="33" s="1"/>
  <c r="EQ463" i="33"/>
  <c r="EM463" i="33" a="1"/>
  <c r="EM463" i="33" s="1"/>
  <c r="EN463" i="33" s="1"/>
  <c r="EH463" i="33"/>
  <c r="ED463" i="33" a="1"/>
  <c r="ED463" i="33" s="1"/>
  <c r="EE463" i="33" s="1"/>
  <c r="DY463" i="33"/>
  <c r="DU463" i="33" a="1"/>
  <c r="DU463" i="33" s="1"/>
  <c r="DV463" i="33" s="1"/>
  <c r="DP463" i="33"/>
  <c r="DL463" i="33" a="1"/>
  <c r="DL463" i="33" s="1"/>
  <c r="DM463" i="33" s="1"/>
  <c r="DG463" i="33"/>
  <c r="DC463" i="33" a="1"/>
  <c r="DC463" i="33" s="1"/>
  <c r="DD463" i="33" s="1"/>
  <c r="CX463" i="33"/>
  <c r="CT463" i="33" a="1"/>
  <c r="CT463" i="33" s="1"/>
  <c r="CU463" i="33" s="1"/>
  <c r="CO463" i="33"/>
  <c r="CK463" i="33" a="1"/>
  <c r="CK463" i="33" s="1"/>
  <c r="CL463" i="33" s="1"/>
  <c r="CF463" i="33"/>
  <c r="CB463" i="33" a="1"/>
  <c r="CB463" i="33" s="1"/>
  <c r="CC463" i="33" s="1"/>
  <c r="BW463" i="33"/>
  <c r="BS463" i="33" a="1"/>
  <c r="BS463" i="33" s="1"/>
  <c r="BT463" i="33" s="1"/>
  <c r="BN463" i="33"/>
  <c r="BJ463" i="33" a="1"/>
  <c r="BJ463" i="33" s="1"/>
  <c r="BK463" i="33" s="1"/>
  <c r="BE463" i="33"/>
  <c r="BA463" i="33" a="1"/>
  <c r="BA463" i="33" s="1"/>
  <c r="BB463" i="33" s="1"/>
  <c r="AV463" i="33"/>
  <c r="AR463" i="33" a="1"/>
  <c r="AR463" i="33" s="1"/>
  <c r="AS463" i="33" s="1"/>
  <c r="AM463" i="33"/>
  <c r="AI463" i="33" a="1"/>
  <c r="AI463" i="33" s="1"/>
  <c r="AJ463" i="33" s="1"/>
  <c r="AD463" i="33"/>
  <c r="Z463" i="33" a="1"/>
  <c r="Z463" i="33" s="1"/>
  <c r="AA463" i="33" s="1"/>
  <c r="GA462" i="33"/>
  <c r="FW462" i="33" a="1"/>
  <c r="FW462" i="33" s="1"/>
  <c r="FX462" i="33" s="1"/>
  <c r="FR462" i="33"/>
  <c r="FN462" i="33" a="1"/>
  <c r="FN462" i="33" s="1"/>
  <c r="FO462" i="33" s="1"/>
  <c r="FI462" i="33"/>
  <c r="FE462" i="33" a="1"/>
  <c r="FE462" i="33" s="1"/>
  <c r="FF462" i="33" s="1"/>
  <c r="EZ462" i="33"/>
  <c r="EV462" i="33" a="1"/>
  <c r="EV462" i="33" s="1"/>
  <c r="EW462" i="33" s="1"/>
  <c r="EQ462" i="33"/>
  <c r="EM462" i="33" a="1"/>
  <c r="EM462" i="33" s="1"/>
  <c r="EN462" i="33" s="1"/>
  <c r="EH462" i="33"/>
  <c r="ED462" i="33" a="1"/>
  <c r="ED462" i="33" s="1"/>
  <c r="EE462" i="33" s="1"/>
  <c r="DY462" i="33"/>
  <c r="DU462" i="33" a="1"/>
  <c r="DU462" i="33" s="1"/>
  <c r="DV462" i="33" s="1"/>
  <c r="DP462" i="33"/>
  <c r="DL462" i="33" a="1"/>
  <c r="DL462" i="33" s="1"/>
  <c r="DM462" i="33" s="1"/>
  <c r="DG462" i="33"/>
  <c r="DC462" i="33" a="1"/>
  <c r="DC462" i="33" s="1"/>
  <c r="DD462" i="33" s="1"/>
  <c r="CX462" i="33"/>
  <c r="CT462" i="33" a="1"/>
  <c r="CT462" i="33" s="1"/>
  <c r="CU462" i="33" s="1"/>
  <c r="CO462" i="33"/>
  <c r="CK462" i="33" a="1"/>
  <c r="CK462" i="33" s="1"/>
  <c r="CL462" i="33" s="1"/>
  <c r="CF462" i="33"/>
  <c r="CB462" i="33" a="1"/>
  <c r="CB462" i="33" s="1"/>
  <c r="CC462" i="33" s="1"/>
  <c r="BW462" i="33"/>
  <c r="BS462" i="33" a="1"/>
  <c r="BS462" i="33" s="1"/>
  <c r="BT462" i="33" s="1"/>
  <c r="BN462" i="33"/>
  <c r="BJ462" i="33" a="1"/>
  <c r="BJ462" i="33" s="1"/>
  <c r="BK462" i="33" s="1"/>
  <c r="BE462" i="33"/>
  <c r="BA462" i="33" a="1"/>
  <c r="BA462" i="33" s="1"/>
  <c r="BB462" i="33" s="1"/>
  <c r="AV462" i="33"/>
  <c r="AR462" i="33" a="1"/>
  <c r="AR462" i="33" s="1"/>
  <c r="AS462" i="33" s="1"/>
  <c r="AM462" i="33"/>
  <c r="AI462" i="33" a="1"/>
  <c r="AI462" i="33" s="1"/>
  <c r="AJ462" i="33" s="1"/>
  <c r="AD462" i="33"/>
  <c r="Z462" i="33" a="1"/>
  <c r="Z462" i="33" s="1"/>
  <c r="AA462" i="33" s="1"/>
  <c r="GA461" i="33"/>
  <c r="FW461" i="33" a="1"/>
  <c r="FW461" i="33" s="1"/>
  <c r="FX461" i="33" s="1"/>
  <c r="FR461" i="33"/>
  <c r="FN461" i="33" a="1"/>
  <c r="FN461" i="33" s="1"/>
  <c r="FO461" i="33" s="1"/>
  <c r="FI461" i="33"/>
  <c r="FE461" i="33" a="1"/>
  <c r="FE461" i="33" s="1"/>
  <c r="FF461" i="33" s="1"/>
  <c r="EZ461" i="33"/>
  <c r="EV461" i="33" a="1"/>
  <c r="EV461" i="33" s="1"/>
  <c r="EW461" i="33" s="1"/>
  <c r="EQ461" i="33"/>
  <c r="EM461" i="33" a="1"/>
  <c r="EM461" i="33" s="1"/>
  <c r="EN461" i="33" s="1"/>
  <c r="EH461" i="33"/>
  <c r="ED461" i="33" a="1"/>
  <c r="ED461" i="33" s="1"/>
  <c r="EE461" i="33" s="1"/>
  <c r="DY461" i="33"/>
  <c r="DU461" i="33" a="1"/>
  <c r="DU461" i="33" s="1"/>
  <c r="DV461" i="33" s="1"/>
  <c r="DP461" i="33"/>
  <c r="DL461" i="33" a="1"/>
  <c r="DL461" i="33" s="1"/>
  <c r="DM461" i="33" s="1"/>
  <c r="DG461" i="33"/>
  <c r="DC461" i="33" a="1"/>
  <c r="DC461" i="33" s="1"/>
  <c r="DD461" i="33" s="1"/>
  <c r="CX461" i="33"/>
  <c r="CT461" i="33" a="1"/>
  <c r="CT461" i="33" s="1"/>
  <c r="CU461" i="33" s="1"/>
  <c r="CO461" i="33"/>
  <c r="CK461" i="33" a="1"/>
  <c r="CK461" i="33" s="1"/>
  <c r="CL461" i="33" s="1"/>
  <c r="CF461" i="33"/>
  <c r="CB461" i="33" a="1"/>
  <c r="CB461" i="33" s="1"/>
  <c r="CC461" i="33" s="1"/>
  <c r="BW461" i="33"/>
  <c r="BS461" i="33" a="1"/>
  <c r="BS461" i="33" s="1"/>
  <c r="BT461" i="33" s="1"/>
  <c r="BN461" i="33"/>
  <c r="BJ461" i="33" a="1"/>
  <c r="BJ461" i="33" s="1"/>
  <c r="BK461" i="33" s="1"/>
  <c r="BE461" i="33"/>
  <c r="BA461" i="33" a="1"/>
  <c r="BA461" i="33" s="1"/>
  <c r="BB461" i="33" s="1"/>
  <c r="AV461" i="33"/>
  <c r="AR461" i="33" a="1"/>
  <c r="AR461" i="33" s="1"/>
  <c r="AS461" i="33" s="1"/>
  <c r="AM461" i="33"/>
  <c r="AI461" i="33" a="1"/>
  <c r="AI461" i="33" s="1"/>
  <c r="AJ461" i="33" s="1"/>
  <c r="AD461" i="33"/>
  <c r="Z461" i="33" a="1"/>
  <c r="Z461" i="33" s="1"/>
  <c r="AA461" i="33" s="1"/>
  <c r="GA460" i="33"/>
  <c r="FW460" i="33" a="1"/>
  <c r="FW460" i="33" s="1"/>
  <c r="FX460" i="33" s="1"/>
  <c r="FR460" i="33"/>
  <c r="FN460" i="33" a="1"/>
  <c r="FN460" i="33" s="1"/>
  <c r="FO460" i="33" s="1"/>
  <c r="FI460" i="33"/>
  <c r="FE460" i="33" a="1"/>
  <c r="FE460" i="33" s="1"/>
  <c r="FF460" i="33" s="1"/>
  <c r="EZ460" i="33"/>
  <c r="EV460" i="33" a="1"/>
  <c r="EV460" i="33" s="1"/>
  <c r="EW460" i="33" s="1"/>
  <c r="EQ460" i="33"/>
  <c r="EM460" i="33" a="1"/>
  <c r="EM460" i="33" s="1"/>
  <c r="EN460" i="33" s="1"/>
  <c r="EH460" i="33"/>
  <c r="ED460" i="33" a="1"/>
  <c r="ED460" i="33" s="1"/>
  <c r="EE460" i="33" s="1"/>
  <c r="DY460" i="33"/>
  <c r="DU460" i="33" a="1"/>
  <c r="DU460" i="33" s="1"/>
  <c r="DV460" i="33" s="1"/>
  <c r="DP460" i="33"/>
  <c r="DL460" i="33" a="1"/>
  <c r="DL460" i="33" s="1"/>
  <c r="DM460" i="33" s="1"/>
  <c r="DG460" i="33"/>
  <c r="DC460" i="33" a="1"/>
  <c r="DC460" i="33" s="1"/>
  <c r="DD460" i="33" s="1"/>
  <c r="CX460" i="33"/>
  <c r="CT460" i="33" a="1"/>
  <c r="CT460" i="33" s="1"/>
  <c r="CU460" i="33" s="1"/>
  <c r="CO460" i="33"/>
  <c r="CK460" i="33" a="1"/>
  <c r="CK460" i="33" s="1"/>
  <c r="CL460" i="33" s="1"/>
  <c r="CF460" i="33"/>
  <c r="CB460" i="33" a="1"/>
  <c r="CB460" i="33" s="1"/>
  <c r="CC460" i="33" s="1"/>
  <c r="BW460" i="33"/>
  <c r="BS460" i="33" a="1"/>
  <c r="BS460" i="33" s="1"/>
  <c r="BT460" i="33" s="1"/>
  <c r="BN460" i="33"/>
  <c r="BJ460" i="33" a="1"/>
  <c r="BJ460" i="33" s="1"/>
  <c r="BK460" i="33" s="1"/>
  <c r="BE460" i="33"/>
  <c r="BA460" i="33" a="1"/>
  <c r="BA460" i="33" s="1"/>
  <c r="BB460" i="33" s="1"/>
  <c r="AV460" i="33"/>
  <c r="AR460" i="33" a="1"/>
  <c r="AR460" i="33" s="1"/>
  <c r="AS460" i="33" s="1"/>
  <c r="AM460" i="33"/>
  <c r="AI460" i="33" a="1"/>
  <c r="AI460" i="33" s="1"/>
  <c r="AJ460" i="33" s="1"/>
  <c r="AD460" i="33"/>
  <c r="Z460" i="33" a="1"/>
  <c r="Z460" i="33" s="1"/>
  <c r="AA460" i="33" s="1"/>
  <c r="GA459" i="33"/>
  <c r="FW459" i="33" a="1"/>
  <c r="FW459" i="33" s="1"/>
  <c r="FX459" i="33" s="1"/>
  <c r="FR459" i="33"/>
  <c r="FN459" i="33" a="1"/>
  <c r="FN459" i="33" s="1"/>
  <c r="FO459" i="33" s="1"/>
  <c r="FI459" i="33"/>
  <c r="FE459" i="33" a="1"/>
  <c r="FE459" i="33" s="1"/>
  <c r="FF459" i="33" s="1"/>
  <c r="EZ459" i="33"/>
  <c r="EV459" i="33" a="1"/>
  <c r="EV459" i="33" s="1"/>
  <c r="EW459" i="33" s="1"/>
  <c r="EQ459" i="33"/>
  <c r="EM459" i="33" a="1"/>
  <c r="EM459" i="33" s="1"/>
  <c r="EN459" i="33" s="1"/>
  <c r="EH459" i="33"/>
  <c r="ED459" i="33" a="1"/>
  <c r="ED459" i="33" s="1"/>
  <c r="EE459" i="33" s="1"/>
  <c r="DY459" i="33"/>
  <c r="DU459" i="33" a="1"/>
  <c r="DU459" i="33" s="1"/>
  <c r="DV459" i="33" s="1"/>
  <c r="DP459" i="33"/>
  <c r="DL459" i="33" a="1"/>
  <c r="DL459" i="33" s="1"/>
  <c r="DM459" i="33" s="1"/>
  <c r="DG459" i="33"/>
  <c r="DC459" i="33" a="1"/>
  <c r="DC459" i="33" s="1"/>
  <c r="DD459" i="33" s="1"/>
  <c r="CX459" i="33"/>
  <c r="CT459" i="33" a="1"/>
  <c r="CT459" i="33" s="1"/>
  <c r="CU459" i="33" s="1"/>
  <c r="CO459" i="33"/>
  <c r="CK459" i="33" a="1"/>
  <c r="CK459" i="33" s="1"/>
  <c r="CL459" i="33" s="1"/>
  <c r="CF459" i="33"/>
  <c r="CB459" i="33" a="1"/>
  <c r="CB459" i="33" s="1"/>
  <c r="CC459" i="33" s="1"/>
  <c r="BW459" i="33"/>
  <c r="BS459" i="33" a="1"/>
  <c r="BS459" i="33" s="1"/>
  <c r="BT459" i="33" s="1"/>
  <c r="BN459" i="33"/>
  <c r="BJ459" i="33" a="1"/>
  <c r="BJ459" i="33" s="1"/>
  <c r="BK459" i="33" s="1"/>
  <c r="BE459" i="33"/>
  <c r="BA459" i="33" a="1"/>
  <c r="BA459" i="33" s="1"/>
  <c r="BB459" i="33" s="1"/>
  <c r="AV459" i="33"/>
  <c r="AR459" i="33" a="1"/>
  <c r="AR459" i="33" s="1"/>
  <c r="AS459" i="33" s="1"/>
  <c r="AM459" i="33"/>
  <c r="AI459" i="33" a="1"/>
  <c r="AI459" i="33" s="1"/>
  <c r="AJ459" i="33" s="1"/>
  <c r="AD459" i="33"/>
  <c r="Z459" i="33" a="1"/>
  <c r="Z459" i="33" s="1"/>
  <c r="AA459" i="33" s="1"/>
  <c r="GA458" i="33"/>
  <c r="FW458" i="33" a="1"/>
  <c r="FW458" i="33" s="1"/>
  <c r="FX458" i="33" s="1"/>
  <c r="FR458" i="33"/>
  <c r="FN458" i="33" a="1"/>
  <c r="FN458" i="33" s="1"/>
  <c r="FO458" i="33" s="1"/>
  <c r="FI458" i="33"/>
  <c r="FE458" i="33" a="1"/>
  <c r="FE458" i="33" s="1"/>
  <c r="FF458" i="33" s="1"/>
  <c r="EZ458" i="33"/>
  <c r="EV458" i="33" a="1"/>
  <c r="EV458" i="33" s="1"/>
  <c r="EW458" i="33" s="1"/>
  <c r="EQ458" i="33"/>
  <c r="EM458" i="33" a="1"/>
  <c r="EM458" i="33" s="1"/>
  <c r="EN458" i="33" s="1"/>
  <c r="EH458" i="33"/>
  <c r="ED458" i="33" a="1"/>
  <c r="ED458" i="33" s="1"/>
  <c r="EE458" i="33" s="1"/>
  <c r="DY458" i="33"/>
  <c r="DU458" i="33" a="1"/>
  <c r="DU458" i="33" s="1"/>
  <c r="DV458" i="33" s="1"/>
  <c r="DP458" i="33"/>
  <c r="DL458" i="33" a="1"/>
  <c r="DL458" i="33" s="1"/>
  <c r="DM458" i="33" s="1"/>
  <c r="DG458" i="33"/>
  <c r="DC458" i="33" a="1"/>
  <c r="DC458" i="33" s="1"/>
  <c r="DD458" i="33" s="1"/>
  <c r="CX458" i="33"/>
  <c r="CT458" i="33" a="1"/>
  <c r="CT458" i="33" s="1"/>
  <c r="CU458" i="33" s="1"/>
  <c r="CO458" i="33"/>
  <c r="CK458" i="33" a="1"/>
  <c r="CK458" i="33" s="1"/>
  <c r="CL458" i="33" s="1"/>
  <c r="CF458" i="33"/>
  <c r="CB458" i="33" a="1"/>
  <c r="CB458" i="33" s="1"/>
  <c r="CC458" i="33" s="1"/>
  <c r="BW458" i="33"/>
  <c r="BS458" i="33" a="1"/>
  <c r="BS458" i="33" s="1"/>
  <c r="BT458" i="33" s="1"/>
  <c r="BN458" i="33"/>
  <c r="BJ458" i="33" a="1"/>
  <c r="BJ458" i="33" s="1"/>
  <c r="BK458" i="33" s="1"/>
  <c r="BE458" i="33"/>
  <c r="BA458" i="33" a="1"/>
  <c r="BA458" i="33" s="1"/>
  <c r="BB458" i="33" s="1"/>
  <c r="AV458" i="33"/>
  <c r="AR458" i="33" a="1"/>
  <c r="AR458" i="33" s="1"/>
  <c r="AS458" i="33" s="1"/>
  <c r="AM458" i="33"/>
  <c r="AI458" i="33" a="1"/>
  <c r="AI458" i="33" s="1"/>
  <c r="AJ458" i="33" s="1"/>
  <c r="AD458" i="33"/>
  <c r="Z458" i="33" a="1"/>
  <c r="Z458" i="33" s="1"/>
  <c r="AA458" i="33" s="1"/>
  <c r="GA457" i="33"/>
  <c r="FW457" i="33" a="1"/>
  <c r="FW457" i="33" s="1"/>
  <c r="FX457" i="33" s="1"/>
  <c r="FR457" i="33"/>
  <c r="FN457" i="33" a="1"/>
  <c r="FN457" i="33" s="1"/>
  <c r="FO457" i="33" s="1"/>
  <c r="FI457" i="33"/>
  <c r="FE457" i="33" a="1"/>
  <c r="FE457" i="33" s="1"/>
  <c r="FF457" i="33" s="1"/>
  <c r="EZ457" i="33"/>
  <c r="EV457" i="33" a="1"/>
  <c r="EV457" i="33" s="1"/>
  <c r="EW457" i="33" s="1"/>
  <c r="EQ457" i="33"/>
  <c r="EM457" i="33" a="1"/>
  <c r="EM457" i="33" s="1"/>
  <c r="EN457" i="33" s="1"/>
  <c r="EH457" i="33"/>
  <c r="ED457" i="33" a="1"/>
  <c r="ED457" i="33" s="1"/>
  <c r="EE457" i="33" s="1"/>
  <c r="DY457" i="33"/>
  <c r="DU457" i="33" a="1"/>
  <c r="DU457" i="33" s="1"/>
  <c r="DV457" i="33" s="1"/>
  <c r="DP457" i="33"/>
  <c r="DL457" i="33" a="1"/>
  <c r="DL457" i="33" s="1"/>
  <c r="DM457" i="33" s="1"/>
  <c r="DG457" i="33"/>
  <c r="DC457" i="33" a="1"/>
  <c r="DC457" i="33" s="1"/>
  <c r="DD457" i="33" s="1"/>
  <c r="CX457" i="33"/>
  <c r="CT457" i="33" a="1"/>
  <c r="CT457" i="33" s="1"/>
  <c r="CU457" i="33" s="1"/>
  <c r="CO457" i="33"/>
  <c r="CK457" i="33" a="1"/>
  <c r="CK457" i="33" s="1"/>
  <c r="CL457" i="33" s="1"/>
  <c r="CF457" i="33"/>
  <c r="CB457" i="33" a="1"/>
  <c r="CB457" i="33" s="1"/>
  <c r="CC457" i="33" s="1"/>
  <c r="BW457" i="33"/>
  <c r="BS457" i="33" a="1"/>
  <c r="BS457" i="33" s="1"/>
  <c r="BT457" i="33" s="1"/>
  <c r="BN457" i="33"/>
  <c r="BJ457" i="33" a="1"/>
  <c r="BJ457" i="33" s="1"/>
  <c r="BK457" i="33" s="1"/>
  <c r="BE457" i="33"/>
  <c r="BA457" i="33" a="1"/>
  <c r="BA457" i="33" s="1"/>
  <c r="BB457" i="33" s="1"/>
  <c r="AV457" i="33"/>
  <c r="AR457" i="33" a="1"/>
  <c r="AR457" i="33" s="1"/>
  <c r="AS457" i="33" s="1"/>
  <c r="AM457" i="33"/>
  <c r="AI457" i="33" a="1"/>
  <c r="AI457" i="33" s="1"/>
  <c r="AJ457" i="33" s="1"/>
  <c r="AD457" i="33"/>
  <c r="Z457" i="33" a="1"/>
  <c r="Z457" i="33" s="1"/>
  <c r="AA457" i="33" s="1"/>
  <c r="GA456" i="33"/>
  <c r="FW456" i="33" a="1"/>
  <c r="FW456" i="33" s="1"/>
  <c r="FX456" i="33" s="1"/>
  <c r="FR456" i="33"/>
  <c r="FN456" i="33" a="1"/>
  <c r="FN456" i="33" s="1"/>
  <c r="FO456" i="33" s="1"/>
  <c r="FI456" i="33"/>
  <c r="FE456" i="33" a="1"/>
  <c r="FE456" i="33" s="1"/>
  <c r="FF456" i="33" s="1"/>
  <c r="EZ456" i="33"/>
  <c r="EV456" i="33" a="1"/>
  <c r="EV456" i="33" s="1"/>
  <c r="EW456" i="33" s="1"/>
  <c r="EQ456" i="33"/>
  <c r="EM456" i="33" a="1"/>
  <c r="EM456" i="33" s="1"/>
  <c r="EN456" i="33" s="1"/>
  <c r="EH456" i="33"/>
  <c r="ED456" i="33" a="1"/>
  <c r="ED456" i="33" s="1"/>
  <c r="EE456" i="33" s="1"/>
  <c r="DY456" i="33"/>
  <c r="DU456" i="33" a="1"/>
  <c r="DU456" i="33" s="1"/>
  <c r="DV456" i="33" s="1"/>
  <c r="DP456" i="33"/>
  <c r="DL456" i="33" a="1"/>
  <c r="DL456" i="33" s="1"/>
  <c r="DM456" i="33" s="1"/>
  <c r="DG456" i="33"/>
  <c r="DC456" i="33" a="1"/>
  <c r="DC456" i="33" s="1"/>
  <c r="DD456" i="33" s="1"/>
  <c r="CX456" i="33"/>
  <c r="CT456" i="33" a="1"/>
  <c r="CT456" i="33" s="1"/>
  <c r="CU456" i="33" s="1"/>
  <c r="CO456" i="33"/>
  <c r="CK456" i="33" a="1"/>
  <c r="CK456" i="33" s="1"/>
  <c r="CL456" i="33" s="1"/>
  <c r="CF456" i="33"/>
  <c r="CB456" i="33" a="1"/>
  <c r="CB456" i="33" s="1"/>
  <c r="CC456" i="33" s="1"/>
  <c r="BW456" i="33"/>
  <c r="BS456" i="33" a="1"/>
  <c r="BS456" i="33" s="1"/>
  <c r="BT456" i="33" s="1"/>
  <c r="BN456" i="33"/>
  <c r="BJ456" i="33" a="1"/>
  <c r="BJ456" i="33" s="1"/>
  <c r="BK456" i="33" s="1"/>
  <c r="BE456" i="33"/>
  <c r="BA456" i="33" a="1"/>
  <c r="BA456" i="33" s="1"/>
  <c r="BB456" i="33" s="1"/>
  <c r="AV456" i="33"/>
  <c r="AR456" i="33" a="1"/>
  <c r="AR456" i="33" s="1"/>
  <c r="AS456" i="33" s="1"/>
  <c r="AM456" i="33"/>
  <c r="AI456" i="33" a="1"/>
  <c r="AI456" i="33" s="1"/>
  <c r="AJ456" i="33" s="1"/>
  <c r="AD456" i="33"/>
  <c r="Z456" i="33" a="1"/>
  <c r="Z456" i="33" s="1"/>
  <c r="AA456" i="33" s="1"/>
  <c r="GA455" i="33"/>
  <c r="FW455" i="33" a="1"/>
  <c r="FW455" i="33" s="1"/>
  <c r="FX455" i="33" s="1"/>
  <c r="FR455" i="33"/>
  <c r="FN455" i="33" a="1"/>
  <c r="FN455" i="33" s="1"/>
  <c r="FO455" i="33" s="1"/>
  <c r="FI455" i="33"/>
  <c r="FE455" i="33" a="1"/>
  <c r="FE455" i="33" s="1"/>
  <c r="FF455" i="33" s="1"/>
  <c r="EZ455" i="33"/>
  <c r="EV455" i="33" a="1"/>
  <c r="EV455" i="33" s="1"/>
  <c r="EW455" i="33" s="1"/>
  <c r="EQ455" i="33"/>
  <c r="EM455" i="33" a="1"/>
  <c r="EM455" i="33" s="1"/>
  <c r="EN455" i="33" s="1"/>
  <c r="EH455" i="33"/>
  <c r="ED455" i="33" a="1"/>
  <c r="ED455" i="33" s="1"/>
  <c r="EE455" i="33" s="1"/>
  <c r="DY455" i="33"/>
  <c r="DU455" i="33" a="1"/>
  <c r="DU455" i="33" s="1"/>
  <c r="DV455" i="33" s="1"/>
  <c r="DP455" i="33"/>
  <c r="DL455" i="33" a="1"/>
  <c r="DL455" i="33" s="1"/>
  <c r="DM455" i="33" s="1"/>
  <c r="DG455" i="33"/>
  <c r="DC455" i="33" a="1"/>
  <c r="DC455" i="33" s="1"/>
  <c r="DD455" i="33" s="1"/>
  <c r="CX455" i="33"/>
  <c r="CT455" i="33" a="1"/>
  <c r="CT455" i="33" s="1"/>
  <c r="CU455" i="33" s="1"/>
  <c r="CO455" i="33"/>
  <c r="CK455" i="33" a="1"/>
  <c r="CK455" i="33" s="1"/>
  <c r="CL455" i="33" s="1"/>
  <c r="CF455" i="33"/>
  <c r="CB455" i="33" a="1"/>
  <c r="CB455" i="33" s="1"/>
  <c r="CC455" i="33" s="1"/>
  <c r="BW455" i="33"/>
  <c r="BS455" i="33" a="1"/>
  <c r="BS455" i="33" s="1"/>
  <c r="BT455" i="33" s="1"/>
  <c r="BN455" i="33"/>
  <c r="BJ455" i="33" a="1"/>
  <c r="BJ455" i="33" s="1"/>
  <c r="BK455" i="33" s="1"/>
  <c r="BE455" i="33"/>
  <c r="BA455" i="33" a="1"/>
  <c r="BA455" i="33" s="1"/>
  <c r="BB455" i="33" s="1"/>
  <c r="AV455" i="33"/>
  <c r="AR455" i="33" a="1"/>
  <c r="AR455" i="33" s="1"/>
  <c r="AS455" i="33" s="1"/>
  <c r="AM455" i="33"/>
  <c r="AI455" i="33" a="1"/>
  <c r="AI455" i="33" s="1"/>
  <c r="AJ455" i="33" s="1"/>
  <c r="AD455" i="33"/>
  <c r="Z455" i="33" a="1"/>
  <c r="Z455" i="33" s="1"/>
  <c r="AA455" i="33" s="1"/>
  <c r="GA454" i="33"/>
  <c r="FW454" i="33" a="1"/>
  <c r="FW454" i="33" s="1"/>
  <c r="FX454" i="33" s="1"/>
  <c r="FR454" i="33"/>
  <c r="FN454" i="33" a="1"/>
  <c r="FN454" i="33" s="1"/>
  <c r="FO454" i="33" s="1"/>
  <c r="FI454" i="33"/>
  <c r="FE454" i="33" a="1"/>
  <c r="FE454" i="33" s="1"/>
  <c r="FF454" i="33" s="1"/>
  <c r="EZ454" i="33"/>
  <c r="EV454" i="33" a="1"/>
  <c r="EV454" i="33" s="1"/>
  <c r="EW454" i="33" s="1"/>
  <c r="EQ454" i="33"/>
  <c r="EM454" i="33" a="1"/>
  <c r="EM454" i="33" s="1"/>
  <c r="EN454" i="33" s="1"/>
  <c r="EH454" i="33"/>
  <c r="ED454" i="33" a="1"/>
  <c r="ED454" i="33" s="1"/>
  <c r="EE454" i="33" s="1"/>
  <c r="DY454" i="33"/>
  <c r="DU454" i="33" a="1"/>
  <c r="DU454" i="33" s="1"/>
  <c r="DV454" i="33" s="1"/>
  <c r="DP454" i="33"/>
  <c r="DL454" i="33" a="1"/>
  <c r="DL454" i="33" s="1"/>
  <c r="DM454" i="33" s="1"/>
  <c r="DG454" i="33"/>
  <c r="DC454" i="33" a="1"/>
  <c r="DC454" i="33" s="1"/>
  <c r="DD454" i="33" s="1"/>
  <c r="CX454" i="33"/>
  <c r="CT454" i="33" a="1"/>
  <c r="CT454" i="33" s="1"/>
  <c r="CU454" i="33" s="1"/>
  <c r="CO454" i="33"/>
  <c r="CK454" i="33" a="1"/>
  <c r="CK454" i="33" s="1"/>
  <c r="CL454" i="33" s="1"/>
  <c r="CF454" i="33"/>
  <c r="CB454" i="33" a="1"/>
  <c r="CB454" i="33" s="1"/>
  <c r="CC454" i="33" s="1"/>
  <c r="BW454" i="33"/>
  <c r="BS454" i="33" a="1"/>
  <c r="BS454" i="33" s="1"/>
  <c r="BT454" i="33" s="1"/>
  <c r="BN454" i="33"/>
  <c r="BJ454" i="33" a="1"/>
  <c r="BJ454" i="33" s="1"/>
  <c r="BK454" i="33" s="1"/>
  <c r="BE454" i="33"/>
  <c r="BA454" i="33" a="1"/>
  <c r="BA454" i="33" s="1"/>
  <c r="BB454" i="33" s="1"/>
  <c r="AV454" i="33"/>
  <c r="AR454" i="33" a="1"/>
  <c r="AR454" i="33" s="1"/>
  <c r="AS454" i="33" s="1"/>
  <c r="AM454" i="33"/>
  <c r="AI454" i="33" a="1"/>
  <c r="AI454" i="33" s="1"/>
  <c r="AJ454" i="33" s="1"/>
  <c r="AD454" i="33"/>
  <c r="Z454" i="33" a="1"/>
  <c r="Z454" i="33" s="1"/>
  <c r="AA454" i="33" s="1"/>
  <c r="GA453" i="33"/>
  <c r="FW453" i="33" a="1"/>
  <c r="FW453" i="33" s="1"/>
  <c r="FX453" i="33" s="1"/>
  <c r="FR453" i="33"/>
  <c r="FN453" i="33" a="1"/>
  <c r="FN453" i="33" s="1"/>
  <c r="FO453" i="33" s="1"/>
  <c r="FI453" i="33"/>
  <c r="FE453" i="33" a="1"/>
  <c r="FE453" i="33" s="1"/>
  <c r="FF453" i="33" s="1"/>
  <c r="EZ453" i="33"/>
  <c r="EV453" i="33" a="1"/>
  <c r="EV453" i="33" s="1"/>
  <c r="EW453" i="33" s="1"/>
  <c r="EQ453" i="33"/>
  <c r="EM453" i="33" a="1"/>
  <c r="EM453" i="33" s="1"/>
  <c r="EN453" i="33" s="1"/>
  <c r="EH453" i="33"/>
  <c r="ED453" i="33" a="1"/>
  <c r="ED453" i="33" s="1"/>
  <c r="EE453" i="33" s="1"/>
  <c r="DY453" i="33"/>
  <c r="DU453" i="33" a="1"/>
  <c r="DU453" i="33" s="1"/>
  <c r="DV453" i="33" s="1"/>
  <c r="DP453" i="33"/>
  <c r="DL453" i="33" a="1"/>
  <c r="DL453" i="33" s="1"/>
  <c r="DM453" i="33" s="1"/>
  <c r="DG453" i="33"/>
  <c r="DC453" i="33" a="1"/>
  <c r="DC453" i="33" s="1"/>
  <c r="DD453" i="33" s="1"/>
  <c r="CX453" i="33"/>
  <c r="CT453" i="33" a="1"/>
  <c r="CT453" i="33" s="1"/>
  <c r="CU453" i="33" s="1"/>
  <c r="CO453" i="33"/>
  <c r="CK453" i="33" a="1"/>
  <c r="CK453" i="33" s="1"/>
  <c r="CL453" i="33" s="1"/>
  <c r="CF453" i="33"/>
  <c r="CB453" i="33" a="1"/>
  <c r="CB453" i="33" s="1"/>
  <c r="CC453" i="33" s="1"/>
  <c r="BW453" i="33"/>
  <c r="BS453" i="33" a="1"/>
  <c r="BS453" i="33" s="1"/>
  <c r="BT453" i="33" s="1"/>
  <c r="BN453" i="33"/>
  <c r="BJ453" i="33" a="1"/>
  <c r="BJ453" i="33" s="1"/>
  <c r="BK453" i="33" s="1"/>
  <c r="BE453" i="33"/>
  <c r="BA453" i="33" a="1"/>
  <c r="BA453" i="33" s="1"/>
  <c r="BB453" i="33" s="1"/>
  <c r="AV453" i="33"/>
  <c r="AR453" i="33" a="1"/>
  <c r="AR453" i="33" s="1"/>
  <c r="AS453" i="33" s="1"/>
  <c r="AM453" i="33"/>
  <c r="AI453" i="33" a="1"/>
  <c r="AI453" i="33" s="1"/>
  <c r="AJ453" i="33" s="1"/>
  <c r="AD453" i="33"/>
  <c r="Z453" i="33" a="1"/>
  <c r="Z453" i="33" s="1"/>
  <c r="AA453" i="33" s="1"/>
  <c r="GA452" i="33"/>
  <c r="FW452" i="33" a="1"/>
  <c r="FW452" i="33" s="1"/>
  <c r="FX452" i="33" s="1"/>
  <c r="FR452" i="33"/>
  <c r="FN452" i="33" a="1"/>
  <c r="FN452" i="33" s="1"/>
  <c r="FO452" i="33" s="1"/>
  <c r="FI452" i="33"/>
  <c r="FE452" i="33" a="1"/>
  <c r="FE452" i="33" s="1"/>
  <c r="FF452" i="33" s="1"/>
  <c r="EZ452" i="33"/>
  <c r="EV452" i="33" a="1"/>
  <c r="EV452" i="33" s="1"/>
  <c r="EW452" i="33" s="1"/>
  <c r="EQ452" i="33"/>
  <c r="EM452" i="33" a="1"/>
  <c r="EM452" i="33" s="1"/>
  <c r="EN452" i="33" s="1"/>
  <c r="EH452" i="33"/>
  <c r="ED452" i="33" a="1"/>
  <c r="ED452" i="33" s="1"/>
  <c r="EE452" i="33" s="1"/>
  <c r="DY452" i="33"/>
  <c r="DU452" i="33" a="1"/>
  <c r="DU452" i="33" s="1"/>
  <c r="DV452" i="33" s="1"/>
  <c r="DP452" i="33"/>
  <c r="DL452" i="33" a="1"/>
  <c r="DL452" i="33" s="1"/>
  <c r="DM452" i="33" s="1"/>
  <c r="DG452" i="33"/>
  <c r="DC452" i="33" a="1"/>
  <c r="DC452" i="33" s="1"/>
  <c r="DD452" i="33" s="1"/>
  <c r="CX452" i="33"/>
  <c r="CT452" i="33" a="1"/>
  <c r="CT452" i="33" s="1"/>
  <c r="CU452" i="33" s="1"/>
  <c r="CO452" i="33"/>
  <c r="CK452" i="33" a="1"/>
  <c r="CK452" i="33" s="1"/>
  <c r="CL452" i="33" s="1"/>
  <c r="CF452" i="33"/>
  <c r="CB452" i="33" a="1"/>
  <c r="CB452" i="33" s="1"/>
  <c r="CC452" i="33" s="1"/>
  <c r="BW452" i="33"/>
  <c r="BS452" i="33" a="1"/>
  <c r="BS452" i="33" s="1"/>
  <c r="BT452" i="33" s="1"/>
  <c r="BN452" i="33"/>
  <c r="BJ452" i="33" a="1"/>
  <c r="BJ452" i="33" s="1"/>
  <c r="BK452" i="33" s="1"/>
  <c r="BE452" i="33"/>
  <c r="BA452" i="33" a="1"/>
  <c r="BA452" i="33" s="1"/>
  <c r="BB452" i="33" s="1"/>
  <c r="AV452" i="33"/>
  <c r="AR452" i="33" a="1"/>
  <c r="AR452" i="33" s="1"/>
  <c r="AS452" i="33" s="1"/>
  <c r="AM452" i="33"/>
  <c r="AI452" i="33" a="1"/>
  <c r="AI452" i="33" s="1"/>
  <c r="AJ452" i="33" s="1"/>
  <c r="AD452" i="33"/>
  <c r="Z452" i="33" a="1"/>
  <c r="Z452" i="33" s="1"/>
  <c r="AA452" i="33" s="1"/>
  <c r="GA451" i="33"/>
  <c r="FW451" i="33" a="1"/>
  <c r="FW451" i="33" s="1"/>
  <c r="FX451" i="33" s="1"/>
  <c r="FR451" i="33"/>
  <c r="FN451" i="33" a="1"/>
  <c r="FN451" i="33" s="1"/>
  <c r="FO451" i="33" s="1"/>
  <c r="FI451" i="33"/>
  <c r="FE451" i="33" a="1"/>
  <c r="FE451" i="33" s="1"/>
  <c r="FF451" i="33" s="1"/>
  <c r="EZ451" i="33"/>
  <c r="EV451" i="33" a="1"/>
  <c r="EV451" i="33" s="1"/>
  <c r="EW451" i="33" s="1"/>
  <c r="EQ451" i="33"/>
  <c r="EM451" i="33" a="1"/>
  <c r="EM451" i="33" s="1"/>
  <c r="EN451" i="33" s="1"/>
  <c r="EH451" i="33"/>
  <c r="ED451" i="33" a="1"/>
  <c r="ED451" i="33" s="1"/>
  <c r="EE451" i="33" s="1"/>
  <c r="DY451" i="33"/>
  <c r="DU451" i="33" a="1"/>
  <c r="DU451" i="33" s="1"/>
  <c r="DV451" i="33" s="1"/>
  <c r="DP451" i="33"/>
  <c r="DL451" i="33" a="1"/>
  <c r="DL451" i="33" s="1"/>
  <c r="DM451" i="33" s="1"/>
  <c r="DG451" i="33"/>
  <c r="DC451" i="33" a="1"/>
  <c r="DC451" i="33" s="1"/>
  <c r="DD451" i="33" s="1"/>
  <c r="CX451" i="33"/>
  <c r="CT451" i="33" a="1"/>
  <c r="CT451" i="33" s="1"/>
  <c r="CU451" i="33" s="1"/>
  <c r="CO451" i="33"/>
  <c r="CK451" i="33" a="1"/>
  <c r="CK451" i="33" s="1"/>
  <c r="CL451" i="33" s="1"/>
  <c r="CF451" i="33"/>
  <c r="CB451" i="33" a="1"/>
  <c r="CB451" i="33" s="1"/>
  <c r="CC451" i="33" s="1"/>
  <c r="BW451" i="33"/>
  <c r="BS451" i="33" a="1"/>
  <c r="BS451" i="33" s="1"/>
  <c r="BT451" i="33" s="1"/>
  <c r="BN451" i="33"/>
  <c r="BJ451" i="33" a="1"/>
  <c r="BJ451" i="33" s="1"/>
  <c r="BK451" i="33" s="1"/>
  <c r="BE451" i="33"/>
  <c r="BA451" i="33" a="1"/>
  <c r="BA451" i="33" s="1"/>
  <c r="BB451" i="33" s="1"/>
  <c r="AV451" i="33"/>
  <c r="AR451" i="33" a="1"/>
  <c r="AR451" i="33" s="1"/>
  <c r="AS451" i="33" s="1"/>
  <c r="AM451" i="33"/>
  <c r="AI451" i="33" a="1"/>
  <c r="AI451" i="33" s="1"/>
  <c r="AJ451" i="33" s="1"/>
  <c r="AD451" i="33"/>
  <c r="Z451" i="33" a="1"/>
  <c r="Z451" i="33" s="1"/>
  <c r="AA451" i="33" s="1"/>
  <c r="GA450" i="33"/>
  <c r="FW450" i="33" a="1"/>
  <c r="FW450" i="33" s="1"/>
  <c r="FX450" i="33" s="1"/>
  <c r="FR450" i="33"/>
  <c r="FN450" i="33" a="1"/>
  <c r="FN450" i="33" s="1"/>
  <c r="FO450" i="33" s="1"/>
  <c r="FI450" i="33"/>
  <c r="FE450" i="33" a="1"/>
  <c r="FE450" i="33" s="1"/>
  <c r="FF450" i="33" s="1"/>
  <c r="EZ450" i="33"/>
  <c r="EV450" i="33" a="1"/>
  <c r="EV450" i="33" s="1"/>
  <c r="EW450" i="33" s="1"/>
  <c r="EQ450" i="33"/>
  <c r="EM450" i="33" a="1"/>
  <c r="EM450" i="33" s="1"/>
  <c r="EN450" i="33" s="1"/>
  <c r="EH450" i="33"/>
  <c r="ED450" i="33" a="1"/>
  <c r="ED450" i="33" s="1"/>
  <c r="EE450" i="33" s="1"/>
  <c r="DY450" i="33"/>
  <c r="DU450" i="33" a="1"/>
  <c r="DU450" i="33" s="1"/>
  <c r="DV450" i="33" s="1"/>
  <c r="DP450" i="33"/>
  <c r="DL450" i="33" a="1"/>
  <c r="DL450" i="33" s="1"/>
  <c r="DM450" i="33" s="1"/>
  <c r="DG450" i="33"/>
  <c r="DC450" i="33" a="1"/>
  <c r="DC450" i="33" s="1"/>
  <c r="DD450" i="33" s="1"/>
  <c r="CX450" i="33"/>
  <c r="CT450" i="33" a="1"/>
  <c r="CT450" i="33" s="1"/>
  <c r="CU450" i="33" s="1"/>
  <c r="CO450" i="33"/>
  <c r="CK450" i="33" a="1"/>
  <c r="CK450" i="33" s="1"/>
  <c r="CL450" i="33" s="1"/>
  <c r="CF450" i="33"/>
  <c r="CB450" i="33" a="1"/>
  <c r="CB450" i="33" s="1"/>
  <c r="CC450" i="33" s="1"/>
  <c r="BW450" i="33"/>
  <c r="BS450" i="33" a="1"/>
  <c r="BS450" i="33" s="1"/>
  <c r="BT450" i="33" s="1"/>
  <c r="BN450" i="33"/>
  <c r="BJ450" i="33" a="1"/>
  <c r="BJ450" i="33" s="1"/>
  <c r="BK450" i="33" s="1"/>
  <c r="BE450" i="33"/>
  <c r="BA450" i="33" a="1"/>
  <c r="BA450" i="33" s="1"/>
  <c r="BB450" i="33" s="1"/>
  <c r="AV450" i="33"/>
  <c r="AR450" i="33" a="1"/>
  <c r="AR450" i="33" s="1"/>
  <c r="AS450" i="33" s="1"/>
  <c r="AM450" i="33"/>
  <c r="AI450" i="33" a="1"/>
  <c r="AI450" i="33" s="1"/>
  <c r="AJ450" i="33" s="1"/>
  <c r="AD450" i="33"/>
  <c r="Z450" i="33" a="1"/>
  <c r="Z450" i="33" s="1"/>
  <c r="AA450" i="33" s="1"/>
  <c r="GA449" i="33"/>
  <c r="FW449" i="33" a="1"/>
  <c r="FW449" i="33" s="1"/>
  <c r="FX449" i="33" s="1"/>
  <c r="FR449" i="33"/>
  <c r="FN449" i="33" a="1"/>
  <c r="FN449" i="33" s="1"/>
  <c r="FO449" i="33" s="1"/>
  <c r="FI449" i="33"/>
  <c r="FE449" i="33" a="1"/>
  <c r="FE449" i="33" s="1"/>
  <c r="FF449" i="33" s="1"/>
  <c r="EZ449" i="33"/>
  <c r="EV449" i="33" a="1"/>
  <c r="EV449" i="33" s="1"/>
  <c r="EW449" i="33" s="1"/>
  <c r="EQ449" i="33"/>
  <c r="EM449" i="33" a="1"/>
  <c r="EM449" i="33" s="1"/>
  <c r="EN449" i="33" s="1"/>
  <c r="EH449" i="33"/>
  <c r="ED449" i="33" a="1"/>
  <c r="ED449" i="33" s="1"/>
  <c r="EE449" i="33" s="1"/>
  <c r="DY449" i="33"/>
  <c r="DU449" i="33" a="1"/>
  <c r="DU449" i="33" s="1"/>
  <c r="DV449" i="33" s="1"/>
  <c r="DP449" i="33"/>
  <c r="DL449" i="33" a="1"/>
  <c r="DL449" i="33" s="1"/>
  <c r="DM449" i="33" s="1"/>
  <c r="DG449" i="33"/>
  <c r="DC449" i="33" a="1"/>
  <c r="DC449" i="33" s="1"/>
  <c r="DD449" i="33" s="1"/>
  <c r="CX449" i="33"/>
  <c r="CT449" i="33" a="1"/>
  <c r="CT449" i="33" s="1"/>
  <c r="CU449" i="33" s="1"/>
  <c r="CO449" i="33"/>
  <c r="CK449" i="33" a="1"/>
  <c r="CK449" i="33" s="1"/>
  <c r="CL449" i="33" s="1"/>
  <c r="CF449" i="33"/>
  <c r="CB449" i="33" a="1"/>
  <c r="CB449" i="33" s="1"/>
  <c r="CC449" i="33" s="1"/>
  <c r="BW449" i="33"/>
  <c r="BS449" i="33" a="1"/>
  <c r="BS449" i="33" s="1"/>
  <c r="BT449" i="33" s="1"/>
  <c r="BN449" i="33"/>
  <c r="BJ449" i="33" a="1"/>
  <c r="BJ449" i="33" s="1"/>
  <c r="BK449" i="33" s="1"/>
  <c r="BE449" i="33"/>
  <c r="BA449" i="33" a="1"/>
  <c r="BA449" i="33" s="1"/>
  <c r="BB449" i="33" s="1"/>
  <c r="AV449" i="33"/>
  <c r="AR449" i="33" a="1"/>
  <c r="AR449" i="33" s="1"/>
  <c r="AS449" i="33" s="1"/>
  <c r="AM449" i="33"/>
  <c r="AI449" i="33" a="1"/>
  <c r="AI449" i="33" s="1"/>
  <c r="AJ449" i="33" s="1"/>
  <c r="AD449" i="33"/>
  <c r="Z449" i="33" a="1"/>
  <c r="Z449" i="33" s="1"/>
  <c r="AA449" i="33" s="1"/>
  <c r="GA448" i="33"/>
  <c r="FW448" i="33" a="1"/>
  <c r="FW448" i="33" s="1"/>
  <c r="FX448" i="33" s="1"/>
  <c r="FR448" i="33"/>
  <c r="FN448" i="33" a="1"/>
  <c r="FN448" i="33" s="1"/>
  <c r="FO448" i="33" s="1"/>
  <c r="FI448" i="33"/>
  <c r="FE448" i="33" a="1"/>
  <c r="FE448" i="33" s="1"/>
  <c r="FF448" i="33" s="1"/>
  <c r="EZ448" i="33"/>
  <c r="EV448" i="33" a="1"/>
  <c r="EV448" i="33" s="1"/>
  <c r="EW448" i="33" s="1"/>
  <c r="EQ448" i="33"/>
  <c r="EM448" i="33" a="1"/>
  <c r="EM448" i="33" s="1"/>
  <c r="EN448" i="33" s="1"/>
  <c r="EH448" i="33"/>
  <c r="ED448" i="33" a="1"/>
  <c r="ED448" i="33" s="1"/>
  <c r="EE448" i="33" s="1"/>
  <c r="DY448" i="33"/>
  <c r="DU448" i="33" a="1"/>
  <c r="DU448" i="33" s="1"/>
  <c r="DV448" i="33" s="1"/>
  <c r="DP448" i="33"/>
  <c r="DL448" i="33" a="1"/>
  <c r="DL448" i="33" s="1"/>
  <c r="DM448" i="33" s="1"/>
  <c r="DG448" i="33"/>
  <c r="DC448" i="33" a="1"/>
  <c r="DC448" i="33" s="1"/>
  <c r="DD448" i="33" s="1"/>
  <c r="CX448" i="33"/>
  <c r="CT448" i="33" a="1"/>
  <c r="CT448" i="33" s="1"/>
  <c r="CU448" i="33" s="1"/>
  <c r="CO448" i="33"/>
  <c r="CK448" i="33" a="1"/>
  <c r="CK448" i="33" s="1"/>
  <c r="CL448" i="33" s="1"/>
  <c r="CF448" i="33"/>
  <c r="CB448" i="33" a="1"/>
  <c r="CB448" i="33" s="1"/>
  <c r="CC448" i="33" s="1"/>
  <c r="BW448" i="33"/>
  <c r="BS448" i="33" a="1"/>
  <c r="BS448" i="33" s="1"/>
  <c r="BT448" i="33" s="1"/>
  <c r="BN448" i="33"/>
  <c r="BJ448" i="33" a="1"/>
  <c r="BJ448" i="33" s="1"/>
  <c r="BK448" i="33" s="1"/>
  <c r="BE448" i="33"/>
  <c r="BA448" i="33" a="1"/>
  <c r="BA448" i="33" s="1"/>
  <c r="BB448" i="33" s="1"/>
  <c r="AV448" i="33"/>
  <c r="AR448" i="33" a="1"/>
  <c r="AR448" i="33" s="1"/>
  <c r="AS448" i="33" s="1"/>
  <c r="AM448" i="33"/>
  <c r="AI448" i="33" a="1"/>
  <c r="AI448" i="33" s="1"/>
  <c r="AJ448" i="33" s="1"/>
  <c r="AD448" i="33"/>
  <c r="Z448" i="33" a="1"/>
  <c r="Z448" i="33" s="1"/>
  <c r="AA448" i="33" s="1"/>
  <c r="GA447" i="33"/>
  <c r="FW447" i="33" a="1"/>
  <c r="FW447" i="33" s="1"/>
  <c r="FX447" i="33" s="1"/>
  <c r="FR447" i="33"/>
  <c r="FN447" i="33" a="1"/>
  <c r="FN447" i="33" s="1"/>
  <c r="FO447" i="33" s="1"/>
  <c r="FI447" i="33"/>
  <c r="FE447" i="33" a="1"/>
  <c r="FE447" i="33" s="1"/>
  <c r="FF447" i="33" s="1"/>
  <c r="EZ447" i="33"/>
  <c r="EV447" i="33" a="1"/>
  <c r="EV447" i="33" s="1"/>
  <c r="EW447" i="33" s="1"/>
  <c r="EQ447" i="33"/>
  <c r="EM447" i="33" a="1"/>
  <c r="EM447" i="33" s="1"/>
  <c r="EN447" i="33" s="1"/>
  <c r="EH447" i="33"/>
  <c r="ED447" i="33" a="1"/>
  <c r="ED447" i="33" s="1"/>
  <c r="EE447" i="33" s="1"/>
  <c r="DY447" i="33"/>
  <c r="DU447" i="33" a="1"/>
  <c r="DU447" i="33" s="1"/>
  <c r="DV447" i="33" s="1"/>
  <c r="DP447" i="33"/>
  <c r="DL447" i="33" a="1"/>
  <c r="DL447" i="33" s="1"/>
  <c r="DM447" i="33" s="1"/>
  <c r="DG447" i="33"/>
  <c r="DC447" i="33" a="1"/>
  <c r="DC447" i="33" s="1"/>
  <c r="DD447" i="33" s="1"/>
  <c r="CX447" i="33"/>
  <c r="CT447" i="33" a="1"/>
  <c r="CT447" i="33" s="1"/>
  <c r="CU447" i="33" s="1"/>
  <c r="CO447" i="33"/>
  <c r="CK447" i="33" a="1"/>
  <c r="CK447" i="33" s="1"/>
  <c r="CL447" i="33" s="1"/>
  <c r="CF447" i="33"/>
  <c r="CB447" i="33" a="1"/>
  <c r="CB447" i="33" s="1"/>
  <c r="CC447" i="33" s="1"/>
  <c r="BW447" i="33"/>
  <c r="BS447" i="33" a="1"/>
  <c r="BS447" i="33" s="1"/>
  <c r="BT447" i="33" s="1"/>
  <c r="BN447" i="33"/>
  <c r="BJ447" i="33" a="1"/>
  <c r="BJ447" i="33" s="1"/>
  <c r="BK447" i="33" s="1"/>
  <c r="BE447" i="33"/>
  <c r="BA447" i="33" a="1"/>
  <c r="BA447" i="33" s="1"/>
  <c r="BB447" i="33" s="1"/>
  <c r="AV447" i="33"/>
  <c r="AR447" i="33" a="1"/>
  <c r="AR447" i="33" s="1"/>
  <c r="AS447" i="33" s="1"/>
  <c r="AM447" i="33"/>
  <c r="AI447" i="33" a="1"/>
  <c r="AI447" i="33" s="1"/>
  <c r="AJ447" i="33" s="1"/>
  <c r="AD447" i="33"/>
  <c r="Z447" i="33" a="1"/>
  <c r="Z447" i="33" s="1"/>
  <c r="AA447" i="33" s="1"/>
  <c r="GA446" i="33"/>
  <c r="FW446" i="33"/>
  <c r="FX446" i="33" s="1"/>
  <c r="FW446" i="33" a="1"/>
  <c r="FR446" i="33"/>
  <c r="FN446" i="33" a="1"/>
  <c r="FN446" i="33" s="1"/>
  <c r="FO446" i="33" s="1"/>
  <c r="FI446" i="33"/>
  <c r="FE446" i="33" a="1"/>
  <c r="FE446" i="33" s="1"/>
  <c r="FF446" i="33" s="1"/>
  <c r="EZ446" i="33"/>
  <c r="EV446" i="33" a="1"/>
  <c r="EV446" i="33" s="1"/>
  <c r="EW446" i="33" s="1"/>
  <c r="EQ446" i="33"/>
  <c r="EM446" i="33" a="1"/>
  <c r="EM446" i="33" s="1"/>
  <c r="EN446" i="33" s="1"/>
  <c r="EH446" i="33"/>
  <c r="ED446" i="33" a="1"/>
  <c r="ED446" i="33" s="1"/>
  <c r="EE446" i="33" s="1"/>
  <c r="DY446" i="33"/>
  <c r="DU446" i="33" a="1"/>
  <c r="DU446" i="33" s="1"/>
  <c r="DV446" i="33" s="1"/>
  <c r="DP446" i="33"/>
  <c r="DL446" i="33" a="1"/>
  <c r="DL446" i="33" s="1"/>
  <c r="DM446" i="33" s="1"/>
  <c r="DG446" i="33"/>
  <c r="DC446" i="33" a="1"/>
  <c r="DC446" i="33" s="1"/>
  <c r="DD446" i="33" s="1"/>
  <c r="CX446" i="33"/>
  <c r="CT446" i="33" a="1"/>
  <c r="CT446" i="33" s="1"/>
  <c r="CU446" i="33" s="1"/>
  <c r="CO446" i="33"/>
  <c r="CK446" i="33" a="1"/>
  <c r="CK446" i="33" s="1"/>
  <c r="CL446" i="33" s="1"/>
  <c r="CF446" i="33"/>
  <c r="CB446" i="33" a="1"/>
  <c r="CB446" i="33" s="1"/>
  <c r="CC446" i="33" s="1"/>
  <c r="BW446" i="33"/>
  <c r="BS446" i="33" a="1"/>
  <c r="BS446" i="33" s="1"/>
  <c r="BT446" i="33" s="1"/>
  <c r="BN446" i="33"/>
  <c r="BJ446" i="33" a="1"/>
  <c r="BJ446" i="33" s="1"/>
  <c r="BK446" i="33" s="1"/>
  <c r="BE446" i="33"/>
  <c r="BA446" i="33" a="1"/>
  <c r="BA446" i="33" s="1"/>
  <c r="BB446" i="33" s="1"/>
  <c r="AV446" i="33"/>
  <c r="AR446" i="33" a="1"/>
  <c r="AR446" i="33" s="1"/>
  <c r="AS446" i="33" s="1"/>
  <c r="AM446" i="33"/>
  <c r="AI446" i="33" a="1"/>
  <c r="AI446" i="33" s="1"/>
  <c r="AJ446" i="33" s="1"/>
  <c r="AD446" i="33"/>
  <c r="Z446" i="33" a="1"/>
  <c r="Z446" i="33" s="1"/>
  <c r="AA446" i="33" s="1"/>
  <c r="GA445" i="33"/>
  <c r="FW445" i="33" a="1"/>
  <c r="FW445" i="33" s="1"/>
  <c r="FX445" i="33" s="1"/>
  <c r="FR445" i="33"/>
  <c r="FN445" i="33" a="1"/>
  <c r="FN445" i="33" s="1"/>
  <c r="FO445" i="33" s="1"/>
  <c r="FI445" i="33"/>
  <c r="FE445" i="33" a="1"/>
  <c r="FE445" i="33" s="1"/>
  <c r="FF445" i="33" s="1"/>
  <c r="EZ445" i="33"/>
  <c r="EV445" i="33" a="1"/>
  <c r="EV445" i="33" s="1"/>
  <c r="EW445" i="33" s="1"/>
  <c r="EQ445" i="33"/>
  <c r="EM445" i="33" a="1"/>
  <c r="EM445" i="33" s="1"/>
  <c r="EN445" i="33" s="1"/>
  <c r="EH445" i="33"/>
  <c r="ED445" i="33" a="1"/>
  <c r="ED445" i="33" s="1"/>
  <c r="EE445" i="33" s="1"/>
  <c r="DY445" i="33"/>
  <c r="DU445" i="33" a="1"/>
  <c r="DU445" i="33" s="1"/>
  <c r="DV445" i="33" s="1"/>
  <c r="DP445" i="33"/>
  <c r="DL445" i="33" a="1"/>
  <c r="DL445" i="33" s="1"/>
  <c r="DM445" i="33" s="1"/>
  <c r="DG445" i="33"/>
  <c r="DC445" i="33" a="1"/>
  <c r="DC445" i="33" s="1"/>
  <c r="DD445" i="33" s="1"/>
  <c r="CX445" i="33"/>
  <c r="CT445" i="33" a="1"/>
  <c r="CT445" i="33" s="1"/>
  <c r="CU445" i="33" s="1"/>
  <c r="CO445" i="33"/>
  <c r="CK445" i="33" a="1"/>
  <c r="CK445" i="33" s="1"/>
  <c r="CL445" i="33" s="1"/>
  <c r="CF445" i="33"/>
  <c r="CB445" i="33" a="1"/>
  <c r="CB445" i="33" s="1"/>
  <c r="CC445" i="33" s="1"/>
  <c r="BW445" i="33"/>
  <c r="BS445" i="33" a="1"/>
  <c r="BS445" i="33" s="1"/>
  <c r="BT445" i="33" s="1"/>
  <c r="BN445" i="33"/>
  <c r="BJ445" i="33" a="1"/>
  <c r="BJ445" i="33" s="1"/>
  <c r="BK445" i="33" s="1"/>
  <c r="BE445" i="33"/>
  <c r="BA445" i="33" a="1"/>
  <c r="BA445" i="33" s="1"/>
  <c r="BB445" i="33" s="1"/>
  <c r="AV445" i="33"/>
  <c r="AR445" i="33" a="1"/>
  <c r="AR445" i="33" s="1"/>
  <c r="AS445" i="33" s="1"/>
  <c r="AM445" i="33"/>
  <c r="AI445" i="33" a="1"/>
  <c r="AI445" i="33" s="1"/>
  <c r="AJ445" i="33" s="1"/>
  <c r="AD445" i="33"/>
  <c r="Z445" i="33" a="1"/>
  <c r="Z445" i="33" s="1"/>
  <c r="AA445" i="33" s="1"/>
  <c r="GA444" i="33"/>
  <c r="FW444" i="33" a="1"/>
  <c r="FW444" i="33" s="1"/>
  <c r="FX444" i="33" s="1"/>
  <c r="FR444" i="33"/>
  <c r="FN444" i="33" a="1"/>
  <c r="FN444" i="33" s="1"/>
  <c r="FO444" i="33" s="1"/>
  <c r="FI444" i="33"/>
  <c r="FE444" i="33" a="1"/>
  <c r="FE444" i="33" s="1"/>
  <c r="FF444" i="33" s="1"/>
  <c r="EZ444" i="33"/>
  <c r="EV444" i="33" a="1"/>
  <c r="EV444" i="33" s="1"/>
  <c r="EW444" i="33" s="1"/>
  <c r="EQ444" i="33"/>
  <c r="EM444" i="33" a="1"/>
  <c r="EM444" i="33" s="1"/>
  <c r="EN444" i="33" s="1"/>
  <c r="EH444" i="33"/>
  <c r="ED444" i="33" a="1"/>
  <c r="ED444" i="33" s="1"/>
  <c r="EE444" i="33" s="1"/>
  <c r="DY444" i="33"/>
  <c r="DU444" i="33" a="1"/>
  <c r="DU444" i="33" s="1"/>
  <c r="DV444" i="33" s="1"/>
  <c r="DP444" i="33"/>
  <c r="DL444" i="33" a="1"/>
  <c r="DL444" i="33" s="1"/>
  <c r="DM444" i="33" s="1"/>
  <c r="DG444" i="33"/>
  <c r="DC444" i="33" a="1"/>
  <c r="DC444" i="33" s="1"/>
  <c r="DD444" i="33" s="1"/>
  <c r="CX444" i="33"/>
  <c r="CT444" i="33" a="1"/>
  <c r="CT444" i="33" s="1"/>
  <c r="CU444" i="33" s="1"/>
  <c r="CO444" i="33"/>
  <c r="CK444" i="33" a="1"/>
  <c r="CK444" i="33" s="1"/>
  <c r="CL444" i="33" s="1"/>
  <c r="CF444" i="33"/>
  <c r="CB444" i="33" a="1"/>
  <c r="CB444" i="33" s="1"/>
  <c r="CC444" i="33" s="1"/>
  <c r="BW444" i="33"/>
  <c r="BS444" i="33" a="1"/>
  <c r="BS444" i="33" s="1"/>
  <c r="BT444" i="33" s="1"/>
  <c r="BN444" i="33"/>
  <c r="BJ444" i="33" a="1"/>
  <c r="BJ444" i="33" s="1"/>
  <c r="BK444" i="33" s="1"/>
  <c r="BE444" i="33"/>
  <c r="BA444" i="33" a="1"/>
  <c r="BA444" i="33" s="1"/>
  <c r="BB444" i="33" s="1"/>
  <c r="AV444" i="33"/>
  <c r="AR444" i="33" a="1"/>
  <c r="AR444" i="33" s="1"/>
  <c r="AS444" i="33" s="1"/>
  <c r="AM444" i="33"/>
  <c r="AI444" i="33" a="1"/>
  <c r="AI444" i="33" s="1"/>
  <c r="AJ444" i="33" s="1"/>
  <c r="AD444" i="33"/>
  <c r="Z444" i="33" a="1"/>
  <c r="Z444" i="33" s="1"/>
  <c r="AA444" i="33" s="1"/>
  <c r="GA443" i="33"/>
  <c r="FW443" i="33" a="1"/>
  <c r="FW443" i="33" s="1"/>
  <c r="FX443" i="33" s="1"/>
  <c r="FR443" i="33"/>
  <c r="FN443" i="33" a="1"/>
  <c r="FN443" i="33" s="1"/>
  <c r="FO443" i="33" s="1"/>
  <c r="FI443" i="33"/>
  <c r="FE443" i="33" a="1"/>
  <c r="FE443" i="33" s="1"/>
  <c r="FF443" i="33" s="1"/>
  <c r="EZ443" i="33"/>
  <c r="EV443" i="33" a="1"/>
  <c r="EV443" i="33" s="1"/>
  <c r="EW443" i="33" s="1"/>
  <c r="EQ443" i="33"/>
  <c r="EM443" i="33" a="1"/>
  <c r="EM443" i="33" s="1"/>
  <c r="EN443" i="33" s="1"/>
  <c r="EH443" i="33"/>
  <c r="ED443" i="33" a="1"/>
  <c r="ED443" i="33" s="1"/>
  <c r="EE443" i="33" s="1"/>
  <c r="DY443" i="33"/>
  <c r="DU443" i="33" a="1"/>
  <c r="DU443" i="33" s="1"/>
  <c r="DV443" i="33" s="1"/>
  <c r="DP443" i="33"/>
  <c r="DL443" i="33" a="1"/>
  <c r="DL443" i="33" s="1"/>
  <c r="DM443" i="33" s="1"/>
  <c r="DG443" i="33"/>
  <c r="DC443" i="33" a="1"/>
  <c r="DC443" i="33" s="1"/>
  <c r="DD443" i="33" s="1"/>
  <c r="CX443" i="33"/>
  <c r="CT443" i="33" a="1"/>
  <c r="CT443" i="33" s="1"/>
  <c r="CU443" i="33" s="1"/>
  <c r="CO443" i="33"/>
  <c r="CK443" i="33" a="1"/>
  <c r="CK443" i="33" s="1"/>
  <c r="CL443" i="33" s="1"/>
  <c r="CF443" i="33"/>
  <c r="CB443" i="33" a="1"/>
  <c r="CB443" i="33" s="1"/>
  <c r="CC443" i="33" s="1"/>
  <c r="BW443" i="33"/>
  <c r="BS443" i="33" a="1"/>
  <c r="BS443" i="33" s="1"/>
  <c r="BT443" i="33" s="1"/>
  <c r="BN443" i="33"/>
  <c r="BJ443" i="33" a="1"/>
  <c r="BJ443" i="33" s="1"/>
  <c r="BK443" i="33" s="1"/>
  <c r="BE443" i="33"/>
  <c r="BA443" i="33" a="1"/>
  <c r="BA443" i="33" s="1"/>
  <c r="BB443" i="33" s="1"/>
  <c r="AV443" i="33"/>
  <c r="AR443" i="33" a="1"/>
  <c r="AR443" i="33" s="1"/>
  <c r="AS443" i="33" s="1"/>
  <c r="AM443" i="33"/>
  <c r="AI443" i="33" a="1"/>
  <c r="AI443" i="33" s="1"/>
  <c r="AJ443" i="33" s="1"/>
  <c r="AD443" i="33"/>
  <c r="Z443" i="33" a="1"/>
  <c r="Z443" i="33" s="1"/>
  <c r="AA443" i="33" s="1"/>
  <c r="GA442" i="33"/>
  <c r="FW442" i="33" a="1"/>
  <c r="FW442" i="33" s="1"/>
  <c r="FX442" i="33" s="1"/>
  <c r="FR442" i="33"/>
  <c r="FN442" i="33" a="1"/>
  <c r="FN442" i="33" s="1"/>
  <c r="FO442" i="33" s="1"/>
  <c r="FI442" i="33"/>
  <c r="FE442" i="33" a="1"/>
  <c r="FE442" i="33" s="1"/>
  <c r="FF442" i="33" s="1"/>
  <c r="EZ442" i="33"/>
  <c r="EV442" i="33" a="1"/>
  <c r="EV442" i="33" s="1"/>
  <c r="EW442" i="33" s="1"/>
  <c r="EQ442" i="33"/>
  <c r="EM442" i="33" a="1"/>
  <c r="EM442" i="33" s="1"/>
  <c r="EN442" i="33" s="1"/>
  <c r="EH442" i="33"/>
  <c r="ED442" i="33" a="1"/>
  <c r="ED442" i="33" s="1"/>
  <c r="EE442" i="33" s="1"/>
  <c r="DY442" i="33"/>
  <c r="DU442" i="33" a="1"/>
  <c r="DU442" i="33" s="1"/>
  <c r="DV442" i="33" s="1"/>
  <c r="DP442" i="33"/>
  <c r="DL442" i="33" a="1"/>
  <c r="DL442" i="33" s="1"/>
  <c r="DM442" i="33" s="1"/>
  <c r="DG442" i="33"/>
  <c r="DC442" i="33" a="1"/>
  <c r="DC442" i="33" s="1"/>
  <c r="DD442" i="33" s="1"/>
  <c r="CX442" i="33"/>
  <c r="CT442" i="33" a="1"/>
  <c r="CT442" i="33" s="1"/>
  <c r="CU442" i="33" s="1"/>
  <c r="CO442" i="33"/>
  <c r="CK442" i="33" a="1"/>
  <c r="CK442" i="33" s="1"/>
  <c r="CL442" i="33" s="1"/>
  <c r="CF442" i="33"/>
  <c r="CB442" i="33" a="1"/>
  <c r="CB442" i="33" s="1"/>
  <c r="CC442" i="33" s="1"/>
  <c r="BW442" i="33"/>
  <c r="BS442" i="33" a="1"/>
  <c r="BS442" i="33" s="1"/>
  <c r="BT442" i="33" s="1"/>
  <c r="BN442" i="33"/>
  <c r="BJ442" i="33" a="1"/>
  <c r="BJ442" i="33" s="1"/>
  <c r="BK442" i="33" s="1"/>
  <c r="BE442" i="33"/>
  <c r="BA442" i="33" a="1"/>
  <c r="BA442" i="33" s="1"/>
  <c r="BB442" i="33" s="1"/>
  <c r="AV442" i="33"/>
  <c r="AR442" i="33" a="1"/>
  <c r="AR442" i="33" s="1"/>
  <c r="AS442" i="33" s="1"/>
  <c r="AM442" i="33"/>
  <c r="AI442" i="33" a="1"/>
  <c r="AI442" i="33" s="1"/>
  <c r="AJ442" i="33" s="1"/>
  <c r="AD442" i="33"/>
  <c r="Z442" i="33" a="1"/>
  <c r="Z442" i="33" s="1"/>
  <c r="AA442" i="33" s="1"/>
  <c r="GA441" i="33"/>
  <c r="FW441" i="33" a="1"/>
  <c r="FW441" i="33" s="1"/>
  <c r="FX441" i="33" s="1"/>
  <c r="FR441" i="33"/>
  <c r="FN441" i="33" a="1"/>
  <c r="FN441" i="33" s="1"/>
  <c r="FO441" i="33" s="1"/>
  <c r="FI441" i="33"/>
  <c r="FE441" i="33" a="1"/>
  <c r="FE441" i="33" s="1"/>
  <c r="FF441" i="33" s="1"/>
  <c r="EZ441" i="33"/>
  <c r="EV441" i="33" a="1"/>
  <c r="EV441" i="33" s="1"/>
  <c r="EW441" i="33" s="1"/>
  <c r="EQ441" i="33"/>
  <c r="EM441" i="33" a="1"/>
  <c r="EM441" i="33" s="1"/>
  <c r="EN441" i="33" s="1"/>
  <c r="EH441" i="33"/>
  <c r="ED441" i="33" a="1"/>
  <c r="ED441" i="33" s="1"/>
  <c r="EE441" i="33" s="1"/>
  <c r="DY441" i="33"/>
  <c r="DU441" i="33" a="1"/>
  <c r="DU441" i="33" s="1"/>
  <c r="DV441" i="33" s="1"/>
  <c r="DP441" i="33"/>
  <c r="DL441" i="33" a="1"/>
  <c r="DL441" i="33" s="1"/>
  <c r="DM441" i="33" s="1"/>
  <c r="DG441" i="33"/>
  <c r="DC441" i="33" a="1"/>
  <c r="DC441" i="33" s="1"/>
  <c r="DD441" i="33" s="1"/>
  <c r="CX441" i="33"/>
  <c r="CT441" i="33" a="1"/>
  <c r="CT441" i="33" s="1"/>
  <c r="CU441" i="33" s="1"/>
  <c r="CO441" i="33"/>
  <c r="CK441" i="33" a="1"/>
  <c r="CK441" i="33" s="1"/>
  <c r="CL441" i="33" s="1"/>
  <c r="CF441" i="33"/>
  <c r="CB441" i="33" a="1"/>
  <c r="CB441" i="33" s="1"/>
  <c r="CC441" i="33" s="1"/>
  <c r="BW441" i="33"/>
  <c r="BS441" i="33" a="1"/>
  <c r="BS441" i="33" s="1"/>
  <c r="BT441" i="33" s="1"/>
  <c r="BN441" i="33"/>
  <c r="BJ441" i="33" a="1"/>
  <c r="BJ441" i="33" s="1"/>
  <c r="BK441" i="33" s="1"/>
  <c r="BE441" i="33"/>
  <c r="BA441" i="33" a="1"/>
  <c r="BA441" i="33" s="1"/>
  <c r="BB441" i="33" s="1"/>
  <c r="AV441" i="33"/>
  <c r="AR441" i="33" a="1"/>
  <c r="AR441" i="33" s="1"/>
  <c r="AS441" i="33" s="1"/>
  <c r="AM441" i="33"/>
  <c r="AI441" i="33" a="1"/>
  <c r="AI441" i="33" s="1"/>
  <c r="AJ441" i="33" s="1"/>
  <c r="AD441" i="33"/>
  <c r="Z441" i="33" a="1"/>
  <c r="Z441" i="33" s="1"/>
  <c r="AA441" i="33" s="1"/>
  <c r="GA440" i="33"/>
  <c r="FW440" i="33" a="1"/>
  <c r="FW440" i="33" s="1"/>
  <c r="FX440" i="33" s="1"/>
  <c r="FR440" i="33"/>
  <c r="FN440" i="33" a="1"/>
  <c r="FN440" i="33" s="1"/>
  <c r="FO440" i="33" s="1"/>
  <c r="FI440" i="33"/>
  <c r="FE440" i="33" a="1"/>
  <c r="FE440" i="33" s="1"/>
  <c r="FF440" i="33" s="1"/>
  <c r="EZ440" i="33"/>
  <c r="EV440" i="33" a="1"/>
  <c r="EV440" i="33" s="1"/>
  <c r="EW440" i="33" s="1"/>
  <c r="EQ440" i="33"/>
  <c r="EM440" i="33" a="1"/>
  <c r="EM440" i="33" s="1"/>
  <c r="EN440" i="33" s="1"/>
  <c r="EH440" i="33"/>
  <c r="ED440" i="33" a="1"/>
  <c r="ED440" i="33" s="1"/>
  <c r="EE440" i="33" s="1"/>
  <c r="DY440" i="33"/>
  <c r="DU440" i="33" a="1"/>
  <c r="DU440" i="33" s="1"/>
  <c r="DV440" i="33" s="1"/>
  <c r="DP440" i="33"/>
  <c r="DL440" i="33" a="1"/>
  <c r="DL440" i="33" s="1"/>
  <c r="DM440" i="33" s="1"/>
  <c r="DG440" i="33"/>
  <c r="DC440" i="33" a="1"/>
  <c r="DC440" i="33" s="1"/>
  <c r="DD440" i="33" s="1"/>
  <c r="CX440" i="33"/>
  <c r="CT440" i="33" a="1"/>
  <c r="CT440" i="33" s="1"/>
  <c r="CU440" i="33" s="1"/>
  <c r="CO440" i="33"/>
  <c r="CK440" i="33" a="1"/>
  <c r="CK440" i="33" s="1"/>
  <c r="CL440" i="33" s="1"/>
  <c r="CF440" i="33"/>
  <c r="CB440" i="33" a="1"/>
  <c r="CB440" i="33" s="1"/>
  <c r="CC440" i="33" s="1"/>
  <c r="BW440" i="33"/>
  <c r="BS440" i="33" a="1"/>
  <c r="BS440" i="33" s="1"/>
  <c r="BT440" i="33" s="1"/>
  <c r="BN440" i="33"/>
  <c r="BJ440" i="33" a="1"/>
  <c r="BJ440" i="33" s="1"/>
  <c r="BK440" i="33" s="1"/>
  <c r="BE440" i="33"/>
  <c r="BA440" i="33" a="1"/>
  <c r="BA440" i="33" s="1"/>
  <c r="BB440" i="33" s="1"/>
  <c r="AV440" i="33"/>
  <c r="AR440" i="33" a="1"/>
  <c r="AR440" i="33" s="1"/>
  <c r="AS440" i="33" s="1"/>
  <c r="AM440" i="33"/>
  <c r="AI440" i="33" a="1"/>
  <c r="AI440" i="33" s="1"/>
  <c r="AJ440" i="33" s="1"/>
  <c r="AD440" i="33"/>
  <c r="Z440" i="33" a="1"/>
  <c r="Z440" i="33" s="1"/>
  <c r="AA440" i="33" s="1"/>
  <c r="GA439" i="33"/>
  <c r="FW439" i="33" a="1"/>
  <c r="FW439" i="33" s="1"/>
  <c r="FX439" i="33" s="1"/>
  <c r="FR439" i="33"/>
  <c r="FN439" i="33" a="1"/>
  <c r="FN439" i="33" s="1"/>
  <c r="FO439" i="33" s="1"/>
  <c r="FI439" i="33"/>
  <c r="FE439" i="33" a="1"/>
  <c r="FE439" i="33" s="1"/>
  <c r="FF439" i="33" s="1"/>
  <c r="EZ439" i="33"/>
  <c r="EV439" i="33" a="1"/>
  <c r="EV439" i="33" s="1"/>
  <c r="EW439" i="33" s="1"/>
  <c r="EQ439" i="33"/>
  <c r="EM439" i="33" a="1"/>
  <c r="EM439" i="33" s="1"/>
  <c r="EN439" i="33" s="1"/>
  <c r="EH439" i="33"/>
  <c r="ED439" i="33" a="1"/>
  <c r="ED439" i="33" s="1"/>
  <c r="EE439" i="33" s="1"/>
  <c r="DY439" i="33"/>
  <c r="DU439" i="33" a="1"/>
  <c r="DU439" i="33" s="1"/>
  <c r="DV439" i="33" s="1"/>
  <c r="DP439" i="33"/>
  <c r="DL439" i="33" a="1"/>
  <c r="DL439" i="33" s="1"/>
  <c r="DM439" i="33" s="1"/>
  <c r="DG439" i="33"/>
  <c r="DC439" i="33" a="1"/>
  <c r="DC439" i="33" s="1"/>
  <c r="DD439" i="33" s="1"/>
  <c r="CX439" i="33"/>
  <c r="CT439" i="33" a="1"/>
  <c r="CT439" i="33" s="1"/>
  <c r="CU439" i="33" s="1"/>
  <c r="CO439" i="33"/>
  <c r="CK439" i="33" a="1"/>
  <c r="CK439" i="33" s="1"/>
  <c r="CL439" i="33" s="1"/>
  <c r="CF439" i="33"/>
  <c r="CB439" i="33" a="1"/>
  <c r="CB439" i="33" s="1"/>
  <c r="CC439" i="33" s="1"/>
  <c r="BW439" i="33"/>
  <c r="BS439" i="33" a="1"/>
  <c r="BS439" i="33" s="1"/>
  <c r="BT439" i="33" s="1"/>
  <c r="BN439" i="33"/>
  <c r="BJ439" i="33" a="1"/>
  <c r="BJ439" i="33" s="1"/>
  <c r="BK439" i="33" s="1"/>
  <c r="BE439" i="33"/>
  <c r="BA439" i="33" a="1"/>
  <c r="BA439" i="33" s="1"/>
  <c r="BB439" i="33" s="1"/>
  <c r="AV439" i="33"/>
  <c r="AR439" i="33" a="1"/>
  <c r="AR439" i="33" s="1"/>
  <c r="AS439" i="33" s="1"/>
  <c r="AM439" i="33"/>
  <c r="AI439" i="33" a="1"/>
  <c r="AI439" i="33" s="1"/>
  <c r="AJ439" i="33" s="1"/>
  <c r="AD439" i="33"/>
  <c r="Z439" i="33" a="1"/>
  <c r="Z439" i="33" s="1"/>
  <c r="AA439" i="33" s="1"/>
  <c r="GA438" i="33"/>
  <c r="FW438" i="33" a="1"/>
  <c r="FW438" i="33" s="1"/>
  <c r="FX438" i="33" s="1"/>
  <c r="FR438" i="33"/>
  <c r="FN438" i="33" a="1"/>
  <c r="FN438" i="33" s="1"/>
  <c r="FO438" i="33" s="1"/>
  <c r="FI438" i="33"/>
  <c r="FE438" i="33" a="1"/>
  <c r="FE438" i="33" s="1"/>
  <c r="FF438" i="33" s="1"/>
  <c r="EZ438" i="33"/>
  <c r="EV438" i="33" a="1"/>
  <c r="EV438" i="33" s="1"/>
  <c r="EW438" i="33" s="1"/>
  <c r="EQ438" i="33"/>
  <c r="EM438" i="33" a="1"/>
  <c r="EM438" i="33" s="1"/>
  <c r="EN438" i="33" s="1"/>
  <c r="EH438" i="33"/>
  <c r="ED438" i="33" a="1"/>
  <c r="ED438" i="33" s="1"/>
  <c r="EE438" i="33" s="1"/>
  <c r="DY438" i="33"/>
  <c r="DU438" i="33" a="1"/>
  <c r="DU438" i="33" s="1"/>
  <c r="DV438" i="33" s="1"/>
  <c r="DP438" i="33"/>
  <c r="DL438" i="33" a="1"/>
  <c r="DL438" i="33" s="1"/>
  <c r="DM438" i="33" s="1"/>
  <c r="DG438" i="33"/>
  <c r="DC438" i="33" a="1"/>
  <c r="DC438" i="33" s="1"/>
  <c r="DD438" i="33" s="1"/>
  <c r="CX438" i="33"/>
  <c r="CT438" i="33" a="1"/>
  <c r="CT438" i="33" s="1"/>
  <c r="CU438" i="33" s="1"/>
  <c r="CO438" i="33"/>
  <c r="CK438" i="33" a="1"/>
  <c r="CK438" i="33" s="1"/>
  <c r="CL438" i="33" s="1"/>
  <c r="CF438" i="33"/>
  <c r="CB438" i="33" a="1"/>
  <c r="CB438" i="33" s="1"/>
  <c r="CC438" i="33" s="1"/>
  <c r="BW438" i="33"/>
  <c r="BS438" i="33" a="1"/>
  <c r="BS438" i="33" s="1"/>
  <c r="BT438" i="33" s="1"/>
  <c r="BN438" i="33"/>
  <c r="BJ438" i="33" a="1"/>
  <c r="BJ438" i="33" s="1"/>
  <c r="BK438" i="33" s="1"/>
  <c r="BE438" i="33"/>
  <c r="BA438" i="33" a="1"/>
  <c r="BA438" i="33" s="1"/>
  <c r="BB438" i="33" s="1"/>
  <c r="AV438" i="33"/>
  <c r="AR438" i="33" a="1"/>
  <c r="AR438" i="33" s="1"/>
  <c r="AS438" i="33" s="1"/>
  <c r="AM438" i="33"/>
  <c r="AI438" i="33" a="1"/>
  <c r="AI438" i="33" s="1"/>
  <c r="AJ438" i="33" s="1"/>
  <c r="AD438" i="33"/>
  <c r="Z438" i="33" a="1"/>
  <c r="Z438" i="33" s="1"/>
  <c r="AA438" i="33" s="1"/>
  <c r="GA437" i="33"/>
  <c r="FW437" i="33" a="1"/>
  <c r="FW437" i="33" s="1"/>
  <c r="FX437" i="33" s="1"/>
  <c r="FR437" i="33"/>
  <c r="FN437" i="33" a="1"/>
  <c r="FN437" i="33" s="1"/>
  <c r="FO437" i="33" s="1"/>
  <c r="FI437" i="33"/>
  <c r="FE437" i="33" a="1"/>
  <c r="FE437" i="33" s="1"/>
  <c r="FF437" i="33" s="1"/>
  <c r="EZ437" i="33"/>
  <c r="EV437" i="33" a="1"/>
  <c r="EV437" i="33" s="1"/>
  <c r="EW437" i="33" s="1"/>
  <c r="EQ437" i="33"/>
  <c r="EM437" i="33" a="1"/>
  <c r="EM437" i="33" s="1"/>
  <c r="EN437" i="33" s="1"/>
  <c r="EH437" i="33"/>
  <c r="ED437" i="33" a="1"/>
  <c r="ED437" i="33" s="1"/>
  <c r="EE437" i="33" s="1"/>
  <c r="DY437" i="33"/>
  <c r="DU437" i="33" a="1"/>
  <c r="DU437" i="33" s="1"/>
  <c r="DV437" i="33" s="1"/>
  <c r="DP437" i="33"/>
  <c r="DL437" i="33" a="1"/>
  <c r="DL437" i="33" s="1"/>
  <c r="DM437" i="33" s="1"/>
  <c r="DG437" i="33"/>
  <c r="DC437" i="33" a="1"/>
  <c r="DC437" i="33" s="1"/>
  <c r="DD437" i="33" s="1"/>
  <c r="CX437" i="33"/>
  <c r="CT437" i="33" a="1"/>
  <c r="CT437" i="33" s="1"/>
  <c r="CU437" i="33" s="1"/>
  <c r="CO437" i="33"/>
  <c r="CK437" i="33" a="1"/>
  <c r="CK437" i="33" s="1"/>
  <c r="CL437" i="33" s="1"/>
  <c r="CF437" i="33"/>
  <c r="CB437" i="33" a="1"/>
  <c r="CB437" i="33" s="1"/>
  <c r="CC437" i="33" s="1"/>
  <c r="BW437" i="33"/>
  <c r="BS437" i="33" a="1"/>
  <c r="BS437" i="33" s="1"/>
  <c r="BT437" i="33" s="1"/>
  <c r="BN437" i="33"/>
  <c r="BJ437" i="33" a="1"/>
  <c r="BJ437" i="33" s="1"/>
  <c r="BK437" i="33" s="1"/>
  <c r="BE437" i="33"/>
  <c r="BA437" i="33" a="1"/>
  <c r="BA437" i="33" s="1"/>
  <c r="BB437" i="33" s="1"/>
  <c r="AV437" i="33"/>
  <c r="AR437" i="33" a="1"/>
  <c r="AR437" i="33" s="1"/>
  <c r="AS437" i="33" s="1"/>
  <c r="AM437" i="33"/>
  <c r="AI437" i="33" a="1"/>
  <c r="AI437" i="33" s="1"/>
  <c r="AJ437" i="33" s="1"/>
  <c r="AD437" i="33"/>
  <c r="Z437" i="33" a="1"/>
  <c r="Z437" i="33" s="1"/>
  <c r="AA437" i="33" s="1"/>
  <c r="GA436" i="33"/>
  <c r="FW436" i="33" a="1"/>
  <c r="FW436" i="33" s="1"/>
  <c r="FX436" i="33" s="1"/>
  <c r="FR436" i="33"/>
  <c r="FN436" i="33" a="1"/>
  <c r="FN436" i="33" s="1"/>
  <c r="FO436" i="33" s="1"/>
  <c r="FI436" i="33"/>
  <c r="FE436" i="33" a="1"/>
  <c r="FE436" i="33" s="1"/>
  <c r="FF436" i="33" s="1"/>
  <c r="EZ436" i="33"/>
  <c r="EV436" i="33" a="1"/>
  <c r="EV436" i="33" s="1"/>
  <c r="EW436" i="33" s="1"/>
  <c r="EQ436" i="33"/>
  <c r="EM436" i="33" a="1"/>
  <c r="EM436" i="33" s="1"/>
  <c r="EN436" i="33" s="1"/>
  <c r="EH436" i="33"/>
  <c r="ED436" i="33" a="1"/>
  <c r="ED436" i="33" s="1"/>
  <c r="EE436" i="33" s="1"/>
  <c r="DY436" i="33"/>
  <c r="DU436" i="33" a="1"/>
  <c r="DU436" i="33" s="1"/>
  <c r="DV436" i="33" s="1"/>
  <c r="DP436" i="33"/>
  <c r="DL436" i="33" a="1"/>
  <c r="DL436" i="33" s="1"/>
  <c r="DM436" i="33" s="1"/>
  <c r="DG436" i="33"/>
  <c r="DC436" i="33" a="1"/>
  <c r="DC436" i="33" s="1"/>
  <c r="DD436" i="33" s="1"/>
  <c r="CX436" i="33"/>
  <c r="CT436" i="33" a="1"/>
  <c r="CT436" i="33" s="1"/>
  <c r="CU436" i="33" s="1"/>
  <c r="CO436" i="33"/>
  <c r="CK436" i="33" a="1"/>
  <c r="CK436" i="33" s="1"/>
  <c r="CL436" i="33" s="1"/>
  <c r="CF436" i="33"/>
  <c r="CB436" i="33" a="1"/>
  <c r="CB436" i="33" s="1"/>
  <c r="CC436" i="33" s="1"/>
  <c r="BW436" i="33"/>
  <c r="BS436" i="33" a="1"/>
  <c r="BS436" i="33" s="1"/>
  <c r="BT436" i="33" s="1"/>
  <c r="BN436" i="33"/>
  <c r="BJ436" i="33" a="1"/>
  <c r="BJ436" i="33" s="1"/>
  <c r="BK436" i="33" s="1"/>
  <c r="BE436" i="33"/>
  <c r="BA436" i="33" a="1"/>
  <c r="BA436" i="33" s="1"/>
  <c r="BB436" i="33" s="1"/>
  <c r="AV436" i="33"/>
  <c r="AR436" i="33" a="1"/>
  <c r="AR436" i="33" s="1"/>
  <c r="AS436" i="33" s="1"/>
  <c r="AM436" i="33"/>
  <c r="AI436" i="33" a="1"/>
  <c r="AI436" i="33" s="1"/>
  <c r="AJ436" i="33" s="1"/>
  <c r="AD436" i="33"/>
  <c r="Z436" i="33" a="1"/>
  <c r="Z436" i="33" s="1"/>
  <c r="AA436" i="33" s="1"/>
  <c r="GA435" i="33"/>
  <c r="FW435" i="33" a="1"/>
  <c r="FW435" i="33" s="1"/>
  <c r="FX435" i="33" s="1"/>
  <c r="FR435" i="33"/>
  <c r="FN435" i="33" a="1"/>
  <c r="FN435" i="33" s="1"/>
  <c r="FO435" i="33" s="1"/>
  <c r="FI435" i="33"/>
  <c r="FE435" i="33" a="1"/>
  <c r="FE435" i="33" s="1"/>
  <c r="FF435" i="33" s="1"/>
  <c r="EZ435" i="33"/>
  <c r="EV435" i="33" a="1"/>
  <c r="EV435" i="33" s="1"/>
  <c r="EW435" i="33" s="1"/>
  <c r="EQ435" i="33"/>
  <c r="EM435" i="33" a="1"/>
  <c r="EM435" i="33" s="1"/>
  <c r="EN435" i="33" s="1"/>
  <c r="EH435" i="33"/>
  <c r="ED435" i="33" a="1"/>
  <c r="ED435" i="33" s="1"/>
  <c r="EE435" i="33" s="1"/>
  <c r="DY435" i="33"/>
  <c r="DU435" i="33" a="1"/>
  <c r="DU435" i="33" s="1"/>
  <c r="DV435" i="33" s="1"/>
  <c r="DP435" i="33"/>
  <c r="DL435" i="33" a="1"/>
  <c r="DL435" i="33" s="1"/>
  <c r="DM435" i="33" s="1"/>
  <c r="DG435" i="33"/>
  <c r="DC435" i="33" a="1"/>
  <c r="DC435" i="33" s="1"/>
  <c r="DD435" i="33" s="1"/>
  <c r="CX435" i="33"/>
  <c r="CT435" i="33" a="1"/>
  <c r="CT435" i="33" s="1"/>
  <c r="CU435" i="33" s="1"/>
  <c r="CO435" i="33"/>
  <c r="CK435" i="33" a="1"/>
  <c r="CK435" i="33" s="1"/>
  <c r="CL435" i="33" s="1"/>
  <c r="CF435" i="33"/>
  <c r="CB435" i="33" a="1"/>
  <c r="CB435" i="33" s="1"/>
  <c r="CC435" i="33" s="1"/>
  <c r="BW435" i="33"/>
  <c r="BS435" i="33" a="1"/>
  <c r="BS435" i="33" s="1"/>
  <c r="BT435" i="33" s="1"/>
  <c r="BN435" i="33"/>
  <c r="BJ435" i="33" a="1"/>
  <c r="BJ435" i="33" s="1"/>
  <c r="BK435" i="33" s="1"/>
  <c r="BE435" i="33"/>
  <c r="BA435" i="33" a="1"/>
  <c r="BA435" i="33" s="1"/>
  <c r="BB435" i="33" s="1"/>
  <c r="AV435" i="33"/>
  <c r="AR435" i="33" a="1"/>
  <c r="AR435" i="33" s="1"/>
  <c r="AS435" i="33" s="1"/>
  <c r="AM435" i="33"/>
  <c r="AI435" i="33" a="1"/>
  <c r="AI435" i="33" s="1"/>
  <c r="AJ435" i="33" s="1"/>
  <c r="AD435" i="33"/>
  <c r="Z435" i="33" a="1"/>
  <c r="Z435" i="33" s="1"/>
  <c r="AA435" i="33" s="1"/>
  <c r="GA434" i="33"/>
  <c r="FW434" i="33" a="1"/>
  <c r="FW434" i="33" s="1"/>
  <c r="FX434" i="33" s="1"/>
  <c r="FR434" i="33"/>
  <c r="FN434" i="33" a="1"/>
  <c r="FN434" i="33" s="1"/>
  <c r="FO434" i="33" s="1"/>
  <c r="FI434" i="33"/>
  <c r="FE434" i="33" a="1"/>
  <c r="FE434" i="33" s="1"/>
  <c r="FF434" i="33" s="1"/>
  <c r="EZ434" i="33"/>
  <c r="EV434" i="33" a="1"/>
  <c r="EV434" i="33" s="1"/>
  <c r="EW434" i="33" s="1"/>
  <c r="EQ434" i="33"/>
  <c r="EM434" i="33" a="1"/>
  <c r="EM434" i="33" s="1"/>
  <c r="EN434" i="33" s="1"/>
  <c r="EH434" i="33"/>
  <c r="ED434" i="33" a="1"/>
  <c r="ED434" i="33" s="1"/>
  <c r="EE434" i="33" s="1"/>
  <c r="DY434" i="33"/>
  <c r="DU434" i="33" a="1"/>
  <c r="DU434" i="33" s="1"/>
  <c r="DV434" i="33" s="1"/>
  <c r="DP434" i="33"/>
  <c r="DL434" i="33" a="1"/>
  <c r="DL434" i="33" s="1"/>
  <c r="DM434" i="33" s="1"/>
  <c r="DG434" i="33"/>
  <c r="DC434" i="33" a="1"/>
  <c r="DC434" i="33" s="1"/>
  <c r="DD434" i="33" s="1"/>
  <c r="CX434" i="33"/>
  <c r="CT434" i="33" a="1"/>
  <c r="CT434" i="33" s="1"/>
  <c r="CU434" i="33" s="1"/>
  <c r="CO434" i="33"/>
  <c r="CK434" i="33" a="1"/>
  <c r="CK434" i="33" s="1"/>
  <c r="CL434" i="33" s="1"/>
  <c r="CF434" i="33"/>
  <c r="CB434" i="33" a="1"/>
  <c r="CB434" i="33" s="1"/>
  <c r="CC434" i="33" s="1"/>
  <c r="BW434" i="33"/>
  <c r="BS434" i="33" a="1"/>
  <c r="BS434" i="33" s="1"/>
  <c r="BT434" i="33" s="1"/>
  <c r="BN434" i="33"/>
  <c r="BJ434" i="33" a="1"/>
  <c r="BJ434" i="33" s="1"/>
  <c r="BK434" i="33" s="1"/>
  <c r="BE434" i="33"/>
  <c r="BA434" i="33" a="1"/>
  <c r="BA434" i="33" s="1"/>
  <c r="BB434" i="33" s="1"/>
  <c r="AV434" i="33"/>
  <c r="AR434" i="33" a="1"/>
  <c r="AR434" i="33" s="1"/>
  <c r="AS434" i="33" s="1"/>
  <c r="AM434" i="33"/>
  <c r="AI434" i="33" a="1"/>
  <c r="AI434" i="33" s="1"/>
  <c r="AJ434" i="33" s="1"/>
  <c r="AD434" i="33"/>
  <c r="Z434" i="33" a="1"/>
  <c r="Z434" i="33" s="1"/>
  <c r="AA434" i="33" s="1"/>
  <c r="GA433" i="33"/>
  <c r="FW433" i="33" a="1"/>
  <c r="FW433" i="33" s="1"/>
  <c r="FX433" i="33" s="1"/>
  <c r="FR433" i="33"/>
  <c r="FN433" i="33" a="1"/>
  <c r="FN433" i="33" s="1"/>
  <c r="FO433" i="33" s="1"/>
  <c r="FI433" i="33"/>
  <c r="FE433" i="33" a="1"/>
  <c r="FE433" i="33" s="1"/>
  <c r="FF433" i="33" s="1"/>
  <c r="EZ433" i="33"/>
  <c r="EV433" i="33" a="1"/>
  <c r="EV433" i="33" s="1"/>
  <c r="EW433" i="33" s="1"/>
  <c r="EQ433" i="33"/>
  <c r="EM433" i="33" a="1"/>
  <c r="EM433" i="33" s="1"/>
  <c r="EN433" i="33" s="1"/>
  <c r="EH433" i="33"/>
  <c r="ED433" i="33" a="1"/>
  <c r="ED433" i="33" s="1"/>
  <c r="EE433" i="33" s="1"/>
  <c r="DY433" i="33"/>
  <c r="DU433" i="33" a="1"/>
  <c r="DU433" i="33" s="1"/>
  <c r="DV433" i="33" s="1"/>
  <c r="DP433" i="33"/>
  <c r="DL433" i="33" a="1"/>
  <c r="DL433" i="33" s="1"/>
  <c r="DM433" i="33" s="1"/>
  <c r="DG433" i="33"/>
  <c r="DC433" i="33" a="1"/>
  <c r="DC433" i="33" s="1"/>
  <c r="DD433" i="33" s="1"/>
  <c r="CX433" i="33"/>
  <c r="CT433" i="33" a="1"/>
  <c r="CT433" i="33" s="1"/>
  <c r="CU433" i="33" s="1"/>
  <c r="CO433" i="33"/>
  <c r="CK433" i="33" a="1"/>
  <c r="CK433" i="33" s="1"/>
  <c r="CL433" i="33" s="1"/>
  <c r="CF433" i="33"/>
  <c r="CB433" i="33" a="1"/>
  <c r="CB433" i="33" s="1"/>
  <c r="CC433" i="33" s="1"/>
  <c r="BW433" i="33"/>
  <c r="BS433" i="33" a="1"/>
  <c r="BS433" i="33" s="1"/>
  <c r="BT433" i="33" s="1"/>
  <c r="BN433" i="33"/>
  <c r="BJ433" i="33" a="1"/>
  <c r="BJ433" i="33" s="1"/>
  <c r="BK433" i="33" s="1"/>
  <c r="BE433" i="33"/>
  <c r="BA433" i="33" a="1"/>
  <c r="BA433" i="33" s="1"/>
  <c r="BB433" i="33" s="1"/>
  <c r="AV433" i="33"/>
  <c r="AR433" i="33" a="1"/>
  <c r="AR433" i="33" s="1"/>
  <c r="AS433" i="33" s="1"/>
  <c r="AM433" i="33"/>
  <c r="AI433" i="33" a="1"/>
  <c r="AI433" i="33" s="1"/>
  <c r="AJ433" i="33" s="1"/>
  <c r="AD433" i="33"/>
  <c r="Z433" i="33" a="1"/>
  <c r="Z433" i="33" s="1"/>
  <c r="AA433" i="33" s="1"/>
  <c r="GA432" i="33"/>
  <c r="FW432" i="33" a="1"/>
  <c r="FW432" i="33" s="1"/>
  <c r="FX432" i="33" s="1"/>
  <c r="FR432" i="33"/>
  <c r="FN432" i="33" a="1"/>
  <c r="FN432" i="33" s="1"/>
  <c r="FO432" i="33" s="1"/>
  <c r="FI432" i="33"/>
  <c r="FE432" i="33" a="1"/>
  <c r="FE432" i="33" s="1"/>
  <c r="FF432" i="33" s="1"/>
  <c r="EZ432" i="33"/>
  <c r="EV432" i="33" a="1"/>
  <c r="EV432" i="33" s="1"/>
  <c r="EW432" i="33" s="1"/>
  <c r="EQ432" i="33"/>
  <c r="EM432" i="33" a="1"/>
  <c r="EM432" i="33" s="1"/>
  <c r="EN432" i="33" s="1"/>
  <c r="EH432" i="33"/>
  <c r="ED432" i="33" a="1"/>
  <c r="ED432" i="33" s="1"/>
  <c r="EE432" i="33" s="1"/>
  <c r="DY432" i="33"/>
  <c r="DU432" i="33" a="1"/>
  <c r="DU432" i="33" s="1"/>
  <c r="DV432" i="33" s="1"/>
  <c r="DP432" i="33"/>
  <c r="DL432" i="33" a="1"/>
  <c r="DL432" i="33" s="1"/>
  <c r="DM432" i="33" s="1"/>
  <c r="DG432" i="33"/>
  <c r="DC432" i="33" a="1"/>
  <c r="DC432" i="33" s="1"/>
  <c r="DD432" i="33" s="1"/>
  <c r="CX432" i="33"/>
  <c r="CT432" i="33" a="1"/>
  <c r="CT432" i="33" s="1"/>
  <c r="CU432" i="33" s="1"/>
  <c r="CO432" i="33"/>
  <c r="CK432" i="33" a="1"/>
  <c r="CK432" i="33" s="1"/>
  <c r="CL432" i="33" s="1"/>
  <c r="CF432" i="33"/>
  <c r="CB432" i="33" a="1"/>
  <c r="CB432" i="33" s="1"/>
  <c r="CC432" i="33" s="1"/>
  <c r="BW432" i="33"/>
  <c r="BS432" i="33" a="1"/>
  <c r="BS432" i="33" s="1"/>
  <c r="BT432" i="33" s="1"/>
  <c r="BN432" i="33"/>
  <c r="BJ432" i="33" a="1"/>
  <c r="BJ432" i="33" s="1"/>
  <c r="BK432" i="33" s="1"/>
  <c r="BE432" i="33"/>
  <c r="BA432" i="33" a="1"/>
  <c r="BA432" i="33" s="1"/>
  <c r="BB432" i="33" s="1"/>
  <c r="AV432" i="33"/>
  <c r="AR432" i="33" a="1"/>
  <c r="AR432" i="33" s="1"/>
  <c r="AS432" i="33" s="1"/>
  <c r="AM432" i="33"/>
  <c r="AI432" i="33" a="1"/>
  <c r="AI432" i="33" s="1"/>
  <c r="AJ432" i="33" s="1"/>
  <c r="AD432" i="33"/>
  <c r="Z432" i="33" a="1"/>
  <c r="Z432" i="33" s="1"/>
  <c r="AA432" i="33" s="1"/>
  <c r="GA431" i="33"/>
  <c r="FW431" i="33" a="1"/>
  <c r="FW431" i="33" s="1"/>
  <c r="FX431" i="33" s="1"/>
  <c r="FR431" i="33"/>
  <c r="FN431" i="33" a="1"/>
  <c r="FN431" i="33" s="1"/>
  <c r="FO431" i="33" s="1"/>
  <c r="FI431" i="33"/>
  <c r="FE431" i="33" a="1"/>
  <c r="FE431" i="33" s="1"/>
  <c r="FF431" i="33" s="1"/>
  <c r="EZ431" i="33"/>
  <c r="EV431" i="33" a="1"/>
  <c r="EV431" i="33" s="1"/>
  <c r="EW431" i="33" s="1"/>
  <c r="EQ431" i="33"/>
  <c r="EM431" i="33" a="1"/>
  <c r="EM431" i="33" s="1"/>
  <c r="EN431" i="33" s="1"/>
  <c r="EH431" i="33"/>
  <c r="ED431" i="33" a="1"/>
  <c r="ED431" i="33" s="1"/>
  <c r="EE431" i="33" s="1"/>
  <c r="DY431" i="33"/>
  <c r="DU431" i="33" a="1"/>
  <c r="DU431" i="33" s="1"/>
  <c r="DV431" i="33" s="1"/>
  <c r="DP431" i="33"/>
  <c r="DL431" i="33" a="1"/>
  <c r="DL431" i="33" s="1"/>
  <c r="DM431" i="33" s="1"/>
  <c r="DG431" i="33"/>
  <c r="DC431" i="33" a="1"/>
  <c r="DC431" i="33" s="1"/>
  <c r="DD431" i="33" s="1"/>
  <c r="CX431" i="33"/>
  <c r="CT431" i="33" a="1"/>
  <c r="CT431" i="33" s="1"/>
  <c r="CU431" i="33" s="1"/>
  <c r="CO431" i="33"/>
  <c r="CK431" i="33" a="1"/>
  <c r="CK431" i="33" s="1"/>
  <c r="CL431" i="33" s="1"/>
  <c r="CF431" i="33"/>
  <c r="CB431" i="33" a="1"/>
  <c r="CB431" i="33" s="1"/>
  <c r="CC431" i="33" s="1"/>
  <c r="BW431" i="33"/>
  <c r="BS431" i="33" a="1"/>
  <c r="BS431" i="33" s="1"/>
  <c r="BT431" i="33" s="1"/>
  <c r="BN431" i="33"/>
  <c r="BJ431" i="33" a="1"/>
  <c r="BJ431" i="33" s="1"/>
  <c r="BK431" i="33" s="1"/>
  <c r="BE431" i="33"/>
  <c r="BA431" i="33" a="1"/>
  <c r="BA431" i="33" s="1"/>
  <c r="BB431" i="33" s="1"/>
  <c r="AV431" i="33"/>
  <c r="AR431" i="33" a="1"/>
  <c r="AR431" i="33" s="1"/>
  <c r="AS431" i="33" s="1"/>
  <c r="AM431" i="33"/>
  <c r="AI431" i="33" a="1"/>
  <c r="AI431" i="33" s="1"/>
  <c r="AJ431" i="33" s="1"/>
  <c r="AD431" i="33"/>
  <c r="Z431" i="33" a="1"/>
  <c r="Z431" i="33" s="1"/>
  <c r="AA431" i="33" s="1"/>
  <c r="GA430" i="33"/>
  <c r="FW430" i="33" a="1"/>
  <c r="FW430" i="33" s="1"/>
  <c r="FX430" i="33" s="1"/>
  <c r="FR430" i="33"/>
  <c r="FN430" i="33" a="1"/>
  <c r="FN430" i="33" s="1"/>
  <c r="FO430" i="33" s="1"/>
  <c r="FI430" i="33"/>
  <c r="FE430" i="33" a="1"/>
  <c r="FE430" i="33" s="1"/>
  <c r="FF430" i="33" s="1"/>
  <c r="EZ430" i="33"/>
  <c r="EV430" i="33" a="1"/>
  <c r="EV430" i="33" s="1"/>
  <c r="EW430" i="33" s="1"/>
  <c r="EQ430" i="33"/>
  <c r="EM430" i="33" a="1"/>
  <c r="EM430" i="33" s="1"/>
  <c r="EN430" i="33" s="1"/>
  <c r="EH430" i="33"/>
  <c r="ED430" i="33" a="1"/>
  <c r="ED430" i="33" s="1"/>
  <c r="EE430" i="33" s="1"/>
  <c r="DY430" i="33"/>
  <c r="DU430" i="33" a="1"/>
  <c r="DU430" i="33" s="1"/>
  <c r="DV430" i="33" s="1"/>
  <c r="DP430" i="33"/>
  <c r="DL430" i="33" a="1"/>
  <c r="DL430" i="33" s="1"/>
  <c r="DM430" i="33" s="1"/>
  <c r="DG430" i="33"/>
  <c r="DC430" i="33" a="1"/>
  <c r="DC430" i="33" s="1"/>
  <c r="DD430" i="33" s="1"/>
  <c r="CX430" i="33"/>
  <c r="CT430" i="33" a="1"/>
  <c r="CT430" i="33" s="1"/>
  <c r="CU430" i="33" s="1"/>
  <c r="CO430" i="33"/>
  <c r="CK430" i="33" a="1"/>
  <c r="CK430" i="33" s="1"/>
  <c r="CL430" i="33" s="1"/>
  <c r="CF430" i="33"/>
  <c r="CB430" i="33" a="1"/>
  <c r="CB430" i="33" s="1"/>
  <c r="CC430" i="33" s="1"/>
  <c r="BW430" i="33"/>
  <c r="BS430" i="33" a="1"/>
  <c r="BS430" i="33" s="1"/>
  <c r="BT430" i="33" s="1"/>
  <c r="BN430" i="33"/>
  <c r="BJ430" i="33" a="1"/>
  <c r="BJ430" i="33" s="1"/>
  <c r="BK430" i="33" s="1"/>
  <c r="BE430" i="33"/>
  <c r="BA430" i="33" a="1"/>
  <c r="BA430" i="33" s="1"/>
  <c r="BB430" i="33" s="1"/>
  <c r="AV430" i="33"/>
  <c r="AR430" i="33" a="1"/>
  <c r="AR430" i="33" s="1"/>
  <c r="AS430" i="33" s="1"/>
  <c r="AM430" i="33"/>
  <c r="AI430" i="33" a="1"/>
  <c r="AI430" i="33" s="1"/>
  <c r="AJ430" i="33" s="1"/>
  <c r="AD430" i="33"/>
  <c r="Z430" i="33" a="1"/>
  <c r="Z430" i="33" s="1"/>
  <c r="AA430" i="33" s="1"/>
  <c r="GA429" i="33"/>
  <c r="FW429" i="33" a="1"/>
  <c r="FW429" i="33" s="1"/>
  <c r="FX429" i="33" s="1"/>
  <c r="FR429" i="33"/>
  <c r="FN429" i="33" a="1"/>
  <c r="FN429" i="33" s="1"/>
  <c r="FO429" i="33" s="1"/>
  <c r="FI429" i="33"/>
  <c r="FE429" i="33" a="1"/>
  <c r="FE429" i="33" s="1"/>
  <c r="FF429" i="33" s="1"/>
  <c r="EZ429" i="33"/>
  <c r="EV429" i="33" a="1"/>
  <c r="EV429" i="33" s="1"/>
  <c r="EW429" i="33" s="1"/>
  <c r="EQ429" i="33"/>
  <c r="EM429" i="33" a="1"/>
  <c r="EM429" i="33" s="1"/>
  <c r="EN429" i="33" s="1"/>
  <c r="EH429" i="33"/>
  <c r="ED429" i="33" a="1"/>
  <c r="ED429" i="33" s="1"/>
  <c r="EE429" i="33" s="1"/>
  <c r="DY429" i="33"/>
  <c r="DU429" i="33" a="1"/>
  <c r="DU429" i="33" s="1"/>
  <c r="DV429" i="33" s="1"/>
  <c r="DP429" i="33"/>
  <c r="DL429" i="33" a="1"/>
  <c r="DL429" i="33" s="1"/>
  <c r="DM429" i="33" s="1"/>
  <c r="DG429" i="33"/>
  <c r="DC429" i="33" a="1"/>
  <c r="DC429" i="33" s="1"/>
  <c r="DD429" i="33" s="1"/>
  <c r="CX429" i="33"/>
  <c r="CT429" i="33" a="1"/>
  <c r="CT429" i="33" s="1"/>
  <c r="CU429" i="33" s="1"/>
  <c r="CO429" i="33"/>
  <c r="CK429" i="33" a="1"/>
  <c r="CK429" i="33" s="1"/>
  <c r="CL429" i="33" s="1"/>
  <c r="CF429" i="33"/>
  <c r="CB429" i="33" a="1"/>
  <c r="CB429" i="33" s="1"/>
  <c r="CC429" i="33" s="1"/>
  <c r="BW429" i="33"/>
  <c r="BS429" i="33" a="1"/>
  <c r="BS429" i="33" s="1"/>
  <c r="BT429" i="33" s="1"/>
  <c r="BN429" i="33"/>
  <c r="BJ429" i="33" a="1"/>
  <c r="BJ429" i="33" s="1"/>
  <c r="BK429" i="33" s="1"/>
  <c r="BE429" i="33"/>
  <c r="BA429" i="33" a="1"/>
  <c r="BA429" i="33" s="1"/>
  <c r="BB429" i="33" s="1"/>
  <c r="AV429" i="33"/>
  <c r="AR429" i="33" a="1"/>
  <c r="AR429" i="33" s="1"/>
  <c r="AS429" i="33" s="1"/>
  <c r="AM429" i="33"/>
  <c r="AI429" i="33" a="1"/>
  <c r="AI429" i="33" s="1"/>
  <c r="AJ429" i="33" s="1"/>
  <c r="AD429" i="33"/>
  <c r="Z429" i="33" a="1"/>
  <c r="Z429" i="33" s="1"/>
  <c r="AA429" i="33" s="1"/>
  <c r="GA428" i="33"/>
  <c r="FW428" i="33" a="1"/>
  <c r="FW428" i="33" s="1"/>
  <c r="FX428" i="33" s="1"/>
  <c r="FR428" i="33"/>
  <c r="FN428" i="33" a="1"/>
  <c r="FN428" i="33" s="1"/>
  <c r="FO428" i="33" s="1"/>
  <c r="FI428" i="33"/>
  <c r="FE428" i="33" a="1"/>
  <c r="FE428" i="33" s="1"/>
  <c r="FF428" i="33" s="1"/>
  <c r="EZ428" i="33"/>
  <c r="EV428" i="33" a="1"/>
  <c r="EV428" i="33" s="1"/>
  <c r="EW428" i="33" s="1"/>
  <c r="EQ428" i="33"/>
  <c r="EM428" i="33" a="1"/>
  <c r="EM428" i="33" s="1"/>
  <c r="EN428" i="33" s="1"/>
  <c r="EH428" i="33"/>
  <c r="ED428" i="33" a="1"/>
  <c r="ED428" i="33" s="1"/>
  <c r="EE428" i="33" s="1"/>
  <c r="DY428" i="33"/>
  <c r="DU428" i="33" a="1"/>
  <c r="DU428" i="33" s="1"/>
  <c r="DV428" i="33" s="1"/>
  <c r="DP428" i="33"/>
  <c r="DL428" i="33" a="1"/>
  <c r="DL428" i="33" s="1"/>
  <c r="DM428" i="33" s="1"/>
  <c r="DG428" i="33"/>
  <c r="DC428" i="33" a="1"/>
  <c r="DC428" i="33" s="1"/>
  <c r="DD428" i="33" s="1"/>
  <c r="CX428" i="33"/>
  <c r="CT428" i="33" a="1"/>
  <c r="CT428" i="33" s="1"/>
  <c r="CU428" i="33" s="1"/>
  <c r="CO428" i="33"/>
  <c r="CK428" i="33" a="1"/>
  <c r="CK428" i="33" s="1"/>
  <c r="CL428" i="33" s="1"/>
  <c r="CF428" i="33"/>
  <c r="CB428" i="33" a="1"/>
  <c r="CB428" i="33" s="1"/>
  <c r="CC428" i="33" s="1"/>
  <c r="BW428" i="33"/>
  <c r="BS428" i="33" a="1"/>
  <c r="BS428" i="33" s="1"/>
  <c r="BT428" i="33" s="1"/>
  <c r="BN428" i="33"/>
  <c r="BJ428" i="33" a="1"/>
  <c r="BJ428" i="33" s="1"/>
  <c r="BK428" i="33" s="1"/>
  <c r="BE428" i="33"/>
  <c r="BA428" i="33" a="1"/>
  <c r="BA428" i="33" s="1"/>
  <c r="BB428" i="33" s="1"/>
  <c r="AV428" i="33"/>
  <c r="AR428" i="33" a="1"/>
  <c r="AR428" i="33" s="1"/>
  <c r="AS428" i="33" s="1"/>
  <c r="AM428" i="33"/>
  <c r="AI428" i="33" a="1"/>
  <c r="AI428" i="33" s="1"/>
  <c r="AJ428" i="33" s="1"/>
  <c r="AD428" i="33"/>
  <c r="Z428" i="33" a="1"/>
  <c r="Z428" i="33" s="1"/>
  <c r="AA428" i="33" s="1"/>
  <c r="GA427" i="33"/>
  <c r="FW427" i="33" a="1"/>
  <c r="FW427" i="33" s="1"/>
  <c r="FX427" i="33" s="1"/>
  <c r="FR427" i="33"/>
  <c r="FN427" i="33" a="1"/>
  <c r="FN427" i="33" s="1"/>
  <c r="FO427" i="33" s="1"/>
  <c r="FI427" i="33"/>
  <c r="FE427" i="33" a="1"/>
  <c r="FE427" i="33" s="1"/>
  <c r="FF427" i="33" s="1"/>
  <c r="EZ427" i="33"/>
  <c r="EV427" i="33" a="1"/>
  <c r="EV427" i="33" s="1"/>
  <c r="EW427" i="33" s="1"/>
  <c r="EQ427" i="33"/>
  <c r="EM427" i="33" a="1"/>
  <c r="EM427" i="33" s="1"/>
  <c r="EN427" i="33" s="1"/>
  <c r="EH427" i="33"/>
  <c r="ED427" i="33" a="1"/>
  <c r="ED427" i="33" s="1"/>
  <c r="EE427" i="33" s="1"/>
  <c r="DY427" i="33"/>
  <c r="DU427" i="33" a="1"/>
  <c r="DU427" i="33" s="1"/>
  <c r="DV427" i="33" s="1"/>
  <c r="DP427" i="33"/>
  <c r="DL427" i="33" a="1"/>
  <c r="DL427" i="33" s="1"/>
  <c r="DM427" i="33" s="1"/>
  <c r="DG427" i="33"/>
  <c r="DC427" i="33" a="1"/>
  <c r="DC427" i="33" s="1"/>
  <c r="DD427" i="33" s="1"/>
  <c r="CX427" i="33"/>
  <c r="CT427" i="33" a="1"/>
  <c r="CT427" i="33" s="1"/>
  <c r="CU427" i="33" s="1"/>
  <c r="CO427" i="33"/>
  <c r="CK427" i="33" a="1"/>
  <c r="CK427" i="33" s="1"/>
  <c r="CL427" i="33" s="1"/>
  <c r="CF427" i="33"/>
  <c r="CB427" i="33" a="1"/>
  <c r="CB427" i="33" s="1"/>
  <c r="CC427" i="33" s="1"/>
  <c r="BW427" i="33"/>
  <c r="BS427" i="33" a="1"/>
  <c r="BS427" i="33" s="1"/>
  <c r="BT427" i="33" s="1"/>
  <c r="BN427" i="33"/>
  <c r="BJ427" i="33" a="1"/>
  <c r="BJ427" i="33" s="1"/>
  <c r="BK427" i="33" s="1"/>
  <c r="BE427" i="33"/>
  <c r="BA427" i="33" a="1"/>
  <c r="BA427" i="33" s="1"/>
  <c r="BB427" i="33" s="1"/>
  <c r="AV427" i="33"/>
  <c r="AR427" i="33" a="1"/>
  <c r="AR427" i="33" s="1"/>
  <c r="AS427" i="33" s="1"/>
  <c r="AM427" i="33"/>
  <c r="AI427" i="33" a="1"/>
  <c r="AI427" i="33" s="1"/>
  <c r="AJ427" i="33" s="1"/>
  <c r="AD427" i="33"/>
  <c r="Z427" i="33" a="1"/>
  <c r="Z427" i="33" s="1"/>
  <c r="AA427" i="33" s="1"/>
  <c r="GA426" i="33"/>
  <c r="FW426" i="33" a="1"/>
  <c r="FW426" i="33" s="1"/>
  <c r="FX426" i="33" s="1"/>
  <c r="FR426" i="33"/>
  <c r="FN426" i="33" a="1"/>
  <c r="FN426" i="33" s="1"/>
  <c r="FO426" i="33" s="1"/>
  <c r="FI426" i="33"/>
  <c r="FE426" i="33" a="1"/>
  <c r="FE426" i="33" s="1"/>
  <c r="FF426" i="33" s="1"/>
  <c r="EZ426" i="33"/>
  <c r="EV426" i="33" a="1"/>
  <c r="EV426" i="33" s="1"/>
  <c r="EW426" i="33" s="1"/>
  <c r="EQ426" i="33"/>
  <c r="EM426" i="33" a="1"/>
  <c r="EM426" i="33" s="1"/>
  <c r="EN426" i="33" s="1"/>
  <c r="EH426" i="33"/>
  <c r="ED426" i="33" a="1"/>
  <c r="ED426" i="33" s="1"/>
  <c r="EE426" i="33" s="1"/>
  <c r="DY426" i="33"/>
  <c r="DU426" i="33" a="1"/>
  <c r="DU426" i="33" s="1"/>
  <c r="DV426" i="33" s="1"/>
  <c r="DP426" i="33"/>
  <c r="DL426" i="33" a="1"/>
  <c r="DL426" i="33" s="1"/>
  <c r="DM426" i="33" s="1"/>
  <c r="DG426" i="33"/>
  <c r="DC426" i="33" a="1"/>
  <c r="DC426" i="33" s="1"/>
  <c r="DD426" i="33" s="1"/>
  <c r="CX426" i="33"/>
  <c r="CT426" i="33" a="1"/>
  <c r="CT426" i="33" s="1"/>
  <c r="CU426" i="33" s="1"/>
  <c r="CO426" i="33"/>
  <c r="CK426" i="33" a="1"/>
  <c r="CK426" i="33" s="1"/>
  <c r="CL426" i="33" s="1"/>
  <c r="CF426" i="33"/>
  <c r="CB426" i="33" a="1"/>
  <c r="CB426" i="33" s="1"/>
  <c r="CC426" i="33" s="1"/>
  <c r="BW426" i="33"/>
  <c r="BS426" i="33" a="1"/>
  <c r="BS426" i="33" s="1"/>
  <c r="BT426" i="33" s="1"/>
  <c r="BN426" i="33"/>
  <c r="BJ426" i="33" a="1"/>
  <c r="BJ426" i="33" s="1"/>
  <c r="BK426" i="33" s="1"/>
  <c r="BE426" i="33"/>
  <c r="BA426" i="33" a="1"/>
  <c r="BA426" i="33" s="1"/>
  <c r="BB426" i="33" s="1"/>
  <c r="AV426" i="33"/>
  <c r="AR426" i="33" a="1"/>
  <c r="AR426" i="33" s="1"/>
  <c r="AS426" i="33" s="1"/>
  <c r="AM426" i="33"/>
  <c r="AI426" i="33" a="1"/>
  <c r="AI426" i="33" s="1"/>
  <c r="AJ426" i="33" s="1"/>
  <c r="AD426" i="33"/>
  <c r="Z426" i="33" a="1"/>
  <c r="Z426" i="33" s="1"/>
  <c r="AA426" i="33" s="1"/>
  <c r="GA425" i="33"/>
  <c r="FW425" i="33" a="1"/>
  <c r="FW425" i="33" s="1"/>
  <c r="FX425" i="33" s="1"/>
  <c r="FR425" i="33"/>
  <c r="FN425" i="33" a="1"/>
  <c r="FN425" i="33" s="1"/>
  <c r="FO425" i="33" s="1"/>
  <c r="FI425" i="33"/>
  <c r="FE425" i="33" a="1"/>
  <c r="FE425" i="33" s="1"/>
  <c r="FF425" i="33" s="1"/>
  <c r="EZ425" i="33"/>
  <c r="EV425" i="33" a="1"/>
  <c r="EV425" i="33" s="1"/>
  <c r="EW425" i="33" s="1"/>
  <c r="EQ425" i="33"/>
  <c r="EM425" i="33" a="1"/>
  <c r="EM425" i="33" s="1"/>
  <c r="EN425" i="33" s="1"/>
  <c r="EH425" i="33"/>
  <c r="ED425" i="33" a="1"/>
  <c r="ED425" i="33" s="1"/>
  <c r="EE425" i="33" s="1"/>
  <c r="DY425" i="33"/>
  <c r="DU425" i="33" a="1"/>
  <c r="DU425" i="33" s="1"/>
  <c r="DV425" i="33" s="1"/>
  <c r="DP425" i="33"/>
  <c r="DL425" i="33" a="1"/>
  <c r="DL425" i="33" s="1"/>
  <c r="DM425" i="33" s="1"/>
  <c r="DG425" i="33"/>
  <c r="DC425" i="33" a="1"/>
  <c r="DC425" i="33" s="1"/>
  <c r="DD425" i="33" s="1"/>
  <c r="CX425" i="33"/>
  <c r="CT425" i="33" a="1"/>
  <c r="CT425" i="33" s="1"/>
  <c r="CU425" i="33" s="1"/>
  <c r="CO425" i="33"/>
  <c r="CK425" i="33" a="1"/>
  <c r="CK425" i="33" s="1"/>
  <c r="CL425" i="33" s="1"/>
  <c r="CF425" i="33"/>
  <c r="CB425" i="33" a="1"/>
  <c r="CB425" i="33" s="1"/>
  <c r="CC425" i="33" s="1"/>
  <c r="BW425" i="33"/>
  <c r="BS425" i="33" a="1"/>
  <c r="BS425" i="33" s="1"/>
  <c r="BT425" i="33" s="1"/>
  <c r="BN425" i="33"/>
  <c r="BJ425" i="33" a="1"/>
  <c r="BJ425" i="33" s="1"/>
  <c r="BK425" i="33" s="1"/>
  <c r="BE425" i="33"/>
  <c r="BA425" i="33" a="1"/>
  <c r="BA425" i="33" s="1"/>
  <c r="BB425" i="33" s="1"/>
  <c r="AV425" i="33"/>
  <c r="AR425" i="33" a="1"/>
  <c r="AR425" i="33" s="1"/>
  <c r="AS425" i="33" s="1"/>
  <c r="AM425" i="33"/>
  <c r="AI425" i="33" a="1"/>
  <c r="AI425" i="33" s="1"/>
  <c r="AJ425" i="33" s="1"/>
  <c r="AD425" i="33"/>
  <c r="Z425" i="33" a="1"/>
  <c r="Z425" i="33" s="1"/>
  <c r="AA425" i="33" s="1"/>
  <c r="GA424" i="33"/>
  <c r="FW424" i="33" a="1"/>
  <c r="FW424" i="33" s="1"/>
  <c r="FX424" i="33" s="1"/>
  <c r="FR424" i="33"/>
  <c r="FN424" i="33" a="1"/>
  <c r="FN424" i="33" s="1"/>
  <c r="FO424" i="33" s="1"/>
  <c r="FI424" i="33"/>
  <c r="FE424" i="33" a="1"/>
  <c r="FE424" i="33" s="1"/>
  <c r="FF424" i="33" s="1"/>
  <c r="EZ424" i="33"/>
  <c r="EV424" i="33" a="1"/>
  <c r="EV424" i="33" s="1"/>
  <c r="EW424" i="33" s="1"/>
  <c r="EQ424" i="33"/>
  <c r="EM424" i="33" a="1"/>
  <c r="EM424" i="33" s="1"/>
  <c r="EN424" i="33" s="1"/>
  <c r="EH424" i="33"/>
  <c r="ED424" i="33" a="1"/>
  <c r="ED424" i="33" s="1"/>
  <c r="EE424" i="33" s="1"/>
  <c r="DY424" i="33"/>
  <c r="DU424" i="33" a="1"/>
  <c r="DU424" i="33" s="1"/>
  <c r="DV424" i="33" s="1"/>
  <c r="DP424" i="33"/>
  <c r="DL424" i="33" a="1"/>
  <c r="DL424" i="33" s="1"/>
  <c r="DM424" i="33" s="1"/>
  <c r="DG424" i="33"/>
  <c r="DC424" i="33" a="1"/>
  <c r="DC424" i="33" s="1"/>
  <c r="DD424" i="33" s="1"/>
  <c r="CX424" i="33"/>
  <c r="CT424" i="33" a="1"/>
  <c r="CT424" i="33" s="1"/>
  <c r="CU424" i="33" s="1"/>
  <c r="CO424" i="33"/>
  <c r="CK424" i="33" a="1"/>
  <c r="CK424" i="33" s="1"/>
  <c r="CL424" i="33" s="1"/>
  <c r="CF424" i="33"/>
  <c r="CB424" i="33" a="1"/>
  <c r="CB424" i="33" s="1"/>
  <c r="CC424" i="33" s="1"/>
  <c r="BW424" i="33"/>
  <c r="BS424" i="33" a="1"/>
  <c r="BS424" i="33" s="1"/>
  <c r="BT424" i="33" s="1"/>
  <c r="BN424" i="33"/>
  <c r="BJ424" i="33" a="1"/>
  <c r="BJ424" i="33" s="1"/>
  <c r="BK424" i="33" s="1"/>
  <c r="BE424" i="33"/>
  <c r="BA424" i="33" a="1"/>
  <c r="BA424" i="33" s="1"/>
  <c r="BB424" i="33" s="1"/>
  <c r="AV424" i="33"/>
  <c r="AR424" i="33" a="1"/>
  <c r="AR424" i="33" s="1"/>
  <c r="AS424" i="33" s="1"/>
  <c r="AM424" i="33"/>
  <c r="AI424" i="33" a="1"/>
  <c r="AI424" i="33" s="1"/>
  <c r="AJ424" i="33" s="1"/>
  <c r="AD424" i="33"/>
  <c r="Z424" i="33" a="1"/>
  <c r="Z424" i="33" s="1"/>
  <c r="AA424" i="33" s="1"/>
  <c r="GA423" i="33"/>
  <c r="FW423" i="33" a="1"/>
  <c r="FW423" i="33" s="1"/>
  <c r="FX423" i="33" s="1"/>
  <c r="FR423" i="33"/>
  <c r="FN423" i="33" a="1"/>
  <c r="FN423" i="33" s="1"/>
  <c r="FO423" i="33" s="1"/>
  <c r="FI423" i="33"/>
  <c r="FE423" i="33" a="1"/>
  <c r="FE423" i="33" s="1"/>
  <c r="FF423" i="33" s="1"/>
  <c r="EZ423" i="33"/>
  <c r="EV423" i="33" a="1"/>
  <c r="EV423" i="33" s="1"/>
  <c r="EW423" i="33" s="1"/>
  <c r="EQ423" i="33"/>
  <c r="EM423" i="33" a="1"/>
  <c r="EM423" i="33" s="1"/>
  <c r="EN423" i="33" s="1"/>
  <c r="EH423" i="33"/>
  <c r="ED423" i="33" a="1"/>
  <c r="ED423" i="33" s="1"/>
  <c r="EE423" i="33" s="1"/>
  <c r="DY423" i="33"/>
  <c r="DU423" i="33" a="1"/>
  <c r="DU423" i="33" s="1"/>
  <c r="DV423" i="33" s="1"/>
  <c r="DP423" i="33"/>
  <c r="DL423" i="33" a="1"/>
  <c r="DL423" i="33" s="1"/>
  <c r="DM423" i="33" s="1"/>
  <c r="DG423" i="33"/>
  <c r="DC423" i="33" a="1"/>
  <c r="DC423" i="33" s="1"/>
  <c r="DD423" i="33" s="1"/>
  <c r="CX423" i="33"/>
  <c r="CT423" i="33" a="1"/>
  <c r="CT423" i="33" s="1"/>
  <c r="CU423" i="33" s="1"/>
  <c r="CO423" i="33"/>
  <c r="CK423" i="33" a="1"/>
  <c r="CK423" i="33" s="1"/>
  <c r="CL423" i="33" s="1"/>
  <c r="CF423" i="33"/>
  <c r="CB423" i="33" a="1"/>
  <c r="CB423" i="33" s="1"/>
  <c r="CC423" i="33" s="1"/>
  <c r="BW423" i="33"/>
  <c r="BS423" i="33" a="1"/>
  <c r="BS423" i="33" s="1"/>
  <c r="BT423" i="33" s="1"/>
  <c r="BN423" i="33"/>
  <c r="BJ423" i="33" a="1"/>
  <c r="BJ423" i="33" s="1"/>
  <c r="BK423" i="33" s="1"/>
  <c r="BE423" i="33"/>
  <c r="BA423" i="33" a="1"/>
  <c r="BA423" i="33" s="1"/>
  <c r="BB423" i="33" s="1"/>
  <c r="AV423" i="33"/>
  <c r="AR423" i="33" a="1"/>
  <c r="AR423" i="33" s="1"/>
  <c r="AS423" i="33" s="1"/>
  <c r="AM423" i="33"/>
  <c r="AI423" i="33" a="1"/>
  <c r="AI423" i="33" s="1"/>
  <c r="AJ423" i="33" s="1"/>
  <c r="AD423" i="33"/>
  <c r="Z423" i="33" a="1"/>
  <c r="Z423" i="33" s="1"/>
  <c r="AA423" i="33" s="1"/>
  <c r="GA422" i="33"/>
  <c r="FW422" i="33" a="1"/>
  <c r="FW422" i="33" s="1"/>
  <c r="FX422" i="33" s="1"/>
  <c r="FR422" i="33"/>
  <c r="FN422" i="33" a="1"/>
  <c r="FN422" i="33" s="1"/>
  <c r="FO422" i="33" s="1"/>
  <c r="FI422" i="33"/>
  <c r="FE422" i="33" a="1"/>
  <c r="FE422" i="33" s="1"/>
  <c r="FF422" i="33" s="1"/>
  <c r="EZ422" i="33"/>
  <c r="EV422" i="33" a="1"/>
  <c r="EV422" i="33" s="1"/>
  <c r="EW422" i="33" s="1"/>
  <c r="EQ422" i="33"/>
  <c r="EM422" i="33" a="1"/>
  <c r="EM422" i="33" s="1"/>
  <c r="EN422" i="33" s="1"/>
  <c r="EH422" i="33"/>
  <c r="ED422" i="33" a="1"/>
  <c r="ED422" i="33" s="1"/>
  <c r="EE422" i="33" s="1"/>
  <c r="DY422" i="33"/>
  <c r="DU422" i="33" a="1"/>
  <c r="DU422" i="33" s="1"/>
  <c r="DV422" i="33" s="1"/>
  <c r="DP422" i="33"/>
  <c r="DL422" i="33" a="1"/>
  <c r="DL422" i="33" s="1"/>
  <c r="DM422" i="33" s="1"/>
  <c r="DG422" i="33"/>
  <c r="DC422" i="33" a="1"/>
  <c r="DC422" i="33" s="1"/>
  <c r="DD422" i="33" s="1"/>
  <c r="CX422" i="33"/>
  <c r="CT422" i="33" a="1"/>
  <c r="CT422" i="33" s="1"/>
  <c r="CU422" i="33" s="1"/>
  <c r="CO422" i="33"/>
  <c r="CK422" i="33" a="1"/>
  <c r="CK422" i="33" s="1"/>
  <c r="CL422" i="33" s="1"/>
  <c r="CF422" i="33"/>
  <c r="CB422" i="33" a="1"/>
  <c r="CB422" i="33" s="1"/>
  <c r="CC422" i="33" s="1"/>
  <c r="BW422" i="33"/>
  <c r="BS422" i="33" a="1"/>
  <c r="BS422" i="33" s="1"/>
  <c r="BT422" i="33" s="1"/>
  <c r="BN422" i="33"/>
  <c r="BJ422" i="33" a="1"/>
  <c r="BJ422" i="33" s="1"/>
  <c r="BK422" i="33" s="1"/>
  <c r="BE422" i="33"/>
  <c r="BA422" i="33" a="1"/>
  <c r="BA422" i="33" s="1"/>
  <c r="BB422" i="33" s="1"/>
  <c r="AV422" i="33"/>
  <c r="AR422" i="33" a="1"/>
  <c r="AR422" i="33" s="1"/>
  <c r="AS422" i="33" s="1"/>
  <c r="AM422" i="33"/>
  <c r="AI422" i="33" a="1"/>
  <c r="AI422" i="33" s="1"/>
  <c r="AJ422" i="33" s="1"/>
  <c r="AD422" i="33"/>
  <c r="Z422" i="33" a="1"/>
  <c r="Z422" i="33" s="1"/>
  <c r="AA422" i="33" s="1"/>
  <c r="GA421" i="33"/>
  <c r="FW421" i="33" a="1"/>
  <c r="FW421" i="33" s="1"/>
  <c r="FX421" i="33" s="1"/>
  <c r="FR421" i="33"/>
  <c r="FN421" i="33" a="1"/>
  <c r="FN421" i="33" s="1"/>
  <c r="FO421" i="33" s="1"/>
  <c r="FI421" i="33"/>
  <c r="FE421" i="33" a="1"/>
  <c r="FE421" i="33" s="1"/>
  <c r="FF421" i="33" s="1"/>
  <c r="EZ421" i="33"/>
  <c r="EV421" i="33" a="1"/>
  <c r="EV421" i="33" s="1"/>
  <c r="EW421" i="33" s="1"/>
  <c r="EQ421" i="33"/>
  <c r="EM421" i="33" a="1"/>
  <c r="EM421" i="33" s="1"/>
  <c r="EN421" i="33" s="1"/>
  <c r="EH421" i="33"/>
  <c r="ED421" i="33" a="1"/>
  <c r="ED421" i="33" s="1"/>
  <c r="EE421" i="33" s="1"/>
  <c r="DY421" i="33"/>
  <c r="DU421" i="33" a="1"/>
  <c r="DU421" i="33" s="1"/>
  <c r="DV421" i="33" s="1"/>
  <c r="DP421" i="33"/>
  <c r="DL421" i="33" a="1"/>
  <c r="DL421" i="33" s="1"/>
  <c r="DM421" i="33" s="1"/>
  <c r="DG421" i="33"/>
  <c r="DC421" i="33" a="1"/>
  <c r="DC421" i="33" s="1"/>
  <c r="DD421" i="33" s="1"/>
  <c r="CX421" i="33"/>
  <c r="CT421" i="33" a="1"/>
  <c r="CT421" i="33" s="1"/>
  <c r="CU421" i="33" s="1"/>
  <c r="CO421" i="33"/>
  <c r="CK421" i="33" a="1"/>
  <c r="CK421" i="33" s="1"/>
  <c r="CL421" i="33" s="1"/>
  <c r="CF421" i="33"/>
  <c r="CB421" i="33" a="1"/>
  <c r="CB421" i="33" s="1"/>
  <c r="CC421" i="33" s="1"/>
  <c r="BW421" i="33"/>
  <c r="BS421" i="33" a="1"/>
  <c r="BS421" i="33" s="1"/>
  <c r="BT421" i="33" s="1"/>
  <c r="BN421" i="33"/>
  <c r="BJ421" i="33" a="1"/>
  <c r="BJ421" i="33" s="1"/>
  <c r="BK421" i="33" s="1"/>
  <c r="BE421" i="33"/>
  <c r="BA421" i="33" a="1"/>
  <c r="BA421" i="33" s="1"/>
  <c r="BB421" i="33" s="1"/>
  <c r="AV421" i="33"/>
  <c r="AR421" i="33" a="1"/>
  <c r="AR421" i="33" s="1"/>
  <c r="AS421" i="33" s="1"/>
  <c r="AM421" i="33"/>
  <c r="AI421" i="33" a="1"/>
  <c r="AI421" i="33" s="1"/>
  <c r="AJ421" i="33" s="1"/>
  <c r="AD421" i="33"/>
  <c r="Z421" i="33" a="1"/>
  <c r="Z421" i="33" s="1"/>
  <c r="AA421" i="33" s="1"/>
  <c r="GA420" i="33"/>
  <c r="FW420" i="33" a="1"/>
  <c r="FW420" i="33" s="1"/>
  <c r="FX420" i="33" s="1"/>
  <c r="FR420" i="33"/>
  <c r="FN420" i="33" a="1"/>
  <c r="FN420" i="33" s="1"/>
  <c r="FO420" i="33" s="1"/>
  <c r="FI420" i="33"/>
  <c r="FE420" i="33" a="1"/>
  <c r="FE420" i="33" s="1"/>
  <c r="FF420" i="33" s="1"/>
  <c r="EZ420" i="33"/>
  <c r="EV420" i="33" a="1"/>
  <c r="EV420" i="33" s="1"/>
  <c r="EW420" i="33" s="1"/>
  <c r="EQ420" i="33"/>
  <c r="EM420" i="33" a="1"/>
  <c r="EM420" i="33" s="1"/>
  <c r="EN420" i="33" s="1"/>
  <c r="EH420" i="33"/>
  <c r="ED420" i="33" a="1"/>
  <c r="ED420" i="33" s="1"/>
  <c r="EE420" i="33" s="1"/>
  <c r="DY420" i="33"/>
  <c r="DU420" i="33" a="1"/>
  <c r="DU420" i="33" s="1"/>
  <c r="DV420" i="33" s="1"/>
  <c r="DP420" i="33"/>
  <c r="DL420" i="33" a="1"/>
  <c r="DL420" i="33" s="1"/>
  <c r="DM420" i="33" s="1"/>
  <c r="DG420" i="33"/>
  <c r="DC420" i="33" a="1"/>
  <c r="DC420" i="33" s="1"/>
  <c r="DD420" i="33" s="1"/>
  <c r="CX420" i="33"/>
  <c r="CT420" i="33" a="1"/>
  <c r="CT420" i="33" s="1"/>
  <c r="CU420" i="33" s="1"/>
  <c r="CO420" i="33"/>
  <c r="CK420" i="33" a="1"/>
  <c r="CK420" i="33" s="1"/>
  <c r="CL420" i="33" s="1"/>
  <c r="CF420" i="33"/>
  <c r="CB420" i="33" a="1"/>
  <c r="CB420" i="33" s="1"/>
  <c r="CC420" i="33" s="1"/>
  <c r="BW420" i="33"/>
  <c r="BS420" i="33" a="1"/>
  <c r="BS420" i="33" s="1"/>
  <c r="BT420" i="33" s="1"/>
  <c r="BN420" i="33"/>
  <c r="BJ420" i="33" a="1"/>
  <c r="BJ420" i="33" s="1"/>
  <c r="BK420" i="33" s="1"/>
  <c r="BE420" i="33"/>
  <c r="BA420" i="33" a="1"/>
  <c r="BA420" i="33" s="1"/>
  <c r="BB420" i="33" s="1"/>
  <c r="AV420" i="33"/>
  <c r="AR420" i="33" a="1"/>
  <c r="AR420" i="33" s="1"/>
  <c r="AS420" i="33" s="1"/>
  <c r="AM420" i="33"/>
  <c r="AI420" i="33" a="1"/>
  <c r="AI420" i="33" s="1"/>
  <c r="AJ420" i="33" s="1"/>
  <c r="AD420" i="33"/>
  <c r="Z420" i="33" a="1"/>
  <c r="Z420" i="33" s="1"/>
  <c r="AA420" i="33" s="1"/>
  <c r="GA419" i="33"/>
  <c r="FW419" i="33" a="1"/>
  <c r="FW419" i="33" s="1"/>
  <c r="FX419" i="33" s="1"/>
  <c r="FR419" i="33"/>
  <c r="FN419" i="33" a="1"/>
  <c r="FN419" i="33" s="1"/>
  <c r="FO419" i="33" s="1"/>
  <c r="FI419" i="33"/>
  <c r="FE419" i="33" a="1"/>
  <c r="FE419" i="33" s="1"/>
  <c r="FF419" i="33" s="1"/>
  <c r="EZ419" i="33"/>
  <c r="EV419" i="33" a="1"/>
  <c r="EV419" i="33" s="1"/>
  <c r="EW419" i="33" s="1"/>
  <c r="EQ419" i="33"/>
  <c r="EM419" i="33" a="1"/>
  <c r="EM419" i="33" s="1"/>
  <c r="EN419" i="33" s="1"/>
  <c r="EH419" i="33"/>
  <c r="ED419" i="33" a="1"/>
  <c r="ED419" i="33" s="1"/>
  <c r="EE419" i="33" s="1"/>
  <c r="DY419" i="33"/>
  <c r="DU419" i="33" a="1"/>
  <c r="DU419" i="33" s="1"/>
  <c r="DV419" i="33" s="1"/>
  <c r="DP419" i="33"/>
  <c r="DL419" i="33" a="1"/>
  <c r="DL419" i="33" s="1"/>
  <c r="DM419" i="33" s="1"/>
  <c r="DG419" i="33"/>
  <c r="DC419" i="33" a="1"/>
  <c r="DC419" i="33" s="1"/>
  <c r="DD419" i="33" s="1"/>
  <c r="CX419" i="33"/>
  <c r="CT419" i="33" a="1"/>
  <c r="CT419" i="33" s="1"/>
  <c r="CU419" i="33" s="1"/>
  <c r="CO419" i="33"/>
  <c r="CK419" i="33" a="1"/>
  <c r="CK419" i="33" s="1"/>
  <c r="CL419" i="33" s="1"/>
  <c r="CF419" i="33"/>
  <c r="CB419" i="33" a="1"/>
  <c r="CB419" i="33" s="1"/>
  <c r="CC419" i="33" s="1"/>
  <c r="BW419" i="33"/>
  <c r="BS419" i="33" a="1"/>
  <c r="BS419" i="33" s="1"/>
  <c r="BT419" i="33" s="1"/>
  <c r="BN419" i="33"/>
  <c r="BJ419" i="33" a="1"/>
  <c r="BJ419" i="33" s="1"/>
  <c r="BK419" i="33" s="1"/>
  <c r="BE419" i="33"/>
  <c r="BA419" i="33" a="1"/>
  <c r="BA419" i="33" s="1"/>
  <c r="BB419" i="33" s="1"/>
  <c r="AV419" i="33"/>
  <c r="AR419" i="33" a="1"/>
  <c r="AR419" i="33" s="1"/>
  <c r="AS419" i="33" s="1"/>
  <c r="AM419" i="33"/>
  <c r="AI419" i="33" a="1"/>
  <c r="AI419" i="33" s="1"/>
  <c r="AJ419" i="33" s="1"/>
  <c r="AD419" i="33"/>
  <c r="Z419" i="33" a="1"/>
  <c r="Z419" i="33" s="1"/>
  <c r="AA419" i="33" s="1"/>
  <c r="GA418" i="33"/>
  <c r="FW418" i="33" a="1"/>
  <c r="FW418" i="33" s="1"/>
  <c r="FX418" i="33" s="1"/>
  <c r="FR418" i="33"/>
  <c r="FN418" i="33" a="1"/>
  <c r="FN418" i="33" s="1"/>
  <c r="FO418" i="33" s="1"/>
  <c r="FI418" i="33"/>
  <c r="FE418" i="33" a="1"/>
  <c r="FE418" i="33" s="1"/>
  <c r="FF418" i="33" s="1"/>
  <c r="EZ418" i="33"/>
  <c r="EV418" i="33" a="1"/>
  <c r="EV418" i="33" s="1"/>
  <c r="EW418" i="33" s="1"/>
  <c r="EQ418" i="33"/>
  <c r="EM418" i="33" a="1"/>
  <c r="EM418" i="33" s="1"/>
  <c r="EN418" i="33" s="1"/>
  <c r="EH418" i="33"/>
  <c r="ED418" i="33" a="1"/>
  <c r="ED418" i="33" s="1"/>
  <c r="EE418" i="33" s="1"/>
  <c r="DY418" i="33"/>
  <c r="DU418" i="33" a="1"/>
  <c r="DU418" i="33" s="1"/>
  <c r="DV418" i="33" s="1"/>
  <c r="DP418" i="33"/>
  <c r="DL418" i="33" a="1"/>
  <c r="DL418" i="33" s="1"/>
  <c r="DM418" i="33" s="1"/>
  <c r="DG418" i="33"/>
  <c r="DC418" i="33" a="1"/>
  <c r="DC418" i="33" s="1"/>
  <c r="DD418" i="33" s="1"/>
  <c r="CX418" i="33"/>
  <c r="CT418" i="33" a="1"/>
  <c r="CT418" i="33" s="1"/>
  <c r="CU418" i="33" s="1"/>
  <c r="CO418" i="33"/>
  <c r="CK418" i="33" a="1"/>
  <c r="CK418" i="33" s="1"/>
  <c r="CL418" i="33" s="1"/>
  <c r="CF418" i="33"/>
  <c r="CB418" i="33" a="1"/>
  <c r="CB418" i="33" s="1"/>
  <c r="CC418" i="33" s="1"/>
  <c r="BW418" i="33"/>
  <c r="BS418" i="33" a="1"/>
  <c r="BS418" i="33" s="1"/>
  <c r="BT418" i="33" s="1"/>
  <c r="BN418" i="33"/>
  <c r="BJ418" i="33" a="1"/>
  <c r="BJ418" i="33" s="1"/>
  <c r="BK418" i="33" s="1"/>
  <c r="BE418" i="33"/>
  <c r="BA418" i="33" a="1"/>
  <c r="BA418" i="33" s="1"/>
  <c r="BB418" i="33" s="1"/>
  <c r="AV418" i="33"/>
  <c r="AR418" i="33" a="1"/>
  <c r="AR418" i="33" s="1"/>
  <c r="AS418" i="33" s="1"/>
  <c r="AM418" i="33"/>
  <c r="AI418" i="33" a="1"/>
  <c r="AI418" i="33" s="1"/>
  <c r="AJ418" i="33" s="1"/>
  <c r="AD418" i="33"/>
  <c r="Z418" i="33" a="1"/>
  <c r="Z418" i="33" s="1"/>
  <c r="AA418" i="33" s="1"/>
  <c r="GA417" i="33"/>
  <c r="FW417" i="33" a="1"/>
  <c r="FW417" i="33" s="1"/>
  <c r="FX417" i="33" s="1"/>
  <c r="FR417" i="33"/>
  <c r="FN417" i="33" a="1"/>
  <c r="FN417" i="33" s="1"/>
  <c r="FO417" i="33" s="1"/>
  <c r="FI417" i="33"/>
  <c r="FE417" i="33" a="1"/>
  <c r="FE417" i="33" s="1"/>
  <c r="FF417" i="33" s="1"/>
  <c r="EZ417" i="33"/>
  <c r="EV417" i="33" a="1"/>
  <c r="EV417" i="33" s="1"/>
  <c r="EW417" i="33" s="1"/>
  <c r="EQ417" i="33"/>
  <c r="EM417" i="33" a="1"/>
  <c r="EM417" i="33" s="1"/>
  <c r="EN417" i="33" s="1"/>
  <c r="EH417" i="33"/>
  <c r="ED417" i="33" a="1"/>
  <c r="ED417" i="33" s="1"/>
  <c r="EE417" i="33" s="1"/>
  <c r="DY417" i="33"/>
  <c r="DU417" i="33" a="1"/>
  <c r="DU417" i="33" s="1"/>
  <c r="DV417" i="33" s="1"/>
  <c r="DP417" i="33"/>
  <c r="DL417" i="33" a="1"/>
  <c r="DL417" i="33" s="1"/>
  <c r="DM417" i="33" s="1"/>
  <c r="DG417" i="33"/>
  <c r="DC417" i="33" a="1"/>
  <c r="DC417" i="33" s="1"/>
  <c r="DD417" i="33" s="1"/>
  <c r="CX417" i="33"/>
  <c r="CT417" i="33" a="1"/>
  <c r="CT417" i="33" s="1"/>
  <c r="CU417" i="33" s="1"/>
  <c r="CO417" i="33"/>
  <c r="CK417" i="33" a="1"/>
  <c r="CK417" i="33" s="1"/>
  <c r="CL417" i="33" s="1"/>
  <c r="CF417" i="33"/>
  <c r="CB417" i="33" a="1"/>
  <c r="CB417" i="33" s="1"/>
  <c r="CC417" i="33" s="1"/>
  <c r="BW417" i="33"/>
  <c r="BS417" i="33" a="1"/>
  <c r="BS417" i="33" s="1"/>
  <c r="BT417" i="33" s="1"/>
  <c r="BN417" i="33"/>
  <c r="BJ417" i="33" a="1"/>
  <c r="BJ417" i="33" s="1"/>
  <c r="BK417" i="33" s="1"/>
  <c r="BE417" i="33"/>
  <c r="BA417" i="33" a="1"/>
  <c r="BA417" i="33" s="1"/>
  <c r="BB417" i="33" s="1"/>
  <c r="AV417" i="33"/>
  <c r="AR417" i="33" a="1"/>
  <c r="AR417" i="33" s="1"/>
  <c r="AS417" i="33" s="1"/>
  <c r="AM417" i="33"/>
  <c r="AI417" i="33" a="1"/>
  <c r="AI417" i="33" s="1"/>
  <c r="AJ417" i="33" s="1"/>
  <c r="AD417" i="33"/>
  <c r="Z417" i="33" a="1"/>
  <c r="Z417" i="33" s="1"/>
  <c r="AA417" i="33" s="1"/>
  <c r="GA416" i="33"/>
  <c r="FW416" i="33" a="1"/>
  <c r="FW416" i="33" s="1"/>
  <c r="FX416" i="33" s="1"/>
  <c r="FR416" i="33"/>
  <c r="FN416" i="33" a="1"/>
  <c r="FN416" i="33" s="1"/>
  <c r="FO416" i="33" s="1"/>
  <c r="FI416" i="33"/>
  <c r="FE416" i="33" a="1"/>
  <c r="FE416" i="33" s="1"/>
  <c r="FF416" i="33" s="1"/>
  <c r="EZ416" i="33"/>
  <c r="EV416" i="33" a="1"/>
  <c r="EV416" i="33" s="1"/>
  <c r="EW416" i="33" s="1"/>
  <c r="EQ416" i="33"/>
  <c r="EM416" i="33" a="1"/>
  <c r="EM416" i="33" s="1"/>
  <c r="EN416" i="33" s="1"/>
  <c r="EH416" i="33"/>
  <c r="ED416" i="33" a="1"/>
  <c r="ED416" i="33" s="1"/>
  <c r="EE416" i="33" s="1"/>
  <c r="DY416" i="33"/>
  <c r="DU416" i="33" a="1"/>
  <c r="DU416" i="33" s="1"/>
  <c r="DV416" i="33" s="1"/>
  <c r="DP416" i="33"/>
  <c r="DL416" i="33" a="1"/>
  <c r="DL416" i="33" s="1"/>
  <c r="DM416" i="33" s="1"/>
  <c r="DG416" i="33"/>
  <c r="DC416" i="33" a="1"/>
  <c r="DC416" i="33" s="1"/>
  <c r="DD416" i="33" s="1"/>
  <c r="CX416" i="33"/>
  <c r="CT416" i="33" a="1"/>
  <c r="CT416" i="33" s="1"/>
  <c r="CU416" i="33" s="1"/>
  <c r="CO416" i="33"/>
  <c r="CK416" i="33" a="1"/>
  <c r="CK416" i="33" s="1"/>
  <c r="CL416" i="33" s="1"/>
  <c r="CF416" i="33"/>
  <c r="CB416" i="33" a="1"/>
  <c r="CB416" i="33" s="1"/>
  <c r="CC416" i="33" s="1"/>
  <c r="BW416" i="33"/>
  <c r="BS416" i="33" a="1"/>
  <c r="BS416" i="33" s="1"/>
  <c r="BT416" i="33" s="1"/>
  <c r="BN416" i="33"/>
  <c r="BJ416" i="33" a="1"/>
  <c r="BJ416" i="33" s="1"/>
  <c r="BK416" i="33" s="1"/>
  <c r="BE416" i="33"/>
  <c r="BA416" i="33" a="1"/>
  <c r="BA416" i="33" s="1"/>
  <c r="BB416" i="33" s="1"/>
  <c r="AV416" i="33"/>
  <c r="AR416" i="33" a="1"/>
  <c r="AR416" i="33" s="1"/>
  <c r="AS416" i="33" s="1"/>
  <c r="AM416" i="33"/>
  <c r="AI416" i="33" a="1"/>
  <c r="AI416" i="33" s="1"/>
  <c r="AJ416" i="33" s="1"/>
  <c r="AD416" i="33"/>
  <c r="Z416" i="33" a="1"/>
  <c r="Z416" i="33" s="1"/>
  <c r="AA416" i="33" s="1"/>
  <c r="GA415" i="33"/>
  <c r="FW415" i="33" a="1"/>
  <c r="FW415" i="33" s="1"/>
  <c r="FX415" i="33" s="1"/>
  <c r="FR415" i="33"/>
  <c r="FN415" i="33" a="1"/>
  <c r="FN415" i="33" s="1"/>
  <c r="FO415" i="33" s="1"/>
  <c r="FI415" i="33"/>
  <c r="FE415" i="33" a="1"/>
  <c r="FE415" i="33" s="1"/>
  <c r="FF415" i="33" s="1"/>
  <c r="EZ415" i="33"/>
  <c r="EV415" i="33" a="1"/>
  <c r="EV415" i="33" s="1"/>
  <c r="EW415" i="33" s="1"/>
  <c r="EQ415" i="33"/>
  <c r="EM415" i="33" a="1"/>
  <c r="EM415" i="33" s="1"/>
  <c r="EN415" i="33" s="1"/>
  <c r="EH415" i="33"/>
  <c r="ED415" i="33" a="1"/>
  <c r="ED415" i="33" s="1"/>
  <c r="EE415" i="33" s="1"/>
  <c r="DY415" i="33"/>
  <c r="DU415" i="33" a="1"/>
  <c r="DU415" i="33" s="1"/>
  <c r="DV415" i="33" s="1"/>
  <c r="DP415" i="33"/>
  <c r="DL415" i="33" a="1"/>
  <c r="DL415" i="33" s="1"/>
  <c r="DM415" i="33" s="1"/>
  <c r="DG415" i="33"/>
  <c r="DC415" i="33" a="1"/>
  <c r="DC415" i="33" s="1"/>
  <c r="DD415" i="33" s="1"/>
  <c r="CX415" i="33"/>
  <c r="CT415" i="33" a="1"/>
  <c r="CT415" i="33" s="1"/>
  <c r="CU415" i="33" s="1"/>
  <c r="CO415" i="33"/>
  <c r="CK415" i="33" a="1"/>
  <c r="CK415" i="33" s="1"/>
  <c r="CL415" i="33" s="1"/>
  <c r="CF415" i="33"/>
  <c r="CB415" i="33" a="1"/>
  <c r="CB415" i="33" s="1"/>
  <c r="CC415" i="33" s="1"/>
  <c r="BW415" i="33"/>
  <c r="BS415" i="33" a="1"/>
  <c r="BS415" i="33" s="1"/>
  <c r="BT415" i="33" s="1"/>
  <c r="BN415" i="33"/>
  <c r="BJ415" i="33" a="1"/>
  <c r="BJ415" i="33" s="1"/>
  <c r="BK415" i="33" s="1"/>
  <c r="BE415" i="33"/>
  <c r="BA415" i="33" a="1"/>
  <c r="BA415" i="33" s="1"/>
  <c r="BB415" i="33" s="1"/>
  <c r="AV415" i="33"/>
  <c r="AR415" i="33" a="1"/>
  <c r="AR415" i="33" s="1"/>
  <c r="AS415" i="33" s="1"/>
  <c r="AM415" i="33"/>
  <c r="AI415" i="33" a="1"/>
  <c r="AI415" i="33" s="1"/>
  <c r="AJ415" i="33" s="1"/>
  <c r="AD415" i="33"/>
  <c r="Z415" i="33" a="1"/>
  <c r="Z415" i="33" s="1"/>
  <c r="AA415" i="33" s="1"/>
  <c r="GA414" i="33"/>
  <c r="FW414" i="33" a="1"/>
  <c r="FW414" i="33" s="1"/>
  <c r="FX414" i="33" s="1"/>
  <c r="FR414" i="33"/>
  <c r="FN414" i="33" a="1"/>
  <c r="FN414" i="33" s="1"/>
  <c r="FO414" i="33" s="1"/>
  <c r="FI414" i="33"/>
  <c r="FE414" i="33" a="1"/>
  <c r="FE414" i="33" s="1"/>
  <c r="FF414" i="33" s="1"/>
  <c r="EZ414" i="33"/>
  <c r="EV414" i="33" a="1"/>
  <c r="EV414" i="33" s="1"/>
  <c r="EW414" i="33" s="1"/>
  <c r="EQ414" i="33"/>
  <c r="EM414" i="33" a="1"/>
  <c r="EM414" i="33" s="1"/>
  <c r="EN414" i="33" s="1"/>
  <c r="EH414" i="33"/>
  <c r="ED414" i="33" a="1"/>
  <c r="ED414" i="33" s="1"/>
  <c r="EE414" i="33" s="1"/>
  <c r="DY414" i="33"/>
  <c r="DU414" i="33" a="1"/>
  <c r="DU414" i="33" s="1"/>
  <c r="DV414" i="33" s="1"/>
  <c r="DP414" i="33"/>
  <c r="DL414" i="33" a="1"/>
  <c r="DL414" i="33" s="1"/>
  <c r="DM414" i="33" s="1"/>
  <c r="DG414" i="33"/>
  <c r="DC414" i="33" a="1"/>
  <c r="DC414" i="33" s="1"/>
  <c r="DD414" i="33" s="1"/>
  <c r="CX414" i="33"/>
  <c r="CT414" i="33" a="1"/>
  <c r="CT414" i="33" s="1"/>
  <c r="CU414" i="33" s="1"/>
  <c r="CO414" i="33"/>
  <c r="CK414" i="33" a="1"/>
  <c r="CK414" i="33" s="1"/>
  <c r="CL414" i="33" s="1"/>
  <c r="CF414" i="33"/>
  <c r="CB414" i="33" a="1"/>
  <c r="CB414" i="33" s="1"/>
  <c r="CC414" i="33" s="1"/>
  <c r="BW414" i="33"/>
  <c r="BS414" i="33" a="1"/>
  <c r="BS414" i="33" s="1"/>
  <c r="BT414" i="33" s="1"/>
  <c r="BN414" i="33"/>
  <c r="BJ414" i="33" a="1"/>
  <c r="BJ414" i="33" s="1"/>
  <c r="BK414" i="33" s="1"/>
  <c r="BE414" i="33"/>
  <c r="BA414" i="33" a="1"/>
  <c r="BA414" i="33" s="1"/>
  <c r="BB414" i="33" s="1"/>
  <c r="AV414" i="33"/>
  <c r="AR414" i="33" a="1"/>
  <c r="AR414" i="33" s="1"/>
  <c r="AS414" i="33" s="1"/>
  <c r="AM414" i="33"/>
  <c r="AI414" i="33" a="1"/>
  <c r="AI414" i="33" s="1"/>
  <c r="AJ414" i="33" s="1"/>
  <c r="AD414" i="33"/>
  <c r="Z414" i="33" a="1"/>
  <c r="Z414" i="33" s="1"/>
  <c r="AA414" i="33" s="1"/>
  <c r="GA413" i="33"/>
  <c r="FW413" i="33" a="1"/>
  <c r="FW413" i="33" s="1"/>
  <c r="FX413" i="33" s="1"/>
  <c r="FR413" i="33"/>
  <c r="FN413" i="33" a="1"/>
  <c r="FN413" i="33" s="1"/>
  <c r="FO413" i="33" s="1"/>
  <c r="FI413" i="33"/>
  <c r="FE413" i="33" a="1"/>
  <c r="FE413" i="33" s="1"/>
  <c r="FF413" i="33" s="1"/>
  <c r="EZ413" i="33"/>
  <c r="EV413" i="33" a="1"/>
  <c r="EV413" i="33" s="1"/>
  <c r="EW413" i="33" s="1"/>
  <c r="EQ413" i="33"/>
  <c r="EM413" i="33" a="1"/>
  <c r="EM413" i="33" s="1"/>
  <c r="EN413" i="33" s="1"/>
  <c r="EH413" i="33"/>
  <c r="ED413" i="33" a="1"/>
  <c r="ED413" i="33" s="1"/>
  <c r="EE413" i="33" s="1"/>
  <c r="DY413" i="33"/>
  <c r="DU413" i="33" a="1"/>
  <c r="DU413" i="33" s="1"/>
  <c r="DV413" i="33" s="1"/>
  <c r="DP413" i="33"/>
  <c r="DL413" i="33" a="1"/>
  <c r="DL413" i="33" s="1"/>
  <c r="DM413" i="33" s="1"/>
  <c r="DG413" i="33"/>
  <c r="DC413" i="33" a="1"/>
  <c r="DC413" i="33" s="1"/>
  <c r="DD413" i="33" s="1"/>
  <c r="CX413" i="33"/>
  <c r="CT413" i="33" a="1"/>
  <c r="CT413" i="33" s="1"/>
  <c r="CU413" i="33" s="1"/>
  <c r="CO413" i="33"/>
  <c r="CK413" i="33" a="1"/>
  <c r="CK413" i="33" s="1"/>
  <c r="CL413" i="33" s="1"/>
  <c r="CF413" i="33"/>
  <c r="CB413" i="33" a="1"/>
  <c r="CB413" i="33" s="1"/>
  <c r="CC413" i="33" s="1"/>
  <c r="BW413" i="33"/>
  <c r="BS413" i="33" a="1"/>
  <c r="BS413" i="33" s="1"/>
  <c r="BT413" i="33" s="1"/>
  <c r="BN413" i="33"/>
  <c r="BJ413" i="33" a="1"/>
  <c r="BJ413" i="33" s="1"/>
  <c r="BK413" i="33" s="1"/>
  <c r="BE413" i="33"/>
  <c r="BA413" i="33" a="1"/>
  <c r="BA413" i="33" s="1"/>
  <c r="BB413" i="33" s="1"/>
  <c r="AV413" i="33"/>
  <c r="AR413" i="33" a="1"/>
  <c r="AR413" i="33" s="1"/>
  <c r="AS413" i="33" s="1"/>
  <c r="AM413" i="33"/>
  <c r="AI413" i="33" a="1"/>
  <c r="AI413" i="33" s="1"/>
  <c r="AJ413" i="33" s="1"/>
  <c r="AD413" i="33"/>
  <c r="Z413" i="33" a="1"/>
  <c r="Z413" i="33" s="1"/>
  <c r="AA413" i="33" s="1"/>
  <c r="GA412" i="33"/>
  <c r="FW412" i="33" a="1"/>
  <c r="FW412" i="33" s="1"/>
  <c r="FX412" i="33" s="1"/>
  <c r="FR412" i="33"/>
  <c r="FN412" i="33" a="1"/>
  <c r="FN412" i="33" s="1"/>
  <c r="FO412" i="33" s="1"/>
  <c r="FI412" i="33"/>
  <c r="FE412" i="33" a="1"/>
  <c r="FE412" i="33" s="1"/>
  <c r="FF412" i="33" s="1"/>
  <c r="EZ412" i="33"/>
  <c r="EV412" i="33" a="1"/>
  <c r="EV412" i="33" s="1"/>
  <c r="EW412" i="33" s="1"/>
  <c r="EQ412" i="33"/>
  <c r="EM412" i="33" a="1"/>
  <c r="EM412" i="33" s="1"/>
  <c r="EN412" i="33" s="1"/>
  <c r="EH412" i="33"/>
  <c r="ED412" i="33" a="1"/>
  <c r="ED412" i="33" s="1"/>
  <c r="EE412" i="33" s="1"/>
  <c r="DY412" i="33"/>
  <c r="DU412" i="33" a="1"/>
  <c r="DU412" i="33" s="1"/>
  <c r="DV412" i="33" s="1"/>
  <c r="DP412" i="33"/>
  <c r="DL412" i="33" a="1"/>
  <c r="DL412" i="33" s="1"/>
  <c r="DM412" i="33" s="1"/>
  <c r="DG412" i="33"/>
  <c r="DC412" i="33" a="1"/>
  <c r="DC412" i="33" s="1"/>
  <c r="DD412" i="33" s="1"/>
  <c r="CX412" i="33"/>
  <c r="CT412" i="33" a="1"/>
  <c r="CT412" i="33" s="1"/>
  <c r="CU412" i="33" s="1"/>
  <c r="CO412" i="33"/>
  <c r="CK412" i="33" a="1"/>
  <c r="CK412" i="33" s="1"/>
  <c r="CL412" i="33" s="1"/>
  <c r="CF412" i="33"/>
  <c r="CB412" i="33" a="1"/>
  <c r="CB412" i="33" s="1"/>
  <c r="CC412" i="33" s="1"/>
  <c r="BW412" i="33"/>
  <c r="BS412" i="33" a="1"/>
  <c r="BS412" i="33" s="1"/>
  <c r="BT412" i="33" s="1"/>
  <c r="BN412" i="33"/>
  <c r="BJ412" i="33" a="1"/>
  <c r="BJ412" i="33" s="1"/>
  <c r="BK412" i="33" s="1"/>
  <c r="BE412" i="33"/>
  <c r="BA412" i="33" a="1"/>
  <c r="BA412" i="33" s="1"/>
  <c r="BB412" i="33" s="1"/>
  <c r="AV412" i="33"/>
  <c r="AR412" i="33" a="1"/>
  <c r="AR412" i="33" s="1"/>
  <c r="AS412" i="33" s="1"/>
  <c r="AM412" i="33"/>
  <c r="AI412" i="33" a="1"/>
  <c r="AI412" i="33" s="1"/>
  <c r="AJ412" i="33" s="1"/>
  <c r="AD412" i="33"/>
  <c r="Z412" i="33" a="1"/>
  <c r="Z412" i="33" s="1"/>
  <c r="AA412" i="33" s="1"/>
  <c r="GA411" i="33"/>
  <c r="FW411" i="33" a="1"/>
  <c r="FW411" i="33" s="1"/>
  <c r="FX411" i="33" s="1"/>
  <c r="FR411" i="33"/>
  <c r="FN411" i="33" a="1"/>
  <c r="FN411" i="33" s="1"/>
  <c r="FO411" i="33" s="1"/>
  <c r="FI411" i="33"/>
  <c r="FE411" i="33" a="1"/>
  <c r="FE411" i="33" s="1"/>
  <c r="FF411" i="33" s="1"/>
  <c r="EZ411" i="33"/>
  <c r="EV411" i="33" a="1"/>
  <c r="EV411" i="33" s="1"/>
  <c r="EW411" i="33" s="1"/>
  <c r="EQ411" i="33"/>
  <c r="EM411" i="33" a="1"/>
  <c r="EM411" i="33" s="1"/>
  <c r="EN411" i="33" s="1"/>
  <c r="EH411" i="33"/>
  <c r="ED411" i="33" a="1"/>
  <c r="ED411" i="33" s="1"/>
  <c r="EE411" i="33" s="1"/>
  <c r="DY411" i="33"/>
  <c r="DU411" i="33" a="1"/>
  <c r="DU411" i="33" s="1"/>
  <c r="DV411" i="33" s="1"/>
  <c r="DP411" i="33"/>
  <c r="DL411" i="33" a="1"/>
  <c r="DL411" i="33" s="1"/>
  <c r="DM411" i="33" s="1"/>
  <c r="DG411" i="33"/>
  <c r="DC411" i="33" a="1"/>
  <c r="DC411" i="33" s="1"/>
  <c r="DD411" i="33" s="1"/>
  <c r="CX411" i="33"/>
  <c r="CT411" i="33" a="1"/>
  <c r="CT411" i="33" s="1"/>
  <c r="CU411" i="33" s="1"/>
  <c r="CO411" i="33"/>
  <c r="CK411" i="33" a="1"/>
  <c r="CK411" i="33" s="1"/>
  <c r="CL411" i="33" s="1"/>
  <c r="CF411" i="33"/>
  <c r="CB411" i="33" a="1"/>
  <c r="CB411" i="33" s="1"/>
  <c r="CC411" i="33" s="1"/>
  <c r="BW411" i="33"/>
  <c r="BS411" i="33" a="1"/>
  <c r="BS411" i="33" s="1"/>
  <c r="BT411" i="33" s="1"/>
  <c r="BN411" i="33"/>
  <c r="BJ411" i="33" a="1"/>
  <c r="BJ411" i="33" s="1"/>
  <c r="BK411" i="33" s="1"/>
  <c r="BE411" i="33"/>
  <c r="BA411" i="33" a="1"/>
  <c r="BA411" i="33" s="1"/>
  <c r="BB411" i="33" s="1"/>
  <c r="AV411" i="33"/>
  <c r="AR411" i="33" a="1"/>
  <c r="AR411" i="33" s="1"/>
  <c r="AS411" i="33" s="1"/>
  <c r="AM411" i="33"/>
  <c r="AI411" i="33" a="1"/>
  <c r="AI411" i="33" s="1"/>
  <c r="AJ411" i="33" s="1"/>
  <c r="AD411" i="33"/>
  <c r="Z411" i="33" a="1"/>
  <c r="Z411" i="33" s="1"/>
  <c r="AA411" i="33" s="1"/>
  <c r="GA410" i="33"/>
  <c r="FW410" i="33" a="1"/>
  <c r="FW410" i="33" s="1"/>
  <c r="FX410" i="33" s="1"/>
  <c r="FR410" i="33"/>
  <c r="FN410" i="33" a="1"/>
  <c r="FN410" i="33" s="1"/>
  <c r="FO410" i="33" s="1"/>
  <c r="FI410" i="33"/>
  <c r="FE410" i="33" a="1"/>
  <c r="FE410" i="33" s="1"/>
  <c r="FF410" i="33" s="1"/>
  <c r="EZ410" i="33"/>
  <c r="EV410" i="33" a="1"/>
  <c r="EV410" i="33" s="1"/>
  <c r="EW410" i="33" s="1"/>
  <c r="EQ410" i="33"/>
  <c r="EM410" i="33" a="1"/>
  <c r="EM410" i="33" s="1"/>
  <c r="EN410" i="33" s="1"/>
  <c r="EH410" i="33"/>
  <c r="ED410" i="33" a="1"/>
  <c r="ED410" i="33" s="1"/>
  <c r="EE410" i="33" s="1"/>
  <c r="DY410" i="33"/>
  <c r="DU410" i="33" a="1"/>
  <c r="DU410" i="33" s="1"/>
  <c r="DV410" i="33" s="1"/>
  <c r="DP410" i="33"/>
  <c r="DL410" i="33" a="1"/>
  <c r="DL410" i="33" s="1"/>
  <c r="DM410" i="33" s="1"/>
  <c r="DG410" i="33"/>
  <c r="DC410" i="33" a="1"/>
  <c r="DC410" i="33" s="1"/>
  <c r="DD410" i="33" s="1"/>
  <c r="CX410" i="33"/>
  <c r="CT410" i="33" a="1"/>
  <c r="CT410" i="33" s="1"/>
  <c r="CU410" i="33" s="1"/>
  <c r="CO410" i="33"/>
  <c r="CK410" i="33" a="1"/>
  <c r="CK410" i="33" s="1"/>
  <c r="CL410" i="33" s="1"/>
  <c r="CF410" i="33"/>
  <c r="CB410" i="33" a="1"/>
  <c r="CB410" i="33" s="1"/>
  <c r="CC410" i="33" s="1"/>
  <c r="BW410" i="33"/>
  <c r="BS410" i="33" a="1"/>
  <c r="BS410" i="33" s="1"/>
  <c r="BT410" i="33" s="1"/>
  <c r="BN410" i="33"/>
  <c r="BJ410" i="33" a="1"/>
  <c r="BJ410" i="33" s="1"/>
  <c r="BK410" i="33" s="1"/>
  <c r="BE410" i="33"/>
  <c r="BA410" i="33" a="1"/>
  <c r="BA410" i="33" s="1"/>
  <c r="BB410" i="33" s="1"/>
  <c r="AV410" i="33"/>
  <c r="AR410" i="33" a="1"/>
  <c r="AR410" i="33" s="1"/>
  <c r="AS410" i="33" s="1"/>
  <c r="AM410" i="33"/>
  <c r="AI410" i="33" a="1"/>
  <c r="AI410" i="33" s="1"/>
  <c r="AJ410" i="33" s="1"/>
  <c r="AD410" i="33"/>
  <c r="Z410" i="33" a="1"/>
  <c r="Z410" i="33" s="1"/>
  <c r="AA410" i="33" s="1"/>
  <c r="GA409" i="33"/>
  <c r="FW409" i="33" a="1"/>
  <c r="FW409" i="33" s="1"/>
  <c r="FX409" i="33" s="1"/>
  <c r="FR409" i="33"/>
  <c r="FN409" i="33" a="1"/>
  <c r="FN409" i="33" s="1"/>
  <c r="FO409" i="33" s="1"/>
  <c r="FI409" i="33"/>
  <c r="FE409" i="33" a="1"/>
  <c r="FE409" i="33" s="1"/>
  <c r="FF409" i="33" s="1"/>
  <c r="EZ409" i="33"/>
  <c r="EV409" i="33" a="1"/>
  <c r="EV409" i="33" s="1"/>
  <c r="EW409" i="33" s="1"/>
  <c r="EQ409" i="33"/>
  <c r="EM409" i="33" a="1"/>
  <c r="EM409" i="33" s="1"/>
  <c r="EN409" i="33" s="1"/>
  <c r="EH409" i="33"/>
  <c r="ED409" i="33" a="1"/>
  <c r="ED409" i="33" s="1"/>
  <c r="EE409" i="33" s="1"/>
  <c r="DY409" i="33"/>
  <c r="DU409" i="33" a="1"/>
  <c r="DU409" i="33" s="1"/>
  <c r="DV409" i="33" s="1"/>
  <c r="DP409" i="33"/>
  <c r="DL409" i="33" a="1"/>
  <c r="DL409" i="33" s="1"/>
  <c r="DM409" i="33" s="1"/>
  <c r="DG409" i="33"/>
  <c r="DC409" i="33" a="1"/>
  <c r="DC409" i="33" s="1"/>
  <c r="DD409" i="33" s="1"/>
  <c r="CX409" i="33"/>
  <c r="CT409" i="33" a="1"/>
  <c r="CT409" i="33" s="1"/>
  <c r="CU409" i="33" s="1"/>
  <c r="CO409" i="33"/>
  <c r="CK409" i="33" a="1"/>
  <c r="CK409" i="33" s="1"/>
  <c r="CL409" i="33" s="1"/>
  <c r="CF409" i="33"/>
  <c r="CB409" i="33" a="1"/>
  <c r="CB409" i="33" s="1"/>
  <c r="CC409" i="33" s="1"/>
  <c r="BW409" i="33"/>
  <c r="BS409" i="33" a="1"/>
  <c r="BS409" i="33" s="1"/>
  <c r="BT409" i="33" s="1"/>
  <c r="BN409" i="33"/>
  <c r="BJ409" i="33" a="1"/>
  <c r="BJ409" i="33" s="1"/>
  <c r="BK409" i="33" s="1"/>
  <c r="BE409" i="33"/>
  <c r="BA409" i="33" a="1"/>
  <c r="BA409" i="33" s="1"/>
  <c r="BB409" i="33" s="1"/>
  <c r="AV409" i="33"/>
  <c r="AR409" i="33" a="1"/>
  <c r="AR409" i="33" s="1"/>
  <c r="AS409" i="33" s="1"/>
  <c r="AM409" i="33"/>
  <c r="AI409" i="33" a="1"/>
  <c r="AI409" i="33" s="1"/>
  <c r="AJ409" i="33" s="1"/>
  <c r="AD409" i="33"/>
  <c r="Z409" i="33" a="1"/>
  <c r="Z409" i="33" s="1"/>
  <c r="AA409" i="33" s="1"/>
  <c r="GA408" i="33"/>
  <c r="FW408" i="33" a="1"/>
  <c r="FW408" i="33" s="1"/>
  <c r="FX408" i="33" s="1"/>
  <c r="FR408" i="33"/>
  <c r="FN408" i="33" a="1"/>
  <c r="FN408" i="33" s="1"/>
  <c r="FO408" i="33" s="1"/>
  <c r="FI408" i="33"/>
  <c r="FE408" i="33" a="1"/>
  <c r="FE408" i="33" s="1"/>
  <c r="FF408" i="33" s="1"/>
  <c r="EZ408" i="33"/>
  <c r="EV408" i="33" a="1"/>
  <c r="EV408" i="33" s="1"/>
  <c r="EW408" i="33" s="1"/>
  <c r="EQ408" i="33"/>
  <c r="EM408" i="33" a="1"/>
  <c r="EM408" i="33" s="1"/>
  <c r="EN408" i="33" s="1"/>
  <c r="EH408" i="33"/>
  <c r="ED408" i="33" a="1"/>
  <c r="ED408" i="33" s="1"/>
  <c r="EE408" i="33" s="1"/>
  <c r="DY408" i="33"/>
  <c r="DU408" i="33" a="1"/>
  <c r="DU408" i="33" s="1"/>
  <c r="DV408" i="33" s="1"/>
  <c r="DP408" i="33"/>
  <c r="DL408" i="33" a="1"/>
  <c r="DL408" i="33" s="1"/>
  <c r="DM408" i="33" s="1"/>
  <c r="DG408" i="33"/>
  <c r="DC408" i="33" a="1"/>
  <c r="DC408" i="33" s="1"/>
  <c r="DD408" i="33" s="1"/>
  <c r="CX408" i="33"/>
  <c r="CT408" i="33" a="1"/>
  <c r="CT408" i="33" s="1"/>
  <c r="CU408" i="33" s="1"/>
  <c r="CO408" i="33"/>
  <c r="CK408" i="33" a="1"/>
  <c r="CK408" i="33" s="1"/>
  <c r="CL408" i="33" s="1"/>
  <c r="CF408" i="33"/>
  <c r="CB408" i="33" a="1"/>
  <c r="CB408" i="33" s="1"/>
  <c r="CC408" i="33" s="1"/>
  <c r="BW408" i="33"/>
  <c r="BS408" i="33" a="1"/>
  <c r="BS408" i="33" s="1"/>
  <c r="BT408" i="33" s="1"/>
  <c r="BN408" i="33"/>
  <c r="BJ408" i="33" a="1"/>
  <c r="BJ408" i="33" s="1"/>
  <c r="BK408" i="33" s="1"/>
  <c r="BE408" i="33"/>
  <c r="BA408" i="33" a="1"/>
  <c r="BA408" i="33" s="1"/>
  <c r="BB408" i="33" s="1"/>
  <c r="AV408" i="33"/>
  <c r="AR408" i="33" a="1"/>
  <c r="AR408" i="33" s="1"/>
  <c r="AS408" i="33" s="1"/>
  <c r="AM408" i="33"/>
  <c r="AI408" i="33" a="1"/>
  <c r="AI408" i="33" s="1"/>
  <c r="AJ408" i="33" s="1"/>
  <c r="AD408" i="33"/>
  <c r="Z408" i="33" a="1"/>
  <c r="Z408" i="33" s="1"/>
  <c r="AA408" i="33" s="1"/>
  <c r="GA407" i="33"/>
  <c r="FW407" i="33" a="1"/>
  <c r="FW407" i="33" s="1"/>
  <c r="FX407" i="33" s="1"/>
  <c r="FR407" i="33"/>
  <c r="FN407" i="33" a="1"/>
  <c r="FN407" i="33" s="1"/>
  <c r="FO407" i="33" s="1"/>
  <c r="FI407" i="33"/>
  <c r="FE407" i="33" a="1"/>
  <c r="FE407" i="33" s="1"/>
  <c r="FF407" i="33" s="1"/>
  <c r="EZ407" i="33"/>
  <c r="EV407" i="33" a="1"/>
  <c r="EV407" i="33" s="1"/>
  <c r="EW407" i="33" s="1"/>
  <c r="EQ407" i="33"/>
  <c r="EM407" i="33" a="1"/>
  <c r="EM407" i="33" s="1"/>
  <c r="EN407" i="33" s="1"/>
  <c r="EH407" i="33"/>
  <c r="ED407" i="33" a="1"/>
  <c r="ED407" i="33" s="1"/>
  <c r="EE407" i="33" s="1"/>
  <c r="DY407" i="33"/>
  <c r="DU407" i="33" a="1"/>
  <c r="DU407" i="33" s="1"/>
  <c r="DV407" i="33" s="1"/>
  <c r="DP407" i="33"/>
  <c r="DL407" i="33" a="1"/>
  <c r="DL407" i="33" s="1"/>
  <c r="DM407" i="33" s="1"/>
  <c r="DG407" i="33"/>
  <c r="DC407" i="33" a="1"/>
  <c r="DC407" i="33" s="1"/>
  <c r="DD407" i="33" s="1"/>
  <c r="CX407" i="33"/>
  <c r="CT407" i="33" a="1"/>
  <c r="CT407" i="33" s="1"/>
  <c r="CU407" i="33" s="1"/>
  <c r="CO407" i="33"/>
  <c r="CK407" i="33" a="1"/>
  <c r="CK407" i="33" s="1"/>
  <c r="CL407" i="33" s="1"/>
  <c r="CF407" i="33"/>
  <c r="CB407" i="33" a="1"/>
  <c r="CB407" i="33" s="1"/>
  <c r="CC407" i="33" s="1"/>
  <c r="BW407" i="33"/>
  <c r="BS407" i="33" a="1"/>
  <c r="BS407" i="33" s="1"/>
  <c r="BT407" i="33" s="1"/>
  <c r="BN407" i="33"/>
  <c r="BJ407" i="33" a="1"/>
  <c r="BJ407" i="33" s="1"/>
  <c r="BK407" i="33" s="1"/>
  <c r="BE407" i="33"/>
  <c r="BA407" i="33" a="1"/>
  <c r="BA407" i="33" s="1"/>
  <c r="BB407" i="33" s="1"/>
  <c r="AV407" i="33"/>
  <c r="AR407" i="33" a="1"/>
  <c r="AR407" i="33" s="1"/>
  <c r="AS407" i="33" s="1"/>
  <c r="AM407" i="33"/>
  <c r="AI407" i="33" a="1"/>
  <c r="AI407" i="33" s="1"/>
  <c r="AJ407" i="33" s="1"/>
  <c r="AD407" i="33"/>
  <c r="Z407" i="33" a="1"/>
  <c r="Z407" i="33" s="1"/>
  <c r="AA407" i="33" s="1"/>
  <c r="GA406" i="33"/>
  <c r="FW406" i="33" a="1"/>
  <c r="FW406" i="33" s="1"/>
  <c r="FX406" i="33" s="1"/>
  <c r="FR406" i="33"/>
  <c r="FN406" i="33" a="1"/>
  <c r="FN406" i="33" s="1"/>
  <c r="FO406" i="33" s="1"/>
  <c r="FI406" i="33"/>
  <c r="FE406" i="33" a="1"/>
  <c r="FE406" i="33" s="1"/>
  <c r="FF406" i="33" s="1"/>
  <c r="EZ406" i="33"/>
  <c r="EV406" i="33" a="1"/>
  <c r="EV406" i="33" s="1"/>
  <c r="EW406" i="33" s="1"/>
  <c r="EQ406" i="33"/>
  <c r="EM406" i="33" a="1"/>
  <c r="EM406" i="33" s="1"/>
  <c r="EN406" i="33" s="1"/>
  <c r="EH406" i="33"/>
  <c r="ED406" i="33" a="1"/>
  <c r="ED406" i="33" s="1"/>
  <c r="EE406" i="33" s="1"/>
  <c r="DY406" i="33"/>
  <c r="DU406" i="33" a="1"/>
  <c r="DU406" i="33" s="1"/>
  <c r="DV406" i="33" s="1"/>
  <c r="DP406" i="33"/>
  <c r="DL406" i="33" a="1"/>
  <c r="DL406" i="33" s="1"/>
  <c r="DM406" i="33" s="1"/>
  <c r="DG406" i="33"/>
  <c r="DC406" i="33" a="1"/>
  <c r="DC406" i="33" s="1"/>
  <c r="DD406" i="33" s="1"/>
  <c r="CX406" i="33"/>
  <c r="CT406" i="33" a="1"/>
  <c r="CT406" i="33" s="1"/>
  <c r="CU406" i="33" s="1"/>
  <c r="CO406" i="33"/>
  <c r="CK406" i="33" a="1"/>
  <c r="CK406" i="33" s="1"/>
  <c r="CL406" i="33" s="1"/>
  <c r="CF406" i="33"/>
  <c r="CB406" i="33" a="1"/>
  <c r="CB406" i="33" s="1"/>
  <c r="CC406" i="33" s="1"/>
  <c r="BW406" i="33"/>
  <c r="BS406" i="33" a="1"/>
  <c r="BS406" i="33" s="1"/>
  <c r="BT406" i="33" s="1"/>
  <c r="BN406" i="33"/>
  <c r="BJ406" i="33" a="1"/>
  <c r="BJ406" i="33" s="1"/>
  <c r="BK406" i="33" s="1"/>
  <c r="BE406" i="33"/>
  <c r="BA406" i="33" a="1"/>
  <c r="BA406" i="33" s="1"/>
  <c r="BB406" i="33" s="1"/>
  <c r="AV406" i="33"/>
  <c r="AR406" i="33" a="1"/>
  <c r="AR406" i="33" s="1"/>
  <c r="AS406" i="33" s="1"/>
  <c r="AM406" i="33"/>
  <c r="AI406" i="33" a="1"/>
  <c r="AI406" i="33" s="1"/>
  <c r="AJ406" i="33" s="1"/>
  <c r="AD406" i="33"/>
  <c r="Z406" i="33" a="1"/>
  <c r="Z406" i="33" s="1"/>
  <c r="AA406" i="33" s="1"/>
  <c r="GA405" i="33"/>
  <c r="FW405" i="33" a="1"/>
  <c r="FW405" i="33" s="1"/>
  <c r="FX405" i="33" s="1"/>
  <c r="FR405" i="33"/>
  <c r="FN405" i="33" a="1"/>
  <c r="FN405" i="33" s="1"/>
  <c r="FO405" i="33" s="1"/>
  <c r="FI405" i="33"/>
  <c r="FE405" i="33" a="1"/>
  <c r="FE405" i="33" s="1"/>
  <c r="FF405" i="33" s="1"/>
  <c r="EZ405" i="33"/>
  <c r="EV405" i="33" a="1"/>
  <c r="EV405" i="33" s="1"/>
  <c r="EW405" i="33" s="1"/>
  <c r="EQ405" i="33"/>
  <c r="EM405" i="33" a="1"/>
  <c r="EM405" i="33" s="1"/>
  <c r="EN405" i="33" s="1"/>
  <c r="EH405" i="33"/>
  <c r="ED405" i="33" a="1"/>
  <c r="ED405" i="33" s="1"/>
  <c r="EE405" i="33" s="1"/>
  <c r="DY405" i="33"/>
  <c r="DU405" i="33" a="1"/>
  <c r="DU405" i="33" s="1"/>
  <c r="DV405" i="33" s="1"/>
  <c r="DP405" i="33"/>
  <c r="DL405" i="33" a="1"/>
  <c r="DL405" i="33" s="1"/>
  <c r="DM405" i="33" s="1"/>
  <c r="DG405" i="33"/>
  <c r="DC405" i="33" a="1"/>
  <c r="DC405" i="33" s="1"/>
  <c r="DD405" i="33" s="1"/>
  <c r="CX405" i="33"/>
  <c r="CT405" i="33" a="1"/>
  <c r="CT405" i="33" s="1"/>
  <c r="CU405" i="33" s="1"/>
  <c r="CO405" i="33"/>
  <c r="CK405" i="33" a="1"/>
  <c r="CK405" i="33" s="1"/>
  <c r="CL405" i="33" s="1"/>
  <c r="CF405" i="33"/>
  <c r="CB405" i="33" a="1"/>
  <c r="CB405" i="33" s="1"/>
  <c r="CC405" i="33" s="1"/>
  <c r="BW405" i="33"/>
  <c r="BS405" i="33" a="1"/>
  <c r="BS405" i="33" s="1"/>
  <c r="BT405" i="33" s="1"/>
  <c r="BN405" i="33"/>
  <c r="BJ405" i="33" a="1"/>
  <c r="BJ405" i="33" s="1"/>
  <c r="BK405" i="33" s="1"/>
  <c r="BE405" i="33"/>
  <c r="BA405" i="33" a="1"/>
  <c r="BA405" i="33" s="1"/>
  <c r="BB405" i="33" s="1"/>
  <c r="AV405" i="33"/>
  <c r="AR405" i="33" a="1"/>
  <c r="AR405" i="33" s="1"/>
  <c r="AS405" i="33" s="1"/>
  <c r="AM405" i="33"/>
  <c r="AI405" i="33" a="1"/>
  <c r="AI405" i="33" s="1"/>
  <c r="AJ405" i="33" s="1"/>
  <c r="AD405" i="33"/>
  <c r="Z405" i="33" a="1"/>
  <c r="Z405" i="33" s="1"/>
  <c r="AA405" i="33" s="1"/>
  <c r="GA404" i="33"/>
  <c r="FW404" i="33" a="1"/>
  <c r="FW404" i="33" s="1"/>
  <c r="FX404" i="33" s="1"/>
  <c r="FR404" i="33"/>
  <c r="FN404" i="33" a="1"/>
  <c r="FN404" i="33" s="1"/>
  <c r="FO404" i="33" s="1"/>
  <c r="FI404" i="33"/>
  <c r="FE404" i="33" a="1"/>
  <c r="FE404" i="33" s="1"/>
  <c r="FF404" i="33" s="1"/>
  <c r="EZ404" i="33"/>
  <c r="EV404" i="33" a="1"/>
  <c r="EV404" i="33" s="1"/>
  <c r="EW404" i="33" s="1"/>
  <c r="EQ404" i="33"/>
  <c r="EM404" i="33" a="1"/>
  <c r="EM404" i="33" s="1"/>
  <c r="EN404" i="33" s="1"/>
  <c r="EH404" i="33"/>
  <c r="ED404" i="33" a="1"/>
  <c r="ED404" i="33" s="1"/>
  <c r="EE404" i="33" s="1"/>
  <c r="DY404" i="33"/>
  <c r="DU404" i="33" a="1"/>
  <c r="DU404" i="33" s="1"/>
  <c r="DV404" i="33" s="1"/>
  <c r="DP404" i="33"/>
  <c r="DL404" i="33" a="1"/>
  <c r="DL404" i="33" s="1"/>
  <c r="DM404" i="33" s="1"/>
  <c r="DG404" i="33"/>
  <c r="DC404" i="33" a="1"/>
  <c r="DC404" i="33" s="1"/>
  <c r="DD404" i="33" s="1"/>
  <c r="CX404" i="33"/>
  <c r="CT404" i="33" a="1"/>
  <c r="CT404" i="33" s="1"/>
  <c r="CU404" i="33" s="1"/>
  <c r="CO404" i="33"/>
  <c r="CK404" i="33" a="1"/>
  <c r="CK404" i="33" s="1"/>
  <c r="CL404" i="33" s="1"/>
  <c r="CF404" i="33"/>
  <c r="CB404" i="33" a="1"/>
  <c r="CB404" i="33" s="1"/>
  <c r="CC404" i="33" s="1"/>
  <c r="BW404" i="33"/>
  <c r="BS404" i="33" a="1"/>
  <c r="BS404" i="33" s="1"/>
  <c r="BT404" i="33" s="1"/>
  <c r="BN404" i="33"/>
  <c r="BJ404" i="33" a="1"/>
  <c r="BJ404" i="33" s="1"/>
  <c r="BK404" i="33" s="1"/>
  <c r="BE404" i="33"/>
  <c r="BA404" i="33" a="1"/>
  <c r="BA404" i="33" s="1"/>
  <c r="BB404" i="33" s="1"/>
  <c r="AV404" i="33"/>
  <c r="AR404" i="33" a="1"/>
  <c r="AR404" i="33" s="1"/>
  <c r="AS404" i="33" s="1"/>
  <c r="AM404" i="33"/>
  <c r="AI404" i="33" a="1"/>
  <c r="AI404" i="33" s="1"/>
  <c r="AJ404" i="33" s="1"/>
  <c r="AD404" i="33"/>
  <c r="Z404" i="33" a="1"/>
  <c r="Z404" i="33" s="1"/>
  <c r="AA404" i="33" s="1"/>
  <c r="GA403" i="33"/>
  <c r="FW403" i="33" a="1"/>
  <c r="FW403" i="33" s="1"/>
  <c r="FX403" i="33" s="1"/>
  <c r="FR403" i="33"/>
  <c r="FN403" i="33" a="1"/>
  <c r="FN403" i="33" s="1"/>
  <c r="FO403" i="33" s="1"/>
  <c r="FI403" i="33"/>
  <c r="FE403" i="33" a="1"/>
  <c r="FE403" i="33" s="1"/>
  <c r="FF403" i="33" s="1"/>
  <c r="EZ403" i="33"/>
  <c r="EV403" i="33" a="1"/>
  <c r="EV403" i="33" s="1"/>
  <c r="EW403" i="33" s="1"/>
  <c r="EQ403" i="33"/>
  <c r="EM403" i="33" a="1"/>
  <c r="EM403" i="33" s="1"/>
  <c r="EN403" i="33" s="1"/>
  <c r="EH403" i="33"/>
  <c r="ED403" i="33" a="1"/>
  <c r="ED403" i="33" s="1"/>
  <c r="EE403" i="33" s="1"/>
  <c r="DY403" i="33"/>
  <c r="DU403" i="33" a="1"/>
  <c r="DU403" i="33" s="1"/>
  <c r="DV403" i="33" s="1"/>
  <c r="DP403" i="33"/>
  <c r="DL403" i="33" a="1"/>
  <c r="DL403" i="33" s="1"/>
  <c r="DM403" i="33" s="1"/>
  <c r="DG403" i="33"/>
  <c r="DC403" i="33" a="1"/>
  <c r="DC403" i="33" s="1"/>
  <c r="DD403" i="33" s="1"/>
  <c r="CX403" i="33"/>
  <c r="CT403" i="33" a="1"/>
  <c r="CT403" i="33" s="1"/>
  <c r="CU403" i="33" s="1"/>
  <c r="CO403" i="33"/>
  <c r="CK403" i="33" a="1"/>
  <c r="CK403" i="33" s="1"/>
  <c r="CL403" i="33" s="1"/>
  <c r="CF403" i="33"/>
  <c r="CB403" i="33" a="1"/>
  <c r="CB403" i="33" s="1"/>
  <c r="CC403" i="33" s="1"/>
  <c r="BW403" i="33"/>
  <c r="BS403" i="33" a="1"/>
  <c r="BS403" i="33" s="1"/>
  <c r="BT403" i="33" s="1"/>
  <c r="BN403" i="33"/>
  <c r="BJ403" i="33" a="1"/>
  <c r="BJ403" i="33" s="1"/>
  <c r="BK403" i="33" s="1"/>
  <c r="BE403" i="33"/>
  <c r="BA403" i="33" a="1"/>
  <c r="BA403" i="33" s="1"/>
  <c r="BB403" i="33" s="1"/>
  <c r="AV403" i="33"/>
  <c r="AR403" i="33" a="1"/>
  <c r="AR403" i="33" s="1"/>
  <c r="AS403" i="33" s="1"/>
  <c r="AM403" i="33"/>
  <c r="AI403" i="33" a="1"/>
  <c r="AI403" i="33" s="1"/>
  <c r="AJ403" i="33" s="1"/>
  <c r="AD403" i="33"/>
  <c r="Z403" i="33" a="1"/>
  <c r="Z403" i="33" s="1"/>
  <c r="AA403" i="33" s="1"/>
  <c r="GA402" i="33"/>
  <c r="FW402" i="33" a="1"/>
  <c r="FW402" i="33" s="1"/>
  <c r="FX402" i="33" s="1"/>
  <c r="FR402" i="33"/>
  <c r="FN402" i="33" a="1"/>
  <c r="FN402" i="33" s="1"/>
  <c r="FO402" i="33" s="1"/>
  <c r="FI402" i="33"/>
  <c r="FE402" i="33" a="1"/>
  <c r="FE402" i="33" s="1"/>
  <c r="FF402" i="33" s="1"/>
  <c r="EZ402" i="33"/>
  <c r="EV402" i="33" a="1"/>
  <c r="EV402" i="33" s="1"/>
  <c r="EW402" i="33" s="1"/>
  <c r="EQ402" i="33"/>
  <c r="EM402" i="33" a="1"/>
  <c r="EM402" i="33" s="1"/>
  <c r="EN402" i="33" s="1"/>
  <c r="EH402" i="33"/>
  <c r="ED402" i="33" a="1"/>
  <c r="ED402" i="33" s="1"/>
  <c r="EE402" i="33" s="1"/>
  <c r="DY402" i="33"/>
  <c r="DU402" i="33" a="1"/>
  <c r="DU402" i="33" s="1"/>
  <c r="DV402" i="33" s="1"/>
  <c r="DP402" i="33"/>
  <c r="DL402" i="33" a="1"/>
  <c r="DL402" i="33" s="1"/>
  <c r="DM402" i="33" s="1"/>
  <c r="DG402" i="33"/>
  <c r="DC402" i="33" a="1"/>
  <c r="DC402" i="33" s="1"/>
  <c r="DD402" i="33" s="1"/>
  <c r="CX402" i="33"/>
  <c r="CT402" i="33" a="1"/>
  <c r="CT402" i="33" s="1"/>
  <c r="CU402" i="33" s="1"/>
  <c r="CO402" i="33"/>
  <c r="CK402" i="33" a="1"/>
  <c r="CK402" i="33" s="1"/>
  <c r="CL402" i="33" s="1"/>
  <c r="CF402" i="33"/>
  <c r="CB402" i="33" a="1"/>
  <c r="CB402" i="33" s="1"/>
  <c r="CC402" i="33" s="1"/>
  <c r="BW402" i="33"/>
  <c r="BS402" i="33" a="1"/>
  <c r="BS402" i="33" s="1"/>
  <c r="BT402" i="33" s="1"/>
  <c r="BN402" i="33"/>
  <c r="BJ402" i="33" a="1"/>
  <c r="BJ402" i="33" s="1"/>
  <c r="BK402" i="33" s="1"/>
  <c r="BE402" i="33"/>
  <c r="BA402" i="33" a="1"/>
  <c r="BA402" i="33" s="1"/>
  <c r="BB402" i="33" s="1"/>
  <c r="AV402" i="33"/>
  <c r="AR402" i="33" a="1"/>
  <c r="AR402" i="33" s="1"/>
  <c r="AS402" i="33" s="1"/>
  <c r="AM402" i="33"/>
  <c r="AI402" i="33" a="1"/>
  <c r="AI402" i="33" s="1"/>
  <c r="AJ402" i="33" s="1"/>
  <c r="AD402" i="33"/>
  <c r="Z402" i="33" a="1"/>
  <c r="Z402" i="33" s="1"/>
  <c r="AA402" i="33" s="1"/>
  <c r="GA401" i="33"/>
  <c r="FW401" i="33" a="1"/>
  <c r="FW401" i="33" s="1"/>
  <c r="FX401" i="33" s="1"/>
  <c r="FR401" i="33"/>
  <c r="FN401" i="33" a="1"/>
  <c r="FN401" i="33" s="1"/>
  <c r="FO401" i="33" s="1"/>
  <c r="FI401" i="33"/>
  <c r="FE401" i="33" a="1"/>
  <c r="FE401" i="33" s="1"/>
  <c r="FF401" i="33" s="1"/>
  <c r="EZ401" i="33"/>
  <c r="EV401" i="33" a="1"/>
  <c r="EV401" i="33" s="1"/>
  <c r="EW401" i="33" s="1"/>
  <c r="EQ401" i="33"/>
  <c r="EM401" i="33" a="1"/>
  <c r="EM401" i="33" s="1"/>
  <c r="EN401" i="33" s="1"/>
  <c r="EH401" i="33"/>
  <c r="ED401" i="33" a="1"/>
  <c r="ED401" i="33" s="1"/>
  <c r="EE401" i="33" s="1"/>
  <c r="DY401" i="33"/>
  <c r="DU401" i="33" a="1"/>
  <c r="DU401" i="33" s="1"/>
  <c r="DV401" i="33" s="1"/>
  <c r="DP401" i="33"/>
  <c r="DL401" i="33" a="1"/>
  <c r="DL401" i="33" s="1"/>
  <c r="DM401" i="33" s="1"/>
  <c r="DG401" i="33"/>
  <c r="DC401" i="33" a="1"/>
  <c r="DC401" i="33" s="1"/>
  <c r="DD401" i="33" s="1"/>
  <c r="CX401" i="33"/>
  <c r="CT401" i="33" a="1"/>
  <c r="CT401" i="33" s="1"/>
  <c r="CU401" i="33" s="1"/>
  <c r="CO401" i="33"/>
  <c r="CK401" i="33" a="1"/>
  <c r="CK401" i="33" s="1"/>
  <c r="CL401" i="33" s="1"/>
  <c r="CF401" i="33"/>
  <c r="CB401" i="33" a="1"/>
  <c r="CB401" i="33" s="1"/>
  <c r="CC401" i="33" s="1"/>
  <c r="BW401" i="33"/>
  <c r="BS401" i="33" a="1"/>
  <c r="BS401" i="33" s="1"/>
  <c r="BT401" i="33" s="1"/>
  <c r="BN401" i="33"/>
  <c r="BJ401" i="33" a="1"/>
  <c r="BJ401" i="33" s="1"/>
  <c r="BK401" i="33" s="1"/>
  <c r="BE401" i="33"/>
  <c r="BA401" i="33" a="1"/>
  <c r="BA401" i="33" s="1"/>
  <c r="BB401" i="33" s="1"/>
  <c r="AV401" i="33"/>
  <c r="AR401" i="33" a="1"/>
  <c r="AR401" i="33" s="1"/>
  <c r="AS401" i="33" s="1"/>
  <c r="AM401" i="33"/>
  <c r="AI401" i="33" a="1"/>
  <c r="AI401" i="33" s="1"/>
  <c r="AJ401" i="33" s="1"/>
  <c r="AD401" i="33"/>
  <c r="Z401" i="33" a="1"/>
  <c r="Z401" i="33" s="1"/>
  <c r="AA401" i="33" s="1"/>
  <c r="GA400" i="33"/>
  <c r="FW400" i="33" a="1"/>
  <c r="FW400" i="33" s="1"/>
  <c r="FX400" i="33" s="1"/>
  <c r="FR400" i="33"/>
  <c r="FN400" i="33" a="1"/>
  <c r="FN400" i="33" s="1"/>
  <c r="FO400" i="33" s="1"/>
  <c r="FI400" i="33"/>
  <c r="FE400" i="33" a="1"/>
  <c r="FE400" i="33" s="1"/>
  <c r="FF400" i="33" s="1"/>
  <c r="EZ400" i="33"/>
  <c r="EV400" i="33" a="1"/>
  <c r="EV400" i="33" s="1"/>
  <c r="EW400" i="33" s="1"/>
  <c r="EQ400" i="33"/>
  <c r="EM400" i="33" a="1"/>
  <c r="EM400" i="33" s="1"/>
  <c r="EN400" i="33" s="1"/>
  <c r="EH400" i="33"/>
  <c r="ED400" i="33" a="1"/>
  <c r="ED400" i="33" s="1"/>
  <c r="EE400" i="33" s="1"/>
  <c r="DY400" i="33"/>
  <c r="DU400" i="33" a="1"/>
  <c r="DU400" i="33" s="1"/>
  <c r="DV400" i="33" s="1"/>
  <c r="DP400" i="33"/>
  <c r="DL400" i="33" a="1"/>
  <c r="DL400" i="33" s="1"/>
  <c r="DM400" i="33" s="1"/>
  <c r="DG400" i="33"/>
  <c r="DC400" i="33" a="1"/>
  <c r="DC400" i="33" s="1"/>
  <c r="DD400" i="33" s="1"/>
  <c r="CX400" i="33"/>
  <c r="CT400" i="33" a="1"/>
  <c r="CT400" i="33" s="1"/>
  <c r="CU400" i="33" s="1"/>
  <c r="CO400" i="33"/>
  <c r="CK400" i="33" a="1"/>
  <c r="CK400" i="33" s="1"/>
  <c r="CL400" i="33" s="1"/>
  <c r="CF400" i="33"/>
  <c r="CB400" i="33" a="1"/>
  <c r="CB400" i="33" s="1"/>
  <c r="CC400" i="33" s="1"/>
  <c r="BW400" i="33"/>
  <c r="BS400" i="33" a="1"/>
  <c r="BS400" i="33" s="1"/>
  <c r="BT400" i="33" s="1"/>
  <c r="BN400" i="33"/>
  <c r="BJ400" i="33" a="1"/>
  <c r="BJ400" i="33" s="1"/>
  <c r="BK400" i="33" s="1"/>
  <c r="BE400" i="33"/>
  <c r="BA400" i="33" a="1"/>
  <c r="BA400" i="33" s="1"/>
  <c r="BB400" i="33" s="1"/>
  <c r="AV400" i="33"/>
  <c r="AR400" i="33" a="1"/>
  <c r="AR400" i="33" s="1"/>
  <c r="AS400" i="33" s="1"/>
  <c r="AM400" i="33"/>
  <c r="AI400" i="33" a="1"/>
  <c r="AI400" i="33" s="1"/>
  <c r="AJ400" i="33" s="1"/>
  <c r="AD400" i="33"/>
  <c r="Z400" i="33" a="1"/>
  <c r="Z400" i="33" s="1"/>
  <c r="AA400" i="33" s="1"/>
  <c r="GA399" i="33"/>
  <c r="FW399" i="33" a="1"/>
  <c r="FW399" i="33" s="1"/>
  <c r="FX399" i="33" s="1"/>
  <c r="FR399" i="33"/>
  <c r="FN399" i="33" a="1"/>
  <c r="FN399" i="33" s="1"/>
  <c r="FO399" i="33" s="1"/>
  <c r="FI399" i="33"/>
  <c r="FE399" i="33" a="1"/>
  <c r="FE399" i="33" s="1"/>
  <c r="FF399" i="33" s="1"/>
  <c r="EZ399" i="33"/>
  <c r="EV399" i="33" a="1"/>
  <c r="EV399" i="33" s="1"/>
  <c r="EW399" i="33" s="1"/>
  <c r="EQ399" i="33"/>
  <c r="EM399" i="33" a="1"/>
  <c r="EM399" i="33" s="1"/>
  <c r="EN399" i="33" s="1"/>
  <c r="EH399" i="33"/>
  <c r="ED399" i="33" a="1"/>
  <c r="ED399" i="33" s="1"/>
  <c r="EE399" i="33" s="1"/>
  <c r="DY399" i="33"/>
  <c r="DU399" i="33" a="1"/>
  <c r="DU399" i="33" s="1"/>
  <c r="DV399" i="33" s="1"/>
  <c r="DP399" i="33"/>
  <c r="DL399" i="33" a="1"/>
  <c r="DL399" i="33" s="1"/>
  <c r="DM399" i="33" s="1"/>
  <c r="DG399" i="33"/>
  <c r="DC399" i="33" a="1"/>
  <c r="DC399" i="33" s="1"/>
  <c r="DD399" i="33" s="1"/>
  <c r="CX399" i="33"/>
  <c r="CT399" i="33" a="1"/>
  <c r="CT399" i="33" s="1"/>
  <c r="CU399" i="33" s="1"/>
  <c r="CO399" i="33"/>
  <c r="CK399" i="33" a="1"/>
  <c r="CK399" i="33" s="1"/>
  <c r="CL399" i="33" s="1"/>
  <c r="CF399" i="33"/>
  <c r="CB399" i="33" a="1"/>
  <c r="CB399" i="33" s="1"/>
  <c r="CC399" i="33" s="1"/>
  <c r="BW399" i="33"/>
  <c r="BS399" i="33" a="1"/>
  <c r="BS399" i="33" s="1"/>
  <c r="BT399" i="33" s="1"/>
  <c r="BN399" i="33"/>
  <c r="BJ399" i="33" a="1"/>
  <c r="BJ399" i="33" s="1"/>
  <c r="BK399" i="33" s="1"/>
  <c r="BE399" i="33"/>
  <c r="BA399" i="33" a="1"/>
  <c r="BA399" i="33" s="1"/>
  <c r="BB399" i="33" s="1"/>
  <c r="AV399" i="33"/>
  <c r="AR399" i="33" a="1"/>
  <c r="AR399" i="33" s="1"/>
  <c r="AS399" i="33" s="1"/>
  <c r="AM399" i="33"/>
  <c r="AI399" i="33" a="1"/>
  <c r="AI399" i="33" s="1"/>
  <c r="AJ399" i="33" s="1"/>
  <c r="AD399" i="33"/>
  <c r="Z399" i="33" a="1"/>
  <c r="Z399" i="33" s="1"/>
  <c r="AA399" i="33" s="1"/>
  <c r="GA398" i="33"/>
  <c r="FW398" i="33" a="1"/>
  <c r="FW398" i="33" s="1"/>
  <c r="FX398" i="33" s="1"/>
  <c r="FR398" i="33"/>
  <c r="FN398" i="33" a="1"/>
  <c r="FN398" i="33" s="1"/>
  <c r="FO398" i="33" s="1"/>
  <c r="FI398" i="33"/>
  <c r="FE398" i="33" a="1"/>
  <c r="FE398" i="33" s="1"/>
  <c r="FF398" i="33" s="1"/>
  <c r="EZ398" i="33"/>
  <c r="EV398" i="33" a="1"/>
  <c r="EV398" i="33" s="1"/>
  <c r="EW398" i="33" s="1"/>
  <c r="EQ398" i="33"/>
  <c r="EM398" i="33" a="1"/>
  <c r="EM398" i="33" s="1"/>
  <c r="EN398" i="33" s="1"/>
  <c r="EH398" i="33"/>
  <c r="ED398" i="33" a="1"/>
  <c r="ED398" i="33" s="1"/>
  <c r="EE398" i="33" s="1"/>
  <c r="DY398" i="33"/>
  <c r="DU398" i="33" a="1"/>
  <c r="DU398" i="33" s="1"/>
  <c r="DV398" i="33" s="1"/>
  <c r="DP398" i="33"/>
  <c r="DL398" i="33" a="1"/>
  <c r="DL398" i="33" s="1"/>
  <c r="DM398" i="33" s="1"/>
  <c r="DG398" i="33"/>
  <c r="DC398" i="33" a="1"/>
  <c r="DC398" i="33" s="1"/>
  <c r="DD398" i="33" s="1"/>
  <c r="CX398" i="33"/>
  <c r="CT398" i="33" a="1"/>
  <c r="CT398" i="33" s="1"/>
  <c r="CU398" i="33" s="1"/>
  <c r="CO398" i="33"/>
  <c r="CK398" i="33" a="1"/>
  <c r="CK398" i="33" s="1"/>
  <c r="CL398" i="33" s="1"/>
  <c r="CF398" i="33"/>
  <c r="CB398" i="33" a="1"/>
  <c r="CB398" i="33" s="1"/>
  <c r="CC398" i="33" s="1"/>
  <c r="BW398" i="33"/>
  <c r="BS398" i="33" a="1"/>
  <c r="BS398" i="33" s="1"/>
  <c r="BT398" i="33" s="1"/>
  <c r="BN398" i="33"/>
  <c r="BJ398" i="33" a="1"/>
  <c r="BJ398" i="33" s="1"/>
  <c r="BK398" i="33" s="1"/>
  <c r="BE398" i="33"/>
  <c r="BA398" i="33" a="1"/>
  <c r="BA398" i="33" s="1"/>
  <c r="BB398" i="33" s="1"/>
  <c r="AV398" i="33"/>
  <c r="AR398" i="33" a="1"/>
  <c r="AR398" i="33" s="1"/>
  <c r="AS398" i="33" s="1"/>
  <c r="AM398" i="33"/>
  <c r="AI398" i="33" a="1"/>
  <c r="AI398" i="33" s="1"/>
  <c r="AJ398" i="33" s="1"/>
  <c r="AD398" i="33"/>
  <c r="Z398" i="33" a="1"/>
  <c r="Z398" i="33" s="1"/>
  <c r="AA398" i="33" s="1"/>
  <c r="GA397" i="33"/>
  <c r="FW397" i="33" a="1"/>
  <c r="FW397" i="33" s="1"/>
  <c r="FX397" i="33" s="1"/>
  <c r="FR397" i="33"/>
  <c r="FN397" i="33" a="1"/>
  <c r="FN397" i="33" s="1"/>
  <c r="FO397" i="33" s="1"/>
  <c r="FI397" i="33"/>
  <c r="FE397" i="33" a="1"/>
  <c r="FE397" i="33" s="1"/>
  <c r="FF397" i="33" s="1"/>
  <c r="EZ397" i="33"/>
  <c r="EV397" i="33" a="1"/>
  <c r="EV397" i="33" s="1"/>
  <c r="EW397" i="33" s="1"/>
  <c r="EQ397" i="33"/>
  <c r="EM397" i="33" a="1"/>
  <c r="EM397" i="33" s="1"/>
  <c r="EN397" i="33" s="1"/>
  <c r="EH397" i="33"/>
  <c r="ED397" i="33" a="1"/>
  <c r="ED397" i="33" s="1"/>
  <c r="EE397" i="33" s="1"/>
  <c r="DY397" i="33"/>
  <c r="DU397" i="33" a="1"/>
  <c r="DU397" i="33" s="1"/>
  <c r="DV397" i="33" s="1"/>
  <c r="DP397" i="33"/>
  <c r="DL397" i="33" a="1"/>
  <c r="DL397" i="33" s="1"/>
  <c r="DM397" i="33" s="1"/>
  <c r="DG397" i="33"/>
  <c r="DC397" i="33" a="1"/>
  <c r="DC397" i="33" s="1"/>
  <c r="DD397" i="33" s="1"/>
  <c r="CX397" i="33"/>
  <c r="CT397" i="33" a="1"/>
  <c r="CT397" i="33" s="1"/>
  <c r="CU397" i="33" s="1"/>
  <c r="CO397" i="33"/>
  <c r="CK397" i="33" a="1"/>
  <c r="CK397" i="33" s="1"/>
  <c r="CL397" i="33" s="1"/>
  <c r="CF397" i="33"/>
  <c r="CB397" i="33" a="1"/>
  <c r="CB397" i="33" s="1"/>
  <c r="CC397" i="33" s="1"/>
  <c r="BW397" i="33"/>
  <c r="BS397" i="33" a="1"/>
  <c r="BS397" i="33" s="1"/>
  <c r="BT397" i="33" s="1"/>
  <c r="BN397" i="33"/>
  <c r="BJ397" i="33" a="1"/>
  <c r="BJ397" i="33" s="1"/>
  <c r="BK397" i="33" s="1"/>
  <c r="BE397" i="33"/>
  <c r="BA397" i="33" a="1"/>
  <c r="BA397" i="33" s="1"/>
  <c r="BB397" i="33" s="1"/>
  <c r="AV397" i="33"/>
  <c r="AR397" i="33" a="1"/>
  <c r="AR397" i="33" s="1"/>
  <c r="AS397" i="33" s="1"/>
  <c r="AM397" i="33"/>
  <c r="AI397" i="33" a="1"/>
  <c r="AI397" i="33" s="1"/>
  <c r="AJ397" i="33" s="1"/>
  <c r="AD397" i="33"/>
  <c r="Z397" i="33" a="1"/>
  <c r="Z397" i="33" s="1"/>
  <c r="AA397" i="33" s="1"/>
  <c r="GA396" i="33"/>
  <c r="FW396" i="33" a="1"/>
  <c r="FW396" i="33" s="1"/>
  <c r="FX396" i="33" s="1"/>
  <c r="FR396" i="33"/>
  <c r="FN396" i="33" a="1"/>
  <c r="FN396" i="33" s="1"/>
  <c r="FO396" i="33" s="1"/>
  <c r="FI396" i="33"/>
  <c r="FE396" i="33" a="1"/>
  <c r="FE396" i="33" s="1"/>
  <c r="FF396" i="33" s="1"/>
  <c r="EZ396" i="33"/>
  <c r="EV396" i="33" a="1"/>
  <c r="EV396" i="33" s="1"/>
  <c r="EW396" i="33" s="1"/>
  <c r="EQ396" i="33"/>
  <c r="EM396" i="33" a="1"/>
  <c r="EM396" i="33" s="1"/>
  <c r="EN396" i="33" s="1"/>
  <c r="EH396" i="33"/>
  <c r="ED396" i="33" a="1"/>
  <c r="ED396" i="33" s="1"/>
  <c r="EE396" i="33" s="1"/>
  <c r="DY396" i="33"/>
  <c r="DU396" i="33" a="1"/>
  <c r="DU396" i="33" s="1"/>
  <c r="DV396" i="33" s="1"/>
  <c r="DP396" i="33"/>
  <c r="DL396" i="33" a="1"/>
  <c r="DL396" i="33" s="1"/>
  <c r="DM396" i="33" s="1"/>
  <c r="DG396" i="33"/>
  <c r="DC396" i="33" a="1"/>
  <c r="DC396" i="33" s="1"/>
  <c r="DD396" i="33" s="1"/>
  <c r="CX396" i="33"/>
  <c r="CT396" i="33" a="1"/>
  <c r="CT396" i="33" s="1"/>
  <c r="CU396" i="33" s="1"/>
  <c r="CO396" i="33"/>
  <c r="CK396" i="33" a="1"/>
  <c r="CK396" i="33" s="1"/>
  <c r="CL396" i="33" s="1"/>
  <c r="CF396" i="33"/>
  <c r="CB396" i="33" a="1"/>
  <c r="CB396" i="33" s="1"/>
  <c r="CC396" i="33" s="1"/>
  <c r="BW396" i="33"/>
  <c r="BS396" i="33" a="1"/>
  <c r="BS396" i="33" s="1"/>
  <c r="BT396" i="33" s="1"/>
  <c r="BN396" i="33"/>
  <c r="BJ396" i="33" a="1"/>
  <c r="BJ396" i="33" s="1"/>
  <c r="BK396" i="33" s="1"/>
  <c r="BE396" i="33"/>
  <c r="BA396" i="33" a="1"/>
  <c r="BA396" i="33" s="1"/>
  <c r="BB396" i="33" s="1"/>
  <c r="AV396" i="33"/>
  <c r="AR396" i="33" a="1"/>
  <c r="AR396" i="33" s="1"/>
  <c r="AS396" i="33" s="1"/>
  <c r="AM396" i="33"/>
  <c r="AI396" i="33" a="1"/>
  <c r="AI396" i="33" s="1"/>
  <c r="AJ396" i="33" s="1"/>
  <c r="AD396" i="33"/>
  <c r="Z396" i="33" a="1"/>
  <c r="Z396" i="33" s="1"/>
  <c r="AA396" i="33" s="1"/>
  <c r="GA395" i="33"/>
  <c r="FW395" i="33" a="1"/>
  <c r="FW395" i="33" s="1"/>
  <c r="FX395" i="33" s="1"/>
  <c r="FR395" i="33"/>
  <c r="FN395" i="33" a="1"/>
  <c r="FN395" i="33" s="1"/>
  <c r="FO395" i="33" s="1"/>
  <c r="FI395" i="33"/>
  <c r="FE395" i="33" a="1"/>
  <c r="FE395" i="33" s="1"/>
  <c r="FF395" i="33" s="1"/>
  <c r="EZ395" i="33"/>
  <c r="EV395" i="33" a="1"/>
  <c r="EV395" i="33" s="1"/>
  <c r="EW395" i="33" s="1"/>
  <c r="EQ395" i="33"/>
  <c r="EM395" i="33" a="1"/>
  <c r="EM395" i="33" s="1"/>
  <c r="EN395" i="33" s="1"/>
  <c r="EH395" i="33"/>
  <c r="ED395" i="33" a="1"/>
  <c r="ED395" i="33" s="1"/>
  <c r="EE395" i="33" s="1"/>
  <c r="DY395" i="33"/>
  <c r="DU395" i="33" a="1"/>
  <c r="DU395" i="33" s="1"/>
  <c r="DV395" i="33" s="1"/>
  <c r="DP395" i="33"/>
  <c r="DL395" i="33" a="1"/>
  <c r="DL395" i="33" s="1"/>
  <c r="DM395" i="33" s="1"/>
  <c r="DG395" i="33"/>
  <c r="DC395" i="33" a="1"/>
  <c r="DC395" i="33" s="1"/>
  <c r="DD395" i="33" s="1"/>
  <c r="CX395" i="33"/>
  <c r="CT395" i="33" a="1"/>
  <c r="CT395" i="33" s="1"/>
  <c r="CU395" i="33" s="1"/>
  <c r="CO395" i="33"/>
  <c r="CK395" i="33" a="1"/>
  <c r="CK395" i="33" s="1"/>
  <c r="CL395" i="33" s="1"/>
  <c r="CF395" i="33"/>
  <c r="CB395" i="33" a="1"/>
  <c r="CB395" i="33" s="1"/>
  <c r="CC395" i="33" s="1"/>
  <c r="BW395" i="33"/>
  <c r="BS395" i="33" a="1"/>
  <c r="BS395" i="33" s="1"/>
  <c r="BT395" i="33" s="1"/>
  <c r="BN395" i="33"/>
  <c r="BJ395" i="33" a="1"/>
  <c r="BJ395" i="33" s="1"/>
  <c r="BK395" i="33" s="1"/>
  <c r="BE395" i="33"/>
  <c r="BA395" i="33" a="1"/>
  <c r="BA395" i="33" s="1"/>
  <c r="BB395" i="33" s="1"/>
  <c r="AV395" i="33"/>
  <c r="AR395" i="33" a="1"/>
  <c r="AR395" i="33" s="1"/>
  <c r="AS395" i="33" s="1"/>
  <c r="AM395" i="33"/>
  <c r="AI395" i="33" a="1"/>
  <c r="AI395" i="33" s="1"/>
  <c r="AJ395" i="33" s="1"/>
  <c r="AD395" i="33"/>
  <c r="Z395" i="33" a="1"/>
  <c r="Z395" i="33" s="1"/>
  <c r="AA395" i="33" s="1"/>
  <c r="GA394" i="33"/>
  <c r="FW394" i="33" a="1"/>
  <c r="FW394" i="33" s="1"/>
  <c r="FX394" i="33" s="1"/>
  <c r="FR394" i="33"/>
  <c r="FN394" i="33" a="1"/>
  <c r="FN394" i="33" s="1"/>
  <c r="FO394" i="33" s="1"/>
  <c r="FI394" i="33"/>
  <c r="FE394" i="33" a="1"/>
  <c r="FE394" i="33" s="1"/>
  <c r="FF394" i="33" s="1"/>
  <c r="EZ394" i="33"/>
  <c r="EV394" i="33" a="1"/>
  <c r="EV394" i="33" s="1"/>
  <c r="EW394" i="33" s="1"/>
  <c r="EQ394" i="33"/>
  <c r="EM394" i="33" a="1"/>
  <c r="EM394" i="33" s="1"/>
  <c r="EN394" i="33" s="1"/>
  <c r="EH394" i="33"/>
  <c r="ED394" i="33" a="1"/>
  <c r="ED394" i="33" s="1"/>
  <c r="EE394" i="33" s="1"/>
  <c r="DY394" i="33"/>
  <c r="DU394" i="33" a="1"/>
  <c r="DU394" i="33" s="1"/>
  <c r="DV394" i="33" s="1"/>
  <c r="DP394" i="33"/>
  <c r="DL394" i="33" a="1"/>
  <c r="DL394" i="33" s="1"/>
  <c r="DM394" i="33" s="1"/>
  <c r="DG394" i="33"/>
  <c r="DC394" i="33" a="1"/>
  <c r="DC394" i="33" s="1"/>
  <c r="DD394" i="33" s="1"/>
  <c r="CX394" i="33"/>
  <c r="CT394" i="33" a="1"/>
  <c r="CT394" i="33" s="1"/>
  <c r="CU394" i="33" s="1"/>
  <c r="CO394" i="33"/>
  <c r="CK394" i="33" a="1"/>
  <c r="CK394" i="33" s="1"/>
  <c r="CL394" i="33" s="1"/>
  <c r="CF394" i="33"/>
  <c r="CB394" i="33" a="1"/>
  <c r="CB394" i="33" s="1"/>
  <c r="CC394" i="33" s="1"/>
  <c r="BW394" i="33"/>
  <c r="BS394" i="33" a="1"/>
  <c r="BS394" i="33" s="1"/>
  <c r="BT394" i="33" s="1"/>
  <c r="BN394" i="33"/>
  <c r="BJ394" i="33" a="1"/>
  <c r="BJ394" i="33" s="1"/>
  <c r="BK394" i="33" s="1"/>
  <c r="BE394" i="33"/>
  <c r="BA394" i="33" a="1"/>
  <c r="BA394" i="33" s="1"/>
  <c r="BB394" i="33" s="1"/>
  <c r="AV394" i="33"/>
  <c r="AR394" i="33" a="1"/>
  <c r="AR394" i="33" s="1"/>
  <c r="AS394" i="33" s="1"/>
  <c r="AM394" i="33"/>
  <c r="AI394" i="33" a="1"/>
  <c r="AI394" i="33" s="1"/>
  <c r="AJ394" i="33" s="1"/>
  <c r="AD394" i="33"/>
  <c r="Z394" i="33" a="1"/>
  <c r="Z394" i="33" s="1"/>
  <c r="AA394" i="33" s="1"/>
  <c r="GA393" i="33"/>
  <c r="FW393" i="33" a="1"/>
  <c r="FW393" i="33" s="1"/>
  <c r="FX393" i="33" s="1"/>
  <c r="FR393" i="33"/>
  <c r="FN393" i="33" a="1"/>
  <c r="FN393" i="33" s="1"/>
  <c r="FO393" i="33" s="1"/>
  <c r="FI393" i="33"/>
  <c r="FE393" i="33" a="1"/>
  <c r="FE393" i="33" s="1"/>
  <c r="FF393" i="33" s="1"/>
  <c r="EZ393" i="33"/>
  <c r="EV393" i="33" a="1"/>
  <c r="EV393" i="33" s="1"/>
  <c r="EW393" i="33" s="1"/>
  <c r="EQ393" i="33"/>
  <c r="EM393" i="33" a="1"/>
  <c r="EM393" i="33" s="1"/>
  <c r="EN393" i="33" s="1"/>
  <c r="EH393" i="33"/>
  <c r="ED393" i="33" a="1"/>
  <c r="ED393" i="33" s="1"/>
  <c r="EE393" i="33" s="1"/>
  <c r="DY393" i="33"/>
  <c r="DU393" i="33" a="1"/>
  <c r="DU393" i="33" s="1"/>
  <c r="DV393" i="33" s="1"/>
  <c r="DP393" i="33"/>
  <c r="DL393" i="33" a="1"/>
  <c r="DL393" i="33" s="1"/>
  <c r="DM393" i="33" s="1"/>
  <c r="DG393" i="33"/>
  <c r="DC393" i="33" a="1"/>
  <c r="DC393" i="33" s="1"/>
  <c r="DD393" i="33" s="1"/>
  <c r="CX393" i="33"/>
  <c r="CT393" i="33" a="1"/>
  <c r="CT393" i="33" s="1"/>
  <c r="CU393" i="33" s="1"/>
  <c r="CO393" i="33"/>
  <c r="CK393" i="33" a="1"/>
  <c r="CK393" i="33" s="1"/>
  <c r="CL393" i="33" s="1"/>
  <c r="CF393" i="33"/>
  <c r="CB393" i="33" a="1"/>
  <c r="CB393" i="33" s="1"/>
  <c r="CC393" i="33" s="1"/>
  <c r="BW393" i="33"/>
  <c r="BS393" i="33" a="1"/>
  <c r="BS393" i="33" s="1"/>
  <c r="BT393" i="33" s="1"/>
  <c r="BN393" i="33"/>
  <c r="BJ393" i="33" a="1"/>
  <c r="BJ393" i="33" s="1"/>
  <c r="BK393" i="33" s="1"/>
  <c r="BE393" i="33"/>
  <c r="BA393" i="33" a="1"/>
  <c r="BA393" i="33" s="1"/>
  <c r="BB393" i="33" s="1"/>
  <c r="AV393" i="33"/>
  <c r="AR393" i="33" a="1"/>
  <c r="AR393" i="33" s="1"/>
  <c r="AS393" i="33" s="1"/>
  <c r="AM393" i="33"/>
  <c r="AI393" i="33" a="1"/>
  <c r="AI393" i="33" s="1"/>
  <c r="AJ393" i="33" s="1"/>
  <c r="AD393" i="33"/>
  <c r="Z393" i="33" a="1"/>
  <c r="Z393" i="33" s="1"/>
  <c r="AA393" i="33" s="1"/>
  <c r="GA392" i="33"/>
  <c r="FW392" i="33" a="1"/>
  <c r="FW392" i="33" s="1"/>
  <c r="FX392" i="33" s="1"/>
  <c r="FR392" i="33"/>
  <c r="FN392" i="33" a="1"/>
  <c r="FN392" i="33" s="1"/>
  <c r="FO392" i="33" s="1"/>
  <c r="FI392" i="33"/>
  <c r="FE392" i="33" a="1"/>
  <c r="FE392" i="33" s="1"/>
  <c r="FF392" i="33" s="1"/>
  <c r="EZ392" i="33"/>
  <c r="EV392" i="33" a="1"/>
  <c r="EV392" i="33" s="1"/>
  <c r="EW392" i="33" s="1"/>
  <c r="EQ392" i="33"/>
  <c r="EM392" i="33" a="1"/>
  <c r="EM392" i="33" s="1"/>
  <c r="EN392" i="33" s="1"/>
  <c r="EH392" i="33"/>
  <c r="ED392" i="33" a="1"/>
  <c r="ED392" i="33" s="1"/>
  <c r="EE392" i="33" s="1"/>
  <c r="DY392" i="33"/>
  <c r="DU392" i="33" a="1"/>
  <c r="DU392" i="33" s="1"/>
  <c r="DV392" i="33" s="1"/>
  <c r="DP392" i="33"/>
  <c r="DL392" i="33" a="1"/>
  <c r="DL392" i="33" s="1"/>
  <c r="DM392" i="33" s="1"/>
  <c r="DG392" i="33"/>
  <c r="DC392" i="33" a="1"/>
  <c r="DC392" i="33" s="1"/>
  <c r="DD392" i="33" s="1"/>
  <c r="CX392" i="33"/>
  <c r="CT392" i="33" a="1"/>
  <c r="CT392" i="33" s="1"/>
  <c r="CU392" i="33" s="1"/>
  <c r="CO392" i="33"/>
  <c r="CK392" i="33" a="1"/>
  <c r="CK392" i="33" s="1"/>
  <c r="CL392" i="33" s="1"/>
  <c r="CF392" i="33"/>
  <c r="CB392" i="33" a="1"/>
  <c r="CB392" i="33" s="1"/>
  <c r="CC392" i="33" s="1"/>
  <c r="BW392" i="33"/>
  <c r="BS392" i="33" a="1"/>
  <c r="BS392" i="33" s="1"/>
  <c r="BT392" i="33" s="1"/>
  <c r="BN392" i="33"/>
  <c r="BJ392" i="33" a="1"/>
  <c r="BJ392" i="33" s="1"/>
  <c r="BK392" i="33" s="1"/>
  <c r="BE392" i="33"/>
  <c r="BA392" i="33" a="1"/>
  <c r="BA392" i="33" s="1"/>
  <c r="BB392" i="33" s="1"/>
  <c r="AV392" i="33"/>
  <c r="AR392" i="33" a="1"/>
  <c r="AR392" i="33" s="1"/>
  <c r="AS392" i="33" s="1"/>
  <c r="AM392" i="33"/>
  <c r="AI392" i="33" a="1"/>
  <c r="AI392" i="33" s="1"/>
  <c r="AJ392" i="33" s="1"/>
  <c r="AD392" i="33"/>
  <c r="Z392" i="33" a="1"/>
  <c r="Z392" i="33" s="1"/>
  <c r="AA392" i="33" s="1"/>
  <c r="GA391" i="33"/>
  <c r="FW391" i="33" a="1"/>
  <c r="FW391" i="33" s="1"/>
  <c r="FX391" i="33" s="1"/>
  <c r="FR391" i="33"/>
  <c r="FN391" i="33" a="1"/>
  <c r="FN391" i="33" s="1"/>
  <c r="FO391" i="33" s="1"/>
  <c r="FI391" i="33"/>
  <c r="FE391" i="33" a="1"/>
  <c r="FE391" i="33" s="1"/>
  <c r="FF391" i="33" s="1"/>
  <c r="EZ391" i="33"/>
  <c r="EV391" i="33" a="1"/>
  <c r="EV391" i="33" s="1"/>
  <c r="EW391" i="33" s="1"/>
  <c r="EQ391" i="33"/>
  <c r="EM391" i="33" a="1"/>
  <c r="EM391" i="33" s="1"/>
  <c r="EN391" i="33" s="1"/>
  <c r="EH391" i="33"/>
  <c r="ED391" i="33" a="1"/>
  <c r="ED391" i="33" s="1"/>
  <c r="EE391" i="33" s="1"/>
  <c r="DY391" i="33"/>
  <c r="DU391" i="33" a="1"/>
  <c r="DU391" i="33" s="1"/>
  <c r="DV391" i="33" s="1"/>
  <c r="DP391" i="33"/>
  <c r="DL391" i="33" a="1"/>
  <c r="DL391" i="33" s="1"/>
  <c r="DM391" i="33" s="1"/>
  <c r="DG391" i="33"/>
  <c r="DC391" i="33" a="1"/>
  <c r="DC391" i="33" s="1"/>
  <c r="DD391" i="33" s="1"/>
  <c r="CX391" i="33"/>
  <c r="CT391" i="33" a="1"/>
  <c r="CT391" i="33" s="1"/>
  <c r="CU391" i="33" s="1"/>
  <c r="CO391" i="33"/>
  <c r="CK391" i="33" a="1"/>
  <c r="CK391" i="33" s="1"/>
  <c r="CL391" i="33" s="1"/>
  <c r="CF391" i="33"/>
  <c r="CB391" i="33" a="1"/>
  <c r="CB391" i="33" s="1"/>
  <c r="CC391" i="33" s="1"/>
  <c r="BW391" i="33"/>
  <c r="BS391" i="33" a="1"/>
  <c r="BS391" i="33" s="1"/>
  <c r="BT391" i="33" s="1"/>
  <c r="BN391" i="33"/>
  <c r="BJ391" i="33" a="1"/>
  <c r="BJ391" i="33" s="1"/>
  <c r="BK391" i="33" s="1"/>
  <c r="BE391" i="33"/>
  <c r="BA391" i="33" a="1"/>
  <c r="BA391" i="33" s="1"/>
  <c r="BB391" i="33" s="1"/>
  <c r="AV391" i="33"/>
  <c r="AR391" i="33" a="1"/>
  <c r="AR391" i="33" s="1"/>
  <c r="AS391" i="33" s="1"/>
  <c r="AM391" i="33"/>
  <c r="AI391" i="33" a="1"/>
  <c r="AI391" i="33" s="1"/>
  <c r="AJ391" i="33" s="1"/>
  <c r="AD391" i="33"/>
  <c r="Z391" i="33" a="1"/>
  <c r="Z391" i="33" s="1"/>
  <c r="AA391" i="33" s="1"/>
  <c r="GA390" i="33"/>
  <c r="FW390" i="33" a="1"/>
  <c r="FW390" i="33" s="1"/>
  <c r="FX390" i="33" s="1"/>
  <c r="FR390" i="33"/>
  <c r="FN390" i="33" a="1"/>
  <c r="FN390" i="33" s="1"/>
  <c r="FO390" i="33" s="1"/>
  <c r="FI390" i="33"/>
  <c r="FE390" i="33" a="1"/>
  <c r="FE390" i="33" s="1"/>
  <c r="FF390" i="33" s="1"/>
  <c r="EZ390" i="33"/>
  <c r="EV390" i="33" a="1"/>
  <c r="EV390" i="33" s="1"/>
  <c r="EW390" i="33" s="1"/>
  <c r="EQ390" i="33"/>
  <c r="EM390" i="33" a="1"/>
  <c r="EM390" i="33" s="1"/>
  <c r="EN390" i="33" s="1"/>
  <c r="EH390" i="33"/>
  <c r="ED390" i="33" a="1"/>
  <c r="ED390" i="33" s="1"/>
  <c r="EE390" i="33" s="1"/>
  <c r="DY390" i="33"/>
  <c r="DU390" i="33" a="1"/>
  <c r="DU390" i="33" s="1"/>
  <c r="DV390" i="33" s="1"/>
  <c r="DP390" i="33"/>
  <c r="DL390" i="33" a="1"/>
  <c r="DL390" i="33" s="1"/>
  <c r="DM390" i="33" s="1"/>
  <c r="DG390" i="33"/>
  <c r="DC390" i="33" a="1"/>
  <c r="DC390" i="33" s="1"/>
  <c r="DD390" i="33" s="1"/>
  <c r="CX390" i="33"/>
  <c r="CT390" i="33" a="1"/>
  <c r="CT390" i="33" s="1"/>
  <c r="CU390" i="33" s="1"/>
  <c r="CO390" i="33"/>
  <c r="CK390" i="33" a="1"/>
  <c r="CK390" i="33" s="1"/>
  <c r="CL390" i="33" s="1"/>
  <c r="CF390" i="33"/>
  <c r="CB390" i="33" a="1"/>
  <c r="CB390" i="33" s="1"/>
  <c r="CC390" i="33" s="1"/>
  <c r="BW390" i="33"/>
  <c r="BS390" i="33" a="1"/>
  <c r="BS390" i="33" s="1"/>
  <c r="BT390" i="33" s="1"/>
  <c r="BN390" i="33"/>
  <c r="BJ390" i="33" a="1"/>
  <c r="BJ390" i="33" s="1"/>
  <c r="BK390" i="33" s="1"/>
  <c r="BE390" i="33"/>
  <c r="BA390" i="33" a="1"/>
  <c r="BA390" i="33" s="1"/>
  <c r="BB390" i="33" s="1"/>
  <c r="AV390" i="33"/>
  <c r="AR390" i="33" a="1"/>
  <c r="AR390" i="33" s="1"/>
  <c r="AS390" i="33" s="1"/>
  <c r="AM390" i="33"/>
  <c r="AI390" i="33" a="1"/>
  <c r="AI390" i="33" s="1"/>
  <c r="AJ390" i="33" s="1"/>
  <c r="AD390" i="33"/>
  <c r="Z390" i="33" a="1"/>
  <c r="Z390" i="33" s="1"/>
  <c r="AA390" i="33" s="1"/>
  <c r="GA389" i="33"/>
  <c r="FW389" i="33" a="1"/>
  <c r="FW389" i="33" s="1"/>
  <c r="FX389" i="33" s="1"/>
  <c r="FR389" i="33"/>
  <c r="FN389" i="33" a="1"/>
  <c r="FN389" i="33" s="1"/>
  <c r="FO389" i="33" s="1"/>
  <c r="FI389" i="33"/>
  <c r="FE389" i="33" a="1"/>
  <c r="FE389" i="33" s="1"/>
  <c r="FF389" i="33" s="1"/>
  <c r="EZ389" i="33"/>
  <c r="EV389" i="33" a="1"/>
  <c r="EV389" i="33" s="1"/>
  <c r="EW389" i="33" s="1"/>
  <c r="EQ389" i="33"/>
  <c r="EM389" i="33" a="1"/>
  <c r="EM389" i="33" s="1"/>
  <c r="EN389" i="33" s="1"/>
  <c r="EH389" i="33"/>
  <c r="ED389" i="33" a="1"/>
  <c r="ED389" i="33" s="1"/>
  <c r="EE389" i="33" s="1"/>
  <c r="DY389" i="33"/>
  <c r="DU389" i="33" a="1"/>
  <c r="DU389" i="33" s="1"/>
  <c r="DV389" i="33" s="1"/>
  <c r="DP389" i="33"/>
  <c r="DL389" i="33" a="1"/>
  <c r="DL389" i="33" s="1"/>
  <c r="DM389" i="33" s="1"/>
  <c r="DG389" i="33"/>
  <c r="DC389" i="33" a="1"/>
  <c r="DC389" i="33" s="1"/>
  <c r="DD389" i="33" s="1"/>
  <c r="CX389" i="33"/>
  <c r="CT389" i="33" a="1"/>
  <c r="CT389" i="33" s="1"/>
  <c r="CU389" i="33" s="1"/>
  <c r="CO389" i="33"/>
  <c r="CK389" i="33" a="1"/>
  <c r="CK389" i="33" s="1"/>
  <c r="CL389" i="33" s="1"/>
  <c r="CF389" i="33"/>
  <c r="CB389" i="33" a="1"/>
  <c r="CB389" i="33" s="1"/>
  <c r="CC389" i="33" s="1"/>
  <c r="BW389" i="33"/>
  <c r="BS389" i="33" a="1"/>
  <c r="BS389" i="33" s="1"/>
  <c r="BT389" i="33" s="1"/>
  <c r="BN389" i="33"/>
  <c r="BJ389" i="33" a="1"/>
  <c r="BJ389" i="33" s="1"/>
  <c r="BK389" i="33" s="1"/>
  <c r="BE389" i="33"/>
  <c r="BA389" i="33" a="1"/>
  <c r="BA389" i="33" s="1"/>
  <c r="BB389" i="33" s="1"/>
  <c r="AV389" i="33"/>
  <c r="AR389" i="33" a="1"/>
  <c r="AR389" i="33" s="1"/>
  <c r="AS389" i="33" s="1"/>
  <c r="AM389" i="33"/>
  <c r="AI389" i="33" a="1"/>
  <c r="AI389" i="33" s="1"/>
  <c r="AJ389" i="33" s="1"/>
  <c r="AD389" i="33"/>
  <c r="Z389" i="33" a="1"/>
  <c r="Z389" i="33" s="1"/>
  <c r="AA389" i="33" s="1"/>
  <c r="GA388" i="33"/>
  <c r="FW388" i="33" a="1"/>
  <c r="FW388" i="33" s="1"/>
  <c r="FX388" i="33" s="1"/>
  <c r="FR388" i="33"/>
  <c r="FN388" i="33" a="1"/>
  <c r="FN388" i="33" s="1"/>
  <c r="FO388" i="33" s="1"/>
  <c r="FI388" i="33"/>
  <c r="FE388" i="33" a="1"/>
  <c r="FE388" i="33" s="1"/>
  <c r="FF388" i="33" s="1"/>
  <c r="EZ388" i="33"/>
  <c r="EV388" i="33" a="1"/>
  <c r="EV388" i="33" s="1"/>
  <c r="EW388" i="33" s="1"/>
  <c r="EQ388" i="33"/>
  <c r="EM388" i="33" a="1"/>
  <c r="EM388" i="33" s="1"/>
  <c r="EN388" i="33" s="1"/>
  <c r="EH388" i="33"/>
  <c r="ED388" i="33" a="1"/>
  <c r="ED388" i="33" s="1"/>
  <c r="EE388" i="33" s="1"/>
  <c r="DY388" i="33"/>
  <c r="DU388" i="33" a="1"/>
  <c r="DU388" i="33" s="1"/>
  <c r="DV388" i="33" s="1"/>
  <c r="DP388" i="33"/>
  <c r="DL388" i="33" a="1"/>
  <c r="DL388" i="33" s="1"/>
  <c r="DM388" i="33" s="1"/>
  <c r="DG388" i="33"/>
  <c r="DC388" i="33" a="1"/>
  <c r="DC388" i="33" s="1"/>
  <c r="DD388" i="33" s="1"/>
  <c r="CX388" i="33"/>
  <c r="CT388" i="33" a="1"/>
  <c r="CT388" i="33" s="1"/>
  <c r="CU388" i="33" s="1"/>
  <c r="CO388" i="33"/>
  <c r="CK388" i="33" a="1"/>
  <c r="CK388" i="33" s="1"/>
  <c r="CL388" i="33" s="1"/>
  <c r="CF388" i="33"/>
  <c r="CB388" i="33" a="1"/>
  <c r="CB388" i="33" s="1"/>
  <c r="CC388" i="33" s="1"/>
  <c r="BW388" i="33"/>
  <c r="BS388" i="33" a="1"/>
  <c r="BS388" i="33" s="1"/>
  <c r="BT388" i="33" s="1"/>
  <c r="BN388" i="33"/>
  <c r="BJ388" i="33" a="1"/>
  <c r="BJ388" i="33" s="1"/>
  <c r="BK388" i="33" s="1"/>
  <c r="BE388" i="33"/>
  <c r="BA388" i="33" a="1"/>
  <c r="BA388" i="33" s="1"/>
  <c r="BB388" i="33" s="1"/>
  <c r="AV388" i="33"/>
  <c r="AR388" i="33" a="1"/>
  <c r="AR388" i="33" s="1"/>
  <c r="AS388" i="33" s="1"/>
  <c r="AM388" i="33"/>
  <c r="AI388" i="33" a="1"/>
  <c r="AI388" i="33" s="1"/>
  <c r="AJ388" i="33" s="1"/>
  <c r="AD388" i="33"/>
  <c r="Z388" i="33" a="1"/>
  <c r="Z388" i="33" s="1"/>
  <c r="AA388" i="33" s="1"/>
  <c r="GA387" i="33"/>
  <c r="FW387" i="33" a="1"/>
  <c r="FW387" i="33" s="1"/>
  <c r="FX387" i="33" s="1"/>
  <c r="FR387" i="33"/>
  <c r="FN387" i="33" a="1"/>
  <c r="FN387" i="33" s="1"/>
  <c r="FO387" i="33" s="1"/>
  <c r="FI387" i="33"/>
  <c r="FE387" i="33" a="1"/>
  <c r="FE387" i="33" s="1"/>
  <c r="FF387" i="33" s="1"/>
  <c r="EZ387" i="33"/>
  <c r="EV387" i="33" a="1"/>
  <c r="EV387" i="33" s="1"/>
  <c r="EW387" i="33" s="1"/>
  <c r="EQ387" i="33"/>
  <c r="EM387" i="33" a="1"/>
  <c r="EM387" i="33" s="1"/>
  <c r="EN387" i="33" s="1"/>
  <c r="EH387" i="33"/>
  <c r="ED387" i="33" a="1"/>
  <c r="ED387" i="33" s="1"/>
  <c r="EE387" i="33" s="1"/>
  <c r="DY387" i="33"/>
  <c r="DU387" i="33" a="1"/>
  <c r="DU387" i="33" s="1"/>
  <c r="DV387" i="33" s="1"/>
  <c r="DP387" i="33"/>
  <c r="DL387" i="33" a="1"/>
  <c r="DL387" i="33" s="1"/>
  <c r="DM387" i="33" s="1"/>
  <c r="DG387" i="33"/>
  <c r="DC387" i="33" a="1"/>
  <c r="DC387" i="33" s="1"/>
  <c r="DD387" i="33" s="1"/>
  <c r="CX387" i="33"/>
  <c r="CT387" i="33" a="1"/>
  <c r="CT387" i="33" s="1"/>
  <c r="CU387" i="33" s="1"/>
  <c r="CO387" i="33"/>
  <c r="CK387" i="33" a="1"/>
  <c r="CK387" i="33" s="1"/>
  <c r="CL387" i="33" s="1"/>
  <c r="CF387" i="33"/>
  <c r="CB387" i="33" a="1"/>
  <c r="CB387" i="33" s="1"/>
  <c r="CC387" i="33" s="1"/>
  <c r="BW387" i="33"/>
  <c r="BS387" i="33" a="1"/>
  <c r="BS387" i="33" s="1"/>
  <c r="BT387" i="33" s="1"/>
  <c r="BN387" i="33"/>
  <c r="BJ387" i="33" a="1"/>
  <c r="BJ387" i="33" s="1"/>
  <c r="BK387" i="33" s="1"/>
  <c r="BE387" i="33"/>
  <c r="BA387" i="33" a="1"/>
  <c r="BA387" i="33" s="1"/>
  <c r="BB387" i="33" s="1"/>
  <c r="AV387" i="33"/>
  <c r="AR387" i="33" a="1"/>
  <c r="AR387" i="33" s="1"/>
  <c r="AS387" i="33" s="1"/>
  <c r="AM387" i="33"/>
  <c r="AI387" i="33" a="1"/>
  <c r="AI387" i="33" s="1"/>
  <c r="AJ387" i="33" s="1"/>
  <c r="AD387" i="33"/>
  <c r="Z387" i="33" a="1"/>
  <c r="Z387" i="33" s="1"/>
  <c r="AA387" i="33" s="1"/>
  <c r="GA386" i="33"/>
  <c r="FW386" i="33" a="1"/>
  <c r="FW386" i="33" s="1"/>
  <c r="FX386" i="33" s="1"/>
  <c r="FR386" i="33"/>
  <c r="FN386" i="33" a="1"/>
  <c r="FN386" i="33" s="1"/>
  <c r="FO386" i="33" s="1"/>
  <c r="FI386" i="33"/>
  <c r="FE386" i="33" a="1"/>
  <c r="FE386" i="33" s="1"/>
  <c r="FF386" i="33" s="1"/>
  <c r="EZ386" i="33"/>
  <c r="EV386" i="33" a="1"/>
  <c r="EV386" i="33" s="1"/>
  <c r="EW386" i="33" s="1"/>
  <c r="EQ386" i="33"/>
  <c r="EM386" i="33" a="1"/>
  <c r="EM386" i="33" s="1"/>
  <c r="EN386" i="33" s="1"/>
  <c r="EH386" i="33"/>
  <c r="ED386" i="33" a="1"/>
  <c r="ED386" i="33" s="1"/>
  <c r="EE386" i="33" s="1"/>
  <c r="DY386" i="33"/>
  <c r="DU386" i="33" a="1"/>
  <c r="DU386" i="33" s="1"/>
  <c r="DV386" i="33" s="1"/>
  <c r="DP386" i="33"/>
  <c r="DL386" i="33" a="1"/>
  <c r="DL386" i="33" s="1"/>
  <c r="DM386" i="33" s="1"/>
  <c r="DG386" i="33"/>
  <c r="DC386" i="33" a="1"/>
  <c r="DC386" i="33" s="1"/>
  <c r="DD386" i="33" s="1"/>
  <c r="CX386" i="33"/>
  <c r="CT386" i="33" a="1"/>
  <c r="CT386" i="33" s="1"/>
  <c r="CU386" i="33" s="1"/>
  <c r="CO386" i="33"/>
  <c r="CK386" i="33" a="1"/>
  <c r="CK386" i="33" s="1"/>
  <c r="CL386" i="33" s="1"/>
  <c r="CF386" i="33"/>
  <c r="CB386" i="33" a="1"/>
  <c r="CB386" i="33" s="1"/>
  <c r="CC386" i="33" s="1"/>
  <c r="BW386" i="33"/>
  <c r="BS386" i="33" a="1"/>
  <c r="BS386" i="33" s="1"/>
  <c r="BT386" i="33" s="1"/>
  <c r="BN386" i="33"/>
  <c r="BJ386" i="33" a="1"/>
  <c r="BJ386" i="33" s="1"/>
  <c r="BK386" i="33" s="1"/>
  <c r="BE386" i="33"/>
  <c r="BA386" i="33" a="1"/>
  <c r="BA386" i="33" s="1"/>
  <c r="BB386" i="33" s="1"/>
  <c r="AV386" i="33"/>
  <c r="AR386" i="33" a="1"/>
  <c r="AR386" i="33" s="1"/>
  <c r="AS386" i="33" s="1"/>
  <c r="AM386" i="33"/>
  <c r="AI386" i="33" a="1"/>
  <c r="AI386" i="33" s="1"/>
  <c r="AJ386" i="33" s="1"/>
  <c r="AD386" i="33"/>
  <c r="Z386" i="33" a="1"/>
  <c r="Z386" i="33" s="1"/>
  <c r="AA386" i="33" s="1"/>
  <c r="GA385" i="33"/>
  <c r="FW385" i="33" a="1"/>
  <c r="FW385" i="33" s="1"/>
  <c r="FX385" i="33" s="1"/>
  <c r="FR385" i="33"/>
  <c r="FN385" i="33" a="1"/>
  <c r="FN385" i="33" s="1"/>
  <c r="FO385" i="33" s="1"/>
  <c r="FI385" i="33"/>
  <c r="FE385" i="33" a="1"/>
  <c r="FE385" i="33" s="1"/>
  <c r="FF385" i="33" s="1"/>
  <c r="EZ385" i="33"/>
  <c r="EV385" i="33" a="1"/>
  <c r="EV385" i="33" s="1"/>
  <c r="EW385" i="33" s="1"/>
  <c r="EQ385" i="33"/>
  <c r="EM385" i="33" a="1"/>
  <c r="EM385" i="33" s="1"/>
  <c r="EN385" i="33" s="1"/>
  <c r="EH385" i="33"/>
  <c r="ED385" i="33" a="1"/>
  <c r="ED385" i="33" s="1"/>
  <c r="EE385" i="33" s="1"/>
  <c r="DY385" i="33"/>
  <c r="DU385" i="33" a="1"/>
  <c r="DU385" i="33" s="1"/>
  <c r="DV385" i="33" s="1"/>
  <c r="DP385" i="33"/>
  <c r="DL385" i="33" a="1"/>
  <c r="DL385" i="33" s="1"/>
  <c r="DM385" i="33" s="1"/>
  <c r="DG385" i="33"/>
  <c r="DC385" i="33" a="1"/>
  <c r="DC385" i="33" s="1"/>
  <c r="DD385" i="33" s="1"/>
  <c r="CX385" i="33"/>
  <c r="CT385" i="33" a="1"/>
  <c r="CT385" i="33" s="1"/>
  <c r="CU385" i="33" s="1"/>
  <c r="CO385" i="33"/>
  <c r="CK385" i="33" a="1"/>
  <c r="CK385" i="33" s="1"/>
  <c r="CL385" i="33" s="1"/>
  <c r="CF385" i="33"/>
  <c r="CB385" i="33" a="1"/>
  <c r="CB385" i="33" s="1"/>
  <c r="CC385" i="33" s="1"/>
  <c r="BW385" i="33"/>
  <c r="BS385" i="33" a="1"/>
  <c r="BS385" i="33" s="1"/>
  <c r="BT385" i="33" s="1"/>
  <c r="BN385" i="33"/>
  <c r="BJ385" i="33" a="1"/>
  <c r="BJ385" i="33" s="1"/>
  <c r="BK385" i="33" s="1"/>
  <c r="BE385" i="33"/>
  <c r="BA385" i="33" a="1"/>
  <c r="BA385" i="33" s="1"/>
  <c r="BB385" i="33" s="1"/>
  <c r="AV385" i="33"/>
  <c r="AR385" i="33" a="1"/>
  <c r="AR385" i="33" s="1"/>
  <c r="AS385" i="33" s="1"/>
  <c r="AM385" i="33"/>
  <c r="AI385" i="33" a="1"/>
  <c r="AI385" i="33" s="1"/>
  <c r="AJ385" i="33" s="1"/>
  <c r="AD385" i="33"/>
  <c r="Z385" i="33" a="1"/>
  <c r="Z385" i="33" s="1"/>
  <c r="AA385" i="33" s="1"/>
  <c r="GA384" i="33"/>
  <c r="FW384" i="33" a="1"/>
  <c r="FW384" i="33" s="1"/>
  <c r="FX384" i="33" s="1"/>
  <c r="FR384" i="33"/>
  <c r="FN384" i="33" a="1"/>
  <c r="FN384" i="33" s="1"/>
  <c r="FO384" i="33" s="1"/>
  <c r="FI384" i="33"/>
  <c r="FE384" i="33" a="1"/>
  <c r="FE384" i="33" s="1"/>
  <c r="FF384" i="33" s="1"/>
  <c r="EZ384" i="33"/>
  <c r="EV384" i="33" a="1"/>
  <c r="EV384" i="33" s="1"/>
  <c r="EW384" i="33" s="1"/>
  <c r="EQ384" i="33"/>
  <c r="EM384" i="33" a="1"/>
  <c r="EM384" i="33" s="1"/>
  <c r="EN384" i="33" s="1"/>
  <c r="EH384" i="33"/>
  <c r="ED384" i="33" a="1"/>
  <c r="ED384" i="33" s="1"/>
  <c r="EE384" i="33" s="1"/>
  <c r="DY384" i="33"/>
  <c r="DU384" i="33" a="1"/>
  <c r="DU384" i="33" s="1"/>
  <c r="DV384" i="33" s="1"/>
  <c r="DP384" i="33"/>
  <c r="DL384" i="33" a="1"/>
  <c r="DL384" i="33" s="1"/>
  <c r="DM384" i="33" s="1"/>
  <c r="DG384" i="33"/>
  <c r="DC384" i="33" a="1"/>
  <c r="DC384" i="33" s="1"/>
  <c r="DD384" i="33" s="1"/>
  <c r="CX384" i="33"/>
  <c r="CT384" i="33" a="1"/>
  <c r="CT384" i="33" s="1"/>
  <c r="CU384" i="33" s="1"/>
  <c r="CO384" i="33"/>
  <c r="CK384" i="33" a="1"/>
  <c r="CK384" i="33" s="1"/>
  <c r="CL384" i="33" s="1"/>
  <c r="CF384" i="33"/>
  <c r="CB384" i="33" a="1"/>
  <c r="CB384" i="33" s="1"/>
  <c r="CC384" i="33" s="1"/>
  <c r="BW384" i="33"/>
  <c r="BS384" i="33" a="1"/>
  <c r="BS384" i="33" s="1"/>
  <c r="BT384" i="33" s="1"/>
  <c r="BN384" i="33"/>
  <c r="BJ384" i="33" a="1"/>
  <c r="BJ384" i="33" s="1"/>
  <c r="BK384" i="33" s="1"/>
  <c r="BE384" i="33"/>
  <c r="BA384" i="33" a="1"/>
  <c r="BA384" i="33" s="1"/>
  <c r="BB384" i="33" s="1"/>
  <c r="AV384" i="33"/>
  <c r="AR384" i="33" a="1"/>
  <c r="AR384" i="33" s="1"/>
  <c r="AS384" i="33" s="1"/>
  <c r="AM384" i="33"/>
  <c r="AI384" i="33" a="1"/>
  <c r="AI384" i="33" s="1"/>
  <c r="AJ384" i="33" s="1"/>
  <c r="AD384" i="33"/>
  <c r="Z384" i="33" a="1"/>
  <c r="Z384" i="33" s="1"/>
  <c r="AA384" i="33" s="1"/>
  <c r="GA383" i="33"/>
  <c r="FW383" i="33" a="1"/>
  <c r="FW383" i="33" s="1"/>
  <c r="FX383" i="33" s="1"/>
  <c r="FR383" i="33"/>
  <c r="FN383" i="33" a="1"/>
  <c r="FN383" i="33" s="1"/>
  <c r="FO383" i="33" s="1"/>
  <c r="FI383" i="33"/>
  <c r="FE383" i="33" a="1"/>
  <c r="FE383" i="33" s="1"/>
  <c r="FF383" i="33" s="1"/>
  <c r="EZ383" i="33"/>
  <c r="EV383" i="33" a="1"/>
  <c r="EV383" i="33" s="1"/>
  <c r="EW383" i="33" s="1"/>
  <c r="EQ383" i="33"/>
  <c r="EM383" i="33" a="1"/>
  <c r="EM383" i="33" s="1"/>
  <c r="EN383" i="33" s="1"/>
  <c r="EH383" i="33"/>
  <c r="ED383" i="33" a="1"/>
  <c r="ED383" i="33" s="1"/>
  <c r="EE383" i="33" s="1"/>
  <c r="DY383" i="33"/>
  <c r="DU383" i="33" a="1"/>
  <c r="DU383" i="33" s="1"/>
  <c r="DV383" i="33" s="1"/>
  <c r="DP383" i="33"/>
  <c r="DL383" i="33" a="1"/>
  <c r="DL383" i="33" s="1"/>
  <c r="DM383" i="33" s="1"/>
  <c r="DG383" i="33"/>
  <c r="DC383" i="33" a="1"/>
  <c r="DC383" i="33" s="1"/>
  <c r="DD383" i="33" s="1"/>
  <c r="CX383" i="33"/>
  <c r="CT383" i="33" a="1"/>
  <c r="CT383" i="33" s="1"/>
  <c r="CU383" i="33" s="1"/>
  <c r="CO383" i="33"/>
  <c r="CK383" i="33" a="1"/>
  <c r="CK383" i="33" s="1"/>
  <c r="CL383" i="33" s="1"/>
  <c r="CF383" i="33"/>
  <c r="CB383" i="33" a="1"/>
  <c r="CB383" i="33" s="1"/>
  <c r="CC383" i="33" s="1"/>
  <c r="BW383" i="33"/>
  <c r="BS383" i="33" a="1"/>
  <c r="BS383" i="33" s="1"/>
  <c r="BT383" i="33" s="1"/>
  <c r="BN383" i="33"/>
  <c r="BJ383" i="33" a="1"/>
  <c r="BJ383" i="33" s="1"/>
  <c r="BK383" i="33" s="1"/>
  <c r="BE383" i="33"/>
  <c r="BA383" i="33" a="1"/>
  <c r="BA383" i="33" s="1"/>
  <c r="BB383" i="33" s="1"/>
  <c r="AV383" i="33"/>
  <c r="AR383" i="33" a="1"/>
  <c r="AR383" i="33" s="1"/>
  <c r="AS383" i="33" s="1"/>
  <c r="AM383" i="33"/>
  <c r="AI383" i="33" a="1"/>
  <c r="AI383" i="33" s="1"/>
  <c r="AJ383" i="33" s="1"/>
  <c r="AD383" i="33"/>
  <c r="Z383" i="33" a="1"/>
  <c r="Z383" i="33" s="1"/>
  <c r="AA383" i="33" s="1"/>
  <c r="GA382" i="33"/>
  <c r="FW382" i="33" a="1"/>
  <c r="FW382" i="33" s="1"/>
  <c r="FX382" i="33" s="1"/>
  <c r="FR382" i="33"/>
  <c r="FN382" i="33" a="1"/>
  <c r="FN382" i="33" s="1"/>
  <c r="FO382" i="33" s="1"/>
  <c r="FI382" i="33"/>
  <c r="FE382" i="33" a="1"/>
  <c r="FE382" i="33" s="1"/>
  <c r="FF382" i="33" s="1"/>
  <c r="EZ382" i="33"/>
  <c r="EV382" i="33" a="1"/>
  <c r="EV382" i="33" s="1"/>
  <c r="EW382" i="33" s="1"/>
  <c r="EQ382" i="33"/>
  <c r="EM382" i="33" a="1"/>
  <c r="EM382" i="33" s="1"/>
  <c r="EN382" i="33" s="1"/>
  <c r="EH382" i="33"/>
  <c r="ED382" i="33" a="1"/>
  <c r="ED382" i="33" s="1"/>
  <c r="EE382" i="33" s="1"/>
  <c r="DY382" i="33"/>
  <c r="DU382" i="33" a="1"/>
  <c r="DU382" i="33" s="1"/>
  <c r="DV382" i="33" s="1"/>
  <c r="DP382" i="33"/>
  <c r="DL382" i="33" a="1"/>
  <c r="DL382" i="33" s="1"/>
  <c r="DM382" i="33" s="1"/>
  <c r="DG382" i="33"/>
  <c r="DC382" i="33" a="1"/>
  <c r="DC382" i="33" s="1"/>
  <c r="DD382" i="33" s="1"/>
  <c r="CX382" i="33"/>
  <c r="CT382" i="33" a="1"/>
  <c r="CT382" i="33" s="1"/>
  <c r="CU382" i="33" s="1"/>
  <c r="CO382" i="33"/>
  <c r="CK382" i="33" a="1"/>
  <c r="CK382" i="33" s="1"/>
  <c r="CL382" i="33" s="1"/>
  <c r="CF382" i="33"/>
  <c r="CB382" i="33" a="1"/>
  <c r="CB382" i="33" s="1"/>
  <c r="CC382" i="33" s="1"/>
  <c r="BW382" i="33"/>
  <c r="BS382" i="33" a="1"/>
  <c r="BS382" i="33" s="1"/>
  <c r="BT382" i="33" s="1"/>
  <c r="BN382" i="33"/>
  <c r="BJ382" i="33" a="1"/>
  <c r="BJ382" i="33" s="1"/>
  <c r="BK382" i="33" s="1"/>
  <c r="BE382" i="33"/>
  <c r="BA382" i="33" a="1"/>
  <c r="BA382" i="33" s="1"/>
  <c r="BB382" i="33" s="1"/>
  <c r="AV382" i="33"/>
  <c r="AR382" i="33" a="1"/>
  <c r="AR382" i="33" s="1"/>
  <c r="AS382" i="33" s="1"/>
  <c r="AM382" i="33"/>
  <c r="AI382" i="33" a="1"/>
  <c r="AI382" i="33" s="1"/>
  <c r="AJ382" i="33" s="1"/>
  <c r="AD382" i="33"/>
  <c r="Z382" i="33" a="1"/>
  <c r="Z382" i="33" s="1"/>
  <c r="AA382" i="33" s="1"/>
  <c r="GA381" i="33"/>
  <c r="FW381" i="33" a="1"/>
  <c r="FW381" i="33" s="1"/>
  <c r="FX381" i="33" s="1"/>
  <c r="FR381" i="33"/>
  <c r="FN381" i="33" a="1"/>
  <c r="FN381" i="33" s="1"/>
  <c r="FO381" i="33" s="1"/>
  <c r="FI381" i="33"/>
  <c r="FE381" i="33" a="1"/>
  <c r="FE381" i="33" s="1"/>
  <c r="FF381" i="33" s="1"/>
  <c r="EZ381" i="33"/>
  <c r="EV381" i="33" a="1"/>
  <c r="EV381" i="33" s="1"/>
  <c r="EW381" i="33" s="1"/>
  <c r="EQ381" i="33"/>
  <c r="EM381" i="33" a="1"/>
  <c r="EM381" i="33" s="1"/>
  <c r="EN381" i="33" s="1"/>
  <c r="EH381" i="33"/>
  <c r="ED381" i="33" a="1"/>
  <c r="ED381" i="33" s="1"/>
  <c r="EE381" i="33" s="1"/>
  <c r="DY381" i="33"/>
  <c r="DU381" i="33" a="1"/>
  <c r="DU381" i="33" s="1"/>
  <c r="DV381" i="33" s="1"/>
  <c r="DP381" i="33"/>
  <c r="DL381" i="33" a="1"/>
  <c r="DL381" i="33" s="1"/>
  <c r="DM381" i="33" s="1"/>
  <c r="DG381" i="33"/>
  <c r="DC381" i="33" a="1"/>
  <c r="DC381" i="33" s="1"/>
  <c r="DD381" i="33" s="1"/>
  <c r="CX381" i="33"/>
  <c r="CT381" i="33" a="1"/>
  <c r="CT381" i="33" s="1"/>
  <c r="CU381" i="33" s="1"/>
  <c r="CO381" i="33"/>
  <c r="CK381" i="33" a="1"/>
  <c r="CK381" i="33" s="1"/>
  <c r="CL381" i="33" s="1"/>
  <c r="CF381" i="33"/>
  <c r="CB381" i="33" a="1"/>
  <c r="CB381" i="33" s="1"/>
  <c r="CC381" i="33" s="1"/>
  <c r="BW381" i="33"/>
  <c r="BS381" i="33" a="1"/>
  <c r="BS381" i="33" s="1"/>
  <c r="BT381" i="33" s="1"/>
  <c r="BN381" i="33"/>
  <c r="BJ381" i="33" a="1"/>
  <c r="BJ381" i="33" s="1"/>
  <c r="BK381" i="33" s="1"/>
  <c r="BE381" i="33"/>
  <c r="BA381" i="33" a="1"/>
  <c r="BA381" i="33" s="1"/>
  <c r="BB381" i="33" s="1"/>
  <c r="AV381" i="33"/>
  <c r="AR381" i="33" a="1"/>
  <c r="AR381" i="33" s="1"/>
  <c r="AS381" i="33" s="1"/>
  <c r="AM381" i="33"/>
  <c r="AI381" i="33" a="1"/>
  <c r="AI381" i="33" s="1"/>
  <c r="AJ381" i="33" s="1"/>
  <c r="AD381" i="33"/>
  <c r="Z381" i="33" a="1"/>
  <c r="Z381" i="33" s="1"/>
  <c r="AA381" i="33" s="1"/>
  <c r="GA380" i="33"/>
  <c r="FW380" i="33" a="1"/>
  <c r="FW380" i="33" s="1"/>
  <c r="FX380" i="33" s="1"/>
  <c r="FR380" i="33"/>
  <c r="FN380" i="33" a="1"/>
  <c r="FN380" i="33" s="1"/>
  <c r="FO380" i="33" s="1"/>
  <c r="FI380" i="33"/>
  <c r="FE380" i="33" a="1"/>
  <c r="FE380" i="33" s="1"/>
  <c r="FF380" i="33" s="1"/>
  <c r="EZ380" i="33"/>
  <c r="EV380" i="33" a="1"/>
  <c r="EV380" i="33" s="1"/>
  <c r="EW380" i="33" s="1"/>
  <c r="EQ380" i="33"/>
  <c r="EM380" i="33" a="1"/>
  <c r="EM380" i="33" s="1"/>
  <c r="EN380" i="33" s="1"/>
  <c r="EH380" i="33"/>
  <c r="ED380" i="33" a="1"/>
  <c r="ED380" i="33" s="1"/>
  <c r="EE380" i="33" s="1"/>
  <c r="DY380" i="33"/>
  <c r="DU380" i="33" a="1"/>
  <c r="DU380" i="33" s="1"/>
  <c r="DV380" i="33" s="1"/>
  <c r="DP380" i="33"/>
  <c r="DL380" i="33" a="1"/>
  <c r="DL380" i="33" s="1"/>
  <c r="DM380" i="33" s="1"/>
  <c r="DG380" i="33"/>
  <c r="DC380" i="33" a="1"/>
  <c r="DC380" i="33" s="1"/>
  <c r="DD380" i="33" s="1"/>
  <c r="CX380" i="33"/>
  <c r="CT380" i="33" a="1"/>
  <c r="CT380" i="33" s="1"/>
  <c r="CU380" i="33" s="1"/>
  <c r="CO380" i="33"/>
  <c r="CK380" i="33" a="1"/>
  <c r="CK380" i="33" s="1"/>
  <c r="CL380" i="33" s="1"/>
  <c r="CF380" i="33"/>
  <c r="CB380" i="33" a="1"/>
  <c r="CB380" i="33" s="1"/>
  <c r="CC380" i="33" s="1"/>
  <c r="BW380" i="33"/>
  <c r="BS380" i="33" a="1"/>
  <c r="BS380" i="33" s="1"/>
  <c r="BT380" i="33" s="1"/>
  <c r="BN380" i="33"/>
  <c r="BJ380" i="33" a="1"/>
  <c r="BJ380" i="33" s="1"/>
  <c r="BK380" i="33" s="1"/>
  <c r="BE380" i="33"/>
  <c r="BA380" i="33" a="1"/>
  <c r="BA380" i="33" s="1"/>
  <c r="BB380" i="33" s="1"/>
  <c r="AV380" i="33"/>
  <c r="AR380" i="33" a="1"/>
  <c r="AR380" i="33" s="1"/>
  <c r="AS380" i="33" s="1"/>
  <c r="AM380" i="33"/>
  <c r="AI380" i="33" a="1"/>
  <c r="AI380" i="33" s="1"/>
  <c r="AJ380" i="33" s="1"/>
  <c r="AD380" i="33"/>
  <c r="Z380" i="33" a="1"/>
  <c r="Z380" i="33" s="1"/>
  <c r="AA380" i="33" s="1"/>
  <c r="GA379" i="33"/>
  <c r="FW379" i="33" a="1"/>
  <c r="FW379" i="33" s="1"/>
  <c r="FX379" i="33" s="1"/>
  <c r="FR379" i="33"/>
  <c r="FN379" i="33" a="1"/>
  <c r="FN379" i="33" s="1"/>
  <c r="FO379" i="33" s="1"/>
  <c r="FI379" i="33"/>
  <c r="FE379" i="33" a="1"/>
  <c r="FE379" i="33" s="1"/>
  <c r="FF379" i="33" s="1"/>
  <c r="EZ379" i="33"/>
  <c r="EV379" i="33" a="1"/>
  <c r="EV379" i="33" s="1"/>
  <c r="EW379" i="33" s="1"/>
  <c r="EQ379" i="33"/>
  <c r="EM379" i="33" a="1"/>
  <c r="EM379" i="33" s="1"/>
  <c r="EN379" i="33" s="1"/>
  <c r="EH379" i="33"/>
  <c r="ED379" i="33" a="1"/>
  <c r="ED379" i="33" s="1"/>
  <c r="EE379" i="33" s="1"/>
  <c r="DY379" i="33"/>
  <c r="DU379" i="33" a="1"/>
  <c r="DU379" i="33" s="1"/>
  <c r="DV379" i="33" s="1"/>
  <c r="DP379" i="33"/>
  <c r="DL379" i="33" a="1"/>
  <c r="DL379" i="33" s="1"/>
  <c r="DM379" i="33" s="1"/>
  <c r="DG379" i="33"/>
  <c r="DC379" i="33" a="1"/>
  <c r="DC379" i="33" s="1"/>
  <c r="DD379" i="33" s="1"/>
  <c r="CX379" i="33"/>
  <c r="CT379" i="33" a="1"/>
  <c r="CT379" i="33" s="1"/>
  <c r="CU379" i="33" s="1"/>
  <c r="CO379" i="33"/>
  <c r="CK379" i="33" a="1"/>
  <c r="CK379" i="33" s="1"/>
  <c r="CL379" i="33" s="1"/>
  <c r="CF379" i="33"/>
  <c r="CB379" i="33" a="1"/>
  <c r="CB379" i="33" s="1"/>
  <c r="CC379" i="33" s="1"/>
  <c r="BW379" i="33"/>
  <c r="BS379" i="33" a="1"/>
  <c r="BS379" i="33" s="1"/>
  <c r="BT379" i="33" s="1"/>
  <c r="BN379" i="33"/>
  <c r="BJ379" i="33" a="1"/>
  <c r="BJ379" i="33" s="1"/>
  <c r="BK379" i="33" s="1"/>
  <c r="BE379" i="33"/>
  <c r="BA379" i="33" a="1"/>
  <c r="BA379" i="33" s="1"/>
  <c r="BB379" i="33" s="1"/>
  <c r="AV379" i="33"/>
  <c r="AR379" i="33" a="1"/>
  <c r="AR379" i="33" s="1"/>
  <c r="AS379" i="33" s="1"/>
  <c r="AM379" i="33"/>
  <c r="AI379" i="33" a="1"/>
  <c r="AI379" i="33" s="1"/>
  <c r="AJ379" i="33" s="1"/>
  <c r="AD379" i="33"/>
  <c r="Z379" i="33" a="1"/>
  <c r="Z379" i="33" s="1"/>
  <c r="AA379" i="33" s="1"/>
  <c r="GA378" i="33"/>
  <c r="FW378" i="33" a="1"/>
  <c r="FW378" i="33" s="1"/>
  <c r="FX378" i="33" s="1"/>
  <c r="FR378" i="33"/>
  <c r="FN378" i="33" a="1"/>
  <c r="FN378" i="33" s="1"/>
  <c r="FO378" i="33" s="1"/>
  <c r="FI378" i="33"/>
  <c r="FE378" i="33" a="1"/>
  <c r="FE378" i="33" s="1"/>
  <c r="FF378" i="33" s="1"/>
  <c r="EZ378" i="33"/>
  <c r="EV378" i="33" a="1"/>
  <c r="EV378" i="33" s="1"/>
  <c r="EW378" i="33" s="1"/>
  <c r="EQ378" i="33"/>
  <c r="EM378" i="33" a="1"/>
  <c r="EM378" i="33" s="1"/>
  <c r="EN378" i="33" s="1"/>
  <c r="EH378" i="33"/>
  <c r="ED378" i="33" a="1"/>
  <c r="ED378" i="33" s="1"/>
  <c r="EE378" i="33" s="1"/>
  <c r="DY378" i="33"/>
  <c r="DU378" i="33" a="1"/>
  <c r="DU378" i="33" s="1"/>
  <c r="DV378" i="33" s="1"/>
  <c r="DP378" i="33"/>
  <c r="DL378" i="33" a="1"/>
  <c r="DL378" i="33" s="1"/>
  <c r="DM378" i="33" s="1"/>
  <c r="DG378" i="33"/>
  <c r="DC378" i="33" a="1"/>
  <c r="DC378" i="33" s="1"/>
  <c r="DD378" i="33" s="1"/>
  <c r="CX378" i="33"/>
  <c r="CT378" i="33" a="1"/>
  <c r="CT378" i="33" s="1"/>
  <c r="CU378" i="33" s="1"/>
  <c r="CO378" i="33"/>
  <c r="CK378" i="33" a="1"/>
  <c r="CK378" i="33" s="1"/>
  <c r="CL378" i="33" s="1"/>
  <c r="CF378" i="33"/>
  <c r="CB378" i="33" a="1"/>
  <c r="CB378" i="33" s="1"/>
  <c r="CC378" i="33" s="1"/>
  <c r="BW378" i="33"/>
  <c r="BS378" i="33"/>
  <c r="BT378" i="33" s="1"/>
  <c r="BS378" i="33" a="1"/>
  <c r="BN378" i="33"/>
  <c r="BJ378" i="33" a="1"/>
  <c r="BJ378" i="33" s="1"/>
  <c r="BK378" i="33" s="1"/>
  <c r="BE378" i="33"/>
  <c r="BA378" i="33" a="1"/>
  <c r="BA378" i="33" s="1"/>
  <c r="BB378" i="33" s="1"/>
  <c r="AV378" i="33"/>
  <c r="AR378" i="33" a="1"/>
  <c r="AR378" i="33" s="1"/>
  <c r="AS378" i="33" s="1"/>
  <c r="AM378" i="33"/>
  <c r="AI378" i="33" a="1"/>
  <c r="AI378" i="33" s="1"/>
  <c r="AJ378" i="33" s="1"/>
  <c r="AD378" i="33"/>
  <c r="Z378" i="33" a="1"/>
  <c r="Z378" i="33" s="1"/>
  <c r="AA378" i="33" s="1"/>
  <c r="GA377" i="33"/>
  <c r="FW377" i="33" a="1"/>
  <c r="FW377" i="33" s="1"/>
  <c r="FX377" i="33" s="1"/>
  <c r="FR377" i="33"/>
  <c r="FN377" i="33" a="1"/>
  <c r="FN377" i="33" s="1"/>
  <c r="FO377" i="33" s="1"/>
  <c r="FI377" i="33"/>
  <c r="FE377" i="33" a="1"/>
  <c r="FE377" i="33" s="1"/>
  <c r="FF377" i="33" s="1"/>
  <c r="EZ377" i="33"/>
  <c r="EV377" i="33" a="1"/>
  <c r="EV377" i="33" s="1"/>
  <c r="EW377" i="33" s="1"/>
  <c r="EQ377" i="33"/>
  <c r="EM377" i="33" a="1"/>
  <c r="EM377" i="33" s="1"/>
  <c r="EN377" i="33" s="1"/>
  <c r="EH377" i="33"/>
  <c r="ED377" i="33" a="1"/>
  <c r="ED377" i="33" s="1"/>
  <c r="EE377" i="33" s="1"/>
  <c r="DY377" i="33"/>
  <c r="DU377" i="33" a="1"/>
  <c r="DU377" i="33" s="1"/>
  <c r="DV377" i="33" s="1"/>
  <c r="DP377" i="33"/>
  <c r="DL377" i="33" a="1"/>
  <c r="DL377" i="33" s="1"/>
  <c r="DM377" i="33" s="1"/>
  <c r="DG377" i="33"/>
  <c r="DC377" i="33" a="1"/>
  <c r="DC377" i="33" s="1"/>
  <c r="DD377" i="33" s="1"/>
  <c r="CX377" i="33"/>
  <c r="CT377" i="33" a="1"/>
  <c r="CT377" i="33" s="1"/>
  <c r="CU377" i="33" s="1"/>
  <c r="CO377" i="33"/>
  <c r="CK377" i="33" a="1"/>
  <c r="CK377" i="33" s="1"/>
  <c r="CL377" i="33" s="1"/>
  <c r="CF377" i="33"/>
  <c r="CB377" i="33" a="1"/>
  <c r="CB377" i="33" s="1"/>
  <c r="CC377" i="33" s="1"/>
  <c r="BW377" i="33"/>
  <c r="BS377" i="33" a="1"/>
  <c r="BS377" i="33" s="1"/>
  <c r="BT377" i="33" s="1"/>
  <c r="BN377" i="33"/>
  <c r="BJ377" i="33" a="1"/>
  <c r="BJ377" i="33" s="1"/>
  <c r="BK377" i="33" s="1"/>
  <c r="BE377" i="33"/>
  <c r="BA377" i="33" a="1"/>
  <c r="BA377" i="33" s="1"/>
  <c r="BB377" i="33" s="1"/>
  <c r="AV377" i="33"/>
  <c r="AR377" i="33" a="1"/>
  <c r="AR377" i="33" s="1"/>
  <c r="AS377" i="33" s="1"/>
  <c r="AM377" i="33"/>
  <c r="AI377" i="33" a="1"/>
  <c r="AI377" i="33" s="1"/>
  <c r="AJ377" i="33" s="1"/>
  <c r="AD377" i="33"/>
  <c r="Z377" i="33" a="1"/>
  <c r="Z377" i="33" s="1"/>
  <c r="AA377" i="33" s="1"/>
  <c r="GA376" i="33"/>
  <c r="FW376" i="33" a="1"/>
  <c r="FW376" i="33" s="1"/>
  <c r="FX376" i="33" s="1"/>
  <c r="FR376" i="33"/>
  <c r="FN376" i="33" a="1"/>
  <c r="FN376" i="33" s="1"/>
  <c r="FO376" i="33" s="1"/>
  <c r="FI376" i="33"/>
  <c r="FE376" i="33" a="1"/>
  <c r="FE376" i="33" s="1"/>
  <c r="FF376" i="33" s="1"/>
  <c r="EZ376" i="33"/>
  <c r="EV376" i="33" a="1"/>
  <c r="EV376" i="33" s="1"/>
  <c r="EW376" i="33" s="1"/>
  <c r="EQ376" i="33"/>
  <c r="EM376" i="33" a="1"/>
  <c r="EM376" i="33" s="1"/>
  <c r="EN376" i="33" s="1"/>
  <c r="EH376" i="33"/>
  <c r="ED376" i="33" a="1"/>
  <c r="ED376" i="33" s="1"/>
  <c r="EE376" i="33" s="1"/>
  <c r="DY376" i="33"/>
  <c r="DU376" i="33" a="1"/>
  <c r="DU376" i="33" s="1"/>
  <c r="DV376" i="33" s="1"/>
  <c r="DP376" i="33"/>
  <c r="DL376" i="33" a="1"/>
  <c r="DL376" i="33" s="1"/>
  <c r="DM376" i="33" s="1"/>
  <c r="DG376" i="33"/>
  <c r="DC376" i="33" a="1"/>
  <c r="DC376" i="33" s="1"/>
  <c r="DD376" i="33" s="1"/>
  <c r="CX376" i="33"/>
  <c r="CT376" i="33" a="1"/>
  <c r="CT376" i="33" s="1"/>
  <c r="CU376" i="33" s="1"/>
  <c r="CO376" i="33"/>
  <c r="CK376" i="33" a="1"/>
  <c r="CK376" i="33" s="1"/>
  <c r="CL376" i="33" s="1"/>
  <c r="CF376" i="33"/>
  <c r="CB376" i="33" a="1"/>
  <c r="CB376" i="33" s="1"/>
  <c r="CC376" i="33" s="1"/>
  <c r="BW376" i="33"/>
  <c r="BS376" i="33" a="1"/>
  <c r="BS376" i="33" s="1"/>
  <c r="BT376" i="33" s="1"/>
  <c r="BN376" i="33"/>
  <c r="BJ376" i="33" a="1"/>
  <c r="BJ376" i="33" s="1"/>
  <c r="BK376" i="33" s="1"/>
  <c r="BE376" i="33"/>
  <c r="BA376" i="33" a="1"/>
  <c r="BA376" i="33" s="1"/>
  <c r="BB376" i="33" s="1"/>
  <c r="AV376" i="33"/>
  <c r="AR376" i="33" a="1"/>
  <c r="AR376" i="33" s="1"/>
  <c r="AS376" i="33" s="1"/>
  <c r="AM376" i="33"/>
  <c r="AI376" i="33" a="1"/>
  <c r="AI376" i="33" s="1"/>
  <c r="AJ376" i="33" s="1"/>
  <c r="AD376" i="33"/>
  <c r="Z376" i="33" a="1"/>
  <c r="Z376" i="33" s="1"/>
  <c r="AA376" i="33" s="1"/>
  <c r="GA375" i="33"/>
  <c r="FW375" i="33" a="1"/>
  <c r="FW375" i="33" s="1"/>
  <c r="FX375" i="33" s="1"/>
  <c r="FR375" i="33"/>
  <c r="FN375" i="33" a="1"/>
  <c r="FN375" i="33" s="1"/>
  <c r="FO375" i="33" s="1"/>
  <c r="FI375" i="33"/>
  <c r="FE375" i="33" a="1"/>
  <c r="FE375" i="33" s="1"/>
  <c r="FF375" i="33" s="1"/>
  <c r="EZ375" i="33"/>
  <c r="EV375" i="33" a="1"/>
  <c r="EV375" i="33" s="1"/>
  <c r="EW375" i="33" s="1"/>
  <c r="EQ375" i="33"/>
  <c r="EM375" i="33" a="1"/>
  <c r="EM375" i="33" s="1"/>
  <c r="EN375" i="33" s="1"/>
  <c r="EH375" i="33"/>
  <c r="ED375" i="33" a="1"/>
  <c r="ED375" i="33" s="1"/>
  <c r="EE375" i="33" s="1"/>
  <c r="DY375" i="33"/>
  <c r="DU375" i="33" a="1"/>
  <c r="DU375" i="33" s="1"/>
  <c r="DV375" i="33" s="1"/>
  <c r="DP375" i="33"/>
  <c r="DL375" i="33" a="1"/>
  <c r="DL375" i="33" s="1"/>
  <c r="DM375" i="33" s="1"/>
  <c r="DG375" i="33"/>
  <c r="DC375" i="33" a="1"/>
  <c r="DC375" i="33" s="1"/>
  <c r="DD375" i="33" s="1"/>
  <c r="CX375" i="33"/>
  <c r="CT375" i="33" a="1"/>
  <c r="CT375" i="33" s="1"/>
  <c r="CU375" i="33" s="1"/>
  <c r="CO375" i="33"/>
  <c r="CK375" i="33" a="1"/>
  <c r="CK375" i="33" s="1"/>
  <c r="CL375" i="33" s="1"/>
  <c r="CF375" i="33"/>
  <c r="CB375" i="33" a="1"/>
  <c r="CB375" i="33" s="1"/>
  <c r="CC375" i="33" s="1"/>
  <c r="BW375" i="33"/>
  <c r="BS375" i="33" a="1"/>
  <c r="BS375" i="33" s="1"/>
  <c r="BT375" i="33" s="1"/>
  <c r="BN375" i="33"/>
  <c r="BJ375" i="33" a="1"/>
  <c r="BJ375" i="33" s="1"/>
  <c r="BK375" i="33" s="1"/>
  <c r="BE375" i="33"/>
  <c r="BA375" i="33" a="1"/>
  <c r="BA375" i="33" s="1"/>
  <c r="BB375" i="33" s="1"/>
  <c r="AV375" i="33"/>
  <c r="AR375" i="33" a="1"/>
  <c r="AR375" i="33" s="1"/>
  <c r="AS375" i="33" s="1"/>
  <c r="AM375" i="33"/>
  <c r="AI375" i="33" a="1"/>
  <c r="AI375" i="33" s="1"/>
  <c r="AJ375" i="33" s="1"/>
  <c r="AD375" i="33"/>
  <c r="Z375" i="33" a="1"/>
  <c r="Z375" i="33" s="1"/>
  <c r="AA375" i="33" s="1"/>
  <c r="GA374" i="33"/>
  <c r="FW374" i="33" a="1"/>
  <c r="FW374" i="33" s="1"/>
  <c r="FX374" i="33" s="1"/>
  <c r="FR374" i="33"/>
  <c r="FN374" i="33" a="1"/>
  <c r="FN374" i="33" s="1"/>
  <c r="FO374" i="33" s="1"/>
  <c r="FI374" i="33"/>
  <c r="FE374" i="33" a="1"/>
  <c r="FE374" i="33" s="1"/>
  <c r="FF374" i="33" s="1"/>
  <c r="EZ374" i="33"/>
  <c r="EV374" i="33" a="1"/>
  <c r="EV374" i="33" s="1"/>
  <c r="EW374" i="33" s="1"/>
  <c r="EQ374" i="33"/>
  <c r="EM374" i="33" a="1"/>
  <c r="EM374" i="33" s="1"/>
  <c r="EN374" i="33" s="1"/>
  <c r="EH374" i="33"/>
  <c r="ED374" i="33" a="1"/>
  <c r="ED374" i="33" s="1"/>
  <c r="EE374" i="33" s="1"/>
  <c r="DY374" i="33"/>
  <c r="DU374" i="33" a="1"/>
  <c r="DU374" i="33" s="1"/>
  <c r="DV374" i="33" s="1"/>
  <c r="DP374" i="33"/>
  <c r="DL374" i="33" a="1"/>
  <c r="DL374" i="33" s="1"/>
  <c r="DM374" i="33" s="1"/>
  <c r="DG374" i="33"/>
  <c r="DC374" i="33" a="1"/>
  <c r="DC374" i="33" s="1"/>
  <c r="DD374" i="33" s="1"/>
  <c r="CX374" i="33"/>
  <c r="CT374" i="33" a="1"/>
  <c r="CT374" i="33" s="1"/>
  <c r="CU374" i="33" s="1"/>
  <c r="CO374" i="33"/>
  <c r="CK374" i="33" a="1"/>
  <c r="CK374" i="33" s="1"/>
  <c r="CL374" i="33" s="1"/>
  <c r="CF374" i="33"/>
  <c r="CB374" i="33" a="1"/>
  <c r="CB374" i="33" s="1"/>
  <c r="CC374" i="33" s="1"/>
  <c r="BW374" i="33"/>
  <c r="BS374" i="33" a="1"/>
  <c r="BS374" i="33" s="1"/>
  <c r="BT374" i="33" s="1"/>
  <c r="BN374" i="33"/>
  <c r="BJ374" i="33" a="1"/>
  <c r="BJ374" i="33" s="1"/>
  <c r="BK374" i="33" s="1"/>
  <c r="BE374" i="33"/>
  <c r="BA374" i="33" a="1"/>
  <c r="BA374" i="33" s="1"/>
  <c r="BB374" i="33" s="1"/>
  <c r="AV374" i="33"/>
  <c r="AR374" i="33" a="1"/>
  <c r="AR374" i="33" s="1"/>
  <c r="AS374" i="33" s="1"/>
  <c r="AM374" i="33"/>
  <c r="AI374" i="33" a="1"/>
  <c r="AI374" i="33" s="1"/>
  <c r="AJ374" i="33" s="1"/>
  <c r="AD374" i="33"/>
  <c r="Z374" i="33" a="1"/>
  <c r="Z374" i="33" s="1"/>
  <c r="AA374" i="33" s="1"/>
  <c r="GA373" i="33"/>
  <c r="FW373" i="33" a="1"/>
  <c r="FW373" i="33" s="1"/>
  <c r="FX373" i="33" s="1"/>
  <c r="FR373" i="33"/>
  <c r="FN373" i="33" a="1"/>
  <c r="FN373" i="33" s="1"/>
  <c r="FO373" i="33" s="1"/>
  <c r="FI373" i="33"/>
  <c r="FE373" i="33" a="1"/>
  <c r="FE373" i="33" s="1"/>
  <c r="FF373" i="33" s="1"/>
  <c r="EZ373" i="33"/>
  <c r="EV373" i="33" a="1"/>
  <c r="EV373" i="33" s="1"/>
  <c r="EW373" i="33" s="1"/>
  <c r="EQ373" i="33"/>
  <c r="EM373" i="33" a="1"/>
  <c r="EM373" i="33" s="1"/>
  <c r="EN373" i="33" s="1"/>
  <c r="EH373" i="33"/>
  <c r="ED373" i="33" a="1"/>
  <c r="ED373" i="33" s="1"/>
  <c r="EE373" i="33" s="1"/>
  <c r="DY373" i="33"/>
  <c r="DU373" i="33" a="1"/>
  <c r="DU373" i="33" s="1"/>
  <c r="DV373" i="33" s="1"/>
  <c r="DP373" i="33"/>
  <c r="DL373" i="33" a="1"/>
  <c r="DL373" i="33" s="1"/>
  <c r="DM373" i="33" s="1"/>
  <c r="DG373" i="33"/>
  <c r="DC373" i="33" a="1"/>
  <c r="DC373" i="33" s="1"/>
  <c r="DD373" i="33" s="1"/>
  <c r="CX373" i="33"/>
  <c r="CT373" i="33" a="1"/>
  <c r="CT373" i="33" s="1"/>
  <c r="CU373" i="33" s="1"/>
  <c r="CO373" i="33"/>
  <c r="CK373" i="33" a="1"/>
  <c r="CK373" i="33" s="1"/>
  <c r="CL373" i="33" s="1"/>
  <c r="CF373" i="33"/>
  <c r="CB373" i="33" a="1"/>
  <c r="CB373" i="33" s="1"/>
  <c r="CC373" i="33" s="1"/>
  <c r="BW373" i="33"/>
  <c r="BS373" i="33" a="1"/>
  <c r="BS373" i="33" s="1"/>
  <c r="BT373" i="33" s="1"/>
  <c r="BN373" i="33"/>
  <c r="BJ373" i="33" a="1"/>
  <c r="BJ373" i="33" s="1"/>
  <c r="BK373" i="33" s="1"/>
  <c r="BE373" i="33"/>
  <c r="BA373" i="33" a="1"/>
  <c r="BA373" i="33" s="1"/>
  <c r="BB373" i="33" s="1"/>
  <c r="AV373" i="33"/>
  <c r="AR373" i="33" a="1"/>
  <c r="AR373" i="33" s="1"/>
  <c r="AS373" i="33" s="1"/>
  <c r="AM373" i="33"/>
  <c r="AI373" i="33" a="1"/>
  <c r="AI373" i="33" s="1"/>
  <c r="AJ373" i="33" s="1"/>
  <c r="AD373" i="33"/>
  <c r="Z373" i="33" a="1"/>
  <c r="Z373" i="33" s="1"/>
  <c r="AA373" i="33" s="1"/>
  <c r="GA372" i="33"/>
  <c r="FW372" i="33" a="1"/>
  <c r="FW372" i="33" s="1"/>
  <c r="FX372" i="33" s="1"/>
  <c r="FR372" i="33"/>
  <c r="FN372" i="33" a="1"/>
  <c r="FN372" i="33" s="1"/>
  <c r="FO372" i="33" s="1"/>
  <c r="FI372" i="33"/>
  <c r="FE372" i="33" a="1"/>
  <c r="FE372" i="33" s="1"/>
  <c r="FF372" i="33" s="1"/>
  <c r="EZ372" i="33"/>
  <c r="EV372" i="33" a="1"/>
  <c r="EV372" i="33" s="1"/>
  <c r="EW372" i="33" s="1"/>
  <c r="EQ372" i="33"/>
  <c r="EM372" i="33" a="1"/>
  <c r="EM372" i="33" s="1"/>
  <c r="EN372" i="33" s="1"/>
  <c r="EH372" i="33"/>
  <c r="ED372" i="33" a="1"/>
  <c r="ED372" i="33" s="1"/>
  <c r="EE372" i="33" s="1"/>
  <c r="DY372" i="33"/>
  <c r="DU372" i="33" a="1"/>
  <c r="DU372" i="33" s="1"/>
  <c r="DV372" i="33" s="1"/>
  <c r="DP372" i="33"/>
  <c r="DL372" i="33" a="1"/>
  <c r="DL372" i="33" s="1"/>
  <c r="DM372" i="33" s="1"/>
  <c r="DG372" i="33"/>
  <c r="DC372" i="33" a="1"/>
  <c r="DC372" i="33" s="1"/>
  <c r="DD372" i="33" s="1"/>
  <c r="CX372" i="33"/>
  <c r="CT372" i="33" a="1"/>
  <c r="CT372" i="33" s="1"/>
  <c r="CU372" i="33" s="1"/>
  <c r="CO372" i="33"/>
  <c r="CK372" i="33" a="1"/>
  <c r="CK372" i="33" s="1"/>
  <c r="CL372" i="33" s="1"/>
  <c r="CF372" i="33"/>
  <c r="CB372" i="33" a="1"/>
  <c r="CB372" i="33" s="1"/>
  <c r="CC372" i="33" s="1"/>
  <c r="BW372" i="33"/>
  <c r="BS372" i="33" a="1"/>
  <c r="BS372" i="33" s="1"/>
  <c r="BT372" i="33" s="1"/>
  <c r="BN372" i="33"/>
  <c r="BJ372" i="33" a="1"/>
  <c r="BJ372" i="33" s="1"/>
  <c r="BK372" i="33" s="1"/>
  <c r="BE372" i="33"/>
  <c r="BA372" i="33" a="1"/>
  <c r="BA372" i="33" s="1"/>
  <c r="BB372" i="33" s="1"/>
  <c r="AV372" i="33"/>
  <c r="AR372" i="33" a="1"/>
  <c r="AR372" i="33" s="1"/>
  <c r="AS372" i="33" s="1"/>
  <c r="AM372" i="33"/>
  <c r="AI372" i="33" a="1"/>
  <c r="AI372" i="33" s="1"/>
  <c r="AJ372" i="33" s="1"/>
  <c r="AD372" i="33"/>
  <c r="Z372" i="33" a="1"/>
  <c r="Z372" i="33" s="1"/>
  <c r="AA372" i="33" s="1"/>
  <c r="GA371" i="33"/>
  <c r="FW371" i="33" a="1"/>
  <c r="FW371" i="33" s="1"/>
  <c r="FX371" i="33" s="1"/>
  <c r="FR371" i="33"/>
  <c r="FN371" i="33" a="1"/>
  <c r="FN371" i="33" s="1"/>
  <c r="FO371" i="33" s="1"/>
  <c r="FI371" i="33"/>
  <c r="FE371" i="33" a="1"/>
  <c r="FE371" i="33" s="1"/>
  <c r="FF371" i="33" s="1"/>
  <c r="EZ371" i="33"/>
  <c r="EV371" i="33" a="1"/>
  <c r="EV371" i="33" s="1"/>
  <c r="EW371" i="33" s="1"/>
  <c r="EQ371" i="33"/>
  <c r="EM371" i="33" a="1"/>
  <c r="EM371" i="33" s="1"/>
  <c r="EN371" i="33" s="1"/>
  <c r="EH371" i="33"/>
  <c r="ED371" i="33" a="1"/>
  <c r="ED371" i="33" s="1"/>
  <c r="EE371" i="33" s="1"/>
  <c r="DY371" i="33"/>
  <c r="DU371" i="33" a="1"/>
  <c r="DU371" i="33" s="1"/>
  <c r="DV371" i="33" s="1"/>
  <c r="DP371" i="33"/>
  <c r="DL371" i="33" a="1"/>
  <c r="DL371" i="33" s="1"/>
  <c r="DM371" i="33" s="1"/>
  <c r="DG371" i="33"/>
  <c r="DC371" i="33" a="1"/>
  <c r="DC371" i="33" s="1"/>
  <c r="DD371" i="33" s="1"/>
  <c r="CX371" i="33"/>
  <c r="CT371" i="33" a="1"/>
  <c r="CT371" i="33" s="1"/>
  <c r="CU371" i="33" s="1"/>
  <c r="CO371" i="33"/>
  <c r="CK371" i="33" a="1"/>
  <c r="CK371" i="33" s="1"/>
  <c r="CL371" i="33" s="1"/>
  <c r="CF371" i="33"/>
  <c r="CB371" i="33" a="1"/>
  <c r="CB371" i="33" s="1"/>
  <c r="CC371" i="33" s="1"/>
  <c r="BW371" i="33"/>
  <c r="BS371" i="33" a="1"/>
  <c r="BS371" i="33" s="1"/>
  <c r="BT371" i="33" s="1"/>
  <c r="BN371" i="33"/>
  <c r="BJ371" i="33" a="1"/>
  <c r="BJ371" i="33" s="1"/>
  <c r="BK371" i="33" s="1"/>
  <c r="BE371" i="33"/>
  <c r="BA371" i="33" a="1"/>
  <c r="BA371" i="33" s="1"/>
  <c r="BB371" i="33" s="1"/>
  <c r="AV371" i="33"/>
  <c r="AR371" i="33" a="1"/>
  <c r="AR371" i="33" s="1"/>
  <c r="AS371" i="33" s="1"/>
  <c r="AM371" i="33"/>
  <c r="AI371" i="33" a="1"/>
  <c r="AI371" i="33" s="1"/>
  <c r="AJ371" i="33" s="1"/>
  <c r="AD371" i="33"/>
  <c r="Z371" i="33" a="1"/>
  <c r="Z371" i="33" s="1"/>
  <c r="AA371" i="33" s="1"/>
  <c r="GA370" i="33"/>
  <c r="FW370" i="33" a="1"/>
  <c r="FW370" i="33" s="1"/>
  <c r="FX370" i="33" s="1"/>
  <c r="FR370" i="33"/>
  <c r="FN370" i="33" a="1"/>
  <c r="FN370" i="33" s="1"/>
  <c r="FO370" i="33" s="1"/>
  <c r="FI370" i="33"/>
  <c r="FE370" i="33" a="1"/>
  <c r="FE370" i="33" s="1"/>
  <c r="FF370" i="33" s="1"/>
  <c r="EZ370" i="33"/>
  <c r="EV370" i="33" a="1"/>
  <c r="EV370" i="33" s="1"/>
  <c r="EW370" i="33" s="1"/>
  <c r="EQ370" i="33"/>
  <c r="EM370" i="33" a="1"/>
  <c r="EM370" i="33" s="1"/>
  <c r="EN370" i="33" s="1"/>
  <c r="EH370" i="33"/>
  <c r="ED370" i="33" a="1"/>
  <c r="ED370" i="33" s="1"/>
  <c r="EE370" i="33" s="1"/>
  <c r="DY370" i="33"/>
  <c r="DU370" i="33" a="1"/>
  <c r="DU370" i="33" s="1"/>
  <c r="DV370" i="33" s="1"/>
  <c r="DP370" i="33"/>
  <c r="DL370" i="33" a="1"/>
  <c r="DL370" i="33" s="1"/>
  <c r="DM370" i="33" s="1"/>
  <c r="DG370" i="33"/>
  <c r="DC370" i="33" a="1"/>
  <c r="DC370" i="33" s="1"/>
  <c r="DD370" i="33" s="1"/>
  <c r="CX370" i="33"/>
  <c r="CT370" i="33" a="1"/>
  <c r="CT370" i="33" s="1"/>
  <c r="CU370" i="33" s="1"/>
  <c r="CO370" i="33"/>
  <c r="CK370" i="33" a="1"/>
  <c r="CK370" i="33" s="1"/>
  <c r="CL370" i="33" s="1"/>
  <c r="CF370" i="33"/>
  <c r="CB370" i="33" a="1"/>
  <c r="CB370" i="33" s="1"/>
  <c r="CC370" i="33" s="1"/>
  <c r="BW370" i="33"/>
  <c r="BS370" i="33" a="1"/>
  <c r="BS370" i="33" s="1"/>
  <c r="BT370" i="33" s="1"/>
  <c r="BN370" i="33"/>
  <c r="BJ370" i="33" a="1"/>
  <c r="BJ370" i="33" s="1"/>
  <c r="BK370" i="33" s="1"/>
  <c r="BE370" i="33"/>
  <c r="BA370" i="33" a="1"/>
  <c r="BA370" i="33" s="1"/>
  <c r="BB370" i="33" s="1"/>
  <c r="AV370" i="33"/>
  <c r="AR370" i="33" a="1"/>
  <c r="AR370" i="33" s="1"/>
  <c r="AS370" i="33" s="1"/>
  <c r="AM370" i="33"/>
  <c r="AI370" i="33" a="1"/>
  <c r="AI370" i="33" s="1"/>
  <c r="AJ370" i="33" s="1"/>
  <c r="AD370" i="33"/>
  <c r="Z370" i="33" a="1"/>
  <c r="Z370" i="33" s="1"/>
  <c r="AA370" i="33" s="1"/>
  <c r="GA369" i="33"/>
  <c r="FW369" i="33" a="1"/>
  <c r="FW369" i="33" s="1"/>
  <c r="FX369" i="33" s="1"/>
  <c r="FR369" i="33"/>
  <c r="FN369" i="33" a="1"/>
  <c r="FN369" i="33" s="1"/>
  <c r="FO369" i="33" s="1"/>
  <c r="FI369" i="33"/>
  <c r="FE369" i="33" a="1"/>
  <c r="FE369" i="33" s="1"/>
  <c r="FF369" i="33" s="1"/>
  <c r="EZ369" i="33"/>
  <c r="EV369" i="33" a="1"/>
  <c r="EV369" i="33" s="1"/>
  <c r="EW369" i="33" s="1"/>
  <c r="EQ369" i="33"/>
  <c r="EM369" i="33" a="1"/>
  <c r="EM369" i="33" s="1"/>
  <c r="EN369" i="33" s="1"/>
  <c r="EH369" i="33"/>
  <c r="ED369" i="33" a="1"/>
  <c r="ED369" i="33" s="1"/>
  <c r="EE369" i="33" s="1"/>
  <c r="DY369" i="33"/>
  <c r="DU369" i="33" a="1"/>
  <c r="DU369" i="33" s="1"/>
  <c r="DV369" i="33" s="1"/>
  <c r="DP369" i="33"/>
  <c r="DL369" i="33" a="1"/>
  <c r="DL369" i="33" s="1"/>
  <c r="DM369" i="33" s="1"/>
  <c r="DG369" i="33"/>
  <c r="DC369" i="33" a="1"/>
  <c r="DC369" i="33" s="1"/>
  <c r="DD369" i="33" s="1"/>
  <c r="CX369" i="33"/>
  <c r="CT369" i="33" a="1"/>
  <c r="CT369" i="33" s="1"/>
  <c r="CU369" i="33" s="1"/>
  <c r="CO369" i="33"/>
  <c r="CK369" i="33" a="1"/>
  <c r="CK369" i="33" s="1"/>
  <c r="CL369" i="33" s="1"/>
  <c r="CF369" i="33"/>
  <c r="CB369" i="33" a="1"/>
  <c r="CB369" i="33" s="1"/>
  <c r="CC369" i="33" s="1"/>
  <c r="BW369" i="33"/>
  <c r="BS369" i="33" a="1"/>
  <c r="BS369" i="33" s="1"/>
  <c r="BT369" i="33" s="1"/>
  <c r="BN369" i="33"/>
  <c r="BJ369" i="33" a="1"/>
  <c r="BJ369" i="33" s="1"/>
  <c r="BK369" i="33" s="1"/>
  <c r="BE369" i="33"/>
  <c r="BA369" i="33" a="1"/>
  <c r="BA369" i="33" s="1"/>
  <c r="BB369" i="33" s="1"/>
  <c r="AV369" i="33"/>
  <c r="AR369" i="33" a="1"/>
  <c r="AR369" i="33" s="1"/>
  <c r="AS369" i="33" s="1"/>
  <c r="AM369" i="33"/>
  <c r="AI369" i="33" a="1"/>
  <c r="AI369" i="33" s="1"/>
  <c r="AJ369" i="33" s="1"/>
  <c r="AD369" i="33"/>
  <c r="Z369" i="33" a="1"/>
  <c r="Z369" i="33" s="1"/>
  <c r="AA369" i="33" s="1"/>
  <c r="GA368" i="33"/>
  <c r="FW368" i="33" a="1"/>
  <c r="FW368" i="33" s="1"/>
  <c r="FX368" i="33" s="1"/>
  <c r="FR368" i="33"/>
  <c r="FN368" i="33" a="1"/>
  <c r="FN368" i="33" s="1"/>
  <c r="FO368" i="33" s="1"/>
  <c r="FI368" i="33"/>
  <c r="FE368" i="33" a="1"/>
  <c r="FE368" i="33" s="1"/>
  <c r="FF368" i="33" s="1"/>
  <c r="EZ368" i="33"/>
  <c r="EV368" i="33" a="1"/>
  <c r="EV368" i="33" s="1"/>
  <c r="EW368" i="33" s="1"/>
  <c r="EQ368" i="33"/>
  <c r="EM368" i="33" a="1"/>
  <c r="EM368" i="33" s="1"/>
  <c r="EN368" i="33" s="1"/>
  <c r="EH368" i="33"/>
  <c r="ED368" i="33" a="1"/>
  <c r="ED368" i="33" s="1"/>
  <c r="EE368" i="33" s="1"/>
  <c r="DY368" i="33"/>
  <c r="DU368" i="33" a="1"/>
  <c r="DU368" i="33" s="1"/>
  <c r="DV368" i="33" s="1"/>
  <c r="DP368" i="33"/>
  <c r="DL368" i="33" a="1"/>
  <c r="DL368" i="33" s="1"/>
  <c r="DM368" i="33" s="1"/>
  <c r="DG368" i="33"/>
  <c r="DC368" i="33" a="1"/>
  <c r="DC368" i="33" s="1"/>
  <c r="DD368" i="33" s="1"/>
  <c r="CX368" i="33"/>
  <c r="CT368" i="33" a="1"/>
  <c r="CT368" i="33" s="1"/>
  <c r="CU368" i="33" s="1"/>
  <c r="CO368" i="33"/>
  <c r="CK368" i="33" a="1"/>
  <c r="CK368" i="33" s="1"/>
  <c r="CL368" i="33" s="1"/>
  <c r="CF368" i="33"/>
  <c r="CB368" i="33" a="1"/>
  <c r="CB368" i="33" s="1"/>
  <c r="CC368" i="33" s="1"/>
  <c r="BW368" i="33"/>
  <c r="BS368" i="33" a="1"/>
  <c r="BS368" i="33" s="1"/>
  <c r="BT368" i="33" s="1"/>
  <c r="BN368" i="33"/>
  <c r="BJ368" i="33" a="1"/>
  <c r="BJ368" i="33" s="1"/>
  <c r="BK368" i="33" s="1"/>
  <c r="BE368" i="33"/>
  <c r="BA368" i="33" a="1"/>
  <c r="BA368" i="33" s="1"/>
  <c r="BB368" i="33" s="1"/>
  <c r="AV368" i="33"/>
  <c r="AR368" i="33" a="1"/>
  <c r="AR368" i="33" s="1"/>
  <c r="AS368" i="33" s="1"/>
  <c r="AM368" i="33"/>
  <c r="AI368" i="33" a="1"/>
  <c r="AI368" i="33" s="1"/>
  <c r="AJ368" i="33" s="1"/>
  <c r="AD368" i="33"/>
  <c r="Z368" i="33" a="1"/>
  <c r="Z368" i="33" s="1"/>
  <c r="AA368" i="33" s="1"/>
  <c r="GA367" i="33"/>
  <c r="FW367" i="33" a="1"/>
  <c r="FW367" i="33" s="1"/>
  <c r="FX367" i="33" s="1"/>
  <c r="FR367" i="33"/>
  <c r="FN367" i="33" a="1"/>
  <c r="FN367" i="33" s="1"/>
  <c r="FO367" i="33" s="1"/>
  <c r="FI367" i="33"/>
  <c r="FE367" i="33" a="1"/>
  <c r="FE367" i="33" s="1"/>
  <c r="FF367" i="33" s="1"/>
  <c r="EZ367" i="33"/>
  <c r="EV367" i="33" a="1"/>
  <c r="EV367" i="33" s="1"/>
  <c r="EW367" i="33" s="1"/>
  <c r="EQ367" i="33"/>
  <c r="EM367" i="33" a="1"/>
  <c r="EM367" i="33" s="1"/>
  <c r="EN367" i="33" s="1"/>
  <c r="EH367" i="33"/>
  <c r="ED367" i="33" a="1"/>
  <c r="ED367" i="33" s="1"/>
  <c r="EE367" i="33" s="1"/>
  <c r="DY367" i="33"/>
  <c r="DU367" i="33" a="1"/>
  <c r="DU367" i="33" s="1"/>
  <c r="DV367" i="33" s="1"/>
  <c r="DP367" i="33"/>
  <c r="DL367" i="33" a="1"/>
  <c r="DL367" i="33" s="1"/>
  <c r="DM367" i="33" s="1"/>
  <c r="DG367" i="33"/>
  <c r="DC367" i="33" a="1"/>
  <c r="DC367" i="33" s="1"/>
  <c r="DD367" i="33" s="1"/>
  <c r="CX367" i="33"/>
  <c r="CT367" i="33" a="1"/>
  <c r="CT367" i="33" s="1"/>
  <c r="CU367" i="33" s="1"/>
  <c r="CO367" i="33"/>
  <c r="CK367" i="33" a="1"/>
  <c r="CK367" i="33" s="1"/>
  <c r="CL367" i="33" s="1"/>
  <c r="CF367" i="33"/>
  <c r="CB367" i="33" a="1"/>
  <c r="CB367" i="33" s="1"/>
  <c r="CC367" i="33" s="1"/>
  <c r="BW367" i="33"/>
  <c r="BS367" i="33" a="1"/>
  <c r="BS367" i="33" s="1"/>
  <c r="BT367" i="33" s="1"/>
  <c r="BN367" i="33"/>
  <c r="BJ367" i="33" a="1"/>
  <c r="BJ367" i="33" s="1"/>
  <c r="BK367" i="33" s="1"/>
  <c r="BE367" i="33"/>
  <c r="BA367" i="33" a="1"/>
  <c r="BA367" i="33" s="1"/>
  <c r="BB367" i="33" s="1"/>
  <c r="AV367" i="33"/>
  <c r="AR367" i="33" a="1"/>
  <c r="AR367" i="33" s="1"/>
  <c r="AS367" i="33" s="1"/>
  <c r="AM367" i="33"/>
  <c r="AI367" i="33" a="1"/>
  <c r="AI367" i="33" s="1"/>
  <c r="AJ367" i="33" s="1"/>
  <c r="AD367" i="33"/>
  <c r="Z367" i="33" a="1"/>
  <c r="Z367" i="33" s="1"/>
  <c r="AA367" i="33" s="1"/>
  <c r="GA366" i="33"/>
  <c r="FW366" i="33" a="1"/>
  <c r="FW366" i="33" s="1"/>
  <c r="FX366" i="33" s="1"/>
  <c r="FR366" i="33"/>
  <c r="FN366" i="33" a="1"/>
  <c r="FN366" i="33" s="1"/>
  <c r="FO366" i="33" s="1"/>
  <c r="FI366" i="33"/>
  <c r="FE366" i="33" a="1"/>
  <c r="FE366" i="33" s="1"/>
  <c r="FF366" i="33" s="1"/>
  <c r="EZ366" i="33"/>
  <c r="EV366" i="33" a="1"/>
  <c r="EV366" i="33" s="1"/>
  <c r="EW366" i="33" s="1"/>
  <c r="EQ366" i="33"/>
  <c r="EM366" i="33" a="1"/>
  <c r="EM366" i="33" s="1"/>
  <c r="EN366" i="33" s="1"/>
  <c r="EH366" i="33"/>
  <c r="ED366" i="33" a="1"/>
  <c r="ED366" i="33" s="1"/>
  <c r="EE366" i="33" s="1"/>
  <c r="DY366" i="33"/>
  <c r="DU366" i="33" a="1"/>
  <c r="DU366" i="33" s="1"/>
  <c r="DV366" i="33" s="1"/>
  <c r="DP366" i="33"/>
  <c r="DL366" i="33" a="1"/>
  <c r="DL366" i="33" s="1"/>
  <c r="DM366" i="33" s="1"/>
  <c r="DG366" i="33"/>
  <c r="DC366" i="33" a="1"/>
  <c r="DC366" i="33" s="1"/>
  <c r="DD366" i="33" s="1"/>
  <c r="CX366" i="33"/>
  <c r="CT366" i="33" a="1"/>
  <c r="CT366" i="33" s="1"/>
  <c r="CU366" i="33" s="1"/>
  <c r="CO366" i="33"/>
  <c r="CK366" i="33" a="1"/>
  <c r="CK366" i="33" s="1"/>
  <c r="CL366" i="33" s="1"/>
  <c r="CF366" i="33"/>
  <c r="CB366" i="33" a="1"/>
  <c r="CB366" i="33" s="1"/>
  <c r="CC366" i="33" s="1"/>
  <c r="BW366" i="33"/>
  <c r="BS366" i="33" a="1"/>
  <c r="BS366" i="33" s="1"/>
  <c r="BT366" i="33" s="1"/>
  <c r="BN366" i="33"/>
  <c r="BJ366" i="33" a="1"/>
  <c r="BJ366" i="33" s="1"/>
  <c r="BK366" i="33" s="1"/>
  <c r="BE366" i="33"/>
  <c r="BA366" i="33" a="1"/>
  <c r="BA366" i="33" s="1"/>
  <c r="BB366" i="33" s="1"/>
  <c r="AV366" i="33"/>
  <c r="AR366" i="33" a="1"/>
  <c r="AR366" i="33" s="1"/>
  <c r="AS366" i="33" s="1"/>
  <c r="AM366" i="33"/>
  <c r="AI366" i="33" a="1"/>
  <c r="AI366" i="33" s="1"/>
  <c r="AJ366" i="33" s="1"/>
  <c r="AD366" i="33"/>
  <c r="Z366" i="33" a="1"/>
  <c r="Z366" i="33" s="1"/>
  <c r="AA366" i="33" s="1"/>
  <c r="GA365" i="33"/>
  <c r="FW365" i="33" a="1"/>
  <c r="FW365" i="33" s="1"/>
  <c r="FX365" i="33" s="1"/>
  <c r="FR365" i="33"/>
  <c r="FN365" i="33" a="1"/>
  <c r="FN365" i="33" s="1"/>
  <c r="FO365" i="33" s="1"/>
  <c r="FI365" i="33"/>
  <c r="FE365" i="33" a="1"/>
  <c r="FE365" i="33" s="1"/>
  <c r="FF365" i="33" s="1"/>
  <c r="EZ365" i="33"/>
  <c r="EV365" i="33" a="1"/>
  <c r="EV365" i="33" s="1"/>
  <c r="EW365" i="33" s="1"/>
  <c r="EQ365" i="33"/>
  <c r="EM365" i="33" a="1"/>
  <c r="EM365" i="33" s="1"/>
  <c r="EN365" i="33" s="1"/>
  <c r="EH365" i="33"/>
  <c r="ED365" i="33" a="1"/>
  <c r="ED365" i="33" s="1"/>
  <c r="EE365" i="33" s="1"/>
  <c r="DY365" i="33"/>
  <c r="DU365" i="33" a="1"/>
  <c r="DU365" i="33" s="1"/>
  <c r="DV365" i="33" s="1"/>
  <c r="DP365" i="33"/>
  <c r="DL365" i="33" a="1"/>
  <c r="DL365" i="33" s="1"/>
  <c r="DM365" i="33" s="1"/>
  <c r="DG365" i="33"/>
  <c r="DC365" i="33" a="1"/>
  <c r="DC365" i="33" s="1"/>
  <c r="DD365" i="33" s="1"/>
  <c r="CX365" i="33"/>
  <c r="CT365" i="33" a="1"/>
  <c r="CT365" i="33" s="1"/>
  <c r="CU365" i="33" s="1"/>
  <c r="CO365" i="33"/>
  <c r="CK365" i="33" a="1"/>
  <c r="CK365" i="33" s="1"/>
  <c r="CL365" i="33" s="1"/>
  <c r="CF365" i="33"/>
  <c r="CB365" i="33" a="1"/>
  <c r="CB365" i="33" s="1"/>
  <c r="CC365" i="33" s="1"/>
  <c r="BW365" i="33"/>
  <c r="BS365" i="33" a="1"/>
  <c r="BS365" i="33" s="1"/>
  <c r="BT365" i="33" s="1"/>
  <c r="BN365" i="33"/>
  <c r="BJ365" i="33" a="1"/>
  <c r="BJ365" i="33" s="1"/>
  <c r="BK365" i="33" s="1"/>
  <c r="BE365" i="33"/>
  <c r="BA365" i="33" a="1"/>
  <c r="BA365" i="33" s="1"/>
  <c r="BB365" i="33" s="1"/>
  <c r="AV365" i="33"/>
  <c r="AR365" i="33" a="1"/>
  <c r="AR365" i="33" s="1"/>
  <c r="AS365" i="33" s="1"/>
  <c r="AM365" i="33"/>
  <c r="AI365" i="33" a="1"/>
  <c r="AI365" i="33" s="1"/>
  <c r="AJ365" i="33" s="1"/>
  <c r="AD365" i="33"/>
  <c r="Z365" i="33" a="1"/>
  <c r="Z365" i="33" s="1"/>
  <c r="AA365" i="33" s="1"/>
  <c r="GA364" i="33"/>
  <c r="FW364" i="33" a="1"/>
  <c r="FW364" i="33" s="1"/>
  <c r="FX364" i="33" s="1"/>
  <c r="FR364" i="33"/>
  <c r="FN364" i="33" a="1"/>
  <c r="FN364" i="33" s="1"/>
  <c r="FO364" i="33" s="1"/>
  <c r="FI364" i="33"/>
  <c r="FE364" i="33" a="1"/>
  <c r="FE364" i="33" s="1"/>
  <c r="FF364" i="33" s="1"/>
  <c r="EZ364" i="33"/>
  <c r="EV364" i="33" a="1"/>
  <c r="EV364" i="33" s="1"/>
  <c r="EW364" i="33" s="1"/>
  <c r="EQ364" i="33"/>
  <c r="EM364" i="33" a="1"/>
  <c r="EM364" i="33" s="1"/>
  <c r="EN364" i="33" s="1"/>
  <c r="EH364" i="33"/>
  <c r="ED364" i="33" a="1"/>
  <c r="ED364" i="33" s="1"/>
  <c r="EE364" i="33" s="1"/>
  <c r="DY364" i="33"/>
  <c r="DU364" i="33" a="1"/>
  <c r="DU364" i="33" s="1"/>
  <c r="DV364" i="33" s="1"/>
  <c r="DP364" i="33"/>
  <c r="DL364" i="33" a="1"/>
  <c r="DL364" i="33" s="1"/>
  <c r="DM364" i="33" s="1"/>
  <c r="DG364" i="33"/>
  <c r="DC364" i="33" a="1"/>
  <c r="DC364" i="33" s="1"/>
  <c r="DD364" i="33" s="1"/>
  <c r="CX364" i="33"/>
  <c r="CT364" i="33" a="1"/>
  <c r="CT364" i="33" s="1"/>
  <c r="CU364" i="33" s="1"/>
  <c r="CO364" i="33"/>
  <c r="CK364" i="33" a="1"/>
  <c r="CK364" i="33" s="1"/>
  <c r="CL364" i="33" s="1"/>
  <c r="CF364" i="33"/>
  <c r="CB364" i="33" a="1"/>
  <c r="CB364" i="33" s="1"/>
  <c r="CC364" i="33" s="1"/>
  <c r="BW364" i="33"/>
  <c r="BS364" i="33" a="1"/>
  <c r="BS364" i="33" s="1"/>
  <c r="BT364" i="33" s="1"/>
  <c r="BN364" i="33"/>
  <c r="BJ364" i="33" a="1"/>
  <c r="BJ364" i="33" s="1"/>
  <c r="BK364" i="33" s="1"/>
  <c r="BE364" i="33"/>
  <c r="BA364" i="33" a="1"/>
  <c r="BA364" i="33" s="1"/>
  <c r="BB364" i="33" s="1"/>
  <c r="AV364" i="33"/>
  <c r="AR364" i="33" a="1"/>
  <c r="AR364" i="33" s="1"/>
  <c r="AS364" i="33" s="1"/>
  <c r="AM364" i="33"/>
  <c r="AI364" i="33" a="1"/>
  <c r="AI364" i="33" s="1"/>
  <c r="AJ364" i="33" s="1"/>
  <c r="AD364" i="33"/>
  <c r="Z364" i="33" a="1"/>
  <c r="Z364" i="33" s="1"/>
  <c r="AA364" i="33" s="1"/>
  <c r="GA363" i="33"/>
  <c r="FW363" i="33" a="1"/>
  <c r="FW363" i="33" s="1"/>
  <c r="FX363" i="33" s="1"/>
  <c r="FR363" i="33"/>
  <c r="FN363" i="33" a="1"/>
  <c r="FN363" i="33" s="1"/>
  <c r="FO363" i="33" s="1"/>
  <c r="FI363" i="33"/>
  <c r="FE363" i="33" a="1"/>
  <c r="FE363" i="33" s="1"/>
  <c r="FF363" i="33" s="1"/>
  <c r="EZ363" i="33"/>
  <c r="EV363" i="33" a="1"/>
  <c r="EV363" i="33" s="1"/>
  <c r="EW363" i="33" s="1"/>
  <c r="EQ363" i="33"/>
  <c r="EM363" i="33" a="1"/>
  <c r="EM363" i="33" s="1"/>
  <c r="EN363" i="33" s="1"/>
  <c r="EH363" i="33"/>
  <c r="ED363" i="33" a="1"/>
  <c r="ED363" i="33" s="1"/>
  <c r="EE363" i="33" s="1"/>
  <c r="DY363" i="33"/>
  <c r="DU363" i="33" a="1"/>
  <c r="DU363" i="33" s="1"/>
  <c r="DV363" i="33" s="1"/>
  <c r="DP363" i="33"/>
  <c r="DL363" i="33" a="1"/>
  <c r="DL363" i="33" s="1"/>
  <c r="DM363" i="33" s="1"/>
  <c r="DG363" i="33"/>
  <c r="DC363" i="33" a="1"/>
  <c r="DC363" i="33" s="1"/>
  <c r="DD363" i="33" s="1"/>
  <c r="CX363" i="33"/>
  <c r="CT363" i="33" a="1"/>
  <c r="CT363" i="33" s="1"/>
  <c r="CU363" i="33" s="1"/>
  <c r="CO363" i="33"/>
  <c r="CK363" i="33" a="1"/>
  <c r="CK363" i="33" s="1"/>
  <c r="CL363" i="33" s="1"/>
  <c r="CF363" i="33"/>
  <c r="CB363" i="33" a="1"/>
  <c r="CB363" i="33" s="1"/>
  <c r="CC363" i="33" s="1"/>
  <c r="BW363" i="33"/>
  <c r="BS363" i="33" a="1"/>
  <c r="BS363" i="33" s="1"/>
  <c r="BT363" i="33" s="1"/>
  <c r="BN363" i="33"/>
  <c r="BJ363" i="33" a="1"/>
  <c r="BJ363" i="33" s="1"/>
  <c r="BK363" i="33" s="1"/>
  <c r="BE363" i="33"/>
  <c r="BA363" i="33" a="1"/>
  <c r="BA363" i="33" s="1"/>
  <c r="BB363" i="33" s="1"/>
  <c r="AV363" i="33"/>
  <c r="AR363" i="33" a="1"/>
  <c r="AR363" i="33" s="1"/>
  <c r="AS363" i="33" s="1"/>
  <c r="AM363" i="33"/>
  <c r="AI363" i="33" a="1"/>
  <c r="AI363" i="33" s="1"/>
  <c r="AJ363" i="33" s="1"/>
  <c r="AD363" i="33"/>
  <c r="Z363" i="33" a="1"/>
  <c r="Z363" i="33" s="1"/>
  <c r="AA363" i="33" s="1"/>
  <c r="GA362" i="33"/>
  <c r="FW362" i="33" a="1"/>
  <c r="FW362" i="33" s="1"/>
  <c r="FX362" i="33" s="1"/>
  <c r="FR362" i="33"/>
  <c r="FN362" i="33" a="1"/>
  <c r="FN362" i="33" s="1"/>
  <c r="FO362" i="33" s="1"/>
  <c r="FI362" i="33"/>
  <c r="FE362" i="33" a="1"/>
  <c r="FE362" i="33" s="1"/>
  <c r="FF362" i="33" s="1"/>
  <c r="EZ362" i="33"/>
  <c r="EV362" i="33" a="1"/>
  <c r="EV362" i="33" s="1"/>
  <c r="EW362" i="33" s="1"/>
  <c r="EQ362" i="33"/>
  <c r="EM362" i="33" a="1"/>
  <c r="EM362" i="33" s="1"/>
  <c r="EN362" i="33" s="1"/>
  <c r="EH362" i="33"/>
  <c r="ED362" i="33" a="1"/>
  <c r="ED362" i="33" s="1"/>
  <c r="EE362" i="33" s="1"/>
  <c r="DY362" i="33"/>
  <c r="DU362" i="33" a="1"/>
  <c r="DU362" i="33" s="1"/>
  <c r="DV362" i="33" s="1"/>
  <c r="DP362" i="33"/>
  <c r="DL362" i="33" a="1"/>
  <c r="DL362" i="33" s="1"/>
  <c r="DM362" i="33" s="1"/>
  <c r="DG362" i="33"/>
  <c r="DC362" i="33" a="1"/>
  <c r="DC362" i="33" s="1"/>
  <c r="DD362" i="33" s="1"/>
  <c r="CX362" i="33"/>
  <c r="CT362" i="33" a="1"/>
  <c r="CT362" i="33" s="1"/>
  <c r="CU362" i="33" s="1"/>
  <c r="CO362" i="33"/>
  <c r="CK362" i="33" a="1"/>
  <c r="CK362" i="33" s="1"/>
  <c r="CL362" i="33" s="1"/>
  <c r="CF362" i="33"/>
  <c r="CB362" i="33" a="1"/>
  <c r="CB362" i="33" s="1"/>
  <c r="CC362" i="33" s="1"/>
  <c r="BW362" i="33"/>
  <c r="BS362" i="33" a="1"/>
  <c r="BS362" i="33" s="1"/>
  <c r="BT362" i="33" s="1"/>
  <c r="BN362" i="33"/>
  <c r="BJ362" i="33" a="1"/>
  <c r="BJ362" i="33" s="1"/>
  <c r="BK362" i="33" s="1"/>
  <c r="BE362" i="33"/>
  <c r="BA362" i="33" a="1"/>
  <c r="BA362" i="33" s="1"/>
  <c r="BB362" i="33" s="1"/>
  <c r="AV362" i="33"/>
  <c r="AR362" i="33" a="1"/>
  <c r="AR362" i="33" s="1"/>
  <c r="AS362" i="33" s="1"/>
  <c r="AM362" i="33"/>
  <c r="AI362" i="33" a="1"/>
  <c r="AI362" i="33" s="1"/>
  <c r="AJ362" i="33" s="1"/>
  <c r="AD362" i="33"/>
  <c r="Z362" i="33" a="1"/>
  <c r="Z362" i="33" s="1"/>
  <c r="AA362" i="33" s="1"/>
  <c r="GA361" i="33"/>
  <c r="FW361" i="33" a="1"/>
  <c r="FW361" i="33" s="1"/>
  <c r="FX361" i="33" s="1"/>
  <c r="FR361" i="33"/>
  <c r="FN361" i="33" a="1"/>
  <c r="FN361" i="33" s="1"/>
  <c r="FO361" i="33" s="1"/>
  <c r="FI361" i="33"/>
  <c r="FE361" i="33" a="1"/>
  <c r="FE361" i="33" s="1"/>
  <c r="FF361" i="33" s="1"/>
  <c r="EZ361" i="33"/>
  <c r="EV361" i="33" a="1"/>
  <c r="EV361" i="33" s="1"/>
  <c r="EW361" i="33" s="1"/>
  <c r="EQ361" i="33"/>
  <c r="EM361" i="33" a="1"/>
  <c r="EM361" i="33" s="1"/>
  <c r="EN361" i="33" s="1"/>
  <c r="EH361" i="33"/>
  <c r="ED361" i="33" a="1"/>
  <c r="ED361" i="33" s="1"/>
  <c r="EE361" i="33" s="1"/>
  <c r="DY361" i="33"/>
  <c r="DU361" i="33" a="1"/>
  <c r="DU361" i="33" s="1"/>
  <c r="DV361" i="33" s="1"/>
  <c r="DP361" i="33"/>
  <c r="DL361" i="33" a="1"/>
  <c r="DL361" i="33" s="1"/>
  <c r="DM361" i="33" s="1"/>
  <c r="DG361" i="33"/>
  <c r="DC361" i="33" a="1"/>
  <c r="DC361" i="33" s="1"/>
  <c r="DD361" i="33" s="1"/>
  <c r="CX361" i="33"/>
  <c r="CT361" i="33" a="1"/>
  <c r="CT361" i="33" s="1"/>
  <c r="CU361" i="33" s="1"/>
  <c r="CO361" i="33"/>
  <c r="CK361" i="33" a="1"/>
  <c r="CK361" i="33" s="1"/>
  <c r="CL361" i="33" s="1"/>
  <c r="CF361" i="33"/>
  <c r="CB361" i="33" a="1"/>
  <c r="CB361" i="33" s="1"/>
  <c r="CC361" i="33" s="1"/>
  <c r="BW361" i="33"/>
  <c r="BS361" i="33" a="1"/>
  <c r="BS361" i="33" s="1"/>
  <c r="BT361" i="33" s="1"/>
  <c r="BN361" i="33"/>
  <c r="BJ361" i="33" a="1"/>
  <c r="BJ361" i="33" s="1"/>
  <c r="BK361" i="33" s="1"/>
  <c r="BE361" i="33"/>
  <c r="BA361" i="33" a="1"/>
  <c r="BA361" i="33" s="1"/>
  <c r="BB361" i="33" s="1"/>
  <c r="AV361" i="33"/>
  <c r="AR361" i="33" a="1"/>
  <c r="AR361" i="33" s="1"/>
  <c r="AS361" i="33" s="1"/>
  <c r="AM361" i="33"/>
  <c r="AI361" i="33" a="1"/>
  <c r="AI361" i="33" s="1"/>
  <c r="AJ361" i="33" s="1"/>
  <c r="AD361" i="33"/>
  <c r="Z361" i="33" a="1"/>
  <c r="Z361" i="33" s="1"/>
  <c r="AA361" i="33" s="1"/>
  <c r="GA360" i="33"/>
  <c r="FW360" i="33" a="1"/>
  <c r="FW360" i="33" s="1"/>
  <c r="FX360" i="33" s="1"/>
  <c r="FR360" i="33"/>
  <c r="FN360" i="33" a="1"/>
  <c r="FN360" i="33" s="1"/>
  <c r="FO360" i="33" s="1"/>
  <c r="FI360" i="33"/>
  <c r="FE360" i="33" a="1"/>
  <c r="FE360" i="33" s="1"/>
  <c r="FF360" i="33" s="1"/>
  <c r="EZ360" i="33"/>
  <c r="EV360" i="33" a="1"/>
  <c r="EV360" i="33" s="1"/>
  <c r="EW360" i="33" s="1"/>
  <c r="EQ360" i="33"/>
  <c r="EM360" i="33" a="1"/>
  <c r="EM360" i="33" s="1"/>
  <c r="EN360" i="33" s="1"/>
  <c r="EH360" i="33"/>
  <c r="ED360" i="33" a="1"/>
  <c r="ED360" i="33" s="1"/>
  <c r="EE360" i="33" s="1"/>
  <c r="DY360" i="33"/>
  <c r="DU360" i="33" a="1"/>
  <c r="DU360" i="33" s="1"/>
  <c r="DV360" i="33" s="1"/>
  <c r="DP360" i="33"/>
  <c r="DL360" i="33" a="1"/>
  <c r="DL360" i="33" s="1"/>
  <c r="DM360" i="33" s="1"/>
  <c r="DG360" i="33"/>
  <c r="DC360" i="33" a="1"/>
  <c r="DC360" i="33" s="1"/>
  <c r="DD360" i="33" s="1"/>
  <c r="CX360" i="33"/>
  <c r="CT360" i="33" a="1"/>
  <c r="CT360" i="33" s="1"/>
  <c r="CU360" i="33" s="1"/>
  <c r="CO360" i="33"/>
  <c r="CK360" i="33" a="1"/>
  <c r="CK360" i="33" s="1"/>
  <c r="CL360" i="33" s="1"/>
  <c r="CF360" i="33"/>
  <c r="CB360" i="33" a="1"/>
  <c r="CB360" i="33" s="1"/>
  <c r="CC360" i="33" s="1"/>
  <c r="BW360" i="33"/>
  <c r="BS360" i="33" a="1"/>
  <c r="BS360" i="33" s="1"/>
  <c r="BT360" i="33" s="1"/>
  <c r="BN360" i="33"/>
  <c r="BJ360" i="33" a="1"/>
  <c r="BJ360" i="33" s="1"/>
  <c r="BK360" i="33" s="1"/>
  <c r="BE360" i="33"/>
  <c r="BA360" i="33" a="1"/>
  <c r="BA360" i="33" s="1"/>
  <c r="BB360" i="33" s="1"/>
  <c r="AV360" i="33"/>
  <c r="AR360" i="33" a="1"/>
  <c r="AR360" i="33" s="1"/>
  <c r="AS360" i="33" s="1"/>
  <c r="AM360" i="33"/>
  <c r="AI360" i="33" a="1"/>
  <c r="AI360" i="33" s="1"/>
  <c r="AJ360" i="33" s="1"/>
  <c r="AD360" i="33"/>
  <c r="Z360" i="33" a="1"/>
  <c r="Z360" i="33" s="1"/>
  <c r="AA360" i="33" s="1"/>
  <c r="GA359" i="33"/>
  <c r="FW359" i="33" a="1"/>
  <c r="FW359" i="33" s="1"/>
  <c r="FX359" i="33" s="1"/>
  <c r="FR359" i="33"/>
  <c r="FN359" i="33" a="1"/>
  <c r="FN359" i="33" s="1"/>
  <c r="FO359" i="33" s="1"/>
  <c r="FI359" i="33"/>
  <c r="FE359" i="33" a="1"/>
  <c r="FE359" i="33" s="1"/>
  <c r="FF359" i="33" s="1"/>
  <c r="EZ359" i="33"/>
  <c r="EV359" i="33" a="1"/>
  <c r="EV359" i="33" s="1"/>
  <c r="EW359" i="33" s="1"/>
  <c r="EQ359" i="33"/>
  <c r="EM359" i="33" a="1"/>
  <c r="EM359" i="33" s="1"/>
  <c r="EN359" i="33" s="1"/>
  <c r="EH359" i="33"/>
  <c r="ED359" i="33" a="1"/>
  <c r="ED359" i="33" s="1"/>
  <c r="EE359" i="33" s="1"/>
  <c r="DY359" i="33"/>
  <c r="DU359" i="33" a="1"/>
  <c r="DU359" i="33" s="1"/>
  <c r="DV359" i="33" s="1"/>
  <c r="DP359" i="33"/>
  <c r="DL359" i="33" a="1"/>
  <c r="DL359" i="33" s="1"/>
  <c r="DM359" i="33" s="1"/>
  <c r="DG359" i="33"/>
  <c r="DC359" i="33" a="1"/>
  <c r="DC359" i="33" s="1"/>
  <c r="DD359" i="33" s="1"/>
  <c r="CX359" i="33"/>
  <c r="CT359" i="33" a="1"/>
  <c r="CT359" i="33" s="1"/>
  <c r="CU359" i="33" s="1"/>
  <c r="CO359" i="33"/>
  <c r="CK359" i="33" a="1"/>
  <c r="CK359" i="33" s="1"/>
  <c r="CL359" i="33" s="1"/>
  <c r="CF359" i="33"/>
  <c r="CB359" i="33" a="1"/>
  <c r="CB359" i="33" s="1"/>
  <c r="CC359" i="33" s="1"/>
  <c r="BW359" i="33"/>
  <c r="BS359" i="33" a="1"/>
  <c r="BS359" i="33" s="1"/>
  <c r="BT359" i="33" s="1"/>
  <c r="BN359" i="33"/>
  <c r="BJ359" i="33" a="1"/>
  <c r="BJ359" i="33" s="1"/>
  <c r="BK359" i="33" s="1"/>
  <c r="BE359" i="33"/>
  <c r="BA359" i="33" a="1"/>
  <c r="BA359" i="33" s="1"/>
  <c r="BB359" i="33" s="1"/>
  <c r="AV359" i="33"/>
  <c r="AR359" i="33" a="1"/>
  <c r="AR359" i="33" s="1"/>
  <c r="AS359" i="33" s="1"/>
  <c r="AM359" i="33"/>
  <c r="AI359" i="33" a="1"/>
  <c r="AI359" i="33" s="1"/>
  <c r="AJ359" i="33" s="1"/>
  <c r="AD359" i="33"/>
  <c r="Z359" i="33" a="1"/>
  <c r="Z359" i="33" s="1"/>
  <c r="AA359" i="33" s="1"/>
  <c r="GA358" i="33"/>
  <c r="FW358" i="33" a="1"/>
  <c r="FW358" i="33" s="1"/>
  <c r="FX358" i="33" s="1"/>
  <c r="FR358" i="33"/>
  <c r="FN358" i="33" a="1"/>
  <c r="FN358" i="33" s="1"/>
  <c r="FO358" i="33" s="1"/>
  <c r="FI358" i="33"/>
  <c r="FE358" i="33" a="1"/>
  <c r="FE358" i="33" s="1"/>
  <c r="FF358" i="33" s="1"/>
  <c r="EZ358" i="33"/>
  <c r="EV358" i="33" a="1"/>
  <c r="EV358" i="33" s="1"/>
  <c r="EW358" i="33" s="1"/>
  <c r="EQ358" i="33"/>
  <c r="EM358" i="33" a="1"/>
  <c r="EM358" i="33" s="1"/>
  <c r="EN358" i="33" s="1"/>
  <c r="EH358" i="33"/>
  <c r="ED358" i="33" a="1"/>
  <c r="ED358" i="33" s="1"/>
  <c r="EE358" i="33" s="1"/>
  <c r="DY358" i="33"/>
  <c r="DU358" i="33" a="1"/>
  <c r="DU358" i="33" s="1"/>
  <c r="DV358" i="33" s="1"/>
  <c r="DP358" i="33"/>
  <c r="DL358" i="33" a="1"/>
  <c r="DL358" i="33" s="1"/>
  <c r="DM358" i="33" s="1"/>
  <c r="DG358" i="33"/>
  <c r="DC358" i="33" a="1"/>
  <c r="DC358" i="33" s="1"/>
  <c r="DD358" i="33" s="1"/>
  <c r="CX358" i="33"/>
  <c r="CT358" i="33" a="1"/>
  <c r="CT358" i="33" s="1"/>
  <c r="CU358" i="33" s="1"/>
  <c r="CO358" i="33"/>
  <c r="CK358" i="33" a="1"/>
  <c r="CK358" i="33" s="1"/>
  <c r="CL358" i="33" s="1"/>
  <c r="CF358" i="33"/>
  <c r="CB358" i="33" a="1"/>
  <c r="CB358" i="33" s="1"/>
  <c r="CC358" i="33" s="1"/>
  <c r="BW358" i="33"/>
  <c r="BS358" i="33" a="1"/>
  <c r="BS358" i="33" s="1"/>
  <c r="BT358" i="33" s="1"/>
  <c r="BN358" i="33"/>
  <c r="BJ358" i="33" a="1"/>
  <c r="BJ358" i="33" s="1"/>
  <c r="BK358" i="33" s="1"/>
  <c r="BE358" i="33"/>
  <c r="BA358" i="33" a="1"/>
  <c r="BA358" i="33" s="1"/>
  <c r="BB358" i="33" s="1"/>
  <c r="AV358" i="33"/>
  <c r="AR358" i="33" a="1"/>
  <c r="AR358" i="33" s="1"/>
  <c r="AS358" i="33" s="1"/>
  <c r="AM358" i="33"/>
  <c r="AI358" i="33" a="1"/>
  <c r="AI358" i="33" s="1"/>
  <c r="AJ358" i="33" s="1"/>
  <c r="AD358" i="33"/>
  <c r="Z358" i="33" a="1"/>
  <c r="Z358" i="33" s="1"/>
  <c r="AA358" i="33" s="1"/>
  <c r="GA357" i="33"/>
  <c r="FW357" i="33" a="1"/>
  <c r="FW357" i="33" s="1"/>
  <c r="FX357" i="33" s="1"/>
  <c r="FR357" i="33"/>
  <c r="FN357" i="33" a="1"/>
  <c r="FN357" i="33" s="1"/>
  <c r="FO357" i="33" s="1"/>
  <c r="FI357" i="33"/>
  <c r="FE357" i="33" a="1"/>
  <c r="FE357" i="33" s="1"/>
  <c r="FF357" i="33" s="1"/>
  <c r="EZ357" i="33"/>
  <c r="EV357" i="33" a="1"/>
  <c r="EV357" i="33" s="1"/>
  <c r="EW357" i="33" s="1"/>
  <c r="EQ357" i="33"/>
  <c r="EM357" i="33" a="1"/>
  <c r="EM357" i="33" s="1"/>
  <c r="EN357" i="33" s="1"/>
  <c r="EH357" i="33"/>
  <c r="ED357" i="33" a="1"/>
  <c r="ED357" i="33" s="1"/>
  <c r="EE357" i="33" s="1"/>
  <c r="DY357" i="33"/>
  <c r="DU357" i="33" a="1"/>
  <c r="DU357" i="33" s="1"/>
  <c r="DV357" i="33" s="1"/>
  <c r="DP357" i="33"/>
  <c r="DL357" i="33" a="1"/>
  <c r="DL357" i="33" s="1"/>
  <c r="DM357" i="33" s="1"/>
  <c r="DG357" i="33"/>
  <c r="DC357" i="33" a="1"/>
  <c r="DC357" i="33" s="1"/>
  <c r="DD357" i="33" s="1"/>
  <c r="CX357" i="33"/>
  <c r="CT357" i="33" a="1"/>
  <c r="CT357" i="33" s="1"/>
  <c r="CU357" i="33" s="1"/>
  <c r="CO357" i="33"/>
  <c r="CK357" i="33" a="1"/>
  <c r="CK357" i="33" s="1"/>
  <c r="CL357" i="33" s="1"/>
  <c r="CF357" i="33"/>
  <c r="CB357" i="33" a="1"/>
  <c r="CB357" i="33" s="1"/>
  <c r="CC357" i="33" s="1"/>
  <c r="BW357" i="33"/>
  <c r="BS357" i="33" a="1"/>
  <c r="BS357" i="33" s="1"/>
  <c r="BT357" i="33" s="1"/>
  <c r="BN357" i="33"/>
  <c r="BJ357" i="33" a="1"/>
  <c r="BJ357" i="33" s="1"/>
  <c r="BK357" i="33" s="1"/>
  <c r="BE357" i="33"/>
  <c r="BA357" i="33" a="1"/>
  <c r="BA357" i="33" s="1"/>
  <c r="BB357" i="33" s="1"/>
  <c r="AV357" i="33"/>
  <c r="AR357" i="33" a="1"/>
  <c r="AR357" i="33" s="1"/>
  <c r="AS357" i="33" s="1"/>
  <c r="AM357" i="33"/>
  <c r="AI357" i="33" a="1"/>
  <c r="AI357" i="33" s="1"/>
  <c r="AJ357" i="33" s="1"/>
  <c r="AD357" i="33"/>
  <c r="Z357" i="33" a="1"/>
  <c r="Z357" i="33" s="1"/>
  <c r="AA357" i="33" s="1"/>
  <c r="GA356" i="33"/>
  <c r="FW356" i="33" a="1"/>
  <c r="FW356" i="33" s="1"/>
  <c r="FX356" i="33" s="1"/>
  <c r="FR356" i="33"/>
  <c r="FN356" i="33" a="1"/>
  <c r="FN356" i="33" s="1"/>
  <c r="FO356" i="33" s="1"/>
  <c r="FI356" i="33"/>
  <c r="FE356" i="33" a="1"/>
  <c r="FE356" i="33" s="1"/>
  <c r="FF356" i="33" s="1"/>
  <c r="EZ356" i="33"/>
  <c r="EV356" i="33" a="1"/>
  <c r="EV356" i="33" s="1"/>
  <c r="EW356" i="33" s="1"/>
  <c r="EQ356" i="33"/>
  <c r="EM356" i="33" a="1"/>
  <c r="EM356" i="33" s="1"/>
  <c r="EN356" i="33" s="1"/>
  <c r="EH356" i="33"/>
  <c r="ED356" i="33" a="1"/>
  <c r="ED356" i="33" s="1"/>
  <c r="EE356" i="33" s="1"/>
  <c r="DY356" i="33"/>
  <c r="DU356" i="33" a="1"/>
  <c r="DU356" i="33" s="1"/>
  <c r="DV356" i="33" s="1"/>
  <c r="DP356" i="33"/>
  <c r="DL356" i="33" a="1"/>
  <c r="DL356" i="33" s="1"/>
  <c r="DM356" i="33" s="1"/>
  <c r="DG356" i="33"/>
  <c r="DC356" i="33" a="1"/>
  <c r="DC356" i="33" s="1"/>
  <c r="DD356" i="33" s="1"/>
  <c r="CX356" i="33"/>
  <c r="CT356" i="33" a="1"/>
  <c r="CT356" i="33" s="1"/>
  <c r="CU356" i="33" s="1"/>
  <c r="CO356" i="33"/>
  <c r="CK356" i="33" a="1"/>
  <c r="CK356" i="33" s="1"/>
  <c r="CL356" i="33" s="1"/>
  <c r="CF356" i="33"/>
  <c r="CB356" i="33" a="1"/>
  <c r="CB356" i="33" s="1"/>
  <c r="CC356" i="33" s="1"/>
  <c r="BW356" i="33"/>
  <c r="BS356" i="33" a="1"/>
  <c r="BS356" i="33" s="1"/>
  <c r="BT356" i="33" s="1"/>
  <c r="BN356" i="33"/>
  <c r="BJ356" i="33" a="1"/>
  <c r="BJ356" i="33" s="1"/>
  <c r="BK356" i="33" s="1"/>
  <c r="BE356" i="33"/>
  <c r="BA356" i="33" a="1"/>
  <c r="BA356" i="33" s="1"/>
  <c r="BB356" i="33" s="1"/>
  <c r="AV356" i="33"/>
  <c r="AR356" i="33" a="1"/>
  <c r="AR356" i="33" s="1"/>
  <c r="AS356" i="33" s="1"/>
  <c r="AM356" i="33"/>
  <c r="AI356" i="33" a="1"/>
  <c r="AI356" i="33" s="1"/>
  <c r="AJ356" i="33" s="1"/>
  <c r="AD356" i="33"/>
  <c r="Z356" i="33" a="1"/>
  <c r="Z356" i="33" s="1"/>
  <c r="AA356" i="33" s="1"/>
  <c r="GA355" i="33"/>
  <c r="FW355" i="33" a="1"/>
  <c r="FW355" i="33" s="1"/>
  <c r="FX355" i="33" s="1"/>
  <c r="FR355" i="33"/>
  <c r="FN355" i="33" a="1"/>
  <c r="FN355" i="33" s="1"/>
  <c r="FO355" i="33" s="1"/>
  <c r="FI355" i="33"/>
  <c r="FE355" i="33" a="1"/>
  <c r="FE355" i="33" s="1"/>
  <c r="FF355" i="33" s="1"/>
  <c r="EZ355" i="33"/>
  <c r="EV355" i="33" a="1"/>
  <c r="EV355" i="33" s="1"/>
  <c r="EW355" i="33" s="1"/>
  <c r="EQ355" i="33"/>
  <c r="EM355" i="33" a="1"/>
  <c r="EM355" i="33" s="1"/>
  <c r="EN355" i="33" s="1"/>
  <c r="EH355" i="33"/>
  <c r="ED355" i="33" a="1"/>
  <c r="ED355" i="33" s="1"/>
  <c r="EE355" i="33" s="1"/>
  <c r="DY355" i="33"/>
  <c r="DU355" i="33" a="1"/>
  <c r="DU355" i="33" s="1"/>
  <c r="DV355" i="33" s="1"/>
  <c r="DP355" i="33"/>
  <c r="DL355" i="33" a="1"/>
  <c r="DL355" i="33" s="1"/>
  <c r="DM355" i="33" s="1"/>
  <c r="DG355" i="33"/>
  <c r="DC355" i="33" a="1"/>
  <c r="DC355" i="33" s="1"/>
  <c r="DD355" i="33" s="1"/>
  <c r="CX355" i="33"/>
  <c r="CT355" i="33" a="1"/>
  <c r="CT355" i="33" s="1"/>
  <c r="CU355" i="33" s="1"/>
  <c r="CO355" i="33"/>
  <c r="CK355" i="33" a="1"/>
  <c r="CK355" i="33" s="1"/>
  <c r="CL355" i="33" s="1"/>
  <c r="CF355" i="33"/>
  <c r="CB355" i="33" a="1"/>
  <c r="CB355" i="33" s="1"/>
  <c r="CC355" i="33" s="1"/>
  <c r="BW355" i="33"/>
  <c r="BS355" i="33" a="1"/>
  <c r="BS355" i="33" s="1"/>
  <c r="BT355" i="33" s="1"/>
  <c r="BN355" i="33"/>
  <c r="BJ355" i="33" a="1"/>
  <c r="BJ355" i="33" s="1"/>
  <c r="BK355" i="33" s="1"/>
  <c r="BE355" i="33"/>
  <c r="BA355" i="33" a="1"/>
  <c r="BA355" i="33" s="1"/>
  <c r="BB355" i="33" s="1"/>
  <c r="AV355" i="33"/>
  <c r="AR355" i="33" a="1"/>
  <c r="AR355" i="33" s="1"/>
  <c r="AS355" i="33" s="1"/>
  <c r="AM355" i="33"/>
  <c r="AI355" i="33" a="1"/>
  <c r="AI355" i="33" s="1"/>
  <c r="AJ355" i="33" s="1"/>
  <c r="AD355" i="33"/>
  <c r="Z355" i="33" a="1"/>
  <c r="Z355" i="33" s="1"/>
  <c r="AA355" i="33" s="1"/>
  <c r="GA354" i="33"/>
  <c r="FW354" i="33" a="1"/>
  <c r="FW354" i="33" s="1"/>
  <c r="FX354" i="33" s="1"/>
  <c r="FR354" i="33"/>
  <c r="FN354" i="33" a="1"/>
  <c r="FN354" i="33" s="1"/>
  <c r="FO354" i="33" s="1"/>
  <c r="FI354" i="33"/>
  <c r="FE354" i="33" a="1"/>
  <c r="FE354" i="33" s="1"/>
  <c r="FF354" i="33" s="1"/>
  <c r="EZ354" i="33"/>
  <c r="EV354" i="33" a="1"/>
  <c r="EV354" i="33" s="1"/>
  <c r="EW354" i="33" s="1"/>
  <c r="EQ354" i="33"/>
  <c r="EM354" i="33" a="1"/>
  <c r="EM354" i="33" s="1"/>
  <c r="EN354" i="33" s="1"/>
  <c r="EH354" i="33"/>
  <c r="ED354" i="33" a="1"/>
  <c r="ED354" i="33" s="1"/>
  <c r="EE354" i="33" s="1"/>
  <c r="DY354" i="33"/>
  <c r="DU354" i="33" a="1"/>
  <c r="DU354" i="33" s="1"/>
  <c r="DV354" i="33" s="1"/>
  <c r="DP354" i="33"/>
  <c r="DL354" i="33" a="1"/>
  <c r="DL354" i="33" s="1"/>
  <c r="DM354" i="33" s="1"/>
  <c r="DG354" i="33"/>
  <c r="DC354" i="33" a="1"/>
  <c r="DC354" i="33" s="1"/>
  <c r="DD354" i="33" s="1"/>
  <c r="CX354" i="33"/>
  <c r="CT354" i="33" a="1"/>
  <c r="CT354" i="33" s="1"/>
  <c r="CU354" i="33" s="1"/>
  <c r="CO354" i="33"/>
  <c r="CK354" i="33" a="1"/>
  <c r="CK354" i="33" s="1"/>
  <c r="CL354" i="33" s="1"/>
  <c r="CF354" i="33"/>
  <c r="CB354" i="33" a="1"/>
  <c r="CB354" i="33" s="1"/>
  <c r="CC354" i="33" s="1"/>
  <c r="BW354" i="33"/>
  <c r="BS354" i="33" a="1"/>
  <c r="BS354" i="33" s="1"/>
  <c r="BT354" i="33" s="1"/>
  <c r="BN354" i="33"/>
  <c r="BJ354" i="33" a="1"/>
  <c r="BJ354" i="33" s="1"/>
  <c r="BK354" i="33" s="1"/>
  <c r="BE354" i="33"/>
  <c r="BA354" i="33" a="1"/>
  <c r="BA354" i="33" s="1"/>
  <c r="BB354" i="33" s="1"/>
  <c r="AV354" i="33"/>
  <c r="AR354" i="33" a="1"/>
  <c r="AR354" i="33" s="1"/>
  <c r="AS354" i="33" s="1"/>
  <c r="AM354" i="33"/>
  <c r="AI354" i="33" a="1"/>
  <c r="AI354" i="33" s="1"/>
  <c r="AJ354" i="33" s="1"/>
  <c r="AD354" i="33"/>
  <c r="Z354" i="33" a="1"/>
  <c r="Z354" i="33" s="1"/>
  <c r="AA354" i="33" s="1"/>
  <c r="GA353" i="33"/>
  <c r="FW353" i="33" a="1"/>
  <c r="FW353" i="33" s="1"/>
  <c r="FX353" i="33" s="1"/>
  <c r="FR353" i="33"/>
  <c r="FN353" i="33" a="1"/>
  <c r="FN353" i="33" s="1"/>
  <c r="FO353" i="33" s="1"/>
  <c r="FI353" i="33"/>
  <c r="FE353" i="33" a="1"/>
  <c r="FE353" i="33" s="1"/>
  <c r="FF353" i="33" s="1"/>
  <c r="EZ353" i="33"/>
  <c r="EV353" i="33" a="1"/>
  <c r="EV353" i="33" s="1"/>
  <c r="EW353" i="33" s="1"/>
  <c r="EQ353" i="33"/>
  <c r="EM353" i="33" a="1"/>
  <c r="EM353" i="33" s="1"/>
  <c r="EN353" i="33" s="1"/>
  <c r="EH353" i="33"/>
  <c r="ED353" i="33" a="1"/>
  <c r="ED353" i="33" s="1"/>
  <c r="EE353" i="33" s="1"/>
  <c r="DY353" i="33"/>
  <c r="DU353" i="33" a="1"/>
  <c r="DU353" i="33" s="1"/>
  <c r="DV353" i="33" s="1"/>
  <c r="DP353" i="33"/>
  <c r="DL353" i="33" a="1"/>
  <c r="DL353" i="33" s="1"/>
  <c r="DM353" i="33" s="1"/>
  <c r="DG353" i="33"/>
  <c r="DC353" i="33" a="1"/>
  <c r="DC353" i="33" s="1"/>
  <c r="DD353" i="33" s="1"/>
  <c r="CX353" i="33"/>
  <c r="CT353" i="33" a="1"/>
  <c r="CT353" i="33" s="1"/>
  <c r="CU353" i="33" s="1"/>
  <c r="CO353" i="33"/>
  <c r="CK353" i="33" a="1"/>
  <c r="CK353" i="33" s="1"/>
  <c r="CL353" i="33" s="1"/>
  <c r="CF353" i="33"/>
  <c r="CB353" i="33" a="1"/>
  <c r="CB353" i="33" s="1"/>
  <c r="CC353" i="33" s="1"/>
  <c r="BW353" i="33"/>
  <c r="BS353" i="33" a="1"/>
  <c r="BS353" i="33" s="1"/>
  <c r="BT353" i="33" s="1"/>
  <c r="BN353" i="33"/>
  <c r="BJ353" i="33" a="1"/>
  <c r="BJ353" i="33" s="1"/>
  <c r="BK353" i="33" s="1"/>
  <c r="BE353" i="33"/>
  <c r="BA353" i="33" a="1"/>
  <c r="BA353" i="33" s="1"/>
  <c r="BB353" i="33" s="1"/>
  <c r="AV353" i="33"/>
  <c r="AR353" i="33" a="1"/>
  <c r="AR353" i="33" s="1"/>
  <c r="AS353" i="33" s="1"/>
  <c r="AM353" i="33"/>
  <c r="AI353" i="33" a="1"/>
  <c r="AI353" i="33" s="1"/>
  <c r="AJ353" i="33" s="1"/>
  <c r="AD353" i="33"/>
  <c r="Z353" i="33" a="1"/>
  <c r="Z353" i="33" s="1"/>
  <c r="AA353" i="33" s="1"/>
  <c r="GA352" i="33"/>
  <c r="FW352" i="33" a="1"/>
  <c r="FW352" i="33" s="1"/>
  <c r="FX352" i="33" s="1"/>
  <c r="FR352" i="33"/>
  <c r="FN352" i="33" a="1"/>
  <c r="FN352" i="33" s="1"/>
  <c r="FO352" i="33" s="1"/>
  <c r="FI352" i="33"/>
  <c r="FE352" i="33" a="1"/>
  <c r="FE352" i="33" s="1"/>
  <c r="FF352" i="33" s="1"/>
  <c r="EZ352" i="33"/>
  <c r="EV352" i="33" a="1"/>
  <c r="EV352" i="33" s="1"/>
  <c r="EW352" i="33" s="1"/>
  <c r="EQ352" i="33"/>
  <c r="EM352" i="33" a="1"/>
  <c r="EM352" i="33" s="1"/>
  <c r="EN352" i="33" s="1"/>
  <c r="EH352" i="33"/>
  <c r="ED352" i="33" a="1"/>
  <c r="ED352" i="33" s="1"/>
  <c r="EE352" i="33" s="1"/>
  <c r="DY352" i="33"/>
  <c r="DU352" i="33" a="1"/>
  <c r="DU352" i="33" s="1"/>
  <c r="DV352" i="33" s="1"/>
  <c r="DP352" i="33"/>
  <c r="DL352" i="33" a="1"/>
  <c r="DL352" i="33" s="1"/>
  <c r="DM352" i="33" s="1"/>
  <c r="DG352" i="33"/>
  <c r="DC352" i="33" a="1"/>
  <c r="DC352" i="33" s="1"/>
  <c r="DD352" i="33" s="1"/>
  <c r="CX352" i="33"/>
  <c r="CT352" i="33" a="1"/>
  <c r="CT352" i="33" s="1"/>
  <c r="CU352" i="33" s="1"/>
  <c r="CO352" i="33"/>
  <c r="CK352" i="33" a="1"/>
  <c r="CK352" i="33" s="1"/>
  <c r="CL352" i="33" s="1"/>
  <c r="CF352" i="33"/>
  <c r="CB352" i="33" a="1"/>
  <c r="CB352" i="33" s="1"/>
  <c r="CC352" i="33" s="1"/>
  <c r="BW352" i="33"/>
  <c r="BS352" i="33" a="1"/>
  <c r="BS352" i="33" s="1"/>
  <c r="BT352" i="33" s="1"/>
  <c r="BN352" i="33"/>
  <c r="BJ352" i="33" a="1"/>
  <c r="BJ352" i="33" s="1"/>
  <c r="BK352" i="33" s="1"/>
  <c r="BE352" i="33"/>
  <c r="BA352" i="33" a="1"/>
  <c r="BA352" i="33" s="1"/>
  <c r="BB352" i="33" s="1"/>
  <c r="AV352" i="33"/>
  <c r="AR352" i="33" a="1"/>
  <c r="AR352" i="33" s="1"/>
  <c r="AS352" i="33" s="1"/>
  <c r="AM352" i="33"/>
  <c r="AI352" i="33" a="1"/>
  <c r="AI352" i="33" s="1"/>
  <c r="AJ352" i="33" s="1"/>
  <c r="AD352" i="33"/>
  <c r="Z352" i="33" a="1"/>
  <c r="Z352" i="33" s="1"/>
  <c r="AA352" i="33" s="1"/>
  <c r="GA351" i="33"/>
  <c r="FW351" i="33" a="1"/>
  <c r="FW351" i="33" s="1"/>
  <c r="FX351" i="33" s="1"/>
  <c r="FR351" i="33"/>
  <c r="FN351" i="33" a="1"/>
  <c r="FN351" i="33" s="1"/>
  <c r="FO351" i="33" s="1"/>
  <c r="FI351" i="33"/>
  <c r="FE351" i="33" a="1"/>
  <c r="FE351" i="33" s="1"/>
  <c r="FF351" i="33" s="1"/>
  <c r="EZ351" i="33"/>
  <c r="EV351" i="33" a="1"/>
  <c r="EV351" i="33" s="1"/>
  <c r="EW351" i="33" s="1"/>
  <c r="EQ351" i="33"/>
  <c r="EM351" i="33" a="1"/>
  <c r="EM351" i="33" s="1"/>
  <c r="EN351" i="33" s="1"/>
  <c r="EH351" i="33"/>
  <c r="ED351" i="33" a="1"/>
  <c r="ED351" i="33" s="1"/>
  <c r="EE351" i="33" s="1"/>
  <c r="DY351" i="33"/>
  <c r="DU351" i="33" a="1"/>
  <c r="DU351" i="33" s="1"/>
  <c r="DV351" i="33" s="1"/>
  <c r="DP351" i="33"/>
  <c r="DL351" i="33" a="1"/>
  <c r="DL351" i="33" s="1"/>
  <c r="DM351" i="33" s="1"/>
  <c r="DG351" i="33"/>
  <c r="DC351" i="33" a="1"/>
  <c r="DC351" i="33" s="1"/>
  <c r="DD351" i="33" s="1"/>
  <c r="CX351" i="33"/>
  <c r="CT351" i="33" a="1"/>
  <c r="CT351" i="33" s="1"/>
  <c r="CU351" i="33" s="1"/>
  <c r="CO351" i="33"/>
  <c r="CK351" i="33" a="1"/>
  <c r="CK351" i="33" s="1"/>
  <c r="CL351" i="33" s="1"/>
  <c r="CF351" i="33"/>
  <c r="CB351" i="33" a="1"/>
  <c r="CB351" i="33" s="1"/>
  <c r="CC351" i="33" s="1"/>
  <c r="BW351" i="33"/>
  <c r="BS351" i="33" a="1"/>
  <c r="BS351" i="33" s="1"/>
  <c r="BT351" i="33" s="1"/>
  <c r="BN351" i="33"/>
  <c r="BJ351" i="33" a="1"/>
  <c r="BJ351" i="33" s="1"/>
  <c r="BK351" i="33" s="1"/>
  <c r="BE351" i="33"/>
  <c r="BA351" i="33" a="1"/>
  <c r="BA351" i="33" s="1"/>
  <c r="BB351" i="33" s="1"/>
  <c r="AV351" i="33"/>
  <c r="AR351" i="33" a="1"/>
  <c r="AR351" i="33" s="1"/>
  <c r="AS351" i="33" s="1"/>
  <c r="AM351" i="33"/>
  <c r="AI351" i="33" a="1"/>
  <c r="AI351" i="33" s="1"/>
  <c r="AJ351" i="33" s="1"/>
  <c r="AD351" i="33"/>
  <c r="Z351" i="33" a="1"/>
  <c r="Z351" i="33" s="1"/>
  <c r="AA351" i="33" s="1"/>
  <c r="GA350" i="33"/>
  <c r="FW350" i="33" a="1"/>
  <c r="FW350" i="33" s="1"/>
  <c r="FX350" i="33" s="1"/>
  <c r="FR350" i="33"/>
  <c r="FN350" i="33" a="1"/>
  <c r="FN350" i="33" s="1"/>
  <c r="FO350" i="33" s="1"/>
  <c r="FI350" i="33"/>
  <c r="FE350" i="33" a="1"/>
  <c r="FE350" i="33" s="1"/>
  <c r="FF350" i="33" s="1"/>
  <c r="EZ350" i="33"/>
  <c r="EV350" i="33" a="1"/>
  <c r="EV350" i="33" s="1"/>
  <c r="EW350" i="33" s="1"/>
  <c r="EQ350" i="33"/>
  <c r="EM350" i="33" a="1"/>
  <c r="EM350" i="33" s="1"/>
  <c r="EN350" i="33" s="1"/>
  <c r="EH350" i="33"/>
  <c r="ED350" i="33" a="1"/>
  <c r="ED350" i="33" s="1"/>
  <c r="EE350" i="33" s="1"/>
  <c r="DY350" i="33"/>
  <c r="DU350" i="33" a="1"/>
  <c r="DU350" i="33" s="1"/>
  <c r="DV350" i="33" s="1"/>
  <c r="DP350" i="33"/>
  <c r="DL350" i="33" a="1"/>
  <c r="DL350" i="33" s="1"/>
  <c r="DM350" i="33" s="1"/>
  <c r="DG350" i="33"/>
  <c r="DC350" i="33" a="1"/>
  <c r="DC350" i="33" s="1"/>
  <c r="DD350" i="33" s="1"/>
  <c r="CX350" i="33"/>
  <c r="CT350" i="33" a="1"/>
  <c r="CT350" i="33" s="1"/>
  <c r="CU350" i="33" s="1"/>
  <c r="CO350" i="33"/>
  <c r="CK350" i="33" a="1"/>
  <c r="CK350" i="33" s="1"/>
  <c r="CL350" i="33" s="1"/>
  <c r="CF350" i="33"/>
  <c r="CB350" i="33" a="1"/>
  <c r="CB350" i="33" s="1"/>
  <c r="CC350" i="33" s="1"/>
  <c r="BW350" i="33"/>
  <c r="BS350" i="33" a="1"/>
  <c r="BS350" i="33" s="1"/>
  <c r="BT350" i="33" s="1"/>
  <c r="BN350" i="33"/>
  <c r="BJ350" i="33" a="1"/>
  <c r="BJ350" i="33" s="1"/>
  <c r="BK350" i="33" s="1"/>
  <c r="BE350" i="33"/>
  <c r="BA350" i="33" a="1"/>
  <c r="BA350" i="33" s="1"/>
  <c r="BB350" i="33" s="1"/>
  <c r="AV350" i="33"/>
  <c r="AR350" i="33" a="1"/>
  <c r="AR350" i="33" s="1"/>
  <c r="AS350" i="33" s="1"/>
  <c r="AM350" i="33"/>
  <c r="AI350" i="33" a="1"/>
  <c r="AI350" i="33" s="1"/>
  <c r="AJ350" i="33" s="1"/>
  <c r="AD350" i="33"/>
  <c r="Z350" i="33" a="1"/>
  <c r="Z350" i="33" s="1"/>
  <c r="AA350" i="33" s="1"/>
  <c r="GA349" i="33"/>
  <c r="FW349" i="33" a="1"/>
  <c r="FW349" i="33" s="1"/>
  <c r="FX349" i="33" s="1"/>
  <c r="FR349" i="33"/>
  <c r="FN349" i="33" a="1"/>
  <c r="FN349" i="33" s="1"/>
  <c r="FO349" i="33" s="1"/>
  <c r="FI349" i="33"/>
  <c r="FE349" i="33" a="1"/>
  <c r="FE349" i="33" s="1"/>
  <c r="FF349" i="33" s="1"/>
  <c r="EZ349" i="33"/>
  <c r="EV349" i="33" a="1"/>
  <c r="EV349" i="33" s="1"/>
  <c r="EW349" i="33" s="1"/>
  <c r="EQ349" i="33"/>
  <c r="EM349" i="33" a="1"/>
  <c r="EM349" i="33" s="1"/>
  <c r="EN349" i="33" s="1"/>
  <c r="EH349" i="33"/>
  <c r="ED349" i="33" a="1"/>
  <c r="ED349" i="33" s="1"/>
  <c r="EE349" i="33" s="1"/>
  <c r="DY349" i="33"/>
  <c r="DU349" i="33" a="1"/>
  <c r="DU349" i="33" s="1"/>
  <c r="DV349" i="33" s="1"/>
  <c r="DP349" i="33"/>
  <c r="DL349" i="33" a="1"/>
  <c r="DL349" i="33" s="1"/>
  <c r="DM349" i="33" s="1"/>
  <c r="DG349" i="33"/>
  <c r="DC349" i="33" a="1"/>
  <c r="DC349" i="33" s="1"/>
  <c r="DD349" i="33" s="1"/>
  <c r="CX349" i="33"/>
  <c r="CT349" i="33" a="1"/>
  <c r="CT349" i="33" s="1"/>
  <c r="CU349" i="33" s="1"/>
  <c r="CO349" i="33"/>
  <c r="CK349" i="33" a="1"/>
  <c r="CK349" i="33" s="1"/>
  <c r="CL349" i="33" s="1"/>
  <c r="CF349" i="33"/>
  <c r="CB349" i="33" a="1"/>
  <c r="CB349" i="33" s="1"/>
  <c r="CC349" i="33" s="1"/>
  <c r="BW349" i="33"/>
  <c r="BS349" i="33" a="1"/>
  <c r="BS349" i="33" s="1"/>
  <c r="BT349" i="33" s="1"/>
  <c r="BN349" i="33"/>
  <c r="BJ349" i="33" a="1"/>
  <c r="BJ349" i="33" s="1"/>
  <c r="BK349" i="33" s="1"/>
  <c r="BE349" i="33"/>
  <c r="BA349" i="33" a="1"/>
  <c r="BA349" i="33" s="1"/>
  <c r="BB349" i="33" s="1"/>
  <c r="AV349" i="33"/>
  <c r="AR349" i="33" a="1"/>
  <c r="AR349" i="33" s="1"/>
  <c r="AS349" i="33" s="1"/>
  <c r="AM349" i="33"/>
  <c r="AI349" i="33" a="1"/>
  <c r="AI349" i="33" s="1"/>
  <c r="AJ349" i="33" s="1"/>
  <c r="AD349" i="33"/>
  <c r="Z349" i="33" a="1"/>
  <c r="Z349" i="33" s="1"/>
  <c r="AA349" i="33" s="1"/>
  <c r="GA348" i="33"/>
  <c r="FW348" i="33" a="1"/>
  <c r="FW348" i="33" s="1"/>
  <c r="FX348" i="33" s="1"/>
  <c r="FR348" i="33"/>
  <c r="FN348" i="33" a="1"/>
  <c r="FN348" i="33" s="1"/>
  <c r="FO348" i="33" s="1"/>
  <c r="FI348" i="33"/>
  <c r="FE348" i="33" a="1"/>
  <c r="FE348" i="33" s="1"/>
  <c r="FF348" i="33" s="1"/>
  <c r="EZ348" i="33"/>
  <c r="EV348" i="33" a="1"/>
  <c r="EV348" i="33" s="1"/>
  <c r="EW348" i="33" s="1"/>
  <c r="EQ348" i="33"/>
  <c r="EM348" i="33" a="1"/>
  <c r="EM348" i="33" s="1"/>
  <c r="EN348" i="33" s="1"/>
  <c r="EH348" i="33"/>
  <c r="ED348" i="33" a="1"/>
  <c r="ED348" i="33" s="1"/>
  <c r="EE348" i="33" s="1"/>
  <c r="DY348" i="33"/>
  <c r="DU348" i="33" a="1"/>
  <c r="DU348" i="33" s="1"/>
  <c r="DV348" i="33" s="1"/>
  <c r="DP348" i="33"/>
  <c r="DL348" i="33" a="1"/>
  <c r="DL348" i="33" s="1"/>
  <c r="DM348" i="33" s="1"/>
  <c r="DG348" i="33"/>
  <c r="DC348" i="33" a="1"/>
  <c r="DC348" i="33" s="1"/>
  <c r="DD348" i="33" s="1"/>
  <c r="CX348" i="33"/>
  <c r="CT348" i="33" a="1"/>
  <c r="CT348" i="33" s="1"/>
  <c r="CU348" i="33" s="1"/>
  <c r="CO348" i="33"/>
  <c r="CK348" i="33" a="1"/>
  <c r="CK348" i="33" s="1"/>
  <c r="CL348" i="33" s="1"/>
  <c r="CF348" i="33"/>
  <c r="CB348" i="33" a="1"/>
  <c r="CB348" i="33" s="1"/>
  <c r="CC348" i="33" s="1"/>
  <c r="BW348" i="33"/>
  <c r="BS348" i="33" a="1"/>
  <c r="BS348" i="33" s="1"/>
  <c r="BT348" i="33" s="1"/>
  <c r="BN348" i="33"/>
  <c r="BJ348" i="33" a="1"/>
  <c r="BJ348" i="33" s="1"/>
  <c r="BK348" i="33" s="1"/>
  <c r="BE348" i="33"/>
  <c r="BA348" i="33" a="1"/>
  <c r="BA348" i="33" s="1"/>
  <c r="BB348" i="33" s="1"/>
  <c r="AV348" i="33"/>
  <c r="AR348" i="33" a="1"/>
  <c r="AR348" i="33" s="1"/>
  <c r="AS348" i="33" s="1"/>
  <c r="AM348" i="33"/>
  <c r="AI348" i="33" a="1"/>
  <c r="AI348" i="33" s="1"/>
  <c r="AJ348" i="33" s="1"/>
  <c r="AD348" i="33"/>
  <c r="Z348" i="33" a="1"/>
  <c r="Z348" i="33" s="1"/>
  <c r="AA348" i="33" s="1"/>
  <c r="GA347" i="33"/>
  <c r="FW347" i="33" a="1"/>
  <c r="FW347" i="33" s="1"/>
  <c r="FX347" i="33" s="1"/>
  <c r="FR347" i="33"/>
  <c r="FN347" i="33" a="1"/>
  <c r="FN347" i="33" s="1"/>
  <c r="FO347" i="33" s="1"/>
  <c r="FI347" i="33"/>
  <c r="FE347" i="33" a="1"/>
  <c r="FE347" i="33" s="1"/>
  <c r="FF347" i="33" s="1"/>
  <c r="EZ347" i="33"/>
  <c r="EV347" i="33" a="1"/>
  <c r="EV347" i="33" s="1"/>
  <c r="EW347" i="33" s="1"/>
  <c r="EQ347" i="33"/>
  <c r="EM347" i="33" a="1"/>
  <c r="EM347" i="33" s="1"/>
  <c r="EN347" i="33" s="1"/>
  <c r="EH347" i="33"/>
  <c r="ED347" i="33" a="1"/>
  <c r="ED347" i="33" s="1"/>
  <c r="EE347" i="33" s="1"/>
  <c r="DY347" i="33"/>
  <c r="DU347" i="33" a="1"/>
  <c r="DU347" i="33" s="1"/>
  <c r="DV347" i="33" s="1"/>
  <c r="DP347" i="33"/>
  <c r="DL347" i="33" a="1"/>
  <c r="DL347" i="33" s="1"/>
  <c r="DM347" i="33" s="1"/>
  <c r="DG347" i="33"/>
  <c r="DC347" i="33" a="1"/>
  <c r="DC347" i="33" s="1"/>
  <c r="DD347" i="33" s="1"/>
  <c r="CX347" i="33"/>
  <c r="CT347" i="33" a="1"/>
  <c r="CT347" i="33" s="1"/>
  <c r="CU347" i="33" s="1"/>
  <c r="CO347" i="33"/>
  <c r="CK347" i="33" a="1"/>
  <c r="CK347" i="33" s="1"/>
  <c r="CL347" i="33" s="1"/>
  <c r="CF347" i="33"/>
  <c r="CB347" i="33" a="1"/>
  <c r="CB347" i="33" s="1"/>
  <c r="CC347" i="33" s="1"/>
  <c r="BW347" i="33"/>
  <c r="BS347" i="33" a="1"/>
  <c r="BS347" i="33" s="1"/>
  <c r="BT347" i="33" s="1"/>
  <c r="BN347" i="33"/>
  <c r="BJ347" i="33" a="1"/>
  <c r="BJ347" i="33" s="1"/>
  <c r="BK347" i="33" s="1"/>
  <c r="BE347" i="33"/>
  <c r="BA347" i="33" a="1"/>
  <c r="BA347" i="33" s="1"/>
  <c r="BB347" i="33" s="1"/>
  <c r="AV347" i="33"/>
  <c r="AR347" i="33" a="1"/>
  <c r="AR347" i="33" s="1"/>
  <c r="AS347" i="33" s="1"/>
  <c r="AM347" i="33"/>
  <c r="AI347" i="33" a="1"/>
  <c r="AI347" i="33" s="1"/>
  <c r="AJ347" i="33" s="1"/>
  <c r="AD347" i="33"/>
  <c r="Z347" i="33" a="1"/>
  <c r="Z347" i="33" s="1"/>
  <c r="AA347" i="33" s="1"/>
  <c r="GA346" i="33"/>
  <c r="FW346" i="33" a="1"/>
  <c r="FW346" i="33" s="1"/>
  <c r="FX346" i="33" s="1"/>
  <c r="FR346" i="33"/>
  <c r="FN346" i="33" a="1"/>
  <c r="FN346" i="33" s="1"/>
  <c r="FO346" i="33" s="1"/>
  <c r="FI346" i="33"/>
  <c r="FE346" i="33" a="1"/>
  <c r="FE346" i="33" s="1"/>
  <c r="FF346" i="33" s="1"/>
  <c r="EZ346" i="33"/>
  <c r="EV346" i="33" a="1"/>
  <c r="EV346" i="33" s="1"/>
  <c r="EW346" i="33" s="1"/>
  <c r="EQ346" i="33"/>
  <c r="EM346" i="33" a="1"/>
  <c r="EM346" i="33" s="1"/>
  <c r="EN346" i="33" s="1"/>
  <c r="EH346" i="33"/>
  <c r="ED346" i="33" a="1"/>
  <c r="ED346" i="33" s="1"/>
  <c r="EE346" i="33" s="1"/>
  <c r="DY346" i="33"/>
  <c r="DU346" i="33" a="1"/>
  <c r="DU346" i="33" s="1"/>
  <c r="DV346" i="33" s="1"/>
  <c r="DP346" i="33"/>
  <c r="DL346" i="33" a="1"/>
  <c r="DL346" i="33" s="1"/>
  <c r="DM346" i="33" s="1"/>
  <c r="DG346" i="33"/>
  <c r="DC346" i="33" a="1"/>
  <c r="DC346" i="33" s="1"/>
  <c r="DD346" i="33" s="1"/>
  <c r="CX346" i="33"/>
  <c r="CT346" i="33" a="1"/>
  <c r="CT346" i="33" s="1"/>
  <c r="CU346" i="33" s="1"/>
  <c r="CO346" i="33"/>
  <c r="CK346" i="33" a="1"/>
  <c r="CK346" i="33" s="1"/>
  <c r="CL346" i="33" s="1"/>
  <c r="CF346" i="33"/>
  <c r="CB346" i="33" a="1"/>
  <c r="CB346" i="33" s="1"/>
  <c r="CC346" i="33" s="1"/>
  <c r="BW346" i="33"/>
  <c r="BS346" i="33" a="1"/>
  <c r="BS346" i="33" s="1"/>
  <c r="BT346" i="33" s="1"/>
  <c r="BN346" i="33"/>
  <c r="BJ346" i="33" a="1"/>
  <c r="BJ346" i="33" s="1"/>
  <c r="BK346" i="33" s="1"/>
  <c r="BE346" i="33"/>
  <c r="BA346" i="33" a="1"/>
  <c r="BA346" i="33" s="1"/>
  <c r="BB346" i="33" s="1"/>
  <c r="AV346" i="33"/>
  <c r="AR346" i="33" a="1"/>
  <c r="AR346" i="33" s="1"/>
  <c r="AS346" i="33" s="1"/>
  <c r="AM346" i="33"/>
  <c r="AI346" i="33" a="1"/>
  <c r="AI346" i="33" s="1"/>
  <c r="AJ346" i="33" s="1"/>
  <c r="AD346" i="33"/>
  <c r="Z346" i="33" a="1"/>
  <c r="Z346" i="33" s="1"/>
  <c r="AA346" i="33" s="1"/>
  <c r="GA345" i="33"/>
  <c r="FW345" i="33" a="1"/>
  <c r="FW345" i="33" s="1"/>
  <c r="FX345" i="33" s="1"/>
  <c r="FR345" i="33"/>
  <c r="FN345" i="33" a="1"/>
  <c r="FN345" i="33" s="1"/>
  <c r="FO345" i="33" s="1"/>
  <c r="FI345" i="33"/>
  <c r="FE345" i="33" a="1"/>
  <c r="FE345" i="33" s="1"/>
  <c r="FF345" i="33" s="1"/>
  <c r="EZ345" i="33"/>
  <c r="EV345" i="33" a="1"/>
  <c r="EV345" i="33" s="1"/>
  <c r="EW345" i="33" s="1"/>
  <c r="EQ345" i="33"/>
  <c r="EM345" i="33" a="1"/>
  <c r="EM345" i="33" s="1"/>
  <c r="EN345" i="33" s="1"/>
  <c r="EH345" i="33"/>
  <c r="ED345" i="33" a="1"/>
  <c r="ED345" i="33" s="1"/>
  <c r="EE345" i="33" s="1"/>
  <c r="DY345" i="33"/>
  <c r="DU345" i="33" a="1"/>
  <c r="DU345" i="33" s="1"/>
  <c r="DV345" i="33" s="1"/>
  <c r="DP345" i="33"/>
  <c r="DL345" i="33" a="1"/>
  <c r="DL345" i="33" s="1"/>
  <c r="DM345" i="33" s="1"/>
  <c r="DG345" i="33"/>
  <c r="DC345" i="33" a="1"/>
  <c r="DC345" i="33" s="1"/>
  <c r="DD345" i="33" s="1"/>
  <c r="CX345" i="33"/>
  <c r="CT345" i="33" a="1"/>
  <c r="CT345" i="33" s="1"/>
  <c r="CU345" i="33" s="1"/>
  <c r="CO345" i="33"/>
  <c r="CK345" i="33" a="1"/>
  <c r="CK345" i="33" s="1"/>
  <c r="CL345" i="33" s="1"/>
  <c r="CF345" i="33"/>
  <c r="CB345" i="33" a="1"/>
  <c r="CB345" i="33" s="1"/>
  <c r="CC345" i="33" s="1"/>
  <c r="BW345" i="33"/>
  <c r="BS345" i="33" a="1"/>
  <c r="BS345" i="33" s="1"/>
  <c r="BT345" i="33" s="1"/>
  <c r="BN345" i="33"/>
  <c r="BJ345" i="33" a="1"/>
  <c r="BJ345" i="33" s="1"/>
  <c r="BK345" i="33" s="1"/>
  <c r="BE345" i="33"/>
  <c r="BA345" i="33" a="1"/>
  <c r="BA345" i="33" s="1"/>
  <c r="BB345" i="33" s="1"/>
  <c r="AV345" i="33"/>
  <c r="AR345" i="33" a="1"/>
  <c r="AR345" i="33" s="1"/>
  <c r="AS345" i="33" s="1"/>
  <c r="AM345" i="33"/>
  <c r="AI345" i="33" a="1"/>
  <c r="AI345" i="33" s="1"/>
  <c r="AJ345" i="33" s="1"/>
  <c r="AD345" i="33"/>
  <c r="Z345" i="33" a="1"/>
  <c r="Z345" i="33" s="1"/>
  <c r="AA345" i="33" s="1"/>
  <c r="GA344" i="33"/>
  <c r="FW344" i="33" a="1"/>
  <c r="FW344" i="33" s="1"/>
  <c r="FX344" i="33" s="1"/>
  <c r="FR344" i="33"/>
  <c r="FN344" i="33" a="1"/>
  <c r="FN344" i="33" s="1"/>
  <c r="FO344" i="33" s="1"/>
  <c r="FI344" i="33"/>
  <c r="FE344" i="33" a="1"/>
  <c r="FE344" i="33" s="1"/>
  <c r="FF344" i="33" s="1"/>
  <c r="EZ344" i="33"/>
  <c r="EV344" i="33" a="1"/>
  <c r="EV344" i="33" s="1"/>
  <c r="EW344" i="33" s="1"/>
  <c r="EQ344" i="33"/>
  <c r="EM344" i="33" a="1"/>
  <c r="EM344" i="33" s="1"/>
  <c r="EN344" i="33" s="1"/>
  <c r="EH344" i="33"/>
  <c r="ED344" i="33" a="1"/>
  <c r="ED344" i="33" s="1"/>
  <c r="EE344" i="33" s="1"/>
  <c r="DY344" i="33"/>
  <c r="DU344" i="33" a="1"/>
  <c r="DU344" i="33" s="1"/>
  <c r="DV344" i="33" s="1"/>
  <c r="DP344" i="33"/>
  <c r="DL344" i="33" a="1"/>
  <c r="DL344" i="33" s="1"/>
  <c r="DM344" i="33" s="1"/>
  <c r="DG344" i="33"/>
  <c r="DC344" i="33" a="1"/>
  <c r="DC344" i="33" s="1"/>
  <c r="DD344" i="33" s="1"/>
  <c r="CX344" i="33"/>
  <c r="CT344" i="33" a="1"/>
  <c r="CT344" i="33" s="1"/>
  <c r="CU344" i="33" s="1"/>
  <c r="CO344" i="33"/>
  <c r="CK344" i="33" a="1"/>
  <c r="CK344" i="33" s="1"/>
  <c r="CL344" i="33" s="1"/>
  <c r="CF344" i="33"/>
  <c r="CB344" i="33" a="1"/>
  <c r="CB344" i="33" s="1"/>
  <c r="CC344" i="33" s="1"/>
  <c r="BW344" i="33"/>
  <c r="BS344" i="33" a="1"/>
  <c r="BS344" i="33" s="1"/>
  <c r="BT344" i="33" s="1"/>
  <c r="BN344" i="33"/>
  <c r="BJ344" i="33" a="1"/>
  <c r="BJ344" i="33" s="1"/>
  <c r="BK344" i="33" s="1"/>
  <c r="BE344" i="33"/>
  <c r="BA344" i="33" a="1"/>
  <c r="BA344" i="33" s="1"/>
  <c r="BB344" i="33" s="1"/>
  <c r="AV344" i="33"/>
  <c r="AR344" i="33" a="1"/>
  <c r="AR344" i="33" s="1"/>
  <c r="AS344" i="33" s="1"/>
  <c r="AM344" i="33"/>
  <c r="AI344" i="33" a="1"/>
  <c r="AI344" i="33" s="1"/>
  <c r="AJ344" i="33" s="1"/>
  <c r="AD344" i="33"/>
  <c r="Z344" i="33" a="1"/>
  <c r="Z344" i="33" s="1"/>
  <c r="AA344" i="33" s="1"/>
  <c r="GA343" i="33"/>
  <c r="FW343" i="33" a="1"/>
  <c r="FW343" i="33" s="1"/>
  <c r="FX343" i="33" s="1"/>
  <c r="FR343" i="33"/>
  <c r="FN343" i="33" a="1"/>
  <c r="FN343" i="33" s="1"/>
  <c r="FO343" i="33" s="1"/>
  <c r="FI343" i="33"/>
  <c r="FE343" i="33" a="1"/>
  <c r="FE343" i="33" s="1"/>
  <c r="FF343" i="33" s="1"/>
  <c r="EZ343" i="33"/>
  <c r="EV343" i="33" a="1"/>
  <c r="EV343" i="33" s="1"/>
  <c r="EW343" i="33" s="1"/>
  <c r="EQ343" i="33"/>
  <c r="EM343" i="33" a="1"/>
  <c r="EM343" i="33" s="1"/>
  <c r="EN343" i="33" s="1"/>
  <c r="EH343" i="33"/>
  <c r="ED343" i="33" a="1"/>
  <c r="ED343" i="33" s="1"/>
  <c r="EE343" i="33" s="1"/>
  <c r="DY343" i="33"/>
  <c r="DU343" i="33" a="1"/>
  <c r="DU343" i="33" s="1"/>
  <c r="DV343" i="33" s="1"/>
  <c r="DP343" i="33"/>
  <c r="DL343" i="33" a="1"/>
  <c r="DL343" i="33" s="1"/>
  <c r="DM343" i="33" s="1"/>
  <c r="DG343" i="33"/>
  <c r="DC343" i="33" a="1"/>
  <c r="DC343" i="33" s="1"/>
  <c r="DD343" i="33" s="1"/>
  <c r="CX343" i="33"/>
  <c r="CT343" i="33" a="1"/>
  <c r="CT343" i="33" s="1"/>
  <c r="CU343" i="33" s="1"/>
  <c r="CO343" i="33"/>
  <c r="CK343" i="33" a="1"/>
  <c r="CK343" i="33" s="1"/>
  <c r="CL343" i="33" s="1"/>
  <c r="CF343" i="33"/>
  <c r="CB343" i="33" a="1"/>
  <c r="CB343" i="33" s="1"/>
  <c r="CC343" i="33" s="1"/>
  <c r="BW343" i="33"/>
  <c r="BS343" i="33" a="1"/>
  <c r="BS343" i="33" s="1"/>
  <c r="BT343" i="33" s="1"/>
  <c r="BN343" i="33"/>
  <c r="BJ343" i="33" a="1"/>
  <c r="BJ343" i="33" s="1"/>
  <c r="BK343" i="33" s="1"/>
  <c r="BE343" i="33"/>
  <c r="BA343" i="33" a="1"/>
  <c r="BA343" i="33" s="1"/>
  <c r="BB343" i="33" s="1"/>
  <c r="AV343" i="33"/>
  <c r="AR343" i="33" a="1"/>
  <c r="AR343" i="33" s="1"/>
  <c r="AS343" i="33" s="1"/>
  <c r="AM343" i="33"/>
  <c r="AI343" i="33" a="1"/>
  <c r="AI343" i="33" s="1"/>
  <c r="AJ343" i="33" s="1"/>
  <c r="AD343" i="33"/>
  <c r="Z343" i="33" a="1"/>
  <c r="Z343" i="33" s="1"/>
  <c r="AA343" i="33" s="1"/>
  <c r="GA342" i="33"/>
  <c r="FW342" i="33" a="1"/>
  <c r="FW342" i="33" s="1"/>
  <c r="FX342" i="33" s="1"/>
  <c r="FR342" i="33"/>
  <c r="FN342" i="33" a="1"/>
  <c r="FN342" i="33" s="1"/>
  <c r="FO342" i="33" s="1"/>
  <c r="FI342" i="33"/>
  <c r="FE342" i="33" a="1"/>
  <c r="FE342" i="33" s="1"/>
  <c r="FF342" i="33" s="1"/>
  <c r="EZ342" i="33"/>
  <c r="EV342" i="33" a="1"/>
  <c r="EV342" i="33" s="1"/>
  <c r="EW342" i="33" s="1"/>
  <c r="EQ342" i="33"/>
  <c r="EM342" i="33" a="1"/>
  <c r="EM342" i="33" s="1"/>
  <c r="EN342" i="33" s="1"/>
  <c r="EH342" i="33"/>
  <c r="ED342" i="33" a="1"/>
  <c r="ED342" i="33" s="1"/>
  <c r="EE342" i="33" s="1"/>
  <c r="DY342" i="33"/>
  <c r="DU342" i="33" a="1"/>
  <c r="DU342" i="33" s="1"/>
  <c r="DV342" i="33" s="1"/>
  <c r="DP342" i="33"/>
  <c r="DL342" i="33" a="1"/>
  <c r="DL342" i="33" s="1"/>
  <c r="DM342" i="33" s="1"/>
  <c r="DG342" i="33"/>
  <c r="DC342" i="33" a="1"/>
  <c r="DC342" i="33" s="1"/>
  <c r="DD342" i="33" s="1"/>
  <c r="CX342" i="33"/>
  <c r="CT342" i="33" a="1"/>
  <c r="CT342" i="33" s="1"/>
  <c r="CU342" i="33" s="1"/>
  <c r="CO342" i="33"/>
  <c r="CK342" i="33" a="1"/>
  <c r="CK342" i="33" s="1"/>
  <c r="CL342" i="33" s="1"/>
  <c r="CF342" i="33"/>
  <c r="CB342" i="33" a="1"/>
  <c r="CB342" i="33" s="1"/>
  <c r="CC342" i="33" s="1"/>
  <c r="BW342" i="33"/>
  <c r="BS342" i="33" a="1"/>
  <c r="BS342" i="33" s="1"/>
  <c r="BT342" i="33" s="1"/>
  <c r="BN342" i="33"/>
  <c r="BJ342" i="33" a="1"/>
  <c r="BJ342" i="33" s="1"/>
  <c r="BK342" i="33" s="1"/>
  <c r="BE342" i="33"/>
  <c r="BA342" i="33" a="1"/>
  <c r="BA342" i="33" s="1"/>
  <c r="BB342" i="33" s="1"/>
  <c r="AV342" i="33"/>
  <c r="AR342" i="33" a="1"/>
  <c r="AR342" i="33" s="1"/>
  <c r="AS342" i="33" s="1"/>
  <c r="AM342" i="33"/>
  <c r="AI342" i="33" a="1"/>
  <c r="AI342" i="33" s="1"/>
  <c r="AJ342" i="33" s="1"/>
  <c r="AD342" i="33"/>
  <c r="Z342" i="33" a="1"/>
  <c r="Z342" i="33" s="1"/>
  <c r="AA342" i="33" s="1"/>
  <c r="GA341" i="33"/>
  <c r="FW341" i="33" a="1"/>
  <c r="FW341" i="33" s="1"/>
  <c r="FX341" i="33" s="1"/>
  <c r="FR341" i="33"/>
  <c r="FN341" i="33" a="1"/>
  <c r="FN341" i="33" s="1"/>
  <c r="FO341" i="33" s="1"/>
  <c r="FI341" i="33"/>
  <c r="FE341" i="33" a="1"/>
  <c r="FE341" i="33" s="1"/>
  <c r="FF341" i="33" s="1"/>
  <c r="EZ341" i="33"/>
  <c r="EV341" i="33" a="1"/>
  <c r="EV341" i="33" s="1"/>
  <c r="EW341" i="33" s="1"/>
  <c r="EQ341" i="33"/>
  <c r="EM341" i="33" a="1"/>
  <c r="EM341" i="33" s="1"/>
  <c r="EN341" i="33" s="1"/>
  <c r="EH341" i="33"/>
  <c r="ED341" i="33" a="1"/>
  <c r="ED341" i="33" s="1"/>
  <c r="EE341" i="33" s="1"/>
  <c r="DY341" i="33"/>
  <c r="DU341" i="33" a="1"/>
  <c r="DU341" i="33" s="1"/>
  <c r="DV341" i="33" s="1"/>
  <c r="DP341" i="33"/>
  <c r="DL341" i="33" a="1"/>
  <c r="DL341" i="33" s="1"/>
  <c r="DM341" i="33" s="1"/>
  <c r="DG341" i="33"/>
  <c r="DC341" i="33" a="1"/>
  <c r="DC341" i="33" s="1"/>
  <c r="DD341" i="33" s="1"/>
  <c r="CX341" i="33"/>
  <c r="CT341" i="33" a="1"/>
  <c r="CT341" i="33" s="1"/>
  <c r="CU341" i="33" s="1"/>
  <c r="CO341" i="33"/>
  <c r="CK341" i="33" a="1"/>
  <c r="CK341" i="33" s="1"/>
  <c r="CL341" i="33" s="1"/>
  <c r="CF341" i="33"/>
  <c r="CB341" i="33" a="1"/>
  <c r="CB341" i="33" s="1"/>
  <c r="CC341" i="33" s="1"/>
  <c r="BW341" i="33"/>
  <c r="BS341" i="33" a="1"/>
  <c r="BS341" i="33" s="1"/>
  <c r="BT341" i="33" s="1"/>
  <c r="BN341" i="33"/>
  <c r="BJ341" i="33" a="1"/>
  <c r="BJ341" i="33" s="1"/>
  <c r="BK341" i="33" s="1"/>
  <c r="BE341" i="33"/>
  <c r="BA341" i="33" a="1"/>
  <c r="BA341" i="33" s="1"/>
  <c r="BB341" i="33" s="1"/>
  <c r="AV341" i="33"/>
  <c r="AR341" i="33" a="1"/>
  <c r="AR341" i="33" s="1"/>
  <c r="AS341" i="33" s="1"/>
  <c r="AM341" i="33"/>
  <c r="AI341" i="33" a="1"/>
  <c r="AI341" i="33" s="1"/>
  <c r="AJ341" i="33" s="1"/>
  <c r="AD341" i="33"/>
  <c r="Z341" i="33" a="1"/>
  <c r="Z341" i="33" s="1"/>
  <c r="AA341" i="33" s="1"/>
  <c r="GA340" i="33"/>
  <c r="FW340" i="33" a="1"/>
  <c r="FW340" i="33" s="1"/>
  <c r="FX340" i="33" s="1"/>
  <c r="FR340" i="33"/>
  <c r="FN340" i="33" a="1"/>
  <c r="FN340" i="33" s="1"/>
  <c r="FO340" i="33" s="1"/>
  <c r="FI340" i="33"/>
  <c r="FE340" i="33" a="1"/>
  <c r="FE340" i="33" s="1"/>
  <c r="FF340" i="33" s="1"/>
  <c r="EZ340" i="33"/>
  <c r="EV340" i="33" a="1"/>
  <c r="EV340" i="33" s="1"/>
  <c r="EW340" i="33" s="1"/>
  <c r="EQ340" i="33"/>
  <c r="EM340" i="33" a="1"/>
  <c r="EM340" i="33" s="1"/>
  <c r="EN340" i="33" s="1"/>
  <c r="EH340" i="33"/>
  <c r="ED340" i="33" a="1"/>
  <c r="ED340" i="33" s="1"/>
  <c r="EE340" i="33" s="1"/>
  <c r="DY340" i="33"/>
  <c r="DU340" i="33" a="1"/>
  <c r="DU340" i="33" s="1"/>
  <c r="DV340" i="33" s="1"/>
  <c r="DP340" i="33"/>
  <c r="DL340" i="33" a="1"/>
  <c r="DL340" i="33" s="1"/>
  <c r="DM340" i="33" s="1"/>
  <c r="DG340" i="33"/>
  <c r="DC340" i="33" a="1"/>
  <c r="DC340" i="33" s="1"/>
  <c r="DD340" i="33" s="1"/>
  <c r="CX340" i="33"/>
  <c r="CT340" i="33" a="1"/>
  <c r="CT340" i="33" s="1"/>
  <c r="CU340" i="33" s="1"/>
  <c r="CO340" i="33"/>
  <c r="CK340" i="33" a="1"/>
  <c r="CK340" i="33" s="1"/>
  <c r="CL340" i="33" s="1"/>
  <c r="CF340" i="33"/>
  <c r="CB340" i="33" a="1"/>
  <c r="CB340" i="33" s="1"/>
  <c r="CC340" i="33" s="1"/>
  <c r="BW340" i="33"/>
  <c r="BS340" i="33" a="1"/>
  <c r="BS340" i="33" s="1"/>
  <c r="BT340" i="33" s="1"/>
  <c r="BN340" i="33"/>
  <c r="BJ340" i="33"/>
  <c r="BK340" i="33" s="1"/>
  <c r="BJ340" i="33" a="1"/>
  <c r="BE340" i="33"/>
  <c r="BA340" i="33" a="1"/>
  <c r="BA340" i="33" s="1"/>
  <c r="BB340" i="33" s="1"/>
  <c r="AV340" i="33"/>
  <c r="AR340" i="33" a="1"/>
  <c r="AR340" i="33" s="1"/>
  <c r="AS340" i="33" s="1"/>
  <c r="AM340" i="33"/>
  <c r="AI340" i="33" a="1"/>
  <c r="AI340" i="33" s="1"/>
  <c r="AJ340" i="33" s="1"/>
  <c r="AD340" i="33"/>
  <c r="Z340" i="33" a="1"/>
  <c r="Z340" i="33" s="1"/>
  <c r="AA340" i="33" s="1"/>
  <c r="GA339" i="33"/>
  <c r="FW339" i="33" a="1"/>
  <c r="FW339" i="33" s="1"/>
  <c r="FX339" i="33" s="1"/>
  <c r="FR339" i="33"/>
  <c r="FN339" i="33" a="1"/>
  <c r="FN339" i="33" s="1"/>
  <c r="FO339" i="33" s="1"/>
  <c r="FI339" i="33"/>
  <c r="FE339" i="33" a="1"/>
  <c r="FE339" i="33" s="1"/>
  <c r="FF339" i="33" s="1"/>
  <c r="EZ339" i="33"/>
  <c r="EV339" i="33" a="1"/>
  <c r="EV339" i="33" s="1"/>
  <c r="EW339" i="33" s="1"/>
  <c r="EQ339" i="33"/>
  <c r="EM339" i="33" a="1"/>
  <c r="EM339" i="33" s="1"/>
  <c r="EN339" i="33" s="1"/>
  <c r="EH339" i="33"/>
  <c r="ED339" i="33" a="1"/>
  <c r="ED339" i="33" s="1"/>
  <c r="EE339" i="33" s="1"/>
  <c r="DY339" i="33"/>
  <c r="DU339" i="33" a="1"/>
  <c r="DU339" i="33" s="1"/>
  <c r="DV339" i="33" s="1"/>
  <c r="DP339" i="33"/>
  <c r="DL339" i="33" a="1"/>
  <c r="DL339" i="33" s="1"/>
  <c r="DM339" i="33" s="1"/>
  <c r="DG339" i="33"/>
  <c r="DC339" i="33" a="1"/>
  <c r="DC339" i="33" s="1"/>
  <c r="DD339" i="33" s="1"/>
  <c r="CX339" i="33"/>
  <c r="CT339" i="33" a="1"/>
  <c r="CT339" i="33" s="1"/>
  <c r="CU339" i="33" s="1"/>
  <c r="CO339" i="33"/>
  <c r="CK339" i="33" a="1"/>
  <c r="CK339" i="33" s="1"/>
  <c r="CL339" i="33" s="1"/>
  <c r="CF339" i="33"/>
  <c r="CB339" i="33" a="1"/>
  <c r="CB339" i="33" s="1"/>
  <c r="CC339" i="33" s="1"/>
  <c r="BW339" i="33"/>
  <c r="BS339" i="33" a="1"/>
  <c r="BS339" i="33" s="1"/>
  <c r="BT339" i="33" s="1"/>
  <c r="BN339" i="33"/>
  <c r="BJ339" i="33" a="1"/>
  <c r="BJ339" i="33" s="1"/>
  <c r="BK339" i="33" s="1"/>
  <c r="BE339" i="33"/>
  <c r="BA339" i="33" a="1"/>
  <c r="BA339" i="33" s="1"/>
  <c r="BB339" i="33" s="1"/>
  <c r="AV339" i="33"/>
  <c r="AR339" i="33" a="1"/>
  <c r="AR339" i="33" s="1"/>
  <c r="AS339" i="33" s="1"/>
  <c r="AM339" i="33"/>
  <c r="AI339" i="33" a="1"/>
  <c r="AI339" i="33" s="1"/>
  <c r="AJ339" i="33" s="1"/>
  <c r="AD339" i="33"/>
  <c r="Z339" i="33" a="1"/>
  <c r="Z339" i="33" s="1"/>
  <c r="AA339" i="33" s="1"/>
  <c r="GA338" i="33"/>
  <c r="FW338" i="33" a="1"/>
  <c r="FW338" i="33" s="1"/>
  <c r="FX338" i="33" s="1"/>
  <c r="FR338" i="33"/>
  <c r="FN338" i="33" a="1"/>
  <c r="FN338" i="33" s="1"/>
  <c r="FO338" i="33" s="1"/>
  <c r="FI338" i="33"/>
  <c r="FE338" i="33" a="1"/>
  <c r="FE338" i="33" s="1"/>
  <c r="FF338" i="33" s="1"/>
  <c r="EZ338" i="33"/>
  <c r="EV338" i="33" a="1"/>
  <c r="EV338" i="33" s="1"/>
  <c r="EW338" i="33" s="1"/>
  <c r="EQ338" i="33"/>
  <c r="EM338" i="33" a="1"/>
  <c r="EM338" i="33" s="1"/>
  <c r="EN338" i="33" s="1"/>
  <c r="EH338" i="33"/>
  <c r="ED338" i="33" a="1"/>
  <c r="ED338" i="33" s="1"/>
  <c r="EE338" i="33" s="1"/>
  <c r="DY338" i="33"/>
  <c r="DU338" i="33" a="1"/>
  <c r="DU338" i="33" s="1"/>
  <c r="DV338" i="33" s="1"/>
  <c r="DP338" i="33"/>
  <c r="DL338" i="33" a="1"/>
  <c r="DL338" i="33" s="1"/>
  <c r="DM338" i="33" s="1"/>
  <c r="DG338" i="33"/>
  <c r="DC338" i="33" a="1"/>
  <c r="DC338" i="33" s="1"/>
  <c r="DD338" i="33" s="1"/>
  <c r="CX338" i="33"/>
  <c r="CT338" i="33" a="1"/>
  <c r="CT338" i="33" s="1"/>
  <c r="CU338" i="33" s="1"/>
  <c r="CO338" i="33"/>
  <c r="CK338" i="33" a="1"/>
  <c r="CK338" i="33" s="1"/>
  <c r="CL338" i="33" s="1"/>
  <c r="CF338" i="33"/>
  <c r="CB338" i="33" a="1"/>
  <c r="CB338" i="33" s="1"/>
  <c r="CC338" i="33" s="1"/>
  <c r="BW338" i="33"/>
  <c r="BS338" i="33" a="1"/>
  <c r="BS338" i="33" s="1"/>
  <c r="BT338" i="33" s="1"/>
  <c r="BN338" i="33"/>
  <c r="BJ338" i="33" a="1"/>
  <c r="BJ338" i="33" s="1"/>
  <c r="BK338" i="33" s="1"/>
  <c r="BE338" i="33"/>
  <c r="BA338" i="33" a="1"/>
  <c r="BA338" i="33" s="1"/>
  <c r="BB338" i="33" s="1"/>
  <c r="AV338" i="33"/>
  <c r="AR338" i="33" a="1"/>
  <c r="AR338" i="33" s="1"/>
  <c r="AS338" i="33" s="1"/>
  <c r="AM338" i="33"/>
  <c r="AI338" i="33" a="1"/>
  <c r="AI338" i="33" s="1"/>
  <c r="AJ338" i="33" s="1"/>
  <c r="AD338" i="33"/>
  <c r="Z338" i="33" a="1"/>
  <c r="Z338" i="33" s="1"/>
  <c r="AA338" i="33" s="1"/>
  <c r="GA337" i="33"/>
  <c r="FW337" i="33" a="1"/>
  <c r="FW337" i="33" s="1"/>
  <c r="FX337" i="33" s="1"/>
  <c r="FR337" i="33"/>
  <c r="FN337" i="33" a="1"/>
  <c r="FN337" i="33" s="1"/>
  <c r="FO337" i="33" s="1"/>
  <c r="FI337" i="33"/>
  <c r="FE337" i="33" a="1"/>
  <c r="FE337" i="33" s="1"/>
  <c r="FF337" i="33" s="1"/>
  <c r="EZ337" i="33"/>
  <c r="EV337" i="33" a="1"/>
  <c r="EV337" i="33" s="1"/>
  <c r="EW337" i="33" s="1"/>
  <c r="EQ337" i="33"/>
  <c r="EM337" i="33" a="1"/>
  <c r="EM337" i="33" s="1"/>
  <c r="EN337" i="33" s="1"/>
  <c r="EH337" i="33"/>
  <c r="ED337" i="33" a="1"/>
  <c r="ED337" i="33" s="1"/>
  <c r="EE337" i="33" s="1"/>
  <c r="DY337" i="33"/>
  <c r="DU337" i="33" a="1"/>
  <c r="DU337" i="33" s="1"/>
  <c r="DV337" i="33" s="1"/>
  <c r="DP337" i="33"/>
  <c r="DL337" i="33" a="1"/>
  <c r="DL337" i="33" s="1"/>
  <c r="DM337" i="33" s="1"/>
  <c r="DG337" i="33"/>
  <c r="DC337" i="33" a="1"/>
  <c r="DC337" i="33" s="1"/>
  <c r="DD337" i="33" s="1"/>
  <c r="CX337" i="33"/>
  <c r="CT337" i="33" a="1"/>
  <c r="CT337" i="33" s="1"/>
  <c r="CU337" i="33" s="1"/>
  <c r="CO337" i="33"/>
  <c r="CK337" i="33" a="1"/>
  <c r="CK337" i="33" s="1"/>
  <c r="CL337" i="33" s="1"/>
  <c r="CF337" i="33"/>
  <c r="CB337" i="33" a="1"/>
  <c r="CB337" i="33" s="1"/>
  <c r="CC337" i="33" s="1"/>
  <c r="BW337" i="33"/>
  <c r="BS337" i="33" a="1"/>
  <c r="BS337" i="33" s="1"/>
  <c r="BT337" i="33" s="1"/>
  <c r="BN337" i="33"/>
  <c r="BJ337" i="33" a="1"/>
  <c r="BJ337" i="33" s="1"/>
  <c r="BK337" i="33" s="1"/>
  <c r="BE337" i="33"/>
  <c r="BA337" i="33" a="1"/>
  <c r="BA337" i="33" s="1"/>
  <c r="BB337" i="33" s="1"/>
  <c r="AV337" i="33"/>
  <c r="AR337" i="33" a="1"/>
  <c r="AR337" i="33" s="1"/>
  <c r="AS337" i="33" s="1"/>
  <c r="AM337" i="33"/>
  <c r="AI337" i="33" a="1"/>
  <c r="AI337" i="33" s="1"/>
  <c r="AJ337" i="33" s="1"/>
  <c r="AD337" i="33"/>
  <c r="Z337" i="33" a="1"/>
  <c r="Z337" i="33" s="1"/>
  <c r="AA337" i="33" s="1"/>
  <c r="GA336" i="33"/>
  <c r="FW336" i="33" a="1"/>
  <c r="FW336" i="33" s="1"/>
  <c r="FX336" i="33" s="1"/>
  <c r="FR336" i="33"/>
  <c r="FN336" i="33" a="1"/>
  <c r="FN336" i="33" s="1"/>
  <c r="FO336" i="33" s="1"/>
  <c r="FI336" i="33"/>
  <c r="FE336" i="33" a="1"/>
  <c r="FE336" i="33" s="1"/>
  <c r="FF336" i="33" s="1"/>
  <c r="EZ336" i="33"/>
  <c r="EV336" i="33" a="1"/>
  <c r="EV336" i="33" s="1"/>
  <c r="EW336" i="33" s="1"/>
  <c r="EQ336" i="33"/>
  <c r="EM336" i="33" a="1"/>
  <c r="EM336" i="33" s="1"/>
  <c r="EN336" i="33" s="1"/>
  <c r="EH336" i="33"/>
  <c r="ED336" i="33" a="1"/>
  <c r="ED336" i="33" s="1"/>
  <c r="EE336" i="33" s="1"/>
  <c r="DY336" i="33"/>
  <c r="DU336" i="33" a="1"/>
  <c r="DU336" i="33" s="1"/>
  <c r="DV336" i="33" s="1"/>
  <c r="DP336" i="33"/>
  <c r="DL336" i="33" a="1"/>
  <c r="DL336" i="33" s="1"/>
  <c r="DM336" i="33" s="1"/>
  <c r="DG336" i="33"/>
  <c r="DC336" i="33" a="1"/>
  <c r="DC336" i="33" s="1"/>
  <c r="DD336" i="33" s="1"/>
  <c r="CX336" i="33"/>
  <c r="CT336" i="33" a="1"/>
  <c r="CT336" i="33" s="1"/>
  <c r="CU336" i="33" s="1"/>
  <c r="CO336" i="33"/>
  <c r="CK336" i="33" a="1"/>
  <c r="CK336" i="33" s="1"/>
  <c r="CL336" i="33" s="1"/>
  <c r="CF336" i="33"/>
  <c r="CB336" i="33" a="1"/>
  <c r="CB336" i="33" s="1"/>
  <c r="CC336" i="33" s="1"/>
  <c r="BW336" i="33"/>
  <c r="BS336" i="33" a="1"/>
  <c r="BS336" i="33" s="1"/>
  <c r="BT336" i="33" s="1"/>
  <c r="BN336" i="33"/>
  <c r="BJ336" i="33" a="1"/>
  <c r="BJ336" i="33" s="1"/>
  <c r="BK336" i="33" s="1"/>
  <c r="BE336" i="33"/>
  <c r="BA336" i="33" a="1"/>
  <c r="BA336" i="33" s="1"/>
  <c r="BB336" i="33" s="1"/>
  <c r="AV336" i="33"/>
  <c r="AR336" i="33" a="1"/>
  <c r="AR336" i="33" s="1"/>
  <c r="AS336" i="33" s="1"/>
  <c r="AM336" i="33"/>
  <c r="AI336" i="33" a="1"/>
  <c r="AI336" i="33" s="1"/>
  <c r="AJ336" i="33" s="1"/>
  <c r="AD336" i="33"/>
  <c r="Z336" i="33" a="1"/>
  <c r="Z336" i="33" s="1"/>
  <c r="AA336" i="33" s="1"/>
  <c r="GA335" i="33"/>
  <c r="FW335" i="33" a="1"/>
  <c r="FW335" i="33" s="1"/>
  <c r="FX335" i="33" s="1"/>
  <c r="FR335" i="33"/>
  <c r="FN335" i="33" a="1"/>
  <c r="FN335" i="33" s="1"/>
  <c r="FO335" i="33" s="1"/>
  <c r="FI335" i="33"/>
  <c r="FE335" i="33" a="1"/>
  <c r="FE335" i="33" s="1"/>
  <c r="FF335" i="33" s="1"/>
  <c r="EZ335" i="33"/>
  <c r="EV335" i="33" a="1"/>
  <c r="EV335" i="33" s="1"/>
  <c r="EW335" i="33" s="1"/>
  <c r="EQ335" i="33"/>
  <c r="EM335" i="33" a="1"/>
  <c r="EM335" i="33" s="1"/>
  <c r="EN335" i="33" s="1"/>
  <c r="EH335" i="33"/>
  <c r="ED335" i="33" a="1"/>
  <c r="ED335" i="33" s="1"/>
  <c r="EE335" i="33" s="1"/>
  <c r="DY335" i="33"/>
  <c r="DU335" i="33" a="1"/>
  <c r="DU335" i="33" s="1"/>
  <c r="DV335" i="33" s="1"/>
  <c r="DP335" i="33"/>
  <c r="DL335" i="33" a="1"/>
  <c r="DL335" i="33" s="1"/>
  <c r="DM335" i="33" s="1"/>
  <c r="DG335" i="33"/>
  <c r="DC335" i="33" a="1"/>
  <c r="DC335" i="33" s="1"/>
  <c r="DD335" i="33" s="1"/>
  <c r="CX335" i="33"/>
  <c r="CT335" i="33" a="1"/>
  <c r="CT335" i="33" s="1"/>
  <c r="CU335" i="33" s="1"/>
  <c r="CO335" i="33"/>
  <c r="CK335" i="33" a="1"/>
  <c r="CK335" i="33" s="1"/>
  <c r="CL335" i="33" s="1"/>
  <c r="CF335" i="33"/>
  <c r="CB335" i="33" a="1"/>
  <c r="CB335" i="33" s="1"/>
  <c r="CC335" i="33" s="1"/>
  <c r="BW335" i="33"/>
  <c r="BS335" i="33" a="1"/>
  <c r="BS335" i="33" s="1"/>
  <c r="BT335" i="33" s="1"/>
  <c r="BN335" i="33"/>
  <c r="BJ335" i="33" a="1"/>
  <c r="BJ335" i="33" s="1"/>
  <c r="BK335" i="33" s="1"/>
  <c r="BE335" i="33"/>
  <c r="BA335" i="33" a="1"/>
  <c r="BA335" i="33" s="1"/>
  <c r="BB335" i="33" s="1"/>
  <c r="AV335" i="33"/>
  <c r="AR335" i="33" a="1"/>
  <c r="AR335" i="33" s="1"/>
  <c r="AS335" i="33" s="1"/>
  <c r="AM335" i="33"/>
  <c r="AI335" i="33" a="1"/>
  <c r="AI335" i="33" s="1"/>
  <c r="AJ335" i="33" s="1"/>
  <c r="AD335" i="33"/>
  <c r="Z335" i="33" a="1"/>
  <c r="Z335" i="33" s="1"/>
  <c r="AA335" i="33" s="1"/>
  <c r="GA334" i="33"/>
  <c r="FW334" i="33" a="1"/>
  <c r="FW334" i="33" s="1"/>
  <c r="FX334" i="33" s="1"/>
  <c r="FR334" i="33"/>
  <c r="FN334" i="33" a="1"/>
  <c r="FN334" i="33" s="1"/>
  <c r="FO334" i="33" s="1"/>
  <c r="FI334" i="33"/>
  <c r="FE334" i="33" a="1"/>
  <c r="FE334" i="33" s="1"/>
  <c r="FF334" i="33" s="1"/>
  <c r="EZ334" i="33"/>
  <c r="EV334" i="33" a="1"/>
  <c r="EV334" i="33" s="1"/>
  <c r="EW334" i="33" s="1"/>
  <c r="EQ334" i="33"/>
  <c r="EM334" i="33" a="1"/>
  <c r="EM334" i="33" s="1"/>
  <c r="EN334" i="33" s="1"/>
  <c r="EH334" i="33"/>
  <c r="ED334" i="33" a="1"/>
  <c r="ED334" i="33" s="1"/>
  <c r="EE334" i="33" s="1"/>
  <c r="DY334" i="33"/>
  <c r="DU334" i="33" a="1"/>
  <c r="DU334" i="33" s="1"/>
  <c r="DV334" i="33" s="1"/>
  <c r="DP334" i="33"/>
  <c r="DL334" i="33" a="1"/>
  <c r="DL334" i="33" s="1"/>
  <c r="DM334" i="33" s="1"/>
  <c r="DG334" i="33"/>
  <c r="DC334" i="33" a="1"/>
  <c r="DC334" i="33" s="1"/>
  <c r="DD334" i="33" s="1"/>
  <c r="CX334" i="33"/>
  <c r="CT334" i="33" a="1"/>
  <c r="CT334" i="33" s="1"/>
  <c r="CU334" i="33" s="1"/>
  <c r="CO334" i="33"/>
  <c r="CK334" i="33" a="1"/>
  <c r="CK334" i="33" s="1"/>
  <c r="CL334" i="33" s="1"/>
  <c r="CF334" i="33"/>
  <c r="CB334" i="33" a="1"/>
  <c r="CB334" i="33" s="1"/>
  <c r="CC334" i="33" s="1"/>
  <c r="BW334" i="33"/>
  <c r="BS334" i="33" a="1"/>
  <c r="BS334" i="33" s="1"/>
  <c r="BT334" i="33" s="1"/>
  <c r="BN334" i="33"/>
  <c r="BJ334" i="33" a="1"/>
  <c r="BJ334" i="33" s="1"/>
  <c r="BK334" i="33" s="1"/>
  <c r="BE334" i="33"/>
  <c r="BA334" i="33" a="1"/>
  <c r="BA334" i="33" s="1"/>
  <c r="BB334" i="33" s="1"/>
  <c r="AV334" i="33"/>
  <c r="AR334" i="33" a="1"/>
  <c r="AR334" i="33" s="1"/>
  <c r="AS334" i="33" s="1"/>
  <c r="AM334" i="33"/>
  <c r="AI334" i="33" a="1"/>
  <c r="AI334" i="33" s="1"/>
  <c r="AJ334" i="33" s="1"/>
  <c r="AD334" i="33"/>
  <c r="Z334" i="33" a="1"/>
  <c r="Z334" i="33" s="1"/>
  <c r="AA334" i="33" s="1"/>
  <c r="GA333" i="33"/>
  <c r="FW333" i="33" a="1"/>
  <c r="FW333" i="33" s="1"/>
  <c r="FX333" i="33" s="1"/>
  <c r="FR333" i="33"/>
  <c r="FN333" i="33" a="1"/>
  <c r="FN333" i="33" s="1"/>
  <c r="FO333" i="33" s="1"/>
  <c r="FI333" i="33"/>
  <c r="FE333" i="33" a="1"/>
  <c r="FE333" i="33" s="1"/>
  <c r="FF333" i="33" s="1"/>
  <c r="EZ333" i="33"/>
  <c r="EV333" i="33" a="1"/>
  <c r="EV333" i="33" s="1"/>
  <c r="EW333" i="33" s="1"/>
  <c r="EQ333" i="33"/>
  <c r="EM333" i="33" a="1"/>
  <c r="EM333" i="33" s="1"/>
  <c r="EN333" i="33" s="1"/>
  <c r="EH333" i="33"/>
  <c r="ED333" i="33" a="1"/>
  <c r="ED333" i="33" s="1"/>
  <c r="EE333" i="33" s="1"/>
  <c r="DY333" i="33"/>
  <c r="DU333" i="33" a="1"/>
  <c r="DU333" i="33" s="1"/>
  <c r="DV333" i="33" s="1"/>
  <c r="DP333" i="33"/>
  <c r="DL333" i="33" a="1"/>
  <c r="DL333" i="33" s="1"/>
  <c r="DM333" i="33" s="1"/>
  <c r="DG333" i="33"/>
  <c r="DC333" i="33" a="1"/>
  <c r="DC333" i="33" s="1"/>
  <c r="DD333" i="33" s="1"/>
  <c r="CX333" i="33"/>
  <c r="CT333" i="33" a="1"/>
  <c r="CT333" i="33" s="1"/>
  <c r="CU333" i="33" s="1"/>
  <c r="CO333" i="33"/>
  <c r="CK333" i="33" a="1"/>
  <c r="CK333" i="33" s="1"/>
  <c r="CL333" i="33" s="1"/>
  <c r="CF333" i="33"/>
  <c r="CB333" i="33" a="1"/>
  <c r="CB333" i="33" s="1"/>
  <c r="CC333" i="33" s="1"/>
  <c r="BW333" i="33"/>
  <c r="BS333" i="33" a="1"/>
  <c r="BS333" i="33" s="1"/>
  <c r="BT333" i="33" s="1"/>
  <c r="BN333" i="33"/>
  <c r="BJ333" i="33" a="1"/>
  <c r="BJ333" i="33" s="1"/>
  <c r="BK333" i="33" s="1"/>
  <c r="BE333" i="33"/>
  <c r="BA333" i="33" a="1"/>
  <c r="BA333" i="33" s="1"/>
  <c r="BB333" i="33" s="1"/>
  <c r="AV333" i="33"/>
  <c r="AR333" i="33" a="1"/>
  <c r="AR333" i="33" s="1"/>
  <c r="AS333" i="33" s="1"/>
  <c r="AM333" i="33"/>
  <c r="AI333" i="33" a="1"/>
  <c r="AI333" i="33" s="1"/>
  <c r="AJ333" i="33" s="1"/>
  <c r="AD333" i="33"/>
  <c r="Z333" i="33" a="1"/>
  <c r="Z333" i="33" s="1"/>
  <c r="AA333" i="33" s="1"/>
  <c r="GA332" i="33"/>
  <c r="FW332" i="33" a="1"/>
  <c r="FW332" i="33" s="1"/>
  <c r="FX332" i="33" s="1"/>
  <c r="FR332" i="33"/>
  <c r="FN332" i="33" a="1"/>
  <c r="FN332" i="33" s="1"/>
  <c r="FO332" i="33" s="1"/>
  <c r="FI332" i="33"/>
  <c r="FE332" i="33" a="1"/>
  <c r="FE332" i="33" s="1"/>
  <c r="FF332" i="33" s="1"/>
  <c r="EZ332" i="33"/>
  <c r="EV332" i="33" a="1"/>
  <c r="EV332" i="33" s="1"/>
  <c r="EW332" i="33" s="1"/>
  <c r="EQ332" i="33"/>
  <c r="EM332" i="33" a="1"/>
  <c r="EM332" i="33" s="1"/>
  <c r="EN332" i="33" s="1"/>
  <c r="EH332" i="33"/>
  <c r="ED332" i="33" a="1"/>
  <c r="ED332" i="33" s="1"/>
  <c r="EE332" i="33" s="1"/>
  <c r="DY332" i="33"/>
  <c r="DU332" i="33" a="1"/>
  <c r="DU332" i="33" s="1"/>
  <c r="DV332" i="33" s="1"/>
  <c r="DP332" i="33"/>
  <c r="DL332" i="33" a="1"/>
  <c r="DL332" i="33" s="1"/>
  <c r="DM332" i="33" s="1"/>
  <c r="DG332" i="33"/>
  <c r="DC332" i="33" a="1"/>
  <c r="DC332" i="33" s="1"/>
  <c r="DD332" i="33" s="1"/>
  <c r="CX332" i="33"/>
  <c r="CT332" i="33" a="1"/>
  <c r="CT332" i="33" s="1"/>
  <c r="CU332" i="33" s="1"/>
  <c r="CO332" i="33"/>
  <c r="CK332" i="33" a="1"/>
  <c r="CK332" i="33" s="1"/>
  <c r="CL332" i="33" s="1"/>
  <c r="CF332" i="33"/>
  <c r="CB332" i="33" a="1"/>
  <c r="CB332" i="33" s="1"/>
  <c r="CC332" i="33" s="1"/>
  <c r="BW332" i="33"/>
  <c r="BS332" i="33" a="1"/>
  <c r="BS332" i="33" s="1"/>
  <c r="BT332" i="33" s="1"/>
  <c r="BN332" i="33"/>
  <c r="BJ332" i="33" a="1"/>
  <c r="BJ332" i="33" s="1"/>
  <c r="BK332" i="33" s="1"/>
  <c r="BE332" i="33"/>
  <c r="BA332" i="33" a="1"/>
  <c r="BA332" i="33" s="1"/>
  <c r="BB332" i="33" s="1"/>
  <c r="AV332" i="33"/>
  <c r="AR332" i="33" a="1"/>
  <c r="AR332" i="33" s="1"/>
  <c r="AS332" i="33" s="1"/>
  <c r="AM332" i="33"/>
  <c r="AI332" i="33" a="1"/>
  <c r="AI332" i="33" s="1"/>
  <c r="AJ332" i="33" s="1"/>
  <c r="AD332" i="33"/>
  <c r="Z332" i="33" a="1"/>
  <c r="Z332" i="33" s="1"/>
  <c r="AA332" i="33" s="1"/>
  <c r="GA331" i="33"/>
  <c r="FW331" i="33" a="1"/>
  <c r="FW331" i="33" s="1"/>
  <c r="FX331" i="33" s="1"/>
  <c r="FR331" i="33"/>
  <c r="FN331" i="33" a="1"/>
  <c r="FN331" i="33" s="1"/>
  <c r="FO331" i="33" s="1"/>
  <c r="FI331" i="33"/>
  <c r="FE331" i="33" a="1"/>
  <c r="FE331" i="33" s="1"/>
  <c r="FF331" i="33" s="1"/>
  <c r="EZ331" i="33"/>
  <c r="EV331" i="33" a="1"/>
  <c r="EV331" i="33" s="1"/>
  <c r="EW331" i="33" s="1"/>
  <c r="EQ331" i="33"/>
  <c r="EM331" i="33" a="1"/>
  <c r="EM331" i="33" s="1"/>
  <c r="EN331" i="33" s="1"/>
  <c r="EH331" i="33"/>
  <c r="ED331" i="33" a="1"/>
  <c r="ED331" i="33" s="1"/>
  <c r="EE331" i="33" s="1"/>
  <c r="DY331" i="33"/>
  <c r="DU331" i="33" a="1"/>
  <c r="DU331" i="33" s="1"/>
  <c r="DV331" i="33" s="1"/>
  <c r="DP331" i="33"/>
  <c r="DL331" i="33" a="1"/>
  <c r="DL331" i="33" s="1"/>
  <c r="DM331" i="33" s="1"/>
  <c r="DG331" i="33"/>
  <c r="DC331" i="33" a="1"/>
  <c r="DC331" i="33" s="1"/>
  <c r="DD331" i="33" s="1"/>
  <c r="CX331" i="33"/>
  <c r="CT331" i="33" a="1"/>
  <c r="CT331" i="33" s="1"/>
  <c r="CU331" i="33" s="1"/>
  <c r="CO331" i="33"/>
  <c r="CK331" i="33" a="1"/>
  <c r="CK331" i="33" s="1"/>
  <c r="CL331" i="33" s="1"/>
  <c r="CF331" i="33"/>
  <c r="CB331" i="33" a="1"/>
  <c r="CB331" i="33" s="1"/>
  <c r="CC331" i="33" s="1"/>
  <c r="BW331" i="33"/>
  <c r="BS331" i="33" a="1"/>
  <c r="BS331" i="33" s="1"/>
  <c r="BT331" i="33" s="1"/>
  <c r="BN331" i="33"/>
  <c r="BJ331" i="33" a="1"/>
  <c r="BJ331" i="33" s="1"/>
  <c r="BK331" i="33" s="1"/>
  <c r="BE331" i="33"/>
  <c r="BA331" i="33" a="1"/>
  <c r="BA331" i="33" s="1"/>
  <c r="BB331" i="33" s="1"/>
  <c r="AV331" i="33"/>
  <c r="AR331" i="33" a="1"/>
  <c r="AR331" i="33" s="1"/>
  <c r="AS331" i="33" s="1"/>
  <c r="AM331" i="33"/>
  <c r="AI331" i="33" a="1"/>
  <c r="AI331" i="33" s="1"/>
  <c r="AJ331" i="33" s="1"/>
  <c r="AD331" i="33"/>
  <c r="Z331" i="33" a="1"/>
  <c r="Z331" i="33" s="1"/>
  <c r="AA331" i="33" s="1"/>
  <c r="GA330" i="33"/>
  <c r="FW330" i="33" a="1"/>
  <c r="FW330" i="33" s="1"/>
  <c r="FX330" i="33" s="1"/>
  <c r="FR330" i="33"/>
  <c r="FN330" i="33" a="1"/>
  <c r="FN330" i="33" s="1"/>
  <c r="FO330" i="33" s="1"/>
  <c r="FI330" i="33"/>
  <c r="FE330" i="33" a="1"/>
  <c r="FE330" i="33" s="1"/>
  <c r="FF330" i="33" s="1"/>
  <c r="EZ330" i="33"/>
  <c r="EV330" i="33" a="1"/>
  <c r="EV330" i="33" s="1"/>
  <c r="EW330" i="33" s="1"/>
  <c r="EQ330" i="33"/>
  <c r="EM330" i="33" a="1"/>
  <c r="EM330" i="33" s="1"/>
  <c r="EN330" i="33" s="1"/>
  <c r="EH330" i="33"/>
  <c r="ED330" i="33" a="1"/>
  <c r="ED330" i="33" s="1"/>
  <c r="EE330" i="33" s="1"/>
  <c r="DY330" i="33"/>
  <c r="DU330" i="33" a="1"/>
  <c r="DU330" i="33" s="1"/>
  <c r="DV330" i="33" s="1"/>
  <c r="DP330" i="33"/>
  <c r="DL330" i="33" a="1"/>
  <c r="DL330" i="33" s="1"/>
  <c r="DM330" i="33" s="1"/>
  <c r="DG330" i="33"/>
  <c r="DC330" i="33" a="1"/>
  <c r="DC330" i="33" s="1"/>
  <c r="DD330" i="33" s="1"/>
  <c r="CX330" i="33"/>
  <c r="CT330" i="33" a="1"/>
  <c r="CT330" i="33" s="1"/>
  <c r="CU330" i="33" s="1"/>
  <c r="CO330" i="33"/>
  <c r="CK330" i="33" a="1"/>
  <c r="CK330" i="33" s="1"/>
  <c r="CL330" i="33" s="1"/>
  <c r="CF330" i="33"/>
  <c r="CB330" i="33" a="1"/>
  <c r="CB330" i="33" s="1"/>
  <c r="CC330" i="33" s="1"/>
  <c r="BW330" i="33"/>
  <c r="BS330" i="33" a="1"/>
  <c r="BS330" i="33" s="1"/>
  <c r="BT330" i="33" s="1"/>
  <c r="BN330" i="33"/>
  <c r="BJ330" i="33" a="1"/>
  <c r="BJ330" i="33" s="1"/>
  <c r="BK330" i="33" s="1"/>
  <c r="BE330" i="33"/>
  <c r="BA330" i="33" a="1"/>
  <c r="BA330" i="33" s="1"/>
  <c r="BB330" i="33" s="1"/>
  <c r="AV330" i="33"/>
  <c r="AR330" i="33" a="1"/>
  <c r="AR330" i="33" s="1"/>
  <c r="AS330" i="33" s="1"/>
  <c r="AM330" i="33"/>
  <c r="AI330" i="33" a="1"/>
  <c r="AI330" i="33" s="1"/>
  <c r="AJ330" i="33" s="1"/>
  <c r="AD330" i="33"/>
  <c r="Z330" i="33" a="1"/>
  <c r="Z330" i="33" s="1"/>
  <c r="AA330" i="33" s="1"/>
  <c r="GA329" i="33"/>
  <c r="FW329" i="33" a="1"/>
  <c r="FW329" i="33" s="1"/>
  <c r="FX329" i="33" s="1"/>
  <c r="FR329" i="33"/>
  <c r="FN329" i="33" a="1"/>
  <c r="FN329" i="33" s="1"/>
  <c r="FO329" i="33" s="1"/>
  <c r="FI329" i="33"/>
  <c r="FE329" i="33" a="1"/>
  <c r="FE329" i="33" s="1"/>
  <c r="FF329" i="33" s="1"/>
  <c r="EZ329" i="33"/>
  <c r="EV329" i="33" a="1"/>
  <c r="EV329" i="33" s="1"/>
  <c r="EW329" i="33" s="1"/>
  <c r="EQ329" i="33"/>
  <c r="EM329" i="33" a="1"/>
  <c r="EM329" i="33" s="1"/>
  <c r="EN329" i="33" s="1"/>
  <c r="EH329" i="33"/>
  <c r="ED329" i="33" a="1"/>
  <c r="ED329" i="33" s="1"/>
  <c r="EE329" i="33" s="1"/>
  <c r="DY329" i="33"/>
  <c r="DU329" i="33" a="1"/>
  <c r="DU329" i="33" s="1"/>
  <c r="DV329" i="33" s="1"/>
  <c r="DP329" i="33"/>
  <c r="DL329" i="33" a="1"/>
  <c r="DL329" i="33" s="1"/>
  <c r="DM329" i="33" s="1"/>
  <c r="DG329" i="33"/>
  <c r="DC329" i="33" a="1"/>
  <c r="DC329" i="33" s="1"/>
  <c r="DD329" i="33" s="1"/>
  <c r="CX329" i="33"/>
  <c r="CT329" i="33" a="1"/>
  <c r="CT329" i="33" s="1"/>
  <c r="CU329" i="33" s="1"/>
  <c r="CO329" i="33"/>
  <c r="CK329" i="33" a="1"/>
  <c r="CK329" i="33" s="1"/>
  <c r="CL329" i="33" s="1"/>
  <c r="CF329" i="33"/>
  <c r="CB329" i="33" a="1"/>
  <c r="CB329" i="33" s="1"/>
  <c r="CC329" i="33" s="1"/>
  <c r="BW329" i="33"/>
  <c r="BS329" i="33" a="1"/>
  <c r="BS329" i="33" s="1"/>
  <c r="BT329" i="33" s="1"/>
  <c r="BN329" i="33"/>
  <c r="BJ329" i="33" a="1"/>
  <c r="BJ329" i="33" s="1"/>
  <c r="BK329" i="33" s="1"/>
  <c r="BE329" i="33"/>
  <c r="BA329" i="33" a="1"/>
  <c r="BA329" i="33" s="1"/>
  <c r="BB329" i="33" s="1"/>
  <c r="AV329" i="33"/>
  <c r="AR329" i="33" a="1"/>
  <c r="AR329" i="33" s="1"/>
  <c r="AS329" i="33" s="1"/>
  <c r="AM329" i="33"/>
  <c r="AI329" i="33" a="1"/>
  <c r="AI329" i="33" s="1"/>
  <c r="AJ329" i="33" s="1"/>
  <c r="AD329" i="33"/>
  <c r="Z329" i="33" a="1"/>
  <c r="Z329" i="33" s="1"/>
  <c r="AA329" i="33" s="1"/>
  <c r="GA328" i="33"/>
  <c r="FW328" i="33" a="1"/>
  <c r="FW328" i="33" s="1"/>
  <c r="FX328" i="33" s="1"/>
  <c r="FR328" i="33"/>
  <c r="FN328" i="33" a="1"/>
  <c r="FN328" i="33" s="1"/>
  <c r="FO328" i="33" s="1"/>
  <c r="FI328" i="33"/>
  <c r="FE328" i="33" a="1"/>
  <c r="FE328" i="33" s="1"/>
  <c r="FF328" i="33" s="1"/>
  <c r="EZ328" i="33"/>
  <c r="EV328" i="33" a="1"/>
  <c r="EV328" i="33" s="1"/>
  <c r="EW328" i="33" s="1"/>
  <c r="EQ328" i="33"/>
  <c r="EM328" i="33" a="1"/>
  <c r="EM328" i="33" s="1"/>
  <c r="EN328" i="33" s="1"/>
  <c r="EH328" i="33"/>
  <c r="ED328" i="33" a="1"/>
  <c r="ED328" i="33" s="1"/>
  <c r="EE328" i="33" s="1"/>
  <c r="DY328" i="33"/>
  <c r="DU328" i="33" a="1"/>
  <c r="DU328" i="33" s="1"/>
  <c r="DV328" i="33" s="1"/>
  <c r="DP328" i="33"/>
  <c r="DL328" i="33" a="1"/>
  <c r="DL328" i="33" s="1"/>
  <c r="DM328" i="33" s="1"/>
  <c r="DG328" i="33"/>
  <c r="DC328" i="33" a="1"/>
  <c r="DC328" i="33" s="1"/>
  <c r="DD328" i="33" s="1"/>
  <c r="CX328" i="33"/>
  <c r="CT328" i="33" a="1"/>
  <c r="CT328" i="33" s="1"/>
  <c r="CU328" i="33" s="1"/>
  <c r="CO328" i="33"/>
  <c r="CK328" i="33" a="1"/>
  <c r="CK328" i="33" s="1"/>
  <c r="CL328" i="33" s="1"/>
  <c r="CF328" i="33"/>
  <c r="CB328" i="33" a="1"/>
  <c r="CB328" i="33" s="1"/>
  <c r="CC328" i="33" s="1"/>
  <c r="BW328" i="33"/>
  <c r="BS328" i="33" a="1"/>
  <c r="BS328" i="33" s="1"/>
  <c r="BT328" i="33" s="1"/>
  <c r="BN328" i="33"/>
  <c r="BJ328" i="33" a="1"/>
  <c r="BJ328" i="33" s="1"/>
  <c r="BK328" i="33" s="1"/>
  <c r="BE328" i="33"/>
  <c r="BA328" i="33" a="1"/>
  <c r="BA328" i="33" s="1"/>
  <c r="BB328" i="33" s="1"/>
  <c r="AV328" i="33"/>
  <c r="AR328" i="33" a="1"/>
  <c r="AR328" i="33" s="1"/>
  <c r="AS328" i="33" s="1"/>
  <c r="AM328" i="33"/>
  <c r="AI328" i="33" a="1"/>
  <c r="AI328" i="33" s="1"/>
  <c r="AJ328" i="33" s="1"/>
  <c r="AD328" i="33"/>
  <c r="Z328" i="33" a="1"/>
  <c r="Z328" i="33" s="1"/>
  <c r="AA328" i="33" s="1"/>
  <c r="GA327" i="33"/>
  <c r="FW327" i="33" a="1"/>
  <c r="FW327" i="33" s="1"/>
  <c r="FX327" i="33" s="1"/>
  <c r="FR327" i="33"/>
  <c r="FN327" i="33" a="1"/>
  <c r="FN327" i="33" s="1"/>
  <c r="FO327" i="33" s="1"/>
  <c r="FI327" i="33"/>
  <c r="FE327" i="33" a="1"/>
  <c r="FE327" i="33" s="1"/>
  <c r="FF327" i="33" s="1"/>
  <c r="EZ327" i="33"/>
  <c r="EV327" i="33" a="1"/>
  <c r="EV327" i="33" s="1"/>
  <c r="EW327" i="33" s="1"/>
  <c r="EQ327" i="33"/>
  <c r="EM327" i="33" a="1"/>
  <c r="EM327" i="33" s="1"/>
  <c r="EN327" i="33" s="1"/>
  <c r="EH327" i="33"/>
  <c r="ED327" i="33" a="1"/>
  <c r="ED327" i="33" s="1"/>
  <c r="EE327" i="33" s="1"/>
  <c r="DY327" i="33"/>
  <c r="DU327" i="33" a="1"/>
  <c r="DU327" i="33" s="1"/>
  <c r="DV327" i="33" s="1"/>
  <c r="DP327" i="33"/>
  <c r="DL327" i="33" a="1"/>
  <c r="DL327" i="33" s="1"/>
  <c r="DM327" i="33" s="1"/>
  <c r="DG327" i="33"/>
  <c r="DC327" i="33" a="1"/>
  <c r="DC327" i="33" s="1"/>
  <c r="DD327" i="33" s="1"/>
  <c r="CX327" i="33"/>
  <c r="CT327" i="33" a="1"/>
  <c r="CT327" i="33" s="1"/>
  <c r="CU327" i="33" s="1"/>
  <c r="CO327" i="33"/>
  <c r="CK327" i="33" a="1"/>
  <c r="CK327" i="33" s="1"/>
  <c r="CL327" i="33" s="1"/>
  <c r="CF327" i="33"/>
  <c r="CB327" i="33" a="1"/>
  <c r="CB327" i="33" s="1"/>
  <c r="CC327" i="33" s="1"/>
  <c r="BW327" i="33"/>
  <c r="BS327" i="33" a="1"/>
  <c r="BS327" i="33" s="1"/>
  <c r="BT327" i="33" s="1"/>
  <c r="BN327" i="33"/>
  <c r="BJ327" i="33" a="1"/>
  <c r="BJ327" i="33" s="1"/>
  <c r="BK327" i="33" s="1"/>
  <c r="BE327" i="33"/>
  <c r="BA327" i="33" a="1"/>
  <c r="BA327" i="33" s="1"/>
  <c r="BB327" i="33" s="1"/>
  <c r="AV327" i="33"/>
  <c r="AR327" i="33" a="1"/>
  <c r="AR327" i="33" s="1"/>
  <c r="AS327" i="33" s="1"/>
  <c r="AM327" i="33"/>
  <c r="AI327" i="33" a="1"/>
  <c r="AI327" i="33" s="1"/>
  <c r="AJ327" i="33" s="1"/>
  <c r="AD327" i="33"/>
  <c r="Z327" i="33" a="1"/>
  <c r="Z327" i="33" s="1"/>
  <c r="AA327" i="33" s="1"/>
  <c r="GA326" i="33"/>
  <c r="FW326" i="33" a="1"/>
  <c r="FW326" i="33" s="1"/>
  <c r="FX326" i="33" s="1"/>
  <c r="FR326" i="33"/>
  <c r="FN326" i="33" a="1"/>
  <c r="FN326" i="33" s="1"/>
  <c r="FO326" i="33" s="1"/>
  <c r="FI326" i="33"/>
  <c r="FE326" i="33" a="1"/>
  <c r="FE326" i="33" s="1"/>
  <c r="FF326" i="33" s="1"/>
  <c r="EZ326" i="33"/>
  <c r="EV326" i="33" a="1"/>
  <c r="EV326" i="33" s="1"/>
  <c r="EW326" i="33" s="1"/>
  <c r="EQ326" i="33"/>
  <c r="EM326" i="33" a="1"/>
  <c r="EM326" i="33" s="1"/>
  <c r="EN326" i="33" s="1"/>
  <c r="EH326" i="33"/>
  <c r="ED326" i="33" a="1"/>
  <c r="ED326" i="33" s="1"/>
  <c r="EE326" i="33" s="1"/>
  <c r="DY326" i="33"/>
  <c r="DU326" i="33" a="1"/>
  <c r="DU326" i="33" s="1"/>
  <c r="DV326" i="33" s="1"/>
  <c r="DP326" i="33"/>
  <c r="DL326" i="33" a="1"/>
  <c r="DL326" i="33" s="1"/>
  <c r="DM326" i="33" s="1"/>
  <c r="DG326" i="33"/>
  <c r="DC326" i="33" a="1"/>
  <c r="DC326" i="33" s="1"/>
  <c r="DD326" i="33" s="1"/>
  <c r="CX326" i="33"/>
  <c r="CT326" i="33" a="1"/>
  <c r="CT326" i="33" s="1"/>
  <c r="CU326" i="33" s="1"/>
  <c r="CO326" i="33"/>
  <c r="CK326" i="33" a="1"/>
  <c r="CK326" i="33" s="1"/>
  <c r="CL326" i="33" s="1"/>
  <c r="CF326" i="33"/>
  <c r="CB326" i="33" a="1"/>
  <c r="CB326" i="33" s="1"/>
  <c r="CC326" i="33" s="1"/>
  <c r="BW326" i="33"/>
  <c r="BS326" i="33" a="1"/>
  <c r="BS326" i="33" s="1"/>
  <c r="BT326" i="33" s="1"/>
  <c r="BN326" i="33"/>
  <c r="BJ326" i="33" a="1"/>
  <c r="BJ326" i="33" s="1"/>
  <c r="BK326" i="33" s="1"/>
  <c r="BE326" i="33"/>
  <c r="BA326" i="33" a="1"/>
  <c r="BA326" i="33" s="1"/>
  <c r="BB326" i="33" s="1"/>
  <c r="AV326" i="33"/>
  <c r="AR326" i="33" a="1"/>
  <c r="AR326" i="33" s="1"/>
  <c r="AS326" i="33" s="1"/>
  <c r="AM326" i="33"/>
  <c r="AI326" i="33" a="1"/>
  <c r="AI326" i="33" s="1"/>
  <c r="AJ326" i="33" s="1"/>
  <c r="AD326" i="33"/>
  <c r="Z326" i="33" a="1"/>
  <c r="Z326" i="33" s="1"/>
  <c r="AA326" i="33" s="1"/>
  <c r="GA325" i="33"/>
  <c r="FW325" i="33" a="1"/>
  <c r="FW325" i="33" s="1"/>
  <c r="FX325" i="33" s="1"/>
  <c r="FR325" i="33"/>
  <c r="FN325" i="33" a="1"/>
  <c r="FN325" i="33" s="1"/>
  <c r="FO325" i="33" s="1"/>
  <c r="FI325" i="33"/>
  <c r="FE325" i="33" a="1"/>
  <c r="FE325" i="33" s="1"/>
  <c r="FF325" i="33" s="1"/>
  <c r="EZ325" i="33"/>
  <c r="EV325" i="33" a="1"/>
  <c r="EV325" i="33" s="1"/>
  <c r="EW325" i="33" s="1"/>
  <c r="EQ325" i="33"/>
  <c r="EM325" i="33" a="1"/>
  <c r="EM325" i="33" s="1"/>
  <c r="EN325" i="33" s="1"/>
  <c r="EH325" i="33"/>
  <c r="ED325" i="33" a="1"/>
  <c r="ED325" i="33" s="1"/>
  <c r="EE325" i="33" s="1"/>
  <c r="DY325" i="33"/>
  <c r="DU325" i="33" a="1"/>
  <c r="DU325" i="33" s="1"/>
  <c r="DV325" i="33" s="1"/>
  <c r="DP325" i="33"/>
  <c r="DL325" i="33" a="1"/>
  <c r="DL325" i="33" s="1"/>
  <c r="DM325" i="33" s="1"/>
  <c r="DG325" i="33"/>
  <c r="DC325" i="33" a="1"/>
  <c r="DC325" i="33" s="1"/>
  <c r="DD325" i="33" s="1"/>
  <c r="CX325" i="33"/>
  <c r="CT325" i="33" a="1"/>
  <c r="CT325" i="33" s="1"/>
  <c r="CU325" i="33" s="1"/>
  <c r="CO325" i="33"/>
  <c r="CK325" i="33" a="1"/>
  <c r="CK325" i="33" s="1"/>
  <c r="CL325" i="33" s="1"/>
  <c r="CF325" i="33"/>
  <c r="CB325" i="33" a="1"/>
  <c r="CB325" i="33" s="1"/>
  <c r="CC325" i="33" s="1"/>
  <c r="BW325" i="33"/>
  <c r="BS325" i="33" a="1"/>
  <c r="BS325" i="33" s="1"/>
  <c r="BT325" i="33" s="1"/>
  <c r="BN325" i="33"/>
  <c r="BJ325" i="33" a="1"/>
  <c r="BJ325" i="33" s="1"/>
  <c r="BK325" i="33" s="1"/>
  <c r="BE325" i="33"/>
  <c r="BA325" i="33" a="1"/>
  <c r="BA325" i="33" s="1"/>
  <c r="BB325" i="33" s="1"/>
  <c r="AV325" i="33"/>
  <c r="AR325" i="33" a="1"/>
  <c r="AR325" i="33" s="1"/>
  <c r="AS325" i="33" s="1"/>
  <c r="AM325" i="33"/>
  <c r="AI325" i="33" a="1"/>
  <c r="AI325" i="33" s="1"/>
  <c r="AJ325" i="33" s="1"/>
  <c r="AD325" i="33"/>
  <c r="Z325" i="33" a="1"/>
  <c r="Z325" i="33" s="1"/>
  <c r="AA325" i="33" s="1"/>
  <c r="GA324" i="33"/>
  <c r="FW324" i="33" a="1"/>
  <c r="FW324" i="33" s="1"/>
  <c r="FX324" i="33" s="1"/>
  <c r="FR324" i="33"/>
  <c r="FN324" i="33" a="1"/>
  <c r="FN324" i="33" s="1"/>
  <c r="FO324" i="33" s="1"/>
  <c r="FI324" i="33"/>
  <c r="FE324" i="33" a="1"/>
  <c r="FE324" i="33" s="1"/>
  <c r="FF324" i="33" s="1"/>
  <c r="EZ324" i="33"/>
  <c r="EV324" i="33" a="1"/>
  <c r="EV324" i="33" s="1"/>
  <c r="EW324" i="33" s="1"/>
  <c r="EQ324" i="33"/>
  <c r="EM324" i="33" a="1"/>
  <c r="EM324" i="33" s="1"/>
  <c r="EN324" i="33" s="1"/>
  <c r="EH324" i="33"/>
  <c r="ED324" i="33" a="1"/>
  <c r="ED324" i="33" s="1"/>
  <c r="EE324" i="33" s="1"/>
  <c r="DY324" i="33"/>
  <c r="DU324" i="33" a="1"/>
  <c r="DU324" i="33" s="1"/>
  <c r="DV324" i="33" s="1"/>
  <c r="DP324" i="33"/>
  <c r="DL324" i="33" a="1"/>
  <c r="DL324" i="33" s="1"/>
  <c r="DM324" i="33" s="1"/>
  <c r="DG324" i="33"/>
  <c r="DC324" i="33" a="1"/>
  <c r="DC324" i="33" s="1"/>
  <c r="DD324" i="33" s="1"/>
  <c r="CX324" i="33"/>
  <c r="CT324" i="33" a="1"/>
  <c r="CT324" i="33" s="1"/>
  <c r="CU324" i="33" s="1"/>
  <c r="CO324" i="33"/>
  <c r="CK324" i="33" a="1"/>
  <c r="CK324" i="33" s="1"/>
  <c r="CL324" i="33" s="1"/>
  <c r="CF324" i="33"/>
  <c r="CB324" i="33" a="1"/>
  <c r="CB324" i="33" s="1"/>
  <c r="CC324" i="33" s="1"/>
  <c r="BW324" i="33"/>
  <c r="BS324" i="33" a="1"/>
  <c r="BS324" i="33" s="1"/>
  <c r="BT324" i="33" s="1"/>
  <c r="BN324" i="33"/>
  <c r="BJ324" i="33" a="1"/>
  <c r="BJ324" i="33" s="1"/>
  <c r="BK324" i="33" s="1"/>
  <c r="BE324" i="33"/>
  <c r="BA324" i="33" a="1"/>
  <c r="BA324" i="33" s="1"/>
  <c r="BB324" i="33" s="1"/>
  <c r="AV324" i="33"/>
  <c r="AR324" i="33" a="1"/>
  <c r="AR324" i="33" s="1"/>
  <c r="AS324" i="33" s="1"/>
  <c r="AM324" i="33"/>
  <c r="AI324" i="33" a="1"/>
  <c r="AI324" i="33" s="1"/>
  <c r="AJ324" i="33" s="1"/>
  <c r="AD324" i="33"/>
  <c r="Z324" i="33" a="1"/>
  <c r="Z324" i="33" s="1"/>
  <c r="AA324" i="33" s="1"/>
  <c r="GA323" i="33"/>
  <c r="FW323" i="33" a="1"/>
  <c r="FW323" i="33" s="1"/>
  <c r="FX323" i="33" s="1"/>
  <c r="FR323" i="33"/>
  <c r="FN323" i="33" a="1"/>
  <c r="FN323" i="33" s="1"/>
  <c r="FO323" i="33" s="1"/>
  <c r="FI323" i="33"/>
  <c r="FE323" i="33" a="1"/>
  <c r="FE323" i="33" s="1"/>
  <c r="FF323" i="33" s="1"/>
  <c r="EZ323" i="33"/>
  <c r="EV323" i="33" a="1"/>
  <c r="EV323" i="33" s="1"/>
  <c r="EW323" i="33" s="1"/>
  <c r="EQ323" i="33"/>
  <c r="EM323" i="33" a="1"/>
  <c r="EM323" i="33" s="1"/>
  <c r="EN323" i="33" s="1"/>
  <c r="EH323" i="33"/>
  <c r="ED323" i="33" a="1"/>
  <c r="ED323" i="33" s="1"/>
  <c r="EE323" i="33" s="1"/>
  <c r="DY323" i="33"/>
  <c r="DU323" i="33" a="1"/>
  <c r="DU323" i="33" s="1"/>
  <c r="DV323" i="33" s="1"/>
  <c r="DP323" i="33"/>
  <c r="DL323" i="33" a="1"/>
  <c r="DL323" i="33" s="1"/>
  <c r="DM323" i="33" s="1"/>
  <c r="DG323" i="33"/>
  <c r="DC323" i="33" a="1"/>
  <c r="DC323" i="33" s="1"/>
  <c r="DD323" i="33" s="1"/>
  <c r="CX323" i="33"/>
  <c r="CT323" i="33" a="1"/>
  <c r="CT323" i="33" s="1"/>
  <c r="CU323" i="33" s="1"/>
  <c r="CO323" i="33"/>
  <c r="CK323" i="33" a="1"/>
  <c r="CK323" i="33" s="1"/>
  <c r="CL323" i="33" s="1"/>
  <c r="CF323" i="33"/>
  <c r="CB323" i="33" a="1"/>
  <c r="CB323" i="33" s="1"/>
  <c r="CC323" i="33" s="1"/>
  <c r="BW323" i="33"/>
  <c r="BS323" i="33" a="1"/>
  <c r="BS323" i="33" s="1"/>
  <c r="BT323" i="33" s="1"/>
  <c r="BN323" i="33"/>
  <c r="BJ323" i="33" a="1"/>
  <c r="BJ323" i="33" s="1"/>
  <c r="BK323" i="33" s="1"/>
  <c r="BE323" i="33"/>
  <c r="BA323" i="33" a="1"/>
  <c r="BA323" i="33" s="1"/>
  <c r="BB323" i="33" s="1"/>
  <c r="AV323" i="33"/>
  <c r="AR323" i="33" a="1"/>
  <c r="AR323" i="33" s="1"/>
  <c r="AS323" i="33" s="1"/>
  <c r="AM323" i="33"/>
  <c r="AI323" i="33" a="1"/>
  <c r="AI323" i="33" s="1"/>
  <c r="AJ323" i="33" s="1"/>
  <c r="AD323" i="33"/>
  <c r="Z323" i="33" a="1"/>
  <c r="Z323" i="33" s="1"/>
  <c r="AA323" i="33" s="1"/>
  <c r="GA322" i="33"/>
  <c r="FW322" i="33" a="1"/>
  <c r="FW322" i="33" s="1"/>
  <c r="FX322" i="33" s="1"/>
  <c r="FR322" i="33"/>
  <c r="FN322" i="33" a="1"/>
  <c r="FN322" i="33" s="1"/>
  <c r="FO322" i="33" s="1"/>
  <c r="FI322" i="33"/>
  <c r="FE322" i="33" a="1"/>
  <c r="FE322" i="33" s="1"/>
  <c r="FF322" i="33" s="1"/>
  <c r="EZ322" i="33"/>
  <c r="EV322" i="33" a="1"/>
  <c r="EV322" i="33" s="1"/>
  <c r="EW322" i="33" s="1"/>
  <c r="EQ322" i="33"/>
  <c r="EM322" i="33" a="1"/>
  <c r="EM322" i="33" s="1"/>
  <c r="EN322" i="33" s="1"/>
  <c r="EH322" i="33"/>
  <c r="ED322" i="33" a="1"/>
  <c r="ED322" i="33" s="1"/>
  <c r="EE322" i="33" s="1"/>
  <c r="DY322" i="33"/>
  <c r="DU322" i="33" a="1"/>
  <c r="DU322" i="33" s="1"/>
  <c r="DV322" i="33" s="1"/>
  <c r="DP322" i="33"/>
  <c r="DL322" i="33" a="1"/>
  <c r="DL322" i="33" s="1"/>
  <c r="DM322" i="33" s="1"/>
  <c r="DG322" i="33"/>
  <c r="DC322" i="33" a="1"/>
  <c r="DC322" i="33" s="1"/>
  <c r="DD322" i="33" s="1"/>
  <c r="CX322" i="33"/>
  <c r="CT322" i="33" a="1"/>
  <c r="CT322" i="33" s="1"/>
  <c r="CU322" i="33" s="1"/>
  <c r="CO322" i="33"/>
  <c r="CK322" i="33" a="1"/>
  <c r="CK322" i="33" s="1"/>
  <c r="CL322" i="33" s="1"/>
  <c r="CF322" i="33"/>
  <c r="CB322" i="33" a="1"/>
  <c r="CB322" i="33" s="1"/>
  <c r="CC322" i="33" s="1"/>
  <c r="BW322" i="33"/>
  <c r="BS322" i="33" a="1"/>
  <c r="BS322" i="33" s="1"/>
  <c r="BT322" i="33" s="1"/>
  <c r="BN322" i="33"/>
  <c r="BJ322" i="33" a="1"/>
  <c r="BJ322" i="33" s="1"/>
  <c r="BK322" i="33" s="1"/>
  <c r="BE322" i="33"/>
  <c r="BA322" i="33" a="1"/>
  <c r="BA322" i="33" s="1"/>
  <c r="BB322" i="33" s="1"/>
  <c r="AV322" i="33"/>
  <c r="AR322" i="33" a="1"/>
  <c r="AR322" i="33" s="1"/>
  <c r="AS322" i="33" s="1"/>
  <c r="AM322" i="33"/>
  <c r="AI322" i="33" a="1"/>
  <c r="AI322" i="33" s="1"/>
  <c r="AJ322" i="33" s="1"/>
  <c r="AD322" i="33"/>
  <c r="Z322" i="33" a="1"/>
  <c r="Z322" i="33" s="1"/>
  <c r="AA322" i="33" s="1"/>
  <c r="GA321" i="33"/>
  <c r="FW321" i="33" a="1"/>
  <c r="FW321" i="33" s="1"/>
  <c r="FX321" i="33" s="1"/>
  <c r="FR321" i="33"/>
  <c r="FN321" i="33" a="1"/>
  <c r="FN321" i="33" s="1"/>
  <c r="FO321" i="33" s="1"/>
  <c r="FI321" i="33"/>
  <c r="FE321" i="33" a="1"/>
  <c r="FE321" i="33" s="1"/>
  <c r="FF321" i="33" s="1"/>
  <c r="EZ321" i="33"/>
  <c r="EV321" i="33" a="1"/>
  <c r="EV321" i="33" s="1"/>
  <c r="EW321" i="33" s="1"/>
  <c r="EQ321" i="33"/>
  <c r="EM321" i="33" a="1"/>
  <c r="EM321" i="33" s="1"/>
  <c r="EN321" i="33" s="1"/>
  <c r="EH321" i="33"/>
  <c r="ED321" i="33" a="1"/>
  <c r="ED321" i="33" s="1"/>
  <c r="EE321" i="33" s="1"/>
  <c r="DY321" i="33"/>
  <c r="DU321" i="33" a="1"/>
  <c r="DU321" i="33" s="1"/>
  <c r="DV321" i="33" s="1"/>
  <c r="DP321" i="33"/>
  <c r="DL321" i="33" a="1"/>
  <c r="DL321" i="33" s="1"/>
  <c r="DM321" i="33" s="1"/>
  <c r="DG321" i="33"/>
  <c r="DC321" i="33" a="1"/>
  <c r="DC321" i="33" s="1"/>
  <c r="DD321" i="33" s="1"/>
  <c r="CX321" i="33"/>
  <c r="CT321" i="33" a="1"/>
  <c r="CT321" i="33" s="1"/>
  <c r="CU321" i="33" s="1"/>
  <c r="CO321" i="33"/>
  <c r="CK321" i="33" a="1"/>
  <c r="CK321" i="33" s="1"/>
  <c r="CL321" i="33" s="1"/>
  <c r="CF321" i="33"/>
  <c r="CB321" i="33" a="1"/>
  <c r="CB321" i="33" s="1"/>
  <c r="CC321" i="33" s="1"/>
  <c r="BW321" i="33"/>
  <c r="BS321" i="33" a="1"/>
  <c r="BS321" i="33" s="1"/>
  <c r="BT321" i="33" s="1"/>
  <c r="BN321" i="33"/>
  <c r="BJ321" i="33" a="1"/>
  <c r="BJ321" i="33" s="1"/>
  <c r="BK321" i="33" s="1"/>
  <c r="BE321" i="33"/>
  <c r="BA321" i="33" a="1"/>
  <c r="BA321" i="33" s="1"/>
  <c r="BB321" i="33" s="1"/>
  <c r="AV321" i="33"/>
  <c r="AR321" i="33" a="1"/>
  <c r="AR321" i="33" s="1"/>
  <c r="AS321" i="33" s="1"/>
  <c r="AM321" i="33"/>
  <c r="AI321" i="33" a="1"/>
  <c r="AI321" i="33" s="1"/>
  <c r="AJ321" i="33" s="1"/>
  <c r="AD321" i="33"/>
  <c r="Z321" i="33" a="1"/>
  <c r="Z321" i="33" s="1"/>
  <c r="AA321" i="33" s="1"/>
  <c r="GA320" i="33"/>
  <c r="FW320" i="33" a="1"/>
  <c r="FW320" i="33" s="1"/>
  <c r="FX320" i="33" s="1"/>
  <c r="FR320" i="33"/>
  <c r="FN320" i="33" a="1"/>
  <c r="FN320" i="33" s="1"/>
  <c r="FO320" i="33" s="1"/>
  <c r="FI320" i="33"/>
  <c r="FE320" i="33" a="1"/>
  <c r="FE320" i="33" s="1"/>
  <c r="FF320" i="33" s="1"/>
  <c r="EZ320" i="33"/>
  <c r="EV320" i="33" a="1"/>
  <c r="EV320" i="33" s="1"/>
  <c r="EW320" i="33" s="1"/>
  <c r="EQ320" i="33"/>
  <c r="EM320" i="33" a="1"/>
  <c r="EM320" i="33" s="1"/>
  <c r="EN320" i="33" s="1"/>
  <c r="EH320" i="33"/>
  <c r="ED320" i="33" a="1"/>
  <c r="ED320" i="33" s="1"/>
  <c r="EE320" i="33" s="1"/>
  <c r="DY320" i="33"/>
  <c r="DU320" i="33" a="1"/>
  <c r="DU320" i="33" s="1"/>
  <c r="DV320" i="33" s="1"/>
  <c r="DP320" i="33"/>
  <c r="DL320" i="33" a="1"/>
  <c r="DL320" i="33" s="1"/>
  <c r="DM320" i="33" s="1"/>
  <c r="DG320" i="33"/>
  <c r="DC320" i="33" a="1"/>
  <c r="DC320" i="33" s="1"/>
  <c r="DD320" i="33" s="1"/>
  <c r="CX320" i="33"/>
  <c r="CT320" i="33" a="1"/>
  <c r="CT320" i="33" s="1"/>
  <c r="CU320" i="33" s="1"/>
  <c r="CO320" i="33"/>
  <c r="CK320" i="33" a="1"/>
  <c r="CK320" i="33" s="1"/>
  <c r="CL320" i="33" s="1"/>
  <c r="CF320" i="33"/>
  <c r="CB320" i="33" a="1"/>
  <c r="CB320" i="33" s="1"/>
  <c r="CC320" i="33" s="1"/>
  <c r="BW320" i="33"/>
  <c r="BS320" i="33" a="1"/>
  <c r="BS320" i="33" s="1"/>
  <c r="BT320" i="33" s="1"/>
  <c r="BN320" i="33"/>
  <c r="BJ320" i="33" a="1"/>
  <c r="BJ320" i="33" s="1"/>
  <c r="BK320" i="33" s="1"/>
  <c r="BE320" i="33"/>
  <c r="BA320" i="33" a="1"/>
  <c r="BA320" i="33" s="1"/>
  <c r="BB320" i="33" s="1"/>
  <c r="AV320" i="33"/>
  <c r="AR320" i="33" a="1"/>
  <c r="AR320" i="33" s="1"/>
  <c r="AS320" i="33" s="1"/>
  <c r="AM320" i="33"/>
  <c r="AI320" i="33" a="1"/>
  <c r="AI320" i="33" s="1"/>
  <c r="AJ320" i="33" s="1"/>
  <c r="AD320" i="33"/>
  <c r="Z320" i="33" a="1"/>
  <c r="Z320" i="33" s="1"/>
  <c r="AA320" i="33" s="1"/>
  <c r="GA319" i="33"/>
  <c r="FW319" i="33" a="1"/>
  <c r="FW319" i="33" s="1"/>
  <c r="FX319" i="33" s="1"/>
  <c r="FR319" i="33"/>
  <c r="FN319" i="33" a="1"/>
  <c r="FN319" i="33" s="1"/>
  <c r="FO319" i="33" s="1"/>
  <c r="FI319" i="33"/>
  <c r="FE319" i="33" a="1"/>
  <c r="FE319" i="33" s="1"/>
  <c r="FF319" i="33" s="1"/>
  <c r="EZ319" i="33"/>
  <c r="EV319" i="33" a="1"/>
  <c r="EV319" i="33" s="1"/>
  <c r="EW319" i="33" s="1"/>
  <c r="EQ319" i="33"/>
  <c r="EM319" i="33" a="1"/>
  <c r="EM319" i="33" s="1"/>
  <c r="EN319" i="33" s="1"/>
  <c r="EH319" i="33"/>
  <c r="ED319" i="33" a="1"/>
  <c r="ED319" i="33" s="1"/>
  <c r="EE319" i="33" s="1"/>
  <c r="DY319" i="33"/>
  <c r="DU319" i="33" a="1"/>
  <c r="DU319" i="33" s="1"/>
  <c r="DV319" i="33" s="1"/>
  <c r="DP319" i="33"/>
  <c r="DL319" i="33" a="1"/>
  <c r="DL319" i="33" s="1"/>
  <c r="DM319" i="33" s="1"/>
  <c r="DG319" i="33"/>
  <c r="DC319" i="33" a="1"/>
  <c r="DC319" i="33" s="1"/>
  <c r="DD319" i="33" s="1"/>
  <c r="CX319" i="33"/>
  <c r="CT319" i="33" a="1"/>
  <c r="CT319" i="33" s="1"/>
  <c r="CU319" i="33" s="1"/>
  <c r="CO319" i="33"/>
  <c r="CK319" i="33" a="1"/>
  <c r="CK319" i="33" s="1"/>
  <c r="CL319" i="33" s="1"/>
  <c r="CF319" i="33"/>
  <c r="CB319" i="33" a="1"/>
  <c r="CB319" i="33" s="1"/>
  <c r="CC319" i="33" s="1"/>
  <c r="BW319" i="33"/>
  <c r="BS319" i="33" a="1"/>
  <c r="BS319" i="33" s="1"/>
  <c r="BT319" i="33" s="1"/>
  <c r="BN319" i="33"/>
  <c r="BJ319" i="33" a="1"/>
  <c r="BJ319" i="33" s="1"/>
  <c r="BK319" i="33" s="1"/>
  <c r="BE319" i="33"/>
  <c r="BA319" i="33" a="1"/>
  <c r="BA319" i="33" s="1"/>
  <c r="BB319" i="33" s="1"/>
  <c r="AV319" i="33"/>
  <c r="AR319" i="33" a="1"/>
  <c r="AR319" i="33" s="1"/>
  <c r="AS319" i="33" s="1"/>
  <c r="AM319" i="33"/>
  <c r="AI319" i="33" a="1"/>
  <c r="AI319" i="33" s="1"/>
  <c r="AJ319" i="33" s="1"/>
  <c r="AD319" i="33"/>
  <c r="Z319" i="33" a="1"/>
  <c r="Z319" i="33" s="1"/>
  <c r="AA319" i="33" s="1"/>
  <c r="GA318" i="33"/>
  <c r="FW318" i="33" a="1"/>
  <c r="FW318" i="33" s="1"/>
  <c r="FX318" i="33" s="1"/>
  <c r="FR318" i="33"/>
  <c r="FN318" i="33" a="1"/>
  <c r="FN318" i="33" s="1"/>
  <c r="FO318" i="33" s="1"/>
  <c r="FI318" i="33"/>
  <c r="FE318" i="33" a="1"/>
  <c r="FE318" i="33" s="1"/>
  <c r="FF318" i="33" s="1"/>
  <c r="EZ318" i="33"/>
  <c r="EV318" i="33" a="1"/>
  <c r="EV318" i="33" s="1"/>
  <c r="EW318" i="33" s="1"/>
  <c r="EQ318" i="33"/>
  <c r="EM318" i="33" a="1"/>
  <c r="EM318" i="33" s="1"/>
  <c r="EN318" i="33" s="1"/>
  <c r="EH318" i="33"/>
  <c r="ED318" i="33" a="1"/>
  <c r="ED318" i="33" s="1"/>
  <c r="EE318" i="33" s="1"/>
  <c r="DY318" i="33"/>
  <c r="DU318" i="33" a="1"/>
  <c r="DU318" i="33" s="1"/>
  <c r="DV318" i="33" s="1"/>
  <c r="DP318" i="33"/>
  <c r="DL318" i="33" a="1"/>
  <c r="DL318" i="33" s="1"/>
  <c r="DM318" i="33" s="1"/>
  <c r="DG318" i="33"/>
  <c r="DC318" i="33" a="1"/>
  <c r="DC318" i="33" s="1"/>
  <c r="DD318" i="33" s="1"/>
  <c r="CX318" i="33"/>
  <c r="CT318" i="33" a="1"/>
  <c r="CT318" i="33" s="1"/>
  <c r="CU318" i="33" s="1"/>
  <c r="CO318" i="33"/>
  <c r="CK318" i="33" a="1"/>
  <c r="CK318" i="33" s="1"/>
  <c r="CL318" i="33" s="1"/>
  <c r="CF318" i="33"/>
  <c r="CB318" i="33" a="1"/>
  <c r="CB318" i="33" s="1"/>
  <c r="CC318" i="33" s="1"/>
  <c r="BW318" i="33"/>
  <c r="BS318" i="33" a="1"/>
  <c r="BS318" i="33" s="1"/>
  <c r="BT318" i="33" s="1"/>
  <c r="BN318" i="33"/>
  <c r="BJ318" i="33" a="1"/>
  <c r="BJ318" i="33" s="1"/>
  <c r="BK318" i="33" s="1"/>
  <c r="BE318" i="33"/>
  <c r="BA318" i="33" a="1"/>
  <c r="BA318" i="33" s="1"/>
  <c r="BB318" i="33" s="1"/>
  <c r="AV318" i="33"/>
  <c r="AR318" i="33" a="1"/>
  <c r="AR318" i="33" s="1"/>
  <c r="AS318" i="33" s="1"/>
  <c r="AM318" i="33"/>
  <c r="AI318" i="33" a="1"/>
  <c r="AI318" i="33" s="1"/>
  <c r="AJ318" i="33" s="1"/>
  <c r="AD318" i="33"/>
  <c r="Z318" i="33" a="1"/>
  <c r="Z318" i="33" s="1"/>
  <c r="AA318" i="33" s="1"/>
  <c r="GA317" i="33"/>
  <c r="FW317" i="33" a="1"/>
  <c r="FW317" i="33" s="1"/>
  <c r="FX317" i="33" s="1"/>
  <c r="FR317" i="33"/>
  <c r="FN317" i="33" a="1"/>
  <c r="FN317" i="33" s="1"/>
  <c r="FO317" i="33" s="1"/>
  <c r="FI317" i="33"/>
  <c r="FE317" i="33" a="1"/>
  <c r="FE317" i="33" s="1"/>
  <c r="FF317" i="33" s="1"/>
  <c r="EZ317" i="33"/>
  <c r="EV317" i="33" a="1"/>
  <c r="EV317" i="33" s="1"/>
  <c r="EW317" i="33" s="1"/>
  <c r="EQ317" i="33"/>
  <c r="EM317" i="33" a="1"/>
  <c r="EM317" i="33" s="1"/>
  <c r="EN317" i="33" s="1"/>
  <c r="EH317" i="33"/>
  <c r="ED317" i="33" a="1"/>
  <c r="ED317" i="33" s="1"/>
  <c r="EE317" i="33" s="1"/>
  <c r="DY317" i="33"/>
  <c r="DU317" i="33" a="1"/>
  <c r="DU317" i="33" s="1"/>
  <c r="DV317" i="33" s="1"/>
  <c r="DP317" i="33"/>
  <c r="DL317" i="33" a="1"/>
  <c r="DL317" i="33" s="1"/>
  <c r="DM317" i="33" s="1"/>
  <c r="DG317" i="33"/>
  <c r="DC317" i="33" a="1"/>
  <c r="DC317" i="33" s="1"/>
  <c r="DD317" i="33" s="1"/>
  <c r="CX317" i="33"/>
  <c r="CT317" i="33" a="1"/>
  <c r="CT317" i="33" s="1"/>
  <c r="CU317" i="33" s="1"/>
  <c r="CO317" i="33"/>
  <c r="CK317" i="33" a="1"/>
  <c r="CK317" i="33" s="1"/>
  <c r="CL317" i="33" s="1"/>
  <c r="CF317" i="33"/>
  <c r="CB317" i="33" a="1"/>
  <c r="CB317" i="33" s="1"/>
  <c r="CC317" i="33" s="1"/>
  <c r="BW317" i="33"/>
  <c r="BS317" i="33" a="1"/>
  <c r="BS317" i="33" s="1"/>
  <c r="BT317" i="33" s="1"/>
  <c r="BN317" i="33"/>
  <c r="BJ317" i="33" a="1"/>
  <c r="BJ317" i="33" s="1"/>
  <c r="BK317" i="33" s="1"/>
  <c r="BE317" i="33"/>
  <c r="BA317" i="33" a="1"/>
  <c r="BA317" i="33" s="1"/>
  <c r="BB317" i="33" s="1"/>
  <c r="AV317" i="33"/>
  <c r="AR317" i="33" a="1"/>
  <c r="AR317" i="33" s="1"/>
  <c r="AS317" i="33" s="1"/>
  <c r="AM317" i="33"/>
  <c r="AI317" i="33" a="1"/>
  <c r="AI317" i="33" s="1"/>
  <c r="AJ317" i="33" s="1"/>
  <c r="AD317" i="33"/>
  <c r="Z317" i="33" a="1"/>
  <c r="Z317" i="33" s="1"/>
  <c r="AA317" i="33" s="1"/>
  <c r="GA316" i="33"/>
  <c r="FW316" i="33" a="1"/>
  <c r="FW316" i="33" s="1"/>
  <c r="FX316" i="33" s="1"/>
  <c r="FR316" i="33"/>
  <c r="FN316" i="33" a="1"/>
  <c r="FN316" i="33" s="1"/>
  <c r="FO316" i="33" s="1"/>
  <c r="FI316" i="33"/>
  <c r="FE316" i="33" a="1"/>
  <c r="FE316" i="33" s="1"/>
  <c r="FF316" i="33" s="1"/>
  <c r="EZ316" i="33"/>
  <c r="EV316" i="33" a="1"/>
  <c r="EV316" i="33" s="1"/>
  <c r="EW316" i="33" s="1"/>
  <c r="EQ316" i="33"/>
  <c r="EM316" i="33" a="1"/>
  <c r="EM316" i="33" s="1"/>
  <c r="EN316" i="33" s="1"/>
  <c r="EH316" i="33"/>
  <c r="ED316" i="33" a="1"/>
  <c r="ED316" i="33" s="1"/>
  <c r="EE316" i="33" s="1"/>
  <c r="DY316" i="33"/>
  <c r="DU316" i="33" a="1"/>
  <c r="DU316" i="33" s="1"/>
  <c r="DV316" i="33" s="1"/>
  <c r="DP316" i="33"/>
  <c r="DL316" i="33" a="1"/>
  <c r="DL316" i="33" s="1"/>
  <c r="DM316" i="33" s="1"/>
  <c r="DG316" i="33"/>
  <c r="DC316" i="33" a="1"/>
  <c r="DC316" i="33" s="1"/>
  <c r="DD316" i="33" s="1"/>
  <c r="CX316" i="33"/>
  <c r="CT316" i="33" a="1"/>
  <c r="CT316" i="33" s="1"/>
  <c r="CU316" i="33" s="1"/>
  <c r="CO316" i="33"/>
  <c r="CK316" i="33" a="1"/>
  <c r="CK316" i="33" s="1"/>
  <c r="CL316" i="33" s="1"/>
  <c r="CF316" i="33"/>
  <c r="CB316" i="33" a="1"/>
  <c r="CB316" i="33" s="1"/>
  <c r="CC316" i="33" s="1"/>
  <c r="BW316" i="33"/>
  <c r="BS316" i="33" a="1"/>
  <c r="BS316" i="33" s="1"/>
  <c r="BT316" i="33" s="1"/>
  <c r="BN316" i="33"/>
  <c r="BJ316" i="33" a="1"/>
  <c r="BJ316" i="33" s="1"/>
  <c r="BK316" i="33" s="1"/>
  <c r="BE316" i="33"/>
  <c r="BA316" i="33" a="1"/>
  <c r="BA316" i="33" s="1"/>
  <c r="BB316" i="33" s="1"/>
  <c r="AV316" i="33"/>
  <c r="AR316" i="33" a="1"/>
  <c r="AR316" i="33" s="1"/>
  <c r="AS316" i="33" s="1"/>
  <c r="AM316" i="33"/>
  <c r="AI316" i="33" a="1"/>
  <c r="AI316" i="33" s="1"/>
  <c r="AJ316" i="33" s="1"/>
  <c r="AD316" i="33"/>
  <c r="Z316" i="33" a="1"/>
  <c r="Z316" i="33" s="1"/>
  <c r="AA316" i="33" s="1"/>
  <c r="GA315" i="33"/>
  <c r="FW315" i="33" a="1"/>
  <c r="FW315" i="33" s="1"/>
  <c r="FX315" i="33" s="1"/>
  <c r="FR315" i="33"/>
  <c r="FN315" i="33" a="1"/>
  <c r="FN315" i="33" s="1"/>
  <c r="FO315" i="33" s="1"/>
  <c r="FI315" i="33"/>
  <c r="FE315" i="33" a="1"/>
  <c r="FE315" i="33" s="1"/>
  <c r="FF315" i="33" s="1"/>
  <c r="EZ315" i="33"/>
  <c r="EV315" i="33" a="1"/>
  <c r="EV315" i="33" s="1"/>
  <c r="EW315" i="33" s="1"/>
  <c r="EQ315" i="33"/>
  <c r="EM315" i="33" a="1"/>
  <c r="EM315" i="33" s="1"/>
  <c r="EN315" i="33" s="1"/>
  <c r="EH315" i="33"/>
  <c r="ED315" i="33" a="1"/>
  <c r="ED315" i="33" s="1"/>
  <c r="EE315" i="33" s="1"/>
  <c r="DY315" i="33"/>
  <c r="DU315" i="33" a="1"/>
  <c r="DU315" i="33" s="1"/>
  <c r="DV315" i="33" s="1"/>
  <c r="DP315" i="33"/>
  <c r="DL315" i="33" a="1"/>
  <c r="DL315" i="33" s="1"/>
  <c r="DM315" i="33" s="1"/>
  <c r="DG315" i="33"/>
  <c r="DC315" i="33" a="1"/>
  <c r="DC315" i="33" s="1"/>
  <c r="DD315" i="33" s="1"/>
  <c r="CX315" i="33"/>
  <c r="CT315" i="33" a="1"/>
  <c r="CT315" i="33" s="1"/>
  <c r="CU315" i="33" s="1"/>
  <c r="CO315" i="33"/>
  <c r="CK315" i="33" a="1"/>
  <c r="CK315" i="33" s="1"/>
  <c r="CL315" i="33" s="1"/>
  <c r="CF315" i="33"/>
  <c r="CB315" i="33" a="1"/>
  <c r="CB315" i="33" s="1"/>
  <c r="CC315" i="33" s="1"/>
  <c r="BW315" i="33"/>
  <c r="BS315" i="33" a="1"/>
  <c r="BS315" i="33" s="1"/>
  <c r="BT315" i="33" s="1"/>
  <c r="BN315" i="33"/>
  <c r="BJ315" i="33" a="1"/>
  <c r="BJ315" i="33" s="1"/>
  <c r="BK315" i="33" s="1"/>
  <c r="BE315" i="33"/>
  <c r="BA315" i="33" a="1"/>
  <c r="BA315" i="33" s="1"/>
  <c r="BB315" i="33" s="1"/>
  <c r="AV315" i="33"/>
  <c r="AR315" i="33" a="1"/>
  <c r="AR315" i="33" s="1"/>
  <c r="AS315" i="33" s="1"/>
  <c r="AM315" i="33"/>
  <c r="AI315" i="33" a="1"/>
  <c r="AI315" i="33" s="1"/>
  <c r="AJ315" i="33" s="1"/>
  <c r="AD315" i="33"/>
  <c r="Z315" i="33" a="1"/>
  <c r="Z315" i="33" s="1"/>
  <c r="AA315" i="33" s="1"/>
  <c r="GA314" i="33"/>
  <c r="FW314" i="33" a="1"/>
  <c r="FW314" i="33" s="1"/>
  <c r="FX314" i="33" s="1"/>
  <c r="FR314" i="33"/>
  <c r="FN314" i="33" a="1"/>
  <c r="FN314" i="33" s="1"/>
  <c r="FO314" i="33" s="1"/>
  <c r="FI314" i="33"/>
  <c r="FE314" i="33" a="1"/>
  <c r="FE314" i="33" s="1"/>
  <c r="FF314" i="33" s="1"/>
  <c r="EZ314" i="33"/>
  <c r="EV314" i="33" a="1"/>
  <c r="EV314" i="33" s="1"/>
  <c r="EW314" i="33" s="1"/>
  <c r="EQ314" i="33"/>
  <c r="EM314" i="33" a="1"/>
  <c r="EM314" i="33" s="1"/>
  <c r="EN314" i="33" s="1"/>
  <c r="EH314" i="33"/>
  <c r="ED314" i="33" a="1"/>
  <c r="ED314" i="33" s="1"/>
  <c r="EE314" i="33" s="1"/>
  <c r="DY314" i="33"/>
  <c r="DU314" i="33" a="1"/>
  <c r="DU314" i="33" s="1"/>
  <c r="DV314" i="33" s="1"/>
  <c r="DP314" i="33"/>
  <c r="DL314" i="33" a="1"/>
  <c r="DL314" i="33" s="1"/>
  <c r="DM314" i="33" s="1"/>
  <c r="DG314" i="33"/>
  <c r="DC314" i="33" a="1"/>
  <c r="DC314" i="33" s="1"/>
  <c r="DD314" i="33" s="1"/>
  <c r="CX314" i="33"/>
  <c r="CT314" i="33" a="1"/>
  <c r="CT314" i="33" s="1"/>
  <c r="CU314" i="33" s="1"/>
  <c r="CO314" i="33"/>
  <c r="CK314" i="33" a="1"/>
  <c r="CK314" i="33" s="1"/>
  <c r="CL314" i="33" s="1"/>
  <c r="CF314" i="33"/>
  <c r="CB314" i="33" a="1"/>
  <c r="CB314" i="33" s="1"/>
  <c r="CC314" i="33" s="1"/>
  <c r="BW314" i="33"/>
  <c r="BS314" i="33" a="1"/>
  <c r="BS314" i="33" s="1"/>
  <c r="BT314" i="33" s="1"/>
  <c r="BN314" i="33"/>
  <c r="BJ314" i="33" a="1"/>
  <c r="BJ314" i="33" s="1"/>
  <c r="BK314" i="33" s="1"/>
  <c r="BE314" i="33"/>
  <c r="BA314" i="33" a="1"/>
  <c r="BA314" i="33" s="1"/>
  <c r="BB314" i="33" s="1"/>
  <c r="AV314" i="33"/>
  <c r="AR314" i="33" a="1"/>
  <c r="AR314" i="33" s="1"/>
  <c r="AS314" i="33" s="1"/>
  <c r="AM314" i="33"/>
  <c r="AI314" i="33" a="1"/>
  <c r="AI314" i="33" s="1"/>
  <c r="AJ314" i="33" s="1"/>
  <c r="AD314" i="33"/>
  <c r="Z314" i="33" a="1"/>
  <c r="Z314" i="33" s="1"/>
  <c r="AA314" i="33" s="1"/>
  <c r="GA313" i="33"/>
  <c r="FW313" i="33" a="1"/>
  <c r="FW313" i="33" s="1"/>
  <c r="FX313" i="33" s="1"/>
  <c r="FR313" i="33"/>
  <c r="FN313" i="33" a="1"/>
  <c r="FN313" i="33" s="1"/>
  <c r="FO313" i="33" s="1"/>
  <c r="FI313" i="33"/>
  <c r="FE313" i="33" a="1"/>
  <c r="FE313" i="33" s="1"/>
  <c r="FF313" i="33" s="1"/>
  <c r="EZ313" i="33"/>
  <c r="EV313" i="33" a="1"/>
  <c r="EV313" i="33" s="1"/>
  <c r="EW313" i="33" s="1"/>
  <c r="EQ313" i="33"/>
  <c r="EM313" i="33" a="1"/>
  <c r="EM313" i="33" s="1"/>
  <c r="EN313" i="33" s="1"/>
  <c r="EH313" i="33"/>
  <c r="ED313" i="33" a="1"/>
  <c r="ED313" i="33" s="1"/>
  <c r="EE313" i="33" s="1"/>
  <c r="DY313" i="33"/>
  <c r="DU313" i="33" a="1"/>
  <c r="DU313" i="33" s="1"/>
  <c r="DV313" i="33" s="1"/>
  <c r="DP313" i="33"/>
  <c r="DL313" i="33" a="1"/>
  <c r="DL313" i="33" s="1"/>
  <c r="DM313" i="33" s="1"/>
  <c r="DG313" i="33"/>
  <c r="DC313" i="33" a="1"/>
  <c r="DC313" i="33" s="1"/>
  <c r="DD313" i="33" s="1"/>
  <c r="CX313" i="33"/>
  <c r="CT313" i="33" a="1"/>
  <c r="CT313" i="33" s="1"/>
  <c r="CU313" i="33" s="1"/>
  <c r="CO313" i="33"/>
  <c r="CK313" i="33" a="1"/>
  <c r="CK313" i="33" s="1"/>
  <c r="CL313" i="33" s="1"/>
  <c r="CF313" i="33"/>
  <c r="CB313" i="33" a="1"/>
  <c r="CB313" i="33" s="1"/>
  <c r="CC313" i="33" s="1"/>
  <c r="BW313" i="33"/>
  <c r="BS313" i="33" a="1"/>
  <c r="BS313" i="33" s="1"/>
  <c r="BT313" i="33" s="1"/>
  <c r="BN313" i="33"/>
  <c r="BJ313" i="33" a="1"/>
  <c r="BJ313" i="33" s="1"/>
  <c r="BK313" i="33" s="1"/>
  <c r="BE313" i="33"/>
  <c r="BA313" i="33" a="1"/>
  <c r="BA313" i="33" s="1"/>
  <c r="BB313" i="33" s="1"/>
  <c r="AV313" i="33"/>
  <c r="AR313" i="33" a="1"/>
  <c r="AR313" i="33" s="1"/>
  <c r="AS313" i="33" s="1"/>
  <c r="AM313" i="33"/>
  <c r="AI313" i="33" a="1"/>
  <c r="AI313" i="33" s="1"/>
  <c r="AJ313" i="33" s="1"/>
  <c r="AD313" i="33"/>
  <c r="GA312" i="33"/>
  <c r="FW312" i="33" a="1"/>
  <c r="FW312" i="33" s="1"/>
  <c r="FX312" i="33" s="1"/>
  <c r="FR312" i="33"/>
  <c r="FN312" i="33" a="1"/>
  <c r="FN312" i="33" s="1"/>
  <c r="FO312" i="33" s="1"/>
  <c r="FI312" i="33"/>
  <c r="FE312" i="33" a="1"/>
  <c r="FE312" i="33" s="1"/>
  <c r="FF312" i="33" s="1"/>
  <c r="EZ312" i="33"/>
  <c r="EV312" i="33" a="1"/>
  <c r="EV312" i="33" s="1"/>
  <c r="EW312" i="33" s="1"/>
  <c r="EQ312" i="33"/>
  <c r="EM312" i="33" a="1"/>
  <c r="EM312" i="33" s="1"/>
  <c r="EN312" i="33" s="1"/>
  <c r="EH312" i="33"/>
  <c r="ED312" i="33" a="1"/>
  <c r="ED312" i="33" s="1"/>
  <c r="EE312" i="33" s="1"/>
  <c r="DY312" i="33"/>
  <c r="DU312" i="33" a="1"/>
  <c r="DU312" i="33" s="1"/>
  <c r="DV312" i="33" s="1"/>
  <c r="DP312" i="33"/>
  <c r="DL312" i="33" a="1"/>
  <c r="DL312" i="33" s="1"/>
  <c r="DM312" i="33" s="1"/>
  <c r="DG312" i="33"/>
  <c r="DC312" i="33" a="1"/>
  <c r="DC312" i="33" s="1"/>
  <c r="DD312" i="33" s="1"/>
  <c r="CX312" i="33"/>
  <c r="CT312" i="33" a="1"/>
  <c r="CT312" i="33" s="1"/>
  <c r="CU312" i="33" s="1"/>
  <c r="CO312" i="33"/>
  <c r="CK312" i="33" a="1"/>
  <c r="CK312" i="33" s="1"/>
  <c r="CL312" i="33" s="1"/>
  <c r="CF312" i="33"/>
  <c r="CB312" i="33" a="1"/>
  <c r="CB312" i="33" s="1"/>
  <c r="CC312" i="33" s="1"/>
  <c r="BW312" i="33"/>
  <c r="BS312" i="33" a="1"/>
  <c r="BS312" i="33" s="1"/>
  <c r="BT312" i="33" s="1"/>
  <c r="BN312" i="33"/>
  <c r="BJ312" i="33" a="1"/>
  <c r="BJ312" i="33" s="1"/>
  <c r="BK312" i="33" s="1"/>
  <c r="BE312" i="33"/>
  <c r="BA312" i="33" a="1"/>
  <c r="BA312" i="33" s="1"/>
  <c r="BB312" i="33" s="1"/>
  <c r="AV312" i="33"/>
  <c r="AR312" i="33" a="1"/>
  <c r="AR312" i="33" s="1"/>
  <c r="AS312" i="33" s="1"/>
  <c r="AM312" i="33"/>
  <c r="AI312" i="33" a="1"/>
  <c r="AI312" i="33" s="1"/>
  <c r="AJ312" i="33" s="1"/>
  <c r="AD312" i="33"/>
  <c r="GA311" i="33"/>
  <c r="FW311" i="33" a="1"/>
  <c r="FW311" i="33" s="1"/>
  <c r="FX311" i="33" s="1"/>
  <c r="FR311" i="33"/>
  <c r="FN311" i="33" a="1"/>
  <c r="FN311" i="33" s="1"/>
  <c r="FO311" i="33" s="1"/>
  <c r="FI311" i="33"/>
  <c r="FE311" i="33" a="1"/>
  <c r="FE311" i="33" s="1"/>
  <c r="FF311" i="33" s="1"/>
  <c r="EZ311" i="33"/>
  <c r="EV311" i="33" a="1"/>
  <c r="EV311" i="33" s="1"/>
  <c r="EW311" i="33" s="1"/>
  <c r="EQ311" i="33"/>
  <c r="EM311" i="33" a="1"/>
  <c r="EM311" i="33" s="1"/>
  <c r="EN311" i="33" s="1"/>
  <c r="EH311" i="33"/>
  <c r="ED311" i="33" a="1"/>
  <c r="ED311" i="33" s="1"/>
  <c r="EE311" i="33" s="1"/>
  <c r="DY311" i="33"/>
  <c r="DU311" i="33" a="1"/>
  <c r="DU311" i="33" s="1"/>
  <c r="DV311" i="33" s="1"/>
  <c r="DP311" i="33"/>
  <c r="DL311" i="33" a="1"/>
  <c r="DL311" i="33" s="1"/>
  <c r="DM311" i="33" s="1"/>
  <c r="DG311" i="33"/>
  <c r="DC311" i="33" a="1"/>
  <c r="DC311" i="33" s="1"/>
  <c r="DD311" i="33" s="1"/>
  <c r="CX311" i="33"/>
  <c r="CT311" i="33" a="1"/>
  <c r="CT311" i="33" s="1"/>
  <c r="CU311" i="33" s="1"/>
  <c r="CO311" i="33"/>
  <c r="CK311" i="33" a="1"/>
  <c r="CK311" i="33" s="1"/>
  <c r="CL311" i="33" s="1"/>
  <c r="CF311" i="33"/>
  <c r="CB311" i="33" a="1"/>
  <c r="CB311" i="33" s="1"/>
  <c r="CC311" i="33" s="1"/>
  <c r="BW311" i="33"/>
  <c r="BS311" i="33" a="1"/>
  <c r="BS311" i="33" s="1"/>
  <c r="BT311" i="33" s="1"/>
  <c r="BN311" i="33"/>
  <c r="BJ311" i="33" a="1"/>
  <c r="BJ311" i="33" s="1"/>
  <c r="BK311" i="33" s="1"/>
  <c r="BE311" i="33"/>
  <c r="BA311" i="33" a="1"/>
  <c r="BA311" i="33" s="1"/>
  <c r="BB311" i="33" s="1"/>
  <c r="AV311" i="33"/>
  <c r="AR311" i="33" a="1"/>
  <c r="AR311" i="33" s="1"/>
  <c r="AS311" i="33" s="1"/>
  <c r="AM311" i="33"/>
  <c r="AI311" i="33" a="1"/>
  <c r="AI311" i="33" s="1"/>
  <c r="AJ311" i="33" s="1"/>
  <c r="AD311" i="33"/>
  <c r="GA310" i="33"/>
  <c r="FW310" i="33" a="1"/>
  <c r="FW310" i="33" s="1"/>
  <c r="FX310" i="33" s="1"/>
  <c r="FR310" i="33"/>
  <c r="FN310" i="33" a="1"/>
  <c r="FN310" i="33" s="1"/>
  <c r="FO310" i="33" s="1"/>
  <c r="FI310" i="33"/>
  <c r="FE310" i="33" a="1"/>
  <c r="FE310" i="33" s="1"/>
  <c r="FF310" i="33" s="1"/>
  <c r="EZ310" i="33"/>
  <c r="EV310" i="33" a="1"/>
  <c r="EV310" i="33" s="1"/>
  <c r="EW310" i="33" s="1"/>
  <c r="EQ310" i="33"/>
  <c r="EM310" i="33" a="1"/>
  <c r="EM310" i="33" s="1"/>
  <c r="EN310" i="33" s="1"/>
  <c r="EH310" i="33"/>
  <c r="ED310" i="33" a="1"/>
  <c r="ED310" i="33" s="1"/>
  <c r="EE310" i="33" s="1"/>
  <c r="DY310" i="33"/>
  <c r="DU310" i="33" a="1"/>
  <c r="DU310" i="33" s="1"/>
  <c r="DV310" i="33" s="1"/>
  <c r="DP310" i="33"/>
  <c r="DL310" i="33" a="1"/>
  <c r="DL310" i="33" s="1"/>
  <c r="DM310" i="33" s="1"/>
  <c r="DG310" i="33"/>
  <c r="DC310" i="33" a="1"/>
  <c r="DC310" i="33" s="1"/>
  <c r="DD310" i="33" s="1"/>
  <c r="CX310" i="33"/>
  <c r="CT310" i="33" a="1"/>
  <c r="CT310" i="33" s="1"/>
  <c r="CU310" i="33" s="1"/>
  <c r="CO310" i="33"/>
  <c r="CK310" i="33" a="1"/>
  <c r="CK310" i="33" s="1"/>
  <c r="CL310" i="33" s="1"/>
  <c r="CF310" i="33"/>
  <c r="CB310" i="33" a="1"/>
  <c r="CB310" i="33" s="1"/>
  <c r="CC310" i="33" s="1"/>
  <c r="BW310" i="33"/>
  <c r="BS310" i="33" a="1"/>
  <c r="BS310" i="33" s="1"/>
  <c r="BT310" i="33" s="1"/>
  <c r="BN310" i="33"/>
  <c r="BJ310" i="33" a="1"/>
  <c r="BJ310" i="33" s="1"/>
  <c r="BK310" i="33" s="1"/>
  <c r="BE310" i="33"/>
  <c r="BA310" i="33" a="1"/>
  <c r="BA310" i="33" s="1"/>
  <c r="BB310" i="33" s="1"/>
  <c r="AV310" i="33"/>
  <c r="AR310" i="33" a="1"/>
  <c r="AR310" i="33" s="1"/>
  <c r="AS310" i="33" s="1"/>
  <c r="AM310" i="33"/>
  <c r="AI310" i="33" a="1"/>
  <c r="AI310" i="33" s="1"/>
  <c r="AJ310" i="33" s="1"/>
  <c r="AD310" i="33"/>
  <c r="GA309" i="33"/>
  <c r="FW309" i="33" a="1"/>
  <c r="FW309" i="33" s="1"/>
  <c r="FX309" i="33" s="1"/>
  <c r="FR309" i="33"/>
  <c r="FN309" i="33" a="1"/>
  <c r="FN309" i="33" s="1"/>
  <c r="FO309" i="33" s="1"/>
  <c r="FI309" i="33"/>
  <c r="FE309" i="33" a="1"/>
  <c r="FE309" i="33" s="1"/>
  <c r="FF309" i="33" s="1"/>
  <c r="EZ309" i="33"/>
  <c r="EV309" i="33" a="1"/>
  <c r="EV309" i="33" s="1"/>
  <c r="EW309" i="33" s="1"/>
  <c r="EQ309" i="33"/>
  <c r="EM309" i="33" a="1"/>
  <c r="EM309" i="33" s="1"/>
  <c r="EN309" i="33" s="1"/>
  <c r="EH309" i="33"/>
  <c r="ED309" i="33" a="1"/>
  <c r="ED309" i="33" s="1"/>
  <c r="EE309" i="33" s="1"/>
  <c r="DY309" i="33"/>
  <c r="DU309" i="33" a="1"/>
  <c r="DU309" i="33" s="1"/>
  <c r="DV309" i="33" s="1"/>
  <c r="DP309" i="33"/>
  <c r="DL309" i="33" a="1"/>
  <c r="DL309" i="33" s="1"/>
  <c r="DM309" i="33" s="1"/>
  <c r="DG309" i="33"/>
  <c r="DC309" i="33" a="1"/>
  <c r="DC309" i="33" s="1"/>
  <c r="DD309" i="33" s="1"/>
  <c r="CX309" i="33"/>
  <c r="CT309" i="33" a="1"/>
  <c r="CT309" i="33" s="1"/>
  <c r="CU309" i="33" s="1"/>
  <c r="CO309" i="33"/>
  <c r="CK309" i="33" a="1"/>
  <c r="CK309" i="33" s="1"/>
  <c r="CL309" i="33" s="1"/>
  <c r="CF309" i="33"/>
  <c r="CB309" i="33" a="1"/>
  <c r="CB309" i="33" s="1"/>
  <c r="CC309" i="33" s="1"/>
  <c r="BW309" i="33"/>
  <c r="BS309" i="33" a="1"/>
  <c r="BS309" i="33" s="1"/>
  <c r="BT309" i="33" s="1"/>
  <c r="BN309" i="33"/>
  <c r="BJ309" i="33" a="1"/>
  <c r="BJ309" i="33" s="1"/>
  <c r="BK309" i="33" s="1"/>
  <c r="BE309" i="33"/>
  <c r="BA309" i="33" a="1"/>
  <c r="BA309" i="33" s="1"/>
  <c r="BB309" i="33" s="1"/>
  <c r="AV309" i="33"/>
  <c r="AR309" i="33" a="1"/>
  <c r="AR309" i="33" s="1"/>
  <c r="AS309" i="33" s="1"/>
  <c r="AM309" i="33"/>
  <c r="AI309" i="33" a="1"/>
  <c r="AI309" i="33" s="1"/>
  <c r="AJ309" i="33" s="1"/>
  <c r="AD309" i="33"/>
  <c r="GA308" i="33"/>
  <c r="FW308" i="33" a="1"/>
  <c r="FW308" i="33" s="1"/>
  <c r="FX308" i="33" s="1"/>
  <c r="FR308" i="33"/>
  <c r="FN308" i="33" a="1"/>
  <c r="FN308" i="33" s="1"/>
  <c r="FO308" i="33" s="1"/>
  <c r="FI308" i="33"/>
  <c r="FE308" i="33" a="1"/>
  <c r="FE308" i="33" s="1"/>
  <c r="FF308" i="33" s="1"/>
  <c r="EZ308" i="33"/>
  <c r="EV308" i="33" a="1"/>
  <c r="EV308" i="33" s="1"/>
  <c r="EW308" i="33" s="1"/>
  <c r="EQ308" i="33"/>
  <c r="EM308" i="33" a="1"/>
  <c r="EM308" i="33" s="1"/>
  <c r="EN308" i="33" s="1"/>
  <c r="EH308" i="33"/>
  <c r="ED308" i="33" a="1"/>
  <c r="ED308" i="33" s="1"/>
  <c r="EE308" i="33" s="1"/>
  <c r="DY308" i="33"/>
  <c r="DU308" i="33" a="1"/>
  <c r="DU308" i="33" s="1"/>
  <c r="DV308" i="33" s="1"/>
  <c r="DP308" i="33"/>
  <c r="DL308" i="33" a="1"/>
  <c r="DL308" i="33" s="1"/>
  <c r="DM308" i="33" s="1"/>
  <c r="DG308" i="33"/>
  <c r="DC308" i="33" a="1"/>
  <c r="DC308" i="33" s="1"/>
  <c r="DD308" i="33" s="1"/>
  <c r="CX308" i="33"/>
  <c r="CT308" i="33" a="1"/>
  <c r="CT308" i="33" s="1"/>
  <c r="CU308" i="33" s="1"/>
  <c r="CO308" i="33"/>
  <c r="CK308" i="33" a="1"/>
  <c r="CK308" i="33" s="1"/>
  <c r="CL308" i="33" s="1"/>
  <c r="CF308" i="33"/>
  <c r="CB308" i="33" a="1"/>
  <c r="CB308" i="33" s="1"/>
  <c r="CC308" i="33" s="1"/>
  <c r="BW308" i="33"/>
  <c r="BS308" i="33" a="1"/>
  <c r="BS308" i="33" s="1"/>
  <c r="BT308" i="33" s="1"/>
  <c r="BN308" i="33"/>
  <c r="BJ308" i="33" a="1"/>
  <c r="BJ308" i="33" s="1"/>
  <c r="BK308" i="33" s="1"/>
  <c r="BE308" i="33"/>
  <c r="BA308" i="33" a="1"/>
  <c r="BA308" i="33" s="1"/>
  <c r="BB308" i="33" s="1"/>
  <c r="AV308" i="33"/>
  <c r="AR308" i="33" a="1"/>
  <c r="AR308" i="33" s="1"/>
  <c r="AS308" i="33" s="1"/>
  <c r="AM308" i="33"/>
  <c r="AI308" i="33" a="1"/>
  <c r="AI308" i="33" s="1"/>
  <c r="AJ308" i="33" s="1"/>
  <c r="AD308" i="33"/>
  <c r="GA307" i="33"/>
  <c r="FW307" i="33" a="1"/>
  <c r="FW307" i="33" s="1"/>
  <c r="FX307" i="33" s="1"/>
  <c r="FR307" i="33"/>
  <c r="FN307" i="33" a="1"/>
  <c r="FN307" i="33" s="1"/>
  <c r="FO307" i="33" s="1"/>
  <c r="FI307" i="33"/>
  <c r="FE307" i="33" a="1"/>
  <c r="FE307" i="33" s="1"/>
  <c r="FF307" i="33" s="1"/>
  <c r="EZ307" i="33"/>
  <c r="EV307" i="33" a="1"/>
  <c r="EV307" i="33" s="1"/>
  <c r="EW307" i="33" s="1"/>
  <c r="EQ307" i="33"/>
  <c r="EM307" i="33" a="1"/>
  <c r="EM307" i="33" s="1"/>
  <c r="EN307" i="33" s="1"/>
  <c r="EH307" i="33"/>
  <c r="ED307" i="33" a="1"/>
  <c r="ED307" i="33" s="1"/>
  <c r="EE307" i="33" s="1"/>
  <c r="DY307" i="33"/>
  <c r="DU307" i="33" a="1"/>
  <c r="DU307" i="33" s="1"/>
  <c r="DV307" i="33" s="1"/>
  <c r="DP307" i="33"/>
  <c r="DL307" i="33" a="1"/>
  <c r="DL307" i="33" s="1"/>
  <c r="DM307" i="33" s="1"/>
  <c r="DG307" i="33"/>
  <c r="DC307" i="33" a="1"/>
  <c r="DC307" i="33" s="1"/>
  <c r="DD307" i="33" s="1"/>
  <c r="CX307" i="33"/>
  <c r="CT307" i="33" a="1"/>
  <c r="CT307" i="33" s="1"/>
  <c r="CU307" i="33" s="1"/>
  <c r="CO307" i="33"/>
  <c r="CK307" i="33" a="1"/>
  <c r="CK307" i="33" s="1"/>
  <c r="CL307" i="33" s="1"/>
  <c r="CF307" i="33"/>
  <c r="CB307" i="33" a="1"/>
  <c r="CB307" i="33" s="1"/>
  <c r="CC307" i="33" s="1"/>
  <c r="BW307" i="33"/>
  <c r="BS307" i="33" a="1"/>
  <c r="BS307" i="33" s="1"/>
  <c r="BT307" i="33" s="1"/>
  <c r="BN307" i="33"/>
  <c r="BJ307" i="33" a="1"/>
  <c r="BJ307" i="33" s="1"/>
  <c r="BK307" i="33" s="1"/>
  <c r="BE307" i="33"/>
  <c r="BA307" i="33" a="1"/>
  <c r="BA307" i="33" s="1"/>
  <c r="BB307" i="33" s="1"/>
  <c r="AV307" i="33"/>
  <c r="AR307" i="33" a="1"/>
  <c r="AR307" i="33" s="1"/>
  <c r="AS307" i="33" s="1"/>
  <c r="AM307" i="33"/>
  <c r="AI307" i="33" a="1"/>
  <c r="AI307" i="33" s="1"/>
  <c r="AJ307" i="33" s="1"/>
  <c r="AD307" i="33"/>
  <c r="GA306" i="33"/>
  <c r="FW306" i="33" a="1"/>
  <c r="FW306" i="33" s="1"/>
  <c r="FX306" i="33" s="1"/>
  <c r="FR306" i="33"/>
  <c r="FN306" i="33" a="1"/>
  <c r="FN306" i="33" s="1"/>
  <c r="FO306" i="33" s="1"/>
  <c r="FI306" i="33"/>
  <c r="FE306" i="33" a="1"/>
  <c r="FE306" i="33" s="1"/>
  <c r="FF306" i="33" s="1"/>
  <c r="EZ306" i="33"/>
  <c r="EV306" i="33" a="1"/>
  <c r="EV306" i="33" s="1"/>
  <c r="EW306" i="33" s="1"/>
  <c r="EQ306" i="33"/>
  <c r="EM306" i="33" a="1"/>
  <c r="EM306" i="33" s="1"/>
  <c r="EN306" i="33" s="1"/>
  <c r="EH306" i="33"/>
  <c r="ED306" i="33" a="1"/>
  <c r="ED306" i="33" s="1"/>
  <c r="EE306" i="33" s="1"/>
  <c r="DY306" i="33"/>
  <c r="DU306" i="33" a="1"/>
  <c r="DU306" i="33" s="1"/>
  <c r="DV306" i="33" s="1"/>
  <c r="DP306" i="33"/>
  <c r="DL306" i="33" a="1"/>
  <c r="DL306" i="33" s="1"/>
  <c r="DM306" i="33" s="1"/>
  <c r="DG306" i="33"/>
  <c r="DC306" i="33" a="1"/>
  <c r="DC306" i="33" s="1"/>
  <c r="DD306" i="33" s="1"/>
  <c r="CX306" i="33"/>
  <c r="CT306" i="33" a="1"/>
  <c r="CT306" i="33" s="1"/>
  <c r="CU306" i="33" s="1"/>
  <c r="CO306" i="33"/>
  <c r="CK306" i="33" a="1"/>
  <c r="CK306" i="33" s="1"/>
  <c r="CL306" i="33" s="1"/>
  <c r="CF306" i="33"/>
  <c r="CB306" i="33" a="1"/>
  <c r="CB306" i="33" s="1"/>
  <c r="CC306" i="33" s="1"/>
  <c r="BW306" i="33"/>
  <c r="BS306" i="33" a="1"/>
  <c r="BS306" i="33" s="1"/>
  <c r="BT306" i="33" s="1"/>
  <c r="BN306" i="33"/>
  <c r="BJ306" i="33" a="1"/>
  <c r="BJ306" i="33" s="1"/>
  <c r="BK306" i="33" s="1"/>
  <c r="BE306" i="33"/>
  <c r="BA306" i="33" a="1"/>
  <c r="BA306" i="33" s="1"/>
  <c r="BB306" i="33" s="1"/>
  <c r="AV306" i="33"/>
  <c r="AR306" i="33" a="1"/>
  <c r="AR306" i="33" s="1"/>
  <c r="AS306" i="33" s="1"/>
  <c r="AM306" i="33"/>
  <c r="AI306" i="33" a="1"/>
  <c r="AI306" i="33" s="1"/>
  <c r="AJ306" i="33" s="1"/>
  <c r="AD306" i="33"/>
  <c r="GA305" i="33"/>
  <c r="FW305" i="33" a="1"/>
  <c r="FW305" i="33" s="1"/>
  <c r="FX305" i="33" s="1"/>
  <c r="FR305" i="33"/>
  <c r="FN305" i="33" a="1"/>
  <c r="FN305" i="33" s="1"/>
  <c r="FO305" i="33" s="1"/>
  <c r="FI305" i="33"/>
  <c r="FE305" i="33" a="1"/>
  <c r="FE305" i="33" s="1"/>
  <c r="FF305" i="33" s="1"/>
  <c r="EZ305" i="33"/>
  <c r="EV305" i="33" a="1"/>
  <c r="EV305" i="33" s="1"/>
  <c r="EW305" i="33" s="1"/>
  <c r="EQ305" i="33"/>
  <c r="EM305" i="33" a="1"/>
  <c r="EM305" i="33" s="1"/>
  <c r="EN305" i="33" s="1"/>
  <c r="EH305" i="33"/>
  <c r="ED305" i="33" a="1"/>
  <c r="ED305" i="33" s="1"/>
  <c r="EE305" i="33" s="1"/>
  <c r="DY305" i="33"/>
  <c r="DU305" i="33" a="1"/>
  <c r="DU305" i="33" s="1"/>
  <c r="DV305" i="33" s="1"/>
  <c r="DP305" i="33"/>
  <c r="DL305" i="33" a="1"/>
  <c r="DL305" i="33" s="1"/>
  <c r="DM305" i="33" s="1"/>
  <c r="DG305" i="33"/>
  <c r="DC305" i="33" a="1"/>
  <c r="DC305" i="33" s="1"/>
  <c r="DD305" i="33" s="1"/>
  <c r="CX305" i="33"/>
  <c r="CT305" i="33" a="1"/>
  <c r="CT305" i="33" s="1"/>
  <c r="CU305" i="33" s="1"/>
  <c r="CO305" i="33"/>
  <c r="CK305" i="33" a="1"/>
  <c r="CK305" i="33" s="1"/>
  <c r="CL305" i="33" s="1"/>
  <c r="CF305" i="33"/>
  <c r="CB305" i="33" a="1"/>
  <c r="CB305" i="33" s="1"/>
  <c r="CC305" i="33" s="1"/>
  <c r="BW305" i="33"/>
  <c r="BS305" i="33" a="1"/>
  <c r="BS305" i="33" s="1"/>
  <c r="BT305" i="33" s="1"/>
  <c r="BN305" i="33"/>
  <c r="BJ305" i="33" a="1"/>
  <c r="BJ305" i="33" s="1"/>
  <c r="BK305" i="33" s="1"/>
  <c r="BE305" i="33"/>
  <c r="BA305" i="33" a="1"/>
  <c r="BA305" i="33" s="1"/>
  <c r="BB305" i="33" s="1"/>
  <c r="AV305" i="33"/>
  <c r="AR305" i="33" a="1"/>
  <c r="AR305" i="33" s="1"/>
  <c r="AS305" i="33" s="1"/>
  <c r="AM305" i="33"/>
  <c r="AI305" i="33" a="1"/>
  <c r="AI305" i="33" s="1"/>
  <c r="AJ305" i="33" s="1"/>
  <c r="AD305" i="33"/>
  <c r="GA304" i="33"/>
  <c r="FW304" i="33" a="1"/>
  <c r="FW304" i="33" s="1"/>
  <c r="FX304" i="33" s="1"/>
  <c r="FR304" i="33"/>
  <c r="FN304" i="33" a="1"/>
  <c r="FN304" i="33" s="1"/>
  <c r="FO304" i="33" s="1"/>
  <c r="FI304" i="33"/>
  <c r="FE304" i="33" a="1"/>
  <c r="FE304" i="33" s="1"/>
  <c r="FF304" i="33" s="1"/>
  <c r="EZ304" i="33"/>
  <c r="EV304" i="33" a="1"/>
  <c r="EV304" i="33" s="1"/>
  <c r="EW304" i="33" s="1"/>
  <c r="EQ304" i="33"/>
  <c r="EM304" i="33" a="1"/>
  <c r="EM304" i="33" s="1"/>
  <c r="EN304" i="33" s="1"/>
  <c r="EH304" i="33"/>
  <c r="ED304" i="33" a="1"/>
  <c r="ED304" i="33" s="1"/>
  <c r="EE304" i="33" s="1"/>
  <c r="DY304" i="33"/>
  <c r="DU304" i="33" a="1"/>
  <c r="DU304" i="33" s="1"/>
  <c r="DV304" i="33" s="1"/>
  <c r="DP304" i="33"/>
  <c r="DL304" i="33" a="1"/>
  <c r="DL304" i="33" s="1"/>
  <c r="DM304" i="33" s="1"/>
  <c r="DG304" i="33"/>
  <c r="DC304" i="33" a="1"/>
  <c r="DC304" i="33" s="1"/>
  <c r="DD304" i="33" s="1"/>
  <c r="CX304" i="33"/>
  <c r="CT304" i="33" a="1"/>
  <c r="CT304" i="33" s="1"/>
  <c r="CU304" i="33" s="1"/>
  <c r="CO304" i="33"/>
  <c r="CK304" i="33" a="1"/>
  <c r="CK304" i="33" s="1"/>
  <c r="CL304" i="33" s="1"/>
  <c r="CF304" i="33"/>
  <c r="CB304" i="33" a="1"/>
  <c r="CB304" i="33" s="1"/>
  <c r="CC304" i="33" s="1"/>
  <c r="BW304" i="33"/>
  <c r="BS304" i="33" a="1"/>
  <c r="BS304" i="33" s="1"/>
  <c r="BT304" i="33" s="1"/>
  <c r="BN304" i="33"/>
  <c r="BJ304" i="33" a="1"/>
  <c r="BJ304" i="33" s="1"/>
  <c r="BK304" i="33" s="1"/>
  <c r="BE304" i="33"/>
  <c r="BA304" i="33" a="1"/>
  <c r="BA304" i="33" s="1"/>
  <c r="BB304" i="33" s="1"/>
  <c r="AV304" i="33"/>
  <c r="AR304" i="33" a="1"/>
  <c r="AR304" i="33" s="1"/>
  <c r="AS304" i="33" s="1"/>
  <c r="AM304" i="33"/>
  <c r="AI304" i="33" a="1"/>
  <c r="AI304" i="33" s="1"/>
  <c r="AJ304" i="33" s="1"/>
  <c r="AD304" i="33"/>
  <c r="GA303" i="33"/>
  <c r="FW303" i="33" a="1"/>
  <c r="FW303" i="33" s="1"/>
  <c r="FX303" i="33" s="1"/>
  <c r="FR303" i="33"/>
  <c r="FN303" i="33" a="1"/>
  <c r="FN303" i="33" s="1"/>
  <c r="FO303" i="33" s="1"/>
  <c r="FI303" i="33"/>
  <c r="FE303" i="33" a="1"/>
  <c r="FE303" i="33" s="1"/>
  <c r="FF303" i="33" s="1"/>
  <c r="EZ303" i="33"/>
  <c r="EV303" i="33" a="1"/>
  <c r="EV303" i="33" s="1"/>
  <c r="EW303" i="33" s="1"/>
  <c r="EQ303" i="33"/>
  <c r="EM303" i="33" a="1"/>
  <c r="EM303" i="33" s="1"/>
  <c r="EN303" i="33" s="1"/>
  <c r="EH303" i="33"/>
  <c r="ED303" i="33" a="1"/>
  <c r="ED303" i="33" s="1"/>
  <c r="EE303" i="33" s="1"/>
  <c r="DY303" i="33"/>
  <c r="DU303" i="33" a="1"/>
  <c r="DU303" i="33" s="1"/>
  <c r="DV303" i="33" s="1"/>
  <c r="DP303" i="33"/>
  <c r="DL303" i="33" a="1"/>
  <c r="DL303" i="33" s="1"/>
  <c r="DM303" i="33" s="1"/>
  <c r="DG303" i="33"/>
  <c r="DC303" i="33" a="1"/>
  <c r="DC303" i="33" s="1"/>
  <c r="DD303" i="33" s="1"/>
  <c r="CX303" i="33"/>
  <c r="CT303" i="33" a="1"/>
  <c r="CT303" i="33" s="1"/>
  <c r="CU303" i="33" s="1"/>
  <c r="CO303" i="33"/>
  <c r="CK303" i="33" a="1"/>
  <c r="CK303" i="33" s="1"/>
  <c r="CL303" i="33" s="1"/>
  <c r="CF303" i="33"/>
  <c r="CB303" i="33" a="1"/>
  <c r="CB303" i="33" s="1"/>
  <c r="CC303" i="33" s="1"/>
  <c r="BW303" i="33"/>
  <c r="BS303" i="33" a="1"/>
  <c r="BS303" i="33" s="1"/>
  <c r="BT303" i="33" s="1"/>
  <c r="BN303" i="33"/>
  <c r="BJ303" i="33" a="1"/>
  <c r="BJ303" i="33" s="1"/>
  <c r="BK303" i="33" s="1"/>
  <c r="BE303" i="33"/>
  <c r="BA303" i="33" a="1"/>
  <c r="BA303" i="33" s="1"/>
  <c r="BB303" i="33" s="1"/>
  <c r="AV303" i="33"/>
  <c r="AR303" i="33" a="1"/>
  <c r="AR303" i="33" s="1"/>
  <c r="AS303" i="33" s="1"/>
  <c r="AM303" i="33"/>
  <c r="AI303" i="33" a="1"/>
  <c r="AI303" i="33" s="1"/>
  <c r="AJ303" i="33" s="1"/>
  <c r="AD303" i="33"/>
  <c r="GA302" i="33"/>
  <c r="FW302" i="33" a="1"/>
  <c r="FW302" i="33" s="1"/>
  <c r="FX302" i="33" s="1"/>
  <c r="FR302" i="33"/>
  <c r="FN302" i="33" a="1"/>
  <c r="FN302" i="33" s="1"/>
  <c r="FO302" i="33" s="1"/>
  <c r="FI302" i="33"/>
  <c r="FE302" i="33" a="1"/>
  <c r="FE302" i="33" s="1"/>
  <c r="FF302" i="33" s="1"/>
  <c r="EZ302" i="33"/>
  <c r="EV302" i="33" a="1"/>
  <c r="EV302" i="33" s="1"/>
  <c r="EW302" i="33" s="1"/>
  <c r="EQ302" i="33"/>
  <c r="EM302" i="33" a="1"/>
  <c r="EM302" i="33" s="1"/>
  <c r="EN302" i="33" s="1"/>
  <c r="EH302" i="33"/>
  <c r="ED302" i="33" a="1"/>
  <c r="ED302" i="33" s="1"/>
  <c r="EE302" i="33" s="1"/>
  <c r="DY302" i="33"/>
  <c r="DU302" i="33" a="1"/>
  <c r="DU302" i="33" s="1"/>
  <c r="DV302" i="33" s="1"/>
  <c r="DP302" i="33"/>
  <c r="DL302" i="33" a="1"/>
  <c r="DL302" i="33" s="1"/>
  <c r="DM302" i="33" s="1"/>
  <c r="DG302" i="33"/>
  <c r="DC302" i="33" a="1"/>
  <c r="DC302" i="33" s="1"/>
  <c r="DD302" i="33" s="1"/>
  <c r="CX302" i="33"/>
  <c r="CT302" i="33" a="1"/>
  <c r="CT302" i="33" s="1"/>
  <c r="CU302" i="33" s="1"/>
  <c r="CO302" i="33"/>
  <c r="CK302" i="33" a="1"/>
  <c r="CK302" i="33" s="1"/>
  <c r="CL302" i="33" s="1"/>
  <c r="CF302" i="33"/>
  <c r="CB302" i="33" a="1"/>
  <c r="CB302" i="33" s="1"/>
  <c r="CC302" i="33" s="1"/>
  <c r="BW302" i="33"/>
  <c r="BS302" i="33" a="1"/>
  <c r="BS302" i="33" s="1"/>
  <c r="BT302" i="33" s="1"/>
  <c r="BN302" i="33"/>
  <c r="BJ302" i="33" a="1"/>
  <c r="BJ302" i="33" s="1"/>
  <c r="BK302" i="33" s="1"/>
  <c r="BE302" i="33"/>
  <c r="BA302" i="33" a="1"/>
  <c r="BA302" i="33" s="1"/>
  <c r="BB302" i="33" s="1"/>
  <c r="AV302" i="33"/>
  <c r="AR302" i="33" a="1"/>
  <c r="AR302" i="33" s="1"/>
  <c r="AS302" i="33" s="1"/>
  <c r="AM302" i="33"/>
  <c r="AI302" i="33" a="1"/>
  <c r="AI302" i="33" s="1"/>
  <c r="AJ302" i="33" s="1"/>
  <c r="AD302" i="33"/>
  <c r="GA301" i="33"/>
  <c r="FW301" i="33" a="1"/>
  <c r="FW301" i="33" s="1"/>
  <c r="FX301" i="33" s="1"/>
  <c r="FR301" i="33"/>
  <c r="FN301" i="33" a="1"/>
  <c r="FN301" i="33" s="1"/>
  <c r="FO301" i="33" s="1"/>
  <c r="FI301" i="33"/>
  <c r="FE301" i="33" a="1"/>
  <c r="FE301" i="33" s="1"/>
  <c r="FF301" i="33" s="1"/>
  <c r="EZ301" i="33"/>
  <c r="EV301" i="33" a="1"/>
  <c r="EV301" i="33" s="1"/>
  <c r="EW301" i="33" s="1"/>
  <c r="EQ301" i="33"/>
  <c r="EM301" i="33" a="1"/>
  <c r="EM301" i="33" s="1"/>
  <c r="EN301" i="33" s="1"/>
  <c r="EH301" i="33"/>
  <c r="ED301" i="33" a="1"/>
  <c r="ED301" i="33" s="1"/>
  <c r="EE301" i="33" s="1"/>
  <c r="DY301" i="33"/>
  <c r="DU301" i="33" a="1"/>
  <c r="DU301" i="33" s="1"/>
  <c r="DV301" i="33" s="1"/>
  <c r="DP301" i="33"/>
  <c r="DL301" i="33" a="1"/>
  <c r="DL301" i="33" s="1"/>
  <c r="DM301" i="33" s="1"/>
  <c r="DG301" i="33"/>
  <c r="DC301" i="33" a="1"/>
  <c r="DC301" i="33" s="1"/>
  <c r="DD301" i="33" s="1"/>
  <c r="CX301" i="33"/>
  <c r="CT301" i="33" a="1"/>
  <c r="CT301" i="33" s="1"/>
  <c r="CU301" i="33" s="1"/>
  <c r="CO301" i="33"/>
  <c r="CK301" i="33" a="1"/>
  <c r="CK301" i="33" s="1"/>
  <c r="CL301" i="33" s="1"/>
  <c r="CF301" i="33"/>
  <c r="CB301" i="33" a="1"/>
  <c r="CB301" i="33" s="1"/>
  <c r="CC301" i="33" s="1"/>
  <c r="BW301" i="33"/>
  <c r="BS301" i="33" a="1"/>
  <c r="BS301" i="33" s="1"/>
  <c r="BT301" i="33" s="1"/>
  <c r="BN301" i="33"/>
  <c r="BJ301" i="33" a="1"/>
  <c r="BJ301" i="33" s="1"/>
  <c r="BK301" i="33" s="1"/>
  <c r="BE301" i="33"/>
  <c r="BA301" i="33" a="1"/>
  <c r="BA301" i="33" s="1"/>
  <c r="BB301" i="33" s="1"/>
  <c r="AV301" i="33"/>
  <c r="AR301" i="33" a="1"/>
  <c r="AR301" i="33" s="1"/>
  <c r="AS301" i="33" s="1"/>
  <c r="AM301" i="33"/>
  <c r="AI301" i="33" a="1"/>
  <c r="AI301" i="33" s="1"/>
  <c r="AJ301" i="33" s="1"/>
  <c r="AD301" i="33"/>
  <c r="GA300" i="33"/>
  <c r="FW300" i="33" a="1"/>
  <c r="FW300" i="33" s="1"/>
  <c r="FX300" i="33" s="1"/>
  <c r="FR300" i="33"/>
  <c r="FN300" i="33" a="1"/>
  <c r="FN300" i="33" s="1"/>
  <c r="FO300" i="33" s="1"/>
  <c r="FI300" i="33"/>
  <c r="FE300" i="33" a="1"/>
  <c r="FE300" i="33" s="1"/>
  <c r="FF300" i="33" s="1"/>
  <c r="EZ300" i="33"/>
  <c r="EV300" i="33" a="1"/>
  <c r="EV300" i="33" s="1"/>
  <c r="EW300" i="33" s="1"/>
  <c r="EQ300" i="33"/>
  <c r="EM300" i="33" a="1"/>
  <c r="EM300" i="33" s="1"/>
  <c r="EN300" i="33" s="1"/>
  <c r="EH300" i="33"/>
  <c r="ED300" i="33" a="1"/>
  <c r="ED300" i="33" s="1"/>
  <c r="EE300" i="33" s="1"/>
  <c r="DY300" i="33"/>
  <c r="DU300" i="33" a="1"/>
  <c r="DU300" i="33" s="1"/>
  <c r="DV300" i="33" s="1"/>
  <c r="DP300" i="33"/>
  <c r="DL300" i="33" a="1"/>
  <c r="DL300" i="33" s="1"/>
  <c r="DM300" i="33" s="1"/>
  <c r="DG300" i="33"/>
  <c r="DC300" i="33" a="1"/>
  <c r="DC300" i="33" s="1"/>
  <c r="DD300" i="33" s="1"/>
  <c r="CX300" i="33"/>
  <c r="CT300" i="33" a="1"/>
  <c r="CT300" i="33" s="1"/>
  <c r="CU300" i="33" s="1"/>
  <c r="CO300" i="33"/>
  <c r="CK300" i="33" a="1"/>
  <c r="CK300" i="33" s="1"/>
  <c r="CL300" i="33" s="1"/>
  <c r="CF300" i="33"/>
  <c r="CB300" i="33" a="1"/>
  <c r="CB300" i="33" s="1"/>
  <c r="CC300" i="33" s="1"/>
  <c r="BW300" i="33"/>
  <c r="BS300" i="33" a="1"/>
  <c r="BS300" i="33" s="1"/>
  <c r="BT300" i="33" s="1"/>
  <c r="BN300" i="33"/>
  <c r="BJ300" i="33" a="1"/>
  <c r="BJ300" i="33" s="1"/>
  <c r="BK300" i="33" s="1"/>
  <c r="BE300" i="33"/>
  <c r="BA300" i="33" a="1"/>
  <c r="BA300" i="33" s="1"/>
  <c r="BB300" i="33" s="1"/>
  <c r="AV300" i="33"/>
  <c r="AR300" i="33" a="1"/>
  <c r="AR300" i="33" s="1"/>
  <c r="AS300" i="33" s="1"/>
  <c r="AM300" i="33"/>
  <c r="AI300" i="33" a="1"/>
  <c r="AI300" i="33" s="1"/>
  <c r="AJ300" i="33" s="1"/>
  <c r="AD300" i="33"/>
  <c r="GA299" i="33"/>
  <c r="FW299" i="33" a="1"/>
  <c r="FW299" i="33" s="1"/>
  <c r="FX299" i="33" s="1"/>
  <c r="FR299" i="33"/>
  <c r="FN299" i="33" a="1"/>
  <c r="FN299" i="33" s="1"/>
  <c r="FO299" i="33" s="1"/>
  <c r="FI299" i="33"/>
  <c r="FE299" i="33" a="1"/>
  <c r="FE299" i="33" s="1"/>
  <c r="FF299" i="33" s="1"/>
  <c r="EZ299" i="33"/>
  <c r="EV299" i="33" a="1"/>
  <c r="EV299" i="33" s="1"/>
  <c r="EW299" i="33" s="1"/>
  <c r="EQ299" i="33"/>
  <c r="EM299" i="33" a="1"/>
  <c r="EM299" i="33" s="1"/>
  <c r="EN299" i="33" s="1"/>
  <c r="EH299" i="33"/>
  <c r="ED299" i="33" a="1"/>
  <c r="ED299" i="33" s="1"/>
  <c r="EE299" i="33" s="1"/>
  <c r="DY299" i="33"/>
  <c r="DU299" i="33" a="1"/>
  <c r="DU299" i="33" s="1"/>
  <c r="DV299" i="33" s="1"/>
  <c r="DP299" i="33"/>
  <c r="DL299" i="33" a="1"/>
  <c r="DL299" i="33" s="1"/>
  <c r="DM299" i="33" s="1"/>
  <c r="DG299" i="33"/>
  <c r="DC299" i="33" a="1"/>
  <c r="DC299" i="33" s="1"/>
  <c r="DD299" i="33" s="1"/>
  <c r="CX299" i="33"/>
  <c r="CT299" i="33" a="1"/>
  <c r="CT299" i="33" s="1"/>
  <c r="CU299" i="33" s="1"/>
  <c r="CO299" i="33"/>
  <c r="CK299" i="33" a="1"/>
  <c r="CK299" i="33" s="1"/>
  <c r="CL299" i="33" s="1"/>
  <c r="CF299" i="33"/>
  <c r="CB299" i="33" a="1"/>
  <c r="CB299" i="33" s="1"/>
  <c r="CC299" i="33" s="1"/>
  <c r="BW299" i="33"/>
  <c r="BS299" i="33" a="1"/>
  <c r="BS299" i="33" s="1"/>
  <c r="BT299" i="33" s="1"/>
  <c r="BN299" i="33"/>
  <c r="BJ299" i="33" a="1"/>
  <c r="BJ299" i="33" s="1"/>
  <c r="BK299" i="33" s="1"/>
  <c r="BE299" i="33"/>
  <c r="BA299" i="33" a="1"/>
  <c r="BA299" i="33" s="1"/>
  <c r="BB299" i="33" s="1"/>
  <c r="AV299" i="33"/>
  <c r="AR299" i="33" a="1"/>
  <c r="AR299" i="33" s="1"/>
  <c r="AS299" i="33" s="1"/>
  <c r="AM299" i="33"/>
  <c r="AI299" i="33" a="1"/>
  <c r="AI299" i="33" s="1"/>
  <c r="AJ299" i="33" s="1"/>
  <c r="AD299" i="33"/>
  <c r="GA298" i="33"/>
  <c r="FW298" i="33" a="1"/>
  <c r="FW298" i="33" s="1"/>
  <c r="FX298" i="33" s="1"/>
  <c r="FR298" i="33"/>
  <c r="FN298" i="33" a="1"/>
  <c r="FN298" i="33" s="1"/>
  <c r="FO298" i="33" s="1"/>
  <c r="FI298" i="33"/>
  <c r="FE298" i="33" a="1"/>
  <c r="FE298" i="33" s="1"/>
  <c r="FF298" i="33" s="1"/>
  <c r="EZ298" i="33"/>
  <c r="EV298" i="33" a="1"/>
  <c r="EV298" i="33" s="1"/>
  <c r="EW298" i="33" s="1"/>
  <c r="EQ298" i="33"/>
  <c r="EM298" i="33" a="1"/>
  <c r="EM298" i="33" s="1"/>
  <c r="EN298" i="33" s="1"/>
  <c r="EH298" i="33"/>
  <c r="ED298" i="33" a="1"/>
  <c r="ED298" i="33" s="1"/>
  <c r="EE298" i="33" s="1"/>
  <c r="DY298" i="33"/>
  <c r="DU298" i="33" a="1"/>
  <c r="DU298" i="33" s="1"/>
  <c r="DV298" i="33" s="1"/>
  <c r="DP298" i="33"/>
  <c r="DL298" i="33" a="1"/>
  <c r="DL298" i="33" s="1"/>
  <c r="DM298" i="33" s="1"/>
  <c r="DG298" i="33"/>
  <c r="DC298" i="33" a="1"/>
  <c r="DC298" i="33" s="1"/>
  <c r="DD298" i="33" s="1"/>
  <c r="CX298" i="33"/>
  <c r="CT298" i="33" a="1"/>
  <c r="CT298" i="33" s="1"/>
  <c r="CU298" i="33" s="1"/>
  <c r="CO298" i="33"/>
  <c r="CK298" i="33" a="1"/>
  <c r="CK298" i="33" s="1"/>
  <c r="CL298" i="33" s="1"/>
  <c r="CF298" i="33"/>
  <c r="CB298" i="33" a="1"/>
  <c r="CB298" i="33" s="1"/>
  <c r="CC298" i="33" s="1"/>
  <c r="BW298" i="33"/>
  <c r="BS298" i="33" a="1"/>
  <c r="BS298" i="33" s="1"/>
  <c r="BT298" i="33" s="1"/>
  <c r="BN298" i="33"/>
  <c r="BJ298" i="33" a="1"/>
  <c r="BJ298" i="33" s="1"/>
  <c r="BK298" i="33" s="1"/>
  <c r="BE298" i="33"/>
  <c r="BA298" i="33" a="1"/>
  <c r="BA298" i="33" s="1"/>
  <c r="BB298" i="33" s="1"/>
  <c r="AV298" i="33"/>
  <c r="AR298" i="33" a="1"/>
  <c r="AR298" i="33" s="1"/>
  <c r="AS298" i="33" s="1"/>
  <c r="AM298" i="33"/>
  <c r="AI298" i="33" a="1"/>
  <c r="AI298" i="33" s="1"/>
  <c r="AJ298" i="33" s="1"/>
  <c r="AD298" i="33"/>
  <c r="GA297" i="33"/>
  <c r="FW297" i="33" a="1"/>
  <c r="FW297" i="33" s="1"/>
  <c r="FX297" i="33" s="1"/>
  <c r="FR297" i="33"/>
  <c r="FN297" i="33" a="1"/>
  <c r="FN297" i="33" s="1"/>
  <c r="FO297" i="33" s="1"/>
  <c r="FI297" i="33"/>
  <c r="FE297" i="33" a="1"/>
  <c r="FE297" i="33" s="1"/>
  <c r="FF297" i="33" s="1"/>
  <c r="EZ297" i="33"/>
  <c r="EV297" i="33" a="1"/>
  <c r="EV297" i="33" s="1"/>
  <c r="EW297" i="33" s="1"/>
  <c r="EQ297" i="33"/>
  <c r="EM297" i="33" a="1"/>
  <c r="EM297" i="33" s="1"/>
  <c r="EN297" i="33" s="1"/>
  <c r="EH297" i="33"/>
  <c r="ED297" i="33" a="1"/>
  <c r="ED297" i="33" s="1"/>
  <c r="EE297" i="33" s="1"/>
  <c r="DY297" i="33"/>
  <c r="DU297" i="33" a="1"/>
  <c r="DU297" i="33" s="1"/>
  <c r="DV297" i="33" s="1"/>
  <c r="DP297" i="33"/>
  <c r="DL297" i="33" a="1"/>
  <c r="DL297" i="33" s="1"/>
  <c r="DM297" i="33" s="1"/>
  <c r="DG297" i="33"/>
  <c r="DC297" i="33" a="1"/>
  <c r="DC297" i="33" s="1"/>
  <c r="DD297" i="33" s="1"/>
  <c r="CX297" i="33"/>
  <c r="CT297" i="33" a="1"/>
  <c r="CT297" i="33" s="1"/>
  <c r="CU297" i="33" s="1"/>
  <c r="CO297" i="33"/>
  <c r="CK297" i="33" a="1"/>
  <c r="CK297" i="33" s="1"/>
  <c r="CL297" i="33" s="1"/>
  <c r="CF297" i="33"/>
  <c r="CB297" i="33" a="1"/>
  <c r="CB297" i="33" s="1"/>
  <c r="CC297" i="33" s="1"/>
  <c r="BW297" i="33"/>
  <c r="BS297" i="33" a="1"/>
  <c r="BS297" i="33" s="1"/>
  <c r="BT297" i="33" s="1"/>
  <c r="BN297" i="33"/>
  <c r="BJ297" i="33" a="1"/>
  <c r="BJ297" i="33" s="1"/>
  <c r="BK297" i="33" s="1"/>
  <c r="BE297" i="33"/>
  <c r="BA297" i="33" a="1"/>
  <c r="BA297" i="33" s="1"/>
  <c r="BB297" i="33" s="1"/>
  <c r="AV297" i="33"/>
  <c r="AR297" i="33" a="1"/>
  <c r="AR297" i="33" s="1"/>
  <c r="AS297" i="33" s="1"/>
  <c r="AM297" i="33"/>
  <c r="AI297" i="33" a="1"/>
  <c r="AI297" i="33" s="1"/>
  <c r="AJ297" i="33" s="1"/>
  <c r="AD297" i="33"/>
  <c r="GA296" i="33"/>
  <c r="FW296" i="33" a="1"/>
  <c r="FW296" i="33" s="1"/>
  <c r="FX296" i="33" s="1"/>
  <c r="FR296" i="33"/>
  <c r="FN296" i="33" a="1"/>
  <c r="FN296" i="33" s="1"/>
  <c r="FO296" i="33" s="1"/>
  <c r="FI296" i="33"/>
  <c r="FE296" i="33" a="1"/>
  <c r="FE296" i="33" s="1"/>
  <c r="FF296" i="33" s="1"/>
  <c r="EZ296" i="33"/>
  <c r="EV296" i="33" a="1"/>
  <c r="EV296" i="33" s="1"/>
  <c r="EW296" i="33" s="1"/>
  <c r="EQ296" i="33"/>
  <c r="EM296" i="33" a="1"/>
  <c r="EM296" i="33" s="1"/>
  <c r="EN296" i="33" s="1"/>
  <c r="EH296" i="33"/>
  <c r="ED296" i="33" a="1"/>
  <c r="ED296" i="33" s="1"/>
  <c r="EE296" i="33" s="1"/>
  <c r="DY296" i="33"/>
  <c r="DU296" i="33" a="1"/>
  <c r="DU296" i="33" s="1"/>
  <c r="DV296" i="33" s="1"/>
  <c r="DP296" i="33"/>
  <c r="DL296" i="33" a="1"/>
  <c r="DL296" i="33" s="1"/>
  <c r="DM296" i="33" s="1"/>
  <c r="DG296" i="33"/>
  <c r="DC296" i="33" a="1"/>
  <c r="DC296" i="33" s="1"/>
  <c r="DD296" i="33" s="1"/>
  <c r="CX296" i="33"/>
  <c r="CT296" i="33" a="1"/>
  <c r="CT296" i="33" s="1"/>
  <c r="CU296" i="33" s="1"/>
  <c r="CO296" i="33"/>
  <c r="CK296" i="33" a="1"/>
  <c r="CK296" i="33" s="1"/>
  <c r="CL296" i="33" s="1"/>
  <c r="CF296" i="33"/>
  <c r="CB296" i="33" a="1"/>
  <c r="CB296" i="33" s="1"/>
  <c r="CC296" i="33" s="1"/>
  <c r="BW296" i="33"/>
  <c r="BS296" i="33" a="1"/>
  <c r="BS296" i="33" s="1"/>
  <c r="BT296" i="33" s="1"/>
  <c r="BN296" i="33"/>
  <c r="BJ296" i="33" a="1"/>
  <c r="BJ296" i="33" s="1"/>
  <c r="BK296" i="33" s="1"/>
  <c r="BE296" i="33"/>
  <c r="BA296" i="33" a="1"/>
  <c r="BA296" i="33" s="1"/>
  <c r="BB296" i="33" s="1"/>
  <c r="AV296" i="33"/>
  <c r="AR296" i="33" a="1"/>
  <c r="AR296" i="33" s="1"/>
  <c r="AS296" i="33" s="1"/>
  <c r="AM296" i="33"/>
  <c r="AI296" i="33" a="1"/>
  <c r="AI296" i="33" s="1"/>
  <c r="AJ296" i="33" s="1"/>
  <c r="AD296" i="33"/>
  <c r="GA295" i="33"/>
  <c r="FW295" i="33" a="1"/>
  <c r="FW295" i="33" s="1"/>
  <c r="FX295" i="33" s="1"/>
  <c r="FR295" i="33"/>
  <c r="FN295" i="33" a="1"/>
  <c r="FN295" i="33" s="1"/>
  <c r="FO295" i="33" s="1"/>
  <c r="FI295" i="33"/>
  <c r="FE295" i="33" a="1"/>
  <c r="FE295" i="33" s="1"/>
  <c r="FF295" i="33" s="1"/>
  <c r="EZ295" i="33"/>
  <c r="EV295" i="33" a="1"/>
  <c r="EV295" i="33" s="1"/>
  <c r="EW295" i="33" s="1"/>
  <c r="EQ295" i="33"/>
  <c r="EM295" i="33" a="1"/>
  <c r="EM295" i="33" s="1"/>
  <c r="EN295" i="33" s="1"/>
  <c r="EH295" i="33"/>
  <c r="ED295" i="33" a="1"/>
  <c r="ED295" i="33" s="1"/>
  <c r="EE295" i="33" s="1"/>
  <c r="DY295" i="33"/>
  <c r="DU295" i="33" a="1"/>
  <c r="DU295" i="33" s="1"/>
  <c r="DV295" i="33" s="1"/>
  <c r="DP295" i="33"/>
  <c r="DL295" i="33" a="1"/>
  <c r="DL295" i="33" s="1"/>
  <c r="DM295" i="33" s="1"/>
  <c r="DG295" i="33"/>
  <c r="DC295" i="33" a="1"/>
  <c r="DC295" i="33" s="1"/>
  <c r="DD295" i="33" s="1"/>
  <c r="CX295" i="33"/>
  <c r="CT295" i="33" a="1"/>
  <c r="CT295" i="33" s="1"/>
  <c r="CU295" i="33" s="1"/>
  <c r="CO295" i="33"/>
  <c r="CK295" i="33" a="1"/>
  <c r="CK295" i="33" s="1"/>
  <c r="CL295" i="33" s="1"/>
  <c r="CF295" i="33"/>
  <c r="CB295" i="33" a="1"/>
  <c r="CB295" i="33" s="1"/>
  <c r="CC295" i="33" s="1"/>
  <c r="BW295" i="33"/>
  <c r="BS295" i="33" a="1"/>
  <c r="BS295" i="33" s="1"/>
  <c r="BT295" i="33" s="1"/>
  <c r="BN295" i="33"/>
  <c r="BJ295" i="33" a="1"/>
  <c r="BJ295" i="33" s="1"/>
  <c r="BK295" i="33" s="1"/>
  <c r="BE295" i="33"/>
  <c r="BA295" i="33" a="1"/>
  <c r="BA295" i="33" s="1"/>
  <c r="BB295" i="33" s="1"/>
  <c r="AV295" i="33"/>
  <c r="AR295" i="33" a="1"/>
  <c r="AR295" i="33" s="1"/>
  <c r="AS295" i="33" s="1"/>
  <c r="AM295" i="33"/>
  <c r="AI295" i="33" a="1"/>
  <c r="AI295" i="33" s="1"/>
  <c r="AJ295" i="33" s="1"/>
  <c r="AD295" i="33"/>
  <c r="GA294" i="33"/>
  <c r="FW294" i="33" a="1"/>
  <c r="FW294" i="33" s="1"/>
  <c r="FX294" i="33" s="1"/>
  <c r="FR294" i="33"/>
  <c r="FN294" i="33" a="1"/>
  <c r="FN294" i="33" s="1"/>
  <c r="FO294" i="33" s="1"/>
  <c r="FI294" i="33"/>
  <c r="FE294" i="33" a="1"/>
  <c r="FE294" i="33" s="1"/>
  <c r="FF294" i="33" s="1"/>
  <c r="EZ294" i="33"/>
  <c r="EV294" i="33" a="1"/>
  <c r="EV294" i="33" s="1"/>
  <c r="EW294" i="33" s="1"/>
  <c r="EQ294" i="33"/>
  <c r="EM294" i="33" a="1"/>
  <c r="EM294" i="33" s="1"/>
  <c r="EN294" i="33" s="1"/>
  <c r="EH294" i="33"/>
  <c r="ED294" i="33" a="1"/>
  <c r="ED294" i="33" s="1"/>
  <c r="EE294" i="33" s="1"/>
  <c r="DY294" i="33"/>
  <c r="DU294" i="33" a="1"/>
  <c r="DU294" i="33" s="1"/>
  <c r="DV294" i="33" s="1"/>
  <c r="DP294" i="33"/>
  <c r="DL294" i="33" a="1"/>
  <c r="DL294" i="33" s="1"/>
  <c r="DM294" i="33" s="1"/>
  <c r="DG294" i="33"/>
  <c r="DC294" i="33" a="1"/>
  <c r="DC294" i="33" s="1"/>
  <c r="DD294" i="33" s="1"/>
  <c r="CX294" i="33"/>
  <c r="CT294" i="33" a="1"/>
  <c r="CT294" i="33" s="1"/>
  <c r="CU294" i="33" s="1"/>
  <c r="CO294" i="33"/>
  <c r="CK294" i="33" a="1"/>
  <c r="CK294" i="33" s="1"/>
  <c r="CL294" i="33" s="1"/>
  <c r="CF294" i="33"/>
  <c r="CB294" i="33" a="1"/>
  <c r="CB294" i="33" s="1"/>
  <c r="CC294" i="33" s="1"/>
  <c r="BW294" i="33"/>
  <c r="BS294" i="33" a="1"/>
  <c r="BS294" i="33" s="1"/>
  <c r="BT294" i="33" s="1"/>
  <c r="BN294" i="33"/>
  <c r="BJ294" i="33" a="1"/>
  <c r="BJ294" i="33" s="1"/>
  <c r="BK294" i="33" s="1"/>
  <c r="BE294" i="33"/>
  <c r="BA294" i="33" a="1"/>
  <c r="BA294" i="33" s="1"/>
  <c r="BB294" i="33" s="1"/>
  <c r="AV294" i="33"/>
  <c r="AR294" i="33" a="1"/>
  <c r="AR294" i="33" s="1"/>
  <c r="AS294" i="33" s="1"/>
  <c r="AM294" i="33"/>
  <c r="AI294" i="33" a="1"/>
  <c r="AI294" i="33" s="1"/>
  <c r="AJ294" i="33" s="1"/>
  <c r="AD294" i="33"/>
  <c r="GA293" i="33"/>
  <c r="FW293" i="33" a="1"/>
  <c r="FW293" i="33" s="1"/>
  <c r="FX293" i="33" s="1"/>
  <c r="FR293" i="33"/>
  <c r="FN293" i="33" a="1"/>
  <c r="FN293" i="33" s="1"/>
  <c r="FO293" i="33" s="1"/>
  <c r="FI293" i="33"/>
  <c r="FE293" i="33" a="1"/>
  <c r="FE293" i="33" s="1"/>
  <c r="FF293" i="33" s="1"/>
  <c r="EZ293" i="33"/>
  <c r="EV293" i="33" a="1"/>
  <c r="EV293" i="33" s="1"/>
  <c r="EW293" i="33" s="1"/>
  <c r="EQ293" i="33"/>
  <c r="EM293" i="33" a="1"/>
  <c r="EM293" i="33" s="1"/>
  <c r="EN293" i="33" s="1"/>
  <c r="EH293" i="33"/>
  <c r="ED293" i="33" a="1"/>
  <c r="ED293" i="33" s="1"/>
  <c r="EE293" i="33" s="1"/>
  <c r="DY293" i="33"/>
  <c r="DU293" i="33" a="1"/>
  <c r="DU293" i="33" s="1"/>
  <c r="DV293" i="33" s="1"/>
  <c r="DP293" i="33"/>
  <c r="DL293" i="33" a="1"/>
  <c r="DL293" i="33" s="1"/>
  <c r="DM293" i="33" s="1"/>
  <c r="DG293" i="33"/>
  <c r="DC293" i="33" a="1"/>
  <c r="DC293" i="33" s="1"/>
  <c r="DD293" i="33" s="1"/>
  <c r="CX293" i="33"/>
  <c r="CT293" i="33" a="1"/>
  <c r="CT293" i="33" s="1"/>
  <c r="CU293" i="33" s="1"/>
  <c r="CO293" i="33"/>
  <c r="CK293" i="33" a="1"/>
  <c r="CK293" i="33" s="1"/>
  <c r="CL293" i="33" s="1"/>
  <c r="CF293" i="33"/>
  <c r="CB293" i="33" a="1"/>
  <c r="CB293" i="33" s="1"/>
  <c r="CC293" i="33" s="1"/>
  <c r="BW293" i="33"/>
  <c r="BS293" i="33" a="1"/>
  <c r="BS293" i="33" s="1"/>
  <c r="BT293" i="33" s="1"/>
  <c r="BN293" i="33"/>
  <c r="BJ293" i="33" a="1"/>
  <c r="BJ293" i="33" s="1"/>
  <c r="BK293" i="33" s="1"/>
  <c r="BE293" i="33"/>
  <c r="BA293" i="33" a="1"/>
  <c r="BA293" i="33" s="1"/>
  <c r="BB293" i="33" s="1"/>
  <c r="AV293" i="33"/>
  <c r="AR293" i="33" a="1"/>
  <c r="AR293" i="33" s="1"/>
  <c r="AS293" i="33" s="1"/>
  <c r="AM293" i="33"/>
  <c r="AI293" i="33" a="1"/>
  <c r="AI293" i="33" s="1"/>
  <c r="AJ293" i="33" s="1"/>
  <c r="AD293" i="33"/>
  <c r="GA292" i="33"/>
  <c r="FW292" i="33" a="1"/>
  <c r="FW292" i="33" s="1"/>
  <c r="FX292" i="33" s="1"/>
  <c r="FR292" i="33"/>
  <c r="FN292" i="33" a="1"/>
  <c r="FN292" i="33" s="1"/>
  <c r="FO292" i="33" s="1"/>
  <c r="FI292" i="33"/>
  <c r="FE292" i="33" a="1"/>
  <c r="FE292" i="33" s="1"/>
  <c r="FF292" i="33" s="1"/>
  <c r="EZ292" i="33"/>
  <c r="EV292" i="33" a="1"/>
  <c r="EV292" i="33" s="1"/>
  <c r="EW292" i="33" s="1"/>
  <c r="EQ292" i="33"/>
  <c r="EM292" i="33" a="1"/>
  <c r="EM292" i="33" s="1"/>
  <c r="EN292" i="33" s="1"/>
  <c r="EH292" i="33"/>
  <c r="ED292" i="33" a="1"/>
  <c r="ED292" i="33" s="1"/>
  <c r="EE292" i="33" s="1"/>
  <c r="DY292" i="33"/>
  <c r="DU292" i="33" a="1"/>
  <c r="DU292" i="33" s="1"/>
  <c r="DV292" i="33" s="1"/>
  <c r="DP292" i="33"/>
  <c r="DL292" i="33" a="1"/>
  <c r="DL292" i="33" s="1"/>
  <c r="DM292" i="33" s="1"/>
  <c r="DG292" i="33"/>
  <c r="DC292" i="33" a="1"/>
  <c r="DC292" i="33" s="1"/>
  <c r="DD292" i="33" s="1"/>
  <c r="CX292" i="33"/>
  <c r="CT292" i="33" a="1"/>
  <c r="CT292" i="33" s="1"/>
  <c r="CU292" i="33" s="1"/>
  <c r="CO292" i="33"/>
  <c r="CK292" i="33" a="1"/>
  <c r="CK292" i="33" s="1"/>
  <c r="CL292" i="33" s="1"/>
  <c r="CF292" i="33"/>
  <c r="CB292" i="33" a="1"/>
  <c r="CB292" i="33" s="1"/>
  <c r="CC292" i="33" s="1"/>
  <c r="BW292" i="33"/>
  <c r="BS292" i="33" a="1"/>
  <c r="BS292" i="33" s="1"/>
  <c r="BT292" i="33" s="1"/>
  <c r="BN292" i="33"/>
  <c r="BJ292" i="33" a="1"/>
  <c r="BJ292" i="33" s="1"/>
  <c r="BK292" i="33" s="1"/>
  <c r="BE292" i="33"/>
  <c r="BA292" i="33" a="1"/>
  <c r="BA292" i="33" s="1"/>
  <c r="BB292" i="33" s="1"/>
  <c r="AV292" i="33"/>
  <c r="AR292" i="33" a="1"/>
  <c r="AR292" i="33" s="1"/>
  <c r="AS292" i="33" s="1"/>
  <c r="AM292" i="33"/>
  <c r="AI292" i="33" a="1"/>
  <c r="AI292" i="33" s="1"/>
  <c r="AJ292" i="33" s="1"/>
  <c r="AD292" i="33"/>
  <c r="GA291" i="33"/>
  <c r="FW291" i="33" a="1"/>
  <c r="FW291" i="33" s="1"/>
  <c r="FX291" i="33" s="1"/>
  <c r="FR291" i="33"/>
  <c r="FN291" i="33" a="1"/>
  <c r="FN291" i="33" s="1"/>
  <c r="FO291" i="33" s="1"/>
  <c r="FI291" i="33"/>
  <c r="FE291" i="33" a="1"/>
  <c r="FE291" i="33" s="1"/>
  <c r="FF291" i="33" s="1"/>
  <c r="EZ291" i="33"/>
  <c r="EV291" i="33" a="1"/>
  <c r="EV291" i="33" s="1"/>
  <c r="EW291" i="33" s="1"/>
  <c r="EQ291" i="33"/>
  <c r="EM291" i="33" a="1"/>
  <c r="EM291" i="33" s="1"/>
  <c r="EN291" i="33" s="1"/>
  <c r="EH291" i="33"/>
  <c r="ED291" i="33" a="1"/>
  <c r="ED291" i="33" s="1"/>
  <c r="EE291" i="33" s="1"/>
  <c r="DY291" i="33"/>
  <c r="DU291" i="33" a="1"/>
  <c r="DU291" i="33" s="1"/>
  <c r="DV291" i="33" s="1"/>
  <c r="DP291" i="33"/>
  <c r="DL291" i="33" a="1"/>
  <c r="DL291" i="33" s="1"/>
  <c r="DM291" i="33" s="1"/>
  <c r="DG291" i="33"/>
  <c r="DC291" i="33" a="1"/>
  <c r="DC291" i="33" s="1"/>
  <c r="DD291" i="33" s="1"/>
  <c r="CX291" i="33"/>
  <c r="CT291" i="33" a="1"/>
  <c r="CT291" i="33" s="1"/>
  <c r="CU291" i="33" s="1"/>
  <c r="CO291" i="33"/>
  <c r="CK291" i="33" a="1"/>
  <c r="CK291" i="33" s="1"/>
  <c r="CL291" i="33" s="1"/>
  <c r="CF291" i="33"/>
  <c r="CB291" i="33" a="1"/>
  <c r="CB291" i="33" s="1"/>
  <c r="CC291" i="33" s="1"/>
  <c r="BW291" i="33"/>
  <c r="BS291" i="33" a="1"/>
  <c r="BS291" i="33" s="1"/>
  <c r="BT291" i="33" s="1"/>
  <c r="BN291" i="33"/>
  <c r="BJ291" i="33" a="1"/>
  <c r="BJ291" i="33" s="1"/>
  <c r="BK291" i="33" s="1"/>
  <c r="BE291" i="33"/>
  <c r="BA291" i="33" a="1"/>
  <c r="BA291" i="33" s="1"/>
  <c r="BB291" i="33" s="1"/>
  <c r="AV291" i="33"/>
  <c r="AR291" i="33" a="1"/>
  <c r="AR291" i="33" s="1"/>
  <c r="AS291" i="33" s="1"/>
  <c r="AM291" i="33"/>
  <c r="AI291" i="33" a="1"/>
  <c r="AI291" i="33" s="1"/>
  <c r="AJ291" i="33" s="1"/>
  <c r="AD291" i="33"/>
  <c r="GA290" i="33"/>
  <c r="FW290" i="33" a="1"/>
  <c r="FW290" i="33" s="1"/>
  <c r="FX290" i="33" s="1"/>
  <c r="FR290" i="33"/>
  <c r="FN290" i="33" a="1"/>
  <c r="FN290" i="33" s="1"/>
  <c r="FO290" i="33" s="1"/>
  <c r="FI290" i="33"/>
  <c r="FE290" i="33" a="1"/>
  <c r="FE290" i="33" s="1"/>
  <c r="FF290" i="33" s="1"/>
  <c r="EZ290" i="33"/>
  <c r="EV290" i="33" a="1"/>
  <c r="EV290" i="33" s="1"/>
  <c r="EW290" i="33" s="1"/>
  <c r="EQ290" i="33"/>
  <c r="EM290" i="33" a="1"/>
  <c r="EM290" i="33" s="1"/>
  <c r="EN290" i="33" s="1"/>
  <c r="EH290" i="33"/>
  <c r="ED290" i="33" a="1"/>
  <c r="ED290" i="33" s="1"/>
  <c r="EE290" i="33" s="1"/>
  <c r="DY290" i="33"/>
  <c r="DU290" i="33" a="1"/>
  <c r="DU290" i="33" s="1"/>
  <c r="DV290" i="33" s="1"/>
  <c r="DP290" i="33"/>
  <c r="DL290" i="33" a="1"/>
  <c r="DL290" i="33" s="1"/>
  <c r="DM290" i="33" s="1"/>
  <c r="DG290" i="33"/>
  <c r="DC290" i="33" a="1"/>
  <c r="DC290" i="33" s="1"/>
  <c r="DD290" i="33" s="1"/>
  <c r="CX290" i="33"/>
  <c r="CT290" i="33" a="1"/>
  <c r="CT290" i="33" s="1"/>
  <c r="CU290" i="33" s="1"/>
  <c r="CO290" i="33"/>
  <c r="CK290" i="33" a="1"/>
  <c r="CK290" i="33" s="1"/>
  <c r="CL290" i="33" s="1"/>
  <c r="CF290" i="33"/>
  <c r="CB290" i="33" a="1"/>
  <c r="CB290" i="33" s="1"/>
  <c r="CC290" i="33" s="1"/>
  <c r="BW290" i="33"/>
  <c r="BS290" i="33" a="1"/>
  <c r="BS290" i="33" s="1"/>
  <c r="BT290" i="33" s="1"/>
  <c r="BN290" i="33"/>
  <c r="BJ290" i="33" a="1"/>
  <c r="BJ290" i="33" s="1"/>
  <c r="BK290" i="33" s="1"/>
  <c r="BE290" i="33"/>
  <c r="BA290" i="33" a="1"/>
  <c r="BA290" i="33" s="1"/>
  <c r="BB290" i="33" s="1"/>
  <c r="AV290" i="33"/>
  <c r="AR290" i="33" a="1"/>
  <c r="AR290" i="33" s="1"/>
  <c r="AS290" i="33" s="1"/>
  <c r="AM290" i="33"/>
  <c r="AD290" i="33"/>
  <c r="GA289" i="33"/>
  <c r="FW289" i="33" a="1"/>
  <c r="FW289" i="33" s="1"/>
  <c r="FX289" i="33" s="1"/>
  <c r="FR289" i="33"/>
  <c r="FN289" i="33" a="1"/>
  <c r="FN289" i="33" s="1"/>
  <c r="FO289" i="33" s="1"/>
  <c r="FI289" i="33"/>
  <c r="FE289" i="33" a="1"/>
  <c r="FE289" i="33" s="1"/>
  <c r="FF289" i="33" s="1"/>
  <c r="EZ289" i="33"/>
  <c r="EV289" i="33" a="1"/>
  <c r="EV289" i="33" s="1"/>
  <c r="EW289" i="33" s="1"/>
  <c r="EQ289" i="33"/>
  <c r="EM289" i="33" a="1"/>
  <c r="EM289" i="33" s="1"/>
  <c r="EN289" i="33" s="1"/>
  <c r="EH289" i="33"/>
  <c r="ED289" i="33" a="1"/>
  <c r="ED289" i="33" s="1"/>
  <c r="EE289" i="33" s="1"/>
  <c r="DY289" i="33"/>
  <c r="DU289" i="33" a="1"/>
  <c r="DU289" i="33" s="1"/>
  <c r="DV289" i="33" s="1"/>
  <c r="DP289" i="33"/>
  <c r="DL289" i="33" a="1"/>
  <c r="DL289" i="33" s="1"/>
  <c r="DM289" i="33" s="1"/>
  <c r="DG289" i="33"/>
  <c r="DC289" i="33" a="1"/>
  <c r="DC289" i="33" s="1"/>
  <c r="DD289" i="33" s="1"/>
  <c r="CX289" i="33"/>
  <c r="CT289" i="33" a="1"/>
  <c r="CT289" i="33" s="1"/>
  <c r="CU289" i="33" s="1"/>
  <c r="CO289" i="33"/>
  <c r="CK289" i="33" a="1"/>
  <c r="CK289" i="33" s="1"/>
  <c r="CL289" i="33" s="1"/>
  <c r="CF289" i="33"/>
  <c r="CB289" i="33" a="1"/>
  <c r="CB289" i="33" s="1"/>
  <c r="CC289" i="33" s="1"/>
  <c r="BW289" i="33"/>
  <c r="BS289" i="33" a="1"/>
  <c r="BS289" i="33" s="1"/>
  <c r="BT289" i="33" s="1"/>
  <c r="BN289" i="33"/>
  <c r="BJ289" i="33" a="1"/>
  <c r="BJ289" i="33" s="1"/>
  <c r="BK289" i="33" s="1"/>
  <c r="BE289" i="33"/>
  <c r="BA289" i="33" a="1"/>
  <c r="BA289" i="33" s="1"/>
  <c r="BB289" i="33" s="1"/>
  <c r="AV289" i="33"/>
  <c r="AR289" i="33" a="1"/>
  <c r="AR289" i="33" s="1"/>
  <c r="AS289" i="33" s="1"/>
  <c r="AM289" i="33"/>
  <c r="AD289" i="33"/>
  <c r="GA288" i="33"/>
  <c r="FW288" i="33" a="1"/>
  <c r="FW288" i="33" s="1"/>
  <c r="FX288" i="33" s="1"/>
  <c r="FR288" i="33"/>
  <c r="FN288" i="33" a="1"/>
  <c r="FN288" i="33" s="1"/>
  <c r="FO288" i="33" s="1"/>
  <c r="FI288" i="33"/>
  <c r="FE288" i="33" a="1"/>
  <c r="FE288" i="33" s="1"/>
  <c r="FF288" i="33" s="1"/>
  <c r="EZ288" i="33"/>
  <c r="EV288" i="33" a="1"/>
  <c r="EV288" i="33" s="1"/>
  <c r="EW288" i="33" s="1"/>
  <c r="EQ288" i="33"/>
  <c r="EM288" i="33" a="1"/>
  <c r="EM288" i="33" s="1"/>
  <c r="EN288" i="33" s="1"/>
  <c r="EH288" i="33"/>
  <c r="ED288" i="33" a="1"/>
  <c r="ED288" i="33" s="1"/>
  <c r="EE288" i="33" s="1"/>
  <c r="DY288" i="33"/>
  <c r="DU288" i="33" a="1"/>
  <c r="DU288" i="33" s="1"/>
  <c r="DV288" i="33" s="1"/>
  <c r="DP288" i="33"/>
  <c r="DL288" i="33" a="1"/>
  <c r="DL288" i="33" s="1"/>
  <c r="DM288" i="33" s="1"/>
  <c r="DG288" i="33"/>
  <c r="DC288" i="33" a="1"/>
  <c r="DC288" i="33" s="1"/>
  <c r="DD288" i="33" s="1"/>
  <c r="CX288" i="33"/>
  <c r="CT288" i="33" a="1"/>
  <c r="CT288" i="33" s="1"/>
  <c r="CU288" i="33" s="1"/>
  <c r="CO288" i="33"/>
  <c r="CK288" i="33" a="1"/>
  <c r="CK288" i="33" s="1"/>
  <c r="CL288" i="33" s="1"/>
  <c r="CF288" i="33"/>
  <c r="CB288" i="33" a="1"/>
  <c r="CB288" i="33" s="1"/>
  <c r="CC288" i="33" s="1"/>
  <c r="BW288" i="33"/>
  <c r="BS288" i="33" a="1"/>
  <c r="BS288" i="33" s="1"/>
  <c r="BT288" i="33" s="1"/>
  <c r="BN288" i="33"/>
  <c r="BJ288" i="33" a="1"/>
  <c r="BJ288" i="33" s="1"/>
  <c r="BK288" i="33" s="1"/>
  <c r="BE288" i="33"/>
  <c r="BA288" i="33" a="1"/>
  <c r="BA288" i="33" s="1"/>
  <c r="BB288" i="33" s="1"/>
  <c r="AV288" i="33"/>
  <c r="AR288" i="33" a="1"/>
  <c r="AR288" i="33" s="1"/>
  <c r="AS288" i="33" s="1"/>
  <c r="AM288" i="33"/>
  <c r="AD288" i="33"/>
  <c r="GA287" i="33"/>
  <c r="FW287" i="33" a="1"/>
  <c r="FW287" i="33" s="1"/>
  <c r="FX287" i="33" s="1"/>
  <c r="FR287" i="33"/>
  <c r="FN287" i="33" a="1"/>
  <c r="FN287" i="33" s="1"/>
  <c r="FO287" i="33" s="1"/>
  <c r="FI287" i="33"/>
  <c r="FE287" i="33" a="1"/>
  <c r="FE287" i="33" s="1"/>
  <c r="FF287" i="33" s="1"/>
  <c r="EZ287" i="33"/>
  <c r="EV287" i="33" a="1"/>
  <c r="EV287" i="33" s="1"/>
  <c r="EW287" i="33" s="1"/>
  <c r="EQ287" i="33"/>
  <c r="EM287" i="33" a="1"/>
  <c r="EM287" i="33" s="1"/>
  <c r="EN287" i="33" s="1"/>
  <c r="EH287" i="33"/>
  <c r="ED287" i="33" a="1"/>
  <c r="ED287" i="33" s="1"/>
  <c r="EE287" i="33" s="1"/>
  <c r="DY287" i="33"/>
  <c r="DU287" i="33" a="1"/>
  <c r="DU287" i="33" s="1"/>
  <c r="DV287" i="33" s="1"/>
  <c r="DP287" i="33"/>
  <c r="DL287" i="33" a="1"/>
  <c r="DL287" i="33" s="1"/>
  <c r="DM287" i="33" s="1"/>
  <c r="DG287" i="33"/>
  <c r="DC287" i="33" a="1"/>
  <c r="DC287" i="33" s="1"/>
  <c r="DD287" i="33" s="1"/>
  <c r="CX287" i="33"/>
  <c r="CT287" i="33" a="1"/>
  <c r="CT287" i="33" s="1"/>
  <c r="CU287" i="33" s="1"/>
  <c r="CO287" i="33"/>
  <c r="CK287" i="33" a="1"/>
  <c r="CK287" i="33" s="1"/>
  <c r="CL287" i="33" s="1"/>
  <c r="CF287" i="33"/>
  <c r="CB287" i="33" a="1"/>
  <c r="CB287" i="33" s="1"/>
  <c r="CC287" i="33" s="1"/>
  <c r="BW287" i="33"/>
  <c r="BS287" i="33" a="1"/>
  <c r="BS287" i="33" s="1"/>
  <c r="BT287" i="33" s="1"/>
  <c r="BN287" i="33"/>
  <c r="BJ287" i="33" a="1"/>
  <c r="BJ287" i="33" s="1"/>
  <c r="BK287" i="33" s="1"/>
  <c r="BE287" i="33"/>
  <c r="BA287" i="33" a="1"/>
  <c r="BA287" i="33" s="1"/>
  <c r="BB287" i="33" s="1"/>
  <c r="AV287" i="33"/>
  <c r="AR287" i="33" a="1"/>
  <c r="AR287" i="33" s="1"/>
  <c r="AS287" i="33" s="1"/>
  <c r="AM287" i="33"/>
  <c r="AD287" i="33"/>
  <c r="GA286" i="33"/>
  <c r="FW286" i="33" a="1"/>
  <c r="FW286" i="33" s="1"/>
  <c r="FX286" i="33" s="1"/>
  <c r="FR286" i="33"/>
  <c r="FN286" i="33" a="1"/>
  <c r="FN286" i="33" s="1"/>
  <c r="FO286" i="33" s="1"/>
  <c r="FI286" i="33"/>
  <c r="FE286" i="33" a="1"/>
  <c r="FE286" i="33" s="1"/>
  <c r="FF286" i="33" s="1"/>
  <c r="EZ286" i="33"/>
  <c r="EV286" i="33" a="1"/>
  <c r="EV286" i="33" s="1"/>
  <c r="EW286" i="33" s="1"/>
  <c r="EQ286" i="33"/>
  <c r="EM286" i="33" a="1"/>
  <c r="EM286" i="33" s="1"/>
  <c r="EN286" i="33" s="1"/>
  <c r="EH286" i="33"/>
  <c r="ED286" i="33" a="1"/>
  <c r="ED286" i="33" s="1"/>
  <c r="EE286" i="33" s="1"/>
  <c r="DY286" i="33"/>
  <c r="DU286" i="33" a="1"/>
  <c r="DU286" i="33" s="1"/>
  <c r="DV286" i="33" s="1"/>
  <c r="DP286" i="33"/>
  <c r="DL286" i="33" a="1"/>
  <c r="DL286" i="33" s="1"/>
  <c r="DM286" i="33" s="1"/>
  <c r="DG286" i="33"/>
  <c r="DC286" i="33" a="1"/>
  <c r="DC286" i="33" s="1"/>
  <c r="DD286" i="33" s="1"/>
  <c r="CX286" i="33"/>
  <c r="CT286" i="33" a="1"/>
  <c r="CT286" i="33" s="1"/>
  <c r="CU286" i="33" s="1"/>
  <c r="CO286" i="33"/>
  <c r="CK286" i="33" a="1"/>
  <c r="CK286" i="33" s="1"/>
  <c r="CL286" i="33" s="1"/>
  <c r="CF286" i="33"/>
  <c r="CB286" i="33" a="1"/>
  <c r="CB286" i="33" s="1"/>
  <c r="CC286" i="33" s="1"/>
  <c r="BW286" i="33"/>
  <c r="BS286" i="33" a="1"/>
  <c r="BS286" i="33" s="1"/>
  <c r="BT286" i="33" s="1"/>
  <c r="BN286" i="33"/>
  <c r="BJ286" i="33" a="1"/>
  <c r="BJ286" i="33" s="1"/>
  <c r="BK286" i="33" s="1"/>
  <c r="BE286" i="33"/>
  <c r="BA286" i="33" a="1"/>
  <c r="BA286" i="33" s="1"/>
  <c r="BB286" i="33" s="1"/>
  <c r="AV286" i="33"/>
  <c r="AR286" i="33" a="1"/>
  <c r="AR286" i="33" s="1"/>
  <c r="AS286" i="33" s="1"/>
  <c r="AM286" i="33"/>
  <c r="AD286" i="33"/>
  <c r="GA285" i="33"/>
  <c r="FW285" i="33" a="1"/>
  <c r="FW285" i="33" s="1"/>
  <c r="FX285" i="33" s="1"/>
  <c r="FR285" i="33"/>
  <c r="FN285" i="33" a="1"/>
  <c r="FN285" i="33" s="1"/>
  <c r="FO285" i="33" s="1"/>
  <c r="FI285" i="33"/>
  <c r="FE285" i="33" a="1"/>
  <c r="FE285" i="33" s="1"/>
  <c r="FF285" i="33" s="1"/>
  <c r="EZ285" i="33"/>
  <c r="EV285" i="33" a="1"/>
  <c r="EV285" i="33" s="1"/>
  <c r="EW285" i="33" s="1"/>
  <c r="EQ285" i="33"/>
  <c r="EM285" i="33" a="1"/>
  <c r="EM285" i="33" s="1"/>
  <c r="EN285" i="33" s="1"/>
  <c r="EH285" i="33"/>
  <c r="ED285" i="33" a="1"/>
  <c r="ED285" i="33" s="1"/>
  <c r="EE285" i="33" s="1"/>
  <c r="DY285" i="33"/>
  <c r="DU285" i="33" a="1"/>
  <c r="DU285" i="33" s="1"/>
  <c r="DV285" i="33" s="1"/>
  <c r="DP285" i="33"/>
  <c r="DL285" i="33" a="1"/>
  <c r="DL285" i="33" s="1"/>
  <c r="DM285" i="33" s="1"/>
  <c r="DG285" i="33"/>
  <c r="DC285" i="33" a="1"/>
  <c r="DC285" i="33" s="1"/>
  <c r="DD285" i="33" s="1"/>
  <c r="CX285" i="33"/>
  <c r="CT285" i="33" a="1"/>
  <c r="CT285" i="33" s="1"/>
  <c r="CU285" i="33" s="1"/>
  <c r="CO285" i="33"/>
  <c r="CK285" i="33" a="1"/>
  <c r="CK285" i="33" s="1"/>
  <c r="CL285" i="33" s="1"/>
  <c r="CF285" i="33"/>
  <c r="CB285" i="33" a="1"/>
  <c r="CB285" i="33" s="1"/>
  <c r="CC285" i="33" s="1"/>
  <c r="BW285" i="33"/>
  <c r="BS285" i="33" a="1"/>
  <c r="BS285" i="33" s="1"/>
  <c r="BT285" i="33" s="1"/>
  <c r="BN285" i="33"/>
  <c r="BJ285" i="33" a="1"/>
  <c r="BJ285" i="33" s="1"/>
  <c r="BK285" i="33" s="1"/>
  <c r="BE285" i="33"/>
  <c r="BA285" i="33" a="1"/>
  <c r="BA285" i="33" s="1"/>
  <c r="BB285" i="33" s="1"/>
  <c r="AV285" i="33"/>
  <c r="AR285" i="33" a="1"/>
  <c r="AR285" i="33" s="1"/>
  <c r="AS285" i="33" s="1"/>
  <c r="AM285" i="33"/>
  <c r="AD285" i="33"/>
  <c r="GA284" i="33"/>
  <c r="FW284" i="33" a="1"/>
  <c r="FW284" i="33" s="1"/>
  <c r="FX284" i="33" s="1"/>
  <c r="FR284" i="33"/>
  <c r="FN284" i="33" a="1"/>
  <c r="FN284" i="33" s="1"/>
  <c r="FO284" i="33" s="1"/>
  <c r="FI284" i="33"/>
  <c r="FE284" i="33" a="1"/>
  <c r="FE284" i="33" s="1"/>
  <c r="FF284" i="33" s="1"/>
  <c r="EZ284" i="33"/>
  <c r="EV284" i="33" a="1"/>
  <c r="EV284" i="33" s="1"/>
  <c r="EW284" i="33" s="1"/>
  <c r="EQ284" i="33"/>
  <c r="EM284" i="33" a="1"/>
  <c r="EM284" i="33" s="1"/>
  <c r="EN284" i="33" s="1"/>
  <c r="EH284" i="33"/>
  <c r="ED284" i="33" a="1"/>
  <c r="ED284" i="33" s="1"/>
  <c r="EE284" i="33" s="1"/>
  <c r="DY284" i="33"/>
  <c r="DU284" i="33" a="1"/>
  <c r="DU284" i="33" s="1"/>
  <c r="DV284" i="33" s="1"/>
  <c r="DP284" i="33"/>
  <c r="DL284" i="33" a="1"/>
  <c r="DL284" i="33" s="1"/>
  <c r="DM284" i="33" s="1"/>
  <c r="DG284" i="33"/>
  <c r="DC284" i="33" a="1"/>
  <c r="DC284" i="33" s="1"/>
  <c r="DD284" i="33" s="1"/>
  <c r="CX284" i="33"/>
  <c r="CT284" i="33" a="1"/>
  <c r="CT284" i="33" s="1"/>
  <c r="CU284" i="33" s="1"/>
  <c r="CO284" i="33"/>
  <c r="CK284" i="33" a="1"/>
  <c r="CK284" i="33" s="1"/>
  <c r="CL284" i="33" s="1"/>
  <c r="CF284" i="33"/>
  <c r="CB284" i="33" a="1"/>
  <c r="CB284" i="33" s="1"/>
  <c r="CC284" i="33" s="1"/>
  <c r="BW284" i="33"/>
  <c r="BS284" i="33" a="1"/>
  <c r="BS284" i="33" s="1"/>
  <c r="BT284" i="33" s="1"/>
  <c r="BN284" i="33"/>
  <c r="BJ284" i="33" a="1"/>
  <c r="BJ284" i="33" s="1"/>
  <c r="BK284" i="33" s="1"/>
  <c r="BE284" i="33"/>
  <c r="BA284" i="33" a="1"/>
  <c r="BA284" i="33" s="1"/>
  <c r="BB284" i="33" s="1"/>
  <c r="AV284" i="33"/>
  <c r="AR284" i="33" a="1"/>
  <c r="AR284" i="33" s="1"/>
  <c r="AS284" i="33" s="1"/>
  <c r="AM284" i="33"/>
  <c r="AD284" i="33"/>
  <c r="GA283" i="33"/>
  <c r="FW283" i="33" a="1"/>
  <c r="FW283" i="33" s="1"/>
  <c r="FX283" i="33" s="1"/>
  <c r="FR283" i="33"/>
  <c r="FN283" i="33" a="1"/>
  <c r="FN283" i="33" s="1"/>
  <c r="FO283" i="33" s="1"/>
  <c r="FI283" i="33"/>
  <c r="FE283" i="33" a="1"/>
  <c r="FE283" i="33" s="1"/>
  <c r="FF283" i="33" s="1"/>
  <c r="EZ283" i="33"/>
  <c r="EV283" i="33" a="1"/>
  <c r="EV283" i="33" s="1"/>
  <c r="EW283" i="33" s="1"/>
  <c r="EQ283" i="33"/>
  <c r="EM283" i="33" a="1"/>
  <c r="EM283" i="33" s="1"/>
  <c r="EN283" i="33" s="1"/>
  <c r="EH283" i="33"/>
  <c r="ED283" i="33" a="1"/>
  <c r="ED283" i="33" s="1"/>
  <c r="EE283" i="33" s="1"/>
  <c r="DY283" i="33"/>
  <c r="DU283" i="33" a="1"/>
  <c r="DU283" i="33" s="1"/>
  <c r="DV283" i="33" s="1"/>
  <c r="DP283" i="33"/>
  <c r="DL283" i="33" a="1"/>
  <c r="DL283" i="33" s="1"/>
  <c r="DM283" i="33" s="1"/>
  <c r="DG283" i="33"/>
  <c r="DC283" i="33" a="1"/>
  <c r="DC283" i="33" s="1"/>
  <c r="DD283" i="33" s="1"/>
  <c r="CX283" i="33"/>
  <c r="CT283" i="33" a="1"/>
  <c r="CT283" i="33" s="1"/>
  <c r="CU283" i="33" s="1"/>
  <c r="CO283" i="33"/>
  <c r="CK283" i="33" a="1"/>
  <c r="CK283" i="33" s="1"/>
  <c r="CL283" i="33" s="1"/>
  <c r="CF283" i="33"/>
  <c r="CB283" i="33" a="1"/>
  <c r="CB283" i="33" s="1"/>
  <c r="CC283" i="33" s="1"/>
  <c r="BW283" i="33"/>
  <c r="BS283" i="33" a="1"/>
  <c r="BS283" i="33" s="1"/>
  <c r="BT283" i="33" s="1"/>
  <c r="BN283" i="33"/>
  <c r="BJ283" i="33" a="1"/>
  <c r="BJ283" i="33" s="1"/>
  <c r="BK283" i="33" s="1"/>
  <c r="BE283" i="33"/>
  <c r="BA283" i="33" a="1"/>
  <c r="BA283" i="33" s="1"/>
  <c r="BB283" i="33" s="1"/>
  <c r="AV283" i="33"/>
  <c r="AR283" i="33" a="1"/>
  <c r="AR283" i="33" s="1"/>
  <c r="AS283" i="33" s="1"/>
  <c r="AM283" i="33"/>
  <c r="AD283" i="33"/>
  <c r="GA282" i="33"/>
  <c r="FW282" i="33" a="1"/>
  <c r="FW282" i="33" s="1"/>
  <c r="FX282" i="33" s="1"/>
  <c r="FR282" i="33"/>
  <c r="FN282" i="33" a="1"/>
  <c r="FN282" i="33" s="1"/>
  <c r="FO282" i="33" s="1"/>
  <c r="FI282" i="33"/>
  <c r="FE282" i="33" a="1"/>
  <c r="FE282" i="33" s="1"/>
  <c r="FF282" i="33" s="1"/>
  <c r="EZ282" i="33"/>
  <c r="EV282" i="33" a="1"/>
  <c r="EV282" i="33" s="1"/>
  <c r="EW282" i="33" s="1"/>
  <c r="EQ282" i="33"/>
  <c r="EM282" i="33" a="1"/>
  <c r="EM282" i="33" s="1"/>
  <c r="EN282" i="33" s="1"/>
  <c r="EH282" i="33"/>
  <c r="ED282" i="33" a="1"/>
  <c r="ED282" i="33" s="1"/>
  <c r="EE282" i="33" s="1"/>
  <c r="DY282" i="33"/>
  <c r="DU282" i="33" a="1"/>
  <c r="DU282" i="33" s="1"/>
  <c r="DV282" i="33" s="1"/>
  <c r="DP282" i="33"/>
  <c r="DL282" i="33" a="1"/>
  <c r="DL282" i="33" s="1"/>
  <c r="DM282" i="33" s="1"/>
  <c r="DG282" i="33"/>
  <c r="DC282" i="33" a="1"/>
  <c r="DC282" i="33" s="1"/>
  <c r="DD282" i="33" s="1"/>
  <c r="CX282" i="33"/>
  <c r="CT282" i="33" a="1"/>
  <c r="CT282" i="33" s="1"/>
  <c r="CU282" i="33" s="1"/>
  <c r="CO282" i="33"/>
  <c r="CK282" i="33" a="1"/>
  <c r="CK282" i="33" s="1"/>
  <c r="CL282" i="33" s="1"/>
  <c r="CF282" i="33"/>
  <c r="CB282" i="33" a="1"/>
  <c r="CB282" i="33" s="1"/>
  <c r="CC282" i="33" s="1"/>
  <c r="BW282" i="33"/>
  <c r="BS282" i="33" a="1"/>
  <c r="BS282" i="33" s="1"/>
  <c r="BT282" i="33" s="1"/>
  <c r="BN282" i="33"/>
  <c r="BJ282" i="33" a="1"/>
  <c r="BJ282" i="33" s="1"/>
  <c r="BK282" i="33" s="1"/>
  <c r="BE282" i="33"/>
  <c r="BA282" i="33" a="1"/>
  <c r="BA282" i="33" s="1"/>
  <c r="BB282" i="33" s="1"/>
  <c r="AV282" i="33"/>
  <c r="AR282" i="33" a="1"/>
  <c r="AR282" i="33" s="1"/>
  <c r="AS282" i="33" s="1"/>
  <c r="AM282" i="33"/>
  <c r="AD282" i="33"/>
  <c r="GA281" i="33"/>
  <c r="FW281" i="33" a="1"/>
  <c r="FW281" i="33" s="1"/>
  <c r="FX281" i="33" s="1"/>
  <c r="FR281" i="33"/>
  <c r="FN281" i="33" a="1"/>
  <c r="FN281" i="33" s="1"/>
  <c r="FO281" i="33" s="1"/>
  <c r="FI281" i="33"/>
  <c r="FE281" i="33" a="1"/>
  <c r="FE281" i="33" s="1"/>
  <c r="FF281" i="33" s="1"/>
  <c r="EZ281" i="33"/>
  <c r="EV281" i="33" a="1"/>
  <c r="EV281" i="33" s="1"/>
  <c r="EW281" i="33" s="1"/>
  <c r="EQ281" i="33"/>
  <c r="EM281" i="33" a="1"/>
  <c r="EM281" i="33" s="1"/>
  <c r="EN281" i="33" s="1"/>
  <c r="EH281" i="33"/>
  <c r="ED281" i="33" a="1"/>
  <c r="ED281" i="33" s="1"/>
  <c r="EE281" i="33" s="1"/>
  <c r="DY281" i="33"/>
  <c r="DU281" i="33" a="1"/>
  <c r="DU281" i="33" s="1"/>
  <c r="DV281" i="33" s="1"/>
  <c r="DP281" i="33"/>
  <c r="DL281" i="33" a="1"/>
  <c r="DL281" i="33" s="1"/>
  <c r="DM281" i="33" s="1"/>
  <c r="DG281" i="33"/>
  <c r="DC281" i="33" a="1"/>
  <c r="DC281" i="33" s="1"/>
  <c r="DD281" i="33" s="1"/>
  <c r="CX281" i="33"/>
  <c r="CT281" i="33" a="1"/>
  <c r="CT281" i="33" s="1"/>
  <c r="CU281" i="33" s="1"/>
  <c r="CO281" i="33"/>
  <c r="CK281" i="33" a="1"/>
  <c r="CK281" i="33" s="1"/>
  <c r="CL281" i="33" s="1"/>
  <c r="CF281" i="33"/>
  <c r="CB281" i="33" a="1"/>
  <c r="CB281" i="33" s="1"/>
  <c r="CC281" i="33" s="1"/>
  <c r="BW281" i="33"/>
  <c r="BS281" i="33" a="1"/>
  <c r="BS281" i="33" s="1"/>
  <c r="BT281" i="33" s="1"/>
  <c r="BN281" i="33"/>
  <c r="BJ281" i="33" a="1"/>
  <c r="BJ281" i="33" s="1"/>
  <c r="BK281" i="33" s="1"/>
  <c r="BE281" i="33"/>
  <c r="BA281" i="33" a="1"/>
  <c r="BA281" i="33" s="1"/>
  <c r="BB281" i="33" s="1"/>
  <c r="AV281" i="33"/>
  <c r="AR281" i="33" a="1"/>
  <c r="AR281" i="33" s="1"/>
  <c r="AS281" i="33" s="1"/>
  <c r="AM281" i="33"/>
  <c r="AD281" i="33"/>
  <c r="GA280" i="33"/>
  <c r="FW280" i="33" a="1"/>
  <c r="FW280" i="33" s="1"/>
  <c r="FX280" i="33" s="1"/>
  <c r="FR280" i="33"/>
  <c r="FN280" i="33" a="1"/>
  <c r="FN280" i="33" s="1"/>
  <c r="FO280" i="33" s="1"/>
  <c r="FI280" i="33"/>
  <c r="FE280" i="33" a="1"/>
  <c r="FE280" i="33" s="1"/>
  <c r="FF280" i="33" s="1"/>
  <c r="EZ280" i="33"/>
  <c r="EV280" i="33" a="1"/>
  <c r="EV280" i="33" s="1"/>
  <c r="EW280" i="33" s="1"/>
  <c r="EQ280" i="33"/>
  <c r="EM280" i="33" a="1"/>
  <c r="EM280" i="33" s="1"/>
  <c r="EN280" i="33" s="1"/>
  <c r="EH280" i="33"/>
  <c r="ED280" i="33" a="1"/>
  <c r="ED280" i="33" s="1"/>
  <c r="EE280" i="33" s="1"/>
  <c r="DY280" i="33"/>
  <c r="DU280" i="33" a="1"/>
  <c r="DU280" i="33" s="1"/>
  <c r="DV280" i="33" s="1"/>
  <c r="DP280" i="33"/>
  <c r="DL280" i="33" a="1"/>
  <c r="DL280" i="33" s="1"/>
  <c r="DM280" i="33" s="1"/>
  <c r="DG280" i="33"/>
  <c r="DC280" i="33" a="1"/>
  <c r="DC280" i="33" s="1"/>
  <c r="DD280" i="33" s="1"/>
  <c r="CX280" i="33"/>
  <c r="CT280" i="33" a="1"/>
  <c r="CT280" i="33" s="1"/>
  <c r="CU280" i="33" s="1"/>
  <c r="CO280" i="33"/>
  <c r="CK280" i="33" a="1"/>
  <c r="CK280" i="33" s="1"/>
  <c r="CL280" i="33" s="1"/>
  <c r="CF280" i="33"/>
  <c r="CB280" i="33" a="1"/>
  <c r="CB280" i="33" s="1"/>
  <c r="CC280" i="33" s="1"/>
  <c r="BW280" i="33"/>
  <c r="BS280" i="33" a="1"/>
  <c r="BS280" i="33" s="1"/>
  <c r="BT280" i="33" s="1"/>
  <c r="BN280" i="33"/>
  <c r="BJ280" i="33" a="1"/>
  <c r="BJ280" i="33" s="1"/>
  <c r="BK280" i="33" s="1"/>
  <c r="BE280" i="33"/>
  <c r="BA280" i="33" a="1"/>
  <c r="BA280" i="33" s="1"/>
  <c r="BB280" i="33" s="1"/>
  <c r="AV280" i="33"/>
  <c r="AR280" i="33" a="1"/>
  <c r="AR280" i="33" s="1"/>
  <c r="AS280" i="33" s="1"/>
  <c r="AM280" i="33"/>
  <c r="AD280" i="33"/>
  <c r="GA279" i="33"/>
  <c r="FW279" i="33" a="1"/>
  <c r="FW279" i="33" s="1"/>
  <c r="FX279" i="33" s="1"/>
  <c r="FR279" i="33"/>
  <c r="FN279" i="33" a="1"/>
  <c r="FN279" i="33" s="1"/>
  <c r="FO279" i="33" s="1"/>
  <c r="FI279" i="33"/>
  <c r="FE279" i="33" a="1"/>
  <c r="FE279" i="33" s="1"/>
  <c r="FF279" i="33" s="1"/>
  <c r="EZ279" i="33"/>
  <c r="EV279" i="33" a="1"/>
  <c r="EV279" i="33" s="1"/>
  <c r="EW279" i="33" s="1"/>
  <c r="EQ279" i="33"/>
  <c r="EM279" i="33" a="1"/>
  <c r="EM279" i="33" s="1"/>
  <c r="EN279" i="33" s="1"/>
  <c r="EH279" i="33"/>
  <c r="ED279" i="33" a="1"/>
  <c r="ED279" i="33" s="1"/>
  <c r="EE279" i="33" s="1"/>
  <c r="DY279" i="33"/>
  <c r="DU279" i="33" a="1"/>
  <c r="DU279" i="33" s="1"/>
  <c r="DV279" i="33" s="1"/>
  <c r="DP279" i="33"/>
  <c r="DL279" i="33" a="1"/>
  <c r="DL279" i="33" s="1"/>
  <c r="DM279" i="33" s="1"/>
  <c r="DG279" i="33"/>
  <c r="DC279" i="33" a="1"/>
  <c r="DC279" i="33" s="1"/>
  <c r="DD279" i="33" s="1"/>
  <c r="CX279" i="33"/>
  <c r="CT279" i="33" a="1"/>
  <c r="CT279" i="33" s="1"/>
  <c r="CU279" i="33" s="1"/>
  <c r="CO279" i="33"/>
  <c r="CK279" i="33" a="1"/>
  <c r="CK279" i="33" s="1"/>
  <c r="CL279" i="33" s="1"/>
  <c r="CF279" i="33"/>
  <c r="CB279" i="33" a="1"/>
  <c r="CB279" i="33" s="1"/>
  <c r="CC279" i="33" s="1"/>
  <c r="BW279" i="33"/>
  <c r="BS279" i="33" a="1"/>
  <c r="BS279" i="33" s="1"/>
  <c r="BT279" i="33" s="1"/>
  <c r="BN279" i="33"/>
  <c r="BJ279" i="33" a="1"/>
  <c r="BJ279" i="33" s="1"/>
  <c r="BK279" i="33" s="1"/>
  <c r="BE279" i="33"/>
  <c r="BA279" i="33" a="1"/>
  <c r="BA279" i="33" s="1"/>
  <c r="BB279" i="33" s="1"/>
  <c r="AV279" i="33"/>
  <c r="AR279" i="33" a="1"/>
  <c r="AR279" i="33" s="1"/>
  <c r="AS279" i="33" s="1"/>
  <c r="AM279" i="33"/>
  <c r="AD279" i="33"/>
  <c r="GA278" i="33"/>
  <c r="FW278" i="33" a="1"/>
  <c r="FW278" i="33" s="1"/>
  <c r="FX278" i="33" s="1"/>
  <c r="FR278" i="33"/>
  <c r="FN278" i="33" a="1"/>
  <c r="FN278" i="33" s="1"/>
  <c r="FO278" i="33" s="1"/>
  <c r="FI278" i="33"/>
  <c r="FE278" i="33" a="1"/>
  <c r="FE278" i="33" s="1"/>
  <c r="FF278" i="33" s="1"/>
  <c r="EZ278" i="33"/>
  <c r="EV278" i="33" a="1"/>
  <c r="EV278" i="33" s="1"/>
  <c r="EW278" i="33" s="1"/>
  <c r="EQ278" i="33"/>
  <c r="EM278" i="33" a="1"/>
  <c r="EM278" i="33" s="1"/>
  <c r="EN278" i="33" s="1"/>
  <c r="EH278" i="33"/>
  <c r="ED278" i="33" a="1"/>
  <c r="ED278" i="33" s="1"/>
  <c r="EE278" i="33" s="1"/>
  <c r="DY278" i="33"/>
  <c r="DU278" i="33" a="1"/>
  <c r="DU278" i="33" s="1"/>
  <c r="DV278" i="33" s="1"/>
  <c r="DP278" i="33"/>
  <c r="DL278" i="33" a="1"/>
  <c r="DL278" i="33" s="1"/>
  <c r="DM278" i="33" s="1"/>
  <c r="DG278" i="33"/>
  <c r="DC278" i="33" a="1"/>
  <c r="DC278" i="33" s="1"/>
  <c r="DD278" i="33" s="1"/>
  <c r="CX278" i="33"/>
  <c r="CT278" i="33" a="1"/>
  <c r="CT278" i="33" s="1"/>
  <c r="CU278" i="33" s="1"/>
  <c r="CO278" i="33"/>
  <c r="CK278" i="33" a="1"/>
  <c r="CK278" i="33" s="1"/>
  <c r="CL278" i="33" s="1"/>
  <c r="CF278" i="33"/>
  <c r="CB278" i="33" a="1"/>
  <c r="CB278" i="33" s="1"/>
  <c r="CC278" i="33" s="1"/>
  <c r="BW278" i="33"/>
  <c r="BS278" i="33" a="1"/>
  <c r="BS278" i="33" s="1"/>
  <c r="BT278" i="33" s="1"/>
  <c r="BN278" i="33"/>
  <c r="BJ278" i="33" a="1"/>
  <c r="BJ278" i="33" s="1"/>
  <c r="BK278" i="33" s="1"/>
  <c r="BE278" i="33"/>
  <c r="BA278" i="33" a="1"/>
  <c r="BA278" i="33" s="1"/>
  <c r="BB278" i="33" s="1"/>
  <c r="AV278" i="33"/>
  <c r="AR278" i="33" a="1"/>
  <c r="AR278" i="33" s="1"/>
  <c r="AS278" i="33" s="1"/>
  <c r="AM278" i="33"/>
  <c r="AD278" i="33"/>
  <c r="GA277" i="33"/>
  <c r="FW277" i="33" a="1"/>
  <c r="FW277" i="33" s="1"/>
  <c r="FX277" i="33" s="1"/>
  <c r="FR277" i="33"/>
  <c r="FN277" i="33" a="1"/>
  <c r="FN277" i="33" s="1"/>
  <c r="FO277" i="33" s="1"/>
  <c r="FI277" i="33"/>
  <c r="FE277" i="33" a="1"/>
  <c r="FE277" i="33" s="1"/>
  <c r="FF277" i="33" s="1"/>
  <c r="EZ277" i="33"/>
  <c r="EV277" i="33" a="1"/>
  <c r="EV277" i="33" s="1"/>
  <c r="EW277" i="33" s="1"/>
  <c r="EQ277" i="33"/>
  <c r="EM277" i="33" a="1"/>
  <c r="EM277" i="33" s="1"/>
  <c r="EN277" i="33" s="1"/>
  <c r="EH277" i="33"/>
  <c r="ED277" i="33" a="1"/>
  <c r="ED277" i="33" s="1"/>
  <c r="EE277" i="33" s="1"/>
  <c r="DY277" i="33"/>
  <c r="DU277" i="33" a="1"/>
  <c r="DU277" i="33" s="1"/>
  <c r="DV277" i="33" s="1"/>
  <c r="DP277" i="33"/>
  <c r="DL277" i="33" a="1"/>
  <c r="DL277" i="33" s="1"/>
  <c r="DM277" i="33" s="1"/>
  <c r="DG277" i="33"/>
  <c r="DC277" i="33" a="1"/>
  <c r="DC277" i="33" s="1"/>
  <c r="DD277" i="33" s="1"/>
  <c r="CX277" i="33"/>
  <c r="CT277" i="33" a="1"/>
  <c r="CT277" i="33" s="1"/>
  <c r="CU277" i="33" s="1"/>
  <c r="CO277" i="33"/>
  <c r="CK277" i="33" a="1"/>
  <c r="CK277" i="33" s="1"/>
  <c r="CL277" i="33" s="1"/>
  <c r="CF277" i="33"/>
  <c r="CB277" i="33" a="1"/>
  <c r="CB277" i="33" s="1"/>
  <c r="CC277" i="33" s="1"/>
  <c r="BW277" i="33"/>
  <c r="BS277" i="33" a="1"/>
  <c r="BS277" i="33" s="1"/>
  <c r="BT277" i="33" s="1"/>
  <c r="BN277" i="33"/>
  <c r="BJ277" i="33" a="1"/>
  <c r="BJ277" i="33" s="1"/>
  <c r="BK277" i="33" s="1"/>
  <c r="BE277" i="33"/>
  <c r="BA277" i="33" a="1"/>
  <c r="BA277" i="33" s="1"/>
  <c r="BB277" i="33" s="1"/>
  <c r="AV277" i="33"/>
  <c r="AR277" i="33" a="1"/>
  <c r="AR277" i="33" s="1"/>
  <c r="AS277" i="33" s="1"/>
  <c r="AM277" i="33"/>
  <c r="AD277" i="33"/>
  <c r="GA276" i="33"/>
  <c r="FW276" i="33" a="1"/>
  <c r="FW276" i="33" s="1"/>
  <c r="FX276" i="33" s="1"/>
  <c r="FR276" i="33"/>
  <c r="FN276" i="33" a="1"/>
  <c r="FN276" i="33" s="1"/>
  <c r="FO276" i="33" s="1"/>
  <c r="FI276" i="33"/>
  <c r="FE276" i="33" a="1"/>
  <c r="FE276" i="33" s="1"/>
  <c r="FF276" i="33" s="1"/>
  <c r="EZ276" i="33"/>
  <c r="EV276" i="33" a="1"/>
  <c r="EV276" i="33" s="1"/>
  <c r="EW276" i="33" s="1"/>
  <c r="EQ276" i="33"/>
  <c r="EM276" i="33" a="1"/>
  <c r="EM276" i="33" s="1"/>
  <c r="EN276" i="33" s="1"/>
  <c r="EH276" i="33"/>
  <c r="ED276" i="33" a="1"/>
  <c r="ED276" i="33" s="1"/>
  <c r="EE276" i="33" s="1"/>
  <c r="DY276" i="33"/>
  <c r="DU276" i="33" a="1"/>
  <c r="DU276" i="33" s="1"/>
  <c r="DV276" i="33" s="1"/>
  <c r="DP276" i="33"/>
  <c r="DL276" i="33" a="1"/>
  <c r="DL276" i="33" s="1"/>
  <c r="DM276" i="33" s="1"/>
  <c r="DG276" i="33"/>
  <c r="DC276" i="33" a="1"/>
  <c r="DC276" i="33" s="1"/>
  <c r="DD276" i="33" s="1"/>
  <c r="CX276" i="33"/>
  <c r="CT276" i="33" a="1"/>
  <c r="CT276" i="33" s="1"/>
  <c r="CU276" i="33" s="1"/>
  <c r="CO276" i="33"/>
  <c r="CK276" i="33" a="1"/>
  <c r="CK276" i="33" s="1"/>
  <c r="CL276" i="33" s="1"/>
  <c r="CF276" i="33"/>
  <c r="CB276" i="33" a="1"/>
  <c r="CB276" i="33" s="1"/>
  <c r="CC276" i="33" s="1"/>
  <c r="BW276" i="33"/>
  <c r="BS276" i="33" a="1"/>
  <c r="BS276" i="33" s="1"/>
  <c r="BT276" i="33" s="1"/>
  <c r="BN276" i="33"/>
  <c r="BJ276" i="33" a="1"/>
  <c r="BJ276" i="33" s="1"/>
  <c r="BK276" i="33" s="1"/>
  <c r="BE276" i="33"/>
  <c r="BA276" i="33" a="1"/>
  <c r="BA276" i="33" s="1"/>
  <c r="BB276" i="33" s="1"/>
  <c r="AV276" i="33"/>
  <c r="AR276" i="33" a="1"/>
  <c r="AR276" i="33" s="1"/>
  <c r="AS276" i="33" s="1"/>
  <c r="AM276" i="33"/>
  <c r="AD276" i="33"/>
  <c r="GA275" i="33"/>
  <c r="FW275" i="33" a="1"/>
  <c r="FW275" i="33" s="1"/>
  <c r="FX275" i="33" s="1"/>
  <c r="FR275" i="33"/>
  <c r="FN275" i="33" a="1"/>
  <c r="FN275" i="33" s="1"/>
  <c r="FO275" i="33" s="1"/>
  <c r="FI275" i="33"/>
  <c r="FE275" i="33" a="1"/>
  <c r="FE275" i="33" s="1"/>
  <c r="FF275" i="33" s="1"/>
  <c r="EZ275" i="33"/>
  <c r="EV275" i="33" a="1"/>
  <c r="EV275" i="33" s="1"/>
  <c r="EW275" i="33" s="1"/>
  <c r="EQ275" i="33"/>
  <c r="EM275" i="33" a="1"/>
  <c r="EM275" i="33" s="1"/>
  <c r="EN275" i="33" s="1"/>
  <c r="EH275" i="33"/>
  <c r="ED275" i="33" a="1"/>
  <c r="ED275" i="33" s="1"/>
  <c r="EE275" i="33" s="1"/>
  <c r="DY275" i="33"/>
  <c r="DU275" i="33" a="1"/>
  <c r="DU275" i="33" s="1"/>
  <c r="DV275" i="33" s="1"/>
  <c r="DP275" i="33"/>
  <c r="DL275" i="33" a="1"/>
  <c r="DL275" i="33" s="1"/>
  <c r="DM275" i="33" s="1"/>
  <c r="DG275" i="33"/>
  <c r="DC275" i="33" a="1"/>
  <c r="DC275" i="33" s="1"/>
  <c r="DD275" i="33" s="1"/>
  <c r="CX275" i="33"/>
  <c r="CT275" i="33" a="1"/>
  <c r="CT275" i="33" s="1"/>
  <c r="CU275" i="33" s="1"/>
  <c r="CO275" i="33"/>
  <c r="CK275" i="33" a="1"/>
  <c r="CK275" i="33" s="1"/>
  <c r="CL275" i="33" s="1"/>
  <c r="CF275" i="33"/>
  <c r="CB275" i="33" a="1"/>
  <c r="CB275" i="33" s="1"/>
  <c r="CC275" i="33" s="1"/>
  <c r="BW275" i="33"/>
  <c r="BS275" i="33" a="1"/>
  <c r="BS275" i="33" s="1"/>
  <c r="BT275" i="33" s="1"/>
  <c r="BN275" i="33"/>
  <c r="BJ275" i="33" a="1"/>
  <c r="BJ275" i="33" s="1"/>
  <c r="BK275" i="33" s="1"/>
  <c r="BE275" i="33"/>
  <c r="BA275" i="33" a="1"/>
  <c r="BA275" i="33" s="1"/>
  <c r="BB275" i="33" s="1"/>
  <c r="AV275" i="33"/>
  <c r="AR275" i="33" a="1"/>
  <c r="AR275" i="33" s="1"/>
  <c r="AS275" i="33" s="1"/>
  <c r="AM275" i="33"/>
  <c r="AD275" i="33"/>
  <c r="GA274" i="33"/>
  <c r="FW274" i="33" a="1"/>
  <c r="FW274" i="33" s="1"/>
  <c r="FX274" i="33" s="1"/>
  <c r="FR274" i="33"/>
  <c r="FN274" i="33" a="1"/>
  <c r="FN274" i="33" s="1"/>
  <c r="FO274" i="33" s="1"/>
  <c r="FI274" i="33"/>
  <c r="FE274" i="33" a="1"/>
  <c r="FE274" i="33" s="1"/>
  <c r="FF274" i="33" s="1"/>
  <c r="EZ274" i="33"/>
  <c r="EV274" i="33" a="1"/>
  <c r="EV274" i="33" s="1"/>
  <c r="EW274" i="33" s="1"/>
  <c r="EQ274" i="33"/>
  <c r="EM274" i="33" a="1"/>
  <c r="EM274" i="33" s="1"/>
  <c r="EN274" i="33" s="1"/>
  <c r="EH274" i="33"/>
  <c r="ED274" i="33" a="1"/>
  <c r="ED274" i="33" s="1"/>
  <c r="EE274" i="33" s="1"/>
  <c r="DY274" i="33"/>
  <c r="DU274" i="33" a="1"/>
  <c r="DU274" i="33" s="1"/>
  <c r="DV274" i="33" s="1"/>
  <c r="DP274" i="33"/>
  <c r="DL274" i="33" a="1"/>
  <c r="DL274" i="33" s="1"/>
  <c r="DM274" i="33" s="1"/>
  <c r="DG274" i="33"/>
  <c r="DC274" i="33" a="1"/>
  <c r="DC274" i="33" s="1"/>
  <c r="DD274" i="33" s="1"/>
  <c r="CX274" i="33"/>
  <c r="CT274" i="33" a="1"/>
  <c r="CT274" i="33" s="1"/>
  <c r="CU274" i="33" s="1"/>
  <c r="CO274" i="33"/>
  <c r="CK274" i="33" a="1"/>
  <c r="CK274" i="33" s="1"/>
  <c r="CL274" i="33" s="1"/>
  <c r="CF274" i="33"/>
  <c r="CB274" i="33" a="1"/>
  <c r="CB274" i="33" s="1"/>
  <c r="CC274" i="33" s="1"/>
  <c r="BW274" i="33"/>
  <c r="BS274" i="33" a="1"/>
  <c r="BS274" i="33" s="1"/>
  <c r="BT274" i="33" s="1"/>
  <c r="BN274" i="33"/>
  <c r="BJ274" i="33" a="1"/>
  <c r="BJ274" i="33" s="1"/>
  <c r="BK274" i="33" s="1"/>
  <c r="BE274" i="33"/>
  <c r="BA274" i="33" a="1"/>
  <c r="BA274" i="33" s="1"/>
  <c r="BB274" i="33" s="1"/>
  <c r="AV274" i="33"/>
  <c r="AM274" i="33"/>
  <c r="AD274" i="33"/>
  <c r="GA273" i="33"/>
  <c r="FW273" i="33" a="1"/>
  <c r="FW273" i="33" s="1"/>
  <c r="FX273" i="33" s="1"/>
  <c r="FR273" i="33"/>
  <c r="FN273" i="33" a="1"/>
  <c r="FN273" i="33" s="1"/>
  <c r="FO273" i="33" s="1"/>
  <c r="FI273" i="33"/>
  <c r="FE273" i="33" a="1"/>
  <c r="FE273" i="33" s="1"/>
  <c r="FF273" i="33" s="1"/>
  <c r="EZ273" i="33"/>
  <c r="EV273" i="33" a="1"/>
  <c r="EV273" i="33" s="1"/>
  <c r="EW273" i="33" s="1"/>
  <c r="EQ273" i="33"/>
  <c r="EM273" i="33" a="1"/>
  <c r="EM273" i="33" s="1"/>
  <c r="EN273" i="33" s="1"/>
  <c r="EH273" i="33"/>
  <c r="ED273" i="33" a="1"/>
  <c r="ED273" i="33" s="1"/>
  <c r="EE273" i="33" s="1"/>
  <c r="DY273" i="33"/>
  <c r="DU273" i="33" a="1"/>
  <c r="DU273" i="33" s="1"/>
  <c r="DV273" i="33" s="1"/>
  <c r="DP273" i="33"/>
  <c r="DL273" i="33" a="1"/>
  <c r="DL273" i="33" s="1"/>
  <c r="DM273" i="33" s="1"/>
  <c r="DG273" i="33"/>
  <c r="DC273" i="33" a="1"/>
  <c r="DC273" i="33" s="1"/>
  <c r="DD273" i="33" s="1"/>
  <c r="CX273" i="33"/>
  <c r="CT273" i="33" a="1"/>
  <c r="CT273" i="33" s="1"/>
  <c r="CU273" i="33" s="1"/>
  <c r="CO273" i="33"/>
  <c r="CK273" i="33" a="1"/>
  <c r="CK273" i="33" s="1"/>
  <c r="CL273" i="33" s="1"/>
  <c r="CF273" i="33"/>
  <c r="CB273" i="33" a="1"/>
  <c r="CB273" i="33" s="1"/>
  <c r="CC273" i="33" s="1"/>
  <c r="BW273" i="33"/>
  <c r="BS273" i="33" a="1"/>
  <c r="BS273" i="33" s="1"/>
  <c r="BT273" i="33" s="1"/>
  <c r="BN273" i="33"/>
  <c r="BJ273" i="33" a="1"/>
  <c r="BJ273" i="33" s="1"/>
  <c r="BK273" i="33" s="1"/>
  <c r="BE273" i="33"/>
  <c r="BA273" i="33" a="1"/>
  <c r="BA273" i="33" s="1"/>
  <c r="BB273" i="33" s="1"/>
  <c r="AV273" i="33"/>
  <c r="AM273" i="33"/>
  <c r="AD273" i="33"/>
  <c r="GA272" i="33"/>
  <c r="FW272" i="33" a="1"/>
  <c r="FW272" i="33" s="1"/>
  <c r="FX272" i="33" s="1"/>
  <c r="FR272" i="33"/>
  <c r="FN272" i="33" a="1"/>
  <c r="FN272" i="33" s="1"/>
  <c r="FO272" i="33" s="1"/>
  <c r="FI272" i="33"/>
  <c r="FE272" i="33" a="1"/>
  <c r="FE272" i="33" s="1"/>
  <c r="FF272" i="33" s="1"/>
  <c r="EZ272" i="33"/>
  <c r="EV272" i="33" a="1"/>
  <c r="EV272" i="33" s="1"/>
  <c r="EW272" i="33" s="1"/>
  <c r="EQ272" i="33"/>
  <c r="EM272" i="33" a="1"/>
  <c r="EM272" i="33" s="1"/>
  <c r="EN272" i="33" s="1"/>
  <c r="EH272" i="33"/>
  <c r="ED272" i="33" a="1"/>
  <c r="ED272" i="33" s="1"/>
  <c r="EE272" i="33" s="1"/>
  <c r="DY272" i="33"/>
  <c r="DU272" i="33" a="1"/>
  <c r="DU272" i="33" s="1"/>
  <c r="DV272" i="33" s="1"/>
  <c r="DP272" i="33"/>
  <c r="DL272" i="33" a="1"/>
  <c r="DL272" i="33" s="1"/>
  <c r="DM272" i="33" s="1"/>
  <c r="DG272" i="33"/>
  <c r="DC272" i="33" a="1"/>
  <c r="DC272" i="33" s="1"/>
  <c r="DD272" i="33" s="1"/>
  <c r="CX272" i="33"/>
  <c r="CT272" i="33" a="1"/>
  <c r="CT272" i="33" s="1"/>
  <c r="CU272" i="33" s="1"/>
  <c r="CO272" i="33"/>
  <c r="CK272" i="33" a="1"/>
  <c r="CK272" i="33" s="1"/>
  <c r="CL272" i="33" s="1"/>
  <c r="CF272" i="33"/>
  <c r="CB272" i="33" a="1"/>
  <c r="CB272" i="33" s="1"/>
  <c r="CC272" i="33" s="1"/>
  <c r="BW272" i="33"/>
  <c r="BS272" i="33" a="1"/>
  <c r="BS272" i="33" s="1"/>
  <c r="BT272" i="33" s="1"/>
  <c r="BN272" i="33"/>
  <c r="BJ272" i="33" a="1"/>
  <c r="BJ272" i="33" s="1"/>
  <c r="BK272" i="33" s="1"/>
  <c r="BE272" i="33"/>
  <c r="BA272" i="33" a="1"/>
  <c r="BA272" i="33" s="1"/>
  <c r="BB272" i="33" s="1"/>
  <c r="AV272" i="33"/>
  <c r="AM272" i="33"/>
  <c r="AD272" i="33"/>
  <c r="GA271" i="33"/>
  <c r="FW271" i="33" a="1"/>
  <c r="FW271" i="33" s="1"/>
  <c r="FX271" i="33" s="1"/>
  <c r="FR271" i="33"/>
  <c r="FN271" i="33" a="1"/>
  <c r="FN271" i="33" s="1"/>
  <c r="FO271" i="33" s="1"/>
  <c r="FI271" i="33"/>
  <c r="FE271" i="33" a="1"/>
  <c r="FE271" i="33" s="1"/>
  <c r="FF271" i="33" s="1"/>
  <c r="EZ271" i="33"/>
  <c r="EV271" i="33" a="1"/>
  <c r="EV271" i="33" s="1"/>
  <c r="EW271" i="33" s="1"/>
  <c r="EQ271" i="33"/>
  <c r="EM271" i="33" a="1"/>
  <c r="EM271" i="33" s="1"/>
  <c r="EN271" i="33" s="1"/>
  <c r="EH271" i="33"/>
  <c r="ED271" i="33" a="1"/>
  <c r="ED271" i="33" s="1"/>
  <c r="EE271" i="33" s="1"/>
  <c r="DY271" i="33"/>
  <c r="DU271" i="33" a="1"/>
  <c r="DU271" i="33" s="1"/>
  <c r="DV271" i="33" s="1"/>
  <c r="DP271" i="33"/>
  <c r="DL271" i="33" a="1"/>
  <c r="DL271" i="33" s="1"/>
  <c r="DM271" i="33" s="1"/>
  <c r="DG271" i="33"/>
  <c r="DC271" i="33" a="1"/>
  <c r="DC271" i="33" s="1"/>
  <c r="DD271" i="33" s="1"/>
  <c r="CX271" i="33"/>
  <c r="CT271" i="33" a="1"/>
  <c r="CT271" i="33" s="1"/>
  <c r="CU271" i="33" s="1"/>
  <c r="CO271" i="33"/>
  <c r="CK271" i="33" a="1"/>
  <c r="CK271" i="33" s="1"/>
  <c r="CL271" i="33" s="1"/>
  <c r="CF271" i="33"/>
  <c r="CB271" i="33" a="1"/>
  <c r="CB271" i="33" s="1"/>
  <c r="CC271" i="33" s="1"/>
  <c r="BW271" i="33"/>
  <c r="BS271" i="33" a="1"/>
  <c r="BS271" i="33" s="1"/>
  <c r="BT271" i="33" s="1"/>
  <c r="BN271" i="33"/>
  <c r="BJ271" i="33" a="1"/>
  <c r="BJ271" i="33" s="1"/>
  <c r="BK271" i="33" s="1"/>
  <c r="BE271" i="33"/>
  <c r="BA271" i="33" a="1"/>
  <c r="BA271" i="33" s="1"/>
  <c r="BB271" i="33" s="1"/>
  <c r="AV271" i="33"/>
  <c r="AM271" i="33"/>
  <c r="AD271" i="33"/>
  <c r="GA270" i="33"/>
  <c r="FW270" i="33" a="1"/>
  <c r="FW270" i="33" s="1"/>
  <c r="FX270" i="33" s="1"/>
  <c r="FR270" i="33"/>
  <c r="FN270" i="33" a="1"/>
  <c r="FN270" i="33" s="1"/>
  <c r="FO270" i="33" s="1"/>
  <c r="FI270" i="33"/>
  <c r="FE270" i="33" a="1"/>
  <c r="FE270" i="33" s="1"/>
  <c r="FF270" i="33" s="1"/>
  <c r="EZ270" i="33"/>
  <c r="EV270" i="33" a="1"/>
  <c r="EV270" i="33" s="1"/>
  <c r="EW270" i="33" s="1"/>
  <c r="EQ270" i="33"/>
  <c r="EM270" i="33" a="1"/>
  <c r="EM270" i="33" s="1"/>
  <c r="EN270" i="33" s="1"/>
  <c r="EH270" i="33"/>
  <c r="ED270" i="33" a="1"/>
  <c r="ED270" i="33" s="1"/>
  <c r="EE270" i="33" s="1"/>
  <c r="DY270" i="33"/>
  <c r="DU270" i="33" a="1"/>
  <c r="DU270" i="33" s="1"/>
  <c r="DV270" i="33" s="1"/>
  <c r="DP270" i="33"/>
  <c r="DL270" i="33" a="1"/>
  <c r="DL270" i="33" s="1"/>
  <c r="DM270" i="33" s="1"/>
  <c r="DG270" i="33"/>
  <c r="DC270" i="33" a="1"/>
  <c r="DC270" i="33" s="1"/>
  <c r="DD270" i="33" s="1"/>
  <c r="CX270" i="33"/>
  <c r="CT270" i="33" a="1"/>
  <c r="CT270" i="33" s="1"/>
  <c r="CU270" i="33" s="1"/>
  <c r="CO270" i="33"/>
  <c r="CK270" i="33" a="1"/>
  <c r="CK270" i="33" s="1"/>
  <c r="CL270" i="33" s="1"/>
  <c r="CF270" i="33"/>
  <c r="CB270" i="33" a="1"/>
  <c r="CB270" i="33" s="1"/>
  <c r="CC270" i="33" s="1"/>
  <c r="BW270" i="33"/>
  <c r="BS270" i="33" a="1"/>
  <c r="BS270" i="33" s="1"/>
  <c r="BT270" i="33" s="1"/>
  <c r="BN270" i="33"/>
  <c r="BJ270" i="33" a="1"/>
  <c r="BJ270" i="33" s="1"/>
  <c r="BK270" i="33" s="1"/>
  <c r="BE270" i="33"/>
  <c r="BA270" i="33" a="1"/>
  <c r="BA270" i="33" s="1"/>
  <c r="BB270" i="33" s="1"/>
  <c r="AV270" i="33"/>
  <c r="AM270" i="33"/>
  <c r="AD270" i="33"/>
  <c r="GA269" i="33"/>
  <c r="FW269" i="33" a="1"/>
  <c r="FW269" i="33" s="1"/>
  <c r="FX269" i="33" s="1"/>
  <c r="FR269" i="33"/>
  <c r="FN269" i="33" a="1"/>
  <c r="FN269" i="33" s="1"/>
  <c r="FO269" i="33" s="1"/>
  <c r="FI269" i="33"/>
  <c r="FE269" i="33" a="1"/>
  <c r="FE269" i="33" s="1"/>
  <c r="FF269" i="33" s="1"/>
  <c r="EZ269" i="33"/>
  <c r="EV269" i="33" a="1"/>
  <c r="EV269" i="33" s="1"/>
  <c r="EW269" i="33" s="1"/>
  <c r="EQ269" i="33"/>
  <c r="EM269" i="33" a="1"/>
  <c r="EM269" i="33" s="1"/>
  <c r="EN269" i="33" s="1"/>
  <c r="EH269" i="33"/>
  <c r="ED269" i="33" a="1"/>
  <c r="ED269" i="33" s="1"/>
  <c r="EE269" i="33" s="1"/>
  <c r="DY269" i="33"/>
  <c r="DU269" i="33" a="1"/>
  <c r="DU269" i="33" s="1"/>
  <c r="DV269" i="33" s="1"/>
  <c r="DP269" i="33"/>
  <c r="DL269" i="33" a="1"/>
  <c r="DL269" i="33" s="1"/>
  <c r="DM269" i="33" s="1"/>
  <c r="DG269" i="33"/>
  <c r="DC269" i="33" a="1"/>
  <c r="DC269" i="33" s="1"/>
  <c r="DD269" i="33" s="1"/>
  <c r="CX269" i="33"/>
  <c r="CT269" i="33" a="1"/>
  <c r="CT269" i="33" s="1"/>
  <c r="CU269" i="33" s="1"/>
  <c r="CO269" i="33"/>
  <c r="CK269" i="33" a="1"/>
  <c r="CK269" i="33" s="1"/>
  <c r="CL269" i="33" s="1"/>
  <c r="CF269" i="33"/>
  <c r="CB269" i="33" a="1"/>
  <c r="CB269" i="33" s="1"/>
  <c r="CC269" i="33" s="1"/>
  <c r="BW269" i="33"/>
  <c r="BS269" i="33" a="1"/>
  <c r="BS269" i="33" s="1"/>
  <c r="BT269" i="33" s="1"/>
  <c r="BN269" i="33"/>
  <c r="BJ269" i="33" a="1"/>
  <c r="BJ269" i="33" s="1"/>
  <c r="BK269" i="33" s="1"/>
  <c r="BE269" i="33"/>
  <c r="BA269" i="33" a="1"/>
  <c r="BA269" i="33" s="1"/>
  <c r="BB269" i="33" s="1"/>
  <c r="AV269" i="33"/>
  <c r="AM269" i="33"/>
  <c r="AD269" i="33"/>
  <c r="GA268" i="33"/>
  <c r="FW268" i="33" a="1"/>
  <c r="FW268" i="33" s="1"/>
  <c r="FX268" i="33" s="1"/>
  <c r="FR268" i="33"/>
  <c r="FN268" i="33" a="1"/>
  <c r="FN268" i="33" s="1"/>
  <c r="FO268" i="33" s="1"/>
  <c r="FI268" i="33"/>
  <c r="FE268" i="33" a="1"/>
  <c r="FE268" i="33" s="1"/>
  <c r="FF268" i="33" s="1"/>
  <c r="EZ268" i="33"/>
  <c r="EV268" i="33" a="1"/>
  <c r="EV268" i="33" s="1"/>
  <c r="EW268" i="33" s="1"/>
  <c r="EQ268" i="33"/>
  <c r="EM268" i="33" a="1"/>
  <c r="EM268" i="33" s="1"/>
  <c r="EN268" i="33" s="1"/>
  <c r="EH268" i="33"/>
  <c r="ED268" i="33" a="1"/>
  <c r="ED268" i="33" s="1"/>
  <c r="EE268" i="33" s="1"/>
  <c r="DY268" i="33"/>
  <c r="DU268" i="33" a="1"/>
  <c r="DU268" i="33" s="1"/>
  <c r="DV268" i="33" s="1"/>
  <c r="DP268" i="33"/>
  <c r="DL268" i="33" a="1"/>
  <c r="DL268" i="33" s="1"/>
  <c r="DM268" i="33" s="1"/>
  <c r="DG268" i="33"/>
  <c r="DC268" i="33" a="1"/>
  <c r="DC268" i="33" s="1"/>
  <c r="DD268" i="33" s="1"/>
  <c r="CX268" i="33"/>
  <c r="CT268" i="33" a="1"/>
  <c r="CT268" i="33" s="1"/>
  <c r="CU268" i="33" s="1"/>
  <c r="CO268" i="33"/>
  <c r="CK268" i="33" a="1"/>
  <c r="CK268" i="33" s="1"/>
  <c r="CL268" i="33" s="1"/>
  <c r="CF268" i="33"/>
  <c r="CB268" i="33" a="1"/>
  <c r="CB268" i="33" s="1"/>
  <c r="CC268" i="33" s="1"/>
  <c r="BW268" i="33"/>
  <c r="BS268" i="33" a="1"/>
  <c r="BS268" i="33" s="1"/>
  <c r="BT268" i="33" s="1"/>
  <c r="BN268" i="33"/>
  <c r="BJ268" i="33" a="1"/>
  <c r="BJ268" i="33" s="1"/>
  <c r="BK268" i="33" s="1"/>
  <c r="BE268" i="33"/>
  <c r="BA268" i="33" a="1"/>
  <c r="BA268" i="33" s="1"/>
  <c r="BB268" i="33" s="1"/>
  <c r="AV268" i="33"/>
  <c r="AM268" i="33"/>
  <c r="AD268" i="33"/>
  <c r="GA267" i="33"/>
  <c r="FW267" i="33" a="1"/>
  <c r="FW267" i="33" s="1"/>
  <c r="FX267" i="33" s="1"/>
  <c r="FR267" i="33"/>
  <c r="FN267" i="33" a="1"/>
  <c r="FN267" i="33" s="1"/>
  <c r="FO267" i="33" s="1"/>
  <c r="FI267" i="33"/>
  <c r="FE267" i="33" a="1"/>
  <c r="FE267" i="33" s="1"/>
  <c r="FF267" i="33" s="1"/>
  <c r="EZ267" i="33"/>
  <c r="EV267" i="33" a="1"/>
  <c r="EV267" i="33" s="1"/>
  <c r="EW267" i="33" s="1"/>
  <c r="EQ267" i="33"/>
  <c r="EM267" i="33" a="1"/>
  <c r="EM267" i="33" s="1"/>
  <c r="EN267" i="33" s="1"/>
  <c r="EH267" i="33"/>
  <c r="ED267" i="33" a="1"/>
  <c r="ED267" i="33" s="1"/>
  <c r="EE267" i="33" s="1"/>
  <c r="DY267" i="33"/>
  <c r="DU267" i="33" a="1"/>
  <c r="DU267" i="33" s="1"/>
  <c r="DV267" i="33" s="1"/>
  <c r="DP267" i="33"/>
  <c r="DL267" i="33" a="1"/>
  <c r="DL267" i="33" s="1"/>
  <c r="DM267" i="33" s="1"/>
  <c r="DG267" i="33"/>
  <c r="DC267" i="33" a="1"/>
  <c r="DC267" i="33" s="1"/>
  <c r="DD267" i="33" s="1"/>
  <c r="CX267" i="33"/>
  <c r="CT267" i="33" a="1"/>
  <c r="CT267" i="33" s="1"/>
  <c r="CU267" i="33" s="1"/>
  <c r="CO267" i="33"/>
  <c r="CK267" i="33" a="1"/>
  <c r="CK267" i="33" s="1"/>
  <c r="CL267" i="33" s="1"/>
  <c r="CF267" i="33"/>
  <c r="CB267" i="33" a="1"/>
  <c r="CB267" i="33" s="1"/>
  <c r="CC267" i="33" s="1"/>
  <c r="BW267" i="33"/>
  <c r="BS267" i="33" a="1"/>
  <c r="BS267" i="33" s="1"/>
  <c r="BT267" i="33" s="1"/>
  <c r="BN267" i="33"/>
  <c r="BJ267" i="33" a="1"/>
  <c r="BJ267" i="33" s="1"/>
  <c r="BK267" i="33" s="1"/>
  <c r="BE267" i="33"/>
  <c r="BA267" i="33" a="1"/>
  <c r="BA267" i="33" s="1"/>
  <c r="BB267" i="33" s="1"/>
  <c r="AV267" i="33"/>
  <c r="AM267" i="33"/>
  <c r="AD267" i="33"/>
  <c r="GA266" i="33"/>
  <c r="FW266" i="33" a="1"/>
  <c r="FW266" i="33" s="1"/>
  <c r="FX266" i="33" s="1"/>
  <c r="FR266" i="33"/>
  <c r="FN266" i="33" a="1"/>
  <c r="FN266" i="33" s="1"/>
  <c r="FO266" i="33" s="1"/>
  <c r="FI266" i="33"/>
  <c r="FE266" i="33" a="1"/>
  <c r="FE266" i="33" s="1"/>
  <c r="FF266" i="33" s="1"/>
  <c r="EZ266" i="33"/>
  <c r="EV266" i="33" a="1"/>
  <c r="EV266" i="33" s="1"/>
  <c r="EW266" i="33" s="1"/>
  <c r="EQ266" i="33"/>
  <c r="EM266" i="33" a="1"/>
  <c r="EM266" i="33" s="1"/>
  <c r="EN266" i="33" s="1"/>
  <c r="EH266" i="33"/>
  <c r="ED266" i="33" a="1"/>
  <c r="ED266" i="33" s="1"/>
  <c r="EE266" i="33" s="1"/>
  <c r="DY266" i="33"/>
  <c r="DU266" i="33" a="1"/>
  <c r="DU266" i="33" s="1"/>
  <c r="DV266" i="33" s="1"/>
  <c r="DP266" i="33"/>
  <c r="DL266" i="33" a="1"/>
  <c r="DL266" i="33" s="1"/>
  <c r="DM266" i="33" s="1"/>
  <c r="DG266" i="33"/>
  <c r="DC266" i="33" a="1"/>
  <c r="DC266" i="33" s="1"/>
  <c r="DD266" i="33" s="1"/>
  <c r="CX266" i="33"/>
  <c r="CT266" i="33" a="1"/>
  <c r="CT266" i="33" s="1"/>
  <c r="CU266" i="33" s="1"/>
  <c r="CO266" i="33"/>
  <c r="CK266" i="33" a="1"/>
  <c r="CK266" i="33" s="1"/>
  <c r="CL266" i="33" s="1"/>
  <c r="CF266" i="33"/>
  <c r="CB266" i="33" a="1"/>
  <c r="CB266" i="33" s="1"/>
  <c r="CC266" i="33" s="1"/>
  <c r="BW266" i="33"/>
  <c r="BS266" i="33" a="1"/>
  <c r="BS266" i="33" s="1"/>
  <c r="BT266" i="33" s="1"/>
  <c r="BN266" i="33"/>
  <c r="BJ266" i="33" a="1"/>
  <c r="BJ266" i="33" s="1"/>
  <c r="BK266" i="33" s="1"/>
  <c r="BE266" i="33"/>
  <c r="BA266" i="33" a="1"/>
  <c r="BA266" i="33" s="1"/>
  <c r="BB266" i="33" s="1"/>
  <c r="AV266" i="33"/>
  <c r="AM266" i="33"/>
  <c r="AD266" i="33"/>
  <c r="GA265" i="33"/>
  <c r="FW265" i="33" a="1"/>
  <c r="FW265" i="33" s="1"/>
  <c r="FX265" i="33" s="1"/>
  <c r="FR265" i="33"/>
  <c r="FN265" i="33" a="1"/>
  <c r="FN265" i="33" s="1"/>
  <c r="FO265" i="33" s="1"/>
  <c r="FI265" i="33"/>
  <c r="FE265" i="33" a="1"/>
  <c r="FE265" i="33" s="1"/>
  <c r="FF265" i="33" s="1"/>
  <c r="EZ265" i="33"/>
  <c r="EV265" i="33" a="1"/>
  <c r="EV265" i="33" s="1"/>
  <c r="EW265" i="33" s="1"/>
  <c r="EQ265" i="33"/>
  <c r="EM265" i="33" a="1"/>
  <c r="EM265" i="33" s="1"/>
  <c r="EN265" i="33" s="1"/>
  <c r="EH265" i="33"/>
  <c r="ED265" i="33" a="1"/>
  <c r="ED265" i="33" s="1"/>
  <c r="EE265" i="33" s="1"/>
  <c r="DY265" i="33"/>
  <c r="DU265" i="33" a="1"/>
  <c r="DU265" i="33" s="1"/>
  <c r="DV265" i="33" s="1"/>
  <c r="DP265" i="33"/>
  <c r="DL265" i="33" a="1"/>
  <c r="DL265" i="33" s="1"/>
  <c r="DM265" i="33" s="1"/>
  <c r="DG265" i="33"/>
  <c r="DC265" i="33" a="1"/>
  <c r="DC265" i="33" s="1"/>
  <c r="DD265" i="33" s="1"/>
  <c r="CX265" i="33"/>
  <c r="CT265" i="33" a="1"/>
  <c r="CT265" i="33" s="1"/>
  <c r="CU265" i="33" s="1"/>
  <c r="CO265" i="33"/>
  <c r="CK265" i="33" a="1"/>
  <c r="CK265" i="33" s="1"/>
  <c r="CL265" i="33" s="1"/>
  <c r="CF265" i="33"/>
  <c r="CB265" i="33" a="1"/>
  <c r="CB265" i="33" s="1"/>
  <c r="CC265" i="33" s="1"/>
  <c r="BW265" i="33"/>
  <c r="BS265" i="33" a="1"/>
  <c r="BS265" i="33" s="1"/>
  <c r="BT265" i="33" s="1"/>
  <c r="BN265" i="33"/>
  <c r="BJ265" i="33" a="1"/>
  <c r="BJ265" i="33" s="1"/>
  <c r="BK265" i="33" s="1"/>
  <c r="BE265" i="33"/>
  <c r="BA265" i="33" a="1"/>
  <c r="BA265" i="33" s="1"/>
  <c r="BB265" i="33" s="1"/>
  <c r="AV265" i="33"/>
  <c r="AM265" i="33"/>
  <c r="AD265" i="33"/>
  <c r="GA264" i="33"/>
  <c r="FW264" i="33" a="1"/>
  <c r="FW264" i="33" s="1"/>
  <c r="FX264" i="33" s="1"/>
  <c r="FR264" i="33"/>
  <c r="FN264" i="33" a="1"/>
  <c r="FN264" i="33" s="1"/>
  <c r="FO264" i="33" s="1"/>
  <c r="FI264" i="33"/>
  <c r="FE264" i="33" a="1"/>
  <c r="FE264" i="33" s="1"/>
  <c r="FF264" i="33" s="1"/>
  <c r="EZ264" i="33"/>
  <c r="EV264" i="33" a="1"/>
  <c r="EV264" i="33" s="1"/>
  <c r="EW264" i="33" s="1"/>
  <c r="EQ264" i="33"/>
  <c r="EM264" i="33" a="1"/>
  <c r="EM264" i="33" s="1"/>
  <c r="EN264" i="33" s="1"/>
  <c r="EH264" i="33"/>
  <c r="ED264" i="33" a="1"/>
  <c r="ED264" i="33" s="1"/>
  <c r="EE264" i="33" s="1"/>
  <c r="DY264" i="33"/>
  <c r="DU264" i="33" a="1"/>
  <c r="DU264" i="33" s="1"/>
  <c r="DV264" i="33" s="1"/>
  <c r="DP264" i="33"/>
  <c r="DL264" i="33" a="1"/>
  <c r="DL264" i="33" s="1"/>
  <c r="DM264" i="33" s="1"/>
  <c r="DG264" i="33"/>
  <c r="DC264" i="33" a="1"/>
  <c r="DC264" i="33" s="1"/>
  <c r="DD264" i="33" s="1"/>
  <c r="CX264" i="33"/>
  <c r="CT264" i="33" a="1"/>
  <c r="CT264" i="33" s="1"/>
  <c r="CU264" i="33" s="1"/>
  <c r="CO264" i="33"/>
  <c r="CK264" i="33" a="1"/>
  <c r="CK264" i="33" s="1"/>
  <c r="CL264" i="33" s="1"/>
  <c r="CF264" i="33"/>
  <c r="CB264" i="33" a="1"/>
  <c r="CB264" i="33" s="1"/>
  <c r="CC264" i="33" s="1"/>
  <c r="BW264" i="33"/>
  <c r="BS264" i="33" a="1"/>
  <c r="BS264" i="33" s="1"/>
  <c r="BT264" i="33" s="1"/>
  <c r="BN264" i="33"/>
  <c r="BJ264" i="33" a="1"/>
  <c r="BJ264" i="33" s="1"/>
  <c r="BK264" i="33" s="1"/>
  <c r="BE264" i="33"/>
  <c r="BA264" i="33" a="1"/>
  <c r="BA264" i="33" s="1"/>
  <c r="BB264" i="33" s="1"/>
  <c r="AV264" i="33"/>
  <c r="AM264" i="33"/>
  <c r="AD264" i="33"/>
  <c r="GA263" i="33"/>
  <c r="FW263" i="33" a="1"/>
  <c r="FW263" i="33" s="1"/>
  <c r="FX263" i="33" s="1"/>
  <c r="FR263" i="33"/>
  <c r="FN263" i="33" a="1"/>
  <c r="FN263" i="33" s="1"/>
  <c r="FO263" i="33" s="1"/>
  <c r="FI263" i="33"/>
  <c r="FE263" i="33" a="1"/>
  <c r="FE263" i="33" s="1"/>
  <c r="FF263" i="33" s="1"/>
  <c r="EZ263" i="33"/>
  <c r="EV263" i="33" a="1"/>
  <c r="EV263" i="33" s="1"/>
  <c r="EW263" i="33" s="1"/>
  <c r="EQ263" i="33"/>
  <c r="EM263" i="33" a="1"/>
  <c r="EM263" i="33" s="1"/>
  <c r="EN263" i="33" s="1"/>
  <c r="EH263" i="33"/>
  <c r="ED263" i="33" a="1"/>
  <c r="ED263" i="33" s="1"/>
  <c r="EE263" i="33" s="1"/>
  <c r="DY263" i="33"/>
  <c r="DU263" i="33" a="1"/>
  <c r="DU263" i="33" s="1"/>
  <c r="DV263" i="33" s="1"/>
  <c r="DP263" i="33"/>
  <c r="DL263" i="33" a="1"/>
  <c r="DL263" i="33" s="1"/>
  <c r="DM263" i="33" s="1"/>
  <c r="DG263" i="33"/>
  <c r="DC263" i="33" a="1"/>
  <c r="DC263" i="33" s="1"/>
  <c r="DD263" i="33" s="1"/>
  <c r="CX263" i="33"/>
  <c r="CT263" i="33" a="1"/>
  <c r="CT263" i="33" s="1"/>
  <c r="CU263" i="33" s="1"/>
  <c r="CO263" i="33"/>
  <c r="CK263" i="33" a="1"/>
  <c r="CK263" i="33" s="1"/>
  <c r="CL263" i="33" s="1"/>
  <c r="CF263" i="33"/>
  <c r="CB263" i="33" a="1"/>
  <c r="CB263" i="33" s="1"/>
  <c r="CC263" i="33" s="1"/>
  <c r="BW263" i="33"/>
  <c r="BS263" i="33" a="1"/>
  <c r="BS263" i="33" s="1"/>
  <c r="BT263" i="33" s="1"/>
  <c r="BN263" i="33"/>
  <c r="BJ263" i="33" a="1"/>
  <c r="BJ263" i="33" s="1"/>
  <c r="BK263" i="33" s="1"/>
  <c r="BE263" i="33"/>
  <c r="AV263" i="33"/>
  <c r="AM263" i="33"/>
  <c r="AD263" i="33"/>
  <c r="GA262" i="33"/>
  <c r="FW262" i="33" a="1"/>
  <c r="FW262" i="33" s="1"/>
  <c r="FX262" i="33" s="1"/>
  <c r="FR262" i="33"/>
  <c r="FN262" i="33" a="1"/>
  <c r="FN262" i="33" s="1"/>
  <c r="FO262" i="33" s="1"/>
  <c r="FI262" i="33"/>
  <c r="FE262" i="33" a="1"/>
  <c r="FE262" i="33" s="1"/>
  <c r="FF262" i="33" s="1"/>
  <c r="EZ262" i="33"/>
  <c r="EV262" i="33" a="1"/>
  <c r="EV262" i="33" s="1"/>
  <c r="EW262" i="33" s="1"/>
  <c r="EQ262" i="33"/>
  <c r="EM262" i="33" a="1"/>
  <c r="EM262" i="33" s="1"/>
  <c r="EN262" i="33" s="1"/>
  <c r="EH262" i="33"/>
  <c r="ED262" i="33" a="1"/>
  <c r="ED262" i="33" s="1"/>
  <c r="EE262" i="33" s="1"/>
  <c r="DY262" i="33"/>
  <c r="DU262" i="33" a="1"/>
  <c r="DU262" i="33" s="1"/>
  <c r="DV262" i="33" s="1"/>
  <c r="DP262" i="33"/>
  <c r="DL262" i="33" a="1"/>
  <c r="DL262" i="33" s="1"/>
  <c r="DM262" i="33" s="1"/>
  <c r="DG262" i="33"/>
  <c r="DC262" i="33" a="1"/>
  <c r="DC262" i="33" s="1"/>
  <c r="DD262" i="33" s="1"/>
  <c r="CX262" i="33"/>
  <c r="CT262" i="33" a="1"/>
  <c r="CT262" i="33" s="1"/>
  <c r="CU262" i="33" s="1"/>
  <c r="CO262" i="33"/>
  <c r="CK262" i="33" a="1"/>
  <c r="CK262" i="33" s="1"/>
  <c r="CL262" i="33" s="1"/>
  <c r="CF262" i="33"/>
  <c r="CB262" i="33" a="1"/>
  <c r="CB262" i="33" s="1"/>
  <c r="CC262" i="33" s="1"/>
  <c r="BW262" i="33"/>
  <c r="BS262" i="33" a="1"/>
  <c r="BS262" i="33" s="1"/>
  <c r="BT262" i="33" s="1"/>
  <c r="BN262" i="33"/>
  <c r="BJ262" i="33" a="1"/>
  <c r="BJ262" i="33" s="1"/>
  <c r="BK262" i="33" s="1"/>
  <c r="BE262" i="33"/>
  <c r="AV262" i="33"/>
  <c r="AM262" i="33"/>
  <c r="AD262" i="33"/>
  <c r="GA261" i="33"/>
  <c r="FW261" i="33" a="1"/>
  <c r="FW261" i="33" s="1"/>
  <c r="FX261" i="33" s="1"/>
  <c r="FR261" i="33"/>
  <c r="FN261" i="33" a="1"/>
  <c r="FN261" i="33" s="1"/>
  <c r="FO261" i="33" s="1"/>
  <c r="FI261" i="33"/>
  <c r="FE261" i="33" a="1"/>
  <c r="FE261" i="33" s="1"/>
  <c r="FF261" i="33" s="1"/>
  <c r="EZ261" i="33"/>
  <c r="EV261" i="33" a="1"/>
  <c r="EV261" i="33" s="1"/>
  <c r="EW261" i="33" s="1"/>
  <c r="EQ261" i="33"/>
  <c r="EM261" i="33" a="1"/>
  <c r="EM261" i="33" s="1"/>
  <c r="EN261" i="33" s="1"/>
  <c r="EH261" i="33"/>
  <c r="ED261" i="33" a="1"/>
  <c r="ED261" i="33" s="1"/>
  <c r="EE261" i="33" s="1"/>
  <c r="DY261" i="33"/>
  <c r="DU261" i="33" a="1"/>
  <c r="DU261" i="33" s="1"/>
  <c r="DV261" i="33" s="1"/>
  <c r="DP261" i="33"/>
  <c r="DL261" i="33" a="1"/>
  <c r="DL261" i="33" s="1"/>
  <c r="DM261" i="33" s="1"/>
  <c r="DG261" i="33"/>
  <c r="DC261" i="33" a="1"/>
  <c r="DC261" i="33" s="1"/>
  <c r="DD261" i="33" s="1"/>
  <c r="CX261" i="33"/>
  <c r="CT261" i="33" a="1"/>
  <c r="CT261" i="33" s="1"/>
  <c r="CU261" i="33" s="1"/>
  <c r="CO261" i="33"/>
  <c r="CK261" i="33" a="1"/>
  <c r="CK261" i="33" s="1"/>
  <c r="CL261" i="33" s="1"/>
  <c r="CF261" i="33"/>
  <c r="CB261" i="33" a="1"/>
  <c r="CB261" i="33" s="1"/>
  <c r="CC261" i="33" s="1"/>
  <c r="BW261" i="33"/>
  <c r="BS261" i="33" a="1"/>
  <c r="BS261" i="33" s="1"/>
  <c r="BT261" i="33" s="1"/>
  <c r="BN261" i="33"/>
  <c r="BJ261" i="33" a="1"/>
  <c r="BJ261" i="33" s="1"/>
  <c r="BK261" i="33" s="1"/>
  <c r="BE261" i="33"/>
  <c r="AV261" i="33"/>
  <c r="AM261" i="33"/>
  <c r="AD261" i="33"/>
  <c r="GA260" i="33"/>
  <c r="FW260" i="33" a="1"/>
  <c r="FW260" i="33" s="1"/>
  <c r="FX260" i="33" s="1"/>
  <c r="FR260" i="33"/>
  <c r="FN260" i="33" a="1"/>
  <c r="FN260" i="33" s="1"/>
  <c r="FO260" i="33" s="1"/>
  <c r="FI260" i="33"/>
  <c r="FE260" i="33" a="1"/>
  <c r="FE260" i="33" s="1"/>
  <c r="FF260" i="33" s="1"/>
  <c r="EZ260" i="33"/>
  <c r="EV260" i="33" a="1"/>
  <c r="EV260" i="33" s="1"/>
  <c r="EW260" i="33" s="1"/>
  <c r="EQ260" i="33"/>
  <c r="EM260" i="33" a="1"/>
  <c r="EM260" i="33" s="1"/>
  <c r="EN260" i="33" s="1"/>
  <c r="EH260" i="33"/>
  <c r="ED260" i="33" a="1"/>
  <c r="ED260" i="33" s="1"/>
  <c r="EE260" i="33" s="1"/>
  <c r="DY260" i="33"/>
  <c r="DU260" i="33" a="1"/>
  <c r="DU260" i="33" s="1"/>
  <c r="DV260" i="33" s="1"/>
  <c r="DP260" i="33"/>
  <c r="DL260" i="33" a="1"/>
  <c r="DL260" i="33" s="1"/>
  <c r="DM260" i="33" s="1"/>
  <c r="DG260" i="33"/>
  <c r="DC260" i="33" a="1"/>
  <c r="DC260" i="33" s="1"/>
  <c r="DD260" i="33" s="1"/>
  <c r="CX260" i="33"/>
  <c r="CT260" i="33" a="1"/>
  <c r="CT260" i="33" s="1"/>
  <c r="CU260" i="33" s="1"/>
  <c r="CO260" i="33"/>
  <c r="CK260" i="33" a="1"/>
  <c r="CK260" i="33" s="1"/>
  <c r="CL260" i="33" s="1"/>
  <c r="CF260" i="33"/>
  <c r="CB260" i="33" a="1"/>
  <c r="CB260" i="33" s="1"/>
  <c r="CC260" i="33" s="1"/>
  <c r="BW260" i="33"/>
  <c r="BS260" i="33" a="1"/>
  <c r="BS260" i="33" s="1"/>
  <c r="BT260" i="33" s="1"/>
  <c r="BN260" i="33"/>
  <c r="BE260" i="33"/>
  <c r="AV260" i="33"/>
  <c r="AM260" i="33"/>
  <c r="AD260" i="33"/>
  <c r="GA259" i="33"/>
  <c r="FW259" i="33" a="1"/>
  <c r="FW259" i="33" s="1"/>
  <c r="FX259" i="33" s="1"/>
  <c r="FR259" i="33"/>
  <c r="FN259" i="33" a="1"/>
  <c r="FN259" i="33" s="1"/>
  <c r="FO259" i="33" s="1"/>
  <c r="FI259" i="33"/>
  <c r="FE259" i="33" a="1"/>
  <c r="FE259" i="33" s="1"/>
  <c r="FF259" i="33" s="1"/>
  <c r="EZ259" i="33"/>
  <c r="EV259" i="33" a="1"/>
  <c r="EV259" i="33" s="1"/>
  <c r="EW259" i="33" s="1"/>
  <c r="EQ259" i="33"/>
  <c r="EM259" i="33" a="1"/>
  <c r="EM259" i="33" s="1"/>
  <c r="EN259" i="33" s="1"/>
  <c r="EH259" i="33"/>
  <c r="ED259" i="33" a="1"/>
  <c r="ED259" i="33" s="1"/>
  <c r="EE259" i="33" s="1"/>
  <c r="DY259" i="33"/>
  <c r="DU259" i="33" a="1"/>
  <c r="DU259" i="33" s="1"/>
  <c r="DV259" i="33" s="1"/>
  <c r="DP259" i="33"/>
  <c r="DL259" i="33" a="1"/>
  <c r="DL259" i="33" s="1"/>
  <c r="DM259" i="33" s="1"/>
  <c r="DG259" i="33"/>
  <c r="DC259" i="33" a="1"/>
  <c r="DC259" i="33" s="1"/>
  <c r="DD259" i="33" s="1"/>
  <c r="CX259" i="33"/>
  <c r="CT259" i="33" a="1"/>
  <c r="CT259" i="33" s="1"/>
  <c r="CU259" i="33" s="1"/>
  <c r="CO259" i="33"/>
  <c r="CK259" i="33" a="1"/>
  <c r="CK259" i="33" s="1"/>
  <c r="CL259" i="33" s="1"/>
  <c r="CF259" i="33"/>
  <c r="CB259" i="33" a="1"/>
  <c r="CB259" i="33" s="1"/>
  <c r="CC259" i="33" s="1"/>
  <c r="BW259" i="33"/>
  <c r="BS259" i="33" a="1"/>
  <c r="BS259" i="33" s="1"/>
  <c r="BT259" i="33" s="1"/>
  <c r="BN259" i="33"/>
  <c r="BE259" i="33"/>
  <c r="AV259" i="33"/>
  <c r="AM259" i="33"/>
  <c r="AD259" i="33"/>
  <c r="GA258" i="33"/>
  <c r="FW258" i="33" a="1"/>
  <c r="FW258" i="33" s="1"/>
  <c r="FX258" i="33" s="1"/>
  <c r="FR258" i="33"/>
  <c r="FN258" i="33" a="1"/>
  <c r="FN258" i="33" s="1"/>
  <c r="FO258" i="33" s="1"/>
  <c r="FI258" i="33"/>
  <c r="FE258" i="33" a="1"/>
  <c r="FE258" i="33" s="1"/>
  <c r="FF258" i="33" s="1"/>
  <c r="EZ258" i="33"/>
  <c r="EV258" i="33" a="1"/>
  <c r="EV258" i="33" s="1"/>
  <c r="EW258" i="33" s="1"/>
  <c r="EQ258" i="33"/>
  <c r="EM258" i="33" a="1"/>
  <c r="EM258" i="33" s="1"/>
  <c r="EN258" i="33" s="1"/>
  <c r="EH258" i="33"/>
  <c r="ED258" i="33" a="1"/>
  <c r="ED258" i="33" s="1"/>
  <c r="EE258" i="33" s="1"/>
  <c r="DY258" i="33"/>
  <c r="DU258" i="33" a="1"/>
  <c r="DU258" i="33" s="1"/>
  <c r="DV258" i="33" s="1"/>
  <c r="DP258" i="33"/>
  <c r="DL258" i="33" a="1"/>
  <c r="DL258" i="33" s="1"/>
  <c r="DM258" i="33" s="1"/>
  <c r="DG258" i="33"/>
  <c r="DC258" i="33" a="1"/>
  <c r="DC258" i="33" s="1"/>
  <c r="DD258" i="33" s="1"/>
  <c r="CX258" i="33"/>
  <c r="CT258" i="33" a="1"/>
  <c r="CT258" i="33" s="1"/>
  <c r="CU258" i="33" s="1"/>
  <c r="CO258" i="33"/>
  <c r="CK258" i="33" a="1"/>
  <c r="CK258" i="33" s="1"/>
  <c r="CL258" i="33" s="1"/>
  <c r="CF258" i="33"/>
  <c r="CB258" i="33" a="1"/>
  <c r="CB258" i="33" s="1"/>
  <c r="CC258" i="33" s="1"/>
  <c r="BW258" i="33"/>
  <c r="BN258" i="33"/>
  <c r="BE258" i="33"/>
  <c r="AV258" i="33"/>
  <c r="AM258" i="33"/>
  <c r="AD258" i="33"/>
  <c r="GA257" i="33"/>
  <c r="FW257" i="33" a="1"/>
  <c r="FW257" i="33" s="1"/>
  <c r="FX257" i="33" s="1"/>
  <c r="FR257" i="33"/>
  <c r="FN257" i="33" a="1"/>
  <c r="FN257" i="33" s="1"/>
  <c r="FO257" i="33" s="1"/>
  <c r="FI257" i="33"/>
  <c r="FE257" i="33" a="1"/>
  <c r="FE257" i="33" s="1"/>
  <c r="FF257" i="33" s="1"/>
  <c r="EZ257" i="33"/>
  <c r="EV257" i="33" a="1"/>
  <c r="EV257" i="33" s="1"/>
  <c r="EW257" i="33" s="1"/>
  <c r="EQ257" i="33"/>
  <c r="EM257" i="33" a="1"/>
  <c r="EM257" i="33" s="1"/>
  <c r="EN257" i="33" s="1"/>
  <c r="EH257" i="33"/>
  <c r="ED257" i="33" a="1"/>
  <c r="ED257" i="33" s="1"/>
  <c r="EE257" i="33" s="1"/>
  <c r="DY257" i="33"/>
  <c r="DU257" i="33" a="1"/>
  <c r="DU257" i="33" s="1"/>
  <c r="DV257" i="33" s="1"/>
  <c r="DP257" i="33"/>
  <c r="DL257" i="33" a="1"/>
  <c r="DL257" i="33" s="1"/>
  <c r="DM257" i="33" s="1"/>
  <c r="DG257" i="33"/>
  <c r="DC257" i="33" a="1"/>
  <c r="DC257" i="33" s="1"/>
  <c r="DD257" i="33" s="1"/>
  <c r="CX257" i="33"/>
  <c r="CT257" i="33" a="1"/>
  <c r="CT257" i="33" s="1"/>
  <c r="CU257" i="33" s="1"/>
  <c r="CO257" i="33"/>
  <c r="CK257" i="33" a="1"/>
  <c r="CK257" i="33" s="1"/>
  <c r="CL257" i="33" s="1"/>
  <c r="CF257" i="33"/>
  <c r="CB257" i="33" a="1"/>
  <c r="CB257" i="33" s="1"/>
  <c r="CC257" i="33" s="1"/>
  <c r="BW257" i="33"/>
  <c r="BN257" i="33"/>
  <c r="BE257" i="33"/>
  <c r="AV257" i="33"/>
  <c r="AM257" i="33"/>
  <c r="AD257" i="33"/>
  <c r="GA256" i="33"/>
  <c r="FW256" i="33" a="1"/>
  <c r="FW256" i="33" s="1"/>
  <c r="FX256" i="33" s="1"/>
  <c r="FR256" i="33"/>
  <c r="FN256" i="33" a="1"/>
  <c r="FN256" i="33" s="1"/>
  <c r="FO256" i="33" s="1"/>
  <c r="FI256" i="33"/>
  <c r="FE256" i="33" a="1"/>
  <c r="FE256" i="33" s="1"/>
  <c r="FF256" i="33" s="1"/>
  <c r="EZ256" i="33"/>
  <c r="EV256" i="33" a="1"/>
  <c r="EV256" i="33" s="1"/>
  <c r="EW256" i="33" s="1"/>
  <c r="EQ256" i="33"/>
  <c r="EM256" i="33" a="1"/>
  <c r="EM256" i="33" s="1"/>
  <c r="EN256" i="33" s="1"/>
  <c r="EH256" i="33"/>
  <c r="ED256" i="33" a="1"/>
  <c r="ED256" i="33" s="1"/>
  <c r="EE256" i="33" s="1"/>
  <c r="DY256" i="33"/>
  <c r="DU256" i="33" a="1"/>
  <c r="DU256" i="33" s="1"/>
  <c r="DV256" i="33" s="1"/>
  <c r="DP256" i="33"/>
  <c r="DL256" i="33" a="1"/>
  <c r="DL256" i="33" s="1"/>
  <c r="DM256" i="33" s="1"/>
  <c r="DG256" i="33"/>
  <c r="DC256" i="33" a="1"/>
  <c r="DC256" i="33" s="1"/>
  <c r="DD256" i="33" s="1"/>
  <c r="CX256" i="33"/>
  <c r="CT256" i="33" a="1"/>
  <c r="CT256" i="33" s="1"/>
  <c r="CU256" i="33" s="1"/>
  <c r="CO256" i="33"/>
  <c r="CK256" i="33" a="1"/>
  <c r="CK256" i="33" s="1"/>
  <c r="CL256" i="33" s="1"/>
  <c r="CF256" i="33"/>
  <c r="BW256" i="33"/>
  <c r="BN256" i="33"/>
  <c r="BE256" i="33"/>
  <c r="AV256" i="33"/>
  <c r="AM256" i="33"/>
  <c r="AD256" i="33"/>
  <c r="GA255" i="33"/>
  <c r="FW255" i="33" a="1"/>
  <c r="FW255" i="33" s="1"/>
  <c r="FX255" i="33" s="1"/>
  <c r="FR255" i="33"/>
  <c r="FN255" i="33" a="1"/>
  <c r="FN255" i="33" s="1"/>
  <c r="FO255" i="33" s="1"/>
  <c r="FI255" i="33"/>
  <c r="FE255" i="33" a="1"/>
  <c r="FE255" i="33" s="1"/>
  <c r="FF255" i="33" s="1"/>
  <c r="EZ255" i="33"/>
  <c r="EV255" i="33" a="1"/>
  <c r="EV255" i="33" s="1"/>
  <c r="EW255" i="33" s="1"/>
  <c r="EQ255" i="33"/>
  <c r="EM255" i="33" a="1"/>
  <c r="EM255" i="33" s="1"/>
  <c r="EN255" i="33" s="1"/>
  <c r="EH255" i="33"/>
  <c r="ED255" i="33" a="1"/>
  <c r="ED255" i="33" s="1"/>
  <c r="EE255" i="33" s="1"/>
  <c r="DY255" i="33"/>
  <c r="DU255" i="33" a="1"/>
  <c r="DU255" i="33" s="1"/>
  <c r="DV255" i="33" s="1"/>
  <c r="DP255" i="33"/>
  <c r="DL255" i="33" a="1"/>
  <c r="DL255" i="33" s="1"/>
  <c r="DM255" i="33" s="1"/>
  <c r="DG255" i="33"/>
  <c r="DC255" i="33" a="1"/>
  <c r="DC255" i="33" s="1"/>
  <c r="DD255" i="33" s="1"/>
  <c r="CX255" i="33"/>
  <c r="CT255" i="33" a="1"/>
  <c r="CT255" i="33" s="1"/>
  <c r="CU255" i="33" s="1"/>
  <c r="CO255" i="33"/>
  <c r="CK255" i="33" a="1"/>
  <c r="CK255" i="33" s="1"/>
  <c r="CL255" i="33" s="1"/>
  <c r="CF255" i="33"/>
  <c r="BW255" i="33"/>
  <c r="BN255" i="33"/>
  <c r="BE255" i="33"/>
  <c r="AV255" i="33"/>
  <c r="AM255" i="33"/>
  <c r="AD255" i="33"/>
  <c r="GA254" i="33"/>
  <c r="FW254" i="33" a="1"/>
  <c r="FW254" i="33" s="1"/>
  <c r="FX254" i="33" s="1"/>
  <c r="FR254" i="33"/>
  <c r="FN254" i="33" a="1"/>
  <c r="FN254" i="33" s="1"/>
  <c r="FO254" i="33" s="1"/>
  <c r="FI254" i="33"/>
  <c r="FE254" i="33" a="1"/>
  <c r="FE254" i="33" s="1"/>
  <c r="FF254" i="33" s="1"/>
  <c r="EZ254" i="33"/>
  <c r="EV254" i="33" a="1"/>
  <c r="EV254" i="33" s="1"/>
  <c r="EW254" i="33" s="1"/>
  <c r="EQ254" i="33"/>
  <c r="EM254" i="33" a="1"/>
  <c r="EM254" i="33" s="1"/>
  <c r="EN254" i="33" s="1"/>
  <c r="EH254" i="33"/>
  <c r="ED254" i="33" a="1"/>
  <c r="ED254" i="33" s="1"/>
  <c r="EE254" i="33" s="1"/>
  <c r="DY254" i="33"/>
  <c r="DU254" i="33" a="1"/>
  <c r="DU254" i="33" s="1"/>
  <c r="DV254" i="33" s="1"/>
  <c r="DP254" i="33"/>
  <c r="DL254" i="33" a="1"/>
  <c r="DL254" i="33" s="1"/>
  <c r="DM254" i="33" s="1"/>
  <c r="DG254" i="33"/>
  <c r="DC254" i="33" a="1"/>
  <c r="DC254" i="33" s="1"/>
  <c r="DD254" i="33" s="1"/>
  <c r="CX254" i="33"/>
  <c r="CT254" i="33" a="1"/>
  <c r="CT254" i="33" s="1"/>
  <c r="CU254" i="33" s="1"/>
  <c r="CO254" i="33"/>
  <c r="CF254" i="33"/>
  <c r="BW254" i="33"/>
  <c r="BN254" i="33"/>
  <c r="BE254" i="33"/>
  <c r="AV254" i="33"/>
  <c r="AM254" i="33"/>
  <c r="AD254" i="33"/>
  <c r="GA253" i="33"/>
  <c r="FW253" i="33" a="1"/>
  <c r="FW253" i="33" s="1"/>
  <c r="FX253" i="33" s="1"/>
  <c r="FR253" i="33"/>
  <c r="FN253" i="33" a="1"/>
  <c r="FN253" i="33" s="1"/>
  <c r="FO253" i="33" s="1"/>
  <c r="FI253" i="33"/>
  <c r="FE253" i="33" a="1"/>
  <c r="FE253" i="33" s="1"/>
  <c r="FF253" i="33" s="1"/>
  <c r="EZ253" i="33"/>
  <c r="EV253" i="33" a="1"/>
  <c r="EV253" i="33" s="1"/>
  <c r="EW253" i="33" s="1"/>
  <c r="EQ253" i="33"/>
  <c r="EM253" i="33" a="1"/>
  <c r="EM253" i="33" s="1"/>
  <c r="EN253" i="33" s="1"/>
  <c r="EH253" i="33"/>
  <c r="ED253" i="33" a="1"/>
  <c r="ED253" i="33" s="1"/>
  <c r="EE253" i="33" s="1"/>
  <c r="DY253" i="33"/>
  <c r="DU253" i="33" a="1"/>
  <c r="DU253" i="33" s="1"/>
  <c r="DV253" i="33" s="1"/>
  <c r="DP253" i="33"/>
  <c r="DL253" i="33" a="1"/>
  <c r="DL253" i="33" s="1"/>
  <c r="DM253" i="33" s="1"/>
  <c r="DG253" i="33"/>
  <c r="DC253" i="33" a="1"/>
  <c r="DC253" i="33" s="1"/>
  <c r="DD253" i="33" s="1"/>
  <c r="CX253" i="33"/>
  <c r="CO253" i="33"/>
  <c r="CF253" i="33"/>
  <c r="BW253" i="33"/>
  <c r="BN253" i="33"/>
  <c r="BE253" i="33"/>
  <c r="AV253" i="33"/>
  <c r="AM253" i="33"/>
  <c r="AD253" i="33"/>
  <c r="GA252" i="33"/>
  <c r="FW252" i="33" a="1"/>
  <c r="FW252" i="33" s="1"/>
  <c r="FX252" i="33" s="1"/>
  <c r="FR252" i="33"/>
  <c r="FN252" i="33" a="1"/>
  <c r="FN252" i="33" s="1"/>
  <c r="FO252" i="33" s="1"/>
  <c r="FI252" i="33"/>
  <c r="FE252" i="33" a="1"/>
  <c r="FE252" i="33" s="1"/>
  <c r="FF252" i="33" s="1"/>
  <c r="EZ252" i="33"/>
  <c r="EV252" i="33" a="1"/>
  <c r="EV252" i="33" s="1"/>
  <c r="EW252" i="33" s="1"/>
  <c r="EQ252" i="33"/>
  <c r="EM252" i="33" a="1"/>
  <c r="EM252" i="33" s="1"/>
  <c r="EN252" i="33" s="1"/>
  <c r="EH252" i="33"/>
  <c r="ED252" i="33" a="1"/>
  <c r="ED252" i="33" s="1"/>
  <c r="EE252" i="33" s="1"/>
  <c r="DY252" i="33"/>
  <c r="DU252" i="33" a="1"/>
  <c r="DU252" i="33" s="1"/>
  <c r="DV252" i="33" s="1"/>
  <c r="DP252" i="33"/>
  <c r="DL252" i="33" a="1"/>
  <c r="DL252" i="33" s="1"/>
  <c r="DM252" i="33" s="1"/>
  <c r="DG252" i="33"/>
  <c r="DC252" i="33" a="1"/>
  <c r="DC252" i="33" s="1"/>
  <c r="DD252" i="33" s="1"/>
  <c r="CX252" i="33"/>
  <c r="CO252" i="33"/>
  <c r="CF252" i="33"/>
  <c r="BW252" i="33"/>
  <c r="BN252" i="33"/>
  <c r="BE252" i="33"/>
  <c r="AV252" i="33"/>
  <c r="AM252" i="33"/>
  <c r="AD252" i="33"/>
  <c r="GA251" i="33"/>
  <c r="FW251" i="33" a="1"/>
  <c r="FW251" i="33" s="1"/>
  <c r="FX251" i="33" s="1"/>
  <c r="FR251" i="33"/>
  <c r="FN251" i="33" a="1"/>
  <c r="FN251" i="33" s="1"/>
  <c r="FO251" i="33" s="1"/>
  <c r="FI251" i="33"/>
  <c r="FE251" i="33" a="1"/>
  <c r="FE251" i="33" s="1"/>
  <c r="FF251" i="33" s="1"/>
  <c r="EZ251" i="33"/>
  <c r="EV251" i="33" a="1"/>
  <c r="EV251" i="33" s="1"/>
  <c r="EW251" i="33" s="1"/>
  <c r="EQ251" i="33"/>
  <c r="EM251" i="33" a="1"/>
  <c r="EM251" i="33" s="1"/>
  <c r="EN251" i="33" s="1"/>
  <c r="EH251" i="33"/>
  <c r="ED251" i="33" a="1"/>
  <c r="ED251" i="33" s="1"/>
  <c r="EE251" i="33" s="1"/>
  <c r="DY251" i="33"/>
  <c r="DU251" i="33" a="1"/>
  <c r="DU251" i="33" s="1"/>
  <c r="DV251" i="33" s="1"/>
  <c r="DP251" i="33"/>
  <c r="DL251" i="33" a="1"/>
  <c r="DL251" i="33" s="1"/>
  <c r="DM251" i="33" s="1"/>
  <c r="DG251" i="33"/>
  <c r="CX251" i="33"/>
  <c r="CO251" i="33"/>
  <c r="CF251" i="33"/>
  <c r="BW251" i="33"/>
  <c r="BN251" i="33"/>
  <c r="BE251" i="33"/>
  <c r="AV251" i="33"/>
  <c r="AM251" i="33"/>
  <c r="AD251" i="33"/>
  <c r="GA250" i="33"/>
  <c r="FW250" i="33" a="1"/>
  <c r="FW250" i="33" s="1"/>
  <c r="FX250" i="33" s="1"/>
  <c r="FR250" i="33"/>
  <c r="FN250" i="33" a="1"/>
  <c r="FN250" i="33" s="1"/>
  <c r="FO250" i="33" s="1"/>
  <c r="FI250" i="33"/>
  <c r="FE250" i="33" a="1"/>
  <c r="FE250" i="33" s="1"/>
  <c r="FF250" i="33" s="1"/>
  <c r="EZ250" i="33"/>
  <c r="EV250" i="33" a="1"/>
  <c r="EV250" i="33" s="1"/>
  <c r="EW250" i="33" s="1"/>
  <c r="EQ250" i="33"/>
  <c r="EM250" i="33" a="1"/>
  <c r="EM250" i="33" s="1"/>
  <c r="EN250" i="33" s="1"/>
  <c r="EH250" i="33"/>
  <c r="ED250" i="33" a="1"/>
  <c r="ED250" i="33" s="1"/>
  <c r="EE250" i="33" s="1"/>
  <c r="DY250" i="33"/>
  <c r="DU250" i="33" a="1"/>
  <c r="DU250" i="33" s="1"/>
  <c r="DV250" i="33" s="1"/>
  <c r="DP250" i="33"/>
  <c r="DG250" i="33"/>
  <c r="CX250" i="33"/>
  <c r="CO250" i="33"/>
  <c r="CF250" i="33"/>
  <c r="BW250" i="33"/>
  <c r="BN250" i="33"/>
  <c r="BE250" i="33"/>
  <c r="AV250" i="33"/>
  <c r="AM250" i="33"/>
  <c r="AD250" i="33"/>
  <c r="GA249" i="33"/>
  <c r="FW249" i="33" a="1"/>
  <c r="FW249" i="33" s="1"/>
  <c r="FX249" i="33" s="1"/>
  <c r="FR249" i="33"/>
  <c r="FN249" i="33" a="1"/>
  <c r="FN249" i="33" s="1"/>
  <c r="FO249" i="33" s="1"/>
  <c r="FI249" i="33"/>
  <c r="FE249" i="33" a="1"/>
  <c r="FE249" i="33" s="1"/>
  <c r="FF249" i="33" s="1"/>
  <c r="EZ249" i="33"/>
  <c r="EV249" i="33" a="1"/>
  <c r="EV249" i="33" s="1"/>
  <c r="EW249" i="33" s="1"/>
  <c r="EQ249" i="33"/>
  <c r="EM249" i="33" a="1"/>
  <c r="EM249" i="33" s="1"/>
  <c r="EN249" i="33" s="1"/>
  <c r="EH249" i="33"/>
  <c r="ED249" i="33" a="1"/>
  <c r="ED249" i="33" s="1"/>
  <c r="EE249" i="33" s="1"/>
  <c r="DY249" i="33"/>
  <c r="DP249" i="33"/>
  <c r="DG249" i="33"/>
  <c r="CX249" i="33"/>
  <c r="CO249" i="33"/>
  <c r="CF249" i="33"/>
  <c r="BW249" i="33"/>
  <c r="BN249" i="33"/>
  <c r="BE249" i="33"/>
  <c r="AV249" i="33"/>
  <c r="AM249" i="33"/>
  <c r="AD249" i="33"/>
  <c r="GA248" i="33"/>
  <c r="FW248" i="33" a="1"/>
  <c r="FW248" i="33" s="1"/>
  <c r="FX248" i="33" s="1"/>
  <c r="FR248" i="33"/>
  <c r="FN248" i="33" a="1"/>
  <c r="FN248" i="33" s="1"/>
  <c r="FO248" i="33" s="1"/>
  <c r="FI248" i="33"/>
  <c r="FE248" i="33" a="1"/>
  <c r="FE248" i="33" s="1"/>
  <c r="FF248" i="33" s="1"/>
  <c r="EZ248" i="33"/>
  <c r="EV248" i="33" a="1"/>
  <c r="EV248" i="33" s="1"/>
  <c r="EW248" i="33" s="1"/>
  <c r="EQ248" i="33"/>
  <c r="EM248" i="33" a="1"/>
  <c r="EM248" i="33" s="1"/>
  <c r="EN248" i="33" s="1"/>
  <c r="EH248" i="33"/>
  <c r="DY248" i="33"/>
  <c r="DP248" i="33"/>
  <c r="DG248" i="33"/>
  <c r="CX248" i="33"/>
  <c r="CO248" i="33"/>
  <c r="CF248" i="33"/>
  <c r="BW248" i="33"/>
  <c r="BN248" i="33"/>
  <c r="BE248" i="33"/>
  <c r="AV248" i="33"/>
  <c r="AM248" i="33"/>
  <c r="AD248" i="33"/>
  <c r="GA247" i="33"/>
  <c r="FW247" i="33" a="1"/>
  <c r="FW247" i="33" s="1"/>
  <c r="FX247" i="33" s="1"/>
  <c r="FR247" i="33"/>
  <c r="FN247" i="33" a="1"/>
  <c r="FN247" i="33" s="1"/>
  <c r="FO247" i="33" s="1"/>
  <c r="FI247" i="33"/>
  <c r="FE247" i="33" a="1"/>
  <c r="FE247" i="33" s="1"/>
  <c r="FF247" i="33" s="1"/>
  <c r="EZ247" i="33"/>
  <c r="EV247" i="33" a="1"/>
  <c r="EV247" i="33" s="1"/>
  <c r="EW247" i="33" s="1"/>
  <c r="EQ247" i="33"/>
  <c r="EH247" i="33"/>
  <c r="DY247" i="33"/>
  <c r="DP247" i="33"/>
  <c r="DG247" i="33"/>
  <c r="CX247" i="33"/>
  <c r="CO247" i="33"/>
  <c r="CF247" i="33"/>
  <c r="BW247" i="33"/>
  <c r="BN247" i="33"/>
  <c r="BE247" i="33"/>
  <c r="AV247" i="33"/>
  <c r="AM247" i="33"/>
  <c r="AD247" i="33"/>
  <c r="GA246" i="33"/>
  <c r="FW246" i="33" a="1"/>
  <c r="FW246" i="33" s="1"/>
  <c r="FX246" i="33" s="1"/>
  <c r="FR246" i="33"/>
  <c r="FN246" i="33" a="1"/>
  <c r="FN246" i="33" s="1"/>
  <c r="FO246" i="33" s="1"/>
  <c r="FI246" i="33"/>
  <c r="FE246" i="33" a="1"/>
  <c r="FE246" i="33" s="1"/>
  <c r="FF246" i="33" s="1"/>
  <c r="EZ246" i="33"/>
  <c r="EQ246" i="33"/>
  <c r="EH246" i="33"/>
  <c r="DY246" i="33"/>
  <c r="DP246" i="33"/>
  <c r="DG246" i="33"/>
  <c r="CX246" i="33"/>
  <c r="CO246" i="33"/>
  <c r="CF246" i="33"/>
  <c r="BW246" i="33"/>
  <c r="BN246" i="33"/>
  <c r="BE246" i="33"/>
  <c r="AV246" i="33"/>
  <c r="AM246" i="33"/>
  <c r="AD246" i="33"/>
  <c r="GA245" i="33"/>
  <c r="FW245" i="33" a="1"/>
  <c r="FW245" i="33" s="1"/>
  <c r="FX245" i="33" s="1"/>
  <c r="FR245" i="33"/>
  <c r="FN245" i="33" a="1"/>
  <c r="FN245" i="33" s="1"/>
  <c r="FO245" i="33" s="1"/>
  <c r="FI245" i="33"/>
  <c r="EZ245" i="33"/>
  <c r="EQ245" i="33"/>
  <c r="EH245" i="33"/>
  <c r="DY245" i="33"/>
  <c r="DP245" i="33"/>
  <c r="DG245" i="33"/>
  <c r="CX245" i="33"/>
  <c r="CO245" i="33"/>
  <c r="CF245" i="33"/>
  <c r="BW245" i="33"/>
  <c r="BN245" i="33"/>
  <c r="BE245" i="33"/>
  <c r="AV245" i="33"/>
  <c r="AM245" i="33"/>
  <c r="AD245" i="33"/>
  <c r="GA244" i="33"/>
  <c r="FR244" i="33"/>
  <c r="FI244" i="33"/>
  <c r="EZ244" i="33"/>
  <c r="EQ244" i="33"/>
  <c r="EH244" i="33"/>
  <c r="DY244" i="33"/>
  <c r="DP244" i="33"/>
  <c r="DG244" i="33"/>
  <c r="CX244" i="33"/>
  <c r="CO244" i="33"/>
  <c r="CF244" i="33"/>
  <c r="BW244" i="33"/>
  <c r="BN244" i="33"/>
  <c r="BE244" i="33"/>
  <c r="AV244" i="33"/>
  <c r="AM244" i="33"/>
  <c r="AD244" i="33"/>
  <c r="GA243" i="33"/>
  <c r="FR243" i="33"/>
  <c r="FI243" i="33"/>
  <c r="EZ243" i="33"/>
  <c r="EQ243" i="33"/>
  <c r="EH243" i="33"/>
  <c r="DY243" i="33"/>
  <c r="DP243" i="33"/>
  <c r="DG243" i="33"/>
  <c r="CX243" i="33"/>
  <c r="CO243" i="33"/>
  <c r="CF243" i="33"/>
  <c r="BW243" i="33"/>
  <c r="BN243" i="33"/>
  <c r="BE243" i="33"/>
  <c r="AV243" i="33"/>
  <c r="AM243" i="33"/>
  <c r="AD243" i="33"/>
  <c r="GA242" i="33"/>
  <c r="FR242" i="33"/>
  <c r="FI242" i="33"/>
  <c r="EZ242" i="33"/>
  <c r="EQ242" i="33"/>
  <c r="EH242" i="33"/>
  <c r="DY242" i="33"/>
  <c r="DP242" i="33"/>
  <c r="DG242" i="33"/>
  <c r="CX242" i="33"/>
  <c r="CO242" i="33"/>
  <c r="CF242" i="33"/>
  <c r="BW242" i="33"/>
  <c r="BN242" i="33"/>
  <c r="BE242" i="33"/>
  <c r="AV242" i="33"/>
  <c r="AM242" i="33"/>
  <c r="AD242" i="33"/>
  <c r="GA241" i="33"/>
  <c r="FR241" i="33"/>
  <c r="FI241" i="33"/>
  <c r="EZ241" i="33"/>
  <c r="EQ241" i="33"/>
  <c r="EH241" i="33"/>
  <c r="DY241" i="33"/>
  <c r="DP241" i="33"/>
  <c r="DG241" i="33"/>
  <c r="CX241" i="33"/>
  <c r="CO241" i="33"/>
  <c r="CF241" i="33"/>
  <c r="BW241" i="33"/>
  <c r="BN241" i="33"/>
  <c r="BE241" i="33"/>
  <c r="AV241" i="33"/>
  <c r="AM241" i="33"/>
  <c r="AD241" i="33"/>
  <c r="GA240" i="33"/>
  <c r="FR240" i="33"/>
  <c r="FI240" i="33"/>
  <c r="EZ240" i="33"/>
  <c r="EQ240" i="33"/>
  <c r="EH240" i="33"/>
  <c r="DY240" i="33"/>
  <c r="DP240" i="33"/>
  <c r="DG240" i="33"/>
  <c r="CX240" i="33"/>
  <c r="CO240" i="33"/>
  <c r="CF240" i="33"/>
  <c r="BW240" i="33"/>
  <c r="BN240" i="33"/>
  <c r="BE240" i="33"/>
  <c r="AV240" i="33"/>
  <c r="AM240" i="33"/>
  <c r="AD240" i="33"/>
  <c r="GA239" i="33"/>
  <c r="FR239" i="33"/>
  <c r="FI239" i="33"/>
  <c r="EZ239" i="33"/>
  <c r="EQ239" i="33"/>
  <c r="EH239" i="33"/>
  <c r="DY239" i="33"/>
  <c r="DP239" i="33"/>
  <c r="DG239" i="33"/>
  <c r="CX239" i="33"/>
  <c r="CO239" i="33"/>
  <c r="CF239" i="33"/>
  <c r="BW239" i="33"/>
  <c r="BN239" i="33"/>
  <c r="BE239" i="33"/>
  <c r="AV239" i="33"/>
  <c r="AM239" i="33"/>
  <c r="AD239" i="33"/>
  <c r="GA238" i="33"/>
  <c r="FR238" i="33"/>
  <c r="FI238" i="33"/>
  <c r="EZ238" i="33"/>
  <c r="EQ238" i="33"/>
  <c r="EH238" i="33"/>
  <c r="DY238" i="33"/>
  <c r="DP238" i="33"/>
  <c r="DG238" i="33"/>
  <c r="CX238" i="33"/>
  <c r="CO238" i="33"/>
  <c r="CF238" i="33"/>
  <c r="BW238" i="33"/>
  <c r="BN238" i="33"/>
  <c r="BE238" i="33"/>
  <c r="AV238" i="33"/>
  <c r="AM238" i="33"/>
  <c r="AD238" i="33"/>
  <c r="GA237" i="33"/>
  <c r="FR237" i="33"/>
  <c r="FI237" i="33"/>
  <c r="EZ237" i="33"/>
  <c r="EQ237" i="33"/>
  <c r="EH237" i="33"/>
  <c r="DY237" i="33"/>
  <c r="DP237" i="33"/>
  <c r="DG237" i="33"/>
  <c r="CX237" i="33"/>
  <c r="CO237" i="33"/>
  <c r="CF237" i="33"/>
  <c r="BW237" i="33"/>
  <c r="BN237" i="33"/>
  <c r="BE237" i="33"/>
  <c r="AV237" i="33"/>
  <c r="AM237" i="33"/>
  <c r="AD237" i="33"/>
  <c r="GA236" i="33"/>
  <c r="FR236" i="33"/>
  <c r="FI236" i="33"/>
  <c r="EZ236" i="33"/>
  <c r="EQ236" i="33"/>
  <c r="EH236" i="33"/>
  <c r="DY236" i="33"/>
  <c r="DP236" i="33"/>
  <c r="DG236" i="33"/>
  <c r="CX236" i="33"/>
  <c r="CO236" i="33"/>
  <c r="CF236" i="33"/>
  <c r="BW236" i="33"/>
  <c r="BN236" i="33"/>
  <c r="BE236" i="33"/>
  <c r="AV236" i="33"/>
  <c r="AM236" i="33"/>
  <c r="AD236" i="33"/>
  <c r="GA235" i="33"/>
  <c r="FR235" i="33"/>
  <c r="FI235" i="33"/>
  <c r="EZ235" i="33"/>
  <c r="EQ235" i="33"/>
  <c r="EH235" i="33"/>
  <c r="DY235" i="33"/>
  <c r="DP235" i="33"/>
  <c r="DG235" i="33"/>
  <c r="CX235" i="33"/>
  <c r="CO235" i="33"/>
  <c r="CF235" i="33"/>
  <c r="BW235" i="33"/>
  <c r="BN235" i="33"/>
  <c r="BE235" i="33"/>
  <c r="AV235" i="33"/>
  <c r="AM235" i="33"/>
  <c r="AD235" i="33"/>
  <c r="GA234" i="33"/>
  <c r="FR234" i="33"/>
  <c r="FI234" i="33"/>
  <c r="EZ234" i="33"/>
  <c r="EQ234" i="33"/>
  <c r="EH234" i="33"/>
  <c r="DY234" i="33"/>
  <c r="DP234" i="33"/>
  <c r="DG234" i="33"/>
  <c r="CX234" i="33"/>
  <c r="CO234" i="33"/>
  <c r="CF234" i="33"/>
  <c r="BW234" i="33"/>
  <c r="BN234" i="33"/>
  <c r="BE234" i="33"/>
  <c r="AV234" i="33"/>
  <c r="AM234" i="33"/>
  <c r="AD234" i="33"/>
  <c r="GA233" i="33"/>
  <c r="FR233" i="33"/>
  <c r="FI233" i="33"/>
  <c r="EZ233" i="33"/>
  <c r="EQ233" i="33"/>
  <c r="EH233" i="33"/>
  <c r="DY233" i="33"/>
  <c r="DP233" i="33"/>
  <c r="DG233" i="33"/>
  <c r="CX233" i="33"/>
  <c r="CO233" i="33"/>
  <c r="CF233" i="33"/>
  <c r="BW233" i="33"/>
  <c r="BN233" i="33"/>
  <c r="BE233" i="33"/>
  <c r="AV233" i="33"/>
  <c r="AM233" i="33"/>
  <c r="AD233" i="33"/>
  <c r="GA232" i="33"/>
  <c r="FR232" i="33"/>
  <c r="FI232" i="33"/>
  <c r="EZ232" i="33"/>
  <c r="EQ232" i="33"/>
  <c r="EH232" i="33"/>
  <c r="DY232" i="33"/>
  <c r="DP232" i="33"/>
  <c r="DG232" i="33"/>
  <c r="CX232" i="33"/>
  <c r="CO232" i="33"/>
  <c r="CF232" i="33"/>
  <c r="BW232" i="33"/>
  <c r="BN232" i="33"/>
  <c r="BE232" i="33"/>
  <c r="AV232" i="33"/>
  <c r="AM232" i="33"/>
  <c r="AD232" i="33"/>
  <c r="GA231" i="33"/>
  <c r="FR231" i="33"/>
  <c r="FI231" i="33"/>
  <c r="EZ231" i="33"/>
  <c r="EQ231" i="33"/>
  <c r="EH231" i="33"/>
  <c r="DY231" i="33"/>
  <c r="DP231" i="33"/>
  <c r="DG231" i="33"/>
  <c r="CX231" i="33"/>
  <c r="CO231" i="33"/>
  <c r="CF231" i="33"/>
  <c r="BW231" i="33"/>
  <c r="BN231" i="33"/>
  <c r="BE231" i="33"/>
  <c r="AV231" i="33"/>
  <c r="AM231" i="33"/>
  <c r="AD231" i="33"/>
  <c r="GA230" i="33"/>
  <c r="FR230" i="33"/>
  <c r="FI230" i="33"/>
  <c r="EZ230" i="33"/>
  <c r="EQ230" i="33"/>
  <c r="EH230" i="33"/>
  <c r="DY230" i="33"/>
  <c r="DP230" i="33"/>
  <c r="DG230" i="33"/>
  <c r="CX230" i="33"/>
  <c r="CO230" i="33"/>
  <c r="CF230" i="33"/>
  <c r="BW230" i="33"/>
  <c r="BN230" i="33"/>
  <c r="BE230" i="33"/>
  <c r="AV230" i="33"/>
  <c r="AM230" i="33"/>
  <c r="AD230" i="33"/>
  <c r="GA229" i="33"/>
  <c r="FR229" i="33"/>
  <c r="FI229" i="33"/>
  <c r="EZ229" i="33"/>
  <c r="EQ229" i="33"/>
  <c r="EH229" i="33"/>
  <c r="DY229" i="33"/>
  <c r="DP229" i="33"/>
  <c r="DG229" i="33"/>
  <c r="CX229" i="33"/>
  <c r="CO229" i="33"/>
  <c r="CF229" i="33"/>
  <c r="BW229" i="33"/>
  <c r="BN229" i="33"/>
  <c r="BE229" i="33"/>
  <c r="AV229" i="33"/>
  <c r="AM229" i="33"/>
  <c r="AD229" i="33"/>
  <c r="GA228" i="33"/>
  <c r="FR228" i="33"/>
  <c r="FI228" i="33"/>
  <c r="EZ228" i="33"/>
  <c r="EQ228" i="33"/>
  <c r="EH228" i="33"/>
  <c r="DY228" i="33"/>
  <c r="DP228" i="33"/>
  <c r="DG228" i="33"/>
  <c r="CX228" i="33"/>
  <c r="CO228" i="33"/>
  <c r="CF228" i="33"/>
  <c r="BW228" i="33"/>
  <c r="BN228" i="33"/>
  <c r="BE228" i="33"/>
  <c r="AV228" i="33"/>
  <c r="AM228" i="33"/>
  <c r="AD228" i="33"/>
  <c r="GA227" i="33"/>
  <c r="FR227" i="33"/>
  <c r="FI227" i="33"/>
  <c r="EZ227" i="33"/>
  <c r="EQ227" i="33"/>
  <c r="EH227" i="33"/>
  <c r="DY227" i="33"/>
  <c r="DP227" i="33"/>
  <c r="DG227" i="33"/>
  <c r="CX227" i="33"/>
  <c r="CO227" i="33"/>
  <c r="CF227" i="33"/>
  <c r="BW227" i="33"/>
  <c r="BN227" i="33"/>
  <c r="BE227" i="33"/>
  <c r="AV227" i="33"/>
  <c r="AM227" i="33"/>
  <c r="AD227" i="33"/>
  <c r="GA226" i="33"/>
  <c r="FR226" i="33"/>
  <c r="FI226" i="33"/>
  <c r="EZ226" i="33"/>
  <c r="EQ226" i="33"/>
  <c r="EH226" i="33"/>
  <c r="DY226" i="33"/>
  <c r="DP226" i="33"/>
  <c r="DG226" i="33"/>
  <c r="CX226" i="33"/>
  <c r="CO226" i="33"/>
  <c r="CF226" i="33"/>
  <c r="BW226" i="33"/>
  <c r="BN226" i="33"/>
  <c r="BE226" i="33"/>
  <c r="AV226" i="33"/>
  <c r="AM226" i="33"/>
  <c r="AD226" i="33"/>
  <c r="GA225" i="33"/>
  <c r="FR225" i="33"/>
  <c r="FI225" i="33"/>
  <c r="EZ225" i="33"/>
  <c r="EQ225" i="33"/>
  <c r="EH225" i="33"/>
  <c r="DY225" i="33"/>
  <c r="DP225" i="33"/>
  <c r="DG225" i="33"/>
  <c r="CX225" i="33"/>
  <c r="CO225" i="33"/>
  <c r="CF225" i="33"/>
  <c r="BW225" i="33"/>
  <c r="BN225" i="33"/>
  <c r="BE225" i="33"/>
  <c r="AV225" i="33"/>
  <c r="AM225" i="33"/>
  <c r="AD225" i="33"/>
  <c r="GA224" i="33"/>
  <c r="FR224" i="33"/>
  <c r="FI224" i="33"/>
  <c r="EZ224" i="33"/>
  <c r="EQ224" i="33"/>
  <c r="EH224" i="33"/>
  <c r="DY224" i="33"/>
  <c r="DP224" i="33"/>
  <c r="DG224" i="33"/>
  <c r="CX224" i="33"/>
  <c r="CO224" i="33"/>
  <c r="CF224" i="33"/>
  <c r="BW224" i="33"/>
  <c r="BN224" i="33"/>
  <c r="BE224" i="33"/>
  <c r="AV224" i="33"/>
  <c r="AM224" i="33"/>
  <c r="AD224" i="33"/>
  <c r="GA223" i="33"/>
  <c r="FR223" i="33"/>
  <c r="FI223" i="33"/>
  <c r="EZ223" i="33"/>
  <c r="EQ223" i="33"/>
  <c r="EH223" i="33"/>
  <c r="DY223" i="33"/>
  <c r="DP223" i="33"/>
  <c r="DG223" i="33"/>
  <c r="CX223" i="33"/>
  <c r="CO223" i="33"/>
  <c r="CF223" i="33"/>
  <c r="BW223" i="33"/>
  <c r="BN223" i="33"/>
  <c r="BE223" i="33"/>
  <c r="AV223" i="33"/>
  <c r="AM223" i="33"/>
  <c r="AD223" i="33"/>
  <c r="GA222" i="33"/>
  <c r="FR222" i="33"/>
  <c r="FI222" i="33"/>
  <c r="EZ222" i="33"/>
  <c r="EQ222" i="33"/>
  <c r="EH222" i="33"/>
  <c r="DY222" i="33"/>
  <c r="DP222" i="33"/>
  <c r="DG222" i="33"/>
  <c r="CX222" i="33"/>
  <c r="CO222" i="33"/>
  <c r="CF222" i="33"/>
  <c r="BW222" i="33"/>
  <c r="BN222" i="33"/>
  <c r="BE222" i="33"/>
  <c r="AV222" i="33"/>
  <c r="AM222" i="33"/>
  <c r="AD222" i="33"/>
  <c r="GA221" i="33"/>
  <c r="FR221" i="33"/>
  <c r="FI221" i="33"/>
  <c r="EZ221" i="33"/>
  <c r="EQ221" i="33"/>
  <c r="EH221" i="33"/>
  <c r="DY221" i="33"/>
  <c r="DP221" i="33"/>
  <c r="DG221" i="33"/>
  <c r="CX221" i="33"/>
  <c r="CO221" i="33"/>
  <c r="CF221" i="33"/>
  <c r="BW221" i="33"/>
  <c r="BN221" i="33"/>
  <c r="BE221" i="33"/>
  <c r="AV221" i="33"/>
  <c r="AM221" i="33"/>
  <c r="AD221" i="33"/>
  <c r="GA220" i="33"/>
  <c r="FR220" i="33"/>
  <c r="FI220" i="33"/>
  <c r="EZ220" i="33"/>
  <c r="EQ220" i="33"/>
  <c r="EH220" i="33"/>
  <c r="DY220" i="33"/>
  <c r="DP220" i="33"/>
  <c r="DG220" i="33"/>
  <c r="CX220" i="33"/>
  <c r="CO220" i="33"/>
  <c r="CF220" i="33"/>
  <c r="BW220" i="33"/>
  <c r="BN220" i="33"/>
  <c r="BE220" i="33"/>
  <c r="AV220" i="33"/>
  <c r="AM220" i="33"/>
  <c r="AD220" i="33"/>
  <c r="GA219" i="33"/>
  <c r="FR219" i="33"/>
  <c r="FI219" i="33"/>
  <c r="EZ219" i="33"/>
  <c r="EQ219" i="33"/>
  <c r="EH219" i="33"/>
  <c r="DY219" i="33"/>
  <c r="DP219" i="33"/>
  <c r="DG219" i="33"/>
  <c r="CX219" i="33"/>
  <c r="CO219" i="33"/>
  <c r="CF219" i="33"/>
  <c r="BW219" i="33"/>
  <c r="BN219" i="33"/>
  <c r="BE219" i="33"/>
  <c r="AV219" i="33"/>
  <c r="AM219" i="33"/>
  <c r="AD219" i="33"/>
  <c r="GA218" i="33"/>
  <c r="FR218" i="33"/>
  <c r="FI218" i="33"/>
  <c r="EZ218" i="33"/>
  <c r="EQ218" i="33"/>
  <c r="EH218" i="33"/>
  <c r="DY218" i="33"/>
  <c r="DP218" i="33"/>
  <c r="DG218" i="33"/>
  <c r="CX218" i="33"/>
  <c r="CO218" i="33"/>
  <c r="CF218" i="33"/>
  <c r="BW218" i="33"/>
  <c r="BN218" i="33"/>
  <c r="BE218" i="33"/>
  <c r="AV218" i="33"/>
  <c r="AM218" i="33"/>
  <c r="AD218" i="33"/>
  <c r="GA217" i="33"/>
  <c r="FR217" i="33"/>
  <c r="FI217" i="33"/>
  <c r="EZ217" i="33"/>
  <c r="EQ217" i="33"/>
  <c r="EH217" i="33"/>
  <c r="DY217" i="33"/>
  <c r="DP217" i="33"/>
  <c r="DG217" i="33"/>
  <c r="CX217" i="33"/>
  <c r="CO217" i="33"/>
  <c r="CF217" i="33"/>
  <c r="BW217" i="33"/>
  <c r="BN217" i="33"/>
  <c r="BE217" i="33"/>
  <c r="AV217" i="33"/>
  <c r="AM217" i="33"/>
  <c r="AD217" i="33"/>
  <c r="GA216" i="33"/>
  <c r="FR216" i="33"/>
  <c r="FI216" i="33"/>
  <c r="EZ216" i="33"/>
  <c r="EQ216" i="33"/>
  <c r="EH216" i="33"/>
  <c r="DY216" i="33"/>
  <c r="DP216" i="33"/>
  <c r="DG216" i="33"/>
  <c r="CX216" i="33"/>
  <c r="CO216" i="33"/>
  <c r="CF216" i="33"/>
  <c r="BW216" i="33"/>
  <c r="BN216" i="33"/>
  <c r="BE216" i="33"/>
  <c r="AV216" i="33"/>
  <c r="AM216" i="33"/>
  <c r="AD216" i="33"/>
  <c r="GA215" i="33"/>
  <c r="FR215" i="33"/>
  <c r="FI215" i="33"/>
  <c r="EZ215" i="33"/>
  <c r="EQ215" i="33"/>
  <c r="EH215" i="33"/>
  <c r="DY215" i="33"/>
  <c r="DP215" i="33"/>
  <c r="DG215" i="33"/>
  <c r="CX215" i="33"/>
  <c r="CO215" i="33"/>
  <c r="CF215" i="33"/>
  <c r="BW215" i="33"/>
  <c r="BN215" i="33"/>
  <c r="BE215" i="33"/>
  <c r="AV215" i="33"/>
  <c r="AM215" i="33"/>
  <c r="AD215" i="33"/>
  <c r="GA214" i="33"/>
  <c r="FR214" i="33"/>
  <c r="FI214" i="33"/>
  <c r="EZ214" i="33"/>
  <c r="EQ214" i="33"/>
  <c r="EH214" i="33"/>
  <c r="DY214" i="33"/>
  <c r="DP214" i="33"/>
  <c r="DG214" i="33"/>
  <c r="CX214" i="33"/>
  <c r="CO214" i="33"/>
  <c r="CF214" i="33"/>
  <c r="BW214" i="33"/>
  <c r="BN214" i="33"/>
  <c r="BE214" i="33"/>
  <c r="AV214" i="33"/>
  <c r="AM214" i="33"/>
  <c r="AD214" i="33"/>
  <c r="GA213" i="33"/>
  <c r="FR213" i="33"/>
  <c r="FI213" i="33"/>
  <c r="EZ213" i="33"/>
  <c r="EQ213" i="33"/>
  <c r="EH213" i="33"/>
  <c r="DY213" i="33"/>
  <c r="DP213" i="33"/>
  <c r="DG213" i="33"/>
  <c r="CX213" i="33"/>
  <c r="CO213" i="33"/>
  <c r="CF213" i="33"/>
  <c r="BW213" i="33"/>
  <c r="BN213" i="33"/>
  <c r="BE213" i="33"/>
  <c r="AV213" i="33"/>
  <c r="AM213" i="33"/>
  <c r="AD213" i="33"/>
  <c r="GA212" i="33"/>
  <c r="FR212" i="33"/>
  <c r="FI212" i="33"/>
  <c r="EZ212" i="33"/>
  <c r="EQ212" i="33"/>
  <c r="EH212" i="33"/>
  <c r="DY212" i="33"/>
  <c r="DP212" i="33"/>
  <c r="DG212" i="33"/>
  <c r="CX212" i="33"/>
  <c r="CO212" i="33"/>
  <c r="CF212" i="33"/>
  <c r="BW212" i="33"/>
  <c r="BN212" i="33"/>
  <c r="BE212" i="33"/>
  <c r="AV212" i="33"/>
  <c r="AM212" i="33"/>
  <c r="AD212" i="33"/>
  <c r="GA211" i="33"/>
  <c r="FR211" i="33"/>
  <c r="FI211" i="33"/>
  <c r="EZ211" i="33"/>
  <c r="EQ211" i="33"/>
  <c r="EH211" i="33"/>
  <c r="DY211" i="33"/>
  <c r="DP211" i="33"/>
  <c r="DG211" i="33"/>
  <c r="CX211" i="33"/>
  <c r="CO211" i="33"/>
  <c r="CF211" i="33"/>
  <c r="BW211" i="33"/>
  <c r="BN211" i="33"/>
  <c r="BE211" i="33"/>
  <c r="AV211" i="33"/>
  <c r="AM211" i="33"/>
  <c r="AD211" i="33"/>
  <c r="GA210" i="33"/>
  <c r="FR210" i="33"/>
  <c r="FI210" i="33"/>
  <c r="EZ210" i="33"/>
  <c r="EQ210" i="33"/>
  <c r="EH210" i="33"/>
  <c r="DY210" i="33"/>
  <c r="DP210" i="33"/>
  <c r="DG210" i="33"/>
  <c r="CX210" i="33"/>
  <c r="CO210" i="33"/>
  <c r="CF210" i="33"/>
  <c r="BW210" i="33"/>
  <c r="BN210" i="33"/>
  <c r="BE210" i="33"/>
  <c r="AV210" i="33"/>
  <c r="AM210" i="33"/>
  <c r="AD210" i="33"/>
  <c r="GA209" i="33"/>
  <c r="FR209" i="33"/>
  <c r="FI209" i="33"/>
  <c r="EZ209" i="33"/>
  <c r="EQ209" i="33"/>
  <c r="EH209" i="33"/>
  <c r="DY209" i="33"/>
  <c r="DP209" i="33"/>
  <c r="DG209" i="33"/>
  <c r="CX209" i="33"/>
  <c r="CO209" i="33"/>
  <c r="CF209" i="33"/>
  <c r="BW209" i="33"/>
  <c r="BN209" i="33"/>
  <c r="BE209" i="33"/>
  <c r="AV209" i="33"/>
  <c r="AM209" i="33"/>
  <c r="AD209" i="33"/>
  <c r="GA208" i="33"/>
  <c r="FR208" i="33"/>
  <c r="FI208" i="33"/>
  <c r="EZ208" i="33"/>
  <c r="EQ208" i="33"/>
  <c r="EH208" i="33"/>
  <c r="DY208" i="33"/>
  <c r="DP208" i="33"/>
  <c r="DG208" i="33"/>
  <c r="CX208" i="33"/>
  <c r="CO208" i="33"/>
  <c r="CF208" i="33"/>
  <c r="BW208" i="33"/>
  <c r="BN208" i="33"/>
  <c r="BE208" i="33"/>
  <c r="AV208" i="33"/>
  <c r="AM208" i="33"/>
  <c r="AD208" i="33"/>
  <c r="GA207" i="33"/>
  <c r="FR207" i="33"/>
  <c r="FI207" i="33"/>
  <c r="EZ207" i="33"/>
  <c r="EQ207" i="33"/>
  <c r="EH207" i="33"/>
  <c r="DY207" i="33"/>
  <c r="DP207" i="33"/>
  <c r="DG207" i="33"/>
  <c r="CX207" i="33"/>
  <c r="CO207" i="33"/>
  <c r="CF207" i="33"/>
  <c r="BW207" i="33"/>
  <c r="BN207" i="33"/>
  <c r="BE207" i="33"/>
  <c r="AV207" i="33"/>
  <c r="AM207" i="33"/>
  <c r="AD207" i="33"/>
  <c r="GA206" i="33"/>
  <c r="FR206" i="33"/>
  <c r="FI206" i="33"/>
  <c r="EZ206" i="33"/>
  <c r="EQ206" i="33"/>
  <c r="EH206" i="33"/>
  <c r="DY206" i="33"/>
  <c r="DP206" i="33"/>
  <c r="DG206" i="33"/>
  <c r="CX206" i="33"/>
  <c r="CO206" i="33"/>
  <c r="CF206" i="33"/>
  <c r="BW206" i="33"/>
  <c r="BN206" i="33"/>
  <c r="BE206" i="33"/>
  <c r="AV206" i="33"/>
  <c r="AM206" i="33"/>
  <c r="AD206" i="33"/>
  <c r="GA205" i="33"/>
  <c r="FR205" i="33"/>
  <c r="FI205" i="33"/>
  <c r="EZ205" i="33"/>
  <c r="EQ205" i="33"/>
  <c r="EH205" i="33"/>
  <c r="DY205" i="33"/>
  <c r="DP205" i="33"/>
  <c r="DG205" i="33"/>
  <c r="CX205" i="33"/>
  <c r="CO205" i="33"/>
  <c r="CF205" i="33"/>
  <c r="BW205" i="33"/>
  <c r="BN205" i="33"/>
  <c r="BE205" i="33"/>
  <c r="AV205" i="33"/>
  <c r="AM205" i="33"/>
  <c r="AD205" i="33"/>
  <c r="GA204" i="33"/>
  <c r="FR204" i="33"/>
  <c r="FI204" i="33"/>
  <c r="EZ204" i="33"/>
  <c r="EQ204" i="33"/>
  <c r="EH204" i="33"/>
  <c r="DY204" i="33"/>
  <c r="DP204" i="33"/>
  <c r="DG204" i="33"/>
  <c r="CX204" i="33"/>
  <c r="CO204" i="33"/>
  <c r="CF204" i="33"/>
  <c r="BW204" i="33"/>
  <c r="BN204" i="33"/>
  <c r="BE204" i="33"/>
  <c r="AV204" i="33"/>
  <c r="AM204" i="33"/>
  <c r="AD204" i="33"/>
  <c r="GA203" i="33"/>
  <c r="FR203" i="33"/>
  <c r="FI203" i="33"/>
  <c r="EZ203" i="33"/>
  <c r="EQ203" i="33"/>
  <c r="EH203" i="33"/>
  <c r="DY203" i="33"/>
  <c r="DP203" i="33"/>
  <c r="DG203" i="33"/>
  <c r="CX203" i="33"/>
  <c r="CO203" i="33"/>
  <c r="CF203" i="33"/>
  <c r="BW203" i="33"/>
  <c r="BN203" i="33"/>
  <c r="BE203" i="33"/>
  <c r="AV203" i="33"/>
  <c r="AM203" i="33"/>
  <c r="AD203" i="33"/>
  <c r="GA202" i="33"/>
  <c r="FR202" i="33"/>
  <c r="FI202" i="33"/>
  <c r="EZ202" i="33"/>
  <c r="EQ202" i="33"/>
  <c r="EH202" i="33"/>
  <c r="DY202" i="33"/>
  <c r="DP202" i="33"/>
  <c r="DG202" i="33"/>
  <c r="CX202" i="33"/>
  <c r="CO202" i="33"/>
  <c r="CF202" i="33"/>
  <c r="BW202" i="33"/>
  <c r="BN202" i="33"/>
  <c r="BE202" i="33"/>
  <c r="AV202" i="33"/>
  <c r="AM202" i="33"/>
  <c r="AD202" i="33"/>
  <c r="GA201" i="33"/>
  <c r="FR201" i="33"/>
  <c r="FI201" i="33"/>
  <c r="EZ201" i="33"/>
  <c r="EQ201" i="33"/>
  <c r="EH201" i="33"/>
  <c r="DY201" i="33"/>
  <c r="DP201" i="33"/>
  <c r="DG201" i="33"/>
  <c r="CX201" i="33"/>
  <c r="CO201" i="33"/>
  <c r="CF201" i="33"/>
  <c r="BW201" i="33"/>
  <c r="BN201" i="33"/>
  <c r="BE201" i="33"/>
  <c r="AV201" i="33"/>
  <c r="AM201" i="33"/>
  <c r="AD201" i="33"/>
  <c r="GA200" i="33"/>
  <c r="FR200" i="33"/>
  <c r="FI200" i="33"/>
  <c r="EZ200" i="33"/>
  <c r="EQ200" i="33"/>
  <c r="EH200" i="33"/>
  <c r="DY200" i="33"/>
  <c r="DP200" i="33"/>
  <c r="DG200" i="33"/>
  <c r="CX200" i="33"/>
  <c r="CO200" i="33"/>
  <c r="CF200" i="33"/>
  <c r="BW200" i="33"/>
  <c r="BN200" i="33"/>
  <c r="BE200" i="33"/>
  <c r="AV200" i="33"/>
  <c r="AM200" i="33"/>
  <c r="AD200" i="33"/>
  <c r="GA199" i="33"/>
  <c r="FR199" i="33"/>
  <c r="FI199" i="33"/>
  <c r="EZ199" i="33"/>
  <c r="EQ199" i="33"/>
  <c r="EH199" i="33"/>
  <c r="DY199" i="33"/>
  <c r="DP199" i="33"/>
  <c r="DG199" i="33"/>
  <c r="CX199" i="33"/>
  <c r="CO199" i="33"/>
  <c r="CF199" i="33"/>
  <c r="BW199" i="33"/>
  <c r="BN199" i="33"/>
  <c r="BE199" i="33"/>
  <c r="AV199" i="33"/>
  <c r="AM199" i="33"/>
  <c r="AD199" i="33"/>
  <c r="GA198" i="33"/>
  <c r="FR198" i="33"/>
  <c r="FI198" i="33"/>
  <c r="EZ198" i="33"/>
  <c r="EQ198" i="33"/>
  <c r="EH198" i="33"/>
  <c r="DY198" i="33"/>
  <c r="DP198" i="33"/>
  <c r="DG198" i="33"/>
  <c r="CX198" i="33"/>
  <c r="CO198" i="33"/>
  <c r="CF198" i="33"/>
  <c r="BW198" i="33"/>
  <c r="BN198" i="33"/>
  <c r="BE198" i="33"/>
  <c r="AV198" i="33"/>
  <c r="AM198" i="33"/>
  <c r="AD198" i="33"/>
  <c r="GA197" i="33"/>
  <c r="FR197" i="33"/>
  <c r="FI197" i="33"/>
  <c r="EZ197" i="33"/>
  <c r="EQ197" i="33"/>
  <c r="EH197" i="33"/>
  <c r="DY197" i="33"/>
  <c r="DP197" i="33"/>
  <c r="DG197" i="33"/>
  <c r="CX197" i="33"/>
  <c r="CO197" i="33"/>
  <c r="CF197" i="33"/>
  <c r="BW197" i="33"/>
  <c r="BN197" i="33"/>
  <c r="BE197" i="33"/>
  <c r="AV197" i="33"/>
  <c r="AM197" i="33"/>
  <c r="AD197" i="33"/>
  <c r="GA196" i="33"/>
  <c r="FR196" i="33"/>
  <c r="FI196" i="33"/>
  <c r="EZ196" i="33"/>
  <c r="EQ196" i="33"/>
  <c r="EH196" i="33"/>
  <c r="DY196" i="33"/>
  <c r="DP196" i="33"/>
  <c r="DG196" i="33"/>
  <c r="CX196" i="33"/>
  <c r="CO196" i="33"/>
  <c r="CF196" i="33"/>
  <c r="BW196" i="33"/>
  <c r="BN196" i="33"/>
  <c r="BE196" i="33"/>
  <c r="AV196" i="33"/>
  <c r="AM196" i="33"/>
  <c r="AD196" i="33"/>
  <c r="GA195" i="33"/>
  <c r="FR195" i="33"/>
  <c r="FI195" i="33"/>
  <c r="EZ195" i="33"/>
  <c r="EQ195" i="33"/>
  <c r="EH195" i="33"/>
  <c r="DY195" i="33"/>
  <c r="DP195" i="33"/>
  <c r="DG195" i="33"/>
  <c r="CX195" i="33"/>
  <c r="CO195" i="33"/>
  <c r="CF195" i="33"/>
  <c r="BW195" i="33"/>
  <c r="BN195" i="33"/>
  <c r="BE195" i="33"/>
  <c r="AV195" i="33"/>
  <c r="AM195" i="33"/>
  <c r="AD195" i="33"/>
  <c r="GA194" i="33"/>
  <c r="FR194" i="33"/>
  <c r="FI194" i="33"/>
  <c r="EZ194" i="33"/>
  <c r="EQ194" i="33"/>
  <c r="EH194" i="33"/>
  <c r="DY194" i="33"/>
  <c r="DP194" i="33"/>
  <c r="DG194" i="33"/>
  <c r="CX194" i="33"/>
  <c r="CO194" i="33"/>
  <c r="CF194" i="33"/>
  <c r="BW194" i="33"/>
  <c r="BN194" i="33"/>
  <c r="BE194" i="33"/>
  <c r="AV194" i="33"/>
  <c r="AM194" i="33"/>
  <c r="AD194" i="33"/>
  <c r="GA193" i="33"/>
  <c r="FR193" i="33"/>
  <c r="FI193" i="33"/>
  <c r="EZ193" i="33"/>
  <c r="EQ193" i="33"/>
  <c r="EH193" i="33"/>
  <c r="DY193" i="33"/>
  <c r="DP193" i="33"/>
  <c r="DG193" i="33"/>
  <c r="CX193" i="33"/>
  <c r="CO193" i="33"/>
  <c r="CF193" i="33"/>
  <c r="BW193" i="33"/>
  <c r="BN193" i="33"/>
  <c r="BE193" i="33"/>
  <c r="AV193" i="33"/>
  <c r="AM193" i="33"/>
  <c r="AD193" i="33"/>
  <c r="GA192" i="33"/>
  <c r="FR192" i="33"/>
  <c r="FI192" i="33"/>
  <c r="EZ192" i="33"/>
  <c r="EQ192" i="33"/>
  <c r="EH192" i="33"/>
  <c r="DY192" i="33"/>
  <c r="DP192" i="33"/>
  <c r="DG192" i="33"/>
  <c r="CX192" i="33"/>
  <c r="CO192" i="33"/>
  <c r="CF192" i="33"/>
  <c r="BW192" i="33"/>
  <c r="BN192" i="33"/>
  <c r="BE192" i="33"/>
  <c r="AV192" i="33"/>
  <c r="AM192" i="33"/>
  <c r="AD192" i="33"/>
  <c r="GA191" i="33"/>
  <c r="FR191" i="33"/>
  <c r="FI191" i="33"/>
  <c r="EZ191" i="33"/>
  <c r="EQ191" i="33"/>
  <c r="EH191" i="33"/>
  <c r="DY191" i="33"/>
  <c r="DP191" i="33"/>
  <c r="DG191" i="33"/>
  <c r="CX191" i="33"/>
  <c r="CO191" i="33"/>
  <c r="CF191" i="33"/>
  <c r="BW191" i="33"/>
  <c r="BN191" i="33"/>
  <c r="BE191" i="33"/>
  <c r="AV191" i="33"/>
  <c r="AM191" i="33"/>
  <c r="AD191" i="33"/>
  <c r="GA190" i="33"/>
  <c r="FR190" i="33"/>
  <c r="FI190" i="33"/>
  <c r="EZ190" i="33"/>
  <c r="EQ190" i="33"/>
  <c r="EH190" i="33"/>
  <c r="DY190" i="33"/>
  <c r="DP190" i="33"/>
  <c r="DG190" i="33"/>
  <c r="CX190" i="33"/>
  <c r="CO190" i="33"/>
  <c r="CF190" i="33"/>
  <c r="BW190" i="33"/>
  <c r="BN190" i="33"/>
  <c r="BE190" i="33"/>
  <c r="AV190" i="33"/>
  <c r="AM190" i="33"/>
  <c r="AD190" i="33"/>
  <c r="GA189" i="33"/>
  <c r="FR189" i="33"/>
  <c r="FI189" i="33"/>
  <c r="EZ189" i="33"/>
  <c r="EQ189" i="33"/>
  <c r="EH189" i="33"/>
  <c r="DY189" i="33"/>
  <c r="DP189" i="33"/>
  <c r="DG189" i="33"/>
  <c r="CX189" i="33"/>
  <c r="CO189" i="33"/>
  <c r="CF189" i="33"/>
  <c r="BW189" i="33"/>
  <c r="BN189" i="33"/>
  <c r="BE189" i="33"/>
  <c r="AV189" i="33"/>
  <c r="AM189" i="33"/>
  <c r="AD189" i="33"/>
  <c r="GA188" i="33"/>
  <c r="FR188" i="33"/>
  <c r="FI188" i="33"/>
  <c r="EZ188" i="33"/>
  <c r="EQ188" i="33"/>
  <c r="EH188" i="33"/>
  <c r="DY188" i="33"/>
  <c r="DP188" i="33"/>
  <c r="DG188" i="33"/>
  <c r="CX188" i="33"/>
  <c r="CO188" i="33"/>
  <c r="CF188" i="33"/>
  <c r="BW188" i="33"/>
  <c r="BN188" i="33"/>
  <c r="BE188" i="33"/>
  <c r="AV188" i="33"/>
  <c r="AM188" i="33"/>
  <c r="AD188" i="33"/>
  <c r="GA187" i="33"/>
  <c r="FR187" i="33"/>
  <c r="FI187" i="33"/>
  <c r="EZ187" i="33"/>
  <c r="EQ187" i="33"/>
  <c r="EH187" i="33"/>
  <c r="DY187" i="33"/>
  <c r="DP187" i="33"/>
  <c r="DG187" i="33"/>
  <c r="CX187" i="33"/>
  <c r="CO187" i="33"/>
  <c r="CF187" i="33"/>
  <c r="BW187" i="33"/>
  <c r="BN187" i="33"/>
  <c r="BE187" i="33"/>
  <c r="AV187" i="33"/>
  <c r="AM187" i="33"/>
  <c r="AD187" i="33"/>
  <c r="GA186" i="33"/>
  <c r="FR186" i="33"/>
  <c r="FI186" i="33"/>
  <c r="EZ186" i="33"/>
  <c r="EQ186" i="33"/>
  <c r="EH186" i="33"/>
  <c r="DY186" i="33"/>
  <c r="DP186" i="33"/>
  <c r="DG186" i="33"/>
  <c r="CX186" i="33"/>
  <c r="CO186" i="33"/>
  <c r="CF186" i="33"/>
  <c r="BW186" i="33"/>
  <c r="BN186" i="33"/>
  <c r="BE186" i="33"/>
  <c r="AV186" i="33"/>
  <c r="AM186" i="33"/>
  <c r="AD186" i="33"/>
  <c r="GA185" i="33"/>
  <c r="FR185" i="33"/>
  <c r="FI185" i="33"/>
  <c r="EZ185" i="33"/>
  <c r="EQ185" i="33"/>
  <c r="EH185" i="33"/>
  <c r="DY185" i="33"/>
  <c r="DP185" i="33"/>
  <c r="DG185" i="33"/>
  <c r="CX185" i="33"/>
  <c r="CO185" i="33"/>
  <c r="CF185" i="33"/>
  <c r="BW185" i="33"/>
  <c r="BN185" i="33"/>
  <c r="BE185" i="33"/>
  <c r="AV185" i="33"/>
  <c r="AM185" i="33"/>
  <c r="AD185" i="33"/>
  <c r="GA184" i="33"/>
  <c r="FR184" i="33"/>
  <c r="FI184" i="33"/>
  <c r="EZ184" i="33"/>
  <c r="EQ184" i="33"/>
  <c r="EH184" i="33"/>
  <c r="DY184" i="33"/>
  <c r="DP184" i="33"/>
  <c r="DG184" i="33"/>
  <c r="CX184" i="33"/>
  <c r="CO184" i="33"/>
  <c r="CF184" i="33"/>
  <c r="BW184" i="33"/>
  <c r="BN184" i="33"/>
  <c r="BE184" i="33"/>
  <c r="AV184" i="33"/>
  <c r="AM184" i="33"/>
  <c r="AD184" i="33"/>
  <c r="GA183" i="33"/>
  <c r="FR183" i="33"/>
  <c r="FI183" i="33"/>
  <c r="EZ183" i="33"/>
  <c r="EQ183" i="33"/>
  <c r="EH183" i="33"/>
  <c r="DY183" i="33"/>
  <c r="DP183" i="33"/>
  <c r="DG183" i="33"/>
  <c r="CX183" i="33"/>
  <c r="CO183" i="33"/>
  <c r="CF183" i="33"/>
  <c r="BW183" i="33"/>
  <c r="BN183" i="33"/>
  <c r="BE183" i="33"/>
  <c r="AV183" i="33"/>
  <c r="AM183" i="33"/>
  <c r="AD183" i="33"/>
  <c r="GA182" i="33"/>
  <c r="FR182" i="33"/>
  <c r="FI182" i="33"/>
  <c r="EZ182" i="33"/>
  <c r="EQ182" i="33"/>
  <c r="EH182" i="33"/>
  <c r="DY182" i="33"/>
  <c r="DP182" i="33"/>
  <c r="DG182" i="33"/>
  <c r="CX182" i="33"/>
  <c r="CO182" i="33"/>
  <c r="CF182" i="33"/>
  <c r="BW182" i="33"/>
  <c r="BN182" i="33"/>
  <c r="BE182" i="33"/>
  <c r="AV182" i="33"/>
  <c r="AM182" i="33"/>
  <c r="AD182" i="33"/>
  <c r="GA181" i="33"/>
  <c r="FR181" i="33"/>
  <c r="FI181" i="33"/>
  <c r="EZ181" i="33"/>
  <c r="EQ181" i="33"/>
  <c r="EH181" i="33"/>
  <c r="DY181" i="33"/>
  <c r="DP181" i="33"/>
  <c r="DG181" i="33"/>
  <c r="CX181" i="33"/>
  <c r="CO181" i="33"/>
  <c r="CF181" i="33"/>
  <c r="BW181" i="33"/>
  <c r="BN181" i="33"/>
  <c r="BE181" i="33"/>
  <c r="AV181" i="33"/>
  <c r="AM181" i="33"/>
  <c r="AD181" i="33"/>
  <c r="GA180" i="33"/>
  <c r="FR180" i="33"/>
  <c r="FI180" i="33"/>
  <c r="EZ180" i="33"/>
  <c r="EQ180" i="33"/>
  <c r="EH180" i="33"/>
  <c r="DY180" i="33"/>
  <c r="DP180" i="33"/>
  <c r="DG180" i="33"/>
  <c r="CX180" i="33"/>
  <c r="CO180" i="33"/>
  <c r="CF180" i="33"/>
  <c r="BW180" i="33"/>
  <c r="BN180" i="33"/>
  <c r="BE180" i="33"/>
  <c r="AV180" i="33"/>
  <c r="AM180" i="33"/>
  <c r="AD180" i="33"/>
  <c r="GA179" i="33"/>
  <c r="FR179" i="33"/>
  <c r="FI179" i="33"/>
  <c r="EZ179" i="33"/>
  <c r="EQ179" i="33"/>
  <c r="EH179" i="33"/>
  <c r="DY179" i="33"/>
  <c r="DP179" i="33"/>
  <c r="DG179" i="33"/>
  <c r="CX179" i="33"/>
  <c r="CO179" i="33"/>
  <c r="CF179" i="33"/>
  <c r="BW179" i="33"/>
  <c r="BN179" i="33"/>
  <c r="BE179" i="33"/>
  <c r="AV179" i="33"/>
  <c r="AM179" i="33"/>
  <c r="AD179" i="33"/>
  <c r="GA178" i="33"/>
  <c r="FR178" i="33"/>
  <c r="FI178" i="33"/>
  <c r="EZ178" i="33"/>
  <c r="EQ178" i="33"/>
  <c r="EH178" i="33"/>
  <c r="DY178" i="33"/>
  <c r="DP178" i="33"/>
  <c r="DG178" i="33"/>
  <c r="CX178" i="33"/>
  <c r="CO178" i="33"/>
  <c r="CF178" i="33"/>
  <c r="BW178" i="33"/>
  <c r="BN178" i="33"/>
  <c r="BE178" i="33"/>
  <c r="AV178" i="33"/>
  <c r="AM178" i="33"/>
  <c r="AD178" i="33"/>
  <c r="GA177" i="33"/>
  <c r="FR177" i="33"/>
  <c r="FI177" i="33"/>
  <c r="EZ177" i="33"/>
  <c r="EQ177" i="33"/>
  <c r="EH177" i="33"/>
  <c r="DY177" i="33"/>
  <c r="DP177" i="33"/>
  <c r="DG177" i="33"/>
  <c r="CX177" i="33"/>
  <c r="CO177" i="33"/>
  <c r="CF177" i="33"/>
  <c r="BW177" i="33"/>
  <c r="BN177" i="33"/>
  <c r="BE177" i="33"/>
  <c r="AV177" i="33"/>
  <c r="AM177" i="33"/>
  <c r="AD177" i="33"/>
  <c r="GA176" i="33"/>
  <c r="FR176" i="33"/>
  <c r="FI176" i="33"/>
  <c r="EZ176" i="33"/>
  <c r="EQ176" i="33"/>
  <c r="EH176" i="33"/>
  <c r="DY176" i="33"/>
  <c r="DP176" i="33"/>
  <c r="DG176" i="33"/>
  <c r="CX176" i="33"/>
  <c r="CO176" i="33"/>
  <c r="CF176" i="33"/>
  <c r="BW176" i="33"/>
  <c r="BN176" i="33"/>
  <c r="BE176" i="33"/>
  <c r="AV176" i="33"/>
  <c r="AM176" i="33"/>
  <c r="AD176" i="33"/>
  <c r="GA175" i="33"/>
  <c r="FR175" i="33"/>
  <c r="FI175" i="33"/>
  <c r="EZ175" i="33"/>
  <c r="EQ175" i="33"/>
  <c r="EH175" i="33"/>
  <c r="DY175" i="33"/>
  <c r="DP175" i="33"/>
  <c r="DG175" i="33"/>
  <c r="CX175" i="33"/>
  <c r="CO175" i="33"/>
  <c r="CF175" i="33"/>
  <c r="BW175" i="33"/>
  <c r="BN175" i="33"/>
  <c r="BE175" i="33"/>
  <c r="AV175" i="33"/>
  <c r="AM175" i="33"/>
  <c r="AD175" i="33"/>
  <c r="GA174" i="33"/>
  <c r="FR174" i="33"/>
  <c r="FI174" i="33"/>
  <c r="EZ174" i="33"/>
  <c r="EQ174" i="33"/>
  <c r="EH174" i="33"/>
  <c r="DY174" i="33"/>
  <c r="DP174" i="33"/>
  <c r="DG174" i="33"/>
  <c r="CX174" i="33"/>
  <c r="CO174" i="33"/>
  <c r="CF174" i="33"/>
  <c r="BW174" i="33"/>
  <c r="BN174" i="33"/>
  <c r="BE174" i="33"/>
  <c r="AV174" i="33"/>
  <c r="AM174" i="33"/>
  <c r="AD174" i="33"/>
  <c r="GA173" i="33"/>
  <c r="FR173" i="33"/>
  <c r="FI173" i="33"/>
  <c r="EZ173" i="33"/>
  <c r="EQ173" i="33"/>
  <c r="EH173" i="33"/>
  <c r="DY173" i="33"/>
  <c r="DP173" i="33"/>
  <c r="DG173" i="33"/>
  <c r="CX173" i="33"/>
  <c r="CO173" i="33"/>
  <c r="CF173" i="33"/>
  <c r="BW173" i="33"/>
  <c r="BN173" i="33"/>
  <c r="BE173" i="33"/>
  <c r="AV173" i="33"/>
  <c r="AM173" i="33"/>
  <c r="AD173" i="33"/>
  <c r="GA172" i="33"/>
  <c r="FR172" i="33"/>
  <c r="FI172" i="33"/>
  <c r="EZ172" i="33"/>
  <c r="EQ172" i="33"/>
  <c r="EH172" i="33"/>
  <c r="DY172" i="33"/>
  <c r="DP172" i="33"/>
  <c r="DG172" i="33"/>
  <c r="CX172" i="33"/>
  <c r="CO172" i="33"/>
  <c r="CF172" i="33"/>
  <c r="BW172" i="33"/>
  <c r="BN172" i="33"/>
  <c r="BE172" i="33"/>
  <c r="AV172" i="33"/>
  <c r="AM172" i="33"/>
  <c r="AD172" i="33"/>
  <c r="GA171" i="33"/>
  <c r="FR171" i="33"/>
  <c r="FI171" i="33"/>
  <c r="EZ171" i="33"/>
  <c r="EQ171" i="33"/>
  <c r="EH171" i="33"/>
  <c r="DY171" i="33"/>
  <c r="DP171" i="33"/>
  <c r="DG171" i="33"/>
  <c r="CX171" i="33"/>
  <c r="CO171" i="33"/>
  <c r="CF171" i="33"/>
  <c r="BW171" i="33"/>
  <c r="BN171" i="33"/>
  <c r="BE171" i="33"/>
  <c r="AV171" i="33"/>
  <c r="AM171" i="33"/>
  <c r="AD171" i="33"/>
  <c r="GA170" i="33"/>
  <c r="FR170" i="33"/>
  <c r="FI170" i="33"/>
  <c r="EZ170" i="33"/>
  <c r="EQ170" i="33"/>
  <c r="EH170" i="33"/>
  <c r="DY170" i="33"/>
  <c r="DP170" i="33"/>
  <c r="DG170" i="33"/>
  <c r="CX170" i="33"/>
  <c r="CO170" i="33"/>
  <c r="CF170" i="33"/>
  <c r="BW170" i="33"/>
  <c r="BN170" i="33"/>
  <c r="BE170" i="33"/>
  <c r="AV170" i="33"/>
  <c r="AM170" i="33"/>
  <c r="AD170" i="33"/>
  <c r="GA169" i="33"/>
  <c r="FR169" i="33"/>
  <c r="FI169" i="33"/>
  <c r="EZ169" i="33"/>
  <c r="EQ169" i="33"/>
  <c r="EH169" i="33"/>
  <c r="DY169" i="33"/>
  <c r="DP169" i="33"/>
  <c r="DG169" i="33"/>
  <c r="CX169" i="33"/>
  <c r="CO169" i="33"/>
  <c r="CF169" i="33"/>
  <c r="BW169" i="33"/>
  <c r="BN169" i="33"/>
  <c r="BE169" i="33"/>
  <c r="AV169" i="33"/>
  <c r="AM169" i="33"/>
  <c r="AD169" i="33"/>
  <c r="GA168" i="33"/>
  <c r="FR168" i="33"/>
  <c r="FI168" i="33"/>
  <c r="EZ168" i="33"/>
  <c r="EQ168" i="33"/>
  <c r="EH168" i="33"/>
  <c r="DY168" i="33"/>
  <c r="DP168" i="33"/>
  <c r="DG168" i="33"/>
  <c r="CX168" i="33"/>
  <c r="CO168" i="33"/>
  <c r="CF168" i="33"/>
  <c r="BW168" i="33"/>
  <c r="BN168" i="33"/>
  <c r="BE168" i="33"/>
  <c r="AV168" i="33"/>
  <c r="AM168" i="33"/>
  <c r="AD168" i="33"/>
  <c r="GA167" i="33"/>
  <c r="FR167" i="33"/>
  <c r="FI167" i="33"/>
  <c r="EZ167" i="33"/>
  <c r="EQ167" i="33"/>
  <c r="EH167" i="33"/>
  <c r="DY167" i="33"/>
  <c r="DP167" i="33"/>
  <c r="DG167" i="33"/>
  <c r="CX167" i="33"/>
  <c r="CO167" i="33"/>
  <c r="CF167" i="33"/>
  <c r="BW167" i="33"/>
  <c r="BN167" i="33"/>
  <c r="BE167" i="33"/>
  <c r="AV167" i="33"/>
  <c r="AM167" i="33"/>
  <c r="AD167" i="33"/>
  <c r="GA166" i="33"/>
  <c r="FR166" i="33"/>
  <c r="FI166" i="33"/>
  <c r="EZ166" i="33"/>
  <c r="EQ166" i="33"/>
  <c r="EH166" i="33"/>
  <c r="DY166" i="33"/>
  <c r="DP166" i="33"/>
  <c r="DG166" i="33"/>
  <c r="CX166" i="33"/>
  <c r="CO166" i="33"/>
  <c r="CF166" i="33"/>
  <c r="BW166" i="33"/>
  <c r="BN166" i="33"/>
  <c r="BE166" i="33"/>
  <c r="AV166" i="33"/>
  <c r="AM166" i="33"/>
  <c r="AD166" i="33"/>
  <c r="GA165" i="33"/>
  <c r="FR165" i="33"/>
  <c r="FI165" i="33"/>
  <c r="EZ165" i="33"/>
  <c r="EQ165" i="33"/>
  <c r="EH165" i="33"/>
  <c r="DY165" i="33"/>
  <c r="DP165" i="33"/>
  <c r="DG165" i="33"/>
  <c r="CX165" i="33"/>
  <c r="CO165" i="33"/>
  <c r="CF165" i="33"/>
  <c r="BW165" i="33"/>
  <c r="BN165" i="33"/>
  <c r="BE165" i="33"/>
  <c r="AV165" i="33"/>
  <c r="AM165" i="33"/>
  <c r="AD165" i="33"/>
  <c r="GA164" i="33"/>
  <c r="FR164" i="33"/>
  <c r="FI164" i="33"/>
  <c r="EZ164" i="33"/>
  <c r="EQ164" i="33"/>
  <c r="EH164" i="33"/>
  <c r="DY164" i="33"/>
  <c r="DP164" i="33"/>
  <c r="DG164" i="33"/>
  <c r="CX164" i="33"/>
  <c r="CO164" i="33"/>
  <c r="CF164" i="33"/>
  <c r="BW164" i="33"/>
  <c r="BN164" i="33"/>
  <c r="BE164" i="33"/>
  <c r="AV164" i="33"/>
  <c r="AM164" i="33"/>
  <c r="AD164" i="33"/>
  <c r="GA163" i="33"/>
  <c r="FR163" i="33"/>
  <c r="FI163" i="33"/>
  <c r="EZ163" i="33"/>
  <c r="EQ163" i="33"/>
  <c r="EH163" i="33"/>
  <c r="DY163" i="33"/>
  <c r="DP163" i="33"/>
  <c r="DG163" i="33"/>
  <c r="CX163" i="33"/>
  <c r="CO163" i="33"/>
  <c r="CF163" i="33"/>
  <c r="BW163" i="33"/>
  <c r="BN163" i="33"/>
  <c r="BE163" i="33"/>
  <c r="AV163" i="33"/>
  <c r="AM163" i="33"/>
  <c r="AD163" i="33"/>
  <c r="GA162" i="33"/>
  <c r="FR162" i="33"/>
  <c r="FI162" i="33"/>
  <c r="EZ162" i="33"/>
  <c r="EQ162" i="33"/>
  <c r="EH162" i="33"/>
  <c r="DY162" i="33"/>
  <c r="DP162" i="33"/>
  <c r="DG162" i="33"/>
  <c r="CX162" i="33"/>
  <c r="CO162" i="33"/>
  <c r="CF162" i="33"/>
  <c r="BW162" i="33"/>
  <c r="BN162" i="33"/>
  <c r="BE162" i="33"/>
  <c r="AV162" i="33"/>
  <c r="AM162" i="33"/>
  <c r="AD162" i="33"/>
  <c r="GA161" i="33"/>
  <c r="FR161" i="33"/>
  <c r="FI161" i="33"/>
  <c r="EZ161" i="33"/>
  <c r="EQ161" i="33"/>
  <c r="EH161" i="33"/>
  <c r="DY161" i="33"/>
  <c r="DP161" i="33"/>
  <c r="DG161" i="33"/>
  <c r="CX161" i="33"/>
  <c r="CO161" i="33"/>
  <c r="CF161" i="33"/>
  <c r="BW161" i="33"/>
  <c r="BN161" i="33"/>
  <c r="BE161" i="33"/>
  <c r="AV161" i="33"/>
  <c r="AM161" i="33"/>
  <c r="AD161" i="33"/>
  <c r="GA160" i="33"/>
  <c r="FR160" i="33"/>
  <c r="FI160" i="33"/>
  <c r="EZ160" i="33"/>
  <c r="EQ160" i="33"/>
  <c r="EH160" i="33"/>
  <c r="DY160" i="33"/>
  <c r="DP160" i="33"/>
  <c r="DG160" i="33"/>
  <c r="CX160" i="33"/>
  <c r="CO160" i="33"/>
  <c r="CF160" i="33"/>
  <c r="BW160" i="33"/>
  <c r="BN160" i="33"/>
  <c r="BE160" i="33"/>
  <c r="AV160" i="33"/>
  <c r="AM160" i="33"/>
  <c r="AD160" i="33"/>
  <c r="GA159" i="33"/>
  <c r="FR159" i="33"/>
  <c r="FI159" i="33"/>
  <c r="EZ159" i="33"/>
  <c r="EQ159" i="33"/>
  <c r="EH159" i="33"/>
  <c r="DY159" i="33"/>
  <c r="DP159" i="33"/>
  <c r="DG159" i="33"/>
  <c r="CX159" i="33"/>
  <c r="CO159" i="33"/>
  <c r="CF159" i="33"/>
  <c r="BW159" i="33"/>
  <c r="BN159" i="33"/>
  <c r="BE159" i="33"/>
  <c r="AV159" i="33"/>
  <c r="AM159" i="33"/>
  <c r="AD159" i="33"/>
  <c r="GA158" i="33"/>
  <c r="FR158" i="33"/>
  <c r="FI158" i="33"/>
  <c r="EZ158" i="33"/>
  <c r="EQ158" i="33"/>
  <c r="EH158" i="33"/>
  <c r="DY158" i="33"/>
  <c r="DP158" i="33"/>
  <c r="DG158" i="33"/>
  <c r="CX158" i="33"/>
  <c r="CO158" i="33"/>
  <c r="CF158" i="33"/>
  <c r="BW158" i="33"/>
  <c r="BN158" i="33"/>
  <c r="BE158" i="33"/>
  <c r="AV158" i="33"/>
  <c r="AM158" i="33"/>
  <c r="AD158" i="33"/>
  <c r="GA157" i="33"/>
  <c r="FR157" i="33"/>
  <c r="FI157" i="33"/>
  <c r="EZ157" i="33"/>
  <c r="EQ157" i="33"/>
  <c r="EH157" i="33"/>
  <c r="DY157" i="33"/>
  <c r="DP157" i="33"/>
  <c r="DG157" i="33"/>
  <c r="CX157" i="33"/>
  <c r="CO157" i="33"/>
  <c r="CF157" i="33"/>
  <c r="BW157" i="33"/>
  <c r="BN157" i="33"/>
  <c r="BE157" i="33"/>
  <c r="AV157" i="33"/>
  <c r="AM157" i="33"/>
  <c r="AD157" i="33"/>
  <c r="GA156" i="33"/>
  <c r="FR156" i="33"/>
  <c r="FI156" i="33"/>
  <c r="EZ156" i="33"/>
  <c r="EQ156" i="33"/>
  <c r="EH156" i="33"/>
  <c r="DY156" i="33"/>
  <c r="DP156" i="33"/>
  <c r="DG156" i="33"/>
  <c r="CX156" i="33"/>
  <c r="CO156" i="33"/>
  <c r="CF156" i="33"/>
  <c r="BW156" i="33"/>
  <c r="BN156" i="33"/>
  <c r="BE156" i="33"/>
  <c r="AV156" i="33"/>
  <c r="AM156" i="33"/>
  <c r="AD156" i="33"/>
  <c r="GA155" i="33"/>
  <c r="FR155" i="33"/>
  <c r="FI155" i="33"/>
  <c r="EZ155" i="33"/>
  <c r="EQ155" i="33"/>
  <c r="EH155" i="33"/>
  <c r="DY155" i="33"/>
  <c r="DP155" i="33"/>
  <c r="DG155" i="33"/>
  <c r="CX155" i="33"/>
  <c r="CO155" i="33"/>
  <c r="CF155" i="33"/>
  <c r="BW155" i="33"/>
  <c r="BN155" i="33"/>
  <c r="BE155" i="33"/>
  <c r="AV155" i="33"/>
  <c r="AM155" i="33"/>
  <c r="AD155" i="33"/>
  <c r="GA154" i="33"/>
  <c r="FR154" i="33"/>
  <c r="FI154" i="33"/>
  <c r="EZ154" i="33"/>
  <c r="EQ154" i="33"/>
  <c r="EH154" i="33"/>
  <c r="DY154" i="33"/>
  <c r="DP154" i="33"/>
  <c r="DG154" i="33"/>
  <c r="CX154" i="33"/>
  <c r="CO154" i="33"/>
  <c r="CF154" i="33"/>
  <c r="BW154" i="33"/>
  <c r="BN154" i="33"/>
  <c r="BE154" i="33"/>
  <c r="AV154" i="33"/>
  <c r="AM154" i="33"/>
  <c r="AD154" i="33"/>
  <c r="GA153" i="33"/>
  <c r="FR153" i="33"/>
  <c r="FI153" i="33"/>
  <c r="EZ153" i="33"/>
  <c r="EQ153" i="33"/>
  <c r="EH153" i="33"/>
  <c r="DY153" i="33"/>
  <c r="DP153" i="33"/>
  <c r="DG153" i="33"/>
  <c r="CX153" i="33"/>
  <c r="CO153" i="33"/>
  <c r="CF153" i="33"/>
  <c r="BW153" i="33"/>
  <c r="BN153" i="33"/>
  <c r="BE153" i="33"/>
  <c r="AV153" i="33"/>
  <c r="AM153" i="33"/>
  <c r="AD153" i="33"/>
  <c r="GA152" i="33"/>
  <c r="FR152" i="33"/>
  <c r="FI152" i="33"/>
  <c r="EZ152" i="33"/>
  <c r="EQ152" i="33"/>
  <c r="EH152" i="33"/>
  <c r="DY152" i="33"/>
  <c r="DP152" i="33"/>
  <c r="DG152" i="33"/>
  <c r="CX152" i="33"/>
  <c r="CO152" i="33"/>
  <c r="CF152" i="33"/>
  <c r="BW152" i="33"/>
  <c r="BN152" i="33"/>
  <c r="BE152" i="33"/>
  <c r="AV152" i="33"/>
  <c r="AM152" i="33"/>
  <c r="AD152" i="33"/>
  <c r="GA151" i="33"/>
  <c r="FR151" i="33"/>
  <c r="FI151" i="33"/>
  <c r="EZ151" i="33"/>
  <c r="EQ151" i="33"/>
  <c r="EH151" i="33"/>
  <c r="DY151" i="33"/>
  <c r="DP151" i="33"/>
  <c r="DG151" i="33"/>
  <c r="CX151" i="33"/>
  <c r="CO151" i="33"/>
  <c r="CF151" i="33"/>
  <c r="BW151" i="33"/>
  <c r="BN151" i="33"/>
  <c r="BE151" i="33"/>
  <c r="AV151" i="33"/>
  <c r="AM151" i="33"/>
  <c r="AD151" i="33"/>
  <c r="GA150" i="33"/>
  <c r="FR150" i="33"/>
  <c r="FI150" i="33"/>
  <c r="EZ150" i="33"/>
  <c r="EQ150" i="33"/>
  <c r="EH150" i="33"/>
  <c r="DY150" i="33"/>
  <c r="DP150" i="33"/>
  <c r="DG150" i="33"/>
  <c r="CX150" i="33"/>
  <c r="CO150" i="33"/>
  <c r="CF150" i="33"/>
  <c r="BW150" i="33"/>
  <c r="BN150" i="33"/>
  <c r="BE150" i="33"/>
  <c r="AV150" i="33"/>
  <c r="AM150" i="33"/>
  <c r="AD150" i="33"/>
  <c r="GA149" i="33"/>
  <c r="FR149" i="33"/>
  <c r="FI149" i="33"/>
  <c r="EZ149" i="33"/>
  <c r="EQ149" i="33"/>
  <c r="EH149" i="33"/>
  <c r="DY149" i="33"/>
  <c r="DP149" i="33"/>
  <c r="DG149" i="33"/>
  <c r="CX149" i="33"/>
  <c r="CO149" i="33"/>
  <c r="CF149" i="33"/>
  <c r="BW149" i="33"/>
  <c r="BN149" i="33"/>
  <c r="BE149" i="33"/>
  <c r="AV149" i="33"/>
  <c r="AM149" i="33"/>
  <c r="AD149" i="33"/>
  <c r="GA148" i="33"/>
  <c r="FR148" i="33"/>
  <c r="FI148" i="33"/>
  <c r="EZ148" i="33"/>
  <c r="EQ148" i="33"/>
  <c r="EH148" i="33"/>
  <c r="DY148" i="33"/>
  <c r="DP148" i="33"/>
  <c r="DG148" i="33"/>
  <c r="CX148" i="33"/>
  <c r="CO148" i="33"/>
  <c r="CF148" i="33"/>
  <c r="BW148" i="33"/>
  <c r="BN148" i="33"/>
  <c r="BE148" i="33"/>
  <c r="AV148" i="33"/>
  <c r="AM148" i="33"/>
  <c r="AD148" i="33"/>
  <c r="GA147" i="33"/>
  <c r="FR147" i="33"/>
  <c r="FI147" i="33"/>
  <c r="EZ147" i="33"/>
  <c r="EQ147" i="33"/>
  <c r="EH147" i="33"/>
  <c r="DY147" i="33"/>
  <c r="DP147" i="33"/>
  <c r="DG147" i="33"/>
  <c r="CX147" i="33"/>
  <c r="CO147" i="33"/>
  <c r="CF147" i="33"/>
  <c r="BW147" i="33"/>
  <c r="BN147" i="33"/>
  <c r="BE147" i="33"/>
  <c r="AV147" i="33"/>
  <c r="AM147" i="33"/>
  <c r="AD147" i="33"/>
  <c r="GA146" i="33"/>
  <c r="FR146" i="33"/>
  <c r="FI146" i="33"/>
  <c r="EZ146" i="33"/>
  <c r="EQ146" i="33"/>
  <c r="EH146" i="33"/>
  <c r="DY146" i="33"/>
  <c r="DP146" i="33"/>
  <c r="DG146" i="33"/>
  <c r="CX146" i="33"/>
  <c r="CO146" i="33"/>
  <c r="CF146" i="33"/>
  <c r="BW146" i="33"/>
  <c r="BN146" i="33"/>
  <c r="BE146" i="33"/>
  <c r="AV146" i="33"/>
  <c r="AM146" i="33"/>
  <c r="AD146" i="33"/>
  <c r="GA145" i="33"/>
  <c r="FR145" i="33"/>
  <c r="FI145" i="33"/>
  <c r="EZ145" i="33"/>
  <c r="EQ145" i="33"/>
  <c r="EH145" i="33"/>
  <c r="DY145" i="33"/>
  <c r="DP145" i="33"/>
  <c r="DG145" i="33"/>
  <c r="CX145" i="33"/>
  <c r="CO145" i="33"/>
  <c r="CF145" i="33"/>
  <c r="BW145" i="33"/>
  <c r="BN145" i="33"/>
  <c r="BE145" i="33"/>
  <c r="AV145" i="33"/>
  <c r="AM145" i="33"/>
  <c r="AD145" i="33"/>
  <c r="GA144" i="33"/>
  <c r="FR144" i="33"/>
  <c r="FI144" i="33"/>
  <c r="EZ144" i="33"/>
  <c r="EQ144" i="33"/>
  <c r="EH144" i="33"/>
  <c r="DY144" i="33"/>
  <c r="DP144" i="33"/>
  <c r="DG144" i="33"/>
  <c r="CX144" i="33"/>
  <c r="CO144" i="33"/>
  <c r="CF144" i="33"/>
  <c r="BW144" i="33"/>
  <c r="BN144" i="33"/>
  <c r="BE144" i="33"/>
  <c r="AV144" i="33"/>
  <c r="AM144" i="33"/>
  <c r="AD144" i="33"/>
  <c r="GA143" i="33"/>
  <c r="FR143" i="33"/>
  <c r="FI143" i="33"/>
  <c r="EZ143" i="33"/>
  <c r="EQ143" i="33"/>
  <c r="EH143" i="33"/>
  <c r="DY143" i="33"/>
  <c r="DP143" i="33"/>
  <c r="DG143" i="33"/>
  <c r="CX143" i="33"/>
  <c r="CO143" i="33"/>
  <c r="CF143" i="33"/>
  <c r="BW143" i="33"/>
  <c r="BN143" i="33"/>
  <c r="BE143" i="33"/>
  <c r="AV143" i="33"/>
  <c r="AM143" i="33"/>
  <c r="AD143" i="33"/>
  <c r="GA142" i="33"/>
  <c r="FR142" i="33"/>
  <c r="FI142" i="33"/>
  <c r="EZ142" i="33"/>
  <c r="EQ142" i="33"/>
  <c r="EH142" i="33"/>
  <c r="DY142" i="33"/>
  <c r="DP142" i="33"/>
  <c r="DG142" i="33"/>
  <c r="CX142" i="33"/>
  <c r="CO142" i="33"/>
  <c r="CF142" i="33"/>
  <c r="BW142" i="33"/>
  <c r="BN142" i="33"/>
  <c r="BE142" i="33"/>
  <c r="AV142" i="33"/>
  <c r="AM142" i="33"/>
  <c r="AD142" i="33"/>
  <c r="GA141" i="33"/>
  <c r="FR141" i="33"/>
  <c r="FI141" i="33"/>
  <c r="EZ141" i="33"/>
  <c r="EQ141" i="33"/>
  <c r="EH141" i="33"/>
  <c r="DY141" i="33"/>
  <c r="DP141" i="33"/>
  <c r="DG141" i="33"/>
  <c r="CX141" i="33"/>
  <c r="CO141" i="33"/>
  <c r="CF141" i="33"/>
  <c r="BW141" i="33"/>
  <c r="BN141" i="33"/>
  <c r="BE141" i="33"/>
  <c r="AV141" i="33"/>
  <c r="AM141" i="33"/>
  <c r="AD141" i="33"/>
  <c r="GA140" i="33"/>
  <c r="FR140" i="33"/>
  <c r="FI140" i="33"/>
  <c r="EZ140" i="33"/>
  <c r="EQ140" i="33"/>
  <c r="EH140" i="33"/>
  <c r="DY140" i="33"/>
  <c r="DP140" i="33"/>
  <c r="DG140" i="33"/>
  <c r="CX140" i="33"/>
  <c r="CO140" i="33"/>
  <c r="CF140" i="33"/>
  <c r="BW140" i="33"/>
  <c r="BN140" i="33"/>
  <c r="BE140" i="33"/>
  <c r="AV140" i="33"/>
  <c r="AM140" i="33"/>
  <c r="AD140" i="33"/>
  <c r="GA139" i="33"/>
  <c r="FR139" i="33"/>
  <c r="FI139" i="33"/>
  <c r="EZ139" i="33"/>
  <c r="EQ139" i="33"/>
  <c r="EH139" i="33"/>
  <c r="DY139" i="33"/>
  <c r="DP139" i="33"/>
  <c r="DG139" i="33"/>
  <c r="CX139" i="33"/>
  <c r="CO139" i="33"/>
  <c r="CF139" i="33"/>
  <c r="BW139" i="33"/>
  <c r="BN139" i="33"/>
  <c r="BE139" i="33"/>
  <c r="AV139" i="33"/>
  <c r="AM139" i="33"/>
  <c r="AD139" i="33"/>
  <c r="GA138" i="33"/>
  <c r="FR138" i="33"/>
  <c r="FI138" i="33"/>
  <c r="EZ138" i="33"/>
  <c r="EQ138" i="33"/>
  <c r="EH138" i="33"/>
  <c r="DY138" i="33"/>
  <c r="DP138" i="33"/>
  <c r="DG138" i="33"/>
  <c r="CX138" i="33"/>
  <c r="CO138" i="33"/>
  <c r="CF138" i="33"/>
  <c r="BW138" i="33"/>
  <c r="BN138" i="33"/>
  <c r="BE138" i="33"/>
  <c r="AV138" i="33"/>
  <c r="AM138" i="33"/>
  <c r="AD138" i="33"/>
  <c r="GA137" i="33"/>
  <c r="FR137" i="33"/>
  <c r="FI137" i="33"/>
  <c r="EZ137" i="33"/>
  <c r="EQ137" i="33"/>
  <c r="EH137" i="33"/>
  <c r="DY137" i="33"/>
  <c r="DP137" i="33"/>
  <c r="DG137" i="33"/>
  <c r="CX137" i="33"/>
  <c r="CO137" i="33"/>
  <c r="CF137" i="33"/>
  <c r="BW137" i="33"/>
  <c r="BN137" i="33"/>
  <c r="BE137" i="33"/>
  <c r="AV137" i="33"/>
  <c r="AM137" i="33"/>
  <c r="AD137" i="33"/>
  <c r="GA136" i="33"/>
  <c r="FR136" i="33"/>
  <c r="FI136" i="33"/>
  <c r="EZ136" i="33"/>
  <c r="EQ136" i="33"/>
  <c r="EH136" i="33"/>
  <c r="DY136" i="33"/>
  <c r="DP136" i="33"/>
  <c r="DG136" i="33"/>
  <c r="CX136" i="33"/>
  <c r="CO136" i="33"/>
  <c r="CF136" i="33"/>
  <c r="BW136" i="33"/>
  <c r="BN136" i="33"/>
  <c r="BE136" i="33"/>
  <c r="AV136" i="33"/>
  <c r="AM136" i="33"/>
  <c r="AD136" i="33"/>
  <c r="GA135" i="33"/>
  <c r="FR135" i="33"/>
  <c r="FI135" i="33"/>
  <c r="EZ135" i="33"/>
  <c r="EQ135" i="33"/>
  <c r="EH135" i="33"/>
  <c r="DY135" i="33"/>
  <c r="DP135" i="33"/>
  <c r="DG135" i="33"/>
  <c r="CX135" i="33"/>
  <c r="CO135" i="33"/>
  <c r="CF135" i="33"/>
  <c r="BW135" i="33"/>
  <c r="BN135" i="33"/>
  <c r="BE135" i="33"/>
  <c r="AV135" i="33"/>
  <c r="AM135" i="33"/>
  <c r="AD135" i="33"/>
  <c r="GA134" i="33"/>
  <c r="FR134" i="33"/>
  <c r="FI134" i="33"/>
  <c r="EZ134" i="33"/>
  <c r="EQ134" i="33"/>
  <c r="EH134" i="33"/>
  <c r="DY134" i="33"/>
  <c r="DP134" i="33"/>
  <c r="DG134" i="33"/>
  <c r="CX134" i="33"/>
  <c r="CO134" i="33"/>
  <c r="CF134" i="33"/>
  <c r="BW134" i="33"/>
  <c r="BN134" i="33"/>
  <c r="BE134" i="33"/>
  <c r="AV134" i="33"/>
  <c r="AM134" i="33"/>
  <c r="AD134" i="33"/>
  <c r="GA133" i="33"/>
  <c r="FR133" i="33"/>
  <c r="FI133" i="33"/>
  <c r="EZ133" i="33"/>
  <c r="EQ133" i="33"/>
  <c r="EH133" i="33"/>
  <c r="DY133" i="33"/>
  <c r="DP133" i="33"/>
  <c r="DG133" i="33"/>
  <c r="CX133" i="33"/>
  <c r="CO133" i="33"/>
  <c r="CF133" i="33"/>
  <c r="BW133" i="33"/>
  <c r="BN133" i="33"/>
  <c r="BE133" i="33"/>
  <c r="AV133" i="33"/>
  <c r="AM133" i="33"/>
  <c r="AD133" i="33"/>
  <c r="GA132" i="33"/>
  <c r="FR132" i="33"/>
  <c r="FI132" i="33"/>
  <c r="EZ132" i="33"/>
  <c r="EQ132" i="33"/>
  <c r="EH132" i="33"/>
  <c r="DY132" i="33"/>
  <c r="DP132" i="33"/>
  <c r="DG132" i="33"/>
  <c r="CX132" i="33"/>
  <c r="CO132" i="33"/>
  <c r="CF132" i="33"/>
  <c r="BW132" i="33"/>
  <c r="BN132" i="33"/>
  <c r="BE132" i="33"/>
  <c r="AV132" i="33"/>
  <c r="AM132" i="33"/>
  <c r="AD132" i="33"/>
  <c r="GA131" i="33"/>
  <c r="FR131" i="33"/>
  <c r="FI131" i="33"/>
  <c r="EZ131" i="33"/>
  <c r="EQ131" i="33"/>
  <c r="EH131" i="33"/>
  <c r="DY131" i="33"/>
  <c r="DP131" i="33"/>
  <c r="DG131" i="33"/>
  <c r="CX131" i="33"/>
  <c r="CO131" i="33"/>
  <c r="CF131" i="33"/>
  <c r="BW131" i="33"/>
  <c r="BN131" i="33"/>
  <c r="BE131" i="33"/>
  <c r="AV131" i="33"/>
  <c r="AM131" i="33"/>
  <c r="AD131" i="33"/>
  <c r="GA130" i="33"/>
  <c r="FR130" i="33"/>
  <c r="FI130" i="33"/>
  <c r="EZ130" i="33"/>
  <c r="EQ130" i="33"/>
  <c r="EH130" i="33"/>
  <c r="DY130" i="33"/>
  <c r="DP130" i="33"/>
  <c r="DG130" i="33"/>
  <c r="CX130" i="33"/>
  <c r="CO130" i="33"/>
  <c r="CF130" i="33"/>
  <c r="BW130" i="33"/>
  <c r="BN130" i="33"/>
  <c r="BE130" i="33"/>
  <c r="AV130" i="33"/>
  <c r="AM130" i="33"/>
  <c r="AD130" i="33"/>
  <c r="GA129" i="33"/>
  <c r="FR129" i="33"/>
  <c r="FI129" i="33"/>
  <c r="EZ129" i="33"/>
  <c r="EQ129" i="33"/>
  <c r="EH129" i="33"/>
  <c r="DY129" i="33"/>
  <c r="DP129" i="33"/>
  <c r="DG129" i="33"/>
  <c r="CX129" i="33"/>
  <c r="CO129" i="33"/>
  <c r="CF129" i="33"/>
  <c r="BW129" i="33"/>
  <c r="BN129" i="33"/>
  <c r="BE129" i="33"/>
  <c r="AV129" i="33"/>
  <c r="AM129" i="33"/>
  <c r="AD129" i="33"/>
  <c r="GA128" i="33"/>
  <c r="FR128" i="33"/>
  <c r="FI128" i="33"/>
  <c r="EZ128" i="33"/>
  <c r="EQ128" i="33"/>
  <c r="EH128" i="33"/>
  <c r="DY128" i="33"/>
  <c r="DP128" i="33"/>
  <c r="DG128" i="33"/>
  <c r="CX128" i="33"/>
  <c r="CO128" i="33"/>
  <c r="CF128" i="33"/>
  <c r="BW128" i="33"/>
  <c r="BN128" i="33"/>
  <c r="BE128" i="33"/>
  <c r="AV128" i="33"/>
  <c r="AM128" i="33"/>
  <c r="AD128" i="33"/>
  <c r="GA127" i="33"/>
  <c r="FR127" i="33"/>
  <c r="FI127" i="33"/>
  <c r="EZ127" i="33"/>
  <c r="EQ127" i="33"/>
  <c r="EH127" i="33"/>
  <c r="DY127" i="33"/>
  <c r="DP127" i="33"/>
  <c r="DG127" i="33"/>
  <c r="CX127" i="33"/>
  <c r="CO127" i="33"/>
  <c r="CF127" i="33"/>
  <c r="BW127" i="33"/>
  <c r="BN127" i="33"/>
  <c r="BE127" i="33"/>
  <c r="AV127" i="33"/>
  <c r="AM127" i="33"/>
  <c r="AD127" i="33"/>
  <c r="GA126" i="33"/>
  <c r="FR126" i="33"/>
  <c r="FI126" i="33"/>
  <c r="EZ126" i="33"/>
  <c r="EQ126" i="33"/>
  <c r="EH126" i="33"/>
  <c r="DY126" i="33"/>
  <c r="DP126" i="33"/>
  <c r="DG126" i="33"/>
  <c r="CX126" i="33"/>
  <c r="CO126" i="33"/>
  <c r="CF126" i="33"/>
  <c r="BW126" i="33"/>
  <c r="BN126" i="33"/>
  <c r="BE126" i="33"/>
  <c r="AV126" i="33"/>
  <c r="AM126" i="33"/>
  <c r="AD126" i="33"/>
  <c r="GA125" i="33"/>
  <c r="FR125" i="33"/>
  <c r="FI125" i="33"/>
  <c r="EZ125" i="33"/>
  <c r="EQ125" i="33"/>
  <c r="EH125" i="33"/>
  <c r="DY125" i="33"/>
  <c r="DP125" i="33"/>
  <c r="DG125" i="33"/>
  <c r="CX125" i="33"/>
  <c r="CO125" i="33"/>
  <c r="CF125" i="33"/>
  <c r="BW125" i="33"/>
  <c r="BN125" i="33"/>
  <c r="BE125" i="33"/>
  <c r="AV125" i="33"/>
  <c r="AM125" i="33"/>
  <c r="AD125" i="33"/>
  <c r="GA124" i="33"/>
  <c r="FR124" i="33"/>
  <c r="FI124" i="33"/>
  <c r="EZ124" i="33"/>
  <c r="EQ124" i="33"/>
  <c r="EH124" i="33"/>
  <c r="DY124" i="33"/>
  <c r="DP124" i="33"/>
  <c r="DG124" i="33"/>
  <c r="CX124" i="33"/>
  <c r="CO124" i="33"/>
  <c r="CF124" i="33"/>
  <c r="BW124" i="33"/>
  <c r="BN124" i="33"/>
  <c r="BE124" i="33"/>
  <c r="AV124" i="33"/>
  <c r="AM124" i="33"/>
  <c r="AD124" i="33"/>
  <c r="GA123" i="33"/>
  <c r="FR123" i="33"/>
  <c r="FI123" i="33"/>
  <c r="EZ123" i="33"/>
  <c r="EQ123" i="33"/>
  <c r="EH123" i="33"/>
  <c r="DY123" i="33"/>
  <c r="DP123" i="33"/>
  <c r="DG123" i="33"/>
  <c r="CX123" i="33"/>
  <c r="CO123" i="33"/>
  <c r="CF123" i="33"/>
  <c r="BW123" i="33"/>
  <c r="BN123" i="33"/>
  <c r="BE123" i="33"/>
  <c r="AV123" i="33"/>
  <c r="AM123" i="33"/>
  <c r="AD123" i="33"/>
  <c r="GA122" i="33"/>
  <c r="FR122" i="33"/>
  <c r="FI122" i="33"/>
  <c r="EZ122" i="33"/>
  <c r="EQ122" i="33"/>
  <c r="EH122" i="33"/>
  <c r="DY122" i="33"/>
  <c r="DP122" i="33"/>
  <c r="DG122" i="33"/>
  <c r="CX122" i="33"/>
  <c r="CO122" i="33"/>
  <c r="CF122" i="33"/>
  <c r="BW122" i="33"/>
  <c r="BN122" i="33"/>
  <c r="BE122" i="33"/>
  <c r="AV122" i="33"/>
  <c r="AM122" i="33"/>
  <c r="AD122" i="33"/>
  <c r="GA121" i="33"/>
  <c r="FR121" i="33"/>
  <c r="FI121" i="33"/>
  <c r="EZ121" i="33"/>
  <c r="EQ121" i="33"/>
  <c r="EH121" i="33"/>
  <c r="DY121" i="33"/>
  <c r="DP121" i="33"/>
  <c r="DG121" i="33"/>
  <c r="CX121" i="33"/>
  <c r="CO121" i="33"/>
  <c r="CF121" i="33"/>
  <c r="BW121" i="33"/>
  <c r="BN121" i="33"/>
  <c r="BE121" i="33"/>
  <c r="AV121" i="33"/>
  <c r="AM121" i="33"/>
  <c r="AD121" i="33"/>
  <c r="GA120" i="33"/>
  <c r="FR120" i="33"/>
  <c r="FI120" i="33"/>
  <c r="EZ120" i="33"/>
  <c r="EQ120" i="33"/>
  <c r="EH120" i="33"/>
  <c r="DY120" i="33"/>
  <c r="DP120" i="33"/>
  <c r="DG120" i="33"/>
  <c r="CX120" i="33"/>
  <c r="CO120" i="33"/>
  <c r="CF120" i="33"/>
  <c r="BW120" i="33"/>
  <c r="BN120" i="33"/>
  <c r="BE120" i="33"/>
  <c r="AV120" i="33"/>
  <c r="AM120" i="33"/>
  <c r="AD120" i="33"/>
  <c r="GA119" i="33"/>
  <c r="FR119" i="33"/>
  <c r="FI119" i="33"/>
  <c r="EZ119" i="33"/>
  <c r="EQ119" i="33"/>
  <c r="EH119" i="33"/>
  <c r="DY119" i="33"/>
  <c r="DP119" i="33"/>
  <c r="DG119" i="33"/>
  <c r="CX119" i="33"/>
  <c r="CO119" i="33"/>
  <c r="CF119" i="33"/>
  <c r="BW119" i="33"/>
  <c r="BN119" i="33"/>
  <c r="BE119" i="33"/>
  <c r="AV119" i="33"/>
  <c r="AM119" i="33"/>
  <c r="AD119" i="33"/>
  <c r="GA118" i="33"/>
  <c r="FR118" i="33"/>
  <c r="FI118" i="33"/>
  <c r="EZ118" i="33"/>
  <c r="EQ118" i="33"/>
  <c r="EH118" i="33"/>
  <c r="DY118" i="33"/>
  <c r="DP118" i="33"/>
  <c r="DG118" i="33"/>
  <c r="CX118" i="33"/>
  <c r="CO118" i="33"/>
  <c r="CF118" i="33"/>
  <c r="BW118" i="33"/>
  <c r="BN118" i="33"/>
  <c r="BE118" i="33"/>
  <c r="AV118" i="33"/>
  <c r="AM118" i="33"/>
  <c r="AD118" i="33"/>
  <c r="GA117" i="33"/>
  <c r="FR117" i="33"/>
  <c r="FI117" i="33"/>
  <c r="EZ117" i="33"/>
  <c r="EQ117" i="33"/>
  <c r="EH117" i="33"/>
  <c r="DY117" i="33"/>
  <c r="DP117" i="33"/>
  <c r="DG117" i="33"/>
  <c r="CX117" i="33"/>
  <c r="CO117" i="33"/>
  <c r="CF117" i="33"/>
  <c r="BW117" i="33"/>
  <c r="BN117" i="33"/>
  <c r="BE117" i="33"/>
  <c r="AV117" i="33"/>
  <c r="AM117" i="33"/>
  <c r="AD117" i="33"/>
  <c r="GA116" i="33"/>
  <c r="FR116" i="33"/>
  <c r="FI116" i="33"/>
  <c r="EZ116" i="33"/>
  <c r="EQ116" i="33"/>
  <c r="EH116" i="33"/>
  <c r="DY116" i="33"/>
  <c r="DP116" i="33"/>
  <c r="DG116" i="33"/>
  <c r="CX116" i="33"/>
  <c r="CO116" i="33"/>
  <c r="CF116" i="33"/>
  <c r="BW116" i="33"/>
  <c r="BN116" i="33"/>
  <c r="BE116" i="33"/>
  <c r="AV116" i="33"/>
  <c r="AM116" i="33"/>
  <c r="AD116" i="33"/>
  <c r="GA115" i="33"/>
  <c r="FR115" i="33"/>
  <c r="FI115" i="33"/>
  <c r="EZ115" i="33"/>
  <c r="EQ115" i="33"/>
  <c r="EH115" i="33"/>
  <c r="DY115" i="33"/>
  <c r="DP115" i="33"/>
  <c r="DG115" i="33"/>
  <c r="CX115" i="33"/>
  <c r="CO115" i="33"/>
  <c r="CF115" i="33"/>
  <c r="BW115" i="33"/>
  <c r="BN115" i="33"/>
  <c r="BE115" i="33"/>
  <c r="AV115" i="33"/>
  <c r="AM115" i="33"/>
  <c r="AD115" i="33"/>
  <c r="GA114" i="33"/>
  <c r="FR114" i="33"/>
  <c r="FI114" i="33"/>
  <c r="EZ114" i="33"/>
  <c r="EQ114" i="33"/>
  <c r="EH114" i="33"/>
  <c r="DY114" i="33"/>
  <c r="DP114" i="33"/>
  <c r="DG114" i="33"/>
  <c r="CX114" i="33"/>
  <c r="CO114" i="33"/>
  <c r="CF114" i="33"/>
  <c r="BW114" i="33"/>
  <c r="BN114" i="33"/>
  <c r="BE114" i="33"/>
  <c r="AV114" i="33"/>
  <c r="AM114" i="33"/>
  <c r="AD114" i="33"/>
  <c r="GA113" i="33"/>
  <c r="FR113" i="33"/>
  <c r="FI113" i="33"/>
  <c r="EZ113" i="33"/>
  <c r="EQ113" i="33"/>
  <c r="EH113" i="33"/>
  <c r="DY113" i="33"/>
  <c r="DP113" i="33"/>
  <c r="DG113" i="33"/>
  <c r="CX113" i="33"/>
  <c r="CO113" i="33"/>
  <c r="CF113" i="33"/>
  <c r="BW113" i="33"/>
  <c r="BN113" i="33"/>
  <c r="BE113" i="33"/>
  <c r="AV113" i="33"/>
  <c r="AM113" i="33"/>
  <c r="AD113" i="33"/>
  <c r="GA112" i="33"/>
  <c r="FR112" i="33"/>
  <c r="FI112" i="33"/>
  <c r="EZ112" i="33"/>
  <c r="EQ112" i="33"/>
  <c r="EH112" i="33"/>
  <c r="DY112" i="33"/>
  <c r="DP112" i="33"/>
  <c r="DG112" i="33"/>
  <c r="CX112" i="33"/>
  <c r="CO112" i="33"/>
  <c r="CF112" i="33"/>
  <c r="BW112" i="33"/>
  <c r="BN112" i="33"/>
  <c r="BE112" i="33"/>
  <c r="AV112" i="33"/>
  <c r="AM112" i="33"/>
  <c r="AD112" i="33"/>
  <c r="GA111" i="33"/>
  <c r="FR111" i="33"/>
  <c r="FI111" i="33"/>
  <c r="EZ111" i="33"/>
  <c r="EQ111" i="33"/>
  <c r="EH111" i="33"/>
  <c r="DY111" i="33"/>
  <c r="DP111" i="33"/>
  <c r="DG111" i="33"/>
  <c r="CX111" i="33"/>
  <c r="CO111" i="33"/>
  <c r="CF111" i="33"/>
  <c r="BW111" i="33"/>
  <c r="BN111" i="33"/>
  <c r="BE111" i="33"/>
  <c r="AV111" i="33"/>
  <c r="AM111" i="33"/>
  <c r="AD111" i="33"/>
  <c r="GA110" i="33"/>
  <c r="FR110" i="33"/>
  <c r="FI110" i="33"/>
  <c r="EZ110" i="33"/>
  <c r="EQ110" i="33"/>
  <c r="EH110" i="33"/>
  <c r="DY110" i="33"/>
  <c r="DP110" i="33"/>
  <c r="DG110" i="33"/>
  <c r="CX110" i="33"/>
  <c r="CO110" i="33"/>
  <c r="CF110" i="33"/>
  <c r="BW110" i="33"/>
  <c r="BN110" i="33"/>
  <c r="BE110" i="33"/>
  <c r="AV110" i="33"/>
  <c r="AM110" i="33"/>
  <c r="AD110" i="33"/>
  <c r="GA109" i="33"/>
  <c r="FR109" i="33"/>
  <c r="FI109" i="33"/>
  <c r="EZ109" i="33"/>
  <c r="EQ109" i="33"/>
  <c r="EH109" i="33"/>
  <c r="DY109" i="33"/>
  <c r="DP109" i="33"/>
  <c r="DG109" i="33"/>
  <c r="CX109" i="33"/>
  <c r="CO109" i="33"/>
  <c r="CF109" i="33"/>
  <c r="BW109" i="33"/>
  <c r="BN109" i="33"/>
  <c r="BE109" i="33"/>
  <c r="AV109" i="33"/>
  <c r="AM109" i="33"/>
  <c r="AD109" i="33"/>
  <c r="GA108" i="33"/>
  <c r="FR108" i="33"/>
  <c r="FI108" i="33"/>
  <c r="EZ108" i="33"/>
  <c r="EQ108" i="33"/>
  <c r="EH108" i="33"/>
  <c r="DY108" i="33"/>
  <c r="DP108" i="33"/>
  <c r="DG108" i="33"/>
  <c r="CX108" i="33"/>
  <c r="CO108" i="33"/>
  <c r="CF108" i="33"/>
  <c r="BW108" i="33"/>
  <c r="BN108" i="33"/>
  <c r="BE108" i="33"/>
  <c r="AV108" i="33"/>
  <c r="AM108" i="33"/>
  <c r="AD108" i="33"/>
  <c r="GA107" i="33"/>
  <c r="FR107" i="33"/>
  <c r="FI107" i="33"/>
  <c r="EZ107" i="33"/>
  <c r="EQ107" i="33"/>
  <c r="EH107" i="33"/>
  <c r="DY107" i="33"/>
  <c r="DP107" i="33"/>
  <c r="DG107" i="33"/>
  <c r="CX107" i="33"/>
  <c r="CO107" i="33"/>
  <c r="CF107" i="33"/>
  <c r="BW107" i="33"/>
  <c r="BN107" i="33"/>
  <c r="BE107" i="33"/>
  <c r="AV107" i="33"/>
  <c r="AM107" i="33"/>
  <c r="AD107" i="33"/>
  <c r="GA106" i="33"/>
  <c r="FR106" i="33"/>
  <c r="FI106" i="33"/>
  <c r="EZ106" i="33"/>
  <c r="EQ106" i="33"/>
  <c r="EH106" i="33"/>
  <c r="DY106" i="33"/>
  <c r="DP106" i="33"/>
  <c r="DG106" i="33"/>
  <c r="CX106" i="33"/>
  <c r="CO106" i="33"/>
  <c r="CF106" i="33"/>
  <c r="BW106" i="33"/>
  <c r="BN106" i="33"/>
  <c r="BE106" i="33"/>
  <c r="AV106" i="33"/>
  <c r="AM106" i="33"/>
  <c r="AD106" i="33"/>
  <c r="GA105" i="33"/>
  <c r="FR105" i="33"/>
  <c r="FI105" i="33"/>
  <c r="EZ105" i="33"/>
  <c r="EQ105" i="33"/>
  <c r="EH105" i="33"/>
  <c r="DY105" i="33"/>
  <c r="DP105" i="33"/>
  <c r="DG105" i="33"/>
  <c r="CX105" i="33"/>
  <c r="CO105" i="33"/>
  <c r="CF105" i="33"/>
  <c r="BW105" i="33"/>
  <c r="BN105" i="33"/>
  <c r="BE105" i="33"/>
  <c r="AV105" i="33"/>
  <c r="AM105" i="33"/>
  <c r="AD105" i="33"/>
  <c r="GA104" i="33"/>
  <c r="FR104" i="33"/>
  <c r="FI104" i="33"/>
  <c r="EZ104" i="33"/>
  <c r="EQ104" i="33"/>
  <c r="EH104" i="33"/>
  <c r="DY104" i="33"/>
  <c r="DP104" i="33"/>
  <c r="DG104" i="33"/>
  <c r="CX104" i="33"/>
  <c r="CO104" i="33"/>
  <c r="CF104" i="33"/>
  <c r="BW104" i="33"/>
  <c r="BN104" i="33"/>
  <c r="BE104" i="33"/>
  <c r="AV104" i="33"/>
  <c r="AM104" i="33"/>
  <c r="AD104" i="33"/>
  <c r="GA103" i="33"/>
  <c r="FR103" i="33"/>
  <c r="FI103" i="33"/>
  <c r="EZ103" i="33"/>
  <c r="EQ103" i="33"/>
  <c r="EH103" i="33"/>
  <c r="DY103" i="33"/>
  <c r="DP103" i="33"/>
  <c r="DG103" i="33"/>
  <c r="CX103" i="33"/>
  <c r="CO103" i="33"/>
  <c r="CF103" i="33"/>
  <c r="BW103" i="33"/>
  <c r="BN103" i="33"/>
  <c r="BE103" i="33"/>
  <c r="AV103" i="33"/>
  <c r="AM103" i="33"/>
  <c r="AD103" i="33"/>
  <c r="GA102" i="33"/>
  <c r="FR102" i="33"/>
  <c r="FI102" i="33"/>
  <c r="EZ102" i="33"/>
  <c r="EQ102" i="33"/>
  <c r="EH102" i="33"/>
  <c r="DY102" i="33"/>
  <c r="DP102" i="33"/>
  <c r="DG102" i="33"/>
  <c r="CX102" i="33"/>
  <c r="CO102" i="33"/>
  <c r="CF102" i="33"/>
  <c r="BW102" i="33"/>
  <c r="BN102" i="33"/>
  <c r="BE102" i="33"/>
  <c r="AV102" i="33"/>
  <c r="AM102" i="33"/>
  <c r="AD102" i="33"/>
  <c r="GA101" i="33"/>
  <c r="FR101" i="33"/>
  <c r="FI101" i="33"/>
  <c r="EZ101" i="33"/>
  <c r="EQ101" i="33"/>
  <c r="EH101" i="33"/>
  <c r="DY101" i="33"/>
  <c r="DP101" i="33"/>
  <c r="DG101" i="33"/>
  <c r="CX101" i="33"/>
  <c r="CO101" i="33"/>
  <c r="CF101" i="33"/>
  <c r="BW101" i="33"/>
  <c r="BN101" i="33"/>
  <c r="BE101" i="33"/>
  <c r="AV101" i="33"/>
  <c r="AM101" i="33"/>
  <c r="AD101" i="33"/>
  <c r="GA100" i="33"/>
  <c r="FR100" i="33"/>
  <c r="FI100" i="33"/>
  <c r="EZ100" i="33"/>
  <c r="EQ100" i="33"/>
  <c r="EH100" i="33"/>
  <c r="DY100" i="33"/>
  <c r="DP100" i="33"/>
  <c r="DG100" i="33"/>
  <c r="CX100" i="33"/>
  <c r="CO100" i="33"/>
  <c r="CF100" i="33"/>
  <c r="BW100" i="33"/>
  <c r="BN100" i="33"/>
  <c r="BE100" i="33"/>
  <c r="AV100" i="33"/>
  <c r="AM100" i="33"/>
  <c r="AD100" i="33"/>
  <c r="GA99" i="33"/>
  <c r="FR99" i="33"/>
  <c r="FI99" i="33"/>
  <c r="EZ99" i="33"/>
  <c r="EQ99" i="33"/>
  <c r="EH99" i="33"/>
  <c r="DY99" i="33"/>
  <c r="DP99" i="33"/>
  <c r="DG99" i="33"/>
  <c r="CX99" i="33"/>
  <c r="CO99" i="33"/>
  <c r="CF99" i="33"/>
  <c r="BW99" i="33"/>
  <c r="BN99" i="33"/>
  <c r="BE99" i="33"/>
  <c r="AV99" i="33"/>
  <c r="AM99" i="33"/>
  <c r="AD99" i="33"/>
  <c r="GA98" i="33"/>
  <c r="FR98" i="33"/>
  <c r="FI98" i="33"/>
  <c r="EZ98" i="33"/>
  <c r="EQ98" i="33"/>
  <c r="EH98" i="33"/>
  <c r="DY98" i="33"/>
  <c r="DP98" i="33"/>
  <c r="DG98" i="33"/>
  <c r="CX98" i="33"/>
  <c r="CO98" i="33"/>
  <c r="CF98" i="33"/>
  <c r="BW98" i="33"/>
  <c r="BN98" i="33"/>
  <c r="BE98" i="33"/>
  <c r="AV98" i="33"/>
  <c r="AM98" i="33"/>
  <c r="AD98" i="33"/>
  <c r="GA97" i="33"/>
  <c r="FR97" i="33"/>
  <c r="FI97" i="33"/>
  <c r="EZ97" i="33"/>
  <c r="EQ97" i="33"/>
  <c r="EH97" i="33"/>
  <c r="DY97" i="33"/>
  <c r="DP97" i="33"/>
  <c r="DG97" i="33"/>
  <c r="CX97" i="33"/>
  <c r="CO97" i="33"/>
  <c r="CF97" i="33"/>
  <c r="BW97" i="33"/>
  <c r="BN97" i="33"/>
  <c r="BE97" i="33"/>
  <c r="AV97" i="33"/>
  <c r="AM97" i="33"/>
  <c r="AD97" i="33"/>
  <c r="GA96" i="33"/>
  <c r="FR96" i="33"/>
  <c r="FI96" i="33"/>
  <c r="EZ96" i="33"/>
  <c r="EQ96" i="33"/>
  <c r="EH96" i="33"/>
  <c r="DY96" i="33"/>
  <c r="DP96" i="33"/>
  <c r="DG96" i="33"/>
  <c r="CX96" i="33"/>
  <c r="CO96" i="33"/>
  <c r="CF96" i="33"/>
  <c r="BW96" i="33"/>
  <c r="BN96" i="33"/>
  <c r="BE96" i="33"/>
  <c r="AV96" i="33"/>
  <c r="AM96" i="33"/>
  <c r="AD96" i="33"/>
  <c r="GA95" i="33"/>
  <c r="FR95" i="33"/>
  <c r="FI95" i="33"/>
  <c r="EZ95" i="33"/>
  <c r="EQ95" i="33"/>
  <c r="EH95" i="33"/>
  <c r="DY95" i="33"/>
  <c r="DP95" i="33"/>
  <c r="DG95" i="33"/>
  <c r="CX95" i="33"/>
  <c r="CO95" i="33"/>
  <c r="CF95" i="33"/>
  <c r="BW95" i="33"/>
  <c r="BN95" i="33"/>
  <c r="BE95" i="33"/>
  <c r="AV95" i="33"/>
  <c r="AM95" i="33"/>
  <c r="AD95" i="33"/>
  <c r="GA94" i="33"/>
  <c r="FR94" i="33"/>
  <c r="FI94" i="33"/>
  <c r="EZ94" i="33"/>
  <c r="EQ94" i="33"/>
  <c r="EH94" i="33"/>
  <c r="DY94" i="33"/>
  <c r="DP94" i="33"/>
  <c r="DG94" i="33"/>
  <c r="CX94" i="33"/>
  <c r="CO94" i="33"/>
  <c r="CF94" i="33"/>
  <c r="BW94" i="33"/>
  <c r="BN94" i="33"/>
  <c r="BE94" i="33"/>
  <c r="AV94" i="33"/>
  <c r="AM94" i="33"/>
  <c r="AD94" i="33"/>
  <c r="GA93" i="33"/>
  <c r="FR93" i="33"/>
  <c r="FI93" i="33"/>
  <c r="EZ93" i="33"/>
  <c r="EQ93" i="33"/>
  <c r="EH93" i="33"/>
  <c r="DY93" i="33"/>
  <c r="DP93" i="33"/>
  <c r="DG93" i="33"/>
  <c r="CX93" i="33"/>
  <c r="CO93" i="33"/>
  <c r="CF93" i="33"/>
  <c r="BW93" i="33"/>
  <c r="BN93" i="33"/>
  <c r="BE93" i="33"/>
  <c r="AV93" i="33"/>
  <c r="AM93" i="33"/>
  <c r="AD93" i="33"/>
  <c r="GA92" i="33"/>
  <c r="FR92" i="33"/>
  <c r="FI92" i="33"/>
  <c r="EZ92" i="33"/>
  <c r="EQ92" i="33"/>
  <c r="EH92" i="33"/>
  <c r="DY92" i="33"/>
  <c r="DP92" i="33"/>
  <c r="DG92" i="33"/>
  <c r="CX92" i="33"/>
  <c r="CO92" i="33"/>
  <c r="CF92" i="33"/>
  <c r="BW92" i="33"/>
  <c r="BN92" i="33"/>
  <c r="BE92" i="33"/>
  <c r="AV92" i="33"/>
  <c r="AM92" i="33"/>
  <c r="AD92" i="33"/>
  <c r="GA91" i="33"/>
  <c r="FR91" i="33"/>
  <c r="FI91" i="33"/>
  <c r="EZ91" i="33"/>
  <c r="EQ91" i="33"/>
  <c r="EH91" i="33"/>
  <c r="DY91" i="33"/>
  <c r="DP91" i="33"/>
  <c r="DG91" i="33"/>
  <c r="CX91" i="33"/>
  <c r="CO91" i="33"/>
  <c r="CF91" i="33"/>
  <c r="BW91" i="33"/>
  <c r="BN91" i="33"/>
  <c r="BE91" i="33"/>
  <c r="AV91" i="33"/>
  <c r="AM91" i="33"/>
  <c r="AD91" i="33"/>
  <c r="GA90" i="33"/>
  <c r="FR90" i="33"/>
  <c r="FI90" i="33"/>
  <c r="EZ90" i="33"/>
  <c r="EQ90" i="33"/>
  <c r="EH90" i="33"/>
  <c r="DY90" i="33"/>
  <c r="DP90" i="33"/>
  <c r="DG90" i="33"/>
  <c r="CX90" i="33"/>
  <c r="CO90" i="33"/>
  <c r="CF90" i="33"/>
  <c r="BW90" i="33"/>
  <c r="BN90" i="33"/>
  <c r="BE90" i="33"/>
  <c r="AV90" i="33"/>
  <c r="AM90" i="33"/>
  <c r="AD90" i="33"/>
  <c r="GA89" i="33"/>
  <c r="FR89" i="33"/>
  <c r="FI89" i="33"/>
  <c r="EZ89" i="33"/>
  <c r="EQ89" i="33"/>
  <c r="EH89" i="33"/>
  <c r="DY89" i="33"/>
  <c r="DP89" i="33"/>
  <c r="DG89" i="33"/>
  <c r="CX89" i="33"/>
  <c r="CO89" i="33"/>
  <c r="CF89" i="33"/>
  <c r="BW89" i="33"/>
  <c r="BN89" i="33"/>
  <c r="BE89" i="33"/>
  <c r="AV89" i="33"/>
  <c r="AM89" i="33"/>
  <c r="AD89" i="33"/>
  <c r="GA88" i="33"/>
  <c r="FR88" i="33"/>
  <c r="FI88" i="33"/>
  <c r="EZ88" i="33"/>
  <c r="EQ88" i="33"/>
  <c r="EH88" i="33"/>
  <c r="DY88" i="33"/>
  <c r="DP88" i="33"/>
  <c r="DG88" i="33"/>
  <c r="CX88" i="33"/>
  <c r="CO88" i="33"/>
  <c r="CF88" i="33"/>
  <c r="BW88" i="33"/>
  <c r="BN88" i="33"/>
  <c r="BE88" i="33"/>
  <c r="AV88" i="33"/>
  <c r="AM88" i="33"/>
  <c r="AD88" i="33"/>
  <c r="GA87" i="33"/>
  <c r="FR87" i="33"/>
  <c r="FI87" i="33"/>
  <c r="EZ87" i="33"/>
  <c r="EQ87" i="33"/>
  <c r="EH87" i="33"/>
  <c r="DY87" i="33"/>
  <c r="DP87" i="33"/>
  <c r="DG87" i="33"/>
  <c r="CX87" i="33"/>
  <c r="CO87" i="33"/>
  <c r="CF87" i="33"/>
  <c r="BW87" i="33"/>
  <c r="BN87" i="33"/>
  <c r="BE87" i="33"/>
  <c r="AV87" i="33"/>
  <c r="AM87" i="33"/>
  <c r="AD87" i="33"/>
  <c r="GA86" i="33"/>
  <c r="FR86" i="33"/>
  <c r="FI86" i="33"/>
  <c r="EZ86" i="33"/>
  <c r="EQ86" i="33"/>
  <c r="EH86" i="33"/>
  <c r="DY86" i="33"/>
  <c r="DP86" i="33"/>
  <c r="DG86" i="33"/>
  <c r="CX86" i="33"/>
  <c r="CO86" i="33"/>
  <c r="CF86" i="33"/>
  <c r="BW86" i="33"/>
  <c r="BN86" i="33"/>
  <c r="BE86" i="33"/>
  <c r="AV86" i="33"/>
  <c r="AM86" i="33"/>
  <c r="AD86" i="33"/>
  <c r="GA85" i="33"/>
  <c r="FR85" i="33"/>
  <c r="FI85" i="33"/>
  <c r="EZ85" i="33"/>
  <c r="EQ85" i="33"/>
  <c r="EH85" i="33"/>
  <c r="DY85" i="33"/>
  <c r="DP85" i="33"/>
  <c r="DG85" i="33"/>
  <c r="CX85" i="33"/>
  <c r="CO85" i="33"/>
  <c r="CF85" i="33"/>
  <c r="BW85" i="33"/>
  <c r="BN85" i="33"/>
  <c r="BE85" i="33"/>
  <c r="AV85" i="33"/>
  <c r="AM85" i="33"/>
  <c r="AD85" i="33"/>
  <c r="GA84" i="33"/>
  <c r="FR84" i="33"/>
  <c r="FI84" i="33"/>
  <c r="EZ84" i="33"/>
  <c r="EQ84" i="33"/>
  <c r="EH84" i="33"/>
  <c r="DY84" i="33"/>
  <c r="DP84" i="33"/>
  <c r="DG84" i="33"/>
  <c r="CX84" i="33"/>
  <c r="CO84" i="33"/>
  <c r="CF84" i="33"/>
  <c r="BW84" i="33"/>
  <c r="BN84" i="33"/>
  <c r="BE84" i="33"/>
  <c r="AV84" i="33"/>
  <c r="AM84" i="33"/>
  <c r="AD84" i="33"/>
  <c r="GA83" i="33"/>
  <c r="FR83" i="33"/>
  <c r="FI83" i="33"/>
  <c r="EZ83" i="33"/>
  <c r="EQ83" i="33"/>
  <c r="EH83" i="33"/>
  <c r="DY83" i="33"/>
  <c r="DP83" i="33"/>
  <c r="DG83" i="33"/>
  <c r="CX83" i="33"/>
  <c r="CO83" i="33"/>
  <c r="CF83" i="33"/>
  <c r="BW83" i="33"/>
  <c r="BN83" i="33"/>
  <c r="BE83" i="33"/>
  <c r="AV83" i="33"/>
  <c r="AM83" i="33"/>
  <c r="AD83" i="33"/>
  <c r="GA82" i="33"/>
  <c r="FR82" i="33"/>
  <c r="FI82" i="33"/>
  <c r="EZ82" i="33"/>
  <c r="EQ82" i="33"/>
  <c r="EH82" i="33"/>
  <c r="DY82" i="33"/>
  <c r="DP82" i="33"/>
  <c r="DG82" i="33"/>
  <c r="CX82" i="33"/>
  <c r="CO82" i="33"/>
  <c r="CF82" i="33"/>
  <c r="BW82" i="33"/>
  <c r="BN82" i="33"/>
  <c r="BE82" i="33"/>
  <c r="AV82" i="33"/>
  <c r="AM82" i="33"/>
  <c r="AD82" i="33"/>
  <c r="GA81" i="33"/>
  <c r="FR81" i="33"/>
  <c r="FI81" i="33"/>
  <c r="EZ81" i="33"/>
  <c r="EQ81" i="33"/>
  <c r="EH81" i="33"/>
  <c r="DY81" i="33"/>
  <c r="DP81" i="33"/>
  <c r="DG81" i="33"/>
  <c r="CX81" i="33"/>
  <c r="CO81" i="33"/>
  <c r="CF81" i="33"/>
  <c r="BW81" i="33"/>
  <c r="BN81" i="33"/>
  <c r="BE81" i="33"/>
  <c r="AV81" i="33"/>
  <c r="AM81" i="33"/>
  <c r="AD81" i="33"/>
  <c r="GA80" i="33"/>
  <c r="FR80" i="33"/>
  <c r="FI80" i="33"/>
  <c r="EZ80" i="33"/>
  <c r="EQ80" i="33"/>
  <c r="EH80" i="33"/>
  <c r="DY80" i="33"/>
  <c r="DP80" i="33"/>
  <c r="DG80" i="33"/>
  <c r="CX80" i="33"/>
  <c r="CO80" i="33"/>
  <c r="CF80" i="33"/>
  <c r="BW80" i="33"/>
  <c r="BN80" i="33"/>
  <c r="BE80" i="33"/>
  <c r="AV80" i="33"/>
  <c r="AM80" i="33"/>
  <c r="AD80" i="33"/>
  <c r="GA79" i="33"/>
  <c r="FR79" i="33"/>
  <c r="FI79" i="33"/>
  <c r="EZ79" i="33"/>
  <c r="EQ79" i="33"/>
  <c r="EH79" i="33"/>
  <c r="DY79" i="33"/>
  <c r="DP79" i="33"/>
  <c r="DG79" i="33"/>
  <c r="CX79" i="33"/>
  <c r="CO79" i="33"/>
  <c r="CF79" i="33"/>
  <c r="BW79" i="33"/>
  <c r="BN79" i="33"/>
  <c r="BE79" i="33"/>
  <c r="AV79" i="33"/>
  <c r="AM79" i="33"/>
  <c r="AD79" i="33"/>
  <c r="GA78" i="33"/>
  <c r="FR78" i="33"/>
  <c r="FI78" i="33"/>
  <c r="EZ78" i="33"/>
  <c r="EQ78" i="33"/>
  <c r="EH78" i="33"/>
  <c r="DY78" i="33"/>
  <c r="DP78" i="33"/>
  <c r="DG78" i="33"/>
  <c r="CX78" i="33"/>
  <c r="CO78" i="33"/>
  <c r="CF78" i="33"/>
  <c r="BW78" i="33"/>
  <c r="BN78" i="33"/>
  <c r="BE78" i="33"/>
  <c r="AV78" i="33"/>
  <c r="AM78" i="33"/>
  <c r="AD78" i="33"/>
  <c r="GA77" i="33"/>
  <c r="FR77" i="33"/>
  <c r="FI77" i="33"/>
  <c r="EZ77" i="33"/>
  <c r="EQ77" i="33"/>
  <c r="EH77" i="33"/>
  <c r="DY77" i="33"/>
  <c r="DP77" i="33"/>
  <c r="DG77" i="33"/>
  <c r="CX77" i="33"/>
  <c r="CO77" i="33"/>
  <c r="CF77" i="33"/>
  <c r="BW77" i="33"/>
  <c r="BN77" i="33"/>
  <c r="BE77" i="33"/>
  <c r="AV77" i="33"/>
  <c r="AM77" i="33"/>
  <c r="AD77" i="33"/>
  <c r="GA76" i="33"/>
  <c r="FR76" i="33"/>
  <c r="FI76" i="33"/>
  <c r="EZ76" i="33"/>
  <c r="EQ76" i="33"/>
  <c r="EH76" i="33"/>
  <c r="DY76" i="33"/>
  <c r="DP76" i="33"/>
  <c r="DG76" i="33"/>
  <c r="CX76" i="33"/>
  <c r="CO76" i="33"/>
  <c r="CF76" i="33"/>
  <c r="BW76" i="33"/>
  <c r="BN76" i="33"/>
  <c r="BE76" i="33"/>
  <c r="AV76" i="33"/>
  <c r="AM76" i="33"/>
  <c r="AD76" i="33"/>
  <c r="GA75" i="33"/>
  <c r="FR75" i="33"/>
  <c r="FI75" i="33"/>
  <c r="EZ75" i="33"/>
  <c r="EQ75" i="33"/>
  <c r="EH75" i="33"/>
  <c r="DY75" i="33"/>
  <c r="DP75" i="33"/>
  <c r="DG75" i="33"/>
  <c r="CX75" i="33"/>
  <c r="CO75" i="33"/>
  <c r="CF75" i="33"/>
  <c r="BW75" i="33"/>
  <c r="BN75" i="33"/>
  <c r="BE75" i="33"/>
  <c r="AV75" i="33"/>
  <c r="AM75" i="33"/>
  <c r="AD75" i="33"/>
  <c r="GA74" i="33"/>
  <c r="FR74" i="33"/>
  <c r="FI74" i="33"/>
  <c r="EZ74" i="33"/>
  <c r="EQ74" i="33"/>
  <c r="EH74" i="33"/>
  <c r="DY74" i="33"/>
  <c r="DP74" i="33"/>
  <c r="DG74" i="33"/>
  <c r="CX74" i="33"/>
  <c r="CO74" i="33"/>
  <c r="CF74" i="33"/>
  <c r="BW74" i="33"/>
  <c r="BN74" i="33"/>
  <c r="BE74" i="33"/>
  <c r="AV74" i="33"/>
  <c r="AM74" i="33"/>
  <c r="AD74" i="33"/>
  <c r="GA73" i="33"/>
  <c r="FR73" i="33"/>
  <c r="FI73" i="33"/>
  <c r="EZ73" i="33"/>
  <c r="EQ73" i="33"/>
  <c r="EH73" i="33"/>
  <c r="DY73" i="33"/>
  <c r="DP73" i="33"/>
  <c r="DG73" i="33"/>
  <c r="CX73" i="33"/>
  <c r="CO73" i="33"/>
  <c r="CF73" i="33"/>
  <c r="BW73" i="33"/>
  <c r="BN73" i="33"/>
  <c r="BE73" i="33"/>
  <c r="AV73" i="33"/>
  <c r="AM73" i="33"/>
  <c r="AD73" i="33"/>
  <c r="GA72" i="33"/>
  <c r="FR72" i="33"/>
  <c r="FI72" i="33"/>
  <c r="EZ72" i="33"/>
  <c r="EQ72" i="33"/>
  <c r="EH72" i="33"/>
  <c r="DY72" i="33"/>
  <c r="DP72" i="33"/>
  <c r="DG72" i="33"/>
  <c r="CX72" i="33"/>
  <c r="CO72" i="33"/>
  <c r="CF72" i="33"/>
  <c r="BW72" i="33"/>
  <c r="BN72" i="33"/>
  <c r="BE72" i="33"/>
  <c r="AV72" i="33"/>
  <c r="AM72" i="33"/>
  <c r="AD72" i="33"/>
  <c r="GA71" i="33"/>
  <c r="FR71" i="33"/>
  <c r="FI71" i="33"/>
  <c r="EZ71" i="33"/>
  <c r="EQ71" i="33"/>
  <c r="EH71" i="33"/>
  <c r="DY71" i="33"/>
  <c r="DP71" i="33"/>
  <c r="DG71" i="33"/>
  <c r="CX71" i="33"/>
  <c r="CO71" i="33"/>
  <c r="CF71" i="33"/>
  <c r="BW71" i="33"/>
  <c r="BN71" i="33"/>
  <c r="BE71" i="33"/>
  <c r="AV71" i="33"/>
  <c r="AM71" i="33"/>
  <c r="AD71" i="33"/>
  <c r="GA70" i="33"/>
  <c r="FR70" i="33"/>
  <c r="FI70" i="33"/>
  <c r="EZ70" i="33"/>
  <c r="EQ70" i="33"/>
  <c r="EH70" i="33"/>
  <c r="DY70" i="33"/>
  <c r="DP70" i="33"/>
  <c r="DG70" i="33"/>
  <c r="CX70" i="33"/>
  <c r="CO70" i="33"/>
  <c r="CF70" i="33"/>
  <c r="BW70" i="33"/>
  <c r="BN70" i="33"/>
  <c r="BE70" i="33"/>
  <c r="AV70" i="33"/>
  <c r="AM70" i="33"/>
  <c r="AD70" i="33"/>
  <c r="GA69" i="33"/>
  <c r="FR69" i="33"/>
  <c r="FI69" i="33"/>
  <c r="EZ69" i="33"/>
  <c r="EQ69" i="33"/>
  <c r="EH69" i="33"/>
  <c r="DY69" i="33"/>
  <c r="DP69" i="33"/>
  <c r="DG69" i="33"/>
  <c r="CX69" i="33"/>
  <c r="CO69" i="33"/>
  <c r="CF69" i="33"/>
  <c r="BW69" i="33"/>
  <c r="BN69" i="33"/>
  <c r="BE69" i="33"/>
  <c r="AV69" i="33"/>
  <c r="AM69" i="33"/>
  <c r="AD69" i="33"/>
  <c r="GA68" i="33"/>
  <c r="FR68" i="33"/>
  <c r="FI68" i="33"/>
  <c r="EZ68" i="33"/>
  <c r="EQ68" i="33"/>
  <c r="EH68" i="33"/>
  <c r="DY68" i="33"/>
  <c r="DP68" i="33"/>
  <c r="DG68" i="33"/>
  <c r="CX68" i="33"/>
  <c r="CO68" i="33"/>
  <c r="CF68" i="33"/>
  <c r="BW68" i="33"/>
  <c r="BN68" i="33"/>
  <c r="BE68" i="33"/>
  <c r="AV68" i="33"/>
  <c r="AM68" i="33"/>
  <c r="AD68" i="33"/>
  <c r="GA67" i="33"/>
  <c r="FR67" i="33"/>
  <c r="FI67" i="33"/>
  <c r="EZ67" i="33"/>
  <c r="EQ67" i="33"/>
  <c r="EH67" i="33"/>
  <c r="DY67" i="33"/>
  <c r="DP67" i="33"/>
  <c r="DG67" i="33"/>
  <c r="CX67" i="33"/>
  <c r="CO67" i="33"/>
  <c r="CF67" i="33"/>
  <c r="BW67" i="33"/>
  <c r="BN67" i="33"/>
  <c r="BE67" i="33"/>
  <c r="AV67" i="33"/>
  <c r="AM67" i="33"/>
  <c r="AD67" i="33"/>
  <c r="GA66" i="33"/>
  <c r="FR66" i="33"/>
  <c r="FI66" i="33"/>
  <c r="EZ66" i="33"/>
  <c r="EQ66" i="33"/>
  <c r="EH66" i="33"/>
  <c r="DY66" i="33"/>
  <c r="DP66" i="33"/>
  <c r="DG66" i="33"/>
  <c r="CX66" i="33"/>
  <c r="CO66" i="33"/>
  <c r="CF66" i="33"/>
  <c r="BW66" i="33"/>
  <c r="BN66" i="33"/>
  <c r="BE66" i="33"/>
  <c r="AV66" i="33"/>
  <c r="AM66" i="33"/>
  <c r="AD66" i="33"/>
  <c r="GA65" i="33"/>
  <c r="FR65" i="33"/>
  <c r="FI65" i="33"/>
  <c r="EZ65" i="33"/>
  <c r="EQ65" i="33"/>
  <c r="EH65" i="33"/>
  <c r="DY65" i="33"/>
  <c r="DP65" i="33"/>
  <c r="DG65" i="33"/>
  <c r="CX65" i="33"/>
  <c r="CO65" i="33"/>
  <c r="CF65" i="33"/>
  <c r="BW65" i="33"/>
  <c r="BN65" i="33"/>
  <c r="BE65" i="33"/>
  <c r="AV65" i="33"/>
  <c r="AM65" i="33"/>
  <c r="AD65" i="33"/>
  <c r="GA64" i="33"/>
  <c r="FR64" i="33"/>
  <c r="FI64" i="33"/>
  <c r="EZ64" i="33"/>
  <c r="EQ64" i="33"/>
  <c r="EH64" i="33"/>
  <c r="DY64" i="33"/>
  <c r="DP64" i="33"/>
  <c r="DG64" i="33"/>
  <c r="CX64" i="33"/>
  <c r="CO64" i="33"/>
  <c r="CF64" i="33"/>
  <c r="BW64" i="33"/>
  <c r="BN64" i="33"/>
  <c r="BE64" i="33"/>
  <c r="AV64" i="33"/>
  <c r="AM64" i="33"/>
  <c r="AD64" i="33"/>
  <c r="GA63" i="33"/>
  <c r="FR63" i="33"/>
  <c r="FI63" i="33"/>
  <c r="EZ63" i="33"/>
  <c r="EQ63" i="33"/>
  <c r="EH63" i="33"/>
  <c r="DY63" i="33"/>
  <c r="DP63" i="33"/>
  <c r="DG63" i="33"/>
  <c r="CX63" i="33"/>
  <c r="CO63" i="33"/>
  <c r="CF63" i="33"/>
  <c r="BW63" i="33"/>
  <c r="BN63" i="33"/>
  <c r="BE63" i="33"/>
  <c r="AV63" i="33"/>
  <c r="AM63" i="33"/>
  <c r="AD63" i="33"/>
  <c r="GA62" i="33"/>
  <c r="FR62" i="33"/>
  <c r="FI62" i="33"/>
  <c r="EZ62" i="33"/>
  <c r="EQ62" i="33"/>
  <c r="EH62" i="33"/>
  <c r="DY62" i="33"/>
  <c r="DP62" i="33"/>
  <c r="DG62" i="33"/>
  <c r="CX62" i="33"/>
  <c r="CO62" i="33"/>
  <c r="CF62" i="33"/>
  <c r="BW62" i="33"/>
  <c r="BN62" i="33"/>
  <c r="BE62" i="33"/>
  <c r="AV62" i="33"/>
  <c r="AM62" i="33"/>
  <c r="AD62" i="33"/>
  <c r="GA61" i="33"/>
  <c r="FR61" i="33"/>
  <c r="FI61" i="33"/>
  <c r="EZ61" i="33"/>
  <c r="EQ61" i="33"/>
  <c r="EH61" i="33"/>
  <c r="DY61" i="33"/>
  <c r="DP61" i="33"/>
  <c r="DG61" i="33"/>
  <c r="CX61" i="33"/>
  <c r="CO61" i="33"/>
  <c r="CF61" i="33"/>
  <c r="BW61" i="33"/>
  <c r="BN61" i="33"/>
  <c r="BE61" i="33"/>
  <c r="AV61" i="33"/>
  <c r="AM61" i="33"/>
  <c r="AD61" i="33"/>
  <c r="GA60" i="33"/>
  <c r="FR60" i="33"/>
  <c r="FI60" i="33"/>
  <c r="EZ60" i="33"/>
  <c r="EQ60" i="33"/>
  <c r="EH60" i="33"/>
  <c r="DY60" i="33"/>
  <c r="DP60" i="33"/>
  <c r="DG60" i="33"/>
  <c r="CX60" i="33"/>
  <c r="CO60" i="33"/>
  <c r="CF60" i="33"/>
  <c r="BW60" i="33"/>
  <c r="BN60" i="33"/>
  <c r="BE60" i="33"/>
  <c r="AV60" i="33"/>
  <c r="AM60" i="33"/>
  <c r="AD60" i="33"/>
  <c r="GA59" i="33"/>
  <c r="FR59" i="33"/>
  <c r="FI59" i="33"/>
  <c r="EZ59" i="33"/>
  <c r="EQ59" i="33"/>
  <c r="EH59" i="33"/>
  <c r="DY59" i="33"/>
  <c r="DP59" i="33"/>
  <c r="DG59" i="33"/>
  <c r="CX59" i="33"/>
  <c r="CO59" i="33"/>
  <c r="CF59" i="33"/>
  <c r="BW59" i="33"/>
  <c r="BN59" i="33"/>
  <c r="BE59" i="33"/>
  <c r="AV59" i="33"/>
  <c r="AM59" i="33"/>
  <c r="AD59" i="33"/>
  <c r="GA58" i="33"/>
  <c r="FR58" i="33"/>
  <c r="FI58" i="33"/>
  <c r="EZ58" i="33"/>
  <c r="EQ58" i="33"/>
  <c r="EH58" i="33"/>
  <c r="DY58" i="33"/>
  <c r="DP58" i="33"/>
  <c r="DG58" i="33"/>
  <c r="CX58" i="33"/>
  <c r="CO58" i="33"/>
  <c r="CF58" i="33"/>
  <c r="BW58" i="33"/>
  <c r="BN58" i="33"/>
  <c r="BE58" i="33"/>
  <c r="AV58" i="33"/>
  <c r="AM58" i="33"/>
  <c r="AD58" i="33"/>
  <c r="GA57" i="33"/>
  <c r="FR57" i="33"/>
  <c r="FI57" i="33"/>
  <c r="EZ57" i="33"/>
  <c r="EQ57" i="33"/>
  <c r="EH57" i="33"/>
  <c r="DY57" i="33"/>
  <c r="DP57" i="33"/>
  <c r="DG57" i="33"/>
  <c r="CX57" i="33"/>
  <c r="CO57" i="33"/>
  <c r="CF57" i="33"/>
  <c r="BW57" i="33"/>
  <c r="BN57" i="33"/>
  <c r="BE57" i="33"/>
  <c r="AV57" i="33"/>
  <c r="AM57" i="33"/>
  <c r="AD57" i="33"/>
  <c r="GA56" i="33"/>
  <c r="FR56" i="33"/>
  <c r="FI56" i="33"/>
  <c r="EZ56" i="33"/>
  <c r="EQ56" i="33"/>
  <c r="EH56" i="33"/>
  <c r="DY56" i="33"/>
  <c r="DP56" i="33"/>
  <c r="DG56" i="33"/>
  <c r="CX56" i="33"/>
  <c r="CO56" i="33"/>
  <c r="CF56" i="33"/>
  <c r="BW56" i="33"/>
  <c r="BN56" i="33"/>
  <c r="BE56" i="33"/>
  <c r="AV56" i="33"/>
  <c r="AM56" i="33"/>
  <c r="AD56" i="33"/>
  <c r="GA55" i="33"/>
  <c r="FR55" i="33"/>
  <c r="FI55" i="33"/>
  <c r="EZ55" i="33"/>
  <c r="EQ55" i="33"/>
  <c r="EH55" i="33"/>
  <c r="DY55" i="33"/>
  <c r="DP55" i="33"/>
  <c r="DG55" i="33"/>
  <c r="CX55" i="33"/>
  <c r="CO55" i="33"/>
  <c r="CF55" i="33"/>
  <c r="BW55" i="33"/>
  <c r="BN55" i="33"/>
  <c r="BE55" i="33"/>
  <c r="AV55" i="33"/>
  <c r="AM55" i="33"/>
  <c r="AD55" i="33"/>
  <c r="GA54" i="33"/>
  <c r="FR54" i="33"/>
  <c r="FI54" i="33"/>
  <c r="EZ54" i="33"/>
  <c r="EQ54" i="33"/>
  <c r="EH54" i="33"/>
  <c r="DY54" i="33"/>
  <c r="DP54" i="33"/>
  <c r="DG54" i="33"/>
  <c r="CX54" i="33"/>
  <c r="CO54" i="33"/>
  <c r="CF54" i="33"/>
  <c r="BW54" i="33"/>
  <c r="BN54" i="33"/>
  <c r="BE54" i="33"/>
  <c r="AV54" i="33"/>
  <c r="AM54" i="33"/>
  <c r="AD54" i="33"/>
  <c r="GA53" i="33"/>
  <c r="FR53" i="33"/>
  <c r="FI53" i="33"/>
  <c r="EZ53" i="33"/>
  <c r="EQ53" i="33"/>
  <c r="EH53" i="33"/>
  <c r="DY53" i="33"/>
  <c r="DP53" i="33"/>
  <c r="DG53" i="33"/>
  <c r="CX53" i="33"/>
  <c r="CO53" i="33"/>
  <c r="CF53" i="33"/>
  <c r="BW53" i="33"/>
  <c r="BN53" i="33"/>
  <c r="BE53" i="33"/>
  <c r="AV53" i="33"/>
  <c r="AM53" i="33"/>
  <c r="AD53" i="33"/>
  <c r="GA52" i="33"/>
  <c r="FR52" i="33"/>
  <c r="FI52" i="33"/>
  <c r="EZ52" i="33"/>
  <c r="EQ52" i="33"/>
  <c r="EH52" i="33"/>
  <c r="DY52" i="33"/>
  <c r="DP52" i="33"/>
  <c r="DG52" i="33"/>
  <c r="CX52" i="33"/>
  <c r="CO52" i="33"/>
  <c r="CF52" i="33"/>
  <c r="BW52" i="33"/>
  <c r="BN52" i="33"/>
  <c r="BE52" i="33"/>
  <c r="AV52" i="33"/>
  <c r="AM52" i="33"/>
  <c r="AD52" i="33"/>
  <c r="GA51" i="33"/>
  <c r="FR51" i="33"/>
  <c r="FI51" i="33"/>
  <c r="EZ51" i="33"/>
  <c r="EQ51" i="33"/>
  <c r="EH51" i="33"/>
  <c r="DY51" i="33"/>
  <c r="DP51" i="33"/>
  <c r="DG51" i="33"/>
  <c r="CX51" i="33"/>
  <c r="CO51" i="33"/>
  <c r="CF51" i="33"/>
  <c r="BW51" i="33"/>
  <c r="BN51" i="33"/>
  <c r="BE51" i="33"/>
  <c r="AV51" i="33"/>
  <c r="AM51" i="33"/>
  <c r="AD51" i="33"/>
  <c r="GA50" i="33"/>
  <c r="FR50" i="33"/>
  <c r="FI50" i="33"/>
  <c r="EZ50" i="33"/>
  <c r="EQ50" i="33"/>
  <c r="EH50" i="33"/>
  <c r="DY50" i="33"/>
  <c r="DP50" i="33"/>
  <c r="DG50" i="33"/>
  <c r="CX50" i="33"/>
  <c r="CO50" i="33"/>
  <c r="CF50" i="33"/>
  <c r="BW50" i="33"/>
  <c r="BN50" i="33"/>
  <c r="BE50" i="33"/>
  <c r="AV50" i="33"/>
  <c r="AM50" i="33"/>
  <c r="AD50" i="33"/>
  <c r="GA49" i="33"/>
  <c r="FR49" i="33"/>
  <c r="FI49" i="33"/>
  <c r="EZ49" i="33"/>
  <c r="EQ49" i="33"/>
  <c r="EH49" i="33"/>
  <c r="DY49" i="33"/>
  <c r="DP49" i="33"/>
  <c r="DG49" i="33"/>
  <c r="CX49" i="33"/>
  <c r="CO49" i="33"/>
  <c r="CF49" i="33"/>
  <c r="BW49" i="33"/>
  <c r="BN49" i="33"/>
  <c r="BE49" i="33"/>
  <c r="AV49" i="33"/>
  <c r="AM49" i="33"/>
  <c r="AD49" i="33"/>
  <c r="GA48" i="33"/>
  <c r="FR48" i="33"/>
  <c r="FI48" i="33"/>
  <c r="EZ48" i="33"/>
  <c r="EQ48" i="33"/>
  <c r="EH48" i="33"/>
  <c r="DY48" i="33"/>
  <c r="DP48" i="33"/>
  <c r="DG48" i="33"/>
  <c r="CX48" i="33"/>
  <c r="CO48" i="33"/>
  <c r="CF48" i="33"/>
  <c r="BW48" i="33"/>
  <c r="BN48" i="33"/>
  <c r="BE48" i="33"/>
  <c r="AV48" i="33"/>
  <c r="AM48" i="33"/>
  <c r="AD48" i="33"/>
  <c r="GA47" i="33"/>
  <c r="FR47" i="33"/>
  <c r="FI47" i="33"/>
  <c r="EZ47" i="33"/>
  <c r="EQ47" i="33"/>
  <c r="EH47" i="33"/>
  <c r="DY47" i="33"/>
  <c r="DP47" i="33"/>
  <c r="DG47" i="33"/>
  <c r="CX47" i="33"/>
  <c r="CO47" i="33"/>
  <c r="CF47" i="33"/>
  <c r="BW47" i="33"/>
  <c r="BN47" i="33"/>
  <c r="BE47" i="33"/>
  <c r="AV47" i="33"/>
  <c r="AM47" i="33"/>
  <c r="AD47" i="33"/>
  <c r="GA46" i="33"/>
  <c r="FR46" i="33"/>
  <c r="FI46" i="33"/>
  <c r="EZ46" i="33"/>
  <c r="EQ46" i="33"/>
  <c r="EH46" i="33"/>
  <c r="DY46" i="33"/>
  <c r="DP46" i="33"/>
  <c r="DG46" i="33"/>
  <c r="CX46" i="33"/>
  <c r="CO46" i="33"/>
  <c r="CF46" i="33"/>
  <c r="BW46" i="33"/>
  <c r="BN46" i="33"/>
  <c r="BE46" i="33"/>
  <c r="AV46" i="33"/>
  <c r="AM46" i="33"/>
  <c r="AD46" i="33"/>
  <c r="GA45" i="33"/>
  <c r="FR45" i="33"/>
  <c r="FI45" i="33"/>
  <c r="EZ45" i="33"/>
  <c r="EQ45" i="33"/>
  <c r="EH45" i="33"/>
  <c r="DY45" i="33"/>
  <c r="DP45" i="33"/>
  <c r="DG45" i="33"/>
  <c r="CX45" i="33"/>
  <c r="CO45" i="33"/>
  <c r="CF45" i="33"/>
  <c r="BW45" i="33"/>
  <c r="BN45" i="33"/>
  <c r="BE45" i="33"/>
  <c r="AV45" i="33"/>
  <c r="AM45" i="33"/>
  <c r="AD45" i="33"/>
  <c r="GA44" i="33"/>
  <c r="FR44" i="33"/>
  <c r="FI44" i="33"/>
  <c r="EZ44" i="33"/>
  <c r="EQ44" i="33"/>
  <c r="EH44" i="33"/>
  <c r="DY44" i="33"/>
  <c r="DP44" i="33"/>
  <c r="DG44" i="33"/>
  <c r="CX44" i="33"/>
  <c r="CO44" i="33"/>
  <c r="CF44" i="33"/>
  <c r="BW44" i="33"/>
  <c r="BN44" i="33"/>
  <c r="BE44" i="33"/>
  <c r="AV44" i="33"/>
  <c r="AM44" i="33"/>
  <c r="AD44" i="33"/>
  <c r="GA43" i="33"/>
  <c r="FR43" i="33"/>
  <c r="FI43" i="33"/>
  <c r="EZ43" i="33"/>
  <c r="EQ43" i="33"/>
  <c r="EH43" i="33"/>
  <c r="DY43" i="33"/>
  <c r="DP43" i="33"/>
  <c r="DG43" i="33"/>
  <c r="CX43" i="33"/>
  <c r="CO43" i="33"/>
  <c r="CF43" i="33"/>
  <c r="BW43" i="33"/>
  <c r="BN43" i="33"/>
  <c r="BE43" i="33"/>
  <c r="AV43" i="33"/>
  <c r="AM43" i="33"/>
  <c r="AD43" i="33"/>
  <c r="GA42" i="33"/>
  <c r="FR42" i="33"/>
  <c r="FI42" i="33"/>
  <c r="EZ42" i="33"/>
  <c r="EQ42" i="33"/>
  <c r="EH42" i="33"/>
  <c r="DY42" i="33"/>
  <c r="DP42" i="33"/>
  <c r="DG42" i="33"/>
  <c r="CX42" i="33"/>
  <c r="CO42" i="33"/>
  <c r="CF42" i="33"/>
  <c r="BW42" i="33"/>
  <c r="BN42" i="33"/>
  <c r="BE42" i="33"/>
  <c r="AV42" i="33"/>
  <c r="AM42" i="33"/>
  <c r="AD42" i="33"/>
  <c r="GA41" i="33"/>
  <c r="FR41" i="33"/>
  <c r="FI41" i="33"/>
  <c r="EZ41" i="33"/>
  <c r="EQ41" i="33"/>
  <c r="EH41" i="33"/>
  <c r="DY41" i="33"/>
  <c r="DP41" i="33"/>
  <c r="DG41" i="33"/>
  <c r="CX41" i="33"/>
  <c r="CO41" i="33"/>
  <c r="CF41" i="33"/>
  <c r="BW41" i="33"/>
  <c r="BN41" i="33"/>
  <c r="BE41" i="33"/>
  <c r="AV41" i="33"/>
  <c r="AM41" i="33"/>
  <c r="AD41" i="33"/>
  <c r="GA40" i="33"/>
  <c r="FR40" i="33"/>
  <c r="FI40" i="33"/>
  <c r="EZ40" i="33"/>
  <c r="EQ40" i="33"/>
  <c r="EH40" i="33"/>
  <c r="DY40" i="33"/>
  <c r="DP40" i="33"/>
  <c r="DG40" i="33"/>
  <c r="CX40" i="33"/>
  <c r="CO40" i="33"/>
  <c r="CF40" i="33"/>
  <c r="BW40" i="33"/>
  <c r="BN40" i="33"/>
  <c r="BE40" i="33"/>
  <c r="AV40" i="33"/>
  <c r="AM40" i="33"/>
  <c r="GA39" i="33"/>
  <c r="FR39" i="33"/>
  <c r="FI39" i="33"/>
  <c r="EZ39" i="33"/>
  <c r="EQ39" i="33"/>
  <c r="EH39" i="33"/>
  <c r="DY39" i="33"/>
  <c r="DP39" i="33"/>
  <c r="DG39" i="33"/>
  <c r="CX39" i="33"/>
  <c r="CO39" i="33"/>
  <c r="CF39" i="33"/>
  <c r="BW39" i="33"/>
  <c r="BN39" i="33"/>
  <c r="BE39" i="33"/>
  <c r="AV39" i="33"/>
  <c r="AM39" i="33"/>
  <c r="GA38" i="33"/>
  <c r="FR38" i="33"/>
  <c r="FI38" i="33"/>
  <c r="EZ38" i="33"/>
  <c r="EQ38" i="33"/>
  <c r="EH38" i="33"/>
  <c r="DY38" i="33"/>
  <c r="DP38" i="33"/>
  <c r="DG38" i="33"/>
  <c r="CX38" i="33"/>
  <c r="CO38" i="33"/>
  <c r="CF38" i="33"/>
  <c r="BW38" i="33"/>
  <c r="BN38" i="33"/>
  <c r="BE38" i="33"/>
  <c r="AV38" i="33"/>
  <c r="GA37" i="33"/>
  <c r="FR37" i="33"/>
  <c r="FI37" i="33"/>
  <c r="EZ37" i="33"/>
  <c r="EQ37" i="33"/>
  <c r="EH37" i="33"/>
  <c r="DY37" i="33"/>
  <c r="DP37" i="33"/>
  <c r="DG37" i="33"/>
  <c r="CX37" i="33"/>
  <c r="CO37" i="33"/>
  <c r="CF37" i="33"/>
  <c r="BW37" i="33"/>
  <c r="BN37" i="33"/>
  <c r="BE37" i="33"/>
  <c r="AV37" i="33"/>
  <c r="GA36" i="33"/>
  <c r="FR36" i="33"/>
  <c r="FI36" i="33"/>
  <c r="EZ36" i="33"/>
  <c r="EQ36" i="33"/>
  <c r="EH36" i="33"/>
  <c r="DY36" i="33"/>
  <c r="DP36" i="33"/>
  <c r="DG36" i="33"/>
  <c r="CX36" i="33"/>
  <c r="CO36" i="33"/>
  <c r="CF36" i="33"/>
  <c r="BW36" i="33"/>
  <c r="BN36" i="33"/>
  <c r="BE36" i="33"/>
  <c r="GA35" i="33"/>
  <c r="FR35" i="33"/>
  <c r="FI35" i="33"/>
  <c r="EZ35" i="33"/>
  <c r="EQ35" i="33"/>
  <c r="EH35" i="33"/>
  <c r="DY35" i="33"/>
  <c r="DP35" i="33"/>
  <c r="DG35" i="33"/>
  <c r="U603" i="33"/>
  <c r="U602" i="33"/>
  <c r="U601" i="33"/>
  <c r="U600" i="33"/>
  <c r="U599" i="33"/>
  <c r="U598" i="33"/>
  <c r="U597" i="33"/>
  <c r="U596" i="33"/>
  <c r="U595" i="33"/>
  <c r="U594" i="33"/>
  <c r="U593" i="33"/>
  <c r="U592" i="33"/>
  <c r="U591" i="33"/>
  <c r="U590" i="33"/>
  <c r="U589" i="33"/>
  <c r="U588" i="33"/>
  <c r="U587" i="33"/>
  <c r="U586" i="33"/>
  <c r="U585" i="33"/>
  <c r="U584" i="33"/>
  <c r="U583" i="33"/>
  <c r="U582" i="33"/>
  <c r="U581" i="33"/>
  <c r="U580" i="33"/>
  <c r="U579" i="33"/>
  <c r="U578" i="33"/>
  <c r="U577" i="33"/>
  <c r="U576" i="33"/>
  <c r="U575" i="33"/>
  <c r="U574" i="33"/>
  <c r="U573" i="33"/>
  <c r="U572" i="33"/>
  <c r="U571" i="33"/>
  <c r="U570" i="33"/>
  <c r="U569" i="33"/>
  <c r="U568" i="33"/>
  <c r="U567" i="33"/>
  <c r="U566" i="33"/>
  <c r="U565" i="33"/>
  <c r="U564" i="33"/>
  <c r="U563" i="33"/>
  <c r="U562" i="33"/>
  <c r="U561" i="33"/>
  <c r="U560" i="33"/>
  <c r="U559" i="33"/>
  <c r="U558" i="33"/>
  <c r="U557" i="33"/>
  <c r="U556" i="33"/>
  <c r="U555" i="33"/>
  <c r="U554" i="33"/>
  <c r="U553" i="33"/>
  <c r="U552" i="33"/>
  <c r="U551" i="33"/>
  <c r="U550" i="33"/>
  <c r="U549" i="33"/>
  <c r="U548" i="33"/>
  <c r="U547" i="33"/>
  <c r="U546" i="33"/>
  <c r="U545" i="33"/>
  <c r="U544" i="33"/>
  <c r="U543" i="33"/>
  <c r="U542" i="33"/>
  <c r="U541" i="33"/>
  <c r="U540" i="33"/>
  <c r="U539" i="33"/>
  <c r="U538" i="33"/>
  <c r="U537" i="33"/>
  <c r="U536" i="33"/>
  <c r="U535" i="33"/>
  <c r="U534" i="33"/>
  <c r="U533" i="33"/>
  <c r="U532" i="33"/>
  <c r="U531" i="33"/>
  <c r="U530" i="33"/>
  <c r="U529" i="33"/>
  <c r="U528" i="33"/>
  <c r="U527" i="33"/>
  <c r="U526" i="33"/>
  <c r="U525" i="33"/>
  <c r="U524" i="33"/>
  <c r="U523" i="33"/>
  <c r="U522" i="33"/>
  <c r="U521" i="33"/>
  <c r="U520" i="33"/>
  <c r="U519" i="33"/>
  <c r="U518" i="33"/>
  <c r="U517" i="33"/>
  <c r="U516" i="33"/>
  <c r="U515" i="33"/>
  <c r="U514" i="33"/>
  <c r="U513" i="33"/>
  <c r="U512" i="33"/>
  <c r="U511" i="33"/>
  <c r="U510" i="33"/>
  <c r="U509" i="33"/>
  <c r="U508" i="33"/>
  <c r="U507" i="33"/>
  <c r="U506" i="33"/>
  <c r="U505" i="33"/>
  <c r="U504" i="33"/>
  <c r="U503" i="33"/>
  <c r="U502" i="33"/>
  <c r="U501" i="33"/>
  <c r="U500" i="33"/>
  <c r="U499" i="33"/>
  <c r="U498" i="33"/>
  <c r="U497" i="33"/>
  <c r="U496" i="33"/>
  <c r="U495" i="33"/>
  <c r="U494" i="33"/>
  <c r="U493" i="33"/>
  <c r="U492" i="33"/>
  <c r="U491" i="33"/>
  <c r="U490" i="33"/>
  <c r="U489" i="33"/>
  <c r="U488" i="33"/>
  <c r="U487" i="33"/>
  <c r="U486" i="33"/>
  <c r="U485" i="33"/>
  <c r="U484" i="33"/>
  <c r="U483" i="33"/>
  <c r="U482" i="33"/>
  <c r="U481" i="33"/>
  <c r="U480" i="33"/>
  <c r="U479" i="33"/>
  <c r="U478" i="33"/>
  <c r="U477" i="33"/>
  <c r="U476" i="33"/>
  <c r="U475" i="33"/>
  <c r="U474" i="33"/>
  <c r="U473" i="33"/>
  <c r="U472" i="33"/>
  <c r="U471" i="33"/>
  <c r="U470" i="33"/>
  <c r="U469" i="33"/>
  <c r="U468" i="33"/>
  <c r="U467" i="33"/>
  <c r="U466" i="33"/>
  <c r="U465" i="33"/>
  <c r="U464" i="33"/>
  <c r="U463" i="33"/>
  <c r="U462" i="33"/>
  <c r="U461" i="33"/>
  <c r="U460" i="33"/>
  <c r="U459" i="33"/>
  <c r="U458" i="33"/>
  <c r="U457" i="33"/>
  <c r="U456" i="33"/>
  <c r="U455" i="33"/>
  <c r="U454" i="33"/>
  <c r="U453" i="33"/>
  <c r="U452" i="33"/>
  <c r="U451" i="33"/>
  <c r="U450" i="33"/>
  <c r="U449" i="33"/>
  <c r="U448" i="33"/>
  <c r="U447" i="33"/>
  <c r="U446" i="33"/>
  <c r="U445" i="33"/>
  <c r="U444" i="33"/>
  <c r="U443" i="33"/>
  <c r="U442" i="33"/>
  <c r="U441" i="33"/>
  <c r="U440" i="33"/>
  <c r="U439" i="33"/>
  <c r="U438" i="33"/>
  <c r="U437" i="33"/>
  <c r="U436" i="33"/>
  <c r="U435" i="33"/>
  <c r="U434" i="33"/>
  <c r="U433" i="33"/>
  <c r="U432" i="33"/>
  <c r="U431" i="33"/>
  <c r="U430" i="33"/>
  <c r="U429" i="33"/>
  <c r="U428" i="33"/>
  <c r="U427" i="33"/>
  <c r="U426" i="33"/>
  <c r="U425" i="33"/>
  <c r="U424" i="33"/>
  <c r="U423" i="33"/>
  <c r="U422" i="33"/>
  <c r="U421" i="33"/>
  <c r="U420" i="33"/>
  <c r="U419" i="33"/>
  <c r="U418" i="33"/>
  <c r="U417" i="33"/>
  <c r="U416" i="33"/>
  <c r="U415" i="33"/>
  <c r="U414" i="33"/>
  <c r="U413" i="33"/>
  <c r="U412" i="33"/>
  <c r="U411" i="33"/>
  <c r="U410" i="33"/>
  <c r="U409" i="33"/>
  <c r="U408" i="33"/>
  <c r="U407" i="33"/>
  <c r="U406" i="33"/>
  <c r="U405" i="33"/>
  <c r="U404" i="33"/>
  <c r="U403" i="33"/>
  <c r="U402" i="33"/>
  <c r="U401" i="33"/>
  <c r="U400" i="33"/>
  <c r="U399" i="33"/>
  <c r="U398" i="33"/>
  <c r="U397" i="33"/>
  <c r="U396" i="33"/>
  <c r="U395" i="33"/>
  <c r="U394" i="33"/>
  <c r="U393" i="33"/>
  <c r="U392" i="33"/>
  <c r="U391" i="33"/>
  <c r="U390" i="33"/>
  <c r="U389" i="33"/>
  <c r="U388" i="33"/>
  <c r="U387" i="33"/>
  <c r="U386" i="33"/>
  <c r="U385" i="33"/>
  <c r="U384" i="33"/>
  <c r="U383" i="33"/>
  <c r="U382" i="33"/>
  <c r="U381" i="33"/>
  <c r="U380" i="33"/>
  <c r="U379" i="33"/>
  <c r="U378" i="33"/>
  <c r="U377" i="33"/>
  <c r="U376" i="33"/>
  <c r="U375" i="33"/>
  <c r="U374" i="33"/>
  <c r="U373" i="33"/>
  <c r="U372" i="33"/>
  <c r="U371" i="33"/>
  <c r="U370" i="33"/>
  <c r="U369" i="33"/>
  <c r="U368" i="33"/>
  <c r="U367" i="33"/>
  <c r="U366" i="33"/>
  <c r="U365" i="33"/>
  <c r="U364" i="33"/>
  <c r="U363" i="33"/>
  <c r="U362" i="33"/>
  <c r="U361" i="33"/>
  <c r="U360" i="33"/>
  <c r="U359" i="33"/>
  <c r="U358" i="33"/>
  <c r="U357" i="33"/>
  <c r="U356" i="33"/>
  <c r="U355" i="33"/>
  <c r="U354" i="33"/>
  <c r="U353" i="33"/>
  <c r="U352" i="33"/>
  <c r="U351" i="33"/>
  <c r="U350" i="33"/>
  <c r="U349" i="33"/>
  <c r="U348" i="33"/>
  <c r="U347" i="33"/>
  <c r="U346" i="33"/>
  <c r="U345" i="33"/>
  <c r="U344" i="33"/>
  <c r="U343" i="33"/>
  <c r="U342" i="33"/>
  <c r="U341" i="33"/>
  <c r="U340" i="33"/>
  <c r="U339" i="33"/>
  <c r="U338" i="33"/>
  <c r="U337" i="33"/>
  <c r="U336" i="33"/>
  <c r="U335" i="33"/>
  <c r="U334" i="33"/>
  <c r="U333" i="33"/>
  <c r="U332" i="33"/>
  <c r="U331" i="33"/>
  <c r="U330" i="33"/>
  <c r="U329" i="33"/>
  <c r="U328" i="33"/>
  <c r="U327" i="33"/>
  <c r="U326" i="33"/>
  <c r="U325" i="33"/>
  <c r="U324" i="33"/>
  <c r="U323" i="33"/>
  <c r="U322" i="33"/>
  <c r="U321" i="33"/>
  <c r="U320" i="33"/>
  <c r="U319" i="33"/>
  <c r="U318" i="33"/>
  <c r="U317" i="33"/>
  <c r="U316" i="33"/>
  <c r="U315" i="33"/>
  <c r="U314" i="33"/>
  <c r="U313" i="33"/>
  <c r="U312" i="33"/>
  <c r="U311" i="33"/>
  <c r="U310" i="33"/>
  <c r="U309" i="33"/>
  <c r="U308" i="33"/>
  <c r="U307" i="33"/>
  <c r="U306" i="33"/>
  <c r="U305" i="33"/>
  <c r="U304" i="33"/>
  <c r="U303" i="33"/>
  <c r="U302" i="33"/>
  <c r="U301" i="33"/>
  <c r="U300" i="33"/>
  <c r="U299" i="33"/>
  <c r="U298" i="33"/>
  <c r="U297" i="33"/>
  <c r="U296" i="33"/>
  <c r="U295" i="33"/>
  <c r="U294" i="33"/>
  <c r="U293" i="33"/>
  <c r="U292" i="33"/>
  <c r="U291" i="33"/>
  <c r="U290" i="33"/>
  <c r="U289" i="33"/>
  <c r="U288" i="33"/>
  <c r="U287" i="33"/>
  <c r="U286" i="33"/>
  <c r="U285" i="33"/>
  <c r="U284" i="33"/>
  <c r="U283" i="33"/>
  <c r="U282" i="33"/>
  <c r="U281" i="33"/>
  <c r="U280" i="33"/>
  <c r="U279" i="33"/>
  <c r="U278" i="33"/>
  <c r="U277" i="33"/>
  <c r="U276" i="33"/>
  <c r="U275" i="33"/>
  <c r="U274" i="33"/>
  <c r="U273" i="33"/>
  <c r="U272" i="33"/>
  <c r="U271" i="33"/>
  <c r="U270" i="33"/>
  <c r="U269" i="33"/>
  <c r="U268" i="33"/>
  <c r="U267" i="33"/>
  <c r="U266" i="33"/>
  <c r="U265" i="33"/>
  <c r="U264" i="33"/>
  <c r="U263" i="33"/>
  <c r="U262" i="33"/>
  <c r="U261" i="33"/>
  <c r="U260" i="33"/>
  <c r="U259" i="33"/>
  <c r="U258" i="33"/>
  <c r="U257" i="33"/>
  <c r="U256" i="33"/>
  <c r="U255" i="33"/>
  <c r="U254" i="33"/>
  <c r="U253" i="33"/>
  <c r="U252" i="33"/>
  <c r="U251" i="33"/>
  <c r="U250" i="33"/>
  <c r="U249" i="33"/>
  <c r="U248" i="33"/>
  <c r="U247" i="33"/>
  <c r="U246" i="33"/>
  <c r="U245" i="33"/>
  <c r="U244" i="33"/>
  <c r="U243" i="33"/>
  <c r="U242" i="33"/>
  <c r="U241" i="33"/>
  <c r="U240" i="33"/>
  <c r="U239" i="33"/>
  <c r="U238" i="33"/>
  <c r="U237" i="33"/>
  <c r="U236" i="33"/>
  <c r="U235" i="33"/>
  <c r="U234" i="33"/>
  <c r="U233" i="33"/>
  <c r="U232" i="33"/>
  <c r="U231" i="33"/>
  <c r="U230" i="33"/>
  <c r="U229" i="33"/>
  <c r="U228" i="33"/>
  <c r="U227" i="33"/>
  <c r="U226" i="33"/>
  <c r="U225" i="33"/>
  <c r="U224" i="33"/>
  <c r="U223" i="33"/>
  <c r="U222" i="33"/>
  <c r="U221" i="33"/>
  <c r="U220" i="33"/>
  <c r="U219" i="33"/>
  <c r="U218" i="33"/>
  <c r="U217" i="33"/>
  <c r="U216" i="33"/>
  <c r="U215" i="33"/>
  <c r="U214" i="33"/>
  <c r="U213" i="33"/>
  <c r="U212" i="33"/>
  <c r="U211" i="33"/>
  <c r="U210" i="33"/>
  <c r="U209" i="33"/>
  <c r="U208" i="33"/>
  <c r="U207" i="33"/>
  <c r="U206" i="33"/>
  <c r="U205" i="33"/>
  <c r="U204" i="33"/>
  <c r="U203" i="33"/>
  <c r="U202" i="33"/>
  <c r="U201" i="33"/>
  <c r="U200" i="33"/>
  <c r="U199" i="33"/>
  <c r="U198" i="33"/>
  <c r="U197" i="33"/>
  <c r="U196" i="33"/>
  <c r="U195" i="33"/>
  <c r="U194" i="33"/>
  <c r="U193" i="33"/>
  <c r="U192" i="33"/>
  <c r="U191" i="33"/>
  <c r="U190" i="33"/>
  <c r="U189" i="33"/>
  <c r="U188" i="33"/>
  <c r="U187" i="33"/>
  <c r="U186" i="33"/>
  <c r="U185" i="33"/>
  <c r="U184" i="33"/>
  <c r="U183" i="33"/>
  <c r="U182" i="33"/>
  <c r="U181" i="33"/>
  <c r="U180" i="33"/>
  <c r="U179" i="33"/>
  <c r="U178" i="33"/>
  <c r="U177" i="33"/>
  <c r="U176" i="33"/>
  <c r="U175" i="33"/>
  <c r="U174" i="33"/>
  <c r="U173" i="33"/>
  <c r="U172" i="33"/>
  <c r="U171" i="33"/>
  <c r="U170" i="33"/>
  <c r="U169" i="33"/>
  <c r="U168" i="33"/>
  <c r="U167" i="33"/>
  <c r="U166" i="33"/>
  <c r="U165" i="33"/>
  <c r="U164" i="33"/>
  <c r="U163" i="33"/>
  <c r="U162" i="33"/>
  <c r="U161" i="33"/>
  <c r="U160" i="33"/>
  <c r="U159" i="33"/>
  <c r="U158" i="33"/>
  <c r="U157" i="33"/>
  <c r="U156" i="33"/>
  <c r="U155" i="33"/>
  <c r="U154" i="33"/>
  <c r="U153" i="33"/>
  <c r="U152" i="33"/>
  <c r="U151" i="33"/>
  <c r="U150" i="33"/>
  <c r="U149" i="33"/>
  <c r="U148" i="33"/>
  <c r="U147" i="33"/>
  <c r="U146" i="33"/>
  <c r="U145" i="33"/>
  <c r="U144" i="33"/>
  <c r="U143" i="33"/>
  <c r="U142" i="33"/>
  <c r="U141" i="33"/>
  <c r="U140" i="33"/>
  <c r="U139" i="33"/>
  <c r="U138" i="33"/>
  <c r="U137" i="33"/>
  <c r="U136" i="33"/>
  <c r="U135" i="33"/>
  <c r="U134" i="33"/>
  <c r="U133" i="33"/>
  <c r="U132" i="33"/>
  <c r="U131" i="33"/>
  <c r="U130" i="33"/>
  <c r="U129" i="33"/>
  <c r="U128" i="33"/>
  <c r="U127" i="33"/>
  <c r="U126" i="33"/>
  <c r="U125" i="33"/>
  <c r="U124" i="33"/>
  <c r="U123" i="33"/>
  <c r="U122" i="33"/>
  <c r="U121" i="33"/>
  <c r="U120" i="33"/>
  <c r="U119" i="33"/>
  <c r="U118" i="33"/>
  <c r="U117" i="33"/>
  <c r="U116" i="33"/>
  <c r="U115" i="33"/>
  <c r="U114" i="33"/>
  <c r="U113" i="33"/>
  <c r="U112" i="33"/>
  <c r="U111" i="33"/>
  <c r="U110" i="33"/>
  <c r="U109" i="33"/>
  <c r="U108" i="33"/>
  <c r="U107" i="33"/>
  <c r="U106" i="33"/>
  <c r="U105" i="33"/>
  <c r="U104" i="33"/>
  <c r="U103" i="33"/>
  <c r="U102" i="33"/>
  <c r="U101" i="33"/>
  <c r="U100" i="33"/>
  <c r="U99" i="33"/>
  <c r="U98" i="33"/>
  <c r="U97" i="33"/>
  <c r="U96" i="33"/>
  <c r="U95" i="33"/>
  <c r="U94" i="33"/>
  <c r="U93" i="33"/>
  <c r="U92" i="33"/>
  <c r="U91" i="33"/>
  <c r="U90" i="33"/>
  <c r="U89" i="33"/>
  <c r="U88" i="33"/>
  <c r="U87" i="33"/>
  <c r="U86" i="33"/>
  <c r="U85" i="33"/>
  <c r="U84" i="33"/>
  <c r="U83" i="33"/>
  <c r="U82" i="33"/>
  <c r="U81" i="33"/>
  <c r="U80" i="33"/>
  <c r="U79" i="33"/>
  <c r="U78" i="33"/>
  <c r="U77" i="33"/>
  <c r="U76" i="33"/>
  <c r="U75" i="33"/>
  <c r="U74" i="33"/>
  <c r="U73" i="33"/>
  <c r="U72" i="33"/>
  <c r="U71" i="33"/>
  <c r="U70" i="33"/>
  <c r="U69" i="33"/>
  <c r="U68" i="33"/>
  <c r="U67" i="33"/>
  <c r="U66" i="33"/>
  <c r="U65" i="33"/>
  <c r="U64" i="33"/>
  <c r="U63" i="33"/>
  <c r="U62" i="33"/>
  <c r="U61" i="33"/>
  <c r="U60" i="33"/>
  <c r="U59" i="33"/>
  <c r="U58" i="33"/>
  <c r="U57" i="33"/>
  <c r="U56" i="33"/>
  <c r="U55" i="33"/>
  <c r="U54" i="33"/>
  <c r="U53" i="33"/>
  <c r="U52" i="33"/>
  <c r="U51" i="33"/>
  <c r="U50" i="33"/>
  <c r="U49" i="33"/>
  <c r="U48" i="33"/>
  <c r="U47" i="33"/>
  <c r="U46" i="33"/>
  <c r="U45" i="33"/>
  <c r="U44" i="33"/>
  <c r="U43" i="33"/>
  <c r="Q603" i="33" a="1"/>
  <c r="Q603" i="33" s="1"/>
  <c r="R603" i="33" s="1"/>
  <c r="Q602" i="33" a="1"/>
  <c r="Q602" i="33" s="1"/>
  <c r="R602" i="33" s="1"/>
  <c r="Q601" i="33" a="1"/>
  <c r="Q601" i="33" s="1"/>
  <c r="R601" i="33" s="1"/>
  <c r="Q600" i="33" a="1"/>
  <c r="Q600" i="33" s="1"/>
  <c r="R600" i="33" s="1"/>
  <c r="Q599" i="33" a="1"/>
  <c r="Q599" i="33" s="1"/>
  <c r="R599" i="33" s="1"/>
  <c r="Q598" i="33" a="1"/>
  <c r="Q598" i="33" s="1"/>
  <c r="R598" i="33" s="1"/>
  <c r="Q597" i="33" a="1"/>
  <c r="Q597" i="33" s="1"/>
  <c r="R597" i="33" s="1"/>
  <c r="Q596" i="33" a="1"/>
  <c r="Q596" i="33" s="1"/>
  <c r="R596" i="33" s="1"/>
  <c r="Q595" i="33" a="1"/>
  <c r="Q595" i="33" s="1"/>
  <c r="R595" i="33" s="1"/>
  <c r="Q594" i="33" a="1"/>
  <c r="Q594" i="33" s="1"/>
  <c r="R594" i="33" s="1"/>
  <c r="Q593" i="33" a="1"/>
  <c r="Q593" i="33" s="1"/>
  <c r="R593" i="33" s="1"/>
  <c r="Q592" i="33" a="1"/>
  <c r="Q592" i="33" s="1"/>
  <c r="R592" i="33" s="1"/>
  <c r="Q591" i="33" a="1"/>
  <c r="Q591" i="33" s="1"/>
  <c r="R591" i="33" s="1"/>
  <c r="Q590" i="33" a="1"/>
  <c r="Q590" i="33" s="1"/>
  <c r="R590" i="33" s="1"/>
  <c r="Q589" i="33" a="1"/>
  <c r="Q589" i="33" s="1"/>
  <c r="R589" i="33" s="1"/>
  <c r="Q588" i="33" a="1"/>
  <c r="Q588" i="33" s="1"/>
  <c r="R588" i="33" s="1"/>
  <c r="Q587" i="33" a="1"/>
  <c r="Q587" i="33" s="1"/>
  <c r="R587" i="33" s="1"/>
  <c r="Q586" i="33" a="1"/>
  <c r="Q586" i="33" s="1"/>
  <c r="R586" i="33" s="1"/>
  <c r="Q585" i="33" a="1"/>
  <c r="Q585" i="33" s="1"/>
  <c r="R585" i="33" s="1"/>
  <c r="Q584" i="33" a="1"/>
  <c r="Q584" i="33" s="1"/>
  <c r="R584" i="33" s="1"/>
  <c r="Q583" i="33" a="1"/>
  <c r="Q583" i="33" s="1"/>
  <c r="R583" i="33" s="1"/>
  <c r="Q582" i="33" a="1"/>
  <c r="Q582" i="33" s="1"/>
  <c r="R582" i="33" s="1"/>
  <c r="Q581" i="33" a="1"/>
  <c r="Q581" i="33" s="1"/>
  <c r="R581" i="33" s="1"/>
  <c r="Q580" i="33" a="1"/>
  <c r="Q580" i="33" s="1"/>
  <c r="R580" i="33" s="1"/>
  <c r="Q579" i="33" a="1"/>
  <c r="Q579" i="33" s="1"/>
  <c r="R579" i="33" s="1"/>
  <c r="Q578" i="33" a="1"/>
  <c r="Q578" i="33" s="1"/>
  <c r="R578" i="33" s="1"/>
  <c r="Q577" i="33" a="1"/>
  <c r="Q577" i="33" s="1"/>
  <c r="R577" i="33" s="1"/>
  <c r="Q576" i="33" a="1"/>
  <c r="Q576" i="33" s="1"/>
  <c r="R576" i="33" s="1"/>
  <c r="Q575" i="33" a="1"/>
  <c r="Q575" i="33" s="1"/>
  <c r="R575" i="33" s="1"/>
  <c r="Q574" i="33" a="1"/>
  <c r="Q574" i="33" s="1"/>
  <c r="R574" i="33" s="1"/>
  <c r="Q573" i="33" a="1"/>
  <c r="Q573" i="33" s="1"/>
  <c r="R573" i="33" s="1"/>
  <c r="Q572" i="33" a="1"/>
  <c r="Q572" i="33" s="1"/>
  <c r="R572" i="33" s="1"/>
  <c r="Q571" i="33" a="1"/>
  <c r="Q571" i="33" s="1"/>
  <c r="R571" i="33" s="1"/>
  <c r="Q570" i="33" a="1"/>
  <c r="Q570" i="33" s="1"/>
  <c r="R570" i="33" s="1"/>
  <c r="Q569" i="33" a="1"/>
  <c r="Q569" i="33" s="1"/>
  <c r="R569" i="33" s="1"/>
  <c r="Q568" i="33" a="1"/>
  <c r="Q568" i="33" s="1"/>
  <c r="R568" i="33" s="1"/>
  <c r="Q567" i="33" a="1"/>
  <c r="Q567" i="33" s="1"/>
  <c r="R567" i="33" s="1"/>
  <c r="Q566" i="33" a="1"/>
  <c r="Q566" i="33" s="1"/>
  <c r="R566" i="33" s="1"/>
  <c r="Q565" i="33" a="1"/>
  <c r="Q565" i="33" s="1"/>
  <c r="R565" i="33" s="1"/>
  <c r="Q564" i="33" a="1"/>
  <c r="Q564" i="33" s="1"/>
  <c r="R564" i="33" s="1"/>
  <c r="Q563" i="33" a="1"/>
  <c r="Q563" i="33" s="1"/>
  <c r="R563" i="33" s="1"/>
  <c r="Q562" i="33" a="1"/>
  <c r="Q562" i="33" s="1"/>
  <c r="R562" i="33" s="1"/>
  <c r="Q561" i="33" a="1"/>
  <c r="Q561" i="33" s="1"/>
  <c r="R561" i="33" s="1"/>
  <c r="Q560" i="33" a="1"/>
  <c r="Q560" i="33" s="1"/>
  <c r="R560" i="33" s="1"/>
  <c r="Q559" i="33" a="1"/>
  <c r="Q559" i="33" s="1"/>
  <c r="R559" i="33" s="1"/>
  <c r="Q558" i="33" a="1"/>
  <c r="Q558" i="33" s="1"/>
  <c r="R558" i="33" s="1"/>
  <c r="Q557" i="33" a="1"/>
  <c r="Q557" i="33" s="1"/>
  <c r="R557" i="33" s="1"/>
  <c r="Q556" i="33" a="1"/>
  <c r="Q556" i="33" s="1"/>
  <c r="R556" i="33" s="1"/>
  <c r="Q555" i="33" a="1"/>
  <c r="Q555" i="33" s="1"/>
  <c r="R555" i="33" s="1"/>
  <c r="Q554" i="33" a="1"/>
  <c r="Q554" i="33" s="1"/>
  <c r="R554" i="33" s="1"/>
  <c r="Q553" i="33" a="1"/>
  <c r="Q553" i="33" s="1"/>
  <c r="R553" i="33" s="1"/>
  <c r="Q552" i="33" a="1"/>
  <c r="Q552" i="33" s="1"/>
  <c r="R552" i="33" s="1"/>
  <c r="Q551" i="33" a="1"/>
  <c r="Q551" i="33" s="1"/>
  <c r="R551" i="33" s="1"/>
  <c r="Q550" i="33" a="1"/>
  <c r="Q550" i="33" s="1"/>
  <c r="R550" i="33" s="1"/>
  <c r="Q549" i="33" a="1"/>
  <c r="Q549" i="33" s="1"/>
  <c r="R549" i="33" s="1"/>
  <c r="Q548" i="33" a="1"/>
  <c r="Q548" i="33" s="1"/>
  <c r="R548" i="33" s="1"/>
  <c r="Q547" i="33" a="1"/>
  <c r="Q547" i="33" s="1"/>
  <c r="R547" i="33" s="1"/>
  <c r="Q546" i="33" a="1"/>
  <c r="Q546" i="33" s="1"/>
  <c r="R546" i="33" s="1"/>
  <c r="Q545" i="33" a="1"/>
  <c r="Q545" i="33" s="1"/>
  <c r="R545" i="33" s="1"/>
  <c r="Q544" i="33" a="1"/>
  <c r="Q544" i="33" s="1"/>
  <c r="R544" i="33" s="1"/>
  <c r="Q543" i="33" a="1"/>
  <c r="Q543" i="33" s="1"/>
  <c r="R543" i="33" s="1"/>
  <c r="Q542" i="33" a="1"/>
  <c r="Q542" i="33" s="1"/>
  <c r="R542" i="33" s="1"/>
  <c r="Q541" i="33" a="1"/>
  <c r="Q541" i="33" s="1"/>
  <c r="R541" i="33" s="1"/>
  <c r="Q540" i="33" a="1"/>
  <c r="Q540" i="33" s="1"/>
  <c r="R540" i="33" s="1"/>
  <c r="Q539" i="33" a="1"/>
  <c r="Q539" i="33" s="1"/>
  <c r="R539" i="33" s="1"/>
  <c r="Q538" i="33" a="1"/>
  <c r="Q538" i="33" s="1"/>
  <c r="R538" i="33" s="1"/>
  <c r="Q537" i="33" a="1"/>
  <c r="Q537" i="33" s="1"/>
  <c r="R537" i="33" s="1"/>
  <c r="Q536" i="33" a="1"/>
  <c r="Q536" i="33" s="1"/>
  <c r="R536" i="33" s="1"/>
  <c r="Q535" i="33" a="1"/>
  <c r="Q535" i="33" s="1"/>
  <c r="R535" i="33" s="1"/>
  <c r="Q534" i="33" a="1"/>
  <c r="Q534" i="33" s="1"/>
  <c r="R534" i="33" s="1"/>
  <c r="Q533" i="33" a="1"/>
  <c r="Q533" i="33" s="1"/>
  <c r="R533" i="33" s="1"/>
  <c r="Q532" i="33" a="1"/>
  <c r="Q532" i="33" s="1"/>
  <c r="R532" i="33" s="1"/>
  <c r="Q531" i="33" a="1"/>
  <c r="Q531" i="33" s="1"/>
  <c r="R531" i="33" s="1"/>
  <c r="Q530" i="33" a="1"/>
  <c r="Q530" i="33" s="1"/>
  <c r="R530" i="33" s="1"/>
  <c r="Q529" i="33" a="1"/>
  <c r="Q529" i="33" s="1"/>
  <c r="R529" i="33" s="1"/>
  <c r="Q528" i="33" a="1"/>
  <c r="Q528" i="33" s="1"/>
  <c r="R528" i="33" s="1"/>
  <c r="Q527" i="33" a="1"/>
  <c r="Q527" i="33" s="1"/>
  <c r="R527" i="33" s="1"/>
  <c r="Q526" i="33" a="1"/>
  <c r="Q526" i="33" s="1"/>
  <c r="R526" i="33" s="1"/>
  <c r="Q525" i="33" a="1"/>
  <c r="Q525" i="33" s="1"/>
  <c r="R525" i="33" s="1"/>
  <c r="Q524" i="33" a="1"/>
  <c r="Q524" i="33" s="1"/>
  <c r="R524" i="33" s="1"/>
  <c r="Q523" i="33" a="1"/>
  <c r="Q523" i="33" s="1"/>
  <c r="R523" i="33" s="1"/>
  <c r="Q522" i="33" a="1"/>
  <c r="Q522" i="33" s="1"/>
  <c r="R522" i="33" s="1"/>
  <c r="Q521" i="33" a="1"/>
  <c r="Q521" i="33" s="1"/>
  <c r="R521" i="33" s="1"/>
  <c r="Q520" i="33" a="1"/>
  <c r="Q520" i="33" s="1"/>
  <c r="R520" i="33" s="1"/>
  <c r="Q519" i="33" a="1"/>
  <c r="Q519" i="33" s="1"/>
  <c r="R519" i="33" s="1"/>
  <c r="Q518" i="33" a="1"/>
  <c r="Q518" i="33" s="1"/>
  <c r="R518" i="33" s="1"/>
  <c r="Q517" i="33" a="1"/>
  <c r="Q517" i="33" s="1"/>
  <c r="R517" i="33" s="1"/>
  <c r="Q516" i="33" a="1"/>
  <c r="Q516" i="33" s="1"/>
  <c r="R516" i="33" s="1"/>
  <c r="Q515" i="33" a="1"/>
  <c r="Q515" i="33" s="1"/>
  <c r="R515" i="33" s="1"/>
  <c r="Q514" i="33" a="1"/>
  <c r="Q514" i="33" s="1"/>
  <c r="R514" i="33" s="1"/>
  <c r="Q513" i="33" a="1"/>
  <c r="Q513" i="33" s="1"/>
  <c r="R513" i="33" s="1"/>
  <c r="Q512" i="33" a="1"/>
  <c r="Q512" i="33" s="1"/>
  <c r="R512" i="33" s="1"/>
  <c r="Q511" i="33" a="1"/>
  <c r="Q511" i="33" s="1"/>
  <c r="R511" i="33" s="1"/>
  <c r="Q510" i="33" a="1"/>
  <c r="Q510" i="33" s="1"/>
  <c r="R510" i="33" s="1"/>
  <c r="Q509" i="33" a="1"/>
  <c r="Q509" i="33" s="1"/>
  <c r="R509" i="33" s="1"/>
  <c r="Q508" i="33" a="1"/>
  <c r="Q508" i="33" s="1"/>
  <c r="R508" i="33" s="1"/>
  <c r="Q507" i="33" a="1"/>
  <c r="Q507" i="33" s="1"/>
  <c r="R507" i="33" s="1"/>
  <c r="Q506" i="33" a="1"/>
  <c r="Q506" i="33" s="1"/>
  <c r="R506" i="33" s="1"/>
  <c r="Q505" i="33" a="1"/>
  <c r="Q505" i="33" s="1"/>
  <c r="R505" i="33" s="1"/>
  <c r="Q504" i="33" a="1"/>
  <c r="Q504" i="33" s="1"/>
  <c r="R504" i="33" s="1"/>
  <c r="Q503" i="33" a="1"/>
  <c r="Q503" i="33" s="1"/>
  <c r="R503" i="33" s="1"/>
  <c r="Q502" i="33" a="1"/>
  <c r="Q502" i="33" s="1"/>
  <c r="R502" i="33" s="1"/>
  <c r="Q501" i="33" a="1"/>
  <c r="Q501" i="33" s="1"/>
  <c r="R501" i="33" s="1"/>
  <c r="Q500" i="33" a="1"/>
  <c r="Q500" i="33" s="1"/>
  <c r="R500" i="33" s="1"/>
  <c r="Q499" i="33" a="1"/>
  <c r="Q499" i="33" s="1"/>
  <c r="R499" i="33" s="1"/>
  <c r="Q498" i="33" a="1"/>
  <c r="Q498" i="33" s="1"/>
  <c r="R498" i="33" s="1"/>
  <c r="Q497" i="33" a="1"/>
  <c r="Q497" i="33" s="1"/>
  <c r="R497" i="33" s="1"/>
  <c r="Q496" i="33" a="1"/>
  <c r="Q496" i="33" s="1"/>
  <c r="R496" i="33" s="1"/>
  <c r="Q495" i="33" a="1"/>
  <c r="Q495" i="33" s="1"/>
  <c r="R495" i="33" s="1"/>
  <c r="Q494" i="33" a="1"/>
  <c r="Q494" i="33" s="1"/>
  <c r="R494" i="33" s="1"/>
  <c r="Q493" i="33" a="1"/>
  <c r="Q493" i="33" s="1"/>
  <c r="R493" i="33" s="1"/>
  <c r="Q492" i="33" a="1"/>
  <c r="Q492" i="33" s="1"/>
  <c r="R492" i="33" s="1"/>
  <c r="Q491" i="33" a="1"/>
  <c r="Q491" i="33" s="1"/>
  <c r="R491" i="33" s="1"/>
  <c r="Q490" i="33" a="1"/>
  <c r="Q490" i="33" s="1"/>
  <c r="R490" i="33" s="1"/>
  <c r="Q489" i="33" a="1"/>
  <c r="Q489" i="33" s="1"/>
  <c r="R489" i="33" s="1"/>
  <c r="Q488" i="33" a="1"/>
  <c r="Q488" i="33" s="1"/>
  <c r="R488" i="33" s="1"/>
  <c r="Q487" i="33" a="1"/>
  <c r="Q487" i="33" s="1"/>
  <c r="R487" i="33" s="1"/>
  <c r="Q486" i="33" a="1"/>
  <c r="Q486" i="33" s="1"/>
  <c r="R486" i="33" s="1"/>
  <c r="Q485" i="33" a="1"/>
  <c r="Q485" i="33" s="1"/>
  <c r="R485" i="33" s="1"/>
  <c r="Q484" i="33" a="1"/>
  <c r="Q484" i="33" s="1"/>
  <c r="R484" i="33" s="1"/>
  <c r="Q483" i="33" a="1"/>
  <c r="Q483" i="33" s="1"/>
  <c r="R483" i="33" s="1"/>
  <c r="Q482" i="33" a="1"/>
  <c r="Q482" i="33" s="1"/>
  <c r="R482" i="33" s="1"/>
  <c r="Q481" i="33" a="1"/>
  <c r="Q481" i="33" s="1"/>
  <c r="R481" i="33" s="1"/>
  <c r="Q480" i="33" a="1"/>
  <c r="Q480" i="33" s="1"/>
  <c r="R480" i="33" s="1"/>
  <c r="Q479" i="33" a="1"/>
  <c r="Q479" i="33" s="1"/>
  <c r="R479" i="33" s="1"/>
  <c r="Q478" i="33" a="1"/>
  <c r="Q478" i="33" s="1"/>
  <c r="R478" i="33" s="1"/>
  <c r="Q477" i="33" a="1"/>
  <c r="Q477" i="33" s="1"/>
  <c r="R477" i="33" s="1"/>
  <c r="Q476" i="33" a="1"/>
  <c r="Q476" i="33" s="1"/>
  <c r="R476" i="33" s="1"/>
  <c r="Q475" i="33" a="1"/>
  <c r="Q475" i="33" s="1"/>
  <c r="R475" i="33" s="1"/>
  <c r="Q474" i="33" a="1"/>
  <c r="Q474" i="33" s="1"/>
  <c r="R474" i="33" s="1"/>
  <c r="Q473" i="33" a="1"/>
  <c r="Q473" i="33" s="1"/>
  <c r="R473" i="33" s="1"/>
  <c r="Q472" i="33" a="1"/>
  <c r="Q472" i="33" s="1"/>
  <c r="R472" i="33" s="1"/>
  <c r="Q471" i="33" a="1"/>
  <c r="Q471" i="33" s="1"/>
  <c r="R471" i="33" s="1"/>
  <c r="Q470" i="33" a="1"/>
  <c r="Q470" i="33" s="1"/>
  <c r="R470" i="33" s="1"/>
  <c r="Q469" i="33" a="1"/>
  <c r="Q469" i="33" s="1"/>
  <c r="R469" i="33" s="1"/>
  <c r="Q468" i="33" a="1"/>
  <c r="Q468" i="33" s="1"/>
  <c r="R468" i="33" s="1"/>
  <c r="Q467" i="33" a="1"/>
  <c r="Q467" i="33" s="1"/>
  <c r="R467" i="33" s="1"/>
  <c r="Q466" i="33" a="1"/>
  <c r="Q466" i="33" s="1"/>
  <c r="R466" i="33" s="1"/>
  <c r="Q465" i="33" a="1"/>
  <c r="Q465" i="33" s="1"/>
  <c r="R465" i="33" s="1"/>
  <c r="Q464" i="33" a="1"/>
  <c r="Q464" i="33" s="1"/>
  <c r="R464" i="33" s="1"/>
  <c r="Q463" i="33" a="1"/>
  <c r="Q463" i="33" s="1"/>
  <c r="R463" i="33" s="1"/>
  <c r="Q462" i="33" a="1"/>
  <c r="Q462" i="33" s="1"/>
  <c r="R462" i="33" s="1"/>
  <c r="Q461" i="33" a="1"/>
  <c r="Q461" i="33" s="1"/>
  <c r="R461" i="33" s="1"/>
  <c r="Q460" i="33" a="1"/>
  <c r="Q460" i="33" s="1"/>
  <c r="R460" i="33" s="1"/>
  <c r="Q459" i="33" a="1"/>
  <c r="Q459" i="33" s="1"/>
  <c r="R459" i="33" s="1"/>
  <c r="Q458" i="33" a="1"/>
  <c r="Q458" i="33" s="1"/>
  <c r="R458" i="33" s="1"/>
  <c r="Q457" i="33" a="1"/>
  <c r="Q457" i="33" s="1"/>
  <c r="R457" i="33" s="1"/>
  <c r="Q456" i="33" a="1"/>
  <c r="Q456" i="33" s="1"/>
  <c r="R456" i="33" s="1"/>
  <c r="Q455" i="33" a="1"/>
  <c r="Q455" i="33" s="1"/>
  <c r="R455" i="33" s="1"/>
  <c r="Q454" i="33" a="1"/>
  <c r="Q454" i="33" s="1"/>
  <c r="R454" i="33" s="1"/>
  <c r="Q453" i="33" a="1"/>
  <c r="Q453" i="33" s="1"/>
  <c r="R453" i="33" s="1"/>
  <c r="Q452" i="33" a="1"/>
  <c r="Q452" i="33" s="1"/>
  <c r="R452" i="33" s="1"/>
  <c r="Q451" i="33" a="1"/>
  <c r="Q451" i="33" s="1"/>
  <c r="R451" i="33" s="1"/>
  <c r="Q450" i="33" a="1"/>
  <c r="Q450" i="33" s="1"/>
  <c r="R450" i="33" s="1"/>
  <c r="Q449" i="33" a="1"/>
  <c r="Q449" i="33" s="1"/>
  <c r="R449" i="33" s="1"/>
  <c r="Q448" i="33" a="1"/>
  <c r="Q448" i="33" s="1"/>
  <c r="R448" i="33" s="1"/>
  <c r="Q447" i="33" a="1"/>
  <c r="Q447" i="33" s="1"/>
  <c r="R447" i="33" s="1"/>
  <c r="Q446" i="33" a="1"/>
  <c r="Q446" i="33" s="1"/>
  <c r="R446" i="33" s="1"/>
  <c r="Q445" i="33" a="1"/>
  <c r="Q445" i="33" s="1"/>
  <c r="R445" i="33" s="1"/>
  <c r="Q444" i="33" a="1"/>
  <c r="Q444" i="33" s="1"/>
  <c r="R444" i="33" s="1"/>
  <c r="Q443" i="33" a="1"/>
  <c r="Q443" i="33" s="1"/>
  <c r="R443" i="33" s="1"/>
  <c r="Q442" i="33" a="1"/>
  <c r="Q442" i="33" s="1"/>
  <c r="R442" i="33" s="1"/>
  <c r="Q441" i="33" a="1"/>
  <c r="Q441" i="33" s="1"/>
  <c r="R441" i="33" s="1"/>
  <c r="Q440" i="33" a="1"/>
  <c r="Q440" i="33" s="1"/>
  <c r="R440" i="33" s="1"/>
  <c r="Q439" i="33" a="1"/>
  <c r="Q439" i="33" s="1"/>
  <c r="R439" i="33" s="1"/>
  <c r="Q438" i="33" a="1"/>
  <c r="Q438" i="33" s="1"/>
  <c r="R438" i="33" s="1"/>
  <c r="Q437" i="33" a="1"/>
  <c r="Q437" i="33" s="1"/>
  <c r="R437" i="33" s="1"/>
  <c r="Q436" i="33" a="1"/>
  <c r="Q436" i="33" s="1"/>
  <c r="R436" i="33" s="1"/>
  <c r="Q435" i="33" a="1"/>
  <c r="Q435" i="33" s="1"/>
  <c r="R435" i="33" s="1"/>
  <c r="Q434" i="33" a="1"/>
  <c r="Q434" i="33" s="1"/>
  <c r="R434" i="33" s="1"/>
  <c r="Q433" i="33" a="1"/>
  <c r="Q433" i="33" s="1"/>
  <c r="R433" i="33" s="1"/>
  <c r="Q432" i="33" a="1"/>
  <c r="Q432" i="33" s="1"/>
  <c r="R432" i="33" s="1"/>
  <c r="Q431" i="33" a="1"/>
  <c r="Q431" i="33" s="1"/>
  <c r="R431" i="33" s="1"/>
  <c r="Q430" i="33" a="1"/>
  <c r="Q430" i="33" s="1"/>
  <c r="R430" i="33" s="1"/>
  <c r="Q429" i="33" a="1"/>
  <c r="Q429" i="33" s="1"/>
  <c r="R429" i="33" s="1"/>
  <c r="Q428" i="33" a="1"/>
  <c r="Q428" i="33" s="1"/>
  <c r="R428" i="33" s="1"/>
  <c r="Q427" i="33" a="1"/>
  <c r="Q427" i="33" s="1"/>
  <c r="R427" i="33" s="1"/>
  <c r="Q426" i="33" a="1"/>
  <c r="Q426" i="33" s="1"/>
  <c r="R426" i="33" s="1"/>
  <c r="Q425" i="33" a="1"/>
  <c r="Q425" i="33" s="1"/>
  <c r="R425" i="33" s="1"/>
  <c r="Q424" i="33" a="1"/>
  <c r="Q424" i="33" s="1"/>
  <c r="R424" i="33" s="1"/>
  <c r="Q423" i="33" a="1"/>
  <c r="Q423" i="33" s="1"/>
  <c r="R423" i="33" s="1"/>
  <c r="Q422" i="33" a="1"/>
  <c r="Q422" i="33" s="1"/>
  <c r="R422" i="33" s="1"/>
  <c r="Q421" i="33" a="1"/>
  <c r="Q421" i="33" s="1"/>
  <c r="R421" i="33" s="1"/>
  <c r="Q420" i="33" a="1"/>
  <c r="Q420" i="33" s="1"/>
  <c r="R420" i="33" s="1"/>
  <c r="Q419" i="33" a="1"/>
  <c r="Q419" i="33" s="1"/>
  <c r="R419" i="33" s="1"/>
  <c r="Q418" i="33" a="1"/>
  <c r="Q418" i="33" s="1"/>
  <c r="R418" i="33" s="1"/>
  <c r="Q417" i="33" a="1"/>
  <c r="Q417" i="33" s="1"/>
  <c r="R417" i="33" s="1"/>
  <c r="Q416" i="33" a="1"/>
  <c r="Q416" i="33" s="1"/>
  <c r="R416" i="33" s="1"/>
  <c r="L59" i="33"/>
  <c r="L60" i="33"/>
  <c r="L61" i="33"/>
  <c r="L62" i="33"/>
  <c r="L63" i="33"/>
  <c r="L64" i="33"/>
  <c r="L65" i="33"/>
  <c r="L66" i="33"/>
  <c r="L67" i="33"/>
  <c r="L68" i="33"/>
  <c r="L69" i="33"/>
  <c r="L70" i="33"/>
  <c r="L71" i="33"/>
  <c r="L72" i="33"/>
  <c r="L73" i="33"/>
  <c r="L74" i="33"/>
  <c r="L75" i="33"/>
  <c r="L76" i="33"/>
  <c r="L77" i="33"/>
  <c r="L78" i="33"/>
  <c r="L79" i="33"/>
  <c r="L80" i="33"/>
  <c r="L81" i="33"/>
  <c r="L82" i="33"/>
  <c r="L83" i="33"/>
  <c r="L84" i="33"/>
  <c r="L85" i="33"/>
  <c r="L86" i="33"/>
  <c r="L87" i="33"/>
  <c r="L88" i="33"/>
  <c r="L89" i="33"/>
  <c r="L90" i="33"/>
  <c r="L91" i="33"/>
  <c r="L92" i="33"/>
  <c r="L93" i="33"/>
  <c r="L94" i="33"/>
  <c r="L95" i="33"/>
  <c r="L96" i="33"/>
  <c r="L97" i="33"/>
  <c r="L98" i="33"/>
  <c r="L99" i="33"/>
  <c r="L100" i="33"/>
  <c r="L101" i="33"/>
  <c r="L102" i="33"/>
  <c r="L103" i="33"/>
  <c r="L104" i="33"/>
  <c r="L105" i="33"/>
  <c r="L106" i="33"/>
  <c r="L107" i="33"/>
  <c r="L108" i="33"/>
  <c r="L109" i="33"/>
  <c r="L110" i="33"/>
  <c r="L111" i="33"/>
  <c r="L112" i="33"/>
  <c r="L113" i="33"/>
  <c r="L114" i="33"/>
  <c r="L115" i="33"/>
  <c r="L116" i="33"/>
  <c r="L117" i="33"/>
  <c r="L118" i="33"/>
  <c r="L119" i="33"/>
  <c r="L120" i="33"/>
  <c r="L121" i="33"/>
  <c r="L122" i="33"/>
  <c r="L123" i="33"/>
  <c r="L124" i="33"/>
  <c r="L125" i="33"/>
  <c r="L126" i="33"/>
  <c r="L127" i="33"/>
  <c r="L128" i="33"/>
  <c r="L129" i="33"/>
  <c r="L130" i="33"/>
  <c r="L131" i="33"/>
  <c r="L132" i="33"/>
  <c r="L133" i="33"/>
  <c r="L134" i="33"/>
  <c r="L135" i="33"/>
  <c r="L136" i="33"/>
  <c r="L137" i="33"/>
  <c r="L138" i="33"/>
  <c r="L139" i="33"/>
  <c r="L140" i="33"/>
  <c r="L141" i="33"/>
  <c r="L142" i="33"/>
  <c r="L143" i="33"/>
  <c r="L144" i="33"/>
  <c r="L145" i="33"/>
  <c r="L146" i="33"/>
  <c r="L147" i="33"/>
  <c r="L148" i="33"/>
  <c r="L149" i="33"/>
  <c r="L150" i="33"/>
  <c r="L151" i="33"/>
  <c r="L152" i="33"/>
  <c r="L153" i="33"/>
  <c r="L154" i="33"/>
  <c r="L155" i="33"/>
  <c r="L156" i="33"/>
  <c r="L157" i="33"/>
  <c r="L158" i="33"/>
  <c r="L159" i="33"/>
  <c r="L160" i="33"/>
  <c r="L161" i="33"/>
  <c r="L162" i="33"/>
  <c r="L163" i="33"/>
  <c r="L164" i="33"/>
  <c r="L165" i="33"/>
  <c r="L166" i="33"/>
  <c r="L167" i="33"/>
  <c r="L168" i="33"/>
  <c r="L169" i="33"/>
  <c r="L170" i="33"/>
  <c r="L171" i="33"/>
  <c r="L172" i="33"/>
  <c r="L173" i="33"/>
  <c r="L174" i="33"/>
  <c r="L175" i="33"/>
  <c r="L176" i="33"/>
  <c r="L177" i="33"/>
  <c r="L178" i="33"/>
  <c r="L179" i="33"/>
  <c r="L180" i="33"/>
  <c r="L181" i="33"/>
  <c r="L182" i="33"/>
  <c r="L183" i="33"/>
  <c r="L184" i="33"/>
  <c r="L185" i="33"/>
  <c r="L186" i="33"/>
  <c r="L187" i="33"/>
  <c r="L188" i="33"/>
  <c r="L189" i="33"/>
  <c r="L190" i="33"/>
  <c r="L191" i="33"/>
  <c r="L192" i="33"/>
  <c r="L193" i="33"/>
  <c r="L194" i="33"/>
  <c r="L195" i="33"/>
  <c r="L196" i="33"/>
  <c r="L197" i="33"/>
  <c r="L198" i="33"/>
  <c r="L199" i="33"/>
  <c r="L200" i="33"/>
  <c r="L201" i="33"/>
  <c r="L202" i="33"/>
  <c r="L203" i="33"/>
  <c r="L204" i="33"/>
  <c r="L205" i="33"/>
  <c r="L206" i="33"/>
  <c r="L207" i="33"/>
  <c r="L208" i="33"/>
  <c r="L209" i="33"/>
  <c r="L210" i="33"/>
  <c r="L211" i="33"/>
  <c r="L212" i="33"/>
  <c r="L213" i="33"/>
  <c r="L214" i="33"/>
  <c r="L215" i="33"/>
  <c r="L216" i="33"/>
  <c r="L217" i="33"/>
  <c r="L218" i="33"/>
  <c r="L219" i="33"/>
  <c r="L220" i="33"/>
  <c r="L221" i="33"/>
  <c r="L222" i="33"/>
  <c r="L223" i="33"/>
  <c r="L224" i="33"/>
  <c r="L225" i="33"/>
  <c r="L226" i="33"/>
  <c r="L227" i="33"/>
  <c r="L228" i="33"/>
  <c r="L229" i="33"/>
  <c r="L230" i="33"/>
  <c r="L231" i="33"/>
  <c r="L232" i="33"/>
  <c r="L233" i="33"/>
  <c r="L234" i="33"/>
  <c r="L235" i="33"/>
  <c r="L236" i="33"/>
  <c r="L237" i="33"/>
  <c r="L238" i="33"/>
  <c r="L239" i="33"/>
  <c r="L240" i="33"/>
  <c r="L241" i="33"/>
  <c r="L242" i="33"/>
  <c r="L243" i="33"/>
  <c r="L244" i="33"/>
  <c r="L245" i="33"/>
  <c r="L246" i="33"/>
  <c r="L247" i="33"/>
  <c r="L248" i="33"/>
  <c r="L249" i="33"/>
  <c r="L250" i="33"/>
  <c r="L251" i="33"/>
  <c r="L252" i="33"/>
  <c r="L253" i="33"/>
  <c r="L254" i="33"/>
  <c r="L255" i="33"/>
  <c r="L256" i="33"/>
  <c r="L257" i="33"/>
  <c r="L258" i="33"/>
  <c r="L259" i="33"/>
  <c r="L260" i="33"/>
  <c r="L261" i="33"/>
  <c r="L262" i="33"/>
  <c r="L263" i="33"/>
  <c r="L264" i="33"/>
  <c r="L265" i="33"/>
  <c r="L266" i="33"/>
  <c r="L267" i="33"/>
  <c r="L268" i="33"/>
  <c r="L269" i="33"/>
  <c r="L270" i="33"/>
  <c r="L271" i="33"/>
  <c r="L272" i="33"/>
  <c r="L273" i="33"/>
  <c r="L274" i="33"/>
  <c r="L275" i="33"/>
  <c r="L276" i="33"/>
  <c r="L277" i="33"/>
  <c r="L278" i="33"/>
  <c r="L279" i="33"/>
  <c r="L280" i="33"/>
  <c r="L281" i="33"/>
  <c r="L282" i="33"/>
  <c r="L283" i="33"/>
  <c r="L284" i="33"/>
  <c r="L285" i="33"/>
  <c r="L286" i="33"/>
  <c r="L287" i="33"/>
  <c r="L288" i="33"/>
  <c r="L289" i="33"/>
  <c r="L290" i="33"/>
  <c r="L291" i="33"/>
  <c r="L292" i="33"/>
  <c r="L293" i="33"/>
  <c r="L294" i="33"/>
  <c r="L295" i="33"/>
  <c r="L296" i="33"/>
  <c r="L297" i="33"/>
  <c r="L298" i="33"/>
  <c r="L299" i="33"/>
  <c r="L300" i="33"/>
  <c r="L301" i="33"/>
  <c r="L302" i="33"/>
  <c r="L303" i="33"/>
  <c r="L304" i="33"/>
  <c r="L305" i="33"/>
  <c r="L306" i="33"/>
  <c r="L307" i="33"/>
  <c r="L308" i="33"/>
  <c r="L309" i="33"/>
  <c r="L310" i="33"/>
  <c r="L311" i="33"/>
  <c r="L312" i="33"/>
  <c r="L313" i="33"/>
  <c r="L314" i="33"/>
  <c r="L315" i="33"/>
  <c r="L316" i="33"/>
  <c r="L317" i="33"/>
  <c r="L318" i="33"/>
  <c r="L319" i="33"/>
  <c r="L320" i="33"/>
  <c r="L321" i="33"/>
  <c r="L322" i="33"/>
  <c r="L323" i="33"/>
  <c r="L324" i="33"/>
  <c r="L325" i="33"/>
  <c r="L326" i="33"/>
  <c r="L327" i="33"/>
  <c r="L328" i="33"/>
  <c r="L329" i="33"/>
  <c r="L330" i="33"/>
  <c r="L331" i="33"/>
  <c r="L332" i="33"/>
  <c r="L333" i="33"/>
  <c r="L334" i="33"/>
  <c r="L335" i="33"/>
  <c r="L336" i="33"/>
  <c r="L337" i="33"/>
  <c r="L338" i="33"/>
  <c r="L339" i="33"/>
  <c r="L340" i="33"/>
  <c r="L341" i="33"/>
  <c r="L342" i="33"/>
  <c r="L343" i="33"/>
  <c r="L344" i="33"/>
  <c r="L345" i="33"/>
  <c r="L346" i="33"/>
  <c r="L347" i="33"/>
  <c r="L348" i="33"/>
  <c r="L349" i="33"/>
  <c r="L350" i="33"/>
  <c r="L351" i="33"/>
  <c r="L352" i="33"/>
  <c r="L353" i="33"/>
  <c r="L354" i="33"/>
  <c r="L355" i="33"/>
  <c r="L356" i="33"/>
  <c r="L357" i="33"/>
  <c r="L358" i="33"/>
  <c r="L359" i="33"/>
  <c r="L360" i="33"/>
  <c r="L361" i="33"/>
  <c r="L362" i="33"/>
  <c r="L363" i="33"/>
  <c r="L364" i="33"/>
  <c r="L365" i="33"/>
  <c r="L366" i="33"/>
  <c r="L367" i="33"/>
  <c r="L368" i="33"/>
  <c r="L369" i="33"/>
  <c r="L370" i="33"/>
  <c r="L371" i="33"/>
  <c r="L372" i="33"/>
  <c r="L373" i="33"/>
  <c r="L374" i="33"/>
  <c r="L375" i="33"/>
  <c r="L376" i="33"/>
  <c r="L377" i="33"/>
  <c r="L378" i="33"/>
  <c r="L379" i="33"/>
  <c r="L380" i="33"/>
  <c r="L381" i="33"/>
  <c r="L382" i="33"/>
  <c r="L383" i="33"/>
  <c r="L384" i="33"/>
  <c r="L385" i="33"/>
  <c r="L386" i="33"/>
  <c r="L387" i="33"/>
  <c r="L388" i="33"/>
  <c r="L389" i="33"/>
  <c r="L390" i="33"/>
  <c r="L391" i="33"/>
  <c r="L392" i="33"/>
  <c r="L393" i="33"/>
  <c r="L394" i="33"/>
  <c r="L395" i="33"/>
  <c r="L396" i="33"/>
  <c r="L397" i="33"/>
  <c r="L398" i="33"/>
  <c r="L399" i="33"/>
  <c r="L400" i="33"/>
  <c r="L401" i="33"/>
  <c r="L402" i="33"/>
  <c r="L403" i="33"/>
  <c r="L404" i="33"/>
  <c r="L405" i="33"/>
  <c r="L406" i="33"/>
  <c r="L407" i="33"/>
  <c r="L408" i="33"/>
  <c r="L409" i="33"/>
  <c r="L410" i="33"/>
  <c r="L411" i="33"/>
  <c r="L412" i="33"/>
  <c r="L413" i="33"/>
  <c r="L414" i="33"/>
  <c r="L415" i="33"/>
  <c r="L416" i="33"/>
  <c r="L417" i="33"/>
  <c r="L418" i="33"/>
  <c r="L419" i="33"/>
  <c r="L420" i="33"/>
  <c r="L421" i="33"/>
  <c r="L422" i="33"/>
  <c r="L423" i="33"/>
  <c r="L424" i="33"/>
  <c r="L425" i="33"/>
  <c r="L426" i="33"/>
  <c r="L427" i="33"/>
  <c r="L428" i="33"/>
  <c r="L429" i="33"/>
  <c r="L430" i="33"/>
  <c r="L431" i="33"/>
  <c r="L432" i="33"/>
  <c r="L433" i="33"/>
  <c r="L434" i="33"/>
  <c r="L435" i="33"/>
  <c r="L436" i="33"/>
  <c r="L437" i="33"/>
  <c r="L438" i="33"/>
  <c r="L439" i="33"/>
  <c r="L440" i="33"/>
  <c r="L441" i="33"/>
  <c r="L442" i="33"/>
  <c r="L443" i="33"/>
  <c r="L444" i="33"/>
  <c r="L445" i="33"/>
  <c r="L446" i="33"/>
  <c r="L447" i="33"/>
  <c r="L448" i="33"/>
  <c r="L449" i="33"/>
  <c r="L450" i="33"/>
  <c r="L451" i="33"/>
  <c r="L452" i="33"/>
  <c r="L453" i="33"/>
  <c r="L454" i="33"/>
  <c r="L455" i="33"/>
  <c r="L456" i="33"/>
  <c r="L457" i="33"/>
  <c r="L458" i="33"/>
  <c r="L459" i="33"/>
  <c r="L460" i="33"/>
  <c r="L461" i="33"/>
  <c r="L462" i="33"/>
  <c r="L463" i="33"/>
  <c r="L464" i="33"/>
  <c r="L465" i="33"/>
  <c r="L466" i="33"/>
  <c r="L467" i="33"/>
  <c r="L468" i="33"/>
  <c r="L469" i="33"/>
  <c r="L470" i="33"/>
  <c r="L471" i="33"/>
  <c r="L472" i="33"/>
  <c r="L473" i="33"/>
  <c r="L474" i="33"/>
  <c r="L475" i="33"/>
  <c r="L476" i="33"/>
  <c r="L477" i="33"/>
  <c r="L478" i="33"/>
  <c r="L479" i="33"/>
  <c r="L480" i="33"/>
  <c r="L481" i="33"/>
  <c r="L482" i="33"/>
  <c r="L483" i="33"/>
  <c r="L484" i="33"/>
  <c r="L485" i="33"/>
  <c r="L486" i="33"/>
  <c r="L487" i="33"/>
  <c r="L488" i="33"/>
  <c r="L489" i="33"/>
  <c r="L490" i="33"/>
  <c r="L491" i="33"/>
  <c r="L492" i="33"/>
  <c r="L493" i="33"/>
  <c r="L494" i="33"/>
  <c r="L495" i="33"/>
  <c r="L496" i="33"/>
  <c r="L497" i="33"/>
  <c r="L498" i="33"/>
  <c r="L499" i="33"/>
  <c r="L500" i="33"/>
  <c r="L501" i="33"/>
  <c r="L502" i="33"/>
  <c r="L503" i="33"/>
  <c r="L504" i="33"/>
  <c r="L505" i="33"/>
  <c r="L506" i="33"/>
  <c r="L507" i="33"/>
  <c r="L508" i="33"/>
  <c r="L509" i="33"/>
  <c r="L510" i="33"/>
  <c r="L511" i="33"/>
  <c r="L512" i="33"/>
  <c r="L513" i="33"/>
  <c r="L514" i="33"/>
  <c r="L515" i="33"/>
  <c r="L516" i="33"/>
  <c r="L517" i="33"/>
  <c r="L518" i="33"/>
  <c r="L519" i="33"/>
  <c r="L520" i="33"/>
  <c r="L521" i="33"/>
  <c r="L522" i="33"/>
  <c r="L523" i="33"/>
  <c r="L524" i="33"/>
  <c r="L525" i="33"/>
  <c r="L526" i="33"/>
  <c r="L527" i="33"/>
  <c r="L528" i="33"/>
  <c r="L529" i="33"/>
  <c r="L530" i="33"/>
  <c r="L531" i="33"/>
  <c r="L532" i="33"/>
  <c r="L533" i="33"/>
  <c r="L534" i="33"/>
  <c r="L535" i="33"/>
  <c r="L536" i="33"/>
  <c r="L537" i="33"/>
  <c r="L538" i="33"/>
  <c r="L539" i="33"/>
  <c r="L540" i="33"/>
  <c r="L541" i="33"/>
  <c r="L542" i="33"/>
  <c r="L543" i="33"/>
  <c r="L544" i="33"/>
  <c r="L545" i="33"/>
  <c r="L546" i="33"/>
  <c r="L547" i="33"/>
  <c r="L548" i="33"/>
  <c r="L549" i="33"/>
  <c r="L550" i="33"/>
  <c r="L551" i="33"/>
  <c r="L552" i="33"/>
  <c r="L553" i="33"/>
  <c r="L554" i="33"/>
  <c r="L555" i="33"/>
  <c r="L556" i="33"/>
  <c r="L557" i="33"/>
  <c r="L558" i="33"/>
  <c r="L559" i="33"/>
  <c r="L560" i="33"/>
  <c r="L561" i="33"/>
  <c r="L562" i="33"/>
  <c r="L563" i="33"/>
  <c r="L564" i="33"/>
  <c r="L565" i="33"/>
  <c r="L566" i="33"/>
  <c r="L567" i="33"/>
  <c r="L568" i="33"/>
  <c r="L569" i="33"/>
  <c r="L570" i="33"/>
  <c r="L571" i="33"/>
  <c r="L572" i="33"/>
  <c r="L573" i="33"/>
  <c r="L574" i="33"/>
  <c r="L575" i="33"/>
  <c r="L576" i="33"/>
  <c r="L577" i="33"/>
  <c r="L578" i="33"/>
  <c r="L579" i="33"/>
  <c r="L580" i="33"/>
  <c r="L581" i="33"/>
  <c r="L582" i="33"/>
  <c r="L583" i="33"/>
  <c r="L584" i="33"/>
  <c r="L585" i="33"/>
  <c r="L586" i="33"/>
  <c r="L587" i="33"/>
  <c r="L588" i="33"/>
  <c r="L589" i="33"/>
  <c r="L590" i="33"/>
  <c r="L591" i="33"/>
  <c r="L592" i="33"/>
  <c r="L593" i="33"/>
  <c r="L594" i="33"/>
  <c r="L595" i="33"/>
  <c r="L596" i="33"/>
  <c r="L597" i="33"/>
  <c r="L598" i="33"/>
  <c r="L599" i="33"/>
  <c r="L600" i="33"/>
  <c r="L601" i="33"/>
  <c r="L602" i="33"/>
  <c r="L603" i="33"/>
  <c r="H530" i="33" a="1"/>
  <c r="H530" i="33" s="1"/>
  <c r="I530" i="33" s="1"/>
  <c r="H531" i="33" a="1"/>
  <c r="H531" i="33" s="1"/>
  <c r="I531" i="33" s="1"/>
  <c r="H532" i="33" a="1"/>
  <c r="H532" i="33" s="1"/>
  <c r="I532" i="33" s="1"/>
  <c r="H533" i="33" a="1"/>
  <c r="H533" i="33" s="1"/>
  <c r="I533" i="33" s="1"/>
  <c r="H534" i="33" a="1"/>
  <c r="H534" i="33" s="1"/>
  <c r="I534" i="33" s="1"/>
  <c r="H535" i="33" a="1"/>
  <c r="H535" i="33" s="1"/>
  <c r="I535" i="33" s="1"/>
  <c r="H536" i="33" a="1"/>
  <c r="H536" i="33" s="1"/>
  <c r="I536" i="33" s="1"/>
  <c r="H537" i="33" a="1"/>
  <c r="H537" i="33" s="1"/>
  <c r="I537" i="33" s="1"/>
  <c r="H538" i="33" a="1"/>
  <c r="H538" i="33" s="1"/>
  <c r="I538" i="33" s="1"/>
  <c r="H539" i="33" a="1"/>
  <c r="H539" i="33" s="1"/>
  <c r="I539" i="33" s="1"/>
  <c r="H540" i="33" a="1"/>
  <c r="H540" i="33" s="1"/>
  <c r="I540" i="33" s="1"/>
  <c r="H541" i="33" a="1"/>
  <c r="H541" i="33" s="1"/>
  <c r="I541" i="33" s="1"/>
  <c r="H542" i="33" a="1"/>
  <c r="H542" i="33" s="1"/>
  <c r="I542" i="33" s="1"/>
  <c r="H543" i="33" a="1"/>
  <c r="H543" i="33" s="1"/>
  <c r="I543" i="33" s="1"/>
  <c r="H544" i="33" a="1"/>
  <c r="H544" i="33" s="1"/>
  <c r="I544" i="33" s="1"/>
  <c r="H545" i="33" a="1"/>
  <c r="H545" i="33" s="1"/>
  <c r="I545" i="33" s="1"/>
  <c r="H546" i="33" a="1"/>
  <c r="H546" i="33" s="1"/>
  <c r="I546" i="33" s="1"/>
  <c r="H547" i="33" a="1"/>
  <c r="H547" i="33" s="1"/>
  <c r="I547" i="33" s="1"/>
  <c r="H548" i="33" a="1"/>
  <c r="H548" i="33" s="1"/>
  <c r="I548" i="33" s="1"/>
  <c r="H549" i="33" a="1"/>
  <c r="H549" i="33" s="1"/>
  <c r="I549" i="33" s="1"/>
  <c r="H550" i="33" a="1"/>
  <c r="H550" i="33" s="1"/>
  <c r="I550" i="33" s="1"/>
  <c r="H551" i="33" a="1"/>
  <c r="H551" i="33" s="1"/>
  <c r="I551" i="33" s="1"/>
  <c r="H552" i="33" a="1"/>
  <c r="H552" i="33" s="1"/>
  <c r="I552" i="33" s="1"/>
  <c r="H553" i="33" a="1"/>
  <c r="H553" i="33" s="1"/>
  <c r="I553" i="33" s="1"/>
  <c r="H554" i="33" a="1"/>
  <c r="H554" i="33" s="1"/>
  <c r="I554" i="33" s="1"/>
  <c r="H555" i="33" a="1"/>
  <c r="H555" i="33" s="1"/>
  <c r="I555" i="33" s="1"/>
  <c r="H556" i="33" a="1"/>
  <c r="H556" i="33" s="1"/>
  <c r="I556" i="33" s="1"/>
  <c r="H557" i="33" a="1"/>
  <c r="H557" i="33" s="1"/>
  <c r="I557" i="33" s="1"/>
  <c r="H558" i="33" a="1"/>
  <c r="H558" i="33" s="1"/>
  <c r="I558" i="33" s="1"/>
  <c r="H559" i="33" a="1"/>
  <c r="H559" i="33" s="1"/>
  <c r="I559" i="33" s="1"/>
  <c r="H560" i="33" a="1"/>
  <c r="H560" i="33" s="1"/>
  <c r="I560" i="33" s="1"/>
  <c r="H561" i="33" a="1"/>
  <c r="H561" i="33" s="1"/>
  <c r="I561" i="33" s="1"/>
  <c r="H562" i="33" a="1"/>
  <c r="H562" i="33" s="1"/>
  <c r="I562" i="33" s="1"/>
  <c r="H563" i="33" a="1"/>
  <c r="H563" i="33" s="1"/>
  <c r="I563" i="33" s="1"/>
  <c r="H564" i="33" a="1"/>
  <c r="H564" i="33" s="1"/>
  <c r="I564" i="33" s="1"/>
  <c r="H565" i="33" a="1"/>
  <c r="H565" i="33" s="1"/>
  <c r="I565" i="33" s="1"/>
  <c r="H566" i="33" a="1"/>
  <c r="H566" i="33" s="1"/>
  <c r="I566" i="33" s="1"/>
  <c r="H567" i="33" a="1"/>
  <c r="H567" i="33" s="1"/>
  <c r="I567" i="33" s="1"/>
  <c r="H568" i="33" a="1"/>
  <c r="H568" i="33" s="1"/>
  <c r="I568" i="33" s="1"/>
  <c r="H569" i="33" a="1"/>
  <c r="H569" i="33" s="1"/>
  <c r="I569" i="33" s="1"/>
  <c r="H570" i="33" a="1"/>
  <c r="H570" i="33" s="1"/>
  <c r="I570" i="33" s="1"/>
  <c r="H571" i="33" a="1"/>
  <c r="H571" i="33" s="1"/>
  <c r="I571" i="33" s="1"/>
  <c r="H572" i="33" a="1"/>
  <c r="H572" i="33" s="1"/>
  <c r="I572" i="33" s="1"/>
  <c r="H573" i="33" a="1"/>
  <c r="H573" i="33" s="1"/>
  <c r="I573" i="33" s="1"/>
  <c r="H574" i="33" a="1"/>
  <c r="H574" i="33" s="1"/>
  <c r="I574" i="33" s="1"/>
  <c r="H575" i="33" a="1"/>
  <c r="H575" i="33" s="1"/>
  <c r="I575" i="33" s="1"/>
  <c r="H576" i="33" a="1"/>
  <c r="H576" i="33" s="1"/>
  <c r="I576" i="33" s="1"/>
  <c r="H577" i="33" a="1"/>
  <c r="H577" i="33" s="1"/>
  <c r="I577" i="33" s="1"/>
  <c r="H578" i="33" a="1"/>
  <c r="H578" i="33" s="1"/>
  <c r="I578" i="33" s="1"/>
  <c r="H579" i="33" a="1"/>
  <c r="H579" i="33" s="1"/>
  <c r="I579" i="33" s="1"/>
  <c r="H580" i="33" a="1"/>
  <c r="H580" i="33" s="1"/>
  <c r="I580" i="33" s="1"/>
  <c r="H581" i="33" a="1"/>
  <c r="H581" i="33" s="1"/>
  <c r="I581" i="33" s="1"/>
  <c r="H582" i="33" a="1"/>
  <c r="H582" i="33" s="1"/>
  <c r="I582" i="33" s="1"/>
  <c r="H583" i="33" a="1"/>
  <c r="H583" i="33" s="1"/>
  <c r="I583" i="33" s="1"/>
  <c r="H584" i="33" a="1"/>
  <c r="H584" i="33" s="1"/>
  <c r="I584" i="33" s="1"/>
  <c r="H585" i="33" a="1"/>
  <c r="H585" i="33" s="1"/>
  <c r="I585" i="33" s="1"/>
  <c r="H586" i="33" a="1"/>
  <c r="H586" i="33" s="1"/>
  <c r="I586" i="33" s="1"/>
  <c r="H587" i="33" a="1"/>
  <c r="H587" i="33" s="1"/>
  <c r="I587" i="33" s="1"/>
  <c r="H588" i="33" a="1"/>
  <c r="H588" i="33" s="1"/>
  <c r="I588" i="33" s="1"/>
  <c r="H589" i="33" a="1"/>
  <c r="H589" i="33" s="1"/>
  <c r="I589" i="33" s="1"/>
  <c r="H590" i="33" a="1"/>
  <c r="H590" i="33" s="1"/>
  <c r="I590" i="33" s="1"/>
  <c r="H591" i="33" a="1"/>
  <c r="H591" i="33" s="1"/>
  <c r="I591" i="33" s="1"/>
  <c r="H592" i="33" a="1"/>
  <c r="H592" i="33" s="1"/>
  <c r="I592" i="33" s="1"/>
  <c r="H593" i="33" a="1"/>
  <c r="H593" i="33" s="1"/>
  <c r="I593" i="33" s="1"/>
  <c r="H594" i="33" a="1"/>
  <c r="H594" i="33" s="1"/>
  <c r="I594" i="33" s="1"/>
  <c r="H595" i="33" a="1"/>
  <c r="H595" i="33" s="1"/>
  <c r="I595" i="33" s="1"/>
  <c r="H596" i="33" a="1"/>
  <c r="H596" i="33" s="1"/>
  <c r="I596" i="33" s="1"/>
  <c r="H597" i="33" a="1"/>
  <c r="H597" i="33" s="1"/>
  <c r="I597" i="33" s="1"/>
  <c r="H598" i="33" a="1"/>
  <c r="H598" i="33" s="1"/>
  <c r="I598" i="33" s="1"/>
  <c r="H599" i="33" a="1"/>
  <c r="H599" i="33" s="1"/>
  <c r="I599" i="33" s="1"/>
  <c r="H600" i="33" a="1"/>
  <c r="H600" i="33" s="1"/>
  <c r="I600" i="33" s="1"/>
  <c r="H601" i="33" a="1"/>
  <c r="H601" i="33" s="1"/>
  <c r="I601" i="33" s="1"/>
  <c r="H602" i="33" a="1"/>
  <c r="H602" i="33" s="1"/>
  <c r="I602" i="33" s="1"/>
  <c r="H603" i="33" a="1"/>
  <c r="H603" i="33" s="1"/>
  <c r="I603" i="33" s="1"/>
  <c r="W76" i="27" l="1"/>
  <c r="AD76" i="27"/>
  <c r="X76" i="27"/>
  <c r="Y76" i="27"/>
  <c r="X81" i="27"/>
  <c r="Y81" i="27"/>
  <c r="W81" i="27"/>
  <c r="AD81" i="27"/>
  <c r="X61" i="27"/>
  <c r="Y61" i="27"/>
  <c r="W61" i="27"/>
  <c r="AD61" i="27"/>
  <c r="W66" i="27"/>
  <c r="AD66" i="27"/>
  <c r="X66" i="27"/>
  <c r="Y66" i="27"/>
  <c r="X71" i="27"/>
  <c r="Y71" i="27"/>
  <c r="W71" i="27"/>
  <c r="AD71" i="27"/>
  <c r="W56" i="27"/>
  <c r="AD56" i="27"/>
  <c r="X56" i="27"/>
  <c r="Y56" i="27"/>
  <c r="S77" i="27"/>
  <c r="S82" i="27"/>
  <c r="S87" i="27"/>
  <c r="S72" i="27"/>
  <c r="S67" i="27"/>
  <c r="S62" i="27"/>
  <c r="A24" i="40"/>
  <c r="B23" i="40"/>
  <c r="C23" i="40"/>
  <c r="J84" i="19"/>
  <c r="F121" i="19"/>
  <c r="J121" i="19" s="1"/>
  <c r="C48" i="27"/>
  <c r="N48" i="27" s="1"/>
  <c r="I47" i="27"/>
  <c r="H47" i="27"/>
  <c r="G47" i="27"/>
  <c r="C43" i="27"/>
  <c r="N43" i="27" s="1"/>
  <c r="H42" i="27"/>
  <c r="G42" i="27"/>
  <c r="I42" i="27"/>
  <c r="H57" i="27"/>
  <c r="I57" i="27"/>
  <c r="G57" i="27"/>
  <c r="C58" i="27"/>
  <c r="N58" i="27" s="1"/>
  <c r="C63" i="27"/>
  <c r="N63" i="27" s="1"/>
  <c r="C38" i="27"/>
  <c r="N38" i="27" s="1"/>
  <c r="G37" i="27"/>
  <c r="I37" i="27"/>
  <c r="H37" i="27"/>
  <c r="C53" i="27"/>
  <c r="N53" i="27" s="1"/>
  <c r="H52" i="27"/>
  <c r="G52" i="27"/>
  <c r="I52" i="27"/>
  <c r="H32" i="27"/>
  <c r="I32" i="27"/>
  <c r="G32" i="27"/>
  <c r="Q407" i="33" a="1"/>
  <c r="Q407" i="33" s="1"/>
  <c r="R407" i="33" s="1"/>
  <c r="Q395" i="33" a="1"/>
  <c r="Q395" i="33" s="1"/>
  <c r="Q383" i="33" a="1"/>
  <c r="Q383" i="33" s="1"/>
  <c r="R383" i="33" s="1"/>
  <c r="Q371" i="33" a="1"/>
  <c r="Q371" i="33" s="1"/>
  <c r="R371" i="33" s="1"/>
  <c r="Q359" i="33" a="1"/>
  <c r="Q359" i="33" s="1"/>
  <c r="R359" i="33" s="1"/>
  <c r="Q347" i="33" a="1"/>
  <c r="Q347" i="33" s="1"/>
  <c r="R347" i="33" s="1"/>
  <c r="Q414" i="33" a="1"/>
  <c r="Q414" i="33" s="1"/>
  <c r="R414" i="33" s="1"/>
  <c r="Q402" i="33" a="1"/>
  <c r="Q402" i="33" s="1"/>
  <c r="R402" i="33" s="1"/>
  <c r="Q390" i="33" a="1"/>
  <c r="Q390" i="33" s="1"/>
  <c r="R390" i="33" s="1"/>
  <c r="Q378" i="33" a="1"/>
  <c r="Q378" i="33" s="1"/>
  <c r="R378" i="33" s="1"/>
  <c r="Q366" i="33" a="1"/>
  <c r="Q366" i="33" s="1"/>
  <c r="R366" i="33" s="1"/>
  <c r="Q354" i="33" a="1"/>
  <c r="Q354" i="33" s="1"/>
  <c r="R354" i="33" s="1"/>
  <c r="Q409" i="33" a="1"/>
  <c r="Q409" i="33" s="1"/>
  <c r="R409" i="33" s="1"/>
  <c r="Q397" i="33" a="1"/>
  <c r="Q397" i="33" s="1"/>
  <c r="R397" i="33" s="1"/>
  <c r="Q385" i="33" a="1"/>
  <c r="Q385" i="33" s="1"/>
  <c r="R385" i="33" s="1"/>
  <c r="Q373" i="33" a="1"/>
  <c r="Q373" i="33" s="1"/>
  <c r="R373" i="33" s="1"/>
  <c r="Q361" i="33" a="1"/>
  <c r="Q361" i="33" s="1"/>
  <c r="R361" i="33" s="1"/>
  <c r="Q349" i="33" a="1"/>
  <c r="Q349" i="33" s="1"/>
  <c r="R349" i="33" s="1"/>
  <c r="Q404" i="33" a="1"/>
  <c r="Q404" i="33" s="1"/>
  <c r="R404" i="33" s="1"/>
  <c r="Q392" i="33" a="1"/>
  <c r="Q392" i="33" s="1"/>
  <c r="R392" i="33" s="1"/>
  <c r="Q380" i="33" a="1"/>
  <c r="Q380" i="33" s="1"/>
  <c r="R380" i="33" s="1"/>
  <c r="Q368" i="33" a="1"/>
  <c r="Q368" i="33" s="1"/>
  <c r="R368" i="33" s="1"/>
  <c r="Q356" i="33" a="1"/>
  <c r="Q356" i="33" s="1"/>
  <c r="R356" i="33" s="1"/>
  <c r="Q344" i="33" a="1"/>
  <c r="Q344" i="33" s="1"/>
  <c r="R344" i="33" s="1"/>
  <c r="Q415" i="33" a="1"/>
  <c r="Q415" i="33" s="1"/>
  <c r="R415" i="33" s="1"/>
  <c r="Q403" i="33" a="1"/>
  <c r="Q403" i="33" s="1"/>
  <c r="R403" i="33" s="1"/>
  <c r="Q391" i="33" a="1"/>
  <c r="Q391" i="33" s="1"/>
  <c r="R391" i="33" s="1"/>
  <c r="Q379" i="33" a="1"/>
  <c r="Q379" i="33" s="1"/>
  <c r="R379" i="33" s="1"/>
  <c r="Q367" i="33" a="1"/>
  <c r="Q367" i="33" s="1"/>
  <c r="R367" i="33" s="1"/>
  <c r="Q355" i="33" a="1"/>
  <c r="Q355" i="33" s="1"/>
  <c r="R355" i="33" s="1"/>
  <c r="Q410" i="33" a="1"/>
  <c r="Q410" i="33" s="1"/>
  <c r="R410" i="33" s="1"/>
  <c r="Q398" i="33" a="1"/>
  <c r="Q398" i="33" s="1"/>
  <c r="R398" i="33" s="1"/>
  <c r="Q386" i="33" a="1"/>
  <c r="Q386" i="33" s="1"/>
  <c r="R386" i="33" s="1"/>
  <c r="Q374" i="33" a="1"/>
  <c r="Q374" i="33" s="1"/>
  <c r="R374" i="33" s="1"/>
  <c r="Q362" i="33" a="1"/>
  <c r="Q362" i="33" s="1"/>
  <c r="R362" i="33" s="1"/>
  <c r="Q350" i="33" a="1"/>
  <c r="Q350" i="33" s="1"/>
  <c r="R350" i="33" s="1"/>
  <c r="Q405" i="33" a="1"/>
  <c r="Q405" i="33" s="1"/>
  <c r="R405" i="33" s="1"/>
  <c r="R395" i="33"/>
  <c r="Q393" i="33" a="1"/>
  <c r="Q393" i="33" s="1"/>
  <c r="R393" i="33" s="1"/>
  <c r="Q381" i="33" a="1"/>
  <c r="Q381" i="33" s="1"/>
  <c r="R381" i="33" s="1"/>
  <c r="Q369" i="33" a="1"/>
  <c r="Q369" i="33" s="1"/>
  <c r="R369" i="33" s="1"/>
  <c r="Q357" i="33" a="1"/>
  <c r="Q357" i="33" s="1"/>
  <c r="R357" i="33" s="1"/>
  <c r="Q345" i="33" a="1"/>
  <c r="Q345" i="33" s="1"/>
  <c r="R345" i="33" s="1"/>
  <c r="Q388" i="33" a="1"/>
  <c r="Q388" i="33" s="1"/>
  <c r="R388" i="33" s="1"/>
  <c r="Q352" i="33" a="1"/>
  <c r="Q352" i="33" s="1"/>
  <c r="R352" i="33" s="1"/>
  <c r="Q401" i="33" a="1"/>
  <c r="Q401" i="33" s="1"/>
  <c r="R401" i="33" s="1"/>
  <c r="Q396" i="33" a="1"/>
  <c r="Q396" i="33" s="1"/>
  <c r="R396" i="33" s="1"/>
  <c r="Q387" i="33" a="1"/>
  <c r="Q387" i="33" s="1"/>
  <c r="R387" i="33" s="1"/>
  <c r="Q360" i="33" a="1"/>
  <c r="Q360" i="33" s="1"/>
  <c r="R360" i="33" s="1"/>
  <c r="Q351" i="33" a="1"/>
  <c r="Q351" i="33" s="1"/>
  <c r="R351" i="33" s="1"/>
  <c r="Q382" i="33" a="1"/>
  <c r="Q382" i="33" s="1"/>
  <c r="R382" i="33" s="1"/>
  <c r="Q346" i="33" a="1"/>
  <c r="Q346" i="33" s="1"/>
  <c r="R346" i="33" s="1"/>
  <c r="Q413" i="33" a="1"/>
  <c r="Q413" i="33" s="1"/>
  <c r="R413" i="33" s="1"/>
  <c r="Q377" i="33" a="1"/>
  <c r="Q377" i="33" s="1"/>
  <c r="R377" i="33" s="1"/>
  <c r="Q394" i="33" a="1"/>
  <c r="Q394" i="33" s="1"/>
  <c r="R394" i="33" s="1"/>
  <c r="Q358" i="33" a="1"/>
  <c r="Q358" i="33" s="1"/>
  <c r="R358" i="33" s="1"/>
  <c r="Q412" i="33" a="1"/>
  <c r="Q412" i="33" s="1"/>
  <c r="R412" i="33" s="1"/>
  <c r="Q376" i="33" a="1"/>
  <c r="Q376" i="33" s="1"/>
  <c r="R376" i="33" s="1"/>
  <c r="Q411" i="33" a="1"/>
  <c r="Q411" i="33" s="1"/>
  <c r="R411" i="33" s="1"/>
  <c r="Q384" i="33" a="1"/>
  <c r="Q384" i="33" s="1"/>
  <c r="R384" i="33" s="1"/>
  <c r="Q375" i="33" a="1"/>
  <c r="Q375" i="33" s="1"/>
  <c r="R375" i="33" s="1"/>
  <c r="Q348" i="33" a="1"/>
  <c r="Q348" i="33" s="1"/>
  <c r="R348" i="33" s="1"/>
  <c r="Q406" i="33" a="1"/>
  <c r="Q406" i="33" s="1"/>
  <c r="R406" i="33" s="1"/>
  <c r="Q370" i="33" a="1"/>
  <c r="Q370" i="33" s="1"/>
  <c r="R370" i="33" s="1"/>
  <c r="Q389" i="33" a="1"/>
  <c r="Q389" i="33" s="1"/>
  <c r="R389" i="33" s="1"/>
  <c r="Q365" i="33" a="1"/>
  <c r="Q365" i="33" s="1"/>
  <c r="R365" i="33" s="1"/>
  <c r="Q372" i="33" a="1"/>
  <c r="Q372" i="33" s="1"/>
  <c r="R372" i="33" s="1"/>
  <c r="Q364" i="33" a="1"/>
  <c r="Q364" i="33" s="1"/>
  <c r="R364" i="33" s="1"/>
  <c r="Q363" i="33" a="1"/>
  <c r="Q363" i="33" s="1"/>
  <c r="R363" i="33" s="1"/>
  <c r="Q408" i="33" a="1"/>
  <c r="Q408" i="33" s="1"/>
  <c r="R408" i="33" s="1"/>
  <c r="Q400" i="33" a="1"/>
  <c r="Q400" i="33" s="1"/>
  <c r="R400" i="33" s="1"/>
  <c r="Q399" i="33" a="1"/>
  <c r="Q399" i="33" s="1"/>
  <c r="R399" i="33" s="1"/>
  <c r="Q353" i="33" a="1"/>
  <c r="Q353" i="33" s="1"/>
  <c r="R353" i="33" s="1"/>
  <c r="AD62" i="27" l="1"/>
  <c r="W62" i="27"/>
  <c r="X62" i="27"/>
  <c r="Y62" i="27"/>
  <c r="AD67" i="27"/>
  <c r="W67" i="27"/>
  <c r="X67" i="27"/>
  <c r="Y67" i="27"/>
  <c r="AD72" i="27"/>
  <c r="W72" i="27"/>
  <c r="X72" i="27"/>
  <c r="Y72" i="27"/>
  <c r="AD87" i="27"/>
  <c r="W87" i="27"/>
  <c r="X87" i="27"/>
  <c r="Y87" i="27"/>
  <c r="AD82" i="27"/>
  <c r="W82" i="27"/>
  <c r="X82" i="27"/>
  <c r="Y82" i="27"/>
  <c r="AD77" i="27"/>
  <c r="W77" i="27"/>
  <c r="X77" i="27"/>
  <c r="Y77" i="27"/>
  <c r="S73" i="27"/>
  <c r="S83" i="27"/>
  <c r="S68" i="27"/>
  <c r="S78" i="27"/>
  <c r="S93" i="27"/>
  <c r="S88" i="27"/>
  <c r="A25" i="40"/>
  <c r="C24" i="40"/>
  <c r="B24" i="40"/>
  <c r="C49" i="27"/>
  <c r="N49" i="27" s="1"/>
  <c r="I48" i="27"/>
  <c r="H48" i="27"/>
  <c r="G48" i="27"/>
  <c r="C59" i="27"/>
  <c r="N59" i="27" s="1"/>
  <c r="G58" i="27"/>
  <c r="I58" i="27"/>
  <c r="H58" i="27"/>
  <c r="I63" i="27"/>
  <c r="G63" i="27"/>
  <c r="H63" i="27"/>
  <c r="C64" i="27"/>
  <c r="N64" i="27" s="1"/>
  <c r="C69" i="27"/>
  <c r="N69" i="27" s="1"/>
  <c r="C44" i="27"/>
  <c r="N44" i="27" s="1"/>
  <c r="I43" i="27"/>
  <c r="G43" i="27"/>
  <c r="H43" i="27"/>
  <c r="C54" i="27"/>
  <c r="N54" i="27" s="1"/>
  <c r="I53" i="27"/>
  <c r="G53" i="27"/>
  <c r="H53" i="27"/>
  <c r="H38" i="27"/>
  <c r="I38" i="27"/>
  <c r="G38" i="27"/>
  <c r="DO22" i="26"/>
  <c r="DP22" i="26"/>
  <c r="DQ22" i="26"/>
  <c r="DR22" i="26"/>
  <c r="DS22" i="26"/>
  <c r="F27" i="26"/>
  <c r="L27" i="26" s="1"/>
  <c r="R27" i="26" s="1"/>
  <c r="X27" i="26" s="1"/>
  <c r="AD27" i="26" s="1"/>
  <c r="AJ27" i="26" s="1"/>
  <c r="AP27" i="26" s="1"/>
  <c r="AV27" i="26" s="1"/>
  <c r="BB27" i="26" s="1"/>
  <c r="BH27" i="26" s="1"/>
  <c r="BN27" i="26" s="1"/>
  <c r="BT27" i="26" s="1"/>
  <c r="BZ27" i="26" s="1"/>
  <c r="CF27" i="26" s="1"/>
  <c r="CL27" i="26" s="1"/>
  <c r="CR27" i="26" s="1"/>
  <c r="CX27" i="26" s="1"/>
  <c r="DD27" i="26" s="1"/>
  <c r="DJ27" i="26" s="1"/>
  <c r="DP27" i="26" s="1"/>
  <c r="G27" i="26"/>
  <c r="M27" i="26" s="1"/>
  <c r="S27" i="26" s="1"/>
  <c r="Y27" i="26" s="1"/>
  <c r="AE27" i="26" s="1"/>
  <c r="AK27" i="26" s="1"/>
  <c r="AQ27" i="26" s="1"/>
  <c r="AW27" i="26" s="1"/>
  <c r="BC27" i="26" s="1"/>
  <c r="BI27" i="26" s="1"/>
  <c r="BO27" i="26" s="1"/>
  <c r="BU27" i="26" s="1"/>
  <c r="CA27" i="26" s="1"/>
  <c r="CG27" i="26" s="1"/>
  <c r="CM27" i="26" s="1"/>
  <c r="CS27" i="26" s="1"/>
  <c r="CY27" i="26" s="1"/>
  <c r="DE27" i="26" s="1"/>
  <c r="DK27" i="26" s="1"/>
  <c r="DQ27" i="26" s="1"/>
  <c r="H27" i="26"/>
  <c r="N27" i="26" s="1"/>
  <c r="T27" i="26" s="1"/>
  <c r="Z27" i="26" s="1"/>
  <c r="AF27" i="26" s="1"/>
  <c r="AL27" i="26" s="1"/>
  <c r="AR27" i="26" s="1"/>
  <c r="AX27" i="26" s="1"/>
  <c r="BD27" i="26" s="1"/>
  <c r="BJ27" i="26" s="1"/>
  <c r="BP27" i="26" s="1"/>
  <c r="BV27" i="26" s="1"/>
  <c r="CB27" i="26" s="1"/>
  <c r="CH27" i="26" s="1"/>
  <c r="CN27" i="26" s="1"/>
  <c r="CT27" i="26" s="1"/>
  <c r="CZ27" i="26" s="1"/>
  <c r="DF27" i="26" s="1"/>
  <c r="DL27" i="26" s="1"/>
  <c r="DR27" i="26" s="1"/>
  <c r="I27" i="26"/>
  <c r="O27" i="26" s="1"/>
  <c r="U27" i="26" s="1"/>
  <c r="AA27" i="26" s="1"/>
  <c r="AG27" i="26" s="1"/>
  <c r="AM27" i="26" s="1"/>
  <c r="AS27" i="26" s="1"/>
  <c r="AY27" i="26" s="1"/>
  <c r="BE27" i="26" s="1"/>
  <c r="BK27" i="26" s="1"/>
  <c r="BQ27" i="26" s="1"/>
  <c r="BW27" i="26" s="1"/>
  <c r="CC27" i="26" s="1"/>
  <c r="CI27" i="26" s="1"/>
  <c r="CO27" i="26" s="1"/>
  <c r="CU27" i="26" s="1"/>
  <c r="DA27" i="26" s="1"/>
  <c r="DG27" i="26" s="1"/>
  <c r="DM27" i="26" s="1"/>
  <c r="DS27" i="26" s="1"/>
  <c r="E28" i="26"/>
  <c r="K28" i="26" s="1"/>
  <c r="Q28" i="26" s="1"/>
  <c r="W28" i="26" s="1"/>
  <c r="AC28" i="26" s="1"/>
  <c r="AI28" i="26" s="1"/>
  <c r="AO28" i="26" s="1"/>
  <c r="AU28" i="26" s="1"/>
  <c r="BA28" i="26" s="1"/>
  <c r="BG28" i="26" s="1"/>
  <c r="BM28" i="26" s="1"/>
  <c r="BS28" i="26" s="1"/>
  <c r="BY28" i="26" s="1"/>
  <c r="CE28" i="26" s="1"/>
  <c r="CK28" i="26" s="1"/>
  <c r="CQ28" i="26" s="1"/>
  <c r="CW28" i="26" s="1"/>
  <c r="DC28" i="26" s="1"/>
  <c r="DI28" i="26" s="1"/>
  <c r="DO28" i="26" s="1"/>
  <c r="F28" i="26"/>
  <c r="L28" i="26" s="1"/>
  <c r="R28" i="26" s="1"/>
  <c r="X28" i="26" s="1"/>
  <c r="AD28" i="26" s="1"/>
  <c r="AJ28" i="26" s="1"/>
  <c r="AP28" i="26" s="1"/>
  <c r="AV28" i="26" s="1"/>
  <c r="BB28" i="26" s="1"/>
  <c r="BH28" i="26" s="1"/>
  <c r="BN28" i="26" s="1"/>
  <c r="BT28" i="26" s="1"/>
  <c r="BZ28" i="26" s="1"/>
  <c r="CF28" i="26" s="1"/>
  <c r="CL28" i="26" s="1"/>
  <c r="CR28" i="26" s="1"/>
  <c r="CX28" i="26" s="1"/>
  <c r="DD28" i="26" s="1"/>
  <c r="DJ28" i="26" s="1"/>
  <c r="DP28" i="26" s="1"/>
  <c r="G28" i="26"/>
  <c r="M28" i="26" s="1"/>
  <c r="S28" i="26" s="1"/>
  <c r="Y28" i="26" s="1"/>
  <c r="AE28" i="26" s="1"/>
  <c r="AK28" i="26" s="1"/>
  <c r="AQ28" i="26" s="1"/>
  <c r="AW28" i="26" s="1"/>
  <c r="BC28" i="26" s="1"/>
  <c r="BI28" i="26" s="1"/>
  <c r="BO28" i="26" s="1"/>
  <c r="BU28" i="26" s="1"/>
  <c r="CA28" i="26" s="1"/>
  <c r="CG28" i="26" s="1"/>
  <c r="CM28" i="26" s="1"/>
  <c r="CS28" i="26" s="1"/>
  <c r="CY28" i="26" s="1"/>
  <c r="DE28" i="26" s="1"/>
  <c r="DK28" i="26" s="1"/>
  <c r="DQ28" i="26" s="1"/>
  <c r="H28" i="26"/>
  <c r="N28" i="26" s="1"/>
  <c r="T28" i="26" s="1"/>
  <c r="Z28" i="26" s="1"/>
  <c r="AF28" i="26" s="1"/>
  <c r="AL28" i="26" s="1"/>
  <c r="AR28" i="26" s="1"/>
  <c r="AX28" i="26" s="1"/>
  <c r="BD28" i="26" s="1"/>
  <c r="BJ28" i="26" s="1"/>
  <c r="BP28" i="26" s="1"/>
  <c r="BV28" i="26" s="1"/>
  <c r="CB28" i="26" s="1"/>
  <c r="CH28" i="26" s="1"/>
  <c r="CN28" i="26" s="1"/>
  <c r="CT28" i="26" s="1"/>
  <c r="CZ28" i="26" s="1"/>
  <c r="DF28" i="26" s="1"/>
  <c r="DL28" i="26" s="1"/>
  <c r="DR28" i="26" s="1"/>
  <c r="I28" i="26"/>
  <c r="O28" i="26" s="1"/>
  <c r="U28" i="26" s="1"/>
  <c r="AA28" i="26" s="1"/>
  <c r="AG28" i="26" s="1"/>
  <c r="AM28" i="26" s="1"/>
  <c r="AS28" i="26" s="1"/>
  <c r="AY28" i="26" s="1"/>
  <c r="BE28" i="26" s="1"/>
  <c r="BK28" i="26" s="1"/>
  <c r="BQ28" i="26" s="1"/>
  <c r="BW28" i="26" s="1"/>
  <c r="CC28" i="26" s="1"/>
  <c r="CI28" i="26" s="1"/>
  <c r="CO28" i="26" s="1"/>
  <c r="CU28" i="26" s="1"/>
  <c r="DA28" i="26" s="1"/>
  <c r="DG28" i="26" s="1"/>
  <c r="DM28" i="26" s="1"/>
  <c r="DS28" i="26" s="1"/>
  <c r="W88" i="27" l="1"/>
  <c r="X88" i="27"/>
  <c r="Y88" i="27"/>
  <c r="AD88" i="27"/>
  <c r="AD93" i="27"/>
  <c r="W93" i="27"/>
  <c r="X93" i="27"/>
  <c r="Y93" i="27"/>
  <c r="W78" i="27"/>
  <c r="X78" i="27"/>
  <c r="Y78" i="27"/>
  <c r="AD78" i="27"/>
  <c r="W68" i="27"/>
  <c r="X68" i="27"/>
  <c r="Y68" i="27"/>
  <c r="AD68" i="27"/>
  <c r="AD83" i="27"/>
  <c r="W83" i="27"/>
  <c r="X83" i="27"/>
  <c r="Y83" i="27"/>
  <c r="AD73" i="27"/>
  <c r="W73" i="27"/>
  <c r="X73" i="27"/>
  <c r="Y73" i="27"/>
  <c r="S94" i="27"/>
  <c r="S99" i="27"/>
  <c r="S74" i="27"/>
  <c r="S79" i="27"/>
  <c r="S84" i="27"/>
  <c r="S89" i="27"/>
  <c r="C25" i="40"/>
  <c r="A26" i="40"/>
  <c r="B25" i="40"/>
  <c r="C60" i="27"/>
  <c r="N60" i="27" s="1"/>
  <c r="I59" i="27"/>
  <c r="H59" i="27"/>
  <c r="G59" i="27"/>
  <c r="C55" i="27"/>
  <c r="N55" i="27" s="1"/>
  <c r="I54" i="27"/>
  <c r="H54" i="27"/>
  <c r="G54" i="27"/>
  <c r="H44" i="27"/>
  <c r="G44" i="27"/>
  <c r="I44" i="27"/>
  <c r="C65" i="27"/>
  <c r="N65" i="27" s="1"/>
  <c r="I64" i="27"/>
  <c r="H64" i="27"/>
  <c r="G64" i="27"/>
  <c r="H69" i="27"/>
  <c r="G69" i="27"/>
  <c r="I69" i="27"/>
  <c r="C70" i="27"/>
  <c r="N70" i="27" s="1"/>
  <c r="C75" i="27"/>
  <c r="N75" i="27" s="1"/>
  <c r="C50" i="27"/>
  <c r="N50" i="27" s="1"/>
  <c r="H49" i="27"/>
  <c r="G49" i="27"/>
  <c r="I49" i="27"/>
  <c r="W89" i="27" l="1"/>
  <c r="X89" i="27"/>
  <c r="Y89" i="27"/>
  <c r="AD89" i="27"/>
  <c r="Y84" i="27"/>
  <c r="AD84" i="27"/>
  <c r="W84" i="27"/>
  <c r="X84" i="27"/>
  <c r="W79" i="27"/>
  <c r="X79" i="27"/>
  <c r="Y79" i="27"/>
  <c r="AD79" i="27"/>
  <c r="Y74" i="27"/>
  <c r="AD74" i="27"/>
  <c r="W74" i="27"/>
  <c r="X74" i="27"/>
  <c r="W99" i="27"/>
  <c r="X99" i="27"/>
  <c r="Y99" i="27"/>
  <c r="AD99" i="27"/>
  <c r="Y94" i="27"/>
  <c r="AD94" i="27"/>
  <c r="W94" i="27"/>
  <c r="X94" i="27"/>
  <c r="S85" i="27"/>
  <c r="S95" i="27"/>
  <c r="S80" i="27"/>
  <c r="S90" i="27"/>
  <c r="S105" i="27"/>
  <c r="S100" i="27"/>
  <c r="B26" i="40"/>
  <c r="C26" i="40"/>
  <c r="A27" i="40"/>
  <c r="C66" i="27"/>
  <c r="N66" i="27" s="1"/>
  <c r="I65" i="27"/>
  <c r="H65" i="27"/>
  <c r="G65" i="27"/>
  <c r="I50" i="27"/>
  <c r="G50" i="27"/>
  <c r="H50" i="27"/>
  <c r="I75" i="27"/>
  <c r="H75" i="27"/>
  <c r="G75" i="27"/>
  <c r="C76" i="27"/>
  <c r="N76" i="27" s="1"/>
  <c r="C81" i="27"/>
  <c r="N81" i="27" s="1"/>
  <c r="C71" i="27"/>
  <c r="N71" i="27" s="1"/>
  <c r="I70" i="27"/>
  <c r="G70" i="27"/>
  <c r="H70" i="27"/>
  <c r="C56" i="27"/>
  <c r="N56" i="27" s="1"/>
  <c r="I55" i="27"/>
  <c r="G55" i="27"/>
  <c r="H55" i="27"/>
  <c r="C61" i="27"/>
  <c r="N61" i="27" s="1"/>
  <c r="H60" i="27"/>
  <c r="G60" i="27"/>
  <c r="I60" i="27"/>
  <c r="W100" i="27" l="1"/>
  <c r="X100" i="27"/>
  <c r="Y100" i="27"/>
  <c r="AD100" i="27"/>
  <c r="W105" i="27"/>
  <c r="X105" i="27"/>
  <c r="Y105" i="27"/>
  <c r="AD105" i="27"/>
  <c r="W90" i="27"/>
  <c r="X90" i="27"/>
  <c r="Y90" i="27"/>
  <c r="AD90" i="27"/>
  <c r="W80" i="27"/>
  <c r="X80" i="27"/>
  <c r="Y80" i="27"/>
  <c r="AD80" i="27"/>
  <c r="W95" i="27"/>
  <c r="X95" i="27"/>
  <c r="Y95" i="27"/>
  <c r="AD95" i="27"/>
  <c r="W85" i="27"/>
  <c r="X85" i="27"/>
  <c r="Y85" i="27"/>
  <c r="AD85" i="27"/>
  <c r="S91" i="27"/>
  <c r="S96" i="27"/>
  <c r="S86" i="27"/>
  <c r="S101" i="27"/>
  <c r="S111" i="27"/>
  <c r="S106" i="27"/>
  <c r="B27" i="40"/>
  <c r="C27" i="40"/>
  <c r="A28" i="40"/>
  <c r="C77" i="27"/>
  <c r="N77" i="27" s="1"/>
  <c r="H76" i="27"/>
  <c r="G76" i="27"/>
  <c r="I76" i="27"/>
  <c r="C62" i="27"/>
  <c r="N62" i="27" s="1"/>
  <c r="G61" i="27"/>
  <c r="I61" i="27"/>
  <c r="H61" i="27"/>
  <c r="I56" i="27"/>
  <c r="H56" i="27"/>
  <c r="G56" i="27"/>
  <c r="I81" i="27"/>
  <c r="H81" i="27"/>
  <c r="G81" i="27"/>
  <c r="C82" i="27"/>
  <c r="N82" i="27" s="1"/>
  <c r="C87" i="27"/>
  <c r="N87" i="27" s="1"/>
  <c r="C72" i="27"/>
  <c r="N72" i="27" s="1"/>
  <c r="I71" i="27"/>
  <c r="G71" i="27"/>
  <c r="H71" i="27"/>
  <c r="C67" i="27"/>
  <c r="N67" i="27" s="1"/>
  <c r="G66" i="27"/>
  <c r="H66" i="27"/>
  <c r="I66" i="27"/>
  <c r="W106" i="27" l="1"/>
  <c r="AD106" i="27"/>
  <c r="X106" i="27"/>
  <c r="Y106" i="27"/>
  <c r="X111" i="27"/>
  <c r="Y111" i="27"/>
  <c r="W111" i="27"/>
  <c r="AD111" i="27"/>
  <c r="X101" i="27"/>
  <c r="Y101" i="27"/>
  <c r="W101" i="27"/>
  <c r="AD101" i="27"/>
  <c r="W86" i="27"/>
  <c r="AD86" i="27"/>
  <c r="X86" i="27"/>
  <c r="Y86" i="27"/>
  <c r="W96" i="27"/>
  <c r="AD96" i="27"/>
  <c r="X96" i="27"/>
  <c r="Y96" i="27"/>
  <c r="X91" i="27"/>
  <c r="Y91" i="27"/>
  <c r="W91" i="27"/>
  <c r="AD91" i="27"/>
  <c r="S92" i="27"/>
  <c r="S107" i="27"/>
  <c r="S102" i="27"/>
  <c r="S112" i="27"/>
  <c r="S117" i="27"/>
  <c r="S97" i="27"/>
  <c r="A29" i="40"/>
  <c r="C28" i="40"/>
  <c r="B28" i="40"/>
  <c r="C73" i="27"/>
  <c r="N73" i="27" s="1"/>
  <c r="I72" i="27"/>
  <c r="H72" i="27"/>
  <c r="G72" i="27"/>
  <c r="C68" i="27"/>
  <c r="N68" i="27" s="1"/>
  <c r="I67" i="27"/>
  <c r="H67" i="27"/>
  <c r="G67" i="27"/>
  <c r="I87" i="27"/>
  <c r="H87" i="27"/>
  <c r="G87" i="27"/>
  <c r="C88" i="27"/>
  <c r="N88" i="27" s="1"/>
  <c r="C93" i="27"/>
  <c r="N93" i="27" s="1"/>
  <c r="H62" i="27"/>
  <c r="G62" i="27"/>
  <c r="I62" i="27"/>
  <c r="C83" i="27"/>
  <c r="N83" i="27" s="1"/>
  <c r="I82" i="27"/>
  <c r="G82" i="27"/>
  <c r="H82" i="27"/>
  <c r="C78" i="27"/>
  <c r="N78" i="27" s="1"/>
  <c r="H77" i="27"/>
  <c r="G77" i="27"/>
  <c r="I77" i="27"/>
  <c r="AD92" i="27" l="1"/>
  <c r="W92" i="27"/>
  <c r="X92" i="27"/>
  <c r="Y92" i="27"/>
  <c r="AD97" i="27"/>
  <c r="W97" i="27"/>
  <c r="X97" i="27"/>
  <c r="Y97" i="27"/>
  <c r="AD117" i="27"/>
  <c r="W117" i="27"/>
  <c r="X117" i="27"/>
  <c r="Y117" i="27"/>
  <c r="AD112" i="27"/>
  <c r="W112" i="27"/>
  <c r="X112" i="27"/>
  <c r="Y112" i="27"/>
  <c r="AD102" i="27"/>
  <c r="W102" i="27"/>
  <c r="X102" i="27"/>
  <c r="Y102" i="27"/>
  <c r="AD107" i="27"/>
  <c r="W107" i="27"/>
  <c r="X107" i="27"/>
  <c r="Y107" i="27"/>
  <c r="S98" i="27"/>
  <c r="S108" i="27"/>
  <c r="S113" i="27"/>
  <c r="S103" i="27"/>
  <c r="S123" i="27"/>
  <c r="S118" i="27"/>
  <c r="C29" i="40"/>
  <c r="A30" i="40"/>
  <c r="B29" i="40"/>
  <c r="C89" i="27"/>
  <c r="N89" i="27" s="1"/>
  <c r="I88" i="27"/>
  <c r="H88" i="27"/>
  <c r="G88" i="27"/>
  <c r="C79" i="27"/>
  <c r="N79" i="27" s="1"/>
  <c r="H78" i="27"/>
  <c r="G78" i="27"/>
  <c r="I78" i="27"/>
  <c r="C84" i="27"/>
  <c r="N84" i="27" s="1"/>
  <c r="I83" i="27"/>
  <c r="H83" i="27"/>
  <c r="G83" i="27"/>
  <c r="H68" i="27"/>
  <c r="G68" i="27"/>
  <c r="I68" i="27"/>
  <c r="H93" i="27"/>
  <c r="G93" i="27"/>
  <c r="I93" i="27"/>
  <c r="C99" i="27"/>
  <c r="N99" i="27" s="1"/>
  <c r="C94" i="27"/>
  <c r="N94" i="27" s="1"/>
  <c r="C74" i="27"/>
  <c r="N74" i="27" s="1"/>
  <c r="I73" i="27"/>
  <c r="H73" i="27"/>
  <c r="G73" i="27"/>
  <c r="J314" i="19"/>
  <c r="G158" i="19"/>
  <c r="H158" i="19"/>
  <c r="F160" i="19"/>
  <c r="G160" i="19"/>
  <c r="H160" i="19"/>
  <c r="F161" i="19"/>
  <c r="G161" i="19"/>
  <c r="H161" i="19"/>
  <c r="F162" i="19"/>
  <c r="G162" i="19"/>
  <c r="H162" i="19"/>
  <c r="F163" i="19"/>
  <c r="G163" i="19"/>
  <c r="H163" i="19"/>
  <c r="J4" i="26"/>
  <c r="P4" i="26" s="1"/>
  <c r="V4" i="26" s="1"/>
  <c r="AB4" i="26" s="1"/>
  <c r="AH4" i="26" s="1"/>
  <c r="AN4" i="26" s="1"/>
  <c r="AT4" i="26" s="1"/>
  <c r="AZ4" i="26" s="1"/>
  <c r="BF4" i="26" s="1"/>
  <c r="BL4" i="26" s="1"/>
  <c r="BR4" i="26" s="1"/>
  <c r="BX4" i="26" s="1"/>
  <c r="CD4" i="26" s="1"/>
  <c r="CJ4" i="26" s="1"/>
  <c r="CP4" i="26" s="1"/>
  <c r="CV4" i="26" s="1"/>
  <c r="DB4" i="26" s="1"/>
  <c r="DH4" i="26" s="1"/>
  <c r="DN4" i="26" s="1"/>
  <c r="W118" i="27" l="1"/>
  <c r="X118" i="27"/>
  <c r="Y118" i="27"/>
  <c r="AD118" i="27"/>
  <c r="AD123" i="27"/>
  <c r="W123" i="27"/>
  <c r="X123" i="27"/>
  <c r="Y123" i="27"/>
  <c r="AD103" i="27"/>
  <c r="W103" i="27"/>
  <c r="X103" i="27"/>
  <c r="Y103" i="27"/>
  <c r="AD113" i="27"/>
  <c r="W113" i="27"/>
  <c r="X113" i="27"/>
  <c r="Y113" i="27"/>
  <c r="W108" i="27"/>
  <c r="X108" i="27"/>
  <c r="Y108" i="27"/>
  <c r="AD108" i="27"/>
  <c r="W98" i="27"/>
  <c r="X98" i="27"/>
  <c r="Y98" i="27"/>
  <c r="AD98" i="27"/>
  <c r="S104" i="27"/>
  <c r="S109" i="27"/>
  <c r="S119" i="27"/>
  <c r="S124" i="27"/>
  <c r="S125" i="27" s="1"/>
  <c r="S126" i="27" s="1"/>
  <c r="S127" i="27" s="1"/>
  <c r="S128" i="27" s="1"/>
  <c r="S114" i="27"/>
  <c r="C30" i="40"/>
  <c r="A31" i="40"/>
  <c r="B30" i="40"/>
  <c r="C80" i="27"/>
  <c r="N80" i="27" s="1"/>
  <c r="I79" i="27"/>
  <c r="G79" i="27"/>
  <c r="H79" i="27"/>
  <c r="I74" i="27"/>
  <c r="H74" i="27"/>
  <c r="G74" i="27"/>
  <c r="I99" i="27"/>
  <c r="H99" i="27"/>
  <c r="G99" i="27"/>
  <c r="C100" i="27"/>
  <c r="N100" i="27" s="1"/>
  <c r="C105" i="27"/>
  <c r="N105" i="27" s="1"/>
  <c r="C85" i="27"/>
  <c r="N85" i="27" s="1"/>
  <c r="H84" i="27"/>
  <c r="G84" i="27"/>
  <c r="I84" i="27"/>
  <c r="C95" i="27"/>
  <c r="N95" i="27" s="1"/>
  <c r="H94" i="27"/>
  <c r="G94" i="27"/>
  <c r="I94" i="27"/>
  <c r="C90" i="27"/>
  <c r="N90" i="27" s="1"/>
  <c r="I89" i="27"/>
  <c r="G89" i="27"/>
  <c r="H89" i="27"/>
  <c r="J312" i="19"/>
  <c r="J3" i="26"/>
  <c r="Y114" i="27" l="1"/>
  <c r="AD114" i="27"/>
  <c r="W114" i="27"/>
  <c r="X114" i="27"/>
  <c r="W119" i="27"/>
  <c r="X119" i="27"/>
  <c r="Y119" i="27"/>
  <c r="AD119" i="27"/>
  <c r="W109" i="27"/>
  <c r="X109" i="27"/>
  <c r="Y109" i="27"/>
  <c r="AD109" i="27"/>
  <c r="Y104" i="27"/>
  <c r="AD104" i="27"/>
  <c r="W104" i="27"/>
  <c r="X104" i="27"/>
  <c r="S115" i="27"/>
  <c r="S120" i="27"/>
  <c r="S110" i="27"/>
  <c r="A32" i="40"/>
  <c r="C31" i="40"/>
  <c r="B31" i="40"/>
  <c r="I105" i="27"/>
  <c r="H105" i="27"/>
  <c r="G105" i="27"/>
  <c r="C111" i="27"/>
  <c r="N111" i="27" s="1"/>
  <c r="C106" i="27"/>
  <c r="N106" i="27" s="1"/>
  <c r="C91" i="27"/>
  <c r="N91" i="27" s="1"/>
  <c r="G90" i="27"/>
  <c r="H90" i="27"/>
  <c r="I90" i="27"/>
  <c r="C101" i="27"/>
  <c r="N101" i="27" s="1"/>
  <c r="H100" i="27"/>
  <c r="G100" i="27"/>
  <c r="I100" i="27"/>
  <c r="C96" i="27"/>
  <c r="N96" i="27" s="1"/>
  <c r="I95" i="27"/>
  <c r="H95" i="27"/>
  <c r="G95" i="27"/>
  <c r="C86" i="27"/>
  <c r="N86" i="27" s="1"/>
  <c r="I85" i="27"/>
  <c r="G85" i="27"/>
  <c r="H85" i="27"/>
  <c r="G80" i="27"/>
  <c r="I80" i="27"/>
  <c r="H80" i="27"/>
  <c r="P3" i="26"/>
  <c r="W110" i="27" l="1"/>
  <c r="X110" i="27"/>
  <c r="Y110" i="27"/>
  <c r="AD110" i="27"/>
  <c r="W120" i="27"/>
  <c r="X120" i="27"/>
  <c r="Y120" i="27"/>
  <c r="AD120" i="27"/>
  <c r="W115" i="27"/>
  <c r="X115" i="27"/>
  <c r="Y115" i="27"/>
  <c r="AD115" i="27"/>
  <c r="S116" i="27"/>
  <c r="S121" i="27"/>
  <c r="B32" i="40"/>
  <c r="B10" i="40" s="1"/>
  <c r="D27" i="37" s="1"/>
  <c r="C32" i="40"/>
  <c r="C10" i="40" s="1"/>
  <c r="C92" i="27"/>
  <c r="N92" i="27" s="1"/>
  <c r="I91" i="27"/>
  <c r="G91" i="27"/>
  <c r="H91" i="27"/>
  <c r="I111" i="27"/>
  <c r="H111" i="27"/>
  <c r="G111" i="27"/>
  <c r="C112" i="27"/>
  <c r="N112" i="27" s="1"/>
  <c r="C117" i="27"/>
  <c r="N117" i="27" s="1"/>
  <c r="C102" i="27"/>
  <c r="N102" i="27" s="1"/>
  <c r="H101" i="27"/>
  <c r="I101" i="27"/>
  <c r="G101" i="27"/>
  <c r="C107" i="27"/>
  <c r="N107" i="27" s="1"/>
  <c r="H106" i="27"/>
  <c r="G106" i="27"/>
  <c r="I106" i="27"/>
  <c r="I86" i="27"/>
  <c r="G86" i="27"/>
  <c r="H86" i="27"/>
  <c r="C97" i="27"/>
  <c r="N97" i="27" s="1"/>
  <c r="G96" i="27"/>
  <c r="I96" i="27"/>
  <c r="H96" i="27"/>
  <c r="I158" i="19"/>
  <c r="I160" i="19"/>
  <c r="I161" i="19"/>
  <c r="I162" i="19"/>
  <c r="I163" i="19"/>
  <c r="I23" i="19"/>
  <c r="I22" i="19"/>
  <c r="H23" i="19"/>
  <c r="H22" i="19"/>
  <c r="G23" i="19"/>
  <c r="G22" i="19"/>
  <c r="F23" i="19"/>
  <c r="F22" i="19"/>
  <c r="J6" i="19"/>
  <c r="J7" i="19"/>
  <c r="J12" i="19"/>
  <c r="J10" i="19"/>
  <c r="J8" i="19"/>
  <c r="J9" i="19"/>
  <c r="I5" i="19"/>
  <c r="H5" i="19"/>
  <c r="J15" i="19" s="1"/>
  <c r="G5" i="19"/>
  <c r="E37" i="31"/>
  <c r="F37" i="31"/>
  <c r="G37" i="31"/>
  <c r="H37" i="31"/>
  <c r="E38" i="31"/>
  <c r="G38" i="31"/>
  <c r="H38" i="31"/>
  <c r="E39" i="31"/>
  <c r="F39" i="31"/>
  <c r="G39" i="31"/>
  <c r="H39" i="31"/>
  <c r="E40" i="31"/>
  <c r="F40" i="31"/>
  <c r="G40" i="31"/>
  <c r="H40" i="31"/>
  <c r="E42" i="31"/>
  <c r="F42" i="31"/>
  <c r="G42" i="31"/>
  <c r="H42" i="31"/>
  <c r="H36" i="31"/>
  <c r="G36" i="31"/>
  <c r="F36" i="31"/>
  <c r="E36" i="31"/>
  <c r="J219" i="19"/>
  <c r="J145" i="19"/>
  <c r="J144" i="19"/>
  <c r="J143" i="19"/>
  <c r="J142" i="19"/>
  <c r="C7" i="31"/>
  <c r="C9" i="31" s="1"/>
  <c r="B7" i="31"/>
  <c r="B9" i="31" s="1"/>
  <c r="A14" i="31"/>
  <c r="J108" i="19"/>
  <c r="J107" i="19"/>
  <c r="J106" i="19"/>
  <c r="J105" i="19"/>
  <c r="J104" i="19"/>
  <c r="J103" i="19"/>
  <c r="J31" i="19"/>
  <c r="J30" i="19"/>
  <c r="G213" i="19"/>
  <c r="F213" i="19"/>
  <c r="X121" i="27" l="1"/>
  <c r="Y121" i="27"/>
  <c r="W121" i="27"/>
  <c r="AD121" i="27"/>
  <c r="W116" i="27"/>
  <c r="AD116" i="27"/>
  <c r="X116" i="27"/>
  <c r="Y116" i="27"/>
  <c r="S122" i="27"/>
  <c r="E27" i="37"/>
  <c r="K27" i="37" s="1"/>
  <c r="Q27" i="37" s="1"/>
  <c r="W27" i="37" s="1"/>
  <c r="AC27" i="37" s="1"/>
  <c r="AI27" i="37" s="1"/>
  <c r="AO27" i="37" s="1"/>
  <c r="AU27" i="37" s="1"/>
  <c r="BA27" i="37" s="1"/>
  <c r="BG27" i="37" s="1"/>
  <c r="BM27" i="37" s="1"/>
  <c r="BS27" i="37" s="1"/>
  <c r="BY27" i="37" s="1"/>
  <c r="CE27" i="37" s="1"/>
  <c r="CK27" i="37" s="1"/>
  <c r="CQ27" i="37" s="1"/>
  <c r="CW27" i="37" s="1"/>
  <c r="DC27" i="37" s="1"/>
  <c r="DI27" i="37" s="1"/>
  <c r="DO27" i="37" s="1"/>
  <c r="D28" i="37"/>
  <c r="F140" i="38"/>
  <c r="J27" i="37"/>
  <c r="C103" i="27"/>
  <c r="N103" i="27" s="1"/>
  <c r="I102" i="27"/>
  <c r="H102" i="27"/>
  <c r="G102" i="27"/>
  <c r="C98" i="27"/>
  <c r="N98" i="27" s="1"/>
  <c r="G97" i="27"/>
  <c r="I97" i="27"/>
  <c r="H97" i="27"/>
  <c r="H117" i="27"/>
  <c r="G117" i="27"/>
  <c r="I117" i="27"/>
  <c r="C123" i="27"/>
  <c r="N123" i="27" s="1"/>
  <c r="C118" i="27"/>
  <c r="N118" i="27" s="1"/>
  <c r="C113" i="27"/>
  <c r="N113" i="27" s="1"/>
  <c r="H112" i="27"/>
  <c r="G112" i="27"/>
  <c r="I112" i="27"/>
  <c r="C108" i="27"/>
  <c r="N108" i="27" s="1"/>
  <c r="I107" i="27"/>
  <c r="H107" i="27"/>
  <c r="G107" i="27"/>
  <c r="H92" i="27"/>
  <c r="G92" i="27"/>
  <c r="I92" i="27"/>
  <c r="J14" i="19"/>
  <c r="J18" i="19"/>
  <c r="J17" i="19"/>
  <c r="J16" i="19"/>
  <c r="C14" i="31"/>
  <c r="B14" i="31"/>
  <c r="F182" i="19"/>
  <c r="F200" i="19" s="1"/>
  <c r="F237" i="19" s="1"/>
  <c r="J5" i="19"/>
  <c r="F5" i="19"/>
  <c r="H182" i="19"/>
  <c r="H200" i="19" s="1"/>
  <c r="H237" i="19" s="1"/>
  <c r="J160" i="19"/>
  <c r="I182" i="19"/>
  <c r="I200" i="19" s="1"/>
  <c r="I237" i="19" s="1"/>
  <c r="G182" i="19"/>
  <c r="G200" i="19" s="1"/>
  <c r="G237" i="19" s="1"/>
  <c r="J161" i="19"/>
  <c r="J163" i="19"/>
  <c r="J162" i="19"/>
  <c r="C13" i="31"/>
  <c r="B13" i="31"/>
  <c r="A15" i="31"/>
  <c r="J29" i="19"/>
  <c r="J32" i="19"/>
  <c r="J27" i="19"/>
  <c r="AD122" i="27" l="1"/>
  <c r="W122" i="27"/>
  <c r="X122" i="27"/>
  <c r="Y122" i="27"/>
  <c r="J140" i="38"/>
  <c r="F158" i="38"/>
  <c r="J28" i="37"/>
  <c r="L140" i="38"/>
  <c r="P27" i="37"/>
  <c r="D2" i="37" a="1"/>
  <c r="C124" i="27"/>
  <c r="C125" i="27" s="1"/>
  <c r="C126" i="27" s="1"/>
  <c r="C127" i="27" s="1"/>
  <c r="C128" i="27" s="1"/>
  <c r="H273" i="19"/>
  <c r="F273" i="19"/>
  <c r="G273" i="19"/>
  <c r="I273" i="19"/>
  <c r="I123" i="27"/>
  <c r="H123" i="27"/>
  <c r="G123" i="27"/>
  <c r="C109" i="27"/>
  <c r="N109" i="27" s="1"/>
  <c r="H108" i="27"/>
  <c r="G108" i="27"/>
  <c r="I108" i="27"/>
  <c r="I98" i="27"/>
  <c r="G98" i="27"/>
  <c r="H98" i="27"/>
  <c r="C114" i="27"/>
  <c r="N114" i="27" s="1"/>
  <c r="I113" i="27"/>
  <c r="H113" i="27"/>
  <c r="G113" i="27"/>
  <c r="C119" i="27"/>
  <c r="N119" i="27" s="1"/>
  <c r="G118" i="27"/>
  <c r="H118" i="27"/>
  <c r="I118" i="27"/>
  <c r="C104" i="27"/>
  <c r="N104" i="27" s="1"/>
  <c r="I103" i="27"/>
  <c r="H103" i="27"/>
  <c r="G103" i="27"/>
  <c r="J13" i="19"/>
  <c r="J19" i="19" s="1"/>
  <c r="B15" i="31"/>
  <c r="C15" i="31"/>
  <c r="J182" i="19"/>
  <c r="A16" i="31"/>
  <c r="R140" i="38" l="1"/>
  <c r="V27" i="37"/>
  <c r="P140" i="38"/>
  <c r="L158" i="38"/>
  <c r="P28" i="37"/>
  <c r="DC1" i="38"/>
  <c r="BY1" i="38"/>
  <c r="AU1" i="38"/>
  <c r="Q1" i="38"/>
  <c r="CQ1" i="38"/>
  <c r="BM1" i="38"/>
  <c r="AI1" i="38"/>
  <c r="DI1" i="38"/>
  <c r="CE1" i="38"/>
  <c r="BA1" i="38"/>
  <c r="W1" i="38"/>
  <c r="D2" i="37"/>
  <c r="CW1" i="38"/>
  <c r="BS1" i="38"/>
  <c r="AO1" i="38"/>
  <c r="K1" i="38"/>
  <c r="DO1" i="38"/>
  <c r="CK1" i="38"/>
  <c r="BG1" i="38"/>
  <c r="AC1" i="38"/>
  <c r="BL5" i="37"/>
  <c r="BR288" i="38" s="1"/>
  <c r="AS5" i="37"/>
  <c r="Z5" i="37"/>
  <c r="AA5" i="37"/>
  <c r="T5" i="37"/>
  <c r="BV5" i="37"/>
  <c r="BC5" i="37"/>
  <c r="AJ5" i="37"/>
  <c r="P5" i="37"/>
  <c r="V288" i="38" s="1"/>
  <c r="AK5" i="37"/>
  <c r="AB5" i="37"/>
  <c r="AH288" i="38" s="1"/>
  <c r="AW5" i="37"/>
  <c r="AD5" i="37"/>
  <c r="CW5" i="37"/>
  <c r="BJ5" i="37"/>
  <c r="W5" i="37"/>
  <c r="BT5" i="37"/>
  <c r="AG5" i="37"/>
  <c r="CF5" i="37"/>
  <c r="BM5" i="37"/>
  <c r="BD5" i="37"/>
  <c r="AT5" i="37"/>
  <c r="AZ288" i="38" s="1"/>
  <c r="AU5" i="37"/>
  <c r="AL5" i="37"/>
  <c r="BG5" i="37"/>
  <c r="AN5" i="37"/>
  <c r="AT288" i="38" s="1"/>
  <c r="K5" i="37"/>
  <c r="DG5" i="37"/>
  <c r="CP5" i="37"/>
  <c r="CV288" i="38" s="1"/>
  <c r="BW5" i="37"/>
  <c r="BX5" i="37"/>
  <c r="CD288" i="38" s="1"/>
  <c r="BN5" i="37"/>
  <c r="BE5" i="37"/>
  <c r="AV5" i="37"/>
  <c r="BQ5" i="37"/>
  <c r="AX5" i="37"/>
  <c r="U5" i="37"/>
  <c r="CD5" i="37"/>
  <c r="CJ288" i="38" s="1"/>
  <c r="AQ5" i="37"/>
  <c r="CZ5" i="37"/>
  <c r="CG5" i="37"/>
  <c r="DB5" i="37"/>
  <c r="DH288" i="38" s="1"/>
  <c r="CH5" i="37"/>
  <c r="BO5" i="37"/>
  <c r="BF5" i="37"/>
  <c r="BL288" i="38" s="1"/>
  <c r="CA5" i="37"/>
  <c r="BH5" i="37"/>
  <c r="AE5" i="37"/>
  <c r="CN5" i="37"/>
  <c r="BA5" i="37"/>
  <c r="CX5" i="37"/>
  <c r="BK5" i="37"/>
  <c r="N5" i="37"/>
  <c r="DJ5" i="37"/>
  <c r="CQ5" i="37"/>
  <c r="CR5" i="37"/>
  <c r="BY5" i="37"/>
  <c r="BP5" i="37"/>
  <c r="CK5" i="37"/>
  <c r="BR5" i="37"/>
  <c r="BX288" i="38" s="1"/>
  <c r="AO5" i="37"/>
  <c r="CO5" i="37"/>
  <c r="DI5" i="37"/>
  <c r="X5" i="37"/>
  <c r="DA5" i="37"/>
  <c r="DL5" i="37"/>
  <c r="CI5" i="37"/>
  <c r="BZ5" i="37"/>
  <c r="CU5" i="37"/>
  <c r="CB5" i="37"/>
  <c r="AY5" i="37"/>
  <c r="L5" i="37"/>
  <c r="DH5" i="37"/>
  <c r="DN288" i="38" s="1"/>
  <c r="BU5" i="37"/>
  <c r="AH5" i="37"/>
  <c r="AN288" i="38" s="1"/>
  <c r="O5" i="37"/>
  <c r="DK5" i="37"/>
  <c r="CS5" i="37"/>
  <c r="CJ5" i="37"/>
  <c r="CP288" i="38" s="1"/>
  <c r="DE5" i="37"/>
  <c r="CL5" i="37"/>
  <c r="BI5" i="37"/>
  <c r="V5" i="37"/>
  <c r="AB288" i="38" s="1"/>
  <c r="CE5" i="37"/>
  <c r="AR5" i="37"/>
  <c r="Y5" i="37"/>
  <c r="DC5" i="37"/>
  <c r="CT5" i="37"/>
  <c r="S5" i="37"/>
  <c r="CV5" i="37"/>
  <c r="DB288" i="38" s="1"/>
  <c r="BS5" i="37"/>
  <c r="AF5" i="37"/>
  <c r="BB5" i="37"/>
  <c r="AI5" i="37"/>
  <c r="Q5" i="37"/>
  <c r="DM5" i="37"/>
  <c r="DD5" i="37"/>
  <c r="AC5" i="37"/>
  <c r="J5" i="37"/>
  <c r="P288" i="38" s="1"/>
  <c r="DF5" i="37"/>
  <c r="CC5" i="37"/>
  <c r="AP5" i="37"/>
  <c r="CY5" i="37"/>
  <c r="R5" i="37"/>
  <c r="DN5" i="37"/>
  <c r="DT288" i="38" s="1"/>
  <c r="AM5" i="37"/>
  <c r="CM5" i="37"/>
  <c r="AZ5" i="37"/>
  <c r="BF288" i="38" s="1"/>
  <c r="M5" i="37"/>
  <c r="Y303" i="38"/>
  <c r="CN303" i="38"/>
  <c r="DK303" i="38"/>
  <c r="AF303" i="38"/>
  <c r="CC303" i="38"/>
  <c r="CS303" i="38"/>
  <c r="T303" i="38"/>
  <c r="DM303" i="38"/>
  <c r="AS303" i="38"/>
  <c r="AG303" i="38"/>
  <c r="CB303" i="38"/>
  <c r="CT303" i="38"/>
  <c r="CG303" i="38"/>
  <c r="M303" i="38"/>
  <c r="AX303" i="38"/>
  <c r="CU303" i="38"/>
  <c r="DS303" i="38"/>
  <c r="BD303" i="38"/>
  <c r="BJ303" i="38"/>
  <c r="BQ303" i="38"/>
  <c r="CO303" i="38"/>
  <c r="BU303" i="38"/>
  <c r="BP303" i="38"/>
  <c r="BK303" i="38"/>
  <c r="DR303" i="38"/>
  <c r="DA303" i="38"/>
  <c r="AQ303" i="38"/>
  <c r="DE303" i="38"/>
  <c r="CM303" i="38"/>
  <c r="BW303" i="38"/>
  <c r="S303" i="38"/>
  <c r="DL303" i="38"/>
  <c r="BO303" i="38"/>
  <c r="AK303" i="38"/>
  <c r="O303" i="38"/>
  <c r="DF303" i="38"/>
  <c r="BC303" i="38"/>
  <c r="Z303" i="38"/>
  <c r="N303" i="38"/>
  <c r="CI303" i="38"/>
  <c r="BV303" i="38"/>
  <c r="AY303" i="38"/>
  <c r="AE303" i="38"/>
  <c r="AW303" i="38"/>
  <c r="DG303" i="38"/>
  <c r="DQ303" i="38"/>
  <c r="AR303" i="38"/>
  <c r="AA303" i="38"/>
  <c r="U303" i="38"/>
  <c r="CY303" i="38"/>
  <c r="AL303" i="38"/>
  <c r="CH303" i="38"/>
  <c r="BE303" i="38"/>
  <c r="CA303" i="38"/>
  <c r="AM303" i="38"/>
  <c r="BI303" i="38"/>
  <c r="CZ303" i="38"/>
  <c r="CL303" i="38"/>
  <c r="BN303" i="38"/>
  <c r="DJ303" i="38"/>
  <c r="BZ303" i="38"/>
  <c r="DP303" i="38"/>
  <c r="CX303" i="38"/>
  <c r="DB303" i="38" s="1"/>
  <c r="BH303" i="38"/>
  <c r="CF303" i="38"/>
  <c r="DD303" i="38"/>
  <c r="X303" i="38"/>
  <c r="BT303" i="38"/>
  <c r="R303" i="38"/>
  <c r="AJ303" i="38"/>
  <c r="BB303" i="38"/>
  <c r="L303" i="38"/>
  <c r="AV303" i="38"/>
  <c r="AP303" i="38"/>
  <c r="AD303" i="38"/>
  <c r="CR303" i="38"/>
  <c r="J158" i="38"/>
  <c r="C115" i="27"/>
  <c r="N115" i="27" s="1"/>
  <c r="I114" i="27"/>
  <c r="G114" i="27"/>
  <c r="H114" i="27"/>
  <c r="I104" i="27"/>
  <c r="H104" i="27"/>
  <c r="G104" i="27"/>
  <c r="C110" i="27"/>
  <c r="N110" i="27" s="1"/>
  <c r="I109" i="27"/>
  <c r="H109" i="27"/>
  <c r="G109" i="27"/>
  <c r="C120" i="27"/>
  <c r="N120" i="27" s="1"/>
  <c r="I119" i="27"/>
  <c r="H119" i="27"/>
  <c r="G119" i="27"/>
  <c r="B16" i="31"/>
  <c r="C16" i="31"/>
  <c r="I138" i="19"/>
  <c r="J137" i="19" s="1"/>
  <c r="J147" i="19" s="1"/>
  <c r="J237" i="19"/>
  <c r="A17" i="31"/>
  <c r="DH303" i="38" l="1"/>
  <c r="DT303" i="38"/>
  <c r="DN303" i="38"/>
  <c r="CV303" i="38"/>
  <c r="AT303" i="38"/>
  <c r="CJ303" i="38"/>
  <c r="CD303" i="38"/>
  <c r="CP303" i="38"/>
  <c r="BF303" i="38"/>
  <c r="BL303" i="38"/>
  <c r="DB1" i="38"/>
  <c r="DA1" i="38"/>
  <c r="CZ1" i="38"/>
  <c r="CY1" i="38"/>
  <c r="CX1" i="38"/>
  <c r="AZ1" i="38"/>
  <c r="AY1" i="38"/>
  <c r="AX1" i="38"/>
  <c r="AW1" i="38"/>
  <c r="AV1" i="38"/>
  <c r="E1" i="38"/>
  <c r="H303" i="38"/>
  <c r="I303" i="38"/>
  <c r="G303" i="38"/>
  <c r="F303" i="38"/>
  <c r="CD1" i="38"/>
  <c r="CC1" i="38"/>
  <c r="CB1" i="38"/>
  <c r="CA1" i="38"/>
  <c r="BZ1" i="38"/>
  <c r="AA1" i="38"/>
  <c r="Z1" i="38"/>
  <c r="Y1" i="38"/>
  <c r="X1" i="38"/>
  <c r="AB1" i="38"/>
  <c r="DH1" i="38"/>
  <c r="DG1" i="38"/>
  <c r="DF1" i="38"/>
  <c r="DE1" i="38"/>
  <c r="DD1" i="38"/>
  <c r="BE1" i="38"/>
  <c r="BD1" i="38"/>
  <c r="BC1" i="38"/>
  <c r="BB1" i="38"/>
  <c r="BF1" i="38"/>
  <c r="V28" i="37"/>
  <c r="DM1" i="38"/>
  <c r="DL1" i="38"/>
  <c r="DK1" i="38"/>
  <c r="DJ1" i="38"/>
  <c r="DN1" i="38"/>
  <c r="DT1" i="38"/>
  <c r="DS1" i="38"/>
  <c r="DR1" i="38"/>
  <c r="DQ1" i="38"/>
  <c r="DP1" i="38"/>
  <c r="AK1" i="38"/>
  <c r="AJ1" i="38"/>
  <c r="AN1" i="38"/>
  <c r="AM1" i="38"/>
  <c r="AL1" i="38"/>
  <c r="AN303" i="38"/>
  <c r="BL1" i="38"/>
  <c r="BK1" i="38"/>
  <c r="BJ1" i="38"/>
  <c r="BI1" i="38"/>
  <c r="BH1" i="38"/>
  <c r="V303" i="38"/>
  <c r="D6" i="37" a="1"/>
  <c r="AB303" i="38"/>
  <c r="P1" i="38"/>
  <c r="O1" i="38"/>
  <c r="N1" i="38"/>
  <c r="M1" i="38"/>
  <c r="L1" i="38"/>
  <c r="BO1" i="38"/>
  <c r="BN1" i="38"/>
  <c r="BR1" i="38"/>
  <c r="BQ1" i="38"/>
  <c r="BP1" i="38"/>
  <c r="AZ303" i="38"/>
  <c r="AH1" i="38"/>
  <c r="AG1" i="38"/>
  <c r="AF1" i="38"/>
  <c r="AE1" i="38"/>
  <c r="AD1" i="38"/>
  <c r="CI1" i="38"/>
  <c r="CH1" i="38"/>
  <c r="CG1" i="38"/>
  <c r="CF1" i="38"/>
  <c r="CJ1" i="38"/>
  <c r="BR303" i="38"/>
  <c r="P158" i="38"/>
  <c r="BX303" i="38"/>
  <c r="AT1" i="38"/>
  <c r="AS1" i="38"/>
  <c r="AR1" i="38"/>
  <c r="AQ1" i="38"/>
  <c r="AP1" i="38"/>
  <c r="CS1" i="38"/>
  <c r="CR1" i="38"/>
  <c r="CV1" i="38"/>
  <c r="CU1" i="38"/>
  <c r="CT1" i="38"/>
  <c r="AB27" i="37"/>
  <c r="X140" i="38"/>
  <c r="P303" i="38"/>
  <c r="CP1" i="38"/>
  <c r="CO1" i="38"/>
  <c r="CN1" i="38"/>
  <c r="CM1" i="38"/>
  <c r="CL1" i="38"/>
  <c r="AH303" i="38"/>
  <c r="BX1" i="38"/>
  <c r="BW1" i="38"/>
  <c r="BV1" i="38"/>
  <c r="BU1" i="38"/>
  <c r="BT1" i="38"/>
  <c r="V1" i="38"/>
  <c r="U1" i="38"/>
  <c r="T1" i="38"/>
  <c r="S1" i="38"/>
  <c r="R1" i="38"/>
  <c r="V140" i="38"/>
  <c r="R158" i="38"/>
  <c r="I110" i="27"/>
  <c r="H110" i="27"/>
  <c r="G110" i="27"/>
  <c r="C121" i="27"/>
  <c r="N121" i="27" s="1"/>
  <c r="H120" i="27"/>
  <c r="G120" i="27"/>
  <c r="I120" i="27"/>
  <c r="C116" i="27"/>
  <c r="N116" i="27" s="1"/>
  <c r="I115" i="27"/>
  <c r="G115" i="27"/>
  <c r="H115" i="27"/>
  <c r="H138" i="19"/>
  <c r="J148" i="19" s="1"/>
  <c r="G138" i="19"/>
  <c r="B17" i="31"/>
  <c r="C17" i="31"/>
  <c r="J273" i="19"/>
  <c r="J139" i="19"/>
  <c r="A18" i="31"/>
  <c r="J303" i="38" l="1"/>
  <c r="V158" i="38"/>
  <c r="AD140" i="38"/>
  <c r="AH27" i="37"/>
  <c r="J37" i="40"/>
  <c r="L36" i="40"/>
  <c r="K38" i="40"/>
  <c r="K36" i="40"/>
  <c r="L40" i="40"/>
  <c r="J36" i="40"/>
  <c r="K37" i="40"/>
  <c r="I102" i="38"/>
  <c r="I101" i="38" s="1"/>
  <c r="J100" i="38" s="1"/>
  <c r="J110" i="38" s="1"/>
  <c r="DM65" i="38"/>
  <c r="DM64" i="38" s="1"/>
  <c r="DN63" i="38" s="1"/>
  <c r="DA65" i="38"/>
  <c r="DA64" i="38" s="1"/>
  <c r="DB63" i="38" s="1"/>
  <c r="CO65" i="38"/>
  <c r="CO64" i="38" s="1"/>
  <c r="CP63" i="38" s="1"/>
  <c r="CC65" i="38"/>
  <c r="CC64" i="38" s="1"/>
  <c r="CD63" i="38" s="1"/>
  <c r="BQ65" i="38"/>
  <c r="BQ64" i="38" s="1"/>
  <c r="BR63" i="38" s="1"/>
  <c r="BE65" i="38"/>
  <c r="BE64" i="38" s="1"/>
  <c r="BF63" i="38" s="1"/>
  <c r="AS65" i="38"/>
  <c r="AS64" i="38" s="1"/>
  <c r="AT63" i="38" s="1"/>
  <c r="AG65" i="38"/>
  <c r="AG64" i="38" s="1"/>
  <c r="AH63" i="38" s="1"/>
  <c r="U65" i="38"/>
  <c r="U64" i="38" s="1"/>
  <c r="V63" i="38" s="1"/>
  <c r="I65" i="38"/>
  <c r="I64" i="38" s="1"/>
  <c r="J63" i="38" s="1"/>
  <c r="J73" i="38" s="1"/>
  <c r="H102" i="38"/>
  <c r="H101" i="38" s="1"/>
  <c r="DL65" i="38"/>
  <c r="DL64" i="38" s="1"/>
  <c r="CZ65" i="38"/>
  <c r="CZ64" i="38" s="1"/>
  <c r="CN65" i="38"/>
  <c r="CN64" i="38" s="1"/>
  <c r="CB65" i="38"/>
  <c r="CB64" i="38" s="1"/>
  <c r="BP65" i="38"/>
  <c r="BP64" i="38" s="1"/>
  <c r="BD65" i="38"/>
  <c r="BD64" i="38" s="1"/>
  <c r="AR65" i="38"/>
  <c r="AR64" i="38" s="1"/>
  <c r="AF65" i="38"/>
  <c r="AF64" i="38" s="1"/>
  <c r="T65" i="38"/>
  <c r="T64" i="38" s="1"/>
  <c r="H65" i="38"/>
  <c r="H64" i="38" s="1"/>
  <c r="G102" i="38"/>
  <c r="G101" i="38" s="1"/>
  <c r="DK65" i="38"/>
  <c r="DK64" i="38" s="1"/>
  <c r="CY65" i="38"/>
  <c r="CY64" i="38" s="1"/>
  <c r="CM65" i="38"/>
  <c r="CM64" i="38" s="1"/>
  <c r="CA65" i="38"/>
  <c r="CA64" i="38" s="1"/>
  <c r="BO65" i="38"/>
  <c r="BO64" i="38" s="1"/>
  <c r="BC65" i="38"/>
  <c r="BC64" i="38" s="1"/>
  <c r="AQ65" i="38"/>
  <c r="AQ64" i="38" s="1"/>
  <c r="AE65" i="38"/>
  <c r="AE64" i="38" s="1"/>
  <c r="S65" i="38"/>
  <c r="S64" i="38" s="1"/>
  <c r="G65" i="38"/>
  <c r="G64" i="38" s="1"/>
  <c r="F102" i="38"/>
  <c r="DJ65" i="38"/>
  <c r="CX65" i="38"/>
  <c r="CL65" i="38"/>
  <c r="BZ65" i="38"/>
  <c r="BN65" i="38"/>
  <c r="BB65" i="38"/>
  <c r="AP65" i="38"/>
  <c r="AD65" i="38"/>
  <c r="R65" i="38"/>
  <c r="F65" i="38"/>
  <c r="DS65" i="38"/>
  <c r="DS64" i="38" s="1"/>
  <c r="DT63" i="38" s="1"/>
  <c r="DG65" i="38"/>
  <c r="DG64" i="38" s="1"/>
  <c r="DH63" i="38" s="1"/>
  <c r="CU65" i="38"/>
  <c r="CU64" i="38" s="1"/>
  <c r="CV63" i="38" s="1"/>
  <c r="CI65" i="38"/>
  <c r="CI64" i="38" s="1"/>
  <c r="CJ63" i="38" s="1"/>
  <c r="BW65" i="38"/>
  <c r="BW64" i="38" s="1"/>
  <c r="BX63" i="38" s="1"/>
  <c r="BK65" i="38"/>
  <c r="BK64" i="38" s="1"/>
  <c r="BL63" i="38" s="1"/>
  <c r="AY65" i="38"/>
  <c r="AY64" i="38" s="1"/>
  <c r="AZ63" i="38" s="1"/>
  <c r="AM65" i="38"/>
  <c r="AM64" i="38" s="1"/>
  <c r="AN63" i="38" s="1"/>
  <c r="AA65" i="38"/>
  <c r="AA64" i="38" s="1"/>
  <c r="AB63" i="38" s="1"/>
  <c r="O65" i="38"/>
  <c r="O64" i="38" s="1"/>
  <c r="P63" i="38" s="1"/>
  <c r="DS28" i="38"/>
  <c r="DS46" i="38" s="1"/>
  <c r="DS85" i="38" s="1"/>
  <c r="DS122" i="38" s="1"/>
  <c r="DS159" i="38" s="1"/>
  <c r="DG28" i="38"/>
  <c r="DG46" i="38" s="1"/>
  <c r="DG85" i="38" s="1"/>
  <c r="DG122" i="38" s="1"/>
  <c r="DG159" i="38" s="1"/>
  <c r="CU28" i="38"/>
  <c r="CU46" i="38" s="1"/>
  <c r="CU85" i="38" s="1"/>
  <c r="CU122" i="38" s="1"/>
  <c r="CU159" i="38" s="1"/>
  <c r="CI28" i="38"/>
  <c r="CI46" i="38" s="1"/>
  <c r="CI85" i="38" s="1"/>
  <c r="CI122" i="38" s="1"/>
  <c r="CI159" i="38" s="1"/>
  <c r="BW28" i="38"/>
  <c r="BW46" i="38" s="1"/>
  <c r="BW85" i="38" s="1"/>
  <c r="BW122" i="38" s="1"/>
  <c r="BW159" i="38" s="1"/>
  <c r="BK28" i="38"/>
  <c r="BK46" i="38" s="1"/>
  <c r="BK85" i="38" s="1"/>
  <c r="BK122" i="38" s="1"/>
  <c r="BK159" i="38" s="1"/>
  <c r="AY28" i="38"/>
  <c r="AY46" i="38" s="1"/>
  <c r="AY85" i="38" s="1"/>
  <c r="AY122" i="38" s="1"/>
  <c r="AY159" i="38" s="1"/>
  <c r="AM28" i="38"/>
  <c r="AM46" i="38" s="1"/>
  <c r="AM85" i="38" s="1"/>
  <c r="AM122" i="38" s="1"/>
  <c r="AM159" i="38" s="1"/>
  <c r="AA28" i="38"/>
  <c r="AA46" i="38" s="1"/>
  <c r="AA85" i="38" s="1"/>
  <c r="AA122" i="38" s="1"/>
  <c r="AA159" i="38" s="1"/>
  <c r="O28" i="38"/>
  <c r="O46" i="38" s="1"/>
  <c r="O85" i="38" s="1"/>
  <c r="O122" i="38" s="1"/>
  <c r="O159" i="38" s="1"/>
  <c r="DS26" i="38"/>
  <c r="DG26" i="38"/>
  <c r="CU26" i="38"/>
  <c r="CI26" i="38"/>
  <c r="BW26" i="38"/>
  <c r="BK26" i="38"/>
  <c r="AY26" i="38"/>
  <c r="AM26" i="38"/>
  <c r="AA26" i="38"/>
  <c r="O26" i="38"/>
  <c r="DR65" i="38"/>
  <c r="DR64" i="38" s="1"/>
  <c r="DT74" i="38" s="1"/>
  <c r="DF65" i="38"/>
  <c r="DF64" i="38" s="1"/>
  <c r="DH74" i="38" s="1"/>
  <c r="CT65" i="38"/>
  <c r="CT64" i="38" s="1"/>
  <c r="CV74" i="38" s="1"/>
  <c r="CH65" i="38"/>
  <c r="CH64" i="38" s="1"/>
  <c r="CJ74" i="38" s="1"/>
  <c r="BV65" i="38"/>
  <c r="BV64" i="38" s="1"/>
  <c r="BX74" i="38" s="1"/>
  <c r="BJ65" i="38"/>
  <c r="BJ64" i="38" s="1"/>
  <c r="BL74" i="38" s="1"/>
  <c r="AX65" i="38"/>
  <c r="AX64" i="38" s="1"/>
  <c r="AZ74" i="38" s="1"/>
  <c r="AL65" i="38"/>
  <c r="AL64" i="38" s="1"/>
  <c r="AN74" i="38" s="1"/>
  <c r="Z65" i="38"/>
  <c r="Z64" i="38" s="1"/>
  <c r="AB74" i="38" s="1"/>
  <c r="N65" i="38"/>
  <c r="N64" i="38" s="1"/>
  <c r="P74" i="38" s="1"/>
  <c r="DR28" i="38"/>
  <c r="DR46" i="38" s="1"/>
  <c r="DR85" i="38" s="1"/>
  <c r="DR122" i="38" s="1"/>
  <c r="DR159" i="38" s="1"/>
  <c r="DF28" i="38"/>
  <c r="DF46" i="38" s="1"/>
  <c r="DF85" i="38" s="1"/>
  <c r="DF122" i="38" s="1"/>
  <c r="DF159" i="38" s="1"/>
  <c r="CT28" i="38"/>
  <c r="CT46" i="38" s="1"/>
  <c r="CT85" i="38" s="1"/>
  <c r="CT122" i="38" s="1"/>
  <c r="CT159" i="38" s="1"/>
  <c r="CH28" i="38"/>
  <c r="CH46" i="38" s="1"/>
  <c r="CH85" i="38" s="1"/>
  <c r="CH122" i="38" s="1"/>
  <c r="CH159" i="38" s="1"/>
  <c r="BV28" i="38"/>
  <c r="BV46" i="38" s="1"/>
  <c r="BV85" i="38" s="1"/>
  <c r="BV122" i="38" s="1"/>
  <c r="BV159" i="38" s="1"/>
  <c r="BJ28" i="38"/>
  <c r="BJ46" i="38" s="1"/>
  <c r="BJ85" i="38" s="1"/>
  <c r="BJ122" i="38" s="1"/>
  <c r="BJ159" i="38" s="1"/>
  <c r="AX28" i="38"/>
  <c r="AX46" i="38" s="1"/>
  <c r="AX85" i="38" s="1"/>
  <c r="AX122" i="38" s="1"/>
  <c r="AX159" i="38" s="1"/>
  <c r="AL28" i="38"/>
  <c r="AL46" i="38" s="1"/>
  <c r="AL85" i="38" s="1"/>
  <c r="AL122" i="38" s="1"/>
  <c r="AL159" i="38" s="1"/>
  <c r="Z28" i="38"/>
  <c r="Z46" i="38" s="1"/>
  <c r="Z85" i="38" s="1"/>
  <c r="Z122" i="38" s="1"/>
  <c r="Z159" i="38" s="1"/>
  <c r="N28" i="38"/>
  <c r="N46" i="38" s="1"/>
  <c r="N85" i="38" s="1"/>
  <c r="N122" i="38" s="1"/>
  <c r="N159" i="38" s="1"/>
  <c r="DR26" i="38"/>
  <c r="DF26" i="38"/>
  <c r="CT26" i="38"/>
  <c r="CH26" i="38"/>
  <c r="BV26" i="38"/>
  <c r="BJ26" i="38"/>
  <c r="AX26" i="38"/>
  <c r="AL26" i="38"/>
  <c r="Z26" i="38"/>
  <c r="N26" i="38"/>
  <c r="CF65" i="38"/>
  <c r="X65" i="38"/>
  <c r="DE28" i="38"/>
  <c r="DE46" i="38" s="1"/>
  <c r="DE85" i="38" s="1"/>
  <c r="DE122" i="38" s="1"/>
  <c r="DE159" i="38" s="1"/>
  <c r="CM28" i="38"/>
  <c r="CM46" i="38" s="1"/>
  <c r="CM85" i="38" s="1"/>
  <c r="CM122" i="38" s="1"/>
  <c r="CM159" i="38" s="1"/>
  <c r="BU28" i="38"/>
  <c r="BU46" i="38" s="1"/>
  <c r="BU85" i="38" s="1"/>
  <c r="BU122" i="38" s="1"/>
  <c r="BU159" i="38" s="1"/>
  <c r="BD28" i="38"/>
  <c r="BD46" i="38" s="1"/>
  <c r="BD85" i="38" s="1"/>
  <c r="BD122" i="38" s="1"/>
  <c r="BD159" i="38" s="1"/>
  <c r="U28" i="38"/>
  <c r="U46" i="38" s="1"/>
  <c r="U85" i="38" s="1"/>
  <c r="U122" i="38" s="1"/>
  <c r="U159" i="38" s="1"/>
  <c r="F28" i="38"/>
  <c r="DD26" i="38"/>
  <c r="CM26" i="38"/>
  <c r="BU26" i="38"/>
  <c r="BD26" i="38"/>
  <c r="U26" i="38"/>
  <c r="F26" i="38"/>
  <c r="DB25" i="37"/>
  <c r="DB26" i="37" s="1"/>
  <c r="AT25" i="37"/>
  <c r="AT26" i="37" s="1"/>
  <c r="DG24" i="37"/>
  <c r="CW24" i="37"/>
  <c r="CM24" i="37"/>
  <c r="CC24" i="37"/>
  <c r="BS24" i="37"/>
  <c r="BI24" i="37"/>
  <c r="AY24" i="37"/>
  <c r="AO24" i="37"/>
  <c r="AE24" i="37"/>
  <c r="U24" i="37"/>
  <c r="K24" i="37"/>
  <c r="BX19" i="37"/>
  <c r="P19" i="37"/>
  <c r="BX18" i="37"/>
  <c r="P18" i="37"/>
  <c r="BU65" i="38"/>
  <c r="BU64" i="38" s="1"/>
  <c r="M65" i="38"/>
  <c r="M64" i="38" s="1"/>
  <c r="DD28" i="38"/>
  <c r="CL28" i="38"/>
  <c r="BT28" i="38"/>
  <c r="BC28" i="38"/>
  <c r="BC46" i="38" s="1"/>
  <c r="BC85" i="38" s="1"/>
  <c r="BC122" i="38" s="1"/>
  <c r="BC159" i="38" s="1"/>
  <c r="AK28" i="38"/>
  <c r="AK46" i="38" s="1"/>
  <c r="AK85" i="38" s="1"/>
  <c r="AK122" i="38" s="1"/>
  <c r="AK159" i="38" s="1"/>
  <c r="T28" i="38"/>
  <c r="T46" i="38" s="1"/>
  <c r="T85" i="38" s="1"/>
  <c r="T122" i="38" s="1"/>
  <c r="T159" i="38" s="1"/>
  <c r="DA26" i="38"/>
  <c r="CL26" i="38"/>
  <c r="BT26" i="38"/>
  <c r="BC26" i="38"/>
  <c r="AK26" i="38"/>
  <c r="T26" i="38"/>
  <c r="CV25" i="37"/>
  <c r="CV26" i="37" s="1"/>
  <c r="AN25" i="37"/>
  <c r="AN26" i="37" s="1"/>
  <c r="DF24" i="37"/>
  <c r="CV24" i="37"/>
  <c r="CL24" i="37"/>
  <c r="CB24" i="37"/>
  <c r="BR24" i="37"/>
  <c r="BH24" i="37"/>
  <c r="AX24" i="37"/>
  <c r="AN24" i="37"/>
  <c r="AD24" i="37"/>
  <c r="T24" i="37"/>
  <c r="J24" i="37"/>
  <c r="BR19" i="37"/>
  <c r="J19" i="37"/>
  <c r="BR18" i="37"/>
  <c r="J18" i="37"/>
  <c r="BT65" i="38"/>
  <c r="L65" i="38"/>
  <c r="DA28" i="38"/>
  <c r="DA46" i="38" s="1"/>
  <c r="DA85" i="38" s="1"/>
  <c r="DA122" i="38" s="1"/>
  <c r="DA159" i="38" s="1"/>
  <c r="BQ28" i="38"/>
  <c r="BQ46" i="38" s="1"/>
  <c r="BQ85" i="38" s="1"/>
  <c r="BQ122" i="38" s="1"/>
  <c r="BQ159" i="38" s="1"/>
  <c r="BB28" i="38"/>
  <c r="AJ28" i="38"/>
  <c r="S28" i="38"/>
  <c r="S46" i="38" s="1"/>
  <c r="S85" i="38" s="1"/>
  <c r="S122" i="38" s="1"/>
  <c r="S159" i="38" s="1"/>
  <c r="DQ26" i="38"/>
  <c r="CZ26" i="38"/>
  <c r="BQ26" i="38"/>
  <c r="BB26" i="38"/>
  <c r="AJ26" i="38"/>
  <c r="S26" i="38"/>
  <c r="CP25" i="37"/>
  <c r="CP26" i="37" s="1"/>
  <c r="AH25" i="37"/>
  <c r="AH26" i="37" s="1"/>
  <c r="DE24" i="37"/>
  <c r="CU24" i="37"/>
  <c r="CK24" i="37"/>
  <c r="CA24" i="37"/>
  <c r="BQ24" i="37"/>
  <c r="BG24" i="37"/>
  <c r="AW24" i="37"/>
  <c r="AM24" i="37"/>
  <c r="AC24" i="37"/>
  <c r="S24" i="37"/>
  <c r="I24" i="37"/>
  <c r="BL19" i="37"/>
  <c r="D19" i="37"/>
  <c r="BL18" i="37"/>
  <c r="D18" i="37"/>
  <c r="DQ65" i="38"/>
  <c r="DQ64" i="38" s="1"/>
  <c r="BI65" i="38"/>
  <c r="BI64" i="38" s="1"/>
  <c r="CZ28" i="38"/>
  <c r="CZ46" i="38" s="1"/>
  <c r="CZ85" i="38" s="1"/>
  <c r="CZ122" i="38" s="1"/>
  <c r="CZ159" i="38" s="1"/>
  <c r="CG28" i="38"/>
  <c r="CG46" i="38" s="1"/>
  <c r="CG85" i="38" s="1"/>
  <c r="CG122" i="38" s="1"/>
  <c r="CG159" i="38" s="1"/>
  <c r="BP28" i="38"/>
  <c r="BP46" i="38" s="1"/>
  <c r="BP85" i="38" s="1"/>
  <c r="BP122" i="38" s="1"/>
  <c r="BP159" i="38" s="1"/>
  <c r="AG28" i="38"/>
  <c r="AG46" i="38" s="1"/>
  <c r="AG85" i="38" s="1"/>
  <c r="AG122" i="38" s="1"/>
  <c r="AG159" i="38" s="1"/>
  <c r="R28" i="38"/>
  <c r="DP26" i="38"/>
  <c r="CY26" i="38"/>
  <c r="CG26" i="38"/>
  <c r="BP26" i="38"/>
  <c r="AG26" i="38"/>
  <c r="R26" i="38"/>
  <c r="CJ25" i="37"/>
  <c r="CJ26" i="37" s="1"/>
  <c r="AB25" i="37"/>
  <c r="AB26" i="37" s="1"/>
  <c r="DN24" i="37"/>
  <c r="DD24" i="37"/>
  <c r="CT24" i="37"/>
  <c r="CJ24" i="37"/>
  <c r="BZ24" i="37"/>
  <c r="BP24" i="37"/>
  <c r="BF24" i="37"/>
  <c r="AV24" i="37"/>
  <c r="AL24" i="37"/>
  <c r="AB24" i="37"/>
  <c r="R24" i="37"/>
  <c r="H24" i="37"/>
  <c r="DN19" i="37"/>
  <c r="BF19" i="37"/>
  <c r="DN18" i="37"/>
  <c r="BF18" i="37"/>
  <c r="D6" i="37"/>
  <c r="DP65" i="38"/>
  <c r="BH65" i="38"/>
  <c r="DQ28" i="38"/>
  <c r="DQ46" i="38" s="1"/>
  <c r="DQ85" i="38" s="1"/>
  <c r="DQ122" i="38" s="1"/>
  <c r="DQ159" i="38" s="1"/>
  <c r="CY28" i="38"/>
  <c r="CY46" i="38" s="1"/>
  <c r="CY85" i="38" s="1"/>
  <c r="CY122" i="38" s="1"/>
  <c r="CY159" i="38" s="1"/>
  <c r="CF28" i="38"/>
  <c r="BO28" i="38"/>
  <c r="BO46" i="38" s="1"/>
  <c r="BO85" i="38" s="1"/>
  <c r="BO122" i="38" s="1"/>
  <c r="BO159" i="38" s="1"/>
  <c r="AW28" i="38"/>
  <c r="AW46" i="38" s="1"/>
  <c r="AW85" i="38" s="1"/>
  <c r="AW122" i="38" s="1"/>
  <c r="AW159" i="38" s="1"/>
  <c r="AF28" i="38"/>
  <c r="AF46" i="38" s="1"/>
  <c r="AF85" i="38" s="1"/>
  <c r="AF122" i="38" s="1"/>
  <c r="AF159" i="38" s="1"/>
  <c r="DM26" i="38"/>
  <c r="CX26" i="38"/>
  <c r="CF26" i="38"/>
  <c r="BO26" i="38"/>
  <c r="AW26" i="38"/>
  <c r="AF26" i="38"/>
  <c r="CD25" i="37"/>
  <c r="CD26" i="37" s="1"/>
  <c r="V25" i="37"/>
  <c r="V26" i="37" s="1"/>
  <c r="DM24" i="37"/>
  <c r="DC24" i="37"/>
  <c r="CS24" i="37"/>
  <c r="CI24" i="37"/>
  <c r="BY24" i="37"/>
  <c r="BO24" i="37"/>
  <c r="BE24" i="37"/>
  <c r="AU24" i="37"/>
  <c r="AK24" i="37"/>
  <c r="AA24" i="37"/>
  <c r="Q24" i="37"/>
  <c r="G24" i="37"/>
  <c r="DH19" i="37"/>
  <c r="AZ19" i="37"/>
  <c r="DH18" i="37"/>
  <c r="AZ18" i="37"/>
  <c r="DE65" i="38"/>
  <c r="DE64" i="38" s="1"/>
  <c r="AW65" i="38"/>
  <c r="AW64" i="38" s="1"/>
  <c r="DP28" i="38"/>
  <c r="CX28" i="38"/>
  <c r="CC28" i="38"/>
  <c r="CC46" i="38" s="1"/>
  <c r="CC85" i="38" s="1"/>
  <c r="CC122" i="38" s="1"/>
  <c r="CC159" i="38" s="1"/>
  <c r="BN28" i="38"/>
  <c r="AV28" i="38"/>
  <c r="AE28" i="38"/>
  <c r="AE46" i="38" s="1"/>
  <c r="AE85" i="38" s="1"/>
  <c r="AE122" i="38" s="1"/>
  <c r="AE159" i="38" s="1"/>
  <c r="M28" i="38"/>
  <c r="M46" i="38" s="1"/>
  <c r="M85" i="38" s="1"/>
  <c r="M122" i="38" s="1"/>
  <c r="M159" i="38" s="1"/>
  <c r="DL26" i="38"/>
  <c r="CC26" i="38"/>
  <c r="BN26" i="38"/>
  <c r="AV26" i="38"/>
  <c r="AE26" i="38"/>
  <c r="M26" i="38"/>
  <c r="BX25" i="37"/>
  <c r="BX26" i="37" s="1"/>
  <c r="P25" i="37"/>
  <c r="P26" i="37" s="1"/>
  <c r="DL24" i="37"/>
  <c r="DB24" i="37"/>
  <c r="CR24" i="37"/>
  <c r="CH24" i="37"/>
  <c r="BX24" i="37"/>
  <c r="BN24" i="37"/>
  <c r="BD24" i="37"/>
  <c r="AT24" i="37"/>
  <c r="AJ24" i="37"/>
  <c r="Z24" i="37"/>
  <c r="P24" i="37"/>
  <c r="F24" i="37"/>
  <c r="DB19" i="37"/>
  <c r="AT19" i="37"/>
  <c r="DB18" i="37"/>
  <c r="AT18" i="37"/>
  <c r="DD65" i="38"/>
  <c r="AV65" i="38"/>
  <c r="DM28" i="38"/>
  <c r="DM46" i="38" s="1"/>
  <c r="DM85" i="38" s="1"/>
  <c r="DM122" i="38" s="1"/>
  <c r="DM159" i="38" s="1"/>
  <c r="CS28" i="38"/>
  <c r="CS46" i="38" s="1"/>
  <c r="CS85" i="38" s="1"/>
  <c r="CS122" i="38" s="1"/>
  <c r="CS159" i="38" s="1"/>
  <c r="CB28" i="38"/>
  <c r="CB46" i="38" s="1"/>
  <c r="CB85" i="38" s="1"/>
  <c r="CB122" i="38" s="1"/>
  <c r="CB159" i="38" s="1"/>
  <c r="AS28" i="38"/>
  <c r="AS46" i="38" s="1"/>
  <c r="AS85" i="38" s="1"/>
  <c r="AS122" i="38" s="1"/>
  <c r="AS159" i="38" s="1"/>
  <c r="AD28" i="38"/>
  <c r="L28" i="38"/>
  <c r="DK26" i="38"/>
  <c r="CS26" i="38"/>
  <c r="CB26" i="38"/>
  <c r="AS26" i="38"/>
  <c r="AD26" i="38"/>
  <c r="L26" i="38"/>
  <c r="BR25" i="37"/>
  <c r="BR26" i="37" s="1"/>
  <c r="J25" i="37"/>
  <c r="J26" i="37" s="1"/>
  <c r="DK24" i="37"/>
  <c r="DA24" i="37"/>
  <c r="CQ24" i="37"/>
  <c r="CG24" i="37"/>
  <c r="BW24" i="37"/>
  <c r="BM24" i="37"/>
  <c r="BC24" i="37"/>
  <c r="AS24" i="37"/>
  <c r="AI24" i="37"/>
  <c r="Y24" i="37"/>
  <c r="O24" i="37"/>
  <c r="E24" i="37"/>
  <c r="CV19" i="37"/>
  <c r="AN19" i="37"/>
  <c r="CV18" i="37"/>
  <c r="AN18" i="37"/>
  <c r="BI28" i="38"/>
  <c r="BI46" i="38" s="1"/>
  <c r="BI85" i="38" s="1"/>
  <c r="BI122" i="38" s="1"/>
  <c r="BI159" i="38" s="1"/>
  <c r="DJ26" i="38"/>
  <c r="BI26" i="38"/>
  <c r="AR26" i="38"/>
  <c r="I26" i="38"/>
  <c r="BL25" i="37"/>
  <c r="BL26" i="37" s="1"/>
  <c r="D25" i="37"/>
  <c r="D26" i="37" s="1"/>
  <c r="DJ24" i="37"/>
  <c r="CZ24" i="37"/>
  <c r="CP24" i="37"/>
  <c r="BV24" i="37"/>
  <c r="BL24" i="37"/>
  <c r="BB24" i="37"/>
  <c r="AH24" i="37"/>
  <c r="N24" i="37"/>
  <c r="D24" i="37"/>
  <c r="AH20" i="37"/>
  <c r="CP19" i="37"/>
  <c r="AH19" i="37"/>
  <c r="AH18" i="37"/>
  <c r="CS65" i="38"/>
  <c r="CS64" i="38" s="1"/>
  <c r="AK65" i="38"/>
  <c r="AK64" i="38" s="1"/>
  <c r="DL28" i="38"/>
  <c r="DL46" i="38" s="1"/>
  <c r="DL85" i="38" s="1"/>
  <c r="DL122" i="38" s="1"/>
  <c r="DL159" i="38" s="1"/>
  <c r="CR28" i="38"/>
  <c r="CA28" i="38"/>
  <c r="CA46" i="38" s="1"/>
  <c r="CA85" i="38" s="1"/>
  <c r="CA122" i="38" s="1"/>
  <c r="CA159" i="38" s="1"/>
  <c r="AR28" i="38"/>
  <c r="AR46" i="38" s="1"/>
  <c r="AR85" i="38" s="1"/>
  <c r="AR122" i="38" s="1"/>
  <c r="AR159" i="38" s="1"/>
  <c r="I28" i="38"/>
  <c r="I46" i="38" s="1"/>
  <c r="I85" i="38" s="1"/>
  <c r="I122" i="38" s="1"/>
  <c r="I159" i="38" s="1"/>
  <c r="CR26" i="38"/>
  <c r="CA26" i="38"/>
  <c r="CF24" i="37"/>
  <c r="AR24" i="37"/>
  <c r="X24" i="37"/>
  <c r="CP20" i="37"/>
  <c r="CP18" i="37"/>
  <c r="CR65" i="38"/>
  <c r="AJ65" i="38"/>
  <c r="DK28" i="38"/>
  <c r="DK46" i="38" s="1"/>
  <c r="DK85" i="38" s="1"/>
  <c r="DK122" i="38" s="1"/>
  <c r="DK159" i="38" s="1"/>
  <c r="CO28" i="38"/>
  <c r="CO46" i="38" s="1"/>
  <c r="CO85" i="38" s="1"/>
  <c r="CO122" i="38" s="1"/>
  <c r="CO159" i="38" s="1"/>
  <c r="BZ28" i="38"/>
  <c r="BH28" i="38"/>
  <c r="AQ28" i="38"/>
  <c r="AQ46" i="38" s="1"/>
  <c r="AQ85" i="38" s="1"/>
  <c r="AQ122" i="38" s="1"/>
  <c r="AQ159" i="38" s="1"/>
  <c r="Y28" i="38"/>
  <c r="Y46" i="38" s="1"/>
  <c r="Y85" i="38" s="1"/>
  <c r="Y122" i="38" s="1"/>
  <c r="Y159" i="38" s="1"/>
  <c r="H28" i="38"/>
  <c r="H46" i="38" s="1"/>
  <c r="H85" i="38" s="1"/>
  <c r="H122" i="38" s="1"/>
  <c r="H159" i="38" s="1"/>
  <c r="CO26" i="38"/>
  <c r="BZ26" i="38"/>
  <c r="BH26" i="38"/>
  <c r="AQ26" i="38"/>
  <c r="Y26" i="38"/>
  <c r="H26" i="38"/>
  <c r="DN25" i="37"/>
  <c r="DN26" i="37" s="1"/>
  <c r="BF25" i="37"/>
  <c r="BF26" i="37" s="1"/>
  <c r="DI24" i="37"/>
  <c r="CY24" i="37"/>
  <c r="CO24" i="37"/>
  <c r="CE24" i="37"/>
  <c r="BU24" i="37"/>
  <c r="BK24" i="37"/>
  <c r="BA24" i="37"/>
  <c r="AQ24" i="37"/>
  <c r="AG24" i="37"/>
  <c r="W24" i="37"/>
  <c r="M24" i="37"/>
  <c r="CJ20" i="37"/>
  <c r="AB20" i="37"/>
  <c r="CJ19" i="37"/>
  <c r="AB19" i="37"/>
  <c r="CJ18" i="37"/>
  <c r="AB18" i="37"/>
  <c r="CG65" i="38"/>
  <c r="CG64" i="38" s="1"/>
  <c r="Y65" i="38"/>
  <c r="Y64" i="38" s="1"/>
  <c r="DJ28" i="38"/>
  <c r="CN28" i="38"/>
  <c r="CN46" i="38" s="1"/>
  <c r="CN85" i="38" s="1"/>
  <c r="CN122" i="38" s="1"/>
  <c r="CN159" i="38" s="1"/>
  <c r="BE28" i="38"/>
  <c r="BE46" i="38" s="1"/>
  <c r="BE85" i="38" s="1"/>
  <c r="BE122" i="38" s="1"/>
  <c r="BE159" i="38" s="1"/>
  <c r="AP28" i="38"/>
  <c r="X28" i="38"/>
  <c r="G28" i="38"/>
  <c r="G46" i="38" s="1"/>
  <c r="G85" i="38" s="1"/>
  <c r="G122" i="38" s="1"/>
  <c r="G159" i="38" s="1"/>
  <c r="DE26" i="38"/>
  <c r="CN26" i="38"/>
  <c r="BE26" i="38"/>
  <c r="AP26" i="38"/>
  <c r="X26" i="38"/>
  <c r="G26" i="38"/>
  <c r="DH25" i="37"/>
  <c r="DH26" i="37" s="1"/>
  <c r="AZ25" i="37"/>
  <c r="AZ26" i="37" s="1"/>
  <c r="DH24" i="37"/>
  <c r="CX24" i="37"/>
  <c r="CN24" i="37"/>
  <c r="CD24" i="37"/>
  <c r="BT24" i="37"/>
  <c r="BJ24" i="37"/>
  <c r="AZ24" i="37"/>
  <c r="AP24" i="37"/>
  <c r="AF24" i="37"/>
  <c r="V24" i="37"/>
  <c r="L24" i="37"/>
  <c r="CD19" i="37"/>
  <c r="V19" i="37"/>
  <c r="CD18" i="37"/>
  <c r="V18" i="37"/>
  <c r="AN20" i="37"/>
  <c r="BF20" i="37"/>
  <c r="BX20" i="37"/>
  <c r="CV20" i="37"/>
  <c r="AT20" i="37"/>
  <c r="DN20" i="37"/>
  <c r="L42" i="40"/>
  <c r="DB20" i="37"/>
  <c r="L39" i="40"/>
  <c r="D20" i="37"/>
  <c r="L37" i="40"/>
  <c r="J20" i="37"/>
  <c r="BL20" i="37"/>
  <c r="J40" i="40"/>
  <c r="K40" i="40"/>
  <c r="L38" i="40"/>
  <c r="BR20" i="37"/>
  <c r="J39" i="40"/>
  <c r="V20" i="37"/>
  <c r="J42" i="40"/>
  <c r="CD20" i="37"/>
  <c r="AZ20" i="37"/>
  <c r="DH20" i="37"/>
  <c r="K42" i="40"/>
  <c r="P20" i="37"/>
  <c r="K39" i="40"/>
  <c r="AB140" i="38"/>
  <c r="X158" i="38"/>
  <c r="AB28" i="37"/>
  <c r="K2" i="39"/>
  <c r="G1" i="38"/>
  <c r="F1" i="38"/>
  <c r="J1" i="38"/>
  <c r="I1" i="38"/>
  <c r="C2" i="35" a="1"/>
  <c r="C2" i="35" s="1"/>
  <c r="H1" i="38"/>
  <c r="G116" i="27"/>
  <c r="I116" i="27"/>
  <c r="H116" i="27"/>
  <c r="C122" i="27"/>
  <c r="N122" i="27" s="1"/>
  <c r="G121" i="27"/>
  <c r="I121" i="27"/>
  <c r="H121" i="27"/>
  <c r="J151" i="19"/>
  <c r="J149" i="19"/>
  <c r="J150" i="19"/>
  <c r="B18" i="31"/>
  <c r="C18" i="31"/>
  <c r="A19" i="31"/>
  <c r="V74" i="38" l="1"/>
  <c r="V77" i="38" s="1"/>
  <c r="CD74" i="38"/>
  <c r="CD75" i="38" s="1"/>
  <c r="BF74" i="38"/>
  <c r="BF75" i="38" s="1"/>
  <c r="CP74" i="38"/>
  <c r="CP77" i="38" s="1"/>
  <c r="AT74" i="38"/>
  <c r="AT75" i="38" s="1"/>
  <c r="BR74" i="38"/>
  <c r="BR76" i="38" s="1"/>
  <c r="DB74" i="38"/>
  <c r="DB75" i="38" s="1"/>
  <c r="DN74" i="38"/>
  <c r="DN75" i="38" s="1"/>
  <c r="J74" i="38"/>
  <c r="J75" i="38" s="1"/>
  <c r="J111" i="38"/>
  <c r="J114" i="38" s="1"/>
  <c r="AH74" i="38"/>
  <c r="AH76" i="38" s="1"/>
  <c r="CD21" i="37"/>
  <c r="CE257" i="38"/>
  <c r="CH257" i="38" s="1"/>
  <c r="CE255" i="38"/>
  <c r="CH255" i="38" s="1"/>
  <c r="CE254" i="38"/>
  <c r="CH254" i="38" s="1"/>
  <c r="CE253" i="38"/>
  <c r="CH253" i="38" s="1"/>
  <c r="CE252" i="38"/>
  <c r="CH252" i="38" s="1"/>
  <c r="CE251" i="38"/>
  <c r="CH251" i="38" s="1"/>
  <c r="CN44" i="38"/>
  <c r="CN25" i="38"/>
  <c r="DO214" i="38"/>
  <c r="DO220" i="38"/>
  <c r="DO216" i="38"/>
  <c r="DO218" i="38"/>
  <c r="DO215" i="38"/>
  <c r="DO217" i="38"/>
  <c r="BL28" i="38"/>
  <c r="BH46" i="38"/>
  <c r="AI257" i="38"/>
  <c r="AL257" i="38" s="1"/>
  <c r="AI255" i="38"/>
  <c r="AL255" i="38" s="1"/>
  <c r="AI254" i="38"/>
  <c r="AL254" i="38" s="1"/>
  <c r="AI253" i="38"/>
  <c r="AL253" i="38" s="1"/>
  <c r="AI252" i="38"/>
  <c r="AL252" i="38" s="1"/>
  <c r="AI251" i="38"/>
  <c r="AL251" i="38" s="1"/>
  <c r="AR44" i="38"/>
  <c r="AR25" i="38"/>
  <c r="K220" i="38"/>
  <c r="K218" i="38"/>
  <c r="K217" i="38"/>
  <c r="K216" i="38"/>
  <c r="K215" i="38"/>
  <c r="K214" i="38"/>
  <c r="CC25" i="38"/>
  <c r="CD24" i="38" s="1"/>
  <c r="CC44" i="38"/>
  <c r="CE216" i="38"/>
  <c r="CE218" i="38"/>
  <c r="CE215" i="38"/>
  <c r="CE217" i="38"/>
  <c r="CE220" i="38"/>
  <c r="CE214" i="38"/>
  <c r="CJ28" i="38"/>
  <c r="CF46" i="38"/>
  <c r="CK252" i="38"/>
  <c r="CN252" i="38" s="1"/>
  <c r="CK255" i="38"/>
  <c r="CN255" i="38" s="1"/>
  <c r="CK253" i="38"/>
  <c r="CN253" i="38" s="1"/>
  <c r="CK257" i="38"/>
  <c r="CN257" i="38" s="1"/>
  <c r="CK251" i="38"/>
  <c r="CN251" i="38" s="1"/>
  <c r="CK254" i="38"/>
  <c r="CN254" i="38" s="1"/>
  <c r="CY25" i="38"/>
  <c r="CY44" i="38"/>
  <c r="BF26" i="38"/>
  <c r="BB25" i="38"/>
  <c r="BB44" i="38"/>
  <c r="BX65" i="38"/>
  <c r="BX64" i="38" s="1"/>
  <c r="BT64" i="38"/>
  <c r="AO257" i="38"/>
  <c r="AR257" i="38" s="1"/>
  <c r="AO255" i="38"/>
  <c r="AR255" i="38" s="1"/>
  <c r="AO254" i="38"/>
  <c r="AR254" i="38" s="1"/>
  <c r="AO253" i="38"/>
  <c r="AR253" i="38" s="1"/>
  <c r="AO252" i="38"/>
  <c r="AR252" i="38" s="1"/>
  <c r="AO251" i="38"/>
  <c r="AR251" i="38" s="1"/>
  <c r="T25" i="38"/>
  <c r="T44" i="38"/>
  <c r="CP28" i="38"/>
  <c r="CL46" i="38"/>
  <c r="Z44" i="38"/>
  <c r="Z25" i="38"/>
  <c r="AB77" i="38"/>
  <c r="AB76" i="38"/>
  <c r="AB75" i="38"/>
  <c r="AA44" i="38"/>
  <c r="AA25" i="38"/>
  <c r="AB24" i="38" s="1"/>
  <c r="AB73" i="38"/>
  <c r="R64" i="38"/>
  <c r="V65" i="38"/>
  <c r="V64" i="38" s="1"/>
  <c r="V73" i="38"/>
  <c r="DE44" i="38"/>
  <c r="DE25" i="38"/>
  <c r="H44" i="38"/>
  <c r="H25" i="38"/>
  <c r="CD28" i="38"/>
  <c r="BZ46" i="38"/>
  <c r="BI25" i="38"/>
  <c r="BI44" i="38"/>
  <c r="BS220" i="38"/>
  <c r="BS218" i="38"/>
  <c r="BS217" i="38"/>
  <c r="BS216" i="38"/>
  <c r="BS215" i="38"/>
  <c r="BS214" i="38"/>
  <c r="DL44" i="38"/>
  <c r="DL25" i="38"/>
  <c r="AF44" i="38"/>
  <c r="AF25" i="38"/>
  <c r="DT26" i="38"/>
  <c r="DP25" i="38"/>
  <c r="DP44" i="38"/>
  <c r="D21" i="37"/>
  <c r="BQ25" i="38"/>
  <c r="BR24" i="38" s="1"/>
  <c r="BQ44" i="38"/>
  <c r="AK44" i="38"/>
  <c r="AK25" i="38"/>
  <c r="DH28" i="38"/>
  <c r="DD46" i="38"/>
  <c r="AU216" i="38"/>
  <c r="AU218" i="38"/>
  <c r="AU215" i="38"/>
  <c r="AU217" i="38"/>
  <c r="AU220" i="38"/>
  <c r="AU214" i="38"/>
  <c r="AL44" i="38"/>
  <c r="AL25" i="38"/>
  <c r="AN75" i="38"/>
  <c r="AN77" i="38"/>
  <c r="AN76" i="38"/>
  <c r="AM44" i="38"/>
  <c r="AM25" i="38"/>
  <c r="AN24" i="38" s="1"/>
  <c r="AN73" i="38"/>
  <c r="AD64" i="38"/>
  <c r="AH65" i="38"/>
  <c r="AH64" i="38" s="1"/>
  <c r="AH73" i="38"/>
  <c r="AB21" i="37"/>
  <c r="Y44" i="38"/>
  <c r="Y25" i="38"/>
  <c r="BM257" i="38"/>
  <c r="BP257" i="38" s="1"/>
  <c r="BM255" i="38"/>
  <c r="BP255" i="38" s="1"/>
  <c r="BM254" i="38"/>
  <c r="BP254" i="38" s="1"/>
  <c r="BM253" i="38"/>
  <c r="BP253" i="38" s="1"/>
  <c r="BM252" i="38"/>
  <c r="BP252" i="38" s="1"/>
  <c r="BM251" i="38"/>
  <c r="BP251" i="38" s="1"/>
  <c r="DN26" i="38"/>
  <c r="DJ44" i="38"/>
  <c r="DJ25" i="38"/>
  <c r="L44" i="38"/>
  <c r="P26" i="38"/>
  <c r="L25" i="38"/>
  <c r="DC257" i="38"/>
  <c r="DF257" i="38" s="1"/>
  <c r="DC255" i="38"/>
  <c r="DF255" i="38" s="1"/>
  <c r="DC254" i="38"/>
  <c r="DF254" i="38" s="1"/>
  <c r="DC253" i="38"/>
  <c r="DF253" i="38" s="1"/>
  <c r="DC252" i="38"/>
  <c r="DF252" i="38" s="1"/>
  <c r="DC251" i="38"/>
  <c r="DF251" i="38" s="1"/>
  <c r="AW44" i="38"/>
  <c r="AW25" i="38"/>
  <c r="V28" i="38"/>
  <c r="R46" i="38"/>
  <c r="BL21" i="37"/>
  <c r="CZ25" i="38"/>
  <c r="CZ44" i="38"/>
  <c r="BC25" i="38"/>
  <c r="BC44" i="38"/>
  <c r="DC218" i="38"/>
  <c r="DC215" i="38"/>
  <c r="DC217" i="38"/>
  <c r="DC220" i="38"/>
  <c r="DC214" i="38"/>
  <c r="DC216" i="38"/>
  <c r="AX44" i="38"/>
  <c r="AX25" i="38"/>
  <c r="AZ77" i="38"/>
  <c r="AZ76" i="38"/>
  <c r="AZ75" i="38"/>
  <c r="AY44" i="38"/>
  <c r="AY25" i="38"/>
  <c r="AZ24" i="38" s="1"/>
  <c r="AZ73" i="38"/>
  <c r="AP64" i="38"/>
  <c r="AT65" i="38"/>
  <c r="AT64" i="38" s="1"/>
  <c r="AT73" i="38"/>
  <c r="A2" i="35" a="1"/>
  <c r="A2" i="35" s="1"/>
  <c r="DI257" i="38"/>
  <c r="DL257" i="38" s="1"/>
  <c r="DI255" i="38"/>
  <c r="DL255" i="38" s="1"/>
  <c r="DI254" i="38"/>
  <c r="DL254" i="38" s="1"/>
  <c r="DI253" i="38"/>
  <c r="DL253" i="38" s="1"/>
  <c r="DI252" i="38"/>
  <c r="DL252" i="38" s="1"/>
  <c r="DI251" i="38"/>
  <c r="DL251" i="38" s="1"/>
  <c r="AB28" i="38"/>
  <c r="X46" i="38"/>
  <c r="CJ21" i="37"/>
  <c r="AQ44" i="38"/>
  <c r="AQ25" i="38"/>
  <c r="CA44" i="38"/>
  <c r="CA25" i="38"/>
  <c r="AH26" i="38"/>
  <c r="AD44" i="38"/>
  <c r="AD25" i="38"/>
  <c r="Q254" i="38"/>
  <c r="T254" i="38" s="1"/>
  <c r="Q252" i="38"/>
  <c r="T252" i="38" s="1"/>
  <c r="Q255" i="38"/>
  <c r="T255" i="38" s="1"/>
  <c r="Q257" i="38"/>
  <c r="T257" i="38" s="1"/>
  <c r="Q251" i="38"/>
  <c r="T251" i="38" s="1"/>
  <c r="Q253" i="38"/>
  <c r="T253" i="38" s="1"/>
  <c r="AZ21" i="37"/>
  <c r="BO25" i="38"/>
  <c r="BO44" i="38"/>
  <c r="BL65" i="38"/>
  <c r="BL64" i="38" s="1"/>
  <c r="BH64" i="38"/>
  <c r="DO257" i="38"/>
  <c r="DR257" i="38" s="1"/>
  <c r="DO255" i="38"/>
  <c r="DR255" i="38" s="1"/>
  <c r="DO254" i="38"/>
  <c r="DR254" i="38" s="1"/>
  <c r="DO253" i="38"/>
  <c r="DR253" i="38" s="1"/>
  <c r="DO252" i="38"/>
  <c r="DR252" i="38" s="1"/>
  <c r="DO251" i="38"/>
  <c r="DR251" i="38" s="1"/>
  <c r="DQ25" i="38"/>
  <c r="DQ44" i="38"/>
  <c r="J21" i="37"/>
  <c r="BS257" i="38"/>
  <c r="BV257" i="38" s="1"/>
  <c r="BS255" i="38"/>
  <c r="BV255" i="38" s="1"/>
  <c r="BS254" i="38"/>
  <c r="BV254" i="38" s="1"/>
  <c r="BS253" i="38"/>
  <c r="BV253" i="38" s="1"/>
  <c r="BS252" i="38"/>
  <c r="BV252" i="38" s="1"/>
  <c r="BS251" i="38"/>
  <c r="BV251" i="38" s="1"/>
  <c r="BT25" i="38"/>
  <c r="BT44" i="38"/>
  <c r="BX26" i="38"/>
  <c r="J26" i="38"/>
  <c r="F25" i="38"/>
  <c r="F44" i="38"/>
  <c r="BJ44" i="38"/>
  <c r="BJ25" i="38"/>
  <c r="BL77" i="38"/>
  <c r="BL76" i="38"/>
  <c r="BL75" i="38"/>
  <c r="BK44" i="38"/>
  <c r="BK25" i="38"/>
  <c r="BL24" i="38" s="1"/>
  <c r="BL73" i="38"/>
  <c r="BB64" i="38"/>
  <c r="BF65" i="38"/>
  <c r="BF64" i="38" s="1"/>
  <c r="BF73" i="38"/>
  <c r="W257" i="38"/>
  <c r="Z257" i="38" s="1"/>
  <c r="W255" i="38"/>
  <c r="Z255" i="38" s="1"/>
  <c r="W254" i="38"/>
  <c r="Z254" i="38" s="1"/>
  <c r="W253" i="38"/>
  <c r="Z253" i="38" s="1"/>
  <c r="W252" i="38"/>
  <c r="Z252" i="38" s="1"/>
  <c r="W251" i="38"/>
  <c r="Z251" i="38" s="1"/>
  <c r="BA215" i="38"/>
  <c r="BA217" i="38"/>
  <c r="BA220" i="38"/>
  <c r="BA214" i="38"/>
  <c r="BA216" i="38"/>
  <c r="BA218" i="38"/>
  <c r="AT28" i="38"/>
  <c r="AP46" i="38"/>
  <c r="BL26" i="38"/>
  <c r="BH25" i="38"/>
  <c r="BH44" i="38"/>
  <c r="AN65" i="38"/>
  <c r="AN64" i="38" s="1"/>
  <c r="AJ64" i="38"/>
  <c r="CR44" i="38"/>
  <c r="CV26" i="38"/>
  <c r="CR25" i="38"/>
  <c r="AH21" i="37"/>
  <c r="CQ257" i="38"/>
  <c r="CT257" i="38" s="1"/>
  <c r="CQ255" i="38"/>
  <c r="CT255" i="38" s="1"/>
  <c r="CQ254" i="38"/>
  <c r="CT254" i="38" s="1"/>
  <c r="CQ253" i="38"/>
  <c r="CT253" i="38" s="1"/>
  <c r="CQ252" i="38"/>
  <c r="CT252" i="38" s="1"/>
  <c r="CQ251" i="38"/>
  <c r="CT251" i="38" s="1"/>
  <c r="AN21" i="37"/>
  <c r="AS44" i="38"/>
  <c r="AS25" i="38"/>
  <c r="AT24" i="38" s="1"/>
  <c r="AZ65" i="38"/>
  <c r="AZ64" i="38" s="1"/>
  <c r="AV64" i="38"/>
  <c r="Q215" i="38"/>
  <c r="Q217" i="38"/>
  <c r="Q220" i="38"/>
  <c r="Q214" i="38"/>
  <c r="Q216" i="38"/>
  <c r="Q218" i="38"/>
  <c r="AZ28" i="38"/>
  <c r="AV46" i="38"/>
  <c r="DH21" i="37"/>
  <c r="CJ26" i="38"/>
  <c r="CF25" i="38"/>
  <c r="CF44" i="38"/>
  <c r="DT65" i="38"/>
  <c r="DT64" i="38" s="1"/>
  <c r="DP64" i="38"/>
  <c r="AC257" i="38"/>
  <c r="AF257" i="38" s="1"/>
  <c r="AC255" i="38"/>
  <c r="AF255" i="38" s="1"/>
  <c r="AC254" i="38"/>
  <c r="AF254" i="38" s="1"/>
  <c r="AC253" i="38"/>
  <c r="AF253" i="38" s="1"/>
  <c r="AC252" i="38"/>
  <c r="AF252" i="38" s="1"/>
  <c r="AC251" i="38"/>
  <c r="AF251" i="38" s="1"/>
  <c r="AC216" i="38"/>
  <c r="AC218" i="38"/>
  <c r="AC215" i="38"/>
  <c r="AC217" i="38"/>
  <c r="AC214" i="38"/>
  <c r="AC220" i="38"/>
  <c r="BR21" i="37"/>
  <c r="CP26" i="38"/>
  <c r="CL25" i="38"/>
  <c r="CL44" i="38"/>
  <c r="U25" i="38"/>
  <c r="V24" i="38" s="1"/>
  <c r="U44" i="38"/>
  <c r="BV44" i="38"/>
  <c r="BV25" i="38"/>
  <c r="BX77" i="38"/>
  <c r="BX76" i="38"/>
  <c r="BX75" i="38"/>
  <c r="BW44" i="38"/>
  <c r="BW25" i="38"/>
  <c r="BX24" i="38" s="1"/>
  <c r="BX73" i="38"/>
  <c r="BN64" i="38"/>
  <c r="BR65" i="38"/>
  <c r="BR64" i="38" s="1"/>
  <c r="BR73" i="38"/>
  <c r="DI217" i="38"/>
  <c r="DI214" i="38"/>
  <c r="DI220" i="38"/>
  <c r="DI216" i="38"/>
  <c r="DI218" i="38"/>
  <c r="DI215" i="38"/>
  <c r="CD26" i="38"/>
  <c r="BZ44" i="38"/>
  <c r="BZ25" i="38"/>
  <c r="CV65" i="38"/>
  <c r="CV64" i="38" s="1"/>
  <c r="CR64" i="38"/>
  <c r="CV21" i="37"/>
  <c r="CB25" i="38"/>
  <c r="CB44" i="38"/>
  <c r="DH65" i="38"/>
  <c r="DH64" i="38" s="1"/>
  <c r="DD64" i="38"/>
  <c r="BY217" i="38"/>
  <c r="BY220" i="38"/>
  <c r="BY214" i="38"/>
  <c r="BY216" i="38"/>
  <c r="BY218" i="38"/>
  <c r="BY215" i="38"/>
  <c r="BR28" i="38"/>
  <c r="BN46" i="38"/>
  <c r="DB26" i="38"/>
  <c r="CX25" i="38"/>
  <c r="CX44" i="38"/>
  <c r="CK218" i="38"/>
  <c r="CK215" i="38"/>
  <c r="CK217" i="38"/>
  <c r="CK220" i="38"/>
  <c r="CK214" i="38"/>
  <c r="CK216" i="38"/>
  <c r="AN28" i="38"/>
  <c r="AJ46" i="38"/>
  <c r="DA25" i="38"/>
  <c r="DB24" i="38" s="1"/>
  <c r="DA44" i="38"/>
  <c r="BD25" i="38"/>
  <c r="BD44" i="38"/>
  <c r="AB65" i="38"/>
  <c r="AB64" i="38" s="1"/>
  <c r="X64" i="38"/>
  <c r="CH44" i="38"/>
  <c r="CH25" i="38"/>
  <c r="CJ77" i="38"/>
  <c r="CJ76" i="38"/>
  <c r="CJ75" i="38"/>
  <c r="CI44" i="38"/>
  <c r="CI25" i="38"/>
  <c r="CJ24" i="38" s="1"/>
  <c r="CJ73" i="38"/>
  <c r="BZ64" i="38"/>
  <c r="CD65" i="38"/>
  <c r="CD64" i="38" s="1"/>
  <c r="CD73" i="38"/>
  <c r="AJ140" i="38"/>
  <c r="AN27" i="37"/>
  <c r="T2" i="39"/>
  <c r="K3" i="39"/>
  <c r="K6" i="39"/>
  <c r="K7" i="39" s="1"/>
  <c r="G44" i="38"/>
  <c r="G25" i="38"/>
  <c r="CO44" i="38"/>
  <c r="CO25" i="38"/>
  <c r="CP24" i="38" s="1"/>
  <c r="CS44" i="38"/>
  <c r="CS25" i="38"/>
  <c r="AU257" i="38"/>
  <c r="AX257" i="38" s="1"/>
  <c r="AU255" i="38"/>
  <c r="AX255" i="38" s="1"/>
  <c r="AU254" i="38"/>
  <c r="AX254" i="38" s="1"/>
  <c r="AU253" i="38"/>
  <c r="AX253" i="38" s="1"/>
  <c r="AU252" i="38"/>
  <c r="AX252" i="38" s="1"/>
  <c r="AU251" i="38"/>
  <c r="AX251" i="38" s="1"/>
  <c r="M44" i="38"/>
  <c r="M25" i="38"/>
  <c r="DM44" i="38"/>
  <c r="DM25" i="38"/>
  <c r="DN24" i="38" s="1"/>
  <c r="V26" i="38"/>
  <c r="R44" i="38"/>
  <c r="R25" i="38"/>
  <c r="AI215" i="38"/>
  <c r="AI217" i="38"/>
  <c r="AI220" i="38"/>
  <c r="AI214" i="38"/>
  <c r="AI216" i="38"/>
  <c r="AI218" i="38"/>
  <c r="BF28" i="38"/>
  <c r="BB46" i="38"/>
  <c r="CW257" i="38"/>
  <c r="CZ257" i="38" s="1"/>
  <c r="CW255" i="38"/>
  <c r="CZ255" i="38" s="1"/>
  <c r="CW254" i="38"/>
  <c r="CZ254" i="38" s="1"/>
  <c r="CW253" i="38"/>
  <c r="CZ253" i="38" s="1"/>
  <c r="CW252" i="38"/>
  <c r="CZ252" i="38" s="1"/>
  <c r="CW251" i="38"/>
  <c r="CZ251" i="38" s="1"/>
  <c r="P21" i="37"/>
  <c r="BU25" i="38"/>
  <c r="BU44" i="38"/>
  <c r="CJ65" i="38"/>
  <c r="CJ64" i="38" s="1"/>
  <c r="CF64" i="38"/>
  <c r="CT44" i="38"/>
  <c r="CT25" i="38"/>
  <c r="CV77" i="38"/>
  <c r="CV76" i="38"/>
  <c r="CV75" i="38"/>
  <c r="CU44" i="38"/>
  <c r="CU25" i="38"/>
  <c r="CV24" i="38" s="1"/>
  <c r="CV73" i="38"/>
  <c r="CL64" i="38"/>
  <c r="CP65" i="38"/>
  <c r="CP64" i="38" s="1"/>
  <c r="CP73" i="38"/>
  <c r="AH140" i="38"/>
  <c r="AD158" i="38"/>
  <c r="BA257" i="38"/>
  <c r="BD257" i="38" s="1"/>
  <c r="BA255" i="38"/>
  <c r="BD255" i="38" s="1"/>
  <c r="BA254" i="38"/>
  <c r="BD254" i="38" s="1"/>
  <c r="BA253" i="38"/>
  <c r="BD253" i="38" s="1"/>
  <c r="BA252" i="38"/>
  <c r="BD252" i="38" s="1"/>
  <c r="BA251" i="38"/>
  <c r="BD251" i="38" s="1"/>
  <c r="X44" i="38"/>
  <c r="AB26" i="38"/>
  <c r="X25" i="38"/>
  <c r="DN28" i="38"/>
  <c r="DJ46" i="38"/>
  <c r="E220" i="38"/>
  <c r="E214" i="38"/>
  <c r="E216" i="38"/>
  <c r="E218" i="38"/>
  <c r="E215" i="38"/>
  <c r="E217" i="38"/>
  <c r="DK44" i="38"/>
  <c r="DK25" i="38"/>
  <c r="AE44" i="38"/>
  <c r="AE25" i="38"/>
  <c r="DB28" i="38"/>
  <c r="CX46" i="38"/>
  <c r="BG257" i="38"/>
  <c r="BJ257" i="38" s="1"/>
  <c r="BG255" i="38"/>
  <c r="BJ255" i="38" s="1"/>
  <c r="BG254" i="38"/>
  <c r="BJ254" i="38" s="1"/>
  <c r="BG253" i="38"/>
  <c r="BJ253" i="38" s="1"/>
  <c r="BG252" i="38"/>
  <c r="BJ252" i="38" s="1"/>
  <c r="BG251" i="38"/>
  <c r="BJ251" i="38" s="1"/>
  <c r="AG44" i="38"/>
  <c r="AG25" i="38"/>
  <c r="AH24" i="38" s="1"/>
  <c r="CQ217" i="38"/>
  <c r="CQ220" i="38"/>
  <c r="CQ214" i="38"/>
  <c r="CQ216" i="38"/>
  <c r="CQ218" i="38"/>
  <c r="CQ215" i="38"/>
  <c r="K257" i="38"/>
  <c r="N257" i="38" s="1"/>
  <c r="K255" i="38"/>
  <c r="N255" i="38" s="1"/>
  <c r="K254" i="38"/>
  <c r="N254" i="38" s="1"/>
  <c r="K253" i="38"/>
  <c r="N253" i="38" s="1"/>
  <c r="K252" i="38"/>
  <c r="N252" i="38" s="1"/>
  <c r="K251" i="38"/>
  <c r="N251" i="38" s="1"/>
  <c r="BX21" i="37"/>
  <c r="CM25" i="38"/>
  <c r="CM44" i="38"/>
  <c r="DF44" i="38"/>
  <c r="DF25" i="38"/>
  <c r="DH77" i="38"/>
  <c r="DH76" i="38"/>
  <c r="DH75" i="38"/>
  <c r="DG44" i="38"/>
  <c r="DG25" i="38"/>
  <c r="DH24" i="38" s="1"/>
  <c r="DH73" i="38"/>
  <c r="CX64" i="38"/>
  <c r="DB65" i="38"/>
  <c r="DB64" i="38" s="1"/>
  <c r="DB73" i="38"/>
  <c r="E2" i="35" a="1"/>
  <c r="E2" i="35" s="1"/>
  <c r="AH28" i="37"/>
  <c r="AT26" i="38"/>
  <c r="AP44" i="38"/>
  <c r="AP25" i="38"/>
  <c r="CP21" i="37"/>
  <c r="CV28" i="38"/>
  <c r="CR46" i="38"/>
  <c r="E257" i="38"/>
  <c r="H257" i="38" s="1"/>
  <c r="E255" i="38"/>
  <c r="H255" i="38" s="1"/>
  <c r="E254" i="38"/>
  <c r="H254" i="38" s="1"/>
  <c r="E253" i="38"/>
  <c r="H253" i="38" s="1"/>
  <c r="E252" i="38"/>
  <c r="H252" i="38" s="1"/>
  <c r="E251" i="38"/>
  <c r="H251" i="38" s="1"/>
  <c r="BM216" i="38"/>
  <c r="BM218" i="38"/>
  <c r="BM215" i="38"/>
  <c r="BM217" i="38"/>
  <c r="BM220" i="38"/>
  <c r="BM214" i="38"/>
  <c r="P28" i="38"/>
  <c r="L46" i="38"/>
  <c r="AT21" i="37"/>
  <c r="AZ26" i="38"/>
  <c r="AV44" i="38"/>
  <c r="AV25" i="38"/>
  <c r="DT28" i="38"/>
  <c r="DP46" i="38"/>
  <c r="BF21" i="37"/>
  <c r="BP25" i="38"/>
  <c r="BP44" i="38"/>
  <c r="S44" i="38"/>
  <c r="S25" i="38"/>
  <c r="AO220" i="38"/>
  <c r="AO218" i="38"/>
  <c r="AO217" i="38"/>
  <c r="AO216" i="38"/>
  <c r="AO215" i="38"/>
  <c r="AO214" i="38"/>
  <c r="DD25" i="38"/>
  <c r="DD44" i="38"/>
  <c r="DH26" i="38"/>
  <c r="DR44" i="38"/>
  <c r="DR25" i="38"/>
  <c r="DT77" i="38"/>
  <c r="DT76" i="38"/>
  <c r="DT75" i="38"/>
  <c r="DS44" i="38"/>
  <c r="DS25" i="38"/>
  <c r="DT24" i="38" s="1"/>
  <c r="DT73" i="38"/>
  <c r="DJ64" i="38"/>
  <c r="DN65" i="38"/>
  <c r="DN64" i="38" s="1"/>
  <c r="DN73" i="38"/>
  <c r="AB158" i="38"/>
  <c r="V21" i="37"/>
  <c r="BE44" i="38"/>
  <c r="BE25" i="38"/>
  <c r="BF24" i="38" s="1"/>
  <c r="BG217" i="38"/>
  <c r="BG220" i="38"/>
  <c r="BG214" i="38"/>
  <c r="BG216" i="38"/>
  <c r="BG218" i="38"/>
  <c r="BG215" i="38"/>
  <c r="I44" i="38"/>
  <c r="I25" i="38"/>
  <c r="J24" i="38" s="1"/>
  <c r="AH28" i="38"/>
  <c r="AD46" i="38"/>
  <c r="DB21" i="37"/>
  <c r="BY257" i="38"/>
  <c r="CB257" i="38" s="1"/>
  <c r="BY255" i="38"/>
  <c r="CB255" i="38" s="1"/>
  <c r="BY254" i="38"/>
  <c r="CB254" i="38" s="1"/>
  <c r="BY253" i="38"/>
  <c r="CB253" i="38" s="1"/>
  <c r="BY252" i="38"/>
  <c r="CB252" i="38" s="1"/>
  <c r="BY251" i="38"/>
  <c r="CB251" i="38" s="1"/>
  <c r="BR26" i="38"/>
  <c r="BN25" i="38"/>
  <c r="BN44" i="38"/>
  <c r="W220" i="38"/>
  <c r="W214" i="38"/>
  <c r="W216" i="38"/>
  <c r="W218" i="38"/>
  <c r="W215" i="38"/>
  <c r="W217" i="38"/>
  <c r="DN21" i="37"/>
  <c r="CG25" i="38"/>
  <c r="CG44" i="38"/>
  <c r="AN26" i="38"/>
  <c r="AJ44" i="38"/>
  <c r="AJ25" i="38"/>
  <c r="P65" i="38"/>
  <c r="P64" i="38" s="1"/>
  <c r="L64" i="38"/>
  <c r="CW220" i="38"/>
  <c r="CW218" i="38"/>
  <c r="CW217" i="38"/>
  <c r="CW216" i="38"/>
  <c r="CW215" i="38"/>
  <c r="CW214" i="38"/>
  <c r="BX28" i="38"/>
  <c r="BT46" i="38"/>
  <c r="J28" i="38"/>
  <c r="F46" i="38"/>
  <c r="N44" i="38"/>
  <c r="N25" i="38"/>
  <c r="P77" i="38"/>
  <c r="P76" i="38"/>
  <c r="P75" i="38"/>
  <c r="O44" i="38"/>
  <c r="O25" i="38"/>
  <c r="P24" i="38" s="1"/>
  <c r="P73" i="38"/>
  <c r="F64" i="38"/>
  <c r="J65" i="38"/>
  <c r="J64" i="38" s="1"/>
  <c r="F101" i="38"/>
  <c r="J102" i="38"/>
  <c r="J101" i="38" s="1"/>
  <c r="D2" i="26" a="1"/>
  <c r="I122" i="27"/>
  <c r="H122" i="27"/>
  <c r="G122" i="27"/>
  <c r="J146" i="19"/>
  <c r="C19" i="31"/>
  <c r="B19" i="31"/>
  <c r="A20" i="31"/>
  <c r="CD76" i="38" l="1"/>
  <c r="CD72" i="38" s="1"/>
  <c r="CD78" i="38" s="1"/>
  <c r="CD77" i="38"/>
  <c r="V75" i="38"/>
  <c r="DB77" i="38"/>
  <c r="DH25" i="38"/>
  <c r="DN77" i="38"/>
  <c r="V76" i="38"/>
  <c r="BR77" i="38"/>
  <c r="DB76" i="38"/>
  <c r="CP76" i="38"/>
  <c r="CP75" i="38"/>
  <c r="DN76" i="38"/>
  <c r="BF77" i="38"/>
  <c r="CD25" i="38"/>
  <c r="BF76" i="38"/>
  <c r="J112" i="38"/>
  <c r="J113" i="38"/>
  <c r="J76" i="38"/>
  <c r="J77" i="38"/>
  <c r="BR75" i="38"/>
  <c r="AT76" i="38"/>
  <c r="AT77" i="38"/>
  <c r="BL35" i="38"/>
  <c r="BL38" i="38" s="1"/>
  <c r="AB72" i="38"/>
  <c r="AB78" i="38" s="1"/>
  <c r="CD35" i="38"/>
  <c r="CD38" i="38" s="1"/>
  <c r="AN72" i="38"/>
  <c r="AN78" i="38" s="1"/>
  <c r="AB25" i="38"/>
  <c r="BR25" i="38"/>
  <c r="AZ72" i="38"/>
  <c r="AZ78" i="38" s="1"/>
  <c r="P35" i="38"/>
  <c r="P36" i="38" s="1"/>
  <c r="BR35" i="38"/>
  <c r="BR36" i="38" s="1"/>
  <c r="BX72" i="38"/>
  <c r="BX78" i="38" s="1"/>
  <c r="CJ25" i="38"/>
  <c r="BL72" i="38"/>
  <c r="BL78" i="38" s="1"/>
  <c r="AH77" i="38"/>
  <c r="V25" i="38"/>
  <c r="CJ35" i="38"/>
  <c r="CJ37" i="38" s="1"/>
  <c r="CQ1" i="19"/>
  <c r="CW1" i="19"/>
  <c r="DC1" i="19"/>
  <c r="W1" i="19"/>
  <c r="BG1" i="19"/>
  <c r="AI1" i="19"/>
  <c r="CE1" i="19"/>
  <c r="BS1" i="19"/>
  <c r="DO1" i="19"/>
  <c r="AO1" i="19"/>
  <c r="DI1" i="19"/>
  <c r="BA1" i="19"/>
  <c r="AU1" i="19"/>
  <c r="BY1" i="19"/>
  <c r="CK1" i="19"/>
  <c r="BM1" i="19"/>
  <c r="AC1" i="19"/>
  <c r="Q1" i="19"/>
  <c r="K1" i="19"/>
  <c r="CT303" i="19"/>
  <c r="BQ303" i="19"/>
  <c r="BJ303" i="19"/>
  <c r="T303" i="19"/>
  <c r="BP303" i="19"/>
  <c r="DQ303" i="19"/>
  <c r="BW303" i="19"/>
  <c r="CB303" i="19"/>
  <c r="CM303" i="19"/>
  <c r="AM303" i="19"/>
  <c r="CN303" i="19"/>
  <c r="BV303" i="19"/>
  <c r="AF303" i="19"/>
  <c r="DA303" i="19"/>
  <c r="AR303" i="19"/>
  <c r="CY303" i="19"/>
  <c r="DR303" i="19"/>
  <c r="DE303" i="19"/>
  <c r="BI303" i="19"/>
  <c r="AX303" i="19"/>
  <c r="DS303" i="19"/>
  <c r="BU303" i="19"/>
  <c r="O303" i="19"/>
  <c r="AQ303" i="19"/>
  <c r="AL303" i="19"/>
  <c r="AW303" i="19"/>
  <c r="BE303" i="19"/>
  <c r="CI303" i="19"/>
  <c r="AK303" i="19"/>
  <c r="S303" i="19"/>
  <c r="BD303" i="19"/>
  <c r="CA303" i="19"/>
  <c r="CC303" i="19"/>
  <c r="CH303" i="19"/>
  <c r="Y303" i="19"/>
  <c r="AY303" i="19"/>
  <c r="N303" i="19"/>
  <c r="CG303" i="19"/>
  <c r="DK303" i="19"/>
  <c r="DL303" i="19"/>
  <c r="BO303" i="19"/>
  <c r="CZ303" i="19"/>
  <c r="CO303" i="19"/>
  <c r="M303" i="19"/>
  <c r="CS303" i="19"/>
  <c r="CU303" i="19"/>
  <c r="Z303" i="19"/>
  <c r="AA303" i="19"/>
  <c r="AS303" i="19"/>
  <c r="U303" i="19"/>
  <c r="DF303" i="19"/>
  <c r="DM303" i="19"/>
  <c r="BK303" i="19"/>
  <c r="AG303" i="19"/>
  <c r="BC303" i="19"/>
  <c r="AE303" i="19"/>
  <c r="DG303" i="19"/>
  <c r="BT303" i="19"/>
  <c r="BZ303" i="19"/>
  <c r="CX303" i="19"/>
  <c r="CF303" i="19"/>
  <c r="CR303" i="19"/>
  <c r="AV303" i="19"/>
  <c r="AJ303" i="19"/>
  <c r="CL303" i="19"/>
  <c r="BB303" i="19"/>
  <c r="DJ303" i="19"/>
  <c r="AD303" i="19"/>
  <c r="R303" i="19"/>
  <c r="X303" i="19"/>
  <c r="L303" i="19"/>
  <c r="DD303" i="19"/>
  <c r="DP303" i="19"/>
  <c r="AP303" i="19"/>
  <c r="BN303" i="19"/>
  <c r="BH303" i="19"/>
  <c r="CJ72" i="38"/>
  <c r="CJ78" i="38" s="1"/>
  <c r="AB35" i="38"/>
  <c r="AB38" i="38" s="1"/>
  <c r="AH75" i="38"/>
  <c r="AZ35" i="38"/>
  <c r="AZ38" i="38" s="1"/>
  <c r="AB42" i="38"/>
  <c r="AB81" i="38" s="1"/>
  <c r="AB34" i="38"/>
  <c r="BL46" i="38"/>
  <c r="BH85" i="38"/>
  <c r="CJ257" i="38"/>
  <c r="CJ255" i="38"/>
  <c r="CJ254" i="38"/>
  <c r="CJ253" i="38"/>
  <c r="CJ252" i="38"/>
  <c r="CJ251" i="38"/>
  <c r="BX42" i="38"/>
  <c r="BX81" i="38" s="1"/>
  <c r="BX34" i="38"/>
  <c r="AS83" i="38"/>
  <c r="AS43" i="38"/>
  <c r="CV25" i="38"/>
  <c r="BJ83" i="38"/>
  <c r="BJ43" i="38"/>
  <c r="DT257" i="38"/>
  <c r="DT255" i="38"/>
  <c r="DT254" i="38"/>
  <c r="DT253" i="38"/>
  <c r="DT252" i="38"/>
  <c r="DT251" i="38"/>
  <c r="BA183" i="38"/>
  <c r="BA178" i="38"/>
  <c r="BA181" i="38"/>
  <c r="BA179" i="38"/>
  <c r="BA177" i="38"/>
  <c r="BA180" i="38"/>
  <c r="AX83" i="38"/>
  <c r="AX43" i="38"/>
  <c r="AN42" i="38"/>
  <c r="AN81" i="38" s="1"/>
  <c r="AN34" i="38"/>
  <c r="AF83" i="38"/>
  <c r="AF43" i="38"/>
  <c r="P72" i="38"/>
  <c r="P78" i="38" s="1"/>
  <c r="J34" i="38"/>
  <c r="J42" i="38"/>
  <c r="J81" i="38" s="1"/>
  <c r="AE83" i="38"/>
  <c r="AE43" i="38"/>
  <c r="Q180" i="38"/>
  <c r="Q178" i="38"/>
  <c r="Q177" i="38"/>
  <c r="Q183" i="38"/>
  <c r="Q179" i="38"/>
  <c r="Q181" i="38"/>
  <c r="R83" i="38"/>
  <c r="V44" i="38"/>
  <c r="R43" i="38"/>
  <c r="CZ83" i="38"/>
  <c r="CZ43" i="38"/>
  <c r="P25" i="38"/>
  <c r="AM83" i="38"/>
  <c r="AM43" i="38"/>
  <c r="BQ83" i="38"/>
  <c r="BQ43" i="38"/>
  <c r="DN35" i="38"/>
  <c r="BI83" i="38"/>
  <c r="BI43" i="38"/>
  <c r="AA83" i="38"/>
  <c r="AA43" i="38"/>
  <c r="CL85" i="38"/>
  <c r="CP46" i="38"/>
  <c r="DB35" i="38"/>
  <c r="DH257" i="38"/>
  <c r="DH255" i="38"/>
  <c r="DH254" i="38"/>
  <c r="DH253" i="38"/>
  <c r="DH252" i="38"/>
  <c r="DH251" i="38"/>
  <c r="P44" i="38"/>
  <c r="L83" i="38"/>
  <c r="L43" i="38"/>
  <c r="BR42" i="38"/>
  <c r="BR81" i="38" s="1"/>
  <c r="BR34" i="38"/>
  <c r="DL83" i="38"/>
  <c r="DL43" i="38"/>
  <c r="CC83" i="38"/>
  <c r="CC43" i="38"/>
  <c r="AT35" i="38"/>
  <c r="BL257" i="38"/>
  <c r="BL255" i="38"/>
  <c r="BL254" i="38"/>
  <c r="BL253" i="38"/>
  <c r="BL252" i="38"/>
  <c r="BL251" i="38"/>
  <c r="BF252" i="38"/>
  <c r="BF255" i="38"/>
  <c r="BF253" i="38"/>
  <c r="BF254" i="38"/>
  <c r="BF257" i="38"/>
  <c r="BF251" i="38"/>
  <c r="BU43" i="38"/>
  <c r="BU83" i="38"/>
  <c r="T6" i="39"/>
  <c r="T7" i="39" s="1"/>
  <c r="T3" i="39"/>
  <c r="AC2" i="39"/>
  <c r="BZ83" i="38"/>
  <c r="CD44" i="38"/>
  <c r="BZ43" i="38"/>
  <c r="BC83" i="38"/>
  <c r="BC43" i="38"/>
  <c r="AW83" i="38"/>
  <c r="AW43" i="38"/>
  <c r="CQ183" i="38"/>
  <c r="CQ181" i="38"/>
  <c r="CQ180" i="38"/>
  <c r="CQ179" i="38"/>
  <c r="CQ178" i="38"/>
  <c r="CQ177" i="38"/>
  <c r="BY183" i="38"/>
  <c r="BY181" i="38"/>
  <c r="BY177" i="38"/>
  <c r="BY180" i="38"/>
  <c r="BY179" i="38"/>
  <c r="BY178" i="38"/>
  <c r="BB85" i="38"/>
  <c r="BF46" i="38"/>
  <c r="CO83" i="38"/>
  <c r="CO43" i="38"/>
  <c r="N83" i="38"/>
  <c r="N43" i="38"/>
  <c r="I83" i="38"/>
  <c r="I43" i="38"/>
  <c r="AZ25" i="38"/>
  <c r="AP140" i="38"/>
  <c r="AT27" i="37"/>
  <c r="V42" i="38"/>
  <c r="V81" i="38" s="1"/>
  <c r="V34" i="38"/>
  <c r="CV257" i="38"/>
  <c r="CV255" i="38"/>
  <c r="CV254" i="38"/>
  <c r="CV253" i="38"/>
  <c r="CV252" i="38"/>
  <c r="CV251" i="38"/>
  <c r="CK183" i="38"/>
  <c r="CK181" i="38"/>
  <c r="CK180" i="38"/>
  <c r="CK179" i="38"/>
  <c r="CK177" i="38"/>
  <c r="CK178" i="38"/>
  <c r="BP83" i="38"/>
  <c r="BP43" i="38"/>
  <c r="AU181" i="38"/>
  <c r="AU180" i="38"/>
  <c r="AU177" i="38"/>
  <c r="AU179" i="38"/>
  <c r="AU178" i="38"/>
  <c r="AU183" i="38"/>
  <c r="P257" i="38"/>
  <c r="P255" i="38"/>
  <c r="P254" i="38"/>
  <c r="P253" i="38"/>
  <c r="P252" i="38"/>
  <c r="P251" i="38"/>
  <c r="DK83" i="38"/>
  <c r="DK43" i="38"/>
  <c r="DN42" i="38"/>
  <c r="DN81" i="38" s="1"/>
  <c r="DN34" i="38"/>
  <c r="AN140" i="38"/>
  <c r="AJ158" i="38"/>
  <c r="CJ42" i="38"/>
  <c r="CJ81" i="38" s="1"/>
  <c r="CJ34" i="38"/>
  <c r="CW178" i="38"/>
  <c r="CW179" i="38"/>
  <c r="CW177" i="38"/>
  <c r="CW183" i="38"/>
  <c r="CW180" i="38"/>
  <c r="CW181" i="38"/>
  <c r="CL83" i="38"/>
  <c r="CP44" i="38"/>
  <c r="CL43" i="38"/>
  <c r="BK83" i="38"/>
  <c r="BK43" i="38"/>
  <c r="F83" i="38"/>
  <c r="J44" i="38"/>
  <c r="F43" i="38"/>
  <c r="AH25" i="38"/>
  <c r="AB46" i="38"/>
  <c r="X85" i="38"/>
  <c r="AY83" i="38"/>
  <c r="AY43" i="38"/>
  <c r="BM183" i="38"/>
  <c r="BM181" i="38"/>
  <c r="BM180" i="38"/>
  <c r="BM179" i="38"/>
  <c r="BM178" i="38"/>
  <c r="BM177" i="38"/>
  <c r="E183" i="38"/>
  <c r="E181" i="38"/>
  <c r="E180" i="38"/>
  <c r="E179" i="38"/>
  <c r="E178" i="38"/>
  <c r="E177" i="38"/>
  <c r="BZ85" i="38"/>
  <c r="CD46" i="38"/>
  <c r="T83" i="38"/>
  <c r="T43" i="38"/>
  <c r="BB83" i="38"/>
  <c r="BF44" i="38"/>
  <c r="BB43" i="38"/>
  <c r="CD42" i="38"/>
  <c r="CD81" i="38" s="1"/>
  <c r="CD34" i="38"/>
  <c r="AR83" i="38"/>
  <c r="AR43" i="38"/>
  <c r="AZ46" i="38"/>
  <c r="AV85" i="38"/>
  <c r="BL42" i="38"/>
  <c r="BL81" i="38" s="1"/>
  <c r="BL34" i="38"/>
  <c r="AD83" i="38"/>
  <c r="AH44" i="38"/>
  <c r="AD43" i="38"/>
  <c r="AZ42" i="38"/>
  <c r="AZ81" i="38" s="1"/>
  <c r="AZ34" i="38"/>
  <c r="F85" i="38"/>
  <c r="J46" i="38"/>
  <c r="BF42" i="38"/>
  <c r="BF81" i="38" s="1"/>
  <c r="BF34" i="38"/>
  <c r="P34" i="38"/>
  <c r="P42" i="38"/>
  <c r="P81" i="38" s="1"/>
  <c r="BE83" i="38"/>
  <c r="BE43" i="38"/>
  <c r="P46" i="38"/>
  <c r="L85" i="38"/>
  <c r="AP83" i="38"/>
  <c r="AT44" i="38"/>
  <c r="AP43" i="38"/>
  <c r="DJ85" i="38"/>
  <c r="DN46" i="38"/>
  <c r="DB257" i="38"/>
  <c r="DB255" i="38"/>
  <c r="DB254" i="38"/>
  <c r="DB253" i="38"/>
  <c r="DB252" i="38"/>
  <c r="DB251" i="38"/>
  <c r="DM83" i="38"/>
  <c r="DM43" i="38"/>
  <c r="G83" i="38"/>
  <c r="G43" i="38"/>
  <c r="CI83" i="38"/>
  <c r="CI43" i="38"/>
  <c r="BD83" i="38"/>
  <c r="BD43" i="38"/>
  <c r="BL44" i="38"/>
  <c r="BH83" i="38"/>
  <c r="BH43" i="38"/>
  <c r="V257" i="38"/>
  <c r="V255" i="38"/>
  <c r="V254" i="38"/>
  <c r="V253" i="38"/>
  <c r="V252" i="38"/>
  <c r="V251" i="38"/>
  <c r="R85" i="38"/>
  <c r="V46" i="38"/>
  <c r="DJ83" i="38"/>
  <c r="DN44" i="38"/>
  <c r="DJ43" i="38"/>
  <c r="DT44" i="38"/>
  <c r="DP83" i="38"/>
  <c r="DP43" i="38"/>
  <c r="V35" i="38"/>
  <c r="CJ46" i="38"/>
  <c r="CF85" i="38"/>
  <c r="AN257" i="38"/>
  <c r="AN255" i="38"/>
  <c r="AN254" i="38"/>
  <c r="AN253" i="38"/>
  <c r="AN252" i="38"/>
  <c r="AN251" i="38"/>
  <c r="CJ38" i="38"/>
  <c r="DB25" i="38"/>
  <c r="AK43" i="38"/>
  <c r="AK83" i="38"/>
  <c r="CV72" i="38"/>
  <c r="CV78" i="38" s="1"/>
  <c r="CV35" i="38"/>
  <c r="BF35" i="38"/>
  <c r="CP25" i="38"/>
  <c r="CJ44" i="38"/>
  <c r="CF43" i="38"/>
  <c r="CF83" i="38"/>
  <c r="AB257" i="38"/>
  <c r="AB255" i="38"/>
  <c r="AB254" i="38"/>
  <c r="AB253" i="38"/>
  <c r="AB252" i="38"/>
  <c r="AB251" i="38"/>
  <c r="J25" i="38"/>
  <c r="K181" i="38"/>
  <c r="K180" i="38"/>
  <c r="K178" i="38"/>
  <c r="K183" i="38"/>
  <c r="K179" i="38"/>
  <c r="K177" i="38"/>
  <c r="DN257" i="38"/>
  <c r="DN255" i="38"/>
  <c r="DN254" i="38"/>
  <c r="DN253" i="38"/>
  <c r="DN252" i="38"/>
  <c r="DN251" i="38"/>
  <c r="DN25" i="38"/>
  <c r="Y43" i="38"/>
  <c r="Y83" i="38"/>
  <c r="J35" i="38"/>
  <c r="AT257" i="38"/>
  <c r="AT255" i="38"/>
  <c r="AT254" i="38"/>
  <c r="AT253" i="38"/>
  <c r="AT252" i="38"/>
  <c r="AT251" i="38"/>
  <c r="BF25" i="38"/>
  <c r="DT42" i="38"/>
  <c r="DT81" i="38" s="1"/>
  <c r="DT34" i="38"/>
  <c r="DH44" i="38"/>
  <c r="DD83" i="38"/>
  <c r="DD43" i="38"/>
  <c r="DH42" i="38"/>
  <c r="DH81" i="38" s="1"/>
  <c r="DH34" i="38"/>
  <c r="CU83" i="38"/>
  <c r="CU43" i="38"/>
  <c r="AZ257" i="38"/>
  <c r="AZ255" i="38"/>
  <c r="AZ254" i="38"/>
  <c r="AZ253" i="38"/>
  <c r="AZ252" i="38"/>
  <c r="AZ251" i="38"/>
  <c r="CP42" i="38"/>
  <c r="CP81" i="38" s="1"/>
  <c r="CP34" i="38"/>
  <c r="AT42" i="38"/>
  <c r="AT81" i="38" s="1"/>
  <c r="AT34" i="38"/>
  <c r="BX257" i="38"/>
  <c r="BX255" i="38"/>
  <c r="BX254" i="38"/>
  <c r="BX253" i="38"/>
  <c r="BX252" i="38"/>
  <c r="BX251" i="38"/>
  <c r="DO183" i="38"/>
  <c r="DO181" i="38"/>
  <c r="DO180" i="38"/>
  <c r="DO179" i="38"/>
  <c r="DO177" i="38"/>
  <c r="DO178" i="38"/>
  <c r="DS83" i="38"/>
  <c r="DS43" i="38"/>
  <c r="DG83" i="38"/>
  <c r="DG43" i="38"/>
  <c r="CH83" i="38"/>
  <c r="CH43" i="38"/>
  <c r="BN85" i="38"/>
  <c r="BR46" i="38"/>
  <c r="CB83" i="38"/>
  <c r="CB43" i="38"/>
  <c r="BW83" i="38"/>
  <c r="BW43" i="38"/>
  <c r="U83" i="38"/>
  <c r="U43" i="38"/>
  <c r="AO183" i="38"/>
  <c r="AO178" i="38"/>
  <c r="AO181" i="38"/>
  <c r="AO180" i="38"/>
  <c r="AO177" i="38"/>
  <c r="AO179" i="38"/>
  <c r="CV44" i="38"/>
  <c r="CR43" i="38"/>
  <c r="CR83" i="38"/>
  <c r="AQ83" i="38"/>
  <c r="AQ43" i="38"/>
  <c r="CD257" i="38"/>
  <c r="CD255" i="38"/>
  <c r="CD254" i="38"/>
  <c r="CD253" i="38"/>
  <c r="CD252" i="38"/>
  <c r="CD251" i="38"/>
  <c r="S83" i="38"/>
  <c r="S43" i="38"/>
  <c r="J257" i="38"/>
  <c r="J251" i="38"/>
  <c r="J254" i="38"/>
  <c r="J252" i="38"/>
  <c r="J255" i="38"/>
  <c r="J253" i="38"/>
  <c r="O83" i="38"/>
  <c r="O43" i="38"/>
  <c r="BX46" i="38"/>
  <c r="BT85" i="38"/>
  <c r="W179" i="38"/>
  <c r="W183" i="38"/>
  <c r="W181" i="38"/>
  <c r="W178" i="38"/>
  <c r="W180" i="38"/>
  <c r="W177" i="38"/>
  <c r="BG183" i="38"/>
  <c r="BG181" i="38"/>
  <c r="BG180" i="38"/>
  <c r="BG179" i="38"/>
  <c r="BG178" i="38"/>
  <c r="BG177" i="38"/>
  <c r="AT25" i="38"/>
  <c r="AN44" i="38"/>
  <c r="AJ43" i="38"/>
  <c r="AJ83" i="38"/>
  <c r="DT72" i="38"/>
  <c r="DT78" i="38" s="1"/>
  <c r="DT35" i="38"/>
  <c r="AN28" i="37"/>
  <c r="DH72" i="38"/>
  <c r="DH78" i="38" s="1"/>
  <c r="DH35" i="38"/>
  <c r="AH158" i="38"/>
  <c r="CT83" i="38"/>
  <c r="CT43" i="38"/>
  <c r="CS43" i="38"/>
  <c r="CS83" i="38"/>
  <c r="DA83" i="38"/>
  <c r="DA43" i="38"/>
  <c r="BS178" i="38"/>
  <c r="BS183" i="38"/>
  <c r="BS181" i="38"/>
  <c r="BS177" i="38"/>
  <c r="BS179" i="38"/>
  <c r="BS180" i="38"/>
  <c r="BL25" i="38"/>
  <c r="BX25" i="38"/>
  <c r="DQ83" i="38"/>
  <c r="DQ43" i="38"/>
  <c r="BR257" i="38"/>
  <c r="BR255" i="38"/>
  <c r="BR254" i="38"/>
  <c r="BR253" i="38"/>
  <c r="BR252" i="38"/>
  <c r="BR251" i="38"/>
  <c r="AC183" i="38"/>
  <c r="AC181" i="38"/>
  <c r="AC180" i="38"/>
  <c r="AC178" i="38"/>
  <c r="AD178" i="38" s="1"/>
  <c r="AC177" i="38"/>
  <c r="AC179" i="38"/>
  <c r="DT25" i="38"/>
  <c r="H83" i="38"/>
  <c r="H43" i="38"/>
  <c r="CY83" i="38"/>
  <c r="CY43" i="38"/>
  <c r="CE179" i="38"/>
  <c r="CE178" i="38"/>
  <c r="CE183" i="38"/>
  <c r="CE177" i="38"/>
  <c r="CE180" i="38"/>
  <c r="CE181" i="38"/>
  <c r="AZ44" i="38"/>
  <c r="AV83" i="38"/>
  <c r="AV43" i="38"/>
  <c r="AN25" i="38"/>
  <c r="DR83" i="38"/>
  <c r="DR43" i="38"/>
  <c r="DF83" i="38"/>
  <c r="DF43" i="38"/>
  <c r="AH42" i="38"/>
  <c r="AH81" i="38" s="1"/>
  <c r="AH34" i="38"/>
  <c r="DB34" i="38"/>
  <c r="DB42" i="38"/>
  <c r="DB81" i="38" s="1"/>
  <c r="BX35" i="38"/>
  <c r="AH257" i="38"/>
  <c r="AH255" i="38"/>
  <c r="AH254" i="38"/>
  <c r="AH253" i="38"/>
  <c r="AH252" i="38"/>
  <c r="AH251" i="38"/>
  <c r="AP85" i="38"/>
  <c r="AT46" i="38"/>
  <c r="BX44" i="38"/>
  <c r="BT83" i="38"/>
  <c r="BT43" i="38"/>
  <c r="CA83" i="38"/>
  <c r="CA43" i="38"/>
  <c r="AN35" i="38"/>
  <c r="DH46" i="38"/>
  <c r="DD85" i="38"/>
  <c r="CM83" i="38"/>
  <c r="CM43" i="38"/>
  <c r="AG83" i="38"/>
  <c r="AG43" i="38"/>
  <c r="CX85" i="38"/>
  <c r="DB46" i="38"/>
  <c r="AB44" i="38"/>
  <c r="X43" i="38"/>
  <c r="X83" i="38"/>
  <c r="CV34" i="38"/>
  <c r="CV42" i="38"/>
  <c r="CV81" i="38" s="1"/>
  <c r="M43" i="38"/>
  <c r="M83" i="38"/>
  <c r="AN46" i="38"/>
  <c r="AJ85" i="38"/>
  <c r="CX83" i="38"/>
  <c r="DB44" i="38"/>
  <c r="CX43" i="38"/>
  <c r="BV83" i="38"/>
  <c r="BV43" i="38"/>
  <c r="DI180" i="38"/>
  <c r="DI178" i="38"/>
  <c r="DI179" i="38"/>
  <c r="DI177" i="38"/>
  <c r="DI181" i="38"/>
  <c r="DI183" i="38"/>
  <c r="AI183" i="38"/>
  <c r="AI181" i="38"/>
  <c r="AI180" i="38"/>
  <c r="AI179" i="38"/>
  <c r="AI178" i="38"/>
  <c r="AI177" i="38"/>
  <c r="BO83" i="38"/>
  <c r="BO43" i="38"/>
  <c r="AL83" i="38"/>
  <c r="AL43" i="38"/>
  <c r="DE83" i="38"/>
  <c r="DE43" i="38"/>
  <c r="Z83" i="38"/>
  <c r="Z43" i="38"/>
  <c r="CP35" i="38"/>
  <c r="CG43" i="38"/>
  <c r="CG83" i="38"/>
  <c r="DC177" i="38"/>
  <c r="DC183" i="38"/>
  <c r="DC181" i="38"/>
  <c r="DC180" i="38"/>
  <c r="DC178" i="38"/>
  <c r="DC179" i="38"/>
  <c r="DT46" i="38"/>
  <c r="DP85" i="38"/>
  <c r="CV46" i="38"/>
  <c r="CR85" i="38"/>
  <c r="BN83" i="38"/>
  <c r="BR44" i="38"/>
  <c r="BN43" i="38"/>
  <c r="AD85" i="38"/>
  <c r="AH46" i="38"/>
  <c r="AH35" i="38"/>
  <c r="CP257" i="38"/>
  <c r="CP255" i="38"/>
  <c r="CP254" i="38"/>
  <c r="CP253" i="38"/>
  <c r="CP252" i="38"/>
  <c r="CP251" i="38"/>
  <c r="CN83" i="38"/>
  <c r="CN43" i="38"/>
  <c r="O5" i="26"/>
  <c r="N5" i="26"/>
  <c r="X5" i="26"/>
  <c r="D2" i="26"/>
  <c r="E1" i="19" s="1"/>
  <c r="V5" i="26"/>
  <c r="AB288" i="19" s="1"/>
  <c r="W5" i="26"/>
  <c r="AO5" i="26"/>
  <c r="U5" i="26"/>
  <c r="AH5" i="26"/>
  <c r="AN288" i="19" s="1"/>
  <c r="Z5" i="26"/>
  <c r="AE5" i="26"/>
  <c r="R5" i="26"/>
  <c r="Q5" i="26"/>
  <c r="T5" i="26"/>
  <c r="AJ5" i="26"/>
  <c r="S5" i="26"/>
  <c r="Y5" i="26"/>
  <c r="M5" i="26"/>
  <c r="AD5" i="26"/>
  <c r="L5" i="26"/>
  <c r="AI5" i="26"/>
  <c r="AN5" i="26"/>
  <c r="AT288" i="19" s="1"/>
  <c r="AC5" i="26"/>
  <c r="J5" i="26"/>
  <c r="P288" i="19" s="1"/>
  <c r="D6" i="26" a="1"/>
  <c r="P5" i="26"/>
  <c r="V288" i="19" s="1"/>
  <c r="AB5" i="26"/>
  <c r="AH288" i="19" s="1"/>
  <c r="K5" i="26"/>
  <c r="AT5" i="26"/>
  <c r="AZ288" i="19" s="1"/>
  <c r="AF5" i="26"/>
  <c r="AK5" i="26"/>
  <c r="AP5" i="26"/>
  <c r="B20" i="31"/>
  <c r="C20" i="31"/>
  <c r="A21" i="31"/>
  <c r="DT249" i="38" l="1"/>
  <c r="DN249" i="38"/>
  <c r="CV303" i="19"/>
  <c r="DB249" i="38"/>
  <c r="CV249" i="38"/>
  <c r="DH249" i="38"/>
  <c r="DN72" i="38"/>
  <c r="DN78" i="38" s="1"/>
  <c r="V72" i="38"/>
  <c r="V78" i="38" s="1"/>
  <c r="BX53" i="38"/>
  <c r="BX54" i="38" s="1"/>
  <c r="CP303" i="19"/>
  <c r="CD249" i="38"/>
  <c r="CP249" i="38"/>
  <c r="CJ249" i="38"/>
  <c r="DT303" i="19"/>
  <c r="CJ303" i="19"/>
  <c r="DH303" i="19"/>
  <c r="DB303" i="19"/>
  <c r="CD303" i="19"/>
  <c r="DN303" i="19"/>
  <c r="AT303" i="19"/>
  <c r="P37" i="38"/>
  <c r="DB72" i="38"/>
  <c r="DB78" i="38" s="1"/>
  <c r="BR72" i="38"/>
  <c r="BR78" i="38" s="1"/>
  <c r="CP72" i="38"/>
  <c r="CP78" i="38" s="1"/>
  <c r="J109" i="38"/>
  <c r="J115" i="38" s="1"/>
  <c r="CD36" i="38"/>
  <c r="CD37" i="38"/>
  <c r="DT53" i="38"/>
  <c r="DT54" i="38" s="1"/>
  <c r="J72" i="38"/>
  <c r="J78" i="38" s="1"/>
  <c r="BF72" i="38"/>
  <c r="BF78" i="38" s="1"/>
  <c r="AN53" i="38"/>
  <c r="AN54" i="38" s="1"/>
  <c r="AH72" i="38"/>
  <c r="AH78" i="38" s="1"/>
  <c r="P38" i="38"/>
  <c r="AB36" i="38"/>
  <c r="CJ36" i="38"/>
  <c r="CJ33" i="38" s="1"/>
  <c r="CJ39" i="38" s="1"/>
  <c r="AT72" i="38"/>
  <c r="AT78" i="38" s="1"/>
  <c r="BR37" i="38"/>
  <c r="BR38" i="38"/>
  <c r="BL36" i="38"/>
  <c r="BL37" i="38"/>
  <c r="CJ43" i="38"/>
  <c r="AB43" i="38"/>
  <c r="J52" i="38"/>
  <c r="DT43" i="38"/>
  <c r="AB37" i="38"/>
  <c r="CD53" i="38"/>
  <c r="CD55" i="38" s="1"/>
  <c r="BF303" i="19"/>
  <c r="CP43" i="38"/>
  <c r="BR303" i="19"/>
  <c r="AN303" i="19"/>
  <c r="BR52" i="38"/>
  <c r="J53" i="38"/>
  <c r="J55" i="38" s="1"/>
  <c r="AZ36" i="38"/>
  <c r="AZ37" i="38"/>
  <c r="BL43" i="38"/>
  <c r="AT43" i="38"/>
  <c r="BF53" i="38"/>
  <c r="BF56" i="38" s="1"/>
  <c r="AH303" i="19"/>
  <c r="BX303" i="19"/>
  <c r="BL303" i="19"/>
  <c r="AB53" i="38"/>
  <c r="AB56" i="38" s="1"/>
  <c r="CV52" i="38"/>
  <c r="AH43" i="38"/>
  <c r="V303" i="19"/>
  <c r="T1" i="19"/>
  <c r="V1" i="19"/>
  <c r="U1" i="19"/>
  <c r="S1" i="19"/>
  <c r="R1" i="19"/>
  <c r="BT1" i="19"/>
  <c r="BU1" i="19"/>
  <c r="BX1" i="19"/>
  <c r="BW1" i="19"/>
  <c r="BV1" i="19"/>
  <c r="AH249" i="38"/>
  <c r="AH53" i="38"/>
  <c r="AH55" i="38" s="1"/>
  <c r="AE1" i="19"/>
  <c r="AF1" i="19"/>
  <c r="AH1" i="19"/>
  <c r="AD1" i="19"/>
  <c r="AG1" i="19"/>
  <c r="CF1" i="19"/>
  <c r="CI1" i="19"/>
  <c r="CH1" i="19"/>
  <c r="CG1" i="19"/>
  <c r="CJ1" i="19"/>
  <c r="CJ52" i="38"/>
  <c r="CJ53" i="38"/>
  <c r="CJ54" i="38" s="1"/>
  <c r="BN1" i="19"/>
  <c r="BO1" i="19"/>
  <c r="BR1" i="19"/>
  <c r="BQ1" i="19"/>
  <c r="BP1" i="19"/>
  <c r="AJ1" i="19"/>
  <c r="AL1" i="19"/>
  <c r="AK1" i="19"/>
  <c r="AM1" i="19"/>
  <c r="AN1" i="19"/>
  <c r="V53" i="38"/>
  <c r="V56" i="38" s="1"/>
  <c r="P43" i="38"/>
  <c r="CN1" i="19"/>
  <c r="CP1" i="19"/>
  <c r="CO1" i="19"/>
  <c r="CM1" i="19"/>
  <c r="CL1" i="19"/>
  <c r="BI1" i="19"/>
  <c r="BL1" i="19"/>
  <c r="BH1" i="19"/>
  <c r="BK1" i="19"/>
  <c r="BJ1" i="19"/>
  <c r="DM28" i="19"/>
  <c r="DM46" i="19" s="1"/>
  <c r="DM85" i="19" s="1"/>
  <c r="DM122" i="19" s="1"/>
  <c r="DM159" i="19" s="1"/>
  <c r="DL28" i="19"/>
  <c r="DL46" i="19" s="1"/>
  <c r="DL85" i="19" s="1"/>
  <c r="DL122" i="19" s="1"/>
  <c r="DL159" i="19" s="1"/>
  <c r="DK28" i="19"/>
  <c r="DK46" i="19" s="1"/>
  <c r="DK85" i="19" s="1"/>
  <c r="DK122" i="19" s="1"/>
  <c r="DK159" i="19" s="1"/>
  <c r="CU28" i="19"/>
  <c r="CU46" i="19" s="1"/>
  <c r="CU85" i="19" s="1"/>
  <c r="CU122" i="19" s="1"/>
  <c r="CU159" i="19" s="1"/>
  <c r="DS28" i="19"/>
  <c r="DS46" i="19" s="1"/>
  <c r="DS85" i="19" s="1"/>
  <c r="DS122" i="19" s="1"/>
  <c r="DS159" i="19" s="1"/>
  <c r="CY28" i="19"/>
  <c r="CR28" i="19"/>
  <c r="DR28" i="19"/>
  <c r="DR46" i="19" s="1"/>
  <c r="DR85" i="19" s="1"/>
  <c r="DR122" i="19" s="1"/>
  <c r="DR159" i="19" s="1"/>
  <c r="DG28" i="19"/>
  <c r="DG46" i="19" s="1"/>
  <c r="DG85" i="19" s="1"/>
  <c r="DG122" i="19" s="1"/>
  <c r="DG159" i="19" s="1"/>
  <c r="CX28" i="19"/>
  <c r="CX46" i="19" s="1"/>
  <c r="DQ28" i="19"/>
  <c r="DQ46" i="19" s="1"/>
  <c r="DQ85" i="19" s="1"/>
  <c r="DQ122" i="19" s="1"/>
  <c r="DQ159" i="19" s="1"/>
  <c r="DF28" i="19"/>
  <c r="DF46" i="19" s="1"/>
  <c r="DF85" i="19" s="1"/>
  <c r="DF122" i="19" s="1"/>
  <c r="DF159" i="19" s="1"/>
  <c r="DP28" i="19"/>
  <c r="DE28" i="19"/>
  <c r="DE46" i="19" s="1"/>
  <c r="DE85" i="19" s="1"/>
  <c r="DE122" i="19" s="1"/>
  <c r="DE159" i="19" s="1"/>
  <c r="CA28" i="19"/>
  <c r="CA46" i="19" s="1"/>
  <c r="CA85" i="19" s="1"/>
  <c r="CA122" i="19" s="1"/>
  <c r="CA159" i="19" s="1"/>
  <c r="BU28" i="19"/>
  <c r="BU46" i="19" s="1"/>
  <c r="BU85" i="19" s="1"/>
  <c r="BU122" i="19" s="1"/>
  <c r="BU159" i="19" s="1"/>
  <c r="BO28" i="19"/>
  <c r="BO46" i="19" s="1"/>
  <c r="BO85" i="19" s="1"/>
  <c r="BO122" i="19" s="1"/>
  <c r="BO159" i="19" s="1"/>
  <c r="BI28" i="19"/>
  <c r="BI46" i="19" s="1"/>
  <c r="BI85" i="19" s="1"/>
  <c r="BI122" i="19" s="1"/>
  <c r="BI159" i="19" s="1"/>
  <c r="AF28" i="19"/>
  <c r="AF46" i="19" s="1"/>
  <c r="AF85" i="19" s="1"/>
  <c r="AF122" i="19" s="1"/>
  <c r="AF159" i="19" s="1"/>
  <c r="Z28" i="19"/>
  <c r="Z46" i="19" s="1"/>
  <c r="Z85" i="19" s="1"/>
  <c r="Z122" i="19" s="1"/>
  <c r="Z159" i="19" s="1"/>
  <c r="R28" i="19"/>
  <c r="M28" i="19"/>
  <c r="M46" i="19" s="1"/>
  <c r="M85" i="19" s="1"/>
  <c r="M122" i="19" s="1"/>
  <c r="M159" i="19" s="1"/>
  <c r="CN28" i="19"/>
  <c r="CN46" i="19" s="1"/>
  <c r="CN85" i="19" s="1"/>
  <c r="CN122" i="19" s="1"/>
  <c r="CN159" i="19" s="1"/>
  <c r="AW28" i="19"/>
  <c r="CR65" i="19"/>
  <c r="BZ28" i="19"/>
  <c r="BT28" i="19"/>
  <c r="BN28" i="19"/>
  <c r="BH28" i="19"/>
  <c r="AS28" i="19"/>
  <c r="AS46" i="19" s="1"/>
  <c r="AS85" i="19" s="1"/>
  <c r="AS122" i="19" s="1"/>
  <c r="AS159" i="19" s="1"/>
  <c r="AE28" i="19"/>
  <c r="AE46" i="19" s="1"/>
  <c r="AE85" i="19" s="1"/>
  <c r="AE122" i="19" s="1"/>
  <c r="AE159" i="19" s="1"/>
  <c r="Y28" i="19"/>
  <c r="Y46" i="19" s="1"/>
  <c r="Y85" i="19" s="1"/>
  <c r="Y122" i="19" s="1"/>
  <c r="Y159" i="19" s="1"/>
  <c r="L28" i="19"/>
  <c r="BZ65" i="19"/>
  <c r="AR28" i="19"/>
  <c r="AR46" i="19" s="1"/>
  <c r="AR85" i="19" s="1"/>
  <c r="AR122" i="19" s="1"/>
  <c r="AR159" i="19" s="1"/>
  <c r="AM28" i="19"/>
  <c r="AM46" i="19" s="1"/>
  <c r="AM85" i="19" s="1"/>
  <c r="AM122" i="19" s="1"/>
  <c r="AM159" i="19" s="1"/>
  <c r="AD28" i="19"/>
  <c r="X65" i="19"/>
  <c r="X28" i="19"/>
  <c r="BC28" i="19"/>
  <c r="BC46" i="19" s="1"/>
  <c r="BC85" i="19" s="1"/>
  <c r="BC122" i="19" s="1"/>
  <c r="BC159" i="19" s="1"/>
  <c r="BQ28" i="19"/>
  <c r="BQ46" i="19" s="1"/>
  <c r="BQ85" i="19" s="1"/>
  <c r="BQ122" i="19" s="1"/>
  <c r="BQ159" i="19" s="1"/>
  <c r="CT28" i="19"/>
  <c r="CT46" i="19" s="1"/>
  <c r="CT85" i="19" s="1"/>
  <c r="CT122" i="19" s="1"/>
  <c r="CT159" i="19" s="1"/>
  <c r="CI28" i="19"/>
  <c r="CI46" i="19" s="1"/>
  <c r="CI85" i="19" s="1"/>
  <c r="CI122" i="19" s="1"/>
  <c r="CI159" i="19" s="1"/>
  <c r="BK26" i="19"/>
  <c r="AQ28" i="19"/>
  <c r="AQ46" i="19" s="1"/>
  <c r="AQ85" i="19" s="1"/>
  <c r="AQ122" i="19" s="1"/>
  <c r="AQ159" i="19" s="1"/>
  <c r="AL28" i="19"/>
  <c r="AL46" i="19" s="1"/>
  <c r="AL85" i="19" s="1"/>
  <c r="AL122" i="19" s="1"/>
  <c r="AL159" i="19" s="1"/>
  <c r="DA28" i="19"/>
  <c r="DA46" i="19" s="1"/>
  <c r="DA85" i="19" s="1"/>
  <c r="DA122" i="19" s="1"/>
  <c r="DA159" i="19" s="1"/>
  <c r="CM28" i="19"/>
  <c r="CM46" i="19" s="1"/>
  <c r="CM85" i="19" s="1"/>
  <c r="CM122" i="19" s="1"/>
  <c r="CM159" i="19" s="1"/>
  <c r="BK28" i="19"/>
  <c r="BK46" i="19" s="1"/>
  <c r="BK85" i="19" s="1"/>
  <c r="BK122" i="19" s="1"/>
  <c r="BK159" i="19" s="1"/>
  <c r="T28" i="19"/>
  <c r="T46" i="19" s="1"/>
  <c r="T85" i="19" s="1"/>
  <c r="T122" i="19" s="1"/>
  <c r="T159" i="19" s="1"/>
  <c r="CS28" i="19"/>
  <c r="CS46" i="19" s="1"/>
  <c r="CS85" i="19" s="1"/>
  <c r="CS122" i="19" s="1"/>
  <c r="CS159" i="19" s="1"/>
  <c r="CH28" i="19"/>
  <c r="CH46" i="19" s="1"/>
  <c r="CH85" i="19" s="1"/>
  <c r="CH122" i="19" s="1"/>
  <c r="CH159" i="19" s="1"/>
  <c r="BJ26" i="19"/>
  <c r="AX65" i="19"/>
  <c r="AX64" i="19" s="1"/>
  <c r="AP65" i="19"/>
  <c r="AP28" i="19"/>
  <c r="AK28" i="19"/>
  <c r="AK46" i="19" s="1"/>
  <c r="AK85" i="19" s="1"/>
  <c r="AK122" i="19" s="1"/>
  <c r="AK159" i="19" s="1"/>
  <c r="CG28" i="19"/>
  <c r="CG46" i="19" s="1"/>
  <c r="CG85" i="19" s="1"/>
  <c r="CG122" i="19" s="1"/>
  <c r="CG159" i="19" s="1"/>
  <c r="BI26" i="19"/>
  <c r="BE28" i="19"/>
  <c r="BE46" i="19" s="1"/>
  <c r="BE85" i="19" s="1"/>
  <c r="BE122" i="19" s="1"/>
  <c r="BE159" i="19" s="1"/>
  <c r="AV65" i="19"/>
  <c r="AY28" i="19"/>
  <c r="AY46" i="19" s="1"/>
  <c r="AY85" i="19" s="1"/>
  <c r="AY122" i="19" s="1"/>
  <c r="AY159" i="19" s="1"/>
  <c r="AJ28" i="19"/>
  <c r="U28" i="19"/>
  <c r="U46" i="19" s="1"/>
  <c r="U85" i="19" s="1"/>
  <c r="U122" i="19" s="1"/>
  <c r="U159" i="19" s="1"/>
  <c r="DJ28" i="19"/>
  <c r="CO28" i="19"/>
  <c r="CO46" i="19" s="1"/>
  <c r="CO85" i="19" s="1"/>
  <c r="CO122" i="19" s="1"/>
  <c r="CO159" i="19" s="1"/>
  <c r="CF65" i="19"/>
  <c r="CF28" i="19"/>
  <c r="BD28" i="19"/>
  <c r="BD46" i="19" s="1"/>
  <c r="BD85" i="19" s="1"/>
  <c r="BD122" i="19" s="1"/>
  <c r="BD159" i="19" s="1"/>
  <c r="AX28" i="19"/>
  <c r="AX46" i="19" s="1"/>
  <c r="AX85" i="19" s="1"/>
  <c r="AX122" i="19" s="1"/>
  <c r="AX159" i="19" s="1"/>
  <c r="DD28" i="19"/>
  <c r="CZ28" i="19"/>
  <c r="CZ46" i="19" s="1"/>
  <c r="CZ85" i="19" s="1"/>
  <c r="CZ122" i="19" s="1"/>
  <c r="CZ159" i="19" s="1"/>
  <c r="CL65" i="19"/>
  <c r="CL28" i="19"/>
  <c r="CB28" i="19"/>
  <c r="CB46" i="19" s="1"/>
  <c r="CB85" i="19" s="1"/>
  <c r="CB122" i="19" s="1"/>
  <c r="CB159" i="19" s="1"/>
  <c r="BV28" i="19"/>
  <c r="BV46" i="19" s="1"/>
  <c r="BV85" i="19" s="1"/>
  <c r="BV122" i="19" s="1"/>
  <c r="BV159" i="19" s="1"/>
  <c r="BP28" i="19"/>
  <c r="BP46" i="19" s="1"/>
  <c r="BP85" i="19" s="1"/>
  <c r="BP122" i="19" s="1"/>
  <c r="BP159" i="19" s="1"/>
  <c r="BJ28" i="19"/>
  <c r="BJ46" i="19" s="1"/>
  <c r="BJ85" i="19" s="1"/>
  <c r="BJ122" i="19" s="1"/>
  <c r="BJ159" i="19" s="1"/>
  <c r="AG28" i="19"/>
  <c r="AG46" i="19" s="1"/>
  <c r="AG85" i="19" s="1"/>
  <c r="AG122" i="19" s="1"/>
  <c r="AG159" i="19" s="1"/>
  <c r="AA28" i="19"/>
  <c r="AA46" i="19" s="1"/>
  <c r="AA85" i="19" s="1"/>
  <c r="AA122" i="19" s="1"/>
  <c r="AA159" i="19" s="1"/>
  <c r="R65" i="19"/>
  <c r="S28" i="19"/>
  <c r="S46" i="19" s="1"/>
  <c r="S85" i="19" s="1"/>
  <c r="S122" i="19" s="1"/>
  <c r="S159" i="19" s="1"/>
  <c r="L65" i="19"/>
  <c r="N28" i="19"/>
  <c r="N46" i="19" s="1"/>
  <c r="N85" i="19" s="1"/>
  <c r="N122" i="19" s="1"/>
  <c r="N159" i="19" s="1"/>
  <c r="CC28" i="19"/>
  <c r="CC46" i="19" s="1"/>
  <c r="CC85" i="19" s="1"/>
  <c r="CC122" i="19" s="1"/>
  <c r="CC159" i="19" s="1"/>
  <c r="BW28" i="19"/>
  <c r="BW46" i="19" s="1"/>
  <c r="BW85" i="19" s="1"/>
  <c r="BW122" i="19" s="1"/>
  <c r="BW159" i="19" s="1"/>
  <c r="BB28" i="19"/>
  <c r="AV28" i="19"/>
  <c r="AV46" i="19" s="1"/>
  <c r="O28" i="19"/>
  <c r="O46" i="19" s="1"/>
  <c r="O85" i="19" s="1"/>
  <c r="O122" i="19" s="1"/>
  <c r="O159" i="19" s="1"/>
  <c r="M65" i="19"/>
  <c r="M64" i="19" s="1"/>
  <c r="CA65" i="19"/>
  <c r="CA64" i="19" s="1"/>
  <c r="T65" i="19"/>
  <c r="T64" i="19" s="1"/>
  <c r="CN65" i="19"/>
  <c r="CN64" i="19" s="1"/>
  <c r="BK65" i="19"/>
  <c r="BK64" i="19" s="1"/>
  <c r="BL63" i="19" s="1"/>
  <c r="BP26" i="19"/>
  <c r="DP26" i="19"/>
  <c r="CG65" i="19"/>
  <c r="CG64" i="19" s="1"/>
  <c r="AW26" i="19"/>
  <c r="AQ65" i="19"/>
  <c r="AQ64" i="19" s="1"/>
  <c r="Y65" i="19"/>
  <c r="Y64" i="19" s="1"/>
  <c r="DG65" i="19"/>
  <c r="DG64" i="19" s="1"/>
  <c r="DH63" i="19" s="1"/>
  <c r="DM26" i="19"/>
  <c r="CT65" i="19"/>
  <c r="CT64" i="19" s="1"/>
  <c r="DK65" i="19"/>
  <c r="DK64" i="19" s="1"/>
  <c r="AQ26" i="19"/>
  <c r="CH26" i="19"/>
  <c r="Y26" i="19"/>
  <c r="CB65" i="19"/>
  <c r="CB64" i="19" s="1"/>
  <c r="BO26" i="19"/>
  <c r="BV26" i="19"/>
  <c r="O26" i="19"/>
  <c r="CM26" i="19"/>
  <c r="BC26" i="19"/>
  <c r="AX26" i="19"/>
  <c r="AE65" i="19"/>
  <c r="AE64" i="19" s="1"/>
  <c r="CT26" i="19"/>
  <c r="DR65" i="19"/>
  <c r="DR64" i="19" s="1"/>
  <c r="CX26" i="19"/>
  <c r="DS26" i="19"/>
  <c r="BH65" i="19"/>
  <c r="CZ65" i="19"/>
  <c r="CZ64" i="19" s="1"/>
  <c r="AE26" i="19"/>
  <c r="CI26" i="19"/>
  <c r="BQ65" i="19"/>
  <c r="BQ64" i="19" s="1"/>
  <c r="BR63" i="19" s="1"/>
  <c r="CB26" i="19"/>
  <c r="T26" i="19"/>
  <c r="DE26" i="19"/>
  <c r="CH65" i="19"/>
  <c r="CH64" i="19" s="1"/>
  <c r="AY65" i="19"/>
  <c r="AY64" i="19" s="1"/>
  <c r="AZ63" i="19" s="1"/>
  <c r="AJ26" i="19"/>
  <c r="DA26" i="19"/>
  <c r="DE65" i="19"/>
  <c r="DE64" i="19" s="1"/>
  <c r="DG26" i="19"/>
  <c r="Z65" i="19"/>
  <c r="Z64" i="19" s="1"/>
  <c r="BB65" i="19"/>
  <c r="AS26" i="19"/>
  <c r="BO65" i="19"/>
  <c r="BO64" i="19" s="1"/>
  <c r="BU26" i="19"/>
  <c r="CL26" i="19"/>
  <c r="AJ65" i="19"/>
  <c r="DS65" i="19"/>
  <c r="DS64" i="19" s="1"/>
  <c r="DT63" i="19" s="1"/>
  <c r="CN26" i="19"/>
  <c r="BD26" i="19"/>
  <c r="AM65" i="19"/>
  <c r="AM64" i="19" s="1"/>
  <c r="AN63" i="19" s="1"/>
  <c r="DJ26" i="19"/>
  <c r="DL26" i="19"/>
  <c r="DJ65" i="19"/>
  <c r="AF65" i="19"/>
  <c r="AF64" i="19" s="1"/>
  <c r="BW65" i="19"/>
  <c r="BW64" i="19" s="1"/>
  <c r="BX63" i="19" s="1"/>
  <c r="BD65" i="19"/>
  <c r="BD64" i="19" s="1"/>
  <c r="M26" i="19"/>
  <c r="CA26" i="19"/>
  <c r="DD26" i="19"/>
  <c r="AV26" i="19"/>
  <c r="AL26" i="19"/>
  <c r="CZ26" i="19"/>
  <c r="BT65" i="19"/>
  <c r="AR65" i="19"/>
  <c r="AR64" i="19" s="1"/>
  <c r="DM65" i="19"/>
  <c r="DM64" i="19" s="1"/>
  <c r="DN63" i="19" s="1"/>
  <c r="DQ65" i="19"/>
  <c r="DQ64" i="19" s="1"/>
  <c r="DR26" i="19"/>
  <c r="AK26" i="19"/>
  <c r="AA65" i="19"/>
  <c r="AA64" i="19" s="1"/>
  <c r="AB63" i="19" s="1"/>
  <c r="BJ65" i="19"/>
  <c r="BJ64" i="19" s="1"/>
  <c r="R26" i="19"/>
  <c r="CO65" i="19"/>
  <c r="CO64" i="19" s="1"/>
  <c r="CP63" i="19" s="1"/>
  <c r="AG65" i="19"/>
  <c r="AG64" i="19" s="1"/>
  <c r="AH63" i="19" s="1"/>
  <c r="AW65" i="19"/>
  <c r="AW64" i="19" s="1"/>
  <c r="X26" i="19"/>
  <c r="CF26" i="19"/>
  <c r="AY26" i="19"/>
  <c r="CU26" i="19"/>
  <c r="CS65" i="19"/>
  <c r="CS64" i="19" s="1"/>
  <c r="AP26" i="19"/>
  <c r="CS26" i="19"/>
  <c r="BN26" i="19"/>
  <c r="U65" i="19"/>
  <c r="U64" i="19" s="1"/>
  <c r="V63" i="19" s="1"/>
  <c r="N26" i="19"/>
  <c r="BN65" i="19"/>
  <c r="BB26" i="19"/>
  <c r="CC65" i="19"/>
  <c r="CC64" i="19" s="1"/>
  <c r="CD63" i="19" s="1"/>
  <c r="AD26" i="19"/>
  <c r="CI65" i="19"/>
  <c r="CI64" i="19" s="1"/>
  <c r="CJ63" i="19" s="1"/>
  <c r="BE26" i="19"/>
  <c r="DD65" i="19"/>
  <c r="DA65" i="19"/>
  <c r="DA64" i="19" s="1"/>
  <c r="DB63" i="19" s="1"/>
  <c r="AS65" i="19"/>
  <c r="AS64" i="19" s="1"/>
  <c r="AT63" i="19" s="1"/>
  <c r="DL65" i="19"/>
  <c r="DL64" i="19" s="1"/>
  <c r="BP65" i="19"/>
  <c r="BP64" i="19" s="1"/>
  <c r="Z26" i="19"/>
  <c r="S26" i="19"/>
  <c r="N65" i="19"/>
  <c r="N64" i="19" s="1"/>
  <c r="BQ26" i="19"/>
  <c r="CM65" i="19"/>
  <c r="CM64" i="19" s="1"/>
  <c r="AR26" i="19"/>
  <c r="CO26" i="19"/>
  <c r="BU65" i="19"/>
  <c r="BU64" i="19" s="1"/>
  <c r="DK26" i="19"/>
  <c r="DF26" i="19"/>
  <c r="CR26" i="19"/>
  <c r="BH26" i="19"/>
  <c r="L26" i="19"/>
  <c r="BT26" i="19"/>
  <c r="AF26" i="19"/>
  <c r="AA26" i="19"/>
  <c r="S65" i="19"/>
  <c r="S64" i="19" s="1"/>
  <c r="BW26" i="19"/>
  <c r="U26" i="19"/>
  <c r="AD65" i="19"/>
  <c r="BC65" i="19"/>
  <c r="BC64" i="19" s="1"/>
  <c r="CG26" i="19"/>
  <c r="DP65" i="19"/>
  <c r="CX65" i="19"/>
  <c r="DQ26" i="19"/>
  <c r="CU65" i="19"/>
  <c r="CU64" i="19" s="1"/>
  <c r="CV63" i="19" s="1"/>
  <c r="BV65" i="19"/>
  <c r="BV64" i="19" s="1"/>
  <c r="O65" i="19"/>
  <c r="O64" i="19" s="1"/>
  <c r="P63" i="19" s="1"/>
  <c r="BZ26" i="19"/>
  <c r="BE65" i="19"/>
  <c r="BE64" i="19" s="1"/>
  <c r="BF63" i="19" s="1"/>
  <c r="AG26" i="19"/>
  <c r="AM26" i="19"/>
  <c r="CC26" i="19"/>
  <c r="AK65" i="19"/>
  <c r="AK64" i="19" s="1"/>
  <c r="AL65" i="19"/>
  <c r="AL64" i="19" s="1"/>
  <c r="BI65" i="19"/>
  <c r="BI64" i="19" s="1"/>
  <c r="CY65" i="19"/>
  <c r="CY64" i="19" s="1"/>
  <c r="DF65" i="19"/>
  <c r="DF64" i="19" s="1"/>
  <c r="CY26" i="19"/>
  <c r="CD1" i="19"/>
  <c r="CC1" i="19"/>
  <c r="CB1" i="19"/>
  <c r="BZ1" i="19"/>
  <c r="CA1" i="19"/>
  <c r="X1" i="19"/>
  <c r="AA1" i="19"/>
  <c r="Z1" i="19"/>
  <c r="AB1" i="19"/>
  <c r="Y1" i="19"/>
  <c r="P53" i="38"/>
  <c r="P56" i="38" s="1"/>
  <c r="AZ1" i="19"/>
  <c r="AY1" i="19"/>
  <c r="AX1" i="19"/>
  <c r="AW1" i="19"/>
  <c r="AV1" i="19"/>
  <c r="DD1" i="19"/>
  <c r="DH1" i="19"/>
  <c r="DE1" i="19"/>
  <c r="DG1" i="19"/>
  <c r="DF1" i="19"/>
  <c r="AZ303" i="19"/>
  <c r="BB1" i="19"/>
  <c r="BF1" i="19"/>
  <c r="BE1" i="19"/>
  <c r="BD1" i="19"/>
  <c r="BC1" i="19"/>
  <c r="DB1" i="19"/>
  <c r="DA1" i="19"/>
  <c r="CZ1" i="19"/>
  <c r="CY1" i="19"/>
  <c r="CX1" i="19"/>
  <c r="BL249" i="38"/>
  <c r="DJ1" i="19"/>
  <c r="DN1" i="19"/>
  <c r="DM1" i="19"/>
  <c r="DL1" i="19"/>
  <c r="DK1" i="19"/>
  <c r="CT1" i="19"/>
  <c r="CS1" i="19"/>
  <c r="CR1" i="19"/>
  <c r="CV1" i="19"/>
  <c r="CU1" i="19"/>
  <c r="DB43" i="38"/>
  <c r="BX43" i="38"/>
  <c r="P303" i="19"/>
  <c r="AS1" i="19"/>
  <c r="AR1" i="19"/>
  <c r="AQ1" i="19"/>
  <c r="AP1" i="19"/>
  <c r="AT1" i="19"/>
  <c r="BR43" i="38"/>
  <c r="P249" i="38"/>
  <c r="BL53" i="38"/>
  <c r="BL56" i="38" s="1"/>
  <c r="AB303" i="19"/>
  <c r="L1" i="19"/>
  <c r="P1" i="19"/>
  <c r="O1" i="19"/>
  <c r="N1" i="19"/>
  <c r="M1" i="19"/>
  <c r="DT1" i="19"/>
  <c r="DQ1" i="19"/>
  <c r="DP1" i="19"/>
  <c r="DR1" i="19"/>
  <c r="DS1" i="19"/>
  <c r="AD196" i="38"/>
  <c r="Y181" i="38"/>
  <c r="Y199" i="38" s="1"/>
  <c r="Y236" i="38" s="1"/>
  <c r="Y272" i="38" s="1"/>
  <c r="Y302" i="38" s="1"/>
  <c r="AA181" i="38"/>
  <c r="AA199" i="38" s="1"/>
  <c r="Z181" i="38"/>
  <c r="Z199" i="38" s="1"/>
  <c r="X181" i="38"/>
  <c r="DS180" i="38"/>
  <c r="DS198" i="38" s="1"/>
  <c r="DQ180" i="38"/>
  <c r="DQ198" i="38" s="1"/>
  <c r="DQ235" i="38" s="1"/>
  <c r="DQ271" i="38" s="1"/>
  <c r="DQ301" i="38" s="1"/>
  <c r="DR180" i="38"/>
  <c r="DR198" i="38" s="1"/>
  <c r="DP180" i="38"/>
  <c r="DJ82" i="38"/>
  <c r="DN83" i="38"/>
  <c r="DJ102" i="38"/>
  <c r="CY178" i="38"/>
  <c r="CY196" i="38" s="1"/>
  <c r="CY233" i="38" s="1"/>
  <c r="CY269" i="38" s="1"/>
  <c r="CY299" i="38" s="1"/>
  <c r="DA178" i="38"/>
  <c r="DA196" i="38" s="1"/>
  <c r="CZ178" i="38"/>
  <c r="CZ196" i="38" s="1"/>
  <c r="DK179" i="38"/>
  <c r="DK197" i="38" s="1"/>
  <c r="DK234" i="38" s="1"/>
  <c r="DK270" i="38" s="1"/>
  <c r="DK300" i="38" s="1"/>
  <c r="DL179" i="38"/>
  <c r="DL197" i="38" s="1"/>
  <c r="DM179" i="38"/>
  <c r="DM197" i="38" s="1"/>
  <c r="CX122" i="38"/>
  <c r="DB85" i="38"/>
  <c r="DT52" i="38"/>
  <c r="CN82" i="38"/>
  <c r="CP92" i="38" s="1"/>
  <c r="CN102" i="38"/>
  <c r="CN101" i="38" s="1"/>
  <c r="DF180" i="38"/>
  <c r="DF198" i="38" s="1"/>
  <c r="DG180" i="38"/>
  <c r="DG198" i="38" s="1"/>
  <c r="DE180" i="38"/>
  <c r="DE198" i="38" s="1"/>
  <c r="DE235" i="38" s="1"/>
  <c r="DE271" i="38" s="1"/>
  <c r="DE301" i="38" s="1"/>
  <c r="DD180" i="38"/>
  <c r="DE82" i="38"/>
  <c r="DE102" i="38"/>
  <c r="DE101" i="38" s="1"/>
  <c r="AK183" i="38"/>
  <c r="AK201" i="38" s="1"/>
  <c r="AK238" i="38" s="1"/>
  <c r="AK274" i="38" s="1"/>
  <c r="AK304" i="38" s="1"/>
  <c r="AL183" i="38"/>
  <c r="AL201" i="38" s="1"/>
  <c r="AM183" i="38"/>
  <c r="AM201" i="38" s="1"/>
  <c r="AJ183" i="38"/>
  <c r="BX83" i="38"/>
  <c r="BT82" i="38"/>
  <c r="BT102" i="38"/>
  <c r="DF82" i="38"/>
  <c r="DH92" i="38" s="1"/>
  <c r="DF102" i="38"/>
  <c r="DF101" i="38" s="1"/>
  <c r="BV179" i="38"/>
  <c r="BV197" i="38" s="1"/>
  <c r="BW179" i="38"/>
  <c r="BW197" i="38" s="1"/>
  <c r="BU179" i="38"/>
  <c r="BU197" i="38" s="1"/>
  <c r="BU234" i="38" s="1"/>
  <c r="BU270" i="38" s="1"/>
  <c r="BU300" i="38" s="1"/>
  <c r="CT82" i="38"/>
  <c r="CV92" i="38" s="1"/>
  <c r="CT102" i="38"/>
  <c r="CT101" i="38" s="1"/>
  <c r="AN83" i="38"/>
  <c r="AJ82" i="38"/>
  <c r="AJ102" i="38"/>
  <c r="AR179" i="38"/>
  <c r="AR197" i="38" s="1"/>
  <c r="AQ179" i="38"/>
  <c r="AQ197" i="38" s="1"/>
  <c r="AQ234" i="38" s="1"/>
  <c r="AQ270" i="38" s="1"/>
  <c r="AQ300" i="38" s="1"/>
  <c r="AS179" i="38"/>
  <c r="AS197" i="38" s="1"/>
  <c r="DQ178" i="38"/>
  <c r="DQ196" i="38" s="1"/>
  <c r="DQ233" i="38" s="1"/>
  <c r="DQ269" i="38" s="1"/>
  <c r="DQ299" i="38" s="1"/>
  <c r="DR178" i="38"/>
  <c r="DR196" i="38" s="1"/>
  <c r="DS178" i="38"/>
  <c r="DS196" i="38" s="1"/>
  <c r="BO179" i="38"/>
  <c r="BO197" i="38" s="1"/>
  <c r="BO234" i="38" s="1"/>
  <c r="BO270" i="38" s="1"/>
  <c r="BO300" i="38" s="1"/>
  <c r="BP179" i="38"/>
  <c r="BP197" i="38" s="1"/>
  <c r="BQ179" i="38"/>
  <c r="BQ197" i="38" s="1"/>
  <c r="J43" i="38"/>
  <c r="CZ183" i="38"/>
  <c r="CZ201" i="38" s="1"/>
  <c r="DA183" i="38"/>
  <c r="DA201" i="38" s="1"/>
  <c r="CY183" i="38"/>
  <c r="CY201" i="38" s="1"/>
  <c r="CY238" i="38" s="1"/>
  <c r="CY274" i="38" s="1"/>
  <c r="CY304" i="38" s="1"/>
  <c r="CX183" i="38"/>
  <c r="I120" i="38"/>
  <c r="I82" i="38"/>
  <c r="AW82" i="38"/>
  <c r="AW102" i="38"/>
  <c r="AW101" i="38" s="1"/>
  <c r="CD43" i="38"/>
  <c r="P83" i="38"/>
  <c r="L82" i="38"/>
  <c r="L102" i="38"/>
  <c r="L120" i="38" s="1"/>
  <c r="CL122" i="38"/>
  <c r="CP85" i="38"/>
  <c r="AM82" i="38"/>
  <c r="AM102" i="38"/>
  <c r="AM101" i="38" s="1"/>
  <c r="AN100" i="38" s="1"/>
  <c r="AH52" i="38"/>
  <c r="AX82" i="38"/>
  <c r="AZ92" i="38" s="1"/>
  <c r="AX102" i="38"/>
  <c r="AX101" i="38" s="1"/>
  <c r="CV85" i="38"/>
  <c r="CR122" i="38"/>
  <c r="AN85" i="38"/>
  <c r="AJ122" i="38"/>
  <c r="AP122" i="38"/>
  <c r="AP141" i="38" s="1"/>
  <c r="AT85" i="38"/>
  <c r="BW183" i="38"/>
  <c r="BW201" i="38" s="1"/>
  <c r="BU183" i="38"/>
  <c r="BU201" i="38" s="1"/>
  <c r="BU238" i="38" s="1"/>
  <c r="BU274" i="38" s="1"/>
  <c r="BU304" i="38" s="1"/>
  <c r="BV183" i="38"/>
  <c r="BV201" i="38" s="1"/>
  <c r="BT183" i="38"/>
  <c r="BN122" i="38"/>
  <c r="BR85" i="38"/>
  <c r="DF181" i="38"/>
  <c r="DF199" i="38" s="1"/>
  <c r="DE181" i="38"/>
  <c r="DE199" i="38" s="1"/>
  <c r="DE236" i="38" s="1"/>
  <c r="DE272" i="38" s="1"/>
  <c r="DE302" i="38" s="1"/>
  <c r="DG181" i="38"/>
  <c r="DG199" i="38" s="1"/>
  <c r="DD181" i="38"/>
  <c r="BX36" i="38"/>
  <c r="BX38" i="38"/>
  <c r="BX37" i="38"/>
  <c r="H120" i="38"/>
  <c r="H82" i="38"/>
  <c r="J92" i="38" s="1"/>
  <c r="F122" i="38"/>
  <c r="J85" i="38"/>
  <c r="BZ122" i="38"/>
  <c r="CD85" i="38"/>
  <c r="F120" i="38"/>
  <c r="F82" i="38"/>
  <c r="J83" i="38"/>
  <c r="AW183" i="38"/>
  <c r="AW201" i="38" s="1"/>
  <c r="AW238" i="38" s="1"/>
  <c r="AW274" i="38" s="1"/>
  <c r="AW304" i="38" s="1"/>
  <c r="AY183" i="38"/>
  <c r="AY201" i="38" s="1"/>
  <c r="AX183" i="38"/>
  <c r="AX201" i="38" s="1"/>
  <c r="AV183" i="38"/>
  <c r="CM179" i="38"/>
  <c r="CM197" i="38" s="1"/>
  <c r="CM234" i="38" s="1"/>
  <c r="CM270" i="38" s="1"/>
  <c r="CM300" i="38" s="1"/>
  <c r="CO179" i="38"/>
  <c r="CO197" i="38" s="1"/>
  <c r="CN179" i="38"/>
  <c r="CN197" i="38" s="1"/>
  <c r="CB181" i="38"/>
  <c r="CB199" i="38" s="1"/>
  <c r="CA181" i="38"/>
  <c r="CA199" i="38" s="1"/>
  <c r="CA236" i="38" s="1"/>
  <c r="CA272" i="38" s="1"/>
  <c r="CA302" i="38" s="1"/>
  <c r="CC181" i="38"/>
  <c r="CC199" i="38" s="1"/>
  <c r="BZ181" i="38"/>
  <c r="BE180" i="38"/>
  <c r="BE198" i="38" s="1"/>
  <c r="BD180" i="38"/>
  <c r="BD198" i="38" s="1"/>
  <c r="BC180" i="38"/>
  <c r="BC198" i="38" s="1"/>
  <c r="BC235" i="38" s="1"/>
  <c r="BC271" i="38" s="1"/>
  <c r="BC301" i="38" s="1"/>
  <c r="BB180" i="38"/>
  <c r="AG179" i="38"/>
  <c r="AG197" i="38" s="1"/>
  <c r="AF179" i="38"/>
  <c r="AF197" i="38" s="1"/>
  <c r="AE179" i="38"/>
  <c r="AE197" i="38" s="1"/>
  <c r="AE234" i="38" s="1"/>
  <c r="AE270" i="38" s="1"/>
  <c r="AE300" i="38" s="1"/>
  <c r="N178" i="38"/>
  <c r="N196" i="38" s="1"/>
  <c r="M178" i="38"/>
  <c r="M196" i="38" s="1"/>
  <c r="M233" i="38" s="1"/>
  <c r="M269" i="38" s="1"/>
  <c r="M299" i="38" s="1"/>
  <c r="O178" i="38"/>
  <c r="O196" i="38" s="1"/>
  <c r="L178" i="38"/>
  <c r="AB83" i="38"/>
  <c r="X82" i="38"/>
  <c r="X102" i="38"/>
  <c r="X120" i="38" s="1"/>
  <c r="Y180" i="38"/>
  <c r="Y198" i="38" s="1"/>
  <c r="Y235" i="38" s="1"/>
  <c r="Y271" i="38" s="1"/>
  <c r="Y301" i="38" s="1"/>
  <c r="Z180" i="38"/>
  <c r="Z198" i="38" s="1"/>
  <c r="AA180" i="38"/>
  <c r="AA198" i="38" s="1"/>
  <c r="X180" i="38"/>
  <c r="CB82" i="38"/>
  <c r="CD92" i="38" s="1"/>
  <c r="CB102" i="38"/>
  <c r="CB101" i="38" s="1"/>
  <c r="Y82" i="38"/>
  <c r="Y102" i="38"/>
  <c r="Y101" i="38" s="1"/>
  <c r="N179" i="38"/>
  <c r="N197" i="38" s="1"/>
  <c r="O179" i="38"/>
  <c r="O197" i="38" s="1"/>
  <c r="M179" i="38"/>
  <c r="M197" i="38" s="1"/>
  <c r="M234" i="38" s="1"/>
  <c r="M270" i="38" s="1"/>
  <c r="M300" i="38" s="1"/>
  <c r="AK82" i="38"/>
  <c r="AK102" i="38"/>
  <c r="AK101" i="38" s="1"/>
  <c r="AT53" i="38"/>
  <c r="BQ180" i="38"/>
  <c r="BQ198" i="38" s="1"/>
  <c r="BO180" i="38"/>
  <c r="BO198" i="38" s="1"/>
  <c r="BO235" i="38" s="1"/>
  <c r="BO271" i="38" s="1"/>
  <c r="BO301" i="38" s="1"/>
  <c r="BP180" i="38"/>
  <c r="BP198" i="38" s="1"/>
  <c r="BN180" i="38"/>
  <c r="BF52" i="38"/>
  <c r="BZ82" i="38"/>
  <c r="CD83" i="38"/>
  <c r="BZ102" i="38"/>
  <c r="AT37" i="38"/>
  <c r="AT36" i="38"/>
  <c r="AT38" i="38"/>
  <c r="AE82" i="38"/>
  <c r="AE102" i="38"/>
  <c r="AE101" i="38" s="1"/>
  <c r="BN82" i="38"/>
  <c r="BR83" i="38"/>
  <c r="BN102" i="38"/>
  <c r="DE183" i="38"/>
  <c r="DE201" i="38" s="1"/>
  <c r="DE238" i="38" s="1"/>
  <c r="DE274" i="38" s="1"/>
  <c r="DE304" i="38" s="1"/>
  <c r="DG183" i="38"/>
  <c r="DG201" i="38" s="1"/>
  <c r="DF183" i="38"/>
  <c r="DF201" i="38" s="1"/>
  <c r="DD183" i="38"/>
  <c r="AL82" i="38"/>
  <c r="AN92" i="38" s="1"/>
  <c r="AL102" i="38"/>
  <c r="AL101" i="38" s="1"/>
  <c r="DM183" i="38"/>
  <c r="DM201" i="38" s="1"/>
  <c r="DK183" i="38"/>
  <c r="DK201" i="38" s="1"/>
  <c r="DK238" i="38" s="1"/>
  <c r="DK274" i="38" s="1"/>
  <c r="DK304" i="38" s="1"/>
  <c r="DL183" i="38"/>
  <c r="DL201" i="38" s="1"/>
  <c r="DJ183" i="38"/>
  <c r="CX82" i="38"/>
  <c r="DB83" i="38"/>
  <c r="CX102" i="38"/>
  <c r="DR82" i="38"/>
  <c r="DT92" i="38" s="1"/>
  <c r="DR102" i="38"/>
  <c r="DR101" i="38" s="1"/>
  <c r="CI181" i="38"/>
  <c r="CI199" i="38" s="1"/>
  <c r="CH181" i="38"/>
  <c r="CH199" i="38" s="1"/>
  <c r="CG181" i="38"/>
  <c r="CG199" i="38" s="1"/>
  <c r="CG236" i="38" s="1"/>
  <c r="CG272" i="38" s="1"/>
  <c r="CG302" i="38" s="1"/>
  <c r="CF181" i="38"/>
  <c r="BW181" i="38"/>
  <c r="BW199" i="38" s="1"/>
  <c r="BV181" i="38"/>
  <c r="BV199" i="38" s="1"/>
  <c r="BU181" i="38"/>
  <c r="BU199" i="38" s="1"/>
  <c r="BU236" i="38" s="1"/>
  <c r="BU272" i="38" s="1"/>
  <c r="BU302" i="38" s="1"/>
  <c r="BT181" i="38"/>
  <c r="AN43" i="38"/>
  <c r="AA178" i="38"/>
  <c r="AA196" i="38" s="1"/>
  <c r="Z178" i="38"/>
  <c r="Z196" i="38" s="1"/>
  <c r="Y178" i="38"/>
  <c r="Y196" i="38" s="1"/>
  <c r="Y233" i="38" s="1"/>
  <c r="Y269" i="38" s="1"/>
  <c r="Y299" i="38" s="1"/>
  <c r="X178" i="38"/>
  <c r="AR180" i="38"/>
  <c r="AR198" i="38" s="1"/>
  <c r="AS180" i="38"/>
  <c r="AS198" i="38" s="1"/>
  <c r="AQ180" i="38"/>
  <c r="AQ198" i="38" s="1"/>
  <c r="AQ235" i="38" s="1"/>
  <c r="AQ271" i="38" s="1"/>
  <c r="AQ301" i="38" s="1"/>
  <c r="AP180" i="38"/>
  <c r="DS179" i="38"/>
  <c r="DS197" i="38" s="1"/>
  <c r="DQ179" i="38"/>
  <c r="DQ197" i="38" s="1"/>
  <c r="DQ234" i="38" s="1"/>
  <c r="DQ270" i="38" s="1"/>
  <c r="DQ300" i="38" s="1"/>
  <c r="DR179" i="38"/>
  <c r="DR197" i="38" s="1"/>
  <c r="AT249" i="38"/>
  <c r="AB52" i="38"/>
  <c r="O183" i="38"/>
  <c r="O201" i="38" s="1"/>
  <c r="M183" i="38"/>
  <c r="M201" i="38" s="1"/>
  <c r="M238" i="38" s="1"/>
  <c r="M274" i="38" s="1"/>
  <c r="M304" i="38" s="1"/>
  <c r="N183" i="38"/>
  <c r="N201" i="38" s="1"/>
  <c r="L183" i="38"/>
  <c r="AN52" i="38"/>
  <c r="DN43" i="38"/>
  <c r="G120" i="38"/>
  <c r="G82" i="38"/>
  <c r="DJ122" i="38"/>
  <c r="DN85" i="38"/>
  <c r="AR82" i="38"/>
  <c r="AT92" i="38" s="1"/>
  <c r="AR102" i="38"/>
  <c r="AR101" i="38" s="1"/>
  <c r="BQ181" i="38"/>
  <c r="BQ199" i="38" s="1"/>
  <c r="BO181" i="38"/>
  <c r="BO199" i="38" s="1"/>
  <c r="BO236" i="38" s="1"/>
  <c r="BO272" i="38" s="1"/>
  <c r="BO302" i="38" s="1"/>
  <c r="BP181" i="38"/>
  <c r="BP199" i="38" s="1"/>
  <c r="BN181" i="38"/>
  <c r="CY179" i="38"/>
  <c r="CY197" i="38" s="1"/>
  <c r="CY234" i="38" s="1"/>
  <c r="CY270" i="38" s="1"/>
  <c r="CY300" i="38" s="1"/>
  <c r="CZ179" i="38"/>
  <c r="CZ197" i="38" s="1"/>
  <c r="DA179" i="38"/>
  <c r="DA197" i="38" s="1"/>
  <c r="AX178" i="38"/>
  <c r="AX196" i="38" s="1"/>
  <c r="AY178" i="38"/>
  <c r="AY196" i="38" s="1"/>
  <c r="AW178" i="38"/>
  <c r="AW196" i="38" s="1"/>
  <c r="AW233" i="38" s="1"/>
  <c r="AW269" i="38" s="1"/>
  <c r="AW299" i="38" s="1"/>
  <c r="CN180" i="38"/>
  <c r="CN198" i="38" s="1"/>
  <c r="CM180" i="38"/>
  <c r="CM198" i="38" s="1"/>
  <c r="CM235" i="38" s="1"/>
  <c r="CM271" i="38" s="1"/>
  <c r="CM301" i="38" s="1"/>
  <c r="CO180" i="38"/>
  <c r="CO198" i="38" s="1"/>
  <c r="CL180" i="38"/>
  <c r="N82" i="38"/>
  <c r="P92" i="38" s="1"/>
  <c r="N102" i="38"/>
  <c r="N101" i="38" s="1"/>
  <c r="CA183" i="38"/>
  <c r="CA201" i="38" s="1"/>
  <c r="CA238" i="38" s="1"/>
  <c r="CA274" i="38" s="1"/>
  <c r="CA304" i="38" s="1"/>
  <c r="CB183" i="38"/>
  <c r="CB201" i="38" s="1"/>
  <c r="CC183" i="38"/>
  <c r="CC201" i="38" s="1"/>
  <c r="BZ183" i="38"/>
  <c r="BC82" i="38"/>
  <c r="BC102" i="38"/>
  <c r="BC101" i="38" s="1"/>
  <c r="AL2" i="39"/>
  <c r="AC3" i="39"/>
  <c r="AC6" i="39"/>
  <c r="AC7" i="39" s="1"/>
  <c r="AA82" i="38"/>
  <c r="AA102" i="38"/>
  <c r="AA101" i="38" s="1"/>
  <c r="AB100" i="38" s="1"/>
  <c r="V43" i="38"/>
  <c r="CC82" i="38"/>
  <c r="CC102" i="38"/>
  <c r="CC101" i="38" s="1"/>
  <c r="CD100" i="38" s="1"/>
  <c r="DB53" i="38"/>
  <c r="R82" i="38"/>
  <c r="V83" i="38"/>
  <c r="R102" i="38"/>
  <c r="BD179" i="38"/>
  <c r="BD197" i="38" s="1"/>
  <c r="BE179" i="38"/>
  <c r="BE197" i="38" s="1"/>
  <c r="BC179" i="38"/>
  <c r="BC197" i="38" s="1"/>
  <c r="BC234" i="38" s="1"/>
  <c r="BC270" i="38" s="1"/>
  <c r="BC300" i="38" s="1"/>
  <c r="CG82" i="38"/>
  <c r="CG102" i="38"/>
  <c r="CG101" i="38" s="1"/>
  <c r="BO82" i="38"/>
  <c r="BO102" i="38"/>
  <c r="BO101" i="38" s="1"/>
  <c r="BW178" i="38"/>
  <c r="BW196" i="38" s="1"/>
  <c r="BU178" i="38"/>
  <c r="BU196" i="38" s="1"/>
  <c r="BU233" i="38" s="1"/>
  <c r="BU269" i="38" s="1"/>
  <c r="BU299" i="38" s="1"/>
  <c r="BV178" i="38"/>
  <c r="BV196" i="38" s="1"/>
  <c r="DH38" i="38"/>
  <c r="DH37" i="38"/>
  <c r="DH36" i="38"/>
  <c r="Y183" i="38"/>
  <c r="Y201" i="38" s="1"/>
  <c r="Y238" i="38" s="1"/>
  <c r="Y274" i="38" s="1"/>
  <c r="Y304" i="38" s="1"/>
  <c r="AA183" i="38"/>
  <c r="AA201" i="38" s="1"/>
  <c r="Z183" i="38"/>
  <c r="Z201" i="38" s="1"/>
  <c r="X183" i="38"/>
  <c r="AQ178" i="38"/>
  <c r="AQ196" i="38" s="1"/>
  <c r="AQ233" i="38" s="1"/>
  <c r="AQ269" i="38" s="1"/>
  <c r="AQ299" i="38" s="1"/>
  <c r="AS178" i="38"/>
  <c r="AS196" i="38" s="1"/>
  <c r="AR178" i="38"/>
  <c r="AR196" i="38" s="1"/>
  <c r="DQ181" i="38"/>
  <c r="DQ199" i="38" s="1"/>
  <c r="DQ236" i="38" s="1"/>
  <c r="DQ272" i="38" s="1"/>
  <c r="DQ302" i="38" s="1"/>
  <c r="DR181" i="38"/>
  <c r="DR199" i="38" s="1"/>
  <c r="DS181" i="38"/>
  <c r="DS199" i="38" s="1"/>
  <c r="DP181" i="38"/>
  <c r="N180" i="38"/>
  <c r="N198" i="38" s="1"/>
  <c r="M180" i="38"/>
  <c r="M198" i="38" s="1"/>
  <c r="M235" i="38" s="1"/>
  <c r="M271" i="38" s="1"/>
  <c r="M301" i="38" s="1"/>
  <c r="O180" i="38"/>
  <c r="O198" i="38" s="1"/>
  <c r="L180" i="38"/>
  <c r="DM82" i="38"/>
  <c r="DM102" i="38"/>
  <c r="DM101" i="38" s="1"/>
  <c r="DN100" i="38" s="1"/>
  <c r="BE82" i="38"/>
  <c r="BE102" i="38"/>
  <c r="BE101" i="38" s="1"/>
  <c r="BF100" i="38" s="1"/>
  <c r="G179" i="38"/>
  <c r="G197" i="38" s="1"/>
  <c r="G234" i="38" s="1"/>
  <c r="G270" i="38" s="1"/>
  <c r="G300" i="38" s="1"/>
  <c r="H179" i="38"/>
  <c r="H197" i="38" s="1"/>
  <c r="I179" i="38"/>
  <c r="I197" i="38" s="1"/>
  <c r="DK82" i="38"/>
  <c r="DK102" i="38"/>
  <c r="DK101" i="38" s="1"/>
  <c r="CO183" i="38"/>
  <c r="CO201" i="38" s="1"/>
  <c r="CN183" i="38"/>
  <c r="CN201" i="38" s="1"/>
  <c r="CM183" i="38"/>
  <c r="CM201" i="38" s="1"/>
  <c r="CM238" i="38" s="1"/>
  <c r="CM274" i="38" s="1"/>
  <c r="CM304" i="38" s="1"/>
  <c r="CL183" i="38"/>
  <c r="CO82" i="38"/>
  <c r="CO102" i="38"/>
  <c r="CO101" i="38" s="1"/>
  <c r="CP100" i="38" s="1"/>
  <c r="CU178" i="38"/>
  <c r="CU196" i="38" s="1"/>
  <c r="CS178" i="38"/>
  <c r="CS196" i="38" s="1"/>
  <c r="CS233" i="38" s="1"/>
  <c r="CS269" i="38" s="1"/>
  <c r="CS299" i="38" s="1"/>
  <c r="CT178" i="38"/>
  <c r="CT196" i="38" s="1"/>
  <c r="BL52" i="38"/>
  <c r="CZ82" i="38"/>
  <c r="DB92" i="38" s="1"/>
  <c r="CZ102" i="38"/>
  <c r="CZ101" i="38" s="1"/>
  <c r="T181" i="38"/>
  <c r="T199" i="38" s="1"/>
  <c r="S181" i="38"/>
  <c r="S199" i="38" s="1"/>
  <c r="S236" i="38" s="1"/>
  <c r="S272" i="38" s="1"/>
  <c r="S302" i="38" s="1"/>
  <c r="U181" i="38"/>
  <c r="U199" i="38" s="1"/>
  <c r="R181" i="38"/>
  <c r="BC181" i="38"/>
  <c r="BC199" i="38" s="1"/>
  <c r="BC236" i="38" s="1"/>
  <c r="BC272" i="38" s="1"/>
  <c r="BC302" i="38" s="1"/>
  <c r="BD181" i="38"/>
  <c r="BD199" i="38" s="1"/>
  <c r="BE181" i="38"/>
  <c r="BE199" i="38" s="1"/>
  <c r="BB181" i="38"/>
  <c r="BJ82" i="38"/>
  <c r="BL92" i="38" s="1"/>
  <c r="BJ102" i="38"/>
  <c r="BJ101" i="38" s="1"/>
  <c r="BL83" i="38"/>
  <c r="BH82" i="38"/>
  <c r="BH102" i="38"/>
  <c r="BH120" i="38" s="1"/>
  <c r="DN52" i="38"/>
  <c r="AN37" i="38"/>
  <c r="AN36" i="38"/>
  <c r="AN38" i="38"/>
  <c r="J249" i="38"/>
  <c r="DS183" i="38"/>
  <c r="DS201" i="38" s="1"/>
  <c r="DR183" i="38"/>
  <c r="DR201" i="38" s="1"/>
  <c r="DQ183" i="38"/>
  <c r="DQ201" i="38" s="1"/>
  <c r="DQ238" i="38" s="1"/>
  <c r="DQ274" i="38" s="1"/>
  <c r="DQ304" i="38" s="1"/>
  <c r="DP183" i="38"/>
  <c r="BX85" i="38"/>
  <c r="BT122" i="38"/>
  <c r="AP82" i="38"/>
  <c r="AT83" i="38"/>
  <c r="AP102" i="38"/>
  <c r="BF43" i="38"/>
  <c r="I181" i="38"/>
  <c r="I199" i="38" s="1"/>
  <c r="G181" i="38"/>
  <c r="G199" i="38" s="1"/>
  <c r="G236" i="38" s="1"/>
  <c r="G272" i="38" s="1"/>
  <c r="G302" i="38" s="1"/>
  <c r="H181" i="38"/>
  <c r="H199" i="38" s="1"/>
  <c r="F181" i="38"/>
  <c r="AB85" i="38"/>
  <c r="X122" i="38"/>
  <c r="AW181" i="38"/>
  <c r="AW199" i="38" s="1"/>
  <c r="AW236" i="38" s="1"/>
  <c r="AW272" i="38" s="1"/>
  <c r="AW302" i="38" s="1"/>
  <c r="AY181" i="38"/>
  <c r="AY199" i="38" s="1"/>
  <c r="AX181" i="38"/>
  <c r="AX199" i="38" s="1"/>
  <c r="AV181" i="38"/>
  <c r="AV140" i="38"/>
  <c r="AZ27" i="37"/>
  <c r="BB122" i="38"/>
  <c r="BF85" i="38"/>
  <c r="CS180" i="38"/>
  <c r="CS198" i="38" s="1"/>
  <c r="CS235" i="38" s="1"/>
  <c r="CS271" i="38" s="1"/>
  <c r="CS301" i="38" s="1"/>
  <c r="CT180" i="38"/>
  <c r="CT198" i="38" s="1"/>
  <c r="CU180" i="38"/>
  <c r="CU198" i="38" s="1"/>
  <c r="CR180" i="38"/>
  <c r="DL82" i="38"/>
  <c r="DN92" i="38" s="1"/>
  <c r="DL102" i="38"/>
  <c r="DL101" i="38" s="1"/>
  <c r="DN38" i="38"/>
  <c r="DN37" i="38"/>
  <c r="DN36" i="38"/>
  <c r="U183" i="38"/>
  <c r="U201" i="38" s="1"/>
  <c r="T183" i="38"/>
  <c r="T201" i="38" s="1"/>
  <c r="S183" i="38"/>
  <c r="S201" i="38" s="1"/>
  <c r="S238" i="38" s="1"/>
  <c r="S274" i="38" s="1"/>
  <c r="S304" i="38" s="1"/>
  <c r="R183" i="38"/>
  <c r="AF82" i="38"/>
  <c r="AH92" i="38" s="1"/>
  <c r="AF102" i="38"/>
  <c r="AF101" i="38" s="1"/>
  <c r="BC183" i="38"/>
  <c r="BC201" i="38" s="1"/>
  <c r="BC238" i="38" s="1"/>
  <c r="BC274" i="38" s="1"/>
  <c r="BC304" i="38" s="1"/>
  <c r="BE183" i="38"/>
  <c r="BE201" i="38" s="1"/>
  <c r="BD183" i="38"/>
  <c r="BD201" i="38" s="1"/>
  <c r="BB183" i="38"/>
  <c r="BL85" i="38"/>
  <c r="BH122" i="38"/>
  <c r="DH85" i="38"/>
  <c r="DD122" i="38"/>
  <c r="AR181" i="38"/>
  <c r="AR199" i="38" s="1"/>
  <c r="AS181" i="38"/>
  <c r="AS199" i="38" s="1"/>
  <c r="AQ181" i="38"/>
  <c r="AQ199" i="38" s="1"/>
  <c r="AQ236" i="38" s="1"/>
  <c r="AQ272" i="38" s="1"/>
  <c r="AQ302" i="38" s="1"/>
  <c r="AP181" i="38"/>
  <c r="CU82" i="38"/>
  <c r="CU102" i="38"/>
  <c r="CU101" i="38" s="1"/>
  <c r="CV100" i="38" s="1"/>
  <c r="G178" i="38"/>
  <c r="G196" i="38" s="1"/>
  <c r="G233" i="38" s="1"/>
  <c r="G269" i="38" s="1"/>
  <c r="G299" i="38" s="1"/>
  <c r="H178" i="38"/>
  <c r="H196" i="38" s="1"/>
  <c r="I178" i="38"/>
  <c r="I196" i="38" s="1"/>
  <c r="F178" i="38"/>
  <c r="BK82" i="38"/>
  <c r="BK102" i="38"/>
  <c r="BK101" i="38" s="1"/>
  <c r="BL100" i="38" s="1"/>
  <c r="AX179" i="38"/>
  <c r="AX197" i="38" s="1"/>
  <c r="AW179" i="38"/>
  <c r="AW197" i="38" s="1"/>
  <c r="AW234" i="38" s="1"/>
  <c r="AW270" i="38" s="1"/>
  <c r="AW300" i="38" s="1"/>
  <c r="AY179" i="38"/>
  <c r="AY197" i="38" s="1"/>
  <c r="AF178" i="38"/>
  <c r="AF196" i="38" s="1"/>
  <c r="AG178" i="38"/>
  <c r="AG196" i="38" s="1"/>
  <c r="AE178" i="38"/>
  <c r="AE196" i="38" s="1"/>
  <c r="AE233" i="38" s="1"/>
  <c r="AE269" i="38" s="1"/>
  <c r="AE299" i="38" s="1"/>
  <c r="AA179" i="38"/>
  <c r="AA197" i="38" s="1"/>
  <c r="Z179" i="38"/>
  <c r="Z197" i="38" s="1"/>
  <c r="Y179" i="38"/>
  <c r="Y197" i="38" s="1"/>
  <c r="Y234" i="38" s="1"/>
  <c r="Y270" i="38" s="1"/>
  <c r="Y300" i="38" s="1"/>
  <c r="AS183" i="38"/>
  <c r="AS201" i="38" s="1"/>
  <c r="AQ183" i="38"/>
  <c r="AQ201" i="38" s="1"/>
  <c r="AQ238" i="38" s="1"/>
  <c r="AQ274" i="38" s="1"/>
  <c r="AQ304" i="38" s="1"/>
  <c r="AR183" i="38"/>
  <c r="AR201" i="38" s="1"/>
  <c r="AP183" i="38"/>
  <c r="R122" i="38"/>
  <c r="V85" i="38"/>
  <c r="AY82" i="38"/>
  <c r="AY102" i="38"/>
  <c r="AY101" i="38" s="1"/>
  <c r="AZ100" i="38" s="1"/>
  <c r="AY180" i="38"/>
  <c r="AY198" i="38" s="1"/>
  <c r="AW180" i="38"/>
  <c r="AW198" i="38" s="1"/>
  <c r="AW235" i="38" s="1"/>
  <c r="AW271" i="38" s="1"/>
  <c r="AW301" i="38" s="1"/>
  <c r="AX180" i="38"/>
  <c r="AX198" i="38" s="1"/>
  <c r="AV180" i="38"/>
  <c r="CS179" i="38"/>
  <c r="CS197" i="38" s="1"/>
  <c r="CS234" i="38" s="1"/>
  <c r="CS270" i="38" s="1"/>
  <c r="CS300" i="38" s="1"/>
  <c r="CU179" i="38"/>
  <c r="CU197" i="38" s="1"/>
  <c r="CT179" i="38"/>
  <c r="CT197" i="38" s="1"/>
  <c r="BI82" i="38"/>
  <c r="BI102" i="38"/>
  <c r="BI101" i="38" s="1"/>
  <c r="U179" i="38"/>
  <c r="U197" i="38" s="1"/>
  <c r="S179" i="38"/>
  <c r="S197" i="38" s="1"/>
  <c r="S234" i="38" s="1"/>
  <c r="S270" i="38" s="1"/>
  <c r="S300" i="38" s="1"/>
  <c r="T179" i="38"/>
  <c r="T197" i="38" s="1"/>
  <c r="BE178" i="38"/>
  <c r="BE196" i="38" s="1"/>
  <c r="BC178" i="38"/>
  <c r="BC196" i="38" s="1"/>
  <c r="BC233" i="38" s="1"/>
  <c r="BC269" i="38" s="1"/>
  <c r="BC299" i="38" s="1"/>
  <c r="BD178" i="38"/>
  <c r="BD196" i="38" s="1"/>
  <c r="M82" i="38"/>
  <c r="M102" i="38"/>
  <c r="M101" i="38" s="1"/>
  <c r="AT28" i="37"/>
  <c r="AZ249" i="38"/>
  <c r="AD82" i="38"/>
  <c r="AH83" i="38"/>
  <c r="AD102" i="38"/>
  <c r="AD120" i="38" s="1"/>
  <c r="AH38" i="38"/>
  <c r="AH37" i="38"/>
  <c r="AH36" i="38"/>
  <c r="AM179" i="38"/>
  <c r="AM197" i="38" s="1"/>
  <c r="AK179" i="38"/>
  <c r="AK197" i="38" s="1"/>
  <c r="AK234" i="38" s="1"/>
  <c r="AK270" i="38" s="1"/>
  <c r="AK300" i="38" s="1"/>
  <c r="AL179" i="38"/>
  <c r="AL197" i="38" s="1"/>
  <c r="DK180" i="38"/>
  <c r="DK198" i="38" s="1"/>
  <c r="DK235" i="38" s="1"/>
  <c r="DK271" i="38" s="1"/>
  <c r="DK301" i="38" s="1"/>
  <c r="DM180" i="38"/>
  <c r="DM198" i="38" s="1"/>
  <c r="DL180" i="38"/>
  <c r="DL198" i="38" s="1"/>
  <c r="DJ180" i="38"/>
  <c r="P52" i="38"/>
  <c r="AG82" i="38"/>
  <c r="AG102" i="38"/>
  <c r="AG101" i="38" s="1"/>
  <c r="AH100" i="38" s="1"/>
  <c r="CA82" i="38"/>
  <c r="CA102" i="38"/>
  <c r="CA101" i="38" s="1"/>
  <c r="AZ43" i="38"/>
  <c r="CG179" i="38"/>
  <c r="CG197" i="38" s="1"/>
  <c r="CG234" i="38" s="1"/>
  <c r="CG270" i="38" s="1"/>
  <c r="CG300" i="38" s="1"/>
  <c r="CI179" i="38"/>
  <c r="CI197" i="38" s="1"/>
  <c r="CH179" i="38"/>
  <c r="CH197" i="38" s="1"/>
  <c r="AF181" i="38"/>
  <c r="AF199" i="38" s="1"/>
  <c r="AG181" i="38"/>
  <c r="AG199" i="38" s="1"/>
  <c r="AE181" i="38"/>
  <c r="AE199" i="38" s="1"/>
  <c r="AE236" i="38" s="1"/>
  <c r="AE272" i="38" s="1"/>
  <c r="AE302" i="38" s="1"/>
  <c r="AD181" i="38"/>
  <c r="CS82" i="38"/>
  <c r="CS102" i="38"/>
  <c r="CS101" i="38" s="1"/>
  <c r="BJ180" i="38"/>
  <c r="BJ198" i="38" s="1"/>
  <c r="BK180" i="38"/>
  <c r="BK198" i="38" s="1"/>
  <c r="BI180" i="38"/>
  <c r="BI198" i="38" s="1"/>
  <c r="BI235" i="38" s="1"/>
  <c r="BI271" i="38" s="1"/>
  <c r="BI301" i="38" s="1"/>
  <c r="BH180" i="38"/>
  <c r="V52" i="38"/>
  <c r="CV83" i="38"/>
  <c r="CR82" i="38"/>
  <c r="CR102" i="38"/>
  <c r="CR120" i="38" s="1"/>
  <c r="U82" i="38"/>
  <c r="U102" i="38"/>
  <c r="U101" i="38" s="1"/>
  <c r="V100" i="38" s="1"/>
  <c r="DG82" i="38"/>
  <c r="DG102" i="38"/>
  <c r="DG101" i="38" s="1"/>
  <c r="DH100" i="38" s="1"/>
  <c r="DH83" i="38"/>
  <c r="DD82" i="38"/>
  <c r="DD102" i="38"/>
  <c r="DD120" i="38" s="1"/>
  <c r="AB249" i="38"/>
  <c r="V38" i="38"/>
  <c r="V37" i="38"/>
  <c r="V36" i="38"/>
  <c r="BD82" i="38"/>
  <c r="BF92" i="38" s="1"/>
  <c r="BD102" i="38"/>
  <c r="BD101" i="38" s="1"/>
  <c r="P85" i="38"/>
  <c r="L122" i="38"/>
  <c r="BB82" i="38"/>
  <c r="BF83" i="38"/>
  <c r="BB102" i="38"/>
  <c r="H183" i="38"/>
  <c r="H201" i="38" s="1"/>
  <c r="I183" i="38"/>
  <c r="I201" i="38" s="1"/>
  <c r="G183" i="38"/>
  <c r="G201" i="38" s="1"/>
  <c r="G238" i="38" s="1"/>
  <c r="G274" i="38" s="1"/>
  <c r="G304" i="38" s="1"/>
  <c r="F183" i="38"/>
  <c r="CL82" i="38"/>
  <c r="CP83" i="38"/>
  <c r="CL102" i="38"/>
  <c r="AJ178" i="38"/>
  <c r="AJ196" i="38" s="1"/>
  <c r="AN158" i="38"/>
  <c r="BR53" i="38"/>
  <c r="AT140" i="38"/>
  <c r="AP158" i="38"/>
  <c r="CB178" i="38"/>
  <c r="CB196" i="38" s="1"/>
  <c r="CC178" i="38"/>
  <c r="CC196" i="38" s="1"/>
  <c r="CA178" i="38"/>
  <c r="CA196" i="38" s="1"/>
  <c r="CA233" i="38" s="1"/>
  <c r="CA269" i="38" s="1"/>
  <c r="CA299" i="38" s="1"/>
  <c r="CS181" i="38"/>
  <c r="CS199" i="38" s="1"/>
  <c r="CS236" i="38" s="1"/>
  <c r="CS272" i="38" s="1"/>
  <c r="CS302" i="38" s="1"/>
  <c r="CU181" i="38"/>
  <c r="CU199" i="38" s="1"/>
  <c r="CT181" i="38"/>
  <c r="CT199" i="38" s="1"/>
  <c r="CR181" i="38"/>
  <c r="BU82" i="38"/>
  <c r="BU102" i="38"/>
  <c r="BU101" i="38" s="1"/>
  <c r="AS82" i="38"/>
  <c r="AS102" i="38"/>
  <c r="AS101" i="38" s="1"/>
  <c r="AT100" i="38" s="1"/>
  <c r="DM181" i="38"/>
  <c r="DM199" i="38" s="1"/>
  <c r="DL181" i="38"/>
  <c r="DL199" i="38" s="1"/>
  <c r="DK181" i="38"/>
  <c r="DK199" i="38" s="1"/>
  <c r="DK236" i="38" s="1"/>
  <c r="DK272" i="38" s="1"/>
  <c r="DK302" i="38" s="1"/>
  <c r="DJ181" i="38"/>
  <c r="CI180" i="38"/>
  <c r="CI198" i="38" s="1"/>
  <c r="CH180" i="38"/>
  <c r="CH198" i="38" s="1"/>
  <c r="CG180" i="38"/>
  <c r="CG198" i="38" s="1"/>
  <c r="CG235" i="38" s="1"/>
  <c r="CG271" i="38" s="1"/>
  <c r="CG301" i="38" s="1"/>
  <c r="CF180" i="38"/>
  <c r="CJ83" i="38"/>
  <c r="CF82" i="38"/>
  <c r="CF102" i="38"/>
  <c r="BP183" i="38"/>
  <c r="BP201" i="38" s="1"/>
  <c r="BO183" i="38"/>
  <c r="BO201" i="38" s="1"/>
  <c r="BO238" i="38" s="1"/>
  <c r="BO274" i="38" s="1"/>
  <c r="BO304" i="38" s="1"/>
  <c r="BQ183" i="38"/>
  <c r="BQ201" i="38" s="1"/>
  <c r="BN183" i="38"/>
  <c r="CO181" i="38"/>
  <c r="CO199" i="38" s="1"/>
  <c r="CM181" i="38"/>
  <c r="CM199" i="38" s="1"/>
  <c r="CM236" i="38" s="1"/>
  <c r="CM272" i="38" s="1"/>
  <c r="CM302" i="38" s="1"/>
  <c r="CN181" i="38"/>
  <c r="CN199" i="38" s="1"/>
  <c r="CL181" i="38"/>
  <c r="DT85" i="38"/>
  <c r="DP122" i="38"/>
  <c r="CG183" i="38"/>
  <c r="CG201" i="38" s="1"/>
  <c r="CG238" i="38" s="1"/>
  <c r="CG274" i="38" s="1"/>
  <c r="CG304" i="38" s="1"/>
  <c r="CI183" i="38"/>
  <c r="CI201" i="38" s="1"/>
  <c r="CH183" i="38"/>
  <c r="CH201" i="38" s="1"/>
  <c r="CF183" i="38"/>
  <c r="BK178" i="38"/>
  <c r="BK196" i="38" s="1"/>
  <c r="BJ178" i="38"/>
  <c r="BJ196" i="38" s="1"/>
  <c r="BI178" i="38"/>
  <c r="BI196" i="38" s="1"/>
  <c r="BI233" i="38" s="1"/>
  <c r="BI269" i="38" s="1"/>
  <c r="BI299" i="38" s="1"/>
  <c r="AT52" i="38"/>
  <c r="CH82" i="38"/>
  <c r="CJ92" i="38" s="1"/>
  <c r="CH102" i="38"/>
  <c r="CH101" i="38" s="1"/>
  <c r="M181" i="38"/>
  <c r="M199" i="38" s="1"/>
  <c r="M236" i="38" s="1"/>
  <c r="M272" i="38" s="1"/>
  <c r="M302" i="38" s="1"/>
  <c r="N181" i="38"/>
  <c r="N199" i="38" s="1"/>
  <c r="O181" i="38"/>
  <c r="O199" i="38" s="1"/>
  <c r="L181" i="38"/>
  <c r="CJ85" i="38"/>
  <c r="CF122" i="38"/>
  <c r="I180" i="38"/>
  <c r="I198" i="38" s="1"/>
  <c r="G180" i="38"/>
  <c r="G198" i="38" s="1"/>
  <c r="G235" i="38" s="1"/>
  <c r="G271" i="38" s="1"/>
  <c r="G301" i="38" s="1"/>
  <c r="H180" i="38"/>
  <c r="H198" i="38" s="1"/>
  <c r="F180" i="38"/>
  <c r="AH56" i="38"/>
  <c r="CP38" i="38"/>
  <c r="CP37" i="38"/>
  <c r="CP36" i="38"/>
  <c r="DK178" i="38"/>
  <c r="DK196" i="38" s="1"/>
  <c r="DK233" i="38" s="1"/>
  <c r="DK269" i="38" s="1"/>
  <c r="DK299" i="38" s="1"/>
  <c r="DM178" i="38"/>
  <c r="DM196" i="38" s="1"/>
  <c r="DL178" i="38"/>
  <c r="DL196" i="38" s="1"/>
  <c r="CG178" i="38"/>
  <c r="CG196" i="38" s="1"/>
  <c r="CG233" i="38" s="1"/>
  <c r="CG269" i="38" s="1"/>
  <c r="CG299" i="38" s="1"/>
  <c r="CI178" i="38"/>
  <c r="CI196" i="38" s="1"/>
  <c r="CH178" i="38"/>
  <c r="CH196" i="38" s="1"/>
  <c r="DQ82" i="38"/>
  <c r="DQ102" i="38"/>
  <c r="DQ101" i="38" s="1"/>
  <c r="BJ179" i="38"/>
  <c r="BJ197" i="38" s="1"/>
  <c r="BI179" i="38"/>
  <c r="BI197" i="38" s="1"/>
  <c r="BI234" i="38" s="1"/>
  <c r="BI270" i="38" s="1"/>
  <c r="BI300" i="38" s="1"/>
  <c r="BK179" i="38"/>
  <c r="BK197" i="38" s="1"/>
  <c r="AQ82" i="38"/>
  <c r="AQ102" i="38"/>
  <c r="AQ101" i="38" s="1"/>
  <c r="V249" i="38"/>
  <c r="DG179" i="38"/>
  <c r="DG197" i="38" s="1"/>
  <c r="DF179" i="38"/>
  <c r="DF197" i="38" s="1"/>
  <c r="DE179" i="38"/>
  <c r="DE197" i="38" s="1"/>
  <c r="DE234" i="38" s="1"/>
  <c r="DE270" i="38" s="1"/>
  <c r="DE300" i="38" s="1"/>
  <c r="AK180" i="38"/>
  <c r="AK198" i="38" s="1"/>
  <c r="AK235" i="38" s="1"/>
  <c r="AK271" i="38" s="1"/>
  <c r="AK301" i="38" s="1"/>
  <c r="AL180" i="38"/>
  <c r="AL198" i="38" s="1"/>
  <c r="AM180" i="38"/>
  <c r="AM198" i="38" s="1"/>
  <c r="AJ180" i="38"/>
  <c r="CP52" i="38"/>
  <c r="BJ181" i="38"/>
  <c r="BJ199" i="38" s="1"/>
  <c r="BI181" i="38"/>
  <c r="BI199" i="38" s="1"/>
  <c r="BI236" i="38" s="1"/>
  <c r="BI272" i="38" s="1"/>
  <c r="BI302" i="38" s="1"/>
  <c r="BK181" i="38"/>
  <c r="BK199" i="38" s="1"/>
  <c r="BH181" i="38"/>
  <c r="DH43" i="38"/>
  <c r="BF38" i="38"/>
  <c r="BF37" i="38"/>
  <c r="BF36" i="38"/>
  <c r="CY181" i="38"/>
  <c r="CY199" i="38" s="1"/>
  <c r="CY236" i="38" s="1"/>
  <c r="CY272" i="38" s="1"/>
  <c r="CY302" i="38" s="1"/>
  <c r="DA181" i="38"/>
  <c r="DA199" i="38" s="1"/>
  <c r="CZ181" i="38"/>
  <c r="CZ199" i="38" s="1"/>
  <c r="CX181" i="38"/>
  <c r="BP82" i="38"/>
  <c r="BR92" i="38" s="1"/>
  <c r="BP102" i="38"/>
  <c r="BP101" i="38" s="1"/>
  <c r="CA179" i="38"/>
  <c r="CA197" i="38" s="1"/>
  <c r="CA234" i="38" s="1"/>
  <c r="CA270" i="38" s="1"/>
  <c r="CA300" i="38" s="1"/>
  <c r="CC179" i="38"/>
  <c r="CC197" i="38" s="1"/>
  <c r="CB179" i="38"/>
  <c r="CB197" i="38" s="1"/>
  <c r="CS183" i="38"/>
  <c r="CS201" i="38" s="1"/>
  <c r="CS238" i="38" s="1"/>
  <c r="CS274" i="38" s="1"/>
  <c r="CS304" i="38" s="1"/>
  <c r="CU183" i="38"/>
  <c r="CU201" i="38" s="1"/>
  <c r="CT183" i="38"/>
  <c r="CT201" i="38" s="1"/>
  <c r="CR183" i="38"/>
  <c r="BX52" i="38"/>
  <c r="DB38" i="38"/>
  <c r="DB37" i="38"/>
  <c r="DB36" i="38"/>
  <c r="BQ82" i="38"/>
  <c r="BQ102" i="38"/>
  <c r="BQ101" i="38" s="1"/>
  <c r="BR100" i="38" s="1"/>
  <c r="U178" i="38"/>
  <c r="U196" i="38" s="1"/>
  <c r="T178" i="38"/>
  <c r="T196" i="38" s="1"/>
  <c r="S178" i="38"/>
  <c r="S196" i="38" s="1"/>
  <c r="S233" i="38" s="1"/>
  <c r="S269" i="38" s="1"/>
  <c r="S299" i="38" s="1"/>
  <c r="R178" i="38"/>
  <c r="DN53" i="38"/>
  <c r="AK178" i="38"/>
  <c r="AK196" i="38" s="1"/>
  <c r="AK233" i="38" s="1"/>
  <c r="AK269" i="38" s="1"/>
  <c r="AK299" i="38" s="1"/>
  <c r="AM178" i="38"/>
  <c r="AM196" i="38" s="1"/>
  <c r="AL178" i="38"/>
  <c r="AL196" i="38" s="1"/>
  <c r="CD52" i="38"/>
  <c r="AZ83" i="38"/>
  <c r="AV82" i="38"/>
  <c r="AV102" i="38"/>
  <c r="AF180" i="38"/>
  <c r="AF198" i="38" s="1"/>
  <c r="AG180" i="38"/>
  <c r="AG198" i="38" s="1"/>
  <c r="AE180" i="38"/>
  <c r="AE198" i="38" s="1"/>
  <c r="AE235" i="38" s="1"/>
  <c r="AE271" i="38" s="1"/>
  <c r="AE301" i="38" s="1"/>
  <c r="AD180" i="38"/>
  <c r="DA82" i="38"/>
  <c r="DA102" i="38"/>
  <c r="DA101" i="38" s="1"/>
  <c r="DB100" i="38" s="1"/>
  <c r="BX249" i="38"/>
  <c r="Z82" i="38"/>
  <c r="AB92" i="38" s="1"/>
  <c r="Z102" i="38"/>
  <c r="Z101" i="38" s="1"/>
  <c r="BX56" i="38"/>
  <c r="BX55" i="38"/>
  <c r="DB52" i="38"/>
  <c r="AE183" i="38"/>
  <c r="AE201" i="38" s="1"/>
  <c r="AE238" i="38" s="1"/>
  <c r="AE274" i="38" s="1"/>
  <c r="AE304" i="38" s="1"/>
  <c r="AG183" i="38"/>
  <c r="AG201" i="38" s="1"/>
  <c r="AF183" i="38"/>
  <c r="AF201" i="38" s="1"/>
  <c r="AD183" i="38"/>
  <c r="DT38" i="38"/>
  <c r="DT37" i="38"/>
  <c r="DT36" i="38"/>
  <c r="S82" i="38"/>
  <c r="S102" i="38"/>
  <c r="S101" i="38" s="1"/>
  <c r="CP53" i="38"/>
  <c r="AD122" i="38"/>
  <c r="AH85" i="38"/>
  <c r="DF178" i="38"/>
  <c r="DF196" i="38" s="1"/>
  <c r="DE178" i="38"/>
  <c r="DE196" i="38" s="1"/>
  <c r="DE233" i="38" s="1"/>
  <c r="DE269" i="38" s="1"/>
  <c r="DE299" i="38" s="1"/>
  <c r="DG178" i="38"/>
  <c r="DG196" i="38" s="1"/>
  <c r="DH52" i="38"/>
  <c r="AM181" i="38"/>
  <c r="AM199" i="38" s="1"/>
  <c r="AL181" i="38"/>
  <c r="AL199" i="38" s="1"/>
  <c r="AK181" i="38"/>
  <c r="AK199" i="38" s="1"/>
  <c r="AK236" i="38" s="1"/>
  <c r="AK272" i="38" s="1"/>
  <c r="AK302" i="38" s="1"/>
  <c r="AJ181" i="38"/>
  <c r="BV82" i="38"/>
  <c r="BX92" i="38" s="1"/>
  <c r="BV102" i="38"/>
  <c r="BV101" i="38" s="1"/>
  <c r="CM82" i="38"/>
  <c r="CM102" i="38"/>
  <c r="CM101" i="38" s="1"/>
  <c r="DH53" i="38"/>
  <c r="CY82" i="38"/>
  <c r="CY102" i="38"/>
  <c r="CY101" i="38" s="1"/>
  <c r="BR249" i="38"/>
  <c r="BU180" i="38"/>
  <c r="BU198" i="38" s="1"/>
  <c r="BU235" i="38" s="1"/>
  <c r="BU271" i="38" s="1"/>
  <c r="BU301" i="38" s="1"/>
  <c r="BW180" i="38"/>
  <c r="BW198" i="38" s="1"/>
  <c r="BV180" i="38"/>
  <c r="BV198" i="38" s="1"/>
  <c r="BT180" i="38"/>
  <c r="CV53" i="38"/>
  <c r="BJ183" i="38"/>
  <c r="BJ201" i="38" s="1"/>
  <c r="BK183" i="38"/>
  <c r="BK201" i="38" s="1"/>
  <c r="BI183" i="38"/>
  <c r="BI201" i="38" s="1"/>
  <c r="BI238" i="38" s="1"/>
  <c r="BI274" i="38" s="1"/>
  <c r="BI304" i="38" s="1"/>
  <c r="BH183" i="38"/>
  <c r="O82" i="38"/>
  <c r="O102" i="38"/>
  <c r="O101" i="38" s="1"/>
  <c r="P100" i="38" s="1"/>
  <c r="CV43" i="38"/>
  <c r="BW82" i="38"/>
  <c r="BW102" i="38"/>
  <c r="BW101" i="38" s="1"/>
  <c r="BX100" i="38" s="1"/>
  <c r="DS82" i="38"/>
  <c r="DS102" i="38"/>
  <c r="DS101" i="38" s="1"/>
  <c r="DT100" i="38" s="1"/>
  <c r="J38" i="38"/>
  <c r="J37" i="38"/>
  <c r="J36" i="38"/>
  <c r="CV38" i="38"/>
  <c r="CV37" i="38"/>
  <c r="CV36" i="38"/>
  <c r="AN249" i="38"/>
  <c r="DT83" i="38"/>
  <c r="DP82" i="38"/>
  <c r="DP102" i="38"/>
  <c r="DP120" i="38" s="1"/>
  <c r="CI82" i="38"/>
  <c r="CI102" i="38"/>
  <c r="CI101" i="38" s="1"/>
  <c r="CJ100" i="38" s="1"/>
  <c r="AZ85" i="38"/>
  <c r="AV122" i="38"/>
  <c r="T82" i="38"/>
  <c r="V92" i="38" s="1"/>
  <c r="T102" i="38"/>
  <c r="T101" i="38" s="1"/>
  <c r="BP178" i="38"/>
  <c r="BP196" i="38" s="1"/>
  <c r="BO178" i="38"/>
  <c r="BO196" i="38" s="1"/>
  <c r="BO233" i="38" s="1"/>
  <c r="BO269" i="38" s="1"/>
  <c r="BO299" i="38" s="1"/>
  <c r="BQ178" i="38"/>
  <c r="BQ196" i="38" s="1"/>
  <c r="CY180" i="38"/>
  <c r="CY198" i="38" s="1"/>
  <c r="CY235" i="38" s="1"/>
  <c r="CY271" i="38" s="1"/>
  <c r="CY301" i="38" s="1"/>
  <c r="CZ180" i="38"/>
  <c r="CZ198" i="38" s="1"/>
  <c r="DA180" i="38"/>
  <c r="DA198" i="38" s="1"/>
  <c r="CX180" i="38"/>
  <c r="CN178" i="38"/>
  <c r="CN196" i="38" s="1"/>
  <c r="CO178" i="38"/>
  <c r="CO196" i="38" s="1"/>
  <c r="CM178" i="38"/>
  <c r="CM196" i="38" s="1"/>
  <c r="CM233" i="38" s="1"/>
  <c r="CM269" i="38" s="1"/>
  <c r="CM299" i="38" s="1"/>
  <c r="CA180" i="38"/>
  <c r="CA198" i="38" s="1"/>
  <c r="CA235" i="38" s="1"/>
  <c r="CA271" i="38" s="1"/>
  <c r="CA301" i="38" s="1"/>
  <c r="CB180" i="38"/>
  <c r="CB198" i="38" s="1"/>
  <c r="CC180" i="38"/>
  <c r="CC198" i="38" s="1"/>
  <c r="BZ180" i="38"/>
  <c r="AZ52" i="38"/>
  <c r="BF249" i="38"/>
  <c r="T180" i="38"/>
  <c r="T198" i="38" s="1"/>
  <c r="S180" i="38"/>
  <c r="S198" i="38" s="1"/>
  <c r="S235" i="38" s="1"/>
  <c r="S271" i="38" s="1"/>
  <c r="S301" i="38" s="1"/>
  <c r="U180" i="38"/>
  <c r="U198" i="38" s="1"/>
  <c r="R180" i="38"/>
  <c r="AZ53" i="38"/>
  <c r="F28" i="19"/>
  <c r="F46" i="19" s="1"/>
  <c r="H26" i="19"/>
  <c r="H44" i="19" s="1"/>
  <c r="F26" i="19"/>
  <c r="F44" i="19" s="1"/>
  <c r="I26" i="19"/>
  <c r="I44" i="19" s="1"/>
  <c r="G26" i="19"/>
  <c r="G44" i="19" s="1"/>
  <c r="I28" i="19"/>
  <c r="I46" i="19" s="1"/>
  <c r="I85" i="19" s="1"/>
  <c r="I122" i="19" s="1"/>
  <c r="H28" i="19"/>
  <c r="H46" i="19" s="1"/>
  <c r="H85" i="19" s="1"/>
  <c r="G28" i="19"/>
  <c r="G46" i="19" s="1"/>
  <c r="I303" i="19"/>
  <c r="D6" i="26"/>
  <c r="I65" i="19"/>
  <c r="I64" i="19" s="1"/>
  <c r="J63" i="19" s="1"/>
  <c r="H65" i="19"/>
  <c r="H64" i="19" s="1"/>
  <c r="F65" i="19"/>
  <c r="F64" i="19" s="1"/>
  <c r="G65" i="19"/>
  <c r="F303" i="19"/>
  <c r="H303" i="19"/>
  <c r="G303" i="19"/>
  <c r="G24" i="26"/>
  <c r="Q24" i="26"/>
  <c r="AA24" i="26"/>
  <c r="AK24" i="26"/>
  <c r="AU24" i="26"/>
  <c r="BE24" i="26"/>
  <c r="BO24" i="26"/>
  <c r="BY24" i="26"/>
  <c r="CI24" i="26"/>
  <c r="CS24" i="26"/>
  <c r="DC24" i="26"/>
  <c r="DM24" i="26"/>
  <c r="DE24" i="26"/>
  <c r="H24" i="26"/>
  <c r="R24" i="26"/>
  <c r="AB24" i="26"/>
  <c r="AL24" i="26"/>
  <c r="AV24" i="26"/>
  <c r="BF24" i="26"/>
  <c r="BP24" i="26"/>
  <c r="BZ24" i="26"/>
  <c r="CJ24" i="26"/>
  <c r="CT24" i="26"/>
  <c r="DD24" i="26"/>
  <c r="DN24" i="26"/>
  <c r="S24" i="26"/>
  <c r="AC24" i="26"/>
  <c r="AM24" i="26"/>
  <c r="AW24" i="26"/>
  <c r="BG24" i="26"/>
  <c r="BQ24" i="26"/>
  <c r="CK24" i="26"/>
  <c r="CU24" i="26"/>
  <c r="D24" i="26"/>
  <c r="E257" i="19" s="1"/>
  <c r="H257" i="19" s="1"/>
  <c r="I24" i="26"/>
  <c r="CA24" i="26"/>
  <c r="F24" i="26"/>
  <c r="V24" i="26"/>
  <c r="AI24" i="26"/>
  <c r="AY24" i="26"/>
  <c r="BL24" i="26"/>
  <c r="CB24" i="26"/>
  <c r="CO24" i="26"/>
  <c r="DB24" i="26"/>
  <c r="AZ24" i="26"/>
  <c r="CC24" i="26"/>
  <c r="L24" i="26"/>
  <c r="Y24" i="26"/>
  <c r="AO24" i="26"/>
  <c r="BB24" i="26"/>
  <c r="BR24" i="26"/>
  <c r="CR24" i="26"/>
  <c r="DH24" i="26"/>
  <c r="Z24" i="26"/>
  <c r="O24" i="26"/>
  <c r="AR24" i="26"/>
  <c r="BH24" i="26"/>
  <c r="CH24" i="26"/>
  <c r="CX24" i="26"/>
  <c r="AF24" i="26"/>
  <c r="BI24" i="26"/>
  <c r="CL24" i="26"/>
  <c r="DL24" i="26"/>
  <c r="AH24" i="26"/>
  <c r="BX24" i="26"/>
  <c r="J24" i="26"/>
  <c r="W24" i="26"/>
  <c r="AJ24" i="26"/>
  <c r="BM24" i="26"/>
  <c r="CP24" i="26"/>
  <c r="DF24" i="26"/>
  <c r="M24" i="26"/>
  <c r="BC24" i="26"/>
  <c r="BS24" i="26"/>
  <c r="CF24" i="26"/>
  <c r="CV24" i="26"/>
  <c r="DI24" i="26"/>
  <c r="N24" i="26"/>
  <c r="AD24" i="26"/>
  <c r="AQ24" i="26"/>
  <c r="BD24" i="26"/>
  <c r="BT24" i="26"/>
  <c r="CG24" i="26"/>
  <c r="CW24" i="26"/>
  <c r="DJ24" i="26"/>
  <c r="AE24" i="26"/>
  <c r="BU24" i="26"/>
  <c r="DK24" i="26"/>
  <c r="P24" i="26"/>
  <c r="AS24" i="26"/>
  <c r="BV24" i="26"/>
  <c r="CY24" i="26"/>
  <c r="U24" i="26"/>
  <c r="BK24" i="26"/>
  <c r="CN24" i="26"/>
  <c r="K24" i="26"/>
  <c r="X24" i="26"/>
  <c r="AN24" i="26"/>
  <c r="BA24" i="26"/>
  <c r="BN24" i="26"/>
  <c r="CD24" i="26"/>
  <c r="CQ24" i="26"/>
  <c r="DG24" i="26"/>
  <c r="CE24" i="26"/>
  <c r="AP24" i="26"/>
  <c r="T24" i="26"/>
  <c r="AG24" i="26"/>
  <c r="AT24" i="26"/>
  <c r="BJ24" i="26"/>
  <c r="BW24" i="26"/>
  <c r="CM24" i="26"/>
  <c r="CZ24" i="26"/>
  <c r="E24" i="26"/>
  <c r="AX24" i="26"/>
  <c r="DA24" i="26"/>
  <c r="AZ18" i="26"/>
  <c r="AN25" i="26"/>
  <c r="AN26" i="26" s="1"/>
  <c r="AH20" i="26"/>
  <c r="BL18" i="26"/>
  <c r="J36" i="31"/>
  <c r="AH19" i="26"/>
  <c r="AB25" i="26"/>
  <c r="AB26" i="26" s="1"/>
  <c r="CJ18" i="26"/>
  <c r="D20" i="26"/>
  <c r="J20" i="26"/>
  <c r="CD18" i="26"/>
  <c r="V19" i="26"/>
  <c r="L39" i="31"/>
  <c r="J67" i="19"/>
  <c r="V20" i="26"/>
  <c r="L42" i="31"/>
  <c r="BR18" i="26"/>
  <c r="L36" i="31"/>
  <c r="AH18" i="26"/>
  <c r="AT19" i="26"/>
  <c r="V25" i="26"/>
  <c r="V26" i="26" s="1"/>
  <c r="J40" i="31"/>
  <c r="J18" i="26"/>
  <c r="AB20" i="26"/>
  <c r="P25" i="26"/>
  <c r="P26" i="26" s="1"/>
  <c r="P19" i="26"/>
  <c r="L40" i="31"/>
  <c r="J37" i="31"/>
  <c r="AB18" i="26"/>
  <c r="AN18" i="26"/>
  <c r="P20" i="26"/>
  <c r="BF18" i="26"/>
  <c r="DN18" i="26"/>
  <c r="AH25" i="26"/>
  <c r="AH26" i="26" s="1"/>
  <c r="K40" i="31"/>
  <c r="J42" i="31"/>
  <c r="P18" i="26"/>
  <c r="D19" i="26"/>
  <c r="AN20" i="26"/>
  <c r="J25" i="26"/>
  <c r="J26" i="26" s="1"/>
  <c r="L38" i="31"/>
  <c r="L37" i="31"/>
  <c r="K39" i="31"/>
  <c r="AT18" i="26"/>
  <c r="AN19" i="26"/>
  <c r="K38" i="31"/>
  <c r="CP18" i="26"/>
  <c r="D18" i="26"/>
  <c r="AB19" i="26"/>
  <c r="J19" i="26"/>
  <c r="K42" i="31"/>
  <c r="V18" i="26"/>
  <c r="D25" i="26"/>
  <c r="D26" i="26" s="1"/>
  <c r="E214" i="19" s="1"/>
  <c r="K36" i="31"/>
  <c r="DB18" i="26"/>
  <c r="BX18" i="26"/>
  <c r="K37" i="31"/>
  <c r="J39" i="31"/>
  <c r="DH18" i="26"/>
  <c r="CV18" i="26"/>
  <c r="I1" i="19"/>
  <c r="H1" i="19"/>
  <c r="G1" i="19"/>
  <c r="F1" i="19"/>
  <c r="K2" i="33"/>
  <c r="K6" i="33" s="1"/>
  <c r="J1" i="19"/>
  <c r="AA5" i="26"/>
  <c r="AZ5" i="26"/>
  <c r="BF288" i="19" s="1"/>
  <c r="AV5" i="26"/>
  <c r="AU5" i="26"/>
  <c r="BA5" i="26"/>
  <c r="AZ20" i="26"/>
  <c r="AZ19" i="26"/>
  <c r="AT20" i="26"/>
  <c r="AT25" i="26"/>
  <c r="AT26" i="26" s="1"/>
  <c r="AQ5" i="26"/>
  <c r="AL5" i="26"/>
  <c r="AG5" i="26"/>
  <c r="DS23" i="26"/>
  <c r="DS24" i="26" s="1"/>
  <c r="DR23" i="26"/>
  <c r="DR24" i="26" s="1"/>
  <c r="DQ23" i="26"/>
  <c r="DQ24" i="26" s="1"/>
  <c r="DP23" i="26"/>
  <c r="DP24" i="26" s="1"/>
  <c r="B21" i="31"/>
  <c r="C21" i="31"/>
  <c r="A22" i="31"/>
  <c r="CJ55" i="38" l="1"/>
  <c r="AH54" i="38"/>
  <c r="P33" i="38"/>
  <c r="P39" i="38" s="1"/>
  <c r="AN74" i="19"/>
  <c r="AN77" i="19" s="1"/>
  <c r="BL74" i="19"/>
  <c r="BL77" i="19" s="1"/>
  <c r="CV73" i="19"/>
  <c r="BR74" i="19"/>
  <c r="BR77" i="19" s="1"/>
  <c r="DN73" i="19"/>
  <c r="AZ73" i="19"/>
  <c r="DT56" i="38"/>
  <c r="BL33" i="38"/>
  <c r="BL39" i="38" s="1"/>
  <c r="CJ56" i="38"/>
  <c r="CJ51" i="38" s="1"/>
  <c r="CJ57" i="38" s="1"/>
  <c r="CJ58" i="38" s="1"/>
  <c r="DT55" i="38"/>
  <c r="AB54" i="38"/>
  <c r="AB55" i="38"/>
  <c r="BL55" i="38"/>
  <c r="CD54" i="38"/>
  <c r="BL54" i="38"/>
  <c r="CD33" i="38"/>
  <c r="CD39" i="38" s="1"/>
  <c r="AN56" i="38"/>
  <c r="CD56" i="38"/>
  <c r="DH110" i="38"/>
  <c r="BR33" i="38"/>
  <c r="BR39" i="38" s="1"/>
  <c r="BF54" i="38"/>
  <c r="AN55" i="38"/>
  <c r="AZ33" i="38"/>
  <c r="AZ39" i="38" s="1"/>
  <c r="BF55" i="38"/>
  <c r="AB33" i="38"/>
  <c r="AB39" i="38" s="1"/>
  <c r="AB111" i="38"/>
  <c r="AB114" i="38" s="1"/>
  <c r="BF111" i="38"/>
  <c r="BF114" i="38" s="1"/>
  <c r="BX33" i="38"/>
  <c r="BX39" i="38" s="1"/>
  <c r="V54" i="38"/>
  <c r="V55" i="38"/>
  <c r="V111" i="38"/>
  <c r="V114" i="38" s="1"/>
  <c r="BU120" i="38"/>
  <c r="BU157" i="38" s="1"/>
  <c r="BF82" i="38"/>
  <c r="J56" i="38"/>
  <c r="J91" i="38"/>
  <c r="BF73" i="19"/>
  <c r="CV82" i="38"/>
  <c r="CD74" i="19"/>
  <c r="CD77" i="19" s="1"/>
  <c r="M120" i="38"/>
  <c r="M119" i="38" s="1"/>
  <c r="DH74" i="19"/>
  <c r="DH76" i="19" s="1"/>
  <c r="CJ111" i="38"/>
  <c r="CJ112" i="38" s="1"/>
  <c r="AK120" i="38"/>
  <c r="AK119" i="38" s="1"/>
  <c r="CP73" i="19"/>
  <c r="AH111" i="38"/>
  <c r="AH112" i="38" s="1"/>
  <c r="DH33" i="38"/>
  <c r="DH39" i="38" s="1"/>
  <c r="J54" i="38"/>
  <c r="AT82" i="38"/>
  <c r="AR120" i="38"/>
  <c r="AR119" i="38" s="1"/>
  <c r="BR110" i="38"/>
  <c r="BE120" i="38"/>
  <c r="BE119" i="38" s="1"/>
  <c r="BF118" i="38" s="1"/>
  <c r="AN82" i="38"/>
  <c r="BX73" i="19"/>
  <c r="BV120" i="38"/>
  <c r="BV157" i="38" s="1"/>
  <c r="DB33" i="38"/>
  <c r="DB39" i="38" s="1"/>
  <c r="BF33" i="38"/>
  <c r="BF39" i="38" s="1"/>
  <c r="CD82" i="38"/>
  <c r="AB82" i="38"/>
  <c r="J303" i="19"/>
  <c r="V73" i="19"/>
  <c r="AH73" i="19"/>
  <c r="DT74" i="19"/>
  <c r="DT76" i="19" s="1"/>
  <c r="J33" i="38"/>
  <c r="J39" i="38" s="1"/>
  <c r="P54" i="38"/>
  <c r="AN91" i="38"/>
  <c r="P55" i="38"/>
  <c r="AB74" i="19"/>
  <c r="AB76" i="19" s="1"/>
  <c r="DT110" i="38"/>
  <c r="J82" i="38"/>
  <c r="CP91" i="38"/>
  <c r="AT110" i="38"/>
  <c r="AH33" i="38"/>
  <c r="AH39" i="38" s="1"/>
  <c r="AT141" i="38"/>
  <c r="AT138" i="38" s="1"/>
  <c r="AT152" i="38" s="1"/>
  <c r="AP138" i="38"/>
  <c r="CR44" i="19"/>
  <c r="CR25" i="19"/>
  <c r="CV26" i="19"/>
  <c r="Z25" i="19"/>
  <c r="Z44" i="19"/>
  <c r="BB25" i="19"/>
  <c r="BF26" i="19"/>
  <c r="BB44" i="19"/>
  <c r="CJ26" i="19"/>
  <c r="CF44" i="19"/>
  <c r="CF25" i="19"/>
  <c r="BF74" i="19"/>
  <c r="AN65" i="19"/>
  <c r="AN64" i="19" s="1"/>
  <c r="AJ64" i="19"/>
  <c r="AN26" i="19"/>
  <c r="AJ25" i="19"/>
  <c r="AJ44" i="19"/>
  <c r="BL65" i="19"/>
  <c r="BL64" i="19" s="1"/>
  <c r="BH64" i="19"/>
  <c r="BV25" i="19"/>
  <c r="BV44" i="19"/>
  <c r="CX85" i="19"/>
  <c r="CY25" i="19"/>
  <c r="CY44" i="19"/>
  <c r="BZ44" i="19"/>
  <c r="BZ25" i="19"/>
  <c r="CD26" i="19"/>
  <c r="AH65" i="19"/>
  <c r="AH64" i="19" s="1"/>
  <c r="AD64" i="19"/>
  <c r="DF25" i="19"/>
  <c r="DF44" i="19"/>
  <c r="BR65" i="19"/>
  <c r="BR64" i="19" s="1"/>
  <c r="BN64" i="19"/>
  <c r="AB26" i="19"/>
  <c r="X44" i="19"/>
  <c r="X25" i="19"/>
  <c r="CL25" i="19"/>
  <c r="CP26" i="19"/>
  <c r="CL44" i="19"/>
  <c r="DS44" i="19"/>
  <c r="DS25" i="19"/>
  <c r="DT24" i="19" s="1"/>
  <c r="BO25" i="19"/>
  <c r="BO44" i="19"/>
  <c r="BI25" i="19"/>
  <c r="BI44" i="19"/>
  <c r="AB28" i="19"/>
  <c r="X46" i="19"/>
  <c r="BL28" i="19"/>
  <c r="BH46" i="19"/>
  <c r="DI255" i="19"/>
  <c r="DL255" i="19" s="1"/>
  <c r="DI254" i="19"/>
  <c r="DL254" i="19" s="1"/>
  <c r="DI253" i="19"/>
  <c r="DL253" i="19" s="1"/>
  <c r="DI251" i="19"/>
  <c r="DL251" i="19" s="1"/>
  <c r="DI257" i="19"/>
  <c r="DL257" i="19" s="1"/>
  <c r="DI252" i="19"/>
  <c r="DL252" i="19" s="1"/>
  <c r="DT82" i="38"/>
  <c r="BX110" i="38"/>
  <c r="AZ82" i="38"/>
  <c r="V33" i="38"/>
  <c r="V39" i="38" s="1"/>
  <c r="DN111" i="38"/>
  <c r="DN112" i="38" s="1"/>
  <c r="P111" i="38"/>
  <c r="P114" i="38" s="1"/>
  <c r="DE120" i="38"/>
  <c r="DE119" i="38" s="1"/>
  <c r="P73" i="19"/>
  <c r="U44" i="19"/>
  <c r="U25" i="19"/>
  <c r="V24" i="19" s="1"/>
  <c r="DK25" i="19"/>
  <c r="DK44" i="19"/>
  <c r="DN74" i="19"/>
  <c r="N25" i="19"/>
  <c r="N44" i="19"/>
  <c r="AT74" i="19"/>
  <c r="AH74" i="19"/>
  <c r="BU44" i="19"/>
  <c r="BU25" i="19"/>
  <c r="CJ74" i="19"/>
  <c r="CX44" i="19"/>
  <c r="CX25" i="19"/>
  <c r="DB26" i="19"/>
  <c r="AW44" i="19"/>
  <c r="AW25" i="19"/>
  <c r="AV85" i="19"/>
  <c r="CJ28" i="19"/>
  <c r="CF46" i="19"/>
  <c r="AB65" i="19"/>
  <c r="AB64" i="19" s="1"/>
  <c r="X64" i="19"/>
  <c r="BR28" i="19"/>
  <c r="BN46" i="19"/>
  <c r="AU216" i="19"/>
  <c r="AU215" i="19"/>
  <c r="AU214" i="19"/>
  <c r="AU218" i="19"/>
  <c r="AU220" i="19"/>
  <c r="AU217" i="19"/>
  <c r="AC216" i="19"/>
  <c r="AC220" i="19"/>
  <c r="AC218" i="19"/>
  <c r="AC215" i="19"/>
  <c r="AC217" i="19"/>
  <c r="AC214" i="19"/>
  <c r="CK253" i="19"/>
  <c r="CN253" i="19" s="1"/>
  <c r="CK251" i="19"/>
  <c r="CN251" i="19" s="1"/>
  <c r="CK257" i="19"/>
  <c r="CN257" i="19" s="1"/>
  <c r="CK255" i="19"/>
  <c r="CN255" i="19" s="1"/>
  <c r="CK254" i="19"/>
  <c r="CN254" i="19" s="1"/>
  <c r="CK252" i="19"/>
  <c r="CN252" i="19" s="1"/>
  <c r="AH82" i="38"/>
  <c r="CB120" i="38"/>
  <c r="CB157" i="38" s="1"/>
  <c r="BX74" i="19"/>
  <c r="BW25" i="19"/>
  <c r="BX24" i="19" s="1"/>
  <c r="BW44" i="19"/>
  <c r="AT73" i="19"/>
  <c r="BT64" i="19"/>
  <c r="BX65" i="19"/>
  <c r="BX64" i="19" s="1"/>
  <c r="DN65" i="19"/>
  <c r="DN64" i="19" s="1"/>
  <c r="DJ64" i="19"/>
  <c r="DE25" i="19"/>
  <c r="DE44" i="19"/>
  <c r="Y44" i="19"/>
  <c r="Y25" i="19"/>
  <c r="BF28" i="19"/>
  <c r="BB46" i="19"/>
  <c r="CF64" i="19"/>
  <c r="CJ65" i="19"/>
  <c r="CJ64" i="19" s="1"/>
  <c r="AH28" i="19"/>
  <c r="AD46" i="19"/>
  <c r="BX28" i="19"/>
  <c r="BT46" i="19"/>
  <c r="CV28" i="19"/>
  <c r="CR46" i="19"/>
  <c r="CE257" i="19"/>
  <c r="CH257" i="19" s="1"/>
  <c r="CE251" i="19"/>
  <c r="CH251" i="19" s="1"/>
  <c r="CE255" i="19"/>
  <c r="CH255" i="19" s="1"/>
  <c r="CE254" i="19"/>
  <c r="CH254" i="19" s="1"/>
  <c r="CE253" i="19"/>
  <c r="CH253" i="19" s="1"/>
  <c r="CE252" i="19"/>
  <c r="CH252" i="19" s="1"/>
  <c r="BS253" i="19"/>
  <c r="BV253" i="19" s="1"/>
  <c r="BS257" i="19"/>
  <c r="BV257" i="19" s="1"/>
  <c r="BS252" i="19"/>
  <c r="BV252" i="19" s="1"/>
  <c r="BS255" i="19"/>
  <c r="BV255" i="19" s="1"/>
  <c r="BS254" i="19"/>
  <c r="BV254" i="19" s="1"/>
  <c r="BS251" i="19"/>
  <c r="BV251" i="19" s="1"/>
  <c r="CV33" i="38"/>
  <c r="CV39" i="38" s="1"/>
  <c r="CO25" i="19"/>
  <c r="CP24" i="19" s="1"/>
  <c r="CO44" i="19"/>
  <c r="DB73" i="19"/>
  <c r="BN44" i="19"/>
  <c r="BN25" i="19"/>
  <c r="BR26" i="19"/>
  <c r="CZ25" i="19"/>
  <c r="CZ44" i="19"/>
  <c r="DL25" i="19"/>
  <c r="DL44" i="19"/>
  <c r="AS25" i="19"/>
  <c r="AT24" i="19" s="1"/>
  <c r="AS44" i="19"/>
  <c r="T25" i="19"/>
  <c r="T44" i="19"/>
  <c r="CT44" i="19"/>
  <c r="CT25" i="19"/>
  <c r="CH44" i="19"/>
  <c r="CH25" i="19"/>
  <c r="DP25" i="19"/>
  <c r="DT26" i="19"/>
  <c r="DP44" i="19"/>
  <c r="AT28" i="19"/>
  <c r="AP46" i="19"/>
  <c r="CD28" i="19"/>
  <c r="BZ46" i="19"/>
  <c r="DB28" i="19"/>
  <c r="CY46" i="19"/>
  <c r="CY85" i="19" s="1"/>
  <c r="CY122" i="19" s="1"/>
  <c r="CY159" i="19" s="1"/>
  <c r="BM252" i="19"/>
  <c r="BP252" i="19" s="1"/>
  <c r="BM257" i="19"/>
  <c r="BP257" i="19" s="1"/>
  <c r="BM255" i="19"/>
  <c r="BP255" i="19" s="1"/>
  <c r="BM254" i="19"/>
  <c r="BP254" i="19" s="1"/>
  <c r="BM253" i="19"/>
  <c r="BP253" i="19" s="1"/>
  <c r="BM251" i="19"/>
  <c r="BP251" i="19" s="1"/>
  <c r="AI218" i="19"/>
  <c r="AI217" i="19"/>
  <c r="AI216" i="19"/>
  <c r="AI215" i="19"/>
  <c r="AI214" i="19"/>
  <c r="AI220" i="19"/>
  <c r="Q220" i="19"/>
  <c r="Q215" i="19"/>
  <c r="Q218" i="19"/>
  <c r="Q217" i="19"/>
  <c r="Q216" i="19"/>
  <c r="Q214" i="19"/>
  <c r="CQ255" i="19"/>
  <c r="CT255" i="19" s="1"/>
  <c r="CQ254" i="19"/>
  <c r="CT254" i="19" s="1"/>
  <c r="CQ251" i="19"/>
  <c r="CT251" i="19" s="1"/>
  <c r="CQ253" i="19"/>
  <c r="CT253" i="19" s="1"/>
  <c r="CQ252" i="19"/>
  <c r="CT252" i="19" s="1"/>
  <c r="CQ257" i="19"/>
  <c r="CT257" i="19" s="1"/>
  <c r="AH91" i="38"/>
  <c r="AA25" i="19"/>
  <c r="AB24" i="19" s="1"/>
  <c r="AA44" i="19"/>
  <c r="AR25" i="19"/>
  <c r="AR44" i="19"/>
  <c r="DD64" i="19"/>
  <c r="DH65" i="19"/>
  <c r="DH64" i="19" s="1"/>
  <c r="CS25" i="19"/>
  <c r="CS44" i="19"/>
  <c r="R25" i="19"/>
  <c r="R44" i="19"/>
  <c r="V26" i="19"/>
  <c r="AL25" i="19"/>
  <c r="AL44" i="19"/>
  <c r="DN26" i="19"/>
  <c r="DJ44" i="19"/>
  <c r="DJ25" i="19"/>
  <c r="BB64" i="19"/>
  <c r="BF65" i="19"/>
  <c r="BF64" i="19" s="1"/>
  <c r="CB25" i="19"/>
  <c r="CB44" i="19"/>
  <c r="AQ25" i="19"/>
  <c r="AQ44" i="19"/>
  <c r="BP44" i="19"/>
  <c r="BP25" i="19"/>
  <c r="DN28" i="19"/>
  <c r="DJ46" i="19"/>
  <c r="AP64" i="19"/>
  <c r="AT65" i="19"/>
  <c r="AT64" i="19" s="1"/>
  <c r="CR64" i="19"/>
  <c r="CV65" i="19"/>
  <c r="CV64" i="19" s="1"/>
  <c r="AI251" i="19"/>
  <c r="AL251" i="19" s="1"/>
  <c r="AI255" i="19"/>
  <c r="AL255" i="19" s="1"/>
  <c r="AI254" i="19"/>
  <c r="AL254" i="19" s="1"/>
  <c r="AI253" i="19"/>
  <c r="AL253" i="19" s="1"/>
  <c r="AI252" i="19"/>
  <c r="AL252" i="19" s="1"/>
  <c r="AI257" i="19"/>
  <c r="AL257" i="19" s="1"/>
  <c r="BJ120" i="38"/>
  <c r="BJ157" i="38" s="1"/>
  <c r="DR120" i="38"/>
  <c r="DR157" i="38" s="1"/>
  <c r="AL120" i="38"/>
  <c r="AL119" i="38" s="1"/>
  <c r="AE120" i="38"/>
  <c r="AE119" i="38" s="1"/>
  <c r="DQ25" i="19"/>
  <c r="DQ44" i="19"/>
  <c r="AF44" i="19"/>
  <c r="AF25" i="19"/>
  <c r="BE25" i="19"/>
  <c r="BF24" i="19" s="1"/>
  <c r="BE44" i="19"/>
  <c r="AP44" i="19"/>
  <c r="AT26" i="19"/>
  <c r="AP25" i="19"/>
  <c r="AV44" i="19"/>
  <c r="AZ26" i="19"/>
  <c r="AV25" i="19"/>
  <c r="AN73" i="19"/>
  <c r="BR73" i="19"/>
  <c r="AX25" i="19"/>
  <c r="AX44" i="19"/>
  <c r="BL73" i="19"/>
  <c r="CP28" i="19"/>
  <c r="CL46" i="19"/>
  <c r="AZ74" i="19"/>
  <c r="BK25" i="19"/>
  <c r="BL24" i="19" s="1"/>
  <c r="BK44" i="19"/>
  <c r="BZ64" i="19"/>
  <c r="CD65" i="19"/>
  <c r="CD64" i="19" s="1"/>
  <c r="AZ28" i="19"/>
  <c r="AW46" i="19"/>
  <c r="AW85" i="19" s="1"/>
  <c r="AW122" i="19" s="1"/>
  <c r="AW159" i="19" s="1"/>
  <c r="DC252" i="19"/>
  <c r="DF252" i="19" s="1"/>
  <c r="DC251" i="19"/>
  <c r="DF251" i="19" s="1"/>
  <c r="DC255" i="19"/>
  <c r="DF255" i="19" s="1"/>
  <c r="DC254" i="19"/>
  <c r="DF254" i="19" s="1"/>
  <c r="DC253" i="19"/>
  <c r="DF253" i="19" s="1"/>
  <c r="DC257" i="19"/>
  <c r="DF257" i="19" s="1"/>
  <c r="BG253" i="19"/>
  <c r="BJ253" i="19" s="1"/>
  <c r="BG257" i="19"/>
  <c r="BJ257" i="19" s="1"/>
  <c r="BG255" i="19"/>
  <c r="BJ255" i="19" s="1"/>
  <c r="BG252" i="19"/>
  <c r="BJ252" i="19" s="1"/>
  <c r="BG254" i="19"/>
  <c r="BJ254" i="19" s="1"/>
  <c r="BG251" i="19"/>
  <c r="BJ251" i="19" s="1"/>
  <c r="AQ120" i="38"/>
  <c r="AQ119" i="38" s="1"/>
  <c r="AU255" i="19"/>
  <c r="AX255" i="19" s="1"/>
  <c r="AU254" i="19"/>
  <c r="AX254" i="19" s="1"/>
  <c r="AU253" i="19"/>
  <c r="AX253" i="19" s="1"/>
  <c r="AU252" i="19"/>
  <c r="AX252" i="19" s="1"/>
  <c r="AU251" i="19"/>
  <c r="AX251" i="19" s="1"/>
  <c r="AU257" i="19"/>
  <c r="AX257" i="19" s="1"/>
  <c r="AO255" i="19"/>
  <c r="AR255" i="19" s="1"/>
  <c r="AO254" i="19"/>
  <c r="AR254" i="19" s="1"/>
  <c r="AO253" i="19"/>
  <c r="AR253" i="19" s="1"/>
  <c r="AO252" i="19"/>
  <c r="AR252" i="19" s="1"/>
  <c r="AO251" i="19"/>
  <c r="AR251" i="19" s="1"/>
  <c r="AO257" i="19"/>
  <c r="AR257" i="19" s="1"/>
  <c r="W257" i="19"/>
  <c r="Z257" i="19" s="1"/>
  <c r="W253" i="19"/>
  <c r="Z253" i="19" s="1"/>
  <c r="W255" i="19"/>
  <c r="Z255" i="19" s="1"/>
  <c r="W254" i="19"/>
  <c r="Z254" i="19" s="1"/>
  <c r="W251" i="19"/>
  <c r="Z251" i="19" s="1"/>
  <c r="W252" i="19"/>
  <c r="Z252" i="19" s="1"/>
  <c r="O120" i="38"/>
  <c r="O157" i="38" s="1"/>
  <c r="AS120" i="38"/>
  <c r="AS119" i="38" s="1"/>
  <c r="AT118" i="38" s="1"/>
  <c r="CP82" i="38"/>
  <c r="AN33" i="38"/>
  <c r="AN39" i="38" s="1"/>
  <c r="CZ120" i="38"/>
  <c r="CZ157" i="38" s="1"/>
  <c r="CC25" i="19"/>
  <c r="CD24" i="19" s="1"/>
  <c r="CC44" i="19"/>
  <c r="DB65" i="19"/>
  <c r="DB64" i="19" s="1"/>
  <c r="CX64" i="19"/>
  <c r="BX26" i="19"/>
  <c r="BT25" i="19"/>
  <c r="BT44" i="19"/>
  <c r="BQ44" i="19"/>
  <c r="BQ25" i="19"/>
  <c r="BR24" i="19" s="1"/>
  <c r="CJ73" i="19"/>
  <c r="AB73" i="19"/>
  <c r="DH26" i="19"/>
  <c r="DD44" i="19"/>
  <c r="DD25" i="19"/>
  <c r="BD25" i="19"/>
  <c r="BD44" i="19"/>
  <c r="DG25" i="19"/>
  <c r="DH24" i="19" s="1"/>
  <c r="DG44" i="19"/>
  <c r="CI44" i="19"/>
  <c r="CI25" i="19"/>
  <c r="CJ24" i="19" s="1"/>
  <c r="BC25" i="19"/>
  <c r="BC44" i="19"/>
  <c r="CV74" i="19"/>
  <c r="CP74" i="19"/>
  <c r="L64" i="19"/>
  <c r="P65" i="19"/>
  <c r="P64" i="19" s="1"/>
  <c r="CL64" i="19"/>
  <c r="CP65" i="19"/>
  <c r="CP64" i="19" s="1"/>
  <c r="AN28" i="19"/>
  <c r="AJ46" i="19"/>
  <c r="BJ25" i="19"/>
  <c r="BJ44" i="19"/>
  <c r="P28" i="19"/>
  <c r="L46" i="19"/>
  <c r="DT28" i="19"/>
  <c r="DP46" i="19"/>
  <c r="BY254" i="19"/>
  <c r="CB254" i="19" s="1"/>
  <c r="BY257" i="19"/>
  <c r="CB257" i="19" s="1"/>
  <c r="BY253" i="19"/>
  <c r="CB253" i="19" s="1"/>
  <c r="BY252" i="19"/>
  <c r="CB252" i="19" s="1"/>
  <c r="BY251" i="19"/>
  <c r="CB251" i="19" s="1"/>
  <c r="BY255" i="19"/>
  <c r="CB255" i="19" s="1"/>
  <c r="DO257" i="19"/>
  <c r="DR257" i="19" s="1"/>
  <c r="DO255" i="19"/>
  <c r="DR255" i="19" s="1"/>
  <c r="DO254" i="19"/>
  <c r="DR254" i="19" s="1"/>
  <c r="DO253" i="19"/>
  <c r="DR253" i="19" s="1"/>
  <c r="DO251" i="19"/>
  <c r="DR251" i="19" s="1"/>
  <c r="DO252" i="19"/>
  <c r="DR252" i="19" s="1"/>
  <c r="BP120" i="38"/>
  <c r="BP119" i="38" s="1"/>
  <c r="CP33" i="38"/>
  <c r="CP39" i="38" s="1"/>
  <c r="BL91" i="38"/>
  <c r="DB82" i="38"/>
  <c r="AT33" i="38"/>
  <c r="AT39" i="38" s="1"/>
  <c r="AZ111" i="38"/>
  <c r="AZ114" i="38" s="1"/>
  <c r="CP111" i="38"/>
  <c r="CP113" i="38" s="1"/>
  <c r="AM44" i="19"/>
  <c r="AM25" i="19"/>
  <c r="AN24" i="19" s="1"/>
  <c r="DP64" i="19"/>
  <c r="DT65" i="19"/>
  <c r="DT64" i="19" s="1"/>
  <c r="L44" i="19"/>
  <c r="L25" i="19"/>
  <c r="P26" i="19"/>
  <c r="P74" i="19"/>
  <c r="AD25" i="19"/>
  <c r="AH26" i="19"/>
  <c r="AD44" i="19"/>
  <c r="CU25" i="19"/>
  <c r="CV24" i="19" s="1"/>
  <c r="CU44" i="19"/>
  <c r="AK25" i="19"/>
  <c r="AK44" i="19"/>
  <c r="CA25" i="19"/>
  <c r="CA44" i="19"/>
  <c r="CN25" i="19"/>
  <c r="CN44" i="19"/>
  <c r="AE25" i="19"/>
  <c r="AE44" i="19"/>
  <c r="CM25" i="19"/>
  <c r="CM44" i="19"/>
  <c r="DM25" i="19"/>
  <c r="DN24" i="19" s="1"/>
  <c r="DM44" i="19"/>
  <c r="V74" i="19"/>
  <c r="BA253" i="19"/>
  <c r="BD253" i="19" s="1"/>
  <c r="BA252" i="19"/>
  <c r="BD252" i="19" s="1"/>
  <c r="BA251" i="19"/>
  <c r="BD251" i="19" s="1"/>
  <c r="BA257" i="19"/>
  <c r="BD257" i="19" s="1"/>
  <c r="BA254" i="19"/>
  <c r="BD254" i="19" s="1"/>
  <c r="BA255" i="19"/>
  <c r="BD255" i="19" s="1"/>
  <c r="Q252" i="19"/>
  <c r="T252" i="19" s="1"/>
  <c r="Q251" i="19"/>
  <c r="T251" i="19" s="1"/>
  <c r="Q255" i="19"/>
  <c r="T255" i="19" s="1"/>
  <c r="Q257" i="19"/>
  <c r="T257" i="19" s="1"/>
  <c r="Q254" i="19"/>
  <c r="T254" i="19" s="1"/>
  <c r="Q253" i="19"/>
  <c r="T253" i="19" s="1"/>
  <c r="AO216" i="19"/>
  <c r="AO215" i="19"/>
  <c r="AO214" i="19"/>
  <c r="AO220" i="19"/>
  <c r="AO218" i="19"/>
  <c r="AO217" i="19"/>
  <c r="K218" i="19"/>
  <c r="K217" i="19"/>
  <c r="K216" i="19"/>
  <c r="K215" i="19"/>
  <c r="K214" i="19"/>
  <c r="K220" i="19"/>
  <c r="W220" i="19"/>
  <c r="W218" i="19"/>
  <c r="W217" i="19"/>
  <c r="W216" i="19"/>
  <c r="W215" i="19"/>
  <c r="W214" i="19"/>
  <c r="CW257" i="19"/>
  <c r="CZ257" i="19" s="1"/>
  <c r="CW255" i="19"/>
  <c r="CZ255" i="19" s="1"/>
  <c r="CW254" i="19"/>
  <c r="CZ254" i="19" s="1"/>
  <c r="CW252" i="19"/>
  <c r="CZ252" i="19" s="1"/>
  <c r="CW251" i="19"/>
  <c r="CZ251" i="19" s="1"/>
  <c r="CW253" i="19"/>
  <c r="CZ253" i="19" s="1"/>
  <c r="K252" i="19"/>
  <c r="N252" i="19" s="1"/>
  <c r="K257" i="19"/>
  <c r="N257" i="19" s="1"/>
  <c r="K255" i="19"/>
  <c r="N255" i="19" s="1"/>
  <c r="K254" i="19"/>
  <c r="N254" i="19" s="1"/>
  <c r="K253" i="19"/>
  <c r="N253" i="19" s="1"/>
  <c r="K251" i="19"/>
  <c r="N251" i="19" s="1"/>
  <c r="AC252" i="19"/>
  <c r="AF252" i="19" s="1"/>
  <c r="AC251" i="19"/>
  <c r="AF251" i="19" s="1"/>
  <c r="AC255" i="19"/>
  <c r="AF255" i="19" s="1"/>
  <c r="AC254" i="19"/>
  <c r="AF254" i="19" s="1"/>
  <c r="AC257" i="19"/>
  <c r="AF257" i="19" s="1"/>
  <c r="AC253" i="19"/>
  <c r="AF253" i="19" s="1"/>
  <c r="DT33" i="38"/>
  <c r="DT39" i="38" s="1"/>
  <c r="DH82" i="38"/>
  <c r="CV110" i="38"/>
  <c r="DN33" i="38"/>
  <c r="DN39" i="38" s="1"/>
  <c r="Y120" i="38"/>
  <c r="Y157" i="38" s="1"/>
  <c r="AG44" i="19"/>
  <c r="AG25" i="19"/>
  <c r="AH24" i="19" s="1"/>
  <c r="CG25" i="19"/>
  <c r="CG44" i="19"/>
  <c r="BH25" i="19"/>
  <c r="BL26" i="19"/>
  <c r="BH44" i="19"/>
  <c r="S44" i="19"/>
  <c r="S25" i="19"/>
  <c r="AY44" i="19"/>
  <c r="AY25" i="19"/>
  <c r="AZ24" i="19" s="1"/>
  <c r="DR44" i="19"/>
  <c r="DR25" i="19"/>
  <c r="M25" i="19"/>
  <c r="M44" i="19"/>
  <c r="DT73" i="19"/>
  <c r="DA25" i="19"/>
  <c r="DB24" i="19" s="1"/>
  <c r="DA44" i="19"/>
  <c r="DB74" i="19"/>
  <c r="O25" i="19"/>
  <c r="P24" i="19" s="1"/>
  <c r="O44" i="19"/>
  <c r="DH73" i="19"/>
  <c r="CD73" i="19"/>
  <c r="V65" i="19"/>
  <c r="V64" i="19" s="1"/>
  <c r="R64" i="19"/>
  <c r="DH28" i="19"/>
  <c r="DD46" i="19"/>
  <c r="AV64" i="19"/>
  <c r="AZ65" i="19"/>
  <c r="AZ64" i="19" s="1"/>
  <c r="V28" i="19"/>
  <c r="R46" i="19"/>
  <c r="AD119" i="38"/>
  <c r="AD157" i="38"/>
  <c r="AT94" i="38"/>
  <c r="AT93" i="38"/>
  <c r="AT95" i="38"/>
  <c r="N220" i="38"/>
  <c r="P220" i="38" s="1"/>
  <c r="BV218" i="38"/>
  <c r="BX218" i="38" s="1"/>
  <c r="CX101" i="38"/>
  <c r="DB102" i="38"/>
  <c r="DB101" i="38" s="1"/>
  <c r="CD95" i="38"/>
  <c r="CD94" i="38"/>
  <c r="CD93" i="38"/>
  <c r="N215" i="38"/>
  <c r="P215" i="38" s="1"/>
  <c r="CD181" i="38"/>
  <c r="BZ199" i="38"/>
  <c r="H119" i="38"/>
  <c r="H157" i="38"/>
  <c r="CV122" i="38"/>
  <c r="CP122" i="38"/>
  <c r="I119" i="38"/>
  <c r="J118" i="38" s="1"/>
  <c r="I157" i="38"/>
  <c r="AN102" i="38"/>
  <c r="AN101" i="38" s="1"/>
  <c r="AJ101" i="38"/>
  <c r="DG217" i="38"/>
  <c r="DG235" i="38" s="1"/>
  <c r="DG271" i="38" s="1"/>
  <c r="DG301" i="38" s="1"/>
  <c r="DR217" i="38"/>
  <c r="DT217" i="38" s="1"/>
  <c r="CO215" i="38"/>
  <c r="CO233" i="38" s="1"/>
  <c r="CO269" i="38" s="1"/>
  <c r="CO299" i="38" s="1"/>
  <c r="AG220" i="38"/>
  <c r="AG238" i="38" s="1"/>
  <c r="AG274" i="38" s="1"/>
  <c r="AG304" i="38" s="1"/>
  <c r="AN180" i="38"/>
  <c r="AJ198" i="38"/>
  <c r="CT216" i="38"/>
  <c r="CV216" i="38" s="1"/>
  <c r="V95" i="38"/>
  <c r="V94" i="38"/>
  <c r="V93" i="38"/>
  <c r="DB91" i="38"/>
  <c r="T215" i="38"/>
  <c r="V215" i="38" s="1"/>
  <c r="CT220" i="38"/>
  <c r="CV220" i="38" s="1"/>
  <c r="DB181" i="38"/>
  <c r="CX199" i="38"/>
  <c r="AM217" i="38"/>
  <c r="AM235" i="38" s="1"/>
  <c r="AM271" i="38" s="1"/>
  <c r="AM301" i="38" s="1"/>
  <c r="BK216" i="38"/>
  <c r="BK234" i="38" s="1"/>
  <c r="BK270" i="38" s="1"/>
  <c r="BK300" i="38" s="1"/>
  <c r="DM215" i="38"/>
  <c r="DM233" i="38" s="1"/>
  <c r="DM269" i="38" s="1"/>
  <c r="DM299" i="38" s="1"/>
  <c r="CJ95" i="38"/>
  <c r="CJ94" i="38"/>
  <c r="CJ93" i="38"/>
  <c r="DT122" i="38"/>
  <c r="CJ102" i="38"/>
  <c r="CJ101" i="38" s="1"/>
  <c r="CF101" i="38"/>
  <c r="DL218" i="38"/>
  <c r="DN218" i="38" s="1"/>
  <c r="CV181" i="38"/>
  <c r="CR199" i="38"/>
  <c r="BR56" i="38"/>
  <c r="BR55" i="38"/>
  <c r="BR54" i="38"/>
  <c r="I220" i="38"/>
  <c r="I238" i="38" s="1"/>
  <c r="I274" i="38" s="1"/>
  <c r="I304" i="38" s="1"/>
  <c r="AH181" i="38"/>
  <c r="AD199" i="38"/>
  <c r="CD91" i="38"/>
  <c r="AL216" i="38"/>
  <c r="AN216" i="38" s="1"/>
  <c r="BD215" i="38"/>
  <c r="BF215" i="38" s="1"/>
  <c r="CU216" i="38"/>
  <c r="CU234" i="38" s="1"/>
  <c r="CU270" i="38" s="1"/>
  <c r="CU300" i="38" s="1"/>
  <c r="I215" i="38"/>
  <c r="I233" i="38" s="1"/>
  <c r="I269" i="38" s="1"/>
  <c r="I299" i="38" s="1"/>
  <c r="AH95" i="38"/>
  <c r="AH94" i="38"/>
  <c r="AH93" i="38"/>
  <c r="DN95" i="38"/>
  <c r="DN94" i="38"/>
  <c r="DN93" i="38"/>
  <c r="AZ181" i="38"/>
  <c r="AV199" i="38"/>
  <c r="I218" i="38"/>
  <c r="I236" i="38" s="1"/>
  <c r="I272" i="38" s="1"/>
  <c r="I302" i="38" s="1"/>
  <c r="BX122" i="38"/>
  <c r="BF181" i="38"/>
  <c r="BB199" i="38"/>
  <c r="CN220" i="38"/>
  <c r="CP220" i="38" s="1"/>
  <c r="BW215" i="38"/>
  <c r="BW233" i="38" s="1"/>
  <c r="BW269" i="38" s="1"/>
  <c r="BW299" i="38" s="1"/>
  <c r="CD110" i="38"/>
  <c r="AX215" i="38"/>
  <c r="AZ215" i="38" s="1"/>
  <c r="AS217" i="38"/>
  <c r="AS235" i="38" s="1"/>
  <c r="AS271" i="38" s="1"/>
  <c r="AS301" i="38" s="1"/>
  <c r="BW218" i="38"/>
  <c r="BW236" i="38" s="1"/>
  <c r="BW272" i="38" s="1"/>
  <c r="BW302" i="38" s="1"/>
  <c r="DH183" i="38"/>
  <c r="DD201" i="38"/>
  <c r="X157" i="38"/>
  <c r="X119" i="38"/>
  <c r="CC218" i="38"/>
  <c r="CC236" i="38" s="1"/>
  <c r="CC272" i="38" s="1"/>
  <c r="CC302" i="38" s="1"/>
  <c r="BR122" i="38"/>
  <c r="P102" i="38"/>
  <c r="P101" i="38" s="1"/>
  <c r="L101" i="38"/>
  <c r="DS215" i="38"/>
  <c r="DS233" i="38" s="1"/>
  <c r="DS269" i="38" s="1"/>
  <c r="DS299" i="38" s="1"/>
  <c r="AJ120" i="38"/>
  <c r="AN183" i="38"/>
  <c r="AJ201" i="38"/>
  <c r="DF217" i="38"/>
  <c r="DH217" i="38" s="1"/>
  <c r="AX218" i="38"/>
  <c r="AZ218" i="38" s="1"/>
  <c r="AR217" i="38"/>
  <c r="AT217" i="38" s="1"/>
  <c r="AF216" i="38"/>
  <c r="AH216" i="38" s="1"/>
  <c r="BX183" i="38"/>
  <c r="BT201" i="38"/>
  <c r="L157" i="38"/>
  <c r="L119" i="38"/>
  <c r="DB183" i="38"/>
  <c r="CX201" i="38"/>
  <c r="DR215" i="38"/>
  <c r="DT215" i="38" s="1"/>
  <c r="AM220" i="38"/>
  <c r="AM238" i="38" s="1"/>
  <c r="AM274" i="38" s="1"/>
  <c r="AM304" i="38" s="1"/>
  <c r="CZ215" i="38"/>
  <c r="DB215" i="38" s="1"/>
  <c r="DS217" i="38"/>
  <c r="DS235" i="38" s="1"/>
  <c r="DS271" i="38" s="1"/>
  <c r="DS301" i="38" s="1"/>
  <c r="U217" i="38"/>
  <c r="U235" i="38" s="1"/>
  <c r="U271" i="38" s="1"/>
  <c r="U301" i="38" s="1"/>
  <c r="AN181" i="38"/>
  <c r="AJ199" i="38"/>
  <c r="DB94" i="38"/>
  <c r="DB93" i="38"/>
  <c r="DB95" i="38"/>
  <c r="DB54" i="38"/>
  <c r="DB55" i="38"/>
  <c r="DB56" i="38"/>
  <c r="V91" i="38"/>
  <c r="AJ233" i="38"/>
  <c r="AN196" i="38"/>
  <c r="BF95" i="38"/>
  <c r="BF94" i="38"/>
  <c r="BF93" i="38"/>
  <c r="CA120" i="38"/>
  <c r="V122" i="38"/>
  <c r="R141" i="38"/>
  <c r="R159" i="38" s="1"/>
  <c r="CO220" i="38"/>
  <c r="CO238" i="38" s="1"/>
  <c r="CO274" i="38" s="1"/>
  <c r="CO304" i="38" s="1"/>
  <c r="AB183" i="38"/>
  <c r="X201" i="38"/>
  <c r="BJ220" i="38"/>
  <c r="BL220" i="38" s="1"/>
  <c r="DH56" i="38"/>
  <c r="DH55" i="38"/>
  <c r="DH54" i="38"/>
  <c r="AM218" i="38"/>
  <c r="AM236" i="38" s="1"/>
  <c r="AM272" i="38" s="1"/>
  <c r="AM302" i="38" s="1"/>
  <c r="S120" i="38"/>
  <c r="AH180" i="38"/>
  <c r="AD198" i="38"/>
  <c r="AM215" i="38"/>
  <c r="AM233" i="38" s="1"/>
  <c r="AM269" i="38" s="1"/>
  <c r="AM299" i="38" s="1"/>
  <c r="DA218" i="38"/>
  <c r="DA236" i="38" s="1"/>
  <c r="DA272" i="38" s="1"/>
  <c r="DA302" i="38" s="1"/>
  <c r="BJ216" i="38"/>
  <c r="BL216" i="38" s="1"/>
  <c r="CP181" i="38"/>
  <c r="CL199" i="38"/>
  <c r="CF120" i="38"/>
  <c r="CU218" i="38"/>
  <c r="CU236" i="38" s="1"/>
  <c r="CU272" i="38" s="1"/>
  <c r="CU302" i="38" s="1"/>
  <c r="BB101" i="38"/>
  <c r="BF102" i="38"/>
  <c r="BF101" i="38" s="1"/>
  <c r="BD120" i="38"/>
  <c r="BL180" i="38"/>
  <c r="BH198" i="38"/>
  <c r="AG218" i="38"/>
  <c r="AG236" i="38" s="1"/>
  <c r="AG272" i="38" s="1"/>
  <c r="AG302" i="38" s="1"/>
  <c r="AH110" i="38"/>
  <c r="AM216" i="38"/>
  <c r="AM234" i="38" s="1"/>
  <c r="AM270" i="38" s="1"/>
  <c r="AM300" i="38" s="1"/>
  <c r="BE215" i="38"/>
  <c r="BE233" i="38" s="1"/>
  <c r="BE269" i="38" s="1"/>
  <c r="BE299" i="38" s="1"/>
  <c r="AZ180" i="38"/>
  <c r="AV198" i="38"/>
  <c r="AF215" i="38"/>
  <c r="AH215" i="38" s="1"/>
  <c r="V183" i="38"/>
  <c r="R201" i="38"/>
  <c r="CV180" i="38"/>
  <c r="CR198" i="38"/>
  <c r="AY218" i="38"/>
  <c r="AY236" i="38" s="1"/>
  <c r="AY272" i="38" s="1"/>
  <c r="AY302" i="38" s="1"/>
  <c r="AP101" i="38"/>
  <c r="AT102" i="38"/>
  <c r="AT101" i="38" s="1"/>
  <c r="BL102" i="38"/>
  <c r="BL101" i="38" s="1"/>
  <c r="BH101" i="38"/>
  <c r="BD218" i="38"/>
  <c r="BF218" i="38" s="1"/>
  <c r="CT215" i="38"/>
  <c r="CV215" i="38" s="1"/>
  <c r="DS218" i="38"/>
  <c r="DS236" i="38" s="1"/>
  <c r="DS272" i="38" s="1"/>
  <c r="DS302" i="38" s="1"/>
  <c r="Z220" i="38"/>
  <c r="AB220" i="38" s="1"/>
  <c r="BE216" i="38"/>
  <c r="BE234" i="38" s="1"/>
  <c r="BE270" i="38" s="1"/>
  <c r="BE300" i="38" s="1"/>
  <c r="CC120" i="38"/>
  <c r="P95" i="38"/>
  <c r="P94" i="38"/>
  <c r="P93" i="38"/>
  <c r="CZ216" i="38"/>
  <c r="DB216" i="38" s="1"/>
  <c r="AB178" i="38"/>
  <c r="X196" i="38"/>
  <c r="CJ181" i="38"/>
  <c r="CF199" i="38"/>
  <c r="CX120" i="38"/>
  <c r="DG220" i="38"/>
  <c r="DG238" i="38" s="1"/>
  <c r="DG274" i="38" s="1"/>
  <c r="DG304" i="38" s="1"/>
  <c r="O216" i="38"/>
  <c r="O234" i="38" s="1"/>
  <c r="O270" i="38" s="1"/>
  <c r="O300" i="38" s="1"/>
  <c r="AA217" i="38"/>
  <c r="AA235" i="38" s="1"/>
  <c r="AA271" i="38" s="1"/>
  <c r="AA301" i="38" s="1"/>
  <c r="AG216" i="38"/>
  <c r="AG234" i="38" s="1"/>
  <c r="AG270" i="38" s="1"/>
  <c r="AG300" i="38" s="1"/>
  <c r="CB218" i="38"/>
  <c r="CD218" i="38" s="1"/>
  <c r="F119" i="38"/>
  <c r="F157" i="38"/>
  <c r="J120" i="38"/>
  <c r="BV220" i="38"/>
  <c r="BX220" i="38" s="1"/>
  <c r="AZ95" i="38"/>
  <c r="AZ94" i="38"/>
  <c r="AZ93" i="38"/>
  <c r="DH111" i="38"/>
  <c r="AL220" i="38"/>
  <c r="AN220" i="38" s="1"/>
  <c r="CP95" i="38"/>
  <c r="CP94" i="38"/>
  <c r="CP93" i="38"/>
  <c r="DA215" i="38"/>
  <c r="DA233" i="38" s="1"/>
  <c r="DA269" i="38" s="1"/>
  <c r="DA299" i="38" s="1"/>
  <c r="AB181" i="38"/>
  <c r="X199" i="38"/>
  <c r="H217" i="38"/>
  <c r="J217" i="38" s="1"/>
  <c r="BP220" i="38"/>
  <c r="BR220" i="38" s="1"/>
  <c r="CB220" i="38"/>
  <c r="CD220" i="38" s="1"/>
  <c r="T217" i="38"/>
  <c r="V217" i="38" s="1"/>
  <c r="AL218" i="38"/>
  <c r="AN218" i="38" s="1"/>
  <c r="U215" i="38"/>
  <c r="U233" i="38" s="1"/>
  <c r="U269" i="38" s="1"/>
  <c r="U299" i="38" s="1"/>
  <c r="I217" i="38"/>
  <c r="I235" i="38" s="1"/>
  <c r="I271" i="38" s="1"/>
  <c r="I301" i="38" s="1"/>
  <c r="H215" i="38"/>
  <c r="J215" i="38" s="1"/>
  <c r="DL120" i="38"/>
  <c r="CV56" i="38"/>
  <c r="CV54" i="38"/>
  <c r="CV55" i="38"/>
  <c r="CB216" i="38"/>
  <c r="CD216" i="38" s="1"/>
  <c r="BL181" i="38"/>
  <c r="BH199" i="38"/>
  <c r="CJ122" i="38"/>
  <c r="CN218" i="38"/>
  <c r="CP218" i="38" s="1"/>
  <c r="CJ82" i="38"/>
  <c r="AN178" i="38"/>
  <c r="DG120" i="38"/>
  <c r="AF218" i="38"/>
  <c r="AH218" i="38" s="1"/>
  <c r="T216" i="38"/>
  <c r="V216" i="38" s="1"/>
  <c r="AX217" i="38"/>
  <c r="AZ217" i="38" s="1"/>
  <c r="AT183" i="38"/>
  <c r="AP201" i="38"/>
  <c r="AY216" i="38"/>
  <c r="AY234" i="38" s="1"/>
  <c r="AY270" i="38" s="1"/>
  <c r="AY300" i="38" s="1"/>
  <c r="BL122" i="38"/>
  <c r="CU217" i="38"/>
  <c r="CU235" i="38" s="1"/>
  <c r="CU271" i="38" s="1"/>
  <c r="CU301" i="38" s="1"/>
  <c r="DT183" i="38"/>
  <c r="DP201" i="38"/>
  <c r="BH157" i="38"/>
  <c r="BH119" i="38"/>
  <c r="DN91" i="38"/>
  <c r="DM120" i="38"/>
  <c r="DR218" i="38"/>
  <c r="DT218" i="38" s="1"/>
  <c r="AA220" i="38"/>
  <c r="AA238" i="38" s="1"/>
  <c r="AA274" i="38" s="1"/>
  <c r="AA304" i="38" s="1"/>
  <c r="BR91" i="38"/>
  <c r="BD216" i="38"/>
  <c r="BF216" i="38" s="1"/>
  <c r="AL6" i="39"/>
  <c r="AL7" i="39" s="1"/>
  <c r="AL3" i="39"/>
  <c r="AU2" i="39"/>
  <c r="N120" i="38"/>
  <c r="DN122" i="38"/>
  <c r="DN183" i="38"/>
  <c r="DJ201" i="38"/>
  <c r="BR180" i="38"/>
  <c r="BN198" i="38"/>
  <c r="N216" i="38"/>
  <c r="P216" i="38" s="1"/>
  <c r="Z217" i="38"/>
  <c r="AB217" i="38" s="1"/>
  <c r="CN216" i="38"/>
  <c r="CP216" i="38" s="1"/>
  <c r="AX120" i="38"/>
  <c r="P82" i="38"/>
  <c r="DA220" i="38"/>
  <c r="DA238" i="38" s="1"/>
  <c r="DA274" i="38" s="1"/>
  <c r="DA304" i="38" s="1"/>
  <c r="CV111" i="38"/>
  <c r="DH95" i="38"/>
  <c r="DH94" i="38"/>
  <c r="DH93" i="38"/>
  <c r="CN120" i="38"/>
  <c r="Z218" i="38"/>
  <c r="AB218" i="38" s="1"/>
  <c r="DB110" i="38"/>
  <c r="AA216" i="38"/>
  <c r="AA234" i="38" s="1"/>
  <c r="AA270" i="38" s="1"/>
  <c r="AA300" i="38" s="1"/>
  <c r="AZ140" i="38"/>
  <c r="AV158" i="38"/>
  <c r="AY215" i="38"/>
  <c r="AY233" i="38" s="1"/>
  <c r="AY269" i="38" s="1"/>
  <c r="AY299" i="38" s="1"/>
  <c r="CN215" i="38"/>
  <c r="CP215" i="38" s="1"/>
  <c r="BK220" i="38"/>
  <c r="BK238" i="38" s="1"/>
  <c r="BK274" i="38" s="1"/>
  <c r="BK304" i="38" s="1"/>
  <c r="DA120" i="38"/>
  <c r="AL217" i="38"/>
  <c r="AN217" i="38" s="1"/>
  <c r="CT218" i="38"/>
  <c r="CV218" i="38" s="1"/>
  <c r="DH122" i="38"/>
  <c r="DN110" i="38"/>
  <c r="DF220" i="38"/>
  <c r="DH220" i="38" s="1"/>
  <c r="CZ217" i="38"/>
  <c r="DB217" i="38" s="1"/>
  <c r="BW120" i="38"/>
  <c r="DG215" i="38"/>
  <c r="DG233" i="38" s="1"/>
  <c r="DG269" i="38" s="1"/>
  <c r="DG299" i="38" s="1"/>
  <c r="AG217" i="38"/>
  <c r="AG235" i="38" s="1"/>
  <c r="AG271" i="38" s="1"/>
  <c r="AG301" i="38" s="1"/>
  <c r="BQ120" i="38"/>
  <c r="CC216" i="38"/>
  <c r="CC234" i="38" s="1"/>
  <c r="CC270" i="38" s="1"/>
  <c r="CC300" i="38" s="1"/>
  <c r="BK218" i="38"/>
  <c r="BK236" i="38" s="1"/>
  <c r="BK272" i="38" s="1"/>
  <c r="BK302" i="38" s="1"/>
  <c r="DF216" i="38"/>
  <c r="DH216" i="38" s="1"/>
  <c r="DQ120" i="38"/>
  <c r="BJ215" i="38"/>
  <c r="BL215" i="38" s="1"/>
  <c r="CJ180" i="38"/>
  <c r="CF198" i="38"/>
  <c r="CL101" i="38"/>
  <c r="CP102" i="38"/>
  <c r="CP101" i="38" s="1"/>
  <c r="V110" i="38"/>
  <c r="BK217" i="38"/>
  <c r="BK235" i="38" s="1"/>
  <c r="BK271" i="38" s="1"/>
  <c r="BK301" i="38" s="1"/>
  <c r="CH216" i="38"/>
  <c r="CJ216" i="38" s="1"/>
  <c r="AG120" i="38"/>
  <c r="AR220" i="38"/>
  <c r="AT220" i="38" s="1"/>
  <c r="T220" i="38"/>
  <c r="V220" i="38" s="1"/>
  <c r="CT217" i="38"/>
  <c r="CV217" i="38" s="1"/>
  <c r="V181" i="38"/>
  <c r="R199" i="38"/>
  <c r="CU215" i="38"/>
  <c r="CU233" i="38" s="1"/>
  <c r="CU269" i="38" s="1"/>
  <c r="CU299" i="38" s="1"/>
  <c r="DK120" i="38"/>
  <c r="BO120" i="38"/>
  <c r="CP180" i="38"/>
  <c r="CL198" i="38"/>
  <c r="BR181" i="38"/>
  <c r="BN199" i="38"/>
  <c r="Z215" i="38"/>
  <c r="AB215" i="38" s="1"/>
  <c r="CH218" i="38"/>
  <c r="CJ218" i="38" s="1"/>
  <c r="DL220" i="38"/>
  <c r="DN220" i="38" s="1"/>
  <c r="BN101" i="38"/>
  <c r="BR102" i="38"/>
  <c r="BR101" i="38" s="1"/>
  <c r="BZ101" i="38"/>
  <c r="CD102" i="38"/>
  <c r="CD101" i="38" s="1"/>
  <c r="BP217" i="38"/>
  <c r="BR217" i="38" s="1"/>
  <c r="BF180" i="38"/>
  <c r="BB198" i="38"/>
  <c r="CO216" i="38"/>
  <c r="CO234" i="38" s="1"/>
  <c r="CO270" i="38" s="1"/>
  <c r="CO300" i="38" s="1"/>
  <c r="CD122" i="38"/>
  <c r="BW220" i="38"/>
  <c r="BW238" i="38" s="1"/>
  <c r="BW274" i="38" s="1"/>
  <c r="BW304" i="38" s="1"/>
  <c r="AH51" i="38"/>
  <c r="AH57" i="38" s="1"/>
  <c r="AH58" i="38" s="1"/>
  <c r="CZ220" i="38"/>
  <c r="DB220" i="38" s="1"/>
  <c r="CV94" i="38"/>
  <c r="CV93" i="38"/>
  <c r="CV95" i="38"/>
  <c r="DF120" i="38"/>
  <c r="DJ101" i="38"/>
  <c r="DN102" i="38"/>
  <c r="DN101" i="38" s="1"/>
  <c r="AA218" i="38"/>
  <c r="AA236" i="38" s="1"/>
  <c r="AA272" i="38" s="1"/>
  <c r="AA302" i="38" s="1"/>
  <c r="BL183" i="38"/>
  <c r="BH201" i="38"/>
  <c r="AD101" i="38"/>
  <c r="AH102" i="38"/>
  <c r="AH101" i="38" s="1"/>
  <c r="J178" i="38"/>
  <c r="F196" i="38"/>
  <c r="CY120" i="38"/>
  <c r="CZ218" i="38"/>
  <c r="DB218" i="38" s="1"/>
  <c r="DM218" i="38"/>
  <c r="DM236" i="38" s="1"/>
  <c r="DM272" i="38" s="1"/>
  <c r="DM302" i="38" s="1"/>
  <c r="P181" i="38"/>
  <c r="L199" i="38"/>
  <c r="CC215" i="38"/>
  <c r="CC233" i="38" s="1"/>
  <c r="CC269" i="38" s="1"/>
  <c r="CC299" i="38" s="1"/>
  <c r="BB120" i="38"/>
  <c r="BJ217" i="38"/>
  <c r="BL217" i="38" s="1"/>
  <c r="CI216" i="38"/>
  <c r="CI234" i="38" s="1"/>
  <c r="CI270" i="38" s="1"/>
  <c r="CI300" i="38" s="1"/>
  <c r="AV141" i="38"/>
  <c r="AZ141" i="38" s="1"/>
  <c r="AZ28" i="37"/>
  <c r="U216" i="38"/>
  <c r="U234" i="38" s="1"/>
  <c r="U270" i="38" s="1"/>
  <c r="U300" i="38" s="1"/>
  <c r="AY217" i="38"/>
  <c r="AY235" i="38" s="1"/>
  <c r="AY271" i="38" s="1"/>
  <c r="AY301" i="38" s="1"/>
  <c r="AX216" i="38"/>
  <c r="AZ216" i="38" s="1"/>
  <c r="CU120" i="38"/>
  <c r="BF183" i="38"/>
  <c r="BB201" i="38"/>
  <c r="U220" i="38"/>
  <c r="U238" i="38" s="1"/>
  <c r="U274" i="38" s="1"/>
  <c r="U304" i="38" s="1"/>
  <c r="AB122" i="38"/>
  <c r="X141" i="38"/>
  <c r="AP120" i="38"/>
  <c r="DR220" i="38"/>
  <c r="DT220" i="38" s="1"/>
  <c r="BL82" i="38"/>
  <c r="U218" i="38"/>
  <c r="U236" i="38" s="1"/>
  <c r="U272" i="38" s="1"/>
  <c r="U302" i="38" s="1"/>
  <c r="CP110" i="38"/>
  <c r="I216" i="38"/>
  <c r="I234" i="38" s="1"/>
  <c r="I270" i="38" s="1"/>
  <c r="I300" i="38" s="1"/>
  <c r="P180" i="38"/>
  <c r="L198" i="38"/>
  <c r="R101" i="38"/>
  <c r="V102" i="38"/>
  <c r="V101" i="38" s="1"/>
  <c r="BF91" i="38"/>
  <c r="CO217" i="38"/>
  <c r="CO235" i="38" s="1"/>
  <c r="CO271" i="38" s="1"/>
  <c r="CO301" i="38" s="1"/>
  <c r="BP218" i="38"/>
  <c r="BR218" i="38" s="1"/>
  <c r="G119" i="38"/>
  <c r="G157" i="38"/>
  <c r="DR216" i="38"/>
  <c r="DT216" i="38" s="1"/>
  <c r="AA215" i="38"/>
  <c r="AA233" i="38" s="1"/>
  <c r="AA269" i="38" s="1"/>
  <c r="AA299" i="38" s="1"/>
  <c r="CI218" i="38"/>
  <c r="CI236" i="38" s="1"/>
  <c r="CI272" i="38" s="1"/>
  <c r="CI302" i="38" s="1"/>
  <c r="BR82" i="38"/>
  <c r="DH181" i="38"/>
  <c r="DD199" i="38"/>
  <c r="AN110" i="38"/>
  <c r="CT120" i="38"/>
  <c r="BX102" i="38"/>
  <c r="BX101" i="38" s="1"/>
  <c r="BT101" i="38"/>
  <c r="DN82" i="38"/>
  <c r="CP56" i="38"/>
  <c r="CP55" i="38"/>
  <c r="CP54" i="38"/>
  <c r="CV183" i="38"/>
  <c r="CR201" i="38"/>
  <c r="AR218" i="38"/>
  <c r="AT218" i="38" s="1"/>
  <c r="AS215" i="38"/>
  <c r="AS233" i="38" s="1"/>
  <c r="AS269" i="38" s="1"/>
  <c r="AS299" i="38" s="1"/>
  <c r="CU220" i="38"/>
  <c r="CU238" i="38" s="1"/>
  <c r="CU274" i="38" s="1"/>
  <c r="CU304" i="38" s="1"/>
  <c r="DB180" i="38"/>
  <c r="CX198" i="38"/>
  <c r="CD180" i="38"/>
  <c r="BZ198" i="38"/>
  <c r="CC217" i="38"/>
  <c r="CC235" i="38" s="1"/>
  <c r="CC271" i="38" s="1"/>
  <c r="CC301" i="38" s="1"/>
  <c r="DT91" i="38"/>
  <c r="CO218" i="38"/>
  <c r="CO236" i="38" s="1"/>
  <c r="CO272" i="38" s="1"/>
  <c r="CO302" i="38" s="1"/>
  <c r="CB217" i="38"/>
  <c r="CD217" i="38" s="1"/>
  <c r="BQ215" i="38"/>
  <c r="BQ233" i="38" s="1"/>
  <c r="BQ269" i="38" s="1"/>
  <c r="BQ299" i="38" s="1"/>
  <c r="CI120" i="38"/>
  <c r="P110" i="38"/>
  <c r="BW217" i="38"/>
  <c r="BW235" i="38" s="1"/>
  <c r="BW271" i="38" s="1"/>
  <c r="BW301" i="38" s="1"/>
  <c r="BX111" i="38"/>
  <c r="DF215" i="38"/>
  <c r="DH215" i="38" s="1"/>
  <c r="AB95" i="38"/>
  <c r="AB94" i="38"/>
  <c r="AB93" i="38"/>
  <c r="AZ102" i="38"/>
  <c r="AZ101" i="38" s="1"/>
  <c r="AV101" i="38"/>
  <c r="BJ218" i="38"/>
  <c r="BL218" i="38" s="1"/>
  <c r="CH215" i="38"/>
  <c r="CJ215" i="38" s="1"/>
  <c r="O218" i="38"/>
  <c r="O236" i="38" s="1"/>
  <c r="O272" i="38" s="1"/>
  <c r="O302" i="38" s="1"/>
  <c r="CJ183" i="38"/>
  <c r="CF201" i="38"/>
  <c r="BR183" i="38"/>
  <c r="BN201" i="38"/>
  <c r="CH217" i="38"/>
  <c r="CJ217" i="38" s="1"/>
  <c r="CB215" i="38"/>
  <c r="CD215" i="38" s="1"/>
  <c r="U120" i="38"/>
  <c r="DN180" i="38"/>
  <c r="DJ198" i="38"/>
  <c r="AZ110" i="38"/>
  <c r="AS220" i="38"/>
  <c r="AS238" i="38" s="1"/>
  <c r="AS274" i="38" s="1"/>
  <c r="AS304" i="38" s="1"/>
  <c r="BL110" i="38"/>
  <c r="AT181" i="38"/>
  <c r="AP199" i="38"/>
  <c r="BD220" i="38"/>
  <c r="BF220" i="38" s="1"/>
  <c r="DS220" i="38"/>
  <c r="DS238" i="38" s="1"/>
  <c r="DS274" i="38" s="1"/>
  <c r="DS304" i="38" s="1"/>
  <c r="H216" i="38"/>
  <c r="J216" i="38" s="1"/>
  <c r="O217" i="38"/>
  <c r="O235" i="38" s="1"/>
  <c r="O271" i="38" s="1"/>
  <c r="O301" i="38" s="1"/>
  <c r="CG120" i="38"/>
  <c r="V82" i="38"/>
  <c r="AB110" i="38"/>
  <c r="BC120" i="38"/>
  <c r="DT111" i="38"/>
  <c r="DM220" i="38"/>
  <c r="DM238" i="38" s="1"/>
  <c r="DM274" i="38" s="1"/>
  <c r="DM304" i="38" s="1"/>
  <c r="BQ217" i="38"/>
  <c r="BQ235" i="38" s="1"/>
  <c r="BQ271" i="38" s="1"/>
  <c r="BQ301" i="38" s="1"/>
  <c r="AB91" i="38"/>
  <c r="P178" i="38"/>
  <c r="L196" i="38"/>
  <c r="BD217" i="38"/>
  <c r="BF217" i="38" s="1"/>
  <c r="AZ183" i="38"/>
  <c r="AV201" i="38"/>
  <c r="J122" i="38"/>
  <c r="F141" i="38"/>
  <c r="F159" i="38" s="1"/>
  <c r="DG218" i="38"/>
  <c r="DG236" i="38" s="1"/>
  <c r="DG272" i="38" s="1"/>
  <c r="DG302" i="38" s="1"/>
  <c r="AT122" i="38"/>
  <c r="AP159" i="38"/>
  <c r="AW120" i="38"/>
  <c r="BQ216" i="38"/>
  <c r="BQ234" i="38" s="1"/>
  <c r="BQ270" i="38" s="1"/>
  <c r="BQ300" i="38" s="1"/>
  <c r="AS216" i="38"/>
  <c r="AS234" i="38" s="1"/>
  <c r="AS270" i="38" s="1"/>
  <c r="AS300" i="38" s="1"/>
  <c r="BT120" i="38"/>
  <c r="DH91" i="38"/>
  <c r="DB122" i="38"/>
  <c r="DS120" i="38"/>
  <c r="AG215" i="38"/>
  <c r="AG233" i="38" s="1"/>
  <c r="AG269" i="38" s="1"/>
  <c r="AG299" i="38" s="1"/>
  <c r="DA216" i="38"/>
  <c r="DA234" i="38" s="1"/>
  <c r="DA270" i="38" s="1"/>
  <c r="DA300" i="38" s="1"/>
  <c r="AB180" i="38"/>
  <c r="X198" i="38"/>
  <c r="CM120" i="38"/>
  <c r="AF217" i="38"/>
  <c r="AH217" i="38" s="1"/>
  <c r="DN56" i="38"/>
  <c r="DN55" i="38"/>
  <c r="DN54" i="38"/>
  <c r="DG216" i="38"/>
  <c r="DG234" i="38" s="1"/>
  <c r="DG270" i="38" s="1"/>
  <c r="DG300" i="38" s="1"/>
  <c r="BK215" i="38"/>
  <c r="BK233" i="38" s="1"/>
  <c r="BK269" i="38" s="1"/>
  <c r="BK299" i="38" s="1"/>
  <c r="AZ56" i="38"/>
  <c r="AZ55" i="38"/>
  <c r="AZ54" i="38"/>
  <c r="DT102" i="38"/>
  <c r="DT101" i="38" s="1"/>
  <c r="DP101" i="38"/>
  <c r="BX95" i="38"/>
  <c r="BX94" i="38"/>
  <c r="BX93" i="38"/>
  <c r="AH183" i="38"/>
  <c r="AD201" i="38"/>
  <c r="Z120" i="38"/>
  <c r="AV120" i="38"/>
  <c r="BR111" i="38"/>
  <c r="CI215" i="38"/>
  <c r="CI233" i="38" s="1"/>
  <c r="CI269" i="38" s="1"/>
  <c r="CI299" i="38" s="1"/>
  <c r="N218" i="38"/>
  <c r="P218" i="38" s="1"/>
  <c r="CH220" i="38"/>
  <c r="CJ220" i="38" s="1"/>
  <c r="BQ220" i="38"/>
  <c r="BQ238" i="38" s="1"/>
  <c r="BQ274" i="38" s="1"/>
  <c r="BQ304" i="38" s="1"/>
  <c r="CI217" i="38"/>
  <c r="CI235" i="38" s="1"/>
  <c r="CI271" i="38" s="1"/>
  <c r="CI301" i="38" s="1"/>
  <c r="AP178" i="38"/>
  <c r="AT178" i="38" s="1"/>
  <c r="AT158" i="38"/>
  <c r="CL120" i="38"/>
  <c r="DH102" i="38"/>
  <c r="DH101" i="38" s="1"/>
  <c r="DD101" i="38"/>
  <c r="CV102" i="38"/>
  <c r="CV101" i="38" s="1"/>
  <c r="CR101" i="38"/>
  <c r="CS120" i="38"/>
  <c r="DL217" i="38"/>
  <c r="DN217" i="38" s="1"/>
  <c r="BI120" i="38"/>
  <c r="BE220" i="38"/>
  <c r="BE238" i="38" s="1"/>
  <c r="BE274" i="38" s="1"/>
  <c r="BE304" i="38" s="1"/>
  <c r="BF122" i="38"/>
  <c r="J181" i="38"/>
  <c r="F199" i="38"/>
  <c r="BL111" i="38"/>
  <c r="T218" i="38"/>
  <c r="V218" i="38" s="1"/>
  <c r="CO120" i="38"/>
  <c r="CJ91" i="38"/>
  <c r="CD183" i="38"/>
  <c r="BZ201" i="38"/>
  <c r="CN217" i="38"/>
  <c r="CP217" i="38" s="1"/>
  <c r="BQ218" i="38"/>
  <c r="BQ236" i="38" s="1"/>
  <c r="BQ272" i="38" s="1"/>
  <c r="BQ302" i="38" s="1"/>
  <c r="DS216" i="38"/>
  <c r="DS234" i="38" s="1"/>
  <c r="DS270" i="38" s="1"/>
  <c r="DS300" i="38" s="1"/>
  <c r="BX181" i="38"/>
  <c r="BT199" i="38"/>
  <c r="DT95" i="38"/>
  <c r="DT94" i="38"/>
  <c r="DT93" i="38"/>
  <c r="AN111" i="38"/>
  <c r="BN120" i="38"/>
  <c r="BZ120" i="38"/>
  <c r="AT56" i="38"/>
  <c r="AT54" i="38"/>
  <c r="AT55" i="38"/>
  <c r="O215" i="38"/>
  <c r="O233" i="38" s="1"/>
  <c r="O269" i="38" s="1"/>
  <c r="O299" i="38" s="1"/>
  <c r="BE217" i="38"/>
  <c r="BE235" i="38" s="1"/>
  <c r="BE271" i="38" s="1"/>
  <c r="BE301" i="38" s="1"/>
  <c r="AX220" i="38"/>
  <c r="AZ220" i="38" s="1"/>
  <c r="AN122" i="38"/>
  <c r="AJ141" i="38"/>
  <c r="AJ159" i="38" s="1"/>
  <c r="AM120" i="38"/>
  <c r="AZ91" i="38"/>
  <c r="BP216" i="38"/>
  <c r="BR216" i="38" s="1"/>
  <c r="BW216" i="38"/>
  <c r="BW234" i="38" s="1"/>
  <c r="BW270" i="38" s="1"/>
  <c r="BW300" i="38" s="1"/>
  <c r="DH180" i="38"/>
  <c r="DD198" i="38"/>
  <c r="DM216" i="38"/>
  <c r="DM234" i="38" s="1"/>
  <c r="DM270" i="38" s="1"/>
  <c r="DM300" i="38" s="1"/>
  <c r="DJ120" i="38"/>
  <c r="AD233" i="38"/>
  <c r="AH196" i="38"/>
  <c r="DL215" i="38"/>
  <c r="DN215" i="38" s="1"/>
  <c r="T120" i="38"/>
  <c r="AL215" i="38"/>
  <c r="AN215" i="38" s="1"/>
  <c r="CH120" i="38"/>
  <c r="H220" i="38"/>
  <c r="J220" i="38" s="1"/>
  <c r="AF120" i="38"/>
  <c r="BE218" i="38"/>
  <c r="BE236" i="38" s="1"/>
  <c r="BE272" i="38" s="1"/>
  <c r="BE302" i="38" s="1"/>
  <c r="DT181" i="38"/>
  <c r="DP199" i="38"/>
  <c r="O220" i="38"/>
  <c r="O238" i="38" s="1"/>
  <c r="O274" i="38" s="1"/>
  <c r="O304" i="38" s="1"/>
  <c r="AZ122" i="38"/>
  <c r="DA217" i="38"/>
  <c r="DA235" i="38" s="1"/>
  <c r="DA271" i="38" s="1"/>
  <c r="DA301" i="38" s="1"/>
  <c r="CJ110" i="38"/>
  <c r="BX180" i="38"/>
  <c r="BT198" i="38"/>
  <c r="BV217" i="38"/>
  <c r="BX217" i="38" s="1"/>
  <c r="V180" i="38"/>
  <c r="R198" i="38"/>
  <c r="BP215" i="38"/>
  <c r="BR215" i="38" s="1"/>
  <c r="DP157" i="38"/>
  <c r="DP119" i="38"/>
  <c r="AH122" i="38"/>
  <c r="AD141" i="38"/>
  <c r="AD159" i="38" s="1"/>
  <c r="AF220" i="38"/>
  <c r="AH220" i="38" s="1"/>
  <c r="V178" i="38"/>
  <c r="R196" i="38"/>
  <c r="BX51" i="38"/>
  <c r="BX57" i="38" s="1"/>
  <c r="BX58" i="38" s="1"/>
  <c r="BR95" i="38"/>
  <c r="BR94" i="38"/>
  <c r="BR93" i="38"/>
  <c r="AT91" i="38"/>
  <c r="J180" i="38"/>
  <c r="F198" i="38"/>
  <c r="CI220" i="38"/>
  <c r="CI238" i="38" s="1"/>
  <c r="CI274" i="38" s="1"/>
  <c r="CI304" i="38" s="1"/>
  <c r="DN181" i="38"/>
  <c r="DJ199" i="38"/>
  <c r="BX91" i="38"/>
  <c r="J183" i="38"/>
  <c r="F201" i="38"/>
  <c r="P122" i="38"/>
  <c r="L141" i="38"/>
  <c r="L159" i="38" s="1"/>
  <c r="DD157" i="38"/>
  <c r="DD119" i="38"/>
  <c r="CR157" i="38"/>
  <c r="CR119" i="38"/>
  <c r="CV91" i="38"/>
  <c r="DM217" i="38"/>
  <c r="DM235" i="38" s="1"/>
  <c r="DM271" i="38" s="1"/>
  <c r="DM301" i="38" s="1"/>
  <c r="P91" i="38"/>
  <c r="AY120" i="38"/>
  <c r="Z216" i="38"/>
  <c r="AB216" i="38" s="1"/>
  <c r="BK120" i="38"/>
  <c r="AS218" i="38"/>
  <c r="AS236" i="38" s="1"/>
  <c r="AS272" i="38" s="1"/>
  <c r="AS302" i="38" s="1"/>
  <c r="BB140" i="38"/>
  <c r="BF27" i="37"/>
  <c r="H218" i="38"/>
  <c r="J218" i="38" s="1"/>
  <c r="BL95" i="38"/>
  <c r="BL94" i="38"/>
  <c r="BL93" i="38"/>
  <c r="DB111" i="38"/>
  <c r="CP183" i="38"/>
  <c r="CL201" i="38"/>
  <c r="BF110" i="38"/>
  <c r="N217" i="38"/>
  <c r="P217" i="38" s="1"/>
  <c r="AR215" i="38"/>
  <c r="AT215" i="38" s="1"/>
  <c r="BV215" i="38"/>
  <c r="BX215" i="38" s="1"/>
  <c r="R120" i="38"/>
  <c r="AA120" i="38"/>
  <c r="CC220" i="38"/>
  <c r="CC238" i="38" s="1"/>
  <c r="CC274" i="38" s="1"/>
  <c r="CC304" i="38" s="1"/>
  <c r="AT111" i="38"/>
  <c r="P183" i="38"/>
  <c r="L201" i="38"/>
  <c r="AT180" i="38"/>
  <c r="AP198" i="38"/>
  <c r="AN95" i="38"/>
  <c r="AN94" i="38"/>
  <c r="AN93" i="38"/>
  <c r="CD111" i="38"/>
  <c r="AB102" i="38"/>
  <c r="AB101" i="38" s="1"/>
  <c r="X101" i="38"/>
  <c r="AY220" i="38"/>
  <c r="AY238" i="38" s="1"/>
  <c r="AY274" i="38" s="1"/>
  <c r="AY304" i="38" s="1"/>
  <c r="J95" i="38"/>
  <c r="J94" i="38"/>
  <c r="J93" i="38"/>
  <c r="DF218" i="38"/>
  <c r="DH218" i="38" s="1"/>
  <c r="AR216" i="38"/>
  <c r="AT216" i="38" s="1"/>
  <c r="BV216" i="38"/>
  <c r="BX216" i="38" s="1"/>
  <c r="BX82" i="38"/>
  <c r="DL216" i="38"/>
  <c r="DN216" i="38" s="1"/>
  <c r="DT180" i="38"/>
  <c r="DP198" i="38"/>
  <c r="AH178" i="38"/>
  <c r="AH21" i="26"/>
  <c r="D21" i="26"/>
  <c r="E177" i="19" s="1"/>
  <c r="V21" i="26"/>
  <c r="AT21" i="26"/>
  <c r="AN21" i="26"/>
  <c r="AB21" i="26"/>
  <c r="J21" i="26"/>
  <c r="AZ21" i="26"/>
  <c r="P21" i="26"/>
  <c r="G43" i="19"/>
  <c r="G85" i="19"/>
  <c r="G122" i="19" s="1"/>
  <c r="G83" i="19"/>
  <c r="G102" i="19" s="1"/>
  <c r="G101" i="19" s="1"/>
  <c r="F83" i="19"/>
  <c r="F102" i="19" s="1"/>
  <c r="F101" i="19" s="1"/>
  <c r="J44" i="19"/>
  <c r="F43" i="19"/>
  <c r="I83" i="19"/>
  <c r="I102" i="19" s="1"/>
  <c r="I101" i="19" s="1"/>
  <c r="J100" i="19" s="1"/>
  <c r="I43" i="19"/>
  <c r="H83" i="19"/>
  <c r="H43" i="19"/>
  <c r="J46" i="19"/>
  <c r="F85" i="19"/>
  <c r="H122" i="19"/>
  <c r="H159" i="19" s="1"/>
  <c r="J26" i="19"/>
  <c r="I159" i="19"/>
  <c r="G64" i="19"/>
  <c r="I25" i="19"/>
  <c r="J24" i="19" s="1"/>
  <c r="J42" i="19" s="1"/>
  <c r="J81" i="19" s="1"/>
  <c r="J73" i="19"/>
  <c r="F25" i="19"/>
  <c r="E255" i="19"/>
  <c r="H255" i="19" s="1"/>
  <c r="J65" i="19"/>
  <c r="J64" i="19" s="1"/>
  <c r="E252" i="19"/>
  <c r="H252" i="19" s="1"/>
  <c r="E251" i="19"/>
  <c r="H251" i="19" s="1"/>
  <c r="J257" i="19" s="1"/>
  <c r="G25" i="19"/>
  <c r="H25" i="19"/>
  <c r="E217" i="19"/>
  <c r="E254" i="19"/>
  <c r="H254" i="19" s="1"/>
  <c r="J28" i="19"/>
  <c r="E253" i="19"/>
  <c r="H253" i="19" s="1"/>
  <c r="J74" i="19"/>
  <c r="J77" i="19" s="1"/>
  <c r="E220" i="19"/>
  <c r="E216" i="19"/>
  <c r="E218" i="19"/>
  <c r="E215" i="19"/>
  <c r="T2" i="33"/>
  <c r="T6" i="33" s="1"/>
  <c r="K7" i="33"/>
  <c r="BF19" i="26"/>
  <c r="BG5" i="26"/>
  <c r="AW5" i="26"/>
  <c r="BB5" i="26"/>
  <c r="BF25" i="26"/>
  <c r="BF26" i="26" s="1"/>
  <c r="BF5" i="26"/>
  <c r="BL288" i="19" s="1"/>
  <c r="AZ25" i="26"/>
  <c r="AZ26" i="26" s="1"/>
  <c r="BH5" i="26"/>
  <c r="AR5" i="26"/>
  <c r="AM5" i="26"/>
  <c r="DO23" i="26"/>
  <c r="DO24" i="26" s="1"/>
  <c r="B22" i="31"/>
  <c r="A23" i="31"/>
  <c r="C22" i="31"/>
  <c r="AN75" i="19" l="1"/>
  <c r="AN76" i="19"/>
  <c r="BR76" i="19"/>
  <c r="DH77" i="19"/>
  <c r="BL25" i="19"/>
  <c r="CP35" i="19"/>
  <c r="CP38" i="19" s="1"/>
  <c r="AB51" i="38"/>
  <c r="AB57" i="38" s="1"/>
  <c r="AB58" i="38" s="1"/>
  <c r="BL75" i="19"/>
  <c r="BR75" i="19"/>
  <c r="BL76" i="19"/>
  <c r="CD75" i="19"/>
  <c r="AT25" i="19"/>
  <c r="AB75" i="19"/>
  <c r="DT51" i="38"/>
  <c r="DT57" i="38" s="1"/>
  <c r="DT58" i="38" s="1"/>
  <c r="CD76" i="19"/>
  <c r="BR25" i="19"/>
  <c r="P25" i="19"/>
  <c r="DT252" i="19"/>
  <c r="DT77" i="19"/>
  <c r="DN25" i="19"/>
  <c r="DT75" i="19"/>
  <c r="BL51" i="38"/>
  <c r="BL57" i="38" s="1"/>
  <c r="BL58" i="38" s="1"/>
  <c r="AH113" i="38"/>
  <c r="DN114" i="38"/>
  <c r="AH114" i="38"/>
  <c r="BL120" i="38"/>
  <c r="BL119" i="38" s="1"/>
  <c r="CD51" i="38"/>
  <c r="CD57" i="38" s="1"/>
  <c r="CD58" i="38" s="1"/>
  <c r="DE157" i="38"/>
  <c r="DE177" i="38" s="1"/>
  <c r="DE176" i="38" s="1"/>
  <c r="DH120" i="38"/>
  <c r="DH119" i="38" s="1"/>
  <c r="CB119" i="38"/>
  <c r="AN51" i="38"/>
  <c r="AN57" i="38" s="1"/>
  <c r="AN58" i="38" s="1"/>
  <c r="BF51" i="38"/>
  <c r="BF57" i="38" s="1"/>
  <c r="BF58" i="38" s="1"/>
  <c r="AB120" i="38"/>
  <c r="AB119" i="38" s="1"/>
  <c r="O119" i="38"/>
  <c r="P118" i="38" s="1"/>
  <c r="Y119" i="38"/>
  <c r="CJ113" i="38"/>
  <c r="V112" i="38"/>
  <c r="V113" i="38"/>
  <c r="AK157" i="38"/>
  <c r="AK177" i="38" s="1"/>
  <c r="AK176" i="38" s="1"/>
  <c r="DN113" i="38"/>
  <c r="BV119" i="38"/>
  <c r="AB112" i="38"/>
  <c r="AB113" i="38"/>
  <c r="BF112" i="38"/>
  <c r="BF113" i="38"/>
  <c r="V51" i="38"/>
  <c r="V57" i="38" s="1"/>
  <c r="V58" i="38" s="1"/>
  <c r="M157" i="38"/>
  <c r="M156" i="38" s="1"/>
  <c r="DT120" i="38"/>
  <c r="DT119" i="38" s="1"/>
  <c r="DR119" i="38"/>
  <c r="P113" i="38"/>
  <c r="AR157" i="38"/>
  <c r="AR177" i="38" s="1"/>
  <c r="AR176" i="38" s="1"/>
  <c r="BU119" i="38"/>
  <c r="P120" i="38"/>
  <c r="P119" i="38" s="1"/>
  <c r="H233" i="38"/>
  <c r="H269" i="38" s="1"/>
  <c r="H299" i="38" s="1"/>
  <c r="AZ112" i="38"/>
  <c r="AZ113" i="38"/>
  <c r="J51" i="38"/>
  <c r="J57" i="38" s="1"/>
  <c r="J58" i="38" s="1"/>
  <c r="AS157" i="38"/>
  <c r="AS177" i="38" s="1"/>
  <c r="AS176" i="38" s="1"/>
  <c r="AT175" i="38" s="1"/>
  <c r="AT185" i="38" s="1"/>
  <c r="N236" i="38"/>
  <c r="N272" i="38" s="1"/>
  <c r="N302" i="38" s="1"/>
  <c r="AQ157" i="38"/>
  <c r="AQ177" i="38" s="1"/>
  <c r="AQ176" i="38" s="1"/>
  <c r="P51" i="38"/>
  <c r="P57" i="38" s="1"/>
  <c r="P58" i="38" s="1"/>
  <c r="BV233" i="38"/>
  <c r="BV269" i="38" s="1"/>
  <c r="BV299" i="38" s="1"/>
  <c r="DR233" i="38"/>
  <c r="DR269" i="38" s="1"/>
  <c r="DR299" i="38" s="1"/>
  <c r="CZ236" i="38"/>
  <c r="CZ272" i="38" s="1"/>
  <c r="CZ302" i="38" s="1"/>
  <c r="BD236" i="38"/>
  <c r="BD272" i="38" s="1"/>
  <c r="BD302" i="38" s="1"/>
  <c r="AH120" i="38"/>
  <c r="AH119" i="38" s="1"/>
  <c r="AE157" i="38"/>
  <c r="AE156" i="38" s="1"/>
  <c r="BE157" i="38"/>
  <c r="BE177" i="38" s="1"/>
  <c r="BE176" i="38" s="1"/>
  <c r="BF175" i="38" s="1"/>
  <c r="BF185" i="38" s="1"/>
  <c r="AL157" i="38"/>
  <c r="AL156" i="38" s="1"/>
  <c r="DL234" i="38"/>
  <c r="DL270" i="38" s="1"/>
  <c r="DL300" i="38" s="1"/>
  <c r="CJ114" i="38"/>
  <c r="DR236" i="38"/>
  <c r="DR272" i="38" s="1"/>
  <c r="DR302" i="38" s="1"/>
  <c r="AR233" i="38"/>
  <c r="AR269" i="38" s="1"/>
  <c r="AR299" i="38" s="1"/>
  <c r="H236" i="38"/>
  <c r="H272" i="38" s="1"/>
  <c r="H302" i="38" s="1"/>
  <c r="DN51" i="38"/>
  <c r="DN57" i="38" s="1"/>
  <c r="DN58" i="38" s="1"/>
  <c r="DH75" i="19"/>
  <c r="P112" i="38"/>
  <c r="AF235" i="38"/>
  <c r="AF271" i="38" s="1"/>
  <c r="AF301" i="38" s="1"/>
  <c r="DT35" i="19"/>
  <c r="DT37" i="19" s="1"/>
  <c r="BD238" i="38"/>
  <c r="BD274" i="38" s="1"/>
  <c r="BD304" i="38" s="1"/>
  <c r="J129" i="38"/>
  <c r="J132" i="38" s="1"/>
  <c r="AR236" i="38"/>
  <c r="AR272" i="38" s="1"/>
  <c r="AR302" i="38" s="1"/>
  <c r="AH25" i="19"/>
  <c r="DB46" i="19"/>
  <c r="CB234" i="38"/>
  <c r="CB270" i="38" s="1"/>
  <c r="CB300" i="38" s="1"/>
  <c r="AZ46" i="19"/>
  <c r="DH90" i="38"/>
  <c r="DH96" i="38" s="1"/>
  <c r="DF233" i="38"/>
  <c r="DF269" i="38" s="1"/>
  <c r="DF299" i="38" s="1"/>
  <c r="CT235" i="38"/>
  <c r="CT271" i="38" s="1"/>
  <c r="CT301" i="38" s="1"/>
  <c r="CB235" i="38"/>
  <c r="CB271" i="38" s="1"/>
  <c r="CB301" i="38" s="1"/>
  <c r="BD234" i="38"/>
  <c r="BD270" i="38" s="1"/>
  <c r="BD300" i="38" s="1"/>
  <c r="AF236" i="38"/>
  <c r="AF272" i="38" s="1"/>
  <c r="AF302" i="38" s="1"/>
  <c r="CZ233" i="38"/>
  <c r="CZ269" i="38" s="1"/>
  <c r="CZ299" i="38" s="1"/>
  <c r="DF235" i="38"/>
  <c r="DF271" i="38" s="1"/>
  <c r="DF301" i="38" s="1"/>
  <c r="AB77" i="19"/>
  <c r="V35" i="19"/>
  <c r="V38" i="19" s="1"/>
  <c r="AZ90" i="38"/>
  <c r="AZ96" i="38" s="1"/>
  <c r="DL233" i="38"/>
  <c r="DL269" i="38" s="1"/>
  <c r="DL299" i="38" s="1"/>
  <c r="DR234" i="38"/>
  <c r="DR270" i="38" s="1"/>
  <c r="DR300" i="38" s="1"/>
  <c r="CZ235" i="38"/>
  <c r="CZ271" i="38" s="1"/>
  <c r="CZ301" i="38" s="1"/>
  <c r="CN233" i="38"/>
  <c r="CN269" i="38" s="1"/>
  <c r="CN299" i="38" s="1"/>
  <c r="CV51" i="38"/>
  <c r="CV57" i="38" s="1"/>
  <c r="CV58" i="38" s="1"/>
  <c r="CB238" i="38"/>
  <c r="CB274" i="38" s="1"/>
  <c r="CB304" i="38" s="1"/>
  <c r="CP112" i="38"/>
  <c r="AX233" i="38"/>
  <c r="AX269" i="38" s="1"/>
  <c r="AX299" i="38" s="1"/>
  <c r="H234" i="38"/>
  <c r="H270" i="38" s="1"/>
  <c r="H300" i="38" s="1"/>
  <c r="CV120" i="38"/>
  <c r="CV119" i="38" s="1"/>
  <c r="CP90" i="38"/>
  <c r="CP96" i="38" s="1"/>
  <c r="CP114" i="38"/>
  <c r="BR51" i="38"/>
  <c r="BR57" i="38" s="1"/>
  <c r="BR58" i="38" s="1"/>
  <c r="BV234" i="38"/>
  <c r="BV270" i="38" s="1"/>
  <c r="BV300" i="38" s="1"/>
  <c r="BJ236" i="38"/>
  <c r="BJ272" i="38" s="1"/>
  <c r="BJ302" i="38" s="1"/>
  <c r="AL234" i="38"/>
  <c r="AL270" i="38" s="1"/>
  <c r="AL300" i="38" s="1"/>
  <c r="N233" i="38"/>
  <c r="N269" i="38" s="1"/>
  <c r="N299" i="38" s="1"/>
  <c r="AT128" i="38"/>
  <c r="DT25" i="19"/>
  <c r="AV159" i="38"/>
  <c r="AV179" i="38" s="1"/>
  <c r="AZ179" i="38" s="1"/>
  <c r="CB236" i="38"/>
  <c r="CB272" i="38" s="1"/>
  <c r="CB302" i="38" s="1"/>
  <c r="DH51" i="38"/>
  <c r="DH57" i="38" s="1"/>
  <c r="DH58" i="38" s="1"/>
  <c r="BV236" i="38"/>
  <c r="BV272" i="38" s="1"/>
  <c r="BV302" i="38" s="1"/>
  <c r="AZ25" i="19"/>
  <c r="AN90" i="38"/>
  <c r="AN96" i="38" s="1"/>
  <c r="CZ234" i="38"/>
  <c r="CZ270" i="38" s="1"/>
  <c r="CZ300" i="38" s="1"/>
  <c r="AR235" i="38"/>
  <c r="AR271" i="38" s="1"/>
  <c r="AR301" i="38" s="1"/>
  <c r="N238" i="38"/>
  <c r="N274" i="38" s="1"/>
  <c r="N304" i="38" s="1"/>
  <c r="DA43" i="19"/>
  <c r="DA83" i="19"/>
  <c r="P253" i="19"/>
  <c r="P251" i="19"/>
  <c r="P255" i="19"/>
  <c r="P254" i="19"/>
  <c r="P257" i="19"/>
  <c r="P252" i="19"/>
  <c r="P77" i="19"/>
  <c r="P76" i="19"/>
  <c r="P75" i="19"/>
  <c r="P46" i="19"/>
  <c r="L85" i="19"/>
  <c r="CP77" i="19"/>
  <c r="CP76" i="19"/>
  <c r="CP75" i="19"/>
  <c r="AB257" i="19"/>
  <c r="AB252" i="19"/>
  <c r="AB254" i="19"/>
  <c r="AB253" i="19"/>
  <c r="AB255" i="19"/>
  <c r="AB251" i="19"/>
  <c r="AX43" i="19"/>
  <c r="AX83" i="19"/>
  <c r="DQ43" i="19"/>
  <c r="DQ83" i="19"/>
  <c r="AQ43" i="19"/>
  <c r="AQ83" i="19"/>
  <c r="AN35" i="19"/>
  <c r="AA43" i="19"/>
  <c r="AA83" i="19"/>
  <c r="CV251" i="19"/>
  <c r="CV254" i="19"/>
  <c r="CV257" i="19"/>
  <c r="CV253" i="19"/>
  <c r="CV252" i="19"/>
  <c r="CV255" i="19"/>
  <c r="CJ35" i="19"/>
  <c r="CZ43" i="19"/>
  <c r="CZ83" i="19"/>
  <c r="DB25" i="19"/>
  <c r="DN77" i="19"/>
  <c r="DN76" i="19"/>
  <c r="DN75" i="19"/>
  <c r="DT42" i="19"/>
  <c r="DT81" i="19" s="1"/>
  <c r="DT34" i="19"/>
  <c r="BB43" i="19"/>
  <c r="BF44" i="19"/>
  <c r="BB83" i="19"/>
  <c r="S43" i="19"/>
  <c r="S83" i="19"/>
  <c r="BG220" i="19"/>
  <c r="BG218" i="19"/>
  <c r="BG217" i="19"/>
  <c r="BG216" i="19"/>
  <c r="BG215" i="19"/>
  <c r="BG214" i="19"/>
  <c r="BX90" i="38"/>
  <c r="BX96" i="38" s="1"/>
  <c r="BX97" i="38" s="1"/>
  <c r="CJ90" i="38"/>
  <c r="CJ96" i="38" s="1"/>
  <c r="CJ97" i="38" s="1"/>
  <c r="AF233" i="38"/>
  <c r="AF269" i="38" s="1"/>
  <c r="AF299" i="38" s="1"/>
  <c r="DD85" i="19"/>
  <c r="DH46" i="19"/>
  <c r="DB34" i="19"/>
  <c r="DB42" i="19"/>
  <c r="DB81" i="19" s="1"/>
  <c r="BH83" i="19"/>
  <c r="BL44" i="19"/>
  <c r="BH43" i="19"/>
  <c r="CA43" i="19"/>
  <c r="CA83" i="19"/>
  <c r="CV77" i="19"/>
  <c r="CV76" i="19"/>
  <c r="CV75" i="19"/>
  <c r="DD43" i="19"/>
  <c r="DH44" i="19"/>
  <c r="DD83" i="19"/>
  <c r="AZ35" i="19"/>
  <c r="AN253" i="19"/>
  <c r="AN255" i="19"/>
  <c r="AN251" i="19"/>
  <c r="AN252" i="19"/>
  <c r="AN257" i="19"/>
  <c r="AN254" i="19"/>
  <c r="V25" i="19"/>
  <c r="AB34" i="19"/>
  <c r="AB42" i="19"/>
  <c r="AB81" i="19" s="1"/>
  <c r="CH43" i="19"/>
  <c r="CH83" i="19"/>
  <c r="DB35" i="19"/>
  <c r="CV46" i="19"/>
  <c r="CR85" i="19"/>
  <c r="CJ46" i="19"/>
  <c r="CF85" i="19"/>
  <c r="DK43" i="19"/>
  <c r="DK83" i="19"/>
  <c r="DS83" i="19"/>
  <c r="DS43" i="19"/>
  <c r="BZ83" i="19"/>
  <c r="BZ43" i="19"/>
  <c r="CD44" i="19"/>
  <c r="AJ43" i="19"/>
  <c r="AN44" i="19"/>
  <c r="AJ83" i="19"/>
  <c r="BF25" i="19"/>
  <c r="CM83" i="19"/>
  <c r="CM43" i="19"/>
  <c r="J90" i="38"/>
  <c r="J96" i="38" s="1"/>
  <c r="CP51" i="38"/>
  <c r="CP57" i="38" s="1"/>
  <c r="CP58" i="38" s="1"/>
  <c r="BP157" i="38"/>
  <c r="BP177" i="38" s="1"/>
  <c r="BJ238" i="38"/>
  <c r="BJ274" i="38" s="1"/>
  <c r="BJ304" i="38" s="1"/>
  <c r="V76" i="19"/>
  <c r="V75" i="19"/>
  <c r="V77" i="19"/>
  <c r="BJ83" i="19"/>
  <c r="BJ43" i="19"/>
  <c r="BC83" i="19"/>
  <c r="BC43" i="19"/>
  <c r="DH25" i="19"/>
  <c r="CC43" i="19"/>
  <c r="CC83" i="19"/>
  <c r="AZ255" i="19"/>
  <c r="AZ251" i="19"/>
  <c r="AZ254" i="19"/>
  <c r="AZ253" i="19"/>
  <c r="AZ257" i="19"/>
  <c r="AZ252" i="19"/>
  <c r="CB43" i="19"/>
  <c r="CB83" i="19"/>
  <c r="R43" i="19"/>
  <c r="V44" i="19"/>
  <c r="R83" i="19"/>
  <c r="CV35" i="19"/>
  <c r="Y43" i="19"/>
  <c r="Y83" i="19"/>
  <c r="CX43" i="19"/>
  <c r="DB44" i="19"/>
  <c r="CX83" i="19"/>
  <c r="BH85" i="19"/>
  <c r="BL46" i="19"/>
  <c r="CY43" i="19"/>
  <c r="CY83" i="19"/>
  <c r="BL90" i="38"/>
  <c r="BL96" i="38" s="1"/>
  <c r="Z234" i="38"/>
  <c r="Z270" i="38" s="1"/>
  <c r="Z300" i="38" s="1"/>
  <c r="AT51" i="38"/>
  <c r="AT57" i="38" s="1"/>
  <c r="AT58" i="38" s="1"/>
  <c r="J128" i="38"/>
  <c r="CT238" i="38"/>
  <c r="CT274" i="38" s="1"/>
  <c r="CT304" i="38" s="1"/>
  <c r="M83" i="19"/>
  <c r="M43" i="19"/>
  <c r="DM83" i="19"/>
  <c r="DM43" i="19"/>
  <c r="AK83" i="19"/>
  <c r="AK43" i="19"/>
  <c r="P44" i="19"/>
  <c r="L83" i="19"/>
  <c r="L43" i="19"/>
  <c r="CD254" i="19"/>
  <c r="CD253" i="19"/>
  <c r="CD257" i="19"/>
  <c r="CD251" i="19"/>
  <c r="CD252" i="19"/>
  <c r="CD255" i="19"/>
  <c r="BL35" i="19"/>
  <c r="CD34" i="19"/>
  <c r="CD42" i="19"/>
  <c r="CD81" i="19" s="1"/>
  <c r="CD35" i="19"/>
  <c r="CD46" i="19"/>
  <c r="BZ85" i="19"/>
  <c r="CT43" i="19"/>
  <c r="CT83" i="19"/>
  <c r="BX46" i="19"/>
  <c r="BT85" i="19"/>
  <c r="CP254" i="19"/>
  <c r="CP252" i="19"/>
  <c r="CP255" i="19"/>
  <c r="CP251" i="19"/>
  <c r="CP253" i="19"/>
  <c r="CP257" i="19"/>
  <c r="CJ77" i="19"/>
  <c r="CJ76" i="19"/>
  <c r="CJ75" i="19"/>
  <c r="V34" i="19"/>
  <c r="V42" i="19"/>
  <c r="V81" i="19" s="1"/>
  <c r="CL43" i="19"/>
  <c r="CP44" i="19"/>
  <c r="CL83" i="19"/>
  <c r="AN25" i="19"/>
  <c r="Z43" i="19"/>
  <c r="Z83" i="19"/>
  <c r="CG43" i="19"/>
  <c r="CG83" i="19"/>
  <c r="V253" i="19"/>
  <c r="V257" i="19"/>
  <c r="V251" i="19"/>
  <c r="V255" i="19"/>
  <c r="V252" i="19"/>
  <c r="V254" i="19"/>
  <c r="DN34" i="19"/>
  <c r="DN42" i="19"/>
  <c r="DN81" i="19" s="1"/>
  <c r="AN46" i="19"/>
  <c r="AJ85" i="19"/>
  <c r="CJ42" i="19"/>
  <c r="CJ81" i="19" s="1"/>
  <c r="CJ34" i="19"/>
  <c r="BK43" i="19"/>
  <c r="BK83" i="19"/>
  <c r="CS83" i="19"/>
  <c r="CS43" i="19"/>
  <c r="AN72" i="19"/>
  <c r="AN78" i="19" s="1"/>
  <c r="T83" i="19"/>
  <c r="T43" i="19"/>
  <c r="BN43" i="19"/>
  <c r="BR44" i="19"/>
  <c r="BN83" i="19"/>
  <c r="BW43" i="19"/>
  <c r="BW83" i="19"/>
  <c r="AZ85" i="19"/>
  <c r="AV122" i="19"/>
  <c r="U83" i="19"/>
  <c r="U43" i="19"/>
  <c r="X85" i="19"/>
  <c r="AB46" i="19"/>
  <c r="CP25" i="19"/>
  <c r="AB35" i="19"/>
  <c r="CI43" i="19"/>
  <c r="CI83" i="19"/>
  <c r="AT44" i="19"/>
  <c r="AP43" i="19"/>
  <c r="AP83" i="19"/>
  <c r="BR251" i="19"/>
  <c r="BR254" i="19"/>
  <c r="BR255" i="19"/>
  <c r="BR253" i="19"/>
  <c r="BR257" i="19"/>
  <c r="BR252" i="19"/>
  <c r="AT46" i="19"/>
  <c r="AP85" i="19"/>
  <c r="AD85" i="19"/>
  <c r="AH46" i="19"/>
  <c r="BX34" i="19"/>
  <c r="BX42" i="19"/>
  <c r="BX81" i="19" s="1"/>
  <c r="BU43" i="19"/>
  <c r="BU83" i="19"/>
  <c r="DF83" i="19"/>
  <c r="DF43" i="19"/>
  <c r="CV25" i="19"/>
  <c r="CU43" i="19"/>
  <c r="CU83" i="19"/>
  <c r="BR42" i="19"/>
  <c r="BR81" i="19" s="1"/>
  <c r="BR34" i="19"/>
  <c r="BL42" i="19"/>
  <c r="BL81" i="19" s="1"/>
  <c r="BL34" i="19"/>
  <c r="BP238" i="38"/>
  <c r="BP274" i="38" s="1"/>
  <c r="BP304" i="38" s="1"/>
  <c r="CN238" i="38"/>
  <c r="CN274" i="38" s="1"/>
  <c r="CN304" i="38" s="1"/>
  <c r="DR43" i="19"/>
  <c r="DR83" i="19"/>
  <c r="AH34" i="19"/>
  <c r="AH42" i="19"/>
  <c r="AH81" i="19" s="1"/>
  <c r="CV34" i="19"/>
  <c r="CV42" i="19"/>
  <c r="CV81" i="19" s="1"/>
  <c r="AN34" i="19"/>
  <c r="AN42" i="19"/>
  <c r="AN81" i="19" s="1"/>
  <c r="DG43" i="19"/>
  <c r="DG83" i="19"/>
  <c r="BQ43" i="19"/>
  <c r="BQ83" i="19"/>
  <c r="AT253" i="19"/>
  <c r="AT257" i="19"/>
  <c r="AT251" i="19"/>
  <c r="AT254" i="19"/>
  <c r="AT252" i="19"/>
  <c r="AT255" i="19"/>
  <c r="AZ76" i="19"/>
  <c r="AZ75" i="19"/>
  <c r="AZ77" i="19"/>
  <c r="BE43" i="19"/>
  <c r="BE83" i="19"/>
  <c r="DN46" i="19"/>
  <c r="DJ85" i="19"/>
  <c r="AS43" i="19"/>
  <c r="AS83" i="19"/>
  <c r="CO43" i="19"/>
  <c r="CO83" i="19"/>
  <c r="DE43" i="19"/>
  <c r="DE83" i="19"/>
  <c r="BX77" i="19"/>
  <c r="BX76" i="19"/>
  <c r="BX75" i="19"/>
  <c r="AW83" i="19"/>
  <c r="AW43" i="19"/>
  <c r="AH75" i="19"/>
  <c r="AH77" i="19"/>
  <c r="AH76" i="19"/>
  <c r="BI43" i="19"/>
  <c r="BI83" i="19"/>
  <c r="DH35" i="19"/>
  <c r="CX122" i="19"/>
  <c r="DB85" i="19"/>
  <c r="BF77" i="19"/>
  <c r="BF76" i="19"/>
  <c r="BF75" i="19"/>
  <c r="BF90" i="38"/>
  <c r="BF96" i="38" s="1"/>
  <c r="T234" i="38"/>
  <c r="T270" i="38" s="1"/>
  <c r="T300" i="38" s="1"/>
  <c r="DB51" i="38"/>
  <c r="DB57" i="38" s="1"/>
  <c r="DB58" i="38" s="1"/>
  <c r="CZ119" i="38"/>
  <c r="V46" i="19"/>
  <c r="R85" i="19"/>
  <c r="O43" i="19"/>
  <c r="O83" i="19"/>
  <c r="AZ42" i="19"/>
  <c r="AZ81" i="19" s="1"/>
  <c r="AZ34" i="19"/>
  <c r="AG43" i="19"/>
  <c r="AG83" i="19"/>
  <c r="DB255" i="19"/>
  <c r="DB251" i="19"/>
  <c r="DB254" i="19"/>
  <c r="DB253" i="19"/>
  <c r="DB257" i="19"/>
  <c r="DB252" i="19"/>
  <c r="AE83" i="19"/>
  <c r="AE43" i="19"/>
  <c r="AD43" i="19"/>
  <c r="AD83" i="19"/>
  <c r="AH44" i="19"/>
  <c r="AM43" i="19"/>
  <c r="AM83" i="19"/>
  <c r="DT254" i="19"/>
  <c r="DT251" i="19"/>
  <c r="DT257" i="19"/>
  <c r="DT253" i="19"/>
  <c r="DT255" i="19"/>
  <c r="DH34" i="19"/>
  <c r="DH42" i="19"/>
  <c r="DH81" i="19" s="1"/>
  <c r="BT43" i="19"/>
  <c r="BX44" i="19"/>
  <c r="BT83" i="19"/>
  <c r="CP46" i="19"/>
  <c r="CL85" i="19"/>
  <c r="BF34" i="19"/>
  <c r="BF42" i="19"/>
  <c r="BF81" i="19" s="1"/>
  <c r="DJ43" i="19"/>
  <c r="DJ83" i="19"/>
  <c r="DN44" i="19"/>
  <c r="DP43" i="19"/>
  <c r="DT44" i="19"/>
  <c r="DP83" i="19"/>
  <c r="AT34" i="19"/>
  <c r="AT42" i="19"/>
  <c r="AT81" i="19" s="1"/>
  <c r="CP42" i="19"/>
  <c r="CP81" i="19" s="1"/>
  <c r="CP34" i="19"/>
  <c r="BR46" i="19"/>
  <c r="BN85" i="19"/>
  <c r="AT76" i="19"/>
  <c r="AT75" i="19"/>
  <c r="AT77" i="19"/>
  <c r="BV43" i="19"/>
  <c r="BV83" i="19"/>
  <c r="CR43" i="19"/>
  <c r="CV44" i="19"/>
  <c r="CR83" i="19"/>
  <c r="AH252" i="19"/>
  <c r="AH255" i="19"/>
  <c r="AH251" i="19"/>
  <c r="AH257" i="19"/>
  <c r="AH253" i="19"/>
  <c r="AH254" i="19"/>
  <c r="DP85" i="19"/>
  <c r="DT46" i="19"/>
  <c r="BD43" i="19"/>
  <c r="BD83" i="19"/>
  <c r="BL254" i="19"/>
  <c r="BL257" i="19"/>
  <c r="BL252" i="19"/>
  <c r="BL253" i="19"/>
  <c r="BL255" i="19"/>
  <c r="BL251" i="19"/>
  <c r="DH255" i="19"/>
  <c r="DH251" i="19"/>
  <c r="DH254" i="19"/>
  <c r="DH253" i="19"/>
  <c r="DH257" i="19"/>
  <c r="DH252" i="19"/>
  <c r="AH35" i="19"/>
  <c r="BR35" i="19"/>
  <c r="AR83" i="19"/>
  <c r="AR43" i="19"/>
  <c r="DL43" i="19"/>
  <c r="DL83" i="19"/>
  <c r="N83" i="19"/>
  <c r="N43" i="19"/>
  <c r="DN254" i="19"/>
  <c r="DN253" i="19"/>
  <c r="DN255" i="19"/>
  <c r="DN251" i="19"/>
  <c r="DN257" i="19"/>
  <c r="DN252" i="19"/>
  <c r="BO83" i="19"/>
  <c r="BO43" i="19"/>
  <c r="X43" i="19"/>
  <c r="AB44" i="19"/>
  <c r="X83" i="19"/>
  <c r="BX35" i="19"/>
  <c r="CJ44" i="19"/>
  <c r="CF83" i="19"/>
  <c r="CF43" i="19"/>
  <c r="AT90" i="38"/>
  <c r="AT96" i="38" s="1"/>
  <c r="BJ119" i="38"/>
  <c r="AH90" i="38"/>
  <c r="AH96" i="38" s="1"/>
  <c r="AH97" i="38" s="1"/>
  <c r="P34" i="19"/>
  <c r="P42" i="19"/>
  <c r="P81" i="19" s="1"/>
  <c r="AY43" i="19"/>
  <c r="AY83" i="19"/>
  <c r="BA215" i="19"/>
  <c r="BA214" i="19"/>
  <c r="BA217" i="19"/>
  <c r="BA220" i="19"/>
  <c r="BA218" i="19"/>
  <c r="BA216" i="19"/>
  <c r="AR234" i="38"/>
  <c r="AR270" i="38" s="1"/>
  <c r="AR300" i="38" s="1"/>
  <c r="CV90" i="38"/>
  <c r="CV96" i="38" s="1"/>
  <c r="BV235" i="38"/>
  <c r="BV271" i="38" s="1"/>
  <c r="BV301" i="38" s="1"/>
  <c r="AX238" i="38"/>
  <c r="AX274" i="38" s="1"/>
  <c r="AX304" i="38" s="1"/>
  <c r="AZ51" i="38"/>
  <c r="AZ57" i="38" s="1"/>
  <c r="AZ58" i="38" s="1"/>
  <c r="BD235" i="38"/>
  <c r="BD271" i="38" s="1"/>
  <c r="BD301" i="38" s="1"/>
  <c r="CH235" i="38"/>
  <c r="CH271" i="38" s="1"/>
  <c r="CH301" i="38" s="1"/>
  <c r="CT233" i="38"/>
  <c r="CT269" i="38" s="1"/>
  <c r="CT299" i="38" s="1"/>
  <c r="DB75" i="19"/>
  <c r="DB77" i="19"/>
  <c r="DB76" i="19"/>
  <c r="BF253" i="19"/>
  <c r="BF257" i="19"/>
  <c r="BF252" i="19"/>
  <c r="BF255" i="19"/>
  <c r="BF251" i="19"/>
  <c r="BF254" i="19"/>
  <c r="CN43" i="19"/>
  <c r="CN83" i="19"/>
  <c r="BF35" i="19"/>
  <c r="BX25" i="19"/>
  <c r="AV43" i="19"/>
  <c r="AZ44" i="19"/>
  <c r="AV83" i="19"/>
  <c r="AF43" i="19"/>
  <c r="AF83" i="19"/>
  <c r="BP83" i="19"/>
  <c r="BP43" i="19"/>
  <c r="AL83" i="19"/>
  <c r="AL43" i="19"/>
  <c r="AT35" i="19"/>
  <c r="DN35" i="19"/>
  <c r="BX253" i="19"/>
  <c r="BX257" i="19"/>
  <c r="BX252" i="19"/>
  <c r="BX255" i="19"/>
  <c r="BX251" i="19"/>
  <c r="BX254" i="19"/>
  <c r="CJ253" i="19"/>
  <c r="CJ252" i="19"/>
  <c r="CJ254" i="19"/>
  <c r="CJ257" i="19"/>
  <c r="CJ255" i="19"/>
  <c r="CJ251" i="19"/>
  <c r="BF46" i="19"/>
  <c r="BB85" i="19"/>
  <c r="P35" i="19"/>
  <c r="AB25" i="19"/>
  <c r="CD25" i="19"/>
  <c r="CJ25" i="19"/>
  <c r="V159" i="38"/>
  <c r="R179" i="38"/>
  <c r="V179" i="38" s="1"/>
  <c r="BF199" i="38"/>
  <c r="BB236" i="38"/>
  <c r="DS157" i="38"/>
  <c r="DS119" i="38"/>
  <c r="DT118" i="38" s="1"/>
  <c r="CI157" i="38"/>
  <c r="CI119" i="38"/>
  <c r="CJ118" i="38" s="1"/>
  <c r="DB201" i="38"/>
  <c r="CX238" i="38"/>
  <c r="G177" i="38"/>
  <c r="G176" i="38" s="1"/>
  <c r="G156" i="38"/>
  <c r="AB141" i="38"/>
  <c r="AB138" i="38" s="1"/>
  <c r="AB152" i="38" s="1"/>
  <c r="X138" i="38"/>
  <c r="BJ235" i="38"/>
  <c r="BJ271" i="38" s="1"/>
  <c r="BJ301" i="38" s="1"/>
  <c r="V199" i="38"/>
  <c r="R236" i="38"/>
  <c r="CH234" i="38"/>
  <c r="CH270" i="38" s="1"/>
  <c r="CH300" i="38" s="1"/>
  <c r="X236" i="38"/>
  <c r="AB199" i="38"/>
  <c r="CF236" i="38"/>
  <c r="CJ199" i="38"/>
  <c r="CC119" i="38"/>
  <c r="CD118" i="38" s="1"/>
  <c r="CC157" i="38"/>
  <c r="CJ120" i="38"/>
  <c r="CJ119" i="38" s="1"/>
  <c r="CF157" i="38"/>
  <c r="CF119" i="38"/>
  <c r="AF234" i="38"/>
  <c r="AF270" i="38" s="1"/>
  <c r="AF300" i="38" s="1"/>
  <c r="AJ157" i="38"/>
  <c r="AN120" i="38"/>
  <c r="AN119" i="38" s="1"/>
  <c r="AJ119" i="38"/>
  <c r="CF235" i="38"/>
  <c r="CJ198" i="38"/>
  <c r="CH157" i="38"/>
  <c r="CH119" i="38"/>
  <c r="Z233" i="38"/>
  <c r="Z269" i="38" s="1"/>
  <c r="Z299" i="38" s="1"/>
  <c r="BR198" i="38"/>
  <c r="BN235" i="38"/>
  <c r="V201" i="38"/>
  <c r="R238" i="38"/>
  <c r="BT236" i="38"/>
  <c r="BX199" i="38"/>
  <c r="DT114" i="38"/>
  <c r="DT113" i="38"/>
  <c r="DT112" i="38"/>
  <c r="CF238" i="38"/>
  <c r="CJ201" i="38"/>
  <c r="CL157" i="38"/>
  <c r="CL119" i="38"/>
  <c r="CP120" i="38"/>
  <c r="CP119" i="38" s="1"/>
  <c r="CM157" i="38"/>
  <c r="CM119" i="38"/>
  <c r="DN198" i="38"/>
  <c r="DJ235" i="38"/>
  <c r="Y177" i="38"/>
  <c r="Y176" i="38" s="1"/>
  <c r="Y156" i="38"/>
  <c r="BB119" i="38"/>
  <c r="BF120" i="38"/>
  <c r="BF119" i="38" s="1"/>
  <c r="BB157" i="38"/>
  <c r="BR199" i="38"/>
  <c r="BN236" i="38"/>
  <c r="BJ233" i="38"/>
  <c r="BJ269" i="38" s="1"/>
  <c r="BJ299" i="38" s="1"/>
  <c r="AX157" i="38"/>
  <c r="AX119" i="38"/>
  <c r="DN201" i="38"/>
  <c r="DJ238" i="38"/>
  <c r="DG157" i="38"/>
  <c r="DG119" i="38"/>
  <c r="DH118" i="38" s="1"/>
  <c r="CP199" i="38"/>
  <c r="CL236" i="38"/>
  <c r="CA119" i="38"/>
  <c r="CA157" i="38"/>
  <c r="CD90" i="38"/>
  <c r="CD96" i="38" s="1"/>
  <c r="DB199" i="38"/>
  <c r="CX236" i="38"/>
  <c r="DR235" i="38"/>
  <c r="DR271" i="38" s="1"/>
  <c r="DR301" i="38" s="1"/>
  <c r="DN199" i="38"/>
  <c r="DJ236" i="38"/>
  <c r="AX234" i="38"/>
  <c r="AX270" i="38" s="1"/>
  <c r="AX300" i="38" s="1"/>
  <c r="BP235" i="38"/>
  <c r="BP271" i="38" s="1"/>
  <c r="BP301" i="38" s="1"/>
  <c r="DH114" i="38"/>
  <c r="DH113" i="38"/>
  <c r="DH112" i="38"/>
  <c r="CH238" i="38"/>
  <c r="CH274" i="38" s="1"/>
  <c r="CH304" i="38" s="1"/>
  <c r="DJ157" i="38"/>
  <c r="DJ119" i="38"/>
  <c r="DN120" i="38"/>
  <c r="DN119" i="38" s="1"/>
  <c r="AW157" i="38"/>
  <c r="AW119" i="38"/>
  <c r="CD114" i="38"/>
  <c r="CD113" i="38"/>
  <c r="CD112" i="38"/>
  <c r="N235" i="38"/>
  <c r="N271" i="38" s="1"/>
  <c r="N301" i="38" s="1"/>
  <c r="P90" i="38"/>
  <c r="P96" i="38" s="1"/>
  <c r="P141" i="38"/>
  <c r="P138" i="38" s="1"/>
  <c r="P152" i="38" s="1"/>
  <c r="L138" i="38"/>
  <c r="J198" i="38"/>
  <c r="F235" i="38"/>
  <c r="AF238" i="38"/>
  <c r="AF274" i="38" s="1"/>
  <c r="AF304" i="38" s="1"/>
  <c r="DP177" i="38"/>
  <c r="DP195" i="38" s="1"/>
  <c r="DP236" i="38"/>
  <c r="DT199" i="38"/>
  <c r="AN141" i="38"/>
  <c r="AN138" i="38" s="1"/>
  <c r="AN152" i="38" s="1"/>
  <c r="AJ138" i="38"/>
  <c r="CO119" i="38"/>
  <c r="CP118" i="38" s="1"/>
  <c r="CO157" i="38"/>
  <c r="BI157" i="38"/>
  <c r="BL157" i="38" s="1"/>
  <c r="BI119" i="38"/>
  <c r="AT159" i="38"/>
  <c r="AP179" i="38"/>
  <c r="AT179" i="38" s="1"/>
  <c r="BP236" i="38"/>
  <c r="BP272" i="38" s="1"/>
  <c r="BP302" i="38" s="1"/>
  <c r="X159" i="38"/>
  <c r="X156" i="38" s="1"/>
  <c r="CY157" i="38"/>
  <c r="CY119" i="38"/>
  <c r="DF157" i="38"/>
  <c r="DF119" i="38"/>
  <c r="DQ157" i="38"/>
  <c r="DQ119" i="38"/>
  <c r="Z236" i="38"/>
  <c r="Z272" i="38" s="1"/>
  <c r="Z302" i="38" s="1"/>
  <c r="BH177" i="38"/>
  <c r="X233" i="38"/>
  <c r="AB196" i="38"/>
  <c r="BH235" i="38"/>
  <c r="BL198" i="38"/>
  <c r="AH198" i="38"/>
  <c r="AD235" i="38"/>
  <c r="L177" i="38"/>
  <c r="L195" i="38" s="1"/>
  <c r="L156" i="38"/>
  <c r="X177" i="38"/>
  <c r="X195" i="38" s="1"/>
  <c r="AH199" i="38"/>
  <c r="AD236" i="38"/>
  <c r="H177" i="38"/>
  <c r="H176" i="38" s="1"/>
  <c r="H156" i="38"/>
  <c r="AG119" i="38"/>
  <c r="AH118" i="38" s="1"/>
  <c r="AG157" i="38"/>
  <c r="O177" i="38"/>
  <c r="O176" i="38" s="1"/>
  <c r="P175" i="38" s="1"/>
  <c r="O156" i="38"/>
  <c r="P155" i="38" s="1"/>
  <c r="BP234" i="38"/>
  <c r="BP270" i="38" s="1"/>
  <c r="BP300" i="38" s="1"/>
  <c r="BH236" i="38"/>
  <c r="BL199" i="38"/>
  <c r="CX157" i="38"/>
  <c r="CX119" i="38"/>
  <c r="DB120" i="38"/>
  <c r="DB119" i="38" s="1"/>
  <c r="DD177" i="38"/>
  <c r="BT235" i="38"/>
  <c r="BX198" i="38"/>
  <c r="AD269" i="38"/>
  <c r="CD198" i="38"/>
  <c r="BZ235" i="38"/>
  <c r="L238" i="38"/>
  <c r="P201" i="38"/>
  <c r="AM119" i="38"/>
  <c r="AN118" i="38" s="1"/>
  <c r="AN129" i="38" s="1"/>
  <c r="AM157" i="38"/>
  <c r="P159" i="38"/>
  <c r="L179" i="38"/>
  <c r="P179" i="38" s="1"/>
  <c r="T119" i="38"/>
  <c r="T157" i="38"/>
  <c r="X235" i="38"/>
  <c r="AB198" i="38"/>
  <c r="L233" i="38"/>
  <c r="P196" i="38"/>
  <c r="BC119" i="38"/>
  <c r="BC157" i="38"/>
  <c r="U119" i="38"/>
  <c r="V118" i="38" s="1"/>
  <c r="U157" i="38"/>
  <c r="F233" i="38"/>
  <c r="J196" i="38"/>
  <c r="CP198" i="38"/>
  <c r="CL235" i="38"/>
  <c r="CT236" i="38"/>
  <c r="CT272" i="38" s="1"/>
  <c r="CT302" i="38" s="1"/>
  <c r="CN119" i="38"/>
  <c r="CN157" i="38"/>
  <c r="CN234" i="38"/>
  <c r="CN270" i="38" s="1"/>
  <c r="CN300" i="38" s="1"/>
  <c r="BR90" i="38"/>
  <c r="BR96" i="38" s="1"/>
  <c r="DP238" i="38"/>
  <c r="DT201" i="38"/>
  <c r="AT201" i="38"/>
  <c r="AP238" i="38"/>
  <c r="AV235" i="38"/>
  <c r="AZ198" i="38"/>
  <c r="X238" i="38"/>
  <c r="AB201" i="38"/>
  <c r="CB156" i="38"/>
  <c r="CB177" i="38"/>
  <c r="CB176" i="38" s="1"/>
  <c r="CT234" i="38"/>
  <c r="CT270" i="38" s="1"/>
  <c r="CT300" i="38" s="1"/>
  <c r="BV177" i="38"/>
  <c r="BV176" i="38" s="1"/>
  <c r="BV156" i="38"/>
  <c r="V141" i="38"/>
  <c r="V138" i="38" s="1"/>
  <c r="V152" i="38" s="1"/>
  <c r="R138" i="38"/>
  <c r="AJ238" i="38"/>
  <c r="AN201" i="38"/>
  <c r="AH201" i="38"/>
  <c r="AD238" i="38"/>
  <c r="AV238" i="38"/>
  <c r="AZ201" i="38"/>
  <c r="L235" i="38"/>
  <c r="P198" i="38"/>
  <c r="BQ119" i="38"/>
  <c r="BR118" i="38" s="1"/>
  <c r="BR129" i="38" s="1"/>
  <c r="BQ157" i="38"/>
  <c r="DN90" i="38"/>
  <c r="DN96" i="38" s="1"/>
  <c r="AY119" i="38"/>
  <c r="AZ118" i="38" s="1"/>
  <c r="AY157" i="38"/>
  <c r="R233" i="38"/>
  <c r="V196" i="38"/>
  <c r="AL233" i="38"/>
  <c r="AL269" i="38" s="1"/>
  <c r="AL299" i="38" s="1"/>
  <c r="AT112" i="38"/>
  <c r="AT114" i="38"/>
  <c r="AT113" i="38"/>
  <c r="BH140" i="38"/>
  <c r="BL27" i="37"/>
  <c r="DP235" i="38"/>
  <c r="DT198" i="38"/>
  <c r="DF236" i="38"/>
  <c r="DF272" i="38" s="1"/>
  <c r="DF302" i="38" s="1"/>
  <c r="BF140" i="38"/>
  <c r="BB158" i="38"/>
  <c r="AH141" i="38"/>
  <c r="AH138" i="38" s="1"/>
  <c r="AH152" i="38" s="1"/>
  <c r="AD138" i="38"/>
  <c r="BP233" i="38"/>
  <c r="BP269" i="38" s="1"/>
  <c r="BP299" i="38" s="1"/>
  <c r="DD235" i="38"/>
  <c r="DH198" i="38"/>
  <c r="AJ179" i="38"/>
  <c r="AN179" i="38" s="1"/>
  <c r="AN159" i="38"/>
  <c r="BZ157" i="38"/>
  <c r="BZ119" i="38"/>
  <c r="CD120" i="38"/>
  <c r="CD119" i="38" s="1"/>
  <c r="T236" i="38"/>
  <c r="T272" i="38" s="1"/>
  <c r="T302" i="38" s="1"/>
  <c r="DL235" i="38"/>
  <c r="DL271" i="38" s="1"/>
  <c r="DL301" i="38" s="1"/>
  <c r="AP196" i="38"/>
  <c r="CB233" i="38"/>
  <c r="CB269" i="38" s="1"/>
  <c r="CB299" i="38" s="1"/>
  <c r="CH233" i="38"/>
  <c r="CH269" i="38" s="1"/>
  <c r="CH299" i="38" s="1"/>
  <c r="DB198" i="38"/>
  <c r="CX235" i="38"/>
  <c r="CR238" i="38"/>
  <c r="CV201" i="38"/>
  <c r="BF28" i="37"/>
  <c r="BB141" i="38"/>
  <c r="BB138" i="38" s="1"/>
  <c r="DL238" i="38"/>
  <c r="DL274" i="38" s="1"/>
  <c r="DL304" i="38" s="1"/>
  <c r="T238" i="38"/>
  <c r="T274" i="38" s="1"/>
  <c r="T304" i="38" s="1"/>
  <c r="DF234" i="38"/>
  <c r="DF270" i="38" s="1"/>
  <c r="DF300" i="38" s="1"/>
  <c r="BW157" i="38"/>
  <c r="BW119" i="38"/>
  <c r="BX118" i="38" s="1"/>
  <c r="AL235" i="38"/>
  <c r="AL271" i="38" s="1"/>
  <c r="AL301" i="38" s="1"/>
  <c r="BJ177" i="38"/>
  <c r="BJ176" i="38" s="1"/>
  <c r="BJ156" i="38"/>
  <c r="BV238" i="38"/>
  <c r="BV274" i="38" s="1"/>
  <c r="BV304" i="38" s="1"/>
  <c r="Z238" i="38"/>
  <c r="Z274" i="38" s="1"/>
  <c r="Z304" i="38" s="1"/>
  <c r="BD119" i="38"/>
  <c r="BF129" i="38" s="1"/>
  <c r="BD157" i="38"/>
  <c r="BJ234" i="38"/>
  <c r="BJ270" i="38" s="1"/>
  <c r="BJ300" i="38" s="1"/>
  <c r="S119" i="38"/>
  <c r="S157" i="38"/>
  <c r="AJ236" i="38"/>
  <c r="AN199" i="38"/>
  <c r="AX236" i="38"/>
  <c r="AX272" i="38" s="1"/>
  <c r="AX302" i="38" s="1"/>
  <c r="AV236" i="38"/>
  <c r="AZ199" i="38"/>
  <c r="CR236" i="38"/>
  <c r="CV199" i="38"/>
  <c r="AJ235" i="38"/>
  <c r="AN198" i="38"/>
  <c r="CD199" i="38"/>
  <c r="BZ236" i="38"/>
  <c r="F179" i="38"/>
  <c r="J179" i="38" s="1"/>
  <c r="J159" i="38"/>
  <c r="BR201" i="38"/>
  <c r="BN238" i="38"/>
  <c r="DD236" i="38"/>
  <c r="DH199" i="38"/>
  <c r="BU177" i="38"/>
  <c r="BU176" i="38" s="1"/>
  <c r="BU156" i="38"/>
  <c r="DM157" i="38"/>
  <c r="DM119" i="38"/>
  <c r="DN118" i="38" s="1"/>
  <c r="AT198" i="38"/>
  <c r="AP235" i="38"/>
  <c r="CD201" i="38"/>
  <c r="BZ238" i="38"/>
  <c r="AP119" i="38"/>
  <c r="AT120" i="38"/>
  <c r="AT119" i="38" s="1"/>
  <c r="AP157" i="38"/>
  <c r="CP201" i="38"/>
  <c r="CL238" i="38"/>
  <c r="J201" i="38"/>
  <c r="F238" i="38"/>
  <c r="BN119" i="38"/>
  <c r="BN157" i="38"/>
  <c r="BR120" i="38"/>
  <c r="BR119" i="38" s="1"/>
  <c r="BL114" i="38"/>
  <c r="BL113" i="38"/>
  <c r="BL112" i="38"/>
  <c r="AB90" i="38"/>
  <c r="AB96" i="38" s="1"/>
  <c r="AB97" i="38" s="1"/>
  <c r="AT199" i="38"/>
  <c r="AP236" i="38"/>
  <c r="BX114" i="38"/>
  <c r="BX113" i="38"/>
  <c r="BX112" i="38"/>
  <c r="CT157" i="38"/>
  <c r="CT119" i="38"/>
  <c r="BF201" i="38"/>
  <c r="BB238" i="38"/>
  <c r="L236" i="38"/>
  <c r="P199" i="38"/>
  <c r="BH238" i="38"/>
  <c r="BL201" i="38"/>
  <c r="AZ158" i="38"/>
  <c r="AV178" i="38"/>
  <c r="AZ178" i="38" s="1"/>
  <c r="N119" i="38"/>
  <c r="N157" i="38"/>
  <c r="AB2" i="35" a="1"/>
  <c r="AB2" i="35" s="1"/>
  <c r="B33" i="35" s="1" a="1"/>
  <c r="B33" i="35" s="1"/>
  <c r="CZ238" i="38"/>
  <c r="CZ274" i="38" s="1"/>
  <c r="CZ304" i="38" s="1"/>
  <c r="BF198" i="38"/>
  <c r="BB235" i="38"/>
  <c r="CH236" i="38"/>
  <c r="CH272" i="38" s="1"/>
  <c r="CH302" i="38" s="1"/>
  <c r="BO119" i="38"/>
  <c r="BO157" i="38"/>
  <c r="AR238" i="38"/>
  <c r="AR274" i="38" s="1"/>
  <c r="AR304" i="38" s="1"/>
  <c r="DA119" i="38"/>
  <c r="DB118" i="38" s="1"/>
  <c r="DA157" i="38"/>
  <c r="AZ138" i="38"/>
  <c r="AZ152" i="38" s="1"/>
  <c r="Z235" i="38"/>
  <c r="Z271" i="38" s="1"/>
  <c r="Z301" i="38" s="1"/>
  <c r="AU3" i="39"/>
  <c r="AU6" i="39"/>
  <c r="AU7" i="39" s="1"/>
  <c r="BD2" i="39"/>
  <c r="AX235" i="38"/>
  <c r="AX271" i="38" s="1"/>
  <c r="AX301" i="38" s="1"/>
  <c r="CN236" i="38"/>
  <c r="CN272" i="38" s="1"/>
  <c r="CN302" i="38" s="1"/>
  <c r="AL236" i="38"/>
  <c r="AL272" i="38" s="1"/>
  <c r="AL302" i="38" s="1"/>
  <c r="H235" i="38"/>
  <c r="H271" i="38" s="1"/>
  <c r="H301" i="38" s="1"/>
  <c r="J119" i="38"/>
  <c r="AJ269" i="38"/>
  <c r="AT129" i="38"/>
  <c r="T233" i="38"/>
  <c r="T269" i="38" s="1"/>
  <c r="T299" i="38" s="1"/>
  <c r="I156" i="38"/>
  <c r="J155" i="38" s="1"/>
  <c r="I177" i="38"/>
  <c r="I176" i="38" s="1"/>
  <c r="J175" i="38" s="1"/>
  <c r="AD156" i="38"/>
  <c r="AD177" i="38"/>
  <c r="DR156" i="38"/>
  <c r="DR177" i="38"/>
  <c r="DR176" i="38" s="1"/>
  <c r="Z119" i="38"/>
  <c r="Z157" i="38"/>
  <c r="AB157" i="38" s="1"/>
  <c r="DD238" i="38"/>
  <c r="DH201" i="38"/>
  <c r="AA119" i="38"/>
  <c r="AB118" i="38" s="1"/>
  <c r="AA157" i="38"/>
  <c r="AH159" i="38"/>
  <c r="AD179" i="38"/>
  <c r="AH179" i="38" s="1"/>
  <c r="V198" i="38"/>
  <c r="R235" i="38"/>
  <c r="AF119" i="38"/>
  <c r="AF157" i="38"/>
  <c r="AN112" i="38"/>
  <c r="AN114" i="38"/>
  <c r="AN113" i="38"/>
  <c r="J199" i="38"/>
  <c r="F236" i="38"/>
  <c r="CS157" i="38"/>
  <c r="CS119" i="38"/>
  <c r="BR114" i="38"/>
  <c r="BR113" i="38"/>
  <c r="BR112" i="38"/>
  <c r="BT157" i="38"/>
  <c r="BX120" i="38"/>
  <c r="BX119" i="38" s="1"/>
  <c r="BT119" i="38"/>
  <c r="J141" i="38"/>
  <c r="J138" i="38" s="1"/>
  <c r="J152" i="38" s="1"/>
  <c r="F138" i="38"/>
  <c r="CG157" i="38"/>
  <c r="CG119" i="38"/>
  <c r="DT90" i="38"/>
  <c r="DT96" i="38" s="1"/>
  <c r="R119" i="38"/>
  <c r="R157" i="38"/>
  <c r="V120" i="38"/>
  <c r="V119" i="38" s="1"/>
  <c r="DB114" i="38"/>
  <c r="DB113" i="38"/>
  <c r="DB112" i="38"/>
  <c r="BK157" i="38"/>
  <c r="BK119" i="38"/>
  <c r="BL118" i="38" s="1"/>
  <c r="CR177" i="38"/>
  <c r="CR195" i="38" s="1"/>
  <c r="H238" i="38"/>
  <c r="H274" i="38" s="1"/>
  <c r="H304" i="38" s="1"/>
  <c r="CN235" i="38"/>
  <c r="CN271" i="38" s="1"/>
  <c r="CN301" i="38" s="1"/>
  <c r="AV157" i="38"/>
  <c r="AZ120" i="38"/>
  <c r="AZ119" i="38" s="1"/>
  <c r="AV119" i="38"/>
  <c r="DR238" i="38"/>
  <c r="DR274" i="38" s="1"/>
  <c r="DR304" i="38" s="1"/>
  <c r="CU157" i="38"/>
  <c r="CU119" i="38"/>
  <c r="CV118" i="38" s="1"/>
  <c r="DK157" i="38"/>
  <c r="DK119" i="38"/>
  <c r="DF238" i="38"/>
  <c r="DF274" i="38" s="1"/>
  <c r="DF304" i="38" s="1"/>
  <c r="AV138" i="38"/>
  <c r="CV112" i="38"/>
  <c r="CV114" i="38"/>
  <c r="CV113" i="38"/>
  <c r="N234" i="38"/>
  <c r="N270" i="38" s="1"/>
  <c r="N300" i="38" s="1"/>
  <c r="DL157" i="38"/>
  <c r="DL119" i="38"/>
  <c r="T235" i="38"/>
  <c r="T271" i="38" s="1"/>
  <c r="T301" i="38" s="1"/>
  <c r="AL238" i="38"/>
  <c r="AL274" i="38" s="1"/>
  <c r="AL304" i="38" s="1"/>
  <c r="F177" i="38"/>
  <c r="J157" i="38"/>
  <c r="F156" i="38"/>
  <c r="CR235" i="38"/>
  <c r="CV198" i="38"/>
  <c r="V90" i="38"/>
  <c r="V96" i="38" s="1"/>
  <c r="BT238" i="38"/>
  <c r="BX201" i="38"/>
  <c r="CZ177" i="38"/>
  <c r="CZ176" i="38" s="1"/>
  <c r="CZ156" i="38"/>
  <c r="BD233" i="38"/>
  <c r="BD269" i="38" s="1"/>
  <c r="BD299" i="38" s="1"/>
  <c r="DL236" i="38"/>
  <c r="DL272" i="38" s="1"/>
  <c r="DL302" i="38" s="1"/>
  <c r="DB90" i="38"/>
  <c r="DB96" i="38" s="1"/>
  <c r="BA177" i="19"/>
  <c r="BA183" i="19"/>
  <c r="BA181" i="19"/>
  <c r="BA180" i="19"/>
  <c r="BA179" i="19"/>
  <c r="BA178" i="19"/>
  <c r="Q180" i="19"/>
  <c r="Q179" i="19"/>
  <c r="Q178" i="19"/>
  <c r="Q177" i="19"/>
  <c r="Q181" i="19"/>
  <c r="Q183" i="19"/>
  <c r="K183" i="19"/>
  <c r="K181" i="19"/>
  <c r="K180" i="19"/>
  <c r="K179" i="19"/>
  <c r="K178" i="19"/>
  <c r="K177" i="19"/>
  <c r="AC179" i="19"/>
  <c r="AC178" i="19"/>
  <c r="AC177" i="19"/>
  <c r="AC183" i="19"/>
  <c r="AC181" i="19"/>
  <c r="AC180" i="19"/>
  <c r="AO180" i="19"/>
  <c r="AO179" i="19"/>
  <c r="AO178" i="19"/>
  <c r="AO177" i="19"/>
  <c r="AO183" i="19"/>
  <c r="AO181" i="19"/>
  <c r="AU183" i="19"/>
  <c r="AU181" i="19"/>
  <c r="AU180" i="19"/>
  <c r="AU179" i="19"/>
  <c r="AU178" i="19"/>
  <c r="AU177" i="19"/>
  <c r="W183" i="19"/>
  <c r="W181" i="19"/>
  <c r="W180" i="19"/>
  <c r="W179" i="19"/>
  <c r="W178" i="19"/>
  <c r="W177" i="19"/>
  <c r="AI178" i="19"/>
  <c r="AI177" i="19"/>
  <c r="AI183" i="19"/>
  <c r="AI181" i="19"/>
  <c r="AI180" i="19"/>
  <c r="AI179" i="19"/>
  <c r="H102" i="19"/>
  <c r="H82" i="19"/>
  <c r="J92" i="19" s="1"/>
  <c r="J94" i="19" s="1"/>
  <c r="J43" i="19"/>
  <c r="J83" i="19"/>
  <c r="F120" i="19"/>
  <c r="F82" i="19"/>
  <c r="J85" i="19"/>
  <c r="F122" i="19"/>
  <c r="G82" i="19"/>
  <c r="G120" i="19"/>
  <c r="G119" i="19" s="1"/>
  <c r="I82" i="19"/>
  <c r="I120" i="19"/>
  <c r="I157" i="19" s="1"/>
  <c r="J53" i="19"/>
  <c r="J52" i="19"/>
  <c r="J34" i="19"/>
  <c r="G159" i="19"/>
  <c r="J35" i="19"/>
  <c r="J38" i="19" s="1"/>
  <c r="J251" i="19"/>
  <c r="J254" i="19"/>
  <c r="J252" i="19"/>
  <c r="E179" i="19"/>
  <c r="H179" i="19" s="1"/>
  <c r="H197" i="19" s="1"/>
  <c r="H216" i="19" s="1"/>
  <c r="J216" i="19" s="1"/>
  <c r="J253" i="19"/>
  <c r="J25" i="19"/>
  <c r="E180" i="19"/>
  <c r="F180" i="19" s="1"/>
  <c r="F198" i="19" s="1"/>
  <c r="F235" i="19" s="1"/>
  <c r="E178" i="19"/>
  <c r="H178" i="19" s="1"/>
  <c r="H196" i="19" s="1"/>
  <c r="E181" i="19"/>
  <c r="F181" i="19" s="1"/>
  <c r="F199" i="19" s="1"/>
  <c r="F236" i="19" s="1"/>
  <c r="E183" i="19"/>
  <c r="F183" i="19" s="1"/>
  <c r="F201" i="19" s="1"/>
  <c r="J255" i="19"/>
  <c r="J75" i="19"/>
  <c r="J76" i="19"/>
  <c r="AC2" i="33"/>
  <c r="AC6" i="33" s="1"/>
  <c r="T7" i="33"/>
  <c r="BM5" i="26"/>
  <c r="BL5" i="26"/>
  <c r="BR288" i="19" s="1"/>
  <c r="BL25" i="26"/>
  <c r="BL26" i="26" s="1"/>
  <c r="BL19" i="26"/>
  <c r="AX5" i="26"/>
  <c r="BC5" i="26"/>
  <c r="BF20" i="26"/>
  <c r="BF21" i="26" s="1"/>
  <c r="BR5" i="26"/>
  <c r="BX288" i="19" s="1"/>
  <c r="BL20" i="26"/>
  <c r="BI5" i="26"/>
  <c r="AY5" i="26"/>
  <c r="BR19" i="26"/>
  <c r="BR20" i="26"/>
  <c r="BS5" i="26"/>
  <c r="A24" i="31"/>
  <c r="B23" i="31"/>
  <c r="C23" i="31"/>
  <c r="BR72" i="19" l="1"/>
  <c r="BR78" i="19" s="1"/>
  <c r="DH157" i="38"/>
  <c r="CD97" i="38"/>
  <c r="BL72" i="19"/>
  <c r="BL78" i="19" s="1"/>
  <c r="DH72" i="19"/>
  <c r="DH78" i="19" s="1"/>
  <c r="AZ43" i="19"/>
  <c r="CP37" i="19"/>
  <c r="CP36" i="19"/>
  <c r="DT97" i="38"/>
  <c r="CD72" i="19"/>
  <c r="CD78" i="19" s="1"/>
  <c r="AB72" i="19"/>
  <c r="AB78" i="19" s="1"/>
  <c r="AH43" i="19"/>
  <c r="AH109" i="38"/>
  <c r="AH115" i="38" s="1"/>
  <c r="P129" i="38"/>
  <c r="P131" i="38" s="1"/>
  <c r="BL97" i="38"/>
  <c r="BX43" i="19"/>
  <c r="V37" i="19"/>
  <c r="V36" i="19"/>
  <c r="DB249" i="19"/>
  <c r="AT43" i="19"/>
  <c r="DT249" i="19"/>
  <c r="CD249" i="19"/>
  <c r="DN249" i="19"/>
  <c r="CJ249" i="19"/>
  <c r="CV249" i="19"/>
  <c r="DH249" i="19"/>
  <c r="CP249" i="19"/>
  <c r="DT72" i="19"/>
  <c r="DT78" i="19" s="1"/>
  <c r="BF53" i="19"/>
  <c r="BF54" i="19" s="1"/>
  <c r="DT43" i="19"/>
  <c r="CP53" i="19"/>
  <c r="CP56" i="19" s="1"/>
  <c r="DT36" i="19"/>
  <c r="AT72" i="19"/>
  <c r="AT78" i="19" s="1"/>
  <c r="AZ72" i="19"/>
  <c r="AZ78" i="19" s="1"/>
  <c r="DB43" i="19"/>
  <c r="CV43" i="19"/>
  <c r="DT38" i="19"/>
  <c r="BR53" i="19"/>
  <c r="BR54" i="19" s="1"/>
  <c r="P43" i="19"/>
  <c r="AN53" i="19"/>
  <c r="AN56" i="19" s="1"/>
  <c r="BX53" i="19"/>
  <c r="BX56" i="19" s="1"/>
  <c r="AK156" i="38"/>
  <c r="BF109" i="38"/>
  <c r="BF115" i="38" s="1"/>
  <c r="DE156" i="38"/>
  <c r="V109" i="38"/>
  <c r="V115" i="38" s="1"/>
  <c r="DN109" i="38"/>
  <c r="DN115" i="38" s="1"/>
  <c r="BF97" i="38"/>
  <c r="AN97" i="38"/>
  <c r="CD129" i="38"/>
  <c r="CD130" i="38" s="1"/>
  <c r="P109" i="38"/>
  <c r="P115" i="38" s="1"/>
  <c r="V97" i="38"/>
  <c r="AB109" i="38"/>
  <c r="AB115" i="38" s="1"/>
  <c r="BX129" i="38"/>
  <c r="BX130" i="38" s="1"/>
  <c r="AR156" i="38"/>
  <c r="CJ109" i="38"/>
  <c r="CJ115" i="38" s="1"/>
  <c r="AS156" i="38"/>
  <c r="AT155" i="38" s="1"/>
  <c r="AT193" i="38" s="1"/>
  <c r="P157" i="38"/>
  <c r="P156" i="38" s="1"/>
  <c r="DN97" i="38"/>
  <c r="M177" i="38"/>
  <c r="M176" i="38" s="1"/>
  <c r="AQ156" i="38"/>
  <c r="AE177" i="38"/>
  <c r="AE176" i="38" s="1"/>
  <c r="P97" i="38"/>
  <c r="DT129" i="38"/>
  <c r="DT131" i="38" s="1"/>
  <c r="AZ109" i="38"/>
  <c r="AZ115" i="38" s="1"/>
  <c r="BE156" i="38"/>
  <c r="BF155" i="38" s="1"/>
  <c r="BF193" i="38" s="1"/>
  <c r="J97" i="38"/>
  <c r="AZ159" i="38"/>
  <c r="BR97" i="38"/>
  <c r="J130" i="38"/>
  <c r="DH97" i="38"/>
  <c r="J131" i="38"/>
  <c r="BL129" i="38"/>
  <c r="BL132" i="38" s="1"/>
  <c r="AL177" i="38"/>
  <c r="AL176" i="38" s="1"/>
  <c r="Y195" i="38"/>
  <c r="Y194" i="38" s="1"/>
  <c r="BP156" i="38"/>
  <c r="BP176" i="38"/>
  <c r="BP195" i="38"/>
  <c r="BP214" i="38" s="1"/>
  <c r="BP232" i="38" s="1"/>
  <c r="DR195" i="38"/>
  <c r="DR214" i="38" s="1"/>
  <c r="CV97" i="38"/>
  <c r="CP109" i="38"/>
  <c r="CP115" i="38" s="1"/>
  <c r="AH129" i="38"/>
  <c r="AH132" i="38" s="1"/>
  <c r="BX109" i="38"/>
  <c r="BX115" i="38" s="1"/>
  <c r="AH233" i="38"/>
  <c r="AT53" i="19"/>
  <c r="AT54" i="19" s="1"/>
  <c r="DH43" i="19"/>
  <c r="AB52" i="19"/>
  <c r="J193" i="38"/>
  <c r="BR249" i="19"/>
  <c r="BR43" i="19"/>
  <c r="CP72" i="19"/>
  <c r="CP78" i="19" s="1"/>
  <c r="H195" i="38"/>
  <c r="H214" i="38" s="1"/>
  <c r="H232" i="38" s="1"/>
  <c r="CJ43" i="19"/>
  <c r="CV157" i="38"/>
  <c r="DN43" i="19"/>
  <c r="BL52" i="19"/>
  <c r="DT53" i="19"/>
  <c r="DT55" i="19" s="1"/>
  <c r="CJ72" i="19"/>
  <c r="CJ78" i="19" s="1"/>
  <c r="CV72" i="19"/>
  <c r="CV78" i="19" s="1"/>
  <c r="DH109" i="38"/>
  <c r="DH115" i="38" s="1"/>
  <c r="DB72" i="19"/>
  <c r="DB78" i="19" s="1"/>
  <c r="AH72" i="19"/>
  <c r="AH78" i="19" s="1"/>
  <c r="J185" i="38"/>
  <c r="DN53" i="19"/>
  <c r="DN54" i="19" s="1"/>
  <c r="CD53" i="19"/>
  <c r="CD56" i="19" s="1"/>
  <c r="BL43" i="19"/>
  <c r="AR195" i="38"/>
  <c r="AR194" i="38" s="1"/>
  <c r="CP129" i="38"/>
  <c r="CP132" i="38" s="1"/>
  <c r="BL53" i="19"/>
  <c r="BL56" i="19" s="1"/>
  <c r="AC2" i="35" a="1"/>
  <c r="AC2" i="35" s="1"/>
  <c r="B34" i="35" s="1" a="1"/>
  <c r="B34" i="35" s="1"/>
  <c r="BO82" i="19"/>
  <c r="BO102" i="19"/>
  <c r="BO101" i="19" s="1"/>
  <c r="DT85" i="19"/>
  <c r="DP122" i="19"/>
  <c r="BV82" i="19"/>
  <c r="BX92" i="19" s="1"/>
  <c r="BV102" i="19"/>
  <c r="BV101" i="19" s="1"/>
  <c r="CP85" i="19"/>
  <c r="CL122" i="19"/>
  <c r="AW82" i="19"/>
  <c r="AW102" i="19"/>
  <c r="AW101" i="19" s="1"/>
  <c r="CS82" i="19"/>
  <c r="CS102" i="19"/>
  <c r="CS101" i="19" s="1"/>
  <c r="M82" i="19"/>
  <c r="M102" i="19"/>
  <c r="M101" i="19" s="1"/>
  <c r="BH122" i="19"/>
  <c r="BL85" i="19"/>
  <c r="CB82" i="19"/>
  <c r="CD92" i="19" s="1"/>
  <c r="CB102" i="19"/>
  <c r="CB101" i="19" s="1"/>
  <c r="DB36" i="19"/>
  <c r="DB38" i="19"/>
  <c r="DB37" i="19"/>
  <c r="CA82" i="19"/>
  <c r="CA102" i="19"/>
  <c r="CA101" i="19" s="1"/>
  <c r="S82" i="19"/>
  <c r="S102" i="19"/>
  <c r="S101" i="19" s="1"/>
  <c r="AZ53" i="19"/>
  <c r="L122" i="19"/>
  <c r="P85" i="19"/>
  <c r="DN37" i="19"/>
  <c r="DN36" i="19"/>
  <c r="DN38" i="19"/>
  <c r="BL249" i="19"/>
  <c r="V85" i="19"/>
  <c r="R122" i="19"/>
  <c r="DN85" i="19"/>
  <c r="DJ122" i="19"/>
  <c r="AT249" i="19"/>
  <c r="BW82" i="19"/>
  <c r="BW102" i="19"/>
  <c r="BW101" i="19" s="1"/>
  <c r="BX100" i="19" s="1"/>
  <c r="BK82" i="19"/>
  <c r="BK102" i="19"/>
  <c r="BK101" i="19" s="1"/>
  <c r="BL100" i="19" s="1"/>
  <c r="CL82" i="19"/>
  <c r="CP83" i="19"/>
  <c r="CL102" i="19"/>
  <c r="CL120" i="19" s="1"/>
  <c r="CD36" i="19"/>
  <c r="CD38" i="19"/>
  <c r="CD37" i="19"/>
  <c r="DB83" i="19"/>
  <c r="DB82" i="19" s="1"/>
  <c r="CX82" i="19"/>
  <c r="CX102" i="19"/>
  <c r="CX120" i="19" s="1"/>
  <c r="BF52" i="19"/>
  <c r="CD83" i="19"/>
  <c r="BZ82" i="19"/>
  <c r="BZ102" i="19"/>
  <c r="BZ120" i="19" s="1"/>
  <c r="CH82" i="19"/>
  <c r="CJ92" i="19" s="1"/>
  <c r="CH102" i="19"/>
  <c r="CH101" i="19" s="1"/>
  <c r="CD52" i="19"/>
  <c r="V52" i="19"/>
  <c r="AB249" i="19"/>
  <c r="AT109" i="38"/>
  <c r="AT115" i="38" s="1"/>
  <c r="AN109" i="38"/>
  <c r="AN115" i="38" s="1"/>
  <c r="DB129" i="38"/>
  <c r="DB130" i="38" s="1"/>
  <c r="AJ197" i="38"/>
  <c r="AJ234" i="38" s="1"/>
  <c r="BV195" i="38"/>
  <c r="BV194" i="38" s="1"/>
  <c r="BE195" i="38"/>
  <c r="BE194" i="38" s="1"/>
  <c r="AT36" i="19"/>
  <c r="AT38" i="19"/>
  <c r="AT37" i="19"/>
  <c r="AY82" i="19"/>
  <c r="AY102" i="19"/>
  <c r="AY101" i="19" s="1"/>
  <c r="AZ100" i="19" s="1"/>
  <c r="CJ83" i="19"/>
  <c r="CF82" i="19"/>
  <c r="CF102" i="19"/>
  <c r="CF120" i="19" s="1"/>
  <c r="AR82" i="19"/>
  <c r="AT92" i="19" s="1"/>
  <c r="AR102" i="19"/>
  <c r="AR101" i="19" s="1"/>
  <c r="DP82" i="19"/>
  <c r="DT83" i="19"/>
  <c r="DP102" i="19"/>
  <c r="DP120" i="19" s="1"/>
  <c r="BT82" i="19"/>
  <c r="BX83" i="19"/>
  <c r="BT102" i="19"/>
  <c r="AM82" i="19"/>
  <c r="AM102" i="19"/>
  <c r="AM101" i="19" s="1"/>
  <c r="AN100" i="19" s="1"/>
  <c r="DB122" i="19"/>
  <c r="BX72" i="19"/>
  <c r="BX78" i="19" s="1"/>
  <c r="CU82" i="19"/>
  <c r="CU102" i="19"/>
  <c r="CU101" i="19" s="1"/>
  <c r="CV100" i="19" s="1"/>
  <c r="AH85" i="19"/>
  <c r="AD122" i="19"/>
  <c r="CP43" i="19"/>
  <c r="BC82" i="19"/>
  <c r="BC102" i="19"/>
  <c r="BC101" i="19" s="1"/>
  <c r="CJ53" i="19"/>
  <c r="AZ36" i="19"/>
  <c r="AZ38" i="19"/>
  <c r="AZ37" i="19"/>
  <c r="BF83" i="19"/>
  <c r="BB82" i="19"/>
  <c r="BB102" i="19"/>
  <c r="AA82" i="19"/>
  <c r="AA102" i="19"/>
  <c r="AA101" i="19" s="1"/>
  <c r="AB100" i="19" s="1"/>
  <c r="P72" i="19"/>
  <c r="P78" i="19" s="1"/>
  <c r="P249" i="19"/>
  <c r="DN129" i="38"/>
  <c r="DN132" i="38" s="1"/>
  <c r="BX128" i="38"/>
  <c r="BR109" i="38"/>
  <c r="BR115" i="38" s="1"/>
  <c r="AS195" i="38"/>
  <c r="AS194" i="38" s="1"/>
  <c r="CD109" i="38"/>
  <c r="CD115" i="38" s="1"/>
  <c r="AZ129" i="38"/>
  <c r="AZ131" i="38" s="1"/>
  <c r="DT109" i="38"/>
  <c r="DT115" i="38" s="1"/>
  <c r="CJ129" i="38"/>
  <c r="CJ131" i="38" s="1"/>
  <c r="BR36" i="19"/>
  <c r="BR38" i="19"/>
  <c r="BR37" i="19"/>
  <c r="DH36" i="19"/>
  <c r="DH38" i="19"/>
  <c r="DH37" i="19"/>
  <c r="BE82" i="19"/>
  <c r="BE102" i="19"/>
  <c r="BE101" i="19" s="1"/>
  <c r="BF100" i="19" s="1"/>
  <c r="AB36" i="19"/>
  <c r="AB38" i="19"/>
  <c r="AB37" i="19"/>
  <c r="BR83" i="19"/>
  <c r="BN82" i="19"/>
  <c r="BN102" i="19"/>
  <c r="BN120" i="19" s="1"/>
  <c r="V249" i="19"/>
  <c r="P83" i="19"/>
  <c r="L82" i="19"/>
  <c r="L102" i="19"/>
  <c r="CP52" i="19"/>
  <c r="DS82" i="19"/>
  <c r="DS102" i="19"/>
  <c r="DS101" i="19" s="1"/>
  <c r="DT100" i="19" s="1"/>
  <c r="BF43" i="19"/>
  <c r="CZ82" i="19"/>
  <c r="DB92" i="19" s="1"/>
  <c r="CZ102" i="19"/>
  <c r="CZ101" i="19" s="1"/>
  <c r="AK195" i="38"/>
  <c r="AK194" i="38" s="1"/>
  <c r="AL82" i="19"/>
  <c r="AN92" i="19" s="1"/>
  <c r="AL102" i="19"/>
  <c r="AL101" i="19" s="1"/>
  <c r="BF37" i="19"/>
  <c r="BF36" i="19"/>
  <c r="BF38" i="19"/>
  <c r="BX38" i="19"/>
  <c r="BX36" i="19"/>
  <c r="BX37" i="19"/>
  <c r="AH37" i="19"/>
  <c r="AH36" i="19"/>
  <c r="AH38" i="19"/>
  <c r="AH249" i="19"/>
  <c r="BI82" i="19"/>
  <c r="BI102" i="19"/>
  <c r="BI101" i="19" s="1"/>
  <c r="DE82" i="19"/>
  <c r="DE102" i="19"/>
  <c r="DE101" i="19" s="1"/>
  <c r="BQ82" i="19"/>
  <c r="BQ102" i="19"/>
  <c r="BQ101" i="19" s="1"/>
  <c r="BR100" i="19" s="1"/>
  <c r="DR82" i="19"/>
  <c r="DT92" i="19" s="1"/>
  <c r="DR102" i="19"/>
  <c r="DR101" i="19" s="1"/>
  <c r="Y82" i="19"/>
  <c r="Y102" i="19"/>
  <c r="Y101" i="19" s="1"/>
  <c r="BJ82" i="19"/>
  <c r="BL92" i="19" s="1"/>
  <c r="BJ102" i="19"/>
  <c r="BJ101" i="19" s="1"/>
  <c r="CM82" i="19"/>
  <c r="CM102" i="19"/>
  <c r="CM101" i="19" s="1"/>
  <c r="DK82" i="19"/>
  <c r="DK102" i="19"/>
  <c r="DK101" i="19" s="1"/>
  <c r="DD82" i="19"/>
  <c r="DH83" i="19"/>
  <c r="DD102" i="19"/>
  <c r="DD120" i="19" s="1"/>
  <c r="BH82" i="19"/>
  <c r="BL83" i="19"/>
  <c r="BH102" i="19"/>
  <c r="BH120" i="19" s="1"/>
  <c r="DB53" i="19"/>
  <c r="AN36" i="19"/>
  <c r="AN38" i="19"/>
  <c r="AN37" i="19"/>
  <c r="DA82" i="19"/>
  <c r="DA102" i="19"/>
  <c r="DA101" i="19" s="1"/>
  <c r="DB100" i="19" s="1"/>
  <c r="P38" i="19"/>
  <c r="P37" i="19"/>
  <c r="P36" i="19"/>
  <c r="CN82" i="19"/>
  <c r="CP92" i="19" s="1"/>
  <c r="CN102" i="19"/>
  <c r="CN101" i="19" s="1"/>
  <c r="AD82" i="19"/>
  <c r="AH83" i="19"/>
  <c r="AD102" i="19"/>
  <c r="AD120" i="19" s="1"/>
  <c r="AG82" i="19"/>
  <c r="AG102" i="19"/>
  <c r="AG101" i="19" s="1"/>
  <c r="AH100" i="19" s="1"/>
  <c r="DH52" i="19"/>
  <c r="DH53" i="19"/>
  <c r="AT83" i="19"/>
  <c r="AP82" i="19"/>
  <c r="AP102" i="19"/>
  <c r="AP120" i="19" s="1"/>
  <c r="AN85" i="19"/>
  <c r="AJ122" i="19"/>
  <c r="BX85" i="19"/>
  <c r="BT122" i="19"/>
  <c r="BL37" i="19"/>
  <c r="BL36" i="19"/>
  <c r="BL38" i="19"/>
  <c r="AN52" i="19"/>
  <c r="DN52" i="19"/>
  <c r="CJ36" i="19"/>
  <c r="CJ38" i="19"/>
  <c r="CJ37" i="19"/>
  <c r="AQ82" i="19"/>
  <c r="AQ102" i="19"/>
  <c r="AQ101" i="19" s="1"/>
  <c r="BM220" i="19"/>
  <c r="BM218" i="19"/>
  <c r="BM217" i="19"/>
  <c r="BM216" i="19"/>
  <c r="BM215" i="19"/>
  <c r="BM214" i="19"/>
  <c r="AV197" i="38"/>
  <c r="AV234" i="38" s="1"/>
  <c r="BX249" i="19"/>
  <c r="BP82" i="19"/>
  <c r="BR92" i="19" s="1"/>
  <c r="BP102" i="19"/>
  <c r="BP101" i="19" s="1"/>
  <c r="X82" i="19"/>
  <c r="AB83" i="19"/>
  <c r="X102" i="19"/>
  <c r="BN122" i="19"/>
  <c r="BR85" i="19"/>
  <c r="DN83" i="19"/>
  <c r="DJ82" i="19"/>
  <c r="DJ102" i="19"/>
  <c r="DJ120" i="19" s="1"/>
  <c r="CO82" i="19"/>
  <c r="CO102" i="19"/>
  <c r="CO101" i="19" s="1"/>
  <c r="CP100" i="19" s="1"/>
  <c r="DG82" i="19"/>
  <c r="DG102" i="19"/>
  <c r="DG101" i="19" s="1"/>
  <c r="DH100" i="19" s="1"/>
  <c r="DF82" i="19"/>
  <c r="DH92" i="19" s="1"/>
  <c r="DF102" i="19"/>
  <c r="DF101" i="19" s="1"/>
  <c r="X122" i="19"/>
  <c r="AB85" i="19"/>
  <c r="V53" i="19"/>
  <c r="CG82" i="19"/>
  <c r="CG102" i="19"/>
  <c r="CG101" i="19" s="1"/>
  <c r="AK82" i="19"/>
  <c r="AK102" i="19"/>
  <c r="AK101" i="19" s="1"/>
  <c r="CV38" i="19"/>
  <c r="CV36" i="19"/>
  <c r="CV37" i="19"/>
  <c r="AZ249" i="19"/>
  <c r="V72" i="19"/>
  <c r="V78" i="19" s="1"/>
  <c r="AN83" i="19"/>
  <c r="AJ82" i="19"/>
  <c r="AJ102" i="19"/>
  <c r="CJ85" i="19"/>
  <c r="CF122" i="19"/>
  <c r="AT52" i="19"/>
  <c r="CD128" i="38"/>
  <c r="BF85" i="19"/>
  <c r="BB122" i="19"/>
  <c r="AF82" i="19"/>
  <c r="AH92" i="19" s="1"/>
  <c r="AF102" i="19"/>
  <c r="AF101" i="19" s="1"/>
  <c r="AB43" i="19"/>
  <c r="P53" i="19"/>
  <c r="BD82" i="19"/>
  <c r="BF92" i="19" s="1"/>
  <c r="BD102" i="19"/>
  <c r="BD101" i="19" s="1"/>
  <c r="CR82" i="19"/>
  <c r="CV83" i="19"/>
  <c r="CR102" i="19"/>
  <c r="CR120" i="19" s="1"/>
  <c r="AH52" i="19"/>
  <c r="BU82" i="19"/>
  <c r="BU102" i="19"/>
  <c r="BU101" i="19" s="1"/>
  <c r="AT85" i="19"/>
  <c r="AP122" i="19"/>
  <c r="T82" i="19"/>
  <c r="V92" i="19" s="1"/>
  <c r="T102" i="19"/>
  <c r="T101" i="19" s="1"/>
  <c r="CJ52" i="19"/>
  <c r="CT82" i="19"/>
  <c r="CV92" i="19" s="1"/>
  <c r="CT102" i="19"/>
  <c r="CT101" i="19" s="1"/>
  <c r="CY82" i="19"/>
  <c r="CY102" i="19"/>
  <c r="CY101" i="19" s="1"/>
  <c r="R82" i="19"/>
  <c r="V83" i="19"/>
  <c r="R102" i="19"/>
  <c r="R120" i="19" s="1"/>
  <c r="AN43" i="19"/>
  <c r="DQ82" i="19"/>
  <c r="DQ102" i="19"/>
  <c r="DQ101" i="19" s="1"/>
  <c r="CJ128" i="38"/>
  <c r="BL109" i="38"/>
  <c r="BL115" i="38" s="1"/>
  <c r="V129" i="38"/>
  <c r="V132" i="38" s="1"/>
  <c r="DT128" i="38"/>
  <c r="AQ195" i="38"/>
  <c r="AQ194" i="38" s="1"/>
  <c r="AZ97" i="38"/>
  <c r="AH53" i="19"/>
  <c r="BF249" i="19"/>
  <c r="N82" i="19"/>
  <c r="P92" i="19" s="1"/>
  <c r="N102" i="19"/>
  <c r="N101" i="19" s="1"/>
  <c r="AE82" i="19"/>
  <c r="AE102" i="19"/>
  <c r="AE101" i="19" s="1"/>
  <c r="BF72" i="19"/>
  <c r="BF78" i="19" s="1"/>
  <c r="AS82" i="19"/>
  <c r="AS102" i="19"/>
  <c r="AS101" i="19" s="1"/>
  <c r="AT100" i="19" s="1"/>
  <c r="BX52" i="19"/>
  <c r="CI82" i="19"/>
  <c r="CI102" i="19"/>
  <c r="CI101" i="19" s="1"/>
  <c r="CJ100" i="19" s="1"/>
  <c r="U82" i="19"/>
  <c r="U102" i="19"/>
  <c r="U101" i="19" s="1"/>
  <c r="V100" i="19" s="1"/>
  <c r="Z82" i="19"/>
  <c r="AB92" i="19" s="1"/>
  <c r="Z102" i="19"/>
  <c r="Z101" i="19" s="1"/>
  <c r="CV53" i="19"/>
  <c r="DM82" i="19"/>
  <c r="DM102" i="19"/>
  <c r="DM101" i="19" s="1"/>
  <c r="DN100" i="19" s="1"/>
  <c r="DB52" i="19"/>
  <c r="V43" i="19"/>
  <c r="CC82" i="19"/>
  <c r="CC102" i="19"/>
  <c r="CC101" i="19" s="1"/>
  <c r="CD100" i="19" s="1"/>
  <c r="CV85" i="19"/>
  <c r="CR122" i="19"/>
  <c r="DH85" i="19"/>
  <c r="DD122" i="19"/>
  <c r="DN72" i="19"/>
  <c r="DN78" i="19" s="1"/>
  <c r="DT52" i="19"/>
  <c r="DB97" i="38"/>
  <c r="DB109" i="38"/>
  <c r="DB115" i="38" s="1"/>
  <c r="J156" i="38"/>
  <c r="AN233" i="38"/>
  <c r="AV82" i="19"/>
  <c r="AZ83" i="19"/>
  <c r="AZ82" i="19" s="1"/>
  <c r="AV102" i="19"/>
  <c r="AT97" i="38"/>
  <c r="BR52" i="19"/>
  <c r="DL82" i="19"/>
  <c r="DN92" i="19" s="1"/>
  <c r="DL102" i="19"/>
  <c r="DL101" i="19" s="1"/>
  <c r="O82" i="19"/>
  <c r="O102" i="19"/>
  <c r="O101" i="19" s="1"/>
  <c r="P100" i="19" s="1"/>
  <c r="AZ52" i="19"/>
  <c r="AZ122" i="19"/>
  <c r="CV52" i="19"/>
  <c r="AB53" i="19"/>
  <c r="CD85" i="19"/>
  <c r="BZ122" i="19"/>
  <c r="P52" i="19"/>
  <c r="CD43" i="19"/>
  <c r="AN249" i="19"/>
  <c r="AX82" i="19"/>
  <c r="AZ92" i="19" s="1"/>
  <c r="AX102" i="19"/>
  <c r="AX101" i="19" s="1"/>
  <c r="CP97" i="38"/>
  <c r="DP232" i="38"/>
  <c r="X232" i="38"/>
  <c r="BR132" i="38"/>
  <c r="BR131" i="38"/>
  <c r="BR130" i="38"/>
  <c r="F176" i="38"/>
  <c r="J177" i="38"/>
  <c r="J176" i="38" s="1"/>
  <c r="BT274" i="38"/>
  <c r="BX238" i="38"/>
  <c r="BF235" i="38"/>
  <c r="BB271" i="38"/>
  <c r="L272" i="38"/>
  <c r="P236" i="38"/>
  <c r="F197" i="38"/>
  <c r="CR272" i="38"/>
  <c r="CV236" i="38"/>
  <c r="CR274" i="38"/>
  <c r="CV238" i="38"/>
  <c r="BB178" i="38"/>
  <c r="BF178" i="38" s="1"/>
  <c r="BF158" i="38"/>
  <c r="O195" i="38"/>
  <c r="AH236" i="38"/>
  <c r="AD272" i="38"/>
  <c r="L176" i="38"/>
  <c r="J235" i="38"/>
  <c r="F271" i="38"/>
  <c r="AW177" i="38"/>
  <c r="AW176" i="38" s="1"/>
  <c r="AW156" i="38"/>
  <c r="DB236" i="38"/>
  <c r="CX272" i="38"/>
  <c r="CL177" i="38"/>
  <c r="CL195" i="38" s="1"/>
  <c r="CP157" i="38"/>
  <c r="AJ177" i="38"/>
  <c r="AJ195" i="38" s="1"/>
  <c r="AN157" i="38"/>
  <c r="AN156" i="38" s="1"/>
  <c r="AJ156" i="38"/>
  <c r="X272" i="38"/>
  <c r="AB236" i="38"/>
  <c r="J165" i="38"/>
  <c r="BD177" i="38"/>
  <c r="BD176" i="38" s="1"/>
  <c r="BF186" i="38" s="1"/>
  <c r="BD156" i="38"/>
  <c r="BW177" i="38"/>
  <c r="BW176" i="38" s="1"/>
  <c r="BX175" i="38" s="1"/>
  <c r="BX185" i="38" s="1"/>
  <c r="BW156" i="38"/>
  <c r="BX155" i="38" s="1"/>
  <c r="DB235" i="38"/>
  <c r="CX271" i="38"/>
  <c r="BZ177" i="38"/>
  <c r="BZ195" i="38" s="1"/>
  <c r="CD157" i="38"/>
  <c r="J233" i="38"/>
  <c r="F269" i="38"/>
  <c r="X271" i="38"/>
  <c r="AB235" i="38"/>
  <c r="L274" i="38"/>
  <c r="P238" i="38"/>
  <c r="L232" i="38"/>
  <c r="BR235" i="38"/>
  <c r="BN271" i="38"/>
  <c r="DS156" i="38"/>
  <c r="DT155" i="38" s="1"/>
  <c r="DS177" i="38"/>
  <c r="DS176" i="38" s="1"/>
  <c r="DT175" i="38" s="1"/>
  <c r="DT185" i="38" s="1"/>
  <c r="L271" i="38"/>
  <c r="P235" i="38"/>
  <c r="AB238" i="38"/>
  <c r="X274" i="38"/>
  <c r="CN177" i="38"/>
  <c r="CN176" i="38" s="1"/>
  <c r="CN156" i="38"/>
  <c r="T177" i="38"/>
  <c r="T176" i="38" s="1"/>
  <c r="T156" i="38"/>
  <c r="CD235" i="38"/>
  <c r="BZ271" i="38"/>
  <c r="AG156" i="38"/>
  <c r="AH155" i="38" s="1"/>
  <c r="AG177" i="38"/>
  <c r="AG176" i="38" s="1"/>
  <c r="AH175" i="38" s="1"/>
  <c r="BH195" i="38"/>
  <c r="AX177" i="38"/>
  <c r="AX176" i="38" s="1"/>
  <c r="AX156" i="38"/>
  <c r="CF274" i="38"/>
  <c r="CJ238" i="38"/>
  <c r="G195" i="38"/>
  <c r="BF236" i="38"/>
  <c r="BB272" i="38"/>
  <c r="N177" i="38"/>
  <c r="N176" i="38" s="1"/>
  <c r="P186" i="38" s="1"/>
  <c r="N156" i="38"/>
  <c r="P166" i="38" s="1"/>
  <c r="BF132" i="38"/>
  <c r="BF131" i="38"/>
  <c r="BF130" i="38"/>
  <c r="AD176" i="38"/>
  <c r="CV129" i="38"/>
  <c r="AT157" i="38"/>
  <c r="AT156" i="38" s="1"/>
  <c r="AP156" i="38"/>
  <c r="AP177" i="38"/>
  <c r="AP195" i="38" s="1"/>
  <c r="P128" i="38"/>
  <c r="AH235" i="38"/>
  <c r="AD271" i="38"/>
  <c r="DB128" i="38"/>
  <c r="DP272" i="38"/>
  <c r="DT236" i="38"/>
  <c r="DJ177" i="38"/>
  <c r="DN157" i="38"/>
  <c r="CA177" i="38"/>
  <c r="CA176" i="38" s="1"/>
  <c r="CA156" i="38"/>
  <c r="DH128" i="38"/>
  <c r="CF177" i="38"/>
  <c r="CF195" i="38" s="1"/>
  <c r="CJ157" i="38"/>
  <c r="AB128" i="38"/>
  <c r="DA177" i="38"/>
  <c r="DA176" i="38" s="1"/>
  <c r="DB175" i="38" s="1"/>
  <c r="DB185" i="38" s="1"/>
  <c r="DA156" i="38"/>
  <c r="DB155" i="38" s="1"/>
  <c r="BB274" i="38"/>
  <c r="BF238" i="38"/>
  <c r="AV272" i="38"/>
  <c r="AZ236" i="38"/>
  <c r="V157" i="38"/>
  <c r="V156" i="38" s="1"/>
  <c r="R177" i="38"/>
  <c r="R156" i="38"/>
  <c r="AD197" i="38"/>
  <c r="CR232" i="38"/>
  <c r="BD3" i="39"/>
  <c r="BD6" i="39"/>
  <c r="BD7" i="39" s="1"/>
  <c r="BM2" i="39"/>
  <c r="V233" i="38"/>
  <c r="R269" i="38"/>
  <c r="AV274" i="38"/>
  <c r="AZ238" i="38"/>
  <c r="AV271" i="38"/>
  <c r="AZ235" i="38"/>
  <c r="U177" i="38"/>
  <c r="U176" i="38" s="1"/>
  <c r="V175" i="38" s="1"/>
  <c r="U156" i="38"/>
  <c r="V155" i="38" s="1"/>
  <c r="AD299" i="38"/>
  <c r="AH299" i="38" s="1"/>
  <c r="AH269" i="38"/>
  <c r="CY177" i="38"/>
  <c r="CY176" i="38" s="1"/>
  <c r="CY156" i="38"/>
  <c r="BR236" i="38"/>
  <c r="BN272" i="38"/>
  <c r="DN235" i="38"/>
  <c r="DJ271" i="38"/>
  <c r="V236" i="38"/>
  <c r="R272" i="38"/>
  <c r="DL177" i="38"/>
  <c r="DL176" i="38" s="1"/>
  <c r="DL156" i="38"/>
  <c r="DM156" i="38"/>
  <c r="DN155" i="38" s="1"/>
  <c r="DM177" i="38"/>
  <c r="DM176" i="38" s="1"/>
  <c r="DN175" i="38" s="1"/>
  <c r="DN185" i="38" s="1"/>
  <c r="CR271" i="38"/>
  <c r="CV235" i="38"/>
  <c r="BX157" i="38"/>
  <c r="BT177" i="38"/>
  <c r="BT195" i="38" s="1"/>
  <c r="AT132" i="38"/>
  <c r="AT131" i="38"/>
  <c r="AT130" i="38"/>
  <c r="AF156" i="38"/>
  <c r="AF177" i="38"/>
  <c r="AF176" i="38" s="1"/>
  <c r="AA156" i="38"/>
  <c r="AB155" i="38" s="1"/>
  <c r="AA177" i="38"/>
  <c r="AA176" i="38" s="1"/>
  <c r="AB175" i="38" s="1"/>
  <c r="AV196" i="38"/>
  <c r="AH157" i="38"/>
  <c r="AH156" i="38" s="1"/>
  <c r="AN130" i="38"/>
  <c r="AN132" i="38"/>
  <c r="AN131" i="38"/>
  <c r="CD236" i="38"/>
  <c r="BZ272" i="38"/>
  <c r="AY156" i="38"/>
  <c r="AZ155" i="38" s="1"/>
  <c r="AY177" i="38"/>
  <c r="AY176" i="38" s="1"/>
  <c r="AZ175" i="38" s="1"/>
  <c r="AZ185" i="38" s="1"/>
  <c r="AD274" i="38"/>
  <c r="AH238" i="38"/>
  <c r="CX177" i="38"/>
  <c r="DB157" i="38"/>
  <c r="X179" i="38"/>
  <c r="AB179" i="38" s="1"/>
  <c r="AB159" i="38"/>
  <c r="AB156" i="38" s="1"/>
  <c r="AP197" i="38"/>
  <c r="CP236" i="38"/>
  <c r="CL272" i="38"/>
  <c r="CH177" i="38"/>
  <c r="CH176" i="38" s="1"/>
  <c r="CH156" i="38"/>
  <c r="CC156" i="38"/>
  <c r="CD155" i="38" s="1"/>
  <c r="CC177" i="38"/>
  <c r="CC176" i="38" s="1"/>
  <c r="CD175" i="38" s="1"/>
  <c r="CD185" i="38" s="1"/>
  <c r="CT156" i="38"/>
  <c r="CT177" i="38"/>
  <c r="CT176" i="38" s="1"/>
  <c r="BU195" i="38"/>
  <c r="CZ195" i="38"/>
  <c r="CV109" i="38"/>
  <c r="CV115" i="38" s="1"/>
  <c r="F195" i="38"/>
  <c r="AD195" i="38"/>
  <c r="BZ274" i="38"/>
  <c r="CD238" i="38"/>
  <c r="DD272" i="38"/>
  <c r="DH236" i="38"/>
  <c r="BF141" i="38"/>
  <c r="BF138" i="38" s="1"/>
  <c r="BF152" i="38" s="1"/>
  <c r="BB159" i="38"/>
  <c r="BB156" i="38" s="1"/>
  <c r="AP233" i="38"/>
  <c r="AT196" i="38"/>
  <c r="DD271" i="38"/>
  <c r="DH235" i="38"/>
  <c r="DP271" i="38"/>
  <c r="DT235" i="38"/>
  <c r="AP274" i="38"/>
  <c r="AT238" i="38"/>
  <c r="BC177" i="38"/>
  <c r="BC176" i="38" s="1"/>
  <c r="BC156" i="38"/>
  <c r="L197" i="38"/>
  <c r="BH271" i="38"/>
  <c r="BL235" i="38"/>
  <c r="DQ177" i="38"/>
  <c r="DQ176" i="38" s="1"/>
  <c r="DQ156" i="38"/>
  <c r="BL128" i="38"/>
  <c r="DN236" i="38"/>
  <c r="DJ272" i="38"/>
  <c r="BB177" i="38"/>
  <c r="BF157" i="38"/>
  <c r="CP128" i="38"/>
  <c r="CX274" i="38"/>
  <c r="DB238" i="38"/>
  <c r="R197" i="38"/>
  <c r="CU156" i="38"/>
  <c r="CV155" i="38" s="1"/>
  <c r="CU177" i="38"/>
  <c r="CU176" i="38" s="1"/>
  <c r="CV175" i="38" s="1"/>
  <c r="CV185" i="38" s="1"/>
  <c r="CV128" i="38"/>
  <c r="DD274" i="38"/>
  <c r="DH238" i="38"/>
  <c r="BO156" i="38"/>
  <c r="BO177" i="38"/>
  <c r="BO176" i="38" s="1"/>
  <c r="BH141" i="38"/>
  <c r="BL28" i="37"/>
  <c r="CP235" i="38"/>
  <c r="CL271" i="38"/>
  <c r="BH272" i="38"/>
  <c r="BL236" i="38"/>
  <c r="CF271" i="38"/>
  <c r="CJ235" i="38"/>
  <c r="AH128" i="38"/>
  <c r="DN128" i="38"/>
  <c r="BK177" i="38"/>
  <c r="BK176" i="38" s="1"/>
  <c r="BL175" i="38" s="1"/>
  <c r="BL185" i="38" s="1"/>
  <c r="BK156" i="38"/>
  <c r="BL155" i="38" s="1"/>
  <c r="CG177" i="38"/>
  <c r="CG176" i="38" s="1"/>
  <c r="CG156" i="38"/>
  <c r="CS177" i="38"/>
  <c r="CS176" i="38" s="1"/>
  <c r="CS156" i="38"/>
  <c r="Z177" i="38"/>
  <c r="Z176" i="38" s="1"/>
  <c r="Z156" i="38"/>
  <c r="AJ299" i="38"/>
  <c r="AN299" i="38" s="1"/>
  <c r="AN269" i="38"/>
  <c r="BR128" i="38"/>
  <c r="AT236" i="38"/>
  <c r="AP272" i="38"/>
  <c r="AT235" i="38"/>
  <c r="AP271" i="38"/>
  <c r="AJ271" i="38"/>
  <c r="AN235" i="38"/>
  <c r="S177" i="38"/>
  <c r="S176" i="38" s="1"/>
  <c r="S156" i="38"/>
  <c r="BJ195" i="38"/>
  <c r="BL140" i="38"/>
  <c r="BH158" i="38"/>
  <c r="AJ274" i="38"/>
  <c r="AN238" i="38"/>
  <c r="AM156" i="38"/>
  <c r="AN155" i="38" s="1"/>
  <c r="AM177" i="38"/>
  <c r="AM176" i="38" s="1"/>
  <c r="AN175" i="38" s="1"/>
  <c r="AN185" i="38" s="1"/>
  <c r="J166" i="38"/>
  <c r="DH129" i="38"/>
  <c r="CO156" i="38"/>
  <c r="CP155" i="38" s="1"/>
  <c r="CO177" i="38"/>
  <c r="CO176" i="38" s="1"/>
  <c r="CP175" i="38" s="1"/>
  <c r="CP185" i="38" s="1"/>
  <c r="DT157" i="38"/>
  <c r="AN128" i="38"/>
  <c r="DG156" i="38"/>
  <c r="DH155" i="38" s="1"/>
  <c r="DG177" i="38"/>
  <c r="DG176" i="38" s="1"/>
  <c r="DH175" i="38" s="1"/>
  <c r="DH185" i="38" s="1"/>
  <c r="R274" i="38"/>
  <c r="V238" i="38"/>
  <c r="CF272" i="38"/>
  <c r="CJ236" i="38"/>
  <c r="CL274" i="38"/>
  <c r="CP238" i="38"/>
  <c r="BH274" i="38"/>
  <c r="BL238" i="38"/>
  <c r="BN177" i="38"/>
  <c r="BN195" i="38" s="1"/>
  <c r="BR157" i="38"/>
  <c r="BN274" i="38"/>
  <c r="BR238" i="38"/>
  <c r="AJ272" i="38"/>
  <c r="AN236" i="38"/>
  <c r="BN140" i="38"/>
  <c r="BR27" i="37"/>
  <c r="BF128" i="38"/>
  <c r="BT271" i="38"/>
  <c r="BX235" i="38"/>
  <c r="BI177" i="38"/>
  <c r="BI176" i="38" s="1"/>
  <c r="BI156" i="38"/>
  <c r="CM177" i="38"/>
  <c r="CM176" i="38" s="1"/>
  <c r="CM156" i="38"/>
  <c r="BT272" i="38"/>
  <c r="BX236" i="38"/>
  <c r="DK177" i="38"/>
  <c r="DK176" i="38" s="1"/>
  <c r="DK156" i="38"/>
  <c r="AZ157" i="38"/>
  <c r="AV177" i="38"/>
  <c r="AV195" i="38" s="1"/>
  <c r="AV156" i="38"/>
  <c r="J236" i="38"/>
  <c r="F272" i="38"/>
  <c r="V235" i="38"/>
  <c r="R271" i="38"/>
  <c r="AB129" i="38"/>
  <c r="I195" i="38"/>
  <c r="AT186" i="38"/>
  <c r="F274" i="38"/>
  <c r="J238" i="38"/>
  <c r="V128" i="38"/>
  <c r="BQ156" i="38"/>
  <c r="BR155" i="38" s="1"/>
  <c r="BQ177" i="38"/>
  <c r="BQ176" i="38" s="1"/>
  <c r="BR175" i="38" s="1"/>
  <c r="BR185" i="38" s="1"/>
  <c r="CB195" i="38"/>
  <c r="DT238" i="38"/>
  <c r="DP274" i="38"/>
  <c r="L269" i="38"/>
  <c r="P233" i="38"/>
  <c r="DD195" i="38"/>
  <c r="P193" i="38"/>
  <c r="J186" i="38"/>
  <c r="X269" i="38"/>
  <c r="AB233" i="38"/>
  <c r="DF156" i="38"/>
  <c r="DF177" i="38"/>
  <c r="DF176" i="38" s="1"/>
  <c r="DE195" i="38"/>
  <c r="AZ128" i="38"/>
  <c r="DJ274" i="38"/>
  <c r="DN238" i="38"/>
  <c r="CI177" i="38"/>
  <c r="CI176" i="38" s="1"/>
  <c r="CJ175" i="38" s="1"/>
  <c r="CJ185" i="38" s="1"/>
  <c r="CI156" i="38"/>
  <c r="CJ155" i="38" s="1"/>
  <c r="Z180" i="19"/>
  <c r="Z198" i="19" s="1"/>
  <c r="AA180" i="19"/>
  <c r="AA198" i="19" s="1"/>
  <c r="AA217" i="19" s="1"/>
  <c r="AA235" i="19" s="1"/>
  <c r="AA271" i="19" s="1"/>
  <c r="AA301" i="19" s="1"/>
  <c r="Y180" i="19"/>
  <c r="Y198" i="19" s="1"/>
  <c r="Y235" i="19" s="1"/>
  <c r="Y271" i="19" s="1"/>
  <c r="Y301" i="19" s="1"/>
  <c r="X180" i="19"/>
  <c r="AS183" i="19"/>
  <c r="AS201" i="19" s="1"/>
  <c r="AR183" i="19"/>
  <c r="AR201" i="19" s="1"/>
  <c r="AQ183" i="19"/>
  <c r="AQ201" i="19" s="1"/>
  <c r="AQ238" i="19" s="1"/>
  <c r="AQ274" i="19" s="1"/>
  <c r="AQ304" i="19" s="1"/>
  <c r="AP183" i="19"/>
  <c r="AF179" i="19"/>
  <c r="AF197" i="19" s="1"/>
  <c r="AE179" i="19"/>
  <c r="AE197" i="19" s="1"/>
  <c r="AE234" i="19" s="1"/>
  <c r="AE270" i="19" s="1"/>
  <c r="AE300" i="19" s="1"/>
  <c r="AG179" i="19"/>
  <c r="AG197" i="19" s="1"/>
  <c r="AG216" i="19" s="1"/>
  <c r="AG234" i="19" s="1"/>
  <c r="AG270" i="19" s="1"/>
  <c r="AG300" i="19" s="1"/>
  <c r="S178" i="19"/>
  <c r="S196" i="19" s="1"/>
  <c r="S233" i="19" s="1"/>
  <c r="S269" i="19" s="1"/>
  <c r="S299" i="19" s="1"/>
  <c r="U178" i="19"/>
  <c r="U196" i="19" s="1"/>
  <c r="U215" i="19" s="1"/>
  <c r="U233" i="19" s="1"/>
  <c r="U269" i="19" s="1"/>
  <c r="U299" i="19" s="1"/>
  <c r="T178" i="19"/>
  <c r="T196" i="19" s="1"/>
  <c r="T179" i="19"/>
  <c r="T197" i="19" s="1"/>
  <c r="U179" i="19"/>
  <c r="U197" i="19" s="1"/>
  <c r="U216" i="19" s="1"/>
  <c r="U234" i="19" s="1"/>
  <c r="U270" i="19" s="1"/>
  <c r="U300" i="19" s="1"/>
  <c r="S179" i="19"/>
  <c r="S197" i="19" s="1"/>
  <c r="S234" i="19" s="1"/>
  <c r="S270" i="19" s="1"/>
  <c r="S300" i="19" s="1"/>
  <c r="BC179" i="19"/>
  <c r="BC197" i="19" s="1"/>
  <c r="BC234" i="19" s="1"/>
  <c r="BC270" i="19" s="1"/>
  <c r="BC300" i="19" s="1"/>
  <c r="BE179" i="19"/>
  <c r="BE197" i="19" s="1"/>
  <c r="BE216" i="19" s="1"/>
  <c r="BE234" i="19" s="1"/>
  <c r="BE270" i="19" s="1"/>
  <c r="BE300" i="19" s="1"/>
  <c r="BD179" i="19"/>
  <c r="BD197" i="19" s="1"/>
  <c r="BD180" i="19"/>
  <c r="BD198" i="19" s="1"/>
  <c r="BC180" i="19"/>
  <c r="BC198" i="19" s="1"/>
  <c r="BC235" i="19" s="1"/>
  <c r="BC271" i="19" s="1"/>
  <c r="BC301" i="19" s="1"/>
  <c r="BE180" i="19"/>
  <c r="BE198" i="19" s="1"/>
  <c r="BE217" i="19" s="1"/>
  <c r="BE235" i="19" s="1"/>
  <c r="BE271" i="19" s="1"/>
  <c r="BE301" i="19" s="1"/>
  <c r="BB180" i="19"/>
  <c r="T180" i="19"/>
  <c r="T198" i="19" s="1"/>
  <c r="S180" i="19"/>
  <c r="S198" i="19" s="1"/>
  <c r="S235" i="19" s="1"/>
  <c r="S271" i="19" s="1"/>
  <c r="S301" i="19" s="1"/>
  <c r="U180" i="19"/>
  <c r="U198" i="19" s="1"/>
  <c r="U217" i="19" s="1"/>
  <c r="U235" i="19" s="1"/>
  <c r="U271" i="19" s="1"/>
  <c r="U301" i="19" s="1"/>
  <c r="R180" i="19"/>
  <c r="AA179" i="19"/>
  <c r="AA197" i="19" s="1"/>
  <c r="AA216" i="19" s="1"/>
  <c r="AA234" i="19" s="1"/>
  <c r="AA270" i="19" s="1"/>
  <c r="AA300" i="19" s="1"/>
  <c r="Z179" i="19"/>
  <c r="Z197" i="19" s="1"/>
  <c r="Y179" i="19"/>
  <c r="Y197" i="19" s="1"/>
  <c r="Y234" i="19" s="1"/>
  <c r="Y270" i="19" s="1"/>
  <c r="Y300" i="19" s="1"/>
  <c r="AR181" i="19"/>
  <c r="AR199" i="19" s="1"/>
  <c r="AS181" i="19"/>
  <c r="AS199" i="19" s="1"/>
  <c r="AS218" i="19" s="1"/>
  <c r="AS236" i="19" s="1"/>
  <c r="AS272" i="19" s="1"/>
  <c r="AS302" i="19" s="1"/>
  <c r="AQ181" i="19"/>
  <c r="AQ199" i="19" s="1"/>
  <c r="AQ236" i="19" s="1"/>
  <c r="AQ272" i="19" s="1"/>
  <c r="AQ302" i="19" s="1"/>
  <c r="AP181" i="19"/>
  <c r="AF178" i="19"/>
  <c r="AF196" i="19" s="1"/>
  <c r="AG178" i="19"/>
  <c r="AG196" i="19" s="1"/>
  <c r="AG215" i="19" s="1"/>
  <c r="AG233" i="19" s="1"/>
  <c r="AG269" i="19" s="1"/>
  <c r="AG299" i="19" s="1"/>
  <c r="AE178" i="19"/>
  <c r="AE196" i="19" s="1"/>
  <c r="AE233" i="19" s="1"/>
  <c r="AE269" i="19" s="1"/>
  <c r="AE299" i="19" s="1"/>
  <c r="BG183" i="19"/>
  <c r="BG181" i="19"/>
  <c r="BG180" i="19"/>
  <c r="BG179" i="19"/>
  <c r="BG178" i="19"/>
  <c r="BG177" i="19"/>
  <c r="AA183" i="19"/>
  <c r="AA201" i="19" s="1"/>
  <c r="Y183" i="19"/>
  <c r="Y201" i="19" s="1"/>
  <c r="Y238" i="19" s="1"/>
  <c r="Y274" i="19" s="1"/>
  <c r="Y304" i="19" s="1"/>
  <c r="Z183" i="19"/>
  <c r="Z201" i="19" s="1"/>
  <c r="X183" i="19"/>
  <c r="AW178" i="19"/>
  <c r="AW196" i="19" s="1"/>
  <c r="AW233" i="19" s="1"/>
  <c r="AW269" i="19" s="1"/>
  <c r="AW299" i="19" s="1"/>
  <c r="AX178" i="19"/>
  <c r="AX196" i="19" s="1"/>
  <c r="AY178" i="19"/>
  <c r="AY196" i="19" s="1"/>
  <c r="AY215" i="19" s="1"/>
  <c r="AY233" i="19" s="1"/>
  <c r="AY269" i="19" s="1"/>
  <c r="AY299" i="19" s="1"/>
  <c r="L181" i="19"/>
  <c r="L199" i="19" s="1"/>
  <c r="O181" i="19"/>
  <c r="O199" i="19" s="1"/>
  <c r="O218" i="19" s="1"/>
  <c r="O236" i="19" s="1"/>
  <c r="O272" i="19" s="1"/>
  <c r="O302" i="19" s="1"/>
  <c r="N181" i="19"/>
  <c r="N199" i="19" s="1"/>
  <c r="M181" i="19"/>
  <c r="AL179" i="19"/>
  <c r="AL197" i="19" s="1"/>
  <c r="AM179" i="19"/>
  <c r="AM197" i="19" s="1"/>
  <c r="AM216" i="19" s="1"/>
  <c r="AM234" i="19" s="1"/>
  <c r="AM270" i="19" s="1"/>
  <c r="AM300" i="19" s="1"/>
  <c r="AK179" i="19"/>
  <c r="AK197" i="19" s="1"/>
  <c r="AK234" i="19" s="1"/>
  <c r="AK270" i="19" s="1"/>
  <c r="AK300" i="19" s="1"/>
  <c r="AA181" i="19"/>
  <c r="AA199" i="19" s="1"/>
  <c r="AA218" i="19" s="1"/>
  <c r="AA236" i="19" s="1"/>
  <c r="AA272" i="19" s="1"/>
  <c r="AA302" i="19" s="1"/>
  <c r="Y181" i="19"/>
  <c r="Y199" i="19" s="1"/>
  <c r="Y236" i="19" s="1"/>
  <c r="Y272" i="19" s="1"/>
  <c r="Y302" i="19" s="1"/>
  <c r="Z181" i="19"/>
  <c r="Z199" i="19" s="1"/>
  <c r="X181" i="19"/>
  <c r="AM180" i="19"/>
  <c r="AM198" i="19" s="1"/>
  <c r="AM217" i="19" s="1"/>
  <c r="AM235" i="19" s="1"/>
  <c r="AM271" i="19" s="1"/>
  <c r="AM301" i="19" s="1"/>
  <c r="AK180" i="19"/>
  <c r="AK198" i="19" s="1"/>
  <c r="AK235" i="19" s="1"/>
  <c r="AK271" i="19" s="1"/>
  <c r="AK301" i="19" s="1"/>
  <c r="AL180" i="19"/>
  <c r="AL198" i="19" s="1"/>
  <c r="AJ180" i="19"/>
  <c r="AQ178" i="19"/>
  <c r="AQ196" i="19" s="1"/>
  <c r="AQ233" i="19" s="1"/>
  <c r="AQ269" i="19" s="1"/>
  <c r="AQ299" i="19" s="1"/>
  <c r="AS178" i="19"/>
  <c r="AS196" i="19" s="1"/>
  <c r="AS215" i="19" s="1"/>
  <c r="AS233" i="19" s="1"/>
  <c r="AS269" i="19" s="1"/>
  <c r="AS299" i="19" s="1"/>
  <c r="AR178" i="19"/>
  <c r="AR196" i="19" s="1"/>
  <c r="O178" i="19"/>
  <c r="O196" i="19" s="1"/>
  <c r="O215" i="19" s="1"/>
  <c r="O233" i="19" s="1"/>
  <c r="O269" i="19" s="1"/>
  <c r="O299" i="19" s="1"/>
  <c r="M178" i="19"/>
  <c r="M196" i="19" s="1"/>
  <c r="M233" i="19" s="1"/>
  <c r="M269" i="19" s="1"/>
  <c r="M299" i="19" s="1"/>
  <c r="N178" i="19"/>
  <c r="N196" i="19" s="1"/>
  <c r="AM181" i="19"/>
  <c r="AM199" i="19" s="1"/>
  <c r="AM218" i="19" s="1"/>
  <c r="AM236" i="19" s="1"/>
  <c r="AM272" i="19" s="1"/>
  <c r="AM302" i="19" s="1"/>
  <c r="AK181" i="19"/>
  <c r="AK199" i="19" s="1"/>
  <c r="AK236" i="19" s="1"/>
  <c r="AK272" i="19" s="1"/>
  <c r="AK302" i="19" s="1"/>
  <c r="AL181" i="19"/>
  <c r="AL199" i="19" s="1"/>
  <c r="AJ181" i="19"/>
  <c r="AS179" i="19"/>
  <c r="AS197" i="19" s="1"/>
  <c r="AS216" i="19" s="1"/>
  <c r="AS234" i="19" s="1"/>
  <c r="AS270" i="19" s="1"/>
  <c r="AS300" i="19" s="1"/>
  <c r="AR179" i="19"/>
  <c r="AR197" i="19" s="1"/>
  <c r="AQ179" i="19"/>
  <c r="AQ197" i="19" s="1"/>
  <c r="AQ234" i="19" s="1"/>
  <c r="AQ270" i="19" s="1"/>
  <c r="AQ300" i="19" s="1"/>
  <c r="M179" i="19"/>
  <c r="M197" i="19" s="1"/>
  <c r="M234" i="19" s="1"/>
  <c r="M270" i="19" s="1"/>
  <c r="M300" i="19" s="1"/>
  <c r="N179" i="19"/>
  <c r="N197" i="19" s="1"/>
  <c r="O179" i="19"/>
  <c r="O197" i="19" s="1"/>
  <c r="O216" i="19" s="1"/>
  <c r="O234" i="19" s="1"/>
  <c r="O270" i="19" s="1"/>
  <c r="O300" i="19" s="1"/>
  <c r="BD178" i="19"/>
  <c r="BD196" i="19" s="1"/>
  <c r="BE178" i="19"/>
  <c r="BE196" i="19" s="1"/>
  <c r="BE215" i="19" s="1"/>
  <c r="BE233" i="19" s="1"/>
  <c r="BE269" i="19" s="1"/>
  <c r="BE299" i="19" s="1"/>
  <c r="BC178" i="19"/>
  <c r="BC196" i="19" s="1"/>
  <c r="BC233" i="19" s="1"/>
  <c r="BC269" i="19" s="1"/>
  <c r="BC299" i="19" s="1"/>
  <c r="AK183" i="19"/>
  <c r="AK201" i="19" s="1"/>
  <c r="AK238" i="19" s="1"/>
  <c r="AK274" i="19" s="1"/>
  <c r="AK304" i="19" s="1"/>
  <c r="AL183" i="19"/>
  <c r="AL201" i="19" s="1"/>
  <c r="AM183" i="19"/>
  <c r="AM201" i="19" s="1"/>
  <c r="AJ183" i="19"/>
  <c r="AQ180" i="19"/>
  <c r="AQ198" i="19" s="1"/>
  <c r="AQ235" i="19" s="1"/>
  <c r="AQ271" i="19" s="1"/>
  <c r="AQ301" i="19" s="1"/>
  <c r="AR180" i="19"/>
  <c r="AR198" i="19" s="1"/>
  <c r="AS180" i="19"/>
  <c r="AS198" i="19" s="1"/>
  <c r="AS217" i="19" s="1"/>
  <c r="AS235" i="19" s="1"/>
  <c r="AS271" i="19" s="1"/>
  <c r="AS301" i="19" s="1"/>
  <c r="AP180" i="19"/>
  <c r="M180" i="19"/>
  <c r="M198" i="19" s="1"/>
  <c r="M235" i="19" s="1"/>
  <c r="M271" i="19" s="1"/>
  <c r="M301" i="19" s="1"/>
  <c r="O180" i="19"/>
  <c r="O198" i="19" s="1"/>
  <c r="O217" i="19" s="1"/>
  <c r="O235" i="19" s="1"/>
  <c r="O271" i="19" s="1"/>
  <c r="O301" i="19" s="1"/>
  <c r="N180" i="19"/>
  <c r="N198" i="19" s="1"/>
  <c r="L180" i="19"/>
  <c r="AY179" i="19"/>
  <c r="AY197" i="19" s="1"/>
  <c r="AY216" i="19" s="1"/>
  <c r="AY234" i="19" s="1"/>
  <c r="AY270" i="19" s="1"/>
  <c r="AY300" i="19" s="1"/>
  <c r="AX179" i="19"/>
  <c r="AX197" i="19" s="1"/>
  <c r="AW179" i="19"/>
  <c r="AW197" i="19" s="1"/>
  <c r="AW234" i="19" s="1"/>
  <c r="AW270" i="19" s="1"/>
  <c r="AW300" i="19" s="1"/>
  <c r="AE180" i="19"/>
  <c r="AE198" i="19" s="1"/>
  <c r="AE235" i="19" s="1"/>
  <c r="AE271" i="19" s="1"/>
  <c r="AE301" i="19" s="1"/>
  <c r="AG180" i="19"/>
  <c r="AG198" i="19" s="1"/>
  <c r="AG217" i="19" s="1"/>
  <c r="AG235" i="19" s="1"/>
  <c r="AG271" i="19" s="1"/>
  <c r="AG301" i="19" s="1"/>
  <c r="AF180" i="19"/>
  <c r="AF198" i="19" s="1"/>
  <c r="AD180" i="19"/>
  <c r="AK178" i="19"/>
  <c r="AK196" i="19" s="1"/>
  <c r="AK233" i="19" s="1"/>
  <c r="AK269" i="19" s="1"/>
  <c r="AK299" i="19" s="1"/>
  <c r="AL178" i="19"/>
  <c r="AL196" i="19" s="1"/>
  <c r="AM178" i="19"/>
  <c r="AM196" i="19" s="1"/>
  <c r="AM215" i="19" s="1"/>
  <c r="AM233" i="19" s="1"/>
  <c r="AM269" i="19" s="1"/>
  <c r="AM299" i="19" s="1"/>
  <c r="AW180" i="19"/>
  <c r="AW198" i="19" s="1"/>
  <c r="AW235" i="19" s="1"/>
  <c r="AW271" i="19" s="1"/>
  <c r="AW301" i="19" s="1"/>
  <c r="AY180" i="19"/>
  <c r="AY198" i="19" s="1"/>
  <c r="AY217" i="19" s="1"/>
  <c r="AY235" i="19" s="1"/>
  <c r="AY271" i="19" s="1"/>
  <c r="AY301" i="19" s="1"/>
  <c r="AX180" i="19"/>
  <c r="AX198" i="19" s="1"/>
  <c r="AV180" i="19"/>
  <c r="AE181" i="19"/>
  <c r="AE199" i="19" s="1"/>
  <c r="AE236" i="19" s="1"/>
  <c r="AE272" i="19" s="1"/>
  <c r="AE302" i="19" s="1"/>
  <c r="AF181" i="19"/>
  <c r="AF199" i="19" s="1"/>
  <c r="AG181" i="19"/>
  <c r="AG199" i="19" s="1"/>
  <c r="AG218" i="19" s="1"/>
  <c r="AG236" i="19" s="1"/>
  <c r="AG272" i="19" s="1"/>
  <c r="AG302" i="19" s="1"/>
  <c r="AD181" i="19"/>
  <c r="N183" i="19"/>
  <c r="N201" i="19" s="1"/>
  <c r="O183" i="19"/>
  <c r="O201" i="19" s="1"/>
  <c r="M183" i="19"/>
  <c r="M201" i="19" s="1"/>
  <c r="M238" i="19" s="1"/>
  <c r="M274" i="19" s="1"/>
  <c r="M304" i="19" s="1"/>
  <c r="L183" i="19"/>
  <c r="BC181" i="19"/>
  <c r="BC199" i="19" s="1"/>
  <c r="BC236" i="19" s="1"/>
  <c r="BC272" i="19" s="1"/>
  <c r="BC302" i="19" s="1"/>
  <c r="BE181" i="19"/>
  <c r="BE199" i="19" s="1"/>
  <c r="BE218" i="19" s="1"/>
  <c r="BE236" i="19" s="1"/>
  <c r="BE272" i="19" s="1"/>
  <c r="BE302" i="19" s="1"/>
  <c r="BD181" i="19"/>
  <c r="BD199" i="19" s="1"/>
  <c r="BB181" i="19"/>
  <c r="AY181" i="19"/>
  <c r="AY199" i="19" s="1"/>
  <c r="AX181" i="19"/>
  <c r="AX199" i="19" s="1"/>
  <c r="AW181" i="19"/>
  <c r="AW199" i="19" s="1"/>
  <c r="AW236" i="19" s="1"/>
  <c r="AW272" i="19" s="1"/>
  <c r="AW302" i="19" s="1"/>
  <c r="AV181" i="19"/>
  <c r="AE183" i="19"/>
  <c r="AE201" i="19" s="1"/>
  <c r="AE238" i="19" s="1"/>
  <c r="AE274" i="19" s="1"/>
  <c r="AE304" i="19" s="1"/>
  <c r="AG183" i="19"/>
  <c r="AG201" i="19" s="1"/>
  <c r="AG220" i="19" s="1"/>
  <c r="AG238" i="19" s="1"/>
  <c r="AG274" i="19" s="1"/>
  <c r="AG304" i="19" s="1"/>
  <c r="AF183" i="19"/>
  <c r="AF201" i="19" s="1"/>
  <c r="AD183" i="19"/>
  <c r="S183" i="19"/>
  <c r="S201" i="19" s="1"/>
  <c r="S238" i="19" s="1"/>
  <c r="S274" i="19" s="1"/>
  <c r="S304" i="19" s="1"/>
  <c r="U183" i="19"/>
  <c r="U201" i="19" s="1"/>
  <c r="T183" i="19"/>
  <c r="T201" i="19" s="1"/>
  <c r="R183" i="19"/>
  <c r="BE183" i="19"/>
  <c r="BE201" i="19" s="1"/>
  <c r="BC183" i="19"/>
  <c r="BC201" i="19" s="1"/>
  <c r="BC238" i="19" s="1"/>
  <c r="BC274" i="19" s="1"/>
  <c r="BC304" i="19" s="1"/>
  <c r="BD183" i="19"/>
  <c r="BD201" i="19" s="1"/>
  <c r="BB183" i="19"/>
  <c r="AA178" i="19"/>
  <c r="AA196" i="19" s="1"/>
  <c r="AA215" i="19" s="1"/>
  <c r="AA233" i="19" s="1"/>
  <c r="AA269" i="19" s="1"/>
  <c r="AA299" i="19" s="1"/>
  <c r="Z178" i="19"/>
  <c r="Z196" i="19" s="1"/>
  <c r="Y178" i="19"/>
  <c r="Y196" i="19" s="1"/>
  <c r="Y233" i="19" s="1"/>
  <c r="Y269" i="19" s="1"/>
  <c r="Y299" i="19" s="1"/>
  <c r="AY183" i="19"/>
  <c r="AY201" i="19" s="1"/>
  <c r="AY220" i="19" s="1"/>
  <c r="AY238" i="19" s="1"/>
  <c r="AY274" i="19" s="1"/>
  <c r="AY304" i="19" s="1"/>
  <c r="AW183" i="19"/>
  <c r="AW201" i="19" s="1"/>
  <c r="AW238" i="19" s="1"/>
  <c r="AW274" i="19" s="1"/>
  <c r="AW304" i="19" s="1"/>
  <c r="AX183" i="19"/>
  <c r="AX201" i="19" s="1"/>
  <c r="AV183" i="19"/>
  <c r="U181" i="19"/>
  <c r="U199" i="19" s="1"/>
  <c r="U218" i="19" s="1"/>
  <c r="U236" i="19" s="1"/>
  <c r="U272" i="19" s="1"/>
  <c r="U302" i="19" s="1"/>
  <c r="S181" i="19"/>
  <c r="S199" i="19" s="1"/>
  <c r="S236" i="19" s="1"/>
  <c r="S272" i="19" s="1"/>
  <c r="S302" i="19" s="1"/>
  <c r="T181" i="19"/>
  <c r="T199" i="19" s="1"/>
  <c r="R181" i="19"/>
  <c r="J122" i="19"/>
  <c r="H101" i="19"/>
  <c r="J102" i="19"/>
  <c r="J101" i="19" s="1"/>
  <c r="H120" i="19"/>
  <c r="J120" i="19" s="1"/>
  <c r="H215" i="19"/>
  <c r="J215" i="19" s="1"/>
  <c r="BL21" i="26"/>
  <c r="BR21" i="26"/>
  <c r="J95" i="19"/>
  <c r="J93" i="19"/>
  <c r="F119" i="19"/>
  <c r="J91" i="19"/>
  <c r="J56" i="19"/>
  <c r="J55" i="19"/>
  <c r="J54" i="19"/>
  <c r="I119" i="19"/>
  <c r="J118" i="19" s="1"/>
  <c r="F157" i="19"/>
  <c r="F177" i="19" s="1"/>
  <c r="F195" i="19" s="1"/>
  <c r="F232" i="19" s="1"/>
  <c r="F268" i="19" s="1"/>
  <c r="G157" i="19"/>
  <c r="G177" i="19" s="1"/>
  <c r="J82" i="19"/>
  <c r="H234" i="19"/>
  <c r="H270" i="19" s="1"/>
  <c r="H300" i="19" s="1"/>
  <c r="F238" i="19"/>
  <c r="F274" i="19" s="1"/>
  <c r="I177" i="19"/>
  <c r="I195" i="19" s="1"/>
  <c r="I214" i="19" s="1"/>
  <c r="G179" i="19"/>
  <c r="G197" i="19" s="1"/>
  <c r="G234" i="19" s="1"/>
  <c r="F271" i="19"/>
  <c r="F301" i="19" s="1"/>
  <c r="F272" i="19"/>
  <c r="F302" i="19" s="1"/>
  <c r="J37" i="19"/>
  <c r="J36" i="19"/>
  <c r="I156" i="19"/>
  <c r="J155" i="19" s="1"/>
  <c r="H183" i="19"/>
  <c r="I178" i="19"/>
  <c r="I196" i="19" s="1"/>
  <c r="G183" i="19"/>
  <c r="I180" i="19"/>
  <c r="I198" i="19" s="1"/>
  <c r="H180" i="19"/>
  <c r="H198" i="19" s="1"/>
  <c r="J249" i="19"/>
  <c r="G178" i="19"/>
  <c r="G196" i="19" s="1"/>
  <c r="G233" i="19" s="1"/>
  <c r="G180" i="19"/>
  <c r="G198" i="19" s="1"/>
  <c r="G235" i="19" s="1"/>
  <c r="I183" i="19"/>
  <c r="I179" i="19"/>
  <c r="I197" i="19" s="1"/>
  <c r="I181" i="19"/>
  <c r="I199" i="19" s="1"/>
  <c r="G181" i="19"/>
  <c r="G199" i="19" s="1"/>
  <c r="G236" i="19" s="1"/>
  <c r="H181" i="19"/>
  <c r="H199" i="19" s="1"/>
  <c r="J72" i="19"/>
  <c r="J78" i="19" s="1"/>
  <c r="AL2" i="33"/>
  <c r="BN5" i="26"/>
  <c r="BD5" i="26"/>
  <c r="Q321" i="33" a="1"/>
  <c r="Q321" i="33" s="1"/>
  <c r="R321" i="33" s="1"/>
  <c r="Q312" i="33" a="1"/>
  <c r="Q312" i="33" s="1"/>
  <c r="R312" i="33" s="1"/>
  <c r="Q303" i="33" a="1"/>
  <c r="Q303" i="33" s="1"/>
  <c r="R303" i="33" s="1"/>
  <c r="Q314" i="33" a="1"/>
  <c r="Q314" i="33" s="1"/>
  <c r="R314" i="33" s="1"/>
  <c r="Q330" i="33" a="1"/>
  <c r="Q330" i="33" s="1"/>
  <c r="R330" i="33" s="1"/>
  <c r="Q309" i="33" a="1"/>
  <c r="Q309" i="33" s="1"/>
  <c r="R309" i="33" s="1"/>
  <c r="Q341" i="33" a="1"/>
  <c r="Q341" i="33" s="1"/>
  <c r="Q340" i="33" a="1"/>
  <c r="Q340" i="33" s="1"/>
  <c r="R340" i="33" s="1"/>
  <c r="Q301" i="33" a="1"/>
  <c r="Q301" i="33" s="1"/>
  <c r="R301" i="33" s="1"/>
  <c r="Q328" i="33" a="1"/>
  <c r="Q328" i="33" s="1"/>
  <c r="R328" i="33" s="1"/>
  <c r="Q319" i="33" a="1"/>
  <c r="Q319" i="33" s="1"/>
  <c r="R319" i="33" s="1"/>
  <c r="Q335" i="33" a="1"/>
  <c r="Q335" i="33" s="1"/>
  <c r="R335" i="33" s="1"/>
  <c r="Q327" i="33" a="1"/>
  <c r="Q327" i="33" s="1"/>
  <c r="R327" i="33" s="1"/>
  <c r="Q296" i="33" a="1"/>
  <c r="Q296" i="33" s="1"/>
  <c r="R296" i="33" s="1"/>
  <c r="Q310" i="33" a="1"/>
  <c r="Q310" i="33" s="1"/>
  <c r="R310" i="33" s="1"/>
  <c r="Q304" i="33" a="1"/>
  <c r="Q304" i="33" s="1"/>
  <c r="R304" i="33" s="1"/>
  <c r="Q329" i="33" a="1"/>
  <c r="Q329" i="33" s="1"/>
  <c r="R329" i="33" s="1"/>
  <c r="Q302" i="33" a="1"/>
  <c r="Q302" i="33" s="1"/>
  <c r="R302" i="33" s="1"/>
  <c r="Q326" i="33" a="1"/>
  <c r="Q326" i="33" s="1"/>
  <c r="R326" i="33" s="1"/>
  <c r="Q315" i="33" a="1"/>
  <c r="Q315" i="33" s="1"/>
  <c r="R315" i="33" s="1"/>
  <c r="Q325" i="33" a="1"/>
  <c r="Q325" i="33" s="1"/>
  <c r="R325" i="33" s="1"/>
  <c r="Q324" i="33" a="1"/>
  <c r="Q324" i="33" s="1"/>
  <c r="R324" i="33" s="1"/>
  <c r="Q300" i="33" a="1"/>
  <c r="Q300" i="33" s="1"/>
  <c r="R300" i="33" s="1"/>
  <c r="Q305" i="33" a="1"/>
  <c r="Q305" i="33" s="1"/>
  <c r="R305" i="33" s="1"/>
  <c r="Q299" i="33" a="1"/>
  <c r="Q299" i="33" s="1"/>
  <c r="R299" i="33" s="1"/>
  <c r="Q297" i="33" a="1"/>
  <c r="Q297" i="33" s="1"/>
  <c r="R297" i="33" s="1"/>
  <c r="Q331" i="33" a="1"/>
  <c r="Q331" i="33" s="1"/>
  <c r="R331" i="33" s="1"/>
  <c r="Q307" i="33" a="1"/>
  <c r="Q307" i="33" s="1"/>
  <c r="R307" i="33" s="1"/>
  <c r="Q336" i="33" a="1"/>
  <c r="Q336" i="33" s="1"/>
  <c r="R336" i="33" s="1"/>
  <c r="Q343" i="33" a="1"/>
  <c r="Q343" i="33" s="1"/>
  <c r="Q338" i="33" a="1"/>
  <c r="Q338" i="33" s="1"/>
  <c r="R338" i="33" s="1"/>
  <c r="Q316" i="33" a="1"/>
  <c r="Q316" i="33" s="1"/>
  <c r="R316" i="33" s="1"/>
  <c r="Q298" i="33" a="1"/>
  <c r="Q298" i="33" s="1"/>
  <c r="R298" i="33" s="1"/>
  <c r="Q332" i="33" a="1"/>
  <c r="Q332" i="33" s="1"/>
  <c r="R332" i="33" s="1"/>
  <c r="Q320" i="33" a="1"/>
  <c r="Q320" i="33" s="1"/>
  <c r="R320" i="33" s="1"/>
  <c r="Q308" i="33" a="1"/>
  <c r="Q308" i="33" s="1"/>
  <c r="R308" i="33" s="1"/>
  <c r="Q342" i="33" a="1"/>
  <c r="Q342" i="33" s="1"/>
  <c r="Q337" i="33" a="1"/>
  <c r="Q337" i="33" s="1"/>
  <c r="R337" i="33" s="1"/>
  <c r="Q334" i="33" a="1"/>
  <c r="Q334" i="33" s="1"/>
  <c r="R334" i="33" s="1"/>
  <c r="Q323" i="33" a="1"/>
  <c r="Q323" i="33" s="1"/>
  <c r="R323" i="33" s="1"/>
  <c r="Q318" i="33" a="1"/>
  <c r="Q318" i="33" s="1"/>
  <c r="R318" i="33" s="1"/>
  <c r="Q313" i="33" a="1"/>
  <c r="Q313" i="33" s="1"/>
  <c r="R313" i="33" s="1"/>
  <c r="Q311" i="33" a="1"/>
  <c r="Q311" i="33" s="1"/>
  <c r="R311" i="33" s="1"/>
  <c r="Q306" i="33" a="1"/>
  <c r="Q306" i="33" s="1"/>
  <c r="R306" i="33" s="1"/>
  <c r="Q322" i="33" a="1"/>
  <c r="Q322" i="33" s="1"/>
  <c r="R322" i="33" s="1"/>
  <c r="Q339" i="33" a="1"/>
  <c r="Q339" i="33" s="1"/>
  <c r="R339" i="33" s="1"/>
  <c r="Q317" i="33" a="1"/>
  <c r="Q317" i="33" s="1"/>
  <c r="R317" i="33" s="1"/>
  <c r="Q333" i="33" a="1"/>
  <c r="Q333" i="33" s="1"/>
  <c r="R333" i="33" s="1"/>
  <c r="AS5" i="26"/>
  <c r="BX5" i="26"/>
  <c r="CD288" i="19" s="1"/>
  <c r="BR25" i="26"/>
  <c r="BR26" i="26" s="1"/>
  <c r="BX19" i="26"/>
  <c r="BX20" i="26"/>
  <c r="BJ5" i="26"/>
  <c r="BT5" i="26"/>
  <c r="BO5" i="26"/>
  <c r="BY5" i="26"/>
  <c r="A25" i="31"/>
  <c r="B25" i="31" s="1"/>
  <c r="C24" i="31"/>
  <c r="B24" i="31"/>
  <c r="CP33" i="19" l="1"/>
  <c r="CP39" i="19" s="1"/>
  <c r="BF56" i="19"/>
  <c r="DT177" i="38"/>
  <c r="DH177" i="38"/>
  <c r="CV177" i="38"/>
  <c r="V33" i="19"/>
  <c r="V39" i="19" s="1"/>
  <c r="CP54" i="19"/>
  <c r="BR55" i="19"/>
  <c r="BR56" i="19"/>
  <c r="P130" i="38"/>
  <c r="P132" i="38"/>
  <c r="AH185" i="38"/>
  <c r="BF55" i="19"/>
  <c r="AR214" i="38"/>
  <c r="AR232" i="38" s="1"/>
  <c r="AR231" i="38" s="1"/>
  <c r="CP55" i="19"/>
  <c r="V82" i="19"/>
  <c r="DT33" i="19"/>
  <c r="DT39" i="19" s="1"/>
  <c r="AB185" i="38"/>
  <c r="BX131" i="38"/>
  <c r="BX132" i="38"/>
  <c r="CD54" i="19"/>
  <c r="CO120" i="19"/>
  <c r="CO157" i="19" s="1"/>
  <c r="CO156" i="19" s="1"/>
  <c r="CP155" i="19" s="1"/>
  <c r="BX54" i="19"/>
  <c r="BX55" i="19"/>
  <c r="AN54" i="19"/>
  <c r="BF111" i="19"/>
  <c r="BF114" i="19" s="1"/>
  <c r="AN55" i="19"/>
  <c r="AT56" i="19"/>
  <c r="DT56" i="19"/>
  <c r="AT55" i="19"/>
  <c r="AN82" i="19"/>
  <c r="DN56" i="19"/>
  <c r="DH111" i="19"/>
  <c r="DH112" i="19" s="1"/>
  <c r="AK120" i="19"/>
  <c r="AK119" i="19" s="1"/>
  <c r="DG120" i="19"/>
  <c r="DG157" i="19" s="1"/>
  <c r="DG156" i="19" s="1"/>
  <c r="DH155" i="19" s="1"/>
  <c r="AN33" i="19"/>
  <c r="AN39" i="19" s="1"/>
  <c r="BV120" i="19"/>
  <c r="BV157" i="19" s="1"/>
  <c r="BV156" i="19" s="1"/>
  <c r="DS120" i="19"/>
  <c r="DS119" i="19" s="1"/>
  <c r="DT118" i="19" s="1"/>
  <c r="AH91" i="19"/>
  <c r="DT82" i="19"/>
  <c r="Z120" i="19"/>
  <c r="Z119" i="19" s="1"/>
  <c r="AN91" i="19"/>
  <c r="BL54" i="19"/>
  <c r="CJ110" i="19"/>
  <c r="CY120" i="19"/>
  <c r="CY119" i="19" s="1"/>
  <c r="BL55" i="19"/>
  <c r="CH120" i="19"/>
  <c r="CH157" i="19" s="1"/>
  <c r="CH156" i="19" s="1"/>
  <c r="DT111" i="19"/>
  <c r="DT114" i="19" s="1"/>
  <c r="DQ120" i="19"/>
  <c r="DQ119" i="19" s="1"/>
  <c r="CT120" i="19"/>
  <c r="CT119" i="19" s="1"/>
  <c r="DT54" i="19"/>
  <c r="BR111" i="19"/>
  <c r="BR114" i="19" s="1"/>
  <c r="CD131" i="38"/>
  <c r="CD132" i="38"/>
  <c r="AT166" i="38"/>
  <c r="AT167" i="38" s="1"/>
  <c r="DT132" i="38"/>
  <c r="DT130" i="38"/>
  <c r="AT165" i="38"/>
  <c r="DR194" i="38"/>
  <c r="CP131" i="38"/>
  <c r="AT204" i="38"/>
  <c r="AT206" i="38" s="1"/>
  <c r="M195" i="38"/>
  <c r="M194" i="38" s="1"/>
  <c r="BF166" i="38"/>
  <c r="BF168" i="38" s="1"/>
  <c r="CP130" i="38"/>
  <c r="AZ156" i="38"/>
  <c r="AS214" i="38"/>
  <c r="AS213" i="38" s="1"/>
  <c r="AT212" i="38" s="1"/>
  <c r="AT222" i="38" s="1"/>
  <c r="AE195" i="38"/>
  <c r="AE232" i="38" s="1"/>
  <c r="H194" i="38"/>
  <c r="J204" i="38" s="1"/>
  <c r="BV214" i="38"/>
  <c r="BV232" i="38" s="1"/>
  <c r="BV231" i="38" s="1"/>
  <c r="Y232" i="38"/>
  <c r="Y231" i="38" s="1"/>
  <c r="J127" i="38"/>
  <c r="J133" i="38" s="1"/>
  <c r="J134" i="38" s="1"/>
  <c r="AH130" i="38"/>
  <c r="BL130" i="38"/>
  <c r="AH131" i="38"/>
  <c r="BL131" i="38"/>
  <c r="DT165" i="38"/>
  <c r="BR166" i="38"/>
  <c r="BR168" i="38" s="1"/>
  <c r="AL195" i="38"/>
  <c r="AN195" i="38" s="1"/>
  <c r="CS195" i="38"/>
  <c r="DH186" i="38"/>
  <c r="DH188" i="38" s="1"/>
  <c r="DG195" i="38"/>
  <c r="DG214" i="38" s="1"/>
  <c r="DG213" i="38" s="1"/>
  <c r="DH212" i="38" s="1"/>
  <c r="DH222" i="38" s="1"/>
  <c r="AN197" i="38"/>
  <c r="CJ132" i="38"/>
  <c r="BP194" i="38"/>
  <c r="CJ130" i="38"/>
  <c r="AZ197" i="38"/>
  <c r="BX193" i="38"/>
  <c r="BX204" i="38" s="1"/>
  <c r="DS195" i="38"/>
  <c r="DS214" i="38" s="1"/>
  <c r="DS213" i="38" s="1"/>
  <c r="DT212" i="38" s="1"/>
  <c r="DT222" i="38" s="1"/>
  <c r="BE214" i="38"/>
  <c r="BE213" i="38" s="1"/>
  <c r="BF212" i="38" s="1"/>
  <c r="BF222" i="38" s="1"/>
  <c r="DN130" i="38"/>
  <c r="DN131" i="38"/>
  <c r="DF195" i="38"/>
  <c r="DF214" i="38" s="1"/>
  <c r="DF232" i="38" s="1"/>
  <c r="BD195" i="38"/>
  <c r="BD194" i="38" s="1"/>
  <c r="BF204" i="38" s="1"/>
  <c r="CD193" i="38"/>
  <c r="P111" i="19"/>
  <c r="P114" i="19" s="1"/>
  <c r="BR82" i="19"/>
  <c r="AM195" i="38"/>
  <c r="AM214" i="38" s="1"/>
  <c r="AM213" i="38" s="1"/>
  <c r="AN212" i="38" s="1"/>
  <c r="AN222" i="38" s="1"/>
  <c r="AB166" i="38"/>
  <c r="AB168" i="38" s="1"/>
  <c r="AB91" i="19"/>
  <c r="CD186" i="38"/>
  <c r="CD189" i="38" s="1"/>
  <c r="Z195" i="38"/>
  <c r="AB195" i="38" s="1"/>
  <c r="BX165" i="38"/>
  <c r="DT91" i="19"/>
  <c r="AH186" i="38"/>
  <c r="AH189" i="38" s="1"/>
  <c r="V111" i="19"/>
  <c r="V113" i="19" s="1"/>
  <c r="CV33" i="19"/>
  <c r="CV39" i="19" s="1"/>
  <c r="DN55" i="19"/>
  <c r="CC195" i="38"/>
  <c r="CC194" i="38" s="1"/>
  <c r="U120" i="19"/>
  <c r="U157" i="19" s="1"/>
  <c r="V130" i="38"/>
  <c r="AH193" i="38"/>
  <c r="P185" i="38"/>
  <c r="AT110" i="19"/>
  <c r="N120" i="19"/>
  <c r="N119" i="19" s="1"/>
  <c r="DN82" i="19"/>
  <c r="AQ120" i="19"/>
  <c r="AQ157" i="19" s="1"/>
  <c r="DA120" i="19"/>
  <c r="DA157" i="19" s="1"/>
  <c r="DA156" i="19" s="1"/>
  <c r="DB155" i="19" s="1"/>
  <c r="BE120" i="19"/>
  <c r="BE119" i="19" s="1"/>
  <c r="BF118" i="19" s="1"/>
  <c r="CD55" i="19"/>
  <c r="CU195" i="38"/>
  <c r="CU194" i="38" s="1"/>
  <c r="DA195" i="38"/>
  <c r="DA194" i="38" s="1"/>
  <c r="V131" i="38"/>
  <c r="DT186" i="38"/>
  <c r="DT189" i="38" s="1"/>
  <c r="AB111" i="19"/>
  <c r="AB114" i="19" s="1"/>
  <c r="AS120" i="19"/>
  <c r="AS157" i="19" s="1"/>
  <c r="CV111" i="19"/>
  <c r="CV112" i="19" s="1"/>
  <c r="BU120" i="19"/>
  <c r="BU157" i="19" s="1"/>
  <c r="BU156" i="19" s="1"/>
  <c r="AT91" i="19"/>
  <c r="CN120" i="19"/>
  <c r="CN119" i="19" s="1"/>
  <c r="DH82" i="19"/>
  <c r="Y120" i="19"/>
  <c r="Y119" i="19" s="1"/>
  <c r="BI120" i="19"/>
  <c r="BI157" i="19" s="1"/>
  <c r="BF33" i="19"/>
  <c r="BF39" i="19" s="1"/>
  <c r="AZ186" i="38"/>
  <c r="AZ189" i="38" s="1"/>
  <c r="AN127" i="38"/>
  <c r="AN133" i="38" s="1"/>
  <c r="AN134" i="38" s="1"/>
  <c r="AZ193" i="38"/>
  <c r="U195" i="38"/>
  <c r="U214" i="38" s="1"/>
  <c r="U213" i="38" s="1"/>
  <c r="V212" i="38" s="1"/>
  <c r="AF120" i="19"/>
  <c r="AF157" i="19" s="1"/>
  <c r="CJ33" i="19"/>
  <c r="CJ39" i="19" s="1"/>
  <c r="AA120" i="19"/>
  <c r="AA119" i="19" s="1"/>
  <c r="AB118" i="19" s="1"/>
  <c r="AB186" i="38"/>
  <c r="AB189" i="38" s="1"/>
  <c r="N195" i="38"/>
  <c r="P177" i="38"/>
  <c r="P176" i="38" s="1"/>
  <c r="CD110" i="19"/>
  <c r="AB82" i="19"/>
  <c r="AL120" i="19"/>
  <c r="AL119" i="19" s="1"/>
  <c r="BX110" i="19"/>
  <c r="BO120" i="19"/>
  <c r="BO119" i="19" s="1"/>
  <c r="BX186" i="38"/>
  <c r="BX189" i="38" s="1"/>
  <c r="T120" i="19"/>
  <c r="T157" i="19" s="1"/>
  <c r="P33" i="19"/>
  <c r="P39" i="19" s="1"/>
  <c r="AT82" i="19"/>
  <c r="AZ110" i="19"/>
  <c r="AB177" i="38"/>
  <c r="AB176" i="38" s="1"/>
  <c r="AH166" i="38"/>
  <c r="AH167" i="38" s="1"/>
  <c r="AG195" i="38"/>
  <c r="AG214" i="38" s="1"/>
  <c r="AG213" i="38" s="1"/>
  <c r="AH212" i="38" s="1"/>
  <c r="AZ132" i="38"/>
  <c r="DN110" i="19"/>
  <c r="BD120" i="19"/>
  <c r="BD157" i="19" s="1"/>
  <c r="AH82" i="19"/>
  <c r="BL111" i="19"/>
  <c r="BL112" i="19" s="1"/>
  <c r="DE120" i="19"/>
  <c r="DE119" i="19" s="1"/>
  <c r="BX33" i="19"/>
  <c r="BX39" i="19" s="1"/>
  <c r="DB111" i="19"/>
  <c r="DB113" i="19" s="1"/>
  <c r="AB33" i="19"/>
  <c r="AB39" i="19" s="1"/>
  <c r="CU120" i="19"/>
  <c r="CU119" i="19" s="1"/>
  <c r="CV118" i="19" s="1"/>
  <c r="CA120" i="19"/>
  <c r="CA119" i="19" s="1"/>
  <c r="M120" i="19"/>
  <c r="M119" i="19" s="1"/>
  <c r="CR119" i="19"/>
  <c r="CR157" i="19"/>
  <c r="R119" i="19"/>
  <c r="R157" i="19"/>
  <c r="AZ95" i="19"/>
  <c r="AZ93" i="19"/>
  <c r="AZ94" i="19"/>
  <c r="AN102" i="19"/>
  <c r="AN101" i="19" s="1"/>
  <c r="AJ101" i="19"/>
  <c r="DH93" i="19"/>
  <c r="DH94" i="19"/>
  <c r="DH95" i="19"/>
  <c r="DD119" i="19"/>
  <c r="DD157" i="19"/>
  <c r="BL94" i="19"/>
  <c r="BL93" i="19"/>
  <c r="BL95" i="19"/>
  <c r="BN119" i="19"/>
  <c r="BN157" i="19"/>
  <c r="BX95" i="19"/>
  <c r="BX94" i="19"/>
  <c r="BX93" i="19"/>
  <c r="BL177" i="38"/>
  <c r="BX166" i="38"/>
  <c r="BX169" i="38" s="1"/>
  <c r="DH122" i="19"/>
  <c r="DM120" i="19"/>
  <c r="CI120" i="19"/>
  <c r="AH94" i="19"/>
  <c r="AH93" i="19"/>
  <c r="AH95" i="19"/>
  <c r="DH110" i="19"/>
  <c r="BP120" i="19"/>
  <c r="BL33" i="19"/>
  <c r="BL39" i="19" s="1"/>
  <c r="AD101" i="19"/>
  <c r="AH102" i="19"/>
  <c r="AH101" i="19" s="1"/>
  <c r="DH33" i="19"/>
  <c r="DH39" i="19" s="1"/>
  <c r="BC120" i="19"/>
  <c r="AY120" i="19"/>
  <c r="BZ119" i="19"/>
  <c r="BZ157" i="19"/>
  <c r="P122" i="19"/>
  <c r="CS120" i="19"/>
  <c r="DT122" i="19"/>
  <c r="BS220" i="19"/>
  <c r="BS218" i="19"/>
  <c r="BS217" i="19"/>
  <c r="BS216" i="19"/>
  <c r="BS215" i="19"/>
  <c r="BS214" i="19"/>
  <c r="BI195" i="38"/>
  <c r="BI232" i="38" s="1"/>
  <c r="CJ166" i="38"/>
  <c r="CJ168" i="38" s="1"/>
  <c r="AK232" i="38"/>
  <c r="AK268" i="38" s="1"/>
  <c r="CD165" i="38"/>
  <c r="P165" i="38"/>
  <c r="P110" i="19"/>
  <c r="CV82" i="19"/>
  <c r="BF122" i="19"/>
  <c r="AJ120" i="19"/>
  <c r="BR122" i="19"/>
  <c r="BR94" i="19"/>
  <c r="BR93" i="19"/>
  <c r="BR95" i="19"/>
  <c r="DH55" i="19"/>
  <c r="DH56" i="19"/>
  <c r="DH54" i="19"/>
  <c r="AD119" i="19"/>
  <c r="AD157" i="19"/>
  <c r="DB56" i="19"/>
  <c r="DB55" i="19"/>
  <c r="DB54" i="19"/>
  <c r="BF102" i="19"/>
  <c r="BF101" i="19" s="1"/>
  <c r="BB101" i="19"/>
  <c r="BF91" i="19"/>
  <c r="AN110" i="19"/>
  <c r="CD82" i="19"/>
  <c r="BW120" i="19"/>
  <c r="AZ56" i="19"/>
  <c r="AZ55" i="19"/>
  <c r="AZ54" i="19"/>
  <c r="CD111" i="19"/>
  <c r="AQ232" i="38"/>
  <c r="AQ268" i="38" s="1"/>
  <c r="AV101" i="19"/>
  <c r="AZ102" i="19"/>
  <c r="AZ101" i="19" s="1"/>
  <c r="R101" i="19"/>
  <c r="V102" i="19"/>
  <c r="V101" i="19" s="1"/>
  <c r="CR101" i="19"/>
  <c r="CV102" i="19"/>
  <c r="CV101" i="19" s="1"/>
  <c r="DH166" i="38"/>
  <c r="DH167" i="38" s="1"/>
  <c r="DN165" i="38"/>
  <c r="DH165" i="38"/>
  <c r="CH195" i="38"/>
  <c r="CH214" i="38" s="1"/>
  <c r="AA195" i="38"/>
  <c r="AA214" i="38" s="1"/>
  <c r="AA213" i="38" s="1"/>
  <c r="AB212" i="38" s="1"/>
  <c r="T195" i="38"/>
  <c r="T194" i="38" s="1"/>
  <c r="O120" i="19"/>
  <c r="AV120" i="19"/>
  <c r="CV122" i="19"/>
  <c r="CV56" i="19"/>
  <c r="CV55" i="19"/>
  <c r="CV54" i="19"/>
  <c r="V95" i="19"/>
  <c r="V94" i="19"/>
  <c r="V93" i="19"/>
  <c r="CG120" i="19"/>
  <c r="X101" i="19"/>
  <c r="AB102" i="19"/>
  <c r="AB101" i="19" s="1"/>
  <c r="BX122" i="19"/>
  <c r="BL102" i="19"/>
  <c r="BL101" i="19" s="1"/>
  <c r="BH101" i="19"/>
  <c r="DK120" i="19"/>
  <c r="DH91" i="19"/>
  <c r="CZ120" i="19"/>
  <c r="P102" i="19"/>
  <c r="P101" i="19" s="1"/>
  <c r="L101" i="19"/>
  <c r="AM120" i="19"/>
  <c r="AT111" i="19"/>
  <c r="AT33" i="19"/>
  <c r="AT39" i="19" s="1"/>
  <c r="CD33" i="19"/>
  <c r="CD39" i="19" s="1"/>
  <c r="CB120" i="19"/>
  <c r="DP119" i="19"/>
  <c r="DP157" i="19"/>
  <c r="DB132" i="38"/>
  <c r="CD122" i="19"/>
  <c r="AT122" i="19"/>
  <c r="CJ91" i="19"/>
  <c r="CP110" i="19"/>
  <c r="X120" i="19"/>
  <c r="BL82" i="19"/>
  <c r="DN91" i="19"/>
  <c r="DB93" i="19"/>
  <c r="DB95" i="19"/>
  <c r="DB94" i="19"/>
  <c r="L120" i="19"/>
  <c r="BR33" i="19"/>
  <c r="BR39" i="19" s="1"/>
  <c r="BB120" i="19"/>
  <c r="AH122" i="19"/>
  <c r="AR120" i="19"/>
  <c r="CL101" i="19"/>
  <c r="CP102" i="19"/>
  <c r="CP101" i="19" s="1"/>
  <c r="S120" i="19"/>
  <c r="CD94" i="19"/>
  <c r="CD93" i="19"/>
  <c r="CD95" i="19"/>
  <c r="AW120" i="19"/>
  <c r="DN111" i="19"/>
  <c r="V56" i="19"/>
  <c r="V55" i="19"/>
  <c r="V54" i="19"/>
  <c r="AN122" i="19"/>
  <c r="BH119" i="19"/>
  <c r="BH157" i="19"/>
  <c r="BF82" i="19"/>
  <c r="BT101" i="19"/>
  <c r="BX102" i="19"/>
  <c r="BX101" i="19" s="1"/>
  <c r="AT95" i="19"/>
  <c r="AT94" i="19"/>
  <c r="AT93" i="19"/>
  <c r="CL119" i="19"/>
  <c r="CL157" i="19"/>
  <c r="V91" i="19"/>
  <c r="AZ91" i="19"/>
  <c r="DB131" i="38"/>
  <c r="AB56" i="19"/>
  <c r="AB55" i="19"/>
  <c r="AB54" i="19"/>
  <c r="DL120" i="19"/>
  <c r="CC120" i="19"/>
  <c r="AB94" i="19"/>
  <c r="AB93" i="19"/>
  <c r="AB95" i="19"/>
  <c r="P94" i="19"/>
  <c r="P93" i="19"/>
  <c r="P95" i="19"/>
  <c r="DB91" i="19"/>
  <c r="BF94" i="19"/>
  <c r="BF93" i="19"/>
  <c r="BF95" i="19"/>
  <c r="DB110" i="19"/>
  <c r="CM120" i="19"/>
  <c r="DR120" i="19"/>
  <c r="BL91" i="19"/>
  <c r="DT110" i="19"/>
  <c r="P82" i="19"/>
  <c r="BF110" i="19"/>
  <c r="AZ33" i="19"/>
  <c r="AZ39" i="19" s="1"/>
  <c r="CV110" i="19"/>
  <c r="BT120" i="19"/>
  <c r="CF101" i="19"/>
  <c r="CJ102" i="19"/>
  <c r="CJ101" i="19" s="1"/>
  <c r="CJ111" i="19"/>
  <c r="CP82" i="19"/>
  <c r="DN122" i="19"/>
  <c r="BL122" i="19"/>
  <c r="CP122" i="19"/>
  <c r="X176" i="38"/>
  <c r="BL186" i="38"/>
  <c r="BL187" i="38" s="1"/>
  <c r="DL195" i="38"/>
  <c r="DL214" i="38" s="1"/>
  <c r="DL232" i="38" s="1"/>
  <c r="CP165" i="38"/>
  <c r="BF127" i="38"/>
  <c r="BF133" i="38" s="1"/>
  <c r="BF134" i="38" s="1"/>
  <c r="V165" i="38"/>
  <c r="BR127" i="38"/>
  <c r="BR133" i="38" s="1"/>
  <c r="BR134" i="38" s="1"/>
  <c r="CG195" i="38"/>
  <c r="CG194" i="38" s="1"/>
  <c r="AT127" i="38"/>
  <c r="AT133" i="38" s="1"/>
  <c r="AT134" i="38" s="1"/>
  <c r="V193" i="38"/>
  <c r="BW195" i="38"/>
  <c r="AW195" i="38"/>
  <c r="AW232" i="38" s="1"/>
  <c r="DN94" i="19"/>
  <c r="DN93" i="19"/>
  <c r="DN95" i="19"/>
  <c r="V110" i="19"/>
  <c r="P56" i="19"/>
  <c r="P55" i="19"/>
  <c r="P54" i="19"/>
  <c r="AB122" i="19"/>
  <c r="DJ101" i="19"/>
  <c r="DN102" i="19"/>
  <c r="DN101" i="19" s="1"/>
  <c r="AT102" i="19"/>
  <c r="AT101" i="19" s="1"/>
  <c r="AP101" i="19"/>
  <c r="CP111" i="19"/>
  <c r="DD101" i="19"/>
  <c r="DH102" i="19"/>
  <c r="DH101" i="19" s="1"/>
  <c r="CP91" i="19"/>
  <c r="DT94" i="19"/>
  <c r="DT93" i="19"/>
  <c r="DT95" i="19"/>
  <c r="AN111" i="19"/>
  <c r="BX82" i="19"/>
  <c r="CX101" i="19"/>
  <c r="DB102" i="19"/>
  <c r="DB101" i="19" s="1"/>
  <c r="X197" i="38"/>
  <c r="X194" i="38" s="1"/>
  <c r="AZ130" i="38"/>
  <c r="AZ111" i="19"/>
  <c r="AH56" i="19"/>
  <c r="AH55" i="19"/>
  <c r="AH54" i="19"/>
  <c r="BX91" i="19"/>
  <c r="CJ122" i="19"/>
  <c r="DJ119" i="19"/>
  <c r="DJ157" i="19"/>
  <c r="AH110" i="19"/>
  <c r="BR110" i="19"/>
  <c r="CV91" i="19"/>
  <c r="CF157" i="19"/>
  <c r="CF119" i="19"/>
  <c r="CJ94" i="19"/>
  <c r="CJ93" i="19"/>
  <c r="CJ95" i="19"/>
  <c r="CX119" i="19"/>
  <c r="CX157" i="19"/>
  <c r="BL110" i="19"/>
  <c r="V122" i="19"/>
  <c r="DN33" i="19"/>
  <c r="DN39" i="19" s="1"/>
  <c r="CD91" i="19"/>
  <c r="BX111" i="19"/>
  <c r="BR91" i="19"/>
  <c r="CM195" i="38"/>
  <c r="CM232" i="38" s="1"/>
  <c r="AN193" i="38"/>
  <c r="BL193" i="38"/>
  <c r="BF165" i="38"/>
  <c r="AY195" i="38"/>
  <c r="AY214" i="38" s="1"/>
  <c r="AY213" i="38" s="1"/>
  <c r="AZ212" i="38" s="1"/>
  <c r="AZ222" i="38" s="1"/>
  <c r="AX120" i="19"/>
  <c r="AE120" i="19"/>
  <c r="CV94" i="19"/>
  <c r="CV93" i="19"/>
  <c r="CV95" i="19"/>
  <c r="AH111" i="19"/>
  <c r="DF120" i="19"/>
  <c r="AP157" i="19"/>
  <c r="AP119" i="19"/>
  <c r="AG120" i="19"/>
  <c r="CP94" i="19"/>
  <c r="CP93" i="19"/>
  <c r="CP95" i="19"/>
  <c r="BJ120" i="19"/>
  <c r="BQ120" i="19"/>
  <c r="AH33" i="19"/>
  <c r="AH39" i="19" s="1"/>
  <c r="AN94" i="19"/>
  <c r="AN93" i="19"/>
  <c r="AN95" i="19"/>
  <c r="BN101" i="19"/>
  <c r="BR102" i="19"/>
  <c r="BR101" i="19" s="1"/>
  <c r="AB110" i="19"/>
  <c r="CJ56" i="19"/>
  <c r="CJ55" i="19"/>
  <c r="CJ54" i="19"/>
  <c r="DP101" i="19"/>
  <c r="DT102" i="19"/>
  <c r="DT101" i="19" s="1"/>
  <c r="CJ82" i="19"/>
  <c r="CD102" i="19"/>
  <c r="CD101" i="19" s="1"/>
  <c r="BZ101" i="19"/>
  <c r="BK120" i="19"/>
  <c r="DB33" i="19"/>
  <c r="DB39" i="19" s="1"/>
  <c r="P91" i="19"/>
  <c r="BT232" i="38"/>
  <c r="BX195" i="38"/>
  <c r="BN232" i="38"/>
  <c r="CJ193" i="38"/>
  <c r="CB214" i="38"/>
  <c r="CB232" i="38" s="1"/>
  <c r="CB194" i="38"/>
  <c r="I214" i="38"/>
  <c r="I213" i="38" s="1"/>
  <c r="J212" i="38" s="1"/>
  <c r="I194" i="38"/>
  <c r="BH302" i="38"/>
  <c r="BL302" i="38" s="1"/>
  <c r="BL272" i="38"/>
  <c r="DD304" i="38"/>
  <c r="DH304" i="38" s="1"/>
  <c r="DH274" i="38"/>
  <c r="BH301" i="38"/>
  <c r="BL301" i="38" s="1"/>
  <c r="BL271" i="38"/>
  <c r="DD301" i="38"/>
  <c r="DH301" i="38" s="1"/>
  <c r="DH271" i="38"/>
  <c r="CR301" i="38"/>
  <c r="CV301" i="38" s="1"/>
  <c r="CV271" i="38"/>
  <c r="DB165" i="38"/>
  <c r="DP302" i="38"/>
  <c r="DT302" i="38" s="1"/>
  <c r="DT272" i="38"/>
  <c r="AT177" i="38"/>
  <c r="AT176" i="38" s="1"/>
  <c r="AP176" i="38"/>
  <c r="BP268" i="38"/>
  <c r="BP231" i="38"/>
  <c r="L301" i="38"/>
  <c r="P301" i="38" s="1"/>
  <c r="P271" i="38"/>
  <c r="L304" i="38"/>
  <c r="P304" i="38" s="1"/>
  <c r="P274" i="38"/>
  <c r="BZ232" i="38"/>
  <c r="CL232" i="38"/>
  <c r="BB301" i="38"/>
  <c r="BF301" i="38" s="1"/>
  <c r="BF271" i="38"/>
  <c r="CL301" i="38"/>
  <c r="CP301" i="38" s="1"/>
  <c r="CP271" i="38"/>
  <c r="BF177" i="38"/>
  <c r="AV302" i="38"/>
  <c r="AZ302" i="38" s="1"/>
  <c r="AZ272" i="38"/>
  <c r="BB304" i="38"/>
  <c r="BF304" i="38" s="1"/>
  <c r="BF274" i="38"/>
  <c r="AJ270" i="38"/>
  <c r="AN234" i="38"/>
  <c r="G232" i="38"/>
  <c r="G194" i="38"/>
  <c r="BH232" i="38"/>
  <c r="CN195" i="38"/>
  <c r="CX301" i="38"/>
  <c r="DB301" i="38" s="1"/>
  <c r="DB271" i="38"/>
  <c r="BR186" i="38"/>
  <c r="DM195" i="38"/>
  <c r="CY195" i="38"/>
  <c r="AN186" i="38"/>
  <c r="AD301" i="38"/>
  <c r="AH301" i="38" s="1"/>
  <c r="AH271" i="38"/>
  <c r="CP166" i="38"/>
  <c r="DT193" i="38"/>
  <c r="X301" i="38"/>
  <c r="AB301" i="38" s="1"/>
  <c r="AB271" i="38"/>
  <c r="X302" i="38"/>
  <c r="AB302" i="38" s="1"/>
  <c r="AB272" i="38"/>
  <c r="BB196" i="38"/>
  <c r="AB132" i="38"/>
  <c r="AB131" i="38"/>
  <c r="AB130" i="38"/>
  <c r="BN304" i="38"/>
  <c r="BR304" i="38" s="1"/>
  <c r="BR274" i="38"/>
  <c r="L234" i="38"/>
  <c r="L231" i="38" s="1"/>
  <c r="P197" i="38"/>
  <c r="CZ214" i="38"/>
  <c r="CZ232" i="38" s="1"/>
  <c r="CZ194" i="38"/>
  <c r="AV301" i="38"/>
  <c r="AZ301" i="38" s="1"/>
  <c r="AZ271" i="38"/>
  <c r="CI195" i="38"/>
  <c r="X299" i="38"/>
  <c r="AB299" i="38" s="1"/>
  <c r="AB269" i="38"/>
  <c r="BQ195" i="38"/>
  <c r="R301" i="38"/>
  <c r="V301" i="38" s="1"/>
  <c r="V271" i="38"/>
  <c r="DK195" i="38"/>
  <c r="CL304" i="38"/>
  <c r="CP304" i="38" s="1"/>
  <c r="CP274" i="38"/>
  <c r="S195" i="38"/>
  <c r="CJ165" i="38"/>
  <c r="CF301" i="38"/>
  <c r="CJ301" i="38" s="1"/>
  <c r="CJ271" i="38"/>
  <c r="BB195" i="38"/>
  <c r="AT233" i="38"/>
  <c r="AP269" i="38"/>
  <c r="BZ302" i="38"/>
  <c r="CD302" i="38" s="1"/>
  <c r="CD272" i="38"/>
  <c r="J189" i="38"/>
  <c r="J188" i="38"/>
  <c r="J187" i="38"/>
  <c r="BR193" i="38"/>
  <c r="BN141" i="38"/>
  <c r="BR28" i="37"/>
  <c r="DJ302" i="38"/>
  <c r="DN302" i="38" s="1"/>
  <c r="DN272" i="38"/>
  <c r="BB179" i="38"/>
  <c r="BF179" i="38" s="1"/>
  <c r="BF159" i="38"/>
  <c r="BF156" i="38" s="1"/>
  <c r="BU232" i="38"/>
  <c r="BU194" i="38"/>
  <c r="CJ186" i="38"/>
  <c r="DN193" i="38"/>
  <c r="DJ301" i="38"/>
  <c r="DN301" i="38" s="1"/>
  <c r="DN271" i="38"/>
  <c r="AV304" i="38"/>
  <c r="AZ304" i="38" s="1"/>
  <c r="AZ274" i="38"/>
  <c r="DB193" i="38"/>
  <c r="CA195" i="38"/>
  <c r="CD195" i="38" s="1"/>
  <c r="AP194" i="38"/>
  <c r="AP232" i="38"/>
  <c r="AT195" i="38"/>
  <c r="CF304" i="38"/>
  <c r="CJ304" i="38" s="1"/>
  <c r="CJ274" i="38"/>
  <c r="CP186" i="38"/>
  <c r="F299" i="38"/>
  <c r="J299" i="38" s="1"/>
  <c r="J269" i="38"/>
  <c r="CX302" i="38"/>
  <c r="DB302" i="38" s="1"/>
  <c r="DB272" i="38"/>
  <c r="AD232" i="38"/>
  <c r="AD194" i="38"/>
  <c r="F302" i="38"/>
  <c r="J302" i="38" s="1"/>
  <c r="J272" i="38"/>
  <c r="BT302" i="38"/>
  <c r="BX302" i="38" s="1"/>
  <c r="BX272" i="38"/>
  <c r="BT301" i="38"/>
  <c r="BX301" i="38" s="1"/>
  <c r="BX271" i="38"/>
  <c r="CF302" i="38"/>
  <c r="CJ302" i="38" s="1"/>
  <c r="CJ272" i="38"/>
  <c r="CO195" i="38"/>
  <c r="AJ301" i="38"/>
  <c r="AN301" i="38" s="1"/>
  <c r="AN271" i="38"/>
  <c r="BL141" i="38"/>
  <c r="BL138" i="38" s="1"/>
  <c r="BL152" i="38" s="1"/>
  <c r="BH159" i="38"/>
  <c r="BH156" i="38" s="1"/>
  <c r="CV193" i="38"/>
  <c r="BC195" i="38"/>
  <c r="CV186" i="38"/>
  <c r="CL302" i="38"/>
  <c r="CP302" i="38" s="1"/>
  <c r="CP272" i="38"/>
  <c r="AV233" i="38"/>
  <c r="AZ196" i="38"/>
  <c r="AN165" i="38"/>
  <c r="R299" i="38"/>
  <c r="V299" i="38" s="1"/>
  <c r="V269" i="38"/>
  <c r="CR268" i="38"/>
  <c r="CV132" i="38"/>
  <c r="CV131" i="38"/>
  <c r="CV130" i="38"/>
  <c r="AZ166" i="38"/>
  <c r="X304" i="38"/>
  <c r="AB304" i="38" s="1"/>
  <c r="AB274" i="38"/>
  <c r="BN301" i="38"/>
  <c r="BR301" i="38" s="1"/>
  <c r="BR271" i="38"/>
  <c r="L194" i="38"/>
  <c r="AJ232" i="38"/>
  <c r="AJ194" i="38"/>
  <c r="AD302" i="38"/>
  <c r="AH302" i="38" s="1"/>
  <c r="AH272" i="38"/>
  <c r="CR304" i="38"/>
  <c r="CV304" i="38" s="1"/>
  <c r="CV274" i="38"/>
  <c r="AV270" i="38"/>
  <c r="AZ234" i="38"/>
  <c r="DJ304" i="38"/>
  <c r="DN304" i="38" s="1"/>
  <c r="DN274" i="38"/>
  <c r="BR177" i="38"/>
  <c r="CP193" i="38"/>
  <c r="AJ304" i="38"/>
  <c r="AN304" i="38" s="1"/>
  <c r="AN274" i="38"/>
  <c r="AP301" i="38"/>
  <c r="AT301" i="38" s="1"/>
  <c r="AT271" i="38"/>
  <c r="V197" i="38"/>
  <c r="R234" i="38"/>
  <c r="BL166" i="38"/>
  <c r="F232" i="38"/>
  <c r="F194" i="38"/>
  <c r="J195" i="38"/>
  <c r="CV166" i="38"/>
  <c r="DB177" i="38"/>
  <c r="DN166" i="38"/>
  <c r="BN302" i="38"/>
  <c r="BR302" i="38" s="1"/>
  <c r="BR272" i="38"/>
  <c r="AH197" i="38"/>
  <c r="AD234" i="38"/>
  <c r="DP268" i="38"/>
  <c r="DD232" i="38"/>
  <c r="DH195" i="38"/>
  <c r="AV232" i="38"/>
  <c r="AV194" i="38"/>
  <c r="BT140" i="38"/>
  <c r="BX27" i="37"/>
  <c r="R304" i="38"/>
  <c r="V304" i="38" s="1"/>
  <c r="V274" i="38"/>
  <c r="DH132" i="38"/>
  <c r="DH131" i="38"/>
  <c r="DH130" i="38"/>
  <c r="BL158" i="38"/>
  <c r="BH178" i="38"/>
  <c r="BH196" i="38" s="1"/>
  <c r="BK195" i="38"/>
  <c r="H268" i="38"/>
  <c r="H231" i="38"/>
  <c r="AP304" i="38"/>
  <c r="AT304" i="38" s="1"/>
  <c r="AT274" i="38"/>
  <c r="DB166" i="38"/>
  <c r="CT195" i="38"/>
  <c r="AT197" i="38"/>
  <c r="AP234" i="38"/>
  <c r="CX195" i="38"/>
  <c r="DN186" i="38"/>
  <c r="DR213" i="38"/>
  <c r="DT214" i="38"/>
  <c r="DT213" i="38" s="1"/>
  <c r="P169" i="38"/>
  <c r="P168" i="38"/>
  <c r="P167" i="38"/>
  <c r="AX195" i="38"/>
  <c r="BZ301" i="38"/>
  <c r="CD301" i="38" s="1"/>
  <c r="CD271" i="38"/>
  <c r="AB165" i="38"/>
  <c r="L268" i="38"/>
  <c r="AJ176" i="38"/>
  <c r="AN177" i="38"/>
  <c r="AN176" i="38" s="1"/>
  <c r="AZ165" i="38"/>
  <c r="O214" i="38"/>
  <c r="O213" i="38" s="1"/>
  <c r="P212" i="38" s="1"/>
  <c r="P230" i="38" s="1"/>
  <c r="P266" i="38" s="1"/>
  <c r="O194" i="38"/>
  <c r="CR302" i="38"/>
  <c r="CV302" i="38" s="1"/>
  <c r="CV272" i="38"/>
  <c r="DE194" i="38"/>
  <c r="DE232" i="38"/>
  <c r="L299" i="38"/>
  <c r="P299" i="38" s="1"/>
  <c r="P269" i="38"/>
  <c r="F304" i="38"/>
  <c r="J304" i="38" s="1"/>
  <c r="J274" i="38"/>
  <c r="BR140" i="38"/>
  <c r="BN158" i="38"/>
  <c r="BH304" i="38"/>
  <c r="BL304" i="38" s="1"/>
  <c r="BL274" i="38"/>
  <c r="BH138" i="38"/>
  <c r="AP302" i="38"/>
  <c r="AT302" i="38" s="1"/>
  <c r="AT272" i="38"/>
  <c r="BR165" i="38"/>
  <c r="CX304" i="38"/>
  <c r="DB304" i="38" s="1"/>
  <c r="DB274" i="38"/>
  <c r="DD302" i="38"/>
  <c r="DH302" i="38" s="1"/>
  <c r="DH272" i="38"/>
  <c r="BX177" i="38"/>
  <c r="R302" i="38"/>
  <c r="V302" i="38" s="1"/>
  <c r="V272" i="38"/>
  <c r="BM6" i="39"/>
  <c r="BM7" i="39" s="1"/>
  <c r="BV2" i="39"/>
  <c r="BM3" i="39"/>
  <c r="R176" i="38"/>
  <c r="V177" i="38"/>
  <c r="V176" i="38" s="1"/>
  <c r="CF232" i="38"/>
  <c r="DN177" i="38"/>
  <c r="J197" i="38"/>
  <c r="F234" i="38"/>
  <c r="DP304" i="38"/>
  <c r="DT304" i="38" s="1"/>
  <c r="DT274" i="38"/>
  <c r="AT187" i="38"/>
  <c r="AT188" i="38"/>
  <c r="AT189" i="38"/>
  <c r="AV176" i="38"/>
  <c r="AZ177" i="38"/>
  <c r="AZ176" i="38" s="1"/>
  <c r="BL165" i="38"/>
  <c r="J214" i="38"/>
  <c r="J213" i="38" s="1"/>
  <c r="H213" i="38"/>
  <c r="BO195" i="38"/>
  <c r="BR195" i="38" s="1"/>
  <c r="DQ195" i="38"/>
  <c r="DT195" i="38" s="1"/>
  <c r="DP301" i="38"/>
  <c r="DT301" i="38" s="1"/>
  <c r="DT271" i="38"/>
  <c r="AD304" i="38"/>
  <c r="AH304" i="38" s="1"/>
  <c r="AH274" i="38"/>
  <c r="AH165" i="38"/>
  <c r="AB193" i="38"/>
  <c r="AT203" i="38"/>
  <c r="DR232" i="38"/>
  <c r="DJ195" i="38"/>
  <c r="AH177" i="38"/>
  <c r="AH176" i="38" s="1"/>
  <c r="P189" i="38"/>
  <c r="P188" i="38"/>
  <c r="P187" i="38"/>
  <c r="V166" i="38"/>
  <c r="BF189" i="38"/>
  <c r="BF187" i="38"/>
  <c r="BF188" i="38"/>
  <c r="F301" i="38"/>
  <c r="J301" i="38" s="1"/>
  <c r="J271" i="38"/>
  <c r="DB186" i="38"/>
  <c r="X268" i="38"/>
  <c r="AJ302" i="38"/>
  <c r="AN302" i="38" s="1"/>
  <c r="AN272" i="38"/>
  <c r="DH193" i="38"/>
  <c r="J169" i="38"/>
  <c r="J168" i="38"/>
  <c r="J167" i="38"/>
  <c r="BJ214" i="38"/>
  <c r="BJ232" i="38" s="1"/>
  <c r="BJ194" i="38"/>
  <c r="CV165" i="38"/>
  <c r="BZ304" i="38"/>
  <c r="CD304" i="38" s="1"/>
  <c r="CD274" i="38"/>
  <c r="AF195" i="38"/>
  <c r="V185" i="38"/>
  <c r="R195" i="38"/>
  <c r="CJ177" i="38"/>
  <c r="AN166" i="38"/>
  <c r="BB302" i="38"/>
  <c r="BF302" i="38" s="1"/>
  <c r="BF272" i="38"/>
  <c r="BP213" i="38"/>
  <c r="BR214" i="38"/>
  <c r="BR213" i="38" s="1"/>
  <c r="V186" i="38"/>
  <c r="CD177" i="38"/>
  <c r="DT166" i="38"/>
  <c r="CP177" i="38"/>
  <c r="CD166" i="38"/>
  <c r="L302" i="38"/>
  <c r="P302" i="38" s="1"/>
  <c r="P272" i="38"/>
  <c r="BT304" i="38"/>
  <c r="BX304" i="38" s="1"/>
  <c r="BX274" i="38"/>
  <c r="AH181" i="19"/>
  <c r="AD199" i="19"/>
  <c r="Z215" i="19"/>
  <c r="AB215" i="19" s="1"/>
  <c r="AH183" i="19"/>
  <c r="AD201" i="19"/>
  <c r="AL215" i="19"/>
  <c r="AN215" i="19" s="1"/>
  <c r="AR217" i="19"/>
  <c r="AT217" i="19" s="1"/>
  <c r="AX215" i="19"/>
  <c r="AZ215" i="19" s="1"/>
  <c r="BK181" i="19"/>
  <c r="BK199" i="19" s="1"/>
  <c r="BJ181" i="19"/>
  <c r="BJ199" i="19" s="1"/>
  <c r="BI181" i="19"/>
  <c r="BI199" i="19" s="1"/>
  <c r="BI236" i="19" s="1"/>
  <c r="BI272" i="19" s="1"/>
  <c r="BI302" i="19" s="1"/>
  <c r="BH181" i="19"/>
  <c r="AT181" i="19"/>
  <c r="AP199" i="19"/>
  <c r="AF220" i="19"/>
  <c r="AH220" i="19" s="1"/>
  <c r="AR215" i="19"/>
  <c r="AT215" i="19" s="1"/>
  <c r="BI183" i="19"/>
  <c r="BI201" i="19" s="1"/>
  <c r="BI238" i="19" s="1"/>
  <c r="BI274" i="19" s="1"/>
  <c r="BI304" i="19" s="1"/>
  <c r="BK183" i="19"/>
  <c r="BK201" i="19" s="1"/>
  <c r="BJ183" i="19"/>
  <c r="BJ201" i="19" s="1"/>
  <c r="BH183" i="19"/>
  <c r="T217" i="19"/>
  <c r="V217" i="19" s="1"/>
  <c r="AF216" i="19"/>
  <c r="AH216" i="19" s="1"/>
  <c r="AF218" i="19"/>
  <c r="AH218" i="19" s="1"/>
  <c r="AN181" i="19"/>
  <c r="AJ199" i="19"/>
  <c r="AT183" i="19"/>
  <c r="AP201" i="19"/>
  <c r="BD220" i="19"/>
  <c r="BF220" i="19" s="1"/>
  <c r="BD218" i="19"/>
  <c r="BF218" i="19" s="1"/>
  <c r="AF217" i="19"/>
  <c r="AH217" i="19" s="1"/>
  <c r="AM220" i="19"/>
  <c r="AM238" i="19" s="1"/>
  <c r="AM274" i="19" s="1"/>
  <c r="AM304" i="19" s="1"/>
  <c r="AL218" i="19"/>
  <c r="AN218" i="19" s="1"/>
  <c r="AL216" i="19"/>
  <c r="AN216" i="19" s="1"/>
  <c r="Z220" i="19"/>
  <c r="AB220" i="19" s="1"/>
  <c r="AR218" i="19"/>
  <c r="AT218" i="19" s="1"/>
  <c r="T216" i="19"/>
  <c r="V216" i="19" s="1"/>
  <c r="AZ183" i="19"/>
  <c r="AV201" i="19"/>
  <c r="AZ181" i="19"/>
  <c r="AV199" i="19"/>
  <c r="AZ180" i="19"/>
  <c r="AV198" i="19"/>
  <c r="P180" i="19"/>
  <c r="L198" i="19"/>
  <c r="AL220" i="19"/>
  <c r="AN220" i="19" s="1"/>
  <c r="AN180" i="19"/>
  <c r="AJ198" i="19"/>
  <c r="P181" i="19"/>
  <c r="M199" i="19"/>
  <c r="M236" i="19" s="1"/>
  <c r="M272" i="19" s="1"/>
  <c r="M302" i="19" s="1"/>
  <c r="AR220" i="19"/>
  <c r="AT220" i="19" s="1"/>
  <c r="BS183" i="19"/>
  <c r="BS181" i="19"/>
  <c r="BS180" i="19"/>
  <c r="BS179" i="19"/>
  <c r="BS178" i="19"/>
  <c r="BS177" i="19"/>
  <c r="AX220" i="19"/>
  <c r="AZ220" i="19" s="1"/>
  <c r="BE220" i="19"/>
  <c r="BE238" i="19" s="1"/>
  <c r="BE274" i="19" s="1"/>
  <c r="BE304" i="19" s="1"/>
  <c r="AX217" i="19"/>
  <c r="AZ217" i="19" s="1"/>
  <c r="N217" i="19"/>
  <c r="P217" i="19" s="1"/>
  <c r="AL217" i="19"/>
  <c r="AN217" i="19" s="1"/>
  <c r="N218" i="19"/>
  <c r="P218" i="19" s="1"/>
  <c r="AA220" i="19"/>
  <c r="AA238" i="19" s="1"/>
  <c r="AA274" i="19" s="1"/>
  <c r="AA304" i="19" s="1"/>
  <c r="BD217" i="19"/>
  <c r="BF217" i="19" s="1"/>
  <c r="T215" i="19"/>
  <c r="V215" i="19" s="1"/>
  <c r="AS220" i="19"/>
  <c r="AS238" i="19" s="1"/>
  <c r="AS274" i="19" s="1"/>
  <c r="AS304" i="19" s="1"/>
  <c r="BM179" i="19"/>
  <c r="BM178" i="19"/>
  <c r="BM177" i="19"/>
  <c r="BM183" i="19"/>
  <c r="BM181" i="19"/>
  <c r="BM180" i="19"/>
  <c r="V181" i="19"/>
  <c r="R199" i="19"/>
  <c r="V183" i="19"/>
  <c r="R201" i="19"/>
  <c r="AX218" i="19"/>
  <c r="AZ218" i="19" s="1"/>
  <c r="P183" i="19"/>
  <c r="L201" i="19"/>
  <c r="AR216" i="19"/>
  <c r="AT216" i="19" s="1"/>
  <c r="AB181" i="19"/>
  <c r="X199" i="19"/>
  <c r="Z216" i="19"/>
  <c r="AB216" i="19" s="1"/>
  <c r="AB180" i="19"/>
  <c r="X198" i="19"/>
  <c r="AH180" i="19"/>
  <c r="AD198" i="19"/>
  <c r="AN183" i="19"/>
  <c r="AJ201" i="19"/>
  <c r="AB183" i="19"/>
  <c r="X201" i="19"/>
  <c r="T218" i="19"/>
  <c r="V218" i="19" s="1"/>
  <c r="T220" i="19"/>
  <c r="V220" i="19" s="1"/>
  <c r="AY218" i="19"/>
  <c r="AY236" i="19" s="1"/>
  <c r="AY272" i="19" s="1"/>
  <c r="AY302" i="19" s="1"/>
  <c r="N215" i="19"/>
  <c r="P215" i="19" s="1"/>
  <c r="Z218" i="19"/>
  <c r="AB218" i="19" s="1"/>
  <c r="L236" i="19"/>
  <c r="BJ178" i="19"/>
  <c r="BJ196" i="19" s="1"/>
  <c r="BK178" i="19"/>
  <c r="BK196" i="19" s="1"/>
  <c r="BK215" i="19" s="1"/>
  <c r="BK233" i="19" s="1"/>
  <c r="BK269" i="19" s="1"/>
  <c r="BK299" i="19" s="1"/>
  <c r="BI178" i="19"/>
  <c r="BI196" i="19" s="1"/>
  <c r="BI233" i="19" s="1"/>
  <c r="BI269" i="19" s="1"/>
  <c r="BI299" i="19" s="1"/>
  <c r="BD216" i="19"/>
  <c r="BF216" i="19" s="1"/>
  <c r="BF183" i="19"/>
  <c r="BB201" i="19"/>
  <c r="BF181" i="19"/>
  <c r="BB199" i="19"/>
  <c r="N216" i="19"/>
  <c r="P216" i="19" s="1"/>
  <c r="BF180" i="19"/>
  <c r="BB198" i="19"/>
  <c r="U220" i="19"/>
  <c r="U238" i="19" s="1"/>
  <c r="U274" i="19" s="1"/>
  <c r="U304" i="19" s="1"/>
  <c r="O220" i="19"/>
  <c r="O238" i="19" s="1"/>
  <c r="O274" i="19" s="1"/>
  <c r="O304" i="19" s="1"/>
  <c r="AX216" i="19"/>
  <c r="AZ216" i="19" s="1"/>
  <c r="AT180" i="19"/>
  <c r="AP198" i="19"/>
  <c r="BI179" i="19"/>
  <c r="BI197" i="19" s="1"/>
  <c r="BI234" i="19" s="1"/>
  <c r="BI270" i="19" s="1"/>
  <c r="BI300" i="19" s="1"/>
  <c r="BJ179" i="19"/>
  <c r="BJ197" i="19" s="1"/>
  <c r="BK179" i="19"/>
  <c r="BK197" i="19" s="1"/>
  <c r="BK216" i="19" s="1"/>
  <c r="BK234" i="19" s="1"/>
  <c r="BK270" i="19" s="1"/>
  <c r="BK300" i="19" s="1"/>
  <c r="V180" i="19"/>
  <c r="R198" i="19"/>
  <c r="N220" i="19"/>
  <c r="P220" i="19" s="1"/>
  <c r="BD215" i="19"/>
  <c r="BF215" i="19" s="1"/>
  <c r="BI180" i="19"/>
  <c r="BI198" i="19" s="1"/>
  <c r="BI235" i="19" s="1"/>
  <c r="BI271" i="19" s="1"/>
  <c r="BI301" i="19" s="1"/>
  <c r="BK180" i="19"/>
  <c r="BK198" i="19" s="1"/>
  <c r="BJ180" i="19"/>
  <c r="BJ198" i="19" s="1"/>
  <c r="BH180" i="19"/>
  <c r="AF215" i="19"/>
  <c r="AH215" i="19" s="1"/>
  <c r="Z217" i="19"/>
  <c r="AB217" i="19" s="1"/>
  <c r="J119" i="19"/>
  <c r="H157" i="19"/>
  <c r="J157" i="19" s="1"/>
  <c r="H119" i="19"/>
  <c r="J129" i="19" s="1"/>
  <c r="J111" i="19"/>
  <c r="J110" i="19"/>
  <c r="H218" i="19"/>
  <c r="J218" i="19" s="1"/>
  <c r="I215" i="19"/>
  <c r="I218" i="19"/>
  <c r="I236" i="19" s="1"/>
  <c r="I272" i="19" s="1"/>
  <c r="I302" i="19" s="1"/>
  <c r="I217" i="19"/>
  <c r="I235" i="19" s="1"/>
  <c r="I271" i="19" s="1"/>
  <c r="I301" i="19" s="1"/>
  <c r="I216" i="19"/>
  <c r="I234" i="19" s="1"/>
  <c r="I270" i="19" s="1"/>
  <c r="I300" i="19" s="1"/>
  <c r="H217" i="19"/>
  <c r="J217" i="19" s="1"/>
  <c r="H233" i="19"/>
  <c r="H269" i="19" s="1"/>
  <c r="H299" i="19" s="1"/>
  <c r="BX21" i="26"/>
  <c r="J90" i="19"/>
  <c r="J96" i="19" s="1"/>
  <c r="J51" i="19"/>
  <c r="J57" i="19" s="1"/>
  <c r="J58" i="19" s="1"/>
  <c r="G195" i="19"/>
  <c r="G232" i="19" s="1"/>
  <c r="G268" i="19" s="1"/>
  <c r="G298" i="19" s="1"/>
  <c r="G156" i="19"/>
  <c r="I232" i="19"/>
  <c r="I268" i="19" s="1"/>
  <c r="I298" i="19" s="1"/>
  <c r="I201" i="19"/>
  <c r="G201" i="19"/>
  <c r="H201" i="19"/>
  <c r="G269" i="19"/>
  <c r="G299" i="19" s="1"/>
  <c r="G272" i="19"/>
  <c r="G302" i="19" s="1"/>
  <c r="J200" i="19"/>
  <c r="J33" i="19"/>
  <c r="J39" i="19" s="1"/>
  <c r="G271" i="19"/>
  <c r="G301" i="19" s="1"/>
  <c r="J199" i="19"/>
  <c r="G270" i="19"/>
  <c r="G300" i="19" s="1"/>
  <c r="J183" i="19"/>
  <c r="J180" i="19"/>
  <c r="I176" i="19"/>
  <c r="G176" i="19"/>
  <c r="J181" i="19"/>
  <c r="F304" i="19"/>
  <c r="F298" i="19"/>
  <c r="AU2" i="33"/>
  <c r="BE5" i="26"/>
  <c r="CD5" i="26"/>
  <c r="CJ288" i="19" s="1"/>
  <c r="BX25" i="26"/>
  <c r="BX26" i="26" s="1"/>
  <c r="CD19" i="26"/>
  <c r="CD20" i="26"/>
  <c r="BK5" i="26"/>
  <c r="BZ5" i="26"/>
  <c r="BU5" i="26"/>
  <c r="BP5" i="26"/>
  <c r="CE5" i="26"/>
  <c r="A26" i="31"/>
  <c r="C25" i="31"/>
  <c r="BF51" i="19" l="1"/>
  <c r="BF57" i="19" s="1"/>
  <c r="BF58" i="19" s="1"/>
  <c r="BR51" i="19"/>
  <c r="BR57" i="19" s="1"/>
  <c r="BR58" i="19" s="1"/>
  <c r="P127" i="38"/>
  <c r="P133" i="38" s="1"/>
  <c r="P134" i="38" s="1"/>
  <c r="CS194" i="38"/>
  <c r="CV195" i="38"/>
  <c r="CP51" i="19"/>
  <c r="CP57" i="19" s="1"/>
  <c r="CP58" i="19" s="1"/>
  <c r="AR268" i="38"/>
  <c r="AR298" i="38" s="1"/>
  <c r="AR297" i="38" s="1"/>
  <c r="BF113" i="19"/>
  <c r="CH119" i="19"/>
  <c r="DS157" i="19"/>
  <c r="DS156" i="19" s="1"/>
  <c r="DT155" i="19" s="1"/>
  <c r="BF112" i="19"/>
  <c r="CO119" i="19"/>
  <c r="CP118" i="19" s="1"/>
  <c r="CP129" i="19" s="1"/>
  <c r="DT112" i="19"/>
  <c r="AR213" i="38"/>
  <c r="AT51" i="19"/>
  <c r="AT57" i="19" s="1"/>
  <c r="AT58" i="19" s="1"/>
  <c r="DT113" i="19"/>
  <c r="AT214" i="38"/>
  <c r="AT213" i="38" s="1"/>
  <c r="BR112" i="19"/>
  <c r="BX51" i="19"/>
  <c r="BX57" i="19" s="1"/>
  <c r="BX58" i="19" s="1"/>
  <c r="BR113" i="19"/>
  <c r="CT157" i="19"/>
  <c r="CT156" i="19" s="1"/>
  <c r="CV120" i="19"/>
  <c r="CV119" i="19" s="1"/>
  <c r="CN157" i="19"/>
  <c r="CN156" i="19" s="1"/>
  <c r="CP166" i="19" s="1"/>
  <c r="CP168" i="19" s="1"/>
  <c r="DQ157" i="19"/>
  <c r="DQ156" i="19" s="1"/>
  <c r="M157" i="19"/>
  <c r="M156" i="19" s="1"/>
  <c r="AN51" i="19"/>
  <c r="AN57" i="19" s="1"/>
  <c r="AN58" i="19" s="1"/>
  <c r="CA157" i="19"/>
  <c r="CA156" i="19" s="1"/>
  <c r="Y157" i="19"/>
  <c r="Y177" i="19" s="1"/>
  <c r="CJ195" i="38"/>
  <c r="CP195" i="38"/>
  <c r="CD51" i="19"/>
  <c r="CD57" i="19" s="1"/>
  <c r="CD58" i="19" s="1"/>
  <c r="DT51" i="19"/>
  <c r="DT57" i="19" s="1"/>
  <c r="DT58" i="19" s="1"/>
  <c r="BX127" i="38"/>
  <c r="BX133" i="38" s="1"/>
  <c r="BX134" i="38" s="1"/>
  <c r="AT223" i="38"/>
  <c r="AT226" i="38" s="1"/>
  <c r="AT168" i="38"/>
  <c r="AT120" i="19"/>
  <c r="AT119" i="19" s="1"/>
  <c r="DH113" i="19"/>
  <c r="DH114" i="19"/>
  <c r="Z157" i="19"/>
  <c r="Z156" i="19" s="1"/>
  <c r="DB120" i="19"/>
  <c r="DB119" i="19" s="1"/>
  <c r="CY157" i="19"/>
  <c r="CY156" i="19" s="1"/>
  <c r="BL51" i="19"/>
  <c r="BL57" i="19" s="1"/>
  <c r="BL58" i="19" s="1"/>
  <c r="CV113" i="19"/>
  <c r="N157" i="19"/>
  <c r="N156" i="19" s="1"/>
  <c r="CV114" i="19"/>
  <c r="BR120" i="19"/>
  <c r="BR119" i="19" s="1"/>
  <c r="AK157" i="19"/>
  <c r="AK156" i="19" s="1"/>
  <c r="DN51" i="19"/>
  <c r="DN57" i="19" s="1"/>
  <c r="DN58" i="19" s="1"/>
  <c r="BV119" i="19"/>
  <c r="CU157" i="19"/>
  <c r="CU156" i="19" s="1"/>
  <c r="CV155" i="19" s="1"/>
  <c r="CJ120" i="19"/>
  <c r="CJ119" i="19" s="1"/>
  <c r="BE157" i="19"/>
  <c r="BE177" i="19" s="1"/>
  <c r="BI119" i="19"/>
  <c r="P113" i="19"/>
  <c r="DG119" i="19"/>
  <c r="DH118" i="19" s="1"/>
  <c r="P112" i="19"/>
  <c r="AA157" i="19"/>
  <c r="AA156" i="19" s="1"/>
  <c r="AB155" i="19" s="1"/>
  <c r="DT120" i="19"/>
  <c r="DT119" i="19" s="1"/>
  <c r="CD127" i="38"/>
  <c r="CD133" i="38" s="1"/>
  <c r="CD134" i="38" s="1"/>
  <c r="BI156" i="19"/>
  <c r="BI177" i="19"/>
  <c r="BI176" i="19" s="1"/>
  <c r="AL157" i="19"/>
  <c r="AL156" i="19" s="1"/>
  <c r="BU119" i="19"/>
  <c r="V114" i="19"/>
  <c r="BL113" i="19"/>
  <c r="BL114" i="19"/>
  <c r="BX90" i="19"/>
  <c r="BX96" i="19" s="1"/>
  <c r="DA119" i="19"/>
  <c r="DB118" i="19" s="1"/>
  <c r="DN90" i="19"/>
  <c r="DN96" i="19" s="1"/>
  <c r="CP120" i="19"/>
  <c r="CP119" i="19" s="1"/>
  <c r="AQ119" i="19"/>
  <c r="AB112" i="19"/>
  <c r="DB112" i="19"/>
  <c r="AS119" i="19"/>
  <c r="AT118" i="19" s="1"/>
  <c r="U119" i="19"/>
  <c r="V118" i="19" s="1"/>
  <c r="DB114" i="19"/>
  <c r="V112" i="19"/>
  <c r="AF119" i="19"/>
  <c r="AT169" i="38"/>
  <c r="AT207" i="38"/>
  <c r="AT205" i="38"/>
  <c r="DT127" i="38"/>
  <c r="DT133" i="38" s="1"/>
  <c r="DT134" i="38" s="1"/>
  <c r="AS232" i="38"/>
  <c r="AS231" i="38" s="1"/>
  <c r="AT230" i="38"/>
  <c r="AT266" i="38" s="1"/>
  <c r="CP127" i="38"/>
  <c r="CP133" i="38" s="1"/>
  <c r="CP134" i="38" s="1"/>
  <c r="BF167" i="38"/>
  <c r="BF169" i="38"/>
  <c r="Z214" i="38"/>
  <c r="Z232" i="38" s="1"/>
  <c r="M232" i="38"/>
  <c r="M268" i="38" s="1"/>
  <c r="P195" i="38"/>
  <c r="P194" i="38" s="1"/>
  <c r="AL214" i="38"/>
  <c r="AN214" i="38" s="1"/>
  <c r="AN213" i="38" s="1"/>
  <c r="AE194" i="38"/>
  <c r="CS232" i="38"/>
  <c r="U194" i="38"/>
  <c r="BV213" i="38"/>
  <c r="BX214" i="38"/>
  <c r="BX213" i="38" s="1"/>
  <c r="BV268" i="38"/>
  <c r="BV298" i="38" s="1"/>
  <c r="BV297" i="38" s="1"/>
  <c r="AH168" i="38"/>
  <c r="CJ169" i="38"/>
  <c r="BD214" i="38"/>
  <c r="BD232" i="38" s="1"/>
  <c r="BD231" i="38" s="1"/>
  <c r="CD188" i="38"/>
  <c r="DH189" i="38"/>
  <c r="Y268" i="38"/>
  <c r="Y298" i="38" s="1"/>
  <c r="Y297" i="38" s="1"/>
  <c r="CJ167" i="38"/>
  <c r="CD187" i="38"/>
  <c r="BI194" i="38"/>
  <c r="BX167" i="38"/>
  <c r="CC214" i="38"/>
  <c r="CC213" i="38" s="1"/>
  <c r="CD212" i="38" s="1"/>
  <c r="CD222" i="38" s="1"/>
  <c r="DH187" i="38"/>
  <c r="AG194" i="38"/>
  <c r="BL127" i="38"/>
  <c r="BL133" i="38" s="1"/>
  <c r="BL134" i="38" s="1"/>
  <c r="CU214" i="38"/>
  <c r="CU213" i="38" s="1"/>
  <c r="CV212" i="38" s="1"/>
  <c r="CV222" i="38" s="1"/>
  <c r="J205" i="38"/>
  <c r="J206" i="38"/>
  <c r="J207" i="38"/>
  <c r="BX168" i="38"/>
  <c r="DF194" i="38"/>
  <c r="DH204" i="38" s="1"/>
  <c r="N214" i="38"/>
  <c r="N213" i="38" s="1"/>
  <c r="P223" i="38" s="1"/>
  <c r="AL194" i="38"/>
  <c r="AN204" i="38" s="1"/>
  <c r="AN207" i="38" s="1"/>
  <c r="AH127" i="38"/>
  <c r="AH133" i="38" s="1"/>
  <c r="AH134" i="38" s="1"/>
  <c r="BR169" i="38"/>
  <c r="AM194" i="38"/>
  <c r="DG194" i="38"/>
  <c r="BR167" i="38"/>
  <c r="CG232" i="38"/>
  <c r="CG231" i="38" s="1"/>
  <c r="AA194" i="38"/>
  <c r="AB197" i="38"/>
  <c r="AB194" i="38" s="1"/>
  <c r="DN127" i="38"/>
  <c r="DN133" i="38" s="1"/>
  <c r="DN134" i="38" s="1"/>
  <c r="N194" i="38"/>
  <c r="P204" i="38" s="1"/>
  <c r="P205" i="38" s="1"/>
  <c r="AZ187" i="38"/>
  <c r="DA214" i="38"/>
  <c r="DA213" i="38" s="1"/>
  <c r="DB212" i="38" s="1"/>
  <c r="DB222" i="38" s="1"/>
  <c r="BL195" i="38"/>
  <c r="CD204" i="38"/>
  <c r="CD206" i="38" s="1"/>
  <c r="CJ127" i="38"/>
  <c r="CJ133" i="38" s="1"/>
  <c r="CJ134" i="38" s="1"/>
  <c r="BL204" i="38"/>
  <c r="BL206" i="38" s="1"/>
  <c r="BE232" i="38"/>
  <c r="BE268" i="38" s="1"/>
  <c r="BE298" i="38" s="1"/>
  <c r="BE297" i="38" s="1"/>
  <c r="BX187" i="38"/>
  <c r="BX188" i="38"/>
  <c r="AZ127" i="38"/>
  <c r="AZ133" i="38" s="1"/>
  <c r="AZ134" i="38" s="1"/>
  <c r="DB127" i="38"/>
  <c r="DB133" i="38" s="1"/>
  <c r="DB134" i="38" s="1"/>
  <c r="BF230" i="38"/>
  <c r="BF266" i="38" s="1"/>
  <c r="AH169" i="38"/>
  <c r="AN194" i="38"/>
  <c r="AB169" i="38"/>
  <c r="DS194" i="38"/>
  <c r="AB167" i="38"/>
  <c r="AQ231" i="38"/>
  <c r="V127" i="38"/>
  <c r="V133" i="38" s="1"/>
  <c r="V134" i="38" s="1"/>
  <c r="Z194" i="38"/>
  <c r="AB204" i="38" s="1"/>
  <c r="AW194" i="38"/>
  <c r="AZ195" i="38"/>
  <c r="AZ194" i="38" s="1"/>
  <c r="J184" i="38"/>
  <c r="J190" i="38" s="1"/>
  <c r="AH187" i="38"/>
  <c r="DL194" i="38"/>
  <c r="DN204" i="38" s="1"/>
  <c r="DT187" i="38"/>
  <c r="AH188" i="38"/>
  <c r="DT188" i="38"/>
  <c r="V204" i="38"/>
  <c r="V206" i="38" s="1"/>
  <c r="AB187" i="38"/>
  <c r="AK231" i="38"/>
  <c r="AY194" i="38"/>
  <c r="AB188" i="38"/>
  <c r="AZ188" i="38"/>
  <c r="BL188" i="38"/>
  <c r="J203" i="38"/>
  <c r="DH168" i="38"/>
  <c r="CH194" i="38"/>
  <c r="CJ204" i="38" s="1"/>
  <c r="BL189" i="38"/>
  <c r="DH169" i="38"/>
  <c r="AY232" i="38"/>
  <c r="AY268" i="38" s="1"/>
  <c r="AR238" i="19"/>
  <c r="AR274" i="19" s="1"/>
  <c r="AR304" i="19" s="1"/>
  <c r="AB127" i="38"/>
  <c r="AB133" i="38" s="1"/>
  <c r="AB134" i="38" s="1"/>
  <c r="AA2" i="35" s="1" a="1"/>
  <c r="AA2" i="35" s="1"/>
  <c r="B32" i="35" s="1" a="1"/>
  <c r="B32" i="35" s="1"/>
  <c r="AB90" i="19"/>
  <c r="AB96" i="19" s="1"/>
  <c r="DH51" i="19"/>
  <c r="DH57" i="19" s="1"/>
  <c r="DH58" i="19" s="1"/>
  <c r="AZ51" i="19"/>
  <c r="AZ57" i="19" s="1"/>
  <c r="AZ58" i="19" s="1"/>
  <c r="Z234" i="19"/>
  <c r="Z270" i="19" s="1"/>
  <c r="Z300" i="19" s="1"/>
  <c r="T214" i="38"/>
  <c r="T232" i="38" s="1"/>
  <c r="T268" i="38" s="1"/>
  <c r="AN230" i="38"/>
  <c r="AN266" i="38" s="1"/>
  <c r="AL235" i="19"/>
  <c r="AL271" i="19" s="1"/>
  <c r="AL301" i="19" s="1"/>
  <c r="AF236" i="19"/>
  <c r="AF272" i="19" s="1"/>
  <c r="AF302" i="19" s="1"/>
  <c r="DB204" i="38"/>
  <c r="DB207" i="38" s="1"/>
  <c r="CJ51" i="19"/>
  <c r="CJ57" i="19" s="1"/>
  <c r="CJ58" i="19" s="1"/>
  <c r="T119" i="19"/>
  <c r="V90" i="19"/>
  <c r="V96" i="19" s="1"/>
  <c r="P164" i="38"/>
  <c r="P170" i="38" s="1"/>
  <c r="BD236" i="19"/>
  <c r="BD272" i="19" s="1"/>
  <c r="BD302" i="19" s="1"/>
  <c r="T235" i="19"/>
  <c r="T271" i="19" s="1"/>
  <c r="T301" i="19" s="1"/>
  <c r="AH230" i="38"/>
  <c r="AH266" i="38" s="1"/>
  <c r="BD119" i="19"/>
  <c r="BF129" i="19" s="1"/>
  <c r="DT90" i="19"/>
  <c r="DT96" i="19" s="1"/>
  <c r="AR236" i="19"/>
  <c r="AR272" i="19" s="1"/>
  <c r="AR302" i="19" s="1"/>
  <c r="AA232" i="38"/>
  <c r="AA268" i="38" s="1"/>
  <c r="CM194" i="38"/>
  <c r="BF176" i="38"/>
  <c r="AN90" i="19"/>
  <c r="AN96" i="19" s="1"/>
  <c r="AB129" i="19"/>
  <c r="AB131" i="19" s="1"/>
  <c r="AT90" i="19"/>
  <c r="AT96" i="19" s="1"/>
  <c r="AB113" i="19"/>
  <c r="DE157" i="19"/>
  <c r="DE156" i="19" s="1"/>
  <c r="BB176" i="38"/>
  <c r="BO157" i="19"/>
  <c r="BO156" i="19" s="1"/>
  <c r="AH90" i="19"/>
  <c r="AH96" i="19" s="1"/>
  <c r="P184" i="38"/>
  <c r="P190" i="38" s="1"/>
  <c r="BB197" i="38"/>
  <c r="BB194" i="38" s="1"/>
  <c r="BL90" i="19"/>
  <c r="BL96" i="19" s="1"/>
  <c r="BJ157" i="19"/>
  <c r="BL157" i="19" s="1"/>
  <c r="BJ119" i="19"/>
  <c r="BX112" i="19"/>
  <c r="BX114" i="19"/>
  <c r="BX113" i="19"/>
  <c r="CB119" i="19"/>
  <c r="CB157" i="19"/>
  <c r="CB156" i="19" s="1"/>
  <c r="DN120" i="19"/>
  <c r="DN119" i="19" s="1"/>
  <c r="DK119" i="19"/>
  <c r="DK157" i="19"/>
  <c r="DK156" i="19" s="1"/>
  <c r="O119" i="19"/>
  <c r="P118" i="19" s="1"/>
  <c r="P129" i="19" s="1"/>
  <c r="O157" i="19"/>
  <c r="AQ156" i="19"/>
  <c r="AQ177" i="19"/>
  <c r="CI119" i="19"/>
  <c r="CJ118" i="19" s="1"/>
  <c r="CI157" i="19"/>
  <c r="CI156" i="19" s="1"/>
  <c r="CJ155" i="19" s="1"/>
  <c r="CJ166" i="19" s="1"/>
  <c r="J164" i="38"/>
  <c r="J170" i="38" s="1"/>
  <c r="J171" i="38" s="1"/>
  <c r="P90" i="19"/>
  <c r="P96" i="19" s="1"/>
  <c r="CV90" i="19"/>
  <c r="CV96" i="19" s="1"/>
  <c r="BD156" i="19"/>
  <c r="BD177" i="19"/>
  <c r="BD176" i="19" s="1"/>
  <c r="CP90" i="19"/>
  <c r="CP96" i="19" s="1"/>
  <c r="CP97" i="19" s="1"/>
  <c r="BT119" i="19"/>
  <c r="BX120" i="19"/>
  <c r="BX119" i="19" s="1"/>
  <c r="BT157" i="19"/>
  <c r="BT177" i="19" s="1"/>
  <c r="CC157" i="19"/>
  <c r="CC156" i="19" s="1"/>
  <c r="CD155" i="19" s="1"/>
  <c r="CC119" i="19"/>
  <c r="CD118" i="19" s="1"/>
  <c r="S119" i="19"/>
  <c r="S157" i="19"/>
  <c r="V157" i="19" s="1"/>
  <c r="L119" i="19"/>
  <c r="P120" i="19"/>
  <c r="P119" i="19" s="1"/>
  <c r="L157" i="19"/>
  <c r="BF90" i="19"/>
  <c r="BF96" i="19" s="1"/>
  <c r="BF97" i="19" s="1"/>
  <c r="DB51" i="19"/>
  <c r="DB57" i="19" s="1"/>
  <c r="DB58" i="19" s="1"/>
  <c r="BP157" i="19"/>
  <c r="BP156" i="19" s="1"/>
  <c r="BP119" i="19"/>
  <c r="DM119" i="19"/>
  <c r="DN118" i="19" s="1"/>
  <c r="DM157" i="19"/>
  <c r="DM156" i="19" s="1"/>
  <c r="DN155" i="19" s="1"/>
  <c r="Z238" i="19"/>
  <c r="Z274" i="19" s="1"/>
  <c r="Z304" i="19" s="1"/>
  <c r="BW194" i="38"/>
  <c r="BX203" i="38" s="1"/>
  <c r="AG232" i="38"/>
  <c r="AG268" i="38" s="1"/>
  <c r="AM232" i="38"/>
  <c r="AM231" i="38" s="1"/>
  <c r="U156" i="19"/>
  <c r="V155" i="19" s="1"/>
  <c r="U177" i="19"/>
  <c r="CV129" i="19"/>
  <c r="DL157" i="19"/>
  <c r="DL156" i="19" s="1"/>
  <c r="DL119" i="19"/>
  <c r="DB90" i="19"/>
  <c r="DB96" i="19" s="1"/>
  <c r="DH230" i="38"/>
  <c r="DH266" i="38" s="1"/>
  <c r="J223" i="38"/>
  <c r="J226" i="38" s="1"/>
  <c r="AT184" i="38"/>
  <c r="AT190" i="38" s="1"/>
  <c r="CV127" i="38"/>
  <c r="CV133" i="38" s="1"/>
  <c r="CV134" i="38" s="1"/>
  <c r="BW214" i="38"/>
  <c r="BW213" i="38" s="1"/>
  <c r="BX212" i="38" s="1"/>
  <c r="BK119" i="19"/>
  <c r="BL118" i="19" s="1"/>
  <c r="BK157" i="19"/>
  <c r="AE119" i="19"/>
  <c r="AE157" i="19"/>
  <c r="CD90" i="19"/>
  <c r="CD96" i="19" s="1"/>
  <c r="AB51" i="19"/>
  <c r="AB57" i="19" s="1"/>
  <c r="AB58" i="19" s="1"/>
  <c r="AT114" i="19"/>
  <c r="AT113" i="19"/>
  <c r="AT112" i="19"/>
  <c r="CD120" i="19"/>
  <c r="CD119" i="19" s="1"/>
  <c r="BY216" i="19"/>
  <c r="BY215" i="19"/>
  <c r="BY214" i="19"/>
  <c r="BY218" i="19"/>
  <c r="BY220" i="19"/>
  <c r="BY217" i="19"/>
  <c r="N238" i="19"/>
  <c r="N274" i="19" s="1"/>
  <c r="N304" i="19" s="1"/>
  <c r="AX234" i="19"/>
  <c r="AX270" i="19" s="1"/>
  <c r="AX300" i="19" s="1"/>
  <c r="Z236" i="19"/>
  <c r="Z272" i="19" s="1"/>
  <c r="Z302" i="19" s="1"/>
  <c r="AB230" i="38"/>
  <c r="AB266" i="38" s="1"/>
  <c r="AG119" i="19"/>
  <c r="AH118" i="19" s="1"/>
  <c r="AG157" i="19"/>
  <c r="AZ114" i="19"/>
  <c r="AZ113" i="19"/>
  <c r="AZ112" i="19"/>
  <c r="P51" i="19"/>
  <c r="P57" i="19" s="1"/>
  <c r="P58" i="19" s="1"/>
  <c r="V51" i="19"/>
  <c r="V57" i="19" s="1"/>
  <c r="V58" i="19" s="1"/>
  <c r="AM119" i="19"/>
  <c r="AN118" i="19" s="1"/>
  <c r="AN129" i="19" s="1"/>
  <c r="AM157" i="19"/>
  <c r="CV51" i="19"/>
  <c r="CV57" i="19" s="1"/>
  <c r="CV58" i="19" s="1"/>
  <c r="CD114" i="19"/>
  <c r="CD113" i="19"/>
  <c r="CD112" i="19"/>
  <c r="AH120" i="19"/>
  <c r="AH119" i="19" s="1"/>
  <c r="T156" i="19"/>
  <c r="T177" i="19"/>
  <c r="DH127" i="38"/>
  <c r="DH133" i="38" s="1"/>
  <c r="DH134" i="38" s="1"/>
  <c r="AX157" i="19"/>
  <c r="AX119" i="19"/>
  <c r="AS156" i="19"/>
  <c r="AT155" i="19" s="1"/>
  <c r="AS177" i="19"/>
  <c r="BL120" i="19"/>
  <c r="BL119" i="19" s="1"/>
  <c r="DN114" i="19"/>
  <c r="DN112" i="19"/>
  <c r="DN113" i="19"/>
  <c r="AD177" i="19"/>
  <c r="AY157" i="19"/>
  <c r="AY119" i="19"/>
  <c r="AZ118" i="19" s="1"/>
  <c r="R177" i="19"/>
  <c r="CP114" i="19"/>
  <c r="CP113" i="19"/>
  <c r="CP112" i="19"/>
  <c r="AR157" i="19"/>
  <c r="AT157" i="19" s="1"/>
  <c r="AR119" i="19"/>
  <c r="BC157" i="19"/>
  <c r="BC119" i="19"/>
  <c r="V120" i="19"/>
  <c r="V119" i="19" s="1"/>
  <c r="AP177" i="19"/>
  <c r="AP195" i="19" s="1"/>
  <c r="AN114" i="19"/>
  <c r="AN112" i="19"/>
  <c r="AN113" i="19"/>
  <c r="AW157" i="19"/>
  <c r="AW119" i="19"/>
  <c r="X157" i="19"/>
  <c r="AB120" i="19"/>
  <c r="AB119" i="19" s="1"/>
  <c r="X119" i="19"/>
  <c r="CZ119" i="19"/>
  <c r="CZ157" i="19"/>
  <c r="CZ156" i="19" s="1"/>
  <c r="DB166" i="19" s="1"/>
  <c r="DF157" i="19"/>
  <c r="DF156" i="19" s="1"/>
  <c r="DH166" i="19" s="1"/>
  <c r="DF119" i="19"/>
  <c r="CJ113" i="19"/>
  <c r="CJ112" i="19"/>
  <c r="CJ114" i="19"/>
  <c r="DR119" i="19"/>
  <c r="DT129" i="19" s="1"/>
  <c r="DR157" i="19"/>
  <c r="DR156" i="19" s="1"/>
  <c r="DH90" i="19"/>
  <c r="DH96" i="19" s="1"/>
  <c r="CG119" i="19"/>
  <c r="CG157" i="19"/>
  <c r="CG156" i="19" s="1"/>
  <c r="BW119" i="19"/>
  <c r="BX118" i="19" s="1"/>
  <c r="BW157" i="19"/>
  <c r="BW156" i="19" s="1"/>
  <c r="BX155" i="19" s="1"/>
  <c r="BX166" i="19" s="1"/>
  <c r="DH120" i="19"/>
  <c r="DH119" i="19" s="1"/>
  <c r="BH177" i="19"/>
  <c r="BH195" i="19" s="1"/>
  <c r="T236" i="19"/>
  <c r="T272" i="19" s="1"/>
  <c r="T302" i="19" s="1"/>
  <c r="X234" i="38"/>
  <c r="X270" i="38" s="1"/>
  <c r="AZ230" i="38"/>
  <c r="AZ266" i="38" s="1"/>
  <c r="BQ157" i="19"/>
  <c r="BQ156" i="19" s="1"/>
  <c r="BR155" i="19" s="1"/>
  <c r="BQ119" i="19"/>
  <c r="BR118" i="19" s="1"/>
  <c r="AH114" i="19"/>
  <c r="AH113" i="19"/>
  <c r="AH112" i="19"/>
  <c r="BR90" i="19"/>
  <c r="BR96" i="19" s="1"/>
  <c r="BR97" i="19" s="1"/>
  <c r="AH51" i="19"/>
  <c r="AH57" i="19" s="1"/>
  <c r="AH58" i="19" s="1"/>
  <c r="CM119" i="19"/>
  <c r="CM157" i="19"/>
  <c r="CM156" i="19" s="1"/>
  <c r="AZ90" i="19"/>
  <c r="AZ96" i="19" s="1"/>
  <c r="BB119" i="19"/>
  <c r="BF120" i="19"/>
  <c r="BF119" i="19" s="1"/>
  <c r="BB157" i="19"/>
  <c r="CJ90" i="19"/>
  <c r="CJ96" i="19" s="1"/>
  <c r="AF156" i="19"/>
  <c r="AF177" i="19"/>
  <c r="AV119" i="19"/>
  <c r="AZ120" i="19"/>
  <c r="AZ119" i="19" s="1"/>
  <c r="AV157" i="19"/>
  <c r="AB128" i="19"/>
  <c r="AN120" i="19"/>
  <c r="AN119" i="19" s="1"/>
  <c r="AJ157" i="19"/>
  <c r="AJ119" i="19"/>
  <c r="CS119" i="19"/>
  <c r="CV128" i="19" s="1"/>
  <c r="CS157" i="19"/>
  <c r="CS156" i="19" s="1"/>
  <c r="CZ268" i="38"/>
  <c r="CZ231" i="38"/>
  <c r="BH233" i="38"/>
  <c r="BL196" i="38"/>
  <c r="DF268" i="38"/>
  <c r="DF231" i="38"/>
  <c r="V189" i="38"/>
  <c r="V188" i="38"/>
  <c r="V187" i="38"/>
  <c r="DB189" i="38"/>
  <c r="DB188" i="38"/>
  <c r="DB187" i="38"/>
  <c r="CM268" i="38"/>
  <c r="CM231" i="38"/>
  <c r="CT214" i="38"/>
  <c r="CT232" i="38" s="1"/>
  <c r="CT194" i="38"/>
  <c r="CV204" i="38" s="1"/>
  <c r="BZ140" i="38"/>
  <c r="CD27" i="37"/>
  <c r="AT232" i="38"/>
  <c r="AP231" i="38"/>
  <c r="AP268" i="38"/>
  <c r="BT141" i="38"/>
  <c r="BT138" i="38" s="1"/>
  <c r="BX28" i="37"/>
  <c r="CB268" i="38"/>
  <c r="CB231" i="38"/>
  <c r="BX140" i="38"/>
  <c r="BT158" i="38"/>
  <c r="BR141" i="38"/>
  <c r="BR138" i="38" s="1"/>
  <c r="BR152" i="38" s="1"/>
  <c r="BN159" i="38"/>
  <c r="BN156" i="38" s="1"/>
  <c r="CB213" i="38"/>
  <c r="CD214" i="38"/>
  <c r="CD213" i="38" s="1"/>
  <c r="AF214" i="38"/>
  <c r="AF232" i="38" s="1"/>
  <c r="AH232" i="38" s="1"/>
  <c r="AF194" i="38"/>
  <c r="AH204" i="38" s="1"/>
  <c r="DL268" i="38"/>
  <c r="DL231" i="38"/>
  <c r="CJ189" i="38"/>
  <c r="CJ188" i="38"/>
  <c r="CJ187" i="38"/>
  <c r="BQ214" i="38"/>
  <c r="BQ213" i="38" s="1"/>
  <c r="BR212" i="38" s="1"/>
  <c r="BR222" i="38" s="1"/>
  <c r="BQ194" i="38"/>
  <c r="AN188" i="38"/>
  <c r="AN187" i="38"/>
  <c r="AN189" i="38"/>
  <c r="CN214" i="38"/>
  <c r="CN232" i="38" s="1"/>
  <c r="CP232" i="38" s="1"/>
  <c r="CN194" i="38"/>
  <c r="CP204" i="38" s="1"/>
  <c r="DG232" i="38"/>
  <c r="DB168" i="38"/>
  <c r="DB167" i="38"/>
  <c r="DB169" i="38"/>
  <c r="AZ167" i="38"/>
  <c r="AZ169" i="38"/>
  <c r="AZ168" i="38"/>
  <c r="O232" i="38"/>
  <c r="DP298" i="38"/>
  <c r="J194" i="38"/>
  <c r="AJ268" i="38"/>
  <c r="AJ231" i="38"/>
  <c r="DN214" i="38"/>
  <c r="DN213" i="38" s="1"/>
  <c r="DL213" i="38"/>
  <c r="CP189" i="38"/>
  <c r="CP188" i="38"/>
  <c r="CP187" i="38"/>
  <c r="AP299" i="38"/>
  <c r="AT299" i="38" s="1"/>
  <c r="AT269" i="38"/>
  <c r="S232" i="38"/>
  <c r="S194" i="38"/>
  <c r="CY232" i="38"/>
  <c r="CY194" i="38"/>
  <c r="DB203" i="38" s="1"/>
  <c r="BP298" i="38"/>
  <c r="BP297" i="38" s="1"/>
  <c r="BP267" i="38"/>
  <c r="BI268" i="38"/>
  <c r="BI231" i="38"/>
  <c r="DF213" i="38"/>
  <c r="DH223" i="38" s="1"/>
  <c r="DH214" i="38"/>
  <c r="DH213" i="38" s="1"/>
  <c r="DS232" i="38"/>
  <c r="BF184" i="38"/>
  <c r="DT223" i="38"/>
  <c r="AV268" i="38"/>
  <c r="AV231" i="38"/>
  <c r="AH234" i="38"/>
  <c r="AD270" i="38"/>
  <c r="BU231" i="38"/>
  <c r="BU268" i="38"/>
  <c r="CZ213" i="38"/>
  <c r="DB214" i="38"/>
  <c r="DB213" i="38" s="1"/>
  <c r="DT230" i="38"/>
  <c r="DT266" i="38" s="1"/>
  <c r="DM214" i="38"/>
  <c r="DM213" i="38" s="1"/>
  <c r="DN212" i="38" s="1"/>
  <c r="DN222" i="38" s="1"/>
  <c r="DM194" i="38"/>
  <c r="BZ268" i="38"/>
  <c r="BL159" i="38"/>
  <c r="BL156" i="38" s="1"/>
  <c r="BH179" i="38"/>
  <c r="BL179" i="38" s="1"/>
  <c r="BL178" i="38"/>
  <c r="CA232" i="38"/>
  <c r="CD232" i="38" s="1"/>
  <c r="CA194" i="38"/>
  <c r="CD203" i="38" s="1"/>
  <c r="CD169" i="38"/>
  <c r="CD168" i="38"/>
  <c r="CD167" i="38"/>
  <c r="DJ232" i="38"/>
  <c r="DN195" i="38"/>
  <c r="BX206" i="38"/>
  <c r="BX207" i="38"/>
  <c r="BX205" i="38"/>
  <c r="AN167" i="38"/>
  <c r="AN169" i="38"/>
  <c r="AN168" i="38"/>
  <c r="DE268" i="38"/>
  <c r="DE231" i="38"/>
  <c r="DN188" i="38"/>
  <c r="DN187" i="38"/>
  <c r="DN189" i="38"/>
  <c r="AW231" i="38"/>
  <c r="AW268" i="38"/>
  <c r="J232" i="38"/>
  <c r="F268" i="38"/>
  <c r="F231" i="38"/>
  <c r="AV269" i="38"/>
  <c r="AZ233" i="38"/>
  <c r="CO214" i="38"/>
  <c r="CO213" i="38" s="1"/>
  <c r="CP212" i="38" s="1"/>
  <c r="CP222" i="38" s="1"/>
  <c r="CO194" i="38"/>
  <c r="AH195" i="38"/>
  <c r="AH194" i="38" s="1"/>
  <c r="CI214" i="38"/>
  <c r="CI213" i="38" s="1"/>
  <c r="CJ212" i="38" s="1"/>
  <c r="CJ222" i="38" s="1"/>
  <c r="CI194" i="38"/>
  <c r="CP168" i="38"/>
  <c r="CP167" i="38"/>
  <c r="CP169" i="38"/>
  <c r="BH268" i="38"/>
  <c r="BL232" i="38"/>
  <c r="BN268" i="38"/>
  <c r="DR268" i="38"/>
  <c r="DR231" i="38"/>
  <c r="J234" i="38"/>
  <c r="F270" i="38"/>
  <c r="BN178" i="38"/>
  <c r="BR158" i="38"/>
  <c r="H298" i="38"/>
  <c r="H297" i="38" s="1"/>
  <c r="H267" i="38"/>
  <c r="BL169" i="38"/>
  <c r="BL168" i="38"/>
  <c r="BL167" i="38"/>
  <c r="AZ270" i="38"/>
  <c r="AV300" i="38"/>
  <c r="AZ300" i="38" s="1"/>
  <c r="BB232" i="38"/>
  <c r="BF195" i="38"/>
  <c r="L270" i="38"/>
  <c r="L267" i="38" s="1"/>
  <c r="P234" i="38"/>
  <c r="BV6" i="39"/>
  <c r="BV7" i="39" s="1"/>
  <c r="CE2" i="39"/>
  <c r="BV3" i="39"/>
  <c r="DT169" i="38"/>
  <c r="DT168" i="38"/>
  <c r="DT167" i="38"/>
  <c r="BF205" i="38"/>
  <c r="BF206" i="38"/>
  <c r="BF207" i="38"/>
  <c r="BK214" i="38"/>
  <c r="BK213" i="38" s="1"/>
  <c r="BL212" i="38" s="1"/>
  <c r="BK194" i="38"/>
  <c r="BF196" i="38"/>
  <c r="BB233" i="38"/>
  <c r="G268" i="38"/>
  <c r="G231" i="38"/>
  <c r="AK298" i="38"/>
  <c r="AK297" i="38" s="1"/>
  <c r="AK267" i="38"/>
  <c r="J222" i="38"/>
  <c r="J230" i="38"/>
  <c r="J266" i="38" s="1"/>
  <c r="AQ267" i="38"/>
  <c r="AQ298" i="38"/>
  <c r="AQ297" i="38" s="1"/>
  <c r="L298" i="38"/>
  <c r="CV168" i="38"/>
  <c r="CV167" i="38"/>
  <c r="CV169" i="38"/>
  <c r="DQ232" i="38"/>
  <c r="DT232" i="38" s="1"/>
  <c r="DQ194" i="38"/>
  <c r="CJ214" i="38"/>
  <c r="CJ213" i="38" s="1"/>
  <c r="CH213" i="38"/>
  <c r="CF268" i="38"/>
  <c r="BN138" i="38"/>
  <c r="CX232" i="38"/>
  <c r="DB195" i="38"/>
  <c r="CH232" i="38"/>
  <c r="DT204" i="38"/>
  <c r="U232" i="38"/>
  <c r="AT234" i="38"/>
  <c r="AP270" i="38"/>
  <c r="DN167" i="38"/>
  <c r="DN169" i="38"/>
  <c r="DN168" i="38"/>
  <c r="CV189" i="38"/>
  <c r="CV188" i="38"/>
  <c r="CV187" i="38"/>
  <c r="BR189" i="38"/>
  <c r="BR188" i="38"/>
  <c r="BR187" i="38"/>
  <c r="I232" i="38"/>
  <c r="BJ268" i="38"/>
  <c r="BJ231" i="38"/>
  <c r="AX194" i="38"/>
  <c r="AZ204" i="38" s="1"/>
  <c r="AX214" i="38"/>
  <c r="DD268" i="38"/>
  <c r="DH232" i="38"/>
  <c r="V234" i="38"/>
  <c r="R270" i="38"/>
  <c r="CR298" i="38"/>
  <c r="AD231" i="38"/>
  <c r="AD268" i="38"/>
  <c r="R194" i="38"/>
  <c r="R232" i="38"/>
  <c r="V195" i="38"/>
  <c r="V194" i="38" s="1"/>
  <c r="BJ213" i="38"/>
  <c r="BL214" i="38"/>
  <c r="BL213" i="38" s="1"/>
  <c r="V168" i="38"/>
  <c r="V167" i="38"/>
  <c r="V169" i="38"/>
  <c r="V230" i="38"/>
  <c r="V266" i="38" s="1"/>
  <c r="X298" i="38"/>
  <c r="BR204" i="38"/>
  <c r="BO232" i="38"/>
  <c r="BO194" i="38"/>
  <c r="BC232" i="38"/>
  <c r="BC194" i="38"/>
  <c r="BF203" i="38" s="1"/>
  <c r="AT194" i="38"/>
  <c r="DK232" i="38"/>
  <c r="DK194" i="38"/>
  <c r="AJ300" i="38"/>
  <c r="AN300" i="38" s="1"/>
  <c r="AN270" i="38"/>
  <c r="AE268" i="38"/>
  <c r="AE231" i="38"/>
  <c r="CL268" i="38"/>
  <c r="BT268" i="38"/>
  <c r="BX232" i="38"/>
  <c r="BD235" i="19"/>
  <c r="BD271" i="19" s="1"/>
  <c r="BD301" i="19" s="1"/>
  <c r="AX233" i="19"/>
  <c r="AX269" i="19" s="1"/>
  <c r="AX299" i="19" s="1"/>
  <c r="BD234" i="19"/>
  <c r="BD270" i="19" s="1"/>
  <c r="BD300" i="19" s="1"/>
  <c r="T238" i="19"/>
  <c r="T274" i="19" s="1"/>
  <c r="T304" i="19" s="1"/>
  <c r="AR235" i="19"/>
  <c r="AR271" i="19" s="1"/>
  <c r="AR301" i="19" s="1"/>
  <c r="AX236" i="19"/>
  <c r="AX272" i="19" s="1"/>
  <c r="AX302" i="19" s="1"/>
  <c r="T234" i="19"/>
  <c r="T270" i="19" s="1"/>
  <c r="T300" i="19" s="1"/>
  <c r="BD238" i="19"/>
  <c r="BD274" i="19" s="1"/>
  <c r="BD304" i="19" s="1"/>
  <c r="AR233" i="19"/>
  <c r="AR269" i="19" s="1"/>
  <c r="AR299" i="19" s="1"/>
  <c r="AF238" i="19"/>
  <c r="AF274" i="19" s="1"/>
  <c r="AF304" i="19" s="1"/>
  <c r="BJ218" i="19"/>
  <c r="BL218" i="19" s="1"/>
  <c r="BJ217" i="19"/>
  <c r="BL217" i="19" s="1"/>
  <c r="BJ215" i="19"/>
  <c r="BL215" i="19" s="1"/>
  <c r="BB238" i="19"/>
  <c r="BF201" i="19"/>
  <c r="AH201" i="19"/>
  <c r="AD238" i="19"/>
  <c r="BJ216" i="19"/>
  <c r="BL216" i="19" s="1"/>
  <c r="X235" i="19"/>
  <c r="AB198" i="19"/>
  <c r="BO181" i="19"/>
  <c r="BO199" i="19" s="1"/>
  <c r="BO236" i="19" s="1"/>
  <c r="BO272" i="19" s="1"/>
  <c r="BO302" i="19" s="1"/>
  <c r="BQ181" i="19"/>
  <c r="BQ199" i="19" s="1"/>
  <c r="BQ218" i="19" s="1"/>
  <c r="BQ236" i="19" s="1"/>
  <c r="BQ272" i="19" s="1"/>
  <c r="BQ302" i="19" s="1"/>
  <c r="BP181" i="19"/>
  <c r="BP199" i="19" s="1"/>
  <c r="BN181" i="19"/>
  <c r="BK217" i="19"/>
  <c r="BK235" i="19" s="1"/>
  <c r="BK271" i="19" s="1"/>
  <c r="BK301" i="19" s="1"/>
  <c r="BB235" i="19"/>
  <c r="BF198" i="19"/>
  <c r="P199" i="19"/>
  <c r="AB199" i="19"/>
  <c r="X236" i="19"/>
  <c r="BP183" i="19"/>
  <c r="BP201" i="19" s="1"/>
  <c r="BO183" i="19"/>
  <c r="BO201" i="19" s="1"/>
  <c r="BO238" i="19" s="1"/>
  <c r="BO274" i="19" s="1"/>
  <c r="BO304" i="19" s="1"/>
  <c r="BQ183" i="19"/>
  <c r="BQ201" i="19" s="1"/>
  <c r="BQ220" i="19" s="1"/>
  <c r="BQ238" i="19" s="1"/>
  <c r="BQ274" i="19" s="1"/>
  <c r="BQ304" i="19" s="1"/>
  <c r="BN183" i="19"/>
  <c r="L272" i="19"/>
  <c r="BN177" i="19"/>
  <c r="AV235" i="19"/>
  <c r="AZ198" i="19"/>
  <c r="AT201" i="19"/>
  <c r="AP238" i="19"/>
  <c r="BL183" i="19"/>
  <c r="BH201" i="19"/>
  <c r="L235" i="19"/>
  <c r="P198" i="19"/>
  <c r="AF235" i="19"/>
  <c r="AF271" i="19" s="1"/>
  <c r="AF301" i="19" s="1"/>
  <c r="BK218" i="19"/>
  <c r="BK236" i="19" s="1"/>
  <c r="BK272" i="19" s="1"/>
  <c r="BK302" i="19" s="1"/>
  <c r="L238" i="19"/>
  <c r="P201" i="19"/>
  <c r="X238" i="19"/>
  <c r="AB201" i="19"/>
  <c r="BO178" i="19"/>
  <c r="BO196" i="19" s="1"/>
  <c r="BO233" i="19" s="1"/>
  <c r="BO269" i="19" s="1"/>
  <c r="BO299" i="19" s="1"/>
  <c r="BP178" i="19"/>
  <c r="BP196" i="19" s="1"/>
  <c r="BQ178" i="19"/>
  <c r="BQ196" i="19" s="1"/>
  <c r="N235" i="19"/>
  <c r="N271" i="19" s="1"/>
  <c r="N301" i="19" s="1"/>
  <c r="BU177" i="19"/>
  <c r="BV177" i="19"/>
  <c r="AL236" i="19"/>
  <c r="AL272" i="19" s="1"/>
  <c r="AL302" i="19" s="1"/>
  <c r="BJ220" i="19"/>
  <c r="BL220" i="19" s="1"/>
  <c r="BY183" i="19"/>
  <c r="BY181" i="19"/>
  <c r="BY180" i="19"/>
  <c r="BY179" i="19"/>
  <c r="BY178" i="19"/>
  <c r="BY177" i="19"/>
  <c r="BQ179" i="19"/>
  <c r="BQ197" i="19" s="1"/>
  <c r="BQ216" i="19" s="1"/>
  <c r="BQ234" i="19" s="1"/>
  <c r="BQ270" i="19" s="1"/>
  <c r="BQ300" i="19" s="1"/>
  <c r="BO179" i="19"/>
  <c r="BO197" i="19" s="1"/>
  <c r="BO234" i="19" s="1"/>
  <c r="BO270" i="19" s="1"/>
  <c r="BO300" i="19" s="1"/>
  <c r="BP179" i="19"/>
  <c r="BP197" i="19" s="1"/>
  <c r="AX235" i="19"/>
  <c r="AX271" i="19" s="1"/>
  <c r="AX301" i="19" s="1"/>
  <c r="BW178" i="19"/>
  <c r="BW196" i="19" s="1"/>
  <c r="BV178" i="19"/>
  <c r="BV196" i="19" s="1"/>
  <c r="BU178" i="19"/>
  <c r="BU196" i="19" s="1"/>
  <c r="BU233" i="19" s="1"/>
  <c r="BU269" i="19" s="1"/>
  <c r="BU299" i="19" s="1"/>
  <c r="AN198" i="19"/>
  <c r="AJ235" i="19"/>
  <c r="AV236" i="19"/>
  <c r="AZ199" i="19"/>
  <c r="AJ236" i="19"/>
  <c r="AN199" i="19"/>
  <c r="BK220" i="19"/>
  <c r="BK238" i="19" s="1"/>
  <c r="BK274" i="19" s="1"/>
  <c r="BK304" i="19" s="1"/>
  <c r="Z233" i="19"/>
  <c r="Z269" i="19" s="1"/>
  <c r="Z299" i="19" s="1"/>
  <c r="Z235" i="19"/>
  <c r="Z271" i="19" s="1"/>
  <c r="Z301" i="19" s="1"/>
  <c r="R235" i="19"/>
  <c r="V198" i="19"/>
  <c r="N234" i="19"/>
  <c r="N270" i="19" s="1"/>
  <c r="N300" i="19" s="1"/>
  <c r="N233" i="19"/>
  <c r="N269" i="19" s="1"/>
  <c r="N299" i="19" s="1"/>
  <c r="AJ238" i="19"/>
  <c r="AN201" i="19"/>
  <c r="AR234" i="19"/>
  <c r="AR270" i="19" s="1"/>
  <c r="AR300" i="19" s="1"/>
  <c r="V201" i="19"/>
  <c r="R238" i="19"/>
  <c r="N236" i="19"/>
  <c r="N272" i="19" s="1"/>
  <c r="N302" i="19" s="1"/>
  <c r="BV179" i="19"/>
  <c r="BV197" i="19" s="1"/>
  <c r="BW179" i="19"/>
  <c r="BW197" i="19" s="1"/>
  <c r="BW216" i="19" s="1"/>
  <c r="BW234" i="19" s="1"/>
  <c r="BW270" i="19" s="1"/>
  <c r="BW300" i="19" s="1"/>
  <c r="BU179" i="19"/>
  <c r="BU197" i="19" s="1"/>
  <c r="BU234" i="19" s="1"/>
  <c r="BU270" i="19" s="1"/>
  <c r="BU300" i="19" s="1"/>
  <c r="AP236" i="19"/>
  <c r="AT199" i="19"/>
  <c r="BL180" i="19"/>
  <c r="BH198" i="19"/>
  <c r="BB236" i="19"/>
  <c r="BF199" i="19"/>
  <c r="BV180" i="19"/>
  <c r="BV198" i="19" s="1"/>
  <c r="BW180" i="19"/>
  <c r="BW198" i="19" s="1"/>
  <c r="BW217" i="19" s="1"/>
  <c r="BW235" i="19" s="1"/>
  <c r="BW271" i="19" s="1"/>
  <c r="BW301" i="19" s="1"/>
  <c r="BU180" i="19"/>
  <c r="BU198" i="19" s="1"/>
  <c r="BU235" i="19" s="1"/>
  <c r="BU271" i="19" s="1"/>
  <c r="BU301" i="19" s="1"/>
  <c r="BT180" i="19"/>
  <c r="AZ201" i="19"/>
  <c r="AV238" i="19"/>
  <c r="BO180" i="19"/>
  <c r="BO198" i="19" s="1"/>
  <c r="BO235" i="19" s="1"/>
  <c r="BO271" i="19" s="1"/>
  <c r="BO301" i="19" s="1"/>
  <c r="BQ180" i="19"/>
  <c r="BQ198" i="19" s="1"/>
  <c r="BQ217" i="19" s="1"/>
  <c r="BQ235" i="19" s="1"/>
  <c r="BQ271" i="19" s="1"/>
  <c r="BQ301" i="19" s="1"/>
  <c r="BP180" i="19"/>
  <c r="BP198" i="19" s="1"/>
  <c r="BN180" i="19"/>
  <c r="AF233" i="19"/>
  <c r="AF269" i="19" s="1"/>
  <c r="AF299" i="19" s="1"/>
  <c r="BD233" i="19"/>
  <c r="BD269" i="19" s="1"/>
  <c r="BD299" i="19" s="1"/>
  <c r="AT198" i="19"/>
  <c r="AP235" i="19"/>
  <c r="AD235" i="19"/>
  <c r="AH198" i="19"/>
  <c r="R236" i="19"/>
  <c r="V199" i="19"/>
  <c r="T233" i="19"/>
  <c r="T269" i="19" s="1"/>
  <c r="T299" i="19" s="1"/>
  <c r="BU181" i="19"/>
  <c r="BU199" i="19" s="1"/>
  <c r="BU236" i="19" s="1"/>
  <c r="BU272" i="19" s="1"/>
  <c r="BU302" i="19" s="1"/>
  <c r="BW181" i="19"/>
  <c r="BW199" i="19" s="1"/>
  <c r="BW218" i="19" s="1"/>
  <c r="BW236" i="19" s="1"/>
  <c r="BW272" i="19" s="1"/>
  <c r="BW302" i="19" s="1"/>
  <c r="BV181" i="19"/>
  <c r="BV199" i="19" s="1"/>
  <c r="BT181" i="19"/>
  <c r="BL181" i="19"/>
  <c r="BH199" i="19"/>
  <c r="AH199" i="19"/>
  <c r="AD236" i="19"/>
  <c r="AX238" i="19"/>
  <c r="AX274" i="19" s="1"/>
  <c r="AX304" i="19" s="1"/>
  <c r="BW183" i="19"/>
  <c r="BW201" i="19" s="1"/>
  <c r="BU183" i="19"/>
  <c r="BU201" i="19" s="1"/>
  <c r="BU238" i="19" s="1"/>
  <c r="BU274" i="19" s="1"/>
  <c r="BU304" i="19" s="1"/>
  <c r="BV183" i="19"/>
  <c r="BV201" i="19" s="1"/>
  <c r="BT183" i="19"/>
  <c r="AL238" i="19"/>
  <c r="AL274" i="19" s="1"/>
  <c r="AL304" i="19" s="1"/>
  <c r="AL234" i="19"/>
  <c r="AL270" i="19" s="1"/>
  <c r="AL300" i="19" s="1"/>
  <c r="AF234" i="19"/>
  <c r="AF270" i="19" s="1"/>
  <c r="AF300" i="19" s="1"/>
  <c r="AL233" i="19"/>
  <c r="AL269" i="19" s="1"/>
  <c r="AL299" i="19" s="1"/>
  <c r="J128" i="19"/>
  <c r="J130" i="19"/>
  <c r="J132" i="19"/>
  <c r="J131" i="19"/>
  <c r="H235" i="19"/>
  <c r="H271" i="19" s="1"/>
  <c r="H301" i="19" s="1"/>
  <c r="J301" i="19" s="1"/>
  <c r="J113" i="19"/>
  <c r="J112" i="19"/>
  <c r="J114" i="19"/>
  <c r="H177" i="19"/>
  <c r="H195" i="19" s="1"/>
  <c r="H194" i="19" s="1"/>
  <c r="H156" i="19"/>
  <c r="J166" i="19" s="1"/>
  <c r="J167" i="19" s="1"/>
  <c r="H220" i="19"/>
  <c r="I233" i="19"/>
  <c r="I269" i="19" s="1"/>
  <c r="I299" i="19" s="1"/>
  <c r="I220" i="19"/>
  <c r="I213" i="19" s="1"/>
  <c r="J212" i="19" s="1"/>
  <c r="H236" i="19"/>
  <c r="H272" i="19" s="1"/>
  <c r="H302" i="19" s="1"/>
  <c r="J302" i="19" s="1"/>
  <c r="CD21" i="26"/>
  <c r="J97" i="19"/>
  <c r="AB2" i="32" a="1"/>
  <c r="AB2" i="32" s="1"/>
  <c r="G238" i="19"/>
  <c r="G231" i="19" s="1"/>
  <c r="J201" i="19"/>
  <c r="J175" i="19"/>
  <c r="I194" i="19"/>
  <c r="G194" i="19"/>
  <c r="BD2" i="33"/>
  <c r="CJ5" i="26"/>
  <c r="CP288" i="19" s="1"/>
  <c r="BQ5" i="26"/>
  <c r="CJ19" i="26"/>
  <c r="CJ25" i="26"/>
  <c r="CJ26" i="26" s="1"/>
  <c r="CF5" i="26"/>
  <c r="BV5" i="26"/>
  <c r="CA5" i="26"/>
  <c r="CD25" i="26"/>
  <c r="CD26" i="26" s="1"/>
  <c r="CK5" i="26"/>
  <c r="A27" i="31"/>
  <c r="B26" i="31"/>
  <c r="C26" i="31"/>
  <c r="CP128" i="19" l="1"/>
  <c r="BR109" i="19"/>
  <c r="BR115" i="19" s="1"/>
  <c r="AR267" i="38"/>
  <c r="DB184" i="38"/>
  <c r="CV184" i="38"/>
  <c r="DN184" i="38"/>
  <c r="DT184" i="38"/>
  <c r="DT166" i="19"/>
  <c r="DT167" i="19" s="1"/>
  <c r="DH184" i="38"/>
  <c r="P171" i="38"/>
  <c r="BF109" i="19"/>
  <c r="BF115" i="19" s="1"/>
  <c r="CD97" i="19"/>
  <c r="CS268" i="38"/>
  <c r="CS298" i="38" s="1"/>
  <c r="CS297" i="38" s="1"/>
  <c r="CV232" i="38"/>
  <c r="CJ129" i="19"/>
  <c r="CJ132" i="19" s="1"/>
  <c r="DT109" i="19"/>
  <c r="DT115" i="19" s="1"/>
  <c r="M177" i="19"/>
  <c r="M195" i="19" s="1"/>
  <c r="CJ232" i="38"/>
  <c r="BL97" i="19"/>
  <c r="BE156" i="19"/>
  <c r="BF155" i="19" s="1"/>
  <c r="BF166" i="19" s="1"/>
  <c r="BF169" i="19" s="1"/>
  <c r="AT97" i="19"/>
  <c r="BX97" i="19"/>
  <c r="AT224" i="38"/>
  <c r="AT225" i="38"/>
  <c r="CP165" i="19"/>
  <c r="P109" i="19"/>
  <c r="P115" i="19" s="1"/>
  <c r="AL177" i="19"/>
  <c r="AL195" i="19" s="1"/>
  <c r="Y156" i="19"/>
  <c r="DT97" i="19"/>
  <c r="CV166" i="19"/>
  <c r="CV168" i="19" s="1"/>
  <c r="CP169" i="19"/>
  <c r="CJ184" i="38"/>
  <c r="CP167" i="19"/>
  <c r="AN97" i="19"/>
  <c r="DH109" i="19"/>
  <c r="DH115" i="19" s="1"/>
  <c r="CD184" i="38"/>
  <c r="CP184" i="38"/>
  <c r="AT164" i="38"/>
  <c r="AT170" i="38" s="1"/>
  <c r="AT171" i="38" s="1"/>
  <c r="CV165" i="19"/>
  <c r="BL109" i="19"/>
  <c r="BL115" i="19" s="1"/>
  <c r="BX129" i="19"/>
  <c r="BX130" i="19" s="1"/>
  <c r="Z177" i="19"/>
  <c r="Z176" i="19" s="1"/>
  <c r="DN97" i="19"/>
  <c r="AT202" i="38"/>
  <c r="AT208" i="38" s="1"/>
  <c r="DH129" i="19"/>
  <c r="DH131" i="19" s="1"/>
  <c r="CV109" i="19"/>
  <c r="CV115" i="19" s="1"/>
  <c r="DH97" i="19"/>
  <c r="AK177" i="19"/>
  <c r="AK176" i="19" s="1"/>
  <c r="BP177" i="19"/>
  <c r="BP176" i="19" s="1"/>
  <c r="AH129" i="19"/>
  <c r="AH132" i="19" s="1"/>
  <c r="DB129" i="19"/>
  <c r="DB132" i="19" s="1"/>
  <c r="N177" i="19"/>
  <c r="N195" i="19" s="1"/>
  <c r="AA177" i="19"/>
  <c r="AA195" i="19" s="1"/>
  <c r="CJ97" i="19"/>
  <c r="BO177" i="19"/>
  <c r="BI195" i="19"/>
  <c r="BI232" i="19" s="1"/>
  <c r="AB109" i="19"/>
  <c r="AB115" i="19" s="1"/>
  <c r="AZ97" i="19"/>
  <c r="DB109" i="19"/>
  <c r="DB115" i="19" s="1"/>
  <c r="AT129" i="19"/>
  <c r="AT132" i="19" s="1"/>
  <c r="V109" i="19"/>
  <c r="V115" i="19" s="1"/>
  <c r="V129" i="19"/>
  <c r="V130" i="19" s="1"/>
  <c r="DN166" i="19"/>
  <c r="DN169" i="19" s="1"/>
  <c r="BQ177" i="19"/>
  <c r="BQ176" i="19" s="1"/>
  <c r="BR175" i="19" s="1"/>
  <c r="DB128" i="19"/>
  <c r="BF128" i="19"/>
  <c r="CJ157" i="19"/>
  <c r="V128" i="19"/>
  <c r="AT277" i="38"/>
  <c r="AT279" i="38" s="1"/>
  <c r="Z213" i="38"/>
  <c r="M231" i="38"/>
  <c r="AL232" i="38"/>
  <c r="AN232" i="38" s="1"/>
  <c r="AN231" i="38" s="1"/>
  <c r="AB214" i="38"/>
  <c r="AB213" i="38" s="1"/>
  <c r="AT240" i="38"/>
  <c r="AS268" i="38"/>
  <c r="AS267" i="38" s="1"/>
  <c r="Y267" i="38"/>
  <c r="AT241" i="38"/>
  <c r="AT242" i="38" s="1"/>
  <c r="BF164" i="38"/>
  <c r="BF170" i="38" s="1"/>
  <c r="BF171" i="38" s="1"/>
  <c r="AL213" i="38"/>
  <c r="AN223" i="38" s="1"/>
  <c r="AN226" i="38" s="1"/>
  <c r="CS231" i="38"/>
  <c r="V203" i="38"/>
  <c r="BX223" i="38"/>
  <c r="BX226" i="38" s="1"/>
  <c r="CC232" i="38"/>
  <c r="CC268" i="38" s="1"/>
  <c r="BD268" i="38"/>
  <c r="BD267" i="38" s="1"/>
  <c r="BF277" i="38" s="1"/>
  <c r="BF214" i="38"/>
  <c r="BF213" i="38" s="1"/>
  <c r="BD213" i="38"/>
  <c r="BF223" i="38" s="1"/>
  <c r="BF224" i="38" s="1"/>
  <c r="BL207" i="38"/>
  <c r="CV230" i="38"/>
  <c r="CV266" i="38" s="1"/>
  <c r="BV267" i="38"/>
  <c r="CJ164" i="38"/>
  <c r="CU232" i="38"/>
  <c r="CU231" i="38" s="1"/>
  <c r="BL203" i="38"/>
  <c r="AH164" i="38"/>
  <c r="AH170" i="38" s="1"/>
  <c r="AH171" i="38" s="1"/>
  <c r="CG268" i="38"/>
  <c r="CG298" i="38" s="1"/>
  <c r="CG297" i="38" s="1"/>
  <c r="BX164" i="38"/>
  <c r="CD223" i="38"/>
  <c r="CD225" i="38" s="1"/>
  <c r="DH203" i="38"/>
  <c r="BL205" i="38"/>
  <c r="N232" i="38"/>
  <c r="N231" i="38" s="1"/>
  <c r="P241" i="38" s="1"/>
  <c r="CD230" i="38"/>
  <c r="CD266" i="38" s="1"/>
  <c r="P214" i="38"/>
  <c r="P213" i="38" s="1"/>
  <c r="AN203" i="38"/>
  <c r="AH203" i="38"/>
  <c r="J202" i="38"/>
  <c r="J208" i="38" s="1"/>
  <c r="J209" i="38" s="1"/>
  <c r="AB164" i="38"/>
  <c r="AB170" i="38" s="1"/>
  <c r="AB171" i="38" s="1"/>
  <c r="DA232" i="38"/>
  <c r="DA268" i="38" s="1"/>
  <c r="DA267" i="38" s="1"/>
  <c r="BR164" i="38"/>
  <c r="BE267" i="38"/>
  <c r="BF287" i="38" s="1"/>
  <c r="CE4" i="39" s="1"/>
  <c r="P203" i="38"/>
  <c r="P206" i="38"/>
  <c r="P207" i="38"/>
  <c r="BB234" i="38"/>
  <c r="BB231" i="38" s="1"/>
  <c r="AB203" i="38"/>
  <c r="CD205" i="38"/>
  <c r="DB230" i="38"/>
  <c r="DB266" i="38" s="1"/>
  <c r="CD207" i="38"/>
  <c r="BE231" i="38"/>
  <c r="AZ184" i="38"/>
  <c r="AZ190" i="38" s="1"/>
  <c r="BX184" i="38"/>
  <c r="BF197" i="38"/>
  <c r="BF194" i="38" s="1"/>
  <c r="BF190" i="38"/>
  <c r="V205" i="38"/>
  <c r="V207" i="38"/>
  <c r="BF241" i="38"/>
  <c r="BF244" i="38" s="1"/>
  <c r="DB223" i="38"/>
  <c r="DB224" i="38" s="1"/>
  <c r="AB184" i="38"/>
  <c r="AB190" i="38" s="1"/>
  <c r="AY231" i="38"/>
  <c r="DT203" i="38"/>
  <c r="DH164" i="38"/>
  <c r="T231" i="38"/>
  <c r="V241" i="38" s="1"/>
  <c r="BL184" i="38"/>
  <c r="AM268" i="38"/>
  <c r="AM267" i="38" s="1"/>
  <c r="T213" i="38"/>
  <c r="V223" i="38" s="1"/>
  <c r="V226" i="38" s="1"/>
  <c r="CJ205" i="38"/>
  <c r="CJ207" i="38"/>
  <c r="CJ206" i="38"/>
  <c r="AT244" i="38"/>
  <c r="CJ203" i="38"/>
  <c r="AA231" i="38"/>
  <c r="AH184" i="38"/>
  <c r="AH190" i="38" s="1"/>
  <c r="AG231" i="38"/>
  <c r="V214" i="38"/>
  <c r="V213" i="38" s="1"/>
  <c r="DN206" i="38"/>
  <c r="DN207" i="38"/>
  <c r="DN205" i="38"/>
  <c r="BR230" i="38"/>
  <c r="BR266" i="38" s="1"/>
  <c r="BR277" i="38" s="1"/>
  <c r="AB234" i="38"/>
  <c r="DB206" i="38"/>
  <c r="CD129" i="19"/>
  <c r="CD132" i="19" s="1"/>
  <c r="DB205" i="38"/>
  <c r="AN109" i="19"/>
  <c r="AN115" i="19" s="1"/>
  <c r="X231" i="38"/>
  <c r="J224" i="38"/>
  <c r="DH241" i="38"/>
  <c r="DH244" i="38" s="1"/>
  <c r="CV157" i="19"/>
  <c r="BR157" i="19"/>
  <c r="BW177" i="19"/>
  <c r="BW176" i="19" s="1"/>
  <c r="BX175" i="19" s="1"/>
  <c r="J225" i="38"/>
  <c r="CJ109" i="19"/>
  <c r="CJ115" i="19" s="1"/>
  <c r="P97" i="19"/>
  <c r="DN223" i="38"/>
  <c r="DN226" i="38" s="1"/>
  <c r="AB166" i="19"/>
  <c r="AB167" i="19" s="1"/>
  <c r="P222" i="38"/>
  <c r="DB165" i="19"/>
  <c r="V184" i="38"/>
  <c r="V190" i="38" s="1"/>
  <c r="CD165" i="19"/>
  <c r="BL164" i="38"/>
  <c r="BL170" i="38" s="1"/>
  <c r="BL171" i="38" s="1"/>
  <c r="J231" i="38"/>
  <c r="DM232" i="38"/>
  <c r="DM231" i="38" s="1"/>
  <c r="DN164" i="38"/>
  <c r="CV203" i="38"/>
  <c r="DH165" i="19"/>
  <c r="DH128" i="19"/>
  <c r="CP109" i="19"/>
  <c r="CP115" i="19" s="1"/>
  <c r="AH128" i="19"/>
  <c r="BJ235" i="19"/>
  <c r="BJ271" i="19" s="1"/>
  <c r="BJ301" i="19" s="1"/>
  <c r="AN205" i="38"/>
  <c r="V164" i="38"/>
  <c r="V170" i="38" s="1"/>
  <c r="V171" i="38" s="1"/>
  <c r="AZ164" i="38"/>
  <c r="AZ170" i="38" s="1"/>
  <c r="AZ171" i="38" s="1"/>
  <c r="AN184" i="38"/>
  <c r="AN190" i="38" s="1"/>
  <c r="DN230" i="38"/>
  <c r="DN266" i="38" s="1"/>
  <c r="DN109" i="19"/>
  <c r="DN115" i="19" s="1"/>
  <c r="AN206" i="38"/>
  <c r="CJ165" i="19"/>
  <c r="AB130" i="19"/>
  <c r="BR203" i="38"/>
  <c r="CV164" i="38"/>
  <c r="BD195" i="19"/>
  <c r="BD194" i="19" s="1"/>
  <c r="AB132" i="19"/>
  <c r="DT157" i="19"/>
  <c r="DB157" i="19"/>
  <c r="BR129" i="19"/>
  <c r="BR131" i="19" s="1"/>
  <c r="AP232" i="19"/>
  <c r="AP268" i="19" s="1"/>
  <c r="BX168" i="19"/>
  <c r="BX167" i="19"/>
  <c r="BX169" i="19"/>
  <c r="P132" i="19"/>
  <c r="P131" i="19"/>
  <c r="P130" i="19"/>
  <c r="AN132" i="19"/>
  <c r="AN131" i="19"/>
  <c r="AN130" i="19"/>
  <c r="DN157" i="19"/>
  <c r="AZ129" i="19"/>
  <c r="BF131" i="19"/>
  <c r="BF132" i="19"/>
  <c r="BF130" i="19"/>
  <c r="BR165" i="19"/>
  <c r="O156" i="19"/>
  <c r="P155" i="19" s="1"/>
  <c r="O177" i="19"/>
  <c r="O176" i="19" s="1"/>
  <c r="P175" i="19" s="1"/>
  <c r="BR184" i="38"/>
  <c r="DH157" i="19"/>
  <c r="AX156" i="19"/>
  <c r="AX177" i="19"/>
  <c r="AX176" i="19" s="1"/>
  <c r="BR128" i="19"/>
  <c r="U176" i="19"/>
  <c r="V175" i="19" s="1"/>
  <c r="U195" i="19"/>
  <c r="BX157" i="19"/>
  <c r="BJ234" i="19"/>
  <c r="BJ270" i="19" s="1"/>
  <c r="BJ300" i="19" s="1"/>
  <c r="AF195" i="19"/>
  <c r="AF176" i="19"/>
  <c r="AB157" i="19"/>
  <c r="X177" i="19"/>
  <c r="X195" i="19" s="1"/>
  <c r="AY156" i="19"/>
  <c r="AZ155" i="19" s="1"/>
  <c r="AY177" i="19"/>
  <c r="AY176" i="19" s="1"/>
  <c r="AZ175" i="19" s="1"/>
  <c r="AZ185" i="19" s="1"/>
  <c r="CD128" i="19"/>
  <c r="AN128" i="19"/>
  <c r="AZ109" i="19"/>
  <c r="AZ115" i="19" s="1"/>
  <c r="DB97" i="19"/>
  <c r="P157" i="19"/>
  <c r="L177" i="19"/>
  <c r="DN165" i="19"/>
  <c r="BX109" i="19"/>
  <c r="BX115" i="19" s="1"/>
  <c r="AZ128" i="19"/>
  <c r="AD195" i="19"/>
  <c r="DN128" i="19"/>
  <c r="BL129" i="19"/>
  <c r="CE218" i="19"/>
  <c r="CE217" i="19"/>
  <c r="CE216" i="19"/>
  <c r="CE215" i="19"/>
  <c r="CE214" i="19"/>
  <c r="CE220" i="19"/>
  <c r="DN203" i="38"/>
  <c r="J277" i="38"/>
  <c r="J278" i="38" s="1"/>
  <c r="CD164" i="38"/>
  <c r="DT130" i="19"/>
  <c r="DT132" i="19"/>
  <c r="DT131" i="19"/>
  <c r="DH169" i="19"/>
  <c r="DH168" i="19"/>
  <c r="DH167" i="19"/>
  <c r="AW156" i="19"/>
  <c r="AW177" i="19"/>
  <c r="AW176" i="19" s="1"/>
  <c r="BC156" i="19"/>
  <c r="BC177" i="19"/>
  <c r="BC176" i="19" s="1"/>
  <c r="AM156" i="19"/>
  <c r="AN155" i="19" s="1"/>
  <c r="AM177" i="19"/>
  <c r="AM176" i="19" s="1"/>
  <c r="AN175" i="19" s="1"/>
  <c r="AN185" i="19" s="1"/>
  <c r="AT109" i="19"/>
  <c r="AT115" i="19" s="1"/>
  <c r="AE156" i="19"/>
  <c r="AE177" i="19"/>
  <c r="AE176" i="19" s="1"/>
  <c r="CP157" i="19"/>
  <c r="BJ156" i="19"/>
  <c r="BJ177" i="19"/>
  <c r="BJ236" i="19"/>
  <c r="BJ272" i="19" s="1"/>
  <c r="BJ302" i="19" s="1"/>
  <c r="BF157" i="19"/>
  <c r="BB177" i="19"/>
  <c r="AH157" i="19"/>
  <c r="DN129" i="19"/>
  <c r="S156" i="19"/>
  <c r="V165" i="19" s="1"/>
  <c r="S177" i="19"/>
  <c r="S176" i="19" s="1"/>
  <c r="AQ195" i="19"/>
  <c r="AQ176" i="19"/>
  <c r="CD166" i="19"/>
  <c r="BW232" i="38"/>
  <c r="AN164" i="38"/>
  <c r="AN170" i="38" s="1"/>
  <c r="AN171" i="38" s="1"/>
  <c r="DB164" i="38"/>
  <c r="AH109" i="19"/>
  <c r="AH115" i="19" s="1"/>
  <c r="DB167" i="19"/>
  <c r="DB169" i="19"/>
  <c r="DB168" i="19"/>
  <c r="V166" i="19"/>
  <c r="AG156" i="19"/>
  <c r="AH155" i="19" s="1"/>
  <c r="AH166" i="19" s="1"/>
  <c r="AG177" i="19"/>
  <c r="AG176" i="19" s="1"/>
  <c r="AH175" i="19" s="1"/>
  <c r="AH185" i="19" s="1"/>
  <c r="BK156" i="19"/>
  <c r="BK177" i="19"/>
  <c r="BR166" i="19"/>
  <c r="BL128" i="19"/>
  <c r="P128" i="19"/>
  <c r="Y176" i="19"/>
  <c r="Y195" i="19"/>
  <c r="AB97" i="19"/>
  <c r="AN157" i="19"/>
  <c r="AJ177" i="19"/>
  <c r="AJ195" i="19" s="1"/>
  <c r="BX128" i="19"/>
  <c r="T176" i="19"/>
  <c r="T195" i="19"/>
  <c r="CP132" i="19"/>
  <c r="CP131" i="19"/>
  <c r="CP130" i="19"/>
  <c r="CK217" i="19"/>
  <c r="CK216" i="19"/>
  <c r="CK215" i="19"/>
  <c r="CK218" i="19"/>
  <c r="CK214" i="19"/>
  <c r="CK220" i="19"/>
  <c r="BF202" i="38"/>
  <c r="J241" i="38"/>
  <c r="J244" i="38" s="1"/>
  <c r="CJ128" i="19"/>
  <c r="BX165" i="19"/>
  <c r="R195" i="19"/>
  <c r="AS176" i="19"/>
  <c r="AT175" i="19" s="1"/>
  <c r="AS195" i="19"/>
  <c r="CD157" i="19"/>
  <c r="DT165" i="19"/>
  <c r="AT128" i="19"/>
  <c r="CV97" i="19"/>
  <c r="AB165" i="19"/>
  <c r="V97" i="19"/>
  <c r="AH97" i="19"/>
  <c r="DT164" i="38"/>
  <c r="CP203" i="38"/>
  <c r="BL176" i="38"/>
  <c r="AZ157" i="19"/>
  <c r="AV177" i="19"/>
  <c r="AV195" i="19" s="1"/>
  <c r="CJ167" i="19"/>
  <c r="CJ169" i="19"/>
  <c r="CJ168" i="19"/>
  <c r="AR156" i="19"/>
  <c r="AT166" i="19" s="1"/>
  <c r="AR177" i="19"/>
  <c r="AR176" i="19" s="1"/>
  <c r="CD109" i="19"/>
  <c r="CD115" i="19" s="1"/>
  <c r="BE176" i="19"/>
  <c r="BF175" i="19" s="1"/>
  <c r="BE195" i="19"/>
  <c r="DT128" i="19"/>
  <c r="BX222" i="38"/>
  <c r="BX230" i="38"/>
  <c r="CV130" i="19"/>
  <c r="CV132" i="19"/>
  <c r="CV131" i="19"/>
  <c r="CT231" i="38"/>
  <c r="CT268" i="38"/>
  <c r="L300" i="38"/>
  <c r="P300" i="38" s="1"/>
  <c r="P270" i="38"/>
  <c r="BR178" i="38"/>
  <c r="BL268" i="38"/>
  <c r="BH298" i="38"/>
  <c r="AV267" i="38"/>
  <c r="AV298" i="38"/>
  <c r="AF268" i="38"/>
  <c r="AH268" i="38" s="1"/>
  <c r="AF231" i="38"/>
  <c r="AH241" i="38" s="1"/>
  <c r="BN179" i="38"/>
  <c r="BR179" i="38" s="1"/>
  <c r="BR159" i="38"/>
  <c r="BR156" i="38" s="1"/>
  <c r="P226" i="38"/>
  <c r="P225" i="38"/>
  <c r="P224" i="38"/>
  <c r="AB207" i="38"/>
  <c r="AB205" i="38"/>
  <c r="AB206" i="38"/>
  <c r="DH207" i="38"/>
  <c r="DH205" i="38"/>
  <c r="DH206" i="38"/>
  <c r="DS268" i="38"/>
  <c r="DS231" i="38"/>
  <c r="BI298" i="38"/>
  <c r="BI297" i="38" s="1"/>
  <c r="BI267" i="38"/>
  <c r="AJ267" i="38"/>
  <c r="AJ298" i="38"/>
  <c r="CP207" i="38"/>
  <c r="CP206" i="38"/>
  <c r="CP205" i="38"/>
  <c r="AH207" i="38"/>
  <c r="AH206" i="38"/>
  <c r="AH205" i="38"/>
  <c r="CP164" i="38"/>
  <c r="CO232" i="38"/>
  <c r="DT226" i="38"/>
  <c r="DT225" i="38"/>
  <c r="DT224" i="38"/>
  <c r="BX202" i="38"/>
  <c r="CP214" i="38"/>
  <c r="CP213" i="38" s="1"/>
  <c r="CN213" i="38"/>
  <c r="CP223" i="38" s="1"/>
  <c r="BQ232" i="38"/>
  <c r="AF213" i="38"/>
  <c r="AH214" i="38"/>
  <c r="AH213" i="38" s="1"/>
  <c r="BX158" i="38"/>
  <c r="BT178" i="38"/>
  <c r="BT196" i="38" s="1"/>
  <c r="BZ141" i="38"/>
  <c r="BZ138" i="38" s="1"/>
  <c r="CD28" i="37"/>
  <c r="CF140" i="38"/>
  <c r="CJ27" i="37"/>
  <c r="CF298" i="38"/>
  <c r="BL222" i="38"/>
  <c r="BL230" i="38"/>
  <c r="BL266" i="38" s="1"/>
  <c r="DK268" i="38"/>
  <c r="DK231" i="38"/>
  <c r="CN268" i="38"/>
  <c r="CP268" i="38" s="1"/>
  <c r="CN231" i="38"/>
  <c r="BX141" i="38"/>
  <c r="BX138" i="38" s="1"/>
  <c r="BX152" i="38" s="1"/>
  <c r="BT159" i="38"/>
  <c r="CD140" i="38"/>
  <c r="BZ158" i="38"/>
  <c r="BH269" i="38"/>
  <c r="BL233" i="38"/>
  <c r="AD298" i="38"/>
  <c r="AD267" i="38"/>
  <c r="DD298" i="38"/>
  <c r="DH268" i="38"/>
  <c r="CH268" i="38"/>
  <c r="CH231" i="38"/>
  <c r="AZ214" i="38"/>
  <c r="AZ213" i="38" s="1"/>
  <c r="AX213" i="38"/>
  <c r="AZ223" i="38" s="1"/>
  <c r="G298" i="38"/>
  <c r="G297" i="38" s="1"/>
  <c r="G267" i="38"/>
  <c r="AZ205" i="38"/>
  <c r="AZ206" i="38"/>
  <c r="AZ207" i="38"/>
  <c r="AP300" i="38"/>
  <c r="AT300" i="38" s="1"/>
  <c r="AT270" i="38"/>
  <c r="BF232" i="38"/>
  <c r="BB268" i="38"/>
  <c r="M267" i="38"/>
  <c r="M298" i="38"/>
  <c r="M297" i="38" s="1"/>
  <c r="BZ298" i="38"/>
  <c r="BU298" i="38"/>
  <c r="BU297" i="38" s="1"/>
  <c r="BU267" i="38"/>
  <c r="F300" i="38"/>
  <c r="J300" i="38" s="1"/>
  <c r="J270" i="38"/>
  <c r="AZ269" i="38"/>
  <c r="AV299" i="38"/>
  <c r="AZ299" i="38" s="1"/>
  <c r="CA268" i="38"/>
  <c r="CD268" i="38" s="1"/>
  <c r="CA231" i="38"/>
  <c r="BR223" i="38"/>
  <c r="CV207" i="38"/>
  <c r="CV206" i="38"/>
  <c r="CV205" i="38"/>
  <c r="CL298" i="38"/>
  <c r="CJ223" i="38"/>
  <c r="BK232" i="38"/>
  <c r="AH231" i="38"/>
  <c r="BN298" i="38"/>
  <c r="BO268" i="38"/>
  <c r="BR268" i="38" s="1"/>
  <c r="BO231" i="38"/>
  <c r="AX232" i="38"/>
  <c r="AE267" i="38"/>
  <c r="AE298" i="38"/>
  <c r="AE297" i="38" s="1"/>
  <c r="Z231" i="38"/>
  <c r="Z268" i="38"/>
  <c r="AB232" i="38"/>
  <c r="I268" i="38"/>
  <c r="I231" i="38"/>
  <c r="J240" i="38" s="1"/>
  <c r="DB232" i="38"/>
  <c r="CX268" i="38"/>
  <c r="DQ268" i="38"/>
  <c r="DT268" i="38" s="1"/>
  <c r="DQ231" i="38"/>
  <c r="BF233" i="38"/>
  <c r="BB269" i="38"/>
  <c r="AG267" i="38"/>
  <c r="AG298" i="38"/>
  <c r="AG297" i="38" s="1"/>
  <c r="BR232" i="38"/>
  <c r="CI232" i="38"/>
  <c r="BH176" i="38"/>
  <c r="AD300" i="38"/>
  <c r="AH300" i="38" s="1"/>
  <c r="AH270" i="38"/>
  <c r="AA267" i="38"/>
  <c r="AA298" i="38"/>
  <c r="AA297" i="38" s="1"/>
  <c r="CY268" i="38"/>
  <c r="CY231" i="38"/>
  <c r="AP298" i="38"/>
  <c r="AT268" i="38"/>
  <c r="AP267" i="38"/>
  <c r="CZ298" i="38"/>
  <c r="CZ297" i="38" s="1"/>
  <c r="CZ267" i="38"/>
  <c r="BR206" i="38"/>
  <c r="BR207" i="38"/>
  <c r="BR205" i="38"/>
  <c r="DE298" i="38"/>
  <c r="DE297" i="38" s="1"/>
  <c r="DE267" i="38"/>
  <c r="CT213" i="38"/>
  <c r="CV223" i="38" s="1"/>
  <c r="CV214" i="38"/>
  <c r="CV213" i="38" s="1"/>
  <c r="AZ203" i="38"/>
  <c r="AT231" i="38"/>
  <c r="CJ230" i="38"/>
  <c r="CJ266" i="38" s="1"/>
  <c r="F298" i="38"/>
  <c r="J268" i="38"/>
  <c r="F267" i="38"/>
  <c r="BC268" i="38"/>
  <c r="BC231" i="38"/>
  <c r="R300" i="38"/>
  <c r="V300" i="38" s="1"/>
  <c r="V270" i="38"/>
  <c r="S268" i="38"/>
  <c r="S231" i="38"/>
  <c r="CP230" i="38"/>
  <c r="CP266" i="38" s="1"/>
  <c r="U268" i="38"/>
  <c r="U231" i="38"/>
  <c r="X300" i="38"/>
  <c r="AB300" i="38" s="1"/>
  <c r="AB270" i="38"/>
  <c r="AY298" i="38"/>
  <c r="AY297" i="38" s="1"/>
  <c r="AY267" i="38"/>
  <c r="CN2" i="39"/>
  <c r="CE6" i="39"/>
  <c r="CE7" i="39" s="1"/>
  <c r="CE3" i="39"/>
  <c r="DR267" i="38"/>
  <c r="DT277" i="38" s="1"/>
  <c r="DR298" i="38"/>
  <c r="DR297" i="38" s="1"/>
  <c r="AW267" i="38"/>
  <c r="AW298" i="38"/>
  <c r="AW297" i="38" s="1"/>
  <c r="DN232" i="38"/>
  <c r="DJ268" i="38"/>
  <c r="BH197" i="38"/>
  <c r="O268" i="38"/>
  <c r="O231" i="38"/>
  <c r="DG268" i="38"/>
  <c r="DG231" i="38"/>
  <c r="DH240" i="38" s="1"/>
  <c r="CM267" i="38"/>
  <c r="CM298" i="38"/>
  <c r="CM297" i="38" s="1"/>
  <c r="DF298" i="38"/>
  <c r="DF297" i="38" s="1"/>
  <c r="DF267" i="38"/>
  <c r="DH277" i="38" s="1"/>
  <c r="BL223" i="38"/>
  <c r="DT241" i="38"/>
  <c r="BT298" i="38"/>
  <c r="BX268" i="38"/>
  <c r="X267" i="38"/>
  <c r="V232" i="38"/>
  <c r="V231" i="38" s="1"/>
  <c r="R268" i="38"/>
  <c r="R231" i="38"/>
  <c r="BJ298" i="38"/>
  <c r="BJ297" i="38" s="1"/>
  <c r="BJ267" i="38"/>
  <c r="DT205" i="38"/>
  <c r="DT206" i="38"/>
  <c r="DT207" i="38"/>
  <c r="BN196" i="38"/>
  <c r="DH226" i="38"/>
  <c r="DH225" i="38"/>
  <c r="DH224" i="38"/>
  <c r="DL298" i="38"/>
  <c r="DL297" i="38" s="1"/>
  <c r="DL267" i="38"/>
  <c r="CB298" i="38"/>
  <c r="CB297" i="38" s="1"/>
  <c r="CB267" i="38"/>
  <c r="T298" i="38"/>
  <c r="T297" i="38" s="1"/>
  <c r="T267" i="38"/>
  <c r="V277" i="38" s="1"/>
  <c r="BJ233" i="19"/>
  <c r="BJ269" i="19" s="1"/>
  <c r="BJ299" i="19" s="1"/>
  <c r="BJ238" i="19"/>
  <c r="BJ274" i="19" s="1"/>
  <c r="BJ304" i="19" s="1"/>
  <c r="L302" i="19"/>
  <c r="P302" i="19" s="1"/>
  <c r="P272" i="19"/>
  <c r="CC180" i="19"/>
  <c r="CC198" i="19" s="1"/>
  <c r="CC217" i="19" s="1"/>
  <c r="CC235" i="19" s="1"/>
  <c r="CC271" i="19" s="1"/>
  <c r="CC301" i="19" s="1"/>
  <c r="CA180" i="19"/>
  <c r="CA198" i="19" s="1"/>
  <c r="CA235" i="19" s="1"/>
  <c r="CA271" i="19" s="1"/>
  <c r="CA301" i="19" s="1"/>
  <c r="CB180" i="19"/>
  <c r="CB198" i="19" s="1"/>
  <c r="BZ180" i="19"/>
  <c r="BX183" i="19"/>
  <c r="BT201" i="19"/>
  <c r="X271" i="19"/>
  <c r="AB235" i="19"/>
  <c r="BF238" i="19"/>
  <c r="BB274" i="19"/>
  <c r="AN238" i="19"/>
  <c r="AJ274" i="19"/>
  <c r="AH235" i="19"/>
  <c r="AD271" i="19"/>
  <c r="BR183" i="19"/>
  <c r="BN201" i="19"/>
  <c r="BV216" i="19"/>
  <c r="BX216" i="19" s="1"/>
  <c r="BV215" i="19"/>
  <c r="BX215" i="19" s="1"/>
  <c r="AT238" i="19"/>
  <c r="AP274" i="19"/>
  <c r="BP220" i="19"/>
  <c r="BR220" i="19" s="1"/>
  <c r="BR181" i="19"/>
  <c r="BN199" i="19"/>
  <c r="R271" i="19"/>
  <c r="V235" i="19"/>
  <c r="CB183" i="19"/>
  <c r="CB201" i="19" s="1"/>
  <c r="CC183" i="19"/>
  <c r="CC201" i="19" s="1"/>
  <c r="BZ183" i="19"/>
  <c r="CA183" i="19"/>
  <c r="CA201" i="19" s="1"/>
  <c r="CA238" i="19" s="1"/>
  <c r="CA274" i="19" s="1"/>
  <c r="CA304" i="19" s="1"/>
  <c r="BW215" i="19"/>
  <c r="BW233" i="19" s="1"/>
  <c r="BW269" i="19" s="1"/>
  <c r="BW299" i="19" s="1"/>
  <c r="BN195" i="19"/>
  <c r="BN232" i="19" s="1"/>
  <c r="AB236" i="19"/>
  <c r="X272" i="19"/>
  <c r="BP218" i="19"/>
  <c r="BR218" i="19" s="1"/>
  <c r="AD274" i="19"/>
  <c r="AH238" i="19"/>
  <c r="BL199" i="19"/>
  <c r="BH236" i="19"/>
  <c r="BQ215" i="19"/>
  <c r="BQ233" i="19" s="1"/>
  <c r="BQ269" i="19" s="1"/>
  <c r="BQ299" i="19" s="1"/>
  <c r="BV176" i="19"/>
  <c r="BV195" i="19"/>
  <c r="CE180" i="19"/>
  <c r="CE179" i="19"/>
  <c r="CE178" i="19"/>
  <c r="CE177" i="19"/>
  <c r="CE183" i="19"/>
  <c r="CE181" i="19"/>
  <c r="CA179" i="19"/>
  <c r="CA197" i="19" s="1"/>
  <c r="CA234" i="19" s="1"/>
  <c r="CA270" i="19" s="1"/>
  <c r="CA300" i="19" s="1"/>
  <c r="CB179" i="19"/>
  <c r="CB197" i="19" s="1"/>
  <c r="CC179" i="19"/>
  <c r="CC197" i="19" s="1"/>
  <c r="AV274" i="19"/>
  <c r="AZ238" i="19"/>
  <c r="CB181" i="19"/>
  <c r="CB199" i="19" s="1"/>
  <c r="CC181" i="19"/>
  <c r="CC199" i="19" s="1"/>
  <c r="CC218" i="19" s="1"/>
  <c r="CC236" i="19" s="1"/>
  <c r="CC272" i="19" s="1"/>
  <c r="CC302" i="19" s="1"/>
  <c r="CA181" i="19"/>
  <c r="CA199" i="19" s="1"/>
  <c r="CA236" i="19" s="1"/>
  <c r="CA272" i="19" s="1"/>
  <c r="CA302" i="19" s="1"/>
  <c r="BZ181" i="19"/>
  <c r="BH238" i="19"/>
  <c r="BL201" i="19"/>
  <c r="BR180" i="19"/>
  <c r="BN198" i="19"/>
  <c r="BP217" i="19"/>
  <c r="BR217" i="19" s="1"/>
  <c r="BW220" i="19"/>
  <c r="BW238" i="19" s="1"/>
  <c r="BW274" i="19" s="1"/>
  <c r="BW304" i="19" s="1"/>
  <c r="R272" i="19"/>
  <c r="V236" i="19"/>
  <c r="R274" i="19"/>
  <c r="V238" i="19"/>
  <c r="AH236" i="19"/>
  <c r="AD272" i="19"/>
  <c r="AP271" i="19"/>
  <c r="AT235" i="19"/>
  <c r="BF236" i="19"/>
  <c r="BB272" i="19"/>
  <c r="AZ236" i="19"/>
  <c r="AV272" i="19"/>
  <c r="L271" i="19"/>
  <c r="P235" i="19"/>
  <c r="AZ235" i="19"/>
  <c r="AV271" i="19"/>
  <c r="BV217" i="19"/>
  <c r="BX217" i="19" s="1"/>
  <c r="AN236" i="19"/>
  <c r="AJ272" i="19"/>
  <c r="BV220" i="19"/>
  <c r="BX220" i="19" s="1"/>
  <c r="BX181" i="19"/>
  <c r="BT199" i="19"/>
  <c r="BX180" i="19"/>
  <c r="BT198" i="19"/>
  <c r="BH235" i="19"/>
  <c r="BL198" i="19"/>
  <c r="AP272" i="19"/>
  <c r="AT236" i="19"/>
  <c r="AJ271" i="19"/>
  <c r="AN235" i="19"/>
  <c r="BP216" i="19"/>
  <c r="BR216" i="19" s="1"/>
  <c r="BZ177" i="19"/>
  <c r="CA177" i="19"/>
  <c r="CC177" i="19"/>
  <c r="CB177" i="19"/>
  <c r="BU176" i="19"/>
  <c r="BU195" i="19"/>
  <c r="AB238" i="19"/>
  <c r="X274" i="19"/>
  <c r="BP215" i="19"/>
  <c r="BR215" i="19" s="1"/>
  <c r="BV218" i="19"/>
  <c r="BX218" i="19" s="1"/>
  <c r="CB178" i="19"/>
  <c r="CB196" i="19" s="1"/>
  <c r="CA178" i="19"/>
  <c r="CA196" i="19" s="1"/>
  <c r="CA233" i="19" s="1"/>
  <c r="CA269" i="19" s="1"/>
  <c r="CA299" i="19" s="1"/>
  <c r="CC178" i="19"/>
  <c r="CC196" i="19" s="1"/>
  <c r="BX177" i="19"/>
  <c r="BT195" i="19"/>
  <c r="P238" i="19"/>
  <c r="L274" i="19"/>
  <c r="P236" i="19"/>
  <c r="BF235" i="19"/>
  <c r="BB271" i="19"/>
  <c r="BH232" i="19"/>
  <c r="J235" i="19"/>
  <c r="J271" i="19"/>
  <c r="J127" i="19"/>
  <c r="J133" i="19" s="1"/>
  <c r="J134" i="19" s="1"/>
  <c r="J109" i="19"/>
  <c r="J115" i="19" s="1"/>
  <c r="H214" i="19"/>
  <c r="J214" i="19" s="1"/>
  <c r="H176" i="19"/>
  <c r="J185" i="19" s="1"/>
  <c r="J177" i="19"/>
  <c r="J168" i="19"/>
  <c r="J169" i="19"/>
  <c r="J165" i="19"/>
  <c r="I238" i="19"/>
  <c r="J220" i="19"/>
  <c r="H238" i="19"/>
  <c r="H274" i="19" s="1"/>
  <c r="H304" i="19" s="1"/>
  <c r="J272" i="19"/>
  <c r="J236" i="19"/>
  <c r="AC2" i="32" a="1"/>
  <c r="AC2" i="32" s="1"/>
  <c r="J193" i="19"/>
  <c r="J230" i="19" s="1"/>
  <c r="G274" i="19"/>
  <c r="BM2" i="33"/>
  <c r="R341" i="33"/>
  <c r="R342" i="33" s="1"/>
  <c r="R343" i="33" s="1"/>
  <c r="CP5" i="26"/>
  <c r="CV288" i="19" s="1"/>
  <c r="CP19" i="26"/>
  <c r="CP20" i="26"/>
  <c r="BW5" i="26"/>
  <c r="CL5" i="26"/>
  <c r="CJ20" i="26"/>
  <c r="CJ21" i="26" s="1"/>
  <c r="CB5" i="26"/>
  <c r="CG5" i="26"/>
  <c r="CQ5" i="26"/>
  <c r="A28" i="31"/>
  <c r="B27" i="31"/>
  <c r="C27" i="31"/>
  <c r="AT276" i="38" l="1"/>
  <c r="CV169" i="19"/>
  <c r="BP195" i="19"/>
  <c r="DT169" i="19"/>
  <c r="DT168" i="19"/>
  <c r="CS267" i="38"/>
  <c r="DT221" i="38"/>
  <c r="DT227" i="38" s="1"/>
  <c r="DB202" i="38"/>
  <c r="DN202" i="38"/>
  <c r="CJ130" i="19"/>
  <c r="CJ131" i="19"/>
  <c r="DT202" i="38"/>
  <c r="DH221" i="38"/>
  <c r="DH227" i="38" s="1"/>
  <c r="M176" i="19"/>
  <c r="AH130" i="19"/>
  <c r="CV202" i="38"/>
  <c r="DH202" i="38"/>
  <c r="CV268" i="38"/>
  <c r="BF165" i="19"/>
  <c r="AT221" i="38"/>
  <c r="AT227" i="38" s="1"/>
  <c r="DH130" i="19"/>
  <c r="DB130" i="19"/>
  <c r="CP164" i="19"/>
  <c r="CJ268" i="38"/>
  <c r="Z195" i="19"/>
  <c r="AB195" i="19" s="1"/>
  <c r="AL176" i="19"/>
  <c r="AN186" i="19" s="1"/>
  <c r="AB223" i="38"/>
  <c r="AB225" i="38" s="1"/>
  <c r="AB222" i="38"/>
  <c r="AH223" i="38"/>
  <c r="AH225" i="38" s="1"/>
  <c r="AH222" i="38"/>
  <c r="AT280" i="38"/>
  <c r="AT278" i="38"/>
  <c r="AH131" i="19"/>
  <c r="BX131" i="19"/>
  <c r="BX132" i="19"/>
  <c r="AT209" i="38"/>
  <c r="AK195" i="19"/>
  <c r="AN195" i="19" s="1"/>
  <c r="CV167" i="19"/>
  <c r="AT131" i="19"/>
  <c r="BR177" i="19"/>
  <c r="CD202" i="38"/>
  <c r="DH132" i="19"/>
  <c r="CJ202" i="38"/>
  <c r="CC231" i="38"/>
  <c r="CD240" i="38" s="1"/>
  <c r="AT130" i="19"/>
  <c r="DB131" i="19"/>
  <c r="CP202" i="38"/>
  <c r="CV164" i="19"/>
  <c r="BI194" i="19"/>
  <c r="AA176" i="19"/>
  <c r="AB175" i="19" s="1"/>
  <c r="AB186" i="19" s="1"/>
  <c r="V132" i="19"/>
  <c r="N176" i="19"/>
  <c r="P186" i="19" s="1"/>
  <c r="P187" i="19" s="1"/>
  <c r="BQ195" i="19"/>
  <c r="BQ194" i="19" s="1"/>
  <c r="BO195" i="19"/>
  <c r="BO232" i="19" s="1"/>
  <c r="BO176" i="19"/>
  <c r="AR195" i="19"/>
  <c r="AR194" i="19" s="1"/>
  <c r="BW195" i="19"/>
  <c r="BW214" i="19" s="1"/>
  <c r="BW213" i="19" s="1"/>
  <c r="BX212" i="19" s="1"/>
  <c r="BX222" i="19" s="1"/>
  <c r="BR130" i="19"/>
  <c r="AB127" i="19"/>
  <c r="AB133" i="19" s="1"/>
  <c r="AB134" i="19" s="1"/>
  <c r="DN167" i="19"/>
  <c r="DN168" i="19"/>
  <c r="AB168" i="19"/>
  <c r="CD131" i="19"/>
  <c r="BF168" i="19"/>
  <c r="BV233" i="19"/>
  <c r="BV269" i="19" s="1"/>
  <c r="BV299" i="19" s="1"/>
  <c r="BF167" i="19"/>
  <c r="BP236" i="19"/>
  <c r="BP272" i="19" s="1"/>
  <c r="BP302" i="19" s="1"/>
  <c r="V131" i="19"/>
  <c r="CD130" i="19"/>
  <c r="BP238" i="19"/>
  <c r="BP274" i="19" s="1"/>
  <c r="BP304" i="19" s="1"/>
  <c r="CV127" i="19"/>
  <c r="CV133" i="19" s="1"/>
  <c r="CV134" i="19" s="1"/>
  <c r="AH165" i="19"/>
  <c r="DH164" i="19"/>
  <c r="DB164" i="19"/>
  <c r="AM195" i="19"/>
  <c r="AM194" i="19" s="1"/>
  <c r="BC195" i="19"/>
  <c r="BC232" i="19" s="1"/>
  <c r="AB169" i="19"/>
  <c r="BX225" i="38"/>
  <c r="AZ165" i="19"/>
  <c r="AL268" i="38"/>
  <c r="AN268" i="38" s="1"/>
  <c r="AN267" i="38" s="1"/>
  <c r="AT243" i="38"/>
  <c r="AT239" i="38" s="1"/>
  <c r="AT245" i="38" s="1"/>
  <c r="AT246" i="38" s="1"/>
  <c r="BD298" i="38"/>
  <c r="BD297" i="38" s="1"/>
  <c r="BF307" i="38" s="1"/>
  <c r="BF308" i="38" s="1"/>
  <c r="AL231" i="38"/>
  <c r="AN241" i="38" s="1"/>
  <c r="BF226" i="38"/>
  <c r="AN224" i="38"/>
  <c r="AN225" i="38"/>
  <c r="AS298" i="38"/>
  <c r="AS297" i="38" s="1"/>
  <c r="AT287" i="38" s="1"/>
  <c r="AT306" i="38" s="1"/>
  <c r="CU268" i="38"/>
  <c r="CU298" i="38" s="1"/>
  <c r="CU297" i="38" s="1"/>
  <c r="BX224" i="38"/>
  <c r="CG267" i="38"/>
  <c r="CV241" i="38"/>
  <c r="CV242" i="38" s="1"/>
  <c r="CD226" i="38"/>
  <c r="BF225" i="38"/>
  <c r="BL202" i="38"/>
  <c r="CD241" i="38"/>
  <c r="CD244" i="38" s="1"/>
  <c r="BF240" i="38"/>
  <c r="P232" i="38"/>
  <c r="P231" i="38" s="1"/>
  <c r="N268" i="38"/>
  <c r="P268" i="38" s="1"/>
  <c r="P267" i="38" s="1"/>
  <c r="BF234" i="38"/>
  <c r="BF231" i="38" s="1"/>
  <c r="CD224" i="38"/>
  <c r="BF243" i="38"/>
  <c r="AM298" i="38"/>
  <c r="AM297" i="38" s="1"/>
  <c r="AN287" i="38" s="1"/>
  <c r="BD4" i="39" s="1"/>
  <c r="BB270" i="38"/>
  <c r="BB267" i="38" s="1"/>
  <c r="CD277" i="38"/>
  <c r="CD278" i="38" s="1"/>
  <c r="DA298" i="38"/>
  <c r="DA297" i="38" s="1"/>
  <c r="DB287" i="38" s="1"/>
  <c r="BR170" i="38"/>
  <c r="BR171" i="38" s="1"/>
  <c r="BR241" i="38"/>
  <c r="BR244" i="38" s="1"/>
  <c r="BF242" i="38"/>
  <c r="P202" i="38"/>
  <c r="P208" i="38" s="1"/>
  <c r="P209" i="38" s="1"/>
  <c r="DA231" i="38"/>
  <c r="DB240" i="38" s="1"/>
  <c r="DN224" i="38"/>
  <c r="DN225" i="38"/>
  <c r="V202" i="38"/>
  <c r="V208" i="38" s="1"/>
  <c r="V209" i="38" s="1"/>
  <c r="DB225" i="38"/>
  <c r="DB226" i="38"/>
  <c r="DB277" i="38"/>
  <c r="DB278" i="38" s="1"/>
  <c r="DB241" i="38"/>
  <c r="DB244" i="38" s="1"/>
  <c r="BF208" i="38"/>
  <c r="BF209" i="38" s="1"/>
  <c r="DH242" i="38"/>
  <c r="DH243" i="38"/>
  <c r="V240" i="38"/>
  <c r="DN277" i="38"/>
  <c r="DN279" i="38" s="1"/>
  <c r="V224" i="38"/>
  <c r="V225" i="38"/>
  <c r="V222" i="38"/>
  <c r="AB287" i="38"/>
  <c r="AL4" i="39" s="1"/>
  <c r="BL190" i="38"/>
  <c r="J279" i="38"/>
  <c r="DM268" i="38"/>
  <c r="DM298" i="38" s="1"/>
  <c r="DM297" i="38" s="1"/>
  <c r="AB231" i="38"/>
  <c r="J280" i="38"/>
  <c r="AB202" i="38"/>
  <c r="AB208" i="38" s="1"/>
  <c r="AB209" i="38" s="1"/>
  <c r="AN202" i="38"/>
  <c r="AN208" i="38" s="1"/>
  <c r="AN209" i="38" s="1"/>
  <c r="J221" i="38"/>
  <c r="J227" i="38" s="1"/>
  <c r="BF127" i="19"/>
  <c r="BF133" i="19" s="1"/>
  <c r="BF134" i="19" s="1"/>
  <c r="CV240" i="38"/>
  <c r="CJ241" i="38"/>
  <c r="CJ244" i="38" s="1"/>
  <c r="L297" i="38"/>
  <c r="DN241" i="38"/>
  <c r="DN244" i="38" s="1"/>
  <c r="V186" i="19"/>
  <c r="AN193" i="19"/>
  <c r="AH202" i="38"/>
  <c r="AH208" i="38" s="1"/>
  <c r="AH209" i="38" s="1"/>
  <c r="AE195" i="19"/>
  <c r="AH195" i="19" s="1"/>
  <c r="AW195" i="19"/>
  <c r="AW232" i="19" s="1"/>
  <c r="BX164" i="19"/>
  <c r="CP127" i="19"/>
  <c r="CP133" i="19" s="1"/>
  <c r="CP134" i="19" s="1"/>
  <c r="AX195" i="19"/>
  <c r="AX194" i="19" s="1"/>
  <c r="BR202" i="38"/>
  <c r="P221" i="38"/>
  <c r="P227" i="38" s="1"/>
  <c r="AH177" i="19"/>
  <c r="AT186" i="19"/>
  <c r="BR132" i="19"/>
  <c r="CJ164" i="19"/>
  <c r="BD214" i="19"/>
  <c r="AV232" i="19"/>
  <c r="BF177" i="19"/>
  <c r="P177" i="19"/>
  <c r="BR176" i="38"/>
  <c r="BR190" i="38" s="1"/>
  <c r="AT185" i="19"/>
  <c r="AT193" i="19"/>
  <c r="AT177" i="19"/>
  <c r="BW268" i="38"/>
  <c r="BW231" i="38"/>
  <c r="BX240" i="38" s="1"/>
  <c r="M194" i="19"/>
  <c r="M232" i="19"/>
  <c r="AZ193" i="19"/>
  <c r="AZ186" i="19"/>
  <c r="P193" i="19"/>
  <c r="AS194" i="19"/>
  <c r="AS214" i="19"/>
  <c r="AS213" i="19" s="1"/>
  <c r="AT212" i="19" s="1"/>
  <c r="AT222" i="19" s="1"/>
  <c r="AT167" i="19"/>
  <c r="AT169" i="19"/>
  <c r="AT168" i="19"/>
  <c r="AT165" i="19"/>
  <c r="DN132" i="19"/>
  <c r="DN130" i="19"/>
  <c r="DN131" i="19"/>
  <c r="X232" i="19"/>
  <c r="AZ166" i="19"/>
  <c r="BL277" i="38"/>
  <c r="BL280" i="38" s="1"/>
  <c r="BL241" i="38"/>
  <c r="BL243" i="38" s="1"/>
  <c r="AZ287" i="38"/>
  <c r="BV4" i="39" s="1"/>
  <c r="DT240" i="38"/>
  <c r="BX266" i="38"/>
  <c r="BX277" i="38" s="1"/>
  <c r="BX241" i="38"/>
  <c r="V177" i="19"/>
  <c r="BR167" i="19"/>
  <c r="BR169" i="19"/>
  <c r="BR168" i="19"/>
  <c r="N194" i="19"/>
  <c r="N214" i="19"/>
  <c r="N232" i="19" s="1"/>
  <c r="AN165" i="19"/>
  <c r="AB177" i="19"/>
  <c r="AA194" i="19"/>
  <c r="AA214" i="19"/>
  <c r="AN127" i="19"/>
  <c r="AN133" i="19" s="1"/>
  <c r="AN134" i="19" s="1"/>
  <c r="R232" i="19"/>
  <c r="U194" i="19"/>
  <c r="U214" i="19"/>
  <c r="U213" i="19" s="1"/>
  <c r="V212" i="19" s="1"/>
  <c r="AT267" i="38"/>
  <c r="DT127" i="19"/>
  <c r="DT133" i="19" s="1"/>
  <c r="DT134" i="19" s="1"/>
  <c r="AN177" i="19"/>
  <c r="BL155" i="19"/>
  <c r="CD168" i="19"/>
  <c r="CD167" i="19"/>
  <c r="CD169" i="19"/>
  <c r="AH168" i="19"/>
  <c r="AH169" i="19"/>
  <c r="AH167" i="19"/>
  <c r="V193" i="19"/>
  <c r="V185" i="19"/>
  <c r="AJ232" i="19"/>
  <c r="BK176" i="19"/>
  <c r="BL175" i="19" s="1"/>
  <c r="BL185" i="19" s="1"/>
  <c r="BK195" i="19"/>
  <c r="BL177" i="19"/>
  <c r="BJ176" i="19"/>
  <c r="BJ195" i="19"/>
  <c r="AZ202" i="38"/>
  <c r="AZ208" i="38" s="1"/>
  <c r="AZ209" i="38" s="1"/>
  <c r="J242" i="38"/>
  <c r="BE194" i="19"/>
  <c r="BE214" i="19"/>
  <c r="BE213" i="19" s="1"/>
  <c r="BF212" i="19" s="1"/>
  <c r="BF222" i="19" s="1"/>
  <c r="T214" i="19"/>
  <c r="T194" i="19"/>
  <c r="AG195" i="19"/>
  <c r="P165" i="19"/>
  <c r="AD232" i="19"/>
  <c r="P127" i="19"/>
  <c r="P133" i="19" s="1"/>
  <c r="P134" i="19" s="1"/>
  <c r="J243" i="38"/>
  <c r="BF185" i="19"/>
  <c r="BF193" i="19"/>
  <c r="AZ177" i="19"/>
  <c r="AQ194" i="19"/>
  <c r="AQ232" i="19"/>
  <c r="AL214" i="19"/>
  <c r="AL232" i="19" s="1"/>
  <c r="AL194" i="19"/>
  <c r="AH193" i="19"/>
  <c r="BF186" i="19"/>
  <c r="AN166" i="19"/>
  <c r="AH186" i="19"/>
  <c r="AZ132" i="19"/>
  <c r="AZ131" i="19"/>
  <c r="AZ130" i="19"/>
  <c r="P240" i="38"/>
  <c r="AH287" i="38"/>
  <c r="AH240" i="38"/>
  <c r="DN240" i="38"/>
  <c r="P166" i="19"/>
  <c r="Y232" i="19"/>
  <c r="Y194" i="19"/>
  <c r="V169" i="19"/>
  <c r="V168" i="19"/>
  <c r="V167" i="19"/>
  <c r="S195" i="19"/>
  <c r="BB195" i="19"/>
  <c r="BL132" i="19"/>
  <c r="BL131" i="19"/>
  <c r="BL130" i="19"/>
  <c r="L195" i="19"/>
  <c r="AY195" i="19"/>
  <c r="AF194" i="19"/>
  <c r="AF214" i="19"/>
  <c r="O195" i="19"/>
  <c r="F297" i="38"/>
  <c r="J298" i="38"/>
  <c r="J297" i="38" s="1"/>
  <c r="V280" i="38"/>
  <c r="V279" i="38"/>
  <c r="V278" i="38"/>
  <c r="DJ298" i="38"/>
  <c r="DN268" i="38"/>
  <c r="BR280" i="38"/>
  <c r="BR279" i="38"/>
  <c r="BR278" i="38"/>
  <c r="V243" i="38"/>
  <c r="V242" i="38"/>
  <c r="V244" i="38"/>
  <c r="AH267" i="38"/>
  <c r="CP241" i="38"/>
  <c r="BX178" i="38"/>
  <c r="BB299" i="38"/>
  <c r="BF299" i="38" s="1"/>
  <c r="BF269" i="38"/>
  <c r="AD297" i="38"/>
  <c r="CN298" i="38"/>
  <c r="CN297" i="38" s="1"/>
  <c r="CN267" i="38"/>
  <c r="CP277" i="38" s="1"/>
  <c r="BB298" i="38"/>
  <c r="BF268" i="38"/>
  <c r="BN197" i="38"/>
  <c r="BN194" i="38" s="1"/>
  <c r="BC298" i="38"/>
  <c r="BC297" i="38" s="1"/>
  <c r="BC267" i="38"/>
  <c r="BF276" i="38" s="1"/>
  <c r="O298" i="38"/>
  <c r="O297" i="38" s="1"/>
  <c r="O267" i="38"/>
  <c r="CW2" i="39"/>
  <c r="CN3" i="39"/>
  <c r="CN6" i="39"/>
  <c r="CN7" i="39" s="1"/>
  <c r="U267" i="38"/>
  <c r="U298" i="38"/>
  <c r="U297" i="38" s="1"/>
  <c r="CC267" i="38"/>
  <c r="CC298" i="38"/>
  <c r="CC297" i="38" s="1"/>
  <c r="BF279" i="38"/>
  <c r="BF280" i="38"/>
  <c r="BF278" i="38"/>
  <c r="AP297" i="38"/>
  <c r="AT298" i="38"/>
  <c r="AT297" i="38" s="1"/>
  <c r="I298" i="38"/>
  <c r="I297" i="38" s="1"/>
  <c r="I267" i="38"/>
  <c r="J276" i="38" s="1"/>
  <c r="BL269" i="38"/>
  <c r="BH299" i="38"/>
  <c r="BL299" i="38" s="1"/>
  <c r="CJ226" i="38"/>
  <c r="CJ225" i="38"/>
  <c r="CJ224" i="38"/>
  <c r="BR225" i="38"/>
  <c r="BR224" i="38"/>
  <c r="BR226" i="38"/>
  <c r="CL140" i="38"/>
  <c r="CP27" i="37"/>
  <c r="BQ268" i="38"/>
  <c r="BQ231" i="38"/>
  <c r="BR240" i="38" s="1"/>
  <c r="AH244" i="38"/>
  <c r="AH243" i="38"/>
  <c r="AH242" i="38"/>
  <c r="P244" i="38"/>
  <c r="P243" i="38"/>
  <c r="P242" i="38"/>
  <c r="DT244" i="38"/>
  <c r="DT243" i="38"/>
  <c r="DT242" i="38"/>
  <c r="BX298" i="38"/>
  <c r="DG298" i="38"/>
  <c r="DG297" i="38" s="1"/>
  <c r="DG267" i="38"/>
  <c r="DH276" i="38" s="1"/>
  <c r="R298" i="38"/>
  <c r="V268" i="38"/>
  <c r="V267" i="38" s="1"/>
  <c r="R267" i="38"/>
  <c r="X297" i="38"/>
  <c r="CV226" i="38"/>
  <c r="CV225" i="38"/>
  <c r="CV224" i="38"/>
  <c r="CI268" i="38"/>
  <c r="CI231" i="38"/>
  <c r="CJ240" i="38" s="1"/>
  <c r="DQ298" i="38"/>
  <c r="DQ267" i="38"/>
  <c r="AX231" i="38"/>
  <c r="AX268" i="38"/>
  <c r="AZ232" i="38"/>
  <c r="AZ231" i="38" s="1"/>
  <c r="CH298" i="38"/>
  <c r="CH297" i="38" s="1"/>
  <c r="CH267" i="38"/>
  <c r="CJ277" i="38" s="1"/>
  <c r="CD158" i="38"/>
  <c r="BZ178" i="38"/>
  <c r="DK298" i="38"/>
  <c r="DK297" i="38" s="1"/>
  <c r="DK267" i="38"/>
  <c r="CJ140" i="38"/>
  <c r="CF158" i="38"/>
  <c r="CP226" i="38"/>
  <c r="CP225" i="38"/>
  <c r="CP224" i="38"/>
  <c r="DS267" i="38"/>
  <c r="DS298" i="38"/>
  <c r="DS297" i="38" s="1"/>
  <c r="AF298" i="38"/>
  <c r="AF297" i="38" s="1"/>
  <c r="AF267" i="38"/>
  <c r="AH277" i="38" s="1"/>
  <c r="BL298" i="38"/>
  <c r="BR196" i="38"/>
  <c r="BN233" i="38"/>
  <c r="BH234" i="38"/>
  <c r="BL197" i="38"/>
  <c r="BL194" i="38" s="1"/>
  <c r="BH194" i="38"/>
  <c r="BT233" i="38"/>
  <c r="BX196" i="38"/>
  <c r="DH279" i="38"/>
  <c r="DH280" i="38"/>
  <c r="DH278" i="38"/>
  <c r="CE5" i="39"/>
  <c r="CD14" i="39" s="1" a="1"/>
  <c r="CD14" i="39" s="1"/>
  <c r="BZ14" i="39" a="1"/>
  <c r="BZ14" i="39" s="1"/>
  <c r="CA14" i="39" s="1" a="1"/>
  <c r="J267" i="38"/>
  <c r="CX298" i="38"/>
  <c r="DB268" i="38"/>
  <c r="CF141" i="38"/>
  <c r="CF138" i="38" s="1"/>
  <c r="CJ28" i="37"/>
  <c r="CO268" i="38"/>
  <c r="CO231" i="38"/>
  <c r="CP240" i="38" s="1"/>
  <c r="CT298" i="38"/>
  <c r="CT297" i="38" s="1"/>
  <c r="CT267" i="38"/>
  <c r="CV277" i="38" s="1"/>
  <c r="Z298" i="38"/>
  <c r="Z267" i="38"/>
  <c r="AB268" i="38"/>
  <c r="AB267" i="38" s="1"/>
  <c r="BO298" i="38"/>
  <c r="BO297" i="38" s="1"/>
  <c r="BO267" i="38"/>
  <c r="CA267" i="38"/>
  <c r="CA298" i="38"/>
  <c r="CA297" i="38" s="1"/>
  <c r="DH298" i="38"/>
  <c r="CD141" i="38"/>
  <c r="CD138" i="38" s="1"/>
  <c r="CD152" i="38" s="1"/>
  <c r="BZ159" i="38"/>
  <c r="BL225" i="38"/>
  <c r="BL224" i="38"/>
  <c r="BL226" i="38"/>
  <c r="DT279" i="38"/>
  <c r="DT278" i="38"/>
  <c r="DT280" i="38"/>
  <c r="S267" i="38"/>
  <c r="S298" i="38"/>
  <c r="S297" i="38" s="1"/>
  <c r="CY267" i="38"/>
  <c r="DB276" i="38" s="1"/>
  <c r="CY298" i="38"/>
  <c r="CY297" i="38" s="1"/>
  <c r="AB241" i="38"/>
  <c r="AB240" i="38"/>
  <c r="BK268" i="38"/>
  <c r="BK231" i="38"/>
  <c r="BL240" i="38" s="1"/>
  <c r="AZ226" i="38"/>
  <c r="AZ225" i="38"/>
  <c r="AZ224" i="38"/>
  <c r="BX159" i="38"/>
  <c r="BX156" i="38" s="1"/>
  <c r="BX170" i="38" s="1"/>
  <c r="BX171" i="38" s="1"/>
  <c r="BT179" i="38"/>
  <c r="BX179" i="38" s="1"/>
  <c r="BT156" i="38"/>
  <c r="AJ297" i="38"/>
  <c r="AV297" i="38"/>
  <c r="BN176" i="38"/>
  <c r="BV238" i="19"/>
  <c r="BV274" i="19" s="1"/>
  <c r="BV304" i="19" s="1"/>
  <c r="BV236" i="19"/>
  <c r="BV272" i="19" s="1"/>
  <c r="BV302" i="19" s="1"/>
  <c r="BV234" i="19"/>
  <c r="BV270" i="19" s="1"/>
  <c r="BV300" i="19" s="1"/>
  <c r="AV302" i="19"/>
  <c r="AZ302" i="19" s="1"/>
  <c r="AZ272" i="19"/>
  <c r="BX201" i="19"/>
  <c r="BT238" i="19"/>
  <c r="CB218" i="19"/>
  <c r="CD218" i="19" s="1"/>
  <c r="BB301" i="19"/>
  <c r="BF301" i="19" s="1"/>
  <c r="BF271" i="19"/>
  <c r="CI181" i="19"/>
  <c r="CI199" i="19" s="1"/>
  <c r="CI218" i="19" s="1"/>
  <c r="CI236" i="19" s="1"/>
  <c r="CI272" i="19" s="1"/>
  <c r="CI302" i="19" s="1"/>
  <c r="CH181" i="19"/>
  <c r="CH199" i="19" s="1"/>
  <c r="CG181" i="19"/>
  <c r="CG199" i="19" s="1"/>
  <c r="CG236" i="19" s="1"/>
  <c r="CG272" i="19" s="1"/>
  <c r="CG302" i="19" s="1"/>
  <c r="CF181" i="19"/>
  <c r="AB272" i="19"/>
  <c r="X302" i="19"/>
  <c r="AB302" i="19" s="1"/>
  <c r="BU232" i="19"/>
  <c r="BU194" i="19"/>
  <c r="BI231" i="19"/>
  <c r="BI268" i="19"/>
  <c r="BP235" i="19"/>
  <c r="BP271" i="19" s="1"/>
  <c r="BP301" i="19" s="1"/>
  <c r="BR185" i="19"/>
  <c r="BR193" i="19"/>
  <c r="BB304" i="19"/>
  <c r="BF304" i="19" s="1"/>
  <c r="BF274" i="19"/>
  <c r="BL236" i="19"/>
  <c r="BH272" i="19"/>
  <c r="BT232" i="19"/>
  <c r="BX195" i="19"/>
  <c r="BN235" i="19"/>
  <c r="BR198" i="19"/>
  <c r="CF177" i="19"/>
  <c r="CH177" i="19"/>
  <c r="CI177" i="19"/>
  <c r="CG177" i="19"/>
  <c r="CD183" i="19"/>
  <c r="BZ201" i="19"/>
  <c r="BN236" i="19"/>
  <c r="BR199" i="19"/>
  <c r="BT236" i="19"/>
  <c r="BX199" i="19"/>
  <c r="AT271" i="19"/>
  <c r="AP301" i="19"/>
  <c r="AT301" i="19" s="1"/>
  <c r="CH183" i="19"/>
  <c r="CH201" i="19" s="1"/>
  <c r="CI183" i="19"/>
  <c r="CI201" i="19" s="1"/>
  <c r="CG183" i="19"/>
  <c r="CG201" i="19" s="1"/>
  <c r="CG238" i="19" s="1"/>
  <c r="CG274" i="19" s="1"/>
  <c r="CG304" i="19" s="1"/>
  <c r="CF183" i="19"/>
  <c r="BP214" i="19"/>
  <c r="BP232" i="19" s="1"/>
  <c r="BP194" i="19"/>
  <c r="AT272" i="19"/>
  <c r="AP302" i="19"/>
  <c r="AT302" i="19" s="1"/>
  <c r="BF272" i="19"/>
  <c r="BB302" i="19"/>
  <c r="BF302" i="19" s="1"/>
  <c r="R304" i="19"/>
  <c r="V304" i="19" s="1"/>
  <c r="V274" i="19"/>
  <c r="CH178" i="19"/>
  <c r="CH196" i="19" s="1"/>
  <c r="CG178" i="19"/>
  <c r="CG196" i="19" s="1"/>
  <c r="CG233" i="19" s="1"/>
  <c r="CG269" i="19" s="1"/>
  <c r="CG299" i="19" s="1"/>
  <c r="CI178" i="19"/>
  <c r="CI196" i="19" s="1"/>
  <c r="CI215" i="19" s="1"/>
  <c r="CI233" i="19" s="1"/>
  <c r="CI269" i="19" s="1"/>
  <c r="CI299" i="19" s="1"/>
  <c r="CC220" i="19"/>
  <c r="CC238" i="19" s="1"/>
  <c r="CC274" i="19" s="1"/>
  <c r="CC304" i="19" s="1"/>
  <c r="CD180" i="19"/>
  <c r="BZ198" i="19"/>
  <c r="AP298" i="19"/>
  <c r="AZ274" i="19"/>
  <c r="AV304" i="19"/>
  <c r="AZ304" i="19" s="1"/>
  <c r="CC176" i="19"/>
  <c r="CD175" i="19" s="1"/>
  <c r="CC195" i="19"/>
  <c r="CH179" i="19"/>
  <c r="CH197" i="19" s="1"/>
  <c r="CG179" i="19"/>
  <c r="CG197" i="19" s="1"/>
  <c r="CG234" i="19" s="1"/>
  <c r="CG270" i="19" s="1"/>
  <c r="CG300" i="19" s="1"/>
  <c r="CI179" i="19"/>
  <c r="CI197" i="19" s="1"/>
  <c r="CI216" i="19" s="1"/>
  <c r="CI234" i="19" s="1"/>
  <c r="CI270" i="19" s="1"/>
  <c r="CI300" i="19" s="1"/>
  <c r="BN268" i="19"/>
  <c r="CB220" i="19"/>
  <c r="CD220" i="19" s="1"/>
  <c r="CB217" i="19"/>
  <c r="CD217" i="19" s="1"/>
  <c r="L301" i="19"/>
  <c r="P301" i="19" s="1"/>
  <c r="P271" i="19"/>
  <c r="AT274" i="19"/>
  <c r="AP304" i="19"/>
  <c r="AT304" i="19" s="1"/>
  <c r="CB176" i="19"/>
  <c r="CB195" i="19"/>
  <c r="BR186" i="19"/>
  <c r="CA176" i="19"/>
  <c r="CA195" i="19"/>
  <c r="BX185" i="19"/>
  <c r="BX193" i="19"/>
  <c r="AD302" i="19"/>
  <c r="AH302" i="19" s="1"/>
  <c r="AH272" i="19"/>
  <c r="BL238" i="19"/>
  <c r="BH274" i="19"/>
  <c r="CH180" i="19"/>
  <c r="CH198" i="19" s="1"/>
  <c r="CI180" i="19"/>
  <c r="CI198" i="19" s="1"/>
  <c r="CI217" i="19" s="1"/>
  <c r="CI235" i="19" s="1"/>
  <c r="CI271" i="19" s="1"/>
  <c r="CI301" i="19" s="1"/>
  <c r="CG180" i="19"/>
  <c r="CG198" i="19" s="1"/>
  <c r="CG235" i="19" s="1"/>
  <c r="CG271" i="19" s="1"/>
  <c r="CG301" i="19" s="1"/>
  <c r="CF180" i="19"/>
  <c r="AH271" i="19"/>
  <c r="AD301" i="19"/>
  <c r="AH301" i="19" s="1"/>
  <c r="AN272" i="19"/>
  <c r="AJ302" i="19"/>
  <c r="AN302" i="19" s="1"/>
  <c r="BH271" i="19"/>
  <c r="BL235" i="19"/>
  <c r="P274" i="19"/>
  <c r="L304" i="19"/>
  <c r="P304" i="19" s="1"/>
  <c r="BZ195" i="19"/>
  <c r="CD177" i="19"/>
  <c r="AV301" i="19"/>
  <c r="AZ301" i="19" s="1"/>
  <c r="AZ271" i="19"/>
  <c r="CD181" i="19"/>
  <c r="BZ199" i="19"/>
  <c r="BV194" i="19"/>
  <c r="BV214" i="19"/>
  <c r="BV232" i="19" s="1"/>
  <c r="BH268" i="19"/>
  <c r="CB216" i="19"/>
  <c r="CD216" i="19" s="1"/>
  <c r="AJ301" i="19"/>
  <c r="AN301" i="19" s="1"/>
  <c r="AN271" i="19"/>
  <c r="BV235" i="19"/>
  <c r="BV271" i="19" s="1"/>
  <c r="BV301" i="19" s="1"/>
  <c r="BP233" i="19"/>
  <c r="BP269" i="19" s="1"/>
  <c r="BP299" i="19" s="1"/>
  <c r="CC215" i="19"/>
  <c r="CC233" i="19" s="1"/>
  <c r="CC269" i="19" s="1"/>
  <c r="CC299" i="19" s="1"/>
  <c r="CK180" i="19"/>
  <c r="CK179" i="19"/>
  <c r="CK178" i="19"/>
  <c r="CK177" i="19"/>
  <c r="CK183" i="19"/>
  <c r="CK181" i="19"/>
  <c r="BT235" i="19"/>
  <c r="BX198" i="19"/>
  <c r="CB215" i="19"/>
  <c r="CD215" i="19" s="1"/>
  <c r="AB274" i="19"/>
  <c r="X304" i="19"/>
  <c r="AB304" i="19" s="1"/>
  <c r="BP234" i="19"/>
  <c r="BP270" i="19" s="1"/>
  <c r="BP300" i="19" s="1"/>
  <c r="V272" i="19"/>
  <c r="R302" i="19"/>
  <c r="V302" i="19" s="1"/>
  <c r="CC216" i="19"/>
  <c r="CC234" i="19" s="1"/>
  <c r="CC270" i="19" s="1"/>
  <c r="CC300" i="19" s="1"/>
  <c r="BX186" i="19"/>
  <c r="AH274" i="19"/>
  <c r="AD304" i="19"/>
  <c r="AH304" i="19" s="1"/>
  <c r="R301" i="19"/>
  <c r="V301" i="19" s="1"/>
  <c r="V271" i="19"/>
  <c r="BN238" i="19"/>
  <c r="BR201" i="19"/>
  <c r="AN274" i="19"/>
  <c r="AJ304" i="19"/>
  <c r="AN304" i="19" s="1"/>
  <c r="X301" i="19"/>
  <c r="AB301" i="19" s="1"/>
  <c r="AB271" i="19"/>
  <c r="H232" i="19"/>
  <c r="H231" i="19" s="1"/>
  <c r="J241" i="19" s="1"/>
  <c r="J238" i="19"/>
  <c r="J186" i="19"/>
  <c r="J189" i="19" s="1"/>
  <c r="H213" i="19"/>
  <c r="J222" i="19" s="1"/>
  <c r="J213" i="19"/>
  <c r="J164" i="19"/>
  <c r="I274" i="19"/>
  <c r="I231" i="19"/>
  <c r="CP21" i="26"/>
  <c r="G304" i="19"/>
  <c r="J274" i="19"/>
  <c r="G267" i="19"/>
  <c r="J266" i="19"/>
  <c r="Q226" i="33" a="1"/>
  <c r="Q226" i="33" s="1"/>
  <c r="R226" i="33" s="1"/>
  <c r="Q244" i="33" a="1"/>
  <c r="Q244" i="33" s="1"/>
  <c r="R244" i="33" s="1"/>
  <c r="Q205" i="33" a="1"/>
  <c r="Q205" i="33" s="1"/>
  <c r="R205" i="33" s="1"/>
  <c r="Q249" i="33" a="1"/>
  <c r="Q249" i="33" s="1"/>
  <c r="R249" i="33" s="1"/>
  <c r="Q267" i="33" a="1"/>
  <c r="Q267" i="33" s="1"/>
  <c r="R267" i="33" s="1"/>
  <c r="Q218" i="33" a="1"/>
  <c r="Q218" i="33" s="1"/>
  <c r="R218" i="33" s="1"/>
  <c r="Q289" i="33" a="1"/>
  <c r="Q289" i="33" s="1"/>
  <c r="R289" i="33" s="1"/>
  <c r="Q232" i="33" a="1"/>
  <c r="Q232" i="33" s="1"/>
  <c r="R232" i="33" s="1"/>
  <c r="Q195" i="33" a="1"/>
  <c r="Q195" i="33" s="1"/>
  <c r="R195" i="33" s="1"/>
  <c r="Q198" i="33" a="1"/>
  <c r="Q198" i="33" s="1"/>
  <c r="R198" i="33" s="1"/>
  <c r="Q252" i="33" a="1"/>
  <c r="Q252" i="33" s="1"/>
  <c r="R252" i="33" s="1"/>
  <c r="Q253" i="33" a="1"/>
  <c r="Q253" i="33" s="1"/>
  <c r="R253" i="33" s="1"/>
  <c r="Q179" i="33" a="1"/>
  <c r="Q179" i="33" s="1"/>
  <c r="R179" i="33" s="1"/>
  <c r="Q247" i="33" a="1"/>
  <c r="Q247" i="33" s="1"/>
  <c r="R247" i="33" s="1"/>
  <c r="Q188" i="33" a="1"/>
  <c r="Q188" i="33" s="1"/>
  <c r="R188" i="33" s="1"/>
  <c r="Q277" i="33" a="1"/>
  <c r="Q277" i="33" s="1"/>
  <c r="R277" i="33" s="1"/>
  <c r="Q255" i="33" a="1"/>
  <c r="Q255" i="33" s="1"/>
  <c r="R255" i="33" s="1"/>
  <c r="Q204" i="33" a="1"/>
  <c r="Q204" i="33" s="1"/>
  <c r="R204" i="33" s="1"/>
  <c r="Q202" i="33" a="1"/>
  <c r="Q202" i="33" s="1"/>
  <c r="R202" i="33" s="1"/>
  <c r="Q222" i="33" a="1"/>
  <c r="Q222" i="33" s="1"/>
  <c r="R222" i="33" s="1"/>
  <c r="Q258" i="33" a="1"/>
  <c r="Q258" i="33" s="1"/>
  <c r="R258" i="33" s="1"/>
  <c r="Q228" i="33" a="1"/>
  <c r="Q228" i="33" s="1"/>
  <c r="R228" i="33" s="1"/>
  <c r="Q233" i="33" a="1"/>
  <c r="Q233" i="33" s="1"/>
  <c r="R233" i="33" s="1"/>
  <c r="Q242" i="33" a="1"/>
  <c r="Q242" i="33" s="1"/>
  <c r="R242" i="33" s="1"/>
  <c r="Q245" i="33" a="1"/>
  <c r="Q245" i="33" s="1"/>
  <c r="R245" i="33" s="1"/>
  <c r="Q239" i="33" a="1"/>
  <c r="Q239" i="33" s="1"/>
  <c r="R239" i="33" s="1"/>
  <c r="Q197" i="33" a="1"/>
  <c r="Q197" i="33" s="1"/>
  <c r="R197" i="33" s="1"/>
  <c r="Q224" i="33" a="1"/>
  <c r="Q224" i="33" s="1"/>
  <c r="R224" i="33" s="1"/>
  <c r="Q260" i="33" a="1"/>
  <c r="Q260" i="33" s="1"/>
  <c r="R260" i="33" s="1"/>
  <c r="Q276" i="33" a="1"/>
  <c r="Q276" i="33" s="1"/>
  <c r="R276" i="33" s="1"/>
  <c r="Q193" i="33" a="1"/>
  <c r="Q193" i="33" s="1"/>
  <c r="R193" i="33" s="1"/>
  <c r="Q212" i="33" a="1"/>
  <c r="Q212" i="33" s="1"/>
  <c r="R212" i="33" s="1"/>
  <c r="Q288" i="33" a="1"/>
  <c r="Q288" i="33" s="1"/>
  <c r="R288" i="33" s="1"/>
  <c r="Q269" i="33" a="1"/>
  <c r="Q269" i="33" s="1"/>
  <c r="R269" i="33" s="1"/>
  <c r="Q201" i="33" a="1"/>
  <c r="Q201" i="33" s="1"/>
  <c r="R201" i="33" s="1"/>
  <c r="Q246" i="33" a="1"/>
  <c r="Q246" i="33" s="1"/>
  <c r="R246" i="33" s="1"/>
  <c r="Q180" i="33" a="1"/>
  <c r="Q180" i="33" s="1"/>
  <c r="R180" i="33" s="1"/>
  <c r="Q265" i="33" a="1"/>
  <c r="Q265" i="33" s="1"/>
  <c r="R265" i="33" s="1"/>
  <c r="Q236" i="33" a="1"/>
  <c r="Q236" i="33" s="1"/>
  <c r="R236" i="33" s="1"/>
  <c r="Q209" i="33" a="1"/>
  <c r="Q209" i="33" s="1"/>
  <c r="R209" i="33" s="1"/>
  <c r="Q184" i="33" a="1"/>
  <c r="Q184" i="33" s="1"/>
  <c r="R184" i="33" s="1"/>
  <c r="Q182" i="33" a="1"/>
  <c r="Q182" i="33" s="1"/>
  <c r="R182" i="33" s="1"/>
  <c r="Q291" i="33" a="1"/>
  <c r="Q291" i="33" s="1"/>
  <c r="R291" i="33" s="1"/>
  <c r="Q257" i="33" a="1"/>
  <c r="Q257" i="33" s="1"/>
  <c r="R257" i="33" s="1"/>
  <c r="Q211" i="33" a="1"/>
  <c r="Q211" i="33" s="1"/>
  <c r="R211" i="33" s="1"/>
  <c r="Q227" i="33" a="1"/>
  <c r="Q227" i="33" s="1"/>
  <c r="R227" i="33" s="1"/>
  <c r="Q270" i="33" a="1"/>
  <c r="Q270" i="33" s="1"/>
  <c r="R270" i="33" s="1"/>
  <c r="Q278" i="33" a="1"/>
  <c r="Q278" i="33" s="1"/>
  <c r="R278" i="33" s="1"/>
  <c r="Q217" i="33" a="1"/>
  <c r="Q217" i="33" s="1"/>
  <c r="R217" i="33" s="1"/>
  <c r="Q256" i="33" a="1"/>
  <c r="Q256" i="33" s="1"/>
  <c r="R256" i="33" s="1"/>
  <c r="Q238" i="33" a="1"/>
  <c r="Q238" i="33" s="1"/>
  <c r="R238" i="33" s="1"/>
  <c r="Q214" i="33" a="1"/>
  <c r="Q214" i="33" s="1"/>
  <c r="R214" i="33" s="1"/>
  <c r="Q241" i="33" a="1"/>
  <c r="Q241" i="33" s="1"/>
  <c r="R241" i="33" s="1"/>
  <c r="Q219" i="33" a="1"/>
  <c r="Q219" i="33" s="1"/>
  <c r="Q225" i="33" a="1"/>
  <c r="Q225" i="33" s="1"/>
  <c r="R225" i="33" s="1"/>
  <c r="Q200" i="33" a="1"/>
  <c r="Q200" i="33" s="1"/>
  <c r="R200" i="33" s="1"/>
  <c r="Q251" i="33" a="1"/>
  <c r="Q251" i="33" s="1"/>
  <c r="R251" i="33" s="1"/>
  <c r="Q263" i="33" a="1"/>
  <c r="Q263" i="33" s="1"/>
  <c r="R263" i="33" s="1"/>
  <c r="Q208" i="33" a="1"/>
  <c r="Q208" i="33" s="1"/>
  <c r="R208" i="33" s="1"/>
  <c r="Q287" i="33" a="1"/>
  <c r="Q287" i="33" s="1"/>
  <c r="R287" i="33" s="1"/>
  <c r="Q221" i="33" a="1"/>
  <c r="Q221" i="33" s="1"/>
  <c r="R221" i="33" s="1"/>
  <c r="Q248" i="33" a="1"/>
  <c r="Q248" i="33" s="1"/>
  <c r="R248" i="33" s="1"/>
  <c r="Q262" i="33" a="1"/>
  <c r="Q262" i="33" s="1"/>
  <c r="R262" i="33" s="1"/>
  <c r="Q266" i="33" a="1"/>
  <c r="Q266" i="33" s="1"/>
  <c r="R266" i="33" s="1"/>
  <c r="Q284" i="33" a="1"/>
  <c r="Q284" i="33" s="1"/>
  <c r="R284" i="33" s="1"/>
  <c r="Q286" i="33" a="1"/>
  <c r="Q286" i="33" s="1"/>
  <c r="R286" i="33" s="1"/>
  <c r="Q230" i="33" a="1"/>
  <c r="Q230" i="33" s="1"/>
  <c r="R230" i="33" s="1"/>
  <c r="Q273" i="33" a="1"/>
  <c r="Q273" i="33" s="1"/>
  <c r="R273" i="33" s="1"/>
  <c r="Q283" i="33" a="1"/>
  <c r="Q283" i="33" s="1"/>
  <c r="R283" i="33" s="1"/>
  <c r="Q261" i="33" a="1"/>
  <c r="Q261" i="33" s="1"/>
  <c r="R261" i="33" s="1"/>
  <c r="Q279" i="33" a="1"/>
  <c r="Q279" i="33" s="1"/>
  <c r="R279" i="33" s="1"/>
  <c r="Q290" i="33" a="1"/>
  <c r="Q290" i="33" s="1"/>
  <c r="R290" i="33" s="1"/>
  <c r="Q295" i="33" a="1"/>
  <c r="Q295" i="33" s="1"/>
  <c r="Q196" i="33" a="1"/>
  <c r="Q196" i="33" s="1"/>
  <c r="R196" i="33" s="1"/>
  <c r="Q189" i="33" a="1"/>
  <c r="Q189" i="33" s="1"/>
  <c r="R189" i="33" s="1"/>
  <c r="Q281" i="33" a="1"/>
  <c r="Q281" i="33" s="1"/>
  <c r="R281" i="33" s="1"/>
  <c r="Q183" i="33" a="1"/>
  <c r="Q183" i="33" s="1"/>
  <c r="R183" i="33" s="1"/>
  <c r="Q243" i="33" a="1"/>
  <c r="Q243" i="33" s="1"/>
  <c r="R243" i="33" s="1"/>
  <c r="Q285" i="33" a="1"/>
  <c r="Q285" i="33" s="1"/>
  <c r="R285" i="33" s="1"/>
  <c r="Q275" i="33" a="1"/>
  <c r="Q275" i="33" s="1"/>
  <c r="R275" i="33" s="1"/>
  <c r="Q231" i="33" a="1"/>
  <c r="Q231" i="33" s="1"/>
  <c r="R231" i="33" s="1"/>
  <c r="Q190" i="33" a="1"/>
  <c r="Q190" i="33" s="1"/>
  <c r="R190" i="33" s="1"/>
  <c r="Q268" i="33" a="1"/>
  <c r="Q268" i="33" s="1"/>
  <c r="R268" i="33" s="1"/>
  <c r="Q213" i="33" a="1"/>
  <c r="Q213" i="33" s="1"/>
  <c r="R213" i="33" s="1"/>
  <c r="Q207" i="33" a="1"/>
  <c r="Q207" i="33" s="1"/>
  <c r="R207" i="33" s="1"/>
  <c r="Q192" i="33" a="1"/>
  <c r="Q192" i="33" s="1"/>
  <c r="R192" i="33" s="1"/>
  <c r="Q259" i="33" a="1"/>
  <c r="Q259" i="33" s="1"/>
  <c r="R259" i="33" s="1"/>
  <c r="Q185" i="33" a="1"/>
  <c r="Q185" i="33" s="1"/>
  <c r="R185" i="33" s="1"/>
  <c r="Q203" i="33" a="1"/>
  <c r="Q203" i="33" s="1"/>
  <c r="R203" i="33" s="1"/>
  <c r="Q254" i="33" a="1"/>
  <c r="Q254" i="33" s="1"/>
  <c r="R254" i="33" s="1"/>
  <c r="Q292" i="33" a="1"/>
  <c r="Q292" i="33" s="1"/>
  <c r="R292" i="33" s="1"/>
  <c r="Q186" i="33" a="1"/>
  <c r="Q186" i="33" s="1"/>
  <c r="R186" i="33" s="1"/>
  <c r="Q234" i="33" a="1"/>
  <c r="Q234" i="33" s="1"/>
  <c r="R234" i="33" s="1"/>
  <c r="Q282" i="33" a="1"/>
  <c r="Q282" i="33" s="1"/>
  <c r="R282" i="33" s="1"/>
  <c r="Q229" i="33" a="1"/>
  <c r="Q229" i="33" s="1"/>
  <c r="R229" i="33" s="1"/>
  <c r="Q187" i="33" a="1"/>
  <c r="Q187" i="33" s="1"/>
  <c r="R187" i="33" s="1"/>
  <c r="Q181" i="33" a="1"/>
  <c r="Q181" i="33" s="1"/>
  <c r="R181" i="33" s="1"/>
  <c r="Q220" i="33" a="1"/>
  <c r="Q220" i="33" s="1"/>
  <c r="R220" i="33" s="1"/>
  <c r="Q215" i="33" a="1"/>
  <c r="Q215" i="33" s="1"/>
  <c r="R215" i="33" s="1"/>
  <c r="Q271" i="33" a="1"/>
  <c r="Q271" i="33" s="1"/>
  <c r="R271" i="33" s="1"/>
  <c r="Q250" i="33" a="1"/>
  <c r="Q250" i="33" s="1"/>
  <c r="R250" i="33" s="1"/>
  <c r="Q280" i="33" a="1"/>
  <c r="Q280" i="33" s="1"/>
  <c r="R280" i="33" s="1"/>
  <c r="Q199" i="33" a="1"/>
  <c r="Q199" i="33" s="1"/>
  <c r="R199" i="33" s="1"/>
  <c r="Q240" i="33" a="1"/>
  <c r="Q240" i="33" s="1"/>
  <c r="R240" i="33" s="1"/>
  <c r="Q191" i="33" a="1"/>
  <c r="Q191" i="33" s="1"/>
  <c r="R191" i="33" s="1"/>
  <c r="Q194" i="33" a="1"/>
  <c r="Q194" i="33" s="1"/>
  <c r="R194" i="33" s="1"/>
  <c r="Q274" i="33" a="1"/>
  <c r="Q274" i="33" s="1"/>
  <c r="R274" i="33" s="1"/>
  <c r="Q216" i="33" a="1"/>
  <c r="Q216" i="33" s="1"/>
  <c r="R216" i="33" s="1"/>
  <c r="R219" i="33"/>
  <c r="Q272" i="33" a="1"/>
  <c r="Q272" i="33" s="1"/>
  <c r="R272" i="33" s="1"/>
  <c r="Q235" i="33" a="1"/>
  <c r="Q235" i="33" s="1"/>
  <c r="R235" i="33" s="1"/>
  <c r="Q237" i="33" a="1"/>
  <c r="Q237" i="33" s="1"/>
  <c r="R237" i="33" s="1"/>
  <c r="Q206" i="33" a="1"/>
  <c r="Q206" i="33" s="1"/>
  <c r="R206" i="33" s="1"/>
  <c r="Q223" i="33" a="1"/>
  <c r="Q223" i="33" s="1"/>
  <c r="R223" i="33" s="1"/>
  <c r="Q264" i="33" a="1"/>
  <c r="Q264" i="33" s="1"/>
  <c r="R264" i="33" s="1"/>
  <c r="Q210" i="33" a="1"/>
  <c r="Q210" i="33" s="1"/>
  <c r="R210" i="33" s="1"/>
  <c r="Q294" i="33" a="1"/>
  <c r="Q294" i="33" s="1"/>
  <c r="Q293" i="33" a="1"/>
  <c r="Q293" i="33" s="1"/>
  <c r="R293" i="33" s="1"/>
  <c r="Q178" i="33" a="1"/>
  <c r="Q178" i="33" s="1"/>
  <c r="R178" i="33" s="1"/>
  <c r="BV2" i="33"/>
  <c r="H422" i="33" a="1"/>
  <c r="H422" i="33" s="1"/>
  <c r="I422" i="33" s="1"/>
  <c r="H432" i="33" a="1"/>
  <c r="H432" i="33" s="1"/>
  <c r="I432" i="33" s="1"/>
  <c r="H441" i="33" a="1"/>
  <c r="H441" i="33" s="1"/>
  <c r="I441" i="33" s="1"/>
  <c r="H450" i="33" a="1"/>
  <c r="H450" i="33" s="1"/>
  <c r="I450" i="33" s="1"/>
  <c r="H459" i="33" a="1"/>
  <c r="H459" i="33" s="1"/>
  <c r="I459" i="33" s="1"/>
  <c r="H469" i="33" a="1"/>
  <c r="H469" i="33" s="1"/>
  <c r="I469" i="33" s="1"/>
  <c r="H479" i="33" a="1"/>
  <c r="H479" i="33" s="1"/>
  <c r="I479" i="33" s="1"/>
  <c r="H423" i="33" a="1"/>
  <c r="H423" i="33" s="1"/>
  <c r="I423" i="33" s="1"/>
  <c r="H433" i="33" a="1"/>
  <c r="H433" i="33" s="1"/>
  <c r="I433" i="33" s="1"/>
  <c r="H442" i="33" a="1"/>
  <c r="H442" i="33" s="1"/>
  <c r="I442" i="33" s="1"/>
  <c r="H451" i="33" a="1"/>
  <c r="H451" i="33" s="1"/>
  <c r="I451" i="33" s="1"/>
  <c r="H460" i="33" a="1"/>
  <c r="H460" i="33" s="1"/>
  <c r="I460" i="33" s="1"/>
  <c r="H470" i="33" a="1"/>
  <c r="H470" i="33" s="1"/>
  <c r="I470" i="33" s="1"/>
  <c r="H480" i="33" a="1"/>
  <c r="H480" i="33" s="1"/>
  <c r="I480" i="33" s="1"/>
  <c r="H489" i="33" a="1"/>
  <c r="H489" i="33" s="1"/>
  <c r="I489" i="33" s="1"/>
  <c r="H416" i="33" a="1"/>
  <c r="H416" i="33" s="1"/>
  <c r="I416" i="33" s="1"/>
  <c r="H424" i="33" a="1"/>
  <c r="H424" i="33" s="1"/>
  <c r="I424" i="33" s="1"/>
  <c r="H443" i="33" a="1"/>
  <c r="H443" i="33" s="1"/>
  <c r="I443" i="33" s="1"/>
  <c r="H452" i="33" a="1"/>
  <c r="H452" i="33" s="1"/>
  <c r="I452" i="33" s="1"/>
  <c r="H461" i="33" a="1"/>
  <c r="H461" i="33" s="1"/>
  <c r="I461" i="33" s="1"/>
  <c r="H471" i="33" a="1"/>
  <c r="H471" i="33" s="1"/>
  <c r="I471" i="33" s="1"/>
  <c r="H481" i="33" a="1"/>
  <c r="H481" i="33" s="1"/>
  <c r="I481" i="33" s="1"/>
  <c r="H490" i="33" a="1"/>
  <c r="H490" i="33" s="1"/>
  <c r="I490" i="33" s="1"/>
  <c r="H417" i="33" a="1"/>
  <c r="H417" i="33" s="1"/>
  <c r="I417" i="33" s="1"/>
  <c r="H428" i="33" a="1"/>
  <c r="H428" i="33" s="1"/>
  <c r="I428" i="33" s="1"/>
  <c r="H440" i="33" a="1"/>
  <c r="H440" i="33" s="1"/>
  <c r="I440" i="33" s="1"/>
  <c r="H455" i="33" a="1"/>
  <c r="H455" i="33" s="1"/>
  <c r="I455" i="33" s="1"/>
  <c r="H467" i="33" a="1"/>
  <c r="H467" i="33" s="1"/>
  <c r="I467" i="33" s="1"/>
  <c r="H482" i="33" a="1"/>
  <c r="H482" i="33" s="1"/>
  <c r="I482" i="33" s="1"/>
  <c r="H494" i="33" a="1"/>
  <c r="H494" i="33" s="1"/>
  <c r="I494" i="33" s="1"/>
  <c r="H504" i="33" a="1"/>
  <c r="H504" i="33" s="1"/>
  <c r="I504" i="33" s="1"/>
  <c r="H513" i="33" a="1"/>
  <c r="H513" i="33" s="1"/>
  <c r="I513" i="33" s="1"/>
  <c r="H522" i="33" a="1"/>
  <c r="H522" i="33" s="1"/>
  <c r="I522" i="33" s="1"/>
  <c r="H458" i="33" a="1"/>
  <c r="H458" i="33" s="1"/>
  <c r="I458" i="33" s="1"/>
  <c r="H507" i="33" a="1"/>
  <c r="H507" i="33" s="1"/>
  <c r="I507" i="33" s="1"/>
  <c r="H508" i="33" a="1"/>
  <c r="H508" i="33" s="1"/>
  <c r="I508" i="33" s="1"/>
  <c r="H528" i="33" a="1"/>
  <c r="H528" i="33" s="1"/>
  <c r="H501" i="33" a="1"/>
  <c r="H501" i="33" s="1"/>
  <c r="I501" i="33" s="1"/>
  <c r="H503" i="33" a="1"/>
  <c r="H503" i="33" s="1"/>
  <c r="I503" i="33" s="1"/>
  <c r="H429" i="33" a="1"/>
  <c r="H429" i="33" s="1"/>
  <c r="I429" i="33" s="1"/>
  <c r="H444" i="33" a="1"/>
  <c r="H444" i="33" s="1"/>
  <c r="I444" i="33" s="1"/>
  <c r="H456" i="33" a="1"/>
  <c r="H456" i="33" s="1"/>
  <c r="I456" i="33" s="1"/>
  <c r="H468" i="33" a="1"/>
  <c r="H468" i="33" s="1"/>
  <c r="I468" i="33" s="1"/>
  <c r="H483" i="33" a="1"/>
  <c r="H483" i="33" s="1"/>
  <c r="I483" i="33" s="1"/>
  <c r="H495" i="33" a="1"/>
  <c r="H495" i="33" s="1"/>
  <c r="I495" i="33" s="1"/>
  <c r="H505" i="33" a="1"/>
  <c r="H505" i="33" s="1"/>
  <c r="I505" i="33" s="1"/>
  <c r="H514" i="33" a="1"/>
  <c r="H514" i="33" s="1"/>
  <c r="I514" i="33" s="1"/>
  <c r="H523" i="33" a="1"/>
  <c r="H523" i="33" s="1"/>
  <c r="I523" i="33" s="1"/>
  <c r="H419" i="33" a="1"/>
  <c r="H419" i="33" s="1"/>
  <c r="I419" i="33" s="1"/>
  <c r="H473" i="33" a="1"/>
  <c r="H473" i="33" s="1"/>
  <c r="I473" i="33" s="1"/>
  <c r="H497" i="33" a="1"/>
  <c r="H497" i="33" s="1"/>
  <c r="I497" i="33" s="1"/>
  <c r="H516" i="33" a="1"/>
  <c r="H516" i="33" s="1"/>
  <c r="I516" i="33" s="1"/>
  <c r="H420" i="33" a="1"/>
  <c r="H420" i="33" s="1"/>
  <c r="I420" i="33" s="1"/>
  <c r="H486" i="33" a="1"/>
  <c r="H486" i="33" s="1"/>
  <c r="I486" i="33" s="1"/>
  <c r="H462" i="33" a="1"/>
  <c r="H462" i="33" s="1"/>
  <c r="I462" i="33" s="1"/>
  <c r="H518" i="33" a="1"/>
  <c r="H518" i="33" s="1"/>
  <c r="I518" i="33" s="1"/>
  <c r="H464" i="33" a="1"/>
  <c r="H464" i="33" s="1"/>
  <c r="I464" i="33" s="1"/>
  <c r="H519" i="33" a="1"/>
  <c r="H519" i="33" s="1"/>
  <c r="I519" i="33" s="1"/>
  <c r="H521" i="33" a="1"/>
  <c r="H521" i="33" s="1"/>
  <c r="I521" i="33" s="1"/>
  <c r="H418" i="33" a="1"/>
  <c r="H418" i="33" s="1"/>
  <c r="I418" i="33" s="1"/>
  <c r="H430" i="33" a="1"/>
  <c r="H430" i="33" s="1"/>
  <c r="I430" i="33" s="1"/>
  <c r="H445" i="33" a="1"/>
  <c r="H445" i="33" s="1"/>
  <c r="I445" i="33" s="1"/>
  <c r="H457" i="33" a="1"/>
  <c r="H457" i="33" s="1"/>
  <c r="I457" i="33" s="1"/>
  <c r="H472" i="33" a="1"/>
  <c r="H472" i="33" s="1"/>
  <c r="I472" i="33" s="1"/>
  <c r="H484" i="33" a="1"/>
  <c r="H484" i="33" s="1"/>
  <c r="I484" i="33" s="1"/>
  <c r="H496" i="33" a="1"/>
  <c r="H496" i="33" s="1"/>
  <c r="I496" i="33" s="1"/>
  <c r="H515" i="33" a="1"/>
  <c r="H515" i="33" s="1"/>
  <c r="I515" i="33" s="1"/>
  <c r="H524" i="33" a="1"/>
  <c r="H524" i="33" s="1"/>
  <c r="I524" i="33" s="1"/>
  <c r="H431" i="33" a="1"/>
  <c r="H431" i="33" s="1"/>
  <c r="I431" i="33" s="1"/>
  <c r="H485" i="33" a="1"/>
  <c r="H485" i="33" s="1"/>
  <c r="I485" i="33" s="1"/>
  <c r="H506" i="33" a="1"/>
  <c r="H506" i="33" s="1"/>
  <c r="I506" i="33" s="1"/>
  <c r="H525" i="33" a="1"/>
  <c r="H525" i="33" s="1"/>
  <c r="H446" i="33" a="1"/>
  <c r="H446" i="33" s="1"/>
  <c r="I446" i="33" s="1"/>
  <c r="H498" i="33" a="1"/>
  <c r="H498" i="33" s="1"/>
  <c r="I498" i="33" s="1"/>
  <c r="H527" i="33" a="1"/>
  <c r="H527" i="33" s="1"/>
  <c r="H509" i="33" a="1"/>
  <c r="H509" i="33" s="1"/>
  <c r="I509" i="33" s="1"/>
  <c r="H425" i="33" a="1"/>
  <c r="H425" i="33" s="1"/>
  <c r="I425" i="33" s="1"/>
  <c r="H510" i="33" a="1"/>
  <c r="H510" i="33" s="1"/>
  <c r="I510" i="33" s="1"/>
  <c r="H466" i="33" a="1"/>
  <c r="H466" i="33" s="1"/>
  <c r="I466" i="33" s="1"/>
  <c r="H474" i="33" a="1"/>
  <c r="H474" i="33" s="1"/>
  <c r="I474" i="33" s="1"/>
  <c r="H526" i="33" a="1"/>
  <c r="H526" i="33" s="1"/>
  <c r="H499" i="33" a="1"/>
  <c r="H499" i="33" s="1"/>
  <c r="I499" i="33" s="1"/>
  <c r="H477" i="33" a="1"/>
  <c r="H477" i="33" s="1"/>
  <c r="I477" i="33" s="1"/>
  <c r="H454" i="33" a="1"/>
  <c r="H454" i="33" s="1"/>
  <c r="I454" i="33" s="1"/>
  <c r="H434" i="33" a="1"/>
  <c r="H434" i="33" s="1"/>
  <c r="I434" i="33" s="1"/>
  <c r="H517" i="33" a="1"/>
  <c r="H517" i="33" s="1"/>
  <c r="I517" i="33" s="1"/>
  <c r="H487" i="33" a="1"/>
  <c r="H487" i="33" s="1"/>
  <c r="I487" i="33" s="1"/>
  <c r="H488" i="33" a="1"/>
  <c r="H488" i="33" s="1"/>
  <c r="I488" i="33" s="1"/>
  <c r="H491" i="33" a="1"/>
  <c r="H491" i="33" s="1"/>
  <c r="I491" i="33" s="1"/>
  <c r="H439" i="33" a="1"/>
  <c r="H439" i="33" s="1"/>
  <c r="I439" i="33" s="1"/>
  <c r="H421" i="33" a="1"/>
  <c r="H421" i="33" s="1"/>
  <c r="I421" i="33" s="1"/>
  <c r="H435" i="33" a="1"/>
  <c r="H435" i="33" s="1"/>
  <c r="I435" i="33" s="1"/>
  <c r="H447" i="33" a="1"/>
  <c r="H447" i="33" s="1"/>
  <c r="I447" i="33" s="1"/>
  <c r="H475" i="33" a="1"/>
  <c r="H475" i="33" s="1"/>
  <c r="I475" i="33" s="1"/>
  <c r="H500" i="33" a="1"/>
  <c r="H500" i="33" s="1"/>
  <c r="I500" i="33" s="1"/>
  <c r="H437" i="33" a="1"/>
  <c r="H437" i="33" s="1"/>
  <c r="I437" i="33" s="1"/>
  <c r="H529" i="33" a="1"/>
  <c r="H529" i="33" s="1"/>
  <c r="H493" i="33" a="1"/>
  <c r="H493" i="33" s="1"/>
  <c r="I493" i="33" s="1"/>
  <c r="H436" i="33" a="1"/>
  <c r="H436" i="33" s="1"/>
  <c r="I436" i="33" s="1"/>
  <c r="H448" i="33" a="1"/>
  <c r="H448" i="33" s="1"/>
  <c r="I448" i="33" s="1"/>
  <c r="H463" i="33" a="1"/>
  <c r="H463" i="33" s="1"/>
  <c r="I463" i="33" s="1"/>
  <c r="H476" i="33" a="1"/>
  <c r="H476" i="33" s="1"/>
  <c r="I476" i="33" s="1"/>
  <c r="H449" i="33" a="1"/>
  <c r="H449" i="33" s="1"/>
  <c r="I449" i="33" s="1"/>
  <c r="H427" i="33" a="1"/>
  <c r="H427" i="33" s="1"/>
  <c r="I427" i="33" s="1"/>
  <c r="H426" i="33" a="1"/>
  <c r="H426" i="33" s="1"/>
  <c r="I426" i="33" s="1"/>
  <c r="H438" i="33" a="1"/>
  <c r="H438" i="33" s="1"/>
  <c r="I438" i="33" s="1"/>
  <c r="H453" i="33" a="1"/>
  <c r="H453" i="33" s="1"/>
  <c r="I453" i="33" s="1"/>
  <c r="H465" i="33" a="1"/>
  <c r="H465" i="33" s="1"/>
  <c r="I465" i="33" s="1"/>
  <c r="H478" i="33" a="1"/>
  <c r="H478" i="33" s="1"/>
  <c r="I478" i="33" s="1"/>
  <c r="H492" i="33" a="1"/>
  <c r="H492" i="33" s="1"/>
  <c r="I492" i="33" s="1"/>
  <c r="H502" i="33" a="1"/>
  <c r="H502" i="33" s="1"/>
  <c r="I502" i="33" s="1"/>
  <c r="H511" i="33" a="1"/>
  <c r="H511" i="33" s="1"/>
  <c r="I511" i="33" s="1"/>
  <c r="H520" i="33" a="1"/>
  <c r="H520" i="33" s="1"/>
  <c r="I520" i="33" s="1"/>
  <c r="H512" i="33" a="1"/>
  <c r="H512" i="33" s="1"/>
  <c r="I512" i="33" s="1"/>
  <c r="CV5" i="26"/>
  <c r="DB288" i="19" s="1"/>
  <c r="H317" i="33" a="1"/>
  <c r="H317" i="33" s="1"/>
  <c r="I317" i="33" s="1"/>
  <c r="H205" i="33" a="1"/>
  <c r="H205" i="33" s="1"/>
  <c r="I205" i="33" s="1"/>
  <c r="H349" i="33" a="1"/>
  <c r="H349" i="33" s="1"/>
  <c r="I349" i="33" s="1"/>
  <c r="H226" i="33" a="1"/>
  <c r="H226" i="33" s="1"/>
  <c r="I226" i="33" s="1"/>
  <c r="H370" i="33" a="1"/>
  <c r="H370" i="33" s="1"/>
  <c r="I370" i="33" s="1"/>
  <c r="H237" i="33" a="1"/>
  <c r="H237" i="33" s="1"/>
  <c r="I237" i="33" s="1"/>
  <c r="H381" i="33" a="1"/>
  <c r="H381" i="33" s="1"/>
  <c r="I381" i="33" s="1"/>
  <c r="H259" i="33" a="1"/>
  <c r="H259" i="33" s="1"/>
  <c r="I259" i="33" s="1"/>
  <c r="H198" i="33" a="1"/>
  <c r="H198" i="33" s="1"/>
  <c r="I198" i="33" s="1"/>
  <c r="H342" i="33" a="1"/>
  <c r="H342" i="33" s="1"/>
  <c r="I342" i="33" s="1"/>
  <c r="H199" i="33" a="1"/>
  <c r="H199" i="33" s="1"/>
  <c r="I199" i="33" s="1"/>
  <c r="H343" i="33" a="1"/>
  <c r="H343" i="33" s="1"/>
  <c r="I343" i="33" s="1"/>
  <c r="H230" i="33" a="1"/>
  <c r="H230" i="33" s="1"/>
  <c r="I230" i="33" s="1"/>
  <c r="H374" i="33" a="1"/>
  <c r="H374" i="33" s="1"/>
  <c r="H253" i="33" a="1"/>
  <c r="H253" i="33" s="1"/>
  <c r="I253" i="33" s="1"/>
  <c r="H397" i="33" a="1"/>
  <c r="H397" i="33" s="1"/>
  <c r="I397" i="33" s="1"/>
  <c r="H284" i="33" a="1"/>
  <c r="H284" i="33" s="1"/>
  <c r="I284" i="33" s="1"/>
  <c r="H355" i="33" a="1"/>
  <c r="H355" i="33" s="1"/>
  <c r="H303" i="33" a="1"/>
  <c r="H303" i="33" s="1"/>
  <c r="I303" i="33" s="1"/>
  <c r="H190" i="33" a="1"/>
  <c r="H190" i="33" s="1"/>
  <c r="I190" i="33" s="1"/>
  <c r="H378" i="33" a="1"/>
  <c r="H378" i="33" s="1"/>
  <c r="I378" i="33" s="1"/>
  <c r="H219" i="33" a="1"/>
  <c r="H219" i="33" s="1"/>
  <c r="I219" i="33" s="1"/>
  <c r="H251" i="33" a="1"/>
  <c r="H251" i="33" s="1"/>
  <c r="I251" i="33" s="1"/>
  <c r="H375" i="33" a="1"/>
  <c r="H375" i="33" s="1"/>
  <c r="I375" i="33" s="1"/>
  <c r="H401" i="33" a="1"/>
  <c r="H401" i="33" s="1"/>
  <c r="I401" i="33" s="1"/>
  <c r="H394" i="33" a="1"/>
  <c r="H394" i="33" s="1"/>
  <c r="I394" i="33" s="1"/>
  <c r="H337" i="33" a="1"/>
  <c r="H337" i="33" s="1"/>
  <c r="I337" i="33" s="1"/>
  <c r="H357" i="33" a="1"/>
  <c r="H357" i="33" s="1"/>
  <c r="I357" i="33" s="1"/>
  <c r="H327" i="33" a="1"/>
  <c r="H327" i="33" s="1"/>
  <c r="H215" i="33" a="1"/>
  <c r="H215" i="33" s="1"/>
  <c r="I215" i="33" s="1"/>
  <c r="H359" i="33" a="1"/>
  <c r="H359" i="33" s="1"/>
  <c r="H236" i="33" a="1"/>
  <c r="H236" i="33" s="1"/>
  <c r="I236" i="33" s="1"/>
  <c r="H380" i="33" a="1"/>
  <c r="H380" i="33" s="1"/>
  <c r="I380" i="33" s="1"/>
  <c r="H258" i="33" a="1"/>
  <c r="H258" i="33" s="1"/>
  <c r="H402" i="33" a="1"/>
  <c r="H402" i="33" s="1"/>
  <c r="I402" i="33" s="1"/>
  <c r="H269" i="33" a="1"/>
  <c r="H269" i="33" s="1"/>
  <c r="I269" i="33" s="1"/>
  <c r="H208" i="33" a="1"/>
  <c r="H208" i="33" s="1"/>
  <c r="I208" i="33" s="1"/>
  <c r="H352" i="33" a="1"/>
  <c r="H352" i="33" s="1"/>
  <c r="H209" i="33" a="1"/>
  <c r="H209" i="33" s="1"/>
  <c r="I209" i="33" s="1"/>
  <c r="H363" i="33" a="1"/>
  <c r="H363" i="33" s="1"/>
  <c r="I363" i="33" s="1"/>
  <c r="H241" i="33" a="1"/>
  <c r="H241" i="33" s="1"/>
  <c r="I241" i="33" s="1"/>
  <c r="H385" i="33" a="1"/>
  <c r="H385" i="33" s="1"/>
  <c r="I385" i="33" s="1"/>
  <c r="H263" i="33" a="1"/>
  <c r="H263" i="33" s="1"/>
  <c r="I263" i="33" s="1"/>
  <c r="H407" i="33" a="1"/>
  <c r="H407" i="33" s="1"/>
  <c r="I407" i="33" s="1"/>
  <c r="H295" i="33" a="1"/>
  <c r="H295" i="33" s="1"/>
  <c r="I295" i="33" s="1"/>
  <c r="H213" i="33" a="1"/>
  <c r="H213" i="33" s="1"/>
  <c r="I213" i="33" s="1"/>
  <c r="H200" i="33" a="1"/>
  <c r="H200" i="33" s="1"/>
  <c r="I200" i="33" s="1"/>
  <c r="H365" i="33" a="1"/>
  <c r="H365" i="33" s="1"/>
  <c r="I365" i="33" s="1"/>
  <c r="H252" i="33" a="1"/>
  <c r="H252" i="33" s="1"/>
  <c r="I252" i="33" s="1"/>
  <c r="H262" i="33" a="1"/>
  <c r="H262" i="33" s="1"/>
  <c r="I262" i="33" s="1"/>
  <c r="H273" i="33" a="1"/>
  <c r="H273" i="33" s="1"/>
  <c r="I273" i="33" s="1"/>
  <c r="H305" i="33" a="1"/>
  <c r="H305" i="33" s="1"/>
  <c r="I305" i="33" s="1"/>
  <c r="H390" i="33" a="1"/>
  <c r="H390" i="33" s="1"/>
  <c r="I390" i="33" s="1"/>
  <c r="H373" i="33" a="1"/>
  <c r="H373" i="33" s="1"/>
  <c r="H326" i="33" a="1"/>
  <c r="H326" i="33" s="1"/>
  <c r="H204" i="33" a="1"/>
  <c r="H204" i="33" s="1"/>
  <c r="I204" i="33" s="1"/>
  <c r="H348" i="33" a="1"/>
  <c r="H348" i="33" s="1"/>
  <c r="I348" i="33" s="1"/>
  <c r="H225" i="33" a="1"/>
  <c r="H225" i="33" s="1"/>
  <c r="I225" i="33" s="1"/>
  <c r="H369" i="33" a="1"/>
  <c r="H369" i="33" s="1"/>
  <c r="I369" i="33" s="1"/>
  <c r="H247" i="33" a="1"/>
  <c r="H247" i="33" s="1"/>
  <c r="I247" i="33" s="1"/>
  <c r="H391" i="33" a="1"/>
  <c r="H391" i="33" s="1"/>
  <c r="I391" i="33" s="1"/>
  <c r="H268" i="33" a="1"/>
  <c r="H268" i="33" s="1"/>
  <c r="I268" i="33" s="1"/>
  <c r="H412" i="33" a="1"/>
  <c r="H412" i="33" s="1"/>
  <c r="I412" i="33" s="1"/>
  <c r="H279" i="33" a="1"/>
  <c r="H279" i="33" s="1"/>
  <c r="I279" i="33" s="1"/>
  <c r="H218" i="33" a="1"/>
  <c r="H218" i="33" s="1"/>
  <c r="I218" i="33" s="1"/>
  <c r="H362" i="33" a="1"/>
  <c r="H362" i="33" s="1"/>
  <c r="H384" i="33" a="1"/>
  <c r="H384" i="33" s="1"/>
  <c r="I384" i="33" s="1"/>
  <c r="H395" i="33" a="1"/>
  <c r="H395" i="33" s="1"/>
  <c r="I395" i="33" s="1"/>
  <c r="H275" i="33" a="1"/>
  <c r="H275" i="33" s="1"/>
  <c r="I275" i="33" s="1"/>
  <c r="H272" i="33" a="1"/>
  <c r="H272" i="33" s="1"/>
  <c r="I272" i="33" s="1"/>
  <c r="H240" i="33" a="1"/>
  <c r="H240" i="33" s="1"/>
  <c r="I240" i="33" s="1"/>
  <c r="H244" i="33" a="1"/>
  <c r="H244" i="33" s="1"/>
  <c r="I244" i="33" s="1"/>
  <c r="H214" i="33" a="1"/>
  <c r="H214" i="33" s="1"/>
  <c r="H358" i="33" a="1"/>
  <c r="H358" i="33" s="1"/>
  <c r="I358" i="33" s="1"/>
  <c r="H246" i="33" a="1"/>
  <c r="H246" i="33" s="1"/>
  <c r="I246" i="33" s="1"/>
  <c r="H257" i="33" a="1"/>
  <c r="H257" i="33" s="1"/>
  <c r="H229" i="33" a="1"/>
  <c r="H229" i="33" s="1"/>
  <c r="I229" i="33" s="1"/>
  <c r="H187" i="33" a="1"/>
  <c r="H187" i="33" s="1"/>
  <c r="I187" i="33" s="1"/>
  <c r="H325" i="33" a="1"/>
  <c r="H325" i="33" s="1"/>
  <c r="I325" i="33" s="1"/>
  <c r="H224" i="33" a="1"/>
  <c r="H224" i="33" s="1"/>
  <c r="I224" i="33" s="1"/>
  <c r="H368" i="33" a="1"/>
  <c r="H368" i="33" s="1"/>
  <c r="H256" i="33" a="1"/>
  <c r="H256" i="33" s="1"/>
  <c r="I256" i="33" s="1"/>
  <c r="H400" i="33" a="1"/>
  <c r="H400" i="33" s="1"/>
  <c r="I400" i="33" s="1"/>
  <c r="H267" i="33" a="1"/>
  <c r="H267" i="33" s="1"/>
  <c r="I267" i="33" s="1"/>
  <c r="H411" i="33" a="1"/>
  <c r="H411" i="33" s="1"/>
  <c r="I411" i="33" s="1"/>
  <c r="H289" i="33" a="1"/>
  <c r="H289" i="33" s="1"/>
  <c r="I289" i="33" s="1"/>
  <c r="H310" i="33" a="1"/>
  <c r="H310" i="33" s="1"/>
  <c r="I310" i="33" s="1"/>
  <c r="H239" i="33" a="1"/>
  <c r="H239" i="33" s="1"/>
  <c r="I239" i="33" s="1"/>
  <c r="H383" i="33" a="1"/>
  <c r="H383" i="33" s="1"/>
  <c r="I383" i="33" s="1"/>
  <c r="H250" i="33" a="1"/>
  <c r="H250" i="33" s="1"/>
  <c r="I250" i="33" s="1"/>
  <c r="H415" i="33" a="1"/>
  <c r="H415" i="33" s="1"/>
  <c r="H282" i="33" a="1"/>
  <c r="H282" i="33" s="1"/>
  <c r="I282" i="33" s="1"/>
  <c r="H304" i="33" a="1"/>
  <c r="H304" i="33" s="1"/>
  <c r="I304" i="33" s="1"/>
  <c r="H192" i="33" a="1"/>
  <c r="H192" i="33" s="1"/>
  <c r="I192" i="33" s="1"/>
  <c r="H336" i="33" a="1"/>
  <c r="H336" i="33" s="1"/>
  <c r="H398" i="33" a="1"/>
  <c r="H398" i="33" s="1"/>
  <c r="I398" i="33" s="1"/>
  <c r="H285" i="33" a="1"/>
  <c r="H285" i="33" s="1"/>
  <c r="I285" i="33" s="1"/>
  <c r="H203" i="33" a="1"/>
  <c r="H203" i="33" s="1"/>
  <c r="I203" i="33" s="1"/>
  <c r="H346" i="33" a="1"/>
  <c r="H346" i="33" s="1"/>
  <c r="I346" i="33" s="1"/>
  <c r="H347" i="33" a="1"/>
  <c r="H347" i="33" s="1"/>
  <c r="I347" i="33" s="1"/>
  <c r="H265" i="33" a="1"/>
  <c r="H265" i="33" s="1"/>
  <c r="H245" i="33" a="1"/>
  <c r="H245" i="33" s="1"/>
  <c r="I245" i="33" s="1"/>
  <c r="H298" i="33" a="1"/>
  <c r="H298" i="33" s="1"/>
  <c r="I298" i="33" s="1"/>
  <c r="H235" i="33" a="1"/>
  <c r="H235" i="33" s="1"/>
  <c r="I235" i="33" s="1"/>
  <c r="H379" i="33" a="1"/>
  <c r="H379" i="33" s="1"/>
  <c r="I379" i="33" s="1"/>
  <c r="H266" i="33" a="1"/>
  <c r="H266" i="33" s="1"/>
  <c r="I266" i="33" s="1"/>
  <c r="H410" i="33" a="1"/>
  <c r="H410" i="33" s="1"/>
  <c r="I410" i="33" s="1"/>
  <c r="H288" i="33" a="1"/>
  <c r="H288" i="33" s="1"/>
  <c r="H413" i="33" a="1"/>
  <c r="H413" i="33" s="1"/>
  <c r="H299" i="33" a="1"/>
  <c r="H299" i="33" s="1"/>
  <c r="H320" i="33" a="1"/>
  <c r="H320" i="33" s="1"/>
  <c r="I320" i="33" s="1"/>
  <c r="H249" i="33" a="1"/>
  <c r="H249" i="33" s="1"/>
  <c r="I249" i="33" s="1"/>
  <c r="H393" i="33" a="1"/>
  <c r="H393" i="33" s="1"/>
  <c r="I393" i="33" s="1"/>
  <c r="H260" i="33" a="1"/>
  <c r="H260" i="33" s="1"/>
  <c r="I260" i="33" s="1"/>
  <c r="H292" i="33" a="1"/>
  <c r="H292" i="33" s="1"/>
  <c r="I292" i="33" s="1"/>
  <c r="H314" i="33" a="1"/>
  <c r="H314" i="33" s="1"/>
  <c r="I314" i="33" s="1"/>
  <c r="H202" i="33" a="1"/>
  <c r="H202" i="33" s="1"/>
  <c r="I202" i="33" s="1"/>
  <c r="H234" i="33" a="1"/>
  <c r="H234" i="33" s="1"/>
  <c r="I234" i="33" s="1"/>
  <c r="H324" i="33" a="1"/>
  <c r="H324" i="33" s="1"/>
  <c r="I324" i="33" s="1"/>
  <c r="H389" i="33" a="1"/>
  <c r="H389" i="33" s="1"/>
  <c r="I389" i="33" s="1"/>
  <c r="H277" i="33" a="1"/>
  <c r="H277" i="33" s="1"/>
  <c r="I277" i="33" s="1"/>
  <c r="H309" i="33" a="1"/>
  <c r="H309" i="33" s="1"/>
  <c r="I309" i="33" s="1"/>
  <c r="H409" i="33" a="1"/>
  <c r="H409" i="33" s="1"/>
  <c r="I409" i="33" s="1"/>
  <c r="H255" i="33" a="1"/>
  <c r="H255" i="33" s="1"/>
  <c r="I255" i="33" s="1"/>
  <c r="H399" i="33" a="1"/>
  <c r="H399" i="33" s="1"/>
  <c r="I399" i="33" s="1"/>
  <c r="H287" i="33" a="1"/>
  <c r="H287" i="33" s="1"/>
  <c r="H308" i="33" a="1"/>
  <c r="H308" i="33" s="1"/>
  <c r="I308" i="33" s="1"/>
  <c r="H330" i="33" a="1"/>
  <c r="H330" i="33" s="1"/>
  <c r="I330" i="33" s="1"/>
  <c r="H197" i="33" a="1"/>
  <c r="H197" i="33" s="1"/>
  <c r="I197" i="33" s="1"/>
  <c r="H341" i="33" a="1"/>
  <c r="H341" i="33" s="1"/>
  <c r="I341" i="33" s="1"/>
  <c r="H280" i="33" a="1"/>
  <c r="H280" i="33" s="1"/>
  <c r="I280" i="33" s="1"/>
  <c r="H353" i="33" a="1"/>
  <c r="H353" i="33" s="1"/>
  <c r="H281" i="33" a="1"/>
  <c r="H281" i="33" s="1"/>
  <c r="I281" i="33" s="1"/>
  <c r="H313" i="33" a="1"/>
  <c r="H313" i="33" s="1"/>
  <c r="I313" i="33" s="1"/>
  <c r="H191" i="33" a="1"/>
  <c r="H191" i="33" s="1"/>
  <c r="I191" i="33" s="1"/>
  <c r="H335" i="33" a="1"/>
  <c r="H335" i="33" s="1"/>
  <c r="H223" i="33" a="1"/>
  <c r="H223" i="33" s="1"/>
  <c r="I223" i="33" s="1"/>
  <c r="H367" i="33" a="1"/>
  <c r="H367" i="33" s="1"/>
  <c r="H221" i="33" a="1"/>
  <c r="H221" i="33" s="1"/>
  <c r="I221" i="33" s="1"/>
  <c r="H334" i="33" a="1"/>
  <c r="H334" i="33" s="1"/>
  <c r="H306" i="33" a="1"/>
  <c r="H306" i="33" s="1"/>
  <c r="I306" i="33" s="1"/>
  <c r="H388" i="33" a="1"/>
  <c r="H388" i="33" s="1"/>
  <c r="I388" i="33" s="1"/>
  <c r="H216" i="33" a="1"/>
  <c r="H216" i="33" s="1"/>
  <c r="I216" i="33" s="1"/>
  <c r="H188" i="33" a="1"/>
  <c r="H188" i="33" s="1"/>
  <c r="I188" i="33" s="1"/>
  <c r="H274" i="33" a="1"/>
  <c r="H274" i="33" s="1"/>
  <c r="I274" i="33" s="1"/>
  <c r="H351" i="33" a="1"/>
  <c r="H351" i="33" s="1"/>
  <c r="H405" i="33" a="1"/>
  <c r="H405" i="33" s="1"/>
  <c r="I405" i="33" s="1"/>
  <c r="H271" i="33" a="1"/>
  <c r="H271" i="33" s="1"/>
  <c r="H356" i="33" a="1"/>
  <c r="H356" i="33" s="1"/>
  <c r="I356" i="33" s="1"/>
  <c r="H276" i="33" a="1"/>
  <c r="H276" i="33" s="1"/>
  <c r="I276" i="33" s="1"/>
  <c r="H382" i="33" a="1"/>
  <c r="H382" i="33" s="1"/>
  <c r="I382" i="33" s="1"/>
  <c r="H297" i="33" a="1"/>
  <c r="H297" i="33" s="1"/>
  <c r="I297" i="33" s="1"/>
  <c r="H319" i="33" a="1"/>
  <c r="H319" i="33" s="1"/>
  <c r="I319" i="33" s="1"/>
  <c r="H196" i="33" a="1"/>
  <c r="H196" i="33" s="1"/>
  <c r="I196" i="33" s="1"/>
  <c r="H340" i="33" a="1"/>
  <c r="H340" i="33" s="1"/>
  <c r="H207" i="33" a="1"/>
  <c r="H207" i="33" s="1"/>
  <c r="I207" i="33" s="1"/>
  <c r="H392" i="33" a="1"/>
  <c r="H392" i="33" s="1"/>
  <c r="I392" i="33" s="1"/>
  <c r="H290" i="33" a="1"/>
  <c r="H290" i="33" s="1"/>
  <c r="I290" i="33" s="1"/>
  <c r="H404" i="33" a="1"/>
  <c r="H404" i="33" s="1"/>
  <c r="I404" i="33" s="1"/>
  <c r="H291" i="33" a="1"/>
  <c r="H291" i="33" s="1"/>
  <c r="I291" i="33" s="1"/>
  <c r="H323" i="33" a="1"/>
  <c r="H323" i="33" s="1"/>
  <c r="I323" i="33" s="1"/>
  <c r="H201" i="33" a="1"/>
  <c r="H201" i="33" s="1"/>
  <c r="I201" i="33" s="1"/>
  <c r="H345" i="33" a="1"/>
  <c r="H345" i="33" s="1"/>
  <c r="I345" i="33" s="1"/>
  <c r="H233" i="33" a="1"/>
  <c r="H233" i="33" s="1"/>
  <c r="I233" i="33" s="1"/>
  <c r="H377" i="33" a="1"/>
  <c r="H377" i="33" s="1"/>
  <c r="I377" i="33" s="1"/>
  <c r="H283" i="33" a="1"/>
  <c r="H283" i="33" s="1"/>
  <c r="I283" i="33" s="1"/>
  <c r="H211" i="33" a="1"/>
  <c r="H211" i="33" s="1"/>
  <c r="I211" i="33" s="1"/>
  <c r="H307" i="33" a="1"/>
  <c r="H307" i="33" s="1"/>
  <c r="I307" i="33" s="1"/>
  <c r="H338" i="33" a="1"/>
  <c r="H338" i="33" s="1"/>
  <c r="I338" i="33" s="1"/>
  <c r="H360" i="33" a="1"/>
  <c r="H360" i="33" s="1"/>
  <c r="H242" i="33" a="1"/>
  <c r="H242" i="33" s="1"/>
  <c r="I242" i="33" s="1"/>
  <c r="H315" i="33" a="1"/>
  <c r="H315" i="33" s="1"/>
  <c r="I315" i="33" s="1"/>
  <c r="H372" i="33" a="1"/>
  <c r="H372" i="33" s="1"/>
  <c r="H414" i="33" a="1"/>
  <c r="H414" i="33" s="1"/>
  <c r="H212" i="33" a="1"/>
  <c r="H212" i="33" s="1"/>
  <c r="I212" i="33" s="1"/>
  <c r="H286" i="33" a="1"/>
  <c r="H286" i="33" s="1"/>
  <c r="I286" i="33" s="1"/>
  <c r="H318" i="33" a="1"/>
  <c r="H318" i="33" s="1"/>
  <c r="I318" i="33" s="1"/>
  <c r="H329" i="33" a="1"/>
  <c r="H329" i="33" s="1"/>
  <c r="I329" i="33" s="1"/>
  <c r="H206" i="33" a="1"/>
  <c r="H206" i="33" s="1"/>
  <c r="I206" i="33" s="1"/>
  <c r="H350" i="33" a="1"/>
  <c r="H350" i="33" s="1"/>
  <c r="I350" i="33" s="1"/>
  <c r="H228" i="33" a="1"/>
  <c r="H228" i="33" s="1"/>
  <c r="I228" i="33" s="1"/>
  <c r="H403" i="33" a="1"/>
  <c r="H403" i="33" s="1"/>
  <c r="I403" i="33" s="1"/>
  <c r="H301" i="33" a="1"/>
  <c r="H301" i="33" s="1"/>
  <c r="I301" i="33" s="1"/>
  <c r="H312" i="33" a="1"/>
  <c r="H312" i="33" s="1"/>
  <c r="I312" i="33" s="1"/>
  <c r="H189" i="33" a="1"/>
  <c r="H189" i="33" s="1"/>
  <c r="I189" i="33" s="1"/>
  <c r="H333" i="33" a="1"/>
  <c r="H333" i="33" s="1"/>
  <c r="I333" i="33" s="1"/>
  <c r="H222" i="33" a="1"/>
  <c r="H222" i="33" s="1"/>
  <c r="I222" i="33" s="1"/>
  <c r="H366" i="33" a="1"/>
  <c r="H366" i="33" s="1"/>
  <c r="I366" i="33" s="1"/>
  <c r="H243" i="33" a="1"/>
  <c r="H243" i="33" s="1"/>
  <c r="I243" i="33" s="1"/>
  <c r="H387" i="33" a="1"/>
  <c r="H387" i="33" s="1"/>
  <c r="I387" i="33" s="1"/>
  <c r="H344" i="33" a="1"/>
  <c r="H344" i="33" s="1"/>
  <c r="I344" i="33" s="1"/>
  <c r="H193" i="33" a="1"/>
  <c r="H193" i="33" s="1"/>
  <c r="I193" i="33" s="1"/>
  <c r="H227" i="33" a="1"/>
  <c r="H227" i="33" s="1"/>
  <c r="I227" i="33" s="1"/>
  <c r="H220" i="33" a="1"/>
  <c r="H220" i="33" s="1"/>
  <c r="I220" i="33" s="1"/>
  <c r="H386" i="33" a="1"/>
  <c r="H386" i="33" s="1"/>
  <c r="I386" i="33" s="1"/>
  <c r="H396" i="33" a="1"/>
  <c r="H396" i="33" s="1"/>
  <c r="I396" i="33" s="1"/>
  <c r="H316" i="33" a="1"/>
  <c r="H316" i="33" s="1"/>
  <c r="I316" i="33" s="1"/>
  <c r="H300" i="33" a="1"/>
  <c r="H300" i="33" s="1"/>
  <c r="H261" i="33" a="1"/>
  <c r="H261" i="33" s="1"/>
  <c r="I261" i="33" s="1"/>
  <c r="H270" i="33" a="1"/>
  <c r="H270" i="33" s="1"/>
  <c r="H296" i="33" a="1"/>
  <c r="H296" i="33" s="1"/>
  <c r="I296" i="33" s="1"/>
  <c r="H328" i="33" a="1"/>
  <c r="H328" i="33" s="1"/>
  <c r="H195" i="33" a="1"/>
  <c r="H195" i="33" s="1"/>
  <c r="I195" i="33" s="1"/>
  <c r="H339" i="33" a="1"/>
  <c r="H339" i="33" s="1"/>
  <c r="H217" i="33" a="1"/>
  <c r="H217" i="33" s="1"/>
  <c r="I217" i="33" s="1"/>
  <c r="H361" i="33" a="1"/>
  <c r="H361" i="33" s="1"/>
  <c r="H238" i="33" a="1"/>
  <c r="H238" i="33" s="1"/>
  <c r="I238" i="33" s="1"/>
  <c r="H311" i="33" a="1"/>
  <c r="H311" i="33" s="1"/>
  <c r="I311" i="33" s="1"/>
  <c r="H322" i="33" a="1"/>
  <c r="H322" i="33" s="1"/>
  <c r="I322" i="33" s="1"/>
  <c r="H210" i="33" a="1"/>
  <c r="H210" i="33" s="1"/>
  <c r="I210" i="33" s="1"/>
  <c r="H354" i="33" a="1"/>
  <c r="H354" i="33" s="1"/>
  <c r="H232" i="33" a="1"/>
  <c r="H232" i="33" s="1"/>
  <c r="I232" i="33" s="1"/>
  <c r="H376" i="33" a="1"/>
  <c r="H376" i="33" s="1"/>
  <c r="I376" i="33" s="1"/>
  <c r="H264" i="33" a="1"/>
  <c r="H264" i="33" s="1"/>
  <c r="H408" i="33" a="1"/>
  <c r="H408" i="33" s="1"/>
  <c r="I408" i="33" s="1"/>
  <c r="H406" i="33" a="1"/>
  <c r="H406" i="33" s="1"/>
  <c r="I406" i="33" s="1"/>
  <c r="H231" i="33" a="1"/>
  <c r="H231" i="33" s="1"/>
  <c r="I231" i="33" s="1"/>
  <c r="H254" i="33" a="1"/>
  <c r="H254" i="33" s="1"/>
  <c r="I254" i="33" s="1"/>
  <c r="H194" i="33" a="1"/>
  <c r="H194" i="33" s="1"/>
  <c r="I194" i="33" s="1"/>
  <c r="H371" i="33" a="1"/>
  <c r="H371" i="33" s="1"/>
  <c r="I371" i="33" s="1"/>
  <c r="H248" i="33" a="1"/>
  <c r="H248" i="33" s="1"/>
  <c r="I248" i="33" s="1"/>
  <c r="H321" i="33" a="1"/>
  <c r="H321" i="33" s="1"/>
  <c r="I321" i="33" s="1"/>
  <c r="H332" i="33" a="1"/>
  <c r="H332" i="33" s="1"/>
  <c r="I332" i="33" s="1"/>
  <c r="H364" i="33" a="1"/>
  <c r="H364" i="33" s="1"/>
  <c r="I364" i="33" s="1"/>
  <c r="H293" i="33" a="1"/>
  <c r="H293" i="33" s="1"/>
  <c r="I293" i="33" s="1"/>
  <c r="H278" i="33" a="1"/>
  <c r="H278" i="33" s="1"/>
  <c r="I278" i="33" s="1"/>
  <c r="H294" i="33" a="1"/>
  <c r="H294" i="33" s="1"/>
  <c r="I294" i="33" s="1"/>
  <c r="H331" i="33" a="1"/>
  <c r="H331" i="33" s="1"/>
  <c r="I331" i="33" s="1"/>
  <c r="H302" i="33" a="1"/>
  <c r="H302" i="33" s="1"/>
  <c r="I302" i="33" s="1"/>
  <c r="CP25" i="26"/>
  <c r="CP26" i="26" s="1"/>
  <c r="CV19" i="26"/>
  <c r="CV25" i="26"/>
  <c r="CV26" i="26" s="1"/>
  <c r="CC5" i="26"/>
  <c r="CM5" i="26"/>
  <c r="CR5" i="26"/>
  <c r="CH5" i="26"/>
  <c r="CW5" i="26"/>
  <c r="A29" i="31"/>
  <c r="C28" i="31"/>
  <c r="B28" i="31"/>
  <c r="M2" i="10"/>
  <c r="DT164" i="19" l="1"/>
  <c r="CJ127" i="19"/>
  <c r="CJ133" i="19" s="1"/>
  <c r="CJ134" i="19" s="1"/>
  <c r="DN221" i="38"/>
  <c r="DN227" i="38" s="1"/>
  <c r="DH239" i="38"/>
  <c r="BR195" i="19"/>
  <c r="DT239" i="38"/>
  <c r="CV221" i="38"/>
  <c r="CV227" i="38" s="1"/>
  <c r="DQ297" i="38"/>
  <c r="H2" i="35" s="1" a="1"/>
  <c r="H2" i="35" s="1"/>
  <c r="DT298" i="38"/>
  <c r="DB127" i="19"/>
  <c r="DB133" i="19" s="1"/>
  <c r="DB134" i="19" s="1"/>
  <c r="AH127" i="19"/>
  <c r="AH133" i="19" s="1"/>
  <c r="AH134" i="19" s="1"/>
  <c r="DH275" i="38"/>
  <c r="DB221" i="38"/>
  <c r="DB227" i="38" s="1"/>
  <c r="CV298" i="38"/>
  <c r="Z194" i="19"/>
  <c r="DH127" i="19"/>
  <c r="DH133" i="19" s="1"/>
  <c r="DH134" i="19" s="1"/>
  <c r="Z214" i="19"/>
  <c r="Z232" i="19" s="1"/>
  <c r="AB232" i="19" s="1"/>
  <c r="AH224" i="38"/>
  <c r="AB224" i="38"/>
  <c r="AK232" i="19"/>
  <c r="AK268" i="19" s="1"/>
  <c r="AB193" i="19"/>
  <c r="AK194" i="19"/>
  <c r="AN203" i="19" s="1"/>
  <c r="BX127" i="19"/>
  <c r="BX133" i="19" s="1"/>
  <c r="BX134" i="19" s="1"/>
  <c r="BO194" i="19"/>
  <c r="AB185" i="19"/>
  <c r="AH226" i="38"/>
  <c r="AT275" i="38"/>
  <c r="AT281" i="38" s="1"/>
  <c r="AT283" i="38" s="1"/>
  <c r="AL298" i="38"/>
  <c r="AL297" i="38" s="1"/>
  <c r="AN307" i="38" s="1"/>
  <c r="AN309" i="38" s="1"/>
  <c r="BQ214" i="19"/>
  <c r="BQ213" i="19" s="1"/>
  <c r="BR212" i="19" s="1"/>
  <c r="BR222" i="19" s="1"/>
  <c r="AB226" i="38"/>
  <c r="CV243" i="38"/>
  <c r="AT127" i="19"/>
  <c r="AT133" i="19" s="1"/>
  <c r="AT134" i="19" s="1"/>
  <c r="BF306" i="38"/>
  <c r="AL267" i="38"/>
  <c r="AN277" i="38" s="1"/>
  <c r="AN280" i="38" s="1"/>
  <c r="CJ298" i="38"/>
  <c r="CD221" i="38"/>
  <c r="CD227" i="38" s="1"/>
  <c r="CP221" i="38"/>
  <c r="CP227" i="38" s="1"/>
  <c r="CJ221" i="38"/>
  <c r="CJ227" i="38" s="1"/>
  <c r="DN164" i="19"/>
  <c r="P185" i="19"/>
  <c r="V127" i="19"/>
  <c r="V133" i="19" s="1"/>
  <c r="V134" i="19" s="1"/>
  <c r="BR127" i="19"/>
  <c r="BR133" i="19" s="1"/>
  <c r="BR134" i="19" s="1"/>
  <c r="CD298" i="38"/>
  <c r="CD178" i="38"/>
  <c r="CP298" i="38"/>
  <c r="AN240" i="38"/>
  <c r="AT195" i="19"/>
  <c r="BW194" i="19"/>
  <c r="BX203" i="19" s="1"/>
  <c r="AR214" i="19"/>
  <c r="AT214" i="19" s="1"/>
  <c r="AT213" i="19" s="1"/>
  <c r="BF164" i="19"/>
  <c r="AB164" i="19"/>
  <c r="CD127" i="19"/>
  <c r="CD133" i="19" s="1"/>
  <c r="CD134" i="19" s="1"/>
  <c r="BC194" i="19"/>
  <c r="BF203" i="19" s="1"/>
  <c r="AM214" i="19"/>
  <c r="AM213" i="19" s="1"/>
  <c r="AN212" i="19" s="1"/>
  <c r="AN222" i="19" s="1"/>
  <c r="P189" i="19"/>
  <c r="P188" i="19"/>
  <c r="P204" i="19"/>
  <c r="AN221" i="38"/>
  <c r="AN227" i="38" s="1"/>
  <c r="CD242" i="38"/>
  <c r="BL127" i="19"/>
  <c r="BL133" i="19" s="1"/>
  <c r="BL134" i="19" s="1"/>
  <c r="BX221" i="38"/>
  <c r="BX227" i="38" s="1"/>
  <c r="AZ195" i="19"/>
  <c r="BL193" i="19"/>
  <c r="V204" i="19"/>
  <c r="BM4" i="39"/>
  <c r="BM5" i="39" s="1"/>
  <c r="BL14" i="39" s="1" a="1"/>
  <c r="BL14" i="39" s="1"/>
  <c r="N298" i="38"/>
  <c r="N297" i="38" s="1"/>
  <c r="N267" i="38"/>
  <c r="P277" i="38" s="1"/>
  <c r="P280" i="38" s="1"/>
  <c r="AT307" i="38"/>
  <c r="AT308" i="38" s="1"/>
  <c r="CU267" i="38"/>
  <c r="CV276" i="38" s="1"/>
  <c r="CV244" i="38"/>
  <c r="BF221" i="38"/>
  <c r="BF227" i="38" s="1"/>
  <c r="BL208" i="38"/>
  <c r="BL209" i="38" s="1"/>
  <c r="DN278" i="38"/>
  <c r="CD243" i="38"/>
  <c r="DN280" i="38"/>
  <c r="BF270" i="38"/>
  <c r="BF267" i="38" s="1"/>
  <c r="BB300" i="38"/>
  <c r="BF300" i="38" s="1"/>
  <c r="CD279" i="38"/>
  <c r="BF239" i="38"/>
  <c r="BF245" i="38" s="1"/>
  <c r="BF246" i="38" s="1"/>
  <c r="BR242" i="38"/>
  <c r="BR243" i="38"/>
  <c r="CD280" i="38"/>
  <c r="BL278" i="38"/>
  <c r="BL242" i="38"/>
  <c r="BL244" i="38"/>
  <c r="DB306" i="38"/>
  <c r="DB307" i="38"/>
  <c r="DB310" i="38" s="1"/>
  <c r="DN242" i="38"/>
  <c r="DN239" i="38" s="1"/>
  <c r="DB280" i="38"/>
  <c r="DB279" i="38"/>
  <c r="V276" i="38"/>
  <c r="V275" i="38" s="1"/>
  <c r="V281" i="38" s="1"/>
  <c r="DB242" i="38"/>
  <c r="DB243" i="38"/>
  <c r="AH239" i="38"/>
  <c r="AH245" i="38" s="1"/>
  <c r="AH246" i="38" s="1"/>
  <c r="V221" i="38"/>
  <c r="V227" i="38" s="1"/>
  <c r="DM267" i="38"/>
  <c r="DN276" i="38" s="1"/>
  <c r="BL279" i="38"/>
  <c r="J275" i="38"/>
  <c r="J281" i="38" s="1"/>
  <c r="J287" i="38"/>
  <c r="K4" i="39" s="1"/>
  <c r="CJ242" i="38"/>
  <c r="CJ243" i="38"/>
  <c r="DN243" i="38"/>
  <c r="AH164" i="19"/>
  <c r="V189" i="19"/>
  <c r="V188" i="19"/>
  <c r="V187" i="19"/>
  <c r="AH306" i="38"/>
  <c r="AW194" i="19"/>
  <c r="J239" i="38"/>
  <c r="J245" i="38" s="1"/>
  <c r="J246" i="38" s="1"/>
  <c r="AZ221" i="38"/>
  <c r="AZ227" i="38" s="1"/>
  <c r="AE194" i="19"/>
  <c r="AN204" i="19"/>
  <c r="V239" i="38"/>
  <c r="V245" i="38" s="1"/>
  <c r="V246" i="38" s="1"/>
  <c r="V164" i="19"/>
  <c r="AE232" i="19"/>
  <c r="AE231" i="19" s="1"/>
  <c r="BD213" i="19"/>
  <c r="BF223" i="19" s="1"/>
  <c r="BF214" i="19"/>
  <c r="BF213" i="19" s="1"/>
  <c r="BD232" i="19"/>
  <c r="CB233" i="19"/>
  <c r="CB269" i="19" s="1"/>
  <c r="CB299" i="19" s="1"/>
  <c r="BX204" i="19"/>
  <c r="BX205" i="19" s="1"/>
  <c r="AX214" i="19"/>
  <c r="AX213" i="19" s="1"/>
  <c r="BR204" i="19"/>
  <c r="BR206" i="19" s="1"/>
  <c r="BL186" i="19"/>
  <c r="AT187" i="19"/>
  <c r="AT188" i="19"/>
  <c r="AT189" i="19"/>
  <c r="AZ127" i="19"/>
  <c r="AZ133" i="19" s="1"/>
  <c r="AZ134" i="19" s="1"/>
  <c r="CD164" i="19"/>
  <c r="DN127" i="19"/>
  <c r="DN133" i="19" s="1"/>
  <c r="DN134" i="19" s="1"/>
  <c r="AH307" i="38"/>
  <c r="AH336" i="38" s="1"/>
  <c r="AH204" i="19"/>
  <c r="AS232" i="19"/>
  <c r="AS231" i="19" s="1"/>
  <c r="BR232" i="19"/>
  <c r="AU4" i="39"/>
  <c r="AU5" i="39" s="1"/>
  <c r="AT14" i="39" s="1" a="1"/>
  <c r="AT14" i="39" s="1"/>
  <c r="P239" i="38"/>
  <c r="P245" i="38" s="1"/>
  <c r="P246" i="38" s="1"/>
  <c r="BF310" i="38"/>
  <c r="L232" i="19"/>
  <c r="P195" i="19"/>
  <c r="Y268" i="19"/>
  <c r="Y231" i="19"/>
  <c r="BF188" i="19"/>
  <c r="BF187" i="19"/>
  <c r="BF189" i="19"/>
  <c r="AL213" i="19"/>
  <c r="AN214" i="19"/>
  <c r="AN213" i="19" s="1"/>
  <c r="AJ268" i="19"/>
  <c r="BL166" i="19"/>
  <c r="BR164" i="19"/>
  <c r="BW232" i="19"/>
  <c r="BW268" i="19" s="1"/>
  <c r="BL221" i="38"/>
  <c r="BL227" i="38" s="1"/>
  <c r="BF336" i="38"/>
  <c r="P167" i="19"/>
  <c r="P169" i="19"/>
  <c r="P168" i="19"/>
  <c r="AH189" i="19"/>
  <c r="AH187" i="19"/>
  <c r="AH188" i="19"/>
  <c r="U232" i="19"/>
  <c r="AA213" i="19"/>
  <c r="AB212" i="19" s="1"/>
  <c r="AA232" i="19"/>
  <c r="AZ169" i="19"/>
  <c r="AZ168" i="19"/>
  <c r="AZ167" i="19"/>
  <c r="CQ216" i="19"/>
  <c r="CQ215" i="19"/>
  <c r="CQ214" i="19"/>
  <c r="CQ220" i="19"/>
  <c r="CQ218" i="19"/>
  <c r="CQ217" i="19"/>
  <c r="BF337" i="38"/>
  <c r="BF338" i="38" s="1"/>
  <c r="BF339" i="38" s="1"/>
  <c r="AQ268" i="19"/>
  <c r="AQ231" i="19"/>
  <c r="AD268" i="19"/>
  <c r="BW298" i="38"/>
  <c r="BW297" i="38" s="1"/>
  <c r="BW267" i="38"/>
  <c r="BX276" i="38" s="1"/>
  <c r="AT203" i="19"/>
  <c r="BE232" i="19"/>
  <c r="BL195" i="19"/>
  <c r="BJ214" i="19"/>
  <c r="BJ194" i="19"/>
  <c r="V230" i="19"/>
  <c r="V266" i="19" s="1"/>
  <c r="AB187" i="19"/>
  <c r="AB189" i="19"/>
  <c r="AB188" i="19"/>
  <c r="BB232" i="19"/>
  <c r="BF195" i="19"/>
  <c r="AN187" i="19"/>
  <c r="AN189" i="19"/>
  <c r="AN188" i="19"/>
  <c r="BL165" i="19"/>
  <c r="BX243" i="38"/>
  <c r="BX242" i="38"/>
  <c r="BX244" i="38"/>
  <c r="AT204" i="19"/>
  <c r="O194" i="19"/>
  <c r="P203" i="19" s="1"/>
  <c r="O214" i="19"/>
  <c r="O213" i="19" s="1"/>
  <c r="P212" i="19" s="1"/>
  <c r="S194" i="19"/>
  <c r="V203" i="19" s="1"/>
  <c r="S232" i="19"/>
  <c r="AW268" i="19"/>
  <c r="AW231" i="19"/>
  <c r="BX280" i="38"/>
  <c r="BX278" i="38"/>
  <c r="BX279" i="38"/>
  <c r="X268" i="19"/>
  <c r="AZ189" i="19"/>
  <c r="AZ187" i="19"/>
  <c r="AZ188" i="19"/>
  <c r="AT230" i="19"/>
  <c r="AT266" i="19" s="1"/>
  <c r="BR221" i="38"/>
  <c r="BR227" i="38" s="1"/>
  <c r="BF230" i="19"/>
  <c r="BF266" i="19" s="1"/>
  <c r="BF204" i="19"/>
  <c r="AG214" i="19"/>
  <c r="AG213" i="19" s="1"/>
  <c r="AH212" i="19" s="1"/>
  <c r="AG194" i="19"/>
  <c r="BK194" i="19"/>
  <c r="BK214" i="19"/>
  <c r="BK213" i="19" s="1"/>
  <c r="BL212" i="19" s="1"/>
  <c r="V195" i="19"/>
  <c r="N231" i="19"/>
  <c r="N268" i="19"/>
  <c r="AZ204" i="19"/>
  <c r="AH214" i="19"/>
  <c r="AH213" i="19" s="1"/>
  <c r="AF232" i="19"/>
  <c r="AF213" i="19"/>
  <c r="P214" i="19"/>
  <c r="P213" i="19" s="1"/>
  <c r="N213" i="19"/>
  <c r="AV268" i="19"/>
  <c r="CW217" i="19"/>
  <c r="CW216" i="19"/>
  <c r="CW215" i="19"/>
  <c r="CW220" i="19"/>
  <c r="CW218" i="19"/>
  <c r="CW214" i="19"/>
  <c r="BF309" i="38"/>
  <c r="AL231" i="19"/>
  <c r="AL268" i="19"/>
  <c r="R268" i="19"/>
  <c r="M231" i="19"/>
  <c r="M268" i="19"/>
  <c r="V287" i="38"/>
  <c r="V306" i="38" s="1"/>
  <c r="AY214" i="19"/>
  <c r="AY213" i="19" s="1"/>
  <c r="AZ212" i="19" s="1"/>
  <c r="AZ222" i="19" s="1"/>
  <c r="AY194" i="19"/>
  <c r="AN168" i="19"/>
  <c r="AN167" i="19"/>
  <c r="AN169" i="19"/>
  <c r="T232" i="19"/>
  <c r="V214" i="19"/>
  <c r="V213" i="19" s="1"/>
  <c r="T213" i="19"/>
  <c r="BC268" i="19"/>
  <c r="BC231" i="19"/>
  <c r="AT164" i="19"/>
  <c r="BZ179" i="38"/>
  <c r="CD179" i="38" s="1"/>
  <c r="CD159" i="38"/>
  <c r="CD156" i="38" s="1"/>
  <c r="CD170" i="38" s="1"/>
  <c r="Z297" i="38"/>
  <c r="AB298" i="38"/>
  <c r="AB297" i="38" s="1"/>
  <c r="CJ141" i="38"/>
  <c r="CJ138" i="38" s="1"/>
  <c r="CJ152" i="38" s="1"/>
  <c r="CF159" i="38"/>
  <c r="CF156" i="38" s="1"/>
  <c r="CA14" i="39"/>
  <c r="CB44" i="39" a="1"/>
  <c r="CB44" i="39" s="1"/>
  <c r="CC44" i="39" s="1"/>
  <c r="CB43" i="39" a="1"/>
  <c r="CB43" i="39" s="1"/>
  <c r="CC43" i="39" s="1"/>
  <c r="CB42" i="39" a="1"/>
  <c r="CB42" i="39" s="1"/>
  <c r="CC42" i="39" s="1"/>
  <c r="CB41" i="39" a="1"/>
  <c r="CB41" i="39" s="1"/>
  <c r="CC41" i="39" s="1"/>
  <c r="CB40" i="39" a="1"/>
  <c r="CB40" i="39" s="1"/>
  <c r="CC40" i="39" s="1"/>
  <c r="CB56" i="39" a="1"/>
  <c r="CB56" i="39" s="1"/>
  <c r="CC56" i="39" s="1"/>
  <c r="CB38" i="39" a="1"/>
  <c r="CB38" i="39" s="1"/>
  <c r="CC38" i="39" s="1"/>
  <c r="CB33" i="39" a="1"/>
  <c r="CB33" i="39" s="1"/>
  <c r="CC33" i="39" s="1"/>
  <c r="CB51" i="39" a="1"/>
  <c r="CB51" i="39" s="1"/>
  <c r="CC51" i="39" s="1"/>
  <c r="CB46" i="39" a="1"/>
  <c r="CB46" i="39" s="1"/>
  <c r="CC46" i="39" s="1"/>
  <c r="CB19" i="39" a="1"/>
  <c r="CB19" i="39" s="1"/>
  <c r="CC19" i="39" s="1"/>
  <c r="CB60" i="39" a="1"/>
  <c r="CB60" i="39" s="1"/>
  <c r="CC60" i="39" s="1"/>
  <c r="CB35" i="39" a="1"/>
  <c r="CB35" i="39" s="1"/>
  <c r="CC35" i="39" s="1"/>
  <c r="CB57" i="39" a="1"/>
  <c r="CB57" i="39" s="1"/>
  <c r="CC57" i="39" s="1"/>
  <c r="CB50" i="39" a="1"/>
  <c r="CB50" i="39" s="1"/>
  <c r="CC50" i="39" s="1"/>
  <c r="CB45" i="39" a="1"/>
  <c r="CB45" i="39" s="1"/>
  <c r="CC45" i="39" s="1"/>
  <c r="CB16" i="39" a="1"/>
  <c r="CB16" i="39" s="1"/>
  <c r="CC16" i="39" s="1"/>
  <c r="CB15" i="39" a="1"/>
  <c r="CB15" i="39" s="1"/>
  <c r="CC15" i="39" s="1"/>
  <c r="CB37" i="39" a="1"/>
  <c r="CB37" i="39" s="1"/>
  <c r="CC37" i="39" s="1"/>
  <c r="CB20" i="39" a="1"/>
  <c r="CB20" i="39" s="1"/>
  <c r="CC20" i="39" s="1"/>
  <c r="CB59" i="39" a="1"/>
  <c r="CB59" i="39" s="1"/>
  <c r="CC59" i="39" s="1"/>
  <c r="CB54" i="39" a="1"/>
  <c r="CB54" i="39" s="1"/>
  <c r="CC54" i="39" s="1"/>
  <c r="CB49" i="39" a="1"/>
  <c r="CB49" i="39" s="1"/>
  <c r="CC49" i="39" s="1"/>
  <c r="CB21" i="39" a="1"/>
  <c r="CB21" i="39" s="1"/>
  <c r="CC21" i="39" s="1"/>
  <c r="CB18" i="39" a="1"/>
  <c r="CB18" i="39" s="1"/>
  <c r="CC18" i="39" s="1"/>
  <c r="CB62" i="39" a="1"/>
  <c r="CB62" i="39" s="1"/>
  <c r="CB39" i="39" a="1"/>
  <c r="CB39" i="39" s="1"/>
  <c r="CC39" i="39" s="1"/>
  <c r="CB34" i="39" a="1"/>
  <c r="CB34" i="39" s="1"/>
  <c r="CC34" i="39" s="1"/>
  <c r="CB32" i="39" a="1"/>
  <c r="CB32" i="39" s="1"/>
  <c r="CC32" i="39" s="1"/>
  <c r="CB31" i="39" a="1"/>
  <c r="CB31" i="39" s="1"/>
  <c r="CC31" i="39" s="1"/>
  <c r="CB30" i="39" a="1"/>
  <c r="CB30" i="39" s="1"/>
  <c r="CC30" i="39" s="1"/>
  <c r="CB29" i="39" a="1"/>
  <c r="CB29" i="39" s="1"/>
  <c r="CC29" i="39" s="1"/>
  <c r="CB28" i="39" a="1"/>
  <c r="CB28" i="39" s="1"/>
  <c r="CC28" i="39" s="1"/>
  <c r="CB27" i="39" a="1"/>
  <c r="CB27" i="39" s="1"/>
  <c r="CC27" i="39" s="1"/>
  <c r="CB26" i="39" a="1"/>
  <c r="CB26" i="39" s="1"/>
  <c r="CC26" i="39" s="1"/>
  <c r="CB25" i="39" a="1"/>
  <c r="CB25" i="39" s="1"/>
  <c r="CC25" i="39" s="1"/>
  <c r="CB24" i="39" a="1"/>
  <c r="CB24" i="39" s="1"/>
  <c r="CC24" i="39" s="1"/>
  <c r="CB23" i="39" a="1"/>
  <c r="CB23" i="39" s="1"/>
  <c r="CC23" i="39" s="1"/>
  <c r="CB22" i="39" a="1"/>
  <c r="CB22" i="39" s="1"/>
  <c r="CC22" i="39" s="1"/>
  <c r="CB61" i="39" a="1"/>
  <c r="CB61" i="39" s="1"/>
  <c r="CC61" i="39" s="1"/>
  <c r="CB52" i="39" a="1"/>
  <c r="CB52" i="39" s="1"/>
  <c r="CC52" i="39" s="1"/>
  <c r="CB47" i="39" a="1"/>
  <c r="CB47" i="39" s="1"/>
  <c r="CC47" i="39" s="1"/>
  <c r="CB17" i="39" a="1"/>
  <c r="CB17" i="39" s="1"/>
  <c r="CC17" i="39" s="1"/>
  <c r="CB53" i="39" a="1"/>
  <c r="CB53" i="39" s="1"/>
  <c r="CC53" i="39" s="1"/>
  <c r="CB55" i="39" a="1"/>
  <c r="CB55" i="39" s="1"/>
  <c r="CC55" i="39" s="1"/>
  <c r="CB36" i="39" a="1"/>
  <c r="CB36" i="39" s="1"/>
  <c r="CC36" i="39" s="1"/>
  <c r="CB58" i="39" a="1"/>
  <c r="CB58" i="39" s="1"/>
  <c r="CC58" i="39" s="1"/>
  <c r="CB48" i="39" a="1"/>
  <c r="CB48" i="39" s="1"/>
  <c r="CC48" i="39" s="1"/>
  <c r="BH270" i="38"/>
  <c r="BL234" i="38"/>
  <c r="BL231" i="38" s="1"/>
  <c r="BH231" i="38"/>
  <c r="CF178" i="38"/>
  <c r="CJ158" i="38"/>
  <c r="BQ298" i="38"/>
  <c r="BQ297" i="38" s="1"/>
  <c r="BQ267" i="38"/>
  <c r="BR276" i="38" s="1"/>
  <c r="BR275" i="38" s="1"/>
  <c r="AH276" i="38"/>
  <c r="AB277" i="38"/>
  <c r="AB276" i="38"/>
  <c r="CL141" i="38"/>
  <c r="CL138" i="38" s="1"/>
  <c r="CP28" i="37"/>
  <c r="BT269" i="38"/>
  <c r="BX233" i="38"/>
  <c r="CR140" i="38"/>
  <c r="CV27" i="37"/>
  <c r="BF298" i="38"/>
  <c r="CJ280" i="38"/>
  <c r="CJ278" i="38"/>
  <c r="CJ279" i="38"/>
  <c r="CV278" i="38"/>
  <c r="CV279" i="38"/>
  <c r="CV280" i="38"/>
  <c r="DB298" i="38"/>
  <c r="CV287" i="38"/>
  <c r="CV306" i="38" s="1"/>
  <c r="BR233" i="38"/>
  <c r="BN269" i="38"/>
  <c r="CP140" i="38"/>
  <c r="CL158" i="38"/>
  <c r="BF275" i="38"/>
  <c r="AH278" i="38"/>
  <c r="AH279" i="38"/>
  <c r="AH280" i="38"/>
  <c r="DT276" i="38"/>
  <c r="DT275" i="38" s="1"/>
  <c r="AT320" i="38"/>
  <c r="AL5" i="39"/>
  <c r="AK14" i="39" s="1" a="1"/>
  <c r="AK14" i="39" s="1"/>
  <c r="AG14" i="39" a="1"/>
  <c r="AG14" i="39" s="1"/>
  <c r="AH14" i="39" s="1" a="1"/>
  <c r="AI68" i="39" s="1" a="1"/>
  <c r="AI68" i="39" s="1"/>
  <c r="DF2" i="39"/>
  <c r="CW3" i="39"/>
  <c r="CW6" i="39"/>
  <c r="CW7" i="39" s="1"/>
  <c r="BT176" i="38"/>
  <c r="DN298" i="38"/>
  <c r="DT287" i="38"/>
  <c r="DT306" i="38" s="1"/>
  <c r="BZ156" i="38"/>
  <c r="DH287" i="38"/>
  <c r="BX176" i="38"/>
  <c r="BX190" i="38" s="1"/>
  <c r="BR197" i="38"/>
  <c r="BR194" i="38" s="1"/>
  <c r="BR208" i="38" s="1"/>
  <c r="BR209" i="38" s="1"/>
  <c r="BN234" i="38"/>
  <c r="BN231" i="38" s="1"/>
  <c r="CP280" i="38"/>
  <c r="CP278" i="38"/>
  <c r="CP279" i="38"/>
  <c r="CP244" i="38"/>
  <c r="CP243" i="38"/>
  <c r="CP242" i="38"/>
  <c r="BK267" i="38"/>
  <c r="BL276" i="38" s="1"/>
  <c r="BK298" i="38"/>
  <c r="BK297" i="38" s="1"/>
  <c r="CD276" i="38"/>
  <c r="BT197" i="38"/>
  <c r="BR298" i="38"/>
  <c r="BZ196" i="38"/>
  <c r="AZ241" i="38"/>
  <c r="AZ240" i="38"/>
  <c r="AN244" i="38"/>
  <c r="AN243" i="38"/>
  <c r="AN242" i="38"/>
  <c r="AB244" i="38"/>
  <c r="AB243" i="38"/>
  <c r="AB242" i="38"/>
  <c r="AX298" i="38"/>
  <c r="AX267" i="38"/>
  <c r="AZ268" i="38"/>
  <c r="AZ267" i="38" s="1"/>
  <c r="CI267" i="38"/>
  <c r="CJ276" i="38" s="1"/>
  <c r="CI298" i="38"/>
  <c r="CI297" i="38" s="1"/>
  <c r="R297" i="38"/>
  <c r="V298" i="38"/>
  <c r="V297" i="38" s="1"/>
  <c r="CO267" i="38"/>
  <c r="CP276" i="38" s="1"/>
  <c r="CO298" i="38"/>
  <c r="CO297" i="38" s="1"/>
  <c r="AY14" i="39" a="1"/>
  <c r="AY14" i="39" s="1"/>
  <c r="AZ14" i="39" s="1" a="1"/>
  <c r="BD5" i="39"/>
  <c r="BC14" i="39" s="1" a="1"/>
  <c r="BC14" i="39" s="1"/>
  <c r="BQ14" i="39" a="1"/>
  <c r="BQ14" i="39" s="1"/>
  <c r="BR14" i="39" s="1" a="1"/>
  <c r="BV5" i="39"/>
  <c r="BU14" i="39" s="1" a="1"/>
  <c r="BU14" i="39" s="1"/>
  <c r="CD287" i="38"/>
  <c r="CD306" i="38" s="1"/>
  <c r="P287" i="38"/>
  <c r="P307" i="38" s="1"/>
  <c r="AH298" i="38"/>
  <c r="AH297" i="38" s="1"/>
  <c r="J320" i="38"/>
  <c r="BR203" i="19"/>
  <c r="CB234" i="19"/>
  <c r="CB270" i="19" s="1"/>
  <c r="CB300" i="19" s="1"/>
  <c r="BX230" i="19"/>
  <c r="BX266" i="19" s="1"/>
  <c r="CQ177" i="19"/>
  <c r="CQ183" i="19"/>
  <c r="CQ181" i="19"/>
  <c r="CQ180" i="19"/>
  <c r="CQ179" i="19"/>
  <c r="CQ178" i="19"/>
  <c r="CN177" i="19"/>
  <c r="CO177" i="19"/>
  <c r="CL177" i="19"/>
  <c r="CM177" i="19"/>
  <c r="CD198" i="19"/>
  <c r="BZ235" i="19"/>
  <c r="CJ183" i="19"/>
  <c r="CF201" i="19"/>
  <c r="BN271" i="19"/>
  <c r="BR235" i="19"/>
  <c r="CM178" i="19"/>
  <c r="CM196" i="19" s="1"/>
  <c r="CM233" i="19" s="1"/>
  <c r="CM269" i="19" s="1"/>
  <c r="CM299" i="19" s="1"/>
  <c r="CO178" i="19"/>
  <c r="CO196" i="19" s="1"/>
  <c r="CO215" i="19" s="1"/>
  <c r="CO233" i="19" s="1"/>
  <c r="CO269" i="19" s="1"/>
  <c r="CO299" i="19" s="1"/>
  <c r="CN178" i="19"/>
  <c r="CN196" i="19" s="1"/>
  <c r="CB235" i="19"/>
  <c r="CB271" i="19" s="1"/>
  <c r="CB301" i="19" s="1"/>
  <c r="CH218" i="19"/>
  <c r="CJ218" i="19" s="1"/>
  <c r="CN179" i="19"/>
  <c r="CN197" i="19" s="1"/>
  <c r="CO179" i="19"/>
  <c r="CO197" i="19" s="1"/>
  <c r="CO216" i="19" s="1"/>
  <c r="CO234" i="19" s="1"/>
  <c r="CO270" i="19" s="1"/>
  <c r="CO300" i="19" s="1"/>
  <c r="CM179" i="19"/>
  <c r="CM197" i="19" s="1"/>
  <c r="CM234" i="19" s="1"/>
  <c r="CM270" i="19" s="1"/>
  <c r="CM300" i="19" s="1"/>
  <c r="CC194" i="19"/>
  <c r="CC214" i="19"/>
  <c r="CC213" i="19" s="1"/>
  <c r="CD212" i="19" s="1"/>
  <c r="CD222" i="19" s="1"/>
  <c r="CI220" i="19"/>
  <c r="CI238" i="19" s="1"/>
  <c r="CI274" i="19" s="1"/>
  <c r="CI304" i="19" s="1"/>
  <c r="H268" i="19"/>
  <c r="J268" i="19" s="1"/>
  <c r="CM180" i="19"/>
  <c r="CM198" i="19" s="1"/>
  <c r="CM235" i="19" s="1"/>
  <c r="CM271" i="19" s="1"/>
  <c r="CM301" i="19" s="1"/>
  <c r="CN180" i="19"/>
  <c r="CN198" i="19" s="1"/>
  <c r="CO180" i="19"/>
  <c r="CO198" i="19" s="1"/>
  <c r="CO217" i="19" s="1"/>
  <c r="CO235" i="19" s="1"/>
  <c r="CO271" i="19" s="1"/>
  <c r="CO301" i="19" s="1"/>
  <c r="CL180" i="19"/>
  <c r="CD199" i="19"/>
  <c r="BZ236" i="19"/>
  <c r="CJ180" i="19"/>
  <c r="CF198" i="19"/>
  <c r="CB238" i="19"/>
  <c r="CB274" i="19" s="1"/>
  <c r="CB304" i="19" s="1"/>
  <c r="CD185" i="19"/>
  <c r="CD193" i="19"/>
  <c r="CH220" i="19"/>
  <c r="CJ220" i="19" s="1"/>
  <c r="BI298" i="19"/>
  <c r="BI297" i="19" s="1"/>
  <c r="BI267" i="19"/>
  <c r="BX238" i="19"/>
  <c r="BT274" i="19"/>
  <c r="J232" i="19"/>
  <c r="BX235" i="19"/>
  <c r="BT271" i="19"/>
  <c r="BR189" i="19"/>
  <c r="BR187" i="19"/>
  <c r="BR188" i="19"/>
  <c r="CG176" i="19"/>
  <c r="CG195" i="19"/>
  <c r="BH302" i="19"/>
  <c r="BL302" i="19" s="1"/>
  <c r="BL272" i="19"/>
  <c r="BH298" i="19"/>
  <c r="BN298" i="19"/>
  <c r="CI176" i="19"/>
  <c r="CJ175" i="19" s="1"/>
  <c r="CI195" i="19"/>
  <c r="BZ232" i="19"/>
  <c r="CD195" i="19"/>
  <c r="BO268" i="19"/>
  <c r="BO231" i="19"/>
  <c r="CH217" i="19"/>
  <c r="CJ217" i="19" s="1"/>
  <c r="BR214" i="19"/>
  <c r="BR213" i="19" s="1"/>
  <c r="BP213" i="19"/>
  <c r="BR236" i="19"/>
  <c r="BN272" i="19"/>
  <c r="CH176" i="19"/>
  <c r="CH195" i="19"/>
  <c r="CB236" i="19"/>
  <c r="CB272" i="19" s="1"/>
  <c r="CB302" i="19" s="1"/>
  <c r="CB194" i="19"/>
  <c r="CB214" i="19"/>
  <c r="CH216" i="19"/>
  <c r="CJ216" i="19" s="1"/>
  <c r="BP268" i="19"/>
  <c r="BP231" i="19"/>
  <c r="BX236" i="19"/>
  <c r="BT272" i="19"/>
  <c r="BZ238" i="19"/>
  <c r="CD201" i="19"/>
  <c r="CF195" i="19"/>
  <c r="CJ177" i="19"/>
  <c r="BX189" i="19"/>
  <c r="BX188" i="19"/>
  <c r="BX187" i="19"/>
  <c r="CO181" i="19"/>
  <c r="CO199" i="19" s="1"/>
  <c r="CN181" i="19"/>
  <c r="CN199" i="19" s="1"/>
  <c r="CM181" i="19"/>
  <c r="CM199" i="19" s="1"/>
  <c r="CM236" i="19" s="1"/>
  <c r="CM272" i="19" s="1"/>
  <c r="CM302" i="19" s="1"/>
  <c r="CL181" i="19"/>
  <c r="BV268" i="19"/>
  <c r="BV231" i="19"/>
  <c r="CA232" i="19"/>
  <c r="CA194" i="19"/>
  <c r="CD186" i="19"/>
  <c r="BX232" i="19"/>
  <c r="BU268" i="19"/>
  <c r="BU231" i="19"/>
  <c r="BL271" i="19"/>
  <c r="BH301" i="19"/>
  <c r="BL301" i="19" s="1"/>
  <c r="BR238" i="19"/>
  <c r="BN274" i="19"/>
  <c r="CO183" i="19"/>
  <c r="CO201" i="19" s="1"/>
  <c r="CN183" i="19"/>
  <c r="CN201" i="19" s="1"/>
  <c r="CM183" i="19"/>
  <c r="CM201" i="19" s="1"/>
  <c r="CM238" i="19" s="1"/>
  <c r="CM274" i="19" s="1"/>
  <c r="CM304" i="19" s="1"/>
  <c r="CL183" i="19"/>
  <c r="BV213" i="19"/>
  <c r="BX223" i="19" s="1"/>
  <c r="BX214" i="19"/>
  <c r="BX213" i="19" s="1"/>
  <c r="BL274" i="19"/>
  <c r="BH304" i="19"/>
  <c r="BL304" i="19" s="1"/>
  <c r="CH215" i="19"/>
  <c r="CJ215" i="19" s="1"/>
  <c r="BT268" i="19"/>
  <c r="CJ181" i="19"/>
  <c r="CF199" i="19"/>
  <c r="J240" i="19"/>
  <c r="J187" i="19"/>
  <c r="J188" i="19"/>
  <c r="AA2" i="32" a="1"/>
  <c r="AA2" i="32" s="1"/>
  <c r="J223" i="19"/>
  <c r="J225" i="19" s="1"/>
  <c r="I304" i="19"/>
  <c r="I297" i="19" s="1"/>
  <c r="I267" i="19"/>
  <c r="J304" i="19"/>
  <c r="G297" i="19"/>
  <c r="J243" i="19"/>
  <c r="J244" i="19"/>
  <c r="J242" i="19"/>
  <c r="R294" i="33"/>
  <c r="R295" i="33"/>
  <c r="I351" i="33"/>
  <c r="I352" i="33" s="1"/>
  <c r="I353" i="33" s="1"/>
  <c r="I354" i="33" s="1"/>
  <c r="I355" i="33" s="1"/>
  <c r="CE2" i="33"/>
  <c r="I214" i="33"/>
  <c r="U42" i="33"/>
  <c r="U41" i="33"/>
  <c r="U40" i="33"/>
  <c r="U39" i="33"/>
  <c r="I525" i="33"/>
  <c r="I526" i="33" s="1"/>
  <c r="I527" i="33" s="1"/>
  <c r="I528" i="33" s="1"/>
  <c r="I529" i="33" s="1"/>
  <c r="I367" i="33"/>
  <c r="I368" i="33" s="1"/>
  <c r="I359" i="33"/>
  <c r="I360" i="33" s="1"/>
  <c r="I361" i="33" s="1"/>
  <c r="DB5" i="26"/>
  <c r="DH288" i="19" s="1"/>
  <c r="I339" i="33"/>
  <c r="I362" i="33"/>
  <c r="I340" i="33"/>
  <c r="I326" i="33"/>
  <c r="I327" i="33" s="1"/>
  <c r="I328" i="33" s="1"/>
  <c r="I334" i="33"/>
  <c r="I335" i="33" s="1"/>
  <c r="I336" i="33" s="1"/>
  <c r="I264" i="33"/>
  <c r="I265" i="33"/>
  <c r="I257" i="33"/>
  <c r="I258" i="33" s="1"/>
  <c r="I270" i="33"/>
  <c r="I271" i="33" s="1"/>
  <c r="I287" i="33"/>
  <c r="I288" i="33" s="1"/>
  <c r="I299" i="33"/>
  <c r="I300" i="33" s="1"/>
  <c r="I372" i="33"/>
  <c r="I373" i="33" s="1"/>
  <c r="I374" i="33" s="1"/>
  <c r="I413" i="33"/>
  <c r="I414" i="33" s="1"/>
  <c r="I415" i="33" s="1"/>
  <c r="DB19" i="26"/>
  <c r="DB20" i="26"/>
  <c r="CS5" i="26"/>
  <c r="CV20" i="26"/>
  <c r="CV21" i="26" s="1"/>
  <c r="CI5" i="26"/>
  <c r="CN5" i="26"/>
  <c r="CX5" i="26"/>
  <c r="DC5" i="26"/>
  <c r="A30" i="31"/>
  <c r="C29" i="31"/>
  <c r="B29" i="31"/>
  <c r="BX207" i="19" l="1"/>
  <c r="BR205" i="19"/>
  <c r="BX206" i="19"/>
  <c r="BX202" i="19" s="1"/>
  <c r="AH222" i="19"/>
  <c r="BR207" i="19"/>
  <c r="BW231" i="19"/>
  <c r="AN232" i="19"/>
  <c r="AK231" i="19"/>
  <c r="DB239" i="38"/>
  <c r="AN279" i="38"/>
  <c r="AB203" i="19"/>
  <c r="AT309" i="38"/>
  <c r="AT310" i="38"/>
  <c r="AT336" i="38"/>
  <c r="AN306" i="38"/>
  <c r="DB308" i="38"/>
  <c r="DB337" i="38"/>
  <c r="DB338" i="38" s="1"/>
  <c r="DB339" i="38" s="1"/>
  <c r="AT337" i="38"/>
  <c r="AT338" i="38" s="1"/>
  <c r="AT339" i="38" s="1"/>
  <c r="DB336" i="38"/>
  <c r="DB275" i="38"/>
  <c r="AN298" i="38"/>
  <c r="AN297" i="38" s="1"/>
  <c r="DN275" i="38"/>
  <c r="CV239" i="38"/>
  <c r="P298" i="38"/>
  <c r="P297" i="38" s="1"/>
  <c r="Z231" i="19"/>
  <c r="Z268" i="19"/>
  <c r="AB268" i="19" s="1"/>
  <c r="Z213" i="19"/>
  <c r="AB223" i="19" s="1"/>
  <c r="AB204" i="19"/>
  <c r="AB206" i="19" s="1"/>
  <c r="AB214" i="19"/>
  <c r="AB213" i="19" s="1"/>
  <c r="CV275" i="38"/>
  <c r="AN276" i="38"/>
  <c r="AN278" i="38"/>
  <c r="AH221" i="38"/>
  <c r="AH227" i="38" s="1"/>
  <c r="AB221" i="38"/>
  <c r="AB227" i="38" s="1"/>
  <c r="P279" i="38"/>
  <c r="P278" i="38"/>
  <c r="BQ232" i="19"/>
  <c r="BR223" i="19"/>
  <c r="BR226" i="19" s="1"/>
  <c r="BR230" i="19"/>
  <c r="BR266" i="19" s="1"/>
  <c r="V307" i="38"/>
  <c r="V336" i="38" s="1"/>
  <c r="AI67" i="39" a="1"/>
  <c r="AI67" i="39" s="1"/>
  <c r="AI66" i="39" a="1"/>
  <c r="AI66" i="39" s="1"/>
  <c r="AJ66" i="39" s="1"/>
  <c r="AI65" i="39" a="1"/>
  <c r="AI65" i="39" s="1"/>
  <c r="AJ65" i="39" s="1"/>
  <c r="AC4" i="39"/>
  <c r="AC5" i="39" s="1"/>
  <c r="AB14" i="39" s="1" a="1"/>
  <c r="AB14" i="39" s="1"/>
  <c r="DB309" i="38"/>
  <c r="CD275" i="38"/>
  <c r="AR232" i="19"/>
  <c r="AT232" i="19" s="1"/>
  <c r="AR213" i="19"/>
  <c r="AT223" i="19" s="1"/>
  <c r="AT224" i="19" s="1"/>
  <c r="CJ239" i="38"/>
  <c r="CD239" i="38"/>
  <c r="P184" i="19"/>
  <c r="AS268" i="19"/>
  <c r="AS267" i="19" s="1"/>
  <c r="CP239" i="38"/>
  <c r="AN223" i="19"/>
  <c r="AN224" i="19" s="1"/>
  <c r="CP275" i="38"/>
  <c r="CJ275" i="38"/>
  <c r="BZ176" i="38"/>
  <c r="CJ178" i="38"/>
  <c r="CD176" i="38"/>
  <c r="CD190" i="38" s="1"/>
  <c r="J306" i="38"/>
  <c r="J307" i="38"/>
  <c r="J309" i="38" s="1"/>
  <c r="AE268" i="19"/>
  <c r="AE267" i="19" s="1"/>
  <c r="AN230" i="19"/>
  <c r="AN266" i="19" s="1"/>
  <c r="AM232" i="19"/>
  <c r="AM268" i="19" s="1"/>
  <c r="AM298" i="19" s="1"/>
  <c r="AM297" i="19" s="1"/>
  <c r="P222" i="19"/>
  <c r="BH14" i="39" a="1"/>
  <c r="BH14" i="39" s="1"/>
  <c r="BI14" i="39" s="1" a="1"/>
  <c r="BJ16" i="39" s="1" a="1"/>
  <c r="BJ16" i="39" s="1"/>
  <c r="BK16" i="39" s="1"/>
  <c r="BL204" i="19"/>
  <c r="BL206" i="19" s="1"/>
  <c r="BF184" i="19"/>
  <c r="P207" i="19"/>
  <c r="P206" i="19"/>
  <c r="P205" i="19"/>
  <c r="AZ184" i="19"/>
  <c r="V184" i="19"/>
  <c r="V206" i="19"/>
  <c r="V205" i="19"/>
  <c r="V207" i="19"/>
  <c r="AH203" i="19"/>
  <c r="BL275" i="38"/>
  <c r="P276" i="38"/>
  <c r="BL239" i="38"/>
  <c r="BL245" i="38" s="1"/>
  <c r="BL246" i="38" s="1"/>
  <c r="BR239" i="38"/>
  <c r="BF297" i="38"/>
  <c r="BF320" i="38" s="1"/>
  <c r="BB297" i="38"/>
  <c r="V283" i="38"/>
  <c r="AP14" i="39" a="1"/>
  <c r="AP14" i="39" s="1"/>
  <c r="AQ14" i="39" s="1" a="1"/>
  <c r="AN310" i="38"/>
  <c r="AN308" i="38"/>
  <c r="DN287" i="38"/>
  <c r="DN307" i="38" s="1"/>
  <c r="DN337" i="38" s="1"/>
  <c r="DN338" i="38" s="1"/>
  <c r="DN339" i="38" s="1"/>
  <c r="AH337" i="38"/>
  <c r="AH338" i="38" s="1"/>
  <c r="AH339" i="38" s="1"/>
  <c r="AH308" i="38"/>
  <c r="AH309" i="38"/>
  <c r="AH310" i="38"/>
  <c r="AN336" i="38"/>
  <c r="BX241" i="19"/>
  <c r="BX244" i="19" s="1"/>
  <c r="CD204" i="19"/>
  <c r="CD205" i="19" s="1"/>
  <c r="AZ203" i="19"/>
  <c r="J283" i="38"/>
  <c r="P164" i="19"/>
  <c r="AN337" i="38"/>
  <c r="AN338" i="38" s="1"/>
  <c r="AN339" i="38" s="1"/>
  <c r="AX232" i="19"/>
  <c r="AZ232" i="19" s="1"/>
  <c r="AN205" i="19"/>
  <c r="AN207" i="19"/>
  <c r="AN206" i="19"/>
  <c r="P306" i="38"/>
  <c r="BL187" i="19"/>
  <c r="BL189" i="19"/>
  <c r="BL188" i="19"/>
  <c r="AH223" i="19"/>
  <c r="AH226" i="19" s="1"/>
  <c r="AH205" i="19"/>
  <c r="AH207" i="19"/>
  <c r="AH206" i="19"/>
  <c r="AY232" i="19"/>
  <c r="AY268" i="19" s="1"/>
  <c r="AZ230" i="19"/>
  <c r="AZ266" i="19" s="1"/>
  <c r="AB230" i="19"/>
  <c r="AB266" i="19" s="1"/>
  <c r="AH184" i="19"/>
  <c r="BD268" i="19"/>
  <c r="BD231" i="19"/>
  <c r="BF241" i="19" s="1"/>
  <c r="V232" i="19"/>
  <c r="BF305" i="38"/>
  <c r="AN164" i="19"/>
  <c r="AZ214" i="19"/>
  <c r="AZ213" i="19" s="1"/>
  <c r="AB239" i="38"/>
  <c r="AB245" i="38" s="1"/>
  <c r="AB246" i="38" s="1"/>
  <c r="AT184" i="19"/>
  <c r="BX184" i="19"/>
  <c r="BR287" i="38"/>
  <c r="BR307" i="38" s="1"/>
  <c r="BZ197" i="38"/>
  <c r="CD197" i="38" s="1"/>
  <c r="R298" i="19"/>
  <c r="U268" i="19"/>
  <c r="U231" i="19"/>
  <c r="AK267" i="19"/>
  <c r="AK298" i="19"/>
  <c r="AK297" i="19" s="1"/>
  <c r="P232" i="19"/>
  <c r="L268" i="19"/>
  <c r="BF224" i="19"/>
  <c r="BF226" i="19"/>
  <c r="BF225" i="19"/>
  <c r="AV298" i="19"/>
  <c r="AH232" i="19"/>
  <c r="AF268" i="19"/>
  <c r="AF231" i="19"/>
  <c r="BE268" i="19"/>
  <c r="BE231" i="19"/>
  <c r="BL222" i="19"/>
  <c r="BL230" i="19"/>
  <c r="BL266" i="19" s="1"/>
  <c r="AD298" i="19"/>
  <c r="CV307" i="38"/>
  <c r="CV310" i="38" s="1"/>
  <c r="BK232" i="19"/>
  <c r="AW267" i="19"/>
  <c r="AW298" i="19"/>
  <c r="AW297" i="19" s="1"/>
  <c r="BL203" i="19"/>
  <c r="X298" i="19"/>
  <c r="S231" i="19"/>
  <c r="S268" i="19"/>
  <c r="AT207" i="19"/>
  <c r="AT206" i="19"/>
  <c r="AT205" i="19"/>
  <c r="AN184" i="19"/>
  <c r="AQ298" i="19"/>
  <c r="AQ267" i="19"/>
  <c r="BR268" i="19"/>
  <c r="BR184" i="19"/>
  <c r="AN239" i="38"/>
  <c r="AN245" i="38" s="1"/>
  <c r="AN246" i="38" s="1"/>
  <c r="BC298" i="19"/>
  <c r="BC297" i="19" s="1"/>
  <c r="BC267" i="19"/>
  <c r="P223" i="19"/>
  <c r="P230" i="19"/>
  <c r="P266" i="19" s="1"/>
  <c r="AB184" i="19"/>
  <c r="AH230" i="19"/>
  <c r="AH266" i="19" s="1"/>
  <c r="AZ164" i="19"/>
  <c r="BL167" i="19"/>
  <c r="BL169" i="19"/>
  <c r="BL168" i="19"/>
  <c r="V223" i="19"/>
  <c r="V222" i="19"/>
  <c r="AG232" i="19"/>
  <c r="AZ223" i="19"/>
  <c r="O232" i="19"/>
  <c r="BB268" i="19"/>
  <c r="BF232" i="19"/>
  <c r="AJ298" i="19"/>
  <c r="AN268" i="19"/>
  <c r="BF281" i="38"/>
  <c r="BF283" i="38" s="1"/>
  <c r="CF196" i="38"/>
  <c r="AZ206" i="19"/>
  <c r="AZ205" i="19"/>
  <c r="AZ207" i="19"/>
  <c r="BX275" i="38"/>
  <c r="Y298" i="19"/>
  <c r="Y297" i="19" s="1"/>
  <c r="Y267" i="19"/>
  <c r="T231" i="19"/>
  <c r="V241" i="19" s="1"/>
  <c r="T268" i="19"/>
  <c r="M267" i="19"/>
  <c r="M298" i="19"/>
  <c r="M297" i="19" s="1"/>
  <c r="AL267" i="19"/>
  <c r="AL298" i="19"/>
  <c r="AL297" i="19" s="1"/>
  <c r="BF207" i="19"/>
  <c r="BF206" i="19"/>
  <c r="BF205" i="19"/>
  <c r="BX239" i="38"/>
  <c r="BX287" i="38"/>
  <c r="BX307" i="38" s="1"/>
  <c r="AA231" i="19"/>
  <c r="AA268" i="19"/>
  <c r="N267" i="19"/>
  <c r="N298" i="19"/>
  <c r="N297" i="19" s="1"/>
  <c r="BJ213" i="19"/>
  <c r="BL223" i="19" s="1"/>
  <c r="BL214" i="19"/>
  <c r="BL213" i="19" s="1"/>
  <c r="BJ232" i="19"/>
  <c r="CC62" i="39"/>
  <c r="CE14" i="39" s="1" a="1"/>
  <c r="CF179" i="38"/>
  <c r="CJ179" i="38" s="1"/>
  <c r="CJ159" i="38"/>
  <c r="CJ156" i="38" s="1"/>
  <c r="CJ170" i="38" s="1"/>
  <c r="CX140" i="38"/>
  <c r="DB27" i="37"/>
  <c r="AH275" i="38"/>
  <c r="AH281" i="38" s="1"/>
  <c r="AH283" i="38" s="1"/>
  <c r="CB14" i="39" a="1"/>
  <c r="CB14" i="39" s="1"/>
  <c r="CC14" i="39" s="1"/>
  <c r="CV140" i="38"/>
  <c r="CR158" i="38"/>
  <c r="CJ287" i="38"/>
  <c r="CJ306" i="38" s="1"/>
  <c r="P320" i="38"/>
  <c r="CL178" i="38"/>
  <c r="CP158" i="38"/>
  <c r="P337" i="38"/>
  <c r="P338" i="38" s="1"/>
  <c r="P339" i="38" s="1"/>
  <c r="P336" i="38"/>
  <c r="P310" i="38"/>
  <c r="P309" i="38"/>
  <c r="P308" i="38"/>
  <c r="BL270" i="38"/>
  <c r="BL267" i="38" s="1"/>
  <c r="BH300" i="38"/>
  <c r="BH267" i="38"/>
  <c r="AB320" i="38"/>
  <c r="BT234" i="38"/>
  <c r="BX197" i="38"/>
  <c r="BX194" i="38" s="1"/>
  <c r="BX208" i="38" s="1"/>
  <c r="BX209" i="38" s="1"/>
  <c r="BT194" i="38"/>
  <c r="AB307" i="38"/>
  <c r="AB306" i="38"/>
  <c r="K5" i="39"/>
  <c r="J14" i="39" s="1" a="1"/>
  <c r="J14" i="39" s="1"/>
  <c r="F14" i="39" a="1"/>
  <c r="F14" i="39" s="1"/>
  <c r="G14" i="39" s="1" a="1"/>
  <c r="V320" i="38"/>
  <c r="AZ244" i="38"/>
  <c r="AZ243" i="38"/>
  <c r="AZ242" i="38"/>
  <c r="DT307" i="38"/>
  <c r="BN299" i="38"/>
  <c r="BR269" i="38"/>
  <c r="AH320" i="38"/>
  <c r="AZ277" i="38"/>
  <c r="AZ276" i="38"/>
  <c r="BR234" i="38"/>
  <c r="BR231" i="38" s="1"/>
  <c r="BN270" i="38"/>
  <c r="BN267" i="38" s="1"/>
  <c r="BT299" i="38"/>
  <c r="BX269" i="38"/>
  <c r="T4" i="39"/>
  <c r="CP287" i="38"/>
  <c r="CP306" i="38" s="1"/>
  <c r="AX297" i="38"/>
  <c r="AZ298" i="38"/>
  <c r="AZ297" i="38" s="1"/>
  <c r="CR141" i="38"/>
  <c r="CV28" i="37"/>
  <c r="DF6" i="39"/>
  <c r="DF7" i="39" s="1"/>
  <c r="DF3" i="39"/>
  <c r="DO2" i="39"/>
  <c r="BS39" i="39" a="1"/>
  <c r="BS39" i="39" s="1"/>
  <c r="BT39" i="39" s="1"/>
  <c r="BS38" i="39" a="1"/>
  <c r="BS38" i="39" s="1"/>
  <c r="BT38" i="39" s="1"/>
  <c r="BS37" i="39" a="1"/>
  <c r="BS37" i="39" s="1"/>
  <c r="BT37" i="39" s="1"/>
  <c r="BS36" i="39" a="1"/>
  <c r="BS36" i="39" s="1"/>
  <c r="BT36" i="39" s="1"/>
  <c r="BS35" i="39" a="1"/>
  <c r="BS35" i="39" s="1"/>
  <c r="BT35" i="39" s="1"/>
  <c r="BS34" i="39" a="1"/>
  <c r="BS34" i="39" s="1"/>
  <c r="BT34" i="39" s="1"/>
  <c r="BS33" i="39" a="1"/>
  <c r="BS33" i="39" s="1"/>
  <c r="BT33" i="39" s="1"/>
  <c r="BS62" i="39" a="1"/>
  <c r="BS62" i="39" s="1"/>
  <c r="BS61" i="39" a="1"/>
  <c r="BS61" i="39" s="1"/>
  <c r="BT61" i="39" s="1"/>
  <c r="BS60" i="39" a="1"/>
  <c r="BS60" i="39" s="1"/>
  <c r="BT60" i="39" s="1"/>
  <c r="BS59" i="39" a="1"/>
  <c r="BS59" i="39" s="1"/>
  <c r="BT59" i="39" s="1"/>
  <c r="BS58" i="39" a="1"/>
  <c r="BS58" i="39" s="1"/>
  <c r="BT58" i="39" s="1"/>
  <c r="BS53" i="39" a="1"/>
  <c r="BS53" i="39" s="1"/>
  <c r="BT53" i="39" s="1"/>
  <c r="BS48" i="39" a="1"/>
  <c r="BS48" i="39" s="1"/>
  <c r="BT48" i="39" s="1"/>
  <c r="BS21" i="39" a="1"/>
  <c r="BS21" i="39" s="1"/>
  <c r="BT21" i="39" s="1"/>
  <c r="BS18" i="39" a="1"/>
  <c r="BS18" i="39" s="1"/>
  <c r="BT18" i="39" s="1"/>
  <c r="BS32" i="39" a="1"/>
  <c r="BS32" i="39" s="1"/>
  <c r="BT32" i="39" s="1"/>
  <c r="BS31" i="39" a="1"/>
  <c r="BS31" i="39" s="1"/>
  <c r="BT31" i="39" s="1"/>
  <c r="BS30" i="39" a="1"/>
  <c r="BS30" i="39" s="1"/>
  <c r="BT30" i="39" s="1"/>
  <c r="BS29" i="39" a="1"/>
  <c r="BS29" i="39" s="1"/>
  <c r="BT29" i="39" s="1"/>
  <c r="BS28" i="39" a="1"/>
  <c r="BS28" i="39" s="1"/>
  <c r="BT28" i="39" s="1"/>
  <c r="BS27" i="39" a="1"/>
  <c r="BS27" i="39" s="1"/>
  <c r="BT27" i="39" s="1"/>
  <c r="BS26" i="39" a="1"/>
  <c r="BS26" i="39" s="1"/>
  <c r="BT26" i="39" s="1"/>
  <c r="BS25" i="39" a="1"/>
  <c r="BS25" i="39" s="1"/>
  <c r="BT25" i="39" s="1"/>
  <c r="BS24" i="39" a="1"/>
  <c r="BS24" i="39" s="1"/>
  <c r="BT24" i="39" s="1"/>
  <c r="BS23" i="39" a="1"/>
  <c r="BS23" i="39" s="1"/>
  <c r="BT23" i="39" s="1"/>
  <c r="BS22" i="39" a="1"/>
  <c r="BS22" i="39" s="1"/>
  <c r="BT22" i="39" s="1"/>
  <c r="BS56" i="39" a="1"/>
  <c r="BS56" i="39" s="1"/>
  <c r="BT56" i="39" s="1"/>
  <c r="BS52" i="39" a="1"/>
  <c r="BS52" i="39" s="1"/>
  <c r="BT52" i="39" s="1"/>
  <c r="BS47" i="39" a="1"/>
  <c r="BS47" i="39" s="1"/>
  <c r="BT47" i="39" s="1"/>
  <c r="BS51" i="39" a="1"/>
  <c r="BS51" i="39" s="1"/>
  <c r="BT51" i="39" s="1"/>
  <c r="BS46" i="39" a="1"/>
  <c r="BS46" i="39" s="1"/>
  <c r="BT46" i="39" s="1"/>
  <c r="BS17" i="39" a="1"/>
  <c r="BS17" i="39" s="1"/>
  <c r="BT17" i="39" s="1"/>
  <c r="BS57" i="39" a="1"/>
  <c r="BS57" i="39" s="1"/>
  <c r="BT57" i="39" s="1"/>
  <c r="BS44" i="39" a="1"/>
  <c r="BS44" i="39" s="1"/>
  <c r="BT44" i="39" s="1"/>
  <c r="BS50" i="39" a="1"/>
  <c r="BS50" i="39" s="1"/>
  <c r="BT50" i="39" s="1"/>
  <c r="BS45" i="39" a="1"/>
  <c r="BS45" i="39" s="1"/>
  <c r="BT45" i="39" s="1"/>
  <c r="BS43" i="39" a="1"/>
  <c r="BS43" i="39" s="1"/>
  <c r="BT43" i="39" s="1"/>
  <c r="BS19" i="39" a="1"/>
  <c r="BS19" i="39" s="1"/>
  <c r="BT19" i="39" s="1"/>
  <c r="BS55" i="39" a="1"/>
  <c r="BS55" i="39" s="1"/>
  <c r="BT55" i="39" s="1"/>
  <c r="BS40" i="39" a="1"/>
  <c r="BS40" i="39" s="1"/>
  <c r="BT40" i="39" s="1"/>
  <c r="BS20" i="39" a="1"/>
  <c r="BS20" i="39" s="1"/>
  <c r="BT20" i="39" s="1"/>
  <c r="BR14" i="39"/>
  <c r="BS42" i="39" a="1"/>
  <c r="BS42" i="39" s="1"/>
  <c r="BT42" i="39" s="1"/>
  <c r="BS54" i="39" a="1"/>
  <c r="BS54" i="39" s="1"/>
  <c r="BT54" i="39" s="1"/>
  <c r="BS49" i="39" a="1"/>
  <c r="BS49" i="39" s="1"/>
  <c r="BT49" i="39" s="1"/>
  <c r="BS41" i="39" a="1"/>
  <c r="BS41" i="39" s="1"/>
  <c r="BT41" i="39" s="1"/>
  <c r="BS16" i="39" a="1"/>
  <c r="BS16" i="39" s="1"/>
  <c r="BT16" i="39" s="1"/>
  <c r="BS15" i="39" a="1"/>
  <c r="BS15" i="39" s="1"/>
  <c r="BT15" i="39" s="1"/>
  <c r="DH306" i="38"/>
  <c r="DH307" i="38"/>
  <c r="AI39" i="39" a="1"/>
  <c r="AI39" i="39" s="1"/>
  <c r="AJ39" i="39" s="1"/>
  <c r="AI38" i="39" a="1"/>
  <c r="AI38" i="39" s="1"/>
  <c r="AJ38" i="39" s="1"/>
  <c r="AI37" i="39" a="1"/>
  <c r="AI37" i="39" s="1"/>
  <c r="AJ37" i="39" s="1"/>
  <c r="AI36" i="39" a="1"/>
  <c r="AI36" i="39" s="1"/>
  <c r="AJ36" i="39" s="1"/>
  <c r="AI35" i="39" a="1"/>
  <c r="AI35" i="39" s="1"/>
  <c r="AJ35" i="39" s="1"/>
  <c r="AI34" i="39" a="1"/>
  <c r="AI34" i="39" s="1"/>
  <c r="AJ34" i="39" s="1"/>
  <c r="AI33" i="39" a="1"/>
  <c r="AI33" i="39" s="1"/>
  <c r="AJ33" i="39" s="1"/>
  <c r="AI64" i="39" a="1"/>
  <c r="AI64" i="39" s="1"/>
  <c r="AI58" i="39" a="1"/>
  <c r="AI58" i="39" s="1"/>
  <c r="AJ58" i="39" s="1"/>
  <c r="AI55" i="39" a="1"/>
  <c r="AI55" i="39" s="1"/>
  <c r="AJ55" i="39" s="1"/>
  <c r="AI54" i="39" a="1"/>
  <c r="AI54" i="39" s="1"/>
  <c r="AJ54" i="39" s="1"/>
  <c r="AI49" i="39" a="1"/>
  <c r="AI49" i="39" s="1"/>
  <c r="AJ49" i="39" s="1"/>
  <c r="AI43" i="39" a="1"/>
  <c r="AI43" i="39" s="1"/>
  <c r="AJ43" i="39" s="1"/>
  <c r="AI17" i="39" a="1"/>
  <c r="AI17" i="39" s="1"/>
  <c r="AJ17" i="39" s="1"/>
  <c r="AI61" i="39" a="1"/>
  <c r="AI61" i="39" s="1"/>
  <c r="AJ61" i="39" s="1"/>
  <c r="AI42" i="39" a="1"/>
  <c r="AI42" i="39" s="1"/>
  <c r="AJ42" i="39" s="1"/>
  <c r="AI53" i="39" a="1"/>
  <c r="AI53" i="39" s="1"/>
  <c r="AJ53" i="39" s="1"/>
  <c r="AI48" i="39" a="1"/>
  <c r="AI48" i="39" s="1"/>
  <c r="AJ48" i="39" s="1"/>
  <c r="AI41" i="39" a="1"/>
  <c r="AI41" i="39" s="1"/>
  <c r="AJ41" i="39" s="1"/>
  <c r="AI19" i="39" a="1"/>
  <c r="AI19" i="39" s="1"/>
  <c r="AJ19" i="39" s="1"/>
  <c r="AI56" i="39" a="1"/>
  <c r="AI56" i="39" s="1"/>
  <c r="AJ56" i="39" s="1"/>
  <c r="AI40" i="39" a="1"/>
  <c r="AI40" i="39" s="1"/>
  <c r="AJ40" i="39" s="1"/>
  <c r="AI60" i="39" a="1"/>
  <c r="AI60" i="39" s="1"/>
  <c r="AJ60" i="39" s="1"/>
  <c r="AI52" i="39" a="1"/>
  <c r="AI52" i="39" s="1"/>
  <c r="AJ52" i="39" s="1"/>
  <c r="AI47" i="39" a="1"/>
  <c r="AI47" i="39" s="1"/>
  <c r="AJ47" i="39" s="1"/>
  <c r="AI16" i="39" a="1"/>
  <c r="AI16" i="39" s="1"/>
  <c r="AJ16" i="39" s="1"/>
  <c r="AI15" i="39" a="1"/>
  <c r="AI15" i="39" s="1"/>
  <c r="AJ15" i="39" s="1"/>
  <c r="AI63" i="39" a="1"/>
  <c r="AI63" i="39" s="1"/>
  <c r="AJ63" i="39" s="1"/>
  <c r="AI57" i="39" a="1"/>
  <c r="AI57" i="39" s="1"/>
  <c r="AJ57" i="39" s="1"/>
  <c r="AI51" i="39" a="1"/>
  <c r="AI51" i="39" s="1"/>
  <c r="AJ51" i="39" s="1"/>
  <c r="AI46" i="39" a="1"/>
  <c r="AI46" i="39" s="1"/>
  <c r="AJ46" i="39" s="1"/>
  <c r="AI18" i="39" a="1"/>
  <c r="AI18" i="39" s="1"/>
  <c r="AJ18" i="39" s="1"/>
  <c r="AI44" i="39" a="1"/>
  <c r="AI44" i="39" s="1"/>
  <c r="AJ44" i="39" s="1"/>
  <c r="AI32" i="39" a="1"/>
  <c r="AI32" i="39" s="1"/>
  <c r="AJ32" i="39" s="1"/>
  <c r="AI31" i="39" a="1"/>
  <c r="AI31" i="39" s="1"/>
  <c r="AJ31" i="39" s="1"/>
  <c r="AI30" i="39" a="1"/>
  <c r="AI30" i="39" s="1"/>
  <c r="AJ30" i="39" s="1"/>
  <c r="AI29" i="39" a="1"/>
  <c r="AI29" i="39" s="1"/>
  <c r="AJ29" i="39" s="1"/>
  <c r="AI28" i="39" a="1"/>
  <c r="AI28" i="39" s="1"/>
  <c r="AJ28" i="39" s="1"/>
  <c r="AI27" i="39" a="1"/>
  <c r="AI27" i="39" s="1"/>
  <c r="AJ27" i="39" s="1"/>
  <c r="AI26" i="39" a="1"/>
  <c r="AI26" i="39" s="1"/>
  <c r="AJ26" i="39" s="1"/>
  <c r="AI25" i="39" a="1"/>
  <c r="AI25" i="39" s="1"/>
  <c r="AJ25" i="39" s="1"/>
  <c r="AI24" i="39" a="1"/>
  <c r="AI24" i="39" s="1"/>
  <c r="AJ24" i="39" s="1"/>
  <c r="AI23" i="39" a="1"/>
  <c r="AI23" i="39" s="1"/>
  <c r="AJ23" i="39" s="1"/>
  <c r="AI22" i="39" a="1"/>
  <c r="AI22" i="39" s="1"/>
  <c r="AJ22" i="39" s="1"/>
  <c r="AI62" i="39" a="1"/>
  <c r="AI62" i="39" s="1"/>
  <c r="AJ62" i="39" s="1"/>
  <c r="AI59" i="39" a="1"/>
  <c r="AI59" i="39" s="1"/>
  <c r="AJ59" i="39" s="1"/>
  <c r="AI45" i="39" a="1"/>
  <c r="AI45" i="39" s="1"/>
  <c r="AJ45" i="39" s="1"/>
  <c r="AI50" i="39" a="1"/>
  <c r="AI50" i="39" s="1"/>
  <c r="AJ50" i="39" s="1"/>
  <c r="AH14" i="39"/>
  <c r="AI21" i="39" a="1"/>
  <c r="AI21" i="39" s="1"/>
  <c r="AJ21" i="39" s="1"/>
  <c r="AI20" i="39" a="1"/>
  <c r="AI20" i="39" s="1"/>
  <c r="AJ20" i="39" s="1"/>
  <c r="BA63" i="39" a="1"/>
  <c r="BA63" i="39" s="1"/>
  <c r="BA62" i="39" a="1"/>
  <c r="BA62" i="39" s="1"/>
  <c r="BB62" i="39" s="1"/>
  <c r="BA61" i="39" a="1"/>
  <c r="BA61" i="39" s="1"/>
  <c r="BB61" i="39" s="1"/>
  <c r="BA60" i="39" a="1"/>
  <c r="BA60" i="39" s="1"/>
  <c r="BB60" i="39" s="1"/>
  <c r="BA59" i="39" a="1"/>
  <c r="BA59" i="39" s="1"/>
  <c r="BB59" i="39" s="1"/>
  <c r="BA58" i="39" a="1"/>
  <c r="BA58" i="39" s="1"/>
  <c r="BB58" i="39" s="1"/>
  <c r="BA57" i="39" a="1"/>
  <c r="BA57" i="39" s="1"/>
  <c r="BB57" i="39" s="1"/>
  <c r="BA56" i="39" a="1"/>
  <c r="BA56" i="39" s="1"/>
  <c r="BB56" i="39" s="1"/>
  <c r="BA55" i="39" a="1"/>
  <c r="BA55" i="39" s="1"/>
  <c r="BB55" i="39" s="1"/>
  <c r="BA39" i="39" a="1"/>
  <c r="BA39" i="39" s="1"/>
  <c r="BB39" i="39" s="1"/>
  <c r="BA38" i="39" a="1"/>
  <c r="BA38" i="39" s="1"/>
  <c r="BB38" i="39" s="1"/>
  <c r="BA37" i="39" a="1"/>
  <c r="BA37" i="39" s="1"/>
  <c r="BB37" i="39" s="1"/>
  <c r="BA36" i="39" a="1"/>
  <c r="BA36" i="39" s="1"/>
  <c r="BB36" i="39" s="1"/>
  <c r="BA35" i="39" a="1"/>
  <c r="BA35" i="39" s="1"/>
  <c r="BB35" i="39" s="1"/>
  <c r="BA34" i="39" a="1"/>
  <c r="BA34" i="39" s="1"/>
  <c r="BB34" i="39" s="1"/>
  <c r="BA33" i="39" a="1"/>
  <c r="BA33" i="39" s="1"/>
  <c r="BB33" i="39" s="1"/>
  <c r="BA51" i="39" a="1"/>
  <c r="BA51" i="39" s="1"/>
  <c r="BB51" i="39" s="1"/>
  <c r="BA46" i="39" a="1"/>
  <c r="BA46" i="39" s="1"/>
  <c r="BB46" i="39" s="1"/>
  <c r="BA32" i="39" a="1"/>
  <c r="BA32" i="39" s="1"/>
  <c r="BB32" i="39" s="1"/>
  <c r="BA31" i="39" a="1"/>
  <c r="BA31" i="39" s="1"/>
  <c r="BB31" i="39" s="1"/>
  <c r="BA30" i="39" a="1"/>
  <c r="BA30" i="39" s="1"/>
  <c r="BB30" i="39" s="1"/>
  <c r="BA29" i="39" a="1"/>
  <c r="BA29" i="39" s="1"/>
  <c r="BB29" i="39" s="1"/>
  <c r="BA28" i="39" a="1"/>
  <c r="BA28" i="39" s="1"/>
  <c r="BB28" i="39" s="1"/>
  <c r="BA27" i="39" a="1"/>
  <c r="BA27" i="39" s="1"/>
  <c r="BB27" i="39" s="1"/>
  <c r="BA26" i="39" a="1"/>
  <c r="BA26" i="39" s="1"/>
  <c r="BB26" i="39" s="1"/>
  <c r="BA25" i="39" a="1"/>
  <c r="BA25" i="39" s="1"/>
  <c r="BB25" i="39" s="1"/>
  <c r="BA24" i="39" a="1"/>
  <c r="BA24" i="39" s="1"/>
  <c r="BB24" i="39" s="1"/>
  <c r="BA23" i="39" a="1"/>
  <c r="BA23" i="39" s="1"/>
  <c r="BB23" i="39" s="1"/>
  <c r="BA22" i="39" a="1"/>
  <c r="BA22" i="39" s="1"/>
  <c r="BB22" i="39" s="1"/>
  <c r="BA44" i="39" a="1"/>
  <c r="BA44" i="39" s="1"/>
  <c r="BB44" i="39" s="1"/>
  <c r="BA50" i="39" a="1"/>
  <c r="BA50" i="39" s="1"/>
  <c r="BB50" i="39" s="1"/>
  <c r="BA45" i="39" a="1"/>
  <c r="BA45" i="39" s="1"/>
  <c r="BB45" i="39" s="1"/>
  <c r="BA43" i="39" a="1"/>
  <c r="BA43" i="39" s="1"/>
  <c r="BB43" i="39" s="1"/>
  <c r="BA17" i="39" a="1"/>
  <c r="BA17" i="39" s="1"/>
  <c r="BB17" i="39" s="1"/>
  <c r="BA42" i="39" a="1"/>
  <c r="BA42" i="39" s="1"/>
  <c r="BB42" i="39" s="1"/>
  <c r="AZ14" i="39"/>
  <c r="BA54" i="39" a="1"/>
  <c r="BA54" i="39" s="1"/>
  <c r="BB54" i="39" s="1"/>
  <c r="BA49" i="39" a="1"/>
  <c r="BA49" i="39" s="1"/>
  <c r="BB49" i="39" s="1"/>
  <c r="BA41" i="39" a="1"/>
  <c r="BA41" i="39" s="1"/>
  <c r="BB41" i="39" s="1"/>
  <c r="BA19" i="39" a="1"/>
  <c r="BA19" i="39" s="1"/>
  <c r="BB19" i="39" s="1"/>
  <c r="BA40" i="39" a="1"/>
  <c r="BA40" i="39" s="1"/>
  <c r="BB40" i="39" s="1"/>
  <c r="BA53" i="39" a="1"/>
  <c r="BA53" i="39" s="1"/>
  <c r="BB53" i="39" s="1"/>
  <c r="BA48" i="39" a="1"/>
  <c r="BA48" i="39" s="1"/>
  <c r="BB48" i="39" s="1"/>
  <c r="BA16" i="39" a="1"/>
  <c r="BA16" i="39" s="1"/>
  <c r="BB16" i="39" s="1"/>
  <c r="BA15" i="39" a="1"/>
  <c r="BA15" i="39" s="1"/>
  <c r="BB15" i="39" s="1"/>
  <c r="BA21" i="39" a="1"/>
  <c r="BA21" i="39" s="1"/>
  <c r="BB21" i="39" s="1"/>
  <c r="BA52" i="39" a="1"/>
  <c r="BA52" i="39" s="1"/>
  <c r="BB52" i="39" s="1"/>
  <c r="BA18" i="39" a="1"/>
  <c r="BA18" i="39" s="1"/>
  <c r="BB18" i="39" s="1"/>
  <c r="BA20" i="39" a="1"/>
  <c r="BA20" i="39" s="1"/>
  <c r="BB20" i="39" s="1"/>
  <c r="BA47" i="39" a="1"/>
  <c r="BA47" i="39" s="1"/>
  <c r="BB47" i="39" s="1"/>
  <c r="CD196" i="38"/>
  <c r="BZ233" i="38"/>
  <c r="AN320" i="38"/>
  <c r="CD171" i="38"/>
  <c r="CD307" i="38"/>
  <c r="BL287" i="38"/>
  <c r="BL306" i="38" s="1"/>
  <c r="CP141" i="38"/>
  <c r="CP138" i="38" s="1"/>
  <c r="CP152" i="38" s="1"/>
  <c r="CL159" i="38"/>
  <c r="CL156" i="38" s="1"/>
  <c r="AB278" i="38"/>
  <c r="AB280" i="38"/>
  <c r="AB279" i="38"/>
  <c r="BR202" i="19"/>
  <c r="J184" i="19"/>
  <c r="CH235" i="19"/>
  <c r="CH271" i="19" s="1"/>
  <c r="CH301" i="19" s="1"/>
  <c r="CH236" i="19"/>
  <c r="CH272" i="19" s="1"/>
  <c r="CH302" i="19" s="1"/>
  <c r="CH234" i="19"/>
  <c r="CH270" i="19" s="1"/>
  <c r="CH300" i="19" s="1"/>
  <c r="CA231" i="19"/>
  <c r="CA268" i="19"/>
  <c r="CO218" i="19"/>
  <c r="CO236" i="19" s="1"/>
  <c r="CO272" i="19" s="1"/>
  <c r="CO302" i="19" s="1"/>
  <c r="CD214" i="19"/>
  <c r="CD213" i="19" s="1"/>
  <c r="CB213" i="19"/>
  <c r="CD223" i="19" s="1"/>
  <c r="BR225" i="19"/>
  <c r="BR224" i="19"/>
  <c r="CD236" i="19"/>
  <c r="BZ272" i="19"/>
  <c r="CF238" i="19"/>
  <c r="CJ201" i="19"/>
  <c r="CN176" i="19"/>
  <c r="CN195" i="19"/>
  <c r="CH233" i="19"/>
  <c r="CH269" i="19" s="1"/>
  <c r="CH299" i="19" s="1"/>
  <c r="BQ231" i="19"/>
  <c r="BQ268" i="19"/>
  <c r="BO267" i="19"/>
  <c r="BO298" i="19"/>
  <c r="BO297" i="19" s="1"/>
  <c r="CI214" i="19"/>
  <c r="CI213" i="19" s="1"/>
  <c r="CJ212" i="19" s="1"/>
  <c r="CJ222" i="19" s="1"/>
  <c r="CI194" i="19"/>
  <c r="CG232" i="19"/>
  <c r="CG194" i="19"/>
  <c r="CH238" i="19"/>
  <c r="CH274" i="19" s="1"/>
  <c r="CH304" i="19" s="1"/>
  <c r="CD238" i="19"/>
  <c r="BZ274" i="19"/>
  <c r="BZ271" i="19"/>
  <c r="CD235" i="19"/>
  <c r="CU178" i="19"/>
  <c r="CU196" i="19" s="1"/>
  <c r="CU215" i="19" s="1"/>
  <c r="CU233" i="19" s="1"/>
  <c r="CU269" i="19" s="1"/>
  <c r="CU299" i="19" s="1"/>
  <c r="CS178" i="19"/>
  <c r="CS196" i="19" s="1"/>
  <c r="CS233" i="19" s="1"/>
  <c r="CS269" i="19" s="1"/>
  <c r="CS299" i="19" s="1"/>
  <c r="CT178" i="19"/>
  <c r="CT196" i="19" s="1"/>
  <c r="CJ185" i="19"/>
  <c r="CJ193" i="19"/>
  <c r="BX226" i="19"/>
  <c r="BX225" i="19"/>
  <c r="BX224" i="19"/>
  <c r="BU267" i="19"/>
  <c r="BU298" i="19"/>
  <c r="BU297" i="19" s="1"/>
  <c r="BX272" i="19"/>
  <c r="BT302" i="19"/>
  <c r="BX302" i="19" s="1"/>
  <c r="BX271" i="19"/>
  <c r="BT301" i="19"/>
  <c r="BX301" i="19" s="1"/>
  <c r="CD230" i="19"/>
  <c r="CD266" i="19" s="1"/>
  <c r="CC232" i="19"/>
  <c r="CU179" i="19"/>
  <c r="CU197" i="19" s="1"/>
  <c r="CU216" i="19" s="1"/>
  <c r="CU234" i="19" s="1"/>
  <c r="CU270" i="19" s="1"/>
  <c r="CU300" i="19" s="1"/>
  <c r="CT179" i="19"/>
  <c r="CT197" i="19" s="1"/>
  <c r="CS179" i="19"/>
  <c r="CS197" i="19" s="1"/>
  <c r="CS234" i="19" s="1"/>
  <c r="CS270" i="19" s="1"/>
  <c r="CS300" i="19" s="1"/>
  <c r="BN304" i="19"/>
  <c r="BR304" i="19" s="1"/>
  <c r="BR274" i="19"/>
  <c r="BZ268" i="19"/>
  <c r="CN216" i="19"/>
  <c r="CP216" i="19" s="1"/>
  <c r="CT180" i="19"/>
  <c r="CT198" i="19" s="1"/>
  <c r="CU180" i="19"/>
  <c r="CU198" i="19" s="1"/>
  <c r="CS180" i="19"/>
  <c r="CS198" i="19" s="1"/>
  <c r="CS235" i="19" s="1"/>
  <c r="CS271" i="19" s="1"/>
  <c r="CS301" i="19" s="1"/>
  <c r="CR180" i="19"/>
  <c r="BX240" i="19"/>
  <c r="CN215" i="19"/>
  <c r="CP215" i="19" s="1"/>
  <c r="CU181" i="19"/>
  <c r="CU199" i="19" s="1"/>
  <c r="CU218" i="19" s="1"/>
  <c r="CU236" i="19" s="1"/>
  <c r="CU272" i="19" s="1"/>
  <c r="CU302" i="19" s="1"/>
  <c r="CT181" i="19"/>
  <c r="CT199" i="19" s="1"/>
  <c r="CS181" i="19"/>
  <c r="CS199" i="19" s="1"/>
  <c r="CS236" i="19" s="1"/>
  <c r="CS272" i="19" s="1"/>
  <c r="CS302" i="19" s="1"/>
  <c r="CR181" i="19"/>
  <c r="CP183" i="19"/>
  <c r="CL201" i="19"/>
  <c r="BV267" i="19"/>
  <c r="BX277" i="19" s="1"/>
  <c r="BV298" i="19"/>
  <c r="BV297" i="19" s="1"/>
  <c r="BP267" i="19"/>
  <c r="BP298" i="19"/>
  <c r="BP297" i="19" s="1"/>
  <c r="CH214" i="19"/>
  <c r="CH232" i="19" s="1"/>
  <c r="CH194" i="19"/>
  <c r="BW298" i="19"/>
  <c r="BW297" i="19" s="1"/>
  <c r="BW267" i="19"/>
  <c r="BT304" i="19"/>
  <c r="BX304" i="19" s="1"/>
  <c r="BX274" i="19"/>
  <c r="CP180" i="19"/>
  <c r="CL198" i="19"/>
  <c r="CU183" i="19"/>
  <c r="CU201" i="19" s="1"/>
  <c r="CT183" i="19"/>
  <c r="CT201" i="19" s="1"/>
  <c r="CS183" i="19"/>
  <c r="CS201" i="19" s="1"/>
  <c r="CS238" i="19" s="1"/>
  <c r="CS274" i="19" s="1"/>
  <c r="CS304" i="19" s="1"/>
  <c r="CR183" i="19"/>
  <c r="CW183" i="19"/>
  <c r="CW181" i="19"/>
  <c r="CW180" i="19"/>
  <c r="CW179" i="19"/>
  <c r="CW178" i="19"/>
  <c r="CW177" i="19"/>
  <c r="H298" i="19"/>
  <c r="J298" i="19" s="1"/>
  <c r="CJ186" i="19"/>
  <c r="CF235" i="19"/>
  <c r="CJ198" i="19"/>
  <c r="CM176" i="19"/>
  <c r="CM195" i="19"/>
  <c r="CS177" i="19"/>
  <c r="CR177" i="19"/>
  <c r="CT177" i="19"/>
  <c r="CU177" i="19"/>
  <c r="CN220" i="19"/>
  <c r="CP220" i="19" s="1"/>
  <c r="BR272" i="19"/>
  <c r="BN302" i="19"/>
  <c r="BR302" i="19" s="1"/>
  <c r="CP177" i="19"/>
  <c r="CL195" i="19"/>
  <c r="CJ199" i="19"/>
  <c r="CF236" i="19"/>
  <c r="CP181" i="19"/>
  <c r="CL199" i="19"/>
  <c r="H267" i="19"/>
  <c r="J277" i="19" s="1"/>
  <c r="J279" i="19" s="1"/>
  <c r="CD189" i="19"/>
  <c r="CD188" i="19"/>
  <c r="CD187" i="19"/>
  <c r="CN217" i="19"/>
  <c r="CP217" i="19" s="1"/>
  <c r="BT298" i="19"/>
  <c r="BX268" i="19"/>
  <c r="CO220" i="19"/>
  <c r="CO238" i="19" s="1"/>
  <c r="CO274" i="19" s="1"/>
  <c r="CO304" i="19" s="1"/>
  <c r="CD203" i="19"/>
  <c r="CN218" i="19"/>
  <c r="CP218" i="19" s="1"/>
  <c r="CF232" i="19"/>
  <c r="CJ195" i="19"/>
  <c r="CB232" i="19"/>
  <c r="CD232" i="19" s="1"/>
  <c r="BN301" i="19"/>
  <c r="BR301" i="19" s="1"/>
  <c r="BR271" i="19"/>
  <c r="CO176" i="19"/>
  <c r="CP175" i="19" s="1"/>
  <c r="CO195" i="19"/>
  <c r="J224" i="19"/>
  <c r="J226" i="19"/>
  <c r="J287" i="19"/>
  <c r="DB21" i="26"/>
  <c r="J239" i="19"/>
  <c r="CN2" i="33"/>
  <c r="DH5" i="26"/>
  <c r="DN288" i="19" s="1"/>
  <c r="DB25" i="26"/>
  <c r="DB26" i="26" s="1"/>
  <c r="CT5" i="26"/>
  <c r="CY5" i="26"/>
  <c r="DH19" i="26"/>
  <c r="DH20" i="26"/>
  <c r="DD5" i="26"/>
  <c r="CO5" i="26"/>
  <c r="DI5" i="26"/>
  <c r="A31" i="31"/>
  <c r="B30" i="31"/>
  <c r="C30" i="31"/>
  <c r="BR241" i="19" l="1"/>
  <c r="BR244" i="19" s="1"/>
  <c r="BR277" i="19"/>
  <c r="BR240" i="19"/>
  <c r="AT305" i="38"/>
  <c r="AT313" i="38" s="1"/>
  <c r="AT311" i="38" s="1"/>
  <c r="AT332" i="38" s="1"/>
  <c r="AT333" i="38" s="1"/>
  <c r="V337" i="38"/>
  <c r="V338" i="38" s="1"/>
  <c r="V339" i="38" s="1"/>
  <c r="V309" i="38"/>
  <c r="V310" i="38"/>
  <c r="V308" i="38"/>
  <c r="Z298" i="19"/>
  <c r="Z297" i="19" s="1"/>
  <c r="BX242" i="19"/>
  <c r="Z267" i="19"/>
  <c r="AB222" i="19"/>
  <c r="DB305" i="38"/>
  <c r="AB207" i="19"/>
  <c r="AB205" i="19"/>
  <c r="AN275" i="38"/>
  <c r="AN281" i="38" s="1"/>
  <c r="AT225" i="19"/>
  <c r="AT221" i="19" s="1"/>
  <c r="AT227" i="19" s="1"/>
  <c r="P275" i="38"/>
  <c r="P281" i="38" s="1"/>
  <c r="P283" i="38" s="1"/>
  <c r="H137" i="39" a="1"/>
  <c r="H137" i="39" s="1"/>
  <c r="H139" i="39" a="1"/>
  <c r="H139" i="39" s="1"/>
  <c r="H133" i="39" a="1"/>
  <c r="H133" i="39" s="1"/>
  <c r="H134" i="39" a="1"/>
  <c r="H134" i="39" s="1"/>
  <c r="I134" i="39" s="1"/>
  <c r="H136" i="39" a="1"/>
  <c r="H136" i="39" s="1"/>
  <c r="H135" i="39" a="1"/>
  <c r="H135" i="39" s="1"/>
  <c r="H138" i="39" a="1"/>
  <c r="H138" i="39" s="1"/>
  <c r="I137" i="39"/>
  <c r="I138" i="39" s="1"/>
  <c r="AT226" i="19"/>
  <c r="AS298" i="19"/>
  <c r="AS297" i="19" s="1"/>
  <c r="AT287" i="19" s="1"/>
  <c r="H130" i="39" a="1"/>
  <c r="H130" i="39" s="1"/>
  <c r="H132" i="39" a="1"/>
  <c r="H132" i="39" s="1"/>
  <c r="H131" i="39" a="1"/>
  <c r="H131" i="39" s="1"/>
  <c r="I131" i="39" s="1"/>
  <c r="H126" i="39" a="1"/>
  <c r="H126" i="39" s="1"/>
  <c r="I126" i="39" s="1"/>
  <c r="H125" i="39" a="1"/>
  <c r="H125" i="39" s="1"/>
  <c r="I125" i="39" s="1"/>
  <c r="H121" i="39" a="1"/>
  <c r="H121" i="39" s="1"/>
  <c r="I121" i="39" s="1"/>
  <c r="H120" i="39" a="1"/>
  <c r="H120" i="39" s="1"/>
  <c r="H127" i="39" a="1"/>
  <c r="H127" i="39" s="1"/>
  <c r="I127" i="39" s="1"/>
  <c r="H122" i="39" a="1"/>
  <c r="H122" i="39" s="1"/>
  <c r="I122" i="39" s="1"/>
  <c r="H129" i="39" a="1"/>
  <c r="H129" i="39" s="1"/>
  <c r="H123" i="39" a="1"/>
  <c r="H123" i="39" s="1"/>
  <c r="I123" i="39" s="1"/>
  <c r="H124" i="39" a="1"/>
  <c r="H124" i="39" s="1"/>
  <c r="I124" i="39" s="1"/>
  <c r="H128" i="39" a="1"/>
  <c r="H128" i="39" s="1"/>
  <c r="AR231" i="19"/>
  <c r="AT241" i="19" s="1"/>
  <c r="AR268" i="19"/>
  <c r="H118" i="39" a="1"/>
  <c r="H118" i="39" s="1"/>
  <c r="H117" i="39" a="1"/>
  <c r="H117" i="39" s="1"/>
  <c r="I117" i="39" s="1"/>
  <c r="H116" i="39" a="1"/>
  <c r="H116" i="39" s="1"/>
  <c r="I116" i="39" s="1"/>
  <c r="H119" i="39" a="1"/>
  <c r="H119" i="39" s="1"/>
  <c r="BJ45" i="39" a="1"/>
  <c r="BJ45" i="39" s="1"/>
  <c r="BK45" i="39" s="1"/>
  <c r="BJ23" i="39" a="1"/>
  <c r="BJ23" i="39" s="1"/>
  <c r="BK23" i="39" s="1"/>
  <c r="BJ60" i="39" a="1"/>
  <c r="BJ60" i="39" s="1"/>
  <c r="BK60" i="39" s="1"/>
  <c r="BJ53" i="39" a="1"/>
  <c r="BJ53" i="39" s="1"/>
  <c r="BK53" i="39" s="1"/>
  <c r="BI14" i="39"/>
  <c r="BJ14" i="39" s="1" a="1"/>
  <c r="BJ14" i="39" s="1"/>
  <c r="BK14" i="39" s="1"/>
  <c r="BJ57" i="39" a="1"/>
  <c r="BJ57" i="39" s="1"/>
  <c r="BK57" i="39" s="1"/>
  <c r="BJ24" i="39" a="1"/>
  <c r="BJ24" i="39" s="1"/>
  <c r="BK24" i="39" s="1"/>
  <c r="BJ21" i="39" a="1"/>
  <c r="BJ21" i="39" s="1"/>
  <c r="BK21" i="39" s="1"/>
  <c r="BJ61" i="39" a="1"/>
  <c r="BJ61" i="39" s="1"/>
  <c r="BK61" i="39" s="1"/>
  <c r="BJ17" i="39" a="1"/>
  <c r="BJ17" i="39" s="1"/>
  <c r="BK17" i="39" s="1"/>
  <c r="BJ25" i="39" a="1"/>
  <c r="BJ25" i="39" s="1"/>
  <c r="BK25" i="39" s="1"/>
  <c r="BJ34" i="39" a="1"/>
  <c r="BJ34" i="39" s="1"/>
  <c r="BK34" i="39" s="1"/>
  <c r="BJ15" i="39" a="1"/>
  <c r="BJ15" i="39" s="1"/>
  <c r="BK15" i="39" s="1"/>
  <c r="CD194" i="38"/>
  <c r="CD208" i="38" s="1"/>
  <c r="CD209" i="38" s="1"/>
  <c r="BJ19" i="39" a="1"/>
  <c r="BJ19" i="39" s="1"/>
  <c r="BK19" i="39" s="1"/>
  <c r="BJ26" i="39" a="1"/>
  <c r="BJ26" i="39" s="1"/>
  <c r="BK26" i="39" s="1"/>
  <c r="BJ39" i="39" a="1"/>
  <c r="BJ39" i="39" s="1"/>
  <c r="BK39" i="39" s="1"/>
  <c r="BJ40" i="39" a="1"/>
  <c r="BJ40" i="39" s="1"/>
  <c r="BK40" i="39" s="1"/>
  <c r="BJ38" i="39" a="1"/>
  <c r="BJ38" i="39" s="1"/>
  <c r="BK38" i="39" s="1"/>
  <c r="BJ62" i="39" a="1"/>
  <c r="BJ62" i="39" s="1"/>
  <c r="BJ28" i="39" a="1"/>
  <c r="BJ28" i="39" s="1"/>
  <c r="BK28" i="39" s="1"/>
  <c r="BJ56" i="39" a="1"/>
  <c r="BJ56" i="39" s="1"/>
  <c r="BK56" i="39" s="1"/>
  <c r="BJ58" i="39" a="1"/>
  <c r="BJ58" i="39" s="1"/>
  <c r="BK58" i="39" s="1"/>
  <c r="BJ43" i="39" a="1"/>
  <c r="BJ43" i="39" s="1"/>
  <c r="BK43" i="39" s="1"/>
  <c r="BJ36" i="39" a="1"/>
  <c r="BJ36" i="39" s="1"/>
  <c r="BK36" i="39" s="1"/>
  <c r="BJ29" i="39" a="1"/>
  <c r="BJ29" i="39" s="1"/>
  <c r="BK29" i="39" s="1"/>
  <c r="BJ18" i="39" a="1"/>
  <c r="BJ18" i="39" s="1"/>
  <c r="BK18" i="39" s="1"/>
  <c r="BJ35" i="39" a="1"/>
  <c r="BJ35" i="39" s="1"/>
  <c r="BK35" i="39" s="1"/>
  <c r="BJ42" i="39" a="1"/>
  <c r="BJ42" i="39" s="1"/>
  <c r="BK42" i="39" s="1"/>
  <c r="BJ52" i="39" a="1"/>
  <c r="BJ52" i="39" s="1"/>
  <c r="BK52" i="39" s="1"/>
  <c r="BJ46" i="39" a="1"/>
  <c r="BJ46" i="39" s="1"/>
  <c r="BK46" i="39" s="1"/>
  <c r="BJ59" i="39" a="1"/>
  <c r="BJ59" i="39" s="1"/>
  <c r="BK59" i="39" s="1"/>
  <c r="BJ51" i="39" a="1"/>
  <c r="BJ51" i="39" s="1"/>
  <c r="BK51" i="39" s="1"/>
  <c r="BJ31" i="39" a="1"/>
  <c r="BJ31" i="39" s="1"/>
  <c r="BK31" i="39" s="1"/>
  <c r="BJ37" i="39" a="1"/>
  <c r="BJ37" i="39" s="1"/>
  <c r="BK37" i="39" s="1"/>
  <c r="BJ49" i="39" a="1"/>
  <c r="BJ49" i="39" s="1"/>
  <c r="BK49" i="39" s="1"/>
  <c r="BJ50" i="39" a="1"/>
  <c r="BJ50" i="39" s="1"/>
  <c r="BK50" i="39" s="1"/>
  <c r="BJ27" i="39" a="1"/>
  <c r="BJ27" i="39" s="1"/>
  <c r="BK27" i="39" s="1"/>
  <c r="BJ55" i="39" a="1"/>
  <c r="BJ55" i="39" s="1"/>
  <c r="BK55" i="39" s="1"/>
  <c r="BJ44" i="39" a="1"/>
  <c r="BJ44" i="39" s="1"/>
  <c r="BK44" i="39" s="1"/>
  <c r="BJ30" i="39" a="1"/>
  <c r="BJ30" i="39" s="1"/>
  <c r="BK30" i="39" s="1"/>
  <c r="BJ20" i="39" a="1"/>
  <c r="BJ20" i="39" s="1"/>
  <c r="BK20" i="39" s="1"/>
  <c r="BJ41" i="39" a="1"/>
  <c r="BJ41" i="39" s="1"/>
  <c r="BK41" i="39" s="1"/>
  <c r="BJ33" i="39" a="1"/>
  <c r="BJ33" i="39" s="1"/>
  <c r="BK33" i="39" s="1"/>
  <c r="BJ22" i="39" a="1"/>
  <c r="BJ22" i="39" s="1"/>
  <c r="BK22" i="39" s="1"/>
  <c r="BJ32" i="39" a="1"/>
  <c r="BJ32" i="39" s="1"/>
  <c r="BK32" i="39" s="1"/>
  <c r="BJ48" i="39" a="1"/>
  <c r="BJ48" i="39" s="1"/>
  <c r="BK48" i="39" s="1"/>
  <c r="BJ54" i="39" a="1"/>
  <c r="BJ54" i="39" s="1"/>
  <c r="BK54" i="39" s="1"/>
  <c r="X14" i="39" a="1"/>
  <c r="X14" i="39" s="1"/>
  <c r="Y14" i="39" s="1" a="1"/>
  <c r="H111" i="39" a="1"/>
  <c r="H111" i="39" s="1"/>
  <c r="H109" i="39" a="1"/>
  <c r="H109" i="39" s="1"/>
  <c r="H114" i="39" a="1"/>
  <c r="H114" i="39" s="1"/>
  <c r="H107" i="39" a="1"/>
  <c r="H107" i="39" s="1"/>
  <c r="H113" i="39" a="1"/>
  <c r="H113" i="39" s="1"/>
  <c r="H112" i="39" a="1"/>
  <c r="H112" i="39" s="1"/>
  <c r="H108" i="39" a="1"/>
  <c r="H108" i="39" s="1"/>
  <c r="H110" i="39" a="1"/>
  <c r="H110" i="39" s="1"/>
  <c r="H115" i="39" a="1"/>
  <c r="H115" i="39" s="1"/>
  <c r="AR63" i="39" a="1"/>
  <c r="AR63" i="39" s="1"/>
  <c r="AR64" i="39" a="1"/>
  <c r="AR64" i="39" s="1"/>
  <c r="AJ67" i="39"/>
  <c r="AJ68" i="39" s="1"/>
  <c r="J337" i="38"/>
  <c r="J338" i="38" s="1"/>
  <c r="J339" i="38" s="1"/>
  <c r="J308" i="38"/>
  <c r="J336" i="38"/>
  <c r="J310" i="38"/>
  <c r="AN225" i="19"/>
  <c r="AN226" i="19"/>
  <c r="AE298" i="19"/>
  <c r="AE297" i="19" s="1"/>
  <c r="AN277" i="19"/>
  <c r="AN280" i="19" s="1"/>
  <c r="AN241" i="19"/>
  <c r="AN243" i="19" s="1"/>
  <c r="BZ194" i="38"/>
  <c r="CP178" i="38"/>
  <c r="CJ196" i="38"/>
  <c r="CF176" i="38"/>
  <c r="CJ176" i="38"/>
  <c r="CJ190" i="38" s="1"/>
  <c r="BJ47" i="39" a="1"/>
  <c r="BJ47" i="39" s="1"/>
  <c r="BK47" i="39" s="1"/>
  <c r="BL281" i="38"/>
  <c r="BL283" i="38" s="1"/>
  <c r="BR245" i="38"/>
  <c r="BR246" i="38" s="1"/>
  <c r="H103" i="39" a="1"/>
  <c r="H103" i="39" s="1"/>
  <c r="H102" i="39" a="1"/>
  <c r="H102" i="39" s="1"/>
  <c r="H105" i="39" a="1"/>
  <c r="H105" i="39" s="1"/>
  <c r="H106" i="39" a="1"/>
  <c r="H106" i="39" s="1"/>
  <c r="H104" i="39" a="1"/>
  <c r="H104" i="39" s="1"/>
  <c r="BX243" i="19"/>
  <c r="BX239" i="19" s="1"/>
  <c r="CN235" i="19"/>
  <c r="CN271" i="19" s="1"/>
  <c r="CN301" i="19" s="1"/>
  <c r="CD206" i="19"/>
  <c r="CD207" i="19"/>
  <c r="CD184" i="19"/>
  <c r="AM231" i="19"/>
  <c r="AN240" i="19" s="1"/>
  <c r="AM267" i="19"/>
  <c r="AN287" i="19" s="1"/>
  <c r="AN307" i="19" s="1"/>
  <c r="BL207" i="19"/>
  <c r="BL205" i="19"/>
  <c r="AX231" i="19"/>
  <c r="AZ241" i="19" s="1"/>
  <c r="AZ244" i="19" s="1"/>
  <c r="AH225" i="19"/>
  <c r="CJ204" i="19"/>
  <c r="CJ206" i="19" s="1"/>
  <c r="V202" i="19"/>
  <c r="AT202" i="19"/>
  <c r="P202" i="19"/>
  <c r="CN234" i="19"/>
  <c r="CN270" i="19" s="1"/>
  <c r="CN300" i="19" s="1"/>
  <c r="BF240" i="19"/>
  <c r="AB277" i="19"/>
  <c r="AB280" i="19" s="1"/>
  <c r="AH224" i="19"/>
  <c r="AZ202" i="19"/>
  <c r="AB241" i="19"/>
  <c r="AB243" i="19" s="1"/>
  <c r="AY231" i="19"/>
  <c r="AB240" i="19"/>
  <c r="BZ234" i="38"/>
  <c r="CD234" i="38" s="1"/>
  <c r="DN308" i="38"/>
  <c r="DN310" i="38"/>
  <c r="BF322" i="38"/>
  <c r="AR28" i="39" a="1"/>
  <c r="AR28" i="39" s="1"/>
  <c r="AS28" i="39" s="1"/>
  <c r="AR45" i="39" a="1"/>
  <c r="AR45" i="39" s="1"/>
  <c r="AS45" i="39" s="1"/>
  <c r="DN336" i="38"/>
  <c r="AR54" i="39" a="1"/>
  <c r="AR54" i="39" s="1"/>
  <c r="AS54" i="39" s="1"/>
  <c r="CV337" i="38"/>
  <c r="CV338" i="38" s="1"/>
  <c r="CV339" i="38" s="1"/>
  <c r="CV308" i="38"/>
  <c r="AR18" i="39" a="1"/>
  <c r="AR18" i="39" s="1"/>
  <c r="AS18" i="39" s="1"/>
  <c r="CF233" i="38"/>
  <c r="CJ233" i="38" s="1"/>
  <c r="AR62" i="39" a="1"/>
  <c r="AR62" i="39" s="1"/>
  <c r="AS62" i="39" s="1"/>
  <c r="AR20" i="39" a="1"/>
  <c r="AR20" i="39" s="1"/>
  <c r="AS20" i="39" s="1"/>
  <c r="DN309" i="38"/>
  <c r="AR56" i="39" a="1"/>
  <c r="AR56" i="39" s="1"/>
  <c r="AS56" i="39" s="1"/>
  <c r="AR53" i="39" a="1"/>
  <c r="AR53" i="39" s="1"/>
  <c r="AS53" i="39" s="1"/>
  <c r="AR47" i="39" a="1"/>
  <c r="AR47" i="39" s="1"/>
  <c r="AS47" i="39" s="1"/>
  <c r="AR38" i="39" a="1"/>
  <c r="AR38" i="39" s="1"/>
  <c r="AS38" i="39" s="1"/>
  <c r="AR24" i="39" a="1"/>
  <c r="AR24" i="39" s="1"/>
  <c r="AS24" i="39" s="1"/>
  <c r="AR55" i="39" a="1"/>
  <c r="AR55" i="39" s="1"/>
  <c r="AS55" i="39" s="1"/>
  <c r="AR26" i="39" a="1"/>
  <c r="AR26" i="39" s="1"/>
  <c r="AS26" i="39" s="1"/>
  <c r="DF4" i="39"/>
  <c r="DF5" i="39" s="1"/>
  <c r="DE14" i="39" s="1" a="1"/>
  <c r="DE14" i="39" s="1"/>
  <c r="AR58" i="39" a="1"/>
  <c r="AR58" i="39" s="1"/>
  <c r="AS58" i="39" s="1"/>
  <c r="AQ14" i="39"/>
  <c r="AR14" i="39" s="1" a="1"/>
  <c r="AR14" i="39" s="1"/>
  <c r="AS14" i="39" s="1"/>
  <c r="AR35" i="39" a="1"/>
  <c r="AR35" i="39" s="1"/>
  <c r="AS35" i="39" s="1"/>
  <c r="AR29" i="39" a="1"/>
  <c r="AR29" i="39" s="1"/>
  <c r="AS29" i="39" s="1"/>
  <c r="CV336" i="38"/>
  <c r="AR48" i="39" a="1"/>
  <c r="AR48" i="39" s="1"/>
  <c r="AS48" i="39" s="1"/>
  <c r="AR30" i="39" a="1"/>
  <c r="AR30" i="39" s="1"/>
  <c r="AS30" i="39" s="1"/>
  <c r="AR34" i="39" a="1"/>
  <c r="AR34" i="39" s="1"/>
  <c r="AS34" i="39" s="1"/>
  <c r="AR40" i="39" a="1"/>
  <c r="AR40" i="39" s="1"/>
  <c r="AS40" i="39" s="1"/>
  <c r="AR39" i="39" a="1"/>
  <c r="AR39" i="39" s="1"/>
  <c r="AS39" i="39" s="1"/>
  <c r="AR41" i="39" a="1"/>
  <c r="AR41" i="39" s="1"/>
  <c r="AS41" i="39" s="1"/>
  <c r="AR61" i="39" a="1"/>
  <c r="AR61" i="39" s="1"/>
  <c r="AS61" i="39" s="1"/>
  <c r="AR17" i="39" a="1"/>
  <c r="AR17" i="39" s="1"/>
  <c r="AS17" i="39" s="1"/>
  <c r="AR31" i="39" a="1"/>
  <c r="AR31" i="39" s="1"/>
  <c r="AS31" i="39" s="1"/>
  <c r="AR46" i="39" a="1"/>
  <c r="AR46" i="39" s="1"/>
  <c r="AS46" i="39" s="1"/>
  <c r="AR42" i="39" a="1"/>
  <c r="AR42" i="39" s="1"/>
  <c r="AS42" i="39" s="1"/>
  <c r="AR15" i="39" a="1"/>
  <c r="AR15" i="39" s="1"/>
  <c r="AS15" i="39" s="1"/>
  <c r="AR22" i="39" a="1"/>
  <c r="AR22" i="39" s="1"/>
  <c r="AS22" i="39" s="1"/>
  <c r="AR32" i="39" a="1"/>
  <c r="AR32" i="39" s="1"/>
  <c r="AS32" i="39" s="1"/>
  <c r="AR51" i="39" a="1"/>
  <c r="AR51" i="39" s="1"/>
  <c r="AS51" i="39" s="1"/>
  <c r="AR43" i="39" a="1"/>
  <c r="AR43" i="39" s="1"/>
  <c r="AS43" i="39" s="1"/>
  <c r="AR16" i="39" a="1"/>
  <c r="AR16" i="39" s="1"/>
  <c r="AS16" i="39" s="1"/>
  <c r="AR23" i="39" a="1"/>
  <c r="AR23" i="39" s="1"/>
  <c r="AS23" i="39" s="1"/>
  <c r="AR36" i="39" a="1"/>
  <c r="AR36" i="39" s="1"/>
  <c r="AS36" i="39" s="1"/>
  <c r="AR57" i="39" a="1"/>
  <c r="AR57" i="39" s="1"/>
  <c r="AS57" i="39" s="1"/>
  <c r="AR44" i="39" a="1"/>
  <c r="AR44" i="39" s="1"/>
  <c r="AS44" i="39" s="1"/>
  <c r="AR33" i="39" a="1"/>
  <c r="AR33" i="39" s="1"/>
  <c r="AS33" i="39" s="1"/>
  <c r="AR25" i="39" a="1"/>
  <c r="AR25" i="39" s="1"/>
  <c r="AS25" i="39" s="1"/>
  <c r="AR50" i="39" a="1"/>
  <c r="AR50" i="39" s="1"/>
  <c r="AS50" i="39" s="1"/>
  <c r="AR37" i="39" a="1"/>
  <c r="AR37" i="39" s="1"/>
  <c r="AS37" i="39" s="1"/>
  <c r="AR19" i="39" a="1"/>
  <c r="AR19" i="39" s="1"/>
  <c r="AS19" i="39" s="1"/>
  <c r="AR49" i="39" a="1"/>
  <c r="AR49" i="39" s="1"/>
  <c r="AS49" i="39" s="1"/>
  <c r="AR27" i="39" a="1"/>
  <c r="AR27" i="39" s="1"/>
  <c r="AS27" i="39" s="1"/>
  <c r="AR21" i="39" a="1"/>
  <c r="AR21" i="39" s="1"/>
  <c r="AS21" i="39" s="1"/>
  <c r="AR60" i="39" a="1"/>
  <c r="AR60" i="39" s="1"/>
  <c r="AS60" i="39" s="1"/>
  <c r="AR59" i="39" a="1"/>
  <c r="AR59" i="39" s="1"/>
  <c r="AS59" i="39" s="1"/>
  <c r="AR52" i="39" a="1"/>
  <c r="AR52" i="39" s="1"/>
  <c r="AS52" i="39" s="1"/>
  <c r="AN305" i="38"/>
  <c r="AN322" i="38" s="1"/>
  <c r="AT284" i="38"/>
  <c r="DN306" i="38"/>
  <c r="DN305" i="38" s="1"/>
  <c r="AH305" i="38"/>
  <c r="AH313" i="38" s="1"/>
  <c r="AH311" i="38" s="1"/>
  <c r="AT322" i="38"/>
  <c r="BF313" i="38"/>
  <c r="BF311" i="38" s="1"/>
  <c r="BF332" i="38" s="1"/>
  <c r="BF333" i="38" s="1"/>
  <c r="CV309" i="38"/>
  <c r="BF284" i="38"/>
  <c r="AN283" i="38"/>
  <c r="AZ239" i="38"/>
  <c r="AZ245" i="38" s="1"/>
  <c r="AZ246" i="38" s="1"/>
  <c r="AN202" i="19"/>
  <c r="V268" i="19"/>
  <c r="P305" i="38"/>
  <c r="P322" i="38" s="1"/>
  <c r="AX268" i="19"/>
  <c r="AX298" i="19" s="1"/>
  <c r="AX297" i="19" s="1"/>
  <c r="AT321" i="38"/>
  <c r="AT324" i="38" s="1"/>
  <c r="CF197" i="38"/>
  <c r="CF234" i="38" s="1"/>
  <c r="AH241" i="19"/>
  <c r="AH244" i="19" s="1"/>
  <c r="AH202" i="19"/>
  <c r="H297" i="19"/>
  <c r="J307" i="19" s="1"/>
  <c r="J310" i="19" s="1"/>
  <c r="BD267" i="19"/>
  <c r="BF277" i="19" s="1"/>
  <c r="BD298" i="19"/>
  <c r="BD297" i="19" s="1"/>
  <c r="BF202" i="19"/>
  <c r="BX221" i="19"/>
  <c r="BX227" i="19" s="1"/>
  <c r="BL164" i="19"/>
  <c r="BL184" i="19"/>
  <c r="BB63" i="39"/>
  <c r="BD14" i="39" s="1" a="1"/>
  <c r="BE16" i="39" s="1"/>
  <c r="AG268" i="19"/>
  <c r="AG231" i="19"/>
  <c r="AH240" i="19" s="1"/>
  <c r="AQ297" i="19"/>
  <c r="V240" i="19"/>
  <c r="CN236" i="19"/>
  <c r="CN272" i="19" s="1"/>
  <c r="CN302" i="19" s="1"/>
  <c r="AB275" i="38"/>
  <c r="AB281" i="38" s="1"/>
  <c r="AB283" i="38" s="1"/>
  <c r="BL225" i="19"/>
  <c r="BL226" i="19"/>
  <c r="BL224" i="19"/>
  <c r="U298" i="19"/>
  <c r="U297" i="19" s="1"/>
  <c r="U267" i="19"/>
  <c r="V224" i="19"/>
  <c r="V226" i="19"/>
  <c r="V225" i="19"/>
  <c r="P224" i="19"/>
  <c r="P225" i="19"/>
  <c r="P226" i="19"/>
  <c r="BF221" i="19"/>
  <c r="BF227" i="19" s="1"/>
  <c r="AN298" i="19"/>
  <c r="AH268" i="19"/>
  <c r="AF267" i="19"/>
  <c r="AH277" i="19" s="1"/>
  <c r="AF298" i="19"/>
  <c r="AF297" i="19" s="1"/>
  <c r="BF244" i="19"/>
  <c r="BF243" i="19"/>
  <c r="BF242" i="19"/>
  <c r="CW4" i="39"/>
  <c r="BR306" i="38"/>
  <c r="BT62" i="39"/>
  <c r="BV14" i="39" s="1" a="1"/>
  <c r="AT268" i="19"/>
  <c r="AR267" i="19"/>
  <c r="AR298" i="19"/>
  <c r="AR297" i="19" s="1"/>
  <c r="T267" i="19"/>
  <c r="V277" i="19" s="1"/>
  <c r="T298" i="19"/>
  <c r="T297" i="19" s="1"/>
  <c r="P241" i="19"/>
  <c r="AJ64" i="39"/>
  <c r="AT316" i="38"/>
  <c r="AA267" i="19"/>
  <c r="AB276" i="19" s="1"/>
  <c r="AA298" i="19"/>
  <c r="AA297" i="19" s="1"/>
  <c r="V242" i="19"/>
  <c r="V244" i="19"/>
  <c r="V243" i="19"/>
  <c r="S267" i="19"/>
  <c r="S298" i="19"/>
  <c r="S297" i="19" s="1"/>
  <c r="P268" i="19"/>
  <c r="L298" i="19"/>
  <c r="BR243" i="19"/>
  <c r="BR242" i="19"/>
  <c r="DC220" i="19"/>
  <c r="DC217" i="19"/>
  <c r="DC216" i="19"/>
  <c r="DC215" i="19"/>
  <c r="DC214" i="19"/>
  <c r="DC218" i="19"/>
  <c r="J280" i="19"/>
  <c r="P277" i="19"/>
  <c r="BX306" i="38"/>
  <c r="BF268" i="19"/>
  <c r="BB298" i="19"/>
  <c r="BE298" i="19"/>
  <c r="BE297" i="19" s="1"/>
  <c r="BE267" i="19"/>
  <c r="BX309" i="38"/>
  <c r="BX308" i="38"/>
  <c r="BX337" i="38"/>
  <c r="BX338" i="38" s="1"/>
  <c r="BX339" i="38" s="1"/>
  <c r="BX336" i="38"/>
  <c r="BX310" i="38"/>
  <c r="O268" i="19"/>
  <c r="O231" i="19"/>
  <c r="P240" i="19" s="1"/>
  <c r="AB226" i="19"/>
  <c r="AB225" i="19"/>
  <c r="AB224" i="19"/>
  <c r="BK268" i="19"/>
  <c r="BK231" i="19"/>
  <c r="V305" i="38"/>
  <c r="V284" i="38" s="1"/>
  <c r="BL232" i="19"/>
  <c r="BJ268" i="19"/>
  <c r="BJ231" i="19"/>
  <c r="BL241" i="19" s="1"/>
  <c r="AZ224" i="19"/>
  <c r="AZ226" i="19"/>
  <c r="AZ225" i="19"/>
  <c r="AB298" i="19"/>
  <c r="AY267" i="19"/>
  <c r="AY298" i="19"/>
  <c r="AY297" i="19" s="1"/>
  <c r="CD233" i="38"/>
  <c r="BZ269" i="38"/>
  <c r="BX299" i="38"/>
  <c r="DT337" i="38"/>
  <c r="DT338" i="38" s="1"/>
  <c r="DT339" i="38" s="1"/>
  <c r="DT336" i="38"/>
  <c r="DT308" i="38"/>
  <c r="DT309" i="38"/>
  <c r="DT310" i="38"/>
  <c r="H99" i="39" a="1"/>
  <c r="H99" i="39" s="1"/>
  <c r="I99" i="39" s="1"/>
  <c r="H96" i="39" a="1"/>
  <c r="H96" i="39" s="1"/>
  <c r="I96" i="39" s="1"/>
  <c r="H76" i="39" a="1"/>
  <c r="H76" i="39" s="1"/>
  <c r="I76" i="39" s="1"/>
  <c r="H75" i="39" a="1"/>
  <c r="H75" i="39" s="1"/>
  <c r="I75" i="39" s="1"/>
  <c r="H74" i="39" a="1"/>
  <c r="H74" i="39" s="1"/>
  <c r="I74" i="39" s="1"/>
  <c r="H73" i="39" a="1"/>
  <c r="H73" i="39" s="1"/>
  <c r="I73" i="39" s="1"/>
  <c r="H72" i="39" a="1"/>
  <c r="H72" i="39" s="1"/>
  <c r="I72" i="39" s="1"/>
  <c r="H71" i="39" a="1"/>
  <c r="H71" i="39" s="1"/>
  <c r="I71" i="39" s="1"/>
  <c r="H70" i="39" a="1"/>
  <c r="H70" i="39" s="1"/>
  <c r="I70" i="39" s="1"/>
  <c r="H69" i="39" a="1"/>
  <c r="H69" i="39" s="1"/>
  <c r="I69" i="39" s="1"/>
  <c r="H68" i="39" a="1"/>
  <c r="H68" i="39" s="1"/>
  <c r="I68" i="39" s="1"/>
  <c r="H67" i="39" a="1"/>
  <c r="H67" i="39" s="1"/>
  <c r="I67" i="39" s="1"/>
  <c r="H66" i="39" a="1"/>
  <c r="H66" i="39" s="1"/>
  <c r="I66" i="39" s="1"/>
  <c r="H65" i="39" a="1"/>
  <c r="H65" i="39" s="1"/>
  <c r="I65" i="39" s="1"/>
  <c r="H64" i="39" a="1"/>
  <c r="H64" i="39" s="1"/>
  <c r="I64" i="39" s="1"/>
  <c r="H63" i="39" a="1"/>
  <c r="H63" i="39" s="1"/>
  <c r="I63" i="39" s="1"/>
  <c r="H62" i="39" a="1"/>
  <c r="H62" i="39" s="1"/>
  <c r="I62" i="39" s="1"/>
  <c r="H61" i="39" a="1"/>
  <c r="H61" i="39" s="1"/>
  <c r="I61" i="39" s="1"/>
  <c r="H60" i="39" a="1"/>
  <c r="H60" i="39" s="1"/>
  <c r="I60" i="39" s="1"/>
  <c r="H59" i="39" a="1"/>
  <c r="H59" i="39" s="1"/>
  <c r="I59" i="39" s="1"/>
  <c r="H58" i="39" a="1"/>
  <c r="H58" i="39" s="1"/>
  <c r="I58" i="39" s="1"/>
  <c r="H57" i="39" a="1"/>
  <c r="H57" i="39" s="1"/>
  <c r="I57" i="39" s="1"/>
  <c r="H56" i="39" a="1"/>
  <c r="H56" i="39" s="1"/>
  <c r="I56" i="39" s="1"/>
  <c r="H55" i="39" a="1"/>
  <c r="H55" i="39" s="1"/>
  <c r="I55" i="39" s="1"/>
  <c r="H88" i="39" a="1"/>
  <c r="H88" i="39" s="1"/>
  <c r="I88" i="39" s="1"/>
  <c r="H83" i="39" a="1"/>
  <c r="H83" i="39" s="1"/>
  <c r="I83" i="39" s="1"/>
  <c r="H78" i="39" a="1"/>
  <c r="H78" i="39" s="1"/>
  <c r="I78" i="39" s="1"/>
  <c r="H45" i="39" a="1"/>
  <c r="H45" i="39" s="1"/>
  <c r="I45" i="39" s="1"/>
  <c r="H44" i="39" a="1"/>
  <c r="H44" i="39" s="1"/>
  <c r="I44" i="39" s="1"/>
  <c r="H43" i="39" a="1"/>
  <c r="H43" i="39" s="1"/>
  <c r="I43" i="39" s="1"/>
  <c r="H42" i="39" a="1"/>
  <c r="H42" i="39" s="1"/>
  <c r="I42" i="39" s="1"/>
  <c r="H41" i="39" a="1"/>
  <c r="H41" i="39" s="1"/>
  <c r="I41" i="39" s="1"/>
  <c r="H40" i="39" a="1"/>
  <c r="H40" i="39" s="1"/>
  <c r="I40" i="39" s="1"/>
  <c r="H100" i="39" a="1"/>
  <c r="H100" i="39" s="1"/>
  <c r="I100" i="39" s="1"/>
  <c r="H93" i="39" a="1"/>
  <c r="H93" i="39" s="1"/>
  <c r="I93" i="39" s="1"/>
  <c r="H89" i="39" a="1"/>
  <c r="H89" i="39" s="1"/>
  <c r="I89" i="39" s="1"/>
  <c r="H84" i="39" a="1"/>
  <c r="H84" i="39" s="1"/>
  <c r="I84" i="39" s="1"/>
  <c r="G14" i="39"/>
  <c r="H101" i="39" a="1"/>
  <c r="H101" i="39" s="1"/>
  <c r="H95" i="39" a="1"/>
  <c r="H95" i="39" s="1"/>
  <c r="I95" i="39" s="1"/>
  <c r="H90" i="39" a="1"/>
  <c r="H90" i="39" s="1"/>
  <c r="I90" i="39" s="1"/>
  <c r="H85" i="39" a="1"/>
  <c r="H85" i="39" s="1"/>
  <c r="I85" i="39" s="1"/>
  <c r="H80" i="39" a="1"/>
  <c r="H80" i="39" s="1"/>
  <c r="I80" i="39" s="1"/>
  <c r="H77" i="39" a="1"/>
  <c r="H77" i="39" s="1"/>
  <c r="I77" i="39" s="1"/>
  <c r="H98" i="39" a="1"/>
  <c r="H98" i="39" s="1"/>
  <c r="I98" i="39" s="1"/>
  <c r="H94" i="39" a="1"/>
  <c r="H94" i="39" s="1"/>
  <c r="I94" i="39" s="1"/>
  <c r="H87" i="39" a="1"/>
  <c r="H87" i="39" s="1"/>
  <c r="I87" i="39" s="1"/>
  <c r="H86" i="39" a="1"/>
  <c r="H86" i="39" s="1"/>
  <c r="I86" i="39" s="1"/>
  <c r="H54" i="39" a="1"/>
  <c r="H54" i="39" s="1"/>
  <c r="I54" i="39" s="1"/>
  <c r="H49" i="39" a="1"/>
  <c r="H49" i="39" s="1"/>
  <c r="I49" i="39" s="1"/>
  <c r="H36" i="39" a="1"/>
  <c r="H36" i="39" s="1"/>
  <c r="I36" i="39" s="1"/>
  <c r="H21" i="39" a="1"/>
  <c r="H21" i="39" s="1"/>
  <c r="I21" i="39" s="1"/>
  <c r="H22" i="39" a="1"/>
  <c r="H22" i="39" s="1"/>
  <c r="I22" i="39" s="1"/>
  <c r="H17" i="39" a="1"/>
  <c r="H17" i="39" s="1"/>
  <c r="I17" i="39" s="1"/>
  <c r="H53" i="39" a="1"/>
  <c r="H53" i="39" s="1"/>
  <c r="I53" i="39" s="1"/>
  <c r="H48" i="39" a="1"/>
  <c r="H48" i="39" s="1"/>
  <c r="I48" i="39" s="1"/>
  <c r="H38" i="39" a="1"/>
  <c r="H38" i="39" s="1"/>
  <c r="I38" i="39" s="1"/>
  <c r="H33" i="39" a="1"/>
  <c r="H33" i="39" s="1"/>
  <c r="I33" i="39" s="1"/>
  <c r="H32" i="39" a="1"/>
  <c r="H32" i="39" s="1"/>
  <c r="I32" i="39" s="1"/>
  <c r="H31" i="39" a="1"/>
  <c r="H31" i="39" s="1"/>
  <c r="I31" i="39" s="1"/>
  <c r="H30" i="39" a="1"/>
  <c r="H30" i="39" s="1"/>
  <c r="I30" i="39" s="1"/>
  <c r="H29" i="39" a="1"/>
  <c r="H29" i="39" s="1"/>
  <c r="I29" i="39" s="1"/>
  <c r="H28" i="39" a="1"/>
  <c r="H28" i="39" s="1"/>
  <c r="I28" i="39" s="1"/>
  <c r="H27" i="39" a="1"/>
  <c r="H27" i="39" s="1"/>
  <c r="I27" i="39" s="1"/>
  <c r="H26" i="39" a="1"/>
  <c r="H26" i="39" s="1"/>
  <c r="I26" i="39" s="1"/>
  <c r="H25" i="39" a="1"/>
  <c r="H25" i="39" s="1"/>
  <c r="I25" i="39" s="1"/>
  <c r="H24" i="39" a="1"/>
  <c r="H24" i="39" s="1"/>
  <c r="I24" i="39" s="1"/>
  <c r="H23" i="39" a="1"/>
  <c r="H23" i="39" s="1"/>
  <c r="I23" i="39" s="1"/>
  <c r="H79" i="39" a="1"/>
  <c r="H79" i="39" s="1"/>
  <c r="I79" i="39" s="1"/>
  <c r="H19" i="39" a="1"/>
  <c r="H19" i="39" s="1"/>
  <c r="I19" i="39" s="1"/>
  <c r="H92" i="39" a="1"/>
  <c r="H92" i="39" s="1"/>
  <c r="I92" i="39" s="1"/>
  <c r="H91" i="39" a="1"/>
  <c r="H91" i="39" s="1"/>
  <c r="I91" i="39" s="1"/>
  <c r="H52" i="39" a="1"/>
  <c r="H52" i="39" s="1"/>
  <c r="I52" i="39" s="1"/>
  <c r="H47" i="39" a="1"/>
  <c r="H47" i="39" s="1"/>
  <c r="I47" i="39" s="1"/>
  <c r="H35" i="39" a="1"/>
  <c r="H35" i="39" s="1"/>
  <c r="I35" i="39" s="1"/>
  <c r="H16" i="39" a="1"/>
  <c r="H16" i="39" s="1"/>
  <c r="I16" i="39" s="1"/>
  <c r="H15" i="39" a="1"/>
  <c r="H15" i="39" s="1"/>
  <c r="I15" i="39" s="1"/>
  <c r="H97" i="39" a="1"/>
  <c r="H97" i="39" s="1"/>
  <c r="I97" i="39" s="1"/>
  <c r="H51" i="39" a="1"/>
  <c r="H51" i="39" s="1"/>
  <c r="I51" i="39" s="1"/>
  <c r="H46" i="39" a="1"/>
  <c r="H46" i="39" s="1"/>
  <c r="I46" i="39" s="1"/>
  <c r="H37" i="39" a="1"/>
  <c r="H37" i="39" s="1"/>
  <c r="I37" i="39" s="1"/>
  <c r="H20" i="39" a="1"/>
  <c r="H20" i="39" s="1"/>
  <c r="I20" i="39" s="1"/>
  <c r="H39" i="39" a="1"/>
  <c r="H39" i="39" s="1"/>
  <c r="I39" i="39" s="1"/>
  <c r="H82" i="39" a="1"/>
  <c r="H82" i="39" s="1"/>
  <c r="I82" i="39" s="1"/>
  <c r="H81" i="39" a="1"/>
  <c r="H81" i="39" s="1"/>
  <c r="I81" i="39" s="1"/>
  <c r="H18" i="39" a="1"/>
  <c r="H18" i="39" s="1"/>
  <c r="I18" i="39" s="1"/>
  <c r="H34" i="39" a="1"/>
  <c r="H34" i="39" s="1"/>
  <c r="I34" i="39" s="1"/>
  <c r="H50" i="39" a="1"/>
  <c r="H50" i="39" s="1"/>
  <c r="I50" i="39" s="1"/>
  <c r="BT270" i="38"/>
  <c r="BX234" i="38"/>
  <c r="BX231" i="38" s="1"/>
  <c r="BX245" i="38" s="1"/>
  <c r="BX246" i="38" s="1"/>
  <c r="BT231" i="38"/>
  <c r="DD140" i="38"/>
  <c r="DH27" i="37"/>
  <c r="T5" i="39"/>
  <c r="S14" i="39" s="1" a="1"/>
  <c r="S14" i="39" s="1"/>
  <c r="O14" i="39" a="1"/>
  <c r="O14" i="39" s="1"/>
  <c r="P14" i="39" s="1" a="1"/>
  <c r="BL300" i="38"/>
  <c r="BL297" i="38" s="1"/>
  <c r="BH297" i="38"/>
  <c r="DB140" i="38"/>
  <c r="CX158" i="38"/>
  <c r="CF19" i="39"/>
  <c r="CF18" i="39"/>
  <c r="CF17" i="39"/>
  <c r="CF16" i="39"/>
  <c r="CE14" i="39"/>
  <c r="CF14" i="39" s="1"/>
  <c r="CX141" i="38"/>
  <c r="CX138" i="38" s="1"/>
  <c r="DB28" i="37"/>
  <c r="CV141" i="38"/>
  <c r="CV138" i="38" s="1"/>
  <c r="CV152" i="38" s="1"/>
  <c r="CR159" i="38"/>
  <c r="CR156" i="38" s="1"/>
  <c r="BR299" i="38"/>
  <c r="CL196" i="38"/>
  <c r="CR138" i="38"/>
  <c r="CJ307" i="38"/>
  <c r="BN300" i="38"/>
  <c r="BR300" i="38" s="1"/>
  <c r="BR270" i="38"/>
  <c r="BR267" i="38" s="1"/>
  <c r="BR281" i="38" s="1"/>
  <c r="DX2" i="39"/>
  <c r="DO3" i="39"/>
  <c r="DO6" i="39"/>
  <c r="DO7" i="39" s="1"/>
  <c r="DO4" i="39"/>
  <c r="CJ171" i="38"/>
  <c r="AB337" i="38"/>
  <c r="AB338" i="38" s="1"/>
  <c r="AB339" i="38" s="1"/>
  <c r="AB336" i="38"/>
  <c r="AB310" i="38"/>
  <c r="AB309" i="38"/>
  <c r="AB308" i="38"/>
  <c r="CR178" i="38"/>
  <c r="CV158" i="38"/>
  <c r="CL179" i="38"/>
  <c r="CP179" i="38" s="1"/>
  <c r="CP159" i="38"/>
  <c r="CP156" i="38" s="1"/>
  <c r="CP170" i="38" s="1"/>
  <c r="BA14" i="39" a="1"/>
  <c r="BA14" i="39" s="1"/>
  <c r="BB14" i="39" s="1"/>
  <c r="AZ320" i="38"/>
  <c r="AI14" i="39" a="1"/>
  <c r="AI14" i="39" s="1"/>
  <c r="AJ14" i="39" s="1"/>
  <c r="BS14" i="39" a="1"/>
  <c r="BS14" i="39" s="1"/>
  <c r="BT14" i="39" s="1"/>
  <c r="AZ307" i="38"/>
  <c r="AZ306" i="38"/>
  <c r="I2" i="35" a="1"/>
  <c r="I2" i="35" s="1"/>
  <c r="BR336" i="38"/>
  <c r="BR310" i="38"/>
  <c r="BR309" i="38"/>
  <c r="BR308" i="38"/>
  <c r="BR337" i="38"/>
  <c r="BR338" i="38" s="1"/>
  <c r="BR339" i="38" s="1"/>
  <c r="CN4" i="39"/>
  <c r="BL307" i="38"/>
  <c r="B2" i="35" a="1"/>
  <c r="B2" i="35" s="1"/>
  <c r="CD310" i="38"/>
  <c r="CD309" i="38"/>
  <c r="CD308" i="38"/>
  <c r="CD336" i="38"/>
  <c r="CD337" i="38"/>
  <c r="CD338" i="38" s="1"/>
  <c r="CD339" i="38" s="1"/>
  <c r="DH336" i="38"/>
  <c r="DH337" i="38"/>
  <c r="DH338" i="38" s="1"/>
  <c r="DH339" i="38" s="1"/>
  <c r="DH310" i="38"/>
  <c r="DH308" i="38"/>
  <c r="DH309" i="38"/>
  <c r="CP307" i="38"/>
  <c r="AZ279" i="38"/>
  <c r="AZ278" i="38"/>
  <c r="AZ280" i="38"/>
  <c r="BR221" i="19"/>
  <c r="BR227" i="19" s="1"/>
  <c r="J276" i="19"/>
  <c r="BR298" i="19"/>
  <c r="CP186" i="19"/>
  <c r="CP188" i="19" s="1"/>
  <c r="J221" i="19"/>
  <c r="J227" i="19" s="1"/>
  <c r="J278" i="19"/>
  <c r="CN233" i="19"/>
  <c r="CN269" i="19" s="1"/>
  <c r="CN299" i="19" s="1"/>
  <c r="CN238" i="19"/>
  <c r="CN274" i="19" s="1"/>
  <c r="CN304" i="19" s="1"/>
  <c r="BX280" i="19"/>
  <c r="BX279" i="19"/>
  <c r="BX278" i="19"/>
  <c r="BZ301" i="19"/>
  <c r="CD301" i="19" s="1"/>
  <c r="CD271" i="19"/>
  <c r="CN194" i="19"/>
  <c r="CN214" i="19"/>
  <c r="CN232" i="19" s="1"/>
  <c r="CD272" i="19"/>
  <c r="BZ302" i="19"/>
  <c r="CD302" i="19" s="1"/>
  <c r="CA267" i="19"/>
  <c r="CA298" i="19"/>
  <c r="CA297" i="19" s="1"/>
  <c r="BX276" i="19"/>
  <c r="CJ189" i="19"/>
  <c r="CJ187" i="19"/>
  <c r="CJ188" i="19"/>
  <c r="CS176" i="19"/>
  <c r="CS195" i="19"/>
  <c r="CU220" i="19"/>
  <c r="CU238" i="19" s="1"/>
  <c r="CU274" i="19" s="1"/>
  <c r="CU304" i="19" s="1"/>
  <c r="CV181" i="19"/>
  <c r="CR199" i="19"/>
  <c r="CC268" i="19"/>
  <c r="CC231" i="19"/>
  <c r="CJ203" i="19"/>
  <c r="CV183" i="19"/>
  <c r="CR201" i="19"/>
  <c r="BX287" i="19"/>
  <c r="BX306" i="19" s="1"/>
  <c r="CL232" i="19"/>
  <c r="CP195" i="19"/>
  <c r="CV180" i="19"/>
  <c r="CR198" i="19"/>
  <c r="CT215" i="19"/>
  <c r="CV215" i="19" s="1"/>
  <c r="CG268" i="19"/>
  <c r="CG231" i="19"/>
  <c r="CJ238" i="19"/>
  <c r="CF274" i="19"/>
  <c r="CT220" i="19"/>
  <c r="CV220" i="19" s="1"/>
  <c r="CZ178" i="19"/>
  <c r="CZ196" i="19" s="1"/>
  <c r="DA178" i="19"/>
  <c r="DA196" i="19" s="1"/>
  <c r="DA215" i="19" s="1"/>
  <c r="DA233" i="19" s="1"/>
  <c r="DA269" i="19" s="1"/>
  <c r="DA299" i="19" s="1"/>
  <c r="CY178" i="19"/>
  <c r="CY196" i="19" s="1"/>
  <c r="CY233" i="19" s="1"/>
  <c r="CY269" i="19" s="1"/>
  <c r="CY299" i="19" s="1"/>
  <c r="CJ214" i="19"/>
  <c r="CJ213" i="19" s="1"/>
  <c r="CH213" i="19"/>
  <c r="CJ223" i="19" s="1"/>
  <c r="CT218" i="19"/>
  <c r="CV218" i="19" s="1"/>
  <c r="BZ298" i="19"/>
  <c r="BX298" i="19"/>
  <c r="CV177" i="19"/>
  <c r="CR195" i="19"/>
  <c r="BZ304" i="19"/>
  <c r="CD304" i="19" s="1"/>
  <c r="CD274" i="19"/>
  <c r="CF268" i="19"/>
  <c r="CJ232" i="19"/>
  <c r="CM232" i="19"/>
  <c r="CM194" i="19"/>
  <c r="DA179" i="19"/>
  <c r="DA197" i="19" s="1"/>
  <c r="DA216" i="19" s="1"/>
  <c r="DA234" i="19" s="1"/>
  <c r="DA270" i="19" s="1"/>
  <c r="DA300" i="19" s="1"/>
  <c r="CY179" i="19"/>
  <c r="CY197" i="19" s="1"/>
  <c r="CY234" i="19" s="1"/>
  <c r="CY270" i="19" s="1"/>
  <c r="CY300" i="19" s="1"/>
  <c r="CZ179" i="19"/>
  <c r="CZ197" i="19" s="1"/>
  <c r="CF272" i="19"/>
  <c r="CJ236" i="19"/>
  <c r="CL238" i="19"/>
  <c r="CP201" i="19"/>
  <c r="CH231" i="19"/>
  <c r="CH268" i="19"/>
  <c r="CO214" i="19"/>
  <c r="CO213" i="19" s="1"/>
  <c r="CP212" i="19" s="1"/>
  <c r="CP222" i="19" s="1"/>
  <c r="CO194" i="19"/>
  <c r="DC181" i="19"/>
  <c r="DC180" i="19"/>
  <c r="DC179" i="19"/>
  <c r="DC178" i="19"/>
  <c r="DC177" i="19"/>
  <c r="DC183" i="19"/>
  <c r="CY180" i="19"/>
  <c r="CY198" i="19" s="1"/>
  <c r="CY235" i="19" s="1"/>
  <c r="CY271" i="19" s="1"/>
  <c r="CY301" i="19" s="1"/>
  <c r="DA180" i="19"/>
  <c r="DA198" i="19" s="1"/>
  <c r="DA217" i="19" s="1"/>
  <c r="DA235" i="19" s="1"/>
  <c r="DA271" i="19" s="1"/>
  <c r="DA301" i="19" s="1"/>
  <c r="CZ180" i="19"/>
  <c r="CZ198" i="19" s="1"/>
  <c r="CX180" i="19"/>
  <c r="BR279" i="19"/>
  <c r="BR278" i="19"/>
  <c r="BR280" i="19"/>
  <c r="CT217" i="19"/>
  <c r="CV217" i="19" s="1"/>
  <c r="CI232" i="19"/>
  <c r="CL235" i="19"/>
  <c r="CP198" i="19"/>
  <c r="CU217" i="19"/>
  <c r="CU235" i="19" s="1"/>
  <c r="CU271" i="19" s="1"/>
  <c r="CU301" i="19" s="1"/>
  <c r="CP185" i="19"/>
  <c r="CP193" i="19"/>
  <c r="CL236" i="19"/>
  <c r="CP199" i="19"/>
  <c r="CZ181" i="19"/>
  <c r="CZ199" i="19" s="1"/>
  <c r="DA181" i="19"/>
  <c r="DA199" i="19" s="1"/>
  <c r="DA218" i="19" s="1"/>
  <c r="DA236" i="19" s="1"/>
  <c r="DA272" i="19" s="1"/>
  <c r="DA302" i="19" s="1"/>
  <c r="CY181" i="19"/>
  <c r="CY199" i="19" s="1"/>
  <c r="CY236" i="19" s="1"/>
  <c r="CY272" i="19" s="1"/>
  <c r="CY302" i="19" s="1"/>
  <c r="CX181" i="19"/>
  <c r="BQ298" i="19"/>
  <c r="BQ297" i="19" s="1"/>
  <c r="BQ267" i="19"/>
  <c r="BR276" i="19" s="1"/>
  <c r="CD225" i="19"/>
  <c r="CD226" i="19"/>
  <c r="CD224" i="19"/>
  <c r="CB268" i="19"/>
  <c r="CD268" i="19" s="1"/>
  <c r="CB231" i="19"/>
  <c r="CD241" i="19" s="1"/>
  <c r="CU176" i="19"/>
  <c r="CV175" i="19" s="1"/>
  <c r="CU195" i="19"/>
  <c r="CT176" i="19"/>
  <c r="CT195" i="19"/>
  <c r="CY177" i="19"/>
  <c r="DA177" i="19"/>
  <c r="CX177" i="19"/>
  <c r="CZ177" i="19"/>
  <c r="CF271" i="19"/>
  <c r="CJ235" i="19"/>
  <c r="CZ183" i="19"/>
  <c r="CZ201" i="19" s="1"/>
  <c r="DA183" i="19"/>
  <c r="DA201" i="19" s="1"/>
  <c r="CY183" i="19"/>
  <c r="CY201" i="19" s="1"/>
  <c r="CY238" i="19" s="1"/>
  <c r="CY274" i="19" s="1"/>
  <c r="CY304" i="19" s="1"/>
  <c r="CX183" i="19"/>
  <c r="CT216" i="19"/>
  <c r="CV216" i="19" s="1"/>
  <c r="CJ230" i="19"/>
  <c r="CJ266" i="19" s="1"/>
  <c r="K4" i="33"/>
  <c r="DH21" i="26"/>
  <c r="U33" i="33"/>
  <c r="U38" i="33"/>
  <c r="U29" i="33"/>
  <c r="U30" i="33"/>
  <c r="U35" i="33"/>
  <c r="U31" i="33"/>
  <c r="U32" i="33"/>
  <c r="U34" i="33"/>
  <c r="U37" i="33"/>
  <c r="U36" i="33"/>
  <c r="CW2" i="33"/>
  <c r="DF2" i="33" s="1"/>
  <c r="DO2" i="33" s="1"/>
  <c r="DX2" i="33" s="1"/>
  <c r="EG2" i="33" s="1"/>
  <c r="EP2" i="33" s="1"/>
  <c r="EY2" i="33" s="1"/>
  <c r="FH2" i="33" s="1"/>
  <c r="FQ2" i="33" s="1"/>
  <c r="L51" i="33"/>
  <c r="L52" i="33"/>
  <c r="L53" i="33"/>
  <c r="L50" i="33"/>
  <c r="L54" i="33"/>
  <c r="L55" i="33"/>
  <c r="L56" i="33"/>
  <c r="L57" i="33"/>
  <c r="L58" i="33"/>
  <c r="L49" i="33"/>
  <c r="DN5" i="26"/>
  <c r="DT288" i="19" s="1"/>
  <c r="L40" i="33"/>
  <c r="L30" i="33"/>
  <c r="L43" i="33"/>
  <c r="L48" i="33"/>
  <c r="L44" i="33"/>
  <c r="L39" i="33"/>
  <c r="L36" i="33"/>
  <c r="L47" i="33"/>
  <c r="L33" i="33"/>
  <c r="L41" i="33"/>
  <c r="L34" i="33"/>
  <c r="L37" i="33"/>
  <c r="L31" i="33"/>
  <c r="L42" i="33"/>
  <c r="L45" i="33"/>
  <c r="L46" i="33"/>
  <c r="L35" i="33"/>
  <c r="L38" i="33"/>
  <c r="L32" i="33"/>
  <c r="DH25" i="26"/>
  <c r="DH26" i="26" s="1"/>
  <c r="DE5" i="26"/>
  <c r="DJ5" i="26"/>
  <c r="CZ5" i="26"/>
  <c r="DN19" i="26"/>
  <c r="DN25" i="26"/>
  <c r="DN26" i="26" s="1"/>
  <c r="CU5" i="26"/>
  <c r="A32" i="31"/>
  <c r="B31" i="31"/>
  <c r="C31" i="31"/>
  <c r="AB202" i="19" l="1"/>
  <c r="AT240" i="19"/>
  <c r="DT305" i="38"/>
  <c r="AB244" i="19"/>
  <c r="DH305" i="38"/>
  <c r="CV305" i="38"/>
  <c r="CV178" i="38"/>
  <c r="CF269" i="38"/>
  <c r="AT307" i="19"/>
  <c r="AT337" i="19" s="1"/>
  <c r="AT338" i="19" s="1"/>
  <c r="AT339" i="19" s="1"/>
  <c r="J306" i="19"/>
  <c r="AN276" i="19"/>
  <c r="I135" i="39"/>
  <c r="I136" i="39" s="1"/>
  <c r="BK62" i="39"/>
  <c r="BM14" i="39" s="1" a="1"/>
  <c r="BM14" i="39" s="1"/>
  <c r="BN14" i="39" s="1"/>
  <c r="AL14" i="39" a="1"/>
  <c r="AM17" i="39" s="1"/>
  <c r="I139" i="39"/>
  <c r="AB242" i="19"/>
  <c r="I132" i="39"/>
  <c r="I133" i="39" s="1"/>
  <c r="Q79" i="39" a="1"/>
  <c r="Q79" i="39" s="1"/>
  <c r="R79" i="39" s="1"/>
  <c r="Q81" i="39" a="1"/>
  <c r="Q81" i="39" s="1"/>
  <c r="Q80" i="39" a="1"/>
  <c r="Q80" i="39" s="1"/>
  <c r="R80" i="39" s="1"/>
  <c r="Z72" i="39" a="1"/>
  <c r="Z72" i="39" s="1"/>
  <c r="AA72" i="39" s="1"/>
  <c r="Z73" i="39" a="1"/>
  <c r="Z73" i="39" s="1"/>
  <c r="I128" i="39"/>
  <c r="I129" i="39" s="1"/>
  <c r="I130" i="39" s="1"/>
  <c r="Z68" i="39" a="1"/>
  <c r="Z68" i="39" s="1"/>
  <c r="AA68" i="39" s="1"/>
  <c r="Z71" i="39" a="1"/>
  <c r="Z71" i="39" s="1"/>
  <c r="Z70" i="39" a="1"/>
  <c r="Z70" i="39" s="1"/>
  <c r="AA70" i="39" s="1"/>
  <c r="Q76" i="39" a="1"/>
  <c r="Q76" i="39" s="1"/>
  <c r="R76" i="39" s="1"/>
  <c r="Q77" i="39" a="1"/>
  <c r="Q77" i="39" s="1"/>
  <c r="Q78" i="39" a="1"/>
  <c r="Q78" i="39" s="1"/>
  <c r="Z69" i="39" a="1"/>
  <c r="Z69" i="39" s="1"/>
  <c r="BR283" i="38"/>
  <c r="J305" i="38"/>
  <c r="J284" i="38" s="1"/>
  <c r="I118" i="39"/>
  <c r="I119" i="39" s="1"/>
  <c r="I120" i="39" s="1"/>
  <c r="AN278" i="19"/>
  <c r="AN279" i="19"/>
  <c r="Z67" i="39" a="1"/>
  <c r="Z67" i="39" s="1"/>
  <c r="Z66" i="39" a="1"/>
  <c r="Z66" i="39" s="1"/>
  <c r="I109" i="39"/>
  <c r="I110" i="39" s="1"/>
  <c r="I111" i="39" s="1"/>
  <c r="I112" i="39" s="1"/>
  <c r="I113" i="39" s="1"/>
  <c r="Y14" i="39"/>
  <c r="Z14" i="39" s="1" a="1"/>
  <c r="Z14" i="39" s="1"/>
  <c r="AA14" i="39" s="1"/>
  <c r="Z54" i="39" a="1"/>
  <c r="Z54" i="39" s="1"/>
  <c r="AA54" i="39" s="1"/>
  <c r="Z25" i="39" a="1"/>
  <c r="Z25" i="39" s="1"/>
  <c r="AA25" i="39" s="1"/>
  <c r="Z41" i="39" a="1"/>
  <c r="Z41" i="39" s="1"/>
  <c r="AA41" i="39" s="1"/>
  <c r="Z47" i="39" a="1"/>
  <c r="Z47" i="39" s="1"/>
  <c r="AA47" i="39" s="1"/>
  <c r="Z65" i="39" a="1"/>
  <c r="Z65" i="39" s="1"/>
  <c r="Z43" i="39" a="1"/>
  <c r="Z43" i="39" s="1"/>
  <c r="AA43" i="39" s="1"/>
  <c r="Z23" i="39" a="1"/>
  <c r="Z23" i="39" s="1"/>
  <c r="AA23" i="39" s="1"/>
  <c r="Z52" i="39" a="1"/>
  <c r="Z52" i="39" s="1"/>
  <c r="AA52" i="39" s="1"/>
  <c r="Z50" i="39" a="1"/>
  <c r="Z50" i="39" s="1"/>
  <c r="AA50" i="39" s="1"/>
  <c r="Z40" i="39" a="1"/>
  <c r="Z40" i="39" s="1"/>
  <c r="AA40" i="39" s="1"/>
  <c r="Z39" i="39" a="1"/>
  <c r="Z39" i="39" s="1"/>
  <c r="AA39" i="39" s="1"/>
  <c r="Z49" i="39" a="1"/>
  <c r="Z49" i="39" s="1"/>
  <c r="AA49" i="39" s="1"/>
  <c r="Z24" i="39" a="1"/>
  <c r="Z24" i="39" s="1"/>
  <c r="AA24" i="39" s="1"/>
  <c r="Z19" i="39" a="1"/>
  <c r="Z19" i="39" s="1"/>
  <c r="AA19" i="39" s="1"/>
  <c r="Z15" i="39" a="1"/>
  <c r="Z15" i="39" s="1"/>
  <c r="AA15" i="39" s="1"/>
  <c r="Z34" i="39" a="1"/>
  <c r="Z34" i="39" s="1"/>
  <c r="AA34" i="39" s="1"/>
  <c r="Z56" i="39" a="1"/>
  <c r="Z56" i="39" s="1"/>
  <c r="AA56" i="39" s="1"/>
  <c r="Z64" i="39" a="1"/>
  <c r="Z64" i="39" s="1"/>
  <c r="AA64" i="39" s="1"/>
  <c r="Z32" i="39" a="1"/>
  <c r="Z32" i="39" s="1"/>
  <c r="AA32" i="39" s="1"/>
  <c r="Z16" i="39" a="1"/>
  <c r="Z16" i="39" s="1"/>
  <c r="AA16" i="39" s="1"/>
  <c r="Z55" i="39" a="1"/>
  <c r="Z55" i="39" s="1"/>
  <c r="AA55" i="39" s="1"/>
  <c r="Z22" i="39" a="1"/>
  <c r="Z22" i="39" s="1"/>
  <c r="AA22" i="39" s="1"/>
  <c r="Z63" i="39" a="1"/>
  <c r="Z63" i="39" s="1"/>
  <c r="AA63" i="39" s="1"/>
  <c r="Z45" i="39" a="1"/>
  <c r="Z45" i="39" s="1"/>
  <c r="AA45" i="39" s="1"/>
  <c r="Z31" i="39" a="1"/>
  <c r="Z31" i="39" s="1"/>
  <c r="AA31" i="39" s="1"/>
  <c r="Z17" i="39" a="1"/>
  <c r="Z17" i="39" s="1"/>
  <c r="AA17" i="39" s="1"/>
  <c r="Z35" i="39" a="1"/>
  <c r="Z35" i="39" s="1"/>
  <c r="AA35" i="39" s="1"/>
  <c r="Z62" i="39" a="1"/>
  <c r="Z62" i="39" s="1"/>
  <c r="AA62" i="39" s="1"/>
  <c r="Z20" i="39" a="1"/>
  <c r="Z20" i="39" s="1"/>
  <c r="AA20" i="39" s="1"/>
  <c r="Z30" i="39" a="1"/>
  <c r="Z30" i="39" s="1"/>
  <c r="AA30" i="39" s="1"/>
  <c r="Z42" i="39" a="1"/>
  <c r="Z42" i="39" s="1"/>
  <c r="AA42" i="39" s="1"/>
  <c r="Z57" i="39" a="1"/>
  <c r="Z57" i="39" s="1"/>
  <c r="AA57" i="39" s="1"/>
  <c r="Z61" i="39" a="1"/>
  <c r="Z61" i="39" s="1"/>
  <c r="AA61" i="39" s="1"/>
  <c r="Z44" i="39" a="1"/>
  <c r="Z44" i="39" s="1"/>
  <c r="AA44" i="39" s="1"/>
  <c r="Z29" i="39" a="1"/>
  <c r="Z29" i="39" s="1"/>
  <c r="AA29" i="39" s="1"/>
  <c r="Z38" i="39" a="1"/>
  <c r="Z38" i="39" s="1"/>
  <c r="AA38" i="39" s="1"/>
  <c r="Z51" i="39" a="1"/>
  <c r="Z51" i="39" s="1"/>
  <c r="AA51" i="39" s="1"/>
  <c r="Z53" i="39" a="1"/>
  <c r="Z53" i="39" s="1"/>
  <c r="AA53" i="39" s="1"/>
  <c r="Z58" i="39" a="1"/>
  <c r="Z58" i="39" s="1"/>
  <c r="AA58" i="39" s="1"/>
  <c r="Z60" i="39" a="1"/>
  <c r="Z60" i="39" s="1"/>
  <c r="AA60" i="39" s="1"/>
  <c r="Z36" i="39" a="1"/>
  <c r="Z36" i="39" s="1"/>
  <c r="AA36" i="39" s="1"/>
  <c r="Z28" i="39" a="1"/>
  <c r="Z28" i="39" s="1"/>
  <c r="AA28" i="39" s="1"/>
  <c r="Z33" i="39" a="1"/>
  <c r="Z33" i="39" s="1"/>
  <c r="AA33" i="39" s="1"/>
  <c r="Z46" i="39" a="1"/>
  <c r="Z46" i="39" s="1"/>
  <c r="AA46" i="39" s="1"/>
  <c r="Z59" i="39" a="1"/>
  <c r="Z59" i="39" s="1"/>
  <c r="AA59" i="39" s="1"/>
  <c r="Z21" i="39" a="1"/>
  <c r="Z21" i="39" s="1"/>
  <c r="AA21" i="39" s="1"/>
  <c r="Z27" i="39" a="1"/>
  <c r="Z27" i="39" s="1"/>
  <c r="AA27" i="39" s="1"/>
  <c r="Z18" i="39" a="1"/>
  <c r="Z18" i="39" s="1"/>
  <c r="AA18" i="39" s="1"/>
  <c r="Z26" i="39" a="1"/>
  <c r="Z26" i="39" s="1"/>
  <c r="AA26" i="39" s="1"/>
  <c r="Z48" i="39" a="1"/>
  <c r="Z48" i="39" s="1"/>
  <c r="AA48" i="39" s="1"/>
  <c r="Z37" i="39" a="1"/>
  <c r="Z37" i="39" s="1"/>
  <c r="AA37" i="39" s="1"/>
  <c r="Q73" i="39" a="1"/>
  <c r="Q73" i="39" s="1"/>
  <c r="Q75" i="39" a="1"/>
  <c r="Q75" i="39" s="1"/>
  <c r="Q74" i="39" a="1"/>
  <c r="Q74" i="39" s="1"/>
  <c r="R74" i="39" s="1"/>
  <c r="AS63" i="39"/>
  <c r="AS64" i="39" s="1"/>
  <c r="I114" i="39"/>
  <c r="I115" i="39" s="1"/>
  <c r="AN221" i="19"/>
  <c r="AN227" i="19" s="1"/>
  <c r="CD202" i="19"/>
  <c r="BL202" i="19"/>
  <c r="CD305" i="38"/>
  <c r="BR239" i="19"/>
  <c r="AN242" i="19"/>
  <c r="AN244" i="19"/>
  <c r="BZ231" i="38"/>
  <c r="CF194" i="38"/>
  <c r="CL176" i="38"/>
  <c r="BZ270" i="38"/>
  <c r="BZ267" i="38" s="1"/>
  <c r="CP176" i="38"/>
  <c r="CP190" i="38" s="1"/>
  <c r="CD231" i="38"/>
  <c r="CD245" i="38" s="1"/>
  <c r="CD246" i="38" s="1"/>
  <c r="CF231" i="38"/>
  <c r="Q72" i="39" a="1"/>
  <c r="Q72" i="39" s="1"/>
  <c r="Q71" i="39" a="1"/>
  <c r="Q71" i="39" s="1"/>
  <c r="CJ205" i="19"/>
  <c r="CJ207" i="19"/>
  <c r="AZ240" i="19"/>
  <c r="CJ184" i="19"/>
  <c r="AH221" i="19"/>
  <c r="AH227" i="19" s="1"/>
  <c r="CD221" i="19"/>
  <c r="CD227" i="19" s="1"/>
  <c r="J336" i="19"/>
  <c r="J308" i="19"/>
  <c r="J337" i="19"/>
  <c r="J338" i="19" s="1"/>
  <c r="J339" i="19" s="1"/>
  <c r="AB279" i="19"/>
  <c r="AZ287" i="19"/>
  <c r="AZ306" i="19" s="1"/>
  <c r="AB278" i="19"/>
  <c r="AN306" i="19"/>
  <c r="DA14" i="39" a="1"/>
  <c r="DA14" i="39" s="1"/>
  <c r="DB14" i="39" s="1" a="1"/>
  <c r="DC34" i="39" s="1" a="1"/>
  <c r="DC34" i="39" s="1"/>
  <c r="DD34" i="39" s="1"/>
  <c r="AZ242" i="19"/>
  <c r="AZ243" i="19"/>
  <c r="J309" i="19"/>
  <c r="AH243" i="19"/>
  <c r="AH242" i="19"/>
  <c r="AZ268" i="19"/>
  <c r="AX267" i="19"/>
  <c r="AZ277" i="19" s="1"/>
  <c r="AZ278" i="19" s="1"/>
  <c r="P221" i="19"/>
  <c r="P227" i="19" s="1"/>
  <c r="BL221" i="19"/>
  <c r="BL227" i="19" s="1"/>
  <c r="BF316" i="38"/>
  <c r="BM10" i="39"/>
  <c r="AT326" i="38" a="1"/>
  <c r="AT326" i="38" s="1"/>
  <c r="AT327" i="38" s="1"/>
  <c r="P313" i="38"/>
  <c r="P311" i="38" s="1"/>
  <c r="P321" i="38" s="1"/>
  <c r="T10" i="39" s="1"/>
  <c r="P284" i="38"/>
  <c r="AT331" i="38"/>
  <c r="AN284" i="38"/>
  <c r="AN313" i="38"/>
  <c r="AN311" i="38" s="1"/>
  <c r="AN332" i="38" s="1"/>
  <c r="AN333" i="38" s="1"/>
  <c r="CJ197" i="38"/>
  <c r="CJ194" i="38" s="1"/>
  <c r="CJ208" i="38" s="1"/>
  <c r="CJ209" i="38" s="1"/>
  <c r="AH284" i="38"/>
  <c r="AH322" i="38"/>
  <c r="AH332" i="38"/>
  <c r="AH333" i="38" s="1"/>
  <c r="AH316" i="38"/>
  <c r="AH321" i="38"/>
  <c r="AH326" i="38" s="1" a="1"/>
  <c r="AH326" i="38" s="1"/>
  <c r="AH327" i="38" s="1"/>
  <c r="BF321" i="38"/>
  <c r="BF326" i="38" s="1" a="1"/>
  <c r="BF326" i="38" s="1"/>
  <c r="BF327" i="38" s="1"/>
  <c r="V313" i="38"/>
  <c r="V311" i="38" s="1"/>
  <c r="V332" i="38" s="1"/>
  <c r="V333" i="38" s="1"/>
  <c r="V322" i="38"/>
  <c r="J275" i="19"/>
  <c r="AT298" i="19"/>
  <c r="AN310" i="19"/>
  <c r="AN337" i="19"/>
  <c r="AN338" i="19" s="1"/>
  <c r="AN339" i="19" s="1"/>
  <c r="AN336" i="19"/>
  <c r="AN308" i="19"/>
  <c r="AN309" i="19"/>
  <c r="BF287" i="19"/>
  <c r="BF307" i="19" s="1"/>
  <c r="V276" i="19"/>
  <c r="BF239" i="19"/>
  <c r="AB305" i="38"/>
  <c r="AB313" i="38" s="1"/>
  <c r="AB311" i="38" s="1"/>
  <c r="AB332" i="38" s="1"/>
  <c r="AB333" i="38" s="1"/>
  <c r="BF276" i="19"/>
  <c r="BF278" i="19"/>
  <c r="BF279" i="19"/>
  <c r="BF280" i="19"/>
  <c r="CT234" i="19"/>
  <c r="CT270" i="19" s="1"/>
  <c r="CT300" i="19" s="1"/>
  <c r="AZ275" i="38"/>
  <c r="AZ281" i="38" s="1"/>
  <c r="AZ283" i="38" s="1"/>
  <c r="V221" i="19"/>
  <c r="V227" i="19" s="1"/>
  <c r="CP189" i="19"/>
  <c r="CJ241" i="19"/>
  <c r="CJ243" i="19" s="1"/>
  <c r="AB221" i="19"/>
  <c r="AB227" i="19" s="1"/>
  <c r="AZ298" i="19"/>
  <c r="BE17" i="39"/>
  <c r="BL243" i="19"/>
  <c r="BL244" i="19"/>
  <c r="BL242" i="19"/>
  <c r="P298" i="19"/>
  <c r="BE18" i="39"/>
  <c r="BL268" i="19"/>
  <c r="BJ267" i="19"/>
  <c r="BL277" i="19" s="1"/>
  <c r="BJ298" i="19"/>
  <c r="BX305" i="38"/>
  <c r="AB287" i="19"/>
  <c r="AH298" i="19"/>
  <c r="DI216" i="19"/>
  <c r="DI215" i="19"/>
  <c r="DI214" i="19"/>
  <c r="DI220" i="19"/>
  <c r="DI218" i="19"/>
  <c r="DI217" i="19"/>
  <c r="BE19" i="39"/>
  <c r="P279" i="19"/>
  <c r="P280" i="19"/>
  <c r="P278" i="19"/>
  <c r="O298" i="19"/>
  <c r="O297" i="19" s="1"/>
  <c r="O267" i="19"/>
  <c r="P276" i="19" s="1"/>
  <c r="V280" i="19"/>
  <c r="V279" i="19"/>
  <c r="V278" i="19"/>
  <c r="CR196" i="38"/>
  <c r="AH280" i="19"/>
  <c r="AH279" i="19"/>
  <c r="AH278" i="19"/>
  <c r="AT306" i="19"/>
  <c r="BR275" i="19"/>
  <c r="BR305" i="38"/>
  <c r="BF298" i="19"/>
  <c r="AT277" i="19"/>
  <c r="AT276" i="19"/>
  <c r="AT244" i="19"/>
  <c r="AT243" i="19"/>
  <c r="AT242" i="19"/>
  <c r="V287" i="19"/>
  <c r="BL240" i="19"/>
  <c r="P243" i="19"/>
  <c r="P242" i="19"/>
  <c r="P244" i="19"/>
  <c r="AG298" i="19"/>
  <c r="AG297" i="19" s="1"/>
  <c r="AG267" i="19"/>
  <c r="AH276" i="19" s="1"/>
  <c r="AZ221" i="19"/>
  <c r="AZ227" i="19" s="1"/>
  <c r="BK267" i="19"/>
  <c r="BK298" i="19"/>
  <c r="BK297" i="19" s="1"/>
  <c r="DO217" i="19"/>
  <c r="DO216" i="19"/>
  <c r="DO215" i="19"/>
  <c r="DO220" i="19"/>
  <c r="DO218" i="19"/>
  <c r="DO214" i="19"/>
  <c r="CV186" i="19"/>
  <c r="CV189" i="19" s="1"/>
  <c r="V298" i="19"/>
  <c r="V239" i="19"/>
  <c r="BD14" i="39"/>
  <c r="BE14" i="39" s="1"/>
  <c r="CW5" i="39"/>
  <c r="CV14" i="39" s="1" a="1"/>
  <c r="CV14" i="39" s="1"/>
  <c r="CR14" i="39" a="1"/>
  <c r="CR14" i="39" s="1"/>
  <c r="CS14" i="39" s="1" a="1"/>
  <c r="I101" i="39"/>
  <c r="I102" i="39" s="1"/>
  <c r="I103" i="39" s="1"/>
  <c r="I104" i="39" s="1"/>
  <c r="I105" i="39" s="1"/>
  <c r="I106" i="39" s="1"/>
  <c r="I107" i="39" s="1"/>
  <c r="I108" i="39" s="1"/>
  <c r="CP171" i="38"/>
  <c r="CP310" i="38"/>
  <c r="CP309" i="38"/>
  <c r="CP308" i="38"/>
  <c r="CP336" i="38"/>
  <c r="CP337" i="38"/>
  <c r="CP338" i="38" s="1"/>
  <c r="CP339" i="38" s="1"/>
  <c r="DX6" i="39"/>
  <c r="DX7" i="39" s="1"/>
  <c r="DX4" i="39"/>
  <c r="DX3" i="39"/>
  <c r="EG2" i="39"/>
  <c r="BR297" i="38"/>
  <c r="Q39" i="39" a="1"/>
  <c r="Q39" i="39" s="1"/>
  <c r="R39" i="39" s="1"/>
  <c r="Q38" i="39" a="1"/>
  <c r="Q38" i="39" s="1"/>
  <c r="R38" i="39" s="1"/>
  <c r="Q37" i="39" a="1"/>
  <c r="Q37" i="39" s="1"/>
  <c r="R37" i="39" s="1"/>
  <c r="Q36" i="39" a="1"/>
  <c r="Q36" i="39" s="1"/>
  <c r="R36" i="39" s="1"/>
  <c r="Q35" i="39" a="1"/>
  <c r="Q35" i="39" s="1"/>
  <c r="R35" i="39" s="1"/>
  <c r="Q34" i="39" a="1"/>
  <c r="Q34" i="39" s="1"/>
  <c r="R34" i="39" s="1"/>
  <c r="Q33" i="39" a="1"/>
  <c r="Q33" i="39" s="1"/>
  <c r="R33" i="39" s="1"/>
  <c r="Q70" i="39" a="1"/>
  <c r="Q70" i="39" s="1"/>
  <c r="Q69" i="39" a="1"/>
  <c r="Q69" i="39" s="1"/>
  <c r="Q68" i="39" a="1"/>
  <c r="Q68" i="39" s="1"/>
  <c r="Q67" i="39" a="1"/>
  <c r="Q67" i="39" s="1"/>
  <c r="R67" i="39" s="1"/>
  <c r="Q66" i="39" a="1"/>
  <c r="Q66" i="39" s="1"/>
  <c r="R66" i="39" s="1"/>
  <c r="Q65" i="39" a="1"/>
  <c r="Q65" i="39" s="1"/>
  <c r="R65" i="39" s="1"/>
  <c r="Q64" i="39" a="1"/>
  <c r="Q64" i="39" s="1"/>
  <c r="R64" i="39" s="1"/>
  <c r="Q63" i="39" a="1"/>
  <c r="Q63" i="39" s="1"/>
  <c r="R63" i="39" s="1"/>
  <c r="Q52" i="39" a="1"/>
  <c r="Q52" i="39" s="1"/>
  <c r="R52" i="39" s="1"/>
  <c r="Q47" i="39" a="1"/>
  <c r="Q47" i="39" s="1"/>
  <c r="R47" i="39" s="1"/>
  <c r="Q19" i="39" a="1"/>
  <c r="Q19" i="39" s="1"/>
  <c r="R19" i="39" s="1"/>
  <c r="P14" i="39"/>
  <c r="Q59" i="39" a="1"/>
  <c r="Q59" i="39" s="1"/>
  <c r="R59" i="39" s="1"/>
  <c r="Q57" i="39" a="1"/>
  <c r="Q57" i="39" s="1"/>
  <c r="R57" i="39" s="1"/>
  <c r="Q51" i="39" a="1"/>
  <c r="Q51" i="39" s="1"/>
  <c r="R51" i="39" s="1"/>
  <c r="Q46" i="39" a="1"/>
  <c r="Q46" i="39" s="1"/>
  <c r="R46" i="39" s="1"/>
  <c r="Q16" i="39" a="1"/>
  <c r="Q16" i="39" s="1"/>
  <c r="R16" i="39" s="1"/>
  <c r="Q15" i="39" a="1"/>
  <c r="Q15" i="39" s="1"/>
  <c r="R15" i="39" s="1"/>
  <c r="Q62" i="39" a="1"/>
  <c r="Q62" i="39" s="1"/>
  <c r="R62" i="39" s="1"/>
  <c r="Q50" i="39" a="1"/>
  <c r="Q50" i="39" s="1"/>
  <c r="R50" i="39" s="1"/>
  <c r="Q45" i="39" a="1"/>
  <c r="Q45" i="39" s="1"/>
  <c r="R45" i="39" s="1"/>
  <c r="Q18" i="39" a="1"/>
  <c r="Q18" i="39" s="1"/>
  <c r="R18" i="39" s="1"/>
  <c r="Q58" i="39" a="1"/>
  <c r="Q58" i="39" s="1"/>
  <c r="R58" i="39" s="1"/>
  <c r="Q44" i="39" a="1"/>
  <c r="Q44" i="39" s="1"/>
  <c r="R44" i="39" s="1"/>
  <c r="Q61" i="39" a="1"/>
  <c r="Q61" i="39" s="1"/>
  <c r="R61" i="39" s="1"/>
  <c r="Q55" i="39" a="1"/>
  <c r="Q55" i="39" s="1"/>
  <c r="R55" i="39" s="1"/>
  <c r="Q54" i="39" a="1"/>
  <c r="Q54" i="39" s="1"/>
  <c r="R54" i="39" s="1"/>
  <c r="Q49" i="39" a="1"/>
  <c r="Q49" i="39" s="1"/>
  <c r="R49" i="39" s="1"/>
  <c r="Q43" i="39" a="1"/>
  <c r="Q43" i="39" s="1"/>
  <c r="R43" i="39" s="1"/>
  <c r="Q20" i="39" a="1"/>
  <c r="Q20" i="39" s="1"/>
  <c r="R20" i="39" s="1"/>
  <c r="Q60" i="39" a="1"/>
  <c r="Q60" i="39" s="1"/>
  <c r="R60" i="39" s="1"/>
  <c r="Q56" i="39" a="1"/>
  <c r="Q56" i="39" s="1"/>
  <c r="R56" i="39" s="1"/>
  <c r="Q40" i="39" a="1"/>
  <c r="Q40" i="39" s="1"/>
  <c r="R40" i="39" s="1"/>
  <c r="Q53" i="39" a="1"/>
  <c r="Q53" i="39" s="1"/>
  <c r="R53" i="39" s="1"/>
  <c r="Q42" i="39" a="1"/>
  <c r="Q42" i="39" s="1"/>
  <c r="R42" i="39" s="1"/>
  <c r="Q31" i="39" a="1"/>
  <c r="Q31" i="39" s="1"/>
  <c r="R31" i="39" s="1"/>
  <c r="Q26" i="39" a="1"/>
  <c r="Q26" i="39" s="1"/>
  <c r="R26" i="39" s="1"/>
  <c r="Q30" i="39" a="1"/>
  <c r="Q30" i="39" s="1"/>
  <c r="R30" i="39" s="1"/>
  <c r="Q25" i="39" a="1"/>
  <c r="Q25" i="39" s="1"/>
  <c r="R25" i="39" s="1"/>
  <c r="Q41" i="39" a="1"/>
  <c r="Q41" i="39" s="1"/>
  <c r="R41" i="39" s="1"/>
  <c r="Q29" i="39" a="1"/>
  <c r="Q29" i="39" s="1"/>
  <c r="R29" i="39" s="1"/>
  <c r="Q24" i="39" a="1"/>
  <c r="Q24" i="39" s="1"/>
  <c r="R24" i="39" s="1"/>
  <c r="Q28" i="39" a="1"/>
  <c r="Q28" i="39" s="1"/>
  <c r="R28" i="39" s="1"/>
  <c r="Q23" i="39" a="1"/>
  <c r="Q23" i="39" s="1"/>
  <c r="R23" i="39" s="1"/>
  <c r="Q48" i="39" a="1"/>
  <c r="Q48" i="39" s="1"/>
  <c r="R48" i="39" s="1"/>
  <c r="Q32" i="39" a="1"/>
  <c r="Q32" i="39" s="1"/>
  <c r="R32" i="39" s="1"/>
  <c r="Q27" i="39" a="1"/>
  <c r="Q27" i="39" s="1"/>
  <c r="R27" i="39" s="1"/>
  <c r="Q22" i="39" a="1"/>
  <c r="Q22" i="39" s="1"/>
  <c r="R22" i="39" s="1"/>
  <c r="Q21" i="39" a="1"/>
  <c r="Q21" i="39" s="1"/>
  <c r="R21" i="39" s="1"/>
  <c r="Q17" i="39" a="1"/>
  <c r="Q17" i="39" s="1"/>
  <c r="R17" i="39" s="1"/>
  <c r="BT300" i="38"/>
  <c r="BX270" i="38"/>
  <c r="BX267" i="38" s="1"/>
  <c r="BX281" i="38" s="1"/>
  <c r="BX283" i="38" s="1"/>
  <c r="BT267" i="38"/>
  <c r="B22" i="35"/>
  <c r="D2" i="35" a="1"/>
  <c r="D2" i="35" s="1"/>
  <c r="Z2" i="35" a="1"/>
  <c r="Z2" i="35" s="1"/>
  <c r="CL197" i="38"/>
  <c r="CL194" i="38" s="1"/>
  <c r="CF299" i="38"/>
  <c r="CJ269" i="38"/>
  <c r="CP196" i="38"/>
  <c r="CL233" i="38"/>
  <c r="CF270" i="38"/>
  <c r="CF267" i="38" s="1"/>
  <c r="CJ234" i="38"/>
  <c r="CJ231" i="38" s="1"/>
  <c r="CJ245" i="38" s="1"/>
  <c r="BL337" i="38"/>
  <c r="BL338" i="38" s="1"/>
  <c r="BL339" i="38" s="1"/>
  <c r="BL336" i="38"/>
  <c r="BL310" i="38"/>
  <c r="BL308" i="38"/>
  <c r="BL309" i="38"/>
  <c r="AZ337" i="38"/>
  <c r="AZ338" i="38" s="1"/>
  <c r="AZ339" i="38" s="1"/>
  <c r="AZ309" i="38"/>
  <c r="AZ336" i="38"/>
  <c r="AZ310" i="38"/>
  <c r="AZ308" i="38"/>
  <c r="CR179" i="38"/>
  <c r="CV179" i="38" s="1"/>
  <c r="CV159" i="38"/>
  <c r="CV156" i="38" s="1"/>
  <c r="CV170" i="38" s="1"/>
  <c r="BZ299" i="38"/>
  <c r="CD269" i="38"/>
  <c r="DN27" i="37"/>
  <c r="DP140" i="38" s="1"/>
  <c r="DJ140" i="38"/>
  <c r="DJ14" i="39" a="1"/>
  <c r="DJ14" i="39" s="1"/>
  <c r="DK14" i="39" s="1" a="1"/>
  <c r="DO5" i="39"/>
  <c r="DN14" i="39" s="1" a="1"/>
  <c r="DN14" i="39" s="1"/>
  <c r="DD141" i="38"/>
  <c r="DD138" i="38" s="1"/>
  <c r="DH28" i="37"/>
  <c r="CF15" i="39"/>
  <c r="BL320" i="38"/>
  <c r="DH140" i="38"/>
  <c r="DD158" i="38"/>
  <c r="CX178" i="38"/>
  <c r="DB158" i="38"/>
  <c r="CN5" i="39"/>
  <c r="CM14" i="39" s="1" a="1"/>
  <c r="CM14" i="39" s="1"/>
  <c r="CI14" i="39" a="1"/>
  <c r="CI14" i="39" s="1"/>
  <c r="CJ14" i="39" s="1" a="1"/>
  <c r="CJ337" i="38"/>
  <c r="CJ338" i="38" s="1"/>
  <c r="CJ339" i="38" s="1"/>
  <c r="CJ336" i="38"/>
  <c r="CJ310" i="38"/>
  <c r="CJ309" i="38"/>
  <c r="CJ308" i="38"/>
  <c r="DB141" i="38"/>
  <c r="DB138" i="38" s="1"/>
  <c r="DB152" i="38" s="1"/>
  <c r="CX159" i="38"/>
  <c r="CX156" i="38" s="1"/>
  <c r="BN297" i="38"/>
  <c r="H14" i="39" a="1"/>
  <c r="H14" i="39" s="1"/>
  <c r="I14" i="39" s="1"/>
  <c r="BW17" i="39"/>
  <c r="BW19" i="39"/>
  <c r="BV14" i="39"/>
  <c r="BW14" i="39" s="1"/>
  <c r="BW16" i="39"/>
  <c r="BW18" i="39"/>
  <c r="CP203" i="19"/>
  <c r="CT233" i="19"/>
  <c r="CT269" i="19" s="1"/>
  <c r="CT299" i="19" s="1"/>
  <c r="CP187" i="19"/>
  <c r="CP230" i="19"/>
  <c r="CP266" i="19" s="1"/>
  <c r="CO232" i="19"/>
  <c r="CO231" i="19" s="1"/>
  <c r="CD242" i="19"/>
  <c r="CD244" i="19"/>
  <c r="CD243" i="19"/>
  <c r="CZ176" i="19"/>
  <c r="CZ195" i="19"/>
  <c r="DB183" i="19"/>
  <c r="CX201" i="19"/>
  <c r="DB177" i="19"/>
  <c r="CX195" i="19"/>
  <c r="CB267" i="19"/>
  <c r="CD277" i="19" s="1"/>
  <c r="CB298" i="19"/>
  <c r="CB297" i="19" s="1"/>
  <c r="CZ218" i="19"/>
  <c r="DB218" i="19" s="1"/>
  <c r="DF179" i="19"/>
  <c r="DF197" i="19" s="1"/>
  <c r="DG179" i="19"/>
  <c r="DG197" i="19" s="1"/>
  <c r="DG216" i="19" s="1"/>
  <c r="DG234" i="19" s="1"/>
  <c r="DG270" i="19" s="1"/>
  <c r="DG300" i="19" s="1"/>
  <c r="DE179" i="19"/>
  <c r="DE197" i="19" s="1"/>
  <c r="DE234" i="19" s="1"/>
  <c r="DE270" i="19" s="1"/>
  <c r="DE300" i="19" s="1"/>
  <c r="CT236" i="19"/>
  <c r="CT272" i="19" s="1"/>
  <c r="CT302" i="19" s="1"/>
  <c r="CT238" i="19"/>
  <c r="CT274" i="19" s="1"/>
  <c r="CT304" i="19" s="1"/>
  <c r="CG298" i="19"/>
  <c r="CG297" i="19" s="1"/>
  <c r="CG267" i="19"/>
  <c r="CR238" i="19"/>
  <c r="CV201" i="19"/>
  <c r="CL271" i="19"/>
  <c r="CP235" i="19"/>
  <c r="DF181" i="19"/>
  <c r="DF199" i="19" s="1"/>
  <c r="DG181" i="19"/>
  <c r="DG199" i="19" s="1"/>
  <c r="DG218" i="19" s="1"/>
  <c r="DG236" i="19" s="1"/>
  <c r="DG272" i="19" s="1"/>
  <c r="DG302" i="19" s="1"/>
  <c r="DE181" i="19"/>
  <c r="DE199" i="19" s="1"/>
  <c r="DE236" i="19" s="1"/>
  <c r="DE272" i="19" s="1"/>
  <c r="DE302" i="19" s="1"/>
  <c r="DD181" i="19"/>
  <c r="CD240" i="19"/>
  <c r="DA220" i="19"/>
  <c r="DA238" i="19" s="1"/>
  <c r="DA274" i="19" s="1"/>
  <c r="DA304" i="19" s="1"/>
  <c r="CN268" i="19"/>
  <c r="CN231" i="19"/>
  <c r="DE180" i="19"/>
  <c r="DE198" i="19" s="1"/>
  <c r="DE235" i="19" s="1"/>
  <c r="DE271" i="19" s="1"/>
  <c r="DE301" i="19" s="1"/>
  <c r="DG180" i="19"/>
  <c r="DG198" i="19" s="1"/>
  <c r="DG217" i="19" s="1"/>
  <c r="DG235" i="19" s="1"/>
  <c r="DG271" i="19" s="1"/>
  <c r="DG301" i="19" s="1"/>
  <c r="DF180" i="19"/>
  <c r="DF198" i="19" s="1"/>
  <c r="DD180" i="19"/>
  <c r="CY176" i="19"/>
  <c r="CY195" i="19"/>
  <c r="CJ225" i="19"/>
  <c r="CJ226" i="19"/>
  <c r="CJ224" i="19"/>
  <c r="CZ220" i="19"/>
  <c r="DB220" i="19" s="1"/>
  <c r="CI268" i="19"/>
  <c r="CI231" i="19"/>
  <c r="CJ240" i="19" s="1"/>
  <c r="CJ272" i="19"/>
  <c r="CF302" i="19"/>
  <c r="CJ302" i="19" s="1"/>
  <c r="CR235" i="19"/>
  <c r="CV198" i="19"/>
  <c r="BX275" i="19"/>
  <c r="CP214" i="19"/>
  <c r="CP213" i="19" s="1"/>
  <c r="CN213" i="19"/>
  <c r="CP223" i="19" s="1"/>
  <c r="DF178" i="19"/>
  <c r="DF196" i="19" s="1"/>
  <c r="DG178" i="19"/>
  <c r="DG196" i="19" s="1"/>
  <c r="DG215" i="19" s="1"/>
  <c r="DG233" i="19" s="1"/>
  <c r="DG269" i="19" s="1"/>
  <c r="DG299" i="19" s="1"/>
  <c r="DE178" i="19"/>
  <c r="DE196" i="19" s="1"/>
  <c r="DE233" i="19" s="1"/>
  <c r="DE269" i="19" s="1"/>
  <c r="DE299" i="19" s="1"/>
  <c r="DI179" i="19"/>
  <c r="DI178" i="19"/>
  <c r="DI177" i="19"/>
  <c r="DI183" i="19"/>
  <c r="DI181" i="19"/>
  <c r="DI180" i="19"/>
  <c r="CT194" i="19"/>
  <c r="CT214" i="19"/>
  <c r="CT232" i="19" s="1"/>
  <c r="CJ268" i="19"/>
  <c r="CF298" i="19"/>
  <c r="CS194" i="19"/>
  <c r="CS232" i="19"/>
  <c r="CP204" i="19"/>
  <c r="CJ244" i="19"/>
  <c r="CL272" i="19"/>
  <c r="CP236" i="19"/>
  <c r="CP238" i="19"/>
  <c r="CL274" i="19"/>
  <c r="CF301" i="19"/>
  <c r="CJ301" i="19" s="1"/>
  <c r="CJ271" i="19"/>
  <c r="CT235" i="19"/>
  <c r="CT271" i="19" s="1"/>
  <c r="CT301" i="19" s="1"/>
  <c r="DA176" i="19"/>
  <c r="DB175" i="19" s="1"/>
  <c r="DA195" i="19"/>
  <c r="DB180" i="19"/>
  <c r="CX198" i="19"/>
  <c r="BR287" i="19"/>
  <c r="BR307" i="19" s="1"/>
  <c r="CU214" i="19"/>
  <c r="CU213" i="19" s="1"/>
  <c r="CV212" i="19" s="1"/>
  <c r="CV222" i="19" s="1"/>
  <c r="CU194" i="19"/>
  <c r="DB181" i="19"/>
  <c r="CX199" i="19"/>
  <c r="DG183" i="19"/>
  <c r="DG201" i="19" s="1"/>
  <c r="DG220" i="19" s="1"/>
  <c r="DG238" i="19" s="1"/>
  <c r="DG274" i="19" s="1"/>
  <c r="DG304" i="19" s="1"/>
  <c r="DF183" i="19"/>
  <c r="DF201" i="19" s="1"/>
  <c r="DE183" i="19"/>
  <c r="DE201" i="19" s="1"/>
  <c r="DE238" i="19" s="1"/>
  <c r="DE274" i="19" s="1"/>
  <c r="DE304" i="19" s="1"/>
  <c r="DD183" i="19"/>
  <c r="CZ215" i="19"/>
  <c r="DB215" i="19" s="1"/>
  <c r="CJ274" i="19"/>
  <c r="CF304" i="19"/>
  <c r="CJ304" i="19" s="1"/>
  <c r="CC298" i="19"/>
  <c r="CC297" i="19" s="1"/>
  <c r="CC267" i="19"/>
  <c r="CZ217" i="19"/>
  <c r="DB217" i="19" s="1"/>
  <c r="CM268" i="19"/>
  <c r="CM231" i="19"/>
  <c r="BX307" i="19"/>
  <c r="CV185" i="19"/>
  <c r="CV193" i="19"/>
  <c r="DD177" i="19"/>
  <c r="DF177" i="19"/>
  <c r="DE177" i="19"/>
  <c r="DG177" i="19"/>
  <c r="CH267" i="19"/>
  <c r="CJ277" i="19" s="1"/>
  <c r="CH298" i="19"/>
  <c r="CH297" i="19" s="1"/>
  <c r="CZ216" i="19"/>
  <c r="DB216" i="19" s="1"/>
  <c r="CR232" i="19"/>
  <c r="CV195" i="19"/>
  <c r="CP232" i="19"/>
  <c r="CL268" i="19"/>
  <c r="CV199" i="19"/>
  <c r="CR236" i="19"/>
  <c r="K5" i="33"/>
  <c r="J14" i="33" s="1" a="1"/>
  <c r="J14" i="33" s="1"/>
  <c r="F14" i="33" a="1"/>
  <c r="F14" i="33" s="1"/>
  <c r="G14" i="33" s="1" a="1"/>
  <c r="H173" i="33" s="1" a="1"/>
  <c r="H173" i="33" s="1"/>
  <c r="I173" i="33" s="1"/>
  <c r="Q168" i="33" a="1"/>
  <c r="Q168" i="33" s="1"/>
  <c r="R168" i="33" s="1"/>
  <c r="Q154" i="33" a="1"/>
  <c r="Q154" i="33" s="1"/>
  <c r="Q169" i="33" a="1"/>
  <c r="Q169" i="33" s="1"/>
  <c r="R169" i="33" s="1"/>
  <c r="Q165" i="33" a="1"/>
  <c r="Q165" i="33" s="1"/>
  <c r="R165" i="33" s="1"/>
  <c r="Q146" i="33" a="1"/>
  <c r="Q146" i="33" s="1"/>
  <c r="R146" i="33" s="1"/>
  <c r="Q135" i="33" a="1"/>
  <c r="Q135" i="33" s="1"/>
  <c r="R135" i="33" s="1"/>
  <c r="Q132" i="33" a="1"/>
  <c r="Q132" i="33" s="1"/>
  <c r="R132" i="33" s="1"/>
  <c r="Q133" i="33" a="1"/>
  <c r="Q133" i="33" s="1"/>
  <c r="R133" i="33" s="1"/>
  <c r="Q138" i="33" a="1"/>
  <c r="Q138" i="33" s="1"/>
  <c r="Q173" i="33" a="1"/>
  <c r="Q173" i="33" s="1"/>
  <c r="R173" i="33" s="1"/>
  <c r="Q143" i="33" a="1"/>
  <c r="Q143" i="33" s="1"/>
  <c r="R143" i="33" s="1"/>
  <c r="Q136" i="33" a="1"/>
  <c r="Q136" i="33" s="1"/>
  <c r="R136" i="33" s="1"/>
  <c r="Q126" i="33" a="1"/>
  <c r="Q126" i="33" s="1"/>
  <c r="R126" i="33" s="1"/>
  <c r="Q170" i="33" a="1"/>
  <c r="Q170" i="33" s="1"/>
  <c r="R170" i="33" s="1"/>
  <c r="Q161" i="33" a="1"/>
  <c r="Q161" i="33" s="1"/>
  <c r="R161" i="33" s="1"/>
  <c r="Q152" i="33" a="1"/>
  <c r="Q152" i="33" s="1"/>
  <c r="R152" i="33" s="1"/>
  <c r="Q148" i="33" a="1"/>
  <c r="Q148" i="33" s="1"/>
  <c r="R148" i="33" s="1"/>
  <c r="Q128" i="33" a="1"/>
  <c r="Q128" i="33" s="1"/>
  <c r="R128" i="33" s="1"/>
  <c r="Q124" i="33" a="1"/>
  <c r="Q124" i="33" s="1"/>
  <c r="R124" i="33" s="1"/>
  <c r="Q174" i="33" a="1"/>
  <c r="Q174" i="33" s="1"/>
  <c r="R174" i="33" s="1"/>
  <c r="Q176" i="33" a="1"/>
  <c r="Q176" i="33" s="1"/>
  <c r="R176" i="33" s="1"/>
  <c r="Q156" i="33" a="1"/>
  <c r="Q156" i="33" s="1"/>
  <c r="R156" i="33" s="1"/>
  <c r="Q166" i="33" a="1"/>
  <c r="Q166" i="33" s="1"/>
  <c r="R166" i="33" s="1"/>
  <c r="Q145" i="33" a="1"/>
  <c r="Q145" i="33" s="1"/>
  <c r="R145" i="33" s="1"/>
  <c r="Q127" i="33" a="1"/>
  <c r="Q127" i="33" s="1"/>
  <c r="R127" i="33" s="1"/>
  <c r="Q130" i="33" a="1"/>
  <c r="Q130" i="33" s="1"/>
  <c r="R130" i="33" s="1"/>
  <c r="Q162" i="33" a="1"/>
  <c r="Q162" i="33" s="1"/>
  <c r="R162" i="33" s="1"/>
  <c r="Q175" i="33" a="1"/>
  <c r="Q175" i="33" s="1"/>
  <c r="R175" i="33" s="1"/>
  <c r="Q159" i="33" a="1"/>
  <c r="Q159" i="33" s="1"/>
  <c r="R159" i="33" s="1"/>
  <c r="Q153" i="33" a="1"/>
  <c r="Q153" i="33" s="1"/>
  <c r="R153" i="33" s="1"/>
  <c r="Q171" i="33" a="1"/>
  <c r="Q171" i="33" s="1"/>
  <c r="R171" i="33" s="1"/>
  <c r="Q141" i="33" a="1"/>
  <c r="Q141" i="33" s="1"/>
  <c r="R141" i="33" s="1"/>
  <c r="Q131" i="33" a="1"/>
  <c r="Q131" i="33" s="1"/>
  <c r="R131" i="33" s="1"/>
  <c r="Q157" i="33" a="1"/>
  <c r="Q157" i="33" s="1"/>
  <c r="R157" i="33" s="1"/>
  <c r="Q149" i="33" a="1"/>
  <c r="Q149" i="33" s="1"/>
  <c r="R149" i="33" s="1"/>
  <c r="Q147" i="33" a="1"/>
  <c r="Q147" i="33" s="1"/>
  <c r="R147" i="33" s="1"/>
  <c r="Q140" i="33" a="1"/>
  <c r="Q140" i="33" s="1"/>
  <c r="R140" i="33" s="1"/>
  <c r="Q158" i="33" a="1"/>
  <c r="Q158" i="33" s="1"/>
  <c r="R158" i="33" s="1"/>
  <c r="Q177" i="33" a="1"/>
  <c r="Q177" i="33" s="1"/>
  <c r="R177" i="33" s="1"/>
  <c r="Q167" i="33" a="1"/>
  <c r="Q167" i="33" s="1"/>
  <c r="R167" i="33" s="1"/>
  <c r="Q144" i="33" a="1"/>
  <c r="Q144" i="33" s="1"/>
  <c r="R144" i="33" s="1"/>
  <c r="Q129" i="33" a="1"/>
  <c r="Q129" i="33" s="1"/>
  <c r="R129" i="33" s="1"/>
  <c r="Q139" i="33" a="1"/>
  <c r="Q139" i="33" s="1"/>
  <c r="R139" i="33" s="1"/>
  <c r="Q172" i="33" a="1"/>
  <c r="Q172" i="33" s="1"/>
  <c r="R172" i="33" s="1"/>
  <c r="Q160" i="33" a="1"/>
  <c r="Q160" i="33" s="1"/>
  <c r="R160" i="33" s="1"/>
  <c r="Q151" i="33" a="1"/>
  <c r="Q151" i="33" s="1"/>
  <c r="R151" i="33" s="1"/>
  <c r="Q164" i="33" a="1"/>
  <c r="Q164" i="33" s="1"/>
  <c r="R164" i="33" s="1"/>
  <c r="Q155" i="33" a="1"/>
  <c r="Q155" i="33" s="1"/>
  <c r="R155" i="33" s="1"/>
  <c r="Q142" i="33" a="1"/>
  <c r="Q142" i="33" s="1"/>
  <c r="R142" i="33" s="1"/>
  <c r="Q137" i="33" a="1"/>
  <c r="Q137" i="33" s="1"/>
  <c r="Q134" i="33" a="1"/>
  <c r="Q134" i="33" s="1"/>
  <c r="R134" i="33" s="1"/>
  <c r="Q150" i="33" a="1"/>
  <c r="Q150" i="33" s="1"/>
  <c r="R150" i="33" s="1"/>
  <c r="Q163" i="33" a="1"/>
  <c r="Q163" i="33" s="1"/>
  <c r="R163" i="33" s="1"/>
  <c r="Q125" i="33" a="1"/>
  <c r="Q125" i="33" s="1"/>
  <c r="R125" i="33" s="1"/>
  <c r="FQ6" i="33"/>
  <c r="FQ7" i="33" s="1"/>
  <c r="FZ2" i="33"/>
  <c r="E2" i="32" a="1"/>
  <c r="E2" i="32" s="1"/>
  <c r="DN20" i="26"/>
  <c r="DN21" i="26" s="1"/>
  <c r="DA5" i="26"/>
  <c r="DK5" i="26"/>
  <c r="DF5" i="26"/>
  <c r="B32" i="31"/>
  <c r="C32" i="31"/>
  <c r="C10" i="31" s="1"/>
  <c r="CJ242" i="19" l="1"/>
  <c r="AB239" i="19"/>
  <c r="H174" i="33" a="1"/>
  <c r="H174" i="33" s="1"/>
  <c r="H171" i="33" a="1"/>
  <c r="H171" i="33" s="1"/>
  <c r="I171" i="33" s="1"/>
  <c r="H169" i="33" a="1"/>
  <c r="H169" i="33" s="1"/>
  <c r="I169" i="33" s="1"/>
  <c r="H170" i="33" a="1"/>
  <c r="H170" i="33" s="1"/>
  <c r="AT309" i="19"/>
  <c r="AT308" i="19"/>
  <c r="AT310" i="19"/>
  <c r="AT336" i="19"/>
  <c r="J305" i="19"/>
  <c r="AA69" i="39"/>
  <c r="H172" i="33" a="1"/>
  <c r="H172" i="33" s="1"/>
  <c r="I172" i="33" s="1"/>
  <c r="H182" i="33" a="1"/>
  <c r="H182" i="33" s="1"/>
  <c r="I182" i="33" s="1"/>
  <c r="H185" i="33" a="1"/>
  <c r="H185" i="33" s="1"/>
  <c r="I185" i="33" s="1"/>
  <c r="H181" i="33" a="1"/>
  <c r="H181" i="33" s="1"/>
  <c r="I181" i="33" s="1"/>
  <c r="H183" i="33" a="1"/>
  <c r="H183" i="33" s="1"/>
  <c r="I183" i="33" s="1"/>
  <c r="H179" i="33" a="1"/>
  <c r="H179" i="33" s="1"/>
  <c r="I179" i="33" s="1"/>
  <c r="H180" i="33" a="1"/>
  <c r="H180" i="33" s="1"/>
  <c r="I180" i="33" s="1"/>
  <c r="H178" i="33" a="1"/>
  <c r="H178" i="33" s="1"/>
  <c r="I178" i="33" s="1"/>
  <c r="H186" i="33" a="1"/>
  <c r="H186" i="33" s="1"/>
  <c r="H184" i="33" a="1"/>
  <c r="H184" i="33" s="1"/>
  <c r="I184" i="33" s="1"/>
  <c r="H176" i="33" a="1"/>
  <c r="H176" i="33" s="1"/>
  <c r="I176" i="33" s="1"/>
  <c r="H167" i="33" a="1"/>
  <c r="H167" i="33" s="1"/>
  <c r="I167" i="33" s="1"/>
  <c r="H166" i="33" a="1"/>
  <c r="H166" i="33" s="1"/>
  <c r="I166" i="33" s="1"/>
  <c r="H177" i="33" a="1"/>
  <c r="H177" i="33" s="1"/>
  <c r="H168" i="33" a="1"/>
  <c r="H168" i="33" s="1"/>
  <c r="H175" i="33" a="1"/>
  <c r="H175" i="33" s="1"/>
  <c r="I175" i="33" s="1"/>
  <c r="H157" i="33" a="1"/>
  <c r="H157" i="33" s="1"/>
  <c r="H162" i="33" a="1"/>
  <c r="H162" i="33" s="1"/>
  <c r="H161" i="33" a="1"/>
  <c r="H161" i="33" s="1"/>
  <c r="H160" i="33" a="1"/>
  <c r="H160" i="33" s="1"/>
  <c r="I160" i="33" s="1"/>
  <c r="H164" i="33" a="1"/>
  <c r="H164" i="33" s="1"/>
  <c r="I164" i="33" s="1"/>
  <c r="H165" i="33" a="1"/>
  <c r="H165" i="33" s="1"/>
  <c r="H163" i="33" a="1"/>
  <c r="H163" i="33" s="1"/>
  <c r="H156" i="33" a="1"/>
  <c r="H156" i="33" s="1"/>
  <c r="H159" i="33" a="1"/>
  <c r="H159" i="33" s="1"/>
  <c r="H158" i="33" a="1"/>
  <c r="H158" i="33" s="1"/>
  <c r="I158" i="33" s="1"/>
  <c r="H136" i="33" a="1"/>
  <c r="H136" i="33" s="1"/>
  <c r="H155" i="33" a="1"/>
  <c r="H155" i="33" s="1"/>
  <c r="H154" i="33" a="1"/>
  <c r="H154" i="33" s="1"/>
  <c r="H150" i="33" a="1"/>
  <c r="H150" i="33" s="1"/>
  <c r="H153" i="33" a="1"/>
  <c r="H153" i="33" s="1"/>
  <c r="H151" i="33" a="1"/>
  <c r="H151" i="33" s="1"/>
  <c r="H152" i="33" a="1"/>
  <c r="H152" i="33" s="1"/>
  <c r="J313" i="38"/>
  <c r="J311" i="38" s="1"/>
  <c r="J321" i="38" s="1"/>
  <c r="K10" i="39" s="1"/>
  <c r="J322" i="38"/>
  <c r="DB178" i="38"/>
  <c r="CR233" i="38"/>
  <c r="CR269" i="38" s="1"/>
  <c r="CR176" i="38"/>
  <c r="CV176" i="38"/>
  <c r="CV190" i="38" s="1"/>
  <c r="AA65" i="39"/>
  <c r="AN275" i="19"/>
  <c r="H145" i="33" a="1"/>
  <c r="H145" i="33" s="1"/>
  <c r="H148" i="33" a="1"/>
  <c r="H148" i="33" s="1"/>
  <c r="I148" i="33" s="1"/>
  <c r="H146" i="33" a="1"/>
  <c r="H146" i="33" s="1"/>
  <c r="I146" i="33" s="1"/>
  <c r="H143" i="33" a="1"/>
  <c r="H143" i="33" s="1"/>
  <c r="I143" i="33" s="1"/>
  <c r="H144" i="33" a="1"/>
  <c r="H144" i="33" s="1"/>
  <c r="I144" i="33" s="1"/>
  <c r="H149" i="33" a="1"/>
  <c r="H149" i="33" s="1"/>
  <c r="H147" i="33" a="1"/>
  <c r="H147" i="33" s="1"/>
  <c r="BF331" i="38"/>
  <c r="R68" i="39"/>
  <c r="AA66" i="39"/>
  <c r="AA67" i="39" s="1"/>
  <c r="AU10" i="39"/>
  <c r="AH324" i="38"/>
  <c r="R77" i="39"/>
  <c r="AA71" i="39"/>
  <c r="AZ307" i="19"/>
  <c r="AZ309" i="19" s="1"/>
  <c r="CV188" i="19"/>
  <c r="AL14" i="39"/>
  <c r="AM14" i="39" s="1"/>
  <c r="AM16" i="39"/>
  <c r="AM18" i="39"/>
  <c r="AM19" i="39"/>
  <c r="BN17" i="39"/>
  <c r="BN18" i="39"/>
  <c r="BN19" i="39"/>
  <c r="BN15" i="39"/>
  <c r="BN16" i="39"/>
  <c r="AA73" i="39"/>
  <c r="R81" i="39"/>
  <c r="R78" i="39"/>
  <c r="BZ300" i="38"/>
  <c r="CD300" i="38" s="1"/>
  <c r="AU14" i="39" a="1"/>
  <c r="AV19" i="39" s="1"/>
  <c r="CD270" i="38"/>
  <c r="CD267" i="38" s="1"/>
  <c r="CD281" i="38" s="1"/>
  <c r="CD283" i="38" s="1"/>
  <c r="J332" i="38"/>
  <c r="J333" i="38" s="1"/>
  <c r="J326" i="38" a="1"/>
  <c r="J326" i="38" s="1"/>
  <c r="J327" i="38" s="1"/>
  <c r="AH331" i="38"/>
  <c r="R75" i="39"/>
  <c r="AB284" i="38"/>
  <c r="AB322" i="38"/>
  <c r="AB275" i="19"/>
  <c r="CJ305" i="38"/>
  <c r="CJ202" i="19"/>
  <c r="CP305" i="38"/>
  <c r="AN239" i="19"/>
  <c r="CJ246" i="38"/>
  <c r="DK14" i="39"/>
  <c r="DL14" i="39" s="1" a="1"/>
  <c r="DL14" i="39" s="1"/>
  <c r="DM14" i="39" s="1"/>
  <c r="DL61" i="39" a="1"/>
  <c r="DL61" i="39" s="1"/>
  <c r="DL60" i="39" a="1"/>
  <c r="DL60" i="39" s="1"/>
  <c r="DM60" i="39" s="1"/>
  <c r="DL29" i="39" a="1"/>
  <c r="DL29" i="39" s="1"/>
  <c r="DM29" i="39" s="1"/>
  <c r="DL15" i="39" a="1"/>
  <c r="DL15" i="39" s="1"/>
  <c r="DM15" i="39" s="1"/>
  <c r="DL16" i="39" a="1"/>
  <c r="DL16" i="39" s="1"/>
  <c r="DM16" i="39" s="1"/>
  <c r="DL20" i="39" a="1"/>
  <c r="DL20" i="39" s="1"/>
  <c r="DM20" i="39" s="1"/>
  <c r="DL35" i="39" a="1"/>
  <c r="DL35" i="39" s="1"/>
  <c r="DM35" i="39" s="1"/>
  <c r="DL33" i="39" a="1"/>
  <c r="DL33" i="39" s="1"/>
  <c r="DM33" i="39" s="1"/>
  <c r="DL18" i="39" a="1"/>
  <c r="DL18" i="39" s="1"/>
  <c r="DM18" i="39" s="1"/>
  <c r="DL17" i="39" a="1"/>
  <c r="DL17" i="39" s="1"/>
  <c r="DM17" i="39" s="1"/>
  <c r="DL55" i="39" a="1"/>
  <c r="DL55" i="39" s="1"/>
  <c r="DM55" i="39" s="1"/>
  <c r="DL43" i="39" a="1"/>
  <c r="DL43" i="39" s="1"/>
  <c r="DM43" i="39" s="1"/>
  <c r="DL40" i="39" a="1"/>
  <c r="DL40" i="39" s="1"/>
  <c r="DM40" i="39" s="1"/>
  <c r="DL28" i="39" a="1"/>
  <c r="DL28" i="39" s="1"/>
  <c r="DM28" i="39" s="1"/>
  <c r="DL38" i="39" a="1"/>
  <c r="DL38" i="39" s="1"/>
  <c r="DM38" i="39" s="1"/>
  <c r="DL27" i="39" a="1"/>
  <c r="DL27" i="39" s="1"/>
  <c r="DM27" i="39" s="1"/>
  <c r="DL26" i="39" a="1"/>
  <c r="DL26" i="39" s="1"/>
  <c r="DM26" i="39" s="1"/>
  <c r="DL58" i="39" a="1"/>
  <c r="DL58" i="39" s="1"/>
  <c r="DM58" i="39" s="1"/>
  <c r="DL21" i="39" a="1"/>
  <c r="DL21" i="39" s="1"/>
  <c r="DM21" i="39" s="1"/>
  <c r="DL57" i="39" a="1"/>
  <c r="DL57" i="39" s="1"/>
  <c r="DM57" i="39" s="1"/>
  <c r="DL41" i="39" a="1"/>
  <c r="DL41" i="39" s="1"/>
  <c r="DM41" i="39" s="1"/>
  <c r="DL23" i="39" a="1"/>
  <c r="DL23" i="39" s="1"/>
  <c r="DM23" i="39" s="1"/>
  <c r="DL47" i="39" a="1"/>
  <c r="DL47" i="39" s="1"/>
  <c r="DM47" i="39" s="1"/>
  <c r="DL46" i="39" a="1"/>
  <c r="DL46" i="39" s="1"/>
  <c r="DM46" i="39" s="1"/>
  <c r="DL45" i="39" a="1"/>
  <c r="DL45" i="39" s="1"/>
  <c r="DM45" i="39" s="1"/>
  <c r="DL42" i="39" a="1"/>
  <c r="DL42" i="39" s="1"/>
  <c r="DM42" i="39" s="1"/>
  <c r="DL36" i="39" a="1"/>
  <c r="DL36" i="39" s="1"/>
  <c r="DM36" i="39" s="1"/>
  <c r="DL25" i="39" a="1"/>
  <c r="DL25" i="39" s="1"/>
  <c r="DM25" i="39" s="1"/>
  <c r="DL59" i="39" a="1"/>
  <c r="DL59" i="39" s="1"/>
  <c r="DM59" i="39" s="1"/>
  <c r="DL54" i="39" a="1"/>
  <c r="DL54" i="39" s="1"/>
  <c r="DM54" i="39" s="1"/>
  <c r="DL39" i="39" a="1"/>
  <c r="DL39" i="39" s="1"/>
  <c r="DM39" i="39" s="1"/>
  <c r="DL34" i="39" a="1"/>
  <c r="DL34" i="39" s="1"/>
  <c r="DM34" i="39" s="1"/>
  <c r="DL24" i="39" a="1"/>
  <c r="DL24" i="39" s="1"/>
  <c r="DM24" i="39" s="1"/>
  <c r="DL19" i="39" a="1"/>
  <c r="DL19" i="39" s="1"/>
  <c r="DM19" i="39" s="1"/>
  <c r="DL37" i="39" a="1"/>
  <c r="DL37" i="39" s="1"/>
  <c r="DM37" i="39" s="1"/>
  <c r="DL30" i="39" a="1"/>
  <c r="DL30" i="39" s="1"/>
  <c r="DM30" i="39" s="1"/>
  <c r="DL53" i="39" a="1"/>
  <c r="DL53" i="39" s="1"/>
  <c r="DM53" i="39" s="1"/>
  <c r="DL52" i="39" a="1"/>
  <c r="DL52" i="39" s="1"/>
  <c r="DM52" i="39" s="1"/>
  <c r="DL51" i="39" a="1"/>
  <c r="DL51" i="39" s="1"/>
  <c r="DM51" i="39" s="1"/>
  <c r="DL50" i="39" a="1"/>
  <c r="DL50" i="39" s="1"/>
  <c r="DM50" i="39" s="1"/>
  <c r="DL49" i="39" a="1"/>
  <c r="DL49" i="39" s="1"/>
  <c r="DM49" i="39" s="1"/>
  <c r="DL48" i="39" a="1"/>
  <c r="DL48" i="39" s="1"/>
  <c r="DM48" i="39" s="1"/>
  <c r="DL32" i="39" a="1"/>
  <c r="DL32" i="39" s="1"/>
  <c r="DM32" i="39" s="1"/>
  <c r="DL44" i="39" a="1"/>
  <c r="DL44" i="39" s="1"/>
  <c r="DM44" i="39" s="1"/>
  <c r="DL31" i="39" a="1"/>
  <c r="DL31" i="39" s="1"/>
  <c r="DM31" i="39" s="1"/>
  <c r="DL56" i="39" a="1"/>
  <c r="DL56" i="39" s="1"/>
  <c r="DM56" i="39" s="1"/>
  <c r="DL22" i="39" a="1"/>
  <c r="DL22" i="39" s="1"/>
  <c r="DM22" i="39" s="1"/>
  <c r="CJ299" i="38"/>
  <c r="P316" i="38"/>
  <c r="CD299" i="38"/>
  <c r="BZ297" i="38"/>
  <c r="P332" i="38"/>
  <c r="P333" i="38" s="1"/>
  <c r="R69" i="39"/>
  <c r="R70" i="39" s="1"/>
  <c r="R71" i="39" s="1"/>
  <c r="R72" i="39" s="1"/>
  <c r="R73" i="39" s="1"/>
  <c r="P331" i="38"/>
  <c r="K14" i="39" a="1"/>
  <c r="DC41" i="39" a="1"/>
  <c r="DC41" i="39" s="1"/>
  <c r="DD41" i="39" s="1"/>
  <c r="DC53" i="39" a="1"/>
  <c r="DC53" i="39" s="1"/>
  <c r="DD53" i="39" s="1"/>
  <c r="DC54" i="39" a="1"/>
  <c r="DC54" i="39" s="1"/>
  <c r="DD54" i="39" s="1"/>
  <c r="DC38" i="39" a="1"/>
  <c r="DC38" i="39" s="1"/>
  <c r="DD38" i="39" s="1"/>
  <c r="DC18" i="39" a="1"/>
  <c r="DC18" i="39" s="1"/>
  <c r="DD18" i="39" s="1"/>
  <c r="DC46" i="39" a="1"/>
  <c r="DC46" i="39" s="1"/>
  <c r="DD46" i="39" s="1"/>
  <c r="DC37" i="39" a="1"/>
  <c r="DC37" i="39" s="1"/>
  <c r="DD37" i="39" s="1"/>
  <c r="CV187" i="19"/>
  <c r="CV184" i="19" s="1"/>
  <c r="AZ239" i="19"/>
  <c r="CP184" i="19"/>
  <c r="CJ221" i="19"/>
  <c r="CJ227" i="19" s="1"/>
  <c r="CD239" i="19"/>
  <c r="CD298" i="19"/>
  <c r="DC40" i="39" a="1"/>
  <c r="DC40" i="39" s="1"/>
  <c r="DD40" i="39" s="1"/>
  <c r="DC35" i="39" a="1"/>
  <c r="DC35" i="39" s="1"/>
  <c r="DD35" i="39" s="1"/>
  <c r="DC29" i="39" a="1"/>
  <c r="DC29" i="39" s="1"/>
  <c r="DD29" i="39" s="1"/>
  <c r="DC27" i="39" a="1"/>
  <c r="DC27" i="39" s="1"/>
  <c r="DD27" i="39" s="1"/>
  <c r="DC30" i="39" a="1"/>
  <c r="DC30" i="39" s="1"/>
  <c r="DD30" i="39" s="1"/>
  <c r="DC31" i="39" a="1"/>
  <c r="DC31" i="39" s="1"/>
  <c r="DD31" i="39" s="1"/>
  <c r="DC43" i="39" a="1"/>
  <c r="DC43" i="39" s="1"/>
  <c r="DD43" i="39" s="1"/>
  <c r="DC20" i="39" a="1"/>
  <c r="DC20" i="39" s="1"/>
  <c r="DD20" i="39" s="1"/>
  <c r="DC44" i="39" a="1"/>
  <c r="DC44" i="39" s="1"/>
  <c r="DD44" i="39" s="1"/>
  <c r="DC49" i="39" a="1"/>
  <c r="DC49" i="39" s="1"/>
  <c r="DD49" i="39" s="1"/>
  <c r="DC28" i="39" a="1"/>
  <c r="DC28" i="39" s="1"/>
  <c r="DD28" i="39" s="1"/>
  <c r="DB14" i="39"/>
  <c r="DC14" i="39" s="1" a="1"/>
  <c r="DC14" i="39" s="1"/>
  <c r="DD14" i="39" s="1"/>
  <c r="DC36" i="39" a="1"/>
  <c r="DC36" i="39" s="1"/>
  <c r="DD36" i="39" s="1"/>
  <c r="DC48" i="39" a="1"/>
  <c r="DC48" i="39" s="1"/>
  <c r="DD48" i="39" s="1"/>
  <c r="DC57" i="39" a="1"/>
  <c r="DC57" i="39" s="1"/>
  <c r="DD57" i="39" s="1"/>
  <c r="DC32" i="39" a="1"/>
  <c r="DC32" i="39" s="1"/>
  <c r="DD32" i="39" s="1"/>
  <c r="DC51" i="39" a="1"/>
  <c r="DC51" i="39" s="1"/>
  <c r="DD51" i="39" s="1"/>
  <c r="DC17" i="39" a="1"/>
  <c r="DC17" i="39" s="1"/>
  <c r="DD17" i="39" s="1"/>
  <c r="DC60" i="39" a="1"/>
  <c r="DC60" i="39" s="1"/>
  <c r="DD60" i="39" s="1"/>
  <c r="DC42" i="39" a="1"/>
  <c r="DC42" i="39" s="1"/>
  <c r="DD42" i="39" s="1"/>
  <c r="DC56" i="39" a="1"/>
  <c r="DC56" i="39" s="1"/>
  <c r="DD56" i="39" s="1"/>
  <c r="DC55" i="39" a="1"/>
  <c r="DC55" i="39" s="1"/>
  <c r="DD55" i="39" s="1"/>
  <c r="DC22" i="39" a="1"/>
  <c r="DC22" i="39" s="1"/>
  <c r="DD22" i="39" s="1"/>
  <c r="DC45" i="39" a="1"/>
  <c r="DC45" i="39" s="1"/>
  <c r="DD45" i="39" s="1"/>
  <c r="DC61" i="39" a="1"/>
  <c r="DC61" i="39" s="1"/>
  <c r="DC59" i="39" a="1"/>
  <c r="DC59" i="39" s="1"/>
  <c r="DD59" i="39" s="1"/>
  <c r="DC23" i="39" a="1"/>
  <c r="DC23" i="39" s="1"/>
  <c r="DD23" i="39" s="1"/>
  <c r="DC50" i="39" a="1"/>
  <c r="DC50" i="39" s="1"/>
  <c r="DD50" i="39" s="1"/>
  <c r="DC19" i="39" a="1"/>
  <c r="DC19" i="39" s="1"/>
  <c r="DD19" i="39" s="1"/>
  <c r="DC47" i="39" a="1"/>
  <c r="DC47" i="39" s="1"/>
  <c r="DD47" i="39" s="1"/>
  <c r="DC24" i="39" a="1"/>
  <c r="DC24" i="39" s="1"/>
  <c r="DD24" i="39" s="1"/>
  <c r="DC15" i="39" a="1"/>
  <c r="DC15" i="39" s="1"/>
  <c r="DD15" i="39" s="1"/>
  <c r="DC58" i="39" a="1"/>
  <c r="DC58" i="39" s="1"/>
  <c r="DD58" i="39" s="1"/>
  <c r="DC52" i="39" a="1"/>
  <c r="DC52" i="39" s="1"/>
  <c r="DD52" i="39" s="1"/>
  <c r="DC25" i="39" a="1"/>
  <c r="DC25" i="39" s="1"/>
  <c r="DD25" i="39" s="1"/>
  <c r="DC16" i="39" a="1"/>
  <c r="DC16" i="39" s="1"/>
  <c r="DD16" i="39" s="1"/>
  <c r="DC33" i="39" a="1"/>
  <c r="DC33" i="39" s="1"/>
  <c r="DD33" i="39" s="1"/>
  <c r="DC39" i="39" a="1"/>
  <c r="DC39" i="39" s="1"/>
  <c r="DD39" i="39" s="1"/>
  <c r="DC26" i="39" a="1"/>
  <c r="DC26" i="39" s="1"/>
  <c r="DD26" i="39" s="1"/>
  <c r="DC21" i="39" a="1"/>
  <c r="DC21" i="39" s="1"/>
  <c r="DD21" i="39" s="1"/>
  <c r="AH239" i="19"/>
  <c r="CJ239" i="19"/>
  <c r="CZ238" i="19"/>
  <c r="CZ274" i="19" s="1"/>
  <c r="CZ304" i="19" s="1"/>
  <c r="AZ279" i="19"/>
  <c r="AZ280" i="19"/>
  <c r="BF306" i="19"/>
  <c r="AT239" i="19"/>
  <c r="AZ276" i="19"/>
  <c r="V321" i="38"/>
  <c r="V331" i="38" s="1"/>
  <c r="P326" i="38" a="1"/>
  <c r="P326" i="38" s="1"/>
  <c r="P327" i="38" s="1"/>
  <c r="CV196" i="38"/>
  <c r="P324" i="38"/>
  <c r="AN316" i="38"/>
  <c r="AN321" i="38"/>
  <c r="AN326" i="38" s="1" a="1"/>
  <c r="AN326" i="38" s="1"/>
  <c r="AN327" i="38" s="1"/>
  <c r="CE10" i="39"/>
  <c r="CG14" i="39" s="1" a="1"/>
  <c r="BF324" i="38"/>
  <c r="V316" i="38"/>
  <c r="J316" i="38"/>
  <c r="BF308" i="19"/>
  <c r="BF309" i="19"/>
  <c r="BF337" i="19"/>
  <c r="BF338" i="19" s="1"/>
  <c r="BF339" i="19" s="1"/>
  <c r="BF336" i="19"/>
  <c r="BF310" i="19"/>
  <c r="AN305" i="19"/>
  <c r="CD276" i="19"/>
  <c r="AB316" i="38"/>
  <c r="V275" i="19"/>
  <c r="BL305" i="38"/>
  <c r="BL313" i="38" s="1"/>
  <c r="BL311" i="38" s="1"/>
  <c r="BL332" i="38" s="1"/>
  <c r="BL333" i="38" s="1"/>
  <c r="CZ233" i="19"/>
  <c r="CZ269" i="19" s="1"/>
  <c r="CZ299" i="19" s="1"/>
  <c r="BF275" i="19"/>
  <c r="CZ234" i="19"/>
  <c r="CZ270" i="19" s="1"/>
  <c r="CZ300" i="19" s="1"/>
  <c r="P239" i="19"/>
  <c r="CR197" i="38"/>
  <c r="CV197" i="38" s="1"/>
  <c r="BL278" i="19"/>
  <c r="BL279" i="19"/>
  <c r="BL280" i="19"/>
  <c r="CU232" i="19"/>
  <c r="CU268" i="19" s="1"/>
  <c r="AZ305" i="38"/>
  <c r="AZ322" i="38" s="1"/>
  <c r="CT46" i="39" a="1"/>
  <c r="CT46" i="39" s="1"/>
  <c r="CU46" i="39" s="1"/>
  <c r="CS14" i="39"/>
  <c r="CT14" i="39" s="1" a="1"/>
  <c r="CT14" i="39" s="1"/>
  <c r="CU14" i="39" s="1"/>
  <c r="CT52" i="39" a="1"/>
  <c r="CT52" i="39" s="1"/>
  <c r="CU52" i="39" s="1"/>
  <c r="CT42" i="39" a="1"/>
  <c r="CT42" i="39" s="1"/>
  <c r="CU42" i="39" s="1"/>
  <c r="CT49" i="39" a="1"/>
  <c r="CT49" i="39" s="1"/>
  <c r="CU49" i="39" s="1"/>
  <c r="CT50" i="39" a="1"/>
  <c r="CT50" i="39" s="1"/>
  <c r="CU50" i="39" s="1"/>
  <c r="CT47" i="39" a="1"/>
  <c r="CT47" i="39" s="1"/>
  <c r="CU47" i="39" s="1"/>
  <c r="CT20" i="39" a="1"/>
  <c r="CT20" i="39" s="1"/>
  <c r="CU20" i="39" s="1"/>
  <c r="CT39" i="39" a="1"/>
  <c r="CT39" i="39" s="1"/>
  <c r="CU39" i="39" s="1"/>
  <c r="CT61" i="39" a="1"/>
  <c r="CT61" i="39" s="1"/>
  <c r="CT53" i="39" a="1"/>
  <c r="CT53" i="39" s="1"/>
  <c r="CU53" i="39" s="1"/>
  <c r="CT19" i="39" a="1"/>
  <c r="CT19" i="39" s="1"/>
  <c r="CU19" i="39" s="1"/>
  <c r="CT15" i="39" a="1"/>
  <c r="CT15" i="39" s="1"/>
  <c r="CU15" i="39" s="1"/>
  <c r="CT28" i="39" a="1"/>
  <c r="CT28" i="39" s="1"/>
  <c r="CU28" i="39" s="1"/>
  <c r="CT26" i="39" a="1"/>
  <c r="CT26" i="39" s="1"/>
  <c r="CU26" i="39" s="1"/>
  <c r="CT55" i="39" a="1"/>
  <c r="CT55" i="39" s="1"/>
  <c r="CU55" i="39" s="1"/>
  <c r="CT33" i="39" a="1"/>
  <c r="CT33" i="39" s="1"/>
  <c r="CU33" i="39" s="1"/>
  <c r="CT54" i="39" a="1"/>
  <c r="CT54" i="39" s="1"/>
  <c r="CU54" i="39" s="1"/>
  <c r="CT22" i="39" a="1"/>
  <c r="CT22" i="39" s="1"/>
  <c r="CU22" i="39" s="1"/>
  <c r="CT36" i="39" a="1"/>
  <c r="CT36" i="39" s="1"/>
  <c r="CU36" i="39" s="1"/>
  <c r="CT45" i="39" a="1"/>
  <c r="CT45" i="39" s="1"/>
  <c r="CU45" i="39" s="1"/>
  <c r="CT60" i="39" a="1"/>
  <c r="CT60" i="39" s="1"/>
  <c r="CU60" i="39" s="1"/>
  <c r="CT48" i="39" a="1"/>
  <c r="CT48" i="39" s="1"/>
  <c r="CU48" i="39" s="1"/>
  <c r="CT23" i="39" a="1"/>
  <c r="CT23" i="39" s="1"/>
  <c r="CU23" i="39" s="1"/>
  <c r="CT30" i="39" a="1"/>
  <c r="CT30" i="39" s="1"/>
  <c r="CU30" i="39" s="1"/>
  <c r="CT59" i="39" a="1"/>
  <c r="CT59" i="39" s="1"/>
  <c r="CU59" i="39" s="1"/>
  <c r="CT40" i="39" a="1"/>
  <c r="CT40" i="39" s="1"/>
  <c r="CU40" i="39" s="1"/>
  <c r="CT16" i="39" a="1"/>
  <c r="CT16" i="39" s="1"/>
  <c r="CU16" i="39" s="1"/>
  <c r="CT41" i="39" a="1"/>
  <c r="CT41" i="39" s="1"/>
  <c r="CU41" i="39" s="1"/>
  <c r="CT25" i="39" a="1"/>
  <c r="CT25" i="39" s="1"/>
  <c r="CU25" i="39" s="1"/>
  <c r="CT58" i="39" a="1"/>
  <c r="CT58" i="39" s="1"/>
  <c r="CU58" i="39" s="1"/>
  <c r="CT17" i="39" a="1"/>
  <c r="CT17" i="39" s="1"/>
  <c r="CU17" i="39" s="1"/>
  <c r="CT43" i="39" a="1"/>
  <c r="CT43" i="39" s="1"/>
  <c r="CU43" i="39" s="1"/>
  <c r="CT37" i="39" a="1"/>
  <c r="CT37" i="39" s="1"/>
  <c r="CU37" i="39" s="1"/>
  <c r="CT34" i="39" a="1"/>
  <c r="CT34" i="39" s="1"/>
  <c r="CU34" i="39" s="1"/>
  <c r="CT18" i="39" a="1"/>
  <c r="CT18" i="39" s="1"/>
  <c r="CU18" i="39" s="1"/>
  <c r="CT57" i="39" a="1"/>
  <c r="CT57" i="39" s="1"/>
  <c r="CU57" i="39" s="1"/>
  <c r="CT35" i="39" a="1"/>
  <c r="CT35" i="39" s="1"/>
  <c r="CU35" i="39" s="1"/>
  <c r="CT32" i="39" a="1"/>
  <c r="CT32" i="39" s="1"/>
  <c r="CU32" i="39" s="1"/>
  <c r="CT29" i="39" a="1"/>
  <c r="CT29" i="39" s="1"/>
  <c r="CU29" i="39" s="1"/>
  <c r="CT56" i="39" a="1"/>
  <c r="CT56" i="39" s="1"/>
  <c r="CU56" i="39" s="1"/>
  <c r="CT38" i="39" a="1"/>
  <c r="CT38" i="39" s="1"/>
  <c r="CU38" i="39" s="1"/>
  <c r="CT51" i="39" a="1"/>
  <c r="CT51" i="39" s="1"/>
  <c r="CU51" i="39" s="1"/>
  <c r="CT21" i="39" a="1"/>
  <c r="CT21" i="39" s="1"/>
  <c r="CU21" i="39" s="1"/>
  <c r="CT27" i="39" a="1"/>
  <c r="CT27" i="39" s="1"/>
  <c r="CU27" i="39" s="1"/>
  <c r="CT24" i="39" a="1"/>
  <c r="CT24" i="39" s="1"/>
  <c r="CU24" i="39" s="1"/>
  <c r="CT44" i="39" a="1"/>
  <c r="CT44" i="39" s="1"/>
  <c r="CU44" i="39" s="1"/>
  <c r="CT31" i="39" a="1"/>
  <c r="CT31" i="39" s="1"/>
  <c r="CU31" i="39" s="1"/>
  <c r="AH275" i="19"/>
  <c r="V307" i="19"/>
  <c r="CZ235" i="19"/>
  <c r="CZ271" i="19" s="1"/>
  <c r="CZ301" i="19" s="1"/>
  <c r="AH287" i="19"/>
  <c r="AU4" i="33" s="1"/>
  <c r="AB321" i="38"/>
  <c r="BE15" i="39"/>
  <c r="P275" i="19"/>
  <c r="P287" i="19"/>
  <c r="P306" i="19" s="1"/>
  <c r="CV230" i="19"/>
  <c r="CV266" i="19" s="1"/>
  <c r="AT280" i="19"/>
  <c r="AT278" i="19"/>
  <c r="AT279" i="19"/>
  <c r="AB307" i="19"/>
  <c r="AB306" i="19"/>
  <c r="BL287" i="19"/>
  <c r="V306" i="19"/>
  <c r="AT305" i="19"/>
  <c r="BL276" i="19"/>
  <c r="BL239" i="19"/>
  <c r="BJ297" i="19"/>
  <c r="BL298" i="19"/>
  <c r="BW15" i="39"/>
  <c r="J2" i="35" a="1"/>
  <c r="J2" i="35" s="1"/>
  <c r="DN140" i="38"/>
  <c r="DJ158" i="38"/>
  <c r="DT140" i="38"/>
  <c r="DP158" i="38"/>
  <c r="CF300" i="38"/>
  <c r="CJ300" i="38" s="1"/>
  <c r="CJ270" i="38"/>
  <c r="CJ267" i="38" s="1"/>
  <c r="CJ281" i="38" s="1"/>
  <c r="CJ283" i="38" s="1"/>
  <c r="CX179" i="38"/>
  <c r="DB179" i="38" s="1"/>
  <c r="DB159" i="38"/>
  <c r="DB156" i="38" s="1"/>
  <c r="DB170" i="38" s="1"/>
  <c r="CV171" i="38"/>
  <c r="CP197" i="38"/>
  <c r="CP194" i="38" s="1"/>
  <c r="CP208" i="38" s="1"/>
  <c r="CP209" i="38" s="1"/>
  <c r="CL234" i="38"/>
  <c r="CL231" i="38" s="1"/>
  <c r="CX196" i="38"/>
  <c r="CP233" i="38"/>
  <c r="CL269" i="38"/>
  <c r="BX300" i="38"/>
  <c r="BX297" i="38" s="1"/>
  <c r="BT297" i="38"/>
  <c r="Q14" i="39" a="1"/>
  <c r="Q14" i="39" s="1"/>
  <c r="R14" i="39" s="1"/>
  <c r="DJ141" i="38"/>
  <c r="DJ138" i="38" s="1"/>
  <c r="DN28" i="37"/>
  <c r="DP141" i="38" s="1"/>
  <c r="BR322" i="38"/>
  <c r="BR320" i="38"/>
  <c r="BR313" i="38"/>
  <c r="BR311" i="38" s="1"/>
  <c r="BR332" i="38" s="1"/>
  <c r="BR333" i="38" s="1"/>
  <c r="BR284" i="38"/>
  <c r="DH158" i="38"/>
  <c r="DD178" i="38"/>
  <c r="DH141" i="38"/>
  <c r="DH138" i="38" s="1"/>
  <c r="DH152" i="38" s="1"/>
  <c r="DD159" i="38"/>
  <c r="EG3" i="39"/>
  <c r="EG6" i="39"/>
  <c r="EG7" i="39" s="1"/>
  <c r="EG4" i="39"/>
  <c r="EP2" i="39"/>
  <c r="CK44" i="39" a="1"/>
  <c r="CK44" i="39" s="1"/>
  <c r="CL44" i="39" s="1"/>
  <c r="CK43" i="39" a="1"/>
  <c r="CK43" i="39" s="1"/>
  <c r="CL43" i="39" s="1"/>
  <c r="CK42" i="39" a="1"/>
  <c r="CK42" i="39" s="1"/>
  <c r="CL42" i="39" s="1"/>
  <c r="CK41" i="39" a="1"/>
  <c r="CK41" i="39" s="1"/>
  <c r="CL41" i="39" s="1"/>
  <c r="CK40" i="39" a="1"/>
  <c r="CK40" i="39" s="1"/>
  <c r="CL40" i="39" s="1"/>
  <c r="CK39" i="39" a="1"/>
  <c r="CK39" i="39" s="1"/>
  <c r="CL39" i="39" s="1"/>
  <c r="CK38" i="39" a="1"/>
  <c r="CK38" i="39" s="1"/>
  <c r="CL38" i="39" s="1"/>
  <c r="CK37" i="39" a="1"/>
  <c r="CK37" i="39" s="1"/>
  <c r="CL37" i="39" s="1"/>
  <c r="CK36" i="39" a="1"/>
  <c r="CK36" i="39" s="1"/>
  <c r="CL36" i="39" s="1"/>
  <c r="CK35" i="39" a="1"/>
  <c r="CK35" i="39" s="1"/>
  <c r="CL35" i="39" s="1"/>
  <c r="CK34" i="39" a="1"/>
  <c r="CK34" i="39" s="1"/>
  <c r="CL34" i="39" s="1"/>
  <c r="CK33" i="39" a="1"/>
  <c r="CK33" i="39" s="1"/>
  <c r="CL33" i="39" s="1"/>
  <c r="CK57" i="39" a="1"/>
  <c r="CK57" i="39" s="1"/>
  <c r="CL57" i="39" s="1"/>
  <c r="CK50" i="39" a="1"/>
  <c r="CK50" i="39" s="1"/>
  <c r="CL50" i="39" s="1"/>
  <c r="CK45" i="39" a="1"/>
  <c r="CK45" i="39" s="1"/>
  <c r="CL45" i="39" s="1"/>
  <c r="CK20" i="39" a="1"/>
  <c r="CK20" i="39" s="1"/>
  <c r="CL20" i="39" s="1"/>
  <c r="CK16" i="39" a="1"/>
  <c r="CK16" i="39" s="1"/>
  <c r="CL16" i="39" s="1"/>
  <c r="CK15" i="39" a="1"/>
  <c r="CK15" i="39" s="1"/>
  <c r="CL15" i="39" s="1"/>
  <c r="CK21" i="39" a="1"/>
  <c r="CK21" i="39" s="1"/>
  <c r="CL21" i="39" s="1"/>
  <c r="CK59" i="39" a="1"/>
  <c r="CK59" i="39" s="1"/>
  <c r="CL59" i="39" s="1"/>
  <c r="CK54" i="39" a="1"/>
  <c r="CK54" i="39" s="1"/>
  <c r="CL54" i="39" s="1"/>
  <c r="CK49" i="39" a="1"/>
  <c r="CK49" i="39" s="1"/>
  <c r="CL49" i="39" s="1"/>
  <c r="CK32" i="39" a="1"/>
  <c r="CK32" i="39" s="1"/>
  <c r="CL32" i="39" s="1"/>
  <c r="CK31" i="39" a="1"/>
  <c r="CK31" i="39" s="1"/>
  <c r="CL31" i="39" s="1"/>
  <c r="CK30" i="39" a="1"/>
  <c r="CK30" i="39" s="1"/>
  <c r="CL30" i="39" s="1"/>
  <c r="CK29" i="39" a="1"/>
  <c r="CK29" i="39" s="1"/>
  <c r="CL29" i="39" s="1"/>
  <c r="CK28" i="39" a="1"/>
  <c r="CK28" i="39" s="1"/>
  <c r="CL28" i="39" s="1"/>
  <c r="CK27" i="39" a="1"/>
  <c r="CK27" i="39" s="1"/>
  <c r="CL27" i="39" s="1"/>
  <c r="CK26" i="39" a="1"/>
  <c r="CK26" i="39" s="1"/>
  <c r="CL26" i="39" s="1"/>
  <c r="CK25" i="39" a="1"/>
  <c r="CK25" i="39" s="1"/>
  <c r="CL25" i="39" s="1"/>
  <c r="CK24" i="39" a="1"/>
  <c r="CK24" i="39" s="1"/>
  <c r="CL24" i="39" s="1"/>
  <c r="CK23" i="39" a="1"/>
  <c r="CK23" i="39" s="1"/>
  <c r="CL23" i="39" s="1"/>
  <c r="CK22" i="39" a="1"/>
  <c r="CK22" i="39" s="1"/>
  <c r="CL22" i="39" s="1"/>
  <c r="CK18" i="39" a="1"/>
  <c r="CK18" i="39" s="1"/>
  <c r="CL18" i="39" s="1"/>
  <c r="CK55" i="39" a="1"/>
  <c r="CK55" i="39" s="1"/>
  <c r="CL55" i="39" s="1"/>
  <c r="CK53" i="39" a="1"/>
  <c r="CK53" i="39" s="1"/>
  <c r="CL53" i="39" s="1"/>
  <c r="CK48" i="39" a="1"/>
  <c r="CK48" i="39" s="1"/>
  <c r="CL48" i="39" s="1"/>
  <c r="CK58" i="39" a="1"/>
  <c r="CK58" i="39" s="1"/>
  <c r="CL58" i="39" s="1"/>
  <c r="CJ14" i="39"/>
  <c r="CK61" i="39" a="1"/>
  <c r="CK61" i="39" s="1"/>
  <c r="CK52" i="39" a="1"/>
  <c r="CK52" i="39" s="1"/>
  <c r="CL52" i="39" s="1"/>
  <c r="CK47" i="39" a="1"/>
  <c r="CK47" i="39" s="1"/>
  <c r="CL47" i="39" s="1"/>
  <c r="CK17" i="39" a="1"/>
  <c r="CK17" i="39" s="1"/>
  <c r="CL17" i="39" s="1"/>
  <c r="CK60" i="39" a="1"/>
  <c r="CK60" i="39" s="1"/>
  <c r="CL60" i="39" s="1"/>
  <c r="CK51" i="39" a="1"/>
  <c r="CK51" i="39" s="1"/>
  <c r="CL51" i="39" s="1"/>
  <c r="CK56" i="39" a="1"/>
  <c r="CK56" i="39" s="1"/>
  <c r="CL56" i="39" s="1"/>
  <c r="CK19" i="39" a="1"/>
  <c r="CK19" i="39" s="1"/>
  <c r="CL19" i="39" s="1"/>
  <c r="CK46" i="39" a="1"/>
  <c r="CK46" i="39" s="1"/>
  <c r="CL46" i="39" s="1"/>
  <c r="DX5" i="39"/>
  <c r="DW14" i="39" s="1" a="1"/>
  <c r="DW14" i="39" s="1"/>
  <c r="DS14" i="39" a="1"/>
  <c r="DS14" i="39" s="1"/>
  <c r="DT14" i="39" s="1" a="1"/>
  <c r="H142" i="33" a="1"/>
  <c r="H142" i="33" s="1"/>
  <c r="H141" i="33" a="1"/>
  <c r="H141" i="33" s="1"/>
  <c r="CO268" i="19"/>
  <c r="CO267" i="19" s="1"/>
  <c r="CP241" i="19"/>
  <c r="CP244" i="19" s="1"/>
  <c r="CV203" i="19"/>
  <c r="CT268" i="19"/>
  <c r="CT231" i="19"/>
  <c r="DK181" i="19"/>
  <c r="DK199" i="19" s="1"/>
  <c r="DK236" i="19" s="1"/>
  <c r="DK272" i="19" s="1"/>
  <c r="DK302" i="19" s="1"/>
  <c r="DM181" i="19"/>
  <c r="DM199" i="19" s="1"/>
  <c r="DM218" i="19" s="1"/>
  <c r="DM236" i="19" s="1"/>
  <c r="DM272" i="19" s="1"/>
  <c r="DM302" i="19" s="1"/>
  <c r="DL181" i="19"/>
  <c r="DL199" i="19" s="1"/>
  <c r="DJ181" i="19"/>
  <c r="DF215" i="19"/>
  <c r="DH215" i="19" s="1"/>
  <c r="CR274" i="19"/>
  <c r="CV238" i="19"/>
  <c r="DD195" i="19"/>
  <c r="DH177" i="19"/>
  <c r="DH183" i="19"/>
  <c r="DD201" i="19"/>
  <c r="CJ298" i="19"/>
  <c r="DL183" i="19"/>
  <c r="DL201" i="19" s="1"/>
  <c r="DK183" i="19"/>
  <c r="DK201" i="19" s="1"/>
  <c r="DK238" i="19" s="1"/>
  <c r="DK274" i="19" s="1"/>
  <c r="DK304" i="19" s="1"/>
  <c r="DM183" i="19"/>
  <c r="DM201" i="19" s="1"/>
  <c r="DM220" i="19" s="1"/>
  <c r="DM238" i="19" s="1"/>
  <c r="DM274" i="19" s="1"/>
  <c r="DM304" i="19" s="1"/>
  <c r="DJ183" i="19"/>
  <c r="CV235" i="19"/>
  <c r="CR271" i="19"/>
  <c r="CN267" i="19"/>
  <c r="CP277" i="19" s="1"/>
  <c r="CN298" i="19"/>
  <c r="CN297" i="19" s="1"/>
  <c r="DH181" i="19"/>
  <c r="DD199" i="19"/>
  <c r="CD278" i="19"/>
  <c r="CD280" i="19"/>
  <c r="CD279" i="19"/>
  <c r="CV232" i="19"/>
  <c r="CR268" i="19"/>
  <c r="DF220" i="19"/>
  <c r="DH220" i="19" s="1"/>
  <c r="CX235" i="19"/>
  <c r="DB198" i="19"/>
  <c r="DK178" i="19"/>
  <c r="DK196" i="19" s="1"/>
  <c r="DK233" i="19" s="1"/>
  <c r="DK269" i="19" s="1"/>
  <c r="DK299" i="19" s="1"/>
  <c r="DM178" i="19"/>
  <c r="DM196" i="19" s="1"/>
  <c r="DM215" i="19" s="1"/>
  <c r="DM233" i="19" s="1"/>
  <c r="DM269" i="19" s="1"/>
  <c r="DM299" i="19" s="1"/>
  <c r="DL178" i="19"/>
  <c r="DL196" i="19" s="1"/>
  <c r="CY232" i="19"/>
  <c r="CY194" i="19"/>
  <c r="DB195" i="19"/>
  <c r="CX232" i="19"/>
  <c r="DL177" i="19"/>
  <c r="DJ177" i="19"/>
  <c r="DM177" i="19"/>
  <c r="DK177" i="19"/>
  <c r="CD287" i="19"/>
  <c r="CD307" i="19" s="1"/>
  <c r="DK179" i="19"/>
  <c r="DK197" i="19" s="1"/>
  <c r="DK234" i="19" s="1"/>
  <c r="DK270" i="19" s="1"/>
  <c r="DK300" i="19" s="1"/>
  <c r="DM179" i="19"/>
  <c r="DM197" i="19" s="1"/>
  <c r="DL179" i="19"/>
  <c r="DL197" i="19" s="1"/>
  <c r="DF218" i="19"/>
  <c r="DH218" i="19" s="1"/>
  <c r="CV236" i="19"/>
  <c r="CR272" i="19"/>
  <c r="BX310" i="19"/>
  <c r="BX309" i="19"/>
  <c r="BX336" i="19"/>
  <c r="BX308" i="19"/>
  <c r="BX337" i="19"/>
  <c r="BX338" i="19" s="1"/>
  <c r="BX339" i="19" s="1"/>
  <c r="CX236" i="19"/>
  <c r="DB199" i="19"/>
  <c r="DA194" i="19"/>
  <c r="DA214" i="19"/>
  <c r="DA213" i="19" s="1"/>
  <c r="DB212" i="19" s="1"/>
  <c r="DB222" i="19" s="1"/>
  <c r="CP226" i="19"/>
  <c r="CP225" i="19"/>
  <c r="CP224" i="19"/>
  <c r="DH180" i="19"/>
  <c r="DD198" i="19"/>
  <c r="DB185" i="19"/>
  <c r="DB193" i="19"/>
  <c r="DF217" i="19"/>
  <c r="DH217" i="19" s="1"/>
  <c r="CL301" i="19"/>
  <c r="CP301" i="19" s="1"/>
  <c r="CP271" i="19"/>
  <c r="DB201" i="19"/>
  <c r="CX238" i="19"/>
  <c r="CP268" i="19"/>
  <c r="CL298" i="19"/>
  <c r="CJ280" i="19"/>
  <c r="CJ279" i="19"/>
  <c r="CJ278" i="19"/>
  <c r="CP206" i="19"/>
  <c r="CP207" i="19"/>
  <c r="CP205" i="19"/>
  <c r="CV214" i="19"/>
  <c r="CV213" i="19" s="1"/>
  <c r="CT213" i="19"/>
  <c r="CV223" i="19" s="1"/>
  <c r="CI267" i="19"/>
  <c r="CJ276" i="19" s="1"/>
  <c r="CI298" i="19"/>
  <c r="CI297" i="19" s="1"/>
  <c r="DF176" i="19"/>
  <c r="DF195" i="19"/>
  <c r="BR310" i="19"/>
  <c r="BR308" i="19"/>
  <c r="BR336" i="19"/>
  <c r="BR309" i="19"/>
  <c r="BR337" i="19"/>
  <c r="BR338" i="19" s="1"/>
  <c r="BR339" i="19" s="1"/>
  <c r="DO183" i="19"/>
  <c r="DO181" i="19"/>
  <c r="DO180" i="19"/>
  <c r="DO179" i="19"/>
  <c r="DO178" i="19"/>
  <c r="DO177" i="19"/>
  <c r="DG176" i="19"/>
  <c r="DH175" i="19" s="1"/>
  <c r="DG195" i="19"/>
  <c r="CP240" i="19"/>
  <c r="CV204" i="19"/>
  <c r="DF216" i="19"/>
  <c r="DH216" i="19" s="1"/>
  <c r="CZ214" i="19"/>
  <c r="CZ232" i="19" s="1"/>
  <c r="CZ194" i="19"/>
  <c r="CP272" i="19"/>
  <c r="CL302" i="19"/>
  <c r="CP302" i="19" s="1"/>
  <c r="DE176" i="19"/>
  <c r="DE195" i="19"/>
  <c r="CM267" i="19"/>
  <c r="CM298" i="19"/>
  <c r="CM297" i="19" s="1"/>
  <c r="CP274" i="19"/>
  <c r="CL304" i="19"/>
  <c r="CP304" i="19" s="1"/>
  <c r="CS268" i="19"/>
  <c r="CS231" i="19"/>
  <c r="DL180" i="19"/>
  <c r="DL198" i="19" s="1"/>
  <c r="DK180" i="19"/>
  <c r="DK198" i="19" s="1"/>
  <c r="DK235" i="19" s="1"/>
  <c r="DK271" i="19" s="1"/>
  <c r="DK301" i="19" s="1"/>
  <c r="DM180" i="19"/>
  <c r="DM198" i="19" s="1"/>
  <c r="DM217" i="19" s="1"/>
  <c r="DM235" i="19" s="1"/>
  <c r="DM271" i="19" s="1"/>
  <c r="DM301" i="19" s="1"/>
  <c r="DJ180" i="19"/>
  <c r="CZ236" i="19"/>
  <c r="CZ272" i="19" s="1"/>
  <c r="CZ302" i="19" s="1"/>
  <c r="DB186" i="19"/>
  <c r="BR306" i="19"/>
  <c r="H46" i="33" a="1"/>
  <c r="H46" i="33" s="1"/>
  <c r="H119" i="33" a="1"/>
  <c r="H119" i="33" s="1"/>
  <c r="H87" i="33" a="1"/>
  <c r="H87" i="33" s="1"/>
  <c r="H97" i="33" a="1"/>
  <c r="H97" i="33" s="1"/>
  <c r="H133" i="33" a="1"/>
  <c r="H133" i="33" s="1"/>
  <c r="H35" i="33" a="1"/>
  <c r="H35" i="33" s="1"/>
  <c r="H80" i="33" a="1"/>
  <c r="H80" i="33" s="1"/>
  <c r="G14" i="33"/>
  <c r="H14" i="33" s="1" a="1"/>
  <c r="H14" i="33" s="1"/>
  <c r="I14" i="33" s="1"/>
  <c r="H107" i="33" a="1"/>
  <c r="H107" i="33" s="1"/>
  <c r="H33" i="33" a="1"/>
  <c r="H33" i="33" s="1"/>
  <c r="H128" i="33" a="1"/>
  <c r="H128" i="33" s="1"/>
  <c r="H72" i="33" a="1"/>
  <c r="H72" i="33" s="1"/>
  <c r="H73" i="33" a="1"/>
  <c r="H73" i="33" s="1"/>
  <c r="H118" i="33" a="1"/>
  <c r="H118" i="33" s="1"/>
  <c r="H24" i="33" a="1"/>
  <c r="H24" i="33" s="1"/>
  <c r="I24" i="33" s="1"/>
  <c r="H38" i="33" a="1"/>
  <c r="H38" i="33" s="1"/>
  <c r="H22" i="33" a="1"/>
  <c r="H22" i="33" s="1"/>
  <c r="I22" i="33" s="1"/>
  <c r="H94" i="33" a="1"/>
  <c r="H94" i="33" s="1"/>
  <c r="H45" i="33" a="1"/>
  <c r="H45" i="33" s="1"/>
  <c r="H18" i="33" a="1"/>
  <c r="H18" i="33" s="1"/>
  <c r="I18" i="33" s="1"/>
  <c r="H31" i="33" a="1"/>
  <c r="H31" i="33" s="1"/>
  <c r="H88" i="33" a="1"/>
  <c r="H88" i="33" s="1"/>
  <c r="H48" i="33" a="1"/>
  <c r="H48" i="33" s="1"/>
  <c r="H134" i="33" a="1"/>
  <c r="H134" i="33" s="1"/>
  <c r="H78" i="33" a="1"/>
  <c r="H78" i="33" s="1"/>
  <c r="H47" i="33" a="1"/>
  <c r="H47" i="33" s="1"/>
  <c r="H17" i="33" a="1"/>
  <c r="H17" i="33" s="1"/>
  <c r="I17" i="33" s="1"/>
  <c r="H15" i="33" a="1"/>
  <c r="H15" i="33" s="1"/>
  <c r="I15" i="33" s="1"/>
  <c r="H121" i="33" a="1"/>
  <c r="H121" i="33" s="1"/>
  <c r="H93" i="33" a="1"/>
  <c r="H93" i="33" s="1"/>
  <c r="H44" i="33" a="1"/>
  <c r="H44" i="33" s="1"/>
  <c r="H19" i="33" a="1"/>
  <c r="H19" i="33" s="1"/>
  <c r="I19" i="33" s="1"/>
  <c r="H102" i="33" a="1"/>
  <c r="H102" i="33" s="1"/>
  <c r="H62" i="33" a="1"/>
  <c r="H62" i="33" s="1"/>
  <c r="H69" i="33" a="1"/>
  <c r="H69" i="33" s="1"/>
  <c r="H60" i="33" a="1"/>
  <c r="H60" i="33" s="1"/>
  <c r="H139" i="33" a="1"/>
  <c r="H139" i="33" s="1"/>
  <c r="H52" i="33" a="1"/>
  <c r="H52" i="33" s="1"/>
  <c r="H43" i="33" a="1"/>
  <c r="H43" i="33" s="1"/>
  <c r="H63" i="33" a="1"/>
  <c r="H63" i="33" s="1"/>
  <c r="H114" i="33" a="1"/>
  <c r="H114" i="33" s="1"/>
  <c r="H71" i="33" a="1"/>
  <c r="H71" i="33" s="1"/>
  <c r="H42" i="33" a="1"/>
  <c r="H42" i="33" s="1"/>
  <c r="H120" i="33" a="1"/>
  <c r="H120" i="33" s="1"/>
  <c r="H70" i="33" a="1"/>
  <c r="H70" i="33" s="1"/>
  <c r="H126" i="33" a="1"/>
  <c r="H126" i="33" s="1"/>
  <c r="H50" i="33" a="1"/>
  <c r="H50" i="33" s="1"/>
  <c r="H23" i="33" a="1"/>
  <c r="H23" i="33" s="1"/>
  <c r="I23" i="33" s="1"/>
  <c r="H81" i="33" a="1"/>
  <c r="H81" i="33" s="1"/>
  <c r="H104" i="33" a="1"/>
  <c r="H104" i="33" s="1"/>
  <c r="H105" i="33" a="1"/>
  <c r="H105" i="33" s="1"/>
  <c r="H86" i="33" a="1"/>
  <c r="H86" i="33" s="1"/>
  <c r="H25" i="33" a="1"/>
  <c r="H25" i="33" s="1"/>
  <c r="I25" i="33" s="1"/>
  <c r="H36" i="33" a="1"/>
  <c r="H36" i="33" s="1"/>
  <c r="H125" i="33" a="1"/>
  <c r="H125" i="33" s="1"/>
  <c r="H140" i="33" a="1"/>
  <c r="H140" i="33" s="1"/>
  <c r="H20" i="33" a="1"/>
  <c r="H20" i="33" s="1"/>
  <c r="I20" i="33" s="1"/>
  <c r="H124" i="33" a="1"/>
  <c r="H124" i="33" s="1"/>
  <c r="H64" i="33" a="1"/>
  <c r="H64" i="33" s="1"/>
  <c r="H74" i="33" a="1"/>
  <c r="H74" i="33" s="1"/>
  <c r="H89" i="33" a="1"/>
  <c r="H89" i="33" s="1"/>
  <c r="H51" i="33" a="1"/>
  <c r="H51" i="33" s="1"/>
  <c r="H56" i="33" a="1"/>
  <c r="H56" i="33" s="1"/>
  <c r="H109" i="33" a="1"/>
  <c r="H109" i="33" s="1"/>
  <c r="H138" i="33" a="1"/>
  <c r="H138" i="33" s="1"/>
  <c r="H29" i="33" a="1"/>
  <c r="H29" i="33" s="1"/>
  <c r="H32" i="33" a="1"/>
  <c r="H32" i="33" s="1"/>
  <c r="H101" i="33" a="1"/>
  <c r="H101" i="33" s="1"/>
  <c r="H108" i="33" a="1"/>
  <c r="H108" i="33" s="1"/>
  <c r="H82" i="33" a="1"/>
  <c r="H82" i="33" s="1"/>
  <c r="H116" i="33" a="1"/>
  <c r="H116" i="33" s="1"/>
  <c r="H122" i="33" a="1"/>
  <c r="H122" i="33" s="1"/>
  <c r="H111" i="33" a="1"/>
  <c r="H111" i="33" s="1"/>
  <c r="H92" i="33" a="1"/>
  <c r="H92" i="33" s="1"/>
  <c r="H84" i="33" a="1"/>
  <c r="H84" i="33" s="1"/>
  <c r="H91" i="33" a="1"/>
  <c r="H91" i="33" s="1"/>
  <c r="H61" i="33" a="1"/>
  <c r="H61" i="33" s="1"/>
  <c r="H21" i="33" a="1"/>
  <c r="H21" i="33" s="1"/>
  <c r="I21" i="33" s="1"/>
  <c r="H77" i="33" a="1"/>
  <c r="H77" i="33" s="1"/>
  <c r="H130" i="33" a="1"/>
  <c r="H130" i="33" s="1"/>
  <c r="H106" i="33" a="1"/>
  <c r="H106" i="33" s="1"/>
  <c r="H65" i="33" a="1"/>
  <c r="H65" i="33" s="1"/>
  <c r="H117" i="33" a="1"/>
  <c r="H117" i="33" s="1"/>
  <c r="H112" i="33" a="1"/>
  <c r="H112" i="33" s="1"/>
  <c r="H66" i="33" a="1"/>
  <c r="H66" i="33" s="1"/>
  <c r="H98" i="33" a="1"/>
  <c r="H98" i="33" s="1"/>
  <c r="H67" i="33" a="1"/>
  <c r="H67" i="33" s="1"/>
  <c r="H58" i="33" a="1"/>
  <c r="H58" i="33" s="1"/>
  <c r="H37" i="33" a="1"/>
  <c r="H37" i="33" s="1"/>
  <c r="H76" i="33" a="1"/>
  <c r="H76" i="33" s="1"/>
  <c r="H40" i="33" a="1"/>
  <c r="H40" i="33" s="1"/>
  <c r="H53" i="33" a="1"/>
  <c r="H53" i="33" s="1"/>
  <c r="H115" i="33" a="1"/>
  <c r="H115" i="33" s="1"/>
  <c r="H49" i="33" a="1"/>
  <c r="H49" i="33" s="1"/>
  <c r="H59" i="33" a="1"/>
  <c r="H59" i="33" s="1"/>
  <c r="H99" i="33" a="1"/>
  <c r="H99" i="33" s="1"/>
  <c r="H127" i="33" a="1"/>
  <c r="H127" i="33" s="1"/>
  <c r="H123" i="33" a="1"/>
  <c r="H123" i="33" s="1"/>
  <c r="H27" i="33" a="1"/>
  <c r="H27" i="33" s="1"/>
  <c r="CE4" i="33"/>
  <c r="CE5" i="33" s="1"/>
  <c r="CD14" i="33" s="1" a="1"/>
  <c r="CD14" i="33" s="1"/>
  <c r="H30" i="33" a="1"/>
  <c r="H30" i="33" s="1"/>
  <c r="H113" i="33" a="1"/>
  <c r="H113" i="33" s="1"/>
  <c r="H135" i="33" a="1"/>
  <c r="H135" i="33" s="1"/>
  <c r="H75" i="33" a="1"/>
  <c r="H75" i="33" s="1"/>
  <c r="H57" i="33" a="1"/>
  <c r="H57" i="33" s="1"/>
  <c r="H68" i="33" a="1"/>
  <c r="H68" i="33" s="1"/>
  <c r="H110" i="33" a="1"/>
  <c r="H110" i="33" s="1"/>
  <c r="H85" i="33" a="1"/>
  <c r="H85" i="33" s="1"/>
  <c r="H16" i="33" a="1"/>
  <c r="H16" i="33" s="1"/>
  <c r="I16" i="33" s="1"/>
  <c r="H100" i="33" a="1"/>
  <c r="H100" i="33" s="1"/>
  <c r="H26" i="33" a="1"/>
  <c r="H26" i="33" s="1"/>
  <c r="H83" i="33" a="1"/>
  <c r="H83" i="33" s="1"/>
  <c r="H28" i="33" a="1"/>
  <c r="H28" i="33" s="1"/>
  <c r="H39" i="33" a="1"/>
  <c r="H39" i="33" s="1"/>
  <c r="H54" i="33" a="1"/>
  <c r="H54" i="33" s="1"/>
  <c r="H90" i="33" a="1"/>
  <c r="H90" i="33" s="1"/>
  <c r="H55" i="33" a="1"/>
  <c r="H55" i="33" s="1"/>
  <c r="H95" i="33" a="1"/>
  <c r="H95" i="33" s="1"/>
  <c r="H34" i="33" a="1"/>
  <c r="H34" i="33" s="1"/>
  <c r="H131" i="33" a="1"/>
  <c r="H131" i="33" s="1"/>
  <c r="H129" i="33" a="1"/>
  <c r="H129" i="33" s="1"/>
  <c r="H137" i="33" a="1"/>
  <c r="H137" i="33" s="1"/>
  <c r="H103" i="33" a="1"/>
  <c r="H103" i="33" s="1"/>
  <c r="H96" i="33" a="1"/>
  <c r="H96" i="33" s="1"/>
  <c r="H79" i="33" a="1"/>
  <c r="H79" i="33" s="1"/>
  <c r="H41" i="33" a="1"/>
  <c r="H41" i="33" s="1"/>
  <c r="H132" i="33" a="1"/>
  <c r="H132" i="33" s="1"/>
  <c r="B10" i="31"/>
  <c r="D27" i="26" s="1"/>
  <c r="F140" i="19" s="1"/>
  <c r="I170" i="33"/>
  <c r="R137" i="33"/>
  <c r="I174" i="33"/>
  <c r="I168" i="33"/>
  <c r="R138" i="33"/>
  <c r="R154" i="33"/>
  <c r="I177" i="33"/>
  <c r="I151" i="33"/>
  <c r="AC7" i="33"/>
  <c r="AU6" i="33"/>
  <c r="AU7" i="33" s="1"/>
  <c r="AL6" i="33"/>
  <c r="AL7" i="33" s="1"/>
  <c r="CE6" i="33"/>
  <c r="CE7" i="33" s="1"/>
  <c r="BD6" i="33"/>
  <c r="BD7" i="33" s="1"/>
  <c r="BM6" i="33"/>
  <c r="BM7" i="33" s="1"/>
  <c r="CN6" i="33"/>
  <c r="CN7" i="33" s="1"/>
  <c r="BV6" i="33"/>
  <c r="BV7" i="33" s="1"/>
  <c r="CW6" i="33"/>
  <c r="CW7" i="33" s="1"/>
  <c r="DF6" i="33"/>
  <c r="DF7" i="33" s="1"/>
  <c r="DX6" i="33"/>
  <c r="DX7" i="33" s="1"/>
  <c r="DO6" i="33"/>
  <c r="DO7" i="33" s="1"/>
  <c r="EG6" i="33"/>
  <c r="EG7" i="33" s="1"/>
  <c r="FH6" i="33"/>
  <c r="FH7" i="33" s="1"/>
  <c r="EY6" i="33"/>
  <c r="EY7" i="33" s="1"/>
  <c r="FZ6" i="33"/>
  <c r="FZ7" i="33" s="1"/>
  <c r="EP6" i="33"/>
  <c r="EP7" i="33" s="1"/>
  <c r="CW4" i="33"/>
  <c r="CR14" i="33" s="1" a="1"/>
  <c r="CR14" i="33" s="1"/>
  <c r="CS14" i="33" s="1" a="1"/>
  <c r="C2" i="32" a="1"/>
  <c r="C2" i="32" s="1"/>
  <c r="AC4" i="33"/>
  <c r="AL4" i="33"/>
  <c r="BM4" i="33"/>
  <c r="BD4" i="33"/>
  <c r="BV4" i="33"/>
  <c r="DF4" i="33"/>
  <c r="A2" i="32" a="1"/>
  <c r="A2" i="32" s="1"/>
  <c r="DL5" i="26"/>
  <c r="DG5" i="26"/>
  <c r="D28" i="26"/>
  <c r="F141" i="19" s="1"/>
  <c r="E27" i="26"/>
  <c r="K27" i="26" s="1"/>
  <c r="Q27" i="26" s="1"/>
  <c r="W27" i="26" s="1"/>
  <c r="AC27" i="26" s="1"/>
  <c r="AI27" i="26" s="1"/>
  <c r="AO27" i="26" s="1"/>
  <c r="AU27" i="26" s="1"/>
  <c r="BA27" i="26" s="1"/>
  <c r="BG27" i="26" s="1"/>
  <c r="BM27" i="26" s="1"/>
  <c r="BS27" i="26" s="1"/>
  <c r="BY27" i="26" s="1"/>
  <c r="CE27" i="26" s="1"/>
  <c r="CK27" i="26" s="1"/>
  <c r="CQ27" i="26" s="1"/>
  <c r="CW27" i="26" s="1"/>
  <c r="DC27" i="26" s="1"/>
  <c r="DI27" i="26" s="1"/>
  <c r="DO27" i="26" s="1"/>
  <c r="I145" i="33" l="1"/>
  <c r="J324" i="38"/>
  <c r="CV233" i="38"/>
  <c r="I152" i="33"/>
  <c r="J331" i="38"/>
  <c r="BF325" i="38"/>
  <c r="P325" i="38"/>
  <c r="I186" i="33"/>
  <c r="I165" i="33"/>
  <c r="I161" i="33"/>
  <c r="I162" i="33" s="1"/>
  <c r="I163" i="33" s="1"/>
  <c r="I153" i="33"/>
  <c r="I154" i="33"/>
  <c r="I155" i="33" s="1"/>
  <c r="I156" i="33" s="1"/>
  <c r="I157" i="33" s="1"/>
  <c r="I159" i="33"/>
  <c r="CD297" i="38"/>
  <c r="CD320" i="38" s="1"/>
  <c r="CV194" i="38"/>
  <c r="CV208" i="38" s="1"/>
  <c r="CV209" i="38" s="1"/>
  <c r="AC14" i="39" a="1"/>
  <c r="AD17" i="39" s="1"/>
  <c r="I149" i="33"/>
  <c r="I150" i="33" s="1"/>
  <c r="CR194" i="38"/>
  <c r="DH178" i="38"/>
  <c r="CX176" i="38"/>
  <c r="DB176" i="38"/>
  <c r="DB190" i="38" s="1"/>
  <c r="AB331" i="38"/>
  <c r="AH325" i="38"/>
  <c r="I147" i="33"/>
  <c r="AZ310" i="19"/>
  <c r="AZ336" i="19"/>
  <c r="AZ337" i="19"/>
  <c r="AZ338" i="19" s="1"/>
  <c r="AZ339" i="19" s="1"/>
  <c r="AZ308" i="19"/>
  <c r="AM15" i="39"/>
  <c r="I26" i="33"/>
  <c r="I27" i="33" s="1"/>
  <c r="I28" i="33" s="1"/>
  <c r="I29" i="33" s="1"/>
  <c r="I30" i="33" s="1"/>
  <c r="I31" i="33" s="1"/>
  <c r="I32" i="33" s="1"/>
  <c r="I33" i="33" s="1"/>
  <c r="I34" i="33" s="1"/>
  <c r="I35" i="33" s="1"/>
  <c r="I36" i="33" s="1"/>
  <c r="I37" i="33" s="1"/>
  <c r="I38" i="33" s="1"/>
  <c r="I39" i="33" s="1"/>
  <c r="I40" i="33" s="1"/>
  <c r="I41" i="33" s="1"/>
  <c r="I42" i="33" s="1"/>
  <c r="I43" i="33" s="1"/>
  <c r="I44" i="33" s="1"/>
  <c r="I45" i="33" s="1"/>
  <c r="I46" i="33" s="1"/>
  <c r="I47" i="33" s="1"/>
  <c r="I48" i="33" s="1"/>
  <c r="I49" i="33" s="1"/>
  <c r="I50" i="33" s="1"/>
  <c r="I51" i="33" s="1"/>
  <c r="I52" i="33" s="1"/>
  <c r="I53" i="33" s="1"/>
  <c r="I54" i="33" s="1"/>
  <c r="I55" i="33" s="1"/>
  <c r="I56" i="33" s="1"/>
  <c r="I57" i="33" s="1"/>
  <c r="I58" i="33" s="1"/>
  <c r="I59" i="33" s="1"/>
  <c r="I60" i="33" s="1"/>
  <c r="I61" i="33" s="1"/>
  <c r="I62" i="33" s="1"/>
  <c r="I63" i="33" s="1"/>
  <c r="I64" i="33" s="1"/>
  <c r="I65" i="33" s="1"/>
  <c r="I66" i="33" s="1"/>
  <c r="I67" i="33" s="1"/>
  <c r="I68" i="33" s="1"/>
  <c r="I69" i="33" s="1"/>
  <c r="I70" i="33" s="1"/>
  <c r="I71" i="33" s="1"/>
  <c r="I72" i="33" s="1"/>
  <c r="I73" i="33" s="1"/>
  <c r="I74" i="33" s="1"/>
  <c r="I75" i="33" s="1"/>
  <c r="I76" i="33" s="1"/>
  <c r="I77" i="33" s="1"/>
  <c r="I78" i="33" s="1"/>
  <c r="I79" i="33" s="1"/>
  <c r="I80" i="33" s="1"/>
  <c r="I81" i="33" s="1"/>
  <c r="I82" i="33" s="1"/>
  <c r="I83" i="33" s="1"/>
  <c r="I84" i="33" s="1"/>
  <c r="I85" i="33" s="1"/>
  <c r="I86" i="33" s="1"/>
  <c r="I87" i="33" s="1"/>
  <c r="I88" i="33" s="1"/>
  <c r="I89" i="33" s="1"/>
  <c r="I90" i="33" s="1"/>
  <c r="I91" i="33" s="1"/>
  <c r="I92" i="33" s="1"/>
  <c r="I93" i="33" s="1"/>
  <c r="I94" i="33" s="1"/>
  <c r="I95" i="33" s="1"/>
  <c r="I96" i="33" s="1"/>
  <c r="I97" i="33" s="1"/>
  <c r="I98" i="33" s="1"/>
  <c r="I99" i="33" s="1"/>
  <c r="I100" i="33" s="1"/>
  <c r="I101" i="33" s="1"/>
  <c r="I102" i="33" s="1"/>
  <c r="I103" i="33" s="1"/>
  <c r="I104" i="33" s="1"/>
  <c r="I105" i="33" s="1"/>
  <c r="I106" i="33" s="1"/>
  <c r="I107" i="33" s="1"/>
  <c r="I108" i="33" s="1"/>
  <c r="I109" i="33" s="1"/>
  <c r="I110" i="33" s="1"/>
  <c r="I111" i="33" s="1"/>
  <c r="I112" i="33" s="1"/>
  <c r="I113" i="33" s="1"/>
  <c r="I114" i="33" s="1"/>
  <c r="I115" i="33" s="1"/>
  <c r="I116" i="33" s="1"/>
  <c r="I117" i="33" s="1"/>
  <c r="I118" i="33" s="1"/>
  <c r="I119" i="33" s="1"/>
  <c r="I120" i="33" s="1"/>
  <c r="I121" i="33" s="1"/>
  <c r="I122" i="33" s="1"/>
  <c r="I123" i="33" s="1"/>
  <c r="I124" i="33" s="1"/>
  <c r="I125" i="33" s="1"/>
  <c r="I126" i="33" s="1"/>
  <c r="I127" i="33" s="1"/>
  <c r="I128" i="33" s="1"/>
  <c r="I129" i="33" s="1"/>
  <c r="I130" i="33" s="1"/>
  <c r="I131" i="33" s="1"/>
  <c r="I132" i="33" s="1"/>
  <c r="I133" i="33" s="1"/>
  <c r="I134" i="33" s="1"/>
  <c r="I135" i="33" s="1"/>
  <c r="I136" i="33" s="1"/>
  <c r="I137" i="33" s="1"/>
  <c r="I138" i="33" s="1"/>
  <c r="I139" i="33" s="1"/>
  <c r="I140" i="33" s="1"/>
  <c r="I141" i="33" s="1"/>
  <c r="I142" i="33" s="1"/>
  <c r="BO14" i="39" a="1"/>
  <c r="BP593" i="39" s="1"/>
  <c r="AV17" i="39"/>
  <c r="AV16" i="39"/>
  <c r="AU14" i="39"/>
  <c r="AV14" i="39" s="1"/>
  <c r="AV18" i="39"/>
  <c r="L24" i="39"/>
  <c r="L25" i="39"/>
  <c r="AD20" i="39"/>
  <c r="T14" i="39" a="1"/>
  <c r="U20" i="39" s="1"/>
  <c r="K14" i="39"/>
  <c r="L14" i="39" s="1"/>
  <c r="L23" i="39"/>
  <c r="CP221" i="19"/>
  <c r="CP227" i="19" s="1"/>
  <c r="L17" i="39"/>
  <c r="L18" i="39"/>
  <c r="L19" i="39"/>
  <c r="L20" i="39"/>
  <c r="L16" i="39"/>
  <c r="DM61" i="39"/>
  <c r="DO14" i="39" s="1" a="1"/>
  <c r="DO14" i="39" s="1"/>
  <c r="DT14" i="39"/>
  <c r="DU14" i="39" s="1" a="1"/>
  <c r="DU14" i="39" s="1"/>
  <c r="DV14" i="39" s="1"/>
  <c r="DU55" i="39" a="1"/>
  <c r="DU55" i="39" s="1"/>
  <c r="DV55" i="39" s="1"/>
  <c r="DU40" i="39" a="1"/>
  <c r="DU40" i="39" s="1"/>
  <c r="DV40" i="39" s="1"/>
  <c r="DU38" i="39" a="1"/>
  <c r="DU38" i="39" s="1"/>
  <c r="DV38" i="39" s="1"/>
  <c r="DU33" i="39" a="1"/>
  <c r="DU33" i="39" s="1"/>
  <c r="DV33" i="39" s="1"/>
  <c r="DU29" i="39" a="1"/>
  <c r="DU29" i="39" s="1"/>
  <c r="DV29" i="39" s="1"/>
  <c r="DU27" i="39" a="1"/>
  <c r="DU27" i="39" s="1"/>
  <c r="DV27" i="39" s="1"/>
  <c r="DU43" i="39" a="1"/>
  <c r="DU43" i="39" s="1"/>
  <c r="DV43" i="39" s="1"/>
  <c r="DU42" i="39" a="1"/>
  <c r="DU42" i="39" s="1"/>
  <c r="DV42" i="39" s="1"/>
  <c r="DU36" i="39" a="1"/>
  <c r="DU36" i="39" s="1"/>
  <c r="DV36" i="39" s="1"/>
  <c r="DU26" i="39" a="1"/>
  <c r="DU26" i="39" s="1"/>
  <c r="DV26" i="39" s="1"/>
  <c r="DU47" i="39" a="1"/>
  <c r="DU47" i="39" s="1"/>
  <c r="DV47" i="39" s="1"/>
  <c r="DU45" i="39" a="1"/>
  <c r="DU45" i="39" s="1"/>
  <c r="DV45" i="39" s="1"/>
  <c r="DU39" i="39" a="1"/>
  <c r="DU39" i="39" s="1"/>
  <c r="DV39" i="39" s="1"/>
  <c r="DU46" i="39" a="1"/>
  <c r="DU46" i="39" s="1"/>
  <c r="DV46" i="39" s="1"/>
  <c r="DU34" i="39" a="1"/>
  <c r="DU34" i="39" s="1"/>
  <c r="DV34" i="39" s="1"/>
  <c r="DU25" i="39" a="1"/>
  <c r="DU25" i="39" s="1"/>
  <c r="DV25" i="39" s="1"/>
  <c r="DU54" i="39" a="1"/>
  <c r="DU54" i="39" s="1"/>
  <c r="DV54" i="39" s="1"/>
  <c r="DU24" i="39" a="1"/>
  <c r="DU24" i="39" s="1"/>
  <c r="DV24" i="39" s="1"/>
  <c r="DU60" i="39" a="1"/>
  <c r="DU60" i="39" s="1"/>
  <c r="DU53" i="39" a="1"/>
  <c r="DU53" i="39" s="1"/>
  <c r="DV53" i="39" s="1"/>
  <c r="DU52" i="39" a="1"/>
  <c r="DU52" i="39" s="1"/>
  <c r="DV52" i="39" s="1"/>
  <c r="DU51" i="39" a="1"/>
  <c r="DU51" i="39" s="1"/>
  <c r="DV51" i="39" s="1"/>
  <c r="DU50" i="39" a="1"/>
  <c r="DU50" i="39" s="1"/>
  <c r="DV50" i="39" s="1"/>
  <c r="DU49" i="39" a="1"/>
  <c r="DU49" i="39" s="1"/>
  <c r="DV49" i="39" s="1"/>
  <c r="DU48" i="39" a="1"/>
  <c r="DU48" i="39" s="1"/>
  <c r="DV48" i="39" s="1"/>
  <c r="DU32" i="39" a="1"/>
  <c r="DU32" i="39" s="1"/>
  <c r="DV32" i="39" s="1"/>
  <c r="DU23" i="39" a="1"/>
  <c r="DU23" i="39" s="1"/>
  <c r="DV23" i="39" s="1"/>
  <c r="DU18" i="39" a="1"/>
  <c r="DU18" i="39" s="1"/>
  <c r="DV18" i="39" s="1"/>
  <c r="DU28" i="39" a="1"/>
  <c r="DU28" i="39" s="1"/>
  <c r="DV28" i="39" s="1"/>
  <c r="DU15" i="39" a="1"/>
  <c r="DU15" i="39" s="1"/>
  <c r="DV15" i="39" s="1"/>
  <c r="DU57" i="39" a="1"/>
  <c r="DU57" i="39" s="1"/>
  <c r="DV57" i="39" s="1"/>
  <c r="DU44" i="39" a="1"/>
  <c r="DU44" i="39" s="1"/>
  <c r="DV44" i="39" s="1"/>
  <c r="DU41" i="39" a="1"/>
  <c r="DU41" i="39" s="1"/>
  <c r="DV41" i="39" s="1"/>
  <c r="DU31" i="39" a="1"/>
  <c r="DU31" i="39" s="1"/>
  <c r="DV31" i="39" s="1"/>
  <c r="DU20" i="39" a="1"/>
  <c r="DU20" i="39" s="1"/>
  <c r="DV20" i="39" s="1"/>
  <c r="DU19" i="39" a="1"/>
  <c r="DU19" i="39" s="1"/>
  <c r="DV19" i="39" s="1"/>
  <c r="DU16" i="39" a="1"/>
  <c r="DU16" i="39" s="1"/>
  <c r="DV16" i="39" s="1"/>
  <c r="DU59" i="39" a="1"/>
  <c r="DU59" i="39" s="1"/>
  <c r="DV59" i="39" s="1"/>
  <c r="DU58" i="39" a="1"/>
  <c r="DU58" i="39" s="1"/>
  <c r="DV58" i="39" s="1"/>
  <c r="DU56" i="39" a="1"/>
  <c r="DU56" i="39" s="1"/>
  <c r="DV56" i="39" s="1"/>
  <c r="DU37" i="39" a="1"/>
  <c r="DU37" i="39" s="1"/>
  <c r="DV37" i="39" s="1"/>
  <c r="DU30" i="39" a="1"/>
  <c r="DU30" i="39" s="1"/>
  <c r="DV30" i="39" s="1"/>
  <c r="DU22" i="39" a="1"/>
  <c r="DU22" i="39" s="1"/>
  <c r="DV22" i="39" s="1"/>
  <c r="DU21" i="39" a="1"/>
  <c r="DU21" i="39" s="1"/>
  <c r="DV21" i="39" s="1"/>
  <c r="DU17" i="39" a="1"/>
  <c r="DU17" i="39" s="1"/>
  <c r="DV17" i="39" s="1"/>
  <c r="DU35" i="39" a="1"/>
  <c r="DU35" i="39" s="1"/>
  <c r="DV35" i="39" s="1"/>
  <c r="AC10" i="39"/>
  <c r="V324" i="38"/>
  <c r="V325" i="38" s="1"/>
  <c r="V326" i="38" a="1"/>
  <c r="V326" i="38" s="1"/>
  <c r="V327" i="38" s="1"/>
  <c r="CF297" i="38"/>
  <c r="CJ297" i="38"/>
  <c r="L21" i="39"/>
  <c r="L22" i="39"/>
  <c r="CP202" i="19"/>
  <c r="DD61" i="39"/>
  <c r="DF14" i="39" s="1" a="1"/>
  <c r="DG18" i="39" s="1"/>
  <c r="DO4" i="33"/>
  <c r="DJ14" i="33" s="1" a="1"/>
  <c r="DJ14" i="33" s="1"/>
  <c r="DK14" i="33" s="1" a="1"/>
  <c r="DL36" i="33" s="1" a="1"/>
  <c r="DL36" i="33" s="1"/>
  <c r="T4" i="33"/>
  <c r="T5" i="33" s="1"/>
  <c r="S14" i="33" s="1" a="1"/>
  <c r="S14" i="33" s="1"/>
  <c r="CU231" i="19"/>
  <c r="CV240" i="19" s="1"/>
  <c r="CJ275" i="19"/>
  <c r="BL275" i="19"/>
  <c r="AZ275" i="19"/>
  <c r="CD275" i="19"/>
  <c r="BL307" i="19"/>
  <c r="BL309" i="19" s="1"/>
  <c r="AZ284" i="38"/>
  <c r="AZ313" i="38"/>
  <c r="AZ311" i="38" s="1"/>
  <c r="AZ316" i="38" s="1"/>
  <c r="CR234" i="38"/>
  <c r="CR270" i="38" s="1"/>
  <c r="CR267" i="38" s="1"/>
  <c r="AN331" i="38"/>
  <c r="BD10" i="39"/>
  <c r="BF14" i="39" s="1" a="1"/>
  <c r="AN324" i="38"/>
  <c r="AN325" i="38" s="1"/>
  <c r="BL321" i="38"/>
  <c r="BL326" i="38" s="1" a="1"/>
  <c r="BL326" i="38" s="1"/>
  <c r="BL327" i="38" s="1"/>
  <c r="BL284" i="38"/>
  <c r="BL316" i="38"/>
  <c r="BL322" i="38"/>
  <c r="AL10" i="39"/>
  <c r="AB326" i="38" a="1"/>
  <c r="AB326" i="38" s="1"/>
  <c r="AB327" i="38" s="1"/>
  <c r="AB324" i="38"/>
  <c r="AB325" i="38" s="1"/>
  <c r="BF305" i="19"/>
  <c r="AT275" i="19"/>
  <c r="DH186" i="19"/>
  <c r="DH189" i="19" s="1"/>
  <c r="DF235" i="19"/>
  <c r="DF271" i="19" s="1"/>
  <c r="DF301" i="19" s="1"/>
  <c r="CO298" i="19"/>
  <c r="CO297" i="19" s="1"/>
  <c r="CP287" i="19" s="1"/>
  <c r="CU61" i="39"/>
  <c r="CW14" i="39" s="1" a="1"/>
  <c r="CL61" i="39"/>
  <c r="CN14" i="39" s="1" a="1"/>
  <c r="CN14" i="39" s="1"/>
  <c r="CO14" i="39" s="1"/>
  <c r="BL306" i="19"/>
  <c r="V336" i="19"/>
  <c r="V308" i="19"/>
  <c r="V309" i="19"/>
  <c r="V310" i="19"/>
  <c r="V337" i="19"/>
  <c r="V338" i="19" s="1"/>
  <c r="V339" i="19" s="1"/>
  <c r="DB204" i="19"/>
  <c r="DB207" i="19" s="1"/>
  <c r="CV241" i="19"/>
  <c r="CV244" i="19" s="1"/>
  <c r="DD196" i="38"/>
  <c r="AB309" i="19"/>
  <c r="AB337" i="19"/>
  <c r="AB338" i="19" s="1"/>
  <c r="AB339" i="19" s="1"/>
  <c r="AB310" i="19"/>
  <c r="AB336" i="19"/>
  <c r="AB308" i="19"/>
  <c r="DA232" i="19"/>
  <c r="DA231" i="19" s="1"/>
  <c r="P307" i="19"/>
  <c r="AH306" i="19"/>
  <c r="AH307" i="19"/>
  <c r="DB171" i="38"/>
  <c r="BR316" i="38"/>
  <c r="CL299" i="38"/>
  <c r="CP269" i="38"/>
  <c r="CX197" i="38"/>
  <c r="CX194" i="38" s="1"/>
  <c r="CP234" i="38"/>
  <c r="CP231" i="38" s="1"/>
  <c r="CP245" i="38" s="1"/>
  <c r="CP246" i="38" s="1"/>
  <c r="CL270" i="38"/>
  <c r="CL267" i="38" s="1"/>
  <c r="DH159" i="38"/>
  <c r="DH156" i="38" s="1"/>
  <c r="DH170" i="38" s="1"/>
  <c r="DD179" i="38"/>
  <c r="DH179" i="38" s="1"/>
  <c r="DB196" i="38"/>
  <c r="CX233" i="38"/>
  <c r="DJ178" i="38"/>
  <c r="DN158" i="38"/>
  <c r="BR321" i="38"/>
  <c r="BX322" i="38"/>
  <c r="BX320" i="38"/>
  <c r="BX313" i="38"/>
  <c r="BX311" i="38" s="1"/>
  <c r="BX332" i="38" s="1"/>
  <c r="BX333" i="38" s="1"/>
  <c r="BX284" i="38"/>
  <c r="CH599" i="39"/>
  <c r="CH595" i="39"/>
  <c r="CH594" i="39"/>
  <c r="CH593" i="39"/>
  <c r="CH592" i="39"/>
  <c r="CH596" i="39"/>
  <c r="CH601" i="39"/>
  <c r="CH603" i="39"/>
  <c r="CH598" i="39"/>
  <c r="CH597" i="39"/>
  <c r="CH602" i="39"/>
  <c r="CH600" i="39"/>
  <c r="CH591" i="39"/>
  <c r="CH590" i="39"/>
  <c r="CH589" i="39"/>
  <c r="CH588" i="39"/>
  <c r="CH584" i="39"/>
  <c r="CH583" i="39"/>
  <c r="CH582" i="39"/>
  <c r="CH586" i="39"/>
  <c r="CH581" i="39"/>
  <c r="CH580" i="39"/>
  <c r="CH579" i="39"/>
  <c r="CH587" i="39"/>
  <c r="CH585" i="39"/>
  <c r="CH578" i="39"/>
  <c r="CH577" i="39"/>
  <c r="CH576" i="39"/>
  <c r="CH571" i="39"/>
  <c r="CH575" i="39"/>
  <c r="CH573" i="39"/>
  <c r="CH574" i="39"/>
  <c r="CH572" i="39"/>
  <c r="CH570" i="39"/>
  <c r="CH569" i="39"/>
  <c r="CH568" i="39"/>
  <c r="CH564" i="39"/>
  <c r="CH563" i="39"/>
  <c r="CH562" i="39"/>
  <c r="CH561" i="39"/>
  <c r="CH560" i="39"/>
  <c r="CH559" i="39"/>
  <c r="CH555" i="39"/>
  <c r="CH556" i="39"/>
  <c r="CH558" i="39"/>
  <c r="CH565" i="39"/>
  <c r="CH544" i="39"/>
  <c r="CH543" i="39"/>
  <c r="CH551" i="39"/>
  <c r="CH550" i="39"/>
  <c r="CH549" i="39"/>
  <c r="CH566" i="39"/>
  <c r="CH557" i="39"/>
  <c r="CH567" i="39"/>
  <c r="CH554" i="39"/>
  <c r="CH553" i="39"/>
  <c r="CH547" i="39"/>
  <c r="CH548" i="39"/>
  <c r="CH552" i="39"/>
  <c r="CH545" i="39"/>
  <c r="CH534" i="39"/>
  <c r="CH533" i="39"/>
  <c r="CH532" i="39"/>
  <c r="CH531" i="39"/>
  <c r="CH530" i="39"/>
  <c r="CH529" i="39"/>
  <c r="CH528" i="39"/>
  <c r="CH527" i="39"/>
  <c r="CH526" i="39"/>
  <c r="CH525" i="39"/>
  <c r="CH524" i="39"/>
  <c r="CH523" i="39"/>
  <c r="CH522" i="39"/>
  <c r="CH521" i="39"/>
  <c r="CH520" i="39"/>
  <c r="CH519" i="39"/>
  <c r="CH518" i="39"/>
  <c r="CH517" i="39"/>
  <c r="CH516" i="39"/>
  <c r="CH515" i="39"/>
  <c r="CH546" i="39"/>
  <c r="CH535" i="39"/>
  <c r="CH541" i="39"/>
  <c r="CH540" i="39"/>
  <c r="CH539" i="39"/>
  <c r="CH538" i="39"/>
  <c r="CH542" i="39"/>
  <c r="CH536" i="39"/>
  <c r="CH509" i="39"/>
  <c r="CH508" i="39"/>
  <c r="CH507" i="39"/>
  <c r="CH506" i="39"/>
  <c r="CH505" i="39"/>
  <c r="CH504" i="39"/>
  <c r="CH503" i="39"/>
  <c r="CH502" i="39"/>
  <c r="CH501" i="39"/>
  <c r="CH500" i="39"/>
  <c r="CH499" i="39"/>
  <c r="CH514" i="39"/>
  <c r="CH513" i="39"/>
  <c r="CH512" i="39"/>
  <c r="CH511" i="39"/>
  <c r="CH510" i="39"/>
  <c r="CH537" i="39"/>
  <c r="CH493" i="39"/>
  <c r="CH498" i="39"/>
  <c r="CH497" i="39"/>
  <c r="CH496" i="39"/>
  <c r="CH495" i="39"/>
  <c r="CH494" i="39"/>
  <c r="CH492" i="39"/>
  <c r="CH490" i="39"/>
  <c r="CH485" i="39"/>
  <c r="CH480" i="39"/>
  <c r="CH475" i="39"/>
  <c r="CH470" i="39"/>
  <c r="CH469" i="39"/>
  <c r="CH468" i="39"/>
  <c r="CH467" i="39"/>
  <c r="CH466" i="39"/>
  <c r="CH465" i="39"/>
  <c r="CH464" i="39"/>
  <c r="CH463" i="39"/>
  <c r="CH462" i="39"/>
  <c r="CH461" i="39"/>
  <c r="CH460" i="39"/>
  <c r="CH459" i="39"/>
  <c r="CH488" i="39"/>
  <c r="CH483" i="39"/>
  <c r="CH471" i="39"/>
  <c r="CH491" i="39"/>
  <c r="CH486" i="39"/>
  <c r="CH481" i="39"/>
  <c r="CH474" i="39"/>
  <c r="CH489" i="39"/>
  <c r="CH484" i="39"/>
  <c r="CH479" i="39"/>
  <c r="CH478" i="39"/>
  <c r="CH477" i="39"/>
  <c r="CH472" i="39"/>
  <c r="CH487" i="39"/>
  <c r="CH482" i="39"/>
  <c r="CH476" i="39"/>
  <c r="CH473" i="39"/>
  <c r="CH450" i="39"/>
  <c r="CH449" i="39"/>
  <c r="CH448" i="39"/>
  <c r="CH447" i="39"/>
  <c r="CH446" i="39"/>
  <c r="CH445" i="39"/>
  <c r="CH444" i="39"/>
  <c r="CH443" i="39"/>
  <c r="CH442" i="39"/>
  <c r="CH441" i="39"/>
  <c r="CH440" i="39"/>
  <c r="CH439" i="39"/>
  <c r="CH438" i="39"/>
  <c r="CH437" i="39"/>
  <c r="CH436" i="39"/>
  <c r="CH453" i="39"/>
  <c r="CH452" i="39"/>
  <c r="CH451" i="39"/>
  <c r="CH435" i="39"/>
  <c r="CH434" i="39"/>
  <c r="CH433" i="39"/>
  <c r="CH458" i="39"/>
  <c r="CH457" i="39"/>
  <c r="CH456" i="39"/>
  <c r="CH424" i="39"/>
  <c r="CH423" i="39"/>
  <c r="CH422" i="39"/>
  <c r="CH421" i="39"/>
  <c r="CH420" i="39"/>
  <c r="CH419" i="39"/>
  <c r="CH418" i="39"/>
  <c r="CH417" i="39"/>
  <c r="CH455" i="39"/>
  <c r="CH432" i="39"/>
  <c r="CH431" i="39"/>
  <c r="CH430" i="39"/>
  <c r="CH429" i="39"/>
  <c r="CH428" i="39"/>
  <c r="CH427" i="39"/>
  <c r="CH426" i="39"/>
  <c r="CH425" i="39"/>
  <c r="CH454" i="39"/>
  <c r="CH416" i="39"/>
  <c r="CH415" i="39"/>
  <c r="CH414" i="39"/>
  <c r="CH413" i="39"/>
  <c r="CH412" i="39"/>
  <c r="CH411" i="39"/>
  <c r="CH410" i="39"/>
  <c r="CH409" i="39"/>
  <c r="CH408" i="39"/>
  <c r="CH407" i="39"/>
  <c r="CH406" i="39"/>
  <c r="CH405" i="39"/>
  <c r="CH404" i="39"/>
  <c r="CH403" i="39"/>
  <c r="CH402" i="39"/>
  <c r="CH401" i="39"/>
  <c r="CH400" i="39"/>
  <c r="CH399" i="39"/>
  <c r="CH398" i="39"/>
  <c r="CH397" i="39"/>
  <c r="CH395" i="39"/>
  <c r="CH396" i="39"/>
  <c r="CH391" i="39"/>
  <c r="CH390" i="39"/>
  <c r="CH389" i="39"/>
  <c r="CH388" i="39"/>
  <c r="CH387" i="39"/>
  <c r="CH386" i="39"/>
  <c r="CH385" i="39"/>
  <c r="CH384" i="39"/>
  <c r="CH383" i="39"/>
  <c r="CH378" i="39"/>
  <c r="CH377" i="39"/>
  <c r="CH376" i="39"/>
  <c r="CH375" i="39"/>
  <c r="CH374" i="39"/>
  <c r="CH373" i="39"/>
  <c r="CH372" i="39"/>
  <c r="CH392" i="39"/>
  <c r="CH382" i="39"/>
  <c r="CH381" i="39"/>
  <c r="CH380" i="39"/>
  <c r="CH379" i="39"/>
  <c r="CH394" i="39"/>
  <c r="CH393" i="39"/>
  <c r="CH366" i="39"/>
  <c r="CH361" i="39"/>
  <c r="CH356" i="39"/>
  <c r="CH351" i="39"/>
  <c r="CH370" i="39"/>
  <c r="CH323" i="39"/>
  <c r="CH322" i="39"/>
  <c r="CH321" i="39"/>
  <c r="CH320" i="39"/>
  <c r="CH319" i="39"/>
  <c r="CH363" i="39"/>
  <c r="CH358" i="39"/>
  <c r="CH353" i="39"/>
  <c r="CH369" i="39"/>
  <c r="CH345" i="39"/>
  <c r="CH344" i="39"/>
  <c r="CH343" i="39"/>
  <c r="CH342" i="39"/>
  <c r="CH341" i="39"/>
  <c r="CH340" i="39"/>
  <c r="CH365" i="39"/>
  <c r="CH360" i="39"/>
  <c r="CH355" i="39"/>
  <c r="CH350" i="39"/>
  <c r="CH368" i="39"/>
  <c r="CH348" i="39"/>
  <c r="CH346" i="39"/>
  <c r="CH339" i="39"/>
  <c r="CH338" i="39"/>
  <c r="CH337" i="39"/>
  <c r="CH336" i="39"/>
  <c r="CH335" i="39"/>
  <c r="CH334" i="39"/>
  <c r="CH333" i="39"/>
  <c r="CH332" i="39"/>
  <c r="CH331" i="39"/>
  <c r="CH330" i="39"/>
  <c r="CH329" i="39"/>
  <c r="CH328" i="39"/>
  <c r="CH327" i="39"/>
  <c r="CH326" i="39"/>
  <c r="CH325" i="39"/>
  <c r="CH324" i="39"/>
  <c r="CH362" i="39"/>
  <c r="CH357" i="39"/>
  <c r="CH352" i="39"/>
  <c r="CH347" i="39"/>
  <c r="CH367" i="39"/>
  <c r="CH371" i="39"/>
  <c r="CH364" i="39"/>
  <c r="CH359" i="39"/>
  <c r="CH354" i="39"/>
  <c r="CH349" i="39"/>
  <c r="CH318" i="39"/>
  <c r="CH317" i="39"/>
  <c r="CH316" i="39"/>
  <c r="CH315" i="39"/>
  <c r="CH314" i="39"/>
  <c r="CH313" i="39"/>
  <c r="CH312" i="39"/>
  <c r="CH311" i="39"/>
  <c r="CH310" i="39"/>
  <c r="CH309" i="39"/>
  <c r="CH308" i="39"/>
  <c r="CH307" i="39"/>
  <c r="CH306" i="39"/>
  <c r="CH305" i="39"/>
  <c r="CH304" i="39"/>
  <c r="CH303" i="39"/>
  <c r="CH302" i="39"/>
  <c r="CH301" i="39"/>
  <c r="CH300" i="39"/>
  <c r="CH299" i="39"/>
  <c r="CH298" i="39"/>
  <c r="CH297" i="39"/>
  <c r="CH296" i="39"/>
  <c r="CH295" i="39"/>
  <c r="CH294" i="39"/>
  <c r="CH293" i="39"/>
  <c r="CH292" i="39"/>
  <c r="CH291" i="39"/>
  <c r="CH290" i="39"/>
  <c r="CH289" i="39"/>
  <c r="CH288" i="39"/>
  <c r="CH287" i="39"/>
  <c r="CH286" i="39"/>
  <c r="CH285" i="39"/>
  <c r="CH284" i="39"/>
  <c r="CH283" i="39"/>
  <c r="CH282" i="39"/>
  <c r="CH281" i="39"/>
  <c r="CH280" i="39"/>
  <c r="CH279" i="39"/>
  <c r="CH278" i="39"/>
  <c r="CH277" i="39"/>
  <c r="CH276" i="39"/>
  <c r="CH275" i="39"/>
  <c r="CH274" i="39"/>
  <c r="CH273" i="39"/>
  <c r="CH272" i="39"/>
  <c r="CH271" i="39"/>
  <c r="CH270" i="39"/>
  <c r="CH269" i="39"/>
  <c r="CH268" i="39"/>
  <c r="CH267" i="39"/>
  <c r="CH266" i="39"/>
  <c r="CH265" i="39"/>
  <c r="CH264" i="39"/>
  <c r="CH263" i="39"/>
  <c r="CH262" i="39"/>
  <c r="CH261" i="39"/>
  <c r="CH260" i="39"/>
  <c r="CH259" i="39"/>
  <c r="CH258" i="39"/>
  <c r="CH257" i="39"/>
  <c r="CH256" i="39"/>
  <c r="CH255" i="39"/>
  <c r="CH254" i="39"/>
  <c r="CH253" i="39"/>
  <c r="CH252" i="39"/>
  <c r="CH251" i="39"/>
  <c r="CH250" i="39"/>
  <c r="CH249" i="39"/>
  <c r="CH248" i="39"/>
  <c r="CH247" i="39"/>
  <c r="CH246" i="39"/>
  <c r="CH245" i="39"/>
  <c r="CH244" i="39"/>
  <c r="CH243" i="39"/>
  <c r="CH242" i="39"/>
  <c r="CH241" i="39"/>
  <c r="CH240" i="39"/>
  <c r="CH239" i="39"/>
  <c r="CH238" i="39"/>
  <c r="CH237" i="39"/>
  <c r="CH236" i="39"/>
  <c r="CH235" i="39"/>
  <c r="CH207" i="39"/>
  <c r="CH206" i="39"/>
  <c r="CH205" i="39"/>
  <c r="CH204" i="39"/>
  <c r="CH203" i="39"/>
  <c r="CH202" i="39"/>
  <c r="CH201" i="39"/>
  <c r="CH200" i="39"/>
  <c r="CH199" i="39"/>
  <c r="CH198" i="39"/>
  <c r="CH197" i="39"/>
  <c r="CH196" i="39"/>
  <c r="CH195" i="39"/>
  <c r="CH194" i="39"/>
  <c r="CH193" i="39"/>
  <c r="CH192" i="39"/>
  <c r="CH191" i="39"/>
  <c r="CH190" i="39"/>
  <c r="CH208" i="39"/>
  <c r="CH232" i="39"/>
  <c r="CH227" i="39"/>
  <c r="CH222" i="39"/>
  <c r="CH217" i="39"/>
  <c r="CH209" i="39"/>
  <c r="CH210" i="39"/>
  <c r="CH230" i="39"/>
  <c r="CH225" i="39"/>
  <c r="CH220" i="39"/>
  <c r="CH215" i="39"/>
  <c r="CH211" i="39"/>
  <c r="CH212" i="39"/>
  <c r="CH233" i="39"/>
  <c r="CH228" i="39"/>
  <c r="CH223" i="39"/>
  <c r="CH218" i="39"/>
  <c r="CH213" i="39"/>
  <c r="CH189" i="39"/>
  <c r="CH188" i="39"/>
  <c r="CH187" i="39"/>
  <c r="CH186" i="39"/>
  <c r="CH185" i="39"/>
  <c r="CH184" i="39"/>
  <c r="CH183" i="39"/>
  <c r="CH182" i="39"/>
  <c r="CH181" i="39"/>
  <c r="CH180" i="39"/>
  <c r="CH179" i="39"/>
  <c r="CH178" i="39"/>
  <c r="CH177" i="39"/>
  <c r="CH176" i="39"/>
  <c r="CH175" i="39"/>
  <c r="CH174" i="39"/>
  <c r="CH173" i="39"/>
  <c r="CH172" i="39"/>
  <c r="CH171" i="39"/>
  <c r="CH170" i="39"/>
  <c r="CH169" i="39"/>
  <c r="CH168" i="39"/>
  <c r="CH167" i="39"/>
  <c r="CH166" i="39"/>
  <c r="CH165" i="39"/>
  <c r="CH164" i="39"/>
  <c r="CH163" i="39"/>
  <c r="CH162" i="39"/>
  <c r="CH231" i="39"/>
  <c r="CH226" i="39"/>
  <c r="CH221" i="39"/>
  <c r="CH216" i="39"/>
  <c r="CH234" i="39"/>
  <c r="CH229" i="39"/>
  <c r="CH224" i="39"/>
  <c r="CH219" i="39"/>
  <c r="CH214" i="39"/>
  <c r="CH123" i="39"/>
  <c r="CH122" i="39"/>
  <c r="CH121" i="39"/>
  <c r="CH120" i="39"/>
  <c r="CH119" i="39"/>
  <c r="CH118" i="39"/>
  <c r="CH117" i="39"/>
  <c r="CH116" i="39"/>
  <c r="CH115" i="39"/>
  <c r="CH114" i="39"/>
  <c r="CH113" i="39"/>
  <c r="CH112" i="39"/>
  <c r="CH158" i="39"/>
  <c r="CH157" i="39"/>
  <c r="CH156" i="39"/>
  <c r="CH155" i="39"/>
  <c r="CH154" i="39"/>
  <c r="CH153" i="39"/>
  <c r="CH152" i="39"/>
  <c r="CH151" i="39"/>
  <c r="CH150" i="39"/>
  <c r="CH149" i="39"/>
  <c r="CH148" i="39"/>
  <c r="CH147" i="39"/>
  <c r="CH161" i="39"/>
  <c r="CH160" i="39"/>
  <c r="CH159" i="39"/>
  <c r="CH146" i="39"/>
  <c r="CH145" i="39"/>
  <c r="CH144" i="39"/>
  <c r="CH143" i="39"/>
  <c r="CH142" i="39"/>
  <c r="CH141" i="39"/>
  <c r="CH140" i="39"/>
  <c r="CH139" i="39"/>
  <c r="CH138" i="39"/>
  <c r="CH137" i="39"/>
  <c r="CH136" i="39"/>
  <c r="CH135" i="39"/>
  <c r="CH134" i="39"/>
  <c r="CH133" i="39"/>
  <c r="CH132" i="39"/>
  <c r="CH131" i="39"/>
  <c r="CH130" i="39"/>
  <c r="CH129" i="39"/>
  <c r="CH128" i="39"/>
  <c r="CH127" i="39"/>
  <c r="CH126" i="39"/>
  <c r="CH125" i="39"/>
  <c r="CH124" i="39"/>
  <c r="CH111" i="39"/>
  <c r="CH110" i="39"/>
  <c r="CH109" i="39"/>
  <c r="CH108" i="39"/>
  <c r="CH107" i="39"/>
  <c r="CH106" i="39"/>
  <c r="CH105" i="39"/>
  <c r="CH104" i="39"/>
  <c r="CH103" i="39"/>
  <c r="CH102" i="39"/>
  <c r="CH101" i="39"/>
  <c r="CH100" i="39"/>
  <c r="CH99" i="39"/>
  <c r="CH98" i="39"/>
  <c r="CH97" i="39"/>
  <c r="CH94" i="39"/>
  <c r="CH92" i="39"/>
  <c r="CH87" i="39"/>
  <c r="CH82" i="39"/>
  <c r="CH96" i="39"/>
  <c r="CH88" i="39"/>
  <c r="CH83" i="39"/>
  <c r="CH77" i="39"/>
  <c r="CG14" i="39"/>
  <c r="CH14" i="39" s="1"/>
  <c r="CH93" i="39"/>
  <c r="CH89" i="39"/>
  <c r="CH84" i="39"/>
  <c r="CH79" i="39"/>
  <c r="CH75" i="39"/>
  <c r="CH74" i="39"/>
  <c r="CH73" i="39"/>
  <c r="CH72" i="39"/>
  <c r="CH71" i="39"/>
  <c r="CH70" i="39"/>
  <c r="CH69" i="39"/>
  <c r="CH68" i="39"/>
  <c r="CH67" i="39"/>
  <c r="CH66" i="39"/>
  <c r="CH65" i="39"/>
  <c r="CH64" i="39"/>
  <c r="CH63" i="39"/>
  <c r="CH62" i="39"/>
  <c r="CH61" i="39"/>
  <c r="CH60" i="39"/>
  <c r="CH59" i="39"/>
  <c r="CH58" i="39"/>
  <c r="CH57" i="39"/>
  <c r="CH56" i="39"/>
  <c r="CH55" i="39"/>
  <c r="CH54" i="39"/>
  <c r="CH53" i="39"/>
  <c r="CH52" i="39"/>
  <c r="CH51" i="39"/>
  <c r="CH50" i="39"/>
  <c r="CH49" i="39"/>
  <c r="CH48" i="39"/>
  <c r="CH47" i="39"/>
  <c r="CH46" i="39"/>
  <c r="CH45" i="39"/>
  <c r="CH95" i="39"/>
  <c r="CH90" i="39"/>
  <c r="CH85" i="39"/>
  <c r="CH80" i="39"/>
  <c r="CH91" i="39"/>
  <c r="CH86" i="39"/>
  <c r="CH81" i="39"/>
  <c r="CH42" i="39"/>
  <c r="CH41" i="39"/>
  <c r="CH37" i="39"/>
  <c r="CH20" i="39"/>
  <c r="CH16" i="39"/>
  <c r="CH15" i="39"/>
  <c r="CH40" i="39"/>
  <c r="CH21" i="39"/>
  <c r="CH39" i="39"/>
  <c r="CH34" i="39"/>
  <c r="CH32" i="39"/>
  <c r="CH31" i="39"/>
  <c r="CH30" i="39"/>
  <c r="CH29" i="39"/>
  <c r="CH28" i="39"/>
  <c r="CH27" i="39"/>
  <c r="CH26" i="39"/>
  <c r="CH25" i="39"/>
  <c r="CH24" i="39"/>
  <c r="CH23" i="39"/>
  <c r="CH22" i="39"/>
  <c r="CH18" i="39"/>
  <c r="CH78" i="39"/>
  <c r="CH76" i="39"/>
  <c r="CH36" i="39"/>
  <c r="CH43" i="39"/>
  <c r="CH35" i="39"/>
  <c r="CH19" i="39"/>
  <c r="CH33" i="39"/>
  <c r="CH17" i="39"/>
  <c r="CH44" i="39"/>
  <c r="CH38" i="39"/>
  <c r="CK14" i="39" a="1"/>
  <c r="CK14" i="39" s="1"/>
  <c r="CL14" i="39" s="1"/>
  <c r="EP3" i="39"/>
  <c r="EP6" i="39"/>
  <c r="EP7" i="39" s="1"/>
  <c r="EP4" i="39"/>
  <c r="EY2" i="39"/>
  <c r="DT141" i="38"/>
  <c r="DT138" i="38" s="1"/>
  <c r="DT152" i="38" s="1"/>
  <c r="DP159" i="38"/>
  <c r="DT158" i="38"/>
  <c r="DP178" i="38"/>
  <c r="DD156" i="38"/>
  <c r="DN141" i="38"/>
  <c r="DN138" i="38" s="1"/>
  <c r="DN152" i="38" s="1"/>
  <c r="DJ159" i="38"/>
  <c r="DJ156" i="38" s="1"/>
  <c r="DP138" i="38"/>
  <c r="EG5" i="39"/>
  <c r="EF14" i="39" s="1" a="1"/>
  <c r="EF14" i="39" s="1"/>
  <c r="EB14" i="39" a="1"/>
  <c r="EB14" i="39" s="1"/>
  <c r="EC14" i="39" s="1" a="1"/>
  <c r="CR299" i="38"/>
  <c r="CV269" i="38"/>
  <c r="BX305" i="19"/>
  <c r="CP242" i="19"/>
  <c r="CP243" i="19"/>
  <c r="CD306" i="19"/>
  <c r="CJ287" i="19"/>
  <c r="DX4" i="33" s="1"/>
  <c r="DS14" i="33" s="1" a="1"/>
  <c r="DS14" i="33" s="1"/>
  <c r="DT14" i="33" s="1" a="1"/>
  <c r="DF238" i="19"/>
  <c r="DF274" i="19" s="1"/>
  <c r="DF304" i="19" s="1"/>
  <c r="DB203" i="19"/>
  <c r="DF234" i="19"/>
  <c r="DF270" i="19" s="1"/>
  <c r="DF300" i="19" s="1"/>
  <c r="DB230" i="19"/>
  <c r="DB266" i="19" s="1"/>
  <c r="DS180" i="19"/>
  <c r="DS198" i="19" s="1"/>
  <c r="DR180" i="19"/>
  <c r="DR198" i="19" s="1"/>
  <c r="DQ180" i="19"/>
  <c r="DQ198" i="19" s="1"/>
  <c r="DQ235" i="19" s="1"/>
  <c r="DQ271" i="19" s="1"/>
  <c r="DQ301" i="19" s="1"/>
  <c r="DP180" i="19"/>
  <c r="DB236" i="19"/>
  <c r="CX272" i="19"/>
  <c r="CV205" i="19"/>
  <c r="CV206" i="19"/>
  <c r="CV207" i="19"/>
  <c r="DQ181" i="19"/>
  <c r="DQ199" i="19" s="1"/>
  <c r="DQ236" i="19" s="1"/>
  <c r="DQ272" i="19" s="1"/>
  <c r="DQ302" i="19" s="1"/>
  <c r="DR181" i="19"/>
  <c r="DR199" i="19" s="1"/>
  <c r="DS181" i="19"/>
  <c r="DS199" i="19" s="1"/>
  <c r="DS218" i="19" s="1"/>
  <c r="DS236" i="19" s="1"/>
  <c r="DS272" i="19" s="1"/>
  <c r="DS302" i="19" s="1"/>
  <c r="DP181" i="19"/>
  <c r="CV272" i="19"/>
  <c r="CR302" i="19"/>
  <c r="CV302" i="19" s="1"/>
  <c r="CY231" i="19"/>
  <c r="CY268" i="19"/>
  <c r="CD337" i="19"/>
  <c r="CD338" i="19" s="1"/>
  <c r="CD339" i="19" s="1"/>
  <c r="CD309" i="19"/>
  <c r="CD336" i="19"/>
  <c r="CD310" i="19"/>
  <c r="CD308" i="19"/>
  <c r="DR183" i="19"/>
  <c r="DR201" i="19" s="1"/>
  <c r="DQ183" i="19"/>
  <c r="DQ201" i="19" s="1"/>
  <c r="DQ238" i="19" s="1"/>
  <c r="DQ274" i="19" s="1"/>
  <c r="DQ304" i="19" s="1"/>
  <c r="DS183" i="19"/>
  <c r="DS201" i="19" s="1"/>
  <c r="DS220" i="19" s="1"/>
  <c r="DS238" i="19" s="1"/>
  <c r="DS274" i="19" s="1"/>
  <c r="DS304" i="19" s="1"/>
  <c r="DP183" i="19"/>
  <c r="CX274" i="19"/>
  <c r="DB238" i="19"/>
  <c r="DL220" i="19"/>
  <c r="DN220" i="19" s="1"/>
  <c r="DD232" i="19"/>
  <c r="DH195" i="19"/>
  <c r="DF233" i="19"/>
  <c r="DF269" i="19" s="1"/>
  <c r="DF299" i="19" s="1"/>
  <c r="DN180" i="19"/>
  <c r="DJ198" i="19"/>
  <c r="DF236" i="19"/>
  <c r="DF272" i="19" s="1"/>
  <c r="DF302" i="19" s="1"/>
  <c r="DK176" i="19"/>
  <c r="DK195" i="19"/>
  <c r="DL215" i="19"/>
  <c r="DN215" i="19" s="1"/>
  <c r="DD236" i="19"/>
  <c r="DH199" i="19"/>
  <c r="CZ268" i="19"/>
  <c r="CZ231" i="19"/>
  <c r="DM176" i="19"/>
  <c r="DN175" i="19" s="1"/>
  <c r="DM195" i="19"/>
  <c r="CR298" i="19"/>
  <c r="CV268" i="19"/>
  <c r="DN181" i="19"/>
  <c r="DJ199" i="19"/>
  <c r="DB214" i="19"/>
  <c r="DB213" i="19" s="1"/>
  <c r="CZ213" i="19"/>
  <c r="DB223" i="19" s="1"/>
  <c r="DG194" i="19"/>
  <c r="DG214" i="19"/>
  <c r="DG213" i="19" s="1"/>
  <c r="DH212" i="19" s="1"/>
  <c r="DH222" i="19" s="1"/>
  <c r="CU298" i="19"/>
  <c r="CU297" i="19" s="1"/>
  <c r="CU267" i="19"/>
  <c r="DJ195" i="19"/>
  <c r="DN177" i="19"/>
  <c r="DL218" i="19"/>
  <c r="DN218" i="19" s="1"/>
  <c r="DL217" i="19"/>
  <c r="DN217" i="19" s="1"/>
  <c r="DH185" i="19"/>
  <c r="DH193" i="19"/>
  <c r="DL176" i="19"/>
  <c r="DL195" i="19"/>
  <c r="CP280" i="19"/>
  <c r="CP279" i="19"/>
  <c r="CP278" i="19"/>
  <c r="DP177" i="19"/>
  <c r="DS177" i="19"/>
  <c r="DR177" i="19"/>
  <c r="DQ177" i="19"/>
  <c r="DL216" i="19"/>
  <c r="DN216" i="19" s="1"/>
  <c r="DB232" i="19"/>
  <c r="CX268" i="19"/>
  <c r="CX271" i="19"/>
  <c r="DB235" i="19"/>
  <c r="CR301" i="19"/>
  <c r="CV301" i="19" s="1"/>
  <c r="CV271" i="19"/>
  <c r="DH201" i="19"/>
  <c r="DD238" i="19"/>
  <c r="BR305" i="19"/>
  <c r="CS267" i="19"/>
  <c r="CS298" i="19"/>
  <c r="CS297" i="19" s="1"/>
  <c r="CP276" i="19"/>
  <c r="DQ178" i="19"/>
  <c r="DQ196" i="19" s="1"/>
  <c r="DQ233" i="19" s="1"/>
  <c r="DQ269" i="19" s="1"/>
  <c r="DQ299" i="19" s="1"/>
  <c r="DS178" i="19"/>
  <c r="DS196" i="19" s="1"/>
  <c r="DS215" i="19" s="1"/>
  <c r="DS233" i="19" s="1"/>
  <c r="DS269" i="19" s="1"/>
  <c r="DS299" i="19" s="1"/>
  <c r="DR178" i="19"/>
  <c r="DR196" i="19" s="1"/>
  <c r="DM216" i="19"/>
  <c r="DM234" i="19" s="1"/>
  <c r="DM270" i="19" s="1"/>
  <c r="DM300" i="19" s="1"/>
  <c r="CV274" i="19"/>
  <c r="CR304" i="19"/>
  <c r="CV304" i="19" s="1"/>
  <c r="DB189" i="19"/>
  <c r="DB188" i="19"/>
  <c r="DB187" i="19"/>
  <c r="DE232" i="19"/>
  <c r="DE194" i="19"/>
  <c r="DR179" i="19"/>
  <c r="DR197" i="19" s="1"/>
  <c r="DS179" i="19"/>
  <c r="DS197" i="19" s="1"/>
  <c r="DS216" i="19" s="1"/>
  <c r="DS234" i="19" s="1"/>
  <c r="DS270" i="19" s="1"/>
  <c r="DS300" i="19" s="1"/>
  <c r="DQ179" i="19"/>
  <c r="DQ197" i="19" s="1"/>
  <c r="DQ234" i="19" s="1"/>
  <c r="DQ270" i="19" s="1"/>
  <c r="DQ300" i="19" s="1"/>
  <c r="DF214" i="19"/>
  <c r="DF232" i="19" s="1"/>
  <c r="DF194" i="19"/>
  <c r="CV225" i="19"/>
  <c r="CV226" i="19"/>
  <c r="CV224" i="19"/>
  <c r="CP298" i="19"/>
  <c r="DD235" i="19"/>
  <c r="DH198" i="19"/>
  <c r="DN183" i="19"/>
  <c r="DJ201" i="19"/>
  <c r="CT298" i="19"/>
  <c r="CT297" i="19" s="1"/>
  <c r="CT267" i="19"/>
  <c r="CV277" i="19" s="1"/>
  <c r="BZ14" i="33" a="1"/>
  <c r="BZ14" i="33" s="1"/>
  <c r="CA14" i="33" s="1" a="1"/>
  <c r="CN4" i="33"/>
  <c r="CN5" i="33" s="1"/>
  <c r="CM14" i="33" s="1" a="1"/>
  <c r="CM14" i="33" s="1"/>
  <c r="J28" i="26"/>
  <c r="L141" i="19" s="1"/>
  <c r="J27" i="26"/>
  <c r="L140" i="19" s="1"/>
  <c r="J140" i="19"/>
  <c r="U28" i="33"/>
  <c r="U27" i="33"/>
  <c r="U25" i="33"/>
  <c r="U26" i="33"/>
  <c r="B32" i="32" a="1"/>
  <c r="B32" i="32" s="1"/>
  <c r="CW5" i="33"/>
  <c r="CV14" i="33" s="1" a="1"/>
  <c r="CV14" i="33" s="1"/>
  <c r="DL240" i="33" a="1"/>
  <c r="DL240" i="33" s="1"/>
  <c r="DM240" i="33" s="1"/>
  <c r="DL228" i="33" a="1"/>
  <c r="DL228" i="33" s="1"/>
  <c r="DM228" i="33" s="1"/>
  <c r="DL224" i="33" a="1"/>
  <c r="DL224" i="33" s="1"/>
  <c r="DM224" i="33" s="1"/>
  <c r="DL248" i="33" a="1"/>
  <c r="DL248" i="33" s="1"/>
  <c r="DM248" i="33" s="1"/>
  <c r="DL244" i="33" a="1"/>
  <c r="DL244" i="33" s="1"/>
  <c r="DL236" i="33" a="1"/>
  <c r="DL236" i="33" s="1"/>
  <c r="DM236" i="33" s="1"/>
  <c r="DL232" i="33" a="1"/>
  <c r="DL232" i="33" s="1"/>
  <c r="DM232" i="33" s="1"/>
  <c r="DL241" i="33" a="1"/>
  <c r="DL241" i="33" s="1"/>
  <c r="DM241" i="33" s="1"/>
  <c r="DL229" i="33" a="1"/>
  <c r="DL229" i="33" s="1"/>
  <c r="DM229" i="33" s="1"/>
  <c r="DL249" i="33" a="1"/>
  <c r="DL249" i="33" s="1"/>
  <c r="DL237" i="33" a="1"/>
  <c r="DL237" i="33" s="1"/>
  <c r="DM237" i="33" s="1"/>
  <c r="DL233" i="33" a="1"/>
  <c r="DL233" i="33" s="1"/>
  <c r="DM233" i="33" s="1"/>
  <c r="DL225" i="33" a="1"/>
  <c r="DL225" i="33" s="1"/>
  <c r="DM225" i="33" s="1"/>
  <c r="DL242" i="33" a="1"/>
  <c r="DL242" i="33" s="1"/>
  <c r="DM242" i="33" s="1"/>
  <c r="DL230" i="33" a="1"/>
  <c r="DL230" i="33" s="1"/>
  <c r="DM230" i="33" s="1"/>
  <c r="DL238" i="33" a="1"/>
  <c r="DL238" i="33" s="1"/>
  <c r="DM238" i="33" s="1"/>
  <c r="DL220" i="33" a="1"/>
  <c r="DL220" i="33" s="1"/>
  <c r="DM220" i="33" s="1"/>
  <c r="DL214" i="33" a="1"/>
  <c r="DL214" i="33" s="1"/>
  <c r="DM214" i="33" s="1"/>
  <c r="DL206" i="33" a="1"/>
  <c r="DL206" i="33" s="1"/>
  <c r="DM206" i="33" s="1"/>
  <c r="DL198" i="33" a="1"/>
  <c r="DL198" i="33" s="1"/>
  <c r="DM198" i="33" s="1"/>
  <c r="DL194" i="33" a="1"/>
  <c r="DL194" i="33" s="1"/>
  <c r="DM194" i="33" s="1"/>
  <c r="DL250" i="33" a="1"/>
  <c r="DL250" i="33" s="1"/>
  <c r="DL246" i="33" a="1"/>
  <c r="DL246" i="33" s="1"/>
  <c r="DM246" i="33" s="1"/>
  <c r="DL245" i="33" a="1"/>
  <c r="DL245" i="33" s="1"/>
  <c r="DM245" i="33" s="1"/>
  <c r="DL203" i="33" a="1"/>
  <c r="DL203" i="33" s="1"/>
  <c r="DM203" i="33" s="1"/>
  <c r="DL227" i="33" a="1"/>
  <c r="DL227" i="33" s="1"/>
  <c r="DM227" i="33" s="1"/>
  <c r="DL226" i="33" a="1"/>
  <c r="DL226" i="33" s="1"/>
  <c r="DM226" i="33" s="1"/>
  <c r="DL218" i="33" a="1"/>
  <c r="DL218" i="33" s="1"/>
  <c r="DM218" i="33" s="1"/>
  <c r="DL211" i="33" a="1"/>
  <c r="DL211" i="33" s="1"/>
  <c r="DM211" i="33" s="1"/>
  <c r="DL222" i="33" a="1"/>
  <c r="DL222" i="33" s="1"/>
  <c r="DM222" i="33" s="1"/>
  <c r="DL247" i="33" a="1"/>
  <c r="DL247" i="33" s="1"/>
  <c r="DM247" i="33" s="1"/>
  <c r="DL239" i="33" a="1"/>
  <c r="DL239" i="33" s="1"/>
  <c r="DM239" i="33" s="1"/>
  <c r="DL234" i="33" a="1"/>
  <c r="DL234" i="33" s="1"/>
  <c r="DM234" i="33" s="1"/>
  <c r="DL215" i="33" a="1"/>
  <c r="DL215" i="33" s="1"/>
  <c r="DM215" i="33" s="1"/>
  <c r="DL212" i="33" a="1"/>
  <c r="DL212" i="33" s="1"/>
  <c r="DM212" i="33" s="1"/>
  <c r="DL219" i="33" a="1"/>
  <c r="DL219" i="33" s="1"/>
  <c r="DM219" i="33" s="1"/>
  <c r="DL216" i="33" a="1"/>
  <c r="DL216" i="33" s="1"/>
  <c r="DM216" i="33" s="1"/>
  <c r="DL209" i="33" a="1"/>
  <c r="DL209" i="33" s="1"/>
  <c r="DM209" i="33" s="1"/>
  <c r="DL223" i="33" a="1"/>
  <c r="DL223" i="33" s="1"/>
  <c r="DM223" i="33" s="1"/>
  <c r="DL195" i="33" a="1"/>
  <c r="DL195" i="33" s="1"/>
  <c r="DM195" i="33" s="1"/>
  <c r="DL191" i="33" a="1"/>
  <c r="DL191" i="33" s="1"/>
  <c r="DM191" i="33" s="1"/>
  <c r="DL186" i="33" a="1"/>
  <c r="DL186" i="33" s="1"/>
  <c r="DM186" i="33" s="1"/>
  <c r="DL205" i="33" a="1"/>
  <c r="DL205" i="33" s="1"/>
  <c r="DM205" i="33" s="1"/>
  <c r="DL188" i="33" a="1"/>
  <c r="DL188" i="33" s="1"/>
  <c r="DM188" i="33" s="1"/>
  <c r="DL243" i="33" a="1"/>
  <c r="DL243" i="33" s="1"/>
  <c r="DM243" i="33" s="1"/>
  <c r="DL202" i="33" a="1"/>
  <c r="DL202" i="33" s="1"/>
  <c r="DM202" i="33" s="1"/>
  <c r="DL193" i="33" a="1"/>
  <c r="DL193" i="33" s="1"/>
  <c r="DM193" i="33" s="1"/>
  <c r="DL187" i="33" a="1"/>
  <c r="DL187" i="33" s="1"/>
  <c r="DM187" i="33" s="1"/>
  <c r="DL235" i="33" a="1"/>
  <c r="DL235" i="33" s="1"/>
  <c r="DM235" i="33" s="1"/>
  <c r="DL231" i="33" a="1"/>
  <c r="DL231" i="33" s="1"/>
  <c r="DM231" i="33" s="1"/>
  <c r="DL201" i="33" a="1"/>
  <c r="DL201" i="33" s="1"/>
  <c r="DM201" i="33" s="1"/>
  <c r="DL197" i="33" a="1"/>
  <c r="DL197" i="33" s="1"/>
  <c r="DM197" i="33" s="1"/>
  <c r="DL189" i="33" a="1"/>
  <c r="DL189" i="33" s="1"/>
  <c r="DM189" i="33" s="1"/>
  <c r="DL200" i="33" a="1"/>
  <c r="DL200" i="33" s="1"/>
  <c r="DM200" i="33" s="1"/>
  <c r="DL208" i="33" a="1"/>
  <c r="DL208" i="33" s="1"/>
  <c r="DM208" i="33" s="1"/>
  <c r="DL199" i="33" a="1"/>
  <c r="DL199" i="33" s="1"/>
  <c r="DM199" i="33" s="1"/>
  <c r="DL196" i="33" a="1"/>
  <c r="DL196" i="33" s="1"/>
  <c r="DM196" i="33" s="1"/>
  <c r="DL210" i="33" a="1"/>
  <c r="DL210" i="33" s="1"/>
  <c r="DM210" i="33" s="1"/>
  <c r="DL207" i="33" a="1"/>
  <c r="DL207" i="33" s="1"/>
  <c r="DM207" i="33" s="1"/>
  <c r="DL204" i="33" a="1"/>
  <c r="DL204" i="33" s="1"/>
  <c r="DM204" i="33" s="1"/>
  <c r="DL192" i="33" a="1"/>
  <c r="DL192" i="33" s="1"/>
  <c r="DM192" i="33" s="1"/>
  <c r="DL213" i="33" a="1"/>
  <c r="DL213" i="33" s="1"/>
  <c r="DM213" i="33" s="1"/>
  <c r="DL190" i="33" a="1"/>
  <c r="DL190" i="33" s="1"/>
  <c r="DM190" i="33" s="1"/>
  <c r="DL221" i="33" a="1"/>
  <c r="DL221" i="33" s="1"/>
  <c r="DM221" i="33" s="1"/>
  <c r="DL217" i="33" a="1"/>
  <c r="DL217" i="33" s="1"/>
  <c r="DM217" i="33" s="1"/>
  <c r="DL185" i="33" a="1"/>
  <c r="DL185" i="33" s="1"/>
  <c r="DM185" i="33" s="1"/>
  <c r="DL174" i="33" a="1"/>
  <c r="DL174" i="33" s="1"/>
  <c r="DM174" i="33" s="1"/>
  <c r="DL162" i="33" a="1"/>
  <c r="DL162" i="33" s="1"/>
  <c r="DM162" i="33" s="1"/>
  <c r="DL109" i="33" a="1"/>
  <c r="DL109" i="33" s="1"/>
  <c r="DM109" i="33" s="1"/>
  <c r="DL183" i="33" a="1"/>
  <c r="DL183" i="33" s="1"/>
  <c r="DM183" i="33" s="1"/>
  <c r="DL169" i="33" a="1"/>
  <c r="DL169" i="33" s="1"/>
  <c r="DM169" i="33" s="1"/>
  <c r="DL161" i="33" a="1"/>
  <c r="DL161" i="33" s="1"/>
  <c r="DM161" i="33" s="1"/>
  <c r="DL139" i="33" a="1"/>
  <c r="DL139" i="33" s="1"/>
  <c r="DM139" i="33" s="1"/>
  <c r="DL147" i="33" a="1"/>
  <c r="DL147" i="33" s="1"/>
  <c r="DM147" i="33" s="1"/>
  <c r="DL107" i="33" a="1"/>
  <c r="DL107" i="33" s="1"/>
  <c r="DM107" i="33" s="1"/>
  <c r="DL181" i="33" a="1"/>
  <c r="DL181" i="33" s="1"/>
  <c r="DM181" i="33" s="1"/>
  <c r="DL160" i="33" a="1"/>
  <c r="DL160" i="33" s="1"/>
  <c r="DM160" i="33" s="1"/>
  <c r="DL144" i="33" a="1"/>
  <c r="DL144" i="33" s="1"/>
  <c r="DM144" i="33" s="1"/>
  <c r="DL152" i="33" a="1"/>
  <c r="DL152" i="33" s="1"/>
  <c r="DM152" i="33" s="1"/>
  <c r="DL105" i="33" a="1"/>
  <c r="DL105" i="33" s="1"/>
  <c r="DM105" i="33" s="1"/>
  <c r="DL122" i="33" a="1"/>
  <c r="DL122" i="33" s="1"/>
  <c r="DM122" i="33" s="1"/>
  <c r="DL179" i="33" a="1"/>
  <c r="DL179" i="33" s="1"/>
  <c r="DM179" i="33" s="1"/>
  <c r="DL159" i="33" a="1"/>
  <c r="DL159" i="33" s="1"/>
  <c r="DM159" i="33" s="1"/>
  <c r="DL142" i="33" a="1"/>
  <c r="DL142" i="33" s="1"/>
  <c r="DM142" i="33" s="1"/>
  <c r="DL150" i="33" a="1"/>
  <c r="DL150" i="33" s="1"/>
  <c r="DM150" i="33" s="1"/>
  <c r="DL136" i="33" a="1"/>
  <c r="DL136" i="33" s="1"/>
  <c r="DM136" i="33" s="1"/>
  <c r="DL120" i="33" a="1"/>
  <c r="DL120" i="33" s="1"/>
  <c r="DM120" i="33" s="1"/>
  <c r="DL103" i="33" a="1"/>
  <c r="DL103" i="33" s="1"/>
  <c r="DM103" i="33" s="1"/>
  <c r="DL177" i="33" a="1"/>
  <c r="DL177" i="33" s="1"/>
  <c r="DL172" i="33" a="1"/>
  <c r="DL172" i="33" s="1"/>
  <c r="DM172" i="33" s="1"/>
  <c r="DL158" i="33" a="1"/>
  <c r="DL158" i="33" s="1"/>
  <c r="DM158" i="33" s="1"/>
  <c r="DL140" i="33" a="1"/>
  <c r="DL140" i="33" s="1"/>
  <c r="DM140" i="33" s="1"/>
  <c r="DL148" i="33" a="1"/>
  <c r="DL148" i="33" s="1"/>
  <c r="DL135" i="33" a="1"/>
  <c r="DL135" i="33" s="1"/>
  <c r="DM135" i="33" s="1"/>
  <c r="DL129" i="33" a="1"/>
  <c r="DL129" i="33" s="1"/>
  <c r="DM129" i="33" s="1"/>
  <c r="DL146" i="33" a="1"/>
  <c r="DL146" i="33" s="1"/>
  <c r="DM146" i="33" s="1"/>
  <c r="DL101" i="33" a="1"/>
  <c r="DL101" i="33" s="1"/>
  <c r="DM101" i="33" s="1"/>
  <c r="DL173" i="33" a="1"/>
  <c r="DL173" i="33" s="1"/>
  <c r="DM173" i="33" s="1"/>
  <c r="DL156" i="33" a="1"/>
  <c r="DL156" i="33" s="1"/>
  <c r="DM156" i="33" s="1"/>
  <c r="DL117" i="33" a="1"/>
  <c r="DL117" i="33" s="1"/>
  <c r="DM117" i="33" s="1"/>
  <c r="DL114" i="33" a="1"/>
  <c r="DL114" i="33" s="1"/>
  <c r="DM114" i="33" s="1"/>
  <c r="DL104" i="33" a="1"/>
  <c r="DL104" i="33" s="1"/>
  <c r="DM104" i="33" s="1"/>
  <c r="DL165" i="33" a="1"/>
  <c r="DL165" i="33" s="1"/>
  <c r="DM165" i="33" s="1"/>
  <c r="DL123" i="33" a="1"/>
  <c r="DL123" i="33" s="1"/>
  <c r="DM123" i="33" s="1"/>
  <c r="DL112" i="33" a="1"/>
  <c r="DL112" i="33" s="1"/>
  <c r="DM112" i="33" s="1"/>
  <c r="DL154" i="33" a="1"/>
  <c r="DL154" i="33" s="1"/>
  <c r="DM154" i="33" s="1"/>
  <c r="DL113" i="33" a="1"/>
  <c r="DL113" i="33" s="1"/>
  <c r="DM113" i="33" s="1"/>
  <c r="DL163" i="33" a="1"/>
  <c r="DL163" i="33" s="1"/>
  <c r="DM163" i="33" s="1"/>
  <c r="DL111" i="33" a="1"/>
  <c r="DL111" i="33" s="1"/>
  <c r="DM111" i="33" s="1"/>
  <c r="DL141" i="33" a="1"/>
  <c r="DL141" i="33" s="1"/>
  <c r="DM141" i="33" s="1"/>
  <c r="DL132" i="33" a="1"/>
  <c r="DL132" i="33" s="1"/>
  <c r="DM132" i="33" s="1"/>
  <c r="DL134" i="33" a="1"/>
  <c r="DL134" i="33" s="1"/>
  <c r="DM134" i="33" s="1"/>
  <c r="DL184" i="33" a="1"/>
  <c r="DL184" i="33" s="1"/>
  <c r="DM184" i="33" s="1"/>
  <c r="DL175" i="33" a="1"/>
  <c r="DL175" i="33" s="1"/>
  <c r="DM175" i="33" s="1"/>
  <c r="DL167" i="33" a="1"/>
  <c r="DL167" i="33" s="1"/>
  <c r="DM167" i="33" s="1"/>
  <c r="DL157" i="33" a="1"/>
  <c r="DL157" i="33" s="1"/>
  <c r="DM157" i="33" s="1"/>
  <c r="DL138" i="33" a="1"/>
  <c r="DL138" i="33" s="1"/>
  <c r="DM138" i="33" s="1"/>
  <c r="DL153" i="33" a="1"/>
  <c r="DL153" i="33" s="1"/>
  <c r="DM153" i="33" s="1"/>
  <c r="DL128" i="33" a="1"/>
  <c r="DL128" i="33" s="1"/>
  <c r="DM128" i="33" s="1"/>
  <c r="DL116" i="33" a="1"/>
  <c r="DL116" i="33" s="1"/>
  <c r="DM116" i="33" s="1"/>
  <c r="DL133" i="33" a="1"/>
  <c r="DL133" i="33" s="1"/>
  <c r="DM133" i="33" s="1"/>
  <c r="DL99" i="33" a="1"/>
  <c r="DL99" i="33" s="1"/>
  <c r="DM99" i="33" s="1"/>
  <c r="DL182" i="33" a="1"/>
  <c r="DL182" i="33" s="1"/>
  <c r="DM182" i="33" s="1"/>
  <c r="DL166" i="33" a="1"/>
  <c r="DL166" i="33" s="1"/>
  <c r="DM166" i="33" s="1"/>
  <c r="DL145" i="33" a="1"/>
  <c r="DL145" i="33" s="1"/>
  <c r="DM145" i="33" s="1"/>
  <c r="DL126" i="33" a="1"/>
  <c r="DL126" i="33" s="1"/>
  <c r="DM126" i="33" s="1"/>
  <c r="DL131" i="33" a="1"/>
  <c r="DL131" i="33" s="1"/>
  <c r="DM131" i="33" s="1"/>
  <c r="DL155" i="33" a="1"/>
  <c r="DL155" i="33" s="1"/>
  <c r="DM155" i="33" s="1"/>
  <c r="DL115" i="33" a="1"/>
  <c r="DL115" i="33" s="1"/>
  <c r="DM115" i="33" s="1"/>
  <c r="DL102" i="33" a="1"/>
  <c r="DL102" i="33" s="1"/>
  <c r="DM102" i="33" s="1"/>
  <c r="DL137" i="33" a="1"/>
  <c r="DL137" i="33" s="1"/>
  <c r="DM137" i="33" s="1"/>
  <c r="DL121" i="33" a="1"/>
  <c r="DL121" i="33" s="1"/>
  <c r="DM121" i="33" s="1"/>
  <c r="DL100" i="33" a="1"/>
  <c r="DL100" i="33" s="1"/>
  <c r="DM100" i="33" s="1"/>
  <c r="DL151" i="33" a="1"/>
  <c r="DL151" i="33" s="1"/>
  <c r="DM151" i="33" s="1"/>
  <c r="DL130" i="33" a="1"/>
  <c r="DL130" i="33" s="1"/>
  <c r="DM130" i="33" s="1"/>
  <c r="DL149" i="33" a="1"/>
  <c r="DL149" i="33" s="1"/>
  <c r="DM149" i="33" s="1"/>
  <c r="DL124" i="33" a="1"/>
  <c r="DL124" i="33" s="1"/>
  <c r="DM124" i="33" s="1"/>
  <c r="DL110" i="33" a="1"/>
  <c r="DL110" i="33" s="1"/>
  <c r="DM110" i="33" s="1"/>
  <c r="DL119" i="33" a="1"/>
  <c r="DL119" i="33" s="1"/>
  <c r="DM119" i="33" s="1"/>
  <c r="DL127" i="33" a="1"/>
  <c r="DL127" i="33" s="1"/>
  <c r="DM127" i="33" s="1"/>
  <c r="DL125" i="33" a="1"/>
  <c r="DL125" i="33" s="1"/>
  <c r="DM125" i="33" s="1"/>
  <c r="DL180" i="33" a="1"/>
  <c r="DL180" i="33" s="1"/>
  <c r="DM180" i="33" s="1"/>
  <c r="DL171" i="33" a="1"/>
  <c r="DL171" i="33" s="1"/>
  <c r="DM171" i="33" s="1"/>
  <c r="DL178" i="33" a="1"/>
  <c r="DL178" i="33" s="1"/>
  <c r="DM178" i="33" s="1"/>
  <c r="DL168" i="33" a="1"/>
  <c r="DL168" i="33" s="1"/>
  <c r="DM168" i="33" s="1"/>
  <c r="DL164" i="33" a="1"/>
  <c r="DL164" i="33" s="1"/>
  <c r="DM164" i="33" s="1"/>
  <c r="DL176" i="33" a="1"/>
  <c r="DL176" i="33" s="1"/>
  <c r="DM176" i="33" s="1"/>
  <c r="DL170" i="33" a="1"/>
  <c r="DL170" i="33" s="1"/>
  <c r="DM170" i="33" s="1"/>
  <c r="DL143" i="33" a="1"/>
  <c r="DL143" i="33" s="1"/>
  <c r="DM143" i="33" s="1"/>
  <c r="DL108" i="33" a="1"/>
  <c r="DL108" i="33" s="1"/>
  <c r="DM108" i="33" s="1"/>
  <c r="DL106" i="33" a="1"/>
  <c r="DL106" i="33" s="1"/>
  <c r="DM106" i="33" s="1"/>
  <c r="DL118" i="33" a="1"/>
  <c r="DL118" i="33" s="1"/>
  <c r="DM118" i="33" s="1"/>
  <c r="CB248" i="33" a="1"/>
  <c r="CB248" i="33" s="1"/>
  <c r="CB241" i="33" a="1"/>
  <c r="CB241" i="33" s="1"/>
  <c r="CC241" i="33" s="1"/>
  <c r="CB229" i="33" a="1"/>
  <c r="CB229" i="33" s="1"/>
  <c r="CC229" i="33" s="1"/>
  <c r="CB252" i="33" a="1"/>
  <c r="CB252" i="33" s="1"/>
  <c r="CC252" i="33" s="1"/>
  <c r="CB245" i="33" a="1"/>
  <c r="CB245" i="33" s="1"/>
  <c r="CC245" i="33" s="1"/>
  <c r="CB255" i="33" a="1"/>
  <c r="CB255" i="33" s="1"/>
  <c r="CB237" i="33" a="1"/>
  <c r="CB237" i="33" s="1"/>
  <c r="CC237" i="33" s="1"/>
  <c r="CB233" i="33" a="1"/>
  <c r="CB233" i="33" s="1"/>
  <c r="CC233" i="33" s="1"/>
  <c r="CB242" i="33" a="1"/>
  <c r="CB242" i="33" s="1"/>
  <c r="CC242" i="33" s="1"/>
  <c r="CB226" i="33" a="1"/>
  <c r="CB226" i="33" s="1"/>
  <c r="CC226" i="33" s="1"/>
  <c r="CB223" i="33" a="1"/>
  <c r="CB223" i="33" s="1"/>
  <c r="CC223" i="33" s="1"/>
  <c r="CB253" i="33" a="1"/>
  <c r="CB253" i="33" s="1"/>
  <c r="CC253" i="33" s="1"/>
  <c r="CB246" i="33" a="1"/>
  <c r="CB246" i="33" s="1"/>
  <c r="CC246" i="33" s="1"/>
  <c r="CB256" i="33" a="1"/>
  <c r="CB256" i="33" s="1"/>
  <c r="CB250" i="33" a="1"/>
  <c r="CB250" i="33" s="1"/>
  <c r="CC250" i="33" s="1"/>
  <c r="CB243" i="33" a="1"/>
  <c r="CB243" i="33" s="1"/>
  <c r="CC243" i="33" s="1"/>
  <c r="CB239" i="33" a="1"/>
  <c r="CB239" i="33" s="1"/>
  <c r="CC239" i="33" s="1"/>
  <c r="CB238" i="33" a="1"/>
  <c r="CB238" i="33" s="1"/>
  <c r="CC238" i="33" s="1"/>
  <c r="CB235" i="33" a="1"/>
  <c r="CB235" i="33" s="1"/>
  <c r="CC235" i="33" s="1"/>
  <c r="CB234" i="33" a="1"/>
  <c r="CB234" i="33" s="1"/>
  <c r="CC234" i="33" s="1"/>
  <c r="CB254" i="33" a="1"/>
  <c r="CB254" i="33" s="1"/>
  <c r="CC254" i="33" s="1"/>
  <c r="CB228" i="33" a="1"/>
  <c r="CB228" i="33" s="1"/>
  <c r="CC228" i="33" s="1"/>
  <c r="CB211" i="33" a="1"/>
  <c r="CB211" i="33" s="1"/>
  <c r="CC211" i="33" s="1"/>
  <c r="CB222" i="33" a="1"/>
  <c r="CB222" i="33" s="1"/>
  <c r="CC222" i="33" s="1"/>
  <c r="CB218" i="33" a="1"/>
  <c r="CB218" i="33" s="1"/>
  <c r="CC218" i="33" s="1"/>
  <c r="CB195" i="33" a="1"/>
  <c r="CB195" i="33" s="1"/>
  <c r="CC195" i="33" s="1"/>
  <c r="CB230" i="33" a="1"/>
  <c r="CB230" i="33" s="1"/>
  <c r="CC230" i="33" s="1"/>
  <c r="CB215" i="33" a="1"/>
  <c r="CB215" i="33" s="1"/>
  <c r="CC215" i="33" s="1"/>
  <c r="CB212" i="33" a="1"/>
  <c r="CB212" i="33" s="1"/>
  <c r="CC212" i="33" s="1"/>
  <c r="CB207" i="33" a="1"/>
  <c r="CB207" i="33" s="1"/>
  <c r="CC207" i="33" s="1"/>
  <c r="CB204" i="33" a="1"/>
  <c r="CB204" i="33" s="1"/>
  <c r="CC204" i="33" s="1"/>
  <c r="CB231" i="33" a="1"/>
  <c r="CB231" i="33" s="1"/>
  <c r="CC231" i="33" s="1"/>
  <c r="CB219" i="33" a="1"/>
  <c r="CB219" i="33" s="1"/>
  <c r="CC219" i="33" s="1"/>
  <c r="CB249" i="33" a="1"/>
  <c r="CB249" i="33" s="1"/>
  <c r="CB236" i="33" a="1"/>
  <c r="CB236" i="33" s="1"/>
  <c r="CC236" i="33" s="1"/>
  <c r="CB216" i="33" a="1"/>
  <c r="CB216" i="33" s="1"/>
  <c r="CC216" i="33" s="1"/>
  <c r="CB209" i="33" a="1"/>
  <c r="CB209" i="33" s="1"/>
  <c r="CC209" i="33" s="1"/>
  <c r="CB240" i="33" a="1"/>
  <c r="CB240" i="33" s="1"/>
  <c r="CC240" i="33" s="1"/>
  <c r="CB232" i="33" a="1"/>
  <c r="CB232" i="33" s="1"/>
  <c r="CC232" i="33" s="1"/>
  <c r="CB221" i="33" a="1"/>
  <c r="CB221" i="33" s="1"/>
  <c r="CC221" i="33" s="1"/>
  <c r="CB213" i="33" a="1"/>
  <c r="CB213" i="33" s="1"/>
  <c r="CC213" i="33" s="1"/>
  <c r="CB251" i="33" a="1"/>
  <c r="CB251" i="33" s="1"/>
  <c r="CC251" i="33" s="1"/>
  <c r="CB244" i="33" a="1"/>
  <c r="CB244" i="33" s="1"/>
  <c r="CC244" i="33" s="1"/>
  <c r="CB227" i="33" a="1"/>
  <c r="CB227" i="33" s="1"/>
  <c r="CC227" i="33" s="1"/>
  <c r="CB202" i="33" a="1"/>
  <c r="CB202" i="33" s="1"/>
  <c r="CC202" i="33" s="1"/>
  <c r="CB201" i="33" a="1"/>
  <c r="CB201" i="33" s="1"/>
  <c r="CC201" i="33" s="1"/>
  <c r="CB197" i="33" a="1"/>
  <c r="CB197" i="33" s="1"/>
  <c r="CC197" i="33" s="1"/>
  <c r="CB193" i="33" a="1"/>
  <c r="CB193" i="33" s="1"/>
  <c r="CC193" i="33" s="1"/>
  <c r="CB188" i="33" a="1"/>
  <c r="CB188" i="33" s="1"/>
  <c r="CC188" i="33" s="1"/>
  <c r="CB187" i="33" a="1"/>
  <c r="CB187" i="33" s="1"/>
  <c r="CC187" i="33" s="1"/>
  <c r="CB217" i="33" a="1"/>
  <c r="CB217" i="33" s="1"/>
  <c r="CC217" i="33" s="1"/>
  <c r="CB200" i="33" a="1"/>
  <c r="CB200" i="33" s="1"/>
  <c r="CC200" i="33" s="1"/>
  <c r="CB189" i="33" a="1"/>
  <c r="CB189" i="33" s="1"/>
  <c r="CC189" i="33" s="1"/>
  <c r="CB225" i="33" a="1"/>
  <c r="CB225" i="33" s="1"/>
  <c r="CC225" i="33" s="1"/>
  <c r="CB194" i="33" a="1"/>
  <c r="CB194" i="33" s="1"/>
  <c r="CC194" i="33" s="1"/>
  <c r="CB208" i="33" a="1"/>
  <c r="CB208" i="33" s="1"/>
  <c r="CC208" i="33" s="1"/>
  <c r="CB196" i="33" a="1"/>
  <c r="CB196" i="33" s="1"/>
  <c r="CC196" i="33" s="1"/>
  <c r="CB224" i="33" a="1"/>
  <c r="CB224" i="33" s="1"/>
  <c r="CC224" i="33" s="1"/>
  <c r="CB199" i="33" a="1"/>
  <c r="CB199" i="33" s="1"/>
  <c r="CC199" i="33" s="1"/>
  <c r="CB190" i="33" a="1"/>
  <c r="CB190" i="33" s="1"/>
  <c r="CC190" i="33" s="1"/>
  <c r="CB210" i="33" a="1"/>
  <c r="CB210" i="33" s="1"/>
  <c r="CC210" i="33" s="1"/>
  <c r="CB247" i="33" a="1"/>
  <c r="CB247" i="33" s="1"/>
  <c r="CC247" i="33" s="1"/>
  <c r="CB198" i="33" a="1"/>
  <c r="CB198" i="33" s="1"/>
  <c r="CC198" i="33" s="1"/>
  <c r="CB191" i="33" a="1"/>
  <c r="CB191" i="33" s="1"/>
  <c r="CC191" i="33" s="1"/>
  <c r="CB206" i="33" a="1"/>
  <c r="CB206" i="33" s="1"/>
  <c r="CC206" i="33" s="1"/>
  <c r="CB205" i="33" a="1"/>
  <c r="CB205" i="33" s="1"/>
  <c r="CC205" i="33" s="1"/>
  <c r="CB186" i="33" a="1"/>
  <c r="CB186" i="33" s="1"/>
  <c r="CC186" i="33" s="1"/>
  <c r="CB214" i="33" a="1"/>
  <c r="CB214" i="33" s="1"/>
  <c r="CC214" i="33" s="1"/>
  <c r="CB220" i="33" a="1"/>
  <c r="CB220" i="33" s="1"/>
  <c r="CC220" i="33" s="1"/>
  <c r="CB203" i="33" a="1"/>
  <c r="CB203" i="33" s="1"/>
  <c r="CC203" i="33" s="1"/>
  <c r="CB192" i="33" a="1"/>
  <c r="CB192" i="33" s="1"/>
  <c r="CC192" i="33" s="1"/>
  <c r="CB174" i="33" a="1"/>
  <c r="CB174" i="33" s="1"/>
  <c r="CC174" i="33" s="1"/>
  <c r="CB169" i="33" a="1"/>
  <c r="CB169" i="33" s="1"/>
  <c r="CC169" i="33" s="1"/>
  <c r="CB166" i="33" a="1"/>
  <c r="CB166" i="33" s="1"/>
  <c r="CC166" i="33" s="1"/>
  <c r="CB170" i="33" a="1"/>
  <c r="CB170" i="33" s="1"/>
  <c r="CC170" i="33" s="1"/>
  <c r="CB179" i="33" a="1"/>
  <c r="CB179" i="33" s="1"/>
  <c r="CC179" i="33" s="1"/>
  <c r="CB122" i="33" a="1"/>
  <c r="CB122" i="33" s="1"/>
  <c r="CC122" i="33" s="1"/>
  <c r="CB110" i="33" a="1"/>
  <c r="CB110" i="33" s="1"/>
  <c r="CC110" i="33" s="1"/>
  <c r="CB123" i="33" a="1"/>
  <c r="CB123" i="33" s="1"/>
  <c r="CC123" i="33" s="1"/>
  <c r="CB105" i="33" a="1"/>
  <c r="CB105" i="33" s="1"/>
  <c r="CC105" i="33" s="1"/>
  <c r="CB136" i="33" a="1"/>
  <c r="CB136" i="33" s="1"/>
  <c r="CC136" i="33" s="1"/>
  <c r="CB182" i="33" a="1"/>
  <c r="CB182" i="33" s="1"/>
  <c r="CC182" i="33" s="1"/>
  <c r="CB147" i="33" a="1"/>
  <c r="CB147" i="33" s="1"/>
  <c r="CC147" i="33" s="1"/>
  <c r="CB150" i="33" a="1"/>
  <c r="CB150" i="33" s="1"/>
  <c r="CC150" i="33" s="1"/>
  <c r="CB159" i="33" a="1"/>
  <c r="CB159" i="33" s="1"/>
  <c r="CC159" i="33" s="1"/>
  <c r="CB156" i="33" a="1"/>
  <c r="CB156" i="33" s="1"/>
  <c r="CC156" i="33" s="1"/>
  <c r="CB115" i="33" a="1"/>
  <c r="CB115" i="33" s="1"/>
  <c r="CC115" i="33" s="1"/>
  <c r="CB157" i="33" a="1"/>
  <c r="CB157" i="33" s="1"/>
  <c r="CC157" i="33" s="1"/>
  <c r="CB141" i="33" a="1"/>
  <c r="CB141" i="33" s="1"/>
  <c r="CC141" i="33" s="1"/>
  <c r="CB128" i="33" a="1"/>
  <c r="CB128" i="33" s="1"/>
  <c r="CC128" i="33" s="1"/>
  <c r="CB131" i="33" a="1"/>
  <c r="CB131" i="33" s="1"/>
  <c r="CC131" i="33" s="1"/>
  <c r="CB185" i="33" a="1"/>
  <c r="CB185" i="33" s="1"/>
  <c r="CB167" i="33" a="1"/>
  <c r="CB167" i="33" s="1"/>
  <c r="CC167" i="33" s="1"/>
  <c r="CB164" i="33" a="1"/>
  <c r="CB164" i="33" s="1"/>
  <c r="CC164" i="33" s="1"/>
  <c r="CB153" i="33" a="1"/>
  <c r="CB153" i="33" s="1"/>
  <c r="CC153" i="33" s="1"/>
  <c r="CB120" i="33" a="1"/>
  <c r="CB120" i="33" s="1"/>
  <c r="CC120" i="33" s="1"/>
  <c r="CB108" i="33" a="1"/>
  <c r="CB108" i="33" s="1"/>
  <c r="CC108" i="33" s="1"/>
  <c r="CB121" i="33" a="1"/>
  <c r="CB121" i="33" s="1"/>
  <c r="CC121" i="33" s="1"/>
  <c r="CB103" i="33" a="1"/>
  <c r="CB103" i="33" s="1"/>
  <c r="CC103" i="33" s="1"/>
  <c r="CB104" i="33" a="1"/>
  <c r="CB104" i="33" s="1"/>
  <c r="CC104" i="33" s="1"/>
  <c r="CB144" i="33" a="1"/>
  <c r="CB144" i="33" s="1"/>
  <c r="CC144" i="33" s="1"/>
  <c r="CB129" i="33" a="1"/>
  <c r="CB129" i="33" s="1"/>
  <c r="CC129" i="33" s="1"/>
  <c r="CB176" i="33" a="1"/>
  <c r="CB176" i="33" s="1"/>
  <c r="CC176" i="33" s="1"/>
  <c r="CB134" i="33" a="1"/>
  <c r="CB134" i="33" s="1"/>
  <c r="CC134" i="33" s="1"/>
  <c r="CB117" i="33" a="1"/>
  <c r="CB117" i="33" s="1"/>
  <c r="CC117" i="33" s="1"/>
  <c r="CB177" i="33" a="1"/>
  <c r="CB177" i="33" s="1"/>
  <c r="CB142" i="33" a="1"/>
  <c r="CB142" i="33" s="1"/>
  <c r="CC142" i="33" s="1"/>
  <c r="CB180" i="33" a="1"/>
  <c r="CB180" i="33" s="1"/>
  <c r="CC180" i="33" s="1"/>
  <c r="CB130" i="33" a="1"/>
  <c r="CB130" i="33" s="1"/>
  <c r="CC130" i="33" s="1"/>
  <c r="CB133" i="33" a="1"/>
  <c r="CB133" i="33" s="1"/>
  <c r="CC133" i="33" s="1"/>
  <c r="CB116" i="33" a="1"/>
  <c r="CB116" i="33" s="1"/>
  <c r="CC116" i="33" s="1"/>
  <c r="CB138" i="33" a="1"/>
  <c r="CB138" i="33" s="1"/>
  <c r="CC138" i="33" s="1"/>
  <c r="CB184" i="33" a="1"/>
  <c r="CB184" i="33" s="1"/>
  <c r="CC184" i="33" s="1"/>
  <c r="CB165" i="33" a="1"/>
  <c r="CB165" i="33" s="1"/>
  <c r="CC165" i="33" s="1"/>
  <c r="CB162" i="33" a="1"/>
  <c r="CB162" i="33" s="1"/>
  <c r="CC162" i="33" s="1"/>
  <c r="CB151" i="33" a="1"/>
  <c r="CB151" i="33" s="1"/>
  <c r="CC151" i="33" s="1"/>
  <c r="CB154" i="33" a="1"/>
  <c r="CB154" i="33" s="1"/>
  <c r="CC154" i="33" s="1"/>
  <c r="CB118" i="33" a="1"/>
  <c r="CB118" i="33" s="1"/>
  <c r="CC118" i="33" s="1"/>
  <c r="CB145" i="33" a="1"/>
  <c r="CB145" i="33" s="1"/>
  <c r="CC145" i="33" s="1"/>
  <c r="CB106" i="33" a="1"/>
  <c r="CB106" i="33" s="1"/>
  <c r="CC106" i="33" s="1"/>
  <c r="CB119" i="33" a="1"/>
  <c r="CB119" i="33" s="1"/>
  <c r="CC119" i="33" s="1"/>
  <c r="CB101" i="33" a="1"/>
  <c r="CB101" i="33" s="1"/>
  <c r="CC101" i="33" s="1"/>
  <c r="CB102" i="33" a="1"/>
  <c r="CB102" i="33" s="1"/>
  <c r="CC102" i="33" s="1"/>
  <c r="CB149" i="33" a="1"/>
  <c r="CB149" i="33" s="1"/>
  <c r="CC149" i="33" s="1"/>
  <c r="CB152" i="33" a="1"/>
  <c r="CB152" i="33" s="1"/>
  <c r="CC152" i="33" s="1"/>
  <c r="CB161" i="33" a="1"/>
  <c r="CB161" i="33" s="1"/>
  <c r="CC161" i="33" s="1"/>
  <c r="CB143" i="33" a="1"/>
  <c r="CB143" i="33" s="1"/>
  <c r="CC143" i="33" s="1"/>
  <c r="CB181" i="33" a="1"/>
  <c r="CB181" i="33" s="1"/>
  <c r="CC181" i="33" s="1"/>
  <c r="CB132" i="33" a="1"/>
  <c r="CB132" i="33" s="1"/>
  <c r="CC132" i="33" s="1"/>
  <c r="CB148" i="33" a="1"/>
  <c r="CB148" i="33" s="1"/>
  <c r="CC148" i="33" s="1"/>
  <c r="CB137" i="33" a="1"/>
  <c r="CB137" i="33" s="1"/>
  <c r="CC137" i="33" s="1"/>
  <c r="CB113" i="33" a="1"/>
  <c r="CB113" i="33" s="1"/>
  <c r="CC113" i="33" s="1"/>
  <c r="CB140" i="33" a="1"/>
  <c r="CB140" i="33" s="1"/>
  <c r="CC140" i="33" s="1"/>
  <c r="CB125" i="33" a="1"/>
  <c r="CB125" i="33" s="1"/>
  <c r="CC125" i="33" s="1"/>
  <c r="CB183" i="33" a="1"/>
  <c r="CB183" i="33" s="1"/>
  <c r="CC183" i="33" s="1"/>
  <c r="CB163" i="33" a="1"/>
  <c r="CB163" i="33" s="1"/>
  <c r="CC163" i="33" s="1"/>
  <c r="CB160" i="33" a="1"/>
  <c r="CB160" i="33" s="1"/>
  <c r="CC160" i="33" s="1"/>
  <c r="CB135" i="33" a="1"/>
  <c r="CB135" i="33" s="1"/>
  <c r="CC135" i="33" s="1"/>
  <c r="CB168" i="33" a="1"/>
  <c r="CB168" i="33" s="1"/>
  <c r="CC168" i="33" s="1"/>
  <c r="CB111" i="33" a="1"/>
  <c r="CB111" i="33" s="1"/>
  <c r="CC111" i="33" s="1"/>
  <c r="CB107" i="33" a="1"/>
  <c r="CB107" i="33" s="1"/>
  <c r="CC107" i="33" s="1"/>
  <c r="CB175" i="33" a="1"/>
  <c r="CB175" i="33" s="1"/>
  <c r="CC175" i="33" s="1"/>
  <c r="CB155" i="33" a="1"/>
  <c r="CB155" i="33" s="1"/>
  <c r="CC155" i="33" s="1"/>
  <c r="CB173" i="33" a="1"/>
  <c r="CB173" i="33" s="1"/>
  <c r="CC173" i="33" s="1"/>
  <c r="CB172" i="33" a="1"/>
  <c r="CB172" i="33" s="1"/>
  <c r="CC172" i="33" s="1"/>
  <c r="CB178" i="33" a="1"/>
  <c r="CB178" i="33" s="1"/>
  <c r="CC178" i="33" s="1"/>
  <c r="CB146" i="33" a="1"/>
  <c r="CB146" i="33" s="1"/>
  <c r="CC146" i="33" s="1"/>
  <c r="CB126" i="33" a="1"/>
  <c r="CB126" i="33" s="1"/>
  <c r="CC126" i="33" s="1"/>
  <c r="CB139" i="33" a="1"/>
  <c r="CB139" i="33" s="1"/>
  <c r="CC139" i="33" s="1"/>
  <c r="CB114" i="33" a="1"/>
  <c r="CB114" i="33" s="1"/>
  <c r="CC114" i="33" s="1"/>
  <c r="CB127" i="33" a="1"/>
  <c r="CB127" i="33" s="1"/>
  <c r="CC127" i="33" s="1"/>
  <c r="CB109" i="33" a="1"/>
  <c r="CB109" i="33" s="1"/>
  <c r="CC109" i="33" s="1"/>
  <c r="CC185" i="33"/>
  <c r="CB158" i="33" a="1"/>
  <c r="CB158" i="33" s="1"/>
  <c r="CC158" i="33" s="1"/>
  <c r="CB124" i="33" a="1"/>
  <c r="CB124" i="33" s="1"/>
  <c r="CC124" i="33" s="1"/>
  <c r="CB112" i="33" a="1"/>
  <c r="CB112" i="33" s="1"/>
  <c r="CC112" i="33" s="1"/>
  <c r="CB171" i="33" a="1"/>
  <c r="CB171" i="33" s="1"/>
  <c r="CC171" i="33" s="1"/>
  <c r="CB94" i="33" a="1"/>
  <c r="CB94" i="33" s="1"/>
  <c r="CC94" i="33" s="1"/>
  <c r="CB100" i="33" a="1"/>
  <c r="CB100" i="33" s="1"/>
  <c r="CC100" i="33" s="1"/>
  <c r="CB95" i="33" a="1"/>
  <c r="CB95" i="33" s="1"/>
  <c r="CC95" i="33" s="1"/>
  <c r="CB98" i="33" a="1"/>
  <c r="CB98" i="33" s="1"/>
  <c r="CC98" i="33" s="1"/>
  <c r="CB99" i="33" a="1"/>
  <c r="CB99" i="33" s="1"/>
  <c r="CC99" i="33" s="1"/>
  <c r="CB97" i="33" a="1"/>
  <c r="CB97" i="33" s="1"/>
  <c r="CC97" i="33" s="1"/>
  <c r="CB96" i="33" a="1"/>
  <c r="CB96" i="33" s="1"/>
  <c r="CC96" i="33" s="1"/>
  <c r="DL98" i="33" a="1"/>
  <c r="DL98" i="33" s="1"/>
  <c r="DM98" i="33" s="1"/>
  <c r="DL93" i="33" a="1"/>
  <c r="DL93" i="33" s="1"/>
  <c r="DM93" i="33" s="1"/>
  <c r="CT242" i="33" a="1"/>
  <c r="CT242" i="33" s="1"/>
  <c r="CU242" i="33" s="1"/>
  <c r="CT226" i="33" a="1"/>
  <c r="CT226" i="33" s="1"/>
  <c r="CU226" i="33" s="1"/>
  <c r="CT223" i="33" a="1"/>
  <c r="CT223" i="33" s="1"/>
  <c r="CU223" i="33" s="1"/>
  <c r="CT253" i="33" a="1"/>
  <c r="CT253" i="33" s="1"/>
  <c r="CT246" i="33" a="1"/>
  <c r="CT246" i="33" s="1"/>
  <c r="CT243" i="33" a="1"/>
  <c r="CT243" i="33" s="1"/>
  <c r="CU243" i="33" s="1"/>
  <c r="CT239" i="33" a="1"/>
  <c r="CT239" i="33" s="1"/>
  <c r="CU239" i="33" s="1"/>
  <c r="CT250" i="33" a="1"/>
  <c r="CT250" i="33" s="1"/>
  <c r="CU250" i="33" s="1"/>
  <c r="CT247" i="33" a="1"/>
  <c r="CT247" i="33" s="1"/>
  <c r="CU247" i="33" s="1"/>
  <c r="CT238" i="33" a="1"/>
  <c r="CT238" i="33" s="1"/>
  <c r="CU238" i="33" s="1"/>
  <c r="CT235" i="33" a="1"/>
  <c r="CT235" i="33" s="1"/>
  <c r="CU235" i="33" s="1"/>
  <c r="CT234" i="33" a="1"/>
  <c r="CT234" i="33" s="1"/>
  <c r="CU234" i="33" s="1"/>
  <c r="CT240" i="33" a="1"/>
  <c r="CT240" i="33" s="1"/>
  <c r="CU240" i="33" s="1"/>
  <c r="CT228" i="33" a="1"/>
  <c r="CT228" i="33" s="1"/>
  <c r="CU228" i="33" s="1"/>
  <c r="CT224" i="33" a="1"/>
  <c r="CT224" i="33" s="1"/>
  <c r="CU224" i="33" s="1"/>
  <c r="CT251" i="33" a="1"/>
  <c r="CT251" i="33" s="1"/>
  <c r="CU251" i="33" s="1"/>
  <c r="CT244" i="33" a="1"/>
  <c r="CT244" i="33" s="1"/>
  <c r="CU244" i="33" s="1"/>
  <c r="CT236" i="33" a="1"/>
  <c r="CT236" i="33" s="1"/>
  <c r="CU236" i="33" s="1"/>
  <c r="CT232" i="33" a="1"/>
  <c r="CT232" i="33" s="1"/>
  <c r="CU232" i="33" s="1"/>
  <c r="CT248" i="33" a="1"/>
  <c r="CT248" i="33" s="1"/>
  <c r="CU248" i="33" s="1"/>
  <c r="CT241" i="33" a="1"/>
  <c r="CT241" i="33" s="1"/>
  <c r="CU241" i="33" s="1"/>
  <c r="CT229" i="33" a="1"/>
  <c r="CT229" i="33" s="1"/>
  <c r="CU229" i="33" s="1"/>
  <c r="CT231" i="33" a="1"/>
  <c r="CT231" i="33" s="1"/>
  <c r="CU231" i="33" s="1"/>
  <c r="CT216" i="33" a="1"/>
  <c r="CT216" i="33" s="1"/>
  <c r="CU216" i="33" s="1"/>
  <c r="CT209" i="33" a="1"/>
  <c r="CT209" i="33" s="1"/>
  <c r="CU209" i="33" s="1"/>
  <c r="CT252" i="33" a="1"/>
  <c r="CT252" i="33" s="1"/>
  <c r="CU252" i="33" s="1"/>
  <c r="CT249" i="33" a="1"/>
  <c r="CT249" i="33" s="1"/>
  <c r="CU249" i="33" s="1"/>
  <c r="CT221" i="33" a="1"/>
  <c r="CT221" i="33" s="1"/>
  <c r="CU221" i="33" s="1"/>
  <c r="CT213" i="33" a="1"/>
  <c r="CT213" i="33" s="1"/>
  <c r="CU213" i="33" s="1"/>
  <c r="CT201" i="33" a="1"/>
  <c r="CT201" i="33" s="1"/>
  <c r="CU201" i="33" s="1"/>
  <c r="CT197" i="33" a="1"/>
  <c r="CT197" i="33" s="1"/>
  <c r="CU197" i="33" s="1"/>
  <c r="CT205" i="33" a="1"/>
  <c r="CT205" i="33" s="1"/>
  <c r="CU205" i="33" s="1"/>
  <c r="CT220" i="33" a="1"/>
  <c r="CT220" i="33" s="1"/>
  <c r="CU220" i="33" s="1"/>
  <c r="CT245" i="33" a="1"/>
  <c r="CT245" i="33" s="1"/>
  <c r="CT217" i="33" a="1"/>
  <c r="CT217" i="33" s="1"/>
  <c r="CU217" i="33" s="1"/>
  <c r="CT214" i="33" a="1"/>
  <c r="CT214" i="33" s="1"/>
  <c r="CU214" i="33" s="1"/>
  <c r="CT237" i="33" a="1"/>
  <c r="CT237" i="33" s="1"/>
  <c r="CU237" i="33" s="1"/>
  <c r="CT227" i="33" a="1"/>
  <c r="CT227" i="33" s="1"/>
  <c r="CU227" i="33" s="1"/>
  <c r="CT225" i="33" a="1"/>
  <c r="CT225" i="33" s="1"/>
  <c r="CU225" i="33" s="1"/>
  <c r="CT218" i="33" a="1"/>
  <c r="CT218" i="33" s="1"/>
  <c r="CU218" i="33" s="1"/>
  <c r="CT211" i="33" a="1"/>
  <c r="CT211" i="33" s="1"/>
  <c r="CU211" i="33" s="1"/>
  <c r="CT208" i="33" a="1"/>
  <c r="CT208" i="33" s="1"/>
  <c r="CU208" i="33" s="1"/>
  <c r="CT196" i="33" a="1"/>
  <c r="CT196" i="33" s="1"/>
  <c r="CU196" i="33" s="1"/>
  <c r="CT190" i="33" a="1"/>
  <c r="CT190" i="33" s="1"/>
  <c r="CU190" i="33" s="1"/>
  <c r="CT215" i="33" a="1"/>
  <c r="CT215" i="33" s="1"/>
  <c r="CU215" i="33" s="1"/>
  <c r="CT212" i="33" a="1"/>
  <c r="CT212" i="33" s="1"/>
  <c r="CU212" i="33" s="1"/>
  <c r="CT210" i="33" a="1"/>
  <c r="CT210" i="33" s="1"/>
  <c r="CU210" i="33" s="1"/>
  <c r="CT206" i="33" a="1"/>
  <c r="CT206" i="33" s="1"/>
  <c r="CU206" i="33" s="1"/>
  <c r="CT204" i="33" a="1"/>
  <c r="CT204" i="33" s="1"/>
  <c r="CU204" i="33" s="1"/>
  <c r="CT198" i="33" a="1"/>
  <c r="CT198" i="33" s="1"/>
  <c r="CU198" i="33" s="1"/>
  <c r="CT233" i="33" a="1"/>
  <c r="CT233" i="33" s="1"/>
  <c r="CU233" i="33" s="1"/>
  <c r="CT207" i="33" a="1"/>
  <c r="CT207" i="33" s="1"/>
  <c r="CU207" i="33" s="1"/>
  <c r="CT203" i="33" a="1"/>
  <c r="CT203" i="33" s="1"/>
  <c r="CU203" i="33" s="1"/>
  <c r="CT195" i="33" a="1"/>
  <c r="CT195" i="33" s="1"/>
  <c r="CU195" i="33" s="1"/>
  <c r="CT192" i="33" a="1"/>
  <c r="CT192" i="33" s="1"/>
  <c r="CU192" i="33" s="1"/>
  <c r="CT191" i="33" a="1"/>
  <c r="CT191" i="33" s="1"/>
  <c r="CU191" i="33" s="1"/>
  <c r="CT186" i="33" a="1"/>
  <c r="CT186" i="33" s="1"/>
  <c r="CU186" i="33" s="1"/>
  <c r="CT188" i="33" a="1"/>
  <c r="CT188" i="33" s="1"/>
  <c r="CU188" i="33" s="1"/>
  <c r="CT219" i="33" a="1"/>
  <c r="CT219" i="33" s="1"/>
  <c r="CU219" i="33" s="1"/>
  <c r="CT199" i="33" a="1"/>
  <c r="CT199" i="33" s="1"/>
  <c r="CU199" i="33" s="1"/>
  <c r="CT189" i="33" a="1"/>
  <c r="CT189" i="33" s="1"/>
  <c r="CU189" i="33" s="1"/>
  <c r="CT222" i="33" a="1"/>
  <c r="CT222" i="33" s="1"/>
  <c r="CU222" i="33" s="1"/>
  <c r="CT193" i="33" a="1"/>
  <c r="CT193" i="33" s="1"/>
  <c r="CU193" i="33" s="1"/>
  <c r="CT200" i="33" a="1"/>
  <c r="CT200" i="33" s="1"/>
  <c r="CU200" i="33" s="1"/>
  <c r="CT187" i="33" a="1"/>
  <c r="CT187" i="33" s="1"/>
  <c r="CU187" i="33" s="1"/>
  <c r="CT230" i="33" a="1"/>
  <c r="CT230" i="33" s="1"/>
  <c r="CU230" i="33" s="1"/>
  <c r="CT202" i="33" a="1"/>
  <c r="CT202" i="33" s="1"/>
  <c r="CU202" i="33" s="1"/>
  <c r="CT194" i="33" a="1"/>
  <c r="CT194" i="33" s="1"/>
  <c r="CU194" i="33" s="1"/>
  <c r="CT178" i="33" a="1"/>
  <c r="CT178" i="33" s="1"/>
  <c r="CU178" i="33" s="1"/>
  <c r="CT170" i="33" a="1"/>
  <c r="CT170" i="33" s="1"/>
  <c r="CU170" i="33" s="1"/>
  <c r="CT160" i="33" a="1"/>
  <c r="CT160" i="33" s="1"/>
  <c r="CU160" i="33" s="1"/>
  <c r="CT154" i="33" a="1"/>
  <c r="CT154" i="33" s="1"/>
  <c r="CU154" i="33" s="1"/>
  <c r="CT124" i="33" a="1"/>
  <c r="CT124" i="33" s="1"/>
  <c r="CU124" i="33" s="1"/>
  <c r="CT112" i="33" a="1"/>
  <c r="CT112" i="33" s="1"/>
  <c r="CU112" i="33" s="1"/>
  <c r="CT115" i="33" a="1"/>
  <c r="CT115" i="33" s="1"/>
  <c r="CU115" i="33" s="1"/>
  <c r="CT123" i="33" a="1"/>
  <c r="CT123" i="33" s="1"/>
  <c r="CU123" i="33" s="1"/>
  <c r="CT176" i="33" a="1"/>
  <c r="CT176" i="33" s="1"/>
  <c r="CU176" i="33" s="1"/>
  <c r="CT172" i="33" a="1"/>
  <c r="CT172" i="33" s="1"/>
  <c r="CU172" i="33" s="1"/>
  <c r="CT153" i="33" a="1"/>
  <c r="CT153" i="33" s="1"/>
  <c r="CU153" i="33" s="1"/>
  <c r="CT146" i="33" a="1"/>
  <c r="CT146" i="33" s="1"/>
  <c r="CU146" i="33" s="1"/>
  <c r="CT122" i="33" a="1"/>
  <c r="CT122" i="33" s="1"/>
  <c r="CU122" i="33" s="1"/>
  <c r="CT113" i="33" a="1"/>
  <c r="CT113" i="33" s="1"/>
  <c r="CU113" i="33" s="1"/>
  <c r="CT185" i="33" a="1"/>
  <c r="CT185" i="33" s="1"/>
  <c r="CU185" i="33" s="1"/>
  <c r="CT151" i="33" a="1"/>
  <c r="CT151" i="33" s="1"/>
  <c r="CU151" i="33" s="1"/>
  <c r="CT156" i="33" a="1"/>
  <c r="CT156" i="33" s="1"/>
  <c r="CU156" i="33" s="1"/>
  <c r="CT108" i="33" a="1"/>
  <c r="CT108" i="33" s="1"/>
  <c r="CU108" i="33" s="1"/>
  <c r="CT119" i="33" a="1"/>
  <c r="CT119" i="33" s="1"/>
  <c r="CU119" i="33" s="1"/>
  <c r="CT150" i="33" a="1"/>
  <c r="CT150" i="33" s="1"/>
  <c r="CU150" i="33" s="1"/>
  <c r="CT118" i="33" a="1"/>
  <c r="CT118" i="33" s="1"/>
  <c r="CU118" i="33" s="1"/>
  <c r="CT179" i="33" a="1"/>
  <c r="CT179" i="33" s="1"/>
  <c r="CU179" i="33" s="1"/>
  <c r="CT148" i="33" a="1"/>
  <c r="CT148" i="33" s="1"/>
  <c r="CU148" i="33" s="1"/>
  <c r="CT140" i="33" a="1"/>
  <c r="CT140" i="33" s="1"/>
  <c r="CU140" i="33" s="1"/>
  <c r="CT177" i="33" a="1"/>
  <c r="CT177" i="33" s="1"/>
  <c r="CT132" i="33" a="1"/>
  <c r="CT132" i="33" s="1"/>
  <c r="CU132" i="33" s="1"/>
  <c r="CT137" i="33" a="1"/>
  <c r="CT137" i="33" s="1"/>
  <c r="CU137" i="33" s="1"/>
  <c r="CT142" i="33" a="1"/>
  <c r="CT142" i="33" s="1"/>
  <c r="CU142" i="33" s="1"/>
  <c r="CT127" i="33" a="1"/>
  <c r="CT127" i="33" s="1"/>
  <c r="CU127" i="33" s="1"/>
  <c r="CT126" i="33" a="1"/>
  <c r="CT126" i="33" s="1"/>
  <c r="CU126" i="33" s="1"/>
  <c r="CT157" i="33" a="1"/>
  <c r="CT157" i="33" s="1"/>
  <c r="CU157" i="33" s="1"/>
  <c r="CT110" i="33" a="1"/>
  <c r="CT110" i="33" s="1"/>
  <c r="CU110" i="33" s="1"/>
  <c r="CT121" i="33" a="1"/>
  <c r="CT121" i="33" s="1"/>
  <c r="CU121" i="33" s="1"/>
  <c r="CT169" i="33" a="1"/>
  <c r="CT169" i="33" s="1"/>
  <c r="CU169" i="33" s="1"/>
  <c r="CT159" i="33" a="1"/>
  <c r="CT159" i="33" s="1"/>
  <c r="CU159" i="33" s="1"/>
  <c r="CT120" i="33" a="1"/>
  <c r="CT120" i="33" s="1"/>
  <c r="CU120" i="33" s="1"/>
  <c r="CT111" i="33" a="1"/>
  <c r="CT111" i="33" s="1"/>
  <c r="CU111" i="33" s="1"/>
  <c r="CT147" i="33" a="1"/>
  <c r="CT147" i="33" s="1"/>
  <c r="CU147" i="33" s="1"/>
  <c r="CT129" i="33" a="1"/>
  <c r="CT129" i="33" s="1"/>
  <c r="CU129" i="33" s="1"/>
  <c r="CT102" i="33" a="1"/>
  <c r="CT102" i="33" s="1"/>
  <c r="CU102" i="33" s="1"/>
  <c r="CT145" i="33" a="1"/>
  <c r="CT145" i="33" s="1"/>
  <c r="CU145" i="33" s="1"/>
  <c r="CT158" i="33" a="1"/>
  <c r="CT158" i="33" s="1"/>
  <c r="CU158" i="33" s="1"/>
  <c r="CT100" i="33" a="1"/>
  <c r="CT100" i="33" s="1"/>
  <c r="CU100" i="33" s="1"/>
  <c r="CT143" i="33" a="1"/>
  <c r="CT143" i="33" s="1"/>
  <c r="CU143" i="33" s="1"/>
  <c r="CT106" i="33" a="1"/>
  <c r="CT106" i="33" s="1"/>
  <c r="CU106" i="33" s="1"/>
  <c r="CT131" i="33" a="1"/>
  <c r="CT131" i="33" s="1"/>
  <c r="CU131" i="33" s="1"/>
  <c r="CT116" i="33" a="1"/>
  <c r="CT116" i="33" s="1"/>
  <c r="CU116" i="33" s="1"/>
  <c r="CT162" i="33" a="1"/>
  <c r="CT162" i="33" s="1"/>
  <c r="CU162" i="33" s="1"/>
  <c r="CT125" i="33" a="1"/>
  <c r="CT125" i="33" s="1"/>
  <c r="CU125" i="33" s="1"/>
  <c r="CT183" i="33" a="1"/>
  <c r="CT183" i="33" s="1"/>
  <c r="CU183" i="33" s="1"/>
  <c r="CT175" i="33" a="1"/>
  <c r="CT175" i="33" s="1"/>
  <c r="CU175" i="33" s="1"/>
  <c r="CT149" i="33" a="1"/>
  <c r="CT149" i="33" s="1"/>
  <c r="CU149" i="33" s="1"/>
  <c r="CT152" i="33" a="1"/>
  <c r="CT152" i="33" s="1"/>
  <c r="CU152" i="33" s="1"/>
  <c r="CT155" i="33" a="1"/>
  <c r="CT155" i="33" s="1"/>
  <c r="CU155" i="33" s="1"/>
  <c r="CT138" i="33" a="1"/>
  <c r="CT138" i="33" s="1"/>
  <c r="CU138" i="33" s="1"/>
  <c r="CT109" i="33" a="1"/>
  <c r="CT109" i="33" s="1"/>
  <c r="CU109" i="33" s="1"/>
  <c r="CT104" i="33" a="1"/>
  <c r="CT104" i="33" s="1"/>
  <c r="CU104" i="33" s="1"/>
  <c r="CT181" i="33" a="1"/>
  <c r="CT181" i="33" s="1"/>
  <c r="CU181" i="33" s="1"/>
  <c r="CT167" i="33" a="1"/>
  <c r="CT167" i="33" s="1"/>
  <c r="CU167" i="33" s="1"/>
  <c r="CT136" i="33" a="1"/>
  <c r="CT136" i="33" s="1"/>
  <c r="CU136" i="33" s="1"/>
  <c r="CT107" i="33" a="1"/>
  <c r="CT107" i="33" s="1"/>
  <c r="CU107" i="33" s="1"/>
  <c r="CT165" i="33" a="1"/>
  <c r="CT165" i="33" s="1"/>
  <c r="CU165" i="33" s="1"/>
  <c r="CT134" i="33" a="1"/>
  <c r="CT134" i="33" s="1"/>
  <c r="CU134" i="33" s="1"/>
  <c r="CT105" i="33" a="1"/>
  <c r="CT105" i="33" s="1"/>
  <c r="CU105" i="33" s="1"/>
  <c r="CT163" i="33" a="1"/>
  <c r="CT163" i="33" s="1"/>
  <c r="CU163" i="33" s="1"/>
  <c r="CT133" i="33" a="1"/>
  <c r="CT133" i="33" s="1"/>
  <c r="CU133" i="33" s="1"/>
  <c r="CT130" i="33" a="1"/>
  <c r="CT130" i="33" s="1"/>
  <c r="CU130" i="33" s="1"/>
  <c r="CT128" i="33" a="1"/>
  <c r="CT128" i="33" s="1"/>
  <c r="CU128" i="33" s="1"/>
  <c r="CT171" i="33" a="1"/>
  <c r="CT171" i="33" s="1"/>
  <c r="CU171" i="33" s="1"/>
  <c r="CT117" i="33" a="1"/>
  <c r="CT117" i="33" s="1"/>
  <c r="CU117" i="33" s="1"/>
  <c r="CT103" i="33" a="1"/>
  <c r="CT103" i="33" s="1"/>
  <c r="CU103" i="33" s="1"/>
  <c r="CT135" i="33" a="1"/>
  <c r="CT135" i="33" s="1"/>
  <c r="CU135" i="33" s="1"/>
  <c r="CT161" i="33" a="1"/>
  <c r="CT161" i="33" s="1"/>
  <c r="CU161" i="33" s="1"/>
  <c r="CT141" i="33" a="1"/>
  <c r="CT141" i="33" s="1"/>
  <c r="CU141" i="33" s="1"/>
  <c r="CT144" i="33" a="1"/>
  <c r="CT144" i="33" s="1"/>
  <c r="CU144" i="33" s="1"/>
  <c r="CT168" i="33" a="1"/>
  <c r="CT168" i="33" s="1"/>
  <c r="CU168" i="33" s="1"/>
  <c r="CT101" i="33" a="1"/>
  <c r="CT101" i="33" s="1"/>
  <c r="CU101" i="33" s="1"/>
  <c r="CT180" i="33" a="1"/>
  <c r="CT180" i="33" s="1"/>
  <c r="CU180" i="33" s="1"/>
  <c r="CT114" i="33" a="1"/>
  <c r="CT114" i="33" s="1"/>
  <c r="CU114" i="33" s="1"/>
  <c r="CT184" i="33" a="1"/>
  <c r="CT184" i="33" s="1"/>
  <c r="CU184" i="33" s="1"/>
  <c r="CT174" i="33" a="1"/>
  <c r="CT174" i="33" s="1"/>
  <c r="CU174" i="33" s="1"/>
  <c r="CT166" i="33" a="1"/>
  <c r="CT166" i="33" s="1"/>
  <c r="CU166" i="33" s="1"/>
  <c r="CT182" i="33" a="1"/>
  <c r="CT182" i="33" s="1"/>
  <c r="CU182" i="33" s="1"/>
  <c r="CT173" i="33" a="1"/>
  <c r="CT173" i="33" s="1"/>
  <c r="CU173" i="33" s="1"/>
  <c r="CT164" i="33" a="1"/>
  <c r="CT164" i="33" s="1"/>
  <c r="CU164" i="33" s="1"/>
  <c r="CT139" i="33" a="1"/>
  <c r="CT139" i="33" s="1"/>
  <c r="CU139" i="33" s="1"/>
  <c r="DL92" i="33" a="1"/>
  <c r="DL92" i="33" s="1"/>
  <c r="DM92" i="33" s="1"/>
  <c r="DL95" i="33" a="1"/>
  <c r="DL95" i="33" s="1"/>
  <c r="DM95" i="33" s="1"/>
  <c r="DL94" i="33" a="1"/>
  <c r="DL94" i="33" s="1"/>
  <c r="DM94" i="33" s="1"/>
  <c r="DL96" i="33" a="1"/>
  <c r="DL96" i="33" s="1"/>
  <c r="DM96" i="33" s="1"/>
  <c r="DL97" i="33" a="1"/>
  <c r="DL97" i="33" s="1"/>
  <c r="DM97" i="33" s="1"/>
  <c r="B34" i="32" a="1"/>
  <c r="B34" i="32" s="1"/>
  <c r="B33" i="32" a="1"/>
  <c r="B33" i="32" s="1"/>
  <c r="AU5" i="33"/>
  <c r="AT14" i="33" s="1" a="1"/>
  <c r="AT14" i="33" s="1"/>
  <c r="AP14" i="33" a="1"/>
  <c r="AP14" i="33" s="1"/>
  <c r="AQ14" i="33" s="1" a="1"/>
  <c r="AL5" i="33"/>
  <c r="AK14" i="33" s="1" a="1"/>
  <c r="AK14" i="33" s="1"/>
  <c r="AG14" i="33" a="1"/>
  <c r="AG14" i="33" s="1"/>
  <c r="AH14" i="33" s="1" a="1"/>
  <c r="AC5" i="33"/>
  <c r="AB14" i="33" s="1" a="1"/>
  <c r="AB14" i="33" s="1"/>
  <c r="X14" i="33" a="1"/>
  <c r="X14" i="33" s="1"/>
  <c r="Y14" i="33" s="1" a="1"/>
  <c r="AY14" i="33" a="1"/>
  <c r="AY14" i="33" s="1"/>
  <c r="AZ14" i="33" s="1" a="1"/>
  <c r="BD5" i="33"/>
  <c r="BC14" i="33" s="1" a="1"/>
  <c r="BC14" i="33" s="1"/>
  <c r="BV5" i="33"/>
  <c r="BU14" i="33" s="1" a="1"/>
  <c r="BU14" i="33" s="1"/>
  <c r="BQ14" i="33" a="1"/>
  <c r="BQ14" i="33" s="1"/>
  <c r="BR14" i="33" s="1" a="1"/>
  <c r="BM5" i="33"/>
  <c r="BL14" i="33" s="1" a="1"/>
  <c r="BL14" i="33" s="1"/>
  <c r="BH14" i="33" a="1"/>
  <c r="BH14" i="33" s="1"/>
  <c r="BI14" i="33" s="1" a="1"/>
  <c r="DF5" i="33"/>
  <c r="DE14" i="33" s="1" a="1"/>
  <c r="DE14" i="33" s="1"/>
  <c r="DA14" i="33" a="1"/>
  <c r="DA14" i="33" s="1"/>
  <c r="DB14" i="33" s="1" a="1"/>
  <c r="CT67" i="33" a="1"/>
  <c r="CT67" i="33" s="1"/>
  <c r="CT21" i="33" a="1"/>
  <c r="CT21" i="33" s="1"/>
  <c r="CT40" i="33" a="1"/>
  <c r="CT40" i="33" s="1"/>
  <c r="CT90" i="33" a="1"/>
  <c r="CT90" i="33" s="1"/>
  <c r="CT98" i="33" a="1"/>
  <c r="CT98" i="33" s="1"/>
  <c r="CU98" i="33" s="1"/>
  <c r="CT43" i="33" a="1"/>
  <c r="CT43" i="33" s="1"/>
  <c r="CT63" i="33" a="1"/>
  <c r="CT63" i="33" s="1"/>
  <c r="CT29" i="33" a="1"/>
  <c r="CT29" i="33" s="1"/>
  <c r="CT39" i="33" a="1"/>
  <c r="CT39" i="33" s="1"/>
  <c r="CT15" i="33" a="1"/>
  <c r="CT15" i="33" s="1"/>
  <c r="CU15" i="33" s="1"/>
  <c r="CT58" i="33" a="1"/>
  <c r="CT58" i="33" s="1"/>
  <c r="CT49" i="33" a="1"/>
  <c r="CT49" i="33" s="1"/>
  <c r="CT71" i="33" a="1"/>
  <c r="CT71" i="33" s="1"/>
  <c r="CT55" i="33" a="1"/>
  <c r="CT55" i="33" s="1"/>
  <c r="CT38" i="33" a="1"/>
  <c r="CT38" i="33" s="1"/>
  <c r="CT54" i="33" a="1"/>
  <c r="CT54" i="33" s="1"/>
  <c r="CT85" i="33" a="1"/>
  <c r="CT85" i="33" s="1"/>
  <c r="CT96" i="33" a="1"/>
  <c r="CT96" i="33" s="1"/>
  <c r="CU96" i="33" s="1"/>
  <c r="CT35" i="33" a="1"/>
  <c r="CT35" i="33" s="1"/>
  <c r="CT22" i="33" a="1"/>
  <c r="CT22" i="33" s="1"/>
  <c r="CT27" i="33" a="1"/>
  <c r="CT27" i="33" s="1"/>
  <c r="CT41" i="33" a="1"/>
  <c r="CT41" i="33" s="1"/>
  <c r="CT34" i="33" a="1"/>
  <c r="CT34" i="33" s="1"/>
  <c r="CT50" i="33" a="1"/>
  <c r="CT50" i="33" s="1"/>
  <c r="CT95" i="33" a="1"/>
  <c r="CT95" i="33" s="1"/>
  <c r="CU95" i="33" s="1"/>
  <c r="CT51" i="33" a="1"/>
  <c r="CT51" i="33" s="1"/>
  <c r="CT19" i="33" a="1"/>
  <c r="CT19" i="33" s="1"/>
  <c r="CU19" i="33" s="1"/>
  <c r="CT80" i="33" a="1"/>
  <c r="CT80" i="33" s="1"/>
  <c r="CT65" i="33" a="1"/>
  <c r="CT65" i="33" s="1"/>
  <c r="CT45" i="33" a="1"/>
  <c r="CT45" i="33" s="1"/>
  <c r="CT93" i="33" a="1"/>
  <c r="CT93" i="33" s="1"/>
  <c r="CU93" i="33" s="1"/>
  <c r="CT26" i="33" a="1"/>
  <c r="CT26" i="33" s="1"/>
  <c r="CT33" i="33" a="1"/>
  <c r="CT33" i="33" s="1"/>
  <c r="CT70" i="33" a="1"/>
  <c r="CT70" i="33" s="1"/>
  <c r="CT87" i="33" a="1"/>
  <c r="CT87" i="33" s="1"/>
  <c r="CT97" i="33" a="1"/>
  <c r="CT97" i="33" s="1"/>
  <c r="CU97" i="33" s="1"/>
  <c r="CT84" i="33" a="1"/>
  <c r="CT84" i="33" s="1"/>
  <c r="CT99" i="33" a="1"/>
  <c r="CT99" i="33" s="1"/>
  <c r="CU99" i="33" s="1"/>
  <c r="CT73" i="33" a="1"/>
  <c r="CT73" i="33" s="1"/>
  <c r="CT78" i="33" a="1"/>
  <c r="CT78" i="33" s="1"/>
  <c r="CT56" i="33" a="1"/>
  <c r="CT56" i="33" s="1"/>
  <c r="CT20" i="33" a="1"/>
  <c r="CT20" i="33" s="1"/>
  <c r="CU20" i="33" s="1"/>
  <c r="CT59" i="33" a="1"/>
  <c r="CT59" i="33" s="1"/>
  <c r="CT89" i="33" a="1"/>
  <c r="CT89" i="33" s="1"/>
  <c r="CT83" i="33" a="1"/>
  <c r="CT83" i="33" s="1"/>
  <c r="CT62" i="33" a="1"/>
  <c r="CT62" i="33" s="1"/>
  <c r="CT32" i="33" a="1"/>
  <c r="CT32" i="33" s="1"/>
  <c r="CT60" i="33" a="1"/>
  <c r="CT60" i="33" s="1"/>
  <c r="CT72" i="33" a="1"/>
  <c r="CT72" i="33" s="1"/>
  <c r="CT17" i="33" a="1"/>
  <c r="CT17" i="33" s="1"/>
  <c r="CU17" i="33" s="1"/>
  <c r="CT23" i="33" a="1"/>
  <c r="CT23" i="33" s="1"/>
  <c r="CT30" i="33" a="1"/>
  <c r="CT30" i="33" s="1"/>
  <c r="CT52" i="33" a="1"/>
  <c r="CT52" i="33" s="1"/>
  <c r="CT74" i="33" a="1"/>
  <c r="CT74" i="33" s="1"/>
  <c r="CS14" i="33"/>
  <c r="CT14" i="33" s="1" a="1"/>
  <c r="CT14" i="33" s="1"/>
  <c r="CU14" i="33" s="1"/>
  <c r="CT91" i="33" a="1"/>
  <c r="CT91" i="33" s="1"/>
  <c r="CT68" i="33" a="1"/>
  <c r="CT68" i="33" s="1"/>
  <c r="CT42" i="33" a="1"/>
  <c r="CT42" i="33" s="1"/>
  <c r="CT94" i="33" a="1"/>
  <c r="CT94" i="33" s="1"/>
  <c r="CU94" i="33" s="1"/>
  <c r="CT61" i="33" a="1"/>
  <c r="CT61" i="33" s="1"/>
  <c r="CT47" i="33" a="1"/>
  <c r="CT47" i="33" s="1"/>
  <c r="CT81" i="33" a="1"/>
  <c r="CT81" i="33" s="1"/>
  <c r="CT46" i="33" a="1"/>
  <c r="CT46" i="33" s="1"/>
  <c r="CT16" i="33" a="1"/>
  <c r="CT16" i="33" s="1"/>
  <c r="CU16" i="33" s="1"/>
  <c r="CT82" i="33" a="1"/>
  <c r="CT82" i="33" s="1"/>
  <c r="CT76" i="33" a="1"/>
  <c r="CT76" i="33" s="1"/>
  <c r="CT77" i="33" a="1"/>
  <c r="CT77" i="33" s="1"/>
  <c r="CT44" i="33" a="1"/>
  <c r="CT44" i="33" s="1"/>
  <c r="CT28" i="33" a="1"/>
  <c r="CT28" i="33" s="1"/>
  <c r="CT18" i="33" a="1"/>
  <c r="CT18" i="33" s="1"/>
  <c r="CU18" i="33" s="1"/>
  <c r="CT25" i="33" a="1"/>
  <c r="CT25" i="33" s="1"/>
  <c r="CT31" i="33" a="1"/>
  <c r="CT31" i="33" s="1"/>
  <c r="CT86" i="33" a="1"/>
  <c r="CT86" i="33" s="1"/>
  <c r="CT64" i="33" a="1"/>
  <c r="CT64" i="33" s="1"/>
  <c r="CT53" i="33" a="1"/>
  <c r="CT53" i="33" s="1"/>
  <c r="CT24" i="33" a="1"/>
  <c r="CT24" i="33" s="1"/>
  <c r="CT79" i="33" a="1"/>
  <c r="CT79" i="33" s="1"/>
  <c r="CT88" i="33" a="1"/>
  <c r="CT88" i="33" s="1"/>
  <c r="CT37" i="33" a="1"/>
  <c r="CT37" i="33" s="1"/>
  <c r="CT48" i="33" a="1"/>
  <c r="CT48" i="33" s="1"/>
  <c r="CT57" i="33" a="1"/>
  <c r="CT57" i="33" s="1"/>
  <c r="CT69" i="33" a="1"/>
  <c r="CT69" i="33" s="1"/>
  <c r="CT66" i="33" a="1"/>
  <c r="CT66" i="33" s="1"/>
  <c r="CT75" i="33" a="1"/>
  <c r="CT75" i="33" s="1"/>
  <c r="CT92" i="33" a="1"/>
  <c r="CT92" i="33" s="1"/>
  <c r="CT36" i="33" a="1"/>
  <c r="CT36" i="33" s="1"/>
  <c r="J325" i="38" l="1"/>
  <c r="AT325" i="38"/>
  <c r="CD284" i="38"/>
  <c r="CD313" i="38"/>
  <c r="CD311" i="38" s="1"/>
  <c r="CD332" i="38" s="1"/>
  <c r="CD333" i="38" s="1"/>
  <c r="CD322" i="38"/>
  <c r="AZ305" i="19"/>
  <c r="CN10" i="39"/>
  <c r="BP74" i="39"/>
  <c r="AC14" i="39"/>
  <c r="AD14" i="39" s="1"/>
  <c r="AD16" i="39"/>
  <c r="AD19" i="39"/>
  <c r="DT178" i="38"/>
  <c r="AD18" i="39"/>
  <c r="DN178" i="38"/>
  <c r="L15" i="39"/>
  <c r="M14" i="39" s="1" a="1"/>
  <c r="N595" i="39" s="1"/>
  <c r="BP118" i="39"/>
  <c r="BP139" i="39"/>
  <c r="BP64" i="39"/>
  <c r="DH196" i="38"/>
  <c r="DD176" i="38"/>
  <c r="DH176" i="38"/>
  <c r="DH190" i="38" s="1"/>
  <c r="BL324" i="38"/>
  <c r="BL325" i="38" s="1"/>
  <c r="CV299" i="38"/>
  <c r="CR231" i="38"/>
  <c r="BP71" i="39"/>
  <c r="BP227" i="39"/>
  <c r="BP543" i="39"/>
  <c r="BP403" i="39"/>
  <c r="BP473" i="39"/>
  <c r="BP193" i="39"/>
  <c r="BP339" i="39"/>
  <c r="BP163" i="39"/>
  <c r="BP446" i="39"/>
  <c r="BP256" i="39"/>
  <c r="BP28" i="39"/>
  <c r="BP44" i="39"/>
  <c r="BP419" i="39"/>
  <c r="BP42" i="39"/>
  <c r="BP557" i="39"/>
  <c r="BP378" i="39"/>
  <c r="BP366" i="39"/>
  <c r="BP283" i="39"/>
  <c r="BP553" i="39"/>
  <c r="BP397" i="39"/>
  <c r="BP305" i="39"/>
  <c r="BP101" i="39"/>
  <c r="BP273" i="39"/>
  <c r="BP285" i="39"/>
  <c r="BP131" i="39"/>
  <c r="BP154" i="39"/>
  <c r="BP391" i="39"/>
  <c r="BP573" i="39"/>
  <c r="BP410" i="39"/>
  <c r="BP422" i="39"/>
  <c r="BP372" i="39"/>
  <c r="BP115" i="39"/>
  <c r="BP246" i="39"/>
  <c r="BP356" i="39"/>
  <c r="BP41" i="39"/>
  <c r="BP377" i="39"/>
  <c r="BP122" i="39"/>
  <c r="BP489" i="39"/>
  <c r="BP127" i="39"/>
  <c r="BP176" i="39"/>
  <c r="BP63" i="39"/>
  <c r="BP351" i="39"/>
  <c r="BP130" i="39"/>
  <c r="BP98" i="39"/>
  <c r="BP566" i="39"/>
  <c r="BP105" i="39"/>
  <c r="BP166" i="39"/>
  <c r="BP53" i="39"/>
  <c r="BP580" i="39"/>
  <c r="BP123" i="39"/>
  <c r="BP344" i="39"/>
  <c r="BP527" i="39"/>
  <c r="BP571" i="39"/>
  <c r="BP430" i="39"/>
  <c r="BP341" i="39"/>
  <c r="BP70" i="39"/>
  <c r="BP67" i="39"/>
  <c r="BP290" i="39"/>
  <c r="BP388" i="39"/>
  <c r="BP567" i="39"/>
  <c r="BP558" i="39"/>
  <c r="BP211" i="39"/>
  <c r="BP132" i="39"/>
  <c r="BP499" i="39"/>
  <c r="BP168" i="39"/>
  <c r="BP506" i="39"/>
  <c r="BP373" i="39"/>
  <c r="BP200" i="39"/>
  <c r="BP80" i="39"/>
  <c r="BP526" i="39"/>
  <c r="BP331" i="39"/>
  <c r="BP126" i="39"/>
  <c r="BP534" i="39"/>
  <c r="BP316" i="39"/>
  <c r="BP76" i="39"/>
  <c r="BP384" i="39"/>
  <c r="BP143" i="39"/>
  <c r="BP555" i="39"/>
  <c r="BP318" i="39"/>
  <c r="BP25" i="39"/>
  <c r="BP326" i="39"/>
  <c r="BP50" i="39"/>
  <c r="BP370" i="39"/>
  <c r="BP93" i="39"/>
  <c r="BP569" i="39"/>
  <c r="BP420" i="39"/>
  <c r="BP330" i="39"/>
  <c r="BP442" i="39"/>
  <c r="BP496" i="39"/>
  <c r="BP367" i="39"/>
  <c r="BP225" i="39"/>
  <c r="BP66" i="39"/>
  <c r="BP495" i="39"/>
  <c r="BP287" i="39"/>
  <c r="BP43" i="39"/>
  <c r="BP493" i="39"/>
  <c r="BP269" i="39"/>
  <c r="BP33" i="39"/>
  <c r="BP353" i="39"/>
  <c r="BP111" i="39"/>
  <c r="BP535" i="39"/>
  <c r="BP251" i="39"/>
  <c r="BP600" i="39"/>
  <c r="BP292" i="39"/>
  <c r="BP91" i="39"/>
  <c r="BP360" i="39"/>
  <c r="BP69" i="39"/>
  <c r="BP369" i="39"/>
  <c r="BP389" i="39"/>
  <c r="BP247" i="39"/>
  <c r="BP106" i="39"/>
  <c r="BP487" i="39"/>
  <c r="BP357" i="39"/>
  <c r="BP215" i="39"/>
  <c r="BP56" i="39"/>
  <c r="BP469" i="39"/>
  <c r="BP272" i="39"/>
  <c r="BP75" i="39"/>
  <c r="BP457" i="39"/>
  <c r="BP232" i="39"/>
  <c r="BP581" i="39"/>
  <c r="BP328" i="39"/>
  <c r="BP52" i="39"/>
  <c r="BP532" i="39"/>
  <c r="BP241" i="39"/>
  <c r="BP579" i="39"/>
  <c r="BP277" i="39"/>
  <c r="BP21" i="39"/>
  <c r="BP350" i="39"/>
  <c r="BP59" i="39"/>
  <c r="BP321" i="39"/>
  <c r="BP289" i="39"/>
  <c r="BP120" i="39"/>
  <c r="BP306" i="39"/>
  <c r="BP470" i="39"/>
  <c r="BP332" i="39"/>
  <c r="BP187" i="39"/>
  <c r="BP46" i="39"/>
  <c r="BP459" i="39"/>
  <c r="BP255" i="39"/>
  <c r="BP65" i="39"/>
  <c r="BP437" i="39"/>
  <c r="BP174" i="39"/>
  <c r="BP552" i="39"/>
  <c r="BP284" i="39"/>
  <c r="BP39" i="39"/>
  <c r="BP465" i="39"/>
  <c r="BP230" i="39"/>
  <c r="BP541" i="39"/>
  <c r="BP240" i="39"/>
  <c r="BP291" i="39"/>
  <c r="BP18" i="39"/>
  <c r="BP263" i="39"/>
  <c r="BP165" i="39"/>
  <c r="BP38" i="39"/>
  <c r="BP460" i="39"/>
  <c r="BP298" i="39"/>
  <c r="BP177" i="39"/>
  <c r="BP36" i="39"/>
  <c r="BP434" i="39"/>
  <c r="BP245" i="39"/>
  <c r="BP55" i="39"/>
  <c r="BP431" i="39"/>
  <c r="BP164" i="39"/>
  <c r="BP556" i="39"/>
  <c r="BP311" i="39"/>
  <c r="BP26" i="39"/>
  <c r="BP445" i="39"/>
  <c r="BP172" i="39"/>
  <c r="BP500" i="39"/>
  <c r="BP194" i="39"/>
  <c r="BP563" i="39"/>
  <c r="BP249" i="39"/>
  <c r="BP565" i="39"/>
  <c r="BP31" i="39"/>
  <c r="BP22" i="39"/>
  <c r="BP244" i="39"/>
  <c r="BP584" i="39"/>
  <c r="BP435" i="39"/>
  <c r="BP288" i="39"/>
  <c r="BP167" i="39"/>
  <c r="BP417" i="39"/>
  <c r="BP199" i="39"/>
  <c r="BP45" i="39"/>
  <c r="BP392" i="39"/>
  <c r="BP116" i="39"/>
  <c r="BP533" i="39"/>
  <c r="BP252" i="39"/>
  <c r="BP17" i="39"/>
  <c r="BP405" i="39"/>
  <c r="BP114" i="39"/>
  <c r="BP454" i="39"/>
  <c r="BP181" i="39"/>
  <c r="BP530" i="39"/>
  <c r="BP265" i="39"/>
  <c r="BP448" i="39"/>
  <c r="BP498" i="39"/>
  <c r="BP494" i="39"/>
  <c r="BP188" i="39"/>
  <c r="BP574" i="39"/>
  <c r="BP418" i="39"/>
  <c r="BP314" i="39"/>
  <c r="BP119" i="39"/>
  <c r="BP594" i="39"/>
  <c r="BP387" i="39"/>
  <c r="BP214" i="39"/>
  <c r="BP92" i="39"/>
  <c r="BP364" i="39"/>
  <c r="BP124" i="39"/>
  <c r="BP466" i="39"/>
  <c r="BP206" i="39"/>
  <c r="BP383" i="39"/>
  <c r="BP142" i="39"/>
  <c r="BP444" i="39"/>
  <c r="BP171" i="39"/>
  <c r="BP523" i="39"/>
  <c r="BP203" i="39"/>
  <c r="BP413" i="39"/>
  <c r="BP461" i="39"/>
  <c r="BP475" i="39"/>
  <c r="BP85" i="39"/>
  <c r="BP175" i="39"/>
  <c r="BP560" i="39"/>
  <c r="BP450" i="39"/>
  <c r="BP347" i="39"/>
  <c r="BP236" i="39"/>
  <c r="BP159" i="39"/>
  <c r="BP82" i="39"/>
  <c r="BP559" i="39"/>
  <c r="BP449" i="39"/>
  <c r="BP345" i="39"/>
  <c r="BP235" i="39"/>
  <c r="BP146" i="39"/>
  <c r="BP20" i="39"/>
  <c r="BP524" i="39"/>
  <c r="BP385" i="39"/>
  <c r="BP253" i="39"/>
  <c r="BP144" i="39"/>
  <c r="BP88" i="39"/>
  <c r="BP522" i="39"/>
  <c r="BP395" i="39"/>
  <c r="BP242" i="39"/>
  <c r="BP133" i="39"/>
  <c r="BP511" i="39"/>
  <c r="BP362" i="39"/>
  <c r="BP267" i="39"/>
  <c r="BP110" i="39"/>
  <c r="BP547" i="39"/>
  <c r="BP436" i="39"/>
  <c r="BP313" i="39"/>
  <c r="BP113" i="39"/>
  <c r="BP24" i="39"/>
  <c r="BP480" i="39"/>
  <c r="BP323" i="39"/>
  <c r="BP180" i="39"/>
  <c r="BP49" i="39"/>
  <c r="BP300" i="39"/>
  <c r="BP296" i="39"/>
  <c r="BP260" i="39"/>
  <c r="BP202" i="39"/>
  <c r="BP386" i="39"/>
  <c r="BP90" i="39"/>
  <c r="BP537" i="39"/>
  <c r="BP440" i="39"/>
  <c r="BP320" i="39"/>
  <c r="BP262" i="39"/>
  <c r="BP137" i="39"/>
  <c r="BP30" i="39"/>
  <c r="BP536" i="39"/>
  <c r="BP439" i="39"/>
  <c r="BP319" i="39"/>
  <c r="BP261" i="39"/>
  <c r="BP136" i="39"/>
  <c r="BP29" i="39"/>
  <c r="BP513" i="39"/>
  <c r="BP407" i="39"/>
  <c r="BP243" i="39"/>
  <c r="BP134" i="39"/>
  <c r="BP27" i="39"/>
  <c r="BP512" i="39"/>
  <c r="BP363" i="39"/>
  <c r="BP268" i="39"/>
  <c r="BP155" i="39"/>
  <c r="BP482" i="39"/>
  <c r="BP352" i="39"/>
  <c r="BP205" i="39"/>
  <c r="BP79" i="39"/>
  <c r="BP564" i="39"/>
  <c r="BP393" i="39"/>
  <c r="BP250" i="39"/>
  <c r="BP141" i="39"/>
  <c r="BP16" i="39"/>
  <c r="BP463" i="39"/>
  <c r="BP325" i="39"/>
  <c r="BP170" i="39"/>
  <c r="BP86" i="39"/>
  <c r="BP274" i="39"/>
  <c r="BP258" i="39"/>
  <c r="BP217" i="39"/>
  <c r="BP216" i="39"/>
  <c r="BP121" i="39"/>
  <c r="BP47" i="39"/>
  <c r="BP264" i="39"/>
  <c r="BP271" i="39"/>
  <c r="BP81" i="39"/>
  <c r="BP516" i="39"/>
  <c r="BP415" i="39"/>
  <c r="BP308" i="39"/>
  <c r="BP190" i="39"/>
  <c r="BP149" i="39"/>
  <c r="BP97" i="39"/>
  <c r="BP521" i="39"/>
  <c r="BP427" i="39"/>
  <c r="BP307" i="39"/>
  <c r="BP234" i="39"/>
  <c r="BP157" i="39"/>
  <c r="BP94" i="39"/>
  <c r="BP467" i="39"/>
  <c r="BP354" i="39"/>
  <c r="BP207" i="39"/>
  <c r="BP148" i="39"/>
  <c r="BP19" i="39"/>
  <c r="BP477" i="39"/>
  <c r="BP342" i="39"/>
  <c r="BP196" i="39"/>
  <c r="BP40" i="39"/>
  <c r="BP590" i="39"/>
  <c r="BP476" i="39"/>
  <c r="BP337" i="39"/>
  <c r="BP210" i="39"/>
  <c r="BP61" i="39"/>
  <c r="BP531" i="39"/>
  <c r="BP371" i="39"/>
  <c r="BP266" i="39"/>
  <c r="BP152" i="39"/>
  <c r="BP601" i="39"/>
  <c r="BP443" i="39"/>
  <c r="BP276" i="39"/>
  <c r="BP112" i="39"/>
  <c r="BP23" i="39"/>
  <c r="BP145" i="39"/>
  <c r="BP169" i="39"/>
  <c r="BP135" i="39"/>
  <c r="BP84" i="39"/>
  <c r="BP48" i="39"/>
  <c r="BP355" i="39"/>
  <c r="BP83" i="39"/>
  <c r="BP416" i="39"/>
  <c r="BP505" i="39"/>
  <c r="BP398" i="39"/>
  <c r="BP297" i="39"/>
  <c r="BP224" i="39"/>
  <c r="BP104" i="39"/>
  <c r="BP592" i="39"/>
  <c r="BP478" i="39"/>
  <c r="BP343" i="39"/>
  <c r="BP197" i="39"/>
  <c r="BP102" i="39"/>
  <c r="BP591" i="39"/>
  <c r="BP456" i="39"/>
  <c r="BP338" i="39"/>
  <c r="BP231" i="39"/>
  <c r="BP62" i="39"/>
  <c r="BP585" i="39"/>
  <c r="BP455" i="39"/>
  <c r="BP303" i="39"/>
  <c r="BP182" i="39"/>
  <c r="BP51" i="39"/>
  <c r="BP519" i="39"/>
  <c r="BP361" i="39"/>
  <c r="BP204" i="39"/>
  <c r="BP99" i="39"/>
  <c r="BP577" i="39"/>
  <c r="BP426" i="39"/>
  <c r="BP259" i="39"/>
  <c r="BP140" i="39"/>
  <c r="BP15" i="39"/>
  <c r="BP107" i="39"/>
  <c r="BP103" i="39"/>
  <c r="BP89" i="39"/>
  <c r="BP54" i="39"/>
  <c r="BP597" i="39"/>
  <c r="BP312" i="39"/>
  <c r="BP562" i="39"/>
  <c r="BP583" i="39"/>
  <c r="BP486" i="39"/>
  <c r="BP382" i="39"/>
  <c r="BP282" i="39"/>
  <c r="BP186" i="39"/>
  <c r="BP550" i="39"/>
  <c r="BP447" i="39"/>
  <c r="BP329" i="39"/>
  <c r="BP212" i="39"/>
  <c r="BP73" i="39"/>
  <c r="BP549" i="39"/>
  <c r="BP424" i="39"/>
  <c r="BP304" i="39"/>
  <c r="BP173" i="39"/>
  <c r="BP151" i="39"/>
  <c r="BP548" i="39"/>
  <c r="BP423" i="39"/>
  <c r="BP278" i="39"/>
  <c r="BP162" i="39"/>
  <c r="BP34" i="39"/>
  <c r="BP464" i="39"/>
  <c r="BP336" i="39"/>
  <c r="BP219" i="39"/>
  <c r="BP60" i="39"/>
  <c r="BP540" i="39"/>
  <c r="BP376" i="39"/>
  <c r="BP239" i="39"/>
  <c r="BP147" i="39"/>
  <c r="BP471" i="39"/>
  <c r="BP96" i="39"/>
  <c r="BP542" i="39"/>
  <c r="BP497" i="39"/>
  <c r="BP545" i="39"/>
  <c r="BP432" i="39"/>
  <c r="BP192" i="39"/>
  <c r="BP233" i="39"/>
  <c r="BP161" i="39"/>
  <c r="AN14" i="39" a="1"/>
  <c r="AO594" i="39" s="1"/>
  <c r="BP359" i="39"/>
  <c r="BP481" i="39"/>
  <c r="BP546" i="39"/>
  <c r="BP421" i="39"/>
  <c r="BP223" i="39"/>
  <c r="BP572" i="39"/>
  <c r="BP518" i="39"/>
  <c r="BP492" i="39"/>
  <c r="BP402" i="39"/>
  <c r="BP578" i="39"/>
  <c r="BP472" i="39"/>
  <c r="BP340" i="39"/>
  <c r="BP570" i="39"/>
  <c r="BP453" i="39"/>
  <c r="BP335" i="39"/>
  <c r="BP218" i="39"/>
  <c r="BP374" i="39"/>
  <c r="BP504" i="39"/>
  <c r="BP568" i="39"/>
  <c r="BP87" i="39"/>
  <c r="BP554" i="39"/>
  <c r="BP348" i="39"/>
  <c r="BP441" i="39"/>
  <c r="BP596" i="39"/>
  <c r="BP412" i="39"/>
  <c r="BP514" i="39"/>
  <c r="BP226" i="39"/>
  <c r="BP428" i="39"/>
  <c r="BP438" i="39"/>
  <c r="BP551" i="39"/>
  <c r="BP129" i="39"/>
  <c r="BP333" i="39"/>
  <c r="BP404" i="39"/>
  <c r="BP520" i="39"/>
  <c r="BP451" i="39"/>
  <c r="BP539" i="39"/>
  <c r="BP275" i="39"/>
  <c r="BP368" i="39"/>
  <c r="BP529" i="39"/>
  <c r="BP201" i="39"/>
  <c r="BP358" i="39"/>
  <c r="BP425" i="39"/>
  <c r="BP582" i="39"/>
  <c r="BP153" i="39"/>
  <c r="BP485" i="39"/>
  <c r="BP375" i="39"/>
  <c r="BP538" i="39"/>
  <c r="BP257" i="39"/>
  <c r="BP474" i="39"/>
  <c r="BP128" i="39"/>
  <c r="BP317" i="39"/>
  <c r="BP324" i="39"/>
  <c r="BP238" i="39"/>
  <c r="BP309" i="39"/>
  <c r="BP237" i="39"/>
  <c r="BP68" i="39"/>
  <c r="BL336" i="19"/>
  <c r="BP599" i="39"/>
  <c r="BP479" i="39"/>
  <c r="BP468" i="39"/>
  <c r="BP408" i="39"/>
  <c r="BP365" i="39"/>
  <c r="BP286" i="39"/>
  <c r="BP544" i="39"/>
  <c r="BP198" i="39"/>
  <c r="BP488" i="39"/>
  <c r="BP117" i="39"/>
  <c r="BP160" i="39"/>
  <c r="BP322" i="39"/>
  <c r="BP507" i="39"/>
  <c r="BP517" i="39"/>
  <c r="BP78" i="39"/>
  <c r="BP35" i="39"/>
  <c r="BP503" i="39"/>
  <c r="BP406" i="39"/>
  <c r="BP295" i="39"/>
  <c r="BP222" i="39"/>
  <c r="BP603" i="39"/>
  <c r="BP502" i="39"/>
  <c r="BP401" i="39"/>
  <c r="BP294" i="39"/>
  <c r="BP221" i="39"/>
  <c r="BP77" i="39"/>
  <c r="BP515" i="39"/>
  <c r="BP429" i="39"/>
  <c r="BP327" i="39"/>
  <c r="BP195" i="39"/>
  <c r="BP150" i="39"/>
  <c r="BP37" i="39"/>
  <c r="BP510" i="39"/>
  <c r="BP400" i="39"/>
  <c r="BP302" i="39"/>
  <c r="BP229" i="39"/>
  <c r="BP109" i="39"/>
  <c r="BP509" i="39"/>
  <c r="BP396" i="39"/>
  <c r="BP301" i="39"/>
  <c r="BP228" i="39"/>
  <c r="BP108" i="39"/>
  <c r="BP575" i="39"/>
  <c r="BP270" i="39"/>
  <c r="BP462" i="39"/>
  <c r="BP138" i="39"/>
  <c r="BP390" i="39"/>
  <c r="BP57" i="39"/>
  <c r="BP334" i="39"/>
  <c r="BP598" i="39"/>
  <c r="BP248" i="39"/>
  <c r="BP525" i="39"/>
  <c r="BP189" i="39"/>
  <c r="BP433" i="39"/>
  <c r="BP158" i="39"/>
  <c r="BP32" i="39"/>
  <c r="BP191" i="39"/>
  <c r="BP299" i="39"/>
  <c r="BP185" i="39"/>
  <c r="BP381" i="39"/>
  <c r="CU21" i="33"/>
  <c r="CU22" i="33" s="1"/>
  <c r="CU23" i="33" s="1"/>
  <c r="CU24" i="33" s="1"/>
  <c r="CU25" i="33" s="1"/>
  <c r="CU26" i="33" s="1"/>
  <c r="CU27" i="33" s="1"/>
  <c r="CU28" i="33" s="1"/>
  <c r="CU29" i="33" s="1"/>
  <c r="CU30" i="33" s="1"/>
  <c r="CU31" i="33" s="1"/>
  <c r="CU32" i="33" s="1"/>
  <c r="CU33" i="33" s="1"/>
  <c r="CU34" i="33" s="1"/>
  <c r="CU35" i="33" s="1"/>
  <c r="CU36" i="33" s="1"/>
  <c r="CU37" i="33" s="1"/>
  <c r="CU38" i="33" s="1"/>
  <c r="CU39" i="33" s="1"/>
  <c r="CU40" i="33" s="1"/>
  <c r="CU41" i="33" s="1"/>
  <c r="CU42" i="33" s="1"/>
  <c r="CU43" i="33" s="1"/>
  <c r="CU44" i="33" s="1"/>
  <c r="CU45" i="33" s="1"/>
  <c r="CU46" i="33" s="1"/>
  <c r="CU47" i="33" s="1"/>
  <c r="CU48" i="33" s="1"/>
  <c r="CU49" i="33" s="1"/>
  <c r="CU50" i="33" s="1"/>
  <c r="CU51" i="33" s="1"/>
  <c r="CU52" i="33" s="1"/>
  <c r="CU53" i="33" s="1"/>
  <c r="CU54" i="33" s="1"/>
  <c r="CU55" i="33" s="1"/>
  <c r="CU56" i="33" s="1"/>
  <c r="CU57" i="33" s="1"/>
  <c r="CU58" i="33" s="1"/>
  <c r="CU59" i="33" s="1"/>
  <c r="CU60" i="33" s="1"/>
  <c r="CU61" i="33" s="1"/>
  <c r="CU62" i="33" s="1"/>
  <c r="CU63" i="33" s="1"/>
  <c r="CU64" i="33" s="1"/>
  <c r="CU65" i="33" s="1"/>
  <c r="CU66" i="33" s="1"/>
  <c r="CU67" i="33" s="1"/>
  <c r="CU68" i="33" s="1"/>
  <c r="CU69" i="33" s="1"/>
  <c r="CU70" i="33" s="1"/>
  <c r="CU71" i="33" s="1"/>
  <c r="CU72" i="33" s="1"/>
  <c r="CU73" i="33" s="1"/>
  <c r="CU74" i="33" s="1"/>
  <c r="CU75" i="33" s="1"/>
  <c r="CU76" i="33" s="1"/>
  <c r="CU77" i="33" s="1"/>
  <c r="CU78" i="33" s="1"/>
  <c r="CU79" i="33" s="1"/>
  <c r="CU80" i="33" s="1"/>
  <c r="CU81" i="33" s="1"/>
  <c r="CU82" i="33" s="1"/>
  <c r="CU83" i="33" s="1"/>
  <c r="CU84" i="33" s="1"/>
  <c r="CU85" i="33" s="1"/>
  <c r="CU86" i="33" s="1"/>
  <c r="CU87" i="33" s="1"/>
  <c r="CU88" i="33" s="1"/>
  <c r="CU89" i="33" s="1"/>
  <c r="CU90" i="33" s="1"/>
  <c r="CU91" i="33" s="1"/>
  <c r="CU92" i="33" s="1"/>
  <c r="BP587" i="39"/>
  <c r="BP484" i="39"/>
  <c r="BP380" i="39"/>
  <c r="BP280" i="39"/>
  <c r="BP184" i="39"/>
  <c r="BP586" i="39"/>
  <c r="BP483" i="39"/>
  <c r="BP379" i="39"/>
  <c r="BP279" i="39"/>
  <c r="BP183" i="39"/>
  <c r="BP72" i="39"/>
  <c r="BP602" i="39"/>
  <c r="BP501" i="39"/>
  <c r="BP394" i="39"/>
  <c r="BP293" i="39"/>
  <c r="BP220" i="39"/>
  <c r="BP156" i="39"/>
  <c r="BP589" i="39"/>
  <c r="BP491" i="39"/>
  <c r="BP414" i="39"/>
  <c r="BP315" i="39"/>
  <c r="BP209" i="39"/>
  <c r="BP100" i="39"/>
  <c r="BP588" i="39"/>
  <c r="BP490" i="39"/>
  <c r="BP409" i="39"/>
  <c r="BP310" i="39"/>
  <c r="BP208" i="39"/>
  <c r="BP95" i="39"/>
  <c r="BP508" i="39"/>
  <c r="BP178" i="39"/>
  <c r="BP411" i="39"/>
  <c r="BP58" i="39"/>
  <c r="BP346" i="39"/>
  <c r="BP595" i="39"/>
  <c r="BP254" i="39"/>
  <c r="BP528" i="39"/>
  <c r="BP213" i="39"/>
  <c r="BP458" i="39"/>
  <c r="BP125" i="39"/>
  <c r="BP399" i="39"/>
  <c r="BO14" i="39"/>
  <c r="BP14" i="39" s="1"/>
  <c r="BP452" i="39"/>
  <c r="BP561" i="39"/>
  <c r="BP179" i="39"/>
  <c r="BP349" i="39"/>
  <c r="BP281" i="39"/>
  <c r="BP576" i="39"/>
  <c r="AV15" i="39"/>
  <c r="AW14" i="39" s="1" a="1"/>
  <c r="AX416" i="39" s="1"/>
  <c r="DB206" i="19"/>
  <c r="DB205" i="19"/>
  <c r="DB202" i="19" s="1"/>
  <c r="CV243" i="19"/>
  <c r="CV242" i="19"/>
  <c r="U17" i="39"/>
  <c r="U19" i="39"/>
  <c r="U16" i="39"/>
  <c r="U18" i="39"/>
  <c r="DL27" i="33" a="1"/>
  <c r="DL27" i="33" s="1"/>
  <c r="DL90" i="33" a="1"/>
  <c r="DL90" i="33" s="1"/>
  <c r="T14" i="39"/>
  <c r="U14" i="39" s="1"/>
  <c r="DD233" i="38"/>
  <c r="AZ321" i="38"/>
  <c r="AZ331" i="38" s="1"/>
  <c r="BL331" i="38"/>
  <c r="O14" i="33" a="1"/>
  <c r="O14" i="33" s="1"/>
  <c r="P14" i="33" s="1" a="1"/>
  <c r="CV234" i="38"/>
  <c r="CV231" i="38" s="1"/>
  <c r="CV245" i="38" s="1"/>
  <c r="CV246" i="38" s="1"/>
  <c r="DL44" i="33" a="1"/>
  <c r="DL44" i="33" s="1"/>
  <c r="DL42" i="33" a="1"/>
  <c r="DL42" i="33" s="1"/>
  <c r="DL30" i="33" a="1"/>
  <c r="DL30" i="33" s="1"/>
  <c r="DL31" i="33" a="1"/>
  <c r="DL31" i="33" s="1"/>
  <c r="DL52" i="33" a="1"/>
  <c r="DL52" i="33" s="1"/>
  <c r="DL73" i="33" a="1"/>
  <c r="DL73" i="33" s="1"/>
  <c r="DL80" i="33" a="1"/>
  <c r="DL80" i="33" s="1"/>
  <c r="DL83" i="33" a="1"/>
  <c r="DL83" i="33" s="1"/>
  <c r="DL81" i="33" a="1"/>
  <c r="DL81" i="33" s="1"/>
  <c r="DL45" i="33" a="1"/>
  <c r="DL45" i="33" s="1"/>
  <c r="DL91" i="33" a="1"/>
  <c r="DL91" i="33" s="1"/>
  <c r="DL43" i="33" a="1"/>
  <c r="DL43" i="33" s="1"/>
  <c r="DL28" i="33" a="1"/>
  <c r="DL28" i="33" s="1"/>
  <c r="DL57" i="33" a="1"/>
  <c r="DL57" i="33" s="1"/>
  <c r="DL48" i="33" a="1"/>
  <c r="DL48" i="33" s="1"/>
  <c r="DL75" i="33" a="1"/>
  <c r="DL75" i="33" s="1"/>
  <c r="DL22" i="33" a="1"/>
  <c r="DL22" i="33" s="1"/>
  <c r="DL24" i="33" a="1"/>
  <c r="DL24" i="33" s="1"/>
  <c r="DL62" i="33" a="1"/>
  <c r="DL62" i="33" s="1"/>
  <c r="DL61" i="33" a="1"/>
  <c r="DL61" i="33" s="1"/>
  <c r="DK14" i="33"/>
  <c r="DL14" i="33" s="1" a="1"/>
  <c r="DL14" i="33" s="1"/>
  <c r="DM14" i="33" s="1"/>
  <c r="DL76" i="33" a="1"/>
  <c r="DL76" i="33" s="1"/>
  <c r="DO5" i="33"/>
  <c r="DN14" i="33" s="1" a="1"/>
  <c r="DN14" i="33" s="1"/>
  <c r="DL84" i="33" a="1"/>
  <c r="DL84" i="33" s="1"/>
  <c r="DL58" i="33" a="1"/>
  <c r="DL58" i="33" s="1"/>
  <c r="DL53" i="33" a="1"/>
  <c r="DL53" i="33" s="1"/>
  <c r="DL18" i="33" a="1"/>
  <c r="DL18" i="33" s="1"/>
  <c r="DM18" i="33" s="1"/>
  <c r="DL20" i="33" a="1"/>
  <c r="DL20" i="33" s="1"/>
  <c r="DM20" i="33" s="1"/>
  <c r="DL34" i="33" a="1"/>
  <c r="DL34" i="33" s="1"/>
  <c r="DL39" i="33" a="1"/>
  <c r="DL39" i="33" s="1"/>
  <c r="DL68" i="33" a="1"/>
  <c r="DL68" i="33" s="1"/>
  <c r="DL74" i="33" a="1"/>
  <c r="DL74" i="33" s="1"/>
  <c r="DL49" i="33" a="1"/>
  <c r="DL49" i="33" s="1"/>
  <c r="DL23" i="33" a="1"/>
  <c r="DL23" i="33" s="1"/>
  <c r="DL41" i="33" a="1"/>
  <c r="DL41" i="33" s="1"/>
  <c r="DL38" i="33" a="1"/>
  <c r="DL38" i="33" s="1"/>
  <c r="DL26" i="33" a="1"/>
  <c r="DL26" i="33" s="1"/>
  <c r="DA268" i="19"/>
  <c r="BL310" i="19"/>
  <c r="CP239" i="19"/>
  <c r="DV60" i="39"/>
  <c r="DX14" i="39" s="1" a="1"/>
  <c r="DP14" i="39"/>
  <c r="DP15" i="39"/>
  <c r="DP17" i="39"/>
  <c r="DP16" i="39"/>
  <c r="DP19" i="39"/>
  <c r="DP18" i="39"/>
  <c r="EC14" i="39"/>
  <c r="ED14" i="39" s="1" a="1"/>
  <c r="ED14" i="39" s="1"/>
  <c r="EE14" i="39" s="1"/>
  <c r="ED54" i="39" a="1"/>
  <c r="ED54" i="39" s="1"/>
  <c r="EE54" i="39" s="1"/>
  <c r="ED39" i="39" a="1"/>
  <c r="ED39" i="39" s="1"/>
  <c r="EE39" i="39" s="1"/>
  <c r="ED34" i="39" a="1"/>
  <c r="ED34" i="39" s="1"/>
  <c r="EE34" i="39" s="1"/>
  <c r="ED26" i="39" a="1"/>
  <c r="ED26" i="39" s="1"/>
  <c r="EE26" i="39" s="1"/>
  <c r="ED31" i="39" a="1"/>
  <c r="ED31" i="39" s="1"/>
  <c r="EE31" i="39" s="1"/>
  <c r="ED42" i="39" a="1"/>
  <c r="ED42" i="39" s="1"/>
  <c r="EE42" i="39" s="1"/>
  <c r="ED52" i="39" a="1"/>
  <c r="ED52" i="39" s="1"/>
  <c r="EE52" i="39" s="1"/>
  <c r="ED49" i="39" a="1"/>
  <c r="ED49" i="39" s="1"/>
  <c r="EE49" i="39" s="1"/>
  <c r="ED47" i="39" a="1"/>
  <c r="ED47" i="39" s="1"/>
  <c r="EE47" i="39" s="1"/>
  <c r="ED46" i="39" a="1"/>
  <c r="ED46" i="39" s="1"/>
  <c r="EE46" i="39" s="1"/>
  <c r="ED45" i="39" a="1"/>
  <c r="ED45" i="39" s="1"/>
  <c r="EE45" i="39" s="1"/>
  <c r="ED25" i="39" a="1"/>
  <c r="ED25" i="39" s="1"/>
  <c r="EE25" i="39" s="1"/>
  <c r="ED23" i="39" a="1"/>
  <c r="ED23" i="39" s="1"/>
  <c r="EE23" i="39" s="1"/>
  <c r="ED18" i="39" a="1"/>
  <c r="ED18" i="39" s="1"/>
  <c r="EE18" i="39" s="1"/>
  <c r="ED17" i="39" a="1"/>
  <c r="ED17" i="39" s="1"/>
  <c r="EE17" i="39" s="1"/>
  <c r="ED36" i="39" a="1"/>
  <c r="ED36" i="39" s="1"/>
  <c r="EE36" i="39" s="1"/>
  <c r="ED32" i="39" a="1"/>
  <c r="ED32" i="39" s="1"/>
  <c r="EE32" i="39" s="1"/>
  <c r="ED24" i="39" a="1"/>
  <c r="ED24" i="39" s="1"/>
  <c r="EE24" i="39" s="1"/>
  <c r="ED53" i="39" a="1"/>
  <c r="ED53" i="39" s="1"/>
  <c r="EE53" i="39" s="1"/>
  <c r="ED50" i="39" a="1"/>
  <c r="ED50" i="39" s="1"/>
  <c r="EE50" i="39" s="1"/>
  <c r="ED48" i="39" a="1"/>
  <c r="ED48" i="39" s="1"/>
  <c r="EE48" i="39" s="1"/>
  <c r="ED44" i="39" a="1"/>
  <c r="ED44" i="39" s="1"/>
  <c r="EE44" i="39" s="1"/>
  <c r="ED41" i="39" a="1"/>
  <c r="ED41" i="39" s="1"/>
  <c r="EE41" i="39" s="1"/>
  <c r="ED19" i="39" a="1"/>
  <c r="ED19" i="39" s="1"/>
  <c r="EE19" i="39" s="1"/>
  <c r="ED51" i="39" a="1"/>
  <c r="ED51" i="39" s="1"/>
  <c r="EE51" i="39" s="1"/>
  <c r="ED20" i="39" a="1"/>
  <c r="ED20" i="39" s="1"/>
  <c r="EE20" i="39" s="1"/>
  <c r="ED37" i="39" a="1"/>
  <c r="ED37" i="39" s="1"/>
  <c r="EE37" i="39" s="1"/>
  <c r="ED16" i="39" a="1"/>
  <c r="ED16" i="39" s="1"/>
  <c r="EE16" i="39" s="1"/>
  <c r="ED57" i="39" a="1"/>
  <c r="ED57" i="39" s="1"/>
  <c r="EE57" i="39" s="1"/>
  <c r="ED56" i="39" a="1"/>
  <c r="ED56" i="39" s="1"/>
  <c r="EE56" i="39" s="1"/>
  <c r="ED27" i="39" a="1"/>
  <c r="ED27" i="39" s="1"/>
  <c r="EE27" i="39" s="1"/>
  <c r="ED60" i="39" a="1"/>
  <c r="ED60" i="39" s="1"/>
  <c r="ED59" i="39" a="1"/>
  <c r="ED59" i="39" s="1"/>
  <c r="EE59" i="39" s="1"/>
  <c r="ED58" i="39" a="1"/>
  <c r="ED58" i="39" s="1"/>
  <c r="EE58" i="39" s="1"/>
  <c r="ED35" i="39" a="1"/>
  <c r="ED35" i="39" s="1"/>
  <c r="EE35" i="39" s="1"/>
  <c r="ED30" i="39" a="1"/>
  <c r="ED30" i="39" s="1"/>
  <c r="EE30" i="39" s="1"/>
  <c r="ED22" i="39" a="1"/>
  <c r="ED22" i="39" s="1"/>
  <c r="EE22" i="39" s="1"/>
  <c r="ED21" i="39" a="1"/>
  <c r="ED21" i="39" s="1"/>
  <c r="EE21" i="39" s="1"/>
  <c r="ED43" i="39" a="1"/>
  <c r="ED43" i="39" s="1"/>
  <c r="EE43" i="39" s="1"/>
  <c r="ED38" i="39" a="1"/>
  <c r="ED38" i="39" s="1"/>
  <c r="EE38" i="39" s="1"/>
  <c r="ED33" i="39" a="1"/>
  <c r="ED33" i="39" s="1"/>
  <c r="EE33" i="39" s="1"/>
  <c r="ED29" i="39" a="1"/>
  <c r="ED29" i="39" s="1"/>
  <c r="EE29" i="39" s="1"/>
  <c r="ED55" i="39" a="1"/>
  <c r="ED55" i="39" s="1"/>
  <c r="EE55" i="39" s="1"/>
  <c r="ED40" i="39" a="1"/>
  <c r="ED40" i="39" s="1"/>
  <c r="EE40" i="39" s="1"/>
  <c r="ED28" i="39" a="1"/>
  <c r="ED28" i="39" s="1"/>
  <c r="EE28" i="39" s="1"/>
  <c r="ED15" i="39" a="1"/>
  <c r="ED15" i="39" s="1"/>
  <c r="EE15" i="39" s="1"/>
  <c r="DL64" i="33" a="1"/>
  <c r="DL64" i="33" s="1"/>
  <c r="DL21" i="33" a="1"/>
  <c r="DL21" i="33" s="1"/>
  <c r="DL37" i="33" a="1"/>
  <c r="DL37" i="33" s="1"/>
  <c r="DL59" i="33" a="1"/>
  <c r="DL59" i="33" s="1"/>
  <c r="DL29" i="33" a="1"/>
  <c r="DL29" i="33" s="1"/>
  <c r="DL71" i="33" a="1"/>
  <c r="DL71" i="33" s="1"/>
  <c r="DL60" i="33" a="1"/>
  <c r="DL60" i="33" s="1"/>
  <c r="DL87" i="33" a="1"/>
  <c r="DL87" i="33" s="1"/>
  <c r="CP299" i="38"/>
  <c r="CD316" i="38"/>
  <c r="DL88" i="33" a="1"/>
  <c r="DL88" i="33" s="1"/>
  <c r="DL86" i="33" a="1"/>
  <c r="DL86" i="33" s="1"/>
  <c r="DL78" i="33" a="1"/>
  <c r="DL78" i="33" s="1"/>
  <c r="DL19" i="33" a="1"/>
  <c r="DL19" i="33" s="1"/>
  <c r="DM19" i="33" s="1"/>
  <c r="DL16" i="33" a="1"/>
  <c r="DL16" i="33" s="1"/>
  <c r="DM16" i="33" s="1"/>
  <c r="DL15" i="33" a="1"/>
  <c r="DL15" i="33" s="1"/>
  <c r="DM15" i="33" s="1"/>
  <c r="DL47" i="33" a="1"/>
  <c r="DL47" i="33" s="1"/>
  <c r="DL35" i="33" a="1"/>
  <c r="DL35" i="33" s="1"/>
  <c r="DL70" i="33" a="1"/>
  <c r="DL70" i="33" s="1"/>
  <c r="CJ320" i="38"/>
  <c r="CJ313" i="38"/>
  <c r="CJ311" i="38" s="1"/>
  <c r="CJ316" i="38" s="1"/>
  <c r="CJ284" i="38"/>
  <c r="CJ322" i="38"/>
  <c r="DL79" i="33" a="1"/>
  <c r="DL79" i="33" s="1"/>
  <c r="DL33" i="33" a="1"/>
  <c r="DL33" i="33" s="1"/>
  <c r="DL46" i="33" a="1"/>
  <c r="DL46" i="33" s="1"/>
  <c r="DL82" i="33" a="1"/>
  <c r="DL82" i="33" s="1"/>
  <c r="DL54" i="33" a="1"/>
  <c r="DL54" i="33" s="1"/>
  <c r="DL32" i="33" a="1"/>
  <c r="DL32" i="33" s="1"/>
  <c r="DL69" i="33" a="1"/>
  <c r="DL69" i="33" s="1"/>
  <c r="DL89" i="33" a="1"/>
  <c r="DL89" i="33" s="1"/>
  <c r="CD321" i="38"/>
  <c r="DL67" i="33" a="1"/>
  <c r="DL67" i="33" s="1"/>
  <c r="DL50" i="33" a="1"/>
  <c r="DL50" i="33" s="1"/>
  <c r="DL65" i="33" a="1"/>
  <c r="DL65" i="33" s="1"/>
  <c r="DL72" i="33" a="1"/>
  <c r="DL72" i="33" s="1"/>
  <c r="DL77" i="33" a="1"/>
  <c r="DL77" i="33" s="1"/>
  <c r="DL25" i="33" a="1"/>
  <c r="DL25" i="33" s="1"/>
  <c r="DL40" i="33" a="1"/>
  <c r="DL40" i="33" s="1"/>
  <c r="DL63" i="33" a="1"/>
  <c r="DL63" i="33" s="1"/>
  <c r="DL85" i="33" a="1"/>
  <c r="DL85" i="33" s="1"/>
  <c r="DL55" i="33" a="1"/>
  <c r="DL55" i="33" s="1"/>
  <c r="DL66" i="33" a="1"/>
  <c r="DL66" i="33" s="1"/>
  <c r="DL56" i="33" a="1"/>
  <c r="DL56" i="33" s="1"/>
  <c r="DL51" i="33" a="1"/>
  <c r="DL51" i="33" s="1"/>
  <c r="DL17" i="33" a="1"/>
  <c r="DL17" i="33" s="1"/>
  <c r="DM17" i="33" s="1"/>
  <c r="AZ332" i="38"/>
  <c r="AZ333" i="38" s="1"/>
  <c r="DG19" i="39"/>
  <c r="DG17" i="39"/>
  <c r="CV221" i="19"/>
  <c r="CV227" i="19" s="1"/>
  <c r="DF14" i="39"/>
  <c r="DG14" i="39" s="1"/>
  <c r="DG16" i="39"/>
  <c r="DH187" i="19"/>
  <c r="BL337" i="19"/>
  <c r="BL338" i="19" s="1"/>
  <c r="BL339" i="19" s="1"/>
  <c r="DH188" i="19"/>
  <c r="BL308" i="19"/>
  <c r="DH184" i="19"/>
  <c r="CV202" i="19"/>
  <c r="DB184" i="19"/>
  <c r="CV239" i="19"/>
  <c r="CD305" i="19"/>
  <c r="CP275" i="19"/>
  <c r="CP307" i="19"/>
  <c r="CP336" i="19" s="1"/>
  <c r="CP306" i="19"/>
  <c r="AB305" i="19"/>
  <c r="BG600" i="39"/>
  <c r="BG79" i="39"/>
  <c r="BG59" i="39"/>
  <c r="BG594" i="39"/>
  <c r="BG113" i="39"/>
  <c r="BG73" i="39"/>
  <c r="BG29" i="39"/>
  <c r="BG526" i="39"/>
  <c r="BG371" i="39"/>
  <c r="BG217" i="39"/>
  <c r="BG49" i="39"/>
  <c r="BG592" i="39"/>
  <c r="BG148" i="39"/>
  <c r="BG42" i="39"/>
  <c r="BG100" i="39"/>
  <c r="BG224" i="39"/>
  <c r="BG341" i="39"/>
  <c r="BG446" i="39"/>
  <c r="BG551" i="39"/>
  <c r="BG159" i="39"/>
  <c r="BG242" i="39"/>
  <c r="BG269" i="39"/>
  <c r="BG383" i="39"/>
  <c r="BG482" i="39"/>
  <c r="BG574" i="39"/>
  <c r="BG160" i="39"/>
  <c r="BG247" i="39"/>
  <c r="BG270" i="39"/>
  <c r="BG384" i="39"/>
  <c r="BG483" i="39"/>
  <c r="BG575" i="39"/>
  <c r="BG118" i="39"/>
  <c r="BG204" i="39"/>
  <c r="BG262" i="39"/>
  <c r="BG366" i="39"/>
  <c r="BG475" i="39"/>
  <c r="BG583" i="39"/>
  <c r="BG16" i="39"/>
  <c r="BG95" i="39"/>
  <c r="BG219" i="39"/>
  <c r="BG320" i="39"/>
  <c r="BG441" i="39"/>
  <c r="BG513" i="39"/>
  <c r="BG35" i="39"/>
  <c r="BG96" i="39"/>
  <c r="BG220" i="39"/>
  <c r="BG321" i="39"/>
  <c r="BG442" i="39"/>
  <c r="BG514" i="39"/>
  <c r="BG23" i="39"/>
  <c r="BG77" i="39"/>
  <c r="BG182" i="39"/>
  <c r="BG297" i="39"/>
  <c r="BG417" i="39"/>
  <c r="BG520" i="39"/>
  <c r="BG24" i="39"/>
  <c r="BG78" i="39"/>
  <c r="BG183" i="39"/>
  <c r="BG298" i="39"/>
  <c r="BG418" i="39"/>
  <c r="BG521" i="39"/>
  <c r="BG394" i="39"/>
  <c r="BG184" i="39"/>
  <c r="BG164" i="39"/>
  <c r="BG158" i="39"/>
  <c r="BG117" i="39"/>
  <c r="BG582" i="39"/>
  <c r="BG454" i="39"/>
  <c r="BG271" i="39"/>
  <c r="BG99" i="39"/>
  <c r="BG168" i="39"/>
  <c r="BG129" i="39"/>
  <c r="BG110" i="39"/>
  <c r="BG234" i="39"/>
  <c r="BG372" i="39"/>
  <c r="BG426" i="39"/>
  <c r="BG552" i="39"/>
  <c r="BG51" i="39"/>
  <c r="BG212" i="39"/>
  <c r="BG279" i="39"/>
  <c r="BG435" i="39"/>
  <c r="BG492" i="39"/>
  <c r="BG597" i="39"/>
  <c r="BG52" i="39"/>
  <c r="BG235" i="39"/>
  <c r="BG280" i="39"/>
  <c r="BG393" i="39"/>
  <c r="BG493" i="39"/>
  <c r="BG593" i="39"/>
  <c r="BG193" i="39"/>
  <c r="BG238" i="39"/>
  <c r="BG272" i="39"/>
  <c r="BG386" i="39"/>
  <c r="BG485" i="39"/>
  <c r="BG577" i="39"/>
  <c r="BG124" i="39"/>
  <c r="BG105" i="39"/>
  <c r="BG229" i="39"/>
  <c r="BG348" i="39"/>
  <c r="BG451" i="39"/>
  <c r="BG539" i="39"/>
  <c r="BG125" i="39"/>
  <c r="BG106" i="39"/>
  <c r="BG230" i="39"/>
  <c r="BG376" i="39"/>
  <c r="BG458" i="39"/>
  <c r="BG540" i="39"/>
  <c r="BF14" i="39"/>
  <c r="BG14" i="39" s="1"/>
  <c r="BG87" i="39"/>
  <c r="BG241" i="39"/>
  <c r="BG307" i="39"/>
  <c r="BG436" i="39"/>
  <c r="BG530" i="39"/>
  <c r="BG21" i="39"/>
  <c r="BG88" i="39"/>
  <c r="BG246" i="39"/>
  <c r="BG308" i="39"/>
  <c r="BG437" i="39"/>
  <c r="BG531" i="39"/>
  <c r="BG537" i="39"/>
  <c r="BG522" i="39"/>
  <c r="BG194" i="39"/>
  <c r="BG299" i="39"/>
  <c r="BG178" i="39"/>
  <c r="BG83" i="39"/>
  <c r="BG480" i="39"/>
  <c r="BG324" i="39"/>
  <c r="BG249" i="39"/>
  <c r="BG346" i="39"/>
  <c r="BG255" i="39"/>
  <c r="BG139" i="39"/>
  <c r="BG155" i="39"/>
  <c r="BG283" i="39"/>
  <c r="BG352" i="39"/>
  <c r="BG461" i="39"/>
  <c r="BG560" i="39"/>
  <c r="BG61" i="39"/>
  <c r="BG166" i="39"/>
  <c r="BG337" i="39"/>
  <c r="BG399" i="39"/>
  <c r="BG501" i="39"/>
  <c r="BG603" i="39"/>
  <c r="BG62" i="39"/>
  <c r="BG167" i="39"/>
  <c r="BG310" i="39"/>
  <c r="BG400" i="39"/>
  <c r="BG502" i="39"/>
  <c r="BG54" i="39"/>
  <c r="BG245" i="39"/>
  <c r="BG282" i="39"/>
  <c r="BG415" i="39"/>
  <c r="BG517" i="39"/>
  <c r="BG595" i="39"/>
  <c r="BG134" i="39"/>
  <c r="BG150" i="39"/>
  <c r="BG257" i="39"/>
  <c r="BG378" i="39"/>
  <c r="BG431" i="39"/>
  <c r="BG569" i="39"/>
  <c r="BG135" i="39"/>
  <c r="BG151" i="39"/>
  <c r="BG258" i="39"/>
  <c r="BG379" i="39"/>
  <c r="BG432" i="39"/>
  <c r="BG556" i="39"/>
  <c r="BG19" i="39"/>
  <c r="BG97" i="39"/>
  <c r="BG221" i="39"/>
  <c r="BG322" i="39"/>
  <c r="BG443" i="39"/>
  <c r="BG548" i="39"/>
  <c r="BG40" i="39"/>
  <c r="BG98" i="39"/>
  <c r="BG222" i="39"/>
  <c r="BG323" i="39"/>
  <c r="BG444" i="39"/>
  <c r="BG547" i="39"/>
  <c r="BG361" i="39"/>
  <c r="BG326" i="39"/>
  <c r="BG154" i="39"/>
  <c r="BG516" i="39"/>
  <c r="BG286" i="39"/>
  <c r="BG203" i="39"/>
  <c r="BG34" i="39"/>
  <c r="BG532" i="39"/>
  <c r="BG385" i="39"/>
  <c r="BG223" i="39"/>
  <c r="BG397" i="39"/>
  <c r="BG311" i="39"/>
  <c r="BG114" i="39"/>
  <c r="BG200" i="39"/>
  <c r="BG293" i="39"/>
  <c r="BG362" i="39"/>
  <c r="BG471" i="39"/>
  <c r="BG586" i="39"/>
  <c r="BG71" i="39"/>
  <c r="BG176" i="39"/>
  <c r="BG319" i="39"/>
  <c r="BG409" i="39"/>
  <c r="BG515" i="39"/>
  <c r="BG36" i="39"/>
  <c r="BG72" i="39"/>
  <c r="BG177" i="39"/>
  <c r="BG325" i="39"/>
  <c r="BG410" i="39"/>
  <c r="BG549" i="39"/>
  <c r="BG64" i="39"/>
  <c r="BG169" i="39"/>
  <c r="BG312" i="39"/>
  <c r="BG402" i="39"/>
  <c r="BG504" i="39"/>
  <c r="BG144" i="39"/>
  <c r="BG195" i="39"/>
  <c r="BG288" i="39"/>
  <c r="BG357" i="39"/>
  <c r="BG466" i="39"/>
  <c r="BG565" i="39"/>
  <c r="BG145" i="39"/>
  <c r="BG196" i="39"/>
  <c r="BG289" i="39"/>
  <c r="BG358" i="39"/>
  <c r="BG467" i="39"/>
  <c r="BG566" i="39"/>
  <c r="BG126" i="39"/>
  <c r="BG107" i="39"/>
  <c r="BG231" i="39"/>
  <c r="BG380" i="39"/>
  <c r="BG452" i="39"/>
  <c r="BG541" i="39"/>
  <c r="BG127" i="39"/>
  <c r="BG108" i="39"/>
  <c r="BG232" i="39"/>
  <c r="BG382" i="39"/>
  <c r="BG453" i="39"/>
  <c r="BG542" i="39"/>
  <c r="BG138" i="39"/>
  <c r="BG407" i="39"/>
  <c r="BG281" i="39"/>
  <c r="BG53" i="39"/>
  <c r="BG330" i="39"/>
  <c r="BG188" i="39"/>
  <c r="BG123" i="39"/>
  <c r="BG572" i="39"/>
  <c r="BG439" i="39"/>
  <c r="BG277" i="39"/>
  <c r="BG425" i="39"/>
  <c r="BG375" i="39"/>
  <c r="BG190" i="39"/>
  <c r="BG237" i="39"/>
  <c r="BG268" i="39"/>
  <c r="BG381" i="39"/>
  <c r="BG481" i="39"/>
  <c r="BG573" i="39"/>
  <c r="BG27" i="39"/>
  <c r="BG81" i="39"/>
  <c r="BG186" i="39"/>
  <c r="BG301" i="39"/>
  <c r="BG421" i="39"/>
  <c r="BG524" i="39"/>
  <c r="BG28" i="39"/>
  <c r="BG82" i="39"/>
  <c r="BG187" i="39"/>
  <c r="BG302" i="39"/>
  <c r="BG422" i="39"/>
  <c r="BG525" i="39"/>
  <c r="BG33" i="39"/>
  <c r="BG74" i="39"/>
  <c r="BG179" i="39"/>
  <c r="BG335" i="39"/>
  <c r="BG412" i="39"/>
  <c r="BG544" i="39"/>
  <c r="BG119" i="39"/>
  <c r="BG205" i="39"/>
  <c r="BG263" i="39"/>
  <c r="BG367" i="39"/>
  <c r="BG476" i="39"/>
  <c r="BG584" i="39"/>
  <c r="BG120" i="39"/>
  <c r="BG206" i="39"/>
  <c r="BG264" i="39"/>
  <c r="BG368" i="39"/>
  <c r="BG477" i="39"/>
  <c r="BG590" i="39"/>
  <c r="BG136" i="39"/>
  <c r="BG152" i="39"/>
  <c r="BG259" i="39"/>
  <c r="BG349" i="39"/>
  <c r="BG472" i="39"/>
  <c r="BG557" i="39"/>
  <c r="BG137" i="39"/>
  <c r="BG153" i="39"/>
  <c r="BG331" i="39"/>
  <c r="BG350" i="39"/>
  <c r="BG459" i="39"/>
  <c r="BG558" i="39"/>
  <c r="BG470" i="39"/>
  <c r="BG587" i="39"/>
  <c r="BG449" i="39"/>
  <c r="BG174" i="39"/>
  <c r="BG355" i="39"/>
  <c r="BG261" i="39"/>
  <c r="BG89" i="39"/>
  <c r="BG484" i="39"/>
  <c r="BG340" i="39"/>
  <c r="BG499" i="39"/>
  <c r="BG401" i="39"/>
  <c r="BG50" i="39"/>
  <c r="BG213" i="39"/>
  <c r="BG278" i="39"/>
  <c r="BG392" i="39"/>
  <c r="BG491" i="39"/>
  <c r="BG588" i="39"/>
  <c r="BG18" i="39"/>
  <c r="BG91" i="39"/>
  <c r="BG215" i="39"/>
  <c r="BG333" i="39"/>
  <c r="BG456" i="39"/>
  <c r="BG534" i="39"/>
  <c r="BG20" i="39"/>
  <c r="BG92" i="39"/>
  <c r="BG216" i="39"/>
  <c r="BG338" i="39"/>
  <c r="BG457" i="39"/>
  <c r="BG543" i="39"/>
  <c r="BG30" i="39"/>
  <c r="BG84" i="39"/>
  <c r="BG189" i="39"/>
  <c r="BG304" i="39"/>
  <c r="BG424" i="39"/>
  <c r="BG527" i="39"/>
  <c r="BG45" i="39"/>
  <c r="BG243" i="39"/>
  <c r="BG273" i="39"/>
  <c r="BG387" i="39"/>
  <c r="BG486" i="39"/>
  <c r="BG578" i="39"/>
  <c r="BG46" i="39"/>
  <c r="BG248" i="39"/>
  <c r="BG274" i="39"/>
  <c r="BG388" i="39"/>
  <c r="BG487" i="39"/>
  <c r="BG579" i="39"/>
  <c r="BG146" i="39"/>
  <c r="BG197" i="39"/>
  <c r="BG290" i="39"/>
  <c r="BG359" i="39"/>
  <c r="BG468" i="39"/>
  <c r="BG567" i="39"/>
  <c r="BG112" i="39"/>
  <c r="BG198" i="39"/>
  <c r="BG291" i="39"/>
  <c r="BG360" i="39"/>
  <c r="BG469" i="39"/>
  <c r="BG585" i="39"/>
  <c r="BG103" i="39"/>
  <c r="BG25" i="39"/>
  <c r="BG128" i="39"/>
  <c r="BG344" i="39"/>
  <c r="BG411" i="39"/>
  <c r="BG303" i="39"/>
  <c r="BG208" i="39"/>
  <c r="BG37" i="39"/>
  <c r="BG511" i="39"/>
  <c r="BG391" i="39"/>
  <c r="BG546" i="39"/>
  <c r="BG429" i="39"/>
  <c r="BG60" i="39"/>
  <c r="BG165" i="39"/>
  <c r="BG332" i="39"/>
  <c r="BG398" i="39"/>
  <c r="BG500" i="39"/>
  <c r="BG602" i="39"/>
  <c r="BG43" i="39"/>
  <c r="BG101" i="39"/>
  <c r="BG225" i="39"/>
  <c r="BG342" i="39"/>
  <c r="BG447" i="39"/>
  <c r="BG535" i="39"/>
  <c r="BG44" i="39"/>
  <c r="BG102" i="39"/>
  <c r="BG226" i="39"/>
  <c r="BG343" i="39"/>
  <c r="BG448" i="39"/>
  <c r="BG536" i="39"/>
  <c r="BG15" i="39"/>
  <c r="BG94" i="39"/>
  <c r="BG218" i="39"/>
  <c r="BG347" i="39"/>
  <c r="BG440" i="39"/>
  <c r="BG512" i="39"/>
  <c r="BG55" i="39"/>
  <c r="BG250" i="39"/>
  <c r="BG336" i="39"/>
  <c r="BG416" i="39"/>
  <c r="BG495" i="39"/>
  <c r="BG596" i="39"/>
  <c r="BG56" i="39"/>
  <c r="BG211" i="39"/>
  <c r="BG329" i="39"/>
  <c r="BG434" i="39"/>
  <c r="BG496" i="39"/>
  <c r="BG598" i="39"/>
  <c r="BG121" i="39"/>
  <c r="BG207" i="39"/>
  <c r="BG265" i="39"/>
  <c r="BG369" i="39"/>
  <c r="BG478" i="39"/>
  <c r="BG591" i="39"/>
  <c r="BG122" i="39"/>
  <c r="BG209" i="39"/>
  <c r="BG266" i="39"/>
  <c r="BG370" i="39"/>
  <c r="BG479" i="39"/>
  <c r="BG571" i="39"/>
  <c r="BG227" i="39"/>
  <c r="BG240" i="39"/>
  <c r="BG109" i="39"/>
  <c r="BG199" i="39"/>
  <c r="BG509" i="39"/>
  <c r="BG464" i="39"/>
  <c r="BG365" i="39"/>
  <c r="BG251" i="39"/>
  <c r="BG161" i="39"/>
  <c r="BG576" i="39"/>
  <c r="BG445" i="39"/>
  <c r="BG601" i="39"/>
  <c r="BG503" i="39"/>
  <c r="BG70" i="39"/>
  <c r="BG175" i="39"/>
  <c r="BG318" i="39"/>
  <c r="BG408" i="39"/>
  <c r="BG510" i="39"/>
  <c r="BG130" i="39"/>
  <c r="BG111" i="39"/>
  <c r="BG253" i="39"/>
  <c r="BG373" i="39"/>
  <c r="BG427" i="39"/>
  <c r="BG553" i="39"/>
  <c r="BG131" i="39"/>
  <c r="BG147" i="39"/>
  <c r="BG254" i="39"/>
  <c r="BG374" i="39"/>
  <c r="BG428" i="39"/>
  <c r="BG554" i="39"/>
  <c r="BG192" i="39"/>
  <c r="BG104" i="39"/>
  <c r="BG228" i="39"/>
  <c r="BG345" i="39"/>
  <c r="BG450" i="39"/>
  <c r="BG538" i="39"/>
  <c r="BG65" i="39"/>
  <c r="BG170" i="39"/>
  <c r="BG313" i="39"/>
  <c r="BG403" i="39"/>
  <c r="BG505" i="39"/>
  <c r="BG66" i="39"/>
  <c r="BG171" i="39"/>
  <c r="BG314" i="39"/>
  <c r="BG404" i="39"/>
  <c r="BG506" i="39"/>
  <c r="BG47" i="39"/>
  <c r="BG239" i="39"/>
  <c r="BG275" i="39"/>
  <c r="BG389" i="39"/>
  <c r="BG488" i="39"/>
  <c r="BG580" i="39"/>
  <c r="BG48" i="39"/>
  <c r="BG244" i="39"/>
  <c r="BG276" i="39"/>
  <c r="BG390" i="39"/>
  <c r="BG489" i="39"/>
  <c r="BG581" i="39"/>
  <c r="BG69" i="39"/>
  <c r="BG233" i="39"/>
  <c r="BG292" i="39"/>
  <c r="BG327" i="39"/>
  <c r="BG17" i="39"/>
  <c r="BG545" i="39"/>
  <c r="BG423" i="39"/>
  <c r="BG267" i="39"/>
  <c r="BG93" i="39"/>
  <c r="BG490" i="39"/>
  <c r="BG132" i="39"/>
  <c r="BG555" i="39"/>
  <c r="BG26" i="39"/>
  <c r="BG80" i="39"/>
  <c r="BG185" i="39"/>
  <c r="BG300" i="39"/>
  <c r="BG420" i="39"/>
  <c r="BG523" i="39"/>
  <c r="BG140" i="39"/>
  <c r="BG156" i="39"/>
  <c r="BG284" i="39"/>
  <c r="BG353" i="39"/>
  <c r="BG462" i="39"/>
  <c r="BG561" i="39"/>
  <c r="BG141" i="39"/>
  <c r="BG157" i="39"/>
  <c r="BG285" i="39"/>
  <c r="BG354" i="39"/>
  <c r="BG463" i="39"/>
  <c r="BG562" i="39"/>
  <c r="BG133" i="39"/>
  <c r="BG149" i="39"/>
  <c r="BG256" i="39"/>
  <c r="BG377" i="39"/>
  <c r="BG430" i="39"/>
  <c r="BG568" i="39"/>
  <c r="BG38" i="39"/>
  <c r="BG75" i="39"/>
  <c r="BG180" i="39"/>
  <c r="BG295" i="39"/>
  <c r="BG413" i="39"/>
  <c r="BG518" i="39"/>
  <c r="BG22" i="39"/>
  <c r="BG76" i="39"/>
  <c r="BG181" i="39"/>
  <c r="BG296" i="39"/>
  <c r="BG414" i="39"/>
  <c r="BG519" i="39"/>
  <c r="BG57" i="39"/>
  <c r="BG162" i="39"/>
  <c r="BG334" i="39"/>
  <c r="BG395" i="39"/>
  <c r="BG497" i="39"/>
  <c r="BG599" i="39"/>
  <c r="BG58" i="39"/>
  <c r="BG163" i="39"/>
  <c r="BG339" i="39"/>
  <c r="BG396" i="39"/>
  <c r="BG498" i="39"/>
  <c r="BG317" i="39"/>
  <c r="BG419" i="39"/>
  <c r="BG460" i="39"/>
  <c r="BG142" i="39"/>
  <c r="BG563" i="39"/>
  <c r="BG474" i="39"/>
  <c r="BG309" i="39"/>
  <c r="BG252" i="39"/>
  <c r="BG41" i="39"/>
  <c r="BG550" i="39"/>
  <c r="BG63" i="39"/>
  <c r="BG39" i="39"/>
  <c r="BG90" i="39"/>
  <c r="BG214" i="39"/>
  <c r="BG328" i="39"/>
  <c r="BG455" i="39"/>
  <c r="BG533" i="39"/>
  <c r="BG115" i="39"/>
  <c r="BG201" i="39"/>
  <c r="BG294" i="39"/>
  <c r="BG363" i="39"/>
  <c r="BG473" i="39"/>
  <c r="BG570" i="39"/>
  <c r="BG116" i="39"/>
  <c r="BG202" i="39"/>
  <c r="BG260" i="39"/>
  <c r="BG364" i="39"/>
  <c r="BG494" i="39"/>
  <c r="BG589" i="39"/>
  <c r="BG143" i="39"/>
  <c r="BG191" i="39"/>
  <c r="BG287" i="39"/>
  <c r="BG356" i="39"/>
  <c r="BG465" i="39"/>
  <c r="BG564" i="39"/>
  <c r="BG31" i="39"/>
  <c r="BG85" i="39"/>
  <c r="BG210" i="39"/>
  <c r="BG305" i="39"/>
  <c r="BG438" i="39"/>
  <c r="BG528" i="39"/>
  <c r="BG32" i="39"/>
  <c r="BG86" i="39"/>
  <c r="BG236" i="39"/>
  <c r="BG306" i="39"/>
  <c r="BG433" i="39"/>
  <c r="BG529" i="39"/>
  <c r="BG67" i="39"/>
  <c r="BG172" i="39"/>
  <c r="BG315" i="39"/>
  <c r="BG405" i="39"/>
  <c r="BG507" i="39"/>
  <c r="BG68" i="39"/>
  <c r="BG173" i="39"/>
  <c r="BG316" i="39"/>
  <c r="BG406" i="39"/>
  <c r="BG508" i="39"/>
  <c r="BG351" i="39"/>
  <c r="BG559" i="39"/>
  <c r="BX321" i="38"/>
  <c r="BX326" i="38" s="1" a="1"/>
  <c r="BX326" i="38" s="1"/>
  <c r="BX316" i="38"/>
  <c r="DL234" i="19"/>
  <c r="DL270" i="19" s="1"/>
  <c r="DL300" i="19" s="1"/>
  <c r="P28" i="26"/>
  <c r="R141" i="19" s="1"/>
  <c r="V141" i="19" s="1"/>
  <c r="DH204" i="19"/>
  <c r="DH207" i="19" s="1"/>
  <c r="V305" i="19"/>
  <c r="CO16" i="39"/>
  <c r="CO18" i="39"/>
  <c r="CO19" i="39"/>
  <c r="CO17" i="39"/>
  <c r="CO15" i="39"/>
  <c r="P308" i="19"/>
  <c r="P309" i="19"/>
  <c r="P337" i="19"/>
  <c r="P338" i="19" s="1"/>
  <c r="P339" i="19" s="1"/>
  <c r="P336" i="19"/>
  <c r="P310" i="19"/>
  <c r="P141" i="19"/>
  <c r="L159" i="19"/>
  <c r="DD197" i="38"/>
  <c r="DD234" i="38" s="1"/>
  <c r="P140" i="19"/>
  <c r="L138" i="19"/>
  <c r="L158" i="19"/>
  <c r="AH336" i="19"/>
  <c r="AH309" i="19"/>
  <c r="AH308" i="19"/>
  <c r="AH337" i="19"/>
  <c r="AH338" i="19" s="1"/>
  <c r="AH339" i="19" s="1"/>
  <c r="AH310" i="19"/>
  <c r="CX18" i="39"/>
  <c r="CX17" i="39"/>
  <c r="CX16" i="39"/>
  <c r="CW14" i="39"/>
  <c r="CX19" i="39"/>
  <c r="DH171" i="38"/>
  <c r="DT159" i="38"/>
  <c r="DT156" i="38" s="1"/>
  <c r="DT170" i="38" s="1"/>
  <c r="DP179" i="38"/>
  <c r="DT179" i="38" s="1"/>
  <c r="AZ326" i="38" a="1"/>
  <c r="AZ326" i="38" s="1"/>
  <c r="AZ327" i="38" s="1"/>
  <c r="AZ324" i="38"/>
  <c r="AZ325" i="38" s="1"/>
  <c r="EP5" i="39"/>
  <c r="EO14" i="39" s="1" a="1"/>
  <c r="EO14" i="39" s="1"/>
  <c r="EK14" i="39" a="1"/>
  <c r="EK14" i="39" s="1"/>
  <c r="EL14" i="39" s="1" a="1"/>
  <c r="CE11" i="39"/>
  <c r="BR331" i="38"/>
  <c r="BR326" i="38" a="1"/>
  <c r="BR326" i="38" s="1"/>
  <c r="BR327" i="38" s="1"/>
  <c r="BR324" i="38"/>
  <c r="BR325" i="38" s="1"/>
  <c r="CW10" i="39"/>
  <c r="AO511" i="39"/>
  <c r="AO478" i="39"/>
  <c r="AO274" i="39"/>
  <c r="AO286" i="39"/>
  <c r="AO66" i="39"/>
  <c r="AO141" i="39"/>
  <c r="CR300" i="38"/>
  <c r="CV300" i="38" s="1"/>
  <c r="CV270" i="38"/>
  <c r="CV267" i="38" s="1"/>
  <c r="CV281" i="38" s="1"/>
  <c r="CV283" i="38" s="1"/>
  <c r="DP156" i="38"/>
  <c r="DJ196" i="38"/>
  <c r="CL300" i="38"/>
  <c r="CP300" i="38" s="1"/>
  <c r="CP270" i="38"/>
  <c r="CP267" i="38" s="1"/>
  <c r="CP281" i="38" s="1"/>
  <c r="CP283" i="38" s="1"/>
  <c r="DJ179" i="38"/>
  <c r="DN179" i="38" s="1"/>
  <c r="DN159" i="38"/>
  <c r="DN156" i="38" s="1"/>
  <c r="DN170" i="38" s="1"/>
  <c r="DP196" i="38"/>
  <c r="DB233" i="38"/>
  <c r="CX269" i="38"/>
  <c r="DB197" i="38"/>
  <c r="DB194" i="38" s="1"/>
  <c r="DB208" i="38" s="1"/>
  <c r="DB209" i="38" s="1"/>
  <c r="CX234" i="38"/>
  <c r="CX231" i="38" s="1"/>
  <c r="EY3" i="39"/>
  <c r="EY6" i="39"/>
  <c r="EY7" i="39" s="1"/>
  <c r="EY4" i="39"/>
  <c r="FH2" i="39"/>
  <c r="K14" i="33" a="1"/>
  <c r="CV276" i="19"/>
  <c r="CV287" i="19"/>
  <c r="CV306" i="19" s="1"/>
  <c r="CJ306" i="19"/>
  <c r="CJ307" i="19"/>
  <c r="DL238" i="19"/>
  <c r="DL274" i="19" s="1"/>
  <c r="DL304" i="19" s="1"/>
  <c r="DB241" i="19"/>
  <c r="DB244" i="19" s="1"/>
  <c r="DN186" i="19"/>
  <c r="DN189" i="19" s="1"/>
  <c r="CI14" i="33" a="1"/>
  <c r="CI14" i="33" s="1"/>
  <c r="CJ14" i="33" s="1" a="1"/>
  <c r="CK91" i="33" s="1" a="1"/>
  <c r="CK91" i="33" s="1"/>
  <c r="CB88" i="33" a="1"/>
  <c r="CB88" i="33" s="1"/>
  <c r="CB77" i="33" a="1"/>
  <c r="CB77" i="33" s="1"/>
  <c r="CB80" i="33" a="1"/>
  <c r="CB80" i="33" s="1"/>
  <c r="CA14" i="33"/>
  <c r="CB14" i="33" s="1" a="1"/>
  <c r="CB14" i="33" s="1"/>
  <c r="CC14" i="33" s="1"/>
  <c r="CB75" i="33" a="1"/>
  <c r="CB75" i="33" s="1"/>
  <c r="CB49" i="33" a="1"/>
  <c r="CB49" i="33" s="1"/>
  <c r="CB79" i="33" a="1"/>
  <c r="CB79" i="33" s="1"/>
  <c r="CB86" i="33" a="1"/>
  <c r="CB86" i="33" s="1"/>
  <c r="CB89" i="33" a="1"/>
  <c r="CB89" i="33" s="1"/>
  <c r="CB29" i="33" a="1"/>
  <c r="CB29" i="33" s="1"/>
  <c r="CB56" i="33" a="1"/>
  <c r="CB56" i="33" s="1"/>
  <c r="CB46" i="33" a="1"/>
  <c r="CB46" i="33" s="1"/>
  <c r="CB51" i="33" a="1"/>
  <c r="CB51" i="33" s="1"/>
  <c r="CB26" i="33" a="1"/>
  <c r="CB26" i="33" s="1"/>
  <c r="CB47" i="33" a="1"/>
  <c r="CB47" i="33" s="1"/>
  <c r="CB44" i="33" a="1"/>
  <c r="CB44" i="33" s="1"/>
  <c r="CB74" i="33" a="1"/>
  <c r="CB74" i="33" s="1"/>
  <c r="CB48" i="33" a="1"/>
  <c r="CB48" i="33" s="1"/>
  <c r="CB90" i="33" a="1"/>
  <c r="CB90" i="33" s="1"/>
  <c r="CB73" i="33" a="1"/>
  <c r="CB73" i="33" s="1"/>
  <c r="CB70" i="33" a="1"/>
  <c r="CB70" i="33" s="1"/>
  <c r="CB53" i="33" a="1"/>
  <c r="CB53" i="33" s="1"/>
  <c r="CB43" i="33" a="1"/>
  <c r="CB43" i="33" s="1"/>
  <c r="CB68" i="33" a="1"/>
  <c r="CB68" i="33" s="1"/>
  <c r="CB34" i="33" a="1"/>
  <c r="CB34" i="33" s="1"/>
  <c r="CB50" i="33" a="1"/>
  <c r="CB50" i="33" s="1"/>
  <c r="CB63" i="33" a="1"/>
  <c r="CB63" i="33" s="1"/>
  <c r="CB37" i="33" a="1"/>
  <c r="CB37" i="33" s="1"/>
  <c r="CB30" i="33" a="1"/>
  <c r="CB30" i="33" s="1"/>
  <c r="CB15" i="33" a="1"/>
  <c r="CB15" i="33" s="1"/>
  <c r="CC15" i="33" s="1"/>
  <c r="CB17" i="33" a="1"/>
  <c r="CB17" i="33" s="1"/>
  <c r="CC17" i="33" s="1"/>
  <c r="CB18" i="33" a="1"/>
  <c r="CB18" i="33" s="1"/>
  <c r="CC18" i="33" s="1"/>
  <c r="CB45" i="33" a="1"/>
  <c r="CB45" i="33" s="1"/>
  <c r="CB32" i="33" a="1"/>
  <c r="CB32" i="33" s="1"/>
  <c r="CB55" i="33" a="1"/>
  <c r="CB55" i="33" s="1"/>
  <c r="CB78" i="33" a="1"/>
  <c r="CB78" i="33" s="1"/>
  <c r="CB22" i="33" a="1"/>
  <c r="CB22" i="33" s="1"/>
  <c r="CB85" i="33" a="1"/>
  <c r="CB85" i="33" s="1"/>
  <c r="CB25" i="33" a="1"/>
  <c r="CB25" i="33" s="1"/>
  <c r="CB71" i="33" a="1"/>
  <c r="CB71" i="33" s="1"/>
  <c r="CB93" i="33" a="1"/>
  <c r="CB93" i="33" s="1"/>
  <c r="CB41" i="33" a="1"/>
  <c r="CB41" i="33" s="1"/>
  <c r="CB24" i="33" a="1"/>
  <c r="CB24" i="33" s="1"/>
  <c r="CB84" i="33" a="1"/>
  <c r="CB84" i="33" s="1"/>
  <c r="CB52" i="33" a="1"/>
  <c r="CB52" i="33" s="1"/>
  <c r="CB83" i="33" a="1"/>
  <c r="CB83" i="33" s="1"/>
  <c r="CB81" i="33" a="1"/>
  <c r="CB81" i="33" s="1"/>
  <c r="CB42" i="33" a="1"/>
  <c r="CB42" i="33" s="1"/>
  <c r="CB67" i="33" a="1"/>
  <c r="CB67" i="33" s="1"/>
  <c r="CB92" i="33" a="1"/>
  <c r="CB92" i="33" s="1"/>
  <c r="CB54" i="33" a="1"/>
  <c r="CB54" i="33" s="1"/>
  <c r="CB39" i="33" a="1"/>
  <c r="CB39" i="33" s="1"/>
  <c r="CB60" i="33" a="1"/>
  <c r="CB60" i="33" s="1"/>
  <c r="CB69" i="33" a="1"/>
  <c r="CB69" i="33" s="1"/>
  <c r="CB61" i="33" a="1"/>
  <c r="CB61" i="33" s="1"/>
  <c r="CB20" i="33" a="1"/>
  <c r="CB20" i="33" s="1"/>
  <c r="CC20" i="33" s="1"/>
  <c r="CB31" i="33" a="1"/>
  <c r="CB31" i="33" s="1"/>
  <c r="CB87" i="33" a="1"/>
  <c r="CB87" i="33" s="1"/>
  <c r="CB91" i="33" a="1"/>
  <c r="CB91" i="33" s="1"/>
  <c r="CB57" i="33" a="1"/>
  <c r="CB57" i="33" s="1"/>
  <c r="CB58" i="33" a="1"/>
  <c r="CB58" i="33" s="1"/>
  <c r="CB35" i="33" a="1"/>
  <c r="CB35" i="33" s="1"/>
  <c r="CB64" i="33" a="1"/>
  <c r="CB64" i="33" s="1"/>
  <c r="CB72" i="33" a="1"/>
  <c r="CB72" i="33" s="1"/>
  <c r="CB16" i="33" a="1"/>
  <c r="CB16" i="33" s="1"/>
  <c r="CC16" i="33" s="1"/>
  <c r="CB82" i="33" a="1"/>
  <c r="CB82" i="33" s="1"/>
  <c r="CB27" i="33" a="1"/>
  <c r="CB27" i="33" s="1"/>
  <c r="CB38" i="33" a="1"/>
  <c r="CB38" i="33" s="1"/>
  <c r="CB66" i="33" a="1"/>
  <c r="CB66" i="33" s="1"/>
  <c r="CB19" i="33" a="1"/>
  <c r="CB19" i="33" s="1"/>
  <c r="CC19" i="33" s="1"/>
  <c r="CB21" i="33" a="1"/>
  <c r="CB21" i="33" s="1"/>
  <c r="CC21" i="33" s="1"/>
  <c r="CB40" i="33" a="1"/>
  <c r="CB40" i="33" s="1"/>
  <c r="CB33" i="33" a="1"/>
  <c r="CB33" i="33" s="1"/>
  <c r="CB28" i="33" a="1"/>
  <c r="CB28" i="33" s="1"/>
  <c r="CB76" i="33" a="1"/>
  <c r="CB76" i="33" s="1"/>
  <c r="CB59" i="33" a="1"/>
  <c r="CB59" i="33" s="1"/>
  <c r="CB36" i="33" a="1"/>
  <c r="CB36" i="33" s="1"/>
  <c r="CB23" i="33" a="1"/>
  <c r="CB23" i="33" s="1"/>
  <c r="CB65" i="33" a="1"/>
  <c r="CB65" i="33" s="1"/>
  <c r="CB62" i="33" a="1"/>
  <c r="CB62" i="33" s="1"/>
  <c r="DD271" i="19"/>
  <c r="DH235" i="19"/>
  <c r="CX301" i="19"/>
  <c r="DB301" i="19" s="1"/>
  <c r="DB271" i="19"/>
  <c r="DQ176" i="19"/>
  <c r="DQ195" i="19"/>
  <c r="DL214" i="19"/>
  <c r="DL194" i="19"/>
  <c r="CP310" i="19"/>
  <c r="CP337" i="19"/>
  <c r="CP338" i="19" s="1"/>
  <c r="CP339" i="19" s="1"/>
  <c r="DB268" i="19"/>
  <c r="CX298" i="19"/>
  <c r="DR176" i="19"/>
  <c r="DR195" i="19"/>
  <c r="DH232" i="19"/>
  <c r="DD268" i="19"/>
  <c r="DT183" i="19"/>
  <c r="DP201" i="19"/>
  <c r="DB272" i="19"/>
  <c r="CX302" i="19"/>
  <c r="DB302" i="19" s="1"/>
  <c r="DR216" i="19"/>
  <c r="DT216" i="19" s="1"/>
  <c r="DS176" i="19"/>
  <c r="DT175" i="19" s="1"/>
  <c r="DS195" i="19"/>
  <c r="DN195" i="19"/>
  <c r="DJ232" i="19"/>
  <c r="DB226" i="19"/>
  <c r="DB225" i="19"/>
  <c r="DB224" i="19"/>
  <c r="DH203" i="19"/>
  <c r="DP195" i="19"/>
  <c r="DT177" i="19"/>
  <c r="CZ267" i="19"/>
  <c r="DB277" i="19" s="1"/>
  <c r="CZ298" i="19"/>
  <c r="CZ297" i="19" s="1"/>
  <c r="CY267" i="19"/>
  <c r="CY298" i="19"/>
  <c r="CY297" i="19" s="1"/>
  <c r="DE231" i="19"/>
  <c r="DE268" i="19"/>
  <c r="DA298" i="19"/>
  <c r="DA297" i="19" s="1"/>
  <c r="DA267" i="19"/>
  <c r="DN199" i="19"/>
  <c r="DJ236" i="19"/>
  <c r="CV298" i="19"/>
  <c r="DR220" i="19"/>
  <c r="DT220" i="19" s="1"/>
  <c r="DB240" i="19"/>
  <c r="CV278" i="19"/>
  <c r="CV280" i="19"/>
  <c r="CV279" i="19"/>
  <c r="DD274" i="19"/>
  <c r="DH238" i="19"/>
  <c r="DL235" i="19"/>
  <c r="DL271" i="19" s="1"/>
  <c r="DL301" i="19" s="1"/>
  <c r="DM214" i="19"/>
  <c r="DM213" i="19" s="1"/>
  <c r="DN212" i="19" s="1"/>
  <c r="DN222" i="19" s="1"/>
  <c r="DM194" i="19"/>
  <c r="DD272" i="19"/>
  <c r="DH236" i="19"/>
  <c r="DL236" i="19"/>
  <c r="DL272" i="19" s="1"/>
  <c r="DL302" i="19" s="1"/>
  <c r="DN185" i="19"/>
  <c r="DN193" i="19"/>
  <c r="DL233" i="19"/>
  <c r="DL269" i="19" s="1"/>
  <c r="DL299" i="19" s="1"/>
  <c r="DJ235" i="19"/>
  <c r="DN198" i="19"/>
  <c r="DT180" i="19"/>
  <c r="DP198" i="19"/>
  <c r="DN201" i="19"/>
  <c r="DJ238" i="19"/>
  <c r="DF268" i="19"/>
  <c r="DF231" i="19"/>
  <c r="DR215" i="19"/>
  <c r="DT215" i="19" s="1"/>
  <c r="DT181" i="19"/>
  <c r="DP199" i="19"/>
  <c r="DF213" i="19"/>
  <c r="DH223" i="19" s="1"/>
  <c r="DH214" i="19"/>
  <c r="DH213" i="19" s="1"/>
  <c r="DH230" i="19"/>
  <c r="DH266" i="19" s="1"/>
  <c r="DK194" i="19"/>
  <c r="DK232" i="19"/>
  <c r="DR217" i="19"/>
  <c r="DT217" i="19" s="1"/>
  <c r="DG232" i="19"/>
  <c r="CX304" i="19"/>
  <c r="DB304" i="19" s="1"/>
  <c r="DB274" i="19"/>
  <c r="DR218" i="19"/>
  <c r="DT218" i="19" s="1"/>
  <c r="DS217" i="19"/>
  <c r="DS235" i="19" s="1"/>
  <c r="DS271" i="19" s="1"/>
  <c r="DS301" i="19" s="1"/>
  <c r="F158" i="19"/>
  <c r="J158" i="19" s="1"/>
  <c r="P27" i="26"/>
  <c r="R140" i="19" s="1"/>
  <c r="CU177" i="33"/>
  <c r="CC177" i="33"/>
  <c r="DM177" i="33"/>
  <c r="DX5" i="33"/>
  <c r="DW14" i="33" s="1" a="1"/>
  <c r="DW14" i="33" s="1"/>
  <c r="F159" i="19"/>
  <c r="F179" i="19" s="1"/>
  <c r="DM244" i="33"/>
  <c r="CU246" i="33"/>
  <c r="CC248" i="33"/>
  <c r="CC249" i="33" s="1"/>
  <c r="CU245" i="33"/>
  <c r="DM148" i="33"/>
  <c r="BJ256" i="33" a="1"/>
  <c r="BJ256" i="33" s="1"/>
  <c r="BK256" i="33" s="1"/>
  <c r="BJ250" i="33" a="1"/>
  <c r="BJ250" i="33" s="1"/>
  <c r="BK250" i="33" s="1"/>
  <c r="BJ243" i="33" a="1"/>
  <c r="BJ243" i="33" s="1"/>
  <c r="BK243" i="33" s="1"/>
  <c r="BJ238" i="33" a="1"/>
  <c r="BJ238" i="33" s="1"/>
  <c r="BK238" i="33" s="1"/>
  <c r="BJ235" i="33" a="1"/>
  <c r="BJ235" i="33" s="1"/>
  <c r="BK235" i="33" s="1"/>
  <c r="BJ234" i="33" a="1"/>
  <c r="BJ234" i="33" s="1"/>
  <c r="BK234" i="33" s="1"/>
  <c r="BJ227" i="33" a="1"/>
  <c r="BJ227" i="33" s="1"/>
  <c r="BK227" i="33" s="1"/>
  <c r="BJ260" i="33" a="1"/>
  <c r="BJ260" i="33" s="1"/>
  <c r="BK260" i="33" s="1"/>
  <c r="BJ247" i="33" a="1"/>
  <c r="BJ247" i="33" s="1"/>
  <c r="BK247" i="33" s="1"/>
  <c r="BJ231" i="33" a="1"/>
  <c r="BJ231" i="33" s="1"/>
  <c r="BK231" i="33" s="1"/>
  <c r="BJ240" i="33" a="1"/>
  <c r="BJ240" i="33" s="1"/>
  <c r="BK240" i="33" s="1"/>
  <c r="BJ239" i="33" a="1"/>
  <c r="BJ239" i="33" s="1"/>
  <c r="BK239" i="33" s="1"/>
  <c r="BJ228" i="33" a="1"/>
  <c r="BJ228" i="33" s="1"/>
  <c r="BK228" i="33" s="1"/>
  <c r="BJ257" i="33" a="1"/>
  <c r="BJ257" i="33" s="1"/>
  <c r="BK257" i="33" s="1"/>
  <c r="BJ248" i="33" a="1"/>
  <c r="BJ248" i="33" s="1"/>
  <c r="BK248" i="33" s="1"/>
  <c r="BJ241" i="33" a="1"/>
  <c r="BJ241" i="33" s="1"/>
  <c r="BK241" i="33" s="1"/>
  <c r="BJ252" i="33" a="1"/>
  <c r="BJ252" i="33" s="1"/>
  <c r="BJ245" i="33" a="1"/>
  <c r="BJ245" i="33" s="1"/>
  <c r="BK245" i="33" s="1"/>
  <c r="BJ229" i="33" a="1"/>
  <c r="BJ229" i="33" s="1"/>
  <c r="BK229" i="33" s="1"/>
  <c r="BJ258" i="33" a="1"/>
  <c r="BJ258" i="33" s="1"/>
  <c r="BK258" i="33" s="1"/>
  <c r="BJ237" i="33" a="1"/>
  <c r="BJ237" i="33" s="1"/>
  <c r="BK237" i="33" s="1"/>
  <c r="BJ233" i="33" a="1"/>
  <c r="BJ233" i="33" s="1"/>
  <c r="BK233" i="33" s="1"/>
  <c r="BJ255" i="33" a="1"/>
  <c r="BJ255" i="33" s="1"/>
  <c r="BK255" i="33" s="1"/>
  <c r="BJ224" i="33" a="1"/>
  <c r="BJ224" i="33" s="1"/>
  <c r="BK224" i="33" s="1"/>
  <c r="BJ205" i="33" a="1"/>
  <c r="BJ205" i="33" s="1"/>
  <c r="BK205" i="33" s="1"/>
  <c r="BJ246" i="33" a="1"/>
  <c r="BJ246" i="33" s="1"/>
  <c r="BK246" i="33" s="1"/>
  <c r="BJ242" i="33" a="1"/>
  <c r="BJ242" i="33" s="1"/>
  <c r="BK242" i="33" s="1"/>
  <c r="BJ225" i="33" a="1"/>
  <c r="BJ225" i="33" s="1"/>
  <c r="BK225" i="33" s="1"/>
  <c r="BJ220" i="33" a="1"/>
  <c r="BJ220" i="33" s="1"/>
  <c r="BK220" i="33" s="1"/>
  <c r="BJ210" i="33" a="1"/>
  <c r="BJ210" i="33" s="1"/>
  <c r="BK210" i="33" s="1"/>
  <c r="BJ259" i="33" a="1"/>
  <c r="BJ259" i="33" s="1"/>
  <c r="BK259" i="33" s="1"/>
  <c r="BJ226" i="33" a="1"/>
  <c r="BJ226" i="33" s="1"/>
  <c r="BK226" i="33" s="1"/>
  <c r="BJ217" i="33" a="1"/>
  <c r="BJ217" i="33" s="1"/>
  <c r="BK217" i="33" s="1"/>
  <c r="BJ202" i="33" a="1"/>
  <c r="BJ202" i="33" s="1"/>
  <c r="BK202" i="33" s="1"/>
  <c r="BJ254" i="33" a="1"/>
  <c r="BJ254" i="33" s="1"/>
  <c r="BK254" i="33" s="1"/>
  <c r="BJ214" i="33" a="1"/>
  <c r="BJ214" i="33" s="1"/>
  <c r="BK214" i="33" s="1"/>
  <c r="BJ222" i="33" a="1"/>
  <c r="BJ222" i="33" s="1"/>
  <c r="BK222" i="33" s="1"/>
  <c r="BJ253" i="33" a="1"/>
  <c r="BJ253" i="33" s="1"/>
  <c r="BK253" i="33" s="1"/>
  <c r="BJ230" i="33" a="1"/>
  <c r="BJ230" i="33" s="1"/>
  <c r="BK230" i="33" s="1"/>
  <c r="BJ218" i="33" a="1"/>
  <c r="BJ218" i="33" s="1"/>
  <c r="BK218" i="33" s="1"/>
  <c r="BJ211" i="33" a="1"/>
  <c r="BJ211" i="33" s="1"/>
  <c r="BK211" i="33" s="1"/>
  <c r="BJ215" i="33" a="1"/>
  <c r="BJ215" i="33" s="1"/>
  <c r="BK215" i="33" s="1"/>
  <c r="BJ212" i="33" a="1"/>
  <c r="BJ212" i="33" s="1"/>
  <c r="BK212" i="33" s="1"/>
  <c r="BJ207" i="33" a="1"/>
  <c r="BJ207" i="33" s="1"/>
  <c r="BK207" i="33" s="1"/>
  <c r="BJ206" i="33" a="1"/>
  <c r="BJ206" i="33" s="1"/>
  <c r="BK206" i="33" s="1"/>
  <c r="BJ251" i="33" a="1"/>
  <c r="BJ251" i="33" s="1"/>
  <c r="BK251" i="33" s="1"/>
  <c r="BJ203" i="33" a="1"/>
  <c r="BJ203" i="33" s="1"/>
  <c r="BK203" i="33" s="1"/>
  <c r="BJ198" i="33" a="1"/>
  <c r="BJ198" i="33" s="1"/>
  <c r="BK198" i="33" s="1"/>
  <c r="BJ195" i="33" a="1"/>
  <c r="BJ195" i="33" s="1"/>
  <c r="BK195" i="33" s="1"/>
  <c r="BJ249" i="33" a="1"/>
  <c r="BJ249" i="33" s="1"/>
  <c r="BK249" i="33" s="1"/>
  <c r="BJ192" i="33" a="1"/>
  <c r="BJ192" i="33" s="1"/>
  <c r="BK192" i="33" s="1"/>
  <c r="BJ191" i="33" a="1"/>
  <c r="BJ191" i="33" s="1"/>
  <c r="BK191" i="33" s="1"/>
  <c r="BJ186" i="33" a="1"/>
  <c r="BJ186" i="33" s="1"/>
  <c r="BK186" i="33" s="1"/>
  <c r="BJ219" i="33" a="1"/>
  <c r="BJ219" i="33" s="1"/>
  <c r="BK219" i="33" s="1"/>
  <c r="BJ209" i="33" a="1"/>
  <c r="BJ209" i="33" s="1"/>
  <c r="BK209" i="33" s="1"/>
  <c r="BJ201" i="33" a="1"/>
  <c r="BJ201" i="33" s="1"/>
  <c r="BK201" i="33" s="1"/>
  <c r="BJ197" i="33" a="1"/>
  <c r="BJ197" i="33" s="1"/>
  <c r="BK197" i="33" s="1"/>
  <c r="BJ193" i="33" a="1"/>
  <c r="BJ193" i="33" s="1"/>
  <c r="BK193" i="33" s="1"/>
  <c r="BJ188" i="33" a="1"/>
  <c r="BJ188" i="33" s="1"/>
  <c r="BK188" i="33" s="1"/>
  <c r="BJ187" i="33" a="1"/>
  <c r="BJ187" i="33" s="1"/>
  <c r="BK187" i="33" s="1"/>
  <c r="BJ216" i="33" a="1"/>
  <c r="BJ216" i="33" s="1"/>
  <c r="BK216" i="33" s="1"/>
  <c r="BJ213" i="33" a="1"/>
  <c r="BJ213" i="33" s="1"/>
  <c r="BK213" i="33" s="1"/>
  <c r="BJ194" i="33" a="1"/>
  <c r="BJ194" i="33" s="1"/>
  <c r="BK194" i="33" s="1"/>
  <c r="BJ189" i="33" a="1"/>
  <c r="BJ189" i="33" s="1"/>
  <c r="BK189" i="33" s="1"/>
  <c r="BJ236" i="33" a="1"/>
  <c r="BJ236" i="33" s="1"/>
  <c r="BK236" i="33" s="1"/>
  <c r="BJ204" i="33" a="1"/>
  <c r="BJ204" i="33" s="1"/>
  <c r="BK204" i="33" s="1"/>
  <c r="BJ199" i="33" a="1"/>
  <c r="BJ199" i="33" s="1"/>
  <c r="BK199" i="33" s="1"/>
  <c r="BJ232" i="33" a="1"/>
  <c r="BJ232" i="33" s="1"/>
  <c r="BK232" i="33" s="1"/>
  <c r="BJ223" i="33" a="1"/>
  <c r="BJ223" i="33" s="1"/>
  <c r="BK223" i="33" s="1"/>
  <c r="BJ190" i="33" a="1"/>
  <c r="BJ190" i="33" s="1"/>
  <c r="BK190" i="33" s="1"/>
  <c r="BJ221" i="33" a="1"/>
  <c r="BJ221" i="33" s="1"/>
  <c r="BK221" i="33" s="1"/>
  <c r="BJ196" i="33" a="1"/>
  <c r="BJ196" i="33" s="1"/>
  <c r="BK196" i="33" s="1"/>
  <c r="BJ208" i="33" a="1"/>
  <c r="BJ208" i="33" s="1"/>
  <c r="BK208" i="33" s="1"/>
  <c r="BJ200" i="33" a="1"/>
  <c r="BJ200" i="33" s="1"/>
  <c r="BK200" i="33" s="1"/>
  <c r="BJ244" i="33" a="1"/>
  <c r="BJ244" i="33" s="1"/>
  <c r="BK244" i="33" s="1"/>
  <c r="BJ178" i="33" a="1"/>
  <c r="BJ178" i="33" s="1"/>
  <c r="BK178" i="33" s="1"/>
  <c r="BJ158" i="33" a="1"/>
  <c r="BJ158" i="33" s="1"/>
  <c r="BK158" i="33" s="1"/>
  <c r="BJ154" i="33" a="1"/>
  <c r="BJ154" i="33" s="1"/>
  <c r="BK154" i="33" s="1"/>
  <c r="BJ156" i="33" a="1"/>
  <c r="BJ156" i="33" s="1"/>
  <c r="BK156" i="33" s="1"/>
  <c r="BJ155" i="33" a="1"/>
  <c r="BJ155" i="33" s="1"/>
  <c r="BK155" i="33" s="1"/>
  <c r="BJ129" i="33" a="1"/>
  <c r="BJ129" i="33" s="1"/>
  <c r="BK129" i="33" s="1"/>
  <c r="BJ136" i="33" a="1"/>
  <c r="BJ136" i="33" s="1"/>
  <c r="BK136" i="33" s="1"/>
  <c r="BJ124" i="33" a="1"/>
  <c r="BJ124" i="33" s="1"/>
  <c r="BK124" i="33" s="1"/>
  <c r="BJ185" i="33" a="1"/>
  <c r="BJ185" i="33" s="1"/>
  <c r="BK185" i="33" s="1"/>
  <c r="BJ167" i="33" a="1"/>
  <c r="BJ167" i="33" s="1"/>
  <c r="BK167" i="33" s="1"/>
  <c r="BJ157" i="33" a="1"/>
  <c r="BJ157" i="33" s="1"/>
  <c r="BK157" i="33" s="1"/>
  <c r="BJ146" i="33" a="1"/>
  <c r="BJ146" i="33" s="1"/>
  <c r="BK146" i="33" s="1"/>
  <c r="BJ152" i="33" a="1"/>
  <c r="BJ152" i="33" s="1"/>
  <c r="BK152" i="33" s="1"/>
  <c r="BJ128" i="33" a="1"/>
  <c r="BJ128" i="33" s="1"/>
  <c r="BK128" i="33" s="1"/>
  <c r="BJ134" i="33" a="1"/>
  <c r="BJ134" i="33" s="1"/>
  <c r="BK134" i="33" s="1"/>
  <c r="BJ183" i="33" a="1"/>
  <c r="BJ183" i="33" s="1"/>
  <c r="BK183" i="33" s="1"/>
  <c r="BJ175" i="33" a="1"/>
  <c r="BJ175" i="33" s="1"/>
  <c r="BK175" i="33" s="1"/>
  <c r="BJ114" i="33" a="1"/>
  <c r="BJ114" i="33" s="1"/>
  <c r="BK114" i="33" s="1"/>
  <c r="BJ132" i="33" a="1"/>
  <c r="BJ132" i="33" s="1"/>
  <c r="BK132" i="33" s="1"/>
  <c r="BJ117" i="33" a="1"/>
  <c r="BJ117" i="33" s="1"/>
  <c r="BK117" i="33" s="1"/>
  <c r="BJ164" i="33" a="1"/>
  <c r="BJ164" i="33" s="1"/>
  <c r="BK164" i="33" s="1"/>
  <c r="BJ142" i="33" a="1"/>
  <c r="BJ142" i="33" s="1"/>
  <c r="BK142" i="33" s="1"/>
  <c r="BJ123" i="33" a="1"/>
  <c r="BJ123" i="33" s="1"/>
  <c r="BK123" i="33" s="1"/>
  <c r="BJ177" i="33" a="1"/>
  <c r="BJ177" i="33" s="1"/>
  <c r="BJ176" i="33" a="1"/>
  <c r="BJ176" i="33" s="1"/>
  <c r="BK176" i="33" s="1"/>
  <c r="BJ113" i="33" a="1"/>
  <c r="BJ113" i="33" s="1"/>
  <c r="BK113" i="33" s="1"/>
  <c r="BJ162" i="33" a="1"/>
  <c r="BJ162" i="33" s="1"/>
  <c r="BK162" i="33" s="1"/>
  <c r="BJ153" i="33" a="1"/>
  <c r="BJ153" i="33" s="1"/>
  <c r="BK153" i="33" s="1"/>
  <c r="BJ111" i="33" a="1"/>
  <c r="BJ111" i="33" s="1"/>
  <c r="BK111" i="33" s="1"/>
  <c r="BJ151" i="33" a="1"/>
  <c r="BJ151" i="33" s="1"/>
  <c r="BK151" i="33" s="1"/>
  <c r="BJ109" i="33" a="1"/>
  <c r="BJ109" i="33" s="1"/>
  <c r="BK109" i="33" s="1"/>
  <c r="BJ160" i="33" a="1"/>
  <c r="BJ160" i="33" s="1"/>
  <c r="BK160" i="33" s="1"/>
  <c r="BJ127" i="33" a="1"/>
  <c r="BJ127" i="33" s="1"/>
  <c r="BK127" i="33" s="1"/>
  <c r="BJ159" i="33" a="1"/>
  <c r="BJ159" i="33" s="1"/>
  <c r="BK159" i="33" s="1"/>
  <c r="BJ137" i="33" a="1"/>
  <c r="BJ137" i="33" s="1"/>
  <c r="BK137" i="33" s="1"/>
  <c r="BJ116" i="33" a="1"/>
  <c r="BJ116" i="33" s="1"/>
  <c r="BK116" i="33" s="1"/>
  <c r="BJ122" i="33" a="1"/>
  <c r="BJ122" i="33" s="1"/>
  <c r="BK122" i="33" s="1"/>
  <c r="BJ166" i="33" a="1"/>
  <c r="BJ166" i="33" s="1"/>
  <c r="BK166" i="33" s="1"/>
  <c r="BJ150" i="33" a="1"/>
  <c r="BJ150" i="33" s="1"/>
  <c r="BK150" i="33" s="1"/>
  <c r="BJ126" i="33" a="1"/>
  <c r="BJ126" i="33" s="1"/>
  <c r="BK126" i="33" s="1"/>
  <c r="BJ120" i="33" a="1"/>
  <c r="BJ120" i="33" s="1"/>
  <c r="BK120" i="33" s="1"/>
  <c r="BJ179" i="33" a="1"/>
  <c r="BJ179" i="33" s="1"/>
  <c r="BK179" i="33" s="1"/>
  <c r="BJ173" i="33" a="1"/>
  <c r="BJ173" i="33" s="1"/>
  <c r="BK173" i="33" s="1"/>
  <c r="BJ110" i="33" a="1"/>
  <c r="BJ110" i="33" s="1"/>
  <c r="BK110" i="33" s="1"/>
  <c r="BJ163" i="33" a="1"/>
  <c r="BJ163" i="33" s="1"/>
  <c r="BK163" i="33" s="1"/>
  <c r="BJ140" i="33" a="1"/>
  <c r="BJ140" i="33" s="1"/>
  <c r="BK140" i="33" s="1"/>
  <c r="BJ121" i="33" a="1"/>
  <c r="BJ121" i="33" s="1"/>
  <c r="BK121" i="33" s="1"/>
  <c r="BJ174" i="33" a="1"/>
  <c r="BJ174" i="33" s="1"/>
  <c r="BK174" i="33" s="1"/>
  <c r="BJ138" i="33" a="1"/>
  <c r="BJ138" i="33" s="1"/>
  <c r="BK138" i="33" s="1"/>
  <c r="BJ119" i="33" a="1"/>
  <c r="BJ119" i="33" s="1"/>
  <c r="BK119" i="33" s="1"/>
  <c r="BJ118" i="33" a="1"/>
  <c r="BJ118" i="33" s="1"/>
  <c r="BK118" i="33" s="1"/>
  <c r="BJ103" i="33" a="1"/>
  <c r="BJ103" i="33" s="1"/>
  <c r="BK103" i="33" s="1"/>
  <c r="BJ141" i="33" a="1"/>
  <c r="BJ141" i="33" s="1"/>
  <c r="BK141" i="33" s="1"/>
  <c r="BJ133" i="33" a="1"/>
  <c r="BJ133" i="33" s="1"/>
  <c r="BK133" i="33" s="1"/>
  <c r="BJ182" i="33" a="1"/>
  <c r="BJ182" i="33" s="1"/>
  <c r="BK182" i="33" s="1"/>
  <c r="BJ131" i="33" a="1"/>
  <c r="BJ131" i="33" s="1"/>
  <c r="BK131" i="33" s="1"/>
  <c r="BJ181" i="33" a="1"/>
  <c r="BJ181" i="33" s="1"/>
  <c r="BK181" i="33" s="1"/>
  <c r="BJ165" i="33" a="1"/>
  <c r="BJ165" i="33" s="1"/>
  <c r="BK165" i="33" s="1"/>
  <c r="BJ168" i="33" a="1"/>
  <c r="BJ168" i="33" s="1"/>
  <c r="BK168" i="33" s="1"/>
  <c r="BJ144" i="33" a="1"/>
  <c r="BJ144" i="33" s="1"/>
  <c r="BK144" i="33" s="1"/>
  <c r="BJ148" i="33" a="1"/>
  <c r="BJ148" i="33" s="1"/>
  <c r="BK148" i="33" s="1"/>
  <c r="BJ112" i="33" a="1"/>
  <c r="BJ112" i="33" s="1"/>
  <c r="BK112" i="33" s="1"/>
  <c r="BJ125" i="33" a="1"/>
  <c r="BJ125" i="33" s="1"/>
  <c r="BK125" i="33" s="1"/>
  <c r="BJ145" i="33" a="1"/>
  <c r="BJ145" i="33" s="1"/>
  <c r="BK145" i="33" s="1"/>
  <c r="BJ115" i="33" a="1"/>
  <c r="BJ115" i="33" s="1"/>
  <c r="BK115" i="33" s="1"/>
  <c r="BJ171" i="33" a="1"/>
  <c r="BJ171" i="33" s="1"/>
  <c r="BK171" i="33" s="1"/>
  <c r="BJ108" i="33" a="1"/>
  <c r="BJ108" i="33" s="1"/>
  <c r="BK108" i="33" s="1"/>
  <c r="BJ105" i="33" a="1"/>
  <c r="BJ105" i="33" s="1"/>
  <c r="BK105" i="33" s="1"/>
  <c r="BJ180" i="33" a="1"/>
  <c r="BJ180" i="33" s="1"/>
  <c r="BK180" i="33" s="1"/>
  <c r="BJ106" i="33" a="1"/>
  <c r="BJ106" i="33" s="1"/>
  <c r="BK106" i="33" s="1"/>
  <c r="BJ104" i="33" a="1"/>
  <c r="BJ104" i="33" s="1"/>
  <c r="BK104" i="33" s="1"/>
  <c r="BJ135" i="33" a="1"/>
  <c r="BJ135" i="33" s="1"/>
  <c r="BK135" i="33" s="1"/>
  <c r="BJ170" i="33" a="1"/>
  <c r="BJ170" i="33" s="1"/>
  <c r="BK170" i="33" s="1"/>
  <c r="BJ149" i="33" a="1"/>
  <c r="BJ149" i="33" s="1"/>
  <c r="BK149" i="33" s="1"/>
  <c r="BJ147" i="33" a="1"/>
  <c r="BJ147" i="33" s="1"/>
  <c r="BK147" i="33" s="1"/>
  <c r="BJ139" i="33" a="1"/>
  <c r="BJ139" i="33" s="1"/>
  <c r="BK139" i="33" s="1"/>
  <c r="BJ107" i="33" a="1"/>
  <c r="BJ107" i="33" s="1"/>
  <c r="BK107" i="33" s="1"/>
  <c r="BJ130" i="33" a="1"/>
  <c r="BJ130" i="33" s="1"/>
  <c r="BK130" i="33" s="1"/>
  <c r="BJ184" i="33" a="1"/>
  <c r="BJ184" i="33" s="1"/>
  <c r="BK184" i="33" s="1"/>
  <c r="BJ172" i="33" a="1"/>
  <c r="BJ172" i="33" s="1"/>
  <c r="BK172" i="33" s="1"/>
  <c r="BJ161" i="33" a="1"/>
  <c r="BJ161" i="33" s="1"/>
  <c r="BK161" i="33" s="1"/>
  <c r="BJ169" i="33" a="1"/>
  <c r="BJ169" i="33" s="1"/>
  <c r="BK169" i="33" s="1"/>
  <c r="BJ143" i="33" a="1"/>
  <c r="BJ143" i="33" s="1"/>
  <c r="BK143" i="33" s="1"/>
  <c r="BJ96" i="33" a="1"/>
  <c r="BJ96" i="33" s="1"/>
  <c r="BK96" i="33" s="1"/>
  <c r="BJ102" i="33" a="1"/>
  <c r="BJ102" i="33" s="1"/>
  <c r="BK102" i="33" s="1"/>
  <c r="BJ92" i="33" a="1"/>
  <c r="BJ92" i="33" s="1"/>
  <c r="BJ97" i="33" a="1"/>
  <c r="BJ97" i="33" s="1"/>
  <c r="BK97" i="33" s="1"/>
  <c r="BJ98" i="33" a="1"/>
  <c r="BJ98" i="33" s="1"/>
  <c r="BK98" i="33" s="1"/>
  <c r="BJ91" i="33" a="1"/>
  <c r="BJ91" i="33" s="1"/>
  <c r="BJ101" i="33" a="1"/>
  <c r="BJ101" i="33" s="1"/>
  <c r="BK101" i="33" s="1"/>
  <c r="BJ95" i="33" a="1"/>
  <c r="BJ95" i="33" s="1"/>
  <c r="BK95" i="33" s="1"/>
  <c r="BJ93" i="33" a="1"/>
  <c r="BJ93" i="33" s="1"/>
  <c r="BJ100" i="33" a="1"/>
  <c r="BJ100" i="33" s="1"/>
  <c r="BK100" i="33" s="1"/>
  <c r="BJ99" i="33" a="1"/>
  <c r="BJ99" i="33" s="1"/>
  <c r="BK99" i="33" s="1"/>
  <c r="BJ94" i="33" a="1"/>
  <c r="BJ94" i="33" s="1"/>
  <c r="CC255" i="33"/>
  <c r="CC256" i="33"/>
  <c r="DC250" i="33" a="1"/>
  <c r="DC250" i="33" s="1"/>
  <c r="DD250" i="33" s="1"/>
  <c r="DC247" i="33" a="1"/>
  <c r="DC247" i="33" s="1"/>
  <c r="DD247" i="33" s="1"/>
  <c r="DC238" i="33" a="1"/>
  <c r="DC238" i="33" s="1"/>
  <c r="DD238" i="33" s="1"/>
  <c r="DC235" i="33" a="1"/>
  <c r="DC235" i="33" s="1"/>
  <c r="DD235" i="33" s="1"/>
  <c r="DC234" i="33" a="1"/>
  <c r="DC234" i="33" s="1"/>
  <c r="DD234" i="33" s="1"/>
  <c r="DC227" i="33" a="1"/>
  <c r="DC227" i="33" s="1"/>
  <c r="DD227" i="33" s="1"/>
  <c r="DC220" i="33" a="1"/>
  <c r="DC220" i="33" s="1"/>
  <c r="DD220" i="33" s="1"/>
  <c r="DC231" i="33" a="1"/>
  <c r="DC231" i="33" s="1"/>
  <c r="DD231" i="33" s="1"/>
  <c r="DC251" i="33" a="1"/>
  <c r="DC251" i="33" s="1"/>
  <c r="DC240" i="33" a="1"/>
  <c r="DC240" i="33" s="1"/>
  <c r="DD240" i="33" s="1"/>
  <c r="DC228" i="33" a="1"/>
  <c r="DC228" i="33" s="1"/>
  <c r="DD228" i="33" s="1"/>
  <c r="DC241" i="33" a="1"/>
  <c r="DC241" i="33" s="1"/>
  <c r="DD241" i="33" s="1"/>
  <c r="DC229" i="33" a="1"/>
  <c r="DC229" i="33" s="1"/>
  <c r="DD229" i="33" s="1"/>
  <c r="DC245" i="33" a="1"/>
  <c r="DC245" i="33" s="1"/>
  <c r="DC249" i="33" a="1"/>
  <c r="DC249" i="33" s="1"/>
  <c r="DD249" i="33" s="1"/>
  <c r="DC237" i="33" a="1"/>
  <c r="DC237" i="33" s="1"/>
  <c r="DD237" i="33" s="1"/>
  <c r="DC233" i="33" a="1"/>
  <c r="DC233" i="33" s="1"/>
  <c r="DD233" i="33" s="1"/>
  <c r="DC248" i="33" a="1"/>
  <c r="DC248" i="33" s="1"/>
  <c r="DD248" i="33" s="1"/>
  <c r="DC243" i="33" a="1"/>
  <c r="DC243" i="33" s="1"/>
  <c r="DD243" i="33" s="1"/>
  <c r="DC232" i="33" a="1"/>
  <c r="DC232" i="33" s="1"/>
  <c r="DD232" i="33" s="1"/>
  <c r="DC205" i="33" a="1"/>
  <c r="DC205" i="33" s="1"/>
  <c r="DD205" i="33" s="1"/>
  <c r="DC244" i="33" a="1"/>
  <c r="DC244" i="33" s="1"/>
  <c r="DD244" i="33" s="1"/>
  <c r="DC223" i="33" a="1"/>
  <c r="DC223" i="33" s="1"/>
  <c r="DD223" i="33" s="1"/>
  <c r="DC217" i="33" a="1"/>
  <c r="DC217" i="33" s="1"/>
  <c r="DD217" i="33" s="1"/>
  <c r="DC210" i="33" a="1"/>
  <c r="DC210" i="33" s="1"/>
  <c r="DD210" i="33" s="1"/>
  <c r="DC202" i="33" a="1"/>
  <c r="DC202" i="33" s="1"/>
  <c r="DD202" i="33" s="1"/>
  <c r="DC224" i="33" a="1"/>
  <c r="DC224" i="33" s="1"/>
  <c r="DD224" i="33" s="1"/>
  <c r="DC214" i="33" a="1"/>
  <c r="DC214" i="33" s="1"/>
  <c r="DD214" i="33" s="1"/>
  <c r="DC246" i="33" a="1"/>
  <c r="DC246" i="33" s="1"/>
  <c r="DD246" i="33" s="1"/>
  <c r="DC225" i="33" a="1"/>
  <c r="DC225" i="33" s="1"/>
  <c r="DD225" i="33" s="1"/>
  <c r="DC242" i="33" a="1"/>
  <c r="DC242" i="33" s="1"/>
  <c r="DD242" i="33" s="1"/>
  <c r="DC226" i="33" a="1"/>
  <c r="DC226" i="33" s="1"/>
  <c r="DD226" i="33" s="1"/>
  <c r="DC218" i="33" a="1"/>
  <c r="DC218" i="33" s="1"/>
  <c r="DD218" i="33" s="1"/>
  <c r="DC211" i="33" a="1"/>
  <c r="DC211" i="33" s="1"/>
  <c r="DD211" i="33" s="1"/>
  <c r="DC222" i="33" a="1"/>
  <c r="DC222" i="33" s="1"/>
  <c r="DD222" i="33" s="1"/>
  <c r="DC239" i="33" a="1"/>
  <c r="DC239" i="33" s="1"/>
  <c r="DD239" i="33" s="1"/>
  <c r="DC215" i="33" a="1"/>
  <c r="DC215" i="33" s="1"/>
  <c r="DD215" i="33" s="1"/>
  <c r="DC212" i="33" a="1"/>
  <c r="DC212" i="33" s="1"/>
  <c r="DD212" i="33" s="1"/>
  <c r="DC221" i="33" a="1"/>
  <c r="DC221" i="33" s="1"/>
  <c r="DD221" i="33" s="1"/>
  <c r="DC206" i="33" a="1"/>
  <c r="DC206" i="33" s="1"/>
  <c r="DD206" i="33" s="1"/>
  <c r="DC204" i="33" a="1"/>
  <c r="DC204" i="33" s="1"/>
  <c r="DD204" i="33" s="1"/>
  <c r="DC198" i="33" a="1"/>
  <c r="DC198" i="33" s="1"/>
  <c r="DD198" i="33" s="1"/>
  <c r="DC207" i="33" a="1"/>
  <c r="DC207" i="33" s="1"/>
  <c r="DD207" i="33" s="1"/>
  <c r="DC203" i="33" a="1"/>
  <c r="DC203" i="33" s="1"/>
  <c r="DD203" i="33" s="1"/>
  <c r="DC195" i="33" a="1"/>
  <c r="DC195" i="33" s="1"/>
  <c r="DD195" i="33" s="1"/>
  <c r="DC192" i="33" a="1"/>
  <c r="DC192" i="33" s="1"/>
  <c r="DD192" i="33" s="1"/>
  <c r="DC191" i="33" a="1"/>
  <c r="DC191" i="33" s="1"/>
  <c r="DD191" i="33" s="1"/>
  <c r="DC186" i="33" a="1"/>
  <c r="DC186" i="33" s="1"/>
  <c r="DD186" i="33" s="1"/>
  <c r="DC236" i="33" a="1"/>
  <c r="DC236" i="33" s="1"/>
  <c r="DD236" i="33" s="1"/>
  <c r="DC188" i="33" a="1"/>
  <c r="DC188" i="33" s="1"/>
  <c r="DD188" i="33" s="1"/>
  <c r="DC193" i="33" a="1"/>
  <c r="DC193" i="33" s="1"/>
  <c r="DD193" i="33" s="1"/>
  <c r="DC187" i="33" a="1"/>
  <c r="DC187" i="33" s="1"/>
  <c r="DD187" i="33" s="1"/>
  <c r="DC230" i="33" a="1"/>
  <c r="DC230" i="33" s="1"/>
  <c r="DD230" i="33" s="1"/>
  <c r="DC201" i="33" a="1"/>
  <c r="DC201" i="33" s="1"/>
  <c r="DD201" i="33" s="1"/>
  <c r="DC197" i="33" a="1"/>
  <c r="DC197" i="33" s="1"/>
  <c r="DD197" i="33" s="1"/>
  <c r="DC194" i="33" a="1"/>
  <c r="DC194" i="33" s="1"/>
  <c r="DD194" i="33" s="1"/>
  <c r="DC189" i="33" a="1"/>
  <c r="DC189" i="33" s="1"/>
  <c r="DD189" i="33" s="1"/>
  <c r="DC216" i="33" a="1"/>
  <c r="DC216" i="33" s="1"/>
  <c r="DD216" i="33" s="1"/>
  <c r="DC200" i="33" a="1"/>
  <c r="DC200" i="33" s="1"/>
  <c r="DD200" i="33" s="1"/>
  <c r="DC196" i="33" a="1"/>
  <c r="DC196" i="33" s="1"/>
  <c r="DD196" i="33" s="1"/>
  <c r="DC199" i="33" a="1"/>
  <c r="DC199" i="33" s="1"/>
  <c r="DD199" i="33" s="1"/>
  <c r="DC213" i="33" a="1"/>
  <c r="DC213" i="33" s="1"/>
  <c r="DD213" i="33" s="1"/>
  <c r="DC209" i="33" a="1"/>
  <c r="DC209" i="33" s="1"/>
  <c r="DD209" i="33" s="1"/>
  <c r="DC190" i="33" a="1"/>
  <c r="DC190" i="33" s="1"/>
  <c r="DD190" i="33" s="1"/>
  <c r="DC208" i="33" a="1"/>
  <c r="DC208" i="33" s="1"/>
  <c r="DD208" i="33" s="1"/>
  <c r="DC219" i="33" a="1"/>
  <c r="DC219" i="33" s="1"/>
  <c r="DD219" i="33" s="1"/>
  <c r="DC168" i="33" a="1"/>
  <c r="DC168" i="33" s="1"/>
  <c r="DD168" i="33" s="1"/>
  <c r="DC181" i="33" a="1"/>
  <c r="DC181" i="33" s="1"/>
  <c r="DD181" i="33" s="1"/>
  <c r="DC147" i="33" a="1"/>
  <c r="DC147" i="33" s="1"/>
  <c r="DD147" i="33" s="1"/>
  <c r="DC155" i="33" a="1"/>
  <c r="DC155" i="33" s="1"/>
  <c r="DD155" i="33" s="1"/>
  <c r="DC154" i="33" a="1"/>
  <c r="DC154" i="33" s="1"/>
  <c r="DD154" i="33" s="1"/>
  <c r="DC129" i="33" a="1"/>
  <c r="DC129" i="33" s="1"/>
  <c r="DD129" i="33" s="1"/>
  <c r="DC115" i="33" a="1"/>
  <c r="DC115" i="33" s="1"/>
  <c r="DD115" i="33" s="1"/>
  <c r="DC119" i="33" a="1"/>
  <c r="DC119" i="33" s="1"/>
  <c r="DD119" i="33" s="1"/>
  <c r="DC180" i="33" a="1"/>
  <c r="DC180" i="33" s="1"/>
  <c r="DD180" i="33" s="1"/>
  <c r="DC183" i="33" a="1"/>
  <c r="DC183" i="33" s="1"/>
  <c r="DD183" i="33" s="1"/>
  <c r="DC166" i="33" a="1"/>
  <c r="DC166" i="33" s="1"/>
  <c r="DD166" i="33" s="1"/>
  <c r="DC165" i="33" a="1"/>
  <c r="DC165" i="33" s="1"/>
  <c r="DD165" i="33" s="1"/>
  <c r="DC145" i="33" a="1"/>
  <c r="DC145" i="33" s="1"/>
  <c r="DD145" i="33" s="1"/>
  <c r="DC124" i="33" a="1"/>
  <c r="DC124" i="33" s="1"/>
  <c r="DD124" i="33" s="1"/>
  <c r="DC113" i="33" a="1"/>
  <c r="DC113" i="33" s="1"/>
  <c r="DD113" i="33" s="1"/>
  <c r="DC128" i="33" a="1"/>
  <c r="DC128" i="33" s="1"/>
  <c r="DD128" i="33" s="1"/>
  <c r="DC176" i="33" a="1"/>
  <c r="DC176" i="33" s="1"/>
  <c r="DD176" i="33" s="1"/>
  <c r="DC153" i="33" a="1"/>
  <c r="DC153" i="33" s="1"/>
  <c r="DD153" i="33" s="1"/>
  <c r="DC103" i="33" a="1"/>
  <c r="DC103" i="33" s="1"/>
  <c r="DD103" i="33" s="1"/>
  <c r="DC120" i="33" a="1"/>
  <c r="DC120" i="33" s="1"/>
  <c r="DD120" i="33" s="1"/>
  <c r="DC109" i="33" a="1"/>
  <c r="DC109" i="33" s="1"/>
  <c r="DD109" i="33" s="1"/>
  <c r="DC126" i="33" a="1"/>
  <c r="DC126" i="33" s="1"/>
  <c r="DD126" i="33" s="1"/>
  <c r="DC169" i="33" a="1"/>
  <c r="DC169" i="33" s="1"/>
  <c r="DD169" i="33" s="1"/>
  <c r="DC177" i="33" a="1"/>
  <c r="DC177" i="33" s="1"/>
  <c r="DC150" i="33" a="1"/>
  <c r="DC150" i="33" s="1"/>
  <c r="DD150" i="33" s="1"/>
  <c r="DC160" i="33" a="1"/>
  <c r="DC160" i="33" s="1"/>
  <c r="DD160" i="33" s="1"/>
  <c r="DC142" i="33" a="1"/>
  <c r="DC142" i="33" s="1"/>
  <c r="DD142" i="33" s="1"/>
  <c r="DC134" i="33" a="1"/>
  <c r="DC134" i="33" s="1"/>
  <c r="DD134" i="33" s="1"/>
  <c r="DC107" i="33" a="1"/>
  <c r="DC107" i="33" s="1"/>
  <c r="DD107" i="33" s="1"/>
  <c r="DC116" i="33" a="1"/>
  <c r="DC116" i="33" s="1"/>
  <c r="DD116" i="33" s="1"/>
  <c r="DC101" i="33" a="1"/>
  <c r="DC101" i="33" s="1"/>
  <c r="DD101" i="33" s="1"/>
  <c r="DC159" i="33" a="1"/>
  <c r="DC159" i="33" s="1"/>
  <c r="DD159" i="33" s="1"/>
  <c r="DC135" i="33" a="1"/>
  <c r="DC135" i="33" s="1"/>
  <c r="DD135" i="33" s="1"/>
  <c r="DC172" i="33" a="1"/>
  <c r="DC172" i="33" s="1"/>
  <c r="DD172" i="33" s="1"/>
  <c r="DC138" i="33" a="1"/>
  <c r="DC138" i="33" s="1"/>
  <c r="DD138" i="33" s="1"/>
  <c r="DC123" i="33" a="1"/>
  <c r="DC123" i="33" s="1"/>
  <c r="DD123" i="33" s="1"/>
  <c r="DC144" i="33" a="1"/>
  <c r="DC144" i="33" s="1"/>
  <c r="DD144" i="33" s="1"/>
  <c r="DC152" i="33" a="1"/>
  <c r="DC152" i="33" s="1"/>
  <c r="DD152" i="33" s="1"/>
  <c r="DC102" i="33" a="1"/>
  <c r="DC102" i="33" s="1"/>
  <c r="DD102" i="33" s="1"/>
  <c r="DC182" i="33" a="1"/>
  <c r="DC182" i="33" s="1"/>
  <c r="DD182" i="33" s="1"/>
  <c r="DC148" i="33" a="1"/>
  <c r="DC148" i="33" s="1"/>
  <c r="DC146" i="33" a="1"/>
  <c r="DC146" i="33" s="1"/>
  <c r="DD146" i="33" s="1"/>
  <c r="DC141" i="33" a="1"/>
  <c r="DC141" i="33" s="1"/>
  <c r="DD141" i="33" s="1"/>
  <c r="DC132" i="33" a="1"/>
  <c r="DC132" i="33" s="1"/>
  <c r="DD132" i="33" s="1"/>
  <c r="DC105" i="33" a="1"/>
  <c r="DC105" i="33" s="1"/>
  <c r="DD105" i="33" s="1"/>
  <c r="DC114" i="33" a="1"/>
  <c r="DC114" i="33" s="1"/>
  <c r="DD114" i="33" s="1"/>
  <c r="DC100" i="33" a="1"/>
  <c r="DC100" i="33" s="1"/>
  <c r="DD100" i="33" s="1"/>
  <c r="DC184" i="33" a="1"/>
  <c r="DC184" i="33" s="1"/>
  <c r="DD184" i="33" s="1"/>
  <c r="DC136" i="33" a="1"/>
  <c r="DC136" i="33" s="1"/>
  <c r="DD136" i="33" s="1"/>
  <c r="DC178" i="33" a="1"/>
  <c r="DC178" i="33" s="1"/>
  <c r="DD178" i="33" s="1"/>
  <c r="DC156" i="33" a="1"/>
  <c r="DC156" i="33" s="1"/>
  <c r="DD156" i="33" s="1"/>
  <c r="DC130" i="33" a="1"/>
  <c r="DC130" i="33" s="1"/>
  <c r="DD130" i="33" s="1"/>
  <c r="DC185" i="33" a="1"/>
  <c r="DC185" i="33" s="1"/>
  <c r="DD185" i="33" s="1"/>
  <c r="DC161" i="33" a="1"/>
  <c r="DC161" i="33" s="1"/>
  <c r="DD161" i="33" s="1"/>
  <c r="DC175" i="33" a="1"/>
  <c r="DC175" i="33" s="1"/>
  <c r="DD175" i="33" s="1"/>
  <c r="DC167" i="33" a="1"/>
  <c r="DC167" i="33" s="1"/>
  <c r="DD167" i="33" s="1"/>
  <c r="DC164" i="33" a="1"/>
  <c r="DC164" i="33" s="1"/>
  <c r="DD164" i="33" s="1"/>
  <c r="DC173" i="33" a="1"/>
  <c r="DC173" i="33" s="1"/>
  <c r="DD173" i="33" s="1"/>
  <c r="DC140" i="33" a="1"/>
  <c r="DC140" i="33" s="1"/>
  <c r="DD140" i="33" s="1"/>
  <c r="DC137" i="33" a="1"/>
  <c r="DC137" i="33" s="1"/>
  <c r="DD137" i="33" s="1"/>
  <c r="DC118" i="33" a="1"/>
  <c r="DC118" i="33" s="1"/>
  <c r="DD118" i="33" s="1"/>
  <c r="DC127" i="33" a="1"/>
  <c r="DC127" i="33" s="1"/>
  <c r="DD127" i="33" s="1"/>
  <c r="DC112" i="33" a="1"/>
  <c r="DC112" i="33" s="1"/>
  <c r="DD112" i="33" s="1"/>
  <c r="DC99" i="33" a="1"/>
  <c r="DC99" i="33" s="1"/>
  <c r="DD99" i="33" s="1"/>
  <c r="DC162" i="33" a="1"/>
  <c r="DC162" i="33" s="1"/>
  <c r="DD162" i="33" s="1"/>
  <c r="DC139" i="33" a="1"/>
  <c r="DC139" i="33" s="1"/>
  <c r="DD139" i="33" s="1"/>
  <c r="DC110" i="33" a="1"/>
  <c r="DC110" i="33" s="1"/>
  <c r="DD110" i="33" s="1"/>
  <c r="DC151" i="33" a="1"/>
  <c r="DC151" i="33" s="1"/>
  <c r="DD151" i="33" s="1"/>
  <c r="DC133" i="33" a="1"/>
  <c r="DC133" i="33" s="1"/>
  <c r="DD133" i="33" s="1"/>
  <c r="DC106" i="33" a="1"/>
  <c r="DC106" i="33" s="1"/>
  <c r="DD106" i="33" s="1"/>
  <c r="DC122" i="33" a="1"/>
  <c r="DC122" i="33" s="1"/>
  <c r="DD122" i="33" s="1"/>
  <c r="DC157" i="33" a="1"/>
  <c r="DC157" i="33" s="1"/>
  <c r="DD157" i="33" s="1"/>
  <c r="DC174" i="33" a="1"/>
  <c r="DC174" i="33" s="1"/>
  <c r="DD174" i="33" s="1"/>
  <c r="DC125" i="33" a="1"/>
  <c r="DC125" i="33" s="1"/>
  <c r="DD125" i="33" s="1"/>
  <c r="DC170" i="33" a="1"/>
  <c r="DC170" i="33" s="1"/>
  <c r="DD170" i="33" s="1"/>
  <c r="DC179" i="33" a="1"/>
  <c r="DC179" i="33" s="1"/>
  <c r="DD179" i="33" s="1"/>
  <c r="DC149" i="33" a="1"/>
  <c r="DC149" i="33" s="1"/>
  <c r="DD149" i="33" s="1"/>
  <c r="DC163" i="33" a="1"/>
  <c r="DC163" i="33" s="1"/>
  <c r="DD163" i="33" s="1"/>
  <c r="DC158" i="33" a="1"/>
  <c r="DC158" i="33" s="1"/>
  <c r="DD158" i="33" s="1"/>
  <c r="DC131" i="33" a="1"/>
  <c r="DC131" i="33" s="1"/>
  <c r="DD131" i="33" s="1"/>
  <c r="DC117" i="33" a="1"/>
  <c r="DC117" i="33" s="1"/>
  <c r="DD117" i="33" s="1"/>
  <c r="DC121" i="33" a="1"/>
  <c r="DC121" i="33" s="1"/>
  <c r="DD121" i="33" s="1"/>
  <c r="DC108" i="33" a="1"/>
  <c r="DC108" i="33" s="1"/>
  <c r="DD108" i="33" s="1"/>
  <c r="DC104" i="33" a="1"/>
  <c r="DC104" i="33" s="1"/>
  <c r="DD104" i="33" s="1"/>
  <c r="DC171" i="33" a="1"/>
  <c r="DC171" i="33" s="1"/>
  <c r="DD171" i="33" s="1"/>
  <c r="DC111" i="33" a="1"/>
  <c r="DC111" i="33" s="1"/>
  <c r="DD111" i="33" s="1"/>
  <c r="DC143" i="33" a="1"/>
  <c r="DC143" i="33" s="1"/>
  <c r="DD143" i="33" s="1"/>
  <c r="DC95" i="33" a="1"/>
  <c r="DC95" i="33" s="1"/>
  <c r="DD95" i="33" s="1"/>
  <c r="DC93" i="33" a="1"/>
  <c r="DC93" i="33" s="1"/>
  <c r="DD93" i="33" s="1"/>
  <c r="DC97" i="33" a="1"/>
  <c r="DC97" i="33" s="1"/>
  <c r="DD97" i="33" s="1"/>
  <c r="DC98" i="33" a="1"/>
  <c r="DC98" i="33" s="1"/>
  <c r="DD98" i="33" s="1"/>
  <c r="DC96" i="33" a="1"/>
  <c r="DC96" i="33" s="1"/>
  <c r="DD96" i="33" s="1"/>
  <c r="DC89" i="33" a="1"/>
  <c r="DC89" i="33" s="1"/>
  <c r="DC94" i="33" a="1"/>
  <c r="DC94" i="33" s="1"/>
  <c r="DD94" i="33" s="1"/>
  <c r="DC92" i="33" a="1"/>
  <c r="DC92" i="33" s="1"/>
  <c r="DC90" i="33" a="1"/>
  <c r="DC90" i="33" s="1"/>
  <c r="DC91" i="33" a="1"/>
  <c r="DC91" i="33" s="1"/>
  <c r="DU241" i="33" a="1"/>
  <c r="DU241" i="33" s="1"/>
  <c r="DV241" i="33" s="1"/>
  <c r="DU229" i="33" a="1"/>
  <c r="DU229" i="33" s="1"/>
  <c r="DV229" i="33" s="1"/>
  <c r="DU245" i="33" a="1"/>
  <c r="DU245" i="33" s="1"/>
  <c r="DV245" i="33" s="1"/>
  <c r="DU249" i="33" a="1"/>
  <c r="DU249" i="33" s="1"/>
  <c r="DU237" i="33" a="1"/>
  <c r="DU237" i="33" s="1"/>
  <c r="DV237" i="33" s="1"/>
  <c r="DU233" i="33" a="1"/>
  <c r="DU233" i="33" s="1"/>
  <c r="DV233" i="33" s="1"/>
  <c r="DU246" i="33" a="1"/>
  <c r="DU246" i="33" s="1"/>
  <c r="DV246" i="33" s="1"/>
  <c r="DU226" i="33" a="1"/>
  <c r="DU226" i="33" s="1"/>
  <c r="DV226" i="33" s="1"/>
  <c r="DU223" i="33" a="1"/>
  <c r="DU223" i="33" s="1"/>
  <c r="DV223" i="33" s="1"/>
  <c r="DU243" i="33" a="1"/>
  <c r="DU243" i="33" s="1"/>
  <c r="DU239" i="33" a="1"/>
  <c r="DU239" i="33" s="1"/>
  <c r="DV239" i="33" s="1"/>
  <c r="DU238" i="33" a="1"/>
  <c r="DU238" i="33" s="1"/>
  <c r="DV238" i="33" s="1"/>
  <c r="DU235" i="33" a="1"/>
  <c r="DU235" i="33" s="1"/>
  <c r="DV235" i="33" s="1"/>
  <c r="DU247" i="33" a="1"/>
  <c r="DU247" i="33" s="1"/>
  <c r="DV247" i="33" s="1"/>
  <c r="DU234" i="33" a="1"/>
  <c r="DU234" i="33" s="1"/>
  <c r="DV234" i="33" s="1"/>
  <c r="DU227" i="33" a="1"/>
  <c r="DU227" i="33" s="1"/>
  <c r="DV227" i="33" s="1"/>
  <c r="DU225" i="33" a="1"/>
  <c r="DU225" i="33" s="1"/>
  <c r="DV225" i="33" s="1"/>
  <c r="DU218" i="33" a="1"/>
  <c r="DU218" i="33" s="1"/>
  <c r="DV218" i="33" s="1"/>
  <c r="DU211" i="33" a="1"/>
  <c r="DU211" i="33" s="1"/>
  <c r="DV211" i="33" s="1"/>
  <c r="DU199" i="33" a="1"/>
  <c r="DU199" i="33" s="1"/>
  <c r="DV199" i="33" s="1"/>
  <c r="DU242" i="33" a="1"/>
  <c r="DU242" i="33" s="1"/>
  <c r="DV242" i="33" s="1"/>
  <c r="DU222" i="33" a="1"/>
  <c r="DU222" i="33" s="1"/>
  <c r="DV222" i="33" s="1"/>
  <c r="DU207" i="33" a="1"/>
  <c r="DU207" i="33" s="1"/>
  <c r="DV207" i="33" s="1"/>
  <c r="DU196" i="33" a="1"/>
  <c r="DU196" i="33" s="1"/>
  <c r="DV196" i="33" s="1"/>
  <c r="DU195" i="33" a="1"/>
  <c r="DU195" i="33" s="1"/>
  <c r="DV195" i="33" s="1"/>
  <c r="DU215" i="33" a="1"/>
  <c r="DU215" i="33" s="1"/>
  <c r="DV215" i="33" s="1"/>
  <c r="DU212" i="33" a="1"/>
  <c r="DU212" i="33" s="1"/>
  <c r="DV212" i="33" s="1"/>
  <c r="DU208" i="33" a="1"/>
  <c r="DU208" i="33" s="1"/>
  <c r="DV208" i="33" s="1"/>
  <c r="DU204" i="33" a="1"/>
  <c r="DU204" i="33" s="1"/>
  <c r="DV204" i="33" s="1"/>
  <c r="DU219" i="33" a="1"/>
  <c r="DU219" i="33" s="1"/>
  <c r="DV219" i="33" s="1"/>
  <c r="DU230" i="33" a="1"/>
  <c r="DU230" i="33" s="1"/>
  <c r="DV230" i="33" s="1"/>
  <c r="DU228" i="33" a="1"/>
  <c r="DU228" i="33" s="1"/>
  <c r="DV228" i="33" s="1"/>
  <c r="DU216" i="33" a="1"/>
  <c r="DU216" i="33" s="1"/>
  <c r="DV216" i="33" s="1"/>
  <c r="DU209" i="33" a="1"/>
  <c r="DU209" i="33" s="1"/>
  <c r="DV209" i="33" s="1"/>
  <c r="DU231" i="33" a="1"/>
  <c r="DU231" i="33" s="1"/>
  <c r="DV231" i="33" s="1"/>
  <c r="DU221" i="33" a="1"/>
  <c r="DU221" i="33" s="1"/>
  <c r="DV221" i="33" s="1"/>
  <c r="DU213" i="33" a="1"/>
  <c r="DU213" i="33" s="1"/>
  <c r="DV213" i="33" s="1"/>
  <c r="DU236" i="33" a="1"/>
  <c r="DU236" i="33" s="1"/>
  <c r="DV236" i="33" s="1"/>
  <c r="DU248" i="33" a="1"/>
  <c r="DU248" i="33" s="1"/>
  <c r="DV248" i="33" s="1"/>
  <c r="DU244" i="33" a="1"/>
  <c r="DU244" i="33" s="1"/>
  <c r="DU232" i="33" a="1"/>
  <c r="DU232" i="33" s="1"/>
  <c r="DV232" i="33" s="1"/>
  <c r="DU220" i="33" a="1"/>
  <c r="DU220" i="33" s="1"/>
  <c r="DV220" i="33" s="1"/>
  <c r="DU214" i="33" a="1"/>
  <c r="DU214" i="33" s="1"/>
  <c r="DV214" i="33" s="1"/>
  <c r="DU202" i="33" a="1"/>
  <c r="DU202" i="33" s="1"/>
  <c r="DV202" i="33" s="1"/>
  <c r="DU201" i="33" a="1"/>
  <c r="DU201" i="33" s="1"/>
  <c r="DV201" i="33" s="1"/>
  <c r="DU193" i="33" a="1"/>
  <c r="DU193" i="33" s="1"/>
  <c r="DV193" i="33" s="1"/>
  <c r="DU187" i="33" a="1"/>
  <c r="DU187" i="33" s="1"/>
  <c r="DV187" i="33" s="1"/>
  <c r="DU197" i="33" a="1"/>
  <c r="DU197" i="33" s="1"/>
  <c r="DV197" i="33" s="1"/>
  <c r="DU189" i="33" a="1"/>
  <c r="DU189" i="33" s="1"/>
  <c r="DV189" i="33" s="1"/>
  <c r="DU200" i="33" a="1"/>
  <c r="DU200" i="33" s="1"/>
  <c r="DV200" i="33" s="1"/>
  <c r="DU194" i="33" a="1"/>
  <c r="DU194" i="33" s="1"/>
  <c r="DV194" i="33" s="1"/>
  <c r="DU217" i="33" a="1"/>
  <c r="DU217" i="33" s="1"/>
  <c r="DV217" i="33" s="1"/>
  <c r="DU190" i="33" a="1"/>
  <c r="DU190" i="33" s="1"/>
  <c r="DV190" i="33" s="1"/>
  <c r="DU240" i="33" a="1"/>
  <c r="DU240" i="33" s="1"/>
  <c r="DV240" i="33" s="1"/>
  <c r="DU205" i="33" a="1"/>
  <c r="DU205" i="33" s="1"/>
  <c r="DV205" i="33" s="1"/>
  <c r="DU203" i="33" a="1"/>
  <c r="DU203" i="33" s="1"/>
  <c r="DV203" i="33" s="1"/>
  <c r="DU188" i="33" a="1"/>
  <c r="DU188" i="33" s="1"/>
  <c r="DV188" i="33" s="1"/>
  <c r="DU206" i="33" a="1"/>
  <c r="DU206" i="33" s="1"/>
  <c r="DV206" i="33" s="1"/>
  <c r="DU210" i="33" a="1"/>
  <c r="DU210" i="33" s="1"/>
  <c r="DV210" i="33" s="1"/>
  <c r="DU192" i="33" a="1"/>
  <c r="DU192" i="33" s="1"/>
  <c r="DV192" i="33" s="1"/>
  <c r="DU224" i="33" a="1"/>
  <c r="DU224" i="33" s="1"/>
  <c r="DV224" i="33" s="1"/>
  <c r="DU198" i="33" a="1"/>
  <c r="DU198" i="33" s="1"/>
  <c r="DV198" i="33" s="1"/>
  <c r="DU191" i="33" a="1"/>
  <c r="DU191" i="33" s="1"/>
  <c r="DV191" i="33" s="1"/>
  <c r="DU186" i="33" a="1"/>
  <c r="DU186" i="33" s="1"/>
  <c r="DV186" i="33" s="1"/>
  <c r="DU185" i="33" a="1"/>
  <c r="DU185" i="33" s="1"/>
  <c r="DV185" i="33" s="1"/>
  <c r="DU170" i="33" a="1"/>
  <c r="DU170" i="33" s="1"/>
  <c r="DV170" i="33" s="1"/>
  <c r="DU129" i="33" a="1"/>
  <c r="DU129" i="33" s="1"/>
  <c r="DV129" i="33" s="1"/>
  <c r="DU184" i="33" a="1"/>
  <c r="DU184" i="33" s="1"/>
  <c r="DV184" i="33" s="1"/>
  <c r="DU171" i="33" a="1"/>
  <c r="DU171" i="33" s="1"/>
  <c r="DV171" i="33" s="1"/>
  <c r="DU163" i="33" a="1"/>
  <c r="DU163" i="33" s="1"/>
  <c r="DV163" i="33" s="1"/>
  <c r="DU150" i="33" a="1"/>
  <c r="DU150" i="33" s="1"/>
  <c r="DV150" i="33" s="1"/>
  <c r="DU175" i="33" a="1"/>
  <c r="DU175" i="33" s="1"/>
  <c r="DV175" i="33" s="1"/>
  <c r="DU121" i="33" a="1"/>
  <c r="DU121" i="33" s="1"/>
  <c r="DV121" i="33" s="1"/>
  <c r="DU183" i="33" a="1"/>
  <c r="DU183" i="33" s="1"/>
  <c r="DV183" i="33" s="1"/>
  <c r="DU172" i="33" a="1"/>
  <c r="DU172" i="33" s="1"/>
  <c r="DV172" i="33" s="1"/>
  <c r="DU161" i="33" a="1"/>
  <c r="DU161" i="33" s="1"/>
  <c r="DV161" i="33" s="1"/>
  <c r="DU148" i="33" a="1"/>
  <c r="DU148" i="33" s="1"/>
  <c r="DU144" i="33" a="1"/>
  <c r="DU144" i="33" s="1"/>
  <c r="DV144" i="33" s="1"/>
  <c r="DU114" i="33" a="1"/>
  <c r="DU114" i="33" s="1"/>
  <c r="DV114" i="33" s="1"/>
  <c r="DU118" i="33" a="1"/>
  <c r="DU118" i="33" s="1"/>
  <c r="DV118" i="33" s="1"/>
  <c r="DU103" i="33" a="1"/>
  <c r="DU103" i="33" s="1"/>
  <c r="DV103" i="33" s="1"/>
  <c r="DU168" i="33" a="1"/>
  <c r="DU168" i="33" s="1"/>
  <c r="DV168" i="33" s="1"/>
  <c r="DU142" i="33" a="1"/>
  <c r="DU142" i="33" s="1"/>
  <c r="DV142" i="33" s="1"/>
  <c r="DU99" i="33" a="1"/>
  <c r="DU99" i="33" s="1"/>
  <c r="DV99" i="33" s="1"/>
  <c r="DU180" i="33" a="1"/>
  <c r="DU180" i="33" s="1"/>
  <c r="DV180" i="33" s="1"/>
  <c r="DU141" i="33" a="1"/>
  <c r="DU141" i="33" s="1"/>
  <c r="DV141" i="33" s="1"/>
  <c r="DU145" i="33" a="1"/>
  <c r="DU145" i="33" s="1"/>
  <c r="DV145" i="33" s="1"/>
  <c r="DU135" i="33" a="1"/>
  <c r="DU135" i="33" s="1"/>
  <c r="DV135" i="33" s="1"/>
  <c r="DU173" i="33" a="1"/>
  <c r="DU173" i="33" s="1"/>
  <c r="DV173" i="33" s="1"/>
  <c r="DU122" i="33" a="1"/>
  <c r="DU122" i="33" s="1"/>
  <c r="DV122" i="33" s="1"/>
  <c r="DU176" i="33" a="1"/>
  <c r="DU176" i="33" s="1"/>
  <c r="DV176" i="33" s="1"/>
  <c r="DU109" i="33" a="1"/>
  <c r="DU109" i="33" s="1"/>
  <c r="DV109" i="33" s="1"/>
  <c r="DU165" i="33" a="1"/>
  <c r="DU165" i="33" s="1"/>
  <c r="DV165" i="33" s="1"/>
  <c r="DU128" i="33" a="1"/>
  <c r="DU128" i="33" s="1"/>
  <c r="DV128" i="33" s="1"/>
  <c r="DU126" i="33" a="1"/>
  <c r="DU126" i="33" s="1"/>
  <c r="DV126" i="33" s="1"/>
  <c r="DU182" i="33" a="1"/>
  <c r="DU182" i="33" s="1"/>
  <c r="DV182" i="33" s="1"/>
  <c r="DU169" i="33" a="1"/>
  <c r="DU169" i="33" s="1"/>
  <c r="DV169" i="33" s="1"/>
  <c r="DU159" i="33" a="1"/>
  <c r="DU159" i="33" s="1"/>
  <c r="DV159" i="33" s="1"/>
  <c r="DU151" i="33" a="1"/>
  <c r="DU151" i="33" s="1"/>
  <c r="DV151" i="33" s="1"/>
  <c r="DU143" i="33" a="1"/>
  <c r="DU143" i="33" s="1"/>
  <c r="DV143" i="33" s="1"/>
  <c r="DU112" i="33" a="1"/>
  <c r="DU112" i="33" s="1"/>
  <c r="DV112" i="33" s="1"/>
  <c r="DU134" i="33" a="1"/>
  <c r="DU134" i="33" s="1"/>
  <c r="DV134" i="33" s="1"/>
  <c r="DU101" i="33" a="1"/>
  <c r="DU101" i="33" s="1"/>
  <c r="DV101" i="33" s="1"/>
  <c r="DU130" i="33" a="1"/>
  <c r="DU130" i="33" s="1"/>
  <c r="DV130" i="33" s="1"/>
  <c r="DU166" i="33" a="1"/>
  <c r="DU166" i="33" s="1"/>
  <c r="DV166" i="33" s="1"/>
  <c r="DU110" i="33" a="1"/>
  <c r="DU110" i="33" s="1"/>
  <c r="DV110" i="33" s="1"/>
  <c r="DU123" i="33" a="1"/>
  <c r="DU123" i="33" s="1"/>
  <c r="DV123" i="33" s="1"/>
  <c r="DU164" i="33" a="1"/>
  <c r="DU164" i="33" s="1"/>
  <c r="DV164" i="33" s="1"/>
  <c r="DU108" i="33" a="1"/>
  <c r="DU108" i="33" s="1"/>
  <c r="DV108" i="33" s="1"/>
  <c r="DU157" i="33" a="1"/>
  <c r="DU157" i="33" s="1"/>
  <c r="DV157" i="33" s="1"/>
  <c r="DU115" i="33" a="1"/>
  <c r="DU115" i="33" s="1"/>
  <c r="DV115" i="33" s="1"/>
  <c r="DU177" i="33" a="1"/>
  <c r="DU177" i="33" s="1"/>
  <c r="DU138" i="33" a="1"/>
  <c r="DU138" i="33" s="1"/>
  <c r="DV138" i="33" s="1"/>
  <c r="DU102" i="33" a="1"/>
  <c r="DU102" i="33" s="1"/>
  <c r="DV102" i="33" s="1"/>
  <c r="DU158" i="33" a="1"/>
  <c r="DU158" i="33" s="1"/>
  <c r="DV158" i="33" s="1"/>
  <c r="DU120" i="33" a="1"/>
  <c r="DU120" i="33" s="1"/>
  <c r="DV120" i="33" s="1"/>
  <c r="DU100" i="33" a="1"/>
  <c r="DU100" i="33" s="1"/>
  <c r="DV100" i="33" s="1"/>
  <c r="DU107" i="33" a="1"/>
  <c r="DU107" i="33" s="1"/>
  <c r="DV107" i="33" s="1"/>
  <c r="DU116" i="33" a="1"/>
  <c r="DU116" i="33" s="1"/>
  <c r="DV116" i="33" s="1"/>
  <c r="DU181" i="33" a="1"/>
  <c r="DU181" i="33" s="1"/>
  <c r="DV181" i="33" s="1"/>
  <c r="DU149" i="33" a="1"/>
  <c r="DU149" i="33" s="1"/>
  <c r="DV149" i="33" s="1"/>
  <c r="DU132" i="33" a="1"/>
  <c r="DU132" i="33" s="1"/>
  <c r="DV132" i="33" s="1"/>
  <c r="DU155" i="33" a="1"/>
  <c r="DU155" i="33" s="1"/>
  <c r="DV155" i="33" s="1"/>
  <c r="DU117" i="33" a="1"/>
  <c r="DU117" i="33" s="1"/>
  <c r="DV117" i="33" s="1"/>
  <c r="DU162" i="33" a="1"/>
  <c r="DU162" i="33" s="1"/>
  <c r="DV162" i="33" s="1"/>
  <c r="DU106" i="33" a="1"/>
  <c r="DU106" i="33" s="1"/>
  <c r="DV106" i="33" s="1"/>
  <c r="DU154" i="33" a="1"/>
  <c r="DU154" i="33" s="1"/>
  <c r="DV154" i="33" s="1"/>
  <c r="DU111" i="33" a="1"/>
  <c r="DU111" i="33" s="1"/>
  <c r="DV111" i="33" s="1"/>
  <c r="DU174" i="33" a="1"/>
  <c r="DU174" i="33" s="1"/>
  <c r="DV174" i="33" s="1"/>
  <c r="DU136" i="33" a="1"/>
  <c r="DU136" i="33" s="1"/>
  <c r="DV136" i="33" s="1"/>
  <c r="DU152" i="33" a="1"/>
  <c r="DU152" i="33" s="1"/>
  <c r="DV152" i="33" s="1"/>
  <c r="DU119" i="33" a="1"/>
  <c r="DU119" i="33" s="1"/>
  <c r="DV119" i="33" s="1"/>
  <c r="DU105" i="33" a="1"/>
  <c r="DU105" i="33" s="1"/>
  <c r="DV105" i="33" s="1"/>
  <c r="DU147" i="33" a="1"/>
  <c r="DU147" i="33" s="1"/>
  <c r="DV147" i="33" s="1"/>
  <c r="DU179" i="33" a="1"/>
  <c r="DU179" i="33" s="1"/>
  <c r="DV179" i="33" s="1"/>
  <c r="DU140" i="33" a="1"/>
  <c r="DU140" i="33" s="1"/>
  <c r="DV140" i="33" s="1"/>
  <c r="DU178" i="33" a="1"/>
  <c r="DU178" i="33" s="1"/>
  <c r="DV178" i="33" s="1"/>
  <c r="DU160" i="33" a="1"/>
  <c r="DU160" i="33" s="1"/>
  <c r="DV160" i="33" s="1"/>
  <c r="DU137" i="33" a="1"/>
  <c r="DU137" i="33" s="1"/>
  <c r="DV137" i="33" s="1"/>
  <c r="DU153" i="33" a="1"/>
  <c r="DU153" i="33" s="1"/>
  <c r="DV153" i="33" s="1"/>
  <c r="DU139" i="33" a="1"/>
  <c r="DU139" i="33" s="1"/>
  <c r="DV139" i="33" s="1"/>
  <c r="DU124" i="33" a="1"/>
  <c r="DU124" i="33" s="1"/>
  <c r="DV124" i="33" s="1"/>
  <c r="DU113" i="33" a="1"/>
  <c r="DU113" i="33" s="1"/>
  <c r="DV113" i="33" s="1"/>
  <c r="DU127" i="33" a="1"/>
  <c r="DU127" i="33" s="1"/>
  <c r="DV127" i="33" s="1"/>
  <c r="DU104" i="33" a="1"/>
  <c r="DU104" i="33" s="1"/>
  <c r="DV104" i="33" s="1"/>
  <c r="DU146" i="33" a="1"/>
  <c r="DU146" i="33" s="1"/>
  <c r="DV146" i="33" s="1"/>
  <c r="DU125" i="33" a="1"/>
  <c r="DU125" i="33" s="1"/>
  <c r="DV125" i="33" s="1"/>
  <c r="DU167" i="33" a="1"/>
  <c r="DU167" i="33" s="1"/>
  <c r="DV167" i="33" s="1"/>
  <c r="DU156" i="33" a="1"/>
  <c r="DU156" i="33" s="1"/>
  <c r="DV156" i="33" s="1"/>
  <c r="DU133" i="33" a="1"/>
  <c r="DU133" i="33" s="1"/>
  <c r="DV133" i="33" s="1"/>
  <c r="DU131" i="33" a="1"/>
  <c r="DU131" i="33" s="1"/>
  <c r="DV131" i="33" s="1"/>
  <c r="BA90" i="33" a="1"/>
  <c r="BA90" i="33" s="1"/>
  <c r="BA259" i="33" a="1"/>
  <c r="BA259" i="33" s="1"/>
  <c r="BB259" i="33" s="1"/>
  <c r="BA242" i="33" a="1"/>
  <c r="BA242" i="33" s="1"/>
  <c r="BB242" i="33" s="1"/>
  <c r="BA226" i="33" a="1"/>
  <c r="BA226" i="33" s="1"/>
  <c r="BB226" i="33" s="1"/>
  <c r="BA223" i="33" a="1"/>
  <c r="BA223" i="33" s="1"/>
  <c r="BB223" i="33" s="1"/>
  <c r="BA263" i="33" a="1"/>
  <c r="BA263" i="33" s="1"/>
  <c r="BA253" i="33" a="1"/>
  <c r="BA253" i="33" s="1"/>
  <c r="BB253" i="33" s="1"/>
  <c r="BA246" i="33" a="1"/>
  <c r="BA246" i="33" s="1"/>
  <c r="BB246" i="33" s="1"/>
  <c r="BA256" i="33" a="1"/>
  <c r="BA256" i="33" s="1"/>
  <c r="BB256" i="33" s="1"/>
  <c r="BA250" i="33" a="1"/>
  <c r="BA250" i="33" s="1"/>
  <c r="BB250" i="33" s="1"/>
  <c r="BA243" i="33" a="1"/>
  <c r="BA243" i="33" s="1"/>
  <c r="BB243" i="33" s="1"/>
  <c r="BA238" i="33" a="1"/>
  <c r="BA238" i="33" s="1"/>
  <c r="BB238" i="33" s="1"/>
  <c r="BA234" i="33" a="1"/>
  <c r="BA234" i="33" s="1"/>
  <c r="BB234" i="33" s="1"/>
  <c r="BA240" i="33" a="1"/>
  <c r="BA240" i="33" s="1"/>
  <c r="BB240" i="33" s="1"/>
  <c r="BA239" i="33" a="1"/>
  <c r="BA239" i="33" s="1"/>
  <c r="BB239" i="33" s="1"/>
  <c r="BA228" i="33" a="1"/>
  <c r="BA228" i="33" s="1"/>
  <c r="BB228" i="33" s="1"/>
  <c r="BA224" i="33" a="1"/>
  <c r="BA224" i="33" s="1"/>
  <c r="BB224" i="33" s="1"/>
  <c r="BA254" i="33" a="1"/>
  <c r="BA254" i="33" s="1"/>
  <c r="BB254" i="33" s="1"/>
  <c r="BA251" i="33" a="1"/>
  <c r="BA251" i="33" s="1"/>
  <c r="BB251" i="33" s="1"/>
  <c r="BA244" i="33" a="1"/>
  <c r="BA244" i="33" s="1"/>
  <c r="BB244" i="33" s="1"/>
  <c r="BA236" i="33" a="1"/>
  <c r="BA236" i="33" s="1"/>
  <c r="BB236" i="33" s="1"/>
  <c r="BA232" i="33" a="1"/>
  <c r="BA232" i="33" s="1"/>
  <c r="BB232" i="33" s="1"/>
  <c r="BA257" i="33" a="1"/>
  <c r="BA257" i="33" s="1"/>
  <c r="BB257" i="33" s="1"/>
  <c r="BA248" i="33" a="1"/>
  <c r="BA248" i="33" s="1"/>
  <c r="BB248" i="33" s="1"/>
  <c r="BA241" i="33" a="1"/>
  <c r="BA241" i="33" s="1"/>
  <c r="BB241" i="33" s="1"/>
  <c r="BA216" i="33" a="1"/>
  <c r="BA216" i="33" s="1"/>
  <c r="BA209" i="33" a="1"/>
  <c r="BA209" i="33" s="1"/>
  <c r="BB209" i="33" s="1"/>
  <c r="BA200" i="33" a="1"/>
  <c r="BA200" i="33" s="1"/>
  <c r="BB200" i="33" s="1"/>
  <c r="BA237" i="33" a="1"/>
  <c r="BA237" i="33" s="1"/>
  <c r="BB237" i="33" s="1"/>
  <c r="BA221" i="33" a="1"/>
  <c r="BA221" i="33" s="1"/>
  <c r="BB221" i="33" s="1"/>
  <c r="BA213" i="33" a="1"/>
  <c r="BA213" i="33" s="1"/>
  <c r="BB213" i="33" s="1"/>
  <c r="BA197" i="33" a="1"/>
  <c r="BA197" i="33" s="1"/>
  <c r="BB197" i="33" s="1"/>
  <c r="BA255" i="33" a="1"/>
  <c r="BA255" i="33" s="1"/>
  <c r="BB255" i="33" s="1"/>
  <c r="BA245" i="33" a="1"/>
  <c r="BA245" i="33" s="1"/>
  <c r="BB245" i="33" s="1"/>
  <c r="BA229" i="33" a="1"/>
  <c r="BA229" i="33" s="1"/>
  <c r="BB229" i="33" s="1"/>
  <c r="BA205" i="33" a="1"/>
  <c r="BA205" i="33" s="1"/>
  <c r="BB205" i="33" s="1"/>
  <c r="BA201" i="33" a="1"/>
  <c r="BA201" i="33" s="1"/>
  <c r="BB201" i="33" s="1"/>
  <c r="BA227" i="33" a="1"/>
  <c r="BA227" i="33" s="1"/>
  <c r="BB227" i="33" s="1"/>
  <c r="BA225" i="33" a="1"/>
  <c r="BA225" i="33" s="1"/>
  <c r="BB225" i="33" s="1"/>
  <c r="BA220" i="33" a="1"/>
  <c r="BA220" i="33" s="1"/>
  <c r="BB220" i="33" s="1"/>
  <c r="BA247" i="33" a="1"/>
  <c r="BA247" i="33" s="1"/>
  <c r="BB247" i="33" s="1"/>
  <c r="BA233" i="33" a="1"/>
  <c r="BA233" i="33" s="1"/>
  <c r="BB233" i="33" s="1"/>
  <c r="BA217" i="33" a="1"/>
  <c r="BA217" i="33" s="1"/>
  <c r="BB217" i="33" s="1"/>
  <c r="BA261" i="33" a="1"/>
  <c r="BA261" i="33" s="1"/>
  <c r="BB261" i="33" s="1"/>
  <c r="BA214" i="33" a="1"/>
  <c r="BA214" i="33" s="1"/>
  <c r="BB214" i="33" s="1"/>
  <c r="BA235" i="33" a="1"/>
  <c r="BA235" i="33" s="1"/>
  <c r="BB235" i="33" s="1"/>
  <c r="BA222" i="33" a="1"/>
  <c r="BA222" i="33" s="1"/>
  <c r="BB222" i="33" s="1"/>
  <c r="BA218" i="33" a="1"/>
  <c r="BA218" i="33" s="1"/>
  <c r="BB218" i="33" s="1"/>
  <c r="BA210" i="33" a="1"/>
  <c r="BA210" i="33" s="1"/>
  <c r="BB210" i="33" s="1"/>
  <c r="BA199" i="33" a="1"/>
  <c r="BA199" i="33" s="1"/>
  <c r="BB199" i="33" s="1"/>
  <c r="BA190" i="33" a="1"/>
  <c r="BA190" i="33" s="1"/>
  <c r="BB190" i="33" s="1"/>
  <c r="BA231" i="33" a="1"/>
  <c r="BA231" i="33" s="1"/>
  <c r="BB231" i="33" s="1"/>
  <c r="BA211" i="33" a="1"/>
  <c r="BA211" i="33" s="1"/>
  <c r="BB211" i="33" s="1"/>
  <c r="BA204" i="33" a="1"/>
  <c r="BA204" i="33" s="1"/>
  <c r="BB204" i="33" s="1"/>
  <c r="BA207" i="33" a="1"/>
  <c r="BA207" i="33" s="1"/>
  <c r="BB207" i="33" s="1"/>
  <c r="BA206" i="33" a="1"/>
  <c r="BA206" i="33" s="1"/>
  <c r="BB206" i="33" s="1"/>
  <c r="BA230" i="33" a="1"/>
  <c r="BA230" i="33" s="1"/>
  <c r="BB230" i="33" s="1"/>
  <c r="BA203" i="33" a="1"/>
  <c r="BA203" i="33" s="1"/>
  <c r="BB203" i="33" s="1"/>
  <c r="BA198" i="33" a="1"/>
  <c r="BA198" i="33" s="1"/>
  <c r="BB198" i="33" s="1"/>
  <c r="BA195" i="33" a="1"/>
  <c r="BA195" i="33" s="1"/>
  <c r="BB195" i="33" s="1"/>
  <c r="BA260" i="33" a="1"/>
  <c r="BA260" i="33" s="1"/>
  <c r="BB260" i="33" s="1"/>
  <c r="BA249" i="33" a="1"/>
  <c r="BA249" i="33" s="1"/>
  <c r="BB249" i="33" s="1"/>
  <c r="BA202" i="33" a="1"/>
  <c r="BA202" i="33" s="1"/>
  <c r="BB202" i="33" s="1"/>
  <c r="BA191" i="33" a="1"/>
  <c r="BA191" i="33" s="1"/>
  <c r="BB191" i="33" s="1"/>
  <c r="BA252" i="33" a="1"/>
  <c r="BA252" i="33" s="1"/>
  <c r="BB252" i="33" s="1"/>
  <c r="BA192" i="33" a="1"/>
  <c r="BA192" i="33" s="1"/>
  <c r="BB192" i="33" s="1"/>
  <c r="BA186" i="33" a="1"/>
  <c r="BA186" i="33" s="1"/>
  <c r="BB186" i="33" s="1"/>
  <c r="BA258" i="33" a="1"/>
  <c r="BA258" i="33" s="1"/>
  <c r="BB258" i="33" s="1"/>
  <c r="BA208" i="33" a="1"/>
  <c r="BA208" i="33" s="1"/>
  <c r="BB208" i="33" s="1"/>
  <c r="BA196" i="33" a="1"/>
  <c r="BA196" i="33" s="1"/>
  <c r="BB196" i="33" s="1"/>
  <c r="BA212" i="33" a="1"/>
  <c r="BA212" i="33" s="1"/>
  <c r="BB212" i="33" s="1"/>
  <c r="BA215" i="33" a="1"/>
  <c r="BA215" i="33" s="1"/>
  <c r="BB215" i="33" s="1"/>
  <c r="BA219" i="33" a="1"/>
  <c r="BA219" i="33" s="1"/>
  <c r="BB219" i="33" s="1"/>
  <c r="BA262" i="33" a="1"/>
  <c r="BA262" i="33" s="1"/>
  <c r="BA194" i="33" a="1"/>
  <c r="BA194" i="33" s="1"/>
  <c r="BB194" i="33" s="1"/>
  <c r="BA189" i="33" a="1"/>
  <c r="BA189" i="33" s="1"/>
  <c r="BB189" i="33" s="1"/>
  <c r="BA187" i="33" a="1"/>
  <c r="BA187" i="33" s="1"/>
  <c r="BB187" i="33" s="1"/>
  <c r="BA188" i="33" a="1"/>
  <c r="BA188" i="33" s="1"/>
  <c r="BB188" i="33" s="1"/>
  <c r="BA193" i="33" a="1"/>
  <c r="BA193" i="33" s="1"/>
  <c r="BB193" i="33" s="1"/>
  <c r="BA185" i="33" a="1"/>
  <c r="BA185" i="33" s="1"/>
  <c r="BB185" i="33" s="1"/>
  <c r="BA175" i="33" a="1"/>
  <c r="BA175" i="33" s="1"/>
  <c r="BB175" i="33" s="1"/>
  <c r="BA172" i="33" a="1"/>
  <c r="BA172" i="33" s="1"/>
  <c r="BB172" i="33" s="1"/>
  <c r="BA160" i="33" a="1"/>
  <c r="BA160" i="33" s="1"/>
  <c r="BB160" i="33" s="1"/>
  <c r="BA138" i="33" a="1"/>
  <c r="BA138" i="33" s="1"/>
  <c r="BB138" i="33" s="1"/>
  <c r="BA116" i="33" a="1"/>
  <c r="BA116" i="33" s="1"/>
  <c r="BB116" i="33" s="1"/>
  <c r="BA127" i="33" a="1"/>
  <c r="BA127" i="33" s="1"/>
  <c r="BB127" i="33" s="1"/>
  <c r="BA184" i="33" a="1"/>
  <c r="BA184" i="33" s="1"/>
  <c r="BB184" i="33" s="1"/>
  <c r="BA173" i="33" a="1"/>
  <c r="BA173" i="33" s="1"/>
  <c r="BB173" i="33" s="1"/>
  <c r="BA170" i="33" a="1"/>
  <c r="BA170" i="33" s="1"/>
  <c r="BB170" i="33" s="1"/>
  <c r="BA159" i="33" a="1"/>
  <c r="BA159" i="33" s="1"/>
  <c r="BB159" i="33" s="1"/>
  <c r="BA136" i="33" a="1"/>
  <c r="BA136" i="33" s="1"/>
  <c r="BB136" i="33" s="1"/>
  <c r="BA114" i="33" a="1"/>
  <c r="BA114" i="33" s="1"/>
  <c r="BB114" i="33" s="1"/>
  <c r="BA129" i="33" a="1"/>
  <c r="BA129" i="33" s="1"/>
  <c r="BB129" i="33" s="1"/>
  <c r="BA135" i="33" a="1"/>
  <c r="BA135" i="33" s="1"/>
  <c r="BB135" i="33" s="1"/>
  <c r="BA110" i="33" a="1"/>
  <c r="BA110" i="33" s="1"/>
  <c r="BB110" i="33" s="1"/>
  <c r="BA181" i="33" a="1"/>
  <c r="BA181" i="33" s="1"/>
  <c r="BB181" i="33" s="1"/>
  <c r="BA149" i="33" a="1"/>
  <c r="BA149" i="33" s="1"/>
  <c r="BB149" i="33" s="1"/>
  <c r="BA144" i="33" a="1"/>
  <c r="BA144" i="33" s="1"/>
  <c r="BB144" i="33" s="1"/>
  <c r="BA121" i="33" a="1"/>
  <c r="BA121" i="33" s="1"/>
  <c r="BB121" i="33" s="1"/>
  <c r="BA167" i="33" a="1"/>
  <c r="BA167" i="33" s="1"/>
  <c r="BB167" i="33" s="1"/>
  <c r="BA143" i="33" a="1"/>
  <c r="BA143" i="33" s="1"/>
  <c r="BB143" i="33" s="1"/>
  <c r="BA104" i="33" a="1"/>
  <c r="BA104" i="33" s="1"/>
  <c r="BB104" i="33" s="1"/>
  <c r="BA163" i="33" a="1"/>
  <c r="BA163" i="33" s="1"/>
  <c r="BB163" i="33" s="1"/>
  <c r="BA128" i="33" a="1"/>
  <c r="BA128" i="33" s="1"/>
  <c r="BB128" i="33" s="1"/>
  <c r="BA157" i="33" a="1"/>
  <c r="BA157" i="33" s="1"/>
  <c r="BB157" i="33" s="1"/>
  <c r="BA126" i="33" a="1"/>
  <c r="BA126" i="33" s="1"/>
  <c r="BB126" i="33" s="1"/>
  <c r="BA183" i="33" a="1"/>
  <c r="BA183" i="33" s="1"/>
  <c r="BB183" i="33" s="1"/>
  <c r="BA171" i="33" a="1"/>
  <c r="BA171" i="33" s="1"/>
  <c r="BB171" i="33" s="1"/>
  <c r="BA153" i="33" a="1"/>
  <c r="BA153" i="33" s="1"/>
  <c r="BB153" i="33" s="1"/>
  <c r="BA158" i="33" a="1"/>
  <c r="BA158" i="33" s="1"/>
  <c r="BB158" i="33" s="1"/>
  <c r="BA134" i="33" a="1"/>
  <c r="BA134" i="33" s="1"/>
  <c r="BB134" i="33" s="1"/>
  <c r="BA112" i="33" a="1"/>
  <c r="BA112" i="33" s="1"/>
  <c r="BB112" i="33" s="1"/>
  <c r="BA125" i="33" a="1"/>
  <c r="BA125" i="33" s="1"/>
  <c r="BB125" i="33" s="1"/>
  <c r="BA105" i="33" a="1"/>
  <c r="BA105" i="33" s="1"/>
  <c r="BB105" i="33" s="1"/>
  <c r="BA132" i="33" a="1"/>
  <c r="BA132" i="33" s="1"/>
  <c r="BB132" i="33" s="1"/>
  <c r="BA109" i="33" a="1"/>
  <c r="BA109" i="33" s="1"/>
  <c r="BB109" i="33" s="1"/>
  <c r="BA174" i="33" a="1"/>
  <c r="BA174" i="33" s="1"/>
  <c r="BB174" i="33" s="1"/>
  <c r="BA155" i="33" a="1"/>
  <c r="BA155" i="33" s="1"/>
  <c r="BB155" i="33" s="1"/>
  <c r="BA130" i="33" a="1"/>
  <c r="BA130" i="33" s="1"/>
  <c r="BB130" i="33" s="1"/>
  <c r="BA107" i="33" a="1"/>
  <c r="BA107" i="33" s="1"/>
  <c r="BB107" i="33" s="1"/>
  <c r="BA147" i="33" a="1"/>
  <c r="BA147" i="33" s="1"/>
  <c r="BB147" i="33" s="1"/>
  <c r="BA106" i="33" a="1"/>
  <c r="BA106" i="33" s="1"/>
  <c r="BB106" i="33" s="1"/>
  <c r="BA179" i="33" a="1"/>
  <c r="BA179" i="33" s="1"/>
  <c r="BB179" i="33" s="1"/>
  <c r="BA156" i="33" a="1"/>
  <c r="BA156" i="33" s="1"/>
  <c r="BB156" i="33" s="1"/>
  <c r="BA124" i="33" a="1"/>
  <c r="BA124" i="33" s="1"/>
  <c r="BB124" i="33" s="1"/>
  <c r="BA131" i="33" a="1"/>
  <c r="BA131" i="33" s="1"/>
  <c r="BB131" i="33" s="1"/>
  <c r="BA122" i="33" a="1"/>
  <c r="BA122" i="33" s="1"/>
  <c r="BB122" i="33" s="1"/>
  <c r="BA182" i="33" a="1"/>
  <c r="BA182" i="33" s="1"/>
  <c r="BB182" i="33" s="1"/>
  <c r="BA169" i="33" a="1"/>
  <c r="BA169" i="33" s="1"/>
  <c r="BB169" i="33" s="1"/>
  <c r="BA151" i="33" a="1"/>
  <c r="BA151" i="33" s="1"/>
  <c r="BB151" i="33" s="1"/>
  <c r="BA161" i="33" a="1"/>
  <c r="BA161" i="33" s="1"/>
  <c r="BB161" i="33" s="1"/>
  <c r="BA145" i="33" a="1"/>
  <c r="BA145" i="33" s="1"/>
  <c r="BB145" i="33" s="1"/>
  <c r="BA123" i="33" a="1"/>
  <c r="BA123" i="33" s="1"/>
  <c r="BB123" i="33" s="1"/>
  <c r="BA108" i="33" a="1"/>
  <c r="BA108" i="33" s="1"/>
  <c r="BB108" i="33" s="1"/>
  <c r="BA180" i="33" a="1"/>
  <c r="BA180" i="33" s="1"/>
  <c r="BB180" i="33" s="1"/>
  <c r="BA162" i="33" a="1"/>
  <c r="BA162" i="33" s="1"/>
  <c r="BB162" i="33" s="1"/>
  <c r="BA119" i="33" a="1"/>
  <c r="BA119" i="33" s="1"/>
  <c r="BB119" i="33" s="1"/>
  <c r="BA166" i="33" a="1"/>
  <c r="BA166" i="33" s="1"/>
  <c r="BB166" i="33" s="1"/>
  <c r="BA142" i="33" a="1"/>
  <c r="BA142" i="33" s="1"/>
  <c r="BB142" i="33" s="1"/>
  <c r="BA117" i="33" a="1"/>
  <c r="BA117" i="33" s="1"/>
  <c r="BB117" i="33" s="1"/>
  <c r="BA141" i="33" a="1"/>
  <c r="BA141" i="33" s="1"/>
  <c r="BB141" i="33" s="1"/>
  <c r="BA115" i="33" a="1"/>
  <c r="BA115" i="33" s="1"/>
  <c r="BB115" i="33" s="1"/>
  <c r="BA178" i="33" a="1"/>
  <c r="BA178" i="33" s="1"/>
  <c r="BB178" i="33" s="1"/>
  <c r="BA165" i="33" a="1"/>
  <c r="BA165" i="33" s="1"/>
  <c r="BB165" i="33" s="1"/>
  <c r="BA152" i="33" a="1"/>
  <c r="BA152" i="33" s="1"/>
  <c r="BB152" i="33" s="1"/>
  <c r="BA177" i="33" a="1"/>
  <c r="BA177" i="33" s="1"/>
  <c r="BA164" i="33" a="1"/>
  <c r="BA164" i="33" s="1"/>
  <c r="BB164" i="33" s="1"/>
  <c r="BA150" i="33" a="1"/>
  <c r="BA150" i="33" s="1"/>
  <c r="BB150" i="33" s="1"/>
  <c r="BA154" i="33" a="1"/>
  <c r="BA154" i="33" s="1"/>
  <c r="BB154" i="33" s="1"/>
  <c r="BA140" i="33" a="1"/>
  <c r="BA140" i="33" s="1"/>
  <c r="BB140" i="33" s="1"/>
  <c r="BA120" i="33" a="1"/>
  <c r="BA120" i="33" s="1"/>
  <c r="BB120" i="33" s="1"/>
  <c r="BA113" i="33" a="1"/>
  <c r="BA113" i="33" s="1"/>
  <c r="BB113" i="33" s="1"/>
  <c r="BA168" i="33" a="1"/>
  <c r="BA168" i="33" s="1"/>
  <c r="BB168" i="33" s="1"/>
  <c r="BA148" i="33" a="1"/>
  <c r="BA148" i="33" s="1"/>
  <c r="BA139" i="33" a="1"/>
  <c r="BA139" i="33" s="1"/>
  <c r="BB139" i="33" s="1"/>
  <c r="BA137" i="33" a="1"/>
  <c r="BA137" i="33" s="1"/>
  <c r="BB137" i="33" s="1"/>
  <c r="BA118" i="33" a="1"/>
  <c r="BA118" i="33" s="1"/>
  <c r="BB118" i="33" s="1"/>
  <c r="BA111" i="33" a="1"/>
  <c r="BA111" i="33" s="1"/>
  <c r="BB111" i="33" s="1"/>
  <c r="BA133" i="33" a="1"/>
  <c r="BA133" i="33" s="1"/>
  <c r="BB133" i="33" s="1"/>
  <c r="BA176" i="33" a="1"/>
  <c r="BA176" i="33" s="1"/>
  <c r="BB176" i="33" s="1"/>
  <c r="BA146" i="33" a="1"/>
  <c r="BA146" i="33" s="1"/>
  <c r="BB146" i="33" s="1"/>
  <c r="BA101" i="33" a="1"/>
  <c r="BA101" i="33" s="1"/>
  <c r="BB101" i="33" s="1"/>
  <c r="BA94" i="33" a="1"/>
  <c r="BA94" i="33" s="1"/>
  <c r="BA98" i="33" a="1"/>
  <c r="BA98" i="33" s="1"/>
  <c r="BB98" i="33" s="1"/>
  <c r="BA96" i="33" a="1"/>
  <c r="BA96" i="33" s="1"/>
  <c r="BB96" i="33" s="1"/>
  <c r="BA95" i="33" a="1"/>
  <c r="BA95" i="33" s="1"/>
  <c r="BB95" i="33" s="1"/>
  <c r="BA102" i="33" a="1"/>
  <c r="BA102" i="33" s="1"/>
  <c r="BB102" i="33" s="1"/>
  <c r="BA103" i="33" a="1"/>
  <c r="BA103" i="33" s="1"/>
  <c r="BB103" i="33" s="1"/>
  <c r="BA93" i="33" a="1"/>
  <c r="BA93" i="33" s="1"/>
  <c r="BA99" i="33" a="1"/>
  <c r="BA99" i="33" s="1"/>
  <c r="BB99" i="33" s="1"/>
  <c r="BA97" i="33" a="1"/>
  <c r="BA97" i="33" s="1"/>
  <c r="BB97" i="33" s="1"/>
  <c r="BA100" i="33" a="1"/>
  <c r="BA100" i="33" s="1"/>
  <c r="BB100" i="33" s="1"/>
  <c r="BA92" i="33" a="1"/>
  <c r="BA92" i="33" s="1"/>
  <c r="BA91" i="33" a="1"/>
  <c r="BA91" i="33" s="1"/>
  <c r="BS240" i="33" a="1"/>
  <c r="BS240" i="33" s="1"/>
  <c r="BT240" i="33" s="1"/>
  <c r="BS228" i="33" a="1"/>
  <c r="BS228" i="33" s="1"/>
  <c r="BT228" i="33" s="1"/>
  <c r="BS224" i="33" a="1"/>
  <c r="BS224" i="33" s="1"/>
  <c r="BT224" i="33" s="1"/>
  <c r="BS254" i="33" a="1"/>
  <c r="BS254" i="33" s="1"/>
  <c r="BT254" i="33" s="1"/>
  <c r="BS251" i="33" a="1"/>
  <c r="BS251" i="33" s="1"/>
  <c r="BS244" i="33" a="1"/>
  <c r="BS244" i="33" s="1"/>
  <c r="BT244" i="33" s="1"/>
  <c r="BS236" i="33" a="1"/>
  <c r="BS236" i="33" s="1"/>
  <c r="BT236" i="33" s="1"/>
  <c r="BS232" i="33" a="1"/>
  <c r="BS232" i="33" s="1"/>
  <c r="BT232" i="33" s="1"/>
  <c r="BS257" i="33" a="1"/>
  <c r="BS257" i="33" s="1"/>
  <c r="BS248" i="33" a="1"/>
  <c r="BS248" i="33" s="1"/>
  <c r="BT248" i="33" s="1"/>
  <c r="BS241" i="33" a="1"/>
  <c r="BS241" i="33" s="1"/>
  <c r="BT241" i="33" s="1"/>
  <c r="BS258" i="33" a="1"/>
  <c r="BS258" i="33" s="1"/>
  <c r="BS255" i="33" a="1"/>
  <c r="BS255" i="33" s="1"/>
  <c r="BT255" i="33" s="1"/>
  <c r="BS237" i="33" a="1"/>
  <c r="BS237" i="33" s="1"/>
  <c r="BT237" i="33" s="1"/>
  <c r="BS233" i="33" a="1"/>
  <c r="BS233" i="33" s="1"/>
  <c r="BT233" i="33" s="1"/>
  <c r="BS225" i="33" a="1"/>
  <c r="BS225" i="33" s="1"/>
  <c r="BT225" i="33" s="1"/>
  <c r="BS222" i="33" a="1"/>
  <c r="BS222" i="33" s="1"/>
  <c r="BT222" i="33" s="1"/>
  <c r="BS249" i="33" a="1"/>
  <c r="BS249" i="33" s="1"/>
  <c r="BT249" i="33" s="1"/>
  <c r="BS230" i="33" a="1"/>
  <c r="BS230" i="33" s="1"/>
  <c r="BT230" i="33" s="1"/>
  <c r="BS242" i="33" a="1"/>
  <c r="BS242" i="33" s="1"/>
  <c r="BT242" i="33" s="1"/>
  <c r="BS234" i="33" a="1"/>
  <c r="BS234" i="33" s="1"/>
  <c r="BT234" i="33" s="1"/>
  <c r="BS227" i="33" a="1"/>
  <c r="BS227" i="33" s="1"/>
  <c r="BT227" i="33" s="1"/>
  <c r="BS226" i="33" a="1"/>
  <c r="BS226" i="33" s="1"/>
  <c r="BT226" i="33" s="1"/>
  <c r="BS217" i="33" a="1"/>
  <c r="BS217" i="33" s="1"/>
  <c r="BT217" i="33" s="1"/>
  <c r="BS202" i="33" a="1"/>
  <c r="BS202" i="33" s="1"/>
  <c r="BT202" i="33" s="1"/>
  <c r="BS247" i="33" a="1"/>
  <c r="BS247" i="33" s="1"/>
  <c r="BT247" i="33" s="1"/>
  <c r="BS214" i="33" a="1"/>
  <c r="BS214" i="33" s="1"/>
  <c r="BT214" i="33" s="1"/>
  <c r="BS206" i="33" a="1"/>
  <c r="BS206" i="33" s="1"/>
  <c r="BT206" i="33" s="1"/>
  <c r="BS198" i="33" a="1"/>
  <c r="BS198" i="33" s="1"/>
  <c r="BT198" i="33" s="1"/>
  <c r="BS194" i="33" a="1"/>
  <c r="BS194" i="33" s="1"/>
  <c r="BT194" i="33" s="1"/>
  <c r="BS203" i="33" a="1"/>
  <c r="BS203" i="33" s="1"/>
  <c r="BT203" i="33" s="1"/>
  <c r="BS253" i="33" a="1"/>
  <c r="BS253" i="33" s="1"/>
  <c r="BT253" i="33" s="1"/>
  <c r="BS239" i="33" a="1"/>
  <c r="BS239" i="33" s="1"/>
  <c r="BT239" i="33" s="1"/>
  <c r="BS235" i="33" a="1"/>
  <c r="BS235" i="33" s="1"/>
  <c r="BT235" i="33" s="1"/>
  <c r="BS218" i="33" a="1"/>
  <c r="BS218" i="33" s="1"/>
  <c r="BT218" i="33" s="1"/>
  <c r="BS211" i="33" a="1"/>
  <c r="BS211" i="33" s="1"/>
  <c r="BT211" i="33" s="1"/>
  <c r="BS215" i="33" a="1"/>
  <c r="BS215" i="33" s="1"/>
  <c r="BT215" i="33" s="1"/>
  <c r="BS212" i="33" a="1"/>
  <c r="BS212" i="33" s="1"/>
  <c r="BT212" i="33" s="1"/>
  <c r="BS231" i="33" a="1"/>
  <c r="BS231" i="33" s="1"/>
  <c r="BT231" i="33" s="1"/>
  <c r="BS219" i="33" a="1"/>
  <c r="BS219" i="33" s="1"/>
  <c r="BT219" i="33" s="1"/>
  <c r="BS252" i="33" a="1"/>
  <c r="BS252" i="33" s="1"/>
  <c r="BT252" i="33" s="1"/>
  <c r="BS243" i="33" a="1"/>
  <c r="BS243" i="33" s="1"/>
  <c r="BT243" i="33" s="1"/>
  <c r="BS216" i="33" a="1"/>
  <c r="BS216" i="33" s="1"/>
  <c r="BS192" i="33" a="1"/>
  <c r="BS192" i="33" s="1"/>
  <c r="BT192" i="33" s="1"/>
  <c r="BS191" i="33" a="1"/>
  <c r="BS191" i="33" s="1"/>
  <c r="BT191" i="33" s="1"/>
  <c r="BS229" i="33" a="1"/>
  <c r="BS229" i="33" s="1"/>
  <c r="BT229" i="33" s="1"/>
  <c r="BS186" i="33" a="1"/>
  <c r="BS186" i="33" s="1"/>
  <c r="BT186" i="33" s="1"/>
  <c r="BS209" i="33" a="1"/>
  <c r="BS209" i="33" s="1"/>
  <c r="BT209" i="33" s="1"/>
  <c r="BS201" i="33" a="1"/>
  <c r="BS201" i="33" s="1"/>
  <c r="BT201" i="33" s="1"/>
  <c r="BS197" i="33" a="1"/>
  <c r="BS197" i="33" s="1"/>
  <c r="BT197" i="33" s="1"/>
  <c r="BS193" i="33" a="1"/>
  <c r="BS193" i="33" s="1"/>
  <c r="BT193" i="33" s="1"/>
  <c r="BS188" i="33" a="1"/>
  <c r="BS188" i="33" s="1"/>
  <c r="BT188" i="33" s="1"/>
  <c r="BS187" i="33" a="1"/>
  <c r="BS187" i="33" s="1"/>
  <c r="BT187" i="33" s="1"/>
  <c r="BS246" i="33" a="1"/>
  <c r="BS246" i="33" s="1"/>
  <c r="BT246" i="33" s="1"/>
  <c r="BS213" i="33" a="1"/>
  <c r="BS213" i="33" s="1"/>
  <c r="BT213" i="33" s="1"/>
  <c r="BS200" i="33" a="1"/>
  <c r="BS200" i="33" s="1"/>
  <c r="BT200" i="33" s="1"/>
  <c r="BS189" i="33" a="1"/>
  <c r="BS189" i="33" s="1"/>
  <c r="BT189" i="33" s="1"/>
  <c r="BS221" i="33" a="1"/>
  <c r="BS221" i="33" s="1"/>
  <c r="BT221" i="33" s="1"/>
  <c r="BS208" i="33" a="1"/>
  <c r="BS208" i="33" s="1"/>
  <c r="BT208" i="33" s="1"/>
  <c r="BS196" i="33" a="1"/>
  <c r="BS196" i="33" s="1"/>
  <c r="BT196" i="33" s="1"/>
  <c r="BS205" i="33" a="1"/>
  <c r="BS205" i="33" s="1"/>
  <c r="BT205" i="33" s="1"/>
  <c r="BS195" i="33" a="1"/>
  <c r="BS195" i="33" s="1"/>
  <c r="BT195" i="33" s="1"/>
  <c r="BS220" i="33" a="1"/>
  <c r="BS220" i="33" s="1"/>
  <c r="BT220" i="33" s="1"/>
  <c r="BS204" i="33" a="1"/>
  <c r="BS204" i="33" s="1"/>
  <c r="BT204" i="33" s="1"/>
  <c r="BS190" i="33" a="1"/>
  <c r="BS190" i="33" s="1"/>
  <c r="BT190" i="33" s="1"/>
  <c r="BS256" i="33" a="1"/>
  <c r="BS256" i="33" s="1"/>
  <c r="BT256" i="33" s="1"/>
  <c r="BS207" i="33" a="1"/>
  <c r="BS207" i="33" s="1"/>
  <c r="BT207" i="33" s="1"/>
  <c r="BS250" i="33" a="1"/>
  <c r="BS250" i="33" s="1"/>
  <c r="BT250" i="33" s="1"/>
  <c r="BS210" i="33" a="1"/>
  <c r="BS210" i="33" s="1"/>
  <c r="BT210" i="33" s="1"/>
  <c r="BS199" i="33" a="1"/>
  <c r="BS199" i="33" s="1"/>
  <c r="BT199" i="33" s="1"/>
  <c r="BS245" i="33" a="1"/>
  <c r="BS245" i="33" s="1"/>
  <c r="BT245" i="33" s="1"/>
  <c r="BS238" i="33" a="1"/>
  <c r="BS238" i="33" s="1"/>
  <c r="BT238" i="33" s="1"/>
  <c r="BS223" i="33" a="1"/>
  <c r="BS223" i="33" s="1"/>
  <c r="BT223" i="33" s="1"/>
  <c r="BS175" i="33" a="1"/>
  <c r="BS175" i="33" s="1"/>
  <c r="BT175" i="33" s="1"/>
  <c r="BS176" i="33" a="1"/>
  <c r="BS176" i="33" s="1"/>
  <c r="BT176" i="33" s="1"/>
  <c r="BS163" i="33" a="1"/>
  <c r="BS163" i="33" s="1"/>
  <c r="BT163" i="33" s="1"/>
  <c r="BS156" i="33" a="1"/>
  <c r="BS156" i="33" s="1"/>
  <c r="BT156" i="33" s="1"/>
  <c r="BS145" i="33" a="1"/>
  <c r="BS145" i="33" s="1"/>
  <c r="BT145" i="33" s="1"/>
  <c r="BS135" i="33" a="1"/>
  <c r="BS135" i="33" s="1"/>
  <c r="BT135" i="33" s="1"/>
  <c r="BS105" i="33" a="1"/>
  <c r="BS105" i="33" s="1"/>
  <c r="BT105" i="33" s="1"/>
  <c r="BS128" i="33" a="1"/>
  <c r="BS128" i="33" s="1"/>
  <c r="BT128" i="33" s="1"/>
  <c r="BS152" i="33" a="1"/>
  <c r="BS152" i="33" s="1"/>
  <c r="BT152" i="33" s="1"/>
  <c r="BS164" i="33" a="1"/>
  <c r="BS164" i="33" s="1"/>
  <c r="BT164" i="33" s="1"/>
  <c r="BS103" i="33" a="1"/>
  <c r="BS103" i="33" s="1"/>
  <c r="BT103" i="33" s="1"/>
  <c r="BS123" i="33" a="1"/>
  <c r="BS123" i="33" s="1"/>
  <c r="BT123" i="33" s="1"/>
  <c r="BS139" i="33" a="1"/>
  <c r="BS139" i="33" s="1"/>
  <c r="BT139" i="33" s="1"/>
  <c r="BS138" i="33" a="1"/>
  <c r="BS138" i="33" s="1"/>
  <c r="BT138" i="33" s="1"/>
  <c r="BS185" i="33" a="1"/>
  <c r="BS185" i="33" s="1"/>
  <c r="BT185" i="33" s="1"/>
  <c r="BS161" i="33" a="1"/>
  <c r="BS161" i="33" s="1"/>
  <c r="BT161" i="33" s="1"/>
  <c r="BS154" i="33" a="1"/>
  <c r="BS154" i="33" s="1"/>
  <c r="BT154" i="33" s="1"/>
  <c r="BS153" i="33" a="1"/>
  <c r="BS153" i="33" s="1"/>
  <c r="BT153" i="33" s="1"/>
  <c r="BS173" i="33" a="1"/>
  <c r="BS173" i="33" s="1"/>
  <c r="BT173" i="33" s="1"/>
  <c r="BS134" i="33" a="1"/>
  <c r="BS134" i="33" s="1"/>
  <c r="BT134" i="33" s="1"/>
  <c r="BS116" i="33" a="1"/>
  <c r="BS116" i="33" s="1"/>
  <c r="BT116" i="33" s="1"/>
  <c r="BS126" i="33" a="1"/>
  <c r="BS126" i="33" s="1"/>
  <c r="BT126" i="33" s="1"/>
  <c r="BS127" i="33" a="1"/>
  <c r="BS127" i="33" s="1"/>
  <c r="BT127" i="33" s="1"/>
  <c r="BS115" i="33" a="1"/>
  <c r="BS115" i="33" s="1"/>
  <c r="BT115" i="33" s="1"/>
  <c r="BS141" i="33" a="1"/>
  <c r="BS141" i="33" s="1"/>
  <c r="BT141" i="33" s="1"/>
  <c r="BS106" i="33" a="1"/>
  <c r="BS106" i="33" s="1"/>
  <c r="BT106" i="33" s="1"/>
  <c r="BS111" i="33" a="1"/>
  <c r="BS111" i="33" s="1"/>
  <c r="BT111" i="33" s="1"/>
  <c r="BS109" i="33" a="1"/>
  <c r="BS109" i="33" s="1"/>
  <c r="BT109" i="33" s="1"/>
  <c r="BS137" i="33" a="1"/>
  <c r="BS137" i="33" s="1"/>
  <c r="BT137" i="33" s="1"/>
  <c r="BS184" i="33" a="1"/>
  <c r="BS184" i="33" s="1"/>
  <c r="BT184" i="33" s="1"/>
  <c r="BS168" i="33" a="1"/>
  <c r="BS168" i="33" s="1"/>
  <c r="BT168" i="33" s="1"/>
  <c r="BS159" i="33" a="1"/>
  <c r="BS159" i="33" s="1"/>
  <c r="BT159" i="33" s="1"/>
  <c r="BS151" i="33" a="1"/>
  <c r="BS151" i="33" s="1"/>
  <c r="BT151" i="33" s="1"/>
  <c r="BS132" i="33" a="1"/>
  <c r="BS132" i="33" s="1"/>
  <c r="BT132" i="33" s="1"/>
  <c r="BS136" i="33" a="1"/>
  <c r="BS136" i="33" s="1"/>
  <c r="BT136" i="33" s="1"/>
  <c r="BS114" i="33" a="1"/>
  <c r="BS114" i="33" s="1"/>
  <c r="BT114" i="33" s="1"/>
  <c r="BS142" i="33" a="1"/>
  <c r="BS142" i="33" s="1"/>
  <c r="BT142" i="33" s="1"/>
  <c r="BS169" i="33" a="1"/>
  <c r="BS169" i="33" s="1"/>
  <c r="BT169" i="33" s="1"/>
  <c r="BS124" i="33" a="1"/>
  <c r="BS124" i="33" s="1"/>
  <c r="BT124" i="33" s="1"/>
  <c r="BS122" i="33" a="1"/>
  <c r="BS122" i="33" s="1"/>
  <c r="BT122" i="33" s="1"/>
  <c r="BS160" i="33" a="1"/>
  <c r="BS160" i="33" s="1"/>
  <c r="BT160" i="33" s="1"/>
  <c r="BS158" i="33" a="1"/>
  <c r="BS158" i="33" s="1"/>
  <c r="BT158" i="33" s="1"/>
  <c r="BS183" i="33" a="1"/>
  <c r="BS183" i="33" s="1"/>
  <c r="BT183" i="33" s="1"/>
  <c r="BS171" i="33" a="1"/>
  <c r="BS171" i="33" s="1"/>
  <c r="BT171" i="33" s="1"/>
  <c r="BS157" i="33" a="1"/>
  <c r="BS157" i="33" s="1"/>
  <c r="BT157" i="33" s="1"/>
  <c r="BS144" i="33" a="1"/>
  <c r="BS144" i="33" s="1"/>
  <c r="BT144" i="33" s="1"/>
  <c r="BS149" i="33" a="1"/>
  <c r="BS149" i="33" s="1"/>
  <c r="BT149" i="33" s="1"/>
  <c r="BS146" i="33" a="1"/>
  <c r="BS146" i="33" s="1"/>
  <c r="BT146" i="33" s="1"/>
  <c r="BS129" i="33" a="1"/>
  <c r="BS129" i="33" s="1"/>
  <c r="BT129" i="33" s="1"/>
  <c r="BS133" i="33" a="1"/>
  <c r="BS133" i="33" s="1"/>
  <c r="BT133" i="33" s="1"/>
  <c r="BS112" i="33" a="1"/>
  <c r="BS112" i="33" s="1"/>
  <c r="BT112" i="33" s="1"/>
  <c r="BS130" i="33" a="1"/>
  <c r="BS130" i="33" s="1"/>
  <c r="BT130" i="33" s="1"/>
  <c r="BS150" i="33" a="1"/>
  <c r="BS150" i="33" s="1"/>
  <c r="BT150" i="33" s="1"/>
  <c r="BS162" i="33" a="1"/>
  <c r="BS162" i="33" s="1"/>
  <c r="BT162" i="33" s="1"/>
  <c r="BS104" i="33" a="1"/>
  <c r="BS104" i="33" s="1"/>
  <c r="BT104" i="33" s="1"/>
  <c r="BS121" i="33" a="1"/>
  <c r="BS121" i="33" s="1"/>
  <c r="BT121" i="33" s="1"/>
  <c r="BS165" i="33" a="1"/>
  <c r="BS165" i="33" s="1"/>
  <c r="BT165" i="33" s="1"/>
  <c r="BS118" i="33" a="1"/>
  <c r="BS118" i="33" s="1"/>
  <c r="BT118" i="33" s="1"/>
  <c r="BS182" i="33" a="1"/>
  <c r="BS182" i="33" s="1"/>
  <c r="BT182" i="33" s="1"/>
  <c r="BS170" i="33" a="1"/>
  <c r="BS170" i="33" s="1"/>
  <c r="BT170" i="33" s="1"/>
  <c r="BS155" i="33" a="1"/>
  <c r="BS155" i="33" s="1"/>
  <c r="BT155" i="33" s="1"/>
  <c r="BS143" i="33" a="1"/>
  <c r="BS143" i="33" s="1"/>
  <c r="BT143" i="33" s="1"/>
  <c r="BS147" i="33" a="1"/>
  <c r="BS147" i="33" s="1"/>
  <c r="BT147" i="33" s="1"/>
  <c r="BS117" i="33" a="1"/>
  <c r="BS117" i="33" s="1"/>
  <c r="BT117" i="33" s="1"/>
  <c r="BS131" i="33" a="1"/>
  <c r="BS131" i="33" s="1"/>
  <c r="BT131" i="33" s="1"/>
  <c r="BS110" i="33" a="1"/>
  <c r="BS110" i="33" s="1"/>
  <c r="BT110" i="33" s="1"/>
  <c r="BS180" i="33" a="1"/>
  <c r="BS180" i="33" s="1"/>
  <c r="BT180" i="33" s="1"/>
  <c r="BS113" i="33" a="1"/>
  <c r="BS113" i="33" s="1"/>
  <c r="BT113" i="33" s="1"/>
  <c r="BS148" i="33" a="1"/>
  <c r="BS148" i="33" s="1"/>
  <c r="BT148" i="33" s="1"/>
  <c r="BS167" i="33" a="1"/>
  <c r="BS167" i="33" s="1"/>
  <c r="BT167" i="33" s="1"/>
  <c r="BS102" i="33" a="1"/>
  <c r="BS102" i="33" s="1"/>
  <c r="BT102" i="33" s="1"/>
  <c r="BS107" i="33" a="1"/>
  <c r="BS107" i="33" s="1"/>
  <c r="BT107" i="33" s="1"/>
  <c r="BS181" i="33" a="1"/>
  <c r="BS181" i="33" s="1"/>
  <c r="BT181" i="33" s="1"/>
  <c r="BS172" i="33" a="1"/>
  <c r="BS172" i="33" s="1"/>
  <c r="BT172" i="33" s="1"/>
  <c r="BS166" i="33" a="1"/>
  <c r="BS166" i="33" s="1"/>
  <c r="BT166" i="33" s="1"/>
  <c r="BS108" i="33" a="1"/>
  <c r="BS108" i="33" s="1"/>
  <c r="BT108" i="33" s="1"/>
  <c r="BS125" i="33" a="1"/>
  <c r="BS125" i="33" s="1"/>
  <c r="BT125" i="33" s="1"/>
  <c r="BS140" i="33" a="1"/>
  <c r="BS140" i="33" s="1"/>
  <c r="BT140" i="33" s="1"/>
  <c r="BS178" i="33" a="1"/>
  <c r="BS178" i="33" s="1"/>
  <c r="BT178" i="33" s="1"/>
  <c r="BS120" i="33" a="1"/>
  <c r="BS120" i="33" s="1"/>
  <c r="BT120" i="33" s="1"/>
  <c r="BS119" i="33" a="1"/>
  <c r="BS119" i="33" s="1"/>
  <c r="BT119" i="33" s="1"/>
  <c r="BS179" i="33" a="1"/>
  <c r="BS179" i="33" s="1"/>
  <c r="BT179" i="33" s="1"/>
  <c r="BS174" i="33" a="1"/>
  <c r="BS174" i="33" s="1"/>
  <c r="BT174" i="33" s="1"/>
  <c r="BS177" i="33" a="1"/>
  <c r="BS177" i="33" s="1"/>
  <c r="BS91" i="33" a="1"/>
  <c r="BS91" i="33" s="1"/>
  <c r="BS95" i="33" a="1"/>
  <c r="BS95" i="33" s="1"/>
  <c r="BT95" i="33" s="1"/>
  <c r="BS99" i="33" a="1"/>
  <c r="BS99" i="33" s="1"/>
  <c r="BT99" i="33" s="1"/>
  <c r="BS96" i="33" a="1"/>
  <c r="BS96" i="33" s="1"/>
  <c r="BT96" i="33" s="1"/>
  <c r="BS97" i="33" a="1"/>
  <c r="BS97" i="33" s="1"/>
  <c r="BT97" i="33" s="1"/>
  <c r="BS100" i="33" a="1"/>
  <c r="BS100" i="33" s="1"/>
  <c r="BT100" i="33" s="1"/>
  <c r="BS92" i="33" a="1"/>
  <c r="BS92" i="33" s="1"/>
  <c r="BS94" i="33" a="1"/>
  <c r="BS94" i="33" s="1"/>
  <c r="BT94" i="33" s="1"/>
  <c r="BS98" i="33" a="1"/>
  <c r="BS98" i="33" s="1"/>
  <c r="BT98" i="33" s="1"/>
  <c r="BS101" i="33" a="1"/>
  <c r="BS101" i="33" s="1"/>
  <c r="BT101" i="33" s="1"/>
  <c r="BS93" i="33" a="1"/>
  <c r="BS93" i="33" s="1"/>
  <c r="BS90" i="33" a="1"/>
  <c r="BS90" i="33" s="1"/>
  <c r="Z309" i="33" a="1"/>
  <c r="Z309" i="33" s="1"/>
  <c r="AA309" i="33" s="1"/>
  <c r="Z297" i="33" a="1"/>
  <c r="Z297" i="33" s="1"/>
  <c r="AA297" i="33" s="1"/>
  <c r="Z288" i="33" a="1"/>
  <c r="Z288" i="33" s="1"/>
  <c r="AA288" i="33" s="1"/>
  <c r="Z283" i="33" a="1"/>
  <c r="Z283" i="33" s="1"/>
  <c r="AA283" i="33" s="1"/>
  <c r="Z276" i="33" a="1"/>
  <c r="Z276" i="33" s="1"/>
  <c r="AA276" i="33" s="1"/>
  <c r="Z247" i="33" a="1"/>
  <c r="Z247" i="33" s="1"/>
  <c r="AA247" i="33" s="1"/>
  <c r="Z240" i="33" a="1"/>
  <c r="Z240" i="33" s="1"/>
  <c r="AA240" i="33" s="1"/>
  <c r="Z239" i="33" a="1"/>
  <c r="Z239" i="33" s="1"/>
  <c r="AA239" i="33" s="1"/>
  <c r="Z228" i="33" a="1"/>
  <c r="Z228" i="33" s="1"/>
  <c r="AA228" i="33" s="1"/>
  <c r="Z224" i="33" a="1"/>
  <c r="Z224" i="33" s="1"/>
  <c r="AA224" i="33" s="1"/>
  <c r="Z306" i="33" a="1"/>
  <c r="Z306" i="33" s="1"/>
  <c r="AA306" i="33" s="1"/>
  <c r="Z301" i="33" a="1"/>
  <c r="Z301" i="33" s="1"/>
  <c r="AA301" i="33" s="1"/>
  <c r="Z298" i="33" a="1"/>
  <c r="Z298" i="33" s="1"/>
  <c r="AA298" i="33" s="1"/>
  <c r="Z289" i="33" a="1"/>
  <c r="Z289" i="33" s="1"/>
  <c r="AA289" i="33" s="1"/>
  <c r="Z280" i="33" a="1"/>
  <c r="Z280" i="33" s="1"/>
  <c r="AA280" i="33" s="1"/>
  <c r="Z265" i="33" a="1"/>
  <c r="Z265" i="33" s="1"/>
  <c r="AA265" i="33" s="1"/>
  <c r="Z254" i="33" a="1"/>
  <c r="Z254" i="33" s="1"/>
  <c r="AA254" i="33" s="1"/>
  <c r="Z251" i="33" a="1"/>
  <c r="Z251" i="33" s="1"/>
  <c r="AA251" i="33" s="1"/>
  <c r="Z244" i="33" a="1"/>
  <c r="Z244" i="33" s="1"/>
  <c r="AA244" i="33" s="1"/>
  <c r="Z236" i="33" a="1"/>
  <c r="Z236" i="33" s="1"/>
  <c r="AA236" i="33" s="1"/>
  <c r="Z311" i="33" a="1"/>
  <c r="Z311" i="33" s="1"/>
  <c r="AA311" i="33" s="1"/>
  <c r="Z302" i="33" a="1"/>
  <c r="Z302" i="33" s="1"/>
  <c r="AA302" i="33" s="1"/>
  <c r="Z294" i="33" a="1"/>
  <c r="Z294" i="33" s="1"/>
  <c r="AA294" i="33" s="1"/>
  <c r="Z291" i="33" a="1"/>
  <c r="Z291" i="33" s="1"/>
  <c r="AA291" i="33" s="1"/>
  <c r="Z271" i="33" a="1"/>
  <c r="Z271" i="33" s="1"/>
  <c r="AA271" i="33" s="1"/>
  <c r="Z257" i="33" a="1"/>
  <c r="Z257" i="33" s="1"/>
  <c r="AA257" i="33" s="1"/>
  <c r="Z248" i="33" a="1"/>
  <c r="Z248" i="33" s="1"/>
  <c r="AA248" i="33" s="1"/>
  <c r="Z241" i="33" a="1"/>
  <c r="Z241" i="33" s="1"/>
  <c r="AA241" i="33" s="1"/>
  <c r="Z232" i="33" a="1"/>
  <c r="Z232" i="33" s="1"/>
  <c r="AA232" i="33" s="1"/>
  <c r="Z290" i="33" a="1"/>
  <c r="Z290" i="33" s="1"/>
  <c r="AA290" i="33" s="1"/>
  <c r="Z284" i="33" a="1"/>
  <c r="Z284" i="33" s="1"/>
  <c r="AA284" i="33" s="1"/>
  <c r="Z277" i="33" a="1"/>
  <c r="Z277" i="33" s="1"/>
  <c r="AA277" i="33" s="1"/>
  <c r="Z272" i="33" a="1"/>
  <c r="Z272" i="33" s="1"/>
  <c r="AA272" i="33" s="1"/>
  <c r="Z266" i="33" a="1"/>
  <c r="Z266" i="33" s="1"/>
  <c r="AA266" i="33" s="1"/>
  <c r="Z312" i="33" a="1"/>
  <c r="Z312" i="33" s="1"/>
  <c r="AA312" i="33" s="1"/>
  <c r="Z310" i="33" a="1"/>
  <c r="Z310" i="33" s="1"/>
  <c r="AA310" i="33" s="1"/>
  <c r="Z303" i="33" a="1"/>
  <c r="Z303" i="33" s="1"/>
  <c r="AA303" i="33" s="1"/>
  <c r="Z299" i="33" a="1"/>
  <c r="Z299" i="33" s="1"/>
  <c r="AA299" i="33" s="1"/>
  <c r="Z295" i="33" a="1"/>
  <c r="Z295" i="33" s="1"/>
  <c r="AA295" i="33" s="1"/>
  <c r="Z281" i="33" a="1"/>
  <c r="Z281" i="33" s="1"/>
  <c r="AA281" i="33" s="1"/>
  <c r="Z278" i="33" a="1"/>
  <c r="Z278" i="33" s="1"/>
  <c r="Z262" i="33" a="1"/>
  <c r="Z262" i="33" s="1"/>
  <c r="AA262" i="33" s="1"/>
  <c r="Z245" i="33" a="1"/>
  <c r="Z245" i="33" s="1"/>
  <c r="AA245" i="33" s="1"/>
  <c r="Z237" i="33" a="1"/>
  <c r="Z237" i="33" s="1"/>
  <c r="AA237" i="33" s="1"/>
  <c r="Z233" i="33" a="1"/>
  <c r="Z233" i="33" s="1"/>
  <c r="AA233" i="33" s="1"/>
  <c r="Z229" i="33" a="1"/>
  <c r="Z229" i="33" s="1"/>
  <c r="AA229" i="33" s="1"/>
  <c r="Z225" i="33" a="1"/>
  <c r="Z225" i="33" s="1"/>
  <c r="AA225" i="33" s="1"/>
  <c r="Z222" i="33" a="1"/>
  <c r="Z222" i="33" s="1"/>
  <c r="AA222" i="33" s="1"/>
  <c r="Z307" i="33" a="1"/>
  <c r="Z307" i="33" s="1"/>
  <c r="AA307" i="33" s="1"/>
  <c r="Z292" i="33" a="1"/>
  <c r="Z292" i="33" s="1"/>
  <c r="AA292" i="33" s="1"/>
  <c r="Z285" i="33" a="1"/>
  <c r="Z285" i="33" s="1"/>
  <c r="AA285" i="33" s="1"/>
  <c r="Z273" i="33" a="1"/>
  <c r="Z273" i="33" s="1"/>
  <c r="AA273" i="33" s="1"/>
  <c r="Z258" i="33" a="1"/>
  <c r="Z258" i="33" s="1"/>
  <c r="AA258" i="33" s="1"/>
  <c r="Z255" i="33" a="1"/>
  <c r="Z255" i="33" s="1"/>
  <c r="AA255" i="33" s="1"/>
  <c r="Z249" i="33" a="1"/>
  <c r="Z249" i="33" s="1"/>
  <c r="AA249" i="33" s="1"/>
  <c r="Z304" i="33" a="1"/>
  <c r="Z304" i="33" s="1"/>
  <c r="AA304" i="33" s="1"/>
  <c r="Z296" i="33" a="1"/>
  <c r="Z296" i="33" s="1"/>
  <c r="AA296" i="33" s="1"/>
  <c r="Z286" i="33" a="1"/>
  <c r="Z286" i="33" s="1"/>
  <c r="AA286" i="33" s="1"/>
  <c r="Z282" i="33" a="1"/>
  <c r="Z282" i="33" s="1"/>
  <c r="AA282" i="33" s="1"/>
  <c r="Z267" i="33" a="1"/>
  <c r="Z267" i="33" s="1"/>
  <c r="AA267" i="33" s="1"/>
  <c r="Z259" i="33" a="1"/>
  <c r="Z259" i="33" s="1"/>
  <c r="AA259" i="33" s="1"/>
  <c r="Z242" i="33" a="1"/>
  <c r="Z242" i="33" s="1"/>
  <c r="AA242" i="33" s="1"/>
  <c r="Z230" i="33" a="1"/>
  <c r="Z230" i="33" s="1"/>
  <c r="AA230" i="33" s="1"/>
  <c r="Z308" i="33" a="1"/>
  <c r="Z308" i="33" s="1"/>
  <c r="AA308" i="33" s="1"/>
  <c r="Z293" i="33" a="1"/>
  <c r="Z293" i="33" s="1"/>
  <c r="AA293" i="33" s="1"/>
  <c r="Z287" i="33" a="1"/>
  <c r="Z287" i="33" s="1"/>
  <c r="AA287" i="33" s="1"/>
  <c r="Z264" i="33" a="1"/>
  <c r="Z264" i="33" s="1"/>
  <c r="AA264" i="33" s="1"/>
  <c r="Z275" i="33" a="1"/>
  <c r="Z275" i="33" s="1"/>
  <c r="AA275" i="33" s="1"/>
  <c r="Z217" i="33" a="1"/>
  <c r="Z217" i="33" s="1"/>
  <c r="AA217" i="33" s="1"/>
  <c r="Z202" i="33" a="1"/>
  <c r="Z202" i="33" s="1"/>
  <c r="AA202" i="33" s="1"/>
  <c r="Z305" i="33" a="1"/>
  <c r="Z305" i="33" s="1"/>
  <c r="AA305" i="33" s="1"/>
  <c r="Z253" i="33" a="1"/>
  <c r="Z253" i="33" s="1"/>
  <c r="AA253" i="33" s="1"/>
  <c r="Z235" i="33" a="1"/>
  <c r="Z235" i="33" s="1"/>
  <c r="AA235" i="33" s="1"/>
  <c r="Z214" i="33" a="1"/>
  <c r="Z214" i="33" s="1"/>
  <c r="AA214" i="33" s="1"/>
  <c r="Z198" i="33" a="1"/>
  <c r="Z198" i="33" s="1"/>
  <c r="AA198" i="33" s="1"/>
  <c r="Z268" i="33" a="1"/>
  <c r="Z268" i="33" s="1"/>
  <c r="AA268" i="33" s="1"/>
  <c r="Z243" i="33" a="1"/>
  <c r="Z243" i="33" s="1"/>
  <c r="AA243" i="33" s="1"/>
  <c r="Z206" i="33" a="1"/>
  <c r="Z206" i="33" s="1"/>
  <c r="AA206" i="33" s="1"/>
  <c r="Z203" i="33" a="1"/>
  <c r="Z203" i="33" s="1"/>
  <c r="AA203" i="33" s="1"/>
  <c r="Z260" i="33" a="1"/>
  <c r="Z260" i="33" s="1"/>
  <c r="AA260" i="33" s="1"/>
  <c r="Z238" i="33" a="1"/>
  <c r="Z238" i="33" s="1"/>
  <c r="AA238" i="33" s="1"/>
  <c r="Z231" i="33" a="1"/>
  <c r="Z231" i="33" s="1"/>
  <c r="AA231" i="33" s="1"/>
  <c r="Z218" i="33" a="1"/>
  <c r="Z218" i="33" s="1"/>
  <c r="AA218" i="33" s="1"/>
  <c r="Z269" i="33" a="1"/>
  <c r="Z269" i="33" s="1"/>
  <c r="AA269" i="33" s="1"/>
  <c r="Z256" i="33" a="1"/>
  <c r="Z256" i="33" s="1"/>
  <c r="AA256" i="33" s="1"/>
  <c r="Z252" i="33" a="1"/>
  <c r="Z252" i="33" s="1"/>
  <c r="AA252" i="33" s="1"/>
  <c r="Z250" i="33" a="1"/>
  <c r="Z250" i="33" s="1"/>
  <c r="AA250" i="33" s="1"/>
  <c r="Z215" i="33" a="1"/>
  <c r="Z215" i="33" s="1"/>
  <c r="AA215" i="33" s="1"/>
  <c r="Z212" i="33" a="1"/>
  <c r="Z212" i="33" s="1"/>
  <c r="AA212" i="33" s="1"/>
  <c r="Z279" i="33" a="1"/>
  <c r="Z279" i="33" s="1"/>
  <c r="Z219" i="33" a="1"/>
  <c r="Z219" i="33" s="1"/>
  <c r="AA219" i="33" s="1"/>
  <c r="Z300" i="33" a="1"/>
  <c r="Z300" i="33" s="1"/>
  <c r="AA300" i="33" s="1"/>
  <c r="Z234" i="33" a="1"/>
  <c r="Z234" i="33" s="1"/>
  <c r="AA234" i="33" s="1"/>
  <c r="Z216" i="33" a="1"/>
  <c r="Z216" i="33" s="1"/>
  <c r="Z274" i="33" a="1"/>
  <c r="Z274" i="33" s="1"/>
  <c r="AA274" i="33" s="1"/>
  <c r="Z213" i="33" a="1"/>
  <c r="Z213" i="33" s="1"/>
  <c r="AA213" i="33" s="1"/>
  <c r="Z191" i="33" a="1"/>
  <c r="Z191" i="33" s="1"/>
  <c r="AA191" i="33" s="1"/>
  <c r="Z209" i="33" a="1"/>
  <c r="Z209" i="33" s="1"/>
  <c r="AA209" i="33" s="1"/>
  <c r="Z201" i="33" a="1"/>
  <c r="Z201" i="33" s="1"/>
  <c r="AA201" i="33" s="1"/>
  <c r="Z197" i="33" a="1"/>
  <c r="Z197" i="33" s="1"/>
  <c r="AA197" i="33" s="1"/>
  <c r="Z192" i="33" a="1"/>
  <c r="Z192" i="33" s="1"/>
  <c r="AA192" i="33" s="1"/>
  <c r="Z221" i="33" a="1"/>
  <c r="Z221" i="33" s="1"/>
  <c r="AA221" i="33" s="1"/>
  <c r="Z200" i="33" a="1"/>
  <c r="Z200" i="33" s="1"/>
  <c r="AA200" i="33" s="1"/>
  <c r="Z193" i="33" a="1"/>
  <c r="Z193" i="33" s="1"/>
  <c r="AA193" i="33" s="1"/>
  <c r="Z186" i="33" a="1"/>
  <c r="Z186" i="33" s="1"/>
  <c r="AA186" i="33" s="1"/>
  <c r="Z223" i="33" a="1"/>
  <c r="Z223" i="33" s="1"/>
  <c r="AA223" i="33" s="1"/>
  <c r="Z194" i="33" a="1"/>
  <c r="Z194" i="33" s="1"/>
  <c r="AA194" i="33" s="1"/>
  <c r="Z188" i="33" a="1"/>
  <c r="Z188" i="33" s="1"/>
  <c r="AA188" i="33" s="1"/>
  <c r="Z187" i="33" a="1"/>
  <c r="Z187" i="33" s="1"/>
  <c r="AA187" i="33" s="1"/>
  <c r="Z208" i="33" a="1"/>
  <c r="Z208" i="33" s="1"/>
  <c r="AA208" i="33" s="1"/>
  <c r="Z196" i="33" a="1"/>
  <c r="Z196" i="33" s="1"/>
  <c r="AA196" i="33" s="1"/>
  <c r="Z189" i="33" a="1"/>
  <c r="Z189" i="33" s="1"/>
  <c r="AA189" i="33" s="1"/>
  <c r="Z263" i="33" a="1"/>
  <c r="Z263" i="33" s="1"/>
  <c r="AA263" i="33" s="1"/>
  <c r="Z261" i="33" a="1"/>
  <c r="Z261" i="33" s="1"/>
  <c r="AA261" i="33" s="1"/>
  <c r="Z220" i="33" a="1"/>
  <c r="Z220" i="33" s="1"/>
  <c r="AA220" i="33" s="1"/>
  <c r="Z210" i="33" a="1"/>
  <c r="Z210" i="33" s="1"/>
  <c r="AA210" i="33" s="1"/>
  <c r="Z199" i="33" a="1"/>
  <c r="Z199" i="33" s="1"/>
  <c r="AA199" i="33" s="1"/>
  <c r="Z246" i="33" a="1"/>
  <c r="Z246" i="33" s="1"/>
  <c r="AA246" i="33" s="1"/>
  <c r="Z207" i="33" a="1"/>
  <c r="Z207" i="33" s="1"/>
  <c r="AA207" i="33" s="1"/>
  <c r="Z270" i="33" a="1"/>
  <c r="Z270" i="33" s="1"/>
  <c r="AA270" i="33" s="1"/>
  <c r="Z211" i="33" a="1"/>
  <c r="Z211" i="33" s="1"/>
  <c r="AA211" i="33" s="1"/>
  <c r="Z205" i="33" a="1"/>
  <c r="Z205" i="33" s="1"/>
  <c r="AA205" i="33" s="1"/>
  <c r="Z204" i="33" a="1"/>
  <c r="Z204" i="33" s="1"/>
  <c r="AA204" i="33" s="1"/>
  <c r="Z195" i="33" a="1"/>
  <c r="Z195" i="33" s="1"/>
  <c r="AA195" i="33" s="1"/>
  <c r="Z226" i="33" a="1"/>
  <c r="Z226" i="33" s="1"/>
  <c r="AA226" i="33" s="1"/>
  <c r="Z190" i="33" a="1"/>
  <c r="Z190" i="33" s="1"/>
  <c r="AA190" i="33" s="1"/>
  <c r="Z313" i="33" a="1"/>
  <c r="Z313" i="33" s="1"/>
  <c r="AA313" i="33" s="1"/>
  <c r="Z227" i="33" a="1"/>
  <c r="Z227" i="33" s="1"/>
  <c r="AA227" i="33" s="1"/>
  <c r="Z166" i="33" a="1"/>
  <c r="Z166" i="33" s="1"/>
  <c r="AA166" i="33" s="1"/>
  <c r="Z164" i="33" a="1"/>
  <c r="Z164" i="33" s="1"/>
  <c r="AA164" i="33" s="1"/>
  <c r="Z184" i="33" a="1"/>
  <c r="Z184" i="33" s="1"/>
  <c r="AA184" i="33" s="1"/>
  <c r="Z157" i="33" a="1"/>
  <c r="Z157" i="33" s="1"/>
  <c r="AA157" i="33" s="1"/>
  <c r="Z177" i="33" a="1"/>
  <c r="Z177" i="33" s="1"/>
  <c r="Z176" i="33" a="1"/>
  <c r="Z176" i="33" s="1"/>
  <c r="AA176" i="33" s="1"/>
  <c r="Z178" i="33" a="1"/>
  <c r="Z178" i="33" s="1"/>
  <c r="AA178" i="33" s="1"/>
  <c r="Z183" i="33" a="1"/>
  <c r="Z183" i="33" s="1"/>
  <c r="AA183" i="33" s="1"/>
  <c r="Z165" i="33" a="1"/>
  <c r="Z165" i="33" s="1"/>
  <c r="AA165" i="33" s="1"/>
  <c r="Z168" i="33" a="1"/>
  <c r="Z168" i="33" s="1"/>
  <c r="AA168" i="33" s="1"/>
  <c r="Z162" i="33" a="1"/>
  <c r="Z162" i="33" s="1"/>
  <c r="AA162" i="33" s="1"/>
  <c r="Z160" i="33" a="1"/>
  <c r="Z160" i="33" s="1"/>
  <c r="AA160" i="33" s="1"/>
  <c r="Z181" i="33" a="1"/>
  <c r="Z181" i="33" s="1"/>
  <c r="AA181" i="33" s="1"/>
  <c r="Z158" i="33" a="1"/>
  <c r="Z158" i="33" s="1"/>
  <c r="AA158" i="33" s="1"/>
  <c r="Z175" i="33" a="1"/>
  <c r="Z175" i="33" s="1"/>
  <c r="AA175" i="33" s="1"/>
  <c r="Z174" i="33" a="1"/>
  <c r="Z174" i="33" s="1"/>
  <c r="AA174" i="33" s="1"/>
  <c r="Z172" i="33" a="1"/>
  <c r="Z172" i="33" s="1"/>
  <c r="AA172" i="33" s="1"/>
  <c r="Z170" i="33" a="1"/>
  <c r="Z170" i="33" s="1"/>
  <c r="AA170" i="33" s="1"/>
  <c r="Z159" i="33" a="1"/>
  <c r="Z159" i="33" s="1"/>
  <c r="AA159" i="33" s="1"/>
  <c r="Z171" i="33" a="1"/>
  <c r="Z171" i="33" s="1"/>
  <c r="AA171" i="33" s="1"/>
  <c r="Z167" i="33" a="1"/>
  <c r="Z167" i="33" s="1"/>
  <c r="AA167" i="33" s="1"/>
  <c r="Z180" i="33" a="1"/>
  <c r="Z180" i="33" s="1"/>
  <c r="AA180" i="33" s="1"/>
  <c r="Z169" i="33" a="1"/>
  <c r="Z169" i="33" s="1"/>
  <c r="AA169" i="33" s="1"/>
  <c r="Z173" i="33" a="1"/>
  <c r="Z173" i="33" s="1"/>
  <c r="AA173" i="33" s="1"/>
  <c r="Z179" i="33" a="1"/>
  <c r="Z179" i="33" s="1"/>
  <c r="AA179" i="33" s="1"/>
  <c r="Z185" i="33" a="1"/>
  <c r="Z185" i="33" s="1"/>
  <c r="AA185" i="33" s="1"/>
  <c r="Z163" i="33" a="1"/>
  <c r="Z163" i="33" s="1"/>
  <c r="AA163" i="33" s="1"/>
  <c r="Z161" i="33" a="1"/>
  <c r="Z161" i="33" s="1"/>
  <c r="AA161" i="33" s="1"/>
  <c r="Z182" i="33" a="1"/>
  <c r="Z182" i="33" s="1"/>
  <c r="AA182" i="33" s="1"/>
  <c r="Z134" i="33" a="1"/>
  <c r="Z134" i="33" s="1"/>
  <c r="AA134" i="33" s="1"/>
  <c r="Z133" i="33" a="1"/>
  <c r="Z133" i="33" s="1"/>
  <c r="AA133" i="33" s="1"/>
  <c r="Z152" i="33" a="1"/>
  <c r="Z152" i="33" s="1"/>
  <c r="AA152" i="33" s="1"/>
  <c r="Z138" i="33" a="1"/>
  <c r="Z138" i="33" s="1"/>
  <c r="AA138" i="33" s="1"/>
  <c r="Z153" i="33" a="1"/>
  <c r="Z153" i="33" s="1"/>
  <c r="AA153" i="33" s="1"/>
  <c r="Z148" i="33" a="1"/>
  <c r="Z148" i="33" s="1"/>
  <c r="Z137" i="33" a="1"/>
  <c r="Z137" i="33" s="1"/>
  <c r="AA137" i="33" s="1"/>
  <c r="Z149" i="33" a="1"/>
  <c r="Z149" i="33" s="1"/>
  <c r="AA149" i="33" s="1"/>
  <c r="Z155" i="33" a="1"/>
  <c r="Z155" i="33" s="1"/>
  <c r="AA155" i="33" s="1"/>
  <c r="Z143" i="33" a="1"/>
  <c r="Z143" i="33" s="1"/>
  <c r="AA143" i="33" s="1"/>
  <c r="Z150" i="33" a="1"/>
  <c r="Z150" i="33" s="1"/>
  <c r="AA150" i="33" s="1"/>
  <c r="Z156" i="33" a="1"/>
  <c r="Z156" i="33" s="1"/>
  <c r="AA156" i="33" s="1"/>
  <c r="Z141" i="33" a="1"/>
  <c r="Z141" i="33" s="1"/>
  <c r="AA141" i="33" s="1"/>
  <c r="Z136" i="33" a="1"/>
  <c r="Z136" i="33" s="1"/>
  <c r="AA136" i="33" s="1"/>
  <c r="Z145" i="33" a="1"/>
  <c r="Z145" i="33" s="1"/>
  <c r="AA145" i="33" s="1"/>
  <c r="Z142" i="33" a="1"/>
  <c r="Z142" i="33" s="1"/>
  <c r="AA142" i="33" s="1"/>
  <c r="Z144" i="33" a="1"/>
  <c r="Z144" i="33" s="1"/>
  <c r="AA144" i="33" s="1"/>
  <c r="Z139" i="33" a="1"/>
  <c r="Z139" i="33" s="1"/>
  <c r="AA139" i="33" s="1"/>
  <c r="Z147" i="33" a="1"/>
  <c r="Z147" i="33" s="1"/>
  <c r="AA147" i="33" s="1"/>
  <c r="Z154" i="33" a="1"/>
  <c r="Z154" i="33" s="1"/>
  <c r="AA154" i="33" s="1"/>
  <c r="Z140" i="33" a="1"/>
  <c r="Z140" i="33" s="1"/>
  <c r="AA140" i="33" s="1"/>
  <c r="Z135" i="33" a="1"/>
  <c r="Z135" i="33" s="1"/>
  <c r="AA135" i="33" s="1"/>
  <c r="Z151" i="33" a="1"/>
  <c r="Z151" i="33" s="1"/>
  <c r="AA151" i="33" s="1"/>
  <c r="Z146" i="33" a="1"/>
  <c r="Z146" i="33" s="1"/>
  <c r="AA146" i="33" s="1"/>
  <c r="AR99" i="33" a="1"/>
  <c r="AR99" i="33" s="1"/>
  <c r="AS99" i="33" s="1"/>
  <c r="AR273" i="33" a="1"/>
  <c r="AR273" i="33" s="1"/>
  <c r="AR262" i="33" a="1"/>
  <c r="AR262" i="33" s="1"/>
  <c r="AS262" i="33" s="1"/>
  <c r="AR245" i="33" a="1"/>
  <c r="AR245" i="33" s="1"/>
  <c r="AS245" i="33" s="1"/>
  <c r="AR237" i="33" a="1"/>
  <c r="AR237" i="33" s="1"/>
  <c r="AS237" i="33" s="1"/>
  <c r="AR233" i="33" a="1"/>
  <c r="AR233" i="33" s="1"/>
  <c r="AS233" i="33" s="1"/>
  <c r="AR229" i="33" a="1"/>
  <c r="AR229" i="33" s="1"/>
  <c r="AS229" i="33" s="1"/>
  <c r="AR225" i="33" a="1"/>
  <c r="AR225" i="33" s="1"/>
  <c r="AS225" i="33" s="1"/>
  <c r="AR222" i="33" a="1"/>
  <c r="AR222" i="33" s="1"/>
  <c r="AS222" i="33" s="1"/>
  <c r="AR267" i="33" a="1"/>
  <c r="AR267" i="33" s="1"/>
  <c r="AS267" i="33" s="1"/>
  <c r="AR258" i="33" a="1"/>
  <c r="AR258" i="33" s="1"/>
  <c r="AR255" i="33" a="1"/>
  <c r="AR255" i="33" s="1"/>
  <c r="AS255" i="33" s="1"/>
  <c r="AR249" i="33" a="1"/>
  <c r="AR249" i="33" s="1"/>
  <c r="AS249" i="33" s="1"/>
  <c r="AR230" i="33" a="1"/>
  <c r="AR230" i="33" s="1"/>
  <c r="AS230" i="33" s="1"/>
  <c r="AR259" i="33" a="1"/>
  <c r="AR259" i="33" s="1"/>
  <c r="AR242" i="33" a="1"/>
  <c r="AR242" i="33" s="1"/>
  <c r="AS242" i="33" s="1"/>
  <c r="AR269" i="33" a="1"/>
  <c r="AR269" i="33" s="1"/>
  <c r="AS269" i="33" s="1"/>
  <c r="AR268" i="33" a="1"/>
  <c r="AR268" i="33" s="1"/>
  <c r="AS268" i="33" s="1"/>
  <c r="AR263" i="33" a="1"/>
  <c r="AR263" i="33" s="1"/>
  <c r="AS263" i="33" s="1"/>
  <c r="AR274" i="33" a="1"/>
  <c r="AR274" i="33" s="1"/>
  <c r="AR270" i="33" a="1"/>
  <c r="AR270" i="33" s="1"/>
  <c r="AS270" i="33" s="1"/>
  <c r="AR256" i="33" a="1"/>
  <c r="AR256" i="33" s="1"/>
  <c r="AS256" i="33" s="1"/>
  <c r="AR250" i="33" a="1"/>
  <c r="AR250" i="33" s="1"/>
  <c r="AS250" i="33" s="1"/>
  <c r="AR243" i="33" a="1"/>
  <c r="AR243" i="33" s="1"/>
  <c r="AS243" i="33" s="1"/>
  <c r="AR238" i="33" a="1"/>
  <c r="AR238" i="33" s="1"/>
  <c r="AS238" i="33" s="1"/>
  <c r="AR234" i="33" a="1"/>
  <c r="AR234" i="33" s="1"/>
  <c r="AS234" i="33" s="1"/>
  <c r="AR227" i="33" a="1"/>
  <c r="AR227" i="33" s="1"/>
  <c r="AS227" i="33" s="1"/>
  <c r="AR264" i="33" a="1"/>
  <c r="AR264" i="33" s="1"/>
  <c r="AS264" i="33" s="1"/>
  <c r="AR260" i="33" a="1"/>
  <c r="AR260" i="33" s="1"/>
  <c r="AS260" i="33" s="1"/>
  <c r="AR235" i="33" a="1"/>
  <c r="AR235" i="33" s="1"/>
  <c r="AS235" i="33" s="1"/>
  <c r="AR231" i="33" a="1"/>
  <c r="AR231" i="33" s="1"/>
  <c r="AS231" i="33" s="1"/>
  <c r="AR247" i="33" a="1"/>
  <c r="AR247" i="33" s="1"/>
  <c r="AS247" i="33" s="1"/>
  <c r="AR240" i="33" a="1"/>
  <c r="AR240" i="33" s="1"/>
  <c r="AS240" i="33" s="1"/>
  <c r="AR239" i="33" a="1"/>
  <c r="AR239" i="33" s="1"/>
  <c r="AS239" i="33" s="1"/>
  <c r="AR272" i="33" a="1"/>
  <c r="AR272" i="33" s="1"/>
  <c r="AS272" i="33" s="1"/>
  <c r="AR266" i="33" a="1"/>
  <c r="AR266" i="33" s="1"/>
  <c r="AS266" i="33" s="1"/>
  <c r="AR261" i="33" a="1"/>
  <c r="AR261" i="33" s="1"/>
  <c r="AS261" i="33" s="1"/>
  <c r="AR236" i="33" a="1"/>
  <c r="AR236" i="33" s="1"/>
  <c r="AS236" i="33" s="1"/>
  <c r="AR215" i="33" a="1"/>
  <c r="AR215" i="33" s="1"/>
  <c r="AS215" i="33" s="1"/>
  <c r="AR212" i="33" a="1"/>
  <c r="AR212" i="33" s="1"/>
  <c r="AS212" i="33" s="1"/>
  <c r="AR207" i="33" a="1"/>
  <c r="AR207" i="33" s="1"/>
  <c r="AS207" i="33" s="1"/>
  <c r="AR204" i="33" a="1"/>
  <c r="AR204" i="33" s="1"/>
  <c r="AS204" i="33" s="1"/>
  <c r="AR199" i="33" a="1"/>
  <c r="AR199" i="33" s="1"/>
  <c r="AS199" i="33" s="1"/>
  <c r="AR196" i="33" a="1"/>
  <c r="AR196" i="33" s="1"/>
  <c r="AS196" i="33" s="1"/>
  <c r="AR271" i="33" a="1"/>
  <c r="AR271" i="33" s="1"/>
  <c r="AS271" i="33" s="1"/>
  <c r="AR257" i="33" a="1"/>
  <c r="AR257" i="33" s="1"/>
  <c r="AS257" i="33" s="1"/>
  <c r="AR252" i="33" a="1"/>
  <c r="AR252" i="33" s="1"/>
  <c r="AS252" i="33" s="1"/>
  <c r="AR232" i="33" a="1"/>
  <c r="AR232" i="33" s="1"/>
  <c r="AS232" i="33" s="1"/>
  <c r="AR219" i="33" a="1"/>
  <c r="AR219" i="33" s="1"/>
  <c r="AS219" i="33" s="1"/>
  <c r="AR208" i="33" a="1"/>
  <c r="AR208" i="33" s="1"/>
  <c r="AS208" i="33" s="1"/>
  <c r="AR251" i="33" a="1"/>
  <c r="AR251" i="33" s="1"/>
  <c r="AS251" i="33" s="1"/>
  <c r="AR244" i="33" a="1"/>
  <c r="AR244" i="33" s="1"/>
  <c r="AS244" i="33" s="1"/>
  <c r="AR216" i="33" a="1"/>
  <c r="AR216" i="33" s="1"/>
  <c r="AR209" i="33" a="1"/>
  <c r="AR209" i="33" s="1"/>
  <c r="AS209" i="33" s="1"/>
  <c r="AR200" i="33" a="1"/>
  <c r="AR200" i="33" s="1"/>
  <c r="AS200" i="33" s="1"/>
  <c r="AR224" i="33" a="1"/>
  <c r="AR224" i="33" s="1"/>
  <c r="AS224" i="33" s="1"/>
  <c r="AR223" i="33" a="1"/>
  <c r="AR223" i="33" s="1"/>
  <c r="AS223" i="33" s="1"/>
  <c r="AR221" i="33" a="1"/>
  <c r="AR221" i="33" s="1"/>
  <c r="AS221" i="33" s="1"/>
  <c r="AR213" i="33" a="1"/>
  <c r="AR213" i="33" s="1"/>
  <c r="AS213" i="33" s="1"/>
  <c r="AR246" i="33" a="1"/>
  <c r="AR246" i="33" s="1"/>
  <c r="AS246" i="33" s="1"/>
  <c r="AR265" i="33" a="1"/>
  <c r="AR265" i="33" s="1"/>
  <c r="AS265" i="33" s="1"/>
  <c r="AR241" i="33" a="1"/>
  <c r="AR241" i="33" s="1"/>
  <c r="AS241" i="33" s="1"/>
  <c r="AR228" i="33" a="1"/>
  <c r="AR228" i="33" s="1"/>
  <c r="AS228" i="33" s="1"/>
  <c r="AR226" i="33" a="1"/>
  <c r="AR226" i="33" s="1"/>
  <c r="AS226" i="33" s="1"/>
  <c r="AR220" i="33" a="1"/>
  <c r="AR220" i="33" s="1"/>
  <c r="AS220" i="33" s="1"/>
  <c r="AR210" i="33" a="1"/>
  <c r="AR210" i="33" s="1"/>
  <c r="AS210" i="33" s="1"/>
  <c r="AR254" i="33" a="1"/>
  <c r="AR254" i="33" s="1"/>
  <c r="AS254" i="33" s="1"/>
  <c r="AR217" i="33" a="1"/>
  <c r="AR217" i="33" s="1"/>
  <c r="AS217" i="33" s="1"/>
  <c r="AR248" i="33" a="1"/>
  <c r="AR248" i="33" s="1"/>
  <c r="AS248" i="33" s="1"/>
  <c r="AR194" i="33" a="1"/>
  <c r="AR194" i="33" s="1"/>
  <c r="AS194" i="33" s="1"/>
  <c r="AR189" i="33" a="1"/>
  <c r="AR189" i="33" s="1"/>
  <c r="AS189" i="33" s="1"/>
  <c r="AR218" i="33" a="1"/>
  <c r="AR218" i="33" s="1"/>
  <c r="AS218" i="33" s="1"/>
  <c r="AR214" i="33" a="1"/>
  <c r="AR214" i="33" s="1"/>
  <c r="AS214" i="33" s="1"/>
  <c r="AR190" i="33" a="1"/>
  <c r="AR190" i="33" s="1"/>
  <c r="AS190" i="33" s="1"/>
  <c r="AR211" i="33" a="1"/>
  <c r="AR211" i="33" s="1"/>
  <c r="AS211" i="33" s="1"/>
  <c r="AR205" i="33" a="1"/>
  <c r="AR205" i="33" s="1"/>
  <c r="AS205" i="33" s="1"/>
  <c r="AR206" i="33" a="1"/>
  <c r="AR206" i="33" s="1"/>
  <c r="AS206" i="33" s="1"/>
  <c r="AR203" i="33" a="1"/>
  <c r="AR203" i="33" s="1"/>
  <c r="AS203" i="33" s="1"/>
  <c r="AR198" i="33" a="1"/>
  <c r="AR198" i="33" s="1"/>
  <c r="AS198" i="33" s="1"/>
  <c r="AR195" i="33" a="1"/>
  <c r="AR195" i="33" s="1"/>
  <c r="AS195" i="33" s="1"/>
  <c r="AR187" i="33" a="1"/>
  <c r="AR187" i="33" s="1"/>
  <c r="AS187" i="33" s="1"/>
  <c r="AR188" i="33" a="1"/>
  <c r="AR188" i="33" s="1"/>
  <c r="AS188" i="33" s="1"/>
  <c r="AR197" i="33" a="1"/>
  <c r="AR197" i="33" s="1"/>
  <c r="AS197" i="33" s="1"/>
  <c r="AR253" i="33" a="1"/>
  <c r="AR253" i="33" s="1"/>
  <c r="AS253" i="33" s="1"/>
  <c r="AR193" i="33" a="1"/>
  <c r="AR193" i="33" s="1"/>
  <c r="AS193" i="33" s="1"/>
  <c r="AR186" i="33" a="1"/>
  <c r="AR186" i="33" s="1"/>
  <c r="AS186" i="33" s="1"/>
  <c r="AR192" i="33" a="1"/>
  <c r="AR192" i="33" s="1"/>
  <c r="AS192" i="33" s="1"/>
  <c r="AR202" i="33" a="1"/>
  <c r="AR202" i="33" s="1"/>
  <c r="AS202" i="33" s="1"/>
  <c r="AR201" i="33" a="1"/>
  <c r="AR201" i="33" s="1"/>
  <c r="AS201" i="33" s="1"/>
  <c r="AR191" i="33" a="1"/>
  <c r="AR191" i="33" s="1"/>
  <c r="AS191" i="33" s="1"/>
  <c r="AR185" i="33" a="1"/>
  <c r="AR185" i="33" s="1"/>
  <c r="AS185" i="33" s="1"/>
  <c r="AR152" i="33" a="1"/>
  <c r="AR152" i="33" s="1"/>
  <c r="AS152" i="33" s="1"/>
  <c r="AR162" i="33" a="1"/>
  <c r="AR162" i="33" s="1"/>
  <c r="AS162" i="33" s="1"/>
  <c r="AR147" i="33" a="1"/>
  <c r="AR147" i="33" s="1"/>
  <c r="AS147" i="33" s="1"/>
  <c r="AR155" i="33" a="1"/>
  <c r="AR155" i="33" s="1"/>
  <c r="AS155" i="33" s="1"/>
  <c r="AR125" i="33" a="1"/>
  <c r="AR125" i="33" s="1"/>
  <c r="AS125" i="33" s="1"/>
  <c r="AR122" i="33" a="1"/>
  <c r="AR122" i="33" s="1"/>
  <c r="AS122" i="33" s="1"/>
  <c r="AR137" i="33" a="1"/>
  <c r="AR137" i="33" s="1"/>
  <c r="AS137" i="33" s="1"/>
  <c r="AR132" i="33" a="1"/>
  <c r="AR132" i="33" s="1"/>
  <c r="AS132" i="33" s="1"/>
  <c r="AR136" i="33" a="1"/>
  <c r="AR136" i="33" s="1"/>
  <c r="AS136" i="33" s="1"/>
  <c r="AR151" i="33" a="1"/>
  <c r="AR151" i="33" s="1"/>
  <c r="AS151" i="33" s="1"/>
  <c r="AR183" i="33" a="1"/>
  <c r="AR183" i="33" s="1"/>
  <c r="AS183" i="33" s="1"/>
  <c r="AR150" i="33" a="1"/>
  <c r="AR150" i="33" s="1"/>
  <c r="AS150" i="33" s="1"/>
  <c r="AR160" i="33" a="1"/>
  <c r="AR160" i="33" s="1"/>
  <c r="AS160" i="33" s="1"/>
  <c r="AR145" i="33" a="1"/>
  <c r="AR145" i="33" s="1"/>
  <c r="AS145" i="33" s="1"/>
  <c r="AR167" i="33" a="1"/>
  <c r="AR167" i="33" s="1"/>
  <c r="AS167" i="33" s="1"/>
  <c r="AR123" i="33" a="1"/>
  <c r="AR123" i="33" s="1"/>
  <c r="AS123" i="33" s="1"/>
  <c r="AR120" i="33" a="1"/>
  <c r="AR120" i="33" s="1"/>
  <c r="AS120" i="33" s="1"/>
  <c r="AR134" i="33" a="1"/>
  <c r="AR134" i="33" s="1"/>
  <c r="AS134" i="33" s="1"/>
  <c r="AR182" i="33" a="1"/>
  <c r="AR182" i="33" s="1"/>
  <c r="AS182" i="33" s="1"/>
  <c r="AR118" i="33" a="1"/>
  <c r="AR118" i="33" s="1"/>
  <c r="AS118" i="33" s="1"/>
  <c r="AR181" i="33" a="1"/>
  <c r="AR181" i="33" s="1"/>
  <c r="AS181" i="33" s="1"/>
  <c r="AR148" i="33" a="1"/>
  <c r="AR148" i="33" s="1"/>
  <c r="AR158" i="33" a="1"/>
  <c r="AR158" i="33" s="1"/>
  <c r="AS158" i="33" s="1"/>
  <c r="AR143" i="33" a="1"/>
  <c r="AR143" i="33" s="1"/>
  <c r="AS143" i="33" s="1"/>
  <c r="AR163" i="33" a="1"/>
  <c r="AR163" i="33" s="1"/>
  <c r="AS163" i="33" s="1"/>
  <c r="AR121" i="33" a="1"/>
  <c r="AR121" i="33" s="1"/>
  <c r="AS121" i="33" s="1"/>
  <c r="AR179" i="33" a="1"/>
  <c r="AR179" i="33" s="1"/>
  <c r="AS179" i="33" s="1"/>
  <c r="AR168" i="33" a="1"/>
  <c r="AR168" i="33" s="1"/>
  <c r="AS168" i="33" s="1"/>
  <c r="AR146" i="33" a="1"/>
  <c r="AR146" i="33" s="1"/>
  <c r="AS146" i="33" s="1"/>
  <c r="AR156" i="33" a="1"/>
  <c r="AR156" i="33" s="1"/>
  <c r="AS156" i="33" s="1"/>
  <c r="AR141" i="33" a="1"/>
  <c r="AR141" i="33" s="1"/>
  <c r="AS141" i="33" s="1"/>
  <c r="AR157" i="33" a="1"/>
  <c r="AR157" i="33" s="1"/>
  <c r="AS157" i="33" s="1"/>
  <c r="AR119" i="33" a="1"/>
  <c r="AR119" i="33" s="1"/>
  <c r="AS119" i="33" s="1"/>
  <c r="AR116" i="33" a="1"/>
  <c r="AR116" i="33" s="1"/>
  <c r="AS116" i="33" s="1"/>
  <c r="AR172" i="33" a="1"/>
  <c r="AR172" i="33" s="1"/>
  <c r="AS172" i="33" s="1"/>
  <c r="AR154" i="33" a="1"/>
  <c r="AR154" i="33" s="1"/>
  <c r="AS154" i="33" s="1"/>
  <c r="AR138" i="33" a="1"/>
  <c r="AR138" i="33" s="1"/>
  <c r="AS138" i="33" s="1"/>
  <c r="AR133" i="33" a="1"/>
  <c r="AR133" i="33" s="1"/>
  <c r="AS133" i="33" s="1"/>
  <c r="AR161" i="33" a="1"/>
  <c r="AR161" i="33" s="1"/>
  <c r="AS161" i="33" s="1"/>
  <c r="AR144" i="33" a="1"/>
  <c r="AR144" i="33" s="1"/>
  <c r="AS144" i="33" s="1"/>
  <c r="AR142" i="33" a="1"/>
  <c r="AR142" i="33" s="1"/>
  <c r="AS142" i="33" s="1"/>
  <c r="AR140" i="33" a="1"/>
  <c r="AR140" i="33" s="1"/>
  <c r="AS140" i="33" s="1"/>
  <c r="AR131" i="33" a="1"/>
  <c r="AR131" i="33" s="1"/>
  <c r="AS131" i="33" s="1"/>
  <c r="AR177" i="33" a="1"/>
  <c r="AR177" i="33" s="1"/>
  <c r="AR128" i="33" a="1"/>
  <c r="AR128" i="33" s="1"/>
  <c r="AS128" i="33" s="1"/>
  <c r="AR170" i="33" a="1"/>
  <c r="AR170" i="33" s="1"/>
  <c r="AS170" i="33" s="1"/>
  <c r="AR159" i="33" a="1"/>
  <c r="AR159" i="33" s="1"/>
  <c r="AS159" i="33" s="1"/>
  <c r="AR184" i="33" a="1"/>
  <c r="AR184" i="33" s="1"/>
  <c r="AS184" i="33" s="1"/>
  <c r="AR171" i="33" a="1"/>
  <c r="AR171" i="33" s="1"/>
  <c r="AS171" i="33" s="1"/>
  <c r="AR126" i="33" a="1"/>
  <c r="AR126" i="33" s="1"/>
  <c r="AS126" i="33" s="1"/>
  <c r="AR153" i="33" a="1"/>
  <c r="AR153" i="33" s="1"/>
  <c r="AS153" i="33" s="1"/>
  <c r="AR129" i="33" a="1"/>
  <c r="AR129" i="33" s="1"/>
  <c r="AS129" i="33" s="1"/>
  <c r="AR180" i="33" a="1"/>
  <c r="AR180" i="33" s="1"/>
  <c r="AS180" i="33" s="1"/>
  <c r="AR174" i="33" a="1"/>
  <c r="AR174" i="33" s="1"/>
  <c r="AS174" i="33" s="1"/>
  <c r="AR173" i="33" a="1"/>
  <c r="AR173" i="33" s="1"/>
  <c r="AS173" i="33" s="1"/>
  <c r="AR115" i="33" a="1"/>
  <c r="AR115" i="33" s="1"/>
  <c r="AS115" i="33" s="1"/>
  <c r="AR178" i="33" a="1"/>
  <c r="AR178" i="33" s="1"/>
  <c r="AS178" i="33" s="1"/>
  <c r="AR169" i="33" a="1"/>
  <c r="AR169" i="33" s="1"/>
  <c r="AS169" i="33" s="1"/>
  <c r="AR130" i="33" a="1"/>
  <c r="AR130" i="33" s="1"/>
  <c r="AS130" i="33" s="1"/>
  <c r="AR176" i="33" a="1"/>
  <c r="AR176" i="33" s="1"/>
  <c r="AS176" i="33" s="1"/>
  <c r="AR175" i="33" a="1"/>
  <c r="AR175" i="33" s="1"/>
  <c r="AS175" i="33" s="1"/>
  <c r="AR164" i="33" a="1"/>
  <c r="AR164" i="33" s="1"/>
  <c r="AS164" i="33" s="1"/>
  <c r="AR149" i="33" a="1"/>
  <c r="AR149" i="33" s="1"/>
  <c r="AS149" i="33" s="1"/>
  <c r="AR165" i="33" a="1"/>
  <c r="AR165" i="33" s="1"/>
  <c r="AS165" i="33" s="1"/>
  <c r="AR127" i="33" a="1"/>
  <c r="AR127" i="33" s="1"/>
  <c r="AS127" i="33" s="1"/>
  <c r="AR124" i="33" a="1"/>
  <c r="AR124" i="33" s="1"/>
  <c r="AS124" i="33" s="1"/>
  <c r="AR139" i="33" a="1"/>
  <c r="AR139" i="33" s="1"/>
  <c r="AS139" i="33" s="1"/>
  <c r="AR135" i="33" a="1"/>
  <c r="AR135" i="33" s="1"/>
  <c r="AS135" i="33" s="1"/>
  <c r="AR117" i="33" a="1"/>
  <c r="AR117" i="33" s="1"/>
  <c r="AS117" i="33" s="1"/>
  <c r="AR166" i="33" a="1"/>
  <c r="AR166" i="33" s="1"/>
  <c r="AS166" i="33" s="1"/>
  <c r="AR113" i="33" a="1"/>
  <c r="AR113" i="33" s="1"/>
  <c r="AS113" i="33" s="1"/>
  <c r="AR106" i="33" a="1"/>
  <c r="AR106" i="33" s="1"/>
  <c r="AS106" i="33" s="1"/>
  <c r="AR111" i="33" a="1"/>
  <c r="AR111" i="33" s="1"/>
  <c r="AS111" i="33" s="1"/>
  <c r="AR100" i="33" a="1"/>
  <c r="AR100" i="33" s="1"/>
  <c r="AS100" i="33" s="1"/>
  <c r="AR105" i="33" a="1"/>
  <c r="AR105" i="33" s="1"/>
  <c r="AS105" i="33" s="1"/>
  <c r="AR110" i="33" a="1"/>
  <c r="AR110" i="33" s="1"/>
  <c r="AS110" i="33" s="1"/>
  <c r="AR104" i="33" a="1"/>
  <c r="AR104" i="33" s="1"/>
  <c r="AS104" i="33" s="1"/>
  <c r="AR114" i="33" a="1"/>
  <c r="AR114" i="33" s="1"/>
  <c r="AS114" i="33" s="1"/>
  <c r="AR112" i="33" a="1"/>
  <c r="AR112" i="33" s="1"/>
  <c r="AS112" i="33" s="1"/>
  <c r="AR101" i="33" a="1"/>
  <c r="AR101" i="33" s="1"/>
  <c r="AS101" i="33" s="1"/>
  <c r="AR108" i="33" a="1"/>
  <c r="AR108" i="33" s="1"/>
  <c r="AS108" i="33" s="1"/>
  <c r="AR107" i="33" a="1"/>
  <c r="AR107" i="33" s="1"/>
  <c r="AS107" i="33" s="1"/>
  <c r="AR109" i="33" a="1"/>
  <c r="AR109" i="33" s="1"/>
  <c r="AS109" i="33" s="1"/>
  <c r="AR102" i="33" a="1"/>
  <c r="AR102" i="33" s="1"/>
  <c r="AS102" i="33" s="1"/>
  <c r="AR103" i="33" a="1"/>
  <c r="AR103" i="33" s="1"/>
  <c r="AS103" i="33" s="1"/>
  <c r="CK249" i="33" a="1"/>
  <c r="CK249" i="33" s="1"/>
  <c r="CL249" i="33" s="1"/>
  <c r="CK237" i="33" a="1"/>
  <c r="CK237" i="33" s="1"/>
  <c r="CL237" i="33" s="1"/>
  <c r="CK233" i="33" a="1"/>
  <c r="CK233" i="33" s="1"/>
  <c r="CL233" i="33" s="1"/>
  <c r="CK225" i="33" a="1"/>
  <c r="CK225" i="33" s="1"/>
  <c r="CL225" i="33" s="1"/>
  <c r="CK222" i="33" a="1"/>
  <c r="CK222" i="33" s="1"/>
  <c r="CL222" i="33" s="1"/>
  <c r="CK230" i="33" a="1"/>
  <c r="CK230" i="33" s="1"/>
  <c r="CL230" i="33" s="1"/>
  <c r="CK242" i="33" a="1"/>
  <c r="CK242" i="33" s="1"/>
  <c r="CL242" i="33" s="1"/>
  <c r="CK250" i="33" a="1"/>
  <c r="CK250" i="33" s="1"/>
  <c r="CL250" i="33" s="1"/>
  <c r="CK247" i="33" a="1"/>
  <c r="CK247" i="33" s="1"/>
  <c r="CK238" i="33" a="1"/>
  <c r="CK238" i="33" s="1"/>
  <c r="CL238" i="33" s="1"/>
  <c r="CK235" i="33" a="1"/>
  <c r="CK235" i="33" s="1"/>
  <c r="CL235" i="33" s="1"/>
  <c r="CK234" i="33" a="1"/>
  <c r="CK234" i="33" s="1"/>
  <c r="CL234" i="33" s="1"/>
  <c r="CK227" i="33" a="1"/>
  <c r="CK227" i="33" s="1"/>
  <c r="CL227" i="33" s="1"/>
  <c r="CK231" i="33" a="1"/>
  <c r="CK231" i="33" s="1"/>
  <c r="CL231" i="33" s="1"/>
  <c r="CK240" i="33" a="1"/>
  <c r="CK240" i="33" s="1"/>
  <c r="CL240" i="33" s="1"/>
  <c r="CK228" i="33" a="1"/>
  <c r="CK228" i="33" s="1"/>
  <c r="CL228" i="33" s="1"/>
  <c r="CK253" i="33" a="1"/>
  <c r="CK253" i="33" s="1"/>
  <c r="CL253" i="33" s="1"/>
  <c r="CK215" i="33" a="1"/>
  <c r="CK215" i="33" s="1"/>
  <c r="CL215" i="33" s="1"/>
  <c r="CK212" i="33" a="1"/>
  <c r="CK212" i="33" s="1"/>
  <c r="CL212" i="33" s="1"/>
  <c r="CK207" i="33" a="1"/>
  <c r="CK207" i="33" s="1"/>
  <c r="CL207" i="33" s="1"/>
  <c r="CK204" i="33" a="1"/>
  <c r="CK204" i="33" s="1"/>
  <c r="CL204" i="33" s="1"/>
  <c r="CK196" i="33" a="1"/>
  <c r="CK196" i="33" s="1"/>
  <c r="CL196" i="33" s="1"/>
  <c r="CK219" i="33" a="1"/>
  <c r="CK219" i="33" s="1"/>
  <c r="CL219" i="33" s="1"/>
  <c r="CK208" i="33" a="1"/>
  <c r="CK208" i="33" s="1"/>
  <c r="CL208" i="33" s="1"/>
  <c r="CK200" i="33" a="1"/>
  <c r="CK200" i="33" s="1"/>
  <c r="CL200" i="33" s="1"/>
  <c r="CK236" i="33" a="1"/>
  <c r="CK236" i="33" s="1"/>
  <c r="CL236" i="33" s="1"/>
  <c r="CK216" i="33" a="1"/>
  <c r="CK216" i="33" s="1"/>
  <c r="CK209" i="33" a="1"/>
  <c r="CK209" i="33" s="1"/>
  <c r="CL209" i="33" s="1"/>
  <c r="CK252" i="33" a="1"/>
  <c r="CK252" i="33" s="1"/>
  <c r="CL252" i="33" s="1"/>
  <c r="CK248" i="33" a="1"/>
  <c r="CK248" i="33" s="1"/>
  <c r="CK243" i="33" a="1"/>
  <c r="CK243" i="33" s="1"/>
  <c r="CL243" i="33" s="1"/>
  <c r="CK232" i="33" a="1"/>
  <c r="CK232" i="33" s="1"/>
  <c r="CL232" i="33" s="1"/>
  <c r="CK221" i="33" a="1"/>
  <c r="CK221" i="33" s="1"/>
  <c r="CL221" i="33" s="1"/>
  <c r="CK213" i="33" a="1"/>
  <c r="CK213" i="33" s="1"/>
  <c r="CL213" i="33" s="1"/>
  <c r="CK251" i="33" a="1"/>
  <c r="CK251" i="33" s="1"/>
  <c r="CL251" i="33" s="1"/>
  <c r="CK244" i="33" a="1"/>
  <c r="CK244" i="33" s="1"/>
  <c r="CL244" i="33" s="1"/>
  <c r="CK223" i="33" a="1"/>
  <c r="CK223" i="33" s="1"/>
  <c r="CL223" i="33" s="1"/>
  <c r="CK229" i="33" a="1"/>
  <c r="CK229" i="33" s="1"/>
  <c r="CL229" i="33" s="1"/>
  <c r="CK224" i="33" a="1"/>
  <c r="CK224" i="33" s="1"/>
  <c r="CL224" i="33" s="1"/>
  <c r="CK220" i="33" a="1"/>
  <c r="CK220" i="33" s="1"/>
  <c r="CL220" i="33" s="1"/>
  <c r="CK210" i="33" a="1"/>
  <c r="CK210" i="33" s="1"/>
  <c r="CL210" i="33" s="1"/>
  <c r="CK246" i="33" a="1"/>
  <c r="CK246" i="33" s="1"/>
  <c r="CL246" i="33" s="1"/>
  <c r="CK245" i="33" a="1"/>
  <c r="CK245" i="33" s="1"/>
  <c r="CL245" i="33" s="1"/>
  <c r="CK217" i="33" a="1"/>
  <c r="CK217" i="33" s="1"/>
  <c r="CL217" i="33" s="1"/>
  <c r="CK226" i="33" a="1"/>
  <c r="CK226" i="33" s="1"/>
  <c r="CL226" i="33" s="1"/>
  <c r="CK194" i="33" a="1"/>
  <c r="CK194" i="33" s="1"/>
  <c r="CL194" i="33" s="1"/>
  <c r="CK199" i="33" a="1"/>
  <c r="CK199" i="33" s="1"/>
  <c r="CL199" i="33" s="1"/>
  <c r="CK190" i="33" a="1"/>
  <c r="CK190" i="33" s="1"/>
  <c r="CL190" i="33" s="1"/>
  <c r="CK254" i="33" a="1"/>
  <c r="CK254" i="33" s="1"/>
  <c r="CK241" i="33" a="1"/>
  <c r="CK241" i="33" s="1"/>
  <c r="CL241" i="33" s="1"/>
  <c r="CK239" i="33" a="1"/>
  <c r="CK239" i="33" s="1"/>
  <c r="CL239" i="33" s="1"/>
  <c r="CK218" i="33" a="1"/>
  <c r="CK218" i="33" s="1"/>
  <c r="CL218" i="33" s="1"/>
  <c r="CK214" i="33" a="1"/>
  <c r="CK214" i="33" s="1"/>
  <c r="CL214" i="33" s="1"/>
  <c r="CK206" i="33" a="1"/>
  <c r="CK206" i="33" s="1"/>
  <c r="CL206" i="33" s="1"/>
  <c r="CK205" i="33" a="1"/>
  <c r="CK205" i="33" s="1"/>
  <c r="CL205" i="33" s="1"/>
  <c r="CK198" i="33" a="1"/>
  <c r="CK198" i="33" s="1"/>
  <c r="CL198" i="33" s="1"/>
  <c r="CK189" i="33" a="1"/>
  <c r="CK189" i="33" s="1"/>
  <c r="CL189" i="33" s="1"/>
  <c r="CK202" i="33" a="1"/>
  <c r="CK202" i="33" s="1"/>
  <c r="CL202" i="33" s="1"/>
  <c r="CK192" i="33" a="1"/>
  <c r="CK192" i="33" s="1"/>
  <c r="CL192" i="33" s="1"/>
  <c r="CK197" i="33" a="1"/>
  <c r="CK197" i="33" s="1"/>
  <c r="CL197" i="33" s="1"/>
  <c r="CK191" i="33" a="1"/>
  <c r="CK191" i="33" s="1"/>
  <c r="CL191" i="33" s="1"/>
  <c r="CK201" i="33" a="1"/>
  <c r="CK201" i="33" s="1"/>
  <c r="CL201" i="33" s="1"/>
  <c r="CK188" i="33" a="1"/>
  <c r="CK188" i="33" s="1"/>
  <c r="CL188" i="33" s="1"/>
  <c r="CK203" i="33" a="1"/>
  <c r="CK203" i="33" s="1"/>
  <c r="CL203" i="33" s="1"/>
  <c r="CK193" i="33" a="1"/>
  <c r="CK193" i="33" s="1"/>
  <c r="CL193" i="33" s="1"/>
  <c r="CK186" i="33" a="1"/>
  <c r="CK186" i="33" s="1"/>
  <c r="CL186" i="33" s="1"/>
  <c r="CK211" i="33" a="1"/>
  <c r="CK211" i="33" s="1"/>
  <c r="CL211" i="33" s="1"/>
  <c r="CK195" i="33" a="1"/>
  <c r="CK195" i="33" s="1"/>
  <c r="CL195" i="33" s="1"/>
  <c r="CK187" i="33" a="1"/>
  <c r="CK187" i="33" s="1"/>
  <c r="CL187" i="33" s="1"/>
  <c r="CK179" i="33" a="1"/>
  <c r="CK179" i="33" s="1"/>
  <c r="CL179" i="33" s="1"/>
  <c r="CK158" i="33" a="1"/>
  <c r="CK158" i="33" s="1"/>
  <c r="CL158" i="33" s="1"/>
  <c r="CK159" i="33" a="1"/>
  <c r="CK159" i="33" s="1"/>
  <c r="CL159" i="33" s="1"/>
  <c r="CK151" i="33" a="1"/>
  <c r="CK151" i="33" s="1"/>
  <c r="CL151" i="33" s="1"/>
  <c r="CK127" i="33" a="1"/>
  <c r="CK127" i="33" s="1"/>
  <c r="CL127" i="33" s="1"/>
  <c r="CK123" i="33" a="1"/>
  <c r="CK123" i="33" s="1"/>
  <c r="CL123" i="33" s="1"/>
  <c r="CK124" i="33" a="1"/>
  <c r="CK124" i="33" s="1"/>
  <c r="CL124" i="33" s="1"/>
  <c r="CK103" i="33" a="1"/>
  <c r="CK103" i="33" s="1"/>
  <c r="CL103" i="33" s="1"/>
  <c r="CK171" i="33" a="1"/>
  <c r="CK171" i="33" s="1"/>
  <c r="CL171" i="33" s="1"/>
  <c r="CK157" i="33" a="1"/>
  <c r="CK157" i="33" s="1"/>
  <c r="CL157" i="33" s="1"/>
  <c r="CK149" i="33" a="1"/>
  <c r="CK149" i="33" s="1"/>
  <c r="CL149" i="33" s="1"/>
  <c r="CK121" i="33" a="1"/>
  <c r="CK121" i="33" s="1"/>
  <c r="CL121" i="33" s="1"/>
  <c r="CK102" i="33" a="1"/>
  <c r="CK102" i="33" s="1"/>
  <c r="CL102" i="33" s="1"/>
  <c r="CK184" i="33" a="1"/>
  <c r="CK184" i="33" s="1"/>
  <c r="CL184" i="33" s="1"/>
  <c r="CK170" i="33" a="1"/>
  <c r="CK170" i="33" s="1"/>
  <c r="CL170" i="33" s="1"/>
  <c r="CK144" i="33" a="1"/>
  <c r="CK144" i="33" s="1"/>
  <c r="CL144" i="33" s="1"/>
  <c r="CK167" i="33" a="1"/>
  <c r="CK167" i="33" s="1"/>
  <c r="CL167" i="33" s="1"/>
  <c r="CK120" i="33" a="1"/>
  <c r="CK120" i="33" s="1"/>
  <c r="CL120" i="33" s="1"/>
  <c r="CK182" i="33" a="1"/>
  <c r="CK182" i="33" s="1"/>
  <c r="CL182" i="33" s="1"/>
  <c r="CK172" i="33" a="1"/>
  <c r="CK172" i="33" s="1"/>
  <c r="CL172" i="33" s="1"/>
  <c r="CK142" i="33" a="1"/>
  <c r="CK142" i="33" s="1"/>
  <c r="CL142" i="33" s="1"/>
  <c r="CK156" i="33" a="1"/>
  <c r="CK156" i="33" s="1"/>
  <c r="CL156" i="33" s="1"/>
  <c r="CK130" i="33" a="1"/>
  <c r="CK130" i="33" s="1"/>
  <c r="CL130" i="33" s="1"/>
  <c r="CK180" i="33" a="1"/>
  <c r="CK180" i="33" s="1"/>
  <c r="CL180" i="33" s="1"/>
  <c r="CK169" i="33" a="1"/>
  <c r="CK169" i="33" s="1"/>
  <c r="CL169" i="33" s="1"/>
  <c r="CK140" i="33" a="1"/>
  <c r="CK140" i="33" s="1"/>
  <c r="CL140" i="33" s="1"/>
  <c r="CK115" i="33" a="1"/>
  <c r="CK115" i="33" s="1"/>
  <c r="CL115" i="33" s="1"/>
  <c r="CK164" i="33" a="1"/>
  <c r="CK164" i="33" s="1"/>
  <c r="CL164" i="33" s="1"/>
  <c r="CK145" i="33" a="1"/>
  <c r="CK145" i="33" s="1"/>
  <c r="CL145" i="33" s="1"/>
  <c r="CK113" i="33" a="1"/>
  <c r="CK113" i="33" s="1"/>
  <c r="CL113" i="33" s="1"/>
  <c r="CK116" i="33" a="1"/>
  <c r="CK116" i="33" s="1"/>
  <c r="CL116" i="33" s="1"/>
  <c r="CK161" i="33" a="1"/>
  <c r="CK161" i="33" s="1"/>
  <c r="CL161" i="33" s="1"/>
  <c r="CK111" i="33" a="1"/>
  <c r="CK111" i="33" s="1"/>
  <c r="CL111" i="33" s="1"/>
  <c r="CK108" i="33" a="1"/>
  <c r="CK108" i="33" s="1"/>
  <c r="CL108" i="33" s="1"/>
  <c r="CK106" i="33" a="1"/>
  <c r="CK106" i="33" s="1"/>
  <c r="CL106" i="33" s="1"/>
  <c r="CK177" i="33" a="1"/>
  <c r="CK177" i="33" s="1"/>
  <c r="CK154" i="33" a="1"/>
  <c r="CK154" i="33" s="1"/>
  <c r="CL154" i="33" s="1"/>
  <c r="CK165" i="33" a="1"/>
  <c r="CK165" i="33" s="1"/>
  <c r="CL165" i="33" s="1"/>
  <c r="CK122" i="33" a="1"/>
  <c r="CK122" i="33" s="1"/>
  <c r="CL122" i="33" s="1"/>
  <c r="CK175" i="33" a="1"/>
  <c r="CK175" i="33" s="1"/>
  <c r="CL175" i="33" s="1"/>
  <c r="CK136" i="33" a="1"/>
  <c r="CK136" i="33" s="1"/>
  <c r="CL136" i="33" s="1"/>
  <c r="CK147" i="33" a="1"/>
  <c r="CK147" i="33" s="1"/>
  <c r="CL147" i="33" s="1"/>
  <c r="CK119" i="33" a="1"/>
  <c r="CK119" i="33" s="1"/>
  <c r="CL119" i="33" s="1"/>
  <c r="CK101" i="33" a="1"/>
  <c r="CK101" i="33" s="1"/>
  <c r="CL101" i="33" s="1"/>
  <c r="CK173" i="33" a="1"/>
  <c r="CK173" i="33" s="1"/>
  <c r="CL173" i="33" s="1"/>
  <c r="CK134" i="33" a="1"/>
  <c r="CK134" i="33" s="1"/>
  <c r="CL134" i="33" s="1"/>
  <c r="CK163" i="33" a="1"/>
  <c r="CK163" i="33" s="1"/>
  <c r="CL163" i="33" s="1"/>
  <c r="CK117" i="33" a="1"/>
  <c r="CK117" i="33" s="1"/>
  <c r="CL117" i="33" s="1"/>
  <c r="CK100" i="33" a="1"/>
  <c r="CK100" i="33" s="1"/>
  <c r="CL100" i="33" s="1"/>
  <c r="CK174" i="33" a="1"/>
  <c r="CK174" i="33" s="1"/>
  <c r="CL174" i="33" s="1"/>
  <c r="CK132" i="33" a="1"/>
  <c r="CK132" i="33" s="1"/>
  <c r="CL132" i="33" s="1"/>
  <c r="CK162" i="33" a="1"/>
  <c r="CK162" i="33" s="1"/>
  <c r="CL162" i="33" s="1"/>
  <c r="CK118" i="33" a="1"/>
  <c r="CK118" i="33" s="1"/>
  <c r="CL118" i="33" s="1"/>
  <c r="CK152" i="33" a="1"/>
  <c r="CK152" i="33" s="1"/>
  <c r="CL152" i="33" s="1"/>
  <c r="CK137" i="33" a="1"/>
  <c r="CK137" i="33" s="1"/>
  <c r="CL137" i="33" s="1"/>
  <c r="CK107" i="33" a="1"/>
  <c r="CK107" i="33" s="1"/>
  <c r="CL107" i="33" s="1"/>
  <c r="CK150" i="33" a="1"/>
  <c r="CK150" i="33" s="1"/>
  <c r="CL150" i="33" s="1"/>
  <c r="CK135" i="33" a="1"/>
  <c r="CK135" i="33" s="1"/>
  <c r="CL135" i="33" s="1"/>
  <c r="CK114" i="33" a="1"/>
  <c r="CK114" i="33" s="1"/>
  <c r="CL114" i="33" s="1"/>
  <c r="CK109" i="33" a="1"/>
  <c r="CK109" i="33" s="1"/>
  <c r="CL109" i="33" s="1"/>
  <c r="CK125" i="33" a="1"/>
  <c r="CK125" i="33" s="1"/>
  <c r="CL125" i="33" s="1"/>
  <c r="CK133" i="33" a="1"/>
  <c r="CK133" i="33" s="1"/>
  <c r="CL133" i="33" s="1"/>
  <c r="CK141" i="33" a="1"/>
  <c r="CK141" i="33" s="1"/>
  <c r="CL141" i="33" s="1"/>
  <c r="CK160" i="33" a="1"/>
  <c r="CK160" i="33" s="1"/>
  <c r="CL160" i="33" s="1"/>
  <c r="CK178" i="33" a="1"/>
  <c r="CK178" i="33" s="1"/>
  <c r="CL178" i="33" s="1"/>
  <c r="CK128" i="33" a="1"/>
  <c r="CK128" i="33" s="1"/>
  <c r="CL128" i="33" s="1"/>
  <c r="CK148" i="33" a="1"/>
  <c r="CK148" i="33" s="1"/>
  <c r="CK110" i="33" a="1"/>
  <c r="CK110" i="33" s="1"/>
  <c r="CL110" i="33" s="1"/>
  <c r="CK176" i="33" a="1"/>
  <c r="CK176" i="33" s="1"/>
  <c r="CL176" i="33" s="1"/>
  <c r="CK143" i="33" a="1"/>
  <c r="CK143" i="33" s="1"/>
  <c r="CL143" i="33" s="1"/>
  <c r="CK105" i="33" a="1"/>
  <c r="CK105" i="33" s="1"/>
  <c r="CL105" i="33" s="1"/>
  <c r="CK112" i="33" a="1"/>
  <c r="CK112" i="33" s="1"/>
  <c r="CL112" i="33" s="1"/>
  <c r="CK104" i="33" a="1"/>
  <c r="CK104" i="33" s="1"/>
  <c r="CL104" i="33" s="1"/>
  <c r="CK185" i="33" a="1"/>
  <c r="CK185" i="33" s="1"/>
  <c r="CL185" i="33" s="1"/>
  <c r="CK126" i="33" a="1"/>
  <c r="CK126" i="33" s="1"/>
  <c r="CL126" i="33" s="1"/>
  <c r="CK183" i="33" a="1"/>
  <c r="CK183" i="33" s="1"/>
  <c r="CL183" i="33" s="1"/>
  <c r="CK146" i="33" a="1"/>
  <c r="CK146" i="33" s="1"/>
  <c r="CL146" i="33" s="1"/>
  <c r="CK139" i="33" a="1"/>
  <c r="CK139" i="33" s="1"/>
  <c r="CL139" i="33" s="1"/>
  <c r="CK131" i="33" a="1"/>
  <c r="CK131" i="33" s="1"/>
  <c r="CL131" i="33" s="1"/>
  <c r="CK138" i="33" a="1"/>
  <c r="CK138" i="33" s="1"/>
  <c r="CL138" i="33" s="1"/>
  <c r="CK181" i="33" a="1"/>
  <c r="CK181" i="33" s="1"/>
  <c r="CL181" i="33" s="1"/>
  <c r="CK168" i="33" a="1"/>
  <c r="CK168" i="33" s="1"/>
  <c r="CL168" i="33" s="1"/>
  <c r="CK155" i="33" a="1"/>
  <c r="CK155" i="33" s="1"/>
  <c r="CL155" i="33" s="1"/>
  <c r="CK166" i="33" a="1"/>
  <c r="CK166" i="33" s="1"/>
  <c r="CL166" i="33" s="1"/>
  <c r="CK153" i="33" a="1"/>
  <c r="CK153" i="33" s="1"/>
  <c r="CL153" i="33" s="1"/>
  <c r="CK129" i="33" a="1"/>
  <c r="CK129" i="33" s="1"/>
  <c r="CL129" i="33" s="1"/>
  <c r="CK95" i="33" a="1"/>
  <c r="CK95" i="33" s="1"/>
  <c r="CL95" i="33" s="1"/>
  <c r="CK93" i="33" a="1"/>
  <c r="CK93" i="33" s="1"/>
  <c r="CL93" i="33" s="1"/>
  <c r="CK99" i="33" a="1"/>
  <c r="CK99" i="33" s="1"/>
  <c r="CL99" i="33" s="1"/>
  <c r="CK96" i="33" a="1"/>
  <c r="CK96" i="33" s="1"/>
  <c r="CL96" i="33" s="1"/>
  <c r="CK94" i="33" a="1"/>
  <c r="CK94" i="33" s="1"/>
  <c r="CL94" i="33" s="1"/>
  <c r="CK98" i="33" a="1"/>
  <c r="CK98" i="33" s="1"/>
  <c r="CL98" i="33" s="1"/>
  <c r="CK97" i="33" a="1"/>
  <c r="CK97" i="33" s="1"/>
  <c r="CL97" i="33" s="1"/>
  <c r="CU253" i="33"/>
  <c r="AI112" i="33" a="1"/>
  <c r="AI112" i="33" s="1"/>
  <c r="AJ112" i="33" s="1"/>
  <c r="AI271" i="33" a="1"/>
  <c r="AI271" i="33" s="1"/>
  <c r="AJ271" i="33" s="1"/>
  <c r="AI257" i="33" a="1"/>
  <c r="AI257" i="33" s="1"/>
  <c r="AJ257" i="33" s="1"/>
  <c r="AI248" i="33" a="1"/>
  <c r="AI248" i="33" s="1"/>
  <c r="AJ248" i="33" s="1"/>
  <c r="AI241" i="33" a="1"/>
  <c r="AI241" i="33" s="1"/>
  <c r="AJ241" i="33" s="1"/>
  <c r="AI221" i="33" a="1"/>
  <c r="AI221" i="33" s="1"/>
  <c r="AJ221" i="33" s="1"/>
  <c r="AI290" i="33" a="1"/>
  <c r="AI290" i="33" s="1"/>
  <c r="AI284" i="33" a="1"/>
  <c r="AI284" i="33" s="1"/>
  <c r="AJ284" i="33" s="1"/>
  <c r="AI277" i="33" a="1"/>
  <c r="AI277" i="33" s="1"/>
  <c r="AJ277" i="33" s="1"/>
  <c r="AI272" i="33" a="1"/>
  <c r="AI272" i="33" s="1"/>
  <c r="AJ272" i="33" s="1"/>
  <c r="AI266" i="33" a="1"/>
  <c r="AI266" i="33" s="1"/>
  <c r="AI261" i="33" a="1"/>
  <c r="AI261" i="33" s="1"/>
  <c r="AJ261" i="33" s="1"/>
  <c r="AI252" i="33" a="1"/>
  <c r="AI252" i="33" s="1"/>
  <c r="AJ252" i="33" s="1"/>
  <c r="AI285" i="33" a="1"/>
  <c r="AI285" i="33" s="1"/>
  <c r="AJ285" i="33" s="1"/>
  <c r="AI281" i="33" a="1"/>
  <c r="AI281" i="33" s="1"/>
  <c r="AJ281" i="33" s="1"/>
  <c r="AI278" i="33" a="1"/>
  <c r="AI278" i="33" s="1"/>
  <c r="AJ278" i="33" s="1"/>
  <c r="AI273" i="33" a="1"/>
  <c r="AI273" i="33" s="1"/>
  <c r="AJ273" i="33" s="1"/>
  <c r="AI262" i="33" a="1"/>
  <c r="AI262" i="33" s="1"/>
  <c r="AJ262" i="33" s="1"/>
  <c r="AI245" i="33" a="1"/>
  <c r="AI245" i="33" s="1"/>
  <c r="AJ245" i="33" s="1"/>
  <c r="AI237" i="33" a="1"/>
  <c r="AI237" i="33" s="1"/>
  <c r="AJ237" i="33" s="1"/>
  <c r="AI233" i="33" a="1"/>
  <c r="AI233" i="33" s="1"/>
  <c r="AJ233" i="33" s="1"/>
  <c r="AI229" i="33" a="1"/>
  <c r="AI229" i="33" s="1"/>
  <c r="AJ229" i="33" s="1"/>
  <c r="AI267" i="33" a="1"/>
  <c r="AI267" i="33" s="1"/>
  <c r="AJ267" i="33" s="1"/>
  <c r="AI286" i="33" a="1"/>
  <c r="AI286" i="33" s="1"/>
  <c r="AJ286" i="33" s="1"/>
  <c r="AI282" i="33" a="1"/>
  <c r="AI282" i="33" s="1"/>
  <c r="AJ282" i="33" s="1"/>
  <c r="AI259" i="33" a="1"/>
  <c r="AI259" i="33" s="1"/>
  <c r="AJ259" i="33" s="1"/>
  <c r="AI242" i="33" a="1"/>
  <c r="AI242" i="33" s="1"/>
  <c r="AJ242" i="33" s="1"/>
  <c r="AI226" i="33" a="1"/>
  <c r="AI226" i="33" s="1"/>
  <c r="AJ226" i="33" s="1"/>
  <c r="AI279" i="33" a="1"/>
  <c r="AI279" i="33" s="1"/>
  <c r="AJ279" i="33" s="1"/>
  <c r="AI269" i="33" a="1"/>
  <c r="AI269" i="33" s="1"/>
  <c r="AJ269" i="33" s="1"/>
  <c r="AI268" i="33" a="1"/>
  <c r="AI268" i="33" s="1"/>
  <c r="AJ268" i="33" s="1"/>
  <c r="AI263" i="33" a="1"/>
  <c r="AI263" i="33" s="1"/>
  <c r="AJ263" i="33" s="1"/>
  <c r="AI253" i="33" a="1"/>
  <c r="AI253" i="33" s="1"/>
  <c r="AJ253" i="33" s="1"/>
  <c r="AI246" i="33" a="1"/>
  <c r="AI246" i="33" s="1"/>
  <c r="AJ246" i="33" s="1"/>
  <c r="AI275" i="33" a="1"/>
  <c r="AI275" i="33" s="1"/>
  <c r="AJ275" i="33" s="1"/>
  <c r="AI274" i="33" a="1"/>
  <c r="AI274" i="33" s="1"/>
  <c r="AJ274" i="33" s="1"/>
  <c r="AI270" i="33" a="1"/>
  <c r="AI270" i="33" s="1"/>
  <c r="AJ270" i="33" s="1"/>
  <c r="AI256" i="33" a="1"/>
  <c r="AI256" i="33" s="1"/>
  <c r="AJ256" i="33" s="1"/>
  <c r="AI250" i="33" a="1"/>
  <c r="AI250" i="33" s="1"/>
  <c r="AJ250" i="33" s="1"/>
  <c r="AI243" i="33" a="1"/>
  <c r="AI243" i="33" s="1"/>
  <c r="AJ243" i="33" s="1"/>
  <c r="AI238" i="33" a="1"/>
  <c r="AI238" i="33" s="1"/>
  <c r="AJ238" i="33" s="1"/>
  <c r="AI234" i="33" a="1"/>
  <c r="AI234" i="33" s="1"/>
  <c r="AJ234" i="33" s="1"/>
  <c r="AI289" i="33" a="1"/>
  <c r="AI289" i="33" s="1"/>
  <c r="AI280" i="33" a="1"/>
  <c r="AI280" i="33" s="1"/>
  <c r="AJ280" i="33" s="1"/>
  <c r="AI265" i="33" a="1"/>
  <c r="AI265" i="33" s="1"/>
  <c r="AJ265" i="33" s="1"/>
  <c r="AI258" i="33" a="1"/>
  <c r="AI258" i="33" s="1"/>
  <c r="AJ258" i="33" s="1"/>
  <c r="AI230" i="33" a="1"/>
  <c r="AI230" i="33" s="1"/>
  <c r="AJ230" i="33" s="1"/>
  <c r="AI206" i="33" a="1"/>
  <c r="AI206" i="33" s="1"/>
  <c r="AJ206" i="33" s="1"/>
  <c r="AI203" i="33" a="1"/>
  <c r="AI203" i="33" s="1"/>
  <c r="AJ203" i="33" s="1"/>
  <c r="AI194" i="33" a="1"/>
  <c r="AI194" i="33" s="1"/>
  <c r="AJ194" i="33" s="1"/>
  <c r="AI287" i="33" a="1"/>
  <c r="AI287" i="33" s="1"/>
  <c r="AJ287" i="33" s="1"/>
  <c r="AI260" i="33" a="1"/>
  <c r="AI260" i="33" s="1"/>
  <c r="AJ260" i="33" s="1"/>
  <c r="AI240" i="33" a="1"/>
  <c r="AI240" i="33" s="1"/>
  <c r="AJ240" i="33" s="1"/>
  <c r="AI231" i="33" a="1"/>
  <c r="AI231" i="33" s="1"/>
  <c r="AJ231" i="33" s="1"/>
  <c r="AI218" i="33" a="1"/>
  <c r="AI218" i="33" s="1"/>
  <c r="AJ218" i="33" s="1"/>
  <c r="AI211" i="33" a="1"/>
  <c r="AI211" i="33" s="1"/>
  <c r="AJ211" i="33" s="1"/>
  <c r="AI195" i="33" a="1"/>
  <c r="AI195" i="33" s="1"/>
  <c r="AJ195" i="33" s="1"/>
  <c r="AI276" i="33" a="1"/>
  <c r="AI276" i="33" s="1"/>
  <c r="AJ276" i="33" s="1"/>
  <c r="AI264" i="33" a="1"/>
  <c r="AI264" i="33" s="1"/>
  <c r="AJ264" i="33" s="1"/>
  <c r="AI249" i="33" a="1"/>
  <c r="AI249" i="33" s="1"/>
  <c r="AJ249" i="33" s="1"/>
  <c r="AI236" i="33" a="1"/>
  <c r="AI236" i="33" s="1"/>
  <c r="AJ236" i="33" s="1"/>
  <c r="AI215" i="33" a="1"/>
  <c r="AI215" i="33" s="1"/>
  <c r="AJ215" i="33" s="1"/>
  <c r="AI212" i="33" a="1"/>
  <c r="AI212" i="33" s="1"/>
  <c r="AJ212" i="33" s="1"/>
  <c r="AI207" i="33" a="1"/>
  <c r="AI207" i="33" s="1"/>
  <c r="AJ207" i="33" s="1"/>
  <c r="AI288" i="33" a="1"/>
  <c r="AI288" i="33" s="1"/>
  <c r="AJ288" i="33" s="1"/>
  <c r="AI232" i="33" a="1"/>
  <c r="AI232" i="33" s="1"/>
  <c r="AJ232" i="33" s="1"/>
  <c r="AI219" i="33" a="1"/>
  <c r="AI219" i="33" s="1"/>
  <c r="AJ219" i="33" s="1"/>
  <c r="AI283" i="33" a="1"/>
  <c r="AI283" i="33" s="1"/>
  <c r="AJ283" i="33" s="1"/>
  <c r="AI251" i="33" a="1"/>
  <c r="AI251" i="33" s="1"/>
  <c r="AJ251" i="33" s="1"/>
  <c r="AI244" i="33" a="1"/>
  <c r="AI244" i="33" s="1"/>
  <c r="AJ244" i="33" s="1"/>
  <c r="AI216" i="33" a="1"/>
  <c r="AI216" i="33" s="1"/>
  <c r="AJ216" i="33" s="1"/>
  <c r="AI255" i="33" a="1"/>
  <c r="AI255" i="33" s="1"/>
  <c r="AJ255" i="33" s="1"/>
  <c r="AI224" i="33" a="1"/>
  <c r="AI224" i="33" s="1"/>
  <c r="AJ224" i="33" s="1"/>
  <c r="AI223" i="33" a="1"/>
  <c r="AI223" i="33" s="1"/>
  <c r="AJ223" i="33" s="1"/>
  <c r="AI227" i="33" a="1"/>
  <c r="AI227" i="33" s="1"/>
  <c r="AJ227" i="33" s="1"/>
  <c r="AI225" i="33" a="1"/>
  <c r="AI225" i="33" s="1"/>
  <c r="AJ225" i="33" s="1"/>
  <c r="AI213" i="33" a="1"/>
  <c r="AI213" i="33" s="1"/>
  <c r="AJ213" i="33" s="1"/>
  <c r="AI200" i="33" a="1"/>
  <c r="AI200" i="33" s="1"/>
  <c r="AJ200" i="33" s="1"/>
  <c r="AI193" i="33" a="1"/>
  <c r="AI193" i="33" s="1"/>
  <c r="AJ193" i="33" s="1"/>
  <c r="AI188" i="33" a="1"/>
  <c r="AI188" i="33" s="1"/>
  <c r="AJ188" i="33" s="1"/>
  <c r="AI186" i="33" a="1"/>
  <c r="AI186" i="33" s="1"/>
  <c r="AJ186" i="33" s="1"/>
  <c r="AI254" i="33" a="1"/>
  <c r="AI254" i="33" s="1"/>
  <c r="AJ254" i="33" s="1"/>
  <c r="AI239" i="33" a="1"/>
  <c r="AI239" i="33" s="1"/>
  <c r="AJ239" i="33" s="1"/>
  <c r="AI187" i="33" a="1"/>
  <c r="AI187" i="33" s="1"/>
  <c r="AJ187" i="33" s="1"/>
  <c r="AI208" i="33" a="1"/>
  <c r="AI208" i="33" s="1"/>
  <c r="AJ208" i="33" s="1"/>
  <c r="AI196" i="33" a="1"/>
  <c r="AI196" i="33" s="1"/>
  <c r="AJ196" i="33" s="1"/>
  <c r="AI189" i="33" a="1"/>
  <c r="AI189" i="33" s="1"/>
  <c r="AJ189" i="33" s="1"/>
  <c r="AI235" i="33" a="1"/>
  <c r="AI235" i="33" s="1"/>
  <c r="AJ235" i="33" s="1"/>
  <c r="AI220" i="33" a="1"/>
  <c r="AI220" i="33" s="1"/>
  <c r="AJ220" i="33" s="1"/>
  <c r="AI210" i="33" a="1"/>
  <c r="AI210" i="33" s="1"/>
  <c r="AJ210" i="33" s="1"/>
  <c r="AI199" i="33" a="1"/>
  <c r="AI199" i="33" s="1"/>
  <c r="AJ199" i="33" s="1"/>
  <c r="AI214" i="33" a="1"/>
  <c r="AI214" i="33" s="1"/>
  <c r="AJ214" i="33" s="1"/>
  <c r="AI204" i="33" a="1"/>
  <c r="AI204" i="33" s="1"/>
  <c r="AJ204" i="33" s="1"/>
  <c r="AI190" i="33" a="1"/>
  <c r="AI190" i="33" s="1"/>
  <c r="AJ190" i="33" s="1"/>
  <c r="AI247" i="33" a="1"/>
  <c r="AI247" i="33" s="1"/>
  <c r="AJ247" i="33" s="1"/>
  <c r="AI228" i="33" a="1"/>
  <c r="AI228" i="33" s="1"/>
  <c r="AJ228" i="33" s="1"/>
  <c r="AI205" i="33" a="1"/>
  <c r="AI205" i="33" s="1"/>
  <c r="AJ205" i="33" s="1"/>
  <c r="AI209" i="33" a="1"/>
  <c r="AI209" i="33" s="1"/>
  <c r="AJ209" i="33" s="1"/>
  <c r="AI201" i="33" a="1"/>
  <c r="AI201" i="33" s="1"/>
  <c r="AJ201" i="33" s="1"/>
  <c r="AI197" i="33" a="1"/>
  <c r="AI197" i="33" s="1"/>
  <c r="AJ197" i="33" s="1"/>
  <c r="AI192" i="33" a="1"/>
  <c r="AI192" i="33" s="1"/>
  <c r="AJ192" i="33" s="1"/>
  <c r="AI191" i="33" a="1"/>
  <c r="AI191" i="33" s="1"/>
  <c r="AJ191" i="33" s="1"/>
  <c r="AI222" i="33" a="1"/>
  <c r="AI222" i="33" s="1"/>
  <c r="AJ222" i="33" s="1"/>
  <c r="AI217" i="33" a="1"/>
  <c r="AI217" i="33" s="1"/>
  <c r="AJ217" i="33" s="1"/>
  <c r="AI198" i="33" a="1"/>
  <c r="AI198" i="33" s="1"/>
  <c r="AJ198" i="33" s="1"/>
  <c r="AI202" i="33" a="1"/>
  <c r="AI202" i="33" s="1"/>
  <c r="AJ202" i="33" s="1"/>
  <c r="AI185" i="33" a="1"/>
  <c r="AI185" i="33" s="1"/>
  <c r="AJ185" i="33" s="1"/>
  <c r="AI183" i="33" a="1"/>
  <c r="AI183" i="33" s="1"/>
  <c r="AJ183" i="33" s="1"/>
  <c r="AI157" i="33" a="1"/>
  <c r="AI157" i="33" s="1"/>
  <c r="AJ157" i="33" s="1"/>
  <c r="AI181" i="33" a="1"/>
  <c r="AI181" i="33" s="1"/>
  <c r="AJ181" i="33" s="1"/>
  <c r="AI166" i="33" a="1"/>
  <c r="AI166" i="33" s="1"/>
  <c r="AJ166" i="33" s="1"/>
  <c r="AI179" i="33" a="1"/>
  <c r="AI179" i="33" s="1"/>
  <c r="AJ179" i="33" s="1"/>
  <c r="AI165" i="33" a="1"/>
  <c r="AI165" i="33" s="1"/>
  <c r="AJ165" i="33" s="1"/>
  <c r="AI176" i="33" a="1"/>
  <c r="AI176" i="33" s="1"/>
  <c r="AJ176" i="33" s="1"/>
  <c r="AI154" i="33" a="1"/>
  <c r="AI154" i="33" s="1"/>
  <c r="AJ154" i="33" s="1"/>
  <c r="AI144" i="33" a="1"/>
  <c r="AI144" i="33" s="1"/>
  <c r="AJ144" i="33" s="1"/>
  <c r="AI155" i="33" a="1"/>
  <c r="AI155" i="33" s="1"/>
  <c r="AJ155" i="33" s="1"/>
  <c r="AI184" i="33" a="1"/>
  <c r="AI184" i="33" s="1"/>
  <c r="AJ184" i="33" s="1"/>
  <c r="AI172" i="33" a="1"/>
  <c r="AI172" i="33" s="1"/>
  <c r="AJ172" i="33" s="1"/>
  <c r="AI140" i="33" a="1"/>
  <c r="AI140" i="33" s="1"/>
  <c r="AJ140" i="33" s="1"/>
  <c r="AI162" i="33" a="1"/>
  <c r="AI162" i="33" s="1"/>
  <c r="AJ162" i="33" s="1"/>
  <c r="AI171" i="33" a="1"/>
  <c r="AI171" i="33" s="1"/>
  <c r="AJ171" i="33" s="1"/>
  <c r="AI143" i="33" a="1"/>
  <c r="AI143" i="33" s="1"/>
  <c r="AJ143" i="33" s="1"/>
  <c r="AI153" i="33" a="1"/>
  <c r="AI153" i="33" s="1"/>
  <c r="AJ153" i="33" s="1"/>
  <c r="AI174" i="33" a="1"/>
  <c r="AI174" i="33" s="1"/>
  <c r="AJ174" i="33" s="1"/>
  <c r="AI156" i="33" a="1"/>
  <c r="AI156" i="33" s="1"/>
  <c r="AJ156" i="33" s="1"/>
  <c r="AI138" i="33" a="1"/>
  <c r="AI138" i="33" s="1"/>
  <c r="AJ138" i="33" s="1"/>
  <c r="AI167" i="33" a="1"/>
  <c r="AI167" i="33" s="1"/>
  <c r="AJ167" i="33" s="1"/>
  <c r="AI134" i="33" a="1"/>
  <c r="AI134" i="33" s="1"/>
  <c r="AJ134" i="33" s="1"/>
  <c r="AI177" i="33" a="1"/>
  <c r="AI177" i="33" s="1"/>
  <c r="AI164" i="33" a="1"/>
  <c r="AI164" i="33" s="1"/>
  <c r="AJ164" i="33" s="1"/>
  <c r="AI178" i="33" a="1"/>
  <c r="AI178" i="33" s="1"/>
  <c r="AJ178" i="33" s="1"/>
  <c r="AI146" i="33" a="1"/>
  <c r="AI146" i="33" s="1"/>
  <c r="AJ146" i="33" s="1"/>
  <c r="AI142" i="33" a="1"/>
  <c r="AI142" i="33" s="1"/>
  <c r="AJ142" i="33" s="1"/>
  <c r="AI163" i="33" a="1"/>
  <c r="AI163" i="33" s="1"/>
  <c r="AJ163" i="33" s="1"/>
  <c r="AI137" i="33" a="1"/>
  <c r="AI137" i="33" s="1"/>
  <c r="AJ137" i="33" s="1"/>
  <c r="AI182" i="33" a="1"/>
  <c r="AI182" i="33" s="1"/>
  <c r="AJ182" i="33" s="1"/>
  <c r="AI135" i="33" a="1"/>
  <c r="AI135" i="33" s="1"/>
  <c r="AJ135" i="33" s="1"/>
  <c r="AI133" i="33" a="1"/>
  <c r="AI133" i="33" s="1"/>
  <c r="AJ133" i="33" s="1"/>
  <c r="AI173" i="33" a="1"/>
  <c r="AI173" i="33" s="1"/>
  <c r="AJ173" i="33" s="1"/>
  <c r="AI158" i="33" a="1"/>
  <c r="AI158" i="33" s="1"/>
  <c r="AJ158" i="33" s="1"/>
  <c r="AI150" i="33" a="1"/>
  <c r="AI150" i="33" s="1"/>
  <c r="AJ150" i="33" s="1"/>
  <c r="AI169" i="33" a="1"/>
  <c r="AI169" i="33" s="1"/>
  <c r="AJ169" i="33" s="1"/>
  <c r="AI151" i="33" a="1"/>
  <c r="AI151" i="33" s="1"/>
  <c r="AJ151" i="33" s="1"/>
  <c r="AI149" i="33" a="1"/>
  <c r="AI149" i="33" s="1"/>
  <c r="AJ149" i="33" s="1"/>
  <c r="AI136" i="33" a="1"/>
  <c r="AI136" i="33" s="1"/>
  <c r="AJ136" i="33" s="1"/>
  <c r="AI148" i="33" a="1"/>
  <c r="AI148" i="33" s="1"/>
  <c r="AJ148" i="33" s="1"/>
  <c r="AI145" i="33" a="1"/>
  <c r="AI145" i="33" s="1"/>
  <c r="AJ145" i="33" s="1"/>
  <c r="AI159" i="33" a="1"/>
  <c r="AI159" i="33" s="1"/>
  <c r="AJ159" i="33" s="1"/>
  <c r="AI139" i="33" a="1"/>
  <c r="AI139" i="33" s="1"/>
  <c r="AJ139" i="33" s="1"/>
  <c r="AI152" i="33" a="1"/>
  <c r="AI152" i="33" s="1"/>
  <c r="AJ152" i="33" s="1"/>
  <c r="AI147" i="33" a="1"/>
  <c r="AI147" i="33" s="1"/>
  <c r="AJ147" i="33" s="1"/>
  <c r="AI168" i="33" a="1"/>
  <c r="AI168" i="33" s="1"/>
  <c r="AJ168" i="33" s="1"/>
  <c r="AI180" i="33" a="1"/>
  <c r="AI180" i="33" s="1"/>
  <c r="AJ180" i="33" s="1"/>
  <c r="AI161" i="33" a="1"/>
  <c r="AI161" i="33" s="1"/>
  <c r="AJ161" i="33" s="1"/>
  <c r="AI170" i="33" a="1"/>
  <c r="AI170" i="33" s="1"/>
  <c r="AJ170" i="33" s="1"/>
  <c r="AI175" i="33" a="1"/>
  <c r="AI175" i="33" s="1"/>
  <c r="AJ175" i="33" s="1"/>
  <c r="AI160" i="33" a="1"/>
  <c r="AI160" i="33" s="1"/>
  <c r="AJ160" i="33" s="1"/>
  <c r="AI141" i="33" a="1"/>
  <c r="AI141" i="33" s="1"/>
  <c r="AJ141" i="33" s="1"/>
  <c r="AI123" i="33" a="1"/>
  <c r="AI123" i="33" s="1"/>
  <c r="AJ123" i="33" s="1"/>
  <c r="AI120" i="33" a="1"/>
  <c r="AI120" i="33" s="1"/>
  <c r="AJ120" i="33" s="1"/>
  <c r="AI124" i="33" a="1"/>
  <c r="AI124" i="33" s="1"/>
  <c r="AJ124" i="33" s="1"/>
  <c r="AI130" i="33" a="1"/>
  <c r="AI130" i="33" s="1"/>
  <c r="AJ130" i="33" s="1"/>
  <c r="AI129" i="33" a="1"/>
  <c r="AI129" i="33" s="1"/>
  <c r="AJ129" i="33" s="1"/>
  <c r="AI125" i="33" a="1"/>
  <c r="AI125" i="33" s="1"/>
  <c r="AJ125" i="33" s="1"/>
  <c r="AI121" i="33" a="1"/>
  <c r="AI121" i="33" s="1"/>
  <c r="AJ121" i="33" s="1"/>
  <c r="AI131" i="33" a="1"/>
  <c r="AI131" i="33" s="1"/>
  <c r="AJ131" i="33" s="1"/>
  <c r="AI127" i="33" a="1"/>
  <c r="AI127" i="33" s="1"/>
  <c r="AJ127" i="33" s="1"/>
  <c r="AI132" i="33" a="1"/>
  <c r="AI132" i="33" s="1"/>
  <c r="AJ132" i="33" s="1"/>
  <c r="AI122" i="33" a="1"/>
  <c r="AI122" i="33" s="1"/>
  <c r="AJ122" i="33" s="1"/>
  <c r="AI128" i="33" a="1"/>
  <c r="AI128" i="33" s="1"/>
  <c r="AJ128" i="33" s="1"/>
  <c r="AI126" i="33" a="1"/>
  <c r="AI126" i="33" s="1"/>
  <c r="AJ126" i="33" s="1"/>
  <c r="AI119" i="33" a="1"/>
  <c r="AI119" i="33" s="1"/>
  <c r="AJ119" i="33" s="1"/>
  <c r="AI114" i="33" a="1"/>
  <c r="AI114" i="33" s="1"/>
  <c r="AJ114" i="33" s="1"/>
  <c r="AI115" i="33" a="1"/>
  <c r="AI115" i="33" s="1"/>
  <c r="AJ115" i="33" s="1"/>
  <c r="AI113" i="33" a="1"/>
  <c r="AI113" i="33" s="1"/>
  <c r="AJ113" i="33" s="1"/>
  <c r="AI116" i="33" a="1"/>
  <c r="AI116" i="33" s="1"/>
  <c r="AJ116" i="33" s="1"/>
  <c r="AI117" i="33" a="1"/>
  <c r="AI117" i="33" s="1"/>
  <c r="AJ117" i="33" s="1"/>
  <c r="DM249" i="33"/>
  <c r="DM250" i="33" s="1"/>
  <c r="Z131" i="33" a="1"/>
  <c r="Z131" i="33" s="1"/>
  <c r="Z132" i="33" a="1"/>
  <c r="Z132" i="33" s="1"/>
  <c r="BJ89" i="33" a="1"/>
  <c r="BJ89" i="33" s="1"/>
  <c r="BJ90" i="33" a="1"/>
  <c r="BJ90" i="33" s="1"/>
  <c r="BS88" i="33" a="1"/>
  <c r="BS88" i="33" s="1"/>
  <c r="BS89" i="33" a="1"/>
  <c r="BS89" i="33" s="1"/>
  <c r="AI118" i="33" a="1"/>
  <c r="AI118" i="33" s="1"/>
  <c r="AJ118" i="33" s="1"/>
  <c r="AI89" i="33" a="1"/>
  <c r="AI89" i="33" s="1"/>
  <c r="AI84" i="33" a="1"/>
  <c r="AI84" i="33" s="1"/>
  <c r="AI59" i="33" a="1"/>
  <c r="AI59" i="33" s="1"/>
  <c r="AI108" i="33" a="1"/>
  <c r="AI108" i="33" s="1"/>
  <c r="AJ108" i="33" s="1"/>
  <c r="AI57" i="33" a="1"/>
  <c r="AI57" i="33" s="1"/>
  <c r="AI107" i="33" a="1"/>
  <c r="AI107" i="33" s="1"/>
  <c r="AJ107" i="33" s="1"/>
  <c r="AI28" i="33" a="1"/>
  <c r="AI28" i="33" s="1"/>
  <c r="AI43" i="33" a="1"/>
  <c r="AI43" i="33" s="1"/>
  <c r="AI50" i="33" a="1"/>
  <c r="AI50" i="33" s="1"/>
  <c r="AI101" i="33" a="1"/>
  <c r="AI101" i="33" s="1"/>
  <c r="AJ101" i="33" s="1"/>
  <c r="AI109" i="33" a="1"/>
  <c r="AI109" i="33" s="1"/>
  <c r="AJ109" i="33" s="1"/>
  <c r="AI70" i="33" a="1"/>
  <c r="AI70" i="33" s="1"/>
  <c r="AI82" i="33" a="1"/>
  <c r="AI82" i="33" s="1"/>
  <c r="AI35" i="33" a="1"/>
  <c r="AI35" i="33" s="1"/>
  <c r="AI102" i="33" a="1"/>
  <c r="AI102" i="33" s="1"/>
  <c r="AJ102" i="33" s="1"/>
  <c r="AI74" i="33" a="1"/>
  <c r="AI74" i="33" s="1"/>
  <c r="AI91" i="33" a="1"/>
  <c r="AI91" i="33" s="1"/>
  <c r="AI86" i="33" a="1"/>
  <c r="AI86" i="33" s="1"/>
  <c r="AI97" i="33" a="1"/>
  <c r="AI97" i="33" s="1"/>
  <c r="AJ97" i="33" s="1"/>
  <c r="AI96" i="33" a="1"/>
  <c r="AI96" i="33" s="1"/>
  <c r="AI41" i="33" a="1"/>
  <c r="AI41" i="33" s="1"/>
  <c r="AI18" i="33" a="1"/>
  <c r="AI18" i="33" s="1"/>
  <c r="AJ18" i="33" s="1"/>
  <c r="AI69" i="33" a="1"/>
  <c r="AI69" i="33" s="1"/>
  <c r="AI100" i="33" a="1"/>
  <c r="AI100" i="33" s="1"/>
  <c r="AJ100" i="33" s="1"/>
  <c r="AI58" i="33" a="1"/>
  <c r="AI58" i="33" s="1"/>
  <c r="AI29" i="33" a="1"/>
  <c r="AI29" i="33" s="1"/>
  <c r="AI80" i="33" a="1"/>
  <c r="AI80" i="33" s="1"/>
  <c r="AI63" i="33" a="1"/>
  <c r="AI63" i="33" s="1"/>
  <c r="AI26" i="33" a="1"/>
  <c r="AI26" i="33" s="1"/>
  <c r="AI46" i="33" a="1"/>
  <c r="AI46" i="33" s="1"/>
  <c r="AI79" i="33" a="1"/>
  <c r="AI79" i="33" s="1"/>
  <c r="AI104" i="33" a="1"/>
  <c r="AI104" i="33" s="1"/>
  <c r="AJ104" i="33" s="1"/>
  <c r="AI73" i="33" a="1"/>
  <c r="AI73" i="33" s="1"/>
  <c r="AI95" i="33" a="1"/>
  <c r="AI95" i="33" s="1"/>
  <c r="AI77" i="33" a="1"/>
  <c r="AI77" i="33" s="1"/>
  <c r="AI20" i="33" a="1"/>
  <c r="AI20" i="33" s="1"/>
  <c r="AJ20" i="33" s="1"/>
  <c r="AI47" i="33" a="1"/>
  <c r="AI47" i="33" s="1"/>
  <c r="AI42" i="33" a="1"/>
  <c r="AI42" i="33" s="1"/>
  <c r="AI30" i="33" a="1"/>
  <c r="AI30" i="33" s="1"/>
  <c r="AI36" i="33" a="1"/>
  <c r="AI36" i="33" s="1"/>
  <c r="AI99" i="33" a="1"/>
  <c r="AI99" i="33" s="1"/>
  <c r="AJ99" i="33" s="1"/>
  <c r="AI22" i="33" a="1"/>
  <c r="AI22" i="33" s="1"/>
  <c r="AI21" i="33" a="1"/>
  <c r="AI21" i="33" s="1"/>
  <c r="AJ21" i="33" s="1"/>
  <c r="AI76" i="33" a="1"/>
  <c r="AI76" i="33" s="1"/>
  <c r="AI38" i="33" a="1"/>
  <c r="AI38" i="33" s="1"/>
  <c r="AI103" i="33" a="1"/>
  <c r="AI103" i="33" s="1"/>
  <c r="AJ103" i="33" s="1"/>
  <c r="AI19" i="33" a="1"/>
  <c r="AI19" i="33" s="1"/>
  <c r="AJ19" i="33" s="1"/>
  <c r="AI45" i="33" a="1"/>
  <c r="AI45" i="33" s="1"/>
  <c r="AI49" i="33" a="1"/>
  <c r="AI49" i="33" s="1"/>
  <c r="AI66" i="33" a="1"/>
  <c r="AI66" i="33" s="1"/>
  <c r="AI71" i="33" a="1"/>
  <c r="AI71" i="33" s="1"/>
  <c r="AI51" i="33" a="1"/>
  <c r="AI51" i="33" s="1"/>
  <c r="AI37" i="33" a="1"/>
  <c r="AI37" i="33" s="1"/>
  <c r="AI56" i="33" a="1"/>
  <c r="AI56" i="33" s="1"/>
  <c r="AI40" i="33" a="1"/>
  <c r="AI40" i="33" s="1"/>
  <c r="AI75" i="33" a="1"/>
  <c r="AI75" i="33" s="1"/>
  <c r="AI44" i="33" a="1"/>
  <c r="AI44" i="33" s="1"/>
  <c r="AI85" i="33" a="1"/>
  <c r="AI85" i="33" s="1"/>
  <c r="AI93" i="33" a="1"/>
  <c r="AI93" i="33" s="1"/>
  <c r="AI27" i="33" a="1"/>
  <c r="AI27" i="33" s="1"/>
  <c r="AI68" i="33" a="1"/>
  <c r="AI68" i="33" s="1"/>
  <c r="AI72" i="33" a="1"/>
  <c r="AI72" i="33" s="1"/>
  <c r="AI106" i="33" a="1"/>
  <c r="AI106" i="33" s="1"/>
  <c r="AJ106" i="33" s="1"/>
  <c r="AI110" i="33" a="1"/>
  <c r="AI110" i="33" s="1"/>
  <c r="AJ110" i="33" s="1"/>
  <c r="AI23" i="33" a="1"/>
  <c r="AI23" i="33" s="1"/>
  <c r="AI60" i="33" a="1"/>
  <c r="AI60" i="33" s="1"/>
  <c r="AI64" i="33" a="1"/>
  <c r="AI64" i="33" s="1"/>
  <c r="AH14" i="33"/>
  <c r="AI17" i="33" a="1"/>
  <c r="AI17" i="33" s="1"/>
  <c r="AJ17" i="33" s="1"/>
  <c r="AI92" i="33" a="1"/>
  <c r="AI92" i="33" s="1"/>
  <c r="AI94" i="33" a="1"/>
  <c r="AI94" i="33" s="1"/>
  <c r="AI65" i="33" a="1"/>
  <c r="AI65" i="33" s="1"/>
  <c r="AI81" i="33" a="1"/>
  <c r="AI81" i="33" s="1"/>
  <c r="AI78" i="33" a="1"/>
  <c r="AI78" i="33" s="1"/>
  <c r="AI32" i="33" a="1"/>
  <c r="AI32" i="33" s="1"/>
  <c r="AI54" i="33" a="1"/>
  <c r="AI54" i="33" s="1"/>
  <c r="AI87" i="33" a="1"/>
  <c r="AI87" i="33" s="1"/>
  <c r="AI48" i="33" a="1"/>
  <c r="AI48" i="33" s="1"/>
  <c r="AI88" i="33" a="1"/>
  <c r="AI88" i="33" s="1"/>
  <c r="AI111" i="33" a="1"/>
  <c r="AI111" i="33" s="1"/>
  <c r="AJ111" i="33" s="1"/>
  <c r="AI53" i="33" a="1"/>
  <c r="AI53" i="33" s="1"/>
  <c r="AI62" i="33" a="1"/>
  <c r="AI62" i="33" s="1"/>
  <c r="AI15" i="33" a="1"/>
  <c r="AI15" i="33" s="1"/>
  <c r="AJ15" i="33" s="1"/>
  <c r="AI98" i="33" a="1"/>
  <c r="AI98" i="33" s="1"/>
  <c r="AJ98" i="33" s="1"/>
  <c r="AI105" i="33" a="1"/>
  <c r="AI105" i="33" s="1"/>
  <c r="AJ105" i="33" s="1"/>
  <c r="AI34" i="33" a="1"/>
  <c r="AI34" i="33" s="1"/>
  <c r="AI31" i="33" a="1"/>
  <c r="AI31" i="33" s="1"/>
  <c r="AI83" i="33" a="1"/>
  <c r="AI83" i="33" s="1"/>
  <c r="AI67" i="33" a="1"/>
  <c r="AI67" i="33" s="1"/>
  <c r="AI90" i="33" a="1"/>
  <c r="AI90" i="33" s="1"/>
  <c r="AI61" i="33" a="1"/>
  <c r="AI61" i="33" s="1"/>
  <c r="AI16" i="33" a="1"/>
  <c r="AI16" i="33" s="1"/>
  <c r="AJ16" i="33" s="1"/>
  <c r="AI55" i="33" a="1"/>
  <c r="AI55" i="33" s="1"/>
  <c r="AI39" i="33" a="1"/>
  <c r="AI39" i="33" s="1"/>
  <c r="AI25" i="33" a="1"/>
  <c r="AI25" i="33" s="1"/>
  <c r="AI52" i="33" a="1"/>
  <c r="AI52" i="33" s="1"/>
  <c r="AI24" i="33" a="1"/>
  <c r="AI24" i="33" s="1"/>
  <c r="AI33" i="33" a="1"/>
  <c r="AI33" i="33" s="1"/>
  <c r="BJ46" i="33" a="1"/>
  <c r="BJ46" i="33" s="1"/>
  <c r="BJ32" i="33" a="1"/>
  <c r="BJ32" i="33" s="1"/>
  <c r="BJ81" i="33" a="1"/>
  <c r="BJ81" i="33" s="1"/>
  <c r="BJ40" i="33" a="1"/>
  <c r="BJ40" i="33" s="1"/>
  <c r="BJ62" i="33" a="1"/>
  <c r="BJ62" i="33" s="1"/>
  <c r="BJ65" i="33" a="1"/>
  <c r="BJ65" i="33" s="1"/>
  <c r="BJ61" i="33" a="1"/>
  <c r="BJ61" i="33" s="1"/>
  <c r="BJ73" i="33" a="1"/>
  <c r="BJ73" i="33" s="1"/>
  <c r="BJ44" i="33" a="1"/>
  <c r="BJ44" i="33" s="1"/>
  <c r="BJ67" i="33" a="1"/>
  <c r="BJ67" i="33" s="1"/>
  <c r="BJ29" i="33" a="1"/>
  <c r="BJ29" i="33" s="1"/>
  <c r="BJ27" i="33" a="1"/>
  <c r="BJ27" i="33" s="1"/>
  <c r="BJ57" i="33" a="1"/>
  <c r="BJ57" i="33" s="1"/>
  <c r="BJ16" i="33" a="1"/>
  <c r="BJ16" i="33" s="1"/>
  <c r="BK16" i="33" s="1"/>
  <c r="BJ34" i="33" a="1"/>
  <c r="BJ34" i="33" s="1"/>
  <c r="BJ82" i="33" a="1"/>
  <c r="BJ82" i="33" s="1"/>
  <c r="BJ55" i="33" a="1"/>
  <c r="BJ55" i="33" s="1"/>
  <c r="BJ21" i="33" a="1"/>
  <c r="BJ21" i="33" s="1"/>
  <c r="BK21" i="33" s="1"/>
  <c r="BJ37" i="33" a="1"/>
  <c r="BJ37" i="33" s="1"/>
  <c r="BJ74" i="33" a="1"/>
  <c r="BJ74" i="33" s="1"/>
  <c r="BJ64" i="33" a="1"/>
  <c r="BJ64" i="33" s="1"/>
  <c r="BJ36" i="33" a="1"/>
  <c r="BJ36" i="33" s="1"/>
  <c r="BI14" i="33"/>
  <c r="BJ14" i="33" s="1" a="1"/>
  <c r="BJ14" i="33" s="1"/>
  <c r="BK14" i="33" s="1"/>
  <c r="BJ59" i="33" a="1"/>
  <c r="BJ59" i="33" s="1"/>
  <c r="BJ43" i="33" a="1"/>
  <c r="BJ43" i="33" s="1"/>
  <c r="BJ72" i="33" a="1"/>
  <c r="BJ72" i="33" s="1"/>
  <c r="BJ19" i="33" a="1"/>
  <c r="BJ19" i="33" s="1"/>
  <c r="BK19" i="33" s="1"/>
  <c r="BJ78" i="33" a="1"/>
  <c r="BJ78" i="33" s="1"/>
  <c r="BJ51" i="33" a="1"/>
  <c r="BJ51" i="33" s="1"/>
  <c r="BJ85" i="33" a="1"/>
  <c r="BJ85" i="33" s="1"/>
  <c r="BJ22" i="33" a="1"/>
  <c r="BJ22" i="33" s="1"/>
  <c r="BJ83" i="33" a="1"/>
  <c r="BJ83" i="33" s="1"/>
  <c r="BJ68" i="33" a="1"/>
  <c r="BJ68" i="33" s="1"/>
  <c r="BJ49" i="33" a="1"/>
  <c r="BJ49" i="33" s="1"/>
  <c r="BJ28" i="33" a="1"/>
  <c r="BJ28" i="33" s="1"/>
  <c r="BJ26" i="33" a="1"/>
  <c r="BJ26" i="33" s="1"/>
  <c r="BJ53" i="33" a="1"/>
  <c r="BJ53" i="33" s="1"/>
  <c r="BJ69" i="33" a="1"/>
  <c r="BJ69" i="33" s="1"/>
  <c r="BJ17" i="33" a="1"/>
  <c r="BJ17" i="33" s="1"/>
  <c r="BK17" i="33" s="1"/>
  <c r="BJ88" i="33" a="1"/>
  <c r="BJ88" i="33" s="1"/>
  <c r="BJ18" i="33" a="1"/>
  <c r="BJ18" i="33" s="1"/>
  <c r="BK18" i="33" s="1"/>
  <c r="BJ66" i="33" a="1"/>
  <c r="BJ66" i="33" s="1"/>
  <c r="BJ33" i="33" a="1"/>
  <c r="BJ33" i="33" s="1"/>
  <c r="BJ39" i="33" a="1"/>
  <c r="BJ39" i="33" s="1"/>
  <c r="BJ70" i="33" a="1"/>
  <c r="BJ70" i="33" s="1"/>
  <c r="BJ76" i="33" a="1"/>
  <c r="BJ76" i="33" s="1"/>
  <c r="BJ41" i="33" a="1"/>
  <c r="BJ41" i="33" s="1"/>
  <c r="BJ30" i="33" a="1"/>
  <c r="BJ30" i="33" s="1"/>
  <c r="BJ52" i="33" a="1"/>
  <c r="BJ52" i="33" s="1"/>
  <c r="BJ71" i="33" a="1"/>
  <c r="BJ71" i="33" s="1"/>
  <c r="BJ20" i="33" a="1"/>
  <c r="BJ20" i="33" s="1"/>
  <c r="BK20" i="33" s="1"/>
  <c r="BJ63" i="33" a="1"/>
  <c r="BJ63" i="33" s="1"/>
  <c r="BJ31" i="33" a="1"/>
  <c r="BJ31" i="33" s="1"/>
  <c r="BJ80" i="33" a="1"/>
  <c r="BJ80" i="33" s="1"/>
  <c r="BJ87" i="33" a="1"/>
  <c r="BJ87" i="33" s="1"/>
  <c r="BJ38" i="33" a="1"/>
  <c r="BJ38" i="33" s="1"/>
  <c r="BJ24" i="33" a="1"/>
  <c r="BJ24" i="33" s="1"/>
  <c r="BJ56" i="33" a="1"/>
  <c r="BJ56" i="33" s="1"/>
  <c r="BJ75" i="33" a="1"/>
  <c r="BJ75" i="33" s="1"/>
  <c r="BJ47" i="33" a="1"/>
  <c r="BJ47" i="33" s="1"/>
  <c r="BJ54" i="33" a="1"/>
  <c r="BJ54" i="33" s="1"/>
  <c r="BJ86" i="33" a="1"/>
  <c r="BJ86" i="33" s="1"/>
  <c r="BJ25" i="33" a="1"/>
  <c r="BJ25" i="33" s="1"/>
  <c r="BJ35" i="33" a="1"/>
  <c r="BJ35" i="33" s="1"/>
  <c r="BJ23" i="33" a="1"/>
  <c r="BJ23" i="33" s="1"/>
  <c r="BJ15" i="33" a="1"/>
  <c r="BJ15" i="33" s="1"/>
  <c r="BK15" i="33" s="1"/>
  <c r="BJ84" i="33" a="1"/>
  <c r="BJ84" i="33" s="1"/>
  <c r="BJ58" i="33" a="1"/>
  <c r="BJ58" i="33" s="1"/>
  <c r="BJ42" i="33" a="1"/>
  <c r="BJ42" i="33" s="1"/>
  <c r="BJ77" i="33" a="1"/>
  <c r="BJ77" i="33" s="1"/>
  <c r="BJ48" i="33" a="1"/>
  <c r="BJ48" i="33" s="1"/>
  <c r="BJ60" i="33" a="1"/>
  <c r="BJ60" i="33" s="1"/>
  <c r="BJ50" i="33" a="1"/>
  <c r="BJ50" i="33" s="1"/>
  <c r="BJ45" i="33" a="1"/>
  <c r="BJ45" i="33" s="1"/>
  <c r="BJ79" i="33" a="1"/>
  <c r="BJ79" i="33" s="1"/>
  <c r="Z72" i="33" a="1"/>
  <c r="Z72" i="33" s="1"/>
  <c r="Z52" i="33" a="1"/>
  <c r="Z52" i="33" s="1"/>
  <c r="Z16" i="33" a="1"/>
  <c r="Z16" i="33" s="1"/>
  <c r="AA16" i="33" s="1"/>
  <c r="Z80" i="33" a="1"/>
  <c r="Z80" i="33" s="1"/>
  <c r="Z25" i="33" a="1"/>
  <c r="Z25" i="33" s="1"/>
  <c r="Z113" i="33" a="1"/>
  <c r="Z113" i="33" s="1"/>
  <c r="AA113" i="33" s="1"/>
  <c r="Z49" i="33" a="1"/>
  <c r="Z49" i="33" s="1"/>
  <c r="Z43" i="33" a="1"/>
  <c r="Z43" i="33" s="1"/>
  <c r="Z84" i="33" a="1"/>
  <c r="Z84" i="33" s="1"/>
  <c r="Z33" i="33" a="1"/>
  <c r="Z33" i="33" s="1"/>
  <c r="Z46" i="33" a="1"/>
  <c r="Z46" i="33" s="1"/>
  <c r="Z31" i="33" a="1"/>
  <c r="Z31" i="33" s="1"/>
  <c r="Z103" i="33" a="1"/>
  <c r="Z103" i="33" s="1"/>
  <c r="AA103" i="33" s="1"/>
  <c r="Z21" i="33" a="1"/>
  <c r="Z21" i="33" s="1"/>
  <c r="AA21" i="33" s="1"/>
  <c r="Z66" i="33" a="1"/>
  <c r="Z66" i="33" s="1"/>
  <c r="Z112" i="33" a="1"/>
  <c r="Z112" i="33" s="1"/>
  <c r="AA112" i="33" s="1"/>
  <c r="Z54" i="33" a="1"/>
  <c r="Z54" i="33" s="1"/>
  <c r="Z128" i="33" a="1"/>
  <c r="Z128" i="33" s="1"/>
  <c r="AA128" i="33" s="1"/>
  <c r="Z126" i="33" a="1"/>
  <c r="Z126" i="33" s="1"/>
  <c r="Z35" i="33" a="1"/>
  <c r="Z35" i="33" s="1"/>
  <c r="Z53" i="33" a="1"/>
  <c r="Z53" i="33" s="1"/>
  <c r="Z23" i="33" a="1"/>
  <c r="Z23" i="33" s="1"/>
  <c r="Z45" i="33" a="1"/>
  <c r="Z45" i="33" s="1"/>
  <c r="Z118" i="33" a="1"/>
  <c r="Z118" i="33" s="1"/>
  <c r="Z97" i="33" a="1"/>
  <c r="Z97" i="33" s="1"/>
  <c r="Z79" i="33" a="1"/>
  <c r="Z79" i="33" s="1"/>
  <c r="Z92" i="33" a="1"/>
  <c r="Z92" i="33" s="1"/>
  <c r="Z26" i="33" a="1"/>
  <c r="Z26" i="33" s="1"/>
  <c r="Z58" i="33" a="1"/>
  <c r="Z58" i="33" s="1"/>
  <c r="Z77" i="33" a="1"/>
  <c r="Z77" i="33" s="1"/>
  <c r="Z27" i="33" a="1"/>
  <c r="Z27" i="33" s="1"/>
  <c r="Z40" i="33" a="1"/>
  <c r="Z40" i="33" s="1"/>
  <c r="Z108" i="33" a="1"/>
  <c r="Z108" i="33" s="1"/>
  <c r="AA108" i="33" s="1"/>
  <c r="Z22" i="33" a="1"/>
  <c r="Z22" i="33" s="1"/>
  <c r="AA22" i="33" s="1"/>
  <c r="Z119" i="33" a="1"/>
  <c r="Z119" i="33" s="1"/>
  <c r="Z86" i="33" a="1"/>
  <c r="Z86" i="33" s="1"/>
  <c r="Z76" i="33" a="1"/>
  <c r="Z76" i="33" s="1"/>
  <c r="Z18" i="33" a="1"/>
  <c r="Z18" i="33" s="1"/>
  <c r="AA18" i="33" s="1"/>
  <c r="Z127" i="33" a="1"/>
  <c r="Z127" i="33" s="1"/>
  <c r="AA127" i="33" s="1"/>
  <c r="Z51" i="33" a="1"/>
  <c r="Z51" i="33" s="1"/>
  <c r="Z109" i="33" a="1"/>
  <c r="Z109" i="33" s="1"/>
  <c r="AA109" i="33" s="1"/>
  <c r="Z47" i="33" a="1"/>
  <c r="Z47" i="33" s="1"/>
  <c r="Z81" i="33" a="1"/>
  <c r="Z81" i="33" s="1"/>
  <c r="Z50" i="33" a="1"/>
  <c r="Z50" i="33" s="1"/>
  <c r="Z74" i="33" a="1"/>
  <c r="Z74" i="33" s="1"/>
  <c r="Z75" i="33" a="1"/>
  <c r="Z75" i="33" s="1"/>
  <c r="Z56" i="33" a="1"/>
  <c r="Z56" i="33" s="1"/>
  <c r="Z101" i="33" a="1"/>
  <c r="Z101" i="33" s="1"/>
  <c r="AA101" i="33" s="1"/>
  <c r="Z67" i="33" a="1"/>
  <c r="Z67" i="33" s="1"/>
  <c r="Z70" i="33" a="1"/>
  <c r="Z70" i="33" s="1"/>
  <c r="Z99" i="33" a="1"/>
  <c r="Z99" i="33" s="1"/>
  <c r="Z93" i="33" a="1"/>
  <c r="Z93" i="33" s="1"/>
  <c r="Z98" i="33" a="1"/>
  <c r="Z98" i="33" s="1"/>
  <c r="Z57" i="33" a="1"/>
  <c r="Z57" i="33" s="1"/>
  <c r="Z106" i="33" a="1"/>
  <c r="Z106" i="33" s="1"/>
  <c r="AA106" i="33" s="1"/>
  <c r="Z89" i="33" a="1"/>
  <c r="Z89" i="33" s="1"/>
  <c r="Z36" i="33" a="1"/>
  <c r="Z36" i="33" s="1"/>
  <c r="Z65" i="33" a="1"/>
  <c r="Z65" i="33" s="1"/>
  <c r="Z61" i="33" a="1"/>
  <c r="Z61" i="33" s="1"/>
  <c r="Z59" i="33" a="1"/>
  <c r="Z59" i="33" s="1"/>
  <c r="Z24" i="33" a="1"/>
  <c r="Z24" i="33" s="1"/>
  <c r="Z20" i="33" a="1"/>
  <c r="Z20" i="33" s="1"/>
  <c r="AA20" i="33" s="1"/>
  <c r="Z100" i="33" a="1"/>
  <c r="Z100" i="33" s="1"/>
  <c r="AA100" i="33" s="1"/>
  <c r="Z105" i="33" a="1"/>
  <c r="Z105" i="33" s="1"/>
  <c r="AA105" i="33" s="1"/>
  <c r="Z41" i="33" a="1"/>
  <c r="Z41" i="33" s="1"/>
  <c r="Z85" i="33" a="1"/>
  <c r="Z85" i="33" s="1"/>
  <c r="Z114" i="33" a="1"/>
  <c r="Z114" i="33" s="1"/>
  <c r="AA114" i="33" s="1"/>
  <c r="Z104" i="33" a="1"/>
  <c r="Z104" i="33" s="1"/>
  <c r="AA104" i="33" s="1"/>
  <c r="Z125" i="33" a="1"/>
  <c r="Z125" i="33" s="1"/>
  <c r="AA125" i="33" s="1"/>
  <c r="Z102" i="33" a="1"/>
  <c r="Z102" i="33" s="1"/>
  <c r="AA102" i="33" s="1"/>
  <c r="Z88" i="33" a="1"/>
  <c r="Z88" i="33" s="1"/>
  <c r="Z38" i="33" a="1"/>
  <c r="Z38" i="33" s="1"/>
  <c r="Z96" i="33" a="1"/>
  <c r="Z96" i="33" s="1"/>
  <c r="Z90" i="33" a="1"/>
  <c r="Z90" i="33" s="1"/>
  <c r="Z120" i="33" a="1"/>
  <c r="Z120" i="33" s="1"/>
  <c r="Z64" i="33" a="1"/>
  <c r="Z64" i="33" s="1"/>
  <c r="Z129" i="33" a="1"/>
  <c r="Z129" i="33" s="1"/>
  <c r="AA129" i="33" s="1"/>
  <c r="Z34" i="33" a="1"/>
  <c r="Z34" i="33" s="1"/>
  <c r="Z39" i="33" a="1"/>
  <c r="Z39" i="33" s="1"/>
  <c r="Z123" i="33" a="1"/>
  <c r="Z123" i="33" s="1"/>
  <c r="Z78" i="33" a="1"/>
  <c r="Z78" i="33" s="1"/>
  <c r="Z91" i="33" a="1"/>
  <c r="Z91" i="33" s="1"/>
  <c r="Z42" i="33" a="1"/>
  <c r="Z42" i="33" s="1"/>
  <c r="Y14" i="33"/>
  <c r="Z130" i="33" a="1"/>
  <c r="Z130" i="33" s="1"/>
  <c r="Z55" i="33" a="1"/>
  <c r="Z55" i="33" s="1"/>
  <c r="Z117" i="33" a="1"/>
  <c r="Z117" i="33" s="1"/>
  <c r="Z28" i="33" a="1"/>
  <c r="Z28" i="33" s="1"/>
  <c r="Z71" i="33" a="1"/>
  <c r="Z71" i="33" s="1"/>
  <c r="Z94" i="33" a="1"/>
  <c r="Z94" i="33" s="1"/>
  <c r="Z19" i="33" a="1"/>
  <c r="Z19" i="33" s="1"/>
  <c r="AA19" i="33" s="1"/>
  <c r="Z17" i="33" a="1"/>
  <c r="Z17" i="33" s="1"/>
  <c r="AA17" i="33" s="1"/>
  <c r="Z62" i="33" a="1"/>
  <c r="Z62" i="33" s="1"/>
  <c r="Z29" i="33" a="1"/>
  <c r="Z29" i="33" s="1"/>
  <c r="Z32" i="33" a="1"/>
  <c r="Z32" i="33" s="1"/>
  <c r="Z83" i="33" a="1"/>
  <c r="Z83" i="33" s="1"/>
  <c r="Z107" i="33" a="1"/>
  <c r="Z107" i="33" s="1"/>
  <c r="AA107" i="33" s="1"/>
  <c r="Z122" i="33" a="1"/>
  <c r="Z122" i="33" s="1"/>
  <c r="Z115" i="33" a="1"/>
  <c r="Z115" i="33" s="1"/>
  <c r="AA115" i="33" s="1"/>
  <c r="Z116" i="33" a="1"/>
  <c r="Z116" i="33" s="1"/>
  <c r="AA116" i="33" s="1"/>
  <c r="Z60" i="33" a="1"/>
  <c r="Z60" i="33" s="1"/>
  <c r="Z44" i="33" a="1"/>
  <c r="Z44" i="33" s="1"/>
  <c r="Z30" i="33" a="1"/>
  <c r="Z30" i="33" s="1"/>
  <c r="Z111" i="33" a="1"/>
  <c r="Z111" i="33" s="1"/>
  <c r="AA111" i="33" s="1"/>
  <c r="Z73" i="33" a="1"/>
  <c r="Z73" i="33" s="1"/>
  <c r="Z48" i="33" a="1"/>
  <c r="Z48" i="33" s="1"/>
  <c r="Z37" i="33" a="1"/>
  <c r="Z37" i="33" s="1"/>
  <c r="Z63" i="33" a="1"/>
  <c r="Z63" i="33" s="1"/>
  <c r="Z121" i="33" a="1"/>
  <c r="Z121" i="33" s="1"/>
  <c r="Z68" i="33" a="1"/>
  <c r="Z68" i="33" s="1"/>
  <c r="Z124" i="33" a="1"/>
  <c r="Z124" i="33" s="1"/>
  <c r="AA124" i="33" s="1"/>
  <c r="Z95" i="33" a="1"/>
  <c r="Z95" i="33" s="1"/>
  <c r="Z110" i="33" a="1"/>
  <c r="Z110" i="33" s="1"/>
  <c r="AA110" i="33" s="1"/>
  <c r="Z82" i="33" a="1"/>
  <c r="Z82" i="33" s="1"/>
  <c r="Z15" i="33" a="1"/>
  <c r="Z15" i="33" s="1"/>
  <c r="AA15" i="33" s="1"/>
  <c r="Z87" i="33" a="1"/>
  <c r="Z87" i="33" s="1"/>
  <c r="Z69" i="33" a="1"/>
  <c r="Z69" i="33" s="1"/>
  <c r="AZ14" i="33"/>
  <c r="BA14" i="33" s="1" a="1"/>
  <c r="BA14" i="33" s="1"/>
  <c r="BB14" i="33" s="1"/>
  <c r="BA66" i="33" a="1"/>
  <c r="BA66" i="33" s="1"/>
  <c r="BA76" i="33" a="1"/>
  <c r="BA76" i="33" s="1"/>
  <c r="BA63" i="33" a="1"/>
  <c r="BA63" i="33" s="1"/>
  <c r="BA61" i="33" a="1"/>
  <c r="BA61" i="33" s="1"/>
  <c r="BA26" i="33" a="1"/>
  <c r="BA26" i="33" s="1"/>
  <c r="BA17" i="33" a="1"/>
  <c r="BA17" i="33" s="1"/>
  <c r="BB17" i="33" s="1"/>
  <c r="BA27" i="33" a="1"/>
  <c r="BA27" i="33" s="1"/>
  <c r="BA19" i="33" a="1"/>
  <c r="BA19" i="33" s="1"/>
  <c r="BB19" i="33" s="1"/>
  <c r="BA34" i="33" a="1"/>
  <c r="BA34" i="33" s="1"/>
  <c r="BA21" i="33" a="1"/>
  <c r="BA21" i="33" s="1"/>
  <c r="BB21" i="33" s="1"/>
  <c r="BA43" i="33" a="1"/>
  <c r="BA43" i="33" s="1"/>
  <c r="BA79" i="33" a="1"/>
  <c r="BA79" i="33" s="1"/>
  <c r="BA54" i="33" a="1"/>
  <c r="BA54" i="33" s="1"/>
  <c r="BA18" i="33" a="1"/>
  <c r="BA18" i="33" s="1"/>
  <c r="BB18" i="33" s="1"/>
  <c r="BA58" i="33" a="1"/>
  <c r="BA58" i="33" s="1"/>
  <c r="BA67" i="33" a="1"/>
  <c r="BA67" i="33" s="1"/>
  <c r="BA47" i="33" a="1"/>
  <c r="BA47" i="33" s="1"/>
  <c r="BA60" i="33" a="1"/>
  <c r="BA60" i="33" s="1"/>
  <c r="BA83" i="33" a="1"/>
  <c r="BA83" i="33" s="1"/>
  <c r="BA36" i="33" a="1"/>
  <c r="BA36" i="33" s="1"/>
  <c r="BA74" i="33" a="1"/>
  <c r="BA74" i="33" s="1"/>
  <c r="BA52" i="33" a="1"/>
  <c r="BA52" i="33" s="1"/>
  <c r="BA89" i="33" a="1"/>
  <c r="BA89" i="33" s="1"/>
  <c r="BA16" i="33" a="1"/>
  <c r="BA16" i="33" s="1"/>
  <c r="BB16" i="33" s="1"/>
  <c r="BA85" i="33" a="1"/>
  <c r="BA85" i="33" s="1"/>
  <c r="BA82" i="33" a="1"/>
  <c r="BA82" i="33" s="1"/>
  <c r="BA28" i="33" a="1"/>
  <c r="BA28" i="33" s="1"/>
  <c r="BA37" i="33" a="1"/>
  <c r="BA37" i="33" s="1"/>
  <c r="BA69" i="33" a="1"/>
  <c r="BA69" i="33" s="1"/>
  <c r="BA70" i="33" a="1"/>
  <c r="BA70" i="33" s="1"/>
  <c r="BA84" i="33" a="1"/>
  <c r="BA84" i="33" s="1"/>
  <c r="BA62" i="33" a="1"/>
  <c r="BA62" i="33" s="1"/>
  <c r="BA35" i="33" a="1"/>
  <c r="BA35" i="33" s="1"/>
  <c r="BA39" i="33" a="1"/>
  <c r="BA39" i="33" s="1"/>
  <c r="BA68" i="33" a="1"/>
  <c r="BA68" i="33" s="1"/>
  <c r="BA38" i="33" a="1"/>
  <c r="BA38" i="33" s="1"/>
  <c r="BA46" i="33" a="1"/>
  <c r="BA46" i="33" s="1"/>
  <c r="BA53" i="33" a="1"/>
  <c r="BA53" i="33" s="1"/>
  <c r="BA31" i="33" a="1"/>
  <c r="BA31" i="33" s="1"/>
  <c r="BA22" i="33" a="1"/>
  <c r="BA22" i="33" s="1"/>
  <c r="BB22" i="33" s="1"/>
  <c r="BA33" i="33" a="1"/>
  <c r="BA33" i="33" s="1"/>
  <c r="BA81" i="33" a="1"/>
  <c r="BA81" i="33" s="1"/>
  <c r="BA64" i="33" a="1"/>
  <c r="BA64" i="33" s="1"/>
  <c r="BA20" i="33" a="1"/>
  <c r="BA20" i="33" s="1"/>
  <c r="BB20" i="33" s="1"/>
  <c r="BA56" i="33" a="1"/>
  <c r="BA56" i="33" s="1"/>
  <c r="BA65" i="33" a="1"/>
  <c r="BA65" i="33" s="1"/>
  <c r="BA40" i="33" a="1"/>
  <c r="BA40" i="33" s="1"/>
  <c r="BA30" i="33" a="1"/>
  <c r="BA30" i="33" s="1"/>
  <c r="BA75" i="33" a="1"/>
  <c r="BA75" i="33" s="1"/>
  <c r="BA15" i="33" a="1"/>
  <c r="BA15" i="33" s="1"/>
  <c r="BB15" i="33" s="1"/>
  <c r="BA72" i="33" a="1"/>
  <c r="BA72" i="33" s="1"/>
  <c r="BA88" i="33" a="1"/>
  <c r="BA88" i="33" s="1"/>
  <c r="BA25" i="33" a="1"/>
  <c r="BA25" i="33" s="1"/>
  <c r="BA45" i="33" a="1"/>
  <c r="BA45" i="33" s="1"/>
  <c r="BA48" i="33" a="1"/>
  <c r="BA48" i="33" s="1"/>
  <c r="BA78" i="33" a="1"/>
  <c r="BA78" i="33" s="1"/>
  <c r="BA59" i="33" a="1"/>
  <c r="BA59" i="33" s="1"/>
  <c r="BA51" i="33" a="1"/>
  <c r="BA51" i="33" s="1"/>
  <c r="BA24" i="33" a="1"/>
  <c r="BA24" i="33" s="1"/>
  <c r="BA29" i="33" a="1"/>
  <c r="BA29" i="33" s="1"/>
  <c r="BA49" i="33" a="1"/>
  <c r="BA49" i="33" s="1"/>
  <c r="BA87" i="33" a="1"/>
  <c r="BA87" i="33" s="1"/>
  <c r="BA71" i="33" a="1"/>
  <c r="BA71" i="33" s="1"/>
  <c r="BA41" i="33" a="1"/>
  <c r="BA41" i="33" s="1"/>
  <c r="BA80" i="33" a="1"/>
  <c r="BA80" i="33" s="1"/>
  <c r="BA77" i="33" a="1"/>
  <c r="BA77" i="33" s="1"/>
  <c r="BA44" i="33" a="1"/>
  <c r="BA44" i="33" s="1"/>
  <c r="BA55" i="33" a="1"/>
  <c r="BA55" i="33" s="1"/>
  <c r="BA57" i="33" a="1"/>
  <c r="BA57" i="33" s="1"/>
  <c r="BA42" i="33" a="1"/>
  <c r="BA42" i="33" s="1"/>
  <c r="BA86" i="33" a="1"/>
  <c r="BA86" i="33" s="1"/>
  <c r="BA50" i="33" a="1"/>
  <c r="BA50" i="33" s="1"/>
  <c r="BA32" i="33" a="1"/>
  <c r="BA32" i="33" s="1"/>
  <c r="BA73" i="33" a="1"/>
  <c r="BA73" i="33" s="1"/>
  <c r="BA23" i="33" a="1"/>
  <c r="BA23" i="33" s="1"/>
  <c r="BS70" i="33" a="1"/>
  <c r="BS70" i="33" s="1"/>
  <c r="BS26" i="33" a="1"/>
  <c r="BS26" i="33" s="1"/>
  <c r="BS32" i="33" a="1"/>
  <c r="BS32" i="33" s="1"/>
  <c r="BS56" i="33" a="1"/>
  <c r="BS56" i="33" s="1"/>
  <c r="BS57" i="33" a="1"/>
  <c r="BS57" i="33" s="1"/>
  <c r="BS45" i="33" a="1"/>
  <c r="BS45" i="33" s="1"/>
  <c r="BS64" i="33" a="1"/>
  <c r="BS64" i="33" s="1"/>
  <c r="BS49" i="33" a="1"/>
  <c r="BS49" i="33" s="1"/>
  <c r="BS82" i="33" a="1"/>
  <c r="BS82" i="33" s="1"/>
  <c r="BS15" i="33" a="1"/>
  <c r="BS15" i="33" s="1"/>
  <c r="BT15" i="33" s="1"/>
  <c r="BS63" i="33" a="1"/>
  <c r="BS63" i="33" s="1"/>
  <c r="BS71" i="33" a="1"/>
  <c r="BS71" i="33" s="1"/>
  <c r="BS66" i="33" a="1"/>
  <c r="BS66" i="33" s="1"/>
  <c r="BS60" i="33" a="1"/>
  <c r="BS60" i="33" s="1"/>
  <c r="BS18" i="33" a="1"/>
  <c r="BS18" i="33" s="1"/>
  <c r="BT18" i="33" s="1"/>
  <c r="BS72" i="33" a="1"/>
  <c r="BS72" i="33" s="1"/>
  <c r="BS58" i="33" a="1"/>
  <c r="BS58" i="33" s="1"/>
  <c r="BS81" i="33" a="1"/>
  <c r="BS81" i="33" s="1"/>
  <c r="BS69" i="33" a="1"/>
  <c r="BS69" i="33" s="1"/>
  <c r="BS22" i="33" a="1"/>
  <c r="BS22" i="33" s="1"/>
  <c r="BS40" i="33" a="1"/>
  <c r="BS40" i="33" s="1"/>
  <c r="BS84" i="33" a="1"/>
  <c r="BS84" i="33" s="1"/>
  <c r="BS41" i="33" a="1"/>
  <c r="BS41" i="33" s="1"/>
  <c r="BS76" i="33" a="1"/>
  <c r="BS76" i="33" s="1"/>
  <c r="BS17" i="33" a="1"/>
  <c r="BS17" i="33" s="1"/>
  <c r="BT17" i="33" s="1"/>
  <c r="BS19" i="33" a="1"/>
  <c r="BS19" i="33" s="1"/>
  <c r="BT19" i="33" s="1"/>
  <c r="BS79" i="33" a="1"/>
  <c r="BS79" i="33" s="1"/>
  <c r="BS36" i="33" a="1"/>
  <c r="BS36" i="33" s="1"/>
  <c r="BS74" i="33" a="1"/>
  <c r="BS74" i="33" s="1"/>
  <c r="BS73" i="33" a="1"/>
  <c r="BS73" i="33" s="1"/>
  <c r="BS43" i="33" a="1"/>
  <c r="BS43" i="33" s="1"/>
  <c r="BS59" i="33" a="1"/>
  <c r="BS59" i="33" s="1"/>
  <c r="BS33" i="33" a="1"/>
  <c r="BS33" i="33" s="1"/>
  <c r="BS46" i="33" a="1"/>
  <c r="BS46" i="33" s="1"/>
  <c r="BS28" i="33" a="1"/>
  <c r="BS28" i="33" s="1"/>
  <c r="BS27" i="33" a="1"/>
  <c r="BS27" i="33" s="1"/>
  <c r="BS38" i="33" a="1"/>
  <c r="BS38" i="33" s="1"/>
  <c r="BS67" i="33" a="1"/>
  <c r="BS67" i="33" s="1"/>
  <c r="BS21" i="33" a="1"/>
  <c r="BS21" i="33" s="1"/>
  <c r="BS68" i="33" a="1"/>
  <c r="BS68" i="33" s="1"/>
  <c r="BS77" i="33" a="1"/>
  <c r="BS77" i="33" s="1"/>
  <c r="BS16" i="33" a="1"/>
  <c r="BS16" i="33" s="1"/>
  <c r="BT16" i="33" s="1"/>
  <c r="BS34" i="33" a="1"/>
  <c r="BS34" i="33" s="1"/>
  <c r="BS48" i="33" a="1"/>
  <c r="BS48" i="33" s="1"/>
  <c r="BS23" i="33" a="1"/>
  <c r="BS23" i="33" s="1"/>
  <c r="BS54" i="33" a="1"/>
  <c r="BS54" i="33" s="1"/>
  <c r="BS51" i="33" a="1"/>
  <c r="BS51" i="33" s="1"/>
  <c r="BS83" i="33" a="1"/>
  <c r="BS83" i="33" s="1"/>
  <c r="BS47" i="33" a="1"/>
  <c r="BS47" i="33" s="1"/>
  <c r="BS30" i="33" a="1"/>
  <c r="BS30" i="33" s="1"/>
  <c r="BS75" i="33" a="1"/>
  <c r="BS75" i="33" s="1"/>
  <c r="BS29" i="33" a="1"/>
  <c r="BS29" i="33" s="1"/>
  <c r="BS44" i="33" a="1"/>
  <c r="BS44" i="33" s="1"/>
  <c r="BS35" i="33" a="1"/>
  <c r="BS35" i="33" s="1"/>
  <c r="BS86" i="33" a="1"/>
  <c r="BS86" i="33" s="1"/>
  <c r="BS20" i="33" a="1"/>
  <c r="BS20" i="33" s="1"/>
  <c r="BT20" i="33" s="1"/>
  <c r="BS25" i="33" a="1"/>
  <c r="BS25" i="33" s="1"/>
  <c r="BS53" i="33" a="1"/>
  <c r="BS53" i="33" s="1"/>
  <c r="BS50" i="33" a="1"/>
  <c r="BS50" i="33" s="1"/>
  <c r="BS62" i="33" a="1"/>
  <c r="BS62" i="33" s="1"/>
  <c r="BS78" i="33" a="1"/>
  <c r="BS78" i="33" s="1"/>
  <c r="BS61" i="33" a="1"/>
  <c r="BS61" i="33" s="1"/>
  <c r="BS87" i="33" a="1"/>
  <c r="BS87" i="33" s="1"/>
  <c r="BS80" i="33" a="1"/>
  <c r="BS80" i="33" s="1"/>
  <c r="BS31" i="33" a="1"/>
  <c r="BS31" i="33" s="1"/>
  <c r="BR14" i="33"/>
  <c r="BS14" i="33" s="1" a="1"/>
  <c r="BS14" i="33" s="1"/>
  <c r="BT14" i="33" s="1"/>
  <c r="BS37" i="33" a="1"/>
  <c r="BS37" i="33" s="1"/>
  <c r="BS42" i="33" a="1"/>
  <c r="BS42" i="33" s="1"/>
  <c r="BS85" i="33" a="1"/>
  <c r="BS85" i="33" s="1"/>
  <c r="BS39" i="33" a="1"/>
  <c r="BS39" i="33" s="1"/>
  <c r="BS24" i="33" a="1"/>
  <c r="BS24" i="33" s="1"/>
  <c r="BS55" i="33" a="1"/>
  <c r="BS55" i="33" s="1"/>
  <c r="BS52" i="33" a="1"/>
  <c r="BS52" i="33" s="1"/>
  <c r="BS65" i="33" a="1"/>
  <c r="BS65" i="33" s="1"/>
  <c r="AR86" i="33" a="1"/>
  <c r="AR86" i="33" s="1"/>
  <c r="AR83" i="33" a="1"/>
  <c r="AR83" i="33" s="1"/>
  <c r="AR34" i="33" a="1"/>
  <c r="AR34" i="33" s="1"/>
  <c r="AR87" i="33" a="1"/>
  <c r="AR87" i="33" s="1"/>
  <c r="AR15" i="33" a="1"/>
  <c r="AR15" i="33" s="1"/>
  <c r="AS15" i="33" s="1"/>
  <c r="AR18" i="33" a="1"/>
  <c r="AR18" i="33" s="1"/>
  <c r="AS18" i="33" s="1"/>
  <c r="AR98" i="33" a="1"/>
  <c r="AR98" i="33" s="1"/>
  <c r="AS98" i="33" s="1"/>
  <c r="AR16" i="33" a="1"/>
  <c r="AR16" i="33" s="1"/>
  <c r="AS16" i="33" s="1"/>
  <c r="AR80" i="33" a="1"/>
  <c r="AR80" i="33" s="1"/>
  <c r="AR75" i="33" a="1"/>
  <c r="AR75" i="33" s="1"/>
  <c r="AR39" i="33" a="1"/>
  <c r="AR39" i="33" s="1"/>
  <c r="AR41" i="33" a="1"/>
  <c r="AR41" i="33" s="1"/>
  <c r="AR94" i="33" a="1"/>
  <c r="AR94" i="33" s="1"/>
  <c r="AQ14" i="33"/>
  <c r="AR14" i="33" s="1" a="1"/>
  <c r="AR14" i="33" s="1"/>
  <c r="AS14" i="33" s="1"/>
  <c r="AR29" i="33" a="1"/>
  <c r="AR29" i="33" s="1"/>
  <c r="AR43" i="33" a="1"/>
  <c r="AR43" i="33" s="1"/>
  <c r="AR22" i="33" a="1"/>
  <c r="AR22" i="33" s="1"/>
  <c r="AR23" i="33" a="1"/>
  <c r="AR23" i="33" s="1"/>
  <c r="AR57" i="33" a="1"/>
  <c r="AR57" i="33" s="1"/>
  <c r="AR26" i="33" a="1"/>
  <c r="AR26" i="33" s="1"/>
  <c r="AR54" i="33" a="1"/>
  <c r="AR54" i="33" s="1"/>
  <c r="AR79" i="33" a="1"/>
  <c r="AR79" i="33" s="1"/>
  <c r="AR72" i="33" a="1"/>
  <c r="AR72" i="33" s="1"/>
  <c r="AR31" i="33" a="1"/>
  <c r="AR31" i="33" s="1"/>
  <c r="AR27" i="33" a="1"/>
  <c r="AR27" i="33" s="1"/>
  <c r="AR33" i="33" a="1"/>
  <c r="AR33" i="33" s="1"/>
  <c r="AR19" i="33" a="1"/>
  <c r="AR19" i="33" s="1"/>
  <c r="AS19" i="33" s="1"/>
  <c r="AR77" i="33" a="1"/>
  <c r="AR77" i="33" s="1"/>
  <c r="AR28" i="33" a="1"/>
  <c r="AR28" i="33" s="1"/>
  <c r="AR95" i="33" a="1"/>
  <c r="AR95" i="33" s="1"/>
  <c r="AR53" i="33" a="1"/>
  <c r="AR53" i="33" s="1"/>
  <c r="AR67" i="33" a="1"/>
  <c r="AR67" i="33" s="1"/>
  <c r="AR65" i="33" a="1"/>
  <c r="AR65" i="33" s="1"/>
  <c r="AR40" i="33" a="1"/>
  <c r="AR40" i="33" s="1"/>
  <c r="AR64" i="33" a="1"/>
  <c r="AR64" i="33" s="1"/>
  <c r="AR92" i="33" a="1"/>
  <c r="AR92" i="33" s="1"/>
  <c r="AR88" i="33" a="1"/>
  <c r="AR88" i="33" s="1"/>
  <c r="AR97" i="33" a="1"/>
  <c r="AR97" i="33" s="1"/>
  <c r="AS97" i="33" s="1"/>
  <c r="AR93" i="33" a="1"/>
  <c r="AR93" i="33" s="1"/>
  <c r="AR38" i="33" a="1"/>
  <c r="AR38" i="33" s="1"/>
  <c r="AR84" i="33" a="1"/>
  <c r="AR84" i="33" s="1"/>
  <c r="AR36" i="33" a="1"/>
  <c r="AR36" i="33" s="1"/>
  <c r="AR76" i="33" a="1"/>
  <c r="AR76" i="33" s="1"/>
  <c r="AR44" i="33" a="1"/>
  <c r="AR44" i="33" s="1"/>
  <c r="AR68" i="33" a="1"/>
  <c r="AR68" i="33" s="1"/>
  <c r="AR25" i="33" a="1"/>
  <c r="AR25" i="33" s="1"/>
  <c r="AR21" i="33" a="1"/>
  <c r="AR21" i="33" s="1"/>
  <c r="AS21" i="33" s="1"/>
  <c r="AR52" i="33" a="1"/>
  <c r="AR52" i="33" s="1"/>
  <c r="AR74" i="33" a="1"/>
  <c r="AR74" i="33" s="1"/>
  <c r="AR37" i="33" a="1"/>
  <c r="AR37" i="33" s="1"/>
  <c r="AR55" i="33" a="1"/>
  <c r="AR55" i="33" s="1"/>
  <c r="AR69" i="33" a="1"/>
  <c r="AR69" i="33" s="1"/>
  <c r="AR48" i="33" a="1"/>
  <c r="AR48" i="33" s="1"/>
  <c r="AR46" i="33" a="1"/>
  <c r="AR46" i="33" s="1"/>
  <c r="AR42" i="33" a="1"/>
  <c r="AR42" i="33" s="1"/>
  <c r="AR66" i="33" a="1"/>
  <c r="AR66" i="33" s="1"/>
  <c r="AR24" i="33" a="1"/>
  <c r="AR24" i="33" s="1"/>
  <c r="AR71" i="33" a="1"/>
  <c r="AR71" i="33" s="1"/>
  <c r="AR50" i="33" a="1"/>
  <c r="AR50" i="33" s="1"/>
  <c r="AR89" i="33" a="1"/>
  <c r="AR89" i="33" s="1"/>
  <c r="AR63" i="33" a="1"/>
  <c r="AR63" i="33" s="1"/>
  <c r="AR96" i="33" a="1"/>
  <c r="AR96" i="33" s="1"/>
  <c r="AS96" i="33" s="1"/>
  <c r="AR51" i="33" a="1"/>
  <c r="AR51" i="33" s="1"/>
  <c r="AR81" i="33" a="1"/>
  <c r="AR81" i="33" s="1"/>
  <c r="AR91" i="33" a="1"/>
  <c r="AR91" i="33" s="1"/>
  <c r="AR49" i="33" a="1"/>
  <c r="AR49" i="33" s="1"/>
  <c r="AR61" i="33" a="1"/>
  <c r="AR61" i="33" s="1"/>
  <c r="AR17" i="33" a="1"/>
  <c r="AR17" i="33" s="1"/>
  <c r="AS17" i="33" s="1"/>
  <c r="AR90" i="33" a="1"/>
  <c r="AR90" i="33" s="1"/>
  <c r="AR82" i="33" a="1"/>
  <c r="AR82" i="33" s="1"/>
  <c r="AR60" i="33" a="1"/>
  <c r="AR60" i="33" s="1"/>
  <c r="AR73" i="33" a="1"/>
  <c r="AR73" i="33" s="1"/>
  <c r="AR47" i="33" a="1"/>
  <c r="AR47" i="33" s="1"/>
  <c r="AR59" i="33" a="1"/>
  <c r="AR59" i="33" s="1"/>
  <c r="AR20" i="33" a="1"/>
  <c r="AR20" i="33" s="1"/>
  <c r="AS20" i="33" s="1"/>
  <c r="AR85" i="33" a="1"/>
  <c r="AR85" i="33" s="1"/>
  <c r="AR30" i="33" a="1"/>
  <c r="AR30" i="33" s="1"/>
  <c r="AR45" i="33" a="1"/>
  <c r="AR45" i="33" s="1"/>
  <c r="AR70" i="33" a="1"/>
  <c r="AR70" i="33" s="1"/>
  <c r="AR56" i="33" a="1"/>
  <c r="AR56" i="33" s="1"/>
  <c r="AR32" i="33" a="1"/>
  <c r="AR32" i="33" s="1"/>
  <c r="AR58" i="33" a="1"/>
  <c r="AR58" i="33" s="1"/>
  <c r="AR78" i="33" a="1"/>
  <c r="AR78" i="33" s="1"/>
  <c r="AR35" i="33" a="1"/>
  <c r="AR35" i="33" s="1"/>
  <c r="AR62" i="33" a="1"/>
  <c r="AR62" i="33" s="1"/>
  <c r="FQ3" i="33"/>
  <c r="DM5" i="26"/>
  <c r="DC30" i="33" a="1"/>
  <c r="DC30" i="33" s="1"/>
  <c r="DC44" i="33" a="1"/>
  <c r="DC44" i="33" s="1"/>
  <c r="DC57" i="33" a="1"/>
  <c r="DC57" i="33" s="1"/>
  <c r="DC88" i="33" a="1"/>
  <c r="DC88" i="33" s="1"/>
  <c r="DC37" i="33" a="1"/>
  <c r="DC37" i="33" s="1"/>
  <c r="DC74" i="33" a="1"/>
  <c r="DC74" i="33" s="1"/>
  <c r="DC28" i="33" a="1"/>
  <c r="DC28" i="33" s="1"/>
  <c r="DC34" i="33" a="1"/>
  <c r="DC34" i="33" s="1"/>
  <c r="DC26" i="33" a="1"/>
  <c r="DC26" i="33" s="1"/>
  <c r="DC60" i="33" a="1"/>
  <c r="DC60" i="33" s="1"/>
  <c r="DC47" i="33" a="1"/>
  <c r="DC47" i="33" s="1"/>
  <c r="DC19" i="33" a="1"/>
  <c r="DC19" i="33" s="1"/>
  <c r="DD19" i="33" s="1"/>
  <c r="DC23" i="33" a="1"/>
  <c r="DC23" i="33" s="1"/>
  <c r="DC70" i="33" a="1"/>
  <c r="DC70" i="33" s="1"/>
  <c r="DC76" i="33" a="1"/>
  <c r="DC76" i="33" s="1"/>
  <c r="DC46" i="33" a="1"/>
  <c r="DC46" i="33" s="1"/>
  <c r="DC58" i="33" a="1"/>
  <c r="DC58" i="33" s="1"/>
  <c r="DC38" i="33" a="1"/>
  <c r="DC38" i="33" s="1"/>
  <c r="DC66" i="33" a="1"/>
  <c r="DC66" i="33" s="1"/>
  <c r="DC27" i="33" a="1"/>
  <c r="DC27" i="33" s="1"/>
  <c r="DC43" i="33" a="1"/>
  <c r="DC43" i="33" s="1"/>
  <c r="DC62" i="33" a="1"/>
  <c r="DC62" i="33" s="1"/>
  <c r="DC54" i="33" a="1"/>
  <c r="DC54" i="33" s="1"/>
  <c r="DC24" i="33" a="1"/>
  <c r="DC24" i="33" s="1"/>
  <c r="DC67" i="33" a="1"/>
  <c r="DC67" i="33" s="1"/>
  <c r="DC35" i="33" a="1"/>
  <c r="DC35" i="33" s="1"/>
  <c r="DC78" i="33" a="1"/>
  <c r="DC78" i="33" s="1"/>
  <c r="DC65" i="33" a="1"/>
  <c r="DC65" i="33" s="1"/>
  <c r="DC71" i="33" a="1"/>
  <c r="DC71" i="33" s="1"/>
  <c r="DC56" i="33" a="1"/>
  <c r="DC56" i="33" s="1"/>
  <c r="DC36" i="33" a="1"/>
  <c r="DC36" i="33" s="1"/>
  <c r="DC16" i="33" a="1"/>
  <c r="DC16" i="33" s="1"/>
  <c r="DD16" i="33" s="1"/>
  <c r="DC15" i="33" a="1"/>
  <c r="DC15" i="33" s="1"/>
  <c r="DD15" i="33" s="1"/>
  <c r="DC31" i="33" a="1"/>
  <c r="DC31" i="33" s="1"/>
  <c r="DC87" i="33" a="1"/>
  <c r="DC87" i="33" s="1"/>
  <c r="DC61" i="33" a="1"/>
  <c r="DC61" i="33" s="1"/>
  <c r="DC17" i="33" a="1"/>
  <c r="DC17" i="33" s="1"/>
  <c r="DD17" i="33" s="1"/>
  <c r="DC73" i="33" a="1"/>
  <c r="DC73" i="33" s="1"/>
  <c r="DC55" i="33" a="1"/>
  <c r="DC55" i="33" s="1"/>
  <c r="DC79" i="33" a="1"/>
  <c r="DC79" i="33" s="1"/>
  <c r="DC86" i="33" a="1"/>
  <c r="DC86" i="33" s="1"/>
  <c r="DC77" i="33" a="1"/>
  <c r="DC77" i="33" s="1"/>
  <c r="DC25" i="33" a="1"/>
  <c r="DC25" i="33" s="1"/>
  <c r="DB14" i="33"/>
  <c r="DC14" i="33" s="1" a="1"/>
  <c r="DC14" i="33" s="1"/>
  <c r="DD14" i="33" s="1"/>
  <c r="DC59" i="33" a="1"/>
  <c r="DC59" i="33" s="1"/>
  <c r="DC32" i="33" a="1"/>
  <c r="DC32" i="33" s="1"/>
  <c r="DC20" i="33" a="1"/>
  <c r="DC20" i="33" s="1"/>
  <c r="DD20" i="33" s="1"/>
  <c r="DC39" i="33" a="1"/>
  <c r="DC39" i="33" s="1"/>
  <c r="DC83" i="33" a="1"/>
  <c r="DC83" i="33" s="1"/>
  <c r="DC63" i="33" a="1"/>
  <c r="DC63" i="33" s="1"/>
  <c r="DC52" i="33" a="1"/>
  <c r="DC52" i="33" s="1"/>
  <c r="DC69" i="33" a="1"/>
  <c r="DC69" i="33" s="1"/>
  <c r="DC45" i="33" a="1"/>
  <c r="DC45" i="33" s="1"/>
  <c r="DC72" i="33" a="1"/>
  <c r="DC72" i="33" s="1"/>
  <c r="DC75" i="33" a="1"/>
  <c r="DC75" i="33" s="1"/>
  <c r="DC80" i="33" a="1"/>
  <c r="DC80" i="33" s="1"/>
  <c r="DC82" i="33" a="1"/>
  <c r="DC82" i="33" s="1"/>
  <c r="DC33" i="33" a="1"/>
  <c r="DC33" i="33" s="1"/>
  <c r="DC29" i="33" a="1"/>
  <c r="DC29" i="33" s="1"/>
  <c r="DC18" i="33" a="1"/>
  <c r="DC18" i="33" s="1"/>
  <c r="DD18" i="33" s="1"/>
  <c r="DC84" i="33" a="1"/>
  <c r="DC84" i="33" s="1"/>
  <c r="DC49" i="33" a="1"/>
  <c r="DC49" i="33" s="1"/>
  <c r="DC42" i="33" a="1"/>
  <c r="DC42" i="33" s="1"/>
  <c r="DC81" i="33" a="1"/>
  <c r="DC81" i="33" s="1"/>
  <c r="DC22" i="33" a="1"/>
  <c r="DC22" i="33" s="1"/>
  <c r="DC64" i="33" a="1"/>
  <c r="DC64" i="33" s="1"/>
  <c r="DC50" i="33" a="1"/>
  <c r="DC50" i="33" s="1"/>
  <c r="DC41" i="33" a="1"/>
  <c r="DC41" i="33" s="1"/>
  <c r="DC48" i="33" a="1"/>
  <c r="DC48" i="33" s="1"/>
  <c r="DC53" i="33" a="1"/>
  <c r="DC53" i="33" s="1"/>
  <c r="DC68" i="33" a="1"/>
  <c r="DC68" i="33" s="1"/>
  <c r="DC85" i="33" a="1"/>
  <c r="DC85" i="33" s="1"/>
  <c r="DC40" i="33" a="1"/>
  <c r="DC40" i="33" s="1"/>
  <c r="DC51" i="33" a="1"/>
  <c r="DC51" i="33" s="1"/>
  <c r="DC21" i="33" a="1"/>
  <c r="DC21" i="33" s="1"/>
  <c r="J141" i="19"/>
  <c r="J138" i="19" s="1"/>
  <c r="F138" i="19"/>
  <c r="DU91" i="33" a="1"/>
  <c r="DU91" i="33" s="1"/>
  <c r="DU21" i="33" a="1"/>
  <c r="DU21" i="33" s="1"/>
  <c r="DU16" i="33" a="1"/>
  <c r="DU16" i="33" s="1"/>
  <c r="DV16" i="33" s="1"/>
  <c r="DU39" i="33" a="1"/>
  <c r="DU39" i="33" s="1"/>
  <c r="DU44" i="33" a="1"/>
  <c r="DU44" i="33" s="1"/>
  <c r="DU51" i="33" a="1"/>
  <c r="DU51" i="33" s="1"/>
  <c r="DU83" i="33" a="1"/>
  <c r="DU83" i="33" s="1"/>
  <c r="DU25" i="33" a="1"/>
  <c r="DU25" i="33" s="1"/>
  <c r="DU59" i="33" a="1"/>
  <c r="DU59" i="33" s="1"/>
  <c r="DU55" i="33" a="1"/>
  <c r="DU55" i="33" s="1"/>
  <c r="DU78" i="33" a="1"/>
  <c r="DU78" i="33" s="1"/>
  <c r="DU96" i="33" a="1"/>
  <c r="DU96" i="33" s="1"/>
  <c r="DV96" i="33" s="1"/>
  <c r="DU77" i="33" a="1"/>
  <c r="DU77" i="33" s="1"/>
  <c r="DU62" i="33" a="1"/>
  <c r="DU62" i="33" s="1"/>
  <c r="DU82" i="33" a="1"/>
  <c r="DU82" i="33" s="1"/>
  <c r="DU33" i="33" a="1"/>
  <c r="DU33" i="33" s="1"/>
  <c r="DU67" i="33" a="1"/>
  <c r="DU67" i="33" s="1"/>
  <c r="DU54" i="33" a="1"/>
  <c r="DU54" i="33" s="1"/>
  <c r="DU64" i="33" a="1"/>
  <c r="DU64" i="33" s="1"/>
  <c r="DU79" i="33" a="1"/>
  <c r="DU79" i="33" s="1"/>
  <c r="DU70" i="33" a="1"/>
  <c r="DU70" i="33" s="1"/>
  <c r="DU35" i="33" a="1"/>
  <c r="DU35" i="33" s="1"/>
  <c r="DU86" i="33" a="1"/>
  <c r="DU86" i="33" s="1"/>
  <c r="DU28" i="33" a="1"/>
  <c r="DU28" i="33" s="1"/>
  <c r="DU75" i="33" a="1"/>
  <c r="DU75" i="33" s="1"/>
  <c r="DU30" i="33" a="1"/>
  <c r="DU30" i="33" s="1"/>
  <c r="DU34" i="33" a="1"/>
  <c r="DU34" i="33" s="1"/>
  <c r="DU56" i="33" a="1"/>
  <c r="DU56" i="33" s="1"/>
  <c r="DU18" i="33" a="1"/>
  <c r="DU18" i="33" s="1"/>
  <c r="DV18" i="33" s="1"/>
  <c r="DU84" i="33" a="1"/>
  <c r="DU84" i="33" s="1"/>
  <c r="DU87" i="33" a="1"/>
  <c r="DU87" i="33" s="1"/>
  <c r="DU90" i="33" a="1"/>
  <c r="DU90" i="33" s="1"/>
  <c r="DU15" i="33" a="1"/>
  <c r="DU15" i="33" s="1"/>
  <c r="DV15" i="33" s="1"/>
  <c r="DT14" i="33"/>
  <c r="DU14" i="33" s="1" a="1"/>
  <c r="DU14" i="33" s="1"/>
  <c r="DV14" i="33" s="1"/>
  <c r="DU46" i="33" a="1"/>
  <c r="DU46" i="33" s="1"/>
  <c r="DU98" i="33" a="1"/>
  <c r="DU98" i="33" s="1"/>
  <c r="DV98" i="33" s="1"/>
  <c r="DU74" i="33" a="1"/>
  <c r="DU74" i="33" s="1"/>
  <c r="DU92" i="33" a="1"/>
  <c r="DU92" i="33" s="1"/>
  <c r="DV92" i="33" s="1"/>
  <c r="DU88" i="33" a="1"/>
  <c r="DU88" i="33" s="1"/>
  <c r="DU40" i="33" a="1"/>
  <c r="DU40" i="33" s="1"/>
  <c r="DU26" i="33" a="1"/>
  <c r="DU26" i="33" s="1"/>
  <c r="DU97" i="33" a="1"/>
  <c r="DU97" i="33" s="1"/>
  <c r="DV97" i="33" s="1"/>
  <c r="DU52" i="33" a="1"/>
  <c r="DU52" i="33" s="1"/>
  <c r="DU32" i="33" a="1"/>
  <c r="DU32" i="33" s="1"/>
  <c r="DU24" i="33" a="1"/>
  <c r="DU24" i="33" s="1"/>
  <c r="DU49" i="33" a="1"/>
  <c r="DU49" i="33" s="1"/>
  <c r="DU47" i="33" a="1"/>
  <c r="DU47" i="33" s="1"/>
  <c r="DU80" i="33" a="1"/>
  <c r="DU80" i="33" s="1"/>
  <c r="DU69" i="33" a="1"/>
  <c r="DU69" i="33" s="1"/>
  <c r="DU65" i="33" a="1"/>
  <c r="DU65" i="33" s="1"/>
  <c r="DU95" i="33" a="1"/>
  <c r="DU95" i="33" s="1"/>
  <c r="DV95" i="33" s="1"/>
  <c r="DU53" i="33" a="1"/>
  <c r="DU53" i="33" s="1"/>
  <c r="DU94" i="33" a="1"/>
  <c r="DU94" i="33" s="1"/>
  <c r="DV94" i="33" s="1"/>
  <c r="DU23" i="33" a="1"/>
  <c r="DU23" i="33" s="1"/>
  <c r="DU68" i="33" a="1"/>
  <c r="DU68" i="33" s="1"/>
  <c r="DU66" i="33" a="1"/>
  <c r="DU66" i="33" s="1"/>
  <c r="DU43" i="33" a="1"/>
  <c r="DU43" i="33" s="1"/>
  <c r="DU76" i="33" a="1"/>
  <c r="DU76" i="33" s="1"/>
  <c r="DU73" i="33" a="1"/>
  <c r="DU73" i="33" s="1"/>
  <c r="DU63" i="33" a="1"/>
  <c r="DU63" i="33" s="1"/>
  <c r="DU89" i="33" a="1"/>
  <c r="DU89" i="33" s="1"/>
  <c r="DU50" i="33" a="1"/>
  <c r="DU50" i="33" s="1"/>
  <c r="DU48" i="33" a="1"/>
  <c r="DU48" i="33" s="1"/>
  <c r="DU71" i="33" a="1"/>
  <c r="DU71" i="33" s="1"/>
  <c r="DU58" i="33" a="1"/>
  <c r="DU58" i="33" s="1"/>
  <c r="DU20" i="33" a="1"/>
  <c r="DU20" i="33" s="1"/>
  <c r="DV20" i="33" s="1"/>
  <c r="DU57" i="33" a="1"/>
  <c r="DU57" i="33" s="1"/>
  <c r="DU19" i="33" a="1"/>
  <c r="DU19" i="33" s="1"/>
  <c r="DV19" i="33" s="1"/>
  <c r="DU17" i="33" a="1"/>
  <c r="DU17" i="33" s="1"/>
  <c r="DV17" i="33" s="1"/>
  <c r="DU60" i="33" a="1"/>
  <c r="DU60" i="33" s="1"/>
  <c r="DU31" i="33" a="1"/>
  <c r="DU31" i="33" s="1"/>
  <c r="DU29" i="33" a="1"/>
  <c r="DU29" i="33" s="1"/>
  <c r="DU93" i="33" a="1"/>
  <c r="DU93" i="33" s="1"/>
  <c r="DV93" i="33" s="1"/>
  <c r="DU22" i="33" a="1"/>
  <c r="DU22" i="33" s="1"/>
  <c r="DU27" i="33" a="1"/>
  <c r="DU27" i="33" s="1"/>
  <c r="DU72" i="33" a="1"/>
  <c r="DU72" i="33" s="1"/>
  <c r="DU45" i="33" a="1"/>
  <c r="DU45" i="33" s="1"/>
  <c r="DU38" i="33" a="1"/>
  <c r="DU38" i="33" s="1"/>
  <c r="DU37" i="33" a="1"/>
  <c r="DU37" i="33" s="1"/>
  <c r="DU81" i="33" a="1"/>
  <c r="DU81" i="33" s="1"/>
  <c r="DU41" i="33" a="1"/>
  <c r="DU41" i="33" s="1"/>
  <c r="DU61" i="33" a="1"/>
  <c r="DU61" i="33" s="1"/>
  <c r="DU85" i="33" a="1"/>
  <c r="DU85" i="33" s="1"/>
  <c r="DU42" i="33" a="1"/>
  <c r="DU42" i="33" s="1"/>
  <c r="DU36" i="33" a="1"/>
  <c r="DU36" i="33" s="1"/>
  <c r="V28" i="26"/>
  <c r="X141" i="19" s="1"/>
  <c r="AO43" i="39" l="1"/>
  <c r="AO186" i="39"/>
  <c r="AO392" i="39"/>
  <c r="AO44" i="39"/>
  <c r="AO258" i="39"/>
  <c r="AO456" i="39"/>
  <c r="AO118" i="39"/>
  <c r="AO208" i="39"/>
  <c r="AO461" i="39"/>
  <c r="AO138" i="39"/>
  <c r="AO211" i="39"/>
  <c r="AO471" i="39"/>
  <c r="AO76" i="39"/>
  <c r="AO303" i="39"/>
  <c r="AO522" i="39"/>
  <c r="AO86" i="39"/>
  <c r="AO327" i="39"/>
  <c r="AO551" i="39"/>
  <c r="AO173" i="39"/>
  <c r="AO337" i="39"/>
  <c r="AO183" i="39"/>
  <c r="AO350" i="39"/>
  <c r="AO354" i="39"/>
  <c r="AO128" i="39"/>
  <c r="AO243" i="39"/>
  <c r="AO372" i="39"/>
  <c r="AO576" i="39"/>
  <c r="AO24" i="39"/>
  <c r="AO89" i="39"/>
  <c r="AO261" i="39"/>
  <c r="AO411" i="39"/>
  <c r="AO31" i="39"/>
  <c r="AO163" i="39"/>
  <c r="AO271" i="39"/>
  <c r="AO423" i="39"/>
  <c r="AO385" i="39"/>
  <c r="AO473" i="39"/>
  <c r="AO481" i="39"/>
  <c r="AO549" i="39"/>
  <c r="AO15" i="39"/>
  <c r="AO46" i="39"/>
  <c r="AO96" i="39"/>
  <c r="AO193" i="39"/>
  <c r="AO218" i="39"/>
  <c r="AO281" i="39"/>
  <c r="AO322" i="39"/>
  <c r="AO397" i="39"/>
  <c r="AO431" i="39"/>
  <c r="AO488" i="39"/>
  <c r="AO550" i="39"/>
  <c r="AO114" i="39"/>
  <c r="AO49" i="39"/>
  <c r="AO99" i="39"/>
  <c r="AO196" i="39"/>
  <c r="AO221" i="39"/>
  <c r="AO311" i="39"/>
  <c r="AO358" i="39"/>
  <c r="AO395" i="39"/>
  <c r="AO437" i="39"/>
  <c r="AO491" i="39"/>
  <c r="AO557" i="39"/>
  <c r="AO149" i="39"/>
  <c r="AO56" i="39"/>
  <c r="AO106" i="39"/>
  <c r="AO203" i="39"/>
  <c r="AO228" i="39"/>
  <c r="AO318" i="39"/>
  <c r="AO344" i="39"/>
  <c r="AO401" i="39"/>
  <c r="AO444" i="39"/>
  <c r="AO503" i="39"/>
  <c r="AO569" i="39"/>
  <c r="AO152" i="39"/>
  <c r="AO59" i="39"/>
  <c r="AO109" i="39"/>
  <c r="AO206" i="39"/>
  <c r="AO231" i="39"/>
  <c r="AO296" i="39"/>
  <c r="AO349" i="39"/>
  <c r="AO404" i="39"/>
  <c r="AO447" i="39"/>
  <c r="AO506" i="39"/>
  <c r="AO585" i="39"/>
  <c r="BV10" i="39"/>
  <c r="AO19" i="39"/>
  <c r="AO121" i="39"/>
  <c r="AO69" i="39"/>
  <c r="AO166" i="39"/>
  <c r="AO236" i="39"/>
  <c r="AO289" i="39"/>
  <c r="AO306" i="39"/>
  <c r="AO348" i="39"/>
  <c r="AO414" i="39"/>
  <c r="AO464" i="39"/>
  <c r="AO514" i="39"/>
  <c r="AO589" i="39"/>
  <c r="AO131" i="39"/>
  <c r="AO79" i="39"/>
  <c r="AO176" i="39"/>
  <c r="AO246" i="39"/>
  <c r="AO264" i="39"/>
  <c r="AO330" i="39"/>
  <c r="AO375" i="39"/>
  <c r="AO435" i="39"/>
  <c r="AO500" i="39"/>
  <c r="AO525" i="39"/>
  <c r="AD15" i="39"/>
  <c r="AE14" i="39" s="1" a="1"/>
  <c r="L27" i="33"/>
  <c r="L28" i="33"/>
  <c r="CW14" i="33" a="1"/>
  <c r="K14" i="33"/>
  <c r="L14" i="33" s="1"/>
  <c r="L29" i="33"/>
  <c r="Q123" i="33" a="1"/>
  <c r="Q123" i="33" s="1"/>
  <c r="Q120" i="33" a="1"/>
  <c r="Q120" i="33" s="1"/>
  <c r="Q117" i="33" a="1"/>
  <c r="Q117" i="33" s="1"/>
  <c r="R117" i="33" s="1"/>
  <c r="Q115" i="33" a="1"/>
  <c r="Q115" i="33" s="1"/>
  <c r="R115" i="33" s="1"/>
  <c r="Q122" i="33" a="1"/>
  <c r="Q122" i="33" s="1"/>
  <c r="R122" i="33" s="1"/>
  <c r="Q116" i="33" a="1"/>
  <c r="Q116" i="33" s="1"/>
  <c r="R116" i="33" s="1"/>
  <c r="Q119" i="33" a="1"/>
  <c r="Q119" i="33" s="1"/>
  <c r="Q118" i="33" a="1"/>
  <c r="Q118" i="33" s="1"/>
  <c r="R118" i="33" s="1"/>
  <c r="R119" i="33" s="1"/>
  <c r="Q114" i="33" a="1"/>
  <c r="Q114" i="33" s="1"/>
  <c r="R114" i="33" s="1"/>
  <c r="Q121" i="33" a="1"/>
  <c r="Q121" i="33" s="1"/>
  <c r="R121" i="33" s="1"/>
  <c r="Q113" i="33" a="1"/>
  <c r="Q113" i="33" s="1"/>
  <c r="R113" i="33" s="1"/>
  <c r="Q112" i="33" a="1"/>
  <c r="Q112" i="33" s="1"/>
  <c r="R112" i="33" s="1"/>
  <c r="Q111" i="33" a="1"/>
  <c r="Q111" i="33" s="1"/>
  <c r="R111" i="33" s="1"/>
  <c r="Q49" i="33" a="1"/>
  <c r="Q49" i="33" s="1"/>
  <c r="Q110" i="33" a="1"/>
  <c r="Q110" i="33" s="1"/>
  <c r="R110" i="33" s="1"/>
  <c r="Q109" i="33" a="1"/>
  <c r="Q109" i="33" s="1"/>
  <c r="R109" i="33" s="1"/>
  <c r="Q108" i="33" a="1"/>
  <c r="Q108" i="33" s="1"/>
  <c r="R108" i="33" s="1"/>
  <c r="U15" i="39"/>
  <c r="AX161" i="39"/>
  <c r="CP309" i="19"/>
  <c r="DJ176" i="38"/>
  <c r="DN176" i="38"/>
  <c r="DN190" i="38" s="1"/>
  <c r="DP176" i="38"/>
  <c r="DT176" i="38"/>
  <c r="DT190" i="38" s="1"/>
  <c r="DD231" i="38"/>
  <c r="EL14" i="39"/>
  <c r="EM57" i="39" a="1"/>
  <c r="EM57" i="39" s="1"/>
  <c r="EN57" i="39" s="1"/>
  <c r="EM30" i="39" a="1"/>
  <c r="EM30" i="39" s="1"/>
  <c r="EN30" i="39" s="1"/>
  <c r="EM21" i="39" a="1"/>
  <c r="EM21" i="39" s="1"/>
  <c r="EN21" i="39" s="1"/>
  <c r="EM50" i="39" a="1"/>
  <c r="EM50" i="39" s="1"/>
  <c r="EN50" i="39" s="1"/>
  <c r="EM60" i="39" a="1"/>
  <c r="EM60" i="39" s="1"/>
  <c r="EM44" i="39" a="1"/>
  <c r="EM44" i="39" s="1"/>
  <c r="EN44" i="39" s="1"/>
  <c r="EM27" i="39" a="1"/>
  <c r="EM27" i="39" s="1"/>
  <c r="EN27" i="39" s="1"/>
  <c r="EM39" i="39" a="1"/>
  <c r="EM39" i="39" s="1"/>
  <c r="EN39" i="39" s="1"/>
  <c r="EM53" i="39" a="1"/>
  <c r="EM53" i="39" s="1"/>
  <c r="EN53" i="39" s="1"/>
  <c r="EM45" i="39" a="1"/>
  <c r="EM45" i="39" s="1"/>
  <c r="EN45" i="39" s="1"/>
  <c r="EM38" i="39" a="1"/>
  <c r="EM38" i="39" s="1"/>
  <c r="EN38" i="39" s="1"/>
  <c r="EM31" i="39" a="1"/>
  <c r="EM31" i="39" s="1"/>
  <c r="EN31" i="39" s="1"/>
  <c r="EM22" i="39" a="1"/>
  <c r="EM22" i="39" s="1"/>
  <c r="EN22" i="39" s="1"/>
  <c r="EM59" i="39" a="1"/>
  <c r="EM59" i="39" s="1"/>
  <c r="EN59" i="39" s="1"/>
  <c r="EM23" i="39" a="1"/>
  <c r="EM23" i="39" s="1"/>
  <c r="EN23" i="39" s="1"/>
  <c r="EM58" i="39" a="1"/>
  <c r="EM58" i="39" s="1"/>
  <c r="EN58" i="39" s="1"/>
  <c r="EM48" i="39" a="1"/>
  <c r="EM48" i="39" s="1"/>
  <c r="EN48" i="39" s="1"/>
  <c r="EM40" i="39" a="1"/>
  <c r="EM40" i="39" s="1"/>
  <c r="EN40" i="39" s="1"/>
  <c r="EM37" i="39" a="1"/>
  <c r="EM37" i="39" s="1"/>
  <c r="EN37" i="39" s="1"/>
  <c r="EM28" i="39" a="1"/>
  <c r="EM28" i="39" s="1"/>
  <c r="EN28" i="39" s="1"/>
  <c r="EM29" i="39" a="1"/>
  <c r="EM29" i="39" s="1"/>
  <c r="EN29" i="39" s="1"/>
  <c r="EM54" i="39" a="1"/>
  <c r="EM54" i="39" s="1"/>
  <c r="EN54" i="39" s="1"/>
  <c r="EM51" i="39" a="1"/>
  <c r="EM51" i="39" s="1"/>
  <c r="EN51" i="39" s="1"/>
  <c r="EM41" i="39" a="1"/>
  <c r="EM41" i="39" s="1"/>
  <c r="EN41" i="39" s="1"/>
  <c r="EM36" i="39" a="1"/>
  <c r="EM36" i="39" s="1"/>
  <c r="EN36" i="39" s="1"/>
  <c r="EM25" i="39" a="1"/>
  <c r="EM25" i="39" s="1"/>
  <c r="EN25" i="39" s="1"/>
  <c r="EM20" i="39" a="1"/>
  <c r="EM20" i="39" s="1"/>
  <c r="EN20" i="39" s="1"/>
  <c r="EM49" i="39" a="1"/>
  <c r="EM49" i="39" s="1"/>
  <c r="EN49" i="39" s="1"/>
  <c r="EM33" i="39" a="1"/>
  <c r="EM33" i="39" s="1"/>
  <c r="EN33" i="39" s="1"/>
  <c r="EM55" i="39" a="1"/>
  <c r="EM55" i="39" s="1"/>
  <c r="EN55" i="39" s="1"/>
  <c r="EM46" i="39" a="1"/>
  <c r="EM46" i="39" s="1"/>
  <c r="EN46" i="39" s="1"/>
  <c r="EM35" i="39" a="1"/>
  <c r="EM35" i="39" s="1"/>
  <c r="EN35" i="39" s="1"/>
  <c r="EM34" i="39" a="1"/>
  <c r="EM34" i="39" s="1"/>
  <c r="EN34" i="39" s="1"/>
  <c r="EM32" i="39" a="1"/>
  <c r="EM32" i="39" s="1"/>
  <c r="EN32" i="39" s="1"/>
  <c r="EM17" i="39" a="1"/>
  <c r="EM17" i="39" s="1"/>
  <c r="EN17" i="39" s="1"/>
  <c r="EM56" i="39" a="1"/>
  <c r="EM56" i="39" s="1"/>
  <c r="EN56" i="39" s="1"/>
  <c r="EM42" i="39" a="1"/>
  <c r="EM42" i="39" s="1"/>
  <c r="EN42" i="39" s="1"/>
  <c r="EM15" i="39" a="1"/>
  <c r="EM15" i="39" s="1"/>
  <c r="EN15" i="39" s="1"/>
  <c r="EM52" i="39" a="1"/>
  <c r="EM52" i="39" s="1"/>
  <c r="EN52" i="39" s="1"/>
  <c r="EM26" i="39" a="1"/>
  <c r="EM26" i="39" s="1"/>
  <c r="EN26" i="39" s="1"/>
  <c r="EM19" i="39" a="1"/>
  <c r="EM19" i="39" s="1"/>
  <c r="EN19" i="39" s="1"/>
  <c r="EM47" i="39" a="1"/>
  <c r="EM47" i="39" s="1"/>
  <c r="EN47" i="39" s="1"/>
  <c r="EM43" i="39" a="1"/>
  <c r="EM43" i="39" s="1"/>
  <c r="EN43" i="39" s="1"/>
  <c r="EM16" i="39" a="1"/>
  <c r="EM16" i="39" s="1"/>
  <c r="EN16" i="39" s="1"/>
  <c r="EM24" i="39" a="1"/>
  <c r="EM24" i="39" s="1"/>
  <c r="EN24" i="39" s="1"/>
  <c r="EM18" i="39" a="1"/>
  <c r="EM18" i="39" s="1"/>
  <c r="EN18" i="39" s="1"/>
  <c r="AO33" i="39"/>
  <c r="AO22" i="39"/>
  <c r="AO32" i="39"/>
  <c r="AO16" i="39"/>
  <c r="AO154" i="39"/>
  <c r="AO119" i="39"/>
  <c r="AO129" i="39"/>
  <c r="AO139" i="39"/>
  <c r="AO47" i="39"/>
  <c r="AO57" i="39"/>
  <c r="AO67" i="39"/>
  <c r="AO77" i="39"/>
  <c r="AO87" i="39"/>
  <c r="AO97" i="39"/>
  <c r="AO107" i="39"/>
  <c r="AO164" i="39"/>
  <c r="AO174" i="39"/>
  <c r="AO184" i="39"/>
  <c r="AO194" i="39"/>
  <c r="AO204" i="39"/>
  <c r="AO259" i="39"/>
  <c r="AO244" i="39"/>
  <c r="AO209" i="39"/>
  <c r="AO219" i="39"/>
  <c r="AO229" i="39"/>
  <c r="AO287" i="39"/>
  <c r="AO262" i="39"/>
  <c r="AO272" i="39"/>
  <c r="AO282" i="39"/>
  <c r="AO319" i="39"/>
  <c r="AO304" i="39"/>
  <c r="AO328" i="39"/>
  <c r="AO338" i="39"/>
  <c r="AO323" i="39"/>
  <c r="AO345" i="39"/>
  <c r="AO359" i="39"/>
  <c r="AO373" i="39"/>
  <c r="AO383" i="39"/>
  <c r="AO396" i="39"/>
  <c r="AO402" i="39"/>
  <c r="AO412" i="39"/>
  <c r="AO424" i="39"/>
  <c r="AO457" i="39"/>
  <c r="AO432" i="39"/>
  <c r="AO445" i="39"/>
  <c r="AO462" i="39"/>
  <c r="AO502" i="39"/>
  <c r="AO479" i="39"/>
  <c r="AO489" i="39"/>
  <c r="AO504" i="39"/>
  <c r="AO512" i="39"/>
  <c r="AO523" i="39"/>
  <c r="AO543" i="39"/>
  <c r="AO555" i="39"/>
  <c r="AO570" i="39"/>
  <c r="AO577" i="39"/>
  <c r="CV297" i="38"/>
  <c r="AO42" i="39"/>
  <c r="AO23" i="39"/>
  <c r="AO36" i="39"/>
  <c r="AO155" i="39"/>
  <c r="AO147" i="39"/>
  <c r="AO120" i="39"/>
  <c r="AO130" i="39"/>
  <c r="AO140" i="39"/>
  <c r="AO48" i="39"/>
  <c r="AO58" i="39"/>
  <c r="AO68" i="39"/>
  <c r="AO78" i="39"/>
  <c r="AO88" i="39"/>
  <c r="AO98" i="39"/>
  <c r="AO108" i="39"/>
  <c r="AO165" i="39"/>
  <c r="AO175" i="39"/>
  <c r="AO185" i="39"/>
  <c r="AO195" i="39"/>
  <c r="AO205" i="39"/>
  <c r="AO235" i="39"/>
  <c r="AO245" i="39"/>
  <c r="AO210" i="39"/>
  <c r="AO220" i="39"/>
  <c r="AO230" i="39"/>
  <c r="AO288" i="39"/>
  <c r="AO263" i="39"/>
  <c r="AO273" i="39"/>
  <c r="AO310" i="39"/>
  <c r="AO295" i="39"/>
  <c r="AO305" i="39"/>
  <c r="AO329" i="39"/>
  <c r="AO339" i="39"/>
  <c r="AO353" i="39"/>
  <c r="AO346" i="39"/>
  <c r="AO364" i="39"/>
  <c r="AO374" i="39"/>
  <c r="AO384" i="39"/>
  <c r="AO398" i="39"/>
  <c r="AO403" i="39"/>
  <c r="AO413" i="39"/>
  <c r="AO453" i="39"/>
  <c r="AO460" i="39"/>
  <c r="AO436" i="39"/>
  <c r="AO446" i="39"/>
  <c r="AO463" i="39"/>
  <c r="AO501" i="39"/>
  <c r="AO480" i="39"/>
  <c r="AO490" i="39"/>
  <c r="AO505" i="39"/>
  <c r="AO513" i="39"/>
  <c r="AO524" i="39"/>
  <c r="AO544" i="39"/>
  <c r="AO556" i="39"/>
  <c r="AO588" i="39"/>
  <c r="AO581" i="39"/>
  <c r="AO38" i="39"/>
  <c r="AO25" i="39"/>
  <c r="AO21" i="39"/>
  <c r="AO150" i="39"/>
  <c r="AO156" i="39"/>
  <c r="AO122" i="39"/>
  <c r="AO132" i="39"/>
  <c r="AO142" i="39"/>
  <c r="AO50" i="39"/>
  <c r="AO60" i="39"/>
  <c r="AO70" i="39"/>
  <c r="AO80" i="39"/>
  <c r="AO90" i="39"/>
  <c r="AO100" i="39"/>
  <c r="AO110" i="39"/>
  <c r="AO167" i="39"/>
  <c r="AO177" i="39"/>
  <c r="AO187" i="39"/>
  <c r="AO197" i="39"/>
  <c r="AO207" i="39"/>
  <c r="AO237" i="39"/>
  <c r="AO247" i="39"/>
  <c r="AO212" i="39"/>
  <c r="AO222" i="39"/>
  <c r="AO232" i="39"/>
  <c r="AO290" i="39"/>
  <c r="AO265" i="39"/>
  <c r="AO275" i="39"/>
  <c r="AO312" i="39"/>
  <c r="AO297" i="39"/>
  <c r="AO307" i="39"/>
  <c r="AO331" i="39"/>
  <c r="AO355" i="39"/>
  <c r="AO363" i="39"/>
  <c r="AO351" i="39"/>
  <c r="AO371" i="39"/>
  <c r="AO377" i="39"/>
  <c r="AO386" i="39"/>
  <c r="AO393" i="39"/>
  <c r="AO405" i="39"/>
  <c r="AO417" i="39"/>
  <c r="AO452" i="39"/>
  <c r="AO425" i="39"/>
  <c r="AO438" i="39"/>
  <c r="AO448" i="39"/>
  <c r="AO465" i="39"/>
  <c r="AO499" i="39"/>
  <c r="AO482" i="39"/>
  <c r="AO492" i="39"/>
  <c r="AO507" i="39"/>
  <c r="AO515" i="39"/>
  <c r="AO528" i="39"/>
  <c r="AO548" i="39"/>
  <c r="AO561" i="39"/>
  <c r="AO586" i="39"/>
  <c r="AO599" i="39"/>
  <c r="AO41" i="39"/>
  <c r="AO26" i="39"/>
  <c r="AO20" i="39"/>
  <c r="AO112" i="39"/>
  <c r="AO157" i="39"/>
  <c r="AO123" i="39"/>
  <c r="AO133" i="39"/>
  <c r="AO143" i="39"/>
  <c r="AO51" i="39"/>
  <c r="AO61" i="39"/>
  <c r="AO71" i="39"/>
  <c r="AO81" i="39"/>
  <c r="AO91" i="39"/>
  <c r="AO101" i="39"/>
  <c r="AO111" i="39"/>
  <c r="AO168" i="39"/>
  <c r="AO178" i="39"/>
  <c r="AO188" i="39"/>
  <c r="AO198" i="39"/>
  <c r="AO253" i="39"/>
  <c r="AO238" i="39"/>
  <c r="AO248" i="39"/>
  <c r="AO213" i="39"/>
  <c r="AO223" i="39"/>
  <c r="AO233" i="39"/>
  <c r="AO291" i="39"/>
  <c r="AO266" i="39"/>
  <c r="AO276" i="39"/>
  <c r="AO313" i="39"/>
  <c r="AO298" i="39"/>
  <c r="AO308" i="39"/>
  <c r="AO332" i="39"/>
  <c r="AO360" i="39"/>
  <c r="AO369" i="39"/>
  <c r="AO356" i="39"/>
  <c r="AO352" i="39"/>
  <c r="AO378" i="39"/>
  <c r="AO387" i="39"/>
  <c r="AO394" i="39"/>
  <c r="AO406" i="39"/>
  <c r="AO418" i="39"/>
  <c r="AO434" i="39"/>
  <c r="AO426" i="39"/>
  <c r="AO439" i="39"/>
  <c r="AO449" i="39"/>
  <c r="AO466" i="39"/>
  <c r="AO494" i="39"/>
  <c r="AO483" i="39"/>
  <c r="AO493" i="39"/>
  <c r="AO508" i="39"/>
  <c r="AO516" i="39"/>
  <c r="AO529" i="39"/>
  <c r="AO554" i="39"/>
  <c r="AO562" i="39"/>
  <c r="AO587" i="39"/>
  <c r="AO601" i="39"/>
  <c r="DH233" i="38"/>
  <c r="AN14" i="39"/>
  <c r="AO14" i="39" s="1"/>
  <c r="AO27" i="39"/>
  <c r="AO34" i="39"/>
  <c r="AO148" i="39"/>
  <c r="AO158" i="39"/>
  <c r="AO124" i="39"/>
  <c r="AO134" i="39"/>
  <c r="AO144" i="39"/>
  <c r="AO52" i="39"/>
  <c r="AO62" i="39"/>
  <c r="AO72" i="39"/>
  <c r="AO82" i="39"/>
  <c r="AO92" i="39"/>
  <c r="AO102" i="39"/>
  <c r="AO159" i="39"/>
  <c r="AO169" i="39"/>
  <c r="AO179" i="39"/>
  <c r="AO189" i="39"/>
  <c r="AO199" i="39"/>
  <c r="AO254" i="39"/>
  <c r="AO239" i="39"/>
  <c r="AO249" i="39"/>
  <c r="AO214" i="39"/>
  <c r="AO224" i="39"/>
  <c r="AO234" i="39"/>
  <c r="AO292" i="39"/>
  <c r="AO267" i="39"/>
  <c r="AO277" i="39"/>
  <c r="AO314" i="39"/>
  <c r="AO299" i="39"/>
  <c r="AO309" i="39"/>
  <c r="AO333" i="39"/>
  <c r="AO365" i="39"/>
  <c r="AO340" i="39"/>
  <c r="AO361" i="39"/>
  <c r="AO357" i="39"/>
  <c r="AO379" i="39"/>
  <c r="AO388" i="39"/>
  <c r="AO415" i="39"/>
  <c r="AO407" i="39"/>
  <c r="AO419" i="39"/>
  <c r="AO433" i="39"/>
  <c r="AO427" i="39"/>
  <c r="AO440" i="39"/>
  <c r="AO450" i="39"/>
  <c r="AO467" i="39"/>
  <c r="AO474" i="39"/>
  <c r="AO484" i="39"/>
  <c r="AO495" i="39"/>
  <c r="AO509" i="39"/>
  <c r="AO517" i="39"/>
  <c r="AO531" i="39"/>
  <c r="AO535" i="39"/>
  <c r="AO564" i="39"/>
  <c r="AO571" i="39"/>
  <c r="AO598" i="39"/>
  <c r="DD269" i="38"/>
  <c r="AO35" i="39"/>
  <c r="AO28" i="39"/>
  <c r="AO39" i="39"/>
  <c r="AO153" i="39"/>
  <c r="AO115" i="39"/>
  <c r="AO125" i="39"/>
  <c r="AO135" i="39"/>
  <c r="AO145" i="39"/>
  <c r="AO53" i="39"/>
  <c r="AO63" i="39"/>
  <c r="AO73" i="39"/>
  <c r="AO83" i="39"/>
  <c r="AO93" i="39"/>
  <c r="AO103" i="39"/>
  <c r="AO160" i="39"/>
  <c r="AO170" i="39"/>
  <c r="AO180" i="39"/>
  <c r="AO190" i="39"/>
  <c r="AO200" i="39"/>
  <c r="AO255" i="39"/>
  <c r="AO240" i="39"/>
  <c r="AO250" i="39"/>
  <c r="AO215" i="39"/>
  <c r="AO225" i="39"/>
  <c r="AO283" i="39"/>
  <c r="AO293" i="39"/>
  <c r="AO268" i="39"/>
  <c r="AO278" i="39"/>
  <c r="AO315" i="39"/>
  <c r="AO300" i="39"/>
  <c r="AO324" i="39"/>
  <c r="AO334" i="39"/>
  <c r="AO368" i="39"/>
  <c r="AO341" i="39"/>
  <c r="AO366" i="39"/>
  <c r="AO362" i="39"/>
  <c r="AO380" i="39"/>
  <c r="AO389" i="39"/>
  <c r="AO416" i="39"/>
  <c r="AO408" i="39"/>
  <c r="AO420" i="39"/>
  <c r="AO459" i="39"/>
  <c r="AO428" i="39"/>
  <c r="AO441" i="39"/>
  <c r="AO451" i="39"/>
  <c r="AO468" i="39"/>
  <c r="AO475" i="39"/>
  <c r="AO485" i="39"/>
  <c r="AO496" i="39"/>
  <c r="AO510" i="39"/>
  <c r="AO518" i="39"/>
  <c r="AO532" i="39"/>
  <c r="AO536" i="39"/>
  <c r="AO565" i="39"/>
  <c r="AO572" i="39"/>
  <c r="AO600" i="39"/>
  <c r="DD194" i="38"/>
  <c r="AO40" i="39"/>
  <c r="AO29" i="39"/>
  <c r="AO18" i="39"/>
  <c r="AO151" i="39"/>
  <c r="AO116" i="39"/>
  <c r="AO126" i="39"/>
  <c r="AO136" i="39"/>
  <c r="AO146" i="39"/>
  <c r="AO54" i="39"/>
  <c r="AO64" i="39"/>
  <c r="AO74" i="39"/>
  <c r="AO84" i="39"/>
  <c r="AO94" i="39"/>
  <c r="AO104" i="39"/>
  <c r="AO161" i="39"/>
  <c r="AO171" i="39"/>
  <c r="AO181" i="39"/>
  <c r="AO191" i="39"/>
  <c r="AO201" i="39"/>
  <c r="AO256" i="39"/>
  <c r="AO241" i="39"/>
  <c r="AO251" i="39"/>
  <c r="AO216" i="39"/>
  <c r="AO226" i="39"/>
  <c r="AO284" i="39"/>
  <c r="AO294" i="39"/>
  <c r="AO269" i="39"/>
  <c r="AO279" i="39"/>
  <c r="AO316" i="39"/>
  <c r="AO301" i="39"/>
  <c r="AO325" i="39"/>
  <c r="AO335" i="39"/>
  <c r="AO320" i="39"/>
  <c r="AO342" i="39"/>
  <c r="AO370" i="39"/>
  <c r="AO367" i="39"/>
  <c r="AO381" i="39"/>
  <c r="AO390" i="39"/>
  <c r="AO399" i="39"/>
  <c r="AO409" i="39"/>
  <c r="AO421" i="39"/>
  <c r="AO454" i="39"/>
  <c r="AO429" i="39"/>
  <c r="AO442" i="39"/>
  <c r="AO458" i="39"/>
  <c r="AO469" i="39"/>
  <c r="AO476" i="39"/>
  <c r="AO486" i="39"/>
  <c r="AO497" i="39"/>
  <c r="AO546" i="39"/>
  <c r="AO519" i="39"/>
  <c r="AO533" i="39"/>
  <c r="AO539" i="39"/>
  <c r="AO566" i="39"/>
  <c r="AO574" i="39"/>
  <c r="AO595" i="39"/>
  <c r="AO17" i="39"/>
  <c r="AO30" i="39"/>
  <c r="AO37" i="39"/>
  <c r="AO113" i="39"/>
  <c r="AO117" i="39"/>
  <c r="AO127" i="39"/>
  <c r="AO137" i="39"/>
  <c r="AO45" i="39"/>
  <c r="AO55" i="39"/>
  <c r="AO65" i="39"/>
  <c r="AO75" i="39"/>
  <c r="AO85" i="39"/>
  <c r="AO95" i="39"/>
  <c r="AO105" i="39"/>
  <c r="AO162" i="39"/>
  <c r="AO172" i="39"/>
  <c r="AO182" i="39"/>
  <c r="AO192" i="39"/>
  <c r="AO202" i="39"/>
  <c r="AO257" i="39"/>
  <c r="AO242" i="39"/>
  <c r="AO252" i="39"/>
  <c r="AO217" i="39"/>
  <c r="AO227" i="39"/>
  <c r="AO285" i="39"/>
  <c r="AO260" i="39"/>
  <c r="AO270" i="39"/>
  <c r="AO280" i="39"/>
  <c r="AO317" i="39"/>
  <c r="AO302" i="39"/>
  <c r="AO326" i="39"/>
  <c r="AO336" i="39"/>
  <c r="AO321" i="39"/>
  <c r="AO343" i="39"/>
  <c r="AO347" i="39"/>
  <c r="AO376" i="39"/>
  <c r="AO382" i="39"/>
  <c r="AO391" i="39"/>
  <c r="AO400" i="39"/>
  <c r="AO410" i="39"/>
  <c r="AO422" i="39"/>
  <c r="AO455" i="39"/>
  <c r="AO430" i="39"/>
  <c r="AO443" i="39"/>
  <c r="AO472" i="39"/>
  <c r="AO470" i="39"/>
  <c r="AO477" i="39"/>
  <c r="AO487" i="39"/>
  <c r="AO498" i="39"/>
  <c r="AO542" i="39"/>
  <c r="AO521" i="39"/>
  <c r="AO534" i="39"/>
  <c r="AO540" i="39"/>
  <c r="AO567" i="39"/>
  <c r="AO575" i="39"/>
  <c r="AO596" i="39"/>
  <c r="CR297" i="38"/>
  <c r="AX182" i="39"/>
  <c r="AX323" i="39"/>
  <c r="AX134" i="39"/>
  <c r="AX365" i="39"/>
  <c r="AX405" i="39"/>
  <c r="AX238" i="39"/>
  <c r="AX383" i="39"/>
  <c r="AX272" i="39"/>
  <c r="AX522" i="39"/>
  <c r="AX42" i="39"/>
  <c r="AO541" i="39"/>
  <c r="AO520" i="39"/>
  <c r="AO530" i="39"/>
  <c r="AO545" i="39"/>
  <c r="AO547" i="39"/>
  <c r="AO563" i="39"/>
  <c r="AO592" i="39"/>
  <c r="AO573" i="39"/>
  <c r="AO597" i="39"/>
  <c r="AO603" i="39"/>
  <c r="AX556" i="39"/>
  <c r="AX475" i="39"/>
  <c r="AX209" i="39"/>
  <c r="AX511" i="39"/>
  <c r="AX486" i="39"/>
  <c r="AX384" i="39"/>
  <c r="AO558" i="39"/>
  <c r="AO590" i="39"/>
  <c r="AO582" i="39"/>
  <c r="AO578" i="39"/>
  <c r="AO602" i="39"/>
  <c r="AX439" i="39"/>
  <c r="AX521" i="39"/>
  <c r="AX252" i="39"/>
  <c r="AO526" i="39"/>
  <c r="AO552" i="39"/>
  <c r="AO537" i="39"/>
  <c r="AO559" i="39"/>
  <c r="AO591" i="39"/>
  <c r="AO583" i="39"/>
  <c r="AO579" i="39"/>
  <c r="AO593" i="39"/>
  <c r="AX441" i="39"/>
  <c r="AX226" i="39"/>
  <c r="AO527" i="39"/>
  <c r="AO553" i="39"/>
  <c r="AO538" i="39"/>
  <c r="AO560" i="39"/>
  <c r="AO568" i="39"/>
  <c r="AO584" i="39"/>
  <c r="AO580" i="39"/>
  <c r="AX80" i="39"/>
  <c r="AX100" i="39"/>
  <c r="AX564" i="39"/>
  <c r="AX49" i="39"/>
  <c r="L26" i="33"/>
  <c r="AX135" i="39"/>
  <c r="AX166" i="39"/>
  <c r="AX287" i="39"/>
  <c r="BX331" i="38"/>
  <c r="BM11" i="39"/>
  <c r="AT318" i="38" s="1"/>
  <c r="AX553" i="39"/>
  <c r="AX377" i="39"/>
  <c r="AX469" i="39"/>
  <c r="AX431" i="39"/>
  <c r="AX112" i="39"/>
  <c r="AX176" i="39"/>
  <c r="AX30" i="39"/>
  <c r="AX229" i="39"/>
  <c r="AX56" i="39"/>
  <c r="AX310" i="39"/>
  <c r="AX168" i="39"/>
  <c r="AX363" i="39"/>
  <c r="AX408" i="39"/>
  <c r="AX415" i="39"/>
  <c r="AX443" i="39"/>
  <c r="AX536" i="39"/>
  <c r="AX290" i="39"/>
  <c r="AX468" i="39"/>
  <c r="AX407" i="39"/>
  <c r="AX38" i="39"/>
  <c r="AX123" i="39"/>
  <c r="AX132" i="39"/>
  <c r="AX517" i="39"/>
  <c r="AX127" i="39"/>
  <c r="AX342" i="39"/>
  <c r="AX181" i="39"/>
  <c r="AX157" i="39"/>
  <c r="AX293" i="39"/>
  <c r="AX442" i="39"/>
  <c r="AX503" i="39"/>
  <c r="AX578" i="39"/>
  <c r="AX483" i="39"/>
  <c r="AX548" i="39"/>
  <c r="AX525" i="39"/>
  <c r="AX20" i="39"/>
  <c r="AX83" i="39"/>
  <c r="AX156" i="39"/>
  <c r="AX37" i="39"/>
  <c r="AX87" i="39"/>
  <c r="AX341" i="39"/>
  <c r="AX321" i="39"/>
  <c r="AX255" i="39"/>
  <c r="AX372" i="39"/>
  <c r="AX163" i="39"/>
  <c r="AX527" i="39"/>
  <c r="AX494" i="39"/>
  <c r="AX583" i="39"/>
  <c r="AX487" i="39"/>
  <c r="AX388" i="39"/>
  <c r="AX122" i="39"/>
  <c r="AX211" i="39"/>
  <c r="AX44" i="39"/>
  <c r="AX164" i="39"/>
  <c r="AX75" i="39"/>
  <c r="AX382" i="39"/>
  <c r="AX391" i="39"/>
  <c r="AX124" i="39"/>
  <c r="AX395" i="39"/>
  <c r="AX533" i="39"/>
  <c r="AX433" i="39"/>
  <c r="AX563" i="39"/>
  <c r="AX304" i="39"/>
  <c r="AX375" i="39"/>
  <c r="AX240" i="39"/>
  <c r="AX292" i="39"/>
  <c r="AX88" i="39"/>
  <c r="AX18" i="39"/>
  <c r="AX111" i="39"/>
  <c r="AX130" i="39"/>
  <c r="AX51" i="39"/>
  <c r="AX115" i="39"/>
  <c r="AX215" i="39"/>
  <c r="AX497" i="39"/>
  <c r="AX413" i="39"/>
  <c r="AX418" i="39"/>
  <c r="AX197" i="39"/>
  <c r="AX364" i="39"/>
  <c r="AX253" i="39"/>
  <c r="AX280" i="39"/>
  <c r="AX147" i="39"/>
  <c r="AX22" i="39"/>
  <c r="AX158" i="39"/>
  <c r="AX50" i="39"/>
  <c r="AX64" i="39"/>
  <c r="AX106" i="39"/>
  <c r="AX114" i="39"/>
  <c r="AX576" i="39"/>
  <c r="AX484" i="39"/>
  <c r="AX376" i="39"/>
  <c r="AX406" i="39"/>
  <c r="AX267" i="39"/>
  <c r="AX587" i="39"/>
  <c r="AX288" i="39"/>
  <c r="AX303" i="39"/>
  <c r="AX317" i="39"/>
  <c r="AX21" i="39"/>
  <c r="AX224" i="39"/>
  <c r="AX63" i="39"/>
  <c r="AX139" i="39"/>
  <c r="AX146" i="39"/>
  <c r="AX117" i="39"/>
  <c r="AX565" i="39"/>
  <c r="AX474" i="39"/>
  <c r="AX368" i="39"/>
  <c r="AX452" i="39"/>
  <c r="AX217" i="39"/>
  <c r="AX580" i="39"/>
  <c r="AX444" i="39"/>
  <c r="AX85" i="39"/>
  <c r="AX314" i="39"/>
  <c r="AX148" i="39"/>
  <c r="AX23" i="39"/>
  <c r="AX169" i="39"/>
  <c r="AX183" i="39"/>
  <c r="AX204" i="39"/>
  <c r="AX239" i="39"/>
  <c r="Q87" i="33" a="1"/>
  <c r="Q87" i="33" s="1"/>
  <c r="Q44" i="33" a="1"/>
  <c r="Q44" i="33" s="1"/>
  <c r="Q95" i="33" a="1"/>
  <c r="Q95" i="33" s="1"/>
  <c r="Q101" i="33" a="1"/>
  <c r="Q101" i="33" s="1"/>
  <c r="Q19" i="33" a="1"/>
  <c r="Q19" i="33" s="1"/>
  <c r="R19" i="33" s="1"/>
  <c r="Q60" i="33" a="1"/>
  <c r="Q60" i="33" s="1"/>
  <c r="Q78" i="33" a="1"/>
  <c r="Q78" i="33" s="1"/>
  <c r="Q102" i="33" a="1"/>
  <c r="Q102" i="33" s="1"/>
  <c r="Q18" i="33" a="1"/>
  <c r="Q18" i="33" s="1"/>
  <c r="R18" i="33" s="1"/>
  <c r="Q29" i="33" a="1"/>
  <c r="Q29" i="33" s="1"/>
  <c r="Q84" i="33" a="1"/>
  <c r="Q84" i="33" s="1"/>
  <c r="Q88" i="33" a="1"/>
  <c r="Q88" i="33" s="1"/>
  <c r="Q93" i="33" a="1"/>
  <c r="Q93" i="33" s="1"/>
  <c r="Q65" i="33" a="1"/>
  <c r="Q65" i="33" s="1"/>
  <c r="Q36" i="33" a="1"/>
  <c r="Q36" i="33" s="1"/>
  <c r="Q74" i="33" a="1"/>
  <c r="Q74" i="33" s="1"/>
  <c r="Q69" i="33" a="1"/>
  <c r="Q69" i="33" s="1"/>
  <c r="Q28" i="33" a="1"/>
  <c r="Q28" i="33" s="1"/>
  <c r="Q72" i="33" a="1"/>
  <c r="Q72" i="33" s="1"/>
  <c r="Q30" i="33" a="1"/>
  <c r="Q30" i="33" s="1"/>
  <c r="Q85" i="33" a="1"/>
  <c r="Q85" i="33" s="1"/>
  <c r="Q73" i="33" a="1"/>
  <c r="Q73" i="33" s="1"/>
  <c r="Q97" i="33" a="1"/>
  <c r="Q97" i="33" s="1"/>
  <c r="Q47" i="33" a="1"/>
  <c r="Q47" i="33" s="1"/>
  <c r="Q107" i="33" a="1"/>
  <c r="Q107" i="33" s="1"/>
  <c r="Q17" i="33" a="1"/>
  <c r="Q17" i="33" s="1"/>
  <c r="R17" i="33" s="1"/>
  <c r="Q99" i="33" a="1"/>
  <c r="Q99" i="33" s="1"/>
  <c r="Q71" i="33" a="1"/>
  <c r="Q71" i="33" s="1"/>
  <c r="Q90" i="33" a="1"/>
  <c r="Q90" i="33" s="1"/>
  <c r="Q53" i="33" a="1"/>
  <c r="Q53" i="33" s="1"/>
  <c r="Q24" i="33" a="1"/>
  <c r="Q24" i="33" s="1"/>
  <c r="R24" i="33" s="1"/>
  <c r="Q34" i="33" a="1"/>
  <c r="Q34" i="33" s="1"/>
  <c r="Q27" i="33" a="1"/>
  <c r="Q27" i="33" s="1"/>
  <c r="Q21" i="33" a="1"/>
  <c r="Q21" i="33" s="1"/>
  <c r="R21" i="33" s="1"/>
  <c r="Q57" i="33" a="1"/>
  <c r="Q57" i="33" s="1"/>
  <c r="Q70" i="33" a="1"/>
  <c r="Q70" i="33" s="1"/>
  <c r="Q96" i="33" a="1"/>
  <c r="Q96" i="33" s="1"/>
  <c r="Q45" i="33" a="1"/>
  <c r="Q45" i="33" s="1"/>
  <c r="Q39" i="33" a="1"/>
  <c r="Q39" i="33" s="1"/>
  <c r="Q59" i="33" a="1"/>
  <c r="Q59" i="33" s="1"/>
  <c r="Q35" i="33" a="1"/>
  <c r="Q35" i="33" s="1"/>
  <c r="Q50" i="33" a="1"/>
  <c r="Q50" i="33" s="1"/>
  <c r="Q81" i="33" a="1"/>
  <c r="Q81" i="33" s="1"/>
  <c r="Q16" i="33" a="1"/>
  <c r="Q16" i="33" s="1"/>
  <c r="R16" i="33" s="1"/>
  <c r="Q46" i="33" a="1"/>
  <c r="Q46" i="33" s="1"/>
  <c r="Q62" i="33" a="1"/>
  <c r="Q62" i="33" s="1"/>
  <c r="Q83" i="33" a="1"/>
  <c r="Q83" i="33" s="1"/>
  <c r="Q75" i="33" a="1"/>
  <c r="Q75" i="33" s="1"/>
  <c r="Q64" i="33" a="1"/>
  <c r="Q64" i="33" s="1"/>
  <c r="Q51" i="33" a="1"/>
  <c r="Q51" i="33" s="1"/>
  <c r="Q61" i="33" a="1"/>
  <c r="Q61" i="33" s="1"/>
  <c r="Q82" i="33" a="1"/>
  <c r="Q82" i="33" s="1"/>
  <c r="Q31" i="33" a="1"/>
  <c r="Q31" i="33" s="1"/>
  <c r="Q58" i="33" a="1"/>
  <c r="Q58" i="33" s="1"/>
  <c r="Q55" i="33" a="1"/>
  <c r="Q55" i="33" s="1"/>
  <c r="Q103" i="33" a="1"/>
  <c r="Q103" i="33" s="1"/>
  <c r="Q80" i="33" a="1"/>
  <c r="Q80" i="33" s="1"/>
  <c r="Q68" i="33" a="1"/>
  <c r="Q68" i="33" s="1"/>
  <c r="Q56" i="33" a="1"/>
  <c r="Q56" i="33" s="1"/>
  <c r="Q104" i="33" a="1"/>
  <c r="Q104" i="33" s="1"/>
  <c r="Q20" i="33" a="1"/>
  <c r="Q20" i="33" s="1"/>
  <c r="R20" i="33" s="1"/>
  <c r="Q89" i="33" a="1"/>
  <c r="Q89" i="33" s="1"/>
  <c r="Q42" i="33" a="1"/>
  <c r="Q42" i="33" s="1"/>
  <c r="Q48" i="33" a="1"/>
  <c r="Q48" i="33" s="1"/>
  <c r="Q106" i="33" a="1"/>
  <c r="Q106" i="33" s="1"/>
  <c r="Q54" i="33" a="1"/>
  <c r="Q54" i="33" s="1"/>
  <c r="Q37" i="33" a="1"/>
  <c r="Q37" i="33" s="1"/>
  <c r="Q38" i="33" a="1"/>
  <c r="Q38" i="33" s="1"/>
  <c r="Q23" i="33" a="1"/>
  <c r="Q23" i="33" s="1"/>
  <c r="R23" i="33" s="1"/>
  <c r="Q41" i="33" a="1"/>
  <c r="Q41" i="33" s="1"/>
  <c r="Q86" i="33" a="1"/>
  <c r="Q86" i="33" s="1"/>
  <c r="Q100" i="33" a="1"/>
  <c r="Q100" i="33" s="1"/>
  <c r="Q22" i="33" a="1"/>
  <c r="Q22" i="33" s="1"/>
  <c r="R22" i="33" s="1"/>
  <c r="Q91" i="33" a="1"/>
  <c r="Q91" i="33" s="1"/>
  <c r="Q63" i="33" a="1"/>
  <c r="Q63" i="33" s="1"/>
  <c r="Q33" i="33" a="1"/>
  <c r="Q33" i="33" s="1"/>
  <c r="Q66" i="33" a="1"/>
  <c r="Q66" i="33" s="1"/>
  <c r="Q32" i="33" a="1"/>
  <c r="Q32" i="33" s="1"/>
  <c r="Q94" i="33" a="1"/>
  <c r="Q94" i="33" s="1"/>
  <c r="Q40" i="33" a="1"/>
  <c r="Q40" i="33" s="1"/>
  <c r="Q43" i="33" a="1"/>
  <c r="Q43" i="33" s="1"/>
  <c r="Q67" i="33" a="1"/>
  <c r="Q67" i="33" s="1"/>
  <c r="Q52" i="33" a="1"/>
  <c r="Q52" i="33" s="1"/>
  <c r="Q76" i="33" a="1"/>
  <c r="Q76" i="33" s="1"/>
  <c r="Q105" i="33" a="1"/>
  <c r="Q105" i="33" s="1"/>
  <c r="Q77" i="33" a="1"/>
  <c r="Q77" i="33" s="1"/>
  <c r="Q26" i="33" a="1"/>
  <c r="Q26" i="33" s="1"/>
  <c r="Q15" i="33" a="1"/>
  <c r="Q15" i="33" s="1"/>
  <c r="R15" i="33" s="1"/>
  <c r="Q98" i="33" a="1"/>
  <c r="Q98" i="33" s="1"/>
  <c r="Q92" i="33" a="1"/>
  <c r="Q92" i="33" s="1"/>
  <c r="Q79" i="33" a="1"/>
  <c r="Q79" i="33" s="1"/>
  <c r="P14" i="33"/>
  <c r="Q14" i="33" s="1" a="1"/>
  <c r="Q14" i="33" s="1"/>
  <c r="R14" i="33" s="1"/>
  <c r="Q25" i="33" a="1"/>
  <c r="Q25" i="33" s="1"/>
  <c r="BL305" i="19"/>
  <c r="CP308" i="19"/>
  <c r="CP305" i="19" s="1"/>
  <c r="DD21" i="33"/>
  <c r="BB23" i="33"/>
  <c r="DM21" i="33"/>
  <c r="DM22" i="33" s="1"/>
  <c r="DM23" i="33" s="1"/>
  <c r="DM24" i="33" s="1"/>
  <c r="DM25" i="33" s="1"/>
  <c r="DM26" i="33" s="1"/>
  <c r="F178" i="19"/>
  <c r="F196" i="19" s="1"/>
  <c r="F233" i="19" s="1"/>
  <c r="F269" i="19" s="1"/>
  <c r="F299" i="19" s="1"/>
  <c r="AJ22" i="33"/>
  <c r="DD22" i="33"/>
  <c r="DD23" i="33" s="1"/>
  <c r="DD24" i="33" s="1"/>
  <c r="DD25" i="33" s="1"/>
  <c r="DD26" i="33" s="1"/>
  <c r="DV21" i="33"/>
  <c r="DV22" i="33" s="1"/>
  <c r="DV23" i="33" s="1"/>
  <c r="DV24" i="33" s="1"/>
  <c r="DV25" i="33" s="1"/>
  <c r="DV26" i="33" s="1"/>
  <c r="DV27" i="33" s="1"/>
  <c r="DV28" i="33" s="1"/>
  <c r="DV29" i="33" s="1"/>
  <c r="DV30" i="33" s="1"/>
  <c r="DV31" i="33" s="1"/>
  <c r="DV32" i="33" s="1"/>
  <c r="DV33" i="33" s="1"/>
  <c r="DV34" i="33" s="1"/>
  <c r="DV35" i="33" s="1"/>
  <c r="DV36" i="33" s="1"/>
  <c r="DV37" i="33" s="1"/>
  <c r="DV38" i="33" s="1"/>
  <c r="DV39" i="33" s="1"/>
  <c r="DV40" i="33" s="1"/>
  <c r="DV41" i="33" s="1"/>
  <c r="DV42" i="33" s="1"/>
  <c r="DV43" i="33" s="1"/>
  <c r="DV44" i="33" s="1"/>
  <c r="DV45" i="33" s="1"/>
  <c r="DV46" i="33" s="1"/>
  <c r="DV47" i="33" s="1"/>
  <c r="DV48" i="33" s="1"/>
  <c r="DV49" i="33" s="1"/>
  <c r="DV50" i="33" s="1"/>
  <c r="DV51" i="33" s="1"/>
  <c r="DV52" i="33" s="1"/>
  <c r="DV53" i="33" s="1"/>
  <c r="DV54" i="33" s="1"/>
  <c r="DV55" i="33" s="1"/>
  <c r="DV56" i="33" s="1"/>
  <c r="DV57" i="33" s="1"/>
  <c r="DV58" i="33" s="1"/>
  <c r="DV59" i="33" s="1"/>
  <c r="DV60" i="33" s="1"/>
  <c r="DV61" i="33" s="1"/>
  <c r="DV62" i="33" s="1"/>
  <c r="DV63" i="33" s="1"/>
  <c r="DV64" i="33" s="1"/>
  <c r="DV65" i="33" s="1"/>
  <c r="DV66" i="33" s="1"/>
  <c r="DV67" i="33" s="1"/>
  <c r="DV68" i="33" s="1"/>
  <c r="DV69" i="33" s="1"/>
  <c r="DV70" i="33" s="1"/>
  <c r="DV71" i="33" s="1"/>
  <c r="DV72" i="33" s="1"/>
  <c r="DV73" i="33" s="1"/>
  <c r="DV74" i="33" s="1"/>
  <c r="DV75" i="33" s="1"/>
  <c r="DV76" i="33" s="1"/>
  <c r="DV77" i="33" s="1"/>
  <c r="DV78" i="33" s="1"/>
  <c r="DV79" i="33" s="1"/>
  <c r="DV80" i="33" s="1"/>
  <c r="DV81" i="33" s="1"/>
  <c r="DV82" i="33" s="1"/>
  <c r="DV83" i="33" s="1"/>
  <c r="DV84" i="33" s="1"/>
  <c r="DV85" i="33" s="1"/>
  <c r="DV86" i="33" s="1"/>
  <c r="DV87" i="33" s="1"/>
  <c r="DV88" i="33" s="1"/>
  <c r="DV89" i="33" s="1"/>
  <c r="DV90" i="33" s="1"/>
  <c r="DV91" i="33" s="1"/>
  <c r="AS22" i="33"/>
  <c r="AS23" i="33" s="1"/>
  <c r="AS24" i="33" s="1"/>
  <c r="AS25" i="33" s="1"/>
  <c r="AS26" i="33" s="1"/>
  <c r="AS27" i="33" s="1"/>
  <c r="AS28" i="33" s="1"/>
  <c r="AS29" i="33" s="1"/>
  <c r="AS30" i="33" s="1"/>
  <c r="AS31" i="33" s="1"/>
  <c r="AS32" i="33" s="1"/>
  <c r="AS33" i="33" s="1"/>
  <c r="AS34" i="33" s="1"/>
  <c r="AS35" i="33" s="1"/>
  <c r="AS36" i="33" s="1"/>
  <c r="AS37" i="33" s="1"/>
  <c r="AS38" i="33" s="1"/>
  <c r="AS39" i="33" s="1"/>
  <c r="AS40" i="33" s="1"/>
  <c r="AS41" i="33" s="1"/>
  <c r="AS42" i="33" s="1"/>
  <c r="AS43" i="33" s="1"/>
  <c r="AS44" i="33" s="1"/>
  <c r="AS45" i="33" s="1"/>
  <c r="AS46" i="33" s="1"/>
  <c r="AS47" i="33" s="1"/>
  <c r="AS48" i="33" s="1"/>
  <c r="AS49" i="33" s="1"/>
  <c r="AS50" i="33" s="1"/>
  <c r="AS51" i="33" s="1"/>
  <c r="AS52" i="33" s="1"/>
  <c r="AS53" i="33" s="1"/>
  <c r="AS54" i="33" s="1"/>
  <c r="AS55" i="33" s="1"/>
  <c r="AS56" i="33" s="1"/>
  <c r="AS57" i="33" s="1"/>
  <c r="AS58" i="33" s="1"/>
  <c r="AS59" i="33" s="1"/>
  <c r="AS60" i="33" s="1"/>
  <c r="AS61" i="33" s="1"/>
  <c r="AS62" i="33" s="1"/>
  <c r="AS63" i="33" s="1"/>
  <c r="AS64" i="33" s="1"/>
  <c r="AS65" i="33" s="1"/>
  <c r="AS66" i="33" s="1"/>
  <c r="AS67" i="33" s="1"/>
  <c r="AS68" i="33" s="1"/>
  <c r="AS69" i="33" s="1"/>
  <c r="AS70" i="33" s="1"/>
  <c r="AS71" i="33" s="1"/>
  <c r="AS72" i="33" s="1"/>
  <c r="AS73" i="33" s="1"/>
  <c r="AS74" i="33" s="1"/>
  <c r="AS75" i="33" s="1"/>
  <c r="AS76" i="33" s="1"/>
  <c r="AS77" i="33" s="1"/>
  <c r="AS78" i="33" s="1"/>
  <c r="AS79" i="33" s="1"/>
  <c r="AS80" i="33" s="1"/>
  <c r="AS81" i="33" s="1"/>
  <c r="AS82" i="33" s="1"/>
  <c r="AS83" i="33" s="1"/>
  <c r="AS84" i="33" s="1"/>
  <c r="AS85" i="33" s="1"/>
  <c r="AS86" i="33" s="1"/>
  <c r="AS87" i="33" s="1"/>
  <c r="AS88" i="33" s="1"/>
  <c r="AS89" i="33" s="1"/>
  <c r="AS90" i="33" s="1"/>
  <c r="AS91" i="33" s="1"/>
  <c r="AS92" i="33" s="1"/>
  <c r="AS93" i="33" s="1"/>
  <c r="AS94" i="33" s="1"/>
  <c r="AS95" i="33" s="1"/>
  <c r="BK22" i="33"/>
  <c r="CC22" i="33"/>
  <c r="BT21" i="33"/>
  <c r="BT22" i="33" s="1"/>
  <c r="BT23" i="33" s="1"/>
  <c r="BT24" i="33" s="1"/>
  <c r="BT25" i="33" s="1"/>
  <c r="BT26" i="33" s="1"/>
  <c r="BT27" i="33" s="1"/>
  <c r="BT28" i="33" s="1"/>
  <c r="BT29" i="33" s="1"/>
  <c r="BT30" i="33" s="1"/>
  <c r="BT31" i="33" s="1"/>
  <c r="BT32" i="33" s="1"/>
  <c r="BT33" i="33" s="1"/>
  <c r="BT34" i="33" s="1"/>
  <c r="BT35" i="33" s="1"/>
  <c r="BT36" i="33" s="1"/>
  <c r="BT37" i="33" s="1"/>
  <c r="BT38" i="33" s="1"/>
  <c r="BT39" i="33" s="1"/>
  <c r="BT40" i="33" s="1"/>
  <c r="BT41" i="33" s="1"/>
  <c r="BT42" i="33" s="1"/>
  <c r="BT43" i="33" s="1"/>
  <c r="BT44" i="33" s="1"/>
  <c r="BT45" i="33" s="1"/>
  <c r="BT46" i="33" s="1"/>
  <c r="BT47" i="33" s="1"/>
  <c r="BT48" i="33" s="1"/>
  <c r="BT49" i="33" s="1"/>
  <c r="BT50" i="33" s="1"/>
  <c r="BT51" i="33" s="1"/>
  <c r="BT52" i="33" s="1"/>
  <c r="BT53" i="33" s="1"/>
  <c r="BT54" i="33" s="1"/>
  <c r="BT55" i="33" s="1"/>
  <c r="BT56" i="33" s="1"/>
  <c r="BT57" i="33" s="1"/>
  <c r="BT58" i="33" s="1"/>
  <c r="BT59" i="33" s="1"/>
  <c r="BT60" i="33" s="1"/>
  <c r="BT61" i="33" s="1"/>
  <c r="BT62" i="33" s="1"/>
  <c r="BT63" i="33" s="1"/>
  <c r="BT64" i="33" s="1"/>
  <c r="BT65" i="33" s="1"/>
  <c r="BT66" i="33" s="1"/>
  <c r="BT67" i="33" s="1"/>
  <c r="BT68" i="33" s="1"/>
  <c r="BT69" i="33" s="1"/>
  <c r="BT70" i="33" s="1"/>
  <c r="BT71" i="33" s="1"/>
  <c r="BT72" i="33" s="1"/>
  <c r="BT73" i="33" s="1"/>
  <c r="BT74" i="33" s="1"/>
  <c r="BT75" i="33" s="1"/>
  <c r="BT76" i="33" s="1"/>
  <c r="BT77" i="33" s="1"/>
  <c r="BT78" i="33" s="1"/>
  <c r="BT79" i="33" s="1"/>
  <c r="BT80" i="33" s="1"/>
  <c r="BT81" i="33" s="1"/>
  <c r="BT82" i="33" s="1"/>
  <c r="BT83" i="33" s="1"/>
  <c r="BT84" i="33" s="1"/>
  <c r="BT85" i="33" s="1"/>
  <c r="BT86" i="33" s="1"/>
  <c r="BT87" i="33" s="1"/>
  <c r="BT88" i="33" s="1"/>
  <c r="BT89" i="33" s="1"/>
  <c r="BT90" i="33" s="1"/>
  <c r="BT91" i="33" s="1"/>
  <c r="BT92" i="33" s="1"/>
  <c r="BT93" i="33" s="1"/>
  <c r="AA23" i="33"/>
  <c r="AA24" i="33" s="1"/>
  <c r="AA25" i="33" s="1"/>
  <c r="AA26" i="33" s="1"/>
  <c r="AA27" i="33" s="1"/>
  <c r="AA28" i="33" s="1"/>
  <c r="AA29" i="33" s="1"/>
  <c r="AA30" i="33" s="1"/>
  <c r="AA31" i="33" s="1"/>
  <c r="AA32" i="33" s="1"/>
  <c r="AA33" i="33" s="1"/>
  <c r="AA34" i="33" s="1"/>
  <c r="AA35" i="33" s="1"/>
  <c r="AA36" i="33" s="1"/>
  <c r="AA37" i="33" s="1"/>
  <c r="AA38" i="33" s="1"/>
  <c r="AA39" i="33" s="1"/>
  <c r="AA40" i="33" s="1"/>
  <c r="AA41" i="33" s="1"/>
  <c r="AA42" i="33" s="1"/>
  <c r="AA43" i="33" s="1"/>
  <c r="AA44" i="33" s="1"/>
  <c r="AA45" i="33" s="1"/>
  <c r="AA46" i="33" s="1"/>
  <c r="AA47" i="33" s="1"/>
  <c r="AA48" i="33" s="1"/>
  <c r="AA49" i="33" s="1"/>
  <c r="AA50" i="33" s="1"/>
  <c r="AA51" i="33" s="1"/>
  <c r="AA52" i="33" s="1"/>
  <c r="AA53" i="33" s="1"/>
  <c r="AA54" i="33" s="1"/>
  <c r="AA55" i="33" s="1"/>
  <c r="AA56" i="33" s="1"/>
  <c r="AA57" i="33" s="1"/>
  <c r="AA58" i="33" s="1"/>
  <c r="AA59" i="33" s="1"/>
  <c r="AA60" i="33" s="1"/>
  <c r="AA61" i="33" s="1"/>
  <c r="AA62" i="33" s="1"/>
  <c r="AA63" i="33" s="1"/>
  <c r="AA64" i="33" s="1"/>
  <c r="AA65" i="33" s="1"/>
  <c r="AA66" i="33" s="1"/>
  <c r="AA67" i="33" s="1"/>
  <c r="AA68" i="33" s="1"/>
  <c r="AA69" i="33" s="1"/>
  <c r="AA70" i="33" s="1"/>
  <c r="AA71" i="33" s="1"/>
  <c r="AA72" i="33" s="1"/>
  <c r="AA73" i="33" s="1"/>
  <c r="AA74" i="33" s="1"/>
  <c r="AA75" i="33" s="1"/>
  <c r="AA76" i="33" s="1"/>
  <c r="AA77" i="33" s="1"/>
  <c r="AA78" i="33" s="1"/>
  <c r="AA79" i="33" s="1"/>
  <c r="AA80" i="33" s="1"/>
  <c r="AA81" i="33" s="1"/>
  <c r="AA82" i="33" s="1"/>
  <c r="AA83" i="33" s="1"/>
  <c r="AA84" i="33" s="1"/>
  <c r="AA85" i="33" s="1"/>
  <c r="AA86" i="33" s="1"/>
  <c r="AA87" i="33" s="1"/>
  <c r="AA88" i="33" s="1"/>
  <c r="AA89" i="33" s="1"/>
  <c r="AA90" i="33" s="1"/>
  <c r="AA91" i="33" s="1"/>
  <c r="AA92" i="33" s="1"/>
  <c r="AA93" i="33" s="1"/>
  <c r="AA94" i="33" s="1"/>
  <c r="AA95" i="33" s="1"/>
  <c r="AA96" i="33" s="1"/>
  <c r="AA97" i="33" s="1"/>
  <c r="AA98" i="33" s="1"/>
  <c r="AA99" i="33" s="1"/>
  <c r="AJ23" i="33"/>
  <c r="AJ24" i="33" s="1"/>
  <c r="AJ25" i="33" s="1"/>
  <c r="AJ26" i="33" s="1"/>
  <c r="AJ27" i="33" s="1"/>
  <c r="AJ28" i="33" s="1"/>
  <c r="AJ29" i="33" s="1"/>
  <c r="AJ30" i="33" s="1"/>
  <c r="AJ31" i="33" s="1"/>
  <c r="AJ32" i="33" s="1"/>
  <c r="AJ33" i="33" s="1"/>
  <c r="AJ34" i="33" s="1"/>
  <c r="AJ35" i="33" s="1"/>
  <c r="AJ36" i="33" s="1"/>
  <c r="AJ37" i="33" s="1"/>
  <c r="AJ38" i="33" s="1"/>
  <c r="AJ39" i="33" s="1"/>
  <c r="AJ40" i="33" s="1"/>
  <c r="AJ41" i="33" s="1"/>
  <c r="AJ42" i="33" s="1"/>
  <c r="AJ43" i="33" s="1"/>
  <c r="AJ44" i="33" s="1"/>
  <c r="AJ45" i="33" s="1"/>
  <c r="AJ46" i="33" s="1"/>
  <c r="AJ47" i="33" s="1"/>
  <c r="AJ48" i="33" s="1"/>
  <c r="AJ49" i="33" s="1"/>
  <c r="AJ50" i="33" s="1"/>
  <c r="AJ51" i="33" s="1"/>
  <c r="AJ52" i="33" s="1"/>
  <c r="AJ53" i="33" s="1"/>
  <c r="AJ54" i="33" s="1"/>
  <c r="AJ55" i="33" s="1"/>
  <c r="AJ56" i="33" s="1"/>
  <c r="AJ57" i="33" s="1"/>
  <c r="AJ58" i="33" s="1"/>
  <c r="AJ59" i="33" s="1"/>
  <c r="AJ60" i="33" s="1"/>
  <c r="AJ61" i="33" s="1"/>
  <c r="AJ62" i="33" s="1"/>
  <c r="AJ63" i="33" s="1"/>
  <c r="AJ64" i="33" s="1"/>
  <c r="AJ65" i="33" s="1"/>
  <c r="AJ66" i="33" s="1"/>
  <c r="AJ67" i="33" s="1"/>
  <c r="AJ68" i="33" s="1"/>
  <c r="AJ69" i="33" s="1"/>
  <c r="AJ70" i="33" s="1"/>
  <c r="AJ71" i="33" s="1"/>
  <c r="AJ72" i="33" s="1"/>
  <c r="AJ73" i="33" s="1"/>
  <c r="AJ74" i="33" s="1"/>
  <c r="AJ75" i="33" s="1"/>
  <c r="AJ76" i="33" s="1"/>
  <c r="AJ77" i="33" s="1"/>
  <c r="AJ78" i="33" s="1"/>
  <c r="AJ79" i="33" s="1"/>
  <c r="AJ80" i="33" s="1"/>
  <c r="AJ81" i="33" s="1"/>
  <c r="AJ82" i="33" s="1"/>
  <c r="AJ83" i="33" s="1"/>
  <c r="AJ84" i="33" s="1"/>
  <c r="AJ85" i="33" s="1"/>
  <c r="AJ86" i="33" s="1"/>
  <c r="AJ87" i="33" s="1"/>
  <c r="AJ88" i="33" s="1"/>
  <c r="AJ89" i="33" s="1"/>
  <c r="AJ90" i="33" s="1"/>
  <c r="AJ91" i="33" s="1"/>
  <c r="AJ92" i="33" s="1"/>
  <c r="AJ93" i="33" s="1"/>
  <c r="AJ94" i="33" s="1"/>
  <c r="AJ95" i="33" s="1"/>
  <c r="AJ96" i="33" s="1"/>
  <c r="BK23" i="33"/>
  <c r="BK24" i="33" s="1"/>
  <c r="BK25" i="33" s="1"/>
  <c r="BK26" i="33" s="1"/>
  <c r="BK27" i="33" s="1"/>
  <c r="BK28" i="33" s="1"/>
  <c r="BK29" i="33" s="1"/>
  <c r="BK30" i="33" s="1"/>
  <c r="BK31" i="33" s="1"/>
  <c r="BK32" i="33" s="1"/>
  <c r="BK33" i="33" s="1"/>
  <c r="BK34" i="33" s="1"/>
  <c r="BK35" i="33" s="1"/>
  <c r="BK36" i="33" s="1"/>
  <c r="BK37" i="33" s="1"/>
  <c r="BK38" i="33" s="1"/>
  <c r="BK39" i="33" s="1"/>
  <c r="BK40" i="33" s="1"/>
  <c r="BK41" i="33" s="1"/>
  <c r="BK42" i="33" s="1"/>
  <c r="BK43" i="33" s="1"/>
  <c r="BK44" i="33" s="1"/>
  <c r="BK45" i="33" s="1"/>
  <c r="BK46" i="33" s="1"/>
  <c r="BK47" i="33" s="1"/>
  <c r="BK48" i="33" s="1"/>
  <c r="BK49" i="33" s="1"/>
  <c r="BK50" i="33" s="1"/>
  <c r="BK51" i="33" s="1"/>
  <c r="BK52" i="33" s="1"/>
  <c r="BK53" i="33" s="1"/>
  <c r="BK54" i="33" s="1"/>
  <c r="BK55" i="33" s="1"/>
  <c r="BK56" i="33" s="1"/>
  <c r="BK57" i="33" s="1"/>
  <c r="BK58" i="33" s="1"/>
  <c r="BK59" i="33" s="1"/>
  <c r="BK60" i="33" s="1"/>
  <c r="BK61" i="33" s="1"/>
  <c r="BK62" i="33" s="1"/>
  <c r="BK63" i="33" s="1"/>
  <c r="BK64" i="33" s="1"/>
  <c r="BK65" i="33" s="1"/>
  <c r="BK66" i="33" s="1"/>
  <c r="BK67" i="33" s="1"/>
  <c r="BK68" i="33" s="1"/>
  <c r="BK69" i="33" s="1"/>
  <c r="BK70" i="33" s="1"/>
  <c r="BK71" i="33" s="1"/>
  <c r="BK72" i="33" s="1"/>
  <c r="BK73" i="33" s="1"/>
  <c r="BK74" i="33" s="1"/>
  <c r="BK75" i="33" s="1"/>
  <c r="BK76" i="33" s="1"/>
  <c r="BK77" i="33" s="1"/>
  <c r="BK78" i="33" s="1"/>
  <c r="BK79" i="33" s="1"/>
  <c r="BK80" i="33" s="1"/>
  <c r="BK81" i="33" s="1"/>
  <c r="BK82" i="33" s="1"/>
  <c r="BK83" i="33" s="1"/>
  <c r="BK84" i="33" s="1"/>
  <c r="BK85" i="33" s="1"/>
  <c r="BK86" i="33" s="1"/>
  <c r="BK87" i="33" s="1"/>
  <c r="BK88" i="33" s="1"/>
  <c r="BK89" i="33" s="1"/>
  <c r="BK90" i="33" s="1"/>
  <c r="BK91" i="33" s="1"/>
  <c r="BK92" i="33" s="1"/>
  <c r="BK93" i="33" s="1"/>
  <c r="BK94" i="33" s="1"/>
  <c r="BB24" i="33"/>
  <c r="BB25" i="33" s="1"/>
  <c r="BB26" i="33" s="1"/>
  <c r="BB27" i="33" s="1"/>
  <c r="BB28" i="33" s="1"/>
  <c r="BB29" i="33" s="1"/>
  <c r="BB30" i="33" s="1"/>
  <c r="BB31" i="33" s="1"/>
  <c r="BB32" i="33" s="1"/>
  <c r="BB33" i="33" s="1"/>
  <c r="BB34" i="33" s="1"/>
  <c r="BB35" i="33" s="1"/>
  <c r="BB36" i="33" s="1"/>
  <c r="BB37" i="33" s="1"/>
  <c r="BB38" i="33" s="1"/>
  <c r="BB39" i="33" s="1"/>
  <c r="BB40" i="33" s="1"/>
  <c r="BB41" i="33" s="1"/>
  <c r="BB42" i="33" s="1"/>
  <c r="BB43" i="33" s="1"/>
  <c r="BB44" i="33" s="1"/>
  <c r="BB45" i="33" s="1"/>
  <c r="BB46" i="33" s="1"/>
  <c r="BB47" i="33" s="1"/>
  <c r="BB48" i="33" s="1"/>
  <c r="BB49" i="33" s="1"/>
  <c r="BB50" i="33" s="1"/>
  <c r="BB51" i="33" s="1"/>
  <c r="BB52" i="33" s="1"/>
  <c r="BB53" i="33" s="1"/>
  <c r="BB54" i="33" s="1"/>
  <c r="BB55" i="33" s="1"/>
  <c r="BB56" i="33" s="1"/>
  <c r="BB57" i="33" s="1"/>
  <c r="BB58" i="33" s="1"/>
  <c r="BB59" i="33" s="1"/>
  <c r="BB60" i="33" s="1"/>
  <c r="BB61" i="33" s="1"/>
  <c r="BB62" i="33" s="1"/>
  <c r="BB63" i="33" s="1"/>
  <c r="BB64" i="33" s="1"/>
  <c r="BB65" i="33" s="1"/>
  <c r="BB66" i="33" s="1"/>
  <c r="BB67" i="33" s="1"/>
  <c r="BB68" i="33" s="1"/>
  <c r="BB69" i="33" s="1"/>
  <c r="BB70" i="33" s="1"/>
  <c r="BB71" i="33" s="1"/>
  <c r="BB72" i="33" s="1"/>
  <c r="BB73" i="33" s="1"/>
  <c r="BB74" i="33" s="1"/>
  <c r="BB75" i="33" s="1"/>
  <c r="BB76" i="33" s="1"/>
  <c r="BB77" i="33" s="1"/>
  <c r="BB78" i="33" s="1"/>
  <c r="BB79" i="33" s="1"/>
  <c r="BB80" i="33" s="1"/>
  <c r="BB81" i="33" s="1"/>
  <c r="BB82" i="33" s="1"/>
  <c r="BB83" i="33" s="1"/>
  <c r="BB84" i="33" s="1"/>
  <c r="BB85" i="33" s="1"/>
  <c r="BB86" i="33" s="1"/>
  <c r="BB87" i="33" s="1"/>
  <c r="BB88" i="33" s="1"/>
  <c r="BB89" i="33" s="1"/>
  <c r="BB90" i="33" s="1"/>
  <c r="BB91" i="33" s="1"/>
  <c r="BB92" i="33" s="1"/>
  <c r="BB93" i="33" s="1"/>
  <c r="BB94" i="33" s="1"/>
  <c r="CC23" i="33"/>
  <c r="CC24" i="33" s="1"/>
  <c r="CC25" i="33" s="1"/>
  <c r="CC26" i="33" s="1"/>
  <c r="CC27" i="33" s="1"/>
  <c r="CC28" i="33" s="1"/>
  <c r="CC29" i="33" s="1"/>
  <c r="CC30" i="33" s="1"/>
  <c r="CC31" i="33" s="1"/>
  <c r="CC32" i="33" s="1"/>
  <c r="CC33" i="33" s="1"/>
  <c r="CC34" i="33" s="1"/>
  <c r="CC35" i="33" s="1"/>
  <c r="CC36" i="33" s="1"/>
  <c r="CC37" i="33" s="1"/>
  <c r="CC38" i="33" s="1"/>
  <c r="CC39" i="33" s="1"/>
  <c r="CC40" i="33" s="1"/>
  <c r="CC41" i="33" s="1"/>
  <c r="CC42" i="33" s="1"/>
  <c r="CC43" i="33" s="1"/>
  <c r="CC44" i="33" s="1"/>
  <c r="CC45" i="33" s="1"/>
  <c r="CC46" i="33" s="1"/>
  <c r="CC47" i="33" s="1"/>
  <c r="CC48" i="33" s="1"/>
  <c r="CC49" i="33" s="1"/>
  <c r="CC50" i="33" s="1"/>
  <c r="CC51" i="33" s="1"/>
  <c r="CC52" i="33" s="1"/>
  <c r="CC53" i="33" s="1"/>
  <c r="CC54" i="33" s="1"/>
  <c r="CC55" i="33" s="1"/>
  <c r="CC56" i="33" s="1"/>
  <c r="CC57" i="33" s="1"/>
  <c r="CC58" i="33" s="1"/>
  <c r="CC59" i="33" s="1"/>
  <c r="CC60" i="33" s="1"/>
  <c r="CC61" i="33" s="1"/>
  <c r="CC62" i="33" s="1"/>
  <c r="CC63" i="33" s="1"/>
  <c r="CC64" i="33" s="1"/>
  <c r="CC65" i="33" s="1"/>
  <c r="CC66" i="33" s="1"/>
  <c r="CC67" i="33" s="1"/>
  <c r="CC68" i="33" s="1"/>
  <c r="CC69" i="33" s="1"/>
  <c r="CC70" i="33" s="1"/>
  <c r="CC71" i="33" s="1"/>
  <c r="CC72" i="33" s="1"/>
  <c r="CC73" i="33" s="1"/>
  <c r="CC74" i="33" s="1"/>
  <c r="CC75" i="33" s="1"/>
  <c r="CC76" i="33" s="1"/>
  <c r="CC77" i="33" s="1"/>
  <c r="CC78" i="33" s="1"/>
  <c r="CC79" i="33" s="1"/>
  <c r="CC80" i="33" s="1"/>
  <c r="CC81" i="33" s="1"/>
  <c r="CC82" i="33" s="1"/>
  <c r="CC83" i="33" s="1"/>
  <c r="CC84" i="33" s="1"/>
  <c r="CC85" i="33" s="1"/>
  <c r="CC86" i="33" s="1"/>
  <c r="CC87" i="33" s="1"/>
  <c r="CC88" i="33" s="1"/>
  <c r="CC89" i="33" s="1"/>
  <c r="CC90" i="33" s="1"/>
  <c r="CC91" i="33" s="1"/>
  <c r="CC92" i="33" s="1"/>
  <c r="CC93" i="33" s="1"/>
  <c r="CE14" i="33" s="1" a="1"/>
  <c r="CF16" i="33" s="1"/>
  <c r="V14" i="39" a="1"/>
  <c r="W565" i="39" s="1"/>
  <c r="AX545" i="39"/>
  <c r="AX472" i="39"/>
  <c r="AX515" i="39"/>
  <c r="AX520" i="39"/>
  <c r="AX534" i="39"/>
  <c r="AX532" i="39"/>
  <c r="AX313" i="39"/>
  <c r="AX289" i="39"/>
  <c r="AX410" i="39"/>
  <c r="AX339" i="39"/>
  <c r="AX480" i="39"/>
  <c r="AX221" i="39"/>
  <c r="AX230" i="39"/>
  <c r="AX324" i="39"/>
  <c r="AX208" i="39"/>
  <c r="AX601" i="39"/>
  <c r="AX546" i="39"/>
  <c r="AX273" i="39"/>
  <c r="AX589" i="39"/>
  <c r="AX435" i="39"/>
  <c r="AX327" i="39"/>
  <c r="AX584" i="39"/>
  <c r="AX125" i="39"/>
  <c r="AX97" i="39"/>
  <c r="AX259" i="39"/>
  <c r="AX362" i="39"/>
  <c r="AX346" i="39"/>
  <c r="AX322" i="39"/>
  <c r="AX190" i="39"/>
  <c r="AX191" i="39"/>
  <c r="AX82" i="39"/>
  <c r="AX514" i="39"/>
  <c r="AX599" i="39"/>
  <c r="AX570" i="39"/>
  <c r="AX531" i="39"/>
  <c r="AX526" i="39"/>
  <c r="AX501" i="39"/>
  <c r="AX434" i="39"/>
  <c r="AX369" i="39"/>
  <c r="AX590" i="39"/>
  <c r="AX461" i="39"/>
  <c r="AX358" i="39"/>
  <c r="AX572" i="39"/>
  <c r="AX445" i="39"/>
  <c r="AX535" i="39"/>
  <c r="AX403" i="39"/>
  <c r="AX417" i="39"/>
  <c r="AX387" i="39"/>
  <c r="AX450" i="39"/>
  <c r="AX319" i="39"/>
  <c r="AX187" i="39"/>
  <c r="AX102" i="39"/>
  <c r="AX544" i="39"/>
  <c r="AX352" i="39"/>
  <c r="AX560" i="39"/>
  <c r="AX41" i="39"/>
  <c r="AX154" i="39"/>
  <c r="AX279" i="39"/>
  <c r="AX110" i="39"/>
  <c r="AX129" i="39"/>
  <c r="AX174" i="39"/>
  <c r="AX331" i="39"/>
  <c r="AX86" i="39"/>
  <c r="AX268" i="39"/>
  <c r="AX99" i="39"/>
  <c r="AX165" i="39"/>
  <c r="AX340" i="39"/>
  <c r="AX162" i="39"/>
  <c r="AX198" i="39"/>
  <c r="AX47" i="39"/>
  <c r="AX180" i="39"/>
  <c r="AX320" i="39"/>
  <c r="AW14" i="39"/>
  <c r="AX14" i="39" s="1"/>
  <c r="AX256" i="39"/>
  <c r="AX62" i="39"/>
  <c r="AX264" i="39"/>
  <c r="AX402" i="39"/>
  <c r="AX101" i="39"/>
  <c r="AX269" i="39"/>
  <c r="AX398" i="39"/>
  <c r="AX118" i="39"/>
  <c r="AX105" i="39"/>
  <c r="AX203" i="39"/>
  <c r="AX401" i="39"/>
  <c r="AX294" i="39"/>
  <c r="AX81" i="39"/>
  <c r="AX251" i="39"/>
  <c r="AX499" i="39"/>
  <c r="AX35" i="39"/>
  <c r="AX153" i="39"/>
  <c r="AX278" i="39"/>
  <c r="AX596" i="39"/>
  <c r="AX579" i="39"/>
  <c r="AX552" i="39"/>
  <c r="AX506" i="39"/>
  <c r="AX513" i="39"/>
  <c r="AX594" i="39"/>
  <c r="AX466" i="39"/>
  <c r="AX359" i="39"/>
  <c r="AX573" i="39"/>
  <c r="AX446" i="39"/>
  <c r="AX348" i="39"/>
  <c r="AX555" i="39"/>
  <c r="AX470" i="39"/>
  <c r="AX528" i="39"/>
  <c r="AX582" i="39"/>
  <c r="AX586" i="39"/>
  <c r="AX378" i="39"/>
  <c r="AX462" i="39"/>
  <c r="AX276" i="39"/>
  <c r="AX177" i="39"/>
  <c r="AX95" i="39"/>
  <c r="AX500" i="39"/>
  <c r="AX337" i="39"/>
  <c r="AX551" i="39"/>
  <c r="AX28" i="39"/>
  <c r="AX233" i="39"/>
  <c r="AX301" i="39"/>
  <c r="AX266" i="39"/>
  <c r="AX55" i="39"/>
  <c r="AX188" i="39"/>
  <c r="AX353" i="39"/>
  <c r="AX196" i="39"/>
  <c r="AX258" i="39"/>
  <c r="AX46" i="39"/>
  <c r="AX179" i="39"/>
  <c r="AX338" i="39"/>
  <c r="AX242" i="39"/>
  <c r="AX244" i="39"/>
  <c r="AX61" i="39"/>
  <c r="AX225" i="39"/>
  <c r="AX361" i="39"/>
  <c r="AX119" i="39"/>
  <c r="AX318" i="39"/>
  <c r="AX103" i="39"/>
  <c r="AX201" i="39"/>
  <c r="AX458" i="39"/>
  <c r="AX104" i="39"/>
  <c r="AX202" i="39"/>
  <c r="AX409" i="39"/>
  <c r="AX210" i="39"/>
  <c r="AX136" i="39"/>
  <c r="AX236" i="39"/>
  <c r="AX438" i="39"/>
  <c r="AX178" i="39"/>
  <c r="AX143" i="39"/>
  <c r="AX286" i="39"/>
  <c r="AX507" i="39"/>
  <c r="AX27" i="39"/>
  <c r="AX228" i="39"/>
  <c r="AX300" i="39"/>
  <c r="AX567" i="39"/>
  <c r="AX537" i="39"/>
  <c r="AX523" i="39"/>
  <c r="AX510" i="39"/>
  <c r="AX574" i="39"/>
  <c r="AX447" i="39"/>
  <c r="AX349" i="39"/>
  <c r="AX558" i="39"/>
  <c r="AX436" i="39"/>
  <c r="AX335" i="39"/>
  <c r="AX541" i="39"/>
  <c r="AX419" i="39"/>
  <c r="AX498" i="39"/>
  <c r="AX562" i="39"/>
  <c r="AX547" i="39"/>
  <c r="AX366" i="39"/>
  <c r="AX411" i="39"/>
  <c r="AX291" i="39"/>
  <c r="AX167" i="39"/>
  <c r="AX68" i="39"/>
  <c r="AX485" i="39"/>
  <c r="AX345" i="39"/>
  <c r="AX549" i="39"/>
  <c r="AX94" i="39"/>
  <c r="AX173" i="39"/>
  <c r="AX330" i="39"/>
  <c r="AX451" i="39"/>
  <c r="AX69" i="39"/>
  <c r="AX214" i="39"/>
  <c r="AX396" i="39"/>
  <c r="AX308" i="39"/>
  <c r="AX311" i="39"/>
  <c r="AX60" i="39"/>
  <c r="AX220" i="39"/>
  <c r="AX360" i="39"/>
  <c r="AX355" i="39"/>
  <c r="AX312" i="39"/>
  <c r="AX74" i="39"/>
  <c r="AX262" i="39"/>
  <c r="AX381" i="39"/>
  <c r="AX219" i="39"/>
  <c r="AX373" i="39"/>
  <c r="AX121" i="39"/>
  <c r="AX270" i="39"/>
  <c r="AX456" i="39"/>
  <c r="AX126" i="39"/>
  <c r="AX235" i="39"/>
  <c r="AX465" i="39"/>
  <c r="AX356" i="39"/>
  <c r="AX79" i="39"/>
  <c r="AX250" i="39"/>
  <c r="AX473" i="39"/>
  <c r="AX19" i="39"/>
  <c r="AX152" i="39"/>
  <c r="AX277" i="39"/>
  <c r="AX141" i="39"/>
  <c r="AX98" i="39"/>
  <c r="AX172" i="39"/>
  <c r="AX329" i="39"/>
  <c r="AX557" i="39"/>
  <c r="AX490" i="39"/>
  <c r="AX489" i="39"/>
  <c r="AX559" i="39"/>
  <c r="AX437" i="39"/>
  <c r="AX336" i="39"/>
  <c r="AX542" i="39"/>
  <c r="AX420" i="39"/>
  <c r="AX343" i="39"/>
  <c r="AX524" i="39"/>
  <c r="AX425" i="39"/>
  <c r="AX479" i="39"/>
  <c r="AX540" i="39"/>
  <c r="AX519" i="39"/>
  <c r="AX581" i="39"/>
  <c r="AX390" i="39"/>
  <c r="AX257" i="39"/>
  <c r="AX218" i="39"/>
  <c r="AX58" i="39"/>
  <c r="AX464" i="39"/>
  <c r="AX302" i="39"/>
  <c r="AX31" i="39"/>
  <c r="AX54" i="39"/>
  <c r="AX186" i="39"/>
  <c r="AX351" i="39"/>
  <c r="AX57" i="39"/>
  <c r="AX131" i="39"/>
  <c r="AX194" i="39"/>
  <c r="AX389" i="39"/>
  <c r="AX463" i="39"/>
  <c r="AX334" i="39"/>
  <c r="AX73" i="39"/>
  <c r="AX234" i="39"/>
  <c r="AX379" i="39"/>
  <c r="AX15" i="39"/>
  <c r="AX309" i="39"/>
  <c r="AX138" i="39"/>
  <c r="AX200" i="39"/>
  <c r="AX394" i="39"/>
  <c r="AX281" i="39"/>
  <c r="AX432" i="39"/>
  <c r="AX77" i="39"/>
  <c r="AX248" i="39"/>
  <c r="AX492" i="39"/>
  <c r="AX78" i="39"/>
  <c r="AX249" i="39"/>
  <c r="AX457" i="39"/>
  <c r="AX216" i="39"/>
  <c r="AX133" i="39"/>
  <c r="AX285" i="39"/>
  <c r="AX502" i="39"/>
  <c r="AX26" i="39"/>
  <c r="AX223" i="39"/>
  <c r="AX299" i="39"/>
  <c r="AX189" i="39"/>
  <c r="AX53" i="39"/>
  <c r="AX185" i="39"/>
  <c r="AX350" i="39"/>
  <c r="AX595" i="39"/>
  <c r="AX593" i="39"/>
  <c r="AX602" i="39"/>
  <c r="AX591" i="39"/>
  <c r="AX543" i="39"/>
  <c r="AX421" i="39"/>
  <c r="AX326" i="39"/>
  <c r="AX529" i="39"/>
  <c r="AX426" i="39"/>
  <c r="AX306" i="39"/>
  <c r="AX504" i="39"/>
  <c r="AX412" i="39"/>
  <c r="AX460" i="39"/>
  <c r="AX530" i="39"/>
  <c r="AX491" i="39"/>
  <c r="AX554" i="39"/>
  <c r="AX380" i="39"/>
  <c r="AX247" i="39"/>
  <c r="AX155" i="39"/>
  <c r="AX48" i="39"/>
  <c r="AX448" i="39"/>
  <c r="AX316" i="39"/>
  <c r="AX142" i="39"/>
  <c r="AX67" i="39"/>
  <c r="AX232" i="39"/>
  <c r="AX392" i="39"/>
  <c r="AX159" i="39"/>
  <c r="AX109" i="39"/>
  <c r="AX261" i="39"/>
  <c r="AX429" i="39"/>
  <c r="AX16" i="39"/>
  <c r="AX374" i="39"/>
  <c r="AX128" i="39"/>
  <c r="AX199" i="39"/>
  <c r="AX393" i="39"/>
  <c r="AX243" i="39"/>
  <c r="AX357" i="39"/>
  <c r="AX116" i="39"/>
  <c r="AX265" i="39"/>
  <c r="AX467" i="39"/>
  <c r="AX430" i="39"/>
  <c r="AX518" i="39"/>
  <c r="AX91" i="39"/>
  <c r="AX283" i="39"/>
  <c r="AX539" i="39"/>
  <c r="AX92" i="39"/>
  <c r="AX284" i="39"/>
  <c r="AX505" i="39"/>
  <c r="AX40" i="39"/>
  <c r="AX151" i="39"/>
  <c r="AX275" i="39"/>
  <c r="AX569" i="39"/>
  <c r="AX140" i="39"/>
  <c r="AX171" i="39"/>
  <c r="AX328" i="39"/>
  <c r="AX305" i="39"/>
  <c r="AX66" i="39"/>
  <c r="AX227" i="39"/>
  <c r="AX371" i="39"/>
  <c r="AX592" i="39"/>
  <c r="AX585" i="39"/>
  <c r="AX588" i="39"/>
  <c r="AX575" i="39"/>
  <c r="AX516" i="39"/>
  <c r="AX427" i="39"/>
  <c r="AX307" i="39"/>
  <c r="AX509" i="39"/>
  <c r="AX399" i="39"/>
  <c r="AX296" i="39"/>
  <c r="AX495" i="39"/>
  <c r="AX598" i="39"/>
  <c r="AX453" i="39"/>
  <c r="AX493" i="39"/>
  <c r="AX508" i="39"/>
  <c r="AX597" i="39"/>
  <c r="AX367" i="39"/>
  <c r="AX237" i="39"/>
  <c r="AX160" i="39"/>
  <c r="AX96" i="39"/>
  <c r="AX423" i="39"/>
  <c r="AX538" i="39"/>
  <c r="AX195" i="39"/>
  <c r="AX113" i="39"/>
  <c r="AX193" i="39"/>
  <c r="AX386" i="39"/>
  <c r="AX263" i="39"/>
  <c r="AX145" i="39"/>
  <c r="AX241" i="39"/>
  <c r="AX449" i="39"/>
  <c r="AX36" i="39"/>
  <c r="AX397" i="39"/>
  <c r="AX137" i="39"/>
  <c r="AX260" i="39"/>
  <c r="AX424" i="39"/>
  <c r="AX43" i="39"/>
  <c r="AX422" i="39"/>
  <c r="AX76" i="39"/>
  <c r="AX246" i="39"/>
  <c r="AX455" i="39"/>
  <c r="AX33" i="39"/>
  <c r="AX45" i="39"/>
  <c r="AX149" i="39"/>
  <c r="AX315" i="39"/>
  <c r="AX39" i="39"/>
  <c r="AX150" i="39"/>
  <c r="AX274" i="39"/>
  <c r="AX566" i="39"/>
  <c r="AX25" i="39"/>
  <c r="AX212" i="39"/>
  <c r="AX298" i="39"/>
  <c r="AX70" i="39"/>
  <c r="AX52" i="39"/>
  <c r="AX184" i="39"/>
  <c r="AX347" i="39"/>
  <c r="AX477" i="39"/>
  <c r="AX120" i="39"/>
  <c r="AX192" i="39"/>
  <c r="AX385" i="39"/>
  <c r="AX600" i="39"/>
  <c r="AX568" i="39"/>
  <c r="AX577" i="39"/>
  <c r="AX561" i="39"/>
  <c r="AX512" i="39"/>
  <c r="AX404" i="39"/>
  <c r="AX297" i="39"/>
  <c r="AX496" i="39"/>
  <c r="AX400" i="39"/>
  <c r="AX282" i="39"/>
  <c r="AX482" i="39"/>
  <c r="AX571" i="39"/>
  <c r="AX440" i="39"/>
  <c r="AX478" i="39"/>
  <c r="AX459" i="39"/>
  <c r="AX550" i="39"/>
  <c r="AX354" i="39"/>
  <c r="AX207" i="39"/>
  <c r="AX90" i="39"/>
  <c r="AX29" i="39"/>
  <c r="AX414" i="39"/>
  <c r="AX603" i="39"/>
  <c r="AX332" i="39"/>
  <c r="AX108" i="39"/>
  <c r="AX206" i="39"/>
  <c r="AX428" i="39"/>
  <c r="AX333" i="39"/>
  <c r="AX84" i="39"/>
  <c r="AX254" i="39"/>
  <c r="AX476" i="39"/>
  <c r="AX72" i="39"/>
  <c r="AX471" i="39"/>
  <c r="AX144" i="39"/>
  <c r="AX245" i="39"/>
  <c r="AX454" i="39"/>
  <c r="AX59" i="39"/>
  <c r="AX481" i="39"/>
  <c r="AX89" i="39"/>
  <c r="AX271" i="39"/>
  <c r="AX488" i="39"/>
  <c r="AX71" i="39"/>
  <c r="AX34" i="39"/>
  <c r="AX231" i="39"/>
  <c r="AX325" i="39"/>
  <c r="AX24" i="39"/>
  <c r="AX213" i="39"/>
  <c r="AX295" i="39"/>
  <c r="AX17" i="39"/>
  <c r="AX93" i="39"/>
  <c r="AX170" i="39"/>
  <c r="AX344" i="39"/>
  <c r="AX175" i="39"/>
  <c r="AX65" i="39"/>
  <c r="AX222" i="39"/>
  <c r="AX370" i="39"/>
  <c r="AX32" i="39"/>
  <c r="AX107" i="39"/>
  <c r="AX205" i="39"/>
  <c r="N466" i="39"/>
  <c r="DF10" i="39"/>
  <c r="BX324" i="38"/>
  <c r="BX325" i="38" s="1"/>
  <c r="N470" i="39"/>
  <c r="N384" i="39"/>
  <c r="N259" i="39"/>
  <c r="N32" i="39"/>
  <c r="N531" i="39"/>
  <c r="N45" i="39"/>
  <c r="N119" i="39"/>
  <c r="N423" i="39"/>
  <c r="N544" i="39"/>
  <c r="N277" i="39"/>
  <c r="N82" i="39"/>
  <c r="N328" i="39"/>
  <c r="N38" i="39"/>
  <c r="N99" i="39"/>
  <c r="N34" i="39"/>
  <c r="N179" i="39"/>
  <c r="N579" i="39"/>
  <c r="N575" i="39"/>
  <c r="N221" i="39"/>
  <c r="N314" i="39"/>
  <c r="N349" i="39"/>
  <c r="N307" i="39"/>
  <c r="N295" i="39"/>
  <c r="N503" i="39"/>
  <c r="N26" i="39"/>
  <c r="N558" i="39"/>
  <c r="N445" i="39"/>
  <c r="N93" i="39"/>
  <c r="N488" i="39"/>
  <c r="N197" i="39"/>
  <c r="N241" i="39"/>
  <c r="N51" i="39"/>
  <c r="N178" i="39"/>
  <c r="N517" i="39"/>
  <c r="N372" i="39"/>
  <c r="N78" i="39"/>
  <c r="N365" i="39"/>
  <c r="N223" i="39"/>
  <c r="N430" i="39"/>
  <c r="N563" i="39"/>
  <c r="N114" i="39"/>
  <c r="N495" i="39"/>
  <c r="N254" i="39"/>
  <c r="N542" i="39"/>
  <c r="N335" i="39"/>
  <c r="N95" i="39"/>
  <c r="N382" i="39"/>
  <c r="N214" i="39"/>
  <c r="N350" i="39"/>
  <c r="N284" i="39"/>
  <c r="N573" i="39"/>
  <c r="N492" i="39"/>
  <c r="N236" i="39"/>
  <c r="N17" i="39"/>
  <c r="N218" i="39"/>
  <c r="N127" i="39"/>
  <c r="N175" i="39"/>
  <c r="N548" i="39"/>
  <c r="N545" i="39"/>
  <c r="N366" i="39"/>
  <c r="N139" i="39"/>
  <c r="N357" i="39"/>
  <c r="N459" i="39"/>
  <c r="N167" i="39"/>
  <c r="N375" i="39"/>
  <c r="N152" i="39"/>
  <c r="N599" i="39"/>
  <c r="N570" i="39"/>
  <c r="N171" i="39"/>
  <c r="N27" i="39"/>
  <c r="N424" i="39"/>
  <c r="N224" i="39"/>
  <c r="N534" i="39"/>
  <c r="N188" i="39"/>
  <c r="N363" i="39"/>
  <c r="N572" i="39"/>
  <c r="N569" i="39"/>
  <c r="N400" i="39"/>
  <c r="N140" i="39"/>
  <c r="N440" i="39"/>
  <c r="N286" i="39"/>
  <c r="N169" i="39"/>
  <c r="N270" i="39"/>
  <c r="N257" i="39"/>
  <c r="N338" i="39"/>
  <c r="N477" i="39"/>
  <c r="N472" i="39"/>
  <c r="N311" i="39"/>
  <c r="N237" i="39"/>
  <c r="N203" i="39"/>
  <c r="N113" i="39"/>
  <c r="N305" i="39"/>
  <c r="N586" i="39"/>
  <c r="N281" i="39"/>
  <c r="N278" i="39"/>
  <c r="N253" i="39"/>
  <c r="N352" i="39"/>
  <c r="N182" i="39"/>
  <c r="N47" i="39"/>
  <c r="N75" i="39"/>
  <c r="N556" i="39"/>
  <c r="N154" i="39"/>
  <c r="N380" i="39"/>
  <c r="N118" i="39"/>
  <c r="N262" i="39"/>
  <c r="N593" i="39"/>
  <c r="N549" i="39"/>
  <c r="N419" i="39"/>
  <c r="N387" i="39"/>
  <c r="N447" i="39"/>
  <c r="N421" i="39"/>
  <c r="N318" i="39"/>
  <c r="N86" i="39"/>
  <c r="N40" i="39"/>
  <c r="N535" i="39"/>
  <c r="N41" i="39"/>
  <c r="DY17" i="39"/>
  <c r="DY16" i="39"/>
  <c r="DX14" i="39"/>
  <c r="DY15" i="39" s="1"/>
  <c r="DY18" i="39"/>
  <c r="N485" i="39"/>
  <c r="N364" i="39"/>
  <c r="N559" i="39"/>
  <c r="N571" i="39"/>
  <c r="N468" i="39"/>
  <c r="N507" i="39"/>
  <c r="N583" i="39"/>
  <c r="N562" i="39"/>
  <c r="N462" i="39"/>
  <c r="N362" i="39"/>
  <c r="N244" i="39"/>
  <c r="N546" i="39"/>
  <c r="N560" i="39"/>
  <c r="N458" i="39"/>
  <c r="N411" i="39"/>
  <c r="N300" i="39"/>
  <c r="N211" i="39"/>
  <c r="N80" i="39"/>
  <c r="N515" i="39"/>
  <c r="N377" i="39"/>
  <c r="N248" i="39"/>
  <c r="N162" i="39"/>
  <c r="N67" i="39"/>
  <c r="N469" i="39"/>
  <c r="N354" i="39"/>
  <c r="N265" i="39"/>
  <c r="N129" i="39"/>
  <c r="N53" i="39"/>
  <c r="N431" i="39"/>
  <c r="N345" i="39"/>
  <c r="N233" i="39"/>
  <c r="N150" i="39"/>
  <c r="N36" i="39"/>
  <c r="N330" i="39"/>
  <c r="N441" i="39"/>
  <c r="N243" i="39"/>
  <c r="N347" i="39"/>
  <c r="N415" i="39"/>
  <c r="N187" i="39"/>
  <c r="N49" i="39"/>
  <c r="N272" i="39"/>
  <c r="N94" i="39"/>
  <c r="N406" i="39"/>
  <c r="N185" i="39"/>
  <c r="N55" i="39"/>
  <c r="N252" i="39"/>
  <c r="N85" i="39"/>
  <c r="N332" i="39"/>
  <c r="N25" i="39"/>
  <c r="N165" i="39"/>
  <c r="N320" i="39"/>
  <c r="N22" i="39"/>
  <c r="N160" i="39"/>
  <c r="N344" i="39"/>
  <c r="N43" i="39"/>
  <c r="N137" i="39"/>
  <c r="N313" i="39"/>
  <c r="N601" i="39"/>
  <c r="N135" i="39"/>
  <c r="N77" i="39"/>
  <c r="N116" i="39"/>
  <c r="N18" i="39"/>
  <c r="N539" i="39"/>
  <c r="N543" i="39"/>
  <c r="N587" i="39"/>
  <c r="N486" i="39"/>
  <c r="N565" i="39"/>
  <c r="N541" i="39"/>
  <c r="N457" i="39"/>
  <c r="N334" i="39"/>
  <c r="N264" i="39"/>
  <c r="N521" i="39"/>
  <c r="N540" i="39"/>
  <c r="N547" i="39"/>
  <c r="N388" i="39"/>
  <c r="N287" i="39"/>
  <c r="N172" i="39"/>
  <c r="N52" i="39"/>
  <c r="N473" i="39"/>
  <c r="N355" i="39"/>
  <c r="N266" i="39"/>
  <c r="N130" i="39"/>
  <c r="N88" i="39"/>
  <c r="N436" i="39"/>
  <c r="N323" i="39"/>
  <c r="N193" i="39"/>
  <c r="N156" i="39"/>
  <c r="N54" i="39"/>
  <c r="N414" i="39"/>
  <c r="N303" i="39"/>
  <c r="N213" i="39"/>
  <c r="N90" i="39"/>
  <c r="N506" i="39"/>
  <c r="N301" i="39"/>
  <c r="N408" i="39"/>
  <c r="N577" i="39"/>
  <c r="N361" i="39"/>
  <c r="N144" i="39"/>
  <c r="N513" i="39"/>
  <c r="N260" i="39"/>
  <c r="N92" i="39"/>
  <c r="N359" i="39"/>
  <c r="N138" i="39"/>
  <c r="N483" i="39"/>
  <c r="N199" i="39"/>
  <c r="N57" i="39"/>
  <c r="N293" i="39"/>
  <c r="N478" i="39"/>
  <c r="N100" i="39"/>
  <c r="N288" i="39"/>
  <c r="N446" i="39"/>
  <c r="N97" i="39"/>
  <c r="N263" i="39"/>
  <c r="N456" i="39"/>
  <c r="N107" i="39"/>
  <c r="N202" i="39"/>
  <c r="N452" i="39"/>
  <c r="N109" i="39"/>
  <c r="N200" i="39"/>
  <c r="N59" i="39"/>
  <c r="N61" i="39"/>
  <c r="N529" i="39"/>
  <c r="N538" i="39"/>
  <c r="N582" i="39"/>
  <c r="N476" i="39"/>
  <c r="N552" i="39"/>
  <c r="N532" i="39"/>
  <c r="N427" i="39"/>
  <c r="N324" i="39"/>
  <c r="N204" i="39"/>
  <c r="N511" i="39"/>
  <c r="N530" i="39"/>
  <c r="N516" i="39"/>
  <c r="N378" i="39"/>
  <c r="N249" i="39"/>
  <c r="N208" i="39"/>
  <c r="N68" i="39"/>
  <c r="N448" i="39"/>
  <c r="N336" i="39"/>
  <c r="N205" i="39"/>
  <c r="N120" i="39"/>
  <c r="N28" i="39"/>
  <c r="N426" i="39"/>
  <c r="N340" i="39"/>
  <c r="N229" i="39"/>
  <c r="N101" i="39"/>
  <c r="N578" i="39"/>
  <c r="N403" i="39"/>
  <c r="N279" i="39"/>
  <c r="N184" i="39"/>
  <c r="N106" i="39"/>
  <c r="N474" i="39"/>
  <c r="N294" i="39"/>
  <c r="N393" i="39"/>
  <c r="N523" i="39"/>
  <c r="N327" i="39"/>
  <c r="N126" i="39"/>
  <c r="N463" i="39"/>
  <c r="N191" i="39"/>
  <c r="N15" i="39"/>
  <c r="N321" i="39"/>
  <c r="N124" i="39"/>
  <c r="N439" i="39"/>
  <c r="N227" i="39"/>
  <c r="N58" i="39"/>
  <c r="N198" i="39"/>
  <c r="N420" i="39"/>
  <c r="N64" i="39"/>
  <c r="N235" i="39"/>
  <c r="N416" i="39"/>
  <c r="N56" i="39"/>
  <c r="N232" i="39"/>
  <c r="N401" i="39"/>
  <c r="N65" i="39"/>
  <c r="N225" i="39"/>
  <c r="N389" i="39"/>
  <c r="N69" i="39"/>
  <c r="N104" i="39"/>
  <c r="N173" i="39"/>
  <c r="N526" i="39"/>
  <c r="N519" i="39"/>
  <c r="N528" i="39"/>
  <c r="N567" i="39"/>
  <c r="N467" i="39"/>
  <c r="N553" i="39"/>
  <c r="N522" i="39"/>
  <c r="N418" i="39"/>
  <c r="N342" i="39"/>
  <c r="N600" i="39"/>
  <c r="N501" i="39"/>
  <c r="N520" i="39"/>
  <c r="N493" i="39"/>
  <c r="N367" i="39"/>
  <c r="N238" i="39"/>
  <c r="N141" i="39"/>
  <c r="N62" i="39"/>
  <c r="N437" i="39"/>
  <c r="N325" i="39"/>
  <c r="N194" i="39"/>
  <c r="N157" i="39"/>
  <c r="N42" i="39"/>
  <c r="N453" i="39"/>
  <c r="N309" i="39"/>
  <c r="N219" i="39"/>
  <c r="N105" i="39"/>
  <c r="N550" i="39"/>
  <c r="N390" i="39"/>
  <c r="N283" i="39"/>
  <c r="N174" i="39"/>
  <c r="N73" i="39"/>
  <c r="N442" i="39"/>
  <c r="N245" i="39"/>
  <c r="N373" i="39"/>
  <c r="N465" i="39"/>
  <c r="N308" i="39"/>
  <c r="N155" i="39"/>
  <c r="N432" i="39"/>
  <c r="N222" i="39"/>
  <c r="N33" i="39"/>
  <c r="N306" i="39"/>
  <c r="N153" i="39"/>
  <c r="N433" i="39"/>
  <c r="N212" i="39"/>
  <c r="N23" i="39"/>
  <c r="N215" i="39"/>
  <c r="N379" i="39"/>
  <c r="N46" i="39"/>
  <c r="N189" i="39"/>
  <c r="N370" i="39"/>
  <c r="N39" i="39"/>
  <c r="N183" i="39"/>
  <c r="N351" i="39"/>
  <c r="N48" i="39"/>
  <c r="N177" i="39"/>
  <c r="N348" i="39"/>
  <c r="N30" i="39"/>
  <c r="N404" i="39"/>
  <c r="N319" i="39"/>
  <c r="N509" i="39"/>
  <c r="N518" i="39"/>
  <c r="N557" i="39"/>
  <c r="N512" i="39"/>
  <c r="N412" i="39"/>
  <c r="N312" i="39"/>
  <c r="N591" i="39"/>
  <c r="N490" i="39"/>
  <c r="N510" i="39"/>
  <c r="N500" i="39"/>
  <c r="N356" i="39"/>
  <c r="N267" i="39"/>
  <c r="N131" i="39"/>
  <c r="N44" i="39"/>
  <c r="N428" i="39"/>
  <c r="N341" i="39"/>
  <c r="N230" i="39"/>
  <c r="N147" i="39"/>
  <c r="N409" i="39"/>
  <c r="N298" i="39"/>
  <c r="N209" i="39"/>
  <c r="N79" i="39"/>
  <c r="N524" i="39"/>
  <c r="N392" i="39"/>
  <c r="N251" i="39"/>
  <c r="N164" i="39"/>
  <c r="N70" i="39"/>
  <c r="N425" i="39"/>
  <c r="N268" i="39"/>
  <c r="N353" i="39"/>
  <c r="N455" i="39"/>
  <c r="N273" i="39"/>
  <c r="N96" i="39"/>
  <c r="N407" i="39"/>
  <c r="N186" i="39"/>
  <c r="N87" i="39"/>
  <c r="N291" i="39"/>
  <c r="N89" i="39"/>
  <c r="N395" i="39"/>
  <c r="N176" i="39"/>
  <c r="N597" i="39"/>
  <c r="N166" i="39"/>
  <c r="N331" i="39"/>
  <c r="N24" i="39"/>
  <c r="N163" i="39"/>
  <c r="N346" i="39"/>
  <c r="N76" i="39"/>
  <c r="N146" i="39"/>
  <c r="N315" i="39"/>
  <c r="N21" i="39"/>
  <c r="N136" i="39"/>
  <c r="N304" i="39"/>
  <c r="N484" i="39"/>
  <c r="N228" i="39"/>
  <c r="N296" i="39"/>
  <c r="N497" i="39"/>
  <c r="N508" i="39"/>
  <c r="N555" i="39"/>
  <c r="N602" i="39"/>
  <c r="N502" i="39"/>
  <c r="N402" i="39"/>
  <c r="N302" i="39"/>
  <c r="N585" i="39"/>
  <c r="N480" i="39"/>
  <c r="N596" i="39"/>
  <c r="N498" i="39"/>
  <c r="N449" i="39"/>
  <c r="N337" i="39"/>
  <c r="N206" i="39"/>
  <c r="N121" i="39"/>
  <c r="N29" i="39"/>
  <c r="N417" i="39"/>
  <c r="N310" i="39"/>
  <c r="N220" i="39"/>
  <c r="N111" i="39"/>
  <c r="N576" i="39"/>
  <c r="N398" i="39"/>
  <c r="N275" i="39"/>
  <c r="N180" i="39"/>
  <c r="N74" i="39"/>
  <c r="N499" i="39"/>
  <c r="N369" i="39"/>
  <c r="N240" i="39"/>
  <c r="N143" i="39"/>
  <c r="N16" i="39"/>
  <c r="N413" i="39"/>
  <c r="N603" i="39"/>
  <c r="N329" i="39"/>
  <c r="N434" i="39"/>
  <c r="N598" i="39"/>
  <c r="N242" i="39"/>
  <c r="N91" i="39"/>
  <c r="N383" i="39"/>
  <c r="N168" i="39"/>
  <c r="N566" i="39"/>
  <c r="N239" i="39"/>
  <c r="N81" i="39"/>
  <c r="N368" i="39"/>
  <c r="N159" i="39"/>
  <c r="N564" i="39"/>
  <c r="N128" i="39"/>
  <c r="N282" i="39"/>
  <c r="N554" i="39"/>
  <c r="N122" i="39"/>
  <c r="N274" i="39"/>
  <c r="N533" i="39"/>
  <c r="N117" i="39"/>
  <c r="N255" i="39"/>
  <c r="N494" i="39"/>
  <c r="N112" i="39"/>
  <c r="N250" i="39"/>
  <c r="N246" i="39"/>
  <c r="N63" i="39"/>
  <c r="N145" i="39"/>
  <c r="N589" i="39"/>
  <c r="N594" i="39"/>
  <c r="N496" i="39"/>
  <c r="N537" i="39"/>
  <c r="N592" i="39"/>
  <c r="N491" i="39"/>
  <c r="N391" i="39"/>
  <c r="N280" i="39"/>
  <c r="N574" i="39"/>
  <c r="N471" i="39"/>
  <c r="N590" i="39"/>
  <c r="N489" i="39"/>
  <c r="N438" i="39"/>
  <c r="N326" i="39"/>
  <c r="N195" i="39"/>
  <c r="N158" i="39"/>
  <c r="N20" i="39"/>
  <c r="N410" i="39"/>
  <c r="N299" i="39"/>
  <c r="N210" i="39"/>
  <c r="M14" i="39"/>
  <c r="N14" i="39" s="1"/>
  <c r="N536" i="39"/>
  <c r="N386" i="39"/>
  <c r="N258" i="39"/>
  <c r="N170" i="39"/>
  <c r="N35" i="39"/>
  <c r="N475" i="39"/>
  <c r="N358" i="39"/>
  <c r="N269" i="39"/>
  <c r="N133" i="39"/>
  <c r="N83" i="39"/>
  <c r="N394" i="39"/>
  <c r="N551" i="39"/>
  <c r="N317" i="39"/>
  <c r="N396" i="39"/>
  <c r="N525" i="39"/>
  <c r="N261" i="39"/>
  <c r="N19" i="39"/>
  <c r="N360" i="39"/>
  <c r="N142" i="39"/>
  <c r="N504" i="39"/>
  <c r="N285" i="39"/>
  <c r="N72" i="39"/>
  <c r="N333" i="39"/>
  <c r="N132" i="39"/>
  <c r="N482" i="39"/>
  <c r="N149" i="39"/>
  <c r="N290" i="39"/>
  <c r="N450" i="39"/>
  <c r="N98" i="39"/>
  <c r="N271" i="39"/>
  <c r="N444" i="39"/>
  <c r="N84" i="39"/>
  <c r="N207" i="39"/>
  <c r="N454" i="39"/>
  <c r="N102" i="39"/>
  <c r="N201" i="39"/>
  <c r="N151" i="39"/>
  <c r="N385" i="39"/>
  <c r="N256" i="39"/>
  <c r="N580" i="39"/>
  <c r="N588" i="39"/>
  <c r="N487" i="39"/>
  <c r="N527" i="39"/>
  <c r="N584" i="39"/>
  <c r="N481" i="39"/>
  <c r="N381" i="39"/>
  <c r="N289" i="39"/>
  <c r="N561" i="39"/>
  <c r="N461" i="39"/>
  <c r="N581" i="39"/>
  <c r="N479" i="39"/>
  <c r="N429" i="39"/>
  <c r="N343" i="39"/>
  <c r="N231" i="39"/>
  <c r="N148" i="39"/>
  <c r="N568" i="39"/>
  <c r="N399" i="39"/>
  <c r="N276" i="39"/>
  <c r="N181" i="39"/>
  <c r="N108" i="39"/>
  <c r="N514" i="39"/>
  <c r="N376" i="39"/>
  <c r="N247" i="39"/>
  <c r="N161" i="39"/>
  <c r="N66" i="39"/>
  <c r="N451" i="39"/>
  <c r="N339" i="39"/>
  <c r="N292" i="39"/>
  <c r="N123" i="39"/>
  <c r="N31" i="39"/>
  <c r="N374" i="39"/>
  <c r="N505" i="39"/>
  <c r="N297" i="39"/>
  <c r="N371" i="39"/>
  <c r="N464" i="39"/>
  <c r="N192" i="39"/>
  <c r="N37" i="39"/>
  <c r="N322" i="39"/>
  <c r="N125" i="39"/>
  <c r="N460" i="39"/>
  <c r="N190" i="39"/>
  <c r="N50" i="39"/>
  <c r="N316" i="39"/>
  <c r="N115" i="39"/>
  <c r="N422" i="39"/>
  <c r="N110" i="39"/>
  <c r="N196" i="39"/>
  <c r="N435" i="39"/>
  <c r="N60" i="39"/>
  <c r="N234" i="39"/>
  <c r="N405" i="39"/>
  <c r="N103" i="39"/>
  <c r="N226" i="39"/>
  <c r="N397" i="39"/>
  <c r="N71" i="39"/>
  <c r="N217" i="39"/>
  <c r="N443" i="39"/>
  <c r="N134" i="39"/>
  <c r="N216" i="39"/>
  <c r="EE60" i="39"/>
  <c r="EG14" i="39" s="1" a="1"/>
  <c r="CP297" i="38"/>
  <c r="CD324" i="38"/>
  <c r="CD325" i="38" s="1"/>
  <c r="CD326" i="38" a="1"/>
  <c r="CD326" i="38" s="1"/>
  <c r="CD327" i="38" s="1"/>
  <c r="DO10" i="39"/>
  <c r="DQ14" i="39" s="1" a="1"/>
  <c r="CJ332" i="38"/>
  <c r="CJ333" i="38" s="1"/>
  <c r="CJ321" i="38"/>
  <c r="CD331" i="38"/>
  <c r="CL297" i="38"/>
  <c r="DG15" i="39"/>
  <c r="DB221" i="19"/>
  <c r="DB227" i="19" s="1"/>
  <c r="DB242" i="19"/>
  <c r="DB239" i="19" s="1"/>
  <c r="DB243" i="19"/>
  <c r="P138" i="19"/>
  <c r="P152" i="19" s="1"/>
  <c r="CV275" i="19"/>
  <c r="DH205" i="19"/>
  <c r="DH206" i="19"/>
  <c r="R159" i="19"/>
  <c r="R179" i="19" s="1"/>
  <c r="V179" i="19" s="1"/>
  <c r="L19" i="33"/>
  <c r="L17" i="33"/>
  <c r="BD11" i="39"/>
  <c r="BD8" i="39" s="1"/>
  <c r="AN319" i="38" s="1"/>
  <c r="CK92" i="33" a="1"/>
  <c r="CK92" i="33" s="1"/>
  <c r="L20" i="33"/>
  <c r="L22" i="33"/>
  <c r="L24" i="33"/>
  <c r="L23" i="33"/>
  <c r="DP197" i="38"/>
  <c r="DT197" i="38" s="1"/>
  <c r="DH197" i="38"/>
  <c r="DH194" i="38" s="1"/>
  <c r="DH208" i="38" s="1"/>
  <c r="DH209" i="38" s="1"/>
  <c r="P305" i="19"/>
  <c r="AH305" i="19"/>
  <c r="L25" i="33"/>
  <c r="CP14" i="39" a="1"/>
  <c r="CQ600" i="39" s="1"/>
  <c r="L21" i="33"/>
  <c r="L16" i="33"/>
  <c r="L18" i="33"/>
  <c r="AB141" i="19"/>
  <c r="X159" i="19"/>
  <c r="R138" i="19"/>
  <c r="V140" i="19"/>
  <c r="V138" i="19" s="1"/>
  <c r="V152" i="19" s="1"/>
  <c r="R158" i="19"/>
  <c r="P158" i="19"/>
  <c r="L178" i="19"/>
  <c r="L196" i="19" s="1"/>
  <c r="L156" i="19"/>
  <c r="DN187" i="19"/>
  <c r="DN188" i="19"/>
  <c r="P159" i="19"/>
  <c r="L179" i="19"/>
  <c r="P179" i="19" s="1"/>
  <c r="DN203" i="19"/>
  <c r="CX14" i="39"/>
  <c r="CX15" i="39"/>
  <c r="DN171" i="38"/>
  <c r="DB234" i="38"/>
  <c r="DB231" i="38" s="1"/>
  <c r="DB245" i="38" s="1"/>
  <c r="DB246" i="38" s="1"/>
  <c r="CX270" i="38"/>
  <c r="CX267" i="38" s="1"/>
  <c r="BX14" i="39" a="1"/>
  <c r="CX299" i="38"/>
  <c r="DB269" i="38"/>
  <c r="FH3" i="39"/>
  <c r="FH6" i="39"/>
  <c r="FH7" i="39" s="1"/>
  <c r="FH4" i="39"/>
  <c r="FQ2" i="39"/>
  <c r="BX327" i="38"/>
  <c r="ET14" i="39" a="1"/>
  <c r="ET14" i="39" s="1"/>
  <c r="EU14" i="39" s="1" a="1"/>
  <c r="EY5" i="39"/>
  <c r="EX14" i="39" s="1" a="1"/>
  <c r="EX14" i="39" s="1"/>
  <c r="DP233" i="38"/>
  <c r="DT196" i="38"/>
  <c r="DN196" i="38"/>
  <c r="DJ233" i="38"/>
  <c r="DT171" i="38"/>
  <c r="AD2" i="35" s="1" a="1"/>
  <c r="AD2" i="35" s="1"/>
  <c r="BF318" i="38"/>
  <c r="CE8" i="39"/>
  <c r="BF319" i="38" s="1"/>
  <c r="EM14" i="39" a="1"/>
  <c r="EM14" i="39" s="1"/>
  <c r="EN14" i="39" s="1"/>
  <c r="DD270" i="38"/>
  <c r="DH234" i="38"/>
  <c r="DD299" i="38"/>
  <c r="DH269" i="38"/>
  <c r="DJ197" i="38"/>
  <c r="DJ194" i="38" s="1"/>
  <c r="CK88" i="33" a="1"/>
  <c r="CK88" i="33" s="1"/>
  <c r="CK68" i="33" a="1"/>
  <c r="CK68" i="33" s="1"/>
  <c r="CK86" i="33" a="1"/>
  <c r="CK86" i="33" s="1"/>
  <c r="CK85" i="33" a="1"/>
  <c r="CK85" i="33" s="1"/>
  <c r="CK27" i="33" a="1"/>
  <c r="CK27" i="33" s="1"/>
  <c r="CK25" i="33" a="1"/>
  <c r="CK25" i="33" s="1"/>
  <c r="CK84" i="33" a="1"/>
  <c r="CK84" i="33" s="1"/>
  <c r="CK72" i="33" a="1"/>
  <c r="CK72" i="33" s="1"/>
  <c r="CK87" i="33" a="1"/>
  <c r="CK87" i="33" s="1"/>
  <c r="CK39" i="33" a="1"/>
  <c r="CK39" i="33" s="1"/>
  <c r="CK64" i="33" a="1"/>
  <c r="CK64" i="33" s="1"/>
  <c r="CK24" i="33" a="1"/>
  <c r="CK24" i="33" s="1"/>
  <c r="CK78" i="33" a="1"/>
  <c r="CK78" i="33" s="1"/>
  <c r="CK32" i="33" a="1"/>
  <c r="CK32" i="33" s="1"/>
  <c r="CK61" i="33" a="1"/>
  <c r="CK61" i="33" s="1"/>
  <c r="CK50" i="33" a="1"/>
  <c r="CK50" i="33" s="1"/>
  <c r="CK15" i="33" a="1"/>
  <c r="CK15" i="33" s="1"/>
  <c r="CL15" i="33" s="1"/>
  <c r="CK65" i="33" a="1"/>
  <c r="CK65" i="33" s="1"/>
  <c r="CK47" i="33" a="1"/>
  <c r="CK47" i="33" s="1"/>
  <c r="CK33" i="33" a="1"/>
  <c r="CK33" i="33" s="1"/>
  <c r="CK62" i="33" a="1"/>
  <c r="CK62" i="33" s="1"/>
  <c r="CK40" i="33" a="1"/>
  <c r="CK40" i="33" s="1"/>
  <c r="CK20" i="33" a="1"/>
  <c r="CK20" i="33" s="1"/>
  <c r="CL20" i="33" s="1"/>
  <c r="CK28" i="33" a="1"/>
  <c r="CK28" i="33" s="1"/>
  <c r="CK31" i="33" a="1"/>
  <c r="CK31" i="33" s="1"/>
  <c r="CK52" i="33" a="1"/>
  <c r="CK52" i="33" s="1"/>
  <c r="CK79" i="33" a="1"/>
  <c r="CK79" i="33" s="1"/>
  <c r="CK71" i="33" a="1"/>
  <c r="CK71" i="33" s="1"/>
  <c r="CK80" i="33" a="1"/>
  <c r="CK80" i="33" s="1"/>
  <c r="CK43" i="33" a="1"/>
  <c r="CK43" i="33" s="1"/>
  <c r="CK19" i="33" a="1"/>
  <c r="CK19" i="33" s="1"/>
  <c r="CL19" i="33" s="1"/>
  <c r="CK18" i="33" a="1"/>
  <c r="CK18" i="33" s="1"/>
  <c r="CL18" i="33" s="1"/>
  <c r="CK36" i="33" a="1"/>
  <c r="CK36" i="33" s="1"/>
  <c r="CK56" i="33" a="1"/>
  <c r="CK56" i="33" s="1"/>
  <c r="CK30" i="33" a="1"/>
  <c r="CK30" i="33" s="1"/>
  <c r="CK45" i="33" a="1"/>
  <c r="CK45" i="33" s="1"/>
  <c r="CK53" i="33" a="1"/>
  <c r="CK53" i="33" s="1"/>
  <c r="CK17" i="33" a="1"/>
  <c r="CK17" i="33" s="1"/>
  <c r="CL17" i="33" s="1"/>
  <c r="CK55" i="33" a="1"/>
  <c r="CK55" i="33" s="1"/>
  <c r="CK51" i="33" a="1"/>
  <c r="CK51" i="33" s="1"/>
  <c r="CK26" i="33" a="1"/>
  <c r="CK26" i="33" s="1"/>
  <c r="CK69" i="33" a="1"/>
  <c r="CK69" i="33" s="1"/>
  <c r="CK48" i="33" a="1"/>
  <c r="CK48" i="33" s="1"/>
  <c r="CK77" i="33" a="1"/>
  <c r="CK77" i="33" s="1"/>
  <c r="CK81" i="33" a="1"/>
  <c r="CK81" i="33" s="1"/>
  <c r="CK83" i="33" a="1"/>
  <c r="CK83" i="33" s="1"/>
  <c r="CK90" i="33" a="1"/>
  <c r="CK90" i="33" s="1"/>
  <c r="CK29" i="33" a="1"/>
  <c r="CK29" i="33" s="1"/>
  <c r="CK42" i="33" a="1"/>
  <c r="CK42" i="33" s="1"/>
  <c r="CK22" i="33" a="1"/>
  <c r="CK22" i="33" s="1"/>
  <c r="CK54" i="33" a="1"/>
  <c r="CK54" i="33" s="1"/>
  <c r="CK46" i="33" a="1"/>
  <c r="CK46" i="33" s="1"/>
  <c r="CK57" i="33" a="1"/>
  <c r="CK57" i="33" s="1"/>
  <c r="CK76" i="33" a="1"/>
  <c r="CK76" i="33" s="1"/>
  <c r="CK66" i="33" a="1"/>
  <c r="CK66" i="33" s="1"/>
  <c r="CK38" i="33" a="1"/>
  <c r="CK38" i="33" s="1"/>
  <c r="CK75" i="33" a="1"/>
  <c r="CK75" i="33" s="1"/>
  <c r="CK37" i="33" a="1"/>
  <c r="CK37" i="33" s="1"/>
  <c r="CK58" i="33" a="1"/>
  <c r="CK58" i="33" s="1"/>
  <c r="CJ14" i="33"/>
  <c r="CK14" i="33" s="1" a="1"/>
  <c r="CK14" i="33" s="1"/>
  <c r="CL14" i="33" s="1"/>
  <c r="CK16" i="33" a="1"/>
  <c r="CK16" i="33" s="1"/>
  <c r="CL16" i="33" s="1"/>
  <c r="CK44" i="33" a="1"/>
  <c r="CK44" i="33" s="1"/>
  <c r="CK74" i="33" a="1"/>
  <c r="CK74" i="33" s="1"/>
  <c r="CK73" i="33" a="1"/>
  <c r="CK73" i="33" s="1"/>
  <c r="CK67" i="33" a="1"/>
  <c r="CK67" i="33" s="1"/>
  <c r="CK49" i="33" a="1"/>
  <c r="CK49" i="33" s="1"/>
  <c r="CK23" i="33" a="1"/>
  <c r="CK23" i="33" s="1"/>
  <c r="CK60" i="33" a="1"/>
  <c r="CK60" i="33" s="1"/>
  <c r="CK59" i="33" a="1"/>
  <c r="CK59" i="33" s="1"/>
  <c r="CK89" i="33" a="1"/>
  <c r="CK89" i="33" s="1"/>
  <c r="CK82" i="33" a="1"/>
  <c r="CK82" i="33" s="1"/>
  <c r="CK34" i="33" a="1"/>
  <c r="CK34" i="33" s="1"/>
  <c r="CK21" i="33" a="1"/>
  <c r="CK21" i="33" s="1"/>
  <c r="CL21" i="33" s="1"/>
  <c r="CK41" i="33" a="1"/>
  <c r="CK41" i="33" s="1"/>
  <c r="CK35" i="33" a="1"/>
  <c r="CK35" i="33" s="1"/>
  <c r="CK70" i="33" a="1"/>
  <c r="CK70" i="33" s="1"/>
  <c r="CK63" i="33" a="1"/>
  <c r="CK63" i="33" s="1"/>
  <c r="DT186" i="19"/>
  <c r="DT188" i="19" s="1"/>
  <c r="DR236" i="19"/>
  <c r="DR272" i="19" s="1"/>
  <c r="DR302" i="19" s="1"/>
  <c r="CJ336" i="19"/>
  <c r="CJ310" i="19"/>
  <c r="CJ309" i="19"/>
  <c r="CJ337" i="19"/>
  <c r="CJ338" i="19" s="1"/>
  <c r="CJ339" i="19" s="1"/>
  <c r="CJ308" i="19"/>
  <c r="DR238" i="19"/>
  <c r="DR274" i="19" s="1"/>
  <c r="DR304" i="19" s="1"/>
  <c r="DR234" i="19"/>
  <c r="DR270" i="19" s="1"/>
  <c r="DR300" i="19" s="1"/>
  <c r="CV307" i="19"/>
  <c r="DF267" i="19"/>
  <c r="DH277" i="19" s="1"/>
  <c r="DF298" i="19"/>
  <c r="DF297" i="19" s="1"/>
  <c r="DB276" i="19"/>
  <c r="DK231" i="19"/>
  <c r="DK268" i="19"/>
  <c r="DN238" i="19"/>
  <c r="DJ274" i="19"/>
  <c r="DB287" i="19"/>
  <c r="DB307" i="19" s="1"/>
  <c r="DN204" i="19"/>
  <c r="DB280" i="19"/>
  <c r="DB279" i="19"/>
  <c r="DB278" i="19"/>
  <c r="DN214" i="19"/>
  <c r="DN213" i="19" s="1"/>
  <c r="DL213" i="19"/>
  <c r="DN223" i="19" s="1"/>
  <c r="DP235" i="19"/>
  <c r="DT198" i="19"/>
  <c r="DH274" i="19"/>
  <c r="DD304" i="19"/>
  <c r="DH304" i="19" s="1"/>
  <c r="DJ268" i="19"/>
  <c r="DL232" i="19"/>
  <c r="DN232" i="19" s="1"/>
  <c r="DN236" i="19"/>
  <c r="DJ272" i="19"/>
  <c r="DT201" i="19"/>
  <c r="DP238" i="19"/>
  <c r="DR214" i="19"/>
  <c r="DR232" i="19" s="1"/>
  <c r="DR194" i="19"/>
  <c r="DQ194" i="19"/>
  <c r="DQ232" i="19"/>
  <c r="DT195" i="19"/>
  <c r="DP232" i="19"/>
  <c r="DG268" i="19"/>
  <c r="DG231" i="19"/>
  <c r="DH240" i="19" s="1"/>
  <c r="DD298" i="19"/>
  <c r="DH268" i="19"/>
  <c r="DB298" i="19"/>
  <c r="DH226" i="19"/>
  <c r="DH225" i="19"/>
  <c r="DH224" i="19"/>
  <c r="DJ271" i="19"/>
  <c r="DN235" i="19"/>
  <c r="DH272" i="19"/>
  <c r="DD302" i="19"/>
  <c r="DH302" i="19" s="1"/>
  <c r="DE267" i="19"/>
  <c r="DE298" i="19"/>
  <c r="DE297" i="19" s="1"/>
  <c r="DR233" i="19"/>
  <c r="DR269" i="19" s="1"/>
  <c r="DR299" i="19" s="1"/>
  <c r="DS214" i="19"/>
  <c r="DS213" i="19" s="1"/>
  <c r="DT212" i="19" s="1"/>
  <c r="DT222" i="19" s="1"/>
  <c r="DS194" i="19"/>
  <c r="DR235" i="19"/>
  <c r="DR271" i="19" s="1"/>
  <c r="DR301" i="19" s="1"/>
  <c r="DP236" i="19"/>
  <c r="DT199" i="19"/>
  <c r="DH241" i="19"/>
  <c r="DN230" i="19"/>
  <c r="DN266" i="19" s="1"/>
  <c r="DM232" i="19"/>
  <c r="DT185" i="19"/>
  <c r="DT193" i="19"/>
  <c r="DD301" i="19"/>
  <c r="DH301" i="19" s="1"/>
  <c r="DH271" i="19"/>
  <c r="V27" i="26"/>
  <c r="X140" i="19" s="1"/>
  <c r="F156" i="19"/>
  <c r="J159" i="19"/>
  <c r="J156" i="19" s="1"/>
  <c r="J170" i="19" s="1"/>
  <c r="J171" i="19" s="1"/>
  <c r="EP4" i="33"/>
  <c r="EP5" i="33" s="1"/>
  <c r="EO14" i="33" s="1" a="1"/>
  <c r="EO14" i="33" s="1"/>
  <c r="BT177" i="33"/>
  <c r="DV177" i="33"/>
  <c r="CL177" i="33"/>
  <c r="BB177" i="33"/>
  <c r="DD177" i="33"/>
  <c r="BK177" i="33"/>
  <c r="AS177" i="33"/>
  <c r="AJ177" i="33"/>
  <c r="AA177" i="33"/>
  <c r="L15" i="33"/>
  <c r="F197" i="19"/>
  <c r="F234" i="19" s="1"/>
  <c r="F270" i="19" s="1"/>
  <c r="F300" i="19" s="1"/>
  <c r="J198" i="19"/>
  <c r="J152" i="19"/>
  <c r="AA278" i="33"/>
  <c r="AA279" i="33" s="1"/>
  <c r="CL247" i="33"/>
  <c r="CL248" i="33" s="1"/>
  <c r="BK252" i="33"/>
  <c r="AJ266" i="33"/>
  <c r="BT251" i="33"/>
  <c r="DD245" i="33"/>
  <c r="DV243" i="33"/>
  <c r="DV244" i="33" s="1"/>
  <c r="AS258" i="33"/>
  <c r="AS259" i="33" s="1"/>
  <c r="DD148" i="33"/>
  <c r="AS148" i="33"/>
  <c r="CL148" i="33"/>
  <c r="AA148" i="33"/>
  <c r="DV148" i="33"/>
  <c r="BB148" i="33"/>
  <c r="AA126" i="33"/>
  <c r="BT216" i="33"/>
  <c r="BB216" i="33"/>
  <c r="AS216" i="33"/>
  <c r="CL216" i="33"/>
  <c r="AA216" i="33"/>
  <c r="AA117" i="33"/>
  <c r="AA118" i="33"/>
  <c r="AA119" i="33" s="1"/>
  <c r="AA120" i="33" s="1"/>
  <c r="AA121" i="33" s="1"/>
  <c r="AA122" i="33" s="1"/>
  <c r="AA123" i="33"/>
  <c r="DP30" i="33"/>
  <c r="DP31" i="33"/>
  <c r="DP32" i="33"/>
  <c r="DP34" i="33"/>
  <c r="DP33" i="33"/>
  <c r="DP26" i="33"/>
  <c r="DP24" i="33"/>
  <c r="DP29" i="33"/>
  <c r="DP28" i="33"/>
  <c r="DP27" i="33"/>
  <c r="DP25" i="33"/>
  <c r="DP23" i="33"/>
  <c r="DP22" i="33"/>
  <c r="DV249" i="33"/>
  <c r="AJ289" i="33"/>
  <c r="AJ290" i="33" s="1"/>
  <c r="BT257" i="33"/>
  <c r="BT258" i="33" s="1"/>
  <c r="DD251" i="33"/>
  <c r="CF33" i="33"/>
  <c r="CF34" i="33"/>
  <c r="CF35" i="33"/>
  <c r="CF30" i="33"/>
  <c r="CF31" i="33"/>
  <c r="CF32" i="33"/>
  <c r="CF24" i="33"/>
  <c r="CF29" i="33"/>
  <c r="CF27" i="33"/>
  <c r="CF28" i="33"/>
  <c r="CF23" i="33"/>
  <c r="CF26" i="33"/>
  <c r="CF25" i="33"/>
  <c r="CF22" i="33"/>
  <c r="CL254" i="33"/>
  <c r="AS273" i="33"/>
  <c r="AS274" i="33" s="1"/>
  <c r="CX34" i="33"/>
  <c r="CX35" i="33"/>
  <c r="CX30" i="33"/>
  <c r="CX31" i="33"/>
  <c r="CX33" i="33"/>
  <c r="CX32" i="33"/>
  <c r="CX27" i="33"/>
  <c r="CX24" i="33"/>
  <c r="CX25" i="33"/>
  <c r="CX23" i="33"/>
  <c r="CX26" i="33"/>
  <c r="CX29" i="33"/>
  <c r="CX28" i="33"/>
  <c r="BB263" i="33"/>
  <c r="BB262" i="33"/>
  <c r="AA130" i="33"/>
  <c r="AA131" i="33" s="1"/>
  <c r="AA132" i="33" s="1"/>
  <c r="AI14" i="33" a="1"/>
  <c r="AI14" i="33" s="1"/>
  <c r="AJ14" i="33" s="1"/>
  <c r="Z14" i="33" a="1"/>
  <c r="Z14" i="33" s="1"/>
  <c r="AA14" i="33" s="1"/>
  <c r="J179" i="19"/>
  <c r="CX22" i="33"/>
  <c r="EG4" i="33"/>
  <c r="AB28" i="26"/>
  <c r="AD141" i="19" s="1"/>
  <c r="CX18" i="33" l="1"/>
  <c r="CW14" i="33"/>
  <c r="CX14" i="33" s="1"/>
  <c r="CX20" i="33"/>
  <c r="CX19" i="33"/>
  <c r="CX17" i="33"/>
  <c r="CX21" i="33"/>
  <c r="CX16" i="33"/>
  <c r="AF600" i="39"/>
  <c r="AF544" i="39"/>
  <c r="AF453" i="39"/>
  <c r="AF492" i="39"/>
  <c r="AF540" i="39"/>
  <c r="AF568" i="39"/>
  <c r="R120" i="33"/>
  <c r="AL11" i="39"/>
  <c r="AB318" i="38" s="1"/>
  <c r="R123" i="33"/>
  <c r="AF482" i="39"/>
  <c r="AF499" i="39"/>
  <c r="AF599" i="39"/>
  <c r="AF584" i="39"/>
  <c r="AF596" i="39"/>
  <c r="AF446" i="39"/>
  <c r="AF525" i="39"/>
  <c r="AF534" i="39"/>
  <c r="AF578" i="39"/>
  <c r="AF461" i="39"/>
  <c r="AF503" i="39"/>
  <c r="AF579" i="39"/>
  <c r="AF489" i="39"/>
  <c r="AF558" i="39"/>
  <c r="AF536" i="39"/>
  <c r="AF504" i="39"/>
  <c r="AF443" i="39"/>
  <c r="AF464" i="39"/>
  <c r="AF431" i="39"/>
  <c r="F176" i="19"/>
  <c r="J196" i="19"/>
  <c r="J178" i="19"/>
  <c r="AF570" i="39"/>
  <c r="AF523" i="39"/>
  <c r="AF455" i="39"/>
  <c r="AF565" i="39"/>
  <c r="AF465" i="39"/>
  <c r="AF576" i="39"/>
  <c r="AF478" i="39"/>
  <c r="AF515" i="39"/>
  <c r="AF507" i="39"/>
  <c r="AF510" i="39"/>
  <c r="AF545" i="39"/>
  <c r="AF469" i="39"/>
  <c r="AF564" i="39"/>
  <c r="AF458" i="39"/>
  <c r="AF497" i="39"/>
  <c r="AF403" i="39"/>
  <c r="AF531" i="39"/>
  <c r="AF456" i="39"/>
  <c r="AF554" i="39"/>
  <c r="AF442" i="39"/>
  <c r="AF487" i="39"/>
  <c r="AF290" i="39"/>
  <c r="AF477" i="39"/>
  <c r="AF102" i="39"/>
  <c r="AF521" i="39"/>
  <c r="AF526" i="39"/>
  <c r="AF432" i="39"/>
  <c r="AF592" i="39"/>
  <c r="AF518" i="39"/>
  <c r="AF520" i="39"/>
  <c r="AF575" i="39"/>
  <c r="AF451" i="39"/>
  <c r="AF548" i="39"/>
  <c r="AF436" i="39"/>
  <c r="AF587" i="39"/>
  <c r="AF479" i="39"/>
  <c r="AF498" i="39"/>
  <c r="AF563" i="39"/>
  <c r="AF586" i="39"/>
  <c r="AF509" i="39"/>
  <c r="AF593" i="39"/>
  <c r="AF488" i="39"/>
  <c r="AF522" i="39"/>
  <c r="AF209" i="39"/>
  <c r="AF335" i="39"/>
  <c r="AF449" i="39"/>
  <c r="AF125" i="39"/>
  <c r="AF358" i="39"/>
  <c r="AF150" i="39"/>
  <c r="AF194" i="39"/>
  <c r="AF382" i="39"/>
  <c r="AF154" i="39"/>
  <c r="AF514" i="39"/>
  <c r="AF549" i="39"/>
  <c r="AF17" i="39"/>
  <c r="AF172" i="39"/>
  <c r="AF553" i="39"/>
  <c r="AF441" i="39"/>
  <c r="AF344" i="39"/>
  <c r="AF121" i="39"/>
  <c r="AF543" i="39"/>
  <c r="AF460" i="39"/>
  <c r="AF422" i="39"/>
  <c r="AF457" i="39"/>
  <c r="AF500" i="39"/>
  <c r="AF256" i="39"/>
  <c r="AF588" i="39"/>
  <c r="AF289" i="39"/>
  <c r="AF28" i="39"/>
  <c r="AF297" i="39"/>
  <c r="AF36" i="39"/>
  <c r="AF385" i="39"/>
  <c r="AF220" i="39"/>
  <c r="AF463" i="39"/>
  <c r="AF183" i="39"/>
  <c r="AF572" i="39"/>
  <c r="AF205" i="39"/>
  <c r="AF275" i="39"/>
  <c r="AF32" i="39"/>
  <c r="AF354" i="39"/>
  <c r="AF149" i="39"/>
  <c r="AF418" i="39"/>
  <c r="AF109" i="39"/>
  <c r="AF237" i="39"/>
  <c r="AF595" i="39"/>
  <c r="AF294" i="39"/>
  <c r="AE14" i="39"/>
  <c r="AF14" i="39" s="1"/>
  <c r="AF309" i="39"/>
  <c r="AF73" i="39"/>
  <c r="AF98" i="39"/>
  <c r="AF539" i="39"/>
  <c r="AF190" i="39"/>
  <c r="AF48" i="39"/>
  <c r="AF266" i="39"/>
  <c r="AF517" i="39"/>
  <c r="AF556" i="39"/>
  <c r="AF341" i="39"/>
  <c r="AF124" i="39"/>
  <c r="AF252" i="39"/>
  <c r="AF82" i="39"/>
  <c r="AF324" i="39"/>
  <c r="AF508" i="39"/>
  <c r="AF191" i="39"/>
  <c r="AF53" i="39"/>
  <c r="AF216" i="39"/>
  <c r="AF64" i="39"/>
  <c r="AF238" i="39"/>
  <c r="AF206" i="39"/>
  <c r="AF187" i="39"/>
  <c r="AF176" i="39"/>
  <c r="AF86" i="39"/>
  <c r="AF71" i="39"/>
  <c r="AF399" i="39"/>
  <c r="AF279" i="39"/>
  <c r="AF223" i="39"/>
  <c r="AF128" i="39"/>
  <c r="AF72" i="39"/>
  <c r="AF153" i="39"/>
  <c r="AF106" i="39"/>
  <c r="AF59" i="39"/>
  <c r="AF532" i="39"/>
  <c r="AF316" i="39"/>
  <c r="AF260" i="39"/>
  <c r="AF139" i="39"/>
  <c r="AF33" i="39"/>
  <c r="AF261" i="39"/>
  <c r="AF298" i="39"/>
  <c r="AF357" i="39"/>
  <c r="AF375" i="39"/>
  <c r="AF416" i="39"/>
  <c r="AF421" i="39"/>
  <c r="AF452" i="39"/>
  <c r="AF493" i="39"/>
  <c r="AF533" i="39"/>
  <c r="AF560" i="39"/>
  <c r="AF590" i="39"/>
  <c r="AF528" i="39"/>
  <c r="AF345" i="39"/>
  <c r="AF340" i="39"/>
  <c r="AF353" i="39"/>
  <c r="AF392" i="39"/>
  <c r="AF389" i="39"/>
  <c r="AF406" i="39"/>
  <c r="AF425" i="39"/>
  <c r="AF240" i="39"/>
  <c r="AF26" i="39"/>
  <c r="AF484" i="39"/>
  <c r="AF367" i="39"/>
  <c r="AF247" i="39"/>
  <c r="AF167" i="39"/>
  <c r="AF23" i="39"/>
  <c r="AF513" i="39"/>
  <c r="AF384" i="39"/>
  <c r="AF274" i="39"/>
  <c r="AF186" i="39"/>
  <c r="AF78" i="39"/>
  <c r="AF552" i="39"/>
  <c r="AF402" i="39"/>
  <c r="AF319" i="39"/>
  <c r="AF219" i="39"/>
  <c r="AF105" i="39"/>
  <c r="AF603" i="39"/>
  <c r="AF454" i="39"/>
  <c r="AF330" i="39"/>
  <c r="AF200" i="39"/>
  <c r="AF134" i="39"/>
  <c r="AF67" i="39"/>
  <c r="AF476" i="39"/>
  <c r="AF363" i="39"/>
  <c r="AF243" i="39"/>
  <c r="AF163" i="39"/>
  <c r="AF55" i="39"/>
  <c r="AF527" i="39"/>
  <c r="AF381" i="39"/>
  <c r="AF288" i="39"/>
  <c r="AF182" i="39"/>
  <c r="AF93" i="39"/>
  <c r="AF547" i="39"/>
  <c r="AF433" i="39"/>
  <c r="AF315" i="39"/>
  <c r="AF215" i="39"/>
  <c r="AF92" i="39"/>
  <c r="AF577" i="39"/>
  <c r="AF435" i="39"/>
  <c r="AF307" i="39"/>
  <c r="AF233" i="39"/>
  <c r="AF119" i="39"/>
  <c r="AF39" i="39"/>
  <c r="AF472" i="39"/>
  <c r="AF334" i="39"/>
  <c r="AF204" i="39"/>
  <c r="AF138" i="39"/>
  <c r="AF97" i="39"/>
  <c r="AF336" i="39"/>
  <c r="AF407" i="39"/>
  <c r="AF278" i="39"/>
  <c r="AF43" i="39"/>
  <c r="AF445" i="39"/>
  <c r="AF323" i="39"/>
  <c r="AF284" i="39"/>
  <c r="AF159" i="39"/>
  <c r="AF40" i="39"/>
  <c r="AF483" i="39"/>
  <c r="AF366" i="39"/>
  <c r="AF246" i="39"/>
  <c r="AF166" i="39"/>
  <c r="AF22" i="39"/>
  <c r="AF512" i="39"/>
  <c r="AF383" i="39"/>
  <c r="AF273" i="39"/>
  <c r="AF185" i="39"/>
  <c r="AF96" i="39"/>
  <c r="AF580" i="39"/>
  <c r="AF411" i="39"/>
  <c r="AF302" i="39"/>
  <c r="AF228" i="39"/>
  <c r="AF114" i="39"/>
  <c r="AF51" i="39"/>
  <c r="AF438" i="39"/>
  <c r="AF339" i="39"/>
  <c r="AF267" i="39"/>
  <c r="AF143" i="39"/>
  <c r="AF47" i="39"/>
  <c r="AF475" i="39"/>
  <c r="AF362" i="39"/>
  <c r="AF242" i="39"/>
  <c r="AF158" i="39"/>
  <c r="AF54" i="39"/>
  <c r="AF501" i="39"/>
  <c r="AF380" i="39"/>
  <c r="AF285" i="39"/>
  <c r="AF181" i="39"/>
  <c r="AF100" i="39"/>
  <c r="AF569" i="39"/>
  <c r="AF393" i="39"/>
  <c r="AF313" i="39"/>
  <c r="AF213" i="39"/>
  <c r="AF90" i="39"/>
  <c r="AF583" i="39"/>
  <c r="AF434" i="39"/>
  <c r="AF306" i="39"/>
  <c r="AF232" i="39"/>
  <c r="AF118" i="39"/>
  <c r="AF46" i="39"/>
  <c r="AF140" i="39"/>
  <c r="AF224" i="39"/>
  <c r="AF81" i="39"/>
  <c r="AF291" i="39"/>
  <c r="AF427" i="39"/>
  <c r="AF471" i="39"/>
  <c r="AF333" i="39"/>
  <c r="AF203" i="39"/>
  <c r="AF137" i="39"/>
  <c r="AF70" i="39"/>
  <c r="AF473" i="39"/>
  <c r="AF356" i="39"/>
  <c r="AF236" i="39"/>
  <c r="AF152" i="39"/>
  <c r="AF61" i="39"/>
  <c r="AF496" i="39"/>
  <c r="AF374" i="39"/>
  <c r="AF255" i="39"/>
  <c r="AF175" i="39"/>
  <c r="AF31" i="39"/>
  <c r="AF551" i="39"/>
  <c r="AF401" i="39"/>
  <c r="AF318" i="39"/>
  <c r="AF218" i="39"/>
  <c r="AF104" i="39"/>
  <c r="AF602" i="39"/>
  <c r="AF430" i="39"/>
  <c r="AF329" i="39"/>
  <c r="AF199" i="39"/>
  <c r="AF133" i="39"/>
  <c r="AF66" i="39"/>
  <c r="AF470" i="39"/>
  <c r="AF352" i="39"/>
  <c r="AF286" i="39"/>
  <c r="AF148" i="39"/>
  <c r="AF41" i="39"/>
  <c r="AF491" i="39"/>
  <c r="AF371" i="39"/>
  <c r="AF251" i="39"/>
  <c r="AF171" i="39"/>
  <c r="AF27" i="39"/>
  <c r="AF537" i="39"/>
  <c r="AF387" i="39"/>
  <c r="AF277" i="39"/>
  <c r="AF189" i="39"/>
  <c r="AF80" i="39"/>
  <c r="AF559" i="39"/>
  <c r="AF405" i="39"/>
  <c r="AF296" i="39"/>
  <c r="AF222" i="39"/>
  <c r="AF108" i="39"/>
  <c r="AF15" i="39"/>
  <c r="AF110" i="39"/>
  <c r="AF529" i="39"/>
  <c r="AF19" i="39"/>
  <c r="AF370" i="39"/>
  <c r="AF589" i="39"/>
  <c r="AF424" i="39"/>
  <c r="AF347" i="39"/>
  <c r="AF193" i="39"/>
  <c r="AF127" i="39"/>
  <c r="AF21" i="39"/>
  <c r="AF444" i="39"/>
  <c r="AF322" i="39"/>
  <c r="AF271" i="39"/>
  <c r="AF146" i="39"/>
  <c r="AF74" i="39"/>
  <c r="AF481" i="39"/>
  <c r="AF365" i="39"/>
  <c r="AF245" i="39"/>
  <c r="AF165" i="39"/>
  <c r="AF76" i="39"/>
  <c r="AF535" i="39"/>
  <c r="AF398" i="39"/>
  <c r="AF282" i="39"/>
  <c r="AF208" i="39"/>
  <c r="AF85" i="39"/>
  <c r="AF574" i="39"/>
  <c r="AF420" i="39"/>
  <c r="AF342" i="39"/>
  <c r="AF270" i="39"/>
  <c r="AF123" i="39"/>
  <c r="AF34" i="39"/>
  <c r="AF437" i="39"/>
  <c r="AF338" i="39"/>
  <c r="AF262" i="39"/>
  <c r="AF142" i="39"/>
  <c r="AF37" i="39"/>
  <c r="AF474" i="39"/>
  <c r="AF361" i="39"/>
  <c r="AF241" i="39"/>
  <c r="AF157" i="39"/>
  <c r="AF49" i="39"/>
  <c r="AF524" i="39"/>
  <c r="AF378" i="39"/>
  <c r="AF259" i="39"/>
  <c r="AF179" i="39"/>
  <c r="AF95" i="39"/>
  <c r="AF555" i="39"/>
  <c r="AF415" i="39"/>
  <c r="AF312" i="39"/>
  <c r="AF212" i="39"/>
  <c r="AF89" i="39"/>
  <c r="AF571" i="39"/>
  <c r="AF546" i="39"/>
  <c r="AF292" i="39"/>
  <c r="AF326" i="39"/>
  <c r="AF585" i="39"/>
  <c r="AF414" i="39"/>
  <c r="AF305" i="39"/>
  <c r="AF231" i="39"/>
  <c r="AF117" i="39"/>
  <c r="AF20" i="39"/>
  <c r="AF466" i="39"/>
  <c r="AF332" i="39"/>
  <c r="AF202" i="39"/>
  <c r="AF136" i="39"/>
  <c r="AF69" i="39"/>
  <c r="AF468" i="39"/>
  <c r="AF355" i="39"/>
  <c r="AF235" i="39"/>
  <c r="AF151" i="39"/>
  <c r="AF42" i="39"/>
  <c r="AF511" i="39"/>
  <c r="AF396" i="39"/>
  <c r="AF272" i="39"/>
  <c r="AF184" i="39"/>
  <c r="AF99" i="39"/>
  <c r="AF567" i="39"/>
  <c r="AF410" i="39"/>
  <c r="AF301" i="39"/>
  <c r="AF227" i="39"/>
  <c r="AF113" i="39"/>
  <c r="AF601" i="39"/>
  <c r="AF429" i="39"/>
  <c r="AF328" i="39"/>
  <c r="AF198" i="39"/>
  <c r="AF132" i="39"/>
  <c r="AF65" i="39"/>
  <c r="AF450" i="39"/>
  <c r="AF351" i="39"/>
  <c r="AF283" i="39"/>
  <c r="AF147" i="39"/>
  <c r="AF35" i="39"/>
  <c r="AF486" i="39"/>
  <c r="AF369" i="39"/>
  <c r="AF249" i="39"/>
  <c r="AF169" i="39"/>
  <c r="AF25" i="39"/>
  <c r="AF530" i="39"/>
  <c r="AF386" i="39"/>
  <c r="AF276" i="39"/>
  <c r="AF188" i="39"/>
  <c r="AF94" i="39"/>
  <c r="AF417" i="39"/>
  <c r="AF314" i="39"/>
  <c r="AF77" i="39"/>
  <c r="AF250" i="39"/>
  <c r="AF557" i="39"/>
  <c r="AF404" i="39"/>
  <c r="AF295" i="39"/>
  <c r="AF221" i="39"/>
  <c r="AF107" i="39"/>
  <c r="AF594" i="39"/>
  <c r="AF423" i="39"/>
  <c r="AF346" i="39"/>
  <c r="AF192" i="39"/>
  <c r="AF126" i="39"/>
  <c r="AF63" i="39"/>
  <c r="AF440" i="39"/>
  <c r="AF321" i="39"/>
  <c r="AF269" i="39"/>
  <c r="AF145" i="39"/>
  <c r="AF60" i="39"/>
  <c r="AF495" i="39"/>
  <c r="AF373" i="39"/>
  <c r="AF254" i="39"/>
  <c r="AF174" i="39"/>
  <c r="AF30" i="39"/>
  <c r="AF550" i="39"/>
  <c r="AF400" i="39"/>
  <c r="AF317" i="39"/>
  <c r="AF217" i="39"/>
  <c r="AF103" i="39"/>
  <c r="AF573" i="39"/>
  <c r="AF419" i="39"/>
  <c r="AF343" i="39"/>
  <c r="AF265" i="39"/>
  <c r="AF122" i="39"/>
  <c r="AF18" i="39"/>
  <c r="AF467" i="39"/>
  <c r="AF337" i="39"/>
  <c r="AF207" i="39"/>
  <c r="AF141" i="39"/>
  <c r="AF16" i="39"/>
  <c r="AF516" i="39"/>
  <c r="AF359" i="39"/>
  <c r="AF239" i="39"/>
  <c r="AF155" i="39"/>
  <c r="AF38" i="39"/>
  <c r="AF502" i="39"/>
  <c r="AF377" i="39"/>
  <c r="AF258" i="39"/>
  <c r="AF178" i="39"/>
  <c r="AF75" i="39"/>
  <c r="AF234" i="39"/>
  <c r="AF214" i="39"/>
  <c r="AF506" i="39"/>
  <c r="AF196" i="39"/>
  <c r="AF542" i="39"/>
  <c r="AF397" i="39"/>
  <c r="AF311" i="39"/>
  <c r="AF211" i="39"/>
  <c r="AF88" i="39"/>
  <c r="AF582" i="39"/>
  <c r="AF413" i="39"/>
  <c r="AF304" i="39"/>
  <c r="AF230" i="39"/>
  <c r="AF116" i="39"/>
  <c r="AF79" i="39"/>
  <c r="AF459" i="39"/>
  <c r="AF331" i="39"/>
  <c r="AF201" i="39"/>
  <c r="AF135" i="39"/>
  <c r="AF68" i="39"/>
  <c r="AF480" i="39"/>
  <c r="AF364" i="39"/>
  <c r="AF244" i="39"/>
  <c r="AF164" i="39"/>
  <c r="AF58" i="39"/>
  <c r="AF538" i="39"/>
  <c r="AF391" i="39"/>
  <c r="AF281" i="39"/>
  <c r="AF268" i="39"/>
  <c r="AF84" i="39"/>
  <c r="AF566" i="39"/>
  <c r="AF409" i="39"/>
  <c r="AF300" i="39"/>
  <c r="AF226" i="39"/>
  <c r="AF112" i="39"/>
  <c r="AF598" i="39"/>
  <c r="AF428" i="39"/>
  <c r="AF327" i="39"/>
  <c r="AF197" i="39"/>
  <c r="AF131" i="39"/>
  <c r="AF62" i="39"/>
  <c r="AF448" i="39"/>
  <c r="AF349" i="39"/>
  <c r="AF287" i="39"/>
  <c r="AF161" i="39"/>
  <c r="AF101" i="39"/>
  <c r="AF485" i="39"/>
  <c r="AF368" i="39"/>
  <c r="AF248" i="39"/>
  <c r="AF168" i="39"/>
  <c r="AF24" i="39"/>
  <c r="AF120" i="39"/>
  <c r="AF91" i="39"/>
  <c r="AF360" i="39"/>
  <c r="AF170" i="39"/>
  <c r="AF505" i="39"/>
  <c r="AF376" i="39"/>
  <c r="AF257" i="39"/>
  <c r="AF177" i="39"/>
  <c r="AF44" i="39"/>
  <c r="AF541" i="39"/>
  <c r="AF395" i="39"/>
  <c r="AF310" i="39"/>
  <c r="AF210" i="39"/>
  <c r="AF87" i="39"/>
  <c r="AF581" i="39"/>
  <c r="AF412" i="39"/>
  <c r="AF303" i="39"/>
  <c r="AF229" i="39"/>
  <c r="AF115" i="39"/>
  <c r="AF57" i="39"/>
  <c r="AF439" i="39"/>
  <c r="AF320" i="39"/>
  <c r="AF264" i="39"/>
  <c r="AF144" i="39"/>
  <c r="AF52" i="39"/>
  <c r="AF494" i="39"/>
  <c r="AF372" i="39"/>
  <c r="AF253" i="39"/>
  <c r="AF173" i="39"/>
  <c r="AF29" i="39"/>
  <c r="AF519" i="39"/>
  <c r="AF390" i="39"/>
  <c r="AF280" i="39"/>
  <c r="AF263" i="39"/>
  <c r="AF83" i="39"/>
  <c r="AF562" i="39"/>
  <c r="AF408" i="39"/>
  <c r="AF299" i="39"/>
  <c r="AF225" i="39"/>
  <c r="AF111" i="39"/>
  <c r="AF591" i="39"/>
  <c r="AF426" i="39"/>
  <c r="AF325" i="39"/>
  <c r="AF195" i="39"/>
  <c r="AF129" i="39"/>
  <c r="AF45" i="39"/>
  <c r="AF447" i="39"/>
  <c r="AF348" i="39"/>
  <c r="AF293" i="39"/>
  <c r="AF160" i="39"/>
  <c r="AF56" i="39"/>
  <c r="AF462" i="39"/>
  <c r="AF561" i="39"/>
  <c r="AF388" i="39"/>
  <c r="AF156" i="39"/>
  <c r="AF130" i="39"/>
  <c r="AF308" i="39"/>
  <c r="AF394" i="39"/>
  <c r="AF379" i="39"/>
  <c r="AF350" i="39"/>
  <c r="AF597" i="39"/>
  <c r="AF180" i="39"/>
  <c r="AF162" i="39"/>
  <c r="AF490" i="39"/>
  <c r="AF50" i="39"/>
  <c r="DT194" i="38"/>
  <c r="DT208" i="38" s="1"/>
  <c r="DT209" i="38" s="1"/>
  <c r="DP194" i="38"/>
  <c r="DH202" i="19"/>
  <c r="EN60" i="39"/>
  <c r="EP14" i="39" s="1" a="1"/>
  <c r="EU14" i="39"/>
  <c r="EV50" i="39" a="1"/>
  <c r="EV50" i="39" s="1"/>
  <c r="EW50" i="39" s="1"/>
  <c r="EV39" i="39" a="1"/>
  <c r="EV39" i="39" s="1"/>
  <c r="EW39" i="39" s="1"/>
  <c r="EV37" i="39" a="1"/>
  <c r="EV37" i="39" s="1"/>
  <c r="EW37" i="39" s="1"/>
  <c r="EV58" i="39" a="1"/>
  <c r="EV58" i="39" s="1"/>
  <c r="EW58" i="39" s="1"/>
  <c r="EV54" i="39" a="1"/>
  <c r="EV54" i="39" s="1"/>
  <c r="EW54" i="39" s="1"/>
  <c r="EV45" i="39" a="1"/>
  <c r="EV45" i="39" s="1"/>
  <c r="EW45" i="39" s="1"/>
  <c r="EV31" i="39" a="1"/>
  <c r="EV31" i="39" s="1"/>
  <c r="EW31" i="39" s="1"/>
  <c r="EV34" i="39" a="1"/>
  <c r="EV34" i="39" s="1"/>
  <c r="EW34" i="39" s="1"/>
  <c r="EV28" i="39" a="1"/>
  <c r="EV28" i="39" s="1"/>
  <c r="EW28" i="39" s="1"/>
  <c r="EV17" i="39" a="1"/>
  <c r="EV17" i="39" s="1"/>
  <c r="EW17" i="39" s="1"/>
  <c r="EV53" i="39" a="1"/>
  <c r="EV53" i="39" s="1"/>
  <c r="EW53" i="39" s="1"/>
  <c r="EV40" i="39" a="1"/>
  <c r="EV40" i="39" s="1"/>
  <c r="EW40" i="39" s="1"/>
  <c r="EV22" i="39" a="1"/>
  <c r="EV22" i="39" s="1"/>
  <c r="EW22" i="39" s="1"/>
  <c r="EV55" i="39" a="1"/>
  <c r="EV55" i="39" s="1"/>
  <c r="EW55" i="39" s="1"/>
  <c r="EV48" i="39" a="1"/>
  <c r="EV48" i="39" s="1"/>
  <c r="EW48" i="39" s="1"/>
  <c r="EV35" i="39" a="1"/>
  <c r="EV35" i="39" s="1"/>
  <c r="EW35" i="39" s="1"/>
  <c r="EV56" i="39" a="1"/>
  <c r="EV56" i="39" s="1"/>
  <c r="EW56" i="39" s="1"/>
  <c r="EV46" i="39" a="1"/>
  <c r="EV46" i="39" s="1"/>
  <c r="EW46" i="39" s="1"/>
  <c r="EV33" i="39" a="1"/>
  <c r="EV33" i="39" s="1"/>
  <c r="EW33" i="39" s="1"/>
  <c r="EV25" i="39" a="1"/>
  <c r="EV25" i="39" s="1"/>
  <c r="EW25" i="39" s="1"/>
  <c r="EV20" i="39" a="1"/>
  <c r="EV20" i="39" s="1"/>
  <c r="EW20" i="39" s="1"/>
  <c r="EV43" i="39" a="1"/>
  <c r="EV43" i="39" s="1"/>
  <c r="EW43" i="39" s="1"/>
  <c r="EV59" i="39" a="1"/>
  <c r="EV59" i="39" s="1"/>
  <c r="EW59" i="39" s="1"/>
  <c r="EV42" i="39" a="1"/>
  <c r="EV42" i="39" s="1"/>
  <c r="EW42" i="39" s="1"/>
  <c r="EV32" i="39" a="1"/>
  <c r="EV32" i="39" s="1"/>
  <c r="EW32" i="39" s="1"/>
  <c r="EV47" i="39" a="1"/>
  <c r="EV47" i="39" s="1"/>
  <c r="EW47" i="39" s="1"/>
  <c r="EV49" i="39" a="1"/>
  <c r="EV49" i="39" s="1"/>
  <c r="EW49" i="39" s="1"/>
  <c r="EV29" i="39" a="1"/>
  <c r="EV29" i="39" s="1"/>
  <c r="EW29" i="39" s="1"/>
  <c r="EV23" i="39" a="1"/>
  <c r="EV23" i="39" s="1"/>
  <c r="EW23" i="39" s="1"/>
  <c r="EV19" i="39" a="1"/>
  <c r="EV19" i="39" s="1"/>
  <c r="EW19" i="39" s="1"/>
  <c r="EV15" i="39" a="1"/>
  <c r="EV15" i="39" s="1"/>
  <c r="EW15" i="39" s="1"/>
  <c r="EV57" i="39" a="1"/>
  <c r="EV57" i="39" s="1"/>
  <c r="EW57" i="39" s="1"/>
  <c r="EV16" i="39" a="1"/>
  <c r="EV16" i="39" s="1"/>
  <c r="EW16" i="39" s="1"/>
  <c r="EV52" i="39" a="1"/>
  <c r="EV52" i="39" s="1"/>
  <c r="EW52" i="39" s="1"/>
  <c r="EV26" i="39" a="1"/>
  <c r="EV26" i="39" s="1"/>
  <c r="EW26" i="39" s="1"/>
  <c r="EV60" i="39" a="1"/>
  <c r="EV60" i="39" s="1"/>
  <c r="EV44" i="39" a="1"/>
  <c r="EV44" i="39" s="1"/>
  <c r="EW44" i="39" s="1"/>
  <c r="EV30" i="39" a="1"/>
  <c r="EV30" i="39" s="1"/>
  <c r="EW30" i="39" s="1"/>
  <c r="EV21" i="39" a="1"/>
  <c r="EV21" i="39" s="1"/>
  <c r="EW21" i="39" s="1"/>
  <c r="EV51" i="39" a="1"/>
  <c r="EV51" i="39" s="1"/>
  <c r="EW51" i="39" s="1"/>
  <c r="EV38" i="39" a="1"/>
  <c r="EV38" i="39" s="1"/>
  <c r="EW38" i="39" s="1"/>
  <c r="EV27" i="39" a="1"/>
  <c r="EV27" i="39" s="1"/>
  <c r="EW27" i="39" s="1"/>
  <c r="EV24" i="39" a="1"/>
  <c r="EV24" i="39" s="1"/>
  <c r="EW24" i="39" s="1"/>
  <c r="EV18" i="39" a="1"/>
  <c r="EV18" i="39" s="1"/>
  <c r="EW18" i="39" s="1"/>
  <c r="EV41" i="39" a="1"/>
  <c r="EV41" i="39" s="1"/>
  <c r="EW41" i="39" s="1"/>
  <c r="EV36" i="39" a="1"/>
  <c r="EV36" i="39" s="1"/>
  <c r="EW36" i="39" s="1"/>
  <c r="DB299" i="38"/>
  <c r="DH231" i="38"/>
  <c r="DH245" i="38" s="1"/>
  <c r="DH246" i="38" s="1"/>
  <c r="CV320" i="38"/>
  <c r="CV284" i="38"/>
  <c r="CV322" i="38"/>
  <c r="CV313" i="38"/>
  <c r="CV311" i="38" s="1"/>
  <c r="CV332" i="38" s="1"/>
  <c r="CV333" i="38" s="1"/>
  <c r="DD267" i="38"/>
  <c r="DH299" i="38"/>
  <c r="R25" i="33"/>
  <c r="BM8" i="39"/>
  <c r="AT319" i="38" s="1"/>
  <c r="AT317" i="38" s="1"/>
  <c r="AT315" i="38" s="1"/>
  <c r="AT323" i="38" s="1"/>
  <c r="AT328" i="38" s="1"/>
  <c r="BD14" i="33" a="1"/>
  <c r="BD14" i="33" s="1"/>
  <c r="BE14" i="33" s="1"/>
  <c r="W281" i="39"/>
  <c r="W218" i="39"/>
  <c r="W163" i="39"/>
  <c r="W103" i="39"/>
  <c r="W400" i="39"/>
  <c r="W286" i="39"/>
  <c r="W420" i="39"/>
  <c r="W507" i="39"/>
  <c r="W454" i="39"/>
  <c r="W34" i="39"/>
  <c r="BM14" i="33" a="1"/>
  <c r="BM14" i="33" s="1"/>
  <c r="BN14" i="33" s="1"/>
  <c r="W52" i="39"/>
  <c r="AL14" i="33" a="1"/>
  <c r="AL14" i="33" s="1"/>
  <c r="AM14" i="33" s="1"/>
  <c r="W186" i="39"/>
  <c r="W415" i="39"/>
  <c r="W350" i="39"/>
  <c r="W355" i="39"/>
  <c r="W405" i="39"/>
  <c r="W171" i="39"/>
  <c r="W23" i="39"/>
  <c r="W173" i="39"/>
  <c r="W521" i="39"/>
  <c r="W343" i="39"/>
  <c r="W232" i="39"/>
  <c r="W522" i="39"/>
  <c r="W485" i="39"/>
  <c r="W130" i="39"/>
  <c r="W206" i="39"/>
  <c r="W518" i="39"/>
  <c r="R26" i="33"/>
  <c r="BV14" i="33" a="1"/>
  <c r="BW18" i="33" s="1"/>
  <c r="W77" i="39"/>
  <c r="W197" i="39"/>
  <c r="W583" i="39"/>
  <c r="W265" i="39"/>
  <c r="W406" i="39"/>
  <c r="W191" i="39"/>
  <c r="W336" i="39"/>
  <c r="W276" i="39"/>
  <c r="W209" i="39"/>
  <c r="W177" i="39"/>
  <c r="W529" i="39"/>
  <c r="W55" i="39"/>
  <c r="W580" i="39"/>
  <c r="W346" i="39"/>
  <c r="V14" i="39"/>
  <c r="W14" i="39" s="1"/>
  <c r="W193" i="39"/>
  <c r="W389" i="39"/>
  <c r="W566" i="39"/>
  <c r="W97" i="39"/>
  <c r="W311" i="39"/>
  <c r="W501" i="39"/>
  <c r="W68" i="39"/>
  <c r="W290" i="39"/>
  <c r="W452" i="39"/>
  <c r="W147" i="39"/>
  <c r="W241" i="39"/>
  <c r="W484" i="39"/>
  <c r="W172" i="39"/>
  <c r="W231" i="39"/>
  <c r="W480" i="39"/>
  <c r="W51" i="39"/>
  <c r="W326" i="39"/>
  <c r="W466" i="39"/>
  <c r="W72" i="39"/>
  <c r="W306" i="39"/>
  <c r="W535" i="39"/>
  <c r="W123" i="39"/>
  <c r="W372" i="39"/>
  <c r="W596" i="39"/>
  <c r="W256" i="39"/>
  <c r="W444" i="39"/>
  <c r="W75" i="39"/>
  <c r="W309" i="39"/>
  <c r="W581" i="39"/>
  <c r="W240" i="39"/>
  <c r="W422" i="39"/>
  <c r="W333" i="39"/>
  <c r="W463" i="39"/>
  <c r="W61" i="39"/>
  <c r="W352" i="39"/>
  <c r="W353" i="39"/>
  <c r="W448" i="39"/>
  <c r="W207" i="39"/>
  <c r="W62" i="39"/>
  <c r="W361" i="39"/>
  <c r="W334" i="39"/>
  <c r="W273" i="39"/>
  <c r="W43" i="39"/>
  <c r="W216" i="39"/>
  <c r="W571" i="39"/>
  <c r="W174" i="39"/>
  <c r="W512" i="39"/>
  <c r="W78" i="39"/>
  <c r="W266" i="39"/>
  <c r="W59" i="39"/>
  <c r="W252" i="39"/>
  <c r="W464" i="39"/>
  <c r="W50" i="39"/>
  <c r="W331" i="39"/>
  <c r="W465" i="39"/>
  <c r="W280" i="39"/>
  <c r="W516" i="39"/>
  <c r="W102" i="39"/>
  <c r="W349" i="39"/>
  <c r="W582" i="39"/>
  <c r="W190" i="39"/>
  <c r="W399" i="39"/>
  <c r="W41" i="39"/>
  <c r="W235" i="39"/>
  <c r="W474" i="39"/>
  <c r="W105" i="39"/>
  <c r="W599" i="39"/>
  <c r="W588" i="39"/>
  <c r="W543" i="39"/>
  <c r="W154" i="39"/>
  <c r="W226" i="39"/>
  <c r="W402" i="39"/>
  <c r="W35" i="39"/>
  <c r="W131" i="39"/>
  <c r="W344" i="39"/>
  <c r="W540" i="39"/>
  <c r="W88" i="39"/>
  <c r="W301" i="39"/>
  <c r="W502" i="39"/>
  <c r="W69" i="39"/>
  <c r="W291" i="39"/>
  <c r="W492" i="39"/>
  <c r="W60" i="39"/>
  <c r="W279" i="39"/>
  <c r="W515" i="39"/>
  <c r="W71" i="39"/>
  <c r="W304" i="39"/>
  <c r="W545" i="39"/>
  <c r="W122" i="39"/>
  <c r="W371" i="39"/>
  <c r="W595" i="39"/>
  <c r="W255" i="39"/>
  <c r="W443" i="39"/>
  <c r="W166" i="39"/>
  <c r="W285" i="39"/>
  <c r="W520" i="39"/>
  <c r="W115" i="39"/>
  <c r="W363" i="39"/>
  <c r="W460" i="39"/>
  <c r="W230" i="39"/>
  <c r="W46" i="39"/>
  <c r="W237" i="39"/>
  <c r="W433" i="39"/>
  <c r="W24" i="39"/>
  <c r="W141" i="39"/>
  <c r="W378" i="39"/>
  <c r="W589" i="39"/>
  <c r="W118" i="39"/>
  <c r="W312" i="39"/>
  <c r="W547" i="39"/>
  <c r="W79" i="39"/>
  <c r="W337" i="39"/>
  <c r="W525" i="39"/>
  <c r="W70" i="39"/>
  <c r="W325" i="39"/>
  <c r="W526" i="39"/>
  <c r="W101" i="39"/>
  <c r="W348" i="39"/>
  <c r="W590" i="39"/>
  <c r="W146" i="39"/>
  <c r="W397" i="39"/>
  <c r="W40" i="39"/>
  <c r="W234" i="39"/>
  <c r="W477" i="39"/>
  <c r="W54" i="39"/>
  <c r="W329" i="39"/>
  <c r="W531" i="39"/>
  <c r="W164" i="39"/>
  <c r="W374" i="39"/>
  <c r="W250" i="39"/>
  <c r="W483" i="39"/>
  <c r="W449" i="39"/>
  <c r="W243" i="39"/>
  <c r="W578" i="39"/>
  <c r="W567" i="39"/>
  <c r="W527" i="39"/>
  <c r="W56" i="39"/>
  <c r="W264" i="39"/>
  <c r="W432" i="39"/>
  <c r="W21" i="39"/>
  <c r="W259" i="39"/>
  <c r="W390" i="39"/>
  <c r="W601" i="39"/>
  <c r="W179" i="39"/>
  <c r="W338" i="39"/>
  <c r="W549" i="39"/>
  <c r="W109" i="39"/>
  <c r="W313" i="39"/>
  <c r="W542" i="39"/>
  <c r="W100" i="39"/>
  <c r="W303" i="39"/>
  <c r="W544" i="39"/>
  <c r="W111" i="39"/>
  <c r="W359" i="39"/>
  <c r="W576" i="39"/>
  <c r="W199" i="39"/>
  <c r="W409" i="39"/>
  <c r="W183" i="39"/>
  <c r="W245" i="39"/>
  <c r="W486" i="39"/>
  <c r="W64" i="39"/>
  <c r="W297" i="39"/>
  <c r="W537" i="39"/>
  <c r="W192" i="39"/>
  <c r="W401" i="39"/>
  <c r="W555" i="39"/>
  <c r="W251" i="39"/>
  <c r="W168" i="39"/>
  <c r="W475" i="39"/>
  <c r="W201" i="39"/>
  <c r="W487" i="39"/>
  <c r="W440" i="39"/>
  <c r="W86" i="39"/>
  <c r="W275" i="39"/>
  <c r="W482" i="39"/>
  <c r="W181" i="39"/>
  <c r="W217" i="39"/>
  <c r="W423" i="39"/>
  <c r="W16" i="39"/>
  <c r="W132" i="39"/>
  <c r="W367" i="39"/>
  <c r="W558" i="39"/>
  <c r="W119" i="39"/>
  <c r="W357" i="39"/>
  <c r="W574" i="39"/>
  <c r="W110" i="39"/>
  <c r="W347" i="39"/>
  <c r="W570" i="39"/>
  <c r="W121" i="39"/>
  <c r="W370" i="39"/>
  <c r="W594" i="39"/>
  <c r="W254" i="39"/>
  <c r="W442" i="39"/>
  <c r="W187" i="39"/>
  <c r="W284" i="39"/>
  <c r="W468" i="39"/>
  <c r="W74" i="39"/>
  <c r="W308" i="39"/>
  <c r="W584" i="39"/>
  <c r="W257" i="39"/>
  <c r="W478" i="39"/>
  <c r="W365" i="39"/>
  <c r="W408" i="39"/>
  <c r="W96" i="39"/>
  <c r="W339" i="39"/>
  <c r="W500" i="39"/>
  <c r="W155" i="39"/>
  <c r="W227" i="39"/>
  <c r="W447" i="39"/>
  <c r="W25" i="39"/>
  <c r="W205" i="39"/>
  <c r="W379" i="39"/>
  <c r="W591" i="39"/>
  <c r="W184" i="39"/>
  <c r="W368" i="39"/>
  <c r="W592" i="39"/>
  <c r="W120" i="39"/>
  <c r="W369" i="39"/>
  <c r="W593" i="39"/>
  <c r="W145" i="39"/>
  <c r="W394" i="39"/>
  <c r="W18" i="39"/>
  <c r="W233" i="39"/>
  <c r="W490" i="39"/>
  <c r="W53" i="39"/>
  <c r="W282" i="39"/>
  <c r="W519" i="39"/>
  <c r="W104" i="39"/>
  <c r="W351" i="39"/>
  <c r="W42" i="39"/>
  <c r="W236" i="39"/>
  <c r="W459" i="39"/>
  <c r="W140" i="39"/>
  <c r="W87" i="39"/>
  <c r="W156" i="39"/>
  <c r="W167" i="39"/>
  <c r="W438" i="39"/>
  <c r="W335" i="39"/>
  <c r="W113" i="39"/>
  <c r="W411" i="39"/>
  <c r="W585" i="39"/>
  <c r="W455" i="39"/>
  <c r="W305" i="39"/>
  <c r="W106" i="39"/>
  <c r="W328" i="39"/>
  <c r="W511" i="39"/>
  <c r="W47" i="39"/>
  <c r="W289" i="39"/>
  <c r="W458" i="39"/>
  <c r="W162" i="39"/>
  <c r="W208" i="39"/>
  <c r="W391" i="39"/>
  <c r="W15" i="39"/>
  <c r="W196" i="39"/>
  <c r="W380" i="39"/>
  <c r="W603" i="39"/>
  <c r="W144" i="39"/>
  <c r="W393" i="39"/>
  <c r="W39" i="39"/>
  <c r="W253" i="39"/>
  <c r="W441" i="39"/>
  <c r="W182" i="39"/>
  <c r="W283" i="39"/>
  <c r="W467" i="39"/>
  <c r="W73" i="39"/>
  <c r="W307" i="39"/>
  <c r="W536" i="39"/>
  <c r="W124" i="39"/>
  <c r="W373" i="39"/>
  <c r="W159" i="39"/>
  <c r="W247" i="39"/>
  <c r="W471" i="39"/>
  <c r="DD27" i="33"/>
  <c r="DD28" i="33" s="1"/>
  <c r="DD29" i="33" s="1"/>
  <c r="DD30" i="33" s="1"/>
  <c r="DD31" i="33" s="1"/>
  <c r="DD32" i="33" s="1"/>
  <c r="DD33" i="33" s="1"/>
  <c r="DD34" i="33" s="1"/>
  <c r="DD35" i="33" s="1"/>
  <c r="DD36" i="33" s="1"/>
  <c r="DD37" i="33" s="1"/>
  <c r="DD38" i="33" s="1"/>
  <c r="DD39" i="33" s="1"/>
  <c r="DD40" i="33" s="1"/>
  <c r="DD41" i="33" s="1"/>
  <c r="DD42" i="33" s="1"/>
  <c r="DD43" i="33" s="1"/>
  <c r="DD44" i="33" s="1"/>
  <c r="DD45" i="33" s="1"/>
  <c r="DD46" i="33" s="1"/>
  <c r="DD47" i="33" s="1"/>
  <c r="DD48" i="33" s="1"/>
  <c r="DD49" i="33" s="1"/>
  <c r="DD50" i="33" s="1"/>
  <c r="DD51" i="33" s="1"/>
  <c r="DD52" i="33" s="1"/>
  <c r="DD53" i="33" s="1"/>
  <c r="DD54" i="33" s="1"/>
  <c r="DD55" i="33" s="1"/>
  <c r="DD56" i="33" s="1"/>
  <c r="DD57" i="33" s="1"/>
  <c r="DD58" i="33" s="1"/>
  <c r="DD59" i="33" s="1"/>
  <c r="DD60" i="33" s="1"/>
  <c r="DD61" i="33" s="1"/>
  <c r="DD62" i="33" s="1"/>
  <c r="DD63" i="33" s="1"/>
  <c r="DD64" i="33" s="1"/>
  <c r="DD65" i="33" s="1"/>
  <c r="DD66" i="33" s="1"/>
  <c r="DD67" i="33" s="1"/>
  <c r="DD68" i="33" s="1"/>
  <c r="DD69" i="33" s="1"/>
  <c r="DD70" i="33" s="1"/>
  <c r="DD71" i="33" s="1"/>
  <c r="DD72" i="33" s="1"/>
  <c r="DD73" i="33" s="1"/>
  <c r="DD74" i="33" s="1"/>
  <c r="DD75" i="33" s="1"/>
  <c r="DD76" i="33" s="1"/>
  <c r="DD77" i="33" s="1"/>
  <c r="DD78" i="33" s="1"/>
  <c r="DD79" i="33" s="1"/>
  <c r="DD80" i="33" s="1"/>
  <c r="DD81" i="33" s="1"/>
  <c r="DD82" i="33" s="1"/>
  <c r="DD83" i="33" s="1"/>
  <c r="DD84" i="33" s="1"/>
  <c r="DD85" i="33" s="1"/>
  <c r="DD86" i="33" s="1"/>
  <c r="DD87" i="33" s="1"/>
  <c r="DD88" i="33" s="1"/>
  <c r="DD89" i="33" s="1"/>
  <c r="DD90" i="33" s="1"/>
  <c r="DD91" i="33" s="1"/>
  <c r="DD92" i="33" s="1"/>
  <c r="W375" i="39"/>
  <c r="W541" i="39"/>
  <c r="W315" i="39"/>
  <c r="W160" i="39"/>
  <c r="W116" i="39"/>
  <c r="W248" i="39"/>
  <c r="W364" i="39"/>
  <c r="W461" i="39"/>
  <c r="W586" i="39"/>
  <c r="W57" i="39"/>
  <c r="W194" i="39"/>
  <c r="W327" i="39"/>
  <c r="W403" i="39"/>
  <c r="W523" i="39"/>
  <c r="W36" i="39"/>
  <c r="W98" i="39"/>
  <c r="W228" i="39"/>
  <c r="W345" i="39"/>
  <c r="W456" i="39"/>
  <c r="W568" i="39"/>
  <c r="W157" i="39"/>
  <c r="W133" i="39"/>
  <c r="W267" i="39"/>
  <c r="W395" i="39"/>
  <c r="W503" i="39"/>
  <c r="W37" i="39"/>
  <c r="W80" i="39"/>
  <c r="W210" i="39"/>
  <c r="W314" i="39"/>
  <c r="W451" i="39"/>
  <c r="W548" i="39"/>
  <c r="W149" i="39"/>
  <c r="W125" i="39"/>
  <c r="W293" i="39"/>
  <c r="W382" i="39"/>
  <c r="W494" i="39"/>
  <c r="W33" i="39"/>
  <c r="W82" i="39"/>
  <c r="W212" i="39"/>
  <c r="W317" i="39"/>
  <c r="W437" i="39"/>
  <c r="W551" i="39"/>
  <c r="W151" i="39"/>
  <c r="W127" i="39"/>
  <c r="W260" i="39"/>
  <c r="W386" i="39"/>
  <c r="W496" i="39"/>
  <c r="W17" i="39"/>
  <c r="W84" i="39"/>
  <c r="W214" i="39"/>
  <c r="W319" i="39"/>
  <c r="W439" i="39"/>
  <c r="W553" i="39"/>
  <c r="W153" i="39"/>
  <c r="W129" i="39"/>
  <c r="W262" i="39"/>
  <c r="W388" i="39"/>
  <c r="W499" i="39"/>
  <c r="W597" i="39"/>
  <c r="W497" i="39"/>
  <c r="W263" i="39"/>
  <c r="W453" i="39"/>
  <c r="W517" i="39"/>
  <c r="W176" i="39"/>
  <c r="W169" i="39"/>
  <c r="W287" i="39"/>
  <c r="W377" i="39"/>
  <c r="W472" i="39"/>
  <c r="W600" i="39"/>
  <c r="W67" i="39"/>
  <c r="W204" i="39"/>
  <c r="W300" i="39"/>
  <c r="W414" i="39"/>
  <c r="W534" i="39"/>
  <c r="W45" i="39"/>
  <c r="W108" i="39"/>
  <c r="W239" i="39"/>
  <c r="W356" i="39"/>
  <c r="W479" i="39"/>
  <c r="W573" i="39"/>
  <c r="W49" i="39"/>
  <c r="W143" i="39"/>
  <c r="W278" i="39"/>
  <c r="W425" i="39"/>
  <c r="W514" i="39"/>
  <c r="W27" i="39"/>
  <c r="W90" i="39"/>
  <c r="W220" i="39"/>
  <c r="W322" i="39"/>
  <c r="W426" i="39"/>
  <c r="W560" i="39"/>
  <c r="W165" i="39"/>
  <c r="W135" i="39"/>
  <c r="W269" i="39"/>
  <c r="W417" i="39"/>
  <c r="W505" i="39"/>
  <c r="W29" i="39"/>
  <c r="W92" i="39"/>
  <c r="W222" i="39"/>
  <c r="W376" i="39"/>
  <c r="W428" i="39"/>
  <c r="W562" i="39"/>
  <c r="W175" i="39"/>
  <c r="W137" i="39"/>
  <c r="W271" i="39"/>
  <c r="W396" i="39"/>
  <c r="W508" i="39"/>
  <c r="W31" i="39"/>
  <c r="W94" i="39"/>
  <c r="W224" i="39"/>
  <c r="W341" i="39"/>
  <c r="W430" i="39"/>
  <c r="W564" i="39"/>
  <c r="W185" i="39"/>
  <c r="W139" i="39"/>
  <c r="W274" i="39"/>
  <c r="W421" i="39"/>
  <c r="W510" i="39"/>
  <c r="W556" i="39"/>
  <c r="W488" i="39"/>
  <c r="W602" i="39"/>
  <c r="W302" i="39"/>
  <c r="W416" i="39"/>
  <c r="W546" i="39"/>
  <c r="W242" i="39"/>
  <c r="W358" i="39"/>
  <c r="W489" i="39"/>
  <c r="W575" i="39"/>
  <c r="W198" i="39"/>
  <c r="W330" i="39"/>
  <c r="W407" i="39"/>
  <c r="W528" i="39"/>
  <c r="W178" i="39"/>
  <c r="W112" i="39"/>
  <c r="W244" i="39"/>
  <c r="W360" i="39"/>
  <c r="W481" i="39"/>
  <c r="W577" i="39"/>
  <c r="W63" i="39"/>
  <c r="W200" i="39"/>
  <c r="W296" i="39"/>
  <c r="W410" i="39"/>
  <c r="W530" i="39"/>
  <c r="W188" i="39"/>
  <c r="W114" i="39"/>
  <c r="W246" i="39"/>
  <c r="W362" i="39"/>
  <c r="W491" i="39"/>
  <c r="W579" i="39"/>
  <c r="W65" i="39"/>
  <c r="W202" i="39"/>
  <c r="W298" i="39"/>
  <c r="W412" i="39"/>
  <c r="W532" i="39"/>
  <c r="W469" i="39"/>
  <c r="W598" i="39"/>
  <c r="W445" i="39"/>
  <c r="W538" i="39"/>
  <c r="W470" i="39"/>
  <c r="W288" i="39"/>
  <c r="W450" i="39"/>
  <c r="W398" i="39"/>
  <c r="W66" i="39"/>
  <c r="W203" i="39"/>
  <c r="W299" i="39"/>
  <c r="W413" i="39"/>
  <c r="W533" i="39"/>
  <c r="W44" i="39"/>
  <c r="W107" i="39"/>
  <c r="W238" i="39"/>
  <c r="W354" i="39"/>
  <c r="W473" i="39"/>
  <c r="W572" i="39"/>
  <c r="W48" i="39"/>
  <c r="W142" i="39"/>
  <c r="W277" i="39"/>
  <c r="W424" i="39"/>
  <c r="W513" i="39"/>
  <c r="W26" i="39"/>
  <c r="W89" i="39"/>
  <c r="W219" i="39"/>
  <c r="W320" i="39"/>
  <c r="W476" i="39"/>
  <c r="W559" i="39"/>
  <c r="W148" i="39"/>
  <c r="W189" i="39"/>
  <c r="W292" i="39"/>
  <c r="W384" i="39"/>
  <c r="W493" i="39"/>
  <c r="W19" i="39"/>
  <c r="W81" i="39"/>
  <c r="W211" i="39"/>
  <c r="W316" i="39"/>
  <c r="W436" i="39"/>
  <c r="W550" i="39"/>
  <c r="W150" i="39"/>
  <c r="W126" i="39"/>
  <c r="W294" i="39"/>
  <c r="W385" i="39"/>
  <c r="W495" i="39"/>
  <c r="W38" i="39"/>
  <c r="W83" i="39"/>
  <c r="W213" i="39"/>
  <c r="W318" i="39"/>
  <c r="W435" i="39"/>
  <c r="W552" i="39"/>
  <c r="W152" i="39"/>
  <c r="W128" i="39"/>
  <c r="W261" i="39"/>
  <c r="W381" i="39"/>
  <c r="W498" i="39"/>
  <c r="W22" i="39"/>
  <c r="W85" i="39"/>
  <c r="W215" i="39"/>
  <c r="W324" i="39"/>
  <c r="W434" i="39"/>
  <c r="W554" i="39"/>
  <c r="W387" i="39"/>
  <c r="W557" i="39"/>
  <c r="W321" i="39"/>
  <c r="W295" i="39"/>
  <c r="W76" i="39"/>
  <c r="W258" i="39"/>
  <c r="W310" i="39"/>
  <c r="W446" i="39"/>
  <c r="W539" i="39"/>
  <c r="W161" i="39"/>
  <c r="W117" i="39"/>
  <c r="W249" i="39"/>
  <c r="W366" i="39"/>
  <c r="W462" i="39"/>
  <c r="W587" i="39"/>
  <c r="W58" i="39"/>
  <c r="W195" i="39"/>
  <c r="W332" i="39"/>
  <c r="W404" i="39"/>
  <c r="W524" i="39"/>
  <c r="W20" i="39"/>
  <c r="W99" i="39"/>
  <c r="W229" i="39"/>
  <c r="W383" i="39"/>
  <c r="W457" i="39"/>
  <c r="W569" i="39"/>
  <c r="W158" i="39"/>
  <c r="W134" i="39"/>
  <c r="W268" i="39"/>
  <c r="W419" i="39"/>
  <c r="W504" i="39"/>
  <c r="W28" i="39"/>
  <c r="W91" i="39"/>
  <c r="W221" i="39"/>
  <c r="W323" i="39"/>
  <c r="W427" i="39"/>
  <c r="W561" i="39"/>
  <c r="W170" i="39"/>
  <c r="W136" i="39"/>
  <c r="W270" i="39"/>
  <c r="W392" i="39"/>
  <c r="W506" i="39"/>
  <c r="W30" i="39"/>
  <c r="W93" i="39"/>
  <c r="W223" i="39"/>
  <c r="W340" i="39"/>
  <c r="W429" i="39"/>
  <c r="W563" i="39"/>
  <c r="W180" i="39"/>
  <c r="W138" i="39"/>
  <c r="W272" i="39"/>
  <c r="W418" i="39"/>
  <c r="W509" i="39"/>
  <c r="W32" i="39"/>
  <c r="W95" i="39"/>
  <c r="W225" i="39"/>
  <c r="W342" i="39"/>
  <c r="W431" i="39"/>
  <c r="DX14" i="33" a="1"/>
  <c r="DY17" i="33" s="1"/>
  <c r="DM27" i="33"/>
  <c r="DM28" i="33" s="1"/>
  <c r="DM29" i="33" s="1"/>
  <c r="DM30" i="33" s="1"/>
  <c r="DM31" i="33" s="1"/>
  <c r="DM32" i="33" s="1"/>
  <c r="DM33" i="33" s="1"/>
  <c r="DM34" i="33" s="1"/>
  <c r="DM35" i="33" s="1"/>
  <c r="DM36" i="33" s="1"/>
  <c r="DM37" i="33" s="1"/>
  <c r="DM38" i="33" s="1"/>
  <c r="DM39" i="33" s="1"/>
  <c r="DM40" i="33" s="1"/>
  <c r="DM41" i="33" s="1"/>
  <c r="DM42" i="33" s="1"/>
  <c r="DM43" i="33" s="1"/>
  <c r="DM44" i="33" s="1"/>
  <c r="DM45" i="33" s="1"/>
  <c r="DM46" i="33" s="1"/>
  <c r="DM47" i="33" s="1"/>
  <c r="DM48" i="33" s="1"/>
  <c r="DM49" i="33" s="1"/>
  <c r="DM50" i="33" s="1"/>
  <c r="DM51" i="33" s="1"/>
  <c r="DM52" i="33" s="1"/>
  <c r="DM53" i="33" s="1"/>
  <c r="DM54" i="33" s="1"/>
  <c r="DM55" i="33" s="1"/>
  <c r="DM56" i="33" s="1"/>
  <c r="DM57" i="33" s="1"/>
  <c r="DM58" i="33" s="1"/>
  <c r="DM59" i="33" s="1"/>
  <c r="DM60" i="33" s="1"/>
  <c r="DM61" i="33" s="1"/>
  <c r="DM62" i="33" s="1"/>
  <c r="DM63" i="33" s="1"/>
  <c r="DM64" i="33" s="1"/>
  <c r="DM65" i="33" s="1"/>
  <c r="DM66" i="33" s="1"/>
  <c r="DM67" i="33" s="1"/>
  <c r="DM68" i="33" s="1"/>
  <c r="DM69" i="33" s="1"/>
  <c r="DM70" i="33" s="1"/>
  <c r="DM71" i="33" s="1"/>
  <c r="DM72" i="33" s="1"/>
  <c r="DM73" i="33" s="1"/>
  <c r="DM74" i="33" s="1"/>
  <c r="DM75" i="33" s="1"/>
  <c r="DM76" i="33" s="1"/>
  <c r="DM77" i="33" s="1"/>
  <c r="DM78" i="33" s="1"/>
  <c r="DM79" i="33" s="1"/>
  <c r="DM80" i="33" s="1"/>
  <c r="DM81" i="33" s="1"/>
  <c r="DM82" i="33" s="1"/>
  <c r="DM83" i="33" s="1"/>
  <c r="DM84" i="33" s="1"/>
  <c r="DM85" i="33" s="1"/>
  <c r="DM86" i="33" s="1"/>
  <c r="DM87" i="33" s="1"/>
  <c r="DM88" i="33" s="1"/>
  <c r="DM89" i="33" s="1"/>
  <c r="DM90" i="33" s="1"/>
  <c r="DM91" i="33" s="1"/>
  <c r="CL22" i="33"/>
  <c r="CL23" i="33" s="1"/>
  <c r="CL24" i="33" s="1"/>
  <c r="CL25" i="33" s="1"/>
  <c r="CL26" i="33" s="1"/>
  <c r="AU11" i="39"/>
  <c r="AH318" i="38" s="1"/>
  <c r="DH14" i="39" a="1"/>
  <c r="DI603" i="39" s="1"/>
  <c r="DY14" i="39"/>
  <c r="K11" i="39"/>
  <c r="J318" i="38" s="1"/>
  <c r="EG14" i="39"/>
  <c r="EH14" i="39" s="1"/>
  <c r="EH17" i="39"/>
  <c r="EH18" i="39"/>
  <c r="EH16" i="39"/>
  <c r="CJ324" i="38"/>
  <c r="CJ325" i="38" s="1"/>
  <c r="CJ326" i="38" a="1"/>
  <c r="CJ326" i="38" s="1"/>
  <c r="DX10" i="39"/>
  <c r="CJ331" i="38"/>
  <c r="DR600" i="39"/>
  <c r="DR589" i="39"/>
  <c r="DR575" i="39"/>
  <c r="DR578" i="39"/>
  <c r="DR559" i="39"/>
  <c r="DR551" i="39"/>
  <c r="DR549" i="39"/>
  <c r="DR525" i="39"/>
  <c r="DR515" i="39"/>
  <c r="DR504" i="39"/>
  <c r="DR492" i="39"/>
  <c r="DR482" i="39"/>
  <c r="DR499" i="39"/>
  <c r="DR469" i="39"/>
  <c r="DR471" i="39"/>
  <c r="DR441" i="39"/>
  <c r="DR456" i="39"/>
  <c r="DR418" i="39"/>
  <c r="DR411" i="39"/>
  <c r="DR401" i="39"/>
  <c r="DR428" i="39"/>
  <c r="DR387" i="39"/>
  <c r="DR376" i="39"/>
  <c r="DR367" i="39"/>
  <c r="DR357" i="39"/>
  <c r="DR382" i="39"/>
  <c r="DR324" i="39"/>
  <c r="DR313" i="39"/>
  <c r="DR337" i="39"/>
  <c r="DR302" i="39"/>
  <c r="DR334" i="39"/>
  <c r="DR288" i="39"/>
  <c r="DR278" i="39"/>
  <c r="DR270" i="39"/>
  <c r="DR260" i="39"/>
  <c r="DR250" i="39"/>
  <c r="DR240" i="39"/>
  <c r="DR230" i="39"/>
  <c r="DR220" i="39"/>
  <c r="DR210" i="39"/>
  <c r="DR200" i="39"/>
  <c r="DR190" i="39"/>
  <c r="DR157" i="39"/>
  <c r="DR147" i="39"/>
  <c r="DR137" i="39"/>
  <c r="DR127" i="39"/>
  <c r="DR182" i="39"/>
  <c r="DR163" i="39"/>
  <c r="DR114" i="39"/>
  <c r="DR110" i="39"/>
  <c r="DR100" i="39"/>
  <c r="DR90" i="39"/>
  <c r="DR80" i="39"/>
  <c r="DR17" i="39"/>
  <c r="DR19" i="39"/>
  <c r="DR20" i="39"/>
  <c r="DR31" i="39"/>
  <c r="DR15" i="39"/>
  <c r="DR36" i="39"/>
  <c r="DR599" i="39"/>
  <c r="DR587" i="39"/>
  <c r="DR574" i="39"/>
  <c r="DR577" i="39"/>
  <c r="DR558" i="39"/>
  <c r="DR550" i="39"/>
  <c r="DR534" i="39"/>
  <c r="DR524" i="39"/>
  <c r="DR539" i="39"/>
  <c r="DR503" i="39"/>
  <c r="DR491" i="39"/>
  <c r="DR481" i="39"/>
  <c r="DR493" i="39"/>
  <c r="DR468" i="39"/>
  <c r="DR450" i="39"/>
  <c r="DR440" i="39"/>
  <c r="DR451" i="39"/>
  <c r="DR417" i="39"/>
  <c r="DR410" i="39"/>
  <c r="DR400" i="39"/>
  <c r="DR431" i="39"/>
  <c r="DR386" i="39"/>
  <c r="DR375" i="39"/>
  <c r="DR366" i="39"/>
  <c r="DR356" i="39"/>
  <c r="DR380" i="39"/>
  <c r="DR343" i="39"/>
  <c r="DR312" i="39"/>
  <c r="DR332" i="39"/>
  <c r="DR301" i="39"/>
  <c r="DR329" i="39"/>
  <c r="DR287" i="39"/>
  <c r="DR277" i="39"/>
  <c r="DR269" i="39"/>
  <c r="DR259" i="39"/>
  <c r="DR249" i="39"/>
  <c r="DR239" i="39"/>
  <c r="DR229" i="39"/>
  <c r="DR219" i="39"/>
  <c r="DR209" i="39"/>
  <c r="DR199" i="39"/>
  <c r="DR185" i="39"/>
  <c r="DR156" i="39"/>
  <c r="DR146" i="39"/>
  <c r="DR136" i="39"/>
  <c r="DR126" i="39"/>
  <c r="DR177" i="39"/>
  <c r="DR123" i="39"/>
  <c r="DR113" i="39"/>
  <c r="DR109" i="39"/>
  <c r="DR99" i="39"/>
  <c r="DR89" i="39"/>
  <c r="DR79" i="39"/>
  <c r="DR72" i="39"/>
  <c r="DR70" i="39"/>
  <c r="DR52" i="39"/>
  <c r="DR30" i="39"/>
  <c r="DR61" i="39"/>
  <c r="DR41" i="39"/>
  <c r="DR598" i="39"/>
  <c r="DR586" i="39"/>
  <c r="DR573" i="39"/>
  <c r="DR567" i="39"/>
  <c r="DR557" i="39"/>
  <c r="DR547" i="39"/>
  <c r="DR533" i="39"/>
  <c r="DR523" i="39"/>
  <c r="DR538" i="39"/>
  <c r="DR502" i="39"/>
  <c r="DR490" i="39"/>
  <c r="DR480" i="39"/>
  <c r="DR498" i="39"/>
  <c r="DR467" i="39"/>
  <c r="DR449" i="39"/>
  <c r="DR439" i="39"/>
  <c r="DR452" i="39"/>
  <c r="DR416" i="39"/>
  <c r="DR409" i="39"/>
  <c r="DR399" i="39"/>
  <c r="DR432" i="39"/>
  <c r="DR385" i="39"/>
  <c r="DR374" i="39"/>
  <c r="DR365" i="39"/>
  <c r="DR355" i="39"/>
  <c r="DR346" i="39"/>
  <c r="DR338" i="39"/>
  <c r="DR311" i="39"/>
  <c r="DR327" i="39"/>
  <c r="DR300" i="39"/>
  <c r="DR342" i="39"/>
  <c r="DR286" i="39"/>
  <c r="DR276" i="39"/>
  <c r="DR268" i="39"/>
  <c r="DR258" i="39"/>
  <c r="DR248" i="39"/>
  <c r="DR238" i="39"/>
  <c r="DR228" i="39"/>
  <c r="DR218" i="39"/>
  <c r="DR208" i="39"/>
  <c r="DR198" i="39"/>
  <c r="DR180" i="39"/>
  <c r="DR155" i="39"/>
  <c r="DR145" i="39"/>
  <c r="DR135" i="39"/>
  <c r="DR125" i="39"/>
  <c r="DR172" i="39"/>
  <c r="DR122" i="39"/>
  <c r="DR112" i="39"/>
  <c r="DR108" i="39"/>
  <c r="DR98" i="39"/>
  <c r="DR88" i="39"/>
  <c r="DR76" i="39"/>
  <c r="DR63" i="39"/>
  <c r="DR69" i="39"/>
  <c r="DR47" i="39"/>
  <c r="DR29" i="39"/>
  <c r="DR56" i="39"/>
  <c r="DR34" i="39"/>
  <c r="DR597" i="39"/>
  <c r="DR585" i="39"/>
  <c r="DR572" i="39"/>
  <c r="DR566" i="39"/>
  <c r="DR556" i="39"/>
  <c r="DR545" i="39"/>
  <c r="DR532" i="39"/>
  <c r="DR522" i="39"/>
  <c r="DR537" i="39"/>
  <c r="DR535" i="39"/>
  <c r="DR489" i="39"/>
  <c r="DR479" i="39"/>
  <c r="DR497" i="39"/>
  <c r="DR466" i="39"/>
  <c r="DR448" i="39"/>
  <c r="DR438" i="39"/>
  <c r="DR453" i="39"/>
  <c r="DR455" i="39"/>
  <c r="DR408" i="39"/>
  <c r="DR398" i="39"/>
  <c r="DR394" i="39"/>
  <c r="DR384" i="39"/>
  <c r="DR373" i="39"/>
  <c r="DR364" i="39"/>
  <c r="DR354" i="39"/>
  <c r="DR323" i="39"/>
  <c r="DR333" i="39"/>
  <c r="DR310" i="39"/>
  <c r="DR309" i="39"/>
  <c r="DR299" i="39"/>
  <c r="DR336" i="39"/>
  <c r="DR285" i="39"/>
  <c r="DR275" i="39"/>
  <c r="DR267" i="39"/>
  <c r="DR257" i="39"/>
  <c r="DR247" i="39"/>
  <c r="DR237" i="39"/>
  <c r="DR227" i="39"/>
  <c r="DR217" i="39"/>
  <c r="DR207" i="39"/>
  <c r="DR197" i="39"/>
  <c r="DR175" i="39"/>
  <c r="DR154" i="39"/>
  <c r="DR144" i="39"/>
  <c r="DR134" i="39"/>
  <c r="DR124" i="39"/>
  <c r="DR167" i="39"/>
  <c r="DR121" i="39"/>
  <c r="DR189" i="39"/>
  <c r="DR107" i="39"/>
  <c r="DR97" i="39"/>
  <c r="DR87" i="39"/>
  <c r="DQ14" i="39"/>
  <c r="DR14" i="39" s="1"/>
  <c r="DR38" i="39"/>
  <c r="DR68" i="39"/>
  <c r="DR44" i="39"/>
  <c r="DR28" i="39"/>
  <c r="DR51" i="39"/>
  <c r="DR74" i="39"/>
  <c r="DR596" i="39"/>
  <c r="DR584" i="39"/>
  <c r="DR571" i="39"/>
  <c r="DR565" i="39"/>
  <c r="DR579" i="39"/>
  <c r="DR542" i="39"/>
  <c r="DR531" i="39"/>
  <c r="DR521" i="39"/>
  <c r="DR536" i="39"/>
  <c r="DR514" i="39"/>
  <c r="DR488" i="39"/>
  <c r="DR478" i="39"/>
  <c r="DR496" i="39"/>
  <c r="DR465" i="39"/>
  <c r="DR447" i="39"/>
  <c r="DR437" i="39"/>
  <c r="DR424" i="39"/>
  <c r="DR454" i="39"/>
  <c r="DR407" i="39"/>
  <c r="DR397" i="39"/>
  <c r="DR393" i="39"/>
  <c r="DR383" i="39"/>
  <c r="DR372" i="39"/>
  <c r="DR363" i="39"/>
  <c r="DR353" i="39"/>
  <c r="DR322" i="39"/>
  <c r="DR328" i="39"/>
  <c r="DR344" i="39"/>
  <c r="DR308" i="39"/>
  <c r="DR298" i="39"/>
  <c r="DR294" i="39"/>
  <c r="DR284" i="39"/>
  <c r="DR274" i="39"/>
  <c r="DR266" i="39"/>
  <c r="DR256" i="39"/>
  <c r="DR246" i="39"/>
  <c r="DR236" i="39"/>
  <c r="DR226" i="39"/>
  <c r="DR216" i="39"/>
  <c r="DR206" i="39"/>
  <c r="DR196" i="39"/>
  <c r="DR170" i="39"/>
  <c r="DR153" i="39"/>
  <c r="DR143" i="39"/>
  <c r="DR133" i="39"/>
  <c r="DR186" i="39"/>
  <c r="DR162" i="39"/>
  <c r="DR120" i="39"/>
  <c r="DR184" i="39"/>
  <c r="DR106" i="39"/>
  <c r="DR96" i="39"/>
  <c r="DR86" i="39"/>
  <c r="DR78" i="39"/>
  <c r="DR33" i="39"/>
  <c r="DR67" i="39"/>
  <c r="DR21" i="39"/>
  <c r="DR27" i="39"/>
  <c r="DR46" i="39"/>
  <c r="DR45" i="39"/>
  <c r="DR470" i="39"/>
  <c r="DR388" i="39"/>
  <c r="DR381" i="39"/>
  <c r="DR279" i="39"/>
  <c r="DR221" i="39"/>
  <c r="DR138" i="39"/>
  <c r="DR115" i="39"/>
  <c r="DR81" i="39"/>
  <c r="DR22" i="39"/>
  <c r="DR595" i="39"/>
  <c r="DR583" i="39"/>
  <c r="DR570" i="39"/>
  <c r="DR564" i="39"/>
  <c r="DR553" i="39"/>
  <c r="DR541" i="39"/>
  <c r="DR530" i="39"/>
  <c r="DR520" i="39"/>
  <c r="DR509" i="39"/>
  <c r="DR513" i="39"/>
  <c r="DR487" i="39"/>
  <c r="DR477" i="39"/>
  <c r="DR495" i="39"/>
  <c r="DR464" i="39"/>
  <c r="DR446" i="39"/>
  <c r="DR436" i="39"/>
  <c r="DR423" i="39"/>
  <c r="DR429" i="39"/>
  <c r="DR406" i="39"/>
  <c r="DR434" i="39"/>
  <c r="DR395" i="39"/>
  <c r="DR415" i="39"/>
  <c r="DR379" i="39"/>
  <c r="DR362" i="39"/>
  <c r="DR352" i="39"/>
  <c r="DR321" i="39"/>
  <c r="DR318" i="39"/>
  <c r="DR335" i="39"/>
  <c r="DR307" i="39"/>
  <c r="DR297" i="39"/>
  <c r="DR293" i="39"/>
  <c r="DR283" i="39"/>
  <c r="DR273" i="39"/>
  <c r="DR265" i="39"/>
  <c r="DR255" i="39"/>
  <c r="DR245" i="39"/>
  <c r="DR235" i="39"/>
  <c r="DR225" i="39"/>
  <c r="DR215" i="39"/>
  <c r="DR205" i="39"/>
  <c r="DR195" i="39"/>
  <c r="DR165" i="39"/>
  <c r="DR152" i="39"/>
  <c r="DR142" i="39"/>
  <c r="DR132" i="39"/>
  <c r="DR181" i="39"/>
  <c r="DR188" i="39"/>
  <c r="DR119" i="39"/>
  <c r="DR179" i="39"/>
  <c r="DR105" i="39"/>
  <c r="DR95" i="39"/>
  <c r="DR85" i="39"/>
  <c r="DR77" i="39"/>
  <c r="DR71" i="39"/>
  <c r="DR66" i="39"/>
  <c r="DR16" i="39"/>
  <c r="DR26" i="39"/>
  <c r="DR42" i="39"/>
  <c r="DR40" i="39"/>
  <c r="DR419" i="39"/>
  <c r="DR340" i="39"/>
  <c r="DR331" i="39"/>
  <c r="DR231" i="39"/>
  <c r="DR191" i="39"/>
  <c r="DR128" i="39"/>
  <c r="DR111" i="39"/>
  <c r="DR49" i="39"/>
  <c r="DR32" i="39"/>
  <c r="DR594" i="39"/>
  <c r="DR582" i="39"/>
  <c r="DR569" i="39"/>
  <c r="DR563" i="39"/>
  <c r="DR552" i="39"/>
  <c r="DR540" i="39"/>
  <c r="DR529" i="39"/>
  <c r="DR519" i="39"/>
  <c r="DR508" i="39"/>
  <c r="DR512" i="39"/>
  <c r="DR486" i="39"/>
  <c r="DR476" i="39"/>
  <c r="DR494" i="39"/>
  <c r="DR463" i="39"/>
  <c r="DR445" i="39"/>
  <c r="DR435" i="39"/>
  <c r="DR422" i="39"/>
  <c r="DR433" i="39"/>
  <c r="DR405" i="39"/>
  <c r="DR426" i="39"/>
  <c r="DR391" i="39"/>
  <c r="DR392" i="39"/>
  <c r="DR371" i="39"/>
  <c r="DR361" i="39"/>
  <c r="DR351" i="39"/>
  <c r="DR320" i="39"/>
  <c r="DR317" i="39"/>
  <c r="DR330" i="39"/>
  <c r="DR306" i="39"/>
  <c r="DR296" i="39"/>
  <c r="DR292" i="39"/>
  <c r="DR282" i="39"/>
  <c r="DR272" i="39"/>
  <c r="DR264" i="39"/>
  <c r="DR254" i="39"/>
  <c r="DR244" i="39"/>
  <c r="DR234" i="39"/>
  <c r="DR224" i="39"/>
  <c r="DR214" i="39"/>
  <c r="DR204" i="39"/>
  <c r="DR194" i="39"/>
  <c r="DR161" i="39"/>
  <c r="DR151" i="39"/>
  <c r="DR141" i="39"/>
  <c r="DR131" i="39"/>
  <c r="DR176" i="39"/>
  <c r="DR183" i="39"/>
  <c r="DR118" i="39"/>
  <c r="DR174" i="39"/>
  <c r="DR104" i="39"/>
  <c r="DR94" i="39"/>
  <c r="DR84" i="39"/>
  <c r="DR75" i="39"/>
  <c r="DR64" i="39"/>
  <c r="DR65" i="39"/>
  <c r="DR58" i="39"/>
  <c r="DR25" i="39"/>
  <c r="DR18" i="39"/>
  <c r="DR50" i="39"/>
  <c r="DR576" i="39"/>
  <c r="DR555" i="39"/>
  <c r="DR501" i="39"/>
  <c r="DR460" i="39"/>
  <c r="DR412" i="39"/>
  <c r="DR377" i="39"/>
  <c r="DR314" i="39"/>
  <c r="DR261" i="39"/>
  <c r="DR201" i="39"/>
  <c r="DR187" i="39"/>
  <c r="DR91" i="39"/>
  <c r="DR35" i="39"/>
  <c r="DR603" i="39"/>
  <c r="DR593" i="39"/>
  <c r="DR588" i="39"/>
  <c r="DR568" i="39"/>
  <c r="DR562" i="39"/>
  <c r="DR544" i="39"/>
  <c r="DR548" i="39"/>
  <c r="DR528" i="39"/>
  <c r="DR518" i="39"/>
  <c r="DR507" i="39"/>
  <c r="DR511" i="39"/>
  <c r="DR485" i="39"/>
  <c r="DR475" i="39"/>
  <c r="DR500" i="39"/>
  <c r="DR462" i="39"/>
  <c r="DR444" i="39"/>
  <c r="DR459" i="39"/>
  <c r="DR421" i="39"/>
  <c r="DR414" i="39"/>
  <c r="DR404" i="39"/>
  <c r="DR425" i="39"/>
  <c r="DR390" i="39"/>
  <c r="DR396" i="39"/>
  <c r="DR370" i="39"/>
  <c r="DR360" i="39"/>
  <c r="DR350" i="39"/>
  <c r="DR319" i="39"/>
  <c r="DR316" i="39"/>
  <c r="DR325" i="39"/>
  <c r="DR305" i="39"/>
  <c r="DR295" i="39"/>
  <c r="DR291" i="39"/>
  <c r="DR281" i="39"/>
  <c r="DR271" i="39"/>
  <c r="DR263" i="39"/>
  <c r="DR253" i="39"/>
  <c r="DR243" i="39"/>
  <c r="DR233" i="39"/>
  <c r="DR223" i="39"/>
  <c r="DR213" i="39"/>
  <c r="DR203" i="39"/>
  <c r="DR193" i="39"/>
  <c r="DR160" i="39"/>
  <c r="DR150" i="39"/>
  <c r="DR140" i="39"/>
  <c r="DR130" i="39"/>
  <c r="DR171" i="39"/>
  <c r="DR178" i="39"/>
  <c r="DR117" i="39"/>
  <c r="DR169" i="39"/>
  <c r="DR103" i="39"/>
  <c r="DR93" i="39"/>
  <c r="DR83" i="39"/>
  <c r="DR73" i="39"/>
  <c r="DR59" i="39"/>
  <c r="DR62" i="39"/>
  <c r="DR43" i="39"/>
  <c r="DR24" i="39"/>
  <c r="DR60" i="39"/>
  <c r="DR591" i="39"/>
  <c r="DR560" i="39"/>
  <c r="DR516" i="39"/>
  <c r="DR483" i="39"/>
  <c r="DR442" i="39"/>
  <c r="DR427" i="39"/>
  <c r="DR358" i="39"/>
  <c r="DR303" i="39"/>
  <c r="DR289" i="39"/>
  <c r="DR241" i="39"/>
  <c r="DR158" i="39"/>
  <c r="DR101" i="39"/>
  <c r="DR39" i="39"/>
  <c r="DR602" i="39"/>
  <c r="DR592" i="39"/>
  <c r="DR590" i="39"/>
  <c r="DR581" i="39"/>
  <c r="DR561" i="39"/>
  <c r="DR543" i="39"/>
  <c r="DR546" i="39"/>
  <c r="DR527" i="39"/>
  <c r="DR517" i="39"/>
  <c r="DR506" i="39"/>
  <c r="DR510" i="39"/>
  <c r="DR484" i="39"/>
  <c r="DR474" i="39"/>
  <c r="DR472" i="39"/>
  <c r="DR461" i="39"/>
  <c r="DR443" i="39"/>
  <c r="DR457" i="39"/>
  <c r="DR420" i="39"/>
  <c r="DR413" i="39"/>
  <c r="DR403" i="39"/>
  <c r="DR430" i="39"/>
  <c r="DR389" i="39"/>
  <c r="DR378" i="39"/>
  <c r="DR369" i="39"/>
  <c r="DR359" i="39"/>
  <c r="DR349" i="39"/>
  <c r="DR347" i="39"/>
  <c r="DR315" i="39"/>
  <c r="DR345" i="39"/>
  <c r="DR304" i="39"/>
  <c r="DR341" i="39"/>
  <c r="DR290" i="39"/>
  <c r="DR280" i="39"/>
  <c r="DR326" i="39"/>
  <c r="DR262" i="39"/>
  <c r="DR252" i="39"/>
  <c r="DR242" i="39"/>
  <c r="DR232" i="39"/>
  <c r="DR222" i="39"/>
  <c r="DR212" i="39"/>
  <c r="DR202" i="39"/>
  <c r="DR192" i="39"/>
  <c r="DR159" i="39"/>
  <c r="DR149" i="39"/>
  <c r="DR139" i="39"/>
  <c r="DR129" i="39"/>
  <c r="DR166" i="39"/>
  <c r="DR173" i="39"/>
  <c r="DR116" i="39"/>
  <c r="DR164" i="39"/>
  <c r="DR102" i="39"/>
  <c r="DR92" i="39"/>
  <c r="DR82" i="39"/>
  <c r="DR54" i="39"/>
  <c r="DR53" i="39"/>
  <c r="DR55" i="39"/>
  <c r="DR37" i="39"/>
  <c r="DR23" i="39"/>
  <c r="DR57" i="39"/>
  <c r="DR601" i="39"/>
  <c r="DR580" i="39"/>
  <c r="DR554" i="39"/>
  <c r="DR526" i="39"/>
  <c r="DR505" i="39"/>
  <c r="DR473" i="39"/>
  <c r="DR458" i="39"/>
  <c r="DR402" i="39"/>
  <c r="DR368" i="39"/>
  <c r="DR348" i="39"/>
  <c r="DR339" i="39"/>
  <c r="DR251" i="39"/>
  <c r="DR211" i="39"/>
  <c r="DR148" i="39"/>
  <c r="DR168" i="39"/>
  <c r="DR48" i="39"/>
  <c r="CP320" i="38"/>
  <c r="CP322" i="38"/>
  <c r="CP284" i="38"/>
  <c r="CP313" i="38"/>
  <c r="CP311" i="38" s="1"/>
  <c r="CP321" i="38" s="1"/>
  <c r="V159" i="19"/>
  <c r="DB306" i="19"/>
  <c r="DH221" i="19"/>
  <c r="DH227" i="19" s="1"/>
  <c r="CJ305" i="19"/>
  <c r="DN184" i="19"/>
  <c r="DB275" i="19"/>
  <c r="P156" i="19"/>
  <c r="P170" i="19" s="1"/>
  <c r="P171" i="19" s="1"/>
  <c r="CQ148" i="39"/>
  <c r="CQ258" i="39"/>
  <c r="CQ324" i="39"/>
  <c r="CQ312" i="39"/>
  <c r="CQ379" i="39"/>
  <c r="CQ459" i="39"/>
  <c r="CQ497" i="39"/>
  <c r="CQ596" i="39"/>
  <c r="CQ118" i="39"/>
  <c r="CQ69" i="39"/>
  <c r="CQ547" i="39"/>
  <c r="CQ157" i="39"/>
  <c r="CQ250" i="39"/>
  <c r="CQ219" i="39"/>
  <c r="R197" i="19"/>
  <c r="R234" i="19" s="1"/>
  <c r="CQ66" i="39"/>
  <c r="CQ332" i="39"/>
  <c r="CQ108" i="39"/>
  <c r="CQ410" i="39"/>
  <c r="AN318" i="38"/>
  <c r="AN317" i="38" s="1"/>
  <c r="AN315" i="38" s="1"/>
  <c r="AN323" i="38" s="1"/>
  <c r="AN328" i="38" s="1"/>
  <c r="CQ37" i="39"/>
  <c r="CQ76" i="39"/>
  <c r="CQ170" i="39"/>
  <c r="CQ291" i="39"/>
  <c r="CQ345" i="39"/>
  <c r="CQ445" i="39"/>
  <c r="CQ525" i="39"/>
  <c r="CQ595" i="39"/>
  <c r="CQ23" i="39"/>
  <c r="CQ79" i="39"/>
  <c r="CQ173" i="39"/>
  <c r="CQ288" i="39"/>
  <c r="CQ352" i="39"/>
  <c r="CQ434" i="39"/>
  <c r="CQ533" i="39"/>
  <c r="CQ598" i="39"/>
  <c r="CQ500" i="39"/>
  <c r="CQ41" i="39"/>
  <c r="CQ98" i="39"/>
  <c r="CQ180" i="39"/>
  <c r="CQ275" i="39"/>
  <c r="CQ353" i="39"/>
  <c r="CQ425" i="39"/>
  <c r="CQ510" i="39"/>
  <c r="CQ443" i="39"/>
  <c r="CQ590" i="39"/>
  <c r="CQ43" i="39"/>
  <c r="CQ106" i="39"/>
  <c r="CQ183" i="39"/>
  <c r="CQ278" i="39"/>
  <c r="CQ362" i="39"/>
  <c r="CQ471" i="39"/>
  <c r="CQ546" i="39"/>
  <c r="CQ204" i="39"/>
  <c r="CQ128" i="39"/>
  <c r="CQ227" i="39"/>
  <c r="CQ315" i="39"/>
  <c r="CQ382" i="39"/>
  <c r="CQ468" i="39"/>
  <c r="CQ560" i="39"/>
  <c r="CQ195" i="39"/>
  <c r="CQ141" i="39"/>
  <c r="CQ229" i="39"/>
  <c r="CQ378" i="39"/>
  <c r="CQ420" i="39"/>
  <c r="CQ487" i="39"/>
  <c r="CQ561" i="39"/>
  <c r="CQ48" i="39"/>
  <c r="CQ147" i="39"/>
  <c r="CQ237" i="39"/>
  <c r="CQ375" i="39"/>
  <c r="CQ423" i="39"/>
  <c r="CQ490" i="39"/>
  <c r="CQ570" i="39"/>
  <c r="DP234" i="38"/>
  <c r="DP231" i="38" s="1"/>
  <c r="CQ34" i="39"/>
  <c r="CQ46" i="39"/>
  <c r="CQ78" i="39"/>
  <c r="CQ109" i="39"/>
  <c r="CQ155" i="39"/>
  <c r="CQ182" i="39"/>
  <c r="CQ230" i="39"/>
  <c r="CQ290" i="39"/>
  <c r="CQ314" i="39"/>
  <c r="CQ325" i="39"/>
  <c r="CQ360" i="39"/>
  <c r="CQ422" i="39"/>
  <c r="CQ446" i="39"/>
  <c r="CQ466" i="39"/>
  <c r="CQ499" i="39"/>
  <c r="CQ511" i="39"/>
  <c r="CQ568" i="39"/>
  <c r="CQ597" i="39"/>
  <c r="CQ44" i="39"/>
  <c r="CQ49" i="39"/>
  <c r="CQ86" i="39"/>
  <c r="CQ130" i="39"/>
  <c r="CQ158" i="39"/>
  <c r="CQ284" i="39"/>
  <c r="CQ239" i="39"/>
  <c r="CQ293" i="39"/>
  <c r="CQ298" i="39"/>
  <c r="CQ334" i="39"/>
  <c r="CQ363" i="39"/>
  <c r="CQ398" i="39"/>
  <c r="CQ437" i="39"/>
  <c r="CQ469" i="39"/>
  <c r="CQ507" i="39"/>
  <c r="CQ536" i="39"/>
  <c r="CQ582" i="39"/>
  <c r="CQ33" i="39"/>
  <c r="CQ56" i="39"/>
  <c r="CQ88" i="39"/>
  <c r="CQ131" i="39"/>
  <c r="CQ193" i="39"/>
  <c r="CQ209" i="39"/>
  <c r="CQ240" i="39"/>
  <c r="CQ265" i="39"/>
  <c r="CQ300" i="39"/>
  <c r="CQ335" i="39"/>
  <c r="CQ370" i="39"/>
  <c r="CQ400" i="39"/>
  <c r="CQ436" i="39"/>
  <c r="CQ477" i="39"/>
  <c r="CQ509" i="39"/>
  <c r="CQ537" i="39"/>
  <c r="CQ572" i="39"/>
  <c r="CQ113" i="39"/>
  <c r="CQ58" i="39"/>
  <c r="CQ89" i="39"/>
  <c r="CQ138" i="39"/>
  <c r="CQ162" i="39"/>
  <c r="CQ210" i="39"/>
  <c r="CQ247" i="39"/>
  <c r="CQ267" i="39"/>
  <c r="CQ301" i="39"/>
  <c r="CQ342" i="39"/>
  <c r="CQ376" i="39"/>
  <c r="CQ401" i="39"/>
  <c r="CQ455" i="39"/>
  <c r="CQ479" i="39"/>
  <c r="CQ516" i="39"/>
  <c r="CQ554" i="39"/>
  <c r="CQ574" i="39"/>
  <c r="CQ25" i="39"/>
  <c r="CQ120" i="39"/>
  <c r="CQ59" i="39"/>
  <c r="CQ96" i="39"/>
  <c r="CQ140" i="39"/>
  <c r="CQ163" i="39"/>
  <c r="CQ217" i="39"/>
  <c r="CQ249" i="39"/>
  <c r="CQ268" i="39"/>
  <c r="CQ308" i="39"/>
  <c r="CQ344" i="39"/>
  <c r="CQ385" i="39"/>
  <c r="CQ408" i="39"/>
  <c r="CQ457" i="39"/>
  <c r="CQ480" i="39"/>
  <c r="CQ523" i="39"/>
  <c r="CQ553" i="39"/>
  <c r="CQ575" i="39"/>
  <c r="CQ26" i="39"/>
  <c r="CQ203" i="39"/>
  <c r="CQ68" i="39"/>
  <c r="CQ99" i="39"/>
  <c r="CQ202" i="39"/>
  <c r="CQ172" i="39"/>
  <c r="CQ220" i="39"/>
  <c r="CQ256" i="39"/>
  <c r="CQ277" i="39"/>
  <c r="CQ320" i="39"/>
  <c r="CQ350" i="39"/>
  <c r="CQ381" i="39"/>
  <c r="CQ411" i="39"/>
  <c r="CQ432" i="39"/>
  <c r="CQ489" i="39"/>
  <c r="CQ526" i="39"/>
  <c r="CQ558" i="39"/>
  <c r="CQ589" i="39"/>
  <c r="CQ31" i="39"/>
  <c r="CQ39" i="39"/>
  <c r="CQ38" i="39"/>
  <c r="CQ123" i="39"/>
  <c r="CQ200" i="39"/>
  <c r="CQ50" i="39"/>
  <c r="CQ60" i="39"/>
  <c r="CQ70" i="39"/>
  <c r="CQ80" i="39"/>
  <c r="CQ90" i="39"/>
  <c r="CQ100" i="39"/>
  <c r="CQ110" i="39"/>
  <c r="CQ132" i="39"/>
  <c r="CQ142" i="39"/>
  <c r="CQ149" i="39"/>
  <c r="CQ159" i="39"/>
  <c r="CQ164" i="39"/>
  <c r="CQ174" i="39"/>
  <c r="CQ184" i="39"/>
  <c r="CQ211" i="39"/>
  <c r="CQ221" i="39"/>
  <c r="CQ231" i="39"/>
  <c r="CQ241" i="39"/>
  <c r="CQ251" i="39"/>
  <c r="CQ287" i="39"/>
  <c r="CQ319" i="39"/>
  <c r="CQ269" i="39"/>
  <c r="CQ279" i="39"/>
  <c r="CQ316" i="39"/>
  <c r="CQ302" i="39"/>
  <c r="CQ321" i="39"/>
  <c r="CQ326" i="39"/>
  <c r="CQ336" i="39"/>
  <c r="CQ383" i="39"/>
  <c r="CQ354" i="39"/>
  <c r="CQ364" i="39"/>
  <c r="CQ386" i="39"/>
  <c r="CQ392" i="39"/>
  <c r="CQ424" i="39"/>
  <c r="CQ402" i="39"/>
  <c r="CQ412" i="39"/>
  <c r="CQ447" i="39"/>
  <c r="CQ439" i="39"/>
  <c r="CQ426" i="39"/>
  <c r="CQ460" i="39"/>
  <c r="CQ470" i="39"/>
  <c r="CQ481" i="39"/>
  <c r="CQ491" i="39"/>
  <c r="CQ501" i="39"/>
  <c r="CQ517" i="39"/>
  <c r="CQ527" i="39"/>
  <c r="CQ512" i="39"/>
  <c r="CQ538" i="39"/>
  <c r="CQ548" i="39"/>
  <c r="CQ562" i="39"/>
  <c r="CQ584" i="39"/>
  <c r="CQ576" i="39"/>
  <c r="CQ591" i="39"/>
  <c r="CQ602" i="39"/>
  <c r="CQ21" i="39"/>
  <c r="CQ15" i="39"/>
  <c r="CQ17" i="39"/>
  <c r="CQ112" i="39"/>
  <c r="CQ205" i="39"/>
  <c r="CQ51" i="39"/>
  <c r="CQ61" i="39"/>
  <c r="CQ71" i="39"/>
  <c r="CQ81" i="39"/>
  <c r="CQ91" i="39"/>
  <c r="CQ101" i="39"/>
  <c r="CQ111" i="39"/>
  <c r="CQ133" i="39"/>
  <c r="CQ143" i="39"/>
  <c r="CQ150" i="39"/>
  <c r="CQ160" i="39"/>
  <c r="CQ165" i="39"/>
  <c r="CQ175" i="39"/>
  <c r="CQ185" i="39"/>
  <c r="CQ212" i="39"/>
  <c r="CQ222" i="39"/>
  <c r="CQ232" i="39"/>
  <c r="CQ242" i="39"/>
  <c r="CQ252" i="39"/>
  <c r="CQ289" i="39"/>
  <c r="CQ260" i="39"/>
  <c r="CQ270" i="39"/>
  <c r="CQ280" i="39"/>
  <c r="CQ317" i="39"/>
  <c r="CQ303" i="39"/>
  <c r="CQ322" i="39"/>
  <c r="CQ327" i="39"/>
  <c r="CQ337" i="39"/>
  <c r="CQ346" i="39"/>
  <c r="CQ355" i="39"/>
  <c r="CQ365" i="39"/>
  <c r="CQ387" i="39"/>
  <c r="CQ415" i="39"/>
  <c r="CQ393" i="39"/>
  <c r="CQ403" i="39"/>
  <c r="CQ413" i="39"/>
  <c r="CQ448" i="39"/>
  <c r="CQ458" i="39"/>
  <c r="CQ427" i="39"/>
  <c r="CQ461" i="39"/>
  <c r="CQ473" i="39"/>
  <c r="CQ482" i="39"/>
  <c r="CQ492" i="39"/>
  <c r="CQ502" i="39"/>
  <c r="CQ518" i="39"/>
  <c r="CQ528" i="39"/>
  <c r="CQ513" i="39"/>
  <c r="CQ539" i="39"/>
  <c r="CQ549" i="39"/>
  <c r="CQ563" i="39"/>
  <c r="CQ583" i="39"/>
  <c r="CQ577" i="39"/>
  <c r="CQ601" i="39"/>
  <c r="CQ603" i="39"/>
  <c r="CQ29" i="39"/>
  <c r="CQ22" i="39"/>
  <c r="CQ16" i="39"/>
  <c r="CQ36" i="39"/>
  <c r="CQ116" i="39"/>
  <c r="CQ196" i="39"/>
  <c r="CQ52" i="39"/>
  <c r="CQ62" i="39"/>
  <c r="CQ72" i="39"/>
  <c r="CQ82" i="39"/>
  <c r="CQ92" i="39"/>
  <c r="CQ102" i="39"/>
  <c r="CQ124" i="39"/>
  <c r="CQ134" i="39"/>
  <c r="CQ144" i="39"/>
  <c r="CQ151" i="39"/>
  <c r="CQ161" i="39"/>
  <c r="CQ166" i="39"/>
  <c r="CQ176" i="39"/>
  <c r="CQ186" i="39"/>
  <c r="CQ213" i="39"/>
  <c r="CQ223" i="39"/>
  <c r="CQ233" i="39"/>
  <c r="CQ243" i="39"/>
  <c r="CQ259" i="39"/>
  <c r="CQ294" i="39"/>
  <c r="CQ261" i="39"/>
  <c r="CQ271" i="39"/>
  <c r="CQ281" i="39"/>
  <c r="CQ318" i="39"/>
  <c r="CQ304" i="39"/>
  <c r="CQ323" i="39"/>
  <c r="CQ328" i="39"/>
  <c r="CQ338" i="39"/>
  <c r="CQ384" i="39"/>
  <c r="CQ356" i="39"/>
  <c r="CQ366" i="39"/>
  <c r="CQ388" i="39"/>
  <c r="CQ416" i="39"/>
  <c r="CQ394" i="39"/>
  <c r="CQ404" i="39"/>
  <c r="CQ414" i="39"/>
  <c r="CQ449" i="39"/>
  <c r="CQ451" i="39"/>
  <c r="CQ428" i="39"/>
  <c r="CQ462" i="39"/>
  <c r="CQ472" i="39"/>
  <c r="CQ483" i="39"/>
  <c r="CQ515" i="39"/>
  <c r="CQ503" i="39"/>
  <c r="CQ519" i="39"/>
  <c r="CQ529" i="39"/>
  <c r="CQ514" i="39"/>
  <c r="CQ543" i="39"/>
  <c r="CQ550" i="39"/>
  <c r="CQ564" i="39"/>
  <c r="CQ585" i="39"/>
  <c r="CQ578" i="39"/>
  <c r="CQ599" i="39"/>
  <c r="CQ24" i="39"/>
  <c r="CQ27" i="39"/>
  <c r="CQ20" i="39"/>
  <c r="CQ117" i="39"/>
  <c r="CQ121" i="39"/>
  <c r="CQ201" i="39"/>
  <c r="CQ53" i="39"/>
  <c r="CQ63" i="39"/>
  <c r="CQ73" i="39"/>
  <c r="CQ83" i="39"/>
  <c r="CQ93" i="39"/>
  <c r="CQ103" i="39"/>
  <c r="CQ125" i="39"/>
  <c r="CQ135" i="39"/>
  <c r="CQ145" i="39"/>
  <c r="CQ152" i="39"/>
  <c r="CQ190" i="39"/>
  <c r="CQ167" i="39"/>
  <c r="CQ177" i="39"/>
  <c r="CQ187" i="39"/>
  <c r="CQ214" i="39"/>
  <c r="CQ224" i="39"/>
  <c r="CQ234" i="39"/>
  <c r="CQ244" i="39"/>
  <c r="CQ253" i="39"/>
  <c r="CQ283" i="39"/>
  <c r="CQ262" i="39"/>
  <c r="CQ272" i="39"/>
  <c r="CQ282" i="39"/>
  <c r="CQ295" i="39"/>
  <c r="CQ305" i="39"/>
  <c r="CQ372" i="39"/>
  <c r="CQ329" i="39"/>
  <c r="CQ339" i="39"/>
  <c r="CQ347" i="39"/>
  <c r="CQ357" i="39"/>
  <c r="CQ367" i="39"/>
  <c r="CQ389" i="39"/>
  <c r="CQ417" i="39"/>
  <c r="CQ395" i="39"/>
  <c r="CQ405" i="39"/>
  <c r="CQ440" i="39"/>
  <c r="CQ450" i="39"/>
  <c r="CQ452" i="39"/>
  <c r="CQ429" i="39"/>
  <c r="CQ463" i="39"/>
  <c r="CQ474" i="39"/>
  <c r="CQ484" i="39"/>
  <c r="CQ494" i="39"/>
  <c r="CQ504" i="39"/>
  <c r="CQ520" i="39"/>
  <c r="CQ530" i="39"/>
  <c r="CQ540" i="39"/>
  <c r="CQ544" i="39"/>
  <c r="CQ551" i="39"/>
  <c r="CQ565" i="39"/>
  <c r="CQ586" i="39"/>
  <c r="CQ579" i="39"/>
  <c r="CQ592" i="39"/>
  <c r="CP14" i="39"/>
  <c r="CQ14" i="39" s="1"/>
  <c r="CQ32" i="39"/>
  <c r="CQ42" i="39"/>
  <c r="CQ122" i="39"/>
  <c r="CQ114" i="39"/>
  <c r="CQ206" i="39"/>
  <c r="CQ54" i="39"/>
  <c r="CQ64" i="39"/>
  <c r="CQ74" i="39"/>
  <c r="CQ84" i="39"/>
  <c r="CQ94" i="39"/>
  <c r="CQ104" i="39"/>
  <c r="CQ126" i="39"/>
  <c r="CQ136" i="39"/>
  <c r="CQ146" i="39"/>
  <c r="CQ153" i="39"/>
  <c r="CQ191" i="39"/>
  <c r="CQ168" i="39"/>
  <c r="CQ178" i="39"/>
  <c r="CQ188" i="39"/>
  <c r="CQ215" i="39"/>
  <c r="CQ225" i="39"/>
  <c r="CQ235" i="39"/>
  <c r="CQ245" i="39"/>
  <c r="CQ254" i="39"/>
  <c r="CQ286" i="39"/>
  <c r="CQ263" i="39"/>
  <c r="CQ273" i="39"/>
  <c r="CQ310" i="39"/>
  <c r="CQ296" i="39"/>
  <c r="CQ306" i="39"/>
  <c r="CQ373" i="39"/>
  <c r="CQ330" i="39"/>
  <c r="CQ340" i="39"/>
  <c r="CQ348" i="39"/>
  <c r="CQ358" i="39"/>
  <c r="CQ368" i="39"/>
  <c r="CQ390" i="39"/>
  <c r="CQ418" i="39"/>
  <c r="CQ396" i="39"/>
  <c r="CQ406" i="39"/>
  <c r="CQ441" i="39"/>
  <c r="CQ438" i="39"/>
  <c r="CQ453" i="39"/>
  <c r="CQ430" i="39"/>
  <c r="CQ464" i="39"/>
  <c r="CQ493" i="39"/>
  <c r="CQ485" i="39"/>
  <c r="CQ495" i="39"/>
  <c r="CQ505" i="39"/>
  <c r="CQ521" i="39"/>
  <c r="CQ531" i="39"/>
  <c r="CQ541" i="39"/>
  <c r="CQ545" i="39"/>
  <c r="CQ556" i="39"/>
  <c r="CQ566" i="39"/>
  <c r="CQ587" i="39"/>
  <c r="CQ580" i="39"/>
  <c r="CQ593" i="39"/>
  <c r="CQ18" i="39"/>
  <c r="CQ40" i="39"/>
  <c r="CQ35" i="39"/>
  <c r="CQ119" i="39"/>
  <c r="CQ198" i="39"/>
  <c r="CQ45" i="39"/>
  <c r="CQ55" i="39"/>
  <c r="CQ65" i="39"/>
  <c r="CQ75" i="39"/>
  <c r="CQ85" i="39"/>
  <c r="CQ95" i="39"/>
  <c r="CQ105" i="39"/>
  <c r="CQ127" i="39"/>
  <c r="CQ137" i="39"/>
  <c r="CQ197" i="39"/>
  <c r="CQ154" i="39"/>
  <c r="CQ192" i="39"/>
  <c r="CQ169" i="39"/>
  <c r="CQ179" i="39"/>
  <c r="CQ189" i="39"/>
  <c r="CQ216" i="39"/>
  <c r="CQ226" i="39"/>
  <c r="CQ236" i="39"/>
  <c r="CQ246" i="39"/>
  <c r="CQ255" i="39"/>
  <c r="CQ292" i="39"/>
  <c r="CQ264" i="39"/>
  <c r="CQ274" i="39"/>
  <c r="CQ311" i="39"/>
  <c r="CQ297" i="39"/>
  <c r="CQ307" i="39"/>
  <c r="CQ374" i="39"/>
  <c r="CQ331" i="39"/>
  <c r="CQ341" i="39"/>
  <c r="CQ349" i="39"/>
  <c r="CQ359" i="39"/>
  <c r="CQ369" i="39"/>
  <c r="CQ391" i="39"/>
  <c r="CQ419" i="39"/>
  <c r="CQ397" i="39"/>
  <c r="CQ407" i="39"/>
  <c r="CQ442" i="39"/>
  <c r="CQ435" i="39"/>
  <c r="CQ454" i="39"/>
  <c r="CQ431" i="39"/>
  <c r="CQ465" i="39"/>
  <c r="CQ476" i="39"/>
  <c r="CQ486" i="39"/>
  <c r="CQ496" i="39"/>
  <c r="CQ506" i="39"/>
  <c r="CQ522" i="39"/>
  <c r="CQ532" i="39"/>
  <c r="CQ542" i="39"/>
  <c r="CQ555" i="39"/>
  <c r="CQ557" i="39"/>
  <c r="CQ567" i="39"/>
  <c r="CQ571" i="39"/>
  <c r="CQ581" i="39"/>
  <c r="CQ594" i="39"/>
  <c r="CQ30" i="39"/>
  <c r="CQ28" i="39"/>
  <c r="CQ19" i="39"/>
  <c r="CQ115" i="39"/>
  <c r="CQ199" i="39"/>
  <c r="CQ47" i="39"/>
  <c r="CQ57" i="39"/>
  <c r="CQ67" i="39"/>
  <c r="CQ77" i="39"/>
  <c r="CQ87" i="39"/>
  <c r="CQ97" i="39"/>
  <c r="CQ107" i="39"/>
  <c r="CQ129" i="39"/>
  <c r="CQ139" i="39"/>
  <c r="CQ207" i="39"/>
  <c r="CQ156" i="39"/>
  <c r="CQ194" i="39"/>
  <c r="CQ171" i="39"/>
  <c r="CQ181" i="39"/>
  <c r="CQ208" i="39"/>
  <c r="CQ218" i="39"/>
  <c r="CQ228" i="39"/>
  <c r="CQ238" i="39"/>
  <c r="CQ248" i="39"/>
  <c r="CQ257" i="39"/>
  <c r="CQ285" i="39"/>
  <c r="CQ266" i="39"/>
  <c r="CQ276" i="39"/>
  <c r="CQ313" i="39"/>
  <c r="CQ299" i="39"/>
  <c r="CQ309" i="39"/>
  <c r="CQ377" i="39"/>
  <c r="CQ333" i="39"/>
  <c r="CQ343" i="39"/>
  <c r="CQ351" i="39"/>
  <c r="CQ361" i="39"/>
  <c r="CQ371" i="39"/>
  <c r="CQ380" i="39"/>
  <c r="CQ421" i="39"/>
  <c r="CQ399" i="39"/>
  <c r="CQ409" i="39"/>
  <c r="CQ444" i="39"/>
  <c r="CQ433" i="39"/>
  <c r="CQ456" i="39"/>
  <c r="CQ475" i="39"/>
  <c r="CQ467" i="39"/>
  <c r="CQ478" i="39"/>
  <c r="CQ488" i="39"/>
  <c r="CQ498" i="39"/>
  <c r="CQ508" i="39"/>
  <c r="CQ524" i="39"/>
  <c r="CQ534" i="39"/>
  <c r="CQ535" i="39"/>
  <c r="CQ552" i="39"/>
  <c r="CQ559" i="39"/>
  <c r="CQ569" i="39"/>
  <c r="CQ573" i="39"/>
  <c r="CQ588" i="39"/>
  <c r="L197" i="19"/>
  <c r="L234" i="19" s="1"/>
  <c r="CY14" i="39" a="1"/>
  <c r="CZ598" i="39" s="1"/>
  <c r="AH141" i="19"/>
  <c r="AD159" i="19"/>
  <c r="L233" i="19"/>
  <c r="P196" i="19"/>
  <c r="P178" i="19"/>
  <c r="P176" i="19" s="1"/>
  <c r="P190" i="19" s="1"/>
  <c r="L176" i="19"/>
  <c r="AB140" i="19"/>
  <c r="AB138" i="19" s="1"/>
  <c r="AB152" i="19" s="1"/>
  <c r="X138" i="19"/>
  <c r="X158" i="19"/>
  <c r="V158" i="19"/>
  <c r="R178" i="19"/>
  <c r="R196" i="19" s="1"/>
  <c r="R156" i="19"/>
  <c r="AB159" i="19"/>
  <c r="X179" i="19"/>
  <c r="AB179" i="19" s="1"/>
  <c r="DH270" i="38"/>
  <c r="DH267" i="38" s="1"/>
  <c r="DH281" i="38" s="1"/>
  <c r="DD300" i="38"/>
  <c r="DH300" i="38" s="1"/>
  <c r="DN233" i="38"/>
  <c r="DJ269" i="38"/>
  <c r="BY603" i="39"/>
  <c r="BY602" i="39"/>
  <c r="BY601" i="39"/>
  <c r="BY600" i="39"/>
  <c r="BY599" i="39"/>
  <c r="BY598" i="39"/>
  <c r="BY597" i="39"/>
  <c r="BY596" i="39"/>
  <c r="BY592" i="39"/>
  <c r="BY591" i="39"/>
  <c r="BY590" i="39"/>
  <c r="BY589" i="39"/>
  <c r="BY588" i="39"/>
  <c r="BY595" i="39"/>
  <c r="BY593" i="39"/>
  <c r="BY587" i="39"/>
  <c r="BY586" i="39"/>
  <c r="BY585" i="39"/>
  <c r="BY581" i="39"/>
  <c r="BY580" i="39"/>
  <c r="BY579" i="39"/>
  <c r="BY578" i="39"/>
  <c r="BY577" i="39"/>
  <c r="BY576" i="39"/>
  <c r="BY575" i="39"/>
  <c r="BY574" i="39"/>
  <c r="BY573" i="39"/>
  <c r="BY572" i="39"/>
  <c r="BY571" i="39"/>
  <c r="BY594" i="39"/>
  <c r="BY584" i="39"/>
  <c r="BY583" i="39"/>
  <c r="BY582" i="39"/>
  <c r="BY570" i="39"/>
  <c r="BY569" i="39"/>
  <c r="BY568" i="39"/>
  <c r="BY567" i="39"/>
  <c r="BY566" i="39"/>
  <c r="BY565" i="39"/>
  <c r="BY564" i="39"/>
  <c r="BY563" i="39"/>
  <c r="BY562" i="39"/>
  <c r="BY561" i="39"/>
  <c r="BY560" i="39"/>
  <c r="BY559" i="39"/>
  <c r="BY558" i="39"/>
  <c r="BY557" i="39"/>
  <c r="BY554" i="39"/>
  <c r="BY553" i="39"/>
  <c r="BY552" i="39"/>
  <c r="BY555" i="39"/>
  <c r="BY556" i="39"/>
  <c r="BY548" i="39"/>
  <c r="BY544" i="39"/>
  <c r="BY543" i="39"/>
  <c r="BY545" i="39"/>
  <c r="BY549" i="39"/>
  <c r="BY539" i="39"/>
  <c r="BY538" i="39"/>
  <c r="BY537" i="39"/>
  <c r="BY536" i="39"/>
  <c r="BY535" i="39"/>
  <c r="BY546" i="39"/>
  <c r="BY550" i="39"/>
  <c r="BY547" i="39"/>
  <c r="BY551" i="39"/>
  <c r="BY541" i="39"/>
  <c r="BY540" i="39"/>
  <c r="BY514" i="39"/>
  <c r="BY513" i="39"/>
  <c r="BY512" i="39"/>
  <c r="BY511" i="39"/>
  <c r="BY510" i="39"/>
  <c r="BY542" i="39"/>
  <c r="BY534" i="39"/>
  <c r="BY533" i="39"/>
  <c r="BY532" i="39"/>
  <c r="BY531" i="39"/>
  <c r="BY530" i="39"/>
  <c r="BY529" i="39"/>
  <c r="BY528" i="39"/>
  <c r="BY527" i="39"/>
  <c r="BY526" i="39"/>
  <c r="BY525" i="39"/>
  <c r="BY524" i="39"/>
  <c r="BY523" i="39"/>
  <c r="BY522" i="39"/>
  <c r="BY521" i="39"/>
  <c r="BY520" i="39"/>
  <c r="BY519" i="39"/>
  <c r="BY518" i="39"/>
  <c r="BY517" i="39"/>
  <c r="BY516" i="39"/>
  <c r="BY509" i="39"/>
  <c r="BY508" i="39"/>
  <c r="BY507" i="39"/>
  <c r="BY506" i="39"/>
  <c r="BY505" i="39"/>
  <c r="BY504" i="39"/>
  <c r="BY503" i="39"/>
  <c r="BY502" i="39"/>
  <c r="BY501" i="39"/>
  <c r="BY500" i="39"/>
  <c r="BY515" i="39"/>
  <c r="BY492" i="39"/>
  <c r="BY491" i="39"/>
  <c r="BY490" i="39"/>
  <c r="BY489" i="39"/>
  <c r="BY488" i="39"/>
  <c r="BY487" i="39"/>
  <c r="BY486" i="39"/>
  <c r="BY485" i="39"/>
  <c r="BY484" i="39"/>
  <c r="BY483" i="39"/>
  <c r="BY482" i="39"/>
  <c r="BY481" i="39"/>
  <c r="BY480" i="39"/>
  <c r="BY479" i="39"/>
  <c r="BY478" i="39"/>
  <c r="BY477" i="39"/>
  <c r="BY476" i="39"/>
  <c r="BY475" i="39"/>
  <c r="BY474" i="39"/>
  <c r="BY493" i="39"/>
  <c r="BY498" i="39"/>
  <c r="BY497" i="39"/>
  <c r="BY496" i="39"/>
  <c r="BY495" i="39"/>
  <c r="BY494" i="39"/>
  <c r="BY499" i="39"/>
  <c r="BY472" i="39"/>
  <c r="BY473" i="39"/>
  <c r="BY471" i="39"/>
  <c r="BY470" i="39"/>
  <c r="BY469" i="39"/>
  <c r="BY468" i="39"/>
  <c r="BY467" i="39"/>
  <c r="BY466" i="39"/>
  <c r="BY465" i="39"/>
  <c r="BY464" i="39"/>
  <c r="BY463" i="39"/>
  <c r="BY462" i="39"/>
  <c r="BY461" i="39"/>
  <c r="BY460" i="39"/>
  <c r="BY459" i="39"/>
  <c r="BY432" i="39"/>
  <c r="BY431" i="39"/>
  <c r="BY430" i="39"/>
  <c r="BY429" i="39"/>
  <c r="BY428" i="39"/>
  <c r="BY427" i="39"/>
  <c r="BY426" i="39"/>
  <c r="BY425" i="39"/>
  <c r="BY457" i="39"/>
  <c r="BY456" i="39"/>
  <c r="BY455" i="39"/>
  <c r="BY454" i="39"/>
  <c r="BY453" i="39"/>
  <c r="BY452" i="39"/>
  <c r="BY451" i="39"/>
  <c r="BY450" i="39"/>
  <c r="BY449" i="39"/>
  <c r="BY448" i="39"/>
  <c r="BY447" i="39"/>
  <c r="BY446" i="39"/>
  <c r="BY445" i="39"/>
  <c r="BY444" i="39"/>
  <c r="BY443" i="39"/>
  <c r="BY442" i="39"/>
  <c r="BY441" i="39"/>
  <c r="BY440" i="39"/>
  <c r="BY439" i="39"/>
  <c r="BY438" i="39"/>
  <c r="BY437" i="39"/>
  <c r="BY436" i="39"/>
  <c r="BY458" i="39"/>
  <c r="BY435" i="39"/>
  <c r="BY434" i="39"/>
  <c r="BY414" i="39"/>
  <c r="BY413" i="39"/>
  <c r="BY412" i="39"/>
  <c r="BY411" i="39"/>
  <c r="BY410" i="39"/>
  <c r="BY409" i="39"/>
  <c r="BY408" i="39"/>
  <c r="BY407" i="39"/>
  <c r="BY406" i="39"/>
  <c r="BY405" i="39"/>
  <c r="BY404" i="39"/>
  <c r="BY403" i="39"/>
  <c r="BY402" i="39"/>
  <c r="BY401" i="39"/>
  <c r="BY400" i="39"/>
  <c r="BY399" i="39"/>
  <c r="BY398" i="39"/>
  <c r="BY397" i="39"/>
  <c r="BY396" i="39"/>
  <c r="BY395" i="39"/>
  <c r="BY433" i="39"/>
  <c r="BY394" i="39"/>
  <c r="BY393" i="39"/>
  <c r="BY424" i="39"/>
  <c r="BY423" i="39"/>
  <c r="BY422" i="39"/>
  <c r="BY421" i="39"/>
  <c r="BY420" i="39"/>
  <c r="BY419" i="39"/>
  <c r="BY418" i="39"/>
  <c r="BY417" i="39"/>
  <c r="BY415" i="39"/>
  <c r="BY416" i="39"/>
  <c r="BY382" i="39"/>
  <c r="BY381" i="39"/>
  <c r="BY380" i="39"/>
  <c r="BY379" i="39"/>
  <c r="BY391" i="39"/>
  <c r="BY390" i="39"/>
  <c r="BY389" i="39"/>
  <c r="BY388" i="39"/>
  <c r="BY387" i="39"/>
  <c r="BY386" i="39"/>
  <c r="BY385" i="39"/>
  <c r="BY384" i="39"/>
  <c r="BY383" i="39"/>
  <c r="BY392" i="39"/>
  <c r="BY376" i="39"/>
  <c r="BY371" i="39"/>
  <c r="BY370" i="39"/>
  <c r="BY369" i="39"/>
  <c r="BY368" i="39"/>
  <c r="BY367" i="39"/>
  <c r="BY366" i="39"/>
  <c r="BY365" i="39"/>
  <c r="BY364" i="39"/>
  <c r="BY363" i="39"/>
  <c r="BY362" i="39"/>
  <c r="BY361" i="39"/>
  <c r="BY360" i="39"/>
  <c r="BY359" i="39"/>
  <c r="BY358" i="39"/>
  <c r="BY357" i="39"/>
  <c r="BY356" i="39"/>
  <c r="BY355" i="39"/>
  <c r="BY354" i="39"/>
  <c r="BY353" i="39"/>
  <c r="BY352" i="39"/>
  <c r="BY351" i="39"/>
  <c r="BY350" i="39"/>
  <c r="BY346" i="39"/>
  <c r="BY378" i="39"/>
  <c r="BY377" i="39"/>
  <c r="BY375" i="39"/>
  <c r="BY374" i="39"/>
  <c r="BY373" i="39"/>
  <c r="BY372" i="39"/>
  <c r="BY339" i="39"/>
  <c r="BY338" i="39"/>
  <c r="BY337" i="39"/>
  <c r="BY336" i="39"/>
  <c r="BY335" i="39"/>
  <c r="BY334" i="39"/>
  <c r="BY333" i="39"/>
  <c r="BY332" i="39"/>
  <c r="BY331" i="39"/>
  <c r="BY330" i="39"/>
  <c r="BY329" i="39"/>
  <c r="BY328" i="39"/>
  <c r="BY327" i="39"/>
  <c r="BY326" i="39"/>
  <c r="BY325" i="39"/>
  <c r="BY324" i="39"/>
  <c r="BY347" i="39"/>
  <c r="BY349" i="39"/>
  <c r="BY323" i="39"/>
  <c r="BY322" i="39"/>
  <c r="BY321" i="39"/>
  <c r="BY320" i="39"/>
  <c r="BY345" i="39"/>
  <c r="BY344" i="39"/>
  <c r="BY343" i="39"/>
  <c r="BY342" i="39"/>
  <c r="BY341" i="39"/>
  <c r="BY340" i="39"/>
  <c r="BY309" i="39"/>
  <c r="BY308" i="39"/>
  <c r="BY307" i="39"/>
  <c r="BY306" i="39"/>
  <c r="BY305" i="39"/>
  <c r="BY304" i="39"/>
  <c r="BY303" i="39"/>
  <c r="BY302" i="39"/>
  <c r="BY301" i="39"/>
  <c r="BY300" i="39"/>
  <c r="BY299" i="39"/>
  <c r="BY298" i="39"/>
  <c r="BY297" i="39"/>
  <c r="BY296" i="39"/>
  <c r="BY295" i="39"/>
  <c r="BY318" i="39"/>
  <c r="BY317" i="39"/>
  <c r="BY316" i="39"/>
  <c r="BY315" i="39"/>
  <c r="BY314" i="39"/>
  <c r="BY313" i="39"/>
  <c r="BY312" i="39"/>
  <c r="BY311" i="39"/>
  <c r="BY310" i="39"/>
  <c r="BY348" i="39"/>
  <c r="BY319" i="39"/>
  <c r="BY282" i="39"/>
  <c r="BY281" i="39"/>
  <c r="BY280" i="39"/>
  <c r="BY279" i="39"/>
  <c r="BY278" i="39"/>
  <c r="BY277" i="39"/>
  <c r="BY276" i="39"/>
  <c r="BY275" i="39"/>
  <c r="BY274" i="39"/>
  <c r="BY273" i="39"/>
  <c r="BY272" i="39"/>
  <c r="BY271" i="39"/>
  <c r="BY270" i="39"/>
  <c r="BY269" i="39"/>
  <c r="BY268" i="39"/>
  <c r="BY267" i="39"/>
  <c r="BY266" i="39"/>
  <c r="BY265" i="39"/>
  <c r="BY264" i="39"/>
  <c r="BY263" i="39"/>
  <c r="BY262" i="39"/>
  <c r="BY261" i="39"/>
  <c r="BY260" i="39"/>
  <c r="BY294" i="39"/>
  <c r="BY293" i="39"/>
  <c r="BY292" i="39"/>
  <c r="BY291" i="39"/>
  <c r="BY290" i="39"/>
  <c r="BY289" i="39"/>
  <c r="BY288" i="39"/>
  <c r="BY287" i="39"/>
  <c r="BY286" i="39"/>
  <c r="BY285" i="39"/>
  <c r="BY284" i="39"/>
  <c r="BY283" i="39"/>
  <c r="BY252" i="39"/>
  <c r="BY251" i="39"/>
  <c r="BY250" i="39"/>
  <c r="BY249" i="39"/>
  <c r="BY248" i="39"/>
  <c r="BY247" i="39"/>
  <c r="BY246" i="39"/>
  <c r="BY245" i="39"/>
  <c r="BY244" i="39"/>
  <c r="BY243" i="39"/>
  <c r="BY242" i="39"/>
  <c r="BY241" i="39"/>
  <c r="BY240" i="39"/>
  <c r="BY239" i="39"/>
  <c r="BY238" i="39"/>
  <c r="BY237" i="39"/>
  <c r="BY236" i="39"/>
  <c r="BY235" i="39"/>
  <c r="BY234" i="39"/>
  <c r="BY233" i="39"/>
  <c r="BY232" i="39"/>
  <c r="BY231" i="39"/>
  <c r="BY230" i="39"/>
  <c r="BY229" i="39"/>
  <c r="BY228" i="39"/>
  <c r="BY227" i="39"/>
  <c r="BY226" i="39"/>
  <c r="BY225" i="39"/>
  <c r="BY224" i="39"/>
  <c r="BY223" i="39"/>
  <c r="BY222" i="39"/>
  <c r="BY221" i="39"/>
  <c r="BY220" i="39"/>
  <c r="BY219" i="39"/>
  <c r="BY218" i="39"/>
  <c r="BY217" i="39"/>
  <c r="BY216" i="39"/>
  <c r="BY215" i="39"/>
  <c r="BY214" i="39"/>
  <c r="BY213" i="39"/>
  <c r="BY212" i="39"/>
  <c r="BY211" i="39"/>
  <c r="BY210" i="39"/>
  <c r="BY209" i="39"/>
  <c r="BY208" i="39"/>
  <c r="BY259" i="39"/>
  <c r="BY258" i="39"/>
  <c r="BY257" i="39"/>
  <c r="BY256" i="39"/>
  <c r="BY255" i="39"/>
  <c r="BY254" i="39"/>
  <c r="BY253" i="39"/>
  <c r="BY194" i="39"/>
  <c r="BY193" i="39"/>
  <c r="BY192" i="39"/>
  <c r="BY191" i="39"/>
  <c r="BY190" i="39"/>
  <c r="BY189" i="39"/>
  <c r="BY188" i="39"/>
  <c r="BY187" i="39"/>
  <c r="BY186" i="39"/>
  <c r="BY185" i="39"/>
  <c r="BY184" i="39"/>
  <c r="BY183" i="39"/>
  <c r="BY182" i="39"/>
  <c r="BY181" i="39"/>
  <c r="BY180" i="39"/>
  <c r="BY179" i="39"/>
  <c r="BY178" i="39"/>
  <c r="BY177" i="39"/>
  <c r="BY176" i="39"/>
  <c r="BY175" i="39"/>
  <c r="BY174" i="39"/>
  <c r="BY173" i="39"/>
  <c r="BY172" i="39"/>
  <c r="BY171" i="39"/>
  <c r="BY170" i="39"/>
  <c r="BY169" i="39"/>
  <c r="BY168" i="39"/>
  <c r="BY167" i="39"/>
  <c r="BY166" i="39"/>
  <c r="BY165" i="39"/>
  <c r="BY164" i="39"/>
  <c r="BY163" i="39"/>
  <c r="BY162" i="39"/>
  <c r="BY207" i="39"/>
  <c r="BY206" i="39"/>
  <c r="BY205" i="39"/>
  <c r="BY204" i="39"/>
  <c r="BY203" i="39"/>
  <c r="BY202" i="39"/>
  <c r="BY201" i="39"/>
  <c r="BY200" i="39"/>
  <c r="BY199" i="39"/>
  <c r="BY198" i="39"/>
  <c r="BY197" i="39"/>
  <c r="BY196" i="39"/>
  <c r="BY195" i="39"/>
  <c r="BY111" i="39"/>
  <c r="BY110" i="39"/>
  <c r="BY109" i="39"/>
  <c r="BY108" i="39"/>
  <c r="BY107" i="39"/>
  <c r="BY106" i="39"/>
  <c r="BY105" i="39"/>
  <c r="BY104" i="39"/>
  <c r="BY103" i="39"/>
  <c r="BY102" i="39"/>
  <c r="BY101" i="39"/>
  <c r="BY100" i="39"/>
  <c r="BY99" i="39"/>
  <c r="BY98" i="39"/>
  <c r="BY97" i="39"/>
  <c r="BY96" i="39"/>
  <c r="BY95" i="39"/>
  <c r="BY94" i="39"/>
  <c r="BY93" i="39"/>
  <c r="BY92" i="39"/>
  <c r="BY91" i="39"/>
  <c r="BY90" i="39"/>
  <c r="BY89" i="39"/>
  <c r="BY88" i="39"/>
  <c r="BY87" i="39"/>
  <c r="BY86" i="39"/>
  <c r="BY85" i="39"/>
  <c r="BY84" i="39"/>
  <c r="BY83" i="39"/>
  <c r="BY82" i="39"/>
  <c r="BY81" i="39"/>
  <c r="BY80" i="39"/>
  <c r="BY79" i="39"/>
  <c r="BY78" i="39"/>
  <c r="BY77" i="39"/>
  <c r="BY76" i="39"/>
  <c r="BY75" i="39"/>
  <c r="BY74" i="39"/>
  <c r="BY73" i="39"/>
  <c r="BY72" i="39"/>
  <c r="BY71" i="39"/>
  <c r="BY70" i="39"/>
  <c r="BY69" i="39"/>
  <c r="BY68" i="39"/>
  <c r="BY67" i="39"/>
  <c r="BY66" i="39"/>
  <c r="BY65" i="39"/>
  <c r="BY64" i="39"/>
  <c r="BY63" i="39"/>
  <c r="BY62" i="39"/>
  <c r="BY61" i="39"/>
  <c r="BY60" i="39"/>
  <c r="BY59" i="39"/>
  <c r="BY58" i="39"/>
  <c r="BY57" i="39"/>
  <c r="BY56" i="39"/>
  <c r="BY55" i="39"/>
  <c r="BY54" i="39"/>
  <c r="BY53" i="39"/>
  <c r="BY52" i="39"/>
  <c r="BY51" i="39"/>
  <c r="BY50" i="39"/>
  <c r="BY49" i="39"/>
  <c r="BY48" i="39"/>
  <c r="BY47" i="39"/>
  <c r="BY46" i="39"/>
  <c r="BY45" i="39"/>
  <c r="BY158" i="39"/>
  <c r="BY157" i="39"/>
  <c r="BY156" i="39"/>
  <c r="BY155" i="39"/>
  <c r="BY154" i="39"/>
  <c r="BY153" i="39"/>
  <c r="BY152" i="39"/>
  <c r="BY151" i="39"/>
  <c r="BY150" i="39"/>
  <c r="BY149" i="39"/>
  <c r="BY148" i="39"/>
  <c r="BY147" i="39"/>
  <c r="BY161" i="39"/>
  <c r="BY160" i="39"/>
  <c r="BY159" i="39"/>
  <c r="BY123" i="39"/>
  <c r="BY122" i="39"/>
  <c r="BY121" i="39"/>
  <c r="BY120" i="39"/>
  <c r="BY119" i="39"/>
  <c r="BY118" i="39"/>
  <c r="BY117" i="39"/>
  <c r="BY116" i="39"/>
  <c r="BY115" i="39"/>
  <c r="BY114" i="39"/>
  <c r="BY113" i="39"/>
  <c r="BY112" i="39"/>
  <c r="BY139" i="39"/>
  <c r="BY129" i="39"/>
  <c r="BY140" i="39"/>
  <c r="BY130" i="39"/>
  <c r="BY141" i="39"/>
  <c r="BY131" i="39"/>
  <c r="BY142" i="39"/>
  <c r="BY132" i="39"/>
  <c r="BY143" i="39"/>
  <c r="BY133" i="39"/>
  <c r="BY144" i="39"/>
  <c r="BY134" i="39"/>
  <c r="BY124" i="39"/>
  <c r="BY145" i="39"/>
  <c r="BY135" i="39"/>
  <c r="BY125" i="39"/>
  <c r="BY138" i="39"/>
  <c r="BY128" i="39"/>
  <c r="BY136" i="39"/>
  <c r="BY126" i="39"/>
  <c r="BY137" i="39"/>
  <c r="BY146" i="39"/>
  <c r="BY127" i="39"/>
  <c r="BY17" i="39"/>
  <c r="BY44" i="39"/>
  <c r="BY38" i="39"/>
  <c r="BY33" i="39"/>
  <c r="BX14" i="39"/>
  <c r="BY14" i="39" s="1"/>
  <c r="BY43" i="39"/>
  <c r="BY19" i="39"/>
  <c r="BY42" i="39"/>
  <c r="BY35" i="39"/>
  <c r="BY41" i="39"/>
  <c r="BY16" i="39"/>
  <c r="BY15" i="39"/>
  <c r="BY40" i="39"/>
  <c r="BY37" i="39"/>
  <c r="BY20" i="39"/>
  <c r="BY21" i="39"/>
  <c r="BY18" i="39"/>
  <c r="BY36" i="39"/>
  <c r="BY30" i="39"/>
  <c r="BY25" i="39"/>
  <c r="BY29" i="39"/>
  <c r="BY24" i="39"/>
  <c r="BY34" i="39"/>
  <c r="BY28" i="39"/>
  <c r="BY23" i="39"/>
  <c r="BY39" i="39"/>
  <c r="BY32" i="39"/>
  <c r="BY27" i="39"/>
  <c r="BY22" i="39"/>
  <c r="BY31" i="39"/>
  <c r="BY26" i="39"/>
  <c r="DN197" i="38"/>
  <c r="DN194" i="38" s="1"/>
  <c r="DN208" i="38" s="1"/>
  <c r="DN209" i="38" s="1"/>
  <c r="AE2" i="35" s="1" a="1"/>
  <c r="AE2" i="35" s="1"/>
  <c r="B28" i="35" s="1" a="1"/>
  <c r="B28" i="35" s="1"/>
  <c r="DJ234" i="38"/>
  <c r="DJ231" i="38" s="1"/>
  <c r="DP269" i="38"/>
  <c r="DT233" i="38"/>
  <c r="CX300" i="38"/>
  <c r="DB300" i="38" s="1"/>
  <c r="DB270" i="38"/>
  <c r="DB267" i="38" s="1"/>
  <c r="DB281" i="38" s="1"/>
  <c r="DB283" i="38" s="1"/>
  <c r="BF317" i="38"/>
  <c r="BF315" i="38" s="1"/>
  <c r="BF323" i="38" s="1"/>
  <c r="BF328" i="38" s="1"/>
  <c r="EV14" i="39" a="1"/>
  <c r="EV14" i="39" s="1"/>
  <c r="EW14" i="39" s="1"/>
  <c r="B27" i="35" a="1"/>
  <c r="B27" i="35" s="1"/>
  <c r="FQ6" i="39"/>
  <c r="FQ7" i="39" s="1"/>
  <c r="FQ4" i="39"/>
  <c r="FZ2" i="39"/>
  <c r="FQ3" i="39"/>
  <c r="FC14" i="39" a="1"/>
  <c r="FC14" i="39" s="1"/>
  <c r="FD14" i="39" s="1" a="1"/>
  <c r="FH5" i="39"/>
  <c r="FG14" i="39" s="1" a="1"/>
  <c r="FG14" i="39" s="1"/>
  <c r="DT187" i="19"/>
  <c r="DT230" i="19"/>
  <c r="DT266" i="19" s="1"/>
  <c r="DS232" i="19"/>
  <c r="DS231" i="19" s="1"/>
  <c r="DT189" i="19"/>
  <c r="CV336" i="19"/>
  <c r="CV309" i="19"/>
  <c r="CV310" i="19"/>
  <c r="CV308" i="19"/>
  <c r="CV337" i="19"/>
  <c r="CV338" i="19" s="1"/>
  <c r="CV339" i="19" s="1"/>
  <c r="CF19" i="33"/>
  <c r="CE14" i="33"/>
  <c r="CF14" i="33" s="1"/>
  <c r="CF18" i="33"/>
  <c r="CF17" i="33"/>
  <c r="DQ231" i="19"/>
  <c r="DQ268" i="19"/>
  <c r="DJ304" i="19"/>
  <c r="DN304" i="19" s="1"/>
  <c r="DN274" i="19"/>
  <c r="DG267" i="19"/>
  <c r="DH276" i="19" s="1"/>
  <c r="DG298" i="19"/>
  <c r="DG297" i="19" s="1"/>
  <c r="DL231" i="19"/>
  <c r="DN241" i="19" s="1"/>
  <c r="DL268" i="19"/>
  <c r="DN268" i="19" s="1"/>
  <c r="DT203" i="19"/>
  <c r="DT204" i="19"/>
  <c r="DP271" i="19"/>
  <c r="DT235" i="19"/>
  <c r="CF20" i="33"/>
  <c r="CF21" i="33"/>
  <c r="DR231" i="19"/>
  <c r="DR268" i="19"/>
  <c r="DN225" i="19"/>
  <c r="DN226" i="19"/>
  <c r="DN224" i="19"/>
  <c r="DK267" i="19"/>
  <c r="DK298" i="19"/>
  <c r="DK297" i="19" s="1"/>
  <c r="DM268" i="19"/>
  <c r="DM231" i="19"/>
  <c r="DT214" i="19"/>
  <c r="DT213" i="19" s="1"/>
  <c r="DR213" i="19"/>
  <c r="DT223" i="19" s="1"/>
  <c r="DT238" i="19"/>
  <c r="DP274" i="19"/>
  <c r="DN207" i="19"/>
  <c r="DN206" i="19"/>
  <c r="DN205" i="19"/>
  <c r="DH244" i="19"/>
  <c r="DH243" i="19"/>
  <c r="DH242" i="19"/>
  <c r="DN271" i="19"/>
  <c r="DJ301" i="19"/>
  <c r="DN301" i="19" s="1"/>
  <c r="DH298" i="19"/>
  <c r="DT232" i="19"/>
  <c r="DP268" i="19"/>
  <c r="DJ298" i="19"/>
  <c r="DB337" i="19"/>
  <c r="DB338" i="19" s="1"/>
  <c r="DB339" i="19" s="1"/>
  <c r="DB336" i="19"/>
  <c r="DB310" i="19"/>
  <c r="DB308" i="19"/>
  <c r="DB309" i="19"/>
  <c r="DN272" i="19"/>
  <c r="DJ302" i="19"/>
  <c r="DN302" i="19" s="1"/>
  <c r="DT236" i="19"/>
  <c r="DP272" i="19"/>
  <c r="DH280" i="19"/>
  <c r="DH279" i="19"/>
  <c r="DH278" i="19"/>
  <c r="AB27" i="26"/>
  <c r="AD140" i="19" s="1"/>
  <c r="EK14" i="33" a="1"/>
  <c r="EK14" i="33" s="1"/>
  <c r="EL14" i="33" s="1" a="1"/>
  <c r="EM94" i="33" s="1" a="1"/>
  <c r="EM94" i="33" s="1"/>
  <c r="EN94" i="33" s="1"/>
  <c r="EY4" i="33"/>
  <c r="EY5" i="33" s="1"/>
  <c r="EX14" i="33" s="1" a="1"/>
  <c r="EX14" i="33" s="1"/>
  <c r="J234" i="19"/>
  <c r="F231" i="19"/>
  <c r="J233" i="19"/>
  <c r="J197" i="19"/>
  <c r="J195" i="19"/>
  <c r="F194" i="19"/>
  <c r="J204" i="19"/>
  <c r="J203" i="19"/>
  <c r="AU14" i="33" a="1"/>
  <c r="AU14" i="33" s="1"/>
  <c r="AC14" i="33" a="1"/>
  <c r="AD24" i="33" s="1"/>
  <c r="BW33" i="33"/>
  <c r="BW34" i="33"/>
  <c r="BW35" i="33"/>
  <c r="BW30" i="33"/>
  <c r="BW32" i="33"/>
  <c r="BW31" i="33"/>
  <c r="BW29" i="33"/>
  <c r="BW26" i="33"/>
  <c r="BW24" i="33"/>
  <c r="BW27" i="33"/>
  <c r="BW28" i="33"/>
  <c r="BW25" i="33"/>
  <c r="BW23" i="33"/>
  <c r="BW22" i="33"/>
  <c r="AM36" i="33"/>
  <c r="AM31" i="33"/>
  <c r="AM37" i="33"/>
  <c r="AM32" i="33"/>
  <c r="AM38" i="33"/>
  <c r="AM33" i="33"/>
  <c r="AM35" i="33"/>
  <c r="AM30" i="33"/>
  <c r="AM34" i="33"/>
  <c r="AM25" i="33"/>
  <c r="AM28" i="33"/>
  <c r="AM26" i="33"/>
  <c r="AM24" i="33"/>
  <c r="AM29" i="33"/>
  <c r="AM27" i="33"/>
  <c r="AV36" i="33"/>
  <c r="AV32" i="33"/>
  <c r="AV33" i="33"/>
  <c r="AV34" i="33"/>
  <c r="AV30" i="33"/>
  <c r="AV29" i="33"/>
  <c r="EM97" i="33" a="1"/>
  <c r="EM97" i="33" s="1"/>
  <c r="EN97" i="33" s="1"/>
  <c r="EM95" i="33" a="1"/>
  <c r="EM95" i="33" s="1"/>
  <c r="EN95" i="33" s="1"/>
  <c r="EM246" i="33" a="1"/>
  <c r="EM246" i="33" s="1"/>
  <c r="EM238" i="33" a="1"/>
  <c r="EM238" i="33" s="1"/>
  <c r="EN238" i="33" s="1"/>
  <c r="EM226" i="33" a="1"/>
  <c r="EM226" i="33" s="1"/>
  <c r="EN226" i="33" s="1"/>
  <c r="EM223" i="33" a="1"/>
  <c r="EM223" i="33" s="1"/>
  <c r="EN223" i="33" s="1"/>
  <c r="EM243" i="33" a="1"/>
  <c r="EM243" i="33" s="1"/>
  <c r="EN243" i="33" s="1"/>
  <c r="EM239" i="33" a="1"/>
  <c r="EM239" i="33" s="1"/>
  <c r="EN239" i="33" s="1"/>
  <c r="EM235" i="33" a="1"/>
  <c r="EM235" i="33" s="1"/>
  <c r="EN235" i="33" s="1"/>
  <c r="EM234" i="33" a="1"/>
  <c r="EM234" i="33" s="1"/>
  <c r="EN234" i="33" s="1"/>
  <c r="EM247" i="33" a="1"/>
  <c r="EM247" i="33" s="1"/>
  <c r="EM232" i="33" a="1"/>
  <c r="EM232" i="33" s="1"/>
  <c r="EN232" i="33" s="1"/>
  <c r="EM228" i="33" a="1"/>
  <c r="EM228" i="33" s="1"/>
  <c r="EN228" i="33" s="1"/>
  <c r="EM224" i="33" a="1"/>
  <c r="EM224" i="33" s="1"/>
  <c r="EN224" i="33" s="1"/>
  <c r="EM244" i="33" a="1"/>
  <c r="EM244" i="33" s="1"/>
  <c r="EN244" i="33" s="1"/>
  <c r="EM236" i="33" a="1"/>
  <c r="EM236" i="33" s="1"/>
  <c r="EN236" i="33" s="1"/>
  <c r="EM241" i="33" a="1"/>
  <c r="EM241" i="33" s="1"/>
  <c r="EM229" i="33" a="1"/>
  <c r="EM229" i="33" s="1"/>
  <c r="EN229" i="33" s="1"/>
  <c r="EM216" i="33" a="1"/>
  <c r="EM216" i="33" s="1"/>
  <c r="EN216" i="33" s="1"/>
  <c r="EM209" i="33" a="1"/>
  <c r="EM209" i="33" s="1"/>
  <c r="EN209" i="33" s="1"/>
  <c r="EM201" i="33" a="1"/>
  <c r="EM201" i="33" s="1"/>
  <c r="EN201" i="33" s="1"/>
  <c r="EM230" i="33" a="1"/>
  <c r="EM230" i="33" s="1"/>
  <c r="EN230" i="33" s="1"/>
  <c r="EM221" i="33" a="1"/>
  <c r="EM221" i="33" s="1"/>
  <c r="EN221" i="33" s="1"/>
  <c r="EM213" i="33" a="1"/>
  <c r="EM213" i="33" s="1"/>
  <c r="EN213" i="33" s="1"/>
  <c r="EM197" i="33" a="1"/>
  <c r="EM197" i="33" s="1"/>
  <c r="EN197" i="33" s="1"/>
  <c r="EM233" i="33" a="1"/>
  <c r="EM233" i="33" s="1"/>
  <c r="EN233" i="33" s="1"/>
  <c r="EM231" i="33" a="1"/>
  <c r="EM231" i="33" s="1"/>
  <c r="EN231" i="33" s="1"/>
  <c r="EM205" i="33" a="1"/>
  <c r="EM205" i="33" s="1"/>
  <c r="EN205" i="33" s="1"/>
  <c r="EM217" i="33" a="1"/>
  <c r="EM217" i="33" s="1"/>
  <c r="EN217" i="33" s="1"/>
  <c r="EM214" i="33" a="1"/>
  <c r="EM214" i="33" s="1"/>
  <c r="EN214" i="33" s="1"/>
  <c r="EM240" i="33" a="1"/>
  <c r="EM240" i="33" s="1"/>
  <c r="EN240" i="33" s="1"/>
  <c r="EM220" i="33" a="1"/>
  <c r="EM220" i="33" s="1"/>
  <c r="EN220" i="33" s="1"/>
  <c r="EM245" i="33" a="1"/>
  <c r="EM245" i="33" s="1"/>
  <c r="EN245" i="33" s="1"/>
  <c r="EM225" i="33" a="1"/>
  <c r="EM225" i="33" s="1"/>
  <c r="EN225" i="33" s="1"/>
  <c r="EM218" i="33" a="1"/>
  <c r="EM218" i="33" s="1"/>
  <c r="EN218" i="33" s="1"/>
  <c r="EM211" i="33" a="1"/>
  <c r="EM211" i="33" s="1"/>
  <c r="EN211" i="33" s="1"/>
  <c r="EM222" i="33" a="1"/>
  <c r="EM222" i="33" s="1"/>
  <c r="EN222" i="33" s="1"/>
  <c r="EM208" i="33" a="1"/>
  <c r="EM208" i="33" s="1"/>
  <c r="EN208" i="33" s="1"/>
  <c r="EM199" i="33" a="1"/>
  <c r="EM199" i="33" s="1"/>
  <c r="EN199" i="33" s="1"/>
  <c r="EM196" i="33" a="1"/>
  <c r="EM196" i="33" s="1"/>
  <c r="EN196" i="33" s="1"/>
  <c r="EM190" i="33" a="1"/>
  <c r="EM190" i="33" s="1"/>
  <c r="EN190" i="33" s="1"/>
  <c r="EM227" i="33" a="1"/>
  <c r="EM227" i="33" s="1"/>
  <c r="EN227" i="33" s="1"/>
  <c r="EM219" i="33" a="1"/>
  <c r="EM219" i="33" s="1"/>
  <c r="EN219" i="33" s="1"/>
  <c r="EM191" i="33" a="1"/>
  <c r="EM191" i="33" s="1"/>
  <c r="EN191" i="33" s="1"/>
  <c r="EM192" i="33" a="1"/>
  <c r="EM192" i="33" s="1"/>
  <c r="EN192" i="33" s="1"/>
  <c r="EM210" i="33" a="1"/>
  <c r="EM210" i="33" s="1"/>
  <c r="EN210" i="33" s="1"/>
  <c r="EM207" i="33" a="1"/>
  <c r="EM207" i="33" s="1"/>
  <c r="EN207" i="33" s="1"/>
  <c r="EM206" i="33" a="1"/>
  <c r="EM206" i="33" s="1"/>
  <c r="EN206" i="33" s="1"/>
  <c r="EM198" i="33" a="1"/>
  <c r="EM198" i="33" s="1"/>
  <c r="EN198" i="33" s="1"/>
  <c r="EM186" i="33" a="1"/>
  <c r="EM186" i="33" s="1"/>
  <c r="EN186" i="33" s="1"/>
  <c r="EM204" i="33" a="1"/>
  <c r="EM204" i="33" s="1"/>
  <c r="EN204" i="33" s="1"/>
  <c r="EM203" i="33" a="1"/>
  <c r="EM203" i="33" s="1"/>
  <c r="EN203" i="33" s="1"/>
  <c r="EM195" i="33" a="1"/>
  <c r="EM195" i="33" s="1"/>
  <c r="EN195" i="33" s="1"/>
  <c r="EM193" i="33" a="1"/>
  <c r="EM193" i="33" s="1"/>
  <c r="EN193" i="33" s="1"/>
  <c r="EM188" i="33" a="1"/>
  <c r="EM188" i="33" s="1"/>
  <c r="EN188" i="33" s="1"/>
  <c r="EM187" i="33" a="1"/>
  <c r="EM187" i="33" s="1"/>
  <c r="EN187" i="33" s="1"/>
  <c r="EM200" i="33" a="1"/>
  <c r="EM200" i="33" s="1"/>
  <c r="EN200" i="33" s="1"/>
  <c r="EM237" i="33" a="1"/>
  <c r="EM237" i="33" s="1"/>
  <c r="EN237" i="33" s="1"/>
  <c r="EM215" i="33" a="1"/>
  <c r="EM215" i="33" s="1"/>
  <c r="EN215" i="33" s="1"/>
  <c r="EM202" i="33" a="1"/>
  <c r="EM202" i="33" s="1"/>
  <c r="EN202" i="33" s="1"/>
  <c r="EM194" i="33" a="1"/>
  <c r="EM194" i="33" s="1"/>
  <c r="EN194" i="33" s="1"/>
  <c r="EM189" i="33" a="1"/>
  <c r="EM189" i="33" s="1"/>
  <c r="EN189" i="33" s="1"/>
  <c r="EM242" i="33" a="1"/>
  <c r="EM242" i="33" s="1"/>
  <c r="EM212" i="33" a="1"/>
  <c r="EM212" i="33" s="1"/>
  <c r="EN212" i="33" s="1"/>
  <c r="EM168" i="33" a="1"/>
  <c r="EM168" i="33" s="1"/>
  <c r="EN168" i="33" s="1"/>
  <c r="EM163" i="33" a="1"/>
  <c r="EM163" i="33" s="1"/>
  <c r="EN163" i="33" s="1"/>
  <c r="EM147" i="33" a="1"/>
  <c r="EM147" i="33" s="1"/>
  <c r="EN147" i="33" s="1"/>
  <c r="EM133" i="33" a="1"/>
  <c r="EM133" i="33" s="1"/>
  <c r="EN133" i="33" s="1"/>
  <c r="EM134" i="33" a="1"/>
  <c r="EM134" i="33" s="1"/>
  <c r="EN134" i="33" s="1"/>
  <c r="EM140" i="33" a="1"/>
  <c r="EM140" i="33" s="1"/>
  <c r="EN140" i="33" s="1"/>
  <c r="EM144" i="33" a="1"/>
  <c r="EM144" i="33" s="1"/>
  <c r="EN144" i="33" s="1"/>
  <c r="EM117" i="33" a="1"/>
  <c r="EM117" i="33" s="1"/>
  <c r="EN117" i="33" s="1"/>
  <c r="EM102" i="33" a="1"/>
  <c r="EM102" i="33" s="1"/>
  <c r="EN102" i="33" s="1"/>
  <c r="EM107" i="33" a="1"/>
  <c r="EM107" i="33" s="1"/>
  <c r="EN107" i="33" s="1"/>
  <c r="EM150" i="33" a="1"/>
  <c r="EM150" i="33" s="1"/>
  <c r="EN150" i="33" s="1"/>
  <c r="EM148" i="33" a="1"/>
  <c r="EM148" i="33" s="1"/>
  <c r="EM164" i="33" a="1"/>
  <c r="EM164" i="33" s="1"/>
  <c r="EN164" i="33" s="1"/>
  <c r="EM103" i="33" a="1"/>
  <c r="EM103" i="33" s="1"/>
  <c r="EN103" i="33" s="1"/>
  <c r="EM174" i="33" a="1"/>
  <c r="EM174" i="33" s="1"/>
  <c r="EN174" i="33" s="1"/>
  <c r="EM176" i="33" a="1"/>
  <c r="EM176" i="33" s="1"/>
  <c r="EN176" i="33" s="1"/>
  <c r="EM162" i="33" a="1"/>
  <c r="EM162" i="33" s="1"/>
  <c r="EN162" i="33" s="1"/>
  <c r="EM145" i="33" a="1"/>
  <c r="EM145" i="33" s="1"/>
  <c r="EN145" i="33" s="1"/>
  <c r="EM131" i="33" a="1"/>
  <c r="EM131" i="33" s="1"/>
  <c r="EN131" i="33" s="1"/>
  <c r="EM132" i="33" a="1"/>
  <c r="EM132" i="33" s="1"/>
  <c r="EN132" i="33" s="1"/>
  <c r="EM115" i="33" a="1"/>
  <c r="EM115" i="33" s="1"/>
  <c r="EN115" i="33" s="1"/>
  <c r="EM101" i="33" a="1"/>
  <c r="EM101" i="33" s="1"/>
  <c r="EN101" i="33" s="1"/>
  <c r="EM111" i="33" a="1"/>
  <c r="EM111" i="33" s="1"/>
  <c r="EN111" i="33" s="1"/>
  <c r="EM98" i="33" a="1"/>
  <c r="EM98" i="33" s="1"/>
  <c r="EN98" i="33" s="1"/>
  <c r="EM141" i="33" a="1"/>
  <c r="EM141" i="33" s="1"/>
  <c r="EN141" i="33" s="1"/>
  <c r="EM105" i="33" a="1"/>
  <c r="EM105" i="33" s="1"/>
  <c r="EN105" i="33" s="1"/>
  <c r="EM120" i="33" a="1"/>
  <c r="EM120" i="33" s="1"/>
  <c r="EN120" i="33" s="1"/>
  <c r="EM153" i="33" a="1"/>
  <c r="EM153" i="33" s="1"/>
  <c r="EN153" i="33" s="1"/>
  <c r="EM118" i="33" a="1"/>
  <c r="EM118" i="33" s="1"/>
  <c r="EN118" i="33" s="1"/>
  <c r="EM110" i="33" a="1"/>
  <c r="EM110" i="33" s="1"/>
  <c r="EN110" i="33" s="1"/>
  <c r="EM149" i="33" a="1"/>
  <c r="EM149" i="33" s="1"/>
  <c r="EN149" i="33" s="1"/>
  <c r="EM172" i="33" a="1"/>
  <c r="EM172" i="33" s="1"/>
  <c r="EN172" i="33" s="1"/>
  <c r="EM180" i="33" a="1"/>
  <c r="EM180" i="33" s="1"/>
  <c r="EN180" i="33" s="1"/>
  <c r="EM161" i="33" a="1"/>
  <c r="EM161" i="33" s="1"/>
  <c r="EN161" i="33" s="1"/>
  <c r="EM178" i="33" a="1"/>
  <c r="EM178" i="33" s="1"/>
  <c r="EN178" i="33" s="1"/>
  <c r="EM156" i="33" a="1"/>
  <c r="EM156" i="33" s="1"/>
  <c r="EN156" i="33" s="1"/>
  <c r="EM130" i="33" a="1"/>
  <c r="EM130" i="33" s="1"/>
  <c r="EN130" i="33" s="1"/>
  <c r="EM127" i="33" a="1"/>
  <c r="EM127" i="33" s="1"/>
  <c r="EN127" i="33" s="1"/>
  <c r="EM138" i="33" a="1"/>
  <c r="EM138" i="33" s="1"/>
  <c r="EN138" i="33" s="1"/>
  <c r="EM113" i="33" a="1"/>
  <c r="EM113" i="33" s="1"/>
  <c r="EN113" i="33" s="1"/>
  <c r="EM100" i="33" a="1"/>
  <c r="EM100" i="33" s="1"/>
  <c r="EN100" i="33" s="1"/>
  <c r="EM129" i="33" a="1"/>
  <c r="EM129" i="33" s="1"/>
  <c r="EN129" i="33" s="1"/>
  <c r="EM109" i="33" a="1"/>
  <c r="EM109" i="33" s="1"/>
  <c r="EN109" i="33" s="1"/>
  <c r="EM158" i="33" a="1"/>
  <c r="EM158" i="33" s="1"/>
  <c r="EN158" i="33" s="1"/>
  <c r="EM122" i="33" a="1"/>
  <c r="EM122" i="33" s="1"/>
  <c r="EN122" i="33" s="1"/>
  <c r="EM114" i="33" a="1"/>
  <c r="EM114" i="33" s="1"/>
  <c r="EN114" i="33" s="1"/>
  <c r="EM157" i="33" a="1"/>
  <c r="EM157" i="33" s="1"/>
  <c r="EN157" i="33" s="1"/>
  <c r="EM106" i="33" a="1"/>
  <c r="EM106" i="33" s="1"/>
  <c r="EN106" i="33" s="1"/>
  <c r="EM121" i="33" a="1"/>
  <c r="EM121" i="33" s="1"/>
  <c r="EN121" i="33" s="1"/>
  <c r="EM135" i="33" a="1"/>
  <c r="EM135" i="33" s="1"/>
  <c r="EN135" i="33" s="1"/>
  <c r="EM185" i="33" a="1"/>
  <c r="EM185" i="33" s="1"/>
  <c r="EN185" i="33" s="1"/>
  <c r="EM171" i="33" a="1"/>
  <c r="EM171" i="33" s="1"/>
  <c r="EN171" i="33" s="1"/>
  <c r="EM160" i="33" a="1"/>
  <c r="EM160" i="33" s="1"/>
  <c r="EN160" i="33" s="1"/>
  <c r="EM184" i="33" a="1"/>
  <c r="EM184" i="33" s="1"/>
  <c r="EN184" i="33" s="1"/>
  <c r="EM155" i="33" a="1"/>
  <c r="EM155" i="33" s="1"/>
  <c r="EN155" i="33" s="1"/>
  <c r="EM128" i="33" a="1"/>
  <c r="EM128" i="33" s="1"/>
  <c r="EN128" i="33" s="1"/>
  <c r="EM125" i="33" a="1"/>
  <c r="EM125" i="33" s="1"/>
  <c r="EN125" i="33" s="1"/>
  <c r="EM99" i="33" a="1"/>
  <c r="EM99" i="33" s="1"/>
  <c r="EN99" i="33" s="1"/>
  <c r="EM154" i="33" a="1"/>
  <c r="EM154" i="33" s="1"/>
  <c r="EN154" i="33" s="1"/>
  <c r="EM152" i="33" a="1"/>
  <c r="EM152" i="33" s="1"/>
  <c r="EN152" i="33" s="1"/>
  <c r="EM166" i="33" a="1"/>
  <c r="EM166" i="33" s="1"/>
  <c r="EN166" i="33" s="1"/>
  <c r="EM151" i="33" a="1"/>
  <c r="EM151" i="33" s="1"/>
  <c r="EN151" i="33" s="1"/>
  <c r="EM108" i="33" a="1"/>
  <c r="EM108" i="33" s="1"/>
  <c r="EN108" i="33" s="1"/>
  <c r="EM183" i="33" a="1"/>
  <c r="EM183" i="33" s="1"/>
  <c r="EN183" i="33" s="1"/>
  <c r="EM170" i="33" a="1"/>
  <c r="EM170" i="33" s="1"/>
  <c r="EN170" i="33" s="1"/>
  <c r="EM159" i="33" a="1"/>
  <c r="EM159" i="33" s="1"/>
  <c r="EN159" i="33" s="1"/>
  <c r="EM143" i="33" a="1"/>
  <c r="EM143" i="33" s="1"/>
  <c r="EN143" i="33" s="1"/>
  <c r="EM126" i="33" a="1"/>
  <c r="EM126" i="33" s="1"/>
  <c r="EN126" i="33" s="1"/>
  <c r="EM142" i="33" a="1"/>
  <c r="EM142" i="33" s="1"/>
  <c r="EN142" i="33" s="1"/>
  <c r="EM124" i="33" a="1"/>
  <c r="EM124" i="33" s="1"/>
  <c r="EN124" i="33" s="1"/>
  <c r="EM146" i="33" a="1"/>
  <c r="EM146" i="33" s="1"/>
  <c r="EN146" i="33" s="1"/>
  <c r="EM139" i="33" a="1"/>
  <c r="EM139" i="33" s="1"/>
  <c r="EN139" i="33" s="1"/>
  <c r="EM112" i="33" a="1"/>
  <c r="EM112" i="33" s="1"/>
  <c r="EN112" i="33" s="1"/>
  <c r="EM104" i="33" a="1"/>
  <c r="EM104" i="33" s="1"/>
  <c r="EN104" i="33" s="1"/>
  <c r="EM173" i="33" a="1"/>
  <c r="EM173" i="33" s="1"/>
  <c r="EN173" i="33" s="1"/>
  <c r="EM181" i="33" a="1"/>
  <c r="EM181" i="33" s="1"/>
  <c r="EN181" i="33" s="1"/>
  <c r="EM169" i="33" a="1"/>
  <c r="EM169" i="33" s="1"/>
  <c r="EN169" i="33" s="1"/>
  <c r="EM116" i="33" a="1"/>
  <c r="EM116" i="33" s="1"/>
  <c r="EN116" i="33" s="1"/>
  <c r="EM123" i="33" a="1"/>
  <c r="EM123" i="33" s="1"/>
  <c r="EN123" i="33" s="1"/>
  <c r="EM137" i="33" a="1"/>
  <c r="EM137" i="33" s="1"/>
  <c r="EN137" i="33" s="1"/>
  <c r="EM119" i="33" a="1"/>
  <c r="EM119" i="33" s="1"/>
  <c r="EN119" i="33" s="1"/>
  <c r="EM179" i="33" a="1"/>
  <c r="EM179" i="33" s="1"/>
  <c r="EN179" i="33" s="1"/>
  <c r="EM167" i="33" a="1"/>
  <c r="EM167" i="33" s="1"/>
  <c r="EN167" i="33" s="1"/>
  <c r="EM182" i="33" a="1"/>
  <c r="EM182" i="33" s="1"/>
  <c r="EN182" i="33" s="1"/>
  <c r="EM177" i="33" a="1"/>
  <c r="EM177" i="33" s="1"/>
  <c r="EN177" i="33" s="1"/>
  <c r="EM175" i="33" a="1"/>
  <c r="EM175" i="33" s="1"/>
  <c r="EN175" i="33" s="1"/>
  <c r="EM136" i="33" a="1"/>
  <c r="EM136" i="33" s="1"/>
  <c r="EN136" i="33" s="1"/>
  <c r="EM165" i="33" a="1"/>
  <c r="EM165" i="33" s="1"/>
  <c r="EN165" i="33" s="1"/>
  <c r="EM96" i="33" a="1"/>
  <c r="EM96" i="33" s="1"/>
  <c r="EN96" i="33" s="1"/>
  <c r="EM93" i="33" a="1"/>
  <c r="EM93" i="33" s="1"/>
  <c r="EN93" i="33" s="1"/>
  <c r="BE32" i="33"/>
  <c r="BE33" i="33"/>
  <c r="BE34" i="33"/>
  <c r="BE31" i="33"/>
  <c r="BE30" i="33"/>
  <c r="BE35" i="33"/>
  <c r="BE28" i="33"/>
  <c r="BE29" i="33"/>
  <c r="BE27" i="33"/>
  <c r="BE23" i="33"/>
  <c r="BE25" i="33"/>
  <c r="BE24" i="33"/>
  <c r="BE26" i="33"/>
  <c r="BE22" i="33"/>
  <c r="AD40" i="33"/>
  <c r="AD35" i="33"/>
  <c r="AD36" i="33"/>
  <c r="AD37" i="33"/>
  <c r="AD32" i="33"/>
  <c r="AD34" i="33"/>
  <c r="AD38" i="33"/>
  <c r="AD39" i="33"/>
  <c r="AD33" i="33"/>
  <c r="DY22" i="33"/>
  <c r="DY31" i="33"/>
  <c r="DY32" i="33"/>
  <c r="DY33" i="33"/>
  <c r="DY30" i="33"/>
  <c r="DY34" i="33"/>
  <c r="DY25" i="33"/>
  <c r="DY24" i="33"/>
  <c r="DY27" i="33"/>
  <c r="DY23" i="33"/>
  <c r="DY26" i="33"/>
  <c r="DY29" i="33"/>
  <c r="DY28" i="33"/>
  <c r="BN32" i="33"/>
  <c r="BN33" i="33"/>
  <c r="BN34" i="33"/>
  <c r="BN30" i="33"/>
  <c r="BN35" i="33"/>
  <c r="BN31" i="33"/>
  <c r="BN27" i="33"/>
  <c r="BN26" i="33"/>
  <c r="BN25" i="33"/>
  <c r="BN29" i="33"/>
  <c r="BN23" i="33"/>
  <c r="BN28" i="33"/>
  <c r="BN24" i="33"/>
  <c r="BN22" i="33"/>
  <c r="CO34" i="33"/>
  <c r="CO35" i="33"/>
  <c r="CO30" i="33"/>
  <c r="CO31" i="33"/>
  <c r="CO33" i="33"/>
  <c r="CO32" i="33"/>
  <c r="CO27" i="33"/>
  <c r="CO25" i="33"/>
  <c r="CO23" i="33"/>
  <c r="CO29" i="33"/>
  <c r="CO28" i="33"/>
  <c r="CO26" i="33"/>
  <c r="CO24" i="33"/>
  <c r="CO22" i="33"/>
  <c r="DG30" i="33"/>
  <c r="DG31" i="33"/>
  <c r="DG32" i="33"/>
  <c r="DG34" i="33"/>
  <c r="DG33" i="33"/>
  <c r="DG27" i="33"/>
  <c r="DG25" i="33"/>
  <c r="DG23" i="33"/>
  <c r="DG26" i="33"/>
  <c r="DG24" i="33"/>
  <c r="DG28" i="33"/>
  <c r="DG29" i="33"/>
  <c r="DG22" i="33"/>
  <c r="AM23" i="33"/>
  <c r="J176" i="19"/>
  <c r="J190" i="19" s="1"/>
  <c r="EB14" i="33" a="1"/>
  <c r="EB14" i="33" s="1"/>
  <c r="EC14" i="33" s="1" a="1"/>
  <c r="CX15" i="33"/>
  <c r="EG5" i="33"/>
  <c r="EF14" i="33" s="1" a="1"/>
  <c r="EF14" i="33" s="1"/>
  <c r="AH28" i="26"/>
  <c r="AJ141" i="19" s="1"/>
  <c r="J299" i="19"/>
  <c r="J300" i="19"/>
  <c r="J269" i="19"/>
  <c r="F267" i="19"/>
  <c r="J270" i="19"/>
  <c r="DH283" i="38" l="1"/>
  <c r="AL8" i="39"/>
  <c r="AB319" i="38" s="1"/>
  <c r="BE19" i="33"/>
  <c r="BE16" i="33"/>
  <c r="BE18" i="33"/>
  <c r="AM22" i="33"/>
  <c r="BE20" i="33"/>
  <c r="BE21" i="33"/>
  <c r="BE17" i="33"/>
  <c r="BN19" i="33"/>
  <c r="BN20" i="33"/>
  <c r="BN21" i="33"/>
  <c r="BN17" i="33"/>
  <c r="BN18" i="33"/>
  <c r="BN16" i="33"/>
  <c r="AC11" i="39"/>
  <c r="V318" i="38" s="1"/>
  <c r="BW16" i="33"/>
  <c r="CV321" i="38"/>
  <c r="CV324" i="38" s="1"/>
  <c r="CV325" i="38" s="1"/>
  <c r="EW60" i="39"/>
  <c r="EY14" i="39" s="1" a="1"/>
  <c r="EY14" i="39" s="1"/>
  <c r="EZ14" i="39" s="1"/>
  <c r="EP14" i="39"/>
  <c r="EQ14" i="39" s="1"/>
  <c r="EQ18" i="39"/>
  <c r="EQ17" i="39"/>
  <c r="EQ16" i="39"/>
  <c r="FD14" i="39"/>
  <c r="FE55" i="39" a="1"/>
  <c r="FE55" i="39" s="1"/>
  <c r="FF55" i="39" s="1"/>
  <c r="FE51" i="39" a="1"/>
  <c r="FE51" i="39" s="1"/>
  <c r="FF51" i="39" s="1"/>
  <c r="FE48" i="39" a="1"/>
  <c r="FE48" i="39" s="1"/>
  <c r="FE41" i="39" a="1"/>
  <c r="FE41" i="39" s="1"/>
  <c r="FF41" i="39" s="1"/>
  <c r="FE35" i="39" a="1"/>
  <c r="FE35" i="39" s="1"/>
  <c r="FF35" i="39" s="1"/>
  <c r="FE33" i="39" a="1"/>
  <c r="FE33" i="39" s="1"/>
  <c r="FF33" i="39" s="1"/>
  <c r="FE25" i="39" a="1"/>
  <c r="FE25" i="39" s="1"/>
  <c r="FF25" i="39" s="1"/>
  <c r="FE17" i="39" a="1"/>
  <c r="FE17" i="39" s="1"/>
  <c r="FF17" i="39" s="1"/>
  <c r="FE20" i="39" a="1"/>
  <c r="FE20" i="39" s="1"/>
  <c r="FF20" i="39" s="1"/>
  <c r="FE23" i="39" a="1"/>
  <c r="FE23" i="39" s="1"/>
  <c r="FF23" i="39" s="1"/>
  <c r="FE56" i="39" a="1"/>
  <c r="FE56" i="39" s="1"/>
  <c r="FF56" i="39" s="1"/>
  <c r="FE46" i="39" a="1"/>
  <c r="FE46" i="39" s="1"/>
  <c r="FF46" i="39" s="1"/>
  <c r="FE29" i="39" a="1"/>
  <c r="FE29" i="39" s="1"/>
  <c r="FF29" i="39" s="1"/>
  <c r="FE49" i="39" a="1"/>
  <c r="FE49" i="39" s="1"/>
  <c r="FF49" i="39" s="1"/>
  <c r="FE26" i="39" a="1"/>
  <c r="FE26" i="39" s="1"/>
  <c r="FF26" i="39" s="1"/>
  <c r="FE19" i="39" a="1"/>
  <c r="FE19" i="39" s="1"/>
  <c r="FF19" i="39" s="1"/>
  <c r="FE37" i="39" a="1"/>
  <c r="FE37" i="39" s="1"/>
  <c r="FF37" i="39" s="1"/>
  <c r="FE52" i="39" a="1"/>
  <c r="FE52" i="39" s="1"/>
  <c r="FF52" i="39" s="1"/>
  <c r="FE16" i="39" a="1"/>
  <c r="FE16" i="39" s="1"/>
  <c r="FF16" i="39" s="1"/>
  <c r="FE15" i="39" a="1"/>
  <c r="FE15" i="39" s="1"/>
  <c r="FF15" i="39" s="1"/>
  <c r="FE18" i="39" a="1"/>
  <c r="FE18" i="39" s="1"/>
  <c r="FF18" i="39" s="1"/>
  <c r="FE57" i="39" a="1"/>
  <c r="FE57" i="39" s="1"/>
  <c r="FF57" i="39" s="1"/>
  <c r="FE47" i="39" a="1"/>
  <c r="FE47" i="39" s="1"/>
  <c r="FF47" i="39" s="1"/>
  <c r="FE44" i="39" a="1"/>
  <c r="FE44" i="39" s="1"/>
  <c r="FF44" i="39" s="1"/>
  <c r="FE43" i="39" a="1"/>
  <c r="FE43" i="39" s="1"/>
  <c r="FF43" i="39" s="1"/>
  <c r="FE30" i="39" a="1"/>
  <c r="FE30" i="39" s="1"/>
  <c r="FF30" i="39" s="1"/>
  <c r="FE21" i="39" a="1"/>
  <c r="FE21" i="39" s="1"/>
  <c r="FF21" i="39" s="1"/>
  <c r="FE60" i="39" a="1"/>
  <c r="FE60" i="39" s="1"/>
  <c r="FE38" i="39" a="1"/>
  <c r="FE38" i="39" s="1"/>
  <c r="FF38" i="39" s="1"/>
  <c r="FE27" i="39" a="1"/>
  <c r="FE27" i="39" s="1"/>
  <c r="FF27" i="39" s="1"/>
  <c r="FE24" i="39" a="1"/>
  <c r="FE24" i="39" s="1"/>
  <c r="FF24" i="39" s="1"/>
  <c r="FE50" i="39" a="1"/>
  <c r="FE50" i="39" s="1"/>
  <c r="FF50" i="39" s="1"/>
  <c r="FE40" i="39" a="1"/>
  <c r="FE40" i="39" s="1"/>
  <c r="FF40" i="39" s="1"/>
  <c r="FE39" i="39" a="1"/>
  <c r="FE39" i="39" s="1"/>
  <c r="FF39" i="39" s="1"/>
  <c r="FE31" i="39" a="1"/>
  <c r="FE31" i="39" s="1"/>
  <c r="FF31" i="39" s="1"/>
  <c r="FE22" i="39" a="1"/>
  <c r="FE22" i="39" s="1"/>
  <c r="FF22" i="39" s="1"/>
  <c r="FE59" i="39" a="1"/>
  <c r="FE59" i="39" s="1"/>
  <c r="FF59" i="39" s="1"/>
  <c r="FE58" i="39" a="1"/>
  <c r="FE58" i="39" s="1"/>
  <c r="FF58" i="39" s="1"/>
  <c r="FE54" i="39" a="1"/>
  <c r="FE54" i="39" s="1"/>
  <c r="FF54" i="39" s="1"/>
  <c r="FE53" i="39" a="1"/>
  <c r="FE53" i="39" s="1"/>
  <c r="FF53" i="39" s="1"/>
  <c r="FF48" i="39"/>
  <c r="FE45" i="39" a="1"/>
  <c r="FE45" i="39" s="1"/>
  <c r="FF45" i="39" s="1"/>
  <c r="FE36" i="39" a="1"/>
  <c r="FE36" i="39" s="1"/>
  <c r="FF36" i="39" s="1"/>
  <c r="FE34" i="39" a="1"/>
  <c r="FE34" i="39" s="1"/>
  <c r="FF34" i="39" s="1"/>
  <c r="FE28" i="39" a="1"/>
  <c r="FE28" i="39" s="1"/>
  <c r="FF28" i="39" s="1"/>
  <c r="FE42" i="39" a="1"/>
  <c r="FE42" i="39" s="1"/>
  <c r="FF42" i="39" s="1"/>
  <c r="FE32" i="39" a="1"/>
  <c r="FE32" i="39" s="1"/>
  <c r="FF32" i="39" s="1"/>
  <c r="CV316" i="38"/>
  <c r="BW20" i="33"/>
  <c r="BV14" i="33"/>
  <c r="BW14" i="33" s="1"/>
  <c r="BW19" i="33"/>
  <c r="DD297" i="38"/>
  <c r="DH297" i="38"/>
  <c r="CX297" i="38"/>
  <c r="BW21" i="33"/>
  <c r="BW17" i="33"/>
  <c r="DB297" i="38"/>
  <c r="AM20" i="33"/>
  <c r="DI156" i="39"/>
  <c r="AM18" i="33"/>
  <c r="AM16" i="33"/>
  <c r="AM17" i="33"/>
  <c r="AM21" i="33"/>
  <c r="AM19" i="33"/>
  <c r="DI589" i="39"/>
  <c r="DI34" i="39"/>
  <c r="DI479" i="39"/>
  <c r="DI29" i="39"/>
  <c r="DI355" i="39"/>
  <c r="DI94" i="39"/>
  <c r="DI186" i="39"/>
  <c r="DI247" i="39"/>
  <c r="DI316" i="39"/>
  <c r="DI418" i="39"/>
  <c r="AU8" i="39"/>
  <c r="AH319" i="38" s="1"/>
  <c r="AH317" i="38" s="1"/>
  <c r="AH315" i="38" s="1"/>
  <c r="AH323" i="38" s="1"/>
  <c r="AH328" i="38" s="1"/>
  <c r="DI37" i="39"/>
  <c r="DI194" i="39"/>
  <c r="DI98" i="39"/>
  <c r="DI197" i="39"/>
  <c r="DI251" i="39"/>
  <c r="DI298" i="39"/>
  <c r="DI365" i="39"/>
  <c r="DI422" i="39"/>
  <c r="DI485" i="39"/>
  <c r="DI601" i="39"/>
  <c r="DH14" i="39"/>
  <c r="DI14" i="39" s="1"/>
  <c r="DI48" i="39"/>
  <c r="DI104" i="39"/>
  <c r="DI201" i="39"/>
  <c r="DI256" i="39"/>
  <c r="DI308" i="39"/>
  <c r="DI369" i="39"/>
  <c r="DI436" i="39"/>
  <c r="DI496" i="39"/>
  <c r="DI193" i="39"/>
  <c r="DI58" i="39"/>
  <c r="DI115" i="39"/>
  <c r="DI217" i="39"/>
  <c r="DI283" i="39"/>
  <c r="DI326" i="39"/>
  <c r="DI377" i="39"/>
  <c r="DI447" i="39"/>
  <c r="DI522" i="39"/>
  <c r="DI127" i="39"/>
  <c r="DI64" i="39"/>
  <c r="DI162" i="39"/>
  <c r="DI221" i="39"/>
  <c r="DI265" i="39"/>
  <c r="DI330" i="39"/>
  <c r="DI391" i="39"/>
  <c r="DI433" i="39"/>
  <c r="DI532" i="39"/>
  <c r="DI54" i="39"/>
  <c r="DI108" i="39"/>
  <c r="DI207" i="39"/>
  <c r="DI291" i="39"/>
  <c r="DI320" i="39"/>
  <c r="DI372" i="39"/>
  <c r="DI441" i="39"/>
  <c r="DI507" i="39"/>
  <c r="DI133" i="39"/>
  <c r="DI74" i="39"/>
  <c r="DI166" i="39"/>
  <c r="DI227" i="39"/>
  <c r="DI269" i="39"/>
  <c r="DI336" i="39"/>
  <c r="DI381" i="39"/>
  <c r="DI426" i="39"/>
  <c r="DI542" i="39"/>
  <c r="DI143" i="39"/>
  <c r="DI78" i="39"/>
  <c r="DI172" i="39"/>
  <c r="DI231" i="39"/>
  <c r="DI275" i="39"/>
  <c r="DI340" i="39"/>
  <c r="DI398" i="39"/>
  <c r="DI430" i="39"/>
  <c r="DI553" i="39"/>
  <c r="DI20" i="39"/>
  <c r="DI191" i="39"/>
  <c r="DI84" i="39"/>
  <c r="DI176" i="39"/>
  <c r="DI237" i="39"/>
  <c r="DI279" i="39"/>
  <c r="DI385" i="39"/>
  <c r="DI402" i="39"/>
  <c r="DI454" i="39"/>
  <c r="DI582" i="39"/>
  <c r="DI23" i="39"/>
  <c r="DI152" i="39"/>
  <c r="DI88" i="39"/>
  <c r="DI182" i="39"/>
  <c r="DI241" i="39"/>
  <c r="DI312" i="39"/>
  <c r="DI349" i="39"/>
  <c r="DI408" i="39"/>
  <c r="DI475" i="39"/>
  <c r="DI573" i="39"/>
  <c r="DI137" i="39"/>
  <c r="DI68" i="39"/>
  <c r="DI119" i="39"/>
  <c r="DI211" i="39"/>
  <c r="DI292" i="39"/>
  <c r="DI302" i="39"/>
  <c r="DI359" i="39"/>
  <c r="DI412" i="39"/>
  <c r="DI466" i="39"/>
  <c r="DI557" i="39"/>
  <c r="DI16" i="39"/>
  <c r="DI30" i="39"/>
  <c r="DI36" i="39"/>
  <c r="DI124" i="39"/>
  <c r="DI134" i="39"/>
  <c r="DI144" i="39"/>
  <c r="DI153" i="39"/>
  <c r="DI45" i="39"/>
  <c r="DI55" i="39"/>
  <c r="DI65" i="39"/>
  <c r="DI75" i="39"/>
  <c r="DI85" i="39"/>
  <c r="DI95" i="39"/>
  <c r="DI105" i="39"/>
  <c r="DI116" i="39"/>
  <c r="DI163" i="39"/>
  <c r="DI173" i="39"/>
  <c r="DI183" i="39"/>
  <c r="DI198" i="39"/>
  <c r="DI208" i="39"/>
  <c r="DI218" i="39"/>
  <c r="DI228" i="39"/>
  <c r="DI238" i="39"/>
  <c r="DI248" i="39"/>
  <c r="DI257" i="39"/>
  <c r="DI287" i="39"/>
  <c r="DI266" i="39"/>
  <c r="DI276" i="39"/>
  <c r="DI313" i="39"/>
  <c r="DI299" i="39"/>
  <c r="DI309" i="39"/>
  <c r="DI327" i="39"/>
  <c r="DI337" i="39"/>
  <c r="DI346" i="39"/>
  <c r="DI356" i="39"/>
  <c r="DI366" i="39"/>
  <c r="DI373" i="39"/>
  <c r="DI392" i="39"/>
  <c r="DI399" i="39"/>
  <c r="DI409" i="39"/>
  <c r="DI419" i="39"/>
  <c r="DI439" i="39"/>
  <c r="DI448" i="39"/>
  <c r="DI427" i="39"/>
  <c r="DI455" i="39"/>
  <c r="DI467" i="39"/>
  <c r="DI476" i="39"/>
  <c r="DI486" i="39"/>
  <c r="DI497" i="39"/>
  <c r="DI508" i="39"/>
  <c r="DI523" i="39"/>
  <c r="DI533" i="39"/>
  <c r="DI543" i="39"/>
  <c r="DI545" i="39"/>
  <c r="DI558" i="39"/>
  <c r="DI584" i="39"/>
  <c r="DI574" i="39"/>
  <c r="DI590" i="39"/>
  <c r="DI21" i="39"/>
  <c r="DI31" i="39"/>
  <c r="DI39" i="39"/>
  <c r="DI125" i="39"/>
  <c r="DI135" i="39"/>
  <c r="DI145" i="39"/>
  <c r="DI154" i="39"/>
  <c r="DI46" i="39"/>
  <c r="DI56" i="39"/>
  <c r="DI66" i="39"/>
  <c r="DI76" i="39"/>
  <c r="DI86" i="39"/>
  <c r="DI96" i="39"/>
  <c r="DI106" i="39"/>
  <c r="DI117" i="39"/>
  <c r="DI164" i="39"/>
  <c r="DI174" i="39"/>
  <c r="DI184" i="39"/>
  <c r="DI199" i="39"/>
  <c r="DI209" i="39"/>
  <c r="DI219" i="39"/>
  <c r="DI229" i="39"/>
  <c r="DI239" i="39"/>
  <c r="DI249" i="39"/>
  <c r="DI258" i="39"/>
  <c r="DI289" i="39"/>
  <c r="DI267" i="39"/>
  <c r="DI277" i="39"/>
  <c r="DI314" i="39"/>
  <c r="DI300" i="39"/>
  <c r="DI376" i="39"/>
  <c r="DI328" i="39"/>
  <c r="DI338" i="39"/>
  <c r="DI347" i="39"/>
  <c r="DI357" i="39"/>
  <c r="DI367" i="39"/>
  <c r="DI374" i="39"/>
  <c r="DI379" i="39"/>
  <c r="DI400" i="39"/>
  <c r="DI410" i="39"/>
  <c r="DI420" i="39"/>
  <c r="DI434" i="39"/>
  <c r="DI449" i="39"/>
  <c r="DI428" i="39"/>
  <c r="DI456" i="39"/>
  <c r="DI468" i="39"/>
  <c r="DI477" i="39"/>
  <c r="DI487" i="39"/>
  <c r="DI498" i="39"/>
  <c r="DI509" i="39"/>
  <c r="DI524" i="39"/>
  <c r="DI534" i="39"/>
  <c r="DI544" i="39"/>
  <c r="DI546" i="39"/>
  <c r="DI559" i="39"/>
  <c r="DI583" i="39"/>
  <c r="DI575" i="39"/>
  <c r="DI598" i="39"/>
  <c r="DI22" i="39"/>
  <c r="DI32" i="39"/>
  <c r="DI40" i="39"/>
  <c r="DI126" i="39"/>
  <c r="DI136" i="39"/>
  <c r="DI146" i="39"/>
  <c r="DI155" i="39"/>
  <c r="DI47" i="39"/>
  <c r="DI57" i="39"/>
  <c r="DI67" i="39"/>
  <c r="DI77" i="39"/>
  <c r="DI87" i="39"/>
  <c r="DI97" i="39"/>
  <c r="DI107" i="39"/>
  <c r="DI118" i="39"/>
  <c r="DI165" i="39"/>
  <c r="DI175" i="39"/>
  <c r="DI185" i="39"/>
  <c r="DI200" i="39"/>
  <c r="DI210" i="39"/>
  <c r="DI220" i="39"/>
  <c r="DI230" i="39"/>
  <c r="DI240" i="39"/>
  <c r="DI250" i="39"/>
  <c r="DI286" i="39"/>
  <c r="DI294" i="39"/>
  <c r="DI268" i="39"/>
  <c r="DI278" i="39"/>
  <c r="DI315" i="39"/>
  <c r="DI301" i="39"/>
  <c r="DI319" i="39"/>
  <c r="DI329" i="39"/>
  <c r="DI339" i="39"/>
  <c r="DI348" i="39"/>
  <c r="DI358" i="39"/>
  <c r="DI368" i="39"/>
  <c r="DI375" i="39"/>
  <c r="DI380" i="39"/>
  <c r="DI401" i="39"/>
  <c r="DI411" i="39"/>
  <c r="DI421" i="39"/>
  <c r="DI440" i="39"/>
  <c r="DI450" i="39"/>
  <c r="DI429" i="39"/>
  <c r="DI457" i="39"/>
  <c r="DI469" i="39"/>
  <c r="DI478" i="39"/>
  <c r="DI488" i="39"/>
  <c r="DI500" i="39"/>
  <c r="DI515" i="39"/>
  <c r="DI525" i="39"/>
  <c r="DI540" i="39"/>
  <c r="DI535" i="39"/>
  <c r="DI547" i="39"/>
  <c r="DI560" i="39"/>
  <c r="DI568" i="39"/>
  <c r="DI577" i="39"/>
  <c r="DI596" i="39"/>
  <c r="DI470" i="39"/>
  <c r="DI510" i="39"/>
  <c r="DI599" i="39"/>
  <c r="DY20" i="33"/>
  <c r="DI24" i="39"/>
  <c r="DI43" i="39"/>
  <c r="DI41" i="39"/>
  <c r="DI128" i="39"/>
  <c r="DI138" i="39"/>
  <c r="DI147" i="39"/>
  <c r="DI157" i="39"/>
  <c r="DI49" i="39"/>
  <c r="DI59" i="39"/>
  <c r="DI69" i="39"/>
  <c r="DI79" i="39"/>
  <c r="DI89" i="39"/>
  <c r="DI99" i="39"/>
  <c r="DI109" i="39"/>
  <c r="DI120" i="39"/>
  <c r="DI167" i="39"/>
  <c r="DI177" i="39"/>
  <c r="DI187" i="39"/>
  <c r="DI202" i="39"/>
  <c r="DI212" i="39"/>
  <c r="DI222" i="39"/>
  <c r="DI232" i="39"/>
  <c r="DI242" i="39"/>
  <c r="DI252" i="39"/>
  <c r="DI290" i="39"/>
  <c r="DI260" i="39"/>
  <c r="DI270" i="39"/>
  <c r="DI280" i="39"/>
  <c r="DI317" i="39"/>
  <c r="DI303" i="39"/>
  <c r="DI321" i="39"/>
  <c r="DI331" i="39"/>
  <c r="DI341" i="39"/>
  <c r="DI350" i="39"/>
  <c r="DI360" i="39"/>
  <c r="DI370" i="39"/>
  <c r="DI378" i="39"/>
  <c r="DI382" i="39"/>
  <c r="DI403" i="39"/>
  <c r="DI413" i="39"/>
  <c r="DI423" i="39"/>
  <c r="DI442" i="39"/>
  <c r="DI438" i="39"/>
  <c r="DI431" i="39"/>
  <c r="DI461" i="39"/>
  <c r="DI472" i="39"/>
  <c r="DI480" i="39"/>
  <c r="DI490" i="39"/>
  <c r="DI502" i="39"/>
  <c r="DI517" i="39"/>
  <c r="DI527" i="39"/>
  <c r="DI511" i="39"/>
  <c r="DI537" i="39"/>
  <c r="DI549" i="39"/>
  <c r="DI563" i="39"/>
  <c r="DI585" i="39"/>
  <c r="DI579" i="39"/>
  <c r="DI592" i="39"/>
  <c r="DI489" i="39"/>
  <c r="DI526" i="39"/>
  <c r="DI561" i="39"/>
  <c r="DX14" i="33"/>
  <c r="DY14" i="33" s="1"/>
  <c r="DI25" i="39"/>
  <c r="DI19" i="39"/>
  <c r="DI18" i="39"/>
  <c r="DI129" i="39"/>
  <c r="DI139" i="39"/>
  <c r="DI148" i="39"/>
  <c r="DI158" i="39"/>
  <c r="DI50" i="39"/>
  <c r="DI60" i="39"/>
  <c r="DI70" i="39"/>
  <c r="DI80" i="39"/>
  <c r="DI90" i="39"/>
  <c r="DI100" i="39"/>
  <c r="DI110" i="39"/>
  <c r="DI121" i="39"/>
  <c r="DI168" i="39"/>
  <c r="DI178" i="39"/>
  <c r="DI188" i="39"/>
  <c r="DI203" i="39"/>
  <c r="DI213" i="39"/>
  <c r="DI223" i="39"/>
  <c r="DI233" i="39"/>
  <c r="DI243" i="39"/>
  <c r="DI259" i="39"/>
  <c r="DI285" i="39"/>
  <c r="DI261" i="39"/>
  <c r="DI271" i="39"/>
  <c r="DI281" i="39"/>
  <c r="DI318" i="39"/>
  <c r="DI304" i="39"/>
  <c r="DI322" i="39"/>
  <c r="DI332" i="39"/>
  <c r="DI342" i="39"/>
  <c r="DI351" i="39"/>
  <c r="DI361" i="39"/>
  <c r="DI371" i="39"/>
  <c r="DI384" i="39"/>
  <c r="DI395" i="39"/>
  <c r="DI404" i="39"/>
  <c r="DI414" i="39"/>
  <c r="DI424" i="39"/>
  <c r="DI443" i="39"/>
  <c r="DI460" i="39"/>
  <c r="DI432" i="39"/>
  <c r="DI462" i="39"/>
  <c r="DI493" i="39"/>
  <c r="DI481" i="39"/>
  <c r="DI491" i="39"/>
  <c r="DI503" i="39"/>
  <c r="DI518" i="39"/>
  <c r="DI528" i="39"/>
  <c r="DI512" i="39"/>
  <c r="DI538" i="39"/>
  <c r="DI550" i="39"/>
  <c r="DI564" i="39"/>
  <c r="DI587" i="39"/>
  <c r="DI580" i="39"/>
  <c r="DI593" i="39"/>
  <c r="DI501" i="39"/>
  <c r="DI536" i="39"/>
  <c r="DI570" i="39"/>
  <c r="DY21" i="33"/>
  <c r="DI44" i="39"/>
  <c r="DI26" i="39"/>
  <c r="DI33" i="39"/>
  <c r="DI42" i="39"/>
  <c r="DI130" i="39"/>
  <c r="DI140" i="39"/>
  <c r="DI149" i="39"/>
  <c r="DI159" i="39"/>
  <c r="DI51" i="39"/>
  <c r="DI61" i="39"/>
  <c r="DI71" i="39"/>
  <c r="DI81" i="39"/>
  <c r="DI91" i="39"/>
  <c r="DI101" i="39"/>
  <c r="DI112" i="39"/>
  <c r="DI122" i="39"/>
  <c r="DI169" i="39"/>
  <c r="DI179" i="39"/>
  <c r="DI189" i="39"/>
  <c r="DI204" i="39"/>
  <c r="DI214" i="39"/>
  <c r="DI224" i="39"/>
  <c r="DI234" i="39"/>
  <c r="DI244" i="39"/>
  <c r="DI253" i="39"/>
  <c r="DI288" i="39"/>
  <c r="DI262" i="39"/>
  <c r="DI272" i="39"/>
  <c r="DI282" i="39"/>
  <c r="DI295" i="39"/>
  <c r="DI305" i="39"/>
  <c r="DI323" i="39"/>
  <c r="DI333" i="39"/>
  <c r="DI343" i="39"/>
  <c r="DI352" i="39"/>
  <c r="DI362" i="39"/>
  <c r="DI386" i="39"/>
  <c r="DI388" i="39"/>
  <c r="DI394" i="39"/>
  <c r="DI405" i="39"/>
  <c r="DI393" i="39"/>
  <c r="DI415" i="39"/>
  <c r="DI444" i="39"/>
  <c r="DI471" i="39"/>
  <c r="DI451" i="39"/>
  <c r="DI463" i="39"/>
  <c r="DI499" i="39"/>
  <c r="DI482" i="39"/>
  <c r="DI492" i="39"/>
  <c r="DI504" i="39"/>
  <c r="DI519" i="39"/>
  <c r="DI529" i="39"/>
  <c r="DI513" i="39"/>
  <c r="DI539" i="39"/>
  <c r="DI551" i="39"/>
  <c r="DI565" i="39"/>
  <c r="DI586" i="39"/>
  <c r="DI581" i="39"/>
  <c r="DI594" i="39"/>
  <c r="DI15" i="39"/>
  <c r="DI27" i="39"/>
  <c r="DI38" i="39"/>
  <c r="DI111" i="39"/>
  <c r="DI131" i="39"/>
  <c r="DI141" i="39"/>
  <c r="DI150" i="39"/>
  <c r="DI160" i="39"/>
  <c r="DI52" i="39"/>
  <c r="DI62" i="39"/>
  <c r="DI72" i="39"/>
  <c r="DI82" i="39"/>
  <c r="DI92" i="39"/>
  <c r="DI102" i="39"/>
  <c r="DI113" i="39"/>
  <c r="DI123" i="39"/>
  <c r="DI170" i="39"/>
  <c r="DI180" i="39"/>
  <c r="DI195" i="39"/>
  <c r="DI205" i="39"/>
  <c r="DI215" i="39"/>
  <c r="DI225" i="39"/>
  <c r="DI235" i="39"/>
  <c r="DI245" i="39"/>
  <c r="DI254" i="39"/>
  <c r="DI293" i="39"/>
  <c r="DI263" i="39"/>
  <c r="DI273" i="39"/>
  <c r="DI310" i="39"/>
  <c r="DI296" i="39"/>
  <c r="DI306" i="39"/>
  <c r="DI324" i="39"/>
  <c r="DI334" i="39"/>
  <c r="DI344" i="39"/>
  <c r="DI353" i="39"/>
  <c r="DI363" i="39"/>
  <c r="DI387" i="39"/>
  <c r="DI389" i="39"/>
  <c r="DI396" i="39"/>
  <c r="DI406" i="39"/>
  <c r="DI416" i="39"/>
  <c r="DI437" i="39"/>
  <c r="DI445" i="39"/>
  <c r="DI458" i="39"/>
  <c r="DI452" i="39"/>
  <c r="DI464" i="39"/>
  <c r="DI473" i="39"/>
  <c r="DI483" i="39"/>
  <c r="DI494" i="39"/>
  <c r="DI505" i="39"/>
  <c r="DI520" i="39"/>
  <c r="DI530" i="39"/>
  <c r="DI514" i="39"/>
  <c r="DI554" i="39"/>
  <c r="DI555" i="39"/>
  <c r="DI566" i="39"/>
  <c r="DI571" i="39"/>
  <c r="DI597" i="39"/>
  <c r="DI595" i="39"/>
  <c r="DI459" i="39"/>
  <c r="DI516" i="39"/>
  <c r="DI548" i="39"/>
  <c r="DI578" i="39"/>
  <c r="DY19" i="33"/>
  <c r="DY16" i="33"/>
  <c r="DI35" i="39"/>
  <c r="DI28" i="39"/>
  <c r="DI17" i="39"/>
  <c r="DI190" i="39"/>
  <c r="DI132" i="39"/>
  <c r="DI142" i="39"/>
  <c r="DI151" i="39"/>
  <c r="DI161" i="39"/>
  <c r="DI53" i="39"/>
  <c r="DI63" i="39"/>
  <c r="DI73" i="39"/>
  <c r="DI83" i="39"/>
  <c r="DI93" i="39"/>
  <c r="DI103" i="39"/>
  <c r="DI114" i="39"/>
  <c r="DI192" i="39"/>
  <c r="DI171" i="39"/>
  <c r="DI181" i="39"/>
  <c r="DI196" i="39"/>
  <c r="DI206" i="39"/>
  <c r="DI216" i="39"/>
  <c r="DI226" i="39"/>
  <c r="DI236" i="39"/>
  <c r="DI246" i="39"/>
  <c r="DI255" i="39"/>
  <c r="DI284" i="39"/>
  <c r="DI264" i="39"/>
  <c r="DI274" i="39"/>
  <c r="DI311" i="39"/>
  <c r="DI297" i="39"/>
  <c r="DI307" i="39"/>
  <c r="DI325" i="39"/>
  <c r="DI335" i="39"/>
  <c r="DI345" i="39"/>
  <c r="DI354" i="39"/>
  <c r="DI364" i="39"/>
  <c r="DI383" i="39"/>
  <c r="DI390" i="39"/>
  <c r="DI397" i="39"/>
  <c r="DI407" i="39"/>
  <c r="DI417" i="39"/>
  <c r="DI435" i="39"/>
  <c r="DI446" i="39"/>
  <c r="DI425" i="39"/>
  <c r="DI453" i="39"/>
  <c r="DI465" i="39"/>
  <c r="DI474" i="39"/>
  <c r="DI484" i="39"/>
  <c r="DI495" i="39"/>
  <c r="DI506" i="39"/>
  <c r="DI521" i="39"/>
  <c r="DI531" i="39"/>
  <c r="DI541" i="39"/>
  <c r="DI552" i="39"/>
  <c r="DI556" i="39"/>
  <c r="DI567" i="39"/>
  <c r="DI572" i="39"/>
  <c r="DI588" i="39"/>
  <c r="DI600" i="39"/>
  <c r="T11" i="39"/>
  <c r="P318" i="38" s="1"/>
  <c r="DY18" i="33"/>
  <c r="R27" i="33"/>
  <c r="R28" i="33" s="1"/>
  <c r="R29" i="33" s="1"/>
  <c r="R30" i="33" s="1"/>
  <c r="R31" i="33" s="1"/>
  <c r="R32" i="33" s="1"/>
  <c r="R33" i="33" s="1"/>
  <c r="R34" i="33" s="1"/>
  <c r="R35" i="33" s="1"/>
  <c r="R36" i="33" s="1"/>
  <c r="R37" i="33" s="1"/>
  <c r="R38" i="33" s="1"/>
  <c r="R39" i="33" s="1"/>
  <c r="R40" i="33" s="1"/>
  <c r="R41" i="33" s="1"/>
  <c r="R42" i="33" s="1"/>
  <c r="R43" i="33" s="1"/>
  <c r="R44" i="33" s="1"/>
  <c r="R45" i="33" s="1"/>
  <c r="R46" i="33" s="1"/>
  <c r="R47" i="33" s="1"/>
  <c r="R48" i="33" s="1"/>
  <c r="R49" i="33" s="1"/>
  <c r="R50" i="33" s="1"/>
  <c r="R51" i="33" s="1"/>
  <c r="R52" i="33" s="1"/>
  <c r="R53" i="33" s="1"/>
  <c r="R54" i="33" s="1"/>
  <c r="R55" i="33" s="1"/>
  <c r="R56" i="33" s="1"/>
  <c r="R57" i="33" s="1"/>
  <c r="R58" i="33" s="1"/>
  <c r="R59" i="33" s="1"/>
  <c r="R60" i="33" s="1"/>
  <c r="R61" i="33" s="1"/>
  <c r="R62" i="33" s="1"/>
  <c r="R63" i="33" s="1"/>
  <c r="R64" i="33" s="1"/>
  <c r="R65" i="33" s="1"/>
  <c r="R66" i="33" s="1"/>
  <c r="R67" i="33" s="1"/>
  <c r="R68" i="33" s="1"/>
  <c r="R69" i="33" s="1"/>
  <c r="R70" i="33" s="1"/>
  <c r="R71" i="33" s="1"/>
  <c r="R72" i="33" s="1"/>
  <c r="R73" i="33" s="1"/>
  <c r="R74" i="33" s="1"/>
  <c r="R75" i="33" s="1"/>
  <c r="R76" i="33" s="1"/>
  <c r="R77" i="33" s="1"/>
  <c r="R78" i="33" s="1"/>
  <c r="R79" i="33" s="1"/>
  <c r="R80" i="33" s="1"/>
  <c r="R81" i="33" s="1"/>
  <c r="R82" i="33" s="1"/>
  <c r="R83" i="33" s="1"/>
  <c r="R84" i="33" s="1"/>
  <c r="R85" i="33" s="1"/>
  <c r="R86" i="33" s="1"/>
  <c r="R87" i="33" s="1"/>
  <c r="R88" i="33" s="1"/>
  <c r="R89" i="33" s="1"/>
  <c r="R90" i="33" s="1"/>
  <c r="R91" i="33" s="1"/>
  <c r="R92" i="33" s="1"/>
  <c r="R93" i="33" s="1"/>
  <c r="R94" i="33" s="1"/>
  <c r="R95" i="33" s="1"/>
  <c r="R96" i="33" s="1"/>
  <c r="R97" i="33" s="1"/>
  <c r="R98" i="33" s="1"/>
  <c r="R99" i="33" s="1"/>
  <c r="R100" i="33" s="1"/>
  <c r="R101" i="33" s="1"/>
  <c r="R102" i="33" s="1"/>
  <c r="R103" i="33" s="1"/>
  <c r="R104" i="33" s="1"/>
  <c r="R105" i="33" s="1"/>
  <c r="R106" i="33" s="1"/>
  <c r="R107" i="33" s="1"/>
  <c r="DF14" i="33" a="1"/>
  <c r="CL27" i="33"/>
  <c r="CL28" i="33" s="1"/>
  <c r="CL29" i="33" s="1"/>
  <c r="CL30" i="33" s="1"/>
  <c r="CL31" i="33" s="1"/>
  <c r="CL32" i="33" s="1"/>
  <c r="CL33" i="33" s="1"/>
  <c r="CL34" i="33" s="1"/>
  <c r="CL35" i="33" s="1"/>
  <c r="CL36" i="33" s="1"/>
  <c r="CL37" i="33" s="1"/>
  <c r="CL38" i="33" s="1"/>
  <c r="CL39" i="33" s="1"/>
  <c r="CL40" i="33" s="1"/>
  <c r="CL41" i="33" s="1"/>
  <c r="CL42" i="33" s="1"/>
  <c r="CL43" i="33" s="1"/>
  <c r="CL44" i="33" s="1"/>
  <c r="CL45" i="33" s="1"/>
  <c r="CL46" i="33" s="1"/>
  <c r="CL47" i="33" s="1"/>
  <c r="CL48" i="33" s="1"/>
  <c r="CL49" i="33" s="1"/>
  <c r="CL50" i="33" s="1"/>
  <c r="CL51" i="33" s="1"/>
  <c r="CL52" i="33" s="1"/>
  <c r="CL53" i="33" s="1"/>
  <c r="CL54" i="33" s="1"/>
  <c r="CL55" i="33" s="1"/>
  <c r="CL56" i="33" s="1"/>
  <c r="CL57" i="33" s="1"/>
  <c r="CL58" i="33" s="1"/>
  <c r="CL59" i="33" s="1"/>
  <c r="CL60" i="33" s="1"/>
  <c r="CL61" i="33" s="1"/>
  <c r="CL62" i="33" s="1"/>
  <c r="CL63" i="33" s="1"/>
  <c r="CL64" i="33" s="1"/>
  <c r="CL65" i="33" s="1"/>
  <c r="CL66" i="33" s="1"/>
  <c r="CL67" i="33" s="1"/>
  <c r="CL68" i="33" s="1"/>
  <c r="CL69" i="33" s="1"/>
  <c r="CL70" i="33" s="1"/>
  <c r="CL71" i="33" s="1"/>
  <c r="CL72" i="33" s="1"/>
  <c r="CL73" i="33" s="1"/>
  <c r="CL74" i="33" s="1"/>
  <c r="CL75" i="33" s="1"/>
  <c r="CL76" i="33" s="1"/>
  <c r="CL77" i="33" s="1"/>
  <c r="CL78" i="33" s="1"/>
  <c r="CL79" i="33" s="1"/>
  <c r="CL80" i="33" s="1"/>
  <c r="CL81" i="33" s="1"/>
  <c r="CL82" i="33" s="1"/>
  <c r="CL83" i="33" s="1"/>
  <c r="CL84" i="33" s="1"/>
  <c r="CL85" i="33" s="1"/>
  <c r="CL86" i="33" s="1"/>
  <c r="CL87" i="33" s="1"/>
  <c r="CL88" i="33" s="1"/>
  <c r="CL89" i="33" s="1"/>
  <c r="CL90" i="33" s="1"/>
  <c r="CL91" i="33" s="1"/>
  <c r="CL92" i="33" s="1"/>
  <c r="DO14" i="33" a="1"/>
  <c r="DI562" i="39"/>
  <c r="DI569" i="39"/>
  <c r="DI576" i="39"/>
  <c r="DI591" i="39"/>
  <c r="DI602" i="39"/>
  <c r="K8" i="39"/>
  <c r="J319" i="38" s="1"/>
  <c r="J317" i="38" s="1"/>
  <c r="J315" i="38" s="1"/>
  <c r="J323" i="38" s="1"/>
  <c r="V156" i="19"/>
  <c r="V170" i="19" s="1"/>
  <c r="V171" i="19" s="1"/>
  <c r="DZ14" i="39" a="1"/>
  <c r="EA534" i="39" s="1"/>
  <c r="EH15" i="39"/>
  <c r="V197" i="19"/>
  <c r="CP316" i="38"/>
  <c r="DO11" i="39"/>
  <c r="DO8" i="39" s="1"/>
  <c r="CD319" i="38" s="1"/>
  <c r="DP270" i="38"/>
  <c r="DP300" i="38" s="1"/>
  <c r="DT300" i="38" s="1"/>
  <c r="DT234" i="38"/>
  <c r="DT231" i="38" s="1"/>
  <c r="DT245" i="38" s="1"/>
  <c r="DT246" i="38" s="1"/>
  <c r="CP324" i="38"/>
  <c r="CP325" i="38" s="1"/>
  <c r="CP326" i="38" a="1"/>
  <c r="CP326" i="38" s="1"/>
  <c r="CP327" i="38" s="1"/>
  <c r="EG10" i="39"/>
  <c r="CP332" i="38"/>
  <c r="CP333" i="38" s="1"/>
  <c r="CJ327" i="38"/>
  <c r="CP331" i="38"/>
  <c r="DH239" i="19"/>
  <c r="DN202" i="19"/>
  <c r="DT184" i="19"/>
  <c r="DB305" i="19"/>
  <c r="DN221" i="19"/>
  <c r="DN227" i="19" s="1"/>
  <c r="CV305" i="19"/>
  <c r="DH275" i="19"/>
  <c r="L194" i="19"/>
  <c r="DN240" i="19"/>
  <c r="DT241" i="19"/>
  <c r="DT244" i="19" s="1"/>
  <c r="P197" i="19"/>
  <c r="P194" i="19" s="1"/>
  <c r="P208" i="19" s="1"/>
  <c r="P209" i="19" s="1"/>
  <c r="CZ52" i="39"/>
  <c r="CZ36" i="39"/>
  <c r="CZ25" i="39"/>
  <c r="CZ43" i="39"/>
  <c r="CZ138" i="39"/>
  <c r="CZ165" i="39"/>
  <c r="CZ215" i="39"/>
  <c r="CZ307" i="39"/>
  <c r="CZ53" i="39"/>
  <c r="CZ73" i="39"/>
  <c r="CZ46" i="39"/>
  <c r="CY14" i="39"/>
  <c r="CZ14" i="39" s="1"/>
  <c r="CZ125" i="39"/>
  <c r="CZ156" i="39"/>
  <c r="CZ194" i="39"/>
  <c r="CZ256" i="39"/>
  <c r="CZ48" i="39"/>
  <c r="CZ80" i="39"/>
  <c r="CZ56" i="39"/>
  <c r="CZ39" i="39"/>
  <c r="CZ145" i="39"/>
  <c r="CZ158" i="39"/>
  <c r="CZ205" i="39"/>
  <c r="CZ270" i="39"/>
  <c r="CZ71" i="39"/>
  <c r="CZ23" i="39"/>
  <c r="CZ74" i="39"/>
  <c r="CZ41" i="39"/>
  <c r="CZ139" i="39"/>
  <c r="CZ161" i="39"/>
  <c r="CZ209" i="39"/>
  <c r="CZ304" i="39"/>
  <c r="CZ70" i="39"/>
  <c r="CZ28" i="39"/>
  <c r="CZ105" i="39"/>
  <c r="CZ87" i="39"/>
  <c r="CZ126" i="39"/>
  <c r="CZ115" i="39"/>
  <c r="CZ216" i="39"/>
  <c r="CZ357" i="39"/>
  <c r="CZ38" i="39"/>
  <c r="CZ29" i="39"/>
  <c r="CZ98" i="39"/>
  <c r="CZ92" i="39"/>
  <c r="CZ136" i="39"/>
  <c r="CZ116" i="39"/>
  <c r="CZ228" i="39"/>
  <c r="CZ362" i="39"/>
  <c r="CZ55" i="39"/>
  <c r="CZ45" i="39"/>
  <c r="CZ143" i="39"/>
  <c r="CZ102" i="39"/>
  <c r="CZ146" i="39"/>
  <c r="CZ118" i="39"/>
  <c r="CZ246" i="39"/>
  <c r="CZ399" i="39"/>
  <c r="CZ103" i="39"/>
  <c r="CZ21" i="39"/>
  <c r="CZ96" i="39"/>
  <c r="CZ107" i="39"/>
  <c r="CZ166" i="39"/>
  <c r="CZ120" i="39"/>
  <c r="CZ253" i="39"/>
  <c r="CZ402" i="39"/>
  <c r="CZ62" i="39"/>
  <c r="CZ49" i="39"/>
  <c r="CZ37" i="39"/>
  <c r="CZ97" i="39"/>
  <c r="CZ95" i="39"/>
  <c r="CZ152" i="39"/>
  <c r="CZ173" i="39"/>
  <c r="CZ254" i="39"/>
  <c r="CZ67" i="39"/>
  <c r="CZ57" i="39"/>
  <c r="CZ20" i="39"/>
  <c r="CZ111" i="39"/>
  <c r="CZ99" i="39"/>
  <c r="CZ153" i="39"/>
  <c r="CZ162" i="39"/>
  <c r="CZ255" i="39"/>
  <c r="CZ76" i="39"/>
  <c r="CZ63" i="39"/>
  <c r="CZ30" i="39"/>
  <c r="CZ58" i="39"/>
  <c r="CZ83" i="39"/>
  <c r="CZ104" i="39"/>
  <c r="CZ131" i="39"/>
  <c r="CZ181" i="39"/>
  <c r="CZ170" i="39"/>
  <c r="CZ172" i="39"/>
  <c r="CZ229" i="39"/>
  <c r="CZ271" i="39"/>
  <c r="CZ414" i="39"/>
  <c r="CZ68" i="39"/>
  <c r="CZ75" i="39"/>
  <c r="CZ31" i="39"/>
  <c r="CZ47" i="39"/>
  <c r="CZ101" i="39"/>
  <c r="CZ100" i="39"/>
  <c r="CZ141" i="39"/>
  <c r="CZ147" i="39"/>
  <c r="CZ164" i="39"/>
  <c r="CZ190" i="39"/>
  <c r="CZ230" i="39"/>
  <c r="CZ273" i="39"/>
  <c r="CZ422" i="39"/>
  <c r="CZ94" i="39"/>
  <c r="CZ144" i="39"/>
  <c r="CZ130" i="39"/>
  <c r="CZ150" i="39"/>
  <c r="CZ112" i="39"/>
  <c r="CZ191" i="39"/>
  <c r="CZ231" i="39"/>
  <c r="CZ299" i="39"/>
  <c r="CZ59" i="39"/>
  <c r="CZ60" i="39"/>
  <c r="CZ79" i="39"/>
  <c r="CZ89" i="39"/>
  <c r="CZ110" i="39"/>
  <c r="CZ81" i="39"/>
  <c r="CZ140" i="39"/>
  <c r="CZ151" i="39"/>
  <c r="CZ114" i="39"/>
  <c r="CZ193" i="39"/>
  <c r="CZ234" i="39"/>
  <c r="CZ300" i="39"/>
  <c r="CZ283" i="39"/>
  <c r="CZ363" i="39"/>
  <c r="CZ311" i="39"/>
  <c r="CZ438" i="39"/>
  <c r="CZ314" i="39"/>
  <c r="CZ342" i="39"/>
  <c r="CZ206" i="39"/>
  <c r="CZ236" i="39"/>
  <c r="CZ276" i="39"/>
  <c r="CZ320" i="39"/>
  <c r="CZ439" i="39"/>
  <c r="CZ211" i="39"/>
  <c r="CZ249" i="39"/>
  <c r="CZ284" i="39"/>
  <c r="CZ359" i="39"/>
  <c r="CZ163" i="39"/>
  <c r="CZ196" i="39"/>
  <c r="CZ218" i="39"/>
  <c r="CZ240" i="39"/>
  <c r="CZ260" i="39"/>
  <c r="CZ285" i="39"/>
  <c r="CZ328" i="39"/>
  <c r="CZ380" i="39"/>
  <c r="CZ461" i="39"/>
  <c r="CZ180" i="39"/>
  <c r="CZ168" i="39"/>
  <c r="CZ199" i="39"/>
  <c r="CZ219" i="39"/>
  <c r="CZ241" i="39"/>
  <c r="CZ262" i="39"/>
  <c r="CZ286" i="39"/>
  <c r="CZ329" i="39"/>
  <c r="CZ378" i="39"/>
  <c r="CZ487" i="39"/>
  <c r="CZ203" i="39"/>
  <c r="CZ221" i="39"/>
  <c r="CZ243" i="39"/>
  <c r="CZ266" i="39"/>
  <c r="CZ290" i="39"/>
  <c r="CZ330" i="39"/>
  <c r="CZ394" i="39"/>
  <c r="CZ179" i="39"/>
  <c r="CZ178" i="39"/>
  <c r="CZ204" i="39"/>
  <c r="CZ224" i="39"/>
  <c r="CZ244" i="39"/>
  <c r="CZ268" i="39"/>
  <c r="CZ294" i="39"/>
  <c r="CZ332" i="39"/>
  <c r="CZ415" i="39"/>
  <c r="CZ470" i="39"/>
  <c r="CZ69" i="39"/>
  <c r="CZ65" i="39"/>
  <c r="CZ72" i="39"/>
  <c r="CZ24" i="39"/>
  <c r="CZ50" i="39"/>
  <c r="CZ61" i="39"/>
  <c r="CZ93" i="39"/>
  <c r="CZ88" i="39"/>
  <c r="CZ42" i="39"/>
  <c r="CZ78" i="39"/>
  <c r="CZ135" i="39"/>
  <c r="CZ128" i="39"/>
  <c r="CZ186" i="39"/>
  <c r="CZ157" i="39"/>
  <c r="CZ169" i="39"/>
  <c r="CZ119" i="39"/>
  <c r="CZ167" i="39"/>
  <c r="CZ198" i="39"/>
  <c r="CZ210" i="39"/>
  <c r="CZ223" i="39"/>
  <c r="CZ235" i="39"/>
  <c r="CZ248" i="39"/>
  <c r="CZ261" i="39"/>
  <c r="CZ275" i="39"/>
  <c r="CZ291" i="39"/>
  <c r="CZ313" i="39"/>
  <c r="CZ344" i="39"/>
  <c r="CZ372" i="39"/>
  <c r="CZ430" i="39"/>
  <c r="CZ541" i="39"/>
  <c r="CZ64" i="39"/>
  <c r="CZ17" i="39"/>
  <c r="CZ18" i="39"/>
  <c r="CZ26" i="39"/>
  <c r="CZ15" i="39"/>
  <c r="CZ19" i="39"/>
  <c r="CZ124" i="39"/>
  <c r="CZ106" i="39"/>
  <c r="CZ44" i="39"/>
  <c r="CZ86" i="39"/>
  <c r="CZ132" i="39"/>
  <c r="CZ127" i="39"/>
  <c r="CZ148" i="39"/>
  <c r="CZ159" i="39"/>
  <c r="CZ184" i="39"/>
  <c r="CZ121" i="39"/>
  <c r="CZ182" i="39"/>
  <c r="CZ200" i="39"/>
  <c r="CZ213" i="39"/>
  <c r="CZ225" i="39"/>
  <c r="CZ238" i="39"/>
  <c r="CZ250" i="39"/>
  <c r="CZ264" i="39"/>
  <c r="CZ278" i="39"/>
  <c r="CZ297" i="39"/>
  <c r="CZ317" i="39"/>
  <c r="CZ322" i="39"/>
  <c r="CZ383" i="39"/>
  <c r="CZ424" i="39"/>
  <c r="CZ66" i="39"/>
  <c r="CZ33" i="39"/>
  <c r="CZ34" i="39"/>
  <c r="CZ27" i="39"/>
  <c r="CZ16" i="39"/>
  <c r="CZ35" i="39"/>
  <c r="CZ108" i="39"/>
  <c r="CZ134" i="39"/>
  <c r="CZ82" i="39"/>
  <c r="CZ91" i="39"/>
  <c r="CZ142" i="39"/>
  <c r="CZ137" i="39"/>
  <c r="CZ149" i="39"/>
  <c r="CZ160" i="39"/>
  <c r="CZ189" i="39"/>
  <c r="CZ122" i="39"/>
  <c r="CZ187" i="39"/>
  <c r="CZ201" i="39"/>
  <c r="CZ214" i="39"/>
  <c r="CZ226" i="39"/>
  <c r="CZ239" i="39"/>
  <c r="CZ251" i="39"/>
  <c r="CZ265" i="39"/>
  <c r="CZ279" i="39"/>
  <c r="CZ298" i="39"/>
  <c r="CZ326" i="39"/>
  <c r="CZ352" i="39"/>
  <c r="CZ384" i="39"/>
  <c r="CZ437" i="39"/>
  <c r="CZ84" i="39"/>
  <c r="CZ85" i="39"/>
  <c r="CZ54" i="39"/>
  <c r="CZ22" i="39"/>
  <c r="CZ32" i="39"/>
  <c r="CZ51" i="39"/>
  <c r="CZ90" i="39"/>
  <c r="CZ77" i="39"/>
  <c r="CZ40" i="39"/>
  <c r="CZ109" i="39"/>
  <c r="CZ133" i="39"/>
  <c r="CZ129" i="39"/>
  <c r="CZ171" i="39"/>
  <c r="CZ155" i="39"/>
  <c r="CZ185" i="39"/>
  <c r="CZ117" i="39"/>
  <c r="CZ188" i="39"/>
  <c r="CZ195" i="39"/>
  <c r="CZ208" i="39"/>
  <c r="CZ220" i="39"/>
  <c r="CZ233" i="39"/>
  <c r="CZ245" i="39"/>
  <c r="CZ259" i="39"/>
  <c r="CZ272" i="39"/>
  <c r="CZ289" i="39"/>
  <c r="CZ310" i="39"/>
  <c r="CZ340" i="39"/>
  <c r="CZ364" i="39"/>
  <c r="CZ405" i="39"/>
  <c r="CZ482" i="39"/>
  <c r="CN11" i="39"/>
  <c r="CN8" i="39" s="1"/>
  <c r="BL319" i="38" s="1"/>
  <c r="CZ174" i="39"/>
  <c r="CZ183" i="39"/>
  <c r="CZ192" i="39"/>
  <c r="CZ202" i="39"/>
  <c r="CZ212" i="39"/>
  <c r="CZ222" i="39"/>
  <c r="CZ232" i="39"/>
  <c r="CZ242" i="39"/>
  <c r="CZ252" i="39"/>
  <c r="CZ263" i="39"/>
  <c r="CZ274" i="39"/>
  <c r="CZ288" i="39"/>
  <c r="CZ301" i="39"/>
  <c r="CZ327" i="39"/>
  <c r="CZ321" i="39"/>
  <c r="CZ382" i="39"/>
  <c r="CZ404" i="39"/>
  <c r="CZ483" i="39"/>
  <c r="CZ176" i="39"/>
  <c r="CZ154" i="39"/>
  <c r="CZ175" i="39"/>
  <c r="CZ113" i="39"/>
  <c r="CZ123" i="39"/>
  <c r="CZ177" i="39"/>
  <c r="CZ197" i="39"/>
  <c r="CZ207" i="39"/>
  <c r="CZ217" i="39"/>
  <c r="CZ227" i="39"/>
  <c r="CZ237" i="39"/>
  <c r="CZ247" i="39"/>
  <c r="CZ258" i="39"/>
  <c r="CZ269" i="39"/>
  <c r="CZ280" i="39"/>
  <c r="CZ295" i="39"/>
  <c r="CZ312" i="39"/>
  <c r="CZ338" i="39"/>
  <c r="CZ361" i="39"/>
  <c r="CZ386" i="39"/>
  <c r="CZ423" i="39"/>
  <c r="CZ477" i="39"/>
  <c r="CZ347" i="39"/>
  <c r="CZ305" i="39"/>
  <c r="CZ325" i="39"/>
  <c r="CZ339" i="39"/>
  <c r="CZ356" i="39"/>
  <c r="CZ381" i="39"/>
  <c r="CZ432" i="39"/>
  <c r="CZ421" i="39"/>
  <c r="CZ488" i="39"/>
  <c r="CZ281" i="39"/>
  <c r="CZ292" i="39"/>
  <c r="CZ302" i="39"/>
  <c r="CZ315" i="39"/>
  <c r="CZ335" i="39"/>
  <c r="CZ323" i="39"/>
  <c r="CZ371" i="39"/>
  <c r="CZ387" i="39"/>
  <c r="CZ425" i="39"/>
  <c r="CZ443" i="39"/>
  <c r="CZ599" i="39"/>
  <c r="CZ282" i="39"/>
  <c r="CZ293" i="39"/>
  <c r="CZ303" i="39"/>
  <c r="CZ316" i="39"/>
  <c r="CZ336" i="39"/>
  <c r="CZ351" i="39"/>
  <c r="CZ379" i="39"/>
  <c r="CZ393" i="39"/>
  <c r="CZ426" i="39"/>
  <c r="CZ444" i="39"/>
  <c r="CZ601" i="39"/>
  <c r="DS268" i="19"/>
  <c r="DS298" i="19" s="1"/>
  <c r="DS297" i="19" s="1"/>
  <c r="CZ472" i="39"/>
  <c r="CZ494" i="39"/>
  <c r="CZ491" i="39"/>
  <c r="CZ500" i="39"/>
  <c r="CZ395" i="39"/>
  <c r="CZ406" i="39"/>
  <c r="CZ458" i="39"/>
  <c r="CZ480" i="39"/>
  <c r="CZ519" i="39"/>
  <c r="CZ392" i="39"/>
  <c r="CZ412" i="39"/>
  <c r="CZ451" i="39"/>
  <c r="CZ460" i="39"/>
  <c r="CZ534" i="39"/>
  <c r="CZ509" i="39"/>
  <c r="CZ257" i="39"/>
  <c r="CZ267" i="39"/>
  <c r="CZ277" i="39"/>
  <c r="CZ287" i="39"/>
  <c r="CZ296" i="39"/>
  <c r="CZ306" i="39"/>
  <c r="CZ324" i="39"/>
  <c r="CZ337" i="39"/>
  <c r="CZ349" i="39"/>
  <c r="CZ369" i="39"/>
  <c r="CZ385" i="39"/>
  <c r="CZ400" i="39"/>
  <c r="CZ435" i="39"/>
  <c r="CZ441" i="39"/>
  <c r="CZ476" i="39"/>
  <c r="CZ537" i="39"/>
  <c r="CZ545" i="39"/>
  <c r="CZ521" i="39"/>
  <c r="CZ533" i="39"/>
  <c r="CZ502" i="39"/>
  <c r="CZ575" i="39"/>
  <c r="CZ518" i="39"/>
  <c r="CZ602" i="39"/>
  <c r="CZ554" i="39"/>
  <c r="CZ561" i="39"/>
  <c r="CZ514" i="39"/>
  <c r="CZ520" i="39"/>
  <c r="CZ567" i="39"/>
  <c r="CZ496" i="39"/>
  <c r="CZ531" i="39"/>
  <c r="CZ579" i="39"/>
  <c r="CZ497" i="39"/>
  <c r="CZ532" i="39"/>
  <c r="CZ580" i="39"/>
  <c r="CZ389" i="39"/>
  <c r="CZ431" i="39"/>
  <c r="CZ407" i="39"/>
  <c r="CZ433" i="39"/>
  <c r="CZ453" i="39"/>
  <c r="CZ447" i="39"/>
  <c r="CZ462" i="39"/>
  <c r="CZ479" i="39"/>
  <c r="CZ504" i="39"/>
  <c r="CZ522" i="39"/>
  <c r="CZ558" i="39"/>
  <c r="CZ570" i="39"/>
  <c r="CZ353" i="39"/>
  <c r="CZ365" i="39"/>
  <c r="CZ373" i="39"/>
  <c r="CZ391" i="39"/>
  <c r="CZ428" i="39"/>
  <c r="CZ408" i="39"/>
  <c r="CZ416" i="39"/>
  <c r="CZ455" i="39"/>
  <c r="CZ449" i="39"/>
  <c r="CZ463" i="39"/>
  <c r="CZ510" i="39"/>
  <c r="CZ506" i="39"/>
  <c r="CZ523" i="39"/>
  <c r="CZ549" i="39"/>
  <c r="CZ589" i="39"/>
  <c r="CZ308" i="39"/>
  <c r="CZ318" i="39"/>
  <c r="CZ333" i="39"/>
  <c r="CZ345" i="39"/>
  <c r="CZ354" i="39"/>
  <c r="CZ366" i="39"/>
  <c r="CZ375" i="39"/>
  <c r="CZ396" i="39"/>
  <c r="CZ427" i="39"/>
  <c r="CZ409" i="39"/>
  <c r="CZ418" i="39"/>
  <c r="CZ457" i="39"/>
  <c r="CZ474" i="39"/>
  <c r="CZ464" i="39"/>
  <c r="CZ512" i="39"/>
  <c r="CZ507" i="39"/>
  <c r="CZ528" i="39"/>
  <c r="CZ550" i="39"/>
  <c r="CZ583" i="39"/>
  <c r="CZ309" i="39"/>
  <c r="CZ346" i="39"/>
  <c r="CZ334" i="39"/>
  <c r="CZ319" i="39"/>
  <c r="CZ355" i="39"/>
  <c r="CZ367" i="39"/>
  <c r="CZ377" i="39"/>
  <c r="CZ397" i="39"/>
  <c r="CZ398" i="39"/>
  <c r="CZ410" i="39"/>
  <c r="CZ420" i="39"/>
  <c r="CZ436" i="39"/>
  <c r="CZ486" i="39"/>
  <c r="CZ465" i="39"/>
  <c r="CZ513" i="39"/>
  <c r="CZ508" i="39"/>
  <c r="CZ530" i="39"/>
  <c r="CZ544" i="39"/>
  <c r="CZ591" i="39"/>
  <c r="CZ445" i="39"/>
  <c r="CZ471" i="39"/>
  <c r="CZ466" i="39"/>
  <c r="CZ489" i="39"/>
  <c r="CZ498" i="39"/>
  <c r="CZ535" i="39"/>
  <c r="CZ524" i="39"/>
  <c r="CZ539" i="39"/>
  <c r="CZ562" i="39"/>
  <c r="CZ584" i="39"/>
  <c r="CZ456" i="39"/>
  <c r="CZ446" i="39"/>
  <c r="CZ475" i="39"/>
  <c r="CZ468" i="39"/>
  <c r="CZ492" i="39"/>
  <c r="CZ499" i="39"/>
  <c r="CZ542" i="39"/>
  <c r="CZ526" i="39"/>
  <c r="CZ540" i="39"/>
  <c r="CZ566" i="39"/>
  <c r="CZ587" i="39"/>
  <c r="CZ448" i="39"/>
  <c r="CZ490" i="39"/>
  <c r="CZ473" i="39"/>
  <c r="CZ511" i="39"/>
  <c r="CZ501" i="39"/>
  <c r="CZ516" i="39"/>
  <c r="CZ529" i="39"/>
  <c r="CZ553" i="39"/>
  <c r="CZ574" i="39"/>
  <c r="CZ596" i="39"/>
  <c r="CZ331" i="39"/>
  <c r="CZ341" i="39"/>
  <c r="CZ348" i="39"/>
  <c r="CZ358" i="39"/>
  <c r="CZ368" i="39"/>
  <c r="CZ374" i="39"/>
  <c r="CZ388" i="39"/>
  <c r="CZ434" i="39"/>
  <c r="CZ401" i="39"/>
  <c r="CZ411" i="39"/>
  <c r="CZ417" i="39"/>
  <c r="CZ452" i="39"/>
  <c r="CZ440" i="39"/>
  <c r="CZ450" i="39"/>
  <c r="CZ485" i="39"/>
  <c r="CZ467" i="39"/>
  <c r="CZ478" i="39"/>
  <c r="CZ493" i="39"/>
  <c r="CZ503" i="39"/>
  <c r="CZ515" i="39"/>
  <c r="CZ525" i="39"/>
  <c r="CZ536" i="39"/>
  <c r="CZ556" i="39"/>
  <c r="CZ557" i="39"/>
  <c r="CZ571" i="39"/>
  <c r="CZ581" i="39"/>
  <c r="CZ588" i="39"/>
  <c r="CZ594" i="39"/>
  <c r="CZ547" i="39"/>
  <c r="CZ559" i="39"/>
  <c r="CZ572" i="39"/>
  <c r="CZ568" i="39"/>
  <c r="CZ585" i="39"/>
  <c r="CZ595" i="39"/>
  <c r="CZ343" i="39"/>
  <c r="CZ350" i="39"/>
  <c r="CZ360" i="39"/>
  <c r="CZ370" i="39"/>
  <c r="CZ376" i="39"/>
  <c r="CZ390" i="39"/>
  <c r="CZ429" i="39"/>
  <c r="CZ403" i="39"/>
  <c r="CZ413" i="39"/>
  <c r="CZ419" i="39"/>
  <c r="CZ454" i="39"/>
  <c r="CZ442" i="39"/>
  <c r="CZ481" i="39"/>
  <c r="CZ459" i="39"/>
  <c r="CZ469" i="39"/>
  <c r="CZ484" i="39"/>
  <c r="CZ495" i="39"/>
  <c r="CZ505" i="39"/>
  <c r="CZ517" i="39"/>
  <c r="CZ527" i="39"/>
  <c r="CZ538" i="39"/>
  <c r="CZ548" i="39"/>
  <c r="CZ560" i="39"/>
  <c r="CZ573" i="39"/>
  <c r="CZ569" i="39"/>
  <c r="CZ586" i="39"/>
  <c r="CZ600" i="39"/>
  <c r="CZ551" i="39"/>
  <c r="CZ563" i="39"/>
  <c r="CZ576" i="39"/>
  <c r="CZ593" i="39"/>
  <c r="CZ592" i="39"/>
  <c r="CZ603" i="39"/>
  <c r="CZ546" i="39"/>
  <c r="CZ555" i="39"/>
  <c r="CZ564" i="39"/>
  <c r="CZ577" i="39"/>
  <c r="CZ590" i="39"/>
  <c r="CZ597" i="39"/>
  <c r="CZ552" i="39"/>
  <c r="CZ543" i="39"/>
  <c r="CZ565" i="39"/>
  <c r="CZ578" i="39"/>
  <c r="CZ582" i="39"/>
  <c r="AB158" i="19"/>
  <c r="AB156" i="19" s="1"/>
  <c r="AB170" i="19" s="1"/>
  <c r="AB171" i="19" s="1"/>
  <c r="X178" i="19"/>
  <c r="X196" i="19" s="1"/>
  <c r="X156" i="19"/>
  <c r="AN141" i="19"/>
  <c r="AJ159" i="19"/>
  <c r="V234" i="19"/>
  <c r="R270" i="19"/>
  <c r="R233" i="19"/>
  <c r="V196" i="19"/>
  <c r="R194" i="19"/>
  <c r="V178" i="19"/>
  <c r="V176" i="19" s="1"/>
  <c r="V190" i="19" s="1"/>
  <c r="R176" i="19"/>
  <c r="AB317" i="38"/>
  <c r="AB315" i="38" s="1"/>
  <c r="AB323" i="38" s="1"/>
  <c r="AB328" i="38" s="1"/>
  <c r="X197" i="19"/>
  <c r="P233" i="19"/>
  <c r="L269" i="19"/>
  <c r="L231" i="19"/>
  <c r="AH159" i="19"/>
  <c r="AD179" i="19"/>
  <c r="AH179" i="19" s="1"/>
  <c r="AD158" i="19"/>
  <c r="AD138" i="19"/>
  <c r="AH140" i="19"/>
  <c r="AH138" i="19" s="1"/>
  <c r="AH152" i="19" s="1"/>
  <c r="P234" i="19"/>
  <c r="L270" i="19"/>
  <c r="FZ6" i="39"/>
  <c r="FZ7" i="39" s="1"/>
  <c r="FZ4" i="39"/>
  <c r="FZ3" i="39"/>
  <c r="FL14" i="39" a="1"/>
  <c r="FL14" i="39" s="1"/>
  <c r="FM14" i="39" s="1" a="1"/>
  <c r="FQ5" i="39"/>
  <c r="FP14" i="39" s="1" a="1"/>
  <c r="FP14" i="39" s="1"/>
  <c r="DN234" i="38"/>
  <c r="DN231" i="38" s="1"/>
  <c r="DN245" i="38" s="1"/>
  <c r="DN246" i="38" s="1"/>
  <c r="AG2" i="35" s="1" a="1"/>
  <c r="AG2" i="35" s="1"/>
  <c r="B30" i="35" s="1" a="1"/>
  <c r="B30" i="35" s="1"/>
  <c r="DJ270" i="38"/>
  <c r="DJ267" i="38" s="1"/>
  <c r="DJ299" i="38"/>
  <c r="DN269" i="38"/>
  <c r="CF15" i="33"/>
  <c r="DT269" i="38"/>
  <c r="DP299" i="38"/>
  <c r="FE14" i="39" a="1"/>
  <c r="FE14" i="39" s="1"/>
  <c r="FF14" i="39" s="1"/>
  <c r="BV11" i="39"/>
  <c r="DQ298" i="19"/>
  <c r="DQ297" i="19" s="1"/>
  <c r="DQ267" i="19"/>
  <c r="DT274" i="19"/>
  <c r="DP304" i="19"/>
  <c r="DT304" i="19" s="1"/>
  <c r="DT240" i="19"/>
  <c r="DP301" i="19"/>
  <c r="DT301" i="19" s="1"/>
  <c r="DT271" i="19"/>
  <c r="DT207" i="19"/>
  <c r="DT206" i="19"/>
  <c r="DT205" i="19"/>
  <c r="DL267" i="19"/>
  <c r="DN277" i="19" s="1"/>
  <c r="DL298" i="19"/>
  <c r="DL297" i="19" s="1"/>
  <c r="DN242" i="19"/>
  <c r="DN244" i="19"/>
  <c r="DN243" i="19"/>
  <c r="DT226" i="19"/>
  <c r="DT225" i="19"/>
  <c r="DT224" i="19"/>
  <c r="DH287" i="19"/>
  <c r="DT268" i="19"/>
  <c r="DP298" i="19"/>
  <c r="DT272" i="19"/>
  <c r="DP302" i="19"/>
  <c r="DT302" i="19" s="1"/>
  <c r="DR267" i="19"/>
  <c r="DT277" i="19" s="1"/>
  <c r="DR298" i="19"/>
  <c r="DR297" i="19" s="1"/>
  <c r="DM298" i="19"/>
  <c r="DM297" i="19" s="1"/>
  <c r="DM267" i="19"/>
  <c r="AH27" i="26"/>
  <c r="AJ140" i="19" s="1"/>
  <c r="J231" i="19"/>
  <c r="J245" i="19" s="1"/>
  <c r="ET14" i="33" a="1"/>
  <c r="ET14" i="33" s="1"/>
  <c r="EU14" i="33" s="1" a="1"/>
  <c r="EV92" i="33" s="1" a="1"/>
  <c r="EV92" i="33" s="1"/>
  <c r="EW92" i="33" s="1"/>
  <c r="EM82" i="33" a="1"/>
  <c r="EM82" i="33" s="1"/>
  <c r="EN82" i="33" s="1"/>
  <c r="EM79" i="33" a="1"/>
  <c r="EM79" i="33" s="1"/>
  <c r="EN79" i="33" s="1"/>
  <c r="EM74" i="33" a="1"/>
  <c r="EM74" i="33" s="1"/>
  <c r="EN74" i="33" s="1"/>
  <c r="EM21" i="33" a="1"/>
  <c r="EM21" i="33" s="1"/>
  <c r="EN21" i="33" s="1"/>
  <c r="EM57" i="33" a="1"/>
  <c r="EM57" i="33" s="1"/>
  <c r="EN57" i="33" s="1"/>
  <c r="EM75" i="33" a="1"/>
  <c r="EM75" i="33" s="1"/>
  <c r="EN75" i="33" s="1"/>
  <c r="EM62" i="33" a="1"/>
  <c r="EM62" i="33" s="1"/>
  <c r="EN62" i="33" s="1"/>
  <c r="EM40" i="33" a="1"/>
  <c r="EM40" i="33" s="1"/>
  <c r="EN40" i="33" s="1"/>
  <c r="EM35" i="33" a="1"/>
  <c r="EM35" i="33" s="1"/>
  <c r="EN35" i="33" s="1"/>
  <c r="EM52" i="33" a="1"/>
  <c r="EM52" i="33" s="1"/>
  <c r="EN52" i="33" s="1"/>
  <c r="EM70" i="33" a="1"/>
  <c r="EM70" i="33" s="1"/>
  <c r="EN70" i="33" s="1"/>
  <c r="EM56" i="33" a="1"/>
  <c r="EM56" i="33" s="1"/>
  <c r="EN56" i="33" s="1"/>
  <c r="EM25" i="33" a="1"/>
  <c r="EM25" i="33" s="1"/>
  <c r="EN25" i="33" s="1"/>
  <c r="EM18" i="33" a="1"/>
  <c r="EM18" i="33" s="1"/>
  <c r="EN18" i="33" s="1"/>
  <c r="EM64" i="33" a="1"/>
  <c r="EM64" i="33" s="1"/>
  <c r="EN64" i="33" s="1"/>
  <c r="EM47" i="33" a="1"/>
  <c r="EM47" i="33" s="1"/>
  <c r="EN47" i="33" s="1"/>
  <c r="EM60" i="33" a="1"/>
  <c r="EM60" i="33" s="1"/>
  <c r="EN60" i="33" s="1"/>
  <c r="EM90" i="33" a="1"/>
  <c r="EM90" i="33" s="1"/>
  <c r="EN90" i="33" s="1"/>
  <c r="EM41" i="33" a="1"/>
  <c r="EM41" i="33" s="1"/>
  <c r="EN41" i="33" s="1"/>
  <c r="EM71" i="33" a="1"/>
  <c r="EM71" i="33" s="1"/>
  <c r="EN71" i="33" s="1"/>
  <c r="EM48" i="33" a="1"/>
  <c r="EM48" i="33" s="1"/>
  <c r="EN48" i="33" s="1"/>
  <c r="EM61" i="33" a="1"/>
  <c r="EM61" i="33" s="1"/>
  <c r="EN61" i="33" s="1"/>
  <c r="EM85" i="33" a="1"/>
  <c r="EM85" i="33" s="1"/>
  <c r="EN85" i="33" s="1"/>
  <c r="EM16" i="33" a="1"/>
  <c r="EM16" i="33" s="1"/>
  <c r="EN16" i="33" s="1"/>
  <c r="EM86" i="33" a="1"/>
  <c r="EM86" i="33" s="1"/>
  <c r="EN86" i="33" s="1"/>
  <c r="EL14" i="33"/>
  <c r="EM14" i="33" s="1" a="1"/>
  <c r="EM14" i="33" s="1"/>
  <c r="EN14" i="33" s="1"/>
  <c r="EM87" i="33" a="1"/>
  <c r="EM87" i="33" s="1"/>
  <c r="EN87" i="33" s="1"/>
  <c r="EM32" i="33" a="1"/>
  <c r="EM32" i="33" s="1"/>
  <c r="EN32" i="33" s="1"/>
  <c r="EM89" i="33" a="1"/>
  <c r="EM89" i="33" s="1"/>
  <c r="EN89" i="33" s="1"/>
  <c r="EM88" i="33" a="1"/>
  <c r="EM88" i="33" s="1"/>
  <c r="EN88" i="33" s="1"/>
  <c r="EM46" i="33" a="1"/>
  <c r="EM46" i="33" s="1"/>
  <c r="EN46" i="33" s="1"/>
  <c r="EM54" i="33" a="1"/>
  <c r="EM54" i="33" s="1"/>
  <c r="EN54" i="33" s="1"/>
  <c r="EM84" i="33" a="1"/>
  <c r="EM84" i="33" s="1"/>
  <c r="EN84" i="33" s="1"/>
  <c r="EM66" i="33" a="1"/>
  <c r="EM66" i="33" s="1"/>
  <c r="EN66" i="33" s="1"/>
  <c r="EM72" i="33" a="1"/>
  <c r="EM72" i="33" s="1"/>
  <c r="EN72" i="33" s="1"/>
  <c r="EM15" i="33" a="1"/>
  <c r="EM15" i="33" s="1"/>
  <c r="EN15" i="33" s="1"/>
  <c r="EM45" i="33" a="1"/>
  <c r="EM45" i="33" s="1"/>
  <c r="EN45" i="33" s="1"/>
  <c r="EM77" i="33" a="1"/>
  <c r="EM77" i="33" s="1"/>
  <c r="EN77" i="33" s="1"/>
  <c r="EM68" i="33" a="1"/>
  <c r="EM68" i="33" s="1"/>
  <c r="EN68" i="33" s="1"/>
  <c r="EM23" i="33" a="1"/>
  <c r="EM23" i="33" s="1"/>
  <c r="EN23" i="33" s="1"/>
  <c r="EM59" i="33" a="1"/>
  <c r="EM59" i="33" s="1"/>
  <c r="EN59" i="33" s="1"/>
  <c r="EM92" i="33" a="1"/>
  <c r="EM92" i="33" s="1"/>
  <c r="EN92" i="33" s="1"/>
  <c r="EM26" i="33" a="1"/>
  <c r="EM26" i="33" s="1"/>
  <c r="EN26" i="33" s="1"/>
  <c r="EM19" i="33" a="1"/>
  <c r="EM19" i="33" s="1"/>
  <c r="EN19" i="33" s="1"/>
  <c r="EM91" i="33" a="1"/>
  <c r="EM91" i="33" s="1"/>
  <c r="EN91" i="33" s="1"/>
  <c r="EM34" i="33" a="1"/>
  <c r="EM34" i="33" s="1"/>
  <c r="EN34" i="33" s="1"/>
  <c r="EM29" i="33" a="1"/>
  <c r="EM29" i="33" s="1"/>
  <c r="EN29" i="33" s="1"/>
  <c r="EM49" i="33" a="1"/>
  <c r="EM49" i="33" s="1"/>
  <c r="EN49" i="33" s="1"/>
  <c r="EM63" i="33" a="1"/>
  <c r="EM63" i="33" s="1"/>
  <c r="EN63" i="33" s="1"/>
  <c r="EM20" i="33" a="1"/>
  <c r="EM20" i="33" s="1"/>
  <c r="EN20" i="33" s="1"/>
  <c r="EM67" i="33" a="1"/>
  <c r="EM67" i="33" s="1"/>
  <c r="EN67" i="33" s="1"/>
  <c r="EM44" i="33" a="1"/>
  <c r="EM44" i="33" s="1"/>
  <c r="EN44" i="33" s="1"/>
  <c r="EM55" i="33" a="1"/>
  <c r="EM55" i="33" s="1"/>
  <c r="EN55" i="33" s="1"/>
  <c r="EM83" i="33" a="1"/>
  <c r="EM83" i="33" s="1"/>
  <c r="EN83" i="33" s="1"/>
  <c r="EM42" i="33" a="1"/>
  <c r="EM42" i="33" s="1"/>
  <c r="EN42" i="33" s="1"/>
  <c r="EM28" i="33" a="1"/>
  <c r="EM28" i="33" s="1"/>
  <c r="EN28" i="33" s="1"/>
  <c r="EM43" i="33" a="1"/>
  <c r="EM43" i="33" s="1"/>
  <c r="EN43" i="33" s="1"/>
  <c r="EM17" i="33" a="1"/>
  <c r="EM17" i="33" s="1"/>
  <c r="EN17" i="33" s="1"/>
  <c r="EM50" i="33" a="1"/>
  <c r="EM50" i="33" s="1"/>
  <c r="EN50" i="33" s="1"/>
  <c r="EM76" i="33" a="1"/>
  <c r="EM76" i="33" s="1"/>
  <c r="EN76" i="33" s="1"/>
  <c r="EM38" i="33" a="1"/>
  <c r="EM38" i="33" s="1"/>
  <c r="EN38" i="33" s="1"/>
  <c r="EM80" i="33" a="1"/>
  <c r="EM80" i="33" s="1"/>
  <c r="EN80" i="33" s="1"/>
  <c r="EM81" i="33" a="1"/>
  <c r="EM81" i="33" s="1"/>
  <c r="EN81" i="33" s="1"/>
  <c r="EM39" i="33" a="1"/>
  <c r="EM39" i="33" s="1"/>
  <c r="EN39" i="33" s="1"/>
  <c r="EM73" i="33" a="1"/>
  <c r="EM73" i="33" s="1"/>
  <c r="EN73" i="33" s="1"/>
  <c r="EM69" i="33" a="1"/>
  <c r="EM69" i="33" s="1"/>
  <c r="EN69" i="33" s="1"/>
  <c r="EM78" i="33" a="1"/>
  <c r="EM78" i="33" s="1"/>
  <c r="EN78" i="33" s="1"/>
  <c r="EM65" i="33" a="1"/>
  <c r="EM65" i="33" s="1"/>
  <c r="EN65" i="33" s="1"/>
  <c r="EM27" i="33" a="1"/>
  <c r="EM27" i="33" s="1"/>
  <c r="EN27" i="33" s="1"/>
  <c r="EM53" i="33" a="1"/>
  <c r="EM53" i="33" s="1"/>
  <c r="EN53" i="33" s="1"/>
  <c r="EM33" i="33" a="1"/>
  <c r="EM33" i="33" s="1"/>
  <c r="EN33" i="33" s="1"/>
  <c r="EM30" i="33" a="1"/>
  <c r="EM30" i="33" s="1"/>
  <c r="EN30" i="33" s="1"/>
  <c r="EM37" i="33" a="1"/>
  <c r="EM37" i="33" s="1"/>
  <c r="EN37" i="33" s="1"/>
  <c r="EM36" i="33" a="1"/>
  <c r="EM36" i="33" s="1"/>
  <c r="EN36" i="33" s="1"/>
  <c r="EM51" i="33" a="1"/>
  <c r="EM51" i="33" s="1"/>
  <c r="EN51" i="33" s="1"/>
  <c r="EM58" i="33" a="1"/>
  <c r="EM58" i="33" s="1"/>
  <c r="EN58" i="33" s="1"/>
  <c r="EM31" i="33" a="1"/>
  <c r="EM31" i="33" s="1"/>
  <c r="EN31" i="33" s="1"/>
  <c r="EM22" i="33" a="1"/>
  <c r="EM22" i="33" s="1"/>
  <c r="EN22" i="33" s="1"/>
  <c r="EM24" i="33" a="1"/>
  <c r="EM24" i="33" s="1"/>
  <c r="EN24" i="33" s="1"/>
  <c r="AV26" i="33"/>
  <c r="AV28" i="33"/>
  <c r="AV23" i="33"/>
  <c r="AV22" i="33"/>
  <c r="J194" i="19"/>
  <c r="J207" i="19"/>
  <c r="J206" i="19"/>
  <c r="J205" i="19"/>
  <c r="AV18" i="33"/>
  <c r="AV20" i="33"/>
  <c r="AV21" i="33"/>
  <c r="AV17" i="33"/>
  <c r="AV19" i="33"/>
  <c r="AV16" i="33"/>
  <c r="AV35" i="33"/>
  <c r="AV25" i="33"/>
  <c r="AV31" i="33"/>
  <c r="AV24" i="33"/>
  <c r="AV27" i="33"/>
  <c r="EN241" i="33"/>
  <c r="EN242" i="33"/>
  <c r="EN148" i="33"/>
  <c r="J267" i="19"/>
  <c r="J281" i="19" s="1"/>
  <c r="J297" i="19"/>
  <c r="AD31" i="33"/>
  <c r="AD25" i="33"/>
  <c r="AD29" i="33"/>
  <c r="AD30" i="33"/>
  <c r="AD26" i="33"/>
  <c r="AD28" i="33"/>
  <c r="AD27" i="33"/>
  <c r="AD18" i="33"/>
  <c r="AD16" i="33"/>
  <c r="AD21" i="33"/>
  <c r="AD22" i="33"/>
  <c r="AD20" i="33"/>
  <c r="AD17" i="33"/>
  <c r="AD19" i="33"/>
  <c r="AC14" i="33"/>
  <c r="AD14" i="33" s="1"/>
  <c r="AD23" i="33"/>
  <c r="AM15" i="33"/>
  <c r="ED94" i="33" a="1"/>
  <c r="ED94" i="33" s="1"/>
  <c r="EE94" i="33" s="1"/>
  <c r="ED96" i="33" a="1"/>
  <c r="ED96" i="33" s="1"/>
  <c r="EE96" i="33" s="1"/>
  <c r="ED97" i="33" a="1"/>
  <c r="ED97" i="33" s="1"/>
  <c r="EE97" i="33" s="1"/>
  <c r="ED92" i="33" a="1"/>
  <c r="ED92" i="33" s="1"/>
  <c r="EE92" i="33" s="1"/>
  <c r="ED90" i="33" a="1"/>
  <c r="ED90" i="33" s="1"/>
  <c r="ED91" i="33" a="1"/>
  <c r="ED91" i="33" s="1"/>
  <c r="ED95" i="33" a="1"/>
  <c r="ED95" i="33" s="1"/>
  <c r="EE95" i="33" s="1"/>
  <c r="ED93" i="33" a="1"/>
  <c r="ED93" i="33" s="1"/>
  <c r="EE93" i="33" s="1"/>
  <c r="EN246" i="33"/>
  <c r="EN247" i="33"/>
  <c r="EV220" i="33" a="1"/>
  <c r="EV220" i="33" s="1"/>
  <c r="EW220" i="33" s="1"/>
  <c r="EV240" i="33" a="1"/>
  <c r="EV240" i="33" s="1"/>
  <c r="EV231" i="33" a="1"/>
  <c r="EV231" i="33" s="1"/>
  <c r="EW231" i="33" s="1"/>
  <c r="EV232" i="33" a="1"/>
  <c r="EV232" i="33" s="1"/>
  <c r="EW232" i="33" s="1"/>
  <c r="EV228" i="33" a="1"/>
  <c r="EV228" i="33" s="1"/>
  <c r="EW228" i="33" s="1"/>
  <c r="EV241" i="33" a="1"/>
  <c r="EV241" i="33" s="1"/>
  <c r="EV229" i="33" a="1"/>
  <c r="EV229" i="33" s="1"/>
  <c r="EW229" i="33" s="1"/>
  <c r="EV225" i="33" a="1"/>
  <c r="EV225" i="33" s="1"/>
  <c r="EW225" i="33" s="1"/>
  <c r="EV245" i="33" a="1"/>
  <c r="EV245" i="33" s="1"/>
  <c r="EV242" i="33" a="1"/>
  <c r="EV242" i="33" s="1"/>
  <c r="EW242" i="33" s="1"/>
  <c r="EV237" i="33" a="1"/>
  <c r="EV237" i="33" s="1"/>
  <c r="EW237" i="33" s="1"/>
  <c r="EV233" i="33" a="1"/>
  <c r="EV233" i="33" s="1"/>
  <c r="EW233" i="33" s="1"/>
  <c r="EV235" i="33" a="1"/>
  <c r="EV235" i="33" s="1"/>
  <c r="EW235" i="33" s="1"/>
  <c r="EV205" i="33" a="1"/>
  <c r="EV205" i="33" s="1"/>
  <c r="EW205" i="33" s="1"/>
  <c r="EV202" i="33" a="1"/>
  <c r="EV202" i="33" s="1"/>
  <c r="EW202" i="33" s="1"/>
  <c r="EV236" i="33" a="1"/>
  <c r="EV236" i="33" s="1"/>
  <c r="EW236" i="33" s="1"/>
  <c r="EV217" i="33" a="1"/>
  <c r="EV217" i="33" s="1"/>
  <c r="EW217" i="33" s="1"/>
  <c r="EV210" i="33" a="1"/>
  <c r="EV210" i="33" s="1"/>
  <c r="EW210" i="33" s="1"/>
  <c r="EV243" i="33" a="1"/>
  <c r="EV243" i="33" s="1"/>
  <c r="EW243" i="33" s="1"/>
  <c r="EV214" i="33" a="1"/>
  <c r="EV214" i="33" s="1"/>
  <c r="EW214" i="33" s="1"/>
  <c r="EV206" i="33" a="1"/>
  <c r="EV206" i="33" s="1"/>
  <c r="EW206" i="33" s="1"/>
  <c r="EV244" i="33" a="1"/>
  <c r="EV244" i="33" s="1"/>
  <c r="EW244" i="33" s="1"/>
  <c r="EV223" i="33" a="1"/>
  <c r="EV223" i="33" s="1"/>
  <c r="EW223" i="33" s="1"/>
  <c r="EV211" i="33" a="1"/>
  <c r="EV211" i="33" s="1"/>
  <c r="EW211" i="33" s="1"/>
  <c r="EV238" i="33" a="1"/>
  <c r="EV238" i="33" s="1"/>
  <c r="EW238" i="33" s="1"/>
  <c r="EV224" i="33" a="1"/>
  <c r="EV224" i="33" s="1"/>
  <c r="EW224" i="33" s="1"/>
  <c r="EV218" i="33" a="1"/>
  <c r="EV218" i="33" s="1"/>
  <c r="EW218" i="33" s="1"/>
  <c r="EV227" i="33" a="1"/>
  <c r="EV227" i="33" s="1"/>
  <c r="EW227" i="33" s="1"/>
  <c r="EV222" i="33" a="1"/>
  <c r="EV222" i="33" s="1"/>
  <c r="EW222" i="33" s="1"/>
  <c r="EV246" i="33" a="1"/>
  <c r="EV246" i="33" s="1"/>
  <c r="EV226" i="33" a="1"/>
  <c r="EV226" i="33" s="1"/>
  <c r="EW226" i="33" s="1"/>
  <c r="EV215" i="33" a="1"/>
  <c r="EV215" i="33" s="1"/>
  <c r="EW215" i="33" s="1"/>
  <c r="EV212" i="33" a="1"/>
  <c r="EV212" i="33" s="1"/>
  <c r="EW212" i="33" s="1"/>
  <c r="EV219" i="33" a="1"/>
  <c r="EV219" i="33" s="1"/>
  <c r="EW219" i="33" s="1"/>
  <c r="EV191" i="33" a="1"/>
  <c r="EV191" i="33" s="1"/>
  <c r="EW191" i="33" s="1"/>
  <c r="EV213" i="33" a="1"/>
  <c r="EV213" i="33" s="1"/>
  <c r="EW213" i="33" s="1"/>
  <c r="EV209" i="33" a="1"/>
  <c r="EV209" i="33" s="1"/>
  <c r="EW209" i="33" s="1"/>
  <c r="EV192" i="33" a="1"/>
  <c r="EV192" i="33" s="1"/>
  <c r="EW192" i="33" s="1"/>
  <c r="EV207" i="33" a="1"/>
  <c r="EV207" i="33" s="1"/>
  <c r="EW207" i="33" s="1"/>
  <c r="EV198" i="33" a="1"/>
  <c r="EV198" i="33" s="1"/>
  <c r="EW198" i="33" s="1"/>
  <c r="EV187" i="33" a="1"/>
  <c r="EV187" i="33" s="1"/>
  <c r="EW187" i="33" s="1"/>
  <c r="EV186" i="33" a="1"/>
  <c r="EV186" i="33" s="1"/>
  <c r="EW186" i="33" s="1"/>
  <c r="EV221" i="33" a="1"/>
  <c r="EV221" i="33" s="1"/>
  <c r="EW221" i="33" s="1"/>
  <c r="EV216" i="33" a="1"/>
  <c r="EV216" i="33" s="1"/>
  <c r="EW216" i="33" s="1"/>
  <c r="EV204" i="33" a="1"/>
  <c r="EV204" i="33" s="1"/>
  <c r="EW204" i="33" s="1"/>
  <c r="EV203" i="33" a="1"/>
  <c r="EV203" i="33" s="1"/>
  <c r="EW203" i="33" s="1"/>
  <c r="EV195" i="33" a="1"/>
  <c r="EV195" i="33" s="1"/>
  <c r="EW195" i="33" s="1"/>
  <c r="EV193" i="33" a="1"/>
  <c r="EV193" i="33" s="1"/>
  <c r="EW193" i="33" s="1"/>
  <c r="EV188" i="33" a="1"/>
  <c r="EV188" i="33" s="1"/>
  <c r="EW188" i="33" s="1"/>
  <c r="EV189" i="33" a="1"/>
  <c r="EV189" i="33" s="1"/>
  <c r="EW189" i="33" s="1"/>
  <c r="EV234" i="33" a="1"/>
  <c r="EV234" i="33" s="1"/>
  <c r="EW234" i="33" s="1"/>
  <c r="EV230" i="33" a="1"/>
  <c r="EV230" i="33" s="1"/>
  <c r="EW230" i="33" s="1"/>
  <c r="EV208" i="33" a="1"/>
  <c r="EV208" i="33" s="1"/>
  <c r="EW208" i="33" s="1"/>
  <c r="EV239" i="33" a="1"/>
  <c r="EV239" i="33" s="1"/>
  <c r="EW239" i="33" s="1"/>
  <c r="EV197" i="33" a="1"/>
  <c r="EV197" i="33" s="1"/>
  <c r="EW197" i="33" s="1"/>
  <c r="EV201" i="33" a="1"/>
  <c r="EV201" i="33" s="1"/>
  <c r="EW201" i="33" s="1"/>
  <c r="EV200" i="33" a="1"/>
  <c r="EV200" i="33" s="1"/>
  <c r="EW200" i="33" s="1"/>
  <c r="EV196" i="33" a="1"/>
  <c r="EV196" i="33" s="1"/>
  <c r="EW196" i="33" s="1"/>
  <c r="EV199" i="33" a="1"/>
  <c r="EV199" i="33" s="1"/>
  <c r="EW199" i="33" s="1"/>
  <c r="EV190" i="33" a="1"/>
  <c r="EV190" i="33" s="1"/>
  <c r="EW190" i="33" s="1"/>
  <c r="EV194" i="33" a="1"/>
  <c r="EV194" i="33" s="1"/>
  <c r="EW194" i="33" s="1"/>
  <c r="EV177" i="33" a="1"/>
  <c r="EV177" i="33" s="1"/>
  <c r="EV169" i="33" a="1"/>
  <c r="EV169" i="33" s="1"/>
  <c r="EW169" i="33" s="1"/>
  <c r="EV152" i="33" a="1"/>
  <c r="EV152" i="33" s="1"/>
  <c r="EW152" i="33" s="1"/>
  <c r="EV155" i="33" a="1"/>
  <c r="EV155" i="33" s="1"/>
  <c r="EW155" i="33" s="1"/>
  <c r="EV158" i="33" a="1"/>
  <c r="EV158" i="33" s="1"/>
  <c r="EW158" i="33" s="1"/>
  <c r="EV129" i="33" a="1"/>
  <c r="EV129" i="33" s="1"/>
  <c r="EW129" i="33" s="1"/>
  <c r="EV118" i="33" a="1"/>
  <c r="EV118" i="33" s="1"/>
  <c r="EW118" i="33" s="1"/>
  <c r="EV116" i="33" a="1"/>
  <c r="EV116" i="33" s="1"/>
  <c r="EW116" i="33" s="1"/>
  <c r="EV128" i="33" a="1"/>
  <c r="EV128" i="33" s="1"/>
  <c r="EW128" i="33" s="1"/>
  <c r="EV175" i="33" a="1"/>
  <c r="EV175" i="33" s="1"/>
  <c r="EW175" i="33" s="1"/>
  <c r="EV167" i="33" a="1"/>
  <c r="EV167" i="33" s="1"/>
  <c r="EW167" i="33" s="1"/>
  <c r="EV150" i="33" a="1"/>
  <c r="EV150" i="33" s="1"/>
  <c r="EW150" i="33" s="1"/>
  <c r="EV153" i="33" a="1"/>
  <c r="EV153" i="33" s="1"/>
  <c r="EW153" i="33" s="1"/>
  <c r="EV127" i="33" a="1"/>
  <c r="EV127" i="33" s="1"/>
  <c r="EW127" i="33" s="1"/>
  <c r="EV114" i="33" a="1"/>
  <c r="EV114" i="33" s="1"/>
  <c r="EW114" i="33" s="1"/>
  <c r="EV148" i="33" a="1"/>
  <c r="EV148" i="33" s="1"/>
  <c r="EV162" i="33" a="1"/>
  <c r="EV162" i="33" s="1"/>
  <c r="EW162" i="33" s="1"/>
  <c r="EV115" i="33" a="1"/>
  <c r="EV115" i="33" s="1"/>
  <c r="EW115" i="33" s="1"/>
  <c r="EV103" i="33" a="1"/>
  <c r="EV103" i="33" s="1"/>
  <c r="EW103" i="33" s="1"/>
  <c r="EV161" i="33" a="1"/>
  <c r="EV161" i="33" s="1"/>
  <c r="EW161" i="33" s="1"/>
  <c r="EV141" i="33" a="1"/>
  <c r="EV141" i="33" s="1"/>
  <c r="EW141" i="33" s="1"/>
  <c r="EV108" i="33" a="1"/>
  <c r="EV108" i="33" s="1"/>
  <c r="EW108" i="33" s="1"/>
  <c r="EV159" i="33" a="1"/>
  <c r="EV159" i="33" s="1"/>
  <c r="EW159" i="33" s="1"/>
  <c r="EV139" i="33" a="1"/>
  <c r="EV139" i="33" s="1"/>
  <c r="EW139" i="33" s="1"/>
  <c r="EV106" i="33" a="1"/>
  <c r="EV106" i="33" s="1"/>
  <c r="EW106" i="33" s="1"/>
  <c r="EV140" i="33" a="1"/>
  <c r="EV140" i="33" s="1"/>
  <c r="EW140" i="33" s="1"/>
  <c r="EV166" i="33" a="1"/>
  <c r="EV166" i="33" s="1"/>
  <c r="EW166" i="33" s="1"/>
  <c r="EV122" i="33" a="1"/>
  <c r="EV122" i="33" s="1"/>
  <c r="EW122" i="33" s="1"/>
  <c r="EV170" i="33" a="1"/>
  <c r="EV170" i="33" s="1"/>
  <c r="EW170" i="33" s="1"/>
  <c r="EV154" i="33" a="1"/>
  <c r="EV154" i="33" s="1"/>
  <c r="EW154" i="33" s="1"/>
  <c r="EV117" i="33" a="1"/>
  <c r="EV117" i="33" s="1"/>
  <c r="EW117" i="33" s="1"/>
  <c r="EV126" i="33" a="1"/>
  <c r="EV126" i="33" s="1"/>
  <c r="EW126" i="33" s="1"/>
  <c r="EV165" i="33" a="1"/>
  <c r="EV165" i="33" s="1"/>
  <c r="EW165" i="33" s="1"/>
  <c r="EV151" i="33" a="1"/>
  <c r="EV151" i="33" s="1"/>
  <c r="EW151" i="33" s="1"/>
  <c r="EV125" i="33" a="1"/>
  <c r="EV125" i="33" s="1"/>
  <c r="EW125" i="33" s="1"/>
  <c r="EV112" i="33" a="1"/>
  <c r="EV112" i="33" s="1"/>
  <c r="EW112" i="33" s="1"/>
  <c r="EV144" i="33" a="1"/>
  <c r="EV144" i="33" s="1"/>
  <c r="EW144" i="33" s="1"/>
  <c r="EV121" i="33" a="1"/>
  <c r="EV121" i="33" s="1"/>
  <c r="EW121" i="33" s="1"/>
  <c r="EV99" i="33" a="1"/>
  <c r="EV99" i="33" s="1"/>
  <c r="EW99" i="33" s="1"/>
  <c r="EV180" i="33" a="1"/>
  <c r="EV180" i="33" s="1"/>
  <c r="EW180" i="33" s="1"/>
  <c r="EV119" i="33" a="1"/>
  <c r="EV119" i="33" s="1"/>
  <c r="EW119" i="33" s="1"/>
  <c r="EV97" i="33" a="1"/>
  <c r="EV97" i="33" s="1"/>
  <c r="EW97" i="33" s="1"/>
  <c r="EV164" i="33" a="1"/>
  <c r="EV164" i="33" s="1"/>
  <c r="EW164" i="33" s="1"/>
  <c r="EV130" i="33" a="1"/>
  <c r="EV130" i="33" s="1"/>
  <c r="EW130" i="33" s="1"/>
  <c r="EV102" i="33" a="1"/>
  <c r="EV102" i="33" s="1"/>
  <c r="EW102" i="33" s="1"/>
  <c r="EV168" i="33" a="1"/>
  <c r="EV168" i="33" s="1"/>
  <c r="EW168" i="33" s="1"/>
  <c r="EV120" i="33" a="1"/>
  <c r="EV120" i="33" s="1"/>
  <c r="EW120" i="33" s="1"/>
  <c r="EV184" i="33" a="1"/>
  <c r="EV184" i="33" s="1"/>
  <c r="EW184" i="33" s="1"/>
  <c r="EV163" i="33" a="1"/>
  <c r="EV163" i="33" s="1"/>
  <c r="EW163" i="33" s="1"/>
  <c r="EV146" i="33" a="1"/>
  <c r="EV146" i="33" s="1"/>
  <c r="EW146" i="33" s="1"/>
  <c r="EV149" i="33" a="1"/>
  <c r="EV149" i="33" s="1"/>
  <c r="EW149" i="33" s="1"/>
  <c r="EV143" i="33" a="1"/>
  <c r="EV143" i="33" s="1"/>
  <c r="EW143" i="33" s="1"/>
  <c r="EV123" i="33" a="1"/>
  <c r="EV123" i="33" s="1"/>
  <c r="EW123" i="33" s="1"/>
  <c r="EV113" i="33" a="1"/>
  <c r="EV113" i="33" s="1"/>
  <c r="EW113" i="33" s="1"/>
  <c r="EV110" i="33" a="1"/>
  <c r="EV110" i="33" s="1"/>
  <c r="EW110" i="33" s="1"/>
  <c r="EV101" i="33" a="1"/>
  <c r="EV101" i="33" s="1"/>
  <c r="EW101" i="33" s="1"/>
  <c r="EV182" i="33" a="1"/>
  <c r="EV182" i="33" s="1"/>
  <c r="EW182" i="33" s="1"/>
  <c r="EV147" i="33" a="1"/>
  <c r="EV147" i="33" s="1"/>
  <c r="EW147" i="33" s="1"/>
  <c r="EV111" i="33" a="1"/>
  <c r="EV111" i="33" s="1"/>
  <c r="EW111" i="33" s="1"/>
  <c r="EV142" i="33" a="1"/>
  <c r="EV142" i="33" s="1"/>
  <c r="EW142" i="33" s="1"/>
  <c r="EV109" i="33" a="1"/>
  <c r="EV109" i="33" s="1"/>
  <c r="EW109" i="33" s="1"/>
  <c r="EV157" i="33" a="1"/>
  <c r="EV157" i="33" s="1"/>
  <c r="EW157" i="33" s="1"/>
  <c r="EV107" i="33" a="1"/>
  <c r="EV107" i="33" s="1"/>
  <c r="EW107" i="33" s="1"/>
  <c r="EV145" i="33" a="1"/>
  <c r="EV145" i="33" s="1"/>
  <c r="EW145" i="33" s="1"/>
  <c r="EV100" i="33" a="1"/>
  <c r="EV100" i="33" s="1"/>
  <c r="EW100" i="33" s="1"/>
  <c r="EV156" i="33" a="1"/>
  <c r="EV156" i="33" s="1"/>
  <c r="EW156" i="33" s="1"/>
  <c r="EV178" i="33" a="1"/>
  <c r="EV178" i="33" s="1"/>
  <c r="EW178" i="33" s="1"/>
  <c r="EV124" i="33" a="1"/>
  <c r="EV124" i="33" s="1"/>
  <c r="EW124" i="33" s="1"/>
  <c r="EV134" i="33" a="1"/>
  <c r="EV134" i="33" s="1"/>
  <c r="EW134" i="33" s="1"/>
  <c r="EV179" i="33" a="1"/>
  <c r="EV179" i="33" s="1"/>
  <c r="EW179" i="33" s="1"/>
  <c r="EV98" i="33" a="1"/>
  <c r="EV98" i="33" s="1"/>
  <c r="EW98" i="33" s="1"/>
  <c r="EV136" i="33" a="1"/>
  <c r="EV136" i="33" s="1"/>
  <c r="EW136" i="33" s="1"/>
  <c r="EV104" i="33" a="1"/>
  <c r="EV104" i="33" s="1"/>
  <c r="EW104" i="33" s="1"/>
  <c r="EV105" i="33" a="1"/>
  <c r="EV105" i="33" s="1"/>
  <c r="EW105" i="33" s="1"/>
  <c r="EV131" i="33" a="1"/>
  <c r="EV131" i="33" s="1"/>
  <c r="EW131" i="33" s="1"/>
  <c r="EV185" i="33" a="1"/>
  <c r="EV185" i="33" s="1"/>
  <c r="EW185" i="33" s="1"/>
  <c r="EV137" i="33" a="1"/>
  <c r="EV137" i="33" s="1"/>
  <c r="EW137" i="33" s="1"/>
  <c r="EV133" i="33" a="1"/>
  <c r="EV133" i="33" s="1"/>
  <c r="EW133" i="33" s="1"/>
  <c r="EV132" i="33" a="1"/>
  <c r="EV132" i="33" s="1"/>
  <c r="EW132" i="33" s="1"/>
  <c r="EV183" i="33" a="1"/>
  <c r="EV183" i="33" s="1"/>
  <c r="EW183" i="33" s="1"/>
  <c r="EV176" i="33" a="1"/>
  <c r="EV176" i="33" s="1"/>
  <c r="EW176" i="33" s="1"/>
  <c r="EV172" i="33" a="1"/>
  <c r="EV172" i="33" s="1"/>
  <c r="EW172" i="33" s="1"/>
  <c r="EV138" i="33" a="1"/>
  <c r="EV138" i="33" s="1"/>
  <c r="EW138" i="33" s="1"/>
  <c r="EV135" i="33" a="1"/>
  <c r="EV135" i="33" s="1"/>
  <c r="EW135" i="33" s="1"/>
  <c r="EV181" i="33" a="1"/>
  <c r="EV181" i="33" s="1"/>
  <c r="EW181" i="33" s="1"/>
  <c r="EV171" i="33" a="1"/>
  <c r="EV171" i="33" s="1"/>
  <c r="EW171" i="33" s="1"/>
  <c r="EV173" i="33" a="1"/>
  <c r="EV173" i="33" s="1"/>
  <c r="EW173" i="33" s="1"/>
  <c r="EV174" i="33" a="1"/>
  <c r="EV174" i="33" s="1"/>
  <c r="EW174" i="33" s="1"/>
  <c r="EV160" i="33" a="1"/>
  <c r="EV160" i="33" s="1"/>
  <c r="EW160" i="33" s="1"/>
  <c r="EV95" i="33" a="1"/>
  <c r="EV95" i="33" s="1"/>
  <c r="EW95" i="33" s="1"/>
  <c r="EV94" i="33" a="1"/>
  <c r="EV94" i="33" s="1"/>
  <c r="EW94" i="33" s="1"/>
  <c r="EV93" i="33" a="1"/>
  <c r="EV93" i="33" s="1"/>
  <c r="EW93" i="33" s="1"/>
  <c r="EV96" i="33" a="1"/>
  <c r="EV96" i="33" s="1"/>
  <c r="EW96" i="33" s="1"/>
  <c r="ED37" i="33" a="1"/>
  <c r="ED37" i="33" s="1"/>
  <c r="ED237" i="33" a="1"/>
  <c r="ED237" i="33" s="1"/>
  <c r="EE237" i="33" s="1"/>
  <c r="ED233" i="33" a="1"/>
  <c r="ED233" i="33" s="1"/>
  <c r="EE233" i="33" s="1"/>
  <c r="ED242" i="33" a="1"/>
  <c r="ED242" i="33" s="1"/>
  <c r="ED230" i="33" a="1"/>
  <c r="ED230" i="33" s="1"/>
  <c r="EE230" i="33" s="1"/>
  <c r="ED246" i="33" a="1"/>
  <c r="ED246" i="33" s="1"/>
  <c r="EE246" i="33" s="1"/>
  <c r="ED247" i="33" a="1"/>
  <c r="ED247" i="33" s="1"/>
  <c r="EE247" i="33" s="1"/>
  <c r="ED234" i="33" a="1"/>
  <c r="ED234" i="33" s="1"/>
  <c r="EE234" i="33" s="1"/>
  <c r="ED227" i="33" a="1"/>
  <c r="ED227" i="33" s="1"/>
  <c r="EE227" i="33" s="1"/>
  <c r="ED220" i="33" a="1"/>
  <c r="ED220" i="33" s="1"/>
  <c r="EE220" i="33" s="1"/>
  <c r="ED240" i="33" a="1"/>
  <c r="ED240" i="33" s="1"/>
  <c r="EE240" i="33" s="1"/>
  <c r="ED231" i="33" a="1"/>
  <c r="ED231" i="33" s="1"/>
  <c r="EE231" i="33" s="1"/>
  <c r="ED232" i="33" a="1"/>
  <c r="ED232" i="33" s="1"/>
  <c r="EE232" i="33" s="1"/>
  <c r="ED228" i="33" a="1"/>
  <c r="ED228" i="33" s="1"/>
  <c r="EE228" i="33" s="1"/>
  <c r="ED215" i="33" a="1"/>
  <c r="ED215" i="33" s="1"/>
  <c r="EE215" i="33" s="1"/>
  <c r="ED212" i="33" a="1"/>
  <c r="ED212" i="33" s="1"/>
  <c r="EE212" i="33" s="1"/>
  <c r="ED204" i="33" a="1"/>
  <c r="ED204" i="33" s="1"/>
  <c r="EE204" i="33" s="1"/>
  <c r="ED200" i="33" a="1"/>
  <c r="ED200" i="33" s="1"/>
  <c r="EE200" i="33" s="1"/>
  <c r="ED239" i="33" a="1"/>
  <c r="ED239" i="33" s="1"/>
  <c r="EE239" i="33" s="1"/>
  <c r="ED219" i="33" a="1"/>
  <c r="ED219" i="33" s="1"/>
  <c r="EE219" i="33" s="1"/>
  <c r="ED216" i="33" a="1"/>
  <c r="ED216" i="33" s="1"/>
  <c r="EE216" i="33" s="1"/>
  <c r="ED209" i="33" a="1"/>
  <c r="ED209" i="33" s="1"/>
  <c r="EE209" i="33" s="1"/>
  <c r="ED201" i="33" a="1"/>
  <c r="ED201" i="33" s="1"/>
  <c r="EE201" i="33" s="1"/>
  <c r="ED241" i="33" a="1"/>
  <c r="ED241" i="33" s="1"/>
  <c r="EE241" i="33" s="1"/>
  <c r="ED235" i="33" a="1"/>
  <c r="ED235" i="33" s="1"/>
  <c r="EE235" i="33" s="1"/>
  <c r="ED221" i="33" a="1"/>
  <c r="ED221" i="33" s="1"/>
  <c r="EE221" i="33" s="1"/>
  <c r="ED213" i="33" a="1"/>
  <c r="ED213" i="33" s="1"/>
  <c r="EE213" i="33" s="1"/>
  <c r="ED236" i="33" a="1"/>
  <c r="ED236" i="33" s="1"/>
  <c r="EE236" i="33" s="1"/>
  <c r="ED248" i="33" a="1"/>
  <c r="ED248" i="33" s="1"/>
  <c r="ED243" i="33" a="1"/>
  <c r="ED243" i="33" s="1"/>
  <c r="ED217" i="33" a="1"/>
  <c r="ED217" i="33" s="1"/>
  <c r="EE217" i="33" s="1"/>
  <c r="ED210" i="33" a="1"/>
  <c r="ED210" i="33" s="1"/>
  <c r="EE210" i="33" s="1"/>
  <c r="ED244" i="33" a="1"/>
  <c r="ED244" i="33" s="1"/>
  <c r="EE244" i="33" s="1"/>
  <c r="ED223" i="33" a="1"/>
  <c r="ED223" i="33" s="1"/>
  <c r="EE223" i="33" s="1"/>
  <c r="ED214" i="33" a="1"/>
  <c r="ED214" i="33" s="1"/>
  <c r="EE214" i="33" s="1"/>
  <c r="ED211" i="33" a="1"/>
  <c r="ED211" i="33" s="1"/>
  <c r="EE211" i="33" s="1"/>
  <c r="ED194" i="33" a="1"/>
  <c r="ED194" i="33" s="1"/>
  <c r="EE194" i="33" s="1"/>
  <c r="ED222" i="33" a="1"/>
  <c r="ED222" i="33" s="1"/>
  <c r="EE222" i="33" s="1"/>
  <c r="ED208" i="33" a="1"/>
  <c r="ED208" i="33" s="1"/>
  <c r="EE208" i="33" s="1"/>
  <c r="ED199" i="33" a="1"/>
  <c r="ED199" i="33" s="1"/>
  <c r="EE199" i="33" s="1"/>
  <c r="ED196" i="33" a="1"/>
  <c r="ED196" i="33" s="1"/>
  <c r="EE196" i="33" s="1"/>
  <c r="ED190" i="33" a="1"/>
  <c r="ED190" i="33" s="1"/>
  <c r="EE190" i="33" s="1"/>
  <c r="ED229" i="33" a="1"/>
  <c r="ED229" i="33" s="1"/>
  <c r="EE229" i="33" s="1"/>
  <c r="ED226" i="33" a="1"/>
  <c r="ED226" i="33" s="1"/>
  <c r="EE226" i="33" s="1"/>
  <c r="ED225" i="33" a="1"/>
  <c r="ED225" i="33" s="1"/>
  <c r="EE225" i="33" s="1"/>
  <c r="ED192" i="33" a="1"/>
  <c r="ED192" i="33" s="1"/>
  <c r="EE192" i="33" s="1"/>
  <c r="ED191" i="33" a="1"/>
  <c r="ED191" i="33" s="1"/>
  <c r="EE191" i="33" s="1"/>
  <c r="ED238" i="33" a="1"/>
  <c r="ED238" i="33" s="1"/>
  <c r="EE238" i="33" s="1"/>
  <c r="ED197" i="33" a="1"/>
  <c r="ED197" i="33" s="1"/>
  <c r="EE197" i="33" s="1"/>
  <c r="ED189" i="33" a="1"/>
  <c r="ED189" i="33" s="1"/>
  <c r="EE189" i="33" s="1"/>
  <c r="ED195" i="33" a="1"/>
  <c r="ED195" i="33" s="1"/>
  <c r="EE195" i="33" s="1"/>
  <c r="ED245" i="33" a="1"/>
  <c r="ED245" i="33" s="1"/>
  <c r="EE245" i="33" s="1"/>
  <c r="ED203" i="33" a="1"/>
  <c r="ED203" i="33" s="1"/>
  <c r="EE203" i="33" s="1"/>
  <c r="ED186" i="33" a="1"/>
  <c r="ED186" i="33" s="1"/>
  <c r="EE186" i="33" s="1"/>
  <c r="ED224" i="33" a="1"/>
  <c r="ED224" i="33" s="1"/>
  <c r="EE224" i="33" s="1"/>
  <c r="ED198" i="33" a="1"/>
  <c r="ED198" i="33" s="1"/>
  <c r="EE198" i="33" s="1"/>
  <c r="ED187" i="33" a="1"/>
  <c r="ED187" i="33" s="1"/>
  <c r="EE187" i="33" s="1"/>
  <c r="ED188" i="33" a="1"/>
  <c r="ED188" i="33" s="1"/>
  <c r="EE188" i="33" s="1"/>
  <c r="ED218" i="33" a="1"/>
  <c r="ED218" i="33" s="1"/>
  <c r="EE218" i="33" s="1"/>
  <c r="ED202" i="33" a="1"/>
  <c r="ED202" i="33" s="1"/>
  <c r="EE202" i="33" s="1"/>
  <c r="ED193" i="33" a="1"/>
  <c r="ED193" i="33" s="1"/>
  <c r="EE193" i="33" s="1"/>
  <c r="ED207" i="33" a="1"/>
  <c r="ED207" i="33" s="1"/>
  <c r="EE207" i="33" s="1"/>
  <c r="ED206" i="33" a="1"/>
  <c r="ED206" i="33" s="1"/>
  <c r="EE206" i="33" s="1"/>
  <c r="ED205" i="33" a="1"/>
  <c r="ED205" i="33" s="1"/>
  <c r="EE205" i="33" s="1"/>
  <c r="ED180" i="33" a="1"/>
  <c r="ED180" i="33" s="1"/>
  <c r="EE180" i="33" s="1"/>
  <c r="ED168" i="33" a="1"/>
  <c r="ED168" i="33" s="1"/>
  <c r="EE168" i="33" s="1"/>
  <c r="ED171" i="33" a="1"/>
  <c r="ED171" i="33" s="1"/>
  <c r="EE171" i="33" s="1"/>
  <c r="ED143" i="33" a="1"/>
  <c r="ED143" i="33" s="1"/>
  <c r="EE143" i="33" s="1"/>
  <c r="ED129" i="33" a="1"/>
  <c r="ED129" i="33" s="1"/>
  <c r="EE129" i="33" s="1"/>
  <c r="ED117" i="33" a="1"/>
  <c r="ED117" i="33" s="1"/>
  <c r="EE117" i="33" s="1"/>
  <c r="ED110" i="33" a="1"/>
  <c r="ED110" i="33" s="1"/>
  <c r="EE110" i="33" s="1"/>
  <c r="ED105" i="33" a="1"/>
  <c r="ED105" i="33" s="1"/>
  <c r="EE105" i="33" s="1"/>
  <c r="ED150" i="33" a="1"/>
  <c r="ED150" i="33" s="1"/>
  <c r="EE150" i="33" s="1"/>
  <c r="ED111" i="33" a="1"/>
  <c r="ED111" i="33" s="1"/>
  <c r="EE111" i="33" s="1"/>
  <c r="ED160" i="33" a="1"/>
  <c r="ED160" i="33" s="1"/>
  <c r="EE160" i="33" s="1"/>
  <c r="ED148" i="33" a="1"/>
  <c r="ED148" i="33" s="1"/>
  <c r="EE148" i="33" s="1"/>
  <c r="ED109" i="33" a="1"/>
  <c r="ED109" i="33" s="1"/>
  <c r="EE109" i="33" s="1"/>
  <c r="ED159" i="33" a="1"/>
  <c r="ED159" i="33" s="1"/>
  <c r="EE159" i="33" s="1"/>
  <c r="ED147" i="33" a="1"/>
  <c r="ED147" i="33" s="1"/>
  <c r="EE147" i="33" s="1"/>
  <c r="ED157" i="33" a="1"/>
  <c r="ED157" i="33" s="1"/>
  <c r="EE157" i="33" s="1"/>
  <c r="ED134" i="33" a="1"/>
  <c r="ED134" i="33" s="1"/>
  <c r="EE134" i="33" s="1"/>
  <c r="ED174" i="33" a="1"/>
  <c r="ED174" i="33" s="1"/>
  <c r="EE174" i="33" s="1"/>
  <c r="ED135" i="33" a="1"/>
  <c r="ED135" i="33" s="1"/>
  <c r="EE135" i="33" s="1"/>
  <c r="ED124" i="33" a="1"/>
  <c r="ED124" i="33" s="1"/>
  <c r="EE124" i="33" s="1"/>
  <c r="ED169" i="33" a="1"/>
  <c r="ED169" i="33" s="1"/>
  <c r="EE169" i="33" s="1"/>
  <c r="ED114" i="33" a="1"/>
  <c r="ED114" i="33" s="1"/>
  <c r="EE114" i="33" s="1"/>
  <c r="ED170" i="33" a="1"/>
  <c r="ED170" i="33" s="1"/>
  <c r="EE170" i="33" s="1"/>
  <c r="ED179" i="33" a="1"/>
  <c r="ED179" i="33" s="1"/>
  <c r="EE179" i="33" s="1"/>
  <c r="ED166" i="33" a="1"/>
  <c r="ED166" i="33" s="1"/>
  <c r="EE166" i="33" s="1"/>
  <c r="ED167" i="33" a="1"/>
  <c r="ED167" i="33" s="1"/>
  <c r="EE167" i="33" s="1"/>
  <c r="ED142" i="33" a="1"/>
  <c r="ED142" i="33" s="1"/>
  <c r="EE142" i="33" s="1"/>
  <c r="ED127" i="33" a="1"/>
  <c r="ED127" i="33" s="1"/>
  <c r="EE127" i="33" s="1"/>
  <c r="ED115" i="33" a="1"/>
  <c r="ED115" i="33" s="1"/>
  <c r="EE115" i="33" s="1"/>
  <c r="ED128" i="33" a="1"/>
  <c r="ED128" i="33" s="1"/>
  <c r="EE128" i="33" s="1"/>
  <c r="ED108" i="33" a="1"/>
  <c r="ED108" i="33" s="1"/>
  <c r="EE108" i="33" s="1"/>
  <c r="ED136" i="33" a="1"/>
  <c r="ED136" i="33" s="1"/>
  <c r="EE136" i="33" s="1"/>
  <c r="ED163" i="33" a="1"/>
  <c r="ED163" i="33" s="1"/>
  <c r="EE163" i="33" s="1"/>
  <c r="ED151" i="33" a="1"/>
  <c r="ED151" i="33" s="1"/>
  <c r="EE151" i="33" s="1"/>
  <c r="ED161" i="33" a="1"/>
  <c r="ED161" i="33" s="1"/>
  <c r="EE161" i="33" s="1"/>
  <c r="ED121" i="33" a="1"/>
  <c r="ED121" i="33" s="1"/>
  <c r="EE121" i="33" s="1"/>
  <c r="ED102" i="33" a="1"/>
  <c r="ED102" i="33" s="1"/>
  <c r="EE102" i="33" s="1"/>
  <c r="ED158" i="33" a="1"/>
  <c r="ED158" i="33" s="1"/>
  <c r="EE158" i="33" s="1"/>
  <c r="ED145" i="33" a="1"/>
  <c r="ED145" i="33" s="1"/>
  <c r="EE145" i="33" s="1"/>
  <c r="ED100" i="33" a="1"/>
  <c r="ED100" i="33" s="1"/>
  <c r="EE100" i="33" s="1"/>
  <c r="ED173" i="33" a="1"/>
  <c r="ED173" i="33" s="1"/>
  <c r="EE173" i="33" s="1"/>
  <c r="ED137" i="33" a="1"/>
  <c r="ED137" i="33" s="1"/>
  <c r="EE137" i="33" s="1"/>
  <c r="ED99" i="33" a="1"/>
  <c r="ED99" i="33" s="1"/>
  <c r="EE99" i="33" s="1"/>
  <c r="ED154" i="33" a="1"/>
  <c r="ED154" i="33" s="1"/>
  <c r="EE154" i="33" s="1"/>
  <c r="ED116" i="33" a="1"/>
  <c r="ED116" i="33" s="1"/>
  <c r="EE116" i="33" s="1"/>
  <c r="ED133" i="33" a="1"/>
  <c r="ED133" i="33" s="1"/>
  <c r="EE133" i="33" s="1"/>
  <c r="ED122" i="33" a="1"/>
  <c r="ED122" i="33" s="1"/>
  <c r="EE122" i="33" s="1"/>
  <c r="ED120" i="33" a="1"/>
  <c r="ED120" i="33" s="1"/>
  <c r="EE120" i="33" s="1"/>
  <c r="ED178" i="33" a="1"/>
  <c r="ED178" i="33" s="1"/>
  <c r="EE178" i="33" s="1"/>
  <c r="ED164" i="33" a="1"/>
  <c r="ED164" i="33" s="1"/>
  <c r="EE164" i="33" s="1"/>
  <c r="ED165" i="33" a="1"/>
  <c r="ED165" i="33" s="1"/>
  <c r="EE165" i="33" s="1"/>
  <c r="ED152" i="33" a="1"/>
  <c r="ED152" i="33" s="1"/>
  <c r="EE152" i="33" s="1"/>
  <c r="ED141" i="33" a="1"/>
  <c r="ED141" i="33" s="1"/>
  <c r="EE141" i="33" s="1"/>
  <c r="ED125" i="33" a="1"/>
  <c r="ED125" i="33" s="1"/>
  <c r="EE125" i="33" s="1"/>
  <c r="ED113" i="33" a="1"/>
  <c r="ED113" i="33" s="1"/>
  <c r="EE113" i="33" s="1"/>
  <c r="ED126" i="33" a="1"/>
  <c r="ED126" i="33" s="1"/>
  <c r="EE126" i="33" s="1"/>
  <c r="ED106" i="33" a="1"/>
  <c r="ED106" i="33" s="1"/>
  <c r="EE106" i="33" s="1"/>
  <c r="ED162" i="33" a="1"/>
  <c r="ED162" i="33" s="1"/>
  <c r="EE162" i="33" s="1"/>
  <c r="ED140" i="33" a="1"/>
  <c r="ED140" i="33" s="1"/>
  <c r="EE140" i="33" s="1"/>
  <c r="ED104" i="33" a="1"/>
  <c r="ED104" i="33" s="1"/>
  <c r="EE104" i="33" s="1"/>
  <c r="ED176" i="33" a="1"/>
  <c r="ED176" i="33" s="1"/>
  <c r="EE176" i="33" s="1"/>
  <c r="ED139" i="33" a="1"/>
  <c r="ED139" i="33" s="1"/>
  <c r="EE139" i="33" s="1"/>
  <c r="ED149" i="33" a="1"/>
  <c r="ED149" i="33" s="1"/>
  <c r="EE149" i="33" s="1"/>
  <c r="ED175" i="33" a="1"/>
  <c r="ED175" i="33" s="1"/>
  <c r="EE175" i="33" s="1"/>
  <c r="ED119" i="33" a="1"/>
  <c r="ED119" i="33" s="1"/>
  <c r="EE119" i="33" s="1"/>
  <c r="ED101" i="33" a="1"/>
  <c r="ED101" i="33" s="1"/>
  <c r="EE101" i="33" s="1"/>
  <c r="ED156" i="33" a="1"/>
  <c r="ED156" i="33" s="1"/>
  <c r="EE156" i="33" s="1"/>
  <c r="ED153" i="33" a="1"/>
  <c r="ED153" i="33" s="1"/>
  <c r="EE153" i="33" s="1"/>
  <c r="ED98" i="33" a="1"/>
  <c r="ED98" i="33" s="1"/>
  <c r="EE98" i="33" s="1"/>
  <c r="ED146" i="33" a="1"/>
  <c r="ED146" i="33" s="1"/>
  <c r="EE146" i="33" s="1"/>
  <c r="ED132" i="33" a="1"/>
  <c r="ED132" i="33" s="1"/>
  <c r="EE132" i="33" s="1"/>
  <c r="ED118" i="33" a="1"/>
  <c r="ED118" i="33" s="1"/>
  <c r="EE118" i="33" s="1"/>
  <c r="ED112" i="33" a="1"/>
  <c r="ED112" i="33" s="1"/>
  <c r="EE112" i="33" s="1"/>
  <c r="ED177" i="33" a="1"/>
  <c r="ED177" i="33" s="1"/>
  <c r="ED123" i="33" a="1"/>
  <c r="ED123" i="33" s="1"/>
  <c r="EE123" i="33" s="1"/>
  <c r="ED103" i="33" a="1"/>
  <c r="ED103" i="33" s="1"/>
  <c r="EE103" i="33" s="1"/>
  <c r="ED185" i="33" a="1"/>
  <c r="ED185" i="33" s="1"/>
  <c r="EE185" i="33" s="1"/>
  <c r="ED107" i="33" a="1"/>
  <c r="ED107" i="33" s="1"/>
  <c r="EE107" i="33" s="1"/>
  <c r="ED184" i="33" a="1"/>
  <c r="ED184" i="33" s="1"/>
  <c r="EE184" i="33" s="1"/>
  <c r="ED138" i="33" a="1"/>
  <c r="ED138" i="33" s="1"/>
  <c r="EE138" i="33" s="1"/>
  <c r="ED155" i="33" a="1"/>
  <c r="ED155" i="33" s="1"/>
  <c r="EE155" i="33" s="1"/>
  <c r="ED172" i="33" a="1"/>
  <c r="ED172" i="33" s="1"/>
  <c r="EE172" i="33" s="1"/>
  <c r="ED130" i="33" a="1"/>
  <c r="ED130" i="33" s="1"/>
  <c r="EE130" i="33" s="1"/>
  <c r="ED144" i="33" a="1"/>
  <c r="ED144" i="33" s="1"/>
  <c r="EE144" i="33" s="1"/>
  <c r="ED181" i="33" a="1"/>
  <c r="ED181" i="33" s="1"/>
  <c r="EE181" i="33" s="1"/>
  <c r="ED131" i="33" a="1"/>
  <c r="ED131" i="33" s="1"/>
  <c r="EE131" i="33" s="1"/>
  <c r="ED183" i="33" a="1"/>
  <c r="ED183" i="33" s="1"/>
  <c r="EE183" i="33" s="1"/>
  <c r="ED182" i="33" a="1"/>
  <c r="ED182" i="33" s="1"/>
  <c r="EE182" i="33" s="1"/>
  <c r="BE15" i="33"/>
  <c r="AV14" i="33"/>
  <c r="AV15" i="33"/>
  <c r="BN15" i="33"/>
  <c r="BW15" i="33"/>
  <c r="ED89" i="33" a="1"/>
  <c r="ED89" i="33" s="1"/>
  <c r="ED88" i="33" a="1"/>
  <c r="ED88" i="33" s="1"/>
  <c r="ED87" i="33" a="1"/>
  <c r="ED87" i="33" s="1"/>
  <c r="ED86" i="33" a="1"/>
  <c r="ED86" i="33" s="1"/>
  <c r="ED68" i="33" a="1"/>
  <c r="ED68" i="33" s="1"/>
  <c r="ED42" i="33" a="1"/>
  <c r="ED42" i="33" s="1"/>
  <c r="ED77" i="33" a="1"/>
  <c r="ED77" i="33" s="1"/>
  <c r="ED60" i="33" a="1"/>
  <c r="ED60" i="33" s="1"/>
  <c r="ED57" i="33" a="1"/>
  <c r="ED57" i="33" s="1"/>
  <c r="ED63" i="33" a="1"/>
  <c r="ED63" i="33" s="1"/>
  <c r="ED29" i="33" a="1"/>
  <c r="ED29" i="33" s="1"/>
  <c r="ED54" i="33" a="1"/>
  <c r="ED54" i="33" s="1"/>
  <c r="ED38" i="33" a="1"/>
  <c r="ED38" i="33" s="1"/>
  <c r="ED27" i="33" a="1"/>
  <c r="ED27" i="33" s="1"/>
  <c r="ED83" i="33" a="1"/>
  <c r="ED83" i="33" s="1"/>
  <c r="ED81" i="33" a="1"/>
  <c r="ED81" i="33" s="1"/>
  <c r="ED67" i="33" a="1"/>
  <c r="ED67" i="33" s="1"/>
  <c r="ED43" i="33" a="1"/>
  <c r="ED43" i="33" s="1"/>
  <c r="ED20" i="33" a="1"/>
  <c r="ED20" i="33" s="1"/>
  <c r="EE20" i="33" s="1"/>
  <c r="ED48" i="33" a="1"/>
  <c r="ED48" i="33" s="1"/>
  <c r="ED40" i="33" a="1"/>
  <c r="ED40" i="33" s="1"/>
  <c r="ED35" i="33" a="1"/>
  <c r="ED35" i="33" s="1"/>
  <c r="ED82" i="33" a="1"/>
  <c r="ED82" i="33" s="1"/>
  <c r="ED17" i="33" a="1"/>
  <c r="ED17" i="33" s="1"/>
  <c r="EE17" i="33" s="1"/>
  <c r="ED75" i="33" a="1"/>
  <c r="ED75" i="33" s="1"/>
  <c r="ED34" i="33" a="1"/>
  <c r="ED34" i="33" s="1"/>
  <c r="ED64" i="33" a="1"/>
  <c r="ED64" i="33" s="1"/>
  <c r="ED62" i="33" a="1"/>
  <c r="ED62" i="33" s="1"/>
  <c r="ED66" i="33" a="1"/>
  <c r="ED66" i="33" s="1"/>
  <c r="ED28" i="33" a="1"/>
  <c r="ED28" i="33" s="1"/>
  <c r="ED76" i="33" a="1"/>
  <c r="ED76" i="33" s="1"/>
  <c r="ED74" i="33" a="1"/>
  <c r="ED74" i="33" s="1"/>
  <c r="ED79" i="33" a="1"/>
  <c r="ED79" i="33" s="1"/>
  <c r="ED50" i="33" a="1"/>
  <c r="ED50" i="33" s="1"/>
  <c r="ED61" i="33" a="1"/>
  <c r="ED61" i="33" s="1"/>
  <c r="ED33" i="33" a="1"/>
  <c r="ED33" i="33" s="1"/>
  <c r="ED69" i="33" a="1"/>
  <c r="ED69" i="33" s="1"/>
  <c r="ED24" i="33" a="1"/>
  <c r="ED24" i="33" s="1"/>
  <c r="ED73" i="33" a="1"/>
  <c r="ED73" i="33" s="1"/>
  <c r="ED30" i="33" a="1"/>
  <c r="ED30" i="33" s="1"/>
  <c r="ED71" i="33" a="1"/>
  <c r="ED71" i="33" s="1"/>
  <c r="ED72" i="33" a="1"/>
  <c r="ED72" i="33" s="1"/>
  <c r="ED84" i="33" a="1"/>
  <c r="ED84" i="33" s="1"/>
  <c r="ED44" i="33" a="1"/>
  <c r="ED44" i="33" s="1"/>
  <c r="ED51" i="33" a="1"/>
  <c r="ED51" i="33" s="1"/>
  <c r="ED49" i="33" a="1"/>
  <c r="ED49" i="33" s="1"/>
  <c r="ED31" i="33" a="1"/>
  <c r="ED31" i="33" s="1"/>
  <c r="ED16" i="33" a="1"/>
  <c r="ED16" i="33" s="1"/>
  <c r="EE16" i="33" s="1"/>
  <c r="ED46" i="33" a="1"/>
  <c r="ED46" i="33" s="1"/>
  <c r="ED22" i="33" a="1"/>
  <c r="ED22" i="33" s="1"/>
  <c r="ED55" i="33" a="1"/>
  <c r="ED55" i="33" s="1"/>
  <c r="ED15" i="33" a="1"/>
  <c r="ED15" i="33" s="1"/>
  <c r="EE15" i="33" s="1"/>
  <c r="ED78" i="33" a="1"/>
  <c r="ED78" i="33" s="1"/>
  <c r="ED70" i="33" a="1"/>
  <c r="ED70" i="33" s="1"/>
  <c r="ED47" i="33" a="1"/>
  <c r="ED47" i="33" s="1"/>
  <c r="ED25" i="33" a="1"/>
  <c r="ED25" i="33" s="1"/>
  <c r="ED58" i="33" a="1"/>
  <c r="ED58" i="33" s="1"/>
  <c r="ED85" i="33" a="1"/>
  <c r="ED85" i="33" s="1"/>
  <c r="ED23" i="33" a="1"/>
  <c r="ED23" i="33" s="1"/>
  <c r="ED18" i="33" a="1"/>
  <c r="ED18" i="33" s="1"/>
  <c r="EE18" i="33" s="1"/>
  <c r="ED53" i="33" a="1"/>
  <c r="ED53" i="33" s="1"/>
  <c r="ED52" i="33" a="1"/>
  <c r="ED52" i="33" s="1"/>
  <c r="ED21" i="33" a="1"/>
  <c r="ED21" i="33" s="1"/>
  <c r="ED26" i="33" a="1"/>
  <c r="ED26" i="33" s="1"/>
  <c r="ED36" i="33" a="1"/>
  <c r="ED36" i="33" s="1"/>
  <c r="ED39" i="33" a="1"/>
  <c r="ED39" i="33" s="1"/>
  <c r="ED19" i="33" a="1"/>
  <c r="ED19" i="33" s="1"/>
  <c r="EE19" i="33" s="1"/>
  <c r="EC14" i="33"/>
  <c r="ED14" i="33" s="1" a="1"/>
  <c r="ED14" i="33" s="1"/>
  <c r="EE14" i="33" s="1"/>
  <c r="ED41" i="33" a="1"/>
  <c r="ED41" i="33" s="1"/>
  <c r="ED80" i="33" a="1"/>
  <c r="ED80" i="33" s="1"/>
  <c r="ED59" i="33" a="1"/>
  <c r="ED59" i="33" s="1"/>
  <c r="ED32" i="33" a="1"/>
  <c r="ED32" i="33" s="1"/>
  <c r="ED56" i="33" a="1"/>
  <c r="ED56" i="33" s="1"/>
  <c r="ED45" i="33" a="1"/>
  <c r="ED45" i="33" s="1"/>
  <c r="ED65" i="33" a="1"/>
  <c r="ED65" i="33" s="1"/>
  <c r="AN28" i="26"/>
  <c r="AP141" i="19" s="1"/>
  <c r="F297" i="19"/>
  <c r="EP10" i="39" l="1"/>
  <c r="CV326" i="38" a="1"/>
  <c r="CV326" i="38" s="1"/>
  <c r="CV327" i="38" s="1"/>
  <c r="DY15" i="33"/>
  <c r="CV331" i="38"/>
  <c r="AC8" i="39"/>
  <c r="V319" i="38" s="1"/>
  <c r="V317" i="38" s="1"/>
  <c r="V315" i="38" s="1"/>
  <c r="V323" i="38" s="1"/>
  <c r="V328" i="38" s="1"/>
  <c r="EQ15" i="39"/>
  <c r="ER14" i="39" s="1" a="1"/>
  <c r="ES338" i="39" s="1"/>
  <c r="FM14" i="39"/>
  <c r="FN14" i="39" s="1" a="1"/>
  <c r="FN14" i="39" s="1"/>
  <c r="FO14" i="39" s="1"/>
  <c r="FN51" i="39" a="1"/>
  <c r="FN51" i="39" s="1"/>
  <c r="FO51" i="39" s="1"/>
  <c r="FN44" i="39" a="1"/>
  <c r="FN44" i="39" s="1"/>
  <c r="FO44" i="39" s="1"/>
  <c r="FN38" i="39" a="1"/>
  <c r="FN38" i="39" s="1"/>
  <c r="FO38" i="39" s="1"/>
  <c r="FN33" i="39" a="1"/>
  <c r="FN33" i="39" s="1"/>
  <c r="FO33" i="39" s="1"/>
  <c r="FN29" i="39" a="1"/>
  <c r="FN29" i="39" s="1"/>
  <c r="FO29" i="39" s="1"/>
  <c r="FN23" i="39" a="1"/>
  <c r="FN23" i="39" s="1"/>
  <c r="FO23" i="39" s="1"/>
  <c r="FN54" i="39" a="1"/>
  <c r="FN54" i="39" s="1"/>
  <c r="FO54" i="39" s="1"/>
  <c r="FN47" i="39" a="1"/>
  <c r="FN47" i="39" s="1"/>
  <c r="FO47" i="39" s="1"/>
  <c r="FN22" i="39" a="1"/>
  <c r="FN22" i="39" s="1"/>
  <c r="FO22" i="39" s="1"/>
  <c r="FN17" i="39" a="1"/>
  <c r="FN17" i="39" s="1"/>
  <c r="FO17" i="39" s="1"/>
  <c r="FN39" i="39" a="1"/>
  <c r="FN39" i="39" s="1"/>
  <c r="FO39" i="39" s="1"/>
  <c r="FN57" i="39" a="1"/>
  <c r="FN57" i="39" s="1"/>
  <c r="FO57" i="39" s="1"/>
  <c r="FN56" i="39" a="1"/>
  <c r="FN56" i="39" s="1"/>
  <c r="FO56" i="39" s="1"/>
  <c r="FN40" i="39" a="1"/>
  <c r="FN40" i="39" s="1"/>
  <c r="FO40" i="39" s="1"/>
  <c r="FN28" i="39" a="1"/>
  <c r="FN28" i="39" s="1"/>
  <c r="FO28" i="39" s="1"/>
  <c r="FN35" i="39" a="1"/>
  <c r="FN35" i="39" s="1"/>
  <c r="FO35" i="39" s="1"/>
  <c r="FN16" i="39" a="1"/>
  <c r="FN16" i="39" s="1"/>
  <c r="FO16" i="39" s="1"/>
  <c r="FN60" i="39" a="1"/>
  <c r="FN60" i="39" s="1"/>
  <c r="FN50" i="39" a="1"/>
  <c r="FN50" i="39" s="1"/>
  <c r="FO50" i="39" s="1"/>
  <c r="FN46" i="39" a="1"/>
  <c r="FN46" i="39" s="1"/>
  <c r="FO46" i="39" s="1"/>
  <c r="FN43" i="39" a="1"/>
  <c r="FN43" i="39" s="1"/>
  <c r="FO43" i="39" s="1"/>
  <c r="FN37" i="39" a="1"/>
  <c r="FN37" i="39" s="1"/>
  <c r="FO37" i="39" s="1"/>
  <c r="FN32" i="39" a="1"/>
  <c r="FN32" i="39" s="1"/>
  <c r="FO32" i="39" s="1"/>
  <c r="FN27" i="39" a="1"/>
  <c r="FN27" i="39" s="1"/>
  <c r="FO27" i="39" s="1"/>
  <c r="FN21" i="39" a="1"/>
  <c r="FN21" i="39" s="1"/>
  <c r="FO21" i="39" s="1"/>
  <c r="FN42" i="39" a="1"/>
  <c r="FN42" i="39" s="1"/>
  <c r="FO42" i="39" s="1"/>
  <c r="FN34" i="39" a="1"/>
  <c r="FN34" i="39" s="1"/>
  <c r="FO34" i="39" s="1"/>
  <c r="FN26" i="39" a="1"/>
  <c r="FN26" i="39" s="1"/>
  <c r="FO26" i="39" s="1"/>
  <c r="FN53" i="39" a="1"/>
  <c r="FN53" i="39" s="1"/>
  <c r="FO53" i="39" s="1"/>
  <c r="FN19" i="39" a="1"/>
  <c r="FN19" i="39" s="1"/>
  <c r="FO19" i="39" s="1"/>
  <c r="FN18" i="39" a="1"/>
  <c r="FN18" i="39" s="1"/>
  <c r="FO18" i="39" s="1"/>
  <c r="FN49" i="39" a="1"/>
  <c r="FN49" i="39" s="1"/>
  <c r="FO49" i="39" s="1"/>
  <c r="FN31" i="39" a="1"/>
  <c r="FN31" i="39" s="1"/>
  <c r="FO31" i="39" s="1"/>
  <c r="FN20" i="39" a="1"/>
  <c r="FN20" i="39" s="1"/>
  <c r="FO20" i="39" s="1"/>
  <c r="FN55" i="39" a="1"/>
  <c r="FN55" i="39" s="1"/>
  <c r="FO55" i="39" s="1"/>
  <c r="FN52" i="39" a="1"/>
  <c r="FN52" i="39" s="1"/>
  <c r="FO52" i="39" s="1"/>
  <c r="FN45" i="39" a="1"/>
  <c r="FN45" i="39" s="1"/>
  <c r="FO45" i="39" s="1"/>
  <c r="FN36" i="39" a="1"/>
  <c r="FN36" i="39" s="1"/>
  <c r="FO36" i="39" s="1"/>
  <c r="FN30" i="39" a="1"/>
  <c r="FN30" i="39" s="1"/>
  <c r="FO30" i="39" s="1"/>
  <c r="FN25" i="39" a="1"/>
  <c r="FN25" i="39" s="1"/>
  <c r="FO25" i="39" s="1"/>
  <c r="FN58" i="39" a="1"/>
  <c r="FN58" i="39" s="1"/>
  <c r="FO58" i="39" s="1"/>
  <c r="FN48" i="39" a="1"/>
  <c r="FN48" i="39" s="1"/>
  <c r="FO48" i="39" s="1"/>
  <c r="FN41" i="39" a="1"/>
  <c r="FN41" i="39" s="1"/>
  <c r="FO41" i="39" s="1"/>
  <c r="FN24" i="39" a="1"/>
  <c r="FN24" i="39" s="1"/>
  <c r="FO24" i="39" s="1"/>
  <c r="FN15" i="39" a="1"/>
  <c r="FN15" i="39" s="1"/>
  <c r="FO15" i="39" s="1"/>
  <c r="FN59" i="39" a="1"/>
  <c r="FN59" i="39" s="1"/>
  <c r="FO59" i="39" s="1"/>
  <c r="DT299" i="38"/>
  <c r="DT297" i="38" s="1"/>
  <c r="DP297" i="38"/>
  <c r="DP267" i="38"/>
  <c r="DN299" i="38"/>
  <c r="V194" i="19"/>
  <c r="V208" i="19" s="1"/>
  <c r="V209" i="19" s="1"/>
  <c r="EZ15" i="39"/>
  <c r="EZ18" i="39"/>
  <c r="EZ16" i="39"/>
  <c r="EZ17" i="39"/>
  <c r="FF60" i="39"/>
  <c r="FH14" i="39" s="1" a="1"/>
  <c r="DB322" i="38"/>
  <c r="DB320" i="38"/>
  <c r="DB313" i="38"/>
  <c r="DB311" i="38" s="1"/>
  <c r="DB284" i="38"/>
  <c r="DH320" i="38"/>
  <c r="DH313" i="38"/>
  <c r="DH311" i="38" s="1"/>
  <c r="DH322" i="38"/>
  <c r="DH284" i="38"/>
  <c r="T8" i="39"/>
  <c r="P319" i="38" s="1"/>
  <c r="P317" i="38" s="1"/>
  <c r="P315" i="38" s="1"/>
  <c r="P323" i="38" s="1"/>
  <c r="P328" i="38" s="1"/>
  <c r="DF11" i="39"/>
  <c r="BX318" i="38" s="1"/>
  <c r="T14" i="33" a="1"/>
  <c r="U24" i="33" s="1"/>
  <c r="DG20" i="33"/>
  <c r="DG17" i="33"/>
  <c r="DG19" i="33"/>
  <c r="DG21" i="33"/>
  <c r="DG16" i="33"/>
  <c r="DG18" i="33"/>
  <c r="DF14" i="33"/>
  <c r="EE21" i="33"/>
  <c r="EE22" i="33"/>
  <c r="EE23" i="33"/>
  <c r="EE24" i="33" s="1"/>
  <c r="EE25" i="33" s="1"/>
  <c r="EE26" i="33" s="1"/>
  <c r="EE27" i="33" s="1"/>
  <c r="EE28" i="33" s="1"/>
  <c r="EE29" i="33" s="1"/>
  <c r="EE30" i="33" s="1"/>
  <c r="EE31" i="33" s="1"/>
  <c r="EE32" i="33" s="1"/>
  <c r="EE33" i="33" s="1"/>
  <c r="EE34" i="33" s="1"/>
  <c r="EE35" i="33" s="1"/>
  <c r="EE36" i="33" s="1"/>
  <c r="EE37" i="33" s="1"/>
  <c r="EE38" i="33" s="1"/>
  <c r="EE39" i="33" s="1"/>
  <c r="EE40" i="33" s="1"/>
  <c r="EE41" i="33" s="1"/>
  <c r="EE42" i="33" s="1"/>
  <c r="EE43" i="33" s="1"/>
  <c r="EE44" i="33" s="1"/>
  <c r="EE45" i="33" s="1"/>
  <c r="EE46" i="33" s="1"/>
  <c r="EE47" i="33" s="1"/>
  <c r="EE48" i="33" s="1"/>
  <c r="EE49" i="33" s="1"/>
  <c r="EE50" i="33" s="1"/>
  <c r="EE51" i="33" s="1"/>
  <c r="EE52" i="33" s="1"/>
  <c r="EE53" i="33" s="1"/>
  <c r="EE54" i="33" s="1"/>
  <c r="EE55" i="33" s="1"/>
  <c r="EE56" i="33" s="1"/>
  <c r="EE57" i="33" s="1"/>
  <c r="EE58" i="33" s="1"/>
  <c r="EE59" i="33" s="1"/>
  <c r="EE60" i="33" s="1"/>
  <c r="EE61" i="33" s="1"/>
  <c r="EE62" i="33" s="1"/>
  <c r="EE63" i="33" s="1"/>
  <c r="EE64" i="33" s="1"/>
  <c r="EE65" i="33" s="1"/>
  <c r="EE66" i="33" s="1"/>
  <c r="EE67" i="33" s="1"/>
  <c r="EE68" i="33" s="1"/>
  <c r="EE69" i="33" s="1"/>
  <c r="EE70" i="33" s="1"/>
  <c r="EE71" i="33" s="1"/>
  <c r="EE72" i="33" s="1"/>
  <c r="EE73" i="33" s="1"/>
  <c r="EE74" i="33" s="1"/>
  <c r="EE75" i="33" s="1"/>
  <c r="EE76" i="33" s="1"/>
  <c r="EE77" i="33" s="1"/>
  <c r="EE78" i="33" s="1"/>
  <c r="EE79" i="33" s="1"/>
  <c r="EE80" i="33" s="1"/>
  <c r="EE81" i="33" s="1"/>
  <c r="EE82" i="33" s="1"/>
  <c r="EE83" i="33" s="1"/>
  <c r="EE84" i="33" s="1"/>
  <c r="EE85" i="33" s="1"/>
  <c r="EE86" i="33" s="1"/>
  <c r="EE87" i="33" s="1"/>
  <c r="EE88" i="33" s="1"/>
  <c r="EE89" i="33" s="1"/>
  <c r="EE90" i="33" s="1"/>
  <c r="EE91" i="33" s="1"/>
  <c r="DO14" i="33"/>
  <c r="DP14" i="33" s="1"/>
  <c r="DP16" i="33"/>
  <c r="DP19" i="33"/>
  <c r="DP18" i="33"/>
  <c r="DP20" i="33"/>
  <c r="DP17" i="33"/>
  <c r="DP21" i="33"/>
  <c r="CN14" i="33" a="1"/>
  <c r="EA259" i="39"/>
  <c r="EA566" i="39"/>
  <c r="EA491" i="39"/>
  <c r="EA98" i="39"/>
  <c r="EA203" i="39"/>
  <c r="EA50" i="39"/>
  <c r="EA125" i="39"/>
  <c r="EA94" i="39"/>
  <c r="EA155" i="39"/>
  <c r="EA133" i="39"/>
  <c r="EA49" i="39"/>
  <c r="EA563" i="39"/>
  <c r="EA66" i="39"/>
  <c r="EA138" i="39"/>
  <c r="EA294" i="39"/>
  <c r="EA244" i="39"/>
  <c r="EA317" i="39"/>
  <c r="EA599" i="39"/>
  <c r="EA122" i="39"/>
  <c r="EA324" i="39"/>
  <c r="EA255" i="39"/>
  <c r="EA29" i="39"/>
  <c r="EA356" i="39"/>
  <c r="EA399" i="39"/>
  <c r="EI14" i="39" a="1"/>
  <c r="EJ543" i="39" s="1"/>
  <c r="EA445" i="39"/>
  <c r="EA63" i="39"/>
  <c r="EA341" i="39"/>
  <c r="EA406" i="39"/>
  <c r="EA130" i="39"/>
  <c r="EA106" i="39"/>
  <c r="EA48" i="39"/>
  <c r="EA385" i="39"/>
  <c r="EA93" i="39"/>
  <c r="EA327" i="39"/>
  <c r="EA296" i="39"/>
  <c r="EA26" i="39"/>
  <c r="EA145" i="39"/>
  <c r="EA237" i="39"/>
  <c r="EA108" i="39"/>
  <c r="EA483" i="39"/>
  <c r="EA235" i="39"/>
  <c r="EA500" i="39"/>
  <c r="EA369" i="39"/>
  <c r="EA239" i="39"/>
  <c r="EA83" i="39"/>
  <c r="EA455" i="39"/>
  <c r="EA304" i="39"/>
  <c r="EA17" i="39"/>
  <c r="EA115" i="39"/>
  <c r="EA192" i="39"/>
  <c r="EA181" i="39"/>
  <c r="EA87" i="39"/>
  <c r="EA222" i="39"/>
  <c r="EA478" i="39"/>
  <c r="EA462" i="39"/>
  <c r="EA32" i="39"/>
  <c r="EA76" i="39"/>
  <c r="EA320" i="39"/>
  <c r="EA271" i="39"/>
  <c r="EA166" i="39"/>
  <c r="EA576" i="39"/>
  <c r="EA436" i="39"/>
  <c r="DZ14" i="39"/>
  <c r="EA14" i="39" s="1"/>
  <c r="EA101" i="39"/>
  <c r="EA172" i="39"/>
  <c r="EA195" i="39"/>
  <c r="EA325" i="39"/>
  <c r="EA112" i="39"/>
  <c r="EA40" i="39"/>
  <c r="EA144" i="39"/>
  <c r="EA21" i="39"/>
  <c r="EA109" i="39"/>
  <c r="EA470" i="39"/>
  <c r="EA498" i="39"/>
  <c r="EA90" i="39"/>
  <c r="EA173" i="39"/>
  <c r="EA207" i="39"/>
  <c r="EA219" i="39"/>
  <c r="EA129" i="39"/>
  <c r="EA69" i="39"/>
  <c r="EA51" i="39"/>
  <c r="EA309" i="39"/>
  <c r="EA146" i="39"/>
  <c r="EA451" i="39"/>
  <c r="EA143" i="39"/>
  <c r="EA479" i="39"/>
  <c r="EA379" i="39"/>
  <c r="EA175" i="39"/>
  <c r="EA154" i="39"/>
  <c r="EA89" i="39"/>
  <c r="EA71" i="39"/>
  <c r="EA569" i="39"/>
  <c r="EA78" i="39"/>
  <c r="EA516" i="39"/>
  <c r="EA196" i="39"/>
  <c r="EA20" i="39"/>
  <c r="EA503" i="39"/>
  <c r="EA437" i="39"/>
  <c r="EA535" i="39"/>
  <c r="EA600" i="39"/>
  <c r="EA529" i="39"/>
  <c r="EA553" i="39"/>
  <c r="EA552" i="39"/>
  <c r="EA512" i="39"/>
  <c r="EA522" i="39"/>
  <c r="EA340" i="39"/>
  <c r="EA393" i="39"/>
  <c r="EA450" i="39"/>
  <c r="EA272" i="39"/>
  <c r="EA126" i="39"/>
  <c r="EA423" i="39"/>
  <c r="EA117" i="39"/>
  <c r="EA520" i="39"/>
  <c r="EA293" i="39"/>
  <c r="EA484" i="39"/>
  <c r="EA80" i="39"/>
  <c r="EA321" i="39"/>
  <c r="EA37" i="39"/>
  <c r="EA233" i="39"/>
  <c r="EA536" i="39"/>
  <c r="EA240" i="39"/>
  <c r="EA41" i="39"/>
  <c r="EA417" i="39"/>
  <c r="EA249" i="39"/>
  <c r="EA457" i="39"/>
  <c r="EA339" i="39"/>
  <c r="EA403" i="39"/>
  <c r="EA396" i="39"/>
  <c r="EA510" i="39"/>
  <c r="EA211" i="39"/>
  <c r="EA387" i="39"/>
  <c r="EA159" i="39"/>
  <c r="EA318" i="39"/>
  <c r="EA132" i="39"/>
  <c r="EA351" i="39"/>
  <c r="EA137" i="39"/>
  <c r="EA541" i="39"/>
  <c r="EA360" i="39"/>
  <c r="EA262" i="39"/>
  <c r="EA27" i="39"/>
  <c r="EA265" i="39"/>
  <c r="EA216" i="39"/>
  <c r="EA88" i="39"/>
  <c r="EA481" i="39"/>
  <c r="EA252" i="39"/>
  <c r="EA586" i="39"/>
  <c r="EA180" i="39"/>
  <c r="EA44" i="39"/>
  <c r="EA345" i="39"/>
  <c r="EA96" i="39"/>
  <c r="EA594" i="39"/>
  <c r="EA167" i="39"/>
  <c r="EA152" i="39"/>
  <c r="EA435" i="39"/>
  <c r="EA574" i="39"/>
  <c r="EA238" i="39"/>
  <c r="EA402" i="39"/>
  <c r="EA62" i="39"/>
  <c r="EA308" i="39"/>
  <c r="EA140" i="39"/>
  <c r="EA300" i="39"/>
  <c r="EA45" i="39"/>
  <c r="EA591" i="39"/>
  <c r="EA405" i="39"/>
  <c r="EA282" i="39"/>
  <c r="EA312" i="39"/>
  <c r="EA404" i="39"/>
  <c r="EA519" i="39"/>
  <c r="EA283" i="39"/>
  <c r="EA120" i="39"/>
  <c r="EA228" i="39"/>
  <c r="EA153" i="39"/>
  <c r="EA390" i="39"/>
  <c r="EA236" i="39"/>
  <c r="EA22" i="39"/>
  <c r="EA191" i="39"/>
  <c r="EA151" i="39"/>
  <c r="EA549" i="39"/>
  <c r="EA602" i="39"/>
  <c r="EA169" i="39"/>
  <c r="EA452" i="39"/>
  <c r="EA72" i="39"/>
  <c r="EA344" i="39"/>
  <c r="EA161" i="39"/>
  <c r="EA382" i="39"/>
  <c r="EA105" i="39"/>
  <c r="EA42" i="39"/>
  <c r="EA467" i="39"/>
  <c r="EA349" i="39"/>
  <c r="EA337" i="39"/>
  <c r="EA551" i="39"/>
  <c r="EA177" i="39"/>
  <c r="EA542" i="39"/>
  <c r="EA268" i="39"/>
  <c r="EA194" i="39"/>
  <c r="EA285" i="39"/>
  <c r="EA160" i="39"/>
  <c r="EA434" i="39"/>
  <c r="EA165" i="39"/>
  <c r="EA61" i="39"/>
  <c r="EA292" i="39"/>
  <c r="EA118" i="39"/>
  <c r="EA338" i="39"/>
  <c r="EA15" i="39"/>
  <c r="EA189" i="39"/>
  <c r="EA468" i="39"/>
  <c r="EA92" i="39"/>
  <c r="EA380" i="39"/>
  <c r="EA54" i="39"/>
  <c r="EA416" i="39"/>
  <c r="EA214" i="39"/>
  <c r="EA147" i="39"/>
  <c r="EA543" i="39"/>
  <c r="EA19" i="39"/>
  <c r="EA335" i="39"/>
  <c r="EA46" i="39"/>
  <c r="EA410" i="39"/>
  <c r="EA24" i="39"/>
  <c r="EA213" i="39"/>
  <c r="EA581" i="39"/>
  <c r="EA315" i="39"/>
  <c r="EA473" i="39"/>
  <c r="EA270" i="39"/>
  <c r="EA73" i="39"/>
  <c r="EA515" i="39"/>
  <c r="EA290" i="39"/>
  <c r="EA170" i="39"/>
  <c r="EA319" i="39"/>
  <c r="EA79" i="39"/>
  <c r="EA409" i="39"/>
  <c r="EA31" i="39"/>
  <c r="EA223" i="39"/>
  <c r="EA495" i="39"/>
  <c r="EA102" i="39"/>
  <c r="EA412" i="39"/>
  <c r="EA74" i="39"/>
  <c r="EA461" i="39"/>
  <c r="EA174" i="39"/>
  <c r="EA136" i="39"/>
  <c r="EA567" i="39"/>
  <c r="EA453" i="39"/>
  <c r="EA442" i="39"/>
  <c r="EA314" i="39"/>
  <c r="EA139" i="39"/>
  <c r="EA348" i="39"/>
  <c r="EA388" i="39"/>
  <c r="EA220" i="39"/>
  <c r="EA81" i="39"/>
  <c r="EA370" i="39"/>
  <c r="EA141" i="39"/>
  <c r="EA415" i="39"/>
  <c r="EA188" i="39"/>
  <c r="EA421" i="39"/>
  <c r="EA119" i="39"/>
  <c r="EA316" i="39"/>
  <c r="EA592" i="39"/>
  <c r="EA171" i="39"/>
  <c r="EA497" i="39"/>
  <c r="EA104" i="39"/>
  <c r="EA579" i="39"/>
  <c r="EA359" i="39"/>
  <c r="EA241" i="39"/>
  <c r="EA587" i="39"/>
  <c r="EA485" i="39"/>
  <c r="EA398" i="39"/>
  <c r="EA577" i="39"/>
  <c r="EA506" i="39"/>
  <c r="EA256" i="39"/>
  <c r="EA439" i="39"/>
  <c r="EA190" i="39"/>
  <c r="EA429" i="39"/>
  <c r="EA596" i="39"/>
  <c r="EA346" i="39"/>
  <c r="EA527" i="39"/>
  <c r="EA65" i="39"/>
  <c r="EA311" i="39"/>
  <c r="EA490" i="39"/>
  <c r="EA149" i="39"/>
  <c r="EA291" i="39"/>
  <c r="EA433" i="39"/>
  <c r="EA400" i="39"/>
  <c r="EA381" i="39"/>
  <c r="EA297" i="39"/>
  <c r="EA68" i="39"/>
  <c r="EA357" i="39"/>
  <c r="EA156" i="39"/>
  <c r="EA305" i="39"/>
  <c r="EA205" i="39"/>
  <c r="EA243" i="39"/>
  <c r="EA486" i="39"/>
  <c r="EA197" i="39"/>
  <c r="EA537" i="39"/>
  <c r="EA200" i="39"/>
  <c r="EA583" i="39"/>
  <c r="EA58" i="39"/>
  <c r="EA507" i="39"/>
  <c r="EA59" i="39"/>
  <c r="EA504" i="39"/>
  <c r="EA443" i="39"/>
  <c r="EA38" i="39"/>
  <c r="EA204" i="39"/>
  <c r="EA342" i="39"/>
  <c r="EA505" i="39"/>
  <c r="EA52" i="39"/>
  <c r="EA253" i="39"/>
  <c r="EA424" i="39"/>
  <c r="EA35" i="39"/>
  <c r="EA198" i="39"/>
  <c r="EA367" i="39"/>
  <c r="EA523" i="39"/>
  <c r="EA75" i="39"/>
  <c r="EA301" i="39"/>
  <c r="EA532" i="39"/>
  <c r="EA57" i="39"/>
  <c r="EA358" i="39"/>
  <c r="EA508" i="39"/>
  <c r="EA496" i="39"/>
  <c r="EA474" i="39"/>
  <c r="EA511" i="39"/>
  <c r="EA472" i="39"/>
  <c r="EA163" i="39"/>
  <c r="EA333" i="39"/>
  <c r="EA538" i="39"/>
  <c r="EA85" i="39"/>
  <c r="EA363" i="39"/>
  <c r="EA528" i="39"/>
  <c r="EA77" i="39"/>
  <c r="EA366" i="39"/>
  <c r="EA526" i="39"/>
  <c r="EA595" i="39"/>
  <c r="EA571" i="39"/>
  <c r="EA494" i="39"/>
  <c r="EA411" i="39"/>
  <c r="EA582" i="39"/>
  <c r="EA298" i="39"/>
  <c r="EA477" i="39"/>
  <c r="EA183" i="39"/>
  <c r="EA408" i="39"/>
  <c r="EA230" i="39"/>
  <c r="EA334" i="39"/>
  <c r="EA568" i="39"/>
  <c r="EA97" i="39"/>
  <c r="EA326" i="39"/>
  <c r="EA555" i="39"/>
  <c r="EA299" i="39"/>
  <c r="EA257" i="39"/>
  <c r="EA514" i="39"/>
  <c r="EA267" i="39"/>
  <c r="EA561" i="39"/>
  <c r="EA234" i="39"/>
  <c r="EA544" i="39"/>
  <c r="EA158" i="39"/>
  <c r="EA307" i="39"/>
  <c r="EA53" i="39"/>
  <c r="EA365" i="39"/>
  <c r="EA56" i="39"/>
  <c r="EA414" i="39"/>
  <c r="EA18" i="39"/>
  <c r="EA277" i="39"/>
  <c r="EA43" i="39"/>
  <c r="EA295" i="39"/>
  <c r="EA386" i="39"/>
  <c r="EA559" i="39"/>
  <c r="EA60" i="39"/>
  <c r="EA279" i="39"/>
  <c r="EA465" i="39"/>
  <c r="EA39" i="39"/>
  <c r="EA248" i="39"/>
  <c r="EA331" i="39"/>
  <c r="EA530" i="39"/>
  <c r="EA64" i="39"/>
  <c r="EA273" i="39"/>
  <c r="EA426" i="39"/>
  <c r="EA150" i="39"/>
  <c r="EA184" i="39"/>
  <c r="EA466" i="39"/>
  <c r="EA28" i="39"/>
  <c r="EA186" i="39"/>
  <c r="EA469" i="39"/>
  <c r="EA521" i="39"/>
  <c r="EA589" i="39"/>
  <c r="EA372" i="39"/>
  <c r="EA361" i="39"/>
  <c r="EA546" i="39"/>
  <c r="EA278" i="39"/>
  <c r="EA533" i="39"/>
  <c r="EA395" i="39"/>
  <c r="EA493" i="39"/>
  <c r="EA70" i="39"/>
  <c r="EA179" i="39"/>
  <c r="EA306" i="39"/>
  <c r="EA422" i="39"/>
  <c r="EA517" i="39"/>
  <c r="EA23" i="39"/>
  <c r="EA82" i="39"/>
  <c r="EA221" i="39"/>
  <c r="EA323" i="39"/>
  <c r="EA454" i="39"/>
  <c r="EA513" i="39"/>
  <c r="EA25" i="39"/>
  <c r="EA84" i="39"/>
  <c r="EA231" i="39"/>
  <c r="EA354" i="39"/>
  <c r="EA456" i="39"/>
  <c r="EA540" i="39"/>
  <c r="EA142" i="39"/>
  <c r="EA95" i="39"/>
  <c r="EA245" i="39"/>
  <c r="EA371" i="39"/>
  <c r="EA427" i="39"/>
  <c r="EA539" i="39"/>
  <c r="EA113" i="39"/>
  <c r="EA107" i="39"/>
  <c r="EA258" i="39"/>
  <c r="EA336" i="39"/>
  <c r="EA441" i="39"/>
  <c r="EA557" i="39"/>
  <c r="EA550" i="39"/>
  <c r="EA438" i="39"/>
  <c r="EA554" i="39"/>
  <c r="EA289" i="39"/>
  <c r="EA350" i="39"/>
  <c r="EA449" i="39"/>
  <c r="EA565" i="39"/>
  <c r="EA242" i="39"/>
  <c r="EA266" i="39"/>
  <c r="EA376" i="39"/>
  <c r="EA509" i="39"/>
  <c r="EA572" i="39"/>
  <c r="EA226" i="39"/>
  <c r="EA440" i="39"/>
  <c r="EA302" i="39"/>
  <c r="EA558" i="39"/>
  <c r="EA103" i="39"/>
  <c r="EA247" i="39"/>
  <c r="EA383" i="39"/>
  <c r="EA33" i="39"/>
  <c r="EA178" i="39"/>
  <c r="EA459" i="39"/>
  <c r="EA322" i="39"/>
  <c r="EA91" i="39"/>
  <c r="EA343" i="39"/>
  <c r="EA597" i="39"/>
  <c r="EA162" i="39"/>
  <c r="EA420" i="39"/>
  <c r="EA34" i="39"/>
  <c r="EA185" i="39"/>
  <c r="EA428" i="39"/>
  <c r="EA280" i="39"/>
  <c r="EA246" i="39"/>
  <c r="EA374" i="39"/>
  <c r="EA210" i="39"/>
  <c r="EA99" i="39"/>
  <c r="EA330" i="39"/>
  <c r="EA603" i="39"/>
  <c r="EA460" i="39"/>
  <c r="EA545" i="39"/>
  <c r="EA114" i="39"/>
  <c r="EA100" i="39"/>
  <c r="EA193" i="39"/>
  <c r="EA329" i="39"/>
  <c r="EA432" i="39"/>
  <c r="EA548" i="39"/>
  <c r="EA148" i="39"/>
  <c r="EA215" i="39"/>
  <c r="EA286" i="39"/>
  <c r="EA362" i="39"/>
  <c r="EA446" i="39"/>
  <c r="EA562" i="39"/>
  <c r="EA127" i="39"/>
  <c r="EA225" i="39"/>
  <c r="EA288" i="39"/>
  <c r="EA368" i="39"/>
  <c r="EA448" i="39"/>
  <c r="EA564" i="39"/>
  <c r="EA134" i="39"/>
  <c r="EA232" i="39"/>
  <c r="EA264" i="39"/>
  <c r="EA377" i="39"/>
  <c r="EA501" i="39"/>
  <c r="EA570" i="39"/>
  <c r="EA116" i="39"/>
  <c r="EA201" i="39"/>
  <c r="EA276" i="39"/>
  <c r="EA384" i="39"/>
  <c r="EA482" i="39"/>
  <c r="EA585" i="39"/>
  <c r="DT270" i="38"/>
  <c r="DT267" i="38" s="1"/>
  <c r="DT281" i="38" s="1"/>
  <c r="DT283" i="38" s="1"/>
  <c r="EA254" i="39"/>
  <c r="EA476" i="39"/>
  <c r="EA86" i="39"/>
  <c r="EA364" i="39"/>
  <c r="EA578" i="39"/>
  <c r="EA556" i="39"/>
  <c r="EA229" i="39"/>
  <c r="EA407" i="39"/>
  <c r="EA30" i="39"/>
  <c r="EA218" i="39"/>
  <c r="EA447" i="39"/>
  <c r="EA458" i="39"/>
  <c r="EA212" i="39"/>
  <c r="EA355" i="39"/>
  <c r="EA36" i="39"/>
  <c r="EA182" i="39"/>
  <c r="EA425" i="39"/>
  <c r="EA131" i="39"/>
  <c r="EA250" i="39"/>
  <c r="EA471" i="39"/>
  <c r="EA332" i="39"/>
  <c r="EA202" i="39"/>
  <c r="EA401" i="39"/>
  <c r="EA260" i="39"/>
  <c r="EA251" i="39"/>
  <c r="EA378" i="39"/>
  <c r="EA328" i="39"/>
  <c r="EA431" i="39"/>
  <c r="EA547" i="39"/>
  <c r="EA128" i="39"/>
  <c r="EA110" i="39"/>
  <c r="EA284" i="39"/>
  <c r="EA352" i="39"/>
  <c r="EA444" i="39"/>
  <c r="EA560" i="39"/>
  <c r="EA135" i="39"/>
  <c r="EA217" i="39"/>
  <c r="EA261" i="39"/>
  <c r="EA373" i="39"/>
  <c r="EA502" i="39"/>
  <c r="EA593" i="39"/>
  <c r="EA124" i="39"/>
  <c r="EA227" i="39"/>
  <c r="EA263" i="39"/>
  <c r="EA375" i="39"/>
  <c r="EA499" i="39"/>
  <c r="EA588" i="39"/>
  <c r="EA111" i="39"/>
  <c r="EA199" i="39"/>
  <c r="EA274" i="39"/>
  <c r="EA394" i="39"/>
  <c r="EA480" i="39"/>
  <c r="EA580" i="39"/>
  <c r="EA47" i="39"/>
  <c r="EA224" i="39"/>
  <c r="EA313" i="39"/>
  <c r="EA397" i="39"/>
  <c r="EA492" i="39"/>
  <c r="EA601" i="39"/>
  <c r="EA518" i="39"/>
  <c r="EA573" i="39"/>
  <c r="EA418" i="39"/>
  <c r="EA287" i="39"/>
  <c r="EA488" i="39"/>
  <c r="EA275" i="39"/>
  <c r="EA525" i="39"/>
  <c r="EA187" i="39"/>
  <c r="EA430" i="39"/>
  <c r="EA531" i="39"/>
  <c r="EA168" i="39"/>
  <c r="EA464" i="39"/>
  <c r="EA347" i="39"/>
  <c r="EA463" i="39"/>
  <c r="EA584" i="39"/>
  <c r="EA157" i="39"/>
  <c r="EA209" i="39"/>
  <c r="EA269" i="39"/>
  <c r="EA392" i="39"/>
  <c r="EA475" i="39"/>
  <c r="EA575" i="39"/>
  <c r="EA121" i="39"/>
  <c r="EA206" i="39"/>
  <c r="EA281" i="39"/>
  <c r="EA389" i="39"/>
  <c r="EA487" i="39"/>
  <c r="EA598" i="39"/>
  <c r="EA123" i="39"/>
  <c r="EA208" i="39"/>
  <c r="EA310" i="39"/>
  <c r="EA391" i="39"/>
  <c r="EA489" i="39"/>
  <c r="EA590" i="39"/>
  <c r="EA55" i="39"/>
  <c r="EA164" i="39"/>
  <c r="EA353" i="39"/>
  <c r="EA413" i="39"/>
  <c r="EA524" i="39"/>
  <c r="EA16" i="39"/>
  <c r="EA67" i="39"/>
  <c r="EA176" i="39"/>
  <c r="EA303" i="39"/>
  <c r="EA419" i="39"/>
  <c r="CD318" i="38"/>
  <c r="CD317" i="38" s="1"/>
  <c r="CD315" i="38" s="1"/>
  <c r="CD323" i="38" s="1"/>
  <c r="CD328" i="38" s="1"/>
  <c r="DT242" i="19"/>
  <c r="DT221" i="19"/>
  <c r="DT227" i="19" s="1"/>
  <c r="DT243" i="19"/>
  <c r="DT202" i="19"/>
  <c r="DN298" i="19"/>
  <c r="DN239" i="19"/>
  <c r="DS267" i="19"/>
  <c r="DT276" i="19" s="1"/>
  <c r="BL318" i="38"/>
  <c r="BL317" i="38" s="1"/>
  <c r="BL315" i="38" s="1"/>
  <c r="BL323" i="38" s="1"/>
  <c r="BL328" i="38" s="1"/>
  <c r="AD197" i="19"/>
  <c r="AD234" i="19" s="1"/>
  <c r="CW11" i="39"/>
  <c r="CW8" i="39" s="1"/>
  <c r="BR319" i="38" s="1"/>
  <c r="P270" i="19"/>
  <c r="L300" i="19"/>
  <c r="P300" i="19" s="1"/>
  <c r="P269" i="19"/>
  <c r="L299" i="19"/>
  <c r="L267" i="19"/>
  <c r="AJ138" i="19"/>
  <c r="AN140" i="19"/>
  <c r="AN138" i="19" s="1"/>
  <c r="AN152" i="19" s="1"/>
  <c r="AJ158" i="19"/>
  <c r="P231" i="19"/>
  <c r="P245" i="19" s="1"/>
  <c r="P246" i="19" s="1"/>
  <c r="V233" i="19"/>
  <c r="V231" i="19" s="1"/>
  <c r="V245" i="19" s="1"/>
  <c r="R269" i="19"/>
  <c r="R231" i="19"/>
  <c r="X234" i="19"/>
  <c r="AB197" i="19"/>
  <c r="V270" i="19"/>
  <c r="R300" i="19"/>
  <c r="V300" i="19" s="1"/>
  <c r="AH158" i="19"/>
  <c r="AH156" i="19" s="1"/>
  <c r="AH170" i="19" s="1"/>
  <c r="AH171" i="19" s="1"/>
  <c r="AD178" i="19"/>
  <c r="AD196" i="19" s="1"/>
  <c r="AD156" i="19"/>
  <c r="AN159" i="19"/>
  <c r="AJ179" i="19"/>
  <c r="AN179" i="19" s="1"/>
  <c r="AT141" i="19"/>
  <c r="AP159" i="19"/>
  <c r="AB196" i="19"/>
  <c r="X233" i="19"/>
  <c r="X194" i="19"/>
  <c r="AB178" i="19"/>
  <c r="AB176" i="19" s="1"/>
  <c r="AB190" i="19" s="1"/>
  <c r="X176" i="19"/>
  <c r="J328" i="38"/>
  <c r="AZ318" i="38"/>
  <c r="BV8" i="39"/>
  <c r="AZ319" i="38" s="1"/>
  <c r="DJ300" i="38"/>
  <c r="DN300" i="38" s="1"/>
  <c r="DN270" i="38"/>
  <c r="DN267" i="38" s="1"/>
  <c r="DN281" i="38" s="1"/>
  <c r="DN283" i="38" s="1"/>
  <c r="AF2" i="35" s="1" a="1"/>
  <c r="AF2" i="35" s="1"/>
  <c r="B29" i="35" s="1" a="1"/>
  <c r="B29" i="35" s="1"/>
  <c r="FZ5" i="39"/>
  <c r="FY14" i="39" s="1" a="1"/>
  <c r="FY14" i="39" s="1"/>
  <c r="FU14" i="39" a="1"/>
  <c r="FU14" i="39" s="1"/>
  <c r="FV14" i="39" s="1" a="1"/>
  <c r="DN276" i="19"/>
  <c r="DT298" i="19"/>
  <c r="DN287" i="19"/>
  <c r="DT279" i="19"/>
  <c r="DT280" i="19"/>
  <c r="DT278" i="19"/>
  <c r="DH307" i="19"/>
  <c r="DN280" i="19"/>
  <c r="DN279" i="19"/>
  <c r="DN278" i="19"/>
  <c r="DH306" i="19"/>
  <c r="J283" i="19"/>
  <c r="AN27" i="26"/>
  <c r="AP140" i="19" s="1"/>
  <c r="EV89" i="33" a="1"/>
  <c r="EV89" i="33" s="1"/>
  <c r="EW89" i="33" s="1"/>
  <c r="EV52" i="33" a="1"/>
  <c r="EV52" i="33" s="1"/>
  <c r="EW52" i="33" s="1"/>
  <c r="EV29" i="33" a="1"/>
  <c r="EV29" i="33" s="1"/>
  <c r="EW29" i="33" s="1"/>
  <c r="EV39" i="33" a="1"/>
  <c r="EV39" i="33" s="1"/>
  <c r="EW39" i="33" s="1"/>
  <c r="EV21" i="33" a="1"/>
  <c r="EV21" i="33" s="1"/>
  <c r="EW21" i="33" s="1"/>
  <c r="EV28" i="33" a="1"/>
  <c r="EV28" i="33" s="1"/>
  <c r="EW28" i="33" s="1"/>
  <c r="EV18" i="33" a="1"/>
  <c r="EV18" i="33" s="1"/>
  <c r="EW18" i="33" s="1"/>
  <c r="EV54" i="33" a="1"/>
  <c r="EV54" i="33" s="1"/>
  <c r="EW54" i="33" s="1"/>
  <c r="EV45" i="33" a="1"/>
  <c r="EV45" i="33" s="1"/>
  <c r="EW45" i="33" s="1"/>
  <c r="EV60" i="33" a="1"/>
  <c r="EV60" i="33" s="1"/>
  <c r="EW60" i="33" s="1"/>
  <c r="EV75" i="33" a="1"/>
  <c r="EV75" i="33" s="1"/>
  <c r="EW75" i="33" s="1"/>
  <c r="EV20" i="33" a="1"/>
  <c r="EV20" i="33" s="1"/>
  <c r="EW20" i="33" s="1"/>
  <c r="EV90" i="33" a="1"/>
  <c r="EV90" i="33" s="1"/>
  <c r="EW90" i="33" s="1"/>
  <c r="EV62" i="33" a="1"/>
  <c r="EV62" i="33" s="1"/>
  <c r="EW62" i="33" s="1"/>
  <c r="EV73" i="33" a="1"/>
  <c r="EV73" i="33" s="1"/>
  <c r="EW73" i="33" s="1"/>
  <c r="EV78" i="33" a="1"/>
  <c r="EV78" i="33" s="1"/>
  <c r="EW78" i="33" s="1"/>
  <c r="EV16" i="33" a="1"/>
  <c r="EV16" i="33" s="1"/>
  <c r="EW16" i="33" s="1"/>
  <c r="EV30" i="33" a="1"/>
  <c r="EV30" i="33" s="1"/>
  <c r="EW30" i="33" s="1"/>
  <c r="EV65" i="33" a="1"/>
  <c r="EV65" i="33" s="1"/>
  <c r="EW65" i="33" s="1"/>
  <c r="EV41" i="33" a="1"/>
  <c r="EV41" i="33" s="1"/>
  <c r="EW41" i="33" s="1"/>
  <c r="EV48" i="33" a="1"/>
  <c r="EV48" i="33" s="1"/>
  <c r="EW48" i="33" s="1"/>
  <c r="EV83" i="33" a="1"/>
  <c r="EV83" i="33" s="1"/>
  <c r="EW83" i="33" s="1"/>
  <c r="EV55" i="33" a="1"/>
  <c r="EV55" i="33" s="1"/>
  <c r="EW55" i="33" s="1"/>
  <c r="EV23" i="33" a="1"/>
  <c r="EV23" i="33" s="1"/>
  <c r="EW23" i="33" s="1"/>
  <c r="EV63" i="33" a="1"/>
  <c r="EV63" i="33" s="1"/>
  <c r="EW63" i="33" s="1"/>
  <c r="EV79" i="33" a="1"/>
  <c r="EV79" i="33" s="1"/>
  <c r="EW79" i="33" s="1"/>
  <c r="EV72" i="33" a="1"/>
  <c r="EV72" i="33" s="1"/>
  <c r="EW72" i="33" s="1"/>
  <c r="EV91" i="33" a="1"/>
  <c r="EV91" i="33" s="1"/>
  <c r="EW91" i="33" s="1"/>
  <c r="EV58" i="33" a="1"/>
  <c r="EV58" i="33" s="1"/>
  <c r="EW58" i="33" s="1"/>
  <c r="EV69" i="33" a="1"/>
  <c r="EV69" i="33" s="1"/>
  <c r="EW69" i="33" s="1"/>
  <c r="EV49" i="33" a="1"/>
  <c r="EV49" i="33" s="1"/>
  <c r="EW49" i="33" s="1"/>
  <c r="EV66" i="33" a="1"/>
  <c r="EV66" i="33" s="1"/>
  <c r="EW66" i="33" s="1"/>
  <c r="EV42" i="33" a="1"/>
  <c r="EV42" i="33" s="1"/>
  <c r="EW42" i="33" s="1"/>
  <c r="EV74" i="33" a="1"/>
  <c r="EV74" i="33" s="1"/>
  <c r="EW74" i="33" s="1"/>
  <c r="EV53" i="33" a="1"/>
  <c r="EV53" i="33" s="1"/>
  <c r="EW53" i="33" s="1"/>
  <c r="EV22" i="33" a="1"/>
  <c r="EV22" i="33" s="1"/>
  <c r="EW22" i="33" s="1"/>
  <c r="EV56" i="33" a="1"/>
  <c r="EV56" i="33" s="1"/>
  <c r="EW56" i="33" s="1"/>
  <c r="EV33" i="33" a="1"/>
  <c r="EV33" i="33" s="1"/>
  <c r="EW33" i="33" s="1"/>
  <c r="EV87" i="33" a="1"/>
  <c r="EV87" i="33" s="1"/>
  <c r="EW87" i="33" s="1"/>
  <c r="EV25" i="33" a="1"/>
  <c r="EV25" i="33" s="1"/>
  <c r="EW25" i="33" s="1"/>
  <c r="EV84" i="33" a="1"/>
  <c r="EV84" i="33" s="1"/>
  <c r="EW84" i="33" s="1"/>
  <c r="EV51" i="33" a="1"/>
  <c r="EV51" i="33" s="1"/>
  <c r="EW51" i="33" s="1"/>
  <c r="EV82" i="33" a="1"/>
  <c r="EV82" i="33" s="1"/>
  <c r="EW82" i="33" s="1"/>
  <c r="EV81" i="33" a="1"/>
  <c r="EV81" i="33" s="1"/>
  <c r="EW81" i="33" s="1"/>
  <c r="EV77" i="33" a="1"/>
  <c r="EV77" i="33" s="1"/>
  <c r="EW77" i="33" s="1"/>
  <c r="EV15" i="33" a="1"/>
  <c r="EV15" i="33" s="1"/>
  <c r="EW15" i="33" s="1"/>
  <c r="EV67" i="33" a="1"/>
  <c r="EV67" i="33" s="1"/>
  <c r="EW67" i="33" s="1"/>
  <c r="EV76" i="33" a="1"/>
  <c r="EV76" i="33" s="1"/>
  <c r="EW76" i="33" s="1"/>
  <c r="EV88" i="33" a="1"/>
  <c r="EV88" i="33" s="1"/>
  <c r="EW88" i="33" s="1"/>
  <c r="EV40" i="33" a="1"/>
  <c r="EV40" i="33" s="1"/>
  <c r="EW40" i="33" s="1"/>
  <c r="EV68" i="33" a="1"/>
  <c r="EV68" i="33" s="1"/>
  <c r="EW68" i="33" s="1"/>
  <c r="EV71" i="33" a="1"/>
  <c r="EV71" i="33" s="1"/>
  <c r="EW71" i="33" s="1"/>
  <c r="EV86" i="33" a="1"/>
  <c r="EV86" i="33" s="1"/>
  <c r="EW86" i="33" s="1"/>
  <c r="EV80" i="33" a="1"/>
  <c r="EV80" i="33" s="1"/>
  <c r="EW80" i="33" s="1"/>
  <c r="EV46" i="33" a="1"/>
  <c r="EV46" i="33" s="1"/>
  <c r="EW46" i="33" s="1"/>
  <c r="EV24" i="33" a="1"/>
  <c r="EV24" i="33" s="1"/>
  <c r="EW24" i="33" s="1"/>
  <c r="EV61" i="33" a="1"/>
  <c r="EV61" i="33" s="1"/>
  <c r="EW61" i="33" s="1"/>
  <c r="EV59" i="33" a="1"/>
  <c r="EV59" i="33" s="1"/>
  <c r="EW59" i="33" s="1"/>
  <c r="EV47" i="33" a="1"/>
  <c r="EV47" i="33" s="1"/>
  <c r="EW47" i="33" s="1"/>
  <c r="EV85" i="33" a="1"/>
  <c r="EV85" i="33" s="1"/>
  <c r="EW85" i="33" s="1"/>
  <c r="EU14" i="33"/>
  <c r="EV14" i="33" s="1" a="1"/>
  <c r="EV14" i="33" s="1"/>
  <c r="EW14" i="33" s="1"/>
  <c r="EV27" i="33" a="1"/>
  <c r="EV27" i="33" s="1"/>
  <c r="EW27" i="33" s="1"/>
  <c r="EV50" i="33" a="1"/>
  <c r="EV50" i="33" s="1"/>
  <c r="EW50" i="33" s="1"/>
  <c r="EV17" i="33" a="1"/>
  <c r="EV17" i="33" s="1"/>
  <c r="EW17" i="33" s="1"/>
  <c r="EV36" i="33" a="1"/>
  <c r="EV36" i="33" s="1"/>
  <c r="EW36" i="33" s="1"/>
  <c r="EV44" i="33" a="1"/>
  <c r="EV44" i="33" s="1"/>
  <c r="EW44" i="33" s="1"/>
  <c r="EV64" i="33" a="1"/>
  <c r="EV64" i="33" s="1"/>
  <c r="EW64" i="33" s="1"/>
  <c r="EV38" i="33" a="1"/>
  <c r="EV38" i="33" s="1"/>
  <c r="EW38" i="33" s="1"/>
  <c r="EV35" i="33" a="1"/>
  <c r="EV35" i="33" s="1"/>
  <c r="EW35" i="33" s="1"/>
  <c r="EV43" i="33" a="1"/>
  <c r="EV43" i="33" s="1"/>
  <c r="EW43" i="33" s="1"/>
  <c r="EV26" i="33" a="1"/>
  <c r="EV26" i="33" s="1"/>
  <c r="EW26" i="33" s="1"/>
  <c r="EV34" i="33" a="1"/>
  <c r="EV34" i="33" s="1"/>
  <c r="EW34" i="33" s="1"/>
  <c r="EV19" i="33" a="1"/>
  <c r="EV19" i="33" s="1"/>
  <c r="EW19" i="33" s="1"/>
  <c r="EV57" i="33" a="1"/>
  <c r="EV57" i="33" s="1"/>
  <c r="EW57" i="33" s="1"/>
  <c r="EV31" i="33" a="1"/>
  <c r="EV31" i="33" s="1"/>
  <c r="EW31" i="33" s="1"/>
  <c r="EV32" i="33" a="1"/>
  <c r="EV32" i="33" s="1"/>
  <c r="EW32" i="33" s="1"/>
  <c r="EV37" i="33" a="1"/>
  <c r="EV37" i="33" s="1"/>
  <c r="EW37" i="33" s="1"/>
  <c r="EV70" i="33" a="1"/>
  <c r="EV70" i="33" s="1"/>
  <c r="EW70" i="33" s="1"/>
  <c r="EP14" i="33" a="1"/>
  <c r="EQ22" i="33" s="1"/>
  <c r="EE177" i="33"/>
  <c r="EW177" i="33"/>
  <c r="I2" i="32" a="1"/>
  <c r="I2" i="32" s="1"/>
  <c r="J202" i="19"/>
  <c r="J208" i="19" s="1"/>
  <c r="EE242" i="33"/>
  <c r="EE243" i="33" s="1"/>
  <c r="EW240" i="33"/>
  <c r="EW241" i="33" s="1"/>
  <c r="EW148" i="33"/>
  <c r="J284" i="19"/>
  <c r="J322" i="19"/>
  <c r="AD15" i="33"/>
  <c r="EQ32" i="33"/>
  <c r="EQ33" i="33"/>
  <c r="EQ34" i="33"/>
  <c r="EQ31" i="33"/>
  <c r="EQ30" i="33"/>
  <c r="EQ28" i="33"/>
  <c r="EQ27" i="33"/>
  <c r="EQ24" i="33"/>
  <c r="EQ25" i="33"/>
  <c r="EQ23" i="33"/>
  <c r="EQ29" i="33"/>
  <c r="EQ26" i="33"/>
  <c r="EE248" i="33"/>
  <c r="EW245" i="33"/>
  <c r="EW246" i="33" s="1"/>
  <c r="AT28" i="26"/>
  <c r="AV141" i="19" s="1"/>
  <c r="J313" i="19"/>
  <c r="J311" i="19" s="1"/>
  <c r="J332" i="19" s="1"/>
  <c r="J333" i="19" s="1"/>
  <c r="J320" i="19"/>
  <c r="U16" i="33" l="1"/>
  <c r="U23" i="33"/>
  <c r="V246" i="19"/>
  <c r="FQ14" i="39" a="1"/>
  <c r="FQ14" i="39" s="1"/>
  <c r="FR14" i="39" s="1"/>
  <c r="FO60" i="39"/>
  <c r="FV14" i="39"/>
  <c r="FW35" i="39" a="1"/>
  <c r="FW35" i="39" s="1"/>
  <c r="FX35" i="39" s="1"/>
  <c r="FW28" i="39" a="1"/>
  <c r="FW28" i="39" s="1"/>
  <c r="FX28" i="39" s="1"/>
  <c r="FW15" i="39" a="1"/>
  <c r="FW15" i="39" s="1"/>
  <c r="FX15" i="39" s="1"/>
  <c r="FW30" i="39" a="1"/>
  <c r="FW30" i="39" s="1"/>
  <c r="FX30" i="39" s="1"/>
  <c r="FW25" i="39" a="1"/>
  <c r="FW25" i="39" s="1"/>
  <c r="FX25" i="39" s="1"/>
  <c r="FW51" i="39" a="1"/>
  <c r="FW51" i="39" s="1"/>
  <c r="FX51" i="39" s="1"/>
  <c r="FW50" i="39" a="1"/>
  <c r="FW50" i="39" s="1"/>
  <c r="FX50" i="39" s="1"/>
  <c r="FW43" i="39" a="1"/>
  <c r="FW43" i="39" s="1"/>
  <c r="FX43" i="39" s="1"/>
  <c r="FW21" i="39" a="1"/>
  <c r="FW21" i="39" s="1"/>
  <c r="FX21" i="39" s="1"/>
  <c r="FW19" i="39" a="1"/>
  <c r="FW19" i="39" s="1"/>
  <c r="FX19" i="39" s="1"/>
  <c r="FW60" i="39" a="1"/>
  <c r="FW60" i="39" s="1"/>
  <c r="FW53" i="39" a="1"/>
  <c r="FW53" i="39" s="1"/>
  <c r="FX53" i="39" s="1"/>
  <c r="FW37" i="39" a="1"/>
  <c r="FW37" i="39" s="1"/>
  <c r="FX37" i="39" s="1"/>
  <c r="FW32" i="39" a="1"/>
  <c r="FW32" i="39" s="1"/>
  <c r="FX32" i="39" s="1"/>
  <c r="FW27" i="39" a="1"/>
  <c r="FW27" i="39" s="1"/>
  <c r="FX27" i="39" s="1"/>
  <c r="FW18" i="39" a="1"/>
  <c r="FW18" i="39" s="1"/>
  <c r="FX18" i="39" s="1"/>
  <c r="FW20" i="39" a="1"/>
  <c r="FW20" i="39" s="1"/>
  <c r="FX20" i="39" s="1"/>
  <c r="FW48" i="39" a="1"/>
  <c r="FW48" i="39" s="1"/>
  <c r="FX48" i="39" s="1"/>
  <c r="FW59" i="39" a="1"/>
  <c r="FW59" i="39" s="1"/>
  <c r="FX59" i="39" s="1"/>
  <c r="FW55" i="39" a="1"/>
  <c r="FW55" i="39" s="1"/>
  <c r="FX55" i="39" s="1"/>
  <c r="FW49" i="39" a="1"/>
  <c r="FW49" i="39" s="1"/>
  <c r="FX49" i="39" s="1"/>
  <c r="FW42" i="39" a="1"/>
  <c r="FW42" i="39" s="1"/>
  <c r="FX42" i="39" s="1"/>
  <c r="FW34" i="39" a="1"/>
  <c r="FW34" i="39" s="1"/>
  <c r="FX34" i="39" s="1"/>
  <c r="FW31" i="39" a="1"/>
  <c r="FW31" i="39" s="1"/>
  <c r="FX31" i="39" s="1"/>
  <c r="FW26" i="39" a="1"/>
  <c r="FW26" i="39" s="1"/>
  <c r="FX26" i="39" s="1"/>
  <c r="FW16" i="39" a="1"/>
  <c r="FW16" i="39" s="1"/>
  <c r="FX16" i="39" s="1"/>
  <c r="FW52" i="39" a="1"/>
  <c r="FW52" i="39" s="1"/>
  <c r="FX52" i="39" s="1"/>
  <c r="FW45" i="39" a="1"/>
  <c r="FW45" i="39" s="1"/>
  <c r="FX45" i="39" s="1"/>
  <c r="FW36" i="39" a="1"/>
  <c r="FW36" i="39" s="1"/>
  <c r="FX36" i="39" s="1"/>
  <c r="FW41" i="39" a="1"/>
  <c r="FW41" i="39" s="1"/>
  <c r="FX41" i="39" s="1"/>
  <c r="FW24" i="39" a="1"/>
  <c r="FW24" i="39" s="1"/>
  <c r="FX24" i="39" s="1"/>
  <c r="FW54" i="39" a="1"/>
  <c r="FW54" i="39" s="1"/>
  <c r="FX54" i="39" s="1"/>
  <c r="FW44" i="39" a="1"/>
  <c r="FW44" i="39" s="1"/>
  <c r="FX44" i="39" s="1"/>
  <c r="FW38" i="39" a="1"/>
  <c r="FW38" i="39" s="1"/>
  <c r="FX38" i="39" s="1"/>
  <c r="FW33" i="39" a="1"/>
  <c r="FW33" i="39" s="1"/>
  <c r="FX33" i="39" s="1"/>
  <c r="FW29" i="39" a="1"/>
  <c r="FW29" i="39" s="1"/>
  <c r="FX29" i="39" s="1"/>
  <c r="FW23" i="39" a="1"/>
  <c r="FW23" i="39" s="1"/>
  <c r="FX23" i="39" s="1"/>
  <c r="FW17" i="39" a="1"/>
  <c r="FW17" i="39" s="1"/>
  <c r="FX17" i="39" s="1"/>
  <c r="FW58" i="39" a="1"/>
  <c r="FW58" i="39" s="1"/>
  <c r="FX58" i="39" s="1"/>
  <c r="FW57" i="39" a="1"/>
  <c r="FW57" i="39" s="1"/>
  <c r="FX57" i="39" s="1"/>
  <c r="FW47" i="39" a="1"/>
  <c r="FW47" i="39" s="1"/>
  <c r="FX47" i="39" s="1"/>
  <c r="FW40" i="39" a="1"/>
  <c r="FW40" i="39" s="1"/>
  <c r="FX40" i="39" s="1"/>
  <c r="FW22" i="39" a="1"/>
  <c r="FW22" i="39" s="1"/>
  <c r="FX22" i="39" s="1"/>
  <c r="FW56" i="39" a="1"/>
  <c r="FW56" i="39" s="1"/>
  <c r="FX56" i="39" s="1"/>
  <c r="FW46" i="39" a="1"/>
  <c r="FW46" i="39" s="1"/>
  <c r="FX46" i="39" s="1"/>
  <c r="FW39" i="39" a="1"/>
  <c r="FW39" i="39" s="1"/>
  <c r="FX39" i="39" s="1"/>
  <c r="ES448" i="39"/>
  <c r="ES46" i="39"/>
  <c r="DJ297" i="38"/>
  <c r="G2" i="35" s="1" a="1"/>
  <c r="G2" i="35" s="1"/>
  <c r="ES578" i="39"/>
  <c r="DN297" i="38"/>
  <c r="ES585" i="39"/>
  <c r="DT320" i="38"/>
  <c r="DT322" i="38"/>
  <c r="DT284" i="38"/>
  <c r="DT313" i="38"/>
  <c r="DT311" i="38" s="1"/>
  <c r="DT332" i="38" s="1"/>
  <c r="DT333" i="38" s="1"/>
  <c r="ES51" i="39"/>
  <c r="ES204" i="39"/>
  <c r="ES270" i="39"/>
  <c r="ES302" i="39"/>
  <c r="ES308" i="39"/>
  <c r="ES59" i="39"/>
  <c r="ES140" i="39"/>
  <c r="ES75" i="39"/>
  <c r="ES533" i="39"/>
  <c r="ES207" i="39"/>
  <c r="ES31" i="39"/>
  <c r="ES317" i="39"/>
  <c r="ES539" i="39"/>
  <c r="ES381" i="39"/>
  <c r="ES117" i="39"/>
  <c r="ES413" i="39"/>
  <c r="ES357" i="39"/>
  <c r="ES238" i="39"/>
  <c r="ES367" i="39"/>
  <c r="ES492" i="39"/>
  <c r="ES54" i="39"/>
  <c r="ES479" i="39"/>
  <c r="ES517" i="39"/>
  <c r="ES503" i="39"/>
  <c r="ES298" i="39"/>
  <c r="ES529" i="39"/>
  <c r="ES16" i="39"/>
  <c r="ES325" i="39"/>
  <c r="ES333" i="39"/>
  <c r="ES244" i="39"/>
  <c r="ES172" i="39"/>
  <c r="ES332" i="39"/>
  <c r="ES45" i="39"/>
  <c r="ES507" i="39"/>
  <c r="ES472" i="39"/>
  <c r="ES101" i="39"/>
  <c r="ES131" i="39"/>
  <c r="ES541" i="39"/>
  <c r="ES246" i="39"/>
  <c r="ES148" i="39"/>
  <c r="ES213" i="39"/>
  <c r="ES33" i="39"/>
  <c r="ES513" i="39"/>
  <c r="ES115" i="39"/>
  <c r="ES439" i="39"/>
  <c r="ES411" i="39"/>
  <c r="ES384" i="39"/>
  <c r="ES537" i="39"/>
  <c r="ES98" i="39"/>
  <c r="ES90" i="39"/>
  <c r="ES368" i="39"/>
  <c r="ES422" i="39"/>
  <c r="ES458" i="39"/>
  <c r="ES111" i="39"/>
  <c r="ES247" i="39"/>
  <c r="ES26" i="39"/>
  <c r="ES498" i="39"/>
  <c r="ES166" i="39"/>
  <c r="ES69" i="39"/>
  <c r="ES327" i="39"/>
  <c r="ES86" i="39"/>
  <c r="ES350" i="39"/>
  <c r="ES234" i="39"/>
  <c r="ES174" i="39"/>
  <c r="ES450" i="39"/>
  <c r="ES488" i="39"/>
  <c r="ES392" i="39"/>
  <c r="ES499" i="39"/>
  <c r="ES263" i="39"/>
  <c r="ES220" i="39"/>
  <c r="ES407" i="39"/>
  <c r="ES434" i="39"/>
  <c r="ES222" i="39"/>
  <c r="ES214" i="39"/>
  <c r="ES380" i="39"/>
  <c r="ES540" i="39"/>
  <c r="ES42" i="39"/>
  <c r="ES466" i="39"/>
  <c r="ES168" i="39"/>
  <c r="ES481" i="39"/>
  <c r="ES83" i="39"/>
  <c r="ES183" i="39"/>
  <c r="ES39" i="39"/>
  <c r="ES300" i="39"/>
  <c r="ES471" i="39"/>
  <c r="ES531" i="39"/>
  <c r="ES228" i="39"/>
  <c r="ES55" i="39"/>
  <c r="ES323" i="39"/>
  <c r="ES277" i="39"/>
  <c r="ES329" i="39"/>
  <c r="ES138" i="39"/>
  <c r="ES142" i="39"/>
  <c r="ES241" i="39"/>
  <c r="ES588" i="39"/>
  <c r="ES67" i="39"/>
  <c r="ES396" i="39"/>
  <c r="ES197" i="39"/>
  <c r="ES501" i="39"/>
  <c r="ES295" i="39"/>
  <c r="ES112" i="39"/>
  <c r="ES265" i="39"/>
  <c r="ES271" i="39"/>
  <c r="ES149" i="39"/>
  <c r="ES564" i="39"/>
  <c r="DT239" i="19"/>
  <c r="ES590" i="39"/>
  <c r="ES465" i="39"/>
  <c r="ES89" i="39"/>
  <c r="ES426" i="39"/>
  <c r="ES330" i="39"/>
  <c r="ES282" i="39"/>
  <c r="ES143" i="39"/>
  <c r="ES490" i="39"/>
  <c r="ES145" i="39"/>
  <c r="ES76" i="39"/>
  <c r="ES402" i="39"/>
  <c r="ES47" i="39"/>
  <c r="ES406" i="39"/>
  <c r="ES171" i="39"/>
  <c r="ES410" i="39"/>
  <c r="ES556" i="39"/>
  <c r="ES169" i="39"/>
  <c r="ES211" i="39"/>
  <c r="ES554" i="39"/>
  <c r="ES535" i="39"/>
  <c r="ES582" i="39"/>
  <c r="ES291" i="39"/>
  <c r="ES378" i="39"/>
  <c r="ES24" i="39"/>
  <c r="ES99" i="39"/>
  <c r="ES139" i="39"/>
  <c r="ES249" i="39"/>
  <c r="ES215" i="39"/>
  <c r="ES390" i="39"/>
  <c r="ES355" i="39"/>
  <c r="ES454" i="39"/>
  <c r="ES236" i="39"/>
  <c r="ES509" i="39"/>
  <c r="ES185" i="39"/>
  <c r="ES506" i="39"/>
  <c r="ES243" i="39"/>
  <c r="ES44" i="39"/>
  <c r="ES286" i="39"/>
  <c r="ES87" i="39"/>
  <c r="ES420" i="39"/>
  <c r="ES130" i="39"/>
  <c r="ES508" i="39"/>
  <c r="ES431" i="39"/>
  <c r="ES566" i="39"/>
  <c r="ES116" i="39"/>
  <c r="ES445" i="39"/>
  <c r="ES259" i="39"/>
  <c r="ES35" i="39"/>
  <c r="ES50" i="39"/>
  <c r="ES275" i="39"/>
  <c r="ES456" i="39"/>
  <c r="ES459" i="39"/>
  <c r="ES555" i="39"/>
  <c r="ES548" i="39"/>
  <c r="ES572" i="39"/>
  <c r="ES418" i="39"/>
  <c r="ES538" i="39"/>
  <c r="ES550" i="39"/>
  <c r="ES144" i="39"/>
  <c r="ES85" i="39"/>
  <c r="ES27" i="39"/>
  <c r="ES470" i="39"/>
  <c r="ES571" i="39"/>
  <c r="ES584" i="39"/>
  <c r="ES176" i="39"/>
  <c r="ES348" i="39"/>
  <c r="ES447" i="39"/>
  <c r="ES157" i="39"/>
  <c r="ES468" i="39"/>
  <c r="ES594" i="39"/>
  <c r="ES597" i="39"/>
  <c r="ES500" i="39"/>
  <c r="ES77" i="39"/>
  <c r="ES593" i="39"/>
  <c r="ES546" i="39"/>
  <c r="ES194" i="39"/>
  <c r="ES409" i="39"/>
  <c r="ES129" i="39"/>
  <c r="ES68" i="39"/>
  <c r="ES364" i="39"/>
  <c r="ES515" i="39"/>
  <c r="ES523" i="39"/>
  <c r="ES103" i="39"/>
  <c r="ES147" i="39"/>
  <c r="ES369" i="39"/>
  <c r="ES81" i="39"/>
  <c r="ES525" i="39"/>
  <c r="ES250" i="39"/>
  <c r="ES374" i="39"/>
  <c r="ES464" i="39"/>
  <c r="ES264" i="39"/>
  <c r="ES495" i="39"/>
  <c r="ES41" i="39"/>
  <c r="ES106" i="39"/>
  <c r="ES362" i="39"/>
  <c r="ES80" i="39"/>
  <c r="ES339" i="39"/>
  <c r="ES18" i="39"/>
  <c r="ES376" i="39"/>
  <c r="ES575" i="39"/>
  <c r="ES109" i="39"/>
  <c r="ES436" i="39"/>
  <c r="ES178" i="39"/>
  <c r="ES121" i="39"/>
  <c r="ES475" i="39"/>
  <c r="ES155" i="39"/>
  <c r="ES239" i="39"/>
  <c r="ES61" i="39"/>
  <c r="ES474" i="39"/>
  <c r="ER14" i="39"/>
  <c r="ES14" i="39" s="1"/>
  <c r="ES256" i="39"/>
  <c r="ES258" i="39"/>
  <c r="ES353" i="39"/>
  <c r="ES284" i="39"/>
  <c r="ES19" i="39"/>
  <c r="ES151" i="39"/>
  <c r="ES278" i="39"/>
  <c r="ES280" i="39"/>
  <c r="ES387" i="39"/>
  <c r="ES429" i="39"/>
  <c r="ES365" i="39"/>
  <c r="ES135" i="39"/>
  <c r="ES276" i="39"/>
  <c r="ES289" i="39"/>
  <c r="ES400" i="39"/>
  <c r="ES432" i="39"/>
  <c r="ES58" i="39"/>
  <c r="ES310" i="39"/>
  <c r="ES391" i="39"/>
  <c r="ES399" i="39"/>
  <c r="ES93" i="39"/>
  <c r="ES394" i="39"/>
  <c r="ES49" i="39"/>
  <c r="ES586" i="39"/>
  <c r="ES216" i="39"/>
  <c r="ES218" i="39"/>
  <c r="ES373" i="39"/>
  <c r="ES324" i="39"/>
  <c r="ES370" i="39"/>
  <c r="ES53" i="39"/>
  <c r="ES199" i="39"/>
  <c r="ES105" i="39"/>
  <c r="ES304" i="39"/>
  <c r="ES567" i="39"/>
  <c r="ES579" i="39"/>
  <c r="ES496" i="39"/>
  <c r="ES113" i="39"/>
  <c r="ES318" i="39"/>
  <c r="ES363" i="39"/>
  <c r="ES167" i="39"/>
  <c r="ES340" i="39"/>
  <c r="ES78" i="39"/>
  <c r="ES359" i="39"/>
  <c r="ES56" i="39"/>
  <c r="ES128" i="39"/>
  <c r="ES36" i="39"/>
  <c r="ES245" i="39"/>
  <c r="ES580" i="39"/>
  <c r="ES237" i="39"/>
  <c r="ES328" i="39"/>
  <c r="ES64" i="39"/>
  <c r="ES70" i="39"/>
  <c r="ES190" i="39"/>
  <c r="ES349" i="39"/>
  <c r="ES351" i="39"/>
  <c r="ES427" i="39"/>
  <c r="ES296" i="39"/>
  <c r="ES152" i="39"/>
  <c r="ES233" i="39"/>
  <c r="ES383" i="39"/>
  <c r="ES385" i="39"/>
  <c r="ES482" i="39"/>
  <c r="ES306" i="39"/>
  <c r="ES48" i="39"/>
  <c r="ES251" i="39"/>
  <c r="ES382" i="39"/>
  <c r="ES419" i="39"/>
  <c r="ES491" i="39"/>
  <c r="ES536" i="39"/>
  <c r="ES322" i="39"/>
  <c r="ES354" i="39"/>
  <c r="ES486" i="39"/>
  <c r="ES493" i="39"/>
  <c r="ES210" i="39"/>
  <c r="ES224" i="39"/>
  <c r="ES274" i="39"/>
  <c r="ES196" i="39"/>
  <c r="ES307" i="39"/>
  <c r="ES309" i="39"/>
  <c r="ES423" i="39"/>
  <c r="ES440" i="39"/>
  <c r="ES132" i="39"/>
  <c r="ES108" i="39"/>
  <c r="ES437" i="39"/>
  <c r="ES534" i="39"/>
  <c r="ES570" i="39"/>
  <c r="ES272" i="39"/>
  <c r="ES52" i="39"/>
  <c r="ES248" i="39"/>
  <c r="ES377" i="39"/>
  <c r="ES511" i="39"/>
  <c r="ES153" i="39"/>
  <c r="ES424" i="39"/>
  <c r="ES569" i="39"/>
  <c r="ES150" i="39"/>
  <c r="ES110" i="39"/>
  <c r="ES191" i="39"/>
  <c r="ES17" i="39"/>
  <c r="ES136" i="39"/>
  <c r="ES177" i="39"/>
  <c r="ES321" i="39"/>
  <c r="ES326" i="39"/>
  <c r="ES460" i="39"/>
  <c r="ES122" i="39"/>
  <c r="ES403" i="39"/>
  <c r="ES294" i="39"/>
  <c r="ES461" i="39"/>
  <c r="ES425" i="39"/>
  <c r="ES558" i="39"/>
  <c r="ES73" i="39"/>
  <c r="ES512" i="39"/>
  <c r="ES345" i="39"/>
  <c r="ES478" i="39"/>
  <c r="ES480" i="39"/>
  <c r="ES589" i="39"/>
  <c r="ES389" i="39"/>
  <c r="ES267" i="39"/>
  <c r="ES375" i="39"/>
  <c r="ES476" i="39"/>
  <c r="ES489" i="39"/>
  <c r="ES601" i="39"/>
  <c r="ES315" i="39"/>
  <c r="ES118" i="39"/>
  <c r="ES428" i="39"/>
  <c r="ES592" i="39"/>
  <c r="ES91" i="39"/>
  <c r="ES301" i="39"/>
  <c r="ES225" i="39"/>
  <c r="ES160" i="39"/>
  <c r="ES313" i="39"/>
  <c r="ES416" i="39"/>
  <c r="ES421" i="39"/>
  <c r="ES526" i="39"/>
  <c r="ES231" i="39"/>
  <c r="ES371" i="39"/>
  <c r="ES165" i="39"/>
  <c r="ES200" i="39"/>
  <c r="ES95" i="39"/>
  <c r="ES449" i="39"/>
  <c r="ES557" i="39"/>
  <c r="ES343" i="39"/>
  <c r="ES497" i="39"/>
  <c r="ES40" i="39"/>
  <c r="ES268" i="39"/>
  <c r="ES66" i="39"/>
  <c r="ES206" i="39"/>
  <c r="ES397" i="39"/>
  <c r="ES242" i="39"/>
  <c r="ES360" i="39"/>
  <c r="ES107" i="39"/>
  <c r="ES179" i="39"/>
  <c r="ES255" i="39"/>
  <c r="ES587" i="39"/>
  <c r="ES283" i="39"/>
  <c r="ES415" i="39"/>
  <c r="ES457" i="39"/>
  <c r="ES544" i="39"/>
  <c r="ES74" i="39"/>
  <c r="ES252" i="39"/>
  <c r="ES62" i="39"/>
  <c r="ES395" i="39"/>
  <c r="ES549" i="39"/>
  <c r="ES551" i="39"/>
  <c r="ES331" i="39"/>
  <c r="ES417" i="39"/>
  <c r="ES97" i="39"/>
  <c r="ES453" i="39"/>
  <c r="ES583" i="39"/>
  <c r="ES599" i="39"/>
  <c r="ES205" i="39"/>
  <c r="ES159" i="39"/>
  <c r="ES446" i="39"/>
  <c r="ES581" i="39"/>
  <c r="ES595" i="39"/>
  <c r="ES186" i="39"/>
  <c r="ES23" i="39"/>
  <c r="ES235" i="39"/>
  <c r="ES559" i="39"/>
  <c r="ES193" i="39"/>
  <c r="ES208" i="39"/>
  <c r="ES414" i="39"/>
  <c r="ES20" i="39"/>
  <c r="ES209" i="39"/>
  <c r="ES356" i="39"/>
  <c r="ES520" i="39"/>
  <c r="ES528" i="39"/>
  <c r="ES516" i="39"/>
  <c r="ES229" i="39"/>
  <c r="ES344" i="39"/>
  <c r="ES452" i="39"/>
  <c r="ES198" i="39"/>
  <c r="ES226" i="39"/>
  <c r="ES71" i="39"/>
  <c r="ES600" i="39"/>
  <c r="ES341" i="39"/>
  <c r="ES43" i="39"/>
  <c r="ES552" i="39"/>
  <c r="ES560" i="39"/>
  <c r="ES401" i="39"/>
  <c r="ES134" i="39"/>
  <c r="ES408" i="39"/>
  <c r="ES146" i="39"/>
  <c r="ES189" i="39"/>
  <c r="ES162" i="39"/>
  <c r="ES133" i="39"/>
  <c r="ES88" i="39"/>
  <c r="ES388" i="39"/>
  <c r="ES524" i="39"/>
  <c r="ES514" i="39"/>
  <c r="ES124" i="39"/>
  <c r="ES120" i="39"/>
  <c r="ES21" i="39"/>
  <c r="ES334" i="39"/>
  <c r="ES505" i="39"/>
  <c r="ES141" i="39"/>
  <c r="ES312" i="39"/>
  <c r="ES502" i="39"/>
  <c r="ES57" i="39"/>
  <c r="ES487" i="39"/>
  <c r="ES510" i="39"/>
  <c r="ES173" i="39"/>
  <c r="ES281" i="39"/>
  <c r="ES563" i="39"/>
  <c r="ES192" i="39"/>
  <c r="ES565" i="39"/>
  <c r="ES182" i="39"/>
  <c r="ES184" i="39"/>
  <c r="ES292" i="39"/>
  <c r="ES591" i="39"/>
  <c r="ES28" i="39"/>
  <c r="ES137" i="39"/>
  <c r="ES297" i="39"/>
  <c r="ES299" i="39"/>
  <c r="ES504" i="39"/>
  <c r="ES126" i="39"/>
  <c r="ES30" i="39"/>
  <c r="ES430" i="39"/>
  <c r="ES100" i="39"/>
  <c r="ES219" i="39"/>
  <c r="ES29" i="39"/>
  <c r="ES223" i="39"/>
  <c r="ES469" i="39"/>
  <c r="ES455" i="39"/>
  <c r="ES201" i="39"/>
  <c r="ES232" i="39"/>
  <c r="ES433" i="39"/>
  <c r="ES181" i="39"/>
  <c r="ES320" i="39"/>
  <c r="ES568" i="39"/>
  <c r="ES60" i="39"/>
  <c r="ES269" i="39"/>
  <c r="ES102" i="39"/>
  <c r="ES305" i="39"/>
  <c r="ES398" i="39"/>
  <c r="ES221" i="39"/>
  <c r="ES361" i="39"/>
  <c r="ES72" i="39"/>
  <c r="ES527" i="39"/>
  <c r="ES32" i="39"/>
  <c r="ES494" i="39"/>
  <c r="ES483" i="39"/>
  <c r="ES154" i="39"/>
  <c r="ES156" i="39"/>
  <c r="ES240" i="39"/>
  <c r="ES65" i="39"/>
  <c r="ES188" i="39"/>
  <c r="ES94" i="39"/>
  <c r="ES596" i="39"/>
  <c r="ES257" i="39"/>
  <c r="ES352" i="39"/>
  <c r="ES303" i="39"/>
  <c r="ES319" i="39"/>
  <c r="ES125" i="39"/>
  <c r="ES266" i="39"/>
  <c r="ES279" i="39"/>
  <c r="ES386" i="39"/>
  <c r="ES463" i="39"/>
  <c r="ES34" i="39"/>
  <c r="ES127" i="39"/>
  <c r="ES288" i="39"/>
  <c r="ES290" i="39"/>
  <c r="ES405" i="39"/>
  <c r="ES15" i="39"/>
  <c r="ES170" i="39"/>
  <c r="ES253" i="39"/>
  <c r="ES412" i="39"/>
  <c r="ES404" i="39"/>
  <c r="ES484" i="39"/>
  <c r="ES545" i="39"/>
  <c r="ES175" i="39"/>
  <c r="ES561" i="39"/>
  <c r="ES217" i="39"/>
  <c r="ES372" i="39"/>
  <c r="ES311" i="39"/>
  <c r="ES485" i="39"/>
  <c r="ES230" i="39"/>
  <c r="ES273" i="39"/>
  <c r="ES451" i="39"/>
  <c r="ES438" i="39"/>
  <c r="ES227" i="39"/>
  <c r="ES84" i="39"/>
  <c r="ES598" i="39"/>
  <c r="ES342" i="39"/>
  <c r="ES82" i="39"/>
  <c r="ES553" i="39"/>
  <c r="ES603" i="39"/>
  <c r="ES547" i="39"/>
  <c r="ES123" i="39"/>
  <c r="ES473" i="39"/>
  <c r="ES444" i="39"/>
  <c r="ES462" i="39"/>
  <c r="ES602" i="39"/>
  <c r="ES25" i="39"/>
  <c r="ES285" i="39"/>
  <c r="ES441" i="39"/>
  <c r="ES443" i="39"/>
  <c r="ES542" i="39"/>
  <c r="ES519" i="39"/>
  <c r="ES366" i="39"/>
  <c r="ES518" i="39"/>
  <c r="ES532" i="39"/>
  <c r="ES577" i="39"/>
  <c r="ES114" i="39"/>
  <c r="ES358" i="39"/>
  <c r="ES158" i="39"/>
  <c r="ES393" i="39"/>
  <c r="ES573" i="39"/>
  <c r="ES195" i="39"/>
  <c r="ES38" i="39"/>
  <c r="ES522" i="39"/>
  <c r="ES163" i="39"/>
  <c r="ES261" i="39"/>
  <c r="ES37" i="39"/>
  <c r="ES79" i="39"/>
  <c r="ES104" i="39"/>
  <c r="ES254" i="39"/>
  <c r="ES336" i="39"/>
  <c r="ES435" i="39"/>
  <c r="ES161" i="39"/>
  <c r="ES467" i="39"/>
  <c r="ES187" i="39"/>
  <c r="ES347" i="39"/>
  <c r="ES442" i="39"/>
  <c r="ES521" i="39"/>
  <c r="ES202" i="39"/>
  <c r="ES119" i="39"/>
  <c r="ES293" i="39"/>
  <c r="ES530" i="39"/>
  <c r="ES574" i="39"/>
  <c r="ES576" i="39"/>
  <c r="ES180" i="39"/>
  <c r="ES92" i="39"/>
  <c r="ES379" i="39"/>
  <c r="ES562" i="39"/>
  <c r="ES164" i="39"/>
  <c r="ES203" i="39"/>
  <c r="ES212" i="39"/>
  <c r="ES63" i="39"/>
  <c r="ES477" i="39"/>
  <c r="ES543" i="39"/>
  <c r="ES316" i="39"/>
  <c r="ES260" i="39"/>
  <c r="ES262" i="39"/>
  <c r="ES22" i="39"/>
  <c r="ES314" i="39"/>
  <c r="ES287" i="39"/>
  <c r="ES96" i="39"/>
  <c r="ES335" i="39"/>
  <c r="ES337" i="39"/>
  <c r="ES346" i="39"/>
  <c r="FH14" i="39"/>
  <c r="FI14" i="39" s="1"/>
  <c r="FI16" i="39"/>
  <c r="FI18" i="39"/>
  <c r="FI17" i="39"/>
  <c r="DH332" i="38"/>
  <c r="DH333" i="38" s="1"/>
  <c r="DH321" i="38"/>
  <c r="DH316" i="38"/>
  <c r="DB332" i="38"/>
  <c r="DB333" i="38" s="1"/>
  <c r="DB321" i="38"/>
  <c r="DB316" i="38"/>
  <c r="DT287" i="19"/>
  <c r="DT306" i="19" s="1"/>
  <c r="DF8" i="39"/>
  <c r="BX319" i="38" s="1"/>
  <c r="BX317" i="38" s="1"/>
  <c r="BX315" i="38" s="1"/>
  <c r="BX323" i="38" s="1"/>
  <c r="BX328" i="38" s="1"/>
  <c r="U18" i="33"/>
  <c r="U19" i="33"/>
  <c r="U21" i="33"/>
  <c r="U17" i="33"/>
  <c r="U20" i="33"/>
  <c r="T14" i="33"/>
  <c r="U14" i="33" s="1"/>
  <c r="U22" i="33"/>
  <c r="DG15" i="33"/>
  <c r="DG14" i="33"/>
  <c r="DP15" i="33"/>
  <c r="CO17" i="33"/>
  <c r="CN14" i="33"/>
  <c r="CO20" i="33"/>
  <c r="CO21" i="33"/>
  <c r="CO18" i="33"/>
  <c r="CO19" i="33"/>
  <c r="CO16" i="33"/>
  <c r="EG14" i="33" a="1"/>
  <c r="EH22" i="33" s="1"/>
  <c r="EJ40" i="39"/>
  <c r="EJ187" i="39"/>
  <c r="EJ152" i="39"/>
  <c r="EJ535" i="39"/>
  <c r="EJ39" i="39"/>
  <c r="EJ27" i="39"/>
  <c r="EJ43" i="39"/>
  <c r="EJ56" i="39"/>
  <c r="EJ150" i="39"/>
  <c r="EJ397" i="39"/>
  <c r="EJ209" i="39"/>
  <c r="EJ272" i="39"/>
  <c r="EJ52" i="39"/>
  <c r="EJ510" i="39"/>
  <c r="EJ222" i="39"/>
  <c r="EJ313" i="39"/>
  <c r="EJ339" i="39"/>
  <c r="EJ383" i="39"/>
  <c r="EJ31" i="39"/>
  <c r="EJ144" i="39"/>
  <c r="EJ284" i="39"/>
  <c r="EJ292" i="39"/>
  <c r="EJ319" i="39"/>
  <c r="EJ589" i="39"/>
  <c r="EJ441" i="39"/>
  <c r="EJ137" i="39"/>
  <c r="EJ53" i="39"/>
  <c r="EJ301" i="39"/>
  <c r="EJ189" i="39"/>
  <c r="EJ282" i="39"/>
  <c r="EJ59" i="39"/>
  <c r="EJ159" i="39"/>
  <c r="EJ565" i="39"/>
  <c r="EJ415" i="39"/>
  <c r="EJ33" i="39"/>
  <c r="EJ65" i="39"/>
  <c r="EJ122" i="39"/>
  <c r="EJ188" i="39"/>
  <c r="EJ156" i="39"/>
  <c r="EJ245" i="39"/>
  <c r="EJ204" i="39"/>
  <c r="EJ16" i="39"/>
  <c r="EJ311" i="39"/>
  <c r="EJ167" i="39"/>
  <c r="EJ563" i="39"/>
  <c r="EJ18" i="39"/>
  <c r="EJ554" i="39"/>
  <c r="EJ37" i="39"/>
  <c r="EJ229" i="39"/>
  <c r="EJ452" i="39"/>
  <c r="EJ133" i="39"/>
  <c r="EJ87" i="39"/>
  <c r="EJ54" i="39"/>
  <c r="EJ58" i="39"/>
  <c r="EJ83" i="39"/>
  <c r="EJ66" i="39"/>
  <c r="EJ235" i="39"/>
  <c r="EJ385" i="39"/>
  <c r="EJ262" i="39"/>
  <c r="EJ146" i="39"/>
  <c r="EJ428" i="39"/>
  <c r="EJ140" i="39"/>
  <c r="EJ124" i="39"/>
  <c r="EJ24" i="39"/>
  <c r="EJ76" i="39"/>
  <c r="EJ399" i="39"/>
  <c r="EJ72" i="39"/>
  <c r="EJ29" i="39"/>
  <c r="EJ77" i="39"/>
  <c r="EJ416" i="39"/>
  <c r="EJ249" i="39"/>
  <c r="EJ142" i="39"/>
  <c r="EJ89" i="39"/>
  <c r="EJ117" i="39"/>
  <c r="EJ314" i="39"/>
  <c r="EJ119" i="39"/>
  <c r="EJ206" i="39"/>
  <c r="EJ447" i="39"/>
  <c r="EJ327" i="39"/>
  <c r="EJ174" i="39"/>
  <c r="EJ278" i="39"/>
  <c r="EJ141" i="39"/>
  <c r="EJ70" i="39"/>
  <c r="EJ115" i="39"/>
  <c r="EJ74" i="39"/>
  <c r="EJ324" i="39"/>
  <c r="EJ595" i="39"/>
  <c r="EJ62" i="39"/>
  <c r="EJ294" i="39"/>
  <c r="EJ297" i="39"/>
  <c r="EJ514" i="39"/>
  <c r="EJ101" i="39"/>
  <c r="EJ196" i="39"/>
  <c r="EJ242" i="39"/>
  <c r="EJ567" i="39"/>
  <c r="EJ264" i="39"/>
  <c r="EJ246" i="39"/>
  <c r="EJ348" i="39"/>
  <c r="EJ169" i="39"/>
  <c r="EJ103" i="39"/>
  <c r="EJ105" i="39"/>
  <c r="EJ236" i="39"/>
  <c r="EJ178" i="39"/>
  <c r="EJ584" i="39"/>
  <c r="EJ55" i="39"/>
  <c r="EJ177" i="39"/>
  <c r="EJ129" i="39"/>
  <c r="EJ590" i="39"/>
  <c r="EJ132" i="39"/>
  <c r="EJ148" i="39"/>
  <c r="EJ573" i="39"/>
  <c r="EJ499" i="39"/>
  <c r="EJ332" i="39"/>
  <c r="EJ23" i="39"/>
  <c r="EJ179" i="39"/>
  <c r="EJ163" i="39"/>
  <c r="EJ456" i="39"/>
  <c r="EJ160" i="39"/>
  <c r="EJ182" i="39"/>
  <c r="EJ427" i="39"/>
  <c r="EJ164" i="39"/>
  <c r="EJ166" i="39"/>
  <c r="EJ118" i="39"/>
  <c r="EJ168" i="39"/>
  <c r="EJ522" i="39"/>
  <c r="EJ568" i="39"/>
  <c r="EJ48" i="39"/>
  <c r="EJ239" i="39"/>
  <c r="EJ243" i="39"/>
  <c r="EJ22" i="39"/>
  <c r="EJ170" i="39"/>
  <c r="EJ202" i="39"/>
  <c r="EJ541" i="39"/>
  <c r="EJ184" i="39"/>
  <c r="EJ186" i="39"/>
  <c r="EJ79" i="39"/>
  <c r="EJ80" i="39"/>
  <c r="EJ35" i="39"/>
  <c r="EJ15" i="39"/>
  <c r="EJ112" i="39"/>
  <c r="EJ109" i="39"/>
  <c r="EJ532" i="39"/>
  <c r="EJ331" i="39"/>
  <c r="EJ44" i="39"/>
  <c r="EJ328" i="39"/>
  <c r="EJ506" i="39"/>
  <c r="EJ320" i="39"/>
  <c r="EJ368" i="39"/>
  <c r="EJ226" i="39"/>
  <c r="EJ418" i="39"/>
  <c r="EJ172" i="39"/>
  <c r="EJ94" i="39"/>
  <c r="EJ576" i="39"/>
  <c r="EJ99" i="39"/>
  <c r="EJ461" i="39"/>
  <c r="EJ321" i="39"/>
  <c r="EJ382" i="39"/>
  <c r="EJ347" i="39"/>
  <c r="EJ422" i="39"/>
  <c r="EJ483" i="39"/>
  <c r="EJ443" i="39"/>
  <c r="EJ448" i="39"/>
  <c r="EJ232" i="39"/>
  <c r="EJ110" i="39"/>
  <c r="EJ486" i="39"/>
  <c r="EJ380" i="39"/>
  <c r="EJ404" i="39"/>
  <c r="EJ357" i="39"/>
  <c r="EJ114" i="39"/>
  <c r="EJ533" i="39"/>
  <c r="EJ266" i="39"/>
  <c r="EJ136" i="39"/>
  <c r="EJ151" i="39"/>
  <c r="EJ512" i="39"/>
  <c r="EJ252" i="39"/>
  <c r="EJ85" i="39"/>
  <c r="EJ107" i="39"/>
  <c r="EJ68" i="39"/>
  <c r="EJ90" i="39"/>
  <c r="EJ19" i="39"/>
  <c r="EJ402" i="39"/>
  <c r="EJ471" i="39"/>
  <c r="EJ556" i="39"/>
  <c r="EJ82" i="39"/>
  <c r="EJ518" i="39"/>
  <c r="EJ494" i="39"/>
  <c r="EJ553" i="39"/>
  <c r="EJ234" i="39"/>
  <c r="EJ228" i="39"/>
  <c r="EJ478" i="39"/>
  <c r="EJ238" i="39"/>
  <c r="EJ127" i="39"/>
  <c r="EJ424" i="39"/>
  <c r="EJ63" i="39"/>
  <c r="EJ363" i="39"/>
  <c r="EJ157" i="39"/>
  <c r="EJ444" i="39"/>
  <c r="EJ217" i="39"/>
  <c r="EJ111" i="39"/>
  <c r="EJ459" i="39"/>
  <c r="EJ577" i="39"/>
  <c r="EJ130" i="39"/>
  <c r="EJ425" i="39"/>
  <c r="EJ596" i="39"/>
  <c r="EJ224" i="39"/>
  <c r="EJ134" i="39"/>
  <c r="EJ445" i="39"/>
  <c r="EJ288" i="39"/>
  <c r="EJ96" i="39"/>
  <c r="EJ269" i="39"/>
  <c r="EJ121" i="39"/>
  <c r="EJ342" i="39"/>
  <c r="EJ64" i="39"/>
  <c r="EJ356" i="39"/>
  <c r="EJ256" i="39"/>
  <c r="EJ95" i="39"/>
  <c r="EJ458" i="39"/>
  <c r="EJ364" i="39"/>
  <c r="EJ539" i="39"/>
  <c r="EJ173" i="39"/>
  <c r="EJ498" i="39"/>
  <c r="EJ255" i="39"/>
  <c r="EJ47" i="39"/>
  <c r="EJ367" i="39"/>
  <c r="EJ270" i="39"/>
  <c r="EJ171" i="39"/>
  <c r="EJ468" i="39"/>
  <c r="EJ374" i="39"/>
  <c r="EJ457" i="39"/>
  <c r="EJ276" i="39"/>
  <c r="EJ480" i="39"/>
  <c r="EJ387" i="39"/>
  <c r="EJ600" i="39"/>
  <c r="EJ203" i="39"/>
  <c r="EJ527" i="39"/>
  <c r="EJ265" i="39"/>
  <c r="EJ135" i="39"/>
  <c r="EJ373" i="39"/>
  <c r="EJ290" i="39"/>
  <c r="EJ181" i="39"/>
  <c r="EJ516" i="39"/>
  <c r="EJ490" i="39"/>
  <c r="EJ381" i="39"/>
  <c r="EJ398" i="39"/>
  <c r="EJ455" i="39"/>
  <c r="EJ523" i="39"/>
  <c r="EJ295" i="39"/>
  <c r="EJ463" i="39"/>
  <c r="EJ28" i="39"/>
  <c r="EJ233" i="39"/>
  <c r="EJ45" i="39"/>
  <c r="EJ304" i="39"/>
  <c r="EJ145" i="39"/>
  <c r="EJ466" i="39"/>
  <c r="EJ299" i="39"/>
  <c r="EJ271" i="39"/>
  <c r="EJ550" i="39"/>
  <c r="EJ464" i="39"/>
  <c r="EJ511" i="39"/>
  <c r="EJ495" i="39"/>
  <c r="EJ281" i="39"/>
  <c r="EI14" i="39"/>
  <c r="EJ14" i="39" s="1"/>
  <c r="EJ552" i="39"/>
  <c r="EJ555" i="39"/>
  <c r="EJ481" i="39"/>
  <c r="EJ260" i="39"/>
  <c r="EJ524" i="39"/>
  <c r="EJ291" i="39"/>
  <c r="EJ562" i="39"/>
  <c r="EJ564" i="39"/>
  <c r="EJ517" i="39"/>
  <c r="EJ559" i="39"/>
  <c r="EJ300" i="39"/>
  <c r="EJ315" i="39"/>
  <c r="EJ453" i="39"/>
  <c r="EJ353" i="39"/>
  <c r="EJ275" i="39"/>
  <c r="EJ572" i="39"/>
  <c r="EJ287" i="39"/>
  <c r="EJ548" i="39"/>
  <c r="EJ280" i="39"/>
  <c r="EJ102" i="39"/>
  <c r="EJ343" i="39"/>
  <c r="EJ375" i="39"/>
  <c r="EJ258" i="39"/>
  <c r="EJ337" i="39"/>
  <c r="EJ431" i="39"/>
  <c r="EJ561" i="39"/>
  <c r="EJ131" i="39"/>
  <c r="EJ302" i="39"/>
  <c r="EJ462" i="39"/>
  <c r="EJ42" i="39"/>
  <c r="EJ205" i="39"/>
  <c r="EJ365" i="39"/>
  <c r="EJ546" i="39"/>
  <c r="EJ88" i="39"/>
  <c r="EJ277" i="39"/>
  <c r="EJ451" i="39"/>
  <c r="EJ60" i="39"/>
  <c r="EJ230" i="39"/>
  <c r="EJ389" i="39"/>
  <c r="EJ71" i="39"/>
  <c r="EJ241" i="39"/>
  <c r="EJ470" i="39"/>
  <c r="EJ503" i="39"/>
  <c r="EJ504" i="39"/>
  <c r="EJ352" i="39"/>
  <c r="EJ526" i="39"/>
  <c r="EJ253" i="39"/>
  <c r="EJ434" i="39"/>
  <c r="EJ570" i="39"/>
  <c r="EJ143" i="39"/>
  <c r="EJ333" i="39"/>
  <c r="EJ493" i="39"/>
  <c r="EJ57" i="39"/>
  <c r="EJ247" i="39"/>
  <c r="EJ386" i="39"/>
  <c r="EJ583" i="39"/>
  <c r="EJ180" i="39"/>
  <c r="EJ360" i="39"/>
  <c r="EJ597" i="39"/>
  <c r="EJ191" i="39"/>
  <c r="EJ371" i="39"/>
  <c r="EJ528" i="39"/>
  <c r="EJ530" i="39"/>
  <c r="EJ298" i="39"/>
  <c r="EJ362" i="39"/>
  <c r="EJ549" i="39"/>
  <c r="EJ263" i="39"/>
  <c r="EJ442" i="39"/>
  <c r="EJ603" i="39"/>
  <c r="EJ165" i="39"/>
  <c r="EJ323" i="39"/>
  <c r="EJ500" i="39"/>
  <c r="EJ67" i="39"/>
  <c r="EJ257" i="39"/>
  <c r="EJ426" i="39"/>
  <c r="EJ21" i="39"/>
  <c r="EJ190" i="39"/>
  <c r="EJ370" i="39"/>
  <c r="EJ98" i="39"/>
  <c r="EJ201" i="39"/>
  <c r="EJ410" i="39"/>
  <c r="EJ580" i="39"/>
  <c r="EJ558" i="39"/>
  <c r="EJ316" i="39"/>
  <c r="EJ391" i="39"/>
  <c r="EJ544" i="39"/>
  <c r="EJ155" i="39"/>
  <c r="EJ273" i="39"/>
  <c r="EJ454" i="39"/>
  <c r="EJ38" i="39"/>
  <c r="EJ175" i="39"/>
  <c r="EJ355" i="39"/>
  <c r="EJ529" i="39"/>
  <c r="EJ100" i="39"/>
  <c r="EJ267" i="39"/>
  <c r="EJ446" i="39"/>
  <c r="EJ50" i="39"/>
  <c r="EJ200" i="39"/>
  <c r="EJ376" i="39"/>
  <c r="EJ61" i="39"/>
  <c r="EJ211" i="39"/>
  <c r="EJ440" i="39"/>
  <c r="EJ465" i="39"/>
  <c r="EJ488" i="39"/>
  <c r="EJ322" i="39"/>
  <c r="EJ369" i="39"/>
  <c r="EJ326" i="39"/>
  <c r="EJ571" i="39"/>
  <c r="EJ372" i="39"/>
  <c r="EJ212" i="39"/>
  <c r="EJ420" i="39"/>
  <c r="EJ274" i="39"/>
  <c r="EJ501" i="39"/>
  <c r="EJ216" i="39"/>
  <c r="EJ433" i="39"/>
  <c r="EJ218" i="39"/>
  <c r="EJ435" i="39"/>
  <c r="EJ69" i="39"/>
  <c r="EJ279" i="39"/>
  <c r="EJ509" i="39"/>
  <c r="EJ411" i="39"/>
  <c r="EJ507" i="39"/>
  <c r="EJ120" i="39"/>
  <c r="EJ223" i="39"/>
  <c r="EJ341" i="39"/>
  <c r="EJ432" i="39"/>
  <c r="EJ540" i="39"/>
  <c r="EJ30" i="39"/>
  <c r="EJ147" i="39"/>
  <c r="EJ225" i="39"/>
  <c r="EJ345" i="39"/>
  <c r="EJ417" i="39"/>
  <c r="EJ519" i="39"/>
  <c r="EJ36" i="39"/>
  <c r="EJ125" i="39"/>
  <c r="EJ237" i="39"/>
  <c r="EJ335" i="39"/>
  <c r="EJ436" i="39"/>
  <c r="EJ531" i="39"/>
  <c r="EJ97" i="39"/>
  <c r="EJ138" i="39"/>
  <c r="EJ250" i="39"/>
  <c r="EJ350" i="39"/>
  <c r="EJ449" i="39"/>
  <c r="EJ542" i="39"/>
  <c r="EJ51" i="39"/>
  <c r="EJ161" i="39"/>
  <c r="EJ261" i="39"/>
  <c r="EJ361" i="39"/>
  <c r="EJ460" i="39"/>
  <c r="EJ587" i="39"/>
  <c r="EJ469" i="39"/>
  <c r="EJ585" i="39"/>
  <c r="EJ377" i="39"/>
  <c r="EJ475" i="39"/>
  <c r="EJ588" i="39"/>
  <c r="EJ566" i="39"/>
  <c r="EJ474" i="39"/>
  <c r="EJ569" i="39"/>
  <c r="EJ390" i="39"/>
  <c r="EJ485" i="39"/>
  <c r="EJ601" i="39"/>
  <c r="EJ574" i="39"/>
  <c r="EJ484" i="39"/>
  <c r="EJ591" i="39"/>
  <c r="EJ400" i="39"/>
  <c r="EJ496" i="39"/>
  <c r="EJ46" i="39"/>
  <c r="EJ162" i="39"/>
  <c r="EJ366" i="39"/>
  <c r="EJ303" i="39"/>
  <c r="EJ41" i="39"/>
  <c r="EJ244" i="39"/>
  <c r="EJ92" i="39"/>
  <c r="EJ286" i="39"/>
  <c r="EJ536" i="39"/>
  <c r="EJ208" i="39"/>
  <c r="EJ513" i="39"/>
  <c r="EJ123" i="39"/>
  <c r="EJ289" i="39"/>
  <c r="EJ520" i="39"/>
  <c r="EJ154" i="39"/>
  <c r="EJ330" i="39"/>
  <c r="EJ575" i="39"/>
  <c r="EJ194" i="39"/>
  <c r="EJ405" i="39"/>
  <c r="EJ17" i="39"/>
  <c r="EJ334" i="39"/>
  <c r="EJ248" i="39"/>
  <c r="EJ126" i="39"/>
  <c r="EJ336" i="39"/>
  <c r="EJ582" i="39"/>
  <c r="EJ199" i="39"/>
  <c r="EJ413" i="39"/>
  <c r="EJ379" i="39"/>
  <c r="EJ472" i="39"/>
  <c r="EJ586" i="39"/>
  <c r="EJ73" i="39"/>
  <c r="EJ183" i="39"/>
  <c r="EJ283" i="39"/>
  <c r="EJ395" i="39"/>
  <c r="EJ477" i="39"/>
  <c r="EJ579" i="39"/>
  <c r="EJ75" i="39"/>
  <c r="EJ185" i="39"/>
  <c r="EJ285" i="39"/>
  <c r="EJ384" i="39"/>
  <c r="EJ479" i="39"/>
  <c r="EJ581" i="39"/>
  <c r="EJ108" i="39"/>
  <c r="EJ197" i="39"/>
  <c r="EJ296" i="39"/>
  <c r="EJ396" i="39"/>
  <c r="EJ491" i="39"/>
  <c r="EJ594" i="39"/>
  <c r="EJ81" i="39"/>
  <c r="EJ210" i="39"/>
  <c r="EJ309" i="39"/>
  <c r="EJ409" i="39"/>
  <c r="EJ505" i="39"/>
  <c r="EJ26" i="39"/>
  <c r="EJ113" i="39"/>
  <c r="EJ221" i="39"/>
  <c r="EJ318" i="39"/>
  <c r="EJ430" i="39"/>
  <c r="EJ538" i="39"/>
  <c r="EJ388" i="39"/>
  <c r="EJ392" i="39"/>
  <c r="EJ305" i="39"/>
  <c r="EJ551" i="39"/>
  <c r="EJ268" i="39"/>
  <c r="EJ492" i="39"/>
  <c r="EJ308" i="39"/>
  <c r="EJ545" i="39"/>
  <c r="EJ354" i="39"/>
  <c r="EJ214" i="39"/>
  <c r="EJ421" i="39"/>
  <c r="EJ358" i="39"/>
  <c r="EJ158" i="39"/>
  <c r="EJ359" i="39"/>
  <c r="EJ219" i="39"/>
  <c r="EJ437" i="39"/>
  <c r="EJ378" i="39"/>
  <c r="EJ476" i="39"/>
  <c r="EJ578" i="39"/>
  <c r="EJ104" i="39"/>
  <c r="EJ193" i="39"/>
  <c r="EJ293" i="39"/>
  <c r="EJ394" i="39"/>
  <c r="EJ487" i="39"/>
  <c r="EJ599" i="39"/>
  <c r="EJ106" i="39"/>
  <c r="EJ195" i="39"/>
  <c r="EJ344" i="39"/>
  <c r="EJ393" i="39"/>
  <c r="EJ489" i="39"/>
  <c r="EJ592" i="39"/>
  <c r="EJ78" i="39"/>
  <c r="EJ207" i="39"/>
  <c r="EJ306" i="39"/>
  <c r="EJ406" i="39"/>
  <c r="EJ502" i="39"/>
  <c r="EJ25" i="39"/>
  <c r="EJ91" i="39"/>
  <c r="EJ220" i="39"/>
  <c r="EJ317" i="39"/>
  <c r="EJ429" i="39"/>
  <c r="EJ537" i="39"/>
  <c r="EJ20" i="39"/>
  <c r="EJ153" i="39"/>
  <c r="EJ231" i="39"/>
  <c r="EJ329" i="39"/>
  <c r="EJ423" i="39"/>
  <c r="EJ525" i="39"/>
  <c r="EJ438" i="39"/>
  <c r="EJ467" i="39"/>
  <c r="EJ340" i="39"/>
  <c r="EJ346" i="39"/>
  <c r="EJ593" i="39"/>
  <c r="EJ307" i="39"/>
  <c r="EJ547" i="39"/>
  <c r="EJ349" i="39"/>
  <c r="EJ598" i="39"/>
  <c r="EJ192" i="39"/>
  <c r="EJ403" i="39"/>
  <c r="EJ254" i="39"/>
  <c r="EJ473" i="39"/>
  <c r="EJ176" i="39"/>
  <c r="EJ407" i="39"/>
  <c r="EJ557" i="39"/>
  <c r="EJ198" i="39"/>
  <c r="EJ408" i="39"/>
  <c r="EJ49" i="39"/>
  <c r="EJ259" i="39"/>
  <c r="EJ482" i="39"/>
  <c r="EJ401" i="39"/>
  <c r="EJ497" i="39"/>
  <c r="EJ602" i="39"/>
  <c r="EJ84" i="39"/>
  <c r="EJ213" i="39"/>
  <c r="EJ310" i="39"/>
  <c r="EJ412" i="39"/>
  <c r="EJ508" i="39"/>
  <c r="EJ34" i="39"/>
  <c r="EJ86" i="39"/>
  <c r="EJ215" i="39"/>
  <c r="EJ312" i="39"/>
  <c r="EJ414" i="39"/>
  <c r="EJ515" i="39"/>
  <c r="EJ32" i="39"/>
  <c r="EJ149" i="39"/>
  <c r="EJ227" i="39"/>
  <c r="EJ325" i="39"/>
  <c r="EJ419" i="39"/>
  <c r="EJ521" i="39"/>
  <c r="EJ93" i="39"/>
  <c r="EJ128" i="39"/>
  <c r="EJ240" i="39"/>
  <c r="EJ338" i="39"/>
  <c r="EJ439" i="39"/>
  <c r="EJ534" i="39"/>
  <c r="EJ116" i="39"/>
  <c r="EJ139" i="39"/>
  <c r="EJ251" i="39"/>
  <c r="EJ351" i="39"/>
  <c r="EJ450" i="39"/>
  <c r="EJ560" i="39"/>
  <c r="DX11" i="39"/>
  <c r="CJ318" i="38" s="1"/>
  <c r="AH197" i="19"/>
  <c r="FQ4" i="33"/>
  <c r="DN275" i="19"/>
  <c r="DT275" i="19"/>
  <c r="AB194" i="19"/>
  <c r="AB208" i="19" s="1"/>
  <c r="AB209" i="19" s="1"/>
  <c r="BR318" i="38"/>
  <c r="BR317" i="38" s="1"/>
  <c r="BR315" i="38" s="1"/>
  <c r="AB233" i="19"/>
  <c r="X269" i="19"/>
  <c r="X231" i="19"/>
  <c r="AH196" i="19"/>
  <c r="AD233" i="19"/>
  <c r="AD194" i="19"/>
  <c r="AH178" i="19"/>
  <c r="AH176" i="19" s="1"/>
  <c r="AH190" i="19" s="1"/>
  <c r="AD176" i="19"/>
  <c r="AN158" i="19"/>
  <c r="AN156" i="19" s="1"/>
  <c r="AN170" i="19" s="1"/>
  <c r="AN171" i="19" s="1"/>
  <c r="AJ178" i="19"/>
  <c r="AJ156" i="19"/>
  <c r="AT159" i="19"/>
  <c r="AP179" i="19"/>
  <c r="AT179" i="19" s="1"/>
  <c r="AH234" i="19"/>
  <c r="AD270" i="19"/>
  <c r="AP138" i="19"/>
  <c r="AT140" i="19"/>
  <c r="AT138" i="19" s="1"/>
  <c r="AT152" i="19" s="1"/>
  <c r="AP158" i="19"/>
  <c r="P299" i="19"/>
  <c r="P297" i="19" s="1"/>
  <c r="L297" i="19"/>
  <c r="AJ197" i="19"/>
  <c r="X270" i="19"/>
  <c r="AB234" i="19"/>
  <c r="P267" i="19"/>
  <c r="P281" i="19" s="1"/>
  <c r="P283" i="19" s="1"/>
  <c r="AZ141" i="19"/>
  <c r="AV159" i="19"/>
  <c r="R299" i="19"/>
  <c r="V269" i="19"/>
  <c r="V267" i="19" s="1"/>
  <c r="V281" i="19" s="1"/>
  <c r="V283" i="19" s="1"/>
  <c r="R267" i="19"/>
  <c r="AZ317" i="38"/>
  <c r="AZ315" i="38" s="1"/>
  <c r="AZ323" i="38" s="1"/>
  <c r="FW14" i="39" a="1"/>
  <c r="FW14" i="39" s="1"/>
  <c r="FX14" i="39" s="1"/>
  <c r="DN306" i="19"/>
  <c r="DN307" i="19"/>
  <c r="DH337" i="19"/>
  <c r="DH338" i="19" s="1"/>
  <c r="DH339" i="19" s="1"/>
  <c r="DH336" i="19"/>
  <c r="DH310" i="19"/>
  <c r="DH309" i="19"/>
  <c r="DH308" i="19"/>
  <c r="AT27" i="26"/>
  <c r="AV140" i="19" s="1"/>
  <c r="EQ19" i="33"/>
  <c r="EQ21" i="33"/>
  <c r="EP14" i="33"/>
  <c r="EQ14" i="33" s="1"/>
  <c r="EQ20" i="33"/>
  <c r="EQ17" i="33"/>
  <c r="EQ18" i="33"/>
  <c r="EQ16" i="33"/>
  <c r="FZ4" i="33"/>
  <c r="FZ5" i="33" s="1"/>
  <c r="FY14" i="33" s="1" a="1"/>
  <c r="FY14" i="33" s="1"/>
  <c r="J209" i="19"/>
  <c r="J246" i="19"/>
  <c r="EY14" i="33" a="1"/>
  <c r="EZ22" i="33" s="1"/>
  <c r="J321" i="19"/>
  <c r="J326" i="19" s="1" a="1"/>
  <c r="J326" i="19" s="1"/>
  <c r="EZ24" i="33"/>
  <c r="FN241" i="33" a="1"/>
  <c r="FN241" i="33" s="1"/>
  <c r="FO241" i="33" s="1"/>
  <c r="FN229" i="33" a="1"/>
  <c r="FN229" i="33" s="1"/>
  <c r="FO229" i="33" s="1"/>
  <c r="FN225" i="33" a="1"/>
  <c r="FN225" i="33" s="1"/>
  <c r="FO225" i="33" s="1"/>
  <c r="FN242" i="33" a="1"/>
  <c r="FN242" i="33" s="1"/>
  <c r="FO242" i="33" s="1"/>
  <c r="FN237" i="33" a="1"/>
  <c r="FN237" i="33" s="1"/>
  <c r="FO237" i="33" s="1"/>
  <c r="FN233" i="33" a="1"/>
  <c r="FN233" i="33" s="1"/>
  <c r="FO233" i="33" s="1"/>
  <c r="FN239" i="33" a="1"/>
  <c r="FN239" i="33" s="1"/>
  <c r="FN238" i="33" a="1"/>
  <c r="FN238" i="33" s="1"/>
  <c r="FO238" i="33" s="1"/>
  <c r="FN234" i="33" a="1"/>
  <c r="FN234" i="33" s="1"/>
  <c r="FO234" i="33" s="1"/>
  <c r="FN227" i="33" a="1"/>
  <c r="FN227" i="33" s="1"/>
  <c r="FO227" i="33" s="1"/>
  <c r="FN223" i="33" a="1"/>
  <c r="FN223" i="33" s="1"/>
  <c r="FO223" i="33" s="1"/>
  <c r="FN243" i="33" a="1"/>
  <c r="FN243" i="33" s="1"/>
  <c r="FO243" i="33" s="1"/>
  <c r="FN235" i="33" a="1"/>
  <c r="FN235" i="33" s="1"/>
  <c r="FO235" i="33" s="1"/>
  <c r="FN244" i="33" a="1"/>
  <c r="FN244" i="33" s="1"/>
  <c r="FO244" i="33" s="1"/>
  <c r="FN240" i="33" a="1"/>
  <c r="FN240" i="33" s="1"/>
  <c r="FN232" i="33" a="1"/>
  <c r="FN232" i="33" s="1"/>
  <c r="FO232" i="33" s="1"/>
  <c r="FN220" i="33" a="1"/>
  <c r="FN220" i="33" s="1"/>
  <c r="FO220" i="33" s="1"/>
  <c r="FN218" i="33" a="1"/>
  <c r="FN218" i="33" s="1"/>
  <c r="FO218" i="33" s="1"/>
  <c r="FN215" i="33" a="1"/>
  <c r="FN215" i="33" s="1"/>
  <c r="FO215" i="33" s="1"/>
  <c r="FN199" i="33" a="1"/>
  <c r="FN199" i="33" s="1"/>
  <c r="FO199" i="33" s="1"/>
  <c r="FN224" i="33" a="1"/>
  <c r="FN224" i="33" s="1"/>
  <c r="FO224" i="33" s="1"/>
  <c r="FN222" i="33" a="1"/>
  <c r="FN222" i="33" s="1"/>
  <c r="FO222" i="33" s="1"/>
  <c r="FN208" i="33" a="1"/>
  <c r="FN208" i="33" s="1"/>
  <c r="FO208" i="33" s="1"/>
  <c r="FN196" i="33" a="1"/>
  <c r="FN196" i="33" s="1"/>
  <c r="FO196" i="33" s="1"/>
  <c r="FN226" i="33" a="1"/>
  <c r="FN226" i="33" s="1"/>
  <c r="FO226" i="33" s="1"/>
  <c r="FN212" i="33" a="1"/>
  <c r="FN212" i="33" s="1"/>
  <c r="FO212" i="33" s="1"/>
  <c r="FN204" i="33" a="1"/>
  <c r="FN204" i="33" s="1"/>
  <c r="FO204" i="33" s="1"/>
  <c r="FN200" i="33" a="1"/>
  <c r="FN200" i="33" s="1"/>
  <c r="FO200" i="33" s="1"/>
  <c r="FN219" i="33" a="1"/>
  <c r="FN219" i="33" s="1"/>
  <c r="FO219" i="33" s="1"/>
  <c r="FN216" i="33" a="1"/>
  <c r="FN216" i="33" s="1"/>
  <c r="FO216" i="33" s="1"/>
  <c r="FN209" i="33" a="1"/>
  <c r="FN209" i="33" s="1"/>
  <c r="FO209" i="33" s="1"/>
  <c r="FN221" i="33" a="1"/>
  <c r="FN221" i="33" s="1"/>
  <c r="FO221" i="33" s="1"/>
  <c r="FN213" i="33" a="1"/>
  <c r="FN213" i="33" s="1"/>
  <c r="FO213" i="33" s="1"/>
  <c r="FN230" i="33" a="1"/>
  <c r="FN230" i="33" s="1"/>
  <c r="FO230" i="33" s="1"/>
  <c r="FN206" i="33" a="1"/>
  <c r="FN206" i="33" s="1"/>
  <c r="FO206" i="33" s="1"/>
  <c r="FN203" i="33" a="1"/>
  <c r="FN203" i="33" s="1"/>
  <c r="FO203" i="33" s="1"/>
  <c r="FN189" i="33" a="1"/>
  <c r="FN189" i="33" s="1"/>
  <c r="FO189" i="33" s="1"/>
  <c r="FN205" i="33" a="1"/>
  <c r="FN205" i="33" s="1"/>
  <c r="FO205" i="33" s="1"/>
  <c r="FN202" i="33" a="1"/>
  <c r="FN202" i="33" s="1"/>
  <c r="FO202" i="33" s="1"/>
  <c r="FN201" i="33" a="1"/>
  <c r="FN201" i="33" s="1"/>
  <c r="FO201" i="33" s="1"/>
  <c r="FN197" i="33" a="1"/>
  <c r="FN197" i="33" s="1"/>
  <c r="FO197" i="33" s="1"/>
  <c r="FN194" i="33" a="1"/>
  <c r="FN194" i="33" s="1"/>
  <c r="FO194" i="33" s="1"/>
  <c r="FN214" i="33" a="1"/>
  <c r="FN214" i="33" s="1"/>
  <c r="FO214" i="33" s="1"/>
  <c r="FN190" i="33" a="1"/>
  <c r="FN190" i="33" s="1"/>
  <c r="FO190" i="33" s="1"/>
  <c r="FN236" i="33" a="1"/>
  <c r="FN236" i="33" s="1"/>
  <c r="FO236" i="33" s="1"/>
  <c r="FN231" i="33" a="1"/>
  <c r="FN231" i="33" s="1"/>
  <c r="FO231" i="33" s="1"/>
  <c r="FN211" i="33" a="1"/>
  <c r="FN211" i="33" s="1"/>
  <c r="FO211" i="33" s="1"/>
  <c r="FN191" i="33" a="1"/>
  <c r="FN191" i="33" s="1"/>
  <c r="FO191" i="33" s="1"/>
  <c r="FN228" i="33" a="1"/>
  <c r="FN228" i="33" s="1"/>
  <c r="FO228" i="33" s="1"/>
  <c r="FN210" i="33" a="1"/>
  <c r="FN210" i="33" s="1"/>
  <c r="FO210" i="33" s="1"/>
  <c r="FN198" i="33" a="1"/>
  <c r="FN198" i="33" s="1"/>
  <c r="FO198" i="33" s="1"/>
  <c r="FN195" i="33" a="1"/>
  <c r="FN195" i="33" s="1"/>
  <c r="FO195" i="33" s="1"/>
  <c r="FN207" i="33" a="1"/>
  <c r="FN207" i="33" s="1"/>
  <c r="FO207" i="33" s="1"/>
  <c r="FN193" i="33" a="1"/>
  <c r="FN193" i="33" s="1"/>
  <c r="FO193" i="33" s="1"/>
  <c r="FN188" i="33" a="1"/>
  <c r="FN188" i="33" s="1"/>
  <c r="FO188" i="33" s="1"/>
  <c r="FN186" i="33" a="1"/>
  <c r="FN186" i="33" s="1"/>
  <c r="FO186" i="33" s="1"/>
  <c r="FN192" i="33" a="1"/>
  <c r="FN192" i="33" s="1"/>
  <c r="FO192" i="33" s="1"/>
  <c r="FN187" i="33" a="1"/>
  <c r="FN187" i="33" s="1"/>
  <c r="FO187" i="33" s="1"/>
  <c r="FN217" i="33" a="1"/>
  <c r="FN217" i="33" s="1"/>
  <c r="FO217" i="33" s="1"/>
  <c r="FN183" i="33" a="1"/>
  <c r="FN183" i="33" s="1"/>
  <c r="FO183" i="33" s="1"/>
  <c r="FN172" i="33" a="1"/>
  <c r="FN172" i="33" s="1"/>
  <c r="FO172" i="33" s="1"/>
  <c r="FN161" i="33" a="1"/>
  <c r="FN161" i="33" s="1"/>
  <c r="FO161" i="33" s="1"/>
  <c r="FN144" i="33" a="1"/>
  <c r="FN144" i="33" s="1"/>
  <c r="FO144" i="33" s="1"/>
  <c r="FN112" i="33" a="1"/>
  <c r="FN112" i="33" s="1"/>
  <c r="FO112" i="33" s="1"/>
  <c r="FN127" i="33" a="1"/>
  <c r="FN127" i="33" s="1"/>
  <c r="FO127" i="33" s="1"/>
  <c r="FN117" i="33" a="1"/>
  <c r="FN117" i="33" s="1"/>
  <c r="FO117" i="33" s="1"/>
  <c r="FN123" i="33" a="1"/>
  <c r="FN123" i="33" s="1"/>
  <c r="FO123" i="33" s="1"/>
  <c r="FN97" i="33" a="1"/>
  <c r="FN97" i="33" s="1"/>
  <c r="FO97" i="33" s="1"/>
  <c r="FN181" i="33" a="1"/>
  <c r="FN181" i="33" s="1"/>
  <c r="FO181" i="33" s="1"/>
  <c r="FN170" i="33" a="1"/>
  <c r="FN170" i="33" s="1"/>
  <c r="FO170" i="33" s="1"/>
  <c r="FN160" i="33" a="1"/>
  <c r="FN160" i="33" s="1"/>
  <c r="FO160" i="33" s="1"/>
  <c r="FN156" i="33" a="1"/>
  <c r="FN156" i="33" s="1"/>
  <c r="FO156" i="33" s="1"/>
  <c r="FN142" i="33" a="1"/>
  <c r="FN142" i="33" s="1"/>
  <c r="FO142" i="33" s="1"/>
  <c r="FN110" i="33" a="1"/>
  <c r="FN110" i="33" s="1"/>
  <c r="FO110" i="33" s="1"/>
  <c r="FN125" i="33" a="1"/>
  <c r="FN125" i="33" s="1"/>
  <c r="FO125" i="33" s="1"/>
  <c r="FN115" i="33" a="1"/>
  <c r="FN115" i="33" s="1"/>
  <c r="FO115" i="33" s="1"/>
  <c r="FN179" i="33" a="1"/>
  <c r="FN179" i="33" s="1"/>
  <c r="FO179" i="33" s="1"/>
  <c r="FN159" i="33" a="1"/>
  <c r="FN159" i="33" s="1"/>
  <c r="FO159" i="33" s="1"/>
  <c r="FN140" i="33" a="1"/>
  <c r="FN140" i="33" s="1"/>
  <c r="FO140" i="33" s="1"/>
  <c r="FN128" i="33" a="1"/>
  <c r="FN128" i="33" s="1"/>
  <c r="FO128" i="33" s="1"/>
  <c r="FN119" i="33" a="1"/>
  <c r="FN119" i="33" s="1"/>
  <c r="FO119" i="33" s="1"/>
  <c r="FN180" i="33" a="1"/>
  <c r="FN180" i="33" s="1"/>
  <c r="FO180" i="33" s="1"/>
  <c r="FN131" i="33" a="1"/>
  <c r="FN131" i="33" s="1"/>
  <c r="FO131" i="33" s="1"/>
  <c r="FN157" i="33" a="1"/>
  <c r="FN157" i="33" s="1"/>
  <c r="FO157" i="33" s="1"/>
  <c r="FN137" i="33" a="1"/>
  <c r="FN137" i="33" s="1"/>
  <c r="FO137" i="33" s="1"/>
  <c r="FN147" i="33" a="1"/>
  <c r="FN147" i="33" s="1"/>
  <c r="FO147" i="33" s="1"/>
  <c r="FN162" i="33" a="1"/>
  <c r="FN162" i="33" s="1"/>
  <c r="FO162" i="33" s="1"/>
  <c r="FN130" i="33" a="1"/>
  <c r="FN130" i="33" s="1"/>
  <c r="FO130" i="33" s="1"/>
  <c r="FN121" i="33" a="1"/>
  <c r="FN121" i="33" s="1"/>
  <c r="FO121" i="33" s="1"/>
  <c r="FN152" i="33" a="1"/>
  <c r="FN152" i="33" s="1"/>
  <c r="FO152" i="33" s="1"/>
  <c r="FN108" i="33" a="1"/>
  <c r="FN108" i="33" s="1"/>
  <c r="FO108" i="33" s="1"/>
  <c r="FN113" i="33" a="1"/>
  <c r="FN113" i="33" s="1"/>
  <c r="FO113" i="33" s="1"/>
  <c r="FN141" i="33" a="1"/>
  <c r="FN141" i="33" s="1"/>
  <c r="FO141" i="33" s="1"/>
  <c r="FN164" i="33" a="1"/>
  <c r="FN164" i="33" s="1"/>
  <c r="FO164" i="33" s="1"/>
  <c r="FN122" i="33" a="1"/>
  <c r="FN122" i="33" s="1"/>
  <c r="FO122" i="33" s="1"/>
  <c r="FN116" i="33" a="1"/>
  <c r="FN116" i="33" s="1"/>
  <c r="FO116" i="33" s="1"/>
  <c r="FN185" i="33" a="1"/>
  <c r="FN185" i="33" s="1"/>
  <c r="FO185" i="33" s="1"/>
  <c r="FN114" i="33" a="1"/>
  <c r="FN114" i="33" s="1"/>
  <c r="FO114" i="33" s="1"/>
  <c r="FN175" i="33" a="1"/>
  <c r="FN175" i="33" s="1"/>
  <c r="FO175" i="33" s="1"/>
  <c r="FN165" i="33" a="1"/>
  <c r="FN165" i="33" s="1"/>
  <c r="FO165" i="33" s="1"/>
  <c r="FN124" i="33" a="1"/>
  <c r="FN124" i="33" s="1"/>
  <c r="FO124" i="33" s="1"/>
  <c r="FN149" i="33" a="1"/>
  <c r="FN149" i="33" s="1"/>
  <c r="FO149" i="33" s="1"/>
  <c r="FN103" i="33" a="1"/>
  <c r="FN103" i="33" s="1"/>
  <c r="FO103" i="33" s="1"/>
  <c r="FN132" i="33" a="1"/>
  <c r="FN132" i="33" s="1"/>
  <c r="FO132" i="33" s="1"/>
  <c r="FN174" i="33" a="1"/>
  <c r="FN174" i="33" s="1"/>
  <c r="FO174" i="33" s="1"/>
  <c r="FN177" i="33" a="1"/>
  <c r="FN177" i="33" s="1"/>
  <c r="FN173" i="33" a="1"/>
  <c r="FN173" i="33" s="1"/>
  <c r="FO173" i="33" s="1"/>
  <c r="FN158" i="33" a="1"/>
  <c r="FN158" i="33" s="1"/>
  <c r="FO158" i="33" s="1"/>
  <c r="FN150" i="33" a="1"/>
  <c r="FN150" i="33" s="1"/>
  <c r="FO150" i="33" s="1"/>
  <c r="FN138" i="33" a="1"/>
  <c r="FN138" i="33" s="1"/>
  <c r="FO138" i="33" s="1"/>
  <c r="FN106" i="33" a="1"/>
  <c r="FN106" i="33" s="1"/>
  <c r="FO106" i="33" s="1"/>
  <c r="FN126" i="33" a="1"/>
  <c r="FN126" i="33" s="1"/>
  <c r="FO126" i="33" s="1"/>
  <c r="FN111" i="33" a="1"/>
  <c r="FN111" i="33" s="1"/>
  <c r="FO111" i="33" s="1"/>
  <c r="FN135" i="33" a="1"/>
  <c r="FN135" i="33" s="1"/>
  <c r="FO135" i="33" s="1"/>
  <c r="FN182" i="33" a="1"/>
  <c r="FN182" i="33" s="1"/>
  <c r="FO182" i="33" s="1"/>
  <c r="FN154" i="33" a="1"/>
  <c r="FN154" i="33" s="1"/>
  <c r="FO154" i="33" s="1"/>
  <c r="FN133" i="33" a="1"/>
  <c r="FN133" i="33" s="1"/>
  <c r="FO133" i="33" s="1"/>
  <c r="FN100" i="33" a="1"/>
  <c r="FN100" i="33" s="1"/>
  <c r="FO100" i="33" s="1"/>
  <c r="FN151" i="33" a="1"/>
  <c r="FN151" i="33" s="1"/>
  <c r="FO151" i="33" s="1"/>
  <c r="FN98" i="33" a="1"/>
  <c r="FN98" i="33" s="1"/>
  <c r="FO98" i="33" s="1"/>
  <c r="FN134" i="33" a="1"/>
  <c r="FN134" i="33" s="1"/>
  <c r="FO134" i="33" s="1"/>
  <c r="FN136" i="33" a="1"/>
  <c r="FN136" i="33" s="1"/>
  <c r="FO136" i="33" s="1"/>
  <c r="FN101" i="33" a="1"/>
  <c r="FN101" i="33" s="1"/>
  <c r="FO101" i="33" s="1"/>
  <c r="FN146" i="33" a="1"/>
  <c r="FN146" i="33" s="1"/>
  <c r="FO146" i="33" s="1"/>
  <c r="FN99" i="33" a="1"/>
  <c r="FN99" i="33" s="1"/>
  <c r="FO99" i="33" s="1"/>
  <c r="FN184" i="33" a="1"/>
  <c r="FN184" i="33" s="1"/>
  <c r="FO184" i="33" s="1"/>
  <c r="FN167" i="33" a="1"/>
  <c r="FN167" i="33" s="1"/>
  <c r="FO167" i="33" s="1"/>
  <c r="FN171" i="33" a="1"/>
  <c r="FN171" i="33" s="1"/>
  <c r="FO171" i="33" s="1"/>
  <c r="FN148" i="33" a="1"/>
  <c r="FN148" i="33" s="1"/>
  <c r="FN168" i="33" a="1"/>
  <c r="FN168" i="33" s="1"/>
  <c r="FO168" i="33" s="1"/>
  <c r="FN104" i="33" a="1"/>
  <c r="FN104" i="33" s="1"/>
  <c r="FO104" i="33" s="1"/>
  <c r="FN153" i="33" a="1"/>
  <c r="FN153" i="33" s="1"/>
  <c r="FO153" i="33" s="1"/>
  <c r="FN109" i="33" a="1"/>
  <c r="FN109" i="33" s="1"/>
  <c r="FO109" i="33" s="1"/>
  <c r="FN102" i="33" a="1"/>
  <c r="FN102" i="33" s="1"/>
  <c r="FO102" i="33" s="1"/>
  <c r="FN166" i="33" a="1"/>
  <c r="FN166" i="33" s="1"/>
  <c r="FO166" i="33" s="1"/>
  <c r="FN169" i="33" a="1"/>
  <c r="FN169" i="33" s="1"/>
  <c r="FO169" i="33" s="1"/>
  <c r="FN143" i="33" a="1"/>
  <c r="FN143" i="33" s="1"/>
  <c r="FO143" i="33" s="1"/>
  <c r="FN107" i="33" a="1"/>
  <c r="FN107" i="33" s="1"/>
  <c r="FO107" i="33" s="1"/>
  <c r="FN145" i="33" a="1"/>
  <c r="FN145" i="33" s="1"/>
  <c r="FO145" i="33" s="1"/>
  <c r="FN105" i="33" a="1"/>
  <c r="FN105" i="33" s="1"/>
  <c r="FO105" i="33" s="1"/>
  <c r="FN139" i="33" a="1"/>
  <c r="FN139" i="33" s="1"/>
  <c r="FO139" i="33" s="1"/>
  <c r="FN163" i="33" a="1"/>
  <c r="FN163" i="33" s="1"/>
  <c r="FO163" i="33" s="1"/>
  <c r="FN129" i="33" a="1"/>
  <c r="FN129" i="33" s="1"/>
  <c r="FO129" i="33" s="1"/>
  <c r="FN155" i="33" a="1"/>
  <c r="FN155" i="33" s="1"/>
  <c r="FO155" i="33" s="1"/>
  <c r="FN118" i="33" a="1"/>
  <c r="FN118" i="33" s="1"/>
  <c r="FO118" i="33" s="1"/>
  <c r="FN178" i="33" a="1"/>
  <c r="FN178" i="33" s="1"/>
  <c r="FO178" i="33" s="1"/>
  <c r="FN176" i="33" a="1"/>
  <c r="FN176" i="33" s="1"/>
  <c r="FO176" i="33" s="1"/>
  <c r="FN120" i="33" a="1"/>
  <c r="FN120" i="33" s="1"/>
  <c r="FO120" i="33" s="1"/>
  <c r="EH31" i="33"/>
  <c r="EH32" i="33"/>
  <c r="EH33" i="33"/>
  <c r="EH30" i="33"/>
  <c r="EH34" i="33"/>
  <c r="EH28" i="33"/>
  <c r="EH24" i="33"/>
  <c r="EH29" i="33"/>
  <c r="EH26" i="33"/>
  <c r="EH27" i="33"/>
  <c r="EH23" i="33"/>
  <c r="EH25" i="33"/>
  <c r="H2" i="32" a="1"/>
  <c r="H2" i="32" s="1"/>
  <c r="FH4" i="33"/>
  <c r="FN93" i="33" a="1"/>
  <c r="FN93" i="33" s="1"/>
  <c r="FO93" i="33" s="1"/>
  <c r="FN91" i="33" a="1"/>
  <c r="FN91" i="33" s="1"/>
  <c r="FO91" i="33" s="1"/>
  <c r="FN92" i="33" a="1"/>
  <c r="FN92" i="33" s="1"/>
  <c r="FO92" i="33" s="1"/>
  <c r="FN95" i="33" a="1"/>
  <c r="FN95" i="33" s="1"/>
  <c r="FO95" i="33" s="1"/>
  <c r="FN96" i="33" a="1"/>
  <c r="FN96" i="33" s="1"/>
  <c r="FO96" i="33" s="1"/>
  <c r="FN94" i="33" a="1"/>
  <c r="FN94" i="33" s="1"/>
  <c r="FO94" i="33" s="1"/>
  <c r="AZ28" i="26"/>
  <c r="BB141" i="19" s="1"/>
  <c r="FR15" i="39" l="1"/>
  <c r="FR17" i="39"/>
  <c r="FR16" i="39"/>
  <c r="FR18" i="39"/>
  <c r="FX60" i="39"/>
  <c r="FZ14" i="39" s="1" a="1"/>
  <c r="EP11" i="39"/>
  <c r="DT316" i="38"/>
  <c r="DT321" i="38"/>
  <c r="DN320" i="38"/>
  <c r="N2" i="35" s="1" a="1"/>
  <c r="N2" i="35" s="1"/>
  <c r="U2" i="35" s="1" a="1"/>
  <c r="U2" i="35" s="1"/>
  <c r="DN284" i="38"/>
  <c r="AH2" i="35" s="1" a="1"/>
  <c r="AH2" i="35" s="1"/>
  <c r="B31" i="35" s="1" a="1"/>
  <c r="B31" i="35" s="1"/>
  <c r="DN322" i="38"/>
  <c r="O2" i="35" s="1" a="1"/>
  <c r="O2" i="35" s="1"/>
  <c r="DN313" i="38"/>
  <c r="DN311" i="38" s="1"/>
  <c r="DN316" i="38" s="1"/>
  <c r="F2" i="35" a="1"/>
  <c r="F2" i="35" s="1"/>
  <c r="FI15" i="39"/>
  <c r="DT307" i="19"/>
  <c r="B2" i="32" a="1"/>
  <c r="B2" i="32" s="1"/>
  <c r="DB326" i="38" a="1"/>
  <c r="DB326" i="38" s="1"/>
  <c r="DB327" i="38" s="1"/>
  <c r="DB324" i="38"/>
  <c r="DB325" i="38" s="1"/>
  <c r="DB331" i="38"/>
  <c r="EY10" i="39"/>
  <c r="FA14" i="39" s="1" a="1"/>
  <c r="DH324" i="38"/>
  <c r="DH325" i="38" s="1"/>
  <c r="DH326" i="38" a="1"/>
  <c r="DH326" i="38" s="1"/>
  <c r="DH327" i="38" s="1"/>
  <c r="DH331" i="38"/>
  <c r="FH10" i="39"/>
  <c r="EG14" i="33"/>
  <c r="EH14" i="33" s="1"/>
  <c r="EH20" i="33"/>
  <c r="EH17" i="33"/>
  <c r="EH21" i="33"/>
  <c r="EH19" i="33"/>
  <c r="EH18" i="33"/>
  <c r="EH16" i="33"/>
  <c r="U15" i="33"/>
  <c r="CO14" i="33"/>
  <c r="CO15" i="33"/>
  <c r="EG11" i="39"/>
  <c r="EG8" i="39" s="1"/>
  <c r="CP319" i="38" s="1"/>
  <c r="DX8" i="39"/>
  <c r="CJ319" i="38" s="1"/>
  <c r="CJ317" i="38" s="1"/>
  <c r="CJ315" i="38" s="1"/>
  <c r="CJ323" i="38" s="1"/>
  <c r="CJ328" i="38" s="1"/>
  <c r="AH194" i="19"/>
  <c r="AH208" i="19" s="1"/>
  <c r="AH209" i="19" s="1"/>
  <c r="DH305" i="19"/>
  <c r="FL14" i="33" a="1"/>
  <c r="FL14" i="33" s="1"/>
  <c r="FM14" i="33" s="1" a="1"/>
  <c r="FQ5" i="33"/>
  <c r="FP14" i="33" s="1" a="1"/>
  <c r="FP14" i="33" s="1"/>
  <c r="AP197" i="19"/>
  <c r="AP234" i="19" s="1"/>
  <c r="BR323" i="38"/>
  <c r="BR328" i="38" s="1"/>
  <c r="AZ140" i="19"/>
  <c r="AZ138" i="19" s="1"/>
  <c r="AZ152" i="19" s="1"/>
  <c r="AV138" i="19"/>
  <c r="AV158" i="19"/>
  <c r="AT158" i="19"/>
  <c r="AT156" i="19" s="1"/>
  <c r="AT170" i="19" s="1"/>
  <c r="AT171" i="19" s="1"/>
  <c r="AP178" i="19"/>
  <c r="AP196" i="19" s="1"/>
  <c r="AP156" i="19"/>
  <c r="AN178" i="19"/>
  <c r="AN176" i="19" s="1"/>
  <c r="AN190" i="19" s="1"/>
  <c r="AJ176" i="19"/>
  <c r="V299" i="19"/>
  <c r="V297" i="19" s="1"/>
  <c r="R297" i="19"/>
  <c r="AZ159" i="19"/>
  <c r="AV179" i="19"/>
  <c r="AZ179" i="19" s="1"/>
  <c r="BF141" i="19"/>
  <c r="BB159" i="19"/>
  <c r="AH270" i="19"/>
  <c r="AD300" i="19"/>
  <c r="AH300" i="19" s="1"/>
  <c r="AD269" i="19"/>
  <c r="AH233" i="19"/>
  <c r="AH231" i="19" s="1"/>
  <c r="AH245" i="19" s="1"/>
  <c r="AD231" i="19"/>
  <c r="X300" i="19"/>
  <c r="AB300" i="19" s="1"/>
  <c r="AB270" i="19"/>
  <c r="AN197" i="19"/>
  <c r="AJ234" i="19"/>
  <c r="X299" i="19"/>
  <c r="AB269" i="19"/>
  <c r="X267" i="19"/>
  <c r="P320" i="19"/>
  <c r="P313" i="19"/>
  <c r="P311" i="19" s="1"/>
  <c r="P332" i="19" s="1"/>
  <c r="P333" i="19" s="1"/>
  <c r="P284" i="19"/>
  <c r="P322" i="19"/>
  <c r="AJ196" i="19"/>
  <c r="AB231" i="19"/>
  <c r="AB245" i="19" s="1"/>
  <c r="AB246" i="19" s="1"/>
  <c r="AZ328" i="38"/>
  <c r="DN337" i="19"/>
  <c r="DN338" i="19" s="1"/>
  <c r="DN339" i="19" s="1"/>
  <c r="DN336" i="19"/>
  <c r="DN310" i="19"/>
  <c r="DN309" i="19"/>
  <c r="DN308" i="19"/>
  <c r="AZ27" i="26"/>
  <c r="BB140" i="19" s="1"/>
  <c r="EQ15" i="33"/>
  <c r="J324" i="19"/>
  <c r="FO177" i="33"/>
  <c r="FU14" i="33" a="1"/>
  <c r="FU14" i="33" s="1"/>
  <c r="FV14" i="33" s="1" a="1"/>
  <c r="FW164" i="33" s="1" a="1"/>
  <c r="FW164" i="33" s="1"/>
  <c r="FX164" i="33" s="1"/>
  <c r="EY14" i="33"/>
  <c r="EZ14" i="33" s="1"/>
  <c r="EZ20" i="33"/>
  <c r="EZ16" i="33"/>
  <c r="EZ21" i="33"/>
  <c r="EZ19" i="33"/>
  <c r="EZ17" i="33"/>
  <c r="EZ18" i="33"/>
  <c r="EZ26" i="33"/>
  <c r="EZ29" i="33"/>
  <c r="EZ23" i="33"/>
  <c r="EZ31" i="33"/>
  <c r="EZ30" i="33"/>
  <c r="EZ28" i="33"/>
  <c r="EZ34" i="33"/>
  <c r="EZ25" i="33"/>
  <c r="EZ33" i="33"/>
  <c r="EZ27" i="33"/>
  <c r="EZ32" i="33"/>
  <c r="FO239" i="33"/>
  <c r="FO240" i="33" s="1"/>
  <c r="FO148" i="33"/>
  <c r="J331" i="19"/>
  <c r="J327" i="19"/>
  <c r="FW242" i="33" a="1"/>
  <c r="FW242" i="33" s="1"/>
  <c r="FX242" i="33" s="1"/>
  <c r="FW237" i="33" a="1"/>
  <c r="FW237" i="33" s="1"/>
  <c r="FX237" i="33" s="1"/>
  <c r="FW233" i="33" a="1"/>
  <c r="FW233" i="33" s="1"/>
  <c r="FX233" i="33" s="1"/>
  <c r="FW226" i="33" a="1"/>
  <c r="FW226" i="33" s="1"/>
  <c r="FX226" i="33" s="1"/>
  <c r="FW234" i="33" a="1"/>
  <c r="FW234" i="33" s="1"/>
  <c r="FX234" i="33" s="1"/>
  <c r="FW230" i="33" a="1"/>
  <c r="FW230" i="33" s="1"/>
  <c r="FX230" i="33" s="1"/>
  <c r="FW239" i="33" a="1"/>
  <c r="FW239" i="33" s="1"/>
  <c r="FW238" i="33" a="1"/>
  <c r="FW238" i="33" s="1"/>
  <c r="FX238" i="33" s="1"/>
  <c r="FW227" i="33" a="1"/>
  <c r="FW227" i="33" s="1"/>
  <c r="FX227" i="33" s="1"/>
  <c r="FW240" i="33" a="1"/>
  <c r="FW240" i="33" s="1"/>
  <c r="FW220" i="33" a="1"/>
  <c r="FW220" i="33" s="1"/>
  <c r="FX220" i="33" s="1"/>
  <c r="FW231" i="33" a="1"/>
  <c r="FW231" i="33" s="1"/>
  <c r="FX231" i="33" s="1"/>
  <c r="FW244" i="33" a="1"/>
  <c r="FW244" i="33" s="1"/>
  <c r="FW236" i="33" a="1"/>
  <c r="FW236" i="33" s="1"/>
  <c r="FX236" i="33" s="1"/>
  <c r="FW232" i="33" a="1"/>
  <c r="FW232" i="33" s="1"/>
  <c r="FX232" i="33" s="1"/>
  <c r="FW228" i="33" a="1"/>
  <c r="FW228" i="33" s="1"/>
  <c r="FX228" i="33" s="1"/>
  <c r="FW225" i="33" a="1"/>
  <c r="FW225" i="33" s="1"/>
  <c r="FX225" i="33" s="1"/>
  <c r="FW212" i="33" a="1"/>
  <c r="FW212" i="33" s="1"/>
  <c r="FX212" i="33" s="1"/>
  <c r="FW204" i="33" a="1"/>
  <c r="FW204" i="33" s="1"/>
  <c r="FX204" i="33" s="1"/>
  <c r="FW200" i="33" a="1"/>
  <c r="FW200" i="33" s="1"/>
  <c r="FX200" i="33" s="1"/>
  <c r="FW219" i="33" a="1"/>
  <c r="FW219" i="33" s="1"/>
  <c r="FX219" i="33" s="1"/>
  <c r="FW209" i="33" a="1"/>
  <c r="FW209" i="33" s="1"/>
  <c r="FX209" i="33" s="1"/>
  <c r="FW221" i="33" a="1"/>
  <c r="FW221" i="33" s="1"/>
  <c r="FX221" i="33" s="1"/>
  <c r="FW216" i="33" a="1"/>
  <c r="FW216" i="33" s="1"/>
  <c r="FX216" i="33" s="1"/>
  <c r="FW201" i="33" a="1"/>
  <c r="FW201" i="33" s="1"/>
  <c r="FX201" i="33" s="1"/>
  <c r="FW229" i="33" a="1"/>
  <c r="FW229" i="33" s="1"/>
  <c r="FX229" i="33" s="1"/>
  <c r="FW213" i="33" a="1"/>
  <c r="FW213" i="33" s="1"/>
  <c r="FX213" i="33" s="1"/>
  <c r="FW235" i="33" a="1"/>
  <c r="FW235" i="33" s="1"/>
  <c r="FX235" i="33" s="1"/>
  <c r="FW217" i="33" a="1"/>
  <c r="FW217" i="33" s="1"/>
  <c r="FX217" i="33" s="1"/>
  <c r="FW210" i="33" a="1"/>
  <c r="FW210" i="33" s="1"/>
  <c r="FX210" i="33" s="1"/>
  <c r="FW214" i="33" a="1"/>
  <c r="FW214" i="33" s="1"/>
  <c r="FX214" i="33" s="1"/>
  <c r="FW224" i="33" a="1"/>
  <c r="FW224" i="33" s="1"/>
  <c r="FX224" i="33" s="1"/>
  <c r="FW197" i="33" a="1"/>
  <c r="FW197" i="33" s="1"/>
  <c r="FX197" i="33" s="1"/>
  <c r="FW215" i="33" a="1"/>
  <c r="FW215" i="33" s="1"/>
  <c r="FX215" i="33" s="1"/>
  <c r="FW194" i="33" a="1"/>
  <c r="FW194" i="33" s="1"/>
  <c r="FX194" i="33" s="1"/>
  <c r="FW223" i="33" a="1"/>
  <c r="FW223" i="33" s="1"/>
  <c r="FX223" i="33" s="1"/>
  <c r="FW218" i="33" a="1"/>
  <c r="FW218" i="33" s="1"/>
  <c r="FX218" i="33" s="1"/>
  <c r="FW190" i="33" a="1"/>
  <c r="FW190" i="33" s="1"/>
  <c r="FX190" i="33" s="1"/>
  <c r="FW241" i="33" a="1"/>
  <c r="FW241" i="33" s="1"/>
  <c r="FX241" i="33" s="1"/>
  <c r="FW211" i="33" a="1"/>
  <c r="FW211" i="33" s="1"/>
  <c r="FX211" i="33" s="1"/>
  <c r="FW208" i="33" a="1"/>
  <c r="FW208" i="33" s="1"/>
  <c r="FX208" i="33" s="1"/>
  <c r="FW196" i="33" a="1"/>
  <c r="FW196" i="33" s="1"/>
  <c r="FX196" i="33" s="1"/>
  <c r="FW191" i="33" a="1"/>
  <c r="FW191" i="33" s="1"/>
  <c r="FX191" i="33" s="1"/>
  <c r="FW243" i="33" a="1"/>
  <c r="FW243" i="33" s="1"/>
  <c r="FX243" i="33" s="1"/>
  <c r="FW199" i="33" a="1"/>
  <c r="FW199" i="33" s="1"/>
  <c r="FX199" i="33" s="1"/>
  <c r="FW222" i="33" a="1"/>
  <c r="FW222" i="33" s="1"/>
  <c r="FX222" i="33" s="1"/>
  <c r="FW193" i="33" a="1"/>
  <c r="FW193" i="33" s="1"/>
  <c r="FX193" i="33" s="1"/>
  <c r="FW192" i="33" a="1"/>
  <c r="FW192" i="33" s="1"/>
  <c r="FX192" i="33" s="1"/>
  <c r="FW186" i="33" a="1"/>
  <c r="FW186" i="33" s="1"/>
  <c r="FX186" i="33" s="1"/>
  <c r="FW205" i="33" a="1"/>
  <c r="FW205" i="33" s="1"/>
  <c r="FX205" i="33" s="1"/>
  <c r="FW202" i="33" a="1"/>
  <c r="FW202" i="33" s="1"/>
  <c r="FX202" i="33" s="1"/>
  <c r="FW188" i="33" a="1"/>
  <c r="FW188" i="33" s="1"/>
  <c r="FX188" i="33" s="1"/>
  <c r="FW206" i="33" a="1"/>
  <c r="FW206" i="33" s="1"/>
  <c r="FX206" i="33" s="1"/>
  <c r="FW195" i="33" a="1"/>
  <c r="FW195" i="33" s="1"/>
  <c r="FX195" i="33" s="1"/>
  <c r="FW187" i="33" a="1"/>
  <c r="FW187" i="33" s="1"/>
  <c r="FX187" i="33" s="1"/>
  <c r="FW203" i="33" a="1"/>
  <c r="FW203" i="33" s="1"/>
  <c r="FX203" i="33" s="1"/>
  <c r="FW198" i="33" a="1"/>
  <c r="FW198" i="33" s="1"/>
  <c r="FX198" i="33" s="1"/>
  <c r="FW189" i="33" a="1"/>
  <c r="FW189" i="33" s="1"/>
  <c r="FX189" i="33" s="1"/>
  <c r="FW207" i="33" a="1"/>
  <c r="FW207" i="33" s="1"/>
  <c r="FX207" i="33" s="1"/>
  <c r="FW181" i="33" a="1"/>
  <c r="FW181" i="33" s="1"/>
  <c r="FX181" i="33" s="1"/>
  <c r="FW180" i="33" a="1"/>
  <c r="FW180" i="33" s="1"/>
  <c r="FX180" i="33" s="1"/>
  <c r="FW179" i="33" a="1"/>
  <c r="FW179" i="33" s="1"/>
  <c r="FX179" i="33" s="1"/>
  <c r="FW178" i="33" a="1"/>
  <c r="FW178" i="33" s="1"/>
  <c r="FX178" i="33" s="1"/>
  <c r="FW118" i="33" a="1"/>
  <c r="FW118" i="33" s="1"/>
  <c r="FX118" i="33" s="1"/>
  <c r="FW185" i="33" a="1"/>
  <c r="FW185" i="33" s="1"/>
  <c r="FX185" i="33" s="1"/>
  <c r="FW182" i="33" a="1"/>
  <c r="FW182" i="33" s="1"/>
  <c r="FX182" i="33" s="1"/>
  <c r="FW184" i="33" a="1"/>
  <c r="FW184" i="33" s="1"/>
  <c r="FX184" i="33" s="1"/>
  <c r="FW183" i="33" a="1"/>
  <c r="FW183" i="33" s="1"/>
  <c r="FX183" i="33" s="1"/>
  <c r="FC14" i="33" a="1"/>
  <c r="FC14" i="33" s="1"/>
  <c r="FD14" i="33" s="1" a="1"/>
  <c r="FH5" i="33"/>
  <c r="FG14" i="33" s="1" a="1"/>
  <c r="FG14" i="33" s="1"/>
  <c r="BF28" i="26"/>
  <c r="BH141" i="19" s="1"/>
  <c r="AH246" i="19" l="1"/>
  <c r="EH15" i="33"/>
  <c r="DN321" i="38"/>
  <c r="P2" i="35" s="1" a="1"/>
  <c r="P2" i="35" s="1"/>
  <c r="AI2" i="35" s="1" a="1"/>
  <c r="AI2" i="35" s="1"/>
  <c r="FJ14" i="39" a="1"/>
  <c r="FK582" i="39" s="1"/>
  <c r="FZ14" i="39"/>
  <c r="GA14" i="39" s="1"/>
  <c r="GA16" i="39"/>
  <c r="GA17" i="39"/>
  <c r="GA18" i="39"/>
  <c r="B35" i="35"/>
  <c r="B26" i="35"/>
  <c r="C31" i="35" s="1"/>
  <c r="DN332" i="38"/>
  <c r="DN333" i="38" s="1"/>
  <c r="L2" i="35" a="1"/>
  <c r="L2" i="35" s="1"/>
  <c r="DN326" i="38" a="1"/>
  <c r="DN326" i="38" s="1"/>
  <c r="DN327" i="38" s="1"/>
  <c r="S2" i="35" s="1" a="1"/>
  <c r="S2" i="35" s="1"/>
  <c r="FQ10" i="39"/>
  <c r="FS14" i="39" s="1" a="1"/>
  <c r="DT324" i="38"/>
  <c r="DT325" i="38" s="1"/>
  <c r="DT326" i="38" a="1"/>
  <c r="DT326" i="38" s="1"/>
  <c r="DT327" i="38" s="1"/>
  <c r="DT331" i="38"/>
  <c r="FZ10" i="39"/>
  <c r="EP8" i="39"/>
  <c r="CV318" i="38"/>
  <c r="B22" i="32"/>
  <c r="Z2" i="32" a="1"/>
  <c r="Z2" i="32" s="1"/>
  <c r="D2" i="32" a="1"/>
  <c r="D2" i="32" s="1"/>
  <c r="DN305" i="19"/>
  <c r="DT309" i="19"/>
  <c r="DT337" i="19"/>
  <c r="DT338" i="19" s="1"/>
  <c r="DT339" i="19" s="1"/>
  <c r="DT310" i="19"/>
  <c r="DT336" i="19"/>
  <c r="DT308" i="19"/>
  <c r="FB599" i="39"/>
  <c r="FB593" i="39"/>
  <c r="FB577" i="39"/>
  <c r="FB579" i="39"/>
  <c r="FB559" i="39"/>
  <c r="FB552" i="39"/>
  <c r="FB534" i="39"/>
  <c r="FB524" i="39"/>
  <c r="FB547" i="39"/>
  <c r="FB504" i="39"/>
  <c r="FB492" i="39"/>
  <c r="FB482" i="39"/>
  <c r="FB497" i="39"/>
  <c r="FB468" i="39"/>
  <c r="FB458" i="39"/>
  <c r="FB449" i="39"/>
  <c r="FB439" i="39"/>
  <c r="FB434" i="39"/>
  <c r="FB415" i="39"/>
  <c r="FB407" i="39"/>
  <c r="FB397" i="39"/>
  <c r="FB389" i="39"/>
  <c r="FB375" i="39"/>
  <c r="FB368" i="39"/>
  <c r="FB358" i="39"/>
  <c r="FB348" i="39"/>
  <c r="FB323" i="39"/>
  <c r="FB330" i="39"/>
  <c r="FB310" i="39"/>
  <c r="FB303" i="39"/>
  <c r="FB329" i="39"/>
  <c r="FB286" i="39"/>
  <c r="FB276" i="39"/>
  <c r="FB257" i="39"/>
  <c r="FB247" i="39"/>
  <c r="FB237" i="39"/>
  <c r="FB263" i="39"/>
  <c r="FB229" i="39"/>
  <c r="FB219" i="39"/>
  <c r="FB204" i="39"/>
  <c r="FB194" i="39"/>
  <c r="FB185" i="39"/>
  <c r="FB175" i="39"/>
  <c r="FB165" i="39"/>
  <c r="FB121" i="39"/>
  <c r="FB111" i="39"/>
  <c r="FB140" i="39"/>
  <c r="FB130" i="39"/>
  <c r="FB149" i="39"/>
  <c r="FB150" i="39"/>
  <c r="FB101" i="39"/>
  <c r="FB77" i="39"/>
  <c r="FB66" i="39"/>
  <c r="FB56" i="39"/>
  <c r="FB46" i="39"/>
  <c r="FB76" i="39"/>
  <c r="FB33" i="39"/>
  <c r="FB34" i="39"/>
  <c r="FB32" i="39"/>
  <c r="FB596" i="39"/>
  <c r="FB586" i="39"/>
  <c r="FB574" i="39"/>
  <c r="FB566" i="39"/>
  <c r="FB556" i="39"/>
  <c r="FB541" i="39"/>
  <c r="FB531" i="39"/>
  <c r="FB521" i="39"/>
  <c r="FB537" i="39"/>
  <c r="FB501" i="39"/>
  <c r="FB489" i="39"/>
  <c r="FB479" i="39"/>
  <c r="FB494" i="39"/>
  <c r="FB465" i="39"/>
  <c r="FB451" i="39"/>
  <c r="FB446" i="39"/>
  <c r="FB432" i="39"/>
  <c r="FB422" i="39"/>
  <c r="FB414" i="39"/>
  <c r="FB404" i="39"/>
  <c r="FB394" i="39"/>
  <c r="FB386" i="39"/>
  <c r="FB372" i="39"/>
  <c r="FB365" i="39"/>
  <c r="FB355" i="39"/>
  <c r="FB345" i="39"/>
  <c r="FB320" i="39"/>
  <c r="FB317" i="39"/>
  <c r="FB327" i="39"/>
  <c r="FB300" i="39"/>
  <c r="FB293" i="39"/>
  <c r="FB283" i="39"/>
  <c r="FB273" i="39"/>
  <c r="FB254" i="39"/>
  <c r="FB244" i="39"/>
  <c r="FB270" i="39"/>
  <c r="FB260" i="39"/>
  <c r="FB226" i="39"/>
  <c r="FB216" i="39"/>
  <c r="FB201" i="39"/>
  <c r="FB191" i="39"/>
  <c r="FB182" i="39"/>
  <c r="FB172" i="39"/>
  <c r="FB162" i="39"/>
  <c r="FB118" i="39"/>
  <c r="FB159" i="39"/>
  <c r="FB137" i="39"/>
  <c r="FB127" i="39"/>
  <c r="FB146" i="39"/>
  <c r="FB108" i="39"/>
  <c r="FB91" i="39"/>
  <c r="FB73" i="39"/>
  <c r="FB63" i="39"/>
  <c r="FB53" i="39"/>
  <c r="FB94" i="39"/>
  <c r="FB84" i="39"/>
  <c r="FB89" i="39"/>
  <c r="FB603" i="39"/>
  <c r="FB589" i="39"/>
  <c r="FB583" i="39"/>
  <c r="FB571" i="39"/>
  <c r="FB563" i="39"/>
  <c r="FB543" i="39"/>
  <c r="FB551" i="39"/>
  <c r="FB528" i="39"/>
  <c r="FB518" i="39"/>
  <c r="FB508" i="39"/>
  <c r="FB601" i="39"/>
  <c r="FB587" i="39"/>
  <c r="FB569" i="39"/>
  <c r="FB581" i="39"/>
  <c r="FB561" i="39"/>
  <c r="FB555" i="39"/>
  <c r="FB548" i="39"/>
  <c r="FB526" i="39"/>
  <c r="FB516" i="39"/>
  <c r="FB506" i="39"/>
  <c r="FB511" i="39"/>
  <c r="FB484" i="39"/>
  <c r="FB474" i="39"/>
  <c r="FB470" i="39"/>
  <c r="FB460" i="39"/>
  <c r="FB453" i="39"/>
  <c r="FB441" i="39"/>
  <c r="FB427" i="39"/>
  <c r="FB417" i="39"/>
  <c r="FB409" i="39"/>
  <c r="FB399" i="39"/>
  <c r="FB391" i="39"/>
  <c r="FB377" i="39"/>
  <c r="FB370" i="39"/>
  <c r="FB360" i="39"/>
  <c r="FB350" i="39"/>
  <c r="FB340" i="39"/>
  <c r="FB328" i="39"/>
  <c r="FB312" i="39"/>
  <c r="FB305" i="39"/>
  <c r="FB295" i="39"/>
  <c r="FB288" i="39"/>
  <c r="FB278" i="39"/>
  <c r="FB331" i="39"/>
  <c r="FB249" i="39"/>
  <c r="FB239" i="39"/>
  <c r="FB265" i="39"/>
  <c r="FB231" i="39"/>
  <c r="FB221" i="39"/>
  <c r="FB206" i="39"/>
  <c r="FB196" i="39"/>
  <c r="FB187" i="39"/>
  <c r="FB177" i="39"/>
  <c r="FB167" i="39"/>
  <c r="FB123" i="39"/>
  <c r="FB113" i="39"/>
  <c r="FB142" i="39"/>
  <c r="FB132" i="39"/>
  <c r="FB147" i="39"/>
  <c r="FB96" i="39"/>
  <c r="FB103" i="39"/>
  <c r="FB87" i="39"/>
  <c r="FB68" i="39"/>
  <c r="FB58" i="39"/>
  <c r="FB48" i="39"/>
  <c r="FB43" i="39"/>
  <c r="FB40" i="39"/>
  <c r="FB79" i="39"/>
  <c r="FB28" i="39"/>
  <c r="FB600" i="39"/>
  <c r="FB595" i="39"/>
  <c r="FB568" i="39"/>
  <c r="FB580" i="39"/>
  <c r="FB560" i="39"/>
  <c r="FB553" i="39"/>
  <c r="FB546" i="39"/>
  <c r="FB525" i="39"/>
  <c r="FB515" i="39"/>
  <c r="FB505" i="39"/>
  <c r="FB510" i="39"/>
  <c r="FB483" i="39"/>
  <c r="FB473" i="39"/>
  <c r="FB469" i="39"/>
  <c r="FB459" i="39"/>
  <c r="FB450" i="39"/>
  <c r="FB440" i="39"/>
  <c r="FB433" i="39"/>
  <c r="FB416" i="39"/>
  <c r="FB408" i="39"/>
  <c r="FB398" i="39"/>
  <c r="FB390" i="39"/>
  <c r="FB376" i="39"/>
  <c r="FB369" i="39"/>
  <c r="FB588" i="39"/>
  <c r="FB570" i="39"/>
  <c r="FB542" i="39"/>
  <c r="FB527" i="39"/>
  <c r="FB507" i="39"/>
  <c r="FB487" i="39"/>
  <c r="FB495" i="39"/>
  <c r="FB461" i="39"/>
  <c r="FB444" i="39"/>
  <c r="FB423" i="39"/>
  <c r="FB410" i="39"/>
  <c r="FB435" i="39"/>
  <c r="FB373" i="39"/>
  <c r="FB361" i="39"/>
  <c r="FB346" i="39"/>
  <c r="FB338" i="39"/>
  <c r="FB337" i="39"/>
  <c r="FB298" i="39"/>
  <c r="FB287" i="39"/>
  <c r="FB272" i="39"/>
  <c r="FB250" i="39"/>
  <c r="FB235" i="39"/>
  <c r="FB233" i="39"/>
  <c r="FB218" i="39"/>
  <c r="FB199" i="39"/>
  <c r="FB186" i="39"/>
  <c r="FB171" i="39"/>
  <c r="FB210" i="39"/>
  <c r="FB160" i="39"/>
  <c r="FB134" i="39"/>
  <c r="FB157" i="39"/>
  <c r="FB106" i="39"/>
  <c r="FB82" i="39"/>
  <c r="FB62" i="39"/>
  <c r="FB49" i="39"/>
  <c r="FB36" i="39"/>
  <c r="FB21" i="39"/>
  <c r="FB23" i="39"/>
  <c r="FB592" i="39"/>
  <c r="FB578" i="39"/>
  <c r="FB550" i="39"/>
  <c r="FB523" i="39"/>
  <c r="FB503" i="39"/>
  <c r="FB486" i="39"/>
  <c r="FB498" i="39"/>
  <c r="FB472" i="39"/>
  <c r="FB443" i="39"/>
  <c r="FB421" i="39"/>
  <c r="FB406" i="39"/>
  <c r="FB393" i="39"/>
  <c r="FB379" i="39"/>
  <c r="FB359" i="39"/>
  <c r="FB333" i="39"/>
  <c r="FB332" i="39"/>
  <c r="FB297" i="39"/>
  <c r="FB271" i="39"/>
  <c r="FB269" i="39"/>
  <c r="FB217" i="39"/>
  <c r="FB184" i="39"/>
  <c r="FB122" i="39"/>
  <c r="FB133" i="39"/>
  <c r="FB105" i="39"/>
  <c r="FB61" i="39"/>
  <c r="FB41" i="39"/>
  <c r="FB27" i="39"/>
  <c r="FB371" i="39"/>
  <c r="FB128" i="39"/>
  <c r="FB88" i="39"/>
  <c r="FB602" i="39"/>
  <c r="FB513" i="39"/>
  <c r="FB455" i="39"/>
  <c r="FB401" i="39"/>
  <c r="FB316" i="39"/>
  <c r="FB256" i="39"/>
  <c r="FB207" i="39"/>
  <c r="FB116" i="39"/>
  <c r="FB95" i="39"/>
  <c r="FB55" i="39"/>
  <c r="FB535" i="39"/>
  <c r="FB467" i="39"/>
  <c r="FB367" i="39"/>
  <c r="FB306" i="39"/>
  <c r="FB280" i="39"/>
  <c r="FB225" i="39"/>
  <c r="FB164" i="39"/>
  <c r="FB97" i="39"/>
  <c r="FB83" i="39"/>
  <c r="FB26" i="39"/>
  <c r="FB594" i="39"/>
  <c r="FB567" i="39"/>
  <c r="FB549" i="39"/>
  <c r="FB522" i="39"/>
  <c r="FB502" i="39"/>
  <c r="FB485" i="39"/>
  <c r="FB499" i="39"/>
  <c r="FB452" i="39"/>
  <c r="FB442" i="39"/>
  <c r="FB420" i="39"/>
  <c r="FB405" i="39"/>
  <c r="FB392" i="39"/>
  <c r="FB382" i="39"/>
  <c r="FB357" i="39"/>
  <c r="FB343" i="39"/>
  <c r="FB335" i="39"/>
  <c r="FB309" i="39"/>
  <c r="FB296" i="39"/>
  <c r="FB284" i="39"/>
  <c r="FB294" i="39"/>
  <c r="FB246" i="39"/>
  <c r="FB268" i="39"/>
  <c r="FB230" i="39"/>
  <c r="FB215" i="39"/>
  <c r="FB197" i="39"/>
  <c r="FB183" i="39"/>
  <c r="FB169" i="39"/>
  <c r="FB120" i="39"/>
  <c r="FB145" i="39"/>
  <c r="FB131" i="39"/>
  <c r="FB100" i="39"/>
  <c r="FB104" i="39"/>
  <c r="FB74" i="39"/>
  <c r="FB60" i="39"/>
  <c r="FB45" i="39"/>
  <c r="FB17" i="39"/>
  <c r="FB44" i="39"/>
  <c r="FB22" i="39"/>
  <c r="FB564" i="39"/>
  <c r="FB336" i="39"/>
  <c r="FB266" i="39"/>
  <c r="FB193" i="39"/>
  <c r="FB117" i="39"/>
  <c r="FB57" i="39"/>
  <c r="FB562" i="39"/>
  <c r="FB478" i="39"/>
  <c r="FB431" i="39"/>
  <c r="FB385" i="39"/>
  <c r="FB353" i="39"/>
  <c r="FB324" i="39"/>
  <c r="FB242" i="39"/>
  <c r="FB179" i="39"/>
  <c r="FB126" i="39"/>
  <c r="FB70" i="39"/>
  <c r="FB25" i="39"/>
  <c r="FB585" i="39"/>
  <c r="FB565" i="39"/>
  <c r="FB540" i="39"/>
  <c r="FB520" i="39"/>
  <c r="FB500" i="39"/>
  <c r="FB481" i="39"/>
  <c r="FB493" i="39"/>
  <c r="FB457" i="39"/>
  <c r="FB438" i="39"/>
  <c r="FB419" i="39"/>
  <c r="FB403" i="39"/>
  <c r="FB388" i="39"/>
  <c r="FB380" i="39"/>
  <c r="FB356" i="39"/>
  <c r="FB342" i="39"/>
  <c r="FB325" i="39"/>
  <c r="FB308" i="39"/>
  <c r="FB334" i="39"/>
  <c r="FB282" i="39"/>
  <c r="FB326" i="39"/>
  <c r="FB245" i="39"/>
  <c r="FB267" i="39"/>
  <c r="FB228" i="39"/>
  <c r="FB214" i="39"/>
  <c r="FB195" i="39"/>
  <c r="FB181" i="39"/>
  <c r="FB168" i="39"/>
  <c r="FB119" i="39"/>
  <c r="FB144" i="39"/>
  <c r="FB129" i="39"/>
  <c r="FB99" i="39"/>
  <c r="FB102" i="39"/>
  <c r="FB72" i="39"/>
  <c r="FB59" i="39"/>
  <c r="FA14" i="39"/>
  <c r="FB14" i="39" s="1"/>
  <c r="FB90" i="39"/>
  <c r="FB15" i="39"/>
  <c r="FB37" i="39"/>
  <c r="FB480" i="39"/>
  <c r="FB243" i="39"/>
  <c r="FB180" i="39"/>
  <c r="FB98" i="39"/>
  <c r="FB78" i="39"/>
  <c r="FB582" i="39"/>
  <c r="FB517" i="39"/>
  <c r="FB426" i="39"/>
  <c r="FB339" i="39"/>
  <c r="FB264" i="39"/>
  <c r="FB141" i="39"/>
  <c r="FB38" i="39"/>
  <c r="FB584" i="39"/>
  <c r="FB545" i="39"/>
  <c r="FB519" i="39"/>
  <c r="FB514" i="39"/>
  <c r="FB471" i="39"/>
  <c r="FB456" i="39"/>
  <c r="FB437" i="39"/>
  <c r="FB418" i="39"/>
  <c r="FB402" i="39"/>
  <c r="FB387" i="39"/>
  <c r="FB354" i="39"/>
  <c r="FB318" i="39"/>
  <c r="FB307" i="39"/>
  <c r="FB281" i="39"/>
  <c r="FB258" i="39"/>
  <c r="FB227" i="39"/>
  <c r="FB166" i="39"/>
  <c r="FB156" i="39"/>
  <c r="FB30" i="39"/>
  <c r="FB598" i="39"/>
  <c r="FB576" i="39"/>
  <c r="FB558" i="39"/>
  <c r="FB533" i="39"/>
  <c r="FB539" i="39"/>
  <c r="FB512" i="39"/>
  <c r="FB477" i="39"/>
  <c r="FB466" i="39"/>
  <c r="FB454" i="39"/>
  <c r="FB430" i="39"/>
  <c r="FB425" i="39"/>
  <c r="FB400" i="39"/>
  <c r="FB384" i="39"/>
  <c r="FB366" i="39"/>
  <c r="FB352" i="39"/>
  <c r="FB322" i="39"/>
  <c r="FB315" i="39"/>
  <c r="FB304" i="39"/>
  <c r="FB292" i="39"/>
  <c r="FB279" i="39"/>
  <c r="FB255" i="39"/>
  <c r="FB241" i="39"/>
  <c r="FB262" i="39"/>
  <c r="FB224" i="39"/>
  <c r="FB205" i="39"/>
  <c r="FB190" i="39"/>
  <c r="FB178" i="39"/>
  <c r="FB163" i="39"/>
  <c r="FB115" i="39"/>
  <c r="FB139" i="39"/>
  <c r="FB125" i="39"/>
  <c r="FB155" i="39"/>
  <c r="FB86" i="39"/>
  <c r="FB69" i="39"/>
  <c r="FB54" i="39"/>
  <c r="FB148" i="39"/>
  <c r="FB39" i="39"/>
  <c r="FB18" i="39"/>
  <c r="FB530" i="39"/>
  <c r="FB490" i="39"/>
  <c r="FB463" i="39"/>
  <c r="FB428" i="39"/>
  <c r="FB395" i="39"/>
  <c r="FB363" i="39"/>
  <c r="FB319" i="39"/>
  <c r="FB301" i="39"/>
  <c r="FB275" i="39"/>
  <c r="FB238" i="39"/>
  <c r="FB222" i="39"/>
  <c r="FB211" i="39"/>
  <c r="FB208" i="39"/>
  <c r="FB136" i="39"/>
  <c r="FB109" i="39"/>
  <c r="FB65" i="39"/>
  <c r="FB29" i="39"/>
  <c r="FB597" i="39"/>
  <c r="FB575" i="39"/>
  <c r="FB557" i="39"/>
  <c r="FB532" i="39"/>
  <c r="FB538" i="39"/>
  <c r="FB491" i="39"/>
  <c r="FB476" i="39"/>
  <c r="FB464" i="39"/>
  <c r="FB448" i="39"/>
  <c r="FB429" i="39"/>
  <c r="FB413" i="39"/>
  <c r="FB396" i="39"/>
  <c r="FB383" i="39"/>
  <c r="FB364" i="39"/>
  <c r="FB351" i="39"/>
  <c r="FB321" i="39"/>
  <c r="FB314" i="39"/>
  <c r="FB302" i="39"/>
  <c r="FB291" i="39"/>
  <c r="FB277" i="39"/>
  <c r="FB253" i="39"/>
  <c r="FB240" i="39"/>
  <c r="FB261" i="39"/>
  <c r="FB223" i="39"/>
  <c r="FB203" i="39"/>
  <c r="FB189" i="39"/>
  <c r="FB176" i="39"/>
  <c r="FB212" i="39"/>
  <c r="FB114" i="39"/>
  <c r="FB138" i="39"/>
  <c r="FB124" i="39"/>
  <c r="FB110" i="39"/>
  <c r="FB81" i="39"/>
  <c r="FB67" i="39"/>
  <c r="FB52" i="39"/>
  <c r="FB85" i="39"/>
  <c r="FB19" i="39"/>
  <c r="FB80" i="39"/>
  <c r="FB554" i="39"/>
  <c r="FB536" i="39"/>
  <c r="FB475" i="39"/>
  <c r="FB447" i="39"/>
  <c r="FB412" i="39"/>
  <c r="FB378" i="39"/>
  <c r="FB349" i="39"/>
  <c r="FB313" i="39"/>
  <c r="FB290" i="39"/>
  <c r="FB252" i="39"/>
  <c r="FB259" i="39"/>
  <c r="FB202" i="39"/>
  <c r="FB174" i="39"/>
  <c r="FB112" i="39"/>
  <c r="FB152" i="39"/>
  <c r="FB153" i="39"/>
  <c r="FB51" i="39"/>
  <c r="FB93" i="39"/>
  <c r="FB35" i="39"/>
  <c r="FB591" i="39"/>
  <c r="FB573" i="39"/>
  <c r="FB590" i="39"/>
  <c r="FB572" i="39"/>
  <c r="FB544" i="39"/>
  <c r="FB529" i="39"/>
  <c r="FB509" i="39"/>
  <c r="FB488" i="39"/>
  <c r="FB496" i="39"/>
  <c r="FB462" i="39"/>
  <c r="FB445" i="39"/>
  <c r="FB424" i="39"/>
  <c r="FB411" i="39"/>
  <c r="FB436" i="39"/>
  <c r="FB374" i="39"/>
  <c r="FB362" i="39"/>
  <c r="FB347" i="39"/>
  <c r="FB381" i="39"/>
  <c r="FB311" i="39"/>
  <c r="FB299" i="39"/>
  <c r="FB289" i="39"/>
  <c r="FB274" i="39"/>
  <c r="FB251" i="39"/>
  <c r="FB236" i="39"/>
  <c r="FB234" i="39"/>
  <c r="FB220" i="39"/>
  <c r="FB200" i="39"/>
  <c r="FB188" i="39"/>
  <c r="FB173" i="39"/>
  <c r="FB209" i="39"/>
  <c r="FB161" i="39"/>
  <c r="FB135" i="39"/>
  <c r="FB154" i="39"/>
  <c r="FB107" i="39"/>
  <c r="FB92" i="39"/>
  <c r="FB64" i="39"/>
  <c r="FB50" i="39"/>
  <c r="FB42" i="39"/>
  <c r="FB20" i="39"/>
  <c r="FB24" i="39"/>
  <c r="FB344" i="39"/>
  <c r="FB285" i="39"/>
  <c r="FB248" i="39"/>
  <c r="FB232" i="39"/>
  <c r="FB198" i="39"/>
  <c r="FB170" i="39"/>
  <c r="FB158" i="39"/>
  <c r="FB151" i="39"/>
  <c r="FB75" i="39"/>
  <c r="FB47" i="39"/>
  <c r="FB16" i="39"/>
  <c r="FB341" i="39"/>
  <c r="FB213" i="39"/>
  <c r="FB143" i="39"/>
  <c r="FB71" i="39"/>
  <c r="FB31" i="39"/>
  <c r="FB192" i="39"/>
  <c r="R2" i="35" a="1"/>
  <c r="R2" i="35" s="1"/>
  <c r="B37" i="35"/>
  <c r="CP318" i="38"/>
  <c r="CP317" i="38" s="1"/>
  <c r="CP315" i="38" s="1"/>
  <c r="FM14" i="33"/>
  <c r="FN14" i="33" s="1" a="1"/>
  <c r="FN14" i="33" s="1"/>
  <c r="FO14" i="33" s="1"/>
  <c r="FN29" i="33" a="1"/>
  <c r="FN29" i="33" s="1"/>
  <c r="FO29" i="33" s="1"/>
  <c r="FN41" i="33" a="1"/>
  <c r="FN41" i="33" s="1"/>
  <c r="FO41" i="33" s="1"/>
  <c r="FN45" i="33" a="1"/>
  <c r="FN45" i="33" s="1"/>
  <c r="FO45" i="33" s="1"/>
  <c r="FN17" i="33" a="1"/>
  <c r="FN17" i="33" s="1"/>
  <c r="FO17" i="33" s="1"/>
  <c r="FN19" i="33" a="1"/>
  <c r="FN19" i="33" s="1"/>
  <c r="FO19" i="33" s="1"/>
  <c r="FN16" i="33" a="1"/>
  <c r="FN16" i="33" s="1"/>
  <c r="FO16" i="33" s="1"/>
  <c r="FN86" i="33" a="1"/>
  <c r="FN86" i="33" s="1"/>
  <c r="FO86" i="33" s="1"/>
  <c r="FN23" i="33" a="1"/>
  <c r="FN23" i="33" s="1"/>
  <c r="FO23" i="33" s="1"/>
  <c r="FN73" i="33" a="1"/>
  <c r="FN73" i="33" s="1"/>
  <c r="FO73" i="33" s="1"/>
  <c r="FN69" i="33" a="1"/>
  <c r="FN69" i="33" s="1"/>
  <c r="FO69" i="33" s="1"/>
  <c r="FN71" i="33" a="1"/>
  <c r="FN71" i="33" s="1"/>
  <c r="FO71" i="33" s="1"/>
  <c r="FN77" i="33" a="1"/>
  <c r="FN77" i="33" s="1"/>
  <c r="FO77" i="33" s="1"/>
  <c r="FN84" i="33" a="1"/>
  <c r="FN84" i="33" s="1"/>
  <c r="FO84" i="33" s="1"/>
  <c r="FN53" i="33" a="1"/>
  <c r="FN53" i="33" s="1"/>
  <c r="FO53" i="33" s="1"/>
  <c r="FN52" i="33" a="1"/>
  <c r="FN52" i="33" s="1"/>
  <c r="FO52" i="33" s="1"/>
  <c r="FN35" i="33" a="1"/>
  <c r="FN35" i="33" s="1"/>
  <c r="FO35" i="33" s="1"/>
  <c r="FN36" i="33" a="1"/>
  <c r="FN36" i="33" s="1"/>
  <c r="FO36" i="33" s="1"/>
  <c r="FN21" i="33" a="1"/>
  <c r="FN21" i="33" s="1"/>
  <c r="FO21" i="33" s="1"/>
  <c r="FN78" i="33" a="1"/>
  <c r="FN78" i="33" s="1"/>
  <c r="FO78" i="33" s="1"/>
  <c r="FN44" i="33" a="1"/>
  <c r="FN44" i="33" s="1"/>
  <c r="FO44" i="33" s="1"/>
  <c r="FN28" i="33" a="1"/>
  <c r="FN28" i="33" s="1"/>
  <c r="FO28" i="33" s="1"/>
  <c r="FN59" i="33" a="1"/>
  <c r="FN59" i="33" s="1"/>
  <c r="FO59" i="33" s="1"/>
  <c r="FN81" i="33" a="1"/>
  <c r="FN81" i="33" s="1"/>
  <c r="FO81" i="33" s="1"/>
  <c r="FN58" i="33" a="1"/>
  <c r="FN58" i="33" s="1"/>
  <c r="FO58" i="33" s="1"/>
  <c r="FN25" i="33" a="1"/>
  <c r="FN25" i="33" s="1"/>
  <c r="FO25" i="33" s="1"/>
  <c r="FN64" i="33" a="1"/>
  <c r="FN64" i="33" s="1"/>
  <c r="FO64" i="33" s="1"/>
  <c r="FN57" i="33" a="1"/>
  <c r="FN57" i="33" s="1"/>
  <c r="FO57" i="33" s="1"/>
  <c r="FN87" i="33" a="1"/>
  <c r="FN87" i="33" s="1"/>
  <c r="FO87" i="33" s="1"/>
  <c r="FN24" i="33" a="1"/>
  <c r="FN24" i="33" s="1"/>
  <c r="FO24" i="33" s="1"/>
  <c r="FN32" i="33" a="1"/>
  <c r="FN32" i="33" s="1"/>
  <c r="FO32" i="33" s="1"/>
  <c r="FN72" i="33" a="1"/>
  <c r="FN72" i="33" s="1"/>
  <c r="FO72" i="33" s="1"/>
  <c r="FN48" i="33" a="1"/>
  <c r="FN48" i="33" s="1"/>
  <c r="FO48" i="33" s="1"/>
  <c r="FN50" i="33" a="1"/>
  <c r="FN50" i="33" s="1"/>
  <c r="FO50" i="33" s="1"/>
  <c r="FN85" i="33" a="1"/>
  <c r="FN85" i="33" s="1"/>
  <c r="FO85" i="33" s="1"/>
  <c r="FN34" i="33" a="1"/>
  <c r="FN34" i="33" s="1"/>
  <c r="FO34" i="33" s="1"/>
  <c r="FN88" i="33" a="1"/>
  <c r="FN88" i="33" s="1"/>
  <c r="FO88" i="33" s="1"/>
  <c r="FN62" i="33" a="1"/>
  <c r="FN62" i="33" s="1"/>
  <c r="FO62" i="33" s="1"/>
  <c r="FN56" i="33" a="1"/>
  <c r="FN56" i="33" s="1"/>
  <c r="FO56" i="33" s="1"/>
  <c r="FN47" i="33" a="1"/>
  <c r="FN47" i="33" s="1"/>
  <c r="FO47" i="33" s="1"/>
  <c r="FN54" i="33" a="1"/>
  <c r="FN54" i="33" s="1"/>
  <c r="FO54" i="33" s="1"/>
  <c r="FN22" i="33" a="1"/>
  <c r="FN22" i="33" s="1"/>
  <c r="FO22" i="33" s="1"/>
  <c r="FN70" i="33" a="1"/>
  <c r="FN70" i="33" s="1"/>
  <c r="FO70" i="33" s="1"/>
  <c r="FN15" i="33" a="1"/>
  <c r="FN15" i="33" s="1"/>
  <c r="FO15" i="33" s="1"/>
  <c r="FN40" i="33" a="1"/>
  <c r="FN40" i="33" s="1"/>
  <c r="FO40" i="33" s="1"/>
  <c r="FN55" i="33" a="1"/>
  <c r="FN55" i="33" s="1"/>
  <c r="FO55" i="33" s="1"/>
  <c r="FN82" i="33" a="1"/>
  <c r="FN82" i="33" s="1"/>
  <c r="FO82" i="33" s="1"/>
  <c r="FN61" i="33" a="1"/>
  <c r="FN61" i="33" s="1"/>
  <c r="FO61" i="33" s="1"/>
  <c r="FN65" i="33" a="1"/>
  <c r="FN65" i="33" s="1"/>
  <c r="FO65" i="33" s="1"/>
  <c r="FN79" i="33" a="1"/>
  <c r="FN79" i="33" s="1"/>
  <c r="FO79" i="33" s="1"/>
  <c r="FN20" i="33" a="1"/>
  <c r="FN20" i="33" s="1"/>
  <c r="FO20" i="33" s="1"/>
  <c r="FN89" i="33" a="1"/>
  <c r="FN89" i="33" s="1"/>
  <c r="FO89" i="33" s="1"/>
  <c r="FN31" i="33" a="1"/>
  <c r="FN31" i="33" s="1"/>
  <c r="FO31" i="33" s="1"/>
  <c r="FN63" i="33" a="1"/>
  <c r="FN63" i="33" s="1"/>
  <c r="FO63" i="33" s="1"/>
  <c r="FN80" i="33" a="1"/>
  <c r="FN80" i="33" s="1"/>
  <c r="FO80" i="33" s="1"/>
  <c r="FN49" i="33" a="1"/>
  <c r="FN49" i="33" s="1"/>
  <c r="FO49" i="33" s="1"/>
  <c r="FN66" i="33" a="1"/>
  <c r="FN66" i="33" s="1"/>
  <c r="FO66" i="33" s="1"/>
  <c r="FN83" i="33" a="1"/>
  <c r="FN83" i="33" s="1"/>
  <c r="FO83" i="33" s="1"/>
  <c r="FN26" i="33" a="1"/>
  <c r="FN26" i="33" s="1"/>
  <c r="FO26" i="33" s="1"/>
  <c r="FN39" i="33" a="1"/>
  <c r="FN39" i="33" s="1"/>
  <c r="FO39" i="33" s="1"/>
  <c r="FN74" i="33" a="1"/>
  <c r="FN74" i="33" s="1"/>
  <c r="FO74" i="33" s="1"/>
  <c r="FN76" i="33" a="1"/>
  <c r="FN76" i="33" s="1"/>
  <c r="FO76" i="33" s="1"/>
  <c r="FN60" i="33" a="1"/>
  <c r="FN60" i="33" s="1"/>
  <c r="FO60" i="33" s="1"/>
  <c r="FN51" i="33" a="1"/>
  <c r="FN51" i="33" s="1"/>
  <c r="FO51" i="33" s="1"/>
  <c r="FN33" i="33" a="1"/>
  <c r="FN33" i="33" s="1"/>
  <c r="FO33" i="33" s="1"/>
  <c r="FN75" i="33" a="1"/>
  <c r="FN75" i="33" s="1"/>
  <c r="FO75" i="33" s="1"/>
  <c r="FN67" i="33" a="1"/>
  <c r="FN67" i="33" s="1"/>
  <c r="FO67" i="33" s="1"/>
  <c r="FN68" i="33" a="1"/>
  <c r="FN68" i="33" s="1"/>
  <c r="FO68" i="33" s="1"/>
  <c r="FN37" i="33" a="1"/>
  <c r="FN37" i="33" s="1"/>
  <c r="FO37" i="33" s="1"/>
  <c r="FN30" i="33" a="1"/>
  <c r="FN30" i="33" s="1"/>
  <c r="FO30" i="33" s="1"/>
  <c r="FN27" i="33" a="1"/>
  <c r="FN27" i="33" s="1"/>
  <c r="FO27" i="33" s="1"/>
  <c r="FN43" i="33" a="1"/>
  <c r="FN43" i="33" s="1"/>
  <c r="FO43" i="33" s="1"/>
  <c r="FN18" i="33" a="1"/>
  <c r="FN18" i="33" s="1"/>
  <c r="FO18" i="33" s="1"/>
  <c r="FN38" i="33" a="1"/>
  <c r="FN38" i="33" s="1"/>
  <c r="FO38" i="33" s="1"/>
  <c r="FN90" i="33" a="1"/>
  <c r="FN90" i="33" s="1"/>
  <c r="FO90" i="33" s="1"/>
  <c r="FN46" i="33" a="1"/>
  <c r="FN46" i="33" s="1"/>
  <c r="FO46" i="33" s="1"/>
  <c r="FN42" i="33" a="1"/>
  <c r="FN42" i="33" s="1"/>
  <c r="FO42" i="33" s="1"/>
  <c r="AT197" i="19"/>
  <c r="P316" i="19"/>
  <c r="P321" i="19"/>
  <c r="P331" i="19" s="1"/>
  <c r="AB299" i="19"/>
  <c r="AB297" i="19" s="1"/>
  <c r="X297" i="19"/>
  <c r="AP270" i="19"/>
  <c r="AT234" i="19"/>
  <c r="V320" i="19"/>
  <c r="V322" i="19"/>
  <c r="V313" i="19"/>
  <c r="V311" i="19" s="1"/>
  <c r="V332" i="19" s="1"/>
  <c r="V333" i="19" s="1"/>
  <c r="V284" i="19"/>
  <c r="AN234" i="19"/>
  <c r="AJ270" i="19"/>
  <c r="AN196" i="19"/>
  <c r="AN194" i="19" s="1"/>
  <c r="AN208" i="19" s="1"/>
  <c r="AN209" i="19" s="1"/>
  <c r="AJ233" i="19"/>
  <c r="AJ194" i="19"/>
  <c r="BB138" i="19"/>
  <c r="BF140" i="19"/>
  <c r="BF138" i="19" s="1"/>
  <c r="BF152" i="19" s="1"/>
  <c r="BB158" i="19"/>
  <c r="BF159" i="19"/>
  <c r="BB179" i="19"/>
  <c r="BF179" i="19" s="1"/>
  <c r="AT196" i="19"/>
  <c r="AP233" i="19"/>
  <c r="AP194" i="19"/>
  <c r="BL141" i="19"/>
  <c r="BH159" i="19"/>
  <c r="AT178" i="19"/>
  <c r="AT176" i="19" s="1"/>
  <c r="AT190" i="19" s="1"/>
  <c r="AP176" i="19"/>
  <c r="AV197" i="19"/>
  <c r="AZ158" i="19"/>
  <c r="AZ156" i="19" s="1"/>
  <c r="AZ170" i="19" s="1"/>
  <c r="AZ171" i="19" s="1"/>
  <c r="AV178" i="19"/>
  <c r="AV196" i="19" s="1"/>
  <c r="AV156" i="19"/>
  <c r="AD299" i="19"/>
  <c r="AH269" i="19"/>
  <c r="AH267" i="19" s="1"/>
  <c r="AH281" i="19" s="1"/>
  <c r="AH283" i="19" s="1"/>
  <c r="AD267" i="19"/>
  <c r="AB267" i="19"/>
  <c r="AB281" i="19" s="1"/>
  <c r="AB283" i="19" s="1"/>
  <c r="BF27" i="26"/>
  <c r="BH140" i="19" s="1"/>
  <c r="J325" i="19"/>
  <c r="FW157" i="33" a="1"/>
  <c r="FW157" i="33" s="1"/>
  <c r="FX157" i="33" s="1"/>
  <c r="FW110" i="33" a="1"/>
  <c r="FW110" i="33" s="1"/>
  <c r="FX110" i="33" s="1"/>
  <c r="FW115" i="33" a="1"/>
  <c r="FW115" i="33" s="1"/>
  <c r="FX115" i="33" s="1"/>
  <c r="FW177" i="33" a="1"/>
  <c r="FW177" i="33" s="1"/>
  <c r="FW155" i="33" a="1"/>
  <c r="FW155" i="33" s="1"/>
  <c r="FX155" i="33" s="1"/>
  <c r="FW98" i="33" a="1"/>
  <c r="FW98" i="33" s="1"/>
  <c r="FX98" i="33" s="1"/>
  <c r="FW166" i="33" a="1"/>
  <c r="FW166" i="33" s="1"/>
  <c r="FX166" i="33" s="1"/>
  <c r="FW126" i="33" a="1"/>
  <c r="FW126" i="33" s="1"/>
  <c r="FX126" i="33" s="1"/>
  <c r="FW109" i="33" a="1"/>
  <c r="FW109" i="33" s="1"/>
  <c r="FX109" i="33" s="1"/>
  <c r="FW165" i="33" a="1"/>
  <c r="FW165" i="33" s="1"/>
  <c r="FX165" i="33" s="1"/>
  <c r="FW140" i="33" a="1"/>
  <c r="FW140" i="33" s="1"/>
  <c r="FX140" i="33" s="1"/>
  <c r="FW137" i="33" a="1"/>
  <c r="FW137" i="33" s="1"/>
  <c r="FX137" i="33" s="1"/>
  <c r="FW147" i="33" a="1"/>
  <c r="FW147" i="33" s="1"/>
  <c r="FX147" i="33" s="1"/>
  <c r="FW150" i="33" a="1"/>
  <c r="FW150" i="33" s="1"/>
  <c r="FX150" i="33" s="1"/>
  <c r="FW123" i="33" a="1"/>
  <c r="FW123" i="33" s="1"/>
  <c r="FX123" i="33" s="1"/>
  <c r="FW162" i="33" a="1"/>
  <c r="FW162" i="33" s="1"/>
  <c r="FX162" i="33" s="1"/>
  <c r="FW130" i="33" a="1"/>
  <c r="FW130" i="33" s="1"/>
  <c r="FX130" i="33" s="1"/>
  <c r="FW135" i="33" a="1"/>
  <c r="FW135" i="33" s="1"/>
  <c r="FX135" i="33" s="1"/>
  <c r="FW172" i="33" a="1"/>
  <c r="FW172" i="33" s="1"/>
  <c r="FX172" i="33" s="1"/>
  <c r="FW132" i="33" a="1"/>
  <c r="FW132" i="33" s="1"/>
  <c r="FX132" i="33" s="1"/>
  <c r="FW116" i="33" a="1"/>
  <c r="FW116" i="33" s="1"/>
  <c r="FX116" i="33" s="1"/>
  <c r="FW129" i="33" a="1"/>
  <c r="FW129" i="33" s="1"/>
  <c r="FX129" i="33" s="1"/>
  <c r="FW171" i="33" a="1"/>
  <c r="FW171" i="33" s="1"/>
  <c r="FX171" i="33" s="1"/>
  <c r="FW151" i="33" a="1"/>
  <c r="FW151" i="33" s="1"/>
  <c r="FX151" i="33" s="1"/>
  <c r="FW131" i="33" a="1"/>
  <c r="FW131" i="33" s="1"/>
  <c r="FX131" i="33" s="1"/>
  <c r="FW111" i="33" a="1"/>
  <c r="FW111" i="33" s="1"/>
  <c r="FX111" i="33" s="1"/>
  <c r="FW106" i="33" a="1"/>
  <c r="FW106" i="33" s="1"/>
  <c r="FX106" i="33" s="1"/>
  <c r="FW102" i="33" a="1"/>
  <c r="FW102" i="33" s="1"/>
  <c r="FX102" i="33" s="1"/>
  <c r="FW133" i="33" a="1"/>
  <c r="FW133" i="33" s="1"/>
  <c r="FX133" i="33" s="1"/>
  <c r="FW148" i="33" a="1"/>
  <c r="FW148" i="33" s="1"/>
  <c r="FX148" i="33" s="1"/>
  <c r="FW156" i="33" a="1"/>
  <c r="FW156" i="33" s="1"/>
  <c r="FX156" i="33" s="1"/>
  <c r="FW167" i="33" a="1"/>
  <c r="FW167" i="33" s="1"/>
  <c r="FX167" i="33" s="1"/>
  <c r="FW108" i="33" a="1"/>
  <c r="FW108" i="33" s="1"/>
  <c r="FX108" i="33" s="1"/>
  <c r="FW143" i="33" a="1"/>
  <c r="FW143" i="33" s="1"/>
  <c r="FX143" i="33" s="1"/>
  <c r="FW128" i="33" a="1"/>
  <c r="FW128" i="33" s="1"/>
  <c r="FX128" i="33" s="1"/>
  <c r="FW122" i="33" a="1"/>
  <c r="FW122" i="33" s="1"/>
  <c r="FX122" i="33" s="1"/>
  <c r="FW127" i="33" a="1"/>
  <c r="FW127" i="33" s="1"/>
  <c r="FX127" i="33" s="1"/>
  <c r="FW168" i="33" a="1"/>
  <c r="FW168" i="33" s="1"/>
  <c r="FX168" i="33" s="1"/>
  <c r="FW113" i="33" a="1"/>
  <c r="FW113" i="33" s="1"/>
  <c r="FX113" i="33" s="1"/>
  <c r="FW153" i="33" a="1"/>
  <c r="FW153" i="33" s="1"/>
  <c r="FX153" i="33" s="1"/>
  <c r="FW93" i="33" a="1"/>
  <c r="FW93" i="33" s="1"/>
  <c r="FX93" i="33" s="1"/>
  <c r="FW169" i="33" a="1"/>
  <c r="FW169" i="33" s="1"/>
  <c r="FX169" i="33" s="1"/>
  <c r="FW99" i="33" a="1"/>
  <c r="FW99" i="33" s="1"/>
  <c r="FX99" i="33" s="1"/>
  <c r="FW142" i="33" a="1"/>
  <c r="FW142" i="33" s="1"/>
  <c r="FX142" i="33" s="1"/>
  <c r="FW139" i="33" a="1"/>
  <c r="FW139" i="33" s="1"/>
  <c r="FX139" i="33" s="1"/>
  <c r="FW112" i="33" a="1"/>
  <c r="FW112" i="33" s="1"/>
  <c r="FX112" i="33" s="1"/>
  <c r="FW100" i="33" a="1"/>
  <c r="FW100" i="33" s="1"/>
  <c r="FX100" i="33" s="1"/>
  <c r="FW103" i="33" a="1"/>
  <c r="FW103" i="33" s="1"/>
  <c r="FX103" i="33" s="1"/>
  <c r="FW134" i="33" a="1"/>
  <c r="FW134" i="33" s="1"/>
  <c r="FX134" i="33" s="1"/>
  <c r="FW145" i="33" a="1"/>
  <c r="FW145" i="33" s="1"/>
  <c r="FX145" i="33" s="1"/>
  <c r="FW97" i="33" a="1"/>
  <c r="FW97" i="33" s="1"/>
  <c r="FX97" i="33" s="1"/>
  <c r="FW170" i="33" a="1"/>
  <c r="FW170" i="33" s="1"/>
  <c r="FX170" i="33" s="1"/>
  <c r="FW107" i="33" a="1"/>
  <c r="FW107" i="33" s="1"/>
  <c r="FX107" i="33" s="1"/>
  <c r="FW95" i="33" a="1"/>
  <c r="FW95" i="33" s="1"/>
  <c r="FX95" i="33" s="1"/>
  <c r="FW149" i="33" a="1"/>
  <c r="FW149" i="33" s="1"/>
  <c r="FX149" i="33" s="1"/>
  <c r="FW176" i="33" a="1"/>
  <c r="FW176" i="33" s="1"/>
  <c r="FX176" i="33" s="1"/>
  <c r="FW117" i="33" a="1"/>
  <c r="FW117" i="33" s="1"/>
  <c r="FX117" i="33" s="1"/>
  <c r="FW146" i="33" a="1"/>
  <c r="FW146" i="33" s="1"/>
  <c r="FX146" i="33" s="1"/>
  <c r="FW96" i="33" a="1"/>
  <c r="FW96" i="33" s="1"/>
  <c r="FX96" i="33" s="1"/>
  <c r="FW138" i="33" a="1"/>
  <c r="FW138" i="33" s="1"/>
  <c r="FX138" i="33" s="1"/>
  <c r="FW154" i="33" a="1"/>
  <c r="FW154" i="33" s="1"/>
  <c r="FX154" i="33" s="1"/>
  <c r="FW158" i="33" a="1"/>
  <c r="FW158" i="33" s="1"/>
  <c r="FX158" i="33" s="1"/>
  <c r="FW119" i="33" a="1"/>
  <c r="FW119" i="33" s="1"/>
  <c r="FX119" i="33" s="1"/>
  <c r="FW121" i="33" a="1"/>
  <c r="FW121" i="33" s="1"/>
  <c r="FX121" i="33" s="1"/>
  <c r="FW163" i="33" a="1"/>
  <c r="FW163" i="33" s="1"/>
  <c r="FX163" i="33" s="1"/>
  <c r="FW174" i="33" a="1"/>
  <c r="FW174" i="33" s="1"/>
  <c r="FX174" i="33" s="1"/>
  <c r="FW105" i="33" a="1"/>
  <c r="FW105" i="33" s="1"/>
  <c r="FX105" i="33" s="1"/>
  <c r="FW136" i="33" a="1"/>
  <c r="FW136" i="33" s="1"/>
  <c r="FX136" i="33" s="1"/>
  <c r="FW160" i="33" a="1"/>
  <c r="FW160" i="33" s="1"/>
  <c r="FX160" i="33" s="1"/>
  <c r="FW94" i="33" a="1"/>
  <c r="FW94" i="33" s="1"/>
  <c r="FX94" i="33" s="1"/>
  <c r="FW120" i="33" a="1"/>
  <c r="FW120" i="33" s="1"/>
  <c r="FX120" i="33" s="1"/>
  <c r="FW161" i="33" a="1"/>
  <c r="FW161" i="33" s="1"/>
  <c r="FX161" i="33" s="1"/>
  <c r="FW101" i="33" a="1"/>
  <c r="FW101" i="33" s="1"/>
  <c r="FX101" i="33" s="1"/>
  <c r="FW175" i="33" a="1"/>
  <c r="FW175" i="33" s="1"/>
  <c r="FX175" i="33" s="1"/>
  <c r="FW124" i="33" a="1"/>
  <c r="FW124" i="33" s="1"/>
  <c r="FX124" i="33" s="1"/>
  <c r="FW125" i="33" a="1"/>
  <c r="FW125" i="33" s="1"/>
  <c r="FX125" i="33" s="1"/>
  <c r="FW92" i="33" a="1"/>
  <c r="FW92" i="33" s="1"/>
  <c r="FX92" i="33" s="1"/>
  <c r="FW152" i="33" a="1"/>
  <c r="FW152" i="33" s="1"/>
  <c r="FX152" i="33" s="1"/>
  <c r="FW159" i="33" a="1"/>
  <c r="FW159" i="33" s="1"/>
  <c r="FX159" i="33" s="1"/>
  <c r="FW173" i="33" a="1"/>
  <c r="FW173" i="33" s="1"/>
  <c r="FX173" i="33" s="1"/>
  <c r="FW141" i="33" a="1"/>
  <c r="FW141" i="33" s="1"/>
  <c r="FX141" i="33" s="1"/>
  <c r="FW104" i="33" a="1"/>
  <c r="FW104" i="33" s="1"/>
  <c r="FX104" i="33" s="1"/>
  <c r="FW114" i="33" a="1"/>
  <c r="FW114" i="33" s="1"/>
  <c r="FX114" i="33" s="1"/>
  <c r="FW144" i="33" a="1"/>
  <c r="FW144" i="33" s="1"/>
  <c r="FX144" i="33" s="1"/>
  <c r="FW50" i="33" a="1"/>
  <c r="FW50" i="33" s="1"/>
  <c r="FX50" i="33" s="1"/>
  <c r="FW88" i="33" a="1"/>
  <c r="FW88" i="33" s="1"/>
  <c r="FX88" i="33" s="1"/>
  <c r="FW31" i="33" a="1"/>
  <c r="FW31" i="33" s="1"/>
  <c r="FX31" i="33" s="1"/>
  <c r="FW23" i="33" a="1"/>
  <c r="FW23" i="33" s="1"/>
  <c r="FX23" i="33" s="1"/>
  <c r="FW68" i="33" a="1"/>
  <c r="FW68" i="33" s="1"/>
  <c r="FX68" i="33" s="1"/>
  <c r="FW90" i="33" a="1"/>
  <c r="FW90" i="33" s="1"/>
  <c r="FX90" i="33" s="1"/>
  <c r="FW40" i="33" a="1"/>
  <c r="FW40" i="33" s="1"/>
  <c r="FX40" i="33" s="1"/>
  <c r="FW24" i="33" a="1"/>
  <c r="FW24" i="33" s="1"/>
  <c r="FX24" i="33" s="1"/>
  <c r="FW44" i="33" a="1"/>
  <c r="FW44" i="33" s="1"/>
  <c r="FX44" i="33" s="1"/>
  <c r="FW41" i="33" a="1"/>
  <c r="FW41" i="33" s="1"/>
  <c r="FX41" i="33" s="1"/>
  <c r="FW65" i="33" a="1"/>
  <c r="FW65" i="33" s="1"/>
  <c r="FX65" i="33" s="1"/>
  <c r="FW20" i="33" a="1"/>
  <c r="FW20" i="33" s="1"/>
  <c r="FX20" i="33" s="1"/>
  <c r="FW87" i="33" a="1"/>
  <c r="FW87" i="33" s="1"/>
  <c r="FX87" i="33" s="1"/>
  <c r="FW56" i="33" a="1"/>
  <c r="FW56" i="33" s="1"/>
  <c r="FX56" i="33" s="1"/>
  <c r="FW45" i="33" a="1"/>
  <c r="FW45" i="33" s="1"/>
  <c r="FX45" i="33" s="1"/>
  <c r="FW73" i="33" a="1"/>
  <c r="FW73" i="33" s="1"/>
  <c r="FX73" i="33" s="1"/>
  <c r="FW61" i="33" a="1"/>
  <c r="FW61" i="33" s="1"/>
  <c r="FX61" i="33" s="1"/>
  <c r="FW18" i="33" a="1"/>
  <c r="FW18" i="33" s="1"/>
  <c r="FX18" i="33" s="1"/>
  <c r="FW91" i="33" a="1"/>
  <c r="FW91" i="33" s="1"/>
  <c r="FX91" i="33" s="1"/>
  <c r="FW86" i="33" a="1"/>
  <c r="FW86" i="33" s="1"/>
  <c r="FX86" i="33" s="1"/>
  <c r="FW34" i="33" a="1"/>
  <c r="FW34" i="33" s="1"/>
  <c r="FX34" i="33" s="1"/>
  <c r="FW36" i="33" a="1"/>
  <c r="FW36" i="33" s="1"/>
  <c r="FX36" i="33" s="1"/>
  <c r="FW76" i="33" a="1"/>
  <c r="FW76" i="33" s="1"/>
  <c r="FX76" i="33" s="1"/>
  <c r="FW46" i="33" a="1"/>
  <c r="FW46" i="33" s="1"/>
  <c r="FX46" i="33" s="1"/>
  <c r="FW82" i="33" a="1"/>
  <c r="FW82" i="33" s="1"/>
  <c r="FX82" i="33" s="1"/>
  <c r="FW74" i="33" a="1"/>
  <c r="FW74" i="33" s="1"/>
  <c r="FX74" i="33" s="1"/>
  <c r="FW79" i="33" a="1"/>
  <c r="FW79" i="33" s="1"/>
  <c r="FX79" i="33" s="1"/>
  <c r="FW21" i="33" a="1"/>
  <c r="FW21" i="33" s="1"/>
  <c r="FX21" i="33" s="1"/>
  <c r="FW37" i="33" a="1"/>
  <c r="FW37" i="33" s="1"/>
  <c r="FX37" i="33" s="1"/>
  <c r="FW64" i="33" a="1"/>
  <c r="FW64" i="33" s="1"/>
  <c r="FX64" i="33" s="1"/>
  <c r="FW35" i="33" a="1"/>
  <c r="FW35" i="33" s="1"/>
  <c r="FX35" i="33" s="1"/>
  <c r="FW54" i="33" a="1"/>
  <c r="FW54" i="33" s="1"/>
  <c r="FX54" i="33" s="1"/>
  <c r="FW85" i="33" a="1"/>
  <c r="FW85" i="33" s="1"/>
  <c r="FX85" i="33" s="1"/>
  <c r="FW75" i="33" a="1"/>
  <c r="FW75" i="33" s="1"/>
  <c r="FX75" i="33" s="1"/>
  <c r="FW39" i="33" a="1"/>
  <c r="FW39" i="33" s="1"/>
  <c r="FX39" i="33" s="1"/>
  <c r="FW32" i="33" a="1"/>
  <c r="FW32" i="33" s="1"/>
  <c r="FX32" i="33" s="1"/>
  <c r="FW26" i="33" a="1"/>
  <c r="FW26" i="33" s="1"/>
  <c r="FX26" i="33" s="1"/>
  <c r="FW30" i="33" a="1"/>
  <c r="FW30" i="33" s="1"/>
  <c r="FX30" i="33" s="1"/>
  <c r="FW49" i="33" a="1"/>
  <c r="FW49" i="33" s="1"/>
  <c r="FX49" i="33" s="1"/>
  <c r="FW60" i="33" a="1"/>
  <c r="FW60" i="33" s="1"/>
  <c r="FX60" i="33" s="1"/>
  <c r="FW27" i="33" a="1"/>
  <c r="FW27" i="33" s="1"/>
  <c r="FX27" i="33" s="1"/>
  <c r="FW47" i="33" a="1"/>
  <c r="FW47" i="33" s="1"/>
  <c r="FX47" i="33" s="1"/>
  <c r="FW52" i="33" a="1"/>
  <c r="FW52" i="33" s="1"/>
  <c r="FX52" i="33" s="1"/>
  <c r="FW72" i="33" a="1"/>
  <c r="FW72" i="33" s="1"/>
  <c r="FX72" i="33" s="1"/>
  <c r="FW51" i="33" a="1"/>
  <c r="FW51" i="33" s="1"/>
  <c r="FX51" i="33" s="1"/>
  <c r="FW89" i="33" a="1"/>
  <c r="FW89" i="33" s="1"/>
  <c r="FX89" i="33" s="1"/>
  <c r="FW66" i="33" a="1"/>
  <c r="FW66" i="33" s="1"/>
  <c r="FX66" i="33" s="1"/>
  <c r="FW42" i="33" a="1"/>
  <c r="FW42" i="33" s="1"/>
  <c r="FX42" i="33" s="1"/>
  <c r="FW28" i="33" a="1"/>
  <c r="FW28" i="33" s="1"/>
  <c r="FX28" i="33" s="1"/>
  <c r="FW62" i="33" a="1"/>
  <c r="FW62" i="33" s="1"/>
  <c r="FX62" i="33" s="1"/>
  <c r="FW84" i="33" a="1"/>
  <c r="FW84" i="33" s="1"/>
  <c r="FX84" i="33" s="1"/>
  <c r="FW16" i="33" a="1"/>
  <c r="FW16" i="33" s="1"/>
  <c r="FX16" i="33" s="1"/>
  <c r="FW25" i="33" a="1"/>
  <c r="FW25" i="33" s="1"/>
  <c r="FX25" i="33" s="1"/>
  <c r="FW83" i="33" a="1"/>
  <c r="FW83" i="33" s="1"/>
  <c r="FX83" i="33" s="1"/>
  <c r="FW63" i="33" a="1"/>
  <c r="FW63" i="33" s="1"/>
  <c r="FX63" i="33" s="1"/>
  <c r="FW70" i="33" a="1"/>
  <c r="FW70" i="33" s="1"/>
  <c r="FX70" i="33" s="1"/>
  <c r="FW38" i="33" a="1"/>
  <c r="FW38" i="33" s="1"/>
  <c r="FX38" i="33" s="1"/>
  <c r="FW22" i="33" a="1"/>
  <c r="FW22" i="33" s="1"/>
  <c r="FX22" i="33" s="1"/>
  <c r="FW33" i="33" a="1"/>
  <c r="FW33" i="33" s="1"/>
  <c r="FX33" i="33" s="1"/>
  <c r="FV14" i="33"/>
  <c r="FW14" i="33" s="1" a="1"/>
  <c r="FW14" i="33" s="1"/>
  <c r="FX14" i="33" s="1"/>
  <c r="FW53" i="33" a="1"/>
  <c r="FW53" i="33" s="1"/>
  <c r="FX53" i="33" s="1"/>
  <c r="FW80" i="33" a="1"/>
  <c r="FW80" i="33" s="1"/>
  <c r="FX80" i="33" s="1"/>
  <c r="FW67" i="33" a="1"/>
  <c r="FW67" i="33" s="1"/>
  <c r="FX67" i="33" s="1"/>
  <c r="FW29" i="33" a="1"/>
  <c r="FW29" i="33" s="1"/>
  <c r="FX29" i="33" s="1"/>
  <c r="FW19" i="33" a="1"/>
  <c r="FW19" i="33" s="1"/>
  <c r="FX19" i="33" s="1"/>
  <c r="FW78" i="33" a="1"/>
  <c r="FW78" i="33" s="1"/>
  <c r="FX78" i="33" s="1"/>
  <c r="FW55" i="33" a="1"/>
  <c r="FW55" i="33" s="1"/>
  <c r="FX55" i="33" s="1"/>
  <c r="FW58" i="33" a="1"/>
  <c r="FW58" i="33" s="1"/>
  <c r="FX58" i="33" s="1"/>
  <c r="FW43" i="33" a="1"/>
  <c r="FW43" i="33" s="1"/>
  <c r="FX43" i="33" s="1"/>
  <c r="FW59" i="33" a="1"/>
  <c r="FW59" i="33" s="1"/>
  <c r="FX59" i="33" s="1"/>
  <c r="FW69" i="33" a="1"/>
  <c r="FW69" i="33" s="1"/>
  <c r="FX69" i="33" s="1"/>
  <c r="FW71" i="33" a="1"/>
  <c r="FW71" i="33" s="1"/>
  <c r="FX71" i="33" s="1"/>
  <c r="FW48" i="33" a="1"/>
  <c r="FW48" i="33" s="1"/>
  <c r="FX48" i="33" s="1"/>
  <c r="FW15" i="33" a="1"/>
  <c r="FW15" i="33" s="1"/>
  <c r="FX15" i="33" s="1"/>
  <c r="FW77" i="33" a="1"/>
  <c r="FW77" i="33" s="1"/>
  <c r="FX77" i="33" s="1"/>
  <c r="FW81" i="33" a="1"/>
  <c r="FW81" i="33" s="1"/>
  <c r="FX81" i="33" s="1"/>
  <c r="FW17" i="33" a="1"/>
  <c r="FW17" i="33" s="1"/>
  <c r="FX17" i="33" s="1"/>
  <c r="FW57" i="33" a="1"/>
  <c r="FW57" i="33" s="1"/>
  <c r="FX57" i="33" s="1"/>
  <c r="EZ15" i="33"/>
  <c r="FX239" i="33"/>
  <c r="FX240" i="33" s="1"/>
  <c r="FE89" i="33" a="1"/>
  <c r="FE89" i="33" s="1"/>
  <c r="FF89" i="33" s="1"/>
  <c r="FE96" i="33" a="1"/>
  <c r="FE96" i="33" s="1"/>
  <c r="FF96" i="33" s="1"/>
  <c r="FE93" i="33" a="1"/>
  <c r="FE93" i="33" s="1"/>
  <c r="FF93" i="33" s="1"/>
  <c r="FE92" i="33" a="1"/>
  <c r="FE92" i="33" s="1"/>
  <c r="FF92" i="33" s="1"/>
  <c r="FE91" i="33" a="1"/>
  <c r="FE91" i="33" s="1"/>
  <c r="FF91" i="33" s="1"/>
  <c r="FE90" i="33" a="1"/>
  <c r="FE90" i="33" s="1"/>
  <c r="FF90" i="33" s="1"/>
  <c r="FE94" i="33" a="1"/>
  <c r="FE94" i="33" s="1"/>
  <c r="FF94" i="33" s="1"/>
  <c r="FR33" i="33"/>
  <c r="FR34" i="33"/>
  <c r="FR30" i="33"/>
  <c r="FR32" i="33"/>
  <c r="FR31" i="33"/>
  <c r="FR28" i="33"/>
  <c r="FR29" i="33"/>
  <c r="FR22" i="33"/>
  <c r="FR23" i="33"/>
  <c r="FR26" i="33"/>
  <c r="FR24" i="33"/>
  <c r="FR27" i="33"/>
  <c r="FR25" i="33"/>
  <c r="FX244" i="33"/>
  <c r="FE88" i="33" a="1"/>
  <c r="FE88" i="33" s="1"/>
  <c r="FF88" i="33" s="1"/>
  <c r="FE232" i="33" a="1"/>
  <c r="FE232" i="33" s="1"/>
  <c r="FF232" i="33" s="1"/>
  <c r="FE228" i="33" a="1"/>
  <c r="FE228" i="33" s="1"/>
  <c r="FF228" i="33" s="1"/>
  <c r="FE224" i="33" a="1"/>
  <c r="FE224" i="33" s="1"/>
  <c r="FF224" i="33" s="1"/>
  <c r="FE244" i="33" a="1"/>
  <c r="FE244" i="33" s="1"/>
  <c r="FE236" i="33" a="1"/>
  <c r="FE236" i="33" s="1"/>
  <c r="FF236" i="33" s="1"/>
  <c r="FE241" i="33" a="1"/>
  <c r="FE241" i="33" s="1"/>
  <c r="FE229" i="33" a="1"/>
  <c r="FE229" i="33" s="1"/>
  <c r="FF229" i="33" s="1"/>
  <c r="FE242" i="33" a="1"/>
  <c r="FE242" i="33" s="1"/>
  <c r="FF242" i="33" s="1"/>
  <c r="FE237" i="33" a="1"/>
  <c r="FE237" i="33" s="1"/>
  <c r="FF237" i="33" s="1"/>
  <c r="FE233" i="33" a="1"/>
  <c r="FE233" i="33" s="1"/>
  <c r="FF233" i="33" s="1"/>
  <c r="FE230" i="33" a="1"/>
  <c r="FE230" i="33" s="1"/>
  <c r="FF230" i="33" s="1"/>
  <c r="FE226" i="33" a="1"/>
  <c r="FE226" i="33" s="1"/>
  <c r="FF226" i="33" s="1"/>
  <c r="FE239" i="33" a="1"/>
  <c r="FE239" i="33" s="1"/>
  <c r="FF239" i="33" s="1"/>
  <c r="FE238" i="33" a="1"/>
  <c r="FE238" i="33" s="1"/>
  <c r="FF238" i="33" s="1"/>
  <c r="FE243" i="33" a="1"/>
  <c r="FE243" i="33" s="1"/>
  <c r="FF243" i="33" s="1"/>
  <c r="FE214" i="33" a="1"/>
  <c r="FE214" i="33" s="1"/>
  <c r="FF214" i="33" s="1"/>
  <c r="FE206" i="33" a="1"/>
  <c r="FE206" i="33" s="1"/>
  <c r="FF206" i="33" s="1"/>
  <c r="FE198" i="33" a="1"/>
  <c r="FE198" i="33" s="1"/>
  <c r="FF198" i="33" s="1"/>
  <c r="FE194" i="33" a="1"/>
  <c r="FE194" i="33" s="1"/>
  <c r="FF194" i="33" s="1"/>
  <c r="FE223" i="33" a="1"/>
  <c r="FE223" i="33" s="1"/>
  <c r="FF223" i="33" s="1"/>
  <c r="FE211" i="33" a="1"/>
  <c r="FE211" i="33" s="1"/>
  <c r="FF211" i="33" s="1"/>
  <c r="FE203" i="33" a="1"/>
  <c r="FE203" i="33" s="1"/>
  <c r="FF203" i="33" s="1"/>
  <c r="FE240" i="33" a="1"/>
  <c r="FE240" i="33" s="1"/>
  <c r="FF240" i="33" s="1"/>
  <c r="FE227" i="33" a="1"/>
  <c r="FE227" i="33" s="1"/>
  <c r="FF227" i="33" s="1"/>
  <c r="FE220" i="33" a="1"/>
  <c r="FE220" i="33" s="1"/>
  <c r="FF220" i="33" s="1"/>
  <c r="FE218" i="33" a="1"/>
  <c r="FE218" i="33" s="1"/>
  <c r="FF218" i="33" s="1"/>
  <c r="FE207" i="33" a="1"/>
  <c r="FE207" i="33" s="1"/>
  <c r="FF207" i="33" s="1"/>
  <c r="FE199" i="33" a="1"/>
  <c r="FE199" i="33" s="1"/>
  <c r="FF199" i="33" s="1"/>
  <c r="FE245" i="33" a="1"/>
  <c r="FE245" i="33" s="1"/>
  <c r="FE225" i="33" a="1"/>
  <c r="FE225" i="33" s="1"/>
  <c r="FF225" i="33" s="1"/>
  <c r="FE222" i="33" a="1"/>
  <c r="FE222" i="33" s="1"/>
  <c r="FF222" i="33" s="1"/>
  <c r="FE215" i="33" a="1"/>
  <c r="FE215" i="33" s="1"/>
  <c r="FF215" i="33" s="1"/>
  <c r="FE212" i="33" a="1"/>
  <c r="FE212" i="33" s="1"/>
  <c r="FF212" i="33" s="1"/>
  <c r="FE219" i="33" a="1"/>
  <c r="FE219" i="33" s="1"/>
  <c r="FF219" i="33" s="1"/>
  <c r="FE234" i="33" a="1"/>
  <c r="FE234" i="33" s="1"/>
  <c r="FF234" i="33" s="1"/>
  <c r="FE216" i="33" a="1"/>
  <c r="FE216" i="33" s="1"/>
  <c r="FF216" i="33" s="1"/>
  <c r="FE209" i="33" a="1"/>
  <c r="FE209" i="33" s="1"/>
  <c r="FF209" i="33" s="1"/>
  <c r="FE193" i="33" a="1"/>
  <c r="FE193" i="33" s="1"/>
  <c r="FF193" i="33" s="1"/>
  <c r="FE187" i="33" a="1"/>
  <c r="FE187" i="33" s="1"/>
  <c r="FF187" i="33" s="1"/>
  <c r="FE186" i="33" a="1"/>
  <c r="FE186" i="33" s="1"/>
  <c r="FF186" i="33" s="1"/>
  <c r="FE221" i="33" a="1"/>
  <c r="FE221" i="33" s="1"/>
  <c r="FF221" i="33" s="1"/>
  <c r="FE210" i="33" a="1"/>
  <c r="FE210" i="33" s="1"/>
  <c r="FF210" i="33" s="1"/>
  <c r="FE204" i="33" a="1"/>
  <c r="FE204" i="33" s="1"/>
  <c r="FF204" i="33" s="1"/>
  <c r="FE195" i="33" a="1"/>
  <c r="FE195" i="33" s="1"/>
  <c r="FF195" i="33" s="1"/>
  <c r="FE188" i="33" a="1"/>
  <c r="FE188" i="33" s="1"/>
  <c r="FF188" i="33" s="1"/>
  <c r="FE189" i="33" a="1"/>
  <c r="FE189" i="33" s="1"/>
  <c r="FF189" i="33" s="1"/>
  <c r="FE205" i="33" a="1"/>
  <c r="FE205" i="33" s="1"/>
  <c r="FF205" i="33" s="1"/>
  <c r="FE202" i="33" a="1"/>
  <c r="FE202" i="33" s="1"/>
  <c r="FF202" i="33" s="1"/>
  <c r="FE201" i="33" a="1"/>
  <c r="FE201" i="33" s="1"/>
  <c r="FF201" i="33" s="1"/>
  <c r="FE197" i="33" a="1"/>
  <c r="FE197" i="33" s="1"/>
  <c r="FF197" i="33" s="1"/>
  <c r="FE200" i="33" a="1"/>
  <c r="FE200" i="33" s="1"/>
  <c r="FF200" i="33" s="1"/>
  <c r="FE217" i="33" a="1"/>
  <c r="FE217" i="33" s="1"/>
  <c r="FF217" i="33" s="1"/>
  <c r="FE213" i="33" a="1"/>
  <c r="FE213" i="33" s="1"/>
  <c r="FF213" i="33" s="1"/>
  <c r="FE192" i="33" a="1"/>
  <c r="FE192" i="33" s="1"/>
  <c r="FF192" i="33" s="1"/>
  <c r="FE191" i="33" a="1"/>
  <c r="FE191" i="33" s="1"/>
  <c r="FF191" i="33" s="1"/>
  <c r="FE196" i="33" a="1"/>
  <c r="FE196" i="33" s="1"/>
  <c r="FF196" i="33" s="1"/>
  <c r="FE235" i="33" a="1"/>
  <c r="FE235" i="33" s="1"/>
  <c r="FF235" i="33" s="1"/>
  <c r="FE190" i="33" a="1"/>
  <c r="FE190" i="33" s="1"/>
  <c r="FF190" i="33" s="1"/>
  <c r="FE208" i="33" a="1"/>
  <c r="FE208" i="33" s="1"/>
  <c r="FF208" i="33" s="1"/>
  <c r="FE231" i="33" a="1"/>
  <c r="FE231" i="33" s="1"/>
  <c r="FF231" i="33" s="1"/>
  <c r="FE169" i="33" a="1"/>
  <c r="FE169" i="33" s="1"/>
  <c r="FF169" i="33" s="1"/>
  <c r="FE176" i="33" a="1"/>
  <c r="FE176" i="33" s="1"/>
  <c r="FF176" i="33" s="1"/>
  <c r="FE162" i="33" a="1"/>
  <c r="FE162" i="33" s="1"/>
  <c r="FF162" i="33" s="1"/>
  <c r="FE122" i="33" a="1"/>
  <c r="FE122" i="33" s="1"/>
  <c r="FF122" i="33" s="1"/>
  <c r="FE185" i="33" a="1"/>
  <c r="FE185" i="33" s="1"/>
  <c r="FF185" i="33" s="1"/>
  <c r="FE175" i="33" a="1"/>
  <c r="FE175" i="33" s="1"/>
  <c r="FF175" i="33" s="1"/>
  <c r="FE161" i="33" a="1"/>
  <c r="FE161" i="33" s="1"/>
  <c r="FF161" i="33" s="1"/>
  <c r="FE149" i="33" a="1"/>
  <c r="FE149" i="33" s="1"/>
  <c r="FF149" i="33" s="1"/>
  <c r="FE110" i="33" a="1"/>
  <c r="FE110" i="33" s="1"/>
  <c r="FF110" i="33" s="1"/>
  <c r="FE184" i="33" a="1"/>
  <c r="FE184" i="33" s="1"/>
  <c r="FF184" i="33" s="1"/>
  <c r="FE172" i="33" a="1"/>
  <c r="FE172" i="33" s="1"/>
  <c r="FF172" i="33" s="1"/>
  <c r="FE160" i="33" a="1"/>
  <c r="FE160" i="33" s="1"/>
  <c r="FF160" i="33" s="1"/>
  <c r="FE147" i="33" a="1"/>
  <c r="FE147" i="33" s="1"/>
  <c r="FF147" i="33" s="1"/>
  <c r="FE139" i="33" a="1"/>
  <c r="FE139" i="33" s="1"/>
  <c r="FF139" i="33" s="1"/>
  <c r="FE129" i="33" a="1"/>
  <c r="FE129" i="33" s="1"/>
  <c r="FF129" i="33" s="1"/>
  <c r="FE183" i="33" a="1"/>
  <c r="FE183" i="33" s="1"/>
  <c r="FF183" i="33" s="1"/>
  <c r="FE168" i="33" a="1"/>
  <c r="FE168" i="33" s="1"/>
  <c r="FF168" i="33" s="1"/>
  <c r="FE159" i="33" a="1"/>
  <c r="FE159" i="33" s="1"/>
  <c r="FF159" i="33" s="1"/>
  <c r="FE152" i="33" a="1"/>
  <c r="FE152" i="33" s="1"/>
  <c r="FF152" i="33" s="1"/>
  <c r="FE138" i="33" a="1"/>
  <c r="FE138" i="33" s="1"/>
  <c r="FF138" i="33" s="1"/>
  <c r="FE123" i="33" a="1"/>
  <c r="FE123" i="33" s="1"/>
  <c r="FF123" i="33" s="1"/>
  <c r="FE106" i="33" a="1"/>
  <c r="FE106" i="33" s="1"/>
  <c r="FF106" i="33" s="1"/>
  <c r="FE182" i="33" a="1"/>
  <c r="FE182" i="33" s="1"/>
  <c r="FF182" i="33" s="1"/>
  <c r="FE170" i="33" a="1"/>
  <c r="FE170" i="33" s="1"/>
  <c r="FF170" i="33" s="1"/>
  <c r="FE158" i="33" a="1"/>
  <c r="FE158" i="33" s="1"/>
  <c r="FF158" i="33" s="1"/>
  <c r="FE150" i="33" a="1"/>
  <c r="FE150" i="33" s="1"/>
  <c r="FF150" i="33" s="1"/>
  <c r="FE121" i="33" a="1"/>
  <c r="FE121" i="33" s="1"/>
  <c r="FF121" i="33" s="1"/>
  <c r="FE104" i="33" a="1"/>
  <c r="FE104" i="33" s="1"/>
  <c r="FF104" i="33" s="1"/>
  <c r="FE115" i="33" a="1"/>
  <c r="FE115" i="33" s="1"/>
  <c r="FF115" i="33" s="1"/>
  <c r="FE102" i="33" a="1"/>
  <c r="FE102" i="33" s="1"/>
  <c r="FF102" i="33" s="1"/>
  <c r="FE180" i="33" a="1"/>
  <c r="FE180" i="33" s="1"/>
  <c r="FF180" i="33" s="1"/>
  <c r="FE166" i="33" a="1"/>
  <c r="FE166" i="33" s="1"/>
  <c r="FF166" i="33" s="1"/>
  <c r="FE146" i="33" a="1"/>
  <c r="FE146" i="33" s="1"/>
  <c r="FF146" i="33" s="1"/>
  <c r="FE126" i="33" a="1"/>
  <c r="FE126" i="33" s="1"/>
  <c r="FF126" i="33" s="1"/>
  <c r="FE100" i="33" a="1"/>
  <c r="FE100" i="33" s="1"/>
  <c r="FF100" i="33" s="1"/>
  <c r="FE155" i="33" a="1"/>
  <c r="FE155" i="33" s="1"/>
  <c r="FF155" i="33" s="1"/>
  <c r="FE131" i="33" a="1"/>
  <c r="FE131" i="33" s="1"/>
  <c r="FF131" i="33" s="1"/>
  <c r="FE109" i="33" a="1"/>
  <c r="FE109" i="33" s="1"/>
  <c r="FF109" i="33" s="1"/>
  <c r="FE178" i="33" a="1"/>
  <c r="FE178" i="33" s="1"/>
  <c r="FF178" i="33" s="1"/>
  <c r="FE164" i="33" a="1"/>
  <c r="FE164" i="33" s="1"/>
  <c r="FF164" i="33" s="1"/>
  <c r="FE143" i="33" a="1"/>
  <c r="FE143" i="33" s="1"/>
  <c r="FF143" i="33" s="1"/>
  <c r="FE116" i="33" a="1"/>
  <c r="FE116" i="33" s="1"/>
  <c r="FF116" i="33" s="1"/>
  <c r="FE105" i="33" a="1"/>
  <c r="FE105" i="33" s="1"/>
  <c r="FF105" i="33" s="1"/>
  <c r="FE177" i="33" a="1"/>
  <c r="FE177" i="33" s="1"/>
  <c r="FE153" i="33" a="1"/>
  <c r="FE153" i="33" s="1"/>
  <c r="FF153" i="33" s="1"/>
  <c r="FE132" i="33" a="1"/>
  <c r="FE132" i="33" s="1"/>
  <c r="FF132" i="33" s="1"/>
  <c r="FE124" i="33" a="1"/>
  <c r="FE124" i="33" s="1"/>
  <c r="FF124" i="33" s="1"/>
  <c r="FE151" i="33" a="1"/>
  <c r="FE151" i="33" s="1"/>
  <c r="FF151" i="33" s="1"/>
  <c r="FE140" i="33" a="1"/>
  <c r="FE140" i="33" s="1"/>
  <c r="FF140" i="33" s="1"/>
  <c r="FE107" i="33" a="1"/>
  <c r="FE107" i="33" s="1"/>
  <c r="FF107" i="33" s="1"/>
  <c r="FE181" i="33" a="1"/>
  <c r="FE181" i="33" s="1"/>
  <c r="FF181" i="33" s="1"/>
  <c r="FE167" i="33" a="1"/>
  <c r="FE167" i="33" s="1"/>
  <c r="FF167" i="33" s="1"/>
  <c r="FE157" i="33" a="1"/>
  <c r="FE157" i="33" s="1"/>
  <c r="FF157" i="33" s="1"/>
  <c r="FE148" i="33" a="1"/>
  <c r="FE148" i="33" s="1"/>
  <c r="FE145" i="33" a="1"/>
  <c r="FE145" i="33" s="1"/>
  <c r="FF145" i="33" s="1"/>
  <c r="FE119" i="33" a="1"/>
  <c r="FE119" i="33" s="1"/>
  <c r="FF119" i="33" s="1"/>
  <c r="FE128" i="33" a="1"/>
  <c r="FE128" i="33" s="1"/>
  <c r="FF128" i="33" s="1"/>
  <c r="FE113" i="33" a="1"/>
  <c r="FE113" i="33" s="1"/>
  <c r="FF113" i="33" s="1"/>
  <c r="FE101" i="33" a="1"/>
  <c r="FE101" i="33" s="1"/>
  <c r="FF101" i="33" s="1"/>
  <c r="FE174" i="33" a="1"/>
  <c r="FE174" i="33" s="1"/>
  <c r="FF174" i="33" s="1"/>
  <c r="FE156" i="33" a="1"/>
  <c r="FE156" i="33" s="1"/>
  <c r="FF156" i="33" s="1"/>
  <c r="FE133" i="33" a="1"/>
  <c r="FE133" i="33" s="1"/>
  <c r="FF133" i="33" s="1"/>
  <c r="FE111" i="33" a="1"/>
  <c r="FE111" i="33" s="1"/>
  <c r="FF111" i="33" s="1"/>
  <c r="FE165" i="33" a="1"/>
  <c r="FE165" i="33" s="1"/>
  <c r="FF165" i="33" s="1"/>
  <c r="FE136" i="33" a="1"/>
  <c r="FE136" i="33" s="1"/>
  <c r="FF136" i="33" s="1"/>
  <c r="FE127" i="33" a="1"/>
  <c r="FE127" i="33" s="1"/>
  <c r="FF127" i="33" s="1"/>
  <c r="FE99" i="33" a="1"/>
  <c r="FE99" i="33" s="1"/>
  <c r="FF99" i="33" s="1"/>
  <c r="FE173" i="33" a="1"/>
  <c r="FE173" i="33" s="1"/>
  <c r="FF173" i="33" s="1"/>
  <c r="FE154" i="33" a="1"/>
  <c r="FE154" i="33" s="1"/>
  <c r="FF154" i="33" s="1"/>
  <c r="FE134" i="33" a="1"/>
  <c r="FE134" i="33" s="1"/>
  <c r="FF134" i="33" s="1"/>
  <c r="FE125" i="33" a="1"/>
  <c r="FE125" i="33" s="1"/>
  <c r="FF125" i="33" s="1"/>
  <c r="FE98" i="33" a="1"/>
  <c r="FE98" i="33" s="1"/>
  <c r="FF98" i="33" s="1"/>
  <c r="FE171" i="33" a="1"/>
  <c r="FE171" i="33" s="1"/>
  <c r="FF171" i="33" s="1"/>
  <c r="FE163" i="33" a="1"/>
  <c r="FE163" i="33" s="1"/>
  <c r="FF163" i="33" s="1"/>
  <c r="FE142" i="33" a="1"/>
  <c r="FE142" i="33" s="1"/>
  <c r="FF142" i="33" s="1"/>
  <c r="FE114" i="33" a="1"/>
  <c r="FE114" i="33" s="1"/>
  <c r="FF114" i="33" s="1"/>
  <c r="FE137" i="33" a="1"/>
  <c r="FE137" i="33" s="1"/>
  <c r="FF137" i="33" s="1"/>
  <c r="FE130" i="33" a="1"/>
  <c r="FE130" i="33" s="1"/>
  <c r="FF130" i="33" s="1"/>
  <c r="FE135" i="33" a="1"/>
  <c r="FE135" i="33" s="1"/>
  <c r="FF135" i="33" s="1"/>
  <c r="FE108" i="33" a="1"/>
  <c r="FE108" i="33" s="1"/>
  <c r="FF108" i="33" s="1"/>
  <c r="FE141" i="33" a="1"/>
  <c r="FE141" i="33" s="1"/>
  <c r="FF141" i="33" s="1"/>
  <c r="FE120" i="33" a="1"/>
  <c r="FE120" i="33" s="1"/>
  <c r="FF120" i="33" s="1"/>
  <c r="FE117" i="33" a="1"/>
  <c r="FE117" i="33" s="1"/>
  <c r="FF117" i="33" s="1"/>
  <c r="FE179" i="33" a="1"/>
  <c r="FE179" i="33" s="1"/>
  <c r="FF179" i="33" s="1"/>
  <c r="FE144" i="33" a="1"/>
  <c r="FE144" i="33" s="1"/>
  <c r="FF144" i="33" s="1"/>
  <c r="FE97" i="33" a="1"/>
  <c r="FE97" i="33" s="1"/>
  <c r="FF97" i="33" s="1"/>
  <c r="FE103" i="33" a="1"/>
  <c r="FE103" i="33" s="1"/>
  <c r="FF103" i="33" s="1"/>
  <c r="FE112" i="33" a="1"/>
  <c r="FE112" i="33" s="1"/>
  <c r="FF112" i="33" s="1"/>
  <c r="FE118" i="33" a="1"/>
  <c r="FE118" i="33" s="1"/>
  <c r="FF118" i="33" s="1"/>
  <c r="FE95" i="33" a="1"/>
  <c r="FE95" i="33" s="1"/>
  <c r="FF95" i="33" s="1"/>
  <c r="FE87" i="33" a="1"/>
  <c r="FE87" i="33" s="1"/>
  <c r="FF87" i="33" s="1"/>
  <c r="FD14" i="33"/>
  <c r="FE14" i="33" s="1" a="1"/>
  <c r="FE14" i="33" s="1"/>
  <c r="FF14" i="33" s="1"/>
  <c r="FE86" i="33" a="1"/>
  <c r="FE86" i="33" s="1"/>
  <c r="FF86" i="33" s="1"/>
  <c r="FE85" i="33" a="1"/>
  <c r="FE85" i="33" s="1"/>
  <c r="FF85" i="33" s="1"/>
  <c r="FE33" i="33" a="1"/>
  <c r="FE33" i="33" s="1"/>
  <c r="FF33" i="33" s="1"/>
  <c r="FE66" i="33" a="1"/>
  <c r="FE66" i="33" s="1"/>
  <c r="FF66" i="33" s="1"/>
  <c r="FE52" i="33" a="1"/>
  <c r="FE52" i="33" s="1"/>
  <c r="FF52" i="33" s="1"/>
  <c r="FE44" i="33" a="1"/>
  <c r="FE44" i="33" s="1"/>
  <c r="FF44" i="33" s="1"/>
  <c r="FE72" i="33" a="1"/>
  <c r="FE72" i="33" s="1"/>
  <c r="FF72" i="33" s="1"/>
  <c r="FE82" i="33" a="1"/>
  <c r="FE82" i="33" s="1"/>
  <c r="FF82" i="33" s="1"/>
  <c r="FE32" i="33" a="1"/>
  <c r="FE32" i="33" s="1"/>
  <c r="FF32" i="33" s="1"/>
  <c r="FE64" i="33" a="1"/>
  <c r="FE64" i="33" s="1"/>
  <c r="FF64" i="33" s="1"/>
  <c r="FE27" i="33" a="1"/>
  <c r="FE27" i="33" s="1"/>
  <c r="FF27" i="33" s="1"/>
  <c r="FE40" i="33" a="1"/>
  <c r="FE40" i="33" s="1"/>
  <c r="FF40" i="33" s="1"/>
  <c r="FE71" i="33" a="1"/>
  <c r="FE71" i="33" s="1"/>
  <c r="FF71" i="33" s="1"/>
  <c r="FE74" i="33" a="1"/>
  <c r="FE74" i="33" s="1"/>
  <c r="FF74" i="33" s="1"/>
  <c r="FE84" i="33" a="1"/>
  <c r="FE84" i="33" s="1"/>
  <c r="FF84" i="33" s="1"/>
  <c r="FE54" i="33" a="1"/>
  <c r="FE54" i="33" s="1"/>
  <c r="FF54" i="33" s="1"/>
  <c r="FE31" i="33" a="1"/>
  <c r="FE31" i="33" s="1"/>
  <c r="FF31" i="33" s="1"/>
  <c r="FE41" i="33" a="1"/>
  <c r="FE41" i="33" s="1"/>
  <c r="FF41" i="33" s="1"/>
  <c r="FE68" i="33" a="1"/>
  <c r="FE68" i="33" s="1"/>
  <c r="FF68" i="33" s="1"/>
  <c r="FE29" i="33" a="1"/>
  <c r="FE29" i="33" s="1"/>
  <c r="FF29" i="33" s="1"/>
  <c r="FE58" i="33" a="1"/>
  <c r="FE58" i="33" s="1"/>
  <c r="FF58" i="33" s="1"/>
  <c r="FE57" i="33" a="1"/>
  <c r="FE57" i="33" s="1"/>
  <c r="FF57" i="33" s="1"/>
  <c r="FE28" i="33" a="1"/>
  <c r="FE28" i="33" s="1"/>
  <c r="FF28" i="33" s="1"/>
  <c r="FE48" i="33" a="1"/>
  <c r="FE48" i="33" s="1"/>
  <c r="FF48" i="33" s="1"/>
  <c r="FE70" i="33" a="1"/>
  <c r="FE70" i="33" s="1"/>
  <c r="FF70" i="33" s="1"/>
  <c r="FE23" i="33" a="1"/>
  <c r="FE23" i="33" s="1"/>
  <c r="FF23" i="33" s="1"/>
  <c r="FE62" i="33" a="1"/>
  <c r="FE62" i="33" s="1"/>
  <c r="FF62" i="33" s="1"/>
  <c r="FE36" i="33" a="1"/>
  <c r="FE36" i="33" s="1"/>
  <c r="FF36" i="33" s="1"/>
  <c r="FE67" i="33" a="1"/>
  <c r="FE67" i="33" s="1"/>
  <c r="FF67" i="33" s="1"/>
  <c r="FE43" i="33" a="1"/>
  <c r="FE43" i="33" s="1"/>
  <c r="FF43" i="33" s="1"/>
  <c r="FE63" i="33" a="1"/>
  <c r="FE63" i="33" s="1"/>
  <c r="FF63" i="33" s="1"/>
  <c r="FE24" i="33" a="1"/>
  <c r="FE24" i="33" s="1"/>
  <c r="FF24" i="33" s="1"/>
  <c r="FE61" i="33" a="1"/>
  <c r="FE61" i="33" s="1"/>
  <c r="FF61" i="33" s="1"/>
  <c r="FE81" i="33" a="1"/>
  <c r="FE81" i="33" s="1"/>
  <c r="FF81" i="33" s="1"/>
  <c r="FE39" i="33" a="1"/>
  <c r="FE39" i="33" s="1"/>
  <c r="FF39" i="33" s="1"/>
  <c r="FE30" i="33" a="1"/>
  <c r="FE30" i="33" s="1"/>
  <c r="FF30" i="33" s="1"/>
  <c r="FE59" i="33" a="1"/>
  <c r="FE59" i="33" s="1"/>
  <c r="FF59" i="33" s="1"/>
  <c r="FE34" i="33" a="1"/>
  <c r="FE34" i="33" s="1"/>
  <c r="FF34" i="33" s="1"/>
  <c r="FE73" i="33" a="1"/>
  <c r="FE73" i="33" s="1"/>
  <c r="FF73" i="33" s="1"/>
  <c r="FE42" i="33" a="1"/>
  <c r="FE42" i="33" s="1"/>
  <c r="FF42" i="33" s="1"/>
  <c r="FE38" i="33" a="1"/>
  <c r="FE38" i="33" s="1"/>
  <c r="FF38" i="33" s="1"/>
  <c r="FE80" i="33" a="1"/>
  <c r="FE80" i="33" s="1"/>
  <c r="FF80" i="33" s="1"/>
  <c r="FE16" i="33" a="1"/>
  <c r="FE16" i="33" s="1"/>
  <c r="FF16" i="33" s="1"/>
  <c r="FE75" i="33" a="1"/>
  <c r="FE75" i="33" s="1"/>
  <c r="FF75" i="33" s="1"/>
  <c r="FE17" i="33" a="1"/>
  <c r="FE17" i="33" s="1"/>
  <c r="FF17" i="33" s="1"/>
  <c r="FE21" i="33" a="1"/>
  <c r="FE21" i="33" s="1"/>
  <c r="FF21" i="33" s="1"/>
  <c r="FE83" i="33" a="1"/>
  <c r="FE83" i="33" s="1"/>
  <c r="FF83" i="33" s="1"/>
  <c r="FE35" i="33" a="1"/>
  <c r="FE35" i="33" s="1"/>
  <c r="FF35" i="33" s="1"/>
  <c r="FE79" i="33" a="1"/>
  <c r="FE79" i="33" s="1"/>
  <c r="FF79" i="33" s="1"/>
  <c r="FE20" i="33" a="1"/>
  <c r="FE20" i="33" s="1"/>
  <c r="FF20" i="33" s="1"/>
  <c r="FE22" i="33" a="1"/>
  <c r="FE22" i="33" s="1"/>
  <c r="FF22" i="33" s="1"/>
  <c r="FE19" i="33" a="1"/>
  <c r="FE19" i="33" s="1"/>
  <c r="FF19" i="33" s="1"/>
  <c r="FE77" i="33" a="1"/>
  <c r="FE77" i="33" s="1"/>
  <c r="FF77" i="33" s="1"/>
  <c r="FE65" i="33" a="1"/>
  <c r="FE65" i="33" s="1"/>
  <c r="FF65" i="33" s="1"/>
  <c r="FE49" i="33" a="1"/>
  <c r="FE49" i="33" s="1"/>
  <c r="FF49" i="33" s="1"/>
  <c r="FE76" i="33" a="1"/>
  <c r="FE76" i="33" s="1"/>
  <c r="FF76" i="33" s="1"/>
  <c r="FE60" i="33" a="1"/>
  <c r="FE60" i="33" s="1"/>
  <c r="FF60" i="33" s="1"/>
  <c r="FE56" i="33" a="1"/>
  <c r="FE56" i="33" s="1"/>
  <c r="FF56" i="33" s="1"/>
  <c r="FE69" i="33" a="1"/>
  <c r="FE69" i="33" s="1"/>
  <c r="FF69" i="33" s="1"/>
  <c r="FE50" i="33" a="1"/>
  <c r="FE50" i="33" s="1"/>
  <c r="FF50" i="33" s="1"/>
  <c r="FE47" i="33" a="1"/>
  <c r="FE47" i="33" s="1"/>
  <c r="FF47" i="33" s="1"/>
  <c r="FE45" i="33" a="1"/>
  <c r="FE45" i="33" s="1"/>
  <c r="FF45" i="33" s="1"/>
  <c r="FE46" i="33" a="1"/>
  <c r="FE46" i="33" s="1"/>
  <c r="FF46" i="33" s="1"/>
  <c r="FE37" i="33" a="1"/>
  <c r="FE37" i="33" s="1"/>
  <c r="FF37" i="33" s="1"/>
  <c r="FE18" i="33" a="1"/>
  <c r="FE18" i="33" s="1"/>
  <c r="FF18" i="33" s="1"/>
  <c r="FE51" i="33" a="1"/>
  <c r="FE51" i="33" s="1"/>
  <c r="FF51" i="33" s="1"/>
  <c r="FE15" i="33" a="1"/>
  <c r="FE15" i="33" s="1"/>
  <c r="FF15" i="33" s="1"/>
  <c r="FE55" i="33" a="1"/>
  <c r="FE55" i="33" s="1"/>
  <c r="FF55" i="33" s="1"/>
  <c r="FE26" i="33" a="1"/>
  <c r="FE26" i="33" s="1"/>
  <c r="FF26" i="33" s="1"/>
  <c r="FE25" i="33" a="1"/>
  <c r="FE25" i="33" s="1"/>
  <c r="FF25" i="33" s="1"/>
  <c r="FE78" i="33" a="1"/>
  <c r="FE78" i="33" s="1"/>
  <c r="FF78" i="33" s="1"/>
  <c r="FE53" i="33" a="1"/>
  <c r="FE53" i="33" s="1"/>
  <c r="FF53" i="33" s="1"/>
  <c r="BL28" i="26"/>
  <c r="BN141" i="19" s="1"/>
  <c r="FK418" i="39" l="1"/>
  <c r="FK292" i="39"/>
  <c r="FK274" i="39"/>
  <c r="FK31" i="39"/>
  <c r="FK323" i="39"/>
  <c r="FK17" i="39"/>
  <c r="FK70" i="39"/>
  <c r="FK386" i="39"/>
  <c r="FK133" i="39"/>
  <c r="FK109" i="39"/>
  <c r="FK193" i="39"/>
  <c r="FK293" i="39"/>
  <c r="FK440" i="39"/>
  <c r="FK357" i="39"/>
  <c r="FK115" i="39"/>
  <c r="FK167" i="39"/>
  <c r="FK90" i="39"/>
  <c r="FK222" i="39"/>
  <c r="FK162" i="39"/>
  <c r="FK331" i="39"/>
  <c r="FK142" i="39"/>
  <c r="FK160" i="39"/>
  <c r="FK347" i="39"/>
  <c r="FK40" i="39"/>
  <c r="FK204" i="39"/>
  <c r="FK590" i="39"/>
  <c r="FK28" i="39"/>
  <c r="FK62" i="39"/>
  <c r="FK367" i="39"/>
  <c r="FK342" i="39"/>
  <c r="FK33" i="39"/>
  <c r="FK122" i="39"/>
  <c r="FK158" i="39"/>
  <c r="FK512" i="39"/>
  <c r="FK460" i="39"/>
  <c r="FK523" i="39"/>
  <c r="FK402" i="39"/>
  <c r="FK579" i="39"/>
  <c r="FK358" i="39"/>
  <c r="FK546" i="39"/>
  <c r="FK98" i="39"/>
  <c r="FK72" i="39"/>
  <c r="FK202" i="39"/>
  <c r="FK427" i="39"/>
  <c r="FK295" i="39"/>
  <c r="FK436" i="39"/>
  <c r="FK157" i="39"/>
  <c r="FK310" i="39"/>
  <c r="FK108" i="39"/>
  <c r="FK256" i="39"/>
  <c r="FK540" i="39"/>
  <c r="FK326" i="39"/>
  <c r="FK132" i="39"/>
  <c r="FK219" i="39"/>
  <c r="FK476" i="39"/>
  <c r="FK69" i="39"/>
  <c r="FK315" i="39"/>
  <c r="FK84" i="39"/>
  <c r="FK405" i="39"/>
  <c r="FK360" i="39"/>
  <c r="FK470" i="39"/>
  <c r="FK171" i="39"/>
  <c r="FK359" i="39"/>
  <c r="FK272" i="39"/>
  <c r="FK539" i="39"/>
  <c r="FK254" i="39"/>
  <c r="FK294" i="39"/>
  <c r="FK97" i="39"/>
  <c r="FK50" i="39"/>
  <c r="FK370" i="39"/>
  <c r="FK16" i="39"/>
  <c r="FK456" i="39"/>
  <c r="FK155" i="39"/>
  <c r="FK548" i="39"/>
  <c r="FK103" i="39"/>
  <c r="FK55" i="39"/>
  <c r="FK106" i="39"/>
  <c r="FK504" i="39"/>
  <c r="FK216" i="39"/>
  <c r="FK209" i="39"/>
  <c r="FK279" i="39"/>
  <c r="FK199" i="39"/>
  <c r="FK525" i="39"/>
  <c r="FK417" i="39"/>
  <c r="FK41" i="39"/>
  <c r="FK166" i="39"/>
  <c r="FK38" i="39"/>
  <c r="FK337" i="39"/>
  <c r="FK390" i="39"/>
  <c r="FK255" i="39"/>
  <c r="FK568" i="39"/>
  <c r="FK380" i="39"/>
  <c r="FK113" i="39"/>
  <c r="FK487" i="39"/>
  <c r="FK124" i="39"/>
  <c r="FK45" i="39"/>
  <c r="FK56" i="39"/>
  <c r="FK435" i="39"/>
  <c r="FK340" i="39"/>
  <c r="FK574" i="39"/>
  <c r="FK425" i="39"/>
  <c r="FK352" i="39"/>
  <c r="FK383" i="39"/>
  <c r="GA15" i="39"/>
  <c r="GB14" i="39" s="1" a="1"/>
  <c r="GC162" i="39" s="1"/>
  <c r="FK191" i="39"/>
  <c r="FK51" i="39"/>
  <c r="FK464" i="39"/>
  <c r="FK211" i="39"/>
  <c r="FK338" i="39"/>
  <c r="FK146" i="39"/>
  <c r="FK388" i="39"/>
  <c r="FK240" i="39"/>
  <c r="FK71" i="39"/>
  <c r="FK478" i="39"/>
  <c r="FK258" i="39"/>
  <c r="FK372" i="39"/>
  <c r="FK423" i="39"/>
  <c r="FK66" i="39"/>
  <c r="FK225" i="39"/>
  <c r="FK547" i="39"/>
  <c r="FK554" i="39"/>
  <c r="FK528" i="39"/>
  <c r="FK148" i="39"/>
  <c r="FK277" i="39"/>
  <c r="FK60" i="39"/>
  <c r="FK446" i="39"/>
  <c r="FK509" i="39"/>
  <c r="FK180" i="39"/>
  <c r="FK19" i="39"/>
  <c r="FK308" i="39"/>
  <c r="FK163" i="39"/>
  <c r="FK569" i="39"/>
  <c r="FK333" i="39"/>
  <c r="FK119" i="39"/>
  <c r="FK556" i="39"/>
  <c r="FK207" i="39"/>
  <c r="FK296" i="39"/>
  <c r="FK131" i="39"/>
  <c r="FK159" i="39"/>
  <c r="FK36" i="39"/>
  <c r="FK507" i="39"/>
  <c r="FK35" i="39"/>
  <c r="FK259" i="39"/>
  <c r="FK42" i="39"/>
  <c r="FK79" i="39"/>
  <c r="FK455" i="39"/>
  <c r="FK268" i="39"/>
  <c r="FK63" i="39"/>
  <c r="FK585" i="39"/>
  <c r="FK187" i="39"/>
  <c r="FK403" i="39"/>
  <c r="FK444" i="39"/>
  <c r="FK513" i="39"/>
  <c r="FK111" i="39"/>
  <c r="FK80" i="39"/>
  <c r="FK269" i="39"/>
  <c r="FK438" i="39"/>
  <c r="FK282" i="39"/>
  <c r="FK593" i="39"/>
  <c r="FK407" i="39"/>
  <c r="FK257" i="39"/>
  <c r="FK32" i="39"/>
  <c r="FK328" i="39"/>
  <c r="FK34" i="39"/>
  <c r="FK301" i="39"/>
  <c r="FK125" i="39"/>
  <c r="FK416" i="39"/>
  <c r="FK102" i="39"/>
  <c r="FK26" i="39"/>
  <c r="FK356" i="39"/>
  <c r="FK123" i="39"/>
  <c r="FK212" i="39"/>
  <c r="FK266" i="39"/>
  <c r="FK447" i="39"/>
  <c r="FK584" i="39"/>
  <c r="FK231" i="39"/>
  <c r="FK348" i="39"/>
  <c r="FK564" i="39"/>
  <c r="FK53" i="39"/>
  <c r="FK218" i="39"/>
  <c r="FK441" i="39"/>
  <c r="FK104" i="39"/>
  <c r="FK23" i="39"/>
  <c r="FK177" i="39"/>
  <c r="FK404" i="39"/>
  <c r="FK54" i="39"/>
  <c r="FK602" i="39"/>
  <c r="FK232" i="39"/>
  <c r="FK392" i="39"/>
  <c r="FK107" i="39"/>
  <c r="FK406" i="39"/>
  <c r="FK78" i="39"/>
  <c r="FK318" i="39"/>
  <c r="FK452" i="39"/>
  <c r="FK30" i="39"/>
  <c r="FK322" i="39"/>
  <c r="FK156" i="39"/>
  <c r="FK15" i="39"/>
  <c r="FK299" i="39"/>
  <c r="FK154" i="39"/>
  <c r="FK462" i="39"/>
  <c r="FK121" i="39"/>
  <c r="FK378" i="39"/>
  <c r="FK68" i="39"/>
  <c r="FK480" i="39"/>
  <c r="FK265" i="39"/>
  <c r="FK147" i="39"/>
  <c r="FK420" i="39"/>
  <c r="FK130" i="39"/>
  <c r="FK181" i="39"/>
  <c r="FK319" i="39"/>
  <c r="FK451" i="39"/>
  <c r="FK81" i="39"/>
  <c r="FK242" i="39"/>
  <c r="FK369" i="39"/>
  <c r="FK592" i="39"/>
  <c r="FK73" i="39"/>
  <c r="FK244" i="39"/>
  <c r="FK465" i="39"/>
  <c r="FK186" i="39"/>
  <c r="FK151" i="39"/>
  <c r="FK196" i="39"/>
  <c r="FK429" i="39"/>
  <c r="FK235" i="39"/>
  <c r="FK24" i="39"/>
  <c r="FK233" i="39"/>
  <c r="FK493" i="39"/>
  <c r="FK190" i="39"/>
  <c r="FK445" i="39"/>
  <c r="FK184" i="39"/>
  <c r="FK320" i="39"/>
  <c r="FK29" i="39"/>
  <c r="FK114" i="39"/>
  <c r="FK366" i="39"/>
  <c r="FK58" i="39"/>
  <c r="FK21" i="39"/>
  <c r="FK332" i="39"/>
  <c r="FK52" i="39"/>
  <c r="FK499" i="39"/>
  <c r="FK189" i="39"/>
  <c r="FK411" i="39"/>
  <c r="FK100" i="39"/>
  <c r="FK517" i="39"/>
  <c r="FK309" i="39"/>
  <c r="FK129" i="39"/>
  <c r="FK457" i="39"/>
  <c r="FK140" i="39"/>
  <c r="FK200" i="39"/>
  <c r="FK329" i="39"/>
  <c r="FK461" i="39"/>
  <c r="FK91" i="39"/>
  <c r="FK313" i="39"/>
  <c r="FK419" i="39"/>
  <c r="FK587" i="39"/>
  <c r="FK83" i="39"/>
  <c r="FK311" i="39"/>
  <c r="FK500" i="39"/>
  <c r="FK271" i="39"/>
  <c r="FK126" i="39"/>
  <c r="FK314" i="39"/>
  <c r="FK475" i="39"/>
  <c r="FK316" i="39"/>
  <c r="FJ14" i="39"/>
  <c r="FK14" i="39" s="1"/>
  <c r="FK237" i="39"/>
  <c r="FK515" i="39"/>
  <c r="FK198" i="39"/>
  <c r="FK453" i="39"/>
  <c r="FK251" i="39"/>
  <c r="FK397" i="39"/>
  <c r="FK150" i="39"/>
  <c r="FK153" i="39"/>
  <c r="FK399" i="39"/>
  <c r="FK164" i="39"/>
  <c r="FK118" i="39"/>
  <c r="FK450" i="39"/>
  <c r="FK88" i="39"/>
  <c r="FK514" i="39"/>
  <c r="FK141" i="39"/>
  <c r="FK454" i="39"/>
  <c r="FK174" i="39"/>
  <c r="FK25" i="39"/>
  <c r="FK350" i="39"/>
  <c r="FK47" i="39"/>
  <c r="FK488" i="39"/>
  <c r="FK49" i="39"/>
  <c r="FK221" i="39"/>
  <c r="FK346" i="39"/>
  <c r="FK473" i="39"/>
  <c r="FK101" i="39"/>
  <c r="FK285" i="39"/>
  <c r="FK449" i="39"/>
  <c r="FK18" i="39"/>
  <c r="FK93" i="39"/>
  <c r="FK302" i="39"/>
  <c r="FK519" i="39"/>
  <c r="FK324" i="39"/>
  <c r="FK136" i="39"/>
  <c r="FK262" i="39"/>
  <c r="FK483" i="39"/>
  <c r="FK261" i="39"/>
  <c r="FK152" i="39"/>
  <c r="FK312" i="39"/>
  <c r="FK529" i="39"/>
  <c r="FK238" i="39"/>
  <c r="FK459" i="39"/>
  <c r="FK563" i="39"/>
  <c r="FK48" i="39"/>
  <c r="FK226" i="39"/>
  <c r="FK82" i="39"/>
  <c r="FK497" i="39"/>
  <c r="FK297" i="39"/>
  <c r="FK92" i="39"/>
  <c r="FK535" i="39"/>
  <c r="FK253" i="39"/>
  <c r="FK116" i="39"/>
  <c r="FK172" i="39"/>
  <c r="FK22" i="39"/>
  <c r="FK307" i="39"/>
  <c r="FK128" i="39"/>
  <c r="FK426" i="39"/>
  <c r="FK182" i="39"/>
  <c r="FK27" i="39"/>
  <c r="FK89" i="39"/>
  <c r="FK250" i="39"/>
  <c r="FK377" i="39"/>
  <c r="FK562" i="39"/>
  <c r="FK173" i="39"/>
  <c r="FK339" i="39"/>
  <c r="FK463" i="39"/>
  <c r="FK117" i="39"/>
  <c r="FK165" i="39"/>
  <c r="FK351" i="39"/>
  <c r="FK145" i="39"/>
  <c r="FK413" i="39"/>
  <c r="FK75" i="39"/>
  <c r="FK304" i="39"/>
  <c r="FK570" i="39"/>
  <c r="FK472" i="39"/>
  <c r="FK76" i="39"/>
  <c r="FK364" i="39"/>
  <c r="FK591" i="39"/>
  <c r="FK306" i="39"/>
  <c r="FK553" i="39"/>
  <c r="FK112" i="39"/>
  <c r="FK110" i="39"/>
  <c r="FK275" i="39"/>
  <c r="FK230" i="39"/>
  <c r="FK448" i="39"/>
  <c r="FK330" i="39"/>
  <c r="FK170" i="39"/>
  <c r="FK573" i="39"/>
  <c r="FK284" i="39"/>
  <c r="FK138" i="39"/>
  <c r="FK229" i="39"/>
  <c r="FK39" i="39"/>
  <c r="FK349" i="39"/>
  <c r="FK143" i="39"/>
  <c r="FK486" i="39"/>
  <c r="FK267" i="39"/>
  <c r="FK20" i="39"/>
  <c r="FK99" i="39"/>
  <c r="FK283" i="39"/>
  <c r="FK387" i="39"/>
  <c r="FK567" i="39"/>
  <c r="FK183" i="39"/>
  <c r="FK321" i="39"/>
  <c r="FK489" i="39"/>
  <c r="FK149" i="39"/>
  <c r="FK234" i="39"/>
  <c r="FK361" i="39"/>
  <c r="FK64" i="39"/>
  <c r="FK492" i="39"/>
  <c r="FK215" i="39"/>
  <c r="FK353" i="39"/>
  <c r="FK580" i="39"/>
  <c r="FK527" i="39"/>
  <c r="FK86" i="39"/>
  <c r="FK394" i="39"/>
  <c r="FK77" i="39"/>
  <c r="FK345" i="39"/>
  <c r="FK594" i="39"/>
  <c r="FK479" i="39"/>
  <c r="FK598" i="39"/>
  <c r="FK371" i="39"/>
  <c r="FK526" i="39"/>
  <c r="FK466" i="39"/>
  <c r="FK227" i="39"/>
  <c r="FK343" i="39"/>
  <c r="FK467" i="39"/>
  <c r="FK603" i="39"/>
  <c r="FK382" i="39"/>
  <c r="FK96" i="39"/>
  <c r="FK273" i="39"/>
  <c r="FK424" i="39"/>
  <c r="FK552" i="39"/>
  <c r="FK210" i="39"/>
  <c r="FK327" i="39"/>
  <c r="FK494" i="39"/>
  <c r="FK520" i="39"/>
  <c r="FK379" i="39"/>
  <c r="FK524" i="39"/>
  <c r="FK287" i="39"/>
  <c r="FK412" i="39"/>
  <c r="FK536" i="39"/>
  <c r="FK195" i="39"/>
  <c r="FK518" i="39"/>
  <c r="FK206" i="39"/>
  <c r="FK363" i="39"/>
  <c r="FK522" i="39"/>
  <c r="FK74" i="39"/>
  <c r="FK422" i="39"/>
  <c r="FK44" i="39"/>
  <c r="FK220" i="39"/>
  <c r="FK305" i="39"/>
  <c r="FK434" i="39"/>
  <c r="FK57" i="39"/>
  <c r="FK208" i="39"/>
  <c r="FK365" i="39"/>
  <c r="FK516" i="39"/>
  <c r="FK532" i="39"/>
  <c r="FK389" i="39"/>
  <c r="FK534" i="39"/>
  <c r="FK280" i="39"/>
  <c r="FK421" i="39"/>
  <c r="FK565" i="39"/>
  <c r="FK288" i="39"/>
  <c r="FK510" i="39"/>
  <c r="FK65" i="39"/>
  <c r="FK246" i="39"/>
  <c r="FK373" i="39"/>
  <c r="FK502" i="39"/>
  <c r="FK176" i="39"/>
  <c r="FK432" i="39"/>
  <c r="FK120" i="39"/>
  <c r="FK188" i="39"/>
  <c r="FK344" i="39"/>
  <c r="FK458" i="39"/>
  <c r="FK67" i="39"/>
  <c r="FK252" i="39"/>
  <c r="FK396" i="39"/>
  <c r="FK530" i="39"/>
  <c r="FK437" i="39"/>
  <c r="FK544" i="39"/>
  <c r="FK439" i="39"/>
  <c r="FK555" i="39"/>
  <c r="FK217" i="39"/>
  <c r="FK341" i="39"/>
  <c r="FK477" i="39"/>
  <c r="FK597" i="39"/>
  <c r="FK303" i="39"/>
  <c r="FK586" i="39"/>
  <c r="FK105" i="39"/>
  <c r="FK289" i="39"/>
  <c r="FK415" i="39"/>
  <c r="FK558" i="39"/>
  <c r="FK205" i="39"/>
  <c r="FK482" i="39"/>
  <c r="FK46" i="39"/>
  <c r="FK197" i="39"/>
  <c r="FK336" i="39"/>
  <c r="FK503" i="39"/>
  <c r="FK87" i="39"/>
  <c r="FK317" i="39"/>
  <c r="FK393" i="39"/>
  <c r="FK542" i="39"/>
  <c r="DN331" i="38"/>
  <c r="FK576" i="39"/>
  <c r="FK471" i="39"/>
  <c r="FK550" i="39"/>
  <c r="FK395" i="39"/>
  <c r="FK589" i="39"/>
  <c r="FK414" i="39"/>
  <c r="FK521" i="39"/>
  <c r="FK281" i="39"/>
  <c r="FK501" i="39"/>
  <c r="FK247" i="39"/>
  <c r="FK354" i="39"/>
  <c r="FK430" i="39"/>
  <c r="FK559" i="39"/>
  <c r="FK248" i="39"/>
  <c r="FK355" i="39"/>
  <c r="FK431" i="39"/>
  <c r="FK560" i="39"/>
  <c r="FK474" i="39"/>
  <c r="FK531" i="39"/>
  <c r="FK495" i="39"/>
  <c r="FK541" i="39"/>
  <c r="FK376" i="39"/>
  <c r="FK368" i="39"/>
  <c r="FK543" i="39"/>
  <c r="FK545" i="39"/>
  <c r="FK201" i="39"/>
  <c r="FK557" i="39"/>
  <c r="FK203" i="39"/>
  <c r="FK561" i="39"/>
  <c r="FK192" i="39"/>
  <c r="FK276" i="39"/>
  <c r="FK398" i="39"/>
  <c r="FK496" i="39"/>
  <c r="FK600" i="39"/>
  <c r="FK194" i="39"/>
  <c r="FK278" i="39"/>
  <c r="FK400" i="39"/>
  <c r="FK498" i="39"/>
  <c r="FK601" i="39"/>
  <c r="FK134" i="39"/>
  <c r="FK175" i="39"/>
  <c r="FK260" i="39"/>
  <c r="FK381" i="39"/>
  <c r="FK481" i="39"/>
  <c r="FK578" i="39"/>
  <c r="FK223" i="39"/>
  <c r="FK442" i="39"/>
  <c r="FK37" i="39"/>
  <c r="FK85" i="39"/>
  <c r="FK228" i="39"/>
  <c r="FK325" i="39"/>
  <c r="FK443" i="39"/>
  <c r="FK511" i="39"/>
  <c r="FK94" i="39"/>
  <c r="FK334" i="39"/>
  <c r="FK537" i="39"/>
  <c r="FK127" i="39"/>
  <c r="FK168" i="39"/>
  <c r="FK290" i="39"/>
  <c r="FK374" i="39"/>
  <c r="FK468" i="39"/>
  <c r="FK571" i="39"/>
  <c r="FK169" i="39"/>
  <c r="FK291" i="39"/>
  <c r="FK375" i="39"/>
  <c r="FK469" i="39"/>
  <c r="FK572" i="39"/>
  <c r="FK490" i="39"/>
  <c r="FK549" i="39"/>
  <c r="FK596" i="39"/>
  <c r="FK533" i="39"/>
  <c r="FK213" i="39"/>
  <c r="FK566" i="39"/>
  <c r="FK286" i="39"/>
  <c r="FK139" i="39"/>
  <c r="FK409" i="39"/>
  <c r="FK135" i="39"/>
  <c r="FK401" i="39"/>
  <c r="FK505" i="39"/>
  <c r="FK239" i="39"/>
  <c r="FK575" i="39"/>
  <c r="FK241" i="39"/>
  <c r="FK583" i="39"/>
  <c r="FK243" i="39"/>
  <c r="FK599" i="39"/>
  <c r="FK249" i="39"/>
  <c r="FK595" i="39"/>
  <c r="FK59" i="39"/>
  <c r="FK214" i="39"/>
  <c r="FK298" i="39"/>
  <c r="FK408" i="39"/>
  <c r="FK506" i="39"/>
  <c r="FK61" i="39"/>
  <c r="FK224" i="39"/>
  <c r="FK300" i="39"/>
  <c r="FK410" i="39"/>
  <c r="FK508" i="39"/>
  <c r="FK577" i="39"/>
  <c r="FK144" i="39"/>
  <c r="FK185" i="39"/>
  <c r="FK270" i="39"/>
  <c r="FK391" i="39"/>
  <c r="FK491" i="39"/>
  <c r="FK588" i="39"/>
  <c r="FK245" i="39"/>
  <c r="FK428" i="39"/>
  <c r="FK43" i="39"/>
  <c r="FK95" i="39"/>
  <c r="FK236" i="39"/>
  <c r="FK335" i="39"/>
  <c r="FK433" i="39"/>
  <c r="FK538" i="39"/>
  <c r="FK161" i="39"/>
  <c r="FK362" i="39"/>
  <c r="FK551" i="39"/>
  <c r="FK137" i="39"/>
  <c r="FK178" i="39"/>
  <c r="FK263" i="39"/>
  <c r="FK384" i="39"/>
  <c r="FK484" i="39"/>
  <c r="FK581" i="39"/>
  <c r="FK179" i="39"/>
  <c r="FK264" i="39"/>
  <c r="FK385" i="39"/>
  <c r="FK485" i="39"/>
  <c r="DN324" i="38"/>
  <c r="DN325" i="38" s="1"/>
  <c r="V2" i="35" a="1"/>
  <c r="V2" i="35" s="1"/>
  <c r="P22" i="35"/>
  <c r="S22" i="35"/>
  <c r="X2" i="35" a="1"/>
  <c r="X2" i="35" s="1"/>
  <c r="FT594" i="39"/>
  <c r="FT110" i="39"/>
  <c r="FT454" i="39"/>
  <c r="FT64" i="39"/>
  <c r="FT111" i="39"/>
  <c r="FT144" i="39"/>
  <c r="FT217" i="39"/>
  <c r="FT321" i="39"/>
  <c r="FT24" i="39"/>
  <c r="FT263" i="39"/>
  <c r="FT45" i="39"/>
  <c r="FT145" i="39"/>
  <c r="FT543" i="39"/>
  <c r="FT103" i="39"/>
  <c r="FT284" i="39"/>
  <c r="FT47" i="39"/>
  <c r="FT163" i="39"/>
  <c r="FT583" i="39"/>
  <c r="FT105" i="39"/>
  <c r="FT274" i="39"/>
  <c r="FT50" i="39"/>
  <c r="FT167" i="39"/>
  <c r="FT25" i="39"/>
  <c r="FT150" i="39"/>
  <c r="FT366" i="39"/>
  <c r="FT386" i="39"/>
  <c r="FT168" i="39"/>
  <c r="FT369" i="39"/>
  <c r="FT587" i="39"/>
  <c r="FT288" i="39"/>
  <c r="FT498" i="39"/>
  <c r="FT229" i="39"/>
  <c r="FT423" i="39"/>
  <c r="FT316" i="39"/>
  <c r="FT556" i="39"/>
  <c r="FT450" i="39"/>
  <c r="FT327" i="39"/>
  <c r="FT475" i="39"/>
  <c r="FT576" i="39"/>
  <c r="FT352" i="39"/>
  <c r="FT417" i="39"/>
  <c r="FT521" i="39"/>
  <c r="FT202" i="39"/>
  <c r="FT302" i="39"/>
  <c r="FT402" i="39"/>
  <c r="FT502" i="39"/>
  <c r="FT602" i="39"/>
  <c r="FT293" i="39"/>
  <c r="FT381" i="39"/>
  <c r="FT483" i="39"/>
  <c r="FT580" i="39"/>
  <c r="FT243" i="39"/>
  <c r="FT371" i="39"/>
  <c r="FT447" i="39"/>
  <c r="FT544" i="39"/>
  <c r="FT196" i="39"/>
  <c r="FT296" i="39"/>
  <c r="FT396" i="39"/>
  <c r="FT496" i="39"/>
  <c r="FT16" i="39"/>
  <c r="FT246" i="39"/>
  <c r="FT53" i="39"/>
  <c r="FT89" i="39"/>
  <c r="FT139" i="39"/>
  <c r="FT214" i="39"/>
  <c r="FT339" i="39"/>
  <c r="FT539" i="39"/>
  <c r="FT44" i="39"/>
  <c r="FT135" i="39"/>
  <c r="FT42" i="39"/>
  <c r="FT126" i="39"/>
  <c r="FT153" i="39"/>
  <c r="FT204" i="39"/>
  <c r="FT307" i="39"/>
  <c r="FT536" i="39"/>
  <c r="FT36" i="39"/>
  <c r="FT59" i="39"/>
  <c r="FT308" i="39"/>
  <c r="FT65" i="39"/>
  <c r="FT198" i="39"/>
  <c r="FT31" i="39"/>
  <c r="FT155" i="39"/>
  <c r="FT336" i="39"/>
  <c r="FT67" i="39"/>
  <c r="FT200" i="39"/>
  <c r="FT22" i="39"/>
  <c r="FT157" i="39"/>
  <c r="FT385" i="39"/>
  <c r="FT70" i="39"/>
  <c r="FT207" i="39"/>
  <c r="FT43" i="39"/>
  <c r="FT123" i="39"/>
  <c r="FT465" i="39"/>
  <c r="FT453" i="39"/>
  <c r="FT191" i="39"/>
  <c r="FT338" i="39"/>
  <c r="FT142" i="39"/>
  <c r="FT348" i="39"/>
  <c r="FT548" i="39"/>
  <c r="FT249" i="39"/>
  <c r="FT477" i="39"/>
  <c r="FT325" i="39"/>
  <c r="FT271" i="39"/>
  <c r="FT508" i="39"/>
  <c r="FT392" i="39"/>
  <c r="FT479" i="39"/>
  <c r="FT568" i="39"/>
  <c r="FT351" i="39"/>
  <c r="FT451" i="39"/>
  <c r="FT540" i="39"/>
  <c r="FT222" i="39"/>
  <c r="FT355" i="39"/>
  <c r="FT418" i="39"/>
  <c r="FT522" i="39"/>
  <c r="FT203" i="39"/>
  <c r="FT303" i="39"/>
  <c r="FT403" i="39"/>
  <c r="FT503" i="39"/>
  <c r="FT603" i="39"/>
  <c r="FT285" i="39"/>
  <c r="FT375" i="39"/>
  <c r="FT474" i="39"/>
  <c r="FT572" i="39"/>
  <c r="FT216" i="39"/>
  <c r="FT315" i="39"/>
  <c r="FT456" i="39"/>
  <c r="FT516" i="39"/>
  <c r="FT21" i="39"/>
  <c r="FT151" i="39"/>
  <c r="FT446" i="39"/>
  <c r="FT138" i="39"/>
  <c r="FT301" i="39"/>
  <c r="FT517" i="39"/>
  <c r="FT40" i="39"/>
  <c r="FT54" i="39"/>
  <c r="FT80" i="39"/>
  <c r="FT328" i="39"/>
  <c r="FT75" i="39"/>
  <c r="FT219" i="39"/>
  <c r="FT41" i="39"/>
  <c r="FT118" i="39"/>
  <c r="FT431" i="39"/>
  <c r="FT86" i="39"/>
  <c r="FT221" i="39"/>
  <c r="FT38" i="39"/>
  <c r="FT120" i="39"/>
  <c r="FT436" i="39"/>
  <c r="FT98" i="39"/>
  <c r="FT231" i="39"/>
  <c r="FT82" i="39"/>
  <c r="FT137" i="39"/>
  <c r="FT528" i="39"/>
  <c r="FT462" i="39"/>
  <c r="FT209" i="39"/>
  <c r="FT397" i="39"/>
  <c r="FT169" i="39"/>
  <c r="FT353" i="39"/>
  <c r="FT592" i="39"/>
  <c r="FT289" i="39"/>
  <c r="FT500" i="39"/>
  <c r="FT393" i="39"/>
  <c r="FT300" i="39"/>
  <c r="FT534" i="39"/>
  <c r="FT387" i="39"/>
  <c r="FT489" i="39"/>
  <c r="FT589" i="39"/>
  <c r="FT354" i="39"/>
  <c r="FT443" i="39"/>
  <c r="FT555" i="39"/>
  <c r="FT232" i="39"/>
  <c r="FT370" i="39"/>
  <c r="FT426" i="39"/>
  <c r="FT532" i="39"/>
  <c r="FT213" i="39"/>
  <c r="FT312" i="39"/>
  <c r="FT413" i="39"/>
  <c r="FT513" i="39"/>
  <c r="FT185" i="39"/>
  <c r="FT272" i="39"/>
  <c r="FT383" i="39"/>
  <c r="FT485" i="39"/>
  <c r="FT585" i="39"/>
  <c r="FT226" i="39"/>
  <c r="FT368" i="39"/>
  <c r="FT422" i="39"/>
  <c r="FT526" i="39"/>
  <c r="FT85" i="39"/>
  <c r="FT15" i="39"/>
  <c r="FT173" i="39"/>
  <c r="FT276" i="39"/>
  <c r="FT20" i="39"/>
  <c r="FT49" i="39"/>
  <c r="FT74" i="39"/>
  <c r="FT159" i="39"/>
  <c r="FT125" i="39"/>
  <c r="FT487" i="39"/>
  <c r="FT102" i="39"/>
  <c r="FT294" i="39"/>
  <c r="FT46" i="39"/>
  <c r="FT162" i="39"/>
  <c r="FT561" i="39"/>
  <c r="FT104" i="39"/>
  <c r="FT290" i="39"/>
  <c r="FT48" i="39"/>
  <c r="FT164" i="39"/>
  <c r="FT581" i="39"/>
  <c r="FT107" i="39"/>
  <c r="FT277" i="39"/>
  <c r="FT61" i="39"/>
  <c r="FT187" i="39"/>
  <c r="FT275" i="39"/>
  <c r="FT514" i="39"/>
  <c r="FT265" i="39"/>
  <c r="FT439" i="39"/>
  <c r="FT194" i="39"/>
  <c r="FT374" i="39"/>
  <c r="FT143" i="39"/>
  <c r="FT310" i="39"/>
  <c r="FT551" i="39"/>
  <c r="FT455" i="39"/>
  <c r="FT343" i="39"/>
  <c r="FT570" i="39"/>
  <c r="FT409" i="39"/>
  <c r="FT509" i="39"/>
  <c r="FT573" i="39"/>
  <c r="FT346" i="39"/>
  <c r="FT469" i="39"/>
  <c r="FT565" i="39"/>
  <c r="FT240" i="39"/>
  <c r="FT359" i="39"/>
  <c r="FT444" i="39"/>
  <c r="FT557" i="39"/>
  <c r="FT233" i="39"/>
  <c r="FT347" i="39"/>
  <c r="FT427" i="39"/>
  <c r="FT533" i="39"/>
  <c r="FT205" i="39"/>
  <c r="FT305" i="39"/>
  <c r="FT405" i="39"/>
  <c r="FT505" i="39"/>
  <c r="FT130" i="39"/>
  <c r="FT270" i="39"/>
  <c r="FT320" i="39"/>
  <c r="FT438" i="39"/>
  <c r="FT549" i="39"/>
  <c r="FT189" i="39"/>
  <c r="FT152" i="39"/>
  <c r="FT30" i="39"/>
  <c r="FT466" i="39"/>
  <c r="FT99" i="39"/>
  <c r="FT73" i="39"/>
  <c r="FT109" i="39"/>
  <c r="FT124" i="39"/>
  <c r="FT183" i="39"/>
  <c r="FT553" i="39"/>
  <c r="FT160" i="39"/>
  <c r="FT313" i="39"/>
  <c r="FT56" i="39"/>
  <c r="FT177" i="39"/>
  <c r="FT23" i="39"/>
  <c r="FT146" i="39"/>
  <c r="FT360" i="39"/>
  <c r="FT58" i="39"/>
  <c r="FT182" i="39"/>
  <c r="FT29" i="39"/>
  <c r="FT149" i="39"/>
  <c r="FT344" i="39"/>
  <c r="FT71" i="39"/>
  <c r="FT208" i="39"/>
  <c r="FT100" i="39"/>
  <c r="FT478" i="39"/>
  <c r="FT172" i="39"/>
  <c r="FT257" i="39"/>
  <c r="FT175" i="39"/>
  <c r="FT161" i="39"/>
  <c r="FT57" i="39"/>
  <c r="FT28" i="39"/>
  <c r="FT365" i="39"/>
  <c r="FT184" i="39"/>
  <c r="FT113" i="39"/>
  <c r="FT332" i="39"/>
  <c r="FT287" i="39"/>
  <c r="FT180" i="39"/>
  <c r="FT471" i="39"/>
  <c r="FT349" i="39"/>
  <c r="FT407" i="39"/>
  <c r="FT428" i="39"/>
  <c r="FT432" i="39"/>
  <c r="FT599" i="39"/>
  <c r="FT411" i="39"/>
  <c r="FT591" i="39"/>
  <c r="FT356" i="39"/>
  <c r="FT492" i="39"/>
  <c r="FT241" i="39"/>
  <c r="FT419" i="39"/>
  <c r="FT567" i="39"/>
  <c r="FT362" i="39"/>
  <c r="FT495" i="39"/>
  <c r="FT186" i="39"/>
  <c r="FT334" i="39"/>
  <c r="FT541" i="39"/>
  <c r="FT121" i="39"/>
  <c r="FT72" i="39"/>
  <c r="FT230" i="39"/>
  <c r="FT434" i="39"/>
  <c r="FT264" i="39"/>
  <c r="FT128" i="39"/>
  <c r="FT97" i="39"/>
  <c r="FT94" i="39"/>
  <c r="FT510" i="39"/>
  <c r="FT242" i="39"/>
  <c r="FT171" i="39"/>
  <c r="FT414" i="39"/>
  <c r="FT278" i="39"/>
  <c r="FT210" i="39"/>
  <c r="FT524" i="39"/>
  <c r="FT377" i="39"/>
  <c r="FT449" i="39"/>
  <c r="FT484" i="39"/>
  <c r="FT457" i="39"/>
  <c r="FT63" i="39"/>
  <c r="FT101" i="39"/>
  <c r="FT78" i="39"/>
  <c r="FT26" i="39"/>
  <c r="FT335" i="39"/>
  <c r="FT199" i="39"/>
  <c r="FT156" i="39"/>
  <c r="FT68" i="39"/>
  <c r="FT39" i="39"/>
  <c r="FT394" i="39"/>
  <c r="FT234" i="39"/>
  <c r="FT488" i="39"/>
  <c r="FT309" i="39"/>
  <c r="FT228" i="39"/>
  <c r="FT132" i="39"/>
  <c r="FT400" i="39"/>
  <c r="FT480" i="39"/>
  <c r="FT558" i="39"/>
  <c r="FT441" i="39"/>
  <c r="FT569" i="39"/>
  <c r="FT459" i="39"/>
  <c r="FT192" i="39"/>
  <c r="FT372" i="39"/>
  <c r="FT546" i="39"/>
  <c r="FT283" i="39"/>
  <c r="FT445" i="39"/>
  <c r="FT195" i="39"/>
  <c r="FT319" i="39"/>
  <c r="FT525" i="39"/>
  <c r="FT260" i="39"/>
  <c r="FT384" i="39"/>
  <c r="FT560" i="39"/>
  <c r="FT95" i="39"/>
  <c r="FT114" i="39"/>
  <c r="FT174" i="39"/>
  <c r="FT19" i="39"/>
  <c r="FT424" i="39"/>
  <c r="FT220" i="39"/>
  <c r="FT119" i="39"/>
  <c r="FT91" i="39"/>
  <c r="FT17" i="39"/>
  <c r="FT458" i="39"/>
  <c r="FT245" i="39"/>
  <c r="FT537" i="39"/>
  <c r="FT322" i="39"/>
  <c r="FT268" i="39"/>
  <c r="FT170" i="39"/>
  <c r="FT442" i="39"/>
  <c r="FT507" i="39"/>
  <c r="FT562" i="39"/>
  <c r="FT467" i="39"/>
  <c r="FT590" i="39"/>
  <c r="FT481" i="39"/>
  <c r="FT212" i="39"/>
  <c r="FT380" i="39"/>
  <c r="FT571" i="39"/>
  <c r="FT280" i="39"/>
  <c r="FT461" i="39"/>
  <c r="FT215" i="39"/>
  <c r="FT333" i="39"/>
  <c r="FT535" i="39"/>
  <c r="FT244" i="39"/>
  <c r="FT406" i="39"/>
  <c r="FT584" i="39"/>
  <c r="FT62" i="39"/>
  <c r="FT188" i="39"/>
  <c r="FT35" i="39"/>
  <c r="FT262" i="39"/>
  <c r="FT34" i="39"/>
  <c r="FT490" i="39"/>
  <c r="FT236" i="39"/>
  <c r="FT133" i="39"/>
  <c r="FT96" i="39"/>
  <c r="FT77" i="39"/>
  <c r="FT518" i="39"/>
  <c r="FT298" i="39"/>
  <c r="FT575" i="39"/>
  <c r="FT416" i="39"/>
  <c r="FT248" i="39"/>
  <c r="FT181" i="39"/>
  <c r="FT527" i="39"/>
  <c r="FT530" i="39"/>
  <c r="FT582" i="39"/>
  <c r="FT499" i="39"/>
  <c r="FT600" i="39"/>
  <c r="FT491" i="39"/>
  <c r="FT266" i="39"/>
  <c r="FT390" i="39"/>
  <c r="FT566" i="39"/>
  <c r="FT357" i="39"/>
  <c r="FT473" i="39"/>
  <c r="FT225" i="39"/>
  <c r="FT395" i="39"/>
  <c r="FT545" i="39"/>
  <c r="FT254" i="39"/>
  <c r="FT430" i="39"/>
  <c r="FT586" i="39"/>
  <c r="FT76" i="39"/>
  <c r="FT87" i="39"/>
  <c r="FT106" i="39"/>
  <c r="FT388" i="39"/>
  <c r="FT55" i="39"/>
  <c r="FT32" i="39"/>
  <c r="FT318" i="39"/>
  <c r="FT178" i="39"/>
  <c r="FT147" i="39"/>
  <c r="FT60" i="39"/>
  <c r="FT18" i="39"/>
  <c r="FT404" i="39"/>
  <c r="FT129" i="39"/>
  <c r="FT468" i="39"/>
  <c r="FT281" i="39"/>
  <c r="FT197" i="39"/>
  <c r="FT595" i="39"/>
  <c r="FT256" i="39"/>
  <c r="FT588" i="39"/>
  <c r="FT519" i="39"/>
  <c r="FT363" i="39"/>
  <c r="FT501" i="39"/>
  <c r="FT250" i="39"/>
  <c r="FT412" i="39"/>
  <c r="FT579" i="39"/>
  <c r="FT361" i="39"/>
  <c r="FT493" i="39"/>
  <c r="FT259" i="39"/>
  <c r="FT415" i="39"/>
  <c r="FT559" i="39"/>
  <c r="FT286" i="39"/>
  <c r="FT448" i="39"/>
  <c r="FT261" i="39"/>
  <c r="FT190" i="39"/>
  <c r="FT115" i="39"/>
  <c r="FT148" i="39"/>
  <c r="FT90" i="39"/>
  <c r="FT83" i="39"/>
  <c r="FT494" i="39"/>
  <c r="FT237" i="39"/>
  <c r="FT134" i="39"/>
  <c r="FT79" i="39"/>
  <c r="FT51" i="39"/>
  <c r="FT141" i="39"/>
  <c r="FT497" i="39"/>
  <c r="FT323" i="39"/>
  <c r="FT211" i="39"/>
  <c r="FT255" i="39"/>
  <c r="FT317" i="39"/>
  <c r="FT598" i="39"/>
  <c r="FT529" i="39"/>
  <c r="FT258" i="39"/>
  <c r="FT27" i="39"/>
  <c r="FT92" i="39"/>
  <c r="FT165" i="39"/>
  <c r="FT239" i="39"/>
  <c r="FT154" i="39"/>
  <c r="FT66" i="39"/>
  <c r="FT37" i="39"/>
  <c r="FT378" i="39"/>
  <c r="FT201" i="39"/>
  <c r="FT112" i="39"/>
  <c r="FS14" i="39"/>
  <c r="FT14" i="39" s="1"/>
  <c r="FT304" i="39"/>
  <c r="FT179" i="39"/>
  <c r="FT520" i="39"/>
  <c r="FT398" i="39"/>
  <c r="FT235" i="39"/>
  <c r="FT291" i="39"/>
  <c r="FT326" i="39"/>
  <c r="FT337" i="39"/>
  <c r="FT538" i="39"/>
  <c r="FT379" i="39"/>
  <c r="FT531" i="39"/>
  <c r="FT292" i="39"/>
  <c r="FT460" i="39"/>
  <c r="FT193" i="39"/>
  <c r="FT331" i="39"/>
  <c r="FT547" i="39"/>
  <c r="FT253" i="39"/>
  <c r="FT429" i="39"/>
  <c r="FT140" i="39"/>
  <c r="FT306" i="39"/>
  <c r="FT252" i="39"/>
  <c r="FT81" i="39"/>
  <c r="FT84" i="39"/>
  <c r="FT297" i="39"/>
  <c r="FT564" i="39"/>
  <c r="FT279" i="39"/>
  <c r="FT251" i="39"/>
  <c r="FT295" i="39"/>
  <c r="FT206" i="39"/>
  <c r="FT367" i="39"/>
  <c r="FT108" i="39"/>
  <c r="FT358" i="39"/>
  <c r="FT329" i="39"/>
  <c r="FT364" i="39"/>
  <c r="FT314" i="39"/>
  <c r="FT273" i="39"/>
  <c r="FT33" i="39"/>
  <c r="FT350" i="39"/>
  <c r="FT299" i="39"/>
  <c r="FT389" i="39"/>
  <c r="FT330" i="39"/>
  <c r="FT373" i="39"/>
  <c r="FT340" i="39"/>
  <c r="FT88" i="39"/>
  <c r="FT345" i="39"/>
  <c r="FT401" i="39"/>
  <c r="FT391" i="39"/>
  <c r="FT324" i="39"/>
  <c r="FT117" i="39"/>
  <c r="FT93" i="39"/>
  <c r="FT311" i="39"/>
  <c r="FT69" i="39"/>
  <c r="FT341" i="39"/>
  <c r="FT342" i="39"/>
  <c r="FT421" i="39"/>
  <c r="FT601" i="39"/>
  <c r="FT158" i="39"/>
  <c r="FT452" i="39"/>
  <c r="FT122" i="39"/>
  <c r="FT52" i="39"/>
  <c r="FT472" i="39"/>
  <c r="FT227" i="39"/>
  <c r="FT382" i="39"/>
  <c r="FT425" i="39"/>
  <c r="FT470" i="39"/>
  <c r="FT435" i="39"/>
  <c r="FT437" i="39"/>
  <c r="FT376" i="39"/>
  <c r="FT116" i="39"/>
  <c r="FT504" i="39"/>
  <c r="FT247" i="39"/>
  <c r="FT408" i="39"/>
  <c r="FT511" i="39"/>
  <c r="FT482" i="39"/>
  <c r="FT523" i="39"/>
  <c r="FT463" i="39"/>
  <c r="FT464" i="39"/>
  <c r="FT410" i="39"/>
  <c r="FT224" i="39"/>
  <c r="FT550" i="39"/>
  <c r="FT399" i="39"/>
  <c r="FT574" i="39"/>
  <c r="FT512" i="39"/>
  <c r="FT542" i="39"/>
  <c r="FT476" i="39"/>
  <c r="FT238" i="39"/>
  <c r="FT515" i="39"/>
  <c r="FT218" i="39"/>
  <c r="FT433" i="39"/>
  <c r="FT596" i="39"/>
  <c r="FT486" i="39"/>
  <c r="FT420" i="39"/>
  <c r="FT552" i="39"/>
  <c r="FT597" i="39"/>
  <c r="FT506" i="39"/>
  <c r="FT166" i="39"/>
  <c r="FT131" i="39"/>
  <c r="FT578" i="39"/>
  <c r="FT577" i="39"/>
  <c r="FT593" i="39"/>
  <c r="FT223" i="39"/>
  <c r="FT127" i="39"/>
  <c r="FT136" i="39"/>
  <c r="FT440" i="39"/>
  <c r="FT563" i="39"/>
  <c r="FT282" i="39"/>
  <c r="FT267" i="39"/>
  <c r="FT269" i="39"/>
  <c r="FT176" i="39"/>
  <c r="FT554" i="39"/>
  <c r="C34" i="35"/>
  <c r="C28" i="35"/>
  <c r="C29" i="35"/>
  <c r="C30" i="35"/>
  <c r="C26" i="35"/>
  <c r="C32" i="35"/>
  <c r="C33" i="35"/>
  <c r="C27" i="35"/>
  <c r="B36" i="35"/>
  <c r="B38" i="35" s="1"/>
  <c r="C35" i="35"/>
  <c r="DT305" i="19"/>
  <c r="J2" i="32" s="1" a="1"/>
  <c r="J2" i="32" s="1"/>
  <c r="EY11" i="39"/>
  <c r="EY8" i="39" s="1"/>
  <c r="DB319" i="38" s="1"/>
  <c r="CV319" i="38"/>
  <c r="CV317" i="38" s="1"/>
  <c r="CV315" i="38" s="1"/>
  <c r="CV323" i="38" s="1"/>
  <c r="CV328" i="38" s="1"/>
  <c r="FX177" i="33"/>
  <c r="CP323" i="38"/>
  <c r="AT194" i="19"/>
  <c r="AT208" i="19" s="1"/>
  <c r="AT209" i="19" s="1"/>
  <c r="FQ14" i="33" a="1"/>
  <c r="FQ14" i="33" s="1"/>
  <c r="FR14" i="33" s="1"/>
  <c r="P324" i="19"/>
  <c r="P325" i="19" s="1"/>
  <c r="P326" i="19" a="1"/>
  <c r="P326" i="19" s="1"/>
  <c r="P327" i="19" s="1"/>
  <c r="BL159" i="19"/>
  <c r="BH179" i="19"/>
  <c r="BL179" i="19" s="1"/>
  <c r="V316" i="19"/>
  <c r="AH299" i="19"/>
  <c r="AH297" i="19" s="1"/>
  <c r="AD297" i="19"/>
  <c r="BF158" i="19"/>
  <c r="BF156" i="19" s="1"/>
  <c r="BF170" i="19" s="1"/>
  <c r="BF171" i="19" s="1"/>
  <c r="BB178" i="19"/>
  <c r="BB196" i="19" s="1"/>
  <c r="BB156" i="19"/>
  <c r="V321" i="19"/>
  <c r="BH158" i="19"/>
  <c r="BL140" i="19"/>
  <c r="BL138" i="19" s="1"/>
  <c r="BL152" i="19" s="1"/>
  <c r="BH138" i="19"/>
  <c r="AV233" i="19"/>
  <c r="AZ196" i="19"/>
  <c r="AV194" i="19"/>
  <c r="AP231" i="19"/>
  <c r="AP269" i="19"/>
  <c r="AT233" i="19"/>
  <c r="AT231" i="19" s="1"/>
  <c r="AT245" i="19" s="1"/>
  <c r="AZ178" i="19"/>
  <c r="AZ176" i="19" s="1"/>
  <c r="AZ190" i="19" s="1"/>
  <c r="AV176" i="19"/>
  <c r="BR141" i="19"/>
  <c r="BN159" i="19"/>
  <c r="BB197" i="19"/>
  <c r="AJ269" i="19"/>
  <c r="AN233" i="19"/>
  <c r="AN231" i="19" s="1"/>
  <c r="AN245" i="19" s="1"/>
  <c r="AN246" i="19" s="1"/>
  <c r="AJ231" i="19"/>
  <c r="AZ197" i="19"/>
  <c r="AV234" i="19"/>
  <c r="AP300" i="19"/>
  <c r="AT300" i="19" s="1"/>
  <c r="AT270" i="19"/>
  <c r="AN270" i="19"/>
  <c r="AJ300" i="19"/>
  <c r="AN300" i="19" s="1"/>
  <c r="AB320" i="19"/>
  <c r="AB313" i="19"/>
  <c r="AB311" i="19" s="1"/>
  <c r="AB332" i="19" s="1"/>
  <c r="AB333" i="19" s="1"/>
  <c r="AB284" i="19"/>
  <c r="AB322" i="19"/>
  <c r="BL27" i="26"/>
  <c r="BN140" i="19" s="1"/>
  <c r="FF177" i="33"/>
  <c r="FZ14" i="33" a="1"/>
  <c r="FZ14" i="33" s="1"/>
  <c r="GA14" i="33" s="1"/>
  <c r="FF241" i="33"/>
  <c r="FF148" i="33"/>
  <c r="GA34" i="33"/>
  <c r="GA30" i="33"/>
  <c r="GA31" i="33"/>
  <c r="GA33" i="33"/>
  <c r="GA32" i="33"/>
  <c r="GA29" i="33"/>
  <c r="FF244" i="33"/>
  <c r="FF245" i="33" s="1"/>
  <c r="FH14" i="33" s="1" a="1"/>
  <c r="BR28" i="26"/>
  <c r="BT141" i="19" s="1"/>
  <c r="FH11" i="39" l="1"/>
  <c r="FH8" i="39" s="1"/>
  <c r="DH319" i="38" s="1"/>
  <c r="GC450" i="39"/>
  <c r="GC299" i="39"/>
  <c r="GC108" i="39"/>
  <c r="GC127" i="39"/>
  <c r="GC568" i="39"/>
  <c r="GC390" i="39"/>
  <c r="GC211" i="39"/>
  <c r="GC159" i="39"/>
  <c r="GC572" i="39"/>
  <c r="GC397" i="39"/>
  <c r="GC207" i="39"/>
  <c r="GC142" i="39"/>
  <c r="GC436" i="39"/>
  <c r="GC261" i="39"/>
  <c r="GC186" i="39"/>
  <c r="GC440" i="39"/>
  <c r="GC277" i="39"/>
  <c r="GC98" i="39"/>
  <c r="GC169" i="39"/>
  <c r="GC536" i="39"/>
  <c r="GC376" i="39"/>
  <c r="GC155" i="39"/>
  <c r="GC163" i="39"/>
  <c r="GC563" i="39"/>
  <c r="GC395" i="39"/>
  <c r="GC242" i="39"/>
  <c r="GC42" i="39"/>
  <c r="GC444" i="39"/>
  <c r="GC286" i="39"/>
  <c r="GC141" i="39"/>
  <c r="GC258" i="39"/>
  <c r="GC88" i="39"/>
  <c r="GC527" i="39"/>
  <c r="GC346" i="39"/>
  <c r="GC204" i="39"/>
  <c r="GC136" i="39"/>
  <c r="GC533" i="39"/>
  <c r="GC375" i="39"/>
  <c r="GC151" i="39"/>
  <c r="GC32" i="39"/>
  <c r="GC412" i="39"/>
  <c r="GC226" i="39"/>
  <c r="GC131" i="39"/>
  <c r="GC483" i="39"/>
  <c r="GC595" i="39"/>
  <c r="GC26" i="39"/>
  <c r="GC262" i="39"/>
  <c r="GC571" i="39"/>
  <c r="GC72" i="39"/>
  <c r="GC588" i="39"/>
  <c r="GC393" i="39"/>
  <c r="GC123" i="39"/>
  <c r="GC292" i="39"/>
  <c r="GC40" i="39"/>
  <c r="GC308" i="39"/>
  <c r="GC107" i="39"/>
  <c r="GC523" i="39"/>
  <c r="GC362" i="39"/>
  <c r="GC22" i="39"/>
  <c r="GC216" i="39"/>
  <c r="GC528" i="39"/>
  <c r="GC377" i="39"/>
  <c r="GC282" i="39"/>
  <c r="GC68" i="39"/>
  <c r="GC27" i="39"/>
  <c r="GC498" i="39"/>
  <c r="GC298" i="39"/>
  <c r="GC97" i="39"/>
  <c r="GC164" i="39"/>
  <c r="GC513" i="39"/>
  <c r="GC334" i="39"/>
  <c r="GC83" i="39"/>
  <c r="GC17" i="39"/>
  <c r="GC384" i="39"/>
  <c r="GC251" i="39"/>
  <c r="GC18" i="39"/>
  <c r="GC347" i="39"/>
  <c r="GC160" i="39"/>
  <c r="GC67" i="39"/>
  <c r="GC445" i="39"/>
  <c r="GC53" i="39"/>
  <c r="GC323" i="39"/>
  <c r="GC267" i="39"/>
  <c r="GC577" i="39"/>
  <c r="GC391" i="39"/>
  <c r="GC78" i="39"/>
  <c r="GC508" i="39"/>
  <c r="GC126" i="39"/>
  <c r="GC93" i="39"/>
  <c r="GC402" i="39"/>
  <c r="GC31" i="39"/>
  <c r="GC509" i="39"/>
  <c r="GC367" i="39"/>
  <c r="GC232" i="39"/>
  <c r="GC58" i="39"/>
  <c r="GC38" i="39"/>
  <c r="GC456" i="39"/>
  <c r="GC276" i="39"/>
  <c r="GC87" i="39"/>
  <c r="GC118" i="39"/>
  <c r="GC494" i="39"/>
  <c r="GC294" i="39"/>
  <c r="GC73" i="39"/>
  <c r="GC598" i="39"/>
  <c r="GC371" i="39"/>
  <c r="GC102" i="39"/>
  <c r="GC439" i="39"/>
  <c r="GC499" i="39"/>
  <c r="GC357" i="39"/>
  <c r="GC222" i="39"/>
  <c r="GC48" i="39"/>
  <c r="GC449" i="39"/>
  <c r="GC266" i="39"/>
  <c r="GC77" i="39"/>
  <c r="GC21" i="39"/>
  <c r="GC467" i="39"/>
  <c r="GC272" i="39"/>
  <c r="GC63" i="39"/>
  <c r="GC581" i="39"/>
  <c r="GC361" i="39"/>
  <c r="GC92" i="39"/>
  <c r="GC212" i="39"/>
  <c r="GC462" i="39"/>
  <c r="GC339" i="39"/>
  <c r="GC156" i="39"/>
  <c r="GC168" i="39"/>
  <c r="GC587" i="39"/>
  <c r="GC424" i="39"/>
  <c r="GC231" i="39"/>
  <c r="GC57" i="39"/>
  <c r="GC33" i="39"/>
  <c r="GC413" i="39"/>
  <c r="GC287" i="39"/>
  <c r="GC198" i="39"/>
  <c r="GC522" i="39"/>
  <c r="GC313" i="39"/>
  <c r="GC62" i="39"/>
  <c r="GC457" i="39"/>
  <c r="GC329" i="39"/>
  <c r="GC146" i="39"/>
  <c r="GC137" i="39"/>
  <c r="GC576" i="39"/>
  <c r="GC392" i="39"/>
  <c r="GC221" i="39"/>
  <c r="GC47" i="39"/>
  <c r="GC582" i="39"/>
  <c r="GC403" i="39"/>
  <c r="GC217" i="39"/>
  <c r="GC196" i="39"/>
  <c r="GC481" i="39"/>
  <c r="GC271" i="39"/>
  <c r="GC52" i="39"/>
  <c r="GC491" i="39"/>
  <c r="GC464" i="39"/>
  <c r="GC400" i="39"/>
  <c r="GC148" i="39"/>
  <c r="GC110" i="39"/>
  <c r="GC100" i="39"/>
  <c r="GC546" i="39"/>
  <c r="GC319" i="39"/>
  <c r="GC478" i="39"/>
  <c r="GC338" i="39"/>
  <c r="GC246" i="39"/>
  <c r="GC486" i="39"/>
  <c r="GC324" i="39"/>
  <c r="GC175" i="39"/>
  <c r="GC132" i="39"/>
  <c r="GC493" i="39"/>
  <c r="GC343" i="39"/>
  <c r="GC241" i="39"/>
  <c r="GC195" i="39"/>
  <c r="GC408" i="39"/>
  <c r="GC247" i="39"/>
  <c r="GC537" i="39"/>
  <c r="GC398" i="39"/>
  <c r="GC309" i="39"/>
  <c r="GC237" i="39"/>
  <c r="GC166" i="39"/>
  <c r="GC461" i="39"/>
  <c r="GC328" i="39"/>
  <c r="GC236" i="39"/>
  <c r="GC202" i="39"/>
  <c r="GC597" i="39"/>
  <c r="GC487" i="39"/>
  <c r="GC314" i="39"/>
  <c r="GC103" i="39"/>
  <c r="GC200" i="39"/>
  <c r="GC466" i="39"/>
  <c r="GC333" i="39"/>
  <c r="GC170" i="39"/>
  <c r="GC19" i="39"/>
  <c r="GC518" i="39"/>
  <c r="GC517" i="39"/>
  <c r="GC407" i="39"/>
  <c r="GC318" i="39"/>
  <c r="GC504" i="39"/>
  <c r="GC420" i="39"/>
  <c r="GC304" i="39"/>
  <c r="GC193" i="39"/>
  <c r="GC177" i="39"/>
  <c r="GC603" i="39"/>
  <c r="GC426" i="39"/>
  <c r="GC351" i="39"/>
  <c r="GC253" i="39"/>
  <c r="GC82" i="39"/>
  <c r="GC114" i="39"/>
  <c r="GC380" i="39"/>
  <c r="GC90" i="39"/>
  <c r="GC382" i="39"/>
  <c r="GC176" i="39"/>
  <c r="GC311" i="39"/>
  <c r="GC178" i="39"/>
  <c r="GC279" i="39"/>
  <c r="GC139" i="39"/>
  <c r="GC590" i="39"/>
  <c r="GC269" i="39"/>
  <c r="GC129" i="39"/>
  <c r="GC569" i="39"/>
  <c r="GC489" i="39"/>
  <c r="GC567" i="39"/>
  <c r="GC484" i="39"/>
  <c r="GC366" i="39"/>
  <c r="GC291" i="39"/>
  <c r="GC551" i="39"/>
  <c r="GC427" i="39"/>
  <c r="GC352" i="39"/>
  <c r="GC254" i="39"/>
  <c r="GC119" i="39"/>
  <c r="GC512" i="39"/>
  <c r="GC419" i="39"/>
  <c r="GC303" i="39"/>
  <c r="GC192" i="39"/>
  <c r="GC172" i="39"/>
  <c r="GC579" i="39"/>
  <c r="GC259" i="39"/>
  <c r="GC558" i="39"/>
  <c r="GC474" i="39"/>
  <c r="GC557" i="39"/>
  <c r="GC431" i="39"/>
  <c r="GC356" i="39"/>
  <c r="GC544" i="39"/>
  <c r="GC471" i="39"/>
  <c r="GC344" i="39"/>
  <c r="GC227" i="39"/>
  <c r="GC503" i="39"/>
  <c r="GC394" i="39"/>
  <c r="GC281" i="39"/>
  <c r="GC150" i="39"/>
  <c r="GC188" i="39"/>
  <c r="GC510" i="39"/>
  <c r="GC239" i="39"/>
  <c r="GC586" i="39"/>
  <c r="GC473" i="39"/>
  <c r="GC369" i="39"/>
  <c r="GC560" i="39"/>
  <c r="GC485" i="39"/>
  <c r="GC359" i="39"/>
  <c r="GC284" i="39"/>
  <c r="GC179" i="39"/>
  <c r="GC562" i="39"/>
  <c r="GC482" i="39"/>
  <c r="GC548" i="39"/>
  <c r="GC452" i="39"/>
  <c r="GC349" i="39"/>
  <c r="GC234" i="39"/>
  <c r="GC80" i="39"/>
  <c r="GC116" i="39"/>
  <c r="GC550" i="39"/>
  <c r="GC539" i="39"/>
  <c r="GC433" i="39"/>
  <c r="GC341" i="39"/>
  <c r="GC224" i="39"/>
  <c r="GC70" i="39"/>
  <c r="GC35" i="39"/>
  <c r="GC543" i="39"/>
  <c r="GC530" i="39"/>
  <c r="GC442" i="39"/>
  <c r="GC331" i="39"/>
  <c r="GC214" i="39"/>
  <c r="GC60" i="39"/>
  <c r="GC29" i="39"/>
  <c r="GC532" i="39"/>
  <c r="GC520" i="39"/>
  <c r="GC410" i="39"/>
  <c r="GC321" i="39"/>
  <c r="GC249" i="39"/>
  <c r="GC50" i="39"/>
  <c r="GC15" i="39"/>
  <c r="GC601" i="39"/>
  <c r="GC501" i="39"/>
  <c r="GC417" i="39"/>
  <c r="GC301" i="39"/>
  <c r="GC190" i="39"/>
  <c r="GC599" i="39"/>
  <c r="GC594" i="39"/>
  <c r="GC575" i="39"/>
  <c r="GC555" i="39"/>
  <c r="GC535" i="39"/>
  <c r="GC516" i="39"/>
  <c r="GC497" i="39"/>
  <c r="GC460" i="39"/>
  <c r="GC430" i="39"/>
  <c r="GC448" i="39"/>
  <c r="GC406" i="39"/>
  <c r="GC438" i="39"/>
  <c r="GC374" i="39"/>
  <c r="GC355" i="39"/>
  <c r="GC337" i="39"/>
  <c r="GC317" i="39"/>
  <c r="GC297" i="39"/>
  <c r="GC265" i="39"/>
  <c r="GC257" i="39"/>
  <c r="GC220" i="39"/>
  <c r="GC245" i="39"/>
  <c r="GC154" i="39"/>
  <c r="GC106" i="39"/>
  <c r="GC86" i="39"/>
  <c r="GC66" i="39"/>
  <c r="GC46" i="39"/>
  <c r="GC158" i="39"/>
  <c r="GC135" i="39"/>
  <c r="GC122" i="39"/>
  <c r="GC16" i="39"/>
  <c r="GC36" i="39"/>
  <c r="GC593" i="39"/>
  <c r="GC574" i="39"/>
  <c r="GC553" i="39"/>
  <c r="GC541" i="39"/>
  <c r="GC515" i="39"/>
  <c r="GC496" i="39"/>
  <c r="GC459" i="39"/>
  <c r="GC429" i="39"/>
  <c r="GC447" i="39"/>
  <c r="GC405" i="39"/>
  <c r="GC415" i="39"/>
  <c r="GC373" i="39"/>
  <c r="GC354" i="39"/>
  <c r="GC336" i="39"/>
  <c r="GC316" i="39"/>
  <c r="GC296" i="39"/>
  <c r="GC264" i="39"/>
  <c r="GC256" i="39"/>
  <c r="GC219" i="39"/>
  <c r="GC244" i="39"/>
  <c r="GC153" i="39"/>
  <c r="GC105" i="39"/>
  <c r="GC85" i="39"/>
  <c r="GC65" i="39"/>
  <c r="GC45" i="39"/>
  <c r="GC206" i="39"/>
  <c r="GC134" i="39"/>
  <c r="GC117" i="39"/>
  <c r="GC39" i="39"/>
  <c r="GB14" i="39"/>
  <c r="GC14" i="39" s="1"/>
  <c r="GC591" i="39"/>
  <c r="GC570" i="39"/>
  <c r="GC549" i="39"/>
  <c r="GC531" i="39"/>
  <c r="GC511" i="39"/>
  <c r="GC492" i="39"/>
  <c r="GC477" i="39"/>
  <c r="GC425" i="39"/>
  <c r="GC443" i="39"/>
  <c r="GC401" i="39"/>
  <c r="GC381" i="39"/>
  <c r="GC370" i="39"/>
  <c r="GC350" i="39"/>
  <c r="GC332" i="39"/>
  <c r="GC312" i="39"/>
  <c r="GC280" i="39"/>
  <c r="GC260" i="39"/>
  <c r="GC252" i="39"/>
  <c r="GC215" i="39"/>
  <c r="GC240" i="39"/>
  <c r="GC149" i="39"/>
  <c r="GC101" i="39"/>
  <c r="GC81" i="39"/>
  <c r="GC61" i="39"/>
  <c r="GC181" i="39"/>
  <c r="GC183" i="39"/>
  <c r="GC130" i="39"/>
  <c r="GC121" i="39"/>
  <c r="GC30" i="39"/>
  <c r="GC589" i="39"/>
  <c r="GC585" i="39"/>
  <c r="GC547" i="39"/>
  <c r="GC529" i="39"/>
  <c r="GC540" i="39"/>
  <c r="GC488" i="39"/>
  <c r="GC476" i="39"/>
  <c r="GC451" i="39"/>
  <c r="GC441" i="39"/>
  <c r="GC399" i="39"/>
  <c r="GC379" i="39"/>
  <c r="GC368" i="39"/>
  <c r="GC348" i="39"/>
  <c r="GC330" i="39"/>
  <c r="GC310" i="39"/>
  <c r="GC278" i="39"/>
  <c r="GC293" i="39"/>
  <c r="GC233" i="39"/>
  <c r="GC213" i="39"/>
  <c r="GC238" i="39"/>
  <c r="GC147" i="39"/>
  <c r="GC99" i="39"/>
  <c r="GC79" i="39"/>
  <c r="GC59" i="39"/>
  <c r="GC171" i="39"/>
  <c r="GC173" i="39"/>
  <c r="GC128" i="39"/>
  <c r="GC112" i="39"/>
  <c r="GC28" i="39"/>
  <c r="GC596" i="39"/>
  <c r="GC566" i="39"/>
  <c r="GC556" i="39"/>
  <c r="GC526" i="39"/>
  <c r="GC507" i="39"/>
  <c r="GC470" i="39"/>
  <c r="GC479" i="39"/>
  <c r="GC455" i="39"/>
  <c r="GC437" i="39"/>
  <c r="GC423" i="39"/>
  <c r="GC389" i="39"/>
  <c r="GC365" i="39"/>
  <c r="GC386" i="39"/>
  <c r="GC327" i="39"/>
  <c r="GC307" i="39"/>
  <c r="GC275" i="39"/>
  <c r="GC290" i="39"/>
  <c r="GC230" i="39"/>
  <c r="GC210" i="39"/>
  <c r="GC235" i="39"/>
  <c r="GC199" i="39"/>
  <c r="GC96" i="39"/>
  <c r="GC76" i="39"/>
  <c r="GC56" i="39"/>
  <c r="GC197" i="39"/>
  <c r="GC145" i="39"/>
  <c r="GC125" i="39"/>
  <c r="GC120" i="39"/>
  <c r="GC25" i="39"/>
  <c r="GC378" i="39"/>
  <c r="GC358" i="39"/>
  <c r="GC320" i="39"/>
  <c r="GC300" i="39"/>
  <c r="GC268" i="39"/>
  <c r="GC283" i="39"/>
  <c r="GC223" i="39"/>
  <c r="GC248" i="39"/>
  <c r="GC157" i="39"/>
  <c r="GC109" i="39"/>
  <c r="GC89" i="39"/>
  <c r="GC69" i="39"/>
  <c r="GC49" i="39"/>
  <c r="GC161" i="39"/>
  <c r="GC138" i="39"/>
  <c r="GC174" i="39"/>
  <c r="GC20" i="39"/>
  <c r="GC43" i="39"/>
  <c r="GC584" i="39"/>
  <c r="GC565" i="39"/>
  <c r="GC554" i="39"/>
  <c r="GC525" i="39"/>
  <c r="GC506" i="39"/>
  <c r="GC469" i="39"/>
  <c r="GC475" i="39"/>
  <c r="GC454" i="39"/>
  <c r="GC432" i="39"/>
  <c r="GC422" i="39"/>
  <c r="GC388" i="39"/>
  <c r="GC364" i="39"/>
  <c r="GC385" i="39"/>
  <c r="GC326" i="39"/>
  <c r="GC306" i="39"/>
  <c r="GC274" i="39"/>
  <c r="GC289" i="39"/>
  <c r="GC229" i="39"/>
  <c r="GC209" i="39"/>
  <c r="GC189" i="39"/>
  <c r="GC185" i="39"/>
  <c r="GC95" i="39"/>
  <c r="GC75" i="39"/>
  <c r="GC55" i="39"/>
  <c r="GC187" i="39"/>
  <c r="GC144" i="39"/>
  <c r="GC124" i="39"/>
  <c r="GC115" i="39"/>
  <c r="GC24" i="39"/>
  <c r="GC583" i="39"/>
  <c r="GC564" i="39"/>
  <c r="GC545" i="39"/>
  <c r="GC524" i="39"/>
  <c r="GC505" i="39"/>
  <c r="GC468" i="39"/>
  <c r="GC472" i="39"/>
  <c r="GC453" i="39"/>
  <c r="GC414" i="39"/>
  <c r="GC421" i="39"/>
  <c r="GC387" i="39"/>
  <c r="GC363" i="39"/>
  <c r="GC345" i="39"/>
  <c r="GC325" i="39"/>
  <c r="GC305" i="39"/>
  <c r="GC273" i="39"/>
  <c r="GC288" i="39"/>
  <c r="GC228" i="39"/>
  <c r="GC208" i="39"/>
  <c r="GC194" i="39"/>
  <c r="GC180" i="39"/>
  <c r="GC94" i="39"/>
  <c r="GC74" i="39"/>
  <c r="GC54" i="39"/>
  <c r="GC182" i="39"/>
  <c r="GC143" i="39"/>
  <c r="GC205" i="39"/>
  <c r="GC113" i="39"/>
  <c r="GC23" i="39"/>
  <c r="GC602" i="39"/>
  <c r="GC580" i="39"/>
  <c r="GC561" i="39"/>
  <c r="GC542" i="39"/>
  <c r="GC521" i="39"/>
  <c r="GC502" i="39"/>
  <c r="GC465" i="39"/>
  <c r="GC490" i="39"/>
  <c r="GC435" i="39"/>
  <c r="GC411" i="39"/>
  <c r="GC418" i="39"/>
  <c r="GC383" i="39"/>
  <c r="GC360" i="39"/>
  <c r="GC342" i="39"/>
  <c r="GC322" i="39"/>
  <c r="GC302" i="39"/>
  <c r="GC270" i="39"/>
  <c r="GC285" i="39"/>
  <c r="GC225" i="39"/>
  <c r="GC250" i="39"/>
  <c r="GC191" i="39"/>
  <c r="GC165" i="39"/>
  <c r="GC91" i="39"/>
  <c r="GC71" i="39"/>
  <c r="GC51" i="39"/>
  <c r="GC167" i="39"/>
  <c r="GC140" i="39"/>
  <c r="GC184" i="39"/>
  <c r="GC41" i="39"/>
  <c r="GC34" i="39"/>
  <c r="GC340" i="39"/>
  <c r="GC600" i="39"/>
  <c r="GC578" i="39"/>
  <c r="GC559" i="39"/>
  <c r="GC538" i="39"/>
  <c r="GC519" i="39"/>
  <c r="GC500" i="39"/>
  <c r="GC463" i="39"/>
  <c r="GC480" i="39"/>
  <c r="GC434" i="39"/>
  <c r="GC409" i="39"/>
  <c r="GC416" i="39"/>
  <c r="GC592" i="39"/>
  <c r="GC573" i="39"/>
  <c r="GC552" i="39"/>
  <c r="GC534" i="39"/>
  <c r="GC514" i="39"/>
  <c r="GC495" i="39"/>
  <c r="GC458" i="39"/>
  <c r="GC428" i="39"/>
  <c r="GC446" i="39"/>
  <c r="GC404" i="39"/>
  <c r="GC396" i="39"/>
  <c r="GC372" i="39"/>
  <c r="GC353" i="39"/>
  <c r="GC335" i="39"/>
  <c r="GC315" i="39"/>
  <c r="GC295" i="39"/>
  <c r="GC263" i="39"/>
  <c r="GC255" i="39"/>
  <c r="GC218" i="39"/>
  <c r="GC243" i="39"/>
  <c r="GC152" i="39"/>
  <c r="GC104" i="39"/>
  <c r="GC84" i="39"/>
  <c r="GC64" i="39"/>
  <c r="GC203" i="39"/>
  <c r="GC201" i="39"/>
  <c r="GC133" i="39"/>
  <c r="GC111" i="39"/>
  <c r="GC37" i="39"/>
  <c r="GC44" i="39"/>
  <c r="FQ11" i="39"/>
  <c r="DH318" i="38"/>
  <c r="DH317" i="38" s="1"/>
  <c r="DH315" i="38" s="1"/>
  <c r="DH323" i="38" s="1"/>
  <c r="DH328" i="38" s="1"/>
  <c r="DB318" i="38"/>
  <c r="DB317" i="38" s="1"/>
  <c r="DB315" i="38" s="1"/>
  <c r="CP328" i="38"/>
  <c r="AT246" i="19"/>
  <c r="FR16" i="33"/>
  <c r="FR17" i="33"/>
  <c r="FR19" i="33"/>
  <c r="FR18" i="33"/>
  <c r="FR21" i="33"/>
  <c r="FR20" i="33"/>
  <c r="FR15" i="33"/>
  <c r="AB316" i="19"/>
  <c r="AB321" i="19"/>
  <c r="AB331" i="19" s="1"/>
  <c r="BH197" i="19"/>
  <c r="BH234" i="19" s="1"/>
  <c r="AZ234" i="19"/>
  <c r="AV270" i="19"/>
  <c r="AP299" i="19"/>
  <c r="AT269" i="19"/>
  <c r="AT267" i="19" s="1"/>
  <c r="AT281" i="19" s="1"/>
  <c r="AT283" i="19" s="1"/>
  <c r="AP267" i="19"/>
  <c r="BX141" i="19"/>
  <c r="BT159" i="19"/>
  <c r="BR159" i="19"/>
  <c r="BN179" i="19"/>
  <c r="BR179" i="19" s="1"/>
  <c r="BB233" i="19"/>
  <c r="BF196" i="19"/>
  <c r="BB194" i="19"/>
  <c r="BF178" i="19"/>
  <c r="BF176" i="19" s="1"/>
  <c r="BF190" i="19" s="1"/>
  <c r="BB176" i="19"/>
  <c r="AZ194" i="19"/>
  <c r="AZ208" i="19" s="1"/>
  <c r="AZ209" i="19" s="1"/>
  <c r="AJ299" i="19"/>
  <c r="AN269" i="19"/>
  <c r="AN267" i="19" s="1"/>
  <c r="AN281" i="19" s="1"/>
  <c r="AN283" i="19" s="1"/>
  <c r="AJ267" i="19"/>
  <c r="BF197" i="19"/>
  <c r="BB234" i="19"/>
  <c r="AZ233" i="19"/>
  <c r="AV269" i="19"/>
  <c r="AV231" i="19"/>
  <c r="AH320" i="19"/>
  <c r="AH284" i="19"/>
  <c r="AH313" i="19"/>
  <c r="AH311" i="19" s="1"/>
  <c r="AH332" i="19" s="1"/>
  <c r="AH333" i="19" s="1"/>
  <c r="AH322" i="19"/>
  <c r="BL158" i="19"/>
  <c r="BL156" i="19" s="1"/>
  <c r="BL170" i="19" s="1"/>
  <c r="BL171" i="19" s="1"/>
  <c r="BH178" i="19"/>
  <c r="BH196" i="19" s="1"/>
  <c r="BH156" i="19"/>
  <c r="BN138" i="19"/>
  <c r="BR140" i="19"/>
  <c r="BR138" i="19" s="1"/>
  <c r="BR152" i="19" s="1"/>
  <c r="BN158" i="19"/>
  <c r="V324" i="19"/>
  <c r="V325" i="19" s="1"/>
  <c r="V331" i="19"/>
  <c r="V326" i="19" a="1"/>
  <c r="V326" i="19" s="1"/>
  <c r="V327" i="19" s="1"/>
  <c r="BR27" i="26"/>
  <c r="BT140" i="19" s="1"/>
  <c r="GA27" i="33"/>
  <c r="GA22" i="33"/>
  <c r="GA26" i="33"/>
  <c r="GA28" i="33"/>
  <c r="GA25" i="33"/>
  <c r="GA23" i="33"/>
  <c r="GA24" i="33"/>
  <c r="GA18" i="33"/>
  <c r="GA19" i="33"/>
  <c r="GA20" i="33"/>
  <c r="GA16" i="33"/>
  <c r="GA21" i="33"/>
  <c r="GA17" i="33"/>
  <c r="FI16" i="33"/>
  <c r="FI33" i="33"/>
  <c r="FI34" i="33"/>
  <c r="FI30" i="33"/>
  <c r="FI32" i="33"/>
  <c r="FI31" i="33"/>
  <c r="FI29" i="33"/>
  <c r="FI26" i="33"/>
  <c r="FI27" i="33"/>
  <c r="FI24" i="33"/>
  <c r="FI22" i="33"/>
  <c r="FI28" i="33"/>
  <c r="FI25" i="33"/>
  <c r="FI23" i="33"/>
  <c r="FI21" i="33"/>
  <c r="FI19" i="33"/>
  <c r="FI17" i="33"/>
  <c r="FI18" i="33"/>
  <c r="FH14" i="33"/>
  <c r="FI14" i="33" s="1"/>
  <c r="FI20" i="33"/>
  <c r="GA15" i="33"/>
  <c r="BX28" i="26"/>
  <c r="BZ141" i="19" s="1"/>
  <c r="FZ11" i="39" l="1"/>
  <c r="FQ8" i="39"/>
  <c r="DN319" i="38" s="1"/>
  <c r="DN318" i="38"/>
  <c r="DN317" i="38" s="1"/>
  <c r="DN315" i="38" s="1"/>
  <c r="DN323" i="38" s="1"/>
  <c r="DN328" i="38" s="1"/>
  <c r="DB323" i="38"/>
  <c r="BN197" i="19"/>
  <c r="BN234" i="19" s="1"/>
  <c r="BL197" i="19"/>
  <c r="AB324" i="19"/>
  <c r="AB325" i="19" s="1"/>
  <c r="AB326" i="19" a="1"/>
  <c r="AB326" i="19" s="1"/>
  <c r="AB327" i="19" s="1"/>
  <c r="AZ231" i="19"/>
  <c r="AZ245" i="19" s="1"/>
  <c r="AZ246" i="19" s="1"/>
  <c r="BT158" i="19"/>
  <c r="BT138" i="19"/>
  <c r="BX140" i="19"/>
  <c r="BX138" i="19" s="1"/>
  <c r="BX152" i="19" s="1"/>
  <c r="BH194" i="19"/>
  <c r="BL196" i="19"/>
  <c r="BH233" i="19"/>
  <c r="AV299" i="19"/>
  <c r="AZ269" i="19"/>
  <c r="AV267" i="19"/>
  <c r="AT299" i="19"/>
  <c r="AT297" i="19" s="1"/>
  <c r="AP297" i="19"/>
  <c r="AN299" i="19"/>
  <c r="AN297" i="19" s="1"/>
  <c r="AJ297" i="19"/>
  <c r="BH176" i="19"/>
  <c r="BL178" i="19"/>
  <c r="BL176" i="19" s="1"/>
  <c r="BL190" i="19" s="1"/>
  <c r="BX159" i="19"/>
  <c r="BT179" i="19"/>
  <c r="BX179" i="19" s="1"/>
  <c r="BF234" i="19"/>
  <c r="BB270" i="19"/>
  <c r="BF194" i="19"/>
  <c r="BF208" i="19" s="1"/>
  <c r="BF209" i="19" s="1"/>
  <c r="BH270" i="19"/>
  <c r="BL234" i="19"/>
  <c r="BR158" i="19"/>
  <c r="BR156" i="19" s="1"/>
  <c r="BR170" i="19" s="1"/>
  <c r="BR171" i="19" s="1"/>
  <c r="BN156" i="19"/>
  <c r="BN178" i="19"/>
  <c r="BN196" i="19" s="1"/>
  <c r="AH316" i="19"/>
  <c r="AV300" i="19"/>
  <c r="AZ300" i="19" s="1"/>
  <c r="AZ270" i="19"/>
  <c r="CD141" i="19"/>
  <c r="BZ159" i="19"/>
  <c r="AH321" i="19"/>
  <c r="BB269" i="19"/>
  <c r="BF233" i="19"/>
  <c r="BB231" i="19"/>
  <c r="BX27" i="26"/>
  <c r="BZ140" i="19" s="1"/>
  <c r="FI15" i="33"/>
  <c r="CD28" i="26"/>
  <c r="CF141" i="19" s="1"/>
  <c r="FZ8" i="39" l="1"/>
  <c r="DT319" i="38" s="1"/>
  <c r="DT318" i="38"/>
  <c r="DB328" i="38"/>
  <c r="BT197" i="19"/>
  <c r="BT234" i="19" s="1"/>
  <c r="BL194" i="19"/>
  <c r="BL208" i="19" s="1"/>
  <c r="BL209" i="19" s="1"/>
  <c r="BR197" i="19"/>
  <c r="AZ267" i="19"/>
  <c r="AZ281" i="19" s="1"/>
  <c r="AZ283" i="19" s="1"/>
  <c r="AH326" i="19" a="1"/>
  <c r="AH326" i="19" s="1"/>
  <c r="AH327" i="19" s="1"/>
  <c r="AH324" i="19"/>
  <c r="AH325" i="19" s="1"/>
  <c r="AH331" i="19"/>
  <c r="CJ141" i="19"/>
  <c r="CF159" i="19"/>
  <c r="CD159" i="19"/>
  <c r="BZ179" i="19"/>
  <c r="CD179" i="19" s="1"/>
  <c r="BL270" i="19"/>
  <c r="BH300" i="19"/>
  <c r="BL300" i="19" s="1"/>
  <c r="BN194" i="19"/>
  <c r="BN233" i="19"/>
  <c r="BR196" i="19"/>
  <c r="BR178" i="19"/>
  <c r="BR176" i="19" s="1"/>
  <c r="BR190" i="19" s="1"/>
  <c r="BN176" i="19"/>
  <c r="BF231" i="19"/>
  <c r="BF245" i="19" s="1"/>
  <c r="BF246" i="19" s="1"/>
  <c r="BF269" i="19"/>
  <c r="BB299" i="19"/>
  <c r="BB267" i="19"/>
  <c r="BL233" i="19"/>
  <c r="BL231" i="19" s="1"/>
  <c r="BL245" i="19" s="1"/>
  <c r="BH269" i="19"/>
  <c r="BH231" i="19"/>
  <c r="BZ158" i="19"/>
  <c r="BZ138" i="19"/>
  <c r="CD140" i="19"/>
  <c r="CD138" i="19" s="1"/>
  <c r="CD152" i="19" s="1"/>
  <c r="AZ299" i="19"/>
  <c r="AZ297" i="19" s="1"/>
  <c r="AV297" i="19"/>
  <c r="BR234" i="19"/>
  <c r="BN270" i="19"/>
  <c r="AN320" i="19"/>
  <c r="AN322" i="19"/>
  <c r="AN313" i="19"/>
  <c r="AN311" i="19" s="1"/>
  <c r="AN332" i="19" s="1"/>
  <c r="AN333" i="19" s="1"/>
  <c r="AN284" i="19"/>
  <c r="BF270" i="19"/>
  <c r="BB300" i="19"/>
  <c r="BF300" i="19" s="1"/>
  <c r="AT320" i="19"/>
  <c r="AT313" i="19"/>
  <c r="AT311" i="19" s="1"/>
  <c r="AT332" i="19" s="1"/>
  <c r="AT333" i="19" s="1"/>
  <c r="AT322" i="19"/>
  <c r="AT284" i="19"/>
  <c r="BX158" i="19"/>
  <c r="BX156" i="19" s="1"/>
  <c r="BX170" i="19" s="1"/>
  <c r="BX171" i="19" s="1"/>
  <c r="BT178" i="19"/>
  <c r="BT196" i="19" s="1"/>
  <c r="BT156" i="19"/>
  <c r="CD27" i="26"/>
  <c r="CF140" i="19" s="1"/>
  <c r="CJ28" i="26"/>
  <c r="CL141" i="19" s="1"/>
  <c r="DT317" i="38" l="1"/>
  <c r="DT315" i="38" s="1"/>
  <c r="BX197" i="19"/>
  <c r="BL246" i="19"/>
  <c r="BF267" i="19"/>
  <c r="BF281" i="19" s="1"/>
  <c r="BF283" i="19" s="1"/>
  <c r="AT316" i="19"/>
  <c r="BR194" i="19"/>
  <c r="BR208" i="19" s="1"/>
  <c r="BR209" i="19" s="1"/>
  <c r="AN316" i="19"/>
  <c r="AN321" i="19"/>
  <c r="AN324" i="19" s="1"/>
  <c r="AN325" i="19" s="1"/>
  <c r="BZ197" i="19"/>
  <c r="CD197" i="19" s="1"/>
  <c r="CF138" i="19"/>
  <c r="CJ140" i="19"/>
  <c r="CJ138" i="19" s="1"/>
  <c r="CJ152" i="19" s="1"/>
  <c r="CF158" i="19"/>
  <c r="BF299" i="19"/>
  <c r="BF297" i="19" s="1"/>
  <c r="BB297" i="19"/>
  <c r="BT194" i="19"/>
  <c r="BT233" i="19"/>
  <c r="BX196" i="19"/>
  <c r="AZ320" i="19"/>
  <c r="AZ313" i="19"/>
  <c r="AZ311" i="19" s="1"/>
  <c r="AZ332" i="19" s="1"/>
  <c r="AZ333" i="19" s="1"/>
  <c r="AZ322" i="19"/>
  <c r="AZ284" i="19"/>
  <c r="BT176" i="19"/>
  <c r="BX178" i="19"/>
  <c r="BX176" i="19" s="1"/>
  <c r="BX190" i="19" s="1"/>
  <c r="BT270" i="19"/>
  <c r="BX234" i="19"/>
  <c r="CD158" i="19"/>
  <c r="CD156" i="19" s="1"/>
  <c r="CD170" i="19" s="1"/>
  <c r="BZ156" i="19"/>
  <c r="BZ178" i="19"/>
  <c r="BZ196" i="19" s="1"/>
  <c r="CJ159" i="19"/>
  <c r="CF179" i="19"/>
  <c r="CJ179" i="19" s="1"/>
  <c r="BN231" i="19"/>
  <c r="BN269" i="19"/>
  <c r="BR233" i="19"/>
  <c r="BR231" i="19" s="1"/>
  <c r="BR245" i="19" s="1"/>
  <c r="AT321" i="19"/>
  <c r="BH267" i="19"/>
  <c r="BH299" i="19"/>
  <c r="BL269" i="19"/>
  <c r="BL267" i="19" s="1"/>
  <c r="BL281" i="19" s="1"/>
  <c r="BL283" i="19" s="1"/>
  <c r="CP141" i="19"/>
  <c r="CL159" i="19"/>
  <c r="BR270" i="19"/>
  <c r="BN300" i="19"/>
  <c r="BR300" i="19" s="1"/>
  <c r="CJ27" i="26"/>
  <c r="CL140" i="19" s="1"/>
  <c r="CP28" i="26"/>
  <c r="CR141" i="19" s="1"/>
  <c r="DT323" i="38" l="1"/>
  <c r="M2" i="35" a="1"/>
  <c r="M2" i="35" s="1"/>
  <c r="BR246" i="19"/>
  <c r="AN326" i="19" a="1"/>
  <c r="AN326" i="19" s="1"/>
  <c r="AN327" i="19" s="1"/>
  <c r="AN331" i="19"/>
  <c r="CF197" i="19"/>
  <c r="CF234" i="19" s="1"/>
  <c r="BX194" i="19"/>
  <c r="BX208" i="19" s="1"/>
  <c r="BX209" i="19" s="1"/>
  <c r="CD178" i="19"/>
  <c r="CD176" i="19" s="1"/>
  <c r="CD190" i="19" s="1"/>
  <c r="BZ176" i="19"/>
  <c r="BZ194" i="19"/>
  <c r="BZ234" i="19"/>
  <c r="CD234" i="19" s="1"/>
  <c r="AT326" i="19" a="1"/>
  <c r="AT326" i="19" s="1"/>
  <c r="AT327" i="19" s="1"/>
  <c r="AT324" i="19"/>
  <c r="AT325" i="19" s="1"/>
  <c r="AT331" i="19"/>
  <c r="CD171" i="19"/>
  <c r="BF320" i="19"/>
  <c r="BF313" i="19"/>
  <c r="BF311" i="19" s="1"/>
  <c r="BF332" i="19" s="1"/>
  <c r="BF333" i="19" s="1"/>
  <c r="BF322" i="19"/>
  <c r="BF284" i="19"/>
  <c r="CV141" i="19"/>
  <c r="CR159" i="19"/>
  <c r="CJ158" i="19"/>
  <c r="CJ156" i="19" s="1"/>
  <c r="CJ170" i="19" s="1"/>
  <c r="CF156" i="19"/>
  <c r="CF178" i="19"/>
  <c r="CF196" i="19" s="1"/>
  <c r="CL158" i="19"/>
  <c r="CL138" i="19"/>
  <c r="CP140" i="19"/>
  <c r="CP138" i="19" s="1"/>
  <c r="CP152" i="19" s="1"/>
  <c r="BN267" i="19"/>
  <c r="BN299" i="19"/>
  <c r="BR269" i="19"/>
  <c r="BR267" i="19" s="1"/>
  <c r="BR281" i="19" s="1"/>
  <c r="BR283" i="19" s="1"/>
  <c r="BX270" i="19"/>
  <c r="BT300" i="19"/>
  <c r="BX300" i="19" s="1"/>
  <c r="CP159" i="19"/>
  <c r="CL179" i="19"/>
  <c r="CP179" i="19" s="1"/>
  <c r="BT269" i="19"/>
  <c r="BT231" i="19"/>
  <c r="BX233" i="19"/>
  <c r="BX231" i="19" s="1"/>
  <c r="BX245" i="19" s="1"/>
  <c r="BZ233" i="19"/>
  <c r="CD196" i="19"/>
  <c r="CD194" i="19" s="1"/>
  <c r="CD208" i="19" s="1"/>
  <c r="CD209" i="19" s="1"/>
  <c r="BL299" i="19"/>
  <c r="BL297" i="19" s="1"/>
  <c r="BH297" i="19"/>
  <c r="AZ321" i="19"/>
  <c r="AZ316" i="19"/>
  <c r="CP27" i="26"/>
  <c r="CR140" i="19" s="1"/>
  <c r="CV28" i="26"/>
  <c r="CX141" i="19" s="1"/>
  <c r="DT328" i="38" l="1"/>
  <c r="T2" i="35" s="1" a="1"/>
  <c r="T2" i="35" s="1"/>
  <c r="Q2" i="35" a="1"/>
  <c r="Q2" i="35" s="1"/>
  <c r="BZ231" i="19"/>
  <c r="BX246" i="19"/>
  <c r="CF194" i="19"/>
  <c r="CJ197" i="19"/>
  <c r="CJ178" i="19"/>
  <c r="CJ176" i="19" s="1"/>
  <c r="CJ190" i="19" s="1"/>
  <c r="CF176" i="19"/>
  <c r="CL197" i="19"/>
  <c r="CL234" i="19" s="1"/>
  <c r="BF316" i="19"/>
  <c r="BZ270" i="19"/>
  <c r="BZ300" i="19" s="1"/>
  <c r="CD300" i="19" s="1"/>
  <c r="DB141" i="19"/>
  <c r="CX159" i="19"/>
  <c r="AZ324" i="19"/>
  <c r="AZ325" i="19" s="1"/>
  <c r="AZ331" i="19"/>
  <c r="AZ326" i="19" a="1"/>
  <c r="AZ326" i="19" s="1"/>
  <c r="AZ327" i="19" s="1"/>
  <c r="BL320" i="19"/>
  <c r="BL322" i="19"/>
  <c r="BL284" i="19"/>
  <c r="BL313" i="19"/>
  <c r="BL311" i="19" s="1"/>
  <c r="BL332" i="19" s="1"/>
  <c r="BL333" i="19" s="1"/>
  <c r="CP158" i="19"/>
  <c r="CP156" i="19" s="1"/>
  <c r="CP170" i="19" s="1"/>
  <c r="CL156" i="19"/>
  <c r="CL178" i="19"/>
  <c r="CF233" i="19"/>
  <c r="CF231" i="19" s="1"/>
  <c r="CJ196" i="19"/>
  <c r="CJ234" i="19"/>
  <c r="CF270" i="19"/>
  <c r="CD233" i="19"/>
  <c r="CD231" i="19" s="1"/>
  <c r="CD245" i="19" s="1"/>
  <c r="CD246" i="19" s="1"/>
  <c r="BZ269" i="19"/>
  <c r="CJ171" i="19"/>
  <c r="CV159" i="19"/>
  <c r="CR179" i="19"/>
  <c r="CV179" i="19" s="1"/>
  <c r="CR138" i="19"/>
  <c r="CV140" i="19"/>
  <c r="CV138" i="19" s="1"/>
  <c r="CV152" i="19" s="1"/>
  <c r="CR158" i="19"/>
  <c r="BR299" i="19"/>
  <c r="BR297" i="19" s="1"/>
  <c r="BN297" i="19"/>
  <c r="BT267" i="19"/>
  <c r="BT299" i="19"/>
  <c r="BX269" i="19"/>
  <c r="BX267" i="19" s="1"/>
  <c r="BX281" i="19" s="1"/>
  <c r="BX283" i="19" s="1"/>
  <c r="BF321" i="19"/>
  <c r="CV27" i="26"/>
  <c r="CX140" i="19" s="1"/>
  <c r="DB28" i="26"/>
  <c r="DD141" i="19" s="1"/>
  <c r="Q22" i="35" l="1"/>
  <c r="W2" i="35" a="1"/>
  <c r="W2" i="35" s="1"/>
  <c r="T22" i="35"/>
  <c r="Y2" i="35" a="1"/>
  <c r="Y2" i="35" s="1"/>
  <c r="CJ194" i="19"/>
  <c r="CJ208" i="19" s="1"/>
  <c r="CJ209" i="19" s="1"/>
  <c r="CD270" i="19"/>
  <c r="CR197" i="19"/>
  <c r="CV197" i="19" s="1"/>
  <c r="CP178" i="19"/>
  <c r="CP176" i="19" s="1"/>
  <c r="CP190" i="19" s="1"/>
  <c r="CL176" i="19"/>
  <c r="BZ267" i="19"/>
  <c r="CP197" i="19"/>
  <c r="BL321" i="19"/>
  <c r="BL331" i="19" s="1"/>
  <c r="CL196" i="19"/>
  <c r="CX138" i="19"/>
  <c r="DB140" i="19"/>
  <c r="DB138" i="19" s="1"/>
  <c r="DB152" i="19" s="1"/>
  <c r="CX158" i="19"/>
  <c r="CF269" i="19"/>
  <c r="CF267" i="19" s="1"/>
  <c r="CJ233" i="19"/>
  <c r="CJ231" i="19" s="1"/>
  <c r="CJ245" i="19" s="1"/>
  <c r="BX299" i="19"/>
  <c r="BX297" i="19" s="1"/>
  <c r="BT297" i="19"/>
  <c r="CF300" i="19"/>
  <c r="CJ300" i="19" s="1"/>
  <c r="CJ270" i="19"/>
  <c r="BF326" i="19" a="1"/>
  <c r="BF326" i="19" s="1"/>
  <c r="BF327" i="19" s="1"/>
  <c r="BF324" i="19"/>
  <c r="BF325" i="19" s="1"/>
  <c r="BF331" i="19"/>
  <c r="CP234" i="19"/>
  <c r="CL270" i="19"/>
  <c r="BR320" i="19"/>
  <c r="BR322" i="19"/>
  <c r="BR284" i="19"/>
  <c r="BR313" i="19"/>
  <c r="BR311" i="19" s="1"/>
  <c r="BR332" i="19" s="1"/>
  <c r="BR333" i="19" s="1"/>
  <c r="CP171" i="19"/>
  <c r="CV158" i="19"/>
  <c r="CV156" i="19" s="1"/>
  <c r="CV170" i="19" s="1"/>
  <c r="CR156" i="19"/>
  <c r="CR178" i="19"/>
  <c r="BL316" i="19"/>
  <c r="DB159" i="19"/>
  <c r="CX179" i="19"/>
  <c r="DB179" i="19" s="1"/>
  <c r="CD269" i="19"/>
  <c r="BZ299" i="19"/>
  <c r="DH141" i="19"/>
  <c r="DD159" i="19"/>
  <c r="DB27" i="26"/>
  <c r="DD140" i="19" s="1"/>
  <c r="DH28" i="26"/>
  <c r="DJ141" i="19" s="1"/>
  <c r="BR321" i="19" l="1"/>
  <c r="BR326" i="19" s="1" a="1"/>
  <c r="BR326" i="19" s="1"/>
  <c r="BR327" i="19" s="1"/>
  <c r="BR316" i="19"/>
  <c r="CD267" i="19"/>
  <c r="CD281" i="19" s="1"/>
  <c r="CD283" i="19" s="1"/>
  <c r="CR234" i="19"/>
  <c r="CR270" i="19" s="1"/>
  <c r="CJ246" i="19"/>
  <c r="BL326" i="19" a="1"/>
  <c r="BL326" i="19" s="1"/>
  <c r="BL327" i="19" s="1"/>
  <c r="CD299" i="19"/>
  <c r="CD297" i="19" s="1"/>
  <c r="BZ297" i="19"/>
  <c r="CL233" i="19"/>
  <c r="CL231" i="19" s="1"/>
  <c r="CL194" i="19"/>
  <c r="CV178" i="19"/>
  <c r="CV176" i="19" s="1"/>
  <c r="CV190" i="19" s="1"/>
  <c r="CR176" i="19"/>
  <c r="BL324" i="19"/>
  <c r="BL325" i="19" s="1"/>
  <c r="CX197" i="19"/>
  <c r="CX234" i="19" s="1"/>
  <c r="CP196" i="19"/>
  <c r="CP194" i="19" s="1"/>
  <c r="CP208" i="19" s="1"/>
  <c r="CP209" i="19" s="1"/>
  <c r="BX320" i="19"/>
  <c r="BX322" i="19"/>
  <c r="BX284" i="19"/>
  <c r="BX313" i="19"/>
  <c r="BX311" i="19" s="1"/>
  <c r="BX332" i="19" s="1"/>
  <c r="BX333" i="19" s="1"/>
  <c r="CJ269" i="19"/>
  <c r="CJ267" i="19" s="1"/>
  <c r="CJ281" i="19" s="1"/>
  <c r="CJ283" i="19" s="1"/>
  <c r="CF299" i="19"/>
  <c r="DN141" i="19"/>
  <c r="DJ159" i="19"/>
  <c r="CR196" i="19"/>
  <c r="CR194" i="19" s="1"/>
  <c r="DB158" i="19"/>
  <c r="DB156" i="19" s="1"/>
  <c r="DB170" i="19" s="1"/>
  <c r="CX156" i="19"/>
  <c r="CX178" i="19"/>
  <c r="CX196" i="19" s="1"/>
  <c r="CV171" i="19"/>
  <c r="DD138" i="19"/>
  <c r="DH140" i="19"/>
  <c r="DH138" i="19" s="1"/>
  <c r="DH152" i="19" s="1"/>
  <c r="DD158" i="19"/>
  <c r="BR331" i="19"/>
  <c r="DH159" i="19"/>
  <c r="DD179" i="19"/>
  <c r="DH179" i="19" s="1"/>
  <c r="CP270" i="19"/>
  <c r="CL300" i="19"/>
  <c r="CP300" i="19" s="1"/>
  <c r="DH27" i="26"/>
  <c r="DJ140" i="19" s="1"/>
  <c r="DN28" i="26"/>
  <c r="DP141" i="19" s="1"/>
  <c r="CV234" i="19" l="1"/>
  <c r="BR324" i="19"/>
  <c r="BR325" i="19" s="1"/>
  <c r="BX316" i="19"/>
  <c r="CX194" i="19"/>
  <c r="CP233" i="19"/>
  <c r="CP231" i="19" s="1"/>
  <c r="CP245" i="19" s="1"/>
  <c r="CP246" i="19" s="1"/>
  <c r="CL269" i="19"/>
  <c r="CL267" i="19" s="1"/>
  <c r="CJ299" i="19"/>
  <c r="CJ297" i="19" s="1"/>
  <c r="CF297" i="19"/>
  <c r="DB178" i="19"/>
  <c r="DB176" i="19" s="1"/>
  <c r="DB190" i="19" s="1"/>
  <c r="CX176" i="19"/>
  <c r="CD320" i="19"/>
  <c r="CD313" i="19"/>
  <c r="CD311" i="19" s="1"/>
  <c r="CD332" i="19" s="1"/>
  <c r="CD333" i="19" s="1"/>
  <c r="CD322" i="19"/>
  <c r="CD284" i="19"/>
  <c r="DB197" i="19"/>
  <c r="DD197" i="19"/>
  <c r="DH197" i="19" s="1"/>
  <c r="BX321" i="19"/>
  <c r="BX324" i="19" s="1"/>
  <c r="BX325" i="19" s="1"/>
  <c r="CX233" i="19"/>
  <c r="CX231" i="19" s="1"/>
  <c r="DB196" i="19"/>
  <c r="DT141" i="19"/>
  <c r="DP159" i="19"/>
  <c r="DH158" i="19"/>
  <c r="DH156" i="19" s="1"/>
  <c r="DH170" i="19" s="1"/>
  <c r="DD156" i="19"/>
  <c r="DD178" i="19"/>
  <c r="DB171" i="19"/>
  <c r="DJ138" i="19"/>
  <c r="DN140" i="19"/>
  <c r="DN138" i="19" s="1"/>
  <c r="DN152" i="19" s="1"/>
  <c r="DJ158" i="19"/>
  <c r="CV270" i="19"/>
  <c r="CR300" i="19"/>
  <c r="CV300" i="19" s="1"/>
  <c r="CR233" i="19"/>
  <c r="CR231" i="19" s="1"/>
  <c r="CV196" i="19"/>
  <c r="CV194" i="19" s="1"/>
  <c r="CV208" i="19" s="1"/>
  <c r="CV209" i="19" s="1"/>
  <c r="DN159" i="19"/>
  <c r="DJ179" i="19"/>
  <c r="DN179" i="19" s="1"/>
  <c r="DB234" i="19"/>
  <c r="CX270" i="19"/>
  <c r="DN27" i="26"/>
  <c r="DP140" i="19" s="1"/>
  <c r="AL3" i="33"/>
  <c r="AU3" i="33"/>
  <c r="BD3" i="33"/>
  <c r="BV3" i="33"/>
  <c r="CN3" i="33"/>
  <c r="BV10" i="33"/>
  <c r="DF3" i="33"/>
  <c r="DX3" i="33"/>
  <c r="BM3" i="33"/>
  <c r="CE3" i="33"/>
  <c r="CW3" i="33"/>
  <c r="DO3" i="33"/>
  <c r="EG3" i="33"/>
  <c r="FH3" i="33"/>
  <c r="EP3" i="33"/>
  <c r="EY3" i="33"/>
  <c r="FZ3" i="33"/>
  <c r="DD234" i="19" l="1"/>
  <c r="DD270" i="19" s="1"/>
  <c r="BX326" i="19" a="1"/>
  <c r="BX326" i="19" s="1"/>
  <c r="BX327" i="19" s="1"/>
  <c r="BX331" i="19"/>
  <c r="CP269" i="19"/>
  <c r="CP267" i="19" s="1"/>
  <c r="CP281" i="19" s="1"/>
  <c r="CP283" i="19" s="1"/>
  <c r="CL299" i="19"/>
  <c r="CP299" i="19" s="1"/>
  <c r="CP297" i="19" s="1"/>
  <c r="DB194" i="19"/>
  <c r="DB208" i="19" s="1"/>
  <c r="DB209" i="19" s="1"/>
  <c r="CD316" i="19"/>
  <c r="CD321" i="19"/>
  <c r="DH178" i="19"/>
  <c r="DH176" i="19" s="1"/>
  <c r="DH190" i="19" s="1"/>
  <c r="DD176" i="19"/>
  <c r="CJ320" i="19"/>
  <c r="CJ284" i="19"/>
  <c r="CJ313" i="19"/>
  <c r="CJ311" i="19" s="1"/>
  <c r="CJ332" i="19" s="1"/>
  <c r="CJ333" i="19" s="1"/>
  <c r="CJ322" i="19"/>
  <c r="DJ197" i="19"/>
  <c r="DN197" i="19" s="1"/>
  <c r="DB270" i="19"/>
  <c r="CX300" i="19"/>
  <c r="DB300" i="19" s="1"/>
  <c r="CV233" i="19"/>
  <c r="CV231" i="19" s="1"/>
  <c r="CV245" i="19" s="1"/>
  <c r="CV246" i="19" s="1"/>
  <c r="CR269" i="19"/>
  <c r="CR267" i="19" s="1"/>
  <c r="DP138" i="19"/>
  <c r="DT140" i="19"/>
  <c r="DT138" i="19" s="1"/>
  <c r="DT152" i="19" s="1"/>
  <c r="DP158" i="19"/>
  <c r="DH171" i="19"/>
  <c r="DT159" i="19"/>
  <c r="DP179" i="19"/>
  <c r="DT179" i="19" s="1"/>
  <c r="DN158" i="19"/>
  <c r="DN156" i="19" s="1"/>
  <c r="DN170" i="19" s="1"/>
  <c r="DJ156" i="19"/>
  <c r="DJ178" i="19"/>
  <c r="DD196" i="19"/>
  <c r="DD194" i="19" s="1"/>
  <c r="CX269" i="19"/>
  <c r="CX267" i="19" s="1"/>
  <c r="DB233" i="19"/>
  <c r="DB231" i="19" s="1"/>
  <c r="DB245" i="19" s="1"/>
  <c r="BX14" i="33" a="1"/>
  <c r="BY285" i="33" s="1"/>
  <c r="DH234" i="19" l="1"/>
  <c r="CL297" i="19"/>
  <c r="DB246" i="19"/>
  <c r="DJ234" i="19"/>
  <c r="DN234" i="19" s="1"/>
  <c r="DP197" i="19"/>
  <c r="DT197" i="19" s="1"/>
  <c r="CJ316" i="19"/>
  <c r="DN178" i="19"/>
  <c r="DN176" i="19" s="1"/>
  <c r="DN190" i="19" s="1"/>
  <c r="DJ176" i="19"/>
  <c r="CP320" i="19"/>
  <c r="CP284" i="19"/>
  <c r="CP313" i="19"/>
  <c r="CP311" i="19" s="1"/>
  <c r="CP332" i="19" s="1"/>
  <c r="CP333" i="19" s="1"/>
  <c r="CP322" i="19"/>
  <c r="CJ321" i="19"/>
  <c r="CD326" i="19" a="1"/>
  <c r="CD326" i="19" s="1"/>
  <c r="CD327" i="19" s="1"/>
  <c r="CD324" i="19"/>
  <c r="CD325" i="19" s="1"/>
  <c r="CD331" i="19"/>
  <c r="DJ196" i="19"/>
  <c r="DN196" i="19" s="1"/>
  <c r="DN194" i="19" s="1"/>
  <c r="DN208" i="19" s="1"/>
  <c r="DN209" i="19" s="1"/>
  <c r="DH270" i="19"/>
  <c r="DD300" i="19"/>
  <c r="DH300" i="19" s="1"/>
  <c r="DT158" i="19"/>
  <c r="DT156" i="19" s="1"/>
  <c r="DT170" i="19" s="1"/>
  <c r="DP156" i="19"/>
  <c r="DP178" i="19"/>
  <c r="DP196" i="19" s="1"/>
  <c r="DN171" i="19"/>
  <c r="CV269" i="19"/>
  <c r="CV267" i="19" s="1"/>
  <c r="CV281" i="19" s="1"/>
  <c r="CV283" i="19" s="1"/>
  <c r="CR299" i="19"/>
  <c r="CX299" i="19"/>
  <c r="DB269" i="19"/>
  <c r="DB267" i="19" s="1"/>
  <c r="DB281" i="19" s="1"/>
  <c r="DB283" i="19" s="1"/>
  <c r="DH196" i="19"/>
  <c r="DH194" i="19" s="1"/>
  <c r="DH208" i="19" s="1"/>
  <c r="DH209" i="19" s="1"/>
  <c r="DD233" i="19"/>
  <c r="DD231" i="19" s="1"/>
  <c r="BY54" i="33"/>
  <c r="BY259" i="33"/>
  <c r="BY322" i="33"/>
  <c r="BY230" i="33"/>
  <c r="BY140" i="33"/>
  <c r="BY402" i="33"/>
  <c r="BY183" i="33"/>
  <c r="BY73" i="33"/>
  <c r="BY286" i="33"/>
  <c r="BY331" i="33"/>
  <c r="BY207" i="33"/>
  <c r="BY107" i="33"/>
  <c r="BY521" i="33"/>
  <c r="BY413" i="33"/>
  <c r="BY520" i="33"/>
  <c r="BY536" i="33"/>
  <c r="BY556" i="33"/>
  <c r="BY564" i="33"/>
  <c r="BY53" i="33"/>
  <c r="BY337" i="33"/>
  <c r="BY462" i="33"/>
  <c r="BY577" i="33"/>
  <c r="BY85" i="33"/>
  <c r="BY580" i="33"/>
  <c r="BY57" i="33"/>
  <c r="BY100" i="33"/>
  <c r="BY457" i="33"/>
  <c r="BY175" i="33"/>
  <c r="BY469" i="33"/>
  <c r="BY470" i="33"/>
  <c r="BY244" i="33"/>
  <c r="BY324" i="33"/>
  <c r="BY255" i="33"/>
  <c r="BY18" i="33"/>
  <c r="BY56" i="33"/>
  <c r="BY212" i="33"/>
  <c r="BY170" i="33"/>
  <c r="BY123" i="33"/>
  <c r="BY113" i="33"/>
  <c r="BY118" i="33"/>
  <c r="BY26" i="33"/>
  <c r="BY109" i="33"/>
  <c r="BY344" i="33"/>
  <c r="BY445" i="33"/>
  <c r="BY111" i="33"/>
  <c r="BY211" i="33"/>
  <c r="BY48" i="33"/>
  <c r="BY554" i="33"/>
  <c r="BY310" i="33"/>
  <c r="BY338" i="33"/>
  <c r="BY224" i="33"/>
  <c r="BY535" i="33"/>
  <c r="BY530" i="33"/>
  <c r="BY271" i="33"/>
  <c r="BY544" i="33"/>
  <c r="BY20" i="33"/>
  <c r="BY223" i="33"/>
  <c r="BY172" i="33"/>
  <c r="BY42" i="33"/>
  <c r="BY319" i="33"/>
  <c r="BY358" i="33"/>
  <c r="BY103" i="33"/>
  <c r="BY305" i="33"/>
  <c r="BY529" i="33"/>
  <c r="BY518" i="33"/>
  <c r="BY490" i="33"/>
  <c r="BY553" i="33"/>
  <c r="BY524" i="33"/>
  <c r="BY31" i="33"/>
  <c r="BY502" i="33"/>
  <c r="BY46" i="33"/>
  <c r="BY410" i="33"/>
  <c r="BY142" i="33"/>
  <c r="BY406" i="33"/>
  <c r="BY40" i="33"/>
  <c r="BY36" i="33"/>
  <c r="BY94" i="33"/>
  <c r="BY424" i="33"/>
  <c r="BY130" i="33"/>
  <c r="BY472" i="33"/>
  <c r="BY74" i="33"/>
  <c r="BY456" i="33"/>
  <c r="BY112" i="33"/>
  <c r="BY190" i="33"/>
  <c r="BY389" i="33"/>
  <c r="BY22" i="33"/>
  <c r="BY173" i="33"/>
  <c r="BY416" i="33"/>
  <c r="BY92" i="33"/>
  <c r="BY272" i="33"/>
  <c r="BY41" i="33"/>
  <c r="BY449" i="33"/>
  <c r="BY15" i="33"/>
  <c r="BY507" i="33"/>
  <c r="BY96" i="33"/>
  <c r="BY232" i="33"/>
  <c r="BY139" i="33"/>
  <c r="BY155" i="33"/>
  <c r="BY71" i="33"/>
  <c r="BY203" i="33"/>
  <c r="BY145" i="33"/>
  <c r="BY50" i="33"/>
  <c r="BY138" i="33"/>
  <c r="BY563" i="33"/>
  <c r="BY280" i="33"/>
  <c r="BY365" i="33"/>
  <c r="BY101" i="33"/>
  <c r="BY439" i="33"/>
  <c r="BY60" i="33"/>
  <c r="BY181" i="33"/>
  <c r="BY467" i="33"/>
  <c r="BY399" i="33"/>
  <c r="BY567" i="33"/>
  <c r="BY37" i="33"/>
  <c r="BY193" i="33"/>
  <c r="BY464" i="33"/>
  <c r="BY465" i="33"/>
  <c r="BY35" i="33"/>
  <c r="BY552" i="33"/>
  <c r="BY532" i="33"/>
  <c r="BY367" i="33"/>
  <c r="BY204" i="33"/>
  <c r="BY339" i="33"/>
  <c r="BY342" i="33"/>
  <c r="BY242" i="33"/>
  <c r="BY392" i="33"/>
  <c r="BY220" i="33"/>
  <c r="BY568" i="33"/>
  <c r="BY19" i="33"/>
  <c r="BY179" i="33"/>
  <c r="BY501" i="33"/>
  <c r="BY253" i="33"/>
  <c r="BY108" i="33"/>
  <c r="BY29" i="33"/>
  <c r="BY485" i="33"/>
  <c r="BY58" i="33"/>
  <c r="BY270" i="33"/>
  <c r="BY352" i="33"/>
  <c r="BY454" i="33"/>
  <c r="BY157" i="33"/>
  <c r="BY44" i="33"/>
  <c r="BY121" i="33"/>
  <c r="BY122" i="33"/>
  <c r="BY261" i="33"/>
  <c r="BY278" i="33"/>
  <c r="BY528" i="33"/>
  <c r="BY328" i="33"/>
  <c r="BY99" i="33"/>
  <c r="BY421" i="33"/>
  <c r="BY30" i="33"/>
  <c r="BY247" i="33"/>
  <c r="BY350" i="33"/>
  <c r="BY540" i="33"/>
  <c r="BY537" i="33"/>
  <c r="BY269" i="33"/>
  <c r="BY135" i="33"/>
  <c r="BY316" i="33"/>
  <c r="BY478" i="33"/>
  <c r="BY598" i="33"/>
  <c r="BY166" i="33"/>
  <c r="BY76" i="33"/>
  <c r="BY418" i="33"/>
  <c r="BY411" i="33"/>
  <c r="BY51" i="33"/>
  <c r="BY276" i="33"/>
  <c r="BY69" i="33"/>
  <c r="BY379" i="33"/>
  <c r="BY451" i="33"/>
  <c r="BY133" i="33"/>
  <c r="BY396" i="33"/>
  <c r="BY68" i="33"/>
  <c r="BY333" i="33"/>
  <c r="BY218" i="33"/>
  <c r="BY345" i="33"/>
  <c r="BY187" i="33"/>
  <c r="BY125" i="33"/>
  <c r="BY16" i="33"/>
  <c r="BY144" i="33"/>
  <c r="BY84" i="33"/>
  <c r="BY394" i="33"/>
  <c r="BY306" i="33"/>
  <c r="BY156" i="33"/>
  <c r="BY229" i="33"/>
  <c r="BY78" i="33"/>
  <c r="BY141" i="33"/>
  <c r="BY105" i="33"/>
  <c r="BY414" i="33"/>
  <c r="BY277" i="33"/>
  <c r="BY447" i="33"/>
  <c r="BY82" i="33"/>
  <c r="BY104" i="33"/>
  <c r="BY326" i="33"/>
  <c r="BY430" i="33"/>
  <c r="BY579" i="33"/>
  <c r="BY176" i="33"/>
  <c r="BY538" i="33"/>
  <c r="BY194" i="33"/>
  <c r="BY52" i="33"/>
  <c r="BY486" i="33"/>
  <c r="BY329" i="33"/>
  <c r="BY385" i="33"/>
  <c r="BY177" i="33"/>
  <c r="BY415" i="33"/>
  <c r="BY374" i="33"/>
  <c r="BY353" i="33"/>
  <c r="BY479" i="33"/>
  <c r="BY91" i="33"/>
  <c r="BY313" i="33"/>
  <c r="BY116" i="33"/>
  <c r="BY221" i="33"/>
  <c r="BY237" i="33"/>
  <c r="BY275" i="33"/>
  <c r="BY89" i="33"/>
  <c r="BY295" i="33"/>
  <c r="BY32" i="33"/>
  <c r="BY64" i="33"/>
  <c r="BY17" i="33"/>
  <c r="BY154" i="33"/>
  <c r="BY578" i="33"/>
  <c r="BY119" i="33"/>
  <c r="BY551" i="33"/>
  <c r="BY434" i="33"/>
  <c r="BY317" i="33"/>
  <c r="BY174" i="33"/>
  <c r="BY497" i="33"/>
  <c r="BY560" i="33"/>
  <c r="BY248" i="33"/>
  <c r="BY443" i="33"/>
  <c r="BY210" i="33"/>
  <c r="BY368" i="33"/>
  <c r="BY238" i="33"/>
  <c r="BY569" i="33"/>
  <c r="BY146" i="33"/>
  <c r="BY541" i="33"/>
  <c r="BY231" i="33"/>
  <c r="BY423" i="33"/>
  <c r="BY81" i="33"/>
  <c r="BY583" i="33"/>
  <c r="BY274" i="33"/>
  <c r="BY25" i="33"/>
  <c r="BY366" i="33"/>
  <c r="BY228" i="33"/>
  <c r="BY205" i="33"/>
  <c r="BY309" i="33"/>
  <c r="BY594" i="33"/>
  <c r="BY546" i="33"/>
  <c r="BY191" i="33"/>
  <c r="BY586" i="33"/>
  <c r="BY499" i="33"/>
  <c r="BY405" i="33"/>
  <c r="BY164" i="33"/>
  <c r="BY426" i="33"/>
  <c r="BY474" i="33"/>
  <c r="BY332" i="33"/>
  <c r="BY382" i="33"/>
  <c r="BY143" i="33"/>
  <c r="BY136" i="33"/>
  <c r="BY87" i="33"/>
  <c r="BY480" i="33"/>
  <c r="BY149" i="33"/>
  <c r="BY34" i="33"/>
  <c r="BY182" i="33"/>
  <c r="BY307" i="33"/>
  <c r="BY323" i="33"/>
  <c r="BY517" i="33"/>
  <c r="BY534" i="33"/>
  <c r="BY27" i="33"/>
  <c r="BY24" i="33"/>
  <c r="BY102" i="33"/>
  <c r="BY377" i="33"/>
  <c r="BY243" i="33"/>
  <c r="BY202" i="33"/>
  <c r="BY161" i="33"/>
  <c r="BY588" i="33"/>
  <c r="BY419" i="33"/>
  <c r="BY590" i="33"/>
  <c r="BY397" i="33"/>
  <c r="BY250" i="33"/>
  <c r="BY297" i="33"/>
  <c r="BY287" i="33"/>
  <c r="BY440" i="33"/>
  <c r="BY493" i="33"/>
  <c r="BY539" i="33"/>
  <c r="BY471" i="33"/>
  <c r="BY227" i="33"/>
  <c r="BY545" i="33"/>
  <c r="BY214" i="33"/>
  <c r="BY325" i="33"/>
  <c r="BY33" i="33"/>
  <c r="BY131" i="33"/>
  <c r="BY209" i="33"/>
  <c r="BY503" i="33"/>
  <c r="BY200" i="33"/>
  <c r="BY495" i="33"/>
  <c r="BY55" i="33"/>
  <c r="BY425" i="33"/>
  <c r="BY134" i="33"/>
  <c r="BY519" i="33"/>
  <c r="BY249" i="33"/>
  <c r="BY452" i="33"/>
  <c r="BY169" i="33"/>
  <c r="BY226" i="33"/>
  <c r="BY260" i="33"/>
  <c r="BY234" i="33"/>
  <c r="BY566" i="33"/>
  <c r="BY21" i="33"/>
  <c r="BY151" i="33"/>
  <c r="BY126" i="33"/>
  <c r="BY417" i="33"/>
  <c r="BY90" i="33"/>
  <c r="BY213" i="33"/>
  <c r="BY180" i="33"/>
  <c r="BY380" i="33"/>
  <c r="BY120" i="33"/>
  <c r="BY373" i="33"/>
  <c r="BY357" i="33"/>
  <c r="BY494" i="33"/>
  <c r="BY110" i="33"/>
  <c r="BY369" i="33"/>
  <c r="BY303" i="33"/>
  <c r="BY72" i="33"/>
  <c r="BY340" i="33"/>
  <c r="BY334" i="33"/>
  <c r="BY185" i="33"/>
  <c r="BY531" i="33"/>
  <c r="BY59" i="33"/>
  <c r="BY192" i="33"/>
  <c r="BY38" i="33"/>
  <c r="BY444" i="33"/>
  <c r="BY391" i="33"/>
  <c r="BY62" i="33"/>
  <c r="BY256" i="33"/>
  <c r="BY263" i="33"/>
  <c r="BY516" i="33"/>
  <c r="BY404" i="33"/>
  <c r="BY363" i="33"/>
  <c r="BY66" i="33"/>
  <c r="BY67" i="33"/>
  <c r="BY148" i="33"/>
  <c r="BY240" i="33"/>
  <c r="BY93" i="33"/>
  <c r="BY312" i="33"/>
  <c r="BY65" i="33"/>
  <c r="BY294" i="33"/>
  <c r="BY589" i="33"/>
  <c r="BY162" i="33"/>
  <c r="BY241" i="33"/>
  <c r="BY262" i="33"/>
  <c r="BY127" i="33"/>
  <c r="BY281" i="33"/>
  <c r="BY515" i="33"/>
  <c r="BY341" i="33"/>
  <c r="BY235" i="33"/>
  <c r="BY292" i="33"/>
  <c r="BY400" i="33"/>
  <c r="BY290" i="33"/>
  <c r="BY422" i="33"/>
  <c r="BY98" i="33"/>
  <c r="BY463" i="33"/>
  <c r="BY584" i="33"/>
  <c r="BY186" i="33"/>
  <c r="BY45" i="33"/>
  <c r="BY266" i="33"/>
  <c r="BY561" i="33"/>
  <c r="BY158" i="33"/>
  <c r="BY282" i="33"/>
  <c r="BY168" i="33"/>
  <c r="BY512" i="33"/>
  <c r="BY245" i="33"/>
  <c r="BY225" i="33"/>
  <c r="BY206" i="33"/>
  <c r="BY562" i="33"/>
  <c r="BY504" i="33"/>
  <c r="BY542" i="33"/>
  <c r="BY61" i="33"/>
  <c r="BY88" i="33"/>
  <c r="BY273" i="33"/>
  <c r="BY79" i="33"/>
  <c r="BY442" i="33"/>
  <c r="BY23" i="33"/>
  <c r="BY197" i="33"/>
  <c r="BY217" i="33"/>
  <c r="BY152" i="33"/>
  <c r="BY314" i="33"/>
  <c r="BY429" i="33"/>
  <c r="BY335" i="33"/>
  <c r="BY526" i="33"/>
  <c r="BY47" i="33"/>
  <c r="BY283" i="33"/>
  <c r="BY86" i="33"/>
  <c r="BY28" i="33"/>
  <c r="BY95" i="33"/>
  <c r="BY70" i="33"/>
  <c r="BY63" i="33"/>
  <c r="BY509" i="33"/>
  <c r="BY75" i="33"/>
  <c r="BY488" i="33"/>
  <c r="BY555" i="33"/>
  <c r="BY505" i="33"/>
  <c r="BY557" i="33"/>
  <c r="BY575" i="33"/>
  <c r="BY388" i="33"/>
  <c r="BY547" i="33"/>
  <c r="BY327" i="33"/>
  <c r="BY514" i="33"/>
  <c r="BY601" i="33"/>
  <c r="BY216" i="33"/>
  <c r="BY315" i="33"/>
  <c r="BY246" i="33"/>
  <c r="BY582" i="33"/>
  <c r="BY150" i="33"/>
  <c r="BY137" i="33"/>
  <c r="BY321" i="33"/>
  <c r="BY527" i="33"/>
  <c r="BY267" i="33"/>
  <c r="BY475" i="33"/>
  <c r="BY500" i="33"/>
  <c r="BY599" i="33"/>
  <c r="BY468" i="33"/>
  <c r="BY354" i="33"/>
  <c r="BY453" i="33"/>
  <c r="BY284" i="33"/>
  <c r="BY511" i="33"/>
  <c r="BY381" i="33"/>
  <c r="BY264" i="33"/>
  <c r="BY473" i="33"/>
  <c r="BY304" i="33"/>
  <c r="BY348" i="33"/>
  <c r="BY359" i="33"/>
  <c r="BY446" i="33"/>
  <c r="BY549" i="33"/>
  <c r="BY239" i="33"/>
  <c r="BY362" i="33"/>
  <c r="BY178" i="33"/>
  <c r="BY393" i="33"/>
  <c r="BY458" i="33"/>
  <c r="BY481" i="33"/>
  <c r="BY570" i="33"/>
  <c r="BY356" i="33"/>
  <c r="BY571" i="33"/>
  <c r="BY574" i="33"/>
  <c r="BY376" i="33"/>
  <c r="BY548" i="33"/>
  <c r="BY219" i="33"/>
  <c r="BY167" i="33"/>
  <c r="BY603" i="33"/>
  <c r="BY188" i="33"/>
  <c r="BY349" i="33"/>
  <c r="BY401" i="33"/>
  <c r="BY466" i="33"/>
  <c r="BY80" i="33"/>
  <c r="BY39" i="33"/>
  <c r="BY208" i="33"/>
  <c r="BY129" i="33"/>
  <c r="BY484" i="33"/>
  <c r="BY572" i="33"/>
  <c r="BY320" i="33"/>
  <c r="BY448" i="33"/>
  <c r="BY558" i="33"/>
  <c r="BY258" i="33"/>
  <c r="BY408" i="33"/>
  <c r="BY372" i="33"/>
  <c r="BY403" i="33"/>
  <c r="BY301" i="33"/>
  <c r="BY279" i="33"/>
  <c r="BY395" i="33"/>
  <c r="BY387" i="33"/>
  <c r="BY128" i="33"/>
  <c r="BY330" i="33"/>
  <c r="BY252" i="33"/>
  <c r="BY251" i="33"/>
  <c r="BY435" i="33"/>
  <c r="BY153" i="33"/>
  <c r="BY308" i="33"/>
  <c r="BY573" i="33"/>
  <c r="BY543" i="33"/>
  <c r="BY489" i="33"/>
  <c r="BY460" i="33"/>
  <c r="BY487" i="33"/>
  <c r="BY565" i="33"/>
  <c r="BY428" i="33"/>
  <c r="BY427" i="33"/>
  <c r="BY198" i="33"/>
  <c r="BY593" i="33"/>
  <c r="BY195" i="33"/>
  <c r="BY236" i="33"/>
  <c r="BY455" i="33"/>
  <c r="BY115" i="33"/>
  <c r="BY592" i="33"/>
  <c r="BY602" i="33"/>
  <c r="BY431" i="33"/>
  <c r="BY43" i="33"/>
  <c r="BY163" i="33"/>
  <c r="BY117" i="33"/>
  <c r="BY343" i="33"/>
  <c r="BY386" i="33"/>
  <c r="BY600" i="33"/>
  <c r="BY576" i="33"/>
  <c r="BY482" i="33"/>
  <c r="BY513" i="33"/>
  <c r="BY498" i="33"/>
  <c r="BY436" i="33"/>
  <c r="BY360" i="33"/>
  <c r="BY296" i="33"/>
  <c r="BY254" i="33"/>
  <c r="BY420" i="33"/>
  <c r="BY437" i="33"/>
  <c r="BY461" i="33"/>
  <c r="BY196" i="33"/>
  <c r="BY375" i="33"/>
  <c r="BY199" i="33"/>
  <c r="BY559" i="33"/>
  <c r="BY398" i="33"/>
  <c r="BY383" i="33"/>
  <c r="BY298" i="33"/>
  <c r="BY288" i="33"/>
  <c r="BY441" i="33"/>
  <c r="BY491" i="33"/>
  <c r="BY160" i="33"/>
  <c r="BY97" i="33"/>
  <c r="BY523" i="33"/>
  <c r="BY591" i="33"/>
  <c r="BY483" i="33"/>
  <c r="BX14" i="33"/>
  <c r="BY14" i="33" s="1"/>
  <c r="BY412" i="33"/>
  <c r="BY378" i="33"/>
  <c r="BY346" i="33"/>
  <c r="BY477" i="33"/>
  <c r="BY438" i="33"/>
  <c r="BY492" i="33"/>
  <c r="BY147" i="33"/>
  <c r="BY596" i="33"/>
  <c r="BY432" i="33"/>
  <c r="BY222" i="33"/>
  <c r="BY533" i="33"/>
  <c r="BY159" i="33"/>
  <c r="BY215" i="33"/>
  <c r="BY525" i="33"/>
  <c r="BY364" i="33"/>
  <c r="BY587" i="33"/>
  <c r="BY476" i="33"/>
  <c r="BY318" i="33"/>
  <c r="BY384" i="33"/>
  <c r="BY165" i="33"/>
  <c r="BY336" i="33"/>
  <c r="BY171" i="33"/>
  <c r="BY585" i="33"/>
  <c r="BY496" i="33"/>
  <c r="BY361" i="33"/>
  <c r="BY370" i="33"/>
  <c r="BY299" i="33"/>
  <c r="BY595" i="33"/>
  <c r="BY291" i="33"/>
  <c r="BY522" i="33"/>
  <c r="BY114" i="33"/>
  <c r="BY311" i="33"/>
  <c r="BY459" i="33"/>
  <c r="BY409" i="33"/>
  <c r="BY49" i="33"/>
  <c r="BY132" i="33"/>
  <c r="BY289" i="33"/>
  <c r="BY508" i="33"/>
  <c r="BY201" i="33"/>
  <c r="BY189" i="33"/>
  <c r="BY257" i="33"/>
  <c r="BY506" i="33"/>
  <c r="BY124" i="33"/>
  <c r="BY390" i="33"/>
  <c r="BY550" i="33"/>
  <c r="BY581" i="33"/>
  <c r="BY450" i="33"/>
  <c r="BY265" i="33"/>
  <c r="BY268" i="33"/>
  <c r="BY293" i="33"/>
  <c r="BY300" i="33"/>
  <c r="BY407" i="33"/>
  <c r="BY77" i="33"/>
  <c r="BY351" i="33"/>
  <c r="BY355" i="33"/>
  <c r="BY433" i="33"/>
  <c r="BY510" i="33"/>
  <c r="BY106" i="33"/>
  <c r="BY371" i="33"/>
  <c r="BY233" i="33"/>
  <c r="BY302" i="33"/>
  <c r="BY83" i="33"/>
  <c r="BY597" i="33"/>
  <c r="BY184" i="33"/>
  <c r="BY347" i="33"/>
  <c r="DP194" i="19" l="1"/>
  <c r="DJ270" i="19"/>
  <c r="DJ300" i="19" s="1"/>
  <c r="DN300" i="19" s="1"/>
  <c r="DP234" i="19"/>
  <c r="DT234" i="19" s="1"/>
  <c r="DT178" i="19"/>
  <c r="DT176" i="19" s="1"/>
  <c r="DT190" i="19" s="1"/>
  <c r="DP176" i="19"/>
  <c r="CJ326" i="19" a="1"/>
  <c r="CJ326" i="19" s="1"/>
  <c r="CJ327" i="19" s="1"/>
  <c r="CJ324" i="19"/>
  <c r="CJ325" i="19" s="1"/>
  <c r="CJ331" i="19"/>
  <c r="DB299" i="19"/>
  <c r="DB297" i="19" s="1"/>
  <c r="CX297" i="19"/>
  <c r="CV299" i="19"/>
  <c r="CV297" i="19" s="1"/>
  <c r="CR297" i="19"/>
  <c r="CP316" i="19"/>
  <c r="CP321" i="19"/>
  <c r="DJ233" i="19"/>
  <c r="DJ231" i="19" s="1"/>
  <c r="DJ194" i="19"/>
  <c r="DP233" i="19"/>
  <c r="DP231" i="19" s="1"/>
  <c r="DT196" i="19"/>
  <c r="DT194" i="19" s="1"/>
  <c r="DT208" i="19" s="1"/>
  <c r="DT209" i="19" s="1"/>
  <c r="DD269" i="19"/>
  <c r="DD267" i="19" s="1"/>
  <c r="DH233" i="19"/>
  <c r="DH231" i="19" s="1"/>
  <c r="DH245" i="19" s="1"/>
  <c r="DH246" i="19" s="1"/>
  <c r="DT171" i="19"/>
  <c r="AD2" i="32" s="1" a="1"/>
  <c r="AD2" i="32" s="1"/>
  <c r="B27" i="32" s="1" a="1"/>
  <c r="B27" i="32" s="1"/>
  <c r="BV11" i="33"/>
  <c r="AZ318" i="19" s="1"/>
  <c r="AL10" i="33"/>
  <c r="DN270" i="19" l="1"/>
  <c r="DP270" i="19"/>
  <c r="DP300" i="19" s="1"/>
  <c r="DT300" i="19" s="1"/>
  <c r="DN233" i="19"/>
  <c r="DN231" i="19" s="1"/>
  <c r="DN245" i="19" s="1"/>
  <c r="DN246" i="19" s="1"/>
  <c r="DJ269" i="19"/>
  <c r="DJ267" i="19" s="1"/>
  <c r="CP324" i="19"/>
  <c r="CP325" i="19" s="1"/>
  <c r="CP326" i="19" a="1"/>
  <c r="CP326" i="19" s="1"/>
  <c r="CP327" i="19" s="1"/>
  <c r="CP331" i="19"/>
  <c r="CV320" i="19"/>
  <c r="CV313" i="19"/>
  <c r="CV311" i="19" s="1"/>
  <c r="CV332" i="19" s="1"/>
  <c r="CV333" i="19" s="1"/>
  <c r="CV284" i="19"/>
  <c r="CV322" i="19"/>
  <c r="DB284" i="19"/>
  <c r="DB320" i="19"/>
  <c r="DB322" i="19"/>
  <c r="DB313" i="19"/>
  <c r="DB311" i="19" s="1"/>
  <c r="DB332" i="19" s="1"/>
  <c r="DB333" i="19" s="1"/>
  <c r="DH269" i="19"/>
  <c r="DH267" i="19" s="1"/>
  <c r="DH281" i="19" s="1"/>
  <c r="DH283" i="19" s="1"/>
  <c r="DD299" i="19"/>
  <c r="DP269" i="19"/>
  <c r="DP267" i="19" s="1"/>
  <c r="DT233" i="19"/>
  <c r="DT231" i="19" s="1"/>
  <c r="DT245" i="19" s="1"/>
  <c r="DT246" i="19" s="1"/>
  <c r="AE2" i="32" a="1"/>
  <c r="AE2" i="32" s="1"/>
  <c r="B28" i="32" s="1" a="1"/>
  <c r="B28" i="32" s="1"/>
  <c r="BV8" i="33"/>
  <c r="AZ319" i="19" s="1"/>
  <c r="AZ317" i="19" s="1"/>
  <c r="AZ315" i="19" s="1"/>
  <c r="AZ323" i="19" s="1"/>
  <c r="AZ328" i="19" s="1"/>
  <c r="AN14" i="33" a="1"/>
  <c r="AO276" i="33" s="1"/>
  <c r="DB316" i="19" l="1"/>
  <c r="DJ299" i="19"/>
  <c r="DN299" i="19" s="1"/>
  <c r="DN297" i="19" s="1"/>
  <c r="DT270" i="19"/>
  <c r="DN269" i="19"/>
  <c r="DN267" i="19" s="1"/>
  <c r="DN281" i="19" s="1"/>
  <c r="DN283" i="19" s="1"/>
  <c r="DH299" i="19"/>
  <c r="DH297" i="19" s="1"/>
  <c r="DD297" i="19"/>
  <c r="CV316" i="19"/>
  <c r="CV321" i="19"/>
  <c r="DB321" i="19"/>
  <c r="DP299" i="19"/>
  <c r="DT269" i="19"/>
  <c r="DT267" i="19" s="1"/>
  <c r="DT281" i="19" s="1"/>
  <c r="DT283" i="19" s="1"/>
  <c r="AG2" i="32" a="1"/>
  <c r="AG2" i="32" s="1"/>
  <c r="B30" i="32" s="1" a="1"/>
  <c r="B30" i="32" s="1"/>
  <c r="AO69" i="33"/>
  <c r="AO37" i="33"/>
  <c r="AO247" i="33"/>
  <c r="AO78" i="33"/>
  <c r="AO96" i="33"/>
  <c r="AO256" i="33"/>
  <c r="AO31" i="33"/>
  <c r="AO102" i="33"/>
  <c r="AO201" i="33"/>
  <c r="AO79" i="33"/>
  <c r="AO82" i="33"/>
  <c r="AO225" i="33"/>
  <c r="AO354" i="33"/>
  <c r="AO89" i="33"/>
  <c r="AO66" i="33"/>
  <c r="AO88" i="33"/>
  <c r="AO186" i="33"/>
  <c r="AO216" i="33"/>
  <c r="AO304" i="33"/>
  <c r="AO157" i="33"/>
  <c r="AO170" i="33"/>
  <c r="AO136" i="33"/>
  <c r="AO16" i="33"/>
  <c r="AO243" i="33"/>
  <c r="AO80" i="33"/>
  <c r="AO280" i="33"/>
  <c r="AO43" i="33"/>
  <c r="AO175" i="33"/>
  <c r="AO401" i="33"/>
  <c r="AO158" i="33"/>
  <c r="AO105" i="33"/>
  <c r="AO81" i="33"/>
  <c r="AO146" i="33"/>
  <c r="AO83" i="33"/>
  <c r="AO111" i="33"/>
  <c r="AO178" i="33"/>
  <c r="AO30" i="33"/>
  <c r="AO75" i="33"/>
  <c r="AO177" i="33"/>
  <c r="AO32" i="33"/>
  <c r="AO95" i="33"/>
  <c r="AO327" i="33"/>
  <c r="AO86" i="33"/>
  <c r="AO85" i="33"/>
  <c r="AO265" i="33"/>
  <c r="AO228" i="33"/>
  <c r="AO334" i="33"/>
  <c r="AO71" i="33"/>
  <c r="AO104" i="33"/>
  <c r="AO306" i="33"/>
  <c r="AO91" i="33"/>
  <c r="AO191" i="33"/>
  <c r="AO182" i="33"/>
  <c r="AO419" i="33"/>
  <c r="AO324" i="33"/>
  <c r="AO308" i="33"/>
  <c r="AO581" i="33"/>
  <c r="AO458" i="33"/>
  <c r="AO583" i="33"/>
  <c r="AO412" i="33"/>
  <c r="AO510" i="33"/>
  <c r="AO339" i="33"/>
  <c r="AO560" i="33"/>
  <c r="AO582" i="33"/>
  <c r="AO374" i="33"/>
  <c r="AO351" i="33"/>
  <c r="AO302" i="33"/>
  <c r="AO454" i="33"/>
  <c r="AO445" i="33"/>
  <c r="AO428" i="33"/>
  <c r="AO570" i="33"/>
  <c r="AO301" i="33"/>
  <c r="AO469" i="33"/>
  <c r="AO547" i="33"/>
  <c r="AO147" i="33"/>
  <c r="AO328" i="33"/>
  <c r="AO589" i="33"/>
  <c r="AO281" i="33"/>
  <c r="AO155" i="33"/>
  <c r="AO386" i="33"/>
  <c r="AO176" i="33"/>
  <c r="AO249" i="33"/>
  <c r="AO117" i="33"/>
  <c r="AO198" i="33"/>
  <c r="AO546" i="33"/>
  <c r="AO596" i="33"/>
  <c r="AO447" i="33"/>
  <c r="AO552" i="33"/>
  <c r="AO344" i="33"/>
  <c r="AO272" i="33"/>
  <c r="AO67" i="33"/>
  <c r="AO483" i="33"/>
  <c r="AO145" i="33"/>
  <c r="AO229" i="33"/>
  <c r="AO476" i="33"/>
  <c r="AO58" i="33"/>
  <c r="AO206" i="33"/>
  <c r="AO289" i="33"/>
  <c r="AO150" i="33"/>
  <c r="AO202" i="33"/>
  <c r="AO77" i="33"/>
  <c r="AO241" i="33"/>
  <c r="AO273" i="33"/>
  <c r="AO168" i="33"/>
  <c r="AO237" i="33"/>
  <c r="AO156" i="33"/>
  <c r="AO239" i="33"/>
  <c r="AO271" i="33"/>
  <c r="AO539" i="33"/>
  <c r="AO235" i="33"/>
  <c r="AO193" i="33"/>
  <c r="AO274" i="33"/>
  <c r="AO298" i="33"/>
  <c r="AO558" i="33"/>
  <c r="AO253" i="33"/>
  <c r="AO123" i="33"/>
  <c r="AO391" i="33"/>
  <c r="AO429" i="33"/>
  <c r="AO310" i="33"/>
  <c r="AO389" i="33"/>
  <c r="AO451" i="33"/>
  <c r="AO467" i="33"/>
  <c r="AO355" i="33"/>
  <c r="AO568" i="33"/>
  <c r="AO586" i="33"/>
  <c r="AO376" i="33"/>
  <c r="AO522" i="33"/>
  <c r="AO329" i="33"/>
  <c r="AO462" i="33"/>
  <c r="AO554" i="33"/>
  <c r="AO120" i="33"/>
  <c r="AO576" i="33"/>
  <c r="AO602" i="33"/>
  <c r="AO248" i="33"/>
  <c r="AO577" i="33"/>
  <c r="AO270" i="33"/>
  <c r="AO68" i="33"/>
  <c r="AO459" i="33"/>
  <c r="AO311" i="33"/>
  <c r="AO404" i="33"/>
  <c r="AO195" i="33"/>
  <c r="AO230" i="33"/>
  <c r="AO295" i="33"/>
  <c r="AO387" i="33"/>
  <c r="AO266" i="33"/>
  <c r="AO307" i="33"/>
  <c r="AO106" i="33"/>
  <c r="AO128" i="33"/>
  <c r="AO564" i="33"/>
  <c r="AO87" i="33"/>
  <c r="AO521" i="33"/>
  <c r="AO189" i="33"/>
  <c r="AO294" i="33"/>
  <c r="AO594" i="33"/>
  <c r="AO259" i="33"/>
  <c r="AO364" i="33"/>
  <c r="AO269" i="33"/>
  <c r="AO548" i="33"/>
  <c r="AO342" i="33"/>
  <c r="AO394" i="33"/>
  <c r="AO332" i="33"/>
  <c r="AO340" i="33"/>
  <c r="AO208" i="33"/>
  <c r="AO349" i="33"/>
  <c r="AO449" i="33"/>
  <c r="AO285" i="33"/>
  <c r="AO345" i="33"/>
  <c r="AO56" i="33"/>
  <c r="AO347" i="33"/>
  <c r="AO421" i="33"/>
  <c r="AO238" i="33"/>
  <c r="AO360" i="33"/>
  <c r="AO76" i="33"/>
  <c r="AO369" i="33"/>
  <c r="AO409" i="33"/>
  <c r="AO263" i="33"/>
  <c r="AO365" i="33"/>
  <c r="AO26" i="33"/>
  <c r="AO503" i="33"/>
  <c r="AO553" i="33"/>
  <c r="AO398" i="33"/>
  <c r="AO491" i="33"/>
  <c r="AO531" i="33"/>
  <c r="AO516" i="33"/>
  <c r="AO512" i="33"/>
  <c r="AO527" i="33"/>
  <c r="AO551" i="33"/>
  <c r="AO435" i="33"/>
  <c r="AO453" i="33"/>
  <c r="AO481" i="33"/>
  <c r="AO485" i="33"/>
  <c r="AO498" i="33"/>
  <c r="AO124" i="33"/>
  <c r="AO210" i="33"/>
  <c r="AO284" i="33"/>
  <c r="AO378" i="33"/>
  <c r="AO100" i="33"/>
  <c r="AO574" i="33"/>
  <c r="AO420" i="33"/>
  <c r="AO44" i="33"/>
  <c r="AO403" i="33"/>
  <c r="AO135" i="33"/>
  <c r="AO423" i="33"/>
  <c r="AO475" i="33"/>
  <c r="AO361" i="33"/>
  <c r="AO410" i="33"/>
  <c r="AO185" i="33"/>
  <c r="AO234" i="33"/>
  <c r="AO131" i="33"/>
  <c r="AO181" i="33"/>
  <c r="AO40" i="33"/>
  <c r="AO115" i="33"/>
  <c r="AO346" i="33"/>
  <c r="AO126" i="33"/>
  <c r="AO370" i="33"/>
  <c r="AO479" i="33"/>
  <c r="AO258" i="33"/>
  <c r="AO262" i="33"/>
  <c r="AO452" i="33"/>
  <c r="AO532" i="33"/>
  <c r="AO400" i="33"/>
  <c r="AO468" i="33"/>
  <c r="AO335" i="33"/>
  <c r="AO474" i="33"/>
  <c r="AO534" i="33"/>
  <c r="AO430" i="33"/>
  <c r="AO470" i="33"/>
  <c r="AO132" i="33"/>
  <c r="AO472" i="33"/>
  <c r="AO529" i="33"/>
  <c r="AO383" i="33"/>
  <c r="AO480" i="33"/>
  <c r="AO41" i="33"/>
  <c r="AO484" i="33"/>
  <c r="AO535" i="33"/>
  <c r="AO372" i="33"/>
  <c r="AO497" i="33"/>
  <c r="AO525" i="33"/>
  <c r="AO22" i="33"/>
  <c r="AO97" i="33"/>
  <c r="AO536" i="33"/>
  <c r="AO18" i="33"/>
  <c r="AO511" i="33"/>
  <c r="AO528" i="33"/>
  <c r="AO578" i="33"/>
  <c r="AO245" i="33"/>
  <c r="AO353" i="33"/>
  <c r="AO424" i="33"/>
  <c r="AN14" i="33"/>
  <c r="AO14" i="33" s="1"/>
  <c r="AO164" i="33"/>
  <c r="AO165" i="33"/>
  <c r="AO163" i="33"/>
  <c r="AO515" i="33"/>
  <c r="AO502" i="33"/>
  <c r="AO144" i="33"/>
  <c r="AO114" i="33"/>
  <c r="AO541" i="33"/>
  <c r="AO174" i="33"/>
  <c r="AO221" i="33"/>
  <c r="AO65" i="33"/>
  <c r="AO545" i="33"/>
  <c r="AO598" i="33"/>
  <c r="AO492" i="33"/>
  <c r="AO544" i="33"/>
  <c r="AO318" i="33"/>
  <c r="AO379" i="33"/>
  <c r="AO240" i="33"/>
  <c r="AO314" i="33"/>
  <c r="AO55" i="33"/>
  <c r="AO54" i="33"/>
  <c r="AO183" i="33"/>
  <c r="AO232" i="33"/>
  <c r="AO514" i="33"/>
  <c r="AO595" i="33"/>
  <c r="AO312" i="33"/>
  <c r="AO162" i="33"/>
  <c r="AO588" i="33"/>
  <c r="AO33" i="33"/>
  <c r="AO549" i="33"/>
  <c r="AO587" i="33"/>
  <c r="AO187" i="33"/>
  <c r="AO603" i="33"/>
  <c r="AO34" i="33"/>
  <c r="AO520" i="33"/>
  <c r="AO599" i="33"/>
  <c r="AO299" i="33"/>
  <c r="AO601" i="33"/>
  <c r="AO57" i="33"/>
  <c r="AO499" i="33"/>
  <c r="AO597" i="33"/>
  <c r="AO422" i="33"/>
  <c r="AO21" i="33"/>
  <c r="AO51" i="33"/>
  <c r="AO496" i="33"/>
  <c r="AO17" i="33"/>
  <c r="AO180" i="33"/>
  <c r="AO142" i="33"/>
  <c r="AO224" i="33"/>
  <c r="AO103" i="33"/>
  <c r="AO160" i="33"/>
  <c r="AO434" i="33"/>
  <c r="AO411" i="33"/>
  <c r="AO444" i="33"/>
  <c r="AO296" i="33"/>
  <c r="AO572" i="33"/>
  <c r="AO513" i="33"/>
  <c r="AO590" i="33"/>
  <c r="AO402" i="33"/>
  <c r="AO317" i="33"/>
  <c r="AO217" i="33"/>
  <c r="AO418" i="33"/>
  <c r="AO433" i="33"/>
  <c r="AO518" i="33"/>
  <c r="AO62" i="33"/>
  <c r="AO214" i="33"/>
  <c r="AO127" i="33"/>
  <c r="AO288" i="33"/>
  <c r="AO517" i="33"/>
  <c r="AO25" i="33"/>
  <c r="AO457" i="33"/>
  <c r="AO113" i="33"/>
  <c r="AO205" i="33"/>
  <c r="AO148" i="33"/>
  <c r="AO448" i="33"/>
  <c r="AO495" i="33"/>
  <c r="AO385" i="33"/>
  <c r="AO439" i="33"/>
  <c r="AO125" i="33"/>
  <c r="AO49" i="33"/>
  <c r="AO316" i="33"/>
  <c r="AO377" i="33"/>
  <c r="AO231" i="33"/>
  <c r="AO305" i="33"/>
  <c r="AO297" i="33"/>
  <c r="AO92" i="33"/>
  <c r="AO490" i="33"/>
  <c r="AO173" i="33"/>
  <c r="AO278" i="33"/>
  <c r="AO293" i="33"/>
  <c r="AO122" i="33"/>
  <c r="AO509" i="33"/>
  <c r="AO167" i="33"/>
  <c r="AO242" i="33"/>
  <c r="AO375" i="33"/>
  <c r="AO129" i="33"/>
  <c r="AO121" i="33"/>
  <c r="AO194" i="33"/>
  <c r="AO63" i="33"/>
  <c r="AO118" i="33"/>
  <c r="AO169" i="33"/>
  <c r="AO154" i="33"/>
  <c r="AO184" i="33"/>
  <c r="AO52" i="33"/>
  <c r="AO137" i="33"/>
  <c r="AO133" i="33"/>
  <c r="AO268" i="33"/>
  <c r="AO331" i="33"/>
  <c r="AO203" i="33"/>
  <c r="AO257" i="33"/>
  <c r="AO524" i="33"/>
  <c r="AO463" i="33"/>
  <c r="AO130" i="33"/>
  <c r="AO139" i="33"/>
  <c r="AO500" i="33"/>
  <c r="AO190" i="33"/>
  <c r="AO108" i="33"/>
  <c r="AO350" i="33"/>
  <c r="AO227" i="33"/>
  <c r="AO399" i="33"/>
  <c r="AO107" i="33"/>
  <c r="AO432" i="33"/>
  <c r="AO573" i="33"/>
  <c r="AO251" i="33"/>
  <c r="AO343" i="33"/>
  <c r="AO23" i="33"/>
  <c r="AO563" i="33"/>
  <c r="AO47" i="33"/>
  <c r="AO487" i="33"/>
  <c r="AO561" i="33"/>
  <c r="AO540" i="33"/>
  <c r="AO416" i="33"/>
  <c r="AO440" i="33"/>
  <c r="AO494" i="33"/>
  <c r="AO337" i="33"/>
  <c r="AO438" i="33"/>
  <c r="AO215" i="33"/>
  <c r="AO29" i="33"/>
  <c r="AO27" i="33"/>
  <c r="AO291" i="33"/>
  <c r="AO363" i="33"/>
  <c r="AO287" i="33"/>
  <c r="AO70" i="33"/>
  <c r="AO28" i="33"/>
  <c r="AO275" i="33"/>
  <c r="AO388" i="33"/>
  <c r="AO196" i="33"/>
  <c r="AO93" i="33"/>
  <c r="AO254" i="33"/>
  <c r="AO300" i="33"/>
  <c r="AO192" i="33"/>
  <c r="AO261" i="33"/>
  <c r="AO110" i="33"/>
  <c r="AO250" i="33"/>
  <c r="AO303" i="33"/>
  <c r="AO219" i="33"/>
  <c r="AO246" i="33"/>
  <c r="AO61" i="33"/>
  <c r="AO384" i="33"/>
  <c r="AO441" i="33"/>
  <c r="AO333" i="33"/>
  <c r="AO380" i="33"/>
  <c r="AO450" i="33"/>
  <c r="AO352" i="33"/>
  <c r="AO315" i="33"/>
  <c r="AO473" i="33"/>
  <c r="AO319" i="33"/>
  <c r="AO557" i="33"/>
  <c r="AO244" i="33"/>
  <c r="AO323" i="33"/>
  <c r="AO565" i="33"/>
  <c r="AO84" i="33"/>
  <c r="AO279" i="33"/>
  <c r="AO362" i="33"/>
  <c r="AO526" i="33"/>
  <c r="AO73" i="33"/>
  <c r="AO226" i="33"/>
  <c r="AO112" i="33"/>
  <c r="AO357" i="33"/>
  <c r="AO443" i="33"/>
  <c r="AO140" i="33"/>
  <c r="AO456" i="33"/>
  <c r="AO138" i="33"/>
  <c r="AO252" i="33"/>
  <c r="AO46" i="33"/>
  <c r="AO321" i="33"/>
  <c r="AO152" i="33"/>
  <c r="AO559" i="33"/>
  <c r="AO45" i="33"/>
  <c r="AO471" i="33"/>
  <c r="AO562" i="33"/>
  <c r="AO153" i="33"/>
  <c r="AO455" i="33"/>
  <c r="AO141" i="33"/>
  <c r="AO396" i="33"/>
  <c r="AO493" i="33"/>
  <c r="AO197" i="33"/>
  <c r="AO592" i="33"/>
  <c r="AO166" i="33"/>
  <c r="AO413" i="33"/>
  <c r="AO489" i="33"/>
  <c r="AO48" i="33"/>
  <c r="AO19" i="33"/>
  <c r="AO371" i="33"/>
  <c r="AO415" i="33"/>
  <c r="AO313" i="33"/>
  <c r="AO367" i="33"/>
  <c r="AO60" i="33"/>
  <c r="AO393" i="33"/>
  <c r="AO431" i="33"/>
  <c r="AO309" i="33"/>
  <c r="AO395" i="33"/>
  <c r="AO488" i="33"/>
  <c r="AO508" i="33"/>
  <c r="AO569" i="33"/>
  <c r="AO442" i="33"/>
  <c r="AO504" i="33"/>
  <c r="AO368" i="33"/>
  <c r="AO359" i="33"/>
  <c r="AO325" i="33"/>
  <c r="AO591" i="33"/>
  <c r="AO555" i="33"/>
  <c r="AO220" i="33"/>
  <c r="AO436" i="33"/>
  <c r="AO414" i="33"/>
  <c r="AO64" i="33"/>
  <c r="AO223" i="33"/>
  <c r="AO171" i="33"/>
  <c r="AO277" i="33"/>
  <c r="AO233" i="33"/>
  <c r="AO408" i="33"/>
  <c r="AO506" i="33"/>
  <c r="AO461" i="33"/>
  <c r="AO322" i="33"/>
  <c r="AO406" i="33"/>
  <c r="AO292" i="33"/>
  <c r="AO584" i="33"/>
  <c r="AO465" i="33"/>
  <c r="AO39" i="33"/>
  <c r="AO20" i="33"/>
  <c r="AO188" i="33"/>
  <c r="AO212" i="33"/>
  <c r="AO477" i="33"/>
  <c r="AO571" i="33"/>
  <c r="AO427" i="33"/>
  <c r="AO580" i="33"/>
  <c r="AO236" i="33"/>
  <c r="AO330" i="33"/>
  <c r="AO425" i="33"/>
  <c r="AO161" i="33"/>
  <c r="AO50" i="33"/>
  <c r="AO98" i="33"/>
  <c r="AO143" i="33"/>
  <c r="AO579" i="33"/>
  <c r="AO94" i="33"/>
  <c r="AO74" i="33"/>
  <c r="AO211" i="33"/>
  <c r="AO267" i="33"/>
  <c r="AO538" i="33"/>
  <c r="AO207" i="33"/>
  <c r="AO134" i="33"/>
  <c r="AO204" i="33"/>
  <c r="AO283" i="33"/>
  <c r="AO542" i="33"/>
  <c r="AO222" i="33"/>
  <c r="AO151" i="33"/>
  <c r="AO405" i="33"/>
  <c r="AO486" i="33"/>
  <c r="AO537" i="33"/>
  <c r="AO426" i="33"/>
  <c r="AO482" i="33"/>
  <c r="AO567" i="33"/>
  <c r="AO505" i="33"/>
  <c r="AO550" i="33"/>
  <c r="AO437" i="33"/>
  <c r="AO501" i="33"/>
  <c r="AO341" i="33"/>
  <c r="AO407" i="33"/>
  <c r="AO99" i="33"/>
  <c r="AO566" i="33"/>
  <c r="AO523" i="33"/>
  <c r="AO397" i="33"/>
  <c r="AO446" i="33"/>
  <c r="AO373" i="33"/>
  <c r="AO575" i="33"/>
  <c r="AO159" i="33"/>
  <c r="AO282" i="33"/>
  <c r="AO119" i="33"/>
  <c r="AO38" i="33"/>
  <c r="AO172" i="33"/>
  <c r="AO336" i="33"/>
  <c r="AO460" i="33"/>
  <c r="AO286" i="33"/>
  <c r="AO585" i="33"/>
  <c r="AO478" i="33"/>
  <c r="AO519" i="33"/>
  <c r="AO530" i="33"/>
  <c r="AO116" i="33"/>
  <c r="AO593" i="33"/>
  <c r="AO101" i="33"/>
  <c r="AO507" i="33"/>
  <c r="AO290" i="33"/>
  <c r="AO348" i="33"/>
  <c r="AO600" i="33"/>
  <c r="AO320" i="33"/>
  <c r="AO36" i="33"/>
  <c r="AO109" i="33"/>
  <c r="AO381" i="33"/>
  <c r="AO466" i="33"/>
  <c r="AO382" i="33"/>
  <c r="AO90" i="33"/>
  <c r="AO15" i="33"/>
  <c r="AO213" i="33"/>
  <c r="AO255" i="33"/>
  <c r="AO149" i="33"/>
  <c r="AO209" i="33"/>
  <c r="AO24" i="33"/>
  <c r="AO356" i="33"/>
  <c r="AO366" i="33"/>
  <c r="AO218" i="33"/>
  <c r="AO326" i="33"/>
  <c r="AO42" i="33"/>
  <c r="AO358" i="33"/>
  <c r="AO392" i="33"/>
  <c r="AO260" i="33"/>
  <c r="AO338" i="33"/>
  <c r="AO35" i="33"/>
  <c r="AO179" i="33"/>
  <c r="AO390" i="33"/>
  <c r="AO59" i="33"/>
  <c r="AO543" i="33"/>
  <c r="AO464" i="33"/>
  <c r="AO264" i="33"/>
  <c r="AO417" i="33"/>
  <c r="AO53" i="33"/>
  <c r="AO556" i="33"/>
  <c r="AO72" i="33"/>
  <c r="AO200" i="33"/>
  <c r="AO533" i="33"/>
  <c r="AO199" i="33"/>
  <c r="DJ297" i="19" l="1"/>
  <c r="DB326" i="19" a="1"/>
  <c r="DB326" i="19" s="1"/>
  <c r="DB327" i="19" s="1"/>
  <c r="DB324" i="19"/>
  <c r="DB325" i="19" s="1"/>
  <c r="DB331" i="19"/>
  <c r="CV326" i="19" a="1"/>
  <c r="CV326" i="19" s="1"/>
  <c r="CV327" i="19" s="1"/>
  <c r="CV324" i="19"/>
  <c r="CV325" i="19" s="1"/>
  <c r="CV331" i="19"/>
  <c r="DH320" i="19"/>
  <c r="DH284" i="19"/>
  <c r="DH313" i="19"/>
  <c r="DH311" i="19" s="1"/>
  <c r="DH332" i="19" s="1"/>
  <c r="DH333" i="19" s="1"/>
  <c r="DH322" i="19"/>
  <c r="DT299" i="19"/>
  <c r="DT297" i="19" s="1"/>
  <c r="DP297" i="19"/>
  <c r="DN320" i="19"/>
  <c r="DN284" i="19"/>
  <c r="DN313" i="19"/>
  <c r="DN311" i="19" s="1"/>
  <c r="DN332" i="19" s="1"/>
  <c r="DN333" i="19" s="1"/>
  <c r="DN322" i="19"/>
  <c r="EP10" i="33"/>
  <c r="ER14" i="33" s="1" a="1"/>
  <c r="ES313" i="33" s="1"/>
  <c r="AF2" i="32" a="1"/>
  <c r="AF2" i="32" s="1"/>
  <c r="AL11" i="33"/>
  <c r="AB318" i="19" s="1"/>
  <c r="DX10" i="33"/>
  <c r="EG10" i="33"/>
  <c r="DH316" i="19" l="1"/>
  <c r="DH321" i="19"/>
  <c r="DN316" i="19"/>
  <c r="DN321" i="19"/>
  <c r="DT320" i="19"/>
  <c r="DT284" i="19"/>
  <c r="DT322" i="19"/>
  <c r="DT313" i="19"/>
  <c r="DT311" i="19" s="1"/>
  <c r="DT332" i="19" s="1"/>
  <c r="DT333" i="19" s="1"/>
  <c r="FH10" i="33"/>
  <c r="FJ14" i="33" s="1" a="1"/>
  <c r="FK155" i="33" s="1"/>
  <c r="ES584" i="33"/>
  <c r="ES18" i="33"/>
  <c r="ES72" i="33"/>
  <c r="ES27" i="33"/>
  <c r="ES41" i="33"/>
  <c r="ES69" i="33"/>
  <c r="ES148" i="33"/>
  <c r="ES329" i="33"/>
  <c r="ES401" i="33"/>
  <c r="ES171" i="33"/>
  <c r="ES112" i="33"/>
  <c r="ES463" i="33"/>
  <c r="ES523" i="33"/>
  <c r="ES526" i="33"/>
  <c r="ES369" i="33"/>
  <c r="ES474" i="33"/>
  <c r="ES451" i="33"/>
  <c r="ES389" i="33"/>
  <c r="ES205" i="33"/>
  <c r="ES193" i="33"/>
  <c r="ES273" i="33"/>
  <c r="ES564" i="33"/>
  <c r="ES226" i="33"/>
  <c r="ES170" i="33"/>
  <c r="ES343" i="33"/>
  <c r="ES81" i="33"/>
  <c r="ES495" i="33"/>
  <c r="ES59" i="33"/>
  <c r="ES543" i="33"/>
  <c r="ES256" i="33"/>
  <c r="ES484" i="33"/>
  <c r="ES348" i="33"/>
  <c r="ES508" i="33"/>
  <c r="ES240" i="33"/>
  <c r="ES220" i="33"/>
  <c r="ES383" i="33"/>
  <c r="ES56" i="33"/>
  <c r="ES513" i="33"/>
  <c r="ES355" i="33"/>
  <c r="ES588" i="33"/>
  <c r="ES149" i="33"/>
  <c r="ES545" i="33"/>
  <c r="ES409" i="33"/>
  <c r="ES260" i="33"/>
  <c r="ES426" i="33"/>
  <c r="ES222" i="33"/>
  <c r="ES219" i="33"/>
  <c r="ES552" i="33"/>
  <c r="ES129" i="33"/>
  <c r="ES54" i="33"/>
  <c r="ES23" i="33"/>
  <c r="ES280" i="33"/>
  <c r="ES498" i="33"/>
  <c r="ES105" i="33"/>
  <c r="ES259" i="33"/>
  <c r="ES596" i="33"/>
  <c r="ES202" i="33"/>
  <c r="ES125" i="33"/>
  <c r="ES66" i="33"/>
  <c r="ES261" i="33"/>
  <c r="ES286" i="33"/>
  <c r="ES549" i="33"/>
  <c r="ES96" i="33"/>
  <c r="ES375" i="33"/>
  <c r="ES567" i="33"/>
  <c r="ES578" i="33"/>
  <c r="ES390" i="33"/>
  <c r="ES452" i="33"/>
  <c r="ES178" i="33"/>
  <c r="ES373" i="33"/>
  <c r="ES517" i="33"/>
  <c r="ES57" i="33"/>
  <c r="ES30" i="33"/>
  <c r="ES362" i="33"/>
  <c r="ES337" i="33"/>
  <c r="ES557" i="33"/>
  <c r="ES359" i="33"/>
  <c r="ES356" i="33"/>
  <c r="ES48" i="33"/>
  <c r="ES201" i="33"/>
  <c r="ES281" i="33"/>
  <c r="ES487" i="33"/>
  <c r="ES239" i="33"/>
  <c r="ES276" i="33"/>
  <c r="ES553" i="33"/>
  <c r="ES507" i="33"/>
  <c r="ES395" i="33"/>
  <c r="ES580" i="33"/>
  <c r="ES47" i="33"/>
  <c r="ES569" i="33"/>
  <c r="ES122" i="33"/>
  <c r="ES283" i="33"/>
  <c r="ES558" i="33"/>
  <c r="ES599" i="33"/>
  <c r="ES325" i="33"/>
  <c r="ES63" i="33"/>
  <c r="ES427" i="33"/>
  <c r="ES510" i="33"/>
  <c r="ES548" i="33"/>
  <c r="ES518" i="33"/>
  <c r="ES327" i="33"/>
  <c r="ES391" i="33"/>
  <c r="ES555" i="33"/>
  <c r="ES385" i="33"/>
  <c r="ES163" i="33"/>
  <c r="ES50" i="33"/>
  <c r="ER14" i="33"/>
  <c r="ES14" i="33" s="1"/>
  <c r="ES180" i="33"/>
  <c r="ES316" i="33"/>
  <c r="ES411" i="33"/>
  <c r="ES349" i="33"/>
  <c r="ES267" i="33"/>
  <c r="ES424" i="33"/>
  <c r="ES160" i="33"/>
  <c r="ES117" i="33"/>
  <c r="ES161" i="33"/>
  <c r="ES142" i="33"/>
  <c r="ES235" i="33"/>
  <c r="ES301" i="33"/>
  <c r="ES387" i="33"/>
  <c r="ES384" i="33"/>
  <c r="ES79" i="33"/>
  <c r="ES248" i="33"/>
  <c r="ES139" i="33"/>
  <c r="ES204" i="33"/>
  <c r="ES589" i="33"/>
  <c r="ES274" i="33"/>
  <c r="ES104" i="33"/>
  <c r="ES506" i="33"/>
  <c r="ES237" i="33"/>
  <c r="ES412" i="33"/>
  <c r="ES228" i="33"/>
  <c r="ES71" i="33"/>
  <c r="ES45" i="33"/>
  <c r="ES454" i="33"/>
  <c r="ES468" i="33"/>
  <c r="ES361" i="33"/>
  <c r="ES265" i="33"/>
  <c r="ES76" i="33"/>
  <c r="ES36" i="33"/>
  <c r="ES165" i="33"/>
  <c r="ES246" i="33"/>
  <c r="ES225" i="33"/>
  <c r="ES450" i="33"/>
  <c r="ES49" i="33"/>
  <c r="ES245" i="33"/>
  <c r="ES414" i="33"/>
  <c r="ES501" i="33"/>
  <c r="ES35" i="33"/>
  <c r="ES92" i="33"/>
  <c r="ES224" i="33"/>
  <c r="ES147" i="33"/>
  <c r="ES84" i="33"/>
  <c r="ES514" i="33"/>
  <c r="ES417" i="33"/>
  <c r="ES466" i="33"/>
  <c r="ES98" i="33"/>
  <c r="ES556" i="33"/>
  <c r="ES89" i="33"/>
  <c r="ES537" i="33"/>
  <c r="ES324" i="33"/>
  <c r="ES456" i="33"/>
  <c r="ES22" i="33"/>
  <c r="ES136" i="33"/>
  <c r="ES221" i="33"/>
  <c r="ES496" i="33"/>
  <c r="ES583" i="33"/>
  <c r="ES287" i="33"/>
  <c r="ES82" i="33"/>
  <c r="ES108" i="33"/>
  <c r="ES130" i="33"/>
  <c r="ES541" i="33"/>
  <c r="ES592" i="33"/>
  <c r="ES269" i="33"/>
  <c r="ES110" i="33"/>
  <c r="ES531" i="33"/>
  <c r="ES244" i="33"/>
  <c r="ES285" i="33"/>
  <c r="ES199" i="33"/>
  <c r="ES550" i="33"/>
  <c r="ES296" i="33"/>
  <c r="ES144" i="33"/>
  <c r="ES519" i="33"/>
  <c r="ES162" i="33"/>
  <c r="ES166" i="33"/>
  <c r="ES217" i="33"/>
  <c r="ES458" i="33"/>
  <c r="ES579" i="33"/>
  <c r="ES206" i="33"/>
  <c r="ES306" i="33"/>
  <c r="ES53" i="33"/>
  <c r="ES297" i="33"/>
  <c r="ES565" i="33"/>
  <c r="ES176" i="33"/>
  <c r="ES254" i="33"/>
  <c r="ES300" i="33"/>
  <c r="ES576" i="33"/>
  <c r="ES196" i="33"/>
  <c r="ES58" i="33"/>
  <c r="ES322" i="33"/>
  <c r="ES38" i="33"/>
  <c r="ES167" i="33"/>
  <c r="ES570" i="33"/>
  <c r="ES264" i="33"/>
  <c r="ES561" i="33"/>
  <c r="ES320" i="33"/>
  <c r="ES124" i="33"/>
  <c r="ES95" i="33"/>
  <c r="ES499" i="33"/>
  <c r="ES319" i="33"/>
  <c r="ES291" i="33"/>
  <c r="ES183" i="33"/>
  <c r="ES24" i="33"/>
  <c r="ES262" i="33"/>
  <c r="ES551" i="33"/>
  <c r="ES457" i="33"/>
  <c r="ES486" i="33"/>
  <c r="ES392" i="33"/>
  <c r="ES485" i="33"/>
  <c r="ES413" i="33"/>
  <c r="ES533" i="33"/>
  <c r="ES234" i="33"/>
  <c r="ES111" i="33"/>
  <c r="ES467" i="33"/>
  <c r="ES77" i="33"/>
  <c r="ES311" i="33"/>
  <c r="ES29" i="33"/>
  <c r="ES477" i="33"/>
  <c r="ES321" i="33"/>
  <c r="ES230" i="33"/>
  <c r="ES145" i="33"/>
  <c r="ES19" i="33"/>
  <c r="ES432" i="33"/>
  <c r="ES64" i="33"/>
  <c r="ES189" i="33"/>
  <c r="ES34" i="33"/>
  <c r="ES577" i="33"/>
  <c r="ES574" i="33"/>
  <c r="ES440" i="33"/>
  <c r="ES471" i="33"/>
  <c r="ES489" i="33"/>
  <c r="ES371" i="33"/>
  <c r="ES119" i="33"/>
  <c r="ES449" i="33"/>
  <c r="ES258" i="33"/>
  <c r="ES488" i="33"/>
  <c r="ES560" i="33"/>
  <c r="ES530" i="33"/>
  <c r="ES382" i="33"/>
  <c r="ES257" i="33"/>
  <c r="ES444" i="33"/>
  <c r="ES534" i="33"/>
  <c r="ES480" i="33"/>
  <c r="ES312" i="33"/>
  <c r="ES137" i="33"/>
  <c r="ES562" i="33"/>
  <c r="ES51" i="33"/>
  <c r="ES573" i="33"/>
  <c r="ES192" i="33"/>
  <c r="ES279" i="33"/>
  <c r="ES473" i="33"/>
  <c r="ES277" i="33"/>
  <c r="ES293" i="33"/>
  <c r="ES602" i="33"/>
  <c r="ES472" i="33"/>
  <c r="ES153" i="33"/>
  <c r="ES275" i="33"/>
  <c r="ES197" i="33"/>
  <c r="ES44" i="33"/>
  <c r="ES345" i="33"/>
  <c r="ES520" i="33"/>
  <c r="ES386" i="33"/>
  <c r="ES25" i="33"/>
  <c r="ES586" i="33"/>
  <c r="ES370" i="33"/>
  <c r="ES75" i="33"/>
  <c r="ES571" i="33"/>
  <c r="ES314" i="33"/>
  <c r="ES365" i="33"/>
  <c r="ES559" i="33"/>
  <c r="ES141" i="33"/>
  <c r="ES429" i="33"/>
  <c r="ES358" i="33"/>
  <c r="ES26" i="33"/>
  <c r="ES528" i="33"/>
  <c r="ES101" i="33"/>
  <c r="ES587" i="33"/>
  <c r="ES263" i="33"/>
  <c r="ES433" i="33"/>
  <c r="ES393" i="33"/>
  <c r="ES185" i="33"/>
  <c r="ES436" i="33"/>
  <c r="ES184" i="33"/>
  <c r="ES380" i="33"/>
  <c r="ES288" i="33"/>
  <c r="ES15" i="33"/>
  <c r="ES123" i="33"/>
  <c r="ES540" i="33"/>
  <c r="ES233" i="33"/>
  <c r="ES511" i="33"/>
  <c r="ES428" i="33"/>
  <c r="ES154" i="33"/>
  <c r="ES212" i="33"/>
  <c r="EY10" i="33"/>
  <c r="FA14" i="33" s="1" a="1"/>
  <c r="ES318" i="33"/>
  <c r="ES99" i="33"/>
  <c r="ES251" i="33"/>
  <c r="ES435" i="33"/>
  <c r="ES268" i="33"/>
  <c r="ES575" i="33"/>
  <c r="ES330" i="33"/>
  <c r="ES194" i="33"/>
  <c r="ES478" i="33"/>
  <c r="ES78" i="33"/>
  <c r="ES16" i="33"/>
  <c r="ES547" i="33"/>
  <c r="ES462" i="33"/>
  <c r="ES594" i="33"/>
  <c r="ES28" i="33"/>
  <c r="ES159" i="33"/>
  <c r="ES332" i="33"/>
  <c r="ES521" i="33"/>
  <c r="ES351" i="33"/>
  <c r="ES585" i="33"/>
  <c r="ES372" i="33"/>
  <c r="ES100" i="33"/>
  <c r="ES397" i="33"/>
  <c r="ES532" i="33"/>
  <c r="ES323" i="33"/>
  <c r="ES198" i="33"/>
  <c r="ES243" i="33"/>
  <c r="ES73" i="33"/>
  <c r="ES231" i="33"/>
  <c r="ES307" i="33"/>
  <c r="ES328" i="33"/>
  <c r="ES121" i="33"/>
  <c r="ES377" i="33"/>
  <c r="ES509" i="33"/>
  <c r="ES94" i="33"/>
  <c r="ES270" i="33"/>
  <c r="ES238" i="33"/>
  <c r="ES128" i="33"/>
  <c r="ES116" i="33"/>
  <c r="ES223" i="33"/>
  <c r="ES17" i="33"/>
  <c r="ES190" i="33"/>
  <c r="ES527" i="33"/>
  <c r="ES186" i="33"/>
  <c r="ES310" i="33"/>
  <c r="ES446" i="33"/>
  <c r="ES106" i="33"/>
  <c r="ES425" i="33"/>
  <c r="ES352" i="33"/>
  <c r="ES388" i="33"/>
  <c r="ES479" i="33"/>
  <c r="ES443" i="33"/>
  <c r="ES363" i="33"/>
  <c r="ES308" i="33"/>
  <c r="ES135" i="33"/>
  <c r="ES107" i="33"/>
  <c r="G2" i="32" a="1"/>
  <c r="G2" i="32" s="1"/>
  <c r="ES568" i="33"/>
  <c r="ES140" i="33"/>
  <c r="ES46" i="33"/>
  <c r="ES399" i="33"/>
  <c r="ES524" i="33"/>
  <c r="ES346" i="33"/>
  <c r="ES21" i="33"/>
  <c r="ES250" i="33"/>
  <c r="ES294" i="33"/>
  <c r="ES229" i="33"/>
  <c r="ES339" i="33"/>
  <c r="ES52" i="33"/>
  <c r="ES470" i="33"/>
  <c r="ES181" i="33"/>
  <c r="ES453" i="33"/>
  <c r="ES203" i="33"/>
  <c r="ES381" i="33"/>
  <c r="ES87" i="33"/>
  <c r="ES512" i="33"/>
  <c r="ES482" i="33"/>
  <c r="ES404" i="33"/>
  <c r="ES598" i="33"/>
  <c r="ES333" i="33"/>
  <c r="ES55" i="33"/>
  <c r="ES347" i="33"/>
  <c r="ES378" i="33"/>
  <c r="ES438" i="33"/>
  <c r="ES494" i="33"/>
  <c r="ES68" i="33"/>
  <c r="ES546" i="33"/>
  <c r="ES535" i="33"/>
  <c r="ES70" i="33"/>
  <c r="ES156" i="33"/>
  <c r="ES290" i="33"/>
  <c r="ES303" i="33"/>
  <c r="ES497" i="33"/>
  <c r="ES536" i="33"/>
  <c r="ES133" i="33"/>
  <c r="ES155" i="33"/>
  <c r="ES85" i="33"/>
  <c r="ES405" i="33"/>
  <c r="ES215" i="33"/>
  <c r="ES566" i="33"/>
  <c r="ES289" i="33"/>
  <c r="ES581" i="33"/>
  <c r="ES295" i="33"/>
  <c r="ES177" i="33"/>
  <c r="ES439" i="33"/>
  <c r="ES249" i="33"/>
  <c r="ES173" i="33"/>
  <c r="ES80" i="33"/>
  <c r="ES374" i="33"/>
  <c r="ES83" i="33"/>
  <c r="ES360" i="33"/>
  <c r="ES441" i="33"/>
  <c r="ES483" i="33"/>
  <c r="ES342" i="33"/>
  <c r="ES65" i="33"/>
  <c r="ES208" i="33"/>
  <c r="ES120" i="33"/>
  <c r="ES102" i="33"/>
  <c r="ES132" i="33"/>
  <c r="ES304" i="33"/>
  <c r="ES364" i="33"/>
  <c r="ES242" i="33"/>
  <c r="ES227" i="33"/>
  <c r="ES595" i="33"/>
  <c r="ES437" i="33"/>
  <c r="ES315" i="33"/>
  <c r="ES416" i="33"/>
  <c r="ES97" i="33"/>
  <c r="ES146" i="33"/>
  <c r="ES455" i="33"/>
  <c r="ES216" i="33"/>
  <c r="ES271" i="33"/>
  <c r="ES255" i="33"/>
  <c r="ES400" i="33"/>
  <c r="ES88" i="33"/>
  <c r="ES62" i="33"/>
  <c r="ES515" i="33"/>
  <c r="ES525" i="33"/>
  <c r="ES134" i="33"/>
  <c r="ES74" i="33"/>
  <c r="ES434" i="33"/>
  <c r="ES33" i="33"/>
  <c r="ES335" i="33"/>
  <c r="ES376" i="33"/>
  <c r="ES341" i="33"/>
  <c r="ES103" i="33"/>
  <c r="ES179" i="33"/>
  <c r="ES396" i="33"/>
  <c r="ES126" i="33"/>
  <c r="ES522" i="33"/>
  <c r="ES419" i="33"/>
  <c r="ES299" i="33"/>
  <c r="ES503" i="33"/>
  <c r="ES394" i="33"/>
  <c r="ES298" i="33"/>
  <c r="ES344" i="33"/>
  <c r="ES213" i="33"/>
  <c r="ES60" i="33"/>
  <c r="ES469" i="33"/>
  <c r="ES127" i="33"/>
  <c r="ES157" i="33"/>
  <c r="ES302" i="33"/>
  <c r="ES554" i="33"/>
  <c r="ES218" i="33"/>
  <c r="ES172" i="33"/>
  <c r="ES37" i="33"/>
  <c r="ES42" i="33"/>
  <c r="ES118" i="33"/>
  <c r="ES31" i="33"/>
  <c r="ES448" i="33"/>
  <c r="ES492" i="33"/>
  <c r="ES164" i="33"/>
  <c r="ES403" i="33"/>
  <c r="ES350" i="33"/>
  <c r="ES338" i="33"/>
  <c r="ES113" i="33"/>
  <c r="ES191" i="33"/>
  <c r="ES61" i="33"/>
  <c r="ES408" i="33"/>
  <c r="ES593" i="33"/>
  <c r="ES476" i="33"/>
  <c r="ES406" i="33"/>
  <c r="ES461" i="33"/>
  <c r="ES39" i="33"/>
  <c r="ES90" i="33"/>
  <c r="ES232" i="33"/>
  <c r="ES590" i="33"/>
  <c r="ES544" i="33"/>
  <c r="ES209" i="33"/>
  <c r="ES491" i="33"/>
  <c r="ES402" i="33"/>
  <c r="ES278" i="33"/>
  <c r="ES195" i="33"/>
  <c r="ES340" i="33"/>
  <c r="ES334" i="33"/>
  <c r="ES317" i="33"/>
  <c r="ES431" i="33"/>
  <c r="ES93" i="33"/>
  <c r="ES188" i="33"/>
  <c r="ES420" i="33"/>
  <c r="ES445" i="33"/>
  <c r="ES143" i="33"/>
  <c r="ES109" i="33"/>
  <c r="ES563" i="33"/>
  <c r="ES447" i="33"/>
  <c r="ES252" i="33"/>
  <c r="ES305" i="33"/>
  <c r="ES214" i="33"/>
  <c r="ES415" i="33"/>
  <c r="ES582" i="33"/>
  <c r="ES539" i="33"/>
  <c r="ES504" i="33"/>
  <c r="ES336" i="33"/>
  <c r="ES210" i="33"/>
  <c r="ES20" i="33"/>
  <c r="ES516" i="33"/>
  <c r="ES207" i="33"/>
  <c r="ES529" i="33"/>
  <c r="ES542" i="33"/>
  <c r="ES272" i="33"/>
  <c r="ES502" i="33"/>
  <c r="ES266" i="33"/>
  <c r="ES481" i="33"/>
  <c r="ES292" i="33"/>
  <c r="ES32" i="33"/>
  <c r="ES353" i="33"/>
  <c r="ES168" i="33"/>
  <c r="ES150" i="33"/>
  <c r="ES430" i="33"/>
  <c r="ES591" i="33"/>
  <c r="ES169" i="33"/>
  <c r="ES211" i="33"/>
  <c r="ES200" i="33"/>
  <c r="ES326" i="33"/>
  <c r="ES174" i="33"/>
  <c r="ES407" i="33"/>
  <c r="ES460" i="33"/>
  <c r="ES398" i="33"/>
  <c r="ES182" i="33"/>
  <c r="ES603" i="33"/>
  <c r="ES601" i="33"/>
  <c r="ES86" i="33"/>
  <c r="ES423" i="33"/>
  <c r="ES175" i="33"/>
  <c r="ES459" i="33"/>
  <c r="ES91" i="33"/>
  <c r="ES138" i="33"/>
  <c r="ES538" i="33"/>
  <c r="ES465" i="33"/>
  <c r="ES493" i="33"/>
  <c r="ES241" i="33"/>
  <c r="ES421" i="33"/>
  <c r="ES357" i="33"/>
  <c r="ES67" i="33"/>
  <c r="ES475" i="33"/>
  <c r="ES131" i="33"/>
  <c r="ES354" i="33"/>
  <c r="ES600" i="33"/>
  <c r="ES572" i="33"/>
  <c r="ES158" i="33"/>
  <c r="ES331" i="33"/>
  <c r="ES284" i="33"/>
  <c r="ES379" i="33"/>
  <c r="ES422" i="33"/>
  <c r="ES151" i="33"/>
  <c r="ES114" i="33"/>
  <c r="ES490" i="33"/>
  <c r="ES505" i="33"/>
  <c r="ES410" i="33"/>
  <c r="ES152" i="33"/>
  <c r="ES500" i="33"/>
  <c r="ES247" i="33"/>
  <c r="ES464" i="33"/>
  <c r="ES236" i="33"/>
  <c r="ES366" i="33"/>
  <c r="ES442" i="33"/>
  <c r="ES418" i="33"/>
  <c r="ES309" i="33"/>
  <c r="ES597" i="33"/>
  <c r="ES368" i="33"/>
  <c r="ES43" i="33"/>
  <c r="ES367" i="33"/>
  <c r="ES115" i="33"/>
  <c r="ES40" i="33"/>
  <c r="ES253" i="33"/>
  <c r="ES282" i="33"/>
  <c r="ES187" i="33"/>
  <c r="B29" i="32" a="1"/>
  <c r="B29" i="32" s="1"/>
  <c r="AL8" i="33"/>
  <c r="AB319" i="19" s="1"/>
  <c r="AB317" i="19" s="1"/>
  <c r="AB315" i="19" s="1"/>
  <c r="AB323" i="19" s="1"/>
  <c r="AB328" i="19" s="1"/>
  <c r="EI14" i="33" a="1"/>
  <c r="EJ472" i="33" s="1"/>
  <c r="DZ14" i="33" a="1"/>
  <c r="EA104" i="33" s="1"/>
  <c r="DT316" i="19" l="1"/>
  <c r="DT321" i="19"/>
  <c r="DN326" i="19" a="1"/>
  <c r="DN326" i="19" s="1"/>
  <c r="DN327" i="19" s="1"/>
  <c r="DN324" i="19"/>
  <c r="DN325" i="19" s="1"/>
  <c r="DN331" i="19"/>
  <c r="DH324" i="19"/>
  <c r="DH325" i="19" s="1"/>
  <c r="DH326" i="19" a="1"/>
  <c r="DH326" i="19" s="1"/>
  <c r="DH327" i="19" s="1"/>
  <c r="DH331" i="19"/>
  <c r="FB96" i="33"/>
  <c r="FB184" i="33"/>
  <c r="FB289" i="33"/>
  <c r="FB428" i="33"/>
  <c r="FB525" i="33"/>
  <c r="FB482" i="33"/>
  <c r="FB430" i="33"/>
  <c r="FB419" i="33"/>
  <c r="FB162" i="33"/>
  <c r="FB587" i="33"/>
  <c r="FB258" i="33"/>
  <c r="FB86" i="33"/>
  <c r="FB481" i="33"/>
  <c r="FB218" i="33"/>
  <c r="FB16" i="33"/>
  <c r="FB398" i="33"/>
  <c r="FB348" i="33"/>
  <c r="FB143" i="33"/>
  <c r="FB472" i="33"/>
  <c r="FB174" i="33"/>
  <c r="FB38" i="33"/>
  <c r="FB469" i="33"/>
  <c r="FB212" i="33"/>
  <c r="FB283" i="33"/>
  <c r="FB217" i="33"/>
  <c r="FB458" i="33"/>
  <c r="FB221" i="33"/>
  <c r="FB465" i="33"/>
  <c r="FB253" i="33"/>
  <c r="FB124" i="33"/>
  <c r="FB280" i="33"/>
  <c r="FB125" i="33"/>
  <c r="FB28" i="33"/>
  <c r="FB185" i="33"/>
  <c r="FB20" i="33"/>
  <c r="FB138" i="33"/>
  <c r="FB268" i="33"/>
  <c r="FB71" i="33"/>
  <c r="FB410" i="33"/>
  <c r="FB277" i="33"/>
  <c r="FB199" i="33"/>
  <c r="FB142" i="33"/>
  <c r="FB234" i="33"/>
  <c r="FB144" i="33"/>
  <c r="FB497" i="33"/>
  <c r="FB99" i="33"/>
  <c r="FB118" i="33"/>
  <c r="FB183" i="33"/>
  <c r="FB153" i="33"/>
  <c r="FB21" i="33"/>
  <c r="FB117" i="33"/>
  <c r="FB126" i="33"/>
  <c r="FB304" i="33"/>
  <c r="FB261" i="33"/>
  <c r="FB403" i="33"/>
  <c r="FB526" i="33"/>
  <c r="FB581" i="33"/>
  <c r="FB90" i="33"/>
  <c r="FB267" i="33"/>
  <c r="FB603" i="33"/>
  <c r="FB456" i="33"/>
  <c r="FB129" i="33"/>
  <c r="FB473" i="33"/>
  <c r="FB309" i="33"/>
  <c r="FB574" i="33"/>
  <c r="FB371" i="33"/>
  <c r="FB275" i="33"/>
  <c r="FB152" i="33"/>
  <c r="FB306" i="33"/>
  <c r="FB241" i="33"/>
  <c r="FB259" i="33"/>
  <c r="FB25" i="33"/>
  <c r="FB140" i="33"/>
  <c r="FB26" i="33"/>
  <c r="FB394" i="33"/>
  <c r="FB252" i="33"/>
  <c r="FB70" i="33"/>
  <c r="FB73" i="33"/>
  <c r="FB46" i="33"/>
  <c r="FB51" i="33"/>
  <c r="FB82" i="33"/>
  <c r="FB54" i="33"/>
  <c r="FB362" i="33"/>
  <c r="FB408" i="33"/>
  <c r="FB559" i="33"/>
  <c r="FB355" i="33"/>
  <c r="FB36" i="33"/>
  <c r="FB166" i="33"/>
  <c r="FB18" i="33"/>
  <c r="FB298" i="33"/>
  <c r="FB111" i="33"/>
  <c r="FB95" i="33"/>
  <c r="FB364" i="33"/>
  <c r="FB121" i="33"/>
  <c r="FB360" i="33"/>
  <c r="FB457" i="33"/>
  <c r="FB385" i="33"/>
  <c r="FB375" i="33"/>
  <c r="FB23" i="33"/>
  <c r="FB274" i="33"/>
  <c r="FB537" i="33"/>
  <c r="FB179" i="33"/>
  <c r="FB310" i="33"/>
  <c r="FB198" i="33"/>
  <c r="FB471" i="33"/>
  <c r="FB534" i="33"/>
  <c r="FB15" i="33"/>
  <c r="FB264" i="33"/>
  <c r="FB281" i="33"/>
  <c r="FB447" i="33"/>
  <c r="FB134" i="33"/>
  <c r="FB326" i="33"/>
  <c r="FB307" i="33"/>
  <c r="FB160" i="33"/>
  <c r="FB312" i="33"/>
  <c r="FB208" i="33"/>
  <c r="FB372" i="33"/>
  <c r="FB47" i="33"/>
  <c r="FB345" i="33"/>
  <c r="FB229" i="33"/>
  <c r="FB336" i="33"/>
  <c r="FB508" i="33"/>
  <c r="FB195" i="33"/>
  <c r="FB396" i="33"/>
  <c r="FB248" i="33"/>
  <c r="FB79" i="33"/>
  <c r="FB349" i="33"/>
  <c r="FB132" i="33"/>
  <c r="FB514" i="33"/>
  <c r="FB373" i="33"/>
  <c r="FB308" i="33"/>
  <c r="FB480" i="33"/>
  <c r="FB573" i="33"/>
  <c r="FB357" i="33"/>
  <c r="FB63" i="33"/>
  <c r="FB475" i="33"/>
  <c r="FB354" i="33"/>
  <c r="FB139" i="33"/>
  <c r="FB509" i="33"/>
  <c r="FB507" i="33"/>
  <c r="FB315" i="33"/>
  <c r="FB233" i="33"/>
  <c r="FB225" i="33"/>
  <c r="FB459" i="33"/>
  <c r="FB286" i="33"/>
  <c r="FB294" i="33"/>
  <c r="FB276" i="33"/>
  <c r="FB413" i="33"/>
  <c r="FB324" i="33"/>
  <c r="FB397" i="33"/>
  <c r="FB320" i="33"/>
  <c r="FB66" i="33"/>
  <c r="FB29" i="33"/>
  <c r="FB378" i="33"/>
  <c r="FB31" i="33"/>
  <c r="FB282" i="33"/>
  <c r="FB173" i="33"/>
  <c r="FB68" i="33"/>
  <c r="FB585" i="33"/>
  <c r="FB42" i="33"/>
  <c r="FB145" i="33"/>
  <c r="FB114" i="33"/>
  <c r="FB242" i="33"/>
  <c r="FB411" i="33"/>
  <c r="FB148" i="33"/>
  <c r="FB572" i="33"/>
  <c r="FB575" i="33"/>
  <c r="FB256" i="33"/>
  <c r="FB207" i="33"/>
  <c r="FB265" i="33"/>
  <c r="FB157" i="33"/>
  <c r="FB262" i="33"/>
  <c r="FB498" i="33"/>
  <c r="FB98" i="33"/>
  <c r="FB237" i="33"/>
  <c r="FB486" i="33"/>
  <c r="FB19" i="33"/>
  <c r="FB164" i="33"/>
  <c r="FB59" i="33"/>
  <c r="FB321" i="33"/>
  <c r="FB325" i="33"/>
  <c r="FB285" i="33"/>
  <c r="FB338" i="33"/>
  <c r="FB119" i="33"/>
  <c r="FB333" i="33"/>
  <c r="FB536" i="33"/>
  <c r="FB156" i="33"/>
  <c r="FB477" i="33"/>
  <c r="FB58" i="33"/>
  <c r="FB35" i="33"/>
  <c r="FB601" i="33"/>
  <c r="FB415" i="33"/>
  <c r="FB322" i="33"/>
  <c r="FB416" i="33"/>
  <c r="FB102" i="33"/>
  <c r="FB61" i="33"/>
  <c r="FB558" i="33"/>
  <c r="FB523" i="33"/>
  <c r="FB108" i="33"/>
  <c r="FB491" i="33"/>
  <c r="FB519" i="33"/>
  <c r="FB530" i="33"/>
  <c r="FB555" i="33"/>
  <c r="FB40" i="33"/>
  <c r="FB311" i="33"/>
  <c r="FB492" i="33"/>
  <c r="FB87" i="33"/>
  <c r="FB123" i="33"/>
  <c r="FB235" i="33"/>
  <c r="FB369" i="33"/>
  <c r="FB499" i="33"/>
  <c r="FB167" i="33"/>
  <c r="FB215" i="33"/>
  <c r="FB400" i="33"/>
  <c r="FB493" i="33"/>
  <c r="FB302" i="33"/>
  <c r="FB337" i="33"/>
  <c r="FB567" i="33"/>
  <c r="FB548" i="33"/>
  <c r="FB334" i="33"/>
  <c r="FB45" i="33"/>
  <c r="FB92" i="33"/>
  <c r="FB599" i="33"/>
  <c r="FB115" i="33"/>
  <c r="FB53" i="33"/>
  <c r="FB161" i="33"/>
  <c r="FB570" i="33"/>
  <c r="FB177" i="33"/>
  <c r="FB24" i="33"/>
  <c r="FB577" i="33"/>
  <c r="FB550" i="33"/>
  <c r="FB331" i="33"/>
  <c r="FB576" i="33"/>
  <c r="FB80" i="33"/>
  <c r="FB193" i="33"/>
  <c r="FB412" i="33"/>
  <c r="FB194" i="33"/>
  <c r="FB107" i="33"/>
  <c r="FB159" i="33"/>
  <c r="FB584" i="33"/>
  <c r="FB257" i="33"/>
  <c r="FB327" i="33"/>
  <c r="FB380" i="33"/>
  <c r="FB505" i="33"/>
  <c r="FB44" i="33"/>
  <c r="FB112" i="33"/>
  <c r="FB545" i="33"/>
  <c r="FB128" i="33"/>
  <c r="FB350" i="33"/>
  <c r="FB203" i="33"/>
  <c r="FB343" i="33"/>
  <c r="FB116" i="33"/>
  <c r="FB292" i="33"/>
  <c r="FB69" i="33"/>
  <c r="FB60" i="33"/>
  <c r="FB85" i="33"/>
  <c r="FB520" i="33"/>
  <c r="FB65" i="33"/>
  <c r="FB359" i="33"/>
  <c r="FB17" i="33"/>
  <c r="FB353" i="33"/>
  <c r="FB223" i="33"/>
  <c r="FB30" i="33"/>
  <c r="FB295" i="33"/>
  <c r="FB155" i="33"/>
  <c r="FB344" i="33"/>
  <c r="FB270" i="33"/>
  <c r="FB130" i="33"/>
  <c r="FB532" i="33"/>
  <c r="FB158" i="33"/>
  <c r="FB313" i="33"/>
  <c r="FB424" i="33"/>
  <c r="FB244" i="33"/>
  <c r="FB219" i="33"/>
  <c r="FB330" i="33"/>
  <c r="FB214" i="33"/>
  <c r="FB340" i="33"/>
  <c r="FB213" i="33"/>
  <c r="FB32" i="33"/>
  <c r="FB551" i="33"/>
  <c r="FB64" i="33"/>
  <c r="FB546" i="33"/>
  <c r="FB463" i="33"/>
  <c r="FB510" i="33"/>
  <c r="FB427" i="33"/>
  <c r="FB586" i="33"/>
  <c r="FB578" i="33"/>
  <c r="FB597" i="33"/>
  <c r="FB568" i="33"/>
  <c r="FB579" i="33"/>
  <c r="FB455" i="33"/>
  <c r="FB517" i="33"/>
  <c r="FB495" i="33"/>
  <c r="FB547" i="33"/>
  <c r="FB448" i="33"/>
  <c r="FB464" i="33"/>
  <c r="FB531" i="33"/>
  <c r="FB323" i="33"/>
  <c r="FB444" i="33"/>
  <c r="FB580" i="33"/>
  <c r="FB250" i="33"/>
  <c r="FB381" i="33"/>
  <c r="FB272" i="33"/>
  <c r="FB291" i="33"/>
  <c r="FB454" i="33"/>
  <c r="FB602" i="33"/>
  <c r="FB328" i="33"/>
  <c r="FB169" i="33"/>
  <c r="FB81" i="33"/>
  <c r="FB500" i="33"/>
  <c r="FB429" i="33"/>
  <c r="FB49" i="33"/>
  <c r="FB34" i="33"/>
  <c r="FB582" i="33"/>
  <c r="FB554" i="33"/>
  <c r="FB549" i="33"/>
  <c r="FB445" i="33"/>
  <c r="FB451" i="33"/>
  <c r="FB560" i="33"/>
  <c r="FB318" i="33"/>
  <c r="FB450" i="33"/>
  <c r="FB224" i="33"/>
  <c r="FB226" i="33"/>
  <c r="FB446" i="33"/>
  <c r="FB366" i="33"/>
  <c r="FB147" i="33"/>
  <c r="FB393" i="33"/>
  <c r="FB239" i="33"/>
  <c r="FB206" i="33"/>
  <c r="FB127" i="33"/>
  <c r="FB52" i="33"/>
  <c r="FB314" i="33"/>
  <c r="FB137" i="33"/>
  <c r="FB485" i="33"/>
  <c r="FB543" i="33"/>
  <c r="FA14" i="33"/>
  <c r="FB14" i="33" s="1"/>
  <c r="FB363" i="33"/>
  <c r="FB438" i="33"/>
  <c r="FB441" i="33"/>
  <c r="FB351" i="33"/>
  <c r="FB414" i="33"/>
  <c r="FB466" i="33"/>
  <c r="FB180" i="33"/>
  <c r="FB228" i="33"/>
  <c r="FB188" i="33"/>
  <c r="FB377" i="33"/>
  <c r="FB84" i="33"/>
  <c r="FB479" i="33"/>
  <c r="FB301" i="33"/>
  <c r="FB468" i="33"/>
  <c r="FB516" i="33"/>
  <c r="FB150" i="33"/>
  <c r="FB43" i="33"/>
  <c r="FB368" i="33"/>
  <c r="FB170" i="33"/>
  <c r="FB407" i="33"/>
  <c r="FB420" i="33"/>
  <c r="FB522" i="33"/>
  <c r="FB489" i="33"/>
  <c r="FB490" i="33"/>
  <c r="FB460" i="33"/>
  <c r="FB367" i="33"/>
  <c r="FB303" i="33"/>
  <c r="FB440" i="33"/>
  <c r="FB279" i="33"/>
  <c r="FB564" i="33"/>
  <c r="FB220" i="33"/>
  <c r="FB401" i="33"/>
  <c r="FB527" i="33"/>
  <c r="FB131" i="33"/>
  <c r="FB388" i="33"/>
  <c r="FB449" i="33"/>
  <c r="FB496" i="33"/>
  <c r="FB168" i="33"/>
  <c r="FB27" i="33"/>
  <c r="FB296" i="33"/>
  <c r="EP11" i="33"/>
  <c r="FB240" i="33"/>
  <c r="FB439" i="33"/>
  <c r="FB232" i="33"/>
  <c r="FB389" i="33"/>
  <c r="FB535" i="33"/>
  <c r="FB269" i="33"/>
  <c r="FB453" i="33"/>
  <c r="FB376" i="33"/>
  <c r="FB553" i="33"/>
  <c r="FB436" i="33"/>
  <c r="FB290" i="33"/>
  <c r="FB204" i="33"/>
  <c r="FB437" i="33"/>
  <c r="FB197" i="33"/>
  <c r="FB399" i="33"/>
  <c r="FB72" i="33"/>
  <c r="FB521" i="33"/>
  <c r="FB146" i="33"/>
  <c r="FB176" i="33"/>
  <c r="FB97" i="33"/>
  <c r="FB205" i="33"/>
  <c r="FB533" i="33"/>
  <c r="FB210" i="33"/>
  <c r="FB434" i="33"/>
  <c r="FB200" i="33"/>
  <c r="FB227" i="33"/>
  <c r="FB89" i="33"/>
  <c r="FB409" i="33"/>
  <c r="FB571" i="33"/>
  <c r="FB48" i="33"/>
  <c r="FB346" i="33"/>
  <c r="FB462" i="33"/>
  <c r="FB488" i="33"/>
  <c r="FB595" i="33"/>
  <c r="FB56" i="33"/>
  <c r="FB342" i="33"/>
  <c r="FB421" i="33"/>
  <c r="FB518" i="33"/>
  <c r="FB50" i="33"/>
  <c r="FB151" i="33"/>
  <c r="FB317" i="33"/>
  <c r="FB358" i="33"/>
  <c r="FQ10" i="33"/>
  <c r="FS14" i="33" s="1" a="1"/>
  <c r="FT263" i="33" s="1"/>
  <c r="FB494" i="33"/>
  <c r="FB470" i="33"/>
  <c r="FB201" i="33"/>
  <c r="FB383" i="33"/>
  <c r="FB78" i="33"/>
  <c r="FB266" i="33"/>
  <c r="FB431" i="33"/>
  <c r="FB565" i="33"/>
  <c r="FB110" i="33"/>
  <c r="FB216" i="33"/>
  <c r="FB91" i="33"/>
  <c r="FB487" i="33"/>
  <c r="FB474" i="33"/>
  <c r="FB105" i="33"/>
  <c r="FB506" i="33"/>
  <c r="FB271" i="33"/>
  <c r="FB541" i="33"/>
  <c r="FB165" i="33"/>
  <c r="FB406" i="33"/>
  <c r="FB243" i="33"/>
  <c r="FB133" i="33"/>
  <c r="FB37" i="33"/>
  <c r="FB136" i="33"/>
  <c r="FB433" i="33"/>
  <c r="FB249" i="33"/>
  <c r="FB67" i="33"/>
  <c r="FB432" i="33"/>
  <c r="FB297" i="33"/>
  <c r="FB190" i="33"/>
  <c r="FB163" i="33"/>
  <c r="FB187" i="33"/>
  <c r="FB501" i="33"/>
  <c r="FB93" i="33"/>
  <c r="FB319" i="33"/>
  <c r="FB589" i="33"/>
  <c r="FB556" i="33"/>
  <c r="FB62" i="33"/>
  <c r="FB329" i="33"/>
  <c r="FB196" i="33"/>
  <c r="FB422" i="33"/>
  <c r="FB192" i="33"/>
  <c r="FB335" i="33"/>
  <c r="FB542" i="33"/>
  <c r="FB189" i="33"/>
  <c r="FB254" i="33"/>
  <c r="FB316" i="33"/>
  <c r="FB557" i="33"/>
  <c r="FB178" i="33"/>
  <c r="FB374" i="33"/>
  <c r="FB583" i="33"/>
  <c r="FB563" i="33"/>
  <c r="FB515" i="33"/>
  <c r="FB209" i="33"/>
  <c r="FB141" i="33"/>
  <c r="FB246" i="33"/>
  <c r="FB41" i="33"/>
  <c r="N2" i="32" a="1"/>
  <c r="N2" i="32" s="1"/>
  <c r="U2" i="32" s="1" a="1"/>
  <c r="U2" i="32" s="1"/>
  <c r="FB382" i="33"/>
  <c r="FB370" i="33"/>
  <c r="FB593" i="33"/>
  <c r="FB562" i="33"/>
  <c r="FB483" i="33"/>
  <c r="FB356" i="33"/>
  <c r="FB263" i="33"/>
  <c r="FB305" i="33"/>
  <c r="FB255" i="33"/>
  <c r="FB513" i="33"/>
  <c r="FB287" i="33"/>
  <c r="FB109" i="33"/>
  <c r="FB181" i="33"/>
  <c r="FB588" i="33"/>
  <c r="FB300" i="33"/>
  <c r="FB461" i="33"/>
  <c r="FB171" i="33"/>
  <c r="FB332" i="33"/>
  <c r="FB33" i="33"/>
  <c r="FB299" i="33"/>
  <c r="FB418" i="33"/>
  <c r="FB591" i="33"/>
  <c r="FB423" i="33"/>
  <c r="FB528" i="33"/>
  <c r="FB590" i="33"/>
  <c r="FB386" i="33"/>
  <c r="FB191" i="33"/>
  <c r="FB222" i="33"/>
  <c r="FB552" i="33"/>
  <c r="FB387" i="33"/>
  <c r="FB122" i="33"/>
  <c r="FB594" i="33"/>
  <c r="FB443" i="33"/>
  <c r="FB135" i="33"/>
  <c r="FB404" i="33"/>
  <c r="FB94" i="33"/>
  <c r="FB106" i="33"/>
  <c r="FB293" i="33"/>
  <c r="FB452" i="33"/>
  <c r="FB278" i="33"/>
  <c r="FB391" i="33"/>
  <c r="FB76" i="33"/>
  <c r="FB390" i="33"/>
  <c r="FB100" i="33"/>
  <c r="FB478" i="33"/>
  <c r="FB476" i="33"/>
  <c r="FB598" i="33"/>
  <c r="FB365" i="33"/>
  <c r="FB260" i="33"/>
  <c r="FB504" i="33"/>
  <c r="FB511" i="33"/>
  <c r="FB503" i="33"/>
  <c r="FB395" i="33"/>
  <c r="FB569" i="33"/>
  <c r="FB596" i="33"/>
  <c r="FB426" i="33"/>
  <c r="FB502" i="33"/>
  <c r="FB379" i="33"/>
  <c r="FB529" i="33"/>
  <c r="FB231" i="33"/>
  <c r="FB149" i="33"/>
  <c r="FB236" i="33"/>
  <c r="FB524" i="33"/>
  <c r="FB74" i="33"/>
  <c r="FB202" i="33"/>
  <c r="FB352" i="33"/>
  <c r="FB539" i="33"/>
  <c r="FB561" i="33"/>
  <c r="FB484" i="33"/>
  <c r="FB39" i="33"/>
  <c r="FB467" i="33"/>
  <c r="FB538" i="33"/>
  <c r="FB88" i="33"/>
  <c r="FB592" i="33"/>
  <c r="FB566" i="33"/>
  <c r="FB120" i="33"/>
  <c r="FB75" i="33"/>
  <c r="FB104" i="33"/>
  <c r="FB405" i="33"/>
  <c r="FB245" i="33"/>
  <c r="FB154" i="33"/>
  <c r="FB182" i="33"/>
  <c r="FB544" i="33"/>
  <c r="FB55" i="33"/>
  <c r="FB341" i="33"/>
  <c r="FB512" i="33"/>
  <c r="FB83" i="33"/>
  <c r="FB417" i="33"/>
  <c r="FB392" i="33"/>
  <c r="FB402" i="33"/>
  <c r="FB384" i="33"/>
  <c r="FB113" i="33"/>
  <c r="FB339" i="33"/>
  <c r="FB273" i="33"/>
  <c r="FB284" i="33"/>
  <c r="FB600" i="33"/>
  <c r="FB57" i="33"/>
  <c r="FB238" i="33"/>
  <c r="FB101" i="33"/>
  <c r="FB442" i="33"/>
  <c r="FB103" i="33"/>
  <c r="FB425" i="33"/>
  <c r="FB288" i="33"/>
  <c r="FB247" i="33"/>
  <c r="FB347" i="33"/>
  <c r="FB361" i="33"/>
  <c r="FB540" i="33"/>
  <c r="FB186" i="33"/>
  <c r="FB77" i="33"/>
  <c r="FB251" i="33"/>
  <c r="FB172" i="33"/>
  <c r="FB435" i="33"/>
  <c r="FB211" i="33"/>
  <c r="FB22" i="33"/>
  <c r="FB175" i="33"/>
  <c r="FB230" i="33"/>
  <c r="AH2" i="32" a="1"/>
  <c r="AH2" i="32" s="1"/>
  <c r="B31" i="32" s="1" a="1"/>
  <c r="B31" i="32" s="1"/>
  <c r="B37" i="32" s="1"/>
  <c r="O2" i="32" a="1"/>
  <c r="O2" i="32" s="1"/>
  <c r="F2" i="32" a="1"/>
  <c r="F2" i="32" s="1"/>
  <c r="L2" i="32" a="1"/>
  <c r="L2" i="32" s="1"/>
  <c r="FK112" i="33"/>
  <c r="FK139" i="33"/>
  <c r="FK107" i="33"/>
  <c r="FK62" i="33"/>
  <c r="FK177" i="33"/>
  <c r="FK156" i="33"/>
  <c r="FK77" i="33"/>
  <c r="FK341" i="33"/>
  <c r="FK161" i="33"/>
  <c r="FK134" i="33"/>
  <c r="FK100" i="33"/>
  <c r="FK61" i="33"/>
  <c r="FK226" i="33"/>
  <c r="EJ200" i="33"/>
  <c r="FK88" i="33"/>
  <c r="FK210" i="33"/>
  <c r="FK41" i="33"/>
  <c r="FK515" i="33"/>
  <c r="FK324" i="33"/>
  <c r="FK117" i="33"/>
  <c r="FK127" i="33"/>
  <c r="FK475" i="33"/>
  <c r="FK318" i="33"/>
  <c r="FK452" i="33"/>
  <c r="FK63" i="33"/>
  <c r="FK345" i="33"/>
  <c r="FK421" i="33"/>
  <c r="FK141" i="33"/>
  <c r="FK516" i="33"/>
  <c r="EA50" i="33"/>
  <c r="EA390" i="33"/>
  <c r="EA46" i="33"/>
  <c r="EA380" i="33"/>
  <c r="EJ387" i="33"/>
  <c r="FK468" i="33"/>
  <c r="EA539" i="33"/>
  <c r="FK547" i="33"/>
  <c r="FK586" i="33"/>
  <c r="FK292" i="33"/>
  <c r="FK514" i="33"/>
  <c r="EA239" i="33"/>
  <c r="EJ259" i="33"/>
  <c r="FK363" i="33"/>
  <c r="FK252" i="33"/>
  <c r="FK116" i="33"/>
  <c r="FK473" i="33"/>
  <c r="FK542" i="33"/>
  <c r="EJ540" i="33"/>
  <c r="FK310" i="33"/>
  <c r="FK142" i="33"/>
  <c r="FK371" i="33"/>
  <c r="FK522" i="33"/>
  <c r="FK568" i="33"/>
  <c r="FK183" i="33"/>
  <c r="FK498" i="33"/>
  <c r="FK30" i="33"/>
  <c r="FK119" i="33"/>
  <c r="FK101" i="33"/>
  <c r="FK200" i="33"/>
  <c r="FK25" i="33"/>
  <c r="FK221" i="33"/>
  <c r="FK243" i="33"/>
  <c r="FK359" i="33"/>
  <c r="FK336" i="33"/>
  <c r="EA366" i="33"/>
  <c r="EA280" i="33"/>
  <c r="EA196" i="33"/>
  <c r="EJ417" i="33"/>
  <c r="EJ465" i="33"/>
  <c r="FK592" i="33"/>
  <c r="FK280" i="33"/>
  <c r="FK527" i="33"/>
  <c r="FK602" i="33"/>
  <c r="EA40" i="33"/>
  <c r="FK423" i="33"/>
  <c r="FK431" i="33"/>
  <c r="FK176" i="33"/>
  <c r="FK426" i="33"/>
  <c r="FK229" i="33"/>
  <c r="EA576" i="33"/>
  <c r="FK224" i="33"/>
  <c r="FK39" i="33"/>
  <c r="FK325" i="33"/>
  <c r="FK451" i="33"/>
  <c r="FK583" i="33"/>
  <c r="FK214" i="33"/>
  <c r="FK248" i="33"/>
  <c r="FK207" i="33"/>
  <c r="FK233" i="33"/>
  <c r="FK570" i="33"/>
  <c r="EA302" i="33"/>
  <c r="EA589" i="33"/>
  <c r="EA425" i="33"/>
  <c r="EJ230" i="33"/>
  <c r="EJ187" i="33"/>
  <c r="FK376" i="33"/>
  <c r="FK387" i="33"/>
  <c r="FK322" i="33"/>
  <c r="FK477" i="33"/>
  <c r="FK582" i="33"/>
  <c r="FK58" i="33"/>
  <c r="FK114" i="33"/>
  <c r="FK257" i="33"/>
  <c r="FK143" i="33"/>
  <c r="FK572" i="33"/>
  <c r="FK402" i="33"/>
  <c r="FK517" i="33"/>
  <c r="FK470" i="33"/>
  <c r="FK133" i="33"/>
  <c r="FK83" i="33"/>
  <c r="FK212" i="33"/>
  <c r="FK81" i="33"/>
  <c r="FK373" i="33"/>
  <c r="FK587" i="33"/>
  <c r="FK22" i="33"/>
  <c r="FK346" i="33"/>
  <c r="FK276" i="33"/>
  <c r="EA245" i="33"/>
  <c r="EA384" i="33"/>
  <c r="EA200" i="33"/>
  <c r="EJ255" i="33"/>
  <c r="EJ49" i="33"/>
  <c r="FK442" i="33"/>
  <c r="EA217" i="33"/>
  <c r="FK464" i="33"/>
  <c r="FK393" i="33"/>
  <c r="EA95" i="33"/>
  <c r="FK305" i="33"/>
  <c r="FK340" i="33"/>
  <c r="EA584" i="33"/>
  <c r="FK290" i="33"/>
  <c r="FK488" i="33"/>
  <c r="FK296" i="33"/>
  <c r="FK64" i="33"/>
  <c r="FK496" i="33"/>
  <c r="FK285" i="33"/>
  <c r="FK436" i="33"/>
  <c r="FK174" i="33"/>
  <c r="FK399" i="33"/>
  <c r="FK521" i="33"/>
  <c r="FK36" i="33"/>
  <c r="FK279" i="33"/>
  <c r="FK414" i="33"/>
  <c r="FK518" i="33"/>
  <c r="FK160" i="33"/>
  <c r="FK584" i="33"/>
  <c r="EA375" i="33"/>
  <c r="EA142" i="33"/>
  <c r="EA230" i="33"/>
  <c r="EJ473" i="33"/>
  <c r="FK368" i="33"/>
  <c r="EA569" i="33"/>
  <c r="FK553" i="33"/>
  <c r="FK333" i="33"/>
  <c r="FK531" i="33"/>
  <c r="FK299" i="33"/>
  <c r="FK501" i="33"/>
  <c r="FK281" i="33"/>
  <c r="EA102" i="33"/>
  <c r="EJ28" i="33"/>
  <c r="FK328" i="33"/>
  <c r="FK266" i="33"/>
  <c r="FK479" i="33"/>
  <c r="FK474" i="33"/>
  <c r="FK17" i="33"/>
  <c r="FK189" i="33"/>
  <c r="FK268" i="33"/>
  <c r="FK157" i="33"/>
  <c r="FK149" i="33"/>
  <c r="FK471" i="33"/>
  <c r="FK78" i="33"/>
  <c r="FK555" i="33"/>
  <c r="FK38" i="33"/>
  <c r="FK264" i="33"/>
  <c r="FK244" i="33"/>
  <c r="FK282" i="33"/>
  <c r="EA407" i="33"/>
  <c r="EA443" i="33"/>
  <c r="EA273" i="33"/>
  <c r="EJ60" i="33"/>
  <c r="FK337" i="33"/>
  <c r="FK463" i="33"/>
  <c r="FK136" i="33"/>
  <c r="FK354" i="33"/>
  <c r="FK74" i="33"/>
  <c r="FK206" i="33"/>
  <c r="FK273" i="33"/>
  <c r="FK57" i="33"/>
  <c r="FK320" i="33"/>
  <c r="FK375" i="33"/>
  <c r="FK467" i="33"/>
  <c r="FK317" i="33"/>
  <c r="FK84" i="33"/>
  <c r="FK430" i="33"/>
  <c r="FK497" i="33"/>
  <c r="EA209" i="33"/>
  <c r="EA166" i="33"/>
  <c r="EA422" i="33"/>
  <c r="EJ324" i="33"/>
  <c r="FK462" i="33"/>
  <c r="FK330" i="33"/>
  <c r="EA291" i="33"/>
  <c r="FK472" i="33"/>
  <c r="EA537" i="33"/>
  <c r="FK481" i="33"/>
  <c r="FK240" i="33"/>
  <c r="FK167" i="33"/>
  <c r="FK128" i="33"/>
  <c r="FK235" i="33"/>
  <c r="FK366" i="33"/>
  <c r="FK593" i="33"/>
  <c r="FK392" i="33"/>
  <c r="FK538" i="33"/>
  <c r="FK350" i="33"/>
  <c r="FK198" i="33"/>
  <c r="FK293" i="33"/>
  <c r="FK461" i="33"/>
  <c r="FK573" i="33"/>
  <c r="FK486" i="33"/>
  <c r="EA486" i="33"/>
  <c r="EA157" i="33"/>
  <c r="EA528" i="33"/>
  <c r="EA240" i="33"/>
  <c r="EJ63" i="33"/>
  <c r="FK558" i="33"/>
  <c r="FK459" i="33"/>
  <c r="FK418" i="33"/>
  <c r="FK503" i="33"/>
  <c r="FK576" i="33"/>
  <c r="FK190" i="33"/>
  <c r="FK241" i="33"/>
  <c r="FK453" i="33"/>
  <c r="FK234" i="33"/>
  <c r="FK180" i="33"/>
  <c r="FK246" i="33"/>
  <c r="FK382" i="33"/>
  <c r="FK258" i="33"/>
  <c r="FK422" i="33"/>
  <c r="FK21" i="33"/>
  <c r="EA428" i="33"/>
  <c r="EA534" i="33"/>
  <c r="EA496" i="33"/>
  <c r="EA300" i="33"/>
  <c r="EJ483" i="33"/>
  <c r="FK146" i="33"/>
  <c r="FK540" i="33"/>
  <c r="FK598" i="33"/>
  <c r="FK90" i="33"/>
  <c r="FK441" i="33"/>
  <c r="FK315" i="33"/>
  <c r="FK194" i="33"/>
  <c r="FK476" i="33"/>
  <c r="FK249" i="33"/>
  <c r="FK278" i="33"/>
  <c r="FK56" i="33"/>
  <c r="FK93" i="33"/>
  <c r="EA114" i="33"/>
  <c r="EA229" i="33"/>
  <c r="EA546" i="33"/>
  <c r="EA81" i="33"/>
  <c r="EA317" i="33"/>
  <c r="EA150" i="33"/>
  <c r="EA251" i="33"/>
  <c r="EA109" i="33"/>
  <c r="EA331" i="33"/>
  <c r="EA266" i="33"/>
  <c r="EA370" i="33"/>
  <c r="EA228" i="33"/>
  <c r="EA283" i="33"/>
  <c r="EA173" i="33"/>
  <c r="EJ234" i="33"/>
  <c r="EJ429" i="33"/>
  <c r="EJ535" i="33"/>
  <c r="EJ302" i="33"/>
  <c r="EJ414" i="33"/>
  <c r="FK86" i="33"/>
  <c r="FK574" i="33"/>
  <c r="FK231" i="33"/>
  <c r="FK377" i="33"/>
  <c r="FK68" i="33"/>
  <c r="FK357" i="33"/>
  <c r="FK491" i="33"/>
  <c r="FK47" i="33"/>
  <c r="FK122" i="33"/>
  <c r="FK104" i="33"/>
  <c r="FK571" i="33"/>
  <c r="FK223" i="33"/>
  <c r="FK395" i="33"/>
  <c r="FK370" i="33"/>
  <c r="FK548" i="33"/>
  <c r="FK222" i="33"/>
  <c r="FK313" i="33"/>
  <c r="FK118" i="33"/>
  <c r="FK448" i="33"/>
  <c r="FK219" i="33"/>
  <c r="FK590" i="33"/>
  <c r="FK544" i="33"/>
  <c r="FK595" i="33"/>
  <c r="FJ14" i="33"/>
  <c r="FK14" i="33" s="1"/>
  <c r="FK152" i="33"/>
  <c r="FK150" i="33"/>
  <c r="FK163" i="33"/>
  <c r="FK551" i="33"/>
  <c r="FK465" i="33"/>
  <c r="FK385" i="33"/>
  <c r="FK169" i="33"/>
  <c r="FK484" i="33"/>
  <c r="FK401" i="33"/>
  <c r="FK255" i="33"/>
  <c r="FK352" i="33"/>
  <c r="EA105" i="33"/>
  <c r="EA482" i="33"/>
  <c r="EA22" i="33"/>
  <c r="EA493" i="33"/>
  <c r="EA204" i="33"/>
  <c r="EA360" i="33"/>
  <c r="EA241" i="33"/>
  <c r="EA419" i="33"/>
  <c r="EA308" i="33"/>
  <c r="EA502" i="33"/>
  <c r="EA160" i="33"/>
  <c r="EA554" i="33"/>
  <c r="EA198" i="33"/>
  <c r="EJ301" i="33"/>
  <c r="EJ305" i="33"/>
  <c r="EJ475" i="33"/>
  <c r="EJ55" i="33"/>
  <c r="EJ357" i="33"/>
  <c r="EJ409" i="33"/>
  <c r="FK589" i="33"/>
  <c r="FK579" i="33"/>
  <c r="FK578" i="33"/>
  <c r="FK567" i="33"/>
  <c r="FK335" i="33"/>
  <c r="FK236" i="33"/>
  <c r="FK434" i="33"/>
  <c r="FK417" i="33"/>
  <c r="FK445" i="33"/>
  <c r="FK438" i="33"/>
  <c r="FK494" i="33"/>
  <c r="FK410" i="33"/>
  <c r="FK504" i="33"/>
  <c r="FK191" i="33"/>
  <c r="FK37" i="33"/>
  <c r="FK44" i="33"/>
  <c r="FK379" i="33"/>
  <c r="FK348" i="33"/>
  <c r="FK48" i="33"/>
  <c r="FK449" i="33"/>
  <c r="FK46" i="33"/>
  <c r="FK435" i="33"/>
  <c r="FK601" i="33"/>
  <c r="FK316" i="33"/>
  <c r="FK40" i="33"/>
  <c r="FK145" i="33"/>
  <c r="FK19" i="33"/>
  <c r="FK209" i="33"/>
  <c r="FK170" i="33"/>
  <c r="FK179" i="33"/>
  <c r="FK111" i="33"/>
  <c r="FK561" i="33"/>
  <c r="FK502" i="33"/>
  <c r="FK412" i="33"/>
  <c r="FK165" i="33"/>
  <c r="EA83" i="33"/>
  <c r="EA323" i="33"/>
  <c r="EA191" i="33"/>
  <c r="EA185" i="33"/>
  <c r="EA153" i="33"/>
  <c r="EA555" i="33"/>
  <c r="EA278" i="33"/>
  <c r="EA571" i="33"/>
  <c r="EA236" i="33"/>
  <c r="EA590" i="33"/>
  <c r="EA401" i="33"/>
  <c r="EA378" i="33"/>
  <c r="EA15" i="33"/>
  <c r="EJ383" i="33"/>
  <c r="EJ382" i="33"/>
  <c r="EJ410" i="33"/>
  <c r="EJ78" i="33"/>
  <c r="EJ474" i="33"/>
  <c r="EJ240" i="33"/>
  <c r="FK265" i="33"/>
  <c r="FK411" i="33"/>
  <c r="FK529" i="33"/>
  <c r="FK523" i="33"/>
  <c r="FK389" i="33"/>
  <c r="FK566" i="33"/>
  <c r="FK52" i="33"/>
  <c r="FK332" i="33"/>
  <c r="FK314" i="33"/>
  <c r="FK70" i="33"/>
  <c r="FK291" i="33"/>
  <c r="FK447" i="33"/>
  <c r="FK92" i="33"/>
  <c r="FK245" i="33"/>
  <c r="FK456" i="33"/>
  <c r="FK130" i="33"/>
  <c r="FK603" i="33"/>
  <c r="FK327" i="33"/>
  <c r="FK483" i="33"/>
  <c r="FK433" i="33"/>
  <c r="FK208" i="33"/>
  <c r="FK230" i="33"/>
  <c r="FK192" i="33"/>
  <c r="FK271" i="33"/>
  <c r="FK181" i="33"/>
  <c r="FK29" i="33"/>
  <c r="FK175" i="33"/>
  <c r="FK148" i="33"/>
  <c r="FK199" i="33"/>
  <c r="FK469" i="33"/>
  <c r="FK270" i="33"/>
  <c r="FK137" i="33"/>
  <c r="FK369" i="33"/>
  <c r="FK97" i="33"/>
  <c r="EA483" i="33"/>
  <c r="EA132" i="33"/>
  <c r="EA518" i="33"/>
  <c r="EA54" i="33"/>
  <c r="EA597" i="33"/>
  <c r="EA501" i="33"/>
  <c r="EA301" i="33"/>
  <c r="EA599" i="33"/>
  <c r="EA583" i="33"/>
  <c r="EA481" i="33"/>
  <c r="EA458" i="33"/>
  <c r="EA86" i="33"/>
  <c r="EA38" i="33"/>
  <c r="EJ133" i="33"/>
  <c r="EJ567" i="33"/>
  <c r="EJ246" i="33"/>
  <c r="EJ267" i="33"/>
  <c r="EJ186" i="33"/>
  <c r="EJ264" i="33"/>
  <c r="FK500" i="33"/>
  <c r="FK253" i="33"/>
  <c r="FK269" i="33"/>
  <c r="FK489" i="33"/>
  <c r="FK45" i="33"/>
  <c r="FK519" i="33"/>
  <c r="FK594" i="33"/>
  <c r="FK487" i="33"/>
  <c r="FK260" i="33"/>
  <c r="FK439" i="33"/>
  <c r="FK132" i="33"/>
  <c r="FK495" i="33"/>
  <c r="FK406" i="33"/>
  <c r="FK26" i="33"/>
  <c r="FK428" i="33"/>
  <c r="FK454" i="33"/>
  <c r="FK35" i="33"/>
  <c r="FK164" i="33"/>
  <c r="FK287" i="33"/>
  <c r="FK182" i="33"/>
  <c r="FK384" i="33"/>
  <c r="FK309" i="33"/>
  <c r="FK458" i="33"/>
  <c r="FK360" i="33"/>
  <c r="FK232" i="33"/>
  <c r="FK546" i="33"/>
  <c r="FK75" i="33"/>
  <c r="FK347" i="33"/>
  <c r="FK121" i="33"/>
  <c r="FK187" i="33"/>
  <c r="FK552" i="33"/>
  <c r="FK509" i="33"/>
  <c r="FK429" i="33"/>
  <c r="FK295" i="33"/>
  <c r="FK28" i="33"/>
  <c r="FK166" i="33"/>
  <c r="FK203" i="33"/>
  <c r="FK173" i="33"/>
  <c r="EA514" i="33"/>
  <c r="EA472" i="33"/>
  <c r="EA506" i="33"/>
  <c r="EA56" i="33"/>
  <c r="EA97" i="33"/>
  <c r="EA96" i="33"/>
  <c r="EA432" i="33"/>
  <c r="EA540" i="33"/>
  <c r="EA565" i="33"/>
  <c r="EA386" i="33"/>
  <c r="EA133" i="33"/>
  <c r="EA23" i="33"/>
  <c r="EA59" i="33"/>
  <c r="EJ86" i="33"/>
  <c r="EJ282" i="33"/>
  <c r="EJ461" i="33"/>
  <c r="EJ320" i="33"/>
  <c r="EJ139" i="33"/>
  <c r="EJ211" i="33"/>
  <c r="FK367" i="33"/>
  <c r="FK460" i="33"/>
  <c r="FK196" i="33"/>
  <c r="FK159" i="33"/>
  <c r="FK525" i="33"/>
  <c r="FK407" i="33"/>
  <c r="FK482" i="33"/>
  <c r="FK427" i="33"/>
  <c r="FK87" i="33"/>
  <c r="FK79" i="33"/>
  <c r="FK272" i="33"/>
  <c r="FK398" i="33"/>
  <c r="FK526" i="33"/>
  <c r="FK416" i="33"/>
  <c r="FK298" i="33"/>
  <c r="FK98" i="33"/>
  <c r="FK557" i="33"/>
  <c r="FK262" i="33"/>
  <c r="FK349" i="33"/>
  <c r="FK397" i="33"/>
  <c r="FK599" i="33"/>
  <c r="FK242" i="33"/>
  <c r="FK73" i="33"/>
  <c r="FK403" i="33"/>
  <c r="FK535" i="33"/>
  <c r="FK559" i="33"/>
  <c r="FK85" i="33"/>
  <c r="FK301" i="33"/>
  <c r="FK16" i="33"/>
  <c r="FK259" i="33"/>
  <c r="FK300" i="33"/>
  <c r="FK50" i="33"/>
  <c r="FK247" i="33"/>
  <c r="FK450" i="33"/>
  <c r="FK334" i="33"/>
  <c r="FK66" i="33"/>
  <c r="EA297" i="33"/>
  <c r="EA365" i="33"/>
  <c r="EA281" i="33"/>
  <c r="EA312" i="33"/>
  <c r="EA461" i="33"/>
  <c r="EA567" i="33"/>
  <c r="EA233" i="33"/>
  <c r="EA264" i="33"/>
  <c r="EA430" i="33"/>
  <c r="EA463" i="33"/>
  <c r="EA213" i="33"/>
  <c r="EA249" i="33"/>
  <c r="EA403" i="33"/>
  <c r="EJ537" i="33"/>
  <c r="EJ601" i="33"/>
  <c r="EJ165" i="33"/>
  <c r="EJ83" i="33"/>
  <c r="EJ415" i="33"/>
  <c r="FK193" i="33"/>
  <c r="FK205" i="33"/>
  <c r="FK420" i="33"/>
  <c r="FK94" i="33"/>
  <c r="FK524" i="33"/>
  <c r="FK563" i="33"/>
  <c r="FK444" i="33"/>
  <c r="FK388" i="33"/>
  <c r="FK331" i="33"/>
  <c r="FK184" i="33"/>
  <c r="FK215" i="33"/>
  <c r="FK585" i="33"/>
  <c r="FK217" i="33"/>
  <c r="EA94" i="33"/>
  <c r="EA586" i="33"/>
  <c r="EA285" i="33"/>
  <c r="EA122" i="33"/>
  <c r="EA162" i="33"/>
  <c r="EA587" i="33"/>
  <c r="EA474" i="33"/>
  <c r="EA159" i="33"/>
  <c r="EA397" i="33"/>
  <c r="EA29" i="33"/>
  <c r="EA362" i="33"/>
  <c r="EA575" i="33"/>
  <c r="EA135" i="33"/>
  <c r="EJ407" i="33"/>
  <c r="EJ353" i="33"/>
  <c r="EJ496" i="33"/>
  <c r="EJ132" i="33"/>
  <c r="EJ434" i="33"/>
  <c r="FK478" i="33"/>
  <c r="FK82" i="33"/>
  <c r="FK76" i="33"/>
  <c r="FK419" i="33"/>
  <c r="FK506" i="33"/>
  <c r="FK24" i="33"/>
  <c r="FK60" i="33"/>
  <c r="FK437" i="33"/>
  <c r="FK220" i="33"/>
  <c r="FK80" i="33"/>
  <c r="FK400" i="33"/>
  <c r="FK185" i="33"/>
  <c r="FK364" i="33"/>
  <c r="FK569" i="33"/>
  <c r="FK446" i="33"/>
  <c r="FK581" i="33"/>
  <c r="FK556" i="33"/>
  <c r="FK343" i="33"/>
  <c r="FK131" i="33"/>
  <c r="FK543" i="33"/>
  <c r="FK168" i="33"/>
  <c r="FK213" i="33"/>
  <c r="FK261" i="33"/>
  <c r="FK277" i="33"/>
  <c r="FK15" i="33"/>
  <c r="FK339" i="33"/>
  <c r="FK108" i="33"/>
  <c r="FK409" i="33"/>
  <c r="FK600" i="33"/>
  <c r="FK378" i="33"/>
  <c r="FK390" i="33"/>
  <c r="FK329" i="33"/>
  <c r="FK59" i="33"/>
  <c r="FK485" i="33"/>
  <c r="FK396" i="33"/>
  <c r="FK42" i="33"/>
  <c r="EA434" i="33"/>
  <c r="EA34" i="33"/>
  <c r="EA414" i="33"/>
  <c r="EA522" i="33"/>
  <c r="EA572" i="33"/>
  <c r="EA250" i="33"/>
  <c r="EA170" i="33"/>
  <c r="EA151" i="33"/>
  <c r="EA508" i="33"/>
  <c r="EA216" i="33"/>
  <c r="EA296" i="33"/>
  <c r="EA440" i="33"/>
  <c r="EA324" i="33"/>
  <c r="EJ396" i="33"/>
  <c r="EJ23" i="33"/>
  <c r="EJ416" i="33"/>
  <c r="EJ30" i="33"/>
  <c r="EJ192" i="33"/>
  <c r="EA531" i="33"/>
  <c r="EA316" i="33"/>
  <c r="EA45" i="33"/>
  <c r="EA495" i="33"/>
  <c r="EA61" i="33"/>
  <c r="EA346" i="33"/>
  <c r="EA415" i="33"/>
  <c r="EA355" i="33"/>
  <c r="EA277" i="33"/>
  <c r="EA374" i="33"/>
  <c r="EA210" i="33"/>
  <c r="EA203" i="33"/>
  <c r="EJ158" i="33"/>
  <c r="EJ151" i="33"/>
  <c r="EJ548" i="33"/>
  <c r="EJ588" i="33"/>
  <c r="EJ218" i="33"/>
  <c r="FK425" i="33"/>
  <c r="FK67" i="33"/>
  <c r="FK33" i="33"/>
  <c r="FK326" i="33"/>
  <c r="FK126" i="33"/>
  <c r="FK303" i="33"/>
  <c r="FK239" i="33"/>
  <c r="FK211" i="33"/>
  <c r="FK508" i="33"/>
  <c r="FK109" i="33"/>
  <c r="FK120" i="33"/>
  <c r="FK356" i="33"/>
  <c r="FK218" i="33"/>
  <c r="FK533" i="33"/>
  <c r="FK124" i="33"/>
  <c r="FK18" i="33"/>
  <c r="FK284" i="33"/>
  <c r="FK49" i="33"/>
  <c r="FK358" i="33"/>
  <c r="FK135" i="33"/>
  <c r="FK321" i="33"/>
  <c r="FK565" i="33"/>
  <c r="FK53" i="33"/>
  <c r="FK577" i="33"/>
  <c r="FK102" i="33"/>
  <c r="FK113" i="33"/>
  <c r="FK105" i="33"/>
  <c r="FK69" i="33"/>
  <c r="FK520" i="33"/>
  <c r="EA592" i="33"/>
  <c r="EA549" i="33"/>
  <c r="EA466" i="33"/>
  <c r="EA320" i="33"/>
  <c r="EA100" i="33"/>
  <c r="EA598" i="33"/>
  <c r="EA113" i="33"/>
  <c r="EA274" i="33"/>
  <c r="EA294" i="33"/>
  <c r="EA148" i="33"/>
  <c r="EA513" i="33"/>
  <c r="EA328" i="33"/>
  <c r="EA168" i="33"/>
  <c r="EA187" i="33"/>
  <c r="EA110" i="33"/>
  <c r="EA388" i="33"/>
  <c r="EA429" i="33"/>
  <c r="EA529" i="33"/>
  <c r="EA439" i="33"/>
  <c r="EA595" i="33"/>
  <c r="EA57" i="33"/>
  <c r="EA304" i="33"/>
  <c r="EA145" i="33"/>
  <c r="EA530" i="33"/>
  <c r="EA412" i="33"/>
  <c r="EA24" i="33"/>
  <c r="EA235" i="33"/>
  <c r="EA389" i="33"/>
  <c r="EA67" i="33"/>
  <c r="EA103" i="33"/>
  <c r="EA92" i="33"/>
  <c r="EA17" i="33"/>
  <c r="EA594" i="33"/>
  <c r="EA174" i="33"/>
  <c r="EA505" i="33"/>
  <c r="EA272" i="33"/>
  <c r="EA48" i="33"/>
  <c r="EA33" i="33"/>
  <c r="EA558" i="33"/>
  <c r="EA547" i="33"/>
  <c r="EJ160" i="33"/>
  <c r="EJ233" i="33"/>
  <c r="EJ477" i="33"/>
  <c r="EJ313" i="33"/>
  <c r="EJ167" i="33"/>
  <c r="EJ67" i="33"/>
  <c r="EJ121" i="33"/>
  <c r="EJ467" i="33"/>
  <c r="EJ443" i="33"/>
  <c r="EJ256" i="33"/>
  <c r="EJ72" i="33"/>
  <c r="EJ62" i="33"/>
  <c r="EJ115" i="33"/>
  <c r="EJ68" i="33"/>
  <c r="EJ591" i="33"/>
  <c r="EJ203" i="33"/>
  <c r="FK457" i="33"/>
  <c r="FK294" i="33"/>
  <c r="FK404" i="33"/>
  <c r="FK466" i="33"/>
  <c r="FK541" i="33"/>
  <c r="FK195" i="33"/>
  <c r="FK288" i="33"/>
  <c r="FK492" i="33"/>
  <c r="FK588" i="33"/>
  <c r="FK440" i="33"/>
  <c r="FK362" i="33"/>
  <c r="FK115" i="33"/>
  <c r="FK537" i="33"/>
  <c r="FK386" i="33"/>
  <c r="FK99" i="33"/>
  <c r="FK405" i="33"/>
  <c r="FK216" i="33"/>
  <c r="FK306" i="33"/>
  <c r="FK580" i="33"/>
  <c r="FK511" i="33"/>
  <c r="FK89" i="33"/>
  <c r="FK138" i="33"/>
  <c r="FK228" i="33"/>
  <c r="FK505" i="33"/>
  <c r="EA78" i="33"/>
  <c r="EA141" i="33"/>
  <c r="EA510" i="33"/>
  <c r="EA149" i="33"/>
  <c r="EA408" i="33"/>
  <c r="EA332" i="33"/>
  <c r="EA405" i="33"/>
  <c r="EA165" i="33"/>
  <c r="EA457" i="33"/>
  <c r="EA367" i="33"/>
  <c r="EA60" i="33"/>
  <c r="EA413" i="33"/>
  <c r="EA120" i="33"/>
  <c r="EA293" i="33"/>
  <c r="EA136" i="33"/>
  <c r="EA465" i="33"/>
  <c r="EA310" i="33"/>
  <c r="EA287" i="33"/>
  <c r="EA423" i="33"/>
  <c r="EA19" i="33"/>
  <c r="EA131" i="33"/>
  <c r="EA134" i="33"/>
  <c r="EA63" i="33"/>
  <c r="EA225" i="33"/>
  <c r="EA184" i="33"/>
  <c r="EA307" i="33"/>
  <c r="EA426" i="33"/>
  <c r="EA282" i="33"/>
  <c r="EA70" i="33"/>
  <c r="EA409" i="33"/>
  <c r="EA364" i="33"/>
  <c r="EA263" i="33"/>
  <c r="EA90" i="33"/>
  <c r="EA337" i="33"/>
  <c r="EA359" i="33"/>
  <c r="EA348" i="33"/>
  <c r="EA527" i="33"/>
  <c r="EA476" i="33"/>
  <c r="EA475" i="33"/>
  <c r="EJ559" i="33"/>
  <c r="EJ348" i="33"/>
  <c r="EJ582" i="33"/>
  <c r="EJ227" i="33"/>
  <c r="EJ298" i="33"/>
  <c r="EJ442" i="33"/>
  <c r="EJ553" i="33"/>
  <c r="EJ403" i="33"/>
  <c r="EJ432" i="33"/>
  <c r="EJ493" i="33"/>
  <c r="EJ145" i="33"/>
  <c r="EJ46" i="33"/>
  <c r="EJ551" i="33"/>
  <c r="EJ42" i="33"/>
  <c r="EJ500" i="33"/>
  <c r="EJ315" i="33"/>
  <c r="EJ515" i="33"/>
  <c r="FK530" i="33"/>
  <c r="FK372" i="33"/>
  <c r="FK338" i="33"/>
  <c r="FK564" i="33"/>
  <c r="FK507" i="33"/>
  <c r="FK311" i="33"/>
  <c r="FK297" i="33"/>
  <c r="FK591" i="33"/>
  <c r="FK312" i="33"/>
  <c r="FK202" i="33"/>
  <c r="FK129" i="33"/>
  <c r="FK274" i="33"/>
  <c r="FK71" i="33"/>
  <c r="FK151" i="33"/>
  <c r="FK283" i="33"/>
  <c r="FK140" i="33"/>
  <c r="FK95" i="33"/>
  <c r="FK512" i="33"/>
  <c r="FK188" i="33"/>
  <c r="FK23" i="33"/>
  <c r="FK302" i="33"/>
  <c r="FK342" i="33"/>
  <c r="FK65" i="33"/>
  <c r="FK238" i="33"/>
  <c r="FK237" i="33"/>
  <c r="FK353" i="33"/>
  <c r="FK123" i="33"/>
  <c r="FK361" i="33"/>
  <c r="EA181" i="33"/>
  <c r="EA275" i="33"/>
  <c r="EA464" i="33"/>
  <c r="EA193" i="33"/>
  <c r="EA192" i="33"/>
  <c r="EA399" i="33"/>
  <c r="EA343" i="33"/>
  <c r="EA18" i="33"/>
  <c r="EA16" i="33"/>
  <c r="EA318" i="33"/>
  <c r="EA309" i="33"/>
  <c r="EA88" i="33"/>
  <c r="EA532" i="33"/>
  <c r="EA64" i="33"/>
  <c r="EA460" i="33"/>
  <c r="EA479" i="33"/>
  <c r="EA325" i="33"/>
  <c r="EA516" i="33"/>
  <c r="EA345" i="33"/>
  <c r="EA76" i="33"/>
  <c r="EA188" i="33"/>
  <c r="EA382" i="33"/>
  <c r="EA262" i="33"/>
  <c r="EA28" i="33"/>
  <c r="EA551" i="33"/>
  <c r="EA255" i="33"/>
  <c r="EA270" i="33"/>
  <c r="EA107" i="33"/>
  <c r="EA138" i="33"/>
  <c r="EA242" i="33"/>
  <c r="EA525" i="33"/>
  <c r="EA223" i="33"/>
  <c r="EA358" i="33"/>
  <c r="EA178" i="33"/>
  <c r="EA521" i="33"/>
  <c r="EA601" i="33"/>
  <c r="EA147" i="33"/>
  <c r="EA155" i="33"/>
  <c r="EA499" i="33"/>
  <c r="EJ189" i="33"/>
  <c r="EJ546" i="33"/>
  <c r="EJ21" i="33"/>
  <c r="EJ138" i="33"/>
  <c r="EJ508" i="33"/>
  <c r="EJ99" i="33"/>
  <c r="EJ312" i="33"/>
  <c r="EJ120" i="33"/>
  <c r="EJ290" i="33"/>
  <c r="EJ524" i="33"/>
  <c r="EJ202" i="33"/>
  <c r="EJ95" i="33"/>
  <c r="EJ254" i="33"/>
  <c r="EJ297" i="33"/>
  <c r="EJ354" i="33"/>
  <c r="EJ520" i="33"/>
  <c r="EJ581" i="33"/>
  <c r="FK186" i="33"/>
  <c r="FK171" i="33"/>
  <c r="FK204" i="33"/>
  <c r="FK201" i="33"/>
  <c r="FK480" i="33"/>
  <c r="FK528" i="33"/>
  <c r="FK251" i="33"/>
  <c r="FK54" i="33"/>
  <c r="FK178" i="33"/>
  <c r="FK197" i="33"/>
  <c r="FK554" i="33"/>
  <c r="FK549" i="33"/>
  <c r="FK91" i="33"/>
  <c r="FK307" i="33"/>
  <c r="FK110" i="33"/>
  <c r="FK158" i="33"/>
  <c r="FK286" i="33"/>
  <c r="FK289" i="33"/>
  <c r="FK72" i="33"/>
  <c r="FK308" i="33"/>
  <c r="FK225" i="33"/>
  <c r="FK596" i="33"/>
  <c r="FK510" i="33"/>
  <c r="EA492" i="33"/>
  <c r="EA276" i="33"/>
  <c r="EA118" i="33"/>
  <c r="EA581" i="33"/>
  <c r="EA224" i="33"/>
  <c r="EA494" i="33"/>
  <c r="EA248" i="33"/>
  <c r="EA339" i="33"/>
  <c r="EA393" i="33"/>
  <c r="EA500" i="33"/>
  <c r="EA154" i="33"/>
  <c r="EA491" i="33"/>
  <c r="EA89" i="33"/>
  <c r="EA602" i="33"/>
  <c r="EA473" i="33"/>
  <c r="EA452" i="33"/>
  <c r="EA596" i="33"/>
  <c r="EA238" i="33"/>
  <c r="EA577" i="33"/>
  <c r="EA35" i="33"/>
  <c r="EA176" i="33"/>
  <c r="EA448" i="33"/>
  <c r="EA357" i="33"/>
  <c r="EA53" i="33"/>
  <c r="EA453" i="33"/>
  <c r="EA267" i="33"/>
  <c r="EA284" i="33"/>
  <c r="EA269" i="33"/>
  <c r="EA214" i="33"/>
  <c r="EA87" i="33"/>
  <c r="EA418" i="33"/>
  <c r="EA84" i="33"/>
  <c r="EA205" i="33"/>
  <c r="EA369" i="33"/>
  <c r="EA222" i="33"/>
  <c r="EA77" i="33"/>
  <c r="EA542" i="33"/>
  <c r="EA201" i="33"/>
  <c r="EA454" i="33"/>
  <c r="EJ266" i="33"/>
  <c r="EJ401" i="33"/>
  <c r="EJ114" i="33"/>
  <c r="EJ534" i="33"/>
  <c r="EJ226" i="33"/>
  <c r="EJ485" i="33"/>
  <c r="EJ116" i="33"/>
  <c r="EJ173" i="33"/>
  <c r="EJ286" i="33"/>
  <c r="EJ395" i="33"/>
  <c r="EJ44" i="33"/>
  <c r="EJ272" i="33"/>
  <c r="EJ294" i="33"/>
  <c r="EJ411" i="33"/>
  <c r="EJ552" i="33"/>
  <c r="EJ172" i="33"/>
  <c r="EJ366" i="33"/>
  <c r="FK31" i="33"/>
  <c r="FK319" i="33"/>
  <c r="FK408" i="33"/>
  <c r="FK534" i="33"/>
  <c r="FK383" i="33"/>
  <c r="FK351" i="33"/>
  <c r="FK490" i="33"/>
  <c r="FK96" i="33"/>
  <c r="FK443" i="33"/>
  <c r="FK250" i="33"/>
  <c r="FK381" i="33"/>
  <c r="FK499" i="33"/>
  <c r="FK43" i="33"/>
  <c r="FK532" i="33"/>
  <c r="FK355" i="33"/>
  <c r="FK323" i="33"/>
  <c r="FK455" i="33"/>
  <c r="FK493" i="33"/>
  <c r="FK415" i="33"/>
  <c r="FK20" i="33"/>
  <c r="FK254" i="33"/>
  <c r="FK380" i="33"/>
  <c r="FK172" i="33"/>
  <c r="FK365" i="33"/>
  <c r="EA246" i="33"/>
  <c r="EA31" i="33"/>
  <c r="EA509" i="33"/>
  <c r="EA394" i="33"/>
  <c r="EA507" i="33"/>
  <c r="EA395" i="33"/>
  <c r="EA172" i="33"/>
  <c r="EA139" i="33"/>
  <c r="EA91" i="33"/>
  <c r="EA199" i="33"/>
  <c r="EA71" i="33"/>
  <c r="EA561" i="33"/>
  <c r="EA171" i="33"/>
  <c r="EA467" i="33"/>
  <c r="EA503" i="33"/>
  <c r="EA350" i="33"/>
  <c r="EA244" i="33"/>
  <c r="EA416" i="33"/>
  <c r="EA410" i="33"/>
  <c r="EA257" i="33"/>
  <c r="EA417" i="33"/>
  <c r="EA411" i="33"/>
  <c r="EA484" i="33"/>
  <c r="EA298" i="33"/>
  <c r="EA21" i="33"/>
  <c r="EA211" i="33"/>
  <c r="EA333" i="33"/>
  <c r="EA498" i="33"/>
  <c r="EA140" i="33"/>
  <c r="EA497" i="33"/>
  <c r="EA69" i="33"/>
  <c r="EA377" i="33"/>
  <c r="EA44" i="33"/>
  <c r="EA400" i="33"/>
  <c r="EA180" i="33"/>
  <c r="EA373" i="33"/>
  <c r="EA396" i="33"/>
  <c r="EA341" i="33"/>
  <c r="EA32" i="33"/>
  <c r="EJ300" i="33"/>
  <c r="EJ204" i="33"/>
  <c r="EJ326" i="33"/>
  <c r="EJ323" i="33"/>
  <c r="EJ380" i="33"/>
  <c r="EJ392" i="33"/>
  <c r="EJ592" i="33"/>
  <c r="EJ89" i="33"/>
  <c r="EJ299" i="33"/>
  <c r="EJ344" i="33"/>
  <c r="EJ48" i="33"/>
  <c r="EJ583" i="33"/>
  <c r="EJ376" i="33"/>
  <c r="EJ179" i="33"/>
  <c r="EJ232" i="33"/>
  <c r="EJ456" i="33"/>
  <c r="EJ498" i="33"/>
  <c r="FK256" i="33"/>
  <c r="FK597" i="33"/>
  <c r="FK432" i="33"/>
  <c r="FK27" i="33"/>
  <c r="FK424" i="33"/>
  <c r="FK413" i="33"/>
  <c r="FK536" i="33"/>
  <c r="FK227" i="33"/>
  <c r="FK575" i="33"/>
  <c r="FK106" i="33"/>
  <c r="EA330" i="33"/>
  <c r="EA289" i="33"/>
  <c r="EA314" i="33"/>
  <c r="EA352" i="33"/>
  <c r="EA116" i="33"/>
  <c r="EA80" i="33"/>
  <c r="EA488" i="33"/>
  <c r="EA306" i="33"/>
  <c r="EA164" i="33"/>
  <c r="EA177" i="33"/>
  <c r="EA398" i="33"/>
  <c r="EA487" i="33"/>
  <c r="EA253" i="33"/>
  <c r="EA286" i="33"/>
  <c r="EA523" i="33"/>
  <c r="EA427" i="33"/>
  <c r="EA421" i="33"/>
  <c r="EA52" i="33"/>
  <c r="EA254" i="33"/>
  <c r="EA347" i="33"/>
  <c r="EA437" i="33"/>
  <c r="EA329" i="33"/>
  <c r="EA108" i="33"/>
  <c r="EA456" i="33"/>
  <c r="EA221" i="33"/>
  <c r="EA441" i="33"/>
  <c r="EA319" i="33"/>
  <c r="EA568" i="33"/>
  <c r="EA556" i="33"/>
  <c r="EA208" i="33"/>
  <c r="EA179" i="33"/>
  <c r="EA406" i="33"/>
  <c r="EA512" i="33"/>
  <c r="EA371" i="33"/>
  <c r="EA101" i="33"/>
  <c r="EA535" i="33"/>
  <c r="EA156" i="33"/>
  <c r="EA550" i="33"/>
  <c r="EA137" i="33"/>
  <c r="EJ212" i="33"/>
  <c r="EJ41" i="33"/>
  <c r="EJ600" i="33"/>
  <c r="EJ113" i="33"/>
  <c r="EJ436" i="33"/>
  <c r="EJ185" i="33"/>
  <c r="EJ253" i="33"/>
  <c r="EJ224" i="33"/>
  <c r="EJ293" i="33"/>
  <c r="EJ76" i="33"/>
  <c r="EJ338" i="33"/>
  <c r="EJ471" i="33"/>
  <c r="EJ404" i="33"/>
  <c r="EJ35" i="33"/>
  <c r="EJ74" i="33"/>
  <c r="EJ283" i="33"/>
  <c r="FK391" i="33"/>
  <c r="EA303" i="33"/>
  <c r="EA175" i="33"/>
  <c r="EA220" i="33"/>
  <c r="EA321" i="33"/>
  <c r="EA144" i="33"/>
  <c r="EA265" i="33"/>
  <c r="EA247" i="33"/>
  <c r="EA511" i="33"/>
  <c r="EA93" i="33"/>
  <c r="EA231" i="33"/>
  <c r="EA127" i="33"/>
  <c r="EA36" i="33"/>
  <c r="EA190" i="33"/>
  <c r="EA402" i="33"/>
  <c r="EA354" i="33"/>
  <c r="EA37" i="33"/>
  <c r="EA490" i="33"/>
  <c r="EA469" i="33"/>
  <c r="EA468" i="33"/>
  <c r="EA455" i="33"/>
  <c r="EA573" i="33"/>
  <c r="EA189" i="33"/>
  <c r="EA326" i="33"/>
  <c r="EA259" i="33"/>
  <c r="EA489" i="33"/>
  <c r="EA446" i="33"/>
  <c r="EA130" i="33"/>
  <c r="EA517" i="33"/>
  <c r="EA194" i="33"/>
  <c r="EA218" i="33"/>
  <c r="EA252" i="33"/>
  <c r="EA143" i="33"/>
  <c r="EA30" i="33"/>
  <c r="EA478" i="33"/>
  <c r="EA557" i="33"/>
  <c r="EA520" i="33"/>
  <c r="EA545" i="33"/>
  <c r="EA385" i="33"/>
  <c r="EA232" i="33"/>
  <c r="EJ268" i="33"/>
  <c r="EJ169" i="33"/>
  <c r="EJ328" i="33"/>
  <c r="EJ258" i="33"/>
  <c r="EJ495" i="33"/>
  <c r="EJ36" i="33"/>
  <c r="EJ504" i="33"/>
  <c r="EJ142" i="33"/>
  <c r="EJ599" i="33"/>
  <c r="EJ127" i="33"/>
  <c r="EJ79" i="33"/>
  <c r="EJ369" i="33"/>
  <c r="EJ137" i="33"/>
  <c r="EJ550" i="33"/>
  <c r="EJ316" i="33"/>
  <c r="EJ251" i="33"/>
  <c r="FK275" i="33"/>
  <c r="FK55" i="33"/>
  <c r="FK394" i="33"/>
  <c r="FK562" i="33"/>
  <c r="FK154" i="33"/>
  <c r="FK267" i="33"/>
  <c r="FK545" i="33"/>
  <c r="FK513" i="33"/>
  <c r="FK560" i="33"/>
  <c r="FK51" i="33"/>
  <c r="FK162" i="33"/>
  <c r="FK153" i="33"/>
  <c r="FK263" i="33"/>
  <c r="FK147" i="33"/>
  <c r="FK550" i="33"/>
  <c r="FK103" i="33"/>
  <c r="FK539" i="33"/>
  <c r="FK32" i="33"/>
  <c r="FK374" i="33"/>
  <c r="FK344" i="33"/>
  <c r="FK125" i="33"/>
  <c r="FK34" i="33"/>
  <c r="FK304" i="33"/>
  <c r="FK144" i="33"/>
  <c r="EA129" i="33"/>
  <c r="EA25" i="33"/>
  <c r="EA334" i="33"/>
  <c r="EA544" i="33"/>
  <c r="EA112" i="33"/>
  <c r="EA111" i="33"/>
  <c r="EA183" i="33"/>
  <c r="EA227" i="33"/>
  <c r="EA361" i="33"/>
  <c r="EA340" i="33"/>
  <c r="EA47" i="33"/>
  <c r="EA43" i="33"/>
  <c r="EA588" i="33"/>
  <c r="EA260" i="33"/>
  <c r="EA58" i="33"/>
  <c r="EA290" i="33"/>
  <c r="EA445" i="33"/>
  <c r="EA444" i="33"/>
  <c r="EA553" i="33"/>
  <c r="EA387" i="33"/>
  <c r="EA392" i="33"/>
  <c r="EA243" i="33"/>
  <c r="EA99" i="33"/>
  <c r="EA538" i="33"/>
  <c r="EA98" i="33"/>
  <c r="EA261" i="33"/>
  <c r="EA128" i="33"/>
  <c r="EA41" i="33"/>
  <c r="EA271" i="33"/>
  <c r="EA207" i="33"/>
  <c r="EA73" i="33"/>
  <c r="EA431" i="33"/>
  <c r="EA313" i="33"/>
  <c r="EA161" i="33"/>
  <c r="EA55" i="33"/>
  <c r="EA335" i="33"/>
  <c r="EA526" i="33"/>
  <c r="EA349" i="33"/>
  <c r="EA433" i="33"/>
  <c r="EA42" i="33"/>
  <c r="EJ560" i="33"/>
  <c r="EJ355" i="33"/>
  <c r="EJ468" i="33"/>
  <c r="EJ544" i="33"/>
  <c r="EJ220" i="33"/>
  <c r="EJ489" i="33"/>
  <c r="EJ444" i="33"/>
  <c r="EJ252" i="33"/>
  <c r="EJ176" i="33"/>
  <c r="EJ530" i="33"/>
  <c r="EJ296" i="33"/>
  <c r="EJ476" i="33"/>
  <c r="EJ466" i="33"/>
  <c r="EJ335" i="33"/>
  <c r="EJ527" i="33"/>
  <c r="EJ209" i="33"/>
  <c r="EA215" i="33"/>
  <c r="EA376" i="33"/>
  <c r="EA603" i="33"/>
  <c r="EA424" i="33"/>
  <c r="EA524" i="33"/>
  <c r="EA593" i="33"/>
  <c r="EA342" i="33"/>
  <c r="EA344" i="33"/>
  <c r="EA559" i="33"/>
  <c r="EJ513" i="33"/>
  <c r="EJ53" i="33"/>
  <c r="EJ103" i="33"/>
  <c r="EJ378" i="33"/>
  <c r="EJ70" i="33"/>
  <c r="EJ486" i="33"/>
  <c r="EJ412" i="33"/>
  <c r="EJ333" i="33"/>
  <c r="EJ445" i="33"/>
  <c r="EJ402" i="33"/>
  <c r="EI14" i="33"/>
  <c r="EJ14" i="33" s="1"/>
  <c r="EJ215" i="33"/>
  <c r="EJ587" i="33"/>
  <c r="EJ56" i="33"/>
  <c r="EJ386" i="33"/>
  <c r="EJ568" i="33"/>
  <c r="EJ484" i="33"/>
  <c r="EJ57" i="33"/>
  <c r="EJ470" i="33"/>
  <c r="EJ40" i="33"/>
  <c r="EJ311" i="33"/>
  <c r="EJ469" i="33"/>
  <c r="EJ481" i="33"/>
  <c r="EJ237" i="33"/>
  <c r="EJ140" i="33"/>
  <c r="EJ269" i="33"/>
  <c r="EJ205" i="33"/>
  <c r="EJ77" i="33"/>
  <c r="EJ303" i="33"/>
  <c r="EJ585" i="33"/>
  <c r="EJ207" i="33"/>
  <c r="EJ557" i="33"/>
  <c r="EJ214" i="33"/>
  <c r="EJ453" i="33"/>
  <c r="EJ497" i="33"/>
  <c r="EJ575" i="33"/>
  <c r="EJ390" i="33"/>
  <c r="EJ15" i="33"/>
  <c r="EJ399" i="33"/>
  <c r="EJ596" i="33"/>
  <c r="EJ94" i="33"/>
  <c r="EJ181" i="33"/>
  <c r="EJ231" i="33"/>
  <c r="EJ225" i="33"/>
  <c r="EJ532" i="33"/>
  <c r="EJ309" i="33"/>
  <c r="EJ503" i="33"/>
  <c r="EJ85" i="33"/>
  <c r="EJ428" i="33"/>
  <c r="EA471" i="33"/>
  <c r="EA564" i="33"/>
  <c r="EA580" i="33"/>
  <c r="EA585" i="33"/>
  <c r="EA115" i="33"/>
  <c r="EA169" i="33"/>
  <c r="EA566" i="33"/>
  <c r="EA449" i="33"/>
  <c r="EA26" i="33"/>
  <c r="EA327" i="33"/>
  <c r="EA504" i="33"/>
  <c r="EA182" i="33"/>
  <c r="EA79" i="33"/>
  <c r="EA106" i="33"/>
  <c r="EA600" i="33"/>
  <c r="EA563" i="33"/>
  <c r="EA541" i="33"/>
  <c r="EJ536" i="33"/>
  <c r="EJ479" i="33"/>
  <c r="EJ123" i="33"/>
  <c r="EJ98" i="33"/>
  <c r="EJ65" i="33"/>
  <c r="EJ327" i="33"/>
  <c r="EJ90" i="33"/>
  <c r="EJ289" i="33"/>
  <c r="EJ374" i="33"/>
  <c r="EJ141" i="33"/>
  <c r="EJ332" i="33"/>
  <c r="EJ52" i="33"/>
  <c r="EJ570" i="33"/>
  <c r="EJ314" i="33"/>
  <c r="EJ51" i="33"/>
  <c r="EJ455" i="33"/>
  <c r="EJ564" i="33"/>
  <c r="EJ522" i="33"/>
  <c r="EJ494" i="33"/>
  <c r="EJ112" i="33"/>
  <c r="EJ31" i="33"/>
  <c r="EJ488" i="33"/>
  <c r="EJ367" i="33"/>
  <c r="EJ277" i="33"/>
  <c r="EJ122" i="33"/>
  <c r="EJ216" i="33"/>
  <c r="EJ424" i="33"/>
  <c r="EJ408" i="33"/>
  <c r="EJ199" i="33"/>
  <c r="EJ153" i="33"/>
  <c r="EJ102" i="33"/>
  <c r="EJ464" i="33"/>
  <c r="EJ566" i="33"/>
  <c r="EJ22" i="33"/>
  <c r="EJ450" i="33"/>
  <c r="EJ554" i="33"/>
  <c r="EJ111" i="33"/>
  <c r="EJ521" i="33"/>
  <c r="EJ107" i="33"/>
  <c r="EJ574" i="33"/>
  <c r="EJ502" i="33"/>
  <c r="EJ340" i="33"/>
  <c r="EJ118" i="33"/>
  <c r="EJ223" i="33"/>
  <c r="EJ572" i="33"/>
  <c r="EJ545" i="33"/>
  <c r="EJ34" i="33"/>
  <c r="EJ449" i="33"/>
  <c r="EJ531" i="33"/>
  <c r="EA186" i="33"/>
  <c r="EA75" i="33"/>
  <c r="EA404" i="33"/>
  <c r="EA62" i="33"/>
  <c r="EA436" i="33"/>
  <c r="EA485" i="33"/>
  <c r="EA20" i="33"/>
  <c r="EA372" i="33"/>
  <c r="EA451" i="33"/>
  <c r="EA560" i="33"/>
  <c r="EA462" i="33"/>
  <c r="EA480" i="33"/>
  <c r="EA338" i="33"/>
  <c r="EA438" i="33"/>
  <c r="EJ342" i="33"/>
  <c r="EJ573" i="33"/>
  <c r="EJ517" i="33"/>
  <c r="EJ50" i="33"/>
  <c r="EJ487" i="33"/>
  <c r="EJ249" i="33"/>
  <c r="EJ501" i="33"/>
  <c r="EJ245" i="33"/>
  <c r="EJ154" i="33"/>
  <c r="EJ370" i="33"/>
  <c r="EJ492" i="33"/>
  <c r="EJ459" i="33"/>
  <c r="EJ147" i="33"/>
  <c r="EJ244" i="33"/>
  <c r="EJ580" i="33"/>
  <c r="EJ394" i="33"/>
  <c r="EJ66" i="33"/>
  <c r="EJ71" i="33"/>
  <c r="EJ519" i="33"/>
  <c r="EJ362" i="33"/>
  <c r="EJ506" i="33"/>
  <c r="EJ75" i="33"/>
  <c r="EJ194" i="33"/>
  <c r="EJ352" i="33"/>
  <c r="EJ441" i="33"/>
  <c r="EJ261" i="33"/>
  <c r="EJ597" i="33"/>
  <c r="EJ331" i="33"/>
  <c r="EJ262" i="33"/>
  <c r="EJ419" i="33"/>
  <c r="EJ438" i="33"/>
  <c r="EJ96" i="33"/>
  <c r="EJ569" i="33"/>
  <c r="EJ170" i="33"/>
  <c r="EJ423" i="33"/>
  <c r="EJ351" i="33"/>
  <c r="EJ360" i="33"/>
  <c r="EJ322" i="33"/>
  <c r="EJ274" i="33"/>
  <c r="EJ555" i="33"/>
  <c r="EJ368" i="33"/>
  <c r="EJ279" i="33"/>
  <c r="EJ602" i="33"/>
  <c r="EJ193" i="33"/>
  <c r="EJ69" i="33"/>
  <c r="EJ119" i="33"/>
  <c r="EJ505" i="33"/>
  <c r="EJ222" i="33"/>
  <c r="EJ168" i="33"/>
  <c r="EA336" i="33"/>
  <c r="EA470" i="33"/>
  <c r="EA311" i="33"/>
  <c r="EA570" i="33"/>
  <c r="DZ14" i="33"/>
  <c r="EA14" i="33" s="1"/>
  <c r="EA368" i="33"/>
  <c r="EA123" i="33"/>
  <c r="EA288" i="33"/>
  <c r="EA450" i="33"/>
  <c r="EA119" i="33"/>
  <c r="EA146" i="33"/>
  <c r="EJ499" i="33"/>
  <c r="EJ241" i="33"/>
  <c r="EJ329" i="33"/>
  <c r="EJ350" i="33"/>
  <c r="EJ91" i="33"/>
  <c r="EJ356" i="33"/>
  <c r="EJ157" i="33"/>
  <c r="EJ389" i="33"/>
  <c r="EJ20" i="33"/>
  <c r="EJ61" i="33"/>
  <c r="EJ32" i="33"/>
  <c r="EJ38" i="33"/>
  <c r="EJ490" i="33"/>
  <c r="EJ321" i="33"/>
  <c r="EJ336" i="33"/>
  <c r="EJ388" i="33"/>
  <c r="EJ155" i="33"/>
  <c r="EJ275" i="33"/>
  <c r="EJ39" i="33"/>
  <c r="EJ563" i="33"/>
  <c r="EJ595" i="33"/>
  <c r="EJ603" i="33"/>
  <c r="EJ117" i="33"/>
  <c r="EJ427" i="33"/>
  <c r="EJ451" i="33"/>
  <c r="EJ178" i="33"/>
  <c r="EJ431" i="33"/>
  <c r="EJ579" i="33"/>
  <c r="EJ319" i="33"/>
  <c r="EJ250" i="33"/>
  <c r="EJ518" i="33"/>
  <c r="EJ379" i="33"/>
  <c r="EJ460" i="33"/>
  <c r="EJ584" i="33"/>
  <c r="EJ201" i="33"/>
  <c r="EJ135" i="33"/>
  <c r="EJ440" i="33"/>
  <c r="EJ180" i="33"/>
  <c r="EJ219" i="33"/>
  <c r="EJ24" i="33"/>
  <c r="EJ462" i="33"/>
  <c r="EJ260" i="33"/>
  <c r="EJ318" i="33"/>
  <c r="EJ130" i="33"/>
  <c r="EJ162" i="33"/>
  <c r="EJ276" i="33"/>
  <c r="EJ528" i="33"/>
  <c r="EJ307" i="33"/>
  <c r="EJ325" i="33"/>
  <c r="EA268" i="33"/>
  <c r="EA82" i="33"/>
  <c r="EA533" i="33"/>
  <c r="EA351" i="33"/>
  <c r="EA72" i="33"/>
  <c r="EA163" i="33"/>
  <c r="EA121" i="33"/>
  <c r="EA315" i="33"/>
  <c r="EA197" i="33"/>
  <c r="EA167" i="33"/>
  <c r="EA39" i="33"/>
  <c r="EJ243" i="33"/>
  <c r="EJ426" i="33"/>
  <c r="EJ174" i="33"/>
  <c r="EJ242" i="33"/>
  <c r="EJ197" i="33"/>
  <c r="EJ454" i="33"/>
  <c r="EJ106" i="33"/>
  <c r="EJ235" i="33"/>
  <c r="EJ341" i="33"/>
  <c r="EJ93" i="33"/>
  <c r="EJ562" i="33"/>
  <c r="EJ480" i="33"/>
  <c r="EJ446" i="33"/>
  <c r="EJ104" i="33"/>
  <c r="EJ437" i="33"/>
  <c r="EJ43" i="33"/>
  <c r="EJ164" i="33"/>
  <c r="EJ393" i="33"/>
  <c r="EJ421" i="33"/>
  <c r="EJ88" i="33"/>
  <c r="EJ108" i="33"/>
  <c r="EJ384" i="33"/>
  <c r="EJ228" i="33"/>
  <c r="EJ539" i="33"/>
  <c r="EJ425" i="33"/>
  <c r="EJ541" i="33"/>
  <c r="EJ229" i="33"/>
  <c r="EJ373" i="33"/>
  <c r="EJ33" i="33"/>
  <c r="EJ247" i="33"/>
  <c r="EJ159" i="33"/>
  <c r="EJ586" i="33"/>
  <c r="EJ317" i="33"/>
  <c r="EJ507" i="33"/>
  <c r="EJ64" i="33"/>
  <c r="EJ330" i="33"/>
  <c r="EJ82" i="33"/>
  <c r="EJ363" i="33"/>
  <c r="EJ16" i="33"/>
  <c r="EJ590" i="33"/>
  <c r="EJ149" i="33"/>
  <c r="EJ549" i="33"/>
  <c r="EJ526" i="33"/>
  <c r="EJ364" i="33"/>
  <c r="EJ448" i="33"/>
  <c r="EJ280" i="33"/>
  <c r="EJ221" i="33"/>
  <c r="EJ148" i="33"/>
  <c r="EJ291" i="33"/>
  <c r="EA126" i="33"/>
  <c r="EA152" i="33"/>
  <c r="EA548" i="33"/>
  <c r="EA322" i="33"/>
  <c r="EA579" i="33"/>
  <c r="EA195" i="33"/>
  <c r="EA66" i="33"/>
  <c r="EA158" i="33"/>
  <c r="EA74" i="33"/>
  <c r="EA27" i="33"/>
  <c r="EJ156" i="33"/>
  <c r="EJ248" i="33"/>
  <c r="EJ447" i="33"/>
  <c r="EJ136" i="33"/>
  <c r="EJ310" i="33"/>
  <c r="EJ491" i="33"/>
  <c r="EJ571" i="33"/>
  <c r="EJ358" i="33"/>
  <c r="EJ430" i="33"/>
  <c r="EJ101" i="33"/>
  <c r="EJ273" i="33"/>
  <c r="EJ538" i="33"/>
  <c r="EJ239" i="33"/>
  <c r="EJ163" i="33"/>
  <c r="EJ144" i="33"/>
  <c r="EJ578" i="33"/>
  <c r="EJ271" i="33"/>
  <c r="EJ150" i="33"/>
  <c r="EJ195" i="33"/>
  <c r="EJ238" i="33"/>
  <c r="EJ542" i="33"/>
  <c r="EJ284" i="33"/>
  <c r="EJ100" i="33"/>
  <c r="EJ18" i="33"/>
  <c r="EJ125" i="33"/>
  <c r="EJ198" i="33"/>
  <c r="EJ397" i="33"/>
  <c r="EJ377" i="33"/>
  <c r="EJ343" i="33"/>
  <c r="EJ512" i="33"/>
  <c r="EJ183" i="33"/>
  <c r="EJ420" i="33"/>
  <c r="EJ478" i="33"/>
  <c r="EJ594" i="33"/>
  <c r="EJ398" i="33"/>
  <c r="EJ105" i="33"/>
  <c r="EJ413" i="33"/>
  <c r="EJ161" i="33"/>
  <c r="EJ126" i="33"/>
  <c r="EJ509" i="33"/>
  <c r="EJ175" i="33"/>
  <c r="EJ345" i="33"/>
  <c r="EJ190" i="33"/>
  <c r="EJ365" i="33"/>
  <c r="EJ191" i="33"/>
  <c r="EJ84" i="33"/>
  <c r="EJ400" i="33"/>
  <c r="EJ308" i="33"/>
  <c r="EJ406" i="33"/>
  <c r="EJ87" i="33"/>
  <c r="EA591" i="33"/>
  <c r="EA258" i="33"/>
  <c r="EA562" i="33"/>
  <c r="EA125" i="33"/>
  <c r="EA574" i="33"/>
  <c r="EA212" i="33"/>
  <c r="EA381" i="33"/>
  <c r="EA237" i="33"/>
  <c r="EA295" i="33"/>
  <c r="EA51" i="33"/>
  <c r="EA49" i="33"/>
  <c r="EJ196" i="33"/>
  <c r="EJ80" i="33"/>
  <c r="EJ59" i="33"/>
  <c r="EJ525" i="33"/>
  <c r="EJ349" i="33"/>
  <c r="EJ463" i="33"/>
  <c r="EJ152" i="33"/>
  <c r="EJ295" i="33"/>
  <c r="EJ547" i="33"/>
  <c r="EJ81" i="33"/>
  <c r="EJ457" i="33"/>
  <c r="EJ206" i="33"/>
  <c r="EJ210" i="33"/>
  <c r="EJ236" i="33"/>
  <c r="EJ217" i="33"/>
  <c r="EJ109" i="33"/>
  <c r="EJ285" i="33"/>
  <c r="EJ334" i="33"/>
  <c r="EJ577" i="33"/>
  <c r="EJ29" i="33"/>
  <c r="EJ26" i="33"/>
  <c r="EJ73" i="33"/>
  <c r="EJ146" i="33"/>
  <c r="EJ529" i="33"/>
  <c r="EJ405" i="33"/>
  <c r="EJ134" i="33"/>
  <c r="EJ452" i="33"/>
  <c r="EJ287" i="33"/>
  <c r="EJ208" i="33"/>
  <c r="EJ188" i="33"/>
  <c r="EJ27" i="33"/>
  <c r="EJ270" i="33"/>
  <c r="EJ375" i="33"/>
  <c r="EJ166" i="33"/>
  <c r="EJ292" i="33"/>
  <c r="EJ543" i="33"/>
  <c r="EJ391" i="33"/>
  <c r="EJ97" i="33"/>
  <c r="EJ337" i="33"/>
  <c r="EJ381" i="33"/>
  <c r="EJ278" i="33"/>
  <c r="EJ92" i="33"/>
  <c r="EJ589" i="33"/>
  <c r="EJ439" i="33"/>
  <c r="EJ184" i="33"/>
  <c r="EJ371" i="33"/>
  <c r="EJ288" i="33"/>
  <c r="EJ339" i="33"/>
  <c r="EJ385" i="33"/>
  <c r="EA292" i="33"/>
  <c r="EA578" i="33"/>
  <c r="EA206" i="33"/>
  <c r="EA226" i="33"/>
  <c r="EA256" i="33"/>
  <c r="EA442" i="33"/>
  <c r="EA447" i="33"/>
  <c r="EA356" i="33"/>
  <c r="EA543" i="33"/>
  <c r="EA65" i="33"/>
  <c r="EA279" i="33"/>
  <c r="EA219" i="33"/>
  <c r="EA68" i="33"/>
  <c r="EA536" i="33"/>
  <c r="EA582" i="33"/>
  <c r="EA202" i="33"/>
  <c r="EA353" i="33"/>
  <c r="EA420" i="33"/>
  <c r="EA519" i="33"/>
  <c r="EA515" i="33"/>
  <c r="EA124" i="33"/>
  <c r="EA379" i="33"/>
  <c r="EA305" i="33"/>
  <c r="EA459" i="33"/>
  <c r="EA552" i="33"/>
  <c r="EA477" i="33"/>
  <c r="EA435" i="33"/>
  <c r="EA85" i="33"/>
  <c r="EA234" i="33"/>
  <c r="EA117" i="33"/>
  <c r="EA363" i="33"/>
  <c r="EA299" i="33"/>
  <c r="EA391" i="33"/>
  <c r="EA383" i="33"/>
  <c r="EJ177" i="33"/>
  <c r="EJ17" i="33"/>
  <c r="EJ359" i="33"/>
  <c r="EJ516" i="33"/>
  <c r="EJ514" i="33"/>
  <c r="EJ58" i="33"/>
  <c r="EJ347" i="33"/>
  <c r="EJ182" i="33"/>
  <c r="EJ556" i="33"/>
  <c r="EJ171" i="33"/>
  <c r="EJ25" i="33"/>
  <c r="EJ561" i="33"/>
  <c r="EJ482" i="33"/>
  <c r="EJ45" i="33"/>
  <c r="EJ263" i="33"/>
  <c r="EJ281" i="33"/>
  <c r="EJ523" i="33"/>
  <c r="EJ37" i="33"/>
  <c r="EJ433" i="33"/>
  <c r="EJ131" i="33"/>
  <c r="EJ510" i="33"/>
  <c r="EJ257" i="33"/>
  <c r="EJ128" i="33"/>
  <c r="EJ422" i="33"/>
  <c r="EJ565" i="33"/>
  <c r="EJ346" i="33"/>
  <c r="EJ361" i="33"/>
  <c r="EJ265" i="33"/>
  <c r="EJ54" i="33"/>
  <c r="EJ593" i="33"/>
  <c r="EJ110" i="33"/>
  <c r="EJ372" i="33"/>
  <c r="EJ458" i="33"/>
  <c r="EJ129" i="33"/>
  <c r="EJ306" i="33"/>
  <c r="EJ213" i="33"/>
  <c r="EJ19" i="33"/>
  <c r="EJ124" i="33"/>
  <c r="EJ558" i="33"/>
  <c r="EJ47" i="33"/>
  <c r="EJ435" i="33"/>
  <c r="EJ511" i="33"/>
  <c r="EJ533" i="33"/>
  <c r="EJ143" i="33"/>
  <c r="EJ598" i="33"/>
  <c r="EJ418" i="33"/>
  <c r="EJ304" i="33"/>
  <c r="EJ576" i="33"/>
  <c r="EP8" i="33" l="1"/>
  <c r="CV319" i="19" s="1"/>
  <c r="CV318" i="19"/>
  <c r="DT326" i="19" a="1"/>
  <c r="DT326" i="19" s="1"/>
  <c r="DT327" i="19" s="1"/>
  <c r="DT324" i="19"/>
  <c r="DT325" i="19" s="1"/>
  <c r="DT331" i="19"/>
  <c r="EY11" i="33"/>
  <c r="B35" i="32"/>
  <c r="B26" i="32"/>
  <c r="DX11" i="33"/>
  <c r="CJ318" i="19" s="1"/>
  <c r="FH11" i="33"/>
  <c r="DH318" i="19" s="1"/>
  <c r="EG11" i="33"/>
  <c r="CP318" i="19" s="1"/>
  <c r="FT179" i="33"/>
  <c r="FT242" i="33"/>
  <c r="FT27" i="33"/>
  <c r="FT556" i="33"/>
  <c r="FT264" i="33"/>
  <c r="FT345" i="33"/>
  <c r="FT77" i="33"/>
  <c r="FT49" i="33"/>
  <c r="FT214" i="33"/>
  <c r="FT241" i="33"/>
  <c r="FT339" i="33"/>
  <c r="FT212" i="33"/>
  <c r="FT226" i="33"/>
  <c r="FT429" i="33"/>
  <c r="FT489" i="33"/>
  <c r="FT519" i="33"/>
  <c r="FT246" i="33"/>
  <c r="FT515" i="33"/>
  <c r="FT111" i="33"/>
  <c r="FT191" i="33"/>
  <c r="FT366" i="33"/>
  <c r="FT257" i="33"/>
  <c r="FT32" i="33"/>
  <c r="FT258" i="33"/>
  <c r="FT118" i="33"/>
  <c r="FT328" i="33"/>
  <c r="FT113" i="33"/>
  <c r="FT319" i="33"/>
  <c r="FT63" i="33"/>
  <c r="FT140" i="33"/>
  <c r="FT230" i="33"/>
  <c r="FT164" i="33"/>
  <c r="FT116" i="33"/>
  <c r="FT205" i="33"/>
  <c r="FT18" i="33"/>
  <c r="FT109" i="33"/>
  <c r="FT110" i="33"/>
  <c r="FT233" i="33"/>
  <c r="FT100" i="33"/>
  <c r="FT249" i="33"/>
  <c r="FT504" i="33"/>
  <c r="FT106" i="33"/>
  <c r="FT34" i="33"/>
  <c r="FT272" i="33"/>
  <c r="FT58" i="33"/>
  <c r="FT20" i="33"/>
  <c r="FT487" i="33"/>
  <c r="FT530" i="33"/>
  <c r="FT70" i="33"/>
  <c r="FT282" i="33"/>
  <c r="FT313" i="33"/>
  <c r="FT23" i="33"/>
  <c r="FT40" i="33"/>
  <c r="FT271" i="33"/>
  <c r="FT248" i="33"/>
  <c r="FT192" i="33"/>
  <c r="FT44" i="33"/>
  <c r="FT83" i="33"/>
  <c r="FT66" i="33"/>
  <c r="FT255" i="33"/>
  <c r="FT131" i="33"/>
  <c r="FT134" i="33"/>
  <c r="FT41" i="33"/>
  <c r="FT33" i="33"/>
  <c r="FT296" i="33"/>
  <c r="FT228" i="33"/>
  <c r="FT157" i="33"/>
  <c r="FT307" i="33"/>
  <c r="FT194" i="33"/>
  <c r="FT98" i="33"/>
  <c r="FT47" i="33"/>
  <c r="FT240" i="33"/>
  <c r="FT317" i="33"/>
  <c r="FT436" i="33"/>
  <c r="FT64" i="33"/>
  <c r="FT331" i="33"/>
  <c r="FT268" i="33"/>
  <c r="FT180" i="33"/>
  <c r="FT124" i="33"/>
  <c r="FT120" i="33"/>
  <c r="FT220" i="33"/>
  <c r="FT187" i="33"/>
  <c r="FT135" i="33"/>
  <c r="FT445" i="33"/>
  <c r="FT253" i="33"/>
  <c r="FT278" i="33"/>
  <c r="FT143" i="33"/>
  <c r="FT252" i="33"/>
  <c r="FT30" i="33"/>
  <c r="FT161" i="33"/>
  <c r="FT107" i="33"/>
  <c r="FT76" i="33"/>
  <c r="FT289" i="33"/>
  <c r="FT168" i="33"/>
  <c r="FT17" i="33"/>
  <c r="FT184" i="33"/>
  <c r="FT354" i="33"/>
  <c r="FT217" i="33"/>
  <c r="FT51" i="33"/>
  <c r="FT395" i="33"/>
  <c r="FT442" i="33"/>
  <c r="FT384" i="33"/>
  <c r="FT171" i="33"/>
  <c r="FT91" i="33"/>
  <c r="FT532" i="33"/>
  <c r="FT68" i="33"/>
  <c r="FT394" i="33"/>
  <c r="FT153" i="33"/>
  <c r="FT74" i="33"/>
  <c r="FT71" i="33"/>
  <c r="FT101" i="33"/>
  <c r="FT320" i="33"/>
  <c r="FT352" i="33"/>
  <c r="FT150" i="33"/>
  <c r="FT560" i="33"/>
  <c r="FT105" i="33"/>
  <c r="FT277" i="33"/>
  <c r="FT176" i="33"/>
  <c r="FT50" i="33"/>
  <c r="FT67" i="33"/>
  <c r="FT293" i="33"/>
  <c r="FT132" i="33"/>
  <c r="FT145" i="33"/>
  <c r="FT86" i="33"/>
  <c r="FT213" i="33"/>
  <c r="FT154" i="33"/>
  <c r="FT549" i="33"/>
  <c r="FT35" i="33"/>
  <c r="FT297" i="33"/>
  <c r="FT95" i="33"/>
  <c r="FT55" i="33"/>
  <c r="FT572" i="33"/>
  <c r="FT123" i="33"/>
  <c r="FT54" i="33"/>
  <c r="FT279" i="33"/>
  <c r="FT78" i="33"/>
  <c r="FT348" i="33"/>
  <c r="FT181" i="33"/>
  <c r="FT16" i="33"/>
  <c r="FT338" i="33"/>
  <c r="FT261" i="33"/>
  <c r="FT19" i="33"/>
  <c r="FT151" i="33"/>
  <c r="FT15" i="33"/>
  <c r="FT142" i="33"/>
  <c r="FT137" i="33"/>
  <c r="FT37" i="33"/>
  <c r="FT476" i="33"/>
  <c r="FT24" i="33"/>
  <c r="FT323" i="33"/>
  <c r="FT85" i="33"/>
  <c r="FT308" i="33"/>
  <c r="FT232" i="33"/>
  <c r="FT45" i="33"/>
  <c r="FT89" i="33"/>
  <c r="FT459" i="33"/>
  <c r="FT115" i="33"/>
  <c r="FT160" i="33"/>
  <c r="FT166" i="33"/>
  <c r="FT340" i="33"/>
  <c r="FT235" i="33"/>
  <c r="FT80" i="33"/>
  <c r="FT39" i="33"/>
  <c r="FT231" i="33"/>
  <c r="FT260" i="33"/>
  <c r="FT93" i="33"/>
  <c r="FT200" i="33"/>
  <c r="FT215" i="33"/>
  <c r="FT25" i="33"/>
  <c r="FT219" i="33"/>
  <c r="FT170" i="33"/>
  <c r="FT188" i="33"/>
  <c r="FT97" i="33"/>
  <c r="FT42" i="33"/>
  <c r="FT353" i="33"/>
  <c r="FT26" i="33"/>
  <c r="FT492" i="33"/>
  <c r="FT474" i="33"/>
  <c r="FT364" i="33"/>
  <c r="FT65" i="33"/>
  <c r="FT139" i="33"/>
  <c r="FT185" i="33"/>
  <c r="FT458" i="33"/>
  <c r="FT439" i="33"/>
  <c r="FT52" i="33"/>
  <c r="FT421" i="33"/>
  <c r="FT104" i="33"/>
  <c r="FT207" i="33"/>
  <c r="FT159" i="33"/>
  <c r="FT22" i="33"/>
  <c r="FT178" i="33"/>
  <c r="FT56" i="33"/>
  <c r="FT419" i="33"/>
  <c r="FT31" i="33"/>
  <c r="FT175" i="33"/>
  <c r="FT221" i="33"/>
  <c r="FT53" i="33"/>
  <c r="FT21" i="33"/>
  <c r="FT254" i="33"/>
  <c r="FT558" i="33"/>
  <c r="FT114" i="33"/>
  <c r="FT321" i="33"/>
  <c r="FT262" i="33"/>
  <c r="FT61" i="33"/>
  <c r="FT147" i="33"/>
  <c r="FT507" i="33"/>
  <c r="FT198" i="33"/>
  <c r="FT351" i="33"/>
  <c r="FT103" i="33"/>
  <c r="FT130" i="33"/>
  <c r="FT435" i="33"/>
  <c r="FT288" i="33"/>
  <c r="FT96" i="33"/>
  <c r="FT349" i="33"/>
  <c r="FT81" i="33"/>
  <c r="FT29" i="33"/>
  <c r="FT117" i="33"/>
  <c r="FT125" i="33"/>
  <c r="FT236" i="33"/>
  <c r="FT593" i="33"/>
  <c r="FT287" i="33"/>
  <c r="FT318" i="33"/>
  <c r="FT69" i="33"/>
  <c r="FT528" i="33"/>
  <c r="FT579" i="33"/>
  <c r="FT443" i="33"/>
  <c r="FT406" i="33"/>
  <c r="FT302" i="33"/>
  <c r="FT524" i="33"/>
  <c r="FT545" i="33"/>
  <c r="FT330" i="33"/>
  <c r="FT581" i="33"/>
  <c r="FT433" i="33"/>
  <c r="FT467" i="33"/>
  <c r="FT539" i="33"/>
  <c r="FT428" i="33"/>
  <c r="FT363" i="33"/>
  <c r="FT341" i="33"/>
  <c r="FT337" i="33"/>
  <c r="FT309" i="33"/>
  <c r="FT603" i="33"/>
  <c r="FT356" i="33"/>
  <c r="FT311" i="33"/>
  <c r="FT441" i="33"/>
  <c r="FT559" i="33"/>
  <c r="FT158" i="33"/>
  <c r="FT136" i="33"/>
  <c r="FT199" i="33"/>
  <c r="FT165" i="33"/>
  <c r="FT197" i="33"/>
  <c r="FT155" i="33"/>
  <c r="FT156" i="33"/>
  <c r="FT484" i="33"/>
  <c r="FT227" i="33"/>
  <c r="FT336" i="33"/>
  <c r="FT299" i="33"/>
  <c r="FT225" i="33"/>
  <c r="FT108" i="33"/>
  <c r="FT126" i="33"/>
  <c r="FT204" i="33"/>
  <c r="FT169" i="33"/>
  <c r="FT162" i="33"/>
  <c r="FT275" i="33"/>
  <c r="FT128" i="33"/>
  <c r="FT141" i="33"/>
  <c r="FT209" i="33"/>
  <c r="FT590" i="33"/>
  <c r="FT301" i="33"/>
  <c r="FT513" i="33"/>
  <c r="FT90" i="33"/>
  <c r="FT163" i="33"/>
  <c r="FT75" i="33"/>
  <c r="FT59" i="33"/>
  <c r="FT46" i="33"/>
  <c r="FT557" i="33"/>
  <c r="FT573" i="33"/>
  <c r="FT575" i="33"/>
  <c r="FT461" i="33"/>
  <c r="FT456" i="33"/>
  <c r="FT310" i="33"/>
  <c r="FT298" i="33"/>
  <c r="FT407" i="33"/>
  <c r="FT355" i="33"/>
  <c r="FT423" i="33"/>
  <c r="FT594" i="33"/>
  <c r="FT251" i="33"/>
  <c r="FT525" i="33"/>
  <c r="FT574" i="33"/>
  <c r="FT285" i="33"/>
  <c r="FT247" i="33"/>
  <c r="FT437" i="33"/>
  <c r="FT399" i="33"/>
  <c r="FT494" i="33"/>
  <c r="FT202" i="33"/>
  <c r="FT333" i="33"/>
  <c r="FT470" i="33"/>
  <c r="FT510" i="33"/>
  <c r="FT102" i="33"/>
  <c r="FT211" i="33"/>
  <c r="FT343" i="33"/>
  <c r="FS14" i="33"/>
  <c r="FT14" i="33" s="1"/>
  <c r="FT206" i="33"/>
  <c r="FT43" i="33"/>
  <c r="FT547" i="33"/>
  <c r="FT381" i="33"/>
  <c r="FT186" i="33"/>
  <c r="FT92" i="33"/>
  <c r="FT535" i="33"/>
  <c r="FT203" i="33"/>
  <c r="FT48" i="33"/>
  <c r="FT576" i="33"/>
  <c r="FT512" i="33"/>
  <c r="FT60" i="33"/>
  <c r="FT177" i="33"/>
  <c r="FT518" i="33"/>
  <c r="FT600" i="33"/>
  <c r="FT563" i="33"/>
  <c r="FT548" i="33"/>
  <c r="FT509" i="33"/>
  <c r="FT463" i="33"/>
  <c r="FT315" i="33"/>
  <c r="FT466" i="33"/>
  <c r="FT554" i="33"/>
  <c r="FT403" i="33"/>
  <c r="FT385" i="33"/>
  <c r="FT360" i="33"/>
  <c r="FT482" i="33"/>
  <c r="FT447" i="33"/>
  <c r="FT401" i="33"/>
  <c r="FT391" i="33"/>
  <c r="FT208" i="33"/>
  <c r="FT446" i="33"/>
  <c r="FT342" i="33"/>
  <c r="FT121" i="33"/>
  <c r="FT144" i="33"/>
  <c r="FT234" i="33"/>
  <c r="FT346" i="33"/>
  <c r="FT82" i="33"/>
  <c r="FT174" i="33"/>
  <c r="FT577" i="33"/>
  <c r="FT378" i="33"/>
  <c r="FT224" i="33"/>
  <c r="FT72" i="33"/>
  <c r="FT523" i="33"/>
  <c r="FT508" i="33"/>
  <c r="FT531" i="33"/>
  <c r="FT414" i="33"/>
  <c r="FT382" i="33"/>
  <c r="FT412" i="33"/>
  <c r="FT430" i="33"/>
  <c r="FT369" i="33"/>
  <c r="FT393" i="33"/>
  <c r="FT281" i="33"/>
  <c r="FT452" i="33"/>
  <c r="FT561" i="33"/>
  <c r="FT250" i="33"/>
  <c r="FT472" i="33"/>
  <c r="FT527" i="33"/>
  <c r="FT425" i="33"/>
  <c r="FT256" i="33"/>
  <c r="FT589" i="33"/>
  <c r="FT586" i="33"/>
  <c r="FT451" i="33"/>
  <c r="FT222" i="33"/>
  <c r="FT259" i="33"/>
  <c r="FT516" i="33"/>
  <c r="FT294" i="33"/>
  <c r="FT183" i="33"/>
  <c r="FT388" i="33"/>
  <c r="FT359" i="33"/>
  <c r="FT450" i="33"/>
  <c r="FT243" i="33"/>
  <c r="FT84" i="33"/>
  <c r="FT402" i="33"/>
  <c r="FT500" i="33"/>
  <c r="FT304" i="33"/>
  <c r="FT38" i="33"/>
  <c r="FT370" i="33"/>
  <c r="FT424" i="33"/>
  <c r="FT57" i="33"/>
  <c r="FT73" i="33"/>
  <c r="FT587" i="33"/>
  <c r="FT303" i="33"/>
  <c r="FT88" i="33"/>
  <c r="FT229" i="33"/>
  <c r="FT478" i="33"/>
  <c r="FT455" i="33"/>
  <c r="FT498" i="33"/>
  <c r="FT413" i="33"/>
  <c r="FT595" i="33"/>
  <c r="FT417" i="33"/>
  <c r="FT325" i="33"/>
  <c r="FT454" i="33"/>
  <c r="FT408" i="33"/>
  <c r="FT601" i="33"/>
  <c r="FT371" i="33"/>
  <c r="FT404" i="33"/>
  <c r="FT193" i="33"/>
  <c r="FT344" i="33"/>
  <c r="FT522" i="33"/>
  <c r="FT201" i="33"/>
  <c r="FT571" i="33"/>
  <c r="FT483" i="33"/>
  <c r="FT269" i="33"/>
  <c r="FT479" i="33"/>
  <c r="FT477" i="33"/>
  <c r="FT398" i="33"/>
  <c r="FT568" i="33"/>
  <c r="FT567" i="33"/>
  <c r="FT602" i="33"/>
  <c r="FT332" i="33"/>
  <c r="FT529" i="33"/>
  <c r="FT377" i="33"/>
  <c r="FT496" i="33"/>
  <c r="FT502" i="33"/>
  <c r="FT365" i="33"/>
  <c r="FT306" i="33"/>
  <c r="FT485" i="33"/>
  <c r="FT514" i="33"/>
  <c r="FT490" i="33"/>
  <c r="FT334" i="33"/>
  <c r="FT276" i="33"/>
  <c r="FT173" i="33"/>
  <c r="FT409" i="33"/>
  <c r="FT350" i="33"/>
  <c r="FT127" i="33"/>
  <c r="FT167" i="33"/>
  <c r="FT491" i="33"/>
  <c r="FT598" i="33"/>
  <c r="FT538" i="33"/>
  <c r="FT418" i="33"/>
  <c r="FT480" i="33"/>
  <c r="FT329" i="33"/>
  <c r="FT564" i="33"/>
  <c r="FT426" i="33"/>
  <c r="FT497" i="33"/>
  <c r="FT362" i="33"/>
  <c r="FT453" i="33"/>
  <c r="FT540" i="33"/>
  <c r="FT367" i="33"/>
  <c r="FT266" i="33"/>
  <c r="FT582" i="33"/>
  <c r="FT415" i="33"/>
  <c r="FT375" i="33"/>
  <c r="FT544" i="33"/>
  <c r="FT546" i="33"/>
  <c r="FT457" i="33"/>
  <c r="FT555" i="33"/>
  <c r="FT410" i="33"/>
  <c r="FT488" i="33"/>
  <c r="FT358" i="33"/>
  <c r="FT324" i="33"/>
  <c r="FT506" i="33"/>
  <c r="FT312" i="33"/>
  <c r="FT357" i="33"/>
  <c r="FT280" i="33"/>
  <c r="FT536" i="33"/>
  <c r="FT368" i="33"/>
  <c r="FT216" i="33"/>
  <c r="FT462" i="33"/>
  <c r="FT273" i="33"/>
  <c r="FT189" i="33"/>
  <c r="FT473" i="33"/>
  <c r="FT583" i="33"/>
  <c r="FT172" i="33"/>
  <c r="FT149" i="33"/>
  <c r="FT588" i="33"/>
  <c r="FT460" i="33"/>
  <c r="FT411" i="33"/>
  <c r="FT562" i="33"/>
  <c r="FT511" i="33"/>
  <c r="FT390" i="33"/>
  <c r="FT448" i="33"/>
  <c r="FT553" i="33"/>
  <c r="FT274" i="33"/>
  <c r="FT376" i="33"/>
  <c r="FT499" i="33"/>
  <c r="FT373" i="33"/>
  <c r="FT314" i="33"/>
  <c r="FT322" i="33"/>
  <c r="FT533" i="33"/>
  <c r="FT389" i="33"/>
  <c r="FT486" i="33"/>
  <c r="FT422" i="33"/>
  <c r="FT503" i="33"/>
  <c r="FT449" i="33"/>
  <c r="FT195" i="33"/>
  <c r="FT122" i="33"/>
  <c r="FT182" i="33"/>
  <c r="FT534" i="33"/>
  <c r="FT94" i="33"/>
  <c r="FT210" i="33"/>
  <c r="FT99" i="33"/>
  <c r="FT386" i="33"/>
  <c r="FT501" i="33"/>
  <c r="FT244" i="33"/>
  <c r="FT87" i="33"/>
  <c r="FT578" i="33"/>
  <c r="FT495" i="33"/>
  <c r="FT36" i="33"/>
  <c r="FT326" i="33"/>
  <c r="FT372" i="33"/>
  <c r="FT396" i="33"/>
  <c r="FT62" i="33"/>
  <c r="FT295" i="33"/>
  <c r="FT552" i="33"/>
  <c r="FT569" i="33"/>
  <c r="FT566" i="33"/>
  <c r="FT543" i="33"/>
  <c r="FT541" i="33"/>
  <c r="FT361" i="33"/>
  <c r="FT420" i="33"/>
  <c r="FT537" i="33"/>
  <c r="FT444" i="33"/>
  <c r="FT387" i="33"/>
  <c r="FT400" i="33"/>
  <c r="FT468" i="33"/>
  <c r="FT521" i="33"/>
  <c r="FT440" i="33"/>
  <c r="FT239" i="33"/>
  <c r="FT133" i="33"/>
  <c r="FT427" i="33"/>
  <c r="FT327" i="33"/>
  <c r="FT469" i="33"/>
  <c r="FT379" i="33"/>
  <c r="FT335" i="33"/>
  <c r="FT148" i="33"/>
  <c r="FT238" i="33"/>
  <c r="FT592" i="33"/>
  <c r="FT270" i="33"/>
  <c r="FT292" i="33"/>
  <c r="FT591" i="33"/>
  <c r="FT374" i="33"/>
  <c r="FT79" i="33"/>
  <c r="FT129" i="33"/>
  <c r="FT237" i="33"/>
  <c r="FT599" i="33"/>
  <c r="FT284" i="33"/>
  <c r="FT196" i="33"/>
  <c r="FT152" i="33"/>
  <c r="FT580" i="33"/>
  <c r="FT465" i="33"/>
  <c r="FT190" i="33"/>
  <c r="FT138" i="33"/>
  <c r="FT397" i="33"/>
  <c r="FT112" i="33"/>
  <c r="FT245" i="33"/>
  <c r="FT119" i="33"/>
  <c r="FT596" i="33"/>
  <c r="FT493" i="33"/>
  <c r="FT550" i="33"/>
  <c r="FT584" i="33"/>
  <c r="FT438" i="33"/>
  <c r="FT416" i="33"/>
  <c r="FT526" i="33"/>
  <c r="FT481" i="33"/>
  <c r="FT475" i="33"/>
  <c r="FT542" i="33"/>
  <c r="FT570" i="33"/>
  <c r="FT267" i="33"/>
  <c r="FT585" i="33"/>
  <c r="FT551" i="33"/>
  <c r="FT520" i="33"/>
  <c r="FT290" i="33"/>
  <c r="FT316" i="33"/>
  <c r="FT505" i="33"/>
  <c r="FT597" i="33"/>
  <c r="FT405" i="33"/>
  <c r="FT565" i="33"/>
  <c r="FT347" i="33"/>
  <c r="FT283" i="33"/>
  <c r="FT431" i="33"/>
  <c r="FT517" i="33"/>
  <c r="FT146" i="33"/>
  <c r="FT471" i="33"/>
  <c r="FT383" i="33"/>
  <c r="FT218" i="33"/>
  <c r="FT392" i="33"/>
  <c r="FT432" i="33"/>
  <c r="FT380" i="33"/>
  <c r="FT28" i="33"/>
  <c r="FT291" i="33"/>
  <c r="FT286" i="33"/>
  <c r="FT464" i="33"/>
  <c r="FT434" i="33"/>
  <c r="FT305" i="33"/>
  <c r="FT300" i="33"/>
  <c r="FT265" i="33"/>
  <c r="FT223" i="33"/>
  <c r="CV317" i="19" l="1"/>
  <c r="CV315" i="19" s="1"/>
  <c r="CV323" i="19" s="1"/>
  <c r="CV328" i="19" s="1"/>
  <c r="EY8" i="33"/>
  <c r="DB319" i="19" s="1"/>
  <c r="DB318" i="19"/>
  <c r="C35" i="32"/>
  <c r="R2" i="32" a="1"/>
  <c r="R2" i="32" s="1"/>
  <c r="FZ10" i="33"/>
  <c r="GB14" i="33" s="1" a="1"/>
  <c r="GC100" i="33" s="1"/>
  <c r="P2" i="32" a="1"/>
  <c r="P2" i="32" s="1"/>
  <c r="P22" i="32" s="1"/>
  <c r="C26" i="32"/>
  <c r="C32" i="32"/>
  <c r="B36" i="32"/>
  <c r="C34" i="32"/>
  <c r="C27" i="32"/>
  <c r="C30" i="32"/>
  <c r="C33" i="32"/>
  <c r="C28" i="32"/>
  <c r="C29" i="32"/>
  <c r="C31" i="32"/>
  <c r="FQ11" i="33"/>
  <c r="DN318" i="19" s="1"/>
  <c r="EG8" i="33"/>
  <c r="CP319" i="19" s="1"/>
  <c r="CP317" i="19" s="1"/>
  <c r="CP315" i="19" s="1"/>
  <c r="CP323" i="19" s="1"/>
  <c r="CP328" i="19" s="1"/>
  <c r="FH8" i="33"/>
  <c r="DH319" i="19" s="1"/>
  <c r="DH317" i="19" s="1"/>
  <c r="DH315" i="19" s="1"/>
  <c r="DH323" i="19" s="1"/>
  <c r="DH328" i="19" s="1"/>
  <c r="DX8" i="33"/>
  <c r="CJ319" i="19" s="1"/>
  <c r="CJ317" i="19" s="1"/>
  <c r="CJ315" i="19" s="1"/>
  <c r="CJ323" i="19" s="1"/>
  <c r="CJ328" i="19" s="1"/>
  <c r="DB317" i="19" l="1"/>
  <c r="DB315" i="19" s="1"/>
  <c r="DB323" i="19" s="1"/>
  <c r="DB328" i="19" s="1"/>
  <c r="GC41" i="33"/>
  <c r="GC72" i="33"/>
  <c r="GC68" i="33"/>
  <c r="GC531" i="33"/>
  <c r="GC580" i="33"/>
  <c r="GC235" i="33"/>
  <c r="GC213" i="33"/>
  <c r="GC39" i="33"/>
  <c r="GC455" i="33"/>
  <c r="GC396" i="33"/>
  <c r="GC449" i="33"/>
  <c r="GC114" i="33"/>
  <c r="GC444" i="33"/>
  <c r="GC141" i="33"/>
  <c r="GC315" i="33"/>
  <c r="GC551" i="33"/>
  <c r="GC402" i="33"/>
  <c r="GC390" i="33"/>
  <c r="GC460" i="33"/>
  <c r="GC367" i="33"/>
  <c r="GC126" i="33"/>
  <c r="GC158" i="33"/>
  <c r="GC51" i="33"/>
  <c r="GC399" i="33"/>
  <c r="GC268" i="33"/>
  <c r="GC350" i="33"/>
  <c r="GC199" i="33"/>
  <c r="GC28" i="33"/>
  <c r="GC127" i="33"/>
  <c r="GC543" i="33"/>
  <c r="GC514" i="33"/>
  <c r="GC389" i="33"/>
  <c r="GC542" i="33"/>
  <c r="GC506" i="33"/>
  <c r="GC386" i="33"/>
  <c r="GC184" i="33"/>
  <c r="GC65" i="33"/>
  <c r="GC233" i="33"/>
  <c r="GC209" i="33"/>
  <c r="GC522" i="33"/>
  <c r="GC232" i="33"/>
  <c r="GC274" i="33"/>
  <c r="GC84" i="33"/>
  <c r="GC597" i="33"/>
  <c r="GC121" i="33"/>
  <c r="GC552" i="33"/>
  <c r="GC529" i="33"/>
  <c r="GC450" i="33"/>
  <c r="GC339" i="33"/>
  <c r="GC516" i="33"/>
  <c r="GC474" i="33"/>
  <c r="GC246" i="33"/>
  <c r="GC302" i="33"/>
  <c r="GC117" i="33"/>
  <c r="GC263" i="33"/>
  <c r="GC335" i="33"/>
  <c r="GC404" i="33"/>
  <c r="GC316" i="33"/>
  <c r="GC429" i="33"/>
  <c r="GC280" i="33"/>
  <c r="GC281" i="33"/>
  <c r="GC515" i="33"/>
  <c r="GC259" i="33"/>
  <c r="GC255" i="33"/>
  <c r="GC214" i="33"/>
  <c r="GC361" i="33"/>
  <c r="GC349" i="33"/>
  <c r="GC416" i="33"/>
  <c r="GC74" i="33"/>
  <c r="GC137" i="33"/>
  <c r="GC240" i="33"/>
  <c r="GC445" i="33"/>
  <c r="GC332" i="33"/>
  <c r="GC368" i="33"/>
  <c r="GC510" i="33"/>
  <c r="GC106" i="33"/>
  <c r="GC523" i="33"/>
  <c r="GC179" i="33"/>
  <c r="GC524" i="33"/>
  <c r="GC433" i="33"/>
  <c r="GC234" i="33"/>
  <c r="GC110" i="33"/>
  <c r="GC424" i="33"/>
  <c r="GC92" i="33"/>
  <c r="GC242" i="33"/>
  <c r="GC91" i="33"/>
  <c r="GC178" i="33"/>
  <c r="GC269" i="33"/>
  <c r="GC191" i="33"/>
  <c r="GC118" i="33"/>
  <c r="GC512" i="33"/>
  <c r="GC348" i="33"/>
  <c r="GC305" i="33"/>
  <c r="GC130" i="33"/>
  <c r="GC467" i="33"/>
  <c r="GC428" i="33"/>
  <c r="GC583" i="33"/>
  <c r="GC48" i="33"/>
  <c r="GC252" i="33"/>
  <c r="GB14" i="33"/>
  <c r="GC14" i="33" s="1"/>
  <c r="GC333" i="33"/>
  <c r="GC470" i="33"/>
  <c r="GC227" i="33"/>
  <c r="GC89" i="33"/>
  <c r="GC550" i="33"/>
  <c r="GC244" i="33"/>
  <c r="GC202" i="33"/>
  <c r="GC408" i="33"/>
  <c r="GC586" i="33"/>
  <c r="GC37" i="33"/>
  <c r="GC161" i="33"/>
  <c r="GC61" i="33"/>
  <c r="GC188" i="33"/>
  <c r="GC298" i="33"/>
  <c r="GC483" i="33"/>
  <c r="GC150" i="33"/>
  <c r="GC358" i="33"/>
  <c r="GC85" i="33"/>
  <c r="GC561" i="33"/>
  <c r="GC549" i="33"/>
  <c r="GC312" i="33"/>
  <c r="GC82" i="33"/>
  <c r="GC546" i="33"/>
  <c r="GC177" i="33"/>
  <c r="GC363" i="33"/>
  <c r="GC200" i="33"/>
  <c r="GC174" i="33"/>
  <c r="GC383" i="33"/>
  <c r="GC104" i="33"/>
  <c r="GC518" i="33"/>
  <c r="GC125" i="33"/>
  <c r="GC77" i="33"/>
  <c r="GC54" i="33"/>
  <c r="GC471" i="33"/>
  <c r="GC572" i="33"/>
  <c r="GC575" i="33"/>
  <c r="GC533" i="33"/>
  <c r="GC278" i="33"/>
  <c r="GC165" i="33"/>
  <c r="GC262" i="33"/>
  <c r="GC360" i="33"/>
  <c r="GC22" i="33"/>
  <c r="GC190" i="33"/>
  <c r="GC380" i="33"/>
  <c r="GC513" i="33"/>
  <c r="GC266" i="33"/>
  <c r="GC208" i="33"/>
  <c r="GC20" i="33"/>
  <c r="GC594" i="33"/>
  <c r="GC276" i="33"/>
  <c r="GC453" i="33"/>
  <c r="GC186" i="33"/>
  <c r="GC598" i="33"/>
  <c r="GC152" i="33"/>
  <c r="GC480" i="33"/>
  <c r="GC19" i="33"/>
  <c r="GC260" i="33"/>
  <c r="GC97" i="33"/>
  <c r="GC142" i="33"/>
  <c r="GC595" i="33"/>
  <c r="GC149" i="33"/>
  <c r="GC192" i="33"/>
  <c r="GC181" i="33"/>
  <c r="GC388" i="33"/>
  <c r="GC194" i="33"/>
  <c r="GC347" i="33"/>
  <c r="GC352" i="33"/>
  <c r="GC93" i="33"/>
  <c r="GC426" i="33"/>
  <c r="GC134" i="33"/>
  <c r="GC309" i="33"/>
  <c r="GC563" i="33"/>
  <c r="GC534" i="33"/>
  <c r="GC317" i="33"/>
  <c r="GC94" i="33"/>
  <c r="GC456" i="33"/>
  <c r="GC81" i="33"/>
  <c r="GC331" i="33"/>
  <c r="GC599" i="33"/>
  <c r="GC372" i="33"/>
  <c r="GC391" i="33"/>
  <c r="GC45" i="33"/>
  <c r="GC289" i="33"/>
  <c r="GC128" i="33"/>
  <c r="GC503" i="33"/>
  <c r="GC461" i="33"/>
  <c r="GC354" i="33"/>
  <c r="GC295" i="33"/>
  <c r="GC256" i="33"/>
  <c r="GC414" i="33"/>
  <c r="GC189" i="33"/>
  <c r="GC35" i="33"/>
  <c r="GC88" i="33"/>
  <c r="GC321" i="33"/>
  <c r="GC596" i="33"/>
  <c r="GC71" i="33"/>
  <c r="GC373" i="33"/>
  <c r="GC228" i="33"/>
  <c r="GC500" i="33"/>
  <c r="GC340" i="33"/>
  <c r="GC601" i="33"/>
  <c r="GC164" i="33"/>
  <c r="GC44" i="33"/>
  <c r="GC277" i="33"/>
  <c r="GC482" i="33"/>
  <c r="GC284" i="33"/>
  <c r="GC180" i="33"/>
  <c r="GC491" i="33"/>
  <c r="GC30" i="33"/>
  <c r="GC29" i="33"/>
  <c r="GC247" i="33"/>
  <c r="GC505" i="33"/>
  <c r="GC334" i="33"/>
  <c r="GC170" i="33"/>
  <c r="GC138" i="33"/>
  <c r="GC578" i="33"/>
  <c r="GC318" i="33"/>
  <c r="GC230" i="33"/>
  <c r="GC53" i="33"/>
  <c r="GC229" i="33"/>
  <c r="GC220" i="33"/>
  <c r="GC23" i="33"/>
  <c r="GC425" i="33"/>
  <c r="GC443" i="33"/>
  <c r="GC446" i="33"/>
  <c r="GC182" i="33"/>
  <c r="GC279" i="33"/>
  <c r="GC245" i="33"/>
  <c r="GC308" i="33"/>
  <c r="GC239" i="33"/>
  <c r="GC560" i="33"/>
  <c r="GC488" i="33"/>
  <c r="GC261" i="33"/>
  <c r="GC183" i="33"/>
  <c r="GC369" i="33"/>
  <c r="GC517" i="33"/>
  <c r="GC397" i="33"/>
  <c r="GC393" i="33"/>
  <c r="GC589" i="33"/>
  <c r="GC198" i="33"/>
  <c r="GC131" i="33"/>
  <c r="GC341" i="33"/>
  <c r="GC169" i="33"/>
  <c r="GC496" i="33"/>
  <c r="GC249" i="33"/>
  <c r="GC439" i="33"/>
  <c r="GC73" i="33"/>
  <c r="GC250" i="33"/>
  <c r="GC18" i="33"/>
  <c r="GC75" i="33"/>
  <c r="GC238" i="33"/>
  <c r="GC384" i="33"/>
  <c r="GC46" i="33"/>
  <c r="GC237" i="33"/>
  <c r="GC548" i="33"/>
  <c r="GC76" i="33"/>
  <c r="GC448" i="33"/>
  <c r="GC293" i="33"/>
  <c r="GC568" i="33"/>
  <c r="GC603" i="33"/>
  <c r="GC413" i="33"/>
  <c r="GC573" i="33"/>
  <c r="GC210" i="33"/>
  <c r="GC498" i="33"/>
  <c r="GC487" i="33"/>
  <c r="GC286" i="33"/>
  <c r="GC33" i="33"/>
  <c r="GC107" i="33"/>
  <c r="GC476" i="33"/>
  <c r="GC322" i="33"/>
  <c r="GC160" i="33"/>
  <c r="GC567" i="33"/>
  <c r="GC343" i="33"/>
  <c r="GC70" i="33"/>
  <c r="GC24" i="33"/>
  <c r="GC173" i="33"/>
  <c r="GC111" i="33"/>
  <c r="GC507" i="33"/>
  <c r="GC297" i="33"/>
  <c r="V2" i="32" a="1"/>
  <c r="V2" i="32" s="1"/>
  <c r="AI2" i="32" a="1"/>
  <c r="AI2" i="32" s="1"/>
  <c r="GC371" i="33"/>
  <c r="GC288" i="33"/>
  <c r="GC423" i="33"/>
  <c r="GC296" i="33"/>
  <c r="GC577" i="33"/>
  <c r="GC285" i="33"/>
  <c r="GC171" i="33"/>
  <c r="GC410" i="33"/>
  <c r="GC294" i="33"/>
  <c r="GC602" i="33"/>
  <c r="GC422" i="33"/>
  <c r="GC95" i="33"/>
  <c r="GC536" i="33"/>
  <c r="GC301" i="33"/>
  <c r="GC16" i="33"/>
  <c r="GC300" i="33"/>
  <c r="GC116" i="33"/>
  <c r="GC139" i="33"/>
  <c r="GC520" i="33"/>
  <c r="GC565" i="33"/>
  <c r="GC432" i="33"/>
  <c r="GC501" i="33"/>
  <c r="GC162" i="33"/>
  <c r="GC267" i="33"/>
  <c r="GC311" i="33"/>
  <c r="GC38" i="33"/>
  <c r="GC407" i="33"/>
  <c r="GC472" i="33"/>
  <c r="GC287" i="33"/>
  <c r="GC441" i="33"/>
  <c r="GC541" i="33"/>
  <c r="GC345" i="33"/>
  <c r="GC364" i="33"/>
  <c r="GC588" i="33"/>
  <c r="GC420" i="33"/>
  <c r="GC493" i="33"/>
  <c r="GC337" i="33"/>
  <c r="GC375" i="33"/>
  <c r="GC167" i="33"/>
  <c r="GC282" i="33"/>
  <c r="GC528" i="33"/>
  <c r="GC324" i="33"/>
  <c r="GC411" i="33"/>
  <c r="GC129" i="33"/>
  <c r="GC387" i="33"/>
  <c r="GC526" i="33"/>
  <c r="GC124" i="33"/>
  <c r="GC15" i="33"/>
  <c r="GC176" i="33"/>
  <c r="GC185" i="33"/>
  <c r="GC57" i="33"/>
  <c r="GC187" i="33"/>
  <c r="GC486" i="33"/>
  <c r="GC145" i="33"/>
  <c r="GC475" i="33"/>
  <c r="GC307" i="33"/>
  <c r="GC133" i="33"/>
  <c r="GC299" i="33"/>
  <c r="GC196" i="33"/>
  <c r="GC419" i="33"/>
  <c r="GC405" i="33"/>
  <c r="GC592" i="33"/>
  <c r="GC155" i="33"/>
  <c r="GC508" i="33"/>
  <c r="GC103" i="33"/>
  <c r="GC166" i="33"/>
  <c r="GC502" i="33"/>
  <c r="GC326" i="33"/>
  <c r="GC26" i="33"/>
  <c r="GC452" i="33"/>
  <c r="GC143" i="33"/>
  <c r="GC412" i="33"/>
  <c r="GC394" i="33"/>
  <c r="GC581" i="33"/>
  <c r="GC485" i="33"/>
  <c r="GC489" i="33"/>
  <c r="GC440" i="33"/>
  <c r="GC108" i="33"/>
  <c r="GC395" i="33"/>
  <c r="GC554" i="33"/>
  <c r="GC579" i="33"/>
  <c r="GC353" i="33"/>
  <c r="GC566" i="33"/>
  <c r="GC175" i="33"/>
  <c r="GC310" i="33"/>
  <c r="GC236" i="33"/>
  <c r="GC159" i="33"/>
  <c r="GC27" i="33"/>
  <c r="GC540" i="33"/>
  <c r="GC206" i="33"/>
  <c r="GC398" i="33"/>
  <c r="GC415" i="33"/>
  <c r="GC401" i="33"/>
  <c r="GC258" i="33"/>
  <c r="GC21" i="33"/>
  <c r="GC136" i="33"/>
  <c r="GC556" i="33"/>
  <c r="GC248" i="33"/>
  <c r="GC215" i="33"/>
  <c r="GC265" i="33"/>
  <c r="GC151" i="33"/>
  <c r="GC154" i="33"/>
  <c r="GC464" i="33"/>
  <c r="GC273" i="33"/>
  <c r="GC403" i="33"/>
  <c r="GC148" i="33"/>
  <c r="GC469" i="33"/>
  <c r="GC359" i="33"/>
  <c r="GC172" i="33"/>
  <c r="GC400" i="33"/>
  <c r="GC56" i="33"/>
  <c r="GC351" i="33"/>
  <c r="GC34" i="33"/>
  <c r="GC304" i="33"/>
  <c r="GC346" i="33"/>
  <c r="GC582" i="33"/>
  <c r="GC538" i="33"/>
  <c r="GC499" i="33"/>
  <c r="GC484" i="33"/>
  <c r="GC457" i="33"/>
  <c r="GC370" i="33"/>
  <c r="GC438" i="33"/>
  <c r="GC587" i="33"/>
  <c r="GC442" i="33"/>
  <c r="GC431" i="33"/>
  <c r="GC564" i="33"/>
  <c r="GC465" i="33"/>
  <c r="GC211" i="33"/>
  <c r="GC115" i="33"/>
  <c r="GC454" i="33"/>
  <c r="GC112" i="33"/>
  <c r="GC221" i="33"/>
  <c r="GC562" i="33"/>
  <c r="GC591" i="33"/>
  <c r="GC47" i="33"/>
  <c r="GC218" i="33"/>
  <c r="GC146" i="33"/>
  <c r="GC553" i="33"/>
  <c r="GC52" i="33"/>
  <c r="GC378" i="33"/>
  <c r="GC207" i="33"/>
  <c r="GC535" i="33"/>
  <c r="GC254" i="33"/>
  <c r="GC417" i="33"/>
  <c r="GC336" i="33"/>
  <c r="GC570" i="33"/>
  <c r="GC435" i="33"/>
  <c r="GC62" i="33"/>
  <c r="GC64" i="33"/>
  <c r="GC547" i="33"/>
  <c r="GC530" i="33"/>
  <c r="GC392" i="33"/>
  <c r="GC509" i="33"/>
  <c r="GC36" i="33"/>
  <c r="GC313" i="33"/>
  <c r="GC98" i="33"/>
  <c r="GC193" i="33"/>
  <c r="GC205" i="33"/>
  <c r="GC102" i="33"/>
  <c r="GC153" i="33"/>
  <c r="GC323" i="33"/>
  <c r="GC532" i="33"/>
  <c r="GC31" i="33"/>
  <c r="GC241" i="33"/>
  <c r="GC421" i="33"/>
  <c r="GC473" i="33"/>
  <c r="GC163" i="33"/>
  <c r="GC559" i="33"/>
  <c r="GC203" i="33"/>
  <c r="GC463" i="33"/>
  <c r="GC320" i="33"/>
  <c r="GC381" i="33"/>
  <c r="GC458" i="33"/>
  <c r="GC593" i="33"/>
  <c r="GC113" i="33"/>
  <c r="GC574" i="33"/>
  <c r="GC275" i="33"/>
  <c r="GC451" i="33"/>
  <c r="GC436" i="33"/>
  <c r="GC25" i="33"/>
  <c r="GC225" i="33"/>
  <c r="GC79" i="33"/>
  <c r="GC216" i="33"/>
  <c r="GC292" i="33"/>
  <c r="GC58" i="33"/>
  <c r="GC66" i="33"/>
  <c r="GC195" i="33"/>
  <c r="GC32" i="33"/>
  <c r="GC59" i="33"/>
  <c r="GC430" i="33"/>
  <c r="GC590" i="33"/>
  <c r="GC477" i="33"/>
  <c r="GC338" i="33"/>
  <c r="GC494" i="33"/>
  <c r="GC539" i="33"/>
  <c r="GC356" i="33"/>
  <c r="GC201" i="33"/>
  <c r="GC492" i="33"/>
  <c r="GC325" i="33"/>
  <c r="GC290" i="33"/>
  <c r="GC584" i="33"/>
  <c r="GC511" i="33"/>
  <c r="GC555" i="33"/>
  <c r="GC204" i="33"/>
  <c r="GC197" i="33"/>
  <c r="GC243" i="33"/>
  <c r="GC366" i="33"/>
  <c r="GC466" i="33"/>
  <c r="GC43" i="33"/>
  <c r="GC283" i="33"/>
  <c r="GC90" i="33"/>
  <c r="GC222" i="33"/>
  <c r="GC478" i="33"/>
  <c r="GC365" i="33"/>
  <c r="GC271" i="33"/>
  <c r="GC600" i="33"/>
  <c r="GC105" i="33"/>
  <c r="GC330" i="33"/>
  <c r="GC569" i="33"/>
  <c r="GC544" i="33"/>
  <c r="GC585" i="33"/>
  <c r="GC224" i="33"/>
  <c r="GC319" i="33"/>
  <c r="GC497" i="33"/>
  <c r="GC306" i="33"/>
  <c r="GC362" i="33"/>
  <c r="GC49" i="33"/>
  <c r="GC219" i="33"/>
  <c r="GC355" i="33"/>
  <c r="GC462" i="33"/>
  <c r="GC558" i="33"/>
  <c r="GC376" i="33"/>
  <c r="GC217" i="33"/>
  <c r="GC99" i="33"/>
  <c r="GC571" i="33"/>
  <c r="GC344" i="33"/>
  <c r="GC67" i="33"/>
  <c r="GC576" i="33"/>
  <c r="GC272" i="33"/>
  <c r="GC342" i="33"/>
  <c r="GC55" i="33"/>
  <c r="GC40" i="33"/>
  <c r="GC83" i="33"/>
  <c r="GC226" i="33"/>
  <c r="GC132" i="33"/>
  <c r="GC96" i="33"/>
  <c r="GC140" i="33"/>
  <c r="GC122" i="33"/>
  <c r="GC144" i="33"/>
  <c r="GC78" i="33"/>
  <c r="GC303" i="33"/>
  <c r="GC120" i="33"/>
  <c r="GC374" i="33"/>
  <c r="GC537" i="33"/>
  <c r="GC86" i="33"/>
  <c r="GC382" i="33"/>
  <c r="GC17" i="33"/>
  <c r="GC264" i="33"/>
  <c r="GC119" i="33"/>
  <c r="GC327" i="33"/>
  <c r="GC270" i="33"/>
  <c r="GC557" i="33"/>
  <c r="GC314" i="33"/>
  <c r="GC291" i="33"/>
  <c r="GC109" i="33"/>
  <c r="GC69" i="33"/>
  <c r="GC495" i="33"/>
  <c r="GC101" i="33"/>
  <c r="GC157" i="33"/>
  <c r="GC437" i="33"/>
  <c r="GC123" i="33"/>
  <c r="GC521" i="33"/>
  <c r="GC468" i="33"/>
  <c r="GC328" i="33"/>
  <c r="GC545" i="33"/>
  <c r="GC135" i="33"/>
  <c r="GC447" i="33"/>
  <c r="GC87" i="33"/>
  <c r="GC481" i="33"/>
  <c r="GC434" i="33"/>
  <c r="GC156" i="33"/>
  <c r="GC409" i="33"/>
  <c r="GC459" i="33"/>
  <c r="GC490" i="33"/>
  <c r="GC427" i="33"/>
  <c r="GC379" i="33"/>
  <c r="GC479" i="33"/>
  <c r="GC527" i="33"/>
  <c r="GC212" i="33"/>
  <c r="GC519" i="33"/>
  <c r="GC63" i="33"/>
  <c r="GC42" i="33"/>
  <c r="GC223" i="33"/>
  <c r="GC80" i="33"/>
  <c r="GC329" i="33"/>
  <c r="GC525" i="33"/>
  <c r="GC257" i="33"/>
  <c r="GC418" i="33"/>
  <c r="GC168" i="33"/>
  <c r="GC60" i="33"/>
  <c r="GC504" i="33"/>
  <c r="GC251" i="33"/>
  <c r="GC147" i="33"/>
  <c r="GC357" i="33"/>
  <c r="GC377" i="33"/>
  <c r="GC50" i="33"/>
  <c r="GC385" i="33"/>
  <c r="GC406" i="33"/>
  <c r="GC231" i="33"/>
  <c r="GC253" i="33"/>
  <c r="S2" i="32" a="1"/>
  <c r="S2" i="32" s="1"/>
  <c r="S22" i="32" s="1"/>
  <c r="FQ8" i="33"/>
  <c r="DN319" i="19" s="1"/>
  <c r="DN317" i="19" s="1"/>
  <c r="DN315" i="19" s="1"/>
  <c r="DN323" i="19" s="1"/>
  <c r="DN328" i="19" s="1"/>
  <c r="X2" i="32" l="1" a="1"/>
  <c r="X2" i="32" s="1"/>
  <c r="FZ11" i="33"/>
  <c r="DT318" i="19" s="1"/>
  <c r="FZ8" i="33" l="1"/>
  <c r="DT319" i="19" s="1"/>
  <c r="DT317" i="19" s="1"/>
  <c r="DT315" i="19" s="1"/>
  <c r="DT323" i="19" s="1"/>
  <c r="DT328" i="19" s="1"/>
  <c r="CN10" i="33"/>
  <c r="BD10" i="33"/>
  <c r="AU10" i="33"/>
  <c r="T10" i="33"/>
  <c r="V14" i="33" l="1" a="1"/>
  <c r="AW14" i="33" a="1"/>
  <c r="AX503" i="33" s="1"/>
  <c r="BF14" i="33" a="1"/>
  <c r="BG362" i="33" s="1"/>
  <c r="CP14" i="33" a="1"/>
  <c r="CP14" i="33" s="1"/>
  <c r="CQ14" i="33" s="1"/>
  <c r="CE10" i="33"/>
  <c r="BG321" i="33" l="1"/>
  <c r="BG328" i="33"/>
  <c r="BG37" i="33"/>
  <c r="BG164" i="33"/>
  <c r="BG330" i="33"/>
  <c r="CQ587" i="33"/>
  <c r="BG598" i="33"/>
  <c r="BG314" i="33"/>
  <c r="BG165" i="33"/>
  <c r="CQ518" i="33"/>
  <c r="BG415" i="33"/>
  <c r="BG359" i="33"/>
  <c r="BG316" i="33"/>
  <c r="BG493" i="33"/>
  <c r="AX82" i="33"/>
  <c r="AX505" i="33"/>
  <c r="BG382" i="33"/>
  <c r="BG331" i="33"/>
  <c r="BG540" i="33"/>
  <c r="BG336" i="33"/>
  <c r="BG409" i="33"/>
  <c r="BG565" i="33"/>
  <c r="CQ26" i="33"/>
  <c r="BG338" i="33"/>
  <c r="BG487" i="33"/>
  <c r="BG270" i="33"/>
  <c r="BG424" i="33"/>
  <c r="BG534" i="33"/>
  <c r="BG249" i="33"/>
  <c r="BG18" i="33"/>
  <c r="AX132" i="33"/>
  <c r="AX214" i="33"/>
  <c r="AX88" i="33"/>
  <c r="BG244" i="33"/>
  <c r="CQ20" i="33"/>
  <c r="AX102" i="33"/>
  <c r="BG225" i="33"/>
  <c r="CQ266" i="33"/>
  <c r="BG66" i="33"/>
  <c r="BG440" i="33"/>
  <c r="BG21" i="33"/>
  <c r="BG268" i="33"/>
  <c r="AX110" i="33"/>
  <c r="AX378" i="33"/>
  <c r="BG368" i="33"/>
  <c r="CQ85" i="33"/>
  <c r="BG121" i="33"/>
  <c r="BG429" i="33"/>
  <c r="BG96" i="33"/>
  <c r="BG526" i="33"/>
  <c r="AX163" i="33"/>
  <c r="AX344" i="33"/>
  <c r="BG125" i="33"/>
  <c r="CQ549" i="33"/>
  <c r="BG446" i="33"/>
  <c r="BG551" i="33"/>
  <c r="BG597" i="33"/>
  <c r="CQ343" i="33"/>
  <c r="BG258" i="33"/>
  <c r="BG396" i="33"/>
  <c r="BG269" i="33"/>
  <c r="AX159" i="33"/>
  <c r="AX94" i="33"/>
  <c r="AX316" i="33"/>
  <c r="BG229" i="33"/>
  <c r="BG380" i="33"/>
  <c r="BG76" i="33"/>
  <c r="BG545" i="33"/>
  <c r="BG478" i="33"/>
  <c r="BG24" i="33"/>
  <c r="BG596" i="33"/>
  <c r="AX91" i="33"/>
  <c r="AX57" i="33"/>
  <c r="AX78" i="33"/>
  <c r="BG438" i="33"/>
  <c r="CQ292" i="33"/>
  <c r="AX20" i="33"/>
  <c r="BG89" i="33"/>
  <c r="BG112" i="33"/>
  <c r="AX178" i="33"/>
  <c r="BG449" i="33"/>
  <c r="CQ364" i="33"/>
  <c r="AX495" i="33"/>
  <c r="BG217" i="33"/>
  <c r="BG42" i="33"/>
  <c r="BG126" i="33"/>
  <c r="BG358" i="33"/>
  <c r="BG271" i="33"/>
  <c r="BG142" i="33"/>
  <c r="BG69" i="33"/>
  <c r="AX533" i="33"/>
  <c r="AX213" i="33"/>
  <c r="BG443" i="33"/>
  <c r="CQ162" i="33"/>
  <c r="BG49" i="33"/>
  <c r="BG399" i="33"/>
  <c r="BG352" i="33"/>
  <c r="BG296" i="33"/>
  <c r="AX402" i="33"/>
  <c r="AX421" i="33"/>
  <c r="BG104" i="33"/>
  <c r="BG262" i="33"/>
  <c r="BG92" i="33"/>
  <c r="AX266" i="33"/>
  <c r="BG538" i="33"/>
  <c r="CQ357" i="33"/>
  <c r="CQ602" i="33"/>
  <c r="BG34" i="33"/>
  <c r="BG286" i="33"/>
  <c r="BG177" i="33"/>
  <c r="BG570" i="33"/>
  <c r="BG489" i="33"/>
  <c r="BG562" i="33"/>
  <c r="BG98" i="33"/>
  <c r="AX92" i="33"/>
  <c r="AX107" i="33"/>
  <c r="BG497" i="33"/>
  <c r="CQ566" i="33"/>
  <c r="AX326" i="33"/>
  <c r="BG579" i="33"/>
  <c r="BG458" i="33"/>
  <c r="AX208" i="33"/>
  <c r="AX256" i="33"/>
  <c r="BF14" i="33"/>
  <c r="BG14" i="33" s="1"/>
  <c r="BG187" i="33"/>
  <c r="BG394" i="33"/>
  <c r="AX501" i="33"/>
  <c r="BG86" i="33"/>
  <c r="BG55" i="33"/>
  <c r="BG421" i="33"/>
  <c r="BG548" i="33"/>
  <c r="BG315" i="33"/>
  <c r="BG578" i="33"/>
  <c r="AX204" i="33"/>
  <c r="AX170" i="33"/>
  <c r="CQ538" i="33"/>
  <c r="BG447" i="33"/>
  <c r="BG108" i="33"/>
  <c r="BG532" i="33"/>
  <c r="BG378" i="33"/>
  <c r="BG163" i="33"/>
  <c r="BG573" i="33"/>
  <c r="BG461" i="33"/>
  <c r="AX385" i="33"/>
  <c r="AX16" i="33"/>
  <c r="BG245" i="33"/>
  <c r="CQ348" i="33"/>
  <c r="AX216" i="33"/>
  <c r="BG169" i="33"/>
  <c r="BG507" i="33"/>
  <c r="BG348" i="33"/>
  <c r="BG313" i="33"/>
  <c r="AX353" i="33"/>
  <c r="AX525" i="33"/>
  <c r="AX30" i="33"/>
  <c r="AX147" i="33"/>
  <c r="BG118" i="33"/>
  <c r="CQ331" i="33"/>
  <c r="CQ121" i="33"/>
  <c r="AX246" i="33"/>
  <c r="CQ320" i="33"/>
  <c r="BG209" i="33"/>
  <c r="BG70" i="33"/>
  <c r="BG178" i="33"/>
  <c r="BG543" i="33"/>
  <c r="BG287" i="33"/>
  <c r="BG518" i="33"/>
  <c r="BG403" i="33"/>
  <c r="BG117" i="33"/>
  <c r="BG148" i="33"/>
  <c r="BG544" i="33"/>
  <c r="BG591" i="33"/>
  <c r="BG93" i="33"/>
  <c r="BG122" i="33"/>
  <c r="BG467" i="33"/>
  <c r="BG536" i="33"/>
  <c r="BG464" i="33"/>
  <c r="BG236" i="33"/>
  <c r="BG496" i="33"/>
  <c r="BG558" i="33"/>
  <c r="BG132" i="33"/>
  <c r="BG147" i="33"/>
  <c r="AX41" i="33"/>
  <c r="AX451" i="33"/>
  <c r="AX273" i="33"/>
  <c r="AX311" i="33"/>
  <c r="AX295" i="33"/>
  <c r="AX336" i="33"/>
  <c r="AX138" i="33"/>
  <c r="AX275" i="33"/>
  <c r="BG216" i="33"/>
  <c r="BG110" i="33"/>
  <c r="BG28" i="33"/>
  <c r="CQ531" i="33"/>
  <c r="CQ81" i="33"/>
  <c r="CQ338" i="33"/>
  <c r="AX56" i="33"/>
  <c r="AX443" i="33"/>
  <c r="CQ494" i="33"/>
  <c r="BG254" i="33"/>
  <c r="BG175" i="33"/>
  <c r="BG572" i="33"/>
  <c r="BG191" i="33"/>
  <c r="BG72" i="33"/>
  <c r="BG235" i="33"/>
  <c r="AX454" i="33"/>
  <c r="AX253" i="33"/>
  <c r="BG274" i="33"/>
  <c r="BG272" i="33"/>
  <c r="CQ284" i="33"/>
  <c r="AX359" i="33"/>
  <c r="CQ417" i="33"/>
  <c r="BG427" i="33"/>
  <c r="BG184" i="33"/>
  <c r="BG513" i="33"/>
  <c r="BG521" i="33"/>
  <c r="BG202" i="33"/>
  <c r="BG491" i="33"/>
  <c r="BG151" i="33"/>
  <c r="BG150" i="33"/>
  <c r="BG547" i="33"/>
  <c r="BG353" i="33"/>
  <c r="BG251" i="33"/>
  <c r="BG512" i="33"/>
  <c r="BG200" i="33"/>
  <c r="BG218" i="33"/>
  <c r="BG318" i="33"/>
  <c r="BG153" i="33"/>
  <c r="BG344" i="33"/>
  <c r="BG52" i="33"/>
  <c r="BG475" i="33"/>
  <c r="BG226" i="33"/>
  <c r="BG90" i="33"/>
  <c r="AX43" i="33"/>
  <c r="AX130" i="33"/>
  <c r="AX548" i="33"/>
  <c r="AX447" i="33"/>
  <c r="AX177" i="33"/>
  <c r="AX414" i="33"/>
  <c r="AX217" i="33"/>
  <c r="AX288" i="33"/>
  <c r="BG517" i="33"/>
  <c r="BG82" i="33"/>
  <c r="BG171" i="33"/>
  <c r="CQ84" i="33"/>
  <c r="CQ388" i="33"/>
  <c r="CQ365" i="33"/>
  <c r="AX555" i="33"/>
  <c r="CQ563" i="33"/>
  <c r="CQ536" i="33"/>
  <c r="BG293" i="33"/>
  <c r="BG84" i="33"/>
  <c r="BG401" i="33"/>
  <c r="CQ534" i="33"/>
  <c r="BG592" i="33"/>
  <c r="BG73" i="33"/>
  <c r="BG35" i="33"/>
  <c r="BG533" i="33"/>
  <c r="BG469" i="33"/>
  <c r="BG47" i="33"/>
  <c r="BG239" i="33"/>
  <c r="BG143" i="33"/>
  <c r="AX458" i="33"/>
  <c r="AX230" i="33"/>
  <c r="AX155" i="33"/>
  <c r="BG26" i="33"/>
  <c r="BG561" i="33"/>
  <c r="CQ50" i="33"/>
  <c r="BG46" i="33"/>
  <c r="BG48" i="33"/>
  <c r="BG88" i="33"/>
  <c r="BG188" i="33"/>
  <c r="BG170" i="33"/>
  <c r="BG308" i="33"/>
  <c r="BG459" i="33"/>
  <c r="BG448" i="33"/>
  <c r="BG130" i="33"/>
  <c r="BG273" i="33"/>
  <c r="BG160" i="33"/>
  <c r="BG504" i="33"/>
  <c r="BG87" i="33"/>
  <c r="BG515" i="33"/>
  <c r="BG347" i="33"/>
  <c r="BG531" i="33"/>
  <c r="BG472" i="33"/>
  <c r="BG253" i="33"/>
  <c r="BG553" i="33"/>
  <c r="BG94" i="33"/>
  <c r="BG182" i="33"/>
  <c r="AX199" i="33"/>
  <c r="AX211" i="33"/>
  <c r="AX61" i="33"/>
  <c r="AX172" i="33"/>
  <c r="AX510" i="33"/>
  <c r="AX581" i="33"/>
  <c r="BG397" i="33"/>
  <c r="BG342" i="33"/>
  <c r="CQ182" i="33"/>
  <c r="CQ261" i="33"/>
  <c r="CQ523" i="33"/>
  <c r="AX181" i="33"/>
  <c r="AX201" i="33"/>
  <c r="CQ19" i="33"/>
  <c r="BG337" i="33"/>
  <c r="BG22" i="33"/>
  <c r="BG266" i="33"/>
  <c r="BG379" i="33"/>
  <c r="BG465" i="33"/>
  <c r="BG539" i="33"/>
  <c r="BG523" i="33"/>
  <c r="AX297" i="33"/>
  <c r="AX441" i="33"/>
  <c r="CQ520" i="33"/>
  <c r="BG65" i="33"/>
  <c r="BG243" i="33"/>
  <c r="BG145" i="33"/>
  <c r="BG32" i="33"/>
  <c r="BG400" i="33"/>
  <c r="BG524" i="33"/>
  <c r="BG302" i="33"/>
  <c r="BG265" i="33"/>
  <c r="BG360" i="33"/>
  <c r="BG361" i="33"/>
  <c r="BG560" i="33"/>
  <c r="BG335" i="33"/>
  <c r="BG139" i="33"/>
  <c r="BG185" i="33"/>
  <c r="BG16" i="33"/>
  <c r="BG413" i="33"/>
  <c r="BG546" i="33"/>
  <c r="BG381" i="33"/>
  <c r="BG40" i="33"/>
  <c r="BG19" i="33"/>
  <c r="BG567" i="33"/>
  <c r="AX53" i="33"/>
  <c r="AX33" i="33"/>
  <c r="AX270" i="33"/>
  <c r="AX357" i="33"/>
  <c r="AX100" i="33"/>
  <c r="AX116" i="33"/>
  <c r="BG91" i="33"/>
  <c r="BG367" i="33"/>
  <c r="CQ35" i="33"/>
  <c r="CQ264" i="33"/>
  <c r="CQ62" i="33"/>
  <c r="AX553" i="33"/>
  <c r="AX189" i="33"/>
  <c r="CQ48" i="33"/>
  <c r="BG109" i="33"/>
  <c r="BG366" i="33"/>
  <c r="BG284" i="33"/>
  <c r="BG44" i="33"/>
  <c r="BG212" i="33"/>
  <c r="BG419" i="33"/>
  <c r="BG119" i="33"/>
  <c r="BG38" i="33"/>
  <c r="AX64" i="33"/>
  <c r="BG51" i="33"/>
  <c r="CQ184" i="33"/>
  <c r="CQ15" i="33"/>
  <c r="BG282" i="33"/>
  <c r="BG288" i="33"/>
  <c r="BG420" i="33"/>
  <c r="BG248" i="33"/>
  <c r="BG54" i="33"/>
  <c r="BG470" i="33"/>
  <c r="BG234" i="33"/>
  <c r="BG77" i="33"/>
  <c r="BG247" i="33"/>
  <c r="BG198" i="33"/>
  <c r="BG41" i="33"/>
  <c r="BG56" i="33"/>
  <c r="BG174" i="33"/>
  <c r="BG97" i="33"/>
  <c r="BG345" i="33"/>
  <c r="BG537" i="33"/>
  <c r="BG500" i="33"/>
  <c r="BG535" i="33"/>
  <c r="BG456" i="33"/>
  <c r="BG31" i="33"/>
  <c r="BG407" i="33"/>
  <c r="AX524" i="33"/>
  <c r="AX526" i="33"/>
  <c r="AX284" i="33"/>
  <c r="AX339" i="33"/>
  <c r="AX340" i="33"/>
  <c r="AX215" i="33"/>
  <c r="AX245" i="33"/>
  <c r="BG36" i="33"/>
  <c r="BG571" i="33"/>
  <c r="CQ353" i="33"/>
  <c r="CQ433" i="33"/>
  <c r="CQ582" i="33"/>
  <c r="AX258" i="33"/>
  <c r="AX115" i="33"/>
  <c r="BG201" i="33"/>
  <c r="BG498" i="33"/>
  <c r="BG322" i="33"/>
  <c r="BG481" i="33"/>
  <c r="BG137" i="33"/>
  <c r="BG75" i="33"/>
  <c r="BG364" i="33"/>
  <c r="AX396" i="33"/>
  <c r="AX182" i="33"/>
  <c r="BG528" i="33"/>
  <c r="CQ591" i="33"/>
  <c r="CQ298" i="33"/>
  <c r="CQ428" i="33"/>
  <c r="BG451" i="33"/>
  <c r="BG574" i="33"/>
  <c r="BG81" i="33"/>
  <c r="BG114" i="33"/>
  <c r="BG309" i="33"/>
  <c r="BG385" i="33"/>
  <c r="BG224" i="33"/>
  <c r="BG402" i="33"/>
  <c r="BG463" i="33"/>
  <c r="BG471" i="33"/>
  <c r="BG549" i="33"/>
  <c r="BG57" i="33"/>
  <c r="BG417" i="33"/>
  <c r="BG412" i="33"/>
  <c r="BG129" i="33"/>
  <c r="BG53" i="33"/>
  <c r="BG33" i="33"/>
  <c r="BG455" i="33"/>
  <c r="BG78" i="33"/>
  <c r="BG58" i="33"/>
  <c r="BG410" i="33"/>
  <c r="AX291" i="33"/>
  <c r="AX276" i="33"/>
  <c r="AX509" i="33"/>
  <c r="AX438" i="33"/>
  <c r="AX104" i="33"/>
  <c r="AX222" i="33"/>
  <c r="AX66" i="33"/>
  <c r="BG186" i="33"/>
  <c r="BG264" i="33"/>
  <c r="BG519" i="33"/>
  <c r="CQ469" i="33"/>
  <c r="CQ438" i="33"/>
  <c r="AX247" i="33"/>
  <c r="AX203" i="33"/>
  <c r="CQ28" i="33"/>
  <c r="BG564" i="33"/>
  <c r="BG499" i="33"/>
  <c r="BG587" i="33"/>
  <c r="BG372" i="33"/>
  <c r="BG376" i="33"/>
  <c r="BG356" i="33"/>
  <c r="BG425" i="33"/>
  <c r="BG460" i="33"/>
  <c r="BG601" i="33"/>
  <c r="BG552" i="33"/>
  <c r="BG255" i="33"/>
  <c r="BG365" i="33"/>
  <c r="BG128" i="33"/>
  <c r="BG373" i="33"/>
  <c r="BG103" i="33"/>
  <c r="BG312" i="33"/>
  <c r="BG568" i="33"/>
  <c r="BG257" i="33"/>
  <c r="BG115" i="33"/>
  <c r="AX356" i="33"/>
  <c r="AX474" i="33"/>
  <c r="AX542" i="33"/>
  <c r="AX528" i="33"/>
  <c r="AX476" i="33"/>
  <c r="AX205" i="33"/>
  <c r="AX329" i="33"/>
  <c r="AX538" i="33"/>
  <c r="AX86" i="33"/>
  <c r="AX180" i="33"/>
  <c r="BG542" i="33"/>
  <c r="BG297" i="33"/>
  <c r="BG68" i="33"/>
  <c r="BG386" i="33"/>
  <c r="CQ64" i="33"/>
  <c r="CQ323" i="33"/>
  <c r="CQ314" i="33"/>
  <c r="CQ18" i="33"/>
  <c r="CQ347" i="33"/>
  <c r="AX437" i="33"/>
  <c r="AX598" i="33"/>
  <c r="AX428" i="33"/>
  <c r="CQ384" i="33"/>
  <c r="CQ326" i="33"/>
  <c r="CQ524" i="33"/>
  <c r="BG433" i="33"/>
  <c r="BG520" i="33"/>
  <c r="BG466" i="33"/>
  <c r="BG454" i="33"/>
  <c r="BG395" i="33"/>
  <c r="BG511" i="33"/>
  <c r="BG462" i="33"/>
  <c r="BG444" i="33"/>
  <c r="BG276" i="33"/>
  <c r="BG405" i="33"/>
  <c r="BG300" i="33"/>
  <c r="BG432" i="33"/>
  <c r="BG480" i="33"/>
  <c r="BG102" i="33"/>
  <c r="BG261" i="33"/>
  <c r="BG566" i="33"/>
  <c r="BG246" i="33"/>
  <c r="BG501" i="33"/>
  <c r="BG85" i="33"/>
  <c r="BG319" i="33"/>
  <c r="BG204" i="33"/>
  <c r="AX210" i="33"/>
  <c r="AX166" i="33"/>
  <c r="AX361" i="33"/>
  <c r="AX175" i="33"/>
  <c r="AX274" i="33"/>
  <c r="AX294" i="33"/>
  <c r="AX387" i="33"/>
  <c r="AX264" i="33"/>
  <c r="AX65" i="33"/>
  <c r="AX529" i="33"/>
  <c r="BG435" i="33"/>
  <c r="BG418" i="33"/>
  <c r="BG220" i="33"/>
  <c r="BG503" i="33"/>
  <c r="CQ423" i="33"/>
  <c r="BG152" i="33"/>
  <c r="CQ145" i="33"/>
  <c r="CQ180" i="33"/>
  <c r="CQ72" i="33"/>
  <c r="AX242" i="33"/>
  <c r="AX36" i="33"/>
  <c r="AX298" i="33"/>
  <c r="CQ233" i="33"/>
  <c r="CQ346" i="33"/>
  <c r="CQ45" i="33"/>
  <c r="CQ171" i="33"/>
  <c r="BG281" i="33"/>
  <c r="BG557" i="33"/>
  <c r="BG232" i="33"/>
  <c r="BG509" i="33"/>
  <c r="BG495" i="33"/>
  <c r="BG206" i="33"/>
  <c r="BG357" i="33"/>
  <c r="BG285" i="33"/>
  <c r="BG473" i="33"/>
  <c r="BG589" i="33"/>
  <c r="BG278" i="33"/>
  <c r="BG600" i="33"/>
  <c r="BG349" i="33"/>
  <c r="BG384" i="33"/>
  <c r="BG116" i="33"/>
  <c r="BG426" i="33"/>
  <c r="BG172" i="33"/>
  <c r="BG131" i="33"/>
  <c r="BG275" i="33"/>
  <c r="BG295" i="33"/>
  <c r="BG581" i="33"/>
  <c r="BG291" i="33"/>
  <c r="BG289" i="33"/>
  <c r="BG326" i="33"/>
  <c r="BG299" i="33"/>
  <c r="AX259" i="33"/>
  <c r="AX287" i="33"/>
  <c r="AX39" i="33"/>
  <c r="AX354" i="33"/>
  <c r="AX473" i="33"/>
  <c r="AX585" i="33"/>
  <c r="AX23" i="33"/>
  <c r="AX126" i="33"/>
  <c r="AX398" i="33"/>
  <c r="AX591" i="33"/>
  <c r="BG292" i="33"/>
  <c r="BG310" i="33"/>
  <c r="BG105" i="33"/>
  <c r="BG529" i="33"/>
  <c r="CQ596" i="33"/>
  <c r="BG350" i="33"/>
  <c r="CQ579" i="33"/>
  <c r="CQ509" i="33"/>
  <c r="CQ173" i="33"/>
  <c r="AX24" i="33"/>
  <c r="AX49" i="33"/>
  <c r="AX142" i="33"/>
  <c r="CQ252" i="33"/>
  <c r="CQ463" i="33"/>
  <c r="BG530" i="33"/>
  <c r="BG406" i="33"/>
  <c r="CQ510" i="33"/>
  <c r="CQ223" i="33"/>
  <c r="BG392" i="33"/>
  <c r="BG602" i="33"/>
  <c r="BG325" i="33"/>
  <c r="BG343" i="33"/>
  <c r="BG203" i="33"/>
  <c r="BG193" i="33"/>
  <c r="BG516" i="33"/>
  <c r="BG383" i="33"/>
  <c r="BG492" i="33"/>
  <c r="BG196" i="33"/>
  <c r="BG390" i="33"/>
  <c r="BG192" i="33"/>
  <c r="BG290" i="33"/>
  <c r="BG502" i="33"/>
  <c r="BG323" i="33"/>
  <c r="BG590" i="33"/>
  <c r="BG550" i="33"/>
  <c r="BG176" i="33"/>
  <c r="BG556" i="33"/>
  <c r="BG205" i="33"/>
  <c r="BG74" i="33"/>
  <c r="BG457" i="33"/>
  <c r="BG370" i="33"/>
  <c r="BG157" i="33"/>
  <c r="BG99" i="33"/>
  <c r="BG127" i="33"/>
  <c r="AX112" i="33"/>
  <c r="AX52" i="33"/>
  <c r="AX507" i="33"/>
  <c r="AX62" i="33"/>
  <c r="AX187" i="33"/>
  <c r="AX235" i="33"/>
  <c r="AX549" i="33"/>
  <c r="AX321" i="33"/>
  <c r="AX401" i="33"/>
  <c r="BG213" i="33"/>
  <c r="BG408" i="33"/>
  <c r="BG398" i="33"/>
  <c r="BG355" i="33"/>
  <c r="CQ258" i="33"/>
  <c r="BG124" i="33"/>
  <c r="CQ219" i="33"/>
  <c r="CQ155" i="33"/>
  <c r="CQ308" i="33"/>
  <c r="AX370" i="33"/>
  <c r="AX455" i="33"/>
  <c r="AX593" i="33"/>
  <c r="CQ23" i="33"/>
  <c r="AX594" i="33"/>
  <c r="AX540" i="33"/>
  <c r="AX143" i="33"/>
  <c r="AX196" i="33"/>
  <c r="AX263" i="33"/>
  <c r="AX511" i="33"/>
  <c r="AX466" i="33"/>
  <c r="AX597" i="33"/>
  <c r="AX106" i="33"/>
  <c r="AX425" i="33"/>
  <c r="AX449" i="33"/>
  <c r="AX193" i="33"/>
  <c r="BG159" i="33"/>
  <c r="BG199" i="33"/>
  <c r="BG298" i="33"/>
  <c r="BG228" i="33"/>
  <c r="BG61" i="33"/>
  <c r="BG162" i="33"/>
  <c r="BG474" i="33"/>
  <c r="BG158" i="33"/>
  <c r="BG79" i="33"/>
  <c r="CQ247" i="33"/>
  <c r="CQ569" i="33"/>
  <c r="CQ440" i="33"/>
  <c r="CQ375" i="33"/>
  <c r="BG485" i="33"/>
  <c r="CQ508" i="33"/>
  <c r="BG67" i="33"/>
  <c r="CQ367" i="33"/>
  <c r="CQ493" i="33"/>
  <c r="CQ479" i="33"/>
  <c r="BG64" i="33"/>
  <c r="CQ220" i="33"/>
  <c r="CQ307" i="33"/>
  <c r="CQ499" i="33"/>
  <c r="CQ146" i="33"/>
  <c r="AX293" i="33"/>
  <c r="AX157" i="33"/>
  <c r="AX265" i="33"/>
  <c r="AX415" i="33"/>
  <c r="AX349" i="33"/>
  <c r="AX409" i="33"/>
  <c r="AX167" i="33"/>
  <c r="AX22" i="33"/>
  <c r="CQ234" i="33"/>
  <c r="CQ461" i="33"/>
  <c r="CQ437" i="33"/>
  <c r="BG452" i="33"/>
  <c r="BG233" i="33"/>
  <c r="AX237" i="33"/>
  <c r="AX546" i="33"/>
  <c r="AX390" i="33"/>
  <c r="AX445" i="33"/>
  <c r="AX342" i="33"/>
  <c r="AX448" i="33"/>
  <c r="AX184" i="33"/>
  <c r="AX373" i="33"/>
  <c r="AX386" i="33"/>
  <c r="AX436" i="33"/>
  <c r="AX515" i="33"/>
  <c r="AX493" i="33"/>
  <c r="AX350" i="33"/>
  <c r="AX48" i="33"/>
  <c r="AX347" i="33"/>
  <c r="AX404" i="33"/>
  <c r="AX226" i="33"/>
  <c r="BG508" i="33"/>
  <c r="BG393" i="33"/>
  <c r="BG279" i="33"/>
  <c r="BG303" i="33"/>
  <c r="BG106" i="33"/>
  <c r="BG580" i="33"/>
  <c r="BG411" i="33"/>
  <c r="BG563" i="33"/>
  <c r="BG214" i="33"/>
  <c r="CQ560" i="33"/>
  <c r="CQ224" i="33"/>
  <c r="CQ192" i="33"/>
  <c r="CQ191" i="33"/>
  <c r="BG39" i="33"/>
  <c r="CQ267" i="33"/>
  <c r="BG207" i="33"/>
  <c r="CQ93" i="33"/>
  <c r="CQ537" i="33"/>
  <c r="CQ79" i="33"/>
  <c r="BG123" i="33"/>
  <c r="CQ410" i="33"/>
  <c r="CQ562" i="33"/>
  <c r="CQ578" i="33"/>
  <c r="CQ210" i="33"/>
  <c r="AX124" i="33"/>
  <c r="AX417" i="33"/>
  <c r="AX137" i="33"/>
  <c r="AX391" i="33"/>
  <c r="AX433" i="33"/>
  <c r="AX121" i="33"/>
  <c r="AX244" i="33"/>
  <c r="AX83" i="33"/>
  <c r="BG250" i="33"/>
  <c r="CQ141" i="33"/>
  <c r="CQ421" i="33"/>
  <c r="BG445" i="33"/>
  <c r="BG414" i="33"/>
  <c r="AX440" i="33"/>
  <c r="AX412" i="33"/>
  <c r="AX366" i="33"/>
  <c r="AX369" i="33"/>
  <c r="AX494" i="33"/>
  <c r="AX190" i="33"/>
  <c r="AX279" i="33"/>
  <c r="AX25" i="33"/>
  <c r="AX435" i="33"/>
  <c r="AX362" i="33"/>
  <c r="AX358" i="33"/>
  <c r="AX536" i="33"/>
  <c r="AX530" i="33"/>
  <c r="AX416" i="33"/>
  <c r="AX309" i="33"/>
  <c r="AX289" i="33"/>
  <c r="AX135" i="33"/>
  <c r="AX84" i="33"/>
  <c r="BG277" i="33"/>
  <c r="BG173" i="33"/>
  <c r="BG238" i="33"/>
  <c r="BG294" i="33"/>
  <c r="BG599" i="33"/>
  <c r="BG259" i="33"/>
  <c r="BG25" i="33"/>
  <c r="BG208" i="33"/>
  <c r="BG431" i="33"/>
  <c r="CQ136" i="33"/>
  <c r="CQ25" i="33"/>
  <c r="CQ310" i="33"/>
  <c r="CQ53" i="33"/>
  <c r="CQ193" i="33"/>
  <c r="CQ90" i="33"/>
  <c r="CQ282" i="33"/>
  <c r="BG27" i="33"/>
  <c r="CQ300" i="33"/>
  <c r="CQ450" i="33"/>
  <c r="CQ140" i="33"/>
  <c r="BG575" i="33"/>
  <c r="CQ257" i="33"/>
  <c r="CQ484" i="33"/>
  <c r="CQ194" i="33"/>
  <c r="BG195" i="33"/>
  <c r="AX195" i="33"/>
  <c r="AX337" i="33"/>
  <c r="AX299" i="33"/>
  <c r="AX156" i="33"/>
  <c r="AX234" i="33"/>
  <c r="AX136" i="33"/>
  <c r="AX531" i="33"/>
  <c r="AX176" i="33"/>
  <c r="CQ337" i="33"/>
  <c r="BG583" i="33"/>
  <c r="CQ58" i="33"/>
  <c r="AX413" i="33"/>
  <c r="AX300" i="33"/>
  <c r="AX325" i="33"/>
  <c r="AX252" i="33"/>
  <c r="AX394" i="33"/>
  <c r="AX243" i="33"/>
  <c r="AX183" i="33"/>
  <c r="AX592" i="33"/>
  <c r="AX532" i="33"/>
  <c r="AX442" i="33"/>
  <c r="BG144" i="33"/>
  <c r="BG134" i="33"/>
  <c r="BG260" i="33"/>
  <c r="BG161" i="33"/>
  <c r="BG267" i="33"/>
  <c r="BG387" i="33"/>
  <c r="BG167" i="33"/>
  <c r="BG483" i="33"/>
  <c r="BG334" i="33"/>
  <c r="CQ71" i="33"/>
  <c r="CQ174" i="33"/>
  <c r="BG603" i="33"/>
  <c r="CQ212" i="33"/>
  <c r="CQ470" i="33"/>
  <c r="CQ95" i="33"/>
  <c r="CQ221" i="33"/>
  <c r="CQ598" i="33"/>
  <c r="CQ157" i="33"/>
  <c r="CQ431" i="33"/>
  <c r="CQ96" i="33"/>
  <c r="BG242" i="33"/>
  <c r="CQ49" i="33"/>
  <c r="CQ586" i="33"/>
  <c r="CQ100" i="33"/>
  <c r="BG240" i="33"/>
  <c r="AX232" i="33"/>
  <c r="AX560" i="33"/>
  <c r="AX463" i="33"/>
  <c r="AX97" i="33"/>
  <c r="AX465" i="33"/>
  <c r="AX58" i="33"/>
  <c r="AX360" i="33"/>
  <c r="AX69" i="33"/>
  <c r="CQ328" i="33"/>
  <c r="CQ187" i="33"/>
  <c r="CQ460" i="33"/>
  <c r="AX249" i="33"/>
  <c r="AX491" i="33"/>
  <c r="AX139" i="33"/>
  <c r="AX372" i="33"/>
  <c r="AX153" i="33"/>
  <c r="AX584" i="33"/>
  <c r="AX179" i="33"/>
  <c r="AX377" i="33"/>
  <c r="AX109" i="33"/>
  <c r="AX319" i="33"/>
  <c r="AX345" i="33"/>
  <c r="AX254" i="33"/>
  <c r="AX120" i="33"/>
  <c r="AX133" i="33"/>
  <c r="BG434" i="33"/>
  <c r="BG50" i="33"/>
  <c r="BG586" i="33"/>
  <c r="BG166" i="33"/>
  <c r="BG231" i="33"/>
  <c r="BG422" i="33"/>
  <c r="BG329" i="33"/>
  <c r="BG346" i="33"/>
  <c r="BG181" i="33"/>
  <c r="BG221" i="33"/>
  <c r="CQ412" i="33"/>
  <c r="CQ295" i="33"/>
  <c r="BG211" i="33"/>
  <c r="CQ313" i="33"/>
  <c r="CQ448" i="33"/>
  <c r="CQ349" i="33"/>
  <c r="CQ226" i="33"/>
  <c r="CQ558" i="33"/>
  <c r="CQ153" i="33"/>
  <c r="CQ170" i="33"/>
  <c r="CQ27" i="33"/>
  <c r="BG541" i="33"/>
  <c r="CQ89" i="33"/>
  <c r="CQ120" i="33"/>
  <c r="CQ459" i="33"/>
  <c r="BG476" i="33"/>
  <c r="AX212" i="33"/>
  <c r="AX198" i="33"/>
  <c r="AX17" i="33"/>
  <c r="AX51" i="33"/>
  <c r="AX557" i="33"/>
  <c r="AX251" i="33"/>
  <c r="AX367" i="33"/>
  <c r="AX427" i="33"/>
  <c r="CQ183" i="33"/>
  <c r="CQ230" i="33"/>
  <c r="BG20" i="33"/>
  <c r="AX556" i="33"/>
  <c r="AX490" i="33"/>
  <c r="AX575" i="33"/>
  <c r="AX122" i="33"/>
  <c r="AX225" i="33"/>
  <c r="AX228" i="33"/>
  <c r="AX29" i="33"/>
  <c r="AX103" i="33"/>
  <c r="AX482" i="33"/>
  <c r="AX277" i="33"/>
  <c r="AX96" i="33"/>
  <c r="AX123" i="33"/>
  <c r="AX90" i="33"/>
  <c r="AX544" i="33"/>
  <c r="AX63" i="33"/>
  <c r="AX255" i="33"/>
  <c r="BG479" i="33"/>
  <c r="BG30" i="33"/>
  <c r="BG113" i="33"/>
  <c r="BG60" i="33"/>
  <c r="BG332" i="33"/>
  <c r="BG306" i="33"/>
  <c r="BG576" i="33"/>
  <c r="BG146" i="33"/>
  <c r="BG363" i="33"/>
  <c r="BG223" i="33"/>
  <c r="CQ202" i="33"/>
  <c r="CQ399" i="33"/>
  <c r="BG442" i="33"/>
  <c r="CQ152" i="33"/>
  <c r="CQ555" i="33"/>
  <c r="CQ342" i="33"/>
  <c r="CQ467" i="33"/>
  <c r="CQ600" i="33"/>
  <c r="CQ362" i="33"/>
  <c r="CQ580" i="33"/>
  <c r="CQ447" i="33"/>
  <c r="CQ379" i="33"/>
  <c r="CQ167" i="33"/>
  <c r="CQ315" i="33"/>
  <c r="CQ405" i="33"/>
  <c r="BG510" i="33"/>
  <c r="AX562" i="33"/>
  <c r="AX34" i="33"/>
  <c r="AX368" i="33"/>
  <c r="AX111" i="33"/>
  <c r="AX186" i="33"/>
  <c r="AX148" i="33"/>
  <c r="AX79" i="33"/>
  <c r="AX496" i="33"/>
  <c r="CQ371" i="33"/>
  <c r="CQ88" i="33"/>
  <c r="CQ150" i="33"/>
  <c r="AX523" i="33"/>
  <c r="AX168" i="33"/>
  <c r="AX306" i="33"/>
  <c r="AX131" i="33"/>
  <c r="AX583" i="33"/>
  <c r="AX296" i="33"/>
  <c r="AX430" i="33"/>
  <c r="AX483" i="33"/>
  <c r="AX514" i="33"/>
  <c r="AX312" i="33"/>
  <c r="AX467" i="33"/>
  <c r="AX290" i="33"/>
  <c r="AX250" i="33"/>
  <c r="AX479" i="33"/>
  <c r="AX60" i="33"/>
  <c r="BG136" i="33"/>
  <c r="BG95" i="33"/>
  <c r="BG304" i="33"/>
  <c r="BG327" i="33"/>
  <c r="BG341" i="33"/>
  <c r="BG63" i="33"/>
  <c r="BG468" i="33"/>
  <c r="BG339" i="33"/>
  <c r="BG555" i="33"/>
  <c r="BG101" i="33"/>
  <c r="CQ565" i="33"/>
  <c r="CQ354" i="33"/>
  <c r="BG301" i="33"/>
  <c r="CQ526" i="33"/>
  <c r="CQ377" i="33"/>
  <c r="CQ99" i="33"/>
  <c r="CQ336" i="33"/>
  <c r="CQ87" i="33"/>
  <c r="CQ473" i="33"/>
  <c r="CQ240" i="33"/>
  <c r="CQ39" i="33"/>
  <c r="CQ341" i="33"/>
  <c r="CQ416" i="33"/>
  <c r="CQ457" i="33"/>
  <c r="CQ393" i="33"/>
  <c r="BG190" i="33"/>
  <c r="AX188" i="33"/>
  <c r="AX452" i="33"/>
  <c r="AX89" i="33"/>
  <c r="AX241" i="33"/>
  <c r="AX508" i="33"/>
  <c r="AX240" i="33"/>
  <c r="AX341" i="33"/>
  <c r="AX81" i="33"/>
  <c r="CQ350" i="33"/>
  <c r="CQ133" i="33"/>
  <c r="CQ285" i="33"/>
  <c r="CQ241" i="33"/>
  <c r="CQ274" i="33"/>
  <c r="CQ272" i="33"/>
  <c r="CQ584" i="33"/>
  <c r="BG222" i="33"/>
  <c r="CQ332" i="33"/>
  <c r="BG43" i="33"/>
  <c r="CQ160" i="33"/>
  <c r="CQ476" i="33"/>
  <c r="CQ554" i="33"/>
  <c r="CQ109" i="33"/>
  <c r="CQ122" i="33"/>
  <c r="CQ477" i="33"/>
  <c r="CQ363" i="33"/>
  <c r="CQ333" i="33"/>
  <c r="AX144" i="33"/>
  <c r="AX200" i="33"/>
  <c r="AX59" i="33"/>
  <c r="AX453" i="33"/>
  <c r="AX590" i="33"/>
  <c r="AX281" i="33"/>
  <c r="AX457" i="33"/>
  <c r="AX400" i="33"/>
  <c r="BG149" i="33"/>
  <c r="CQ66" i="33"/>
  <c r="CQ52" i="33"/>
  <c r="BG584" i="33"/>
  <c r="CQ356" i="33"/>
  <c r="CQ216" i="33"/>
  <c r="CQ404" i="33"/>
  <c r="CQ177" i="33"/>
  <c r="BG354" i="33"/>
  <c r="BG83" i="33"/>
  <c r="CQ351" i="33"/>
  <c r="CQ505" i="33"/>
  <c r="CQ382" i="33"/>
  <c r="CQ119" i="33"/>
  <c r="BG256" i="33"/>
  <c r="CQ149" i="33"/>
  <c r="CQ489" i="33"/>
  <c r="CQ16" i="33"/>
  <c r="CQ535" i="33"/>
  <c r="CQ482" i="33"/>
  <c r="BG482" i="33"/>
  <c r="CQ105" i="33"/>
  <c r="CQ435" i="33"/>
  <c r="CQ442" i="33"/>
  <c r="CQ280" i="33"/>
  <c r="CQ54" i="33"/>
  <c r="CQ402" i="33"/>
  <c r="CQ495" i="33"/>
  <c r="CQ588" i="33"/>
  <c r="CQ296" i="33"/>
  <c r="BG525" i="33"/>
  <c r="CQ104" i="33"/>
  <c r="CQ156" i="33"/>
  <c r="CQ321" i="33"/>
  <c r="CQ195" i="33"/>
  <c r="CQ383" i="33"/>
  <c r="CQ444" i="33"/>
  <c r="CQ372" i="33"/>
  <c r="CQ541" i="33"/>
  <c r="CQ543" i="33"/>
  <c r="BG252" i="33"/>
  <c r="AX271" i="33"/>
  <c r="AX145" i="33"/>
  <c r="AX462" i="33"/>
  <c r="AX282" i="33"/>
  <c r="AX534" i="33"/>
  <c r="AX76" i="33"/>
  <c r="AX303" i="33"/>
  <c r="AX152" i="33"/>
  <c r="AX600" i="33"/>
  <c r="AX470" i="33"/>
  <c r="AX313" i="33"/>
  <c r="AX67" i="33"/>
  <c r="AX574" i="33"/>
  <c r="AX305" i="33"/>
  <c r="AX101" i="33"/>
  <c r="AX569" i="33"/>
  <c r="AX77" i="33"/>
  <c r="AX375" i="33"/>
  <c r="AX219" i="33"/>
  <c r="AW14" i="33"/>
  <c r="AX14" i="33" s="1"/>
  <c r="CQ603" i="33"/>
  <c r="CQ137" i="33"/>
  <c r="BG333" i="33"/>
  <c r="CQ22" i="33"/>
  <c r="BG156" i="33"/>
  <c r="BG15" i="33"/>
  <c r="CQ567" i="33"/>
  <c r="CQ294" i="33"/>
  <c r="BG593" i="33"/>
  <c r="V14" i="33"/>
  <c r="CQ335" i="33"/>
  <c r="CQ352" i="33"/>
  <c r="CQ414" i="33"/>
  <c r="CQ390" i="33"/>
  <c r="BG453" i="33"/>
  <c r="CQ486" i="33"/>
  <c r="CQ236" i="33"/>
  <c r="CQ339" i="33"/>
  <c r="CQ159" i="33"/>
  <c r="CQ559" i="33"/>
  <c r="BG488" i="33"/>
  <c r="CQ583" i="33"/>
  <c r="CQ259" i="33"/>
  <c r="CQ24" i="33"/>
  <c r="CQ597" i="33"/>
  <c r="CQ490" i="33"/>
  <c r="BG391" i="33"/>
  <c r="CQ94" i="33"/>
  <c r="CQ530" i="33"/>
  <c r="CQ181" i="33"/>
  <c r="CQ425" i="33"/>
  <c r="CQ297" i="33"/>
  <c r="CQ592" i="33"/>
  <c r="CQ291" i="33"/>
  <c r="CQ424" i="33"/>
  <c r="CQ232" i="33"/>
  <c r="BG62" i="33"/>
  <c r="CQ576" i="33"/>
  <c r="CQ33" i="33"/>
  <c r="CQ378" i="33"/>
  <c r="CQ309" i="33"/>
  <c r="CQ441" i="33"/>
  <c r="CQ265" i="33"/>
  <c r="CQ422" i="33"/>
  <c r="CQ111" i="33"/>
  <c r="CQ239" i="33"/>
  <c r="BG71" i="33"/>
  <c r="AX238" i="33"/>
  <c r="AX174" i="33"/>
  <c r="AX328" i="33"/>
  <c r="AX285" i="33"/>
  <c r="AX169" i="33"/>
  <c r="AX545" i="33"/>
  <c r="AX207" i="33"/>
  <c r="AX154" i="33"/>
  <c r="AX565" i="33"/>
  <c r="AX192" i="33"/>
  <c r="AX489" i="33"/>
  <c r="AX403" i="33"/>
  <c r="AX380" i="33"/>
  <c r="AX521" i="33"/>
  <c r="AX261" i="33"/>
  <c r="AX429" i="33"/>
  <c r="AX197" i="33"/>
  <c r="AX418" i="33"/>
  <c r="AX381" i="33"/>
  <c r="CQ319" i="33"/>
  <c r="CQ540" i="33"/>
  <c r="CQ533" i="33"/>
  <c r="CQ51" i="33"/>
  <c r="BG494" i="33"/>
  <c r="CQ427" i="33"/>
  <c r="CQ385" i="33"/>
  <c r="CQ61" i="33"/>
  <c r="CQ129" i="33"/>
  <c r="CQ380" i="33"/>
  <c r="CQ485" i="33"/>
  <c r="CQ513" i="33"/>
  <c r="CQ325" i="33"/>
  <c r="BG324" i="33"/>
  <c r="CQ118" i="33"/>
  <c r="CQ408" i="33"/>
  <c r="CQ327" i="33"/>
  <c r="CQ389" i="33"/>
  <c r="CQ142" i="33"/>
  <c r="BG375" i="33"/>
  <c r="CQ561" i="33"/>
  <c r="CQ144" i="33"/>
  <c r="CQ166" i="33"/>
  <c r="CQ30" i="33"/>
  <c r="CQ293" i="33"/>
  <c r="BG194" i="33"/>
  <c r="CQ131" i="33"/>
  <c r="CQ528" i="33"/>
  <c r="CQ213" i="33"/>
  <c r="CQ547" i="33"/>
  <c r="CQ231" i="33"/>
  <c r="CQ491" i="33"/>
  <c r="CQ570" i="33"/>
  <c r="CQ68" i="33"/>
  <c r="CQ175" i="33"/>
  <c r="BG227" i="33"/>
  <c r="CQ116" i="33"/>
  <c r="CQ217" i="33"/>
  <c r="CQ373" i="33"/>
  <c r="CQ522" i="33"/>
  <c r="CQ43" i="33"/>
  <c r="CQ163" i="33"/>
  <c r="CQ101" i="33"/>
  <c r="CQ41" i="33"/>
  <c r="CQ201" i="33"/>
  <c r="BG189" i="33"/>
  <c r="AX99" i="33"/>
  <c r="AX206" i="33"/>
  <c r="AX308" i="33"/>
  <c r="AX28" i="33"/>
  <c r="AX397" i="33"/>
  <c r="AX229" i="33"/>
  <c r="AX558" i="33"/>
  <c r="AX32" i="33"/>
  <c r="AX317" i="33"/>
  <c r="AX439" i="33"/>
  <c r="AX233" i="33"/>
  <c r="AX73" i="33"/>
  <c r="AX392" i="33"/>
  <c r="AX475" i="33"/>
  <c r="AX374" i="33"/>
  <c r="AX410" i="33"/>
  <c r="AX31" i="33"/>
  <c r="AX351" i="33"/>
  <c r="AX262" i="33"/>
  <c r="CQ38" i="33"/>
  <c r="CQ205" i="33"/>
  <c r="CQ57" i="33"/>
  <c r="CQ275" i="33"/>
  <c r="CQ449" i="33"/>
  <c r="BG138" i="33"/>
  <c r="CQ322" i="33"/>
  <c r="CQ415" i="33"/>
  <c r="CQ511" i="33"/>
  <c r="CQ519" i="33"/>
  <c r="CQ386" i="33"/>
  <c r="CQ128" i="33"/>
  <c r="CQ46" i="33"/>
  <c r="CQ132" i="33"/>
  <c r="BG484" i="33"/>
  <c r="CQ488" i="33"/>
  <c r="CQ215" i="33"/>
  <c r="CQ112" i="33"/>
  <c r="CQ413" i="33"/>
  <c r="CQ248" i="33"/>
  <c r="BG554" i="33"/>
  <c r="CQ318" i="33"/>
  <c r="CQ429" i="33"/>
  <c r="CQ134" i="33"/>
  <c r="CQ468" i="33"/>
  <c r="CQ517" i="33"/>
  <c r="BG17" i="33"/>
  <c r="CQ102" i="33"/>
  <c r="CQ40" i="33"/>
  <c r="CQ546" i="33"/>
  <c r="CQ196" i="33"/>
  <c r="CQ200" i="33"/>
  <c r="CQ502" i="33"/>
  <c r="CQ269" i="33"/>
  <c r="CQ113" i="33"/>
  <c r="CQ387" i="33"/>
  <c r="BG280" i="33"/>
  <c r="CQ504" i="33"/>
  <c r="CQ311" i="33"/>
  <c r="CQ556" i="33"/>
  <c r="CQ304" i="33"/>
  <c r="CQ487" i="33"/>
  <c r="CQ329" i="33"/>
  <c r="CQ456" i="33"/>
  <c r="CQ516" i="33"/>
  <c r="CQ548" i="33"/>
  <c r="BG107" i="33"/>
  <c r="AX72" i="33"/>
  <c r="AX161" i="33"/>
  <c r="AX411" i="33"/>
  <c r="AX280" i="33"/>
  <c r="AX506" i="33"/>
  <c r="AX586" i="33"/>
  <c r="AX286" i="33"/>
  <c r="AX165" i="33"/>
  <c r="AX434" i="33"/>
  <c r="AX134" i="33"/>
  <c r="AX35" i="33"/>
  <c r="AX302" i="33"/>
  <c r="AX141" i="33"/>
  <c r="AX80" i="33"/>
  <c r="AX481" i="33"/>
  <c r="AX567" i="33"/>
  <c r="AX105" i="33"/>
  <c r="AX50" i="33"/>
  <c r="AX248" i="33"/>
  <c r="CQ452" i="33"/>
  <c r="CQ235" i="33"/>
  <c r="CQ400" i="33"/>
  <c r="BG154" i="33"/>
  <c r="CQ97" i="33"/>
  <c r="CQ138" i="33"/>
  <c r="CQ92" i="33"/>
  <c r="CQ55" i="33"/>
  <c r="BG588" i="33"/>
  <c r="CQ178" i="33"/>
  <c r="CQ544" i="33"/>
  <c r="CQ185" i="33"/>
  <c r="CQ32" i="33"/>
  <c r="CQ594" i="33"/>
  <c r="BG215" i="33"/>
  <c r="CQ601" i="33"/>
  <c r="CQ74" i="33"/>
  <c r="CQ344" i="33"/>
  <c r="CQ401" i="33"/>
  <c r="CQ360" i="33"/>
  <c r="BG377" i="33"/>
  <c r="CQ218" i="33"/>
  <c r="CQ147" i="33"/>
  <c r="CQ446" i="33"/>
  <c r="CQ59" i="33"/>
  <c r="CQ451" i="33"/>
  <c r="BG263" i="33"/>
  <c r="CQ36" i="33"/>
  <c r="CQ286" i="33"/>
  <c r="CQ207" i="33"/>
  <c r="CQ251" i="33"/>
  <c r="CQ107" i="33"/>
  <c r="CQ497" i="33"/>
  <c r="CQ593" i="33"/>
  <c r="CQ411" i="33"/>
  <c r="CQ406" i="33"/>
  <c r="BG133" i="33"/>
  <c r="CQ246" i="33"/>
  <c r="CQ515" i="33"/>
  <c r="CQ110" i="33"/>
  <c r="CQ203" i="33"/>
  <c r="CQ358" i="33"/>
  <c r="CQ42" i="33"/>
  <c r="CQ464" i="33"/>
  <c r="CQ409" i="33"/>
  <c r="CQ238" i="33"/>
  <c r="BG559" i="33"/>
  <c r="AX488" i="33"/>
  <c r="AX223" i="33"/>
  <c r="AX535" i="33"/>
  <c r="AX561" i="33"/>
  <c r="AX318" i="33"/>
  <c r="AX42" i="33"/>
  <c r="AX408" i="33"/>
  <c r="AX371" i="33"/>
  <c r="AX231" i="33"/>
  <c r="AX55" i="33"/>
  <c r="AX335" i="33"/>
  <c r="AX301" i="33"/>
  <c r="AX379" i="33"/>
  <c r="AX221" i="33"/>
  <c r="AX364" i="33"/>
  <c r="AX388" i="33"/>
  <c r="AX426" i="33"/>
  <c r="AX44" i="33"/>
  <c r="AX363" i="33"/>
  <c r="CQ361" i="33"/>
  <c r="CQ590" i="33"/>
  <c r="BG423" i="33"/>
  <c r="BG389" i="33"/>
  <c r="BG490" i="33"/>
  <c r="CQ106" i="33"/>
  <c r="CQ529" i="33"/>
  <c r="CQ91" i="33"/>
  <c r="BG180" i="33"/>
  <c r="CQ481" i="33"/>
  <c r="CQ455" i="33"/>
  <c r="CQ550" i="33"/>
  <c r="CQ394" i="33"/>
  <c r="CQ123" i="33"/>
  <c r="BG100" i="33"/>
  <c r="CQ245" i="33"/>
  <c r="CQ56" i="33"/>
  <c r="CQ370" i="33"/>
  <c r="CQ179" i="33"/>
  <c r="CQ553" i="33"/>
  <c r="BG23" i="33"/>
  <c r="CQ527" i="33"/>
  <c r="CQ471" i="33"/>
  <c r="CQ465" i="33"/>
  <c r="CQ103" i="33"/>
  <c r="BG577" i="33"/>
  <c r="CQ204" i="33"/>
  <c r="CQ571" i="33"/>
  <c r="CQ557" i="33"/>
  <c r="CQ575" i="33"/>
  <c r="CQ420" i="33"/>
  <c r="CQ407" i="33"/>
  <c r="CQ164" i="33"/>
  <c r="CQ161" i="33"/>
  <c r="CQ303" i="33"/>
  <c r="CQ574" i="33"/>
  <c r="BG351" i="33"/>
  <c r="CQ434" i="33"/>
  <c r="CQ496" i="33"/>
  <c r="CQ539" i="33"/>
  <c r="CQ478" i="33"/>
  <c r="CQ148" i="33"/>
  <c r="CQ474" i="33"/>
  <c r="CQ143" i="33"/>
  <c r="CQ228" i="33"/>
  <c r="CQ82" i="33"/>
  <c r="BG582" i="33"/>
  <c r="AX601" i="33"/>
  <c r="AX512" i="33"/>
  <c r="AX323" i="33"/>
  <c r="AX559" i="33"/>
  <c r="AX376" i="33"/>
  <c r="AX202" i="33"/>
  <c r="AX327" i="33"/>
  <c r="AX164" i="33"/>
  <c r="AX224" i="33"/>
  <c r="AX550" i="33"/>
  <c r="AX407" i="33"/>
  <c r="AX331" i="33"/>
  <c r="AX477" i="33"/>
  <c r="AX563" i="33"/>
  <c r="AX419" i="33"/>
  <c r="AX517" i="33"/>
  <c r="AX158" i="33"/>
  <c r="AX322" i="33"/>
  <c r="AX573" i="33"/>
  <c r="CQ289" i="33"/>
  <c r="CQ115" i="33"/>
  <c r="BG436" i="33"/>
  <c r="BG595" i="33"/>
  <c r="CQ17" i="33"/>
  <c r="CQ454" i="33"/>
  <c r="BG486" i="33"/>
  <c r="BG340" i="33"/>
  <c r="BG506" i="33"/>
  <c r="CQ418" i="33"/>
  <c r="CQ564" i="33"/>
  <c r="CQ227" i="33"/>
  <c r="CQ250" i="33"/>
  <c r="CQ391" i="33"/>
  <c r="BG140" i="33"/>
  <c r="CQ426" i="33"/>
  <c r="CQ345" i="33"/>
  <c r="CQ242" i="33"/>
  <c r="CQ206" i="33"/>
  <c r="CQ572" i="33"/>
  <c r="BG120" i="33"/>
  <c r="CQ458" i="33"/>
  <c r="CQ374" i="33"/>
  <c r="CQ376" i="33"/>
  <c r="CQ317" i="33"/>
  <c r="BG210" i="33"/>
  <c r="CQ359" i="33"/>
  <c r="CQ545" i="33"/>
  <c r="CQ44" i="33"/>
  <c r="CQ552" i="33"/>
  <c r="CQ169" i="33"/>
  <c r="CQ432" i="33"/>
  <c r="CQ581" i="33"/>
  <c r="CQ76" i="33"/>
  <c r="CQ276" i="33"/>
  <c r="BG585" i="33"/>
  <c r="CQ125" i="33"/>
  <c r="CQ108" i="33"/>
  <c r="CQ273" i="33"/>
  <c r="CQ31" i="33"/>
  <c r="CQ551" i="33"/>
  <c r="CQ506" i="33"/>
  <c r="CQ507" i="33"/>
  <c r="CQ324" i="33"/>
  <c r="CQ225" i="33"/>
  <c r="BG59" i="33"/>
  <c r="BG569" i="33"/>
  <c r="AX38" i="33"/>
  <c r="AX140" i="33"/>
  <c r="AX576" i="33"/>
  <c r="AX19" i="33"/>
  <c r="AX502" i="33"/>
  <c r="AX338" i="33"/>
  <c r="AX424" i="33"/>
  <c r="AX468" i="33"/>
  <c r="AX194" i="33"/>
  <c r="AX128" i="33"/>
  <c r="AX420" i="33"/>
  <c r="AX330" i="33"/>
  <c r="AX459" i="33"/>
  <c r="AX171" i="33"/>
  <c r="AX537" i="33"/>
  <c r="AX93" i="33"/>
  <c r="AX446" i="33"/>
  <c r="AX596" i="33"/>
  <c r="AX21" i="33"/>
  <c r="CQ130" i="33"/>
  <c r="BG219" i="33"/>
  <c r="BG371" i="33"/>
  <c r="CQ270" i="33"/>
  <c r="CQ483" i="33"/>
  <c r="CQ521" i="33"/>
  <c r="CQ139" i="33"/>
  <c r="BG311" i="33"/>
  <c r="BG29" i="33"/>
  <c r="CQ568" i="33"/>
  <c r="CQ501" i="33"/>
  <c r="AX520" i="33"/>
  <c r="AX422" i="33"/>
  <c r="BG477" i="33"/>
  <c r="CQ334" i="33"/>
  <c r="CQ366" i="33"/>
  <c r="CQ443" i="33"/>
  <c r="AX405" i="33"/>
  <c r="AX239" i="33"/>
  <c r="AX588" i="33"/>
  <c r="AX486" i="33"/>
  <c r="AX484" i="33"/>
  <c r="AX500" i="33"/>
  <c r="AX40" i="33"/>
  <c r="AX332" i="33"/>
  <c r="AX75" i="33"/>
  <c r="AX450" i="33"/>
  <c r="AX513" i="33"/>
  <c r="AX267" i="33"/>
  <c r="AX599" i="33"/>
  <c r="AX37" i="33"/>
  <c r="AX315" i="33"/>
  <c r="CQ77" i="33"/>
  <c r="CQ63" i="33"/>
  <c r="CQ260" i="33"/>
  <c r="CQ253" i="33"/>
  <c r="CQ211" i="33"/>
  <c r="CQ283" i="33"/>
  <c r="CQ532" i="33"/>
  <c r="BG237" i="33"/>
  <c r="CQ398" i="33"/>
  <c r="CQ436" i="33"/>
  <c r="CQ290" i="33"/>
  <c r="CQ302" i="33"/>
  <c r="CQ199" i="33"/>
  <c r="CQ475" i="33"/>
  <c r="CQ397" i="33"/>
  <c r="CQ65" i="33"/>
  <c r="CQ214" i="33"/>
  <c r="CQ172" i="33"/>
  <c r="BG514" i="33"/>
  <c r="CQ480" i="33"/>
  <c r="BG320" i="33"/>
  <c r="AX346" i="33"/>
  <c r="AX518" i="33"/>
  <c r="AX292" i="33"/>
  <c r="AX579" i="33"/>
  <c r="AX504" i="33"/>
  <c r="AX527" i="33"/>
  <c r="AX54" i="33"/>
  <c r="AX393" i="33"/>
  <c r="AX113" i="33"/>
  <c r="AX173" i="33"/>
  <c r="AX260" i="33"/>
  <c r="AX389" i="33"/>
  <c r="AX45" i="33"/>
  <c r="AX551" i="33"/>
  <c r="AX382" i="33"/>
  <c r="AX554" i="33"/>
  <c r="AX499" i="33"/>
  <c r="CQ154" i="33"/>
  <c r="CQ208" i="33"/>
  <c r="CQ254" i="33"/>
  <c r="CQ595" i="33"/>
  <c r="CQ287" i="33"/>
  <c r="CQ135" i="33"/>
  <c r="CQ151" i="33"/>
  <c r="BG450" i="33"/>
  <c r="CQ34" i="33"/>
  <c r="BG428" i="33"/>
  <c r="CQ306" i="33"/>
  <c r="CQ439" i="33"/>
  <c r="CQ243" i="33"/>
  <c r="CQ255" i="33"/>
  <c r="CQ500" i="33"/>
  <c r="CQ124" i="33"/>
  <c r="CQ73" i="33"/>
  <c r="CQ503" i="33"/>
  <c r="CQ37" i="33"/>
  <c r="CQ29" i="33"/>
  <c r="CQ60" i="33"/>
  <c r="AX487" i="33"/>
  <c r="AX162" i="33"/>
  <c r="AX587" i="33"/>
  <c r="AX272" i="33"/>
  <c r="AX469" i="33"/>
  <c r="AX307" i="33"/>
  <c r="AX151" i="33"/>
  <c r="AX118" i="33"/>
  <c r="AX46" i="33"/>
  <c r="AX324" i="33"/>
  <c r="AX461" i="33"/>
  <c r="AX431" i="33"/>
  <c r="AX87" i="33"/>
  <c r="AX498" i="33"/>
  <c r="AX578" i="33"/>
  <c r="AX399" i="33"/>
  <c r="AX432" i="33"/>
  <c r="CQ70" i="33"/>
  <c r="CQ445" i="33"/>
  <c r="CQ83" i="33"/>
  <c r="CQ188" i="33"/>
  <c r="CQ288" i="33"/>
  <c r="CQ69" i="33"/>
  <c r="CQ396" i="33"/>
  <c r="BG404" i="33"/>
  <c r="BG527" i="33"/>
  <c r="BG307" i="33"/>
  <c r="BG197" i="33"/>
  <c r="CQ209" i="33"/>
  <c r="BG594" i="33"/>
  <c r="CQ127" i="33"/>
  <c r="CQ316" i="33"/>
  <c r="BG369" i="33"/>
  <c r="CQ114" i="33"/>
  <c r="CQ262" i="33"/>
  <c r="CQ453" i="33"/>
  <c r="CQ472" i="33"/>
  <c r="CQ512" i="33"/>
  <c r="AX603" i="33"/>
  <c r="AX541" i="33"/>
  <c r="AX444" i="33"/>
  <c r="AX68" i="33"/>
  <c r="AX283" i="33"/>
  <c r="AX543" i="33"/>
  <c r="AX395" i="33"/>
  <c r="AX471" i="33"/>
  <c r="AX539" i="33"/>
  <c r="AX320" i="33"/>
  <c r="AX519" i="33"/>
  <c r="AX355" i="33"/>
  <c r="AX571" i="33"/>
  <c r="AX257" i="33"/>
  <c r="AX423" i="33"/>
  <c r="AX160" i="33"/>
  <c r="CQ198" i="33"/>
  <c r="BG111" i="33"/>
  <c r="CQ279" i="33"/>
  <c r="CQ268" i="33"/>
  <c r="CQ305" i="33"/>
  <c r="BG241" i="33"/>
  <c r="CQ271" i="33"/>
  <c r="CQ222" i="33"/>
  <c r="CQ368" i="33"/>
  <c r="CQ492" i="33"/>
  <c r="BG430" i="33"/>
  <c r="CQ21" i="33"/>
  <c r="CQ117" i="33"/>
  <c r="CQ158" i="33"/>
  <c r="BG80" i="33"/>
  <c r="BG388" i="33"/>
  <c r="CQ197" i="33"/>
  <c r="CQ75" i="33"/>
  <c r="CQ165" i="33"/>
  <c r="CQ249" i="33"/>
  <c r="CG14" i="33" a="1"/>
  <c r="CH98" i="33" s="1"/>
  <c r="AX460" i="33"/>
  <c r="AX18" i="33"/>
  <c r="AX114" i="33"/>
  <c r="AX47" i="33"/>
  <c r="AX522" i="33"/>
  <c r="AX236" i="33"/>
  <c r="AX516" i="33"/>
  <c r="AX85" i="33"/>
  <c r="AX191" i="33"/>
  <c r="AX268" i="33"/>
  <c r="AX149" i="33"/>
  <c r="AX70" i="33"/>
  <c r="AX602" i="33"/>
  <c r="AX480" i="33"/>
  <c r="AX456" i="33"/>
  <c r="AX333" i="33"/>
  <c r="AX383" i="33"/>
  <c r="CQ168" i="33"/>
  <c r="BG437" i="33"/>
  <c r="CQ599" i="33"/>
  <c r="BG135" i="33"/>
  <c r="CQ381" i="33"/>
  <c r="BG522" i="33"/>
  <c r="CQ403" i="33"/>
  <c r="BG305" i="33"/>
  <c r="CQ340" i="33"/>
  <c r="CQ278" i="33"/>
  <c r="CQ47" i="33"/>
  <c r="CQ498" i="33"/>
  <c r="CQ229" i="33"/>
  <c r="CQ419" i="33"/>
  <c r="CQ542" i="33"/>
  <c r="CQ585" i="33"/>
  <c r="CQ126" i="33"/>
  <c r="CQ355" i="33"/>
  <c r="CQ299" i="33"/>
  <c r="CQ395" i="33"/>
  <c r="CQ577" i="33"/>
  <c r="AX570" i="33"/>
  <c r="AX125" i="33"/>
  <c r="AX150" i="33"/>
  <c r="AX218" i="33"/>
  <c r="AX582" i="33"/>
  <c r="AX348" i="33"/>
  <c r="AX220" i="33"/>
  <c r="AX384" i="33"/>
  <c r="AX464" i="33"/>
  <c r="AX547" i="33"/>
  <c r="AX310" i="33"/>
  <c r="AX209" i="33"/>
  <c r="AX406" i="33"/>
  <c r="AX492" i="33"/>
  <c r="AX343" i="33"/>
  <c r="AX27" i="33"/>
  <c r="AX129" i="33"/>
  <c r="AX108" i="33"/>
  <c r="AX472" i="33"/>
  <c r="AX95" i="33"/>
  <c r="AX314" i="33"/>
  <c r="AX580" i="33"/>
  <c r="AX572" i="33"/>
  <c r="AX595" i="33"/>
  <c r="AX352" i="33"/>
  <c r="AX552" i="33"/>
  <c r="AX117" i="33"/>
  <c r="CQ525" i="33"/>
  <c r="BG505" i="33"/>
  <c r="CQ277" i="33"/>
  <c r="BG230" i="33"/>
  <c r="CQ462" i="33"/>
  <c r="BG179" i="33"/>
  <c r="CQ466" i="33"/>
  <c r="BG441" i="33"/>
  <c r="CQ573" i="33"/>
  <c r="BG168" i="33"/>
  <c r="CQ186" i="33"/>
  <c r="CQ78" i="33"/>
  <c r="CQ237" i="33"/>
  <c r="CQ86" i="33"/>
  <c r="BG283" i="33"/>
  <c r="CQ67" i="33"/>
  <c r="CQ190" i="33"/>
  <c r="BG45" i="33"/>
  <c r="CQ392" i="33"/>
  <c r="BG374" i="33"/>
  <c r="AX146" i="33"/>
  <c r="AX269" i="33"/>
  <c r="AX74" i="33"/>
  <c r="AX365" i="33"/>
  <c r="AX577" i="33"/>
  <c r="AX119" i="33"/>
  <c r="AX26" i="33"/>
  <c r="AX304" i="33"/>
  <c r="AX497" i="33"/>
  <c r="AX15" i="33"/>
  <c r="AX478" i="33"/>
  <c r="AX589" i="33"/>
  <c r="AX334" i="33"/>
  <c r="AX227" i="33"/>
  <c r="AX71" i="33"/>
  <c r="AX564" i="33"/>
  <c r="AX98" i="33"/>
  <c r="AX127" i="33"/>
  <c r="AX485" i="33"/>
  <c r="AX185" i="33"/>
  <c r="AX568" i="33"/>
  <c r="AX278" i="33"/>
  <c r="AX566" i="33"/>
  <c r="CQ369" i="33"/>
  <c r="CQ256" i="33"/>
  <c r="BG416" i="33"/>
  <c r="CQ189" i="33"/>
  <c r="CQ281" i="33"/>
  <c r="CQ244" i="33"/>
  <c r="CQ98" i="33"/>
  <c r="BG317" i="33"/>
  <c r="BG439" i="33"/>
  <c r="CQ514" i="33"/>
  <c r="CQ301" i="33"/>
  <c r="CQ589" i="33"/>
  <c r="BG141" i="33"/>
  <c r="CQ263" i="33"/>
  <c r="CQ330" i="33"/>
  <c r="CQ430" i="33"/>
  <c r="CQ80" i="33"/>
  <c r="CQ176" i="33"/>
  <c r="BG183" i="33"/>
  <c r="CQ312" i="33"/>
  <c r="BG155" i="33"/>
  <c r="K10" i="33"/>
  <c r="CH58" i="33" l="1"/>
  <c r="CH46" i="33"/>
  <c r="CH450" i="33"/>
  <c r="CH353" i="33"/>
  <c r="CH86" i="33"/>
  <c r="CH32" i="33"/>
  <c r="CH80" i="33"/>
  <c r="CH130" i="33"/>
  <c r="CH312" i="33"/>
  <c r="CH204" i="33"/>
  <c r="CH424" i="33"/>
  <c r="CH181" i="33"/>
  <c r="CH485" i="33"/>
  <c r="CH114" i="33"/>
  <c r="CH500" i="33"/>
  <c r="CH69" i="33"/>
  <c r="CH299" i="33"/>
  <c r="CH122" i="33"/>
  <c r="CH87" i="33"/>
  <c r="CH252" i="33"/>
  <c r="CH594" i="33"/>
  <c r="CH106" i="33"/>
  <c r="CH342" i="33"/>
  <c r="CH282" i="33"/>
  <c r="CH109" i="33"/>
  <c r="CH29" i="33"/>
  <c r="CH143" i="33"/>
  <c r="CH35" i="33"/>
  <c r="CH498" i="33"/>
  <c r="CH88" i="33"/>
  <c r="CH419" i="33"/>
  <c r="CH151" i="33"/>
  <c r="CH442" i="33"/>
  <c r="CH173" i="33"/>
  <c r="CH167" i="33"/>
  <c r="AU11" i="33"/>
  <c r="AH318" i="19" s="1"/>
  <c r="CH216" i="33"/>
  <c r="CH280" i="33"/>
  <c r="CH179" i="33"/>
  <c r="CH543" i="33"/>
  <c r="CH22" i="33"/>
  <c r="CH20" i="33"/>
  <c r="CH274" i="33"/>
  <c r="CH192" i="33"/>
  <c r="CH203" i="33"/>
  <c r="CH364" i="33"/>
  <c r="CH445" i="33"/>
  <c r="CH344" i="33"/>
  <c r="CH28" i="33"/>
  <c r="CH68" i="33"/>
  <c r="CH168" i="33"/>
  <c r="CH93" i="33"/>
  <c r="CH149" i="33"/>
  <c r="CH105" i="33"/>
  <c r="CH52" i="33"/>
  <c r="CH254" i="33"/>
  <c r="CH247" i="33"/>
  <c r="CH322" i="33"/>
  <c r="CH307" i="33"/>
  <c r="CH31" i="33"/>
  <c r="CH18" i="33"/>
  <c r="CH369" i="33"/>
  <c r="CH146" i="33"/>
  <c r="CH41" i="33"/>
  <c r="CH164" i="33"/>
  <c r="CH284" i="33"/>
  <c r="CH207" i="33"/>
  <c r="CH63" i="33"/>
  <c r="CH177" i="33"/>
  <c r="CH74" i="33"/>
  <c r="CH85" i="33"/>
  <c r="CN11" i="33"/>
  <c r="BL318" i="19" s="1"/>
  <c r="BD11" i="33"/>
  <c r="AN318" i="19" s="1"/>
  <c r="CH377" i="33"/>
  <c r="CH285" i="33"/>
  <c r="CH160" i="33"/>
  <c r="CH175" i="33"/>
  <c r="CH265" i="33"/>
  <c r="CH458" i="33"/>
  <c r="CH481" i="33"/>
  <c r="CH120" i="33"/>
  <c r="CH341" i="33"/>
  <c r="CH176" i="33"/>
  <c r="CH496" i="33"/>
  <c r="CH75" i="33"/>
  <c r="CH36" i="33"/>
  <c r="CH199" i="33"/>
  <c r="CH229" i="33"/>
  <c r="CH464" i="33"/>
  <c r="CH71" i="33"/>
  <c r="CH187" i="33"/>
  <c r="CH268" i="33"/>
  <c r="CH89" i="33"/>
  <c r="CH255" i="33"/>
  <c r="CH44" i="33"/>
  <c r="CH118" i="33"/>
  <c r="CH287" i="33"/>
  <c r="CH81" i="33"/>
  <c r="CH78" i="33"/>
  <c r="CH139" i="33"/>
  <c r="CH355" i="33"/>
  <c r="CH25" i="33"/>
  <c r="CH47" i="33"/>
  <c r="CH191" i="33"/>
  <c r="CH329" i="33"/>
  <c r="CH205" i="33"/>
  <c r="CH133" i="33"/>
  <c r="CH201" i="33"/>
  <c r="CH253" i="33"/>
  <c r="CH104" i="33"/>
  <c r="CH328" i="33"/>
  <c r="CH421" i="33"/>
  <c r="CH351" i="33"/>
  <c r="CH555" i="33"/>
  <c r="CH90" i="33"/>
  <c r="CH48" i="33"/>
  <c r="CH178" i="33"/>
  <c r="CH219" i="33"/>
  <c r="CH91" i="33"/>
  <c r="CH244" i="33"/>
  <c r="CH170" i="33"/>
  <c r="CH436" i="33"/>
  <c r="CH366" i="33"/>
  <c r="CH517" i="33"/>
  <c r="CH434" i="33"/>
  <c r="CH349" i="33"/>
  <c r="CH553" i="33"/>
  <c r="CH370" i="33"/>
  <c r="CH460" i="33"/>
  <c r="CH408" i="33"/>
  <c r="CH428" i="33"/>
  <c r="CH325" i="33"/>
  <c r="CH522" i="33"/>
  <c r="CH557" i="33"/>
  <c r="CH163" i="33"/>
  <c r="CH467" i="33"/>
  <c r="CH375" i="33"/>
  <c r="CH186" i="33"/>
  <c r="CH563" i="33"/>
  <c r="CH117" i="33"/>
  <c r="CH126" i="33"/>
  <c r="CH301" i="33"/>
  <c r="CH518" i="33"/>
  <c r="CH487" i="33"/>
  <c r="CH277" i="33"/>
  <c r="CH488" i="33"/>
  <c r="CH455" i="33"/>
  <c r="CH539" i="33"/>
  <c r="CH586" i="33"/>
  <c r="CH407" i="33"/>
  <c r="CH158" i="33"/>
  <c r="CH330" i="33"/>
  <c r="CH482" i="33"/>
  <c r="CH425" i="33"/>
  <c r="CH446" i="33"/>
  <c r="CH380" i="33"/>
  <c r="CH440" i="33"/>
  <c r="CH503" i="33"/>
  <c r="CH195" i="33"/>
  <c r="CH347" i="33"/>
  <c r="CH356" i="33"/>
  <c r="CH220" i="33"/>
  <c r="CH77" i="33"/>
  <c r="CH72" i="33"/>
  <c r="CH222" i="33"/>
  <c r="CH478" i="33"/>
  <c r="CH311" i="33"/>
  <c r="CH57" i="33"/>
  <c r="CH235" i="33"/>
  <c r="CH135" i="33"/>
  <c r="CH26" i="33"/>
  <c r="CH112" i="33"/>
  <c r="CH579" i="33"/>
  <c r="CH190" i="33"/>
  <c r="CH240" i="33"/>
  <c r="CH348" i="33"/>
  <c r="CH273" i="33"/>
  <c r="CH371" i="33"/>
  <c r="CH184" i="33"/>
  <c r="CH429" i="33"/>
  <c r="CH410" i="33"/>
  <c r="CH218" i="33"/>
  <c r="CH393" i="33"/>
  <c r="CH418" i="33"/>
  <c r="CH542" i="33"/>
  <c r="CH512" i="33"/>
  <c r="CH340" i="33"/>
  <c r="CH391" i="33"/>
  <c r="CH111" i="33"/>
  <c r="CH493" i="33"/>
  <c r="CH537" i="33"/>
  <c r="CH263" i="33"/>
  <c r="CH230" i="33"/>
  <c r="CH383" i="33"/>
  <c r="CH431" i="33"/>
  <c r="CH395" i="33"/>
  <c r="CH40" i="33"/>
  <c r="CH381" i="33"/>
  <c r="CH414" i="33"/>
  <c r="CH65" i="33"/>
  <c r="CH316" i="33"/>
  <c r="CH382" i="33"/>
  <c r="CH318" i="33"/>
  <c r="CH290" i="33"/>
  <c r="CH361" i="33"/>
  <c r="CH79" i="33"/>
  <c r="CH227" i="33"/>
  <c r="CH426" i="33"/>
  <c r="CH210" i="33"/>
  <c r="CH193" i="33"/>
  <c r="CH246" i="33"/>
  <c r="CH21" i="33"/>
  <c r="CH451" i="33"/>
  <c r="CH43" i="33"/>
  <c r="CH17" i="33"/>
  <c r="CH217" i="33"/>
  <c r="CH401" i="33"/>
  <c r="CH571" i="33"/>
  <c r="CH100" i="33"/>
  <c r="CH286" i="33"/>
  <c r="CH61" i="33"/>
  <c r="CH96" i="33"/>
  <c r="CH197" i="33"/>
  <c r="CH223" i="33"/>
  <c r="CH333" i="33"/>
  <c r="CH443" i="33"/>
  <c r="CH76" i="33"/>
  <c r="CH45" i="33"/>
  <c r="CH447" i="33"/>
  <c r="CH70" i="33"/>
  <c r="CH272" i="33"/>
  <c r="CH39" i="33"/>
  <c r="CH538" i="33"/>
  <c r="CH99" i="33"/>
  <c r="CH225" i="33"/>
  <c r="CH534" i="33"/>
  <c r="CH270" i="33"/>
  <c r="CG14" i="33"/>
  <c r="CH14" i="33" s="1"/>
  <c r="CH412" i="33"/>
  <c r="CH441" i="33"/>
  <c r="CH572" i="33"/>
  <c r="CH560" i="33"/>
  <c r="CH600" i="33"/>
  <c r="CH574" i="33"/>
  <c r="CH507" i="33"/>
  <c r="CH360" i="33"/>
  <c r="CH454" i="33"/>
  <c r="CH303" i="33"/>
  <c r="CH556" i="33"/>
  <c r="CH486" i="33"/>
  <c r="CH224" i="33"/>
  <c r="CH470" i="33"/>
  <c r="CH427" i="33"/>
  <c r="CH208" i="33"/>
  <c r="CH587" i="33"/>
  <c r="CH580" i="33"/>
  <c r="CH110" i="33"/>
  <c r="CH214" i="33"/>
  <c r="CH527" i="33"/>
  <c r="CH497" i="33"/>
  <c r="CH477" i="33"/>
  <c r="CH128" i="33"/>
  <c r="CH279" i="33"/>
  <c r="CH145" i="33"/>
  <c r="CH335" i="33"/>
  <c r="CH83" i="33"/>
  <c r="CH59" i="33"/>
  <c r="CH275" i="33"/>
  <c r="CH156" i="33"/>
  <c r="CH302" i="33"/>
  <c r="CH559" i="33"/>
  <c r="CH469" i="33"/>
  <c r="CH578" i="33"/>
  <c r="CH437" i="33"/>
  <c r="CH505" i="33"/>
  <c r="CH590" i="33"/>
  <c r="CH157" i="33"/>
  <c r="CH378" i="33"/>
  <c r="CH602" i="33"/>
  <c r="CH123" i="33"/>
  <c r="CH506" i="33"/>
  <c r="CH15" i="33"/>
  <c r="CH101" i="33"/>
  <c r="CH385" i="33"/>
  <c r="CH548" i="33"/>
  <c r="CH558" i="33"/>
  <c r="CH413" i="33"/>
  <c r="CH526" i="33"/>
  <c r="CH528" i="33"/>
  <c r="CH459" i="33"/>
  <c r="CH384" i="33"/>
  <c r="CH294" i="33"/>
  <c r="CH508" i="33"/>
  <c r="CH231" i="33"/>
  <c r="CH116" i="33"/>
  <c r="CH449" i="33"/>
  <c r="CH332" i="33"/>
  <c r="CH402" i="33"/>
  <c r="CH67" i="33"/>
  <c r="CH97" i="33"/>
  <c r="CH262" i="33"/>
  <c r="CH56" i="33"/>
  <c r="CH33" i="33"/>
  <c r="CH403" i="33"/>
  <c r="CH264" i="33"/>
  <c r="CH546" i="33"/>
  <c r="CH182" i="33"/>
  <c r="CH239" i="33"/>
  <c r="CH55" i="33"/>
  <c r="CH62" i="33"/>
  <c r="CH169" i="33"/>
  <c r="CH162" i="33"/>
  <c r="CH466" i="33"/>
  <c r="CH533" i="33"/>
  <c r="CH350" i="33"/>
  <c r="CH38" i="33"/>
  <c r="CH314" i="33"/>
  <c r="CH392" i="33"/>
  <c r="CH19" i="33"/>
  <c r="CH438" i="33"/>
  <c r="CH84" i="33"/>
  <c r="CH494" i="33"/>
  <c r="CH198" i="33"/>
  <c r="CH257" i="33"/>
  <c r="CH554" i="33"/>
  <c r="CH525" i="33"/>
  <c r="CH552" i="33"/>
  <c r="CH398" i="33"/>
  <c r="CH354" i="33"/>
  <c r="CH228" i="33"/>
  <c r="CH471" i="33"/>
  <c r="CH134" i="33"/>
  <c r="CH226" i="33"/>
  <c r="CH357" i="33"/>
  <c r="CH573" i="33"/>
  <c r="CH180" i="33"/>
  <c r="CH417" i="33"/>
  <c r="CH567" i="33"/>
  <c r="CH343" i="33"/>
  <c r="CH592" i="33"/>
  <c r="CH509" i="33"/>
  <c r="CH297" i="33"/>
  <c r="CH49" i="33"/>
  <c r="CH336" i="33"/>
  <c r="CH405" i="33"/>
  <c r="CH92" i="33"/>
  <c r="CH373" i="33"/>
  <c r="CH581" i="33"/>
  <c r="CH476" i="33"/>
  <c r="CH16" i="33"/>
  <c r="CH248" i="33"/>
  <c r="CH513" i="33"/>
  <c r="CH462" i="33"/>
  <c r="CH140" i="33"/>
  <c r="CH423" i="33"/>
  <c r="CH232" i="33"/>
  <c r="CH603" i="33"/>
  <c r="CH331" i="33"/>
  <c r="CH249" i="33"/>
  <c r="CH103" i="33"/>
  <c r="CH409" i="33"/>
  <c r="CH150" i="33"/>
  <c r="CH289" i="33"/>
  <c r="CH251" i="33"/>
  <c r="CH295" i="33"/>
  <c r="CH589" i="33"/>
  <c r="CH234" i="33"/>
  <c r="CH595" i="33"/>
  <c r="CH514" i="33"/>
  <c r="CH258" i="33"/>
  <c r="CH102" i="33"/>
  <c r="CH113" i="33"/>
  <c r="CH415" i="33"/>
  <c r="CH300" i="33"/>
  <c r="CH448" i="33"/>
  <c r="CH591" i="33"/>
  <c r="CH492" i="33"/>
  <c r="CH309" i="33"/>
  <c r="CH430" i="33"/>
  <c r="CH575" i="33"/>
  <c r="CH452" i="33"/>
  <c r="CH489" i="33"/>
  <c r="CH461" i="33"/>
  <c r="CH115" i="33"/>
  <c r="CH531" i="33"/>
  <c r="CH420" i="33"/>
  <c r="CH319" i="33"/>
  <c r="CH400" i="33"/>
  <c r="CH376" i="33"/>
  <c r="CH147" i="33"/>
  <c r="CH60" i="33"/>
  <c r="CH416" i="33"/>
  <c r="CH338" i="33"/>
  <c r="CH136" i="33"/>
  <c r="CH540" i="33"/>
  <c r="CH565" i="33"/>
  <c r="CH281" i="33"/>
  <c r="CH570" i="33"/>
  <c r="CH585" i="33"/>
  <c r="CH66" i="33"/>
  <c r="CH137" i="33"/>
  <c r="CH237" i="33"/>
  <c r="CH367" i="33"/>
  <c r="CH422" i="33"/>
  <c r="CH288" i="33"/>
  <c r="CH82" i="33"/>
  <c r="CH516" i="33"/>
  <c r="CH484" i="33"/>
  <c r="CH521" i="33"/>
  <c r="CH261" i="33"/>
  <c r="CH520" i="33"/>
  <c r="CH127" i="33"/>
  <c r="CH94" i="33"/>
  <c r="CH241" i="33"/>
  <c r="CH194" i="33"/>
  <c r="CH549" i="33"/>
  <c r="CH124" i="33"/>
  <c r="CH389" i="33"/>
  <c r="CH456" i="33"/>
  <c r="CH386" i="33"/>
  <c r="CH138" i="33"/>
  <c r="CH363" i="33"/>
  <c r="CH541" i="33"/>
  <c r="CH161" i="33"/>
  <c r="CH271" i="33"/>
  <c r="CH473" i="33"/>
  <c r="CH495" i="33"/>
  <c r="CH37" i="33"/>
  <c r="CH305" i="33"/>
  <c r="CH439" i="33"/>
  <c r="CH547" i="33"/>
  <c r="CH598" i="33"/>
  <c r="CH576" i="33"/>
  <c r="CH583" i="33"/>
  <c r="CH569" i="33"/>
  <c r="CH536" i="33"/>
  <c r="CH562" i="33"/>
  <c r="CH362" i="33"/>
  <c r="CH399" i="33"/>
  <c r="CH390" i="33"/>
  <c r="CH250" i="33"/>
  <c r="CH568" i="33"/>
  <c r="CH453" i="33"/>
  <c r="CH267" i="33"/>
  <c r="CH107" i="33"/>
  <c r="CH550" i="33"/>
  <c r="CH119" i="33"/>
  <c r="CH243" i="33"/>
  <c r="CH141" i="33"/>
  <c r="CH317" i="33"/>
  <c r="CH200" i="33"/>
  <c r="CH535" i="33"/>
  <c r="CH209" i="33"/>
  <c r="CH131" i="33"/>
  <c r="CH148" i="33"/>
  <c r="CH577" i="33"/>
  <c r="CH142" i="33"/>
  <c r="CH185" i="33"/>
  <c r="CH372" i="33"/>
  <c r="CH368" i="33"/>
  <c r="CH584" i="33"/>
  <c r="CH551" i="33"/>
  <c r="CH483" i="33"/>
  <c r="CH215" i="33"/>
  <c r="CH238" i="33"/>
  <c r="CH54" i="33"/>
  <c r="CH479" i="33"/>
  <c r="CH174" i="33"/>
  <c r="CH73" i="33"/>
  <c r="CH320" i="33"/>
  <c r="CH530" i="33"/>
  <c r="CH315" i="33"/>
  <c r="CH266" i="33"/>
  <c r="CH593" i="33"/>
  <c r="CH474" i="33"/>
  <c r="CH310" i="33"/>
  <c r="CH337" i="33"/>
  <c r="CH236" i="33"/>
  <c r="CH566" i="33"/>
  <c r="CH326" i="33"/>
  <c r="CH491" i="33"/>
  <c r="CH529" i="33"/>
  <c r="CH365" i="33"/>
  <c r="CH121" i="33"/>
  <c r="CH588" i="33"/>
  <c r="CH490" i="33"/>
  <c r="CH472" i="33"/>
  <c r="CH345" i="33"/>
  <c r="CH165" i="33"/>
  <c r="CH564" i="33"/>
  <c r="CH108" i="33"/>
  <c r="CH510" i="33"/>
  <c r="CH396" i="33"/>
  <c r="CH334" i="33"/>
  <c r="CH166" i="33"/>
  <c r="CH501" i="33"/>
  <c r="CH283" i="33"/>
  <c r="CH233" i="33"/>
  <c r="CH404" i="33"/>
  <c r="CH24" i="33"/>
  <c r="CH544" i="33"/>
  <c r="CH519" i="33"/>
  <c r="CH50" i="33"/>
  <c r="CH183" i="33"/>
  <c r="CH561" i="33"/>
  <c r="CH444" i="33"/>
  <c r="CH406" i="33"/>
  <c r="CH465" i="33"/>
  <c r="CH379" i="33"/>
  <c r="CH358" i="33"/>
  <c r="CH298" i="33"/>
  <c r="CH515" i="33"/>
  <c r="CH306" i="33"/>
  <c r="CH359" i="33"/>
  <c r="CH152" i="33"/>
  <c r="CH397" i="33"/>
  <c r="CH159" i="33"/>
  <c r="CH27" i="33"/>
  <c r="CH394" i="33"/>
  <c r="CH125" i="33"/>
  <c r="CH278" i="33"/>
  <c r="CH95" i="33"/>
  <c r="CH53" i="33"/>
  <c r="CH269" i="33"/>
  <c r="CH64" i="33"/>
  <c r="CH304" i="33"/>
  <c r="CH411" i="33"/>
  <c r="CH387" i="33"/>
  <c r="CH292" i="33"/>
  <c r="CH601" i="33"/>
  <c r="CH433" i="33"/>
  <c r="CH545" i="33"/>
  <c r="CH211" i="33"/>
  <c r="CH276" i="33"/>
  <c r="CH213" i="33"/>
  <c r="CH196" i="33"/>
  <c r="CH511" i="33"/>
  <c r="CH291" i="33"/>
  <c r="CH260" i="33"/>
  <c r="CH202" i="33"/>
  <c r="CH144" i="33"/>
  <c r="CH502" i="33"/>
  <c r="CH23" i="33"/>
  <c r="CH346" i="33"/>
  <c r="CH339" i="33"/>
  <c r="CH599" i="33"/>
  <c r="CH212" i="33"/>
  <c r="CH524" i="33"/>
  <c r="CH308" i="33"/>
  <c r="CH596" i="33"/>
  <c r="CH582" i="33"/>
  <c r="CH259" i="33"/>
  <c r="CH499" i="33"/>
  <c r="CH323" i="33"/>
  <c r="CH132" i="33"/>
  <c r="CH188" i="33"/>
  <c r="CH221" i="33"/>
  <c r="CH51" i="33"/>
  <c r="CH480" i="33"/>
  <c r="CH242" i="33"/>
  <c r="CH172" i="33"/>
  <c r="CH42" i="33"/>
  <c r="CH293" i="33"/>
  <c r="CH388" i="33"/>
  <c r="CH153" i="33"/>
  <c r="CH352" i="33"/>
  <c r="CH245" i="33"/>
  <c r="CH324" i="33"/>
  <c r="CH206" i="33"/>
  <c r="CH597" i="33"/>
  <c r="CH30" i="33"/>
  <c r="CH155" i="33"/>
  <c r="CH313" i="33"/>
  <c r="CH34" i="33"/>
  <c r="CH327" i="33"/>
  <c r="CH171" i="33"/>
  <c r="CH256" i="33"/>
  <c r="CH432" i="33"/>
  <c r="CH296" i="33"/>
  <c r="CH457" i="33"/>
  <c r="CH321" i="33"/>
  <c r="CH435" i="33"/>
  <c r="CH374" i="33"/>
  <c r="CH129" i="33"/>
  <c r="CH154" i="33"/>
  <c r="CH189" i="33"/>
  <c r="CH523" i="33"/>
  <c r="CH504" i="33"/>
  <c r="CH475" i="33"/>
  <c r="CH468" i="33"/>
  <c r="CH463" i="33"/>
  <c r="CH532" i="33"/>
  <c r="M14" i="33" a="1"/>
  <c r="BD8" i="33" l="1"/>
  <c r="AN319" i="19" s="1"/>
  <c r="AN317" i="19" s="1"/>
  <c r="AN315" i="19" s="1"/>
  <c r="AN323" i="19" s="1"/>
  <c r="AN328" i="19" s="1"/>
  <c r="CN8" i="33"/>
  <c r="BL319" i="19" s="1"/>
  <c r="BL317" i="19" s="1"/>
  <c r="BL315" i="19" s="1"/>
  <c r="BL323" i="19" s="1"/>
  <c r="BL328" i="19" s="1"/>
  <c r="AU8" i="33"/>
  <c r="AH319" i="19" s="1"/>
  <c r="AH317" i="19" s="1"/>
  <c r="AH315" i="19" s="1"/>
  <c r="AH323" i="19" s="1"/>
  <c r="AH328" i="19" s="1"/>
  <c r="CE11" i="33"/>
  <c r="BF318" i="19" s="1"/>
  <c r="M14" i="33"/>
  <c r="CE8" i="33" l="1"/>
  <c r="BF319" i="19" s="1"/>
  <c r="BF317" i="19" s="1"/>
  <c r="BF315" i="19" s="1"/>
  <c r="BF323" i="19" s="1"/>
  <c r="BF328" i="19" s="1"/>
  <c r="AC10" i="33"/>
  <c r="BM10" i="33"/>
  <c r="CW10" i="33"/>
  <c r="DF10" i="33"/>
  <c r="DO10" i="33"/>
  <c r="DH14" i="33" l="1" a="1"/>
  <c r="DI99" i="33" s="1"/>
  <c r="CY14" i="33" a="1"/>
  <c r="CY14" i="33" s="1"/>
  <c r="CZ14" i="33" s="1"/>
  <c r="BO14" i="33" a="1"/>
  <c r="BP65" i="33" s="1"/>
  <c r="DQ14" i="33" a="1"/>
  <c r="DQ14" i="33" s="1"/>
  <c r="DR14" i="33" s="1"/>
  <c r="AE14" i="33" a="1"/>
  <c r="BP122" i="33" l="1"/>
  <c r="BP289" i="33"/>
  <c r="BP309" i="33"/>
  <c r="BP123" i="33"/>
  <c r="BP42" i="33"/>
  <c r="BP191" i="33"/>
  <c r="BP68" i="33"/>
  <c r="BP508" i="33"/>
  <c r="BP134" i="33"/>
  <c r="BP56" i="33"/>
  <c r="BP103" i="33"/>
  <c r="BP169" i="33"/>
  <c r="BP232" i="33"/>
  <c r="BP317" i="33"/>
  <c r="BP407" i="33"/>
  <c r="BP175" i="33"/>
  <c r="BP253" i="33"/>
  <c r="BP301" i="33"/>
  <c r="BP206" i="33"/>
  <c r="BP409" i="33"/>
  <c r="BP286" i="33"/>
  <c r="BP216" i="33"/>
  <c r="BP416" i="33"/>
  <c r="BP444" i="33"/>
  <c r="AE14" i="33"/>
  <c r="BP513" i="33"/>
  <c r="BP383" i="33"/>
  <c r="BP433" i="33"/>
  <c r="BP455" i="33"/>
  <c r="BP292" i="33"/>
  <c r="BP116" i="33"/>
  <c r="BP75" i="33"/>
  <c r="BP540" i="33"/>
  <c r="BP254" i="33"/>
  <c r="BP356" i="33"/>
  <c r="BP445" i="33"/>
  <c r="BP347" i="33"/>
  <c r="BP171" i="33"/>
  <c r="BP41" i="33"/>
  <c r="BP94" i="33"/>
  <c r="BP86" i="33"/>
  <c r="BP481" i="33"/>
  <c r="BP111" i="33"/>
  <c r="BP246" i="33"/>
  <c r="BP288" i="33"/>
  <c r="BP214" i="33"/>
  <c r="BP323" i="33"/>
  <c r="BP196" i="33"/>
  <c r="BP349" i="33"/>
  <c r="BP452" i="33"/>
  <c r="BP181" i="33"/>
  <c r="BP432" i="33"/>
  <c r="BP43" i="33"/>
  <c r="BP39" i="33"/>
  <c r="BP128" i="33"/>
  <c r="BP526" i="33"/>
  <c r="BP49" i="33"/>
  <c r="BP515" i="33"/>
  <c r="BP146" i="33"/>
  <c r="BP306" i="33"/>
  <c r="BP449" i="33"/>
  <c r="BP310" i="33"/>
  <c r="BP182" i="33"/>
  <c r="BP195" i="33"/>
  <c r="BP374" i="33"/>
  <c r="BP52" i="33"/>
  <c r="BP313" i="33"/>
  <c r="BP410" i="33"/>
  <c r="BP427" i="33"/>
  <c r="BP194" i="33"/>
  <c r="BP325" i="33"/>
  <c r="BP242" i="33"/>
  <c r="BP53" i="33"/>
  <c r="BP247" i="33"/>
  <c r="BP270" i="33"/>
  <c r="BP260" i="33"/>
  <c r="BP23" i="33"/>
  <c r="BP133" i="33"/>
  <c r="BP34" i="33"/>
  <c r="BP102" i="33"/>
  <c r="BP378" i="33"/>
  <c r="BP315" i="33"/>
  <c r="BP107" i="33"/>
  <c r="BP37" i="33"/>
  <c r="BP219" i="33"/>
  <c r="BP257" i="33"/>
  <c r="BP85" i="33"/>
  <c r="BP29" i="33"/>
  <c r="BP406" i="33"/>
  <c r="BP15" i="33"/>
  <c r="BP99" i="33"/>
  <c r="BP168" i="33"/>
  <c r="BP152" i="33"/>
  <c r="BP333" i="33"/>
  <c r="BP198" i="33"/>
  <c r="BP243" i="33"/>
  <c r="BP217" i="33"/>
  <c r="BP64" i="33"/>
  <c r="BP230" i="33"/>
  <c r="BP553" i="33"/>
  <c r="BP390" i="33"/>
  <c r="BP18" i="33"/>
  <c r="BP297" i="33"/>
  <c r="BP31" i="33"/>
  <c r="BP213" i="33"/>
  <c r="BP326" i="33"/>
  <c r="BP95" i="33"/>
  <c r="BP59" i="33"/>
  <c r="BP22" i="33"/>
  <c r="BP348" i="33"/>
  <c r="BP276" i="33"/>
  <c r="BP548" i="33"/>
  <c r="BP89" i="33"/>
  <c r="BP66" i="33"/>
  <c r="BP424" i="33"/>
  <c r="BP150" i="33"/>
  <c r="BP108" i="33"/>
  <c r="BP294" i="33"/>
  <c r="BP319" i="33"/>
  <c r="BP48" i="33"/>
  <c r="BP321" i="33"/>
  <c r="DR157" i="33"/>
  <c r="BP501" i="33"/>
  <c r="BP423" i="33"/>
  <c r="BP565" i="33"/>
  <c r="BP457" i="33"/>
  <c r="BP342" i="33"/>
  <c r="BP447" i="33"/>
  <c r="BP269" i="33"/>
  <c r="BP355" i="33"/>
  <c r="BP237" i="33"/>
  <c r="DI43" i="33"/>
  <c r="BP209" i="33"/>
  <c r="DR123" i="33"/>
  <c r="DR17" i="33"/>
  <c r="CZ164" i="33"/>
  <c r="BP544" i="33"/>
  <c r="BP258" i="33"/>
  <c r="BP261" i="33"/>
  <c r="BP255" i="33"/>
  <c r="BP173" i="33"/>
  <c r="BP366" i="33"/>
  <c r="BP185" i="33"/>
  <c r="BP119" i="33"/>
  <c r="BP303" i="33"/>
  <c r="BP532" i="33"/>
  <c r="BP332" i="33"/>
  <c r="BP381" i="33"/>
  <c r="BP518" i="33"/>
  <c r="BP562" i="33"/>
  <c r="BP387" i="33"/>
  <c r="BP223" i="33"/>
  <c r="BP361" i="33"/>
  <c r="BP274" i="33"/>
  <c r="BP364" i="33"/>
  <c r="BP149" i="33"/>
  <c r="DR155" i="33"/>
  <c r="DR187" i="33"/>
  <c r="BP311" i="33"/>
  <c r="BP91" i="33"/>
  <c r="BP467" i="33"/>
  <c r="BP54" i="33"/>
  <c r="BP339" i="33"/>
  <c r="BP595" i="33"/>
  <c r="DI127" i="33"/>
  <c r="BP477" i="33"/>
  <c r="BP489" i="33"/>
  <c r="BP233" i="33"/>
  <c r="BP538" i="33"/>
  <c r="BP166" i="33"/>
  <c r="BP468" i="33"/>
  <c r="BP172" i="33"/>
  <c r="BP511" i="33"/>
  <c r="BP241" i="33"/>
  <c r="BP385" i="33"/>
  <c r="BP496" i="33"/>
  <c r="BP386" i="33"/>
  <c r="BP363" i="33"/>
  <c r="BP530" i="33"/>
  <c r="BP420" i="33"/>
  <c r="BP283" i="33"/>
  <c r="BP284" i="33"/>
  <c r="BP80" i="33"/>
  <c r="BP461" i="33"/>
  <c r="BP164" i="33"/>
  <c r="BP442" i="33"/>
  <c r="BP147" i="33"/>
  <c r="DR174" i="33"/>
  <c r="DR328" i="33"/>
  <c r="BP498" i="33"/>
  <c r="BP377" i="33"/>
  <c r="DR237" i="33"/>
  <c r="BP71" i="33"/>
  <c r="BP148" i="33"/>
  <c r="DR544" i="33"/>
  <c r="BP523" i="33"/>
  <c r="BP529" i="33"/>
  <c r="BP580" i="33"/>
  <c r="BP603" i="33"/>
  <c r="BP435" i="33"/>
  <c r="BP429" i="33"/>
  <c r="DR529" i="33"/>
  <c r="BP335" i="33"/>
  <c r="BP389" i="33"/>
  <c r="BP413" i="33"/>
  <c r="BP475" i="33"/>
  <c r="BP174" i="33"/>
  <c r="BP351" i="33"/>
  <c r="BP559" i="33"/>
  <c r="BP491" i="33"/>
  <c r="BP264" i="33"/>
  <c r="BP88" i="33"/>
  <c r="BP499" i="33"/>
  <c r="BP589" i="33"/>
  <c r="BP357" i="33"/>
  <c r="BP462" i="33"/>
  <c r="BP109" i="33"/>
  <c r="BP227" i="33"/>
  <c r="BP263" i="33"/>
  <c r="BP517" i="33"/>
  <c r="BP141" i="33"/>
  <c r="BP205" i="33"/>
  <c r="BP369" i="33"/>
  <c r="BP188" i="33"/>
  <c r="BP159" i="33"/>
  <c r="BP602" i="33"/>
  <c r="BP77" i="33"/>
  <c r="BP450" i="33"/>
  <c r="DR443" i="33"/>
  <c r="BP425" i="33"/>
  <c r="DI50" i="33"/>
  <c r="DR68" i="33"/>
  <c r="DI400" i="33"/>
  <c r="DR522" i="33"/>
  <c r="BP596" i="33"/>
  <c r="DR225" i="33"/>
  <c r="BP480" i="33"/>
  <c r="DR94" i="33"/>
  <c r="DI383" i="33"/>
  <c r="BP567" i="33"/>
  <c r="BP554" i="33"/>
  <c r="BP403" i="33"/>
  <c r="BP231" i="33"/>
  <c r="BP121" i="33"/>
  <c r="DR315" i="33"/>
  <c r="DR19" i="33"/>
  <c r="BP62" i="33"/>
  <c r="BP536" i="33"/>
  <c r="BP405" i="33"/>
  <c r="BP252" i="33"/>
  <c r="BP512" i="33"/>
  <c r="BP520" i="33"/>
  <c r="BP519" i="33"/>
  <c r="BP295" i="33"/>
  <c r="BP542" i="33"/>
  <c r="BP201" i="33"/>
  <c r="BP514" i="33"/>
  <c r="BP593" i="33"/>
  <c r="BP222" i="33"/>
  <c r="BP61" i="33"/>
  <c r="BP24" i="33"/>
  <c r="BP587" i="33"/>
  <c r="BP67" i="33"/>
  <c r="BP115" i="33"/>
  <c r="BP203" i="33"/>
  <c r="DI361" i="33"/>
  <c r="DR60" i="33"/>
  <c r="BP352" i="33"/>
  <c r="DI197" i="33"/>
  <c r="BP358" i="33"/>
  <c r="BP394" i="33"/>
  <c r="BP541" i="33"/>
  <c r="BP391" i="33"/>
  <c r="BP483" i="33"/>
  <c r="BP346" i="33"/>
  <c r="BP337" i="33"/>
  <c r="BP318" i="33"/>
  <c r="BP486" i="33"/>
  <c r="DI105" i="33"/>
  <c r="DR480" i="33"/>
  <c r="BP285" i="33"/>
  <c r="DR140" i="33"/>
  <c r="DR437" i="33"/>
  <c r="DI199" i="33"/>
  <c r="DR402" i="33"/>
  <c r="DR543" i="33"/>
  <c r="DR420" i="33"/>
  <c r="DI360" i="33"/>
  <c r="CZ378" i="33"/>
  <c r="DI207" i="33"/>
  <c r="DR188" i="33"/>
  <c r="DR170" i="33"/>
  <c r="DR455" i="33"/>
  <c r="DR163" i="33"/>
  <c r="BP502" i="33"/>
  <c r="BP376" i="33"/>
  <c r="BP469" i="33"/>
  <c r="BP293" i="33"/>
  <c r="DI34" i="33"/>
  <c r="DI140" i="33"/>
  <c r="BP458" i="33"/>
  <c r="BP296" i="33"/>
  <c r="BP473" i="33"/>
  <c r="BP177" i="33"/>
  <c r="BP485" i="33"/>
  <c r="BP278" i="33"/>
  <c r="BP153" i="33"/>
  <c r="BP539" i="33"/>
  <c r="BP550" i="33"/>
  <c r="BP478" i="33"/>
  <c r="BP460" i="33"/>
  <c r="BP113" i="33"/>
  <c r="BP411" i="33"/>
  <c r="BP492" i="33"/>
  <c r="BP202" i="33"/>
  <c r="BP104" i="33"/>
  <c r="BP140" i="33"/>
  <c r="BP509" i="33"/>
  <c r="BP92" i="33"/>
  <c r="DI569" i="33"/>
  <c r="BP178" i="33"/>
  <c r="BP414" i="33"/>
  <c r="DR244" i="33"/>
  <c r="DR492" i="33"/>
  <c r="DR287" i="33"/>
  <c r="DR485" i="33"/>
  <c r="DR159" i="33"/>
  <c r="DR22" i="33"/>
  <c r="DR365" i="33"/>
  <c r="DI317" i="33"/>
  <c r="BP90" i="33"/>
  <c r="DR554" i="33"/>
  <c r="CZ456" i="33"/>
  <c r="DI412" i="33"/>
  <c r="DR415" i="33"/>
  <c r="DR381" i="33"/>
  <c r="DR394" i="33"/>
  <c r="CZ484" i="33"/>
  <c r="DI430" i="33"/>
  <c r="BP224" i="33"/>
  <c r="BP84" i="33"/>
  <c r="BP360" i="33"/>
  <c r="DI590" i="33"/>
  <c r="DI37" i="33"/>
  <c r="BP543" i="33"/>
  <c r="BP597" i="33"/>
  <c r="BP145" i="33"/>
  <c r="BP359" i="33"/>
  <c r="BP69" i="33"/>
  <c r="BP441" i="33"/>
  <c r="BP510" i="33"/>
  <c r="BP384" i="33"/>
  <c r="BP505" i="33"/>
  <c r="BP365" i="33"/>
  <c r="BP272" i="33"/>
  <c r="BP155" i="33"/>
  <c r="BP21" i="33"/>
  <c r="BP106" i="33"/>
  <c r="BP476" i="33"/>
  <c r="BP451" i="33"/>
  <c r="BP581" i="33"/>
  <c r="BP299" i="33"/>
  <c r="BP44" i="33"/>
  <c r="DI495" i="33"/>
  <c r="BP338" i="33"/>
  <c r="DI435" i="33"/>
  <c r="DR206" i="33"/>
  <c r="DR107" i="33"/>
  <c r="DR193" i="33"/>
  <c r="DR428" i="33"/>
  <c r="DR117" i="33"/>
  <c r="DR385" i="33"/>
  <c r="DR85" i="33"/>
  <c r="BP193" i="33"/>
  <c r="DI571" i="33"/>
  <c r="BP437" i="33"/>
  <c r="DI424" i="33"/>
  <c r="DI209" i="33"/>
  <c r="DR579" i="33"/>
  <c r="DI300" i="33"/>
  <c r="DR196" i="33"/>
  <c r="DR403" i="33"/>
  <c r="DR404" i="33"/>
  <c r="DI427" i="33"/>
  <c r="DI271" i="33"/>
  <c r="BO14" i="33"/>
  <c r="BP14" i="33" s="1"/>
  <c r="BP547" i="33"/>
  <c r="DI293" i="33"/>
  <c r="DR439" i="33"/>
  <c r="DR320" i="33"/>
  <c r="DR90" i="33"/>
  <c r="DR440" i="33"/>
  <c r="DR290" i="33"/>
  <c r="DR98" i="33"/>
  <c r="BP117" i="33"/>
  <c r="BP599" i="33"/>
  <c r="BP187" i="33"/>
  <c r="BP307" i="33"/>
  <c r="BP557" i="33"/>
  <c r="DI59" i="33"/>
  <c r="BP528" i="33"/>
  <c r="BP341" i="33"/>
  <c r="BP183" i="33"/>
  <c r="BP340" i="33"/>
  <c r="BP266" i="33"/>
  <c r="BP428" i="33"/>
  <c r="BP245" i="33"/>
  <c r="BP368" i="33"/>
  <c r="BP256" i="33"/>
  <c r="BP238" i="33"/>
  <c r="BP583" i="33"/>
  <c r="BP280" i="33"/>
  <c r="BP129" i="33"/>
  <c r="BP96" i="33"/>
  <c r="BP439" i="33"/>
  <c r="BP329" i="33"/>
  <c r="BP225" i="33"/>
  <c r="BP244" i="33"/>
  <c r="BP157" i="33"/>
  <c r="DI567" i="33"/>
  <c r="BP72" i="33"/>
  <c r="BP180" i="33"/>
  <c r="DI516" i="33"/>
  <c r="DR131" i="33"/>
  <c r="DR234" i="33"/>
  <c r="DR243" i="33"/>
  <c r="DR245" i="33"/>
  <c r="DR233" i="33"/>
  <c r="DR167" i="33"/>
  <c r="BP124" i="33"/>
  <c r="BP17" i="33"/>
  <c r="BP354" i="33"/>
  <c r="BP552" i="33"/>
  <c r="BP265" i="33"/>
  <c r="DI315" i="33"/>
  <c r="DI585" i="33"/>
  <c r="DI278" i="33"/>
  <c r="DR593" i="33"/>
  <c r="DR560" i="33"/>
  <c r="DI362" i="33"/>
  <c r="DI160" i="33"/>
  <c r="DR391" i="33"/>
  <c r="DR422" i="33"/>
  <c r="DR226" i="33"/>
  <c r="DI423" i="33"/>
  <c r="BP568" i="33"/>
  <c r="DI213" i="33"/>
  <c r="DI16" i="33"/>
  <c r="DR312" i="33"/>
  <c r="DR516" i="33"/>
  <c r="DR134" i="33"/>
  <c r="DR361" i="33"/>
  <c r="DR285" i="33"/>
  <c r="DR371" i="33"/>
  <c r="DR318" i="33"/>
  <c r="DI478" i="33"/>
  <c r="DI81" i="33"/>
  <c r="DR530" i="33"/>
  <c r="DR303" i="33"/>
  <c r="DR273" i="33"/>
  <c r="DR260" i="33"/>
  <c r="DR210" i="33"/>
  <c r="DR158" i="33"/>
  <c r="DR87" i="33"/>
  <c r="DI22" i="33"/>
  <c r="CZ509" i="33"/>
  <c r="CZ279" i="33"/>
  <c r="DR487" i="33"/>
  <c r="DI419" i="33"/>
  <c r="DR293" i="33"/>
  <c r="DR557" i="33"/>
  <c r="DR53" i="33"/>
  <c r="DR452" i="33"/>
  <c r="DR558" i="33"/>
  <c r="CZ418" i="33"/>
  <c r="DI378" i="33"/>
  <c r="DI535" i="33"/>
  <c r="DI431" i="33"/>
  <c r="DI351" i="33"/>
  <c r="DI192" i="33"/>
  <c r="BP571" i="33"/>
  <c r="BP590" i="33"/>
  <c r="BP534" i="33"/>
  <c r="BP497" i="33"/>
  <c r="BP572" i="33"/>
  <c r="BP426" i="33"/>
  <c r="BP578" i="33"/>
  <c r="DI346" i="33"/>
  <c r="DI551" i="33"/>
  <c r="BP443" i="33"/>
  <c r="DI46" i="33"/>
  <c r="DI246" i="33"/>
  <c r="DI194" i="33"/>
  <c r="DR219" i="33"/>
  <c r="DR93" i="33"/>
  <c r="DR374" i="33"/>
  <c r="DR63" i="33"/>
  <c r="DR350" i="33"/>
  <c r="DR335" i="33"/>
  <c r="DR564" i="33"/>
  <c r="DR212" i="33"/>
  <c r="DR114" i="33"/>
  <c r="DR84" i="33"/>
  <c r="DR471" i="33"/>
  <c r="DR36" i="33"/>
  <c r="DR592" i="33"/>
  <c r="DR265" i="33"/>
  <c r="DR595" i="33"/>
  <c r="DR137" i="33"/>
  <c r="DR283" i="33"/>
  <c r="DR183" i="33"/>
  <c r="DR469" i="33"/>
  <c r="DR21" i="33"/>
  <c r="DR247" i="33"/>
  <c r="CZ258" i="33"/>
  <c r="BP393" i="33"/>
  <c r="BP132" i="33"/>
  <c r="CZ225" i="33"/>
  <c r="BP556" i="33"/>
  <c r="DI104" i="33"/>
  <c r="DI538" i="33"/>
  <c r="BP135" i="33"/>
  <c r="BP139" i="33"/>
  <c r="DI102" i="33"/>
  <c r="DI283" i="33"/>
  <c r="CZ433" i="33"/>
  <c r="DI139" i="33"/>
  <c r="DI289" i="33"/>
  <c r="DR338" i="33"/>
  <c r="DR329" i="33"/>
  <c r="DR214" i="33"/>
  <c r="DR541" i="33"/>
  <c r="DI334" i="33"/>
  <c r="DI63" i="33"/>
  <c r="DI186" i="33"/>
  <c r="DI126" i="33"/>
  <c r="DI414" i="33"/>
  <c r="BP600" i="33"/>
  <c r="BP555" i="33"/>
  <c r="BP464" i="33"/>
  <c r="DI413" i="33"/>
  <c r="DI36" i="33"/>
  <c r="BP402" i="33"/>
  <c r="BP267" i="33"/>
  <c r="DI33" i="33"/>
  <c r="DI183" i="33"/>
  <c r="DR40" i="33"/>
  <c r="DR77" i="33"/>
  <c r="DR16" i="33"/>
  <c r="DR387" i="33"/>
  <c r="DR327" i="33"/>
  <c r="DR491" i="33"/>
  <c r="DR370" i="33"/>
  <c r="DR29" i="33"/>
  <c r="DR426" i="33"/>
  <c r="DR565" i="33"/>
  <c r="DR278" i="33"/>
  <c r="DR269" i="33"/>
  <c r="DR224" i="33"/>
  <c r="DR86" i="33"/>
  <c r="DR288" i="33"/>
  <c r="DR177" i="33"/>
  <c r="DR91" i="33"/>
  <c r="DR379" i="33"/>
  <c r="DR566" i="33"/>
  <c r="DR488" i="33"/>
  <c r="DR332" i="33"/>
  <c r="DR27" i="33"/>
  <c r="BP430" i="33"/>
  <c r="BP398" i="33"/>
  <c r="BP466" i="33"/>
  <c r="DI333" i="33"/>
  <c r="DI556" i="33"/>
  <c r="BP26" i="33"/>
  <c r="DI565" i="33"/>
  <c r="BP379" i="33"/>
  <c r="CZ194" i="33"/>
  <c r="DI359" i="33"/>
  <c r="DR490" i="33"/>
  <c r="DR457" i="33"/>
  <c r="DR546" i="33"/>
  <c r="DI442" i="33"/>
  <c r="DI557" i="33"/>
  <c r="DI290" i="33"/>
  <c r="DI380" i="33"/>
  <c r="DR591" i="33"/>
  <c r="DR118" i="33"/>
  <c r="DR78" i="33"/>
  <c r="DR494" i="33"/>
  <c r="DR596" i="33"/>
  <c r="CZ529" i="33"/>
  <c r="DI174" i="33"/>
  <c r="DI128" i="33"/>
  <c r="DI564" i="33"/>
  <c r="BP584" i="33"/>
  <c r="BP493" i="33"/>
  <c r="DI215" i="33"/>
  <c r="DI398" i="33"/>
  <c r="DI76" i="33"/>
  <c r="BP422" i="33"/>
  <c r="BP527" i="33"/>
  <c r="DI256" i="33"/>
  <c r="DI353" i="33"/>
  <c r="DR319" i="33"/>
  <c r="DR577" i="33"/>
  <c r="DR364" i="33"/>
  <c r="DR74" i="33"/>
  <c r="DR433" i="33"/>
  <c r="DR238" i="33"/>
  <c r="DR215" i="33"/>
  <c r="DR246" i="33"/>
  <c r="DR218" i="33"/>
  <c r="DR111" i="33"/>
  <c r="DR286" i="33"/>
  <c r="DR423" i="33"/>
  <c r="DR578" i="33"/>
  <c r="DR15" i="33"/>
  <c r="DR33" i="33"/>
  <c r="DR180" i="33"/>
  <c r="DR430" i="33"/>
  <c r="DR393" i="33"/>
  <c r="DR106" i="33"/>
  <c r="DR160" i="33"/>
  <c r="DR531" i="33"/>
  <c r="DR412" i="33"/>
  <c r="CZ211" i="33"/>
  <c r="CZ37" i="33"/>
  <c r="BP522" i="33"/>
  <c r="DI327" i="33"/>
  <c r="DR154" i="33"/>
  <c r="BP560" i="33"/>
  <c r="DI433" i="33"/>
  <c r="CZ218" i="33"/>
  <c r="CZ453" i="33"/>
  <c r="CZ425" i="33"/>
  <c r="CZ603" i="33"/>
  <c r="DI503" i="33"/>
  <c r="DI436" i="33"/>
  <c r="DR314" i="33"/>
  <c r="DR204" i="33"/>
  <c r="DR473" i="33"/>
  <c r="DI65" i="33"/>
  <c r="DI31" i="33"/>
  <c r="DI52" i="33"/>
  <c r="BP558" i="33"/>
  <c r="DI603" i="33"/>
  <c r="DI467" i="33"/>
  <c r="DI19" i="33"/>
  <c r="BP579" i="33"/>
  <c r="DI210" i="33"/>
  <c r="DI518" i="33"/>
  <c r="DR211" i="33"/>
  <c r="DR380" i="33"/>
  <c r="DR478" i="33"/>
  <c r="DR57" i="33"/>
  <c r="DR259" i="33"/>
  <c r="DR467" i="33"/>
  <c r="DR396" i="33"/>
  <c r="DR222" i="33"/>
  <c r="DR518" i="33"/>
  <c r="DR458" i="33"/>
  <c r="DR352" i="33"/>
  <c r="DR442" i="33"/>
  <c r="DR54" i="33"/>
  <c r="DR176" i="33"/>
  <c r="DR110" i="33"/>
  <c r="DR561" i="33"/>
  <c r="DR69" i="33"/>
  <c r="DR242" i="33"/>
  <c r="DR556" i="33"/>
  <c r="DR475" i="33"/>
  <c r="DR512" i="33"/>
  <c r="DR92" i="33"/>
  <c r="CZ212" i="33"/>
  <c r="DI228" i="33"/>
  <c r="DI477" i="33"/>
  <c r="DR124" i="33"/>
  <c r="BP324" i="33"/>
  <c r="CZ31" i="33"/>
  <c r="DI79" i="33"/>
  <c r="CZ116" i="33"/>
  <c r="CZ386" i="33"/>
  <c r="DR499" i="33"/>
  <c r="DR463" i="33"/>
  <c r="DR378" i="33"/>
  <c r="DR453" i="33"/>
  <c r="DR410" i="33"/>
  <c r="CZ468" i="33"/>
  <c r="DI309" i="33"/>
  <c r="DI107" i="33"/>
  <c r="DI337" i="33"/>
  <c r="DI179" i="33"/>
  <c r="DI292" i="33"/>
  <c r="DI500" i="33"/>
  <c r="BP588" i="33"/>
  <c r="BP417" i="33"/>
  <c r="DI90" i="33"/>
  <c r="DI308" i="33"/>
  <c r="DR30" i="33"/>
  <c r="DR573" i="33"/>
  <c r="DR156" i="33"/>
  <c r="DR223" i="33"/>
  <c r="DR363" i="33"/>
  <c r="DR489" i="33"/>
  <c r="DR584" i="33"/>
  <c r="DR194" i="33"/>
  <c r="DR255" i="33"/>
  <c r="DR199" i="33"/>
  <c r="DR270" i="33"/>
  <c r="DR305" i="33"/>
  <c r="DR302" i="33"/>
  <c r="DR462" i="33"/>
  <c r="DR538" i="33"/>
  <c r="DR294" i="33"/>
  <c r="DR26" i="33"/>
  <c r="DR236" i="33"/>
  <c r="DR213" i="33"/>
  <c r="DR104" i="33"/>
  <c r="DR31" i="33"/>
  <c r="DR344" i="33"/>
  <c r="BP524" i="33"/>
  <c r="BP459" i="33"/>
  <c r="DI316" i="33"/>
  <c r="DI487" i="33"/>
  <c r="DR535" i="33"/>
  <c r="BP197" i="33"/>
  <c r="CZ236" i="33"/>
  <c r="BP440" i="33"/>
  <c r="CZ280" i="33"/>
  <c r="DI445" i="33"/>
  <c r="DI566" i="33"/>
  <c r="DI250" i="33"/>
  <c r="DI405" i="33"/>
  <c r="DI148" i="33"/>
  <c r="DR333" i="33"/>
  <c r="DR483" i="33"/>
  <c r="DR108" i="33"/>
  <c r="DR201" i="33"/>
  <c r="DR116" i="33"/>
  <c r="DR571" i="33"/>
  <c r="DR96" i="33"/>
  <c r="DR279" i="33"/>
  <c r="DR602" i="33"/>
  <c r="DR44" i="33"/>
  <c r="DR345" i="33"/>
  <c r="DR284" i="33"/>
  <c r="DR38" i="33"/>
  <c r="DR375" i="33"/>
  <c r="DR464" i="33"/>
  <c r="DR427" i="33"/>
  <c r="DR202" i="33"/>
  <c r="DR597" i="33"/>
  <c r="DR263" i="33"/>
  <c r="DR115" i="33"/>
  <c r="DR217" i="33"/>
  <c r="DR550" i="33"/>
  <c r="DI295" i="33"/>
  <c r="DI226" i="33"/>
  <c r="DI560" i="33"/>
  <c r="CZ146" i="33"/>
  <c r="DI62" i="33"/>
  <c r="DI190" i="33"/>
  <c r="DI82" i="33"/>
  <c r="DI444" i="33"/>
  <c r="DI75" i="33"/>
  <c r="DR346" i="33"/>
  <c r="DR513" i="33"/>
  <c r="DR221" i="33"/>
  <c r="DR127" i="33"/>
  <c r="DR474" i="33"/>
  <c r="DR310" i="33"/>
  <c r="DR446" i="33"/>
  <c r="DR135" i="33"/>
  <c r="DR41" i="33"/>
  <c r="DR399" i="33"/>
  <c r="DR576" i="33"/>
  <c r="DR184" i="33"/>
  <c r="DR603" i="33"/>
  <c r="DR562" i="33"/>
  <c r="DR511" i="33"/>
  <c r="DR132" i="33"/>
  <c r="DR32" i="33"/>
  <c r="DR582" i="33"/>
  <c r="DR62" i="33"/>
  <c r="DR216" i="33"/>
  <c r="DR51" i="33"/>
  <c r="DR291" i="33"/>
  <c r="DR398" i="33"/>
  <c r="DI205" i="33"/>
  <c r="DI284" i="33"/>
  <c r="DR20" i="33"/>
  <c r="DR589" i="33"/>
  <c r="DR586" i="33"/>
  <c r="DR532" i="33"/>
  <c r="DI125" i="33"/>
  <c r="DI375" i="33"/>
  <c r="DI257" i="33"/>
  <c r="DI458" i="33"/>
  <c r="DI447" i="33"/>
  <c r="DI460" i="33"/>
  <c r="DI417" i="33"/>
  <c r="DI80" i="33"/>
  <c r="DR42" i="33"/>
  <c r="DR168" i="33"/>
  <c r="DR497" i="33"/>
  <c r="DR324" i="33"/>
  <c r="DR506" i="33"/>
  <c r="DR600" i="33"/>
  <c r="DR67" i="33"/>
  <c r="DR406" i="33"/>
  <c r="DR368" i="33"/>
  <c r="DR341" i="33"/>
  <c r="DR133" i="33"/>
  <c r="DR309" i="33"/>
  <c r="DR337" i="33"/>
  <c r="DR495" i="33"/>
  <c r="DR119" i="33"/>
  <c r="DR321" i="33"/>
  <c r="DR171" i="33"/>
  <c r="DR383" i="33"/>
  <c r="DR533" i="33"/>
  <c r="DR121" i="33"/>
  <c r="DR148" i="33"/>
  <c r="DR18" i="33"/>
  <c r="DR306" i="33"/>
  <c r="DR408" i="33"/>
  <c r="DR323" i="33"/>
  <c r="DR289" i="33"/>
  <c r="DR580" i="33"/>
  <c r="DR200" i="33"/>
  <c r="DR568" i="33"/>
  <c r="DR24" i="33"/>
  <c r="DR151" i="33"/>
  <c r="DR178" i="33"/>
  <c r="DR252" i="33"/>
  <c r="DR353" i="33"/>
  <c r="DR231" i="33"/>
  <c r="DR311" i="33"/>
  <c r="DR409" i="33"/>
  <c r="BP302" i="33"/>
  <c r="BP298" i="33"/>
  <c r="BP63" i="33"/>
  <c r="BP200" i="33"/>
  <c r="DI449" i="33"/>
  <c r="DI402" i="33"/>
  <c r="DI161" i="33"/>
  <c r="DI581" i="33"/>
  <c r="DR277" i="33"/>
  <c r="DI450" i="33"/>
  <c r="CZ190" i="33"/>
  <c r="BP156" i="33"/>
  <c r="CZ72" i="33"/>
  <c r="BP531" i="33"/>
  <c r="CZ435" i="33"/>
  <c r="BP453" i="33"/>
  <c r="DI92" i="33"/>
  <c r="DI122" i="33"/>
  <c r="DI305" i="33"/>
  <c r="DI208" i="33"/>
  <c r="DI415" i="33"/>
  <c r="DI32" i="33"/>
  <c r="DI55" i="33"/>
  <c r="DR102" i="33"/>
  <c r="DR253" i="33"/>
  <c r="DR308" i="33"/>
  <c r="DR599" i="33"/>
  <c r="DR71" i="33"/>
  <c r="DR282" i="33"/>
  <c r="DR507" i="33"/>
  <c r="DR354" i="33"/>
  <c r="DR82" i="33"/>
  <c r="DR537" i="33"/>
  <c r="DR360" i="33"/>
  <c r="DR405" i="33"/>
  <c r="DR147" i="33"/>
  <c r="DR300" i="33"/>
  <c r="DR304" i="33"/>
  <c r="DR358" i="33"/>
  <c r="DR230" i="33"/>
  <c r="DR515" i="33"/>
  <c r="DR508" i="33"/>
  <c r="DR130" i="33"/>
  <c r="DR450" i="33"/>
  <c r="DR356" i="33"/>
  <c r="DR39" i="33"/>
  <c r="DR542" i="33"/>
  <c r="DR377" i="33"/>
  <c r="DR37" i="33"/>
  <c r="DR448" i="33"/>
  <c r="DR113" i="33"/>
  <c r="DR23" i="33"/>
  <c r="DR144" i="33"/>
  <c r="DR66" i="33"/>
  <c r="DR248" i="33"/>
  <c r="DR35" i="33"/>
  <c r="DR139" i="33"/>
  <c r="DR264" i="33"/>
  <c r="DR296" i="33"/>
  <c r="DR55" i="33"/>
  <c r="BP585" i="33"/>
  <c r="BP281" i="33"/>
  <c r="CZ415" i="33"/>
  <c r="BP291" i="33"/>
  <c r="BP370" i="33"/>
  <c r="DI434" i="33"/>
  <c r="DI89" i="33"/>
  <c r="DI132" i="33"/>
  <c r="DI25" i="33"/>
  <c r="DR510" i="33"/>
  <c r="BP229" i="33"/>
  <c r="DI150" i="33"/>
  <c r="CZ321" i="33"/>
  <c r="CZ589" i="33"/>
  <c r="BP438" i="33"/>
  <c r="CZ557" i="33"/>
  <c r="BP566" i="33"/>
  <c r="CZ477" i="33"/>
  <c r="DI488" i="33"/>
  <c r="CZ336" i="33"/>
  <c r="DI86" i="33"/>
  <c r="DI588" i="33"/>
  <c r="DI471" i="33"/>
  <c r="DI332" i="33"/>
  <c r="DI472" i="33"/>
  <c r="DI525" i="33"/>
  <c r="DI464" i="33"/>
  <c r="DI133" i="33"/>
  <c r="DI420" i="33"/>
  <c r="DI176" i="33"/>
  <c r="DI307" i="33"/>
  <c r="DR330" i="33"/>
  <c r="DR46" i="33"/>
  <c r="DR575" i="33"/>
  <c r="DR456" i="33"/>
  <c r="DR521" i="33"/>
  <c r="DR88" i="33"/>
  <c r="DR438" i="33"/>
  <c r="DR376" i="33"/>
  <c r="DR258" i="33"/>
  <c r="DR313" i="33"/>
  <c r="DR547" i="33"/>
  <c r="DR569" i="33"/>
  <c r="DR585" i="33"/>
  <c r="DR548" i="33"/>
  <c r="DR162" i="33"/>
  <c r="DR425" i="33"/>
  <c r="DR164" i="33"/>
  <c r="DR262" i="33"/>
  <c r="DR390" i="33"/>
  <c r="DR411" i="33"/>
  <c r="DR276" i="33"/>
  <c r="DR331" i="33"/>
  <c r="DR348" i="33"/>
  <c r="DR466" i="33"/>
  <c r="DR281" i="33"/>
  <c r="DR553" i="33"/>
  <c r="DR563" i="33"/>
  <c r="DR445" i="33"/>
  <c r="DR81" i="33"/>
  <c r="DR189" i="33"/>
  <c r="DR75" i="33"/>
  <c r="DR43" i="33"/>
  <c r="DR432" i="33"/>
  <c r="DR418" i="33"/>
  <c r="DR527" i="33"/>
  <c r="DR56" i="33"/>
  <c r="DR297" i="33"/>
  <c r="BP218" i="33"/>
  <c r="CZ233" i="33"/>
  <c r="BP204" i="33"/>
  <c r="BP87" i="33"/>
  <c r="BP537" i="33"/>
  <c r="DI510" i="33"/>
  <c r="DI497" i="33"/>
  <c r="DI24" i="33"/>
  <c r="DI135" i="33"/>
  <c r="BP28" i="33"/>
  <c r="CZ173" i="33"/>
  <c r="CZ202" i="33"/>
  <c r="BP212" i="33"/>
  <c r="DR372" i="33"/>
  <c r="CZ420" i="33"/>
  <c r="CZ497" i="33"/>
  <c r="DI206" i="33"/>
  <c r="BP32" i="33"/>
  <c r="DI600" i="33"/>
  <c r="DI490" i="33"/>
  <c r="DI255" i="33"/>
  <c r="DI394" i="33"/>
  <c r="DI576" i="33"/>
  <c r="DI177" i="33"/>
  <c r="DI100" i="33"/>
  <c r="DI568" i="33"/>
  <c r="DI77" i="33"/>
  <c r="DI521" i="33"/>
  <c r="DR539" i="33"/>
  <c r="DR359" i="33"/>
  <c r="DR100" i="33"/>
  <c r="DR382" i="33"/>
  <c r="DR392" i="33"/>
  <c r="DR186" i="33"/>
  <c r="DR526" i="33"/>
  <c r="DR459" i="33"/>
  <c r="DR555" i="33"/>
  <c r="DR59" i="33"/>
  <c r="DR49" i="33"/>
  <c r="DR28" i="33"/>
  <c r="DR145" i="33"/>
  <c r="DR326" i="33"/>
  <c r="DR502" i="33"/>
  <c r="DR161" i="33"/>
  <c r="DR125" i="33"/>
  <c r="DR482" i="33"/>
  <c r="DR552" i="33"/>
  <c r="DR58" i="33"/>
  <c r="DR138" i="33"/>
  <c r="DR250" i="33"/>
  <c r="DR447" i="33"/>
  <c r="DR479" i="33"/>
  <c r="DR190" i="33"/>
  <c r="DR429" i="33"/>
  <c r="DR228" i="33"/>
  <c r="DR141" i="33"/>
  <c r="DR436" i="33"/>
  <c r="DR295" i="33"/>
  <c r="DR181" i="33"/>
  <c r="DR517" i="33"/>
  <c r="DR386" i="33"/>
  <c r="DR501" i="33"/>
  <c r="DR590" i="33"/>
  <c r="DR472" i="33"/>
  <c r="DR509" i="33"/>
  <c r="BP344" i="33"/>
  <c r="CZ52" i="33"/>
  <c r="BP136" i="33"/>
  <c r="BP167" i="33"/>
  <c r="BP382" i="33"/>
  <c r="DI184" i="33"/>
  <c r="DI355" i="33"/>
  <c r="DI561" i="33"/>
  <c r="DI369" i="33"/>
  <c r="BP287" i="33"/>
  <c r="BP112" i="33"/>
  <c r="CZ209" i="33"/>
  <c r="CZ448" i="33"/>
  <c r="BP55" i="33"/>
  <c r="DR235" i="33"/>
  <c r="CZ281" i="33"/>
  <c r="DI262" i="33"/>
  <c r="DI439" i="33"/>
  <c r="CZ503" i="33"/>
  <c r="DI280" i="33"/>
  <c r="DI468" i="33"/>
  <c r="DI120" i="33"/>
  <c r="DI64" i="33"/>
  <c r="DI167" i="33"/>
  <c r="DI393" i="33"/>
  <c r="DI20" i="33"/>
  <c r="DI573" i="33"/>
  <c r="BP586" i="33"/>
  <c r="BP569" i="33"/>
  <c r="DI301" i="33"/>
  <c r="DI498" i="33"/>
  <c r="DI314" i="33"/>
  <c r="DI589" i="33"/>
  <c r="DR249" i="33"/>
  <c r="DR519" i="33"/>
  <c r="DR182" i="33"/>
  <c r="DR503" i="33"/>
  <c r="DR256" i="33"/>
  <c r="DR220" i="33"/>
  <c r="DR47" i="33"/>
  <c r="DR251" i="33"/>
  <c r="DR500" i="33"/>
  <c r="DR192" i="33"/>
  <c r="DR175" i="33"/>
  <c r="DR298" i="33"/>
  <c r="DR120" i="33"/>
  <c r="DR476" i="33"/>
  <c r="DR241" i="33"/>
  <c r="DR355" i="33"/>
  <c r="DR454" i="33"/>
  <c r="DR520" i="33"/>
  <c r="DR528" i="33"/>
  <c r="DR444" i="33"/>
  <c r="DR79" i="33"/>
  <c r="DR496" i="33"/>
  <c r="DR232" i="33"/>
  <c r="DR384" i="33"/>
  <c r="DR61" i="33"/>
  <c r="DR261" i="33"/>
  <c r="DR209" i="33"/>
  <c r="DR559" i="33"/>
  <c r="DR598" i="33"/>
  <c r="DR129" i="33"/>
  <c r="DR76" i="33"/>
  <c r="DR105" i="33"/>
  <c r="DR461" i="33"/>
  <c r="DR83" i="33"/>
  <c r="DR460" i="33"/>
  <c r="DR173" i="33"/>
  <c r="DR99" i="33"/>
  <c r="BP79" i="33"/>
  <c r="CZ57" i="33"/>
  <c r="BP208" i="33"/>
  <c r="BP570" i="33"/>
  <c r="BP371" i="33"/>
  <c r="DI129" i="33"/>
  <c r="DI155" i="33"/>
  <c r="DI489" i="33"/>
  <c r="DI390" i="33"/>
  <c r="CZ86" i="33"/>
  <c r="BP436" i="33"/>
  <c r="CZ30" i="33"/>
  <c r="CZ303" i="33"/>
  <c r="CZ353" i="33"/>
  <c r="DR498" i="33"/>
  <c r="CZ564" i="33"/>
  <c r="DI466" i="33"/>
  <c r="DI248" i="33"/>
  <c r="CZ222" i="33"/>
  <c r="CZ62" i="33"/>
  <c r="CZ95" i="33"/>
  <c r="DR166" i="33"/>
  <c r="CZ177" i="33"/>
  <c r="DI596" i="33"/>
  <c r="DI364" i="33"/>
  <c r="CZ267" i="33"/>
  <c r="DR149" i="33"/>
  <c r="DI130" i="33"/>
  <c r="DI379" i="33"/>
  <c r="DI343" i="33"/>
  <c r="CZ135" i="33"/>
  <c r="CZ356" i="33"/>
  <c r="CZ224" i="33"/>
  <c r="DI85" i="33"/>
  <c r="CZ559" i="33"/>
  <c r="CZ538" i="33"/>
  <c r="DI117" i="33"/>
  <c r="DR465" i="33"/>
  <c r="DR208" i="33"/>
  <c r="DR505" i="33"/>
  <c r="DR266" i="33"/>
  <c r="DR322" i="33"/>
  <c r="DR536" i="33"/>
  <c r="DR470" i="33"/>
  <c r="DR416" i="33"/>
  <c r="DR583" i="33"/>
  <c r="DR142" i="33"/>
  <c r="DR172" i="33"/>
  <c r="DR373" i="33"/>
  <c r="BP314" i="33"/>
  <c r="BP419" i="33"/>
  <c r="BP279" i="33"/>
  <c r="CZ429" i="33"/>
  <c r="BP25" i="33"/>
  <c r="BP125" i="33"/>
  <c r="CZ541" i="33"/>
  <c r="BP57" i="33"/>
  <c r="BP601" i="33"/>
  <c r="CZ166" i="33"/>
  <c r="BP591" i="33"/>
  <c r="DI212" i="33"/>
  <c r="DI349" i="33"/>
  <c r="DR48" i="33"/>
  <c r="DR122" i="33"/>
  <c r="DI437" i="33"/>
  <c r="DI98" i="33"/>
  <c r="DI93" i="33"/>
  <c r="DI263" i="33"/>
  <c r="DI131" i="33"/>
  <c r="DI165" i="33"/>
  <c r="BP184" i="33"/>
  <c r="BP251" i="33"/>
  <c r="CZ441" i="33"/>
  <c r="DI534" i="33"/>
  <c r="BP74" i="33"/>
  <c r="CZ381" i="33"/>
  <c r="CZ49" i="33"/>
  <c r="CZ217" i="33"/>
  <c r="DI485" i="33"/>
  <c r="BP273" i="33"/>
  <c r="DI426" i="33"/>
  <c r="CZ408" i="33"/>
  <c r="CZ368" i="33"/>
  <c r="CZ599" i="33"/>
  <c r="CZ410" i="33"/>
  <c r="CZ113" i="33"/>
  <c r="CZ167" i="33"/>
  <c r="DI575" i="33"/>
  <c r="DI175" i="33"/>
  <c r="BP33" i="33"/>
  <c r="BP282" i="33"/>
  <c r="DR165" i="33"/>
  <c r="DR523" i="33"/>
  <c r="DR45" i="33"/>
  <c r="DR316" i="33"/>
  <c r="DR339" i="33"/>
  <c r="DR334" i="33"/>
  <c r="DR325" i="33"/>
  <c r="DR73" i="33"/>
  <c r="DR275" i="33"/>
  <c r="DR274" i="33"/>
  <c r="DR421" i="33"/>
  <c r="DR419" i="33"/>
  <c r="BP504" i="33"/>
  <c r="BP330" i="33"/>
  <c r="BP93" i="33"/>
  <c r="BP316" i="33"/>
  <c r="CZ311" i="33"/>
  <c r="BP101" i="33"/>
  <c r="BP506" i="33"/>
  <c r="CZ474" i="33"/>
  <c r="BP373" i="33"/>
  <c r="BP431" i="33"/>
  <c r="BP343" i="33"/>
  <c r="DI404" i="33"/>
  <c r="DI340" i="33"/>
  <c r="DI366" i="33"/>
  <c r="DI170" i="33"/>
  <c r="DI329" i="33"/>
  <c r="DI322" i="33"/>
  <c r="DI259" i="33"/>
  <c r="DI88" i="33"/>
  <c r="DI270" i="33"/>
  <c r="DI274" i="33"/>
  <c r="BP388" i="33"/>
  <c r="BP594" i="33"/>
  <c r="CZ394" i="33"/>
  <c r="DI288" i="33"/>
  <c r="BP576" i="33"/>
  <c r="BP577" i="33"/>
  <c r="CZ66" i="33"/>
  <c r="CZ142" i="33"/>
  <c r="CZ108" i="33"/>
  <c r="DI591" i="33"/>
  <c r="CZ184" i="33"/>
  <c r="DI220" i="33"/>
  <c r="CZ549" i="33"/>
  <c r="CZ26" i="33"/>
  <c r="CZ367" i="33"/>
  <c r="CZ352" i="33"/>
  <c r="BP525" i="33"/>
  <c r="CZ461" i="33"/>
  <c r="DI463" i="33"/>
  <c r="CZ471" i="33"/>
  <c r="BP131" i="33"/>
  <c r="DR424" i="33"/>
  <c r="DR50" i="33"/>
  <c r="DR191" i="33"/>
  <c r="DR342" i="33"/>
  <c r="DR272" i="33"/>
  <c r="DR103" i="33"/>
  <c r="DR351" i="33"/>
  <c r="DR525" i="33"/>
  <c r="DR101" i="33"/>
  <c r="DR551" i="33"/>
  <c r="DR343" i="33"/>
  <c r="DR292" i="33"/>
  <c r="BP372" i="33"/>
  <c r="BP397" i="33"/>
  <c r="BP490" i="33"/>
  <c r="CZ299" i="33"/>
  <c r="BP408" i="33"/>
  <c r="BP415" i="33"/>
  <c r="CZ206" i="33"/>
  <c r="BP500" i="33"/>
  <c r="BP228" i="33"/>
  <c r="BP575" i="33"/>
  <c r="DI388" i="33"/>
  <c r="DI108" i="33"/>
  <c r="DI234" i="33"/>
  <c r="DI422" i="33"/>
  <c r="DI236" i="33"/>
  <c r="DI156" i="33"/>
  <c r="DI459" i="33"/>
  <c r="DI237" i="33"/>
  <c r="DI298" i="33"/>
  <c r="DI112" i="33"/>
  <c r="BP516" i="33"/>
  <c r="BP448" i="33"/>
  <c r="CZ106" i="33"/>
  <c r="DI481" i="33"/>
  <c r="BP574" i="33"/>
  <c r="BP418" i="33"/>
  <c r="CZ437" i="33"/>
  <c r="CZ527" i="33"/>
  <c r="CZ17" i="33"/>
  <c r="BP401" i="33"/>
  <c r="CZ47" i="33"/>
  <c r="CZ350" i="33"/>
  <c r="CZ273" i="33"/>
  <c r="CZ75" i="33"/>
  <c r="CZ41" i="33"/>
  <c r="BP137" i="33"/>
  <c r="CZ53" i="33"/>
  <c r="DI511" i="33"/>
  <c r="DI247" i="33"/>
  <c r="CZ417" i="33"/>
  <c r="CZ459" i="33"/>
  <c r="DR64" i="33"/>
  <c r="DR340" i="33"/>
  <c r="DR362" i="33"/>
  <c r="DR317" i="33"/>
  <c r="DR407" i="33"/>
  <c r="DR185" i="33"/>
  <c r="DR254" i="33"/>
  <c r="DR540" i="33"/>
  <c r="DR468" i="33"/>
  <c r="DR301" i="33"/>
  <c r="DR587" i="33"/>
  <c r="DR70" i="33"/>
  <c r="BP494" i="33"/>
  <c r="BP474" i="33"/>
  <c r="BP334" i="33"/>
  <c r="BP211" i="33"/>
  <c r="CZ283" i="33"/>
  <c r="BP549" i="33"/>
  <c r="BP215" i="33"/>
  <c r="CZ480" i="33"/>
  <c r="BP235" i="33"/>
  <c r="BP345" i="33"/>
  <c r="BP484" i="33"/>
  <c r="DI531" i="33"/>
  <c r="DI323" i="33"/>
  <c r="DI277" i="33"/>
  <c r="DI267" i="33"/>
  <c r="DI304" i="33"/>
  <c r="DR397" i="33"/>
  <c r="DI28" i="33"/>
  <c r="DI473" i="33"/>
  <c r="DI519" i="33"/>
  <c r="DI109" i="33"/>
  <c r="BP472" i="33"/>
  <c r="BP546" i="33"/>
  <c r="BP463" i="33"/>
  <c r="CZ216" i="33"/>
  <c r="DI328" i="33"/>
  <c r="BP592" i="33"/>
  <c r="BP36" i="33"/>
  <c r="CZ16" i="33"/>
  <c r="CZ552" i="33"/>
  <c r="BP179" i="33"/>
  <c r="CZ489" i="33"/>
  <c r="BP446" i="33"/>
  <c r="CZ214" i="33"/>
  <c r="CZ520" i="33"/>
  <c r="CZ374" i="33"/>
  <c r="CZ385" i="33"/>
  <c r="BP78" i="33"/>
  <c r="BP162" i="33"/>
  <c r="DI47" i="33"/>
  <c r="DI91" i="33"/>
  <c r="CZ421" i="33"/>
  <c r="DR72" i="33"/>
  <c r="DR388" i="33"/>
  <c r="DR89" i="33"/>
  <c r="DR441" i="33"/>
  <c r="DR493" i="33"/>
  <c r="DR271" i="33"/>
  <c r="DR198" i="33"/>
  <c r="DR25" i="33"/>
  <c r="DR126" i="33"/>
  <c r="DR169" i="33"/>
  <c r="DR197" i="33"/>
  <c r="BP239" i="33"/>
  <c r="BP507" i="33"/>
  <c r="BP248" i="33"/>
  <c r="BP114" i="33"/>
  <c r="CZ600" i="33"/>
  <c r="BP240" i="33"/>
  <c r="BP144" i="33"/>
  <c r="CZ71" i="33"/>
  <c r="BP412" i="33"/>
  <c r="BP126" i="33"/>
  <c r="BP399" i="33"/>
  <c r="DI601" i="33"/>
  <c r="DI376" i="33"/>
  <c r="DI273" i="33"/>
  <c r="DI392" i="33"/>
  <c r="DI373" i="33"/>
  <c r="DR267" i="33"/>
  <c r="DI484" i="33"/>
  <c r="DI381" i="33"/>
  <c r="DI303" i="33"/>
  <c r="DI238" i="33"/>
  <c r="BP118" i="33"/>
  <c r="BP226" i="33"/>
  <c r="CZ269" i="33"/>
  <c r="DI425" i="33"/>
  <c r="BP328" i="33"/>
  <c r="BP105" i="33"/>
  <c r="CZ602" i="33"/>
  <c r="CZ290" i="33"/>
  <c r="BP564" i="33"/>
  <c r="CZ491" i="33"/>
  <c r="CZ69" i="33"/>
  <c r="DI313" i="33"/>
  <c r="CZ247" i="33"/>
  <c r="CZ91" i="33"/>
  <c r="BP83" i="33"/>
  <c r="CZ83" i="33"/>
  <c r="DI456" i="33"/>
  <c r="DI230" i="33"/>
  <c r="DI245" i="33"/>
  <c r="BP151" i="33"/>
  <c r="BP165" i="33"/>
  <c r="DR239" i="33"/>
  <c r="DR109" i="33"/>
  <c r="DR268" i="33"/>
  <c r="DR574" i="33"/>
  <c r="DR401" i="33"/>
  <c r="DR299" i="33"/>
  <c r="DR112" i="33"/>
  <c r="DR128" i="33"/>
  <c r="DR203" i="33"/>
  <c r="DR240" i="33"/>
  <c r="DR307" i="33"/>
  <c r="BP434" i="33"/>
  <c r="BP495" i="33"/>
  <c r="BP320" i="33"/>
  <c r="BP142" i="33"/>
  <c r="CZ134" i="33"/>
  <c r="BP350" i="33"/>
  <c r="BP50" i="33"/>
  <c r="BP138" i="33"/>
  <c r="BP192" i="33"/>
  <c r="BP482" i="33"/>
  <c r="DI354" i="33"/>
  <c r="DI479" i="33"/>
  <c r="DI253" i="33"/>
  <c r="DI151" i="33"/>
  <c r="DI462" i="33"/>
  <c r="DR336" i="33"/>
  <c r="DI106" i="33"/>
  <c r="DI579" i="33"/>
  <c r="DI429" i="33"/>
  <c r="DI377" i="33"/>
  <c r="BP259" i="33"/>
  <c r="BP210" i="33"/>
  <c r="CZ454" i="33"/>
  <c r="BP47" i="33"/>
  <c r="CZ42" i="33"/>
  <c r="CZ293" i="33"/>
  <c r="BP154" i="33"/>
  <c r="CZ256" i="33"/>
  <c r="CZ122" i="33"/>
  <c r="BP98" i="33"/>
  <c r="DR400" i="33"/>
  <c r="CZ546" i="33"/>
  <c r="CZ455" i="33"/>
  <c r="CZ272" i="33"/>
  <c r="CZ172" i="33"/>
  <c r="DI475" i="33"/>
  <c r="DI586" i="33"/>
  <c r="DI225" i="33"/>
  <c r="CZ320" i="33"/>
  <c r="CZ470" i="33"/>
  <c r="CZ601" i="33"/>
  <c r="BP465" i="33"/>
  <c r="BP275" i="33"/>
  <c r="BP305" i="33"/>
  <c r="BP220" i="33"/>
  <c r="BP375" i="33"/>
  <c r="DI232" i="33"/>
  <c r="DI26" i="33"/>
  <c r="DI137" i="33"/>
  <c r="DI111" i="33"/>
  <c r="DI338" i="33"/>
  <c r="DR514" i="33"/>
  <c r="DI203" i="33"/>
  <c r="DI198" i="33"/>
  <c r="DI542" i="33"/>
  <c r="DI202" i="33"/>
  <c r="BP300" i="33"/>
  <c r="BP163" i="33"/>
  <c r="CZ591" i="33"/>
  <c r="BP97" i="33"/>
  <c r="CZ548" i="33"/>
  <c r="DI602" i="33"/>
  <c r="BP456" i="33"/>
  <c r="CZ436" i="33"/>
  <c r="CZ25" i="33"/>
  <c r="BP400" i="33"/>
  <c r="DR280" i="33"/>
  <c r="CZ405" i="33"/>
  <c r="CZ163" i="33"/>
  <c r="CZ129" i="33"/>
  <c r="CZ277" i="33"/>
  <c r="DI95" i="33"/>
  <c r="DI559" i="33"/>
  <c r="DI486" i="33"/>
  <c r="CZ51" i="33"/>
  <c r="CZ162" i="33"/>
  <c r="DI520" i="33"/>
  <c r="DI286" i="33"/>
  <c r="DI145" i="33"/>
  <c r="DR549" i="33"/>
  <c r="DI251" i="33"/>
  <c r="DR534" i="33"/>
  <c r="DI138" i="33"/>
  <c r="DI509" i="33"/>
  <c r="DI407" i="33"/>
  <c r="DI276" i="33"/>
  <c r="DR451" i="33"/>
  <c r="DI562" i="33"/>
  <c r="DR146" i="33"/>
  <c r="DI144" i="33"/>
  <c r="DI146" i="33"/>
  <c r="DI408" i="33"/>
  <c r="DI266" i="33"/>
  <c r="DI389" i="33"/>
  <c r="DI504" i="33"/>
  <c r="CZ402" i="33"/>
  <c r="CZ326" i="33"/>
  <c r="CZ392" i="33"/>
  <c r="DI312" i="33"/>
  <c r="BP535" i="33"/>
  <c r="BP331" i="33"/>
  <c r="CZ193" i="33"/>
  <c r="CZ500" i="33"/>
  <c r="CZ587" i="33"/>
  <c r="CZ331" i="33"/>
  <c r="DI153" i="33"/>
  <c r="BP479" i="33"/>
  <c r="CZ148" i="33"/>
  <c r="CZ462" i="33"/>
  <c r="CZ56" i="33"/>
  <c r="DI491" i="33"/>
  <c r="BP353" i="33"/>
  <c r="CZ543" i="33"/>
  <c r="CZ427" i="33"/>
  <c r="DI110" i="33"/>
  <c r="BP190" i="33"/>
  <c r="CZ571" i="33"/>
  <c r="CZ128" i="33"/>
  <c r="DR486" i="33"/>
  <c r="DR449" i="33"/>
  <c r="CZ246" i="33"/>
  <c r="CZ537" i="33"/>
  <c r="CZ261" i="33"/>
  <c r="CZ251" i="33"/>
  <c r="BP58" i="33"/>
  <c r="CZ558" i="33"/>
  <c r="CZ574" i="33"/>
  <c r="CZ32" i="33"/>
  <c r="CZ313" i="33"/>
  <c r="CZ526" i="33"/>
  <c r="CZ153" i="33"/>
  <c r="CZ196" i="33"/>
  <c r="DI480" i="33"/>
  <c r="DI188" i="33"/>
  <c r="DI244" i="33"/>
  <c r="DI356" i="33"/>
  <c r="DI57" i="33"/>
  <c r="DI158" i="33"/>
  <c r="DI321" i="33"/>
  <c r="DR229" i="33"/>
  <c r="CZ50" i="33"/>
  <c r="CZ451" i="33"/>
  <c r="CZ278" i="33"/>
  <c r="DR417" i="33"/>
  <c r="DR367" i="33"/>
  <c r="DR136" i="33"/>
  <c r="DR601" i="33"/>
  <c r="DR52" i="33"/>
  <c r="DR65" i="33"/>
  <c r="DR434" i="33"/>
  <c r="DR594" i="33"/>
  <c r="DR349" i="33"/>
  <c r="CZ530" i="33"/>
  <c r="CZ334" i="33"/>
  <c r="DI549" i="33"/>
  <c r="DI219" i="33"/>
  <c r="DI113" i="33"/>
  <c r="DI164" i="33"/>
  <c r="DI441" i="33"/>
  <c r="DI570" i="33"/>
  <c r="DR366" i="33"/>
  <c r="DI285" i="33"/>
  <c r="DI371" i="33"/>
  <c r="DI387" i="33"/>
  <c r="DI196" i="33"/>
  <c r="DR581" i="33"/>
  <c r="DI524" i="33"/>
  <c r="DR97" i="33"/>
  <c r="DI35" i="33"/>
  <c r="DI428" i="33"/>
  <c r="DI143" i="33"/>
  <c r="DI58" i="33"/>
  <c r="DI279" i="33"/>
  <c r="DI134" i="33"/>
  <c r="BP551" i="33"/>
  <c r="CZ366" i="33"/>
  <c r="CZ342" i="33"/>
  <c r="CZ560" i="33"/>
  <c r="DI45" i="33"/>
  <c r="BP221" i="33"/>
  <c r="CZ145" i="33"/>
  <c r="CZ522" i="33"/>
  <c r="CZ285" i="33"/>
  <c r="CZ431" i="33"/>
  <c r="DI401" i="33"/>
  <c r="BP158" i="33"/>
  <c r="CZ573" i="33"/>
  <c r="CZ243" i="33"/>
  <c r="CZ407" i="33"/>
  <c r="DI502" i="33"/>
  <c r="BP30" i="33"/>
  <c r="CZ74" i="33"/>
  <c r="CZ322" i="33"/>
  <c r="DI494" i="33"/>
  <c r="BP20" i="33"/>
  <c r="CZ346" i="33"/>
  <c r="CZ228" i="33"/>
  <c r="DR369" i="33"/>
  <c r="BP304" i="33"/>
  <c r="CZ94" i="33"/>
  <c r="CZ373" i="33"/>
  <c r="CZ562" i="33"/>
  <c r="CZ64" i="33"/>
  <c r="CZ102" i="33"/>
  <c r="CZ586" i="33"/>
  <c r="CZ84" i="33"/>
  <c r="CZ28" i="33"/>
  <c r="CZ168" i="33"/>
  <c r="CZ238" i="33"/>
  <c r="BP336" i="33"/>
  <c r="CZ244" i="33"/>
  <c r="DI116" i="33"/>
  <c r="DI15" i="33"/>
  <c r="DI94" i="33"/>
  <c r="DI529" i="33"/>
  <c r="DI159" i="33"/>
  <c r="DI67" i="33"/>
  <c r="BP143" i="33"/>
  <c r="CZ38" i="33"/>
  <c r="BP160" i="33"/>
  <c r="CZ254" i="33"/>
  <c r="DR389" i="33"/>
  <c r="CZ458" i="33"/>
  <c r="CZ40" i="33"/>
  <c r="CZ411" i="33"/>
  <c r="DI147" i="33"/>
  <c r="DI350" i="33"/>
  <c r="DI72" i="33"/>
  <c r="DI142" i="33"/>
  <c r="DI382" i="33"/>
  <c r="DI326" i="33"/>
  <c r="DR572" i="33"/>
  <c r="DI395" i="33"/>
  <c r="DI411" i="33"/>
  <c r="DI363" i="33"/>
  <c r="DI574" i="33"/>
  <c r="DI320" i="33"/>
  <c r="DI572" i="33"/>
  <c r="DI465" i="33"/>
  <c r="DI101" i="33"/>
  <c r="DI593" i="33"/>
  <c r="DI152" i="33"/>
  <c r="DI185" i="33"/>
  <c r="DI51" i="33"/>
  <c r="DI182" i="33"/>
  <c r="BP367" i="33"/>
  <c r="BP308" i="33"/>
  <c r="BP396" i="33"/>
  <c r="CZ169" i="33"/>
  <c r="CZ380" i="33"/>
  <c r="CZ351" i="33"/>
  <c r="DI544" i="33"/>
  <c r="BP189" i="33"/>
  <c r="CZ409" i="33"/>
  <c r="CZ510" i="33"/>
  <c r="CZ76" i="33"/>
  <c r="CZ112" i="33"/>
  <c r="DI118" i="33"/>
  <c r="BP35" i="33"/>
  <c r="CZ307" i="33"/>
  <c r="CZ401" i="33"/>
  <c r="CZ391" i="33"/>
  <c r="BP236" i="33"/>
  <c r="CZ438" i="33"/>
  <c r="CZ65" i="33"/>
  <c r="CZ33" i="33"/>
  <c r="DI457" i="33"/>
  <c r="BP598" i="33"/>
  <c r="CZ245" i="33"/>
  <c r="CZ550" i="33"/>
  <c r="DR195" i="33"/>
  <c r="BP545" i="33"/>
  <c r="CZ592" i="33"/>
  <c r="CZ219" i="33"/>
  <c r="CZ504" i="33"/>
  <c r="CZ403" i="33"/>
  <c r="CZ531" i="33"/>
  <c r="CZ154" i="33"/>
  <c r="CZ114" i="33"/>
  <c r="CZ257" i="33"/>
  <c r="CZ310" i="33"/>
  <c r="CZ566" i="33"/>
  <c r="BP40" i="33"/>
  <c r="CZ27" i="33"/>
  <c r="DI268" i="33"/>
  <c r="DI513" i="33"/>
  <c r="DI440" i="33"/>
  <c r="DI453" i="33"/>
  <c r="DI191" i="33"/>
  <c r="DI241" i="33"/>
  <c r="DI227" i="33"/>
  <c r="CZ457" i="33"/>
  <c r="BP199" i="33"/>
  <c r="CZ131" i="33"/>
  <c r="CZ34" i="33"/>
  <c r="CZ292" i="33"/>
  <c r="DI115" i="33"/>
  <c r="DI123" i="33"/>
  <c r="DI124" i="33"/>
  <c r="DI306" i="33"/>
  <c r="DI391" i="33"/>
  <c r="DI592" i="33"/>
  <c r="DI78" i="33"/>
  <c r="DI443" i="33"/>
  <c r="DI341" i="33"/>
  <c r="DI38" i="33"/>
  <c r="DI532" i="33"/>
  <c r="DI83" i="33"/>
  <c r="DI446" i="33"/>
  <c r="DI448" i="33"/>
  <c r="DI492" i="33"/>
  <c r="DI582" i="33"/>
  <c r="DI508" i="33"/>
  <c r="DI385" i="33"/>
  <c r="DI540" i="33"/>
  <c r="DI578" i="33"/>
  <c r="BP327" i="33"/>
  <c r="CZ317" i="33"/>
  <c r="CZ282" i="33"/>
  <c r="CZ513" i="33"/>
  <c r="DI352" i="33"/>
  <c r="BP262" i="33"/>
  <c r="CZ295" i="33"/>
  <c r="CZ288" i="33"/>
  <c r="CZ540" i="33"/>
  <c r="CZ192" i="33"/>
  <c r="DI61" i="33"/>
  <c r="BP362" i="33"/>
  <c r="CZ345" i="33"/>
  <c r="CZ18" i="33"/>
  <c r="CZ344" i="33"/>
  <c r="BP170" i="33"/>
  <c r="CZ149" i="33"/>
  <c r="CZ544" i="33"/>
  <c r="CZ111" i="33"/>
  <c r="BP38" i="33"/>
  <c r="CZ43" i="33"/>
  <c r="CZ230" i="33"/>
  <c r="DR357" i="33"/>
  <c r="BP19" i="33"/>
  <c r="CZ302" i="33"/>
  <c r="CZ406" i="33"/>
  <c r="CZ442" i="33"/>
  <c r="DR95" i="33"/>
  <c r="CZ55" i="33"/>
  <c r="CZ493" i="33"/>
  <c r="CZ22" i="33"/>
  <c r="CZ44" i="33"/>
  <c r="CZ492" i="33"/>
  <c r="CZ234" i="33"/>
  <c r="BP250" i="33"/>
  <c r="CZ488" i="33"/>
  <c r="DI54" i="33"/>
  <c r="DI261" i="33"/>
  <c r="DI482" i="33"/>
  <c r="DI515" i="33"/>
  <c r="DI357" i="33"/>
  <c r="DI386" i="33"/>
  <c r="DI514" i="33"/>
  <c r="DI548" i="33"/>
  <c r="BP130" i="33"/>
  <c r="CZ555" i="33"/>
  <c r="CZ416" i="33"/>
  <c r="BP27" i="33"/>
  <c r="CZ248" i="33"/>
  <c r="CZ499" i="33"/>
  <c r="CZ578" i="33"/>
  <c r="DI547" i="33"/>
  <c r="DI41" i="33"/>
  <c r="DI553" i="33"/>
  <c r="DI469" i="33"/>
  <c r="DI302" i="33"/>
  <c r="DI180" i="33"/>
  <c r="DI406" i="33"/>
  <c r="DI421" i="33"/>
  <c r="DI53" i="33"/>
  <c r="DI297" i="33"/>
  <c r="DI254" i="33"/>
  <c r="DI552" i="33"/>
  <c r="DI84" i="33"/>
  <c r="DI239" i="33"/>
  <c r="DI173" i="33"/>
  <c r="DI330" i="33"/>
  <c r="DI166" i="33"/>
  <c r="DI454" i="33"/>
  <c r="DI154" i="33"/>
  <c r="DR431" i="33"/>
  <c r="BP503" i="33"/>
  <c r="BP404" i="33"/>
  <c r="CZ535" i="33"/>
  <c r="CZ93" i="33"/>
  <c r="DI181" i="33"/>
  <c r="DI27" i="33"/>
  <c r="BP582" i="33"/>
  <c r="BP161" i="33"/>
  <c r="CZ294" i="33"/>
  <c r="CZ424" i="33"/>
  <c r="CZ481" i="33"/>
  <c r="CZ395" i="33"/>
  <c r="DI44" i="33"/>
  <c r="CZ533" i="33"/>
  <c r="CZ376" i="33"/>
  <c r="CZ349" i="33"/>
  <c r="CZ498" i="33"/>
  <c r="BP395" i="33"/>
  <c r="CZ191" i="33"/>
  <c r="CZ110" i="33"/>
  <c r="CZ551" i="33"/>
  <c r="BP290" i="33"/>
  <c r="CZ123" i="33"/>
  <c r="CZ597" i="33"/>
  <c r="DR414" i="33"/>
  <c r="CZ495" i="33"/>
  <c r="CZ572" i="33"/>
  <c r="CZ205" i="33"/>
  <c r="CZ81" i="33"/>
  <c r="CZ232" i="33"/>
  <c r="CZ239" i="33"/>
  <c r="CZ39" i="33"/>
  <c r="CZ118" i="33"/>
  <c r="CZ291" i="33"/>
  <c r="CZ195" i="33"/>
  <c r="CZ569" i="33"/>
  <c r="BP46" i="33"/>
  <c r="CZ220" i="33"/>
  <c r="DI455" i="33"/>
  <c r="DI141" i="33"/>
  <c r="DI265" i="33"/>
  <c r="DI269" i="33"/>
  <c r="DI275" i="33"/>
  <c r="DI331" i="33"/>
  <c r="DI157" i="33"/>
  <c r="BP76" i="33"/>
  <c r="DR179" i="33"/>
  <c r="CZ371" i="33"/>
  <c r="CZ203" i="33"/>
  <c r="CZ486" i="33"/>
  <c r="CZ152" i="33"/>
  <c r="CZ333" i="33"/>
  <c r="DI370" i="33"/>
  <c r="DI216" i="33"/>
  <c r="DI235" i="33"/>
  <c r="DI211" i="33"/>
  <c r="DI598" i="33"/>
  <c r="DI17" i="33"/>
  <c r="DI242" i="33"/>
  <c r="DI358" i="33"/>
  <c r="DI97" i="33"/>
  <c r="DI506" i="33"/>
  <c r="DI294" i="33"/>
  <c r="DI527" i="33"/>
  <c r="DI252" i="33"/>
  <c r="DI171" i="33"/>
  <c r="DI325" i="33"/>
  <c r="DI21" i="33"/>
  <c r="DI597" i="33"/>
  <c r="DI365" i="33"/>
  <c r="DI217" i="33"/>
  <c r="DR504" i="33"/>
  <c r="BP487" i="33"/>
  <c r="CZ466" i="33"/>
  <c r="CZ300" i="33"/>
  <c r="DI347" i="33"/>
  <c r="DI214" i="33"/>
  <c r="CZ160" i="33"/>
  <c r="CZ593" i="33"/>
  <c r="CZ127" i="33"/>
  <c r="CZ137" i="33"/>
  <c r="DI599" i="33"/>
  <c r="CZ90" i="33"/>
  <c r="CZ393" i="33"/>
  <c r="CZ475" i="33"/>
  <c r="CZ215" i="33"/>
  <c r="BP533" i="33"/>
  <c r="CZ23" i="33"/>
  <c r="CZ61" i="33"/>
  <c r="CZ48" i="33"/>
  <c r="CZ363" i="33"/>
  <c r="CZ139" i="33"/>
  <c r="CZ440" i="33"/>
  <c r="DR347" i="33"/>
  <c r="CZ255" i="33"/>
  <c r="CZ445" i="33"/>
  <c r="CZ598" i="33"/>
  <c r="CZ464" i="33"/>
  <c r="CZ514" i="33"/>
  <c r="CZ357" i="33"/>
  <c r="CZ575" i="33"/>
  <c r="CZ328" i="33"/>
  <c r="CZ506" i="33"/>
  <c r="CZ360" i="33"/>
  <c r="CZ97" i="33"/>
  <c r="CZ186" i="33"/>
  <c r="CZ596" i="33"/>
  <c r="DI281" i="33"/>
  <c r="DI187" i="33"/>
  <c r="DI580" i="33"/>
  <c r="DI23" i="33"/>
  <c r="DI452" i="33"/>
  <c r="DI522" i="33"/>
  <c r="CZ105" i="33"/>
  <c r="CZ80" i="33"/>
  <c r="CZ252" i="33"/>
  <c r="BP51" i="33"/>
  <c r="CZ221" i="33"/>
  <c r="CZ329" i="33"/>
  <c r="CZ515" i="33"/>
  <c r="CZ204" i="33"/>
  <c r="DI577" i="33"/>
  <c r="CZ198" i="33"/>
  <c r="CZ469" i="33"/>
  <c r="CZ259" i="33"/>
  <c r="DI348" i="33"/>
  <c r="CZ264" i="33"/>
  <c r="CZ463" i="33"/>
  <c r="CZ365" i="33"/>
  <c r="CZ213" i="33"/>
  <c r="CZ96" i="33"/>
  <c r="DI461" i="33"/>
  <c r="DR484" i="33"/>
  <c r="CZ347" i="33"/>
  <c r="CZ100" i="33"/>
  <c r="CZ343" i="33"/>
  <c r="CZ262" i="33"/>
  <c r="CZ319" i="33"/>
  <c r="CZ330" i="33"/>
  <c r="CZ132" i="33"/>
  <c r="CZ133" i="33"/>
  <c r="CZ348" i="33"/>
  <c r="CZ512" i="33"/>
  <c r="CZ561" i="33"/>
  <c r="CZ144" i="33"/>
  <c r="DI493" i="33"/>
  <c r="DI204" i="33"/>
  <c r="DI18" i="33"/>
  <c r="DI403" i="33"/>
  <c r="DI291" i="33"/>
  <c r="DI73" i="33"/>
  <c r="DI258" i="33"/>
  <c r="CZ545" i="33"/>
  <c r="CZ400" i="33"/>
  <c r="CZ483" i="33"/>
  <c r="CZ389" i="33"/>
  <c r="CZ588" i="33"/>
  <c r="CZ422" i="33"/>
  <c r="CZ284" i="33"/>
  <c r="CZ270" i="33"/>
  <c r="CZ502" i="33"/>
  <c r="DI344" i="33"/>
  <c r="DR153" i="33"/>
  <c r="CZ201" i="33"/>
  <c r="CZ274" i="33"/>
  <c r="CZ185" i="33"/>
  <c r="CZ341" i="33"/>
  <c r="CZ161" i="33"/>
  <c r="CZ150" i="33"/>
  <c r="CZ54" i="33"/>
  <c r="CZ306" i="33"/>
  <c r="CZ595" i="33"/>
  <c r="CZ439" i="33"/>
  <c r="DI103" i="33"/>
  <c r="DI409" i="33"/>
  <c r="DI336" i="33"/>
  <c r="DI149" i="33"/>
  <c r="DI163" i="33"/>
  <c r="DI282" i="33"/>
  <c r="DI178" i="33"/>
  <c r="DI318" i="33"/>
  <c r="CZ276" i="33"/>
  <c r="CZ582" i="33"/>
  <c r="CZ301" i="33"/>
  <c r="CZ119" i="33"/>
  <c r="CZ88" i="33"/>
  <c r="CZ227" i="33"/>
  <c r="CZ77" i="33"/>
  <c r="CZ521" i="33"/>
  <c r="CZ524" i="33"/>
  <c r="BP234" i="33"/>
  <c r="CZ577" i="33"/>
  <c r="CZ361" i="33"/>
  <c r="CZ200" i="33"/>
  <c r="CZ590" i="33"/>
  <c r="CZ260" i="33"/>
  <c r="CZ485" i="33"/>
  <c r="CZ354" i="33"/>
  <c r="CZ157" i="33"/>
  <c r="CZ63" i="33"/>
  <c r="CZ309" i="33"/>
  <c r="DI195" i="33"/>
  <c r="DI168" i="33"/>
  <c r="DI39" i="33"/>
  <c r="DI384" i="33"/>
  <c r="DI74" i="33"/>
  <c r="DI546" i="33"/>
  <c r="DI533" i="33"/>
  <c r="DI536" i="33"/>
  <c r="DI342" i="33"/>
  <c r="DI136" i="33"/>
  <c r="DI162" i="33"/>
  <c r="DI287" i="33"/>
  <c r="DI229" i="33"/>
  <c r="DI264" i="33"/>
  <c r="DH14" i="33"/>
  <c r="DI14" i="33" s="1"/>
  <c r="CZ174" i="33"/>
  <c r="CZ570" i="33"/>
  <c r="CZ581" i="33"/>
  <c r="CZ20" i="33"/>
  <c r="CZ528" i="33"/>
  <c r="CZ99" i="33"/>
  <c r="CZ472" i="33"/>
  <c r="CZ523" i="33"/>
  <c r="CZ434" i="33"/>
  <c r="DI595" i="33"/>
  <c r="BP563" i="33"/>
  <c r="CZ519" i="33"/>
  <c r="CZ312" i="33"/>
  <c r="CZ323" i="33"/>
  <c r="CZ199" i="33"/>
  <c r="DI172" i="33"/>
  <c r="CZ263" i="33"/>
  <c r="CZ179" i="33"/>
  <c r="CZ447" i="33"/>
  <c r="CZ188" i="33"/>
  <c r="DI432" i="33"/>
  <c r="DR34" i="33"/>
  <c r="DR150" i="33"/>
  <c r="CZ430" i="33"/>
  <c r="CZ253" i="33"/>
  <c r="CZ207" i="33"/>
  <c r="CZ375" i="33"/>
  <c r="BP268" i="33"/>
  <c r="CZ229" i="33"/>
  <c r="CZ170" i="33"/>
  <c r="CZ180" i="33"/>
  <c r="CZ494" i="33"/>
  <c r="CZ266" i="33"/>
  <c r="CZ226" i="33"/>
  <c r="CZ241" i="33"/>
  <c r="BP380" i="33"/>
  <c r="CZ120" i="33"/>
  <c r="CZ67" i="33"/>
  <c r="DR152" i="33"/>
  <c r="CZ175" i="33"/>
  <c r="CZ579" i="33"/>
  <c r="CZ242" i="33"/>
  <c r="CZ318" i="33"/>
  <c r="CZ147" i="33"/>
  <c r="BP249" i="33"/>
  <c r="CZ182" i="33"/>
  <c r="CZ364" i="33"/>
  <c r="DI296" i="33"/>
  <c r="DI501" i="33"/>
  <c r="DI56" i="33"/>
  <c r="DI310" i="33"/>
  <c r="DI368" i="33"/>
  <c r="DI396" i="33"/>
  <c r="DI517" i="33"/>
  <c r="DI29" i="33"/>
  <c r="DI416" i="33"/>
  <c r="DI372" i="33"/>
  <c r="DI367" i="33"/>
  <c r="DI189" i="33"/>
  <c r="DI541" i="33"/>
  <c r="DI543" i="33"/>
  <c r="CZ340" i="33"/>
  <c r="CZ444" i="33"/>
  <c r="CZ516" i="33"/>
  <c r="CZ87" i="33"/>
  <c r="CZ287" i="33"/>
  <c r="CZ117" i="33"/>
  <c r="BP186" i="33"/>
  <c r="CZ387" i="33"/>
  <c r="CZ296" i="33"/>
  <c r="DI512" i="33"/>
  <c r="CZ534" i="33"/>
  <c r="CZ496" i="33"/>
  <c r="CZ98" i="33"/>
  <c r="CZ240" i="33"/>
  <c r="CZ478" i="33"/>
  <c r="CZ372" i="33"/>
  <c r="DI399" i="33"/>
  <c r="BP322" i="33"/>
  <c r="CZ176" i="33"/>
  <c r="CZ124" i="33"/>
  <c r="CZ250" i="33"/>
  <c r="CZ268" i="33"/>
  <c r="DR588" i="33"/>
  <c r="DR481" i="33"/>
  <c r="DR524" i="33"/>
  <c r="CZ115" i="33"/>
  <c r="CZ21" i="33"/>
  <c r="CZ275" i="33"/>
  <c r="CZ19" i="33"/>
  <c r="CZ181" i="33"/>
  <c r="CZ487" i="33"/>
  <c r="CZ412" i="33"/>
  <c r="CZ583" i="33"/>
  <c r="BP16" i="33"/>
  <c r="CZ384" i="33"/>
  <c r="CZ101" i="33"/>
  <c r="DR207" i="33"/>
  <c r="BP454" i="33"/>
  <c r="CZ501" i="33"/>
  <c r="CZ547" i="33"/>
  <c r="CZ536" i="33"/>
  <c r="CZ324" i="33"/>
  <c r="CZ337" i="33"/>
  <c r="CZ156" i="33"/>
  <c r="CZ103" i="33"/>
  <c r="CZ187" i="33"/>
  <c r="CZ460" i="33"/>
  <c r="CZ235" i="33"/>
  <c r="CZ414" i="33"/>
  <c r="DI505" i="33"/>
  <c r="DI470" i="33"/>
  <c r="DI507" i="33"/>
  <c r="DI594" i="33"/>
  <c r="DI563" i="33"/>
  <c r="DI260" i="33"/>
  <c r="DI231" i="33"/>
  <c r="DI374" i="33"/>
  <c r="DI169" i="33"/>
  <c r="DI554" i="33"/>
  <c r="DI71" i="33"/>
  <c r="DI438" i="33"/>
  <c r="DI526" i="33"/>
  <c r="DI68" i="33"/>
  <c r="DI587" i="33"/>
  <c r="CZ210" i="33"/>
  <c r="CZ89" i="33"/>
  <c r="DR227" i="33"/>
  <c r="BP561" i="33"/>
  <c r="DR257" i="33"/>
  <c r="BP45" i="33"/>
  <c r="CZ594" i="33"/>
  <c r="CZ467" i="33"/>
  <c r="CZ450" i="33"/>
  <c r="CZ60" i="33"/>
  <c r="CZ399" i="33"/>
  <c r="DI539" i="33"/>
  <c r="CZ556" i="33"/>
  <c r="BP573" i="33"/>
  <c r="CZ359" i="33"/>
  <c r="CZ141" i="33"/>
  <c r="CZ121" i="33"/>
  <c r="CZ473" i="33"/>
  <c r="CZ286" i="33"/>
  <c r="BP471" i="33"/>
  <c r="CZ140" i="33"/>
  <c r="CZ362" i="33"/>
  <c r="CZ68" i="33"/>
  <c r="CZ585" i="33"/>
  <c r="DR545" i="33"/>
  <c r="DR143" i="33"/>
  <c r="DR435" i="33"/>
  <c r="CZ390" i="33"/>
  <c r="CZ335" i="33"/>
  <c r="CZ476" i="33"/>
  <c r="CZ508" i="33"/>
  <c r="CZ563" i="33"/>
  <c r="CZ379" i="33"/>
  <c r="CZ370" i="33"/>
  <c r="CZ465" i="33"/>
  <c r="BP521" i="33"/>
  <c r="CZ452" i="33"/>
  <c r="CZ397" i="33"/>
  <c r="CZ554" i="33"/>
  <c r="CZ59" i="33"/>
  <c r="CZ271" i="33"/>
  <c r="CZ404" i="33"/>
  <c r="CZ525" i="33"/>
  <c r="CZ92" i="33"/>
  <c r="BP488" i="33"/>
  <c r="CZ130" i="33"/>
  <c r="CZ231" i="33"/>
  <c r="CZ136" i="33"/>
  <c r="CZ24" i="33"/>
  <c r="CZ46" i="33"/>
  <c r="CZ183" i="33"/>
  <c r="DI550" i="33"/>
  <c r="DI418" i="33"/>
  <c r="DI397" i="33"/>
  <c r="DI335" i="33"/>
  <c r="DI272" i="33"/>
  <c r="DI49" i="33"/>
  <c r="DI40" i="33"/>
  <c r="DI499" i="33"/>
  <c r="DI60" i="33"/>
  <c r="DI69" i="33"/>
  <c r="DI121" i="33"/>
  <c r="DI451" i="33"/>
  <c r="DI523" i="33"/>
  <c r="DI299" i="33"/>
  <c r="DI223" i="33"/>
  <c r="CZ265" i="33"/>
  <c r="CZ413" i="33"/>
  <c r="CZ426" i="33"/>
  <c r="CZ58" i="33"/>
  <c r="CZ482" i="33"/>
  <c r="CZ382" i="33"/>
  <c r="CZ398" i="33"/>
  <c r="CZ327" i="33"/>
  <c r="DI240" i="33"/>
  <c r="BP421" i="33"/>
  <c r="CZ358" i="33"/>
  <c r="CZ423" i="33"/>
  <c r="CZ308" i="33"/>
  <c r="CZ490" i="33"/>
  <c r="DI584" i="33"/>
  <c r="DI319" i="33"/>
  <c r="BP277" i="33"/>
  <c r="CZ178" i="33"/>
  <c r="CZ479" i="33"/>
  <c r="CZ237" i="33"/>
  <c r="CZ316" i="33"/>
  <c r="DI311" i="33"/>
  <c r="BP81" i="33"/>
  <c r="CZ304" i="33"/>
  <c r="CZ338" i="33"/>
  <c r="CZ505" i="33"/>
  <c r="CZ584" i="33"/>
  <c r="DR570" i="33"/>
  <c r="DR395" i="33"/>
  <c r="BP470" i="33"/>
  <c r="CZ249" i="33"/>
  <c r="CZ443" i="33"/>
  <c r="DR205" i="33"/>
  <c r="CZ419" i="33"/>
  <c r="CZ171" i="33"/>
  <c r="CZ289" i="33"/>
  <c r="CZ565" i="33"/>
  <c r="CZ542" i="33"/>
  <c r="CZ73" i="33"/>
  <c r="CZ315" i="33"/>
  <c r="CZ377" i="33"/>
  <c r="CZ29" i="33"/>
  <c r="CZ339" i="33"/>
  <c r="CZ518" i="33"/>
  <c r="CZ567" i="33"/>
  <c r="CZ155" i="33"/>
  <c r="CZ314" i="33"/>
  <c r="BP73" i="33"/>
  <c r="CZ580" i="33"/>
  <c r="CZ517" i="33"/>
  <c r="DR413" i="33"/>
  <c r="CZ189" i="33"/>
  <c r="CZ298" i="33"/>
  <c r="DI224" i="33"/>
  <c r="DI119" i="33"/>
  <c r="DI555" i="33"/>
  <c r="DI528" i="33"/>
  <c r="DI114" i="33"/>
  <c r="DI339" i="33"/>
  <c r="DI496" i="33"/>
  <c r="DI201" i="33"/>
  <c r="DI222" i="33"/>
  <c r="DI558" i="33"/>
  <c r="DI48" i="33"/>
  <c r="DI243" i="33"/>
  <c r="DI87" i="33"/>
  <c r="DI545" i="33"/>
  <c r="DI249" i="33"/>
  <c r="DI537" i="33"/>
  <c r="BP127" i="33"/>
  <c r="BP110" i="33"/>
  <c r="DR477" i="33"/>
  <c r="BP82" i="33"/>
  <c r="CZ388" i="33"/>
  <c r="CZ208" i="33"/>
  <c r="CZ576" i="33"/>
  <c r="BP100" i="33"/>
  <c r="CZ532" i="33"/>
  <c r="DI476" i="33"/>
  <c r="BP312" i="33"/>
  <c r="CZ104" i="33"/>
  <c r="CZ159" i="33"/>
  <c r="CZ197" i="33"/>
  <c r="CZ432" i="33"/>
  <c r="DI324" i="33"/>
  <c r="BP176" i="33"/>
  <c r="CZ15" i="33"/>
  <c r="CZ428" i="33"/>
  <c r="CZ165" i="33"/>
  <c r="CZ158" i="33"/>
  <c r="DI233" i="33"/>
  <c r="CZ82" i="33"/>
  <c r="CZ79" i="33"/>
  <c r="CZ568" i="33"/>
  <c r="CZ511" i="33"/>
  <c r="DR80" i="33"/>
  <c r="DR567" i="33"/>
  <c r="BP207" i="33"/>
  <c r="CZ396" i="33"/>
  <c r="CZ85" i="33"/>
  <c r="CZ35" i="33"/>
  <c r="CZ553" i="33"/>
  <c r="CZ305" i="33"/>
  <c r="CZ223" i="33"/>
  <c r="CZ369" i="33"/>
  <c r="CZ383" i="33"/>
  <c r="CZ355" i="33"/>
  <c r="CZ36" i="33"/>
  <c r="CZ125" i="33"/>
  <c r="CZ138" i="33"/>
  <c r="CZ539" i="33"/>
  <c r="CZ325" i="33"/>
  <c r="CZ297" i="33"/>
  <c r="CZ126" i="33"/>
  <c r="CZ109" i="33"/>
  <c r="BP392" i="33"/>
  <c r="CZ70" i="33"/>
  <c r="CZ332" i="33"/>
  <c r="BP60" i="33"/>
  <c r="CZ507" i="33"/>
  <c r="CZ78" i="33"/>
  <c r="DI474" i="33"/>
  <c r="DI30" i="33"/>
  <c r="DI70" i="33"/>
  <c r="DI193" i="33"/>
  <c r="DI218" i="33"/>
  <c r="DI200" i="33"/>
  <c r="DI221" i="33"/>
  <c r="DI410" i="33"/>
  <c r="DI42" i="33"/>
  <c r="DI96" i="33"/>
  <c r="DI66" i="33"/>
  <c r="DI483" i="33"/>
  <c r="DI583" i="33"/>
  <c r="DI345" i="33"/>
  <c r="DI530" i="33"/>
  <c r="BP271" i="33"/>
  <c r="BP120" i="33"/>
  <c r="CZ449" i="33"/>
  <c r="CZ446" i="33"/>
  <c r="CZ143" i="33"/>
  <c r="CZ45" i="33"/>
  <c r="CZ151" i="33"/>
  <c r="CZ107" i="33"/>
  <c r="BP70" i="33"/>
  <c r="CW11" i="33" l="1"/>
  <c r="BR318" i="19" s="1"/>
  <c r="DO11" i="33"/>
  <c r="CD318" i="19" s="1"/>
  <c r="DF11" i="33"/>
  <c r="BX318" i="19" s="1"/>
  <c r="BM11" i="33"/>
  <c r="AT318" i="19" s="1"/>
  <c r="DO8" i="33" l="1"/>
  <c r="CD319" i="19" s="1"/>
  <c r="CD317" i="19" s="1"/>
  <c r="CD315" i="19" s="1"/>
  <c r="CD323" i="19" s="1"/>
  <c r="CD328" i="19" s="1"/>
  <c r="CW8" i="33"/>
  <c r="BR319" i="19" s="1"/>
  <c r="BR317" i="19" s="1"/>
  <c r="BR315" i="19" s="1"/>
  <c r="BR323" i="19" s="1"/>
  <c r="BR328" i="19" s="1"/>
  <c r="DF8" i="33"/>
  <c r="BX319" i="19" s="1"/>
  <c r="BX317" i="19" s="1"/>
  <c r="BX315" i="19" s="1"/>
  <c r="BX323" i="19" s="1"/>
  <c r="BX328" i="19" s="1"/>
  <c r="BM8" i="33"/>
  <c r="AT319" i="19" s="1"/>
  <c r="AT317" i="19" s="1"/>
  <c r="AT315" i="19" s="1"/>
  <c r="AT323" i="19" s="1"/>
  <c r="AT328" i="19" s="1"/>
  <c r="T3" i="33" l="1"/>
  <c r="W355" i="33" s="1"/>
  <c r="W97" i="33" l="1"/>
  <c r="AC3" i="33"/>
  <c r="W536" i="33"/>
  <c r="W345" i="33"/>
  <c r="W499" i="33"/>
  <c r="W431" i="33"/>
  <c r="W571" i="33"/>
  <c r="W443" i="33"/>
  <c r="W141" i="33"/>
  <c r="W587" i="33"/>
  <c r="W531" i="33"/>
  <c r="W291" i="33"/>
  <c r="W226" i="33"/>
  <c r="W380" i="33"/>
  <c r="W382" i="33"/>
  <c r="W167" i="33"/>
  <c r="W365" i="33"/>
  <c r="W581" i="33"/>
  <c r="W376" i="33"/>
  <c r="W529" i="33"/>
  <c r="W259" i="33"/>
  <c r="W62" i="33"/>
  <c r="W95" i="33"/>
  <c r="W462" i="33"/>
  <c r="W73" i="33"/>
  <c r="W370" i="33"/>
  <c r="W185" i="33"/>
  <c r="W260" i="33"/>
  <c r="W147" i="33"/>
  <c r="W551" i="33"/>
  <c r="W320" i="33"/>
  <c r="W449" i="33"/>
  <c r="W249" i="33"/>
  <c r="W456" i="33"/>
  <c r="W27" i="33"/>
  <c r="W417" i="33"/>
  <c r="W403" i="33"/>
  <c r="W104" i="33"/>
  <c r="W165" i="33"/>
  <c r="W254" i="33"/>
  <c r="W140" i="33"/>
  <c r="W116" i="33"/>
  <c r="W465" i="33"/>
  <c r="W381" i="33"/>
  <c r="W222" i="33"/>
  <c r="W418" i="33"/>
  <c r="W454" i="33"/>
  <c r="W479" i="33"/>
  <c r="W74" i="33"/>
  <c r="W342" i="33"/>
  <c r="W557" i="33"/>
  <c r="W155" i="33"/>
  <c r="W271" i="33"/>
  <c r="W489" i="33"/>
  <c r="W474" i="33"/>
  <c r="W559" i="33"/>
  <c r="W597" i="33"/>
  <c r="W460" i="33"/>
  <c r="W302" i="33"/>
  <c r="W98" i="33"/>
  <c r="W339" i="33"/>
  <c r="W72" i="33"/>
  <c r="W221" i="33"/>
  <c r="W324" i="33"/>
  <c r="W282" i="33"/>
  <c r="W142" i="33"/>
  <c r="W152" i="33"/>
  <c r="W414" i="33"/>
  <c r="W176" i="33"/>
  <c r="W500" i="33"/>
  <c r="W526" i="33"/>
  <c r="W44" i="33"/>
  <c r="W47" i="33"/>
  <c r="W87" i="33"/>
  <c r="W156" i="33"/>
  <c r="W130" i="33"/>
  <c r="W478" i="33"/>
  <c r="W505" i="33"/>
  <c r="W248" i="33"/>
  <c r="W159" i="33"/>
  <c r="W228" i="33"/>
  <c r="W257" i="33"/>
  <c r="W338" i="33"/>
  <c r="W442" i="33"/>
  <c r="W255" i="33"/>
  <c r="W440" i="33"/>
  <c r="W569" i="33"/>
  <c r="W242" i="33"/>
  <c r="W204" i="33"/>
  <c r="W245" i="33"/>
  <c r="W458" i="33"/>
  <c r="W93" i="33"/>
  <c r="W494" i="33"/>
  <c r="W261" i="33"/>
  <c r="W153" i="33"/>
  <c r="W20" i="33"/>
  <c r="W390" i="33"/>
  <c r="W594" i="33"/>
  <c r="W426" i="33"/>
  <c r="W430" i="33"/>
  <c r="W351" i="33"/>
  <c r="W201" i="33"/>
  <c r="W578" i="33"/>
  <c r="W333" i="33"/>
  <c r="W537" i="33"/>
  <c r="W77" i="33"/>
  <c r="W525" i="33"/>
  <c r="W301" i="33"/>
  <c r="W387" i="33"/>
  <c r="W229" i="33"/>
  <c r="W16" i="33"/>
  <c r="W601" i="33"/>
  <c r="W344" i="33"/>
  <c r="W110" i="33"/>
  <c r="W281" i="33"/>
  <c r="W487" i="33"/>
  <c r="W272" i="33"/>
  <c r="W588" i="33"/>
  <c r="W524" i="33"/>
  <c r="W114" i="33"/>
  <c r="W340" i="33"/>
  <c r="W118" i="33"/>
  <c r="W70" i="33"/>
  <c r="W144" i="33"/>
  <c r="W241" i="33"/>
  <c r="W68" i="33"/>
  <c r="W373" i="33"/>
  <c r="W470" i="33"/>
  <c r="W196" i="33"/>
  <c r="W96" i="33"/>
  <c r="W79" i="33"/>
  <c r="W173" i="33"/>
  <c r="W367" i="33"/>
  <c r="W327" i="33"/>
  <c r="W405" i="33"/>
  <c r="W451" i="33"/>
  <c r="W528" i="33"/>
  <c r="W231" i="33"/>
  <c r="W457" i="33"/>
  <c r="W315" i="33"/>
  <c r="W216" i="33"/>
  <c r="W195" i="33"/>
  <c r="W319" i="33"/>
  <c r="W237" i="33"/>
  <c r="W258" i="33"/>
  <c r="W398" i="33"/>
  <c r="W521" i="33"/>
  <c r="W109" i="33"/>
  <c r="W32" i="33"/>
  <c r="W354" i="33"/>
  <c r="W389" i="33"/>
  <c r="W119" i="33"/>
  <c r="W503" i="33"/>
  <c r="W548" i="33"/>
  <c r="W413" i="33"/>
  <c r="W313" i="33"/>
  <c r="W532" i="33"/>
  <c r="W14" i="33"/>
  <c r="W318" i="33"/>
  <c r="W455" i="33"/>
  <c r="W445" i="33"/>
  <c r="W391" i="33"/>
  <c r="W33" i="33"/>
  <c r="W61" i="33"/>
  <c r="W394" i="33"/>
  <c r="W304" i="33"/>
  <c r="W424" i="33"/>
  <c r="W69" i="33"/>
  <c r="W580" i="33"/>
  <c r="W446" i="33"/>
  <c r="W169" i="33"/>
  <c r="W384" i="33"/>
  <c r="W467" i="33"/>
  <c r="W105" i="33"/>
  <c r="W46" i="33"/>
  <c r="W366" i="33"/>
  <c r="W251" i="33"/>
  <c r="W323" i="33"/>
  <c r="W329" i="33"/>
  <c r="W568" i="33"/>
  <c r="W368" i="33"/>
  <c r="W527" i="33"/>
  <c r="W227" i="33"/>
  <c r="W28" i="33"/>
  <c r="W484" i="33"/>
  <c r="W158" i="33"/>
  <c r="W429" i="33"/>
  <c r="W41" i="33"/>
  <c r="W115" i="33"/>
  <c r="W138" i="33"/>
  <c r="W485" i="33"/>
  <c r="W374" i="33"/>
  <c r="W330" i="33"/>
  <c r="W511" i="33"/>
  <c r="W205" i="33"/>
  <c r="W496" i="33"/>
  <c r="W362" i="33"/>
  <c r="W357" i="33"/>
  <c r="W268" i="33"/>
  <c r="W137" i="33"/>
  <c r="W490" i="33"/>
  <c r="W106" i="33"/>
  <c r="W78" i="33"/>
  <c r="W539" i="33"/>
  <c r="W590" i="33"/>
  <c r="W593" i="33"/>
  <c r="W174" i="33"/>
  <c r="W552" i="33"/>
  <c r="W585" i="33"/>
  <c r="W574" i="33"/>
  <c r="W154" i="33"/>
  <c r="W112" i="33"/>
  <c r="W136" i="33"/>
  <c r="W186" i="33"/>
  <c r="W502" i="33"/>
  <c r="W183" i="33"/>
  <c r="W289" i="33"/>
  <c r="W175" i="33"/>
  <c r="W56" i="33"/>
  <c r="W52" i="33"/>
  <c r="W464" i="33"/>
  <c r="W117" i="33"/>
  <c r="W410" i="33"/>
  <c r="W397" i="33"/>
  <c r="W288" i="33"/>
  <c r="W325" i="33"/>
  <c r="W168" i="33"/>
  <c r="W482" i="33"/>
  <c r="W202" i="33"/>
  <c r="W498" i="33"/>
  <c r="W274" i="33"/>
  <c r="W317" i="33"/>
  <c r="W59" i="33"/>
  <c r="W218" i="33"/>
  <c r="W200" i="33"/>
  <c r="W148" i="33"/>
  <c r="W224" i="33"/>
  <c r="W437" i="33"/>
  <c r="W602" i="33"/>
  <c r="W306" i="33"/>
  <c r="W300" i="33"/>
  <c r="W328" i="33"/>
  <c r="W244" i="33"/>
  <c r="W236" i="33"/>
  <c r="W215" i="33"/>
  <c r="W567" i="33"/>
  <c r="W43" i="33"/>
  <c r="W113" i="33"/>
  <c r="W321" i="33"/>
  <c r="W29" i="33"/>
  <c r="W124" i="33"/>
  <c r="W103" i="33"/>
  <c r="W510" i="33"/>
  <c r="W540" i="33"/>
  <c r="W99" i="33"/>
  <c r="W84" i="33"/>
  <c r="W583" i="33"/>
  <c r="W92" i="33"/>
  <c r="W128" i="33"/>
  <c r="W561" i="33"/>
  <c r="W188" i="33"/>
  <c r="W509" i="33"/>
  <c r="W40" i="33"/>
  <c r="W24" i="33"/>
  <c r="W359" i="33"/>
  <c r="W570" i="33"/>
  <c r="W547" i="33"/>
  <c r="W369" i="33"/>
  <c r="W67" i="33"/>
  <c r="W23" i="33"/>
  <c r="W522" i="33"/>
  <c r="W50" i="33"/>
  <c r="W512" i="33"/>
  <c r="W493" i="33"/>
  <c r="W316" i="33"/>
  <c r="W562" i="33"/>
  <c r="W515" i="33"/>
  <c r="W164" i="33"/>
  <c r="W149" i="33"/>
  <c r="W347" i="33"/>
  <c r="W131" i="33"/>
  <c r="W58" i="33"/>
  <c r="W184" i="33"/>
  <c r="W514" i="33"/>
  <c r="W314" i="33"/>
  <c r="W256" i="33"/>
  <c r="W253" i="33"/>
  <c r="W506" i="33"/>
  <c r="W534" i="33"/>
  <c r="W332" i="33"/>
  <c r="W81" i="33"/>
  <c r="W427" i="33"/>
  <c r="W375" i="33"/>
  <c r="W133" i="33"/>
  <c r="W491" i="33"/>
  <c r="W157" i="33"/>
  <c r="W166" i="33"/>
  <c r="W198" i="33"/>
  <c r="W519" i="33"/>
  <c r="W83" i="33"/>
  <c r="W122" i="33"/>
  <c r="W240" i="33"/>
  <c r="W181" i="33"/>
  <c r="W404" i="33"/>
  <c r="W542" i="33"/>
  <c r="W425" i="33"/>
  <c r="W396" i="33"/>
  <c r="W572" i="33"/>
  <c r="W162" i="33"/>
  <c r="W577" i="33"/>
  <c r="W592" i="33"/>
  <c r="W356" i="33"/>
  <c r="W19" i="33"/>
  <c r="W441" i="33"/>
  <c r="W303" i="33"/>
  <c r="W428" i="33"/>
  <c r="W363" i="33"/>
  <c r="W591" i="33"/>
  <c r="W151" i="33"/>
  <c r="W66" i="33"/>
  <c r="W422" i="33"/>
  <c r="W508" i="33"/>
  <c r="W448" i="33"/>
  <c r="W388" i="33"/>
  <c r="W161" i="33"/>
  <c r="W564" i="33"/>
  <c r="W187" i="33"/>
  <c r="W400" i="33"/>
  <c r="W233" i="33"/>
  <c r="W121" i="33"/>
  <c r="W49" i="33"/>
  <c r="W322" i="33"/>
  <c r="W407" i="33"/>
  <c r="W38" i="33"/>
  <c r="W263" i="33"/>
  <c r="W335" i="33"/>
  <c r="W411" i="33"/>
  <c r="W550" i="33"/>
  <c r="W197" i="33"/>
  <c r="W179" i="33"/>
  <c r="W278" i="33"/>
  <c r="W101" i="33"/>
  <c r="W297" i="33"/>
  <c r="W549" i="33"/>
  <c r="W361" i="33"/>
  <c r="W311" i="33"/>
  <c r="W90" i="33"/>
  <c r="W42" i="33"/>
  <c r="W349" i="33"/>
  <c r="W55" i="33"/>
  <c r="W172" i="33"/>
  <c r="W36" i="33"/>
  <c r="W163" i="33"/>
  <c r="W533" i="33"/>
  <c r="W535" i="33"/>
  <c r="W64" i="33"/>
  <c r="W436" i="33"/>
  <c r="W409" i="33"/>
  <c r="W65" i="33"/>
  <c r="W170" i="33"/>
  <c r="W393" i="33"/>
  <c r="W433" i="33"/>
  <c r="W600" i="33"/>
  <c r="W312" i="33"/>
  <c r="W135" i="33"/>
  <c r="W372" i="33"/>
  <c r="W595" i="33"/>
  <c r="W39" i="33"/>
  <c r="W385" i="33"/>
  <c r="W563" i="33"/>
  <c r="W250" i="33"/>
  <c r="W53" i="33"/>
  <c r="W507" i="33"/>
  <c r="W378" i="33"/>
  <c r="W275" i="33"/>
  <c r="W82" i="33"/>
  <c r="W466" i="33"/>
  <c r="W350" i="33"/>
  <c r="W341" i="33"/>
  <c r="W541" i="33"/>
  <c r="W299" i="33"/>
  <c r="W35" i="33"/>
  <c r="W91" i="33"/>
  <c r="W150" i="33"/>
  <c r="W392" i="33"/>
  <c r="W21" i="33"/>
  <c r="W432" i="33"/>
  <c r="W60" i="33"/>
  <c r="W553" i="33"/>
  <c r="W459" i="33"/>
  <c r="W477" i="33"/>
  <c r="W596" i="33"/>
  <c r="W513" i="33"/>
  <c r="W555" i="33"/>
  <c r="W292" i="33"/>
  <c r="W383" i="33"/>
  <c r="W483" i="33"/>
  <c r="W453" i="33"/>
  <c r="W334" i="33"/>
  <c r="W543" i="33"/>
  <c r="W326" i="33"/>
  <c r="W123" i="33"/>
  <c r="W408" i="33"/>
  <c r="W57" i="33"/>
  <c r="W401" i="33"/>
  <c r="W31" i="33"/>
  <c r="W504" i="33"/>
  <c r="W589" i="33"/>
  <c r="W182" i="33"/>
  <c r="W435" i="33"/>
  <c r="W252" i="33"/>
  <c r="W214" i="33"/>
  <c r="W310" i="33"/>
  <c r="W213" i="33"/>
  <c r="W486" i="33"/>
  <c r="W565" i="33"/>
  <c r="W538" i="33"/>
  <c r="W225" i="33"/>
  <c r="W279" i="33"/>
  <c r="W358" i="33"/>
  <c r="W416" i="33"/>
  <c r="W573" i="33"/>
  <c r="W76" i="33"/>
  <c r="W71" i="33"/>
  <c r="W419" i="33"/>
  <c r="W220" i="33"/>
  <c r="W343" i="33"/>
  <c r="W111" i="33"/>
  <c r="W210" i="33"/>
  <c r="W234" i="33"/>
  <c r="W395" i="33"/>
  <c r="W286" i="33"/>
  <c r="W517" i="33"/>
  <c r="W25" i="33"/>
  <c r="W178" i="33"/>
  <c r="W520" i="33"/>
  <c r="W247" i="33"/>
  <c r="W125" i="33"/>
  <c r="W582" i="33"/>
  <c r="W108" i="33"/>
  <c r="W75" i="33"/>
  <c r="W469" i="33"/>
  <c r="W203" i="33"/>
  <c r="W26" i="33"/>
  <c r="W575" i="33"/>
  <c r="W239" i="33"/>
  <c r="W37" i="33"/>
  <c r="W444" i="33"/>
  <c r="W421" i="33"/>
  <c r="W516" i="33"/>
  <c r="W295" i="33"/>
  <c r="W267" i="33"/>
  <c r="W209" i="33"/>
  <c r="W276" i="33"/>
  <c r="W308" i="33"/>
  <c r="W206" i="33"/>
  <c r="W223" i="33"/>
  <c r="W235" i="33"/>
  <c r="W434" i="33"/>
  <c r="W554" i="33"/>
  <c r="W190" i="33"/>
  <c r="W544" i="33"/>
  <c r="W269" i="33"/>
  <c r="W423" i="33"/>
  <c r="W518" i="33"/>
  <c r="W298" i="33"/>
  <c r="W475" i="33"/>
  <c r="W472" i="33"/>
  <c r="W438" i="33"/>
  <c r="W143" i="33"/>
  <c r="W194" i="33"/>
  <c r="W546" i="33"/>
  <c r="W492" i="33"/>
  <c r="W102" i="33"/>
  <c r="W447" i="33"/>
  <c r="W360" i="33"/>
  <c r="W293" i="33"/>
  <c r="W331" i="33"/>
  <c r="W22" i="33"/>
  <c r="W476" i="33"/>
  <c r="W560" i="33"/>
  <c r="W243" i="33"/>
  <c r="W294" i="33"/>
  <c r="W402" i="33"/>
  <c r="W603" i="33"/>
  <c r="W290" i="33"/>
  <c r="W80" i="33"/>
  <c r="W180" i="33"/>
  <c r="W126" i="33"/>
  <c r="W34" i="33"/>
  <c r="W346" i="33"/>
  <c r="W415" i="33"/>
  <c r="W129" i="33"/>
  <c r="W598" i="33"/>
  <c r="W305" i="33"/>
  <c r="W463" i="33"/>
  <c r="W94" i="33"/>
  <c r="W212" i="33"/>
  <c r="W352" i="33"/>
  <c r="W283" i="33"/>
  <c r="W579" i="33"/>
  <c r="W30" i="33"/>
  <c r="W191" i="33"/>
  <c r="W208" i="33"/>
  <c r="W266" i="33"/>
  <c r="W18" i="33"/>
  <c r="W468" i="33"/>
  <c r="W420" i="33"/>
  <c r="W132" i="33"/>
  <c r="W146" i="33"/>
  <c r="W364" i="33"/>
  <c r="W54" i="33"/>
  <c r="W399" i="33"/>
  <c r="W379" i="33"/>
  <c r="W88" i="33"/>
  <c r="W145" i="33"/>
  <c r="W406" i="33"/>
  <c r="W192" i="33"/>
  <c r="W270" i="33"/>
  <c r="W217" i="33"/>
  <c r="W85" i="33"/>
  <c r="W246" i="33"/>
  <c r="W371" i="33"/>
  <c r="W45" i="33"/>
  <c r="W171" i="33"/>
  <c r="W336" i="33"/>
  <c r="W207" i="33"/>
  <c r="W461" i="33"/>
  <c r="W307" i="33"/>
  <c r="W530" i="33"/>
  <c r="W232" i="33"/>
  <c r="W199" i="33"/>
  <c r="W277" i="33"/>
  <c r="W238" i="33"/>
  <c r="W558" i="33"/>
  <c r="W264" i="33"/>
  <c r="W134" i="33"/>
  <c r="W120" i="33"/>
  <c r="W450" i="33"/>
  <c r="W285" i="33"/>
  <c r="W63" i="33"/>
  <c r="W545" i="33"/>
  <c r="W584" i="33"/>
  <c r="W219" i="33"/>
  <c r="W309" i="33"/>
  <c r="W452" i="33"/>
  <c r="W287" i="33"/>
  <c r="W211" i="33"/>
  <c r="W193" i="33"/>
  <c r="W100" i="33"/>
  <c r="W139" i="33"/>
  <c r="W17" i="33"/>
  <c r="W495" i="33"/>
  <c r="W386" i="33"/>
  <c r="W488" i="33"/>
  <c r="W556" i="33"/>
  <c r="W86" i="33"/>
  <c r="W280" i="33"/>
  <c r="W412" i="33"/>
  <c r="W15" i="33"/>
  <c r="W481" i="33"/>
  <c r="W284" i="33"/>
  <c r="W48" i="33"/>
  <c r="W576" i="33"/>
  <c r="W439" i="33"/>
  <c r="W501" i="33"/>
  <c r="W497" i="33"/>
  <c r="W586" i="33"/>
  <c r="W599" i="33"/>
  <c r="W473" i="33"/>
  <c r="W377" i="33"/>
  <c r="W337" i="33"/>
  <c r="W265" i="33"/>
  <c r="W353" i="33"/>
  <c r="W262" i="33"/>
  <c r="W127" i="33"/>
  <c r="W51" i="33"/>
  <c r="W480" i="33"/>
  <c r="W523" i="33"/>
  <c r="W273" i="33"/>
  <c r="W471" i="33"/>
  <c r="W348" i="33"/>
  <c r="W296" i="33"/>
  <c r="W89" i="33"/>
  <c r="W107" i="33"/>
  <c r="W189" i="33"/>
  <c r="W566" i="33"/>
  <c r="W160" i="33"/>
  <c r="W230" i="33"/>
  <c r="W177" i="33"/>
  <c r="T11" i="33" l="1"/>
  <c r="P318" i="19" s="1"/>
  <c r="AF576" i="33"/>
  <c r="AF447" i="33"/>
  <c r="AF495" i="33"/>
  <c r="AF587" i="33"/>
  <c r="AF246" i="33"/>
  <c r="AF283" i="33"/>
  <c r="AF224" i="33"/>
  <c r="AF441" i="33"/>
  <c r="AF345" i="33"/>
  <c r="AF468" i="33"/>
  <c r="AF289" i="33"/>
  <c r="AF300" i="33"/>
  <c r="AF539" i="33"/>
  <c r="AF80" i="33"/>
  <c r="AF225" i="33"/>
  <c r="AF409" i="33"/>
  <c r="AF259" i="33"/>
  <c r="AF138" i="33"/>
  <c r="AF340" i="33"/>
  <c r="AF226" i="33"/>
  <c r="AF353" i="33"/>
  <c r="AF467" i="33"/>
  <c r="AF132" i="33"/>
  <c r="AF136" i="33"/>
  <c r="AF350" i="33"/>
  <c r="AF62" i="33"/>
  <c r="AF39" i="33"/>
  <c r="AF149" i="33"/>
  <c r="AF439" i="33"/>
  <c r="AF243" i="33"/>
  <c r="AF408" i="33"/>
  <c r="AF526" i="33"/>
  <c r="AF324" i="33"/>
  <c r="AF186" i="33"/>
  <c r="AF432" i="33"/>
  <c r="AF586" i="33"/>
  <c r="AF406" i="33"/>
  <c r="AF463" i="33"/>
  <c r="AF444" i="33"/>
  <c r="AF582" i="33"/>
  <c r="AF486" i="33"/>
  <c r="AF466" i="33"/>
  <c r="AF521" i="33"/>
  <c r="AF331" i="33"/>
  <c r="AF15" i="33"/>
  <c r="AF271" i="33"/>
  <c r="AF87" i="33"/>
  <c r="AF460" i="33"/>
  <c r="AF150" i="33"/>
  <c r="AF508" i="33"/>
  <c r="AF370" i="33"/>
  <c r="AF451" i="33"/>
  <c r="AF461" i="33"/>
  <c r="AF323" i="33"/>
  <c r="AF126" i="33"/>
  <c r="AF519" i="33"/>
  <c r="AF426" i="33"/>
  <c r="AF145" i="33"/>
  <c r="AF527" i="33"/>
  <c r="AF157" i="33"/>
  <c r="AF389" i="33"/>
  <c r="AF180" i="33"/>
  <c r="AF48" i="33"/>
  <c r="AF393" i="33"/>
  <c r="AF172" i="33"/>
  <c r="AF443" i="33"/>
  <c r="AF537" i="33"/>
  <c r="AF338" i="33"/>
  <c r="AF253" i="33"/>
  <c r="AF553" i="33"/>
  <c r="AF592" i="33"/>
  <c r="AF531" i="33"/>
  <c r="AF344" i="33"/>
  <c r="AF232" i="33"/>
  <c r="AF433" i="33"/>
  <c r="AF19" i="33"/>
  <c r="AF565" i="33"/>
  <c r="AF599" i="33"/>
  <c r="AF384" i="33"/>
  <c r="AF413" i="33"/>
  <c r="AF497" i="33"/>
  <c r="AF341" i="33"/>
  <c r="AF476" i="33"/>
  <c r="AF445" i="33"/>
  <c r="AF306" i="33"/>
  <c r="AF66" i="33"/>
  <c r="AF51" i="33"/>
  <c r="AF329" i="33"/>
  <c r="AF387" i="33"/>
  <c r="AF37" i="33"/>
  <c r="AF140" i="33"/>
  <c r="AF189" i="33"/>
  <c r="AF396" i="33"/>
  <c r="AF464" i="33"/>
  <c r="AF595" i="33"/>
  <c r="AF418" i="33"/>
  <c r="AF104" i="33"/>
  <c r="AF429" i="33"/>
  <c r="AF196" i="33"/>
  <c r="AF589" i="33"/>
  <c r="AF593" i="33"/>
  <c r="AF155" i="33"/>
  <c r="AF498" i="33"/>
  <c r="AF148" i="33"/>
  <c r="AF223" i="33"/>
  <c r="AF558" i="33"/>
  <c r="AF296" i="33"/>
  <c r="AF47" i="33"/>
  <c r="AF422" i="33"/>
  <c r="AF483" i="33"/>
  <c r="AF473" i="33"/>
  <c r="AF410" i="33"/>
  <c r="AF375" i="33"/>
  <c r="AF57" i="33"/>
  <c r="AF125" i="33"/>
  <c r="AF33" i="33"/>
  <c r="AF112" i="33"/>
  <c r="AF316" i="33"/>
  <c r="AF524" i="33"/>
  <c r="AF355" i="33"/>
  <c r="AF470" i="33"/>
  <c r="AF512" i="33"/>
  <c r="AF480" i="33"/>
  <c r="AF518" i="33"/>
  <c r="AF309" i="33"/>
  <c r="AF109" i="33"/>
  <c r="AF168" i="33"/>
  <c r="AF67" i="33"/>
  <c r="AF528" i="33"/>
  <c r="AF164" i="33"/>
  <c r="AF25" i="33"/>
  <c r="AF287" i="33"/>
  <c r="AF44" i="33"/>
  <c r="AF502" i="33"/>
  <c r="AF354" i="33"/>
  <c r="AF280" i="33"/>
  <c r="AF514" i="33"/>
  <c r="AF405" i="33"/>
  <c r="AF241" i="33"/>
  <c r="AF212" i="33"/>
  <c r="AF134" i="33"/>
  <c r="AF425" i="33"/>
  <c r="AF233" i="33"/>
  <c r="AF523" i="33"/>
  <c r="AF152" i="33"/>
  <c r="AF326" i="33"/>
  <c r="AF58" i="33"/>
  <c r="AF321" i="33"/>
  <c r="AF427" i="33"/>
  <c r="AF325" i="33"/>
  <c r="AF308" i="33"/>
  <c r="AF195" i="33"/>
  <c r="AF357" i="33"/>
  <c r="AF234" i="33"/>
  <c r="AF83" i="33"/>
  <c r="AF199" i="33"/>
  <c r="AF92" i="33"/>
  <c r="AF360" i="33"/>
  <c r="AF591" i="33"/>
  <c r="AF315" i="33"/>
  <c r="AF414" i="33"/>
  <c r="AF401" i="33"/>
  <c r="AF314" i="33"/>
  <c r="AF133" i="33"/>
  <c r="AF151" i="33"/>
  <c r="AF21" i="33"/>
  <c r="AF54" i="33"/>
  <c r="AF77" i="33"/>
  <c r="AF579" i="33"/>
  <c r="AF538" i="33"/>
  <c r="AF346" i="33"/>
  <c r="AF369" i="33"/>
  <c r="AF381" i="33"/>
  <c r="AF82" i="33"/>
  <c r="AF50" i="33"/>
  <c r="AF284" i="33"/>
  <c r="AF202" i="33"/>
  <c r="AF252" i="33"/>
  <c r="AF407" i="33"/>
  <c r="AF99" i="33"/>
  <c r="AF556" i="33"/>
  <c r="AF588" i="33"/>
  <c r="AF513" i="33"/>
  <c r="AF501" i="33"/>
  <c r="AF118" i="33"/>
  <c r="AF394" i="33"/>
  <c r="AF333" i="33"/>
  <c r="AF511" i="33"/>
  <c r="AF73" i="33"/>
  <c r="AF194" i="33"/>
  <c r="AF534" i="33"/>
  <c r="AF573" i="33"/>
  <c r="AF278" i="33"/>
  <c r="AF448" i="33"/>
  <c r="AF435" i="33"/>
  <c r="AF20" i="33"/>
  <c r="AF119" i="33"/>
  <c r="AF440" i="33"/>
  <c r="AF262" i="33"/>
  <c r="AF17" i="33"/>
  <c r="AF146" i="33"/>
  <c r="AF544" i="33"/>
  <c r="AF569" i="33"/>
  <c r="AF347" i="33"/>
  <c r="AF596" i="33"/>
  <c r="AF178" i="33"/>
  <c r="AF247" i="33"/>
  <c r="AF402" i="33"/>
  <c r="AF506" i="33"/>
  <c r="AF395" i="33"/>
  <c r="AF23" i="33"/>
  <c r="AF584" i="33"/>
  <c r="AF574" i="33"/>
  <c r="AF380" i="33"/>
  <c r="AF74" i="33"/>
  <c r="AF490" i="33"/>
  <c r="AF38" i="33"/>
  <c r="AF147" i="33"/>
  <c r="AF359" i="33"/>
  <c r="AF42" i="33"/>
  <c r="AF213" i="33"/>
  <c r="AF273" i="33"/>
  <c r="AF522" i="33"/>
  <c r="AF64" i="33"/>
  <c r="AF320" i="33"/>
  <c r="AF379" i="33"/>
  <c r="AF496" i="33"/>
  <c r="AF437" i="33"/>
  <c r="AF462" i="33"/>
  <c r="AF185" i="33"/>
  <c r="AF61" i="33"/>
  <c r="AF504" i="33"/>
  <c r="AF181" i="33"/>
  <c r="AF436" i="33"/>
  <c r="AF276" i="33"/>
  <c r="AF282" i="33"/>
  <c r="AF101" i="33"/>
  <c r="AF122" i="33"/>
  <c r="AF365" i="33"/>
  <c r="AF131" i="33"/>
  <c r="AF561" i="33"/>
  <c r="AF229" i="33"/>
  <c r="AF130" i="33"/>
  <c r="AF601" i="33"/>
  <c r="AF562" i="33"/>
  <c r="AF235" i="33"/>
  <c r="AF442" i="33"/>
  <c r="AF182" i="33"/>
  <c r="AF489" i="33"/>
  <c r="AF43" i="33"/>
  <c r="AF111" i="33"/>
  <c r="AF107" i="33"/>
  <c r="AF342" i="33"/>
  <c r="AF244" i="33"/>
  <c r="AF200" i="33"/>
  <c r="AF487" i="33"/>
  <c r="AF399" i="33"/>
  <c r="AF52" i="33"/>
  <c r="AF26" i="33"/>
  <c r="AF404" i="33"/>
  <c r="AF348" i="33"/>
  <c r="AF288" i="33"/>
  <c r="AF305" i="33"/>
  <c r="AF249" i="33"/>
  <c r="AF421" i="33"/>
  <c r="AF493" i="33"/>
  <c r="AF129" i="33"/>
  <c r="AF27" i="33"/>
  <c r="AF469" i="33"/>
  <c r="AF376" i="33"/>
  <c r="AF600" i="33"/>
  <c r="AF310" i="33"/>
  <c r="AF290" i="33"/>
  <c r="AF31" i="33"/>
  <c r="AF293" i="33"/>
  <c r="AF32" i="33"/>
  <c r="AF411" i="33"/>
  <c r="AF304" i="33"/>
  <c r="AF30" i="33"/>
  <c r="AF217" i="33"/>
  <c r="AF572" i="33"/>
  <c r="AF302" i="33"/>
  <c r="AF322" i="33"/>
  <c r="AF116" i="33"/>
  <c r="AF446" i="33"/>
  <c r="AF75" i="33"/>
  <c r="AF45" i="33"/>
  <c r="AF583" i="33"/>
  <c r="AF76" i="33"/>
  <c r="AF358" i="33"/>
  <c r="AF197" i="33"/>
  <c r="AF173" i="33"/>
  <c r="AF210" i="33"/>
  <c r="AF543" i="33"/>
  <c r="AF59" i="33"/>
  <c r="AF158" i="33"/>
  <c r="AF261" i="33"/>
  <c r="AF540" i="33"/>
  <c r="AF127" i="33"/>
  <c r="AF72" i="33"/>
  <c r="AF403" i="33"/>
  <c r="AF507" i="33"/>
  <c r="AF494" i="33"/>
  <c r="AF121" i="33"/>
  <c r="AF256" i="33"/>
  <c r="AF36" i="33"/>
  <c r="AF551" i="33"/>
  <c r="AF94" i="33"/>
  <c r="AF459" i="33"/>
  <c r="AF254" i="33"/>
  <c r="AF68" i="33"/>
  <c r="AF192" i="33"/>
  <c r="AF175" i="33"/>
  <c r="AF434" i="33"/>
  <c r="AF98" i="33"/>
  <c r="AF281" i="33"/>
  <c r="AF274" i="33"/>
  <c r="AF471" i="33"/>
  <c r="AF220" i="33"/>
  <c r="AF491" i="33"/>
  <c r="AF416" i="33"/>
  <c r="AF400" i="33"/>
  <c r="AF123" i="33"/>
  <c r="AF541" i="33"/>
  <c r="AF423" i="33"/>
  <c r="AF198" i="33"/>
  <c r="AF516" i="33"/>
  <c r="AF317" i="33"/>
  <c r="AF96" i="33"/>
  <c r="AF554" i="33"/>
  <c r="AF517" i="33"/>
  <c r="AF603" i="33"/>
  <c r="AF286" i="33"/>
  <c r="AF93" i="33"/>
  <c r="AF160" i="33"/>
  <c r="AF203" i="33"/>
  <c r="AF567" i="33"/>
  <c r="AF179" i="33"/>
  <c r="AF219" i="33"/>
  <c r="AF124" i="33"/>
  <c r="AF176" i="33"/>
  <c r="AF525" i="33"/>
  <c r="AF449" i="33"/>
  <c r="AF492" i="33"/>
  <c r="AF65" i="33"/>
  <c r="AF143" i="33"/>
  <c r="AF503" i="33"/>
  <c r="AF479" i="33"/>
  <c r="AF18" i="33"/>
  <c r="AF397" i="33"/>
  <c r="AF291" i="33"/>
  <c r="AF55" i="33"/>
  <c r="AF216" i="33"/>
  <c r="AF268" i="33"/>
  <c r="AF390" i="33"/>
  <c r="AF298" i="33"/>
  <c r="AF485" i="33"/>
  <c r="AF28" i="33"/>
  <c r="AF24" i="33"/>
  <c r="AF367" i="33"/>
  <c r="AF532" i="33"/>
  <c r="AF141" i="33"/>
  <c r="AF577" i="33"/>
  <c r="AF550" i="33"/>
  <c r="AF257" i="33"/>
  <c r="AF297" i="33"/>
  <c r="AF364" i="33"/>
  <c r="AF371" i="33"/>
  <c r="AF97" i="33"/>
  <c r="AF193" i="33"/>
  <c r="AF205" i="33"/>
  <c r="AF89" i="33"/>
  <c r="AF154" i="33"/>
  <c r="AF510" i="33"/>
  <c r="AF465" i="33"/>
  <c r="AF209" i="33"/>
  <c r="AF334" i="33"/>
  <c r="AF386" i="33"/>
  <c r="AF555" i="33"/>
  <c r="AF351" i="33"/>
  <c r="AF251" i="33"/>
  <c r="AF128" i="33"/>
  <c r="AF117" i="33"/>
  <c r="AF265" i="33"/>
  <c r="AF230" i="33"/>
  <c r="AF566" i="33"/>
  <c r="AF120" i="33"/>
  <c r="AF557" i="33"/>
  <c r="AF383" i="33"/>
  <c r="AF559" i="33"/>
  <c r="AF144" i="33"/>
  <c r="AF295" i="33"/>
  <c r="AF313" i="33"/>
  <c r="AF453" i="33"/>
  <c r="AF264" i="33"/>
  <c r="AF335" i="33"/>
  <c r="AF166" i="33"/>
  <c r="AF115" i="33"/>
  <c r="AF174" i="33"/>
  <c r="AF269" i="33"/>
  <c r="AF22" i="33"/>
  <c r="AF415" i="33"/>
  <c r="AF103" i="33"/>
  <c r="AF159" i="33"/>
  <c r="AF211" i="33"/>
  <c r="AF312" i="33"/>
  <c r="AF63" i="33"/>
  <c r="AF361" i="33"/>
  <c r="AF488" i="33"/>
  <c r="AF299" i="33"/>
  <c r="AF204" i="33"/>
  <c r="AF366" i="33"/>
  <c r="AF362" i="33"/>
  <c r="AF208" i="33"/>
  <c r="AF236" i="33"/>
  <c r="AF242" i="33"/>
  <c r="AF191" i="33"/>
  <c r="AF458" i="33"/>
  <c r="AF542" i="33"/>
  <c r="AF330" i="33"/>
  <c r="AF327" i="33"/>
  <c r="AF457" i="33"/>
  <c r="AF190" i="33"/>
  <c r="AF171" i="33"/>
  <c r="AF156" i="33"/>
  <c r="AF53" i="33"/>
  <c r="AF106" i="33"/>
  <c r="AF70" i="33"/>
  <c r="AF255" i="33"/>
  <c r="AF105" i="33"/>
  <c r="AF520" i="33"/>
  <c r="AF41" i="33"/>
  <c r="AF237" i="33"/>
  <c r="AF248" i="33"/>
  <c r="AF580" i="33"/>
  <c r="AF328" i="33"/>
  <c r="AF16" i="33"/>
  <c r="AF29" i="33"/>
  <c r="AF420" i="33"/>
  <c r="AF337" i="33"/>
  <c r="AF183" i="33"/>
  <c r="AF86" i="33"/>
  <c r="AF113" i="33"/>
  <c r="AF352" i="33"/>
  <c r="AF590" i="33"/>
  <c r="AF227" i="33"/>
  <c r="AF482" i="33"/>
  <c r="AF258" i="33"/>
  <c r="AF454" i="33"/>
  <c r="AF303" i="33"/>
  <c r="AF222" i="33"/>
  <c r="AF585" i="33"/>
  <c r="AF137" i="33"/>
  <c r="AF349" i="33"/>
  <c r="AF102" i="33"/>
  <c r="AF560" i="33"/>
  <c r="AF260" i="33"/>
  <c r="AF275" i="33"/>
  <c r="AF56" i="33"/>
  <c r="AF142" i="33"/>
  <c r="AF71" i="33"/>
  <c r="AF545" i="33"/>
  <c r="AF319" i="33"/>
  <c r="AF373" i="33"/>
  <c r="AF391" i="33"/>
  <c r="AF307" i="33"/>
  <c r="AF14" i="33"/>
  <c r="AF535" i="33"/>
  <c r="AF594" i="33"/>
  <c r="AF536" i="33"/>
  <c r="AF578" i="33"/>
  <c r="AF239" i="33"/>
  <c r="AF60" i="33"/>
  <c r="AF597" i="33"/>
  <c r="AF88" i="33"/>
  <c r="AF85" i="33"/>
  <c r="AF575" i="33"/>
  <c r="AF424" i="33"/>
  <c r="AF428" i="33"/>
  <c r="AF114" i="33"/>
  <c r="AF477" i="33"/>
  <c r="AF548" i="33"/>
  <c r="AF356" i="33"/>
  <c r="AF455" i="33"/>
  <c r="AF272" i="33"/>
  <c r="AF206" i="33"/>
  <c r="AF533" i="33"/>
  <c r="AF292" i="33"/>
  <c r="AF336" i="33"/>
  <c r="AF279" i="33"/>
  <c r="AF218" i="33"/>
  <c r="AF417" i="33"/>
  <c r="AF474" i="33"/>
  <c r="AF456" i="33"/>
  <c r="AF231" i="33"/>
  <c r="AF35" i="33"/>
  <c r="AF294" i="33"/>
  <c r="AF90" i="33"/>
  <c r="AF167" i="33"/>
  <c r="AF546" i="33"/>
  <c r="AF79" i="33"/>
  <c r="AF214" i="33"/>
  <c r="AF165" i="33"/>
  <c r="AF153" i="33"/>
  <c r="AF270" i="33"/>
  <c r="AF207" i="33"/>
  <c r="AF392" i="33"/>
  <c r="AF571" i="33"/>
  <c r="AF481" i="33"/>
  <c r="AF245" i="33"/>
  <c r="AF135" i="33"/>
  <c r="AF581" i="33"/>
  <c r="AF452" i="33"/>
  <c r="AF484" i="33"/>
  <c r="AF332" i="33"/>
  <c r="AF188" i="33"/>
  <c r="AF177" i="33"/>
  <c r="AF277" i="33"/>
  <c r="AF263" i="33"/>
  <c r="AF515" i="33"/>
  <c r="AF478" i="33"/>
  <c r="AF187" i="33"/>
  <c r="AF301" i="33"/>
  <c r="AF472" i="33"/>
  <c r="AF161" i="33"/>
  <c r="AF84" i="33"/>
  <c r="AF91" i="33"/>
  <c r="AF509" i="33"/>
  <c r="AF374" i="33"/>
  <c r="AF431" i="33"/>
  <c r="AF81" i="33"/>
  <c r="AF69" i="33"/>
  <c r="AF598" i="33"/>
  <c r="AF170" i="33"/>
  <c r="AF34" i="33"/>
  <c r="AF285" i="33"/>
  <c r="AF221" i="33"/>
  <c r="AF499" i="33"/>
  <c r="AF95" i="33"/>
  <c r="AF570" i="33"/>
  <c r="AF438" i="33"/>
  <c r="AF46" i="33"/>
  <c r="AF377" i="33"/>
  <c r="AF382" i="33"/>
  <c r="AF215" i="33"/>
  <c r="AF529" i="33"/>
  <c r="AF547" i="33"/>
  <c r="AF40" i="33"/>
  <c r="AF238" i="33"/>
  <c r="AF372" i="33"/>
  <c r="AF100" i="33"/>
  <c r="AF250" i="33"/>
  <c r="AF505" i="33"/>
  <c r="AF500" i="33"/>
  <c r="AF419" i="33"/>
  <c r="AF163" i="33"/>
  <c r="AF552" i="33"/>
  <c r="AF430" i="33"/>
  <c r="AF201" i="33"/>
  <c r="AF363" i="33"/>
  <c r="AF549" i="33"/>
  <c r="AF311" i="33"/>
  <c r="AF266" i="33"/>
  <c r="AF108" i="33"/>
  <c r="AF110" i="33"/>
  <c r="AF568" i="33"/>
  <c r="AF412" i="33"/>
  <c r="AF169" i="33"/>
  <c r="AF378" i="33"/>
  <c r="AF368" i="33"/>
  <c r="AF602" i="33"/>
  <c r="AF385" i="33"/>
  <c r="AF563" i="33"/>
  <c r="AF267" i="33"/>
  <c r="AF339" i="33"/>
  <c r="AF450" i="33"/>
  <c r="AF184" i="33"/>
  <c r="AF228" i="33"/>
  <c r="AF388" i="33"/>
  <c r="AF240" i="33"/>
  <c r="AF564" i="33"/>
  <c r="AF78" i="33"/>
  <c r="AF139" i="33"/>
  <c r="AF49" i="33"/>
  <c r="AF343" i="33"/>
  <c r="AF162" i="33"/>
  <c r="AF318" i="33"/>
  <c r="AF530" i="33"/>
  <c r="AF475" i="33"/>
  <c r="AF398" i="33"/>
  <c r="AC11" i="33" l="1"/>
  <c r="V318" i="19" s="1"/>
  <c r="T8" i="33"/>
  <c r="P319" i="19" s="1"/>
  <c r="P317" i="19" s="1"/>
  <c r="P315" i="19" s="1"/>
  <c r="P323" i="19" s="1"/>
  <c r="P328" i="19" s="1"/>
  <c r="AC8" i="33" l="1"/>
  <c r="V319" i="19" s="1"/>
  <c r="V317" i="19" s="1"/>
  <c r="V315" i="19" s="1"/>
  <c r="V323" i="19" s="1"/>
  <c r="V328" i="19" s="1"/>
  <c r="K3" i="33" l="1"/>
  <c r="N292" i="33" s="1"/>
  <c r="J316" i="19"/>
  <c r="N320" i="33" l="1"/>
  <c r="N380" i="33"/>
  <c r="N568" i="33"/>
  <c r="N440" i="33"/>
  <c r="N150" i="33"/>
  <c r="N421" i="33"/>
  <c r="N591" i="33"/>
  <c r="N252" i="33"/>
  <c r="N158" i="33"/>
  <c r="N464" i="33"/>
  <c r="N124" i="33"/>
  <c r="N198" i="33"/>
  <c r="N190" i="33"/>
  <c r="N271" i="33"/>
  <c r="N489" i="33"/>
  <c r="N203" i="33"/>
  <c r="N526" i="33"/>
  <c r="N101" i="33"/>
  <c r="N515" i="33"/>
  <c r="N474" i="33"/>
  <c r="N156" i="33"/>
  <c r="N40" i="33"/>
  <c r="N302" i="33"/>
  <c r="N475" i="33"/>
  <c r="N205" i="33"/>
  <c r="N307" i="33"/>
  <c r="N462" i="33"/>
  <c r="N539" i="33"/>
  <c r="N92" i="33"/>
  <c r="N300" i="33"/>
  <c r="N487" i="33"/>
  <c r="N175" i="33"/>
  <c r="N94" i="33"/>
  <c r="N39" i="33"/>
  <c r="N119" i="33"/>
  <c r="N367" i="33"/>
  <c r="N493" i="33"/>
  <c r="N107" i="33"/>
  <c r="N445" i="33"/>
  <c r="N490" i="33"/>
  <c r="N551" i="33"/>
  <c r="N35" i="33"/>
  <c r="N502" i="33"/>
  <c r="N369" i="33"/>
  <c r="N393" i="33"/>
  <c r="N45" i="33"/>
  <c r="N603" i="33"/>
  <c r="N590" i="33"/>
  <c r="N244" i="33"/>
  <c r="N561" i="33"/>
  <c r="N180" i="33"/>
  <c r="N148" i="33"/>
  <c r="N548" i="33"/>
  <c r="N29" i="33"/>
  <c r="N53" i="33"/>
  <c r="N556" i="33"/>
  <c r="N537" i="33"/>
  <c r="N223" i="33"/>
  <c r="N166" i="33"/>
  <c r="N508" i="33"/>
  <c r="N411" i="33"/>
  <c r="N163" i="33"/>
  <c r="N214" i="33"/>
  <c r="N578" i="33"/>
  <c r="N333" i="33"/>
  <c r="N357" i="33"/>
  <c r="N346" i="33"/>
  <c r="N595" i="33"/>
  <c r="N409" i="33"/>
  <c r="N176" i="33"/>
  <c r="N305" i="33"/>
  <c r="N161" i="33"/>
  <c r="N527" i="33"/>
  <c r="N306" i="33"/>
  <c r="N382" i="33"/>
  <c r="N344" i="33"/>
  <c r="N52" i="33"/>
  <c r="N341" i="33"/>
  <c r="N562" i="33"/>
  <c r="N518" i="33"/>
  <c r="N57" i="33"/>
  <c r="N483" i="33"/>
  <c r="N95" i="33"/>
  <c r="N16" i="33"/>
  <c r="N103" i="33"/>
  <c r="N232" i="33"/>
  <c r="N59" i="33"/>
  <c r="N210" i="33"/>
  <c r="N64" i="33"/>
  <c r="N295" i="33"/>
  <c r="N164" i="33"/>
  <c r="N525" i="33"/>
  <c r="N587" i="33"/>
  <c r="N571" i="33"/>
  <c r="N585" i="33"/>
  <c r="N394" i="33"/>
  <c r="N179" i="33"/>
  <c r="N71" i="33"/>
  <c r="N34" i="33"/>
  <c r="N90" i="33"/>
  <c r="N370" i="33"/>
  <c r="N322" i="33"/>
  <c r="N283" i="33"/>
  <c r="N417" i="33"/>
  <c r="N423" i="33"/>
  <c r="N330" i="33"/>
  <c r="N343" i="33"/>
  <c r="N507" i="33"/>
  <c r="N253" i="33"/>
  <c r="N477" i="33"/>
  <c r="N326" i="33"/>
  <c r="N238" i="33"/>
  <c r="N339" i="33"/>
  <c r="N436" i="33"/>
  <c r="N105" i="33"/>
  <c r="N547" i="33"/>
  <c r="N132" i="33"/>
  <c r="N84" i="33"/>
  <c r="N383" i="33"/>
  <c r="N437" i="33"/>
  <c r="N250" i="33"/>
  <c r="N110" i="33"/>
  <c r="N206" i="33"/>
  <c r="N151" i="33"/>
  <c r="N220" i="33"/>
  <c r="N448" i="33"/>
  <c r="N227" i="33"/>
  <c r="N414" i="33"/>
  <c r="N65" i="33"/>
  <c r="N247" i="33"/>
  <c r="N129" i="33"/>
  <c r="N573" i="33"/>
  <c r="N245" i="33"/>
  <c r="N140" i="33"/>
  <c r="N463" i="33"/>
  <c r="N594" i="33"/>
  <c r="N123" i="33"/>
  <c r="N510" i="33"/>
  <c r="N36" i="33"/>
  <c r="N404" i="33"/>
  <c r="N439" i="33"/>
  <c r="N76" i="33"/>
  <c r="N345" i="33"/>
  <c r="N446" i="33"/>
  <c r="N376" i="33"/>
  <c r="N538" i="33"/>
  <c r="N323" i="33"/>
  <c r="N149" i="33"/>
  <c r="N413" i="33"/>
  <c r="N20" i="33"/>
  <c r="N468" i="33"/>
  <c r="N281" i="33"/>
  <c r="N276" i="33"/>
  <c r="N115" i="33"/>
  <c r="N160" i="33"/>
  <c r="N169" i="33"/>
  <c r="N237" i="33"/>
  <c r="N332" i="33"/>
  <c r="N392" i="33"/>
  <c r="N93" i="33"/>
  <c r="N130" i="33"/>
  <c r="N422" i="33"/>
  <c r="N38" i="33"/>
  <c r="N141" i="33"/>
  <c r="N325" i="33"/>
  <c r="N377" i="33"/>
  <c r="N100" i="33"/>
  <c r="N317" i="33"/>
  <c r="N284" i="33"/>
  <c r="N21" i="33"/>
  <c r="N72" i="33"/>
  <c r="N355" i="33"/>
  <c r="N402" i="33"/>
  <c r="N416" i="33"/>
  <c r="N327" i="33"/>
  <c r="N75" i="33"/>
  <c r="N337" i="33"/>
  <c r="N234" i="33"/>
  <c r="N577" i="33"/>
  <c r="N457" i="33"/>
  <c r="N324" i="33"/>
  <c r="N120" i="33"/>
  <c r="N258" i="33"/>
  <c r="N61" i="33"/>
  <c r="N589" i="33"/>
  <c r="N557" i="33"/>
  <c r="N552" i="33"/>
  <c r="N459" i="33"/>
  <c r="N204" i="33"/>
  <c r="N560" i="33"/>
  <c r="N24" i="33"/>
  <c r="N60" i="33"/>
  <c r="N387" i="33"/>
  <c r="N374" i="33"/>
  <c r="N273" i="33"/>
  <c r="N257" i="33"/>
  <c r="N209" i="33"/>
  <c r="N27" i="33"/>
  <c r="N360" i="33"/>
  <c r="N19" i="33"/>
  <c r="N426" i="33"/>
  <c r="N535" i="33"/>
  <c r="N17" i="33"/>
  <c r="N208" i="33"/>
  <c r="N286" i="33"/>
  <c r="N504" i="33"/>
  <c r="N432" i="33"/>
  <c r="N85" i="33"/>
  <c r="N278" i="33"/>
  <c r="N126" i="33"/>
  <c r="N583" i="33"/>
  <c r="N188" i="33"/>
  <c r="N32" i="33"/>
  <c r="N236" i="33"/>
  <c r="N299" i="33"/>
  <c r="N97" i="33"/>
  <c r="N289" i="33"/>
  <c r="N256" i="33"/>
  <c r="N311" i="33"/>
  <c r="N88" i="33"/>
  <c r="N362" i="33"/>
  <c r="N368" i="33"/>
  <c r="N361" i="33"/>
  <c r="N385" i="33"/>
  <c r="N315" i="33"/>
  <c r="N328" i="33"/>
  <c r="N524" i="33"/>
  <c r="N112" i="33"/>
  <c r="N484" i="33"/>
  <c r="N155" i="33"/>
  <c r="N66" i="33"/>
  <c r="N401" i="33"/>
  <c r="N505" i="33"/>
  <c r="N194" i="33"/>
  <c r="N541" i="33"/>
  <c r="N542" i="33"/>
  <c r="N455" i="33"/>
  <c r="N479" i="33"/>
  <c r="N366" i="33"/>
  <c r="N461" i="33"/>
  <c r="N46" i="33"/>
  <c r="N501" i="33"/>
  <c r="N531" i="33"/>
  <c r="N233" i="33"/>
  <c r="N62" i="33"/>
  <c r="N452" i="33"/>
  <c r="N116" i="33"/>
  <c r="N147" i="33"/>
  <c r="N251" i="33"/>
  <c r="N513" i="33"/>
  <c r="N229" i="33"/>
  <c r="N262" i="33"/>
  <c r="N412" i="33"/>
  <c r="N329" i="33"/>
  <c r="N389" i="33"/>
  <c r="N117" i="33"/>
  <c r="N517" i="33"/>
  <c r="N576" i="33"/>
  <c r="N168" i="33"/>
  <c r="N254" i="33"/>
  <c r="N131" i="33"/>
  <c r="N363" i="33"/>
  <c r="N466" i="33"/>
  <c r="N106" i="33"/>
  <c r="N478" i="33"/>
  <c r="N177" i="33"/>
  <c r="N301" i="33"/>
  <c r="N371" i="33"/>
  <c r="N419" i="33"/>
  <c r="N592" i="33"/>
  <c r="N519" i="33"/>
  <c r="N312" i="33"/>
  <c r="N486" i="33"/>
  <c r="N314" i="33"/>
  <c r="N598" i="33"/>
  <c r="N69" i="33"/>
  <c r="N30" i="33"/>
  <c r="N453" i="33"/>
  <c r="N153" i="33"/>
  <c r="N550" i="33"/>
  <c r="N231" i="33"/>
  <c r="N282" i="33"/>
  <c r="N159" i="33"/>
  <c r="N373" i="33"/>
  <c r="N516" i="33"/>
  <c r="N193" i="33"/>
  <c r="N443" i="33"/>
  <c r="N267" i="33"/>
  <c r="N259" i="33"/>
  <c r="N264" i="33"/>
  <c r="N44" i="33"/>
  <c r="N378" i="33"/>
  <c r="N70" i="33"/>
  <c r="N396" i="33"/>
  <c r="N390" i="33"/>
  <c r="N81" i="33"/>
  <c r="N381" i="33"/>
  <c r="N593" i="33"/>
  <c r="N263" i="33"/>
  <c r="N104" i="33"/>
  <c r="N136" i="33"/>
  <c r="N99" i="33"/>
  <c r="N331" i="33"/>
  <c r="N217" i="33"/>
  <c r="N480" i="33"/>
  <c r="N458" i="33"/>
  <c r="N82" i="33"/>
  <c r="N342" i="33"/>
  <c r="N121" i="33"/>
  <c r="N309" i="33"/>
  <c r="N512" i="33"/>
  <c r="N165" i="33"/>
  <c r="N586" i="33"/>
  <c r="N545" i="33"/>
  <c r="N261" i="33"/>
  <c r="N359" i="33"/>
  <c r="N135" i="33"/>
  <c r="N143" i="33"/>
  <c r="N514" i="33"/>
  <c r="N334" i="33"/>
  <c r="N178" i="33"/>
  <c r="N296" i="33"/>
  <c r="N407" i="33"/>
  <c r="N212" i="33"/>
  <c r="N197" i="33"/>
  <c r="N536" i="33"/>
  <c r="N567" i="33"/>
  <c r="N444" i="33"/>
  <c r="N182" i="33"/>
  <c r="N18" i="33"/>
  <c r="N249" i="33"/>
  <c r="N139" i="33"/>
  <c r="N597" i="33"/>
  <c r="N42" i="33"/>
  <c r="N202" i="33"/>
  <c r="N241" i="33"/>
  <c r="N318" i="33"/>
  <c r="N429" i="33"/>
  <c r="N280" i="33"/>
  <c r="N465" i="33"/>
  <c r="N215" i="33"/>
  <c r="N291" i="33"/>
  <c r="N399" i="33"/>
  <c r="N549" i="33"/>
  <c r="N460" i="33"/>
  <c r="N86" i="33"/>
  <c r="N470" i="33"/>
  <c r="N356" i="33"/>
  <c r="N372" i="33"/>
  <c r="N447" i="33"/>
  <c r="N482" i="33"/>
  <c r="N279" i="33"/>
  <c r="N15" i="33"/>
  <c r="N266" i="33"/>
  <c r="N128" i="33"/>
  <c r="N403" i="33"/>
  <c r="N499" i="33"/>
  <c r="N98" i="33"/>
  <c r="N336" i="33"/>
  <c r="N50" i="33"/>
  <c r="N192" i="33"/>
  <c r="N63" i="33"/>
  <c r="N349" i="33"/>
  <c r="N23" i="33"/>
  <c r="N596" i="33"/>
  <c r="N438" i="33"/>
  <c r="N580" i="33"/>
  <c r="N26" i="33"/>
  <c r="N431" i="33"/>
  <c r="N230" i="33"/>
  <c r="N503" i="33"/>
  <c r="N471" i="33"/>
  <c r="N77" i="33"/>
  <c r="N544" i="33"/>
  <c r="N25" i="33"/>
  <c r="N425" i="33"/>
  <c r="N321" i="33"/>
  <c r="N435" i="33"/>
  <c r="N430" i="33"/>
  <c r="N200" i="33"/>
  <c r="N114" i="33"/>
  <c r="N28" i="33"/>
  <c r="N48" i="33"/>
  <c r="N239" i="33"/>
  <c r="N134" i="33"/>
  <c r="N530" i="33"/>
  <c r="N248" i="33"/>
  <c r="N391" i="33"/>
  <c r="N80" i="33"/>
  <c r="N242" i="33"/>
  <c r="N22" i="33"/>
  <c r="N456" i="33"/>
  <c r="N87" i="33"/>
  <c r="N528" i="33"/>
  <c r="N31" i="33"/>
  <c r="N228" i="33"/>
  <c r="N467" i="33"/>
  <c r="N274" i="33"/>
  <c r="N211" i="33"/>
  <c r="N174" i="33"/>
  <c r="N348" i="33"/>
  <c r="N41" i="33"/>
  <c r="N243" i="33"/>
  <c r="N420" i="33"/>
  <c r="N49" i="33"/>
  <c r="N485" i="33"/>
  <c r="N157" i="33"/>
  <c r="N405" i="33"/>
  <c r="N579" i="33"/>
  <c r="N138" i="33"/>
  <c r="N285" i="33"/>
  <c r="N375" i="33"/>
  <c r="N288" i="33"/>
  <c r="N47" i="33"/>
  <c r="N563" i="33"/>
  <c r="N184" i="33"/>
  <c r="N365" i="33"/>
  <c r="N415" i="33"/>
  <c r="N408" i="33"/>
  <c r="N511" i="33"/>
  <c r="N181" i="33"/>
  <c r="N481" i="33"/>
  <c r="N91" i="33"/>
  <c r="N434" i="33"/>
  <c r="N96" i="33"/>
  <c r="N255" i="33"/>
  <c r="N287" i="33"/>
  <c r="N553" i="33"/>
  <c r="N172" i="33"/>
  <c r="N581" i="33"/>
  <c r="N564" i="33"/>
  <c r="N313" i="33"/>
  <c r="N386" i="33"/>
  <c r="N68" i="33"/>
  <c r="N78" i="33"/>
  <c r="N79" i="33"/>
  <c r="N58" i="33"/>
  <c r="N268" i="33"/>
  <c r="N187" i="33"/>
  <c r="N265" i="33"/>
  <c r="N83" i="33"/>
  <c r="N506" i="33"/>
  <c r="N14" i="33"/>
  <c r="N340" i="33"/>
  <c r="N565" i="33"/>
  <c r="N196" i="33"/>
  <c r="N37" i="33"/>
  <c r="N113" i="33"/>
  <c r="N171" i="33"/>
  <c r="N277" i="33"/>
  <c r="N569" i="33"/>
  <c r="N441" i="33"/>
  <c r="N398" i="33"/>
  <c r="N584" i="33"/>
  <c r="N290" i="33"/>
  <c r="N558" i="33"/>
  <c r="N523" i="33"/>
  <c r="N406" i="33"/>
  <c r="N427" i="33"/>
  <c r="N246" i="33"/>
  <c r="N384" i="33"/>
  <c r="N554" i="33"/>
  <c r="N534" i="33"/>
  <c r="N67" i="33"/>
  <c r="N574" i="33"/>
  <c r="N588" i="33"/>
  <c r="N454" i="33"/>
  <c r="N51" i="33"/>
  <c r="N213" i="33"/>
  <c r="N532" i="33"/>
  <c r="N108" i="33"/>
  <c r="N522" i="33"/>
  <c r="N154" i="33"/>
  <c r="N494" i="33"/>
  <c r="N546" i="33"/>
  <c r="N189" i="33"/>
  <c r="N235" i="33"/>
  <c r="N492" i="33"/>
  <c r="N397" i="33"/>
  <c r="N540" i="33"/>
  <c r="N308" i="33"/>
  <c r="N170" i="33"/>
  <c r="N600" i="33"/>
  <c r="N89" i="33"/>
  <c r="N191" i="33"/>
  <c r="N582" i="33"/>
  <c r="N162" i="33"/>
  <c r="N54" i="33"/>
  <c r="N520" i="33"/>
  <c r="N298" i="33"/>
  <c r="N570" i="33"/>
  <c r="N304" i="33"/>
  <c r="N496" i="33"/>
  <c r="N451" i="33"/>
  <c r="N599" i="33"/>
  <c r="N207" i="33"/>
  <c r="N495" i="33"/>
  <c r="N529" i="33"/>
  <c r="N216" i="33"/>
  <c r="N473" i="33"/>
  <c r="N185" i="33"/>
  <c r="N118" i="33"/>
  <c r="N395" i="33"/>
  <c r="N388" i="33"/>
  <c r="N173" i="33"/>
  <c r="N358" i="33"/>
  <c r="N428" i="33"/>
  <c r="N183" i="33"/>
  <c r="N364" i="33"/>
  <c r="N442" i="33"/>
  <c r="N338" i="33"/>
  <c r="N294" i="33"/>
  <c r="N476" i="33"/>
  <c r="N146" i="33"/>
  <c r="N225" i="33"/>
  <c r="N297" i="33"/>
  <c r="N122" i="33"/>
  <c r="N272" i="33"/>
  <c r="N186" i="33"/>
  <c r="N509" i="33"/>
  <c r="N418" i="33"/>
  <c r="N555" i="33"/>
  <c r="N152" i="33"/>
  <c r="N575" i="33"/>
  <c r="N543" i="33"/>
  <c r="N491" i="33"/>
  <c r="N410" i="33"/>
  <c r="N269" i="33"/>
  <c r="N145" i="33"/>
  <c r="N111" i="33"/>
  <c r="N218" i="33"/>
  <c r="N533" i="33"/>
  <c r="N167" i="33"/>
  <c r="N240" i="33"/>
  <c r="N270" i="33"/>
  <c r="N351" i="33"/>
  <c r="N55" i="33"/>
  <c r="N354" i="33"/>
  <c r="N195" i="33"/>
  <c r="N449" i="33"/>
  <c r="N379" i="33"/>
  <c r="N43" i="33"/>
  <c r="N497" i="33"/>
  <c r="N353" i="33"/>
  <c r="N488" i="33"/>
  <c r="N335" i="33"/>
  <c r="N293" i="33"/>
  <c r="N224" i="33"/>
  <c r="N109" i="33"/>
  <c r="N450" i="33"/>
  <c r="N424" i="33"/>
  <c r="N199" i="33"/>
  <c r="N142" i="33"/>
  <c r="N125" i="33"/>
  <c r="N133" i="33"/>
  <c r="N33" i="33"/>
  <c r="N602" i="33"/>
  <c r="N469" i="33"/>
  <c r="N127" i="33"/>
  <c r="N219" i="33"/>
  <c r="N222" i="33"/>
  <c r="N56" i="33"/>
  <c r="N226" i="33"/>
  <c r="N352" i="33"/>
  <c r="N275" i="33"/>
  <c r="N73" i="33"/>
  <c r="N137" i="33"/>
  <c r="N316" i="33"/>
  <c r="N74" i="33"/>
  <c r="N310" i="33"/>
  <c r="N260" i="33"/>
  <c r="N400" i="33"/>
  <c r="N572" i="33"/>
  <c r="N498" i="33"/>
  <c r="N201" i="33"/>
  <c r="N601" i="33"/>
  <c r="N559" i="33"/>
  <c r="N221" i="33"/>
  <c r="N350" i="33"/>
  <c r="N472" i="33"/>
  <c r="N347" i="33"/>
  <c r="N144" i="33"/>
  <c r="N566" i="33"/>
  <c r="N319" i="33"/>
  <c r="N303" i="33"/>
  <c r="N102" i="33"/>
  <c r="N500" i="33"/>
  <c r="N433" i="33"/>
  <c r="N521" i="33"/>
  <c r="K11" i="33" l="1"/>
  <c r="K8" i="33" l="1"/>
  <c r="J318" i="19"/>
  <c r="J319" i="19" l="1"/>
  <c r="J317" i="19" s="1"/>
  <c r="J315" i="19" s="1"/>
  <c r="J323" i="19" l="1"/>
  <c r="J328" i="19" s="1"/>
  <c r="T2" i="32" s="1" a="1"/>
  <c r="T2" i="32" s="1"/>
  <c r="T22" i="32" s="1"/>
  <c r="M2" i="32" a="1"/>
  <c r="M2" i="32" s="1"/>
  <c r="Q2" i="32" a="1"/>
  <c r="Q2" i="32" s="1"/>
  <c r="Q22" i="32" s="1"/>
  <c r="Y2" i="32" l="1" a="1"/>
  <c r="Y2" i="32" s="1"/>
  <c r="W2" i="32" a="1"/>
  <c r="W2" i="32" s="1"/>
  <c r="B38" i="32" l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tc={429D40C2-17D0-4C9C-BC20-83CB0E03285C}</author>
  </authors>
  <commentList>
    <comment ref="N14" authorId="0" shapeId="0" xr:uid="{429D40C2-17D0-4C9C-BC20-83CB0E03285C}">
      <text>
        <t>[Threaded comment]
Your version of Excel allows you to read this threaded comment; however, any edits to it will get removed if the file is opened in a newer version of Excel. Learn more: https://go.microsoft.com/fwlink/?linkid=870924
Comment:
    Add startup duration separately (without any additional costs, just interest expense on already occurring costs)</t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tc={DF489161-DCE0-FA48-A4D8-87B13472E978}</author>
  </authors>
  <commentList>
    <comment ref="N14" authorId="0" shapeId="0" xr:uid="{DF489161-DCE0-FA48-A4D8-87B13472E978}">
      <text>
        <t>[Threaded comment]
Your version of Excel allows you to read this threaded comment; however, any edits to it will get removed if the file is opened in a newer version of Excel. Learn more: https://go.microsoft.com/fwlink/?linkid=870924
Comment:
    Add startup duration separately (without any additional costs, just interest expense on already occurring costs)</t>
      </text>
    </comment>
  </commentList>
</comments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<sst xmlns="http://schemas.openxmlformats.org/spreadsheetml/2006/main" count="19685" uniqueCount="1595">
  <si>
    <t>Number of firm orders (N)</t>
  </si>
  <si>
    <t>N</t>
  </si>
  <si>
    <t>Interest Rate</t>
  </si>
  <si>
    <t>Design Completion</t>
  </si>
  <si>
    <t>Design Maturity 
(0, 1, 2)</t>
  </si>
  <si>
    <t>Cross Site Standardization</t>
  </si>
  <si>
    <t>Modular Civil Construction</t>
  </si>
  <si>
    <t>ITC Amount</t>
  </si>
  <si>
    <t>Startup Duration (Months)</t>
  </si>
  <si>
    <t>10 - Preconstruction Costs</t>
  </si>
  <si>
    <t>20 - Direct Costs</t>
  </si>
  <si>
    <t>20 - Direct Costs: Equipment</t>
  </si>
  <si>
    <t>20 - Direct Costs: Material</t>
  </si>
  <si>
    <t>20 - Direct Costs: Labor</t>
  </si>
  <si>
    <t>30 - Indirect Costs</t>
  </si>
  <si>
    <t>40 - Training Costs</t>
  </si>
  <si>
    <t>50 - Supplementary Costs</t>
  </si>
  <si>
    <t>60 - Financing Costs</t>
  </si>
  <si>
    <t>ITC Reduction (OCC Specific)</t>
  </si>
  <si>
    <t>Average Base Cost</t>
  </si>
  <si>
    <t>Average OCC</t>
  </si>
  <si>
    <t>Average TCI</t>
  </si>
  <si>
    <t>Average Duration</t>
  </si>
  <si>
    <t>Modular construction</t>
  </si>
  <si>
    <t>Non-safety-related BOP</t>
  </si>
  <si>
    <t>Non-safety-related RB</t>
  </si>
  <si>
    <t>Bulk-ordering</t>
  </si>
  <si>
    <t>Elimination of rework</t>
  </si>
  <si>
    <t>Supplychain efficiency</t>
  </si>
  <si>
    <t>Labor productivity</t>
  </si>
  <si>
    <t>Experience and Standardization</t>
  </si>
  <si>
    <t>FOAK (no 
firm orders)</t>
  </si>
  <si>
    <t>Modular 
construction</t>
  </si>
  <si>
    <t>Non-safety-
related RB</t>
  </si>
  <si>
    <t>Elimination of 
rework</t>
  </si>
  <si>
    <t>Supplychain 
efficiency</t>
  </si>
  <si>
    <t>Labor 
productivity</t>
  </si>
  <si>
    <t>Experience and 
cross-site
 standardization</t>
  </si>
  <si>
    <t>NOAK (firm 
orders)</t>
  </si>
  <si>
    <t>FOAK OCC - NOAK OCC</t>
  </si>
  <si>
    <t>Sum of all reductions</t>
  </si>
  <si>
    <t>Check</t>
  </si>
  <si>
    <t>Levers</t>
  </si>
  <si>
    <t>Variable/Account</t>
  </si>
  <si>
    <t>Description</t>
  </si>
  <si>
    <t>Relationship parameters</t>
  </si>
  <si>
    <t>Parameter description</t>
  </si>
  <si>
    <t>Source</t>
  </si>
  <si>
    <t>Number of firm orders</t>
  </si>
  <si>
    <t>No effect</t>
  </si>
  <si>
    <t>Need reference</t>
  </si>
  <si>
    <t>Land cost per acre</t>
  </si>
  <si>
    <t>11 - Land and land rights</t>
  </si>
  <si>
    <t>&lt;Acreage&gt; * &lt;cost/acre&gt;</t>
  </si>
  <si>
    <t>Land cost/acre</t>
  </si>
  <si>
    <t>None</t>
  </si>
  <si>
    <t>Modular construction of buildings and structures</t>
  </si>
  <si>
    <t>21 - Structures and improvements</t>
  </si>
  <si>
    <t>If TRUE, increase factory cost by &lt;factor&gt;, reduce site material hours by &lt;factor&gt;, and reduce site labor hours &amp; cost by &lt;factor&gt;.</t>
  </si>
  <si>
    <t>Safety Related reactor/shield building</t>
  </si>
  <si>
    <t xml:space="preserve">If FALSE, multiply total cost with &lt;reduction factor&gt;. </t>
  </si>
  <si>
    <t>Reduction factor</t>
  </si>
  <si>
    <t>ORNL NQA factors (Chandu)</t>
  </si>
  <si>
    <t>213 - Turbine building and heater bay</t>
  </si>
  <si>
    <t>232.1 - Energy conversion system</t>
  </si>
  <si>
    <t>Cross-site standardization</t>
  </si>
  <si>
    <t>35 - Engineering Services Cost</t>
  </si>
  <si>
    <t xml:space="preserve">Multiplier for Engineering services cost based on standardization </t>
  </si>
  <si>
    <t>Task acceleration through 'learning by doing"</t>
  </si>
  <si>
    <t>Multiply LR by ratio of standardization % to baseline standarization %</t>
  </si>
  <si>
    <t>No parameters</t>
  </si>
  <si>
    <t>Design completion before construction start</t>
  </si>
  <si>
    <t>Amount of rework</t>
  </si>
  <si>
    <t>Linear relationship parameters (m,c in y=mx+c)</t>
  </si>
  <si>
    <t>Design maturity (0-2) &amp; Procurement service proficiency (0-2)</t>
  </si>
  <si>
    <t>Supplychain delays</t>
  </si>
  <si>
    <t>Supplychain delay is calculated as a function of the two levers: &lt;factor1&gt;*design-maturity - &lt;factor2&gt;*procurement+&lt;factor3&gt;</t>
  </si>
  <si>
    <t>Linear relationship parameters</t>
  </si>
  <si>
    <t>Interest rates</t>
  </si>
  <si>
    <t>62 - Interest</t>
  </si>
  <si>
    <t>Levi equation</t>
  </si>
  <si>
    <t>Levi</t>
  </si>
  <si>
    <t>Variables</t>
  </si>
  <si>
    <t>Account(s)</t>
  </si>
  <si>
    <t>Factor</t>
  </si>
  <si>
    <t>FOAK delays</t>
  </si>
  <si>
    <t>20s - Site Labor Hours and Labor Cost</t>
  </si>
  <si>
    <t>Increase by delay percentage * factor</t>
  </si>
  <si>
    <t>FOAK delay factor (NOT USED)</t>
  </si>
  <si>
    <t>FOAK amount of rework</t>
  </si>
  <si>
    <t>20s - Site Material Costs</t>
  </si>
  <si>
    <t>Increase by rework percentage * factor</t>
  </si>
  <si>
    <t>Rework factor</t>
  </si>
  <si>
    <t>20s - Factory equipment costs</t>
  </si>
  <si>
    <t>Task acceleration</t>
  </si>
  <si>
    <t>Decrease labor hours by task acceleration percentage * factor</t>
  </si>
  <si>
    <t>Task acceleration factor</t>
  </si>
  <si>
    <t>Divide labor hours by labor productivity percentage * factor</t>
  </si>
  <si>
    <t>Labor productivity factor</t>
  </si>
  <si>
    <t>Increase labor hours by delay percentage * factor</t>
  </si>
  <si>
    <t>Supplychain delay factor</t>
  </si>
  <si>
    <t>Volume production reduction</t>
  </si>
  <si>
    <t xml:space="preserve">20s - </t>
  </si>
  <si>
    <t>Other assumptions</t>
  </si>
  <si>
    <t>Account being calculated</t>
  </si>
  <si>
    <t>Account it depends on</t>
  </si>
  <si>
    <t>FOAK baseline construction duration</t>
  </si>
  <si>
    <t>Base case FOAK construction duration (months)</t>
  </si>
  <si>
    <t>EEDB, Koroush</t>
  </si>
  <si>
    <t>NOAK baseline construction duration</t>
  </si>
  <si>
    <t>Base case NOAK construction duration (months)</t>
  </si>
  <si>
    <t>Working hours/month</t>
  </si>
  <si>
    <t>Assume 160  working hours in a month</t>
  </si>
  <si>
    <t>Working hours in a month</t>
  </si>
  <si>
    <t>Average workers</t>
  </si>
  <si>
    <t>Base case average workers</t>
  </si>
  <si>
    <t>Base case avergae workers</t>
  </si>
  <si>
    <t>Baseline cross-site standardization</t>
  </si>
  <si>
    <t>Standardization level for PWR ME to BE, for which learning rate was calculated</t>
  </si>
  <si>
    <t>Indirect labor cost calculation</t>
  </si>
  <si>
    <t>Indirect Labor Cost scaling factor</t>
  </si>
  <si>
    <t>Indirect labor hours calculation</t>
  </si>
  <si>
    <t>Indirect Labor Hours scaling factor</t>
  </si>
  <si>
    <t>Indirect materials cost</t>
  </si>
  <si>
    <t>Indirect Material Cost scaling factor</t>
  </si>
  <si>
    <t>Indirect factory cost</t>
  </si>
  <si>
    <t>Indirect Factory Cost scaling factor</t>
  </si>
  <si>
    <t>33 - Startup Costs</t>
  </si>
  <si>
    <t xml:space="preserve"> Indirect Startup Costs =Construction supervision(COA32) * Scaling factor </t>
  </si>
  <si>
    <t>Scaling factor Startup Costs</t>
  </si>
  <si>
    <t>SA SFR report</t>
  </si>
  <si>
    <t>34 - Shipping and transportation</t>
  </si>
  <si>
    <t xml:space="preserve"> Indirect Shipping Costs = Construction supervision(COA32) *  Scaling factor </t>
  </si>
  <si>
    <t>Scaling factor Shipping and transportation costs</t>
  </si>
  <si>
    <t>35 - Engineering services</t>
  </si>
  <si>
    <t xml:space="preserve"> Indirect Engineering services Costs = Construction supervision(COA32) *  Scaling factor </t>
  </si>
  <si>
    <t>Scaling factor Engineering services</t>
  </si>
  <si>
    <t>Taxes</t>
  </si>
  <si>
    <t>Property tax rate * land cost</t>
  </si>
  <si>
    <t>Property tax rate</t>
  </si>
  <si>
    <t>Construction duration</t>
  </si>
  <si>
    <t>Total labor hours</t>
  </si>
  <si>
    <t>Linear increase from baseline with total number of labor hours * factor</t>
  </si>
  <si>
    <t>Insurance</t>
  </si>
  <si>
    <t>Insurance rate * sum of direct and indirect costs</t>
  </si>
  <si>
    <t>Insurance rate</t>
  </si>
  <si>
    <t>Decommissioning</t>
  </si>
  <si>
    <t>Assumed $7.71/kWe per year for decommissioning costs</t>
  </si>
  <si>
    <t>ITC</t>
  </si>
  <si>
    <t xml:space="preserve">Accounts that are being affected </t>
  </si>
  <si>
    <t>OCC Adjustment Multipliers for different ITC Levels (6%,30%,40%, and 50%)</t>
  </si>
  <si>
    <t>N for full efficiency - Supplychain</t>
  </si>
  <si>
    <t>Number of projects it takes for supplychain firm to be fully efficient</t>
  </si>
  <si>
    <t>N for full efficiency - A/E firm</t>
  </si>
  <si>
    <t>Number of projects it takes for A/E firm to be fully efficient</t>
  </si>
  <si>
    <t>N for full efficiency - Construction</t>
  </si>
  <si>
    <t>Number of projects it takes for construction firm to be fully efficient</t>
  </si>
  <si>
    <t>41 - Staff recruitment and training</t>
  </si>
  <si>
    <t>Direct labor costs</t>
  </si>
  <si>
    <t>Staff recruitment as a percentage of direct labor costs</t>
  </si>
  <si>
    <t>Startup duration LR calculation</t>
  </si>
  <si>
    <t>Vogtle unit 3</t>
  </si>
  <si>
    <t>Vogtle unit 4</t>
  </si>
  <si>
    <t xml:space="preserve">LR = </t>
  </si>
  <si>
    <t>Botros</t>
  </si>
  <si>
    <t>Chandu</t>
  </si>
  <si>
    <t>FOAK</t>
  </si>
  <si>
    <t>Power capacity (MWe)</t>
  </si>
  <si>
    <t>Plant area (acres)</t>
  </si>
  <si>
    <t>Startup duration (months)</t>
  </si>
  <si>
    <t>Interest rate</t>
  </si>
  <si>
    <t>Design completion</t>
  </si>
  <si>
    <t>Design maturity (0, 1, 2)</t>
  </si>
  <si>
    <t>Cross site standardization</t>
  </si>
  <si>
    <t>Modular civil construction</t>
  </si>
  <si>
    <t>affected</t>
  </si>
  <si>
    <t>Total amount of rework</t>
  </si>
  <si>
    <t>by</t>
  </si>
  <si>
    <t>Design maturity (0-2)</t>
  </si>
  <si>
    <t>-</t>
  </si>
  <si>
    <t>levers</t>
  </si>
  <si>
    <t>Total supplychain delays</t>
  </si>
  <si>
    <t>Total labor productivity</t>
  </si>
  <si>
    <t>Bulk order reduction</t>
  </si>
  <si>
    <t>Account 22 factory costs</t>
  </si>
  <si>
    <t>Account 232.1 factory costs</t>
  </si>
  <si>
    <t>TODO</t>
  </si>
  <si>
    <t>Remove 40s</t>
  </si>
  <si>
    <t>Update with Botros's relationships</t>
  </si>
  <si>
    <t>X</t>
  </si>
  <si>
    <t xml:space="preserve">Levi clean up plots in Results sheet </t>
  </si>
  <si>
    <t>Add stratup duration to construction duration plots</t>
  </si>
  <si>
    <t>Fix waterfall chart</t>
  </si>
  <si>
    <t>Fix ITC calculation</t>
  </si>
  <si>
    <t>Remove material labor etc from TCI</t>
  </si>
  <si>
    <t>Acct fac</t>
  </si>
  <si>
    <t>Adjusted</t>
  </si>
  <si>
    <t>Factory Equipment</t>
  </si>
  <si>
    <t>Site Material</t>
  </si>
  <si>
    <t>Site Labor Cost</t>
  </si>
  <si>
    <t>Site Labor Hours</t>
  </si>
  <si>
    <t>Total</t>
  </si>
  <si>
    <t>Baseline</t>
  </si>
  <si>
    <t>Construction duration change</t>
  </si>
  <si>
    <t>Capitalized Direct Costs</t>
  </si>
  <si>
    <t>Structures and improvements</t>
  </si>
  <si>
    <t>Reactor system</t>
  </si>
  <si>
    <t>Energy conversion system</t>
  </si>
  <si>
    <t>Ultimate heat sink</t>
  </si>
  <si>
    <t>Electrical equipment</t>
  </si>
  <si>
    <t>Initial fuel inventory</t>
  </si>
  <si>
    <t>Miscellaneous equipment</t>
  </si>
  <si>
    <t>Capitalized Indirect Services Costs</t>
  </si>
  <si>
    <t>Factory and field indirect costs</t>
  </si>
  <si>
    <t>Factory and construction supervision</t>
  </si>
  <si>
    <t xml:space="preserve"> </t>
  </si>
  <si>
    <t>Startup costs</t>
  </si>
  <si>
    <t>Shipping and transportation costs</t>
  </si>
  <si>
    <t>Engineering services</t>
  </si>
  <si>
    <t>20, 30</t>
  </si>
  <si>
    <t>Direct + Indirect</t>
  </si>
  <si>
    <t>A.212.</t>
  </si>
  <si>
    <t>Reactor Containment Building</t>
  </si>
  <si>
    <t>A.213.</t>
  </si>
  <si>
    <t>Turbine Room and Heater Bay</t>
  </si>
  <si>
    <t>Applying non-safety-related RB</t>
  </si>
  <si>
    <t>Updated with non-safety-related RB</t>
  </si>
  <si>
    <t>OCC change with non-safety-related RB</t>
  </si>
  <si>
    <t>Applying modular civil construction</t>
  </si>
  <si>
    <t>Updated with modular civil construction</t>
  </si>
  <si>
    <t>OCC change with modular civil construction</t>
  </si>
  <si>
    <t>Applying bulk ordering effects</t>
  </si>
  <si>
    <t>Bulk order reduction of reactor system and turbomachinery</t>
  </si>
  <si>
    <t>Updated baseline with bulk order reduction</t>
  </si>
  <si>
    <t>Combine bulk order reductions</t>
  </si>
  <si>
    <t>OCC change with bulk order reduction</t>
  </si>
  <si>
    <t>Applying rework</t>
  </si>
  <si>
    <t>Rework</t>
  </si>
  <si>
    <t xml:space="preserve">Updating with rework </t>
  </si>
  <si>
    <t>OCC change due to rework</t>
  </si>
  <si>
    <t>Applying labor productivity</t>
  </si>
  <si>
    <t xml:space="preserve">Updating with  labor productivity </t>
  </si>
  <si>
    <t>Sum of change from all variables</t>
  </si>
  <si>
    <t>OCC change due to labor productivity</t>
  </si>
  <si>
    <t>Supplychain delay (construction duration only)</t>
  </si>
  <si>
    <t>Dependency (Account)</t>
  </si>
  <si>
    <t>Begin (month)</t>
  </si>
  <si>
    <t>Duration (months)</t>
  </si>
  <si>
    <t>Completeness needed %</t>
  </si>
  <si>
    <t>Updating with supplychain delays</t>
  </si>
  <si>
    <t>Updating with supply chain delay</t>
  </si>
  <si>
    <t>OCC change due to supplychain delay</t>
  </si>
  <si>
    <t xml:space="preserve">OCC change due to experience and standardization </t>
  </si>
  <si>
    <t>Updating with efficiency gain from "learning by doing" and standardization</t>
  </si>
  <si>
    <t>Updating with efficiency gain from experience and standardization</t>
  </si>
  <si>
    <t>Startup duration</t>
  </si>
  <si>
    <t>Capitalized Preconstruction Costs</t>
  </si>
  <si>
    <t>Land and land rights</t>
  </si>
  <si>
    <t>Site permits</t>
  </si>
  <si>
    <t>Plant licensing</t>
  </si>
  <si>
    <t>Plant permits</t>
  </si>
  <si>
    <t>Plant studies</t>
  </si>
  <si>
    <t>Plant reports</t>
  </si>
  <si>
    <t>Other pre-construction costs</t>
  </si>
  <si>
    <t>Capitalized Supplementary Costs</t>
  </si>
  <si>
    <t>Capitalized Financial Costs</t>
  </si>
  <si>
    <t>Interest (Sin Method)</t>
  </si>
  <si>
    <t>Interest (Estimated Curve Method)</t>
  </si>
  <si>
    <t>Interest During Construction</t>
  </si>
  <si>
    <t>Interest During Startup</t>
  </si>
  <si>
    <t>Base cost (10+20)</t>
  </si>
  <si>
    <t>Overnight Capital Cost (Σ(10 to 50))</t>
  </si>
  <si>
    <t>Direct + Indirect (20+30)</t>
  </si>
  <si>
    <t>Total Capital Investment (ΣCapitalCosts)</t>
  </si>
  <si>
    <t>OCC in $/kWe</t>
  </si>
  <si>
    <t>OCC reduction from FOAK</t>
  </si>
  <si>
    <t>ITC Cost Reduction</t>
  </si>
  <si>
    <t>ITC adjusted OCC</t>
  </si>
  <si>
    <t>ITC adjusted TCI</t>
  </si>
  <si>
    <t>TRUE FOAK</t>
  </si>
  <si>
    <t>Factory Construction Supervision</t>
  </si>
  <si>
    <t>Reduction</t>
  </si>
  <si>
    <t>Interest Expense</t>
  </si>
  <si>
    <t>Reference</t>
  </si>
  <si>
    <t>Construction Duration Months</t>
  </si>
  <si>
    <t>Duration Months</t>
  </si>
  <si>
    <t>Construction Duration Years</t>
  </si>
  <si>
    <t>Duration Years</t>
  </si>
  <si>
    <t>Startup Duration Months</t>
  </si>
  <si>
    <t>Startup Duration Years</t>
  </si>
  <si>
    <t>Interest Expense During Startup</t>
  </si>
  <si>
    <t>Interest Expense During Construction</t>
  </si>
  <si>
    <t>Month</t>
  </si>
  <si>
    <t>Duration</t>
  </si>
  <si>
    <t>CDF</t>
  </si>
  <si>
    <t>PDF</t>
  </si>
  <si>
    <t>Period</t>
  </si>
  <si>
    <t>Spend Curve Lookup</t>
  </si>
  <si>
    <t>Annual Periods</t>
  </si>
  <si>
    <t>Annual Cumulative Spend %</t>
  </si>
  <si>
    <t>Annual Spend %</t>
  </si>
  <si>
    <t>Annual Loan Additions</t>
  </si>
  <si>
    <t>Bulk order reduction calculations</t>
  </si>
  <si>
    <t xml:space="preserve">Koroush_N = </t>
  </si>
  <si>
    <t>!!This is not number of firm orders!!</t>
  </si>
  <si>
    <t>EEDB COA</t>
  </si>
  <si>
    <t>A.22</t>
  </si>
  <si>
    <t>A.23</t>
  </si>
  <si>
    <t>GN-COA</t>
  </si>
  <si>
    <t xml:space="preserve">TIMCAT noak/foak </t>
  </si>
  <si>
    <t>Factory cost</t>
  </si>
  <si>
    <t>Fitted LR</t>
  </si>
  <si>
    <t>i</t>
  </si>
  <si>
    <t>Ci/C0</t>
  </si>
  <si>
    <t>Task acceleration calculations</t>
  </si>
  <si>
    <t>Fac</t>
  </si>
  <si>
    <t>Mat</t>
  </si>
  <si>
    <t>Lab Cost</t>
  </si>
  <si>
    <t>Lab Hrs</t>
  </si>
  <si>
    <t>NOAK/FOAK ratios</t>
  </si>
  <si>
    <t>Fitted learning rates for N=20 per Koroush multiplied by cross-site standardization for site work</t>
  </si>
  <si>
    <t>A.21</t>
  </si>
  <si>
    <t>A.26</t>
  </si>
  <si>
    <t>A.24</t>
  </si>
  <si>
    <t>A.25</t>
  </si>
  <si>
    <t>A.2</t>
  </si>
  <si>
    <t>A.9</t>
  </si>
  <si>
    <t>Design Maturity</t>
  </si>
  <si>
    <t>Booleans</t>
  </si>
  <si>
    <t>Category2</t>
  </si>
  <si>
    <t>Account Description</t>
  </si>
  <si>
    <t>NQA1</t>
  </si>
  <si>
    <t>Factory Quantity</t>
  </si>
  <si>
    <t>Factory Unit</t>
  </si>
  <si>
    <t>Factory Equipment Cost</t>
  </si>
  <si>
    <t>Site Quantity</t>
  </si>
  <si>
    <t>Site Quantity Unit</t>
  </si>
  <si>
    <t>Site Material Cost</t>
  </si>
  <si>
    <t>Total Cost</t>
  </si>
  <si>
    <t>Material Index</t>
  </si>
  <si>
    <t>Labor Index</t>
  </si>
  <si>
    <t>Subcategories</t>
  </si>
  <si>
    <t>Unnamed: 16</t>
  </si>
  <si>
    <t>Unnamed: 17</t>
  </si>
  <si>
    <t>Count per plant</t>
  </si>
  <si>
    <t>Initial unit</t>
  </si>
  <si>
    <t>fact_N0</t>
  </si>
  <si>
    <t>lab_learning_factor</t>
  </si>
  <si>
    <t>mat_learning_factor</t>
  </si>
  <si>
    <t>fact_learning_factor</t>
  </si>
  <si>
    <t>A.1</t>
  </si>
  <si>
    <t>Total Base Cost</t>
  </si>
  <si>
    <t>Total Direct Costs</t>
  </si>
  <si>
    <t>Structures and Improvements</t>
  </si>
  <si>
    <t>A.211.</t>
  </si>
  <si>
    <t>Yardwork</t>
  </si>
  <si>
    <t>A.211.1</t>
  </si>
  <si>
    <t>General Yardwork</t>
  </si>
  <si>
    <t>A.211.4</t>
  </si>
  <si>
    <t>Railroads</t>
  </si>
  <si>
    <t>A.211.7</t>
  </si>
  <si>
    <t>Structure Associated Yardwork</t>
  </si>
  <si>
    <t>A.211.71</t>
  </si>
  <si>
    <t>Cut &amp; Fill</t>
  </si>
  <si>
    <t>A.211.711</t>
  </si>
  <si>
    <t>Open Cut</t>
  </si>
  <si>
    <t>A.211.7111</t>
  </si>
  <si>
    <t>Dewatering</t>
  </si>
  <si>
    <t>LT</t>
  </si>
  <si>
    <t>A.211.7112</t>
  </si>
  <si>
    <t>Earth Excavation</t>
  </si>
  <si>
    <t>CY</t>
  </si>
  <si>
    <t>A.211.7113</t>
  </si>
  <si>
    <t>Rock Excavation</t>
  </si>
  <si>
    <t>A.211.7114</t>
  </si>
  <si>
    <t>Excavation - Trench</t>
  </si>
  <si>
    <t>A.211.712</t>
  </si>
  <si>
    <t>Fill &amp; Backfill (Place/Comp)</t>
  </si>
  <si>
    <t>A.212.1</t>
  </si>
  <si>
    <t>Building Structure</t>
  </si>
  <si>
    <t>A.212.13</t>
  </si>
  <si>
    <t>Substructure Concrete</t>
  </si>
  <si>
    <t>A.212.131</t>
  </si>
  <si>
    <t>Formwork</t>
  </si>
  <si>
    <t>SF</t>
  </si>
  <si>
    <t>Carpenters</t>
  </si>
  <si>
    <t>A.212.132</t>
  </si>
  <si>
    <t>Reinforcing Steel</t>
  </si>
  <si>
    <t>TN</t>
  </si>
  <si>
    <t>Ironworkers</t>
  </si>
  <si>
    <t>A.212.133</t>
  </si>
  <si>
    <t>Concrete</t>
  </si>
  <si>
    <t>Structural Concrete</t>
  </si>
  <si>
    <t>Laborer</t>
  </si>
  <si>
    <t>A.212.134</t>
  </si>
  <si>
    <t>Embedded Steel</t>
  </si>
  <si>
    <t>A.212.136</t>
  </si>
  <si>
    <t>Waterproofing</t>
  </si>
  <si>
    <t>CPI</t>
  </si>
  <si>
    <t>A.212.137</t>
  </si>
  <si>
    <t>Cadwelds</t>
  </si>
  <si>
    <t>EA</t>
  </si>
  <si>
    <t>A.212.138</t>
  </si>
  <si>
    <t>Construction Joints</t>
  </si>
  <si>
    <t>A.212.139</t>
  </si>
  <si>
    <t>Wire Fabric</t>
  </si>
  <si>
    <t>Iron &amp; Steel</t>
  </si>
  <si>
    <t>A.212.14</t>
  </si>
  <si>
    <t>Superstructure</t>
  </si>
  <si>
    <t>A.212.141</t>
  </si>
  <si>
    <t>Concrete Work</t>
  </si>
  <si>
    <t>A.212.1411</t>
  </si>
  <si>
    <t>Containment Shell</t>
  </si>
  <si>
    <t>A.212.14111</t>
  </si>
  <si>
    <t>A.212.14112</t>
  </si>
  <si>
    <t>A.212.14113</t>
  </si>
  <si>
    <t>A.212.14114</t>
  </si>
  <si>
    <t>A.212.14115</t>
  </si>
  <si>
    <t>Rubbing Surfaces</t>
  </si>
  <si>
    <t>A.212.14116</t>
  </si>
  <si>
    <t>A.212.14117</t>
  </si>
  <si>
    <t>A.212.14118</t>
  </si>
  <si>
    <t>A.212.1412</t>
  </si>
  <si>
    <t>Containment Dome</t>
  </si>
  <si>
    <t>A.212.14121</t>
  </si>
  <si>
    <t>A.212.14122</t>
  </si>
  <si>
    <t>A.212.14123</t>
  </si>
  <si>
    <t>A.212.14125</t>
  </si>
  <si>
    <t>A.212.14127</t>
  </si>
  <si>
    <t>A.212.14128</t>
  </si>
  <si>
    <t>A.212.140</t>
  </si>
  <si>
    <t>Interior Concrete</t>
  </si>
  <si>
    <t>A.212.1401</t>
  </si>
  <si>
    <t>A.212.1402</t>
  </si>
  <si>
    <t>A.212.1403</t>
  </si>
  <si>
    <t>A.212.1404</t>
  </si>
  <si>
    <t>A.212.1405</t>
  </si>
  <si>
    <t>A.212.1406</t>
  </si>
  <si>
    <t>Reactor Cavity Liner Plate</t>
  </si>
  <si>
    <t>Special Steel Liners</t>
  </si>
  <si>
    <t>A.212.1407</t>
  </si>
  <si>
    <t>A.212.1408</t>
  </si>
  <si>
    <t>A.212.1409</t>
  </si>
  <si>
    <t>Major Support Embedments</t>
  </si>
  <si>
    <t>A.212.1419</t>
  </si>
  <si>
    <t>Removable Plugs</t>
  </si>
  <si>
    <t>A.212.142</t>
  </si>
  <si>
    <t>Structural &amp; Miscellaneous Steel</t>
  </si>
  <si>
    <t>A.212.1421</t>
  </si>
  <si>
    <t>Structural Steel</t>
  </si>
  <si>
    <t>Structural Crew</t>
  </si>
  <si>
    <t>A.212.1422</t>
  </si>
  <si>
    <t>Miscellaneous Frames, Etc.</t>
  </si>
  <si>
    <t>A.212.1423</t>
  </si>
  <si>
    <t>Floor Grating (Galv)</t>
  </si>
  <si>
    <t>A.212.1424</t>
  </si>
  <si>
    <t>Stair Treads</t>
  </si>
  <si>
    <t>A.212.1425</t>
  </si>
  <si>
    <t>Handrail</t>
  </si>
  <si>
    <t>LF</t>
  </si>
  <si>
    <t>A.212.149</t>
  </si>
  <si>
    <t>Painting</t>
  </si>
  <si>
    <t>Paint</t>
  </si>
  <si>
    <t>Painters</t>
  </si>
  <si>
    <t>A.212.15</t>
  </si>
  <si>
    <t>Containment Liner</t>
  </si>
  <si>
    <t>A.212.2</t>
  </si>
  <si>
    <t>Building Services</t>
  </si>
  <si>
    <t>A.212.21</t>
  </si>
  <si>
    <t>Plumbing &amp; Drains</t>
  </si>
  <si>
    <t>A.212.211</t>
  </si>
  <si>
    <t>Roof Drains &amp; Piping</t>
  </si>
  <si>
    <t>A.212.212</t>
  </si>
  <si>
    <t>Floor Drains &amp; Piping</t>
  </si>
  <si>
    <t>Stainless Steel Piping (NNS)</t>
  </si>
  <si>
    <t>Pipe Fitters</t>
  </si>
  <si>
    <t>A.212.22</t>
  </si>
  <si>
    <t>Heating, Ventilation, &amp; Air Conditioning</t>
  </si>
  <si>
    <t>A.212.221</t>
  </si>
  <si>
    <t>Rotating Machinery</t>
  </si>
  <si>
    <t>A.212.226</t>
  </si>
  <si>
    <t>Valves &amp; Dampers</t>
  </si>
  <si>
    <t>A.212.23</t>
  </si>
  <si>
    <t>Safety HVAC</t>
  </si>
  <si>
    <t>A.212.231</t>
  </si>
  <si>
    <t>A.212.234</t>
  </si>
  <si>
    <t>Purification &amp; Filtration Equipment</t>
  </si>
  <si>
    <t>A.212.235</t>
  </si>
  <si>
    <t>Piping &amp; Ductwork</t>
  </si>
  <si>
    <t>A.212.236</t>
  </si>
  <si>
    <t>A.212.238</t>
  </si>
  <si>
    <t>Instrumentation &amp; Control</t>
  </si>
  <si>
    <t>Instrumentation and Control</t>
  </si>
  <si>
    <t>Electricians</t>
  </si>
  <si>
    <t>A.212.24</t>
  </si>
  <si>
    <t>Lighting &amp; Service Power</t>
  </si>
  <si>
    <t>A.212.25</t>
  </si>
  <si>
    <t>Elevator</t>
  </si>
  <si>
    <t>Millwrights</t>
  </si>
  <si>
    <t>A.212.3</t>
  </si>
  <si>
    <t>Passive cooling pool</t>
  </si>
  <si>
    <t>Turbine Room &amp; Heater Bay</t>
  </si>
  <si>
    <t>A.213.1</t>
  </si>
  <si>
    <t>A.213.13</t>
  </si>
  <si>
    <t>A.213.131</t>
  </si>
  <si>
    <t>A.213.132</t>
  </si>
  <si>
    <t>A.213.133</t>
  </si>
  <si>
    <t>A.213.134</t>
  </si>
  <si>
    <t>A.213.135</t>
  </si>
  <si>
    <t>Floor Finish</t>
  </si>
  <si>
    <t>A.213.137</t>
  </si>
  <si>
    <t>A.213.138</t>
  </si>
  <si>
    <t>A.213.14</t>
  </si>
  <si>
    <t>A.213.141</t>
  </si>
  <si>
    <t>A.213.1411</t>
  </si>
  <si>
    <t>A.213.1412</t>
  </si>
  <si>
    <t>A.213.1413</t>
  </si>
  <si>
    <t>A.213.1414</t>
  </si>
  <si>
    <t>A.213.1415</t>
  </si>
  <si>
    <t>A.213.1417</t>
  </si>
  <si>
    <t>A.213.1418</t>
  </si>
  <si>
    <t>A.213.142</t>
  </si>
  <si>
    <t>A.213.1421</t>
  </si>
  <si>
    <t>A.213.1423</t>
  </si>
  <si>
    <t>A.213.1425</t>
  </si>
  <si>
    <t>A.213.1426</t>
  </si>
  <si>
    <t>A.213.1427</t>
  </si>
  <si>
    <t>A.213.143</t>
  </si>
  <si>
    <t>Exterior Walls</t>
  </si>
  <si>
    <t>A.213.1432</t>
  </si>
  <si>
    <t>Masonry Walls</t>
  </si>
  <si>
    <t>Preformed Concrete</t>
  </si>
  <si>
    <t>Bricklayers</t>
  </si>
  <si>
    <t>A.213.1433</t>
  </si>
  <si>
    <t>Metal Insulated Siding</t>
  </si>
  <si>
    <t>Sheet Metal Workers</t>
  </si>
  <si>
    <t>A.213.144</t>
  </si>
  <si>
    <t>Roof Deck</t>
  </si>
  <si>
    <t>A.213.1442</t>
  </si>
  <si>
    <t>Concrete Plank</t>
  </si>
  <si>
    <t>A.213.1443</t>
  </si>
  <si>
    <t>Concrete Fill</t>
  </si>
  <si>
    <t>A.213.1444</t>
  </si>
  <si>
    <t>A.213.145</t>
  </si>
  <si>
    <t>Roofing &amp; Flashing</t>
  </si>
  <si>
    <t>A.213.1452</t>
  </si>
  <si>
    <t>Elastomeric Roofing</t>
  </si>
  <si>
    <t>A.213.146</t>
  </si>
  <si>
    <t>Interior Walls &amp; Partition</t>
  </si>
  <si>
    <t>A.213.1462</t>
  </si>
  <si>
    <t>Concrete Block Walls</t>
  </si>
  <si>
    <t>A.213.1463</t>
  </si>
  <si>
    <t>Metal Partitions</t>
  </si>
  <si>
    <t>A.213.147</t>
  </si>
  <si>
    <t>Doors &amp; Windows</t>
  </si>
  <si>
    <t>A.213.1471</t>
  </si>
  <si>
    <t>Rolling Steel Doors</t>
  </si>
  <si>
    <t>A.213.1472</t>
  </si>
  <si>
    <t>Personnel Doors</t>
  </si>
  <si>
    <t>A.213.1473</t>
  </si>
  <si>
    <t>Sash &amp; Glazing</t>
  </si>
  <si>
    <t>A.213.149</t>
  </si>
  <si>
    <t>A.213.2</t>
  </si>
  <si>
    <t>A.213.21</t>
  </si>
  <si>
    <t>A.213.211</t>
  </si>
  <si>
    <t>A.213.212</t>
  </si>
  <si>
    <t>A.213.213</t>
  </si>
  <si>
    <t>Pumps</t>
  </si>
  <si>
    <t>A.213.214</t>
  </si>
  <si>
    <t>Sanitary Fixtures &amp; Piping</t>
  </si>
  <si>
    <t>A.213.22</t>
  </si>
  <si>
    <t>A.213.221</t>
  </si>
  <si>
    <t>A.213.222</t>
  </si>
  <si>
    <t>Heat Transfer Equipment</t>
  </si>
  <si>
    <t>A.213.225</t>
  </si>
  <si>
    <t>A.213.226</t>
  </si>
  <si>
    <t>A.213.227</t>
  </si>
  <si>
    <t>Piping &amp; Miscellaneous Items</t>
  </si>
  <si>
    <t>A.213.228</t>
  </si>
  <si>
    <t>A.213.24</t>
  </si>
  <si>
    <t>A.213.25</t>
  </si>
  <si>
    <t>A.213.251</t>
  </si>
  <si>
    <t>Elevator Equipment/Enclosure</t>
  </si>
  <si>
    <t>A.214.</t>
  </si>
  <si>
    <t>Security Building</t>
  </si>
  <si>
    <t>A.214.1</t>
  </si>
  <si>
    <t>A.214.2</t>
  </si>
  <si>
    <t>A.215.</t>
  </si>
  <si>
    <t>Primary Auxiliary Building &amp; Tunnels</t>
  </si>
  <si>
    <t>A.215.1</t>
  </si>
  <si>
    <t>A.215.13</t>
  </si>
  <si>
    <t>A.215.131</t>
  </si>
  <si>
    <t>A.215.132</t>
  </si>
  <si>
    <t>A.215.133</t>
  </si>
  <si>
    <t>A.215.134</t>
  </si>
  <si>
    <t>A.215.135</t>
  </si>
  <si>
    <t>A.215.136</t>
  </si>
  <si>
    <t>A.215.137</t>
  </si>
  <si>
    <t>A.215.138</t>
  </si>
  <si>
    <t>A.215.139</t>
  </si>
  <si>
    <t>A.215.14</t>
  </si>
  <si>
    <t>A.215.141</t>
  </si>
  <si>
    <t>A.215.1411</t>
  </si>
  <si>
    <t>A.215.1412</t>
  </si>
  <si>
    <t>A.215.1413</t>
  </si>
  <si>
    <t>A.215.1414</t>
  </si>
  <si>
    <t>A.215.1415</t>
  </si>
  <si>
    <t>A.215.1416</t>
  </si>
  <si>
    <t>A.215.1417</t>
  </si>
  <si>
    <t>A.215.1418</t>
  </si>
  <si>
    <t>A.215.1419</t>
  </si>
  <si>
    <t>A.215.142</t>
  </si>
  <si>
    <t>A.215.1421</t>
  </si>
  <si>
    <t>A.215.1422</t>
  </si>
  <si>
    <t>Floor &amp; Platform Supports</t>
  </si>
  <si>
    <t>A.215.1425</t>
  </si>
  <si>
    <t>A.215.1426</t>
  </si>
  <si>
    <t>A.215.1427</t>
  </si>
  <si>
    <t>A.215.145</t>
  </si>
  <si>
    <t>A.215.1452</t>
  </si>
  <si>
    <t>A.215.146</t>
  </si>
  <si>
    <t>A.215.1463</t>
  </si>
  <si>
    <t>A.215.147</t>
  </si>
  <si>
    <t>A.215.1471</t>
  </si>
  <si>
    <t>A.215.1472</t>
  </si>
  <si>
    <t>A.215.149</t>
  </si>
  <si>
    <t>A.215.2</t>
  </si>
  <si>
    <t>A.215.21</t>
  </si>
  <si>
    <t>A.215.211</t>
  </si>
  <si>
    <t>A.215.212</t>
  </si>
  <si>
    <t>A.215.213</t>
  </si>
  <si>
    <t>Sump Pumps &amp; Motors</t>
  </si>
  <si>
    <t>A.215.214</t>
  </si>
  <si>
    <t>A.215.22</t>
  </si>
  <si>
    <t>A.215.221</t>
  </si>
  <si>
    <t>A.215.222</t>
  </si>
  <si>
    <t>A.215.223</t>
  </si>
  <si>
    <t>Tanks &amp; Pressure Vessels</t>
  </si>
  <si>
    <t>A.215.224</t>
  </si>
  <si>
    <t>A.215.225</t>
  </si>
  <si>
    <t>A.215.226</t>
  </si>
  <si>
    <t>A.215.227</t>
  </si>
  <si>
    <t>A.215.228</t>
  </si>
  <si>
    <t>A.215.23</t>
  </si>
  <si>
    <t>Special HVAC (Safety Related)</t>
  </si>
  <si>
    <t>A.215.231</t>
  </si>
  <si>
    <t>A.215.234</t>
  </si>
  <si>
    <t>A.215.236</t>
  </si>
  <si>
    <t>A.215.24</t>
  </si>
  <si>
    <t>A.215.25</t>
  </si>
  <si>
    <t>A.216.</t>
  </si>
  <si>
    <t>Waste Process Building</t>
  </si>
  <si>
    <t>A.216.1</t>
  </si>
  <si>
    <t>A.216.13</t>
  </si>
  <si>
    <t>A.216.131</t>
  </si>
  <si>
    <t>A.216.132</t>
  </si>
  <si>
    <t>A.216.133</t>
  </si>
  <si>
    <t>A.216.134</t>
  </si>
  <si>
    <t>A.216.135</t>
  </si>
  <si>
    <t>A.216.136</t>
  </si>
  <si>
    <t>A.216.137</t>
  </si>
  <si>
    <t>A.216.139</t>
  </si>
  <si>
    <t>A.216.14</t>
  </si>
  <si>
    <t>A.216.141</t>
  </si>
  <si>
    <t>A.216.1411</t>
  </si>
  <si>
    <t>A.216.1412</t>
  </si>
  <si>
    <t>A.216.1413</t>
  </si>
  <si>
    <t>A.216.1414</t>
  </si>
  <si>
    <t>A.216.1415</t>
  </si>
  <si>
    <t>A.216.1416</t>
  </si>
  <si>
    <t>A.216.1417</t>
  </si>
  <si>
    <t>A.216.1418</t>
  </si>
  <si>
    <t>A.216.1419</t>
  </si>
  <si>
    <t>A.216.142</t>
  </si>
  <si>
    <t>A.216.1421</t>
  </si>
  <si>
    <t>A.216.1423</t>
  </si>
  <si>
    <t>A.216.1425</t>
  </si>
  <si>
    <t>A.216.1426</t>
  </si>
  <si>
    <t>A.216.1427</t>
  </si>
  <si>
    <t>A.216.143</t>
  </si>
  <si>
    <t>A.216.1433</t>
  </si>
  <si>
    <t>A.216.144</t>
  </si>
  <si>
    <t>A.216.1441</t>
  </si>
  <si>
    <t>Metal Roof Deck</t>
  </si>
  <si>
    <t>A.216.1442</t>
  </si>
  <si>
    <t>A.216.1443</t>
  </si>
  <si>
    <t>A.216.1444</t>
  </si>
  <si>
    <t>A.216.145</t>
  </si>
  <si>
    <t>A.216.1451</t>
  </si>
  <si>
    <t>A.216.1452</t>
  </si>
  <si>
    <t>Roof Insulation</t>
  </si>
  <si>
    <t>A.216.146</t>
  </si>
  <si>
    <t>A.216.1463</t>
  </si>
  <si>
    <t>A.216.147</t>
  </si>
  <si>
    <t>A.216.1471</t>
  </si>
  <si>
    <t>A.216.1472</t>
  </si>
  <si>
    <t>A.216.148</t>
  </si>
  <si>
    <t>Wall, Floor, &amp; Ceiling Finishing</t>
  </si>
  <si>
    <t>A.216.1481</t>
  </si>
  <si>
    <t>Acid Proof Tiles</t>
  </si>
  <si>
    <t>A.216.149</t>
  </si>
  <si>
    <t>A.216.2</t>
  </si>
  <si>
    <t>A.216.21</t>
  </si>
  <si>
    <t>A.216.211</t>
  </si>
  <si>
    <t>A.216.212</t>
  </si>
  <si>
    <t>A.216.214</t>
  </si>
  <si>
    <t>A.216.22</t>
  </si>
  <si>
    <t>A.216.221</t>
  </si>
  <si>
    <t>A.216.222</t>
  </si>
  <si>
    <t>A.216.224</t>
  </si>
  <si>
    <t>A.216.225</t>
  </si>
  <si>
    <t>A.216.226</t>
  </si>
  <si>
    <t>A.216.227</t>
  </si>
  <si>
    <t>A.216.228</t>
  </si>
  <si>
    <t>A.216.24</t>
  </si>
  <si>
    <t>A.216.25</t>
  </si>
  <si>
    <t>A.216.251</t>
  </si>
  <si>
    <t>A.217.</t>
  </si>
  <si>
    <t>Fuel Storage Building</t>
  </si>
  <si>
    <t>A.217.1</t>
  </si>
  <si>
    <t>A.217.13</t>
  </si>
  <si>
    <t>A.217.131</t>
  </si>
  <si>
    <t>A.217.132</t>
  </si>
  <si>
    <t>A.217.133</t>
  </si>
  <si>
    <t>A.217.134</t>
  </si>
  <si>
    <t>A.217.135</t>
  </si>
  <si>
    <t>A.217.136</t>
  </si>
  <si>
    <t>A.217.137</t>
  </si>
  <si>
    <t>A.217.138</t>
  </si>
  <si>
    <t>A.217.3</t>
  </si>
  <si>
    <t>Storage Pool Liner - S.S.</t>
  </si>
  <si>
    <t>A.217.14</t>
  </si>
  <si>
    <t>A.217.141</t>
  </si>
  <si>
    <t>A.217.1411</t>
  </si>
  <si>
    <t>A.217.1412</t>
  </si>
  <si>
    <t>A.217.1413</t>
  </si>
  <si>
    <t>A.217.1414</t>
  </si>
  <si>
    <t>A.217.1415</t>
  </si>
  <si>
    <t>A.217.1416</t>
  </si>
  <si>
    <t>A.217.1417</t>
  </si>
  <si>
    <t>A.217.1418</t>
  </si>
  <si>
    <t>A.217.1419</t>
  </si>
  <si>
    <t>A.217.142</t>
  </si>
  <si>
    <t>A.217.1421</t>
  </si>
  <si>
    <t>A.217.1423</t>
  </si>
  <si>
    <t>A.217.1425</t>
  </si>
  <si>
    <t>A.217.1426</t>
  </si>
  <si>
    <t>A.217.1427</t>
  </si>
  <si>
    <t>A.217.145</t>
  </si>
  <si>
    <t>A.217.1452</t>
  </si>
  <si>
    <t>A.217.147</t>
  </si>
  <si>
    <t>A.217.1471</t>
  </si>
  <si>
    <t>A.217.1472</t>
  </si>
  <si>
    <t>A.217.149</t>
  </si>
  <si>
    <t>A.217.2</t>
  </si>
  <si>
    <t>A.217.21</t>
  </si>
  <si>
    <t>A.217.211</t>
  </si>
  <si>
    <t>A.217.212</t>
  </si>
  <si>
    <t>A.217.213</t>
  </si>
  <si>
    <t>A.217.214</t>
  </si>
  <si>
    <t>A.217.22</t>
  </si>
  <si>
    <t>A.217.221</t>
  </si>
  <si>
    <t>A.217.222</t>
  </si>
  <si>
    <t>A.217.225</t>
  </si>
  <si>
    <t>A.217.226</t>
  </si>
  <si>
    <t>A.217.228</t>
  </si>
  <si>
    <t>A.217.23</t>
  </si>
  <si>
    <t>A.217.234</t>
  </si>
  <si>
    <t>A.217.236</t>
  </si>
  <si>
    <t>A.217.24</t>
  </si>
  <si>
    <t>A.218.</t>
  </si>
  <si>
    <t>Other Structures</t>
  </si>
  <si>
    <t>A.218A.</t>
  </si>
  <si>
    <t>Control Room/D-G Building</t>
  </si>
  <si>
    <t>A.218A.1</t>
  </si>
  <si>
    <t>A.218A.13</t>
  </si>
  <si>
    <t>A.218A.131</t>
  </si>
  <si>
    <t>A.218A.132</t>
  </si>
  <si>
    <t>A.218A.133</t>
  </si>
  <si>
    <t>A.218A.134</t>
  </si>
  <si>
    <t>A.218A.135</t>
  </si>
  <si>
    <t>A.218A.136</t>
  </si>
  <si>
    <t>A.218A.137</t>
  </si>
  <si>
    <t>A.218A.138</t>
  </si>
  <si>
    <t>A.218A.14</t>
  </si>
  <si>
    <t>A.218A.141</t>
  </si>
  <si>
    <t>A.218A.1411</t>
  </si>
  <si>
    <t>A.218A.1412</t>
  </si>
  <si>
    <t>A.218A.1413</t>
  </si>
  <si>
    <t>A.218A.1414</t>
  </si>
  <si>
    <t>A.218A.1415</t>
  </si>
  <si>
    <t>A.218A.1416</t>
  </si>
  <si>
    <t>A.218A.1417</t>
  </si>
  <si>
    <t>A.218A.1418</t>
  </si>
  <si>
    <t>A.218A.1419</t>
  </si>
  <si>
    <t>A.218A.142</t>
  </si>
  <si>
    <t>A.218A.1421</t>
  </si>
  <si>
    <t xml:space="preserve">Structural Steel </t>
  </si>
  <si>
    <t>A.218A.1422</t>
  </si>
  <si>
    <t>A.218A.1425</t>
  </si>
  <si>
    <t>A.218A.1426</t>
  </si>
  <si>
    <t>A.218A.1427</t>
  </si>
  <si>
    <t>A.218A.145</t>
  </si>
  <si>
    <t>A.218A.1451</t>
  </si>
  <si>
    <t>A.218A.146</t>
  </si>
  <si>
    <t>A.218A.1461</t>
  </si>
  <si>
    <t>Fire Wall</t>
  </si>
  <si>
    <t>Fire Protection</t>
  </si>
  <si>
    <t>A.218A.1462</t>
  </si>
  <si>
    <t>A.218A.1463</t>
  </si>
  <si>
    <t>A.218A.1464</t>
  </si>
  <si>
    <t>Glass Partitions</t>
  </si>
  <si>
    <t>A.218A.147</t>
  </si>
  <si>
    <t>A.218A.1471</t>
  </si>
  <si>
    <t>Sliding Door</t>
  </si>
  <si>
    <t>A.218A.1472</t>
  </si>
  <si>
    <t>A.218A.148</t>
  </si>
  <si>
    <t>A.218A.1481</t>
  </si>
  <si>
    <t>Vinyl Tile Floor</t>
  </si>
  <si>
    <t>A.218A.1482</t>
  </si>
  <si>
    <t>Suspended Ceiling</t>
  </si>
  <si>
    <t>A.218A.1483</t>
  </si>
  <si>
    <t>Sandwich Panels</t>
  </si>
  <si>
    <t>A.218A.1484</t>
  </si>
  <si>
    <t>Ceramic Tile Floor</t>
  </si>
  <si>
    <t>A.218A.1485</t>
  </si>
  <si>
    <t>Ceramic Tile Wall Finish</t>
  </si>
  <si>
    <t>A.218A.1486</t>
  </si>
  <si>
    <t>Raised Floor (Computer Room)</t>
  </si>
  <si>
    <t>A.218A.149</t>
  </si>
  <si>
    <t>A.218A.2</t>
  </si>
  <si>
    <t>A.218A.21</t>
  </si>
  <si>
    <t>A.218A.211</t>
  </si>
  <si>
    <t>A.218A.212</t>
  </si>
  <si>
    <t>A.218A.214</t>
  </si>
  <si>
    <t>A.218A.23</t>
  </si>
  <si>
    <t>A.218A.231</t>
  </si>
  <si>
    <t>A.218A.232</t>
  </si>
  <si>
    <t>A.218A.233</t>
  </si>
  <si>
    <t>A.218A.234</t>
  </si>
  <si>
    <t>A.218A.235</t>
  </si>
  <si>
    <t>A.218A.236</t>
  </si>
  <si>
    <t>A.218A.237</t>
  </si>
  <si>
    <t>A.218A.238</t>
  </si>
  <si>
    <t>A.218A.24</t>
  </si>
  <si>
    <t>A.218B.</t>
  </si>
  <si>
    <t>Administrative &amp; Service Building</t>
  </si>
  <si>
    <t>A.218B.1</t>
  </si>
  <si>
    <t>A.218B.13</t>
  </si>
  <si>
    <t>A.218B.131</t>
  </si>
  <si>
    <t>A.218B.132</t>
  </si>
  <si>
    <t>A.218B.133</t>
  </si>
  <si>
    <t>A.218B.134</t>
  </si>
  <si>
    <t>A.218B.135</t>
  </si>
  <si>
    <t>A.218B.136</t>
  </si>
  <si>
    <t>A.218B.137</t>
  </si>
  <si>
    <t>A.218B.138</t>
  </si>
  <si>
    <t>A.218B.14</t>
  </si>
  <si>
    <t>A.218B.141</t>
  </si>
  <si>
    <t>A.218B.1411</t>
  </si>
  <si>
    <t>A.218B.1412</t>
  </si>
  <si>
    <t>A.218B.1413</t>
  </si>
  <si>
    <t>A.218B.1414</t>
  </si>
  <si>
    <t>A.218B.1415</t>
  </si>
  <si>
    <t>A.218B.1418</t>
  </si>
  <si>
    <t>A.218B.142</t>
  </si>
  <si>
    <t>A.218B.1421</t>
  </si>
  <si>
    <t>A.218B.1423</t>
  </si>
  <si>
    <t>A.218B.1425</t>
  </si>
  <si>
    <t>A.218B.1426</t>
  </si>
  <si>
    <t>A.218B.1427</t>
  </si>
  <si>
    <t>A.218B.143</t>
  </si>
  <si>
    <t>A.218B.1433</t>
  </si>
  <si>
    <t>A.218B.1434</t>
  </si>
  <si>
    <t>Window Wall</t>
  </si>
  <si>
    <t>A.218B.144</t>
  </si>
  <si>
    <t>A.218B.1442</t>
  </si>
  <si>
    <t>Precast Concrete Panels</t>
  </si>
  <si>
    <t>A.218B.1443</t>
  </si>
  <si>
    <t>Concrete Topping</t>
  </si>
  <si>
    <t>A.218B.1444</t>
  </si>
  <si>
    <t>A.218B.145</t>
  </si>
  <si>
    <t>A.218B.1451</t>
  </si>
  <si>
    <t>A.218B.146</t>
  </si>
  <si>
    <t>A.218B.1462</t>
  </si>
  <si>
    <t>A.218B.1463</t>
  </si>
  <si>
    <t>A.218B.1464</t>
  </si>
  <si>
    <t>Plaster BD Partitions</t>
  </si>
  <si>
    <t>A.218B.147</t>
  </si>
  <si>
    <t>A.218B.1471</t>
  </si>
  <si>
    <t>A.218B.1472</t>
  </si>
  <si>
    <t>A.218B.1473</t>
  </si>
  <si>
    <t>A.218B.148</t>
  </si>
  <si>
    <t>A.218B.1481</t>
  </si>
  <si>
    <t>A.218B.1482</t>
  </si>
  <si>
    <t>A.218B.1483</t>
  </si>
  <si>
    <t>Carpet</t>
  </si>
  <si>
    <t>SY</t>
  </si>
  <si>
    <t>A.218B.1484</t>
  </si>
  <si>
    <t>A.218B.149</t>
  </si>
  <si>
    <t>A.218B.2</t>
  </si>
  <si>
    <t>A.218B.21</t>
  </si>
  <si>
    <t>A.218B.211</t>
  </si>
  <si>
    <t>A.218B.212</t>
  </si>
  <si>
    <t>A.218B.214</t>
  </si>
  <si>
    <t>A.218B.22</t>
  </si>
  <si>
    <t>A.218B.221</t>
  </si>
  <si>
    <t>A.218B.222</t>
  </si>
  <si>
    <t>A.218B.223</t>
  </si>
  <si>
    <t>A.218B.224</t>
  </si>
  <si>
    <t>A.218B.225</t>
  </si>
  <si>
    <t>A.218B.226</t>
  </si>
  <si>
    <t>A.218B.227</t>
  </si>
  <si>
    <t>A.218B.228</t>
  </si>
  <si>
    <t>A.218B.23</t>
  </si>
  <si>
    <t>A.218B.231</t>
  </si>
  <si>
    <t>A.218B.232</t>
  </si>
  <si>
    <t>A.218B.24</t>
  </si>
  <si>
    <t>A.218B.25</t>
  </si>
  <si>
    <t>A.218D.</t>
  </si>
  <si>
    <t>Fire Pump House, Including Foundations</t>
  </si>
  <si>
    <t>A.218E.</t>
  </si>
  <si>
    <t>Emergency Feed Pump Building</t>
  </si>
  <si>
    <t>A.218E.1</t>
  </si>
  <si>
    <t>A.218E.13</t>
  </si>
  <si>
    <t>A.218E.131</t>
  </si>
  <si>
    <t>A.218E.132</t>
  </si>
  <si>
    <t>A.218E.133</t>
  </si>
  <si>
    <t>A.218E.134</t>
  </si>
  <si>
    <t>A.218E.135</t>
  </si>
  <si>
    <t>A.218E.136</t>
  </si>
  <si>
    <t>A.218E.137</t>
  </si>
  <si>
    <t>A.218E.138</t>
  </si>
  <si>
    <t>A.218E.14</t>
  </si>
  <si>
    <t>A.218E.141</t>
  </si>
  <si>
    <t>A.218E.1411</t>
  </si>
  <si>
    <t>A.218E.1412</t>
  </si>
  <si>
    <t>A.218E.1413</t>
  </si>
  <si>
    <t>A.218E.1414</t>
  </si>
  <si>
    <t>A.218E.1415</t>
  </si>
  <si>
    <t>A.218E.1416</t>
  </si>
  <si>
    <t>A.218E.1417</t>
  </si>
  <si>
    <t>A.218E.1418</t>
  </si>
  <si>
    <t>A.218E.1419</t>
  </si>
  <si>
    <t>A.218E.142</t>
  </si>
  <si>
    <t>A.218E.1421</t>
  </si>
  <si>
    <t>A.218E.1422</t>
  </si>
  <si>
    <t>A.218E.1425</t>
  </si>
  <si>
    <t>A.218E.1426</t>
  </si>
  <si>
    <t>A.218E.1427</t>
  </si>
  <si>
    <t>A.218E.143</t>
  </si>
  <si>
    <t>A.218E.1433</t>
  </si>
  <si>
    <t>A.218E.145</t>
  </si>
  <si>
    <t>A.218E.1452</t>
  </si>
  <si>
    <t>A.218E.147</t>
  </si>
  <si>
    <t>A.218E.1472</t>
  </si>
  <si>
    <t>A.218E.149</t>
  </si>
  <si>
    <t>A.218E.2</t>
  </si>
  <si>
    <t>A.218E.21</t>
  </si>
  <si>
    <t>A.218E.211</t>
  </si>
  <si>
    <t>A.218E.212</t>
  </si>
  <si>
    <t>A.218E.214</t>
  </si>
  <si>
    <t>A.218E.23</t>
  </si>
  <si>
    <t>A.218E.231</t>
  </si>
  <si>
    <t>A.218E.232</t>
  </si>
  <si>
    <t>A.218E.235</t>
  </si>
  <si>
    <t>A.218E.236</t>
  </si>
  <si>
    <t>A.218E.237</t>
  </si>
  <si>
    <t>A.218E.238</t>
  </si>
  <si>
    <t>A.218E.24</t>
  </si>
  <si>
    <t>A.218F.</t>
  </si>
  <si>
    <t>Manway Tunnels (RCA Tunnels)</t>
  </si>
  <si>
    <t>A.218G.</t>
  </si>
  <si>
    <t>Electrical Tunnels</t>
  </si>
  <si>
    <t>A.218H.</t>
  </si>
  <si>
    <t>Non-essential SWGR Building</t>
  </si>
  <si>
    <t>A.218J.</t>
  </si>
  <si>
    <t>Main Steam &amp; Feedwater Pipe Enclosure</t>
  </si>
  <si>
    <t>A.218J.1</t>
  </si>
  <si>
    <t>A.218J.13</t>
  </si>
  <si>
    <t>A.218J.131</t>
  </si>
  <si>
    <t>A.218J.132</t>
  </si>
  <si>
    <t>A.218J.133</t>
  </si>
  <si>
    <t>A.218J.134</t>
  </si>
  <si>
    <t>A.218J.135</t>
  </si>
  <si>
    <t>A.218J.136</t>
  </si>
  <si>
    <t>A.218J.137</t>
  </si>
  <si>
    <t>A.218J.139</t>
  </si>
  <si>
    <t>A.218J.14</t>
  </si>
  <si>
    <t>A.218J.141</t>
  </si>
  <si>
    <t>A.218J.1411</t>
  </si>
  <si>
    <t>A.218J.1412</t>
  </si>
  <si>
    <t>A.218J.1413</t>
  </si>
  <si>
    <t>A.218J.1414</t>
  </si>
  <si>
    <t>A.218J.1415</t>
  </si>
  <si>
    <t>A.218J.1416</t>
  </si>
  <si>
    <t>A.218J.1417</t>
  </si>
  <si>
    <t>A.218J.1418</t>
  </si>
  <si>
    <t>A.218J.1419</t>
  </si>
  <si>
    <t>A.218J.142</t>
  </si>
  <si>
    <t>A.218J.1421</t>
  </si>
  <si>
    <t>A.218J.1423</t>
  </si>
  <si>
    <t>A.218J.1425</t>
  </si>
  <si>
    <t>A.218J.1426</t>
  </si>
  <si>
    <t>A.218J.1427</t>
  </si>
  <si>
    <t>A.218J.145</t>
  </si>
  <si>
    <t>A.218J.146</t>
  </si>
  <si>
    <t>A.218J.147</t>
  </si>
  <si>
    <t>A.218J.149</t>
  </si>
  <si>
    <t>A.218J.2</t>
  </si>
  <si>
    <t>A.218J.21</t>
  </si>
  <si>
    <t>A.218J.211</t>
  </si>
  <si>
    <t>A.218J.212</t>
  </si>
  <si>
    <t>A.218J.22</t>
  </si>
  <si>
    <t>A.218J.221</t>
  </si>
  <si>
    <t>A.218J.225</t>
  </si>
  <si>
    <t>A.218J.226</t>
  </si>
  <si>
    <t>A.218J.227</t>
  </si>
  <si>
    <t>A.218J.24</t>
  </si>
  <si>
    <t>A.218K.</t>
  </si>
  <si>
    <t>Pipe Tunnels</t>
  </si>
  <si>
    <t>Operating Engineers</t>
  </si>
  <si>
    <t>A.218L.</t>
  </si>
  <si>
    <t>Technical Support Center</t>
  </si>
  <si>
    <t>A.218P.</t>
  </si>
  <si>
    <t>Containment EQ Hatch Missile Shield</t>
  </si>
  <si>
    <t>A.218S.</t>
  </si>
  <si>
    <t>Waste Water Treatment</t>
  </si>
  <si>
    <t>A.218T.</t>
  </si>
  <si>
    <t>Ultimate Heat Sink Structure</t>
  </si>
  <si>
    <t>A.218T.1</t>
  </si>
  <si>
    <t>A.218T.11</t>
  </si>
  <si>
    <t>Excavation Work</t>
  </si>
  <si>
    <t>A.218T.111</t>
  </si>
  <si>
    <t>Excavation (Rock/Earth)</t>
  </si>
  <si>
    <t>A.218T.112</t>
  </si>
  <si>
    <t>A.218T.113</t>
  </si>
  <si>
    <t>A.218T.114</t>
  </si>
  <si>
    <t>Fill &amp; Backfill</t>
  </si>
  <si>
    <t>Fill (Rock/Earth)</t>
  </si>
  <si>
    <t>A.218T.13</t>
  </si>
  <si>
    <t>A.218T.131</t>
  </si>
  <si>
    <t>A.218T.132</t>
  </si>
  <si>
    <t>A.218T.133</t>
  </si>
  <si>
    <t>A.218T.134</t>
  </si>
  <si>
    <t>A.218T.135</t>
  </si>
  <si>
    <t>A.218T.136</t>
  </si>
  <si>
    <t>A.218T.137</t>
  </si>
  <si>
    <t>A.218T.138</t>
  </si>
  <si>
    <t>A.218T.139</t>
  </si>
  <si>
    <t>Waterstop</t>
  </si>
  <si>
    <t>A.218T.14</t>
  </si>
  <si>
    <t>A.218T.141</t>
  </si>
  <si>
    <t>A.218T.1411</t>
  </si>
  <si>
    <t>A.218T.1412</t>
  </si>
  <si>
    <t>A.218T.1413</t>
  </si>
  <si>
    <t>A.218T.1414</t>
  </si>
  <si>
    <t>A.218T.1415</t>
  </si>
  <si>
    <t>A.218T.1416</t>
  </si>
  <si>
    <t>A.218T.1417</t>
  </si>
  <si>
    <t>A.218T.1418</t>
  </si>
  <si>
    <t>A.218T.1419</t>
  </si>
  <si>
    <t>A.218T.142</t>
  </si>
  <si>
    <t>A.218T.1421</t>
  </si>
  <si>
    <t>A.218T.1423</t>
  </si>
  <si>
    <t>A.218T.1425</t>
  </si>
  <si>
    <t>A.218T.1426</t>
  </si>
  <si>
    <t>A.218T.1427</t>
  </si>
  <si>
    <t>A.218T.145</t>
  </si>
  <si>
    <t>A.218T.147</t>
  </si>
  <si>
    <t>A.218T.149</t>
  </si>
  <si>
    <t>A.218T.2</t>
  </si>
  <si>
    <t>A.218T.21</t>
  </si>
  <si>
    <t>A.218T.212</t>
  </si>
  <si>
    <t>A.218T.22</t>
  </si>
  <si>
    <t>A.218T.221</t>
  </si>
  <si>
    <t>A.218T.222</t>
  </si>
  <si>
    <t>A.218T.224</t>
  </si>
  <si>
    <t>A.218T.225</t>
  </si>
  <si>
    <t>A.218T.226</t>
  </si>
  <si>
    <t>A.218T.228</t>
  </si>
  <si>
    <t>A.218T.24</t>
  </si>
  <si>
    <t>A.218V.</t>
  </si>
  <si>
    <t>Control Room Emergency Air Intake Structure</t>
  </si>
  <si>
    <t>Reactor Plant Equipment</t>
  </si>
  <si>
    <t>A.221.</t>
  </si>
  <si>
    <t>Reactor Equipment</t>
  </si>
  <si>
    <t>A.221.1</t>
  </si>
  <si>
    <t>Reactor Vessel + Accessory</t>
  </si>
  <si>
    <t>A.221.11</t>
  </si>
  <si>
    <t>Reactor Support</t>
  </si>
  <si>
    <t>A.221.12</t>
  </si>
  <si>
    <t>Vessel Structure</t>
  </si>
  <si>
    <t>A.221.3</t>
  </si>
  <si>
    <t>Vessel Internals</t>
  </si>
  <si>
    <t>A.221.14</t>
  </si>
  <si>
    <t>Transport to Site</t>
  </si>
  <si>
    <t>Teamsters</t>
  </si>
  <si>
    <t>A.221.2</t>
  </si>
  <si>
    <t>Reactor Control Devices</t>
  </si>
  <si>
    <t>A.221.21</t>
  </si>
  <si>
    <t>Control Rod System</t>
  </si>
  <si>
    <t>A.222.</t>
  </si>
  <si>
    <t xml:space="preserve">Main Heat Transfer Transport System </t>
  </si>
  <si>
    <t>A.222.1</t>
  </si>
  <si>
    <t>Reactor Core Coolant System</t>
  </si>
  <si>
    <t>A.222.11</t>
  </si>
  <si>
    <t>Fluid Circulation Drive System</t>
  </si>
  <si>
    <t>A.222.111</t>
  </si>
  <si>
    <t>A.222.119</t>
  </si>
  <si>
    <t>Foundations/Skids</t>
  </si>
  <si>
    <t>A.222.12</t>
  </si>
  <si>
    <t>Reactor Coolant Piping System</t>
  </si>
  <si>
    <t>A.222.125</t>
  </si>
  <si>
    <t>Piping</t>
  </si>
  <si>
    <t>A.222.126</t>
  </si>
  <si>
    <t>Reactor Coolant Valves</t>
  </si>
  <si>
    <t>Valves</t>
  </si>
  <si>
    <t>A.222.127</t>
  </si>
  <si>
    <t>A.222.128</t>
  </si>
  <si>
    <t>A.222.13</t>
  </si>
  <si>
    <t>Steam Generator Equipment</t>
  </si>
  <si>
    <t>A.222.132</t>
  </si>
  <si>
    <t>A.222.139</t>
  </si>
  <si>
    <t>A.222.14</t>
  </si>
  <si>
    <t>Pressurizing System</t>
  </si>
  <si>
    <t>A.222.143</t>
  </si>
  <si>
    <t>A.222.149</t>
  </si>
  <si>
    <t>A.223.</t>
  </si>
  <si>
    <t>Safeguards System</t>
  </si>
  <si>
    <t>A.223.1</t>
  </si>
  <si>
    <t>Residual Heat Removal System</t>
  </si>
  <si>
    <t>A.223.11</t>
  </si>
  <si>
    <t>A.223.12</t>
  </si>
  <si>
    <t>A.223.15</t>
  </si>
  <si>
    <t>A.223.16</t>
  </si>
  <si>
    <t>RHR Valves</t>
  </si>
  <si>
    <t>A.223.17</t>
  </si>
  <si>
    <t>A.223.18</t>
  </si>
  <si>
    <t>A.223.3</t>
  </si>
  <si>
    <t>Safety Injection System</t>
  </si>
  <si>
    <t>A.223.31</t>
  </si>
  <si>
    <t>A.223.33</t>
  </si>
  <si>
    <t>A.223.35</t>
  </si>
  <si>
    <t>A.223.36</t>
  </si>
  <si>
    <t>A.223.37</t>
  </si>
  <si>
    <t>A.223.38</t>
  </si>
  <si>
    <t>A.223.4</t>
  </si>
  <si>
    <t>Containment Spray System</t>
  </si>
  <si>
    <t>A.223.41</t>
  </si>
  <si>
    <t>A.223.42</t>
  </si>
  <si>
    <t>A.223.43</t>
  </si>
  <si>
    <t>A.223.45</t>
  </si>
  <si>
    <t>A.223.46</t>
  </si>
  <si>
    <t>Valves &amp; Fittings</t>
  </si>
  <si>
    <t>A.223.47</t>
  </si>
  <si>
    <t>A.223.48</t>
  </si>
  <si>
    <t>A.223.5</t>
  </si>
  <si>
    <t>Combustible Gas Control System</t>
  </si>
  <si>
    <t>A.223.55</t>
  </si>
  <si>
    <t>SS/NNS</t>
  </si>
  <si>
    <t>LB</t>
  </si>
  <si>
    <t>A.223.56</t>
  </si>
  <si>
    <t>A.223.57</t>
  </si>
  <si>
    <t>A.223.58</t>
  </si>
  <si>
    <t>A.223.59</t>
  </si>
  <si>
    <t>A.224.</t>
  </si>
  <si>
    <t>Radwaste Processing</t>
  </si>
  <si>
    <t>A.224.1</t>
  </si>
  <si>
    <t>Liquid Waste System</t>
  </si>
  <si>
    <t>A.224.11</t>
  </si>
  <si>
    <t>Equipment Drain Train</t>
  </si>
  <si>
    <t>A.224.12</t>
  </si>
  <si>
    <t>Miscellaneous Waste Train</t>
  </si>
  <si>
    <t>A.224.13</t>
  </si>
  <si>
    <t>Detergent Waste Train</t>
  </si>
  <si>
    <t>A.224.14</t>
  </si>
  <si>
    <t>Chemical Waste Train</t>
  </si>
  <si>
    <t>A.224.15</t>
  </si>
  <si>
    <t>Steam Generator Blowdown</t>
  </si>
  <si>
    <t>A.224.16</t>
  </si>
  <si>
    <t>Regeneration Chemical Waste Train</t>
  </si>
  <si>
    <t>A.224.17</t>
  </si>
  <si>
    <t>Miscellaneous Radwaste Equipment</t>
  </si>
  <si>
    <t>A.224.18</t>
  </si>
  <si>
    <t>A.224.2</t>
  </si>
  <si>
    <t>Rad Gas Waste Processing</t>
  </si>
  <si>
    <t>A.224.21</t>
  </si>
  <si>
    <t>Rad Gas Waste Processing System</t>
  </si>
  <si>
    <t>A.224.3</t>
  </si>
  <si>
    <t>Solid Waste System</t>
  </si>
  <si>
    <t>A.224.31</t>
  </si>
  <si>
    <t>Dry Active Waste Volume Reduction</t>
  </si>
  <si>
    <t>A.224.32</t>
  </si>
  <si>
    <t>Volume Reduction &amp; Solid System</t>
  </si>
  <si>
    <t>A.225.</t>
  </si>
  <si>
    <t>Fuel Handling &amp; Storage</t>
  </si>
  <si>
    <t>A.225.1</t>
  </si>
  <si>
    <t>Fuel Handling Tools &amp; Equipment</t>
  </si>
  <si>
    <t>A.225.11</t>
  </si>
  <si>
    <t>Cranes &amp; Hoists</t>
  </si>
  <si>
    <t>A.225.111</t>
  </si>
  <si>
    <t>New &amp; Spent Fuel Crane</t>
  </si>
  <si>
    <t>A.225.112</t>
  </si>
  <si>
    <t>Monorails &amp; Hoists</t>
  </si>
  <si>
    <t>A.225.113</t>
  </si>
  <si>
    <t>New Fuel Elevator</t>
  </si>
  <si>
    <t>A.225.114</t>
  </si>
  <si>
    <t>Spent Fuel Cask Crane</t>
  </si>
  <si>
    <t>A.225.12</t>
  </si>
  <si>
    <t>Fuel Handling Tools</t>
  </si>
  <si>
    <t>A.225.13</t>
  </si>
  <si>
    <t>Transfer Systems</t>
  </si>
  <si>
    <t>A.225.131</t>
  </si>
  <si>
    <t>Tilting Mechanism</t>
  </si>
  <si>
    <t>A.225.132</t>
  </si>
  <si>
    <t>Fuel Transfer Tube</t>
  </si>
  <si>
    <t>A.225.3</t>
  </si>
  <si>
    <t>Service Platforms</t>
  </si>
  <si>
    <t>A.225.32</t>
  </si>
  <si>
    <t>Fuel Storage Pool Service Platform</t>
  </si>
  <si>
    <t>A.225.4</t>
  </si>
  <si>
    <t>Fuel Storage, Cleaning, &amp; Inspection Equipment</t>
  </si>
  <si>
    <t>A.225.41</t>
  </si>
  <si>
    <t>New Fuel Storage Racks</t>
  </si>
  <si>
    <t>A.225.42</t>
  </si>
  <si>
    <t>Spent Fuel Storage Racks</t>
  </si>
  <si>
    <t>A.225.43</t>
  </si>
  <si>
    <t>Spent Fuel Pool Cleaning &amp; Purifying</t>
  </si>
  <si>
    <t>A.225.48</t>
  </si>
  <si>
    <t>A.226.</t>
  </si>
  <si>
    <t>Other Reactor Plant Equipment</t>
  </si>
  <si>
    <t>A.226.1</t>
  </si>
  <si>
    <t>Inert Gas System</t>
  </si>
  <si>
    <t>A.226.11</t>
  </si>
  <si>
    <t>H2/N2 Gas Supply System</t>
  </si>
  <si>
    <t>A.226.3</t>
  </si>
  <si>
    <t>Reactor Makeup Water System</t>
  </si>
  <si>
    <t>A.226.31</t>
  </si>
  <si>
    <t>A.226.33</t>
  </si>
  <si>
    <t>A.226.35</t>
  </si>
  <si>
    <t>A.226.36</t>
  </si>
  <si>
    <t>A.226.37</t>
  </si>
  <si>
    <t>A.226.38</t>
  </si>
  <si>
    <t>A.226.4</t>
  </si>
  <si>
    <t>Coolant Treatment &amp; Recycle</t>
  </si>
  <si>
    <t>A.226.41</t>
  </si>
  <si>
    <t>Chemical &amp; Volume Control</t>
  </si>
  <si>
    <t>A.226.42</t>
  </si>
  <si>
    <t>Boron Recycle System</t>
  </si>
  <si>
    <t>A.226.6</t>
  </si>
  <si>
    <t>Fluid Leak Detection System</t>
  </si>
  <si>
    <t>A.226.68</t>
  </si>
  <si>
    <t>A.226.7</t>
  </si>
  <si>
    <t>Auxiliary Cooling System</t>
  </si>
  <si>
    <t>A.226.71</t>
  </si>
  <si>
    <t>Nuclear Service Water System</t>
  </si>
  <si>
    <t>A.226.711</t>
  </si>
  <si>
    <t>A.226.712</t>
  </si>
  <si>
    <t>A.226.715</t>
  </si>
  <si>
    <t>A.226.716</t>
  </si>
  <si>
    <t>A.226.717</t>
  </si>
  <si>
    <t>A.226.718</t>
  </si>
  <si>
    <t>A.226.72</t>
  </si>
  <si>
    <t>Primary Component Cooling Water</t>
  </si>
  <si>
    <t>A.226.721</t>
  </si>
  <si>
    <t>A.226.722</t>
  </si>
  <si>
    <t>A.226.723</t>
  </si>
  <si>
    <t>A.226.725</t>
  </si>
  <si>
    <t>A.226.726</t>
  </si>
  <si>
    <t>A.226.727</t>
  </si>
  <si>
    <t>A.226.728</t>
  </si>
  <si>
    <t>A.226.8</t>
  </si>
  <si>
    <t>Maintenance Equipment</t>
  </si>
  <si>
    <t>A.226.86</t>
  </si>
  <si>
    <t>Decontamination Equipment</t>
  </si>
  <si>
    <t>A.226.87</t>
  </si>
  <si>
    <t>Laundry Equipment</t>
  </si>
  <si>
    <t>A.226.88</t>
  </si>
  <si>
    <t>Hot Change Area</t>
  </si>
  <si>
    <t>A.226.9</t>
  </si>
  <si>
    <t>Sampling Equipment</t>
  </si>
  <si>
    <t>A.226.95</t>
  </si>
  <si>
    <t>A.226.96</t>
  </si>
  <si>
    <t>Sample System Valves</t>
  </si>
  <si>
    <t>A.226.97</t>
  </si>
  <si>
    <t>A.226.98</t>
  </si>
  <si>
    <t>A.227.</t>
  </si>
  <si>
    <t>Reactor Instrumentation &amp; Control</t>
  </si>
  <si>
    <t>A.227.1</t>
  </si>
  <si>
    <t>Benchboard, Panels, &amp; Racks</t>
  </si>
  <si>
    <t>A.227.11</t>
  </si>
  <si>
    <t>NSS Control Board</t>
  </si>
  <si>
    <t>A.227.15</t>
  </si>
  <si>
    <t>HVAC Panels</t>
  </si>
  <si>
    <t>Wire and Cable</t>
  </si>
  <si>
    <t>A.227.16</t>
  </si>
  <si>
    <t>Radwaste Panels &amp; Racks</t>
  </si>
  <si>
    <t>A.227.17</t>
  </si>
  <si>
    <t>Local Panels &amp; Cabinets</t>
  </si>
  <si>
    <t>A.227.18</t>
  </si>
  <si>
    <t>Instrument Ranks</t>
  </si>
  <si>
    <t>A.227.19</t>
  </si>
  <si>
    <t>Alarm System</t>
  </si>
  <si>
    <t>A.227.2</t>
  </si>
  <si>
    <t>Process Computer</t>
  </si>
  <si>
    <t>Computers</t>
  </si>
  <si>
    <t>A.227.3</t>
  </si>
  <si>
    <t>Monitoring Systems</t>
  </si>
  <si>
    <t>A.227.31</t>
  </si>
  <si>
    <t>Radiological Monitoring &amp; Data Management</t>
  </si>
  <si>
    <t>A.227.32</t>
  </si>
  <si>
    <t>Neutron Monitoring System</t>
  </si>
  <si>
    <t>A.227.33</t>
  </si>
  <si>
    <t>Instrumentation for Monitoring Course of ACC</t>
  </si>
  <si>
    <t>A.227.34</t>
  </si>
  <si>
    <t>Reactor Diagnostic System</t>
  </si>
  <si>
    <t>A.227.35</t>
  </si>
  <si>
    <t>Containment Atmosphere Monitoring</t>
  </si>
  <si>
    <t>A.227.36</t>
  </si>
  <si>
    <t>Containment Leak Monitor</t>
  </si>
  <si>
    <t>A.227.37</t>
  </si>
  <si>
    <t>Failed Fuel Detection</t>
  </si>
  <si>
    <t>A.227.4</t>
  </si>
  <si>
    <t>Plant Control Systems</t>
  </si>
  <si>
    <t>A.227.41</t>
  </si>
  <si>
    <t>Reactor Power Control</t>
  </si>
  <si>
    <t>A.227.42</t>
  </si>
  <si>
    <t>Reactor Protection System</t>
  </si>
  <si>
    <t>A.227.43</t>
  </si>
  <si>
    <t>Engineering Safety Feature Actuation</t>
  </si>
  <si>
    <t>A.227.5</t>
  </si>
  <si>
    <t>Reactor Plant I&amp;C Tubing &amp; Fitting</t>
  </si>
  <si>
    <t>A.227.9</t>
  </si>
  <si>
    <t>TMI Instrumentation</t>
  </si>
  <si>
    <t>A.228.</t>
  </si>
  <si>
    <t>Reactor Plant Miscellaneous Items</t>
  </si>
  <si>
    <t>A.228.1</t>
  </si>
  <si>
    <t>Field Painting</t>
  </si>
  <si>
    <t>A.228.2</t>
  </si>
  <si>
    <t>Qualification of Welders</t>
  </si>
  <si>
    <t>A.228.4</t>
  </si>
  <si>
    <t>Reactor Plant Insulation</t>
  </si>
  <si>
    <t>A.229.</t>
  </si>
  <si>
    <t>NuScale Equipment</t>
  </si>
  <si>
    <t>A.229.1</t>
  </si>
  <si>
    <t>Containment vacuum pump</t>
  </si>
  <si>
    <t>A.229.2</t>
  </si>
  <si>
    <t>Containment flooding &amp; drain</t>
  </si>
  <si>
    <t>A.229.3</t>
  </si>
  <si>
    <t>HTGR Equipment</t>
  </si>
  <si>
    <t>Reactor Cavity Cooling System</t>
  </si>
  <si>
    <t>A.229.4</t>
  </si>
  <si>
    <t>Refueling Equipment</t>
  </si>
  <si>
    <t>A.229.5</t>
  </si>
  <si>
    <t>He Purification Equipment</t>
  </si>
  <si>
    <t>A.229.6</t>
  </si>
  <si>
    <t>He Circulator</t>
  </si>
  <si>
    <t>A.229.7</t>
  </si>
  <si>
    <t>BWR</t>
  </si>
  <si>
    <t>Isolation Condenser</t>
  </si>
  <si>
    <t>Turbine Plant Equipment</t>
  </si>
  <si>
    <t>A.231.</t>
  </si>
  <si>
    <t>Turbine Generator</t>
  </si>
  <si>
    <t>A.233.</t>
  </si>
  <si>
    <t>Condensing Systems</t>
  </si>
  <si>
    <t>A.234.</t>
  </si>
  <si>
    <t>Feedwater Heating System</t>
  </si>
  <si>
    <t>A.235.</t>
  </si>
  <si>
    <t>Other Turbine Plant Equipment</t>
  </si>
  <si>
    <t>A.236.</t>
  </si>
  <si>
    <t>A.237.</t>
  </si>
  <si>
    <t>Turbine Plant Miscellaneous Items</t>
  </si>
  <si>
    <t>Electric Plant Equipment</t>
  </si>
  <si>
    <t>A.241.</t>
  </si>
  <si>
    <t>Switchgear</t>
  </si>
  <si>
    <t>A.241.1</t>
  </si>
  <si>
    <t>General Equipment Switchgear</t>
  </si>
  <si>
    <t>A.241.2</t>
  </si>
  <si>
    <t>Station Service Switchgear</t>
  </si>
  <si>
    <t>A.242.</t>
  </si>
  <si>
    <t>Station Service Equipment</t>
  </si>
  <si>
    <t>A.242.1</t>
  </si>
  <si>
    <t>Station Service &amp; Startup Transformers</t>
  </si>
  <si>
    <t>A.242.2</t>
  </si>
  <si>
    <t>Unit Substations</t>
  </si>
  <si>
    <t>A.242.3</t>
  </si>
  <si>
    <t>Auxiliary Power Sources</t>
  </si>
  <si>
    <t>A.243.</t>
  </si>
  <si>
    <t>Switchboards</t>
  </si>
  <si>
    <t>A.243.1</t>
  </si>
  <si>
    <t>Control Panels</t>
  </si>
  <si>
    <t>A.243.2</t>
  </si>
  <si>
    <t>Auxiliary Power &amp; Signal Boards</t>
  </si>
  <si>
    <t>A.244.</t>
  </si>
  <si>
    <t>Protective Equipment</t>
  </si>
  <si>
    <t>A.244.1</t>
  </si>
  <si>
    <t>General Station Grounding System</t>
  </si>
  <si>
    <t>A.244.3</t>
  </si>
  <si>
    <t>Lightning Protection</t>
  </si>
  <si>
    <t>A.244.4</t>
  </si>
  <si>
    <t>Cathodic Protection</t>
  </si>
  <si>
    <t>A.244.5</t>
  </si>
  <si>
    <t>Heat Tracing &amp; Freeze Protection</t>
  </si>
  <si>
    <t>A.245.</t>
  </si>
  <si>
    <t>Electrical Structure &amp; Wiring Container</t>
  </si>
  <si>
    <t>Duct Runs and Wire Containers</t>
  </si>
  <si>
    <t>A.245.1</t>
  </si>
  <si>
    <t>Underground Duct Runs</t>
  </si>
  <si>
    <t>A.245.2</t>
  </si>
  <si>
    <t>Cable Tray</t>
  </si>
  <si>
    <t>A.245.3</t>
  </si>
  <si>
    <t>Conduit</t>
  </si>
  <si>
    <t>A.246.</t>
  </si>
  <si>
    <t>Power &amp; Control Wiring</t>
  </si>
  <si>
    <t>A.246.1</t>
  </si>
  <si>
    <t>Generator Circuits Wiring</t>
  </si>
  <si>
    <t>A.246.2</t>
  </si>
  <si>
    <t>Station Service Power Wiring</t>
  </si>
  <si>
    <t>A.246.3</t>
  </si>
  <si>
    <t>Control Cable</t>
  </si>
  <si>
    <t>MF</t>
  </si>
  <si>
    <t>A.246.4</t>
  </si>
  <si>
    <t>Instrument Wire</t>
  </si>
  <si>
    <t>A.246.5</t>
  </si>
  <si>
    <t>Containment Penetrations</t>
  </si>
  <si>
    <t>Miscellaneous Plant Equipment</t>
  </si>
  <si>
    <t>A.251.</t>
  </si>
  <si>
    <t>Transportation &amp; Lift Equipment</t>
  </si>
  <si>
    <t>A.251.1</t>
  </si>
  <si>
    <t>A.251.11</t>
  </si>
  <si>
    <t>Turbine Building Crane</t>
  </si>
  <si>
    <t>A.251.111</t>
  </si>
  <si>
    <t>Turbine Generator Overhead Traveling Crane</t>
  </si>
  <si>
    <t>A.251.112</t>
  </si>
  <si>
    <t>Heat Bay Crane</t>
  </si>
  <si>
    <t>A.251.12</t>
  </si>
  <si>
    <t>Reactor Containment Building Crane</t>
  </si>
  <si>
    <t>A.251.16</t>
  </si>
  <si>
    <t>Miscellaneous Cranes, Hoists, &amp; Monorails</t>
  </si>
  <si>
    <t>A.251.17</t>
  </si>
  <si>
    <t>Diesel Building Cranes</t>
  </si>
  <si>
    <t>A.252.</t>
  </si>
  <si>
    <t>Air, Water, &amp; Steam Service System</t>
  </si>
  <si>
    <t>A.252.1</t>
  </si>
  <si>
    <t>Air Systems</t>
  </si>
  <si>
    <t>A.252.11</t>
  </si>
  <si>
    <t>Compressed Air System</t>
  </si>
  <si>
    <t>A.252.12</t>
  </si>
  <si>
    <t>Containment Building Instrument Air System</t>
  </si>
  <si>
    <t>A.252.2</t>
  </si>
  <si>
    <t>Water Systems</t>
  </si>
  <si>
    <t>A.252.21</t>
  </si>
  <si>
    <t>Service Water System</t>
  </si>
  <si>
    <t>A.252.22</t>
  </si>
  <si>
    <t>Fire Protection System</t>
  </si>
  <si>
    <t>A.252.24</t>
  </si>
  <si>
    <t>Potable Water System</t>
  </si>
  <si>
    <t>A.252.3</t>
  </si>
  <si>
    <t>Auxiliary Steam System</t>
  </si>
  <si>
    <t>A.252.31</t>
  </si>
  <si>
    <t>Auxiliary Boiler System</t>
  </si>
  <si>
    <t>A.252.32</t>
  </si>
  <si>
    <t>Auxiliary Boiler Feedwater System</t>
  </si>
  <si>
    <t>A.252.33</t>
  </si>
  <si>
    <t>Auxiliary Fuel Oil System</t>
  </si>
  <si>
    <t>A.252.34</t>
  </si>
  <si>
    <t>Auxiliary Dear &amp; Makeup System</t>
  </si>
  <si>
    <t>A.252.35</t>
  </si>
  <si>
    <t>Auxiliary Chemical Feed System</t>
  </si>
  <si>
    <t>A.252.36</t>
  </si>
  <si>
    <t>Auxiliary Steam &amp; Condensate Return</t>
  </si>
  <si>
    <t>A.252.38</t>
  </si>
  <si>
    <t>Auxiliary Boiler Blowdown</t>
  </si>
  <si>
    <t>A.252.39</t>
  </si>
  <si>
    <t>A.252.4</t>
  </si>
  <si>
    <t>Plant Fuel Oil System</t>
  </si>
  <si>
    <t>A.252.43</t>
  </si>
  <si>
    <t>A.252.49</t>
  </si>
  <si>
    <t>A.253.</t>
  </si>
  <si>
    <t>Communications Equipment</t>
  </si>
  <si>
    <t>A.253.1</t>
  </si>
  <si>
    <t>Local Communications System</t>
  </si>
  <si>
    <t>A.253.2</t>
  </si>
  <si>
    <t>Signal Systems</t>
  </si>
  <si>
    <t>A.254.</t>
  </si>
  <si>
    <t>Furnishings &amp; Fixtures</t>
  </si>
  <si>
    <t>A.254.1</t>
  </si>
  <si>
    <t>Safety Equipment</t>
  </si>
  <si>
    <t>A.254.2</t>
  </si>
  <si>
    <t>Chemical Lab Shop</t>
  </si>
  <si>
    <t>A.254.3</t>
  </si>
  <si>
    <t>Office Equipment &amp; Furnishings</t>
  </si>
  <si>
    <t>A.254.4</t>
  </si>
  <si>
    <t>Change Room Equipment</t>
  </si>
  <si>
    <t>A.254.5</t>
  </si>
  <si>
    <t>Environment Monitoring Equipment</t>
  </si>
  <si>
    <t>A.254.6</t>
  </si>
  <si>
    <t>Dining Facilities</t>
  </si>
  <si>
    <t>A.255.</t>
  </si>
  <si>
    <t>Waste Water Treatment Equipment</t>
  </si>
  <si>
    <t>Main Condenser Heat Reject System</t>
  </si>
  <si>
    <t>A.261.</t>
  </si>
  <si>
    <t>Structures</t>
  </si>
  <si>
    <t>A.261.1</t>
  </si>
  <si>
    <t>Makeup Water Intake</t>
  </si>
  <si>
    <t>A.261.2</t>
  </si>
  <si>
    <t>Circulation Water Pump House</t>
  </si>
  <si>
    <t>A.261.3</t>
  </si>
  <si>
    <t>Makeup Water Pretreatment Building</t>
  </si>
  <si>
    <t>A.262.</t>
  </si>
  <si>
    <t>Mechanical Equipment</t>
  </si>
  <si>
    <t>A.262.1</t>
  </si>
  <si>
    <t>Heat Rejection System</t>
  </si>
  <si>
    <t>A.262.11</t>
  </si>
  <si>
    <t>Water Intake Equipment</t>
  </si>
  <si>
    <t>A.262.12</t>
  </si>
  <si>
    <t>Circulating Water System</t>
  </si>
  <si>
    <t>A.262.13</t>
  </si>
  <si>
    <t>Cooling Towers</t>
  </si>
  <si>
    <t>A.262.14</t>
  </si>
  <si>
    <t>Cooling Tower Basins</t>
  </si>
  <si>
    <t>A.262.15</t>
  </si>
  <si>
    <t>Main Cooling Tower Makeup &amp; Blowdown System</t>
  </si>
  <si>
    <t>A.219.</t>
  </si>
  <si>
    <t>Reactor Shield Building</t>
  </si>
  <si>
    <t>A.219.1</t>
  </si>
  <si>
    <t>A.219.14</t>
  </si>
  <si>
    <t>A.219.141</t>
  </si>
  <si>
    <t>A.219.1411</t>
  </si>
  <si>
    <t>A.219.14111</t>
  </si>
  <si>
    <t>A.219.14112</t>
  </si>
  <si>
    <t>A.219.14113</t>
  </si>
  <si>
    <t>A.219.14114</t>
  </si>
  <si>
    <t>A.219.14115</t>
  </si>
  <si>
    <t>A.219.14116</t>
  </si>
  <si>
    <t>A.219.14117</t>
  </si>
  <si>
    <t>A.219.14118</t>
  </si>
  <si>
    <t>A.219.1412</t>
  </si>
  <si>
    <t>A.219.14121</t>
  </si>
  <si>
    <t>A.219.14122</t>
  </si>
  <si>
    <t>A.219.14123</t>
  </si>
  <si>
    <t>A.219.14125</t>
  </si>
  <si>
    <t>A.219.14127</t>
  </si>
  <si>
    <t>A.219.14128</t>
  </si>
  <si>
    <t>A.219.142</t>
  </si>
  <si>
    <t>A.219.1421</t>
  </si>
  <si>
    <t>A.219.1422</t>
  </si>
  <si>
    <t>A.219.1423</t>
  </si>
  <si>
    <t>A.219.1424</t>
  </si>
  <si>
    <t>A.219.1425</t>
  </si>
  <si>
    <t>A.219.149</t>
  </si>
  <si>
    <t>Indirect Costs</t>
  </si>
  <si>
    <t>Number of Reactors Claiming ITC</t>
  </si>
  <si>
    <t>any number between</t>
  </si>
  <si>
    <t>One of the Following</t>
  </si>
  <si>
    <t>Waterfall chart</t>
  </si>
  <si>
    <t>Absolute change</t>
  </si>
  <si>
    <t>% change</t>
  </si>
  <si>
    <t>Construction Duration Without Startup  (Months)</t>
  </si>
  <si>
    <t>Construction Duration (Months)</t>
  </si>
  <si>
    <t>10+20 (2022 $/kWe)</t>
  </si>
  <si>
    <t>Base Cost ($/kWe)</t>
  </si>
  <si>
    <t>Net Capital Investment (NCI)</t>
  </si>
  <si>
    <t>Average NCI</t>
  </si>
  <si>
    <t>Overnight Capital Cost (OCC)</t>
  </si>
  <si>
    <t>Total Capital Investment (TCI)</t>
  </si>
  <si>
    <t>Net OCC (after ITC)</t>
  </si>
  <si>
    <t>Average Net OCC (after ITC)</t>
  </si>
  <si>
    <t>Commercial BOP</t>
  </si>
  <si>
    <t>Applying Commercial BOP</t>
  </si>
  <si>
    <t>Done?</t>
  </si>
  <si>
    <t>Non-Safety-Related RB</t>
  </si>
  <si>
    <t>Non-safety related Reactor Building</t>
  </si>
  <si>
    <t>Updated with commercial BOP</t>
  </si>
  <si>
    <t>OCC change with commercial BOP</t>
  </si>
  <si>
    <t>Safety Related BOP</t>
  </si>
  <si>
    <t>HTGR</t>
  </si>
  <si>
    <t>SFR</t>
  </si>
  <si>
    <t>Supplychain Proficiency 
(0 - 2)</t>
  </si>
  <si>
    <t>A/E Proficiency 
(0 - 2)</t>
  </si>
  <si>
    <t>Construction Proficiency 
(0 - 2)</t>
  </si>
  <si>
    <t xml:space="preserve">Supplychain Proficiency </t>
  </si>
  <si>
    <t>A/E Proficiency</t>
  </si>
  <si>
    <t>Construction Proficiency</t>
  </si>
  <si>
    <t>A/E proficiency (0-2)</t>
  </si>
  <si>
    <t>Construction service proficiency (0-2)</t>
  </si>
  <si>
    <t>Supplychain proficiency (0, 1, 2)</t>
  </si>
  <si>
    <t>A/E proficiency (0, 1, 2)</t>
  </si>
  <si>
    <t>Construction proficiency (0, 1, 2)</t>
  </si>
  <si>
    <t>Supplychain proficiency (0-2)</t>
  </si>
  <si>
    <t>Who?</t>
  </si>
  <si>
    <t>Clearpath</t>
  </si>
  <si>
    <t>What?</t>
  </si>
  <si>
    <t>Add an option to remove FOAK costs from the average.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</si>
</sst>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9">
    <numFmt numFmtId="8" formatCode="&quot;$&quot;#,##0.00_);[Red]\(&quot;$&quot;#,##0.00\)"/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_(&quot;$&quot;* #,##0_);_(&quot;$&quot;* \(#,##0\);_(&quot;$&quot;* &quot;-&quot;??_);_(@_)"/>
    <numFmt numFmtId="165" formatCode="_(* #,##0_);_(* \(#,##0\);_(* &quot;-&quot;??_);_(@_)"/>
    <numFmt numFmtId="166" formatCode="0.0%"/>
    <numFmt numFmtId="167" formatCode="0.0"/>
    <numFmt numFmtId="168" formatCode="_(* #,##0.0_);_(* \(#,##0.0\);_(* &quot;-&quot;??_);_(@_)"/>
    <numFmt numFmtId="169" formatCode="#,##0.0"/>
  </numFmts>
  <fonts count="48" x14ac:knownFonts="1">
    <font>
      <sz val="12"/>
      <color theme="1"/>
      <name val="Aptos Narrow"/>
      <family val="2"/>
      <scheme val="minor"/>
    </font>
    <font>
      <sz val="12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2"/>
      <color rgb="FF006100"/>
      <name val="Aptos Narrow"/>
      <family val="2"/>
      <scheme val="minor"/>
    </font>
    <font>
      <sz val="12"/>
      <color rgb="FF9C0006"/>
      <name val="Aptos Narrow"/>
      <family val="2"/>
      <scheme val="minor"/>
    </font>
    <font>
      <sz val="12"/>
      <color rgb="FF9C5700"/>
      <name val="Aptos Narrow"/>
      <family val="2"/>
      <scheme val="minor"/>
    </font>
    <font>
      <sz val="12"/>
      <color rgb="FF3F3F76"/>
      <name val="Aptos Narrow"/>
      <family val="2"/>
      <scheme val="minor"/>
    </font>
    <font>
      <b/>
      <sz val="12"/>
      <color rgb="FF3F3F3F"/>
      <name val="Aptos Narrow"/>
      <family val="2"/>
      <scheme val="minor"/>
    </font>
    <font>
      <b/>
      <sz val="12"/>
      <color rgb="FFFA7D00"/>
      <name val="Aptos Narrow"/>
      <family val="2"/>
      <scheme val="minor"/>
    </font>
    <font>
      <sz val="12"/>
      <color rgb="FFFA7D00"/>
      <name val="Aptos Narrow"/>
      <family val="2"/>
      <scheme val="minor"/>
    </font>
    <font>
      <b/>
      <sz val="12"/>
      <color theme="0"/>
      <name val="Aptos Narrow"/>
      <family val="2"/>
      <scheme val="minor"/>
    </font>
    <font>
      <sz val="12"/>
      <color rgb="FFFF0000"/>
      <name val="Aptos Narrow"/>
      <family val="2"/>
      <scheme val="minor"/>
    </font>
    <font>
      <i/>
      <sz val="12"/>
      <color rgb="FF7F7F7F"/>
      <name val="Aptos Narrow"/>
      <family val="2"/>
      <scheme val="minor"/>
    </font>
    <font>
      <b/>
      <sz val="12"/>
      <color theme="1"/>
      <name val="Aptos Narrow"/>
      <family val="2"/>
      <scheme val="minor"/>
    </font>
    <font>
      <sz val="12"/>
      <color theme="0"/>
      <name val="Aptos Narrow"/>
      <family val="2"/>
      <scheme val="minor"/>
    </font>
    <font>
      <b/>
      <sz val="12"/>
      <color theme="1"/>
      <name val="Aptos Narrow"/>
      <family val="2"/>
      <scheme val="minor"/>
    </font>
    <font>
      <b/>
      <sz val="12"/>
      <color rgb="FFFF0000"/>
      <name val="Aptos Narrow"/>
      <family val="2"/>
      <scheme val="minor"/>
    </font>
    <font>
      <b/>
      <sz val="12"/>
      <color theme="4"/>
      <name val="Aptos Narrow"/>
      <family val="2"/>
      <scheme val="minor"/>
    </font>
    <font>
      <b/>
      <sz val="12"/>
      <color theme="8"/>
      <name val="Aptos Narrow"/>
      <family val="2"/>
      <scheme val="minor"/>
    </font>
    <font>
      <sz val="12"/>
      <color theme="8"/>
      <name val="Aptos Narrow"/>
      <family val="2"/>
      <scheme val="minor"/>
    </font>
    <font>
      <sz val="12"/>
      <color theme="9"/>
      <name val="Aptos Narrow"/>
      <family val="2"/>
      <scheme val="minor"/>
    </font>
    <font>
      <sz val="12"/>
      <color theme="7"/>
      <name val="Aptos Narrow"/>
      <family val="2"/>
      <scheme val="minor"/>
    </font>
    <font>
      <b/>
      <sz val="12"/>
      <name val="Aptos Narrow"/>
      <family val="2"/>
      <scheme val="minor"/>
    </font>
    <font>
      <sz val="12"/>
      <name val="Aptos Narrow"/>
      <family val="2"/>
      <scheme val="minor"/>
    </font>
    <font>
      <sz val="12"/>
      <name val="Aptos Narrow"/>
      <family val="2"/>
      <scheme val="minor"/>
    </font>
    <font>
      <sz val="12"/>
      <color theme="5"/>
      <name val="Aptos Narrow"/>
      <family val="2"/>
      <scheme val="minor"/>
    </font>
    <font>
      <b/>
      <sz val="16"/>
      <color theme="1"/>
      <name val="Aptos Narrow"/>
      <family val="2"/>
      <scheme val="minor"/>
    </font>
    <font>
      <b/>
      <sz val="16"/>
      <color theme="8"/>
      <name val="Aptos Narrow"/>
      <family val="2"/>
      <scheme val="minor"/>
    </font>
    <font>
      <sz val="12"/>
      <color rgb="FF000000"/>
      <name val="Aptos Narrow"/>
      <family val="2"/>
      <scheme val="minor"/>
    </font>
    <font>
      <strike/>
      <sz val="12"/>
      <color theme="1"/>
      <name val="Aptos Narrow"/>
      <family val="2"/>
      <scheme val="minor"/>
    </font>
    <font>
      <strike/>
      <sz val="12"/>
      <name val="Aptos Narrow"/>
      <family val="2"/>
      <scheme val="minor"/>
    </font>
    <font>
      <b/>
      <sz val="12"/>
      <color theme="7"/>
      <name val="Aptos Narrow"/>
      <family val="2"/>
      <scheme val="minor"/>
    </font>
    <font>
      <strike/>
      <sz val="12"/>
      <color rgb="FFFF0000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b/>
      <sz val="16"/>
      <color theme="2"/>
      <name val="Aptos Narrow"/>
      <family val="2"/>
      <scheme val="minor"/>
    </font>
    <font>
      <b/>
      <sz val="12"/>
      <color theme="1"/>
      <name val="Aptos Narrow"/>
      <family val="2"/>
      <scheme val="minor"/>
    </font>
    <font>
      <i/>
      <sz val="12"/>
      <color theme="1"/>
      <name val="Aptos Narrow"/>
      <family val="2"/>
      <scheme val="minor"/>
    </font>
    <font>
      <b/>
      <sz val="16"/>
      <color theme="4"/>
      <name val="Aptos Narrow"/>
      <family val="2"/>
      <scheme val="minor"/>
    </font>
    <font>
      <sz val="8"/>
      <name val="Aptos Narrow"/>
      <family val="2"/>
      <scheme val="minor"/>
    </font>
    <font>
      <b/>
      <sz val="12"/>
      <color theme="1"/>
      <name val="Aptos Narrow"/>
      <family val="2"/>
      <scheme val="minor"/>
    </font>
    <font>
      <b/>
      <sz val="16"/>
      <color theme="1"/>
      <name val="Aptos Narrow"/>
      <family val="2"/>
      <scheme val="minor"/>
    </font>
    <font>
      <b/>
      <sz val="12"/>
      <color theme="1"/>
      <name val="Aptos Narrow"/>
      <family val="2"/>
      <scheme val="minor"/>
    </font>
    <font>
      <sz val="12"/>
      <color theme="0" tint="-0.34998626667073579"/>
      <name val="Aptos Narrow"/>
      <family val="2"/>
      <scheme val="minor"/>
    </font>
    <font>
      <b/>
      <sz val="12"/>
      <color theme="0" tint="-0.34998626667073579"/>
      <name val="Aptos Narrow"/>
      <family val="2"/>
      <scheme val="minor"/>
    </font>
    <font>
      <b/>
      <sz val="36"/>
      <color theme="1"/>
      <name val="Aptos Narrow"/>
      <family val="2"/>
      <scheme val="minor"/>
    </font>
  </fonts>
  <fills count="50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3" tint="0.89999084444715716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rgb="FFE7F7FD"/>
        <bgColor indexed="64"/>
      </patternFill>
    </fill>
    <fill>
      <patternFill patternType="solid">
        <fgColor theme="7" tint="-0.249977111117893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 tint="0.59999389629810485"/>
        <bgColor indexed="64"/>
      </patternFill>
    </fill>
  </fills>
  <borders count="68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theme="0" tint="-0.14999847407452621"/>
      </right>
      <top/>
      <bottom/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theme="0" tint="-0.34998626667073579"/>
      </left>
      <right style="thin">
        <color theme="0" tint="-0.34998626667073579"/>
      </right>
      <top style="thin">
        <color theme="0" tint="-0.34998626667073579"/>
      </top>
      <bottom style="thin">
        <color theme="0" tint="-0.34998626667073579"/>
      </bottom>
      <diagonal/>
    </border>
    <border>
      <left style="thin">
        <color theme="0" tint="-0.34998626667073579"/>
      </left>
      <right/>
      <top style="thin">
        <color theme="0" tint="-0.34998626667073579"/>
      </top>
      <bottom style="thin">
        <color theme="0" tint="-0.34998626667073579"/>
      </bottom>
      <diagonal/>
    </border>
    <border>
      <left/>
      <right style="thin">
        <color theme="0" tint="-0.34998626667073579"/>
      </right>
      <top style="thin">
        <color theme="0" tint="-0.34998626667073579"/>
      </top>
      <bottom style="thin">
        <color theme="0" tint="-0.34998626667073579"/>
      </bottom>
      <diagonal/>
    </border>
    <border>
      <left style="thin">
        <color theme="0" tint="-0.34998626667073579"/>
      </left>
      <right style="thin">
        <color theme="0" tint="-0.34998626667073579"/>
      </right>
      <top style="thin">
        <color theme="0" tint="-0.34998626667073579"/>
      </top>
      <bottom/>
      <diagonal/>
    </border>
    <border>
      <left style="thin">
        <color theme="0" tint="-0.249977111117893"/>
      </left>
      <right style="thin">
        <color theme="0" tint="-0.249977111117893"/>
      </right>
      <top style="thin">
        <color theme="0" tint="-0.249977111117893"/>
      </top>
      <bottom style="thin">
        <color theme="0" tint="-0.249977111117893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theme="0" tint="-0.34998626667073579"/>
      </left>
      <right/>
      <top style="thin">
        <color theme="0" tint="-0.34998626667073579"/>
      </top>
      <bottom/>
      <diagonal/>
    </border>
    <border>
      <left style="thin">
        <color theme="0" tint="-0.249977111117893"/>
      </left>
      <right/>
      <top style="thin">
        <color theme="0" tint="-0.249977111117893"/>
      </top>
      <bottom style="thin">
        <color theme="0" tint="-0.249977111117893"/>
      </bottom>
      <diagonal/>
    </border>
    <border>
      <left/>
      <right style="thin">
        <color theme="1"/>
      </right>
      <top/>
      <bottom/>
      <diagonal/>
    </border>
    <border>
      <left style="thin">
        <color theme="1"/>
      </left>
      <right/>
      <top style="thin">
        <color theme="1"/>
      </top>
      <bottom/>
      <diagonal/>
    </border>
    <border>
      <left/>
      <right/>
      <top style="thin">
        <color theme="1"/>
      </top>
      <bottom/>
      <diagonal/>
    </border>
    <border>
      <left/>
      <right style="thin">
        <color theme="1"/>
      </right>
      <top style="thin">
        <color theme="1"/>
      </top>
      <bottom/>
      <diagonal/>
    </border>
    <border>
      <left style="thin">
        <color theme="1"/>
      </left>
      <right/>
      <top/>
      <bottom/>
      <diagonal/>
    </border>
    <border>
      <left style="thin">
        <color theme="1"/>
      </left>
      <right/>
      <top/>
      <bottom style="thin">
        <color theme="1"/>
      </bottom>
      <diagonal/>
    </border>
    <border>
      <left/>
      <right/>
      <top/>
      <bottom style="thin">
        <color theme="1"/>
      </bottom>
      <diagonal/>
    </border>
    <border>
      <left/>
      <right style="thin">
        <color theme="1"/>
      </right>
      <top/>
      <bottom style="thin">
        <color theme="1"/>
      </bottom>
      <diagonal/>
    </border>
    <border>
      <left/>
      <right style="thin">
        <color theme="1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theme="1"/>
      </right>
      <top style="thin">
        <color indexed="64"/>
      </top>
      <bottom/>
      <diagonal/>
    </border>
    <border>
      <left/>
      <right style="thin">
        <color theme="1"/>
      </right>
      <top/>
      <bottom style="thin">
        <color indexed="64"/>
      </bottom>
      <diagonal/>
    </border>
    <border>
      <left/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 style="medium">
        <color indexed="64"/>
      </bottom>
      <diagonal/>
    </border>
    <border>
      <left style="thin">
        <color theme="0" tint="-0.34998626667073579"/>
      </left>
      <right style="thin">
        <color indexed="64"/>
      </right>
      <top style="thin">
        <color theme="0" tint="-0.34998626667073579"/>
      </top>
      <bottom style="thin">
        <color theme="0" tint="-0.34998626667073579"/>
      </bottom>
      <diagonal/>
    </border>
    <border>
      <left/>
      <right style="thin">
        <color indexed="64"/>
      </right>
      <top style="thin">
        <color theme="0" tint="-0.34998626667073579"/>
      </top>
      <bottom style="thin">
        <color theme="0" tint="-0.34998626667073579"/>
      </bottom>
      <diagonal/>
    </border>
    <border>
      <left style="thin">
        <color theme="0" tint="-0.249977111117893"/>
      </left>
      <right style="thin">
        <color indexed="64"/>
      </right>
      <top style="thin">
        <color theme="0" tint="-0.249977111117893"/>
      </top>
      <bottom style="thin">
        <color theme="0" tint="-0.249977111117893"/>
      </bottom>
      <diagonal/>
    </border>
    <border>
      <left/>
      <right style="thin">
        <color theme="0" tint="-0.249977111117893"/>
      </right>
      <top style="thin">
        <color theme="0" tint="-0.249977111117893"/>
      </top>
      <bottom style="thin">
        <color theme="0" tint="-0.249977111117893"/>
      </bottom>
      <diagonal/>
    </border>
    <border>
      <left/>
      <right style="thin">
        <color theme="0" tint="-0.34998626667073579"/>
      </right>
      <top style="thin">
        <color theme="0" tint="-0.34998626667073579"/>
      </top>
      <bottom/>
      <diagonal/>
    </border>
    <border>
      <left style="thin">
        <color theme="0" tint="-0.34998626667073579"/>
      </left>
      <right style="thin">
        <color indexed="64"/>
      </right>
      <top style="thin">
        <color theme="0" tint="-0.34998626667073579"/>
      </top>
      <bottom/>
      <diagonal/>
    </border>
    <border>
      <left style="thin">
        <color theme="0" tint="-0.249977111117893"/>
      </left>
      <right style="thin">
        <color theme="0" tint="-0.249977111117893"/>
      </right>
      <top/>
      <bottom style="thin">
        <color theme="0" tint="-0.249977111117893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/>
      <diagonal/>
    </border>
    <border>
      <left/>
      <right style="thin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</borders>
  <cellStyleXfs count="45">
    <xf numFmtId="0" fontId="0" fillId="0" borderId="0"/>
    <xf numFmtId="44" fontId="1" fillId="0" borderId="0" applyFont="0" applyFill="0" applyBorder="0" applyAlignment="0" applyProtection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9" fontId="1" fillId="0" borderId="0" applyFont="0" applyFill="0" applyBorder="0" applyAlignment="0" applyProtection="0"/>
    <xf numFmtId="43" fontId="1" fillId="0" borderId="0" applyFont="0" applyFill="0" applyBorder="0" applyAlignment="0" applyProtection="0"/>
  </cellStyleXfs>
  <cellXfs count="490">
    <xf numFmtId="0" fontId="0" fillId="0" borderId="0" xfId="0"/>
    <xf numFmtId="164" fontId="0" fillId="0" borderId="0" xfId="1" applyNumberFormat="1" applyFont="1"/>
    <xf numFmtId="0" fontId="18" fillId="0" borderId="0" xfId="0" applyFont="1"/>
    <xf numFmtId="1" fontId="0" fillId="0" borderId="0" xfId="0" applyNumberFormat="1"/>
    <xf numFmtId="0" fontId="0" fillId="0" borderId="0" xfId="0" applyAlignment="1">
      <alignment horizontal="right"/>
    </xf>
    <xf numFmtId="9" fontId="0" fillId="0" borderId="0" xfId="0" applyNumberFormat="1"/>
    <xf numFmtId="0" fontId="0" fillId="0" borderId="0" xfId="0" applyAlignment="1">
      <alignment horizontal="left" indent="1"/>
    </xf>
    <xf numFmtId="0" fontId="18" fillId="0" borderId="0" xfId="0" applyFont="1" applyAlignment="1">
      <alignment horizontal="center" vertical="center" wrapText="1"/>
    </xf>
    <xf numFmtId="0" fontId="0" fillId="0" borderId="17" xfId="0" applyBorder="1"/>
    <xf numFmtId="0" fontId="21" fillId="0" borderId="0" xfId="0" applyFont="1" applyAlignment="1">
      <alignment horizontal="center" vertical="center" wrapText="1"/>
    </xf>
    <xf numFmtId="0" fontId="22" fillId="0" borderId="0" xfId="0" applyFont="1" applyAlignment="1">
      <alignment horizontal="center" vertical="center" wrapText="1"/>
    </xf>
    <xf numFmtId="164" fontId="0" fillId="0" borderId="17" xfId="0" applyNumberFormat="1" applyBorder="1" applyAlignment="1">
      <alignment horizontal="left" indent="1"/>
    </xf>
    <xf numFmtId="0" fontId="0" fillId="0" borderId="17" xfId="0" applyBorder="1" applyAlignment="1">
      <alignment horizontal="left" indent="1"/>
    </xf>
    <xf numFmtId="0" fontId="0" fillId="33" borderId="0" xfId="0" applyFill="1" applyAlignment="1">
      <alignment horizontal="left" indent="1"/>
    </xf>
    <xf numFmtId="165" fontId="26" fillId="0" borderId="0" xfId="0" applyNumberFormat="1" applyFont="1" applyAlignment="1">
      <alignment horizontal="center"/>
    </xf>
    <xf numFmtId="0" fontId="0" fillId="0" borderId="0" xfId="0" applyAlignment="1">
      <alignment vertical="center"/>
    </xf>
    <xf numFmtId="0" fontId="0" fillId="0" borderId="0" xfId="0" applyAlignment="1">
      <alignment vertical="center" wrapText="1"/>
    </xf>
    <xf numFmtId="0" fontId="18" fillId="0" borderId="0" xfId="0" applyFont="1" applyAlignment="1">
      <alignment vertical="center"/>
    </xf>
    <xf numFmtId="49" fontId="0" fillId="0" borderId="0" xfId="0" applyNumberFormat="1" applyAlignment="1">
      <alignment vertical="center" wrapText="1"/>
    </xf>
    <xf numFmtId="164" fontId="0" fillId="0" borderId="0" xfId="0" applyNumberFormat="1"/>
    <xf numFmtId="0" fontId="26" fillId="0" borderId="0" xfId="0" applyFont="1" applyAlignment="1">
      <alignment vertical="center"/>
    </xf>
    <xf numFmtId="0" fontId="26" fillId="0" borderId="0" xfId="0" applyFont="1" applyAlignment="1">
      <alignment vertical="center" wrapText="1"/>
    </xf>
    <xf numFmtId="164" fontId="25" fillId="0" borderId="0" xfId="1" applyNumberFormat="1" applyFont="1" applyBorder="1" applyAlignment="1">
      <alignment horizontal="center" vertical="center" wrapText="1"/>
    </xf>
    <xf numFmtId="164" fontId="25" fillId="0" borderId="0" xfId="1" applyNumberFormat="1" applyFont="1" applyFill="1" applyBorder="1"/>
    <xf numFmtId="164" fontId="26" fillId="0" borderId="0" xfId="1" applyNumberFormat="1" applyFont="1" applyFill="1" applyBorder="1" applyAlignment="1">
      <alignment horizontal="left" indent="1"/>
    </xf>
    <xf numFmtId="164" fontId="26" fillId="0" borderId="0" xfId="1" applyNumberFormat="1" applyFont="1" applyFill="1" applyBorder="1" applyAlignment="1">
      <alignment horizontal="center"/>
    </xf>
    <xf numFmtId="164" fontId="26" fillId="0" borderId="0" xfId="1" applyNumberFormat="1" applyFont="1" applyBorder="1" applyAlignment="1">
      <alignment horizontal="left" indent="1"/>
    </xf>
    <xf numFmtId="164" fontId="16" fillId="0" borderId="17" xfId="0" applyNumberFormat="1" applyFont="1" applyBorder="1" applyAlignment="1">
      <alignment horizontal="left" indent="1"/>
    </xf>
    <xf numFmtId="164" fontId="0" fillId="0" borderId="17" xfId="0" applyNumberFormat="1" applyBorder="1"/>
    <xf numFmtId="0" fontId="0" fillId="35" borderId="0" xfId="0" applyFill="1" applyAlignment="1">
      <alignment vertical="center"/>
    </xf>
    <xf numFmtId="0" fontId="27" fillId="0" borderId="0" xfId="0" applyFont="1" applyAlignment="1">
      <alignment vertical="center"/>
    </xf>
    <xf numFmtId="0" fontId="0" fillId="0" borderId="11" xfId="0" applyBorder="1" applyAlignment="1">
      <alignment vertical="center"/>
    </xf>
    <xf numFmtId="0" fontId="0" fillId="0" borderId="26" xfId="0" applyBorder="1" applyAlignment="1">
      <alignment vertical="center"/>
    </xf>
    <xf numFmtId="0" fontId="0" fillId="0" borderId="0" xfId="0" applyAlignment="1">
      <alignment wrapText="1"/>
    </xf>
    <xf numFmtId="9" fontId="0" fillId="0" borderId="0" xfId="43" applyFont="1" applyBorder="1" applyAlignment="1">
      <alignment vertical="center" wrapText="1"/>
    </xf>
    <xf numFmtId="2" fontId="24" fillId="0" borderId="21" xfId="43" applyNumberFormat="1" applyFont="1" applyBorder="1" applyAlignment="1">
      <alignment horizontal="left" indent="1"/>
    </xf>
    <xf numFmtId="2" fontId="24" fillId="33" borderId="21" xfId="43" applyNumberFormat="1" applyFont="1" applyFill="1" applyBorder="1" applyAlignment="1">
      <alignment horizontal="left" indent="1"/>
    </xf>
    <xf numFmtId="2" fontId="24" fillId="0" borderId="0" xfId="43" applyNumberFormat="1" applyFont="1" applyAlignment="1">
      <alignment horizontal="left" indent="1"/>
    </xf>
    <xf numFmtId="2" fontId="24" fillId="33" borderId="0" xfId="43" applyNumberFormat="1" applyFont="1" applyFill="1" applyAlignment="1">
      <alignment horizontal="left" indent="1"/>
    </xf>
    <xf numFmtId="2" fontId="0" fillId="0" borderId="0" xfId="0" applyNumberFormat="1" applyAlignment="1">
      <alignment vertical="center" wrapText="1"/>
    </xf>
    <xf numFmtId="2" fontId="0" fillId="0" borderId="0" xfId="0" applyNumberFormat="1" applyAlignment="1">
      <alignment vertical="center"/>
    </xf>
    <xf numFmtId="0" fontId="21" fillId="0" borderId="0" xfId="0" applyFont="1" applyAlignment="1">
      <alignment vertical="center" wrapText="1"/>
    </xf>
    <xf numFmtId="0" fontId="21" fillId="0" borderId="0" xfId="0" applyFont="1" applyAlignment="1">
      <alignment horizontal="left"/>
    </xf>
    <xf numFmtId="0" fontId="21" fillId="0" borderId="0" xfId="0" applyFont="1" applyAlignment="1">
      <alignment horizontal="left" vertical="center" wrapText="1"/>
    </xf>
    <xf numFmtId="0" fontId="29" fillId="0" borderId="0" xfId="0" applyFont="1" applyAlignment="1">
      <alignment horizontal="center" vertical="center" wrapText="1"/>
    </xf>
    <xf numFmtId="0" fontId="29" fillId="0" borderId="0" xfId="0" applyFont="1" applyAlignment="1">
      <alignment vertical="center" wrapText="1"/>
    </xf>
    <xf numFmtId="0" fontId="28" fillId="35" borderId="0" xfId="0" applyFont="1" applyFill="1" applyAlignment="1">
      <alignment vertical="center"/>
    </xf>
    <xf numFmtId="164" fontId="26" fillId="0" borderId="0" xfId="1" applyNumberFormat="1" applyFont="1" applyBorder="1" applyAlignment="1">
      <alignment horizontal="right" vertical="center" wrapText="1"/>
    </xf>
    <xf numFmtId="165" fontId="26" fillId="0" borderId="0" xfId="44" applyNumberFormat="1" applyFont="1" applyFill="1" applyBorder="1" applyAlignment="1">
      <alignment horizontal="center"/>
    </xf>
    <xf numFmtId="165" fontId="0" fillId="0" borderId="0" xfId="44" applyNumberFormat="1" applyFont="1" applyAlignment="1">
      <alignment horizontal="left" indent="1"/>
    </xf>
    <xf numFmtId="0" fontId="0" fillId="0" borderId="27" xfId="0" applyBorder="1" applyAlignment="1">
      <alignment vertical="center"/>
    </xf>
    <xf numFmtId="0" fontId="0" fillId="36" borderId="27" xfId="0" applyFill="1" applyBorder="1" applyAlignment="1">
      <alignment vertical="center"/>
    </xf>
    <xf numFmtId="0" fontId="0" fillId="37" borderId="27" xfId="0" applyFill="1" applyBorder="1" applyAlignment="1">
      <alignment vertical="center"/>
    </xf>
    <xf numFmtId="0" fontId="0" fillId="35" borderId="27" xfId="0" applyFill="1" applyBorder="1" applyAlignment="1">
      <alignment vertical="center"/>
    </xf>
    <xf numFmtId="0" fontId="0" fillId="0" borderId="27" xfId="0" applyBorder="1" applyAlignment="1">
      <alignment horizontal="left" vertical="center"/>
    </xf>
    <xf numFmtId="0" fontId="0" fillId="36" borderId="27" xfId="0" applyFill="1" applyBorder="1" applyAlignment="1">
      <alignment horizontal="left" vertical="center" wrapText="1"/>
    </xf>
    <xf numFmtId="0" fontId="0" fillId="36" borderId="27" xfId="0" applyFill="1" applyBorder="1" applyAlignment="1">
      <alignment vertical="center" wrapText="1"/>
    </xf>
    <xf numFmtId="0" fontId="14" fillId="36" borderId="27" xfId="0" applyFont="1" applyFill="1" applyBorder="1" applyAlignment="1">
      <alignment vertical="center"/>
    </xf>
    <xf numFmtId="0" fontId="14" fillId="37" borderId="27" xfId="0" applyFont="1" applyFill="1" applyBorder="1" applyAlignment="1">
      <alignment vertical="center"/>
    </xf>
    <xf numFmtId="0" fontId="14" fillId="35" borderId="27" xfId="0" applyFont="1" applyFill="1" applyBorder="1" applyAlignment="1">
      <alignment vertical="center"/>
    </xf>
    <xf numFmtId="3" fontId="0" fillId="0" borderId="27" xfId="0" applyNumberFormat="1" applyBorder="1" applyAlignment="1">
      <alignment horizontal="center" vertical="center"/>
    </xf>
    <xf numFmtId="0" fontId="0" fillId="0" borderId="27" xfId="0" applyBorder="1" applyAlignment="1">
      <alignment horizontal="center" vertical="center"/>
    </xf>
    <xf numFmtId="0" fontId="0" fillId="36" borderId="27" xfId="0" applyFill="1" applyBorder="1" applyAlignment="1">
      <alignment horizontal="center" vertical="center"/>
    </xf>
    <xf numFmtId="0" fontId="29" fillId="0" borderId="0" xfId="0" applyFont="1" applyAlignment="1">
      <alignment horizontal="right" vertical="center" wrapText="1"/>
    </xf>
    <xf numFmtId="43" fontId="26" fillId="0" borderId="0" xfId="44" applyFont="1" applyFill="1" applyBorder="1" applyAlignment="1">
      <alignment horizontal="left" indent="1"/>
    </xf>
    <xf numFmtId="0" fontId="29" fillId="38" borderId="28" xfId="0" applyFont="1" applyFill="1" applyBorder="1" applyAlignment="1">
      <alignment horizontal="center" vertical="center" wrapText="1"/>
    </xf>
    <xf numFmtId="0" fontId="21" fillId="38" borderId="28" xfId="0" applyFont="1" applyFill="1" applyBorder="1" applyAlignment="1">
      <alignment horizontal="left" vertical="center" wrapText="1"/>
    </xf>
    <xf numFmtId="0" fontId="22" fillId="38" borderId="28" xfId="0" applyFont="1" applyFill="1" applyBorder="1" applyAlignment="1">
      <alignment horizontal="center" vertical="center" wrapText="1"/>
    </xf>
    <xf numFmtId="164" fontId="25" fillId="38" borderId="28" xfId="1" applyNumberFormat="1" applyFont="1" applyFill="1" applyBorder="1" applyAlignment="1">
      <alignment horizontal="center" vertical="center" wrapText="1"/>
    </xf>
    <xf numFmtId="164" fontId="25" fillId="38" borderId="28" xfId="1" applyNumberFormat="1" applyFont="1" applyFill="1" applyBorder="1"/>
    <xf numFmtId="0" fontId="0" fillId="38" borderId="28" xfId="0" applyFill="1" applyBorder="1" applyAlignment="1">
      <alignment horizontal="left" indent="1"/>
    </xf>
    <xf numFmtId="164" fontId="26" fillId="38" borderId="28" xfId="1" applyNumberFormat="1" applyFont="1" applyFill="1" applyBorder="1" applyAlignment="1">
      <alignment horizontal="center"/>
    </xf>
    <xf numFmtId="165" fontId="26" fillId="38" borderId="28" xfId="44" applyNumberFormat="1" applyFont="1" applyFill="1" applyBorder="1" applyAlignment="1">
      <alignment horizontal="center"/>
    </xf>
    <xf numFmtId="164" fontId="26" fillId="38" borderId="28" xfId="1" applyNumberFormat="1" applyFont="1" applyFill="1" applyBorder="1" applyAlignment="1">
      <alignment horizontal="left" indent="1"/>
    </xf>
    <xf numFmtId="0" fontId="0" fillId="39" borderId="0" xfId="0" applyFill="1" applyAlignment="1">
      <alignment horizontal="left" indent="1"/>
    </xf>
    <xf numFmtId="164" fontId="26" fillId="39" borderId="0" xfId="1" applyNumberFormat="1" applyFont="1" applyFill="1" applyBorder="1" applyAlignment="1">
      <alignment horizontal="left" indent="1"/>
    </xf>
    <xf numFmtId="2" fontId="0" fillId="0" borderId="0" xfId="0" applyNumberFormat="1"/>
    <xf numFmtId="1" fontId="0" fillId="0" borderId="0" xfId="43" applyNumberFormat="1" applyFont="1" applyBorder="1" applyAlignment="1">
      <alignment vertical="center" wrapText="1"/>
    </xf>
    <xf numFmtId="0" fontId="0" fillId="40" borderId="0" xfId="0" applyFill="1"/>
    <xf numFmtId="1" fontId="0" fillId="0" borderId="0" xfId="0" applyNumberFormat="1" applyAlignment="1">
      <alignment vertical="center" wrapText="1"/>
    </xf>
    <xf numFmtId="9" fontId="0" fillId="0" borderId="0" xfId="43" applyFont="1" applyAlignment="1">
      <alignment vertical="center" wrapText="1"/>
    </xf>
    <xf numFmtId="0" fontId="29" fillId="38" borderId="28" xfId="0" applyFont="1" applyFill="1" applyBorder="1" applyAlignment="1">
      <alignment horizontal="right" vertical="center" wrapText="1"/>
    </xf>
    <xf numFmtId="0" fontId="21" fillId="38" borderId="29" xfId="0" applyFont="1" applyFill="1" applyBorder="1" applyAlignment="1">
      <alignment horizontal="left" vertical="center" wrapText="1"/>
    </xf>
    <xf numFmtId="0" fontId="0" fillId="38" borderId="29" xfId="0" applyFill="1" applyBorder="1" applyAlignment="1">
      <alignment horizontal="left" indent="1"/>
    </xf>
    <xf numFmtId="164" fontId="25" fillId="38" borderId="30" xfId="1" applyNumberFormat="1" applyFont="1" applyFill="1" applyBorder="1" applyAlignment="1">
      <alignment horizontal="center" vertical="center" wrapText="1"/>
    </xf>
    <xf numFmtId="164" fontId="25" fillId="38" borderId="30" xfId="1" applyNumberFormat="1" applyFont="1" applyFill="1" applyBorder="1"/>
    <xf numFmtId="164" fontId="26" fillId="38" borderId="30" xfId="1" applyNumberFormat="1" applyFont="1" applyFill="1" applyBorder="1" applyAlignment="1">
      <alignment horizontal="center"/>
    </xf>
    <xf numFmtId="164" fontId="26" fillId="38" borderId="30" xfId="1" applyNumberFormat="1" applyFont="1" applyFill="1" applyBorder="1" applyAlignment="1">
      <alignment horizontal="left" indent="1"/>
    </xf>
    <xf numFmtId="0" fontId="21" fillId="38" borderId="31" xfId="0" applyFont="1" applyFill="1" applyBorder="1" applyAlignment="1">
      <alignment vertical="center" wrapText="1"/>
    </xf>
    <xf numFmtId="0" fontId="22" fillId="38" borderId="31" xfId="0" applyFont="1" applyFill="1" applyBorder="1" applyAlignment="1">
      <alignment horizontal="center" vertical="center" wrapText="1"/>
    </xf>
    <xf numFmtId="2" fontId="24" fillId="33" borderId="0" xfId="43" applyNumberFormat="1" applyFont="1" applyFill="1" applyBorder="1" applyAlignment="1">
      <alignment horizontal="left" indent="1"/>
    </xf>
    <xf numFmtId="0" fontId="0" fillId="38" borderId="32" xfId="0" applyFill="1" applyBorder="1"/>
    <xf numFmtId="0" fontId="21" fillId="38" borderId="32" xfId="0" applyFont="1" applyFill="1" applyBorder="1" applyAlignment="1">
      <alignment horizontal="left" vertical="center"/>
    </xf>
    <xf numFmtId="0" fontId="21" fillId="38" borderId="32" xfId="0" applyFont="1" applyFill="1" applyBorder="1" applyAlignment="1">
      <alignment horizontal="left" indent="1"/>
    </xf>
    <xf numFmtId="164" fontId="25" fillId="38" borderId="32" xfId="1" applyNumberFormat="1" applyFont="1" applyFill="1" applyBorder="1"/>
    <xf numFmtId="0" fontId="0" fillId="38" borderId="32" xfId="0" applyFill="1" applyBorder="1" applyAlignment="1">
      <alignment horizontal="left" indent="1"/>
    </xf>
    <xf numFmtId="2" fontId="24" fillId="38" borderId="32" xfId="43" applyNumberFormat="1" applyFont="1" applyFill="1" applyBorder="1" applyAlignment="1">
      <alignment horizontal="left" indent="1"/>
    </xf>
    <xf numFmtId="164" fontId="26" fillId="38" borderId="32" xfId="1" applyNumberFormat="1" applyFont="1" applyFill="1" applyBorder="1" applyAlignment="1">
      <alignment horizontal="center"/>
    </xf>
    <xf numFmtId="0" fontId="29" fillId="38" borderId="32" xfId="0" applyFont="1" applyFill="1" applyBorder="1" applyAlignment="1">
      <alignment horizontal="right" vertical="center" wrapText="1"/>
    </xf>
    <xf numFmtId="9" fontId="0" fillId="0" borderId="0" xfId="43" applyFont="1"/>
    <xf numFmtId="166" fontId="0" fillId="0" borderId="0" xfId="43" applyNumberFormat="1" applyFont="1"/>
    <xf numFmtId="0" fontId="21" fillId="0" borderId="0" xfId="0" applyFont="1"/>
    <xf numFmtId="165" fontId="26" fillId="38" borderId="30" xfId="44" applyNumberFormat="1" applyFont="1" applyFill="1" applyBorder="1" applyAlignment="1">
      <alignment horizontal="center"/>
    </xf>
    <xf numFmtId="2" fontId="0" fillId="36" borderId="27" xfId="0" applyNumberFormat="1" applyFill="1" applyBorder="1" applyAlignment="1">
      <alignment horizontal="center" vertical="center"/>
    </xf>
    <xf numFmtId="2" fontId="0" fillId="0" borderId="23" xfId="0" applyNumberFormat="1" applyBorder="1"/>
    <xf numFmtId="2" fontId="0" fillId="0" borderId="19" xfId="0" applyNumberFormat="1" applyBorder="1"/>
    <xf numFmtId="2" fontId="0" fillId="0" borderId="18" xfId="0" applyNumberFormat="1" applyBorder="1"/>
    <xf numFmtId="2" fontId="0" fillId="0" borderId="25" xfId="0" applyNumberFormat="1" applyBorder="1"/>
    <xf numFmtId="2" fontId="0" fillId="0" borderId="22" xfId="0" applyNumberFormat="1" applyBorder="1"/>
    <xf numFmtId="0" fontId="0" fillId="0" borderId="0" xfId="0" quotePrefix="1"/>
    <xf numFmtId="0" fontId="21" fillId="38" borderId="32" xfId="0" applyFont="1" applyFill="1" applyBorder="1" applyAlignment="1">
      <alignment horizontal="left" vertical="center" wrapText="1"/>
    </xf>
    <xf numFmtId="0" fontId="30" fillId="0" borderId="0" xfId="0" applyFont="1"/>
    <xf numFmtId="1" fontId="30" fillId="0" borderId="0" xfId="0" applyNumberFormat="1" applyFont="1"/>
    <xf numFmtId="0" fontId="30" fillId="0" borderId="0" xfId="0" applyFont="1" applyAlignment="1">
      <alignment horizontal="left" vertical="center" wrapText="1"/>
    </xf>
    <xf numFmtId="1" fontId="30" fillId="0" borderId="0" xfId="43" applyNumberFormat="1" applyFont="1" applyFill="1" applyBorder="1" applyAlignment="1">
      <alignment vertical="center" wrapText="1"/>
    </xf>
    <xf numFmtId="1" fontId="0" fillId="0" borderId="0" xfId="43" applyNumberFormat="1" applyFont="1" applyFill="1" applyBorder="1" applyAlignment="1">
      <alignment vertical="center" wrapText="1"/>
    </xf>
    <xf numFmtId="9" fontId="0" fillId="0" borderId="0" xfId="43" applyFont="1" applyFill="1" applyBorder="1" applyAlignment="1">
      <alignment vertical="center" wrapText="1"/>
    </xf>
    <xf numFmtId="0" fontId="0" fillId="40" borderId="0" xfId="0" applyFill="1" applyAlignment="1">
      <alignment horizontal="right"/>
    </xf>
    <xf numFmtId="0" fontId="14" fillId="0" borderId="0" xfId="0" applyFont="1"/>
    <xf numFmtId="0" fontId="25" fillId="0" borderId="0" xfId="0" applyFont="1" applyAlignment="1">
      <alignment vertical="center"/>
    </xf>
    <xf numFmtId="10" fontId="26" fillId="0" borderId="0" xfId="0" applyNumberFormat="1" applyFont="1" applyAlignment="1">
      <alignment vertical="center"/>
    </xf>
    <xf numFmtId="0" fontId="0" fillId="0" borderId="33" xfId="0" applyBorder="1" applyAlignment="1">
      <alignment vertical="center"/>
    </xf>
    <xf numFmtId="0" fontId="0" fillId="0" borderId="10" xfId="0" applyBorder="1" applyAlignment="1">
      <alignment vertical="center"/>
    </xf>
    <xf numFmtId="0" fontId="25" fillId="0" borderId="0" xfId="0" applyFont="1" applyAlignment="1">
      <alignment horizontal="left" vertical="center" wrapText="1"/>
    </xf>
    <xf numFmtId="1" fontId="31" fillId="0" borderId="0" xfId="0" applyNumberFormat="1" applyFont="1" applyAlignment="1">
      <alignment vertical="center" wrapText="1"/>
    </xf>
    <xf numFmtId="9" fontId="31" fillId="0" borderId="0" xfId="0" applyNumberFormat="1" applyFont="1" applyAlignment="1">
      <alignment vertical="center" wrapText="1"/>
    </xf>
    <xf numFmtId="2" fontId="26" fillId="0" borderId="0" xfId="0" applyNumberFormat="1" applyFont="1" applyAlignment="1">
      <alignment vertical="center"/>
    </xf>
    <xf numFmtId="8" fontId="26" fillId="0" borderId="0" xfId="0" applyNumberFormat="1" applyFont="1" applyAlignment="1">
      <alignment vertical="center"/>
    </xf>
    <xf numFmtId="0" fontId="16" fillId="0" borderId="0" xfId="0" applyFont="1" applyAlignment="1">
      <alignment horizontal="center" vertical="center" wrapText="1"/>
    </xf>
    <xf numFmtId="1" fontId="0" fillId="0" borderId="0" xfId="0" applyNumberFormat="1" applyAlignment="1">
      <alignment horizontal="center" vertical="center"/>
    </xf>
    <xf numFmtId="3" fontId="0" fillId="0" borderId="0" xfId="0" applyNumberFormat="1" applyAlignment="1">
      <alignment horizontal="center"/>
    </xf>
    <xf numFmtId="164" fontId="0" fillId="0" borderId="0" xfId="0" applyNumberFormat="1" applyAlignment="1">
      <alignment horizontal="center"/>
    </xf>
    <xf numFmtId="0" fontId="0" fillId="38" borderId="31" xfId="0" applyFill="1" applyBorder="1" applyAlignment="1">
      <alignment horizontal="left" indent="1"/>
    </xf>
    <xf numFmtId="0" fontId="0" fillId="38" borderId="34" xfId="0" applyFill="1" applyBorder="1" applyAlignment="1">
      <alignment horizontal="left" indent="1"/>
    </xf>
    <xf numFmtId="0" fontId="0" fillId="38" borderId="35" xfId="0" applyFill="1" applyBorder="1" applyAlignment="1">
      <alignment horizontal="left" indent="1"/>
    </xf>
    <xf numFmtId="43" fontId="26" fillId="38" borderId="30" xfId="44" applyFont="1" applyFill="1" applyBorder="1" applyAlignment="1">
      <alignment horizontal="center"/>
    </xf>
    <xf numFmtId="9" fontId="26" fillId="0" borderId="0" xfId="43" applyFont="1" applyAlignment="1">
      <alignment vertical="center"/>
    </xf>
    <xf numFmtId="0" fontId="26" fillId="35" borderId="27" xfId="0" applyFont="1" applyFill="1" applyBorder="1" applyAlignment="1">
      <alignment horizontal="left" vertical="center"/>
    </xf>
    <xf numFmtId="0" fontId="26" fillId="35" borderId="27" xfId="0" applyFont="1" applyFill="1" applyBorder="1" applyAlignment="1">
      <alignment vertical="center"/>
    </xf>
    <xf numFmtId="2" fontId="0" fillId="0" borderId="37" xfId="0" applyNumberFormat="1" applyBorder="1"/>
    <xf numFmtId="2" fontId="0" fillId="0" borderId="38" xfId="0" applyNumberFormat="1" applyBorder="1"/>
    <xf numFmtId="2" fontId="0" fillId="0" borderId="39" xfId="0" applyNumberFormat="1" applyBorder="1"/>
    <xf numFmtId="2" fontId="0" fillId="0" borderId="40" xfId="0" applyNumberFormat="1" applyBorder="1"/>
    <xf numFmtId="2" fontId="0" fillId="0" borderId="36" xfId="0" applyNumberFormat="1" applyBorder="1"/>
    <xf numFmtId="2" fontId="0" fillId="0" borderId="41" xfId="0" applyNumberFormat="1" applyBorder="1"/>
    <xf numFmtId="2" fontId="0" fillId="0" borderId="42" xfId="0" applyNumberFormat="1" applyBorder="1"/>
    <xf numFmtId="2" fontId="0" fillId="0" borderId="43" xfId="0" applyNumberFormat="1" applyBorder="1"/>
    <xf numFmtId="0" fontId="16" fillId="0" borderId="0" xfId="0" applyFont="1" applyAlignment="1">
      <alignment horizontal="left"/>
    </xf>
    <xf numFmtId="2" fontId="0" fillId="38" borderId="0" xfId="0" applyNumberFormat="1" applyFill="1"/>
    <xf numFmtId="0" fontId="0" fillId="38" borderId="0" xfId="0" applyFill="1"/>
    <xf numFmtId="2" fontId="0" fillId="37" borderId="27" xfId="0" applyNumberFormat="1" applyFill="1" applyBorder="1" applyAlignment="1">
      <alignment horizontal="center" vertical="center"/>
    </xf>
    <xf numFmtId="2" fontId="0" fillId="37" borderId="27" xfId="43" applyNumberFormat="1" applyFont="1" applyFill="1" applyBorder="1" applyAlignment="1">
      <alignment horizontal="center" vertical="center"/>
    </xf>
    <xf numFmtId="2" fontId="0" fillId="35" borderId="27" xfId="0" applyNumberFormat="1" applyFill="1" applyBorder="1" applyAlignment="1">
      <alignment horizontal="center" vertical="center"/>
    </xf>
    <xf numFmtId="2" fontId="0" fillId="35" borderId="27" xfId="43" applyNumberFormat="1" applyFont="1" applyFill="1" applyBorder="1" applyAlignment="1">
      <alignment horizontal="center" vertical="center"/>
    </xf>
    <xf numFmtId="0" fontId="32" fillId="37" borderId="27" xfId="0" applyFont="1" applyFill="1" applyBorder="1" applyAlignment="1">
      <alignment vertical="center" wrapText="1"/>
    </xf>
    <xf numFmtId="0" fontId="32" fillId="35" borderId="27" xfId="0" applyFont="1" applyFill="1" applyBorder="1" applyAlignment="1">
      <alignment vertical="center" wrapText="1"/>
    </xf>
    <xf numFmtId="0" fontId="33" fillId="35" borderId="27" xfId="0" applyFont="1" applyFill="1" applyBorder="1" applyAlignment="1">
      <alignment vertical="center" wrapText="1"/>
    </xf>
    <xf numFmtId="0" fontId="14" fillId="0" borderId="0" xfId="0" applyFont="1" applyAlignment="1">
      <alignment wrapText="1"/>
    </xf>
    <xf numFmtId="168" fontId="26" fillId="0" borderId="0" xfId="44" applyNumberFormat="1" applyFont="1" applyFill="1" applyBorder="1" applyAlignment="1">
      <alignment horizontal="center"/>
    </xf>
    <xf numFmtId="167" fontId="26" fillId="0" borderId="0" xfId="1" applyNumberFormat="1" applyFont="1" applyFill="1" applyBorder="1" applyAlignment="1">
      <alignment horizontal="right"/>
    </xf>
    <xf numFmtId="9" fontId="26" fillId="0" borderId="0" xfId="43" applyFont="1" applyAlignment="1">
      <alignment horizontal="center"/>
    </xf>
    <xf numFmtId="0" fontId="16" fillId="0" borderId="0" xfId="0" applyFont="1" applyAlignment="1">
      <alignment vertical="center" wrapText="1"/>
    </xf>
    <xf numFmtId="2" fontId="14" fillId="0" borderId="40" xfId="0" applyNumberFormat="1" applyFont="1" applyBorder="1"/>
    <xf numFmtId="43" fontId="26" fillId="0" borderId="0" xfId="44" applyFont="1" applyFill="1" applyBorder="1" applyAlignment="1">
      <alignment horizontal="center"/>
    </xf>
    <xf numFmtId="9" fontId="34" fillId="0" borderId="0" xfId="43" applyFont="1" applyFill="1" applyBorder="1" applyAlignment="1">
      <alignment vertical="center" wrapText="1"/>
    </xf>
    <xf numFmtId="0" fontId="34" fillId="0" borderId="0" xfId="0" applyFont="1" applyAlignment="1">
      <alignment vertical="center" wrapText="1"/>
    </xf>
    <xf numFmtId="9" fontId="34" fillId="0" borderId="0" xfId="43" applyFont="1" applyAlignment="1">
      <alignment vertical="center" wrapText="1"/>
    </xf>
    <xf numFmtId="2" fontId="34" fillId="0" borderId="0" xfId="0" applyNumberFormat="1" applyFont="1" applyAlignment="1">
      <alignment vertical="center" wrapText="1"/>
    </xf>
    <xf numFmtId="0" fontId="35" fillId="0" borderId="0" xfId="0" applyFont="1" applyAlignment="1">
      <alignment wrapText="1"/>
    </xf>
    <xf numFmtId="0" fontId="0" fillId="0" borderId="14" xfId="0" applyBorder="1" applyAlignment="1">
      <alignment horizontal="left"/>
    </xf>
    <xf numFmtId="0" fontId="0" fillId="0" borderId="15" xfId="0" applyBorder="1"/>
    <xf numFmtId="9" fontId="0" fillId="0" borderId="44" xfId="43" applyFont="1" applyBorder="1" applyAlignment="1">
      <alignment vertical="center" wrapText="1"/>
    </xf>
    <xf numFmtId="9" fontId="0" fillId="0" borderId="15" xfId="43" applyFont="1" applyBorder="1" applyAlignment="1">
      <alignment vertical="center" wrapText="1"/>
    </xf>
    <xf numFmtId="9" fontId="0" fillId="0" borderId="45" xfId="43" applyFont="1" applyBorder="1" applyAlignment="1">
      <alignment vertical="center" wrapText="1"/>
    </xf>
    <xf numFmtId="0" fontId="0" fillId="0" borderId="14" xfId="0" applyBorder="1"/>
    <xf numFmtId="0" fontId="0" fillId="0" borderId="23" xfId="0" applyBorder="1"/>
    <xf numFmtId="0" fontId="0" fillId="0" borderId="19" xfId="0" applyBorder="1"/>
    <xf numFmtId="9" fontId="0" fillId="0" borderId="46" xfId="43" applyFont="1" applyBorder="1" applyAlignment="1">
      <alignment vertical="center" wrapText="1"/>
    </xf>
    <xf numFmtId="9" fontId="0" fillId="0" borderId="19" xfId="43" applyFont="1" applyBorder="1" applyAlignment="1">
      <alignment vertical="center" wrapText="1"/>
    </xf>
    <xf numFmtId="9" fontId="0" fillId="0" borderId="20" xfId="43" applyFont="1" applyBorder="1" applyAlignment="1">
      <alignment vertical="center" wrapText="1"/>
    </xf>
    <xf numFmtId="0" fontId="0" fillId="0" borderId="25" xfId="0" applyBorder="1"/>
    <xf numFmtId="0" fontId="0" fillId="0" borderId="22" xfId="0" applyBorder="1"/>
    <xf numFmtId="2" fontId="0" fillId="0" borderId="44" xfId="43" applyNumberFormat="1" applyFont="1" applyBorder="1" applyAlignment="1">
      <alignment vertical="center" wrapText="1"/>
    </xf>
    <xf numFmtId="0" fontId="0" fillId="0" borderId="23" xfId="0" applyBorder="1" applyAlignment="1">
      <alignment horizontal="left"/>
    </xf>
    <xf numFmtId="0" fontId="0" fillId="0" borderId="25" xfId="0" applyBorder="1" applyAlignment="1">
      <alignment horizontal="left"/>
    </xf>
    <xf numFmtId="0" fontId="0" fillId="0" borderId="23" xfId="0" applyBorder="1" applyAlignment="1">
      <alignment wrapText="1"/>
    </xf>
    <xf numFmtId="9" fontId="0" fillId="0" borderId="46" xfId="43" applyFont="1" applyBorder="1"/>
    <xf numFmtId="9" fontId="0" fillId="0" borderId="19" xfId="43" applyFont="1" applyBorder="1"/>
    <xf numFmtId="9" fontId="0" fillId="0" borderId="20" xfId="43" applyFont="1" applyBorder="1"/>
    <xf numFmtId="9" fontId="0" fillId="0" borderId="47" xfId="43" applyFont="1" applyBorder="1"/>
    <xf numFmtId="9" fontId="0" fillId="0" borderId="22" xfId="43" applyFont="1" applyBorder="1"/>
    <xf numFmtId="9" fontId="0" fillId="0" borderId="22" xfId="43" applyFont="1" applyBorder="1" applyAlignment="1">
      <alignment vertical="center" wrapText="1"/>
    </xf>
    <xf numFmtId="9" fontId="0" fillId="0" borderId="24" xfId="43" applyFont="1" applyBorder="1"/>
    <xf numFmtId="43" fontId="0" fillId="0" borderId="46" xfId="44" applyFont="1" applyBorder="1" applyAlignment="1">
      <alignment vertical="center" wrapText="1"/>
    </xf>
    <xf numFmtId="10" fontId="0" fillId="0" borderId="0" xfId="0" applyNumberFormat="1" applyAlignment="1">
      <alignment horizontal="center"/>
    </xf>
    <xf numFmtId="10" fontId="0" fillId="0" borderId="17" xfId="0" applyNumberFormat="1" applyBorder="1" applyAlignment="1">
      <alignment horizontal="center"/>
    </xf>
    <xf numFmtId="0" fontId="16" fillId="0" borderId="0" xfId="0" applyFont="1" applyAlignment="1">
      <alignment horizontal="center" vertical="center"/>
    </xf>
    <xf numFmtId="0" fontId="16" fillId="0" borderId="0" xfId="0" applyFont="1" applyAlignment="1">
      <alignment vertical="center"/>
    </xf>
    <xf numFmtId="1" fontId="0" fillId="0" borderId="0" xfId="0" applyNumberFormat="1" applyAlignment="1">
      <alignment horizontal="center"/>
    </xf>
    <xf numFmtId="0" fontId="16" fillId="0" borderId="0" xfId="0" applyFont="1" applyAlignment="1">
      <alignment horizontal="right"/>
    </xf>
    <xf numFmtId="3" fontId="0" fillId="0" borderId="0" xfId="0" applyNumberFormat="1"/>
    <xf numFmtId="0" fontId="16" fillId="0" borderId="12" xfId="0" applyFont="1" applyBorder="1" applyAlignment="1">
      <alignment horizontal="center" vertical="center"/>
    </xf>
    <xf numFmtId="10" fontId="16" fillId="0" borderId="13" xfId="0" applyNumberFormat="1" applyFont="1" applyBorder="1" applyAlignment="1">
      <alignment horizontal="center" vertical="center"/>
    </xf>
    <xf numFmtId="0" fontId="16" fillId="0" borderId="13" xfId="0" applyFont="1" applyBorder="1" applyAlignment="1">
      <alignment horizontal="center" vertical="center" wrapText="1"/>
    </xf>
    <xf numFmtId="0" fontId="16" fillId="0" borderId="13" xfId="0" applyFont="1" applyBorder="1" applyAlignment="1">
      <alignment horizontal="center" vertical="center"/>
    </xf>
    <xf numFmtId="0" fontId="16" fillId="0" borderId="13" xfId="0" applyFont="1" applyBorder="1" applyAlignment="1">
      <alignment vertical="center"/>
    </xf>
    <xf numFmtId="0" fontId="16" fillId="0" borderId="16" xfId="0" applyFont="1" applyBorder="1" applyAlignment="1">
      <alignment vertical="center"/>
    </xf>
    <xf numFmtId="0" fontId="0" fillId="0" borderId="49" xfId="0" applyBorder="1" applyAlignment="1">
      <alignment horizontal="center"/>
    </xf>
    <xf numFmtId="164" fontId="0" fillId="0" borderId="50" xfId="0" applyNumberFormat="1" applyBorder="1"/>
    <xf numFmtId="0" fontId="0" fillId="0" borderId="51" xfId="0" applyBorder="1" applyAlignment="1">
      <alignment horizontal="center"/>
    </xf>
    <xf numFmtId="10" fontId="0" fillId="0" borderId="52" xfId="0" applyNumberFormat="1" applyBorder="1" applyAlignment="1">
      <alignment horizontal="center"/>
    </xf>
    <xf numFmtId="1" fontId="0" fillId="0" borderId="52" xfId="0" applyNumberFormat="1" applyBorder="1" applyAlignment="1">
      <alignment horizontal="center"/>
    </xf>
    <xf numFmtId="0" fontId="0" fillId="0" borderId="52" xfId="0" applyBorder="1"/>
    <xf numFmtId="164" fontId="0" fillId="0" borderId="52" xfId="0" applyNumberFormat="1" applyBorder="1"/>
    <xf numFmtId="164" fontId="0" fillId="0" borderId="53" xfId="0" applyNumberFormat="1" applyBorder="1"/>
    <xf numFmtId="1" fontId="0" fillId="41" borderId="27" xfId="0" applyNumberFormat="1" applyFill="1" applyBorder="1" applyAlignment="1">
      <alignment horizontal="center"/>
    </xf>
    <xf numFmtId="9" fontId="0" fillId="41" borderId="27" xfId="0" applyNumberFormat="1" applyFill="1" applyBorder="1" applyAlignment="1">
      <alignment horizontal="center"/>
    </xf>
    <xf numFmtId="169" fontId="0" fillId="41" borderId="27" xfId="0" applyNumberFormat="1" applyFill="1" applyBorder="1" applyAlignment="1">
      <alignment horizontal="center"/>
    </xf>
    <xf numFmtId="164" fontId="0" fillId="41" borderId="27" xfId="0" applyNumberFormat="1" applyFill="1" applyBorder="1"/>
    <xf numFmtId="0" fontId="0" fillId="0" borderId="12" xfId="0" applyBorder="1"/>
    <xf numFmtId="0" fontId="0" fillId="0" borderId="13" xfId="0" applyBorder="1"/>
    <xf numFmtId="0" fontId="0" fillId="0" borderId="16" xfId="0" applyBorder="1"/>
    <xf numFmtId="0" fontId="0" fillId="0" borderId="49" xfId="0" applyBorder="1"/>
    <xf numFmtId="0" fontId="0" fillId="0" borderId="50" xfId="0" applyBorder="1"/>
    <xf numFmtId="0" fontId="0" fillId="0" borderId="51" xfId="0" applyBorder="1"/>
    <xf numFmtId="0" fontId="16" fillId="0" borderId="52" xfId="0" applyFont="1" applyBorder="1" applyAlignment="1">
      <alignment horizontal="right"/>
    </xf>
    <xf numFmtId="164" fontId="0" fillId="41" borderId="54" xfId="0" applyNumberFormat="1" applyFill="1" applyBorder="1"/>
    <xf numFmtId="0" fontId="0" fillId="0" borderId="53" xfId="0" applyBorder="1"/>
    <xf numFmtId="0" fontId="36" fillId="41" borderId="10" xfId="0" applyFont="1" applyFill="1" applyBorder="1" applyAlignment="1" applyProtection="1">
      <alignment horizontal="center" vertical="center" wrapText="1"/>
      <protection locked="0"/>
    </xf>
    <xf numFmtId="0" fontId="36" fillId="41" borderId="48" xfId="0" applyFont="1" applyFill="1" applyBorder="1" applyAlignment="1" applyProtection="1">
      <alignment horizontal="center" vertical="center" wrapText="1"/>
      <protection locked="0"/>
    </xf>
    <xf numFmtId="0" fontId="16" fillId="41" borderId="11" xfId="0" applyFont="1" applyFill="1" applyBorder="1" applyAlignment="1">
      <alignment horizontal="center" vertical="center" wrapText="1"/>
    </xf>
    <xf numFmtId="0" fontId="16" fillId="41" borderId="26" xfId="0" applyFont="1" applyFill="1" applyBorder="1" applyAlignment="1">
      <alignment horizontal="center" vertical="center" wrapText="1"/>
    </xf>
    <xf numFmtId="0" fontId="0" fillId="0" borderId="23" xfId="0" applyBorder="1" applyAlignment="1">
      <alignment horizontal="center"/>
    </xf>
    <xf numFmtId="9" fontId="0" fillId="0" borderId="20" xfId="0" applyNumberFormat="1" applyBorder="1" applyAlignment="1">
      <alignment horizontal="center"/>
    </xf>
    <xf numFmtId="10" fontId="0" fillId="0" borderId="19" xfId="0" applyNumberFormat="1" applyBorder="1" applyAlignment="1">
      <alignment horizontal="center"/>
    </xf>
    <xf numFmtId="10" fontId="0" fillId="0" borderId="20" xfId="0" applyNumberFormat="1" applyBorder="1" applyAlignment="1">
      <alignment horizontal="center"/>
    </xf>
    <xf numFmtId="0" fontId="0" fillId="0" borderId="18" xfId="0" applyBorder="1" applyAlignment="1">
      <alignment horizontal="center"/>
    </xf>
    <xf numFmtId="0" fontId="0" fillId="0" borderId="25" xfId="0" applyBorder="1" applyAlignment="1">
      <alignment horizontal="center"/>
    </xf>
    <xf numFmtId="10" fontId="0" fillId="0" borderId="24" xfId="0" applyNumberFormat="1" applyBorder="1" applyAlignment="1">
      <alignment horizontal="center"/>
    </xf>
    <xf numFmtId="10" fontId="0" fillId="0" borderId="22" xfId="0" applyNumberFormat="1" applyBorder="1" applyAlignment="1">
      <alignment horizontal="center"/>
    </xf>
    <xf numFmtId="0" fontId="0" fillId="0" borderId="27" xfId="0" applyBorder="1" applyAlignment="1">
      <alignment horizontal="center"/>
    </xf>
    <xf numFmtId="0" fontId="16" fillId="0" borderId="0" xfId="0" applyFont="1"/>
    <xf numFmtId="164" fontId="25" fillId="42" borderId="11" xfId="0" applyNumberFormat="1" applyFont="1" applyFill="1" applyBorder="1" applyAlignment="1">
      <alignment horizontal="center" vertical="center" wrapText="1"/>
    </xf>
    <xf numFmtId="164" fontId="25" fillId="43" borderId="11" xfId="0" applyNumberFormat="1" applyFont="1" applyFill="1" applyBorder="1" applyAlignment="1">
      <alignment horizontal="center" vertical="center" wrapText="1"/>
    </xf>
    <xf numFmtId="164" fontId="25" fillId="43" borderId="10" xfId="0" applyNumberFormat="1" applyFont="1" applyFill="1" applyBorder="1" applyAlignment="1">
      <alignment horizontal="center" vertical="center" wrapText="1"/>
    </xf>
    <xf numFmtId="1" fontId="25" fillId="38" borderId="11" xfId="0" applyNumberFormat="1" applyFont="1" applyFill="1" applyBorder="1" applyAlignment="1">
      <alignment horizontal="center" vertical="center" wrapText="1"/>
    </xf>
    <xf numFmtId="164" fontId="0" fillId="0" borderId="18" xfId="0" applyNumberFormat="1" applyBorder="1" applyAlignment="1">
      <alignment horizontal="center"/>
    </xf>
    <xf numFmtId="1" fontId="25" fillId="38" borderId="55" xfId="0" applyNumberFormat="1" applyFont="1" applyFill="1" applyBorder="1" applyAlignment="1">
      <alignment horizontal="center" vertical="center" wrapText="1"/>
    </xf>
    <xf numFmtId="1" fontId="25" fillId="44" borderId="55" xfId="0" applyNumberFormat="1" applyFont="1" applyFill="1" applyBorder="1" applyAlignment="1">
      <alignment horizontal="center" vertical="center" wrapText="1"/>
    </xf>
    <xf numFmtId="1" fontId="25" fillId="44" borderId="11" xfId="0" applyNumberFormat="1" applyFont="1" applyFill="1" applyBorder="1" applyAlignment="1">
      <alignment horizontal="center" vertical="center" wrapText="1"/>
    </xf>
    <xf numFmtId="0" fontId="0" fillId="34" borderId="32" xfId="0" applyFill="1" applyBorder="1" applyAlignment="1">
      <alignment horizontal="left" indent="1"/>
    </xf>
    <xf numFmtId="0" fontId="0" fillId="34" borderId="32" xfId="0" applyFill="1" applyBorder="1"/>
    <xf numFmtId="1" fontId="37" fillId="0" borderId="0" xfId="0" applyNumberFormat="1" applyFont="1" applyAlignment="1">
      <alignment horizontal="center"/>
    </xf>
    <xf numFmtId="9" fontId="0" fillId="0" borderId="0" xfId="43" applyFont="1" applyAlignment="1">
      <alignment vertical="center"/>
    </xf>
    <xf numFmtId="166" fontId="0" fillId="0" borderId="0" xfId="43" applyNumberFormat="1" applyFont="1" applyFill="1" applyAlignment="1">
      <alignment vertical="center"/>
    </xf>
    <xf numFmtId="0" fontId="38" fillId="0" borderId="11" xfId="0" applyFont="1" applyBorder="1" applyAlignment="1">
      <alignment vertical="center"/>
    </xf>
    <xf numFmtId="1" fontId="37" fillId="0" borderId="17" xfId="0" applyNumberFormat="1" applyFont="1" applyBorder="1" applyAlignment="1">
      <alignment horizontal="center"/>
    </xf>
    <xf numFmtId="0" fontId="21" fillId="0" borderId="17" xfId="0" applyFont="1" applyBorder="1" applyAlignment="1">
      <alignment horizontal="center" vertical="center" wrapText="1"/>
    </xf>
    <xf numFmtId="0" fontId="22" fillId="38" borderId="56" xfId="0" applyFont="1" applyFill="1" applyBorder="1" applyAlignment="1">
      <alignment horizontal="center" vertical="center" wrapText="1"/>
    </xf>
    <xf numFmtId="164" fontId="0" fillId="38" borderId="56" xfId="0" applyNumberFormat="1" applyFill="1" applyBorder="1" applyAlignment="1">
      <alignment horizontal="left" indent="1"/>
    </xf>
    <xf numFmtId="0" fontId="22" fillId="0" borderId="17" xfId="0" applyFont="1" applyBorder="1" applyAlignment="1">
      <alignment horizontal="center" vertical="center" wrapText="1"/>
    </xf>
    <xf numFmtId="1" fontId="19" fillId="0" borderId="17" xfId="0" applyNumberFormat="1" applyFont="1" applyBorder="1" applyAlignment="1">
      <alignment horizontal="center" vertical="center" wrapText="1"/>
    </xf>
    <xf numFmtId="1" fontId="19" fillId="38" borderId="56" xfId="0" applyNumberFormat="1" applyFont="1" applyFill="1" applyBorder="1" applyAlignment="1">
      <alignment horizontal="center" vertical="center" wrapText="1"/>
    </xf>
    <xf numFmtId="164" fontId="26" fillId="38" borderId="57" xfId="1" applyNumberFormat="1" applyFont="1" applyFill="1" applyBorder="1" applyAlignment="1">
      <alignment horizontal="center"/>
    </xf>
    <xf numFmtId="0" fontId="0" fillId="39" borderId="17" xfId="0" applyFill="1" applyBorder="1" applyAlignment="1">
      <alignment horizontal="left" indent="1"/>
    </xf>
    <xf numFmtId="43" fontId="0" fillId="0" borderId="17" xfId="44" applyFont="1" applyBorder="1" applyAlignment="1">
      <alignment horizontal="center" vertical="center"/>
    </xf>
    <xf numFmtId="0" fontId="0" fillId="38" borderId="58" xfId="0" applyFill="1" applyBorder="1"/>
    <xf numFmtId="1" fontId="19" fillId="38" borderId="58" xfId="0" applyNumberFormat="1" applyFont="1" applyFill="1" applyBorder="1" applyAlignment="1">
      <alignment horizontal="center"/>
    </xf>
    <xf numFmtId="164" fontId="0" fillId="38" borderId="58" xfId="0" applyNumberFormat="1" applyFill="1" applyBorder="1" applyAlignment="1">
      <alignment horizontal="left" indent="1"/>
    </xf>
    <xf numFmtId="164" fontId="16" fillId="38" borderId="58" xfId="0" applyNumberFormat="1" applyFont="1" applyFill="1" applyBorder="1" applyAlignment="1">
      <alignment horizontal="left" indent="1"/>
    </xf>
    <xf numFmtId="164" fontId="0" fillId="34" borderId="58" xfId="0" applyNumberFormat="1" applyFill="1" applyBorder="1" applyAlignment="1">
      <alignment horizontal="left" indent="1"/>
    </xf>
    <xf numFmtId="164" fontId="0" fillId="38" borderId="17" xfId="0" applyNumberFormat="1" applyFill="1" applyBorder="1" applyAlignment="1">
      <alignment horizontal="left" indent="1"/>
    </xf>
    <xf numFmtId="1" fontId="16" fillId="0" borderId="0" xfId="43" applyNumberFormat="1" applyFont="1" applyFill="1" applyBorder="1" applyAlignment="1">
      <alignment vertical="center" wrapText="1"/>
    </xf>
    <xf numFmtId="1" fontId="19" fillId="38" borderId="17" xfId="0" applyNumberFormat="1" applyFont="1" applyFill="1" applyBorder="1" applyAlignment="1">
      <alignment horizontal="center" vertical="center" wrapText="1"/>
    </xf>
    <xf numFmtId="0" fontId="21" fillId="38" borderId="32" xfId="0" applyFont="1" applyFill="1" applyBorder="1" applyAlignment="1">
      <alignment horizontal="left"/>
    </xf>
    <xf numFmtId="164" fontId="25" fillId="38" borderId="32" xfId="1" applyNumberFormat="1" applyFont="1" applyFill="1" applyBorder="1" applyAlignment="1">
      <alignment horizontal="center" vertical="center" wrapText="1"/>
    </xf>
    <xf numFmtId="165" fontId="26" fillId="38" borderId="32" xfId="44" applyNumberFormat="1" applyFont="1" applyFill="1" applyBorder="1" applyAlignment="1">
      <alignment horizontal="center"/>
    </xf>
    <xf numFmtId="164" fontId="26" fillId="38" borderId="32" xfId="1" applyNumberFormat="1" applyFont="1" applyFill="1" applyBorder="1" applyAlignment="1">
      <alignment horizontal="left" indent="1"/>
    </xf>
    <xf numFmtId="0" fontId="21" fillId="38" borderId="35" xfId="0" applyFont="1" applyFill="1" applyBorder="1" applyAlignment="1">
      <alignment horizontal="left"/>
    </xf>
    <xf numFmtId="0" fontId="21" fillId="38" borderId="35" xfId="0" applyFont="1" applyFill="1" applyBorder="1" applyAlignment="1">
      <alignment horizontal="left" vertical="center" wrapText="1"/>
    </xf>
    <xf numFmtId="0" fontId="0" fillId="38" borderId="59" xfId="0" applyFill="1" applyBorder="1"/>
    <xf numFmtId="164" fontId="25" fillId="38" borderId="59" xfId="1" applyNumberFormat="1" applyFont="1" applyFill="1" applyBorder="1" applyAlignment="1">
      <alignment horizontal="center" vertical="center" wrapText="1"/>
    </xf>
    <xf numFmtId="164" fontId="25" fillId="38" borderId="59" xfId="1" applyNumberFormat="1" applyFont="1" applyFill="1" applyBorder="1"/>
    <xf numFmtId="164" fontId="26" fillId="38" borderId="59" xfId="1" applyNumberFormat="1" applyFont="1" applyFill="1" applyBorder="1" applyAlignment="1">
      <alignment horizontal="center"/>
    </xf>
    <xf numFmtId="164" fontId="26" fillId="38" borderId="59" xfId="1" applyNumberFormat="1" applyFont="1" applyFill="1" applyBorder="1" applyAlignment="1">
      <alignment horizontal="left" indent="1"/>
    </xf>
    <xf numFmtId="0" fontId="0" fillId="33" borderId="0" xfId="0" applyFill="1"/>
    <xf numFmtId="164" fontId="26" fillId="38" borderId="60" xfId="1" applyNumberFormat="1" applyFont="1" applyFill="1" applyBorder="1" applyAlignment="1">
      <alignment horizontal="center"/>
    </xf>
    <xf numFmtId="43" fontId="26" fillId="38" borderId="60" xfId="44" applyFont="1" applyFill="1" applyBorder="1" applyAlignment="1">
      <alignment horizontal="center"/>
    </xf>
    <xf numFmtId="0" fontId="0" fillId="38" borderId="62" xfId="0" applyFill="1" applyBorder="1"/>
    <xf numFmtId="164" fontId="0" fillId="41" borderId="27" xfId="0" applyNumberFormat="1" applyFill="1" applyBorder="1" applyAlignment="1">
      <alignment horizontal="center"/>
    </xf>
    <xf numFmtId="164" fontId="0" fillId="0" borderId="49" xfId="0" applyNumberFormat="1" applyBorder="1"/>
    <xf numFmtId="164" fontId="16" fillId="0" borderId="0" xfId="0" applyNumberFormat="1" applyFont="1" applyAlignment="1">
      <alignment horizontal="right"/>
    </xf>
    <xf numFmtId="0" fontId="39" fillId="0" borderId="0" xfId="0" applyFont="1"/>
    <xf numFmtId="0" fontId="39" fillId="38" borderId="0" xfId="0" applyFont="1" applyFill="1" applyAlignment="1">
      <alignment horizontal="left" indent="1"/>
    </xf>
    <xf numFmtId="0" fontId="39" fillId="38" borderId="0" xfId="0" applyFont="1" applyFill="1"/>
    <xf numFmtId="164" fontId="39" fillId="38" borderId="17" xfId="0" applyNumberFormat="1" applyFont="1" applyFill="1" applyBorder="1" applyAlignment="1">
      <alignment horizontal="left" indent="1"/>
    </xf>
    <xf numFmtId="4" fontId="0" fillId="0" borderId="0" xfId="0" applyNumberFormat="1"/>
    <xf numFmtId="164" fontId="25" fillId="42" borderId="10" xfId="0" applyNumberFormat="1" applyFont="1" applyFill="1" applyBorder="1" applyAlignment="1">
      <alignment horizontal="center" vertical="center" wrapText="1"/>
    </xf>
    <xf numFmtId="0" fontId="25" fillId="42" borderId="26" xfId="0" applyFont="1" applyFill="1" applyBorder="1" applyAlignment="1">
      <alignment horizontal="center" vertical="center" wrapText="1"/>
    </xf>
    <xf numFmtId="164" fontId="25" fillId="43" borderId="26" xfId="0" applyNumberFormat="1" applyFont="1" applyFill="1" applyBorder="1" applyAlignment="1">
      <alignment horizontal="center" vertical="center" wrapText="1"/>
    </xf>
    <xf numFmtId="1" fontId="13" fillId="45" borderId="10" xfId="0" applyNumberFormat="1" applyFont="1" applyFill="1" applyBorder="1" applyAlignment="1">
      <alignment horizontal="center" vertical="center" wrapText="1"/>
    </xf>
    <xf numFmtId="1" fontId="13" fillId="45" borderId="11" xfId="0" applyNumberFormat="1" applyFont="1" applyFill="1" applyBorder="1" applyAlignment="1">
      <alignment horizontal="center" vertical="center" wrapText="1"/>
    </xf>
    <xf numFmtId="164" fontId="13" fillId="45" borderId="11" xfId="0" applyNumberFormat="1" applyFont="1" applyFill="1" applyBorder="1" applyAlignment="1">
      <alignment horizontal="center" vertical="center" wrapText="1"/>
    </xf>
    <xf numFmtId="164" fontId="0" fillId="0" borderId="64" xfId="0" applyNumberFormat="1" applyBorder="1" applyAlignment="1">
      <alignment horizontal="center"/>
    </xf>
    <xf numFmtId="164" fontId="0" fillId="0" borderId="65" xfId="0" applyNumberFormat="1" applyBorder="1" applyAlignment="1">
      <alignment horizontal="center"/>
    </xf>
    <xf numFmtId="164" fontId="0" fillId="0" borderId="65" xfId="0" applyNumberFormat="1" applyBorder="1"/>
    <xf numFmtId="3" fontId="0" fillId="0" borderId="65" xfId="0" applyNumberFormat="1" applyBorder="1" applyAlignment="1">
      <alignment horizontal="center"/>
    </xf>
    <xf numFmtId="3" fontId="0" fillId="0" borderId="17" xfId="0" applyNumberFormat="1" applyBorder="1" applyAlignment="1">
      <alignment horizontal="center"/>
    </xf>
    <xf numFmtId="0" fontId="13" fillId="46" borderId="11" xfId="0" applyFont="1" applyFill="1" applyBorder="1" applyAlignment="1">
      <alignment horizontal="center" vertical="center" wrapText="1"/>
    </xf>
    <xf numFmtId="0" fontId="13" fillId="46" borderId="26" xfId="0" applyFont="1" applyFill="1" applyBorder="1" applyAlignment="1">
      <alignment horizontal="center" vertical="center" wrapText="1"/>
    </xf>
    <xf numFmtId="0" fontId="40" fillId="0" borderId="0" xfId="0" applyFont="1" applyAlignment="1">
      <alignment horizontal="right" vertical="center"/>
    </xf>
    <xf numFmtId="0" fontId="13" fillId="46" borderId="10" xfId="0" applyFont="1" applyFill="1" applyBorder="1" applyAlignment="1">
      <alignment horizontal="center" vertical="center" wrapText="1"/>
    </xf>
    <xf numFmtId="0" fontId="13" fillId="46" borderId="12" xfId="0" applyFont="1" applyFill="1" applyBorder="1" applyAlignment="1">
      <alignment horizontal="center" vertical="center" wrapText="1"/>
    </xf>
    <xf numFmtId="0" fontId="13" fillId="46" borderId="13" xfId="0" applyFont="1" applyFill="1" applyBorder="1" applyAlignment="1">
      <alignment horizontal="center" vertical="center" wrapText="1"/>
    </xf>
    <xf numFmtId="0" fontId="13" fillId="46" borderId="16" xfId="0" applyFont="1" applyFill="1" applyBorder="1" applyAlignment="1">
      <alignment horizontal="center" vertical="center" wrapText="1"/>
    </xf>
    <xf numFmtId="10" fontId="13" fillId="46" borderId="11" xfId="0" applyNumberFormat="1" applyFont="1" applyFill="1" applyBorder="1" applyAlignment="1">
      <alignment horizontal="center" vertical="center" wrapText="1"/>
    </xf>
    <xf numFmtId="164" fontId="0" fillId="34" borderId="56" xfId="0" applyNumberFormat="1" applyFill="1" applyBorder="1" applyAlignment="1">
      <alignment horizontal="left" indent="1"/>
    </xf>
    <xf numFmtId="164" fontId="0" fillId="34" borderId="61" xfId="0" applyNumberFormat="1" applyFill="1" applyBorder="1" applyAlignment="1">
      <alignment horizontal="left" indent="1"/>
    </xf>
    <xf numFmtId="44" fontId="0" fillId="0" borderId="17" xfId="0" applyNumberFormat="1" applyBorder="1"/>
    <xf numFmtId="9" fontId="0" fillId="0" borderId="0" xfId="0" applyNumberFormat="1" applyAlignment="1">
      <alignment horizontal="center"/>
    </xf>
    <xf numFmtId="9" fontId="0" fillId="0" borderId="0" xfId="43" applyFont="1" applyBorder="1" applyAlignment="1">
      <alignment horizontal="center" vertical="center" wrapText="1"/>
    </xf>
    <xf numFmtId="9" fontId="0" fillId="0" borderId="50" xfId="43" applyFont="1" applyBorder="1" applyAlignment="1">
      <alignment horizontal="center" vertical="center" wrapText="1"/>
    </xf>
    <xf numFmtId="1" fontId="0" fillId="0" borderId="52" xfId="0" applyNumberFormat="1" applyBorder="1" applyAlignment="1">
      <alignment vertical="center" wrapText="1"/>
    </xf>
    <xf numFmtId="0" fontId="0" fillId="37" borderId="27" xfId="0" applyFill="1" applyBorder="1" applyAlignment="1">
      <alignment vertical="center" wrapText="1"/>
    </xf>
    <xf numFmtId="2" fontId="0" fillId="0" borderId="44" xfId="43" applyNumberFormat="1" applyFont="1" applyBorder="1" applyAlignment="1">
      <alignment horizontal="center" vertical="center" wrapText="1"/>
    </xf>
    <xf numFmtId="43" fontId="0" fillId="0" borderId="46" xfId="44" applyFont="1" applyBorder="1" applyAlignment="1">
      <alignment horizontal="center" vertical="center" wrapText="1"/>
    </xf>
    <xf numFmtId="43" fontId="0" fillId="0" borderId="44" xfId="44" applyFont="1" applyBorder="1" applyAlignment="1">
      <alignment horizontal="center" vertical="center" wrapText="1"/>
    </xf>
    <xf numFmtId="49" fontId="0" fillId="0" borderId="44" xfId="43" applyNumberFormat="1" applyFont="1" applyBorder="1" applyAlignment="1">
      <alignment horizontal="center" vertical="center" wrapText="1"/>
    </xf>
    <xf numFmtId="49" fontId="0" fillId="0" borderId="46" xfId="44" applyNumberFormat="1" applyFont="1" applyBorder="1" applyAlignment="1">
      <alignment horizontal="center" vertical="center" wrapText="1"/>
    </xf>
    <xf numFmtId="1" fontId="19" fillId="38" borderId="58" xfId="0" applyNumberFormat="1" applyFont="1" applyFill="1" applyBorder="1" applyAlignment="1">
      <alignment horizontal="center" vertical="center" wrapText="1"/>
    </xf>
    <xf numFmtId="0" fontId="0" fillId="0" borderId="0" xfId="0" applyAlignment="1">
      <alignment horizontal="center"/>
    </xf>
    <xf numFmtId="0" fontId="29" fillId="38" borderId="32" xfId="0" applyFont="1" applyFill="1" applyBorder="1" applyAlignment="1">
      <alignment horizontal="right" wrapText="1"/>
    </xf>
    <xf numFmtId="0" fontId="43" fillId="0" borderId="0" xfId="0" applyFont="1" applyAlignment="1">
      <alignment wrapText="1"/>
    </xf>
    <xf numFmtId="0" fontId="42" fillId="0" borderId="0" xfId="0" applyFont="1" applyAlignment="1">
      <alignment horizontal="left" wrapText="1"/>
    </xf>
    <xf numFmtId="0" fontId="43" fillId="0" borderId="0" xfId="0" applyFont="1" applyAlignment="1">
      <alignment horizontal="right" wrapText="1"/>
    </xf>
    <xf numFmtId="164" fontId="42" fillId="0" borderId="17" xfId="0" applyNumberFormat="1" applyFont="1" applyBorder="1" applyAlignment="1">
      <alignment horizontal="left" indent="1"/>
    </xf>
    <xf numFmtId="164" fontId="42" fillId="0" borderId="17" xfId="0" applyNumberFormat="1" applyFont="1" applyBorder="1"/>
    <xf numFmtId="0" fontId="0" fillId="0" borderId="0" xfId="0" applyAlignment="1">
      <alignment horizontal="right" wrapText="1"/>
    </xf>
    <xf numFmtId="0" fontId="16" fillId="0" borderId="0" xfId="0" applyFont="1" applyAlignment="1">
      <alignment horizontal="right" wrapText="1"/>
    </xf>
    <xf numFmtId="9" fontId="16" fillId="0" borderId="0" xfId="43" applyFont="1" applyBorder="1" applyAlignment="1">
      <alignment horizontal="center" vertical="center" wrapText="1"/>
    </xf>
    <xf numFmtId="0" fontId="25" fillId="38" borderId="10" xfId="0" applyFont="1" applyFill="1" applyBorder="1" applyAlignment="1">
      <alignment horizontal="center" vertical="center" wrapText="1"/>
    </xf>
    <xf numFmtId="0" fontId="16" fillId="0" borderId="12" xfId="0" applyFont="1" applyBorder="1" applyAlignment="1">
      <alignment vertical="center"/>
    </xf>
    <xf numFmtId="2" fontId="26" fillId="35" borderId="27" xfId="0" applyNumberFormat="1" applyFont="1" applyFill="1" applyBorder="1" applyAlignment="1">
      <alignment horizontal="center" vertical="center"/>
    </xf>
    <xf numFmtId="2" fontId="26" fillId="35" borderId="27" xfId="43" applyNumberFormat="1" applyFont="1" applyFill="1" applyBorder="1" applyAlignment="1">
      <alignment horizontal="center" vertical="center"/>
    </xf>
    <xf numFmtId="0" fontId="26" fillId="35" borderId="27" xfId="0" applyFont="1" applyFill="1" applyBorder="1" applyAlignment="1">
      <alignment horizontal="center" vertical="center"/>
    </xf>
    <xf numFmtId="0" fontId="16" fillId="0" borderId="10" xfId="0" applyFont="1" applyBorder="1" applyAlignment="1">
      <alignment vertical="center"/>
    </xf>
    <xf numFmtId="0" fontId="16" fillId="0" borderId="11" xfId="0" applyFont="1" applyBorder="1" applyAlignment="1">
      <alignment vertical="center"/>
    </xf>
    <xf numFmtId="0" fontId="1" fillId="0" borderId="0" xfId="0" applyFont="1" applyAlignment="1">
      <alignment vertical="center"/>
    </xf>
    <xf numFmtId="2" fontId="16" fillId="0" borderId="11" xfId="0" applyNumberFormat="1" applyFont="1" applyBorder="1" applyAlignment="1">
      <alignment vertical="center"/>
    </xf>
    <xf numFmtId="0" fontId="16" fillId="0" borderId="0" xfId="0" applyFont="1" applyAlignment="1">
      <alignment horizontal="left" vertical="center" wrapText="1"/>
    </xf>
    <xf numFmtId="9" fontId="16" fillId="0" borderId="0" xfId="43" applyFont="1" applyBorder="1" applyAlignment="1">
      <alignment vertical="center" wrapText="1"/>
    </xf>
    <xf numFmtId="9" fontId="23" fillId="0" borderId="0" xfId="43" applyFont="1" applyBorder="1" applyAlignment="1">
      <alignment vertical="center" wrapText="1"/>
    </xf>
    <xf numFmtId="2" fontId="16" fillId="0" borderId="0" xfId="0" applyNumberFormat="1" applyFont="1" applyAlignment="1">
      <alignment vertical="center" wrapText="1"/>
    </xf>
    <xf numFmtId="9" fontId="1" fillId="0" borderId="0" xfId="43" applyFont="1" applyFill="1" applyBorder="1" applyAlignment="1">
      <alignment vertical="center" wrapText="1"/>
    </xf>
    <xf numFmtId="9" fontId="26" fillId="0" borderId="0" xfId="43" applyFont="1" applyFill="1" applyBorder="1" applyAlignment="1">
      <alignment vertical="center" wrapText="1"/>
    </xf>
    <xf numFmtId="9" fontId="34" fillId="0" borderId="0" xfId="0" applyNumberFormat="1" applyFont="1" applyAlignment="1">
      <alignment vertical="center"/>
    </xf>
    <xf numFmtId="9" fontId="1" fillId="0" borderId="0" xfId="43" applyFont="1" applyAlignment="1">
      <alignment vertical="center" wrapText="1"/>
    </xf>
    <xf numFmtId="9" fontId="23" fillId="0" borderId="47" xfId="43" applyFont="1" applyBorder="1" applyAlignment="1">
      <alignment vertical="center" wrapText="1"/>
    </xf>
    <xf numFmtId="2" fontId="23" fillId="0" borderId="47" xfId="43" applyNumberFormat="1" applyFont="1" applyBorder="1" applyAlignment="1">
      <alignment vertical="center" wrapText="1"/>
    </xf>
    <xf numFmtId="9" fontId="23" fillId="0" borderId="22" xfId="43" applyFont="1" applyBorder="1" applyAlignment="1">
      <alignment vertical="center" wrapText="1"/>
    </xf>
    <xf numFmtId="9" fontId="23" fillId="0" borderId="24" xfId="43" applyFont="1" applyBorder="1" applyAlignment="1">
      <alignment vertical="center" wrapText="1"/>
    </xf>
    <xf numFmtId="0" fontId="23" fillId="0" borderId="25" xfId="0" applyFont="1" applyBorder="1"/>
    <xf numFmtId="0" fontId="16" fillId="38" borderId="28" xfId="0" applyFont="1" applyFill="1" applyBorder="1" applyAlignment="1">
      <alignment horizontal="center" vertical="center" wrapText="1"/>
    </xf>
    <xf numFmtId="0" fontId="16" fillId="33" borderId="0" xfId="0" applyFont="1" applyFill="1" applyAlignment="1">
      <alignment horizontal="center" vertical="center" wrapText="1"/>
    </xf>
    <xf numFmtId="0" fontId="16" fillId="38" borderId="28" xfId="0" applyFont="1" applyFill="1" applyBorder="1" applyAlignment="1">
      <alignment horizontal="left"/>
    </xf>
    <xf numFmtId="0" fontId="16" fillId="38" borderId="29" xfId="0" applyFont="1" applyFill="1" applyBorder="1"/>
    <xf numFmtId="0" fontId="16" fillId="33" borderId="0" xfId="0" applyFont="1" applyFill="1"/>
    <xf numFmtId="165" fontId="16" fillId="38" borderId="28" xfId="0" applyNumberFormat="1" applyFont="1" applyFill="1" applyBorder="1"/>
    <xf numFmtId="164" fontId="16" fillId="38" borderId="56" xfId="0" applyNumberFormat="1" applyFont="1" applyFill="1" applyBorder="1"/>
    <xf numFmtId="9" fontId="26" fillId="33" borderId="0" xfId="43" applyFont="1" applyFill="1" applyBorder="1" applyAlignment="1">
      <alignment horizontal="left" indent="1"/>
    </xf>
    <xf numFmtId="2" fontId="16" fillId="33" borderId="0" xfId="0" applyNumberFormat="1" applyFont="1" applyFill="1"/>
    <xf numFmtId="164" fontId="25" fillId="38" borderId="30" xfId="1" applyNumberFormat="1" applyFont="1" applyFill="1" applyBorder="1" applyAlignment="1">
      <alignment horizontal="center"/>
    </xf>
    <xf numFmtId="164" fontId="25" fillId="38" borderId="28" xfId="1" applyNumberFormat="1" applyFont="1" applyFill="1" applyBorder="1" applyAlignment="1">
      <alignment horizontal="center"/>
    </xf>
    <xf numFmtId="165" fontId="25" fillId="38" borderId="28" xfId="44" applyNumberFormat="1" applyFont="1" applyFill="1" applyBorder="1" applyAlignment="1">
      <alignment horizontal="center"/>
    </xf>
    <xf numFmtId="0" fontId="16" fillId="0" borderId="0" xfId="0" applyFont="1" applyAlignment="1">
      <alignment horizontal="left" indent="1"/>
    </xf>
    <xf numFmtId="0" fontId="16" fillId="38" borderId="0" xfId="0" applyFont="1" applyFill="1" applyAlignment="1">
      <alignment horizontal="left"/>
    </xf>
    <xf numFmtId="0" fontId="16" fillId="33" borderId="0" xfId="0" applyFont="1" applyFill="1" applyAlignment="1">
      <alignment horizontal="left" indent="1"/>
    </xf>
    <xf numFmtId="164" fontId="25" fillId="38" borderId="0" xfId="1" applyNumberFormat="1" applyFont="1" applyFill="1" applyBorder="1" applyAlignment="1">
      <alignment horizontal="left" indent="1"/>
    </xf>
    <xf numFmtId="165" fontId="25" fillId="38" borderId="0" xfId="44" applyNumberFormat="1" applyFont="1" applyFill="1" applyBorder="1" applyAlignment="1">
      <alignment horizontal="center"/>
    </xf>
    <xf numFmtId="164" fontId="16" fillId="38" borderId="17" xfId="0" applyNumberFormat="1" applyFont="1" applyFill="1" applyBorder="1" applyAlignment="1">
      <alignment horizontal="left" indent="1"/>
    </xf>
    <xf numFmtId="0" fontId="1" fillId="0" borderId="0" xfId="0" applyFont="1" applyAlignment="1">
      <alignment horizontal="left" vertical="center" wrapText="1"/>
    </xf>
    <xf numFmtId="0" fontId="1" fillId="33" borderId="0" xfId="0" applyFont="1" applyFill="1" applyAlignment="1">
      <alignment horizontal="center" vertical="center" wrapText="1"/>
    </xf>
    <xf numFmtId="165" fontId="1" fillId="0" borderId="0" xfId="44" applyNumberFormat="1" applyFont="1" applyAlignment="1">
      <alignment horizontal="right" vertical="center" wrapText="1"/>
    </xf>
    <xf numFmtId="1" fontId="14" fillId="0" borderId="17" xfId="0" applyNumberFormat="1" applyFont="1" applyBorder="1" applyAlignment="1">
      <alignment horizontal="center" vertical="center" wrapText="1"/>
    </xf>
    <xf numFmtId="165" fontId="16" fillId="0" borderId="0" xfId="0" applyNumberFormat="1" applyFont="1"/>
    <xf numFmtId="164" fontId="16" fillId="0" borderId="17" xfId="0" applyNumberFormat="1" applyFont="1" applyBorder="1"/>
    <xf numFmtId="9" fontId="26" fillId="33" borderId="0" xfId="43" applyFont="1" applyFill="1" applyAlignment="1">
      <alignment horizontal="left" indent="1"/>
    </xf>
    <xf numFmtId="164" fontId="25" fillId="0" borderId="0" xfId="1" applyNumberFormat="1" applyFont="1" applyFill="1" applyBorder="1" applyAlignment="1">
      <alignment horizontal="center"/>
    </xf>
    <xf numFmtId="165" fontId="25" fillId="0" borderId="0" xfId="44" applyNumberFormat="1" applyFont="1" applyFill="1" applyBorder="1" applyAlignment="1">
      <alignment horizontal="center"/>
    </xf>
    <xf numFmtId="164" fontId="25" fillId="0" borderId="0" xfId="1" applyNumberFormat="1" applyFont="1" applyFill="1" applyBorder="1" applyAlignment="1">
      <alignment horizontal="left" indent="1"/>
    </xf>
    <xf numFmtId="0" fontId="16" fillId="38" borderId="32" xfId="0" applyFont="1" applyFill="1" applyBorder="1" applyAlignment="1">
      <alignment horizontal="left"/>
    </xf>
    <xf numFmtId="0" fontId="16" fillId="38" borderId="35" xfId="0" applyFont="1" applyFill="1" applyBorder="1"/>
    <xf numFmtId="165" fontId="25" fillId="38" borderId="30" xfId="44" applyNumberFormat="1" applyFont="1" applyFill="1" applyBorder="1" applyAlignment="1">
      <alignment horizontal="center"/>
    </xf>
    <xf numFmtId="164" fontId="25" fillId="38" borderId="0" xfId="1" applyNumberFormat="1" applyFont="1" applyFill="1" applyBorder="1" applyAlignment="1">
      <alignment horizontal="center"/>
    </xf>
    <xf numFmtId="43" fontId="25" fillId="38" borderId="0" xfId="44" applyFont="1" applyFill="1" applyBorder="1" applyAlignment="1">
      <alignment horizontal="center"/>
    </xf>
    <xf numFmtId="9" fontId="26" fillId="0" borderId="0" xfId="43" applyFont="1" applyAlignment="1">
      <alignment horizontal="left" indent="1"/>
    </xf>
    <xf numFmtId="0" fontId="16" fillId="38" borderId="32" xfId="0" applyFont="1" applyFill="1" applyBorder="1" applyAlignment="1">
      <alignment horizontal="center" vertical="center" wrapText="1"/>
    </xf>
    <xf numFmtId="165" fontId="16" fillId="38" borderId="32" xfId="0" applyNumberFormat="1" applyFont="1" applyFill="1" applyBorder="1"/>
    <xf numFmtId="164" fontId="16" fillId="38" borderId="58" xfId="0" applyNumberFormat="1" applyFont="1" applyFill="1" applyBorder="1"/>
    <xf numFmtId="0" fontId="16" fillId="38" borderId="32" xfId="0" applyFont="1" applyFill="1" applyBorder="1"/>
    <xf numFmtId="164" fontId="25" fillId="38" borderId="59" xfId="1" applyNumberFormat="1" applyFont="1" applyFill="1" applyBorder="1" applyAlignment="1">
      <alignment horizontal="center"/>
    </xf>
    <xf numFmtId="164" fontId="25" fillId="38" borderId="32" xfId="1" applyNumberFormat="1" applyFont="1" applyFill="1" applyBorder="1" applyAlignment="1">
      <alignment horizontal="center"/>
    </xf>
    <xf numFmtId="165" fontId="25" fillId="38" borderId="32" xfId="44" applyNumberFormat="1" applyFont="1" applyFill="1" applyBorder="1" applyAlignment="1">
      <alignment horizontal="center"/>
    </xf>
    <xf numFmtId="0" fontId="16" fillId="38" borderId="35" xfId="0" applyFont="1" applyFill="1" applyBorder="1" applyAlignment="1">
      <alignment horizontal="left"/>
    </xf>
    <xf numFmtId="164" fontId="25" fillId="38" borderId="59" xfId="1" applyNumberFormat="1" applyFont="1" applyFill="1" applyBorder="1" applyAlignment="1">
      <alignment horizontal="left" indent="1"/>
    </xf>
    <xf numFmtId="164" fontId="25" fillId="38" borderId="32" xfId="1" applyNumberFormat="1" applyFont="1" applyFill="1" applyBorder="1" applyAlignment="1">
      <alignment horizontal="left" indent="1"/>
    </xf>
    <xf numFmtId="2" fontId="26" fillId="0" borderId="0" xfId="43" applyNumberFormat="1" applyFont="1" applyAlignment="1">
      <alignment horizontal="left" indent="1"/>
    </xf>
    <xf numFmtId="2" fontId="26" fillId="33" borderId="0" xfId="43" applyNumberFormat="1" applyFont="1" applyFill="1" applyAlignment="1">
      <alignment horizontal="left" indent="1"/>
    </xf>
    <xf numFmtId="9" fontId="26" fillId="38" borderId="32" xfId="43" applyFont="1" applyFill="1" applyBorder="1" applyAlignment="1">
      <alignment horizontal="left" indent="1"/>
    </xf>
    <xf numFmtId="43" fontId="25" fillId="0" borderId="0" xfId="44" applyFont="1" applyFill="1" applyBorder="1" applyAlignment="1">
      <alignment horizontal="center"/>
    </xf>
    <xf numFmtId="164" fontId="16" fillId="0" borderId="17" xfId="1" applyNumberFormat="1" applyFont="1" applyBorder="1"/>
    <xf numFmtId="9" fontId="16" fillId="0" borderId="17" xfId="43" applyFont="1" applyBorder="1"/>
    <xf numFmtId="0" fontId="19" fillId="0" borderId="0" xfId="0" applyFont="1"/>
    <xf numFmtId="2" fontId="16" fillId="0" borderId="0" xfId="0" applyNumberFormat="1" applyFont="1"/>
    <xf numFmtId="2" fontId="16" fillId="0" borderId="0" xfId="0" applyNumberFormat="1" applyFont="1" applyAlignment="1">
      <alignment horizontal="center" vertical="center" wrapText="1"/>
    </xf>
    <xf numFmtId="0" fontId="39" fillId="0" borderId="0" xfId="0" applyFont="1" applyAlignment="1">
      <alignment horizontal="center" vertical="center" wrapText="1"/>
    </xf>
    <xf numFmtId="44" fontId="16" fillId="0" borderId="17" xfId="0" applyNumberFormat="1" applyFont="1" applyBorder="1"/>
    <xf numFmtId="1" fontId="40" fillId="0" borderId="0" xfId="43" applyNumberFormat="1" applyFont="1" applyFill="1" applyBorder="1" applyAlignment="1">
      <alignment horizontal="center" vertical="center" wrapText="1"/>
    </xf>
    <xf numFmtId="0" fontId="0" fillId="48" borderId="27" xfId="0" applyFill="1" applyBorder="1" applyAlignment="1">
      <alignment horizontal="left" vertical="center" wrapText="1"/>
    </xf>
    <xf numFmtId="0" fontId="0" fillId="48" borderId="27" xfId="0" applyFill="1" applyBorder="1" applyAlignment="1">
      <alignment horizontal="left" vertical="center"/>
    </xf>
    <xf numFmtId="0" fontId="26" fillId="48" borderId="27" xfId="0" applyFont="1" applyFill="1" applyBorder="1" applyAlignment="1">
      <alignment horizontal="left" vertical="center" wrapText="1"/>
    </xf>
    <xf numFmtId="0" fontId="1" fillId="48" borderId="0" xfId="0" applyFont="1" applyFill="1" applyAlignment="1">
      <alignment vertical="center"/>
    </xf>
    <xf numFmtId="0" fontId="0" fillId="48" borderId="0" xfId="0" applyFill="1" applyAlignment="1">
      <alignment vertical="center"/>
    </xf>
    <xf numFmtId="0" fontId="44" fillId="47" borderId="0" xfId="0" applyFont="1" applyFill="1" applyAlignment="1">
      <alignment horizontal="center"/>
    </xf>
    <xf numFmtId="3" fontId="44" fillId="47" borderId="0" xfId="0" applyNumberFormat="1" applyFont="1" applyFill="1" applyAlignment="1">
      <alignment horizontal="center"/>
    </xf>
    <xf numFmtId="164" fontId="0" fillId="0" borderId="0" xfId="0" applyNumberFormat="1" applyAlignment="1">
      <alignment wrapText="1"/>
    </xf>
    <xf numFmtId="0" fontId="16" fillId="0" borderId="0" xfId="0" applyFont="1" applyAlignment="1">
      <alignment horizontal="left" wrapText="1"/>
    </xf>
    <xf numFmtId="0" fontId="45" fillId="0" borderId="12" xfId="0" applyFont="1" applyBorder="1" applyAlignment="1">
      <alignment horizontal="center"/>
    </xf>
    <xf numFmtId="0" fontId="45" fillId="0" borderId="49" xfId="0" applyFont="1" applyBorder="1" applyAlignment="1">
      <alignment horizontal="center"/>
    </xf>
    <xf numFmtId="0" fontId="46" fillId="0" borderId="49" xfId="0" applyFont="1" applyBorder="1" applyAlignment="1">
      <alignment horizontal="center" vertical="center"/>
    </xf>
    <xf numFmtId="0" fontId="45" fillId="0" borderId="49" xfId="0" applyFont="1" applyBorder="1" applyAlignment="1">
      <alignment horizontal="center" vertical="center"/>
    </xf>
    <xf numFmtId="0" fontId="45" fillId="0" borderId="51" xfId="0" applyFont="1" applyBorder="1" applyAlignment="1">
      <alignment horizontal="center"/>
    </xf>
    <xf numFmtId="9" fontId="45" fillId="0" borderId="0" xfId="43" applyFont="1" applyBorder="1" applyAlignment="1">
      <alignment horizontal="center" vertical="center" wrapText="1"/>
    </xf>
    <xf numFmtId="2" fontId="45" fillId="0" borderId="0" xfId="0" applyNumberFormat="1" applyFont="1" applyAlignment="1">
      <alignment horizontal="center" vertical="center" wrapText="1"/>
    </xf>
    <xf numFmtId="9" fontId="45" fillId="0" borderId="0" xfId="0" applyNumberFormat="1" applyFont="1" applyAlignment="1">
      <alignment horizontal="center" vertical="center" wrapText="1"/>
    </xf>
    <xf numFmtId="1" fontId="45" fillId="0" borderId="0" xfId="0" applyNumberFormat="1" applyFont="1" applyAlignment="1">
      <alignment horizontal="center" vertical="center" wrapText="1"/>
    </xf>
    <xf numFmtId="49" fontId="45" fillId="0" borderId="0" xfId="0" applyNumberFormat="1" applyFont="1" applyAlignment="1">
      <alignment horizontal="center" vertical="center" wrapText="1"/>
    </xf>
    <xf numFmtId="0" fontId="45" fillId="0" borderId="0" xfId="0" applyFont="1" applyAlignment="1">
      <alignment horizontal="center"/>
    </xf>
    <xf numFmtId="9" fontId="45" fillId="0" borderId="52" xfId="0" applyNumberFormat="1" applyFont="1" applyBorder="1" applyAlignment="1">
      <alignment horizontal="center" vertical="center" wrapText="1"/>
    </xf>
    <xf numFmtId="9" fontId="45" fillId="0" borderId="52" xfId="43" applyFont="1" applyBorder="1" applyAlignment="1">
      <alignment horizontal="center" vertical="center" wrapText="1"/>
    </xf>
    <xf numFmtId="1" fontId="45" fillId="0" borderId="52" xfId="0" applyNumberFormat="1" applyFont="1" applyBorder="1" applyAlignment="1">
      <alignment horizontal="center" vertical="center" wrapText="1"/>
    </xf>
    <xf numFmtId="2" fontId="45" fillId="0" borderId="52" xfId="0" applyNumberFormat="1" applyFont="1" applyBorder="1" applyAlignment="1">
      <alignment horizontal="center" vertical="center" wrapText="1"/>
    </xf>
    <xf numFmtId="9" fontId="45" fillId="0" borderId="50" xfId="43" applyFont="1" applyBorder="1" applyAlignment="1">
      <alignment horizontal="center" vertical="center" wrapText="1"/>
    </xf>
    <xf numFmtId="9" fontId="45" fillId="0" borderId="0" xfId="43" applyFont="1" applyBorder="1" applyAlignment="1">
      <alignment horizontal="center"/>
    </xf>
    <xf numFmtId="9" fontId="45" fillId="0" borderId="50" xfId="43" applyFont="1" applyBorder="1" applyAlignment="1">
      <alignment horizontal="center"/>
    </xf>
    <xf numFmtId="0" fontId="45" fillId="0" borderId="50" xfId="0" applyFont="1" applyBorder="1" applyAlignment="1">
      <alignment horizontal="center"/>
    </xf>
    <xf numFmtId="9" fontId="45" fillId="0" borderId="53" xfId="43" applyFont="1" applyBorder="1" applyAlignment="1">
      <alignment horizontal="center" vertical="center" wrapText="1"/>
    </xf>
    <xf numFmtId="9" fontId="45" fillId="0" borderId="16" xfId="0" applyNumberFormat="1" applyFont="1" applyBorder="1" applyAlignment="1">
      <alignment horizontal="center" vertical="center"/>
    </xf>
    <xf numFmtId="9" fontId="45" fillId="0" borderId="50" xfId="0" applyNumberFormat="1" applyFont="1" applyBorder="1" applyAlignment="1">
      <alignment horizontal="center" vertical="center"/>
    </xf>
    <xf numFmtId="9" fontId="1" fillId="39" borderId="13" xfId="43" applyFont="1" applyFill="1" applyBorder="1" applyAlignment="1">
      <alignment horizontal="center" vertical="center" wrapText="1"/>
    </xf>
    <xf numFmtId="0" fontId="16" fillId="36" borderId="0" xfId="0" applyFont="1" applyFill="1" applyAlignment="1">
      <alignment horizontal="right"/>
    </xf>
    <xf numFmtId="0" fontId="0" fillId="36" borderId="0" xfId="0" applyFill="1"/>
    <xf numFmtId="0" fontId="0" fillId="36" borderId="27" xfId="0" applyFill="1" applyBorder="1" applyAlignment="1">
      <alignment horizontal="left" vertical="center"/>
    </xf>
    <xf numFmtId="0" fontId="0" fillId="37" borderId="27" xfId="0" applyFill="1" applyBorder="1" applyAlignment="1">
      <alignment horizontal="left" vertical="center" wrapText="1"/>
    </xf>
    <xf numFmtId="0" fontId="0" fillId="35" borderId="27" xfId="0" applyFill="1" applyBorder="1" applyAlignment="1">
      <alignment horizontal="left" vertical="center" wrapText="1"/>
    </xf>
    <xf numFmtId="0" fontId="26" fillId="35" borderId="27" xfId="0" applyFont="1" applyFill="1" applyBorder="1" applyAlignment="1">
      <alignment horizontal="left" vertical="center" wrapText="1"/>
    </xf>
    <xf numFmtId="0" fontId="29" fillId="0" borderId="0" xfId="0" applyFont="1" applyAlignment="1">
      <alignment horizontal="right" wrapText="1"/>
    </xf>
    <xf numFmtId="0" fontId="29" fillId="0" borderId="0" xfId="0" applyFont="1" applyAlignment="1">
      <alignment wrapText="1"/>
    </xf>
    <xf numFmtId="0" fontId="0" fillId="39" borderId="67" xfId="0" applyFill="1" applyBorder="1"/>
    <xf numFmtId="0" fontId="0" fillId="39" borderId="66" xfId="0" applyFill="1" applyBorder="1"/>
    <xf numFmtId="0" fontId="0" fillId="39" borderId="67" xfId="0" applyFill="1" applyBorder="1" applyAlignment="1">
      <alignment wrapText="1"/>
    </xf>
    <xf numFmtId="1" fontId="0" fillId="39" borderId="67" xfId="0" applyNumberFormat="1" applyFill="1" applyBorder="1" applyAlignment="1">
      <alignment horizontal="center" vertical="center"/>
    </xf>
    <xf numFmtId="0" fontId="0" fillId="39" borderId="0" xfId="0" applyFill="1"/>
    <xf numFmtId="0" fontId="0" fillId="39" borderId="0" xfId="0" applyFill="1" applyAlignment="1">
      <alignment wrapText="1"/>
    </xf>
    <xf numFmtId="0" fontId="0" fillId="39" borderId="0" xfId="0" applyFill="1" applyAlignment="1">
      <alignment horizontal="center"/>
    </xf>
    <xf numFmtId="9" fontId="20" fillId="47" borderId="13" xfId="43" applyFont="1" applyFill="1" applyBorder="1" applyAlignment="1" applyProtection="1">
      <alignment horizontal="center" vertical="center" wrapText="1"/>
      <protection locked="0"/>
    </xf>
    <xf numFmtId="0" fontId="20" fillId="47" borderId="13" xfId="0" applyFont="1" applyFill="1" applyBorder="1" applyAlignment="1" applyProtection="1">
      <alignment horizontal="center" vertical="center" wrapText="1"/>
      <protection locked="0"/>
    </xf>
    <xf numFmtId="9" fontId="20" fillId="47" borderId="0" xfId="43" applyFont="1" applyFill="1" applyBorder="1" applyAlignment="1" applyProtection="1">
      <alignment horizontal="center" vertical="center" wrapText="1"/>
      <protection locked="0"/>
    </xf>
    <xf numFmtId="9" fontId="20" fillId="38" borderId="13" xfId="43" applyFont="1" applyFill="1" applyBorder="1" applyAlignment="1" applyProtection="1">
      <alignment horizontal="center" vertical="center" wrapText="1"/>
      <protection locked="0"/>
    </xf>
    <xf numFmtId="1" fontId="40" fillId="47" borderId="63" xfId="43" applyNumberFormat="1" applyFont="1" applyFill="1" applyBorder="1" applyAlignment="1" applyProtection="1">
      <alignment horizontal="center" vertical="center" wrapText="1"/>
      <protection locked="0"/>
    </xf>
    <xf numFmtId="9" fontId="40" fillId="47" borderId="63" xfId="43" applyFont="1" applyFill="1" applyBorder="1" applyAlignment="1" applyProtection="1">
      <alignment horizontal="center" vertical="center" wrapText="1"/>
      <protection locked="0"/>
    </xf>
    <xf numFmtId="0" fontId="47" fillId="49" borderId="12" xfId="0" applyFont="1" applyFill="1" applyBorder="1" applyAlignment="1">
      <alignment horizontal="center" vertical="center"/>
    </xf>
    <xf numFmtId="0" fontId="47" fillId="49" borderId="13" xfId="0" applyFont="1" applyFill="1" applyBorder="1" applyAlignment="1">
      <alignment horizontal="center" vertical="center"/>
    </xf>
    <xf numFmtId="0" fontId="47" fillId="49" borderId="16" xfId="0" applyFont="1" applyFill="1" applyBorder="1" applyAlignment="1">
      <alignment horizontal="center" vertical="center"/>
    </xf>
    <xf numFmtId="0" fontId="47" fillId="49" borderId="49" xfId="0" applyFont="1" applyFill="1" applyBorder="1" applyAlignment="1">
      <alignment horizontal="center" vertical="center"/>
    </xf>
    <xf numFmtId="0" fontId="47" fillId="49" borderId="0" xfId="0" applyFont="1" applyFill="1" applyAlignment="1">
      <alignment horizontal="center" vertical="center"/>
    </xf>
    <xf numFmtId="0" fontId="47" fillId="49" borderId="50" xfId="0" applyFont="1" applyFill="1" applyBorder="1" applyAlignment="1">
      <alignment horizontal="center" vertical="center"/>
    </xf>
    <xf numFmtId="0" fontId="47" fillId="49" borderId="51" xfId="0" applyFont="1" applyFill="1" applyBorder="1" applyAlignment="1">
      <alignment horizontal="center" vertical="center"/>
    </xf>
    <xf numFmtId="0" fontId="47" fillId="49" borderId="52" xfId="0" applyFont="1" applyFill="1" applyBorder="1" applyAlignment="1">
      <alignment horizontal="center" vertical="center"/>
    </xf>
    <xf numFmtId="0" fontId="47" fillId="49" borderId="53" xfId="0" applyFont="1" applyFill="1" applyBorder="1" applyAlignment="1">
      <alignment horizontal="center" vertical="center"/>
    </xf>
    <xf numFmtId="0" fontId="47" fillId="47" borderId="12" xfId="0" applyFont="1" applyFill="1" applyBorder="1" applyAlignment="1">
      <alignment horizontal="center" vertical="center"/>
    </xf>
    <xf numFmtId="0" fontId="47" fillId="47" borderId="13" xfId="0" applyFont="1" applyFill="1" applyBorder="1" applyAlignment="1">
      <alignment horizontal="center" vertical="center"/>
    </xf>
    <xf numFmtId="0" fontId="47" fillId="47" borderId="16" xfId="0" applyFont="1" applyFill="1" applyBorder="1" applyAlignment="1">
      <alignment horizontal="center" vertical="center"/>
    </xf>
    <xf numFmtId="0" fontId="47" fillId="47" borderId="49" xfId="0" applyFont="1" applyFill="1" applyBorder="1" applyAlignment="1">
      <alignment horizontal="center" vertical="center"/>
    </xf>
    <xf numFmtId="0" fontId="47" fillId="47" borderId="0" xfId="0" applyFont="1" applyFill="1" applyAlignment="1">
      <alignment horizontal="center" vertical="center"/>
    </xf>
    <xf numFmtId="0" fontId="47" fillId="47" borderId="50" xfId="0" applyFont="1" applyFill="1" applyBorder="1" applyAlignment="1">
      <alignment horizontal="center" vertical="center"/>
    </xf>
    <xf numFmtId="0" fontId="47" fillId="47" borderId="51" xfId="0" applyFont="1" applyFill="1" applyBorder="1" applyAlignment="1">
      <alignment horizontal="center" vertical="center"/>
    </xf>
    <xf numFmtId="0" fontId="47" fillId="47" borderId="52" xfId="0" applyFont="1" applyFill="1" applyBorder="1" applyAlignment="1">
      <alignment horizontal="center" vertical="center"/>
    </xf>
    <xf numFmtId="0" fontId="47" fillId="47" borderId="53" xfId="0" applyFont="1" applyFill="1" applyBorder="1" applyAlignment="1">
      <alignment horizontal="center" vertical="center"/>
    </xf>
    <xf numFmtId="0" fontId="16" fillId="0" borderId="13" xfId="0" applyFont="1" applyBorder="1" applyAlignment="1">
      <alignment horizontal="center" vertical="center" wrapText="1"/>
    </xf>
  </cellXfs>
  <cellStyles count="45">
    <cellStyle name="20% - Accent1" xfId="20" builtinId="30" customBuiltin="1"/>
    <cellStyle name="20% - Accent2" xfId="24" builtinId="34" customBuiltin="1"/>
    <cellStyle name="20% - Accent3" xfId="28" builtinId="38" customBuiltin="1"/>
    <cellStyle name="20% - Accent4" xfId="32" builtinId="42" customBuiltin="1"/>
    <cellStyle name="20% - Accent5" xfId="36" builtinId="46" customBuiltin="1"/>
    <cellStyle name="20% - Accent6" xfId="40" builtinId="50" customBuiltin="1"/>
    <cellStyle name="40% - Accent1" xfId="21" builtinId="31" customBuiltin="1"/>
    <cellStyle name="40% - Accent2" xfId="25" builtinId="35" customBuiltin="1"/>
    <cellStyle name="40% - Accent3" xfId="29" builtinId="39" customBuiltin="1"/>
    <cellStyle name="40% - Accent4" xfId="33" builtinId="43" customBuiltin="1"/>
    <cellStyle name="40% - Accent5" xfId="37" builtinId="47" customBuiltin="1"/>
    <cellStyle name="40% - Accent6" xfId="41" builtinId="51" customBuiltin="1"/>
    <cellStyle name="60% - Accent1" xfId="22" builtinId="32" customBuiltin="1"/>
    <cellStyle name="60% - Accent2" xfId="26" builtinId="36" customBuiltin="1"/>
    <cellStyle name="60% - Accent3" xfId="30" builtinId="40" customBuiltin="1"/>
    <cellStyle name="60% - Accent4" xfId="34" builtinId="44" customBuiltin="1"/>
    <cellStyle name="60% - Accent5" xfId="38" builtinId="48" customBuiltin="1"/>
    <cellStyle name="60% - Accent6" xfId="42" builtinId="52" customBuiltin="1"/>
    <cellStyle name="Accent1" xfId="19" builtinId="29" customBuiltin="1"/>
    <cellStyle name="Accent2" xfId="23" builtinId="33" customBuiltin="1"/>
    <cellStyle name="Accent3" xfId="27" builtinId="37" customBuiltin="1"/>
    <cellStyle name="Accent4" xfId="31" builtinId="41" customBuiltin="1"/>
    <cellStyle name="Accent5" xfId="35" builtinId="45" customBuiltin="1"/>
    <cellStyle name="Accent6" xfId="39" builtinId="49" customBuiltin="1"/>
    <cellStyle name="Bad" xfId="8" builtinId="27" customBuiltin="1"/>
    <cellStyle name="Calculation" xfId="12" builtinId="22" customBuiltin="1"/>
    <cellStyle name="Check Cell" xfId="14" builtinId="23" customBuiltin="1"/>
    <cellStyle name="Comma" xfId="44" builtinId="3"/>
    <cellStyle name="Currency" xfId="1" builtinId="4"/>
    <cellStyle name="Explanatory Text" xfId="17" builtinId="53" customBuiltin="1"/>
    <cellStyle name="Good" xfId="7" builtinId="26" customBuiltin="1"/>
    <cellStyle name="Heading 1" xfId="3" builtinId="16" customBuiltin="1"/>
    <cellStyle name="Heading 2" xfId="4" builtinId="17" customBuiltin="1"/>
    <cellStyle name="Heading 3" xfId="5" builtinId="18" customBuiltin="1"/>
    <cellStyle name="Heading 4" xfId="6" builtinId="19" customBuiltin="1"/>
    <cellStyle name="Input" xfId="10" builtinId="20" customBuiltin="1"/>
    <cellStyle name="Linked Cell" xfId="13" builtinId="24" customBuiltin="1"/>
    <cellStyle name="Neutral" xfId="9" builtinId="28" customBuiltin="1"/>
    <cellStyle name="Normal" xfId="0" builtinId="0"/>
    <cellStyle name="Note" xfId="16" builtinId="10" customBuiltin="1"/>
    <cellStyle name="Output" xfId="11" builtinId="21" customBuiltin="1"/>
    <cellStyle name="Percent" xfId="43" builtinId="5"/>
    <cellStyle name="Title" xfId="2" builtinId="15" customBuiltin="1"/>
    <cellStyle name="Total" xfId="18" builtinId="25" customBuiltin="1"/>
    <cellStyle name="Warning Text" xfId="15" builtinId="11" customBuiltin="1"/>
  </cellStyles>
  <dxfs count="0"/>
  <tableStyles count="0" defaultTableStyle="TableStyleMedium2" defaultPivotStyle="PivotStyleLight16"/>
  <colors>
    <mruColors>
      <color rgb="FFE7F7FD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calcChain" Target="calcChain.xml"/><Relationship Id="rId3" Type="http://schemas.openxmlformats.org/officeDocument/2006/relationships/worksheet" Target="worksheets/sheet3.xml"/><Relationship Id="rId21" Type="http://schemas.openxmlformats.org/officeDocument/2006/relationships/theme" Target="theme/theme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microsoft.com/office/2017/10/relationships/person" Target="persons/person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customXml" Target="../customXml/item3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sheetMetadata" Target="metadata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sharedStrings" Target="sharedStrings.xml"/><Relationship Id="rId28" Type="http://schemas.openxmlformats.org/officeDocument/2006/relationships/customXml" Target="../customXml/item2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tyles" Target="styles.xml"/><Relationship Id="rId27" Type="http://schemas.openxmlformats.org/officeDocument/2006/relationships/customXml" Target="../customXml/item1.xml"/></Relationships>
</file>

<file path=xl/charts/_rels/chart1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2.xml"/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3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3.xml"/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5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4.xml"/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6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5.xml"/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7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6.xml"/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8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7.xml"/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9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8.xml"/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0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9.xml"/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Ex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Ex3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Ex4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600" b="1"/>
              <a:t>Total Capital Investment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'HTGR Results --&gt;'!$Q$1</c:f>
              <c:strCache>
                <c:ptCount val="1"/>
                <c:pt idx="0">
                  <c:v> Total Capital Investment (TCI) </c:v>
                </c:pt>
              </c:strCache>
            </c:strRef>
          </c:tx>
          <c:spPr>
            <a:noFill/>
            <a:ln w="25400">
              <a:solidFill>
                <a:schemeClr val="accent1"/>
              </a:solidFill>
            </a:ln>
            <a:effectLst/>
          </c:spPr>
          <c:invertIfNegative val="0"/>
          <c:cat>
            <c:numRef>
              <c:f>[0]!Visual_N</c:f>
              <c:numCache>
                <c:formatCode>General</c:formatCode>
                <c:ptCount val="10"/>
                <c:pt idx="0" formatCode="#,##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cat>
          <c:val>
            <c:numRef>
              <c:f>[0]!Visual_TCI</c:f>
              <c:numCache>
                <c:formatCode>_("$"* #,##0_);_("$"* \(#,##0\);_("$"* "-"??_);_(@_)</c:formatCode>
                <c:ptCount val="10"/>
                <c:pt idx="0">
                  <c:v>21806.101029440983</c:v>
                </c:pt>
                <c:pt idx="1">
                  <c:v>7399.1271295065262</c:v>
                </c:pt>
                <c:pt idx="2">
                  <c:v>5793.5656594191587</c:v>
                </c:pt>
                <c:pt idx="3">
                  <c:v>5245.5569554239228</c:v>
                </c:pt>
                <c:pt idx="4">
                  <c:v>5038.4150049579875</c:v>
                </c:pt>
                <c:pt idx="5">
                  <c:v>4895.9823491578491</c:v>
                </c:pt>
                <c:pt idx="6">
                  <c:v>4775.0411592162154</c:v>
                </c:pt>
                <c:pt idx="7">
                  <c:v>4683.6932511841824</c:v>
                </c:pt>
                <c:pt idx="8">
                  <c:v>4599.2970594915651</c:v>
                </c:pt>
                <c:pt idx="9">
                  <c:v>4535.3787609114715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2EE-2D49-BB0C-8DFD74B0A779}"/>
            </c:ext>
          </c:extLst>
        </c:ser>
        <c:ser>
          <c:idx val="4"/>
          <c:order val="4"/>
          <c:tx>
            <c:strRef>
              <c:f>'HTGR Results --&gt;'!$T$1</c:f>
              <c:strCache>
                <c:ptCount val="1"/>
                <c:pt idx="0">
                  <c:v> Net Capital Investment (NCI) </c:v>
                </c:pt>
              </c:strCache>
            </c:strRef>
          </c:tx>
          <c:spPr>
            <a:solidFill>
              <a:schemeClr val="accent1"/>
            </a:solidFill>
            <a:ln>
              <a:solidFill>
                <a:schemeClr val="tx1"/>
              </a:solidFill>
            </a:ln>
            <a:effectLst/>
          </c:spPr>
          <c:invertIfNegative val="0"/>
          <c:val>
            <c:numRef>
              <c:f>[0]!Visual_ITCTCI</c:f>
              <c:numCache>
                <c:formatCode>_("$"* #,##0_);_("$"* \(#,##0\);_("$"* "-"??_);_(@_)</c:formatCode>
                <c:ptCount val="10"/>
                <c:pt idx="0">
                  <c:v>16529.127000343895</c:v>
                </c:pt>
                <c:pt idx="1">
                  <c:v>7399.1271295065262</c:v>
                </c:pt>
                <c:pt idx="2">
                  <c:v>5793.5656594191587</c:v>
                </c:pt>
                <c:pt idx="3">
                  <c:v>5245.5569554239228</c:v>
                </c:pt>
                <c:pt idx="4">
                  <c:v>5038.4150049579875</c:v>
                </c:pt>
                <c:pt idx="5">
                  <c:v>4895.9823491578491</c:v>
                </c:pt>
                <c:pt idx="6">
                  <c:v>4775.0411592162154</c:v>
                </c:pt>
                <c:pt idx="7">
                  <c:v>4683.6932511841824</c:v>
                </c:pt>
                <c:pt idx="8">
                  <c:v>4599.2970594915651</c:v>
                </c:pt>
                <c:pt idx="9">
                  <c:v>4535.3787609114715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2EE-2D49-BB0C-8DFD74B0A77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1"/>
        <c:overlap val="100"/>
        <c:axId val="1806619888"/>
        <c:axId val="1806618448"/>
        <c:extLst>
          <c:ext xmlns:c15="http://schemas.microsoft.com/office/drawing/2012/chart" uri="{02D57815-91ED-43cb-92C2-25804820EDAC}">
            <c15:filteredBarSeries>
              <c15:ser>
                <c:idx val="2"/>
                <c:order val="2"/>
                <c:tx>
                  <c:strRef>
                    <c:extLst>
                      <c:ext uri="{02D57815-91ED-43cb-92C2-25804820EDAC}">
                        <c15:formulaRef>
                          <c15:sqref>'HTGR Results --&gt;'!$X$1</c15:sqref>
                        </c15:formulaRef>
                      </c:ext>
                    </c:extLst>
                    <c:strCache>
                      <c:ptCount val="1"/>
                      <c:pt idx="0">
                        <c:v> Average Net OCC (after ITC) </c:v>
                      </c:pt>
                    </c:strCache>
                  </c:strRef>
                </c:tx>
                <c:spPr>
                  <a:solidFill>
                    <a:schemeClr val="accent1"/>
                  </a:solidFill>
                  <a:ln>
                    <a:solidFill>
                      <a:sysClr val="windowText" lastClr="000000"/>
                    </a:solidFill>
                  </a:ln>
                  <a:effectLst/>
                </c:spPr>
                <c:invertIfNegative val="0"/>
                <c:val>
                  <c:numRef>
                    <c:extLst>
                      <c:ext uri="{02D57815-91ED-43cb-92C2-25804820EDAC}">
                        <c15:formulaRef>
                          <c15:sqref>[0]!Visual_ITCOCC</c15:sqref>
                        </c15:formulaRef>
                      </c:ext>
                    </c:extLst>
                    <c:numCache>
                      <c:formatCode>_("$"* #,##0_);_("$"* \(#,##0\);_("$"* "-"??_);_(@_)</c:formatCode>
                      <c:ptCount val="10"/>
                      <c:pt idx="0">
                        <c:v>8985.1179414355829</c:v>
                      </c:pt>
                      <c:pt idx="1">
                        <c:v>5630.2092102076977</c:v>
                      </c:pt>
                      <c:pt idx="2">
                        <c:v>4532.515068927336</c:v>
                      </c:pt>
                      <c:pt idx="3">
                        <c:v>4157.8540853399909</c:v>
                      </c:pt>
                      <c:pt idx="4">
                        <c:v>4019.6801170641038</c:v>
                      </c:pt>
                      <c:pt idx="5">
                        <c:v>3913.8909126425574</c:v>
                      </c:pt>
                      <c:pt idx="6">
                        <c:v>3829.1121896854065</c:v>
                      </c:pt>
                      <c:pt idx="7">
                        <c:v>3758.9416571448332</c:v>
                      </c:pt>
                      <c:pt idx="8">
                        <c:v>3699.448041334434</c:v>
                      </c:pt>
                      <c:pt idx="9">
                        <c:v>3648.0585458805199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5-C2EE-2D49-BB0C-8DFD74B0A779}"/>
                  </c:ext>
                </c:extLst>
              </c15:ser>
            </c15:filteredBarSeries>
          </c:ext>
        </c:extLst>
      </c:barChart>
      <c:lineChart>
        <c:grouping val="standard"/>
        <c:varyColors val="0"/>
        <c:ser>
          <c:idx val="1"/>
          <c:order val="1"/>
          <c:tx>
            <c:strRef>
              <c:f>'HTGR Results --&gt;'!$W$1</c:f>
              <c:strCache>
                <c:ptCount val="1"/>
                <c:pt idx="0">
                  <c:v> Average TCI </c:v>
                </c:pt>
              </c:strCache>
            </c:strRef>
          </c:tx>
          <c:spPr>
            <a:ln w="28575" cap="rnd">
              <a:solidFill>
                <a:schemeClr val="tx1"/>
              </a:solidFill>
              <a:prstDash val="sysDot"/>
              <a:round/>
            </a:ln>
            <a:effectLst/>
          </c:spPr>
          <c:marker>
            <c:symbol val="none"/>
          </c:marker>
          <c:val>
            <c:numRef>
              <c:f>[0]!Visual_AvgTCI</c:f>
              <c:numCache>
                <c:formatCode>_("$"* #,##0_);_("$"* \(#,##0\);_("$"* "-"??_);_(@_)</c:formatCode>
                <c:ptCount val="10"/>
                <c:pt idx="0">
                  <c:v>6877.2158358709858</c:v>
                </c:pt>
                <c:pt idx="1">
                  <c:v>6877.2158358709858</c:v>
                </c:pt>
                <c:pt idx="2">
                  <c:v>6877.2158358709858</c:v>
                </c:pt>
                <c:pt idx="3">
                  <c:v>6877.2158358709858</c:v>
                </c:pt>
                <c:pt idx="4">
                  <c:v>6877.2158358709858</c:v>
                </c:pt>
                <c:pt idx="5">
                  <c:v>6877.2158358709858</c:v>
                </c:pt>
                <c:pt idx="6">
                  <c:v>6877.2158358709858</c:v>
                </c:pt>
                <c:pt idx="7">
                  <c:v>6877.2158358709858</c:v>
                </c:pt>
                <c:pt idx="8">
                  <c:v>6877.2158358709858</c:v>
                </c:pt>
                <c:pt idx="9">
                  <c:v>6877.2158358709858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C2EE-2D49-BB0C-8DFD74B0A779}"/>
            </c:ext>
          </c:extLst>
        </c:ser>
        <c:ser>
          <c:idx val="5"/>
          <c:order val="5"/>
          <c:tx>
            <c:strRef>
              <c:f>'HTGR Results --&gt;'!$Y$1</c:f>
              <c:strCache>
                <c:ptCount val="1"/>
                <c:pt idx="0">
                  <c:v> Average NCI </c:v>
                </c:pt>
              </c:strCache>
            </c:strRef>
          </c:tx>
          <c:spPr>
            <a:ln w="28575" cap="rnd">
              <a:solidFill>
                <a:schemeClr val="tx1"/>
              </a:solidFill>
              <a:prstDash val="dash"/>
              <a:round/>
            </a:ln>
            <a:effectLst/>
          </c:spPr>
          <c:marker>
            <c:symbol val="none"/>
          </c:marker>
          <c:val>
            <c:numRef>
              <c:f>[0]!Visual_AvgITCTCI</c:f>
              <c:numCache>
                <c:formatCode>_("$"* #,##0_);_("$"* \(#,##0\);_("$"* "-"??_);_(@_)</c:formatCode>
                <c:ptCount val="10"/>
                <c:pt idx="0">
                  <c:v>6349.5184329612784</c:v>
                </c:pt>
                <c:pt idx="1">
                  <c:v>6349.5184329612784</c:v>
                </c:pt>
                <c:pt idx="2">
                  <c:v>6349.5184329612784</c:v>
                </c:pt>
                <c:pt idx="3">
                  <c:v>6349.5184329612784</c:v>
                </c:pt>
                <c:pt idx="4">
                  <c:v>6349.5184329612784</c:v>
                </c:pt>
                <c:pt idx="5">
                  <c:v>6349.5184329612784</c:v>
                </c:pt>
                <c:pt idx="6">
                  <c:v>6349.5184329612784</c:v>
                </c:pt>
                <c:pt idx="7">
                  <c:v>6349.5184329612784</c:v>
                </c:pt>
                <c:pt idx="8">
                  <c:v>6349.5184329612784</c:v>
                </c:pt>
                <c:pt idx="9">
                  <c:v>6349.5184329612784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C2EE-2D49-BB0C-8DFD74B0A77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06619888"/>
        <c:axId val="1806618448"/>
        <c:extLst>
          <c:ext xmlns:c15="http://schemas.microsoft.com/office/drawing/2012/chart" uri="{02D57815-91ED-43cb-92C2-25804820EDAC}">
            <c15:filteredLineSeries>
              <c15:ser>
                <c:idx val="3"/>
                <c:order val="3"/>
                <c:tx>
                  <c:strRef>
                    <c:extLst>
                      <c:ext uri="{02D57815-91ED-43cb-92C2-25804820EDAC}">
                        <c15:formulaRef>
                          <c15:sqref>'HTGR Results --&gt;'!$X$1</c15:sqref>
                        </c15:formulaRef>
                      </c:ext>
                    </c:extLst>
                    <c:strCache>
                      <c:ptCount val="1"/>
                      <c:pt idx="0">
                        <c:v> Average Net OCC (after ITC) </c:v>
                      </c:pt>
                    </c:strCache>
                  </c:strRef>
                </c:tx>
                <c:spPr>
                  <a:ln w="28575" cap="rnd">
                    <a:solidFill>
                      <a:schemeClr val="tx1"/>
                    </a:solidFill>
                    <a:prstDash val="dash"/>
                    <a:round/>
                  </a:ln>
                  <a:effectLst/>
                </c:spPr>
                <c:marker>
                  <c:symbol val="none"/>
                </c:marker>
                <c:dLbls>
                  <c:dLbl>
                    <c:idx val="3"/>
                    <c:dLblPos val="t"/>
                    <c:showLegendKey val="0"/>
                    <c:showVal val="1"/>
                    <c:showCatName val="0"/>
                    <c:showSerName val="0"/>
                    <c:showPercent val="0"/>
                    <c:showBubbleSize val="0"/>
                    <c:extLst>
                      <c:ext uri="{CE6537A1-D6FC-4f65-9D91-7224C49458BB}"/>
                      <c:ext xmlns:c16="http://schemas.microsoft.com/office/drawing/2014/chart" uri="{C3380CC4-5D6E-409C-BE32-E72D297353CC}">
                        <c16:uniqueId val="{00000006-C2EE-2D49-BB0C-8DFD74B0A779}"/>
                      </c:ext>
                    </c:extLst>
                  </c:dLbl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105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0"/>
                  <c:showCatName val="0"/>
                  <c:showSerName val="0"/>
                  <c:showPercent val="0"/>
                  <c:showBubbleSize val="0"/>
                  <c:extLst>
                    <c:ext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val>
                  <c:numRef>
                    <c:extLst>
                      <c:ext uri="{02D57815-91ED-43cb-92C2-25804820EDAC}">
                        <c15:formulaRef>
                          <c15:sqref>[0]!Visual_AvgITCOCC</c15:sqref>
                        </c15:formulaRef>
                      </c:ext>
                    </c:extLst>
                    <c:numCache>
                      <c:formatCode>_("$"* #,##0_);_("$"* \(#,##0\);_("$"* "-"??_);_(@_)</c:formatCode>
                      <c:ptCount val="10"/>
                      <c:pt idx="0">
                        <c:v>4617.4827769662461</c:v>
                      </c:pt>
                      <c:pt idx="1">
                        <c:v>4617.4827769662461</c:v>
                      </c:pt>
                      <c:pt idx="2">
                        <c:v>4617.4827769662461</c:v>
                      </c:pt>
                      <c:pt idx="3">
                        <c:v>4617.4827769662461</c:v>
                      </c:pt>
                      <c:pt idx="4">
                        <c:v>4617.4827769662461</c:v>
                      </c:pt>
                      <c:pt idx="5">
                        <c:v>4617.4827769662461</c:v>
                      </c:pt>
                      <c:pt idx="6">
                        <c:v>4617.4827769662461</c:v>
                      </c:pt>
                      <c:pt idx="7">
                        <c:v>4617.4827769662461</c:v>
                      </c:pt>
                      <c:pt idx="8">
                        <c:v>4617.4827769662461</c:v>
                      </c:pt>
                      <c:pt idx="9">
                        <c:v>4617.4827769662461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7-C2EE-2D49-BB0C-8DFD74B0A779}"/>
                  </c:ext>
                </c:extLst>
              </c15:ser>
            </c15:filteredLineSeries>
          </c:ext>
        </c:extLst>
      </c:lineChart>
      <c:catAx>
        <c:axId val="180661988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Plant number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#,##0" sourceLinked="1"/>
        <c:majorTickMark val="none"/>
        <c:minorTickMark val="none"/>
        <c:tickLblPos val="nextTo"/>
        <c:spPr>
          <a:noFill/>
          <a:ln w="9525" cap="flat" cmpd="sng" algn="ctr">
            <a:solidFill>
              <a:sysClr val="windowText" lastClr="000000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06618448"/>
        <c:crosses val="autoZero"/>
        <c:auto val="1"/>
        <c:lblAlgn val="ctr"/>
        <c:lblOffset val="100"/>
        <c:noMultiLvlLbl val="0"/>
      </c:catAx>
      <c:valAx>
        <c:axId val="18066184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strRef>
              <c:f>'HTGR Results --&gt;'!$Q$1</c:f>
              <c:strCache>
                <c:ptCount val="1"/>
                <c:pt idx="0">
                  <c:v> Total Capital Investment (TCI) </c:v>
                </c:pt>
              </c:strCache>
            </c:strRef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_(&quot;$&quot;* #,##0_);_(&quot;$&quot;* \(#,##0\);_(&quot;$&quot;* &quot;-&quot;??_);_(@_)" sourceLinked="1"/>
        <c:majorTickMark val="none"/>
        <c:minorTickMark val="none"/>
        <c:tickLblPos val="nextTo"/>
        <c:spPr>
          <a:noFill/>
          <a:ln>
            <a:solidFill>
              <a:sysClr val="windowText" lastClr="000000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06619888"/>
        <c:crosses val="autoZero"/>
        <c:crossBetween val="between"/>
      </c:valAx>
      <c:spPr>
        <a:noFill/>
        <a:ln>
          <a:solidFill>
            <a:sysClr val="windowText" lastClr="000000"/>
          </a:solidFill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12700" cap="flat" cmpd="sng" algn="ctr">
      <a:solidFill>
        <a:sysClr val="windowText" lastClr="000000">
          <a:alpha val="99000"/>
        </a:sys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600" b="1"/>
              <a:t>Overnight</a:t>
            </a:r>
            <a:r>
              <a:rPr lang="en-US" sz="1600" b="1" baseline="0"/>
              <a:t> Capital Cost</a:t>
            </a:r>
            <a:endParaRPr lang="en-US" sz="1600" b="1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'HTGR Results --&gt;'!$P$1</c:f>
              <c:strCache>
                <c:ptCount val="1"/>
                <c:pt idx="0">
                  <c:v> Overnight Capital Cost (OCC) </c:v>
                </c:pt>
              </c:strCache>
            </c:strRef>
          </c:tx>
          <c:spPr>
            <a:noFill/>
            <a:ln w="25400">
              <a:solidFill>
                <a:schemeClr val="accent1"/>
              </a:solidFill>
            </a:ln>
            <a:effectLst/>
          </c:spPr>
          <c:invertIfNegative val="0"/>
          <c:val>
            <c:numRef>
              <c:f>[0]!Visual_OCC</c:f>
              <c:numCache>
                <c:formatCode>_("$"* #,##0_);_("$"* \(#,##0\);_("$"* "-"??_);_(@_)</c:formatCode>
                <c:ptCount val="10"/>
                <c:pt idx="0">
                  <c:v>14262.091970532672</c:v>
                </c:pt>
                <c:pt idx="1">
                  <c:v>5630.2092102076977</c:v>
                </c:pt>
                <c:pt idx="2">
                  <c:v>4532.515068927336</c:v>
                </c:pt>
                <c:pt idx="3">
                  <c:v>4157.8540853399909</c:v>
                </c:pt>
                <c:pt idx="4">
                  <c:v>4019.6801170641038</c:v>
                </c:pt>
                <c:pt idx="5">
                  <c:v>3913.8909126425574</c:v>
                </c:pt>
                <c:pt idx="6">
                  <c:v>3829.1121896854065</c:v>
                </c:pt>
                <c:pt idx="7">
                  <c:v>3758.9416571448332</c:v>
                </c:pt>
                <c:pt idx="8">
                  <c:v>3699.448041334434</c:v>
                </c:pt>
                <c:pt idx="9">
                  <c:v>3648.0585458805199</c:v>
                </c:pt>
              </c:numCache>
            </c:numRef>
          </c:val>
          <c:extLst>
            <c:ext xmlns:c15="http://schemas.microsoft.com/office/drawing/2012/chart" uri="{02D57815-91ED-43cb-92C2-25804820EDAC}">
              <c15:filteredCategoryTitle>
                <c15:cat>
                  <c:numRef>
                    <c:extLst>
                      <c:ext uri="{02D57815-91ED-43cb-92C2-25804820EDAC}">
                        <c15:formulaRef>
                          <c15:sqref>_{r2}</c15:sqref>
                        </c15:formulaRef>
                      </c:ext>
                    </c:extLst>
                    <c:numCache>
                      <c:formatCode>General</c:formatCode>
                      <c:ptCount val="10"/>
                      <c:pt idx="0" formatCode="#,##0">
                        <c:v>1</c:v>
                      </c:pt>
                      <c:pt idx="1">
                        <c:v>2</c:v>
                      </c:pt>
                      <c:pt idx="2">
                        <c:v>3</c:v>
                      </c:pt>
                      <c:pt idx="3">
                        <c:v>4</c:v>
                      </c:pt>
                      <c:pt idx="4">
                        <c:v>5</c:v>
                      </c:pt>
                      <c:pt idx="5">
                        <c:v>6</c:v>
                      </c:pt>
                      <c:pt idx="6">
                        <c:v>7</c:v>
                      </c:pt>
                      <c:pt idx="7">
                        <c:v>8</c:v>
                      </c:pt>
                      <c:pt idx="8">
                        <c:v>9</c:v>
                      </c:pt>
                      <c:pt idx="9">
                        <c:v>10</c:v>
                      </c:pt>
                    </c:numCache>
                  </c:numRef>
                </c15:cat>
              </c15:filteredCategoryTitle>
            </c:ext>
            <c:ext xmlns:c16="http://schemas.microsoft.com/office/drawing/2014/chart" uri="{C3380CC4-5D6E-409C-BE32-E72D297353CC}">
              <c16:uniqueId val="{00000000-7668-1946-AAC6-78BE793C0ED9}"/>
            </c:ext>
          </c:extLst>
        </c:ser>
        <c:ser>
          <c:idx val="2"/>
          <c:order val="2"/>
          <c:tx>
            <c:strRef>
              <c:f>'HTGR Results --&gt;'!$S$1</c:f>
              <c:strCache>
                <c:ptCount val="1"/>
                <c:pt idx="0">
                  <c:v> Net OCC (after ITC) </c:v>
                </c:pt>
              </c:strCache>
            </c:strRef>
          </c:tx>
          <c:spPr>
            <a:solidFill>
              <a:schemeClr val="accent1"/>
            </a:solidFill>
            <a:ln>
              <a:solidFill>
                <a:schemeClr val="tx1"/>
              </a:solidFill>
            </a:ln>
            <a:effectLst/>
          </c:spPr>
          <c:invertIfNegative val="0"/>
          <c:val>
            <c:numRef>
              <c:f>[0]!Visual_ITCOCC</c:f>
              <c:numCache>
                <c:formatCode>_("$"* #,##0_);_("$"* \(#,##0\);_("$"* "-"??_);_(@_)</c:formatCode>
                <c:ptCount val="10"/>
                <c:pt idx="0">
                  <c:v>8985.1179414355829</c:v>
                </c:pt>
                <c:pt idx="1">
                  <c:v>5630.2092102076977</c:v>
                </c:pt>
                <c:pt idx="2">
                  <c:v>4532.515068927336</c:v>
                </c:pt>
                <c:pt idx="3">
                  <c:v>4157.8540853399909</c:v>
                </c:pt>
                <c:pt idx="4">
                  <c:v>4019.6801170641038</c:v>
                </c:pt>
                <c:pt idx="5">
                  <c:v>3913.8909126425574</c:v>
                </c:pt>
                <c:pt idx="6">
                  <c:v>3829.1121896854065</c:v>
                </c:pt>
                <c:pt idx="7">
                  <c:v>3758.9416571448332</c:v>
                </c:pt>
                <c:pt idx="8">
                  <c:v>3699.448041334434</c:v>
                </c:pt>
                <c:pt idx="9">
                  <c:v>3648.0585458805199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668-1946-AAC6-78BE793C0ED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1"/>
        <c:overlap val="100"/>
        <c:axId val="1806619888"/>
        <c:axId val="1806618448"/>
      </c:barChart>
      <c:lineChart>
        <c:grouping val="standard"/>
        <c:varyColors val="0"/>
        <c:ser>
          <c:idx val="1"/>
          <c:order val="1"/>
          <c:tx>
            <c:strRef>
              <c:f>'HTGR Results --&gt;'!$V$1</c:f>
              <c:strCache>
                <c:ptCount val="1"/>
                <c:pt idx="0">
                  <c:v> Average OCC </c:v>
                </c:pt>
              </c:strCache>
            </c:strRef>
          </c:tx>
          <c:spPr>
            <a:ln w="28575" cap="rnd">
              <a:solidFill>
                <a:schemeClr val="tx1"/>
              </a:solidFill>
              <a:prstDash val="sysDot"/>
              <a:round/>
            </a:ln>
            <a:effectLst/>
          </c:spPr>
          <c:marker>
            <c:symbol val="none"/>
          </c:marker>
          <c:val>
            <c:numRef>
              <c:f>[0]!Visual_AvgOCC</c:f>
              <c:numCache>
                <c:formatCode>_("$"* #,##0_);_("$"* \(#,##0\);_("$"* "-"??_);_(@_)</c:formatCode>
                <c:ptCount val="10"/>
                <c:pt idx="0">
                  <c:v>5145.1801798759561</c:v>
                </c:pt>
                <c:pt idx="1">
                  <c:v>5145.1801798759561</c:v>
                </c:pt>
                <c:pt idx="2">
                  <c:v>5145.1801798759561</c:v>
                </c:pt>
                <c:pt idx="3">
                  <c:v>5145.1801798759561</c:v>
                </c:pt>
                <c:pt idx="4">
                  <c:v>5145.1801798759561</c:v>
                </c:pt>
                <c:pt idx="5">
                  <c:v>5145.1801798759561</c:v>
                </c:pt>
                <c:pt idx="6">
                  <c:v>5145.1801798759561</c:v>
                </c:pt>
                <c:pt idx="7">
                  <c:v>5145.1801798759561</c:v>
                </c:pt>
                <c:pt idx="8">
                  <c:v>5145.1801798759561</c:v>
                </c:pt>
                <c:pt idx="9">
                  <c:v>5145.1801798759561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7668-1946-AAC6-78BE793C0ED9}"/>
            </c:ext>
          </c:extLst>
        </c:ser>
        <c:ser>
          <c:idx val="3"/>
          <c:order val="3"/>
          <c:tx>
            <c:strRef>
              <c:f>'HTGR Results --&gt;'!$X$1</c:f>
              <c:strCache>
                <c:ptCount val="1"/>
                <c:pt idx="0">
                  <c:v> Average Net OCC (after ITC) </c:v>
                </c:pt>
              </c:strCache>
            </c:strRef>
          </c:tx>
          <c:spPr>
            <a:ln w="28575" cap="rnd">
              <a:solidFill>
                <a:schemeClr val="tx1"/>
              </a:solidFill>
              <a:prstDash val="dash"/>
              <a:round/>
            </a:ln>
            <a:effectLst/>
          </c:spPr>
          <c:marker>
            <c:symbol val="none"/>
          </c:marker>
          <c:val>
            <c:numRef>
              <c:f>[0]!Visual_AvgITCOCC</c:f>
              <c:numCache>
                <c:formatCode>_("$"* #,##0_);_("$"* \(#,##0\);_("$"* "-"??_);_(@_)</c:formatCode>
                <c:ptCount val="10"/>
                <c:pt idx="0">
                  <c:v>4617.4827769662461</c:v>
                </c:pt>
                <c:pt idx="1">
                  <c:v>4617.4827769662461</c:v>
                </c:pt>
                <c:pt idx="2">
                  <c:v>4617.4827769662461</c:v>
                </c:pt>
                <c:pt idx="3">
                  <c:v>4617.4827769662461</c:v>
                </c:pt>
                <c:pt idx="4">
                  <c:v>4617.4827769662461</c:v>
                </c:pt>
                <c:pt idx="5">
                  <c:v>4617.4827769662461</c:v>
                </c:pt>
                <c:pt idx="6">
                  <c:v>4617.4827769662461</c:v>
                </c:pt>
                <c:pt idx="7">
                  <c:v>4617.4827769662461</c:v>
                </c:pt>
                <c:pt idx="8">
                  <c:v>4617.4827769662461</c:v>
                </c:pt>
                <c:pt idx="9">
                  <c:v>4617.4827769662461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7668-1946-AAC6-78BE793C0ED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06619888"/>
        <c:axId val="1806618448"/>
      </c:lineChart>
      <c:catAx>
        <c:axId val="180661988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Plant number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#,##0" sourceLinked="1"/>
        <c:majorTickMark val="none"/>
        <c:minorTickMark val="none"/>
        <c:tickLblPos val="nextTo"/>
        <c:spPr>
          <a:noFill/>
          <a:ln w="9525" cap="flat" cmpd="sng" algn="ctr">
            <a:solidFill>
              <a:sysClr val="windowText" lastClr="000000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06618448"/>
        <c:crosses val="autoZero"/>
        <c:auto val="1"/>
        <c:lblAlgn val="ctr"/>
        <c:lblOffset val="100"/>
        <c:noMultiLvlLbl val="0"/>
      </c:catAx>
      <c:valAx>
        <c:axId val="18066184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strRef>
              <c:f>'HTGR Results --&gt;'!$P$1</c:f>
              <c:strCache>
                <c:ptCount val="1"/>
                <c:pt idx="0">
                  <c:v> Overnight Capital Cost (OCC) </c:v>
                </c:pt>
              </c:strCache>
            </c:strRef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_(&quot;$&quot;* #,##0_);_(&quot;$&quot;* \(#,##0\);_(&quot;$&quot;* &quot;-&quot;??_);_(@_)" sourceLinked="1"/>
        <c:majorTickMark val="none"/>
        <c:minorTickMark val="none"/>
        <c:tickLblPos val="nextTo"/>
        <c:spPr>
          <a:noFill/>
          <a:ln>
            <a:solidFill>
              <a:sysClr val="windowText" lastClr="000000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06619888"/>
        <c:crosses val="autoZero"/>
        <c:crossBetween val="between"/>
      </c:valAx>
      <c:spPr>
        <a:noFill/>
        <a:ln>
          <a:solidFill>
            <a:sysClr val="windowText" lastClr="000000"/>
          </a:solidFill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12700" cap="flat" cmpd="sng" algn="ctr">
      <a:solidFill>
        <a:sysClr val="windowText" lastClr="000000"/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600" b="1"/>
              <a:t>Total Capital Investment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'SFR Results --&gt;'!$Q$1</c:f>
              <c:strCache>
                <c:ptCount val="1"/>
                <c:pt idx="0">
                  <c:v> Total Capital Investment (TCI) </c:v>
                </c:pt>
              </c:strCache>
            </c:strRef>
          </c:tx>
          <c:spPr>
            <a:noFill/>
            <a:ln w="25400">
              <a:solidFill>
                <a:schemeClr val="accent1"/>
              </a:solidFill>
            </a:ln>
            <a:effectLst/>
          </c:spPr>
          <c:invertIfNegative val="0"/>
          <c:cat>
            <c:numRef>
              <c:f>[0]!Visual_N_SFR</c:f>
              <c:numCache>
                <c:formatCode>General</c:formatCode>
                <c:ptCount val="10"/>
                <c:pt idx="0" formatCode="#,##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cat>
          <c:val>
            <c:numRef>
              <c:f>'SFR Results --&gt;'!$Q$2:$Q$13</c:f>
              <c:numCache>
                <c:formatCode>_("$"* #,##0_);_("$"* \(#,##0\);_("$"* "-"??_);_(@_)</c:formatCode>
                <c:ptCount val="12"/>
                <c:pt idx="0">
                  <c:v>22069.90887300915</c:v>
                </c:pt>
                <c:pt idx="1">
                  <c:v>7624.6443261784652</c:v>
                </c:pt>
                <c:pt idx="2">
                  <c:v>6346.4382826414148</c:v>
                </c:pt>
                <c:pt idx="3">
                  <c:v>5972.6050165817369</c:v>
                </c:pt>
                <c:pt idx="4">
                  <c:v>5850.9098918875943</c:v>
                </c:pt>
                <c:pt idx="5">
                  <c:v>5766.7629569968503</c:v>
                </c:pt>
                <c:pt idx="6">
                  <c:v>5704.5180675031797</c:v>
                </c:pt>
                <c:pt idx="7">
                  <c:v>5648.5878473823896</c:v>
                </c:pt>
                <c:pt idx="8">
                  <c:v>5601.1423606975359</c:v>
                </c:pt>
                <c:pt idx="9">
                  <c:v>5565.3565520276088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8F1-EB44-B106-F973AD9A7F3C}"/>
            </c:ext>
          </c:extLst>
        </c:ser>
        <c:ser>
          <c:idx val="4"/>
          <c:order val="4"/>
          <c:tx>
            <c:strRef>
              <c:f>'SFR Results --&gt;'!$T$1</c:f>
              <c:strCache>
                <c:ptCount val="1"/>
                <c:pt idx="0">
                  <c:v> Net Capital Investment (NCI) </c:v>
                </c:pt>
              </c:strCache>
            </c:strRef>
          </c:tx>
          <c:spPr>
            <a:solidFill>
              <a:schemeClr val="accent1"/>
            </a:solidFill>
            <a:ln>
              <a:solidFill>
                <a:schemeClr val="tx1"/>
              </a:solidFill>
            </a:ln>
            <a:effectLst/>
          </c:spPr>
          <c:invertIfNegative val="0"/>
          <c:cat>
            <c:numRef>
              <c:f>[0]!Visual_N_SFR</c:f>
              <c:numCache>
                <c:formatCode>General</c:formatCode>
                <c:ptCount val="10"/>
                <c:pt idx="0" formatCode="#,##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cat>
          <c:val>
            <c:numRef>
              <c:f>[0]!Visual_ITCTCI_SFR</c:f>
              <c:numCache>
                <c:formatCode>_("$"* #,##0_);_("$"* \(#,##0\);_("$"* "-"??_);_(@_)</c:formatCode>
                <c:ptCount val="10"/>
                <c:pt idx="0">
                  <c:v>16462.263994109624</c:v>
                </c:pt>
                <c:pt idx="1">
                  <c:v>7624.6443261784652</c:v>
                </c:pt>
                <c:pt idx="2">
                  <c:v>6346.4382826414148</c:v>
                </c:pt>
                <c:pt idx="3">
                  <c:v>5972.6050165817369</c:v>
                </c:pt>
                <c:pt idx="4">
                  <c:v>5850.9098918875943</c:v>
                </c:pt>
                <c:pt idx="5">
                  <c:v>5766.7629569968503</c:v>
                </c:pt>
                <c:pt idx="6">
                  <c:v>5704.5180675031797</c:v>
                </c:pt>
                <c:pt idx="7">
                  <c:v>5648.5878473823896</c:v>
                </c:pt>
                <c:pt idx="8">
                  <c:v>5601.1423606975359</c:v>
                </c:pt>
                <c:pt idx="9">
                  <c:v>5565.3565520276088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8F1-EB44-B106-F973AD9A7F3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1"/>
        <c:overlap val="100"/>
        <c:axId val="1806619888"/>
        <c:axId val="1806618448"/>
        <c:extLst>
          <c:ext xmlns:c15="http://schemas.microsoft.com/office/drawing/2012/chart" uri="{02D57815-91ED-43cb-92C2-25804820EDAC}">
            <c15:filteredBarSeries>
              <c15:ser>
                <c:idx val="2"/>
                <c:order val="2"/>
                <c:tx>
                  <c:strRef>
                    <c:extLst>
                      <c:ext uri="{02D57815-91ED-43cb-92C2-25804820EDAC}">
                        <c15:formulaRef>
                          <c15:sqref>'SFR Results --&gt;'!$X$1</c15:sqref>
                        </c15:formulaRef>
                      </c:ext>
                    </c:extLst>
                    <c:strCache>
                      <c:ptCount val="1"/>
                      <c:pt idx="0">
                        <c:v> Average Net OCC (after ITC) </c:v>
                      </c:pt>
                    </c:strCache>
                  </c:strRef>
                </c:tx>
                <c:spPr>
                  <a:solidFill>
                    <a:schemeClr val="accent1"/>
                  </a:solidFill>
                  <a:ln>
                    <a:solidFill>
                      <a:sysClr val="windowText" lastClr="000000"/>
                    </a:solidFill>
                  </a:ln>
                  <a:effectLst/>
                </c:spPr>
                <c:invertIfNegative val="0"/>
                <c:cat>
                  <c:numRef>
                    <c:extLst>
                      <c:ext uri="{02D57815-91ED-43cb-92C2-25804820EDAC}">
                        <c15:formulaRef>
                          <c15:sqref>[0]!Visual_N_SFR</c15:sqref>
                        </c15:formulaRef>
                      </c:ext>
                    </c:extLst>
                    <c:numCache>
                      <c:formatCode>General</c:formatCode>
                      <c:ptCount val="10"/>
                      <c:pt idx="0" formatCode="#,##0">
                        <c:v>1</c:v>
                      </c:pt>
                      <c:pt idx="1">
                        <c:v>2</c:v>
                      </c:pt>
                      <c:pt idx="2">
                        <c:v>3</c:v>
                      </c:pt>
                      <c:pt idx="3">
                        <c:v>4</c:v>
                      </c:pt>
                      <c:pt idx="4">
                        <c:v>5</c:v>
                      </c:pt>
                      <c:pt idx="5">
                        <c:v>6</c:v>
                      </c:pt>
                      <c:pt idx="6">
                        <c:v>7</c:v>
                      </c:pt>
                      <c:pt idx="7">
                        <c:v>8</c:v>
                      </c:pt>
                      <c:pt idx="8">
                        <c:v>9</c:v>
                      </c:pt>
                      <c:pt idx="9">
                        <c:v>10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'SFR Results --&gt;'!$S$2:$S$13</c15:sqref>
                        </c15:formulaRef>
                      </c:ext>
                    </c:extLst>
                    <c:numCache>
                      <c:formatCode>_("$"* #,##0_);_("$"* \(#,##0\);_("$"* "-"??_);_(@_)</c:formatCode>
                      <c:ptCount val="12"/>
                      <c:pt idx="0">
                        <c:v>9548.1520910991931</c:v>
                      </c:pt>
                      <c:pt idx="1">
                        <c:v>6124.2328958760118</c:v>
                      </c:pt>
                      <c:pt idx="2">
                        <c:v>5225.2757701430446</c:v>
                      </c:pt>
                      <c:pt idx="3">
                        <c:v>4979.0310173381322</c:v>
                      </c:pt>
                      <c:pt idx="4">
                        <c:v>4902.6797902031803</c:v>
                      </c:pt>
                      <c:pt idx="5">
                        <c:v>4843.976006196961</c:v>
                      </c:pt>
                      <c:pt idx="6">
                        <c:v>4796.7682210508738</c:v>
                      </c:pt>
                      <c:pt idx="7">
                        <c:v>4757.5803974984819</c:v>
                      </c:pt>
                      <c:pt idx="8">
                        <c:v>4724.2711376246898</c:v>
                      </c:pt>
                      <c:pt idx="9">
                        <c:v>4695.4350932070138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4-58F1-EB44-B106-F973AD9A7F3C}"/>
                  </c:ext>
                </c:extLst>
              </c15:ser>
            </c15:filteredBarSeries>
          </c:ext>
        </c:extLst>
      </c:barChart>
      <c:lineChart>
        <c:grouping val="standard"/>
        <c:varyColors val="0"/>
        <c:ser>
          <c:idx val="1"/>
          <c:order val="1"/>
          <c:tx>
            <c:strRef>
              <c:f>'SFR Results --&gt;'!$W$1</c:f>
              <c:strCache>
                <c:ptCount val="1"/>
                <c:pt idx="0">
                  <c:v> Average TCI </c:v>
                </c:pt>
              </c:strCache>
            </c:strRef>
          </c:tx>
          <c:spPr>
            <a:ln w="28575" cap="rnd">
              <a:solidFill>
                <a:schemeClr val="tx1"/>
              </a:solidFill>
              <a:prstDash val="sysDot"/>
              <a:round/>
            </a:ln>
            <a:effectLst/>
          </c:spPr>
          <c:marker>
            <c:symbol val="none"/>
          </c:marker>
          <c:cat>
            <c:numRef>
              <c:f>[0]!Visual_N_SFR</c:f>
              <c:numCache>
                <c:formatCode>General</c:formatCode>
                <c:ptCount val="10"/>
                <c:pt idx="0" formatCode="#,##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cat>
          <c:val>
            <c:numRef>
              <c:f>[0]!Visual_AvgTCI_SFR</c:f>
              <c:numCache>
                <c:formatCode>_("$"* #,##0_);_("$"* \(#,##0\);_("$"* "-"??_);_(@_)</c:formatCode>
                <c:ptCount val="10"/>
                <c:pt idx="0">
                  <c:v>7615.0874174905912</c:v>
                </c:pt>
                <c:pt idx="1">
                  <c:v>7615.0874174905912</c:v>
                </c:pt>
                <c:pt idx="2">
                  <c:v>7615.0874174905912</c:v>
                </c:pt>
                <c:pt idx="3">
                  <c:v>7615.0874174905912</c:v>
                </c:pt>
                <c:pt idx="4">
                  <c:v>7615.0874174905912</c:v>
                </c:pt>
                <c:pt idx="5">
                  <c:v>7615.0874174905912</c:v>
                </c:pt>
                <c:pt idx="6">
                  <c:v>7615.0874174905912</c:v>
                </c:pt>
                <c:pt idx="7">
                  <c:v>7615.0874174905912</c:v>
                </c:pt>
                <c:pt idx="8">
                  <c:v>7615.0874174905912</c:v>
                </c:pt>
                <c:pt idx="9">
                  <c:v>7615.0874174905912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8F1-EB44-B106-F973AD9A7F3C}"/>
            </c:ext>
          </c:extLst>
        </c:ser>
        <c:ser>
          <c:idx val="5"/>
          <c:order val="5"/>
          <c:tx>
            <c:strRef>
              <c:f>'SFR Results --&gt;'!$Y$1</c:f>
              <c:strCache>
                <c:ptCount val="1"/>
                <c:pt idx="0">
                  <c:v> Average NCI </c:v>
                </c:pt>
              </c:strCache>
            </c:strRef>
          </c:tx>
          <c:spPr>
            <a:ln w="28575" cap="rnd">
              <a:solidFill>
                <a:schemeClr val="tx1"/>
              </a:solidFill>
              <a:prstDash val="dash"/>
              <a:round/>
            </a:ln>
            <a:effectLst/>
          </c:spPr>
          <c:marker>
            <c:symbol val="none"/>
          </c:marker>
          <c:cat>
            <c:numRef>
              <c:f>[0]!Visual_N_SFR</c:f>
              <c:numCache>
                <c:formatCode>General</c:formatCode>
                <c:ptCount val="10"/>
                <c:pt idx="0" formatCode="#,##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cat>
          <c:val>
            <c:numRef>
              <c:f>[0]!Visual_AvgITCTCI_SFR</c:f>
              <c:numCache>
                <c:formatCode>_("$"* #,##0_);_("$"* \(#,##0\);_("$"* "-"??_);_(@_)</c:formatCode>
                <c:ptCount val="10"/>
                <c:pt idx="0">
                  <c:v>7054.3229296006411</c:v>
                </c:pt>
                <c:pt idx="1">
                  <c:v>7054.3229296006411</c:v>
                </c:pt>
                <c:pt idx="2">
                  <c:v>7054.3229296006411</c:v>
                </c:pt>
                <c:pt idx="3">
                  <c:v>7054.3229296006411</c:v>
                </c:pt>
                <c:pt idx="4">
                  <c:v>7054.3229296006411</c:v>
                </c:pt>
                <c:pt idx="5">
                  <c:v>7054.3229296006411</c:v>
                </c:pt>
                <c:pt idx="6">
                  <c:v>7054.3229296006411</c:v>
                </c:pt>
                <c:pt idx="7">
                  <c:v>7054.3229296006411</c:v>
                </c:pt>
                <c:pt idx="8">
                  <c:v>7054.3229296006411</c:v>
                </c:pt>
                <c:pt idx="9">
                  <c:v>7054.3229296006411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58F1-EB44-B106-F973AD9A7F3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06619888"/>
        <c:axId val="1806618448"/>
        <c:extLst>
          <c:ext xmlns:c15="http://schemas.microsoft.com/office/drawing/2012/chart" uri="{02D57815-91ED-43cb-92C2-25804820EDAC}">
            <c15:filteredLineSeries>
              <c15:ser>
                <c:idx val="3"/>
                <c:order val="3"/>
                <c:tx>
                  <c:strRef>
                    <c:extLst>
                      <c:ext uri="{02D57815-91ED-43cb-92C2-25804820EDAC}">
                        <c15:formulaRef>
                          <c15:sqref>'SFR Results --&gt;'!$X$1</c15:sqref>
                        </c15:formulaRef>
                      </c:ext>
                    </c:extLst>
                    <c:strCache>
                      <c:ptCount val="1"/>
                      <c:pt idx="0">
                        <c:v> Average Net OCC (after ITC) </c:v>
                      </c:pt>
                    </c:strCache>
                  </c:strRef>
                </c:tx>
                <c:spPr>
                  <a:ln w="28575" cap="rnd">
                    <a:solidFill>
                      <a:schemeClr val="tx1"/>
                    </a:solidFill>
                    <a:prstDash val="dash"/>
                    <a:round/>
                  </a:ln>
                  <a:effectLst/>
                </c:spPr>
                <c:marker>
                  <c:symbol val="none"/>
                </c:marker>
                <c:dLbls>
                  <c:dLbl>
                    <c:idx val="3"/>
                    <c:dLblPos val="t"/>
                    <c:showLegendKey val="0"/>
                    <c:showVal val="1"/>
                    <c:showCatName val="0"/>
                    <c:showSerName val="0"/>
                    <c:showPercent val="0"/>
                    <c:showBubbleSize val="0"/>
                    <c:extLst>
                      <c:ext uri="{CE6537A1-D6FC-4f65-9D91-7224C49458BB}"/>
                      <c:ext xmlns:c16="http://schemas.microsoft.com/office/drawing/2014/chart" uri="{C3380CC4-5D6E-409C-BE32-E72D297353CC}">
                        <c16:uniqueId val="{00000005-58F1-EB44-B106-F973AD9A7F3C}"/>
                      </c:ext>
                    </c:extLst>
                  </c:dLbl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105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0"/>
                  <c:showCatName val="0"/>
                  <c:showSerName val="0"/>
                  <c:showPercent val="0"/>
                  <c:showBubbleSize val="0"/>
                  <c:extLst>
                    <c:ext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numRef>
                    <c:extLst>
                      <c:ext uri="{02D57815-91ED-43cb-92C2-25804820EDAC}">
                        <c15:formulaRef>
                          <c15:sqref>[0]!Visual_N_SFR</c15:sqref>
                        </c15:formulaRef>
                      </c:ext>
                    </c:extLst>
                    <c:numCache>
                      <c:formatCode>General</c:formatCode>
                      <c:ptCount val="10"/>
                      <c:pt idx="0" formatCode="#,##0">
                        <c:v>1</c:v>
                      </c:pt>
                      <c:pt idx="1">
                        <c:v>2</c:v>
                      </c:pt>
                      <c:pt idx="2">
                        <c:v>3</c:v>
                      </c:pt>
                      <c:pt idx="3">
                        <c:v>4</c:v>
                      </c:pt>
                      <c:pt idx="4">
                        <c:v>5</c:v>
                      </c:pt>
                      <c:pt idx="5">
                        <c:v>6</c:v>
                      </c:pt>
                      <c:pt idx="6">
                        <c:v>7</c:v>
                      </c:pt>
                      <c:pt idx="7">
                        <c:v>8</c:v>
                      </c:pt>
                      <c:pt idx="8">
                        <c:v>9</c:v>
                      </c:pt>
                      <c:pt idx="9">
                        <c:v>10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'SFR Results --&gt;'!$X$2:$X$13</c15:sqref>
                        </c15:formulaRef>
                      </c:ext>
                    </c:extLst>
                    <c:numCache>
                      <c:formatCode>_("$"* #,##0_);_("$"* \(#,##0\);_("$"* "-"??_);_(@_)</c:formatCode>
                      <c:ptCount val="12"/>
                      <c:pt idx="0">
                        <c:v>5459.7402420237577</c:v>
                      </c:pt>
                      <c:pt idx="1">
                        <c:v>5459.7402420237577</c:v>
                      </c:pt>
                      <c:pt idx="2">
                        <c:v>5459.7402420237577</c:v>
                      </c:pt>
                      <c:pt idx="3">
                        <c:v>5459.7402420237577</c:v>
                      </c:pt>
                      <c:pt idx="4">
                        <c:v>5459.7402420237577</c:v>
                      </c:pt>
                      <c:pt idx="5">
                        <c:v>5459.7402420237577</c:v>
                      </c:pt>
                      <c:pt idx="6">
                        <c:v>5459.7402420237577</c:v>
                      </c:pt>
                      <c:pt idx="7">
                        <c:v>5459.7402420237577</c:v>
                      </c:pt>
                      <c:pt idx="8">
                        <c:v>5459.7402420237577</c:v>
                      </c:pt>
                      <c:pt idx="9">
                        <c:v>5459.7402420237577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6-58F1-EB44-B106-F973AD9A7F3C}"/>
                  </c:ext>
                </c:extLst>
              </c15:ser>
            </c15:filteredLineSeries>
          </c:ext>
        </c:extLst>
      </c:lineChart>
      <c:catAx>
        <c:axId val="180661988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Plant number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#,##0" sourceLinked="1"/>
        <c:majorTickMark val="none"/>
        <c:minorTickMark val="none"/>
        <c:tickLblPos val="nextTo"/>
        <c:spPr>
          <a:noFill/>
          <a:ln w="9525" cap="flat" cmpd="sng" algn="ctr">
            <a:solidFill>
              <a:sysClr val="windowText" lastClr="000000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06618448"/>
        <c:crosses val="autoZero"/>
        <c:auto val="1"/>
        <c:lblAlgn val="ctr"/>
        <c:lblOffset val="100"/>
        <c:noMultiLvlLbl val="0"/>
      </c:catAx>
      <c:valAx>
        <c:axId val="18066184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strRef>
              <c:f>'SFR Results --&gt;'!$Q$1</c:f>
              <c:strCache>
                <c:ptCount val="1"/>
                <c:pt idx="0">
                  <c:v> Total Capital Investment (TCI) </c:v>
                </c:pt>
              </c:strCache>
            </c:strRef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_(&quot;$&quot;* #,##0_);_(&quot;$&quot;* \(#,##0\);_(&quot;$&quot;* &quot;-&quot;??_);_(@_)" sourceLinked="1"/>
        <c:majorTickMark val="none"/>
        <c:minorTickMark val="none"/>
        <c:tickLblPos val="nextTo"/>
        <c:spPr>
          <a:noFill/>
          <a:ln>
            <a:solidFill>
              <a:sysClr val="windowText" lastClr="000000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06619888"/>
        <c:crosses val="autoZero"/>
        <c:crossBetween val="between"/>
      </c:valAx>
      <c:spPr>
        <a:noFill/>
        <a:ln>
          <a:solidFill>
            <a:sysClr val="windowText" lastClr="000000"/>
          </a:solidFill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12700" cap="flat" cmpd="sng" algn="ctr">
      <a:solidFill>
        <a:sysClr val="windowText" lastClr="000000">
          <a:alpha val="99000"/>
        </a:sys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600" b="1"/>
              <a:t>Overnight</a:t>
            </a:r>
            <a:r>
              <a:rPr lang="en-US" sz="1600" b="1" baseline="0"/>
              <a:t> Capital Cost</a:t>
            </a:r>
            <a:endParaRPr lang="en-US" sz="1600" b="1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'SFR Results --&gt;'!$P$1</c:f>
              <c:strCache>
                <c:ptCount val="1"/>
                <c:pt idx="0">
                  <c:v> Overnight Capital Cost (OCC) </c:v>
                </c:pt>
              </c:strCache>
            </c:strRef>
          </c:tx>
          <c:spPr>
            <a:noFill/>
            <a:ln w="25400">
              <a:solidFill>
                <a:schemeClr val="accent1"/>
              </a:solidFill>
            </a:ln>
            <a:effectLst/>
          </c:spPr>
          <c:invertIfNegative val="0"/>
          <c:cat>
            <c:numRef>
              <c:f>[0]!Visual_N_SFR</c:f>
              <c:numCache>
                <c:formatCode>General</c:formatCode>
                <c:ptCount val="10"/>
                <c:pt idx="0" formatCode="#,##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cat>
          <c:val>
            <c:numRef>
              <c:f>'SFR Results --&gt;'!$P$2:$P$13</c:f>
              <c:numCache>
                <c:formatCode>_("$"* #,##0_);_("$"* \(#,##0\);_("$"* "-"??_);_(@_)</c:formatCode>
                <c:ptCount val="12"/>
                <c:pt idx="0">
                  <c:v>15155.796969998719</c:v>
                </c:pt>
                <c:pt idx="1">
                  <c:v>6124.2328958760118</c:v>
                </c:pt>
                <c:pt idx="2">
                  <c:v>5225.2757701430446</c:v>
                </c:pt>
                <c:pt idx="3">
                  <c:v>4979.0310173381322</c:v>
                </c:pt>
                <c:pt idx="4">
                  <c:v>4902.6797902031803</c:v>
                </c:pt>
                <c:pt idx="5">
                  <c:v>4843.976006196961</c:v>
                </c:pt>
                <c:pt idx="6">
                  <c:v>4796.7682210508738</c:v>
                </c:pt>
                <c:pt idx="7">
                  <c:v>4757.5803974984819</c:v>
                </c:pt>
                <c:pt idx="8">
                  <c:v>4724.2711376246898</c:v>
                </c:pt>
                <c:pt idx="9">
                  <c:v>4695.4350932070138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46E-1346-864B-C40833CEBA7F}"/>
            </c:ext>
          </c:extLst>
        </c:ser>
        <c:ser>
          <c:idx val="2"/>
          <c:order val="2"/>
          <c:tx>
            <c:strRef>
              <c:f>'SFR Results --&gt;'!$S$1</c:f>
              <c:strCache>
                <c:ptCount val="1"/>
                <c:pt idx="0">
                  <c:v> Net OCC (after ITC) </c:v>
                </c:pt>
              </c:strCache>
            </c:strRef>
          </c:tx>
          <c:spPr>
            <a:solidFill>
              <a:schemeClr val="accent1"/>
            </a:solidFill>
            <a:ln>
              <a:solidFill>
                <a:schemeClr val="tx1"/>
              </a:solidFill>
            </a:ln>
            <a:effectLst/>
          </c:spPr>
          <c:invertIfNegative val="0"/>
          <c:cat>
            <c:numRef>
              <c:f>[0]!Visual_N_SFR</c:f>
              <c:numCache>
                <c:formatCode>General</c:formatCode>
                <c:ptCount val="10"/>
                <c:pt idx="0" formatCode="#,##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cat>
          <c:val>
            <c:numRef>
              <c:f>[0]!Visual_ITCOCC_SFR</c:f>
              <c:numCache>
                <c:formatCode>_("$"* #,##0_);_("$"* \(#,##0\);_("$"* "-"??_);_(@_)</c:formatCode>
                <c:ptCount val="10"/>
                <c:pt idx="0">
                  <c:v>9548.1520910991931</c:v>
                </c:pt>
                <c:pt idx="1">
                  <c:v>6124.2328958760118</c:v>
                </c:pt>
                <c:pt idx="2">
                  <c:v>5225.2757701430446</c:v>
                </c:pt>
                <c:pt idx="3">
                  <c:v>4979.0310173381322</c:v>
                </c:pt>
                <c:pt idx="4">
                  <c:v>4902.6797902031803</c:v>
                </c:pt>
                <c:pt idx="5">
                  <c:v>4843.976006196961</c:v>
                </c:pt>
                <c:pt idx="6">
                  <c:v>4796.7682210508738</c:v>
                </c:pt>
                <c:pt idx="7">
                  <c:v>4757.5803974984819</c:v>
                </c:pt>
                <c:pt idx="8">
                  <c:v>4724.2711376246898</c:v>
                </c:pt>
                <c:pt idx="9">
                  <c:v>4695.4350932070138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46E-1346-864B-C40833CEBA7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1"/>
        <c:overlap val="100"/>
        <c:axId val="1806619888"/>
        <c:axId val="1806618448"/>
      </c:barChart>
      <c:lineChart>
        <c:grouping val="standard"/>
        <c:varyColors val="0"/>
        <c:ser>
          <c:idx val="1"/>
          <c:order val="1"/>
          <c:tx>
            <c:strRef>
              <c:f>'SFR Results --&gt;'!$V$1</c:f>
              <c:strCache>
                <c:ptCount val="1"/>
                <c:pt idx="0">
                  <c:v> Average OCC </c:v>
                </c:pt>
              </c:strCache>
            </c:strRef>
          </c:tx>
          <c:spPr>
            <a:ln w="28575" cap="rnd">
              <a:solidFill>
                <a:schemeClr val="tx1"/>
              </a:solidFill>
              <a:prstDash val="sysDot"/>
              <a:round/>
            </a:ln>
            <a:effectLst/>
          </c:spPr>
          <c:marker>
            <c:symbol val="none"/>
          </c:marker>
          <c:val>
            <c:numRef>
              <c:f>[0]!Visual_AvgOCC_SFR</c:f>
              <c:numCache>
                <c:formatCode>_("$"* #,##0_);_("$"* \(#,##0\);_("$"* "-"??_);_(@_)</c:formatCode>
                <c:ptCount val="10"/>
                <c:pt idx="0">
                  <c:v>6020.5047299137113</c:v>
                </c:pt>
                <c:pt idx="1">
                  <c:v>6020.5047299137113</c:v>
                </c:pt>
                <c:pt idx="2">
                  <c:v>6020.5047299137113</c:v>
                </c:pt>
                <c:pt idx="3">
                  <c:v>6020.5047299137113</c:v>
                </c:pt>
                <c:pt idx="4">
                  <c:v>6020.5047299137113</c:v>
                </c:pt>
                <c:pt idx="5">
                  <c:v>6020.5047299137113</c:v>
                </c:pt>
                <c:pt idx="6">
                  <c:v>6020.5047299137113</c:v>
                </c:pt>
                <c:pt idx="7">
                  <c:v>6020.5047299137113</c:v>
                </c:pt>
                <c:pt idx="8">
                  <c:v>6020.5047299137113</c:v>
                </c:pt>
                <c:pt idx="9">
                  <c:v>6020.5047299137113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46E-1346-864B-C40833CEBA7F}"/>
            </c:ext>
          </c:extLst>
        </c:ser>
        <c:ser>
          <c:idx val="3"/>
          <c:order val="3"/>
          <c:tx>
            <c:strRef>
              <c:f>'SFR Results --&gt;'!$X$1</c:f>
              <c:strCache>
                <c:ptCount val="1"/>
                <c:pt idx="0">
                  <c:v> Average Net OCC (after ITC) </c:v>
                </c:pt>
              </c:strCache>
            </c:strRef>
          </c:tx>
          <c:spPr>
            <a:ln w="28575" cap="rnd">
              <a:solidFill>
                <a:schemeClr val="tx1"/>
              </a:solidFill>
              <a:prstDash val="dash"/>
              <a:round/>
            </a:ln>
            <a:effectLst/>
          </c:spPr>
          <c:marker>
            <c:symbol val="none"/>
          </c:marker>
          <c:val>
            <c:numRef>
              <c:f>[0]!Visual_AvgITCOCC_SFR</c:f>
              <c:numCache>
                <c:formatCode>_("$"* #,##0_);_("$"* \(#,##0\);_("$"* "-"??_);_(@_)</c:formatCode>
                <c:ptCount val="10"/>
                <c:pt idx="0">
                  <c:v>5459.7402420237577</c:v>
                </c:pt>
                <c:pt idx="1">
                  <c:v>5459.7402420237577</c:v>
                </c:pt>
                <c:pt idx="2">
                  <c:v>5459.7402420237577</c:v>
                </c:pt>
                <c:pt idx="3">
                  <c:v>5459.7402420237577</c:v>
                </c:pt>
                <c:pt idx="4">
                  <c:v>5459.7402420237577</c:v>
                </c:pt>
                <c:pt idx="5">
                  <c:v>5459.7402420237577</c:v>
                </c:pt>
                <c:pt idx="6">
                  <c:v>5459.7402420237577</c:v>
                </c:pt>
                <c:pt idx="7">
                  <c:v>5459.7402420237577</c:v>
                </c:pt>
                <c:pt idx="8">
                  <c:v>5459.7402420237577</c:v>
                </c:pt>
                <c:pt idx="9">
                  <c:v>5459.7402420237577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646E-1346-864B-C40833CEBA7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06619888"/>
        <c:axId val="1806618448"/>
      </c:lineChart>
      <c:catAx>
        <c:axId val="180661988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Plant number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#,##0" sourceLinked="1"/>
        <c:majorTickMark val="none"/>
        <c:minorTickMark val="none"/>
        <c:tickLblPos val="nextTo"/>
        <c:spPr>
          <a:noFill/>
          <a:ln w="9525" cap="flat" cmpd="sng" algn="ctr">
            <a:solidFill>
              <a:sysClr val="windowText" lastClr="000000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06618448"/>
        <c:crosses val="autoZero"/>
        <c:auto val="1"/>
        <c:lblAlgn val="ctr"/>
        <c:lblOffset val="100"/>
        <c:noMultiLvlLbl val="0"/>
      </c:catAx>
      <c:valAx>
        <c:axId val="18066184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strRef>
              <c:f>'SFR Results --&gt;'!$P$1</c:f>
              <c:strCache>
                <c:ptCount val="1"/>
                <c:pt idx="0">
                  <c:v> Overnight Capital Cost (OCC) </c:v>
                </c:pt>
              </c:strCache>
            </c:strRef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_(&quot;$&quot;* #,##0_);_(&quot;$&quot;* \(#,##0\);_(&quot;$&quot;* &quot;-&quot;??_);_(@_)" sourceLinked="1"/>
        <c:majorTickMark val="none"/>
        <c:minorTickMark val="none"/>
        <c:tickLblPos val="nextTo"/>
        <c:spPr>
          <a:noFill/>
          <a:ln>
            <a:solidFill>
              <a:sysClr val="windowText" lastClr="000000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06619888"/>
        <c:crosses val="autoZero"/>
        <c:crossBetween val="between"/>
      </c:valAx>
      <c:spPr>
        <a:noFill/>
        <a:ln>
          <a:solidFill>
            <a:sysClr val="windowText" lastClr="000000"/>
          </a:solidFill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12700" cap="flat" cmpd="sng" algn="ctr">
      <a:solidFill>
        <a:sysClr val="windowText" lastClr="000000"/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600" b="1"/>
              <a:t>Construction Duration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3"/>
            </a:solidFill>
            <a:ln>
              <a:solidFill>
                <a:sysClr val="windowText" lastClr="000000"/>
              </a:solidFill>
            </a:ln>
            <a:effectLst/>
          </c:spPr>
          <c:invertIfNegative val="0"/>
          <c:cat>
            <c:numRef>
              <c:f>[0]!Visual_N</c:f>
              <c:numCache>
                <c:formatCode>General</c:formatCode>
                <c:ptCount val="10"/>
                <c:pt idx="0" formatCode="#,##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cat>
          <c:val>
            <c:numRef>
              <c:f>[0]!Visual_Duration</c:f>
              <c:numCache>
                <c:formatCode>#,##0</c:formatCode>
                <c:ptCount val="10"/>
                <c:pt idx="0">
                  <c:v>139.65107098505422</c:v>
                </c:pt>
                <c:pt idx="1">
                  <c:v>93.085757205744088</c:v>
                </c:pt>
                <c:pt idx="2">
                  <c:v>86.527956228485621</c:v>
                </c:pt>
                <c:pt idx="3">
                  <c:v>83.851470704583022</c:v>
                </c:pt>
                <c:pt idx="4">
                  <c:v>82.750086488282463</c:v>
                </c:pt>
                <c:pt idx="5">
                  <c:v>81.897888807372098</c:v>
                </c:pt>
                <c:pt idx="6">
                  <c:v>81.209177828889352</c:v>
                </c:pt>
                <c:pt idx="7">
                  <c:v>80.635168718098441</c:v>
                </c:pt>
                <c:pt idx="8">
                  <c:v>80.1456289505564</c:v>
                </c:pt>
                <c:pt idx="9">
                  <c:v>79.72061940986265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2FA-A148-9D06-FD27EAC3A89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4"/>
        <c:axId val="1806619888"/>
        <c:axId val="1806618448"/>
      </c:barChart>
      <c:catAx>
        <c:axId val="180661988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Plant number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#,##0" sourceLinked="1"/>
        <c:majorTickMark val="none"/>
        <c:minorTickMark val="none"/>
        <c:tickLblPos val="nextTo"/>
        <c:spPr>
          <a:noFill/>
          <a:ln w="9525" cap="flat" cmpd="sng" algn="ctr">
            <a:solidFill>
              <a:sysClr val="windowText" lastClr="000000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06618448"/>
        <c:crosses val="autoZero"/>
        <c:auto val="1"/>
        <c:lblAlgn val="ctr"/>
        <c:lblOffset val="100"/>
        <c:noMultiLvlLbl val="0"/>
      </c:catAx>
      <c:valAx>
        <c:axId val="18066184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strRef>
              <c:f>'HTGR Results --&gt;'!$B$1</c:f>
              <c:strCache>
                <c:ptCount val="1"/>
                <c:pt idx="0">
                  <c:v>Construction Duration Without Startup  (Months)</c:v>
                </c:pt>
              </c:strCache>
            </c:strRef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#,##0" sourceLinked="1"/>
        <c:majorTickMark val="none"/>
        <c:minorTickMark val="none"/>
        <c:tickLblPos val="nextTo"/>
        <c:spPr>
          <a:noFill/>
          <a:ln>
            <a:solidFill>
              <a:sysClr val="windowText" lastClr="000000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06619888"/>
        <c:crosses val="autoZero"/>
        <c:crossBetween val="between"/>
      </c:valAx>
      <c:spPr>
        <a:noFill/>
        <a:ln>
          <a:solidFill>
            <a:sysClr val="windowText" lastClr="000000"/>
          </a:solidFill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12700" cap="flat" cmpd="sng" algn="ctr">
      <a:solidFill>
        <a:sysClr val="windowText" lastClr="000000"/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600" b="1"/>
              <a:t>Construction Duration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3"/>
            </a:solidFill>
            <a:ln>
              <a:solidFill>
                <a:sysClr val="windowText" lastClr="000000"/>
              </a:solidFill>
            </a:ln>
            <a:effectLst/>
          </c:spPr>
          <c:invertIfNegative val="0"/>
          <c:cat>
            <c:numRef>
              <c:f>[0]!Visual_N_SFR</c:f>
              <c:numCache>
                <c:formatCode>General</c:formatCode>
                <c:ptCount val="10"/>
                <c:pt idx="0" formatCode="#,##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cat>
          <c:val>
            <c:numRef>
              <c:f>[0]!Visual_Duration_SFR</c:f>
              <c:numCache>
                <c:formatCode>#,##0</c:formatCode>
                <c:ptCount val="10"/>
                <c:pt idx="0">
                  <c:v>95.698710114733089</c:v>
                </c:pt>
                <c:pt idx="1">
                  <c:v>57.627920804311842</c:v>
                </c:pt>
                <c:pt idx="2">
                  <c:v>52.755506958884766</c:v>
                </c:pt>
                <c:pt idx="3">
                  <c:v>51.211513194070022</c:v>
                </c:pt>
                <c:pt idx="4">
                  <c:v>50.560663245295466</c:v>
                </c:pt>
                <c:pt idx="5">
                  <c:v>50.055850026920915</c:v>
                </c:pt>
                <c:pt idx="6">
                  <c:v>49.647061510123812</c:v>
                </c:pt>
                <c:pt idx="7">
                  <c:v>49.305769226029632</c:v>
                </c:pt>
                <c:pt idx="8">
                  <c:v>49.014262779978033</c:v>
                </c:pt>
                <c:pt idx="9">
                  <c:v>48.760843960954162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ED4-1B46-8F71-B9442D8BA80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4"/>
        <c:axId val="1806619888"/>
        <c:axId val="1806618448"/>
      </c:barChart>
      <c:catAx>
        <c:axId val="180661988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Plant number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#,##0" sourceLinked="1"/>
        <c:majorTickMark val="none"/>
        <c:minorTickMark val="none"/>
        <c:tickLblPos val="nextTo"/>
        <c:spPr>
          <a:noFill/>
          <a:ln w="9525" cap="flat" cmpd="sng" algn="ctr">
            <a:solidFill>
              <a:sysClr val="windowText" lastClr="000000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06618448"/>
        <c:crosses val="autoZero"/>
        <c:auto val="1"/>
        <c:lblAlgn val="ctr"/>
        <c:lblOffset val="100"/>
        <c:noMultiLvlLbl val="0"/>
      </c:catAx>
      <c:valAx>
        <c:axId val="18066184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strRef>
              <c:f>'SFR Results --&gt;'!$B$1</c:f>
              <c:strCache>
                <c:ptCount val="1"/>
                <c:pt idx="0">
                  <c:v>Construction Duration Without Startup  (Months)</c:v>
                </c:pt>
              </c:strCache>
            </c:strRef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#,##0" sourceLinked="1"/>
        <c:majorTickMark val="none"/>
        <c:minorTickMark val="none"/>
        <c:tickLblPos val="nextTo"/>
        <c:spPr>
          <a:noFill/>
          <a:ln>
            <a:solidFill>
              <a:sysClr val="windowText" lastClr="000000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06619888"/>
        <c:crosses val="autoZero"/>
        <c:crossBetween val="between"/>
      </c:valAx>
      <c:spPr>
        <a:noFill/>
        <a:ln>
          <a:solidFill>
            <a:sysClr val="windowText" lastClr="000000"/>
          </a:solidFill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12700" cap="flat" cmpd="sng" algn="ctr">
      <a:solidFill>
        <a:sysClr val="windowText" lastClr="000000"/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600" b="1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Overnight Capital Cost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'HTGR Results --&gt;'!$E$1</c:f>
              <c:strCache>
                <c:ptCount val="1"/>
                <c:pt idx="0">
                  <c:v>10 - Preconstruction Costs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[0]!Visual_N</c:f>
              <c:numCache>
                <c:formatCode>General</c:formatCode>
                <c:ptCount val="10"/>
                <c:pt idx="0" formatCode="#,##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cat>
          <c:val>
            <c:numRef>
              <c:f>[0]!Visual_PreConst</c:f>
              <c:numCache>
                <c:formatCode>_("$"* #,##0_);_("$"* \(#,##0\);_("$"* "-"??_);_(@_)</c:formatCode>
                <c:ptCount val="10"/>
                <c:pt idx="0">
                  <c:v>154.28529644016325</c:v>
                </c:pt>
                <c:pt idx="1">
                  <c:v>154.28529644016325</c:v>
                </c:pt>
                <c:pt idx="2">
                  <c:v>154.28529644016325</c:v>
                </c:pt>
                <c:pt idx="3">
                  <c:v>154.28529644016325</c:v>
                </c:pt>
                <c:pt idx="4">
                  <c:v>154.28529644016325</c:v>
                </c:pt>
                <c:pt idx="5">
                  <c:v>154.28529644016325</c:v>
                </c:pt>
                <c:pt idx="6">
                  <c:v>154.28529644016325</c:v>
                </c:pt>
                <c:pt idx="7">
                  <c:v>154.28529644016325</c:v>
                </c:pt>
                <c:pt idx="8">
                  <c:v>154.28529644016325</c:v>
                </c:pt>
                <c:pt idx="9">
                  <c:v>154.28529644016325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A51-C647-B3B9-FB2372BCC436}"/>
            </c:ext>
          </c:extLst>
        </c:ser>
        <c:ser>
          <c:idx val="8"/>
          <c:order val="2"/>
          <c:tx>
            <c:strRef>
              <c:f>'HTGR Results --&gt;'!$G$1</c:f>
              <c:strCache>
                <c:ptCount val="1"/>
                <c:pt idx="0">
                  <c:v>20 - Direct Costs: Equipment</c:v>
                </c:pt>
              </c:strCache>
              <c:extLst xmlns:c15="http://schemas.microsoft.com/office/drawing/2012/chart"/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invertIfNegative val="0"/>
          <c:val>
            <c:numRef>
              <c:f>[0]!Visual_ConstDirMat</c:f>
              <c:numCache>
                <c:formatCode>_("$"* #,##0_);_("$"* \(#,##0\);_("$"* "-"??_);_(@_)</c:formatCode>
                <c:ptCount val="10"/>
                <c:pt idx="0">
                  <c:v>2798.829312835057</c:v>
                </c:pt>
                <c:pt idx="1">
                  <c:v>1978.36238378032</c:v>
                </c:pt>
                <c:pt idx="2">
                  <c:v>1819.2691228075305</c:v>
                </c:pt>
                <c:pt idx="3">
                  <c:v>1785.3292271333357</c:v>
                </c:pt>
                <c:pt idx="4">
                  <c:v>1785.3292271333357</c:v>
                </c:pt>
                <c:pt idx="5">
                  <c:v>1785.3292271333357</c:v>
                </c:pt>
                <c:pt idx="6">
                  <c:v>1785.3292271333357</c:v>
                </c:pt>
                <c:pt idx="7">
                  <c:v>1785.3292271333357</c:v>
                </c:pt>
                <c:pt idx="8">
                  <c:v>1785.3292271333357</c:v>
                </c:pt>
                <c:pt idx="9">
                  <c:v>1785.3292271333357</c:v>
                </c:pt>
              </c:numCache>
              <c:extLst xmlns:c15="http://schemas.microsoft.com/office/drawing/2012/chart"/>
            </c:numRef>
          </c:val>
          <c:extLst>
            <c:ext xmlns:c16="http://schemas.microsoft.com/office/drawing/2014/chart" uri="{C3380CC4-5D6E-409C-BE32-E72D297353CC}">
              <c16:uniqueId val="{00000001-8A51-C647-B3B9-FB2372BCC436}"/>
            </c:ext>
          </c:extLst>
        </c:ser>
        <c:ser>
          <c:idx val="9"/>
          <c:order val="3"/>
          <c:tx>
            <c:strRef>
              <c:f>'HTGR Results --&gt;'!$H$1</c:f>
              <c:strCache>
                <c:ptCount val="1"/>
                <c:pt idx="0">
                  <c:v>20 - Direct Costs: Material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val>
            <c:numRef>
              <c:f>[0]!Visual_ConstDirEqu</c:f>
              <c:numCache>
                <c:formatCode>_("$"* #,##0_);_("$"* \(#,##0\);_("$"* "-"??_);_(@_)</c:formatCode>
                <c:ptCount val="10"/>
                <c:pt idx="0">
                  <c:v>466.05447249527924</c:v>
                </c:pt>
                <c:pt idx="1">
                  <c:v>204.86737938242933</c:v>
                </c:pt>
                <c:pt idx="2">
                  <c:v>173.11846628727372</c:v>
                </c:pt>
                <c:pt idx="3">
                  <c:v>161.8428607365841</c:v>
                </c:pt>
                <c:pt idx="4">
                  <c:v>156.57618505860501</c:v>
                </c:pt>
                <c:pt idx="5">
                  <c:v>152.40094227631877</c:v>
                </c:pt>
                <c:pt idx="6">
                  <c:v>148.95812639102925</c:v>
                </c:pt>
                <c:pt idx="7">
                  <c:v>146.03898651460401</c:v>
                </c:pt>
                <c:pt idx="8">
                  <c:v>143.51182081885167</c:v>
                </c:pt>
                <c:pt idx="9">
                  <c:v>141.28841224431554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8A51-C647-B3B9-FB2372BCC436}"/>
            </c:ext>
          </c:extLst>
        </c:ser>
        <c:ser>
          <c:idx val="10"/>
          <c:order val="4"/>
          <c:tx>
            <c:strRef>
              <c:f>'HTGR Results --&gt;'!$I$1</c:f>
              <c:strCache>
                <c:ptCount val="1"/>
                <c:pt idx="0">
                  <c:v>20 - Direct Costs: Labor</c:v>
                </c:pt>
              </c:strCache>
            </c:strRef>
          </c:tx>
          <c:spPr>
            <a:solidFill>
              <a:schemeClr val="accent5">
                <a:lumMod val="60000"/>
              </a:schemeClr>
            </a:solidFill>
            <a:ln>
              <a:noFill/>
            </a:ln>
            <a:effectLst/>
          </c:spPr>
          <c:invertIfNegative val="0"/>
          <c:val>
            <c:numRef>
              <c:f>[0]!Visual_ConstDirLab</c:f>
              <c:numCache>
                <c:formatCode>_("$"* #,##0_);_("$"* \(#,##0\);_("$"* "-"??_);_(@_)</c:formatCode>
                <c:ptCount val="10"/>
                <c:pt idx="0">
                  <c:v>2137.5038009013351</c:v>
                </c:pt>
                <c:pt idx="1">
                  <c:v>892.10071700578908</c:v>
                </c:pt>
                <c:pt idx="2">
                  <c:v>675.99678228744108</c:v>
                </c:pt>
                <c:pt idx="3">
                  <c:v>593.38865782409948</c:v>
                </c:pt>
                <c:pt idx="4">
                  <c:v>559.35365564976257</c:v>
                </c:pt>
                <c:pt idx="5">
                  <c:v>533.0170384405933</c:v>
                </c:pt>
                <c:pt idx="6">
                  <c:v>511.73153862159472</c:v>
                </c:pt>
                <c:pt idx="7">
                  <c:v>493.99009580558919</c:v>
                </c:pt>
                <c:pt idx="8">
                  <c:v>478.85871644661813</c:v>
                </c:pt>
                <c:pt idx="9">
                  <c:v>465.72137899989627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8A51-C647-B3B9-FB2372BCC436}"/>
            </c:ext>
          </c:extLst>
        </c:ser>
        <c:ser>
          <c:idx val="2"/>
          <c:order val="5"/>
          <c:tx>
            <c:strRef>
              <c:f>'HTGR Results --&gt;'!$J$1</c:f>
              <c:strCache>
                <c:ptCount val="1"/>
                <c:pt idx="0">
                  <c:v>30 - Indirect Costs</c:v>
                </c:pt>
              </c:strCache>
              <c:extLst xmlns:c15="http://schemas.microsoft.com/office/drawing/2012/chart"/>
            </c:strRef>
          </c:tx>
          <c:spPr>
            <a:solidFill>
              <a:srgbClr val="92D050"/>
            </a:solidFill>
            <a:ln>
              <a:noFill/>
            </a:ln>
            <a:effectLst/>
          </c:spPr>
          <c:invertIfNegative val="0"/>
          <c:cat>
            <c:numRef>
              <c:f>[0]!Visual_N</c:f>
              <c:numCache>
                <c:formatCode>General</c:formatCode>
                <c:ptCount val="10"/>
                <c:pt idx="0" formatCode="#,##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  <c:extLst xmlns:c15="http://schemas.microsoft.com/office/drawing/2012/chart"/>
            </c:numRef>
          </c:cat>
          <c:val>
            <c:numRef>
              <c:f>[0]!Visual_Indirect</c:f>
              <c:numCache>
                <c:formatCode>_("$"* #,##0_);_("$"* \(#,##0\);_("$"* "-"??_);_(@_)</c:formatCode>
                <c:ptCount val="10"/>
                <c:pt idx="0">
                  <c:v>8634.3661392778631</c:v>
                </c:pt>
                <c:pt idx="1">
                  <c:v>2368.2099448681497</c:v>
                </c:pt>
                <c:pt idx="2">
                  <c:v>1682.3794072827523</c:v>
                </c:pt>
                <c:pt idx="3">
                  <c:v>1437.2204709128955</c:v>
                </c:pt>
                <c:pt idx="4">
                  <c:v>1338.9671778584047</c:v>
                </c:pt>
                <c:pt idx="5">
                  <c:v>1264.1637522136773</c:v>
                </c:pt>
                <c:pt idx="6">
                  <c:v>1204.4931401358338</c:v>
                </c:pt>
                <c:pt idx="7">
                  <c:v>1155.2975430964841</c:v>
                </c:pt>
                <c:pt idx="8">
                  <c:v>1113.7289942633035</c:v>
                </c:pt>
                <c:pt idx="9">
                  <c:v>1077.9304615847975</c:v>
                </c:pt>
              </c:numCache>
              <c:extLst xmlns:c15="http://schemas.microsoft.com/office/drawing/2012/chart"/>
            </c:numRef>
          </c:val>
          <c:extLst>
            <c:ext xmlns:c16="http://schemas.microsoft.com/office/drawing/2014/chart" uri="{C3380CC4-5D6E-409C-BE32-E72D297353CC}">
              <c16:uniqueId val="{00000004-8A51-C647-B3B9-FB2372BCC436}"/>
            </c:ext>
          </c:extLst>
        </c:ser>
        <c:ser>
          <c:idx val="3"/>
          <c:order val="6"/>
          <c:tx>
            <c:strRef>
              <c:f>'HTGR Results --&gt;'!$L$1</c:f>
              <c:strCache>
                <c:ptCount val="1"/>
                <c:pt idx="0">
                  <c:v>50 - Supplementary Costs</c:v>
                </c:pt>
              </c:strCache>
              <c:extLst xmlns:c15="http://schemas.microsoft.com/office/drawing/2012/chart"/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numRef>
              <c:f>[0]!Visual_N</c:f>
              <c:numCache>
                <c:formatCode>General</c:formatCode>
                <c:ptCount val="10"/>
                <c:pt idx="0" formatCode="#,##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  <c:extLst xmlns:c15="http://schemas.microsoft.com/office/drawing/2012/chart"/>
            </c:numRef>
          </c:cat>
          <c:val>
            <c:numRef>
              <c:f>[0]!Visual_Supplement</c:f>
              <c:numCache>
                <c:formatCode>_("$"* #,##0_);_("$"* \(#,##0\);_("$"* "-"??_);_(@_)</c:formatCode>
                <c:ptCount val="10"/>
                <c:pt idx="0">
                  <c:v>71.052948582974707</c:v>
                </c:pt>
                <c:pt idx="1">
                  <c:v>32.383488730846921</c:v>
                </c:pt>
                <c:pt idx="2">
                  <c:v>27.465993822174308</c:v>
                </c:pt>
                <c:pt idx="3">
                  <c:v>25.78757229291293</c:v>
                </c:pt>
                <c:pt idx="4">
                  <c:v>25.168574923832306</c:v>
                </c:pt>
                <c:pt idx="5">
                  <c:v>24.69465613846948</c:v>
                </c:pt>
                <c:pt idx="6">
                  <c:v>24.314860963449888</c:v>
                </c:pt>
                <c:pt idx="7">
                  <c:v>24.000508154656874</c:v>
                </c:pt>
                <c:pt idx="8">
                  <c:v>23.73398623216131</c:v>
                </c:pt>
                <c:pt idx="9">
                  <c:v>23.503769478012366</c:v>
                </c:pt>
              </c:numCache>
              <c:extLst xmlns:c15="http://schemas.microsoft.com/office/drawing/2012/chart"/>
            </c:numRef>
          </c:val>
          <c:extLst>
            <c:ext xmlns:c16="http://schemas.microsoft.com/office/drawing/2014/chart" uri="{C3380CC4-5D6E-409C-BE32-E72D297353CC}">
              <c16:uniqueId val="{00000005-8A51-C647-B3B9-FB2372BCC43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0"/>
        <c:overlap val="100"/>
        <c:axId val="1480701152"/>
        <c:axId val="1480726112"/>
        <c:extLst>
          <c:ext xmlns:c15="http://schemas.microsoft.com/office/drawing/2012/chart" uri="{02D57815-91ED-43cb-92C2-25804820EDAC}">
            <c15:filteredBarSeries>
              <c15:ser>
                <c:idx val="1"/>
                <c:order val="1"/>
                <c:tx>
                  <c:strRef>
                    <c:extLst>
                      <c:ext uri="{02D57815-91ED-43cb-92C2-25804820EDAC}">
                        <c15:formulaRef>
                          <c15:sqref>'HTGR Results --&gt;'!$F$1</c15:sqref>
                        </c15:formulaRef>
                      </c:ext>
                    </c:extLst>
                    <c:strCache>
                      <c:ptCount val="1"/>
                      <c:pt idx="0">
                        <c:v>20 - Direct Costs</c:v>
                      </c:pt>
                    </c:strCache>
                  </c:strRef>
                </c:tx>
                <c:spPr>
                  <a:solidFill>
                    <a:schemeClr val="accent2"/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>
                      <c:ext uri="{02D57815-91ED-43cb-92C2-25804820EDAC}">
                        <c15:formulaRef>
                          <c15:sqref>[0]!Visual_N</c15:sqref>
                        </c15:formulaRef>
                      </c:ext>
                    </c:extLst>
                    <c:numCache>
                      <c:formatCode>General</c:formatCode>
                      <c:ptCount val="10"/>
                      <c:pt idx="0" formatCode="#,##0">
                        <c:v>1</c:v>
                      </c:pt>
                      <c:pt idx="1">
                        <c:v>2</c:v>
                      </c:pt>
                      <c:pt idx="2">
                        <c:v>3</c:v>
                      </c:pt>
                      <c:pt idx="3">
                        <c:v>4</c:v>
                      </c:pt>
                      <c:pt idx="4">
                        <c:v>5</c:v>
                      </c:pt>
                      <c:pt idx="5">
                        <c:v>6</c:v>
                      </c:pt>
                      <c:pt idx="6">
                        <c:v>7</c:v>
                      </c:pt>
                      <c:pt idx="7">
                        <c:v>8</c:v>
                      </c:pt>
                      <c:pt idx="8">
                        <c:v>9</c:v>
                      </c:pt>
                      <c:pt idx="9">
                        <c:v>10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[0]!Visual_ConstDir</c15:sqref>
                        </c15:formulaRef>
                      </c:ext>
                    </c:extLst>
                    <c:numCache>
                      <c:formatCode>_("$"* #,##0_);_("$"* \(#,##0\);_("$"* "-"??_);_(@_)</c:formatCode>
                      <c:ptCount val="10"/>
                      <c:pt idx="0">
                        <c:v>5402.3875862316718</c:v>
                      </c:pt>
                      <c:pt idx="1">
                        <c:v>3075.3304801685385</c:v>
                      </c:pt>
                      <c:pt idx="2">
                        <c:v>2668.3843713822457</c:v>
                      </c:pt>
                      <c:pt idx="3">
                        <c:v>2540.5607456940193</c:v>
                      </c:pt>
                      <c:pt idx="4">
                        <c:v>2501.2590678417032</c:v>
                      </c:pt>
                      <c:pt idx="5">
                        <c:v>2470.7472078502478</c:v>
                      </c:pt>
                      <c:pt idx="6">
                        <c:v>2446.0188921459599</c:v>
                      </c:pt>
                      <c:pt idx="7">
                        <c:v>2425.3583094535288</c:v>
                      </c:pt>
                      <c:pt idx="8">
                        <c:v>2407.6997643988057</c:v>
                      </c:pt>
                      <c:pt idx="9">
                        <c:v>2392.3390183775468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7-8A51-C647-B3B9-FB2372BCC436}"/>
                  </c:ext>
                </c:extLst>
              </c15:ser>
            </c15:filteredBarSeries>
            <c15:filteredBarSeries>
              <c15:ser>
                <c:idx val="4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'HTGR Results --&gt;'!$M$1</c15:sqref>
                        </c15:formulaRef>
                      </c:ext>
                    </c:extLst>
                    <c:strCache>
                      <c:ptCount val="1"/>
                      <c:pt idx="0">
                        <c:v>60 - Financing Costs</c:v>
                      </c:pt>
                    </c:strCache>
                  </c:strRef>
                </c:tx>
                <c:spPr>
                  <a:solidFill>
                    <a:schemeClr val="accent5"/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[0]!Visual_N</c15:sqref>
                        </c15:formulaRef>
                      </c:ext>
                    </c:extLst>
                    <c:numCache>
                      <c:formatCode>General</c:formatCode>
                      <c:ptCount val="10"/>
                      <c:pt idx="0" formatCode="#,##0">
                        <c:v>1</c:v>
                      </c:pt>
                      <c:pt idx="1">
                        <c:v>2</c:v>
                      </c:pt>
                      <c:pt idx="2">
                        <c:v>3</c:v>
                      </c:pt>
                      <c:pt idx="3">
                        <c:v>4</c:v>
                      </c:pt>
                      <c:pt idx="4">
                        <c:v>5</c:v>
                      </c:pt>
                      <c:pt idx="5">
                        <c:v>6</c:v>
                      </c:pt>
                      <c:pt idx="6">
                        <c:v>7</c:v>
                      </c:pt>
                      <c:pt idx="7">
                        <c:v>8</c:v>
                      </c:pt>
                      <c:pt idx="8">
                        <c:v>9</c:v>
                      </c:pt>
                      <c:pt idx="9">
                        <c:v>10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[0]!Visual_Finance</c15:sqref>
                        </c15:formulaRef>
                      </c:ext>
                    </c:extLst>
                    <c:numCache>
                      <c:formatCode>_("$"* #,##0_);_("$"* \(#,##0\);_("$"* "-"??_);_(@_)</c:formatCode>
                      <c:ptCount val="10"/>
                      <c:pt idx="0">
                        <c:v>7544.0090589083075</c:v>
                      </c:pt>
                      <c:pt idx="1">
                        <c:v>1768.9179192988281</c:v>
                      </c:pt>
                      <c:pt idx="2">
                        <c:v>1261.0505904918236</c:v>
                      </c:pt>
                      <c:pt idx="3">
                        <c:v>1087.7028700839323</c:v>
                      </c:pt>
                      <c:pt idx="4">
                        <c:v>1018.7348878938838</c:v>
                      </c:pt>
                      <c:pt idx="5">
                        <c:v>982.091436515292</c:v>
                      </c:pt>
                      <c:pt idx="6">
                        <c:v>945.9289695308081</c:v>
                      </c:pt>
                      <c:pt idx="7">
                        <c:v>924.75159403934879</c:v>
                      </c:pt>
                      <c:pt idx="8">
                        <c:v>899.84901815713067</c:v>
                      </c:pt>
                      <c:pt idx="9">
                        <c:v>887.320215030952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8-8A51-C647-B3B9-FB2372BCC436}"/>
                  </c:ext>
                </c:extLst>
              </c15:ser>
            </c15:filteredBarSeries>
          </c:ext>
        </c:extLst>
      </c:barChart>
      <c:lineChart>
        <c:grouping val="standard"/>
        <c:varyColors val="0"/>
        <c:ser>
          <c:idx val="6"/>
          <c:order val="8"/>
          <c:tx>
            <c:strRef>
              <c:f>'HTGR Results --&gt;'!$V$1</c:f>
              <c:strCache>
                <c:ptCount val="1"/>
                <c:pt idx="0">
                  <c:v> Average OCC 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tx1"/>
              </a:solidFill>
              <a:prstDash val="dash"/>
              <a:round/>
            </a:ln>
            <a:effectLst/>
          </c:spPr>
          <c:marker>
            <c:symbol val="none"/>
          </c:marker>
          <c:val>
            <c:numRef>
              <c:f>[0]!Visual_AvgOCC</c:f>
              <c:numCache>
                <c:formatCode>_("$"* #,##0_);_("$"* \(#,##0\);_("$"* "-"??_);_(@_)</c:formatCode>
                <c:ptCount val="10"/>
                <c:pt idx="0">
                  <c:v>5145.1801798759561</c:v>
                </c:pt>
                <c:pt idx="1">
                  <c:v>5145.1801798759561</c:v>
                </c:pt>
                <c:pt idx="2">
                  <c:v>5145.1801798759561</c:v>
                </c:pt>
                <c:pt idx="3">
                  <c:v>5145.1801798759561</c:v>
                </c:pt>
                <c:pt idx="4">
                  <c:v>5145.1801798759561</c:v>
                </c:pt>
                <c:pt idx="5">
                  <c:v>5145.1801798759561</c:v>
                </c:pt>
                <c:pt idx="6">
                  <c:v>5145.1801798759561</c:v>
                </c:pt>
                <c:pt idx="7">
                  <c:v>5145.1801798759561</c:v>
                </c:pt>
                <c:pt idx="8">
                  <c:v>5145.1801798759561</c:v>
                </c:pt>
                <c:pt idx="9">
                  <c:v>5145.1801798759561</c:v>
                </c:pt>
              </c:numCache>
              <c:extLst xmlns:c15="http://schemas.microsoft.com/office/drawing/2012/chart"/>
            </c:numRef>
          </c:val>
          <c:smooth val="0"/>
          <c:extLst>
            <c:ext xmlns:c16="http://schemas.microsoft.com/office/drawing/2014/chart" uri="{C3380CC4-5D6E-409C-BE32-E72D297353CC}">
              <c16:uniqueId val="{00000006-8A51-C647-B3B9-FB2372BCC43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80701152"/>
        <c:axId val="1480726112"/>
        <c:extLst>
          <c:ext xmlns:c15="http://schemas.microsoft.com/office/drawing/2012/chart" uri="{02D57815-91ED-43cb-92C2-25804820EDAC}">
            <c15:filteredLineSeries>
              <c15:ser>
                <c:idx val="7"/>
                <c:order val="9"/>
                <c:tx>
                  <c:strRef>
                    <c:extLst>
                      <c:ext uri="{02D57815-91ED-43cb-92C2-25804820EDAC}">
                        <c15:formulaRef>
                          <c15:sqref>'HTGR Results --&gt;'!$W$1</c15:sqref>
                        </c15:formulaRef>
                      </c:ext>
                    </c:extLst>
                    <c:strCache>
                      <c:ptCount val="1"/>
                      <c:pt idx="0">
                        <c:v> Average TCI </c:v>
                      </c:pt>
                    </c:strCache>
                  </c:strRef>
                </c:tx>
                <c:spPr>
                  <a:ln w="28575" cap="rnd">
                    <a:solidFill>
                      <a:schemeClr val="accent2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val>
                  <c:numRef>
                    <c:extLst>
                      <c:ext uri="{02D57815-91ED-43cb-92C2-25804820EDAC}">
                        <c15:formulaRef>
                          <c15:sqref>[0]!Visual_AvgTCI</c15:sqref>
                        </c15:formulaRef>
                      </c:ext>
                    </c:extLst>
                    <c:numCache>
                      <c:formatCode>_("$"* #,##0_);_("$"* \(#,##0\);_("$"* "-"??_);_(@_)</c:formatCode>
                      <c:ptCount val="10"/>
                      <c:pt idx="0">
                        <c:v>6877.2158358709858</c:v>
                      </c:pt>
                      <c:pt idx="1">
                        <c:v>6877.2158358709858</c:v>
                      </c:pt>
                      <c:pt idx="2">
                        <c:v>6877.2158358709858</c:v>
                      </c:pt>
                      <c:pt idx="3">
                        <c:v>6877.2158358709858</c:v>
                      </c:pt>
                      <c:pt idx="4">
                        <c:v>6877.2158358709858</c:v>
                      </c:pt>
                      <c:pt idx="5">
                        <c:v>6877.2158358709858</c:v>
                      </c:pt>
                      <c:pt idx="6">
                        <c:v>6877.2158358709858</c:v>
                      </c:pt>
                      <c:pt idx="7">
                        <c:v>6877.2158358709858</c:v>
                      </c:pt>
                      <c:pt idx="8">
                        <c:v>6877.2158358709858</c:v>
                      </c:pt>
                      <c:pt idx="9">
                        <c:v>6877.2158358709858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9-8A51-C647-B3B9-FB2372BCC436}"/>
                  </c:ext>
                </c:extLst>
              </c15:ser>
            </c15:filteredLineSeries>
          </c:ext>
        </c:extLst>
      </c:lineChart>
      <c:catAx>
        <c:axId val="148070115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 b="0" i="0" u="none" strike="noStrike" kern="1200" baseline="0">
                    <a:solidFill>
                      <a:sysClr val="windowText" lastClr="000000">
                        <a:lumMod val="65000"/>
                        <a:lumOff val="35000"/>
                      </a:sysClr>
                    </a:solidFill>
                  </a:rPr>
                  <a:t>Plant number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#,##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80726112"/>
        <c:crosses val="autoZero"/>
        <c:auto val="1"/>
        <c:lblAlgn val="ctr"/>
        <c:lblOffset val="100"/>
        <c:noMultiLvlLbl val="0"/>
      </c:catAx>
      <c:valAx>
        <c:axId val="14807261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strRef>
              <c:f>'HTGR Results --&gt;'!$P$1</c:f>
              <c:strCache>
                <c:ptCount val="1"/>
                <c:pt idx="0">
                  <c:v> Overnight Capital Cost (OCC) </c:v>
                </c:pt>
              </c:strCache>
            </c:strRef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_(&quot;$&quot;* #,##0_);_(&quot;$&quot;* \(#,##0\);_(&quot;$&quot;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80701152"/>
        <c:crosses val="autoZero"/>
        <c:crossBetween val="between"/>
      </c:valAx>
      <c:spPr>
        <a:noFill/>
        <a:ln>
          <a:solidFill>
            <a:sysClr val="windowText" lastClr="000000"/>
          </a:solidFill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12700" cap="flat" cmpd="sng" algn="ctr">
      <a:solidFill>
        <a:sysClr val="windowText" lastClr="000000"/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600" b="1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Overnight Capital Cost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'SFR Results --&gt;'!$E$1</c:f>
              <c:strCache>
                <c:ptCount val="1"/>
                <c:pt idx="0">
                  <c:v>10 - Preconstruction Costs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[0]!Visual_N_SFR</c:f>
              <c:numCache>
                <c:formatCode>General</c:formatCode>
                <c:ptCount val="10"/>
                <c:pt idx="0" formatCode="#,##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cat>
          <c:val>
            <c:numRef>
              <c:f>[0]!Visual_PreConst_SFR</c:f>
              <c:numCache>
                <c:formatCode>_("$"* #,##0_);_("$"* \(#,##0\);_("$"* "-"??_);_(@_)</c:formatCode>
                <c:ptCount val="10"/>
                <c:pt idx="0">
                  <c:v>523.87547601547396</c:v>
                </c:pt>
                <c:pt idx="1">
                  <c:v>523.87547601547396</c:v>
                </c:pt>
                <c:pt idx="2">
                  <c:v>523.87547601547396</c:v>
                </c:pt>
                <c:pt idx="3">
                  <c:v>523.87547601547396</c:v>
                </c:pt>
                <c:pt idx="4">
                  <c:v>523.87547601547396</c:v>
                </c:pt>
                <c:pt idx="5">
                  <c:v>523.87547601547396</c:v>
                </c:pt>
                <c:pt idx="6">
                  <c:v>523.87547601547396</c:v>
                </c:pt>
                <c:pt idx="7">
                  <c:v>523.87547601547396</c:v>
                </c:pt>
                <c:pt idx="8">
                  <c:v>523.87547601547396</c:v>
                </c:pt>
                <c:pt idx="9">
                  <c:v>523.87547601547396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892-8A44-BDEC-85FDB1C9E22A}"/>
            </c:ext>
          </c:extLst>
        </c:ser>
        <c:ser>
          <c:idx val="8"/>
          <c:order val="2"/>
          <c:tx>
            <c:strRef>
              <c:f>'SFR Results --&gt;'!$G$1</c:f>
              <c:strCache>
                <c:ptCount val="1"/>
                <c:pt idx="0">
                  <c:v>20 - Direct Costs: Equipment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[0]!Visual_N_SFR</c:f>
              <c:numCache>
                <c:formatCode>General</c:formatCode>
                <c:ptCount val="10"/>
                <c:pt idx="0" formatCode="#,##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cat>
          <c:val>
            <c:numRef>
              <c:f>[0]!Visual_ConstDirMat_SFR</c:f>
              <c:numCache>
                <c:formatCode>_("$"* #,##0_);_("$"* \(#,##0\);_("$"* "-"??_);_(@_)</c:formatCode>
                <c:ptCount val="10"/>
                <c:pt idx="0">
                  <c:v>5263.7922077517023</c:v>
                </c:pt>
                <c:pt idx="1">
                  <c:v>3509.6885284852424</c:v>
                </c:pt>
                <c:pt idx="2">
                  <c:v>3193.9186375098607</c:v>
                </c:pt>
                <c:pt idx="3">
                  <c:v>3127.0890309542242</c:v>
                </c:pt>
                <c:pt idx="4">
                  <c:v>3127.0890309542242</c:v>
                </c:pt>
                <c:pt idx="5">
                  <c:v>3127.0890309542242</c:v>
                </c:pt>
                <c:pt idx="6">
                  <c:v>3127.0890309542242</c:v>
                </c:pt>
                <c:pt idx="7">
                  <c:v>3127.0890309542242</c:v>
                </c:pt>
                <c:pt idx="8">
                  <c:v>3127.0890309542242</c:v>
                </c:pt>
                <c:pt idx="9">
                  <c:v>3127.0890309542242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892-8A44-BDEC-85FDB1C9E22A}"/>
            </c:ext>
          </c:extLst>
        </c:ser>
        <c:ser>
          <c:idx val="9"/>
          <c:order val="3"/>
          <c:tx>
            <c:strRef>
              <c:f>'SFR Results --&gt;'!$H$1</c:f>
              <c:strCache>
                <c:ptCount val="1"/>
                <c:pt idx="0">
                  <c:v>20 - Direct Costs: Material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numRef>
              <c:f>[0]!Visual_N_SFR</c:f>
              <c:numCache>
                <c:formatCode>General</c:formatCode>
                <c:ptCount val="10"/>
                <c:pt idx="0" formatCode="#,##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cat>
          <c:val>
            <c:numRef>
              <c:f>[0]!Visual_ConstDirEqu_SFR</c:f>
              <c:numCache>
                <c:formatCode>_("$"* #,##0_);_("$"* \(#,##0\);_("$"* "-"??_);_(@_)</c:formatCode>
                <c:ptCount val="10"/>
                <c:pt idx="0">
                  <c:v>332.58535554182163</c:v>
                </c:pt>
                <c:pt idx="1">
                  <c:v>71.205332820614885</c:v>
                </c:pt>
                <c:pt idx="2">
                  <c:v>59.014022391368904</c:v>
                </c:pt>
                <c:pt idx="3">
                  <c:v>54.952762823893757</c:v>
                </c:pt>
                <c:pt idx="4">
                  <c:v>53.202452091189741</c:v>
                </c:pt>
                <c:pt idx="5">
                  <c:v>51.814092390424129</c:v>
                </c:pt>
                <c:pt idx="6">
                  <c:v>50.668749870338523</c:v>
                </c:pt>
                <c:pt idx="7">
                  <c:v>49.697235611084061</c:v>
                </c:pt>
                <c:pt idx="8">
                  <c:v>48.855880615938588</c:v>
                </c:pt>
                <c:pt idx="9">
                  <c:v>48.115424197334498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892-8A44-BDEC-85FDB1C9E22A}"/>
            </c:ext>
          </c:extLst>
        </c:ser>
        <c:ser>
          <c:idx val="10"/>
          <c:order val="4"/>
          <c:tx>
            <c:strRef>
              <c:f>'SFR Results --&gt;'!$I$1</c:f>
              <c:strCache>
                <c:ptCount val="1"/>
                <c:pt idx="0">
                  <c:v>20 - Direct Costs: Labor</c:v>
                </c:pt>
              </c:strCache>
            </c:strRef>
          </c:tx>
          <c:spPr>
            <a:solidFill>
              <a:schemeClr val="accent5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[0]!Visual_N_SFR</c:f>
              <c:numCache>
                <c:formatCode>General</c:formatCode>
                <c:ptCount val="10"/>
                <c:pt idx="0" formatCode="#,##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cat>
          <c:val>
            <c:numRef>
              <c:f>[0]!Visual_ConstDirLab_SFR</c:f>
              <c:numCache>
                <c:formatCode>_("$"* #,##0_);_("$"* \(#,##0\);_("$"* "-"??_);_(@_)</c:formatCode>
                <c:ptCount val="10"/>
                <c:pt idx="0">
                  <c:v>2382.7238072147616</c:v>
                </c:pt>
                <c:pt idx="1">
                  <c:v>739.3925737733141</c:v>
                </c:pt>
                <c:pt idx="2">
                  <c:v>551.40408192774009</c:v>
                </c:pt>
                <c:pt idx="3">
                  <c:v>483.28914683788088</c:v>
                </c:pt>
                <c:pt idx="4">
                  <c:v>456.75652411527227</c:v>
                </c:pt>
                <c:pt idx="5">
                  <c:v>436.1780202412088</c:v>
                </c:pt>
                <c:pt idx="6">
                  <c:v>419.51444333829886</c:v>
                </c:pt>
                <c:pt idx="7">
                  <c:v>405.60260930185626</c:v>
                </c:pt>
                <c:pt idx="8">
                  <c:v>393.72043586848571</c:v>
                </c:pt>
                <c:pt idx="9">
                  <c:v>383.39097855177346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5892-8A44-BDEC-85FDB1C9E22A}"/>
            </c:ext>
          </c:extLst>
        </c:ser>
        <c:ser>
          <c:idx val="2"/>
          <c:order val="5"/>
          <c:tx>
            <c:strRef>
              <c:f>'SFR Results --&gt;'!$J$1</c:f>
              <c:strCache>
                <c:ptCount val="1"/>
                <c:pt idx="0">
                  <c:v>30 - Indirect Costs</c:v>
                </c:pt>
              </c:strCache>
            </c:strRef>
          </c:tx>
          <c:spPr>
            <a:solidFill>
              <a:srgbClr val="92D050"/>
            </a:solidFill>
            <a:ln>
              <a:noFill/>
            </a:ln>
            <a:effectLst/>
          </c:spPr>
          <c:invertIfNegative val="0"/>
          <c:cat>
            <c:numRef>
              <c:f>[0]!Visual_N_SFR</c:f>
              <c:numCache>
                <c:formatCode>General</c:formatCode>
                <c:ptCount val="10"/>
                <c:pt idx="0" formatCode="#,##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cat>
          <c:val>
            <c:numRef>
              <c:f>[0]!Visual_Indirect_SFR</c:f>
              <c:numCache>
                <c:formatCode>_("$"* #,##0_);_("$"* \(#,##0\);_("$"* "-"??_);_(@_)</c:formatCode>
                <c:ptCount val="10"/>
                <c:pt idx="0">
                  <c:v>6578.995792351413</c:v>
                </c:pt>
                <c:pt idx="1">
                  <c:v>1246.7066221332361</c:v>
                </c:pt>
                <c:pt idx="2">
                  <c:v>867.72637438496247</c:v>
                </c:pt>
                <c:pt idx="3">
                  <c:v>743.20400694744728</c:v>
                </c:pt>
                <c:pt idx="4">
                  <c:v>695.47775460390153</c:v>
                </c:pt>
                <c:pt idx="5">
                  <c:v>659.00381777433279</c:v>
                </c:pt>
                <c:pt idx="6">
                  <c:v>629.81643540928712</c:v>
                </c:pt>
                <c:pt idx="7">
                  <c:v>605.68751536014452</c:v>
                </c:pt>
                <c:pt idx="8">
                  <c:v>585.25100409349591</c:v>
                </c:pt>
                <c:pt idx="9">
                  <c:v>567.61405429702825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5892-8A44-BDEC-85FDB1C9E22A}"/>
            </c:ext>
          </c:extLst>
        </c:ser>
        <c:ser>
          <c:idx val="3"/>
          <c:order val="6"/>
          <c:tx>
            <c:strRef>
              <c:f>'SFR Results --&gt;'!$L$1</c:f>
              <c:strCache>
                <c:ptCount val="1"/>
                <c:pt idx="0">
                  <c:v>50 - Supplementary Costs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numRef>
              <c:f>[0]!Visual_N_SFR</c:f>
              <c:numCache>
                <c:formatCode>General</c:formatCode>
                <c:ptCount val="10"/>
                <c:pt idx="0" formatCode="#,##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cat>
          <c:val>
            <c:numRef>
              <c:f>[0]!Visual_Supplement_SFR</c:f>
              <c:numCache>
                <c:formatCode>_("$"* #,##0_);_("$"* \(#,##0\);_("$"* "-"??_);_(@_)</c:formatCode>
                <c:ptCount val="10"/>
                <c:pt idx="0">
                  <c:v>73.824331123543885</c:v>
                </c:pt>
                <c:pt idx="1">
                  <c:v>33.36436264813107</c:v>
                </c:pt>
                <c:pt idx="2">
                  <c:v>29.337177913637934</c:v>
                </c:pt>
                <c:pt idx="3">
                  <c:v>46.620593759212355</c:v>
                </c:pt>
                <c:pt idx="4">
                  <c:v>46.278552423117496</c:v>
                </c:pt>
                <c:pt idx="5">
                  <c:v>46.015568821297698</c:v>
                </c:pt>
                <c:pt idx="6">
                  <c:v>45.804085463251511</c:v>
                </c:pt>
                <c:pt idx="7">
                  <c:v>45.628530255699737</c:v>
                </c:pt>
                <c:pt idx="8">
                  <c:v>45.479310077071496</c:v>
                </c:pt>
                <c:pt idx="9">
                  <c:v>45.350129191178468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5892-8A44-BDEC-85FDB1C9E22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0"/>
        <c:overlap val="100"/>
        <c:axId val="1480701152"/>
        <c:axId val="1480726112"/>
        <c:extLst>
          <c:ext xmlns:c15="http://schemas.microsoft.com/office/drawing/2012/chart" uri="{02D57815-91ED-43cb-92C2-25804820EDAC}">
            <c15:filteredBarSeries>
              <c15:ser>
                <c:idx val="1"/>
                <c:order val="1"/>
                <c:tx>
                  <c:strRef>
                    <c:extLst>
                      <c:ext uri="{02D57815-91ED-43cb-92C2-25804820EDAC}">
                        <c15:formulaRef>
                          <c15:sqref>'HTGR Results --&gt;'!$F$1</c15:sqref>
                        </c15:formulaRef>
                      </c:ext>
                    </c:extLst>
                    <c:strCache>
                      <c:ptCount val="1"/>
                      <c:pt idx="0">
                        <c:v>20 - Direct Costs</c:v>
                      </c:pt>
                    </c:strCache>
                  </c:strRef>
                </c:tx>
                <c:spPr>
                  <a:solidFill>
                    <a:schemeClr val="accent2"/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>
                      <c:ext uri="{02D57815-91ED-43cb-92C2-25804820EDAC}">
                        <c15:formulaRef>
                          <c15:sqref>[0]!Visual_N_SFR</c15:sqref>
                        </c15:formulaRef>
                      </c:ext>
                    </c:extLst>
                    <c:numCache>
                      <c:formatCode>General</c:formatCode>
                      <c:ptCount val="10"/>
                      <c:pt idx="0" formatCode="#,##0">
                        <c:v>1</c:v>
                      </c:pt>
                      <c:pt idx="1">
                        <c:v>2</c:v>
                      </c:pt>
                      <c:pt idx="2">
                        <c:v>3</c:v>
                      </c:pt>
                      <c:pt idx="3">
                        <c:v>4</c:v>
                      </c:pt>
                      <c:pt idx="4">
                        <c:v>5</c:v>
                      </c:pt>
                      <c:pt idx="5">
                        <c:v>6</c:v>
                      </c:pt>
                      <c:pt idx="6">
                        <c:v>7</c:v>
                      </c:pt>
                      <c:pt idx="7">
                        <c:v>8</c:v>
                      </c:pt>
                      <c:pt idx="8">
                        <c:v>9</c:v>
                      </c:pt>
                      <c:pt idx="9">
                        <c:v>10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[0]!Visual_ConstDir</c15:sqref>
                        </c15:formulaRef>
                      </c:ext>
                    </c:extLst>
                    <c:numCache>
                      <c:formatCode>_("$"* #,##0_);_("$"* \(#,##0\);_("$"* "-"??_);_(@_)</c:formatCode>
                      <c:ptCount val="10"/>
                      <c:pt idx="0">
                        <c:v>5402.3875862316718</c:v>
                      </c:pt>
                      <c:pt idx="1">
                        <c:v>3075.3304801685385</c:v>
                      </c:pt>
                      <c:pt idx="2">
                        <c:v>2668.3843713822457</c:v>
                      </c:pt>
                      <c:pt idx="3">
                        <c:v>2540.5607456940193</c:v>
                      </c:pt>
                      <c:pt idx="4">
                        <c:v>2501.2590678417032</c:v>
                      </c:pt>
                      <c:pt idx="5">
                        <c:v>2470.7472078502478</c:v>
                      </c:pt>
                      <c:pt idx="6">
                        <c:v>2446.0188921459599</c:v>
                      </c:pt>
                      <c:pt idx="7">
                        <c:v>2425.3583094535288</c:v>
                      </c:pt>
                      <c:pt idx="8">
                        <c:v>2407.6997643988057</c:v>
                      </c:pt>
                      <c:pt idx="9">
                        <c:v>2392.3390183775468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7-5892-8A44-BDEC-85FDB1C9E22A}"/>
                  </c:ext>
                </c:extLst>
              </c15:ser>
            </c15:filteredBarSeries>
            <c15:filteredBarSeries>
              <c15:ser>
                <c:idx val="4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'HTGR Results --&gt;'!$M$1</c15:sqref>
                        </c15:formulaRef>
                      </c:ext>
                    </c:extLst>
                    <c:strCache>
                      <c:ptCount val="1"/>
                      <c:pt idx="0">
                        <c:v>60 - Financing Costs</c:v>
                      </c:pt>
                    </c:strCache>
                  </c:strRef>
                </c:tx>
                <c:spPr>
                  <a:solidFill>
                    <a:schemeClr val="accent5"/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[0]!Visual_N_SFR</c15:sqref>
                        </c15:formulaRef>
                      </c:ext>
                    </c:extLst>
                    <c:numCache>
                      <c:formatCode>General</c:formatCode>
                      <c:ptCount val="10"/>
                      <c:pt idx="0" formatCode="#,##0">
                        <c:v>1</c:v>
                      </c:pt>
                      <c:pt idx="1">
                        <c:v>2</c:v>
                      </c:pt>
                      <c:pt idx="2">
                        <c:v>3</c:v>
                      </c:pt>
                      <c:pt idx="3">
                        <c:v>4</c:v>
                      </c:pt>
                      <c:pt idx="4">
                        <c:v>5</c:v>
                      </c:pt>
                      <c:pt idx="5">
                        <c:v>6</c:v>
                      </c:pt>
                      <c:pt idx="6">
                        <c:v>7</c:v>
                      </c:pt>
                      <c:pt idx="7">
                        <c:v>8</c:v>
                      </c:pt>
                      <c:pt idx="8">
                        <c:v>9</c:v>
                      </c:pt>
                      <c:pt idx="9">
                        <c:v>10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[0]!Visual_Finance</c15:sqref>
                        </c15:formulaRef>
                      </c:ext>
                    </c:extLst>
                    <c:numCache>
                      <c:formatCode>_("$"* #,##0_);_("$"* \(#,##0\);_("$"* "-"??_);_(@_)</c:formatCode>
                      <c:ptCount val="10"/>
                      <c:pt idx="0">
                        <c:v>7544.0090589083075</c:v>
                      </c:pt>
                      <c:pt idx="1">
                        <c:v>1768.9179192988281</c:v>
                      </c:pt>
                      <c:pt idx="2">
                        <c:v>1261.0505904918236</c:v>
                      </c:pt>
                      <c:pt idx="3">
                        <c:v>1087.7028700839323</c:v>
                      </c:pt>
                      <c:pt idx="4">
                        <c:v>1018.7348878938838</c:v>
                      </c:pt>
                      <c:pt idx="5">
                        <c:v>982.091436515292</c:v>
                      </c:pt>
                      <c:pt idx="6">
                        <c:v>945.9289695308081</c:v>
                      </c:pt>
                      <c:pt idx="7">
                        <c:v>924.75159403934879</c:v>
                      </c:pt>
                      <c:pt idx="8">
                        <c:v>899.84901815713067</c:v>
                      </c:pt>
                      <c:pt idx="9">
                        <c:v>887.320215030952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8-5892-8A44-BDEC-85FDB1C9E22A}"/>
                  </c:ext>
                </c:extLst>
              </c15:ser>
            </c15:filteredBarSeries>
          </c:ext>
        </c:extLst>
      </c:barChart>
      <c:lineChart>
        <c:grouping val="standard"/>
        <c:varyColors val="0"/>
        <c:ser>
          <c:idx val="6"/>
          <c:order val="8"/>
          <c:tx>
            <c:strRef>
              <c:f>'SFR Results --&gt;'!$V$1</c:f>
              <c:strCache>
                <c:ptCount val="1"/>
                <c:pt idx="0">
                  <c:v> Average OCC </c:v>
                </c:pt>
              </c:strCache>
            </c:strRef>
          </c:tx>
          <c:spPr>
            <a:ln w="28575" cap="rnd">
              <a:solidFill>
                <a:schemeClr val="tx1"/>
              </a:solidFill>
              <a:prstDash val="dash"/>
              <a:round/>
            </a:ln>
            <a:effectLst/>
          </c:spPr>
          <c:marker>
            <c:symbol val="none"/>
          </c:marker>
          <c:val>
            <c:numRef>
              <c:f>[0]!Visual_AvgOCC_SFR</c:f>
              <c:numCache>
                <c:formatCode>_("$"* #,##0_);_("$"* \(#,##0\);_("$"* "-"??_);_(@_)</c:formatCode>
                <c:ptCount val="10"/>
                <c:pt idx="0">
                  <c:v>6020.5047299137113</c:v>
                </c:pt>
                <c:pt idx="1">
                  <c:v>6020.5047299137113</c:v>
                </c:pt>
                <c:pt idx="2">
                  <c:v>6020.5047299137113</c:v>
                </c:pt>
                <c:pt idx="3">
                  <c:v>6020.5047299137113</c:v>
                </c:pt>
                <c:pt idx="4">
                  <c:v>6020.5047299137113</c:v>
                </c:pt>
                <c:pt idx="5">
                  <c:v>6020.5047299137113</c:v>
                </c:pt>
                <c:pt idx="6">
                  <c:v>6020.5047299137113</c:v>
                </c:pt>
                <c:pt idx="7">
                  <c:v>6020.5047299137113</c:v>
                </c:pt>
                <c:pt idx="8">
                  <c:v>6020.5047299137113</c:v>
                </c:pt>
                <c:pt idx="9">
                  <c:v>6020.5047299137113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5892-8A44-BDEC-85FDB1C9E22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80701152"/>
        <c:axId val="1480726112"/>
        <c:extLst>
          <c:ext xmlns:c15="http://schemas.microsoft.com/office/drawing/2012/chart" uri="{02D57815-91ED-43cb-92C2-25804820EDAC}">
            <c15:filteredLineSeries>
              <c15:ser>
                <c:idx val="7"/>
                <c:order val="9"/>
                <c:tx>
                  <c:strRef>
                    <c:extLst>
                      <c:ext uri="{02D57815-91ED-43cb-92C2-25804820EDAC}">
                        <c15:formulaRef>
                          <c15:sqref>'HTGR Results --&gt;'!$W$1</c15:sqref>
                        </c15:formulaRef>
                      </c:ext>
                    </c:extLst>
                    <c:strCache>
                      <c:ptCount val="1"/>
                      <c:pt idx="0">
                        <c:v> Average TCI </c:v>
                      </c:pt>
                    </c:strCache>
                  </c:strRef>
                </c:tx>
                <c:spPr>
                  <a:ln w="28575" cap="rnd">
                    <a:solidFill>
                      <a:schemeClr val="accent2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val>
                  <c:numRef>
                    <c:extLst>
                      <c:ext uri="{02D57815-91ED-43cb-92C2-25804820EDAC}">
                        <c15:formulaRef>
                          <c15:sqref>[0]!Visual_AvgTCI</c15:sqref>
                        </c15:formulaRef>
                      </c:ext>
                    </c:extLst>
                    <c:numCache>
                      <c:formatCode>_("$"* #,##0_);_("$"* \(#,##0\);_("$"* "-"??_);_(@_)</c:formatCode>
                      <c:ptCount val="10"/>
                      <c:pt idx="0">
                        <c:v>6877.2158358709858</c:v>
                      </c:pt>
                      <c:pt idx="1">
                        <c:v>6877.2158358709858</c:v>
                      </c:pt>
                      <c:pt idx="2">
                        <c:v>6877.2158358709858</c:v>
                      </c:pt>
                      <c:pt idx="3">
                        <c:v>6877.2158358709858</c:v>
                      </c:pt>
                      <c:pt idx="4">
                        <c:v>6877.2158358709858</c:v>
                      </c:pt>
                      <c:pt idx="5">
                        <c:v>6877.2158358709858</c:v>
                      </c:pt>
                      <c:pt idx="6">
                        <c:v>6877.2158358709858</c:v>
                      </c:pt>
                      <c:pt idx="7">
                        <c:v>6877.2158358709858</c:v>
                      </c:pt>
                      <c:pt idx="8">
                        <c:v>6877.2158358709858</c:v>
                      </c:pt>
                      <c:pt idx="9">
                        <c:v>6877.2158358709858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9-5892-8A44-BDEC-85FDB1C9E22A}"/>
                  </c:ext>
                </c:extLst>
              </c15:ser>
            </c15:filteredLineSeries>
          </c:ext>
        </c:extLst>
      </c:lineChart>
      <c:catAx>
        <c:axId val="148070115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 b="0" i="0" u="none" strike="noStrike" kern="1200" baseline="0">
                    <a:solidFill>
                      <a:sysClr val="windowText" lastClr="000000">
                        <a:lumMod val="65000"/>
                        <a:lumOff val="35000"/>
                      </a:sysClr>
                    </a:solidFill>
                  </a:rPr>
                  <a:t>Plant number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#,##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80726112"/>
        <c:crosses val="autoZero"/>
        <c:auto val="1"/>
        <c:lblAlgn val="ctr"/>
        <c:lblOffset val="100"/>
        <c:noMultiLvlLbl val="0"/>
      </c:catAx>
      <c:valAx>
        <c:axId val="14807261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strRef>
              <c:f>'HTGR Results --&gt;'!$P$1</c:f>
              <c:strCache>
                <c:ptCount val="1"/>
                <c:pt idx="0">
                  <c:v> Overnight Capital Cost (OCC) </c:v>
                </c:pt>
              </c:strCache>
            </c:strRef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_(&quot;$&quot;* #,##0_);_(&quot;$&quot;* \(#,##0\);_(&quot;$&quot;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80701152"/>
        <c:crosses val="autoZero"/>
        <c:crossBetween val="between"/>
      </c:valAx>
      <c:spPr>
        <a:noFill/>
        <a:ln>
          <a:solidFill>
            <a:sysClr val="windowText" lastClr="000000"/>
          </a:solidFill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12700" cap="flat" cmpd="sng" algn="ctr">
      <a:solidFill>
        <a:sysClr val="windowText" lastClr="000000"/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600" b="1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Total Capital Investment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'SFR Results --&gt;'!$E$1</c:f>
              <c:strCache>
                <c:ptCount val="1"/>
                <c:pt idx="0">
                  <c:v>10 - Preconstruction Costs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[0]!Visual_N_SFR</c:f>
              <c:numCache>
                <c:formatCode>General</c:formatCode>
                <c:ptCount val="10"/>
                <c:pt idx="0" formatCode="#,##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cat>
          <c:val>
            <c:numRef>
              <c:f>[0]!Visual_PreConst_SFR</c:f>
              <c:numCache>
                <c:formatCode>_("$"* #,##0_);_("$"* \(#,##0\);_("$"* "-"??_);_(@_)</c:formatCode>
                <c:ptCount val="10"/>
                <c:pt idx="0">
                  <c:v>523.87547601547396</c:v>
                </c:pt>
                <c:pt idx="1">
                  <c:v>523.87547601547396</c:v>
                </c:pt>
                <c:pt idx="2">
                  <c:v>523.87547601547396</c:v>
                </c:pt>
                <c:pt idx="3">
                  <c:v>523.87547601547396</c:v>
                </c:pt>
                <c:pt idx="4">
                  <c:v>523.87547601547396</c:v>
                </c:pt>
                <c:pt idx="5">
                  <c:v>523.87547601547396</c:v>
                </c:pt>
                <c:pt idx="6">
                  <c:v>523.87547601547396</c:v>
                </c:pt>
                <c:pt idx="7">
                  <c:v>523.87547601547396</c:v>
                </c:pt>
                <c:pt idx="8">
                  <c:v>523.87547601547396</c:v>
                </c:pt>
                <c:pt idx="9">
                  <c:v>523.87547601547396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2C0-F14A-B2D1-07B0FD7DE27F}"/>
            </c:ext>
          </c:extLst>
        </c:ser>
        <c:ser>
          <c:idx val="1"/>
          <c:order val="1"/>
          <c:tx>
            <c:strRef>
              <c:f>'SFR Results --&gt;'!$F$1</c:f>
              <c:strCache>
                <c:ptCount val="1"/>
                <c:pt idx="0">
                  <c:v>20 - Direct Costs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numRef>
              <c:f>[0]!Visual_N_SFR</c:f>
              <c:numCache>
                <c:formatCode>General</c:formatCode>
                <c:ptCount val="10"/>
                <c:pt idx="0" formatCode="#,##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cat>
          <c:val>
            <c:numRef>
              <c:f>[0]!Visual_ConstDir_SFR</c:f>
              <c:numCache>
                <c:formatCode>_("$"* #,##0_);_("$"* \(#,##0\);_("$"* "-"??_);_(@_)</c:formatCode>
                <c:ptCount val="10"/>
                <c:pt idx="0">
                  <c:v>7979.101370508286</c:v>
                </c:pt>
                <c:pt idx="1">
                  <c:v>4320.2864350791706</c:v>
                </c:pt>
                <c:pt idx="2">
                  <c:v>3804.3367418289699</c:v>
                </c:pt>
                <c:pt idx="3">
                  <c:v>3665.3309406159983</c:v>
                </c:pt>
                <c:pt idx="4">
                  <c:v>3637.0480071606867</c:v>
                </c:pt>
                <c:pt idx="5">
                  <c:v>3615.0811435858568</c:v>
                </c:pt>
                <c:pt idx="6">
                  <c:v>3597.2722241628617</c:v>
                </c:pt>
                <c:pt idx="7">
                  <c:v>3582.3888758671637</c:v>
                </c:pt>
                <c:pt idx="8">
                  <c:v>3569.665347438648</c:v>
                </c:pt>
                <c:pt idx="9">
                  <c:v>3558.5954337033322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1-52C0-F14A-B2D1-07B0FD7DE27F}"/>
            </c:ext>
          </c:extLst>
        </c:ser>
        <c:ser>
          <c:idx val="2"/>
          <c:order val="5"/>
          <c:tx>
            <c:strRef>
              <c:f>'SFR Results --&gt;'!$J$1</c:f>
              <c:strCache>
                <c:ptCount val="1"/>
                <c:pt idx="0">
                  <c:v>30 - Indirect Costs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numRef>
              <c:f>[0]!Visual_N_SFR</c:f>
              <c:numCache>
                <c:formatCode>General</c:formatCode>
                <c:ptCount val="10"/>
                <c:pt idx="0" formatCode="#,##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cat>
          <c:val>
            <c:numRef>
              <c:f>[0]!Visual_Indirect_SFR</c:f>
              <c:numCache>
                <c:formatCode>_("$"* #,##0_);_("$"* \(#,##0\);_("$"* "-"??_);_(@_)</c:formatCode>
                <c:ptCount val="10"/>
                <c:pt idx="0">
                  <c:v>6578.995792351413</c:v>
                </c:pt>
                <c:pt idx="1">
                  <c:v>1246.7066221332361</c:v>
                </c:pt>
                <c:pt idx="2">
                  <c:v>867.72637438496247</c:v>
                </c:pt>
                <c:pt idx="3">
                  <c:v>743.20400694744728</c:v>
                </c:pt>
                <c:pt idx="4">
                  <c:v>695.47775460390153</c:v>
                </c:pt>
                <c:pt idx="5">
                  <c:v>659.00381777433279</c:v>
                </c:pt>
                <c:pt idx="6">
                  <c:v>629.81643540928712</c:v>
                </c:pt>
                <c:pt idx="7">
                  <c:v>605.68751536014452</c:v>
                </c:pt>
                <c:pt idx="8">
                  <c:v>585.25100409349591</c:v>
                </c:pt>
                <c:pt idx="9">
                  <c:v>567.61405429702825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2C0-F14A-B2D1-07B0FD7DE27F}"/>
            </c:ext>
          </c:extLst>
        </c:ser>
        <c:ser>
          <c:idx val="3"/>
          <c:order val="6"/>
          <c:tx>
            <c:strRef>
              <c:f>'SFR Results --&gt;'!$L$1</c:f>
              <c:strCache>
                <c:ptCount val="1"/>
                <c:pt idx="0">
                  <c:v>50 - Supplementary Costs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numRef>
              <c:f>[0]!Visual_N_SFR</c:f>
              <c:numCache>
                <c:formatCode>General</c:formatCode>
                <c:ptCount val="10"/>
                <c:pt idx="0" formatCode="#,##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cat>
          <c:val>
            <c:numRef>
              <c:f>[0]!Visual_Supplement_SFR</c:f>
              <c:numCache>
                <c:formatCode>_("$"* #,##0_);_("$"* \(#,##0\);_("$"* "-"??_);_(@_)</c:formatCode>
                <c:ptCount val="10"/>
                <c:pt idx="0">
                  <c:v>73.824331123543885</c:v>
                </c:pt>
                <c:pt idx="1">
                  <c:v>33.36436264813107</c:v>
                </c:pt>
                <c:pt idx="2">
                  <c:v>29.337177913637934</c:v>
                </c:pt>
                <c:pt idx="3">
                  <c:v>46.620593759212355</c:v>
                </c:pt>
                <c:pt idx="4">
                  <c:v>46.278552423117496</c:v>
                </c:pt>
                <c:pt idx="5">
                  <c:v>46.015568821297698</c:v>
                </c:pt>
                <c:pt idx="6">
                  <c:v>45.804085463251511</c:v>
                </c:pt>
                <c:pt idx="7">
                  <c:v>45.628530255699737</c:v>
                </c:pt>
                <c:pt idx="8">
                  <c:v>45.479310077071496</c:v>
                </c:pt>
                <c:pt idx="9">
                  <c:v>45.350129191178468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52C0-F14A-B2D1-07B0FD7DE27F}"/>
            </c:ext>
          </c:extLst>
        </c:ser>
        <c:ser>
          <c:idx val="4"/>
          <c:order val="7"/>
          <c:tx>
            <c:strRef>
              <c:f>'SFR Results --&gt;'!$M$1</c:f>
              <c:strCache>
                <c:ptCount val="1"/>
                <c:pt idx="0">
                  <c:v>60 - Financing Costs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numRef>
              <c:f>[0]!Visual_N_SFR</c:f>
              <c:numCache>
                <c:formatCode>General</c:formatCode>
                <c:ptCount val="10"/>
                <c:pt idx="0" formatCode="#,##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cat>
          <c:val>
            <c:numRef>
              <c:f>[0]!Visual_Finance_SFR</c:f>
              <c:numCache>
                <c:formatCode>_("$"* #,##0_);_("$"* \(#,##0\);_("$"* "-"??_);_(@_)</c:formatCode>
                <c:ptCount val="10"/>
                <c:pt idx="0">
                  <c:v>6914.1119030104301</c:v>
                </c:pt>
                <c:pt idx="1">
                  <c:v>1500.4114303024521</c:v>
                </c:pt>
                <c:pt idx="2">
                  <c:v>1121.1625124983702</c:v>
                </c:pt>
                <c:pt idx="3">
                  <c:v>993.57399924360493</c:v>
                </c:pt>
                <c:pt idx="4">
                  <c:v>948.23010168441465</c:v>
                </c:pt>
                <c:pt idx="5">
                  <c:v>922.78695079988915</c:v>
                </c:pt>
                <c:pt idx="6">
                  <c:v>907.74984645230552</c:v>
                </c:pt>
                <c:pt idx="7">
                  <c:v>891.0074498839075</c:v>
                </c:pt>
                <c:pt idx="8">
                  <c:v>876.8712230728454</c:v>
                </c:pt>
                <c:pt idx="9">
                  <c:v>869.92145882059617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4-52C0-F14A-B2D1-07B0FD7DE27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0"/>
        <c:overlap val="100"/>
        <c:axId val="1480701152"/>
        <c:axId val="1480726112"/>
        <c:extLst>
          <c:ext xmlns:c15="http://schemas.microsoft.com/office/drawing/2012/chart" uri="{02D57815-91ED-43cb-92C2-25804820EDAC}">
            <c15:filteredBarSeries>
              <c15:ser>
                <c:idx val="8"/>
                <c:order val="2"/>
                <c:tx>
                  <c:strRef>
                    <c:extLst>
                      <c:ext uri="{02D57815-91ED-43cb-92C2-25804820EDAC}">
                        <c15:formulaRef>
                          <c15:sqref>'SFR Results --&gt;'!$G$1</c15:sqref>
                        </c15:formulaRef>
                      </c:ext>
                    </c:extLst>
                    <c:strCache>
                      <c:ptCount val="1"/>
                      <c:pt idx="0">
                        <c:v>20 - Direct Costs: Equipment</c:v>
                      </c:pt>
                    </c:strCache>
                  </c:strRef>
                </c:tx>
                <c:spPr>
                  <a:solidFill>
                    <a:schemeClr val="accent3">
                      <a:lumMod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>
                      <c:ext uri="{02D57815-91ED-43cb-92C2-25804820EDAC}">
                        <c15:formulaRef>
                          <c15:sqref>[0]!Visual_N_SFR</c15:sqref>
                        </c15:formulaRef>
                      </c:ext>
                    </c:extLst>
                    <c:numCache>
                      <c:formatCode>General</c:formatCode>
                      <c:ptCount val="10"/>
                      <c:pt idx="0" formatCode="#,##0">
                        <c:v>1</c:v>
                      </c:pt>
                      <c:pt idx="1">
                        <c:v>2</c:v>
                      </c:pt>
                      <c:pt idx="2">
                        <c:v>3</c:v>
                      </c:pt>
                      <c:pt idx="3">
                        <c:v>4</c:v>
                      </c:pt>
                      <c:pt idx="4">
                        <c:v>5</c:v>
                      </c:pt>
                      <c:pt idx="5">
                        <c:v>6</c:v>
                      </c:pt>
                      <c:pt idx="6">
                        <c:v>7</c:v>
                      </c:pt>
                      <c:pt idx="7">
                        <c:v>8</c:v>
                      </c:pt>
                      <c:pt idx="8">
                        <c:v>9</c:v>
                      </c:pt>
                      <c:pt idx="9">
                        <c:v>10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'SFR Results --&gt;'!$G$2:$G$13</c15:sqref>
                        </c15:formulaRef>
                      </c:ext>
                    </c:extLst>
                    <c:numCache>
                      <c:formatCode>_("$"* #,##0_);_("$"* \(#,##0\);_("$"* "-"??_);_(@_)</c:formatCode>
                      <c:ptCount val="12"/>
                      <c:pt idx="0">
                        <c:v>5263.7922077517023</c:v>
                      </c:pt>
                      <c:pt idx="1">
                        <c:v>3509.6885284852424</c:v>
                      </c:pt>
                      <c:pt idx="2">
                        <c:v>3193.9186375098607</c:v>
                      </c:pt>
                      <c:pt idx="3">
                        <c:v>3127.0890309542242</c:v>
                      </c:pt>
                      <c:pt idx="4">
                        <c:v>3127.0890309542242</c:v>
                      </c:pt>
                      <c:pt idx="5">
                        <c:v>3127.0890309542242</c:v>
                      </c:pt>
                      <c:pt idx="6">
                        <c:v>3127.0890309542242</c:v>
                      </c:pt>
                      <c:pt idx="7">
                        <c:v>3127.0890309542242</c:v>
                      </c:pt>
                      <c:pt idx="8">
                        <c:v>3127.0890309542242</c:v>
                      </c:pt>
                      <c:pt idx="9">
                        <c:v>3127.0890309542242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6-52C0-F14A-B2D1-07B0FD7DE27F}"/>
                  </c:ext>
                </c:extLst>
              </c15:ser>
            </c15:filteredBarSeries>
            <c15:filteredBarSeries>
              <c15:ser>
                <c:idx val="9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'SFR Results --&gt;'!$H$1</c15:sqref>
                        </c15:formulaRef>
                      </c:ext>
                    </c:extLst>
                    <c:strCache>
                      <c:ptCount val="1"/>
                      <c:pt idx="0">
                        <c:v>20 - Direct Costs: Material</c:v>
                      </c:pt>
                    </c:strCache>
                  </c:strRef>
                </c:tx>
                <c:spPr>
                  <a:solidFill>
                    <a:schemeClr val="accent4">
                      <a:lumMod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[0]!Visual_N_SFR</c15:sqref>
                        </c15:formulaRef>
                      </c:ext>
                    </c:extLst>
                    <c:numCache>
                      <c:formatCode>General</c:formatCode>
                      <c:ptCount val="10"/>
                      <c:pt idx="0" formatCode="#,##0">
                        <c:v>1</c:v>
                      </c:pt>
                      <c:pt idx="1">
                        <c:v>2</c:v>
                      </c:pt>
                      <c:pt idx="2">
                        <c:v>3</c:v>
                      </c:pt>
                      <c:pt idx="3">
                        <c:v>4</c:v>
                      </c:pt>
                      <c:pt idx="4">
                        <c:v>5</c:v>
                      </c:pt>
                      <c:pt idx="5">
                        <c:v>6</c:v>
                      </c:pt>
                      <c:pt idx="6">
                        <c:v>7</c:v>
                      </c:pt>
                      <c:pt idx="7">
                        <c:v>8</c:v>
                      </c:pt>
                      <c:pt idx="8">
                        <c:v>9</c:v>
                      </c:pt>
                      <c:pt idx="9">
                        <c:v>10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'SFR Results --&gt;'!$H$2:$H$13</c15:sqref>
                        </c15:formulaRef>
                      </c:ext>
                    </c:extLst>
                    <c:numCache>
                      <c:formatCode>_("$"* #,##0_);_("$"* \(#,##0\);_("$"* "-"??_);_(@_)</c:formatCode>
                      <c:ptCount val="12"/>
                      <c:pt idx="0">
                        <c:v>332.58535554182163</c:v>
                      </c:pt>
                      <c:pt idx="1">
                        <c:v>71.205332820614885</c:v>
                      </c:pt>
                      <c:pt idx="2">
                        <c:v>59.014022391368904</c:v>
                      </c:pt>
                      <c:pt idx="3">
                        <c:v>54.952762823893757</c:v>
                      </c:pt>
                      <c:pt idx="4">
                        <c:v>53.202452091189741</c:v>
                      </c:pt>
                      <c:pt idx="5">
                        <c:v>51.814092390424129</c:v>
                      </c:pt>
                      <c:pt idx="6">
                        <c:v>50.668749870338523</c:v>
                      </c:pt>
                      <c:pt idx="7">
                        <c:v>49.697235611084061</c:v>
                      </c:pt>
                      <c:pt idx="8">
                        <c:v>48.855880615938588</c:v>
                      </c:pt>
                      <c:pt idx="9">
                        <c:v>48.115424197334498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52C0-F14A-B2D1-07B0FD7DE27F}"/>
                  </c:ext>
                </c:extLst>
              </c15:ser>
            </c15:filteredBarSeries>
            <c15:filteredBarSeries>
              <c15:ser>
                <c:idx val="10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'SFR Results --&gt;'!$I$1</c15:sqref>
                        </c15:formulaRef>
                      </c:ext>
                    </c:extLst>
                    <c:strCache>
                      <c:ptCount val="1"/>
                      <c:pt idx="0">
                        <c:v>20 - Direct Costs: Labor</c:v>
                      </c:pt>
                    </c:strCache>
                  </c:strRef>
                </c:tx>
                <c:spPr>
                  <a:solidFill>
                    <a:schemeClr val="accent5">
                      <a:lumMod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[0]!Visual_N_SFR</c15:sqref>
                        </c15:formulaRef>
                      </c:ext>
                    </c:extLst>
                    <c:numCache>
                      <c:formatCode>General</c:formatCode>
                      <c:ptCount val="10"/>
                      <c:pt idx="0" formatCode="#,##0">
                        <c:v>1</c:v>
                      </c:pt>
                      <c:pt idx="1">
                        <c:v>2</c:v>
                      </c:pt>
                      <c:pt idx="2">
                        <c:v>3</c:v>
                      </c:pt>
                      <c:pt idx="3">
                        <c:v>4</c:v>
                      </c:pt>
                      <c:pt idx="4">
                        <c:v>5</c:v>
                      </c:pt>
                      <c:pt idx="5">
                        <c:v>6</c:v>
                      </c:pt>
                      <c:pt idx="6">
                        <c:v>7</c:v>
                      </c:pt>
                      <c:pt idx="7">
                        <c:v>8</c:v>
                      </c:pt>
                      <c:pt idx="8">
                        <c:v>9</c:v>
                      </c:pt>
                      <c:pt idx="9">
                        <c:v>10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'SFR Results --&gt;'!$I$2:$I$13</c15:sqref>
                        </c15:formulaRef>
                      </c:ext>
                    </c:extLst>
                    <c:numCache>
                      <c:formatCode>_("$"* #,##0_);_("$"* \(#,##0\);_("$"* "-"??_);_(@_)</c:formatCode>
                      <c:ptCount val="12"/>
                      <c:pt idx="0">
                        <c:v>2382.7238072147616</c:v>
                      </c:pt>
                      <c:pt idx="1">
                        <c:v>739.3925737733141</c:v>
                      </c:pt>
                      <c:pt idx="2">
                        <c:v>551.40408192774009</c:v>
                      </c:pt>
                      <c:pt idx="3">
                        <c:v>483.28914683788088</c:v>
                      </c:pt>
                      <c:pt idx="4">
                        <c:v>456.75652411527227</c:v>
                      </c:pt>
                      <c:pt idx="5">
                        <c:v>436.1780202412088</c:v>
                      </c:pt>
                      <c:pt idx="6">
                        <c:v>419.51444333829886</c:v>
                      </c:pt>
                      <c:pt idx="7">
                        <c:v>405.60260930185626</c:v>
                      </c:pt>
                      <c:pt idx="8">
                        <c:v>393.72043586848571</c:v>
                      </c:pt>
                      <c:pt idx="9">
                        <c:v>383.39097855177346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8-52C0-F14A-B2D1-07B0FD7DE27F}"/>
                  </c:ext>
                </c:extLst>
              </c15:ser>
            </c15:filteredBarSeries>
          </c:ext>
        </c:extLst>
      </c:barChart>
      <c:lineChart>
        <c:grouping val="standard"/>
        <c:varyColors val="0"/>
        <c:ser>
          <c:idx val="7"/>
          <c:order val="10"/>
          <c:tx>
            <c:strRef>
              <c:f>'SFR Results --&gt;'!$W$1</c:f>
              <c:strCache>
                <c:ptCount val="1"/>
                <c:pt idx="0">
                  <c:v> Average TCI </c:v>
                </c:pt>
              </c:strCache>
            </c:strRef>
          </c:tx>
          <c:spPr>
            <a:ln w="28575" cap="rnd">
              <a:solidFill>
                <a:schemeClr val="tx1"/>
              </a:solidFill>
              <a:prstDash val="dash"/>
              <a:round/>
            </a:ln>
            <a:effectLst/>
          </c:spPr>
          <c:marker>
            <c:symbol val="none"/>
          </c:marker>
          <c:val>
            <c:numRef>
              <c:f>[0]!Visual_AvgTCI_SFR</c:f>
              <c:numCache>
                <c:formatCode>_("$"* #,##0_);_("$"* \(#,##0\);_("$"* "-"??_);_(@_)</c:formatCode>
                <c:ptCount val="10"/>
                <c:pt idx="0">
                  <c:v>7615.0874174905912</c:v>
                </c:pt>
                <c:pt idx="1">
                  <c:v>7615.0874174905912</c:v>
                </c:pt>
                <c:pt idx="2">
                  <c:v>7615.0874174905912</c:v>
                </c:pt>
                <c:pt idx="3">
                  <c:v>7615.0874174905912</c:v>
                </c:pt>
                <c:pt idx="4">
                  <c:v>7615.0874174905912</c:v>
                </c:pt>
                <c:pt idx="5">
                  <c:v>7615.0874174905912</c:v>
                </c:pt>
                <c:pt idx="6">
                  <c:v>7615.0874174905912</c:v>
                </c:pt>
                <c:pt idx="7">
                  <c:v>7615.0874174905912</c:v>
                </c:pt>
                <c:pt idx="8">
                  <c:v>7615.0874174905912</c:v>
                </c:pt>
                <c:pt idx="9">
                  <c:v>7615.0874174905912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5-52C0-F14A-B2D1-07B0FD7DE27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80701152"/>
        <c:axId val="1480726112"/>
        <c:extLst>
          <c:ext xmlns:c15="http://schemas.microsoft.com/office/drawing/2012/chart" uri="{02D57815-91ED-43cb-92C2-25804820EDAC}">
            <c15:filteredLineSeries>
              <c15:ser>
                <c:idx val="5"/>
                <c:order val="8"/>
                <c:tx>
                  <c:strRef>
                    <c:extLst>
                      <c:ext uri="{02D57815-91ED-43cb-92C2-25804820EDAC}">
                        <c15:formulaRef>
                          <c15:sqref>'SFR Results --&gt;'!$U$1</c15:sqref>
                        </c15:formulaRef>
                      </c:ext>
                    </c:extLst>
                    <c:strCache>
                      <c:ptCount val="1"/>
                      <c:pt idx="0">
                        <c:v> Average Base Cost </c:v>
                      </c:pt>
                    </c:strCache>
                  </c:strRef>
                </c:tx>
                <c:spPr>
                  <a:ln w="28575" cap="rnd">
                    <a:solidFill>
                      <a:schemeClr val="tx1"/>
                    </a:solidFill>
                    <a:prstDash val="dash"/>
                    <a:round/>
                  </a:ln>
                  <a:effectLst/>
                </c:spPr>
                <c:marker>
                  <c:symbol val="none"/>
                </c:marker>
                <c:val>
                  <c:numRef>
                    <c:extLst>
                      <c:ext uri="{02D57815-91ED-43cb-92C2-25804820EDAC}">
                        <c15:formulaRef>
                          <c15:sqref>'SFR Results --&gt;'!$U$2:$U$13</c15:sqref>
                        </c15:formulaRef>
                      </c:ext>
                    </c:extLst>
                    <c:numCache>
                      <c:formatCode>_("$"* #,##0_);_("$"* \(#,##0\);_("$"* "-"??_);_(@_)</c:formatCode>
                      <c:ptCount val="12"/>
                      <c:pt idx="0">
                        <c:v>4656.7861280105717</c:v>
                      </c:pt>
                      <c:pt idx="1">
                        <c:v>4656.7861280105717</c:v>
                      </c:pt>
                      <c:pt idx="2">
                        <c:v>4656.7861280105717</c:v>
                      </c:pt>
                      <c:pt idx="3">
                        <c:v>4656.7861280105717</c:v>
                      </c:pt>
                      <c:pt idx="4">
                        <c:v>4656.7861280105717</c:v>
                      </c:pt>
                      <c:pt idx="5">
                        <c:v>4656.7861280105717</c:v>
                      </c:pt>
                      <c:pt idx="6">
                        <c:v>4656.7861280105717</c:v>
                      </c:pt>
                      <c:pt idx="7">
                        <c:v>4656.7861280105717</c:v>
                      </c:pt>
                      <c:pt idx="8">
                        <c:v>4656.7861280105717</c:v>
                      </c:pt>
                      <c:pt idx="9">
                        <c:v>4656.7861280105717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9-52C0-F14A-B2D1-07B0FD7DE27F}"/>
                  </c:ext>
                </c:extLst>
              </c15:ser>
            </c15:filteredLineSeries>
            <c15:filteredLineSeries>
              <c15:ser>
                <c:idx val="6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'SFR Results --&gt;'!$V$1</c15:sqref>
                        </c15:formulaRef>
                      </c:ext>
                    </c:extLst>
                    <c:strCache>
                      <c:ptCount val="1"/>
                      <c:pt idx="0">
                        <c:v> Average OCC </c:v>
                      </c:pt>
                    </c:strCache>
                  </c:strRef>
                </c:tx>
                <c:spPr>
                  <a:ln w="28575" cap="rnd">
                    <a:solidFill>
                      <a:schemeClr val="tx1"/>
                    </a:solidFill>
                    <a:prstDash val="dash"/>
                    <a:round/>
                  </a:ln>
                  <a:effectLst/>
                </c:spPr>
                <c:marker>
                  <c:symbol val="none"/>
                </c:marker>
                <c:dLbls>
                  <c:dLbl>
                    <c:idx val="3"/>
                    <c:dLblPos val="t"/>
                    <c:showLegendKey val="0"/>
                    <c:showVal val="1"/>
                    <c:showCatName val="0"/>
                    <c:showSerName val="0"/>
                    <c:showPercent val="0"/>
                    <c:showBubbleSize val="0"/>
                    <c:extLst xmlns:c15="http://schemas.microsoft.com/office/drawing/2012/chart">
                      <c:ext xmlns:c15="http://schemas.microsoft.com/office/drawing/2012/chart" uri="{CE6537A1-D6FC-4f65-9D91-7224C49458BB}"/>
                      <c:ext xmlns:c16="http://schemas.microsoft.com/office/drawing/2014/chart" uri="{C3380CC4-5D6E-409C-BE32-E72D297353CC}">
                        <c16:uniqueId val="{0000000A-52C0-F14A-B2D1-07B0FD7DE27F}"/>
                      </c:ext>
                    </c:extLst>
                  </c:dLbl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0"/>
                  <c:showCatName val="0"/>
                  <c:showSerName val="0"/>
                  <c:showPercent val="0"/>
                  <c:showBubbleSize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'SFR Results --&gt;'!$V$2:$V$13</c15:sqref>
                        </c15:formulaRef>
                      </c:ext>
                    </c:extLst>
                    <c:numCache>
                      <c:formatCode>_("$"* #,##0_);_("$"* \(#,##0\);_("$"* "-"??_);_(@_)</c:formatCode>
                      <c:ptCount val="12"/>
                      <c:pt idx="0">
                        <c:v>6020.5047299137113</c:v>
                      </c:pt>
                      <c:pt idx="1">
                        <c:v>6020.5047299137113</c:v>
                      </c:pt>
                      <c:pt idx="2">
                        <c:v>6020.5047299137113</c:v>
                      </c:pt>
                      <c:pt idx="3">
                        <c:v>6020.5047299137113</c:v>
                      </c:pt>
                      <c:pt idx="4">
                        <c:v>6020.5047299137113</c:v>
                      </c:pt>
                      <c:pt idx="5">
                        <c:v>6020.5047299137113</c:v>
                      </c:pt>
                      <c:pt idx="6">
                        <c:v>6020.5047299137113</c:v>
                      </c:pt>
                      <c:pt idx="7">
                        <c:v>6020.5047299137113</c:v>
                      </c:pt>
                      <c:pt idx="8">
                        <c:v>6020.5047299137113</c:v>
                      </c:pt>
                      <c:pt idx="9">
                        <c:v>6020.5047299137113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52C0-F14A-B2D1-07B0FD7DE27F}"/>
                  </c:ext>
                </c:extLst>
              </c15:ser>
            </c15:filteredLineSeries>
          </c:ext>
        </c:extLst>
      </c:lineChart>
      <c:catAx>
        <c:axId val="148070115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 b="0" i="0" u="none" strike="noStrike" kern="1200" baseline="0">
                    <a:solidFill>
                      <a:sysClr val="windowText" lastClr="000000">
                        <a:lumMod val="65000"/>
                        <a:lumOff val="35000"/>
                      </a:sysClr>
                    </a:solidFill>
                  </a:rPr>
                  <a:t>Plant number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#,##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80726112"/>
        <c:crosses val="autoZero"/>
        <c:auto val="1"/>
        <c:lblAlgn val="ctr"/>
        <c:lblOffset val="100"/>
        <c:noMultiLvlLbl val="0"/>
      </c:catAx>
      <c:valAx>
        <c:axId val="14807261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strRef>
              <c:f>'SFR Results --&gt;'!$Q$1</c:f>
              <c:strCache>
                <c:ptCount val="1"/>
                <c:pt idx="0">
                  <c:v> Total Capital Investment (TCI) </c:v>
                </c:pt>
              </c:strCache>
            </c:strRef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_(&quot;$&quot;* #,##0_);_(&quot;$&quot;* \(#,##0\);_(&quot;$&quot;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80701152"/>
        <c:crosses val="autoZero"/>
        <c:crossBetween val="between"/>
      </c:valAx>
      <c:spPr>
        <a:noFill/>
        <a:ln w="9525">
          <a:solidFill>
            <a:schemeClr val="tx1"/>
          </a:solidFill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12700" cap="flat" cmpd="sng" algn="ctr">
      <a:solidFill>
        <a:sysClr val="windowText" lastClr="000000"/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600" b="1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Total Capital Investment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'HTGR Results --&gt;'!$E$1</c:f>
              <c:strCache>
                <c:ptCount val="1"/>
                <c:pt idx="0">
                  <c:v>10 - Preconstruction Costs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[0]!Visual_N</c:f>
              <c:numCache>
                <c:formatCode>General</c:formatCode>
                <c:ptCount val="10"/>
                <c:pt idx="0" formatCode="#,##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cat>
          <c:val>
            <c:numRef>
              <c:f>[0]!Visual_PreConst</c:f>
              <c:numCache>
                <c:formatCode>_("$"* #,##0_);_("$"* \(#,##0\);_("$"* "-"??_);_(@_)</c:formatCode>
                <c:ptCount val="10"/>
                <c:pt idx="0">
                  <c:v>154.28529644016325</c:v>
                </c:pt>
                <c:pt idx="1">
                  <c:v>154.28529644016325</c:v>
                </c:pt>
                <c:pt idx="2">
                  <c:v>154.28529644016325</c:v>
                </c:pt>
                <c:pt idx="3">
                  <c:v>154.28529644016325</c:v>
                </c:pt>
                <c:pt idx="4">
                  <c:v>154.28529644016325</c:v>
                </c:pt>
                <c:pt idx="5">
                  <c:v>154.28529644016325</c:v>
                </c:pt>
                <c:pt idx="6">
                  <c:v>154.28529644016325</c:v>
                </c:pt>
                <c:pt idx="7">
                  <c:v>154.28529644016325</c:v>
                </c:pt>
                <c:pt idx="8">
                  <c:v>154.28529644016325</c:v>
                </c:pt>
                <c:pt idx="9">
                  <c:v>154.28529644016325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0A0-EE48-809B-6FAF108BA699}"/>
            </c:ext>
          </c:extLst>
        </c:ser>
        <c:ser>
          <c:idx val="1"/>
          <c:order val="1"/>
          <c:tx>
            <c:strRef>
              <c:f>'HTGR Results --&gt;'!$F$1</c:f>
              <c:strCache>
                <c:ptCount val="1"/>
                <c:pt idx="0">
                  <c:v>20 - Direct Costs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numRef>
              <c:f>[0]!Visual_N</c:f>
              <c:numCache>
                <c:formatCode>General</c:formatCode>
                <c:ptCount val="10"/>
                <c:pt idx="0" formatCode="#,##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cat>
          <c:val>
            <c:numRef>
              <c:f>[0]!Visual_ConstDir</c:f>
              <c:numCache>
                <c:formatCode>_("$"* #,##0_);_("$"* \(#,##0\);_("$"* "-"??_);_(@_)</c:formatCode>
                <c:ptCount val="10"/>
                <c:pt idx="0">
                  <c:v>5402.3875862316718</c:v>
                </c:pt>
                <c:pt idx="1">
                  <c:v>3075.3304801685385</c:v>
                </c:pt>
                <c:pt idx="2">
                  <c:v>2668.3843713822457</c:v>
                </c:pt>
                <c:pt idx="3">
                  <c:v>2540.5607456940193</c:v>
                </c:pt>
                <c:pt idx="4">
                  <c:v>2501.2590678417032</c:v>
                </c:pt>
                <c:pt idx="5">
                  <c:v>2470.7472078502478</c:v>
                </c:pt>
                <c:pt idx="6">
                  <c:v>2446.0188921459599</c:v>
                </c:pt>
                <c:pt idx="7">
                  <c:v>2425.3583094535288</c:v>
                </c:pt>
                <c:pt idx="8">
                  <c:v>2407.6997643988057</c:v>
                </c:pt>
                <c:pt idx="9">
                  <c:v>2392.3390183775468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1-90A0-EE48-809B-6FAF108BA699}"/>
            </c:ext>
          </c:extLst>
        </c:ser>
        <c:ser>
          <c:idx val="2"/>
          <c:order val="5"/>
          <c:tx>
            <c:strRef>
              <c:f>'HTGR Results --&gt;'!$J$1</c:f>
              <c:strCache>
                <c:ptCount val="1"/>
                <c:pt idx="0">
                  <c:v>30 - Indirect Costs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numRef>
              <c:f>[0]!Visual_N</c:f>
              <c:numCache>
                <c:formatCode>General</c:formatCode>
                <c:ptCount val="10"/>
                <c:pt idx="0" formatCode="#,##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cat>
          <c:val>
            <c:numRef>
              <c:f>[0]!Visual_Indirect</c:f>
              <c:numCache>
                <c:formatCode>_("$"* #,##0_);_("$"* \(#,##0\);_("$"* "-"??_);_(@_)</c:formatCode>
                <c:ptCount val="10"/>
                <c:pt idx="0">
                  <c:v>8634.3661392778631</c:v>
                </c:pt>
                <c:pt idx="1">
                  <c:v>2368.2099448681497</c:v>
                </c:pt>
                <c:pt idx="2">
                  <c:v>1682.3794072827523</c:v>
                </c:pt>
                <c:pt idx="3">
                  <c:v>1437.2204709128955</c:v>
                </c:pt>
                <c:pt idx="4">
                  <c:v>1338.9671778584047</c:v>
                </c:pt>
                <c:pt idx="5">
                  <c:v>1264.1637522136773</c:v>
                </c:pt>
                <c:pt idx="6">
                  <c:v>1204.4931401358338</c:v>
                </c:pt>
                <c:pt idx="7">
                  <c:v>1155.2975430964841</c:v>
                </c:pt>
                <c:pt idx="8">
                  <c:v>1113.7289942633035</c:v>
                </c:pt>
                <c:pt idx="9">
                  <c:v>1077.9304615847975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0A0-EE48-809B-6FAF108BA699}"/>
            </c:ext>
          </c:extLst>
        </c:ser>
        <c:ser>
          <c:idx val="3"/>
          <c:order val="6"/>
          <c:tx>
            <c:strRef>
              <c:f>'HTGR Results --&gt;'!$L$1</c:f>
              <c:strCache>
                <c:ptCount val="1"/>
                <c:pt idx="0">
                  <c:v>50 - Supplementary Costs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numRef>
              <c:f>[0]!Visual_N</c:f>
              <c:numCache>
                <c:formatCode>General</c:formatCode>
                <c:ptCount val="10"/>
                <c:pt idx="0" formatCode="#,##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cat>
          <c:val>
            <c:numRef>
              <c:f>[0]!Visual_Supplement</c:f>
              <c:numCache>
                <c:formatCode>_("$"* #,##0_);_("$"* \(#,##0\);_("$"* "-"??_);_(@_)</c:formatCode>
                <c:ptCount val="10"/>
                <c:pt idx="0">
                  <c:v>71.052948582974707</c:v>
                </c:pt>
                <c:pt idx="1">
                  <c:v>32.383488730846921</c:v>
                </c:pt>
                <c:pt idx="2">
                  <c:v>27.465993822174308</c:v>
                </c:pt>
                <c:pt idx="3">
                  <c:v>25.78757229291293</c:v>
                </c:pt>
                <c:pt idx="4">
                  <c:v>25.168574923832306</c:v>
                </c:pt>
                <c:pt idx="5">
                  <c:v>24.69465613846948</c:v>
                </c:pt>
                <c:pt idx="6">
                  <c:v>24.314860963449888</c:v>
                </c:pt>
                <c:pt idx="7">
                  <c:v>24.000508154656874</c:v>
                </c:pt>
                <c:pt idx="8">
                  <c:v>23.73398623216131</c:v>
                </c:pt>
                <c:pt idx="9">
                  <c:v>23.503769478012366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90A0-EE48-809B-6FAF108BA699}"/>
            </c:ext>
          </c:extLst>
        </c:ser>
        <c:ser>
          <c:idx val="4"/>
          <c:order val="7"/>
          <c:tx>
            <c:strRef>
              <c:f>'HTGR Results --&gt;'!$M$1</c:f>
              <c:strCache>
                <c:ptCount val="1"/>
                <c:pt idx="0">
                  <c:v>60 - Financing Costs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numRef>
              <c:f>[0]!Visual_N</c:f>
              <c:numCache>
                <c:formatCode>General</c:formatCode>
                <c:ptCount val="10"/>
                <c:pt idx="0" formatCode="#,##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cat>
          <c:val>
            <c:numRef>
              <c:f>[0]!Visual_Finance</c:f>
              <c:numCache>
                <c:formatCode>_("$"* #,##0_);_("$"* \(#,##0\);_("$"* "-"??_);_(@_)</c:formatCode>
                <c:ptCount val="10"/>
                <c:pt idx="0">
                  <c:v>7544.0090589083075</c:v>
                </c:pt>
                <c:pt idx="1">
                  <c:v>1768.9179192988281</c:v>
                </c:pt>
                <c:pt idx="2">
                  <c:v>1261.0505904918236</c:v>
                </c:pt>
                <c:pt idx="3">
                  <c:v>1087.7028700839323</c:v>
                </c:pt>
                <c:pt idx="4">
                  <c:v>1018.7348878938838</c:v>
                </c:pt>
                <c:pt idx="5">
                  <c:v>982.091436515292</c:v>
                </c:pt>
                <c:pt idx="6">
                  <c:v>945.9289695308081</c:v>
                </c:pt>
                <c:pt idx="7">
                  <c:v>924.75159403934879</c:v>
                </c:pt>
                <c:pt idx="8">
                  <c:v>899.84901815713067</c:v>
                </c:pt>
                <c:pt idx="9">
                  <c:v>887.320215030952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4-90A0-EE48-809B-6FAF108BA69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0"/>
        <c:overlap val="100"/>
        <c:axId val="1480701152"/>
        <c:axId val="1480726112"/>
        <c:extLst>
          <c:ext xmlns:c15="http://schemas.microsoft.com/office/drawing/2012/chart" uri="{02D57815-91ED-43cb-92C2-25804820EDAC}">
            <c15:filteredBarSeries>
              <c15:ser>
                <c:idx val="8"/>
                <c:order val="2"/>
                <c:tx>
                  <c:strRef>
                    <c:extLst>
                      <c:ext uri="{02D57815-91ED-43cb-92C2-25804820EDAC}">
                        <c15:formulaRef>
                          <c15:sqref>'SFR Results --&gt;'!$G$1</c15:sqref>
                        </c15:formulaRef>
                      </c:ext>
                    </c:extLst>
                    <c:strCache>
                      <c:ptCount val="1"/>
                      <c:pt idx="0">
                        <c:v>20 - Direct Costs: Equipment</c:v>
                      </c:pt>
                    </c:strCache>
                  </c:strRef>
                </c:tx>
                <c:spPr>
                  <a:solidFill>
                    <a:schemeClr val="accent3">
                      <a:lumMod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>
                      <c:ext uri="{02D57815-91ED-43cb-92C2-25804820EDAC}">
                        <c15:formulaRef>
                          <c15:sqref>[0]!Visual_N</c15:sqref>
                        </c15:formulaRef>
                      </c:ext>
                    </c:extLst>
                    <c:numCache>
                      <c:formatCode>General</c:formatCode>
                      <c:ptCount val="10"/>
                      <c:pt idx="0" formatCode="#,##0">
                        <c:v>1</c:v>
                      </c:pt>
                      <c:pt idx="1">
                        <c:v>2</c:v>
                      </c:pt>
                      <c:pt idx="2">
                        <c:v>3</c:v>
                      </c:pt>
                      <c:pt idx="3">
                        <c:v>4</c:v>
                      </c:pt>
                      <c:pt idx="4">
                        <c:v>5</c:v>
                      </c:pt>
                      <c:pt idx="5">
                        <c:v>6</c:v>
                      </c:pt>
                      <c:pt idx="6">
                        <c:v>7</c:v>
                      </c:pt>
                      <c:pt idx="7">
                        <c:v>8</c:v>
                      </c:pt>
                      <c:pt idx="8">
                        <c:v>9</c:v>
                      </c:pt>
                      <c:pt idx="9">
                        <c:v>10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'SFR Results --&gt;'!$G$2:$G$13</c15:sqref>
                        </c15:formulaRef>
                      </c:ext>
                    </c:extLst>
                    <c:numCache>
                      <c:formatCode>_("$"* #,##0_);_("$"* \(#,##0\);_("$"* "-"??_);_(@_)</c:formatCode>
                      <c:ptCount val="12"/>
                      <c:pt idx="0">
                        <c:v>5263.7922077517023</c:v>
                      </c:pt>
                      <c:pt idx="1">
                        <c:v>3509.6885284852424</c:v>
                      </c:pt>
                      <c:pt idx="2">
                        <c:v>3193.9186375098607</c:v>
                      </c:pt>
                      <c:pt idx="3">
                        <c:v>3127.0890309542242</c:v>
                      </c:pt>
                      <c:pt idx="4">
                        <c:v>3127.0890309542242</c:v>
                      </c:pt>
                      <c:pt idx="5">
                        <c:v>3127.0890309542242</c:v>
                      </c:pt>
                      <c:pt idx="6">
                        <c:v>3127.0890309542242</c:v>
                      </c:pt>
                      <c:pt idx="7">
                        <c:v>3127.0890309542242</c:v>
                      </c:pt>
                      <c:pt idx="8">
                        <c:v>3127.0890309542242</c:v>
                      </c:pt>
                      <c:pt idx="9">
                        <c:v>3127.0890309542242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6-90A0-EE48-809B-6FAF108BA699}"/>
                  </c:ext>
                </c:extLst>
              </c15:ser>
            </c15:filteredBarSeries>
            <c15:filteredBarSeries>
              <c15:ser>
                <c:idx val="9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'SFR Results --&gt;'!$H$1</c15:sqref>
                        </c15:formulaRef>
                      </c:ext>
                    </c:extLst>
                    <c:strCache>
                      <c:ptCount val="1"/>
                      <c:pt idx="0">
                        <c:v>20 - Direct Costs: Material</c:v>
                      </c:pt>
                    </c:strCache>
                  </c:strRef>
                </c:tx>
                <c:spPr>
                  <a:solidFill>
                    <a:schemeClr val="accent4">
                      <a:lumMod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[0]!Visual_N</c15:sqref>
                        </c15:formulaRef>
                      </c:ext>
                    </c:extLst>
                    <c:numCache>
                      <c:formatCode>General</c:formatCode>
                      <c:ptCount val="10"/>
                      <c:pt idx="0" formatCode="#,##0">
                        <c:v>1</c:v>
                      </c:pt>
                      <c:pt idx="1">
                        <c:v>2</c:v>
                      </c:pt>
                      <c:pt idx="2">
                        <c:v>3</c:v>
                      </c:pt>
                      <c:pt idx="3">
                        <c:v>4</c:v>
                      </c:pt>
                      <c:pt idx="4">
                        <c:v>5</c:v>
                      </c:pt>
                      <c:pt idx="5">
                        <c:v>6</c:v>
                      </c:pt>
                      <c:pt idx="6">
                        <c:v>7</c:v>
                      </c:pt>
                      <c:pt idx="7">
                        <c:v>8</c:v>
                      </c:pt>
                      <c:pt idx="8">
                        <c:v>9</c:v>
                      </c:pt>
                      <c:pt idx="9">
                        <c:v>10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'SFR Results --&gt;'!$H$2:$H$13</c15:sqref>
                        </c15:formulaRef>
                      </c:ext>
                    </c:extLst>
                    <c:numCache>
                      <c:formatCode>_("$"* #,##0_);_("$"* \(#,##0\);_("$"* "-"??_);_(@_)</c:formatCode>
                      <c:ptCount val="12"/>
                      <c:pt idx="0">
                        <c:v>332.58535554182163</c:v>
                      </c:pt>
                      <c:pt idx="1">
                        <c:v>71.205332820614885</c:v>
                      </c:pt>
                      <c:pt idx="2">
                        <c:v>59.014022391368904</c:v>
                      </c:pt>
                      <c:pt idx="3">
                        <c:v>54.952762823893757</c:v>
                      </c:pt>
                      <c:pt idx="4">
                        <c:v>53.202452091189741</c:v>
                      </c:pt>
                      <c:pt idx="5">
                        <c:v>51.814092390424129</c:v>
                      </c:pt>
                      <c:pt idx="6">
                        <c:v>50.668749870338523</c:v>
                      </c:pt>
                      <c:pt idx="7">
                        <c:v>49.697235611084061</c:v>
                      </c:pt>
                      <c:pt idx="8">
                        <c:v>48.855880615938588</c:v>
                      </c:pt>
                      <c:pt idx="9">
                        <c:v>48.115424197334498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90A0-EE48-809B-6FAF108BA699}"/>
                  </c:ext>
                </c:extLst>
              </c15:ser>
            </c15:filteredBarSeries>
            <c15:filteredBarSeries>
              <c15:ser>
                <c:idx val="10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'SFR Results --&gt;'!$I$1</c15:sqref>
                        </c15:formulaRef>
                      </c:ext>
                    </c:extLst>
                    <c:strCache>
                      <c:ptCount val="1"/>
                      <c:pt idx="0">
                        <c:v>20 - Direct Costs: Labor</c:v>
                      </c:pt>
                    </c:strCache>
                  </c:strRef>
                </c:tx>
                <c:spPr>
                  <a:solidFill>
                    <a:schemeClr val="accent5">
                      <a:lumMod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[0]!Visual_N</c15:sqref>
                        </c15:formulaRef>
                      </c:ext>
                    </c:extLst>
                    <c:numCache>
                      <c:formatCode>General</c:formatCode>
                      <c:ptCount val="10"/>
                      <c:pt idx="0" formatCode="#,##0">
                        <c:v>1</c:v>
                      </c:pt>
                      <c:pt idx="1">
                        <c:v>2</c:v>
                      </c:pt>
                      <c:pt idx="2">
                        <c:v>3</c:v>
                      </c:pt>
                      <c:pt idx="3">
                        <c:v>4</c:v>
                      </c:pt>
                      <c:pt idx="4">
                        <c:v>5</c:v>
                      </c:pt>
                      <c:pt idx="5">
                        <c:v>6</c:v>
                      </c:pt>
                      <c:pt idx="6">
                        <c:v>7</c:v>
                      </c:pt>
                      <c:pt idx="7">
                        <c:v>8</c:v>
                      </c:pt>
                      <c:pt idx="8">
                        <c:v>9</c:v>
                      </c:pt>
                      <c:pt idx="9">
                        <c:v>10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'SFR Results --&gt;'!$I$2:$I$13</c15:sqref>
                        </c15:formulaRef>
                      </c:ext>
                    </c:extLst>
                    <c:numCache>
                      <c:formatCode>_("$"* #,##0_);_("$"* \(#,##0\);_("$"* "-"??_);_(@_)</c:formatCode>
                      <c:ptCount val="12"/>
                      <c:pt idx="0">
                        <c:v>2382.7238072147616</c:v>
                      </c:pt>
                      <c:pt idx="1">
                        <c:v>739.3925737733141</c:v>
                      </c:pt>
                      <c:pt idx="2">
                        <c:v>551.40408192774009</c:v>
                      </c:pt>
                      <c:pt idx="3">
                        <c:v>483.28914683788088</c:v>
                      </c:pt>
                      <c:pt idx="4">
                        <c:v>456.75652411527227</c:v>
                      </c:pt>
                      <c:pt idx="5">
                        <c:v>436.1780202412088</c:v>
                      </c:pt>
                      <c:pt idx="6">
                        <c:v>419.51444333829886</c:v>
                      </c:pt>
                      <c:pt idx="7">
                        <c:v>405.60260930185626</c:v>
                      </c:pt>
                      <c:pt idx="8">
                        <c:v>393.72043586848571</c:v>
                      </c:pt>
                      <c:pt idx="9">
                        <c:v>383.39097855177346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8-90A0-EE48-809B-6FAF108BA699}"/>
                  </c:ext>
                </c:extLst>
              </c15:ser>
            </c15:filteredBarSeries>
          </c:ext>
        </c:extLst>
      </c:barChart>
      <c:lineChart>
        <c:grouping val="standard"/>
        <c:varyColors val="0"/>
        <c:ser>
          <c:idx val="7"/>
          <c:order val="10"/>
          <c:tx>
            <c:strRef>
              <c:f>'HTGR Results --&gt;'!$W$1</c:f>
              <c:strCache>
                <c:ptCount val="1"/>
                <c:pt idx="0">
                  <c:v> Average TCI </c:v>
                </c:pt>
              </c:strCache>
            </c:strRef>
          </c:tx>
          <c:spPr>
            <a:ln w="28575" cap="rnd">
              <a:solidFill>
                <a:schemeClr val="tx1"/>
              </a:solidFill>
              <a:prstDash val="dash"/>
              <a:round/>
            </a:ln>
            <a:effectLst/>
          </c:spPr>
          <c:marker>
            <c:symbol val="none"/>
          </c:marker>
          <c:val>
            <c:numRef>
              <c:f>[0]!Visual_AvgTCI</c:f>
              <c:numCache>
                <c:formatCode>_("$"* #,##0_);_("$"* \(#,##0\);_("$"* "-"??_);_(@_)</c:formatCode>
                <c:ptCount val="10"/>
                <c:pt idx="0">
                  <c:v>6877.2158358709858</c:v>
                </c:pt>
                <c:pt idx="1">
                  <c:v>6877.2158358709858</c:v>
                </c:pt>
                <c:pt idx="2">
                  <c:v>6877.2158358709858</c:v>
                </c:pt>
                <c:pt idx="3">
                  <c:v>6877.2158358709858</c:v>
                </c:pt>
                <c:pt idx="4">
                  <c:v>6877.2158358709858</c:v>
                </c:pt>
                <c:pt idx="5">
                  <c:v>6877.2158358709858</c:v>
                </c:pt>
                <c:pt idx="6">
                  <c:v>6877.2158358709858</c:v>
                </c:pt>
                <c:pt idx="7">
                  <c:v>6877.2158358709858</c:v>
                </c:pt>
                <c:pt idx="8">
                  <c:v>6877.2158358709858</c:v>
                </c:pt>
                <c:pt idx="9">
                  <c:v>6877.2158358709858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5-90A0-EE48-809B-6FAF108BA69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80701152"/>
        <c:axId val="1480726112"/>
        <c:extLst>
          <c:ext xmlns:c15="http://schemas.microsoft.com/office/drawing/2012/chart" uri="{02D57815-91ED-43cb-92C2-25804820EDAC}">
            <c15:filteredLineSeries>
              <c15:ser>
                <c:idx val="5"/>
                <c:order val="8"/>
                <c:tx>
                  <c:strRef>
                    <c:extLst>
                      <c:ext uri="{02D57815-91ED-43cb-92C2-25804820EDAC}">
                        <c15:formulaRef>
                          <c15:sqref>'SFR Results --&gt;'!$U$1</c15:sqref>
                        </c15:formulaRef>
                      </c:ext>
                    </c:extLst>
                    <c:strCache>
                      <c:ptCount val="1"/>
                      <c:pt idx="0">
                        <c:v> Average Base Cost </c:v>
                      </c:pt>
                    </c:strCache>
                  </c:strRef>
                </c:tx>
                <c:spPr>
                  <a:ln w="28575" cap="rnd">
                    <a:solidFill>
                      <a:schemeClr val="tx1"/>
                    </a:solidFill>
                    <a:prstDash val="dash"/>
                    <a:round/>
                  </a:ln>
                  <a:effectLst/>
                </c:spPr>
                <c:marker>
                  <c:symbol val="none"/>
                </c:marker>
                <c:val>
                  <c:numRef>
                    <c:extLst>
                      <c:ext uri="{02D57815-91ED-43cb-92C2-25804820EDAC}">
                        <c15:formulaRef>
                          <c15:sqref>'SFR Results --&gt;'!$U$2:$U$13</c15:sqref>
                        </c15:formulaRef>
                      </c:ext>
                    </c:extLst>
                    <c:numCache>
                      <c:formatCode>_("$"* #,##0_);_("$"* \(#,##0\);_("$"* "-"??_);_(@_)</c:formatCode>
                      <c:ptCount val="12"/>
                      <c:pt idx="0">
                        <c:v>4656.7861280105717</c:v>
                      </c:pt>
                      <c:pt idx="1">
                        <c:v>4656.7861280105717</c:v>
                      </c:pt>
                      <c:pt idx="2">
                        <c:v>4656.7861280105717</c:v>
                      </c:pt>
                      <c:pt idx="3">
                        <c:v>4656.7861280105717</c:v>
                      </c:pt>
                      <c:pt idx="4">
                        <c:v>4656.7861280105717</c:v>
                      </c:pt>
                      <c:pt idx="5">
                        <c:v>4656.7861280105717</c:v>
                      </c:pt>
                      <c:pt idx="6">
                        <c:v>4656.7861280105717</c:v>
                      </c:pt>
                      <c:pt idx="7">
                        <c:v>4656.7861280105717</c:v>
                      </c:pt>
                      <c:pt idx="8">
                        <c:v>4656.7861280105717</c:v>
                      </c:pt>
                      <c:pt idx="9">
                        <c:v>4656.7861280105717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9-90A0-EE48-809B-6FAF108BA699}"/>
                  </c:ext>
                </c:extLst>
              </c15:ser>
            </c15:filteredLineSeries>
            <c15:filteredLineSeries>
              <c15:ser>
                <c:idx val="6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'SFR Results --&gt;'!$V$1</c15:sqref>
                        </c15:formulaRef>
                      </c:ext>
                    </c:extLst>
                    <c:strCache>
                      <c:ptCount val="1"/>
                      <c:pt idx="0">
                        <c:v> Average OCC </c:v>
                      </c:pt>
                    </c:strCache>
                  </c:strRef>
                </c:tx>
                <c:spPr>
                  <a:ln w="28575" cap="rnd">
                    <a:solidFill>
                      <a:schemeClr val="tx1"/>
                    </a:solidFill>
                    <a:prstDash val="dash"/>
                    <a:round/>
                  </a:ln>
                  <a:effectLst/>
                </c:spPr>
                <c:marker>
                  <c:symbol val="none"/>
                </c:marker>
                <c:dLbls>
                  <c:dLbl>
                    <c:idx val="3"/>
                    <c:dLblPos val="t"/>
                    <c:showLegendKey val="0"/>
                    <c:showVal val="1"/>
                    <c:showCatName val="0"/>
                    <c:showSerName val="0"/>
                    <c:showPercent val="0"/>
                    <c:showBubbleSize val="0"/>
                    <c:extLst xmlns:c15="http://schemas.microsoft.com/office/drawing/2012/chart">
                      <c:ext xmlns:c15="http://schemas.microsoft.com/office/drawing/2012/chart" uri="{CE6537A1-D6FC-4f65-9D91-7224C49458BB}"/>
                      <c:ext xmlns:c16="http://schemas.microsoft.com/office/drawing/2014/chart" uri="{C3380CC4-5D6E-409C-BE32-E72D297353CC}">
                        <c16:uniqueId val="{0000000A-90A0-EE48-809B-6FAF108BA699}"/>
                      </c:ext>
                    </c:extLst>
                  </c:dLbl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0"/>
                  <c:showCatName val="0"/>
                  <c:showSerName val="0"/>
                  <c:showPercent val="0"/>
                  <c:showBubbleSize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'SFR Results --&gt;'!$V$2:$V$13</c15:sqref>
                        </c15:formulaRef>
                      </c:ext>
                    </c:extLst>
                    <c:numCache>
                      <c:formatCode>_("$"* #,##0_);_("$"* \(#,##0\);_("$"* "-"??_);_(@_)</c:formatCode>
                      <c:ptCount val="12"/>
                      <c:pt idx="0">
                        <c:v>6020.5047299137113</c:v>
                      </c:pt>
                      <c:pt idx="1">
                        <c:v>6020.5047299137113</c:v>
                      </c:pt>
                      <c:pt idx="2">
                        <c:v>6020.5047299137113</c:v>
                      </c:pt>
                      <c:pt idx="3">
                        <c:v>6020.5047299137113</c:v>
                      </c:pt>
                      <c:pt idx="4">
                        <c:v>6020.5047299137113</c:v>
                      </c:pt>
                      <c:pt idx="5">
                        <c:v>6020.5047299137113</c:v>
                      </c:pt>
                      <c:pt idx="6">
                        <c:v>6020.5047299137113</c:v>
                      </c:pt>
                      <c:pt idx="7">
                        <c:v>6020.5047299137113</c:v>
                      </c:pt>
                      <c:pt idx="8">
                        <c:v>6020.5047299137113</c:v>
                      </c:pt>
                      <c:pt idx="9">
                        <c:v>6020.5047299137113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90A0-EE48-809B-6FAF108BA699}"/>
                  </c:ext>
                </c:extLst>
              </c15:ser>
            </c15:filteredLineSeries>
          </c:ext>
        </c:extLst>
      </c:lineChart>
      <c:catAx>
        <c:axId val="148070115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 b="0" i="0" u="none" strike="noStrike" kern="1200" baseline="0">
                    <a:solidFill>
                      <a:sysClr val="windowText" lastClr="000000">
                        <a:lumMod val="65000"/>
                        <a:lumOff val="35000"/>
                      </a:sysClr>
                    </a:solidFill>
                  </a:rPr>
                  <a:t>Plant number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#,##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80726112"/>
        <c:crosses val="autoZero"/>
        <c:auto val="1"/>
        <c:lblAlgn val="ctr"/>
        <c:lblOffset val="100"/>
        <c:noMultiLvlLbl val="0"/>
      </c:catAx>
      <c:valAx>
        <c:axId val="14807261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strRef>
              <c:f>'HTGR Results --&gt;'!$Q$1</c:f>
              <c:strCache>
                <c:ptCount val="1"/>
                <c:pt idx="0">
                  <c:v> Total Capital Investment (TCI) </c:v>
                </c:pt>
              </c:strCache>
            </c:strRef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_(&quot;$&quot;* #,##0_);_(&quot;$&quot;* \(#,##0\);_(&quot;$&quot;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80701152"/>
        <c:crosses val="autoZero"/>
        <c:crossBetween val="between"/>
      </c:valAx>
      <c:spPr>
        <a:noFill/>
        <a:ln w="9525">
          <a:solidFill>
            <a:schemeClr val="tx1"/>
          </a:solidFill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12700" cap="flat" cmpd="sng" algn="ctr">
      <a:solidFill>
        <a:sysClr val="windowText" lastClr="000000"/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_xlchart.v1.0</cx:f>
      </cx:strDim>
      <cx:numDim type="val">
        <cx:f>_xlchart.v1.1</cx:f>
      </cx:numDim>
    </cx:data>
  </cx:chartData>
  <cx:chart>
    <cx:title pos="t" align="ctr" overlay="0">
      <cx:tx>
        <cx:txData>
          <cx:v>% OCC reduction from FOAK (without firm orders) to NOAK (with firm orders)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 sz="1600" b="1"/>
          </a:pPr>
          <a:r>
            <a:rPr lang="en-US" sz="1600" b="1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Aptos Narrow" panose="02110004020202020204"/>
            </a:rPr>
            <a:t>% OCC reduction from FOAK (without firm orders) to NOAK (with firm orders)</a:t>
          </a:r>
        </a:p>
      </cx:txPr>
    </cx:title>
    <cx:plotArea>
      <cx:plotAreaRegion>
        <cx:plotSurface>
          <cx:spPr>
            <a:ln w="25400">
              <a:solidFill>
                <a:schemeClr val="tx1"/>
              </a:solidFill>
            </a:ln>
          </cx:spPr>
        </cx:plotSurface>
        <cx:series layoutId="waterfall" uniqueId="{75A47D34-8AB0-4E48-B394-64EC7A6E89B4}">
          <cx:dataPt idx="0"/>
          <cx:dataPt idx="1"/>
          <cx:dataPt idx="8"/>
          <cx:dataPt idx="9"/>
          <cx:dataLabels pos="outEnd">
            <cx:txPr>
              <a:bodyPr spcFirstLastPara="1" vertOverflow="ellipsis" horzOverflow="overflow" wrap="square" lIns="0" tIns="0" rIns="0" bIns="0" anchor="ctr" anchorCtr="1"/>
              <a:lstStyle/>
              <a:p>
                <a:pPr algn="ctr" rtl="0">
                  <a:defRPr sz="1400" b="1"/>
                </a:pPr>
                <a:endParaRPr lang="en-US" sz="1400" b="1" i="0" u="none" strike="noStrike" baseline="0">
                  <a:solidFill>
                    <a:sysClr val="windowText" lastClr="000000">
                      <a:lumMod val="65000"/>
                      <a:lumOff val="35000"/>
                    </a:sysClr>
                  </a:solidFill>
                  <a:latin typeface="Aptos Narrow" panose="02110004020202020204"/>
                </a:endParaRPr>
              </a:p>
            </cx:txPr>
            <cx:visibility seriesName="0" categoryName="0" value="1"/>
          </cx:dataLabels>
          <cx:dataId val="0"/>
          <cx:layoutPr>
            <cx:subtotals>
              <cx:idx val="9"/>
            </cx:subtotals>
          </cx:layoutPr>
        </cx:series>
      </cx:plotAreaRegion>
      <cx:axis id="0">
        <cx:catScaling gapWidth="0.5"/>
        <cx:tickLabels/>
        <cx:txPr>
          <a:bodyPr spcFirstLastPara="1" vertOverflow="ellipsis" horzOverflow="overflow" wrap="square" lIns="0" tIns="0" rIns="0" bIns="0" anchor="ctr" anchorCtr="1"/>
          <a:lstStyle/>
          <a:p>
            <a:pPr algn="ctr" rtl="0">
              <a:defRPr sz="1400" b="0">
                <a:solidFill>
                  <a:schemeClr val="tx1"/>
                </a:solidFill>
              </a:defRPr>
            </a:pPr>
            <a:endParaRPr lang="en-US" sz="1400" b="0" i="0" u="none" strike="noStrike" baseline="0">
              <a:solidFill>
                <a:schemeClr val="tx1"/>
              </a:solidFill>
              <a:latin typeface="Aptos Narrow" panose="02110004020202020204"/>
            </a:endParaRPr>
          </a:p>
        </cx:txPr>
      </cx:axis>
      <cx:axis id="1">
        <cx:valScaling/>
        <cx:title>
          <cx:tx>
            <cx:txData>
              <cx:v>OCC change (%)</cx:v>
            </cx:txData>
          </cx:tx>
          <cx:txPr>
            <a:bodyPr spcFirstLastPara="1" vertOverflow="ellipsis" horzOverflow="overflow" wrap="square" lIns="0" tIns="0" rIns="0" bIns="0" anchor="ctr" anchorCtr="1"/>
            <a:lstStyle/>
            <a:p>
              <a:pPr algn="ctr" rtl="0">
                <a:defRPr sz="1400"/>
              </a:pPr>
              <a:r>
                <a:rPr lang="en-US" sz="1400" b="1" i="0" u="none" strike="noStrike" baseline="0">
                  <a:solidFill>
                    <a:sysClr val="windowText" lastClr="000000">
                      <a:lumMod val="65000"/>
                      <a:lumOff val="35000"/>
                    </a:sysClr>
                  </a:solidFill>
                  <a:latin typeface="Aptos Narrow" panose="02110004020202020204"/>
                </a:rPr>
                <a:t>OCC change (%)</a:t>
              </a:r>
            </a:p>
          </cx:txPr>
        </cx:title>
        <cx:majorGridlines/>
        <cx:tickLabels/>
        <cx:txPr>
          <a:bodyPr spcFirstLastPara="1" vertOverflow="ellipsis" horzOverflow="overflow" wrap="square" lIns="0" tIns="0" rIns="0" bIns="0" anchor="ctr" anchorCtr="1"/>
          <a:lstStyle/>
          <a:p>
            <a:pPr algn="ctr" rtl="0">
              <a:defRPr sz="1400" b="0">
                <a:solidFill>
                  <a:schemeClr val="tx1"/>
                </a:solidFill>
              </a:defRPr>
            </a:pPr>
            <a:endParaRPr lang="en-US" sz="1400" b="0" i="0" u="none" strike="noStrike" baseline="0">
              <a:solidFill>
                <a:schemeClr val="tx1"/>
              </a:solidFill>
              <a:latin typeface="Aptos Narrow" panose="02110004020202020204"/>
            </a:endParaRPr>
          </a:p>
        </cx:txPr>
      </cx:axis>
    </cx:plotArea>
  </cx:chart>
  <cx:spPr>
    <a:ln w="25400">
      <a:solidFill>
        <a:schemeClr val="tx1"/>
      </a:solidFill>
    </a:ln>
  </cx:spPr>
</cx:chartSpace>
</file>

<file path=xl/charts/chartEx2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_xlchart.v1.2</cx:f>
      </cx:strDim>
      <cx:numDim type="val">
        <cx:f>_xlchart.v1.3</cx:f>
      </cx:numDim>
    </cx:data>
  </cx:chartData>
  <cx:chart>
    <cx:title pos="t" align="ctr" overlay="0">
      <cx:tx>
        <cx:txData>
          <cx:v>OCC reduction from FOAK (without firm orders) to NOAK (with firm orders)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 sz="1600" b="1"/>
          </a:pPr>
          <a:r>
            <a:rPr lang="en-US" sz="1600" b="1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Aptos Narrow" panose="02110004020202020204"/>
            </a:rPr>
            <a:t>OCC reduction from FOAK (without firm orders) to NOAK (with firm orders)</a:t>
          </a:r>
        </a:p>
      </cx:txPr>
    </cx:title>
    <cx:plotArea>
      <cx:plotAreaRegion>
        <cx:plotSurface>
          <cx:spPr>
            <a:ln w="25400">
              <a:solidFill>
                <a:sysClr val="windowText" lastClr="000000"/>
              </a:solidFill>
            </a:ln>
          </cx:spPr>
        </cx:plotSurface>
        <cx:series layoutId="waterfall" uniqueId="{5871012C-5ED8-4D32-8998-8B7278D2BFFB}">
          <cx:dataPt idx="0"/>
          <cx:dataLabels pos="outEnd">
            <cx:txPr>
              <a:bodyPr spcFirstLastPara="1" vertOverflow="ellipsis" horzOverflow="overflow" wrap="square" lIns="0" tIns="0" rIns="0" bIns="0" anchor="ctr" anchorCtr="1"/>
              <a:lstStyle/>
              <a:p>
                <a:pPr algn="ctr" rtl="0">
                  <a:defRPr sz="1400" b="1"/>
                </a:pPr>
                <a:endParaRPr lang="en-US" sz="1400" b="1" i="0" u="none" strike="noStrike" baseline="0">
                  <a:solidFill>
                    <a:sysClr val="windowText" lastClr="000000">
                      <a:lumMod val="65000"/>
                      <a:lumOff val="35000"/>
                    </a:sysClr>
                  </a:solidFill>
                  <a:latin typeface="Aptos Narrow" panose="02110004020202020204"/>
                </a:endParaRPr>
              </a:p>
            </cx:txPr>
            <cx:visibility seriesName="0" categoryName="0" value="1"/>
          </cx:dataLabels>
          <cx:dataId val="0"/>
          <cx:layoutPr>
            <cx:visibility connectorLines="1"/>
            <cx:subtotals>
              <cx:idx val="9"/>
            </cx:subtotals>
          </cx:layoutPr>
        </cx:series>
      </cx:plotAreaRegion>
      <cx:axis id="0">
        <cx:catScaling gapWidth="0.5"/>
        <cx:tickLabels/>
        <cx:txPr>
          <a:bodyPr spcFirstLastPara="1" vertOverflow="ellipsis" horzOverflow="overflow" wrap="square" lIns="0" tIns="0" rIns="0" bIns="0" anchor="ctr" anchorCtr="1"/>
          <a:lstStyle/>
          <a:p>
            <a:pPr algn="ctr" rtl="0">
              <a:defRPr sz="1400" b="0">
                <a:solidFill>
                  <a:schemeClr val="tx1"/>
                </a:solidFill>
              </a:defRPr>
            </a:pPr>
            <a:endParaRPr lang="en-US" sz="1400" b="0" i="0" u="none" strike="noStrike" baseline="0">
              <a:solidFill>
                <a:schemeClr val="tx1"/>
              </a:solidFill>
              <a:latin typeface="Aptos Narrow" panose="02110004020202020204"/>
            </a:endParaRPr>
          </a:p>
        </cx:txPr>
      </cx:axis>
      <cx:axis id="1">
        <cx:valScaling/>
        <cx:title>
          <cx:tx>
            <cx:txData>
              <cx:v>OCC (2022 $/kWe)</cx:v>
            </cx:txData>
          </cx:tx>
          <cx:txPr>
            <a:bodyPr spcFirstLastPara="1" vertOverflow="ellipsis" horzOverflow="overflow" wrap="square" lIns="0" tIns="0" rIns="0" bIns="0" anchor="ctr" anchorCtr="1"/>
            <a:lstStyle/>
            <a:p>
              <a:pPr algn="ctr" rtl="0">
                <a:defRPr sz="1400"/>
              </a:pPr>
              <a:r>
                <a:rPr lang="en-US" sz="1400" b="1" i="0" u="none" strike="noStrike" baseline="0">
                  <a:solidFill>
                    <a:sysClr val="windowText" lastClr="000000">
                      <a:lumMod val="65000"/>
                      <a:lumOff val="35000"/>
                    </a:sysClr>
                  </a:solidFill>
                  <a:latin typeface="Aptos Narrow" panose="02110004020202020204"/>
                </a:rPr>
                <a:t>OCC (2022 $/kWe)</a:t>
              </a:r>
            </a:p>
          </cx:txPr>
        </cx:title>
        <cx:majorGridlines/>
        <cx:tickLabels/>
        <cx:txPr>
          <a:bodyPr spcFirstLastPara="1" vertOverflow="ellipsis" horzOverflow="overflow" wrap="square" lIns="0" tIns="0" rIns="0" bIns="0" anchor="ctr" anchorCtr="1"/>
          <a:lstStyle/>
          <a:p>
            <a:pPr algn="ctr" rtl="0">
              <a:defRPr sz="1400" b="0">
                <a:solidFill>
                  <a:schemeClr val="tx1"/>
                </a:solidFill>
              </a:defRPr>
            </a:pPr>
            <a:endParaRPr lang="en-US" sz="1400" b="0" i="0" u="none" strike="noStrike" baseline="0">
              <a:solidFill>
                <a:schemeClr val="tx1"/>
              </a:solidFill>
              <a:latin typeface="Aptos Narrow" panose="02110004020202020204"/>
            </a:endParaRPr>
          </a:p>
        </cx:txPr>
      </cx:axis>
    </cx:plotArea>
  </cx:chart>
  <cx:spPr>
    <a:ln w="25400">
      <a:solidFill>
        <a:sysClr val="windowText" lastClr="000000"/>
      </a:solidFill>
    </a:ln>
  </cx:spPr>
</cx:chartSpace>
</file>

<file path=xl/charts/chartEx3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_xlchart.v1.4</cx:f>
      </cx:strDim>
      <cx:numDim type="val">
        <cx:f>_xlchart.v1.5</cx:f>
      </cx:numDim>
    </cx:data>
  </cx:chartData>
  <cx:chart>
    <cx:title pos="t" align="ctr" overlay="0">
      <cx:tx>
        <cx:txData>
          <cx:v>% OCC reduction from FOAK (without firm orders) to NOAK (with firm orders)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 sz="1600" b="1"/>
          </a:pPr>
          <a:r>
            <a:rPr lang="en-US" sz="1600" b="1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Aptos Narrow" panose="02110004020202020204"/>
            </a:rPr>
            <a:t>% OCC reduction from FOAK (without firm orders) to NOAK (with firm orders)</a:t>
          </a:r>
        </a:p>
      </cx:txPr>
    </cx:title>
    <cx:plotArea>
      <cx:plotAreaRegion>
        <cx:plotSurface>
          <cx:spPr>
            <a:ln w="25400">
              <a:solidFill>
                <a:schemeClr val="tx1"/>
              </a:solidFill>
            </a:ln>
          </cx:spPr>
        </cx:plotSurface>
        <cx:series layoutId="waterfall" uniqueId="{75A47D34-8AB0-4E48-B394-64EC7A6E89B4}">
          <cx:dataPt idx="8"/>
          <cx:dataPt idx="9"/>
          <cx:dataLabels pos="outEnd">
            <cx:txPr>
              <a:bodyPr spcFirstLastPara="1" vertOverflow="ellipsis" horzOverflow="overflow" wrap="square" lIns="0" tIns="0" rIns="0" bIns="0" anchor="ctr" anchorCtr="1"/>
              <a:lstStyle/>
              <a:p>
                <a:pPr algn="ctr" rtl="0">
                  <a:defRPr sz="1400" b="1"/>
                </a:pPr>
                <a:endParaRPr lang="en-US" sz="1400" b="1" i="0" u="none" strike="noStrike" baseline="0">
                  <a:solidFill>
                    <a:sysClr val="windowText" lastClr="000000">
                      <a:lumMod val="65000"/>
                      <a:lumOff val="35000"/>
                    </a:sysClr>
                  </a:solidFill>
                  <a:latin typeface="Aptos Narrow" panose="02110004020202020204"/>
                </a:endParaRPr>
              </a:p>
            </cx:txPr>
            <cx:visibility seriesName="0" categoryName="0" value="1"/>
          </cx:dataLabels>
          <cx:dataId val="0"/>
          <cx:layoutPr>
            <cx:subtotals>
              <cx:idx val="9"/>
            </cx:subtotals>
          </cx:layoutPr>
        </cx:series>
      </cx:plotAreaRegion>
      <cx:axis id="0">
        <cx:catScaling gapWidth="0.5"/>
        <cx:tickLabels/>
        <cx:txPr>
          <a:bodyPr spcFirstLastPara="1" vertOverflow="ellipsis" horzOverflow="overflow" wrap="square" lIns="0" tIns="0" rIns="0" bIns="0" anchor="ctr" anchorCtr="1"/>
          <a:lstStyle/>
          <a:p>
            <a:pPr algn="ctr" rtl="0">
              <a:defRPr sz="1400" b="0">
                <a:solidFill>
                  <a:schemeClr val="tx1"/>
                </a:solidFill>
              </a:defRPr>
            </a:pPr>
            <a:endParaRPr lang="en-US" sz="1400" b="0" i="0" u="none" strike="noStrike" baseline="0">
              <a:solidFill>
                <a:schemeClr val="tx1"/>
              </a:solidFill>
              <a:latin typeface="Aptos Narrow" panose="02110004020202020204"/>
            </a:endParaRPr>
          </a:p>
        </cx:txPr>
      </cx:axis>
      <cx:axis id="1">
        <cx:valScaling/>
        <cx:title>
          <cx:tx>
            <cx:txData>
              <cx:v>OCC change (%)</cx:v>
            </cx:txData>
          </cx:tx>
          <cx:txPr>
            <a:bodyPr spcFirstLastPara="1" vertOverflow="ellipsis" horzOverflow="overflow" wrap="square" lIns="0" tIns="0" rIns="0" bIns="0" anchor="ctr" anchorCtr="1"/>
            <a:lstStyle/>
            <a:p>
              <a:pPr algn="ctr" rtl="0">
                <a:defRPr sz="1400"/>
              </a:pPr>
              <a:r>
                <a:rPr lang="en-US" sz="1400" b="1" i="0" u="none" strike="noStrike" baseline="0">
                  <a:solidFill>
                    <a:sysClr val="windowText" lastClr="000000">
                      <a:lumMod val="65000"/>
                      <a:lumOff val="35000"/>
                    </a:sysClr>
                  </a:solidFill>
                  <a:latin typeface="Aptos Narrow" panose="02110004020202020204"/>
                </a:rPr>
                <a:t>OCC change (%)</a:t>
              </a:r>
            </a:p>
          </cx:txPr>
        </cx:title>
        <cx:majorGridlines/>
        <cx:tickLabels/>
        <cx:txPr>
          <a:bodyPr spcFirstLastPara="1" vertOverflow="ellipsis" horzOverflow="overflow" wrap="square" lIns="0" tIns="0" rIns="0" bIns="0" anchor="ctr" anchorCtr="1"/>
          <a:lstStyle/>
          <a:p>
            <a:pPr algn="ctr" rtl="0">
              <a:defRPr sz="1400" b="0">
                <a:solidFill>
                  <a:schemeClr val="tx1"/>
                </a:solidFill>
              </a:defRPr>
            </a:pPr>
            <a:endParaRPr lang="en-US" sz="1400" b="0" i="0" u="none" strike="noStrike" baseline="0">
              <a:solidFill>
                <a:schemeClr val="tx1"/>
              </a:solidFill>
              <a:latin typeface="Aptos Narrow" panose="02110004020202020204"/>
            </a:endParaRPr>
          </a:p>
        </cx:txPr>
      </cx:axis>
    </cx:plotArea>
  </cx:chart>
  <cx:spPr>
    <a:ln w="25400">
      <a:solidFill>
        <a:schemeClr val="tx1"/>
      </a:solidFill>
    </a:ln>
  </cx:spPr>
</cx:chartSpace>
</file>

<file path=xl/charts/chartEx4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_xlchart.v1.6</cx:f>
      </cx:strDim>
      <cx:numDim type="val">
        <cx:f>_xlchart.v1.7</cx:f>
      </cx:numDim>
    </cx:data>
  </cx:chartData>
  <cx:chart>
    <cx:title pos="t" align="ctr" overlay="0">
      <cx:tx>
        <cx:txData>
          <cx:v>OCC reduction from FOAK (without firm orders) to NOAK (with firm orders)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 sz="1600" b="1"/>
          </a:pPr>
          <a:r>
            <a:rPr lang="en-US" sz="1600" b="1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Aptos Narrow" panose="02110004020202020204"/>
            </a:rPr>
            <a:t>OCC reduction from FOAK (without firm orders) to NOAK (with firm orders)</a:t>
          </a:r>
        </a:p>
      </cx:txPr>
    </cx:title>
    <cx:plotArea>
      <cx:plotAreaRegion>
        <cx:plotSurface>
          <cx:spPr>
            <a:ln w="25400">
              <a:solidFill>
                <a:sysClr val="windowText" lastClr="000000"/>
              </a:solidFill>
            </a:ln>
          </cx:spPr>
        </cx:plotSurface>
        <cx:series layoutId="waterfall" uniqueId="{5871012C-5ED8-4D32-8998-8B7278D2BFFB}">
          <cx:dataPt idx="0"/>
          <cx:dataLabels pos="outEnd">
            <cx:txPr>
              <a:bodyPr spcFirstLastPara="1" vertOverflow="ellipsis" horzOverflow="overflow" wrap="square" lIns="0" tIns="0" rIns="0" bIns="0" anchor="ctr" anchorCtr="1"/>
              <a:lstStyle/>
              <a:p>
                <a:pPr algn="ctr" rtl="0">
                  <a:defRPr sz="1400" b="1"/>
                </a:pPr>
                <a:endParaRPr lang="en-US" sz="1400" b="1" i="0" u="none" strike="noStrike" baseline="0">
                  <a:solidFill>
                    <a:sysClr val="windowText" lastClr="000000">
                      <a:lumMod val="65000"/>
                      <a:lumOff val="35000"/>
                    </a:sysClr>
                  </a:solidFill>
                  <a:latin typeface="Aptos Narrow" panose="02110004020202020204"/>
                </a:endParaRPr>
              </a:p>
            </cx:txPr>
            <cx:visibility seriesName="0" categoryName="0" value="1"/>
          </cx:dataLabels>
          <cx:dataId val="0"/>
          <cx:layoutPr>
            <cx:visibility connectorLines="1"/>
            <cx:subtotals>
              <cx:idx val="9"/>
            </cx:subtotals>
          </cx:layoutPr>
        </cx:series>
      </cx:plotAreaRegion>
      <cx:axis id="0">
        <cx:catScaling gapWidth="0.5"/>
        <cx:tickLabels/>
        <cx:txPr>
          <a:bodyPr spcFirstLastPara="1" vertOverflow="ellipsis" horzOverflow="overflow" wrap="square" lIns="0" tIns="0" rIns="0" bIns="0" anchor="ctr" anchorCtr="1"/>
          <a:lstStyle/>
          <a:p>
            <a:pPr algn="ctr" rtl="0">
              <a:defRPr sz="1400" b="0">
                <a:solidFill>
                  <a:schemeClr val="tx1"/>
                </a:solidFill>
              </a:defRPr>
            </a:pPr>
            <a:endParaRPr lang="en-US" sz="1400" b="0" i="0" u="none" strike="noStrike" baseline="0">
              <a:solidFill>
                <a:schemeClr val="tx1"/>
              </a:solidFill>
              <a:latin typeface="Aptos Narrow" panose="02110004020202020204"/>
            </a:endParaRPr>
          </a:p>
        </cx:txPr>
      </cx:axis>
      <cx:axis id="1">
        <cx:valScaling/>
        <cx:title>
          <cx:tx>
            <cx:txData>
              <cx:v>OCC (2022 $/kWe)</cx:v>
            </cx:txData>
          </cx:tx>
          <cx:txPr>
            <a:bodyPr spcFirstLastPara="1" vertOverflow="ellipsis" horzOverflow="overflow" wrap="square" lIns="0" tIns="0" rIns="0" bIns="0" anchor="ctr" anchorCtr="1"/>
            <a:lstStyle/>
            <a:p>
              <a:pPr algn="ctr" rtl="0">
                <a:defRPr sz="1400"/>
              </a:pPr>
              <a:r>
                <a:rPr lang="en-US" sz="1400" b="1" i="0" u="none" strike="noStrike" baseline="0">
                  <a:solidFill>
                    <a:sysClr val="windowText" lastClr="000000">
                      <a:lumMod val="65000"/>
                      <a:lumOff val="35000"/>
                    </a:sysClr>
                  </a:solidFill>
                  <a:latin typeface="Aptos Narrow" panose="02110004020202020204"/>
                </a:rPr>
                <a:t>OCC (2022 $/kWe)</a:t>
              </a:r>
            </a:p>
          </cx:txPr>
        </cx:title>
        <cx:majorGridlines/>
        <cx:tickLabels/>
        <cx:txPr>
          <a:bodyPr spcFirstLastPara="1" vertOverflow="ellipsis" horzOverflow="overflow" wrap="square" lIns="0" tIns="0" rIns="0" bIns="0" anchor="ctr" anchorCtr="1"/>
          <a:lstStyle/>
          <a:p>
            <a:pPr algn="ctr" rtl="0">
              <a:defRPr sz="1400" b="0">
                <a:solidFill>
                  <a:schemeClr val="tx1"/>
                </a:solidFill>
              </a:defRPr>
            </a:pPr>
            <a:endParaRPr lang="en-US" sz="1400" b="0" i="0" u="none" strike="noStrike" baseline="0">
              <a:solidFill>
                <a:schemeClr val="tx1"/>
              </a:solidFill>
              <a:latin typeface="Aptos Narrow" panose="02110004020202020204"/>
            </a:endParaRPr>
          </a:p>
        </cx:txPr>
      </cx:axis>
    </cx:plotArea>
  </cx:chart>
  <cx:spPr>
    <a:ln w="25400">
      <a:solidFill>
        <a:sysClr val="windowText" lastClr="000000"/>
      </a:solidFill>
    </a:ln>
  </cx:spPr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95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395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395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6.xml><?xml version="1.0" encoding="utf-8"?>
<cs:chartStyle xmlns:cs="http://schemas.microsoft.com/office/drawing/2012/chartStyle" xmlns:a="http://schemas.openxmlformats.org/drawingml/2006/main" id="395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chart" Target="../charts/chart4.xml"/><Relationship Id="rId13" Type="http://schemas.openxmlformats.org/officeDocument/2006/relationships/chart" Target="../charts/chart9.xml"/><Relationship Id="rId3" Type="http://schemas.openxmlformats.org/officeDocument/2006/relationships/chart" Target="../charts/chart1.xml"/><Relationship Id="rId7" Type="http://schemas.openxmlformats.org/officeDocument/2006/relationships/chart" Target="../charts/chart3.xml"/><Relationship Id="rId12" Type="http://schemas.openxmlformats.org/officeDocument/2006/relationships/chart" Target="../charts/chart8.xml"/><Relationship Id="rId2" Type="http://schemas.microsoft.com/office/2014/relationships/chartEx" Target="../charts/chartEx2.xml"/><Relationship Id="rId1" Type="http://schemas.microsoft.com/office/2014/relationships/chartEx" Target="../charts/chartEx1.xml"/><Relationship Id="rId6" Type="http://schemas.microsoft.com/office/2014/relationships/chartEx" Target="../charts/chartEx4.xml"/><Relationship Id="rId11" Type="http://schemas.openxmlformats.org/officeDocument/2006/relationships/chart" Target="../charts/chart7.xml"/><Relationship Id="rId5" Type="http://schemas.microsoft.com/office/2014/relationships/chartEx" Target="../charts/chartEx3.xml"/><Relationship Id="rId10" Type="http://schemas.openxmlformats.org/officeDocument/2006/relationships/chart" Target="../charts/chart6.xml"/><Relationship Id="rId4" Type="http://schemas.openxmlformats.org/officeDocument/2006/relationships/chart" Target="../charts/chart2.xml"/><Relationship Id="rId9" Type="http://schemas.openxmlformats.org/officeDocument/2006/relationships/chart" Target="../charts/chart5.xml"/><Relationship Id="rId14" Type="http://schemas.openxmlformats.org/officeDocument/2006/relationships/chart" Target="../charts/chart10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209</xdr:row>
      <xdr:rowOff>97676</xdr:rowOff>
    </xdr:from>
    <xdr:to>
      <xdr:col>13</xdr:col>
      <xdr:colOff>652585</xdr:colOff>
      <xdr:row>231</xdr:row>
      <xdr:rowOff>156290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17" name="Chart 3">
              <a:extLst>
                <a:ext uri="{FF2B5EF4-FFF2-40B4-BE49-F238E27FC236}">
                  <a16:creationId xmlns:a16="http://schemas.microsoft.com/office/drawing/2014/main" id="{49AD5FB9-C6D1-F44A-98A6-1F0EC82C60E4}"/>
                </a:ext>
              </a:extLst>
            </xdr:cNvPr>
            <xdr:cNvGraphicFramePr>
              <a:graphicFrameLocks noChangeAspect="1"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279400" y="22932276"/>
              <a:ext cx="11892085" cy="4529014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1</xdr:col>
      <xdr:colOff>0</xdr:colOff>
      <xdr:row>232</xdr:row>
      <xdr:rowOff>97674</xdr:rowOff>
    </xdr:from>
    <xdr:to>
      <xdr:col>13</xdr:col>
      <xdr:colOff>652585</xdr:colOff>
      <xdr:row>254</xdr:row>
      <xdr:rowOff>156291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19" name="Chart 11">
              <a:extLst>
                <a:ext uri="{FF2B5EF4-FFF2-40B4-BE49-F238E27FC236}">
                  <a16:creationId xmlns:a16="http://schemas.microsoft.com/office/drawing/2014/main" id="{E13EF84D-3157-9041-80FE-5EE851A76E50}"/>
                </a:ext>
              </a:extLst>
            </xdr:cNvPr>
            <xdr:cNvGraphicFramePr>
              <a:graphicFrameLocks noChangeAspect="1"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2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279400" y="27605874"/>
              <a:ext cx="11892085" cy="4529017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8</xdr:col>
      <xdr:colOff>0</xdr:colOff>
      <xdr:row>155</xdr:row>
      <xdr:rowOff>0</xdr:rowOff>
    </xdr:from>
    <xdr:to>
      <xdr:col>13</xdr:col>
      <xdr:colOff>664699</xdr:colOff>
      <xdr:row>177</xdr:row>
      <xdr:rowOff>58615</xdr:rowOff>
    </xdr:to>
    <xdr:graphicFrame macro="">
      <xdr:nvGraphicFramePr>
        <xdr:cNvPr id="16" name="Chart 15">
          <a:extLst>
            <a:ext uri="{FF2B5EF4-FFF2-40B4-BE49-F238E27FC236}">
              <a16:creationId xmlns:a16="http://schemas.microsoft.com/office/drawing/2014/main" id="{BCB5D992-12B4-2D40-A527-479688F7092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</xdr:col>
      <xdr:colOff>0</xdr:colOff>
      <xdr:row>155</xdr:row>
      <xdr:rowOff>0</xdr:rowOff>
    </xdr:from>
    <xdr:to>
      <xdr:col>7</xdr:col>
      <xdr:colOff>781929</xdr:colOff>
      <xdr:row>177</xdr:row>
      <xdr:rowOff>58615</xdr:rowOff>
    </xdr:to>
    <xdr:graphicFrame macro="">
      <xdr:nvGraphicFramePr>
        <xdr:cNvPr id="18" name="Chart 17">
          <a:extLst>
            <a:ext uri="{FF2B5EF4-FFF2-40B4-BE49-F238E27FC236}">
              <a16:creationId xmlns:a16="http://schemas.microsoft.com/office/drawing/2014/main" id="{6F5A048D-C9EE-514A-8FC0-D49F59503C4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oneCellAnchor>
    <xdr:from>
      <xdr:col>5</xdr:col>
      <xdr:colOff>384452</xdr:colOff>
      <xdr:row>161</xdr:row>
      <xdr:rowOff>9771</xdr:rowOff>
    </xdr:from>
    <xdr:ext cx="2161489" cy="311432"/>
    <xdr:sp macro="" textlink="'HTGR Results --&gt;'!P22">
      <xdr:nvSpPr>
        <xdr:cNvPr id="20" name="TextBox 19">
          <a:extLst>
            <a:ext uri="{FF2B5EF4-FFF2-40B4-BE49-F238E27FC236}">
              <a16:creationId xmlns:a16="http://schemas.microsoft.com/office/drawing/2014/main" id="{38291D2C-D4C1-2340-16B5-BFE3EACDA586}"/>
            </a:ext>
          </a:extLst>
        </xdr:cNvPr>
        <xdr:cNvSpPr txBox="1"/>
      </xdr:nvSpPr>
      <xdr:spPr>
        <a:xfrm>
          <a:off x="3776281" y="13004039"/>
          <a:ext cx="2161489" cy="311432"/>
        </a:xfrm>
        <a:prstGeom prst="rect">
          <a:avLst/>
        </a:prstGeom>
        <a:solidFill>
          <a:schemeClr val="bg1"/>
        </a:solidFill>
        <a:ln w="12700">
          <a:solidFill>
            <a:sysClr val="windowText" lastClr="00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pPr algn="r"/>
          <a:fld id="{E524FC58-E458-4E4F-8968-D6F6D2BC153A}" type="TxLink">
            <a:rPr lang="en-US" sz="1400" b="0" i="0" u="none" strike="noStrike">
              <a:solidFill>
                <a:srgbClr val="000000"/>
              </a:solidFill>
              <a:latin typeface="Aptos Narrow"/>
            </a:rPr>
            <a:pPr algn="r"/>
            <a:t>Average OCC = $5,145/kWe</a:t>
          </a:fld>
          <a:endParaRPr lang="en-US" sz="1400"/>
        </a:p>
      </xdr:txBody>
    </xdr:sp>
    <xdr:clientData/>
  </xdr:oneCellAnchor>
  <xdr:oneCellAnchor>
    <xdr:from>
      <xdr:col>5</xdr:col>
      <xdr:colOff>104775</xdr:colOff>
      <xdr:row>162</xdr:row>
      <xdr:rowOff>195628</xdr:rowOff>
    </xdr:from>
    <xdr:ext cx="2441552" cy="311432"/>
    <xdr:sp macro="" textlink="'HTGR Results --&gt;'!S22">
      <xdr:nvSpPr>
        <xdr:cNvPr id="21" name="TextBox 20">
          <a:extLst>
            <a:ext uri="{FF2B5EF4-FFF2-40B4-BE49-F238E27FC236}">
              <a16:creationId xmlns:a16="http://schemas.microsoft.com/office/drawing/2014/main" id="{7BBA85DC-18B6-8371-E6D8-ADEDE672FB31}"/>
            </a:ext>
          </a:extLst>
        </xdr:cNvPr>
        <xdr:cNvSpPr txBox="1"/>
      </xdr:nvSpPr>
      <xdr:spPr>
        <a:xfrm>
          <a:off x="3496604" y="13391238"/>
          <a:ext cx="2441552" cy="311432"/>
        </a:xfrm>
        <a:prstGeom prst="rect">
          <a:avLst/>
        </a:prstGeom>
        <a:solidFill>
          <a:schemeClr val="bg1"/>
        </a:solidFill>
        <a:ln w="12700">
          <a:solidFill>
            <a:sysClr val="windowText" lastClr="00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pPr algn="r"/>
          <a:fld id="{EB4208F9-7096-0D4B-A081-0E1EA164CBA2}" type="TxLink">
            <a:rPr lang="en-US" sz="1400" b="0" i="0" u="none" strike="noStrike">
              <a:solidFill>
                <a:srgbClr val="000000"/>
              </a:solidFill>
              <a:latin typeface="Aptos Narrow"/>
            </a:rPr>
            <a:pPr algn="r"/>
            <a:t>Average net OCC = $4,617/kWe</a:t>
          </a:fld>
          <a:endParaRPr lang="en-US" sz="1400"/>
        </a:p>
      </xdr:txBody>
    </xdr:sp>
    <xdr:clientData/>
  </xdr:oneCellAnchor>
  <xdr:twoCellAnchor>
    <xdr:from>
      <xdr:col>17</xdr:col>
      <xdr:colOff>0</xdr:colOff>
      <xdr:row>209</xdr:row>
      <xdr:rowOff>97676</xdr:rowOff>
    </xdr:from>
    <xdr:to>
      <xdr:col>29</xdr:col>
      <xdr:colOff>652585</xdr:colOff>
      <xdr:row>231</xdr:row>
      <xdr:rowOff>156290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10" name="Chart 4">
              <a:extLst>
                <a:ext uri="{FF2B5EF4-FFF2-40B4-BE49-F238E27FC236}">
                  <a16:creationId xmlns:a16="http://schemas.microsoft.com/office/drawing/2014/main" id="{FF11D245-DAEB-E842-879B-93751C3C33D9}"/>
                </a:ext>
              </a:extLst>
            </xdr:cNvPr>
            <xdr:cNvGraphicFramePr>
              <a:graphicFrameLocks noChangeAspect="1"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5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3271500" y="22932276"/>
              <a:ext cx="11892085" cy="4529014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17</xdr:col>
      <xdr:colOff>0</xdr:colOff>
      <xdr:row>232</xdr:row>
      <xdr:rowOff>97674</xdr:rowOff>
    </xdr:from>
    <xdr:to>
      <xdr:col>29</xdr:col>
      <xdr:colOff>652585</xdr:colOff>
      <xdr:row>254</xdr:row>
      <xdr:rowOff>156291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4" name="Chart 11">
              <a:extLst>
                <a:ext uri="{FF2B5EF4-FFF2-40B4-BE49-F238E27FC236}">
                  <a16:creationId xmlns:a16="http://schemas.microsoft.com/office/drawing/2014/main" id="{35316F58-754A-9B4D-B717-7058EC57033F}"/>
                </a:ext>
              </a:extLst>
            </xdr:cNvPr>
            <xdr:cNvGraphicFramePr>
              <a:graphicFrameLocks noChangeAspect="1"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6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3271500" y="27605874"/>
              <a:ext cx="11892085" cy="4529017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24</xdr:col>
      <xdr:colOff>0</xdr:colOff>
      <xdr:row>155</xdr:row>
      <xdr:rowOff>0</xdr:rowOff>
    </xdr:from>
    <xdr:to>
      <xdr:col>29</xdr:col>
      <xdr:colOff>664699</xdr:colOff>
      <xdr:row>177</xdr:row>
      <xdr:rowOff>58615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560FA7A7-40DB-6946-80B3-807AD8AE51A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17</xdr:col>
      <xdr:colOff>0</xdr:colOff>
      <xdr:row>155</xdr:row>
      <xdr:rowOff>0</xdr:rowOff>
    </xdr:from>
    <xdr:to>
      <xdr:col>23</xdr:col>
      <xdr:colOff>781929</xdr:colOff>
      <xdr:row>177</xdr:row>
      <xdr:rowOff>58615</xdr:rowOff>
    </xdr:to>
    <xdr:graphicFrame macro="">
      <xdr:nvGraphicFramePr>
        <xdr:cNvPr id="12" name="Chart 11">
          <a:extLst>
            <a:ext uri="{FF2B5EF4-FFF2-40B4-BE49-F238E27FC236}">
              <a16:creationId xmlns:a16="http://schemas.microsoft.com/office/drawing/2014/main" id="{5434CC8C-A5EF-4A4F-86C9-C6F77D9F3C7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oneCellAnchor>
    <xdr:from>
      <xdr:col>21</xdr:col>
      <xdr:colOff>384452</xdr:colOff>
      <xdr:row>161</xdr:row>
      <xdr:rowOff>9771</xdr:rowOff>
    </xdr:from>
    <xdr:ext cx="2161489" cy="311432"/>
    <xdr:sp macro="" textlink="'SFR Results --&gt;'!P22">
      <xdr:nvSpPr>
        <xdr:cNvPr id="13" name="TextBox 12">
          <a:extLst>
            <a:ext uri="{FF2B5EF4-FFF2-40B4-BE49-F238E27FC236}">
              <a16:creationId xmlns:a16="http://schemas.microsoft.com/office/drawing/2014/main" id="{7D9FA944-D89D-DF49-AD19-0BF5DD89FA2E}"/>
            </a:ext>
          </a:extLst>
        </xdr:cNvPr>
        <xdr:cNvSpPr txBox="1"/>
      </xdr:nvSpPr>
      <xdr:spPr>
        <a:xfrm>
          <a:off x="16812517" y="13201384"/>
          <a:ext cx="2161489" cy="311432"/>
        </a:xfrm>
        <a:prstGeom prst="rect">
          <a:avLst/>
        </a:prstGeom>
        <a:solidFill>
          <a:schemeClr val="bg1"/>
        </a:solidFill>
        <a:ln w="12700">
          <a:solidFill>
            <a:sysClr val="windowText" lastClr="00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pPr algn="r"/>
          <a:fld id="{E524FC58-E458-4E4F-8968-D6F6D2BC153A}" type="TxLink">
            <a:rPr lang="en-US" sz="1400" b="0" i="0" u="none" strike="noStrike">
              <a:solidFill>
                <a:srgbClr val="000000"/>
              </a:solidFill>
              <a:latin typeface="Aptos Narrow"/>
            </a:rPr>
            <a:pPr algn="r"/>
            <a:t>Average OCC = $6,021/kWe</a:t>
          </a:fld>
          <a:endParaRPr lang="en-US" sz="1400"/>
        </a:p>
      </xdr:txBody>
    </xdr:sp>
    <xdr:clientData/>
  </xdr:oneCellAnchor>
  <xdr:oneCellAnchor>
    <xdr:from>
      <xdr:col>21</xdr:col>
      <xdr:colOff>133350</xdr:colOff>
      <xdr:row>162</xdr:row>
      <xdr:rowOff>195628</xdr:rowOff>
    </xdr:from>
    <xdr:ext cx="2412976" cy="311432"/>
    <xdr:sp macro="" textlink="'SFR Results --&gt;'!S22">
      <xdr:nvSpPr>
        <xdr:cNvPr id="14" name="TextBox 13">
          <a:extLst>
            <a:ext uri="{FF2B5EF4-FFF2-40B4-BE49-F238E27FC236}">
              <a16:creationId xmlns:a16="http://schemas.microsoft.com/office/drawing/2014/main" id="{14DBB8EC-9CF0-5440-94CA-85684DD59570}"/>
            </a:ext>
          </a:extLst>
        </xdr:cNvPr>
        <xdr:cNvSpPr txBox="1"/>
      </xdr:nvSpPr>
      <xdr:spPr>
        <a:xfrm>
          <a:off x="16268700" y="12797203"/>
          <a:ext cx="2412976" cy="311432"/>
        </a:xfrm>
        <a:prstGeom prst="rect">
          <a:avLst/>
        </a:prstGeom>
        <a:solidFill>
          <a:schemeClr val="bg1"/>
        </a:solidFill>
        <a:ln w="12700">
          <a:solidFill>
            <a:sysClr val="windowText" lastClr="00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pPr algn="r"/>
          <a:fld id="{EB4208F9-7096-0D4B-A081-0E1EA164CBA2}" type="TxLink">
            <a:rPr lang="en-US" sz="1400" b="0" i="0" u="none" strike="noStrike">
              <a:solidFill>
                <a:srgbClr val="000000"/>
              </a:solidFill>
              <a:latin typeface="Aptos Narrow"/>
            </a:rPr>
            <a:pPr algn="r"/>
            <a:t>Average net OCC = $5,460/kWe</a:t>
          </a:fld>
          <a:endParaRPr lang="en-US" sz="1400"/>
        </a:p>
      </xdr:txBody>
    </xdr:sp>
    <xdr:clientData/>
  </xdr:oneCellAnchor>
  <xdr:twoCellAnchor>
    <xdr:from>
      <xdr:col>5</xdr:col>
      <xdr:colOff>0</xdr:colOff>
      <xdr:row>131</xdr:row>
      <xdr:rowOff>0</xdr:rowOff>
    </xdr:from>
    <xdr:to>
      <xdr:col>10</xdr:col>
      <xdr:colOff>781929</xdr:colOff>
      <xdr:row>154</xdr:row>
      <xdr:rowOff>58616</xdr:rowOff>
    </xdr:to>
    <xdr:graphicFrame macro="">
      <xdr:nvGraphicFramePr>
        <xdr:cNvPr id="24" name="Chart 23">
          <a:extLst>
            <a:ext uri="{FF2B5EF4-FFF2-40B4-BE49-F238E27FC236}">
              <a16:creationId xmlns:a16="http://schemas.microsoft.com/office/drawing/2014/main" id="{6B6A8049-47E1-B443-ABFB-70903D67598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21</xdr:col>
      <xdr:colOff>0</xdr:colOff>
      <xdr:row>131</xdr:row>
      <xdr:rowOff>0</xdr:rowOff>
    </xdr:from>
    <xdr:to>
      <xdr:col>26</xdr:col>
      <xdr:colOff>781929</xdr:colOff>
      <xdr:row>154</xdr:row>
      <xdr:rowOff>58616</xdr:rowOff>
    </xdr:to>
    <xdr:graphicFrame macro="">
      <xdr:nvGraphicFramePr>
        <xdr:cNvPr id="26" name="Chart 25">
          <a:extLst>
            <a:ext uri="{FF2B5EF4-FFF2-40B4-BE49-F238E27FC236}">
              <a16:creationId xmlns:a16="http://schemas.microsoft.com/office/drawing/2014/main" id="{E0554C71-C88F-9F48-AC8C-5C111F6F8F6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1</xdr:col>
      <xdr:colOff>0</xdr:colOff>
      <xdr:row>179</xdr:row>
      <xdr:rowOff>0</xdr:rowOff>
    </xdr:from>
    <xdr:to>
      <xdr:col>7</xdr:col>
      <xdr:colOff>781929</xdr:colOff>
      <xdr:row>207</xdr:row>
      <xdr:rowOff>105899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A8AA5E7-7FBF-A943-BB91-7EC228319F8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17</xdr:col>
      <xdr:colOff>0</xdr:colOff>
      <xdr:row>179</xdr:row>
      <xdr:rowOff>0</xdr:rowOff>
    </xdr:from>
    <xdr:to>
      <xdr:col>23</xdr:col>
      <xdr:colOff>781929</xdr:colOff>
      <xdr:row>207</xdr:row>
      <xdr:rowOff>105899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3DF74B83-08C9-6844-A0D9-F5B0D302BF8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24</xdr:col>
      <xdr:colOff>0</xdr:colOff>
      <xdr:row>179</xdr:row>
      <xdr:rowOff>0</xdr:rowOff>
    </xdr:from>
    <xdr:to>
      <xdr:col>29</xdr:col>
      <xdr:colOff>664699</xdr:colOff>
      <xdr:row>207</xdr:row>
      <xdr:rowOff>105899</xdr:rowOff>
    </xdr:to>
    <xdr:graphicFrame macro="">
      <xdr:nvGraphicFramePr>
        <xdr:cNvPr id="11" name="Chart 3">
          <a:extLst>
            <a:ext uri="{FF2B5EF4-FFF2-40B4-BE49-F238E27FC236}">
              <a16:creationId xmlns:a16="http://schemas.microsoft.com/office/drawing/2014/main" id="{8FB09C47-F115-A54C-8A54-EA27F595E6A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>
    <xdr:from>
      <xdr:col>8</xdr:col>
      <xdr:colOff>0</xdr:colOff>
      <xdr:row>179</xdr:row>
      <xdr:rowOff>0</xdr:rowOff>
    </xdr:from>
    <xdr:to>
      <xdr:col>13</xdr:col>
      <xdr:colOff>613024</xdr:colOff>
      <xdr:row>207</xdr:row>
      <xdr:rowOff>105899</xdr:rowOff>
    </xdr:to>
    <xdr:graphicFrame macro="">
      <xdr:nvGraphicFramePr>
        <xdr:cNvPr id="28" name="Chart 3">
          <a:extLst>
            <a:ext uri="{FF2B5EF4-FFF2-40B4-BE49-F238E27FC236}">
              <a16:creationId xmlns:a16="http://schemas.microsoft.com/office/drawing/2014/main" id="{5C2E1053-632B-B04F-8972-C98DF42BCCE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</xdr:wsDr>
</file>

<file path=xl/drawings/drawing2.xml><?xml version="1.0" encoding="utf-8"?>
<c:userShapes xmlns:c="http://schemas.openxmlformats.org/drawingml/2006/chart">
  <cdr:relSizeAnchor xmlns:cdr="http://schemas.openxmlformats.org/drawingml/2006/chartDrawing">
    <cdr:from>
      <cdr:x>0.62433</cdr:x>
      <cdr:y>0.27778</cdr:y>
    </cdr:from>
    <cdr:to>
      <cdr:x>0.96154</cdr:x>
      <cdr:y>0.34402</cdr:y>
    </cdr:to>
    <cdr:sp macro="" textlink="'HTGR Results --&gt;'!$Q$22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id="{F7E8701F-4D50-B58C-AF03-3B9B3014EA82}"/>
            </a:ext>
          </a:extLst>
        </cdr:cNvPr>
        <cdr:cNvSpPr txBox="1"/>
      </cdr:nvSpPr>
      <cdr:spPr>
        <a:xfrm xmlns:a="http://schemas.openxmlformats.org/drawingml/2006/main">
          <a:off x="3653692" y="1270000"/>
          <a:ext cx="1973384" cy="302846"/>
        </a:xfrm>
        <a:prstGeom xmlns:a="http://schemas.openxmlformats.org/drawingml/2006/main" prst="rect">
          <a:avLst/>
        </a:prstGeom>
        <a:solidFill xmlns:a="http://schemas.openxmlformats.org/drawingml/2006/main">
          <a:schemeClr val="bg1"/>
        </a:solidFill>
        <a:ln xmlns:a="http://schemas.openxmlformats.org/drawingml/2006/main" w="12700">
          <a:solidFill>
            <a:sysClr val="windowText" lastClr="000000"/>
          </a:solidFill>
        </a:ln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pPr algn="r"/>
          <a:fld id="{A49E7FDC-9D3A-B94C-89A6-E54FC9309909}" type="TxLink">
            <a:rPr lang="en-US" sz="1400" b="0" i="0" u="none" strike="noStrike">
              <a:solidFill>
                <a:srgbClr val="000000"/>
              </a:solidFill>
              <a:latin typeface="Aptos Narrow"/>
            </a:rPr>
            <a:pPr algn="r"/>
            <a:t>Average TCI = $6,877/kWe</a:t>
          </a:fld>
          <a:endParaRPr lang="en-US" sz="1400"/>
        </a:p>
      </cdr:txBody>
    </cdr:sp>
  </cdr:relSizeAnchor>
  <cdr:relSizeAnchor xmlns:cdr="http://schemas.openxmlformats.org/drawingml/2006/chartDrawing">
    <cdr:from>
      <cdr:x>0.59112</cdr:x>
      <cdr:y>0.36538</cdr:y>
    </cdr:from>
    <cdr:to>
      <cdr:x>0.96321</cdr:x>
      <cdr:y>0.43376</cdr:y>
    </cdr:to>
    <cdr:sp macro="" textlink="'HTGR Results --&gt;'!$T$22">
      <cdr:nvSpPr>
        <cdr:cNvPr id="3" name="TextBox 2">
          <a:extLst xmlns:a="http://schemas.openxmlformats.org/drawingml/2006/main">
            <a:ext uri="{FF2B5EF4-FFF2-40B4-BE49-F238E27FC236}">
              <a16:creationId xmlns:a16="http://schemas.microsoft.com/office/drawing/2014/main" id="{25578CB6-6296-1813-B2AB-29DC54F23280}"/>
            </a:ext>
          </a:extLst>
        </cdr:cNvPr>
        <cdr:cNvSpPr txBox="1"/>
      </cdr:nvSpPr>
      <cdr:spPr>
        <a:xfrm xmlns:a="http://schemas.openxmlformats.org/drawingml/2006/main">
          <a:off x="3467100" y="1629290"/>
          <a:ext cx="2182463" cy="304917"/>
        </a:xfrm>
        <a:prstGeom xmlns:a="http://schemas.openxmlformats.org/drawingml/2006/main" prst="rect">
          <a:avLst/>
        </a:prstGeom>
        <a:solidFill xmlns:a="http://schemas.openxmlformats.org/drawingml/2006/main">
          <a:schemeClr val="bg1"/>
        </a:solidFill>
        <a:ln xmlns:a="http://schemas.openxmlformats.org/drawingml/2006/main" w="12700">
          <a:solidFill>
            <a:sysClr val="windowText" lastClr="000000"/>
          </a:solidFill>
        </a:ln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pPr algn="r"/>
          <a:fld id="{20369023-3F1B-6A47-A3D5-F1945F019A76}" type="TxLink">
            <a:rPr lang="en-US" sz="1400" b="0" i="0" u="none" strike="noStrike">
              <a:solidFill>
                <a:srgbClr val="000000"/>
              </a:solidFill>
              <a:latin typeface="Aptos Narrow"/>
            </a:rPr>
            <a:pPr algn="r"/>
            <a:t>Average NCI = $$6,350/kWe</a:t>
          </a:fld>
          <a:endParaRPr lang="en-US" sz="1400"/>
        </a:p>
      </cdr:txBody>
    </cdr:sp>
  </cdr:relSizeAnchor>
</c:userShapes>
</file>

<file path=xl/drawings/drawing3.xml><?xml version="1.0" encoding="utf-8"?>
<c:userShapes xmlns:c="http://schemas.openxmlformats.org/drawingml/2006/chart">
  <cdr:relSizeAnchor xmlns:cdr="http://schemas.openxmlformats.org/drawingml/2006/chartDrawing">
    <cdr:from>
      <cdr:x>0.62433</cdr:x>
      <cdr:y>0.27778</cdr:y>
    </cdr:from>
    <cdr:to>
      <cdr:x>0.96154</cdr:x>
      <cdr:y>0.34402</cdr:y>
    </cdr:to>
    <cdr:sp macro="" textlink="'SFR Results --&gt;'!$Q$22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id="{F7E8701F-4D50-B58C-AF03-3B9B3014EA82}"/>
            </a:ext>
          </a:extLst>
        </cdr:cNvPr>
        <cdr:cNvSpPr txBox="1"/>
      </cdr:nvSpPr>
      <cdr:spPr>
        <a:xfrm xmlns:a="http://schemas.openxmlformats.org/drawingml/2006/main">
          <a:off x="3653692" y="1270000"/>
          <a:ext cx="1973384" cy="302846"/>
        </a:xfrm>
        <a:prstGeom xmlns:a="http://schemas.openxmlformats.org/drawingml/2006/main" prst="rect">
          <a:avLst/>
        </a:prstGeom>
        <a:solidFill xmlns:a="http://schemas.openxmlformats.org/drawingml/2006/main">
          <a:schemeClr val="bg1"/>
        </a:solidFill>
        <a:ln xmlns:a="http://schemas.openxmlformats.org/drawingml/2006/main" w="12700">
          <a:solidFill>
            <a:sysClr val="windowText" lastClr="000000"/>
          </a:solidFill>
        </a:ln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pPr algn="r"/>
          <a:fld id="{F0D4A133-0C19-AD48-96CA-2C680F6D45BD}" type="TxLink">
            <a:rPr lang="en-US" sz="1400" b="0" i="0" u="none" strike="noStrike">
              <a:solidFill>
                <a:srgbClr val="000000"/>
              </a:solidFill>
              <a:latin typeface="Aptos Narrow"/>
            </a:rPr>
            <a:pPr algn="r"/>
            <a:t>Average TCI = $7,615/kWe</a:t>
          </a:fld>
          <a:endParaRPr lang="en-US" sz="1600"/>
        </a:p>
      </cdr:txBody>
    </cdr:sp>
  </cdr:relSizeAnchor>
  <cdr:relSizeAnchor xmlns:cdr="http://schemas.openxmlformats.org/drawingml/2006/chartDrawing">
    <cdr:from>
      <cdr:x>0.61765</cdr:x>
      <cdr:y>0.36538</cdr:y>
    </cdr:from>
    <cdr:to>
      <cdr:x>0.96321</cdr:x>
      <cdr:y>0.43376</cdr:y>
    </cdr:to>
    <cdr:sp macro="" textlink="'SFR Results --&gt;'!$T$22">
      <cdr:nvSpPr>
        <cdr:cNvPr id="3" name="TextBox 2">
          <a:extLst xmlns:a="http://schemas.openxmlformats.org/drawingml/2006/main">
            <a:ext uri="{FF2B5EF4-FFF2-40B4-BE49-F238E27FC236}">
              <a16:creationId xmlns:a16="http://schemas.microsoft.com/office/drawing/2014/main" id="{25578CB6-6296-1813-B2AB-29DC54F23280}"/>
            </a:ext>
          </a:extLst>
        </cdr:cNvPr>
        <cdr:cNvSpPr txBox="1"/>
      </cdr:nvSpPr>
      <cdr:spPr>
        <a:xfrm xmlns:a="http://schemas.openxmlformats.org/drawingml/2006/main">
          <a:off x="3614615" y="1670538"/>
          <a:ext cx="2022231" cy="312615"/>
        </a:xfrm>
        <a:prstGeom xmlns:a="http://schemas.openxmlformats.org/drawingml/2006/main" prst="rect">
          <a:avLst/>
        </a:prstGeom>
        <a:solidFill xmlns:a="http://schemas.openxmlformats.org/drawingml/2006/main">
          <a:schemeClr val="bg1"/>
        </a:solidFill>
        <a:ln xmlns:a="http://schemas.openxmlformats.org/drawingml/2006/main" w="12700">
          <a:solidFill>
            <a:sysClr val="windowText" lastClr="000000"/>
          </a:solidFill>
        </a:ln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pPr algn="r"/>
          <a:fld id="{C164B053-C7FC-8243-88C8-BB077C201C81}" type="TxLink">
            <a:rPr lang="en-US" sz="1400" b="0" i="0" u="none" strike="noStrike">
              <a:solidFill>
                <a:srgbClr val="000000"/>
              </a:solidFill>
              <a:latin typeface="Aptos Narrow"/>
            </a:rPr>
            <a:pPr algn="r"/>
            <a:t>Average NCI = $7,054/kWe</a:t>
          </a:fld>
          <a:endParaRPr lang="en-US" sz="1600"/>
        </a:p>
      </cdr:txBody>
    </cdr:sp>
  </cdr:relSizeAnchor>
</c:userShapes>
</file>

<file path=xl/drawings/drawing4.xml><?xml version="1.0" encoding="utf-8"?>
<c:userShapes xmlns:c="http://schemas.openxmlformats.org/drawingml/2006/chart">
  <cdr:relSizeAnchor xmlns:cdr="http://schemas.openxmlformats.org/drawingml/2006/chartDrawing">
    <cdr:from>
      <cdr:x>0.63302</cdr:x>
      <cdr:y>0.20152</cdr:y>
    </cdr:from>
    <cdr:to>
      <cdr:x>0.96354</cdr:x>
      <cdr:y>0.28966</cdr:y>
    </cdr:to>
    <cdr:sp macro="" textlink="'HTGR Results --&gt;'!$B$22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id="{0E2E6DDA-3748-A66A-E401-6AC9EDE196F1}"/>
            </a:ext>
          </a:extLst>
        </cdr:cNvPr>
        <cdr:cNvSpPr txBox="1"/>
      </cdr:nvSpPr>
      <cdr:spPr>
        <a:xfrm xmlns:a="http://schemas.openxmlformats.org/drawingml/2006/main">
          <a:off x="3704509" y="737090"/>
          <a:ext cx="1934306" cy="322384"/>
        </a:xfrm>
        <a:prstGeom xmlns:a="http://schemas.openxmlformats.org/drawingml/2006/main" prst="rect">
          <a:avLst/>
        </a:prstGeom>
        <a:solidFill xmlns:a="http://schemas.openxmlformats.org/drawingml/2006/main">
          <a:schemeClr val="bg1"/>
        </a:solidFill>
        <a:ln xmlns:a="http://schemas.openxmlformats.org/drawingml/2006/main">
          <a:solidFill>
            <a:sysClr val="windowText" lastClr="000000"/>
          </a:solidFill>
        </a:ln>
      </cdr:spPr>
      <cdr:txBody>
        <a:bodyPr xmlns:a="http://schemas.openxmlformats.org/drawingml/2006/main" vertOverflow="clip" wrap="none" lIns="0" tIns="0" rIns="0" bIns="0" rtlCol="0" anchor="ctr" anchorCtr="0"/>
        <a:lstStyle xmlns:a="http://schemas.openxmlformats.org/drawingml/2006/main"/>
        <a:p xmlns:a="http://schemas.openxmlformats.org/drawingml/2006/main">
          <a:pPr algn="ctr"/>
          <a:fld id="{A52780A5-A098-BF43-A0C6-D70C248ABAB4}" type="TxLink">
            <a:rPr lang="en-US" sz="1400" b="0" i="0" u="none" strike="noStrike">
              <a:solidFill>
                <a:srgbClr val="000000"/>
              </a:solidFill>
              <a:latin typeface="Aptos Narrow"/>
            </a:rPr>
            <a:pPr algn="ctr"/>
            <a:t>Fleet average: 89 months</a:t>
          </a:fld>
          <a:endParaRPr lang="en-US" sz="1400"/>
        </a:p>
      </cdr:txBody>
    </cdr:sp>
  </cdr:relSizeAnchor>
</c:userShapes>
</file>

<file path=xl/drawings/drawing5.xml><?xml version="1.0" encoding="utf-8"?>
<c:userShapes xmlns:c="http://schemas.openxmlformats.org/drawingml/2006/chart">
  <cdr:relSizeAnchor xmlns:cdr="http://schemas.openxmlformats.org/drawingml/2006/chartDrawing">
    <cdr:from>
      <cdr:x>0.63302</cdr:x>
      <cdr:y>0.20152</cdr:y>
    </cdr:from>
    <cdr:to>
      <cdr:x>0.96354</cdr:x>
      <cdr:y>0.28966</cdr:y>
    </cdr:to>
    <cdr:sp macro="" textlink="'SFR Results --&gt;'!$B$22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id="{0E2E6DDA-3748-A66A-E401-6AC9EDE196F1}"/>
            </a:ext>
          </a:extLst>
        </cdr:cNvPr>
        <cdr:cNvSpPr txBox="1"/>
      </cdr:nvSpPr>
      <cdr:spPr>
        <a:xfrm xmlns:a="http://schemas.openxmlformats.org/drawingml/2006/main">
          <a:off x="3704509" y="737090"/>
          <a:ext cx="1934306" cy="322384"/>
        </a:xfrm>
        <a:prstGeom xmlns:a="http://schemas.openxmlformats.org/drawingml/2006/main" prst="rect">
          <a:avLst/>
        </a:prstGeom>
        <a:solidFill xmlns:a="http://schemas.openxmlformats.org/drawingml/2006/main">
          <a:schemeClr val="bg1"/>
        </a:solidFill>
        <a:ln xmlns:a="http://schemas.openxmlformats.org/drawingml/2006/main">
          <a:solidFill>
            <a:sysClr val="windowText" lastClr="000000"/>
          </a:solidFill>
        </a:ln>
      </cdr:spPr>
      <cdr:txBody>
        <a:bodyPr xmlns:a="http://schemas.openxmlformats.org/drawingml/2006/main" vertOverflow="clip" wrap="none" lIns="0" tIns="0" rIns="0" bIns="0" rtlCol="0" anchor="ctr" anchorCtr="0"/>
        <a:lstStyle xmlns:a="http://schemas.openxmlformats.org/drawingml/2006/main"/>
        <a:p xmlns:a="http://schemas.openxmlformats.org/drawingml/2006/main">
          <a:pPr algn="ctr"/>
          <a:fld id="{ECCC14E4-2977-6146-AC52-7547F7595E67}" type="TxLink">
            <a:rPr lang="en-US" sz="1400" b="0" i="0" u="none" strike="noStrike">
              <a:solidFill>
                <a:srgbClr val="000000"/>
              </a:solidFill>
              <a:latin typeface="Aptos Narrow"/>
            </a:rPr>
            <a:pPr algn="ctr"/>
            <a:t>Fleet average: 55 months</a:t>
          </a:fld>
          <a:endParaRPr lang="en-US" sz="1600"/>
        </a:p>
      </cdr:txBody>
    </cdr:sp>
  </cdr:relSizeAnchor>
</c:userShapes>
</file>

<file path=xl/drawings/drawing6.xml><?xml version="1.0" encoding="utf-8"?>
<c:userShapes xmlns:c="http://schemas.openxmlformats.org/drawingml/2006/chart">
  <cdr:relSizeAnchor xmlns:cdr="http://schemas.openxmlformats.org/drawingml/2006/chartDrawing">
    <cdr:from>
      <cdr:x>0.53753</cdr:x>
      <cdr:y>0.32385</cdr:y>
    </cdr:from>
    <cdr:to>
      <cdr:x>0.95319</cdr:x>
      <cdr:y>0.38061</cdr:y>
    </cdr:to>
    <cdr:sp macro="" textlink="'HTGR Results --&gt;'!$P$22">
      <cdr:nvSpPr>
        <cdr:cNvPr id="3" name="TextBox 2">
          <a:extLst xmlns:a="http://schemas.openxmlformats.org/drawingml/2006/main">
            <a:ext uri="{FF2B5EF4-FFF2-40B4-BE49-F238E27FC236}">
              <a16:creationId xmlns:a16="http://schemas.microsoft.com/office/drawing/2014/main" id="{6AFC6283-E19B-49F1-6351-339BE3B08D8A}"/>
            </a:ext>
          </a:extLst>
        </cdr:cNvPr>
        <cdr:cNvSpPr txBox="1"/>
      </cdr:nvSpPr>
      <cdr:spPr>
        <a:xfrm xmlns:a="http://schemas.openxmlformats.org/drawingml/2006/main">
          <a:off x="3145692" y="1895231"/>
          <a:ext cx="2432538" cy="332154"/>
        </a:xfrm>
        <a:prstGeom xmlns:a="http://schemas.openxmlformats.org/drawingml/2006/main" prst="rect">
          <a:avLst/>
        </a:prstGeom>
        <a:solidFill xmlns:a="http://schemas.openxmlformats.org/drawingml/2006/main">
          <a:schemeClr val="bg1"/>
        </a:solidFill>
        <a:ln xmlns:a="http://schemas.openxmlformats.org/drawingml/2006/main" w="12700">
          <a:solidFill>
            <a:sysClr val="windowText" lastClr="000000"/>
          </a:solidFill>
        </a:ln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fld id="{BC338E85-349C-ED42-BFD9-77DDB2D52805}" type="TxLink">
            <a:rPr lang="en-US" sz="1400" b="0" i="0" u="none" strike="noStrike">
              <a:solidFill>
                <a:srgbClr val="000000"/>
              </a:solidFill>
              <a:latin typeface="Aptos Narrow"/>
            </a:rPr>
            <a:pPr/>
            <a:t>Average OCC = $5,145/kWe</a:t>
          </a:fld>
          <a:endParaRPr lang="en-US" sz="1200"/>
        </a:p>
      </cdr:txBody>
    </cdr:sp>
  </cdr:relSizeAnchor>
</c:userShapes>
</file>

<file path=xl/drawings/drawing7.xml><?xml version="1.0" encoding="utf-8"?>
<c:userShapes xmlns:c="http://schemas.openxmlformats.org/drawingml/2006/chart">
  <cdr:relSizeAnchor xmlns:cdr="http://schemas.openxmlformats.org/drawingml/2006/chartDrawing">
    <cdr:from>
      <cdr:x>0.53753</cdr:x>
      <cdr:y>0.32385</cdr:y>
    </cdr:from>
    <cdr:to>
      <cdr:x>0.95319</cdr:x>
      <cdr:y>0.38061</cdr:y>
    </cdr:to>
    <cdr:sp macro="" textlink="'SFR Results --&gt;'!$P$22">
      <cdr:nvSpPr>
        <cdr:cNvPr id="3" name="TextBox 2">
          <a:extLst xmlns:a="http://schemas.openxmlformats.org/drawingml/2006/main">
            <a:ext uri="{FF2B5EF4-FFF2-40B4-BE49-F238E27FC236}">
              <a16:creationId xmlns:a16="http://schemas.microsoft.com/office/drawing/2014/main" id="{6AFC6283-E19B-49F1-6351-339BE3B08D8A}"/>
            </a:ext>
          </a:extLst>
        </cdr:cNvPr>
        <cdr:cNvSpPr txBox="1"/>
      </cdr:nvSpPr>
      <cdr:spPr>
        <a:xfrm xmlns:a="http://schemas.openxmlformats.org/drawingml/2006/main">
          <a:off x="3145692" y="1895231"/>
          <a:ext cx="2432538" cy="332154"/>
        </a:xfrm>
        <a:prstGeom xmlns:a="http://schemas.openxmlformats.org/drawingml/2006/main" prst="rect">
          <a:avLst/>
        </a:prstGeom>
        <a:solidFill xmlns:a="http://schemas.openxmlformats.org/drawingml/2006/main">
          <a:schemeClr val="bg1"/>
        </a:solidFill>
        <a:ln xmlns:a="http://schemas.openxmlformats.org/drawingml/2006/main" w="12700">
          <a:solidFill>
            <a:sysClr val="windowText" lastClr="000000"/>
          </a:solidFill>
        </a:ln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fld id="{410F4ED1-BF70-314E-B3F3-9E50A70999C9}" type="TxLink">
            <a:rPr lang="en-US" sz="1400" b="0" i="0" u="none" strike="noStrike">
              <a:solidFill>
                <a:srgbClr val="000000"/>
              </a:solidFill>
              <a:latin typeface="Aptos Narrow"/>
            </a:rPr>
            <a:pPr/>
            <a:t>Average OCC = $6,021/kWe</a:t>
          </a:fld>
          <a:endParaRPr lang="en-US" sz="1400"/>
        </a:p>
      </cdr:txBody>
    </cdr:sp>
  </cdr:relSizeAnchor>
</c:userShapes>
</file>

<file path=xl/drawings/drawing8.xml><?xml version="1.0" encoding="utf-8"?>
<c:userShapes xmlns:c="http://schemas.openxmlformats.org/drawingml/2006/chart">
  <cdr:relSizeAnchor xmlns:cdr="http://schemas.openxmlformats.org/drawingml/2006/chartDrawing">
    <cdr:from>
      <cdr:x>0.55756</cdr:x>
      <cdr:y>0.2721</cdr:y>
    </cdr:from>
    <cdr:to>
      <cdr:x>0.95653</cdr:x>
      <cdr:y>0.33053</cdr:y>
    </cdr:to>
    <cdr:sp macro="" textlink="'SFR Results --&gt;'!$Q$22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id="{50DC98B7-D072-055E-6584-BDAA9849D1EC}"/>
            </a:ext>
          </a:extLst>
        </cdr:cNvPr>
        <cdr:cNvSpPr txBox="1"/>
      </cdr:nvSpPr>
      <cdr:spPr>
        <a:xfrm xmlns:a="http://schemas.openxmlformats.org/drawingml/2006/main">
          <a:off x="3262924" y="1592385"/>
          <a:ext cx="2334846" cy="341923"/>
        </a:xfrm>
        <a:prstGeom xmlns:a="http://schemas.openxmlformats.org/drawingml/2006/main" prst="rect">
          <a:avLst/>
        </a:prstGeom>
        <a:solidFill xmlns:a="http://schemas.openxmlformats.org/drawingml/2006/main">
          <a:schemeClr val="bg1"/>
        </a:solidFill>
        <a:ln xmlns:a="http://schemas.openxmlformats.org/drawingml/2006/main" w="12700">
          <a:solidFill>
            <a:sysClr val="windowText" lastClr="000000"/>
          </a:solidFill>
        </a:ln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fld id="{2A087553-FE9E-894B-894A-D43DD95B602F}" type="TxLink">
            <a:rPr lang="en-US" sz="1400" b="0" i="0" u="none" strike="noStrike">
              <a:solidFill>
                <a:srgbClr val="000000"/>
              </a:solidFill>
              <a:latin typeface="Aptos Narrow"/>
            </a:rPr>
            <a:pPr/>
            <a:t>Average TCI = $7,615/kWe</a:t>
          </a:fld>
          <a:endParaRPr lang="en-US" sz="1400"/>
        </a:p>
      </cdr:txBody>
    </cdr:sp>
  </cdr:relSizeAnchor>
</c:userShapes>
</file>

<file path=xl/drawings/drawing9.xml><?xml version="1.0" encoding="utf-8"?>
<c:userShapes xmlns:c="http://schemas.openxmlformats.org/drawingml/2006/chart">
  <cdr:relSizeAnchor xmlns:cdr="http://schemas.openxmlformats.org/drawingml/2006/chartDrawing">
    <cdr:from>
      <cdr:x>0.55756</cdr:x>
      <cdr:y>0.2721</cdr:y>
    </cdr:from>
    <cdr:to>
      <cdr:x>0.95653</cdr:x>
      <cdr:y>0.33053</cdr:y>
    </cdr:to>
    <cdr:sp macro="" textlink="'HTGR Results --&gt;'!$Q$22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id="{50DC98B7-D072-055E-6584-BDAA9849D1EC}"/>
            </a:ext>
          </a:extLst>
        </cdr:cNvPr>
        <cdr:cNvSpPr txBox="1"/>
      </cdr:nvSpPr>
      <cdr:spPr>
        <a:xfrm xmlns:a="http://schemas.openxmlformats.org/drawingml/2006/main">
          <a:off x="3262924" y="1592385"/>
          <a:ext cx="2334846" cy="341923"/>
        </a:xfrm>
        <a:prstGeom xmlns:a="http://schemas.openxmlformats.org/drawingml/2006/main" prst="rect">
          <a:avLst/>
        </a:prstGeom>
        <a:solidFill xmlns:a="http://schemas.openxmlformats.org/drawingml/2006/main">
          <a:schemeClr val="bg1"/>
        </a:solidFill>
        <a:ln xmlns:a="http://schemas.openxmlformats.org/drawingml/2006/main" w="12700">
          <a:solidFill>
            <a:sysClr val="windowText" lastClr="000000"/>
          </a:solidFill>
        </a:ln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fld id="{486497A2-58F0-C540-8EB2-1FEB9F98D7D8}" type="TxLink">
            <a:rPr lang="en-US" sz="1400" b="0" i="0" u="none" strike="noStrike">
              <a:solidFill>
                <a:srgbClr val="000000"/>
              </a:solidFill>
              <a:latin typeface="Aptos Narrow"/>
            </a:rPr>
            <a:pPr/>
            <a:t>Average TCI = $6,877/kWe</a:t>
          </a:fld>
          <a:endParaRPr lang="en-US" sz="1600"/>
        </a:p>
      </cdr:txBody>
    </cdr:sp>
  </cdr:relSizeAnchor>
</c:userShapes>
</file>

<file path=xl/persons/person.xml><?xml version="1.0" encoding="utf-8"?>
<personList xmlns="http://schemas.microsoft.com/office/spreadsheetml/2018/threadedcomments" xmlns:x="http://schemas.openxmlformats.org/spreadsheetml/2006/main">
  <person displayName="Levi M. Larsen" id="{F11269CF-ACF8-4754-989D-9F2852F65479}" userId="S-1-5-21-26508437-853423744-273882866-226009" providerId="AD"/>
</personList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threadedComments/threadedComment1.xml><?xml version="1.0" encoding="utf-8"?>
<ThreadedComments xmlns="http://schemas.microsoft.com/office/spreadsheetml/2018/threadedcomments" xmlns:x="http://schemas.openxmlformats.org/spreadsheetml/2006/main">
  <threadedComment ref="N14" dT="2024-04-01T23:07:49.69" personId="{F11269CF-ACF8-4754-989D-9F2852F65479}" id="{429D40C2-17D0-4C9C-BC20-83CB0E03285C}">
    <text>Add startup duration separately (without any additional costs, just interest expense on already occurring costs)</text>
  </threadedComment>
</ThreadedComments>
</file>

<file path=xl/threadedComments/threadedComment2.xml><?xml version="1.0" encoding="utf-8"?>
<ThreadedComments xmlns="http://schemas.microsoft.com/office/spreadsheetml/2018/threadedcomments" xmlns:x="http://schemas.openxmlformats.org/spreadsheetml/2006/main">
  <threadedComment ref="N14" dT="2024-04-01T23:07:49.69" personId="{F11269CF-ACF8-4754-989D-9F2852F65479}" id="{DF489161-DCE0-FA48-A4D8-87B13472E978}">
    <text>Add startup duration separately (without any additional costs, just interest expense on already occurring costs)</text>
  </threadedComment>
</ThreadedComments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3.bin"/><Relationship Id="rId4" Type="http://schemas.microsoft.com/office/2017/10/relationships/threadedComment" Target="../threadedComments/threadedComment1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16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5.bin"/><Relationship Id="rId4" Type="http://schemas.microsoft.com/office/2017/10/relationships/threadedComment" Target="../threadedComments/threadedComment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67C39D-8F5F-AF4D-B52E-FD77ECA2CBF0}">
  <sheetPr>
    <tabColor theme="7" tint="0.39997558519241921"/>
  </sheetPr>
  <dimension ref="A1:EB257"/>
  <sheetViews>
    <sheetView showGridLines="0" tabSelected="1" zoomScale="62" zoomScaleNormal="100" workbookViewId="0">
      <selection activeCell="AI131" sqref="AI131"/>
    </sheetView>
  </sheetViews>
  <sheetFormatPr baseColWidth="10" defaultColWidth="11" defaultRowHeight="16" outlineLevelRow="1" x14ac:dyDescent="0.2"/>
  <cols>
    <col min="1" max="1" width="3.6640625" customWidth="1"/>
    <col min="3" max="3" width="4.1640625" bestFit="1" customWidth="1"/>
    <col min="4" max="9" width="12.83203125" customWidth="1"/>
    <col min="10" max="10" width="15.1640625" customWidth="1"/>
    <col min="11" max="12" width="12.83203125" customWidth="1"/>
    <col min="13" max="13" width="14.5" customWidth="1"/>
    <col min="14" max="14" width="13" customWidth="1"/>
    <col min="15" max="17" width="3.33203125" customWidth="1"/>
    <col min="19" max="19" width="4.1640625" bestFit="1" customWidth="1"/>
    <col min="20" max="25" width="12.83203125" customWidth="1"/>
    <col min="26" max="26" width="15.1640625" customWidth="1"/>
    <col min="27" max="28" width="12.83203125" customWidth="1"/>
    <col min="29" max="29" width="14.5" customWidth="1"/>
    <col min="30" max="30" width="13" customWidth="1"/>
    <col min="31" max="31" width="2.83203125" customWidth="1"/>
    <col min="32" max="32" width="3" customWidth="1"/>
  </cols>
  <sheetData>
    <row r="1" spans="1:32" x14ac:dyDescent="0.2">
      <c r="A1" s="462"/>
      <c r="B1" s="471" t="s">
        <v>1577</v>
      </c>
      <c r="C1" s="472"/>
      <c r="D1" s="472"/>
      <c r="E1" s="472"/>
      <c r="F1" s="472"/>
      <c r="G1" s="472"/>
      <c r="H1" s="472"/>
      <c r="I1" s="472"/>
      <c r="J1" s="472"/>
      <c r="K1" s="472"/>
      <c r="L1" s="472"/>
      <c r="M1" s="472"/>
      <c r="N1" s="472"/>
      <c r="O1" s="473"/>
      <c r="P1" s="458"/>
      <c r="Q1" s="480" t="s">
        <v>1578</v>
      </c>
      <c r="R1" s="481"/>
      <c r="S1" s="481"/>
      <c r="T1" s="481"/>
      <c r="U1" s="481"/>
      <c r="V1" s="481"/>
      <c r="W1" s="481"/>
      <c r="X1" s="481"/>
      <c r="Y1" s="481"/>
      <c r="Z1" s="481"/>
      <c r="AA1" s="481"/>
      <c r="AB1" s="481"/>
      <c r="AC1" s="481"/>
      <c r="AD1" s="481"/>
      <c r="AE1" s="482"/>
      <c r="AF1" s="462"/>
    </row>
    <row r="2" spans="1:32" x14ac:dyDescent="0.2">
      <c r="A2" s="462"/>
      <c r="B2" s="474"/>
      <c r="C2" s="475"/>
      <c r="D2" s="475"/>
      <c r="E2" s="475"/>
      <c r="F2" s="475"/>
      <c r="G2" s="475"/>
      <c r="H2" s="475"/>
      <c r="I2" s="475"/>
      <c r="J2" s="475"/>
      <c r="K2" s="475"/>
      <c r="L2" s="475"/>
      <c r="M2" s="475"/>
      <c r="N2" s="475"/>
      <c r="O2" s="476"/>
      <c r="P2" s="458"/>
      <c r="Q2" s="483"/>
      <c r="R2" s="484"/>
      <c r="S2" s="484"/>
      <c r="T2" s="484"/>
      <c r="U2" s="484"/>
      <c r="V2" s="484"/>
      <c r="W2" s="484"/>
      <c r="X2" s="484"/>
      <c r="Y2" s="484"/>
      <c r="Z2" s="484"/>
      <c r="AA2" s="484"/>
      <c r="AB2" s="484"/>
      <c r="AC2" s="484"/>
      <c r="AD2" s="484"/>
      <c r="AE2" s="485"/>
      <c r="AF2" s="462"/>
    </row>
    <row r="3" spans="1:32" ht="17" thickBot="1" x14ac:dyDescent="0.25">
      <c r="A3" s="462"/>
      <c r="B3" s="477"/>
      <c r="C3" s="478"/>
      <c r="D3" s="478"/>
      <c r="E3" s="478"/>
      <c r="F3" s="478"/>
      <c r="G3" s="478"/>
      <c r="H3" s="478"/>
      <c r="I3" s="478"/>
      <c r="J3" s="478"/>
      <c r="K3" s="478"/>
      <c r="L3" s="478"/>
      <c r="M3" s="478"/>
      <c r="N3" s="478"/>
      <c r="O3" s="479"/>
      <c r="P3" s="458"/>
      <c r="Q3" s="486"/>
      <c r="R3" s="487"/>
      <c r="S3" s="487"/>
      <c r="T3" s="487"/>
      <c r="U3" s="487"/>
      <c r="V3" s="487"/>
      <c r="W3" s="487"/>
      <c r="X3" s="487"/>
      <c r="Y3" s="487"/>
      <c r="Z3" s="487"/>
      <c r="AA3" s="487"/>
      <c r="AB3" s="487"/>
      <c r="AC3" s="487"/>
      <c r="AD3" s="487"/>
      <c r="AE3" s="488"/>
      <c r="AF3" s="462"/>
    </row>
    <row r="4" spans="1:32" ht="17" thickBot="1" x14ac:dyDescent="0.25">
      <c r="A4" s="462"/>
      <c r="P4" s="459"/>
      <c r="AF4" s="462"/>
    </row>
    <row r="5" spans="1:32" ht="23" thickBot="1" x14ac:dyDescent="0.25">
      <c r="A5" s="462"/>
      <c r="F5" s="310" t="s">
        <v>0</v>
      </c>
      <c r="G5" s="469">
        <v>10</v>
      </c>
      <c r="M5" s="310" t="s">
        <v>1553</v>
      </c>
      <c r="N5" s="469">
        <v>1</v>
      </c>
      <c r="P5" s="458"/>
      <c r="V5" s="310" t="s">
        <v>0</v>
      </c>
      <c r="W5" s="469">
        <v>10</v>
      </c>
      <c r="AC5" s="310" t="s">
        <v>1553</v>
      </c>
      <c r="AD5" s="469">
        <v>1</v>
      </c>
      <c r="AF5" s="462"/>
    </row>
    <row r="6" spans="1:32" ht="23" thickBot="1" x14ac:dyDescent="0.25">
      <c r="A6" s="462"/>
      <c r="F6" s="310"/>
      <c r="G6" s="417"/>
      <c r="M6" s="310" t="s">
        <v>7</v>
      </c>
      <c r="N6" s="470">
        <v>0.4</v>
      </c>
      <c r="P6" s="458"/>
      <c r="V6" s="310"/>
      <c r="W6" s="417"/>
      <c r="AC6" s="310" t="s">
        <v>7</v>
      </c>
      <c r="AD6" s="470">
        <v>0.4</v>
      </c>
      <c r="AF6" s="462"/>
    </row>
    <row r="7" spans="1:32" ht="17" thickBot="1" x14ac:dyDescent="0.25">
      <c r="A7" s="462"/>
      <c r="P7" s="458"/>
      <c r="AF7" s="462"/>
    </row>
    <row r="8" spans="1:32" s="33" customFormat="1" ht="52" thickBot="1" x14ac:dyDescent="0.25">
      <c r="A8" s="463"/>
      <c r="C8" s="312" t="s">
        <v>1</v>
      </c>
      <c r="D8" s="313" t="s">
        <v>2</v>
      </c>
      <c r="E8" s="313" t="s">
        <v>3</v>
      </c>
      <c r="F8" s="313" t="s">
        <v>4</v>
      </c>
      <c r="G8" s="313" t="s">
        <v>1579</v>
      </c>
      <c r="H8" s="313" t="s">
        <v>1580</v>
      </c>
      <c r="I8" s="313" t="s">
        <v>1581</v>
      </c>
      <c r="J8" s="313" t="s">
        <v>5</v>
      </c>
      <c r="K8" s="313" t="s">
        <v>6</v>
      </c>
      <c r="L8" s="313" t="s">
        <v>1569</v>
      </c>
      <c r="M8" s="313" t="s">
        <v>1572</v>
      </c>
      <c r="N8" s="314" t="s">
        <v>7</v>
      </c>
      <c r="P8" s="460"/>
      <c r="S8" s="312" t="s">
        <v>1</v>
      </c>
      <c r="T8" s="313" t="s">
        <v>2</v>
      </c>
      <c r="U8" s="313" t="s">
        <v>3</v>
      </c>
      <c r="V8" s="313" t="s">
        <v>4</v>
      </c>
      <c r="W8" s="313" t="s">
        <v>1579</v>
      </c>
      <c r="X8" s="313" t="s">
        <v>1580</v>
      </c>
      <c r="Y8" s="313" t="s">
        <v>1581</v>
      </c>
      <c r="Z8" s="313" t="s">
        <v>5</v>
      </c>
      <c r="AA8" s="313" t="s">
        <v>6</v>
      </c>
      <c r="AB8" s="313" t="s">
        <v>1569</v>
      </c>
      <c r="AC8" s="313" t="s">
        <v>1572</v>
      </c>
      <c r="AD8" s="314" t="s">
        <v>7</v>
      </c>
      <c r="AF8" s="463"/>
    </row>
    <row r="9" spans="1:32" x14ac:dyDescent="0.2">
      <c r="A9" s="462"/>
      <c r="C9" s="427">
        <v>1</v>
      </c>
      <c r="D9" s="465">
        <v>0.06</v>
      </c>
      <c r="E9" s="465">
        <v>0.6</v>
      </c>
      <c r="F9" s="466">
        <v>0</v>
      </c>
      <c r="G9" s="466">
        <v>2</v>
      </c>
      <c r="H9" s="466">
        <v>1</v>
      </c>
      <c r="I9" s="466">
        <v>1</v>
      </c>
      <c r="J9" s="449">
        <f>'HTGR Relationships'!$D$33</f>
        <v>0.7</v>
      </c>
      <c r="K9" s="468" t="b">
        <v>0</v>
      </c>
      <c r="L9" s="468" t="b">
        <v>0</v>
      </c>
      <c r="M9" s="468" t="b">
        <v>0</v>
      </c>
      <c r="N9" s="447">
        <f>IF(C9&lt;=$N$5,N6,0)</f>
        <v>0.4</v>
      </c>
      <c r="P9" s="458"/>
      <c r="S9" s="427">
        <v>1</v>
      </c>
      <c r="T9" s="465">
        <v>0.06</v>
      </c>
      <c r="U9" s="465">
        <v>0.5</v>
      </c>
      <c r="V9" s="466">
        <v>1</v>
      </c>
      <c r="W9" s="466">
        <v>1</v>
      </c>
      <c r="X9" s="466">
        <v>1</v>
      </c>
      <c r="Y9" s="466">
        <v>1</v>
      </c>
      <c r="Z9" s="449">
        <f>'SFR Relationships'!$D$33</f>
        <v>0.7</v>
      </c>
      <c r="AA9" s="468" t="b">
        <v>0</v>
      </c>
      <c r="AB9" s="468" t="b">
        <v>1</v>
      </c>
      <c r="AC9" s="468" t="b">
        <v>0</v>
      </c>
      <c r="AD9" s="447">
        <f t="shared" ref="AD9:AD40" si="0">IF(S9&lt;=$AD$5,AD6,0)</f>
        <v>0.4</v>
      </c>
      <c r="AF9" s="462"/>
    </row>
    <row r="10" spans="1:32" hidden="1" outlineLevel="1" x14ac:dyDescent="0.2">
      <c r="A10" s="462"/>
      <c r="C10" s="428">
        <f>C9</f>
        <v>1</v>
      </c>
      <c r="D10" s="320"/>
      <c r="E10" s="339"/>
      <c r="F10" s="128"/>
      <c r="G10" s="414"/>
      <c r="H10" s="414"/>
      <c r="I10" s="414"/>
      <c r="J10" s="320"/>
      <c r="K10" s="320"/>
      <c r="L10" s="320"/>
      <c r="M10" s="320"/>
      <c r="N10" s="321">
        <f t="shared" ref="N10:N73" si="1">IF(C10&lt;=$N$5,N7,0)</f>
        <v>0</v>
      </c>
      <c r="P10" s="458"/>
      <c r="S10" s="428">
        <f>S9</f>
        <v>1</v>
      </c>
      <c r="T10" s="320"/>
      <c r="U10" s="339"/>
      <c r="V10" s="128"/>
      <c r="W10" s="414"/>
      <c r="X10" s="414"/>
      <c r="Y10" s="414"/>
      <c r="Z10" s="320"/>
      <c r="AA10" s="320"/>
      <c r="AB10" s="320"/>
      <c r="AC10" s="320"/>
      <c r="AD10" s="321">
        <f t="shared" si="0"/>
        <v>0</v>
      </c>
      <c r="AF10" s="462"/>
    </row>
    <row r="11" spans="1:32" ht="17" hidden="1" outlineLevel="1" x14ac:dyDescent="0.2">
      <c r="A11" s="462"/>
      <c r="C11" s="428">
        <f>C9</f>
        <v>1</v>
      </c>
      <c r="D11" s="320"/>
      <c r="E11" s="339"/>
      <c r="F11" s="128"/>
      <c r="G11" s="414"/>
      <c r="H11" s="414"/>
      <c r="I11" s="414"/>
      <c r="J11" s="320"/>
      <c r="K11" s="320"/>
      <c r="L11" s="320"/>
      <c r="M11" s="320"/>
      <c r="N11" s="321" t="str">
        <f t="shared" si="1"/>
        <v>ITC Amount</v>
      </c>
      <c r="P11" s="458"/>
      <c r="S11" s="428">
        <f>S9</f>
        <v>1</v>
      </c>
      <c r="T11" s="320"/>
      <c r="U11" s="339"/>
      <c r="V11" s="128"/>
      <c r="W11" s="414"/>
      <c r="X11" s="414"/>
      <c r="Y11" s="414"/>
      <c r="Z11" s="320"/>
      <c r="AA11" s="320"/>
      <c r="AB11" s="320"/>
      <c r="AC11" s="320"/>
      <c r="AD11" s="321" t="str">
        <f t="shared" si="0"/>
        <v>ITC Amount</v>
      </c>
      <c r="AF11" s="462"/>
    </row>
    <row r="12" spans="1:32" hidden="1" outlineLevel="1" x14ac:dyDescent="0.2">
      <c r="A12" s="462"/>
      <c r="C12" s="428">
        <f>C9</f>
        <v>1</v>
      </c>
      <c r="D12" s="320"/>
      <c r="E12" s="339"/>
      <c r="F12" s="128"/>
      <c r="G12" s="414"/>
      <c r="H12" s="414"/>
      <c r="I12" s="414"/>
      <c r="J12" s="320"/>
      <c r="K12" s="320"/>
      <c r="L12" s="320"/>
      <c r="M12" s="320"/>
      <c r="N12" s="321">
        <f t="shared" si="1"/>
        <v>0.4</v>
      </c>
      <c r="P12" s="458"/>
      <c r="S12" s="428">
        <f>S9</f>
        <v>1</v>
      </c>
      <c r="T12" s="320"/>
      <c r="U12" s="339"/>
      <c r="V12" s="128"/>
      <c r="W12" s="414"/>
      <c r="X12" s="414"/>
      <c r="Y12" s="414"/>
      <c r="Z12" s="320"/>
      <c r="AA12" s="320"/>
      <c r="AB12" s="320"/>
      <c r="AC12" s="320"/>
      <c r="AD12" s="321">
        <f t="shared" si="0"/>
        <v>0.4</v>
      </c>
      <c r="AF12" s="462"/>
    </row>
    <row r="13" spans="1:32" hidden="1" outlineLevel="1" x14ac:dyDescent="0.2">
      <c r="A13" s="462"/>
      <c r="C13" s="428">
        <f>C9</f>
        <v>1</v>
      </c>
      <c r="D13" s="320"/>
      <c r="E13" s="339"/>
      <c r="F13" s="128"/>
      <c r="G13" s="414"/>
      <c r="H13" s="414"/>
      <c r="I13" s="414"/>
      <c r="J13" s="320"/>
      <c r="K13" s="320"/>
      <c r="L13" s="320"/>
      <c r="M13" s="320"/>
      <c r="N13" s="321">
        <f t="shared" si="1"/>
        <v>0</v>
      </c>
      <c r="P13" s="458"/>
      <c r="S13" s="428">
        <f>S9</f>
        <v>1</v>
      </c>
      <c r="T13" s="320"/>
      <c r="U13" s="339"/>
      <c r="V13" s="128"/>
      <c r="W13" s="414"/>
      <c r="X13" s="414"/>
      <c r="Y13" s="414"/>
      <c r="Z13" s="320"/>
      <c r="AA13" s="320"/>
      <c r="AB13" s="320"/>
      <c r="AC13" s="320"/>
      <c r="AD13" s="321">
        <f t="shared" si="0"/>
        <v>0</v>
      </c>
      <c r="AF13" s="462"/>
    </row>
    <row r="14" spans="1:32" ht="17" hidden="1" outlineLevel="1" x14ac:dyDescent="0.2">
      <c r="A14" s="462"/>
      <c r="C14" s="428">
        <f>C9</f>
        <v>1</v>
      </c>
      <c r="D14" s="320"/>
      <c r="E14" s="339"/>
      <c r="F14" s="128"/>
      <c r="G14" s="414"/>
      <c r="H14" s="414"/>
      <c r="I14" s="414"/>
      <c r="J14" s="320"/>
      <c r="K14" s="320"/>
      <c r="L14" s="320"/>
      <c r="M14" s="320"/>
      <c r="N14" s="321" t="str">
        <f t="shared" si="1"/>
        <v>ITC Amount</v>
      </c>
      <c r="P14" s="458"/>
      <c r="S14" s="428">
        <f>S9</f>
        <v>1</v>
      </c>
      <c r="T14" s="320"/>
      <c r="U14" s="339"/>
      <c r="V14" s="128"/>
      <c r="W14" s="414"/>
      <c r="X14" s="414"/>
      <c r="Y14" s="414"/>
      <c r="Z14" s="320"/>
      <c r="AA14" s="320"/>
      <c r="AB14" s="320"/>
      <c r="AC14" s="320"/>
      <c r="AD14" s="321" t="str">
        <f t="shared" si="0"/>
        <v>ITC Amount</v>
      </c>
      <c r="AF14" s="462"/>
    </row>
    <row r="15" spans="1:32" collapsed="1" x14ac:dyDescent="0.2">
      <c r="A15" s="462"/>
      <c r="C15" s="428">
        <f>IF(C9&lt;$G$5,C9+1,"")</f>
        <v>2</v>
      </c>
      <c r="D15" s="432">
        <f>$D9</f>
        <v>0.06</v>
      </c>
      <c r="E15" s="432">
        <v>1</v>
      </c>
      <c r="F15" s="435">
        <v>2</v>
      </c>
      <c r="G15" s="433">
        <f>IF($G$9+(2-0)/'HTGR Relationships'!$D$46*($C15-$C$9)&lt;2,$G$9+(2-0)/'HTGR Relationships'!$D$46*($C15-$C$9),2)</f>
        <v>2</v>
      </c>
      <c r="H15" s="433">
        <f>IF($H$9+(2-0)/'HTGR Relationships'!$D$47*($C15-$C$9)&lt;2,$H$9+(2-0)/'HTGR Relationships'!$D$47*($C15-$C$9),2)</f>
        <v>1.5</v>
      </c>
      <c r="I15" s="433">
        <f>IF($I$9+(2-0)/'HTGR Relationships'!$D$48*($C15-$C$9)&lt;2,$I$9+(2-0)/'HTGR Relationships'!$D$48*($C15-$C$9),2)</f>
        <v>1.4</v>
      </c>
      <c r="J15" s="467">
        <v>0.8</v>
      </c>
      <c r="K15" s="467" t="b">
        <v>1</v>
      </c>
      <c r="L15" s="467" t="b">
        <v>1</v>
      </c>
      <c r="M15" s="467" t="b">
        <v>1</v>
      </c>
      <c r="N15" s="448">
        <f t="shared" si="1"/>
        <v>0</v>
      </c>
      <c r="P15" s="458"/>
      <c r="S15" s="428">
        <f>IF(S9&lt;$W$5,S9+1,"")</f>
        <v>2</v>
      </c>
      <c r="T15" s="432">
        <f>$T9</f>
        <v>0.06</v>
      </c>
      <c r="U15" s="432">
        <v>1</v>
      </c>
      <c r="V15" s="435">
        <v>2</v>
      </c>
      <c r="W15" s="433">
        <f>IF($W$9+(2-0)/'SFR Relationships'!$D$46*($S15-$S$9)&lt;2,$W$9+(2-0)/'SFR Relationships'!$D$46*($S15-$S$9),2)</f>
        <v>1.6666666666666665</v>
      </c>
      <c r="X15" s="433">
        <f>IF($X$9+(2-0)/'SFR Relationships'!$D$47*($S15-$S$9)&lt;2,$X$9+(2-0)/'SFR Relationships'!$D$47*($S15-$S$9),2)</f>
        <v>1.5</v>
      </c>
      <c r="Y15" s="433">
        <f>IF($Y$9+(2-0)/'SFR Relationships'!$D$48*($S15-$S$9)&lt;2,$Y$9+(2-0)/'SFR Relationships'!$D$48*($S15-$S$9),2)</f>
        <v>1.4</v>
      </c>
      <c r="Z15" s="467">
        <v>0.8</v>
      </c>
      <c r="AA15" s="467" t="b">
        <v>1</v>
      </c>
      <c r="AB15" s="467" t="b">
        <v>1</v>
      </c>
      <c r="AC15" s="467" t="b">
        <v>1</v>
      </c>
      <c r="AD15" s="448">
        <f t="shared" si="0"/>
        <v>0</v>
      </c>
      <c r="AF15" s="462"/>
    </row>
    <row r="16" spans="1:32" hidden="1" outlineLevel="1" x14ac:dyDescent="0.2">
      <c r="A16" s="462"/>
      <c r="C16" s="428">
        <f>C15</f>
        <v>2</v>
      </c>
      <c r="D16" s="432"/>
      <c r="E16" s="432"/>
      <c r="F16" s="435"/>
      <c r="G16" s="433">
        <f>IF($G$9+(2-0)/'HTGR Relationships'!$D$46*($C16-$C$9)&lt;2,$G$9+(2-0)/'HTGR Relationships'!$D$46*($C16-$C$9),2)</f>
        <v>2</v>
      </c>
      <c r="H16" s="433">
        <f>IF($H$9+(2-0)/'HTGR Relationships'!$D$47*($C16-$C$9)&lt;2,$H$9+(2-0)/'HTGR Relationships'!$D$47*($C16-$C$9),2)</f>
        <v>1.5</v>
      </c>
      <c r="I16" s="433">
        <f>IF($I$9+(2-0)/'HTGR Relationships'!$D$48*($C16-$C$9)&lt;2,$I$9+(2-0)/'HTGR Relationships'!$D$48*($C16-$C$9),2)</f>
        <v>1.4</v>
      </c>
      <c r="J16" s="320"/>
      <c r="K16" s="320"/>
      <c r="L16" s="320"/>
      <c r="M16" s="320"/>
      <c r="N16" s="321">
        <f t="shared" si="1"/>
        <v>0</v>
      </c>
      <c r="P16" s="458"/>
      <c r="S16" s="428">
        <f>S15</f>
        <v>2</v>
      </c>
      <c r="T16" s="432"/>
      <c r="U16" s="432"/>
      <c r="V16" s="435"/>
      <c r="W16" s="433">
        <f>IF($W$9+(2-0)/'SFR Relationships'!$D$46*($S16-$S$9)&lt;2,$W$9+(2-0)/'SFR Relationships'!$D$46*($S16-$S$9),2)</f>
        <v>1.6666666666666665</v>
      </c>
      <c r="X16" s="433">
        <f>IF($X$9+(2-0)/'SFR Relationships'!$D$47*($S16-$S$9)&lt;2,$X$9+(2-0)/'SFR Relationships'!$D$47*($S16-$S$9),2)</f>
        <v>1.5</v>
      </c>
      <c r="Y16" s="433">
        <f>IF($Y$9+(2-0)/'SFR Relationships'!$D$48*($S16-$S$9)&lt;2,$Y$9+(2-0)/'SFR Relationships'!$D$48*($S16-$S$9),2)</f>
        <v>1.4</v>
      </c>
      <c r="Z16" s="320"/>
      <c r="AA16" s="320"/>
      <c r="AB16" s="320"/>
      <c r="AC16" s="320"/>
      <c r="AD16" s="321">
        <f t="shared" si="0"/>
        <v>0</v>
      </c>
      <c r="AF16" s="462"/>
    </row>
    <row r="17" spans="1:32" ht="17" hidden="1" outlineLevel="1" x14ac:dyDescent="0.2">
      <c r="A17" s="462"/>
      <c r="C17" s="428">
        <f>C16</f>
        <v>2</v>
      </c>
      <c r="D17" s="432"/>
      <c r="E17" s="432"/>
      <c r="F17" s="435"/>
      <c r="G17" s="433">
        <f>IF($G$9+(2-0)/'HTGR Relationships'!$D$46*($C17-$C$9)&lt;2,$G$9+(2-0)/'HTGR Relationships'!$D$46*($C17-$C$9),2)</f>
        <v>2</v>
      </c>
      <c r="H17" s="433">
        <f>IF($H$9+(2-0)/'HTGR Relationships'!$D$47*($C17-$C$9)&lt;2,$H$9+(2-0)/'HTGR Relationships'!$D$47*($C17-$C$9),2)</f>
        <v>1.5</v>
      </c>
      <c r="I17" s="433">
        <f>IF($I$9+(2-0)/'HTGR Relationships'!$D$48*($C17-$C$9)&lt;2,$I$9+(2-0)/'HTGR Relationships'!$D$48*($C17-$C$9),2)</f>
        <v>1.4</v>
      </c>
      <c r="J17" s="320"/>
      <c r="K17" s="320"/>
      <c r="L17" s="320"/>
      <c r="M17" s="320"/>
      <c r="N17" s="321">
        <f t="shared" si="1"/>
        <v>0</v>
      </c>
      <c r="P17" s="458"/>
      <c r="S17" s="428">
        <f>S16</f>
        <v>2</v>
      </c>
      <c r="T17" s="432"/>
      <c r="U17" s="432"/>
      <c r="V17" s="435"/>
      <c r="W17" s="433">
        <f>IF($W$9+(2-0)/'SFR Relationships'!$D$46*($S17-$S$9)&lt;2,$W$9+(2-0)/'SFR Relationships'!$D$46*($S17-$S$9),2)</f>
        <v>1.6666666666666665</v>
      </c>
      <c r="X17" s="433">
        <f>IF($X$9+(2-0)/'SFR Relationships'!$D$47*($S17-$S$9)&lt;2,$X$9+(2-0)/'SFR Relationships'!$D$47*($S17-$S$9),2)</f>
        <v>1.5</v>
      </c>
      <c r="Y17" s="433">
        <f>IF($Y$9+(2-0)/'SFR Relationships'!$D$48*($S17-$S$9)&lt;2,$Y$9+(2-0)/'SFR Relationships'!$D$48*($S17-$S$9),2)</f>
        <v>1.4</v>
      </c>
      <c r="Z17" s="320"/>
      <c r="AA17" s="320"/>
      <c r="AB17" s="320"/>
      <c r="AC17" s="320"/>
      <c r="AD17" s="321">
        <f t="shared" si="0"/>
        <v>0</v>
      </c>
      <c r="AF17" s="462"/>
    </row>
    <row r="18" spans="1:32" hidden="1" outlineLevel="1" x14ac:dyDescent="0.2">
      <c r="A18" s="462"/>
      <c r="C18" s="428">
        <f>C17</f>
        <v>2</v>
      </c>
      <c r="D18" s="432"/>
      <c r="E18" s="432"/>
      <c r="F18" s="435"/>
      <c r="G18" s="433">
        <f>IF($G$9+(2-0)/'HTGR Relationships'!$D$46*($C18-$C$9)&lt;2,$G$9+(2-0)/'HTGR Relationships'!$D$46*($C18-$C$9),2)</f>
        <v>2</v>
      </c>
      <c r="H18" s="433">
        <f>IF($H$9+(2-0)/'HTGR Relationships'!$D$47*($C18-$C$9)&lt;2,$H$9+(2-0)/'HTGR Relationships'!$D$47*($C18-$C$9),2)</f>
        <v>1.5</v>
      </c>
      <c r="I18" s="433">
        <f>IF($I$9+(2-0)/'HTGR Relationships'!$D$48*($C18-$C$9)&lt;2,$I$9+(2-0)/'HTGR Relationships'!$D$48*($C18-$C$9),2)</f>
        <v>1.4</v>
      </c>
      <c r="J18" s="320"/>
      <c r="K18" s="320"/>
      <c r="L18" s="320"/>
      <c r="M18" s="320"/>
      <c r="N18" s="321">
        <f t="shared" si="1"/>
        <v>0</v>
      </c>
      <c r="P18" s="458"/>
      <c r="S18" s="428">
        <f>S17</f>
        <v>2</v>
      </c>
      <c r="T18" s="432"/>
      <c r="U18" s="432"/>
      <c r="V18" s="435"/>
      <c r="W18" s="433">
        <f>IF($W$9+(2-0)/'SFR Relationships'!$D$46*($S18-$S$9)&lt;2,$W$9+(2-0)/'SFR Relationships'!$D$46*($S18-$S$9),2)</f>
        <v>1.6666666666666665</v>
      </c>
      <c r="X18" s="433">
        <f>IF($X$9+(2-0)/'SFR Relationships'!$D$47*($S18-$S$9)&lt;2,$X$9+(2-0)/'SFR Relationships'!$D$47*($S18-$S$9),2)</f>
        <v>1.5</v>
      </c>
      <c r="Y18" s="433">
        <f>IF($Y$9+(2-0)/'SFR Relationships'!$D$48*($S18-$S$9)&lt;2,$Y$9+(2-0)/'SFR Relationships'!$D$48*($S18-$S$9),2)</f>
        <v>1.4</v>
      </c>
      <c r="Z18" s="320"/>
      <c r="AA18" s="320"/>
      <c r="AB18" s="320"/>
      <c r="AC18" s="320"/>
      <c r="AD18" s="321">
        <f t="shared" si="0"/>
        <v>0</v>
      </c>
      <c r="AF18" s="462"/>
    </row>
    <row r="19" spans="1:32" hidden="1" outlineLevel="1" x14ac:dyDescent="0.2">
      <c r="A19" s="462"/>
      <c r="C19" s="428">
        <f>C18</f>
        <v>2</v>
      </c>
      <c r="D19" s="432"/>
      <c r="E19" s="432"/>
      <c r="F19" s="435"/>
      <c r="G19" s="433">
        <f>IF($G$9+(2-0)/'HTGR Relationships'!$D$46*($C19-$C$9)&lt;2,$G$9+(2-0)/'HTGR Relationships'!$D$46*($C19-$C$9),2)</f>
        <v>2</v>
      </c>
      <c r="H19" s="433">
        <f>IF($H$9+(2-0)/'HTGR Relationships'!$D$47*($C19-$C$9)&lt;2,$H$9+(2-0)/'HTGR Relationships'!$D$47*($C19-$C$9),2)</f>
        <v>1.5</v>
      </c>
      <c r="I19" s="433">
        <f>IF($I$9+(2-0)/'HTGR Relationships'!$D$48*($C19-$C$9)&lt;2,$I$9+(2-0)/'HTGR Relationships'!$D$48*($C19-$C$9),2)</f>
        <v>1.4</v>
      </c>
      <c r="J19" s="320"/>
      <c r="K19" s="320"/>
      <c r="L19" s="320"/>
      <c r="M19" s="320"/>
      <c r="N19" s="321">
        <f t="shared" si="1"/>
        <v>0</v>
      </c>
      <c r="P19" s="458"/>
      <c r="S19" s="428">
        <f>S18</f>
        <v>2</v>
      </c>
      <c r="T19" s="432"/>
      <c r="U19" s="432"/>
      <c r="V19" s="435"/>
      <c r="W19" s="433">
        <f>IF($W$9+(2-0)/'SFR Relationships'!$D$46*($S19-$S$9)&lt;2,$W$9+(2-0)/'SFR Relationships'!$D$46*($S19-$S$9),2)</f>
        <v>1.6666666666666665</v>
      </c>
      <c r="X19" s="433">
        <f>IF($X$9+(2-0)/'SFR Relationships'!$D$47*($S19-$S$9)&lt;2,$X$9+(2-0)/'SFR Relationships'!$D$47*($S19-$S$9),2)</f>
        <v>1.5</v>
      </c>
      <c r="Y19" s="433">
        <f>IF($Y$9+(2-0)/'SFR Relationships'!$D$48*($S19-$S$9)&lt;2,$Y$9+(2-0)/'SFR Relationships'!$D$48*($S19-$S$9),2)</f>
        <v>1.4</v>
      </c>
      <c r="Z19" s="320"/>
      <c r="AA19" s="320"/>
      <c r="AB19" s="320"/>
      <c r="AC19" s="320"/>
      <c r="AD19" s="321">
        <f t="shared" si="0"/>
        <v>0</v>
      </c>
      <c r="AF19" s="462"/>
    </row>
    <row r="20" spans="1:32" ht="17" hidden="1" outlineLevel="1" x14ac:dyDescent="0.2">
      <c r="A20" s="462"/>
      <c r="C20" s="428">
        <f>C19</f>
        <v>2</v>
      </c>
      <c r="D20" s="432"/>
      <c r="E20" s="432"/>
      <c r="F20" s="435"/>
      <c r="G20" s="433">
        <f>IF($G$9+(2-0)/'HTGR Relationships'!$D$46*($C20-$C$9)&lt;2,$G$9+(2-0)/'HTGR Relationships'!$D$46*($C20-$C$9),2)</f>
        <v>2</v>
      </c>
      <c r="H20" s="433">
        <f>IF($H$9+(2-0)/'HTGR Relationships'!$D$47*($C20-$C$9)&lt;2,$H$9+(2-0)/'HTGR Relationships'!$D$47*($C20-$C$9),2)</f>
        <v>1.5</v>
      </c>
      <c r="I20" s="433">
        <f>IF($I$9+(2-0)/'HTGR Relationships'!$D$48*($C20-$C$9)&lt;2,$I$9+(2-0)/'HTGR Relationships'!$D$48*($C20-$C$9),2)</f>
        <v>1.4</v>
      </c>
      <c r="J20" s="320"/>
      <c r="K20" s="320"/>
      <c r="L20" s="320"/>
      <c r="M20" s="320"/>
      <c r="N20" s="321">
        <f t="shared" si="1"/>
        <v>0</v>
      </c>
      <c r="P20" s="458"/>
      <c r="S20" s="428">
        <f>S19</f>
        <v>2</v>
      </c>
      <c r="T20" s="432"/>
      <c r="U20" s="432"/>
      <c r="V20" s="435"/>
      <c r="W20" s="433">
        <f>IF($W$9+(2-0)/'SFR Relationships'!$D$46*($S20-$S$9)&lt;2,$W$9+(2-0)/'SFR Relationships'!$D$46*($S20-$S$9),2)</f>
        <v>1.6666666666666665</v>
      </c>
      <c r="X20" s="433">
        <f>IF($X$9+(2-0)/'SFR Relationships'!$D$47*($S20-$S$9)&lt;2,$X$9+(2-0)/'SFR Relationships'!$D$47*($S20-$S$9),2)</f>
        <v>1.5</v>
      </c>
      <c r="Y20" s="433">
        <f>IF($Y$9+(2-0)/'SFR Relationships'!$D$48*($S20-$S$9)&lt;2,$Y$9+(2-0)/'SFR Relationships'!$D$48*($S20-$S$9),2)</f>
        <v>1.4</v>
      </c>
      <c r="Z20" s="320"/>
      <c r="AA20" s="320"/>
      <c r="AB20" s="320"/>
      <c r="AC20" s="320"/>
      <c r="AD20" s="321">
        <f t="shared" si="0"/>
        <v>0</v>
      </c>
      <c r="AF20" s="462"/>
    </row>
    <row r="21" spans="1:32" collapsed="1" x14ac:dyDescent="0.2">
      <c r="A21" s="462"/>
      <c r="C21" s="428">
        <f>IF(C15&lt;$G$5,C15+1,"")</f>
        <v>3</v>
      </c>
      <c r="D21" s="432">
        <f>$D15</f>
        <v>0.06</v>
      </c>
      <c r="E21" s="432">
        <v>1</v>
      </c>
      <c r="F21" s="435">
        <v>2</v>
      </c>
      <c r="G21" s="433">
        <f>IF($G$9+(2-0)/'HTGR Relationships'!$D$46*($C21-$C$9)&lt;2,$G$9+(2-0)/'HTGR Relationships'!$D$46*($C21-$C$9),2)</f>
        <v>2</v>
      </c>
      <c r="H21" s="433">
        <f>IF($H$9+(2-0)/'HTGR Relationships'!$D$47*($C21-$C$9)&lt;2,$H$9+(2-0)/'HTGR Relationships'!$D$47*($C21-$C$9),2)</f>
        <v>2</v>
      </c>
      <c r="I21" s="433">
        <f>IF($I$9+(2-0)/'HTGR Relationships'!$D$48*($C21-$C$9)&lt;2,$I$9+(2-0)/'HTGR Relationships'!$D$48*($C21-$C$9),2)</f>
        <v>1.8</v>
      </c>
      <c r="J21" s="432">
        <f>J15</f>
        <v>0.8</v>
      </c>
      <c r="K21" s="432" t="b">
        <f>K15</f>
        <v>1</v>
      </c>
      <c r="L21" s="432" t="b">
        <f>L15</f>
        <v>1</v>
      </c>
      <c r="M21" s="432" t="b">
        <f>M15</f>
        <v>1</v>
      </c>
      <c r="N21" s="442">
        <f t="shared" si="1"/>
        <v>0</v>
      </c>
      <c r="P21" s="458"/>
      <c r="S21" s="428">
        <f>IF(S15&lt;$W$5,S15+1,"")</f>
        <v>3</v>
      </c>
      <c r="T21" s="432">
        <f>$T15</f>
        <v>0.06</v>
      </c>
      <c r="U21" s="432">
        <v>1</v>
      </c>
      <c r="V21" s="435">
        <v>2</v>
      </c>
      <c r="W21" s="433">
        <f>IF($W$9+(2-0)/'SFR Relationships'!$D$46*($S21-$S$9)&lt;2,$W$9+(2-0)/'SFR Relationships'!$D$46*($S21-$S$9),2)</f>
        <v>2</v>
      </c>
      <c r="X21" s="433">
        <f>IF($X$9+(2-0)/'SFR Relationships'!$D$47*($S21-$S$9)&lt;2,$X$9+(2-0)/'SFR Relationships'!$D$47*($S21-$S$9),2)</f>
        <v>2</v>
      </c>
      <c r="Y21" s="433">
        <f>IF($Y$9+(2-0)/'SFR Relationships'!$D$48*($S21-$S$9)&lt;2,$Y$9+(2-0)/'SFR Relationships'!$D$48*($S21-$S$9),2)</f>
        <v>1.8</v>
      </c>
      <c r="Z21" s="432">
        <f>Z15</f>
        <v>0.8</v>
      </c>
      <c r="AA21" s="432" t="b">
        <f>AA15</f>
        <v>1</v>
      </c>
      <c r="AB21" s="432" t="b">
        <f>AB15</f>
        <v>1</v>
      </c>
      <c r="AC21" s="432" t="b">
        <f>AC15</f>
        <v>1</v>
      </c>
      <c r="AD21" s="442">
        <f t="shared" si="0"/>
        <v>0</v>
      </c>
      <c r="AF21" s="462"/>
    </row>
    <row r="22" spans="1:32" hidden="1" outlineLevel="1" x14ac:dyDescent="0.2">
      <c r="A22" s="462"/>
      <c r="C22" s="428">
        <f>C21</f>
        <v>3</v>
      </c>
      <c r="D22" s="432"/>
      <c r="E22" s="433"/>
      <c r="F22" s="433"/>
      <c r="G22" s="433">
        <f>IF($G$9+(2-0)/'HTGR Relationships'!$D$46*($C22-$C$9)&lt;2,$G$9+(2-0)/'HTGR Relationships'!$D$46*($C22-$C$9),2)</f>
        <v>2</v>
      </c>
      <c r="H22" s="433">
        <f>IF($H$9+(2-0)/'HTGR Relationships'!$D$47*($C22-$C$9)&lt;2,$H$9+(2-0)/'HTGR Relationships'!$D$47*($C22-$C$9),2)</f>
        <v>2</v>
      </c>
      <c r="I22" s="433">
        <f>IF($I$9+(2-0)/'HTGR Relationships'!$D$48*($C22-$C$9)&lt;2,$I$9+(2-0)/'HTGR Relationships'!$D$48*($C22-$C$9),2)</f>
        <v>1.8</v>
      </c>
      <c r="J22" s="432"/>
      <c r="K22" s="432"/>
      <c r="L22" s="432"/>
      <c r="M22" s="432"/>
      <c r="N22" s="442">
        <f t="shared" si="1"/>
        <v>0</v>
      </c>
      <c r="P22" s="458"/>
      <c r="S22" s="428">
        <f>S21</f>
        <v>3</v>
      </c>
      <c r="T22" s="432"/>
      <c r="U22" s="433"/>
      <c r="V22" s="433"/>
      <c r="W22" s="433">
        <f>IF($W$9+(2-0)/'SFR Relationships'!$D$46*($S22-$S$9)&lt;2,$W$9+(2-0)/'SFR Relationships'!$D$46*($S22-$S$9),2)</f>
        <v>2</v>
      </c>
      <c r="X22" s="433">
        <f>IF($X$9+(2-0)/'SFR Relationships'!$D$47*($S22-$S$9)&lt;2,$X$9+(2-0)/'SFR Relationships'!$D$47*($S22-$S$9),2)</f>
        <v>2</v>
      </c>
      <c r="Y22" s="433">
        <f>IF($Y$9+(2-0)/'SFR Relationships'!$D$48*($S22-$S$9)&lt;2,$Y$9+(2-0)/'SFR Relationships'!$D$48*($S22-$S$9),2)</f>
        <v>1.8</v>
      </c>
      <c r="Z22" s="432"/>
      <c r="AA22" s="432"/>
      <c r="AB22" s="432"/>
      <c r="AC22" s="432"/>
      <c r="AD22" s="442">
        <f t="shared" si="0"/>
        <v>0</v>
      </c>
      <c r="AF22" s="462"/>
    </row>
    <row r="23" spans="1:32" ht="17" hidden="1" outlineLevel="1" x14ac:dyDescent="0.2">
      <c r="A23" s="462"/>
      <c r="C23" s="428">
        <f>C22</f>
        <v>3</v>
      </c>
      <c r="D23" s="432"/>
      <c r="E23" s="433"/>
      <c r="F23" s="433"/>
      <c r="G23" s="433">
        <f>IF($G$9+(2-0)/'HTGR Relationships'!$D$46*($C23-$C$9)&lt;2,$G$9+(2-0)/'HTGR Relationships'!$D$46*($C23-$C$9),2)</f>
        <v>2</v>
      </c>
      <c r="H23" s="433">
        <f>IF($H$9+(2-0)/'HTGR Relationships'!$D$47*($C23-$C$9)&lt;2,$H$9+(2-0)/'HTGR Relationships'!$D$47*($C23-$C$9),2)</f>
        <v>2</v>
      </c>
      <c r="I23" s="433">
        <f>IF($I$9+(2-0)/'HTGR Relationships'!$D$48*($C23-$C$9)&lt;2,$I$9+(2-0)/'HTGR Relationships'!$D$48*($C23-$C$9),2)</f>
        <v>1.8</v>
      </c>
      <c r="J23" s="432"/>
      <c r="K23" s="432"/>
      <c r="L23" s="432"/>
      <c r="M23" s="432"/>
      <c r="N23" s="442">
        <f t="shared" si="1"/>
        <v>0</v>
      </c>
      <c r="P23" s="458"/>
      <c r="S23" s="428">
        <f>S22</f>
        <v>3</v>
      </c>
      <c r="T23" s="432"/>
      <c r="U23" s="433"/>
      <c r="V23" s="433"/>
      <c r="W23" s="433">
        <f>IF($W$9+(2-0)/'SFR Relationships'!$D$46*($S23-$S$9)&lt;2,$W$9+(2-0)/'SFR Relationships'!$D$46*($S23-$S$9),2)</f>
        <v>2</v>
      </c>
      <c r="X23" s="433">
        <f>IF($X$9+(2-0)/'SFR Relationships'!$D$47*($S23-$S$9)&lt;2,$X$9+(2-0)/'SFR Relationships'!$D$47*($S23-$S$9),2)</f>
        <v>2</v>
      </c>
      <c r="Y23" s="433">
        <f>IF($Y$9+(2-0)/'SFR Relationships'!$D$48*($S23-$S$9)&lt;2,$Y$9+(2-0)/'SFR Relationships'!$D$48*($S23-$S$9),2)</f>
        <v>1.8</v>
      </c>
      <c r="Z23" s="432"/>
      <c r="AA23" s="432"/>
      <c r="AB23" s="432"/>
      <c r="AC23" s="432"/>
      <c r="AD23" s="442">
        <f t="shared" si="0"/>
        <v>0</v>
      </c>
      <c r="AF23" s="462"/>
    </row>
    <row r="24" spans="1:32" hidden="1" outlineLevel="1" x14ac:dyDescent="0.2">
      <c r="A24" s="462"/>
      <c r="C24" s="428">
        <f>C23</f>
        <v>3</v>
      </c>
      <c r="D24" s="432"/>
      <c r="E24" s="432"/>
      <c r="F24" s="432"/>
      <c r="G24" s="433">
        <f>IF($G$9+(2-0)/'HTGR Relationships'!$D$46*($C24-$C$9)&lt;2,$G$9+(2-0)/'HTGR Relationships'!$D$46*($C24-$C$9),2)</f>
        <v>2</v>
      </c>
      <c r="H24" s="433">
        <f>IF($H$9+(2-0)/'HTGR Relationships'!$D$47*($C24-$C$9)&lt;2,$H$9+(2-0)/'HTGR Relationships'!$D$47*($C24-$C$9),2)</f>
        <v>2</v>
      </c>
      <c r="I24" s="433">
        <f>IF($I$9+(2-0)/'HTGR Relationships'!$D$48*($C24-$C$9)&lt;2,$I$9+(2-0)/'HTGR Relationships'!$D$48*($C24-$C$9),2)</f>
        <v>1.8</v>
      </c>
      <c r="J24" s="432"/>
      <c r="K24" s="432"/>
      <c r="L24" s="432"/>
      <c r="M24" s="432"/>
      <c r="N24" s="442">
        <f t="shared" si="1"/>
        <v>0</v>
      </c>
      <c r="P24" s="458"/>
      <c r="S24" s="428">
        <f>S23</f>
        <v>3</v>
      </c>
      <c r="T24" s="432"/>
      <c r="U24" s="432"/>
      <c r="V24" s="432"/>
      <c r="W24" s="433">
        <f>IF($W$9+(2-0)/'SFR Relationships'!$D$46*($S24-$S$9)&lt;2,$W$9+(2-0)/'SFR Relationships'!$D$46*($S24-$S$9),2)</f>
        <v>2</v>
      </c>
      <c r="X24" s="433">
        <f>IF($X$9+(2-0)/'SFR Relationships'!$D$47*($S24-$S$9)&lt;2,$X$9+(2-0)/'SFR Relationships'!$D$47*($S24-$S$9),2)</f>
        <v>2</v>
      </c>
      <c r="Y24" s="433">
        <f>IF($Y$9+(2-0)/'SFR Relationships'!$D$48*($S24-$S$9)&lt;2,$Y$9+(2-0)/'SFR Relationships'!$D$48*($S24-$S$9),2)</f>
        <v>1.8</v>
      </c>
      <c r="Z24" s="432"/>
      <c r="AA24" s="432"/>
      <c r="AB24" s="432"/>
      <c r="AC24" s="432"/>
      <c r="AD24" s="442">
        <f t="shared" si="0"/>
        <v>0</v>
      </c>
      <c r="AF24" s="462"/>
    </row>
    <row r="25" spans="1:32" hidden="1" outlineLevel="1" x14ac:dyDescent="0.2">
      <c r="A25" s="462"/>
      <c r="C25" s="428">
        <f>C24</f>
        <v>3</v>
      </c>
      <c r="D25" s="432"/>
      <c r="E25" s="433"/>
      <c r="F25" s="433"/>
      <c r="G25" s="433">
        <f>IF($G$9+(2-0)/'HTGR Relationships'!$D$46*($C25-$C$9)&lt;2,$G$9+(2-0)/'HTGR Relationships'!$D$46*($C25-$C$9),2)</f>
        <v>2</v>
      </c>
      <c r="H25" s="433">
        <f>IF($H$9+(2-0)/'HTGR Relationships'!$D$47*($C25-$C$9)&lt;2,$H$9+(2-0)/'HTGR Relationships'!$D$47*($C25-$C$9),2)</f>
        <v>2</v>
      </c>
      <c r="I25" s="433">
        <f>IF($I$9+(2-0)/'HTGR Relationships'!$D$48*($C25-$C$9)&lt;2,$I$9+(2-0)/'HTGR Relationships'!$D$48*($C25-$C$9),2)</f>
        <v>1.8</v>
      </c>
      <c r="J25" s="432"/>
      <c r="K25" s="432"/>
      <c r="L25" s="432"/>
      <c r="M25" s="432"/>
      <c r="N25" s="442">
        <f t="shared" si="1"/>
        <v>0</v>
      </c>
      <c r="P25" s="458"/>
      <c r="S25" s="428">
        <f>S24</f>
        <v>3</v>
      </c>
      <c r="T25" s="432"/>
      <c r="U25" s="433"/>
      <c r="V25" s="433"/>
      <c r="W25" s="433">
        <f>IF($W$9+(2-0)/'SFR Relationships'!$D$46*($S25-$S$9)&lt;2,$W$9+(2-0)/'SFR Relationships'!$D$46*($S25-$S$9),2)</f>
        <v>2</v>
      </c>
      <c r="X25" s="433">
        <f>IF($X$9+(2-0)/'SFR Relationships'!$D$47*($S25-$S$9)&lt;2,$X$9+(2-0)/'SFR Relationships'!$D$47*($S25-$S$9),2)</f>
        <v>2</v>
      </c>
      <c r="Y25" s="433">
        <f>IF($Y$9+(2-0)/'SFR Relationships'!$D$48*($S25-$S$9)&lt;2,$Y$9+(2-0)/'SFR Relationships'!$D$48*($S25-$S$9),2)</f>
        <v>1.8</v>
      </c>
      <c r="Z25" s="432"/>
      <c r="AA25" s="432"/>
      <c r="AB25" s="432"/>
      <c r="AC25" s="432"/>
      <c r="AD25" s="442">
        <f t="shared" si="0"/>
        <v>0</v>
      </c>
      <c r="AF25" s="462"/>
    </row>
    <row r="26" spans="1:32" ht="17" hidden="1" outlineLevel="1" x14ac:dyDescent="0.2">
      <c r="A26" s="462"/>
      <c r="C26" s="428">
        <f>C25</f>
        <v>3</v>
      </c>
      <c r="D26" s="432"/>
      <c r="E26" s="433"/>
      <c r="F26" s="433"/>
      <c r="G26" s="433">
        <f>IF($G$9+(2-0)/'HTGR Relationships'!$D$46*($C26-$C$9)&lt;2,$G$9+(2-0)/'HTGR Relationships'!$D$46*($C26-$C$9),2)</f>
        <v>2</v>
      </c>
      <c r="H26" s="433">
        <f>IF($H$9+(2-0)/'HTGR Relationships'!$D$47*($C26-$C$9)&lt;2,$H$9+(2-0)/'HTGR Relationships'!$D$47*($C26-$C$9),2)</f>
        <v>2</v>
      </c>
      <c r="I26" s="433">
        <f>IF($I$9+(2-0)/'HTGR Relationships'!$D$48*($C26-$C$9)&lt;2,$I$9+(2-0)/'HTGR Relationships'!$D$48*($C26-$C$9),2)</f>
        <v>1.8</v>
      </c>
      <c r="J26" s="432"/>
      <c r="K26" s="432"/>
      <c r="L26" s="432"/>
      <c r="M26" s="432"/>
      <c r="N26" s="442">
        <f t="shared" si="1"/>
        <v>0</v>
      </c>
      <c r="P26" s="458"/>
      <c r="S26" s="428">
        <f>S25</f>
        <v>3</v>
      </c>
      <c r="T26" s="432"/>
      <c r="U26" s="433"/>
      <c r="V26" s="433"/>
      <c r="W26" s="433">
        <f>IF($W$9+(2-0)/'SFR Relationships'!$D$46*($S26-$S$9)&lt;2,$W$9+(2-0)/'SFR Relationships'!$D$46*($S26-$S$9),2)</f>
        <v>2</v>
      </c>
      <c r="X26" s="433">
        <f>IF($X$9+(2-0)/'SFR Relationships'!$D$47*($S26-$S$9)&lt;2,$X$9+(2-0)/'SFR Relationships'!$D$47*($S26-$S$9),2)</f>
        <v>2</v>
      </c>
      <c r="Y26" s="433">
        <f>IF($Y$9+(2-0)/'SFR Relationships'!$D$48*($S26-$S$9)&lt;2,$Y$9+(2-0)/'SFR Relationships'!$D$48*($S26-$S$9),2)</f>
        <v>1.8</v>
      </c>
      <c r="Z26" s="432"/>
      <c r="AA26" s="432"/>
      <c r="AB26" s="432"/>
      <c r="AC26" s="432"/>
      <c r="AD26" s="442">
        <f t="shared" si="0"/>
        <v>0</v>
      </c>
      <c r="AF26" s="462"/>
    </row>
    <row r="27" spans="1:32" collapsed="1" x14ac:dyDescent="0.2">
      <c r="A27" s="462"/>
      <c r="C27" s="428">
        <f>IF(C21&lt;$G$5,C21+1,"")</f>
        <v>4</v>
      </c>
      <c r="D27" s="434">
        <v>0.06</v>
      </c>
      <c r="E27" s="432">
        <v>1</v>
      </c>
      <c r="F27" s="435">
        <v>2</v>
      </c>
      <c r="G27" s="433">
        <f>IF($G$9+(2-0)/'HTGR Relationships'!$D$46*($C27-$C$9)&lt;2,$G$9+(2-0)/'HTGR Relationships'!$D$46*($C27-$C$9),2)</f>
        <v>2</v>
      </c>
      <c r="H27" s="433">
        <f>IF($H$9+(2-0)/'HTGR Relationships'!$D$47*($C27-$C$9)&lt;2,$H$9+(2-0)/'HTGR Relationships'!$D$47*($C27-$C$9),2)</f>
        <v>2</v>
      </c>
      <c r="I27" s="433">
        <f>IF($I$9+(2-0)/'HTGR Relationships'!$D$48*($C27-$C$9)&lt;2,$I$9+(2-0)/'HTGR Relationships'!$D$48*($C27-$C$9),2)</f>
        <v>2</v>
      </c>
      <c r="J27" s="432">
        <f>J21</f>
        <v>0.8</v>
      </c>
      <c r="K27" s="432" t="b">
        <f>K21</f>
        <v>1</v>
      </c>
      <c r="L27" s="432" t="b">
        <f>L21</f>
        <v>1</v>
      </c>
      <c r="M27" s="432" t="b">
        <f>M21</f>
        <v>1</v>
      </c>
      <c r="N27" s="442">
        <f t="shared" si="1"/>
        <v>0</v>
      </c>
      <c r="P27" s="458"/>
      <c r="S27" s="428">
        <f>IF(S21&lt;$W$5,S21+1,"")</f>
        <v>4</v>
      </c>
      <c r="T27" s="434">
        <v>0.06</v>
      </c>
      <c r="U27" s="432">
        <v>1</v>
      </c>
      <c r="V27" s="435">
        <v>2</v>
      </c>
      <c r="W27" s="433">
        <f>IF($W$9+(2-0)/'SFR Relationships'!$D$46*($S27-$S$9)&lt;2,$W$9+(2-0)/'SFR Relationships'!$D$46*($S27-$S$9),2)</f>
        <v>2</v>
      </c>
      <c r="X27" s="433">
        <f>IF($X$9+(2-0)/'SFR Relationships'!$D$47*($S27-$S$9)&lt;2,$X$9+(2-0)/'SFR Relationships'!$D$47*($S27-$S$9),2)</f>
        <v>2</v>
      </c>
      <c r="Y27" s="433">
        <f>IF($Y$9+(2-0)/'SFR Relationships'!$D$48*($S27-$S$9)&lt;2,$Y$9+(2-0)/'SFR Relationships'!$D$48*($S27-$S$9),2)</f>
        <v>2</v>
      </c>
      <c r="Z27" s="432">
        <f>Z21</f>
        <v>0.8</v>
      </c>
      <c r="AA27" s="432" t="b">
        <f>AA21</f>
        <v>1</v>
      </c>
      <c r="AB27" s="432" t="b">
        <f>AB21</f>
        <v>1</v>
      </c>
      <c r="AC27" s="432" t="b">
        <f>AC21</f>
        <v>1</v>
      </c>
      <c r="AD27" s="442">
        <f t="shared" si="0"/>
        <v>0</v>
      </c>
      <c r="AF27" s="462"/>
    </row>
    <row r="28" spans="1:32" hidden="1" outlineLevel="1" x14ac:dyDescent="0.2">
      <c r="A28" s="462"/>
      <c r="C28" s="428">
        <f>C27</f>
        <v>4</v>
      </c>
      <c r="D28" s="432"/>
      <c r="E28" s="433"/>
      <c r="F28" s="433"/>
      <c r="G28" s="433">
        <f>IF($G$9+(2-0)/'HTGR Relationships'!$D$46*($C28-$C$9)&lt;2,$G$9+(2-0)/'HTGR Relationships'!$D$46*($C28-$C$9),2)</f>
        <v>2</v>
      </c>
      <c r="H28" s="433">
        <f>IF($H$9+(2-0)/'HTGR Relationships'!$D$47*($C28-$C$9)&lt;2,$H$9+(2-0)/'HTGR Relationships'!$D$47*($C28-$C$9),2)</f>
        <v>2</v>
      </c>
      <c r="I28" s="433">
        <f>IF($I$9+(2-0)/'HTGR Relationships'!$D$48*($C28-$C$9)&lt;2,$I$9+(2-0)/'HTGR Relationships'!$D$48*($C28-$C$9),2)</f>
        <v>2</v>
      </c>
      <c r="J28" s="432"/>
      <c r="K28" s="432"/>
      <c r="L28" s="432"/>
      <c r="M28" s="432"/>
      <c r="N28" s="442">
        <f t="shared" si="1"/>
        <v>0</v>
      </c>
      <c r="P28" s="458"/>
      <c r="S28" s="428">
        <f>S27</f>
        <v>4</v>
      </c>
      <c r="T28" s="432"/>
      <c r="U28" s="433"/>
      <c r="V28" s="433"/>
      <c r="W28" s="433">
        <f>IF($W$9+(2-0)/'SFR Relationships'!$D$46*($S28-$S$9)&lt;2,$W$9+(2-0)/'SFR Relationships'!$D$46*($S28-$S$9),2)</f>
        <v>2</v>
      </c>
      <c r="X28" s="433">
        <f>IF($X$9+(2-0)/'SFR Relationships'!$D$47*($S28-$S$9)&lt;2,$X$9+(2-0)/'SFR Relationships'!$D$47*($S28-$S$9),2)</f>
        <v>2</v>
      </c>
      <c r="Y28" s="433">
        <f>IF($Y$9+(2-0)/'SFR Relationships'!$D$48*($S28-$S$9)&lt;2,$Y$9+(2-0)/'SFR Relationships'!$D$48*($S28-$S$9),2)</f>
        <v>2</v>
      </c>
      <c r="Z28" s="432"/>
      <c r="AA28" s="432"/>
      <c r="AB28" s="432"/>
      <c r="AC28" s="432"/>
      <c r="AD28" s="442">
        <f t="shared" si="0"/>
        <v>0</v>
      </c>
      <c r="AF28" s="462"/>
    </row>
    <row r="29" spans="1:32" ht="17" hidden="1" outlineLevel="1" x14ac:dyDescent="0.2">
      <c r="A29" s="462"/>
      <c r="C29" s="428">
        <f>C28</f>
        <v>4</v>
      </c>
      <c r="D29" s="432"/>
      <c r="E29" s="433"/>
      <c r="F29" s="433"/>
      <c r="G29" s="433">
        <f>IF($G$9+(2-0)/'HTGR Relationships'!$D$46*($C29-$C$9)&lt;2,$G$9+(2-0)/'HTGR Relationships'!$D$46*($C29-$C$9),2)</f>
        <v>2</v>
      </c>
      <c r="H29" s="433">
        <f>IF($H$9+(2-0)/'HTGR Relationships'!$D$47*($C29-$C$9)&lt;2,$H$9+(2-0)/'HTGR Relationships'!$D$47*($C29-$C$9),2)</f>
        <v>2</v>
      </c>
      <c r="I29" s="433">
        <f>IF($I$9+(2-0)/'HTGR Relationships'!$D$48*($C29-$C$9)&lt;2,$I$9+(2-0)/'HTGR Relationships'!$D$48*($C29-$C$9),2)</f>
        <v>2</v>
      </c>
      <c r="J29" s="432"/>
      <c r="K29" s="432"/>
      <c r="L29" s="432"/>
      <c r="M29" s="432"/>
      <c r="N29" s="442">
        <f t="shared" si="1"/>
        <v>0</v>
      </c>
      <c r="P29" s="458"/>
      <c r="S29" s="428">
        <f>S28</f>
        <v>4</v>
      </c>
      <c r="T29" s="432"/>
      <c r="U29" s="433"/>
      <c r="V29" s="433"/>
      <c r="W29" s="433">
        <f>IF($W$9+(2-0)/'SFR Relationships'!$D$46*($S29-$S$9)&lt;2,$W$9+(2-0)/'SFR Relationships'!$D$46*($S29-$S$9),2)</f>
        <v>2</v>
      </c>
      <c r="X29" s="433">
        <f>IF($X$9+(2-0)/'SFR Relationships'!$D$47*($S29-$S$9)&lt;2,$X$9+(2-0)/'SFR Relationships'!$D$47*($S29-$S$9),2)</f>
        <v>2</v>
      </c>
      <c r="Y29" s="433">
        <f>IF($Y$9+(2-0)/'SFR Relationships'!$D$48*($S29-$S$9)&lt;2,$Y$9+(2-0)/'SFR Relationships'!$D$48*($S29-$S$9),2)</f>
        <v>2</v>
      </c>
      <c r="Z29" s="432"/>
      <c r="AA29" s="432"/>
      <c r="AB29" s="432"/>
      <c r="AC29" s="432"/>
      <c r="AD29" s="442">
        <f t="shared" si="0"/>
        <v>0</v>
      </c>
      <c r="AF29" s="462"/>
    </row>
    <row r="30" spans="1:32" hidden="1" outlineLevel="1" x14ac:dyDescent="0.2">
      <c r="A30" s="462"/>
      <c r="C30" s="428">
        <f>C29</f>
        <v>4</v>
      </c>
      <c r="D30" s="435"/>
      <c r="E30" s="436"/>
      <c r="F30" s="436"/>
      <c r="G30" s="433">
        <f>IF($G$9+(2-0)/'HTGR Relationships'!$D$46*($C30-$C$9)&lt;2,$G$9+(2-0)/'HTGR Relationships'!$D$46*($C30-$C$9),2)</f>
        <v>2</v>
      </c>
      <c r="H30" s="433">
        <f>IF($H$9+(2-0)/'HTGR Relationships'!$D$47*($C30-$C$9)&lt;2,$H$9+(2-0)/'HTGR Relationships'!$D$47*($C30-$C$9),2)</f>
        <v>2</v>
      </c>
      <c r="I30" s="433">
        <f>IF($I$9+(2-0)/'HTGR Relationships'!$D$48*($C30-$C$9)&lt;2,$I$9+(2-0)/'HTGR Relationships'!$D$48*($C30-$C$9),2)</f>
        <v>2</v>
      </c>
      <c r="J30" s="432"/>
      <c r="K30" s="432"/>
      <c r="L30" s="432"/>
      <c r="M30" s="432"/>
      <c r="N30" s="442">
        <f t="shared" si="1"/>
        <v>0</v>
      </c>
      <c r="P30" s="458"/>
      <c r="S30" s="428">
        <f>S29</f>
        <v>4</v>
      </c>
      <c r="T30" s="435"/>
      <c r="U30" s="436"/>
      <c r="V30" s="436"/>
      <c r="W30" s="433">
        <f>IF($W$9+(2-0)/'SFR Relationships'!$D$46*($S30-$S$9)&lt;2,$W$9+(2-0)/'SFR Relationships'!$D$46*($S30-$S$9),2)</f>
        <v>2</v>
      </c>
      <c r="X30" s="433">
        <f>IF($X$9+(2-0)/'SFR Relationships'!$D$47*($S30-$S$9)&lt;2,$X$9+(2-0)/'SFR Relationships'!$D$47*($S30-$S$9),2)</f>
        <v>2</v>
      </c>
      <c r="Y30" s="433">
        <f>IF($Y$9+(2-0)/'SFR Relationships'!$D$48*($S30-$S$9)&lt;2,$Y$9+(2-0)/'SFR Relationships'!$D$48*($S30-$S$9),2)</f>
        <v>2</v>
      </c>
      <c r="Z30" s="432"/>
      <c r="AA30" s="432"/>
      <c r="AB30" s="432"/>
      <c r="AC30" s="432"/>
      <c r="AD30" s="442">
        <f t="shared" si="0"/>
        <v>0</v>
      </c>
      <c r="AF30" s="462"/>
    </row>
    <row r="31" spans="1:32" hidden="1" outlineLevel="1" x14ac:dyDescent="0.2">
      <c r="A31" s="462"/>
      <c r="C31" s="428">
        <f>C30</f>
        <v>4</v>
      </c>
      <c r="D31" s="435"/>
      <c r="E31" s="437"/>
      <c r="F31" s="437"/>
      <c r="G31" s="433">
        <f>IF($G$9+(2-0)/'HTGR Relationships'!$D$46*($C31-$C$9)&lt;2,$G$9+(2-0)/'HTGR Relationships'!$D$46*($C31-$C$9),2)</f>
        <v>2</v>
      </c>
      <c r="H31" s="433">
        <f>IF($H$9+(2-0)/'HTGR Relationships'!$D$47*($C31-$C$9)&lt;2,$H$9+(2-0)/'HTGR Relationships'!$D$47*($C31-$C$9),2)</f>
        <v>2</v>
      </c>
      <c r="I31" s="433">
        <f>IF($I$9+(2-0)/'HTGR Relationships'!$D$48*($C31-$C$9)&lt;2,$I$9+(2-0)/'HTGR Relationships'!$D$48*($C31-$C$9),2)</f>
        <v>2</v>
      </c>
      <c r="J31" s="432"/>
      <c r="K31" s="432"/>
      <c r="L31" s="432"/>
      <c r="M31" s="432"/>
      <c r="N31" s="442">
        <f t="shared" si="1"/>
        <v>0</v>
      </c>
      <c r="P31" s="458"/>
      <c r="S31" s="428">
        <f>S30</f>
        <v>4</v>
      </c>
      <c r="T31" s="435"/>
      <c r="U31" s="437"/>
      <c r="V31" s="437"/>
      <c r="W31" s="433">
        <f>IF($W$9+(2-0)/'SFR Relationships'!$D$46*($S31-$S$9)&lt;2,$W$9+(2-0)/'SFR Relationships'!$D$46*($S31-$S$9),2)</f>
        <v>2</v>
      </c>
      <c r="X31" s="433">
        <f>IF($X$9+(2-0)/'SFR Relationships'!$D$47*($S31-$S$9)&lt;2,$X$9+(2-0)/'SFR Relationships'!$D$47*($S31-$S$9),2)</f>
        <v>2</v>
      </c>
      <c r="Y31" s="433">
        <f>IF($Y$9+(2-0)/'SFR Relationships'!$D$48*($S31-$S$9)&lt;2,$Y$9+(2-0)/'SFR Relationships'!$D$48*($S31-$S$9),2)</f>
        <v>2</v>
      </c>
      <c r="Z31" s="432"/>
      <c r="AA31" s="432"/>
      <c r="AB31" s="432"/>
      <c r="AC31" s="432"/>
      <c r="AD31" s="442">
        <f t="shared" si="0"/>
        <v>0</v>
      </c>
      <c r="AF31" s="462"/>
    </row>
    <row r="32" spans="1:32" ht="17" hidden="1" outlineLevel="1" x14ac:dyDescent="0.2">
      <c r="A32" s="462"/>
      <c r="C32" s="428">
        <f>C31</f>
        <v>4</v>
      </c>
      <c r="D32" s="435"/>
      <c r="E32" s="437"/>
      <c r="F32" s="437"/>
      <c r="G32" s="433">
        <f>IF($G$9+(2-0)/'HTGR Relationships'!$D$46*($C32-$C$9)&lt;2,$G$9+(2-0)/'HTGR Relationships'!$D$46*($C32-$C$9),2)</f>
        <v>2</v>
      </c>
      <c r="H32" s="433">
        <f>IF($H$9+(2-0)/'HTGR Relationships'!$D$47*($C32-$C$9)&lt;2,$H$9+(2-0)/'HTGR Relationships'!$D$47*($C32-$C$9),2)</f>
        <v>2</v>
      </c>
      <c r="I32" s="433">
        <f>IF($I$9+(2-0)/'HTGR Relationships'!$D$48*($C32-$C$9)&lt;2,$I$9+(2-0)/'HTGR Relationships'!$D$48*($C32-$C$9),2)</f>
        <v>2</v>
      </c>
      <c r="J32" s="432"/>
      <c r="K32" s="432"/>
      <c r="L32" s="432"/>
      <c r="M32" s="432"/>
      <c r="N32" s="442">
        <f t="shared" si="1"/>
        <v>0</v>
      </c>
      <c r="P32" s="458"/>
      <c r="S32" s="428">
        <f>S31</f>
        <v>4</v>
      </c>
      <c r="T32" s="435"/>
      <c r="U32" s="437"/>
      <c r="V32" s="437"/>
      <c r="W32" s="433">
        <f>IF($W$9+(2-0)/'SFR Relationships'!$D$46*($S32-$S$9)&lt;2,$W$9+(2-0)/'SFR Relationships'!$D$46*($S32-$S$9),2)</f>
        <v>2</v>
      </c>
      <c r="X32" s="433">
        <f>IF($X$9+(2-0)/'SFR Relationships'!$D$47*($S32-$S$9)&lt;2,$X$9+(2-0)/'SFR Relationships'!$D$47*($S32-$S$9),2)</f>
        <v>2</v>
      </c>
      <c r="Y32" s="433">
        <f>IF($Y$9+(2-0)/'SFR Relationships'!$D$48*($S32-$S$9)&lt;2,$Y$9+(2-0)/'SFR Relationships'!$D$48*($S32-$S$9),2)</f>
        <v>2</v>
      </c>
      <c r="Z32" s="432"/>
      <c r="AA32" s="432"/>
      <c r="AB32" s="432"/>
      <c r="AC32" s="432"/>
      <c r="AD32" s="442">
        <f t="shared" si="0"/>
        <v>0</v>
      </c>
      <c r="AF32" s="462"/>
    </row>
    <row r="33" spans="1:32" collapsed="1" x14ac:dyDescent="0.2">
      <c r="A33" s="462"/>
      <c r="C33" s="428">
        <f>IF(C27&lt;$G$5,C27+1,"")</f>
        <v>5</v>
      </c>
      <c r="D33" s="434">
        <v>0.06</v>
      </c>
      <c r="E33" s="432">
        <v>1</v>
      </c>
      <c r="F33" s="435">
        <v>2</v>
      </c>
      <c r="G33" s="433">
        <f>IF($G$9+(2-0)/'HTGR Relationships'!$D$46*($C33-$C$9)&lt;2,$G$9+(2-0)/'HTGR Relationships'!$D$46*($C33-$C$9),2)</f>
        <v>2</v>
      </c>
      <c r="H33" s="433">
        <f>IF($H$9+(2-0)/'HTGR Relationships'!$D$47*($C33-$C$9)&lt;2,$H$9+(2-0)/'HTGR Relationships'!$D$47*($C33-$C$9),2)</f>
        <v>2</v>
      </c>
      <c r="I33" s="433">
        <f>IF($I$9+(2-0)/'HTGR Relationships'!$D$48*($C33-$C$9)&lt;2,$I$9+(2-0)/'HTGR Relationships'!$D$48*($C33-$C$9),2)</f>
        <v>2</v>
      </c>
      <c r="J33" s="432">
        <f>J27</f>
        <v>0.8</v>
      </c>
      <c r="K33" s="432" t="b">
        <f>K27</f>
        <v>1</v>
      </c>
      <c r="L33" s="432" t="b">
        <f>L27</f>
        <v>1</v>
      </c>
      <c r="M33" s="432" t="b">
        <f>M27</f>
        <v>1</v>
      </c>
      <c r="N33" s="442">
        <f t="shared" si="1"/>
        <v>0</v>
      </c>
      <c r="P33" s="458"/>
      <c r="S33" s="428">
        <f>IF(S27&lt;$W$5,S27+1,"")</f>
        <v>5</v>
      </c>
      <c r="T33" s="434">
        <v>0.06</v>
      </c>
      <c r="U33" s="432">
        <v>1</v>
      </c>
      <c r="V33" s="435">
        <v>2</v>
      </c>
      <c r="W33" s="433">
        <f>IF($W$9+(2-0)/'SFR Relationships'!$D$46*($S33-$S$9)&lt;2,$W$9+(2-0)/'SFR Relationships'!$D$46*($S33-$S$9),2)</f>
        <v>2</v>
      </c>
      <c r="X33" s="433">
        <f>IF($X$9+(2-0)/'SFR Relationships'!$D$47*($S33-$S$9)&lt;2,$X$9+(2-0)/'SFR Relationships'!$D$47*($S33-$S$9),2)</f>
        <v>2</v>
      </c>
      <c r="Y33" s="433">
        <f>IF($Y$9+(2-0)/'SFR Relationships'!$D$48*($S33-$S$9)&lt;2,$Y$9+(2-0)/'SFR Relationships'!$D$48*($S33-$S$9),2)</f>
        <v>2</v>
      </c>
      <c r="Z33" s="432">
        <f>Z27</f>
        <v>0.8</v>
      </c>
      <c r="AA33" s="432" t="b">
        <f>AA27</f>
        <v>1</v>
      </c>
      <c r="AB33" s="432" t="b">
        <f>AB27</f>
        <v>1</v>
      </c>
      <c r="AC33" s="432" t="b">
        <f>AC27</f>
        <v>1</v>
      </c>
      <c r="AD33" s="442">
        <f t="shared" si="0"/>
        <v>0</v>
      </c>
      <c r="AF33" s="462"/>
    </row>
    <row r="34" spans="1:32" hidden="1" outlineLevel="1" x14ac:dyDescent="0.2">
      <c r="A34" s="462"/>
      <c r="C34" s="428">
        <f>C33</f>
        <v>5</v>
      </c>
      <c r="D34" s="435"/>
      <c r="E34" s="437"/>
      <c r="F34" s="437"/>
      <c r="G34" s="433">
        <f>IF($G$9+(2-0)/'HTGR Relationships'!$D$46*($C34-$C$9)&lt;2,$G$9+(2-0)/'HTGR Relationships'!$D$46*($C34-$C$9),2)</f>
        <v>2</v>
      </c>
      <c r="H34" s="433">
        <f>IF($H$9+(2-0)/'HTGR Relationships'!$D$47*($C34-$C$9)&lt;2,$H$9+(2-0)/'HTGR Relationships'!$D$47*($C34-$C$9),2)</f>
        <v>2</v>
      </c>
      <c r="I34" s="433">
        <f>IF($I$9+(2-0)/'HTGR Relationships'!$D$48*($C34-$C$9)&lt;2,$I$9+(2-0)/'HTGR Relationships'!$D$48*($C34-$C$9),2)</f>
        <v>2</v>
      </c>
      <c r="J34" s="432"/>
      <c r="K34" s="432"/>
      <c r="L34" s="432"/>
      <c r="M34" s="432"/>
      <c r="N34" s="442">
        <f t="shared" si="1"/>
        <v>0</v>
      </c>
      <c r="P34" s="458"/>
      <c r="S34" s="428">
        <f>S33</f>
        <v>5</v>
      </c>
      <c r="T34" s="435"/>
      <c r="U34" s="437"/>
      <c r="V34" s="437"/>
      <c r="W34" s="433">
        <f>IF($W$9+(2-0)/'SFR Relationships'!$D$46*($S34-$S$9)&lt;2,$W$9+(2-0)/'SFR Relationships'!$D$46*($S34-$S$9),2)</f>
        <v>2</v>
      </c>
      <c r="X34" s="433">
        <f>IF($X$9+(2-0)/'SFR Relationships'!$D$47*($S34-$S$9)&lt;2,$X$9+(2-0)/'SFR Relationships'!$D$47*($S34-$S$9),2)</f>
        <v>2</v>
      </c>
      <c r="Y34" s="433">
        <f>IF($Y$9+(2-0)/'SFR Relationships'!$D$48*($S34-$S$9)&lt;2,$Y$9+(2-0)/'SFR Relationships'!$D$48*($S34-$S$9),2)</f>
        <v>2</v>
      </c>
      <c r="Z34" s="432"/>
      <c r="AA34" s="432"/>
      <c r="AB34" s="432"/>
      <c r="AC34" s="432"/>
      <c r="AD34" s="442">
        <f t="shared" si="0"/>
        <v>0</v>
      </c>
      <c r="AF34" s="462"/>
    </row>
    <row r="35" spans="1:32" ht="17" hidden="1" outlineLevel="1" x14ac:dyDescent="0.2">
      <c r="A35" s="462"/>
      <c r="C35" s="428">
        <f>C34</f>
        <v>5</v>
      </c>
      <c r="D35" s="435"/>
      <c r="E35" s="437"/>
      <c r="F35" s="437"/>
      <c r="G35" s="433">
        <f>IF($G$9+(2-0)/'HTGR Relationships'!$D$46*($C35-$C$9)&lt;2,$G$9+(2-0)/'HTGR Relationships'!$D$46*($C35-$C$9),2)</f>
        <v>2</v>
      </c>
      <c r="H35" s="433">
        <f>IF($H$9+(2-0)/'HTGR Relationships'!$D$47*($C35-$C$9)&lt;2,$H$9+(2-0)/'HTGR Relationships'!$D$47*($C35-$C$9),2)</f>
        <v>2</v>
      </c>
      <c r="I35" s="433">
        <f>IF($I$9+(2-0)/'HTGR Relationships'!$D$48*($C35-$C$9)&lt;2,$I$9+(2-0)/'HTGR Relationships'!$D$48*($C35-$C$9),2)</f>
        <v>2</v>
      </c>
      <c r="J35" s="432"/>
      <c r="K35" s="432"/>
      <c r="L35" s="432"/>
      <c r="M35" s="432"/>
      <c r="N35" s="442">
        <f t="shared" si="1"/>
        <v>0</v>
      </c>
      <c r="P35" s="458"/>
      <c r="S35" s="428">
        <f>S34</f>
        <v>5</v>
      </c>
      <c r="T35" s="435"/>
      <c r="U35" s="437"/>
      <c r="V35" s="437"/>
      <c r="W35" s="433">
        <f>IF($W$9+(2-0)/'SFR Relationships'!$D$46*($S35-$S$9)&lt;2,$W$9+(2-0)/'SFR Relationships'!$D$46*($S35-$S$9),2)</f>
        <v>2</v>
      </c>
      <c r="X35" s="433">
        <f>IF($X$9+(2-0)/'SFR Relationships'!$D$47*($S35-$S$9)&lt;2,$X$9+(2-0)/'SFR Relationships'!$D$47*($S35-$S$9),2)</f>
        <v>2</v>
      </c>
      <c r="Y35" s="433">
        <f>IF($Y$9+(2-0)/'SFR Relationships'!$D$48*($S35-$S$9)&lt;2,$Y$9+(2-0)/'SFR Relationships'!$D$48*($S35-$S$9),2)</f>
        <v>2</v>
      </c>
      <c r="Z35" s="432"/>
      <c r="AA35" s="432"/>
      <c r="AB35" s="432"/>
      <c r="AC35" s="432"/>
      <c r="AD35" s="442">
        <f t="shared" si="0"/>
        <v>0</v>
      </c>
      <c r="AF35" s="462"/>
    </row>
    <row r="36" spans="1:32" hidden="1" outlineLevel="1" x14ac:dyDescent="0.2">
      <c r="A36" s="462"/>
      <c r="C36" s="428">
        <f>C35</f>
        <v>5</v>
      </c>
      <c r="D36" s="435"/>
      <c r="E36" s="437"/>
      <c r="F36" s="437"/>
      <c r="G36" s="433">
        <f>IF($G$9+(2-0)/'HTGR Relationships'!$D$46*($C36-$C$9)&lt;2,$G$9+(2-0)/'HTGR Relationships'!$D$46*($C36-$C$9),2)</f>
        <v>2</v>
      </c>
      <c r="H36" s="433">
        <f>IF($H$9+(2-0)/'HTGR Relationships'!$D$47*($C36-$C$9)&lt;2,$H$9+(2-0)/'HTGR Relationships'!$D$47*($C36-$C$9),2)</f>
        <v>2</v>
      </c>
      <c r="I36" s="433">
        <f>IF($I$9+(2-0)/'HTGR Relationships'!$D$48*($C36-$C$9)&lt;2,$I$9+(2-0)/'HTGR Relationships'!$D$48*($C36-$C$9),2)</f>
        <v>2</v>
      </c>
      <c r="J36" s="432"/>
      <c r="K36" s="432"/>
      <c r="L36" s="432"/>
      <c r="M36" s="432"/>
      <c r="N36" s="442">
        <f t="shared" si="1"/>
        <v>0</v>
      </c>
      <c r="P36" s="458"/>
      <c r="S36" s="428">
        <f>S35</f>
        <v>5</v>
      </c>
      <c r="T36" s="435"/>
      <c r="U36" s="437"/>
      <c r="V36" s="437"/>
      <c r="W36" s="433">
        <f>IF($W$9+(2-0)/'SFR Relationships'!$D$46*($S36-$S$9)&lt;2,$W$9+(2-0)/'SFR Relationships'!$D$46*($S36-$S$9),2)</f>
        <v>2</v>
      </c>
      <c r="X36" s="433">
        <f>IF($X$9+(2-0)/'SFR Relationships'!$D$47*($S36-$S$9)&lt;2,$X$9+(2-0)/'SFR Relationships'!$D$47*($S36-$S$9),2)</f>
        <v>2</v>
      </c>
      <c r="Y36" s="433">
        <f>IF($Y$9+(2-0)/'SFR Relationships'!$D$48*($S36-$S$9)&lt;2,$Y$9+(2-0)/'SFR Relationships'!$D$48*($S36-$S$9),2)</f>
        <v>2</v>
      </c>
      <c r="Z36" s="432"/>
      <c r="AA36" s="432"/>
      <c r="AB36" s="432"/>
      <c r="AC36" s="432"/>
      <c r="AD36" s="442">
        <f t="shared" si="0"/>
        <v>0</v>
      </c>
      <c r="AF36" s="462"/>
    </row>
    <row r="37" spans="1:32" hidden="1" outlineLevel="1" x14ac:dyDescent="0.2">
      <c r="A37" s="462"/>
      <c r="C37" s="428">
        <f>C36</f>
        <v>5</v>
      </c>
      <c r="D37" s="435"/>
      <c r="E37" s="437"/>
      <c r="F37" s="437"/>
      <c r="G37" s="433">
        <f>IF($G$9+(2-0)/'HTGR Relationships'!$D$46*($C37-$C$9)&lt;2,$G$9+(2-0)/'HTGR Relationships'!$D$46*($C37-$C$9),2)</f>
        <v>2</v>
      </c>
      <c r="H37" s="433">
        <f>IF($H$9+(2-0)/'HTGR Relationships'!$D$47*($C37-$C$9)&lt;2,$H$9+(2-0)/'HTGR Relationships'!$D$47*($C37-$C$9),2)</f>
        <v>2</v>
      </c>
      <c r="I37" s="433">
        <f>IF($I$9+(2-0)/'HTGR Relationships'!$D$48*($C37-$C$9)&lt;2,$I$9+(2-0)/'HTGR Relationships'!$D$48*($C37-$C$9),2)</f>
        <v>2</v>
      </c>
      <c r="J37" s="432"/>
      <c r="K37" s="432"/>
      <c r="L37" s="432"/>
      <c r="M37" s="432"/>
      <c r="N37" s="442">
        <f t="shared" si="1"/>
        <v>0</v>
      </c>
      <c r="P37" s="458"/>
      <c r="S37" s="428">
        <f>S36</f>
        <v>5</v>
      </c>
      <c r="T37" s="435"/>
      <c r="U37" s="437"/>
      <c r="V37" s="437"/>
      <c r="W37" s="433">
        <f>IF($W$9+(2-0)/'SFR Relationships'!$D$46*($S37-$S$9)&lt;2,$W$9+(2-0)/'SFR Relationships'!$D$46*($S37-$S$9),2)</f>
        <v>2</v>
      </c>
      <c r="X37" s="433">
        <f>IF($X$9+(2-0)/'SFR Relationships'!$D$47*($S37-$S$9)&lt;2,$X$9+(2-0)/'SFR Relationships'!$D$47*($S37-$S$9),2)</f>
        <v>2</v>
      </c>
      <c r="Y37" s="433">
        <f>IF($Y$9+(2-0)/'SFR Relationships'!$D$48*($S37-$S$9)&lt;2,$Y$9+(2-0)/'SFR Relationships'!$D$48*($S37-$S$9),2)</f>
        <v>2</v>
      </c>
      <c r="Z37" s="432"/>
      <c r="AA37" s="432"/>
      <c r="AB37" s="432"/>
      <c r="AC37" s="432"/>
      <c r="AD37" s="442">
        <f t="shared" si="0"/>
        <v>0</v>
      </c>
      <c r="AF37" s="462"/>
    </row>
    <row r="38" spans="1:32" ht="17" hidden="1" outlineLevel="1" x14ac:dyDescent="0.2">
      <c r="A38" s="462"/>
      <c r="C38" s="428">
        <f>C37</f>
        <v>5</v>
      </c>
      <c r="D38" s="435"/>
      <c r="E38" s="437"/>
      <c r="F38" s="437"/>
      <c r="G38" s="433">
        <f>IF($G$9+(2-0)/'HTGR Relationships'!$D$46*($C38-$C$9)&lt;2,$G$9+(2-0)/'HTGR Relationships'!$D$46*($C38-$C$9),2)</f>
        <v>2</v>
      </c>
      <c r="H38" s="433">
        <f>IF($H$9+(2-0)/'HTGR Relationships'!$D$47*($C38-$C$9)&lt;2,$H$9+(2-0)/'HTGR Relationships'!$D$47*($C38-$C$9),2)</f>
        <v>2</v>
      </c>
      <c r="I38" s="433">
        <f>IF($I$9+(2-0)/'HTGR Relationships'!$D$48*($C38-$C$9)&lt;2,$I$9+(2-0)/'HTGR Relationships'!$D$48*($C38-$C$9),2)</f>
        <v>2</v>
      </c>
      <c r="J38" s="432"/>
      <c r="K38" s="432"/>
      <c r="L38" s="432"/>
      <c r="M38" s="432"/>
      <c r="N38" s="442">
        <f t="shared" si="1"/>
        <v>0</v>
      </c>
      <c r="P38" s="458"/>
      <c r="S38" s="428">
        <f>S37</f>
        <v>5</v>
      </c>
      <c r="T38" s="435"/>
      <c r="U38" s="437"/>
      <c r="V38" s="437"/>
      <c r="W38" s="433">
        <f>IF($W$9+(2-0)/'SFR Relationships'!$D$46*($S38-$S$9)&lt;2,$W$9+(2-0)/'SFR Relationships'!$D$46*($S38-$S$9),2)</f>
        <v>2</v>
      </c>
      <c r="X38" s="433">
        <f>IF($X$9+(2-0)/'SFR Relationships'!$D$47*($S38-$S$9)&lt;2,$X$9+(2-0)/'SFR Relationships'!$D$47*($S38-$S$9),2)</f>
        <v>2</v>
      </c>
      <c r="Y38" s="433">
        <f>IF($Y$9+(2-0)/'SFR Relationships'!$D$48*($S38-$S$9)&lt;2,$Y$9+(2-0)/'SFR Relationships'!$D$48*($S38-$S$9),2)</f>
        <v>2</v>
      </c>
      <c r="Z38" s="432"/>
      <c r="AA38" s="432"/>
      <c r="AB38" s="432"/>
      <c r="AC38" s="432"/>
      <c r="AD38" s="442">
        <f t="shared" si="0"/>
        <v>0</v>
      </c>
      <c r="AF38" s="462"/>
    </row>
    <row r="39" spans="1:32" collapsed="1" x14ac:dyDescent="0.2">
      <c r="A39" s="462"/>
      <c r="C39" s="428">
        <f>IF(C33&lt;$G$5,C33+1,"")</f>
        <v>6</v>
      </c>
      <c r="D39" s="434">
        <v>0.06</v>
      </c>
      <c r="E39" s="432">
        <v>1</v>
      </c>
      <c r="F39" s="435">
        <v>2</v>
      </c>
      <c r="G39" s="433">
        <f>IF($G$9+(2-0)/'HTGR Relationships'!$D$46*($C39-$C$9)&lt;2,$G$9+(2-0)/'HTGR Relationships'!$D$46*($C39-$C$9),2)</f>
        <v>2</v>
      </c>
      <c r="H39" s="433">
        <f>IF($H$9+(2-0)/'HTGR Relationships'!$D$47*($C39-$C$9)&lt;2,$H$9+(2-0)/'HTGR Relationships'!$D$47*($C39-$C$9),2)</f>
        <v>2</v>
      </c>
      <c r="I39" s="433">
        <f>IF($I$9+(2-0)/'HTGR Relationships'!$D$48*($C39-$C$9)&lt;2,$I$9+(2-0)/'HTGR Relationships'!$D$48*($C39-$C$9),2)</f>
        <v>2</v>
      </c>
      <c r="J39" s="432">
        <f>J33</f>
        <v>0.8</v>
      </c>
      <c r="K39" s="432" t="b">
        <f>K33</f>
        <v>1</v>
      </c>
      <c r="L39" s="432" t="b">
        <f>L33</f>
        <v>1</v>
      </c>
      <c r="M39" s="432" t="b">
        <f>M33</f>
        <v>1</v>
      </c>
      <c r="N39" s="442">
        <f t="shared" si="1"/>
        <v>0</v>
      </c>
      <c r="P39" s="458"/>
      <c r="S39" s="428">
        <f>IF(S33&lt;$W$5,S33+1,"")</f>
        <v>6</v>
      </c>
      <c r="T39" s="434">
        <v>0.06</v>
      </c>
      <c r="U39" s="432">
        <v>1</v>
      </c>
      <c r="V39" s="435">
        <v>2</v>
      </c>
      <c r="W39" s="433">
        <f>IF($W$9+(2-0)/'SFR Relationships'!$D$46*($S39-$S$9)&lt;2,$W$9+(2-0)/'SFR Relationships'!$D$46*($S39-$S$9),2)</f>
        <v>2</v>
      </c>
      <c r="X39" s="433">
        <f>IF($X$9+(2-0)/'SFR Relationships'!$D$47*($S39-$S$9)&lt;2,$X$9+(2-0)/'SFR Relationships'!$D$47*($S39-$S$9),2)</f>
        <v>2</v>
      </c>
      <c r="Y39" s="433">
        <f>IF($Y$9+(2-0)/'SFR Relationships'!$D$48*($S39-$S$9)&lt;2,$Y$9+(2-0)/'SFR Relationships'!$D$48*($S39-$S$9),2)</f>
        <v>2</v>
      </c>
      <c r="Z39" s="432">
        <f>Z33</f>
        <v>0.8</v>
      </c>
      <c r="AA39" s="432" t="b">
        <f>AA33</f>
        <v>1</v>
      </c>
      <c r="AB39" s="432" t="b">
        <f>AB33</f>
        <v>1</v>
      </c>
      <c r="AC39" s="432" t="b">
        <f>AC33</f>
        <v>1</v>
      </c>
      <c r="AD39" s="442">
        <f t="shared" si="0"/>
        <v>0</v>
      </c>
      <c r="AF39" s="462"/>
    </row>
    <row r="40" spans="1:32" hidden="1" outlineLevel="1" x14ac:dyDescent="0.2">
      <c r="A40" s="462"/>
      <c r="C40" s="429">
        <f>C39</f>
        <v>6</v>
      </c>
      <c r="D40" s="435"/>
      <c r="E40" s="437"/>
      <c r="F40" s="437"/>
      <c r="G40" s="433">
        <f>IF($G$9+(2-0)/'HTGR Relationships'!$D$46*($C40-$C$9)&lt;2,$G$9+(2-0)/'HTGR Relationships'!$D$46*($C40-$C$9),2)</f>
        <v>2</v>
      </c>
      <c r="H40" s="433">
        <f>IF($H$9+(2-0)/'HTGR Relationships'!$D$47*($C40-$C$9)&lt;2,$H$9+(2-0)/'HTGR Relationships'!$D$47*($C40-$C$9),2)</f>
        <v>2</v>
      </c>
      <c r="I40" s="433">
        <f>IF($I$9+(2-0)/'HTGR Relationships'!$D$48*($C40-$C$9)&lt;2,$I$9+(2-0)/'HTGR Relationships'!$D$48*($C40-$C$9),2)</f>
        <v>2</v>
      </c>
      <c r="J40" s="432"/>
      <c r="K40" s="432"/>
      <c r="L40" s="432"/>
      <c r="M40" s="432"/>
      <c r="N40" s="442">
        <f t="shared" si="1"/>
        <v>0</v>
      </c>
      <c r="P40" s="458"/>
      <c r="S40" s="429">
        <f>S39</f>
        <v>6</v>
      </c>
      <c r="T40" s="435"/>
      <c r="U40" s="437"/>
      <c r="V40" s="437"/>
      <c r="W40" s="433">
        <f>IF($W$9+(2-0)/'SFR Relationships'!$D$46*($S40-$S$9)&lt;2,$W$9+(2-0)/'SFR Relationships'!$D$46*($S40-$S$9),2)</f>
        <v>2</v>
      </c>
      <c r="X40" s="433">
        <f>IF($X$9+(2-0)/'SFR Relationships'!$D$47*($S40-$S$9)&lt;2,$X$9+(2-0)/'SFR Relationships'!$D$47*($S40-$S$9),2)</f>
        <v>2</v>
      </c>
      <c r="Y40" s="433">
        <f>IF($Y$9+(2-0)/'SFR Relationships'!$D$48*($S40-$S$9)&lt;2,$Y$9+(2-0)/'SFR Relationships'!$D$48*($S40-$S$9),2)</f>
        <v>2</v>
      </c>
      <c r="Z40" s="432"/>
      <c r="AA40" s="432"/>
      <c r="AB40" s="432"/>
      <c r="AC40" s="432"/>
      <c r="AD40" s="442">
        <f t="shared" si="0"/>
        <v>0</v>
      </c>
      <c r="AF40" s="462"/>
    </row>
    <row r="41" spans="1:32" hidden="1" outlineLevel="1" x14ac:dyDescent="0.2">
      <c r="A41" s="462"/>
      <c r="C41" s="429">
        <f>C40</f>
        <v>6</v>
      </c>
      <c r="D41" s="435"/>
      <c r="E41" s="437"/>
      <c r="F41" s="437"/>
      <c r="G41" s="433">
        <f>IF($G$9+(2-0)/'HTGR Relationships'!$D$46*($C41-$C$9)&lt;2,$G$9+(2-0)/'HTGR Relationships'!$D$46*($C41-$C$9),2)</f>
        <v>2</v>
      </c>
      <c r="H41" s="433">
        <f>IF($H$9+(2-0)/'HTGR Relationships'!$D$47*($C41-$C$9)&lt;2,$H$9+(2-0)/'HTGR Relationships'!$D$47*($C41-$C$9),2)</f>
        <v>2</v>
      </c>
      <c r="I41" s="433">
        <f>IF($I$9+(2-0)/'HTGR Relationships'!$D$48*($C41-$C$9)&lt;2,$I$9+(2-0)/'HTGR Relationships'!$D$48*($C41-$C$9),2)</f>
        <v>2</v>
      </c>
      <c r="J41" s="432"/>
      <c r="K41" s="432"/>
      <c r="L41" s="432"/>
      <c r="M41" s="432"/>
      <c r="N41" s="442">
        <f t="shared" si="1"/>
        <v>0</v>
      </c>
      <c r="P41" s="458"/>
      <c r="S41" s="429">
        <f>S40</f>
        <v>6</v>
      </c>
      <c r="T41" s="435"/>
      <c r="U41" s="437"/>
      <c r="V41" s="437"/>
      <c r="W41" s="433">
        <f>IF($W$9+(2-0)/'SFR Relationships'!$D$46*($S41-$S$9)&lt;2,$W$9+(2-0)/'SFR Relationships'!$D$46*($S41-$S$9),2)</f>
        <v>2</v>
      </c>
      <c r="X41" s="433">
        <f>IF($X$9+(2-0)/'SFR Relationships'!$D$47*($S41-$S$9)&lt;2,$X$9+(2-0)/'SFR Relationships'!$D$47*($S41-$S$9),2)</f>
        <v>2</v>
      </c>
      <c r="Y41" s="433">
        <f>IF($Y$9+(2-0)/'SFR Relationships'!$D$48*($S41-$S$9)&lt;2,$Y$9+(2-0)/'SFR Relationships'!$D$48*($S41-$S$9),2)</f>
        <v>2</v>
      </c>
      <c r="Z41" s="432"/>
      <c r="AA41" s="432"/>
      <c r="AB41" s="432"/>
      <c r="AC41" s="432"/>
      <c r="AD41" s="442">
        <f t="shared" ref="AD41:AD72" si="2">IF(S41&lt;=$AD$5,AD38,0)</f>
        <v>0</v>
      </c>
      <c r="AF41" s="462"/>
    </row>
    <row r="42" spans="1:32" hidden="1" outlineLevel="1" x14ac:dyDescent="0.2">
      <c r="A42" s="462"/>
      <c r="C42" s="428">
        <f>C41</f>
        <v>6</v>
      </c>
      <c r="D42" s="435"/>
      <c r="E42" s="437"/>
      <c r="F42" s="437"/>
      <c r="G42" s="433">
        <f>IF($G$9+(2-0)/'HTGR Relationships'!$D$46*($C42-$C$9)&lt;2,$G$9+(2-0)/'HTGR Relationships'!$D$46*($C42-$C$9),2)</f>
        <v>2</v>
      </c>
      <c r="H42" s="433">
        <f>IF($H$9+(2-0)/'HTGR Relationships'!$D$47*($C42-$C$9)&lt;2,$H$9+(2-0)/'HTGR Relationships'!$D$47*($C42-$C$9),2)</f>
        <v>2</v>
      </c>
      <c r="I42" s="433">
        <f>IF($I$9+(2-0)/'HTGR Relationships'!$D$48*($C42-$C$9)&lt;2,$I$9+(2-0)/'HTGR Relationships'!$D$48*($C42-$C$9),2)</f>
        <v>2</v>
      </c>
      <c r="J42" s="432"/>
      <c r="K42" s="432"/>
      <c r="L42" s="432"/>
      <c r="M42" s="432"/>
      <c r="N42" s="442">
        <f t="shared" si="1"/>
        <v>0</v>
      </c>
      <c r="P42" s="458"/>
      <c r="S42" s="428">
        <f>S41</f>
        <v>6</v>
      </c>
      <c r="T42" s="435"/>
      <c r="U42" s="437"/>
      <c r="V42" s="437"/>
      <c r="W42" s="433">
        <f>IF($W$9+(2-0)/'SFR Relationships'!$D$46*($S42-$S$9)&lt;2,$W$9+(2-0)/'SFR Relationships'!$D$46*($S42-$S$9),2)</f>
        <v>2</v>
      </c>
      <c r="X42" s="433">
        <f>IF($X$9+(2-0)/'SFR Relationships'!$D$47*($S42-$S$9)&lt;2,$X$9+(2-0)/'SFR Relationships'!$D$47*($S42-$S$9),2)</f>
        <v>2</v>
      </c>
      <c r="Y42" s="433">
        <f>IF($Y$9+(2-0)/'SFR Relationships'!$D$48*($S42-$S$9)&lt;2,$Y$9+(2-0)/'SFR Relationships'!$D$48*($S42-$S$9),2)</f>
        <v>2</v>
      </c>
      <c r="Z42" s="432"/>
      <c r="AA42" s="432"/>
      <c r="AB42" s="432"/>
      <c r="AC42" s="432"/>
      <c r="AD42" s="442">
        <f t="shared" si="2"/>
        <v>0</v>
      </c>
      <c r="AF42" s="462"/>
    </row>
    <row r="43" spans="1:32" hidden="1" outlineLevel="1" x14ac:dyDescent="0.2">
      <c r="A43" s="462"/>
      <c r="C43" s="428">
        <f>C42</f>
        <v>6</v>
      </c>
      <c r="D43" s="435"/>
      <c r="E43" s="437"/>
      <c r="F43" s="437"/>
      <c r="G43" s="433">
        <f>IF($G$9+(2-0)/'HTGR Relationships'!$D$46*($C43-$C$9)&lt;2,$G$9+(2-0)/'HTGR Relationships'!$D$46*($C43-$C$9),2)</f>
        <v>2</v>
      </c>
      <c r="H43" s="433">
        <f>IF($H$9+(2-0)/'HTGR Relationships'!$D$47*($C43-$C$9)&lt;2,$H$9+(2-0)/'HTGR Relationships'!$D$47*($C43-$C$9),2)</f>
        <v>2</v>
      </c>
      <c r="I43" s="433">
        <f>IF($I$9+(2-0)/'HTGR Relationships'!$D$48*($C43-$C$9)&lt;2,$I$9+(2-0)/'HTGR Relationships'!$D$48*($C43-$C$9),2)</f>
        <v>2</v>
      </c>
      <c r="J43" s="432"/>
      <c r="K43" s="432"/>
      <c r="L43" s="432"/>
      <c r="M43" s="432"/>
      <c r="N43" s="442">
        <f t="shared" si="1"/>
        <v>0</v>
      </c>
      <c r="P43" s="458"/>
      <c r="S43" s="428">
        <f>S42</f>
        <v>6</v>
      </c>
      <c r="T43" s="435"/>
      <c r="U43" s="437"/>
      <c r="V43" s="437"/>
      <c r="W43" s="433">
        <f>IF($W$9+(2-0)/'SFR Relationships'!$D$46*($S43-$S$9)&lt;2,$W$9+(2-0)/'SFR Relationships'!$D$46*($S43-$S$9),2)</f>
        <v>2</v>
      </c>
      <c r="X43" s="433">
        <f>IF($X$9+(2-0)/'SFR Relationships'!$D$47*($S43-$S$9)&lt;2,$X$9+(2-0)/'SFR Relationships'!$D$47*($S43-$S$9),2)</f>
        <v>2</v>
      </c>
      <c r="Y43" s="433">
        <f>IF($Y$9+(2-0)/'SFR Relationships'!$D$48*($S43-$S$9)&lt;2,$Y$9+(2-0)/'SFR Relationships'!$D$48*($S43-$S$9),2)</f>
        <v>2</v>
      </c>
      <c r="Z43" s="432"/>
      <c r="AA43" s="432"/>
      <c r="AB43" s="432"/>
      <c r="AC43" s="432"/>
      <c r="AD43" s="442">
        <f t="shared" si="2"/>
        <v>0</v>
      </c>
      <c r="AF43" s="462"/>
    </row>
    <row r="44" spans="1:32" hidden="1" outlineLevel="1" x14ac:dyDescent="0.2">
      <c r="A44" s="462"/>
      <c r="C44" s="428">
        <f>C43</f>
        <v>6</v>
      </c>
      <c r="D44" s="435"/>
      <c r="E44" s="437"/>
      <c r="F44" s="437"/>
      <c r="G44" s="433">
        <f>IF($G$9+(2-0)/'HTGR Relationships'!$D$46*($C44-$C$9)&lt;2,$G$9+(2-0)/'HTGR Relationships'!$D$46*($C44-$C$9),2)</f>
        <v>2</v>
      </c>
      <c r="H44" s="433">
        <f>IF($H$9+(2-0)/'HTGR Relationships'!$D$47*($C44-$C$9)&lt;2,$H$9+(2-0)/'HTGR Relationships'!$D$47*($C44-$C$9),2)</f>
        <v>2</v>
      </c>
      <c r="I44" s="433">
        <f>IF($I$9+(2-0)/'HTGR Relationships'!$D$48*($C44-$C$9)&lt;2,$I$9+(2-0)/'HTGR Relationships'!$D$48*($C44-$C$9),2)</f>
        <v>2</v>
      </c>
      <c r="J44" s="432"/>
      <c r="K44" s="432"/>
      <c r="L44" s="432"/>
      <c r="M44" s="432"/>
      <c r="N44" s="442">
        <f t="shared" si="1"/>
        <v>0</v>
      </c>
      <c r="P44" s="458"/>
      <c r="S44" s="428">
        <f>S43</f>
        <v>6</v>
      </c>
      <c r="T44" s="435"/>
      <c r="U44" s="437"/>
      <c r="V44" s="437"/>
      <c r="W44" s="433">
        <f>IF($W$9+(2-0)/'SFR Relationships'!$D$46*($S44-$S$9)&lt;2,$W$9+(2-0)/'SFR Relationships'!$D$46*($S44-$S$9),2)</f>
        <v>2</v>
      </c>
      <c r="X44" s="433">
        <f>IF($X$9+(2-0)/'SFR Relationships'!$D$47*($S44-$S$9)&lt;2,$X$9+(2-0)/'SFR Relationships'!$D$47*($S44-$S$9),2)</f>
        <v>2</v>
      </c>
      <c r="Y44" s="433">
        <f>IF($Y$9+(2-0)/'SFR Relationships'!$D$48*($S44-$S$9)&lt;2,$Y$9+(2-0)/'SFR Relationships'!$D$48*($S44-$S$9),2)</f>
        <v>2</v>
      </c>
      <c r="Z44" s="432"/>
      <c r="AA44" s="432"/>
      <c r="AB44" s="432"/>
      <c r="AC44" s="432"/>
      <c r="AD44" s="442">
        <f t="shared" si="2"/>
        <v>0</v>
      </c>
      <c r="AF44" s="462"/>
    </row>
    <row r="45" spans="1:32" collapsed="1" x14ac:dyDescent="0.2">
      <c r="A45" s="462"/>
      <c r="C45" s="428">
        <f>IF(C39&lt;$G$5,C39+1,"")</f>
        <v>7</v>
      </c>
      <c r="D45" s="434">
        <v>0.06</v>
      </c>
      <c r="E45" s="432">
        <v>1</v>
      </c>
      <c r="F45" s="435">
        <v>2</v>
      </c>
      <c r="G45" s="433">
        <f>IF($G$9+(2-0)/'HTGR Relationships'!$D$46*($C45-$C$9)&lt;2,$G$9+(2-0)/'HTGR Relationships'!$D$46*($C45-$C$9),2)</f>
        <v>2</v>
      </c>
      <c r="H45" s="433">
        <f>IF($H$9+(2-0)/'HTGR Relationships'!$D$47*($C45-$C$9)&lt;2,$H$9+(2-0)/'HTGR Relationships'!$D$47*($C45-$C$9),2)</f>
        <v>2</v>
      </c>
      <c r="I45" s="433">
        <f>IF($I$9+(2-0)/'HTGR Relationships'!$D$48*($C45-$C$9)&lt;2,$I$9+(2-0)/'HTGR Relationships'!$D$48*($C45-$C$9),2)</f>
        <v>2</v>
      </c>
      <c r="J45" s="432">
        <f>J39</f>
        <v>0.8</v>
      </c>
      <c r="K45" s="432" t="b">
        <f>K39</f>
        <v>1</v>
      </c>
      <c r="L45" s="432" t="b">
        <f>L39</f>
        <v>1</v>
      </c>
      <c r="M45" s="432" t="b">
        <f>M39</f>
        <v>1</v>
      </c>
      <c r="N45" s="442">
        <f t="shared" si="1"/>
        <v>0</v>
      </c>
      <c r="P45" s="458"/>
      <c r="S45" s="428">
        <f>IF(S39&lt;$W$5,S39+1,"")</f>
        <v>7</v>
      </c>
      <c r="T45" s="434">
        <v>0.06</v>
      </c>
      <c r="U45" s="432">
        <v>1</v>
      </c>
      <c r="V45" s="435">
        <v>2</v>
      </c>
      <c r="W45" s="433">
        <f>IF($W$9+(2-0)/'SFR Relationships'!$D$46*($S45-$S$9)&lt;2,$W$9+(2-0)/'SFR Relationships'!$D$46*($S45-$S$9),2)</f>
        <v>2</v>
      </c>
      <c r="X45" s="433">
        <f>IF($X$9+(2-0)/'SFR Relationships'!$D$47*($S45-$S$9)&lt;2,$X$9+(2-0)/'SFR Relationships'!$D$47*($S45-$S$9),2)</f>
        <v>2</v>
      </c>
      <c r="Y45" s="433">
        <f>IF($Y$9+(2-0)/'SFR Relationships'!$D$48*($S45-$S$9)&lt;2,$Y$9+(2-0)/'SFR Relationships'!$D$48*($S45-$S$9),2)</f>
        <v>2</v>
      </c>
      <c r="Z45" s="432">
        <f>Z39</f>
        <v>0.8</v>
      </c>
      <c r="AA45" s="432" t="b">
        <f>AA39</f>
        <v>1</v>
      </c>
      <c r="AB45" s="432" t="b">
        <f>AB39</f>
        <v>1</v>
      </c>
      <c r="AC45" s="432" t="b">
        <f>AC39</f>
        <v>1</v>
      </c>
      <c r="AD45" s="442">
        <f t="shared" si="2"/>
        <v>0</v>
      </c>
      <c r="AF45" s="462"/>
    </row>
    <row r="46" spans="1:32" hidden="1" outlineLevel="1" x14ac:dyDescent="0.2">
      <c r="A46" s="462"/>
      <c r="C46" s="428">
        <f>C45</f>
        <v>7</v>
      </c>
      <c r="D46" s="435"/>
      <c r="E46" s="437"/>
      <c r="F46" s="437"/>
      <c r="G46" s="433">
        <f>IF($G$9+(2-0)/'HTGR Relationships'!$D$46*($C46-$C$9)&lt;2,$G$9+(2-0)/'HTGR Relationships'!$D$46*($C46-$C$9),2)</f>
        <v>2</v>
      </c>
      <c r="H46" s="433">
        <f>IF($H$9+(2-0)/'HTGR Relationships'!$D$47*($C46-$C$9)&lt;2,$H$9+(2-0)/'HTGR Relationships'!$D$47*($C46-$C$9),2)</f>
        <v>2</v>
      </c>
      <c r="I46" s="433">
        <f>IF($I$9+(2-0)/'HTGR Relationships'!$D$48*($C46-$C$9)&lt;2,$I$9+(2-0)/'HTGR Relationships'!$D$48*($C46-$C$9),2)</f>
        <v>2</v>
      </c>
      <c r="J46" s="432"/>
      <c r="K46" s="432"/>
      <c r="L46" s="432"/>
      <c r="M46" s="432"/>
      <c r="N46" s="442">
        <f t="shared" si="1"/>
        <v>0</v>
      </c>
      <c r="P46" s="458"/>
      <c r="S46" s="428">
        <f>S45</f>
        <v>7</v>
      </c>
      <c r="T46" s="435"/>
      <c r="U46" s="437"/>
      <c r="V46" s="437"/>
      <c r="W46" s="433">
        <f>IF($W$9+(2-0)/'SFR Relationships'!$D$46*($S46-$S$9)&lt;2,$W$9+(2-0)/'SFR Relationships'!$D$46*($S46-$S$9),2)</f>
        <v>2</v>
      </c>
      <c r="X46" s="433">
        <f>IF($X$9+(2-0)/'SFR Relationships'!$D$47*($S46-$S$9)&lt;2,$X$9+(2-0)/'SFR Relationships'!$D$47*($S46-$S$9),2)</f>
        <v>2</v>
      </c>
      <c r="Y46" s="433">
        <f>IF($Y$9+(2-0)/'SFR Relationships'!$D$48*($S46-$S$9)&lt;2,$Y$9+(2-0)/'SFR Relationships'!$D$48*($S46-$S$9),2)</f>
        <v>2</v>
      </c>
      <c r="Z46" s="432"/>
      <c r="AA46" s="432"/>
      <c r="AB46" s="432"/>
      <c r="AC46" s="432"/>
      <c r="AD46" s="442">
        <f t="shared" si="2"/>
        <v>0</v>
      </c>
      <c r="AF46" s="462"/>
    </row>
    <row r="47" spans="1:32" hidden="1" outlineLevel="1" x14ac:dyDescent="0.2">
      <c r="A47" s="462"/>
      <c r="C47" s="428">
        <f>C46</f>
        <v>7</v>
      </c>
      <c r="D47" s="435"/>
      <c r="E47" s="437"/>
      <c r="F47" s="437"/>
      <c r="G47" s="433">
        <f>IF($G$9+(2-0)/'HTGR Relationships'!$D$46*($C47-$C$9)&lt;2,$G$9+(2-0)/'HTGR Relationships'!$D$46*($C47-$C$9),2)</f>
        <v>2</v>
      </c>
      <c r="H47" s="433">
        <f>IF($H$9+(2-0)/'HTGR Relationships'!$D$47*($C47-$C$9)&lt;2,$H$9+(2-0)/'HTGR Relationships'!$D$47*($C47-$C$9),2)</f>
        <v>2</v>
      </c>
      <c r="I47" s="433">
        <f>IF($I$9+(2-0)/'HTGR Relationships'!$D$48*($C47-$C$9)&lt;2,$I$9+(2-0)/'HTGR Relationships'!$D$48*($C47-$C$9),2)</f>
        <v>2</v>
      </c>
      <c r="J47" s="443"/>
      <c r="K47" s="443"/>
      <c r="L47" s="443"/>
      <c r="M47" s="443"/>
      <c r="N47" s="444">
        <f t="shared" si="1"/>
        <v>0</v>
      </c>
      <c r="O47" s="129"/>
      <c r="P47" s="461"/>
      <c r="Q47" s="129"/>
      <c r="S47" s="428">
        <f>S46</f>
        <v>7</v>
      </c>
      <c r="T47" s="435"/>
      <c r="U47" s="437"/>
      <c r="V47" s="437"/>
      <c r="W47" s="433">
        <f>IF($W$9+(2-0)/'SFR Relationships'!$D$46*($S47-$S$9)&lt;2,$W$9+(2-0)/'SFR Relationships'!$D$46*($S47-$S$9),2)</f>
        <v>2</v>
      </c>
      <c r="X47" s="433">
        <f>IF($X$9+(2-0)/'SFR Relationships'!$D$47*($S47-$S$9)&lt;2,$X$9+(2-0)/'SFR Relationships'!$D$47*($S47-$S$9),2)</f>
        <v>2</v>
      </c>
      <c r="Y47" s="433">
        <f>IF($Y$9+(2-0)/'SFR Relationships'!$D$48*($S47-$S$9)&lt;2,$Y$9+(2-0)/'SFR Relationships'!$D$48*($S47-$S$9),2)</f>
        <v>2</v>
      </c>
      <c r="Z47" s="443"/>
      <c r="AA47" s="443"/>
      <c r="AB47" s="443"/>
      <c r="AC47" s="443"/>
      <c r="AD47" s="444">
        <f t="shared" si="2"/>
        <v>0</v>
      </c>
      <c r="AE47" s="129"/>
      <c r="AF47" s="462"/>
    </row>
    <row r="48" spans="1:32" hidden="1" outlineLevel="1" x14ac:dyDescent="0.2">
      <c r="A48" s="462"/>
      <c r="C48" s="428">
        <f>C47</f>
        <v>7</v>
      </c>
      <c r="D48" s="435"/>
      <c r="E48" s="437"/>
      <c r="F48" s="437"/>
      <c r="G48" s="433">
        <f>IF($G$9+(2-0)/'HTGR Relationships'!$D$46*($C48-$C$9)&lt;2,$G$9+(2-0)/'HTGR Relationships'!$D$46*($C48-$C$9),2)</f>
        <v>2</v>
      </c>
      <c r="H48" s="433">
        <f>IF($H$9+(2-0)/'HTGR Relationships'!$D$47*($C48-$C$9)&lt;2,$H$9+(2-0)/'HTGR Relationships'!$D$47*($C48-$C$9),2)</f>
        <v>2</v>
      </c>
      <c r="I48" s="433">
        <f>IF($I$9+(2-0)/'HTGR Relationships'!$D$48*($C48-$C$9)&lt;2,$I$9+(2-0)/'HTGR Relationships'!$D$48*($C48-$C$9),2)</f>
        <v>2</v>
      </c>
      <c r="J48" s="437"/>
      <c r="K48" s="437"/>
      <c r="L48" s="437"/>
      <c r="M48" s="437"/>
      <c r="N48" s="445">
        <f t="shared" si="1"/>
        <v>0</v>
      </c>
      <c r="O48" s="129"/>
      <c r="P48" s="461"/>
      <c r="Q48" s="129"/>
      <c r="S48" s="428">
        <f>S47</f>
        <v>7</v>
      </c>
      <c r="T48" s="435"/>
      <c r="U48" s="437"/>
      <c r="V48" s="437"/>
      <c r="W48" s="433">
        <f>IF($W$9+(2-0)/'SFR Relationships'!$D$46*($S48-$S$9)&lt;2,$W$9+(2-0)/'SFR Relationships'!$D$46*($S48-$S$9),2)</f>
        <v>2</v>
      </c>
      <c r="X48" s="433">
        <f>IF($X$9+(2-0)/'SFR Relationships'!$D$47*($S48-$S$9)&lt;2,$X$9+(2-0)/'SFR Relationships'!$D$47*($S48-$S$9),2)</f>
        <v>2</v>
      </c>
      <c r="Y48" s="433">
        <f>IF($Y$9+(2-0)/'SFR Relationships'!$D$48*($S48-$S$9)&lt;2,$Y$9+(2-0)/'SFR Relationships'!$D$48*($S48-$S$9),2)</f>
        <v>2</v>
      </c>
      <c r="Z48" s="437"/>
      <c r="AA48" s="437"/>
      <c r="AB48" s="437"/>
      <c r="AC48" s="437"/>
      <c r="AD48" s="445">
        <f t="shared" si="2"/>
        <v>0</v>
      </c>
      <c r="AE48" s="129"/>
      <c r="AF48" s="462"/>
    </row>
    <row r="49" spans="1:32" hidden="1" outlineLevel="1" x14ac:dyDescent="0.2">
      <c r="A49" s="462"/>
      <c r="C49" s="428">
        <f>C48</f>
        <v>7</v>
      </c>
      <c r="D49" s="435"/>
      <c r="E49" s="437"/>
      <c r="F49" s="437"/>
      <c r="G49" s="433">
        <f>IF($G$9+(2-0)/'HTGR Relationships'!$D$46*($C49-$C$9)&lt;2,$G$9+(2-0)/'HTGR Relationships'!$D$46*($C49-$C$9),2)</f>
        <v>2</v>
      </c>
      <c r="H49" s="433">
        <f>IF($H$9+(2-0)/'HTGR Relationships'!$D$47*($C49-$C$9)&lt;2,$H$9+(2-0)/'HTGR Relationships'!$D$47*($C49-$C$9),2)</f>
        <v>2</v>
      </c>
      <c r="I49" s="433">
        <f>IF($I$9+(2-0)/'HTGR Relationships'!$D$48*($C49-$C$9)&lt;2,$I$9+(2-0)/'HTGR Relationships'!$D$48*($C49-$C$9),2)</f>
        <v>2</v>
      </c>
      <c r="J49" s="437"/>
      <c r="K49" s="437"/>
      <c r="L49" s="437"/>
      <c r="M49" s="437"/>
      <c r="N49" s="445">
        <f t="shared" si="1"/>
        <v>0</v>
      </c>
      <c r="O49" s="129"/>
      <c r="P49" s="461"/>
      <c r="Q49" s="129"/>
      <c r="S49" s="428">
        <f>S48</f>
        <v>7</v>
      </c>
      <c r="T49" s="435"/>
      <c r="U49" s="437"/>
      <c r="V49" s="437"/>
      <c r="W49" s="433">
        <f>IF($W$9+(2-0)/'SFR Relationships'!$D$46*($S49-$S$9)&lt;2,$W$9+(2-0)/'SFR Relationships'!$D$46*($S49-$S$9),2)</f>
        <v>2</v>
      </c>
      <c r="X49" s="433">
        <f>IF($X$9+(2-0)/'SFR Relationships'!$D$47*($S49-$S$9)&lt;2,$X$9+(2-0)/'SFR Relationships'!$D$47*($S49-$S$9),2)</f>
        <v>2</v>
      </c>
      <c r="Y49" s="433">
        <f>IF($Y$9+(2-0)/'SFR Relationships'!$D$48*($S49-$S$9)&lt;2,$Y$9+(2-0)/'SFR Relationships'!$D$48*($S49-$S$9),2)</f>
        <v>2</v>
      </c>
      <c r="Z49" s="437"/>
      <c r="AA49" s="437"/>
      <c r="AB49" s="437"/>
      <c r="AC49" s="437"/>
      <c r="AD49" s="445">
        <f t="shared" si="2"/>
        <v>0</v>
      </c>
      <c r="AE49" s="129"/>
      <c r="AF49" s="462"/>
    </row>
    <row r="50" spans="1:32" hidden="1" outlineLevel="1" x14ac:dyDescent="0.2">
      <c r="A50" s="462"/>
      <c r="C50" s="428">
        <f>C49</f>
        <v>7</v>
      </c>
      <c r="D50" s="435"/>
      <c r="E50" s="437"/>
      <c r="F50" s="437"/>
      <c r="G50" s="433">
        <f>IF($G$9+(2-0)/'HTGR Relationships'!$D$46*($C50-$C$9)&lt;2,$G$9+(2-0)/'HTGR Relationships'!$D$46*($C50-$C$9),2)</f>
        <v>2</v>
      </c>
      <c r="H50" s="433">
        <f>IF($H$9+(2-0)/'HTGR Relationships'!$D$47*($C50-$C$9)&lt;2,$H$9+(2-0)/'HTGR Relationships'!$D$47*($C50-$C$9),2)</f>
        <v>2</v>
      </c>
      <c r="I50" s="433">
        <f>IF($I$9+(2-0)/'HTGR Relationships'!$D$48*($C50-$C$9)&lt;2,$I$9+(2-0)/'HTGR Relationships'!$D$48*($C50-$C$9),2)</f>
        <v>2</v>
      </c>
      <c r="J50" s="437"/>
      <c r="K50" s="437"/>
      <c r="L50" s="437"/>
      <c r="M50" s="437"/>
      <c r="N50" s="445">
        <f t="shared" si="1"/>
        <v>0</v>
      </c>
      <c r="O50" s="129"/>
      <c r="P50" s="461"/>
      <c r="Q50" s="129"/>
      <c r="S50" s="428">
        <f>S49</f>
        <v>7</v>
      </c>
      <c r="T50" s="435"/>
      <c r="U50" s="437"/>
      <c r="V50" s="437"/>
      <c r="W50" s="433">
        <f>IF($W$9+(2-0)/'SFR Relationships'!$D$46*($S50-$S$9)&lt;2,$W$9+(2-0)/'SFR Relationships'!$D$46*($S50-$S$9),2)</f>
        <v>2</v>
      </c>
      <c r="X50" s="433">
        <f>IF($X$9+(2-0)/'SFR Relationships'!$D$47*($S50-$S$9)&lt;2,$X$9+(2-0)/'SFR Relationships'!$D$47*($S50-$S$9),2)</f>
        <v>2</v>
      </c>
      <c r="Y50" s="433">
        <f>IF($Y$9+(2-0)/'SFR Relationships'!$D$48*($S50-$S$9)&lt;2,$Y$9+(2-0)/'SFR Relationships'!$D$48*($S50-$S$9),2)</f>
        <v>2</v>
      </c>
      <c r="Z50" s="437"/>
      <c r="AA50" s="437"/>
      <c r="AB50" s="437"/>
      <c r="AC50" s="437"/>
      <c r="AD50" s="445">
        <f t="shared" si="2"/>
        <v>0</v>
      </c>
      <c r="AE50" s="129"/>
      <c r="AF50" s="462"/>
    </row>
    <row r="51" spans="1:32" collapsed="1" x14ac:dyDescent="0.2">
      <c r="A51" s="462"/>
      <c r="C51" s="428">
        <f>IF(C45&lt;$G$5,C45+1,"")</f>
        <v>8</v>
      </c>
      <c r="D51" s="434">
        <v>0.06</v>
      </c>
      <c r="E51" s="432">
        <v>1</v>
      </c>
      <c r="F51" s="435">
        <v>2</v>
      </c>
      <c r="G51" s="433">
        <f>IF($G$9+(2-0)/'HTGR Relationships'!$D$46*($C51-$C$9)&lt;2,$G$9+(2-0)/'HTGR Relationships'!$D$46*($C51-$C$9),2)</f>
        <v>2</v>
      </c>
      <c r="H51" s="433">
        <f>IF($H$9+(2-0)/'HTGR Relationships'!$D$47*($C51-$C$9)&lt;2,$H$9+(2-0)/'HTGR Relationships'!$D$47*($C51-$C$9),2)</f>
        <v>2</v>
      </c>
      <c r="I51" s="433">
        <f>IF($I$9+(2-0)/'HTGR Relationships'!$D$48*($C51-$C$9)&lt;2,$I$9+(2-0)/'HTGR Relationships'!$D$48*($C51-$C$9),2)</f>
        <v>2</v>
      </c>
      <c r="J51" s="432">
        <f>J45</f>
        <v>0.8</v>
      </c>
      <c r="K51" s="432" t="b">
        <f>K45</f>
        <v>1</v>
      </c>
      <c r="L51" s="432" t="b">
        <f>L45</f>
        <v>1</v>
      </c>
      <c r="M51" s="432" t="b">
        <f>M45</f>
        <v>1</v>
      </c>
      <c r="N51" s="442">
        <f t="shared" si="1"/>
        <v>0</v>
      </c>
      <c r="O51" s="129"/>
      <c r="P51" s="461"/>
      <c r="Q51" s="129"/>
      <c r="S51" s="428">
        <f>IF(S45&lt;$W$5,S45+1,"")</f>
        <v>8</v>
      </c>
      <c r="T51" s="434">
        <v>0.06</v>
      </c>
      <c r="U51" s="432">
        <v>1</v>
      </c>
      <c r="V51" s="435">
        <v>2</v>
      </c>
      <c r="W51" s="433">
        <f>IF($W$9+(2-0)/'SFR Relationships'!$D$46*($S51-$S$9)&lt;2,$W$9+(2-0)/'SFR Relationships'!$D$46*($S51-$S$9),2)</f>
        <v>2</v>
      </c>
      <c r="X51" s="433">
        <f>IF($X$9+(2-0)/'SFR Relationships'!$D$47*($S51-$S$9)&lt;2,$X$9+(2-0)/'SFR Relationships'!$D$47*($S51-$S$9),2)</f>
        <v>2</v>
      </c>
      <c r="Y51" s="433">
        <f>IF($Y$9+(2-0)/'SFR Relationships'!$D$48*($S51-$S$9)&lt;2,$Y$9+(2-0)/'SFR Relationships'!$D$48*($S51-$S$9),2)</f>
        <v>2</v>
      </c>
      <c r="Z51" s="432">
        <f>Z45</f>
        <v>0.8</v>
      </c>
      <c r="AA51" s="432" t="b">
        <f>AA45</f>
        <v>1</v>
      </c>
      <c r="AB51" s="432" t="b">
        <f>AB45</f>
        <v>1</v>
      </c>
      <c r="AC51" s="432" t="b">
        <f>AC45</f>
        <v>1</v>
      </c>
      <c r="AD51" s="442">
        <f t="shared" si="2"/>
        <v>0</v>
      </c>
      <c r="AE51" s="129"/>
      <c r="AF51" s="462"/>
    </row>
    <row r="52" spans="1:32" hidden="1" outlineLevel="1" x14ac:dyDescent="0.2">
      <c r="A52" s="462"/>
      <c r="C52" s="428">
        <f>C51</f>
        <v>8</v>
      </c>
      <c r="D52" s="435"/>
      <c r="E52" s="437"/>
      <c r="F52" s="437"/>
      <c r="G52" s="433">
        <f>IF($G$9+(2-0)/'HTGR Relationships'!$D$46*($C52-$C$9)&lt;2,$G$9+(2-0)/'HTGR Relationships'!$D$46*($C52-$C$9),2)</f>
        <v>2</v>
      </c>
      <c r="H52" s="433">
        <f>IF($H$9+(2-0)/'HTGR Relationships'!$D$47*($C52-$C$9)&lt;2,$H$9+(2-0)/'HTGR Relationships'!$D$47*($C52-$C$9),2)</f>
        <v>2</v>
      </c>
      <c r="I52" s="433">
        <f>IF($I$9+(2-0)/'HTGR Relationships'!$D$48*($C52-$C$9)&lt;2,$I$9+(2-0)/'HTGR Relationships'!$D$48*($C52-$C$9),2)</f>
        <v>2</v>
      </c>
      <c r="J52" s="437"/>
      <c r="K52" s="437"/>
      <c r="L52" s="437"/>
      <c r="M52" s="437"/>
      <c r="N52" s="445">
        <f t="shared" si="1"/>
        <v>0</v>
      </c>
      <c r="O52" s="129"/>
      <c r="P52" s="461"/>
      <c r="Q52" s="129"/>
      <c r="S52" s="428">
        <f>S51</f>
        <v>8</v>
      </c>
      <c r="T52" s="435"/>
      <c r="U52" s="437"/>
      <c r="V52" s="437"/>
      <c r="W52" s="433">
        <f>IF($W$9+(2-0)/'SFR Relationships'!$D$46*($S52-$S$9)&lt;2,$W$9+(2-0)/'SFR Relationships'!$D$46*($S52-$S$9),2)</f>
        <v>2</v>
      </c>
      <c r="X52" s="433">
        <f>IF($X$9+(2-0)/'SFR Relationships'!$D$47*($S52-$S$9)&lt;2,$X$9+(2-0)/'SFR Relationships'!$D$47*($S52-$S$9),2)</f>
        <v>2</v>
      </c>
      <c r="Y52" s="433">
        <f>IF($Y$9+(2-0)/'SFR Relationships'!$D$48*($S52-$S$9)&lt;2,$Y$9+(2-0)/'SFR Relationships'!$D$48*($S52-$S$9),2)</f>
        <v>2</v>
      </c>
      <c r="Z52" s="437"/>
      <c r="AA52" s="437"/>
      <c r="AB52" s="437"/>
      <c r="AC52" s="437"/>
      <c r="AD52" s="445">
        <f t="shared" si="2"/>
        <v>0</v>
      </c>
      <c r="AE52" s="129"/>
      <c r="AF52" s="462"/>
    </row>
    <row r="53" spans="1:32" hidden="1" outlineLevel="1" x14ac:dyDescent="0.2">
      <c r="A53" s="462"/>
      <c r="C53" s="428">
        <f>C52</f>
        <v>8</v>
      </c>
      <c r="D53" s="435"/>
      <c r="E53" s="437"/>
      <c r="F53" s="437"/>
      <c r="G53" s="433">
        <f>IF($G$9+(2-0)/'HTGR Relationships'!$D$46*($C53-$C$9)&lt;2,$G$9+(2-0)/'HTGR Relationships'!$D$46*($C53-$C$9),2)</f>
        <v>2</v>
      </c>
      <c r="H53" s="433">
        <f>IF($H$9+(2-0)/'HTGR Relationships'!$D$47*($C53-$C$9)&lt;2,$H$9+(2-0)/'HTGR Relationships'!$D$47*($C53-$C$9),2)</f>
        <v>2</v>
      </c>
      <c r="I53" s="433">
        <f>IF($I$9+(2-0)/'HTGR Relationships'!$D$48*($C53-$C$9)&lt;2,$I$9+(2-0)/'HTGR Relationships'!$D$48*($C53-$C$9),2)</f>
        <v>2</v>
      </c>
      <c r="J53" s="437"/>
      <c r="K53" s="437"/>
      <c r="L53" s="437"/>
      <c r="M53" s="437"/>
      <c r="N53" s="445">
        <f t="shared" si="1"/>
        <v>0</v>
      </c>
      <c r="O53" s="129"/>
      <c r="P53" s="461"/>
      <c r="Q53" s="129"/>
      <c r="S53" s="428">
        <f>S52</f>
        <v>8</v>
      </c>
      <c r="T53" s="435"/>
      <c r="U53" s="437"/>
      <c r="V53" s="437"/>
      <c r="W53" s="433">
        <f>IF($W$9+(2-0)/'SFR Relationships'!$D$46*($S53-$S$9)&lt;2,$W$9+(2-0)/'SFR Relationships'!$D$46*($S53-$S$9),2)</f>
        <v>2</v>
      </c>
      <c r="X53" s="433">
        <f>IF($X$9+(2-0)/'SFR Relationships'!$D$47*($S53-$S$9)&lt;2,$X$9+(2-0)/'SFR Relationships'!$D$47*($S53-$S$9),2)</f>
        <v>2</v>
      </c>
      <c r="Y53" s="433">
        <f>IF($Y$9+(2-0)/'SFR Relationships'!$D$48*($S53-$S$9)&lt;2,$Y$9+(2-0)/'SFR Relationships'!$D$48*($S53-$S$9),2)</f>
        <v>2</v>
      </c>
      <c r="Z53" s="437"/>
      <c r="AA53" s="437"/>
      <c r="AB53" s="437"/>
      <c r="AC53" s="437"/>
      <c r="AD53" s="445">
        <f t="shared" si="2"/>
        <v>0</v>
      </c>
      <c r="AE53" s="129"/>
      <c r="AF53" s="462"/>
    </row>
    <row r="54" spans="1:32" hidden="1" outlineLevel="1" x14ac:dyDescent="0.2">
      <c r="A54" s="462"/>
      <c r="C54" s="428">
        <f>C53</f>
        <v>8</v>
      </c>
      <c r="D54" s="435"/>
      <c r="E54" s="437"/>
      <c r="F54" s="437"/>
      <c r="G54" s="433">
        <f>IF($G$9+(2-0)/'HTGR Relationships'!$D$46*($C54-$C$9)&lt;2,$G$9+(2-0)/'HTGR Relationships'!$D$46*($C54-$C$9),2)</f>
        <v>2</v>
      </c>
      <c r="H54" s="433">
        <f>IF($H$9+(2-0)/'HTGR Relationships'!$D$47*($C54-$C$9)&lt;2,$H$9+(2-0)/'HTGR Relationships'!$D$47*($C54-$C$9),2)</f>
        <v>2</v>
      </c>
      <c r="I54" s="433">
        <f>IF($I$9+(2-0)/'HTGR Relationships'!$D$48*($C54-$C$9)&lt;2,$I$9+(2-0)/'HTGR Relationships'!$D$48*($C54-$C$9),2)</f>
        <v>2</v>
      </c>
      <c r="J54" s="437"/>
      <c r="K54" s="437"/>
      <c r="L54" s="437"/>
      <c r="M54" s="437"/>
      <c r="N54" s="445">
        <f t="shared" si="1"/>
        <v>0</v>
      </c>
      <c r="O54" s="129"/>
      <c r="P54" s="461"/>
      <c r="Q54" s="129"/>
      <c r="S54" s="428">
        <f>S53</f>
        <v>8</v>
      </c>
      <c r="T54" s="435"/>
      <c r="U54" s="437"/>
      <c r="V54" s="437"/>
      <c r="W54" s="433">
        <f>IF($W$9+(2-0)/'SFR Relationships'!$D$46*($S54-$S$9)&lt;2,$W$9+(2-0)/'SFR Relationships'!$D$46*($S54-$S$9),2)</f>
        <v>2</v>
      </c>
      <c r="X54" s="433">
        <f>IF($X$9+(2-0)/'SFR Relationships'!$D$47*($S54-$S$9)&lt;2,$X$9+(2-0)/'SFR Relationships'!$D$47*($S54-$S$9),2)</f>
        <v>2</v>
      </c>
      <c r="Y54" s="433">
        <f>IF($Y$9+(2-0)/'SFR Relationships'!$D$48*($S54-$S$9)&lt;2,$Y$9+(2-0)/'SFR Relationships'!$D$48*($S54-$S$9),2)</f>
        <v>2</v>
      </c>
      <c r="Z54" s="437"/>
      <c r="AA54" s="437"/>
      <c r="AB54" s="437"/>
      <c r="AC54" s="437"/>
      <c r="AD54" s="445">
        <f t="shared" si="2"/>
        <v>0</v>
      </c>
      <c r="AE54" s="129"/>
      <c r="AF54" s="462"/>
    </row>
    <row r="55" spans="1:32" hidden="1" outlineLevel="1" x14ac:dyDescent="0.2">
      <c r="A55" s="462"/>
      <c r="C55" s="428">
        <f>C54</f>
        <v>8</v>
      </c>
      <c r="D55" s="435"/>
      <c r="E55" s="437"/>
      <c r="F55" s="437"/>
      <c r="G55" s="433">
        <f>IF($G$9+(2-0)/'HTGR Relationships'!$D$46*($C55-$C$9)&lt;2,$G$9+(2-0)/'HTGR Relationships'!$D$46*($C55-$C$9),2)</f>
        <v>2</v>
      </c>
      <c r="H55" s="433">
        <f>IF($H$9+(2-0)/'HTGR Relationships'!$D$47*($C55-$C$9)&lt;2,$H$9+(2-0)/'HTGR Relationships'!$D$47*($C55-$C$9),2)</f>
        <v>2</v>
      </c>
      <c r="I55" s="433">
        <f>IF($I$9+(2-0)/'HTGR Relationships'!$D$48*($C55-$C$9)&lt;2,$I$9+(2-0)/'HTGR Relationships'!$D$48*($C55-$C$9),2)</f>
        <v>2</v>
      </c>
      <c r="J55" s="437"/>
      <c r="K55" s="437"/>
      <c r="L55" s="437"/>
      <c r="M55" s="437"/>
      <c r="N55" s="445">
        <f t="shared" si="1"/>
        <v>0</v>
      </c>
      <c r="O55" s="129"/>
      <c r="P55" s="461"/>
      <c r="Q55" s="129"/>
      <c r="S55" s="428">
        <f>S54</f>
        <v>8</v>
      </c>
      <c r="T55" s="435"/>
      <c r="U55" s="437"/>
      <c r="V55" s="437"/>
      <c r="W55" s="433">
        <f>IF($W$9+(2-0)/'SFR Relationships'!$D$46*($S55-$S$9)&lt;2,$W$9+(2-0)/'SFR Relationships'!$D$46*($S55-$S$9),2)</f>
        <v>2</v>
      </c>
      <c r="X55" s="433">
        <f>IF($X$9+(2-0)/'SFR Relationships'!$D$47*($S55-$S$9)&lt;2,$X$9+(2-0)/'SFR Relationships'!$D$47*($S55-$S$9),2)</f>
        <v>2</v>
      </c>
      <c r="Y55" s="433">
        <f>IF($Y$9+(2-0)/'SFR Relationships'!$D$48*($S55-$S$9)&lt;2,$Y$9+(2-0)/'SFR Relationships'!$D$48*($S55-$S$9),2)</f>
        <v>2</v>
      </c>
      <c r="Z55" s="437"/>
      <c r="AA55" s="437"/>
      <c r="AB55" s="437"/>
      <c r="AC55" s="437"/>
      <c r="AD55" s="445">
        <f t="shared" si="2"/>
        <v>0</v>
      </c>
      <c r="AE55" s="129"/>
      <c r="AF55" s="462"/>
    </row>
    <row r="56" spans="1:32" hidden="1" outlineLevel="1" x14ac:dyDescent="0.2">
      <c r="A56" s="462"/>
      <c r="C56" s="428">
        <f>C55</f>
        <v>8</v>
      </c>
      <c r="D56" s="435"/>
      <c r="E56" s="437"/>
      <c r="F56" s="437"/>
      <c r="G56" s="433">
        <f>IF($G$9+(2-0)/'HTGR Relationships'!$D$46*($C56-$C$9)&lt;2,$G$9+(2-0)/'HTGR Relationships'!$D$46*($C56-$C$9),2)</f>
        <v>2</v>
      </c>
      <c r="H56" s="433">
        <f>IF($H$9+(2-0)/'HTGR Relationships'!$D$47*($C56-$C$9)&lt;2,$H$9+(2-0)/'HTGR Relationships'!$D$47*($C56-$C$9),2)</f>
        <v>2</v>
      </c>
      <c r="I56" s="433">
        <f>IF($I$9+(2-0)/'HTGR Relationships'!$D$48*($C56-$C$9)&lt;2,$I$9+(2-0)/'HTGR Relationships'!$D$48*($C56-$C$9),2)</f>
        <v>2</v>
      </c>
      <c r="J56" s="437"/>
      <c r="K56" s="437"/>
      <c r="L56" s="437"/>
      <c r="M56" s="437"/>
      <c r="N56" s="445">
        <f t="shared" si="1"/>
        <v>0</v>
      </c>
      <c r="O56" s="129"/>
      <c r="P56" s="461"/>
      <c r="Q56" s="129"/>
      <c r="S56" s="428">
        <f>S55</f>
        <v>8</v>
      </c>
      <c r="T56" s="435"/>
      <c r="U56" s="437"/>
      <c r="V56" s="437"/>
      <c r="W56" s="433">
        <f>IF($W$9+(2-0)/'SFR Relationships'!$D$46*($S56-$S$9)&lt;2,$W$9+(2-0)/'SFR Relationships'!$D$46*($S56-$S$9),2)</f>
        <v>2</v>
      </c>
      <c r="X56" s="433">
        <f>IF($X$9+(2-0)/'SFR Relationships'!$D$47*($S56-$S$9)&lt;2,$X$9+(2-0)/'SFR Relationships'!$D$47*($S56-$S$9),2)</f>
        <v>2</v>
      </c>
      <c r="Y56" s="433">
        <f>IF($Y$9+(2-0)/'SFR Relationships'!$D$48*($S56-$S$9)&lt;2,$Y$9+(2-0)/'SFR Relationships'!$D$48*($S56-$S$9),2)</f>
        <v>2</v>
      </c>
      <c r="Z56" s="437"/>
      <c r="AA56" s="437"/>
      <c r="AB56" s="437"/>
      <c r="AC56" s="437"/>
      <c r="AD56" s="445">
        <f t="shared" si="2"/>
        <v>0</v>
      </c>
      <c r="AE56" s="129"/>
      <c r="AF56" s="462"/>
    </row>
    <row r="57" spans="1:32" collapsed="1" x14ac:dyDescent="0.2">
      <c r="A57" s="462"/>
      <c r="C57" s="428">
        <f>IF(C51&lt;$G$5,C51+1,"")</f>
        <v>9</v>
      </c>
      <c r="D57" s="434">
        <v>0.06</v>
      </c>
      <c r="E57" s="432">
        <v>1</v>
      </c>
      <c r="F57" s="435">
        <v>2</v>
      </c>
      <c r="G57" s="433">
        <f>IF($G$9+(2-0)/'HTGR Relationships'!$D$46*($C57-$C$9)&lt;2,$G$9+(2-0)/'HTGR Relationships'!$D$46*($C57-$C$9),2)</f>
        <v>2</v>
      </c>
      <c r="H57" s="433">
        <f>IF($H$9+(2-0)/'HTGR Relationships'!$D$47*($C57-$C$9)&lt;2,$H$9+(2-0)/'HTGR Relationships'!$D$47*($C57-$C$9),2)</f>
        <v>2</v>
      </c>
      <c r="I57" s="433">
        <f>IF($I$9+(2-0)/'HTGR Relationships'!$D$48*($C57-$C$9)&lt;2,$I$9+(2-0)/'HTGR Relationships'!$D$48*($C57-$C$9),2)</f>
        <v>2</v>
      </c>
      <c r="J57" s="432">
        <f>J51</f>
        <v>0.8</v>
      </c>
      <c r="K57" s="432" t="b">
        <f>K51</f>
        <v>1</v>
      </c>
      <c r="L57" s="432" t="b">
        <f>L51</f>
        <v>1</v>
      </c>
      <c r="M57" s="432" t="b">
        <f>M51</f>
        <v>1</v>
      </c>
      <c r="N57" s="442">
        <f t="shared" si="1"/>
        <v>0</v>
      </c>
      <c r="O57" s="129"/>
      <c r="P57" s="461"/>
      <c r="Q57" s="129"/>
      <c r="S57" s="428">
        <f>IF(S51&lt;$W$5,S51+1,"")</f>
        <v>9</v>
      </c>
      <c r="T57" s="434">
        <v>0.06</v>
      </c>
      <c r="U57" s="432">
        <v>1</v>
      </c>
      <c r="V57" s="435">
        <v>2</v>
      </c>
      <c r="W57" s="433">
        <f>IF($W$9+(2-0)/'SFR Relationships'!$D$46*($S57-$S$9)&lt;2,$W$9+(2-0)/'SFR Relationships'!$D$46*($S57-$S$9),2)</f>
        <v>2</v>
      </c>
      <c r="X57" s="433">
        <f>IF($X$9+(2-0)/'SFR Relationships'!$D$47*($S57-$S$9)&lt;2,$X$9+(2-0)/'SFR Relationships'!$D$47*($S57-$S$9),2)</f>
        <v>2</v>
      </c>
      <c r="Y57" s="433">
        <f>IF($Y$9+(2-0)/'SFR Relationships'!$D$48*($S57-$S$9)&lt;2,$Y$9+(2-0)/'SFR Relationships'!$D$48*($S57-$S$9),2)</f>
        <v>2</v>
      </c>
      <c r="Z57" s="432">
        <f>Z51</f>
        <v>0.8</v>
      </c>
      <c r="AA57" s="432" t="b">
        <f>AA51</f>
        <v>1</v>
      </c>
      <c r="AB57" s="432" t="b">
        <f>AB51</f>
        <v>1</v>
      </c>
      <c r="AC57" s="432" t="b">
        <f>AC51</f>
        <v>1</v>
      </c>
      <c r="AD57" s="442">
        <f t="shared" si="2"/>
        <v>0</v>
      </c>
      <c r="AE57" s="129"/>
      <c r="AF57" s="462"/>
    </row>
    <row r="58" spans="1:32" hidden="1" outlineLevel="1" x14ac:dyDescent="0.2">
      <c r="A58" s="462"/>
      <c r="C58" s="428">
        <f>C57</f>
        <v>9</v>
      </c>
      <c r="D58" s="435"/>
      <c r="E58" s="437"/>
      <c r="F58" s="437"/>
      <c r="G58" s="433">
        <f>IF($G$9+(2-0)/'HTGR Relationships'!$D$46*($C58-$C$9)&lt;2,$G$9+(2-0)/'HTGR Relationships'!$D$46*($C58-$C$9),2)</f>
        <v>2</v>
      </c>
      <c r="H58" s="433">
        <f>IF($H$9+(2-0)/'HTGR Relationships'!$D$47*($C58-$C$9)&lt;2,$H$9+(2-0)/'HTGR Relationships'!$D$47*($C58-$C$9),2)</f>
        <v>2</v>
      </c>
      <c r="I58" s="433">
        <f>IF($I$9+(2-0)/'HTGR Relationships'!$D$48*($C58-$C$9)&lt;2,$I$9+(2-0)/'HTGR Relationships'!$D$48*($C58-$C$9),2)</f>
        <v>2</v>
      </c>
      <c r="J58" s="437"/>
      <c r="K58" s="437"/>
      <c r="L58" s="437"/>
      <c r="M58" s="437"/>
      <c r="N58" s="445">
        <f t="shared" si="1"/>
        <v>0</v>
      </c>
      <c r="O58" s="129"/>
      <c r="P58" s="461"/>
      <c r="Q58" s="129"/>
      <c r="S58" s="428">
        <f>S57</f>
        <v>9</v>
      </c>
      <c r="T58" s="435"/>
      <c r="U58" s="437"/>
      <c r="V58" s="437"/>
      <c r="W58" s="433">
        <f>IF($W$9+(2-0)/'SFR Relationships'!$D$46*($S58-$S$9)&lt;2,$W$9+(2-0)/'SFR Relationships'!$D$46*($S58-$S$9),2)</f>
        <v>2</v>
      </c>
      <c r="X58" s="433">
        <f>IF($X$9+(2-0)/'SFR Relationships'!$D$47*($S58-$S$9)&lt;2,$X$9+(2-0)/'SFR Relationships'!$D$47*($S58-$S$9),2)</f>
        <v>2</v>
      </c>
      <c r="Y58" s="433">
        <f>IF($Y$9+(2-0)/'SFR Relationships'!$D$48*($S58-$S$9)&lt;2,$Y$9+(2-0)/'SFR Relationships'!$D$48*($S58-$S$9),2)</f>
        <v>2</v>
      </c>
      <c r="Z58" s="437"/>
      <c r="AA58" s="437"/>
      <c r="AB58" s="437"/>
      <c r="AC58" s="437"/>
      <c r="AD58" s="445">
        <f t="shared" si="2"/>
        <v>0</v>
      </c>
      <c r="AE58" s="129"/>
      <c r="AF58" s="462"/>
    </row>
    <row r="59" spans="1:32" hidden="1" outlineLevel="1" x14ac:dyDescent="0.2">
      <c r="A59" s="462"/>
      <c r="C59" s="428">
        <f>C58</f>
        <v>9</v>
      </c>
      <c r="D59" s="435"/>
      <c r="E59" s="437"/>
      <c r="F59" s="437"/>
      <c r="G59" s="433">
        <f>IF($G$9+(2-0)/'HTGR Relationships'!$D$46*($C59-$C$9)&lt;2,$G$9+(2-0)/'HTGR Relationships'!$D$46*($C59-$C$9),2)</f>
        <v>2</v>
      </c>
      <c r="H59" s="433">
        <f>IF($H$9+(2-0)/'HTGR Relationships'!$D$47*($C59-$C$9)&lt;2,$H$9+(2-0)/'HTGR Relationships'!$D$47*($C59-$C$9),2)</f>
        <v>2</v>
      </c>
      <c r="I59" s="433">
        <f>IF($I$9+(2-0)/'HTGR Relationships'!$D$48*($C59-$C$9)&lt;2,$I$9+(2-0)/'HTGR Relationships'!$D$48*($C59-$C$9),2)</f>
        <v>2</v>
      </c>
      <c r="J59" s="437"/>
      <c r="K59" s="437"/>
      <c r="L59" s="437"/>
      <c r="M59" s="437"/>
      <c r="N59" s="445">
        <f t="shared" si="1"/>
        <v>0</v>
      </c>
      <c r="O59" s="129"/>
      <c r="P59" s="461"/>
      <c r="Q59" s="129"/>
      <c r="S59" s="428">
        <f>S58</f>
        <v>9</v>
      </c>
      <c r="T59" s="435"/>
      <c r="U59" s="437"/>
      <c r="V59" s="437"/>
      <c r="W59" s="433">
        <f>IF($W$9+(2-0)/'SFR Relationships'!$D$46*($S59-$S$9)&lt;2,$W$9+(2-0)/'SFR Relationships'!$D$46*($S59-$S$9),2)</f>
        <v>2</v>
      </c>
      <c r="X59" s="433">
        <f>IF($X$9+(2-0)/'SFR Relationships'!$D$47*($S59-$S$9)&lt;2,$X$9+(2-0)/'SFR Relationships'!$D$47*($S59-$S$9),2)</f>
        <v>2</v>
      </c>
      <c r="Y59" s="433">
        <f>IF($Y$9+(2-0)/'SFR Relationships'!$D$48*($S59-$S$9)&lt;2,$Y$9+(2-0)/'SFR Relationships'!$D$48*($S59-$S$9),2)</f>
        <v>2</v>
      </c>
      <c r="Z59" s="437"/>
      <c r="AA59" s="437"/>
      <c r="AB59" s="437"/>
      <c r="AC59" s="437"/>
      <c r="AD59" s="445">
        <f t="shared" si="2"/>
        <v>0</v>
      </c>
      <c r="AE59" s="129"/>
      <c r="AF59" s="462"/>
    </row>
    <row r="60" spans="1:32" hidden="1" outlineLevel="1" x14ac:dyDescent="0.2">
      <c r="A60" s="462"/>
      <c r="C60" s="428">
        <f>C59</f>
        <v>9</v>
      </c>
      <c r="D60" s="435"/>
      <c r="E60" s="437"/>
      <c r="F60" s="437"/>
      <c r="G60" s="433">
        <f>IF($G$9+(2-0)/'HTGR Relationships'!$D$46*($C60-$C$9)&lt;2,$G$9+(2-0)/'HTGR Relationships'!$D$46*($C60-$C$9),2)</f>
        <v>2</v>
      </c>
      <c r="H60" s="433">
        <f>IF($H$9+(2-0)/'HTGR Relationships'!$D$47*($C60-$C$9)&lt;2,$H$9+(2-0)/'HTGR Relationships'!$D$47*($C60-$C$9),2)</f>
        <v>2</v>
      </c>
      <c r="I60" s="433">
        <f>IF($I$9+(2-0)/'HTGR Relationships'!$D$48*($C60-$C$9)&lt;2,$I$9+(2-0)/'HTGR Relationships'!$D$48*($C60-$C$9),2)</f>
        <v>2</v>
      </c>
      <c r="J60" s="437"/>
      <c r="K60" s="437"/>
      <c r="L60" s="437"/>
      <c r="M60" s="437"/>
      <c r="N60" s="445">
        <f t="shared" si="1"/>
        <v>0</v>
      </c>
      <c r="O60" s="129"/>
      <c r="P60" s="461"/>
      <c r="Q60" s="129"/>
      <c r="S60" s="428">
        <f>S59</f>
        <v>9</v>
      </c>
      <c r="T60" s="435"/>
      <c r="U60" s="437"/>
      <c r="V60" s="437"/>
      <c r="W60" s="433">
        <f>IF($W$9+(2-0)/'SFR Relationships'!$D$46*($S60-$S$9)&lt;2,$W$9+(2-0)/'SFR Relationships'!$D$46*($S60-$S$9),2)</f>
        <v>2</v>
      </c>
      <c r="X60" s="433">
        <f>IF($X$9+(2-0)/'SFR Relationships'!$D$47*($S60-$S$9)&lt;2,$X$9+(2-0)/'SFR Relationships'!$D$47*($S60-$S$9),2)</f>
        <v>2</v>
      </c>
      <c r="Y60" s="433">
        <f>IF($Y$9+(2-0)/'SFR Relationships'!$D$48*($S60-$S$9)&lt;2,$Y$9+(2-0)/'SFR Relationships'!$D$48*($S60-$S$9),2)</f>
        <v>2</v>
      </c>
      <c r="Z60" s="437"/>
      <c r="AA60" s="437"/>
      <c r="AB60" s="437"/>
      <c r="AC60" s="437"/>
      <c r="AD60" s="445">
        <f t="shared" si="2"/>
        <v>0</v>
      </c>
      <c r="AE60" s="129"/>
      <c r="AF60" s="462"/>
    </row>
    <row r="61" spans="1:32" hidden="1" outlineLevel="1" x14ac:dyDescent="0.2">
      <c r="A61" s="462"/>
      <c r="C61" s="428">
        <f>C60</f>
        <v>9</v>
      </c>
      <c r="D61" s="435"/>
      <c r="E61" s="437"/>
      <c r="F61" s="437"/>
      <c r="G61" s="433">
        <f>IF($G$9+(2-0)/'HTGR Relationships'!$D$46*($C61-$C$9)&lt;2,$G$9+(2-0)/'HTGR Relationships'!$D$46*($C61-$C$9),2)</f>
        <v>2</v>
      </c>
      <c r="H61" s="433">
        <f>IF($H$9+(2-0)/'HTGR Relationships'!$D$47*($C61-$C$9)&lt;2,$H$9+(2-0)/'HTGR Relationships'!$D$47*($C61-$C$9),2)</f>
        <v>2</v>
      </c>
      <c r="I61" s="433">
        <f>IF($I$9+(2-0)/'HTGR Relationships'!$D$48*($C61-$C$9)&lt;2,$I$9+(2-0)/'HTGR Relationships'!$D$48*($C61-$C$9),2)</f>
        <v>2</v>
      </c>
      <c r="J61" s="437"/>
      <c r="K61" s="437"/>
      <c r="L61" s="437"/>
      <c r="M61" s="437"/>
      <c r="N61" s="445">
        <f t="shared" si="1"/>
        <v>0</v>
      </c>
      <c r="O61" s="129"/>
      <c r="P61" s="461"/>
      <c r="Q61" s="129"/>
      <c r="S61" s="428">
        <f>S60</f>
        <v>9</v>
      </c>
      <c r="T61" s="435"/>
      <c r="U61" s="437"/>
      <c r="V61" s="437"/>
      <c r="W61" s="433">
        <f>IF($W$9+(2-0)/'SFR Relationships'!$D$46*($S61-$S$9)&lt;2,$W$9+(2-0)/'SFR Relationships'!$D$46*($S61-$S$9),2)</f>
        <v>2</v>
      </c>
      <c r="X61" s="433">
        <f>IF($X$9+(2-0)/'SFR Relationships'!$D$47*($S61-$S$9)&lt;2,$X$9+(2-0)/'SFR Relationships'!$D$47*($S61-$S$9),2)</f>
        <v>2</v>
      </c>
      <c r="Y61" s="433">
        <f>IF($Y$9+(2-0)/'SFR Relationships'!$D$48*($S61-$S$9)&lt;2,$Y$9+(2-0)/'SFR Relationships'!$D$48*($S61-$S$9),2)</f>
        <v>2</v>
      </c>
      <c r="Z61" s="437"/>
      <c r="AA61" s="437"/>
      <c r="AB61" s="437"/>
      <c r="AC61" s="437"/>
      <c r="AD61" s="445">
        <f t="shared" si="2"/>
        <v>0</v>
      </c>
      <c r="AE61" s="129"/>
      <c r="AF61" s="462"/>
    </row>
    <row r="62" spans="1:32" hidden="1" outlineLevel="1" x14ac:dyDescent="0.2">
      <c r="A62" s="462"/>
      <c r="C62" s="428">
        <f>C61</f>
        <v>9</v>
      </c>
      <c r="D62" s="435"/>
      <c r="E62" s="437"/>
      <c r="F62" s="437"/>
      <c r="G62" s="433">
        <f>IF($G$9+(2-0)/'HTGR Relationships'!$D$46*($C62-$C$9)&lt;2,$G$9+(2-0)/'HTGR Relationships'!$D$46*($C62-$C$9),2)</f>
        <v>2</v>
      </c>
      <c r="H62" s="433">
        <f>IF($H$9+(2-0)/'HTGR Relationships'!$D$47*($C62-$C$9)&lt;2,$H$9+(2-0)/'HTGR Relationships'!$D$47*($C62-$C$9),2)</f>
        <v>2</v>
      </c>
      <c r="I62" s="433">
        <f>IF($I$9+(2-0)/'HTGR Relationships'!$D$48*($C62-$C$9)&lt;2,$I$9+(2-0)/'HTGR Relationships'!$D$48*($C62-$C$9),2)</f>
        <v>2</v>
      </c>
      <c r="J62" s="437"/>
      <c r="K62" s="437"/>
      <c r="L62" s="437"/>
      <c r="M62" s="437"/>
      <c r="N62" s="445">
        <f t="shared" si="1"/>
        <v>0</v>
      </c>
      <c r="O62" s="129"/>
      <c r="P62" s="461"/>
      <c r="Q62" s="129"/>
      <c r="S62" s="428">
        <f>S61</f>
        <v>9</v>
      </c>
      <c r="T62" s="435"/>
      <c r="U62" s="437"/>
      <c r="V62" s="437"/>
      <c r="W62" s="433">
        <f>IF($W$9+(2-0)/'SFR Relationships'!$D$46*($S62-$S$9)&lt;2,$W$9+(2-0)/'SFR Relationships'!$D$46*($S62-$S$9),2)</f>
        <v>2</v>
      </c>
      <c r="X62" s="433">
        <f>IF($X$9+(2-0)/'SFR Relationships'!$D$47*($S62-$S$9)&lt;2,$X$9+(2-0)/'SFR Relationships'!$D$47*($S62-$S$9),2)</f>
        <v>2</v>
      </c>
      <c r="Y62" s="433">
        <f>IF($Y$9+(2-0)/'SFR Relationships'!$D$48*($S62-$S$9)&lt;2,$Y$9+(2-0)/'SFR Relationships'!$D$48*($S62-$S$9),2)</f>
        <v>2</v>
      </c>
      <c r="Z62" s="437"/>
      <c r="AA62" s="437"/>
      <c r="AB62" s="437"/>
      <c r="AC62" s="437"/>
      <c r="AD62" s="445">
        <f t="shared" si="2"/>
        <v>0</v>
      </c>
      <c r="AE62" s="129"/>
      <c r="AF62" s="462"/>
    </row>
    <row r="63" spans="1:32" collapsed="1" x14ac:dyDescent="0.2">
      <c r="A63" s="462"/>
      <c r="C63" s="430">
        <f>IF(C57&lt;$G$5,C57+1,"")</f>
        <v>10</v>
      </c>
      <c r="D63" s="434">
        <v>0.06</v>
      </c>
      <c r="E63" s="432">
        <v>1</v>
      </c>
      <c r="F63" s="435">
        <v>2</v>
      </c>
      <c r="G63" s="433">
        <f>IF($G$9+(2-0)/'HTGR Relationships'!$D$46*($C63-$C$9)&lt;2,$G$9+(2-0)/'HTGR Relationships'!$D$46*($C63-$C$9),2)</f>
        <v>2</v>
      </c>
      <c r="H63" s="433">
        <f>IF($H$9+(2-0)/'HTGR Relationships'!$D$47*($C63-$C$9)&lt;2,$H$9+(2-0)/'HTGR Relationships'!$D$47*($C63-$C$9),2)</f>
        <v>2</v>
      </c>
      <c r="I63" s="433">
        <f>IF($I$9+(2-0)/'HTGR Relationships'!$D$48*($C63-$C$9)&lt;2,$I$9+(2-0)/'HTGR Relationships'!$D$48*($C63-$C$9),2)</f>
        <v>2</v>
      </c>
      <c r="J63" s="432">
        <f>J57</f>
        <v>0.8</v>
      </c>
      <c r="K63" s="432" t="b">
        <f>K57</f>
        <v>1</v>
      </c>
      <c r="L63" s="432" t="b">
        <f>L57</f>
        <v>1</v>
      </c>
      <c r="M63" s="432" t="b">
        <f>M57</f>
        <v>1</v>
      </c>
      <c r="N63" s="442">
        <f t="shared" si="1"/>
        <v>0</v>
      </c>
      <c r="O63" s="129"/>
      <c r="P63" s="461"/>
      <c r="Q63" s="129"/>
      <c r="S63" s="430">
        <f>IF(S57&lt;$W$5,S57+1,"")</f>
        <v>10</v>
      </c>
      <c r="T63" s="434">
        <v>0.06</v>
      </c>
      <c r="U63" s="432">
        <v>1</v>
      </c>
      <c r="V63" s="435">
        <v>2</v>
      </c>
      <c r="W63" s="433">
        <f>IF($W$9+(2-0)/'SFR Relationships'!$D$46*($S63-$S$9)&lt;2,$W$9+(2-0)/'SFR Relationships'!$D$46*($S63-$S$9),2)</f>
        <v>2</v>
      </c>
      <c r="X63" s="433">
        <f>IF($X$9+(2-0)/'SFR Relationships'!$D$47*($S63-$S$9)&lt;2,$X$9+(2-0)/'SFR Relationships'!$D$47*($S63-$S$9),2)</f>
        <v>2</v>
      </c>
      <c r="Y63" s="433">
        <f>IF($Y$9+(2-0)/'SFR Relationships'!$D$48*($S63-$S$9)&lt;2,$Y$9+(2-0)/'SFR Relationships'!$D$48*($S63-$S$9),2)</f>
        <v>2</v>
      </c>
      <c r="Z63" s="432">
        <f>Z57</f>
        <v>0.8</v>
      </c>
      <c r="AA63" s="432" t="b">
        <f>AA57</f>
        <v>1</v>
      </c>
      <c r="AB63" s="432" t="b">
        <f>AB57</f>
        <v>1</v>
      </c>
      <c r="AC63" s="432" t="b">
        <f>AC57</f>
        <v>1</v>
      </c>
      <c r="AD63" s="442">
        <f t="shared" si="2"/>
        <v>0</v>
      </c>
      <c r="AE63" s="129"/>
      <c r="AF63" s="462"/>
    </row>
    <row r="64" spans="1:32" hidden="1" outlineLevel="1" x14ac:dyDescent="0.2">
      <c r="A64" s="462"/>
      <c r="C64" s="430">
        <f>C63</f>
        <v>10</v>
      </c>
      <c r="D64" s="435"/>
      <c r="E64" s="437"/>
      <c r="F64" s="437"/>
      <c r="G64" s="433">
        <f>IF($G$9+(2-0)/'HTGR Relationships'!$D$46*($C64-$C$9)&lt;2,$G$9+(2-0)/'HTGR Relationships'!$D$46*($C64-$C$9),2)</f>
        <v>2</v>
      </c>
      <c r="H64" s="433">
        <f>IF($H$9+(2-0)/'HTGR Relationships'!$D$47*($C64-$C$9)&lt;2,$H$9+(2-0)/'HTGR Relationships'!$D$47*($C64-$C$9),2)</f>
        <v>2</v>
      </c>
      <c r="I64" s="433">
        <f>IF($I$9+(2-0)/'HTGR Relationships'!$D$48*($C64-$C$9)&lt;2,$I$9+(2-0)/'HTGR Relationships'!$D$48*($C64-$C$9),2)</f>
        <v>2</v>
      </c>
      <c r="J64" s="437"/>
      <c r="K64" s="437"/>
      <c r="L64" s="437"/>
      <c r="M64" s="437"/>
      <c r="N64" s="445">
        <f t="shared" si="1"/>
        <v>0</v>
      </c>
      <c r="P64" s="458"/>
      <c r="S64" s="430">
        <f>S63</f>
        <v>10</v>
      </c>
      <c r="T64" s="435"/>
      <c r="U64" s="437"/>
      <c r="V64" s="437"/>
      <c r="W64" s="433">
        <f>IF($W$9+(2-0)/'SFR Relationships'!$D$46*($S64-$S$9)&lt;2,$W$9+(2-0)/'SFR Relationships'!$D$46*($S64-$S$9),2)</f>
        <v>2</v>
      </c>
      <c r="X64" s="433">
        <f>IF($X$9+(2-0)/'SFR Relationships'!$D$47*($S64-$S$9)&lt;2,$X$9+(2-0)/'SFR Relationships'!$D$47*($S64-$S$9),2)</f>
        <v>2</v>
      </c>
      <c r="Y64" s="433">
        <f>IF($Y$9+(2-0)/'SFR Relationships'!$D$48*($S64-$S$9)&lt;2,$Y$9+(2-0)/'SFR Relationships'!$D$48*($S64-$S$9),2)</f>
        <v>2</v>
      </c>
      <c r="Z64" s="437"/>
      <c r="AA64" s="437"/>
      <c r="AB64" s="437"/>
      <c r="AC64" s="437"/>
      <c r="AD64" s="445">
        <f t="shared" si="2"/>
        <v>0</v>
      </c>
      <c r="AF64" s="462"/>
    </row>
    <row r="65" spans="1:32" hidden="1" outlineLevel="1" x14ac:dyDescent="0.2">
      <c r="A65" s="462"/>
      <c r="C65" s="430">
        <f>C64</f>
        <v>10</v>
      </c>
      <c r="D65" s="435"/>
      <c r="E65" s="437"/>
      <c r="F65" s="437"/>
      <c r="G65" s="433">
        <f>IF($G$9+(2-0)/'HTGR Relationships'!$D$46*($C65-$C$9)&lt;2,$G$9+(2-0)/'HTGR Relationships'!$D$46*($C65-$C$9),2)</f>
        <v>2</v>
      </c>
      <c r="H65" s="433">
        <f>IF($H$9+(2-0)/'HTGR Relationships'!$D$47*($C65-$C$9)&lt;2,$H$9+(2-0)/'HTGR Relationships'!$D$47*($C65-$C$9),2)</f>
        <v>2</v>
      </c>
      <c r="I65" s="433">
        <f>IF($I$9+(2-0)/'HTGR Relationships'!$D$48*($C65-$C$9)&lt;2,$I$9+(2-0)/'HTGR Relationships'!$D$48*($C65-$C$9),2)</f>
        <v>2</v>
      </c>
      <c r="J65" s="437"/>
      <c r="K65" s="437"/>
      <c r="L65" s="437"/>
      <c r="M65" s="437"/>
      <c r="N65" s="445">
        <f t="shared" si="1"/>
        <v>0</v>
      </c>
      <c r="P65" s="458"/>
      <c r="S65" s="430">
        <f>S64</f>
        <v>10</v>
      </c>
      <c r="T65" s="435"/>
      <c r="U65" s="437"/>
      <c r="V65" s="437"/>
      <c r="W65" s="433">
        <f>IF($W$9+(2-0)/'SFR Relationships'!$D$46*($S65-$S$9)&lt;2,$W$9+(2-0)/'SFR Relationships'!$D$46*($S65-$S$9),2)</f>
        <v>2</v>
      </c>
      <c r="X65" s="433">
        <f>IF($X$9+(2-0)/'SFR Relationships'!$D$47*($S65-$S$9)&lt;2,$X$9+(2-0)/'SFR Relationships'!$D$47*($S65-$S$9),2)</f>
        <v>2</v>
      </c>
      <c r="Y65" s="433">
        <f>IF($Y$9+(2-0)/'SFR Relationships'!$D$48*($S65-$S$9)&lt;2,$Y$9+(2-0)/'SFR Relationships'!$D$48*($S65-$S$9),2)</f>
        <v>2</v>
      </c>
      <c r="Z65" s="437"/>
      <c r="AA65" s="437"/>
      <c r="AB65" s="437"/>
      <c r="AC65" s="437"/>
      <c r="AD65" s="445">
        <f t="shared" si="2"/>
        <v>0</v>
      </c>
      <c r="AF65" s="462"/>
    </row>
    <row r="66" spans="1:32" hidden="1" outlineLevel="1" x14ac:dyDescent="0.2">
      <c r="A66" s="462"/>
      <c r="C66" s="430">
        <f>C65</f>
        <v>10</v>
      </c>
      <c r="D66" s="435"/>
      <c r="E66" s="437"/>
      <c r="F66" s="437"/>
      <c r="G66" s="433">
        <f>IF($G$9+(2-0)/'HTGR Relationships'!$D$46*($C66-$C$9)&lt;2,$G$9+(2-0)/'HTGR Relationships'!$D$46*($C66-$C$9),2)</f>
        <v>2</v>
      </c>
      <c r="H66" s="433">
        <f>IF($H$9+(2-0)/'HTGR Relationships'!$D$47*($C66-$C$9)&lt;2,$H$9+(2-0)/'HTGR Relationships'!$D$47*($C66-$C$9),2)</f>
        <v>2</v>
      </c>
      <c r="I66" s="433">
        <f>IF($I$9+(2-0)/'HTGR Relationships'!$D$48*($C66-$C$9)&lt;2,$I$9+(2-0)/'HTGR Relationships'!$D$48*($C66-$C$9),2)</f>
        <v>2</v>
      </c>
      <c r="J66" s="437"/>
      <c r="K66" s="437"/>
      <c r="L66" s="437"/>
      <c r="M66" s="437"/>
      <c r="N66" s="445">
        <f t="shared" si="1"/>
        <v>0</v>
      </c>
      <c r="P66" s="458"/>
      <c r="S66" s="430">
        <f>S65</f>
        <v>10</v>
      </c>
      <c r="T66" s="435"/>
      <c r="U66" s="437"/>
      <c r="V66" s="437"/>
      <c r="W66" s="433">
        <f>IF($W$9+(2-0)/'SFR Relationships'!$D$46*($S66-$S$9)&lt;2,$W$9+(2-0)/'SFR Relationships'!$D$46*($S66-$S$9),2)</f>
        <v>2</v>
      </c>
      <c r="X66" s="433">
        <f>IF($X$9+(2-0)/'SFR Relationships'!$D$47*($S66-$S$9)&lt;2,$X$9+(2-0)/'SFR Relationships'!$D$47*($S66-$S$9),2)</f>
        <v>2</v>
      </c>
      <c r="Y66" s="433">
        <f>IF($Y$9+(2-0)/'SFR Relationships'!$D$48*($S66-$S$9)&lt;2,$Y$9+(2-0)/'SFR Relationships'!$D$48*($S66-$S$9),2)</f>
        <v>2</v>
      </c>
      <c r="Z66" s="437"/>
      <c r="AA66" s="437"/>
      <c r="AB66" s="437"/>
      <c r="AC66" s="437"/>
      <c r="AD66" s="445">
        <f t="shared" si="2"/>
        <v>0</v>
      </c>
      <c r="AF66" s="462"/>
    </row>
    <row r="67" spans="1:32" hidden="1" outlineLevel="1" x14ac:dyDescent="0.2">
      <c r="A67" s="462"/>
      <c r="C67" s="430">
        <f>C66</f>
        <v>10</v>
      </c>
      <c r="D67" s="435"/>
      <c r="E67" s="437"/>
      <c r="F67" s="437"/>
      <c r="G67" s="433">
        <f>IF($G$9+(2-0)/'HTGR Relationships'!$D$46*($C67-$C$9)&lt;2,$G$9+(2-0)/'HTGR Relationships'!$D$46*($C67-$C$9),2)</f>
        <v>2</v>
      </c>
      <c r="H67" s="433">
        <f>IF($H$9+(2-0)/'HTGR Relationships'!$D$47*($C67-$C$9)&lt;2,$H$9+(2-0)/'HTGR Relationships'!$D$47*($C67-$C$9),2)</f>
        <v>2</v>
      </c>
      <c r="I67" s="433">
        <f>IF($I$9+(2-0)/'HTGR Relationships'!$D$48*($C67-$C$9)&lt;2,$I$9+(2-0)/'HTGR Relationships'!$D$48*($C67-$C$9),2)</f>
        <v>2</v>
      </c>
      <c r="J67" s="437"/>
      <c r="K67" s="437"/>
      <c r="L67" s="437"/>
      <c r="M67" s="437"/>
      <c r="N67" s="445">
        <f t="shared" si="1"/>
        <v>0</v>
      </c>
      <c r="P67" s="458"/>
      <c r="S67" s="430">
        <f>S66</f>
        <v>10</v>
      </c>
      <c r="T67" s="435"/>
      <c r="U67" s="437"/>
      <c r="V67" s="437"/>
      <c r="W67" s="433">
        <f>IF($W$9+(2-0)/'SFR Relationships'!$D$46*($S67-$S$9)&lt;2,$W$9+(2-0)/'SFR Relationships'!$D$46*($S67-$S$9),2)</f>
        <v>2</v>
      </c>
      <c r="X67" s="433">
        <f>IF($X$9+(2-0)/'SFR Relationships'!$D$47*($S67-$S$9)&lt;2,$X$9+(2-0)/'SFR Relationships'!$D$47*($S67-$S$9),2)</f>
        <v>2</v>
      </c>
      <c r="Y67" s="433">
        <f>IF($Y$9+(2-0)/'SFR Relationships'!$D$48*($S67-$S$9)&lt;2,$Y$9+(2-0)/'SFR Relationships'!$D$48*($S67-$S$9),2)</f>
        <v>2</v>
      </c>
      <c r="Z67" s="437"/>
      <c r="AA67" s="437"/>
      <c r="AB67" s="437"/>
      <c r="AC67" s="437"/>
      <c r="AD67" s="445">
        <f t="shared" si="2"/>
        <v>0</v>
      </c>
      <c r="AF67" s="462"/>
    </row>
    <row r="68" spans="1:32" hidden="1" outlineLevel="1" x14ac:dyDescent="0.2">
      <c r="A68" s="462"/>
      <c r="C68" s="430">
        <f>C67</f>
        <v>10</v>
      </c>
      <c r="D68" s="435"/>
      <c r="E68" s="437"/>
      <c r="F68" s="437"/>
      <c r="G68" s="433">
        <f>IF($G$9+(2-0)/'HTGR Relationships'!$D$46*($C68-$C$9)&lt;2,$G$9+(2-0)/'HTGR Relationships'!$D$46*($C68-$C$9),2)</f>
        <v>2</v>
      </c>
      <c r="H68" s="433">
        <f>IF($H$9+(2-0)/'HTGR Relationships'!$D$47*($C68-$C$9)&lt;2,$H$9+(2-0)/'HTGR Relationships'!$D$47*($C68-$C$9),2)</f>
        <v>2</v>
      </c>
      <c r="I68" s="433">
        <f>IF($I$9+(2-0)/'HTGR Relationships'!$D$48*($C68-$C$9)&lt;2,$I$9+(2-0)/'HTGR Relationships'!$D$48*($C68-$C$9),2)</f>
        <v>2</v>
      </c>
      <c r="J68" s="437"/>
      <c r="K68" s="437"/>
      <c r="L68" s="437"/>
      <c r="M68" s="437"/>
      <c r="N68" s="445">
        <f t="shared" si="1"/>
        <v>0</v>
      </c>
      <c r="P68" s="458"/>
      <c r="S68" s="430">
        <f>S67</f>
        <v>10</v>
      </c>
      <c r="T68" s="435"/>
      <c r="U68" s="437"/>
      <c r="V68" s="437"/>
      <c r="W68" s="433">
        <f>IF($W$9+(2-0)/'SFR Relationships'!$D$46*($S68-$S$9)&lt;2,$W$9+(2-0)/'SFR Relationships'!$D$46*($S68-$S$9),2)</f>
        <v>2</v>
      </c>
      <c r="X68" s="433">
        <f>IF($X$9+(2-0)/'SFR Relationships'!$D$47*($S68-$S$9)&lt;2,$X$9+(2-0)/'SFR Relationships'!$D$47*($S68-$S$9),2)</f>
        <v>2</v>
      </c>
      <c r="Y68" s="433">
        <f>IF($Y$9+(2-0)/'SFR Relationships'!$D$48*($S68-$S$9)&lt;2,$Y$9+(2-0)/'SFR Relationships'!$D$48*($S68-$S$9),2)</f>
        <v>2</v>
      </c>
      <c r="Z68" s="437"/>
      <c r="AA68" s="437"/>
      <c r="AB68" s="437"/>
      <c r="AC68" s="437"/>
      <c r="AD68" s="445">
        <f t="shared" si="2"/>
        <v>0</v>
      </c>
      <c r="AF68" s="462"/>
    </row>
    <row r="69" spans="1:32" collapsed="1" x14ac:dyDescent="0.2">
      <c r="A69" s="462"/>
      <c r="C69" s="430" t="str">
        <f>IF(C63&lt;$G$5,C63+1,"")</f>
        <v/>
      </c>
      <c r="D69" s="434">
        <v>0.06</v>
      </c>
      <c r="E69" s="432">
        <v>1</v>
      </c>
      <c r="F69" s="435">
        <v>2</v>
      </c>
      <c r="G69" s="433" t="e">
        <f>IF($G$9+(2-0)/'HTGR Relationships'!$D$46*($C69-$C$9)&lt;2,$G$9+(2-0)/'HTGR Relationships'!$D$46*($C69-$C$9),2)</f>
        <v>#VALUE!</v>
      </c>
      <c r="H69" s="433" t="e">
        <f>IF($H$9+(2-0)/'HTGR Relationships'!$D$47*($C69-$C$9)&lt;2,$H$9+(2-0)/'HTGR Relationships'!$D$47*($C69-$C$9),2)</f>
        <v>#VALUE!</v>
      </c>
      <c r="I69" s="433" t="e">
        <f>IF($I$9+(2-0)/'HTGR Relationships'!$D$48*($C69-$C$9)&lt;2,$I$9+(2-0)/'HTGR Relationships'!$D$48*($C69-$C$9),2)</f>
        <v>#VALUE!</v>
      </c>
      <c r="J69" s="432">
        <f>J63</f>
        <v>0.8</v>
      </c>
      <c r="K69" s="432" t="b">
        <f>K63</f>
        <v>1</v>
      </c>
      <c r="L69" s="432" t="b">
        <f>L63</f>
        <v>1</v>
      </c>
      <c r="M69" s="432" t="b">
        <f>M63</f>
        <v>1</v>
      </c>
      <c r="N69" s="442">
        <f t="shared" si="1"/>
        <v>0</v>
      </c>
      <c r="P69" s="458"/>
      <c r="S69" s="430" t="str">
        <f>IF(S63&lt;$W$5,S63+1,"")</f>
        <v/>
      </c>
      <c r="T69" s="434">
        <v>0.06</v>
      </c>
      <c r="U69" s="432">
        <v>1</v>
      </c>
      <c r="V69" s="435">
        <v>2</v>
      </c>
      <c r="W69" s="433" t="e">
        <f>IF($W$9+(2-0)/'SFR Relationships'!$D$46*($S69-$S$9)&lt;2,$W$9+(2-0)/'SFR Relationships'!$D$46*($S69-$S$9),2)</f>
        <v>#VALUE!</v>
      </c>
      <c r="X69" s="433" t="e">
        <f>IF($X$9+(2-0)/'SFR Relationships'!$D$47*($S69-$S$9)&lt;2,$X$9+(2-0)/'SFR Relationships'!$D$47*($S69-$S$9),2)</f>
        <v>#VALUE!</v>
      </c>
      <c r="Y69" s="433" t="e">
        <f>IF($Y$9+(2-0)/'SFR Relationships'!$D$48*($S69-$S$9)&lt;2,$Y$9+(2-0)/'SFR Relationships'!$D$48*($S69-$S$9),2)</f>
        <v>#VALUE!</v>
      </c>
      <c r="Z69" s="432">
        <f>Z63</f>
        <v>0.8</v>
      </c>
      <c r="AA69" s="432" t="b">
        <f>AA63</f>
        <v>1</v>
      </c>
      <c r="AB69" s="432" t="b">
        <f>AB63</f>
        <v>1</v>
      </c>
      <c r="AC69" s="432" t="b">
        <f>AC63</f>
        <v>1</v>
      </c>
      <c r="AD69" s="442">
        <f t="shared" si="2"/>
        <v>0</v>
      </c>
      <c r="AF69" s="462"/>
    </row>
    <row r="70" spans="1:32" hidden="1" outlineLevel="1" x14ac:dyDescent="0.2">
      <c r="A70" s="462"/>
      <c r="C70" s="428" t="str">
        <f>C69</f>
        <v/>
      </c>
      <c r="D70" s="435"/>
      <c r="E70" s="437"/>
      <c r="F70" s="437"/>
      <c r="G70" s="433" t="e">
        <f>IF($G$9+(2-0)/'HTGR Relationships'!$D$46*($C70-$C$9)&lt;2,$G$9+(2-0)/'HTGR Relationships'!$D$46*($C70-$C$9),2)</f>
        <v>#VALUE!</v>
      </c>
      <c r="H70" s="433" t="e">
        <f>IF($H$9+(2-0)/'HTGR Relationships'!$D$47*($C70-$C$9)&lt;2,$H$9+(2-0)/'HTGR Relationships'!$D$47*($C70-$C$9),2)</f>
        <v>#VALUE!</v>
      </c>
      <c r="I70" s="433" t="e">
        <f>IF($I$9+(2-0)/'HTGR Relationships'!$D$48*($C70-$C$9)&lt;2,$I$9+(2-0)/'HTGR Relationships'!$D$48*($C70-$C$9),2)</f>
        <v>#VALUE!</v>
      </c>
      <c r="J70" s="437"/>
      <c r="K70" s="437"/>
      <c r="L70" s="437"/>
      <c r="M70" s="437"/>
      <c r="N70" s="445">
        <f t="shared" si="1"/>
        <v>0</v>
      </c>
      <c r="P70" s="458"/>
      <c r="S70" s="428" t="str">
        <f>S69</f>
        <v/>
      </c>
      <c r="T70" s="435"/>
      <c r="U70" s="437"/>
      <c r="V70" s="437"/>
      <c r="W70" s="433" t="e">
        <f>IF($W$9+(2-0)/'SFR Relationships'!$D$46*($S70-$S$9)&lt;2,$W$9+(2-0)/'SFR Relationships'!$D$46*($S70-$S$9),2)</f>
        <v>#VALUE!</v>
      </c>
      <c r="X70" s="433" t="e">
        <f>IF($X$9+(2-0)/'SFR Relationships'!$D$47*($S70-$S$9)&lt;2,$X$9+(2-0)/'SFR Relationships'!$D$47*($S70-$S$9),2)</f>
        <v>#VALUE!</v>
      </c>
      <c r="Y70" s="433" t="e">
        <f>IF($Y$9+(2-0)/'SFR Relationships'!$D$48*($S70-$S$9)&lt;2,$Y$9+(2-0)/'SFR Relationships'!$D$48*($S70-$S$9),2)</f>
        <v>#VALUE!</v>
      </c>
      <c r="Z70" s="437"/>
      <c r="AA70" s="437"/>
      <c r="AB70" s="437"/>
      <c r="AC70" s="437"/>
      <c r="AD70" s="445">
        <f t="shared" si="2"/>
        <v>0</v>
      </c>
      <c r="AF70" s="462"/>
    </row>
    <row r="71" spans="1:32" hidden="1" outlineLevel="1" x14ac:dyDescent="0.2">
      <c r="A71" s="462"/>
      <c r="C71" s="428" t="str">
        <f>C70</f>
        <v/>
      </c>
      <c r="D71" s="435"/>
      <c r="E71" s="437"/>
      <c r="F71" s="437"/>
      <c r="G71" s="433" t="e">
        <f>IF($G$9+(2-0)/'HTGR Relationships'!$D$46*($C71-$C$9)&lt;2,$G$9+(2-0)/'HTGR Relationships'!$D$46*($C71-$C$9),2)</f>
        <v>#VALUE!</v>
      </c>
      <c r="H71" s="433" t="e">
        <f>IF($H$9+(2-0)/'HTGR Relationships'!$D$47*($C71-$C$9)&lt;2,$H$9+(2-0)/'HTGR Relationships'!$D$47*($C71-$C$9),2)</f>
        <v>#VALUE!</v>
      </c>
      <c r="I71" s="433" t="e">
        <f>IF($I$9+(2-0)/'HTGR Relationships'!$D$48*($C71-$C$9)&lt;2,$I$9+(2-0)/'HTGR Relationships'!$D$48*($C71-$C$9),2)</f>
        <v>#VALUE!</v>
      </c>
      <c r="J71" s="437"/>
      <c r="K71" s="437"/>
      <c r="L71" s="437"/>
      <c r="M71" s="437"/>
      <c r="N71" s="445">
        <f t="shared" si="1"/>
        <v>0</v>
      </c>
      <c r="P71" s="458"/>
      <c r="S71" s="428" t="str">
        <f>S70</f>
        <v/>
      </c>
      <c r="T71" s="435"/>
      <c r="U71" s="437"/>
      <c r="V71" s="437"/>
      <c r="W71" s="433" t="e">
        <f>IF($W$9+(2-0)/'SFR Relationships'!$D$46*($S71-$S$9)&lt;2,$W$9+(2-0)/'SFR Relationships'!$D$46*($S71-$S$9),2)</f>
        <v>#VALUE!</v>
      </c>
      <c r="X71" s="433" t="e">
        <f>IF($X$9+(2-0)/'SFR Relationships'!$D$47*($S71-$S$9)&lt;2,$X$9+(2-0)/'SFR Relationships'!$D$47*($S71-$S$9),2)</f>
        <v>#VALUE!</v>
      </c>
      <c r="Y71" s="433" t="e">
        <f>IF($Y$9+(2-0)/'SFR Relationships'!$D$48*($S71-$S$9)&lt;2,$Y$9+(2-0)/'SFR Relationships'!$D$48*($S71-$S$9),2)</f>
        <v>#VALUE!</v>
      </c>
      <c r="Z71" s="437"/>
      <c r="AA71" s="437"/>
      <c r="AB71" s="437"/>
      <c r="AC71" s="437"/>
      <c r="AD71" s="445">
        <f t="shared" si="2"/>
        <v>0</v>
      </c>
      <c r="AF71" s="462"/>
    </row>
    <row r="72" spans="1:32" hidden="1" outlineLevel="1" x14ac:dyDescent="0.2">
      <c r="A72" s="462"/>
      <c r="C72" s="428" t="str">
        <f>C71</f>
        <v/>
      </c>
      <c r="D72" s="435"/>
      <c r="E72" s="437"/>
      <c r="F72" s="437"/>
      <c r="G72" s="433" t="e">
        <f>IF($G$9+(2-0)/'HTGR Relationships'!$D$46*($C72-$C$9)&lt;2,$G$9+(2-0)/'HTGR Relationships'!$D$46*($C72-$C$9),2)</f>
        <v>#VALUE!</v>
      </c>
      <c r="H72" s="433" t="e">
        <f>IF($H$9+(2-0)/'HTGR Relationships'!$D$47*($C72-$C$9)&lt;2,$H$9+(2-0)/'HTGR Relationships'!$D$47*($C72-$C$9),2)</f>
        <v>#VALUE!</v>
      </c>
      <c r="I72" s="433" t="e">
        <f>IF($I$9+(2-0)/'HTGR Relationships'!$D$48*($C72-$C$9)&lt;2,$I$9+(2-0)/'HTGR Relationships'!$D$48*($C72-$C$9),2)</f>
        <v>#VALUE!</v>
      </c>
      <c r="J72" s="437"/>
      <c r="K72" s="437"/>
      <c r="L72" s="437"/>
      <c r="M72" s="437"/>
      <c r="N72" s="445">
        <f t="shared" si="1"/>
        <v>0</v>
      </c>
      <c r="P72" s="458"/>
      <c r="S72" s="428" t="str">
        <f>S71</f>
        <v/>
      </c>
      <c r="T72" s="435"/>
      <c r="U72" s="437"/>
      <c r="V72" s="437"/>
      <c r="W72" s="433" t="e">
        <f>IF($W$9+(2-0)/'SFR Relationships'!$D$46*($S72-$S$9)&lt;2,$W$9+(2-0)/'SFR Relationships'!$D$46*($S72-$S$9),2)</f>
        <v>#VALUE!</v>
      </c>
      <c r="X72" s="433" t="e">
        <f>IF($X$9+(2-0)/'SFR Relationships'!$D$47*($S72-$S$9)&lt;2,$X$9+(2-0)/'SFR Relationships'!$D$47*($S72-$S$9),2)</f>
        <v>#VALUE!</v>
      </c>
      <c r="Y72" s="433" t="e">
        <f>IF($Y$9+(2-0)/'SFR Relationships'!$D$48*($S72-$S$9)&lt;2,$Y$9+(2-0)/'SFR Relationships'!$D$48*($S72-$S$9),2)</f>
        <v>#VALUE!</v>
      </c>
      <c r="Z72" s="437"/>
      <c r="AA72" s="437"/>
      <c r="AB72" s="437"/>
      <c r="AC72" s="437"/>
      <c r="AD72" s="445">
        <f t="shared" si="2"/>
        <v>0</v>
      </c>
      <c r="AF72" s="462"/>
    </row>
    <row r="73" spans="1:32" hidden="1" outlineLevel="1" x14ac:dyDescent="0.2">
      <c r="A73" s="462"/>
      <c r="C73" s="428" t="str">
        <f>C72</f>
        <v/>
      </c>
      <c r="D73" s="435"/>
      <c r="E73" s="437"/>
      <c r="F73" s="437"/>
      <c r="G73" s="433" t="e">
        <f>IF($G$9+(2-0)/'HTGR Relationships'!$D$46*($C73-$C$9)&lt;2,$G$9+(2-0)/'HTGR Relationships'!$D$46*($C73-$C$9),2)</f>
        <v>#VALUE!</v>
      </c>
      <c r="H73" s="433" t="e">
        <f>IF($H$9+(2-0)/'HTGR Relationships'!$D$47*($C73-$C$9)&lt;2,$H$9+(2-0)/'HTGR Relationships'!$D$47*($C73-$C$9),2)</f>
        <v>#VALUE!</v>
      </c>
      <c r="I73" s="433" t="e">
        <f>IF($I$9+(2-0)/'HTGR Relationships'!$D$48*($C73-$C$9)&lt;2,$I$9+(2-0)/'HTGR Relationships'!$D$48*($C73-$C$9),2)</f>
        <v>#VALUE!</v>
      </c>
      <c r="J73" s="437"/>
      <c r="K73" s="437"/>
      <c r="L73" s="437"/>
      <c r="M73" s="437"/>
      <c r="N73" s="445">
        <f t="shared" si="1"/>
        <v>0</v>
      </c>
      <c r="P73" s="458"/>
      <c r="S73" s="428" t="str">
        <f>S72</f>
        <v/>
      </c>
      <c r="T73" s="435"/>
      <c r="U73" s="437"/>
      <c r="V73" s="437"/>
      <c r="W73" s="433" t="e">
        <f>IF($W$9+(2-0)/'SFR Relationships'!$D$46*($S73-$S$9)&lt;2,$W$9+(2-0)/'SFR Relationships'!$D$46*($S73-$S$9),2)</f>
        <v>#VALUE!</v>
      </c>
      <c r="X73" s="433" t="e">
        <f>IF($X$9+(2-0)/'SFR Relationships'!$D$47*($S73-$S$9)&lt;2,$X$9+(2-0)/'SFR Relationships'!$D$47*($S73-$S$9),2)</f>
        <v>#VALUE!</v>
      </c>
      <c r="Y73" s="433" t="e">
        <f>IF($Y$9+(2-0)/'SFR Relationships'!$D$48*($S73-$S$9)&lt;2,$Y$9+(2-0)/'SFR Relationships'!$D$48*($S73-$S$9),2)</f>
        <v>#VALUE!</v>
      </c>
      <c r="Z73" s="437"/>
      <c r="AA73" s="437"/>
      <c r="AB73" s="437"/>
      <c r="AC73" s="437"/>
      <c r="AD73" s="445">
        <f t="shared" ref="AD73:AD104" si="3">IF(S73&lt;=$AD$5,AD70,0)</f>
        <v>0</v>
      </c>
      <c r="AF73" s="462"/>
    </row>
    <row r="74" spans="1:32" hidden="1" outlineLevel="1" x14ac:dyDescent="0.2">
      <c r="A74" s="462"/>
      <c r="C74" s="428" t="str">
        <f>C73</f>
        <v/>
      </c>
      <c r="D74" s="435"/>
      <c r="E74" s="437"/>
      <c r="F74" s="437"/>
      <c r="G74" s="433" t="e">
        <f>IF($G$9+(2-0)/'HTGR Relationships'!$D$46*($C74-$C$9)&lt;2,$G$9+(2-0)/'HTGR Relationships'!$D$46*($C74-$C$9),2)</f>
        <v>#VALUE!</v>
      </c>
      <c r="H74" s="433" t="e">
        <f>IF($H$9+(2-0)/'HTGR Relationships'!$D$47*($C74-$C$9)&lt;2,$H$9+(2-0)/'HTGR Relationships'!$D$47*($C74-$C$9),2)</f>
        <v>#VALUE!</v>
      </c>
      <c r="I74" s="433" t="e">
        <f>IF($I$9+(2-0)/'HTGR Relationships'!$D$48*($C74-$C$9)&lt;2,$I$9+(2-0)/'HTGR Relationships'!$D$48*($C74-$C$9),2)</f>
        <v>#VALUE!</v>
      </c>
      <c r="J74" s="437"/>
      <c r="K74" s="437"/>
      <c r="L74" s="437"/>
      <c r="M74" s="437"/>
      <c r="N74" s="445">
        <f t="shared" ref="N74:N123" si="4">IF(C74&lt;=$N$5,N71,0)</f>
        <v>0</v>
      </c>
      <c r="P74" s="458"/>
      <c r="S74" s="428" t="str">
        <f>S73</f>
        <v/>
      </c>
      <c r="T74" s="435"/>
      <c r="U74" s="437"/>
      <c r="V74" s="437"/>
      <c r="W74" s="433" t="e">
        <f>IF($W$9+(2-0)/'SFR Relationships'!$D$46*($S74-$S$9)&lt;2,$W$9+(2-0)/'SFR Relationships'!$D$46*($S74-$S$9),2)</f>
        <v>#VALUE!</v>
      </c>
      <c r="X74" s="433" t="e">
        <f>IF($X$9+(2-0)/'SFR Relationships'!$D$47*($S74-$S$9)&lt;2,$X$9+(2-0)/'SFR Relationships'!$D$47*($S74-$S$9),2)</f>
        <v>#VALUE!</v>
      </c>
      <c r="Y74" s="433" t="e">
        <f>IF($Y$9+(2-0)/'SFR Relationships'!$D$48*($S74-$S$9)&lt;2,$Y$9+(2-0)/'SFR Relationships'!$D$48*($S74-$S$9),2)</f>
        <v>#VALUE!</v>
      </c>
      <c r="Z74" s="437"/>
      <c r="AA74" s="437"/>
      <c r="AB74" s="437"/>
      <c r="AC74" s="437"/>
      <c r="AD74" s="445">
        <f t="shared" si="3"/>
        <v>0</v>
      </c>
      <c r="AF74" s="462"/>
    </row>
    <row r="75" spans="1:32" collapsed="1" x14ac:dyDescent="0.2">
      <c r="A75" s="462"/>
      <c r="C75" s="428" t="str">
        <f>IF(C69&lt;$G$5,C69+1,"")</f>
        <v/>
      </c>
      <c r="D75" s="434">
        <v>0.06</v>
      </c>
      <c r="E75" s="432">
        <v>1</v>
      </c>
      <c r="F75" s="435">
        <v>2</v>
      </c>
      <c r="G75" s="433" t="e">
        <f>IF($G$9+(2-0)/'HTGR Relationships'!$D$46*($C75-$C$9)&lt;2,$G$9+(2-0)/'HTGR Relationships'!$D$46*($C75-$C$9),2)</f>
        <v>#VALUE!</v>
      </c>
      <c r="H75" s="433" t="e">
        <f>IF($H$9+(2-0)/'HTGR Relationships'!$D$47*($C75-$C$9)&lt;2,$H$9+(2-0)/'HTGR Relationships'!$D$47*($C75-$C$9),2)</f>
        <v>#VALUE!</v>
      </c>
      <c r="I75" s="433" t="e">
        <f>IF($I$9+(2-0)/'HTGR Relationships'!$D$48*($C75-$C$9)&lt;2,$I$9+(2-0)/'HTGR Relationships'!$D$48*($C75-$C$9),2)</f>
        <v>#VALUE!</v>
      </c>
      <c r="J75" s="432">
        <f>J69</f>
        <v>0.8</v>
      </c>
      <c r="K75" s="432" t="b">
        <f>K69</f>
        <v>1</v>
      </c>
      <c r="L75" s="432" t="b">
        <f>L69</f>
        <v>1</v>
      </c>
      <c r="M75" s="432" t="b">
        <f>M69</f>
        <v>1</v>
      </c>
      <c r="N75" s="442">
        <f t="shared" si="4"/>
        <v>0</v>
      </c>
      <c r="P75" s="458"/>
      <c r="S75" s="428" t="str">
        <f>IF(S69&lt;$W$5,S69+1,"")</f>
        <v/>
      </c>
      <c r="T75" s="434">
        <v>0.06</v>
      </c>
      <c r="U75" s="432">
        <v>1</v>
      </c>
      <c r="V75" s="435">
        <v>2</v>
      </c>
      <c r="W75" s="433" t="e">
        <f>IF($W$9+(2-0)/'SFR Relationships'!$D$46*($S75-$S$9)&lt;2,$W$9+(2-0)/'SFR Relationships'!$D$46*($S75-$S$9),2)</f>
        <v>#VALUE!</v>
      </c>
      <c r="X75" s="433" t="e">
        <f>IF($X$9+(2-0)/'SFR Relationships'!$D$47*($S75-$S$9)&lt;2,$X$9+(2-0)/'SFR Relationships'!$D$47*($S75-$S$9),2)</f>
        <v>#VALUE!</v>
      </c>
      <c r="Y75" s="433" t="e">
        <f>IF($Y$9+(2-0)/'SFR Relationships'!$D$48*($S75-$S$9)&lt;2,$Y$9+(2-0)/'SFR Relationships'!$D$48*($S75-$S$9),2)</f>
        <v>#VALUE!</v>
      </c>
      <c r="Z75" s="432">
        <f>Z69</f>
        <v>0.8</v>
      </c>
      <c r="AA75" s="432" t="b">
        <f>AA69</f>
        <v>1</v>
      </c>
      <c r="AB75" s="432" t="b">
        <f>AB69</f>
        <v>1</v>
      </c>
      <c r="AC75" s="432" t="b">
        <f>AC69</f>
        <v>1</v>
      </c>
      <c r="AD75" s="442">
        <f t="shared" si="3"/>
        <v>0</v>
      </c>
      <c r="AF75" s="462"/>
    </row>
    <row r="76" spans="1:32" hidden="1" outlineLevel="1" x14ac:dyDescent="0.2">
      <c r="A76" s="462"/>
      <c r="C76" s="428" t="str">
        <f>C75</f>
        <v/>
      </c>
      <c r="D76" s="435"/>
      <c r="E76" s="437"/>
      <c r="F76" s="437"/>
      <c r="G76" s="433" t="e">
        <f>IF($G$9+(2-0)/'HTGR Relationships'!$D$46*($C76-$C$9)&lt;2,$G$9+(2-0)/'HTGR Relationships'!$D$46*($C76-$C$9),2)</f>
        <v>#VALUE!</v>
      </c>
      <c r="H76" s="433" t="e">
        <f>IF($H$9+(2-0)/'HTGR Relationships'!$D$47*($C76-$C$9)&lt;2,$H$9+(2-0)/'HTGR Relationships'!$D$47*($C76-$C$9),2)</f>
        <v>#VALUE!</v>
      </c>
      <c r="I76" s="433" t="e">
        <f>IF($I$9+(2-0)/'HTGR Relationships'!$D$48*($C76-$C$9)&lt;2,$I$9+(2-0)/'HTGR Relationships'!$D$48*($C76-$C$9),2)</f>
        <v>#VALUE!</v>
      </c>
      <c r="J76" s="437"/>
      <c r="K76" s="437"/>
      <c r="L76" s="437"/>
      <c r="M76" s="437"/>
      <c r="N76" s="445">
        <f t="shared" si="4"/>
        <v>0</v>
      </c>
      <c r="P76" s="458"/>
      <c r="S76" s="428" t="str">
        <f>S75</f>
        <v/>
      </c>
      <c r="T76" s="435"/>
      <c r="U76" s="437"/>
      <c r="V76" s="437"/>
      <c r="W76" s="433" t="e">
        <f>IF($W$9+(2-0)/'SFR Relationships'!$D$46*($S76-$S$9)&lt;2,$W$9+(2-0)/'SFR Relationships'!$D$46*($S76-$S$9),2)</f>
        <v>#VALUE!</v>
      </c>
      <c r="X76" s="433" t="e">
        <f>IF($X$9+(2-0)/'SFR Relationships'!$D$47*($S76-$S$9)&lt;2,$X$9+(2-0)/'SFR Relationships'!$D$47*($S76-$S$9),2)</f>
        <v>#VALUE!</v>
      </c>
      <c r="Y76" s="433" t="e">
        <f>IF($Y$9+(2-0)/'SFR Relationships'!$D$48*($S76-$S$9)&lt;2,$Y$9+(2-0)/'SFR Relationships'!$D$48*($S76-$S$9),2)</f>
        <v>#VALUE!</v>
      </c>
      <c r="Z76" s="437"/>
      <c r="AA76" s="437"/>
      <c r="AB76" s="437"/>
      <c r="AC76" s="437"/>
      <c r="AD76" s="445">
        <f t="shared" si="3"/>
        <v>0</v>
      </c>
      <c r="AF76" s="462"/>
    </row>
    <row r="77" spans="1:32" hidden="1" outlineLevel="1" x14ac:dyDescent="0.2">
      <c r="A77" s="462"/>
      <c r="C77" s="428" t="str">
        <f>C76</f>
        <v/>
      </c>
      <c r="D77" s="435"/>
      <c r="E77" s="437"/>
      <c r="F77" s="437"/>
      <c r="G77" s="433" t="e">
        <f>IF($G$9+(2-0)/'HTGR Relationships'!$D$46*($C77-$C$9)&lt;2,$G$9+(2-0)/'HTGR Relationships'!$D$46*($C77-$C$9),2)</f>
        <v>#VALUE!</v>
      </c>
      <c r="H77" s="433" t="e">
        <f>IF($H$9+(2-0)/'HTGR Relationships'!$D$47*($C77-$C$9)&lt;2,$H$9+(2-0)/'HTGR Relationships'!$D$47*($C77-$C$9),2)</f>
        <v>#VALUE!</v>
      </c>
      <c r="I77" s="433" t="e">
        <f>IF($I$9+(2-0)/'HTGR Relationships'!$D$48*($C77-$C$9)&lt;2,$I$9+(2-0)/'HTGR Relationships'!$D$48*($C77-$C$9),2)</f>
        <v>#VALUE!</v>
      </c>
      <c r="J77" s="437"/>
      <c r="K77" s="437"/>
      <c r="L77" s="437"/>
      <c r="M77" s="437"/>
      <c r="N77" s="445">
        <f t="shared" si="4"/>
        <v>0</v>
      </c>
      <c r="P77" s="458"/>
      <c r="S77" s="428" t="str">
        <f>S76</f>
        <v/>
      </c>
      <c r="T77" s="435"/>
      <c r="U77" s="437"/>
      <c r="V77" s="437"/>
      <c r="W77" s="433" t="e">
        <f>IF($W$9+(2-0)/'SFR Relationships'!$D$46*($S77-$S$9)&lt;2,$W$9+(2-0)/'SFR Relationships'!$D$46*($S77-$S$9),2)</f>
        <v>#VALUE!</v>
      </c>
      <c r="X77" s="433" t="e">
        <f>IF($X$9+(2-0)/'SFR Relationships'!$D$47*($S77-$S$9)&lt;2,$X$9+(2-0)/'SFR Relationships'!$D$47*($S77-$S$9),2)</f>
        <v>#VALUE!</v>
      </c>
      <c r="Y77" s="433" t="e">
        <f>IF($Y$9+(2-0)/'SFR Relationships'!$D$48*($S77-$S$9)&lt;2,$Y$9+(2-0)/'SFR Relationships'!$D$48*($S77-$S$9),2)</f>
        <v>#VALUE!</v>
      </c>
      <c r="Z77" s="437"/>
      <c r="AA77" s="437"/>
      <c r="AB77" s="437"/>
      <c r="AC77" s="437"/>
      <c r="AD77" s="445">
        <f t="shared" si="3"/>
        <v>0</v>
      </c>
      <c r="AF77" s="462"/>
    </row>
    <row r="78" spans="1:32" hidden="1" outlineLevel="1" x14ac:dyDescent="0.2">
      <c r="A78" s="462"/>
      <c r="C78" s="428" t="str">
        <f>C77</f>
        <v/>
      </c>
      <c r="D78" s="435"/>
      <c r="E78" s="437"/>
      <c r="F78" s="437"/>
      <c r="G78" s="433" t="e">
        <f>IF($G$9+(2-0)/'HTGR Relationships'!$D$46*($C78-$C$9)&lt;2,$G$9+(2-0)/'HTGR Relationships'!$D$46*($C78-$C$9),2)</f>
        <v>#VALUE!</v>
      </c>
      <c r="H78" s="433" t="e">
        <f>IF($H$9+(2-0)/'HTGR Relationships'!$D$47*($C78-$C$9)&lt;2,$H$9+(2-0)/'HTGR Relationships'!$D$47*($C78-$C$9),2)</f>
        <v>#VALUE!</v>
      </c>
      <c r="I78" s="433" t="e">
        <f>IF($I$9+(2-0)/'HTGR Relationships'!$D$48*($C78-$C$9)&lt;2,$I$9+(2-0)/'HTGR Relationships'!$D$48*($C78-$C$9),2)</f>
        <v>#VALUE!</v>
      </c>
      <c r="J78" s="437"/>
      <c r="K78" s="437"/>
      <c r="L78" s="437"/>
      <c r="M78" s="437"/>
      <c r="N78" s="445">
        <f t="shared" si="4"/>
        <v>0</v>
      </c>
      <c r="P78" s="458"/>
      <c r="S78" s="428" t="str">
        <f>S77</f>
        <v/>
      </c>
      <c r="T78" s="435"/>
      <c r="U78" s="437"/>
      <c r="V78" s="437"/>
      <c r="W78" s="433" t="e">
        <f>IF($W$9+(2-0)/'SFR Relationships'!$D$46*($S78-$S$9)&lt;2,$W$9+(2-0)/'SFR Relationships'!$D$46*($S78-$S$9),2)</f>
        <v>#VALUE!</v>
      </c>
      <c r="X78" s="433" t="e">
        <f>IF($X$9+(2-0)/'SFR Relationships'!$D$47*($S78-$S$9)&lt;2,$X$9+(2-0)/'SFR Relationships'!$D$47*($S78-$S$9),2)</f>
        <v>#VALUE!</v>
      </c>
      <c r="Y78" s="433" t="e">
        <f>IF($Y$9+(2-0)/'SFR Relationships'!$D$48*($S78-$S$9)&lt;2,$Y$9+(2-0)/'SFR Relationships'!$D$48*($S78-$S$9),2)</f>
        <v>#VALUE!</v>
      </c>
      <c r="Z78" s="437"/>
      <c r="AA78" s="437"/>
      <c r="AB78" s="437"/>
      <c r="AC78" s="437"/>
      <c r="AD78" s="445">
        <f t="shared" si="3"/>
        <v>0</v>
      </c>
      <c r="AF78" s="462"/>
    </row>
    <row r="79" spans="1:32" hidden="1" outlineLevel="1" x14ac:dyDescent="0.2">
      <c r="A79" s="462"/>
      <c r="C79" s="428" t="str">
        <f>C78</f>
        <v/>
      </c>
      <c r="D79" s="435"/>
      <c r="E79" s="437"/>
      <c r="F79" s="437"/>
      <c r="G79" s="433" t="e">
        <f>IF($G$9+(2-0)/'HTGR Relationships'!$D$46*($C79-$C$9)&lt;2,$G$9+(2-0)/'HTGR Relationships'!$D$46*($C79-$C$9),2)</f>
        <v>#VALUE!</v>
      </c>
      <c r="H79" s="433" t="e">
        <f>IF($H$9+(2-0)/'HTGR Relationships'!$D$47*($C79-$C$9)&lt;2,$H$9+(2-0)/'HTGR Relationships'!$D$47*($C79-$C$9),2)</f>
        <v>#VALUE!</v>
      </c>
      <c r="I79" s="433" t="e">
        <f>IF($I$9+(2-0)/'HTGR Relationships'!$D$48*($C79-$C$9)&lt;2,$I$9+(2-0)/'HTGR Relationships'!$D$48*($C79-$C$9),2)</f>
        <v>#VALUE!</v>
      </c>
      <c r="J79" s="437"/>
      <c r="K79" s="437"/>
      <c r="L79" s="437"/>
      <c r="M79" s="437"/>
      <c r="N79" s="445">
        <f t="shared" si="4"/>
        <v>0</v>
      </c>
      <c r="P79" s="458"/>
      <c r="S79" s="428" t="str">
        <f>S78</f>
        <v/>
      </c>
      <c r="T79" s="435"/>
      <c r="U79" s="437"/>
      <c r="V79" s="437"/>
      <c r="W79" s="433" t="e">
        <f>IF($W$9+(2-0)/'SFR Relationships'!$D$46*($S79-$S$9)&lt;2,$W$9+(2-0)/'SFR Relationships'!$D$46*($S79-$S$9),2)</f>
        <v>#VALUE!</v>
      </c>
      <c r="X79" s="433" t="e">
        <f>IF($X$9+(2-0)/'SFR Relationships'!$D$47*($S79-$S$9)&lt;2,$X$9+(2-0)/'SFR Relationships'!$D$47*($S79-$S$9),2)</f>
        <v>#VALUE!</v>
      </c>
      <c r="Y79" s="433" t="e">
        <f>IF($Y$9+(2-0)/'SFR Relationships'!$D$48*($S79-$S$9)&lt;2,$Y$9+(2-0)/'SFR Relationships'!$D$48*($S79-$S$9),2)</f>
        <v>#VALUE!</v>
      </c>
      <c r="Z79" s="437"/>
      <c r="AA79" s="437"/>
      <c r="AB79" s="437"/>
      <c r="AC79" s="437"/>
      <c r="AD79" s="445">
        <f t="shared" si="3"/>
        <v>0</v>
      </c>
      <c r="AF79" s="462"/>
    </row>
    <row r="80" spans="1:32" hidden="1" outlineLevel="1" x14ac:dyDescent="0.2">
      <c r="A80" s="462"/>
      <c r="C80" s="428" t="str">
        <f>C79</f>
        <v/>
      </c>
      <c r="D80" s="435"/>
      <c r="E80" s="437"/>
      <c r="F80" s="437"/>
      <c r="G80" s="433" t="e">
        <f>IF($G$9+(2-0)/'HTGR Relationships'!$D$46*($C80-$C$9)&lt;2,$G$9+(2-0)/'HTGR Relationships'!$D$46*($C80-$C$9),2)</f>
        <v>#VALUE!</v>
      </c>
      <c r="H80" s="433" t="e">
        <f>IF($H$9+(2-0)/'HTGR Relationships'!$D$47*($C80-$C$9)&lt;2,$H$9+(2-0)/'HTGR Relationships'!$D$47*($C80-$C$9),2)</f>
        <v>#VALUE!</v>
      </c>
      <c r="I80" s="433" t="e">
        <f>IF($I$9+(2-0)/'HTGR Relationships'!$D$48*($C80-$C$9)&lt;2,$I$9+(2-0)/'HTGR Relationships'!$D$48*($C80-$C$9),2)</f>
        <v>#VALUE!</v>
      </c>
      <c r="J80" s="437"/>
      <c r="K80" s="437"/>
      <c r="L80" s="437"/>
      <c r="M80" s="437"/>
      <c r="N80" s="445">
        <f t="shared" si="4"/>
        <v>0</v>
      </c>
      <c r="P80" s="458"/>
      <c r="S80" s="428" t="str">
        <f>S79</f>
        <v/>
      </c>
      <c r="T80" s="435"/>
      <c r="U80" s="437"/>
      <c r="V80" s="437"/>
      <c r="W80" s="433" t="e">
        <f>IF($W$9+(2-0)/'SFR Relationships'!$D$46*($S80-$S$9)&lt;2,$W$9+(2-0)/'SFR Relationships'!$D$46*($S80-$S$9),2)</f>
        <v>#VALUE!</v>
      </c>
      <c r="X80" s="433" t="e">
        <f>IF($X$9+(2-0)/'SFR Relationships'!$D$47*($S80-$S$9)&lt;2,$X$9+(2-0)/'SFR Relationships'!$D$47*($S80-$S$9),2)</f>
        <v>#VALUE!</v>
      </c>
      <c r="Y80" s="433" t="e">
        <f>IF($Y$9+(2-0)/'SFR Relationships'!$D$48*($S80-$S$9)&lt;2,$Y$9+(2-0)/'SFR Relationships'!$D$48*($S80-$S$9),2)</f>
        <v>#VALUE!</v>
      </c>
      <c r="Z80" s="437"/>
      <c r="AA80" s="437"/>
      <c r="AB80" s="437"/>
      <c r="AC80" s="437"/>
      <c r="AD80" s="445">
        <f t="shared" si="3"/>
        <v>0</v>
      </c>
      <c r="AF80" s="462"/>
    </row>
    <row r="81" spans="1:32" collapsed="1" x14ac:dyDescent="0.2">
      <c r="A81" s="462"/>
      <c r="C81" s="428" t="str">
        <f>IF(C75&lt;$G$5,C75+1,"")</f>
        <v/>
      </c>
      <c r="D81" s="434">
        <v>0.06</v>
      </c>
      <c r="E81" s="432">
        <v>1</v>
      </c>
      <c r="F81" s="435">
        <v>2</v>
      </c>
      <c r="G81" s="433" t="e">
        <f>IF($G$9+(2-0)/'HTGR Relationships'!$D$46*($C81-$C$9)&lt;2,$G$9+(2-0)/'HTGR Relationships'!$D$46*($C81-$C$9),2)</f>
        <v>#VALUE!</v>
      </c>
      <c r="H81" s="433" t="e">
        <f>IF($H$9+(2-0)/'HTGR Relationships'!$D$47*($C81-$C$9)&lt;2,$H$9+(2-0)/'HTGR Relationships'!$D$47*($C81-$C$9),2)</f>
        <v>#VALUE!</v>
      </c>
      <c r="I81" s="433" t="e">
        <f>IF($I$9+(2-0)/'HTGR Relationships'!$D$48*($C81-$C$9)&lt;2,$I$9+(2-0)/'HTGR Relationships'!$D$48*($C81-$C$9),2)</f>
        <v>#VALUE!</v>
      </c>
      <c r="J81" s="432">
        <f>J75</f>
        <v>0.8</v>
      </c>
      <c r="K81" s="432" t="b">
        <f>K75</f>
        <v>1</v>
      </c>
      <c r="L81" s="432" t="b">
        <f>L75</f>
        <v>1</v>
      </c>
      <c r="M81" s="432" t="b">
        <f>M75</f>
        <v>1</v>
      </c>
      <c r="N81" s="442">
        <f t="shared" si="4"/>
        <v>0</v>
      </c>
      <c r="P81" s="458"/>
      <c r="S81" s="428" t="str">
        <f>IF(S75&lt;$W$5,S75+1,"")</f>
        <v/>
      </c>
      <c r="T81" s="434">
        <v>0.06</v>
      </c>
      <c r="U81" s="432">
        <v>1</v>
      </c>
      <c r="V81" s="435">
        <v>2</v>
      </c>
      <c r="W81" s="433" t="e">
        <f>IF($W$9+(2-0)/'SFR Relationships'!$D$46*($S81-$S$9)&lt;2,$W$9+(2-0)/'SFR Relationships'!$D$46*($S81-$S$9),2)</f>
        <v>#VALUE!</v>
      </c>
      <c r="X81" s="433" t="e">
        <f>IF($X$9+(2-0)/'SFR Relationships'!$D$47*($S81-$S$9)&lt;2,$X$9+(2-0)/'SFR Relationships'!$D$47*($S81-$S$9),2)</f>
        <v>#VALUE!</v>
      </c>
      <c r="Y81" s="433" t="e">
        <f>IF($Y$9+(2-0)/'SFR Relationships'!$D$48*($S81-$S$9)&lt;2,$Y$9+(2-0)/'SFR Relationships'!$D$48*($S81-$S$9),2)</f>
        <v>#VALUE!</v>
      </c>
      <c r="Z81" s="432">
        <f>Z75</f>
        <v>0.8</v>
      </c>
      <c r="AA81" s="432" t="b">
        <f>AA75</f>
        <v>1</v>
      </c>
      <c r="AB81" s="432" t="b">
        <f>AB75</f>
        <v>1</v>
      </c>
      <c r="AC81" s="432" t="b">
        <f>AC75</f>
        <v>1</v>
      </c>
      <c r="AD81" s="442">
        <f t="shared" si="3"/>
        <v>0</v>
      </c>
      <c r="AF81" s="462"/>
    </row>
    <row r="82" spans="1:32" hidden="1" outlineLevel="1" x14ac:dyDescent="0.2">
      <c r="A82" s="462"/>
      <c r="C82" s="428" t="str">
        <f>C81</f>
        <v/>
      </c>
      <c r="D82" s="435"/>
      <c r="E82" s="437"/>
      <c r="F82" s="437"/>
      <c r="G82" s="433" t="e">
        <f>IF($G$9+(2-0)/'HTGR Relationships'!$D$46*($C82-$C$9)&lt;2,$G$9+(2-0)/'HTGR Relationships'!$D$46*($C82-$C$9),2)</f>
        <v>#VALUE!</v>
      </c>
      <c r="H82" s="433" t="e">
        <f>IF($H$9+(2-0)/'HTGR Relationships'!$D$47*($C82-$C$9)&lt;2,$H$9+(2-0)/'HTGR Relationships'!$D$47*($C82-$C$9),2)</f>
        <v>#VALUE!</v>
      </c>
      <c r="I82" s="433" t="e">
        <f>IF($I$9+(2-0)/'HTGR Relationships'!$D$48*($C82-$C$9)&lt;2,$I$9+(2-0)/'HTGR Relationships'!$D$48*($C82-$C$9),2)</f>
        <v>#VALUE!</v>
      </c>
      <c r="J82" s="437"/>
      <c r="K82" s="437"/>
      <c r="L82" s="437"/>
      <c r="M82" s="437"/>
      <c r="N82" s="445">
        <f t="shared" si="4"/>
        <v>0</v>
      </c>
      <c r="P82" s="458"/>
      <c r="S82" s="428" t="str">
        <f>S81</f>
        <v/>
      </c>
      <c r="T82" s="435"/>
      <c r="U82" s="437"/>
      <c r="V82" s="437"/>
      <c r="W82" s="433" t="e">
        <f>IF($W$9+(2-0)/'SFR Relationships'!$D$46*($S82-$S$9)&lt;2,$W$9+(2-0)/'SFR Relationships'!$D$46*($S82-$S$9),2)</f>
        <v>#VALUE!</v>
      </c>
      <c r="X82" s="433" t="e">
        <f>IF($X$9+(2-0)/'SFR Relationships'!$D$47*($S82-$S$9)&lt;2,$X$9+(2-0)/'SFR Relationships'!$D$47*($S82-$S$9),2)</f>
        <v>#VALUE!</v>
      </c>
      <c r="Y82" s="433" t="e">
        <f>IF($Y$9+(2-0)/'SFR Relationships'!$D$48*($S82-$S$9)&lt;2,$Y$9+(2-0)/'SFR Relationships'!$D$48*($S82-$S$9),2)</f>
        <v>#VALUE!</v>
      </c>
      <c r="Z82" s="437"/>
      <c r="AA82" s="437"/>
      <c r="AB82" s="437"/>
      <c r="AC82" s="437"/>
      <c r="AD82" s="445">
        <f t="shared" si="3"/>
        <v>0</v>
      </c>
      <c r="AF82" s="462"/>
    </row>
    <row r="83" spans="1:32" hidden="1" outlineLevel="1" x14ac:dyDescent="0.2">
      <c r="A83" s="462"/>
      <c r="C83" s="428" t="str">
        <f>C82</f>
        <v/>
      </c>
      <c r="D83" s="435"/>
      <c r="E83" s="437"/>
      <c r="F83" s="437"/>
      <c r="G83" s="433" t="e">
        <f>IF($G$9+(2-0)/'HTGR Relationships'!$D$46*($C83-$C$9)&lt;2,$G$9+(2-0)/'HTGR Relationships'!$D$46*($C83-$C$9),2)</f>
        <v>#VALUE!</v>
      </c>
      <c r="H83" s="433" t="e">
        <f>IF($H$9+(2-0)/'HTGR Relationships'!$D$47*($C83-$C$9)&lt;2,$H$9+(2-0)/'HTGR Relationships'!$D$47*($C83-$C$9),2)</f>
        <v>#VALUE!</v>
      </c>
      <c r="I83" s="433" t="e">
        <f>IF($I$9+(2-0)/'HTGR Relationships'!$D$48*($C83-$C$9)&lt;2,$I$9+(2-0)/'HTGR Relationships'!$D$48*($C83-$C$9),2)</f>
        <v>#VALUE!</v>
      </c>
      <c r="J83" s="437"/>
      <c r="K83" s="437"/>
      <c r="L83" s="437"/>
      <c r="M83" s="437"/>
      <c r="N83" s="445">
        <f t="shared" si="4"/>
        <v>0</v>
      </c>
      <c r="P83" s="458"/>
      <c r="S83" s="428" t="str">
        <f>S82</f>
        <v/>
      </c>
      <c r="T83" s="435"/>
      <c r="U83" s="437"/>
      <c r="V83" s="437"/>
      <c r="W83" s="433" t="e">
        <f>IF($W$9+(2-0)/'SFR Relationships'!$D$46*($S83-$S$9)&lt;2,$W$9+(2-0)/'SFR Relationships'!$D$46*($S83-$S$9),2)</f>
        <v>#VALUE!</v>
      </c>
      <c r="X83" s="433" t="e">
        <f>IF($X$9+(2-0)/'SFR Relationships'!$D$47*($S83-$S$9)&lt;2,$X$9+(2-0)/'SFR Relationships'!$D$47*($S83-$S$9),2)</f>
        <v>#VALUE!</v>
      </c>
      <c r="Y83" s="433" t="e">
        <f>IF($Y$9+(2-0)/'SFR Relationships'!$D$48*($S83-$S$9)&lt;2,$Y$9+(2-0)/'SFR Relationships'!$D$48*($S83-$S$9),2)</f>
        <v>#VALUE!</v>
      </c>
      <c r="Z83" s="437"/>
      <c r="AA83" s="437"/>
      <c r="AB83" s="437"/>
      <c r="AC83" s="437"/>
      <c r="AD83" s="445">
        <f t="shared" si="3"/>
        <v>0</v>
      </c>
      <c r="AF83" s="462"/>
    </row>
    <row r="84" spans="1:32" hidden="1" outlineLevel="1" x14ac:dyDescent="0.2">
      <c r="A84" s="462"/>
      <c r="C84" s="428" t="str">
        <f>C83</f>
        <v/>
      </c>
      <c r="D84" s="435"/>
      <c r="E84" s="437"/>
      <c r="F84" s="437"/>
      <c r="G84" s="433" t="e">
        <f>IF($G$9+(2-0)/'HTGR Relationships'!$D$46*($C84-$C$9)&lt;2,$G$9+(2-0)/'HTGR Relationships'!$D$46*($C84-$C$9),2)</f>
        <v>#VALUE!</v>
      </c>
      <c r="H84" s="433" t="e">
        <f>IF($H$9+(2-0)/'HTGR Relationships'!$D$47*($C84-$C$9)&lt;2,$H$9+(2-0)/'HTGR Relationships'!$D$47*($C84-$C$9),2)</f>
        <v>#VALUE!</v>
      </c>
      <c r="I84" s="433" t="e">
        <f>IF($I$9+(2-0)/'HTGR Relationships'!$D$48*($C84-$C$9)&lt;2,$I$9+(2-0)/'HTGR Relationships'!$D$48*($C84-$C$9),2)</f>
        <v>#VALUE!</v>
      </c>
      <c r="J84" s="437"/>
      <c r="K84" s="437"/>
      <c r="L84" s="437"/>
      <c r="M84" s="437"/>
      <c r="N84" s="445">
        <f t="shared" si="4"/>
        <v>0</v>
      </c>
      <c r="P84" s="458"/>
      <c r="S84" s="428" t="str">
        <f>S83</f>
        <v/>
      </c>
      <c r="T84" s="435"/>
      <c r="U84" s="437"/>
      <c r="V84" s="437"/>
      <c r="W84" s="433" t="e">
        <f>IF($W$9+(2-0)/'SFR Relationships'!$D$46*($S84-$S$9)&lt;2,$W$9+(2-0)/'SFR Relationships'!$D$46*($S84-$S$9),2)</f>
        <v>#VALUE!</v>
      </c>
      <c r="X84" s="433" t="e">
        <f>IF($X$9+(2-0)/'SFR Relationships'!$D$47*($S84-$S$9)&lt;2,$X$9+(2-0)/'SFR Relationships'!$D$47*($S84-$S$9),2)</f>
        <v>#VALUE!</v>
      </c>
      <c r="Y84" s="433" t="e">
        <f>IF($Y$9+(2-0)/'SFR Relationships'!$D$48*($S84-$S$9)&lt;2,$Y$9+(2-0)/'SFR Relationships'!$D$48*($S84-$S$9),2)</f>
        <v>#VALUE!</v>
      </c>
      <c r="Z84" s="437"/>
      <c r="AA84" s="437"/>
      <c r="AB84" s="437"/>
      <c r="AC84" s="437"/>
      <c r="AD84" s="445">
        <f t="shared" si="3"/>
        <v>0</v>
      </c>
      <c r="AF84" s="462"/>
    </row>
    <row r="85" spans="1:32" hidden="1" outlineLevel="1" x14ac:dyDescent="0.2">
      <c r="A85" s="462"/>
      <c r="C85" s="428" t="str">
        <f>C84</f>
        <v/>
      </c>
      <c r="D85" s="435"/>
      <c r="E85" s="437"/>
      <c r="F85" s="437"/>
      <c r="G85" s="433" t="e">
        <f>IF($G$9+(2-0)/'HTGR Relationships'!$D$46*($C85-$C$9)&lt;2,$G$9+(2-0)/'HTGR Relationships'!$D$46*($C85-$C$9),2)</f>
        <v>#VALUE!</v>
      </c>
      <c r="H85" s="433" t="e">
        <f>IF($H$9+(2-0)/'HTGR Relationships'!$D$47*($C85-$C$9)&lt;2,$H$9+(2-0)/'HTGR Relationships'!$D$47*($C85-$C$9),2)</f>
        <v>#VALUE!</v>
      </c>
      <c r="I85" s="433" t="e">
        <f>IF($I$9+(2-0)/'HTGR Relationships'!$D$48*($C85-$C$9)&lt;2,$I$9+(2-0)/'HTGR Relationships'!$D$48*($C85-$C$9),2)</f>
        <v>#VALUE!</v>
      </c>
      <c r="J85" s="437"/>
      <c r="K85" s="437"/>
      <c r="L85" s="437"/>
      <c r="M85" s="437"/>
      <c r="N85" s="445">
        <f t="shared" si="4"/>
        <v>0</v>
      </c>
      <c r="P85" s="458"/>
      <c r="S85" s="428" t="str">
        <f>S84</f>
        <v/>
      </c>
      <c r="T85" s="435"/>
      <c r="U85" s="437"/>
      <c r="V85" s="437"/>
      <c r="W85" s="433" t="e">
        <f>IF($W$9+(2-0)/'SFR Relationships'!$D$46*($S85-$S$9)&lt;2,$W$9+(2-0)/'SFR Relationships'!$D$46*($S85-$S$9),2)</f>
        <v>#VALUE!</v>
      </c>
      <c r="X85" s="433" t="e">
        <f>IF($X$9+(2-0)/'SFR Relationships'!$D$47*($S85-$S$9)&lt;2,$X$9+(2-0)/'SFR Relationships'!$D$47*($S85-$S$9),2)</f>
        <v>#VALUE!</v>
      </c>
      <c r="Y85" s="433" t="e">
        <f>IF($Y$9+(2-0)/'SFR Relationships'!$D$48*($S85-$S$9)&lt;2,$Y$9+(2-0)/'SFR Relationships'!$D$48*($S85-$S$9),2)</f>
        <v>#VALUE!</v>
      </c>
      <c r="Z85" s="437"/>
      <c r="AA85" s="437"/>
      <c r="AB85" s="437"/>
      <c r="AC85" s="437"/>
      <c r="AD85" s="445">
        <f t="shared" si="3"/>
        <v>0</v>
      </c>
      <c r="AF85" s="462"/>
    </row>
    <row r="86" spans="1:32" hidden="1" outlineLevel="1" x14ac:dyDescent="0.2">
      <c r="A86" s="462"/>
      <c r="C86" s="428" t="str">
        <f>C85</f>
        <v/>
      </c>
      <c r="D86" s="435"/>
      <c r="E86" s="437"/>
      <c r="F86" s="437"/>
      <c r="G86" s="433" t="e">
        <f>IF($G$9+(2-0)/'HTGR Relationships'!$D$46*($C86-$C$9)&lt;2,$G$9+(2-0)/'HTGR Relationships'!$D$46*($C86-$C$9),2)</f>
        <v>#VALUE!</v>
      </c>
      <c r="H86" s="433" t="e">
        <f>IF($H$9+(2-0)/'HTGR Relationships'!$D$47*($C86-$C$9)&lt;2,$H$9+(2-0)/'HTGR Relationships'!$D$47*($C86-$C$9),2)</f>
        <v>#VALUE!</v>
      </c>
      <c r="I86" s="433" t="e">
        <f>IF($I$9+(2-0)/'HTGR Relationships'!$D$48*($C86-$C$9)&lt;2,$I$9+(2-0)/'HTGR Relationships'!$D$48*($C86-$C$9),2)</f>
        <v>#VALUE!</v>
      </c>
      <c r="J86" s="437"/>
      <c r="K86" s="437"/>
      <c r="L86" s="437"/>
      <c r="M86" s="437"/>
      <c r="N86" s="445">
        <f t="shared" si="4"/>
        <v>0</v>
      </c>
      <c r="P86" s="458"/>
      <c r="S86" s="428" t="str">
        <f>S85</f>
        <v/>
      </c>
      <c r="T86" s="435"/>
      <c r="U86" s="437"/>
      <c r="V86" s="437"/>
      <c r="W86" s="433" t="e">
        <f>IF($W$9+(2-0)/'SFR Relationships'!$D$46*($S86-$S$9)&lt;2,$W$9+(2-0)/'SFR Relationships'!$D$46*($S86-$S$9),2)</f>
        <v>#VALUE!</v>
      </c>
      <c r="X86" s="433" t="e">
        <f>IF($X$9+(2-0)/'SFR Relationships'!$D$47*($S86-$S$9)&lt;2,$X$9+(2-0)/'SFR Relationships'!$D$47*($S86-$S$9),2)</f>
        <v>#VALUE!</v>
      </c>
      <c r="Y86" s="433" t="e">
        <f>IF($Y$9+(2-0)/'SFR Relationships'!$D$48*($S86-$S$9)&lt;2,$Y$9+(2-0)/'SFR Relationships'!$D$48*($S86-$S$9),2)</f>
        <v>#VALUE!</v>
      </c>
      <c r="Z86" s="437"/>
      <c r="AA86" s="437"/>
      <c r="AB86" s="437"/>
      <c r="AC86" s="437"/>
      <c r="AD86" s="445">
        <f t="shared" si="3"/>
        <v>0</v>
      </c>
      <c r="AF86" s="462"/>
    </row>
    <row r="87" spans="1:32" collapsed="1" x14ac:dyDescent="0.2">
      <c r="A87" s="462"/>
      <c r="C87" s="428" t="str">
        <f>IF(C81&lt;$G$5,C81+1,"")</f>
        <v/>
      </c>
      <c r="D87" s="434">
        <v>0.06</v>
      </c>
      <c r="E87" s="432">
        <v>1</v>
      </c>
      <c r="F87" s="435">
        <v>2</v>
      </c>
      <c r="G87" s="433" t="e">
        <f>IF($G$9+(2-0)/'HTGR Relationships'!$D$46*($C87-$C$9)&lt;2,$G$9+(2-0)/'HTGR Relationships'!$D$46*($C87-$C$9),2)</f>
        <v>#VALUE!</v>
      </c>
      <c r="H87" s="433" t="e">
        <f>IF($H$9+(2-0)/'HTGR Relationships'!$D$47*($C87-$C$9)&lt;2,$H$9+(2-0)/'HTGR Relationships'!$D$47*($C87-$C$9),2)</f>
        <v>#VALUE!</v>
      </c>
      <c r="I87" s="433" t="e">
        <f>IF($I$9+(2-0)/'HTGR Relationships'!$D$48*($C87-$C$9)&lt;2,$I$9+(2-0)/'HTGR Relationships'!$D$48*($C87-$C$9),2)</f>
        <v>#VALUE!</v>
      </c>
      <c r="J87" s="432">
        <f>J81</f>
        <v>0.8</v>
      </c>
      <c r="K87" s="432" t="b">
        <f>K81</f>
        <v>1</v>
      </c>
      <c r="L87" s="432" t="b">
        <f>L81</f>
        <v>1</v>
      </c>
      <c r="M87" s="432" t="b">
        <f>M81</f>
        <v>1</v>
      </c>
      <c r="N87" s="442">
        <f t="shared" si="4"/>
        <v>0</v>
      </c>
      <c r="P87" s="458"/>
      <c r="S87" s="428" t="str">
        <f>IF(S81&lt;$W$5,S81+1,"")</f>
        <v/>
      </c>
      <c r="T87" s="434">
        <v>0.06</v>
      </c>
      <c r="U87" s="432">
        <v>1</v>
      </c>
      <c r="V87" s="435">
        <v>2</v>
      </c>
      <c r="W87" s="433" t="e">
        <f>IF($W$9+(2-0)/'SFR Relationships'!$D$46*($S87-$S$9)&lt;2,$W$9+(2-0)/'SFR Relationships'!$D$46*($S87-$S$9),2)</f>
        <v>#VALUE!</v>
      </c>
      <c r="X87" s="433" t="e">
        <f>IF($X$9+(2-0)/'SFR Relationships'!$D$47*($S87-$S$9)&lt;2,$X$9+(2-0)/'SFR Relationships'!$D$47*($S87-$S$9),2)</f>
        <v>#VALUE!</v>
      </c>
      <c r="Y87" s="433" t="e">
        <f>IF($Y$9+(2-0)/'SFR Relationships'!$D$48*($S87-$S$9)&lt;2,$Y$9+(2-0)/'SFR Relationships'!$D$48*($S87-$S$9),2)</f>
        <v>#VALUE!</v>
      </c>
      <c r="Z87" s="432">
        <f>Z81</f>
        <v>0.8</v>
      </c>
      <c r="AA87" s="432" t="b">
        <f>AA81</f>
        <v>1</v>
      </c>
      <c r="AB87" s="432" t="b">
        <f>AB81</f>
        <v>1</v>
      </c>
      <c r="AC87" s="432" t="b">
        <f>AC81</f>
        <v>1</v>
      </c>
      <c r="AD87" s="442">
        <f t="shared" si="3"/>
        <v>0</v>
      </c>
      <c r="AF87" s="462"/>
    </row>
    <row r="88" spans="1:32" hidden="1" outlineLevel="1" x14ac:dyDescent="0.2">
      <c r="A88" s="462"/>
      <c r="C88" s="428" t="str">
        <f>C87</f>
        <v/>
      </c>
      <c r="D88" s="435"/>
      <c r="E88" s="437"/>
      <c r="F88" s="437"/>
      <c r="G88" s="433" t="e">
        <f>IF($G$9+(2-0)/'HTGR Relationships'!$D$46*($C88-$C$9)&lt;2,$G$9+(2-0)/'HTGR Relationships'!$D$46*($C88-$C$9),2)</f>
        <v>#VALUE!</v>
      </c>
      <c r="H88" s="433" t="e">
        <f>IF($H$9+(2-0)/'HTGR Relationships'!$D$47*($C88-$C$9)&lt;2,$H$9+(2-0)/'HTGR Relationships'!$D$47*($C88-$C$9),2)</f>
        <v>#VALUE!</v>
      </c>
      <c r="I88" s="433" t="e">
        <f>IF($I$9+(2-0)/'HTGR Relationships'!$D$48*($C88-$C$9)&lt;2,$I$9+(2-0)/'HTGR Relationships'!$D$48*($C88-$C$9),2)</f>
        <v>#VALUE!</v>
      </c>
      <c r="J88" s="437"/>
      <c r="K88" s="437"/>
      <c r="L88" s="437"/>
      <c r="M88" s="437"/>
      <c r="N88" s="445">
        <f t="shared" si="4"/>
        <v>0</v>
      </c>
      <c r="P88" s="458"/>
      <c r="S88" s="428" t="str">
        <f>S87</f>
        <v/>
      </c>
      <c r="T88" s="435"/>
      <c r="U88" s="437"/>
      <c r="V88" s="437"/>
      <c r="W88" s="433" t="e">
        <f>IF($W$9+(2-0)/'SFR Relationships'!$D$46*($S88-$S$9)&lt;2,$W$9+(2-0)/'SFR Relationships'!$D$46*($S88-$S$9),2)</f>
        <v>#VALUE!</v>
      </c>
      <c r="X88" s="433" t="e">
        <f>IF($X$9+(2-0)/'SFR Relationships'!$D$47*($S88-$S$9)&lt;2,$X$9+(2-0)/'SFR Relationships'!$D$47*($S88-$S$9),2)</f>
        <v>#VALUE!</v>
      </c>
      <c r="Y88" s="433" t="e">
        <f>IF($Y$9+(2-0)/'SFR Relationships'!$D$48*($S88-$S$9)&lt;2,$Y$9+(2-0)/'SFR Relationships'!$D$48*($S88-$S$9),2)</f>
        <v>#VALUE!</v>
      </c>
      <c r="Z88" s="437"/>
      <c r="AA88" s="437"/>
      <c r="AB88" s="437"/>
      <c r="AC88" s="437"/>
      <c r="AD88" s="445">
        <f t="shared" si="3"/>
        <v>0</v>
      </c>
      <c r="AF88" s="462"/>
    </row>
    <row r="89" spans="1:32" hidden="1" outlineLevel="1" x14ac:dyDescent="0.2">
      <c r="A89" s="462"/>
      <c r="C89" s="428" t="str">
        <f>C88</f>
        <v/>
      </c>
      <c r="D89" s="435"/>
      <c r="E89" s="437"/>
      <c r="F89" s="437"/>
      <c r="G89" s="433" t="e">
        <f>IF($G$9+(2-0)/'HTGR Relationships'!$D$46*($C89-$C$9)&lt;2,$G$9+(2-0)/'HTGR Relationships'!$D$46*($C89-$C$9),2)</f>
        <v>#VALUE!</v>
      </c>
      <c r="H89" s="433" t="e">
        <f>IF($H$9+(2-0)/'HTGR Relationships'!$D$47*($C89-$C$9)&lt;2,$H$9+(2-0)/'HTGR Relationships'!$D$47*($C89-$C$9),2)</f>
        <v>#VALUE!</v>
      </c>
      <c r="I89" s="433" t="e">
        <f>IF($I$9+(2-0)/'HTGR Relationships'!$D$48*($C89-$C$9)&lt;2,$I$9+(2-0)/'HTGR Relationships'!$D$48*($C89-$C$9),2)</f>
        <v>#VALUE!</v>
      </c>
      <c r="J89" s="437"/>
      <c r="K89" s="437"/>
      <c r="L89" s="437"/>
      <c r="M89" s="437"/>
      <c r="N89" s="445">
        <f t="shared" si="4"/>
        <v>0</v>
      </c>
      <c r="P89" s="458"/>
      <c r="S89" s="428" t="str">
        <f>S88</f>
        <v/>
      </c>
      <c r="T89" s="435"/>
      <c r="U89" s="437"/>
      <c r="V89" s="437"/>
      <c r="W89" s="433" t="e">
        <f>IF($W$9+(2-0)/'SFR Relationships'!$D$46*($S89-$S$9)&lt;2,$W$9+(2-0)/'SFR Relationships'!$D$46*($S89-$S$9),2)</f>
        <v>#VALUE!</v>
      </c>
      <c r="X89" s="433" t="e">
        <f>IF($X$9+(2-0)/'SFR Relationships'!$D$47*($S89-$S$9)&lt;2,$X$9+(2-0)/'SFR Relationships'!$D$47*($S89-$S$9),2)</f>
        <v>#VALUE!</v>
      </c>
      <c r="Y89" s="433" t="e">
        <f>IF($Y$9+(2-0)/'SFR Relationships'!$D$48*($S89-$S$9)&lt;2,$Y$9+(2-0)/'SFR Relationships'!$D$48*($S89-$S$9),2)</f>
        <v>#VALUE!</v>
      </c>
      <c r="Z89" s="437"/>
      <c r="AA89" s="437"/>
      <c r="AB89" s="437"/>
      <c r="AC89" s="437"/>
      <c r="AD89" s="445">
        <f t="shared" si="3"/>
        <v>0</v>
      </c>
      <c r="AF89" s="462"/>
    </row>
    <row r="90" spans="1:32" hidden="1" outlineLevel="1" x14ac:dyDescent="0.2">
      <c r="A90" s="462"/>
      <c r="C90" s="428" t="str">
        <f>C89</f>
        <v/>
      </c>
      <c r="D90" s="435"/>
      <c r="E90" s="437"/>
      <c r="F90" s="437"/>
      <c r="G90" s="433" t="e">
        <f>IF($G$9+(2-0)/'HTGR Relationships'!$D$46*($C90-$C$9)&lt;2,$G$9+(2-0)/'HTGR Relationships'!$D$46*($C90-$C$9),2)</f>
        <v>#VALUE!</v>
      </c>
      <c r="H90" s="433" t="e">
        <f>IF($H$9+(2-0)/'HTGR Relationships'!$D$47*($C90-$C$9)&lt;2,$H$9+(2-0)/'HTGR Relationships'!$D$47*($C90-$C$9),2)</f>
        <v>#VALUE!</v>
      </c>
      <c r="I90" s="433" t="e">
        <f>IF($I$9+(2-0)/'HTGR Relationships'!$D$48*($C90-$C$9)&lt;2,$I$9+(2-0)/'HTGR Relationships'!$D$48*($C90-$C$9),2)</f>
        <v>#VALUE!</v>
      </c>
      <c r="J90" s="437"/>
      <c r="K90" s="437"/>
      <c r="L90" s="437"/>
      <c r="M90" s="437"/>
      <c r="N90" s="445">
        <f t="shared" si="4"/>
        <v>0</v>
      </c>
      <c r="P90" s="458"/>
      <c r="S90" s="428" t="str">
        <f>S89</f>
        <v/>
      </c>
      <c r="T90" s="435"/>
      <c r="U90" s="437"/>
      <c r="V90" s="437"/>
      <c r="W90" s="433" t="e">
        <f>IF($W$9+(2-0)/'SFR Relationships'!$D$46*($S90-$S$9)&lt;2,$W$9+(2-0)/'SFR Relationships'!$D$46*($S90-$S$9),2)</f>
        <v>#VALUE!</v>
      </c>
      <c r="X90" s="433" t="e">
        <f>IF($X$9+(2-0)/'SFR Relationships'!$D$47*($S90-$S$9)&lt;2,$X$9+(2-0)/'SFR Relationships'!$D$47*($S90-$S$9),2)</f>
        <v>#VALUE!</v>
      </c>
      <c r="Y90" s="433" t="e">
        <f>IF($Y$9+(2-0)/'SFR Relationships'!$D$48*($S90-$S$9)&lt;2,$Y$9+(2-0)/'SFR Relationships'!$D$48*($S90-$S$9),2)</f>
        <v>#VALUE!</v>
      </c>
      <c r="Z90" s="437"/>
      <c r="AA90" s="437"/>
      <c r="AB90" s="437"/>
      <c r="AC90" s="437"/>
      <c r="AD90" s="445">
        <f t="shared" si="3"/>
        <v>0</v>
      </c>
      <c r="AF90" s="462"/>
    </row>
    <row r="91" spans="1:32" hidden="1" outlineLevel="1" x14ac:dyDescent="0.2">
      <c r="A91" s="462"/>
      <c r="C91" s="428" t="str">
        <f>C90</f>
        <v/>
      </c>
      <c r="D91" s="435"/>
      <c r="E91" s="437"/>
      <c r="F91" s="437"/>
      <c r="G91" s="433" t="e">
        <f>IF($G$9+(2-0)/'HTGR Relationships'!$D$46*($C91-$C$9)&lt;2,$G$9+(2-0)/'HTGR Relationships'!$D$46*($C91-$C$9),2)</f>
        <v>#VALUE!</v>
      </c>
      <c r="H91" s="433" t="e">
        <f>IF($H$9+(2-0)/'HTGR Relationships'!$D$47*($C91-$C$9)&lt;2,$H$9+(2-0)/'HTGR Relationships'!$D$47*($C91-$C$9),2)</f>
        <v>#VALUE!</v>
      </c>
      <c r="I91" s="433" t="e">
        <f>IF($I$9+(2-0)/'HTGR Relationships'!$D$48*($C91-$C$9)&lt;2,$I$9+(2-0)/'HTGR Relationships'!$D$48*($C91-$C$9),2)</f>
        <v>#VALUE!</v>
      </c>
      <c r="J91" s="437"/>
      <c r="K91" s="437"/>
      <c r="L91" s="437"/>
      <c r="M91" s="437"/>
      <c r="N91" s="445">
        <f t="shared" si="4"/>
        <v>0</v>
      </c>
      <c r="P91" s="458"/>
      <c r="S91" s="428" t="str">
        <f>S90</f>
        <v/>
      </c>
      <c r="T91" s="435"/>
      <c r="U91" s="437"/>
      <c r="V91" s="437"/>
      <c r="W91" s="433" t="e">
        <f>IF($W$9+(2-0)/'SFR Relationships'!$D$46*($S91-$S$9)&lt;2,$W$9+(2-0)/'SFR Relationships'!$D$46*($S91-$S$9),2)</f>
        <v>#VALUE!</v>
      </c>
      <c r="X91" s="433" t="e">
        <f>IF($X$9+(2-0)/'SFR Relationships'!$D$47*($S91-$S$9)&lt;2,$X$9+(2-0)/'SFR Relationships'!$D$47*($S91-$S$9),2)</f>
        <v>#VALUE!</v>
      </c>
      <c r="Y91" s="433" t="e">
        <f>IF($Y$9+(2-0)/'SFR Relationships'!$D$48*($S91-$S$9)&lt;2,$Y$9+(2-0)/'SFR Relationships'!$D$48*($S91-$S$9),2)</f>
        <v>#VALUE!</v>
      </c>
      <c r="Z91" s="437"/>
      <c r="AA91" s="437"/>
      <c r="AB91" s="437"/>
      <c r="AC91" s="437"/>
      <c r="AD91" s="445">
        <f t="shared" si="3"/>
        <v>0</v>
      </c>
      <c r="AF91" s="462"/>
    </row>
    <row r="92" spans="1:32" hidden="1" outlineLevel="1" x14ac:dyDescent="0.2">
      <c r="A92" s="462"/>
      <c r="C92" s="428" t="str">
        <f>C91</f>
        <v/>
      </c>
      <c r="D92" s="435"/>
      <c r="E92" s="437"/>
      <c r="F92" s="437"/>
      <c r="G92" s="433" t="e">
        <f>IF($G$9+(2-0)/'HTGR Relationships'!$D$46*($C92-$C$9)&lt;2,$G$9+(2-0)/'HTGR Relationships'!$D$46*($C92-$C$9),2)</f>
        <v>#VALUE!</v>
      </c>
      <c r="H92" s="433" t="e">
        <f>IF($H$9+(2-0)/'HTGR Relationships'!$D$47*($C92-$C$9)&lt;2,$H$9+(2-0)/'HTGR Relationships'!$D$47*($C92-$C$9),2)</f>
        <v>#VALUE!</v>
      </c>
      <c r="I92" s="433" t="e">
        <f>IF($I$9+(2-0)/'HTGR Relationships'!$D$48*($C92-$C$9)&lt;2,$I$9+(2-0)/'HTGR Relationships'!$D$48*($C92-$C$9),2)</f>
        <v>#VALUE!</v>
      </c>
      <c r="J92" s="437"/>
      <c r="K92" s="437"/>
      <c r="L92" s="437"/>
      <c r="M92" s="437"/>
      <c r="N92" s="445">
        <f t="shared" si="4"/>
        <v>0</v>
      </c>
      <c r="P92" s="458"/>
      <c r="S92" s="428" t="str">
        <f>S91</f>
        <v/>
      </c>
      <c r="T92" s="435"/>
      <c r="U92" s="437"/>
      <c r="V92" s="437"/>
      <c r="W92" s="433" t="e">
        <f>IF($W$9+(2-0)/'SFR Relationships'!$D$46*($S92-$S$9)&lt;2,$W$9+(2-0)/'SFR Relationships'!$D$46*($S92-$S$9),2)</f>
        <v>#VALUE!</v>
      </c>
      <c r="X92" s="433" t="e">
        <f>IF($X$9+(2-0)/'SFR Relationships'!$D$47*($S92-$S$9)&lt;2,$X$9+(2-0)/'SFR Relationships'!$D$47*($S92-$S$9),2)</f>
        <v>#VALUE!</v>
      </c>
      <c r="Y92" s="433" t="e">
        <f>IF($Y$9+(2-0)/'SFR Relationships'!$D$48*($S92-$S$9)&lt;2,$Y$9+(2-0)/'SFR Relationships'!$D$48*($S92-$S$9),2)</f>
        <v>#VALUE!</v>
      </c>
      <c r="Z92" s="437"/>
      <c r="AA92" s="437"/>
      <c r="AB92" s="437"/>
      <c r="AC92" s="437"/>
      <c r="AD92" s="445">
        <f t="shared" si="3"/>
        <v>0</v>
      </c>
      <c r="AF92" s="462"/>
    </row>
    <row r="93" spans="1:32" collapsed="1" x14ac:dyDescent="0.2">
      <c r="A93" s="462"/>
      <c r="C93" s="428" t="str">
        <f>IF(C87&lt;$G$5,C87+1,"")</f>
        <v/>
      </c>
      <c r="D93" s="434">
        <v>0.06</v>
      </c>
      <c r="E93" s="432">
        <v>1</v>
      </c>
      <c r="F93" s="435">
        <v>2</v>
      </c>
      <c r="G93" s="433" t="e">
        <f>IF($G$9+(2-0)/'HTGR Relationships'!$D$46*($C93-$C$9)&lt;2,$G$9+(2-0)/'HTGR Relationships'!$D$46*($C93-$C$9),2)</f>
        <v>#VALUE!</v>
      </c>
      <c r="H93" s="433" t="e">
        <f>IF($H$9+(2-0)/'HTGR Relationships'!$D$47*($C93-$C$9)&lt;2,$H$9+(2-0)/'HTGR Relationships'!$D$47*($C93-$C$9),2)</f>
        <v>#VALUE!</v>
      </c>
      <c r="I93" s="433" t="e">
        <f>IF($I$9+(2-0)/'HTGR Relationships'!$D$48*($C93-$C$9)&lt;2,$I$9+(2-0)/'HTGR Relationships'!$D$48*($C93-$C$9),2)</f>
        <v>#VALUE!</v>
      </c>
      <c r="J93" s="432">
        <f>J87</f>
        <v>0.8</v>
      </c>
      <c r="K93" s="432" t="b">
        <f>K87</f>
        <v>1</v>
      </c>
      <c r="L93" s="432" t="b">
        <f>L87</f>
        <v>1</v>
      </c>
      <c r="M93" s="432" t="b">
        <f>M87</f>
        <v>1</v>
      </c>
      <c r="N93" s="442">
        <f t="shared" si="4"/>
        <v>0</v>
      </c>
      <c r="P93" s="458"/>
      <c r="S93" s="428" t="str">
        <f>IF(S87&lt;$W$5,S87+1,"")</f>
        <v/>
      </c>
      <c r="T93" s="434">
        <v>0.06</v>
      </c>
      <c r="U93" s="432">
        <v>1</v>
      </c>
      <c r="V93" s="435">
        <v>2</v>
      </c>
      <c r="W93" s="433" t="e">
        <f>IF($W$9+(2-0)/'SFR Relationships'!$D$46*($S93-$S$9)&lt;2,$W$9+(2-0)/'SFR Relationships'!$D$46*($S93-$S$9),2)</f>
        <v>#VALUE!</v>
      </c>
      <c r="X93" s="433" t="e">
        <f>IF($X$9+(2-0)/'SFR Relationships'!$D$47*($S93-$S$9)&lt;2,$X$9+(2-0)/'SFR Relationships'!$D$47*($S93-$S$9),2)</f>
        <v>#VALUE!</v>
      </c>
      <c r="Y93" s="433" t="e">
        <f>IF($Y$9+(2-0)/'SFR Relationships'!$D$48*($S93-$S$9)&lt;2,$Y$9+(2-0)/'SFR Relationships'!$D$48*($S93-$S$9),2)</f>
        <v>#VALUE!</v>
      </c>
      <c r="Z93" s="432">
        <f>Z87</f>
        <v>0.8</v>
      </c>
      <c r="AA93" s="432" t="b">
        <f>AA87</f>
        <v>1</v>
      </c>
      <c r="AB93" s="432" t="b">
        <f>AB87</f>
        <v>1</v>
      </c>
      <c r="AC93" s="432" t="b">
        <f>AC87</f>
        <v>1</v>
      </c>
      <c r="AD93" s="442">
        <f t="shared" si="3"/>
        <v>0</v>
      </c>
      <c r="AF93" s="462"/>
    </row>
    <row r="94" spans="1:32" hidden="1" outlineLevel="1" x14ac:dyDescent="0.2">
      <c r="A94" s="462"/>
      <c r="C94" s="428" t="str">
        <f>C93</f>
        <v/>
      </c>
      <c r="D94" s="435"/>
      <c r="E94" s="437"/>
      <c r="F94" s="437"/>
      <c r="G94" s="433" t="e">
        <f>IF($G$9+(2-0)/'HTGR Relationships'!$D$46*($C94-$C$9)&lt;2,$G$9+(2-0)/'HTGR Relationships'!$D$46*($C94-$C$9),2)</f>
        <v>#VALUE!</v>
      </c>
      <c r="H94" s="433" t="e">
        <f>IF($H$9+(2-0)/'HTGR Relationships'!$D$47*($C94-$C$9)&lt;2,$H$9+(2-0)/'HTGR Relationships'!$D$47*($C94-$C$9),2)</f>
        <v>#VALUE!</v>
      </c>
      <c r="I94" s="433" t="e">
        <f>IF($I$9+(2-0)/'HTGR Relationships'!$D$48*($C94-$C$9)&lt;2,$I$9+(2-0)/'HTGR Relationships'!$D$48*($C94-$C$9),2)</f>
        <v>#VALUE!</v>
      </c>
      <c r="J94" s="437"/>
      <c r="K94" s="437"/>
      <c r="L94" s="437"/>
      <c r="M94" s="437"/>
      <c r="N94" s="445">
        <f t="shared" si="4"/>
        <v>0</v>
      </c>
      <c r="P94" s="458"/>
      <c r="S94" s="428" t="str">
        <f>S93</f>
        <v/>
      </c>
      <c r="T94" s="435"/>
      <c r="U94" s="437"/>
      <c r="V94" s="437"/>
      <c r="W94" s="433" t="e">
        <f>IF($W$9+(2-0)/'SFR Relationships'!$D$46*($S94-$S$9)&lt;2,$W$9+(2-0)/'SFR Relationships'!$D$46*($S94-$S$9),2)</f>
        <v>#VALUE!</v>
      </c>
      <c r="X94" s="433" t="e">
        <f>IF($X$9+(2-0)/'SFR Relationships'!$D$47*($S94-$S$9)&lt;2,$X$9+(2-0)/'SFR Relationships'!$D$47*($S94-$S$9),2)</f>
        <v>#VALUE!</v>
      </c>
      <c r="Y94" s="433" t="e">
        <f>IF($Y$9+(2-0)/'SFR Relationships'!$D$48*($S94-$S$9)&lt;2,$Y$9+(2-0)/'SFR Relationships'!$D$48*($S94-$S$9),2)</f>
        <v>#VALUE!</v>
      </c>
      <c r="Z94" s="437"/>
      <c r="AA94" s="437"/>
      <c r="AB94" s="437"/>
      <c r="AC94" s="437"/>
      <c r="AD94" s="445">
        <f t="shared" si="3"/>
        <v>0</v>
      </c>
      <c r="AF94" s="462"/>
    </row>
    <row r="95" spans="1:32" hidden="1" outlineLevel="1" x14ac:dyDescent="0.2">
      <c r="A95" s="462"/>
      <c r="C95" s="428" t="str">
        <f>C94</f>
        <v/>
      </c>
      <c r="D95" s="435"/>
      <c r="E95" s="437"/>
      <c r="F95" s="437"/>
      <c r="G95" s="433" t="e">
        <f>IF($G$9+(2-0)/'HTGR Relationships'!$D$46*($C95-$C$9)&lt;2,$G$9+(2-0)/'HTGR Relationships'!$D$46*($C95-$C$9),2)</f>
        <v>#VALUE!</v>
      </c>
      <c r="H95" s="433" t="e">
        <f>IF($H$9+(2-0)/'HTGR Relationships'!$D$47*($C95-$C$9)&lt;2,$H$9+(2-0)/'HTGR Relationships'!$D$47*($C95-$C$9),2)</f>
        <v>#VALUE!</v>
      </c>
      <c r="I95" s="433" t="e">
        <f>IF($I$9+(2-0)/'HTGR Relationships'!$D$48*($C95-$C$9)&lt;2,$I$9+(2-0)/'HTGR Relationships'!$D$48*($C95-$C$9),2)</f>
        <v>#VALUE!</v>
      </c>
      <c r="J95" s="437"/>
      <c r="K95" s="437"/>
      <c r="L95" s="437"/>
      <c r="M95" s="437"/>
      <c r="N95" s="445">
        <f t="shared" si="4"/>
        <v>0</v>
      </c>
      <c r="P95" s="458"/>
      <c r="S95" s="428" t="str">
        <f>S94</f>
        <v/>
      </c>
      <c r="T95" s="435"/>
      <c r="U95" s="437"/>
      <c r="V95" s="437"/>
      <c r="W95" s="433" t="e">
        <f>IF($W$9+(2-0)/'SFR Relationships'!$D$46*($S95-$S$9)&lt;2,$W$9+(2-0)/'SFR Relationships'!$D$46*($S95-$S$9),2)</f>
        <v>#VALUE!</v>
      </c>
      <c r="X95" s="433" t="e">
        <f>IF($X$9+(2-0)/'SFR Relationships'!$D$47*($S95-$S$9)&lt;2,$X$9+(2-0)/'SFR Relationships'!$D$47*($S95-$S$9),2)</f>
        <v>#VALUE!</v>
      </c>
      <c r="Y95" s="433" t="e">
        <f>IF($Y$9+(2-0)/'SFR Relationships'!$D$48*($S95-$S$9)&lt;2,$Y$9+(2-0)/'SFR Relationships'!$D$48*($S95-$S$9),2)</f>
        <v>#VALUE!</v>
      </c>
      <c r="Z95" s="437"/>
      <c r="AA95" s="437"/>
      <c r="AB95" s="437"/>
      <c r="AC95" s="437"/>
      <c r="AD95" s="445">
        <f t="shared" si="3"/>
        <v>0</v>
      </c>
      <c r="AF95" s="462"/>
    </row>
    <row r="96" spans="1:32" hidden="1" outlineLevel="1" x14ac:dyDescent="0.2">
      <c r="A96" s="462"/>
      <c r="C96" s="428" t="str">
        <f>C95</f>
        <v/>
      </c>
      <c r="D96" s="435"/>
      <c r="E96" s="437"/>
      <c r="F96" s="437"/>
      <c r="G96" s="433" t="e">
        <f>IF($G$9+(2-0)/'HTGR Relationships'!$D$46*($C96-$C$9)&lt;2,$G$9+(2-0)/'HTGR Relationships'!$D$46*($C96-$C$9),2)</f>
        <v>#VALUE!</v>
      </c>
      <c r="H96" s="433" t="e">
        <f>IF($H$9+(2-0)/'HTGR Relationships'!$D$47*($C96-$C$9)&lt;2,$H$9+(2-0)/'HTGR Relationships'!$D$47*($C96-$C$9),2)</f>
        <v>#VALUE!</v>
      </c>
      <c r="I96" s="433" t="e">
        <f>IF($I$9+(2-0)/'HTGR Relationships'!$D$48*($C96-$C$9)&lt;2,$I$9+(2-0)/'HTGR Relationships'!$D$48*($C96-$C$9),2)</f>
        <v>#VALUE!</v>
      </c>
      <c r="J96" s="437"/>
      <c r="K96" s="437"/>
      <c r="L96" s="437"/>
      <c r="M96" s="437"/>
      <c r="N96" s="445">
        <f t="shared" si="4"/>
        <v>0</v>
      </c>
      <c r="P96" s="458"/>
      <c r="S96" s="428" t="str">
        <f>S95</f>
        <v/>
      </c>
      <c r="T96" s="435"/>
      <c r="U96" s="437"/>
      <c r="V96" s="437"/>
      <c r="W96" s="433" t="e">
        <f>IF($W$9+(2-0)/'SFR Relationships'!$D$46*($S96-$S$9)&lt;2,$W$9+(2-0)/'SFR Relationships'!$D$46*($S96-$S$9),2)</f>
        <v>#VALUE!</v>
      </c>
      <c r="X96" s="433" t="e">
        <f>IF($X$9+(2-0)/'SFR Relationships'!$D$47*($S96-$S$9)&lt;2,$X$9+(2-0)/'SFR Relationships'!$D$47*($S96-$S$9),2)</f>
        <v>#VALUE!</v>
      </c>
      <c r="Y96" s="433" t="e">
        <f>IF($Y$9+(2-0)/'SFR Relationships'!$D$48*($S96-$S$9)&lt;2,$Y$9+(2-0)/'SFR Relationships'!$D$48*($S96-$S$9),2)</f>
        <v>#VALUE!</v>
      </c>
      <c r="Z96" s="437"/>
      <c r="AA96" s="437"/>
      <c r="AB96" s="437"/>
      <c r="AC96" s="437"/>
      <c r="AD96" s="445">
        <f t="shared" si="3"/>
        <v>0</v>
      </c>
      <c r="AF96" s="462"/>
    </row>
    <row r="97" spans="1:32" hidden="1" outlineLevel="1" x14ac:dyDescent="0.2">
      <c r="A97" s="462"/>
      <c r="C97" s="428" t="str">
        <f>C96</f>
        <v/>
      </c>
      <c r="D97" s="435"/>
      <c r="E97" s="437"/>
      <c r="F97" s="437"/>
      <c r="G97" s="433" t="e">
        <f>IF($G$9+(2-0)/'HTGR Relationships'!$D$46*($C97-$C$9)&lt;2,$G$9+(2-0)/'HTGR Relationships'!$D$46*($C97-$C$9),2)</f>
        <v>#VALUE!</v>
      </c>
      <c r="H97" s="433" t="e">
        <f>IF($H$9+(2-0)/'HTGR Relationships'!$D$47*($C97-$C$9)&lt;2,$H$9+(2-0)/'HTGR Relationships'!$D$47*($C97-$C$9),2)</f>
        <v>#VALUE!</v>
      </c>
      <c r="I97" s="433" t="e">
        <f>IF($I$9+(2-0)/'HTGR Relationships'!$D$48*($C97-$C$9)&lt;2,$I$9+(2-0)/'HTGR Relationships'!$D$48*($C97-$C$9),2)</f>
        <v>#VALUE!</v>
      </c>
      <c r="J97" s="437"/>
      <c r="K97" s="437"/>
      <c r="L97" s="437"/>
      <c r="M97" s="437"/>
      <c r="N97" s="445">
        <f t="shared" si="4"/>
        <v>0</v>
      </c>
      <c r="P97" s="458"/>
      <c r="S97" s="428" t="str">
        <f>S96</f>
        <v/>
      </c>
      <c r="T97" s="435"/>
      <c r="U97" s="437"/>
      <c r="V97" s="437"/>
      <c r="W97" s="433" t="e">
        <f>IF($W$9+(2-0)/'SFR Relationships'!$D$46*($S97-$S$9)&lt;2,$W$9+(2-0)/'SFR Relationships'!$D$46*($S97-$S$9),2)</f>
        <v>#VALUE!</v>
      </c>
      <c r="X97" s="433" t="e">
        <f>IF($X$9+(2-0)/'SFR Relationships'!$D$47*($S97-$S$9)&lt;2,$X$9+(2-0)/'SFR Relationships'!$D$47*($S97-$S$9),2)</f>
        <v>#VALUE!</v>
      </c>
      <c r="Y97" s="433" t="e">
        <f>IF($Y$9+(2-0)/'SFR Relationships'!$D$48*($S97-$S$9)&lt;2,$Y$9+(2-0)/'SFR Relationships'!$D$48*($S97-$S$9),2)</f>
        <v>#VALUE!</v>
      </c>
      <c r="Z97" s="437"/>
      <c r="AA97" s="437"/>
      <c r="AB97" s="437"/>
      <c r="AC97" s="437"/>
      <c r="AD97" s="445">
        <f t="shared" si="3"/>
        <v>0</v>
      </c>
      <c r="AF97" s="462"/>
    </row>
    <row r="98" spans="1:32" hidden="1" outlineLevel="1" x14ac:dyDescent="0.2">
      <c r="A98" s="462"/>
      <c r="C98" s="428" t="str">
        <f>C97</f>
        <v/>
      </c>
      <c r="D98" s="435"/>
      <c r="E98" s="437"/>
      <c r="F98" s="437"/>
      <c r="G98" s="433" t="e">
        <f>IF($G$9+(2-0)/'HTGR Relationships'!$D$46*($C98-$C$9)&lt;2,$G$9+(2-0)/'HTGR Relationships'!$D$46*($C98-$C$9),2)</f>
        <v>#VALUE!</v>
      </c>
      <c r="H98" s="433" t="e">
        <f>IF($H$9+(2-0)/'HTGR Relationships'!$D$47*($C98-$C$9)&lt;2,$H$9+(2-0)/'HTGR Relationships'!$D$47*($C98-$C$9),2)</f>
        <v>#VALUE!</v>
      </c>
      <c r="I98" s="433" t="e">
        <f>IF($I$9+(2-0)/'HTGR Relationships'!$D$48*($C98-$C$9)&lt;2,$I$9+(2-0)/'HTGR Relationships'!$D$48*($C98-$C$9),2)</f>
        <v>#VALUE!</v>
      </c>
      <c r="J98" s="437"/>
      <c r="K98" s="437"/>
      <c r="L98" s="437"/>
      <c r="M98" s="437"/>
      <c r="N98" s="445">
        <f t="shared" si="4"/>
        <v>0</v>
      </c>
      <c r="P98" s="458"/>
      <c r="S98" s="428" t="str">
        <f>S97</f>
        <v/>
      </c>
      <c r="T98" s="435"/>
      <c r="U98" s="437"/>
      <c r="V98" s="437"/>
      <c r="W98" s="433" t="e">
        <f>IF($W$9+(2-0)/'SFR Relationships'!$D$46*($S98-$S$9)&lt;2,$W$9+(2-0)/'SFR Relationships'!$D$46*($S98-$S$9),2)</f>
        <v>#VALUE!</v>
      </c>
      <c r="X98" s="433" t="e">
        <f>IF($X$9+(2-0)/'SFR Relationships'!$D$47*($S98-$S$9)&lt;2,$X$9+(2-0)/'SFR Relationships'!$D$47*($S98-$S$9),2)</f>
        <v>#VALUE!</v>
      </c>
      <c r="Y98" s="433" t="e">
        <f>IF($Y$9+(2-0)/'SFR Relationships'!$D$48*($S98-$S$9)&lt;2,$Y$9+(2-0)/'SFR Relationships'!$D$48*($S98-$S$9),2)</f>
        <v>#VALUE!</v>
      </c>
      <c r="Z98" s="437"/>
      <c r="AA98" s="437"/>
      <c r="AB98" s="437"/>
      <c r="AC98" s="437"/>
      <c r="AD98" s="445">
        <f t="shared" si="3"/>
        <v>0</v>
      </c>
      <c r="AF98" s="462"/>
    </row>
    <row r="99" spans="1:32" collapsed="1" x14ac:dyDescent="0.2">
      <c r="A99" s="462"/>
      <c r="C99" s="428" t="str">
        <f>IF(C93&lt;$G$5,C93+1,"")</f>
        <v/>
      </c>
      <c r="D99" s="434">
        <v>0.06</v>
      </c>
      <c r="E99" s="432">
        <v>1</v>
      </c>
      <c r="F99" s="435">
        <v>2</v>
      </c>
      <c r="G99" s="433" t="e">
        <f>IF($G$9+(2-0)/'HTGR Relationships'!$D$46*($C99-$C$9)&lt;2,$G$9+(2-0)/'HTGR Relationships'!$D$46*($C99-$C$9),2)</f>
        <v>#VALUE!</v>
      </c>
      <c r="H99" s="433" t="e">
        <f>IF($H$9+(2-0)/'HTGR Relationships'!$D$47*($C99-$C$9)&lt;2,$H$9+(2-0)/'HTGR Relationships'!$D$47*($C99-$C$9),2)</f>
        <v>#VALUE!</v>
      </c>
      <c r="I99" s="433" t="e">
        <f>IF($I$9+(2-0)/'HTGR Relationships'!$D$48*($C99-$C$9)&lt;2,$I$9+(2-0)/'HTGR Relationships'!$D$48*($C99-$C$9),2)</f>
        <v>#VALUE!</v>
      </c>
      <c r="J99" s="432">
        <f>J93</f>
        <v>0.8</v>
      </c>
      <c r="K99" s="432" t="b">
        <f>K93</f>
        <v>1</v>
      </c>
      <c r="L99" s="432" t="b">
        <f>L93</f>
        <v>1</v>
      </c>
      <c r="M99" s="432" t="b">
        <f>M93</f>
        <v>1</v>
      </c>
      <c r="N99" s="442">
        <f t="shared" si="4"/>
        <v>0</v>
      </c>
      <c r="P99" s="458"/>
      <c r="S99" s="428" t="str">
        <f>IF(S93&lt;$W$5,S93+1,"")</f>
        <v/>
      </c>
      <c r="T99" s="434">
        <v>0.06</v>
      </c>
      <c r="U99" s="432">
        <v>1</v>
      </c>
      <c r="V99" s="435">
        <v>2</v>
      </c>
      <c r="W99" s="433" t="e">
        <f>IF($W$9+(2-0)/'SFR Relationships'!$D$46*($S99-$S$9)&lt;2,$W$9+(2-0)/'SFR Relationships'!$D$46*($S99-$S$9),2)</f>
        <v>#VALUE!</v>
      </c>
      <c r="X99" s="433" t="e">
        <f>IF($X$9+(2-0)/'SFR Relationships'!$D$47*($S99-$S$9)&lt;2,$X$9+(2-0)/'SFR Relationships'!$D$47*($S99-$S$9),2)</f>
        <v>#VALUE!</v>
      </c>
      <c r="Y99" s="433" t="e">
        <f>IF($Y$9+(2-0)/'SFR Relationships'!$D$48*($S99-$S$9)&lt;2,$Y$9+(2-0)/'SFR Relationships'!$D$48*($S99-$S$9),2)</f>
        <v>#VALUE!</v>
      </c>
      <c r="Z99" s="432">
        <f>Z93</f>
        <v>0.8</v>
      </c>
      <c r="AA99" s="432" t="b">
        <f>AA93</f>
        <v>1</v>
      </c>
      <c r="AB99" s="432" t="b">
        <f>AB93</f>
        <v>1</v>
      </c>
      <c r="AC99" s="432" t="b">
        <f>AC93</f>
        <v>1</v>
      </c>
      <c r="AD99" s="442">
        <f t="shared" si="3"/>
        <v>0</v>
      </c>
      <c r="AF99" s="462"/>
    </row>
    <row r="100" spans="1:32" hidden="1" outlineLevel="1" x14ac:dyDescent="0.2">
      <c r="A100" s="462"/>
      <c r="C100" s="428" t="str">
        <f>C99</f>
        <v/>
      </c>
      <c r="D100" s="435"/>
      <c r="E100" s="437"/>
      <c r="F100" s="437"/>
      <c r="G100" s="433" t="e">
        <f>IF($G$9+(2-0)/'HTGR Relationships'!$D$46*($C100-$C$9)&lt;2,$G$9+(2-0)/'HTGR Relationships'!$D$46*($C100-$C$9),2)</f>
        <v>#VALUE!</v>
      </c>
      <c r="H100" s="433" t="e">
        <f>IF($H$9+(2-0)/'HTGR Relationships'!$D$47*($C100-$C$9)&lt;2,$H$9+(2-0)/'HTGR Relationships'!$D$47*($C100-$C$9),2)</f>
        <v>#VALUE!</v>
      </c>
      <c r="I100" s="433" t="e">
        <f>IF($I$9+(2-0)/'HTGR Relationships'!$D$48*($C100-$C$9)&lt;2,$I$9+(2-0)/'HTGR Relationships'!$D$48*($C100-$C$9),2)</f>
        <v>#VALUE!</v>
      </c>
      <c r="J100" s="437"/>
      <c r="K100" s="437"/>
      <c r="L100" s="437"/>
      <c r="M100" s="437"/>
      <c r="N100" s="445">
        <f t="shared" si="4"/>
        <v>0</v>
      </c>
      <c r="P100" s="458"/>
      <c r="S100" s="428" t="str">
        <f>S99</f>
        <v/>
      </c>
      <c r="T100" s="435"/>
      <c r="U100" s="437"/>
      <c r="V100" s="437"/>
      <c r="W100" s="433" t="e">
        <f>IF($W$9+(2-0)/'SFR Relationships'!$D$46*($S100-$S$9)&lt;2,$W$9+(2-0)/'SFR Relationships'!$D$46*($S100-$S$9),2)</f>
        <v>#VALUE!</v>
      </c>
      <c r="X100" s="433" t="e">
        <f>IF($X$9+(2-0)/'SFR Relationships'!$D$47*($S100-$S$9)&lt;2,$X$9+(2-0)/'SFR Relationships'!$D$47*($S100-$S$9),2)</f>
        <v>#VALUE!</v>
      </c>
      <c r="Y100" s="433" t="e">
        <f>IF($Y$9+(2-0)/'SFR Relationships'!$D$48*($S100-$S$9)&lt;2,$Y$9+(2-0)/'SFR Relationships'!$D$48*($S100-$S$9),2)</f>
        <v>#VALUE!</v>
      </c>
      <c r="Z100" s="437"/>
      <c r="AA100" s="437"/>
      <c r="AB100" s="437"/>
      <c r="AC100" s="437"/>
      <c r="AD100" s="445">
        <f t="shared" si="3"/>
        <v>0</v>
      </c>
      <c r="AF100" s="462"/>
    </row>
    <row r="101" spans="1:32" hidden="1" outlineLevel="1" x14ac:dyDescent="0.2">
      <c r="A101" s="462"/>
      <c r="C101" s="428" t="str">
        <f>C100</f>
        <v/>
      </c>
      <c r="D101" s="435"/>
      <c r="E101" s="437"/>
      <c r="F101" s="437"/>
      <c r="G101" s="433" t="e">
        <f>IF($G$9+(2-0)/'HTGR Relationships'!$D$46*($C101-$C$9)&lt;2,$G$9+(2-0)/'HTGR Relationships'!$D$46*($C101-$C$9),2)</f>
        <v>#VALUE!</v>
      </c>
      <c r="H101" s="433" t="e">
        <f>IF($H$9+(2-0)/'HTGR Relationships'!$D$47*($C101-$C$9)&lt;2,$H$9+(2-0)/'HTGR Relationships'!$D$47*($C101-$C$9),2)</f>
        <v>#VALUE!</v>
      </c>
      <c r="I101" s="433" t="e">
        <f>IF($I$9+(2-0)/'HTGR Relationships'!$D$48*($C101-$C$9)&lt;2,$I$9+(2-0)/'HTGR Relationships'!$D$48*($C101-$C$9),2)</f>
        <v>#VALUE!</v>
      </c>
      <c r="J101" s="437"/>
      <c r="K101" s="437"/>
      <c r="L101" s="437"/>
      <c r="M101" s="437"/>
      <c r="N101" s="445">
        <f t="shared" si="4"/>
        <v>0</v>
      </c>
      <c r="P101" s="458"/>
      <c r="S101" s="428" t="str">
        <f>S100</f>
        <v/>
      </c>
      <c r="T101" s="435"/>
      <c r="U101" s="437"/>
      <c r="V101" s="437"/>
      <c r="W101" s="433" t="e">
        <f>IF($W$9+(2-0)/'SFR Relationships'!$D$46*($S101-$S$9)&lt;2,$W$9+(2-0)/'SFR Relationships'!$D$46*($S101-$S$9),2)</f>
        <v>#VALUE!</v>
      </c>
      <c r="X101" s="433" t="e">
        <f>IF($X$9+(2-0)/'SFR Relationships'!$D$47*($S101-$S$9)&lt;2,$X$9+(2-0)/'SFR Relationships'!$D$47*($S101-$S$9),2)</f>
        <v>#VALUE!</v>
      </c>
      <c r="Y101" s="433" t="e">
        <f>IF($Y$9+(2-0)/'SFR Relationships'!$D$48*($S101-$S$9)&lt;2,$Y$9+(2-0)/'SFR Relationships'!$D$48*($S101-$S$9),2)</f>
        <v>#VALUE!</v>
      </c>
      <c r="Z101" s="437"/>
      <c r="AA101" s="437"/>
      <c r="AB101" s="437"/>
      <c r="AC101" s="437"/>
      <c r="AD101" s="445">
        <f t="shared" si="3"/>
        <v>0</v>
      </c>
      <c r="AF101" s="462"/>
    </row>
    <row r="102" spans="1:32" hidden="1" outlineLevel="1" x14ac:dyDescent="0.2">
      <c r="A102" s="462"/>
      <c r="C102" s="428" t="str">
        <f>C101</f>
        <v/>
      </c>
      <c r="D102" s="435"/>
      <c r="E102" s="437"/>
      <c r="F102" s="437"/>
      <c r="G102" s="433" t="e">
        <f>IF($G$9+(2-0)/'HTGR Relationships'!$D$46*($C102-$C$9)&lt;2,$G$9+(2-0)/'HTGR Relationships'!$D$46*($C102-$C$9),2)</f>
        <v>#VALUE!</v>
      </c>
      <c r="H102" s="433" t="e">
        <f>IF($H$9+(2-0)/'HTGR Relationships'!$D$47*($C102-$C$9)&lt;2,$H$9+(2-0)/'HTGR Relationships'!$D$47*($C102-$C$9),2)</f>
        <v>#VALUE!</v>
      </c>
      <c r="I102" s="433" t="e">
        <f>IF($I$9+(2-0)/'HTGR Relationships'!$D$48*($C102-$C$9)&lt;2,$I$9+(2-0)/'HTGR Relationships'!$D$48*($C102-$C$9),2)</f>
        <v>#VALUE!</v>
      </c>
      <c r="J102" s="437"/>
      <c r="K102" s="437"/>
      <c r="L102" s="437"/>
      <c r="M102" s="437"/>
      <c r="N102" s="445">
        <f t="shared" si="4"/>
        <v>0</v>
      </c>
      <c r="P102" s="458"/>
      <c r="S102" s="428" t="str">
        <f>S101</f>
        <v/>
      </c>
      <c r="T102" s="435"/>
      <c r="U102" s="437"/>
      <c r="V102" s="437"/>
      <c r="W102" s="433" t="e">
        <f>IF($W$9+(2-0)/'SFR Relationships'!$D$46*($S102-$S$9)&lt;2,$W$9+(2-0)/'SFR Relationships'!$D$46*($S102-$S$9),2)</f>
        <v>#VALUE!</v>
      </c>
      <c r="X102" s="433" t="e">
        <f>IF($X$9+(2-0)/'SFR Relationships'!$D$47*($S102-$S$9)&lt;2,$X$9+(2-0)/'SFR Relationships'!$D$47*($S102-$S$9),2)</f>
        <v>#VALUE!</v>
      </c>
      <c r="Y102" s="433" t="e">
        <f>IF($Y$9+(2-0)/'SFR Relationships'!$D$48*($S102-$S$9)&lt;2,$Y$9+(2-0)/'SFR Relationships'!$D$48*($S102-$S$9),2)</f>
        <v>#VALUE!</v>
      </c>
      <c r="Z102" s="437"/>
      <c r="AA102" s="437"/>
      <c r="AB102" s="437"/>
      <c r="AC102" s="437"/>
      <c r="AD102" s="445">
        <f t="shared" si="3"/>
        <v>0</v>
      </c>
      <c r="AF102" s="462"/>
    </row>
    <row r="103" spans="1:32" hidden="1" outlineLevel="1" x14ac:dyDescent="0.2">
      <c r="A103" s="462"/>
      <c r="C103" s="428" t="str">
        <f>C102</f>
        <v/>
      </c>
      <c r="D103" s="435"/>
      <c r="E103" s="437"/>
      <c r="F103" s="437"/>
      <c r="G103" s="433" t="e">
        <f>IF($G$9+(2-0)/'HTGR Relationships'!$D$46*($C103-$C$9)&lt;2,$G$9+(2-0)/'HTGR Relationships'!$D$46*($C103-$C$9),2)</f>
        <v>#VALUE!</v>
      </c>
      <c r="H103" s="433" t="e">
        <f>IF($H$9+(2-0)/'HTGR Relationships'!$D$47*($C103-$C$9)&lt;2,$H$9+(2-0)/'HTGR Relationships'!$D$47*($C103-$C$9),2)</f>
        <v>#VALUE!</v>
      </c>
      <c r="I103" s="433" t="e">
        <f>IF($I$9+(2-0)/'HTGR Relationships'!$D$48*($C103-$C$9)&lt;2,$I$9+(2-0)/'HTGR Relationships'!$D$48*($C103-$C$9),2)</f>
        <v>#VALUE!</v>
      </c>
      <c r="J103" s="437"/>
      <c r="K103" s="437"/>
      <c r="L103" s="437"/>
      <c r="M103" s="437"/>
      <c r="N103" s="445">
        <f t="shared" si="4"/>
        <v>0</v>
      </c>
      <c r="P103" s="458"/>
      <c r="S103" s="428" t="str">
        <f>S102</f>
        <v/>
      </c>
      <c r="T103" s="435"/>
      <c r="U103" s="437"/>
      <c r="V103" s="437"/>
      <c r="W103" s="433" t="e">
        <f>IF($W$9+(2-0)/'SFR Relationships'!$D$46*($S103-$S$9)&lt;2,$W$9+(2-0)/'SFR Relationships'!$D$46*($S103-$S$9),2)</f>
        <v>#VALUE!</v>
      </c>
      <c r="X103" s="433" t="e">
        <f>IF($X$9+(2-0)/'SFR Relationships'!$D$47*($S103-$S$9)&lt;2,$X$9+(2-0)/'SFR Relationships'!$D$47*($S103-$S$9),2)</f>
        <v>#VALUE!</v>
      </c>
      <c r="Y103" s="433" t="e">
        <f>IF($Y$9+(2-0)/'SFR Relationships'!$D$48*($S103-$S$9)&lt;2,$Y$9+(2-0)/'SFR Relationships'!$D$48*($S103-$S$9),2)</f>
        <v>#VALUE!</v>
      </c>
      <c r="Z103" s="437"/>
      <c r="AA103" s="437"/>
      <c r="AB103" s="437"/>
      <c r="AC103" s="437"/>
      <c r="AD103" s="445">
        <f t="shared" si="3"/>
        <v>0</v>
      </c>
      <c r="AF103" s="462"/>
    </row>
    <row r="104" spans="1:32" hidden="1" outlineLevel="1" x14ac:dyDescent="0.2">
      <c r="A104" s="462"/>
      <c r="C104" s="428" t="str">
        <f>C103</f>
        <v/>
      </c>
      <c r="D104" s="435"/>
      <c r="E104" s="437"/>
      <c r="F104" s="437"/>
      <c r="G104" s="433" t="e">
        <f>IF($G$9+(2-0)/'HTGR Relationships'!$D$46*($C104-$C$9)&lt;2,$G$9+(2-0)/'HTGR Relationships'!$D$46*($C104-$C$9),2)</f>
        <v>#VALUE!</v>
      </c>
      <c r="H104" s="433" t="e">
        <f>IF($H$9+(2-0)/'HTGR Relationships'!$D$47*($C104-$C$9)&lt;2,$H$9+(2-0)/'HTGR Relationships'!$D$47*($C104-$C$9),2)</f>
        <v>#VALUE!</v>
      </c>
      <c r="I104" s="433" t="e">
        <f>IF($I$9+(2-0)/'HTGR Relationships'!$D$48*($C104-$C$9)&lt;2,$I$9+(2-0)/'HTGR Relationships'!$D$48*($C104-$C$9),2)</f>
        <v>#VALUE!</v>
      </c>
      <c r="J104" s="437"/>
      <c r="K104" s="437"/>
      <c r="L104" s="437"/>
      <c r="M104" s="437"/>
      <c r="N104" s="445">
        <f t="shared" si="4"/>
        <v>0</v>
      </c>
      <c r="P104" s="458"/>
      <c r="S104" s="428" t="str">
        <f>S103</f>
        <v/>
      </c>
      <c r="T104" s="435"/>
      <c r="U104" s="437"/>
      <c r="V104" s="437"/>
      <c r="W104" s="433" t="e">
        <f>IF($W$9+(2-0)/'SFR Relationships'!$D$46*($S104-$S$9)&lt;2,$W$9+(2-0)/'SFR Relationships'!$D$46*($S104-$S$9),2)</f>
        <v>#VALUE!</v>
      </c>
      <c r="X104" s="433" t="e">
        <f>IF($X$9+(2-0)/'SFR Relationships'!$D$47*($S104-$S$9)&lt;2,$X$9+(2-0)/'SFR Relationships'!$D$47*($S104-$S$9),2)</f>
        <v>#VALUE!</v>
      </c>
      <c r="Y104" s="433" t="e">
        <f>IF($Y$9+(2-0)/'SFR Relationships'!$D$48*($S104-$S$9)&lt;2,$Y$9+(2-0)/'SFR Relationships'!$D$48*($S104-$S$9),2)</f>
        <v>#VALUE!</v>
      </c>
      <c r="Z104" s="437"/>
      <c r="AA104" s="437"/>
      <c r="AB104" s="437"/>
      <c r="AC104" s="437"/>
      <c r="AD104" s="445">
        <f t="shared" si="3"/>
        <v>0</v>
      </c>
      <c r="AF104" s="462"/>
    </row>
    <row r="105" spans="1:32" collapsed="1" x14ac:dyDescent="0.2">
      <c r="A105" s="462"/>
      <c r="C105" s="428" t="str">
        <f>IF(C99&lt;$G$5,C99+1,"")</f>
        <v/>
      </c>
      <c r="D105" s="434">
        <v>0.06</v>
      </c>
      <c r="E105" s="432">
        <v>1</v>
      </c>
      <c r="F105" s="435">
        <v>2</v>
      </c>
      <c r="G105" s="433" t="e">
        <f>IF($G$9+(2-0)/'HTGR Relationships'!$D$46*($C105-$C$9)&lt;2,$G$9+(2-0)/'HTGR Relationships'!$D$46*($C105-$C$9),2)</f>
        <v>#VALUE!</v>
      </c>
      <c r="H105" s="433" t="e">
        <f>IF($H$9+(2-0)/'HTGR Relationships'!$D$47*($C105-$C$9)&lt;2,$H$9+(2-0)/'HTGR Relationships'!$D$47*($C105-$C$9),2)</f>
        <v>#VALUE!</v>
      </c>
      <c r="I105" s="433" t="e">
        <f>IF($I$9+(2-0)/'HTGR Relationships'!$D$48*($C105-$C$9)&lt;2,$I$9+(2-0)/'HTGR Relationships'!$D$48*($C105-$C$9),2)</f>
        <v>#VALUE!</v>
      </c>
      <c r="J105" s="432">
        <f>J99</f>
        <v>0.8</v>
      </c>
      <c r="K105" s="432" t="b">
        <f>K99</f>
        <v>1</v>
      </c>
      <c r="L105" s="432" t="b">
        <f>L99</f>
        <v>1</v>
      </c>
      <c r="M105" s="432" t="b">
        <f>M99</f>
        <v>1</v>
      </c>
      <c r="N105" s="442">
        <f t="shared" si="4"/>
        <v>0</v>
      </c>
      <c r="P105" s="458"/>
      <c r="S105" s="428" t="str">
        <f>IF(S99&lt;$W$5,S99+1,"")</f>
        <v/>
      </c>
      <c r="T105" s="434">
        <v>0.06</v>
      </c>
      <c r="U105" s="432">
        <v>1</v>
      </c>
      <c r="V105" s="435">
        <v>2</v>
      </c>
      <c r="W105" s="433" t="e">
        <f>IF($W$9+(2-0)/'SFR Relationships'!$D$46*($S105-$S$9)&lt;2,$W$9+(2-0)/'SFR Relationships'!$D$46*($S105-$S$9),2)</f>
        <v>#VALUE!</v>
      </c>
      <c r="X105" s="433" t="e">
        <f>IF($X$9+(2-0)/'SFR Relationships'!$D$47*($S105-$S$9)&lt;2,$X$9+(2-0)/'SFR Relationships'!$D$47*($S105-$S$9),2)</f>
        <v>#VALUE!</v>
      </c>
      <c r="Y105" s="433" t="e">
        <f>IF($Y$9+(2-0)/'SFR Relationships'!$D$48*($S105-$S$9)&lt;2,$Y$9+(2-0)/'SFR Relationships'!$D$48*($S105-$S$9),2)</f>
        <v>#VALUE!</v>
      </c>
      <c r="Z105" s="432">
        <f>Z99</f>
        <v>0.8</v>
      </c>
      <c r="AA105" s="432" t="b">
        <f>AA99</f>
        <v>1</v>
      </c>
      <c r="AB105" s="432" t="b">
        <f>AB99</f>
        <v>1</v>
      </c>
      <c r="AC105" s="432" t="b">
        <f>AC99</f>
        <v>1</v>
      </c>
      <c r="AD105" s="442">
        <f t="shared" ref="AD105:AD123" si="5">IF(S105&lt;=$AD$5,AD102,0)</f>
        <v>0</v>
      </c>
      <c r="AF105" s="462"/>
    </row>
    <row r="106" spans="1:32" hidden="1" outlineLevel="1" x14ac:dyDescent="0.2">
      <c r="A106" s="462"/>
      <c r="C106" s="428" t="str">
        <f>C105</f>
        <v/>
      </c>
      <c r="D106" s="435"/>
      <c r="E106" s="437"/>
      <c r="F106" s="437"/>
      <c r="G106" s="433" t="e">
        <f>IF($G$9+(2-0)/'HTGR Relationships'!$D$46*($C106-$C$9)&lt;2,$G$9+(2-0)/'HTGR Relationships'!$D$46*($C106-$C$9),2)</f>
        <v>#VALUE!</v>
      </c>
      <c r="H106" s="433" t="e">
        <f>IF($H$9+(2-0)/'HTGR Relationships'!$D$47*($C106-$C$9)&lt;2,$H$9+(2-0)/'HTGR Relationships'!$D$47*($C106-$C$9),2)</f>
        <v>#VALUE!</v>
      </c>
      <c r="I106" s="433" t="e">
        <f>IF($I$9+(2-0)/'HTGR Relationships'!$D$48*($C106-$C$9)&lt;2,$I$9+(2-0)/'HTGR Relationships'!$D$48*($C106-$C$9),2)</f>
        <v>#VALUE!</v>
      </c>
      <c r="J106" s="437"/>
      <c r="K106" s="437"/>
      <c r="L106" s="437"/>
      <c r="M106" s="437"/>
      <c r="N106" s="445">
        <f t="shared" si="4"/>
        <v>0</v>
      </c>
      <c r="P106" s="458"/>
      <c r="S106" s="428" t="str">
        <f>S105</f>
        <v/>
      </c>
      <c r="T106" s="435"/>
      <c r="U106" s="437"/>
      <c r="V106" s="437"/>
      <c r="W106" s="433" t="e">
        <f>IF($W$9+(2-0)/'SFR Relationships'!$D$46*($S106-$S$9)&lt;2,$W$9+(2-0)/'SFR Relationships'!$D$46*($S106-$S$9),2)</f>
        <v>#VALUE!</v>
      </c>
      <c r="X106" s="433" t="e">
        <f>IF($X$9+(2-0)/'SFR Relationships'!$D$47*($S106-$S$9)&lt;2,$X$9+(2-0)/'SFR Relationships'!$D$47*($S106-$S$9),2)</f>
        <v>#VALUE!</v>
      </c>
      <c r="Y106" s="433" t="e">
        <f>IF($Y$9+(2-0)/'SFR Relationships'!$D$48*($S106-$S$9)&lt;2,$Y$9+(2-0)/'SFR Relationships'!$D$48*($S106-$S$9),2)</f>
        <v>#VALUE!</v>
      </c>
      <c r="Z106" s="437"/>
      <c r="AA106" s="437"/>
      <c r="AB106" s="437"/>
      <c r="AC106" s="437"/>
      <c r="AD106" s="445">
        <f t="shared" si="5"/>
        <v>0</v>
      </c>
      <c r="AF106" s="462"/>
    </row>
    <row r="107" spans="1:32" hidden="1" outlineLevel="1" x14ac:dyDescent="0.2">
      <c r="A107" s="462"/>
      <c r="C107" s="428" t="str">
        <f>C106</f>
        <v/>
      </c>
      <c r="D107" s="435"/>
      <c r="E107" s="437"/>
      <c r="F107" s="437"/>
      <c r="G107" s="433" t="e">
        <f>IF($G$9+(2-0)/'HTGR Relationships'!$D$46*($C107-$C$9)&lt;2,$G$9+(2-0)/'HTGR Relationships'!$D$46*($C107-$C$9),2)</f>
        <v>#VALUE!</v>
      </c>
      <c r="H107" s="433" t="e">
        <f>IF($H$9+(2-0)/'HTGR Relationships'!$D$47*($C107-$C$9)&lt;2,$H$9+(2-0)/'HTGR Relationships'!$D$47*($C107-$C$9),2)</f>
        <v>#VALUE!</v>
      </c>
      <c r="I107" s="433" t="e">
        <f>IF($I$9+(2-0)/'HTGR Relationships'!$D$48*($C107-$C$9)&lt;2,$I$9+(2-0)/'HTGR Relationships'!$D$48*($C107-$C$9),2)</f>
        <v>#VALUE!</v>
      </c>
      <c r="J107" s="437"/>
      <c r="K107" s="437"/>
      <c r="L107" s="437"/>
      <c r="M107" s="437"/>
      <c r="N107" s="445">
        <f t="shared" si="4"/>
        <v>0</v>
      </c>
      <c r="P107" s="458"/>
      <c r="S107" s="428" t="str">
        <f>S106</f>
        <v/>
      </c>
      <c r="T107" s="435"/>
      <c r="U107" s="437"/>
      <c r="V107" s="437"/>
      <c r="W107" s="433" t="e">
        <f>IF($W$9+(2-0)/'SFR Relationships'!$D$46*($S107-$S$9)&lt;2,$W$9+(2-0)/'SFR Relationships'!$D$46*($S107-$S$9),2)</f>
        <v>#VALUE!</v>
      </c>
      <c r="X107" s="433" t="e">
        <f>IF($X$9+(2-0)/'SFR Relationships'!$D$47*($S107-$S$9)&lt;2,$X$9+(2-0)/'SFR Relationships'!$D$47*($S107-$S$9),2)</f>
        <v>#VALUE!</v>
      </c>
      <c r="Y107" s="433" t="e">
        <f>IF($Y$9+(2-0)/'SFR Relationships'!$D$48*($S107-$S$9)&lt;2,$Y$9+(2-0)/'SFR Relationships'!$D$48*($S107-$S$9),2)</f>
        <v>#VALUE!</v>
      </c>
      <c r="Z107" s="437"/>
      <c r="AA107" s="437"/>
      <c r="AB107" s="437"/>
      <c r="AC107" s="437"/>
      <c r="AD107" s="445">
        <f t="shared" si="5"/>
        <v>0</v>
      </c>
      <c r="AF107" s="462"/>
    </row>
    <row r="108" spans="1:32" hidden="1" outlineLevel="1" x14ac:dyDescent="0.2">
      <c r="A108" s="462"/>
      <c r="C108" s="428" t="str">
        <f>C107</f>
        <v/>
      </c>
      <c r="D108" s="435"/>
      <c r="E108" s="437"/>
      <c r="F108" s="437"/>
      <c r="G108" s="433" t="e">
        <f>IF($G$9+(2-0)/'HTGR Relationships'!$D$46*($C108-$C$9)&lt;2,$G$9+(2-0)/'HTGR Relationships'!$D$46*($C108-$C$9),2)</f>
        <v>#VALUE!</v>
      </c>
      <c r="H108" s="433" t="e">
        <f>IF($H$9+(2-0)/'HTGR Relationships'!$D$47*($C108-$C$9)&lt;2,$H$9+(2-0)/'HTGR Relationships'!$D$47*($C108-$C$9),2)</f>
        <v>#VALUE!</v>
      </c>
      <c r="I108" s="433" t="e">
        <f>IF($I$9+(2-0)/'HTGR Relationships'!$D$48*($C108-$C$9)&lt;2,$I$9+(2-0)/'HTGR Relationships'!$D$48*($C108-$C$9),2)</f>
        <v>#VALUE!</v>
      </c>
      <c r="J108" s="437"/>
      <c r="K108" s="437"/>
      <c r="L108" s="437"/>
      <c r="M108" s="437"/>
      <c r="N108" s="445">
        <f t="shared" si="4"/>
        <v>0</v>
      </c>
      <c r="P108" s="458"/>
      <c r="S108" s="428" t="str">
        <f>S107</f>
        <v/>
      </c>
      <c r="T108" s="435"/>
      <c r="U108" s="437"/>
      <c r="V108" s="437"/>
      <c r="W108" s="433" t="e">
        <f>IF($W$9+(2-0)/'SFR Relationships'!$D$46*($S108-$S$9)&lt;2,$W$9+(2-0)/'SFR Relationships'!$D$46*($S108-$S$9),2)</f>
        <v>#VALUE!</v>
      </c>
      <c r="X108" s="433" t="e">
        <f>IF($X$9+(2-0)/'SFR Relationships'!$D$47*($S108-$S$9)&lt;2,$X$9+(2-0)/'SFR Relationships'!$D$47*($S108-$S$9),2)</f>
        <v>#VALUE!</v>
      </c>
      <c r="Y108" s="433" t="e">
        <f>IF($Y$9+(2-0)/'SFR Relationships'!$D$48*($S108-$S$9)&lt;2,$Y$9+(2-0)/'SFR Relationships'!$D$48*($S108-$S$9),2)</f>
        <v>#VALUE!</v>
      </c>
      <c r="Z108" s="437"/>
      <c r="AA108" s="437"/>
      <c r="AB108" s="437"/>
      <c r="AC108" s="437"/>
      <c r="AD108" s="445">
        <f t="shared" si="5"/>
        <v>0</v>
      </c>
      <c r="AF108" s="462"/>
    </row>
    <row r="109" spans="1:32" hidden="1" outlineLevel="1" x14ac:dyDescent="0.2">
      <c r="A109" s="462"/>
      <c r="C109" s="428" t="str">
        <f>C108</f>
        <v/>
      </c>
      <c r="D109" s="435"/>
      <c r="E109" s="437"/>
      <c r="F109" s="437"/>
      <c r="G109" s="433" t="e">
        <f>IF($G$9+(2-0)/'HTGR Relationships'!$D$46*($C109-$C$9)&lt;2,$G$9+(2-0)/'HTGR Relationships'!$D$46*($C109-$C$9),2)</f>
        <v>#VALUE!</v>
      </c>
      <c r="H109" s="433" t="e">
        <f>IF($H$9+(2-0)/'HTGR Relationships'!$D$47*($C109-$C$9)&lt;2,$H$9+(2-0)/'HTGR Relationships'!$D$47*($C109-$C$9),2)</f>
        <v>#VALUE!</v>
      </c>
      <c r="I109" s="433" t="e">
        <f>IF($I$9+(2-0)/'HTGR Relationships'!$D$48*($C109-$C$9)&lt;2,$I$9+(2-0)/'HTGR Relationships'!$D$48*($C109-$C$9),2)</f>
        <v>#VALUE!</v>
      </c>
      <c r="J109" s="437"/>
      <c r="K109" s="437"/>
      <c r="L109" s="437"/>
      <c r="M109" s="437"/>
      <c r="N109" s="445">
        <f t="shared" si="4"/>
        <v>0</v>
      </c>
      <c r="P109" s="458"/>
      <c r="S109" s="428" t="str">
        <f>S108</f>
        <v/>
      </c>
      <c r="T109" s="435"/>
      <c r="U109" s="437"/>
      <c r="V109" s="437"/>
      <c r="W109" s="433" t="e">
        <f>IF($W$9+(2-0)/'SFR Relationships'!$D$46*($S109-$S$9)&lt;2,$W$9+(2-0)/'SFR Relationships'!$D$46*($S109-$S$9),2)</f>
        <v>#VALUE!</v>
      </c>
      <c r="X109" s="433" t="e">
        <f>IF($X$9+(2-0)/'SFR Relationships'!$D$47*($S109-$S$9)&lt;2,$X$9+(2-0)/'SFR Relationships'!$D$47*($S109-$S$9),2)</f>
        <v>#VALUE!</v>
      </c>
      <c r="Y109" s="433" t="e">
        <f>IF($Y$9+(2-0)/'SFR Relationships'!$D$48*($S109-$S$9)&lt;2,$Y$9+(2-0)/'SFR Relationships'!$D$48*($S109-$S$9),2)</f>
        <v>#VALUE!</v>
      </c>
      <c r="Z109" s="437"/>
      <c r="AA109" s="437"/>
      <c r="AB109" s="437"/>
      <c r="AC109" s="437"/>
      <c r="AD109" s="445">
        <f t="shared" si="5"/>
        <v>0</v>
      </c>
      <c r="AF109" s="462"/>
    </row>
    <row r="110" spans="1:32" hidden="1" outlineLevel="1" x14ac:dyDescent="0.2">
      <c r="A110" s="462"/>
      <c r="C110" s="428" t="str">
        <f>C109</f>
        <v/>
      </c>
      <c r="D110" s="435"/>
      <c r="E110" s="437"/>
      <c r="F110" s="437"/>
      <c r="G110" s="433" t="e">
        <f>IF($G$9+(2-0)/'HTGR Relationships'!$D$46*($C110-$C$9)&lt;2,$G$9+(2-0)/'HTGR Relationships'!$D$46*($C110-$C$9),2)</f>
        <v>#VALUE!</v>
      </c>
      <c r="H110" s="433" t="e">
        <f>IF($H$9+(2-0)/'HTGR Relationships'!$D$47*($C110-$C$9)&lt;2,$H$9+(2-0)/'HTGR Relationships'!$D$47*($C110-$C$9),2)</f>
        <v>#VALUE!</v>
      </c>
      <c r="I110" s="433" t="e">
        <f>IF($I$9+(2-0)/'HTGR Relationships'!$D$48*($C110-$C$9)&lt;2,$I$9+(2-0)/'HTGR Relationships'!$D$48*($C110-$C$9),2)</f>
        <v>#VALUE!</v>
      </c>
      <c r="J110" s="437"/>
      <c r="K110" s="437"/>
      <c r="L110" s="437"/>
      <c r="M110" s="437"/>
      <c r="N110" s="445">
        <f t="shared" si="4"/>
        <v>0</v>
      </c>
      <c r="P110" s="458"/>
      <c r="S110" s="428" t="str">
        <f>S109</f>
        <v/>
      </c>
      <c r="T110" s="435"/>
      <c r="U110" s="437"/>
      <c r="V110" s="437"/>
      <c r="W110" s="433" t="e">
        <f>IF($W$9+(2-0)/'SFR Relationships'!$D$46*($S110-$S$9)&lt;2,$W$9+(2-0)/'SFR Relationships'!$D$46*($S110-$S$9),2)</f>
        <v>#VALUE!</v>
      </c>
      <c r="X110" s="433" t="e">
        <f>IF($X$9+(2-0)/'SFR Relationships'!$D$47*($S110-$S$9)&lt;2,$X$9+(2-0)/'SFR Relationships'!$D$47*($S110-$S$9),2)</f>
        <v>#VALUE!</v>
      </c>
      <c r="Y110" s="433" t="e">
        <f>IF($Y$9+(2-0)/'SFR Relationships'!$D$48*($S110-$S$9)&lt;2,$Y$9+(2-0)/'SFR Relationships'!$D$48*($S110-$S$9),2)</f>
        <v>#VALUE!</v>
      </c>
      <c r="Z110" s="437"/>
      <c r="AA110" s="437"/>
      <c r="AB110" s="437"/>
      <c r="AC110" s="437"/>
      <c r="AD110" s="445">
        <f t="shared" si="5"/>
        <v>0</v>
      </c>
      <c r="AF110" s="462"/>
    </row>
    <row r="111" spans="1:32" collapsed="1" x14ac:dyDescent="0.2">
      <c r="A111" s="462"/>
      <c r="C111" s="428" t="str">
        <f>IF(C105&lt;$G$5,C105+1,"")</f>
        <v/>
      </c>
      <c r="D111" s="434">
        <v>0.06</v>
      </c>
      <c r="E111" s="432">
        <v>1</v>
      </c>
      <c r="F111" s="435">
        <v>2</v>
      </c>
      <c r="G111" s="433" t="e">
        <f>IF($G$9+(2-0)/'HTGR Relationships'!$D$46*($C111-$C$9)&lt;2,$G$9+(2-0)/'HTGR Relationships'!$D$46*($C111-$C$9),2)</f>
        <v>#VALUE!</v>
      </c>
      <c r="H111" s="433" t="e">
        <f>IF($H$9+(2-0)/'HTGR Relationships'!$D$47*($C111-$C$9)&lt;2,$H$9+(2-0)/'HTGR Relationships'!$D$47*($C111-$C$9),2)</f>
        <v>#VALUE!</v>
      </c>
      <c r="I111" s="433" t="e">
        <f>IF($I$9+(2-0)/'HTGR Relationships'!$D$48*($C111-$C$9)&lt;2,$I$9+(2-0)/'HTGR Relationships'!$D$48*($C111-$C$9),2)</f>
        <v>#VALUE!</v>
      </c>
      <c r="J111" s="432">
        <f>J105</f>
        <v>0.8</v>
      </c>
      <c r="K111" s="432" t="b">
        <f>K105</f>
        <v>1</v>
      </c>
      <c r="L111" s="432" t="b">
        <f>L105</f>
        <v>1</v>
      </c>
      <c r="M111" s="432" t="b">
        <f>M105</f>
        <v>1</v>
      </c>
      <c r="N111" s="442">
        <f t="shared" si="4"/>
        <v>0</v>
      </c>
      <c r="P111" s="458"/>
      <c r="S111" s="428" t="str">
        <f>IF(S105&lt;$W$5,S105+1,"")</f>
        <v/>
      </c>
      <c r="T111" s="434">
        <v>0.06</v>
      </c>
      <c r="U111" s="432">
        <v>1</v>
      </c>
      <c r="V111" s="435">
        <v>2</v>
      </c>
      <c r="W111" s="433" t="e">
        <f>IF($W$9+(2-0)/'SFR Relationships'!$D$46*($S111-$S$9)&lt;2,$W$9+(2-0)/'SFR Relationships'!$D$46*($S111-$S$9),2)</f>
        <v>#VALUE!</v>
      </c>
      <c r="X111" s="433" t="e">
        <f>IF($X$9+(2-0)/'SFR Relationships'!$D$47*($S111-$S$9)&lt;2,$X$9+(2-0)/'SFR Relationships'!$D$47*($S111-$S$9),2)</f>
        <v>#VALUE!</v>
      </c>
      <c r="Y111" s="433" t="e">
        <f>IF($Y$9+(2-0)/'SFR Relationships'!$D$48*($S111-$S$9)&lt;2,$Y$9+(2-0)/'SFR Relationships'!$D$48*($S111-$S$9),2)</f>
        <v>#VALUE!</v>
      </c>
      <c r="Z111" s="432">
        <f>Z105</f>
        <v>0.8</v>
      </c>
      <c r="AA111" s="432" t="b">
        <f>AA105</f>
        <v>1</v>
      </c>
      <c r="AB111" s="432" t="b">
        <f>AB105</f>
        <v>1</v>
      </c>
      <c r="AC111" s="432" t="b">
        <f>AC105</f>
        <v>1</v>
      </c>
      <c r="AD111" s="442">
        <f t="shared" si="5"/>
        <v>0</v>
      </c>
      <c r="AF111" s="462"/>
    </row>
    <row r="112" spans="1:32" hidden="1" outlineLevel="1" x14ac:dyDescent="0.2">
      <c r="A112" s="462"/>
      <c r="C112" s="428" t="str">
        <f>C111</f>
        <v/>
      </c>
      <c r="D112" s="435"/>
      <c r="E112" s="437"/>
      <c r="F112" s="437"/>
      <c r="G112" s="433" t="e">
        <f>IF($G$9+(2-0)/'HTGR Relationships'!$D$46*($C112-$C$9)&lt;2,$G$9+(2-0)/'HTGR Relationships'!$D$46*($C112-$C$9),2)</f>
        <v>#VALUE!</v>
      </c>
      <c r="H112" s="433" t="e">
        <f>IF($H$9+(2-0)/'HTGR Relationships'!$D$47*($C112-$C$9)&lt;2,$H$9+(2-0)/'HTGR Relationships'!$D$47*($C112-$C$9),2)</f>
        <v>#VALUE!</v>
      </c>
      <c r="I112" s="433" t="e">
        <f>IF($I$9+(2-0)/'HTGR Relationships'!$D$48*($C112-$C$9)&lt;2,$I$9+(2-0)/'HTGR Relationships'!$D$48*($C112-$C$9),2)</f>
        <v>#VALUE!</v>
      </c>
      <c r="J112" s="437"/>
      <c r="K112" s="437"/>
      <c r="L112" s="437"/>
      <c r="M112" s="437"/>
      <c r="N112" s="445">
        <f t="shared" si="4"/>
        <v>0</v>
      </c>
      <c r="P112" s="458"/>
      <c r="S112" s="428" t="str">
        <f>S111</f>
        <v/>
      </c>
      <c r="T112" s="435"/>
      <c r="U112" s="437"/>
      <c r="V112" s="437"/>
      <c r="W112" s="433" t="e">
        <f>IF($W$9+(2-0)/'SFR Relationships'!$D$46*($S112-$S$9)&lt;2,$W$9+(2-0)/'SFR Relationships'!$D$46*($S112-$S$9),2)</f>
        <v>#VALUE!</v>
      </c>
      <c r="X112" s="433" t="e">
        <f>IF($X$9+(2-0)/'SFR Relationships'!$D$47*($S112-$S$9)&lt;2,$X$9+(2-0)/'SFR Relationships'!$D$47*($S112-$S$9),2)</f>
        <v>#VALUE!</v>
      </c>
      <c r="Y112" s="433" t="e">
        <f>IF($Y$9+(2-0)/'SFR Relationships'!$D$48*($S112-$S$9)&lt;2,$Y$9+(2-0)/'SFR Relationships'!$D$48*($S112-$S$9),2)</f>
        <v>#VALUE!</v>
      </c>
      <c r="Z112" s="437"/>
      <c r="AA112" s="437"/>
      <c r="AB112" s="437"/>
      <c r="AC112" s="437"/>
      <c r="AD112" s="445">
        <f t="shared" si="5"/>
        <v>0</v>
      </c>
      <c r="AF112" s="462"/>
    </row>
    <row r="113" spans="1:32" hidden="1" outlineLevel="1" x14ac:dyDescent="0.2">
      <c r="A113" s="462"/>
      <c r="C113" s="428" t="str">
        <f>C112</f>
        <v/>
      </c>
      <c r="D113" s="435"/>
      <c r="E113" s="437"/>
      <c r="F113" s="437"/>
      <c r="G113" s="433" t="e">
        <f>IF($G$9+(2-0)/'HTGR Relationships'!$D$46*($C113-$C$9)&lt;2,$G$9+(2-0)/'HTGR Relationships'!$D$46*($C113-$C$9),2)</f>
        <v>#VALUE!</v>
      </c>
      <c r="H113" s="433" t="e">
        <f>IF($H$9+(2-0)/'HTGR Relationships'!$D$47*($C113-$C$9)&lt;2,$H$9+(2-0)/'HTGR Relationships'!$D$47*($C113-$C$9),2)</f>
        <v>#VALUE!</v>
      </c>
      <c r="I113" s="433" t="e">
        <f>IF($I$9+(2-0)/'HTGR Relationships'!$D$48*($C113-$C$9)&lt;2,$I$9+(2-0)/'HTGR Relationships'!$D$48*($C113-$C$9),2)</f>
        <v>#VALUE!</v>
      </c>
      <c r="J113" s="437"/>
      <c r="K113" s="437"/>
      <c r="L113" s="437"/>
      <c r="M113" s="437"/>
      <c r="N113" s="445">
        <f t="shared" si="4"/>
        <v>0</v>
      </c>
      <c r="P113" s="458"/>
      <c r="S113" s="428" t="str">
        <f>S112</f>
        <v/>
      </c>
      <c r="T113" s="435"/>
      <c r="U113" s="437"/>
      <c r="V113" s="437"/>
      <c r="W113" s="433" t="e">
        <f>IF($W$9+(2-0)/'SFR Relationships'!$D$46*($S113-$S$9)&lt;2,$W$9+(2-0)/'SFR Relationships'!$D$46*($S113-$S$9),2)</f>
        <v>#VALUE!</v>
      </c>
      <c r="X113" s="433" t="e">
        <f>IF($X$9+(2-0)/'SFR Relationships'!$D$47*($S113-$S$9)&lt;2,$X$9+(2-0)/'SFR Relationships'!$D$47*($S113-$S$9),2)</f>
        <v>#VALUE!</v>
      </c>
      <c r="Y113" s="433" t="e">
        <f>IF($Y$9+(2-0)/'SFR Relationships'!$D$48*($S113-$S$9)&lt;2,$Y$9+(2-0)/'SFR Relationships'!$D$48*($S113-$S$9),2)</f>
        <v>#VALUE!</v>
      </c>
      <c r="Z113" s="437"/>
      <c r="AA113" s="437"/>
      <c r="AB113" s="437"/>
      <c r="AC113" s="437"/>
      <c r="AD113" s="445">
        <f t="shared" si="5"/>
        <v>0</v>
      </c>
      <c r="AF113" s="462"/>
    </row>
    <row r="114" spans="1:32" hidden="1" outlineLevel="1" x14ac:dyDescent="0.2">
      <c r="A114" s="462"/>
      <c r="C114" s="428" t="str">
        <f>C113</f>
        <v/>
      </c>
      <c r="D114" s="435"/>
      <c r="E114" s="437"/>
      <c r="F114" s="437"/>
      <c r="G114" s="433" t="e">
        <f>IF($G$9+(2-0)/'HTGR Relationships'!$D$46*($C114-$C$9)&lt;2,$G$9+(2-0)/'HTGR Relationships'!$D$46*($C114-$C$9),2)</f>
        <v>#VALUE!</v>
      </c>
      <c r="H114" s="433" t="e">
        <f>IF($H$9+(2-0)/'HTGR Relationships'!$D$47*($C114-$C$9)&lt;2,$H$9+(2-0)/'HTGR Relationships'!$D$47*($C114-$C$9),2)</f>
        <v>#VALUE!</v>
      </c>
      <c r="I114" s="433" t="e">
        <f>IF($I$9+(2-0)/'HTGR Relationships'!$D$48*($C114-$C$9)&lt;2,$I$9+(2-0)/'HTGR Relationships'!$D$48*($C114-$C$9),2)</f>
        <v>#VALUE!</v>
      </c>
      <c r="J114" s="437"/>
      <c r="K114" s="437"/>
      <c r="L114" s="437"/>
      <c r="M114" s="437"/>
      <c r="N114" s="445">
        <f t="shared" si="4"/>
        <v>0</v>
      </c>
      <c r="P114" s="458"/>
      <c r="S114" s="428" t="str">
        <f>S113</f>
        <v/>
      </c>
      <c r="T114" s="435"/>
      <c r="U114" s="437"/>
      <c r="V114" s="437"/>
      <c r="W114" s="433" t="e">
        <f>IF($W$9+(2-0)/'SFR Relationships'!$D$46*($S114-$S$9)&lt;2,$W$9+(2-0)/'SFR Relationships'!$D$46*($S114-$S$9),2)</f>
        <v>#VALUE!</v>
      </c>
      <c r="X114" s="433" t="e">
        <f>IF($X$9+(2-0)/'SFR Relationships'!$D$47*($S114-$S$9)&lt;2,$X$9+(2-0)/'SFR Relationships'!$D$47*($S114-$S$9),2)</f>
        <v>#VALUE!</v>
      </c>
      <c r="Y114" s="433" t="e">
        <f>IF($Y$9+(2-0)/'SFR Relationships'!$D$48*($S114-$S$9)&lt;2,$Y$9+(2-0)/'SFR Relationships'!$D$48*($S114-$S$9),2)</f>
        <v>#VALUE!</v>
      </c>
      <c r="Z114" s="437"/>
      <c r="AA114" s="437"/>
      <c r="AB114" s="437"/>
      <c r="AC114" s="437"/>
      <c r="AD114" s="445">
        <f t="shared" si="5"/>
        <v>0</v>
      </c>
      <c r="AF114" s="462"/>
    </row>
    <row r="115" spans="1:32" hidden="1" outlineLevel="1" x14ac:dyDescent="0.2">
      <c r="A115" s="462"/>
      <c r="C115" s="428" t="str">
        <f>C114</f>
        <v/>
      </c>
      <c r="D115" s="435"/>
      <c r="E115" s="437"/>
      <c r="F115" s="437"/>
      <c r="G115" s="433" t="e">
        <f>IF($G$9+(2-0)/'HTGR Relationships'!$D$46*($C115-$C$9)&lt;2,$G$9+(2-0)/'HTGR Relationships'!$D$46*($C115-$C$9),2)</f>
        <v>#VALUE!</v>
      </c>
      <c r="H115" s="433" t="e">
        <f>IF($H$9+(2-0)/'HTGR Relationships'!$D$47*($C115-$C$9)&lt;2,$H$9+(2-0)/'HTGR Relationships'!$D$47*($C115-$C$9),2)</f>
        <v>#VALUE!</v>
      </c>
      <c r="I115" s="433" t="e">
        <f>IF($I$9+(2-0)/'HTGR Relationships'!$D$48*($C115-$C$9)&lt;2,$I$9+(2-0)/'HTGR Relationships'!$D$48*($C115-$C$9),2)</f>
        <v>#VALUE!</v>
      </c>
      <c r="J115" s="437"/>
      <c r="K115" s="437"/>
      <c r="L115" s="437"/>
      <c r="M115" s="437"/>
      <c r="N115" s="445">
        <f t="shared" si="4"/>
        <v>0</v>
      </c>
      <c r="P115" s="458"/>
      <c r="S115" s="428" t="str">
        <f>S114</f>
        <v/>
      </c>
      <c r="T115" s="435"/>
      <c r="U115" s="437"/>
      <c r="V115" s="437"/>
      <c r="W115" s="433" t="e">
        <f>IF($W$9+(2-0)/'SFR Relationships'!$D$46*($S115-$S$9)&lt;2,$W$9+(2-0)/'SFR Relationships'!$D$46*($S115-$S$9),2)</f>
        <v>#VALUE!</v>
      </c>
      <c r="X115" s="433" t="e">
        <f>IF($X$9+(2-0)/'SFR Relationships'!$D$47*($S115-$S$9)&lt;2,$X$9+(2-0)/'SFR Relationships'!$D$47*($S115-$S$9),2)</f>
        <v>#VALUE!</v>
      </c>
      <c r="Y115" s="433" t="e">
        <f>IF($Y$9+(2-0)/'SFR Relationships'!$D$48*($S115-$S$9)&lt;2,$Y$9+(2-0)/'SFR Relationships'!$D$48*($S115-$S$9),2)</f>
        <v>#VALUE!</v>
      </c>
      <c r="Z115" s="437"/>
      <c r="AA115" s="437"/>
      <c r="AB115" s="437"/>
      <c r="AC115" s="437"/>
      <c r="AD115" s="445">
        <f t="shared" si="5"/>
        <v>0</v>
      </c>
      <c r="AF115" s="462"/>
    </row>
    <row r="116" spans="1:32" hidden="1" outlineLevel="1" x14ac:dyDescent="0.2">
      <c r="A116" s="462"/>
      <c r="C116" s="428" t="str">
        <f>C115</f>
        <v/>
      </c>
      <c r="D116" s="435"/>
      <c r="E116" s="437"/>
      <c r="F116" s="437"/>
      <c r="G116" s="433" t="e">
        <f>IF($G$9+(2-0)/'HTGR Relationships'!$D$46*($C116-$C$9)&lt;2,$G$9+(2-0)/'HTGR Relationships'!$D$46*($C116-$C$9),2)</f>
        <v>#VALUE!</v>
      </c>
      <c r="H116" s="433" t="e">
        <f>IF($H$9+(2-0)/'HTGR Relationships'!$D$47*($C116-$C$9)&lt;2,$H$9+(2-0)/'HTGR Relationships'!$D$47*($C116-$C$9),2)</f>
        <v>#VALUE!</v>
      </c>
      <c r="I116" s="433" t="e">
        <f>IF($I$9+(2-0)/'HTGR Relationships'!$D$48*($C116-$C$9)&lt;2,$I$9+(2-0)/'HTGR Relationships'!$D$48*($C116-$C$9),2)</f>
        <v>#VALUE!</v>
      </c>
      <c r="J116" s="437"/>
      <c r="K116" s="437"/>
      <c r="L116" s="437"/>
      <c r="M116" s="437"/>
      <c r="N116" s="445">
        <f t="shared" si="4"/>
        <v>0</v>
      </c>
      <c r="P116" s="458"/>
      <c r="S116" s="428" t="str">
        <f>S115</f>
        <v/>
      </c>
      <c r="T116" s="435"/>
      <c r="U116" s="437"/>
      <c r="V116" s="437"/>
      <c r="W116" s="433" t="e">
        <f>IF($W$9+(2-0)/'SFR Relationships'!$D$46*($S116-$S$9)&lt;2,$W$9+(2-0)/'SFR Relationships'!$D$46*($S116-$S$9),2)</f>
        <v>#VALUE!</v>
      </c>
      <c r="X116" s="433" t="e">
        <f>IF($X$9+(2-0)/'SFR Relationships'!$D$47*($S116-$S$9)&lt;2,$X$9+(2-0)/'SFR Relationships'!$D$47*($S116-$S$9),2)</f>
        <v>#VALUE!</v>
      </c>
      <c r="Y116" s="433" t="e">
        <f>IF($Y$9+(2-0)/'SFR Relationships'!$D$48*($S116-$S$9)&lt;2,$Y$9+(2-0)/'SFR Relationships'!$D$48*($S116-$S$9),2)</f>
        <v>#VALUE!</v>
      </c>
      <c r="Z116" s="437"/>
      <c r="AA116" s="437"/>
      <c r="AB116" s="437"/>
      <c r="AC116" s="437"/>
      <c r="AD116" s="445">
        <f t="shared" si="5"/>
        <v>0</v>
      </c>
      <c r="AF116" s="462"/>
    </row>
    <row r="117" spans="1:32" collapsed="1" x14ac:dyDescent="0.2">
      <c r="A117" s="462"/>
      <c r="C117" s="428" t="str">
        <f>IF(C111&lt;$G$5,C111+1,"")</f>
        <v/>
      </c>
      <c r="D117" s="434">
        <v>0.06</v>
      </c>
      <c r="E117" s="432">
        <v>1</v>
      </c>
      <c r="F117" s="435">
        <v>2</v>
      </c>
      <c r="G117" s="433" t="e">
        <f>IF($G$9+(2-0)/'HTGR Relationships'!$D$46*($C117-$C$9)&lt;2,$G$9+(2-0)/'HTGR Relationships'!$D$46*($C117-$C$9),2)</f>
        <v>#VALUE!</v>
      </c>
      <c r="H117" s="433" t="e">
        <f>IF($H$9+(2-0)/'HTGR Relationships'!$D$47*($C117-$C$9)&lt;2,$H$9+(2-0)/'HTGR Relationships'!$D$47*($C117-$C$9),2)</f>
        <v>#VALUE!</v>
      </c>
      <c r="I117" s="433" t="e">
        <f>IF($I$9+(2-0)/'HTGR Relationships'!$D$48*($C117-$C$9)&lt;2,$I$9+(2-0)/'HTGR Relationships'!$D$48*($C117-$C$9),2)</f>
        <v>#VALUE!</v>
      </c>
      <c r="J117" s="432">
        <f>J111</f>
        <v>0.8</v>
      </c>
      <c r="K117" s="432" t="b">
        <f>K111</f>
        <v>1</v>
      </c>
      <c r="L117" s="432" t="b">
        <f>L111</f>
        <v>1</v>
      </c>
      <c r="M117" s="432" t="b">
        <f>M111</f>
        <v>1</v>
      </c>
      <c r="N117" s="442">
        <f t="shared" si="4"/>
        <v>0</v>
      </c>
      <c r="P117" s="458"/>
      <c r="S117" s="428" t="str">
        <f>IF(S111&lt;$W$5,S111+1,"")</f>
        <v/>
      </c>
      <c r="T117" s="434">
        <v>0.06</v>
      </c>
      <c r="U117" s="432">
        <v>1</v>
      </c>
      <c r="V117" s="435">
        <v>2</v>
      </c>
      <c r="W117" s="433" t="e">
        <f>IF($W$9+(2-0)/'SFR Relationships'!$D$46*($S117-$S$9)&lt;2,$W$9+(2-0)/'SFR Relationships'!$D$46*($S117-$S$9),2)</f>
        <v>#VALUE!</v>
      </c>
      <c r="X117" s="433" t="e">
        <f>IF($X$9+(2-0)/'SFR Relationships'!$D$47*($S117-$S$9)&lt;2,$X$9+(2-0)/'SFR Relationships'!$D$47*($S117-$S$9),2)</f>
        <v>#VALUE!</v>
      </c>
      <c r="Y117" s="433" t="e">
        <f>IF($Y$9+(2-0)/'SFR Relationships'!$D$48*($S117-$S$9)&lt;2,$Y$9+(2-0)/'SFR Relationships'!$D$48*($S117-$S$9),2)</f>
        <v>#VALUE!</v>
      </c>
      <c r="Z117" s="432">
        <f>Z111</f>
        <v>0.8</v>
      </c>
      <c r="AA117" s="432" t="b">
        <f>AA111</f>
        <v>1</v>
      </c>
      <c r="AB117" s="432" t="b">
        <f>AB111</f>
        <v>1</v>
      </c>
      <c r="AC117" s="432" t="b">
        <f>AC111</f>
        <v>1</v>
      </c>
      <c r="AD117" s="442">
        <f t="shared" si="5"/>
        <v>0</v>
      </c>
      <c r="AF117" s="462"/>
    </row>
    <row r="118" spans="1:32" hidden="1" outlineLevel="1" x14ac:dyDescent="0.2">
      <c r="A118" s="462"/>
      <c r="C118" s="428" t="str">
        <f>C117</f>
        <v/>
      </c>
      <c r="D118" s="435"/>
      <c r="E118" s="437"/>
      <c r="F118" s="437"/>
      <c r="G118" s="433" t="e">
        <f>IF($G$9+(2-0)/'HTGR Relationships'!$D$46*($C118-$C$9)&lt;2,$G$9+(2-0)/'HTGR Relationships'!$D$46*($C118-$C$9),2)</f>
        <v>#VALUE!</v>
      </c>
      <c r="H118" s="433" t="e">
        <f>IF($H$9+(2-0)/'HTGR Relationships'!$D$47*($C118-$C$9)&lt;2,$H$9+(2-0)/'HTGR Relationships'!$D$47*($C118-$C$9),2)</f>
        <v>#VALUE!</v>
      </c>
      <c r="I118" s="433" t="e">
        <f>IF($I$9+(2-0)/'HTGR Relationships'!$D$48*($C118-$C$9)&lt;2,$I$9+(2-0)/'HTGR Relationships'!$D$48*($C118-$C$9),2)</f>
        <v>#VALUE!</v>
      </c>
      <c r="J118" s="437"/>
      <c r="K118" s="437"/>
      <c r="L118" s="437"/>
      <c r="M118" s="437"/>
      <c r="N118" s="445">
        <f t="shared" si="4"/>
        <v>0</v>
      </c>
      <c r="P118" s="458"/>
      <c r="S118" s="428" t="str">
        <f>S117</f>
        <v/>
      </c>
      <c r="T118" s="435"/>
      <c r="U118" s="437"/>
      <c r="V118" s="437"/>
      <c r="W118" s="433" t="e">
        <f>IF($W$9+(2-0)/'SFR Relationships'!$D$46*($S118-$S$9)&lt;2,$W$9+(2-0)/'SFR Relationships'!$D$46*($S118-$S$9),2)</f>
        <v>#VALUE!</v>
      </c>
      <c r="X118" s="433" t="e">
        <f>IF($X$9+(2-0)/'SFR Relationships'!$D$47*($S118-$S$9)&lt;2,$X$9+(2-0)/'SFR Relationships'!$D$47*($S118-$S$9),2)</f>
        <v>#VALUE!</v>
      </c>
      <c r="Y118" s="433" t="e">
        <f>IF($Y$9+(2-0)/'SFR Relationships'!$D$48*($S118-$S$9)&lt;2,$Y$9+(2-0)/'SFR Relationships'!$D$48*($S118-$S$9),2)</f>
        <v>#VALUE!</v>
      </c>
      <c r="Z118" s="437"/>
      <c r="AA118" s="437"/>
      <c r="AB118" s="437"/>
      <c r="AC118" s="437"/>
      <c r="AD118" s="445">
        <f t="shared" si="5"/>
        <v>0</v>
      </c>
      <c r="AF118" s="462"/>
    </row>
    <row r="119" spans="1:32" hidden="1" outlineLevel="1" x14ac:dyDescent="0.2">
      <c r="A119" s="462"/>
      <c r="C119" s="428" t="str">
        <f>C118</f>
        <v/>
      </c>
      <c r="D119" s="435"/>
      <c r="E119" s="437"/>
      <c r="F119" s="437"/>
      <c r="G119" s="433" t="e">
        <f>IF($G$9+(2-0)/'HTGR Relationships'!$D$46*($C119-$C$9)&lt;2,$G$9+(2-0)/'HTGR Relationships'!$D$46*($C119-$C$9),2)</f>
        <v>#VALUE!</v>
      </c>
      <c r="H119" s="433" t="e">
        <f>IF($H$9+(2-0)/'HTGR Relationships'!$D$47*($C119-$C$9)&lt;2,$H$9+(2-0)/'HTGR Relationships'!$D$47*($C119-$C$9),2)</f>
        <v>#VALUE!</v>
      </c>
      <c r="I119" s="433" t="e">
        <f>IF($I$9+(2-0)/'HTGR Relationships'!$D$48*($C119-$C$9)&lt;2,$I$9+(2-0)/'HTGR Relationships'!$D$48*($C119-$C$9),2)</f>
        <v>#VALUE!</v>
      </c>
      <c r="J119" s="437"/>
      <c r="K119" s="437"/>
      <c r="L119" s="437"/>
      <c r="M119" s="437"/>
      <c r="N119" s="445">
        <f t="shared" si="4"/>
        <v>0</v>
      </c>
      <c r="P119" s="458"/>
      <c r="S119" s="428" t="str">
        <f>S118</f>
        <v/>
      </c>
      <c r="T119" s="435"/>
      <c r="U119" s="437"/>
      <c r="V119" s="437"/>
      <c r="W119" s="433" t="e">
        <f>IF($W$9+(2-0)/'SFR Relationships'!$D$46*($S119-$S$9)&lt;2,$W$9+(2-0)/'SFR Relationships'!$D$46*($S119-$S$9),2)</f>
        <v>#VALUE!</v>
      </c>
      <c r="X119" s="433" t="e">
        <f>IF($X$9+(2-0)/'SFR Relationships'!$D$47*($S119-$S$9)&lt;2,$X$9+(2-0)/'SFR Relationships'!$D$47*($S119-$S$9),2)</f>
        <v>#VALUE!</v>
      </c>
      <c r="Y119" s="433" t="e">
        <f>IF($Y$9+(2-0)/'SFR Relationships'!$D$48*($S119-$S$9)&lt;2,$Y$9+(2-0)/'SFR Relationships'!$D$48*($S119-$S$9),2)</f>
        <v>#VALUE!</v>
      </c>
      <c r="Z119" s="437"/>
      <c r="AA119" s="437"/>
      <c r="AB119" s="437"/>
      <c r="AC119" s="437"/>
      <c r="AD119" s="445">
        <f t="shared" si="5"/>
        <v>0</v>
      </c>
      <c r="AF119" s="462"/>
    </row>
    <row r="120" spans="1:32" hidden="1" outlineLevel="1" x14ac:dyDescent="0.2">
      <c r="A120" s="462"/>
      <c r="C120" s="428" t="str">
        <f>C119</f>
        <v/>
      </c>
      <c r="D120" s="435"/>
      <c r="E120" s="437"/>
      <c r="F120" s="437"/>
      <c r="G120" s="433" t="e">
        <f>IF($G$9+(2-0)/'HTGR Relationships'!$D$46*($C120-$C$9)&lt;2,$G$9+(2-0)/'HTGR Relationships'!$D$46*($C120-$C$9),2)</f>
        <v>#VALUE!</v>
      </c>
      <c r="H120" s="433" t="e">
        <f>IF($H$9+(2-0)/'HTGR Relationships'!$D$47*($C120-$C$9)&lt;2,$H$9+(2-0)/'HTGR Relationships'!$D$47*($C120-$C$9),2)</f>
        <v>#VALUE!</v>
      </c>
      <c r="I120" s="433" t="e">
        <f>IF($I$9+(2-0)/'HTGR Relationships'!$D$48*($C120-$C$9)&lt;2,$I$9+(2-0)/'HTGR Relationships'!$D$48*($C120-$C$9),2)</f>
        <v>#VALUE!</v>
      </c>
      <c r="J120" s="437"/>
      <c r="K120" s="437"/>
      <c r="L120" s="437"/>
      <c r="M120" s="437"/>
      <c r="N120" s="445">
        <f t="shared" si="4"/>
        <v>0</v>
      </c>
      <c r="P120" s="458"/>
      <c r="S120" s="428" t="str">
        <f>S119</f>
        <v/>
      </c>
      <c r="T120" s="435"/>
      <c r="U120" s="437"/>
      <c r="V120" s="437"/>
      <c r="W120" s="433" t="e">
        <f>IF($W$9+(2-0)/'SFR Relationships'!$D$46*($S120-$S$9)&lt;2,$W$9+(2-0)/'SFR Relationships'!$D$46*($S120-$S$9),2)</f>
        <v>#VALUE!</v>
      </c>
      <c r="X120" s="433" t="e">
        <f>IF($X$9+(2-0)/'SFR Relationships'!$D$47*($S120-$S$9)&lt;2,$X$9+(2-0)/'SFR Relationships'!$D$47*($S120-$S$9),2)</f>
        <v>#VALUE!</v>
      </c>
      <c r="Y120" s="433" t="e">
        <f>IF($Y$9+(2-0)/'SFR Relationships'!$D$48*($S120-$S$9)&lt;2,$Y$9+(2-0)/'SFR Relationships'!$D$48*($S120-$S$9),2)</f>
        <v>#VALUE!</v>
      </c>
      <c r="Z120" s="437"/>
      <c r="AA120" s="437"/>
      <c r="AB120" s="437"/>
      <c r="AC120" s="437"/>
      <c r="AD120" s="445">
        <f t="shared" si="5"/>
        <v>0</v>
      </c>
      <c r="AF120" s="462"/>
    </row>
    <row r="121" spans="1:32" hidden="1" outlineLevel="1" x14ac:dyDescent="0.2">
      <c r="A121" s="462"/>
      <c r="C121" s="428" t="str">
        <f>C120</f>
        <v/>
      </c>
      <c r="D121" s="435"/>
      <c r="E121" s="437"/>
      <c r="F121" s="437"/>
      <c r="G121" s="433" t="e">
        <f>IF($G$9+(2-0)/'HTGR Relationships'!$D$46*($C121-$C$9)&lt;2,$G$9+(2-0)/'HTGR Relationships'!$D$46*($C121-$C$9),2)</f>
        <v>#VALUE!</v>
      </c>
      <c r="H121" s="433" t="e">
        <f>IF($H$9+(2-0)/'HTGR Relationships'!$D$47*($C121-$C$9)&lt;2,$H$9+(2-0)/'HTGR Relationships'!$D$47*($C121-$C$9),2)</f>
        <v>#VALUE!</v>
      </c>
      <c r="I121" s="433" t="e">
        <f>IF($I$9+(2-0)/'HTGR Relationships'!$D$48*($C121-$C$9)&lt;2,$I$9+(2-0)/'HTGR Relationships'!$D$48*($C121-$C$9),2)</f>
        <v>#VALUE!</v>
      </c>
      <c r="J121" s="437"/>
      <c r="K121" s="437"/>
      <c r="L121" s="437"/>
      <c r="M121" s="437"/>
      <c r="N121" s="445">
        <f t="shared" si="4"/>
        <v>0</v>
      </c>
      <c r="P121" s="458"/>
      <c r="S121" s="428" t="str">
        <f>S120</f>
        <v/>
      </c>
      <c r="T121" s="435"/>
      <c r="U121" s="437"/>
      <c r="V121" s="437"/>
      <c r="W121" s="433" t="e">
        <f>IF($W$9+(2-0)/'SFR Relationships'!$D$46*($S121-$S$9)&lt;2,$W$9+(2-0)/'SFR Relationships'!$D$46*($S121-$S$9),2)</f>
        <v>#VALUE!</v>
      </c>
      <c r="X121" s="433" t="e">
        <f>IF($X$9+(2-0)/'SFR Relationships'!$D$47*($S121-$S$9)&lt;2,$X$9+(2-0)/'SFR Relationships'!$D$47*($S121-$S$9),2)</f>
        <v>#VALUE!</v>
      </c>
      <c r="Y121" s="433" t="e">
        <f>IF($Y$9+(2-0)/'SFR Relationships'!$D$48*($S121-$S$9)&lt;2,$Y$9+(2-0)/'SFR Relationships'!$D$48*($S121-$S$9),2)</f>
        <v>#VALUE!</v>
      </c>
      <c r="Z121" s="437"/>
      <c r="AA121" s="437"/>
      <c r="AB121" s="437"/>
      <c r="AC121" s="437"/>
      <c r="AD121" s="445">
        <f t="shared" si="5"/>
        <v>0</v>
      </c>
      <c r="AF121" s="462"/>
    </row>
    <row r="122" spans="1:32" hidden="1" outlineLevel="1" x14ac:dyDescent="0.2">
      <c r="A122" s="462"/>
      <c r="C122" s="428" t="str">
        <f>C121</f>
        <v/>
      </c>
      <c r="D122" s="435"/>
      <c r="E122" s="437"/>
      <c r="F122" s="437"/>
      <c r="G122" s="433" t="e">
        <f>IF($G$9+(2-0)/'HTGR Relationships'!$D$46*($C122-$C$9)&lt;2,$G$9+(2-0)/'HTGR Relationships'!$D$46*($C122-$C$9),2)</f>
        <v>#VALUE!</v>
      </c>
      <c r="H122" s="433" t="e">
        <f>IF($H$9+(2-0)/'HTGR Relationships'!$D$47*($C122-$C$9)&lt;2,$H$9+(2-0)/'HTGR Relationships'!$D$47*($C122-$C$9),2)</f>
        <v>#VALUE!</v>
      </c>
      <c r="I122" s="433" t="e">
        <f>IF($I$9+(2-0)/'HTGR Relationships'!$D$48*($C122-$C$9)&lt;2,$I$9+(2-0)/'HTGR Relationships'!$D$48*($C122-$C$9),2)</f>
        <v>#VALUE!</v>
      </c>
      <c r="J122" s="437"/>
      <c r="K122" s="437"/>
      <c r="L122" s="437"/>
      <c r="M122" s="437"/>
      <c r="N122" s="445">
        <f t="shared" si="4"/>
        <v>0</v>
      </c>
      <c r="P122" s="458"/>
      <c r="S122" s="428" t="str">
        <f>S121</f>
        <v/>
      </c>
      <c r="T122" s="435"/>
      <c r="U122" s="437"/>
      <c r="V122" s="437"/>
      <c r="W122" s="433" t="e">
        <f>IF($W$9+(2-0)/'SFR Relationships'!$D$46*($S122-$S$9)&lt;2,$W$9+(2-0)/'SFR Relationships'!$D$46*($S122-$S$9),2)</f>
        <v>#VALUE!</v>
      </c>
      <c r="X122" s="433" t="e">
        <f>IF($X$9+(2-0)/'SFR Relationships'!$D$47*($S122-$S$9)&lt;2,$X$9+(2-0)/'SFR Relationships'!$D$47*($S122-$S$9),2)</f>
        <v>#VALUE!</v>
      </c>
      <c r="Y122" s="433" t="e">
        <f>IF($Y$9+(2-0)/'SFR Relationships'!$D$48*($S122-$S$9)&lt;2,$Y$9+(2-0)/'SFR Relationships'!$D$48*($S122-$S$9),2)</f>
        <v>#VALUE!</v>
      </c>
      <c r="Z122" s="437"/>
      <c r="AA122" s="437"/>
      <c r="AB122" s="437"/>
      <c r="AC122" s="437"/>
      <c r="AD122" s="445">
        <f t="shared" si="5"/>
        <v>0</v>
      </c>
      <c r="AF122" s="462"/>
    </row>
    <row r="123" spans="1:32" ht="17" collapsed="1" thickBot="1" x14ac:dyDescent="0.25">
      <c r="A123" s="462"/>
      <c r="C123" s="431" t="str">
        <f>IF(C117&lt;$G$5,C117+1,"")</f>
        <v/>
      </c>
      <c r="D123" s="438">
        <v>0.06</v>
      </c>
      <c r="E123" s="439">
        <v>1</v>
      </c>
      <c r="F123" s="440">
        <v>2</v>
      </c>
      <c r="G123" s="441" t="e">
        <f>IF($G$9+(2-0)/'HTGR Relationships'!$D$46*($C123-$C$9)&lt;2,$G$9+(2-0)/'HTGR Relationships'!$D$46*($C123-$C$9),2)</f>
        <v>#VALUE!</v>
      </c>
      <c r="H123" s="441" t="e">
        <f>IF($H$9+(2-0)/'HTGR Relationships'!$D$47*($C123-$C$9)&lt;2,$H$9+(2-0)/'HTGR Relationships'!$D$47*($C123-$C$9),2)</f>
        <v>#VALUE!</v>
      </c>
      <c r="I123" s="441" t="e">
        <f>IF($I$9+(2-0)/'HTGR Relationships'!$D$48*($C123-$C$9)&lt;2,$I$9+(2-0)/'HTGR Relationships'!$D$48*($C123-$C$9),2)</f>
        <v>#VALUE!</v>
      </c>
      <c r="J123" s="439">
        <f>J117</f>
        <v>0.8</v>
      </c>
      <c r="K123" s="439" t="b">
        <f>K117</f>
        <v>1</v>
      </c>
      <c r="L123" s="439" t="b">
        <f>L117</f>
        <v>1</v>
      </c>
      <c r="M123" s="439" t="b">
        <f>M117</f>
        <v>1</v>
      </c>
      <c r="N123" s="446">
        <f t="shared" si="4"/>
        <v>0</v>
      </c>
      <c r="P123" s="458"/>
      <c r="S123" s="431" t="str">
        <f>IF(S117&lt;$W$5,S117+1,"")</f>
        <v/>
      </c>
      <c r="T123" s="438">
        <v>0.06</v>
      </c>
      <c r="U123" s="439">
        <v>1</v>
      </c>
      <c r="V123" s="440">
        <v>2</v>
      </c>
      <c r="W123" s="441" t="e">
        <f>IF($W$9+(2-0)/'SFR Relationships'!$D$46*($S123-$S$9)&lt;2,$W$9+(2-0)/'SFR Relationships'!$D$46*($S123-$S$9),2)</f>
        <v>#VALUE!</v>
      </c>
      <c r="X123" s="441" t="e">
        <f>IF($X$9+(2-0)/'SFR Relationships'!$D$47*($S123-$S$9)&lt;2,$X$9+(2-0)/'SFR Relationships'!$D$47*($S123-$S$9),2)</f>
        <v>#VALUE!</v>
      </c>
      <c r="Y123" s="441" t="e">
        <f>IF($Y$9+(2-0)/'SFR Relationships'!$D$48*($S123-$S$9)&lt;2,$Y$9+(2-0)/'SFR Relationships'!$D$48*($S123-$S$9),2)</f>
        <v>#VALUE!</v>
      </c>
      <c r="Z123" s="439">
        <f>Z117</f>
        <v>0.8</v>
      </c>
      <c r="AA123" s="439" t="b">
        <f>AA117</f>
        <v>1</v>
      </c>
      <c r="AB123" s="439" t="b">
        <f>AB117</f>
        <v>1</v>
      </c>
      <c r="AC123" s="439" t="b">
        <f>AC117</f>
        <v>1</v>
      </c>
      <c r="AD123" s="446">
        <f t="shared" si="5"/>
        <v>0</v>
      </c>
      <c r="AF123" s="462"/>
    </row>
    <row r="124" spans="1:32" hidden="1" outlineLevel="1" x14ac:dyDescent="0.2">
      <c r="A124" s="462"/>
      <c r="C124" s="222" t="str">
        <f>C123</f>
        <v/>
      </c>
      <c r="D124" s="79"/>
      <c r="N124" s="223"/>
      <c r="P124" s="458"/>
      <c r="S124" s="222" t="str">
        <f>S123</f>
        <v/>
      </c>
      <c r="T124" s="79"/>
      <c r="AD124" s="223"/>
      <c r="AF124" s="462"/>
    </row>
    <row r="125" spans="1:32" hidden="1" outlineLevel="1" x14ac:dyDescent="0.2">
      <c r="A125" s="462"/>
      <c r="C125" s="222" t="str">
        <f>C124</f>
        <v/>
      </c>
      <c r="D125" s="79"/>
      <c r="N125" s="223"/>
      <c r="P125" s="458"/>
      <c r="S125" s="222" t="str">
        <f>S124</f>
        <v/>
      </c>
      <c r="T125" s="79"/>
      <c r="AD125" s="223"/>
      <c r="AF125" s="462"/>
    </row>
    <row r="126" spans="1:32" hidden="1" outlineLevel="1" x14ac:dyDescent="0.2">
      <c r="A126" s="462"/>
      <c r="C126" s="222" t="str">
        <f>C125</f>
        <v/>
      </c>
      <c r="D126" s="79"/>
      <c r="N126" s="223"/>
      <c r="P126" s="458"/>
      <c r="S126" s="222" t="str">
        <f>S125</f>
        <v/>
      </c>
      <c r="T126" s="79"/>
      <c r="AD126" s="223"/>
      <c r="AF126" s="462"/>
    </row>
    <row r="127" spans="1:32" hidden="1" outlineLevel="1" x14ac:dyDescent="0.2">
      <c r="A127" s="462"/>
      <c r="C127" s="222" t="str">
        <f>C126</f>
        <v/>
      </c>
      <c r="D127" s="79"/>
      <c r="N127" s="223"/>
      <c r="P127" s="458"/>
      <c r="S127" s="222" t="str">
        <f>S126</f>
        <v/>
      </c>
      <c r="T127" s="79"/>
      <c r="AD127" s="223"/>
      <c r="AF127" s="462"/>
    </row>
    <row r="128" spans="1:32" ht="17" hidden="1" outlineLevel="1" thickBot="1" x14ac:dyDescent="0.25">
      <c r="A128" s="462"/>
      <c r="C128" s="224" t="str">
        <f>C127</f>
        <v/>
      </c>
      <c r="D128" s="322"/>
      <c r="E128" s="212"/>
      <c r="F128" s="212"/>
      <c r="G128" s="212"/>
      <c r="H128" s="212"/>
      <c r="I128" s="212"/>
      <c r="J128" s="212"/>
      <c r="K128" s="212"/>
      <c r="L128" s="212"/>
      <c r="M128" s="212"/>
      <c r="N128" s="227"/>
      <c r="P128" s="458"/>
      <c r="S128" s="224" t="str">
        <f>S127</f>
        <v/>
      </c>
      <c r="T128" s="322"/>
      <c r="U128" s="212"/>
      <c r="V128" s="212"/>
      <c r="W128" s="212"/>
      <c r="X128" s="212"/>
      <c r="Y128" s="212"/>
      <c r="Z128" s="212"/>
      <c r="AA128" s="212"/>
      <c r="AB128" s="212"/>
      <c r="AC128" s="212"/>
      <c r="AD128" s="227"/>
      <c r="AF128" s="462"/>
    </row>
    <row r="129" spans="1:132" outlineLevel="1" x14ac:dyDescent="0.2">
      <c r="A129" s="462"/>
      <c r="D129" s="79"/>
      <c r="P129" s="458"/>
      <c r="T129" s="79"/>
      <c r="AF129" s="462"/>
    </row>
    <row r="130" spans="1:132" x14ac:dyDescent="0.2">
      <c r="A130" s="462"/>
      <c r="B130" s="462"/>
      <c r="C130" s="462"/>
      <c r="D130" s="462"/>
      <c r="E130" s="462"/>
      <c r="F130" s="462"/>
      <c r="G130" s="462"/>
      <c r="H130" s="462"/>
      <c r="I130" s="462"/>
      <c r="J130" s="462"/>
      <c r="K130" s="462"/>
      <c r="L130" s="462"/>
      <c r="M130" s="462"/>
      <c r="N130" s="462"/>
      <c r="O130" s="462"/>
      <c r="P130" s="458"/>
      <c r="Q130" s="462"/>
      <c r="R130" s="462"/>
      <c r="S130" s="462"/>
      <c r="T130" s="462"/>
      <c r="U130" s="462"/>
      <c r="V130" s="462"/>
      <c r="W130" s="462"/>
      <c r="X130" s="462"/>
      <c r="Y130" s="462"/>
      <c r="Z130" s="462"/>
      <c r="AA130" s="462"/>
      <c r="AB130" s="462"/>
      <c r="AC130" s="462"/>
      <c r="AD130" s="462"/>
      <c r="AE130" s="462"/>
      <c r="AF130" s="464"/>
      <c r="AG130" s="330"/>
      <c r="AH130" s="330"/>
      <c r="AI130" s="330"/>
      <c r="AJ130" s="330"/>
      <c r="AK130" s="330"/>
      <c r="AL130" s="330"/>
      <c r="AM130" s="330"/>
      <c r="AN130" s="330"/>
      <c r="AO130" s="330"/>
      <c r="AP130" s="330"/>
      <c r="AQ130" s="330"/>
      <c r="AR130" s="330"/>
      <c r="AS130" s="330"/>
      <c r="AT130" s="330"/>
      <c r="AU130" s="330"/>
      <c r="AV130" s="330"/>
      <c r="AW130" s="330"/>
      <c r="AX130" s="330"/>
      <c r="AY130" s="330"/>
      <c r="AZ130" s="330"/>
      <c r="BA130" s="330"/>
      <c r="BB130" s="330"/>
      <c r="BC130" s="330"/>
      <c r="BD130" s="330"/>
      <c r="BE130" s="330"/>
      <c r="BF130" s="330"/>
      <c r="BG130" s="330"/>
      <c r="BH130" s="330"/>
      <c r="BI130" s="330"/>
      <c r="BJ130" s="330"/>
      <c r="BK130" s="330"/>
      <c r="BL130" s="330"/>
      <c r="BM130" s="330"/>
      <c r="BN130" s="330"/>
      <c r="BO130" s="330"/>
      <c r="BP130" s="330"/>
      <c r="BQ130" s="330"/>
      <c r="BR130" s="330"/>
      <c r="BS130" s="330"/>
      <c r="BT130" s="330"/>
      <c r="BU130" s="330"/>
      <c r="BV130" s="330"/>
      <c r="BW130" s="330"/>
      <c r="BX130" s="330"/>
      <c r="BY130" s="330"/>
      <c r="BZ130" s="330"/>
      <c r="CA130" s="330"/>
      <c r="CB130" s="330"/>
      <c r="CC130" s="330"/>
      <c r="CD130" s="330"/>
      <c r="CE130" s="330"/>
      <c r="CF130" s="330"/>
      <c r="CG130" s="330"/>
      <c r="CH130" s="330"/>
      <c r="CI130" s="330"/>
      <c r="CJ130" s="330"/>
      <c r="CK130" s="330"/>
      <c r="CL130" s="330"/>
      <c r="CM130" s="330"/>
      <c r="CN130" s="330"/>
      <c r="CO130" s="330"/>
      <c r="CP130" s="330"/>
      <c r="CQ130" s="330"/>
      <c r="CR130" s="330"/>
      <c r="CS130" s="330"/>
      <c r="CT130" s="330"/>
      <c r="CU130" s="330"/>
      <c r="CV130" s="330"/>
      <c r="CW130" s="330"/>
      <c r="CX130" s="330"/>
      <c r="CY130" s="330"/>
      <c r="CZ130" s="330"/>
      <c r="DA130" s="330"/>
      <c r="DB130" s="330"/>
      <c r="DC130" s="330"/>
      <c r="DD130" s="330"/>
      <c r="DE130" s="330"/>
      <c r="DF130" s="330"/>
      <c r="DG130" s="330"/>
      <c r="DH130" s="330"/>
      <c r="DI130" s="330"/>
      <c r="DJ130" s="330"/>
      <c r="DK130" s="330"/>
      <c r="DL130" s="330"/>
      <c r="DM130" s="330"/>
      <c r="DN130" s="330"/>
      <c r="DO130" s="330"/>
      <c r="DP130" s="330"/>
      <c r="DQ130" s="330"/>
      <c r="DR130" s="330"/>
      <c r="DS130" s="330"/>
      <c r="DT130" s="330"/>
      <c r="DU130" s="330"/>
      <c r="DV130" s="330"/>
      <c r="DW130" s="330"/>
      <c r="DX130" s="330"/>
      <c r="DY130" s="330"/>
      <c r="DZ130" s="330"/>
      <c r="EA130" s="330"/>
      <c r="EB130" s="330"/>
    </row>
    <row r="131" spans="1:132" x14ac:dyDescent="0.2">
      <c r="A131" s="462"/>
      <c r="P131" s="458"/>
      <c r="AF131" s="464"/>
      <c r="AG131" s="330"/>
      <c r="AH131" s="330"/>
      <c r="AI131" s="330"/>
      <c r="AJ131" s="330"/>
      <c r="AK131" s="330"/>
      <c r="AL131" s="330"/>
      <c r="AM131" s="330"/>
      <c r="AN131" s="330"/>
      <c r="AO131" s="330"/>
      <c r="AP131" s="330"/>
      <c r="AQ131" s="330"/>
      <c r="AR131" s="330"/>
      <c r="AS131" s="330"/>
      <c r="AT131" s="330"/>
      <c r="AU131" s="330"/>
      <c r="AV131" s="330"/>
      <c r="AW131" s="330"/>
      <c r="AX131" s="330"/>
      <c r="AY131" s="330"/>
      <c r="AZ131" s="330"/>
      <c r="BA131" s="330"/>
      <c r="BB131" s="330"/>
      <c r="BC131" s="330"/>
      <c r="BD131" s="330"/>
      <c r="BE131" s="330"/>
      <c r="BF131" s="330"/>
      <c r="BG131" s="330"/>
      <c r="BH131" s="330"/>
      <c r="BI131" s="330"/>
      <c r="BJ131" s="330"/>
      <c r="BK131" s="330"/>
      <c r="BL131" s="330"/>
      <c r="BM131" s="330"/>
      <c r="BN131" s="330"/>
      <c r="BO131" s="330"/>
      <c r="BP131" s="330"/>
      <c r="BQ131" s="330"/>
      <c r="BR131" s="330"/>
      <c r="BS131" s="330"/>
      <c r="BT131" s="330"/>
      <c r="BU131" s="330"/>
      <c r="BV131" s="330"/>
      <c r="BW131" s="330"/>
      <c r="BX131" s="330"/>
      <c r="BY131" s="330"/>
      <c r="BZ131" s="330"/>
      <c r="CA131" s="330"/>
      <c r="CB131" s="330"/>
      <c r="CC131" s="330"/>
      <c r="CD131" s="330"/>
      <c r="CE131" s="330"/>
      <c r="CF131" s="330"/>
      <c r="CG131" s="330"/>
      <c r="CH131" s="330"/>
      <c r="CI131" s="330"/>
      <c r="CJ131" s="330"/>
      <c r="CK131" s="330"/>
      <c r="CL131" s="330"/>
      <c r="CM131" s="330"/>
      <c r="CN131" s="330"/>
      <c r="CO131" s="330"/>
      <c r="CP131" s="330"/>
      <c r="CQ131" s="330"/>
      <c r="CR131" s="330"/>
      <c r="CS131" s="330"/>
      <c r="CT131" s="330"/>
      <c r="CU131" s="330"/>
      <c r="CV131" s="330"/>
      <c r="CW131" s="330"/>
      <c r="CX131" s="330"/>
      <c r="CY131" s="330"/>
      <c r="CZ131" s="330"/>
      <c r="DA131" s="330"/>
      <c r="DB131" s="330"/>
      <c r="DC131" s="330"/>
      <c r="DD131" s="330"/>
      <c r="DE131" s="330"/>
      <c r="DF131" s="330"/>
      <c r="DG131" s="330"/>
      <c r="DH131" s="330"/>
      <c r="DI131" s="330"/>
      <c r="DJ131" s="330"/>
      <c r="DK131" s="330"/>
      <c r="DL131" s="330"/>
      <c r="DM131" s="330"/>
      <c r="DN131" s="330"/>
      <c r="DO131" s="330"/>
      <c r="DP131" s="330"/>
      <c r="DQ131" s="330"/>
      <c r="DR131" s="330"/>
      <c r="DS131" s="330"/>
      <c r="DT131" s="330"/>
      <c r="DU131" s="330"/>
      <c r="DV131" s="330"/>
      <c r="DW131" s="330"/>
      <c r="DX131" s="330"/>
      <c r="DY131" s="330"/>
      <c r="DZ131" s="330"/>
      <c r="EA131" s="330"/>
      <c r="EB131" s="330"/>
    </row>
    <row r="132" spans="1:132" x14ac:dyDescent="0.2">
      <c r="A132" s="462"/>
      <c r="P132" s="458"/>
      <c r="AF132" s="462"/>
    </row>
    <row r="133" spans="1:132" x14ac:dyDescent="0.2">
      <c r="A133" s="462"/>
      <c r="P133" s="458"/>
      <c r="AF133" s="464"/>
      <c r="AG133" s="330"/>
      <c r="AH133" s="330"/>
      <c r="AI133" s="330"/>
      <c r="AJ133" s="330"/>
      <c r="AK133" s="330"/>
      <c r="AL133" s="330"/>
      <c r="AM133" s="330"/>
      <c r="AN133" s="330"/>
      <c r="AO133" s="330"/>
      <c r="AP133" s="330"/>
      <c r="AQ133" s="330"/>
      <c r="AR133" s="330"/>
      <c r="AS133" s="330"/>
      <c r="AT133" s="330"/>
      <c r="AU133" s="330"/>
      <c r="AV133" s="330"/>
      <c r="AW133" s="330"/>
      <c r="AX133" s="330"/>
      <c r="AY133" s="330"/>
      <c r="AZ133" s="330"/>
      <c r="BA133" s="330"/>
      <c r="BB133" s="330"/>
      <c r="BC133" s="330"/>
      <c r="BD133" s="330"/>
      <c r="BE133" s="330"/>
      <c r="BF133" s="330"/>
      <c r="BG133" s="330"/>
      <c r="BH133" s="330"/>
      <c r="BI133" s="330"/>
      <c r="BJ133" s="330"/>
      <c r="BK133" s="330"/>
      <c r="BL133" s="330"/>
      <c r="BM133" s="330"/>
      <c r="BN133" s="330"/>
      <c r="BO133" s="330"/>
      <c r="BP133" s="330"/>
      <c r="BQ133" s="330"/>
      <c r="BR133" s="330"/>
      <c r="BS133" s="330"/>
      <c r="BT133" s="330"/>
      <c r="BU133" s="330"/>
      <c r="BV133" s="330"/>
      <c r="BW133" s="330"/>
      <c r="BX133" s="330"/>
      <c r="BY133" s="330"/>
      <c r="BZ133" s="330"/>
      <c r="CA133" s="330"/>
      <c r="CB133" s="330"/>
      <c r="CC133" s="330"/>
      <c r="CD133" s="330"/>
      <c r="CE133" s="330"/>
      <c r="CF133" s="330"/>
      <c r="CG133" s="330"/>
      <c r="CH133" s="330"/>
      <c r="CI133" s="330"/>
      <c r="CJ133" s="330"/>
      <c r="CK133" s="330"/>
      <c r="CL133" s="330"/>
      <c r="CM133" s="330"/>
      <c r="CN133" s="330"/>
      <c r="CO133" s="330"/>
      <c r="CP133" s="330"/>
      <c r="CQ133" s="330"/>
      <c r="CR133" s="330"/>
      <c r="CS133" s="330"/>
      <c r="CT133" s="330"/>
      <c r="CU133" s="330"/>
      <c r="CV133" s="330"/>
      <c r="CW133" s="330"/>
      <c r="CX133" s="330"/>
      <c r="CY133" s="330"/>
      <c r="CZ133" s="330"/>
      <c r="DA133" s="330"/>
      <c r="DB133" s="330"/>
      <c r="DC133" s="330"/>
      <c r="DD133" s="330"/>
      <c r="DE133" s="330"/>
      <c r="DF133" s="330"/>
      <c r="DG133" s="330"/>
      <c r="DH133" s="330"/>
      <c r="DI133" s="330"/>
      <c r="DJ133" s="330"/>
      <c r="DK133" s="330"/>
      <c r="DL133" s="330"/>
      <c r="DM133" s="330"/>
      <c r="DN133" s="330"/>
      <c r="DO133" s="330"/>
      <c r="DP133" s="330"/>
      <c r="DQ133" s="330"/>
      <c r="DR133" s="330"/>
      <c r="DS133" s="330"/>
      <c r="DT133" s="330"/>
      <c r="DU133" s="330"/>
      <c r="DV133" s="330"/>
      <c r="DW133" s="330"/>
      <c r="DX133" s="330"/>
      <c r="DY133" s="330"/>
      <c r="DZ133" s="330"/>
      <c r="EA133" s="330"/>
      <c r="EB133" s="330"/>
    </row>
    <row r="134" spans="1:132" x14ac:dyDescent="0.2">
      <c r="A134" s="462"/>
      <c r="P134" s="458"/>
      <c r="AF134" s="464"/>
      <c r="AG134" s="330"/>
      <c r="AH134" s="330"/>
      <c r="AI134" s="330"/>
      <c r="AJ134" s="330"/>
      <c r="AK134" s="330"/>
      <c r="AL134" s="330"/>
      <c r="AM134" s="330"/>
      <c r="AN134" s="330"/>
      <c r="AO134" s="330"/>
      <c r="AP134" s="330"/>
      <c r="AQ134" s="330"/>
      <c r="AR134" s="330"/>
      <c r="AS134" s="330"/>
      <c r="AT134" s="330"/>
      <c r="AU134" s="330"/>
      <c r="AV134" s="330"/>
      <c r="AW134" s="330"/>
      <c r="AX134" s="330"/>
      <c r="AY134" s="330"/>
      <c r="AZ134" s="330"/>
      <c r="BA134" s="330"/>
      <c r="BB134" s="330"/>
      <c r="BC134" s="330"/>
      <c r="BD134" s="330"/>
      <c r="BE134" s="330"/>
      <c r="BF134" s="330"/>
      <c r="BG134" s="330"/>
      <c r="BH134" s="330"/>
      <c r="BI134" s="330"/>
      <c r="BJ134" s="330"/>
      <c r="BK134" s="330"/>
      <c r="BL134" s="330"/>
      <c r="BM134" s="330"/>
      <c r="BN134" s="330"/>
      <c r="BO134" s="330"/>
      <c r="BP134" s="330"/>
      <c r="BQ134" s="330"/>
      <c r="BR134" s="330"/>
      <c r="BS134" s="330"/>
      <c r="BT134" s="330"/>
      <c r="BU134" s="330"/>
      <c r="BV134" s="330"/>
      <c r="BW134" s="330"/>
      <c r="BX134" s="330"/>
      <c r="BY134" s="330"/>
      <c r="BZ134" s="330"/>
      <c r="CA134" s="330"/>
      <c r="CB134" s="330"/>
      <c r="CC134" s="330"/>
      <c r="CD134" s="330"/>
      <c r="CE134" s="330"/>
      <c r="CF134" s="330"/>
      <c r="CG134" s="330"/>
      <c r="CH134" s="330"/>
      <c r="CI134" s="330"/>
      <c r="CJ134" s="330"/>
      <c r="CK134" s="330"/>
      <c r="CL134" s="330"/>
      <c r="CM134" s="330"/>
      <c r="CN134" s="330"/>
      <c r="CO134" s="330"/>
      <c r="CP134" s="330"/>
      <c r="CQ134" s="330"/>
      <c r="CR134" s="330"/>
      <c r="CS134" s="330"/>
      <c r="CT134" s="330"/>
      <c r="CU134" s="330"/>
      <c r="CV134" s="330"/>
      <c r="CW134" s="330"/>
      <c r="CX134" s="330"/>
      <c r="CY134" s="330"/>
      <c r="CZ134" s="330"/>
      <c r="DA134" s="330"/>
      <c r="DB134" s="330"/>
      <c r="DC134" s="330"/>
      <c r="DD134" s="330"/>
      <c r="DE134" s="330"/>
      <c r="DF134" s="330"/>
      <c r="DG134" s="330"/>
      <c r="DH134" s="330"/>
      <c r="DI134" s="330"/>
      <c r="DJ134" s="330"/>
      <c r="DK134" s="330"/>
      <c r="DL134" s="330"/>
      <c r="DM134" s="330"/>
      <c r="DN134" s="330"/>
      <c r="DO134" s="330"/>
      <c r="DP134" s="330"/>
      <c r="DQ134" s="330"/>
      <c r="DR134" s="330"/>
      <c r="DS134" s="330"/>
      <c r="DT134" s="330"/>
      <c r="DU134" s="330"/>
      <c r="DV134" s="330"/>
      <c r="DW134" s="330"/>
      <c r="DX134" s="330"/>
      <c r="DY134" s="330"/>
      <c r="DZ134" s="330"/>
      <c r="EA134" s="330"/>
      <c r="EB134" s="330"/>
    </row>
    <row r="135" spans="1:132" x14ac:dyDescent="0.2">
      <c r="A135" s="462"/>
      <c r="P135" s="458"/>
      <c r="AF135" s="464"/>
      <c r="AG135" s="330"/>
      <c r="AH135" s="330"/>
      <c r="AI135" s="330"/>
      <c r="AJ135" s="330"/>
      <c r="AK135" s="330"/>
      <c r="AL135" s="330"/>
      <c r="AM135" s="330"/>
      <c r="AN135" s="330"/>
      <c r="AO135" s="330"/>
      <c r="AP135" s="330"/>
      <c r="AQ135" s="330"/>
      <c r="AR135" s="330"/>
      <c r="AS135" s="330"/>
      <c r="AT135" s="330"/>
      <c r="AU135" s="330"/>
      <c r="AV135" s="330"/>
      <c r="AW135" s="330"/>
      <c r="AX135" s="330"/>
      <c r="AY135" s="330"/>
      <c r="AZ135" s="330"/>
      <c r="BA135" s="330"/>
      <c r="BB135" s="330"/>
      <c r="BC135" s="330"/>
      <c r="BD135" s="330"/>
      <c r="BE135" s="330"/>
      <c r="BF135" s="330"/>
      <c r="BG135" s="330"/>
      <c r="BH135" s="330"/>
      <c r="BI135" s="330"/>
      <c r="BJ135" s="330"/>
      <c r="BK135" s="330"/>
      <c r="BL135" s="330"/>
      <c r="BM135" s="330"/>
      <c r="BN135" s="330"/>
      <c r="BO135" s="330"/>
      <c r="BP135" s="330"/>
      <c r="BQ135" s="330"/>
      <c r="BR135" s="330"/>
      <c r="BS135" s="330"/>
      <c r="BT135" s="330"/>
      <c r="BU135" s="330"/>
      <c r="BV135" s="330"/>
      <c r="BW135" s="330"/>
      <c r="BX135" s="330"/>
      <c r="BY135" s="330"/>
      <c r="BZ135" s="330"/>
      <c r="CA135" s="330"/>
      <c r="CB135" s="330"/>
      <c r="CC135" s="330"/>
      <c r="CD135" s="330"/>
      <c r="CE135" s="330"/>
      <c r="CF135" s="330"/>
      <c r="CG135" s="330"/>
      <c r="CH135" s="330"/>
      <c r="CI135" s="330"/>
      <c r="CJ135" s="330"/>
      <c r="CK135" s="330"/>
      <c r="CL135" s="330"/>
      <c r="CM135" s="330"/>
      <c r="CN135" s="330"/>
      <c r="CO135" s="330"/>
      <c r="CP135" s="330"/>
      <c r="CQ135" s="330"/>
      <c r="CR135" s="330"/>
      <c r="CS135" s="330"/>
      <c r="CT135" s="330"/>
      <c r="CU135" s="330"/>
      <c r="CV135" s="330"/>
      <c r="CW135" s="330"/>
      <c r="CX135" s="330"/>
      <c r="CY135" s="330"/>
      <c r="CZ135" s="330"/>
      <c r="DA135" s="330"/>
      <c r="DB135" s="330"/>
      <c r="DC135" s="330"/>
      <c r="DD135" s="330"/>
      <c r="DE135" s="330"/>
      <c r="DF135" s="330"/>
      <c r="DG135" s="330"/>
      <c r="DH135" s="330"/>
      <c r="DI135" s="330"/>
      <c r="DJ135" s="330"/>
      <c r="DK135" s="330"/>
      <c r="DL135" s="330"/>
      <c r="DM135" s="330"/>
      <c r="DN135" s="330"/>
      <c r="DO135" s="330"/>
      <c r="DP135" s="330"/>
      <c r="DQ135" s="330"/>
      <c r="DR135" s="330"/>
      <c r="DS135" s="330"/>
      <c r="DT135" s="330"/>
      <c r="DU135" s="330"/>
      <c r="DV135" s="330"/>
      <c r="DW135" s="330"/>
      <c r="DX135" s="330"/>
      <c r="DY135" s="330"/>
      <c r="DZ135" s="330"/>
      <c r="EA135" s="330"/>
      <c r="EB135" s="330"/>
    </row>
    <row r="136" spans="1:132" x14ac:dyDescent="0.2">
      <c r="A136" s="462"/>
      <c r="P136" s="458"/>
      <c r="AF136" s="464"/>
      <c r="AG136" s="330"/>
      <c r="AH136" s="330"/>
      <c r="AI136" s="330"/>
      <c r="AJ136" s="330"/>
      <c r="AK136" s="330"/>
      <c r="AL136" s="330"/>
      <c r="AM136" s="330"/>
      <c r="AN136" s="330"/>
      <c r="AO136" s="330"/>
      <c r="AP136" s="330"/>
      <c r="AQ136" s="330"/>
      <c r="AR136" s="330"/>
      <c r="AS136" s="330"/>
      <c r="AT136" s="330"/>
      <c r="AU136" s="330"/>
      <c r="AV136" s="330"/>
      <c r="AW136" s="330"/>
      <c r="AX136" s="330"/>
      <c r="AY136" s="330"/>
      <c r="AZ136" s="330"/>
      <c r="BA136" s="330"/>
      <c r="BB136" s="330"/>
      <c r="BC136" s="330"/>
      <c r="BD136" s="330"/>
      <c r="BE136" s="330"/>
      <c r="BF136" s="330"/>
      <c r="BG136" s="330"/>
      <c r="BH136" s="330"/>
      <c r="BI136" s="330"/>
      <c r="BJ136" s="330"/>
      <c r="BK136" s="330"/>
      <c r="BL136" s="330"/>
      <c r="BM136" s="330"/>
      <c r="BN136" s="330"/>
      <c r="BO136" s="330"/>
      <c r="BP136" s="330"/>
      <c r="BQ136" s="330"/>
      <c r="BR136" s="330"/>
      <c r="BS136" s="330"/>
      <c r="BT136" s="330"/>
      <c r="BU136" s="330"/>
      <c r="BV136" s="330"/>
      <c r="BW136" s="330"/>
      <c r="BX136" s="330"/>
      <c r="BY136" s="330"/>
      <c r="BZ136" s="330"/>
      <c r="CA136" s="330"/>
      <c r="CB136" s="330"/>
      <c r="CC136" s="330"/>
      <c r="CD136" s="330"/>
      <c r="CE136" s="330"/>
      <c r="CF136" s="330"/>
      <c r="CG136" s="330"/>
      <c r="CH136" s="330"/>
      <c r="CI136" s="330"/>
      <c r="CJ136" s="330"/>
      <c r="CK136" s="330"/>
      <c r="CL136" s="330"/>
      <c r="CM136" s="330"/>
      <c r="CN136" s="330"/>
      <c r="CO136" s="330"/>
      <c r="CP136" s="330"/>
      <c r="CQ136" s="330"/>
      <c r="CR136" s="330"/>
      <c r="CS136" s="330"/>
      <c r="CT136" s="330"/>
      <c r="CU136" s="330"/>
      <c r="CV136" s="330"/>
      <c r="CW136" s="330"/>
      <c r="CX136" s="330"/>
      <c r="CY136" s="330"/>
      <c r="CZ136" s="330"/>
      <c r="DA136" s="330"/>
      <c r="DB136" s="330"/>
      <c r="DC136" s="330"/>
      <c r="DD136" s="330"/>
      <c r="DE136" s="330"/>
      <c r="DF136" s="330"/>
      <c r="DG136" s="330"/>
      <c r="DH136" s="330"/>
      <c r="DI136" s="330"/>
      <c r="DJ136" s="330"/>
      <c r="DK136" s="330"/>
      <c r="DL136" s="330"/>
      <c r="DM136" s="330"/>
      <c r="DN136" s="330"/>
      <c r="DO136" s="330"/>
      <c r="DP136" s="330"/>
      <c r="DQ136" s="330"/>
      <c r="DR136" s="330"/>
      <c r="DS136" s="330"/>
      <c r="DT136" s="330"/>
      <c r="DU136" s="330"/>
      <c r="DV136" s="330"/>
      <c r="DW136" s="330"/>
      <c r="DX136" s="330"/>
      <c r="DY136" s="330"/>
      <c r="DZ136" s="330"/>
      <c r="EA136" s="330"/>
      <c r="EB136" s="330"/>
    </row>
    <row r="137" spans="1:132" x14ac:dyDescent="0.2">
      <c r="A137" s="462"/>
      <c r="P137" s="458"/>
      <c r="AF137" s="464"/>
      <c r="AG137" s="330"/>
      <c r="AH137" s="330"/>
      <c r="AI137" s="330"/>
      <c r="AJ137" s="330"/>
      <c r="AK137" s="330"/>
      <c r="AL137" s="330"/>
      <c r="AM137" s="330"/>
      <c r="AN137" s="330"/>
      <c r="AO137" s="330"/>
      <c r="AP137" s="330"/>
      <c r="AQ137" s="330"/>
      <c r="AR137" s="330"/>
      <c r="AS137" s="330"/>
      <c r="AT137" s="330"/>
      <c r="AU137" s="330"/>
      <c r="AV137" s="330"/>
      <c r="AW137" s="330"/>
      <c r="AX137" s="330"/>
      <c r="AY137" s="330"/>
      <c r="AZ137" s="330"/>
      <c r="BA137" s="330"/>
      <c r="BB137" s="330"/>
      <c r="BC137" s="330"/>
      <c r="BD137" s="330"/>
      <c r="BE137" s="330"/>
      <c r="BF137" s="330"/>
      <c r="BG137" s="330"/>
      <c r="BH137" s="330"/>
      <c r="BI137" s="330"/>
      <c r="BJ137" s="330"/>
      <c r="BK137" s="330"/>
      <c r="BL137" s="330"/>
      <c r="BM137" s="330"/>
      <c r="BN137" s="330"/>
      <c r="BO137" s="330"/>
      <c r="BP137" s="330"/>
      <c r="BQ137" s="330"/>
      <c r="BR137" s="330"/>
      <c r="BS137" s="330"/>
      <c r="BT137" s="330"/>
      <c r="BU137" s="330"/>
      <c r="BV137" s="330"/>
      <c r="BW137" s="330"/>
      <c r="BX137" s="330"/>
      <c r="BY137" s="330"/>
      <c r="BZ137" s="330"/>
      <c r="CA137" s="330"/>
      <c r="CB137" s="330"/>
      <c r="CC137" s="330"/>
      <c r="CD137" s="330"/>
      <c r="CE137" s="330"/>
      <c r="CF137" s="330"/>
      <c r="CG137" s="330"/>
      <c r="CH137" s="330"/>
      <c r="CI137" s="330"/>
      <c r="CJ137" s="330"/>
      <c r="CK137" s="330"/>
      <c r="CL137" s="330"/>
      <c r="CM137" s="330"/>
      <c r="CN137" s="330"/>
      <c r="CO137" s="330"/>
      <c r="CP137" s="330"/>
      <c r="CQ137" s="330"/>
      <c r="CR137" s="330"/>
      <c r="CS137" s="330"/>
      <c r="CT137" s="330"/>
      <c r="CU137" s="330"/>
      <c r="CV137" s="330"/>
      <c r="CW137" s="330"/>
      <c r="CX137" s="330"/>
      <c r="CY137" s="330"/>
      <c r="CZ137" s="330"/>
      <c r="DA137" s="330"/>
      <c r="DB137" s="330"/>
      <c r="DC137" s="330"/>
      <c r="DD137" s="330"/>
      <c r="DE137" s="330"/>
      <c r="DF137" s="330"/>
      <c r="DG137" s="330"/>
      <c r="DH137" s="330"/>
      <c r="DI137" s="330"/>
      <c r="DJ137" s="330"/>
      <c r="DK137" s="330"/>
      <c r="DL137" s="330"/>
      <c r="DM137" s="330"/>
      <c r="DN137" s="330"/>
      <c r="DO137" s="330"/>
      <c r="DP137" s="330"/>
      <c r="DQ137" s="330"/>
      <c r="DR137" s="330"/>
      <c r="DS137" s="330"/>
      <c r="DT137" s="330"/>
      <c r="DU137" s="330"/>
      <c r="DV137" s="330"/>
      <c r="DW137" s="330"/>
      <c r="DX137" s="330"/>
      <c r="DY137" s="330"/>
      <c r="DZ137" s="330"/>
      <c r="EA137" s="330"/>
      <c r="EB137" s="330"/>
    </row>
    <row r="138" spans="1:132" x14ac:dyDescent="0.2">
      <c r="A138" s="462"/>
      <c r="P138" s="458"/>
      <c r="AF138" s="464"/>
      <c r="AG138" s="330"/>
      <c r="AH138" s="330"/>
      <c r="AI138" s="330"/>
      <c r="AJ138" s="330"/>
      <c r="AK138" s="330"/>
      <c r="AL138" s="330"/>
      <c r="AM138" s="330"/>
      <c r="AN138" s="330"/>
      <c r="AO138" s="330"/>
      <c r="AP138" s="330"/>
      <c r="AQ138" s="330"/>
      <c r="AR138" s="330"/>
      <c r="AS138" s="330"/>
      <c r="AT138" s="330"/>
      <c r="AU138" s="330"/>
      <c r="AV138" s="330"/>
      <c r="AW138" s="330"/>
      <c r="AX138" s="330"/>
      <c r="AY138" s="330"/>
      <c r="AZ138" s="330"/>
      <c r="BA138" s="330"/>
      <c r="BB138" s="330"/>
      <c r="BC138" s="330"/>
      <c r="BD138" s="330"/>
      <c r="BE138" s="330"/>
      <c r="BF138" s="330"/>
      <c r="BG138" s="330"/>
      <c r="BH138" s="330"/>
      <c r="BI138" s="330"/>
      <c r="BJ138" s="330"/>
      <c r="BK138" s="330"/>
      <c r="BL138" s="330"/>
      <c r="BM138" s="330"/>
      <c r="BN138" s="330"/>
      <c r="BO138" s="330"/>
      <c r="BP138" s="330"/>
      <c r="BQ138" s="330"/>
      <c r="BR138" s="330"/>
      <c r="BS138" s="330"/>
      <c r="BT138" s="330"/>
      <c r="BU138" s="330"/>
      <c r="BV138" s="330"/>
      <c r="BW138" s="330"/>
      <c r="BX138" s="330"/>
      <c r="BY138" s="330"/>
      <c r="BZ138" s="330"/>
      <c r="CA138" s="330"/>
      <c r="CB138" s="330"/>
      <c r="CC138" s="330"/>
      <c r="CD138" s="330"/>
      <c r="CE138" s="330"/>
      <c r="CF138" s="330"/>
      <c r="CG138" s="330"/>
      <c r="CH138" s="330"/>
      <c r="CI138" s="330"/>
      <c r="CJ138" s="330"/>
      <c r="CK138" s="330"/>
      <c r="CL138" s="330"/>
      <c r="CM138" s="330"/>
      <c r="CN138" s="330"/>
      <c r="CO138" s="330"/>
      <c r="CP138" s="330"/>
      <c r="CQ138" s="330"/>
      <c r="CR138" s="330"/>
      <c r="CS138" s="330"/>
      <c r="CT138" s="330"/>
      <c r="CU138" s="330"/>
      <c r="CV138" s="330"/>
      <c r="CW138" s="330"/>
      <c r="CX138" s="330"/>
      <c r="CY138" s="330"/>
      <c r="CZ138" s="330"/>
      <c r="DA138" s="330"/>
      <c r="DB138" s="330"/>
      <c r="DC138" s="330"/>
      <c r="DD138" s="330"/>
      <c r="DE138" s="330"/>
      <c r="DF138" s="330"/>
      <c r="DG138" s="330"/>
      <c r="DH138" s="330"/>
      <c r="DI138" s="330"/>
      <c r="DJ138" s="330"/>
      <c r="DK138" s="330"/>
      <c r="DL138" s="330"/>
      <c r="DM138" s="330"/>
      <c r="DN138" s="330"/>
      <c r="DO138" s="330"/>
      <c r="DP138" s="330"/>
      <c r="DQ138" s="330"/>
      <c r="DR138" s="330"/>
      <c r="DS138" s="330"/>
      <c r="DT138" s="330"/>
      <c r="DU138" s="330"/>
      <c r="DV138" s="330"/>
      <c r="DW138" s="330"/>
      <c r="DX138" s="330"/>
      <c r="DY138" s="330"/>
      <c r="DZ138" s="330"/>
      <c r="EA138" s="330"/>
      <c r="EB138" s="330"/>
    </row>
    <row r="139" spans="1:132" x14ac:dyDescent="0.2">
      <c r="A139" s="462"/>
      <c r="P139" s="458"/>
      <c r="AF139" s="464"/>
      <c r="AG139" s="330"/>
      <c r="AH139" s="330"/>
      <c r="AI139" s="330"/>
      <c r="AJ139" s="330"/>
      <c r="AK139" s="330"/>
      <c r="AL139" s="330"/>
      <c r="AM139" s="330"/>
      <c r="AN139" s="330"/>
      <c r="AO139" s="330"/>
      <c r="AP139" s="330"/>
      <c r="AQ139" s="330"/>
      <c r="AR139" s="330"/>
      <c r="AS139" s="330"/>
      <c r="AT139" s="330"/>
      <c r="AU139" s="330"/>
      <c r="AV139" s="330"/>
      <c r="AW139" s="330"/>
      <c r="AX139" s="330"/>
      <c r="AY139" s="330"/>
      <c r="AZ139" s="330"/>
      <c r="BA139" s="330"/>
      <c r="BB139" s="330"/>
      <c r="BC139" s="330"/>
      <c r="BD139" s="330"/>
      <c r="BE139" s="330"/>
      <c r="BF139" s="330"/>
      <c r="BG139" s="330"/>
      <c r="BH139" s="330"/>
      <c r="BI139" s="330"/>
      <c r="BJ139" s="330"/>
      <c r="BK139" s="330"/>
      <c r="BL139" s="330"/>
      <c r="BM139" s="330"/>
      <c r="BN139" s="330"/>
      <c r="BO139" s="330"/>
      <c r="BP139" s="330"/>
      <c r="BQ139" s="330"/>
      <c r="BR139" s="330"/>
      <c r="BS139" s="330"/>
      <c r="BT139" s="330"/>
      <c r="BU139" s="330"/>
      <c r="BV139" s="330"/>
      <c r="BW139" s="330"/>
      <c r="BX139" s="330"/>
      <c r="BY139" s="330"/>
      <c r="BZ139" s="330"/>
      <c r="CA139" s="330"/>
      <c r="CB139" s="330"/>
      <c r="CC139" s="330"/>
      <c r="CD139" s="330"/>
      <c r="CE139" s="330"/>
      <c r="CF139" s="330"/>
      <c r="CG139" s="330"/>
      <c r="CH139" s="330"/>
      <c r="CI139" s="330"/>
      <c r="CJ139" s="330"/>
      <c r="CK139" s="330"/>
      <c r="CL139" s="330"/>
      <c r="CM139" s="330"/>
      <c r="CN139" s="330"/>
      <c r="CO139" s="330"/>
      <c r="CP139" s="330"/>
      <c r="CQ139" s="330"/>
      <c r="CR139" s="330"/>
      <c r="CS139" s="330"/>
      <c r="CT139" s="330"/>
      <c r="CU139" s="330"/>
      <c r="CV139" s="330"/>
      <c r="CW139" s="330"/>
      <c r="CX139" s="330"/>
      <c r="CY139" s="330"/>
      <c r="CZ139" s="330"/>
      <c r="DA139" s="330"/>
      <c r="DB139" s="330"/>
      <c r="DC139" s="330"/>
      <c r="DD139" s="330"/>
      <c r="DE139" s="330"/>
      <c r="DF139" s="330"/>
      <c r="DG139" s="330"/>
      <c r="DH139" s="330"/>
      <c r="DI139" s="330"/>
      <c r="DJ139" s="330"/>
      <c r="DK139" s="330"/>
      <c r="DL139" s="330"/>
      <c r="DM139" s="330"/>
      <c r="DN139" s="330"/>
      <c r="DO139" s="330"/>
      <c r="DP139" s="330"/>
      <c r="DQ139" s="330"/>
      <c r="DR139" s="330"/>
      <c r="DS139" s="330"/>
      <c r="DT139" s="330"/>
      <c r="DU139" s="330"/>
      <c r="DV139" s="330"/>
      <c r="DW139" s="330"/>
      <c r="DX139" s="330"/>
      <c r="DY139" s="330"/>
      <c r="DZ139" s="330"/>
      <c r="EA139" s="330"/>
      <c r="EB139" s="330"/>
    </row>
    <row r="140" spans="1:132" x14ac:dyDescent="0.2">
      <c r="A140" s="462"/>
      <c r="P140" s="458"/>
      <c r="AF140" s="464"/>
      <c r="AG140" s="330"/>
      <c r="AH140" s="330"/>
      <c r="AI140" s="330"/>
      <c r="AJ140" s="330"/>
      <c r="AK140" s="330"/>
      <c r="AL140" s="330"/>
      <c r="AM140" s="330"/>
      <c r="AN140" s="330"/>
      <c r="AO140" s="330"/>
      <c r="AP140" s="330"/>
      <c r="AQ140" s="330"/>
      <c r="AR140" s="330"/>
      <c r="AS140" s="330"/>
      <c r="AT140" s="330"/>
      <c r="AU140" s="330"/>
      <c r="AV140" s="330"/>
      <c r="AW140" s="330"/>
      <c r="AX140" s="330"/>
      <c r="AY140" s="330"/>
      <c r="AZ140" s="330"/>
      <c r="BA140" s="330"/>
      <c r="BB140" s="330"/>
      <c r="BC140" s="330"/>
      <c r="BD140" s="330"/>
      <c r="BE140" s="330"/>
      <c r="BF140" s="330"/>
      <c r="BG140" s="330"/>
      <c r="BH140" s="330"/>
      <c r="BI140" s="330"/>
      <c r="BJ140" s="330"/>
      <c r="BK140" s="330"/>
      <c r="BL140" s="330"/>
      <c r="BM140" s="330"/>
      <c r="BN140" s="330"/>
      <c r="BO140" s="330"/>
      <c r="BP140" s="330"/>
      <c r="BQ140" s="330"/>
      <c r="BR140" s="330"/>
      <c r="BS140" s="330"/>
      <c r="BT140" s="330"/>
      <c r="BU140" s="330"/>
      <c r="BV140" s="330"/>
      <c r="BW140" s="330"/>
      <c r="BX140" s="330"/>
      <c r="BY140" s="330"/>
      <c r="BZ140" s="330"/>
      <c r="CA140" s="330"/>
      <c r="CB140" s="330"/>
      <c r="CC140" s="330"/>
      <c r="CD140" s="330"/>
      <c r="CE140" s="330"/>
      <c r="CF140" s="330"/>
      <c r="CG140" s="330"/>
      <c r="CH140" s="330"/>
      <c r="CI140" s="330"/>
      <c r="CJ140" s="330"/>
      <c r="CK140" s="330"/>
      <c r="CL140" s="330"/>
      <c r="CM140" s="330"/>
      <c r="CN140" s="330"/>
      <c r="CO140" s="330"/>
      <c r="CP140" s="330"/>
      <c r="CQ140" s="330"/>
      <c r="CR140" s="330"/>
      <c r="CS140" s="330"/>
      <c r="CT140" s="330"/>
      <c r="CU140" s="330"/>
      <c r="CV140" s="330"/>
      <c r="CW140" s="330"/>
      <c r="CX140" s="330"/>
      <c r="CY140" s="330"/>
      <c r="CZ140" s="330"/>
      <c r="DA140" s="330"/>
      <c r="DB140" s="330"/>
      <c r="DC140" s="330"/>
      <c r="DD140" s="330"/>
      <c r="DE140" s="330"/>
      <c r="DF140" s="330"/>
      <c r="DG140" s="330"/>
      <c r="DH140" s="330"/>
      <c r="DI140" s="330"/>
      <c r="DJ140" s="330"/>
      <c r="DK140" s="330"/>
      <c r="DL140" s="330"/>
      <c r="DM140" s="330"/>
      <c r="DN140" s="330"/>
      <c r="DO140" s="330"/>
      <c r="DP140" s="330"/>
      <c r="DQ140" s="330"/>
      <c r="DR140" s="330"/>
      <c r="DS140" s="330"/>
      <c r="DT140" s="330"/>
      <c r="DU140" s="330"/>
      <c r="DV140" s="330"/>
      <c r="DW140" s="330"/>
      <c r="DX140" s="330"/>
      <c r="DY140" s="330"/>
      <c r="DZ140" s="330"/>
      <c r="EA140" s="330"/>
      <c r="EB140" s="330"/>
    </row>
    <row r="141" spans="1:132" x14ac:dyDescent="0.2">
      <c r="A141" s="462"/>
      <c r="P141" s="458"/>
      <c r="AF141" s="464"/>
      <c r="AG141" s="330"/>
      <c r="AH141" s="330"/>
      <c r="AI141" s="330"/>
      <c r="AJ141" s="330"/>
      <c r="AK141" s="330"/>
      <c r="AL141" s="330"/>
      <c r="AM141" s="330"/>
      <c r="AN141" s="330"/>
      <c r="AO141" s="330"/>
      <c r="AP141" s="330"/>
      <c r="AQ141" s="330"/>
      <c r="AR141" s="330"/>
      <c r="AS141" s="330"/>
      <c r="AT141" s="330"/>
      <c r="AU141" s="330"/>
      <c r="AV141" s="330"/>
      <c r="AW141" s="330"/>
      <c r="AX141" s="330"/>
      <c r="AY141" s="330"/>
      <c r="AZ141" s="330"/>
      <c r="BA141" s="330"/>
      <c r="BB141" s="330"/>
      <c r="BC141" s="330"/>
      <c r="BD141" s="330"/>
      <c r="BE141" s="330"/>
      <c r="BF141" s="330"/>
      <c r="BG141" s="330"/>
      <c r="BH141" s="330"/>
      <c r="BI141" s="330"/>
      <c r="BJ141" s="330"/>
      <c r="BK141" s="330"/>
      <c r="BL141" s="330"/>
      <c r="BM141" s="330"/>
      <c r="BN141" s="330"/>
      <c r="BO141" s="330"/>
      <c r="BP141" s="330"/>
      <c r="BQ141" s="330"/>
      <c r="BR141" s="330"/>
      <c r="BS141" s="330"/>
      <c r="BT141" s="330"/>
      <c r="BU141" s="330"/>
      <c r="BV141" s="330"/>
      <c r="BW141" s="330"/>
      <c r="BX141" s="330"/>
      <c r="BY141" s="330"/>
      <c r="BZ141" s="330"/>
      <c r="CA141" s="330"/>
      <c r="CB141" s="330"/>
      <c r="CC141" s="330"/>
      <c r="CD141" s="330"/>
      <c r="CE141" s="330"/>
      <c r="CF141" s="330"/>
      <c r="CG141" s="330"/>
      <c r="CH141" s="330"/>
      <c r="CI141" s="330"/>
      <c r="CJ141" s="330"/>
      <c r="CK141" s="330"/>
      <c r="CL141" s="330"/>
      <c r="CM141" s="330"/>
      <c r="CN141" s="330"/>
      <c r="CO141" s="330"/>
      <c r="CP141" s="330"/>
      <c r="CQ141" s="330"/>
      <c r="CR141" s="330"/>
      <c r="CS141" s="330"/>
      <c r="CT141" s="330"/>
      <c r="CU141" s="330"/>
      <c r="CV141" s="330"/>
      <c r="CW141" s="330"/>
      <c r="CX141" s="330"/>
      <c r="CY141" s="330"/>
      <c r="CZ141" s="330"/>
      <c r="DA141" s="330"/>
      <c r="DB141" s="330"/>
      <c r="DC141" s="330"/>
      <c r="DD141" s="330"/>
      <c r="DE141" s="330"/>
      <c r="DF141" s="330"/>
      <c r="DG141" s="330"/>
      <c r="DH141" s="330"/>
      <c r="DI141" s="330"/>
      <c r="DJ141" s="330"/>
      <c r="DK141" s="330"/>
      <c r="DL141" s="330"/>
      <c r="DM141" s="330"/>
      <c r="DN141" s="330"/>
      <c r="DO141" s="330"/>
      <c r="DP141" s="330"/>
      <c r="DQ141" s="330"/>
      <c r="DR141" s="330"/>
      <c r="DS141" s="330"/>
      <c r="DT141" s="330"/>
      <c r="DU141" s="330"/>
      <c r="DV141" s="330"/>
      <c r="DW141" s="330"/>
      <c r="DX141" s="330"/>
      <c r="DY141" s="330"/>
      <c r="DZ141" s="330"/>
      <c r="EA141" s="330"/>
      <c r="EB141" s="330"/>
    </row>
    <row r="142" spans="1:132" x14ac:dyDescent="0.2">
      <c r="A142" s="462"/>
      <c r="P142" s="458"/>
      <c r="AF142" s="464"/>
      <c r="AG142" s="330"/>
      <c r="AH142" s="330"/>
      <c r="AI142" s="330"/>
      <c r="AJ142" s="330"/>
      <c r="AK142" s="330"/>
      <c r="AL142" s="330"/>
      <c r="AM142" s="330"/>
      <c r="AN142" s="330"/>
      <c r="AO142" s="330"/>
      <c r="AP142" s="330"/>
      <c r="AQ142" s="330"/>
      <c r="AR142" s="330"/>
      <c r="AS142" s="330"/>
      <c r="AT142" s="330"/>
      <c r="AU142" s="330"/>
      <c r="AV142" s="330"/>
      <c r="AW142" s="330"/>
      <c r="AX142" s="330"/>
      <c r="AY142" s="330"/>
      <c r="AZ142" s="330"/>
      <c r="BA142" s="330"/>
      <c r="BB142" s="330"/>
      <c r="BC142" s="330"/>
      <c r="BD142" s="330"/>
      <c r="BE142" s="330"/>
      <c r="BF142" s="330"/>
      <c r="BG142" s="330"/>
      <c r="BH142" s="330"/>
      <c r="BI142" s="330"/>
      <c r="BJ142" s="330"/>
      <c r="BK142" s="330"/>
      <c r="BL142" s="330"/>
      <c r="BM142" s="330"/>
      <c r="BN142" s="330"/>
      <c r="BO142" s="330"/>
      <c r="BP142" s="330"/>
      <c r="BQ142" s="330"/>
      <c r="BR142" s="330"/>
      <c r="BS142" s="330"/>
      <c r="BT142" s="330"/>
      <c r="BU142" s="330"/>
      <c r="BV142" s="330"/>
      <c r="BW142" s="330"/>
      <c r="BX142" s="330"/>
      <c r="BY142" s="330"/>
      <c r="BZ142" s="330"/>
      <c r="CA142" s="330"/>
      <c r="CB142" s="330"/>
      <c r="CC142" s="330"/>
      <c r="CD142" s="330"/>
      <c r="CE142" s="330"/>
      <c r="CF142" s="330"/>
      <c r="CG142" s="330"/>
      <c r="CH142" s="330"/>
      <c r="CI142" s="330"/>
      <c r="CJ142" s="330"/>
      <c r="CK142" s="330"/>
      <c r="CL142" s="330"/>
      <c r="CM142" s="330"/>
      <c r="CN142" s="330"/>
      <c r="CO142" s="330"/>
      <c r="CP142" s="330"/>
      <c r="CQ142" s="330"/>
      <c r="CR142" s="330"/>
      <c r="CS142" s="330"/>
      <c r="CT142" s="330"/>
      <c r="CU142" s="330"/>
      <c r="CV142" s="330"/>
      <c r="CW142" s="330"/>
      <c r="CX142" s="330"/>
      <c r="CY142" s="330"/>
      <c r="CZ142" s="330"/>
      <c r="DA142" s="330"/>
      <c r="DB142" s="330"/>
      <c r="DC142" s="330"/>
      <c r="DD142" s="330"/>
      <c r="DE142" s="330"/>
      <c r="DF142" s="330"/>
      <c r="DG142" s="330"/>
      <c r="DH142" s="330"/>
      <c r="DI142" s="330"/>
      <c r="DJ142" s="330"/>
      <c r="DK142" s="330"/>
      <c r="DL142" s="330"/>
      <c r="DM142" s="330"/>
      <c r="DN142" s="330"/>
      <c r="DO142" s="330"/>
      <c r="DP142" s="330"/>
      <c r="DQ142" s="330"/>
      <c r="DR142" s="330"/>
      <c r="DS142" s="330"/>
      <c r="DT142" s="330"/>
      <c r="DU142" s="330"/>
      <c r="DV142" s="330"/>
      <c r="DW142" s="330"/>
      <c r="DX142" s="330"/>
      <c r="DY142" s="330"/>
      <c r="DZ142" s="330"/>
      <c r="EA142" s="330"/>
      <c r="EB142" s="330"/>
    </row>
    <row r="143" spans="1:132" x14ac:dyDescent="0.2">
      <c r="A143" s="462"/>
      <c r="P143" s="458"/>
      <c r="AF143" s="464"/>
      <c r="AG143" s="330"/>
      <c r="AH143" s="330"/>
      <c r="AI143" s="330"/>
      <c r="AJ143" s="330"/>
      <c r="AK143" s="330"/>
      <c r="AL143" s="330"/>
      <c r="AM143" s="330"/>
      <c r="AN143" s="330"/>
      <c r="AO143" s="330"/>
      <c r="AP143" s="330"/>
      <c r="AQ143" s="330"/>
      <c r="AR143" s="330"/>
      <c r="AS143" s="330"/>
      <c r="AT143" s="330"/>
      <c r="AU143" s="330"/>
      <c r="AV143" s="330"/>
      <c r="AW143" s="330"/>
      <c r="AX143" s="330"/>
      <c r="AY143" s="330"/>
      <c r="AZ143" s="330"/>
      <c r="BA143" s="330"/>
      <c r="BB143" s="330"/>
      <c r="BC143" s="330"/>
      <c r="BD143" s="330"/>
      <c r="BE143" s="330"/>
      <c r="BF143" s="330"/>
      <c r="BG143" s="330"/>
      <c r="BH143" s="330"/>
      <c r="BI143" s="330"/>
      <c r="BJ143" s="330"/>
      <c r="BK143" s="330"/>
      <c r="BL143" s="330"/>
      <c r="BM143" s="330"/>
      <c r="BN143" s="330"/>
      <c r="BO143" s="330"/>
      <c r="BP143" s="330"/>
      <c r="BQ143" s="330"/>
      <c r="BR143" s="330"/>
      <c r="BS143" s="330"/>
      <c r="BT143" s="330"/>
      <c r="BU143" s="330"/>
      <c r="BV143" s="330"/>
      <c r="BW143" s="330"/>
      <c r="BX143" s="330"/>
      <c r="BY143" s="330"/>
      <c r="BZ143" s="330"/>
      <c r="CA143" s="330"/>
      <c r="CB143" s="330"/>
      <c r="CC143" s="330"/>
      <c r="CD143" s="330"/>
      <c r="CE143" s="330"/>
      <c r="CF143" s="330"/>
      <c r="CG143" s="330"/>
      <c r="CH143" s="330"/>
      <c r="CI143" s="330"/>
      <c r="CJ143" s="330"/>
      <c r="CK143" s="330"/>
      <c r="CL143" s="330"/>
      <c r="CM143" s="330"/>
      <c r="CN143" s="330"/>
      <c r="CO143" s="330"/>
      <c r="CP143" s="330"/>
      <c r="CQ143" s="330"/>
      <c r="CR143" s="330"/>
      <c r="CS143" s="330"/>
      <c r="CT143" s="330"/>
      <c r="CU143" s="330"/>
      <c r="CV143" s="330"/>
      <c r="CW143" s="330"/>
      <c r="CX143" s="330"/>
      <c r="CY143" s="330"/>
      <c r="CZ143" s="330"/>
      <c r="DA143" s="330"/>
      <c r="DB143" s="330"/>
      <c r="DC143" s="330"/>
      <c r="DD143" s="330"/>
      <c r="DE143" s="330"/>
      <c r="DF143" s="330"/>
      <c r="DG143" s="330"/>
      <c r="DH143" s="330"/>
      <c r="DI143" s="330"/>
      <c r="DJ143" s="330"/>
      <c r="DK143" s="330"/>
      <c r="DL143" s="330"/>
      <c r="DM143" s="330"/>
      <c r="DN143" s="330"/>
      <c r="DO143" s="330"/>
      <c r="DP143" s="330"/>
      <c r="DQ143" s="330"/>
      <c r="DR143" s="330"/>
      <c r="DS143" s="330"/>
      <c r="DT143" s="330"/>
      <c r="DU143" s="330"/>
      <c r="DV143" s="330"/>
      <c r="DW143" s="330"/>
      <c r="DX143" s="330"/>
      <c r="DY143" s="330"/>
      <c r="DZ143" s="330"/>
      <c r="EA143" s="330"/>
      <c r="EB143" s="330"/>
    </row>
    <row r="144" spans="1:132" x14ac:dyDescent="0.2">
      <c r="A144" s="462"/>
      <c r="P144" s="458"/>
      <c r="AF144" s="464"/>
      <c r="AG144" s="330"/>
      <c r="AH144" s="330"/>
      <c r="AI144" s="330"/>
      <c r="AJ144" s="330"/>
      <c r="AK144" s="330"/>
      <c r="AL144" s="330"/>
      <c r="AM144" s="330"/>
      <c r="AN144" s="330"/>
      <c r="AO144" s="330"/>
      <c r="AP144" s="330"/>
      <c r="AQ144" s="330"/>
      <c r="AR144" s="330"/>
      <c r="AS144" s="330"/>
      <c r="AT144" s="330"/>
      <c r="AU144" s="330"/>
      <c r="AV144" s="330"/>
      <c r="AW144" s="330"/>
      <c r="AX144" s="330"/>
      <c r="AY144" s="330"/>
      <c r="AZ144" s="330"/>
      <c r="BA144" s="330"/>
      <c r="BB144" s="330"/>
      <c r="BC144" s="330"/>
      <c r="BD144" s="330"/>
      <c r="BE144" s="330"/>
      <c r="BF144" s="330"/>
      <c r="BG144" s="330"/>
      <c r="BH144" s="330"/>
      <c r="BI144" s="330"/>
      <c r="BJ144" s="330"/>
      <c r="BK144" s="330"/>
      <c r="BL144" s="330"/>
      <c r="BM144" s="330"/>
      <c r="BN144" s="330"/>
      <c r="BO144" s="330"/>
      <c r="BP144" s="330"/>
      <c r="BQ144" s="330"/>
      <c r="BR144" s="330"/>
      <c r="BS144" s="330"/>
      <c r="BT144" s="330"/>
      <c r="BU144" s="330"/>
      <c r="BV144" s="330"/>
      <c r="BW144" s="330"/>
      <c r="BX144" s="330"/>
      <c r="BY144" s="330"/>
      <c r="BZ144" s="330"/>
      <c r="CA144" s="330"/>
      <c r="CB144" s="330"/>
      <c r="CC144" s="330"/>
      <c r="CD144" s="330"/>
      <c r="CE144" s="330"/>
      <c r="CF144" s="330"/>
      <c r="CG144" s="330"/>
      <c r="CH144" s="330"/>
      <c r="CI144" s="330"/>
      <c r="CJ144" s="330"/>
      <c r="CK144" s="330"/>
      <c r="CL144" s="330"/>
      <c r="CM144" s="330"/>
      <c r="CN144" s="330"/>
      <c r="CO144" s="330"/>
      <c r="CP144" s="330"/>
      <c r="CQ144" s="330"/>
      <c r="CR144" s="330"/>
      <c r="CS144" s="330"/>
      <c r="CT144" s="330"/>
      <c r="CU144" s="330"/>
      <c r="CV144" s="330"/>
      <c r="CW144" s="330"/>
      <c r="CX144" s="330"/>
      <c r="CY144" s="330"/>
      <c r="CZ144" s="330"/>
      <c r="DA144" s="330"/>
      <c r="DB144" s="330"/>
      <c r="DC144" s="330"/>
      <c r="DD144" s="330"/>
      <c r="DE144" s="330"/>
      <c r="DF144" s="330"/>
      <c r="DG144" s="330"/>
      <c r="DH144" s="330"/>
      <c r="DI144" s="330"/>
      <c r="DJ144" s="330"/>
      <c r="DK144" s="330"/>
      <c r="DL144" s="330"/>
      <c r="DM144" s="330"/>
      <c r="DN144" s="330"/>
      <c r="DO144" s="330"/>
      <c r="DP144" s="330"/>
      <c r="DQ144" s="330"/>
      <c r="DR144" s="330"/>
      <c r="DS144" s="330"/>
      <c r="DT144" s="330"/>
      <c r="DU144" s="330"/>
      <c r="DV144" s="330"/>
      <c r="DW144" s="330"/>
      <c r="DX144" s="330"/>
      <c r="DY144" s="330"/>
      <c r="DZ144" s="330"/>
      <c r="EA144" s="330"/>
      <c r="EB144" s="330"/>
    </row>
    <row r="145" spans="1:132" x14ac:dyDescent="0.2">
      <c r="A145" s="462"/>
      <c r="P145" s="458"/>
      <c r="AF145" s="464"/>
      <c r="AG145" s="330"/>
      <c r="AH145" s="330"/>
      <c r="AI145" s="330"/>
      <c r="AJ145" s="330"/>
      <c r="AK145" s="330"/>
      <c r="AL145" s="330"/>
      <c r="AM145" s="330"/>
      <c r="AN145" s="330"/>
      <c r="AO145" s="330"/>
      <c r="AP145" s="330"/>
      <c r="AQ145" s="330"/>
      <c r="AR145" s="330"/>
      <c r="AS145" s="330"/>
      <c r="AT145" s="330"/>
      <c r="AU145" s="330"/>
      <c r="AV145" s="330"/>
      <c r="AW145" s="330"/>
      <c r="AX145" s="330"/>
      <c r="AY145" s="330"/>
      <c r="AZ145" s="330"/>
      <c r="BA145" s="330"/>
      <c r="BB145" s="330"/>
      <c r="BC145" s="330"/>
      <c r="BD145" s="330"/>
      <c r="BE145" s="330"/>
      <c r="BF145" s="330"/>
      <c r="BG145" s="330"/>
      <c r="BH145" s="330"/>
      <c r="BI145" s="330"/>
      <c r="BJ145" s="330"/>
      <c r="BK145" s="330"/>
      <c r="BL145" s="330"/>
      <c r="BM145" s="330"/>
      <c r="BN145" s="330"/>
      <c r="BO145" s="330"/>
      <c r="BP145" s="330"/>
      <c r="BQ145" s="330"/>
      <c r="BR145" s="330"/>
      <c r="BS145" s="330"/>
      <c r="BT145" s="330"/>
      <c r="BU145" s="330"/>
      <c r="BV145" s="330"/>
      <c r="BW145" s="330"/>
      <c r="BX145" s="330"/>
      <c r="BY145" s="330"/>
      <c r="BZ145" s="330"/>
      <c r="CA145" s="330"/>
      <c r="CB145" s="330"/>
      <c r="CC145" s="330"/>
      <c r="CD145" s="330"/>
      <c r="CE145" s="330"/>
      <c r="CF145" s="330"/>
      <c r="CG145" s="330"/>
      <c r="CH145" s="330"/>
      <c r="CI145" s="330"/>
      <c r="CJ145" s="330"/>
      <c r="CK145" s="330"/>
      <c r="CL145" s="330"/>
      <c r="CM145" s="330"/>
      <c r="CN145" s="330"/>
      <c r="CO145" s="330"/>
      <c r="CP145" s="330"/>
      <c r="CQ145" s="330"/>
      <c r="CR145" s="330"/>
      <c r="CS145" s="330"/>
      <c r="CT145" s="330"/>
      <c r="CU145" s="330"/>
      <c r="CV145" s="330"/>
      <c r="CW145" s="330"/>
      <c r="CX145" s="330"/>
      <c r="CY145" s="330"/>
      <c r="CZ145" s="330"/>
      <c r="DA145" s="330"/>
      <c r="DB145" s="330"/>
      <c r="DC145" s="330"/>
      <c r="DD145" s="330"/>
      <c r="DE145" s="330"/>
      <c r="DF145" s="330"/>
      <c r="DG145" s="330"/>
      <c r="DH145" s="330"/>
      <c r="DI145" s="330"/>
      <c r="DJ145" s="330"/>
      <c r="DK145" s="330"/>
      <c r="DL145" s="330"/>
      <c r="DM145" s="330"/>
      <c r="DN145" s="330"/>
      <c r="DO145" s="330"/>
      <c r="DP145" s="330"/>
      <c r="DQ145" s="330"/>
      <c r="DR145" s="330"/>
      <c r="DS145" s="330"/>
      <c r="DT145" s="330"/>
      <c r="DU145" s="330"/>
      <c r="DV145" s="330"/>
      <c r="DW145" s="330"/>
      <c r="DX145" s="330"/>
      <c r="DY145" s="330"/>
      <c r="DZ145" s="330"/>
      <c r="EA145" s="330"/>
      <c r="EB145" s="330"/>
    </row>
    <row r="146" spans="1:132" x14ac:dyDescent="0.2">
      <c r="A146" s="462"/>
      <c r="P146" s="458"/>
      <c r="AF146" s="464"/>
      <c r="AG146" s="330"/>
      <c r="AH146" s="330"/>
      <c r="AI146" s="330"/>
      <c r="AJ146" s="330"/>
      <c r="AK146" s="330"/>
      <c r="AL146" s="330"/>
      <c r="AM146" s="330"/>
      <c r="AN146" s="330"/>
      <c r="AO146" s="330"/>
      <c r="AP146" s="330"/>
      <c r="AQ146" s="330"/>
      <c r="AR146" s="330"/>
      <c r="AS146" s="330"/>
      <c r="AT146" s="330"/>
      <c r="AU146" s="330"/>
      <c r="AV146" s="330"/>
      <c r="AW146" s="330"/>
      <c r="AX146" s="330"/>
      <c r="AY146" s="330"/>
      <c r="AZ146" s="330"/>
      <c r="BA146" s="330"/>
      <c r="BB146" s="330"/>
      <c r="BC146" s="330"/>
      <c r="BD146" s="330"/>
      <c r="BE146" s="330"/>
      <c r="BF146" s="330"/>
      <c r="BG146" s="330"/>
      <c r="BH146" s="330"/>
      <c r="BI146" s="330"/>
      <c r="BJ146" s="330"/>
      <c r="BK146" s="330"/>
      <c r="BL146" s="330"/>
      <c r="BM146" s="330"/>
      <c r="BN146" s="330"/>
      <c r="BO146" s="330"/>
      <c r="BP146" s="330"/>
      <c r="BQ146" s="330"/>
      <c r="BR146" s="330"/>
      <c r="BS146" s="330"/>
      <c r="BT146" s="330"/>
      <c r="BU146" s="330"/>
      <c r="BV146" s="330"/>
      <c r="BW146" s="330"/>
      <c r="BX146" s="330"/>
      <c r="BY146" s="330"/>
      <c r="BZ146" s="330"/>
      <c r="CA146" s="330"/>
      <c r="CB146" s="330"/>
      <c r="CC146" s="330"/>
      <c r="CD146" s="330"/>
      <c r="CE146" s="330"/>
      <c r="CF146" s="330"/>
      <c r="CG146" s="330"/>
      <c r="CH146" s="330"/>
      <c r="CI146" s="330"/>
      <c r="CJ146" s="330"/>
      <c r="CK146" s="330"/>
      <c r="CL146" s="330"/>
      <c r="CM146" s="330"/>
      <c r="CN146" s="330"/>
      <c r="CO146" s="330"/>
      <c r="CP146" s="330"/>
      <c r="CQ146" s="330"/>
      <c r="CR146" s="330"/>
      <c r="CS146" s="330"/>
      <c r="CT146" s="330"/>
      <c r="CU146" s="330"/>
      <c r="CV146" s="330"/>
      <c r="CW146" s="330"/>
      <c r="CX146" s="330"/>
      <c r="CY146" s="330"/>
      <c r="CZ146" s="330"/>
      <c r="DA146" s="330"/>
      <c r="DB146" s="330"/>
      <c r="DC146" s="330"/>
      <c r="DD146" s="330"/>
      <c r="DE146" s="330"/>
      <c r="DF146" s="330"/>
      <c r="DG146" s="330"/>
      <c r="DH146" s="330"/>
      <c r="DI146" s="330"/>
      <c r="DJ146" s="330"/>
      <c r="DK146" s="330"/>
      <c r="DL146" s="330"/>
      <c r="DM146" s="330"/>
      <c r="DN146" s="330"/>
      <c r="DO146" s="330"/>
      <c r="DP146" s="330"/>
      <c r="DQ146" s="330"/>
      <c r="DR146" s="330"/>
      <c r="DS146" s="330"/>
      <c r="DT146" s="330"/>
      <c r="DU146" s="330"/>
      <c r="DV146" s="330"/>
      <c r="DW146" s="330"/>
      <c r="DX146" s="330"/>
      <c r="DY146" s="330"/>
      <c r="DZ146" s="330"/>
      <c r="EA146" s="330"/>
      <c r="EB146" s="330"/>
    </row>
    <row r="147" spans="1:132" x14ac:dyDescent="0.2">
      <c r="A147" s="462"/>
      <c r="P147" s="458"/>
      <c r="AF147" s="464"/>
      <c r="AG147" s="330"/>
      <c r="AH147" s="330"/>
      <c r="AI147" s="330"/>
      <c r="AJ147" s="330"/>
      <c r="AK147" s="330"/>
      <c r="AL147" s="330"/>
      <c r="AM147" s="330"/>
      <c r="AN147" s="330"/>
      <c r="AO147" s="330"/>
      <c r="AP147" s="330"/>
      <c r="AQ147" s="330"/>
      <c r="AR147" s="330"/>
      <c r="AS147" s="330"/>
      <c r="AT147" s="330"/>
      <c r="AU147" s="330"/>
      <c r="AV147" s="330"/>
      <c r="AW147" s="330"/>
      <c r="AX147" s="330"/>
      <c r="AY147" s="330"/>
      <c r="AZ147" s="330"/>
      <c r="BA147" s="330"/>
      <c r="BB147" s="330"/>
      <c r="BC147" s="330"/>
      <c r="BD147" s="330"/>
      <c r="BE147" s="330"/>
      <c r="BF147" s="330"/>
      <c r="BG147" s="330"/>
      <c r="BH147" s="330"/>
      <c r="BI147" s="330"/>
      <c r="BJ147" s="330"/>
      <c r="BK147" s="330"/>
      <c r="BL147" s="330"/>
      <c r="BM147" s="330"/>
      <c r="BN147" s="330"/>
      <c r="BO147" s="330"/>
      <c r="BP147" s="330"/>
      <c r="BQ147" s="330"/>
      <c r="BR147" s="330"/>
      <c r="BS147" s="330"/>
      <c r="BT147" s="330"/>
      <c r="BU147" s="330"/>
      <c r="BV147" s="330"/>
      <c r="BW147" s="330"/>
      <c r="BX147" s="330"/>
      <c r="BY147" s="330"/>
      <c r="BZ147" s="330"/>
      <c r="CA147" s="330"/>
      <c r="CB147" s="330"/>
      <c r="CC147" s="330"/>
      <c r="CD147" s="330"/>
      <c r="CE147" s="330"/>
      <c r="CF147" s="330"/>
      <c r="CG147" s="330"/>
      <c r="CH147" s="330"/>
      <c r="CI147" s="330"/>
      <c r="CJ147" s="330"/>
      <c r="CK147" s="330"/>
      <c r="CL147" s="330"/>
      <c r="CM147" s="330"/>
      <c r="CN147" s="330"/>
      <c r="CO147" s="330"/>
      <c r="CP147" s="330"/>
      <c r="CQ147" s="330"/>
      <c r="CR147" s="330"/>
      <c r="CS147" s="330"/>
      <c r="CT147" s="330"/>
      <c r="CU147" s="330"/>
      <c r="CV147" s="330"/>
      <c r="CW147" s="330"/>
      <c r="CX147" s="330"/>
      <c r="CY147" s="330"/>
      <c r="CZ147" s="330"/>
      <c r="DA147" s="330"/>
      <c r="DB147" s="330"/>
      <c r="DC147" s="330"/>
      <c r="DD147" s="330"/>
      <c r="DE147" s="330"/>
      <c r="DF147" s="330"/>
      <c r="DG147" s="330"/>
      <c r="DH147" s="330"/>
      <c r="DI147" s="330"/>
      <c r="DJ147" s="330"/>
      <c r="DK147" s="330"/>
      <c r="DL147" s="330"/>
      <c r="DM147" s="330"/>
      <c r="DN147" s="330"/>
      <c r="DO147" s="330"/>
      <c r="DP147" s="330"/>
      <c r="DQ147" s="330"/>
      <c r="DR147" s="330"/>
      <c r="DS147" s="330"/>
      <c r="DT147" s="330"/>
      <c r="DU147" s="330"/>
      <c r="DV147" s="330"/>
      <c r="DW147" s="330"/>
      <c r="DX147" s="330"/>
      <c r="DY147" s="330"/>
      <c r="DZ147" s="330"/>
      <c r="EA147" s="330"/>
      <c r="EB147" s="330"/>
    </row>
    <row r="148" spans="1:132" x14ac:dyDescent="0.2">
      <c r="A148" s="462"/>
      <c r="P148" s="458"/>
      <c r="AF148" s="462"/>
    </row>
    <row r="149" spans="1:132" x14ac:dyDescent="0.2">
      <c r="A149" s="462"/>
      <c r="P149" s="458"/>
      <c r="AF149" s="462"/>
    </row>
    <row r="150" spans="1:132" x14ac:dyDescent="0.2">
      <c r="A150" s="462"/>
      <c r="P150" s="458"/>
      <c r="AF150" s="462"/>
    </row>
    <row r="151" spans="1:132" x14ac:dyDescent="0.2">
      <c r="A151" s="462"/>
      <c r="P151" s="458"/>
      <c r="AF151" s="462"/>
    </row>
    <row r="152" spans="1:132" x14ac:dyDescent="0.2">
      <c r="A152" s="462"/>
      <c r="P152" s="458"/>
      <c r="AF152" s="462"/>
    </row>
    <row r="153" spans="1:132" x14ac:dyDescent="0.2">
      <c r="A153" s="462"/>
      <c r="P153" s="458"/>
      <c r="AF153" s="462"/>
    </row>
    <row r="154" spans="1:132" x14ac:dyDescent="0.2">
      <c r="A154" s="462"/>
      <c r="P154" s="458"/>
      <c r="AF154" s="462"/>
    </row>
    <row r="155" spans="1:132" x14ac:dyDescent="0.2">
      <c r="A155" s="462"/>
      <c r="P155" s="458"/>
      <c r="AF155" s="462"/>
    </row>
    <row r="156" spans="1:132" x14ac:dyDescent="0.2">
      <c r="A156" s="462"/>
      <c r="P156" s="458"/>
      <c r="AF156" s="462"/>
    </row>
    <row r="157" spans="1:132" x14ac:dyDescent="0.2">
      <c r="A157" s="462"/>
      <c r="P157" s="458"/>
      <c r="AF157" s="462"/>
    </row>
    <row r="158" spans="1:132" x14ac:dyDescent="0.2">
      <c r="A158" s="462"/>
      <c r="P158" s="458"/>
      <c r="AF158" s="462"/>
    </row>
    <row r="159" spans="1:132" x14ac:dyDescent="0.2">
      <c r="A159" s="462"/>
      <c r="P159" s="458"/>
      <c r="AF159" s="462"/>
    </row>
    <row r="160" spans="1:132" x14ac:dyDescent="0.2">
      <c r="A160" s="462"/>
      <c r="P160" s="458"/>
      <c r="AF160" s="462"/>
    </row>
    <row r="161" spans="1:32" x14ac:dyDescent="0.2">
      <c r="A161" s="462"/>
      <c r="P161" s="458"/>
      <c r="AF161" s="462"/>
    </row>
    <row r="162" spans="1:32" x14ac:dyDescent="0.2">
      <c r="A162" s="462"/>
      <c r="P162" s="458"/>
      <c r="AF162" s="462"/>
    </row>
    <row r="163" spans="1:32" x14ac:dyDescent="0.2">
      <c r="A163" s="462"/>
      <c r="P163" s="458"/>
      <c r="AF163" s="462"/>
    </row>
    <row r="164" spans="1:32" x14ac:dyDescent="0.2">
      <c r="A164" s="462"/>
      <c r="P164" s="458"/>
      <c r="AF164" s="462"/>
    </row>
    <row r="165" spans="1:32" x14ac:dyDescent="0.2">
      <c r="A165" s="462"/>
      <c r="P165" s="458"/>
      <c r="AF165" s="462"/>
    </row>
    <row r="166" spans="1:32" x14ac:dyDescent="0.2">
      <c r="A166" s="462"/>
      <c r="P166" s="458"/>
      <c r="AF166" s="462"/>
    </row>
    <row r="167" spans="1:32" x14ac:dyDescent="0.2">
      <c r="A167" s="462"/>
      <c r="P167" s="458"/>
      <c r="AF167" s="462"/>
    </row>
    <row r="168" spans="1:32" x14ac:dyDescent="0.2">
      <c r="A168" s="462"/>
      <c r="P168" s="458"/>
      <c r="AF168" s="462"/>
    </row>
    <row r="169" spans="1:32" x14ac:dyDescent="0.2">
      <c r="A169" s="462"/>
      <c r="P169" s="458"/>
      <c r="AF169" s="462"/>
    </row>
    <row r="170" spans="1:32" x14ac:dyDescent="0.2">
      <c r="A170" s="462"/>
      <c r="P170" s="458"/>
      <c r="AF170" s="462"/>
    </row>
    <row r="171" spans="1:32" x14ac:dyDescent="0.2">
      <c r="A171" s="462"/>
      <c r="P171" s="458"/>
      <c r="AF171" s="462"/>
    </row>
    <row r="172" spans="1:32" x14ac:dyDescent="0.2">
      <c r="A172" s="462"/>
      <c r="P172" s="458"/>
      <c r="AF172" s="462"/>
    </row>
    <row r="173" spans="1:32" x14ac:dyDescent="0.2">
      <c r="A173" s="462"/>
      <c r="P173" s="458"/>
      <c r="AF173" s="462"/>
    </row>
    <row r="174" spans="1:32" x14ac:dyDescent="0.2">
      <c r="A174" s="462"/>
      <c r="P174" s="458"/>
      <c r="AF174" s="462"/>
    </row>
    <row r="175" spans="1:32" x14ac:dyDescent="0.2">
      <c r="A175" s="462"/>
      <c r="P175" s="458"/>
      <c r="AF175" s="462"/>
    </row>
    <row r="176" spans="1:32" x14ac:dyDescent="0.2">
      <c r="A176" s="462"/>
      <c r="P176" s="458"/>
      <c r="AF176" s="462"/>
    </row>
    <row r="177" spans="1:32" x14ac:dyDescent="0.2">
      <c r="A177" s="462"/>
      <c r="P177" s="458"/>
      <c r="AF177" s="462"/>
    </row>
    <row r="178" spans="1:32" x14ac:dyDescent="0.2">
      <c r="A178" s="462"/>
      <c r="P178" s="458"/>
      <c r="AF178" s="462"/>
    </row>
    <row r="179" spans="1:32" x14ac:dyDescent="0.2">
      <c r="A179" s="462"/>
      <c r="P179" s="458"/>
      <c r="AF179" s="462"/>
    </row>
    <row r="180" spans="1:32" x14ac:dyDescent="0.2">
      <c r="A180" s="462"/>
      <c r="P180" s="458"/>
      <c r="AF180" s="462"/>
    </row>
    <row r="181" spans="1:32" x14ac:dyDescent="0.2">
      <c r="A181" s="462"/>
      <c r="P181" s="458"/>
      <c r="AF181" s="462"/>
    </row>
    <row r="182" spans="1:32" x14ac:dyDescent="0.2">
      <c r="A182" s="462"/>
      <c r="P182" s="458"/>
      <c r="AF182" s="462"/>
    </row>
    <row r="183" spans="1:32" x14ac:dyDescent="0.2">
      <c r="A183" s="462"/>
      <c r="P183" s="458"/>
      <c r="AF183" s="462"/>
    </row>
    <row r="184" spans="1:32" x14ac:dyDescent="0.2">
      <c r="A184" s="462"/>
      <c r="P184" s="458"/>
      <c r="AF184" s="462"/>
    </row>
    <row r="185" spans="1:32" x14ac:dyDescent="0.2">
      <c r="A185" s="462"/>
      <c r="P185" s="458"/>
      <c r="AF185" s="462"/>
    </row>
    <row r="186" spans="1:32" x14ac:dyDescent="0.2">
      <c r="A186" s="462"/>
      <c r="P186" s="458"/>
      <c r="AF186" s="462"/>
    </row>
    <row r="187" spans="1:32" x14ac:dyDescent="0.2">
      <c r="A187" s="462"/>
      <c r="P187" s="458"/>
      <c r="AF187" s="462"/>
    </row>
    <row r="188" spans="1:32" x14ac:dyDescent="0.2">
      <c r="A188" s="462"/>
      <c r="P188" s="458"/>
      <c r="AF188" s="462"/>
    </row>
    <row r="189" spans="1:32" x14ac:dyDescent="0.2">
      <c r="A189" s="462"/>
      <c r="P189" s="458"/>
      <c r="AF189" s="462"/>
    </row>
    <row r="190" spans="1:32" x14ac:dyDescent="0.2">
      <c r="A190" s="462"/>
      <c r="P190" s="458"/>
      <c r="AF190" s="462"/>
    </row>
    <row r="191" spans="1:32" x14ac:dyDescent="0.2">
      <c r="A191" s="462"/>
      <c r="P191" s="458"/>
      <c r="AF191" s="462"/>
    </row>
    <row r="192" spans="1:32" x14ac:dyDescent="0.2">
      <c r="A192" s="462"/>
      <c r="P192" s="458"/>
      <c r="AF192" s="462"/>
    </row>
    <row r="193" spans="1:32" x14ac:dyDescent="0.2">
      <c r="A193" s="462"/>
      <c r="P193" s="458"/>
      <c r="AF193" s="462"/>
    </row>
    <row r="194" spans="1:32" x14ac:dyDescent="0.2">
      <c r="A194" s="462"/>
      <c r="P194" s="458"/>
      <c r="AF194" s="462"/>
    </row>
    <row r="195" spans="1:32" x14ac:dyDescent="0.2">
      <c r="A195" s="462"/>
      <c r="P195" s="458"/>
      <c r="AF195" s="462"/>
    </row>
    <row r="196" spans="1:32" x14ac:dyDescent="0.2">
      <c r="A196" s="462"/>
      <c r="P196" s="458"/>
      <c r="AF196" s="462"/>
    </row>
    <row r="197" spans="1:32" x14ac:dyDescent="0.2">
      <c r="A197" s="462"/>
      <c r="P197" s="458"/>
      <c r="AF197" s="462"/>
    </row>
    <row r="198" spans="1:32" x14ac:dyDescent="0.2">
      <c r="A198" s="462"/>
      <c r="P198" s="458"/>
      <c r="AF198" s="462"/>
    </row>
    <row r="199" spans="1:32" x14ac:dyDescent="0.2">
      <c r="A199" s="462"/>
      <c r="P199" s="458"/>
      <c r="AF199" s="462"/>
    </row>
    <row r="200" spans="1:32" x14ac:dyDescent="0.2">
      <c r="A200" s="462"/>
      <c r="P200" s="458"/>
      <c r="AF200" s="462"/>
    </row>
    <row r="201" spans="1:32" x14ac:dyDescent="0.2">
      <c r="A201" s="462"/>
      <c r="P201" s="458"/>
      <c r="AF201" s="462"/>
    </row>
    <row r="202" spans="1:32" x14ac:dyDescent="0.2">
      <c r="A202" s="462"/>
      <c r="P202" s="458"/>
      <c r="AF202" s="462"/>
    </row>
    <row r="203" spans="1:32" x14ac:dyDescent="0.2">
      <c r="A203" s="462"/>
      <c r="P203" s="458"/>
      <c r="AF203" s="462"/>
    </row>
    <row r="204" spans="1:32" x14ac:dyDescent="0.2">
      <c r="A204" s="462"/>
      <c r="P204" s="458"/>
      <c r="AF204" s="462"/>
    </row>
    <row r="205" spans="1:32" x14ac:dyDescent="0.2">
      <c r="A205" s="462"/>
      <c r="P205" s="458"/>
      <c r="AF205" s="462"/>
    </row>
    <row r="206" spans="1:32" x14ac:dyDescent="0.2">
      <c r="A206" s="462"/>
      <c r="P206" s="458"/>
      <c r="AF206" s="462"/>
    </row>
    <row r="207" spans="1:32" x14ac:dyDescent="0.2">
      <c r="A207" s="462"/>
      <c r="P207" s="458"/>
      <c r="AF207" s="462"/>
    </row>
    <row r="208" spans="1:32" x14ac:dyDescent="0.2">
      <c r="A208" s="462"/>
      <c r="P208" s="458"/>
      <c r="AF208" s="462"/>
    </row>
    <row r="209" spans="1:32" x14ac:dyDescent="0.2">
      <c r="A209" s="462"/>
      <c r="P209" s="458"/>
      <c r="AF209" s="462"/>
    </row>
    <row r="210" spans="1:32" x14ac:dyDescent="0.2">
      <c r="A210" s="462"/>
      <c r="P210" s="458"/>
      <c r="AF210" s="462"/>
    </row>
    <row r="211" spans="1:32" x14ac:dyDescent="0.2">
      <c r="A211" s="462"/>
      <c r="P211" s="458"/>
      <c r="AF211" s="462"/>
    </row>
    <row r="212" spans="1:32" x14ac:dyDescent="0.2">
      <c r="A212" s="462"/>
      <c r="P212" s="458"/>
      <c r="AF212" s="462"/>
    </row>
    <row r="213" spans="1:32" x14ac:dyDescent="0.2">
      <c r="A213" s="462"/>
      <c r="P213" s="458"/>
      <c r="AF213" s="462"/>
    </row>
    <row r="214" spans="1:32" x14ac:dyDescent="0.2">
      <c r="A214" s="462"/>
      <c r="P214" s="458"/>
      <c r="AF214" s="462"/>
    </row>
    <row r="215" spans="1:32" x14ac:dyDescent="0.2">
      <c r="A215" s="462"/>
      <c r="P215" s="458"/>
      <c r="AF215" s="462"/>
    </row>
    <row r="216" spans="1:32" x14ac:dyDescent="0.2">
      <c r="A216" s="462"/>
      <c r="P216" s="458"/>
      <c r="AF216" s="462"/>
    </row>
    <row r="217" spans="1:32" x14ac:dyDescent="0.2">
      <c r="A217" s="462"/>
      <c r="P217" s="458"/>
      <c r="AF217" s="462"/>
    </row>
    <row r="218" spans="1:32" x14ac:dyDescent="0.2">
      <c r="A218" s="462"/>
      <c r="P218" s="458"/>
      <c r="AF218" s="462"/>
    </row>
    <row r="219" spans="1:32" x14ac:dyDescent="0.2">
      <c r="A219" s="462"/>
      <c r="P219" s="458"/>
      <c r="AF219" s="462"/>
    </row>
    <row r="220" spans="1:32" x14ac:dyDescent="0.2">
      <c r="A220" s="462"/>
      <c r="P220" s="458"/>
      <c r="AF220" s="462"/>
    </row>
    <row r="221" spans="1:32" x14ac:dyDescent="0.2">
      <c r="A221" s="462"/>
      <c r="P221" s="458"/>
      <c r="AF221" s="462"/>
    </row>
    <row r="222" spans="1:32" x14ac:dyDescent="0.2">
      <c r="A222" s="462"/>
      <c r="P222" s="458"/>
      <c r="AF222" s="462"/>
    </row>
    <row r="223" spans="1:32" x14ac:dyDescent="0.2">
      <c r="A223" s="462"/>
      <c r="P223" s="458"/>
      <c r="AF223" s="462"/>
    </row>
    <row r="224" spans="1:32" x14ac:dyDescent="0.2">
      <c r="A224" s="462"/>
      <c r="P224" s="458"/>
      <c r="AF224" s="462"/>
    </row>
    <row r="225" spans="1:32" x14ac:dyDescent="0.2">
      <c r="A225" s="462"/>
      <c r="P225" s="458"/>
      <c r="AF225" s="462"/>
    </row>
    <row r="226" spans="1:32" x14ac:dyDescent="0.2">
      <c r="A226" s="462"/>
      <c r="P226" s="458"/>
      <c r="AF226" s="462"/>
    </row>
    <row r="227" spans="1:32" x14ac:dyDescent="0.2">
      <c r="A227" s="462"/>
      <c r="P227" s="458"/>
      <c r="AF227" s="462"/>
    </row>
    <row r="228" spans="1:32" x14ac:dyDescent="0.2">
      <c r="A228" s="462"/>
      <c r="P228" s="458"/>
      <c r="AF228" s="462"/>
    </row>
    <row r="229" spans="1:32" x14ac:dyDescent="0.2">
      <c r="A229" s="462"/>
      <c r="P229" s="458"/>
      <c r="AF229" s="462"/>
    </row>
    <row r="230" spans="1:32" x14ac:dyDescent="0.2">
      <c r="A230" s="462"/>
      <c r="P230" s="458"/>
      <c r="AF230" s="462"/>
    </row>
    <row r="231" spans="1:32" x14ac:dyDescent="0.2">
      <c r="A231" s="462"/>
      <c r="P231" s="458"/>
      <c r="AF231" s="462"/>
    </row>
    <row r="232" spans="1:32" x14ac:dyDescent="0.2">
      <c r="A232" s="462"/>
      <c r="P232" s="458"/>
      <c r="AF232" s="462"/>
    </row>
    <row r="233" spans="1:32" x14ac:dyDescent="0.2">
      <c r="A233" s="462"/>
      <c r="P233" s="458"/>
      <c r="AF233" s="462"/>
    </row>
    <row r="234" spans="1:32" x14ac:dyDescent="0.2">
      <c r="A234" s="462"/>
      <c r="P234" s="458"/>
      <c r="AF234" s="462"/>
    </row>
    <row r="235" spans="1:32" x14ac:dyDescent="0.2">
      <c r="A235" s="462"/>
      <c r="P235" s="458"/>
      <c r="AF235" s="462"/>
    </row>
    <row r="236" spans="1:32" x14ac:dyDescent="0.2">
      <c r="A236" s="462"/>
      <c r="P236" s="458"/>
      <c r="AF236" s="462"/>
    </row>
    <row r="237" spans="1:32" x14ac:dyDescent="0.2">
      <c r="A237" s="462"/>
      <c r="P237" s="458"/>
      <c r="AF237" s="462"/>
    </row>
    <row r="238" spans="1:32" x14ac:dyDescent="0.2">
      <c r="A238" s="462"/>
      <c r="P238" s="458"/>
      <c r="AF238" s="462"/>
    </row>
    <row r="239" spans="1:32" x14ac:dyDescent="0.2">
      <c r="A239" s="462"/>
      <c r="P239" s="458"/>
      <c r="AF239" s="462"/>
    </row>
    <row r="240" spans="1:32" x14ac:dyDescent="0.2">
      <c r="A240" s="462"/>
      <c r="P240" s="458"/>
      <c r="AF240" s="462"/>
    </row>
    <row r="241" spans="1:32" x14ac:dyDescent="0.2">
      <c r="A241" s="462"/>
      <c r="P241" s="458"/>
      <c r="AF241" s="462"/>
    </row>
    <row r="242" spans="1:32" x14ac:dyDescent="0.2">
      <c r="A242" s="462"/>
      <c r="P242" s="458"/>
      <c r="AF242" s="462"/>
    </row>
    <row r="243" spans="1:32" x14ac:dyDescent="0.2">
      <c r="A243" s="462"/>
      <c r="P243" s="458"/>
      <c r="AF243" s="462"/>
    </row>
    <row r="244" spans="1:32" x14ac:dyDescent="0.2">
      <c r="A244" s="462"/>
      <c r="P244" s="458"/>
      <c r="AF244" s="462"/>
    </row>
    <row r="245" spans="1:32" x14ac:dyDescent="0.2">
      <c r="A245" s="462"/>
      <c r="P245" s="458"/>
      <c r="AF245" s="462"/>
    </row>
    <row r="246" spans="1:32" x14ac:dyDescent="0.2">
      <c r="A246" s="462"/>
      <c r="P246" s="458"/>
      <c r="AF246" s="462"/>
    </row>
    <row r="247" spans="1:32" x14ac:dyDescent="0.2">
      <c r="A247" s="462"/>
      <c r="P247" s="458"/>
      <c r="AF247" s="462"/>
    </row>
    <row r="248" spans="1:32" x14ac:dyDescent="0.2">
      <c r="A248" s="462"/>
      <c r="P248" s="458"/>
      <c r="AF248" s="462"/>
    </row>
    <row r="249" spans="1:32" x14ac:dyDescent="0.2">
      <c r="A249" s="462"/>
      <c r="P249" s="458"/>
      <c r="AF249" s="462"/>
    </row>
    <row r="250" spans="1:32" x14ac:dyDescent="0.2">
      <c r="A250" s="462"/>
      <c r="P250" s="458"/>
      <c r="AF250" s="462"/>
    </row>
    <row r="251" spans="1:32" x14ac:dyDescent="0.2">
      <c r="A251" s="462"/>
      <c r="P251" s="458"/>
      <c r="AF251" s="462"/>
    </row>
    <row r="252" spans="1:32" x14ac:dyDescent="0.2">
      <c r="A252" s="462"/>
      <c r="P252" s="458"/>
      <c r="AF252" s="462"/>
    </row>
    <row r="253" spans="1:32" x14ac:dyDescent="0.2">
      <c r="A253" s="462"/>
      <c r="P253" s="458"/>
      <c r="AF253" s="462"/>
    </row>
    <row r="254" spans="1:32" x14ac:dyDescent="0.2">
      <c r="A254" s="462"/>
      <c r="P254" s="458"/>
      <c r="AF254" s="462"/>
    </row>
    <row r="255" spans="1:32" x14ac:dyDescent="0.2">
      <c r="A255" s="462"/>
      <c r="P255" s="458"/>
      <c r="AF255" s="462"/>
    </row>
    <row r="256" spans="1:32" x14ac:dyDescent="0.2">
      <c r="A256" s="462"/>
      <c r="P256" s="458"/>
      <c r="AF256" s="462"/>
    </row>
    <row r="257" spans="1:32" x14ac:dyDescent="0.2">
      <c r="A257" s="462"/>
      <c r="B257" s="462"/>
      <c r="C257" s="462"/>
      <c r="D257" s="462"/>
      <c r="E257" s="462"/>
      <c r="F257" s="462"/>
      <c r="G257" s="462"/>
      <c r="H257" s="462"/>
      <c r="I257" s="462"/>
      <c r="J257" s="462"/>
      <c r="K257" s="462"/>
      <c r="L257" s="462"/>
      <c r="M257" s="462"/>
      <c r="N257" s="462"/>
      <c r="O257" s="462"/>
      <c r="P257" s="458"/>
      <c r="Q257" s="462"/>
      <c r="R257" s="462"/>
      <c r="S257" s="462"/>
      <c r="T257" s="462"/>
      <c r="U257" s="462"/>
      <c r="V257" s="462"/>
      <c r="W257" s="462"/>
      <c r="X257" s="462"/>
      <c r="Y257" s="462"/>
      <c r="Z257" s="462"/>
      <c r="AA257" s="462"/>
      <c r="AB257" s="462"/>
      <c r="AC257" s="462"/>
      <c r="AD257" s="462"/>
      <c r="AE257" s="462"/>
      <c r="AF257" s="462"/>
    </row>
  </sheetData>
  <sheetProtection sheet="1" objects="1" scenarios="1"/>
  <mergeCells count="2">
    <mergeCell ref="B1:O3"/>
    <mergeCell ref="Q1:AE3"/>
  </mergeCells>
  <dataValidations count="1">
    <dataValidation type="list" allowBlank="1" showInputMessage="1" showErrorMessage="1" sqref="N9 N15 N6 AD9 AD15 AD6" xr:uid="{12AE8A3D-0F5A-4D2B-B122-FA4053DB398E}">
      <formula1>".06,.3,.4,.5"</formula1>
    </dataValidation>
  </dataValidations>
  <pageMargins left="0.7" right="0.7" top="0.75" bottom="0.75" header="0.3" footer="0.3"/>
  <pageSetup orientation="portrait" r:id="rId1"/>
  <drawing r:id="rId2"/>
  <extLst>
    <ext xmlns:x14="http://schemas.microsoft.com/office/spreadsheetml/2009/9/main" uri="{CCE6A557-97BC-4b89-ADB6-D9C93CAAB3DF}">
      <x14:dataValidations xmlns:xm="http://schemas.microsoft.com/office/excel/2006/main" count="8">
        <x14:dataValidation type="list" allowBlank="1" showInputMessage="1" showErrorMessage="1" xr:uid="{B41D2272-B946-4028-974C-A6BF1D48EA8C}">
          <x14:formula1>
            <xm:f>'HTGR Ranges'!$B$3:$B$5</xm:f>
          </x14:formula1>
          <xm:sqref>F9</xm:sqref>
        </x14:dataValidation>
        <x14:dataValidation type="list" allowBlank="1" showInputMessage="1" showErrorMessage="1" xr:uid="{5BAE4F2F-4BA5-48DC-87EE-002B03E45F34}">
          <x14:formula1>
            <xm:f>'HTGR Ranges'!$G$3:$G$4</xm:f>
          </x14:formula1>
          <xm:sqref>K9:M9 K15:M15</xm:sqref>
        </x14:dataValidation>
        <x14:dataValidation type="list" allowBlank="1" showInputMessage="1" showErrorMessage="1" xr:uid="{5C653C64-E6D4-CA4A-B9F3-DF49415F2967}">
          <x14:formula1>
            <xm:f>'SFR Ranges'!$B$3:$B$5</xm:f>
          </x14:formula1>
          <xm:sqref>V9</xm:sqref>
        </x14:dataValidation>
        <x14:dataValidation type="list" allowBlank="1" showInputMessage="1" showErrorMessage="1" xr:uid="{70A7BF20-46DB-8943-B5A1-DE1623B9AD6D}">
          <x14:formula1>
            <xm:f>'SFR Ranges'!$G$3:$G$4</xm:f>
          </x14:formula1>
          <xm:sqref>AA9:AC9 AA15:AC15</xm:sqref>
        </x14:dataValidation>
        <x14:dataValidation type="decimal" allowBlank="1" showInputMessage="1" showErrorMessage="1" xr:uid="{07F64FEB-0A7B-C24A-810B-5E060B7E3478}">
          <x14:formula1>
            <xm:f>'SFR Ranges'!C3</xm:f>
          </x14:formula1>
          <x14:formula2>
            <xm:f>'SFR Ranges'!C4</xm:f>
          </x14:formula2>
          <xm:sqref>W9:Y9</xm:sqref>
        </x14:dataValidation>
        <x14:dataValidation type="decimal" allowBlank="1" showInputMessage="1" showErrorMessage="1" xr:uid="{79FD6ADE-F621-4488-A1CB-6A595F583877}">
          <x14:formula1>
            <xm:f>'HTGR Ranges'!C3</xm:f>
          </x14:formula1>
          <x14:formula2>
            <xm:f>'HTGR Ranges'!C4</xm:f>
          </x14:formula2>
          <xm:sqref>G9:I9</xm:sqref>
        </x14:dataValidation>
        <x14:dataValidation type="decimal" allowBlank="1" showInputMessage="1" showErrorMessage="1" xr:uid="{0C03D7C1-FFF9-3A4F-8185-99341EEF3129}">
          <x14:formula1>
            <xm:f>'HTGR Ranges'!F3</xm:f>
          </x14:formula1>
          <x14:formula2>
            <xm:f>'HTGR Ranges'!F4</xm:f>
          </x14:formula2>
          <xm:sqref>J15</xm:sqref>
        </x14:dataValidation>
        <x14:dataValidation type="decimal" allowBlank="1" showInputMessage="1" showErrorMessage="1" xr:uid="{94272326-F0C0-F14D-A7BE-8CDD28C5F231}">
          <x14:formula1>
            <xm:f>'SFR Ranges'!F3</xm:f>
          </x14:formula1>
          <x14:formula2>
            <xm:f>'SFR Ranges'!F4</xm:f>
          </x14:formula2>
          <xm:sqref>Z15</xm:sqref>
        </x14:dataValidation>
      </x14:dataValidations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0F799A-89DE-3543-A2CE-78988C7D70B7}">
  <dimension ref="A1:C3"/>
  <sheetViews>
    <sheetView workbookViewId="0">
      <selection activeCell="B8" sqref="B8"/>
    </sheetView>
  </sheetViews>
  <sheetFormatPr baseColWidth="10" defaultRowHeight="16" x14ac:dyDescent="0.2"/>
  <cols>
    <col min="3" max="3" width="44.83203125" bestFit="1" customWidth="1"/>
  </cols>
  <sheetData>
    <row r="1" spans="1:3" x14ac:dyDescent="0.2">
      <c r="B1" t="s">
        <v>1591</v>
      </c>
      <c r="C1" t="s">
        <v>1593</v>
      </c>
    </row>
    <row r="2" spans="1:3" x14ac:dyDescent="0.2">
      <c r="A2">
        <v>1</v>
      </c>
      <c r="B2" t="s">
        <v>1592</v>
      </c>
      <c r="C2" t="s">
        <v>1594</v>
      </c>
    </row>
    <row r="3" spans="1:3" x14ac:dyDescent="0.2">
      <c r="A3">
        <v>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E67573-4E46-4684-8C8D-4290A316EEC3}">
  <sheetPr>
    <tabColor theme="9"/>
  </sheetPr>
  <dimension ref="A1:AL73"/>
  <sheetViews>
    <sheetView zoomScale="150" zoomScaleNormal="150" workbookViewId="0">
      <selection activeCell="G31" sqref="G31"/>
    </sheetView>
  </sheetViews>
  <sheetFormatPr baseColWidth="10" defaultColWidth="8.83203125" defaultRowHeight="16" x14ac:dyDescent="0.2"/>
  <cols>
    <col min="1" max="1" width="21" bestFit="1" customWidth="1"/>
    <col min="2" max="2" width="14.33203125" bestFit="1" customWidth="1"/>
    <col min="3" max="4" width="13.33203125" customWidth="1"/>
    <col min="5" max="5" width="17.83203125" customWidth="1"/>
    <col min="6" max="6" width="16.1640625" bestFit="1" customWidth="1"/>
    <col min="7" max="9" width="16.1640625" customWidth="1"/>
    <col min="10" max="10" width="16.5" bestFit="1" customWidth="1"/>
    <col min="11" max="11" width="16.5" customWidth="1"/>
    <col min="12" max="12" width="22.6640625" bestFit="1" customWidth="1"/>
    <col min="13" max="13" width="18.1640625" bestFit="1" customWidth="1"/>
    <col min="14" max="14" width="15.83203125" style="19" bestFit="1" customWidth="1"/>
    <col min="15" max="16" width="15.83203125" style="19" customWidth="1"/>
    <col min="17" max="17" width="16.83203125" style="19" bestFit="1" customWidth="1"/>
    <col min="18" max="20" width="16.83203125" style="19" customWidth="1"/>
    <col min="21" max="25" width="16.6640625" style="19" customWidth="1"/>
    <col min="26" max="26" width="10.1640625" bestFit="1" customWidth="1"/>
    <col min="27" max="34" width="14.5" customWidth="1"/>
  </cols>
  <sheetData>
    <row r="1" spans="1:38" s="33" customFormat="1" ht="69" thickBot="1" x14ac:dyDescent="0.25">
      <c r="A1" s="340" t="s">
        <v>1</v>
      </c>
      <c r="B1" s="245" t="s">
        <v>1559</v>
      </c>
      <c r="C1" s="245" t="s">
        <v>8</v>
      </c>
      <c r="D1" s="245" t="s">
        <v>1560</v>
      </c>
      <c r="E1" s="245" t="s">
        <v>9</v>
      </c>
      <c r="F1" s="245" t="s">
        <v>10</v>
      </c>
      <c r="G1" s="248" t="s">
        <v>11</v>
      </c>
      <c r="H1" s="249" t="s">
        <v>12</v>
      </c>
      <c r="I1" s="249" t="s">
        <v>13</v>
      </c>
      <c r="J1" s="247" t="s">
        <v>14</v>
      </c>
      <c r="K1" s="245" t="s">
        <v>15</v>
      </c>
      <c r="L1" s="245" t="s">
        <v>16</v>
      </c>
      <c r="M1" s="245" t="s">
        <v>17</v>
      </c>
      <c r="N1" s="244" t="s">
        <v>1561</v>
      </c>
      <c r="O1" s="243" t="s">
        <v>1562</v>
      </c>
      <c r="P1" s="243" t="s">
        <v>1565</v>
      </c>
      <c r="Q1" s="243" t="s">
        <v>1566</v>
      </c>
      <c r="R1" s="243" t="s">
        <v>18</v>
      </c>
      <c r="S1" s="243" t="s">
        <v>1567</v>
      </c>
      <c r="T1" s="299" t="s">
        <v>1563</v>
      </c>
      <c r="U1" s="297" t="s">
        <v>19</v>
      </c>
      <c r="V1" s="242" t="s">
        <v>20</v>
      </c>
      <c r="W1" s="242" t="s">
        <v>21</v>
      </c>
      <c r="X1" s="242" t="s">
        <v>1568</v>
      </c>
      <c r="Y1" s="242" t="s">
        <v>1564</v>
      </c>
      <c r="Z1" s="298" t="s">
        <v>22</v>
      </c>
      <c r="AA1" s="300" t="s">
        <v>23</v>
      </c>
      <c r="AB1" s="301" t="s">
        <v>24</v>
      </c>
      <c r="AC1" s="301" t="s">
        <v>25</v>
      </c>
      <c r="AD1" s="301" t="s">
        <v>26</v>
      </c>
      <c r="AE1" s="301" t="s">
        <v>27</v>
      </c>
      <c r="AF1" s="301" t="s">
        <v>28</v>
      </c>
      <c r="AG1" s="302" t="s">
        <v>29</v>
      </c>
      <c r="AH1" s="302" t="s">
        <v>30</v>
      </c>
    </row>
    <row r="2" spans="1:38" x14ac:dyDescent="0.2">
      <c r="A2" s="130" cm="1">
        <f t="array" ref="A2:A11">TRANSPOSE(_xlfn._xlws.FILTER('HTGR FOAK-to-NOAK'!$1:$1,('HTGR FOAK-to-NOAK'!$2:$2='HTGR FOAK-to-NOAK'!$E$2)*('HTGR FOAK-to-NOAK'!$1:$1&lt;='HTGR Levers &amp; Variables'!$C$1),""))</f>
        <v>1</v>
      </c>
      <c r="B2" s="130" cm="1">
        <f t="array" ref="B2:B11">TRANSPOSE(_xlfn._xlws.FILTER('HTGR FOAK-to-NOAK'!$287:$287,('HTGR FOAK-to-NOAK'!$2:$2='HTGR FOAK-to-NOAK'!$J$2)*('HTGR FOAK-to-NOAK'!$1:$1&lt;='HTGR Levers &amp; Variables'!$C$1),""))</f>
        <v>139.65107098505422</v>
      </c>
      <c r="C2" s="130" cm="1">
        <f t="array" ref="C2:C11">TRANSPOSE(_xlfn._xlws.FILTER('HTGR FOAK-to-NOAK'!$288:$288,('HTGR FOAK-to-NOAK'!$2:$2='HTGR FOAK-to-NOAK'!$J$2)*('HTGR FOAK-to-NOAK'!$1:$1&lt;='HTGR Levers &amp; Variables'!$C$1),""))</f>
        <v>16</v>
      </c>
      <c r="D2" s="130" cm="1">
        <f t="array" ref="D2:D11">_xlfn.ANCHORARRAY(B2)+_xlfn.ANCHORARRAY(C2)</f>
        <v>155.65107098505422</v>
      </c>
      <c r="E2" s="131" cm="1">
        <f t="array" ref="E2:E11">TRANSPOSE(_xlfn._xlws.FILTER('HTGR FOAK-to-NOAK'!$289:$289,('HTGR FOAK-to-NOAK'!$2:$2='HTGR FOAK-to-NOAK'!$J$2)*('HTGR FOAK-to-NOAK'!$1:$1&lt;='HTGR Levers &amp; Variables'!$C$1),""))/('HTGR Levers &amp; Variables'!$D$3*1000)</f>
        <v>154.28529644016325</v>
      </c>
      <c r="F2" s="131" cm="1">
        <f t="array" ref="F2:F11">TRANSPOSE(_xlfn._xlws.FILTER('HTGR FOAK-to-NOAK'!$297:$297,('HTGR FOAK-to-NOAK'!$2:$2='HTGR FOAK-to-NOAK'!$J$2)*('HTGR FOAK-to-NOAK'!$1:$1&lt;='HTGR Levers &amp; Variables'!$C$1),""))/('HTGR Levers &amp; Variables'!$D$3*1000)</f>
        <v>5402.3875862316718</v>
      </c>
      <c r="G2" s="246" cm="1">
        <f t="array" ref="G2:G11">TRANSPOSE(_xlfn._xlws.FILTER('HTGR FOAK-to-NOAK'!$297:$297,('HTGR FOAK-to-NOAK'!$2:$2='HTGR FOAK-to-NOAK'!$F$2)*('HTGR FOAK-to-NOAK'!$1:$1="OAK"),""))/('HTGR Levers &amp; Variables'!$D$3*1000)</f>
        <v>2798.829312835057</v>
      </c>
      <c r="H2" s="131" cm="1">
        <f t="array" ref="H2:H11">TRANSPOSE(_xlfn._xlws.FILTER('HTGR FOAK-to-NOAK'!$297:$297,('HTGR FOAK-to-NOAK'!$2:$2='HTGR FOAK-to-NOAK'!$G$2)*('HTGR FOAK-to-NOAK'!$1:$1&lt;='HTGR Levers &amp; Variables'!$C$1),""))/('HTGR Levers &amp; Variables'!$D$3*1000)</f>
        <v>466.05447249527924</v>
      </c>
      <c r="I2" s="131" cm="1">
        <f t="array" ref="I2:I11">TRANSPOSE(_xlfn._xlws.FILTER('HTGR FOAK-to-NOAK'!$297:$297,('HTGR FOAK-to-NOAK'!$2:$2='HTGR FOAK-to-NOAK'!$H$2)*('HTGR FOAK-to-NOAK'!$1:$1&lt;='HTGR Levers &amp; Variables'!$C$1),""))/('HTGR Levers &amp; Variables'!$D$3*1000)</f>
        <v>2137.5038009013351</v>
      </c>
      <c r="J2" s="246" cm="1">
        <f t="array" ref="J2:J11">TRANSPOSE(_xlfn._xlws.FILTER('HTGR FOAK-to-NOAK'!$305:$305,('HTGR FOAK-to-NOAK'!$2:$2='HTGR FOAK-to-NOAK'!$J$2)*('HTGR FOAK-to-NOAK'!$1:$1&lt;='HTGR Levers &amp; Variables'!$C$1),""))/('HTGR Levers &amp; Variables'!$D$3*1000)</f>
        <v>8634.3661392778631</v>
      </c>
      <c r="K2" s="131"/>
      <c r="L2" s="131" cm="1">
        <f t="array" ref="L2:L11">TRANSPOSE(_xlfn._xlws.FILTER('HTGR FOAK-to-NOAK'!$311:$311,('HTGR FOAK-to-NOAK'!$2:$2='HTGR FOAK-to-NOAK'!$J$2)*('HTGR FOAK-to-NOAK'!$1:$1&lt;='HTGR Levers &amp; Variables'!$C$1),""))/('HTGR Levers &amp; Variables'!$D$3*1000)</f>
        <v>71.052948582974707</v>
      </c>
      <c r="M2" s="131" cm="1">
        <f t="array" aca="1" ref="M2:M11" ca="1">TRANSPOSE(_xlfn._xlws.FILTER('HTGR FOAK-to-NOAK'!$315:$315,('HTGR FOAK-to-NOAK'!$2:$2='HTGR FOAK-to-NOAK'!$J$2)*('HTGR FOAK-to-NOAK'!$1:$1&lt;='HTGR Levers &amp; Variables'!$C$1),""))/('HTGR Levers &amp; Variables'!$D$3*1000)</f>
        <v>7544.0090589083075</v>
      </c>
      <c r="N2" s="303" cm="1">
        <f t="array" ref="N2:N11">TRANSPOSE(_xlfn._xlws.FILTER('HTGR FOAK-to-NOAK'!$320:$320,('HTGR FOAK-to-NOAK'!$2:$2='HTGR FOAK-to-NOAK'!$J$2)*('HTGR FOAK-to-NOAK'!$1:$1&lt;='HTGR Levers &amp; Variables'!$C$1),""))/('HTGR Levers &amp; Variables'!$D$3*1000)</f>
        <v>5556.6728826718345</v>
      </c>
      <c r="O2" s="131" cm="1">
        <f t="array" ref="O2:O11">TRANSPOSE(_xlfn._xlws.FILTER('HTGR FOAK-to-NOAK'!$322:$322,('HTGR FOAK-to-NOAK'!$2:$2='HTGR FOAK-to-NOAK'!$J$2)*('HTGR FOAK-to-NOAK'!$1:$1&lt;='HTGR Levers &amp; Variables'!$C$1),""))/('HTGR Levers &amp; Variables'!$D$3*1000)</f>
        <v>14036.753725509536</v>
      </c>
      <c r="P2" s="131" cm="1">
        <f t="array" ref="P2:P11">TRANSPOSE(_xlfn._xlws.FILTER('HTGR FOAK-to-NOAK'!$321:$321,('HTGR FOAK-to-NOAK'!$2:$2='HTGR FOAK-to-NOAK'!$J$2)*('HTGR FOAK-to-NOAK'!$1:$1&lt;='HTGR Levers &amp; Variables'!$C$1),""))/('HTGR Levers &amp; Variables'!$D$3*1000)</f>
        <v>14262.091970532672</v>
      </c>
      <c r="Q2" s="131" cm="1">
        <f t="array" aca="1" ref="Q2:Q11" ca="1">TRANSPOSE(_xlfn._xlws.FILTER('HTGR FOAK-to-NOAK'!$323:$323,('HTGR FOAK-to-NOAK'!$2:$2='HTGR FOAK-to-NOAK'!$J$2)*('HTGR FOAK-to-NOAK'!$1:$1&lt;='HTGR Levers &amp; Variables'!$C$1),""))/('HTGR Levers &amp; Variables'!$D$3*1000)</f>
        <v>21806.101029440983</v>
      </c>
      <c r="R2" s="131" cm="1">
        <f t="array" ref="R2:R11">TRANSPOSE(_xlfn._xlws.FILTER('HTGR FOAK-to-NOAK'!$326:$326,('HTGR FOAK-to-NOAK'!$2:$2='HTGR FOAK-to-NOAK'!$J$2)*('HTGR FOAK-to-NOAK'!$1:$1&lt;='HTGR Levers &amp; Variables'!$C$1),""))/('HTGR Levers &amp; Variables'!$D$3*1000)</f>
        <v>5276.9740290970885</v>
      </c>
      <c r="S2" s="131" cm="1">
        <f t="array" ref="S2:S11">TRANSPOSE(_xlfn._xlws.FILTER('HTGR FOAK-to-NOAK'!$327:$327,('HTGR FOAK-to-NOAK'!$2:$2='HTGR FOAK-to-NOAK'!$J$2)*('HTGR FOAK-to-NOAK'!$1:$1&lt;='HTGR Levers &amp; Variables'!$C$1),""))/('HTGR Levers &amp; Variables'!$D$3*1000)</f>
        <v>8985.1179414355829</v>
      </c>
      <c r="T2" s="304" cm="1">
        <f t="array" aca="1" ref="T2:T11" ca="1">TRANSPOSE(_xlfn._xlws.FILTER('HTGR FOAK-to-NOAK'!$328:$328,('HTGR FOAK-to-NOAK'!$2:$2='HTGR FOAK-to-NOAK'!$J$2)*('HTGR FOAK-to-NOAK'!$1:$1&lt;='HTGR Levers &amp; Variables'!$C$1),""))/('HTGR Levers &amp; Variables'!$D$3*1000)</f>
        <v>16529.127000343895</v>
      </c>
      <c r="U2" s="131" cm="1">
        <f t="array" ref="U2:U11">_xlfn.SEQUENCE(COUNT(_xlfn.ANCHORARRAY($A$2)),,AVERAGE(_xlfn.ANCHORARRAY($N$2)),0)</f>
        <v>2987.2938407945899</v>
      </c>
      <c r="V2" s="131" cm="1">
        <f t="array" ref="V2:V11">_xlfn.SEQUENCE(COUNT(_xlfn.ANCHORARRAY($A$2)),,AVERAGE(_xlfn.ANCHORARRAY(P2)),0)</f>
        <v>5145.1801798759561</v>
      </c>
      <c r="W2" s="131" cm="1">
        <f t="array" aca="1" ref="W2:W11" ca="1">_xlfn.SEQUENCE(COUNT(_xlfn.ANCHORARRAY($A$2)),,AVERAGE(_xlfn.ANCHORARRAY(Q2)),0)</f>
        <v>6877.2158358709858</v>
      </c>
      <c r="X2" s="131" cm="1">
        <f t="array" ref="X2:X11">_xlfn.SEQUENCE(COUNT(_xlfn.ANCHORARRAY($A$2)),,AVERAGE(_xlfn.ANCHORARRAY(S2)),0)</f>
        <v>4617.4827769662461</v>
      </c>
      <c r="Y2" s="131" cm="1">
        <f t="array" aca="1" ref="Y2:Y11" ca="1">_xlfn.SEQUENCE(COUNT(_xlfn.ANCHORARRAY($A$2)),,AVERAGE(_xlfn.ANCHORARRAY(T2)),0)</f>
        <v>6349.5184329612784</v>
      </c>
      <c r="Z2" s="306" cm="1">
        <f t="array" ref="Z2:Z11">_xlfn.SEQUENCE(COUNT(_xlfn.ANCHORARRAY($A$2)),,AVERAGE(_xlfn.ANCHORARRAY(B2)),0)</f>
        <v>88.947482532692831</v>
      </c>
      <c r="AA2" s="19" cm="1">
        <f t="array" ref="AA2:AA11">TRANSPOSE(_xlfn._xlws.FILTER('HTGR FOAK-to-NOAK'!$134:$134,('HTGR FOAK-to-NOAK'!$2:$2='HTGR FOAK-to-NOAK'!$J$2)*('HTGR FOAK-to-NOAK'!$1:$1&lt;='HTGR Levers &amp; Variables'!$C$1),""))/('HTGR Levers &amp; Variables'!$D$3*1000)</f>
        <v>0</v>
      </c>
      <c r="AB2" s="19" cm="1">
        <f t="array" ref="AB2:AB11">TRANSPOSE(_xlfn._xlws.FILTER('HTGR FOAK-to-NOAK'!$58:$58,('HTGR FOAK-to-NOAK'!$2:$2='HTGR FOAK-to-NOAK'!$J$2)*('HTGR FOAK-to-NOAK'!$1:$1&lt;='HTGR Levers &amp; Variables'!$C$1),""))/('HTGR Levers &amp; Variables'!$D$3*1000)</f>
        <v>0</v>
      </c>
      <c r="AC2" s="19" cm="1">
        <f t="array" ref="AC2:AC11">TRANSPOSE(_xlfn._xlws.FILTER('HTGR FOAK-to-NOAK'!$97:$97,('HTGR FOAK-to-NOAK'!$2:$2='HTGR FOAK-to-NOAK'!$J$2)*('HTGR FOAK-to-NOAK'!$1:$1&lt;='HTGR Levers &amp; Variables'!$C$1),""))/('HTGR Levers &amp; Variables'!$D$3*1000)</f>
        <v>0</v>
      </c>
      <c r="AD2" s="19" cm="1">
        <f t="array" ref="AD2:AD11">TRANSPOSE(_xlfn._xlws.FILTER('HTGR FOAK-to-NOAK'!$171:$171,('HTGR FOAK-to-NOAK'!$2:$2='HTGR FOAK-to-NOAK'!$J$2)*('HTGR FOAK-to-NOAK'!$1:$1&lt;='HTGR Levers &amp; Variables'!$C$1),""))/('HTGR Levers &amp; Variables'!$D$3*1000)</f>
        <v>-699.50301956408669</v>
      </c>
      <c r="AE2" s="19" cm="1">
        <f t="array" ref="AE2:AE11">TRANSPOSE(_xlfn._xlws.FILTER('HTGR FOAK-to-NOAK'!$209:$209,('HTGR FOAK-to-NOAK'!$2:$2='HTGR FOAK-to-NOAK'!$J$2)*('HTGR FOAK-to-NOAK'!$1:$1&lt;='HTGR Levers &amp; Variables'!$C$1),""))/('HTGR Levers &amp; Variables'!$D$3*1000)</f>
        <v>4886.4505807716932</v>
      </c>
      <c r="AF2" s="19" cm="1">
        <f t="array" ref="AF2:AF11">TRANSPOSE(_xlfn._xlws.FILTER('HTGR FOAK-to-NOAK'!$283:$283,('HTGR FOAK-to-NOAK'!$2:$2='HTGR FOAK-to-NOAK'!$J$2)*('HTGR FOAK-to-NOAK'!$1:$1&lt;='HTGR Levers &amp; Variables'!$C$1),""))/('HTGR Levers &amp; Variables'!$D$3*1000)</f>
        <v>599.35777305454917</v>
      </c>
      <c r="AG2" s="19" cm="1">
        <f t="array" ref="AG2:AG11">TRANSPOSE(_xlfn._xlws.FILTER('HTGR FOAK-to-NOAK'!$246:$246,('HTGR FOAK-to-NOAK'!$2:$2='HTGR FOAK-to-NOAK'!$J$2)*('HTGR FOAK-to-NOAK'!$1:$1&lt;='HTGR Levers &amp; Variables'!$C$1),""))/('HTGR Levers &amp; Variables'!$D$3*1000)</f>
        <v>1792.5276299861018</v>
      </c>
      <c r="AH2" s="305" cm="1">
        <f t="array" ref="AH2:AH11">TRANSPOSE(_xlfn._xlws.FILTER('HTGR FOAK-to-NOAK'!$284:$284,('HTGR FOAK-to-NOAK'!$2:$2='HTGR FOAK-to-NOAK'!$J$2)*('HTGR FOAK-to-NOAK'!$1:$1&lt;='HTGR Levers &amp; Variables'!$C$1),""))/('HTGR Levers &amp; Variables'!$D$3*1000)</f>
        <v>0</v>
      </c>
      <c r="AI2" s="5" cm="1">
        <f t="array" ref="AI2:AI11">(_xlfn.ANCHORARRAY(AH2)/_xlfn.ANCHORARRAY(P2))</f>
        <v>0</v>
      </c>
      <c r="AK2" s="19"/>
      <c r="AL2" s="19"/>
    </row>
    <row r="3" spans="1:38" x14ac:dyDescent="0.2">
      <c r="A3" s="330">
        <v>2</v>
      </c>
      <c r="B3" s="130">
        <v>93.085757205744088</v>
      </c>
      <c r="C3" s="130">
        <v>11.151515151515152</v>
      </c>
      <c r="D3" s="130">
        <v>104.23727235725924</v>
      </c>
      <c r="E3" s="131">
        <v>154.28529644016325</v>
      </c>
      <c r="F3" s="131">
        <v>3075.3304801685385</v>
      </c>
      <c r="G3" s="246">
        <v>1978.36238378032</v>
      </c>
      <c r="H3" s="131">
        <v>204.86737938242933</v>
      </c>
      <c r="I3" s="131">
        <v>892.10071700578908</v>
      </c>
      <c r="J3" s="246">
        <v>2368.2099448681497</v>
      </c>
      <c r="K3" s="131"/>
      <c r="L3" s="131">
        <v>32.383488730846921</v>
      </c>
      <c r="M3" s="131">
        <f ca="1"/>
        <v>1768.9179192988281</v>
      </c>
      <c r="N3" s="246">
        <v>3229.6157766087017</v>
      </c>
      <c r="O3" s="131">
        <v>5443.5404250366882</v>
      </c>
      <c r="P3" s="19">
        <v>5630.2092102076977</v>
      </c>
      <c r="Q3" s="19">
        <f ca="1"/>
        <v>7399.1271295065262</v>
      </c>
      <c r="R3" s="19">
        <v>0</v>
      </c>
      <c r="S3" s="19">
        <v>5630.2092102076977</v>
      </c>
      <c r="T3" s="28">
        <f ca="1"/>
        <v>7399.1271295065262</v>
      </c>
      <c r="U3" s="19">
        <v>2987.2938407945899</v>
      </c>
      <c r="V3" s="19">
        <v>5145.1801798759561</v>
      </c>
      <c r="W3" s="19">
        <f ca="1"/>
        <v>6877.2158358709858</v>
      </c>
      <c r="X3" s="19">
        <v>4617.4827769662461</v>
      </c>
      <c r="Y3" s="19">
        <f ca="1"/>
        <v>6349.5184329612784</v>
      </c>
      <c r="Z3" s="307">
        <v>88.947482532692831</v>
      </c>
      <c r="AA3" s="19">
        <v>-694.72949089245185</v>
      </c>
      <c r="AB3" s="19">
        <v>-367.02062903836099</v>
      </c>
      <c r="AC3" s="19">
        <v>-550.81250926675762</v>
      </c>
      <c r="AD3" s="19">
        <v>-612.92892630961626</v>
      </c>
      <c r="AE3" s="19">
        <v>779.08634820123518</v>
      </c>
      <c r="AF3" s="19">
        <v>-2.1913707247520939</v>
      </c>
      <c r="AG3" s="19">
        <v>419.96585035117465</v>
      </c>
      <c r="AH3" s="28">
        <v>-985.74960854505946</v>
      </c>
      <c r="AI3" s="5">
        <v>-0.17508223437911916</v>
      </c>
      <c r="AK3" s="19"/>
    </row>
    <row r="4" spans="1:38" x14ac:dyDescent="0.2">
      <c r="A4" s="330">
        <v>3</v>
      </c>
      <c r="B4" s="130">
        <v>86.527956228485621</v>
      </c>
      <c r="C4" s="130">
        <v>9.0285890813032275</v>
      </c>
      <c r="D4" s="130">
        <v>95.556545309788845</v>
      </c>
      <c r="E4" s="131">
        <v>154.28529644016325</v>
      </c>
      <c r="F4" s="131">
        <v>2668.3843713822457</v>
      </c>
      <c r="G4" s="246">
        <v>1819.2691228075305</v>
      </c>
      <c r="H4" s="131">
        <v>173.11846628727372</v>
      </c>
      <c r="I4" s="131">
        <v>675.99678228744108</v>
      </c>
      <c r="J4" s="246">
        <v>1682.3794072827523</v>
      </c>
      <c r="K4" s="131"/>
      <c r="L4" s="131">
        <v>27.465993822174308</v>
      </c>
      <c r="M4" s="131">
        <f ca="1"/>
        <v>1261.0505904918236</v>
      </c>
      <c r="N4" s="246">
        <v>2822.6696678224089</v>
      </c>
      <c r="O4" s="131">
        <v>4350.7637786649984</v>
      </c>
      <c r="P4" s="19">
        <v>4532.515068927336</v>
      </c>
      <c r="Q4" s="19">
        <f ca="1"/>
        <v>5793.5656594191587</v>
      </c>
      <c r="R4" s="19">
        <v>0</v>
      </c>
      <c r="S4" s="19">
        <v>4532.515068927336</v>
      </c>
      <c r="T4" s="28">
        <f ca="1"/>
        <v>5793.5656594191587</v>
      </c>
      <c r="U4" s="19">
        <v>2987.2938407945899</v>
      </c>
      <c r="V4" s="19">
        <v>5145.1801798759561</v>
      </c>
      <c r="W4" s="19">
        <f ca="1"/>
        <v>6877.2158358709858</v>
      </c>
      <c r="X4" s="19">
        <v>4617.4827769662461</v>
      </c>
      <c r="Y4" s="19">
        <f ca="1"/>
        <v>6349.5184329612784</v>
      </c>
      <c r="Z4" s="307">
        <v>88.947482532692831</v>
      </c>
      <c r="AA4" s="19">
        <v>-694.72949089245185</v>
      </c>
      <c r="AB4" s="19">
        <v>-367.02062903836099</v>
      </c>
      <c r="AC4" s="19">
        <v>-550.81250926675762</v>
      </c>
      <c r="AD4" s="19">
        <v>-612.92892630961626</v>
      </c>
      <c r="AE4" s="19">
        <v>135.34352949984506</v>
      </c>
      <c r="AF4" s="19">
        <v>-1.8521442443168525</v>
      </c>
      <c r="AG4" s="19">
        <v>113.53714298351244</v>
      </c>
      <c r="AH4" s="28">
        <v>-1128.6939553281331</v>
      </c>
      <c r="AI4" s="5">
        <v>-0.24902155605965798</v>
      </c>
    </row>
    <row r="5" spans="1:38" x14ac:dyDescent="0.2">
      <c r="A5" s="330">
        <v>4</v>
      </c>
      <c r="B5" s="130">
        <v>83.851470704583022</v>
      </c>
      <c r="C5" s="130">
        <v>7.7722681359045005</v>
      </c>
      <c r="D5" s="130">
        <v>91.623738840487519</v>
      </c>
      <c r="E5" s="131">
        <v>154.28529644016325</v>
      </c>
      <c r="F5" s="131">
        <v>2540.5607456940193</v>
      </c>
      <c r="G5" s="246">
        <v>1785.3292271333357</v>
      </c>
      <c r="H5" s="131">
        <v>161.8428607365841</v>
      </c>
      <c r="I5" s="131">
        <v>593.38865782409948</v>
      </c>
      <c r="J5" s="246">
        <v>1437.2204709128955</v>
      </c>
      <c r="K5" s="131"/>
      <c r="L5" s="131">
        <v>25.78757229291293</v>
      </c>
      <c r="M5" s="131">
        <f ca="1"/>
        <v>1087.7028700839323</v>
      </c>
      <c r="N5" s="246">
        <v>2694.8460421341824</v>
      </c>
      <c r="O5" s="131">
        <v>3977.7812166069148</v>
      </c>
      <c r="P5" s="19">
        <v>4157.8540853399909</v>
      </c>
      <c r="Q5" s="19">
        <f ca="1"/>
        <v>5245.5569554239228</v>
      </c>
      <c r="R5" s="19">
        <v>0</v>
      </c>
      <c r="S5" s="19">
        <v>4157.8540853399909</v>
      </c>
      <c r="T5" s="28">
        <f ca="1"/>
        <v>5245.5569554239228</v>
      </c>
      <c r="U5" s="19">
        <v>2987.2938407945899</v>
      </c>
      <c r="V5" s="19">
        <v>5145.1801798759561</v>
      </c>
      <c r="W5" s="19">
        <f ca="1"/>
        <v>6877.2158358709858</v>
      </c>
      <c r="X5" s="19">
        <v>4617.4827769662461</v>
      </c>
      <c r="Y5" s="19">
        <f ca="1"/>
        <v>6349.5184329612784</v>
      </c>
      <c r="Z5" s="307">
        <v>88.947482532692831</v>
      </c>
      <c r="AA5" s="19">
        <v>-694.72949089245185</v>
      </c>
      <c r="AB5" s="19">
        <v>-367.02062903836099</v>
      </c>
      <c r="AC5" s="19">
        <v>-550.81250926675762</v>
      </c>
      <c r="AD5" s="19">
        <v>-612.92892630961626</v>
      </c>
      <c r="AE5" s="19">
        <v>0</v>
      </c>
      <c r="AF5" s="19">
        <v>-1.7541872679392496</v>
      </c>
      <c r="AG5" s="19">
        <v>0</v>
      </c>
      <c r="AH5" s="28">
        <v>-1252.8938018792367</v>
      </c>
      <c r="AI5" s="5">
        <v>-0.30133183516390438</v>
      </c>
    </row>
    <row r="6" spans="1:38" x14ac:dyDescent="0.2">
      <c r="A6" s="330">
        <v>5</v>
      </c>
      <c r="B6" s="130">
        <v>82.750086488282463</v>
      </c>
      <c r="C6" s="130">
        <v>7</v>
      </c>
      <c r="D6" s="130">
        <v>89.750086488282463</v>
      </c>
      <c r="E6" s="131">
        <v>154.28529644016325</v>
      </c>
      <c r="F6" s="131">
        <v>2501.2590678417032</v>
      </c>
      <c r="G6" s="246">
        <v>1785.3292271333357</v>
      </c>
      <c r="H6" s="131">
        <v>156.57618505860501</v>
      </c>
      <c r="I6" s="131">
        <v>559.35365564976257</v>
      </c>
      <c r="J6" s="246">
        <v>1338.9671778584047</v>
      </c>
      <c r="K6" s="131"/>
      <c r="L6" s="131">
        <v>25.168574923832306</v>
      </c>
      <c r="M6" s="131">
        <f ca="1"/>
        <v>1018.7348878938838</v>
      </c>
      <c r="N6" s="246">
        <v>2655.5443642818664</v>
      </c>
      <c r="O6" s="131">
        <v>3840.2262457001084</v>
      </c>
      <c r="P6" s="19">
        <v>4019.6801170641038</v>
      </c>
      <c r="Q6" s="19">
        <f ca="1"/>
        <v>5038.4150049579875</v>
      </c>
      <c r="R6" s="19">
        <v>0</v>
      </c>
      <c r="S6" s="19">
        <v>4019.6801170641038</v>
      </c>
      <c r="T6" s="28">
        <f ca="1"/>
        <v>5038.4150049579875</v>
      </c>
      <c r="U6" s="19">
        <v>2987.2938407945899</v>
      </c>
      <c r="V6" s="19">
        <v>5145.1801798759561</v>
      </c>
      <c r="W6" s="19">
        <f ca="1"/>
        <v>6877.2158358709858</v>
      </c>
      <c r="X6" s="19">
        <v>4617.4827769662461</v>
      </c>
      <c r="Y6" s="19">
        <f ca="1"/>
        <v>6349.5184329612784</v>
      </c>
      <c r="Z6" s="307">
        <v>88.947482532692831</v>
      </c>
      <c r="AA6" s="19">
        <v>-694.72949089245185</v>
      </c>
      <c r="AB6" s="19">
        <v>-367.02062903836099</v>
      </c>
      <c r="AC6" s="19">
        <v>-550.81250926675762</v>
      </c>
      <c r="AD6" s="19">
        <v>-612.92892630961626</v>
      </c>
      <c r="AE6" s="19">
        <v>0</v>
      </c>
      <c r="AF6" s="19">
        <v>-1.7541872679392496</v>
      </c>
      <c r="AG6" s="19">
        <v>0</v>
      </c>
      <c r="AH6" s="28">
        <v>-1390.4487727860428</v>
      </c>
      <c r="AI6" s="5">
        <v>-0.34591030437556297</v>
      </c>
    </row>
    <row r="7" spans="1:38" x14ac:dyDescent="0.2">
      <c r="A7" s="330">
        <v>6</v>
      </c>
      <c r="B7" s="130">
        <v>81.897888807372098</v>
      </c>
      <c r="C7" s="130">
        <v>7</v>
      </c>
      <c r="D7" s="130">
        <v>88.897888807372098</v>
      </c>
      <c r="E7" s="131">
        <v>154.28529644016325</v>
      </c>
      <c r="F7" s="131">
        <v>2470.7472078502478</v>
      </c>
      <c r="G7" s="246">
        <v>1785.3292271333357</v>
      </c>
      <c r="H7" s="131">
        <v>152.40094227631877</v>
      </c>
      <c r="I7" s="131">
        <v>533.0170384405933</v>
      </c>
      <c r="J7" s="246">
        <v>1264.1637522136773</v>
      </c>
      <c r="K7" s="131"/>
      <c r="L7" s="131">
        <v>24.69465613846948</v>
      </c>
      <c r="M7" s="131">
        <f ca="1"/>
        <v>982.091436515292</v>
      </c>
      <c r="N7" s="246">
        <v>2625.032504290411</v>
      </c>
      <c r="O7" s="131">
        <v>3734.9109600639249</v>
      </c>
      <c r="P7" s="19">
        <v>3913.8909126425574</v>
      </c>
      <c r="Q7" s="19">
        <f ca="1"/>
        <v>4895.9823491578491</v>
      </c>
      <c r="R7" s="19">
        <v>0</v>
      </c>
      <c r="S7" s="19">
        <v>3913.8909126425574</v>
      </c>
      <c r="T7" s="28">
        <f ca="1"/>
        <v>4895.9823491578491</v>
      </c>
      <c r="U7" s="19">
        <v>2987.2938407945899</v>
      </c>
      <c r="V7" s="19">
        <v>5145.1801798759561</v>
      </c>
      <c r="W7" s="19">
        <f ca="1"/>
        <v>6877.2158358709858</v>
      </c>
      <c r="X7" s="19">
        <v>4617.4827769662461</v>
      </c>
      <c r="Y7" s="19">
        <f ca="1"/>
        <v>6349.5184329612784</v>
      </c>
      <c r="Z7" s="307">
        <v>88.947482532692831</v>
      </c>
      <c r="AA7" s="19">
        <v>-694.72949089245185</v>
      </c>
      <c r="AB7" s="19">
        <v>-367.02062903836099</v>
      </c>
      <c r="AC7" s="19">
        <v>-550.81250926675762</v>
      </c>
      <c r="AD7" s="19">
        <v>-612.92892630961626</v>
      </c>
      <c r="AE7" s="19">
        <v>0</v>
      </c>
      <c r="AF7" s="19">
        <v>-1.7541872679392496</v>
      </c>
      <c r="AG7" s="19">
        <v>0</v>
      </c>
      <c r="AH7" s="28">
        <v>-1495.7640584222263</v>
      </c>
      <c r="AI7" s="5">
        <v>-0.38216805010856197</v>
      </c>
    </row>
    <row r="8" spans="1:38" x14ac:dyDescent="0.2">
      <c r="A8" s="330">
        <v>7</v>
      </c>
      <c r="B8" s="130">
        <v>81.209177828889352</v>
      </c>
      <c r="C8" s="130">
        <v>7</v>
      </c>
      <c r="D8" s="130">
        <v>88.209177828889352</v>
      </c>
      <c r="E8" s="131">
        <v>154.28529644016325</v>
      </c>
      <c r="F8" s="131">
        <v>2446.0188921459599</v>
      </c>
      <c r="G8" s="246">
        <v>1785.3292271333357</v>
      </c>
      <c r="H8" s="131">
        <v>148.95812639102925</v>
      </c>
      <c r="I8" s="131">
        <v>511.73153862159472</v>
      </c>
      <c r="J8" s="246">
        <v>1204.4931401358338</v>
      </c>
      <c r="K8" s="131"/>
      <c r="L8" s="131">
        <v>24.314860963449888</v>
      </c>
      <c r="M8" s="131">
        <f ca="1"/>
        <v>945.9289695308081</v>
      </c>
      <c r="N8" s="246">
        <v>2600.304188586123</v>
      </c>
      <c r="O8" s="131">
        <v>3650.5120322817934</v>
      </c>
      <c r="P8" s="19">
        <v>3829.1121896854065</v>
      </c>
      <c r="Q8" s="19">
        <f ca="1"/>
        <v>4775.0411592162154</v>
      </c>
      <c r="R8" s="19">
        <v>0</v>
      </c>
      <c r="S8" s="19">
        <v>3829.1121896854065</v>
      </c>
      <c r="T8" s="28">
        <f ca="1"/>
        <v>4775.0411592162154</v>
      </c>
      <c r="U8" s="19">
        <v>2987.2938407945899</v>
      </c>
      <c r="V8" s="19">
        <v>5145.1801798759561</v>
      </c>
      <c r="W8" s="19">
        <f ca="1"/>
        <v>6877.2158358709858</v>
      </c>
      <c r="X8" s="19">
        <v>4617.4827769662461</v>
      </c>
      <c r="Y8" s="19">
        <f ca="1"/>
        <v>6349.5184329612784</v>
      </c>
      <c r="Z8" s="307">
        <v>88.947482532692831</v>
      </c>
      <c r="AA8" s="19">
        <v>-694.72949089245185</v>
      </c>
      <c r="AB8" s="19">
        <v>-367.02062903836099</v>
      </c>
      <c r="AC8" s="19">
        <v>-550.81250926675762</v>
      </c>
      <c r="AD8" s="19">
        <v>-612.92892630961626</v>
      </c>
      <c r="AE8" s="19">
        <v>0</v>
      </c>
      <c r="AF8" s="19">
        <v>-1.7541872679392496</v>
      </c>
      <c r="AG8" s="19">
        <v>0</v>
      </c>
      <c r="AH8" s="28">
        <v>-1580.1629862043578</v>
      </c>
      <c r="AI8" s="5">
        <v>-0.41267085108158752</v>
      </c>
    </row>
    <row r="9" spans="1:38" x14ac:dyDescent="0.2">
      <c r="A9" s="330">
        <v>8</v>
      </c>
      <c r="B9" s="130">
        <v>80.635168718098441</v>
      </c>
      <c r="C9" s="130">
        <v>7</v>
      </c>
      <c r="D9" s="130">
        <v>87.635168718098441</v>
      </c>
      <c r="E9" s="131">
        <v>154.28529644016325</v>
      </c>
      <c r="F9" s="131">
        <v>2425.3583094535288</v>
      </c>
      <c r="G9" s="246">
        <v>1785.3292271333357</v>
      </c>
      <c r="H9" s="131">
        <v>146.03898651460401</v>
      </c>
      <c r="I9" s="131">
        <v>493.99009580558919</v>
      </c>
      <c r="J9" s="246">
        <v>1155.2975430964841</v>
      </c>
      <c r="K9" s="131"/>
      <c r="L9" s="131">
        <v>24.000508154656874</v>
      </c>
      <c r="M9" s="131">
        <f ca="1"/>
        <v>924.75159403934879</v>
      </c>
      <c r="N9" s="246">
        <v>2579.6436058936924</v>
      </c>
      <c r="O9" s="131">
        <v>3580.6558525500132</v>
      </c>
      <c r="P9" s="19">
        <v>3758.9416571448332</v>
      </c>
      <c r="Q9" s="19">
        <f ca="1"/>
        <v>4683.6932511841824</v>
      </c>
      <c r="R9" s="19">
        <v>0</v>
      </c>
      <c r="S9" s="19">
        <v>3758.9416571448332</v>
      </c>
      <c r="T9" s="28">
        <f ca="1"/>
        <v>4683.6932511841824</v>
      </c>
      <c r="U9" s="19">
        <v>2987.2938407945899</v>
      </c>
      <c r="V9" s="19">
        <v>5145.1801798759561</v>
      </c>
      <c r="W9" s="19">
        <f ca="1"/>
        <v>6877.2158358709858</v>
      </c>
      <c r="X9" s="19">
        <v>4617.4827769662461</v>
      </c>
      <c r="Y9" s="19">
        <f ca="1"/>
        <v>6349.5184329612784</v>
      </c>
      <c r="Z9" s="307">
        <v>88.947482532692831</v>
      </c>
      <c r="AA9" s="19">
        <v>-694.72949089245185</v>
      </c>
      <c r="AB9" s="19">
        <v>-367.02062903836099</v>
      </c>
      <c r="AC9" s="19">
        <v>-550.81250926675762</v>
      </c>
      <c r="AD9" s="19">
        <v>-612.92892630961626</v>
      </c>
      <c r="AE9" s="19">
        <v>0</v>
      </c>
      <c r="AF9" s="19">
        <v>-1.7541872679392496</v>
      </c>
      <c r="AG9" s="19">
        <v>0</v>
      </c>
      <c r="AH9" s="28">
        <v>-1650.0191659361381</v>
      </c>
      <c r="AI9" s="5">
        <v>-0.43895844001724615</v>
      </c>
    </row>
    <row r="10" spans="1:38" x14ac:dyDescent="0.2">
      <c r="A10" s="330">
        <v>9</v>
      </c>
      <c r="B10" s="130">
        <v>80.1456289505564</v>
      </c>
      <c r="C10" s="130">
        <v>7</v>
      </c>
      <c r="D10" s="130">
        <v>87.1456289505564</v>
      </c>
      <c r="E10" s="131">
        <v>154.28529644016325</v>
      </c>
      <c r="F10" s="131">
        <v>2407.6997643988057</v>
      </c>
      <c r="G10" s="246">
        <v>1785.3292271333357</v>
      </c>
      <c r="H10" s="131">
        <v>143.51182081885167</v>
      </c>
      <c r="I10" s="131">
        <v>478.85871644661813</v>
      </c>
      <c r="J10" s="246">
        <v>1113.7289942633035</v>
      </c>
      <c r="K10" s="131"/>
      <c r="L10" s="131">
        <v>23.73398623216131</v>
      </c>
      <c r="M10" s="131">
        <f ca="1"/>
        <v>899.84901815713067</v>
      </c>
      <c r="N10" s="246">
        <v>2561.9850608389688</v>
      </c>
      <c r="O10" s="131">
        <v>3521.428758662109</v>
      </c>
      <c r="P10" s="19">
        <v>3699.448041334434</v>
      </c>
      <c r="Q10" s="19">
        <f ca="1"/>
        <v>4599.2970594915651</v>
      </c>
      <c r="R10" s="19">
        <v>0</v>
      </c>
      <c r="S10" s="19">
        <v>3699.448041334434</v>
      </c>
      <c r="T10" s="28">
        <f ca="1"/>
        <v>4599.2970594915651</v>
      </c>
      <c r="U10" s="19">
        <v>2987.2938407945899</v>
      </c>
      <c r="V10" s="19">
        <v>5145.1801798759561</v>
      </c>
      <c r="W10" s="19">
        <f ca="1"/>
        <v>6877.2158358709858</v>
      </c>
      <c r="X10" s="19">
        <v>4617.4827769662461</v>
      </c>
      <c r="Y10" s="19">
        <f ca="1"/>
        <v>6349.5184329612784</v>
      </c>
      <c r="Z10" s="307">
        <v>88.947482532692831</v>
      </c>
      <c r="AA10" s="19">
        <v>-694.72949089245185</v>
      </c>
      <c r="AB10" s="19">
        <v>-367.02062903836099</v>
      </c>
      <c r="AC10" s="19">
        <v>-550.81250926675762</v>
      </c>
      <c r="AD10" s="19">
        <v>-612.92892630961626</v>
      </c>
      <c r="AE10" s="19">
        <v>0</v>
      </c>
      <c r="AF10" s="19">
        <v>-1.7541872679392496</v>
      </c>
      <c r="AG10" s="19">
        <v>0</v>
      </c>
      <c r="AH10" s="28">
        <v>-1709.246259824042</v>
      </c>
      <c r="AI10" s="5">
        <v>-0.46202737292871854</v>
      </c>
    </row>
    <row r="11" spans="1:38" x14ac:dyDescent="0.2">
      <c r="A11" s="330">
        <v>10</v>
      </c>
      <c r="B11" s="130">
        <v>79.72061940986265</v>
      </c>
      <c r="C11" s="130">
        <v>7</v>
      </c>
      <c r="D11" s="130">
        <v>86.72061940986265</v>
      </c>
      <c r="E11" s="131">
        <v>154.28529644016325</v>
      </c>
      <c r="F11" s="131">
        <v>2392.3390183775468</v>
      </c>
      <c r="G11" s="246">
        <v>1785.3292271333357</v>
      </c>
      <c r="H11" s="131">
        <v>141.28841224431554</v>
      </c>
      <c r="I11" s="131">
        <v>465.72137899989627</v>
      </c>
      <c r="J11" s="246">
        <v>1077.9304615847975</v>
      </c>
      <c r="K11" s="131"/>
      <c r="L11" s="131">
        <v>23.503769478012366</v>
      </c>
      <c r="M11" s="131">
        <f ca="1"/>
        <v>887.320215030952</v>
      </c>
      <c r="N11" s="246">
        <v>2546.6243148177105</v>
      </c>
      <c r="O11" s="131">
        <v>3470.2694799623446</v>
      </c>
      <c r="P11" s="19">
        <v>3648.0585458805199</v>
      </c>
      <c r="Q11" s="19">
        <f ca="1"/>
        <v>4535.3787609114715</v>
      </c>
      <c r="R11" s="19">
        <v>0</v>
      </c>
      <c r="S11" s="19">
        <v>3648.0585458805199</v>
      </c>
      <c r="T11" s="28">
        <f ca="1"/>
        <v>4535.3787609114715</v>
      </c>
      <c r="U11" s="19">
        <v>2987.2938407945899</v>
      </c>
      <c r="V11" s="19">
        <v>5145.1801798759561</v>
      </c>
      <c r="W11" s="19">
        <f ca="1"/>
        <v>6877.2158358709858</v>
      </c>
      <c r="X11" s="19">
        <v>4617.4827769662461</v>
      </c>
      <c r="Y11" s="19">
        <f ca="1"/>
        <v>6349.5184329612784</v>
      </c>
      <c r="Z11" s="307">
        <v>88.947482532692831</v>
      </c>
      <c r="AA11" s="19">
        <v>-694.72949089245185</v>
      </c>
      <c r="AB11" s="19">
        <v>-367.02062903836099</v>
      </c>
      <c r="AC11" s="19">
        <v>-550.81250926675762</v>
      </c>
      <c r="AD11" s="19">
        <v>-612.92892630961626</v>
      </c>
      <c r="AE11" s="19">
        <v>0</v>
      </c>
      <c r="AF11" s="19">
        <v>-1.7541872679392496</v>
      </c>
      <c r="AG11" s="19">
        <v>0</v>
      </c>
      <c r="AH11" s="28">
        <v>-1760.4055385238069</v>
      </c>
      <c r="AI11" s="5">
        <v>-0.48255956322622656</v>
      </c>
    </row>
    <row r="12" spans="1:38" x14ac:dyDescent="0.2">
      <c r="A12" s="330"/>
      <c r="B12" s="130"/>
      <c r="C12" s="130"/>
      <c r="D12" s="130"/>
      <c r="E12" s="131"/>
      <c r="F12" s="131"/>
      <c r="G12" s="246"/>
      <c r="H12" s="131"/>
      <c r="I12" s="131"/>
      <c r="J12" s="246"/>
      <c r="K12" s="131"/>
      <c r="L12" s="131"/>
      <c r="M12" s="131"/>
      <c r="N12" s="246"/>
      <c r="O12" s="131"/>
      <c r="T12" s="28"/>
      <c r="Z12" s="307"/>
      <c r="AA12" s="19"/>
      <c r="AB12" s="19"/>
      <c r="AC12" s="19"/>
      <c r="AD12" s="19"/>
      <c r="AE12" s="19"/>
      <c r="AF12" s="19"/>
      <c r="AG12" s="19"/>
      <c r="AH12" s="28"/>
      <c r="AI12" s="5"/>
    </row>
    <row r="13" spans="1:38" x14ac:dyDescent="0.2">
      <c r="A13" s="330"/>
      <c r="B13" s="130"/>
      <c r="C13" s="130"/>
      <c r="D13" s="130"/>
      <c r="E13" s="131"/>
      <c r="F13" s="131"/>
      <c r="G13" s="246"/>
      <c r="H13" s="131"/>
      <c r="I13" s="131"/>
      <c r="J13" s="246"/>
      <c r="K13" s="131"/>
      <c r="L13" s="131"/>
      <c r="M13" s="131"/>
      <c r="N13" s="246"/>
      <c r="O13" s="131"/>
      <c r="T13" s="28"/>
      <c r="Z13" s="307"/>
      <c r="AA13" s="19"/>
      <c r="AB13" s="19"/>
      <c r="AC13" s="19"/>
      <c r="AD13" s="19"/>
      <c r="AE13" s="19"/>
      <c r="AF13" s="19"/>
      <c r="AG13" s="19"/>
      <c r="AH13" s="28"/>
      <c r="AI13" s="5"/>
    </row>
    <row r="14" spans="1:38" x14ac:dyDescent="0.2">
      <c r="A14" s="330"/>
      <c r="B14" s="130"/>
      <c r="C14" s="130"/>
      <c r="D14" s="130"/>
      <c r="E14" s="131"/>
      <c r="F14" s="131"/>
      <c r="G14" s="246"/>
      <c r="H14" s="131"/>
      <c r="I14" s="131"/>
      <c r="J14" s="246"/>
      <c r="K14" s="131"/>
      <c r="L14" s="131"/>
      <c r="M14" s="131"/>
      <c r="N14" s="246"/>
      <c r="O14" s="131"/>
      <c r="T14" s="28"/>
      <c r="Z14" s="307"/>
      <c r="AA14" s="19"/>
      <c r="AB14" s="19"/>
      <c r="AC14" s="19"/>
      <c r="AD14" s="19"/>
      <c r="AE14" s="19"/>
      <c r="AF14" s="19"/>
      <c r="AG14" s="19"/>
      <c r="AH14" s="28"/>
      <c r="AI14" s="5"/>
    </row>
    <row r="15" spans="1:38" x14ac:dyDescent="0.2">
      <c r="A15" s="330"/>
      <c r="B15" s="130"/>
      <c r="C15" s="130"/>
      <c r="D15" s="130"/>
      <c r="E15" s="131"/>
      <c r="F15" s="131"/>
      <c r="G15" s="246"/>
      <c r="H15" s="131"/>
      <c r="I15" s="131"/>
      <c r="J15" s="246"/>
      <c r="K15" s="131"/>
      <c r="L15" s="131"/>
      <c r="M15" s="131"/>
      <c r="N15" s="246"/>
      <c r="O15" s="131"/>
      <c r="T15" s="28"/>
      <c r="Z15" s="307"/>
      <c r="AA15" s="19"/>
      <c r="AB15" s="19"/>
      <c r="AC15" s="19"/>
      <c r="AD15" s="19"/>
      <c r="AE15" s="19"/>
      <c r="AF15" s="19"/>
      <c r="AG15" s="19"/>
      <c r="AH15" s="28"/>
      <c r="AI15" s="5"/>
    </row>
    <row r="16" spans="1:38" x14ac:dyDescent="0.2">
      <c r="A16" s="330"/>
      <c r="B16" s="198"/>
      <c r="C16" s="330"/>
      <c r="D16" s="130"/>
      <c r="E16" s="131"/>
      <c r="F16" s="131"/>
      <c r="G16" s="246"/>
      <c r="H16" s="131"/>
      <c r="I16" s="131"/>
      <c r="J16" s="246"/>
      <c r="K16" s="131"/>
      <c r="L16" s="131"/>
      <c r="M16" s="131"/>
      <c r="N16" s="246"/>
      <c r="O16" s="131"/>
      <c r="T16" s="28"/>
      <c r="Z16" s="307"/>
      <c r="AA16" s="19"/>
      <c r="AB16" s="19"/>
      <c r="AC16" s="19"/>
      <c r="AD16" s="19"/>
      <c r="AE16" s="19"/>
      <c r="AF16" s="19"/>
      <c r="AG16" s="19"/>
      <c r="AH16" s="28"/>
      <c r="AI16" s="5"/>
    </row>
    <row r="17" spans="1:35" x14ac:dyDescent="0.2">
      <c r="A17" s="330"/>
      <c r="B17" s="198"/>
      <c r="C17" s="330"/>
      <c r="D17" s="130"/>
      <c r="E17" s="131"/>
      <c r="F17" s="131"/>
      <c r="G17" s="131"/>
      <c r="H17" s="131"/>
      <c r="I17" s="131"/>
      <c r="J17" s="131"/>
      <c r="K17" s="131"/>
      <c r="L17" s="131"/>
      <c r="M17" s="131"/>
      <c r="N17" s="131"/>
      <c r="O17" s="131"/>
      <c r="Z17" s="130"/>
      <c r="AA17" s="131"/>
      <c r="AB17" s="19"/>
      <c r="AC17" s="19"/>
      <c r="AD17" s="19"/>
      <c r="AE17" s="19"/>
      <c r="AF17" s="19"/>
      <c r="AG17" s="19"/>
      <c r="AH17" s="19"/>
      <c r="AI17" s="5"/>
    </row>
    <row r="18" spans="1:35" x14ac:dyDescent="0.2">
      <c r="A18" s="330"/>
      <c r="B18" s="198"/>
      <c r="C18" s="330"/>
      <c r="D18" s="130"/>
      <c r="E18" s="131"/>
      <c r="F18" s="131"/>
      <c r="G18" s="131"/>
      <c r="H18" s="131"/>
      <c r="I18" s="131"/>
      <c r="J18" s="131"/>
      <c r="K18" s="131"/>
      <c r="L18" s="131"/>
      <c r="M18" s="131"/>
      <c r="N18" s="131"/>
      <c r="O18" s="131"/>
      <c r="Z18" s="130"/>
      <c r="AA18" s="131"/>
      <c r="AB18" s="19"/>
      <c r="AC18" s="19"/>
      <c r="AD18" s="19"/>
      <c r="AE18" s="19"/>
      <c r="AF18" s="19"/>
      <c r="AG18" s="19"/>
      <c r="AH18" s="19"/>
      <c r="AI18" s="5"/>
    </row>
    <row r="19" spans="1:35" x14ac:dyDescent="0.2">
      <c r="A19" s="330"/>
      <c r="B19" s="198"/>
      <c r="C19" s="330"/>
      <c r="D19" s="130"/>
      <c r="E19" s="131"/>
      <c r="F19" s="131"/>
      <c r="G19" s="131"/>
      <c r="H19" s="131"/>
      <c r="I19" s="131"/>
      <c r="J19" s="131"/>
      <c r="K19" s="131"/>
      <c r="L19" s="131"/>
      <c r="M19" s="131"/>
      <c r="N19" s="131"/>
      <c r="O19" s="131"/>
      <c r="Z19" s="130"/>
      <c r="AA19" s="131"/>
      <c r="AB19" s="19"/>
      <c r="AC19" s="19"/>
      <c r="AD19" s="19"/>
      <c r="AE19" s="19"/>
      <c r="AF19" s="19"/>
      <c r="AG19" s="19"/>
      <c r="AH19" s="19"/>
      <c r="AI19" s="5"/>
    </row>
    <row r="20" spans="1:35" x14ac:dyDescent="0.2">
      <c r="A20" s="330"/>
      <c r="B20" s="198"/>
      <c r="C20" s="330"/>
      <c r="D20" s="130"/>
      <c r="E20" s="131"/>
      <c r="F20" s="131"/>
      <c r="G20" s="131"/>
      <c r="H20" s="131"/>
      <c r="I20" s="131"/>
      <c r="J20" s="131"/>
      <c r="K20" s="131"/>
      <c r="L20" s="131"/>
      <c r="M20" s="131"/>
      <c r="N20" s="131"/>
      <c r="O20" s="131"/>
      <c r="Z20" s="130"/>
      <c r="AA20" s="131"/>
      <c r="AB20" s="19"/>
      <c r="AC20" s="19"/>
      <c r="AD20" s="19"/>
      <c r="AE20" s="19"/>
      <c r="AF20" s="19"/>
      <c r="AG20" s="19"/>
      <c r="AH20" s="19"/>
      <c r="AI20" s="5"/>
    </row>
    <row r="21" spans="1:35" x14ac:dyDescent="0.2">
      <c r="A21" s="330"/>
      <c r="B21" s="198"/>
      <c r="C21" s="330"/>
      <c r="D21" s="130"/>
      <c r="E21" s="131"/>
      <c r="F21" s="131"/>
      <c r="G21" s="131"/>
      <c r="H21" s="131"/>
      <c r="I21" s="131"/>
      <c r="J21" s="131"/>
      <c r="K21" s="131"/>
      <c r="L21" s="131"/>
      <c r="M21" s="131"/>
      <c r="N21" s="131"/>
      <c r="O21" s="131"/>
      <c r="R21" s="296"/>
      <c r="Z21" s="130"/>
      <c r="AA21" s="131"/>
      <c r="AB21" s="19"/>
      <c r="AC21" s="19"/>
      <c r="AD21" s="19"/>
      <c r="AE21" s="19"/>
      <c r="AF21" s="19"/>
      <c r="AG21" s="19"/>
      <c r="AH21" s="19"/>
      <c r="AI21" s="5"/>
    </row>
    <row r="22" spans="1:35" ht="34" x14ac:dyDescent="0.2">
      <c r="B22" s="33" t="str">
        <f>"Fleet average: "&amp;ROUND(AVERAGE(_xlfn.ANCHORARRAY(B2)),0)&amp;" months"</f>
        <v>Fleet average: 89 months</v>
      </c>
      <c r="D22" s="130"/>
      <c r="E22" s="131"/>
      <c r="F22" s="131"/>
      <c r="G22" s="131"/>
      <c r="H22" s="131"/>
      <c r="I22" s="131"/>
      <c r="J22" s="131"/>
      <c r="K22" s="131"/>
      <c r="L22" s="131"/>
      <c r="M22" s="131"/>
      <c r="N22" s="131"/>
      <c r="O22" s="131"/>
      <c r="P22" s="425" t="str">
        <f>"Average OCC = "&amp;DOLLAR(AVERAGE(_xlfn.ANCHORARRAY(P2)),0)&amp;"/kWe"</f>
        <v>Average OCC = $5,145/kWe</v>
      </c>
      <c r="Q22" s="425" t="str">
        <f ca="1">"Average TCI = "&amp;DOLLAR(AVERAGE(_xlfn.ANCHORARRAY(Q2)),0)&amp;"/kWe"</f>
        <v>Average TCI = $6,877/kWe</v>
      </c>
      <c r="S22" s="425" t="str">
        <f>"Average net OCC = "&amp;DOLLAR(AVERAGE(_xlfn.ANCHORARRAY(S2)),0)&amp;"/kWe"</f>
        <v>Average net OCC = $4,617/kWe</v>
      </c>
      <c r="T22" s="425" t="str">
        <f ca="1">"Average NCI = $"&amp;DOLLAR(AVERAGE(_xlfn.ANCHORARRAY(T2)),0)&amp;"/kWe"</f>
        <v>Average NCI = $$6,350/kWe</v>
      </c>
      <c r="Z22" s="330"/>
      <c r="AA22" s="130"/>
      <c r="AB22" s="19"/>
      <c r="AC22" s="19"/>
      <c r="AD22" s="19"/>
      <c r="AE22" s="19"/>
      <c r="AF22" s="19"/>
      <c r="AG22" s="19"/>
      <c r="AH22" s="19"/>
    </row>
    <row r="23" spans="1:35" x14ac:dyDescent="0.2">
      <c r="D23" s="130"/>
      <c r="E23" s="131"/>
      <c r="F23" s="131"/>
      <c r="G23" s="131"/>
      <c r="H23" s="131"/>
      <c r="I23" s="131"/>
      <c r="J23" s="131"/>
      <c r="K23" s="131"/>
      <c r="L23" s="131"/>
      <c r="M23" s="131"/>
      <c r="N23" s="131"/>
      <c r="O23" s="131"/>
      <c r="P23" s="330"/>
      <c r="Z23" s="330"/>
      <c r="AA23" s="130"/>
      <c r="AB23" s="19"/>
      <c r="AC23" s="19"/>
      <c r="AD23" s="19"/>
      <c r="AE23" s="19"/>
      <c r="AF23" s="19"/>
      <c r="AG23" s="19"/>
      <c r="AH23" s="19"/>
    </row>
    <row r="24" spans="1:35" x14ac:dyDescent="0.2">
      <c r="F24" s="200"/>
      <c r="G24" s="200"/>
      <c r="H24" s="200"/>
      <c r="I24" s="200"/>
      <c r="J24" s="200"/>
      <c r="K24" s="200"/>
      <c r="L24" s="200"/>
      <c r="M24" s="200"/>
      <c r="N24" s="200"/>
      <c r="O24" s="200"/>
      <c r="P24" s="200"/>
      <c r="Q24" s="200"/>
      <c r="R24" s="200"/>
      <c r="S24" s="200"/>
      <c r="T24" s="200"/>
      <c r="U24" s="200"/>
      <c r="V24" s="200"/>
      <c r="W24" s="200"/>
      <c r="X24" s="200"/>
      <c r="Y24" s="200"/>
      <c r="Z24" s="200"/>
      <c r="AA24" s="200"/>
      <c r="AB24" s="200"/>
      <c r="AC24" s="200"/>
      <c r="AD24" s="200"/>
      <c r="AE24" s="200"/>
      <c r="AF24" s="200"/>
      <c r="AG24" s="200"/>
      <c r="AH24" s="200"/>
    </row>
    <row r="25" spans="1:35" x14ac:dyDescent="0.2">
      <c r="A25" s="423" t="s">
        <v>1556</v>
      </c>
      <c r="B25" s="424" t="s">
        <v>1557</v>
      </c>
      <c r="C25" s="424" t="s">
        <v>1558</v>
      </c>
      <c r="F25" s="19"/>
      <c r="G25" s="19"/>
      <c r="H25" s="19"/>
      <c r="I25" s="19"/>
      <c r="J25" s="19"/>
      <c r="K25" s="19"/>
      <c r="L25" s="19"/>
      <c r="M25" s="19"/>
      <c r="Z25" s="19"/>
      <c r="AA25" s="19"/>
      <c r="AB25" s="19"/>
      <c r="AC25" s="19"/>
      <c r="AD25" s="19"/>
      <c r="AE25" s="19"/>
      <c r="AF25" s="19"/>
      <c r="AG25" s="19"/>
      <c r="AH25" s="19"/>
    </row>
    <row r="26" spans="1:35" ht="34" x14ac:dyDescent="0.2">
      <c r="A26" s="338" t="s">
        <v>31</v>
      </c>
      <c r="B26" s="19">
        <f>MAX(_xlfn.ANCHORARRAY(O2))-AD2</f>
        <v>14736.256745073622</v>
      </c>
      <c r="C26" s="319">
        <f t="shared" ref="C26:C35" si="0">B26/$B$26</f>
        <v>1</v>
      </c>
      <c r="F26" s="19"/>
      <c r="G26" s="19"/>
      <c r="H26" s="19"/>
      <c r="I26" s="19"/>
      <c r="J26" s="19"/>
      <c r="K26" s="19"/>
      <c r="L26" s="19"/>
      <c r="M26" s="19"/>
      <c r="Z26" s="19"/>
      <c r="AA26" s="19"/>
      <c r="AB26" s="19"/>
      <c r="AC26" s="19"/>
      <c r="AD26" s="19"/>
      <c r="AE26" s="19"/>
      <c r="AF26" s="19"/>
      <c r="AG26" s="19"/>
      <c r="AH26" s="19"/>
    </row>
    <row r="27" spans="1:35" x14ac:dyDescent="0.2">
      <c r="A27" s="4" t="s">
        <v>26</v>
      </c>
      <c r="B27" s="19" cm="1">
        <f t="array" ref="B27">INDEX(_xlfn.ANCHORARRAY($AD$2),MAX(_xlfn.ANCHORARRAY($A$2)),0)</f>
        <v>-612.92892630961626</v>
      </c>
      <c r="C27" s="319">
        <f t="shared" ref="C27:C34" si="1">B27/$B$26</f>
        <v>-4.1593257834254306E-2</v>
      </c>
      <c r="F27" s="19"/>
      <c r="G27" s="19"/>
      <c r="H27" s="19"/>
      <c r="I27" s="19"/>
      <c r="J27" s="19"/>
      <c r="K27" s="19"/>
      <c r="L27" s="19"/>
      <c r="M27" s="19"/>
      <c r="Z27" s="19"/>
      <c r="AA27" s="19"/>
      <c r="AB27" s="19"/>
      <c r="AC27" s="19"/>
      <c r="AD27" s="19"/>
      <c r="AE27" s="19"/>
      <c r="AF27" s="19"/>
      <c r="AG27" s="19"/>
      <c r="AH27" s="19"/>
    </row>
    <row r="28" spans="1:35" ht="34" x14ac:dyDescent="0.2">
      <c r="A28" s="337" t="s">
        <v>34</v>
      </c>
      <c r="B28" s="19" cm="1">
        <f t="array" ref="B28">INDEX(_xlfn.ANCHORARRAY($AE$2),MAX(_xlfn.ANCHORARRAY($A$2)),0)-INDEX(_xlfn.ANCHORARRAY($AE$2),MIN(_xlfn.ANCHORARRAY($A$2)),0)</f>
        <v>-4886.4505807716932</v>
      </c>
      <c r="C28" s="319">
        <f t="shared" si="1"/>
        <v>-0.33159374631588506</v>
      </c>
      <c r="F28" s="19"/>
      <c r="G28" s="19"/>
      <c r="H28" s="19"/>
      <c r="I28" s="19"/>
      <c r="J28" s="19"/>
      <c r="K28" s="19"/>
      <c r="L28" s="19"/>
      <c r="M28" s="19"/>
      <c r="Z28" s="19"/>
      <c r="AA28" s="19"/>
      <c r="AB28" s="19"/>
      <c r="AC28" s="19"/>
      <c r="AD28" s="19"/>
      <c r="AE28" s="19"/>
      <c r="AF28" s="19"/>
      <c r="AG28" s="19"/>
      <c r="AH28" s="19"/>
    </row>
    <row r="29" spans="1:35" ht="34" x14ac:dyDescent="0.2">
      <c r="A29" s="337" t="s">
        <v>35</v>
      </c>
      <c r="B29" s="19" cm="1">
        <f t="array" ref="B29">INDEX(_xlfn.ANCHORARRAY($AF$2),MAX(_xlfn.ANCHORARRAY($A$2)),0)-INDEX(_xlfn.ANCHORARRAY($AF$2),MIN(_xlfn.ANCHORARRAY($A$2)),0)</f>
        <v>-601.11196032248847</v>
      </c>
      <c r="C29" s="319">
        <f t="shared" si="1"/>
        <v>-4.0791360433065346E-2</v>
      </c>
      <c r="F29" s="19"/>
      <c r="G29" s="19"/>
      <c r="H29" s="19"/>
      <c r="I29" s="19"/>
      <c r="J29" s="19"/>
      <c r="K29" s="19"/>
      <c r="L29" s="19"/>
      <c r="M29" s="19"/>
      <c r="Z29" s="19"/>
      <c r="AA29" s="19"/>
      <c r="AB29" s="19"/>
      <c r="AC29" s="19"/>
      <c r="AD29" s="19"/>
      <c r="AE29" s="19"/>
      <c r="AF29" s="19"/>
      <c r="AG29" s="19"/>
      <c r="AH29" s="19"/>
    </row>
    <row r="30" spans="1:35" ht="34" x14ac:dyDescent="0.2">
      <c r="A30" s="337" t="s">
        <v>36</v>
      </c>
      <c r="B30" s="19" cm="1">
        <f t="array" ref="B30">INDEX(_xlfn.ANCHORARRAY($AG$2),MAX(_xlfn.ANCHORARRAY($A$2)),0)-INDEX(_xlfn.ANCHORARRAY($AG$2),MIN(_xlfn.ANCHORARRAY($A$2)),0)</f>
        <v>-1792.5276299861018</v>
      </c>
      <c r="C30" s="319">
        <f t="shared" si="1"/>
        <v>-0.12164063513519806</v>
      </c>
    </row>
    <row r="31" spans="1:35" ht="51" x14ac:dyDescent="0.2">
      <c r="A31" s="337" t="s">
        <v>37</v>
      </c>
      <c r="B31" s="19" cm="1">
        <f t="array" ref="B31">INDEX(_xlfn.ANCHORARRAY($AH$2),MAX(_xlfn.ANCHORARRAY($A$2)),0)-INDEX(_xlfn.ANCHORARRAY($AH$2),MIN(_xlfn.ANCHORARRAY($A$2)),0)</f>
        <v>-1760.4055385238069</v>
      </c>
      <c r="C31" s="319">
        <f t="shared" si="1"/>
        <v>-0.11946083520242114</v>
      </c>
    </row>
    <row r="32" spans="1:35" ht="34" x14ac:dyDescent="0.2">
      <c r="A32" s="337" t="s">
        <v>32</v>
      </c>
      <c r="B32" s="19" cm="1">
        <f t="array" ref="B32">INDEX(_xlfn.ANCHORARRAY($AA$2),MAX(_xlfn.ANCHORARRAY($A$2)),0)-INDEX(_xlfn.ANCHORARRAY($AA$2),MIN(_xlfn.ANCHORARRAY($A$2)),0)</f>
        <v>-694.72949089245185</v>
      </c>
      <c r="C32" s="319">
        <f t="shared" si="1"/>
        <v>-4.714423092042707E-2</v>
      </c>
    </row>
    <row r="33" spans="1:34" ht="17" x14ac:dyDescent="0.2">
      <c r="A33" s="337" t="s">
        <v>1569</v>
      </c>
      <c r="B33" s="19" cm="1">
        <f t="array" ref="B33">INDEX(_xlfn.ANCHORARRAY(AB2),MAX(_xlfn.ANCHORARRAY($A$2)),0)-INDEX(_xlfn.ANCHORARRAY(AB2),MIN(_xlfn.ANCHORARRAY($A$2)),0)</f>
        <v>-367.02062903836099</v>
      </c>
      <c r="C33" s="319">
        <f t="shared" si="1"/>
        <v>-2.4905960542595539E-2</v>
      </c>
    </row>
    <row r="34" spans="1:34" ht="34" x14ac:dyDescent="0.2">
      <c r="A34" s="337" t="s">
        <v>33</v>
      </c>
      <c r="B34" s="19" cm="1">
        <f t="array" ref="B34">INDEX(_xlfn.ANCHORARRAY($AC$2),MAX(_xlfn.ANCHORARRAY($A$2)),0)-INDEX(_xlfn.ANCHORARRAY($AC$2),MIN(_xlfn.ANCHORARRAY($A$2)),0)</f>
        <v>-550.81250926675762</v>
      </c>
      <c r="C34" s="319">
        <f t="shared" si="1"/>
        <v>-3.737804781739406E-2</v>
      </c>
    </row>
    <row r="35" spans="1:34" ht="34" x14ac:dyDescent="0.2">
      <c r="A35" s="338" t="s">
        <v>38</v>
      </c>
      <c r="B35" s="19">
        <f>MIN(_xlfn.ANCHORARRAY(O2))</f>
        <v>3470.2694799623446</v>
      </c>
      <c r="C35" s="319">
        <f t="shared" si="0"/>
        <v>0.23549192579875936</v>
      </c>
      <c r="AH35" s="19"/>
    </row>
    <row r="36" spans="1:34" x14ac:dyDescent="0.2">
      <c r="A36" s="199" t="s">
        <v>39</v>
      </c>
      <c r="B36" s="19">
        <f>B35-B26</f>
        <v>-11265.987265111278</v>
      </c>
    </row>
    <row r="37" spans="1:34" ht="57" customHeight="1" x14ac:dyDescent="0.2">
      <c r="A37" s="199" t="s">
        <v>40</v>
      </c>
      <c r="B37" s="19">
        <f>SUM(B27:B34)</f>
        <v>-11265.987265111278</v>
      </c>
    </row>
    <row r="38" spans="1:34" x14ac:dyDescent="0.2">
      <c r="A38" s="450" t="s">
        <v>41</v>
      </c>
      <c r="B38" s="451" t="b">
        <f>IF(B36=B37,TRUE,FALSE)</f>
        <v>1</v>
      </c>
    </row>
    <row r="50" spans="2:13" x14ac:dyDescent="0.2">
      <c r="D50" s="19"/>
      <c r="E50" s="19"/>
      <c r="F50" s="19"/>
      <c r="G50" s="19"/>
      <c r="H50" s="19"/>
      <c r="I50" s="19"/>
      <c r="J50" s="19"/>
      <c r="K50" s="19"/>
      <c r="L50" s="19"/>
      <c r="M50" s="19"/>
    </row>
    <row r="51" spans="2:13" x14ac:dyDescent="0.2">
      <c r="D51" s="19"/>
      <c r="E51" s="19"/>
      <c r="F51" s="19"/>
      <c r="G51" s="19"/>
      <c r="H51" s="19"/>
      <c r="I51" s="19"/>
      <c r="J51" s="19"/>
      <c r="K51" s="19"/>
      <c r="L51" s="19"/>
    </row>
    <row r="52" spans="2:13" x14ac:dyDescent="0.2">
      <c r="E52" s="19"/>
      <c r="F52" s="19"/>
      <c r="G52" s="19"/>
      <c r="H52" s="19"/>
      <c r="I52" s="19"/>
      <c r="J52" s="19"/>
      <c r="K52" s="19"/>
      <c r="L52" s="19"/>
    </row>
    <row r="53" spans="2:13" x14ac:dyDescent="0.2">
      <c r="E53" s="19"/>
      <c r="F53" s="19"/>
      <c r="G53" s="19"/>
      <c r="H53" s="19"/>
      <c r="I53" s="19"/>
      <c r="J53" s="19"/>
      <c r="K53" s="19"/>
      <c r="L53" s="19"/>
    </row>
    <row r="54" spans="2:13" x14ac:dyDescent="0.2">
      <c r="E54" s="19"/>
      <c r="F54" s="19"/>
      <c r="G54" s="19"/>
      <c r="H54" s="19"/>
      <c r="I54" s="19"/>
      <c r="J54" s="19"/>
      <c r="K54" s="19"/>
      <c r="L54" s="19"/>
    </row>
    <row r="55" spans="2:13" x14ac:dyDescent="0.2">
      <c r="E55" s="19"/>
      <c r="F55" s="19"/>
      <c r="G55" s="19"/>
      <c r="H55" s="19"/>
      <c r="I55" s="19"/>
      <c r="J55" s="19"/>
      <c r="K55" s="19"/>
      <c r="L55" s="19"/>
    </row>
    <row r="56" spans="2:13" x14ac:dyDescent="0.2">
      <c r="E56" s="19"/>
      <c r="F56" s="19"/>
      <c r="G56" s="19"/>
      <c r="H56" s="19"/>
      <c r="I56" s="19"/>
      <c r="J56" s="19"/>
      <c r="K56" s="19"/>
      <c r="L56" s="19"/>
    </row>
    <row r="57" spans="2:13" x14ac:dyDescent="0.2">
      <c r="E57" s="19"/>
      <c r="F57" s="19"/>
      <c r="G57" s="19"/>
      <c r="H57" s="19"/>
      <c r="I57" s="19"/>
      <c r="J57" s="19"/>
      <c r="K57" s="19"/>
      <c r="L57" s="19"/>
    </row>
    <row r="58" spans="2:13" x14ac:dyDescent="0.2">
      <c r="E58" s="19"/>
      <c r="F58" s="19"/>
      <c r="G58" s="19"/>
      <c r="H58" s="19"/>
      <c r="I58" s="19"/>
      <c r="J58" s="19"/>
      <c r="K58" s="19"/>
      <c r="L58" s="19"/>
    </row>
    <row r="59" spans="2:13" x14ac:dyDescent="0.2">
      <c r="E59" s="19"/>
      <c r="F59" s="19"/>
      <c r="G59" s="19"/>
      <c r="H59" s="19"/>
      <c r="I59" s="19"/>
      <c r="J59" s="19"/>
      <c r="K59" s="19"/>
      <c r="L59" s="19"/>
    </row>
    <row r="60" spans="2:13" x14ac:dyDescent="0.2">
      <c r="E60" s="19"/>
      <c r="F60" s="19"/>
      <c r="G60" s="19"/>
      <c r="H60" s="19"/>
      <c r="I60" s="19"/>
      <c r="J60" s="19"/>
      <c r="K60" s="19"/>
      <c r="L60" s="19"/>
      <c r="M60" s="200"/>
    </row>
    <row r="61" spans="2:13" x14ac:dyDescent="0.2">
      <c r="B61" s="241"/>
      <c r="C61" s="241"/>
      <c r="D61" s="241"/>
      <c r="E61" s="19"/>
      <c r="F61" s="19"/>
      <c r="G61" s="19"/>
      <c r="H61" s="19"/>
      <c r="I61" s="19"/>
      <c r="J61" s="19"/>
      <c r="K61" s="19"/>
      <c r="L61" s="19"/>
    </row>
    <row r="62" spans="2:13" x14ac:dyDescent="0.2">
      <c r="E62" s="19"/>
      <c r="F62" s="19"/>
      <c r="G62" s="19"/>
      <c r="H62" s="19"/>
      <c r="I62" s="19"/>
      <c r="J62" s="19"/>
      <c r="K62" s="19"/>
      <c r="L62" s="19"/>
    </row>
    <row r="63" spans="2:13" x14ac:dyDescent="0.2">
      <c r="E63" s="19"/>
      <c r="F63" s="19"/>
      <c r="G63" s="19"/>
      <c r="H63" s="19"/>
      <c r="I63" s="19"/>
      <c r="J63" s="19"/>
      <c r="K63" s="19"/>
      <c r="L63" s="19"/>
    </row>
    <row r="64" spans="2:13" x14ac:dyDescent="0.2">
      <c r="E64" s="19"/>
      <c r="F64" s="19"/>
      <c r="G64" s="19"/>
      <c r="H64" s="19"/>
      <c r="I64" s="19"/>
      <c r="J64" s="19"/>
      <c r="K64" s="19"/>
      <c r="L64" s="19"/>
    </row>
    <row r="65" spans="2:13" x14ac:dyDescent="0.2">
      <c r="E65" s="19"/>
      <c r="F65" s="19"/>
      <c r="G65" s="19"/>
      <c r="H65" s="19"/>
      <c r="I65" s="19"/>
      <c r="J65" s="19"/>
      <c r="K65" s="19"/>
      <c r="L65" s="19"/>
    </row>
    <row r="66" spans="2:13" x14ac:dyDescent="0.2">
      <c r="E66" s="19"/>
      <c r="F66" s="19"/>
      <c r="G66" s="19"/>
      <c r="H66" s="19"/>
      <c r="I66" s="19"/>
      <c r="J66" s="19"/>
      <c r="K66" s="19"/>
      <c r="L66" s="19"/>
    </row>
    <row r="67" spans="2:13" x14ac:dyDescent="0.2">
      <c r="E67" s="19"/>
      <c r="F67" s="19"/>
      <c r="G67" s="19"/>
      <c r="H67" s="19"/>
      <c r="I67" s="19"/>
      <c r="J67" s="19"/>
      <c r="K67" s="19"/>
      <c r="L67" s="19"/>
    </row>
    <row r="68" spans="2:13" x14ac:dyDescent="0.2">
      <c r="E68" s="19"/>
      <c r="F68" s="19"/>
      <c r="G68" s="19"/>
      <c r="H68" s="19"/>
      <c r="I68" s="19"/>
      <c r="J68" s="19"/>
      <c r="K68" s="19"/>
      <c r="L68" s="19"/>
    </row>
    <row r="69" spans="2:13" x14ac:dyDescent="0.2">
      <c r="D69" s="19"/>
      <c r="E69" s="19"/>
      <c r="F69" s="19"/>
      <c r="G69" s="19"/>
      <c r="H69" s="19"/>
      <c r="I69" s="19"/>
      <c r="J69" s="19"/>
      <c r="K69" s="19"/>
      <c r="L69" s="19"/>
      <c r="M69" s="19"/>
    </row>
    <row r="70" spans="2:13" x14ac:dyDescent="0.2">
      <c r="B70" s="241"/>
      <c r="C70" s="241"/>
      <c r="D70" s="241"/>
      <c r="E70" s="19"/>
    </row>
    <row r="71" spans="2:13" x14ac:dyDescent="0.2">
      <c r="B71" s="241"/>
      <c r="C71" s="241"/>
      <c r="D71" s="241"/>
      <c r="E71" s="19"/>
    </row>
    <row r="72" spans="2:13" x14ac:dyDescent="0.2">
      <c r="B72" s="241"/>
      <c r="C72" s="241"/>
      <c r="D72" s="241"/>
      <c r="E72" s="19"/>
    </row>
    <row r="73" spans="2:13" x14ac:dyDescent="0.2">
      <c r="B73" s="241"/>
      <c r="C73" s="241"/>
      <c r="D73" s="241"/>
    </row>
  </sheetData>
  <phoneticPr fontId="41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B350E4-35D0-FF4A-87AE-2A7872BB209A}">
  <sheetPr>
    <tabColor theme="9"/>
  </sheetPr>
  <dimension ref="A1:I54"/>
  <sheetViews>
    <sheetView workbookViewId="0">
      <selection activeCell="G31" sqref="G31"/>
    </sheetView>
  </sheetViews>
  <sheetFormatPr baseColWidth="10" defaultColWidth="10.83203125" defaultRowHeight="16" x14ac:dyDescent="0.2"/>
  <cols>
    <col min="1" max="1" width="31.33203125" style="15" bestFit="1" customWidth="1"/>
    <col min="2" max="2" width="37.33203125" style="15" bestFit="1" customWidth="1"/>
    <col min="3" max="3" width="73.6640625" style="15" bestFit="1" customWidth="1"/>
    <col min="4" max="4" width="8.1640625" style="15" bestFit="1" customWidth="1"/>
    <col min="5" max="5" width="5.6640625" style="15" bestFit="1" customWidth="1"/>
    <col min="6" max="6" width="6" style="15" bestFit="1" customWidth="1"/>
    <col min="7" max="7" width="5.83203125" style="15" bestFit="1" customWidth="1"/>
    <col min="8" max="8" width="51.6640625" style="15" bestFit="1" customWidth="1"/>
    <col min="9" max="9" width="24.1640625" style="15" bestFit="1" customWidth="1"/>
    <col min="10" max="16384" width="10.83203125" style="15"/>
  </cols>
  <sheetData>
    <row r="1" spans="1:9" s="17" customFormat="1" x14ac:dyDescent="0.2">
      <c r="A1" s="341" t="s">
        <v>42</v>
      </c>
      <c r="B1" s="205" t="s">
        <v>43</v>
      </c>
      <c r="C1" s="205" t="s">
        <v>44</v>
      </c>
      <c r="D1" s="489" t="s">
        <v>45</v>
      </c>
      <c r="E1" s="489"/>
      <c r="F1" s="489"/>
      <c r="G1" s="489"/>
      <c r="H1" s="205" t="s">
        <v>46</v>
      </c>
      <c r="I1" s="206" t="s">
        <v>47</v>
      </c>
    </row>
    <row r="2" spans="1:9" ht="17" x14ac:dyDescent="0.2">
      <c r="A2" s="55" t="s">
        <v>48</v>
      </c>
      <c r="B2" s="51" t="s">
        <v>49</v>
      </c>
      <c r="C2" s="51"/>
      <c r="D2" s="62"/>
      <c r="E2" s="62"/>
      <c r="F2" s="62"/>
      <c r="G2" s="62"/>
      <c r="H2" s="51"/>
      <c r="I2" s="57" t="s">
        <v>50</v>
      </c>
    </row>
    <row r="3" spans="1:9" x14ac:dyDescent="0.2">
      <c r="A3" s="54" t="s">
        <v>51</v>
      </c>
      <c r="B3" s="50" t="s">
        <v>52</v>
      </c>
      <c r="C3" s="50" t="s">
        <v>53</v>
      </c>
      <c r="D3" s="60">
        <v>150000</v>
      </c>
      <c r="E3" s="61"/>
      <c r="F3" s="61"/>
      <c r="G3" s="61"/>
      <c r="H3" s="50" t="s">
        <v>54</v>
      </c>
      <c r="I3" s="50" t="s">
        <v>55</v>
      </c>
    </row>
    <row r="4" spans="1:9" ht="34" x14ac:dyDescent="0.2">
      <c r="A4" s="418" t="s">
        <v>56</v>
      </c>
      <c r="B4" s="51" t="s">
        <v>57</v>
      </c>
      <c r="C4" s="56" t="s">
        <v>58</v>
      </c>
      <c r="D4" s="103">
        <v>0.3</v>
      </c>
      <c r="E4" s="103">
        <v>-0.3</v>
      </c>
      <c r="F4" s="103">
        <v>-0.3</v>
      </c>
      <c r="G4" s="103"/>
      <c r="H4" s="51"/>
      <c r="I4" s="57" t="s">
        <v>50</v>
      </c>
    </row>
    <row r="5" spans="1:9" ht="34" x14ac:dyDescent="0.2">
      <c r="A5" s="418" t="s">
        <v>59</v>
      </c>
      <c r="B5" s="51" t="s">
        <v>57</v>
      </c>
      <c r="C5" s="51" t="s">
        <v>60</v>
      </c>
      <c r="D5" s="103">
        <v>-0.4</v>
      </c>
      <c r="E5" s="103"/>
      <c r="F5" s="103"/>
      <c r="G5" s="103"/>
      <c r="H5" s="51" t="s">
        <v>61</v>
      </c>
      <c r="I5" s="57" t="s">
        <v>62</v>
      </c>
    </row>
    <row r="6" spans="1:9" x14ac:dyDescent="0.2">
      <c r="A6" s="419" t="s">
        <v>1569</v>
      </c>
      <c r="B6" s="51" t="s">
        <v>63</v>
      </c>
      <c r="C6" s="51" t="s">
        <v>60</v>
      </c>
      <c r="D6" s="103">
        <v>-0.4</v>
      </c>
      <c r="E6" s="103"/>
      <c r="F6" s="103"/>
      <c r="G6" s="103"/>
      <c r="H6" s="51" t="s">
        <v>61</v>
      </c>
      <c r="I6" s="57" t="s">
        <v>62</v>
      </c>
    </row>
    <row r="7" spans="1:9" x14ac:dyDescent="0.2">
      <c r="A7" s="419" t="s">
        <v>1569</v>
      </c>
      <c r="B7" s="51" t="s">
        <v>64</v>
      </c>
      <c r="C7" s="51" t="s">
        <v>60</v>
      </c>
      <c r="D7" s="103">
        <v>-0.4</v>
      </c>
      <c r="E7" s="103"/>
      <c r="F7" s="103"/>
      <c r="G7" s="103"/>
      <c r="H7" s="51" t="s">
        <v>61</v>
      </c>
      <c r="I7" s="57" t="s">
        <v>62</v>
      </c>
    </row>
    <row r="8" spans="1:9" ht="17" x14ac:dyDescent="0.2">
      <c r="A8" s="418" t="s">
        <v>65</v>
      </c>
      <c r="B8" s="51" t="s">
        <v>66</v>
      </c>
      <c r="C8" s="56" t="s">
        <v>67</v>
      </c>
      <c r="D8" s="103">
        <f>1/($D$33-100%)</f>
        <v>-3.333333333333333</v>
      </c>
      <c r="E8" s="103">
        <f>-100%*D8</f>
        <v>3.333333333333333</v>
      </c>
      <c r="F8" s="103"/>
      <c r="G8" s="103"/>
      <c r="H8" s="51" t="s">
        <v>61</v>
      </c>
      <c r="I8" s="57" t="s">
        <v>50</v>
      </c>
    </row>
    <row r="9" spans="1:9" ht="17" x14ac:dyDescent="0.2">
      <c r="A9" s="418" t="s">
        <v>65</v>
      </c>
      <c r="B9" s="51" t="s">
        <v>68</v>
      </c>
      <c r="C9" s="56" t="s">
        <v>69</v>
      </c>
      <c r="D9" s="103"/>
      <c r="E9" s="103"/>
      <c r="F9" s="103"/>
      <c r="G9" s="103"/>
      <c r="H9" s="51" t="s">
        <v>70</v>
      </c>
      <c r="I9" s="57"/>
    </row>
    <row r="10" spans="1:9" ht="34" x14ac:dyDescent="0.2">
      <c r="A10" s="418" t="s">
        <v>71</v>
      </c>
      <c r="B10" s="52" t="s">
        <v>72</v>
      </c>
      <c r="C10" s="154"/>
      <c r="D10" s="150">
        <v>-0.69</v>
      </c>
      <c r="E10" s="150">
        <v>0.69</v>
      </c>
      <c r="F10" s="150"/>
      <c r="G10" s="150"/>
      <c r="H10" s="52" t="s">
        <v>73</v>
      </c>
      <c r="I10" s="58" t="s">
        <v>50</v>
      </c>
    </row>
    <row r="11" spans="1:9" ht="34" x14ac:dyDescent="0.2">
      <c r="A11" s="418" t="s">
        <v>74</v>
      </c>
      <c r="B11" s="52" t="s">
        <v>75</v>
      </c>
      <c r="C11" s="323" t="s">
        <v>76</v>
      </c>
      <c r="D11" s="151">
        <v>-6</v>
      </c>
      <c r="E11" s="151">
        <v>-3</v>
      </c>
      <c r="F11" s="151">
        <v>18</v>
      </c>
      <c r="G11" s="150"/>
      <c r="H11" s="52" t="s">
        <v>73</v>
      </c>
      <c r="I11" s="58" t="s">
        <v>50</v>
      </c>
    </row>
    <row r="12" spans="1:9" s="29" customFormat="1" ht="17" x14ac:dyDescent="0.2">
      <c r="A12" s="418" t="s">
        <v>1585</v>
      </c>
      <c r="B12" s="53" t="s">
        <v>72</v>
      </c>
      <c r="C12" s="155"/>
      <c r="D12" s="152">
        <v>-0.125</v>
      </c>
      <c r="E12" s="153">
        <v>0.25</v>
      </c>
      <c r="F12" s="152"/>
      <c r="G12" s="153"/>
      <c r="H12" s="53" t="s">
        <v>77</v>
      </c>
      <c r="I12" s="59"/>
    </row>
    <row r="13" spans="1:9" s="46" customFormat="1" ht="34" x14ac:dyDescent="0.2">
      <c r="A13" s="420" t="s">
        <v>1586</v>
      </c>
      <c r="B13" s="138" t="s">
        <v>72</v>
      </c>
      <c r="C13" s="156"/>
      <c r="D13" s="342">
        <f>D12</f>
        <v>-0.125</v>
      </c>
      <c r="E13" s="343">
        <f>E12</f>
        <v>0.25</v>
      </c>
      <c r="F13" s="342"/>
      <c r="G13" s="343"/>
      <c r="H13" s="138" t="s">
        <v>77</v>
      </c>
      <c r="I13" s="138" t="s">
        <v>50</v>
      </c>
    </row>
    <row r="14" spans="1:9" s="46" customFormat="1" ht="34" x14ac:dyDescent="0.2">
      <c r="A14" s="420" t="s">
        <v>1586</v>
      </c>
      <c r="B14" s="138" t="s">
        <v>29</v>
      </c>
      <c r="C14" s="156"/>
      <c r="D14" s="342">
        <v>0.14499999999999999</v>
      </c>
      <c r="E14" s="343">
        <v>0.71</v>
      </c>
      <c r="F14" s="342"/>
      <c r="G14" s="343"/>
      <c r="H14" s="138" t="s">
        <v>77</v>
      </c>
      <c r="I14" s="138" t="s">
        <v>50</v>
      </c>
    </row>
    <row r="15" spans="1:9" s="30" customFormat="1" x14ac:dyDescent="0.2">
      <c r="A15" s="137" t="s">
        <v>78</v>
      </c>
      <c r="B15" s="138" t="s">
        <v>79</v>
      </c>
      <c r="C15" s="138" t="s">
        <v>80</v>
      </c>
      <c r="D15" s="344"/>
      <c r="E15" s="344"/>
      <c r="F15" s="344"/>
      <c r="G15" s="344"/>
      <c r="H15" s="138" t="s">
        <v>70</v>
      </c>
      <c r="I15" s="138" t="s">
        <v>81</v>
      </c>
    </row>
    <row r="16" spans="1:9" ht="17" thickBot="1" x14ac:dyDescent="0.25">
      <c r="D16" s="121"/>
      <c r="E16" s="121"/>
      <c r="F16" s="121"/>
      <c r="G16" s="121"/>
    </row>
    <row r="17" spans="1:9" ht="17" thickBot="1" x14ac:dyDescent="0.25">
      <c r="A17" s="345" t="s">
        <v>82</v>
      </c>
      <c r="B17" s="346" t="s">
        <v>83</v>
      </c>
      <c r="C17" s="31"/>
      <c r="D17" s="122" t="s">
        <v>84</v>
      </c>
      <c r="E17" s="31"/>
      <c r="F17" s="31"/>
      <c r="G17" s="32"/>
      <c r="H17" s="31"/>
      <c r="I17" s="32"/>
    </row>
    <row r="18" spans="1:9" x14ac:dyDescent="0.2">
      <c r="A18" s="421" t="s">
        <v>85</v>
      </c>
      <c r="B18" s="347" t="s">
        <v>86</v>
      </c>
      <c r="C18" s="15" t="s">
        <v>87</v>
      </c>
      <c r="D18" s="40">
        <v>1</v>
      </c>
      <c r="H18" s="15" t="s">
        <v>88</v>
      </c>
    </row>
    <row r="19" spans="1:9" x14ac:dyDescent="0.2">
      <c r="A19" s="422" t="s">
        <v>89</v>
      </c>
      <c r="B19" s="15" t="s">
        <v>90</v>
      </c>
      <c r="C19" s="15" t="s">
        <v>91</v>
      </c>
      <c r="D19" s="40">
        <v>1</v>
      </c>
      <c r="H19" s="15" t="s">
        <v>92</v>
      </c>
    </row>
    <row r="20" spans="1:9" x14ac:dyDescent="0.2">
      <c r="A20" s="422" t="s">
        <v>89</v>
      </c>
      <c r="B20" s="15" t="s">
        <v>86</v>
      </c>
      <c r="C20" s="15" t="s">
        <v>91</v>
      </c>
      <c r="D20" s="40">
        <v>1</v>
      </c>
      <c r="H20" s="15" t="s">
        <v>92</v>
      </c>
    </row>
    <row r="21" spans="1:9" x14ac:dyDescent="0.2">
      <c r="A21" s="422" t="s">
        <v>89</v>
      </c>
      <c r="B21" s="15" t="s">
        <v>93</v>
      </c>
      <c r="C21" s="15" t="s">
        <v>91</v>
      </c>
      <c r="D21" s="40">
        <v>1</v>
      </c>
      <c r="H21" s="15" t="s">
        <v>92</v>
      </c>
    </row>
    <row r="22" spans="1:9" x14ac:dyDescent="0.2">
      <c r="A22" s="422" t="s">
        <v>94</v>
      </c>
      <c r="B22" s="15" t="s">
        <v>86</v>
      </c>
      <c r="C22" s="15" t="s">
        <v>95</v>
      </c>
      <c r="D22" s="40">
        <v>1</v>
      </c>
      <c r="H22" s="15" t="s">
        <v>96</v>
      </c>
    </row>
    <row r="23" spans="1:9" x14ac:dyDescent="0.2">
      <c r="A23" s="422" t="s">
        <v>29</v>
      </c>
      <c r="B23" s="15" t="s">
        <v>86</v>
      </c>
      <c r="C23" s="15" t="s">
        <v>97</v>
      </c>
      <c r="D23" s="40">
        <v>1</v>
      </c>
      <c r="H23" s="15" t="s">
        <v>98</v>
      </c>
    </row>
    <row r="24" spans="1:9" x14ac:dyDescent="0.2">
      <c r="A24" s="422" t="s">
        <v>75</v>
      </c>
      <c r="B24" s="15" t="s">
        <v>86</v>
      </c>
      <c r="C24" s="15" t="s">
        <v>99</v>
      </c>
      <c r="D24" s="40">
        <v>1</v>
      </c>
      <c r="H24" s="15" t="s">
        <v>100</v>
      </c>
    </row>
    <row r="25" spans="1:9" x14ac:dyDescent="0.2">
      <c r="A25" s="15" t="s">
        <v>101</v>
      </c>
      <c r="B25" s="15" t="s">
        <v>102</v>
      </c>
      <c r="D25" s="40"/>
    </row>
    <row r="26" spans="1:9" ht="17" thickBot="1" x14ac:dyDescent="0.25">
      <c r="D26" s="40"/>
    </row>
    <row r="27" spans="1:9" ht="17" thickBot="1" x14ac:dyDescent="0.25">
      <c r="A27" s="345" t="s">
        <v>103</v>
      </c>
      <c r="B27" s="346"/>
      <c r="C27" s="346" t="s">
        <v>44</v>
      </c>
      <c r="D27" s="31"/>
      <c r="E27" s="31"/>
      <c r="F27" s="31"/>
      <c r="G27" s="31"/>
      <c r="H27" s="31"/>
      <c r="I27" s="32"/>
    </row>
    <row r="28" spans="1:9" s="255" customFormat="1" ht="17" thickBot="1" x14ac:dyDescent="0.25">
      <c r="A28" s="345" t="s">
        <v>104</v>
      </c>
      <c r="B28" s="346" t="s">
        <v>105</v>
      </c>
      <c r="C28" s="346"/>
      <c r="D28" s="348"/>
      <c r="E28" s="346"/>
      <c r="F28" s="346"/>
      <c r="G28" s="346"/>
      <c r="H28" s="346"/>
      <c r="I28" s="346"/>
    </row>
    <row r="29" spans="1:9" s="20" customFormat="1" x14ac:dyDescent="0.2">
      <c r="A29" s="20" t="s">
        <v>106</v>
      </c>
      <c r="B29" s="119"/>
      <c r="C29" s="20" t="s">
        <v>107</v>
      </c>
      <c r="D29" s="20">
        <v>100</v>
      </c>
      <c r="H29" s="20" t="s">
        <v>107</v>
      </c>
      <c r="I29" s="20" t="s">
        <v>108</v>
      </c>
    </row>
    <row r="30" spans="1:9" s="20" customFormat="1" x14ac:dyDescent="0.2">
      <c r="A30" s="20" t="s">
        <v>109</v>
      </c>
      <c r="B30" s="119"/>
      <c r="C30" s="20" t="s">
        <v>110</v>
      </c>
      <c r="D30" s="20">
        <v>72</v>
      </c>
      <c r="H30" s="20" t="s">
        <v>110</v>
      </c>
      <c r="I30" s="20" t="s">
        <v>108</v>
      </c>
    </row>
    <row r="31" spans="1:9" s="20" customFormat="1" x14ac:dyDescent="0.2">
      <c r="A31" s="20" t="s">
        <v>111</v>
      </c>
      <c r="B31" s="119"/>
      <c r="C31" s="20" t="s">
        <v>112</v>
      </c>
      <c r="D31" s="20">
        <v>160</v>
      </c>
      <c r="H31" s="20" t="s">
        <v>113</v>
      </c>
      <c r="I31" s="20" t="s">
        <v>108</v>
      </c>
    </row>
    <row r="32" spans="1:9" s="20" customFormat="1" x14ac:dyDescent="0.2">
      <c r="A32" s="20" t="s">
        <v>114</v>
      </c>
      <c r="B32" s="119"/>
      <c r="C32" s="20" t="s">
        <v>115</v>
      </c>
      <c r="D32" s="20">
        <v>1058</v>
      </c>
      <c r="H32" s="20" t="s">
        <v>116</v>
      </c>
      <c r="I32" s="20" t="s">
        <v>108</v>
      </c>
    </row>
    <row r="33" spans="1:9" s="20" customFormat="1" ht="17" x14ac:dyDescent="0.2">
      <c r="A33" s="21" t="s">
        <v>117</v>
      </c>
      <c r="B33" s="119"/>
      <c r="C33" s="21" t="s">
        <v>118</v>
      </c>
      <c r="D33" s="136">
        <v>0.7</v>
      </c>
    </row>
    <row r="34" spans="1:9" s="20" customFormat="1" x14ac:dyDescent="0.2">
      <c r="A34" s="20" t="s">
        <v>119</v>
      </c>
      <c r="B34" s="119"/>
      <c r="C34" s="20" t="s">
        <v>120</v>
      </c>
      <c r="D34" s="20">
        <v>0.36</v>
      </c>
      <c r="H34" s="20" t="s">
        <v>120</v>
      </c>
      <c r="I34" s="20" t="s">
        <v>108</v>
      </c>
    </row>
    <row r="35" spans="1:9" s="20" customFormat="1" x14ac:dyDescent="0.2">
      <c r="A35" s="20" t="s">
        <v>121</v>
      </c>
      <c r="B35" s="119"/>
      <c r="C35" s="20" t="s">
        <v>122</v>
      </c>
      <c r="D35" s="20">
        <v>0.36</v>
      </c>
      <c r="H35" s="20" t="s">
        <v>122</v>
      </c>
      <c r="I35" s="20" t="s">
        <v>108</v>
      </c>
    </row>
    <row r="36" spans="1:9" s="20" customFormat="1" x14ac:dyDescent="0.2">
      <c r="A36" s="20" t="s">
        <v>123</v>
      </c>
      <c r="B36" s="119"/>
      <c r="C36" s="20" t="s">
        <v>124</v>
      </c>
      <c r="D36" s="126">
        <v>0.78500000000000003</v>
      </c>
      <c r="H36" s="20" t="s">
        <v>124</v>
      </c>
      <c r="I36" s="20" t="s">
        <v>108</v>
      </c>
    </row>
    <row r="37" spans="1:9" s="20" customFormat="1" x14ac:dyDescent="0.2">
      <c r="A37" s="20" t="s">
        <v>125</v>
      </c>
      <c r="B37" s="119"/>
      <c r="C37" s="20" t="s">
        <v>126</v>
      </c>
      <c r="D37" s="126">
        <v>3.661</v>
      </c>
      <c r="H37" s="20" t="s">
        <v>126</v>
      </c>
      <c r="I37" s="20" t="s">
        <v>108</v>
      </c>
    </row>
    <row r="38" spans="1:9" s="20" customFormat="1" x14ac:dyDescent="0.2">
      <c r="A38" s="20" t="s">
        <v>127</v>
      </c>
      <c r="C38" s="15" t="s">
        <v>128</v>
      </c>
      <c r="D38" s="254">
        <v>4.2070060018633108E-2</v>
      </c>
      <c r="H38" s="20" t="s">
        <v>129</v>
      </c>
      <c r="I38" s="20" t="s">
        <v>130</v>
      </c>
    </row>
    <row r="39" spans="1:9" s="20" customFormat="1" x14ac:dyDescent="0.2">
      <c r="A39" s="20" t="s">
        <v>131</v>
      </c>
      <c r="C39" s="15" t="s">
        <v>132</v>
      </c>
      <c r="D39" s="254">
        <v>3.542346169377483E-3</v>
      </c>
      <c r="H39" s="20" t="s">
        <v>133</v>
      </c>
      <c r="I39" s="20" t="s">
        <v>130</v>
      </c>
    </row>
    <row r="40" spans="1:9" s="20" customFormat="1" x14ac:dyDescent="0.2">
      <c r="A40" s="20" t="s">
        <v>134</v>
      </c>
      <c r="C40" s="15" t="s">
        <v>135</v>
      </c>
      <c r="D40" s="254">
        <v>0.27017603007044061</v>
      </c>
      <c r="H40" s="20" t="s">
        <v>136</v>
      </c>
      <c r="I40" s="20" t="s">
        <v>130</v>
      </c>
    </row>
    <row r="41" spans="1:9" s="20" customFormat="1" x14ac:dyDescent="0.2">
      <c r="A41" s="20" t="s">
        <v>137</v>
      </c>
      <c r="B41" s="119"/>
      <c r="C41" s="20" t="s">
        <v>138</v>
      </c>
      <c r="D41" s="120">
        <v>1.2500000000000001E-2</v>
      </c>
      <c r="H41" s="20" t="s">
        <v>139</v>
      </c>
      <c r="I41" s="20" t="s">
        <v>81</v>
      </c>
    </row>
    <row r="42" spans="1:9" ht="17" x14ac:dyDescent="0.2">
      <c r="A42" s="15" t="s">
        <v>140</v>
      </c>
      <c r="B42" s="15" t="s">
        <v>141</v>
      </c>
      <c r="C42" s="16" t="s">
        <v>142</v>
      </c>
      <c r="D42" s="40">
        <v>0.3</v>
      </c>
      <c r="E42" s="15">
        <v>0.7</v>
      </c>
      <c r="H42" s="15" t="s">
        <v>70</v>
      </c>
      <c r="I42" s="15" t="s">
        <v>55</v>
      </c>
    </row>
    <row r="43" spans="1:9" s="20" customFormat="1" x14ac:dyDescent="0.2">
      <c r="A43" s="20" t="s">
        <v>143</v>
      </c>
      <c r="C43" s="20" t="s">
        <v>144</v>
      </c>
      <c r="D43" s="120">
        <v>4.4999999999999997E-3</v>
      </c>
      <c r="H43" s="20" t="s">
        <v>145</v>
      </c>
      <c r="I43" s="20" t="s">
        <v>81</v>
      </c>
    </row>
    <row r="44" spans="1:9" s="20" customFormat="1" x14ac:dyDescent="0.2">
      <c r="A44" s="20" t="s">
        <v>146</v>
      </c>
      <c r="C44" s="20" t="s">
        <v>147</v>
      </c>
      <c r="D44" s="127">
        <v>7.71</v>
      </c>
      <c r="H44" s="20" t="s">
        <v>81</v>
      </c>
      <c r="I44" s="20" t="s">
        <v>81</v>
      </c>
    </row>
    <row r="45" spans="1:9" ht="17" x14ac:dyDescent="0.2">
      <c r="A45" s="15" t="s">
        <v>148</v>
      </c>
      <c r="B45" s="15" t="s">
        <v>149</v>
      </c>
      <c r="C45" s="16" t="s">
        <v>150</v>
      </c>
      <c r="D45" s="15">
        <v>0.95</v>
      </c>
      <c r="E45" s="15">
        <v>0.73</v>
      </c>
      <c r="F45" s="15">
        <v>0.63</v>
      </c>
      <c r="G45" s="15">
        <v>0.53</v>
      </c>
    </row>
    <row r="46" spans="1:9" x14ac:dyDescent="0.2">
      <c r="A46" s="15" t="s">
        <v>151</v>
      </c>
      <c r="C46" s="15" t="s">
        <v>152</v>
      </c>
      <c r="D46" s="15">
        <v>3</v>
      </c>
    </row>
    <row r="47" spans="1:9" x14ac:dyDescent="0.2">
      <c r="A47" s="15" t="s">
        <v>153</v>
      </c>
      <c r="C47" s="15" t="s">
        <v>154</v>
      </c>
      <c r="D47" s="15">
        <v>4</v>
      </c>
    </row>
    <row r="48" spans="1:9" x14ac:dyDescent="0.2">
      <c r="A48" s="15" t="s">
        <v>155</v>
      </c>
      <c r="C48" s="15" t="s">
        <v>156</v>
      </c>
      <c r="D48" s="15">
        <v>5</v>
      </c>
    </row>
    <row r="49" spans="1:4" x14ac:dyDescent="0.2">
      <c r="A49" s="15" t="s">
        <v>157</v>
      </c>
      <c r="B49" s="15" t="s">
        <v>158</v>
      </c>
      <c r="C49" s="15" t="s">
        <v>159</v>
      </c>
      <c r="D49" s="253">
        <v>0.23593</v>
      </c>
    </row>
    <row r="51" spans="1:4" x14ac:dyDescent="0.2">
      <c r="A51" s="197" t="s">
        <v>160</v>
      </c>
    </row>
    <row r="52" spans="1:4" x14ac:dyDescent="0.2">
      <c r="A52" s="15" t="s">
        <v>161</v>
      </c>
      <c r="B52" s="15">
        <v>33</v>
      </c>
    </row>
    <row r="53" spans="1:4" x14ac:dyDescent="0.2">
      <c r="A53" s="15" t="s">
        <v>162</v>
      </c>
      <c r="B53" s="15">
        <v>23</v>
      </c>
    </row>
    <row r="54" spans="1:4" x14ac:dyDescent="0.2">
      <c r="A54" s="15" t="s">
        <v>163</v>
      </c>
      <c r="B54" s="253">
        <f>1-$B$53/$B$52</f>
        <v>0.30303030303030298</v>
      </c>
    </row>
  </sheetData>
  <mergeCells count="1">
    <mergeCell ref="D1:G1"/>
  </mergeCell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90A10A-F3FD-3146-AED9-58685414311B}">
  <sheetPr>
    <tabColor theme="9"/>
  </sheetPr>
  <dimension ref="A1:EB44"/>
  <sheetViews>
    <sheetView zoomScaleNormal="130" workbookViewId="0">
      <selection activeCell="G31" sqref="G31"/>
    </sheetView>
  </sheetViews>
  <sheetFormatPr baseColWidth="10" defaultColWidth="11" defaultRowHeight="16" outlineLevelCol="1" x14ac:dyDescent="0.2"/>
  <cols>
    <col min="1" max="1" width="8.6640625" bestFit="1" customWidth="1"/>
    <col min="2" max="2" width="37.5" bestFit="1" customWidth="1"/>
    <col min="3" max="3" width="24.33203125" bestFit="1" customWidth="1"/>
    <col min="4" max="4" width="8" bestFit="1" customWidth="1"/>
    <col min="5" max="9" width="2.1640625" hidden="1" customWidth="1" outlineLevel="1"/>
    <col min="10" max="10" width="8" bestFit="1" customWidth="1" collapsed="1"/>
    <col min="11" max="15" width="2.1640625" hidden="1" customWidth="1" outlineLevel="1"/>
    <col min="16" max="16" width="7.5" bestFit="1" customWidth="1" collapsed="1"/>
    <col min="17" max="21" width="2.1640625" hidden="1" customWidth="1" outlineLevel="1"/>
    <col min="22" max="22" width="6.33203125" bestFit="1" customWidth="1" collapsed="1"/>
    <col min="23" max="27" width="2.1640625" hidden="1" customWidth="1" outlineLevel="1"/>
    <col min="28" max="28" width="6.33203125" bestFit="1" customWidth="1" collapsed="1"/>
    <col min="29" max="33" width="2.1640625" hidden="1" customWidth="1" outlineLevel="1"/>
    <col min="34" max="34" width="6.1640625" customWidth="1" collapsed="1"/>
    <col min="35" max="39" width="2.1640625" hidden="1" customWidth="1" outlineLevel="1"/>
    <col min="40" max="40" width="6.33203125" bestFit="1" customWidth="1" collapsed="1"/>
    <col min="41" max="45" width="2.1640625" hidden="1" customWidth="1" outlineLevel="1"/>
    <col min="46" max="46" width="6.33203125" bestFit="1" customWidth="1" collapsed="1"/>
    <col min="47" max="51" width="2.1640625" hidden="1" customWidth="1" outlineLevel="1"/>
    <col min="52" max="52" width="6.33203125" bestFit="1" customWidth="1" collapsed="1"/>
    <col min="53" max="57" width="2.1640625" hidden="1" customWidth="1" outlineLevel="1"/>
    <col min="58" max="58" width="6.33203125" bestFit="1" customWidth="1" collapsed="1"/>
    <col min="59" max="63" width="3.33203125" hidden="1" customWidth="1" outlineLevel="1"/>
    <col min="64" max="64" width="6.33203125" bestFit="1" customWidth="1" collapsed="1"/>
    <col min="65" max="69" width="3.33203125" hidden="1" customWidth="1" outlineLevel="1"/>
    <col min="70" max="70" width="6.33203125" bestFit="1" customWidth="1" collapsed="1"/>
    <col min="71" max="75" width="3.33203125" hidden="1" customWidth="1" outlineLevel="1"/>
    <col min="76" max="76" width="7.83203125" bestFit="1" customWidth="1" collapsed="1"/>
    <col min="77" max="81" width="3.33203125" hidden="1" customWidth="1" outlineLevel="1"/>
    <col min="82" max="82" width="7.83203125" bestFit="1" customWidth="1" collapsed="1"/>
    <col min="83" max="87" width="3.33203125" hidden="1" customWidth="1" outlineLevel="1"/>
    <col min="88" max="88" width="7.83203125" bestFit="1" customWidth="1" collapsed="1"/>
    <col min="89" max="93" width="3.33203125" hidden="1" customWidth="1" outlineLevel="1"/>
    <col min="94" max="94" width="7.83203125" bestFit="1" customWidth="1" collapsed="1"/>
    <col min="95" max="99" width="3.33203125" hidden="1" customWidth="1" outlineLevel="1"/>
    <col min="100" max="100" width="7.83203125" bestFit="1" customWidth="1" collapsed="1"/>
    <col min="101" max="105" width="3.33203125" hidden="1" customWidth="1" outlineLevel="1"/>
    <col min="106" max="106" width="7.83203125" bestFit="1" customWidth="1" collapsed="1"/>
    <col min="107" max="111" width="3.33203125" hidden="1" customWidth="1" outlineLevel="1"/>
    <col min="112" max="112" width="7.83203125" bestFit="1" customWidth="1" collapsed="1"/>
    <col min="113" max="117" width="3.33203125" hidden="1" customWidth="1" outlineLevel="1"/>
    <col min="118" max="118" width="7.83203125" bestFit="1" customWidth="1" collapsed="1"/>
    <col min="119" max="123" width="3.33203125" customWidth="1"/>
  </cols>
  <sheetData>
    <row r="1" spans="1:132" ht="23" x14ac:dyDescent="0.2">
      <c r="B1" s="113" t="s">
        <v>0</v>
      </c>
      <c r="C1" s="114">
        <f>DASHBOARD!G5</f>
        <v>10</v>
      </c>
      <c r="D1" s="241" t="s">
        <v>166</v>
      </c>
    </row>
    <row r="2" spans="1:132" s="76" customFormat="1" x14ac:dyDescent="0.2">
      <c r="D2" s="115" cm="1">
        <f t="array" ref="D2:DN2">TRANSPOSE(DASHBOARD!$C$9:$C$123)</f>
        <v>1</v>
      </c>
      <c r="E2" s="77">
        <v>1</v>
      </c>
      <c r="F2" s="77">
        <v>1</v>
      </c>
      <c r="G2" s="77">
        <v>1</v>
      </c>
      <c r="H2" s="77">
        <v>1</v>
      </c>
      <c r="I2" s="77">
        <v>1</v>
      </c>
      <c r="J2" s="79">
        <v>2</v>
      </c>
      <c r="K2" s="79">
        <v>2</v>
      </c>
      <c r="L2" s="79">
        <v>2</v>
      </c>
      <c r="M2" s="79">
        <v>2</v>
      </c>
      <c r="N2" s="79">
        <v>2</v>
      </c>
      <c r="O2" s="79">
        <v>2</v>
      </c>
      <c r="P2" s="79">
        <v>3</v>
      </c>
      <c r="Q2" s="79">
        <v>3</v>
      </c>
      <c r="R2" s="79">
        <v>3</v>
      </c>
      <c r="S2" s="79">
        <v>3</v>
      </c>
      <c r="T2" s="79">
        <v>3</v>
      </c>
      <c r="U2" s="79">
        <v>3</v>
      </c>
      <c r="V2" s="79">
        <v>4</v>
      </c>
      <c r="W2" s="79">
        <v>4</v>
      </c>
      <c r="X2" s="79">
        <v>4</v>
      </c>
      <c r="Y2" s="79">
        <v>4</v>
      </c>
      <c r="Z2" s="79">
        <v>4</v>
      </c>
      <c r="AA2" s="79">
        <v>4</v>
      </c>
      <c r="AB2" s="79">
        <v>5</v>
      </c>
      <c r="AC2" s="79">
        <v>5</v>
      </c>
      <c r="AD2" s="79">
        <v>5</v>
      </c>
      <c r="AE2" s="79">
        <v>5</v>
      </c>
      <c r="AF2" s="79">
        <v>5</v>
      </c>
      <c r="AG2" s="79">
        <v>5</v>
      </c>
      <c r="AH2" s="79">
        <v>6</v>
      </c>
      <c r="AI2" s="79">
        <v>6</v>
      </c>
      <c r="AJ2" s="79">
        <v>6</v>
      </c>
      <c r="AK2" s="79">
        <v>6</v>
      </c>
      <c r="AL2" s="79">
        <v>6</v>
      </c>
      <c r="AM2" s="79">
        <v>6</v>
      </c>
      <c r="AN2" s="79">
        <v>7</v>
      </c>
      <c r="AO2" s="79">
        <v>7</v>
      </c>
      <c r="AP2" s="79">
        <v>7</v>
      </c>
      <c r="AQ2" s="79">
        <v>7</v>
      </c>
      <c r="AR2" s="79">
        <v>7</v>
      </c>
      <c r="AS2" s="79">
        <v>7</v>
      </c>
      <c r="AT2" s="79">
        <v>8</v>
      </c>
      <c r="AU2" s="79">
        <v>8</v>
      </c>
      <c r="AV2" s="79">
        <v>8</v>
      </c>
      <c r="AW2" s="79">
        <v>8</v>
      </c>
      <c r="AX2" s="79">
        <v>8</v>
      </c>
      <c r="AY2" s="79">
        <v>8</v>
      </c>
      <c r="AZ2" s="79">
        <v>9</v>
      </c>
      <c r="BA2" s="79">
        <v>9</v>
      </c>
      <c r="BB2" s="79">
        <v>9</v>
      </c>
      <c r="BC2" s="79">
        <v>9</v>
      </c>
      <c r="BD2" s="79">
        <v>9</v>
      </c>
      <c r="BE2" s="79">
        <v>9</v>
      </c>
      <c r="BF2" s="79">
        <v>10</v>
      </c>
      <c r="BG2" s="79">
        <v>10</v>
      </c>
      <c r="BH2" s="79">
        <v>10</v>
      </c>
      <c r="BI2" s="79">
        <v>10</v>
      </c>
      <c r="BJ2" s="79">
        <v>10</v>
      </c>
      <c r="BK2" s="79">
        <v>10</v>
      </c>
      <c r="BL2" s="79" t="str">
        <v/>
      </c>
      <c r="BM2" s="79" t="str">
        <v/>
      </c>
      <c r="BN2" s="79" t="str">
        <v/>
      </c>
      <c r="BO2" s="79" t="str">
        <v/>
      </c>
      <c r="BP2" s="79" t="str">
        <v/>
      </c>
      <c r="BQ2" s="79" t="str">
        <v/>
      </c>
      <c r="BR2" s="79" t="str">
        <v/>
      </c>
      <c r="BS2" s="79" t="str">
        <v/>
      </c>
      <c r="BT2" s="79" t="str">
        <v/>
      </c>
      <c r="BU2" s="79" t="str">
        <v/>
      </c>
      <c r="BV2" s="79" t="str">
        <v/>
      </c>
      <c r="BW2" s="79" t="str">
        <v/>
      </c>
      <c r="BX2" s="79" t="str">
        <v/>
      </c>
      <c r="BY2" s="79" t="str">
        <v/>
      </c>
      <c r="BZ2" s="79" t="str">
        <v/>
      </c>
      <c r="CA2" s="79" t="str">
        <v/>
      </c>
      <c r="CB2" s="79" t="str">
        <v/>
      </c>
      <c r="CC2" s="79" t="str">
        <v/>
      </c>
      <c r="CD2" s="79" t="str">
        <v/>
      </c>
      <c r="CE2" s="79" t="str">
        <v/>
      </c>
      <c r="CF2" s="79" t="str">
        <v/>
      </c>
      <c r="CG2" s="79" t="str">
        <v/>
      </c>
      <c r="CH2" s="79" t="str">
        <v/>
      </c>
      <c r="CI2" s="79" t="str">
        <v/>
      </c>
      <c r="CJ2" s="79" t="str">
        <v/>
      </c>
      <c r="CK2" s="79" t="str">
        <v/>
      </c>
      <c r="CL2" s="79" t="str">
        <v/>
      </c>
      <c r="CM2" s="79" t="str">
        <v/>
      </c>
      <c r="CN2" s="79" t="str">
        <v/>
      </c>
      <c r="CO2" s="79" t="str">
        <v/>
      </c>
      <c r="CP2" s="79" t="str">
        <v/>
      </c>
      <c r="CQ2" s="79" t="str">
        <v/>
      </c>
      <c r="CR2" s="79" t="str">
        <v/>
      </c>
      <c r="CS2" s="79" t="str">
        <v/>
      </c>
      <c r="CT2" s="79" t="str">
        <v/>
      </c>
      <c r="CU2" s="79" t="str">
        <v/>
      </c>
      <c r="CV2" s="79" t="str">
        <v/>
      </c>
      <c r="CW2" s="79" t="str">
        <v/>
      </c>
      <c r="CX2" s="79" t="str">
        <v/>
      </c>
      <c r="CY2" s="79" t="str">
        <v/>
      </c>
      <c r="CZ2" s="79" t="str">
        <v/>
      </c>
      <c r="DA2" s="79" t="str">
        <v/>
      </c>
      <c r="DB2" s="79" t="str">
        <v/>
      </c>
      <c r="DC2" s="79" t="str">
        <v/>
      </c>
      <c r="DD2" s="79" t="str">
        <v/>
      </c>
      <c r="DE2" s="79" t="str">
        <v/>
      </c>
      <c r="DF2" s="79" t="str">
        <v/>
      </c>
      <c r="DG2" s="79" t="str">
        <v/>
      </c>
      <c r="DH2" s="79" t="str">
        <v/>
      </c>
      <c r="DI2" s="79" t="str">
        <v/>
      </c>
      <c r="DJ2" s="79" t="str">
        <v/>
      </c>
      <c r="DK2" s="79" t="str">
        <v/>
      </c>
      <c r="DL2" s="79" t="str">
        <v/>
      </c>
      <c r="DM2" s="79" t="str">
        <v/>
      </c>
      <c r="DN2" s="79" t="str">
        <v/>
      </c>
      <c r="DO2" s="79"/>
      <c r="DP2" s="79"/>
      <c r="DQ2" s="79"/>
      <c r="DR2" s="79"/>
      <c r="DS2" s="79"/>
      <c r="DT2" s="79"/>
      <c r="DU2" s="79"/>
      <c r="DV2" s="79"/>
      <c r="DW2" s="79"/>
      <c r="DX2" s="79"/>
      <c r="DY2" s="79"/>
      <c r="DZ2" s="79"/>
      <c r="EA2" s="79"/>
      <c r="EB2" s="79"/>
    </row>
    <row r="3" spans="1:132" s="76" customFormat="1" ht="16" customHeight="1" x14ac:dyDescent="0.2">
      <c r="B3" s="123" t="s">
        <v>167</v>
      </c>
      <c r="C3" s="114"/>
      <c r="D3" s="272">
        <v>1056</v>
      </c>
      <c r="E3" s="77"/>
      <c r="F3" s="77"/>
      <c r="G3" s="77"/>
      <c r="H3" s="77"/>
      <c r="I3" s="77"/>
      <c r="J3" s="79">
        <f>D$3</f>
        <v>1056</v>
      </c>
      <c r="K3" s="79"/>
      <c r="L3" s="79"/>
      <c r="M3" s="79"/>
      <c r="N3" s="79"/>
      <c r="O3" s="79"/>
      <c r="P3" s="79">
        <f>J$3</f>
        <v>1056</v>
      </c>
      <c r="Q3" s="79"/>
      <c r="R3" s="79"/>
      <c r="S3" s="79"/>
      <c r="T3" s="79"/>
      <c r="U3" s="79"/>
      <c r="V3" s="124">
        <v>1056</v>
      </c>
      <c r="W3" s="79"/>
      <c r="X3" s="79"/>
      <c r="Y3" s="79"/>
      <c r="Z3" s="79"/>
      <c r="AA3" s="79"/>
      <c r="AB3" s="124">
        <v>1056</v>
      </c>
      <c r="AC3" s="79"/>
      <c r="AD3" s="79"/>
      <c r="AE3" s="79"/>
      <c r="AF3" s="79"/>
      <c r="AG3" s="79"/>
      <c r="AH3" s="124">
        <v>1056</v>
      </c>
      <c r="AI3" s="79"/>
      <c r="AJ3" s="79"/>
      <c r="AK3" s="79"/>
      <c r="AL3" s="79"/>
      <c r="AM3" s="79"/>
      <c r="AN3" s="124">
        <v>1056</v>
      </c>
      <c r="AO3" s="79"/>
      <c r="AP3" s="79"/>
      <c r="AQ3" s="79"/>
      <c r="AR3" s="79"/>
      <c r="AS3" s="79"/>
      <c r="AT3" s="124">
        <v>1056</v>
      </c>
      <c r="AU3" s="79"/>
      <c r="AV3" s="79"/>
      <c r="AW3" s="79"/>
      <c r="AX3" s="79"/>
      <c r="AY3" s="79"/>
      <c r="AZ3" s="124">
        <v>1056</v>
      </c>
      <c r="BA3" s="79"/>
      <c r="BB3" s="79"/>
      <c r="BC3" s="79"/>
      <c r="BD3" s="79"/>
      <c r="BE3" s="79"/>
      <c r="BF3" s="124">
        <v>1056</v>
      </c>
      <c r="BG3" s="79"/>
      <c r="BH3" s="79"/>
      <c r="BI3" s="79"/>
      <c r="BJ3" s="79"/>
      <c r="BK3" s="79"/>
      <c r="BL3" s="124">
        <v>1056</v>
      </c>
      <c r="BM3" s="79"/>
      <c r="BN3" s="79"/>
      <c r="BO3" s="79"/>
      <c r="BP3" s="79"/>
      <c r="BQ3" s="79"/>
      <c r="BR3" s="124">
        <v>1056</v>
      </c>
      <c r="BS3" s="79"/>
      <c r="BT3" s="79"/>
      <c r="BU3" s="79"/>
      <c r="BV3" s="79"/>
      <c r="BW3" s="79"/>
      <c r="BX3" s="124">
        <v>1056</v>
      </c>
      <c r="BY3" s="79"/>
      <c r="BZ3" s="79"/>
      <c r="CA3" s="79"/>
      <c r="CB3" s="79"/>
      <c r="CC3" s="79"/>
      <c r="CD3" s="124">
        <v>1056</v>
      </c>
      <c r="CE3" s="79"/>
      <c r="CF3" s="79"/>
      <c r="CG3" s="79"/>
      <c r="CH3" s="79"/>
      <c r="CI3" s="79"/>
      <c r="CJ3" s="124">
        <v>1056</v>
      </c>
      <c r="CK3" s="79"/>
      <c r="CL3" s="79"/>
      <c r="CM3" s="79"/>
      <c r="CN3" s="79"/>
      <c r="CO3" s="79"/>
      <c r="CP3" s="124">
        <v>1056</v>
      </c>
      <c r="CQ3" s="79"/>
      <c r="CR3" s="79"/>
      <c r="CS3" s="79"/>
      <c r="CT3" s="79"/>
      <c r="CU3" s="79"/>
      <c r="CV3" s="124">
        <v>1056</v>
      </c>
      <c r="CW3" s="79"/>
      <c r="CX3" s="79"/>
      <c r="CY3" s="79"/>
      <c r="CZ3" s="79"/>
      <c r="DA3" s="79"/>
      <c r="DB3" s="124">
        <v>1056</v>
      </c>
      <c r="DC3" s="79"/>
      <c r="DD3" s="79"/>
      <c r="DE3" s="79"/>
      <c r="DF3" s="79"/>
      <c r="DG3" s="79"/>
      <c r="DH3" s="124">
        <v>1056</v>
      </c>
      <c r="DI3" s="79"/>
      <c r="DJ3" s="79"/>
      <c r="DK3" s="79"/>
      <c r="DL3" s="79"/>
      <c r="DM3" s="79"/>
      <c r="DN3" s="124">
        <v>1056</v>
      </c>
      <c r="DO3" s="79"/>
      <c r="DP3" s="79"/>
      <c r="DQ3" s="79"/>
      <c r="DR3" s="79"/>
      <c r="DS3" s="79"/>
      <c r="DT3" s="79"/>
      <c r="DU3" s="79"/>
      <c r="DV3" s="79"/>
      <c r="DW3" s="79"/>
      <c r="DX3" s="79"/>
      <c r="DY3" s="79"/>
      <c r="DZ3" s="79"/>
      <c r="EA3" s="79"/>
      <c r="EB3" s="79"/>
    </row>
    <row r="4" spans="1:132" s="76" customFormat="1" ht="16" customHeight="1" x14ac:dyDescent="0.2">
      <c r="B4" s="123" t="s">
        <v>168</v>
      </c>
      <c r="C4" s="114"/>
      <c r="D4" s="272">
        <v>100</v>
      </c>
      <c r="E4" s="77"/>
      <c r="F4" s="77"/>
      <c r="G4" s="77"/>
      <c r="H4" s="77"/>
      <c r="I4" s="77"/>
      <c r="J4" s="79">
        <f>D4</f>
        <v>100</v>
      </c>
      <c r="K4" s="79"/>
      <c r="L4" s="79"/>
      <c r="M4" s="79"/>
      <c r="N4" s="79"/>
      <c r="O4" s="79"/>
      <c r="P4" s="79">
        <f>J4</f>
        <v>100</v>
      </c>
      <c r="Q4" s="79"/>
      <c r="R4" s="79"/>
      <c r="S4" s="79"/>
      <c r="T4" s="79"/>
      <c r="U4" s="79"/>
      <c r="V4" s="79">
        <f>P4</f>
        <v>100</v>
      </c>
      <c r="W4" s="79"/>
      <c r="X4" s="79"/>
      <c r="Y4" s="79"/>
      <c r="Z4" s="79"/>
      <c r="AA4" s="79"/>
      <c r="AB4" s="79">
        <f>V4</f>
        <v>100</v>
      </c>
      <c r="AC4" s="79"/>
      <c r="AD4" s="79"/>
      <c r="AE4" s="79"/>
      <c r="AF4" s="79"/>
      <c r="AG4" s="79"/>
      <c r="AH4" s="79">
        <f>AB4</f>
        <v>100</v>
      </c>
      <c r="AI4" s="79"/>
      <c r="AJ4" s="79"/>
      <c r="AK4" s="79"/>
      <c r="AL4" s="79"/>
      <c r="AM4" s="79"/>
      <c r="AN4" s="79">
        <f>AH4</f>
        <v>100</v>
      </c>
      <c r="AO4" s="79"/>
      <c r="AP4" s="79"/>
      <c r="AQ4" s="79"/>
      <c r="AR4" s="79"/>
      <c r="AS4" s="79"/>
      <c r="AT4" s="79">
        <f>AN4</f>
        <v>100</v>
      </c>
      <c r="AU4" s="79"/>
      <c r="AV4" s="79"/>
      <c r="AW4" s="79"/>
      <c r="AX4" s="79"/>
      <c r="AY4" s="79"/>
      <c r="AZ4" s="79">
        <f>AT4</f>
        <v>100</v>
      </c>
      <c r="BA4" s="79"/>
      <c r="BB4" s="79"/>
      <c r="BC4" s="79"/>
      <c r="BD4" s="79"/>
      <c r="BE4" s="79"/>
      <c r="BF4" s="79">
        <f>AZ4</f>
        <v>100</v>
      </c>
      <c r="BG4" s="79"/>
      <c r="BH4" s="79"/>
      <c r="BI4" s="79"/>
      <c r="BJ4" s="79"/>
      <c r="BK4" s="79"/>
      <c r="BL4" s="79">
        <f>BF4</f>
        <v>100</v>
      </c>
      <c r="BM4" s="79"/>
      <c r="BN4" s="79"/>
      <c r="BO4" s="79"/>
      <c r="BP4" s="79"/>
      <c r="BQ4" s="79"/>
      <c r="BR4" s="79">
        <f>BL4</f>
        <v>100</v>
      </c>
      <c r="BS4" s="79"/>
      <c r="BT4" s="79"/>
      <c r="BU4" s="79"/>
      <c r="BV4" s="79"/>
      <c r="BW4" s="79"/>
      <c r="BX4" s="79">
        <f>BR4</f>
        <v>100</v>
      </c>
      <c r="BY4" s="79"/>
      <c r="BZ4" s="79"/>
      <c r="CA4" s="79"/>
      <c r="CB4" s="79"/>
      <c r="CC4" s="79"/>
      <c r="CD4" s="79">
        <f>BX4</f>
        <v>100</v>
      </c>
      <c r="CE4" s="79"/>
      <c r="CF4" s="79"/>
      <c r="CG4" s="79"/>
      <c r="CH4" s="79"/>
      <c r="CI4" s="79"/>
      <c r="CJ4" s="79">
        <f>CD4</f>
        <v>100</v>
      </c>
      <c r="CK4" s="79"/>
      <c r="CL4" s="79"/>
      <c r="CM4" s="79"/>
      <c r="CN4" s="79"/>
      <c r="CO4" s="79"/>
      <c r="CP4" s="79">
        <f>CJ4</f>
        <v>100</v>
      </c>
      <c r="CQ4" s="79"/>
      <c r="CR4" s="79"/>
      <c r="CS4" s="79"/>
      <c r="CT4" s="79"/>
      <c r="CU4" s="79"/>
      <c r="CV4" s="79">
        <f>CP4</f>
        <v>100</v>
      </c>
      <c r="CW4" s="79"/>
      <c r="CX4" s="79"/>
      <c r="CY4" s="79"/>
      <c r="CZ4" s="79"/>
      <c r="DA4" s="79"/>
      <c r="DB4" s="79">
        <f>CV4</f>
        <v>100</v>
      </c>
      <c r="DC4" s="79"/>
      <c r="DD4" s="79"/>
      <c r="DE4" s="79"/>
      <c r="DF4" s="79"/>
      <c r="DG4" s="79"/>
      <c r="DH4" s="79">
        <f>DB4</f>
        <v>100</v>
      </c>
      <c r="DI4" s="79"/>
      <c r="DJ4" s="79"/>
      <c r="DK4" s="79"/>
      <c r="DL4" s="79"/>
      <c r="DM4" s="79"/>
      <c r="DN4" s="79">
        <f>DH4</f>
        <v>100</v>
      </c>
      <c r="DO4" s="79"/>
      <c r="DP4" s="79"/>
      <c r="DQ4" s="79"/>
      <c r="DR4" s="79"/>
      <c r="DS4" s="79"/>
      <c r="DT4" s="79"/>
      <c r="DU4" s="79"/>
      <c r="DV4" s="79"/>
      <c r="DW4" s="79"/>
      <c r="DX4" s="79"/>
      <c r="DY4" s="79"/>
      <c r="DZ4" s="79"/>
      <c r="EA4" s="79"/>
      <c r="EB4" s="79"/>
    </row>
    <row r="5" spans="1:132" s="76" customFormat="1" ht="16" customHeight="1" x14ac:dyDescent="0.2">
      <c r="B5" s="123" t="s">
        <v>169</v>
      </c>
      <c r="C5" s="114"/>
      <c r="D5" s="272">
        <v>16</v>
      </c>
      <c r="E5" s="77"/>
      <c r="F5" s="77"/>
      <c r="G5" s="77"/>
      <c r="H5" s="77"/>
      <c r="I5" s="77"/>
      <c r="J5" s="79">
        <f>MAX($D$5*(1-'HTGR Relationships'!$B$54)^LOG('HTGR Levers &amp; Variables'!J2,2),7)</f>
        <v>11.151515151515152</v>
      </c>
      <c r="K5" s="79">
        <f>MAX($D$5*(1-'HTGR Relationships'!$B$54)^LOG('HTGR Levers &amp; Variables'!K2,2),7)</f>
        <v>11.151515151515152</v>
      </c>
      <c r="L5" s="79">
        <f>MAX($D$5*(1-'HTGR Relationships'!$B$54)^LOG('HTGR Levers &amp; Variables'!L2,2),7)</f>
        <v>11.151515151515152</v>
      </c>
      <c r="M5" s="79">
        <f>MAX($D$5*(1-'HTGR Relationships'!$B$54)^LOG('HTGR Levers &amp; Variables'!M2,2),7)</f>
        <v>11.151515151515152</v>
      </c>
      <c r="N5" s="79">
        <f>MAX($D$5*(1-'HTGR Relationships'!$B$54)^LOG('HTGR Levers &amp; Variables'!N2,2),7)</f>
        <v>11.151515151515152</v>
      </c>
      <c r="O5" s="79">
        <f>MAX($D$5*(1-'HTGR Relationships'!$B$54)^LOG('HTGR Levers &amp; Variables'!O2,2),7)</f>
        <v>11.151515151515152</v>
      </c>
      <c r="P5" s="79">
        <f>MAX($D$5*(1-'HTGR Relationships'!$B$54)^LOG('HTGR Levers &amp; Variables'!P2,2),7)</f>
        <v>9.0285890813032275</v>
      </c>
      <c r="Q5" s="79">
        <f>MAX($D$5*(1-'HTGR Relationships'!$B$54)^LOG('HTGR Levers &amp; Variables'!Q2,2),7)</f>
        <v>9.0285890813032275</v>
      </c>
      <c r="R5" s="79">
        <f>MAX($D$5*(1-'HTGR Relationships'!$B$54)^LOG('HTGR Levers &amp; Variables'!R2,2),7)</f>
        <v>9.0285890813032275</v>
      </c>
      <c r="S5" s="79">
        <f>MAX($D$5*(1-'HTGR Relationships'!$B$54)^LOG('HTGR Levers &amp; Variables'!S2,2),7)</f>
        <v>9.0285890813032275</v>
      </c>
      <c r="T5" s="79">
        <f>MAX($D$5*(1-'HTGR Relationships'!$B$54)^LOG('HTGR Levers &amp; Variables'!T2,2),7)</f>
        <v>9.0285890813032275</v>
      </c>
      <c r="U5" s="79">
        <f>MAX($D$5*(1-'HTGR Relationships'!$B$54)^LOG('HTGR Levers &amp; Variables'!U2,2),7)</f>
        <v>9.0285890813032275</v>
      </c>
      <c r="V5" s="79">
        <f>MAX($D$5*(1-'HTGR Relationships'!$B$54)^LOG('HTGR Levers &amp; Variables'!V2,2),7)</f>
        <v>7.7722681359045005</v>
      </c>
      <c r="W5" s="79">
        <f>MAX($D$5*(1-'HTGR Relationships'!$B$54)^LOG('HTGR Levers &amp; Variables'!W2,2),7)</f>
        <v>7.7722681359045005</v>
      </c>
      <c r="X5" s="79">
        <f>MAX($D$5*(1-'HTGR Relationships'!$B$54)^LOG('HTGR Levers &amp; Variables'!X2,2),7)</f>
        <v>7.7722681359045005</v>
      </c>
      <c r="Y5" s="79">
        <f>MAX($D$5*(1-'HTGR Relationships'!$B$54)^LOG('HTGR Levers &amp; Variables'!Y2,2),7)</f>
        <v>7.7722681359045005</v>
      </c>
      <c r="Z5" s="79">
        <f>MAX($D$5*(1-'HTGR Relationships'!$B$54)^LOG('HTGR Levers &amp; Variables'!Z2,2),7)</f>
        <v>7.7722681359045005</v>
      </c>
      <c r="AA5" s="79">
        <f>MAX($D$5*(1-'HTGR Relationships'!$B$54)^LOG('HTGR Levers &amp; Variables'!AA2,2),7)</f>
        <v>7.7722681359045005</v>
      </c>
      <c r="AB5" s="79">
        <f>MAX($D$5*(1-'HTGR Relationships'!$B$54)^LOG('HTGR Levers &amp; Variables'!AB2,2),7)</f>
        <v>7</v>
      </c>
      <c r="AC5" s="79">
        <f>MAX($D$5*(1-'HTGR Relationships'!$B$54)^LOG('HTGR Levers &amp; Variables'!AC2,2),7)</f>
        <v>7</v>
      </c>
      <c r="AD5" s="79">
        <f>MAX($D$5*(1-'HTGR Relationships'!$B$54)^LOG('HTGR Levers &amp; Variables'!AD2,2),7)</f>
        <v>7</v>
      </c>
      <c r="AE5" s="79">
        <f>MAX($D$5*(1-'HTGR Relationships'!$B$54)^LOG('HTGR Levers &amp; Variables'!AE2,2),7)</f>
        <v>7</v>
      </c>
      <c r="AF5" s="79">
        <f>MAX($D$5*(1-'HTGR Relationships'!$B$54)^LOG('HTGR Levers &amp; Variables'!AF2,2),7)</f>
        <v>7</v>
      </c>
      <c r="AG5" s="79">
        <f>MAX($D$5*(1-'HTGR Relationships'!$B$54)^LOG('HTGR Levers &amp; Variables'!AG2,2),7)</f>
        <v>7</v>
      </c>
      <c r="AH5" s="79">
        <f>MAX($D$5*(1-'HTGR Relationships'!$B$54)^LOG('HTGR Levers &amp; Variables'!AH2,2),7)</f>
        <v>7</v>
      </c>
      <c r="AI5" s="79">
        <f>MAX($D$5*(1-'HTGR Relationships'!$B$54)^LOG('HTGR Levers &amp; Variables'!AI2,2),7)</f>
        <v>7</v>
      </c>
      <c r="AJ5" s="79">
        <f>MAX($D$5*(1-'HTGR Relationships'!$B$54)^LOG('HTGR Levers &amp; Variables'!AJ2,2),7)</f>
        <v>7</v>
      </c>
      <c r="AK5" s="79">
        <f>MAX($D$5*(1-'HTGR Relationships'!$B$54)^LOG('HTGR Levers &amp; Variables'!AK2,2),7)</f>
        <v>7</v>
      </c>
      <c r="AL5" s="79">
        <f>MAX($D$5*(1-'HTGR Relationships'!$B$54)^LOG('HTGR Levers &amp; Variables'!AL2,2),7)</f>
        <v>7</v>
      </c>
      <c r="AM5" s="79">
        <f>MAX($D$5*(1-'HTGR Relationships'!$B$54)^LOG('HTGR Levers &amp; Variables'!AM2,2),7)</f>
        <v>7</v>
      </c>
      <c r="AN5" s="79">
        <f>MAX($D$5*(1-'HTGR Relationships'!$B$54)^LOG('HTGR Levers &amp; Variables'!AN2,2),7)</f>
        <v>7</v>
      </c>
      <c r="AO5" s="79">
        <f>MAX($D$5*(1-'HTGR Relationships'!$B$54)^LOG('HTGR Levers &amp; Variables'!AO2,2),7)</f>
        <v>7</v>
      </c>
      <c r="AP5" s="79">
        <f>MAX($D$5*(1-'HTGR Relationships'!$B$54)^LOG('HTGR Levers &amp; Variables'!AP2,2),7)</f>
        <v>7</v>
      </c>
      <c r="AQ5" s="79">
        <f>MAX($D$5*(1-'HTGR Relationships'!$B$54)^LOG('HTGR Levers &amp; Variables'!AQ2,2),7)</f>
        <v>7</v>
      </c>
      <c r="AR5" s="79">
        <f>MAX($D$5*(1-'HTGR Relationships'!$B$54)^LOG('HTGR Levers &amp; Variables'!AR2,2),7)</f>
        <v>7</v>
      </c>
      <c r="AS5" s="79">
        <f>MAX($D$5*(1-'HTGR Relationships'!$B$54)^LOG('HTGR Levers &amp; Variables'!AS2,2),7)</f>
        <v>7</v>
      </c>
      <c r="AT5" s="79">
        <f>MAX($D$5*(1-'HTGR Relationships'!$B$54)^LOG('HTGR Levers &amp; Variables'!AT2,2),7)</f>
        <v>7</v>
      </c>
      <c r="AU5" s="79">
        <f>MAX($D$5*(1-'HTGR Relationships'!$B$54)^LOG('HTGR Levers &amp; Variables'!AU2,2),7)</f>
        <v>7</v>
      </c>
      <c r="AV5" s="79">
        <f>MAX($D$5*(1-'HTGR Relationships'!$B$54)^LOG('HTGR Levers &amp; Variables'!AV2,2),7)</f>
        <v>7</v>
      </c>
      <c r="AW5" s="79">
        <f>MAX($D$5*(1-'HTGR Relationships'!$B$54)^LOG('HTGR Levers &amp; Variables'!AW2,2),7)</f>
        <v>7</v>
      </c>
      <c r="AX5" s="79">
        <f>MAX($D$5*(1-'HTGR Relationships'!$B$54)^LOG('HTGR Levers &amp; Variables'!AX2,2),7)</f>
        <v>7</v>
      </c>
      <c r="AY5" s="79">
        <f>MAX($D$5*(1-'HTGR Relationships'!$B$54)^LOG('HTGR Levers &amp; Variables'!AY2,2),7)</f>
        <v>7</v>
      </c>
      <c r="AZ5" s="79">
        <f>MAX($D$5*(1-'HTGR Relationships'!$B$54)^LOG('HTGR Levers &amp; Variables'!AZ2,2),7)</f>
        <v>7</v>
      </c>
      <c r="BA5" s="79">
        <f>MAX($D$5*(1-'HTGR Relationships'!$B$54)^LOG('HTGR Levers &amp; Variables'!BA2,2),7)</f>
        <v>7</v>
      </c>
      <c r="BB5" s="79">
        <f>MAX($D$5*(1-'HTGR Relationships'!$B$54)^LOG('HTGR Levers &amp; Variables'!BB2,2),7)</f>
        <v>7</v>
      </c>
      <c r="BC5" s="79">
        <f>MAX($D$5*(1-'HTGR Relationships'!$B$54)^LOG('HTGR Levers &amp; Variables'!BC2,2),7)</f>
        <v>7</v>
      </c>
      <c r="BD5" s="79">
        <f>MAX($D$5*(1-'HTGR Relationships'!$B$54)^LOG('HTGR Levers &amp; Variables'!BD2,2),7)</f>
        <v>7</v>
      </c>
      <c r="BE5" s="79">
        <f>MAX($D$5*(1-'HTGR Relationships'!$B$54)^LOG('HTGR Levers &amp; Variables'!BE2,2),7)</f>
        <v>7</v>
      </c>
      <c r="BF5" s="79">
        <f>MAX($D$5*(1-'HTGR Relationships'!$B$54)^LOG('HTGR Levers &amp; Variables'!BF2,2),7)</f>
        <v>7</v>
      </c>
      <c r="BG5" s="79">
        <f>MAX($D$5*(1-'HTGR Relationships'!$B$54)^LOG('HTGR Levers &amp; Variables'!BG2,2),7)</f>
        <v>7</v>
      </c>
      <c r="BH5" s="79">
        <f>MAX($D$5*(1-'HTGR Relationships'!$B$54)^LOG('HTGR Levers &amp; Variables'!BH2,2),7)</f>
        <v>7</v>
      </c>
      <c r="BI5" s="79">
        <f>MAX($D$5*(1-'HTGR Relationships'!$B$54)^LOG('HTGR Levers &amp; Variables'!BI2,2),7)</f>
        <v>7</v>
      </c>
      <c r="BJ5" s="79">
        <f>MAX($D$5*(1-'HTGR Relationships'!$B$54)^LOG('HTGR Levers &amp; Variables'!BJ2,2),7)</f>
        <v>7</v>
      </c>
      <c r="BK5" s="79">
        <f>MAX($D$5*(1-'HTGR Relationships'!$B$54)^LOG('HTGR Levers &amp; Variables'!BK2,2),7)</f>
        <v>7</v>
      </c>
      <c r="BL5" s="79" t="e">
        <f>MAX($D$5*(1-'HTGR Relationships'!$B$54)^LOG('HTGR Levers &amp; Variables'!BL2,2),7)</f>
        <v>#VALUE!</v>
      </c>
      <c r="BM5" s="79" t="e">
        <f>MAX($D$5*(1-'HTGR Relationships'!$B$54)^LOG('HTGR Levers &amp; Variables'!BM2,2),7)</f>
        <v>#VALUE!</v>
      </c>
      <c r="BN5" s="79" t="e">
        <f>MAX($D$5*(1-'HTGR Relationships'!$B$54)^LOG('HTGR Levers &amp; Variables'!BN2,2),7)</f>
        <v>#VALUE!</v>
      </c>
      <c r="BO5" s="79" t="e">
        <f>MAX($D$5*(1-'HTGR Relationships'!$B$54)^LOG('HTGR Levers &amp; Variables'!BO2,2),7)</f>
        <v>#VALUE!</v>
      </c>
      <c r="BP5" s="79" t="e">
        <f>MAX($D$5*(1-'HTGR Relationships'!$B$54)^LOG('HTGR Levers &amp; Variables'!BP2,2),7)</f>
        <v>#VALUE!</v>
      </c>
      <c r="BQ5" s="79" t="e">
        <f>MAX($D$5*(1-'HTGR Relationships'!$B$54)^LOG('HTGR Levers &amp; Variables'!BQ2,2),7)</f>
        <v>#VALUE!</v>
      </c>
      <c r="BR5" s="79" t="e">
        <f>MAX($D$5*(1-'HTGR Relationships'!$B$54)^LOG('HTGR Levers &amp; Variables'!BR2,2),7)</f>
        <v>#VALUE!</v>
      </c>
      <c r="BS5" s="79" t="e">
        <f>MAX($D$5*(1-'HTGR Relationships'!$B$54)^LOG('HTGR Levers &amp; Variables'!BS2,2),7)</f>
        <v>#VALUE!</v>
      </c>
      <c r="BT5" s="79" t="e">
        <f>MAX($D$5*(1-'HTGR Relationships'!$B$54)^LOG('HTGR Levers &amp; Variables'!BT2,2),7)</f>
        <v>#VALUE!</v>
      </c>
      <c r="BU5" s="79" t="e">
        <f>MAX($D$5*(1-'HTGR Relationships'!$B$54)^LOG('HTGR Levers &amp; Variables'!BU2,2),7)</f>
        <v>#VALUE!</v>
      </c>
      <c r="BV5" s="79" t="e">
        <f>MAX($D$5*(1-'HTGR Relationships'!$B$54)^LOG('HTGR Levers &amp; Variables'!BV2,2),7)</f>
        <v>#VALUE!</v>
      </c>
      <c r="BW5" s="79" t="e">
        <f>MAX($D$5*(1-'HTGR Relationships'!$B$54)^LOG('HTGR Levers &amp; Variables'!BW2,2),7)</f>
        <v>#VALUE!</v>
      </c>
      <c r="BX5" s="79" t="e">
        <f>MAX($D$5*(1-'HTGR Relationships'!$B$54)^LOG('HTGR Levers &amp; Variables'!BX2,2),7)</f>
        <v>#VALUE!</v>
      </c>
      <c r="BY5" s="79" t="e">
        <f>MAX($D$5*(1-'HTGR Relationships'!$B$54)^LOG('HTGR Levers &amp; Variables'!BY2,2),7)</f>
        <v>#VALUE!</v>
      </c>
      <c r="BZ5" s="79" t="e">
        <f>MAX($D$5*(1-'HTGR Relationships'!$B$54)^LOG('HTGR Levers &amp; Variables'!BZ2,2),7)</f>
        <v>#VALUE!</v>
      </c>
      <c r="CA5" s="79" t="e">
        <f>MAX($D$5*(1-'HTGR Relationships'!$B$54)^LOG('HTGR Levers &amp; Variables'!CA2,2),7)</f>
        <v>#VALUE!</v>
      </c>
      <c r="CB5" s="79" t="e">
        <f>MAX($D$5*(1-'HTGR Relationships'!$B$54)^LOG('HTGR Levers &amp; Variables'!CB2,2),7)</f>
        <v>#VALUE!</v>
      </c>
      <c r="CC5" s="79" t="e">
        <f>MAX($D$5*(1-'HTGR Relationships'!$B$54)^LOG('HTGR Levers &amp; Variables'!CC2,2),7)</f>
        <v>#VALUE!</v>
      </c>
      <c r="CD5" s="79" t="e">
        <f>MAX($D$5*(1-'HTGR Relationships'!$B$54)^LOG('HTGR Levers &amp; Variables'!CD2,2),7)</f>
        <v>#VALUE!</v>
      </c>
      <c r="CE5" s="79" t="e">
        <f>MAX($D$5*(1-'HTGR Relationships'!$B$54)^LOG('HTGR Levers &amp; Variables'!CE2,2),7)</f>
        <v>#VALUE!</v>
      </c>
      <c r="CF5" s="79" t="e">
        <f>MAX($D$5*(1-'HTGR Relationships'!$B$54)^LOG('HTGR Levers &amp; Variables'!CF2,2),7)</f>
        <v>#VALUE!</v>
      </c>
      <c r="CG5" s="79" t="e">
        <f>MAX($D$5*(1-'HTGR Relationships'!$B$54)^LOG('HTGR Levers &amp; Variables'!CG2,2),7)</f>
        <v>#VALUE!</v>
      </c>
      <c r="CH5" s="79" t="e">
        <f>MAX($D$5*(1-'HTGR Relationships'!$B$54)^LOG('HTGR Levers &amp; Variables'!CH2,2),7)</f>
        <v>#VALUE!</v>
      </c>
      <c r="CI5" s="79" t="e">
        <f>MAX($D$5*(1-'HTGR Relationships'!$B$54)^LOG('HTGR Levers &amp; Variables'!CI2,2),7)</f>
        <v>#VALUE!</v>
      </c>
      <c r="CJ5" s="79" t="e">
        <f>MAX($D$5*(1-'HTGR Relationships'!$B$54)^LOG('HTGR Levers &amp; Variables'!CJ2,2),7)</f>
        <v>#VALUE!</v>
      </c>
      <c r="CK5" s="79" t="e">
        <f>MAX($D$5*(1-'HTGR Relationships'!$B$54)^LOG('HTGR Levers &amp; Variables'!CK2,2),7)</f>
        <v>#VALUE!</v>
      </c>
      <c r="CL5" s="79" t="e">
        <f>MAX($D$5*(1-'HTGR Relationships'!$B$54)^LOG('HTGR Levers &amp; Variables'!CL2,2),7)</f>
        <v>#VALUE!</v>
      </c>
      <c r="CM5" s="79" t="e">
        <f>MAX($D$5*(1-'HTGR Relationships'!$B$54)^LOG('HTGR Levers &amp; Variables'!CM2,2),7)</f>
        <v>#VALUE!</v>
      </c>
      <c r="CN5" s="79" t="e">
        <f>MAX($D$5*(1-'HTGR Relationships'!$B$54)^LOG('HTGR Levers &amp; Variables'!CN2,2),7)</f>
        <v>#VALUE!</v>
      </c>
      <c r="CO5" s="79" t="e">
        <f>MAX($D$5*(1-'HTGR Relationships'!$B$54)^LOG('HTGR Levers &amp; Variables'!CO2,2),7)</f>
        <v>#VALUE!</v>
      </c>
      <c r="CP5" s="79" t="e">
        <f>MAX($D$5*(1-'HTGR Relationships'!$B$54)^LOG('HTGR Levers &amp; Variables'!CP2,2),7)</f>
        <v>#VALUE!</v>
      </c>
      <c r="CQ5" s="79" t="e">
        <f>MAX($D$5*(1-'HTGR Relationships'!$B$54)^LOG('HTGR Levers &amp; Variables'!CQ2,2),7)</f>
        <v>#VALUE!</v>
      </c>
      <c r="CR5" s="79" t="e">
        <f>MAX($D$5*(1-'HTGR Relationships'!$B$54)^LOG('HTGR Levers &amp; Variables'!CR2,2),7)</f>
        <v>#VALUE!</v>
      </c>
      <c r="CS5" s="79" t="e">
        <f>MAX($D$5*(1-'HTGR Relationships'!$B$54)^LOG('HTGR Levers &amp; Variables'!CS2,2),7)</f>
        <v>#VALUE!</v>
      </c>
      <c r="CT5" s="79" t="e">
        <f>MAX($D$5*(1-'HTGR Relationships'!$B$54)^LOG('HTGR Levers &amp; Variables'!CT2,2),7)</f>
        <v>#VALUE!</v>
      </c>
      <c r="CU5" s="79" t="e">
        <f>MAX($D$5*(1-'HTGR Relationships'!$B$54)^LOG('HTGR Levers &amp; Variables'!CU2,2),7)</f>
        <v>#VALUE!</v>
      </c>
      <c r="CV5" s="79" t="e">
        <f>MAX($D$5*(1-'HTGR Relationships'!$B$54)^LOG('HTGR Levers &amp; Variables'!CV2,2),7)</f>
        <v>#VALUE!</v>
      </c>
      <c r="CW5" s="79" t="e">
        <f>MAX($D$5*(1-'HTGR Relationships'!$B$54)^LOG('HTGR Levers &amp; Variables'!CW2,2),7)</f>
        <v>#VALUE!</v>
      </c>
      <c r="CX5" s="79" t="e">
        <f>MAX($D$5*(1-'HTGR Relationships'!$B$54)^LOG('HTGR Levers &amp; Variables'!CX2,2),7)</f>
        <v>#VALUE!</v>
      </c>
      <c r="CY5" s="79" t="e">
        <f>MAX($D$5*(1-'HTGR Relationships'!$B$54)^LOG('HTGR Levers &amp; Variables'!CY2,2),7)</f>
        <v>#VALUE!</v>
      </c>
      <c r="CZ5" s="79" t="e">
        <f>MAX($D$5*(1-'HTGR Relationships'!$B$54)^LOG('HTGR Levers &amp; Variables'!CZ2,2),7)</f>
        <v>#VALUE!</v>
      </c>
      <c r="DA5" s="79" t="e">
        <f>MAX($D$5*(1-'HTGR Relationships'!$B$54)^LOG('HTGR Levers &amp; Variables'!DA2,2),7)</f>
        <v>#VALUE!</v>
      </c>
      <c r="DB5" s="79" t="e">
        <f>MAX($D$5*(1-'HTGR Relationships'!$B$54)^LOG('HTGR Levers &amp; Variables'!DB2,2),7)</f>
        <v>#VALUE!</v>
      </c>
      <c r="DC5" s="79" t="e">
        <f>MAX($D$5*(1-'HTGR Relationships'!$B$54)^LOG('HTGR Levers &amp; Variables'!DC2,2),7)</f>
        <v>#VALUE!</v>
      </c>
      <c r="DD5" s="79" t="e">
        <f>MAX($D$5*(1-'HTGR Relationships'!$B$54)^LOG('HTGR Levers &amp; Variables'!DD2,2),7)</f>
        <v>#VALUE!</v>
      </c>
      <c r="DE5" s="79" t="e">
        <f>MAX($D$5*(1-'HTGR Relationships'!$B$54)^LOG('HTGR Levers &amp; Variables'!DE2,2),7)</f>
        <v>#VALUE!</v>
      </c>
      <c r="DF5" s="79" t="e">
        <f>MAX($D$5*(1-'HTGR Relationships'!$B$54)^LOG('HTGR Levers &amp; Variables'!DF2,2),7)</f>
        <v>#VALUE!</v>
      </c>
      <c r="DG5" s="79" t="e">
        <f>MAX($D$5*(1-'HTGR Relationships'!$B$54)^LOG('HTGR Levers &amp; Variables'!DG2,2),7)</f>
        <v>#VALUE!</v>
      </c>
      <c r="DH5" s="79" t="e">
        <f>MAX($D$5*(1-'HTGR Relationships'!$B$54)^LOG('HTGR Levers &amp; Variables'!DH2,2),7)</f>
        <v>#VALUE!</v>
      </c>
      <c r="DI5" s="79" t="e">
        <f>MAX($D$5*(1-'HTGR Relationships'!$B$54)^LOG('HTGR Levers &amp; Variables'!DI2,2),7)</f>
        <v>#VALUE!</v>
      </c>
      <c r="DJ5" s="79" t="e">
        <f>MAX($D$5*(1-'HTGR Relationships'!$B$54)^LOG('HTGR Levers &amp; Variables'!DJ2,2),7)</f>
        <v>#VALUE!</v>
      </c>
      <c r="DK5" s="79" t="e">
        <f>MAX($D$5*(1-'HTGR Relationships'!$B$54)^LOG('HTGR Levers &amp; Variables'!DK2,2),7)</f>
        <v>#VALUE!</v>
      </c>
      <c r="DL5" s="79" t="e">
        <f>MAX($D$5*(1-'HTGR Relationships'!$B$54)^LOG('HTGR Levers &amp; Variables'!DL2,2),7)</f>
        <v>#VALUE!</v>
      </c>
      <c r="DM5" s="79" t="e">
        <f>MAX($D$5*(1-'HTGR Relationships'!$B$54)^LOG('HTGR Levers &amp; Variables'!DM2,2),7)</f>
        <v>#VALUE!</v>
      </c>
      <c r="DN5" s="79" t="e">
        <f>MAX($D$5*(1-'HTGR Relationships'!$B$54)^LOG('HTGR Levers &amp; Variables'!DN2,2),7)</f>
        <v>#VALUE!</v>
      </c>
      <c r="DO5" s="79"/>
      <c r="DP5" s="79"/>
      <c r="DQ5" s="79"/>
      <c r="DR5" s="79"/>
      <c r="DS5" s="79"/>
      <c r="DT5" s="79"/>
      <c r="DU5" s="79"/>
      <c r="DV5" s="79"/>
      <c r="DW5" s="79"/>
      <c r="DX5" s="79"/>
      <c r="DY5" s="79"/>
      <c r="DZ5" s="79"/>
      <c r="EA5" s="79"/>
      <c r="EB5" s="79"/>
    </row>
    <row r="6" spans="1:132" s="76" customFormat="1" ht="17" x14ac:dyDescent="0.2">
      <c r="A6" s="148"/>
      <c r="B6" s="349" t="s">
        <v>170</v>
      </c>
      <c r="C6" s="115"/>
      <c r="D6" s="164" cm="1">
        <f t="array" ref="D6:DN16">TRANSPOSE(DASHBOARD!$D$9:$N$123)</f>
        <v>0.06</v>
      </c>
      <c r="E6" s="34">
        <v>0</v>
      </c>
      <c r="F6" s="34">
        <v>0</v>
      </c>
      <c r="G6" s="34">
        <v>0</v>
      </c>
      <c r="H6" s="34">
        <v>0</v>
      </c>
      <c r="I6" s="34">
        <v>0</v>
      </c>
      <c r="J6" s="34">
        <v>0.06</v>
      </c>
      <c r="K6" s="34">
        <v>0</v>
      </c>
      <c r="L6" s="34">
        <v>0</v>
      </c>
      <c r="M6" s="34">
        <v>0</v>
      </c>
      <c r="N6" s="34">
        <v>0</v>
      </c>
      <c r="O6" s="34">
        <v>0</v>
      </c>
      <c r="P6" s="34">
        <v>0.06</v>
      </c>
      <c r="Q6" s="34">
        <v>0</v>
      </c>
      <c r="R6" s="34">
        <v>0</v>
      </c>
      <c r="S6" s="34">
        <v>0</v>
      </c>
      <c r="T6" s="34">
        <v>0</v>
      </c>
      <c r="U6" s="34">
        <v>0</v>
      </c>
      <c r="V6" s="125">
        <v>0.06</v>
      </c>
      <c r="W6" s="34">
        <v>0</v>
      </c>
      <c r="X6" s="34">
        <v>0</v>
      </c>
      <c r="Y6" s="79">
        <v>0</v>
      </c>
      <c r="Z6" s="79">
        <v>0</v>
      </c>
      <c r="AA6" s="79">
        <v>0</v>
      </c>
      <c r="AB6" s="125">
        <v>0.06</v>
      </c>
      <c r="AC6" s="79">
        <v>0</v>
      </c>
      <c r="AD6" s="79">
        <v>0</v>
      </c>
      <c r="AE6" s="79">
        <v>0</v>
      </c>
      <c r="AF6" s="79">
        <v>0</v>
      </c>
      <c r="AG6" s="79">
        <v>0</v>
      </c>
      <c r="AH6" s="125">
        <v>0.06</v>
      </c>
      <c r="AI6" s="79">
        <v>0</v>
      </c>
      <c r="AJ6" s="79">
        <v>0</v>
      </c>
      <c r="AK6" s="79">
        <v>0</v>
      </c>
      <c r="AL6" s="79">
        <v>0</v>
      </c>
      <c r="AM6" s="79">
        <v>0</v>
      </c>
      <c r="AN6" s="125">
        <v>0.06</v>
      </c>
      <c r="AO6" s="79">
        <v>0</v>
      </c>
      <c r="AP6" s="79">
        <v>0</v>
      </c>
      <c r="AQ6" s="79">
        <v>0</v>
      </c>
      <c r="AR6" s="79">
        <v>0</v>
      </c>
      <c r="AS6" s="79">
        <v>0</v>
      </c>
      <c r="AT6" s="125">
        <v>0.06</v>
      </c>
      <c r="AU6" s="79">
        <v>0</v>
      </c>
      <c r="AV6" s="79">
        <v>0</v>
      </c>
      <c r="AW6" s="79">
        <v>0</v>
      </c>
      <c r="AX6" s="79">
        <v>0</v>
      </c>
      <c r="AY6" s="79">
        <v>0</v>
      </c>
      <c r="AZ6" s="125">
        <v>0.06</v>
      </c>
      <c r="BA6" s="79">
        <v>0</v>
      </c>
      <c r="BB6" s="79">
        <v>0</v>
      </c>
      <c r="BC6" s="79">
        <v>0</v>
      </c>
      <c r="BD6" s="79">
        <v>0</v>
      </c>
      <c r="BE6" s="79">
        <v>0</v>
      </c>
      <c r="BF6" s="125">
        <v>0.06</v>
      </c>
      <c r="BG6" s="79">
        <v>0</v>
      </c>
      <c r="BH6" s="79">
        <v>0</v>
      </c>
      <c r="BI6" s="79">
        <v>0</v>
      </c>
      <c r="BJ6" s="79">
        <v>0</v>
      </c>
      <c r="BK6" s="79">
        <v>0</v>
      </c>
      <c r="BL6" s="125">
        <v>0.06</v>
      </c>
      <c r="BM6" s="79">
        <v>0</v>
      </c>
      <c r="BN6" s="79">
        <v>0</v>
      </c>
      <c r="BO6" s="79">
        <v>0</v>
      </c>
      <c r="BP6" s="79">
        <v>0</v>
      </c>
      <c r="BQ6" s="79">
        <v>0</v>
      </c>
      <c r="BR6" s="125">
        <v>0.06</v>
      </c>
      <c r="BS6" s="79">
        <v>0</v>
      </c>
      <c r="BT6" s="79">
        <v>0</v>
      </c>
      <c r="BU6" s="79">
        <v>0</v>
      </c>
      <c r="BV6" s="79">
        <v>0</v>
      </c>
      <c r="BW6" s="79">
        <v>0</v>
      </c>
      <c r="BX6" s="125">
        <v>0.06</v>
      </c>
      <c r="BY6" s="79">
        <v>0</v>
      </c>
      <c r="BZ6" s="79">
        <v>0</v>
      </c>
      <c r="CA6" s="79">
        <v>0</v>
      </c>
      <c r="CB6" s="79">
        <v>0</v>
      </c>
      <c r="CC6" s="79">
        <v>0</v>
      </c>
      <c r="CD6" s="125">
        <v>0.06</v>
      </c>
      <c r="CE6" s="79">
        <v>0</v>
      </c>
      <c r="CF6" s="79">
        <v>0</v>
      </c>
      <c r="CG6" s="79">
        <v>0</v>
      </c>
      <c r="CH6" s="79">
        <v>0</v>
      </c>
      <c r="CI6" s="79">
        <v>0</v>
      </c>
      <c r="CJ6" s="125">
        <v>0.06</v>
      </c>
      <c r="CK6" s="79">
        <v>0</v>
      </c>
      <c r="CL6" s="79">
        <v>0</v>
      </c>
      <c r="CM6" s="79">
        <v>0</v>
      </c>
      <c r="CN6" s="79">
        <v>0</v>
      </c>
      <c r="CO6" s="79">
        <v>0</v>
      </c>
      <c r="CP6" s="125">
        <v>0.06</v>
      </c>
      <c r="CQ6" s="79">
        <v>0</v>
      </c>
      <c r="CR6" s="79">
        <v>0</v>
      </c>
      <c r="CS6" s="79">
        <v>0</v>
      </c>
      <c r="CT6" s="79">
        <v>0</v>
      </c>
      <c r="CU6" s="79">
        <v>0</v>
      </c>
      <c r="CV6" s="125">
        <v>0.06</v>
      </c>
      <c r="CW6" s="79">
        <v>0</v>
      </c>
      <c r="CX6" s="79">
        <v>0</v>
      </c>
      <c r="CY6" s="79">
        <v>0</v>
      </c>
      <c r="CZ6" s="79">
        <v>0</v>
      </c>
      <c r="DA6" s="79">
        <v>0</v>
      </c>
      <c r="DB6" s="125">
        <v>0.06</v>
      </c>
      <c r="DC6" s="79">
        <v>0</v>
      </c>
      <c r="DD6" s="79">
        <v>0</v>
      </c>
      <c r="DE6" s="79">
        <v>0</v>
      </c>
      <c r="DF6" s="79">
        <v>0</v>
      </c>
      <c r="DG6" s="79">
        <v>0</v>
      </c>
      <c r="DH6" s="125">
        <v>0.06</v>
      </c>
      <c r="DI6" s="79">
        <v>0</v>
      </c>
      <c r="DJ6" s="79">
        <v>0</v>
      </c>
      <c r="DK6" s="79">
        <v>0</v>
      </c>
      <c r="DL6" s="79">
        <v>0</v>
      </c>
      <c r="DM6" s="79">
        <v>0</v>
      </c>
      <c r="DN6" s="125">
        <v>0.06</v>
      </c>
      <c r="DO6" s="79"/>
      <c r="DP6" s="79"/>
      <c r="DQ6" s="79"/>
      <c r="DR6" s="79"/>
      <c r="DS6" s="79"/>
      <c r="DT6" s="79"/>
      <c r="DU6" s="79"/>
      <c r="DV6" s="79"/>
      <c r="DW6" s="79"/>
      <c r="DX6" s="79"/>
      <c r="DY6" s="79"/>
      <c r="DZ6" s="79"/>
      <c r="EA6" s="79"/>
      <c r="EB6" s="79"/>
    </row>
    <row r="7" spans="1:132" ht="17" x14ac:dyDescent="0.2">
      <c r="A7" s="149"/>
      <c r="B7" s="161" t="s">
        <v>171</v>
      </c>
      <c r="C7" s="116"/>
      <c r="D7" s="164">
        <v>0.6</v>
      </c>
      <c r="E7" s="350">
        <v>0</v>
      </c>
      <c r="F7" s="350">
        <v>0</v>
      </c>
      <c r="G7" s="350">
        <v>0</v>
      </c>
      <c r="H7" s="350">
        <v>0</v>
      </c>
      <c r="I7" s="350">
        <v>0</v>
      </c>
      <c r="J7" s="80">
        <v>1</v>
      </c>
      <c r="K7" s="80">
        <v>0</v>
      </c>
      <c r="L7" s="80">
        <v>0</v>
      </c>
      <c r="M7" s="80">
        <v>0</v>
      </c>
      <c r="N7" s="80">
        <v>0</v>
      </c>
      <c r="O7" s="80">
        <v>0</v>
      </c>
      <c r="P7" s="80">
        <v>1</v>
      </c>
      <c r="Q7" s="39">
        <v>0</v>
      </c>
      <c r="R7" s="39">
        <v>0</v>
      </c>
      <c r="S7" s="351">
        <v>0</v>
      </c>
      <c r="T7" s="39">
        <v>0</v>
      </c>
      <c r="U7" s="39">
        <v>0</v>
      </c>
      <c r="V7" s="80">
        <v>1</v>
      </c>
      <c r="W7" s="39">
        <v>0</v>
      </c>
      <c r="X7" s="39">
        <v>0</v>
      </c>
      <c r="Y7" s="18">
        <v>0</v>
      </c>
      <c r="Z7">
        <v>0</v>
      </c>
      <c r="AA7">
        <v>0</v>
      </c>
      <c r="AB7" s="80">
        <v>1</v>
      </c>
      <c r="AC7">
        <v>0</v>
      </c>
      <c r="AD7">
        <v>0</v>
      </c>
      <c r="AE7">
        <v>0</v>
      </c>
      <c r="AF7">
        <v>0</v>
      </c>
      <c r="AG7">
        <v>0</v>
      </c>
      <c r="AH7" s="80">
        <v>1</v>
      </c>
      <c r="AI7">
        <v>0</v>
      </c>
      <c r="AJ7">
        <v>0</v>
      </c>
      <c r="AK7">
        <v>0</v>
      </c>
      <c r="AL7">
        <v>0</v>
      </c>
      <c r="AM7">
        <v>0</v>
      </c>
      <c r="AN7" s="80">
        <v>1</v>
      </c>
      <c r="AO7">
        <v>0</v>
      </c>
      <c r="AP7">
        <v>0</v>
      </c>
      <c r="AQ7">
        <v>0</v>
      </c>
      <c r="AR7">
        <v>0</v>
      </c>
      <c r="AS7">
        <v>0</v>
      </c>
      <c r="AT7" s="80">
        <v>1</v>
      </c>
      <c r="AU7">
        <v>0</v>
      </c>
      <c r="AV7">
        <v>0</v>
      </c>
      <c r="AW7">
        <v>0</v>
      </c>
      <c r="AX7">
        <v>0</v>
      </c>
      <c r="AY7">
        <v>0</v>
      </c>
      <c r="AZ7" s="80">
        <v>1</v>
      </c>
      <c r="BA7">
        <v>0</v>
      </c>
      <c r="BB7">
        <v>0</v>
      </c>
      <c r="BC7">
        <v>0</v>
      </c>
      <c r="BD7">
        <v>0</v>
      </c>
      <c r="BE7">
        <v>0</v>
      </c>
      <c r="BF7" s="80">
        <v>1</v>
      </c>
      <c r="BG7">
        <v>0</v>
      </c>
      <c r="BH7">
        <v>0</v>
      </c>
      <c r="BI7">
        <v>0</v>
      </c>
      <c r="BJ7">
        <v>0</v>
      </c>
      <c r="BK7">
        <v>0</v>
      </c>
      <c r="BL7" s="80">
        <v>1</v>
      </c>
      <c r="BM7">
        <v>0</v>
      </c>
      <c r="BN7">
        <v>0</v>
      </c>
      <c r="BO7">
        <v>0</v>
      </c>
      <c r="BP7">
        <v>0</v>
      </c>
      <c r="BQ7">
        <v>0</v>
      </c>
      <c r="BR7" s="80">
        <v>1</v>
      </c>
      <c r="BS7">
        <v>0</v>
      </c>
      <c r="BT7">
        <v>0</v>
      </c>
      <c r="BU7">
        <v>0</v>
      </c>
      <c r="BV7">
        <v>0</v>
      </c>
      <c r="BW7">
        <v>0</v>
      </c>
      <c r="BX7" s="80">
        <v>1</v>
      </c>
      <c r="BY7">
        <v>0</v>
      </c>
      <c r="BZ7">
        <v>0</v>
      </c>
      <c r="CA7">
        <v>0</v>
      </c>
      <c r="CB7">
        <v>0</v>
      </c>
      <c r="CC7">
        <v>0</v>
      </c>
      <c r="CD7" s="80">
        <v>1</v>
      </c>
      <c r="CE7">
        <v>0</v>
      </c>
      <c r="CF7">
        <v>0</v>
      </c>
      <c r="CG7">
        <v>0</v>
      </c>
      <c r="CH7">
        <v>0</v>
      </c>
      <c r="CI7">
        <v>0</v>
      </c>
      <c r="CJ7" s="80">
        <v>1</v>
      </c>
      <c r="CK7">
        <v>0</v>
      </c>
      <c r="CL7">
        <v>0</v>
      </c>
      <c r="CM7">
        <v>0</v>
      </c>
      <c r="CN7">
        <v>0</v>
      </c>
      <c r="CO7">
        <v>0</v>
      </c>
      <c r="CP7" s="80">
        <v>1</v>
      </c>
      <c r="CQ7">
        <v>0</v>
      </c>
      <c r="CR7">
        <v>0</v>
      </c>
      <c r="CS7">
        <v>0</v>
      </c>
      <c r="CT7">
        <v>0</v>
      </c>
      <c r="CU7">
        <v>0</v>
      </c>
      <c r="CV7" s="80">
        <v>1</v>
      </c>
      <c r="CW7">
        <v>0</v>
      </c>
      <c r="CX7">
        <v>0</v>
      </c>
      <c r="CY7">
        <v>0</v>
      </c>
      <c r="CZ7">
        <v>0</v>
      </c>
      <c r="DA7">
        <v>0</v>
      </c>
      <c r="DB7" s="80">
        <v>1</v>
      </c>
      <c r="DC7">
        <v>0</v>
      </c>
      <c r="DD7">
        <v>0</v>
      </c>
      <c r="DE7">
        <v>0</v>
      </c>
      <c r="DF7">
        <v>0</v>
      </c>
      <c r="DG7">
        <v>0</v>
      </c>
      <c r="DH7" s="80">
        <v>1</v>
      </c>
      <c r="DI7">
        <v>0</v>
      </c>
      <c r="DJ7">
        <v>0</v>
      </c>
      <c r="DK7">
        <v>0</v>
      </c>
      <c r="DL7">
        <v>0</v>
      </c>
      <c r="DM7">
        <v>0</v>
      </c>
      <c r="DN7" s="80">
        <v>1</v>
      </c>
    </row>
    <row r="8" spans="1:132" ht="17" x14ac:dyDescent="0.2">
      <c r="A8" s="149"/>
      <c r="B8" s="161" t="s">
        <v>172</v>
      </c>
      <c r="C8" s="116"/>
      <c r="D8" s="165">
        <v>0</v>
      </c>
      <c r="E8" s="161">
        <v>0</v>
      </c>
      <c r="F8" s="161">
        <v>0</v>
      </c>
      <c r="G8" s="161">
        <v>0</v>
      </c>
      <c r="H8" s="161">
        <v>0</v>
      </c>
      <c r="I8" s="161">
        <v>0</v>
      </c>
      <c r="J8" s="79">
        <v>2</v>
      </c>
      <c r="K8" s="79">
        <v>0</v>
      </c>
      <c r="L8" s="79">
        <v>0</v>
      </c>
      <c r="M8" s="79">
        <v>0</v>
      </c>
      <c r="N8" s="79">
        <v>0</v>
      </c>
      <c r="O8" s="79">
        <v>0</v>
      </c>
      <c r="P8" s="79">
        <v>2</v>
      </c>
      <c r="Q8" s="39">
        <v>0</v>
      </c>
      <c r="R8" s="39">
        <v>0</v>
      </c>
      <c r="S8" s="351">
        <v>0</v>
      </c>
      <c r="T8" s="39">
        <v>0</v>
      </c>
      <c r="U8" s="39">
        <v>0</v>
      </c>
      <c r="V8" s="79">
        <v>2</v>
      </c>
      <c r="W8" s="39">
        <v>0</v>
      </c>
      <c r="X8" s="39">
        <v>0</v>
      </c>
      <c r="Y8" s="18">
        <v>0</v>
      </c>
      <c r="Z8">
        <v>0</v>
      </c>
      <c r="AA8">
        <v>0</v>
      </c>
      <c r="AB8" s="79">
        <v>2</v>
      </c>
      <c r="AC8">
        <v>0</v>
      </c>
      <c r="AD8">
        <v>0</v>
      </c>
      <c r="AE8">
        <v>0</v>
      </c>
      <c r="AF8">
        <v>0</v>
      </c>
      <c r="AG8">
        <v>0</v>
      </c>
      <c r="AH8" s="79">
        <v>2</v>
      </c>
      <c r="AI8">
        <v>0</v>
      </c>
      <c r="AJ8">
        <v>0</v>
      </c>
      <c r="AK8">
        <v>0</v>
      </c>
      <c r="AL8">
        <v>0</v>
      </c>
      <c r="AM8">
        <v>0</v>
      </c>
      <c r="AN8" s="79">
        <v>2</v>
      </c>
      <c r="AO8">
        <v>0</v>
      </c>
      <c r="AP8">
        <v>0</v>
      </c>
      <c r="AQ8">
        <v>0</v>
      </c>
      <c r="AR8">
        <v>0</v>
      </c>
      <c r="AS8">
        <v>0</v>
      </c>
      <c r="AT8" s="79">
        <v>2</v>
      </c>
      <c r="AU8">
        <v>0</v>
      </c>
      <c r="AV8">
        <v>0</v>
      </c>
      <c r="AW8">
        <v>0</v>
      </c>
      <c r="AX8">
        <v>0</v>
      </c>
      <c r="AY8">
        <v>0</v>
      </c>
      <c r="AZ8" s="79">
        <v>2</v>
      </c>
      <c r="BA8">
        <v>0</v>
      </c>
      <c r="BB8">
        <v>0</v>
      </c>
      <c r="BC8">
        <v>0</v>
      </c>
      <c r="BD8">
        <v>0</v>
      </c>
      <c r="BE8">
        <v>0</v>
      </c>
      <c r="BF8" s="79">
        <v>2</v>
      </c>
      <c r="BG8">
        <v>0</v>
      </c>
      <c r="BH8">
        <v>0</v>
      </c>
      <c r="BI8">
        <v>0</v>
      </c>
      <c r="BJ8">
        <v>0</v>
      </c>
      <c r="BK8">
        <v>0</v>
      </c>
      <c r="BL8" s="79">
        <v>2</v>
      </c>
      <c r="BM8">
        <v>0</v>
      </c>
      <c r="BN8">
        <v>0</v>
      </c>
      <c r="BO8">
        <v>0</v>
      </c>
      <c r="BP8">
        <v>0</v>
      </c>
      <c r="BQ8">
        <v>0</v>
      </c>
      <c r="BR8" s="79">
        <v>2</v>
      </c>
      <c r="BS8">
        <v>0</v>
      </c>
      <c r="BT8">
        <v>0</v>
      </c>
      <c r="BU8">
        <v>0</v>
      </c>
      <c r="BV8">
        <v>0</v>
      </c>
      <c r="BW8">
        <v>0</v>
      </c>
      <c r="BX8" s="79">
        <v>2</v>
      </c>
      <c r="BY8">
        <v>0</v>
      </c>
      <c r="BZ8">
        <v>0</v>
      </c>
      <c r="CA8">
        <v>0</v>
      </c>
      <c r="CB8">
        <v>0</v>
      </c>
      <c r="CC8">
        <v>0</v>
      </c>
      <c r="CD8" s="79">
        <v>2</v>
      </c>
      <c r="CE8">
        <v>0</v>
      </c>
      <c r="CF8">
        <v>0</v>
      </c>
      <c r="CG8">
        <v>0</v>
      </c>
      <c r="CH8">
        <v>0</v>
      </c>
      <c r="CI8">
        <v>0</v>
      </c>
      <c r="CJ8" s="79">
        <v>2</v>
      </c>
      <c r="CK8">
        <v>0</v>
      </c>
      <c r="CL8">
        <v>0</v>
      </c>
      <c r="CM8">
        <v>0</v>
      </c>
      <c r="CN8">
        <v>0</v>
      </c>
      <c r="CO8">
        <v>0</v>
      </c>
      <c r="CP8" s="79">
        <v>2</v>
      </c>
      <c r="CQ8">
        <v>0</v>
      </c>
      <c r="CR8">
        <v>0</v>
      </c>
      <c r="CS8">
        <v>0</v>
      </c>
      <c r="CT8">
        <v>0</v>
      </c>
      <c r="CU8">
        <v>0</v>
      </c>
      <c r="CV8" s="79">
        <v>2</v>
      </c>
      <c r="CW8">
        <v>0</v>
      </c>
      <c r="CX8">
        <v>0</v>
      </c>
      <c r="CY8">
        <v>0</v>
      </c>
      <c r="CZ8">
        <v>0</v>
      </c>
      <c r="DA8">
        <v>0</v>
      </c>
      <c r="DB8" s="79">
        <v>2</v>
      </c>
      <c r="DC8">
        <v>0</v>
      </c>
      <c r="DD8">
        <v>0</v>
      </c>
      <c r="DE8">
        <v>0</v>
      </c>
      <c r="DF8">
        <v>0</v>
      </c>
      <c r="DG8">
        <v>0</v>
      </c>
      <c r="DH8" s="79">
        <v>2</v>
      </c>
      <c r="DI8">
        <v>0</v>
      </c>
      <c r="DJ8">
        <v>0</v>
      </c>
      <c r="DK8">
        <v>0</v>
      </c>
      <c r="DL8">
        <v>0</v>
      </c>
      <c r="DM8">
        <v>0</v>
      </c>
      <c r="DN8" s="79">
        <v>2</v>
      </c>
    </row>
    <row r="9" spans="1:132" ht="17" x14ac:dyDescent="0.2">
      <c r="A9" s="149" t="s">
        <v>42</v>
      </c>
      <c r="B9" s="161" t="s">
        <v>1587</v>
      </c>
      <c r="C9" s="116"/>
      <c r="D9" s="167">
        <v>2</v>
      </c>
      <c r="E9" s="352">
        <v>0</v>
      </c>
      <c r="F9" s="352">
        <v>0</v>
      </c>
      <c r="G9" s="352">
        <v>0</v>
      </c>
      <c r="H9" s="352">
        <v>0</v>
      </c>
      <c r="I9" s="352">
        <v>0</v>
      </c>
      <c r="J9" s="39">
        <v>2</v>
      </c>
      <c r="K9" s="39">
        <v>2</v>
      </c>
      <c r="L9" s="39">
        <v>2</v>
      </c>
      <c r="M9" s="39">
        <v>2</v>
      </c>
      <c r="N9" s="39">
        <v>2</v>
      </c>
      <c r="O9" s="39">
        <v>2</v>
      </c>
      <c r="P9" s="39">
        <v>2</v>
      </c>
      <c r="Q9" s="39">
        <v>2</v>
      </c>
      <c r="R9" s="39">
        <v>2</v>
      </c>
      <c r="S9" s="39">
        <v>2</v>
      </c>
      <c r="T9" s="39">
        <v>2</v>
      </c>
      <c r="U9" s="39">
        <v>2</v>
      </c>
      <c r="V9" s="39">
        <v>2</v>
      </c>
      <c r="W9" s="39">
        <v>2</v>
      </c>
      <c r="X9" s="39">
        <v>2</v>
      </c>
      <c r="Y9" s="39">
        <v>2</v>
      </c>
      <c r="Z9" s="39">
        <v>2</v>
      </c>
      <c r="AA9" s="39">
        <v>2</v>
      </c>
      <c r="AB9" s="39">
        <v>2</v>
      </c>
      <c r="AC9" s="39">
        <v>2</v>
      </c>
      <c r="AD9" s="39">
        <v>2</v>
      </c>
      <c r="AE9" s="39">
        <v>2</v>
      </c>
      <c r="AF9" s="39">
        <v>2</v>
      </c>
      <c r="AG9" s="39">
        <v>2</v>
      </c>
      <c r="AH9" s="39">
        <v>2</v>
      </c>
      <c r="AI9" s="39">
        <v>2</v>
      </c>
      <c r="AJ9" s="39">
        <v>2</v>
      </c>
      <c r="AK9" s="39">
        <v>2</v>
      </c>
      <c r="AL9" s="39">
        <v>2</v>
      </c>
      <c r="AM9" s="39">
        <v>2</v>
      </c>
      <c r="AN9" s="39">
        <v>2</v>
      </c>
      <c r="AO9" s="39">
        <v>2</v>
      </c>
      <c r="AP9" s="39">
        <v>2</v>
      </c>
      <c r="AQ9" s="39">
        <v>2</v>
      </c>
      <c r="AR9" s="39">
        <v>2</v>
      </c>
      <c r="AS9" s="39">
        <v>2</v>
      </c>
      <c r="AT9" s="39">
        <v>2</v>
      </c>
      <c r="AU9" s="39">
        <v>2</v>
      </c>
      <c r="AV9" s="39">
        <v>2</v>
      </c>
      <c r="AW9" s="39">
        <v>2</v>
      </c>
      <c r="AX9" s="39">
        <v>2</v>
      </c>
      <c r="AY9" s="39">
        <v>2</v>
      </c>
      <c r="AZ9" s="39">
        <v>2</v>
      </c>
      <c r="BA9" s="39">
        <v>2</v>
      </c>
      <c r="BB9" s="39">
        <v>2</v>
      </c>
      <c r="BC9" s="39">
        <v>2</v>
      </c>
      <c r="BD9" s="39">
        <v>2</v>
      </c>
      <c r="BE9" s="39">
        <v>2</v>
      </c>
      <c r="BF9" s="39">
        <v>2</v>
      </c>
      <c r="BG9" s="39">
        <v>2</v>
      </c>
      <c r="BH9" s="39">
        <v>2</v>
      </c>
      <c r="BI9" s="39">
        <v>2</v>
      </c>
      <c r="BJ9" s="39">
        <v>2</v>
      </c>
      <c r="BK9" s="39">
        <v>2</v>
      </c>
      <c r="BL9" s="39" t="e">
        <v>#VALUE!</v>
      </c>
      <c r="BM9" s="39" t="e">
        <v>#VALUE!</v>
      </c>
      <c r="BN9" s="39" t="e">
        <v>#VALUE!</v>
      </c>
      <c r="BO9" s="39" t="e">
        <v>#VALUE!</v>
      </c>
      <c r="BP9" s="39" t="e">
        <v>#VALUE!</v>
      </c>
      <c r="BQ9" s="39" t="e">
        <v>#VALUE!</v>
      </c>
      <c r="BR9" s="39" t="e">
        <v>#VALUE!</v>
      </c>
      <c r="BS9" s="39" t="e">
        <v>#VALUE!</v>
      </c>
      <c r="BT9" s="39" t="e">
        <v>#VALUE!</v>
      </c>
      <c r="BU9" s="39" t="e">
        <v>#VALUE!</v>
      </c>
      <c r="BV9" s="39" t="e">
        <v>#VALUE!</v>
      </c>
      <c r="BW9" s="39" t="e">
        <v>#VALUE!</v>
      </c>
      <c r="BX9" s="39" t="e">
        <v>#VALUE!</v>
      </c>
      <c r="BY9" s="39" t="e">
        <v>#VALUE!</v>
      </c>
      <c r="BZ9" s="39" t="e">
        <v>#VALUE!</v>
      </c>
      <c r="CA9" s="39" t="e">
        <v>#VALUE!</v>
      </c>
      <c r="CB9" s="39" t="e">
        <v>#VALUE!</v>
      </c>
      <c r="CC9" s="39" t="e">
        <v>#VALUE!</v>
      </c>
      <c r="CD9" s="39" t="e">
        <v>#VALUE!</v>
      </c>
      <c r="CE9" s="39" t="e">
        <v>#VALUE!</v>
      </c>
      <c r="CF9" s="39" t="e">
        <v>#VALUE!</v>
      </c>
      <c r="CG9" s="39" t="e">
        <v>#VALUE!</v>
      </c>
      <c r="CH9" s="39" t="e">
        <v>#VALUE!</v>
      </c>
      <c r="CI9" s="39" t="e">
        <v>#VALUE!</v>
      </c>
      <c r="CJ9" s="39" t="e">
        <v>#VALUE!</v>
      </c>
      <c r="CK9" s="39" t="e">
        <v>#VALUE!</v>
      </c>
      <c r="CL9" s="39" t="e">
        <v>#VALUE!</v>
      </c>
      <c r="CM9" s="39" t="e">
        <v>#VALUE!</v>
      </c>
      <c r="CN9" s="39" t="e">
        <v>#VALUE!</v>
      </c>
      <c r="CO9" s="39" t="e">
        <v>#VALUE!</v>
      </c>
      <c r="CP9" s="39" t="e">
        <v>#VALUE!</v>
      </c>
      <c r="CQ9" s="39" t="e">
        <v>#VALUE!</v>
      </c>
      <c r="CR9" s="39" t="e">
        <v>#VALUE!</v>
      </c>
      <c r="CS9" s="39" t="e">
        <v>#VALUE!</v>
      </c>
      <c r="CT9" s="39" t="e">
        <v>#VALUE!</v>
      </c>
      <c r="CU9" s="39" t="e">
        <v>#VALUE!</v>
      </c>
      <c r="CV9" s="39" t="e">
        <v>#VALUE!</v>
      </c>
      <c r="CW9" s="39" t="e">
        <v>#VALUE!</v>
      </c>
      <c r="CX9" s="39" t="e">
        <v>#VALUE!</v>
      </c>
      <c r="CY9" s="39" t="e">
        <v>#VALUE!</v>
      </c>
      <c r="CZ9" s="39" t="e">
        <v>#VALUE!</v>
      </c>
      <c r="DA9" s="39" t="e">
        <v>#VALUE!</v>
      </c>
      <c r="DB9" s="39" t="e">
        <v>#VALUE!</v>
      </c>
      <c r="DC9" s="39" t="e">
        <v>#VALUE!</v>
      </c>
      <c r="DD9" s="39" t="e">
        <v>#VALUE!</v>
      </c>
      <c r="DE9" s="39" t="e">
        <v>#VALUE!</v>
      </c>
      <c r="DF9" s="39" t="e">
        <v>#VALUE!</v>
      </c>
      <c r="DG9" s="39" t="e">
        <v>#VALUE!</v>
      </c>
      <c r="DH9" s="39" t="e">
        <v>#VALUE!</v>
      </c>
      <c r="DI9" s="39" t="e">
        <v>#VALUE!</v>
      </c>
      <c r="DJ9" s="39" t="e">
        <v>#VALUE!</v>
      </c>
      <c r="DK9" s="39" t="e">
        <v>#VALUE!</v>
      </c>
      <c r="DL9" s="39" t="e">
        <v>#VALUE!</v>
      </c>
      <c r="DM9" s="39" t="e">
        <v>#VALUE!</v>
      </c>
      <c r="DN9" s="39" t="e">
        <v>#VALUE!</v>
      </c>
    </row>
    <row r="10" spans="1:132" ht="17" x14ac:dyDescent="0.2">
      <c r="A10" s="149"/>
      <c r="B10" s="161" t="s">
        <v>1588</v>
      </c>
      <c r="C10" s="116"/>
      <c r="D10" s="167">
        <v>1</v>
      </c>
      <c r="E10" s="352">
        <v>0</v>
      </c>
      <c r="F10" s="352">
        <v>0</v>
      </c>
      <c r="G10" s="352">
        <v>0</v>
      </c>
      <c r="H10" s="352">
        <v>0</v>
      </c>
      <c r="I10" s="352">
        <v>0</v>
      </c>
      <c r="J10" s="39">
        <v>1.5</v>
      </c>
      <c r="K10" s="39">
        <v>1.5</v>
      </c>
      <c r="L10" s="39">
        <v>1.5</v>
      </c>
      <c r="M10" s="39">
        <v>1.5</v>
      </c>
      <c r="N10" s="39">
        <v>1.5</v>
      </c>
      <c r="O10" s="39">
        <v>1.5</v>
      </c>
      <c r="P10" s="39">
        <v>2</v>
      </c>
      <c r="Q10" s="39">
        <v>2</v>
      </c>
      <c r="R10" s="39">
        <v>2</v>
      </c>
      <c r="S10" s="39">
        <v>2</v>
      </c>
      <c r="T10" s="39">
        <v>2</v>
      </c>
      <c r="U10" s="39">
        <v>2</v>
      </c>
      <c r="V10" s="39">
        <v>2</v>
      </c>
      <c r="W10" s="39">
        <v>2</v>
      </c>
      <c r="X10" s="39">
        <v>2</v>
      </c>
      <c r="Y10" s="39">
        <v>2</v>
      </c>
      <c r="Z10" s="39">
        <v>2</v>
      </c>
      <c r="AA10" s="39">
        <v>2</v>
      </c>
      <c r="AB10" s="39">
        <v>2</v>
      </c>
      <c r="AC10" s="39">
        <v>2</v>
      </c>
      <c r="AD10" s="39">
        <v>2</v>
      </c>
      <c r="AE10" s="39">
        <v>2</v>
      </c>
      <c r="AF10" s="39">
        <v>2</v>
      </c>
      <c r="AG10" s="39">
        <v>2</v>
      </c>
      <c r="AH10" s="39">
        <v>2</v>
      </c>
      <c r="AI10" s="39">
        <v>2</v>
      </c>
      <c r="AJ10" s="39">
        <v>2</v>
      </c>
      <c r="AK10" s="39">
        <v>2</v>
      </c>
      <c r="AL10" s="39">
        <v>2</v>
      </c>
      <c r="AM10" s="39">
        <v>2</v>
      </c>
      <c r="AN10" s="39">
        <v>2</v>
      </c>
      <c r="AO10" s="39">
        <v>2</v>
      </c>
      <c r="AP10" s="39">
        <v>2</v>
      </c>
      <c r="AQ10" s="39">
        <v>2</v>
      </c>
      <c r="AR10" s="39">
        <v>2</v>
      </c>
      <c r="AS10" s="39">
        <v>2</v>
      </c>
      <c r="AT10" s="39">
        <v>2</v>
      </c>
      <c r="AU10" s="39">
        <v>2</v>
      </c>
      <c r="AV10" s="39">
        <v>2</v>
      </c>
      <c r="AW10" s="39">
        <v>2</v>
      </c>
      <c r="AX10" s="39">
        <v>2</v>
      </c>
      <c r="AY10" s="39">
        <v>2</v>
      </c>
      <c r="AZ10" s="39">
        <v>2</v>
      </c>
      <c r="BA10" s="39">
        <v>2</v>
      </c>
      <c r="BB10" s="39">
        <v>2</v>
      </c>
      <c r="BC10" s="39">
        <v>2</v>
      </c>
      <c r="BD10" s="39">
        <v>2</v>
      </c>
      <c r="BE10" s="39">
        <v>2</v>
      </c>
      <c r="BF10" s="39">
        <v>2</v>
      </c>
      <c r="BG10" s="39">
        <v>2</v>
      </c>
      <c r="BH10" s="39">
        <v>2</v>
      </c>
      <c r="BI10" s="39">
        <v>2</v>
      </c>
      <c r="BJ10" s="39">
        <v>2</v>
      </c>
      <c r="BK10" s="39">
        <v>2</v>
      </c>
      <c r="BL10" s="39" t="e">
        <v>#VALUE!</v>
      </c>
      <c r="BM10" s="39" t="e">
        <v>#VALUE!</v>
      </c>
      <c r="BN10" s="39" t="e">
        <v>#VALUE!</v>
      </c>
      <c r="BO10" s="39" t="e">
        <v>#VALUE!</v>
      </c>
      <c r="BP10" s="39" t="e">
        <v>#VALUE!</v>
      </c>
      <c r="BQ10" s="39" t="e">
        <v>#VALUE!</v>
      </c>
      <c r="BR10" s="39" t="e">
        <v>#VALUE!</v>
      </c>
      <c r="BS10" s="39" t="e">
        <v>#VALUE!</v>
      </c>
      <c r="BT10" s="39" t="e">
        <v>#VALUE!</v>
      </c>
      <c r="BU10" s="39" t="e">
        <v>#VALUE!</v>
      </c>
      <c r="BV10" s="39" t="e">
        <v>#VALUE!</v>
      </c>
      <c r="BW10" s="39" t="e">
        <v>#VALUE!</v>
      </c>
      <c r="BX10" s="39" t="e">
        <v>#VALUE!</v>
      </c>
      <c r="BY10" s="39" t="e">
        <v>#VALUE!</v>
      </c>
      <c r="BZ10" s="39" t="e">
        <v>#VALUE!</v>
      </c>
      <c r="CA10" s="39" t="e">
        <v>#VALUE!</v>
      </c>
      <c r="CB10" s="39" t="e">
        <v>#VALUE!</v>
      </c>
      <c r="CC10" s="39" t="e">
        <v>#VALUE!</v>
      </c>
      <c r="CD10" s="39" t="e">
        <v>#VALUE!</v>
      </c>
      <c r="CE10" s="39" t="e">
        <v>#VALUE!</v>
      </c>
      <c r="CF10" s="39" t="e">
        <v>#VALUE!</v>
      </c>
      <c r="CG10" s="39" t="e">
        <v>#VALUE!</v>
      </c>
      <c r="CH10" s="39" t="e">
        <v>#VALUE!</v>
      </c>
      <c r="CI10" s="39" t="e">
        <v>#VALUE!</v>
      </c>
      <c r="CJ10" s="39" t="e">
        <v>#VALUE!</v>
      </c>
      <c r="CK10" s="39" t="e">
        <v>#VALUE!</v>
      </c>
      <c r="CL10" s="39" t="e">
        <v>#VALUE!</v>
      </c>
      <c r="CM10" s="39" t="e">
        <v>#VALUE!</v>
      </c>
      <c r="CN10" s="39" t="e">
        <v>#VALUE!</v>
      </c>
      <c r="CO10" s="39" t="e">
        <v>#VALUE!</v>
      </c>
      <c r="CP10" s="39" t="e">
        <v>#VALUE!</v>
      </c>
      <c r="CQ10" s="39" t="e">
        <v>#VALUE!</v>
      </c>
      <c r="CR10" s="39" t="e">
        <v>#VALUE!</v>
      </c>
      <c r="CS10" s="39" t="e">
        <v>#VALUE!</v>
      </c>
      <c r="CT10" s="39" t="e">
        <v>#VALUE!</v>
      </c>
      <c r="CU10" s="39" t="e">
        <v>#VALUE!</v>
      </c>
      <c r="CV10" s="39" t="e">
        <v>#VALUE!</v>
      </c>
      <c r="CW10" s="39" t="e">
        <v>#VALUE!</v>
      </c>
      <c r="CX10" s="39" t="e">
        <v>#VALUE!</v>
      </c>
      <c r="CY10" s="39" t="e">
        <v>#VALUE!</v>
      </c>
      <c r="CZ10" s="39" t="e">
        <v>#VALUE!</v>
      </c>
      <c r="DA10" s="39" t="e">
        <v>#VALUE!</v>
      </c>
      <c r="DB10" s="39" t="e">
        <v>#VALUE!</v>
      </c>
      <c r="DC10" s="39" t="e">
        <v>#VALUE!</v>
      </c>
      <c r="DD10" s="39" t="e">
        <v>#VALUE!</v>
      </c>
      <c r="DE10" s="39" t="e">
        <v>#VALUE!</v>
      </c>
      <c r="DF10" s="39" t="e">
        <v>#VALUE!</v>
      </c>
      <c r="DG10" s="39" t="e">
        <v>#VALUE!</v>
      </c>
      <c r="DH10" s="39" t="e">
        <v>#VALUE!</v>
      </c>
      <c r="DI10" s="39" t="e">
        <v>#VALUE!</v>
      </c>
      <c r="DJ10" s="39" t="e">
        <v>#VALUE!</v>
      </c>
      <c r="DK10" s="39" t="e">
        <v>#VALUE!</v>
      </c>
      <c r="DL10" s="39" t="e">
        <v>#VALUE!</v>
      </c>
      <c r="DM10" s="39" t="e">
        <v>#VALUE!</v>
      </c>
      <c r="DN10" s="39" t="e">
        <v>#VALUE!</v>
      </c>
    </row>
    <row r="11" spans="1:132" ht="17" x14ac:dyDescent="0.2">
      <c r="A11" s="149"/>
      <c r="B11" s="161" t="s">
        <v>1589</v>
      </c>
      <c r="C11" s="116"/>
      <c r="D11" s="167">
        <v>1</v>
      </c>
      <c r="E11" s="352">
        <v>0</v>
      </c>
      <c r="F11" s="352">
        <v>0</v>
      </c>
      <c r="G11" s="352">
        <v>0</v>
      </c>
      <c r="H11" s="352">
        <v>0</v>
      </c>
      <c r="I11" s="352">
        <v>0</v>
      </c>
      <c r="J11" s="39">
        <v>1.4</v>
      </c>
      <c r="K11" s="39">
        <v>1.4</v>
      </c>
      <c r="L11" s="39">
        <v>1.4</v>
      </c>
      <c r="M11" s="39">
        <v>1.4</v>
      </c>
      <c r="N11" s="39">
        <v>1.4</v>
      </c>
      <c r="O11" s="39">
        <v>1.4</v>
      </c>
      <c r="P11" s="39">
        <v>1.8</v>
      </c>
      <c r="Q11" s="39">
        <v>1.8</v>
      </c>
      <c r="R11" s="39">
        <v>1.8</v>
      </c>
      <c r="S11" s="39">
        <v>1.8</v>
      </c>
      <c r="T11" s="39">
        <v>1.8</v>
      </c>
      <c r="U11" s="39">
        <v>1.8</v>
      </c>
      <c r="V11" s="39">
        <v>2</v>
      </c>
      <c r="W11" s="39">
        <v>2</v>
      </c>
      <c r="X11" s="39">
        <v>2</v>
      </c>
      <c r="Y11" s="39">
        <v>2</v>
      </c>
      <c r="Z11" s="39">
        <v>2</v>
      </c>
      <c r="AA11" s="39">
        <v>2</v>
      </c>
      <c r="AB11" s="39">
        <v>2</v>
      </c>
      <c r="AC11" s="39">
        <v>2</v>
      </c>
      <c r="AD11" s="39">
        <v>2</v>
      </c>
      <c r="AE11" s="39">
        <v>2</v>
      </c>
      <c r="AF11" s="39">
        <v>2</v>
      </c>
      <c r="AG11" s="39">
        <v>2</v>
      </c>
      <c r="AH11" s="39">
        <v>2</v>
      </c>
      <c r="AI11" s="39">
        <v>2</v>
      </c>
      <c r="AJ11" s="39">
        <v>2</v>
      </c>
      <c r="AK11" s="39">
        <v>2</v>
      </c>
      <c r="AL11" s="39">
        <v>2</v>
      </c>
      <c r="AM11" s="39">
        <v>2</v>
      </c>
      <c r="AN11" s="39">
        <v>2</v>
      </c>
      <c r="AO11" s="39">
        <v>2</v>
      </c>
      <c r="AP11" s="39">
        <v>2</v>
      </c>
      <c r="AQ11" s="39">
        <v>2</v>
      </c>
      <c r="AR11" s="39">
        <v>2</v>
      </c>
      <c r="AS11" s="39">
        <v>2</v>
      </c>
      <c r="AT11" s="39">
        <v>2</v>
      </c>
      <c r="AU11" s="39">
        <v>2</v>
      </c>
      <c r="AV11" s="39">
        <v>2</v>
      </c>
      <c r="AW11" s="39">
        <v>2</v>
      </c>
      <c r="AX11" s="39">
        <v>2</v>
      </c>
      <c r="AY11" s="39">
        <v>2</v>
      </c>
      <c r="AZ11" s="39">
        <v>2</v>
      </c>
      <c r="BA11" s="39">
        <v>2</v>
      </c>
      <c r="BB11" s="39">
        <v>2</v>
      </c>
      <c r="BC11" s="39">
        <v>2</v>
      </c>
      <c r="BD11" s="39">
        <v>2</v>
      </c>
      <c r="BE11" s="39">
        <v>2</v>
      </c>
      <c r="BF11" s="39">
        <v>2</v>
      </c>
      <c r="BG11" s="39">
        <v>2</v>
      </c>
      <c r="BH11" s="39">
        <v>2</v>
      </c>
      <c r="BI11" s="39">
        <v>2</v>
      </c>
      <c r="BJ11" s="39">
        <v>2</v>
      </c>
      <c r="BK11" s="39">
        <v>2</v>
      </c>
      <c r="BL11" s="39" t="e">
        <v>#VALUE!</v>
      </c>
      <c r="BM11" s="39" t="e">
        <v>#VALUE!</v>
      </c>
      <c r="BN11" s="39" t="e">
        <v>#VALUE!</v>
      </c>
      <c r="BO11" s="39" t="e">
        <v>#VALUE!</v>
      </c>
      <c r="BP11" s="39" t="e">
        <v>#VALUE!</v>
      </c>
      <c r="BQ11" s="39" t="e">
        <v>#VALUE!</v>
      </c>
      <c r="BR11" s="39" t="e">
        <v>#VALUE!</v>
      </c>
      <c r="BS11" s="39" t="e">
        <v>#VALUE!</v>
      </c>
      <c r="BT11" s="39" t="e">
        <v>#VALUE!</v>
      </c>
      <c r="BU11" s="39" t="e">
        <v>#VALUE!</v>
      </c>
      <c r="BV11" s="39" t="e">
        <v>#VALUE!</v>
      </c>
      <c r="BW11" s="39" t="e">
        <v>#VALUE!</v>
      </c>
      <c r="BX11" s="39" t="e">
        <v>#VALUE!</v>
      </c>
      <c r="BY11" s="39" t="e">
        <v>#VALUE!</v>
      </c>
      <c r="BZ11" s="39" t="e">
        <v>#VALUE!</v>
      </c>
      <c r="CA11" s="39" t="e">
        <v>#VALUE!</v>
      </c>
      <c r="CB11" s="39" t="e">
        <v>#VALUE!</v>
      </c>
      <c r="CC11" s="39" t="e">
        <v>#VALUE!</v>
      </c>
      <c r="CD11" s="39" t="e">
        <v>#VALUE!</v>
      </c>
      <c r="CE11" s="39" t="e">
        <v>#VALUE!</v>
      </c>
      <c r="CF11" s="39" t="e">
        <v>#VALUE!</v>
      </c>
      <c r="CG11" s="39" t="e">
        <v>#VALUE!</v>
      </c>
      <c r="CH11" s="39" t="e">
        <v>#VALUE!</v>
      </c>
      <c r="CI11" s="39" t="e">
        <v>#VALUE!</v>
      </c>
      <c r="CJ11" s="39" t="e">
        <v>#VALUE!</v>
      </c>
      <c r="CK11" s="39" t="e">
        <v>#VALUE!</v>
      </c>
      <c r="CL11" s="39" t="e">
        <v>#VALUE!</v>
      </c>
      <c r="CM11" s="39" t="e">
        <v>#VALUE!</v>
      </c>
      <c r="CN11" s="39" t="e">
        <v>#VALUE!</v>
      </c>
      <c r="CO11" s="39" t="e">
        <v>#VALUE!</v>
      </c>
      <c r="CP11" s="39" t="e">
        <v>#VALUE!</v>
      </c>
      <c r="CQ11" s="39" t="e">
        <v>#VALUE!</v>
      </c>
      <c r="CR11" s="39" t="e">
        <v>#VALUE!</v>
      </c>
      <c r="CS11" s="39" t="e">
        <v>#VALUE!</v>
      </c>
      <c r="CT11" s="39" t="e">
        <v>#VALUE!</v>
      </c>
      <c r="CU11" s="39" t="e">
        <v>#VALUE!</v>
      </c>
      <c r="CV11" s="39" t="e">
        <v>#VALUE!</v>
      </c>
      <c r="CW11" s="39" t="e">
        <v>#VALUE!</v>
      </c>
      <c r="CX11" s="39" t="e">
        <v>#VALUE!</v>
      </c>
      <c r="CY11" s="39" t="e">
        <v>#VALUE!</v>
      </c>
      <c r="CZ11" s="39" t="e">
        <v>#VALUE!</v>
      </c>
      <c r="DA11" s="39" t="e">
        <v>#VALUE!</v>
      </c>
      <c r="DB11" s="39" t="e">
        <v>#VALUE!</v>
      </c>
      <c r="DC11" s="39" t="e">
        <v>#VALUE!</v>
      </c>
      <c r="DD11" s="39" t="e">
        <v>#VALUE!</v>
      </c>
      <c r="DE11" s="39" t="e">
        <v>#VALUE!</v>
      </c>
      <c r="DF11" s="39" t="e">
        <v>#VALUE!</v>
      </c>
      <c r="DG11" s="39" t="e">
        <v>#VALUE!</v>
      </c>
      <c r="DH11" s="39" t="e">
        <v>#VALUE!</v>
      </c>
      <c r="DI11" s="39" t="e">
        <v>#VALUE!</v>
      </c>
      <c r="DJ11" s="39" t="e">
        <v>#VALUE!</v>
      </c>
      <c r="DK11" s="39" t="e">
        <v>#VALUE!</v>
      </c>
      <c r="DL11" s="39" t="e">
        <v>#VALUE!</v>
      </c>
      <c r="DM11" s="39" t="e">
        <v>#VALUE!</v>
      </c>
      <c r="DN11" s="39" t="e">
        <v>#VALUE!</v>
      </c>
    </row>
    <row r="12" spans="1:132" ht="17" x14ac:dyDescent="0.2">
      <c r="A12" s="148"/>
      <c r="B12" s="349" t="s">
        <v>173</v>
      </c>
      <c r="C12" s="116"/>
      <c r="D12" s="353">
        <v>0.7</v>
      </c>
      <c r="E12" s="34">
        <v>0</v>
      </c>
      <c r="F12" s="34">
        <v>0</v>
      </c>
      <c r="G12" s="34">
        <v>0</v>
      </c>
      <c r="H12" s="34">
        <v>0</v>
      </c>
      <c r="I12" s="34">
        <v>0</v>
      </c>
      <c r="J12" s="166">
        <v>0.8</v>
      </c>
      <c r="K12" s="80">
        <v>0</v>
      </c>
      <c r="L12" s="80">
        <v>0</v>
      </c>
      <c r="M12" s="80">
        <v>0</v>
      </c>
      <c r="N12" s="80">
        <v>0</v>
      </c>
      <c r="O12" s="80">
        <v>0</v>
      </c>
      <c r="P12" s="80">
        <v>0.8</v>
      </c>
      <c r="Q12" s="80">
        <v>0</v>
      </c>
      <c r="R12" s="80">
        <v>0</v>
      </c>
      <c r="S12" s="80">
        <v>0</v>
      </c>
      <c r="T12" s="80">
        <v>0</v>
      </c>
      <c r="U12" s="80">
        <v>0</v>
      </c>
      <c r="V12" s="80">
        <v>0.8</v>
      </c>
      <c r="W12" s="80">
        <v>0</v>
      </c>
      <c r="X12" s="80">
        <v>0</v>
      </c>
      <c r="Y12" s="80">
        <v>0</v>
      </c>
      <c r="Z12" s="80">
        <v>0</v>
      </c>
      <c r="AA12" s="80">
        <v>0</v>
      </c>
      <c r="AB12" s="80">
        <v>0.8</v>
      </c>
      <c r="AC12" s="80">
        <v>0</v>
      </c>
      <c r="AD12" s="80">
        <v>0</v>
      </c>
      <c r="AE12" s="80">
        <v>0</v>
      </c>
      <c r="AF12" s="80">
        <v>0</v>
      </c>
      <c r="AG12" s="80">
        <v>0</v>
      </c>
      <c r="AH12" s="80">
        <v>0.8</v>
      </c>
      <c r="AI12" s="80">
        <v>0</v>
      </c>
      <c r="AJ12" s="80">
        <v>0</v>
      </c>
      <c r="AK12" s="80">
        <v>0</v>
      </c>
      <c r="AL12" s="80">
        <v>0</v>
      </c>
      <c r="AM12" s="80">
        <v>0</v>
      </c>
      <c r="AN12" s="80">
        <v>0.8</v>
      </c>
      <c r="AO12" s="80">
        <v>0</v>
      </c>
      <c r="AP12" s="99">
        <v>0</v>
      </c>
      <c r="AQ12">
        <v>0</v>
      </c>
      <c r="AR12">
        <v>0</v>
      </c>
      <c r="AS12">
        <v>0</v>
      </c>
      <c r="AT12" s="80">
        <v>0.8</v>
      </c>
      <c r="AU12">
        <v>0</v>
      </c>
      <c r="AV12">
        <v>0</v>
      </c>
      <c r="AW12">
        <v>0</v>
      </c>
      <c r="AX12">
        <v>0</v>
      </c>
      <c r="AY12">
        <v>0</v>
      </c>
      <c r="AZ12" s="80">
        <v>0.8</v>
      </c>
      <c r="BA12">
        <v>0</v>
      </c>
      <c r="BB12">
        <v>0</v>
      </c>
      <c r="BC12">
        <v>0</v>
      </c>
      <c r="BD12">
        <v>0</v>
      </c>
      <c r="BE12">
        <v>0</v>
      </c>
      <c r="BF12" s="80">
        <v>0.8</v>
      </c>
      <c r="BG12">
        <v>0</v>
      </c>
      <c r="BH12">
        <v>0</v>
      </c>
      <c r="BI12">
        <v>0</v>
      </c>
      <c r="BJ12">
        <v>0</v>
      </c>
      <c r="BK12">
        <v>0</v>
      </c>
      <c r="BL12" s="80">
        <v>0.8</v>
      </c>
      <c r="BM12">
        <v>0</v>
      </c>
      <c r="BN12">
        <v>0</v>
      </c>
      <c r="BO12">
        <v>0</v>
      </c>
      <c r="BP12">
        <v>0</v>
      </c>
      <c r="BQ12">
        <v>0</v>
      </c>
      <c r="BR12" s="80">
        <v>0.8</v>
      </c>
      <c r="BS12">
        <v>0</v>
      </c>
      <c r="BT12">
        <v>0</v>
      </c>
      <c r="BU12">
        <v>0</v>
      </c>
      <c r="BV12">
        <v>0</v>
      </c>
      <c r="BW12">
        <v>0</v>
      </c>
      <c r="BX12" s="80">
        <v>0.8</v>
      </c>
      <c r="BY12">
        <v>0</v>
      </c>
      <c r="BZ12">
        <v>0</v>
      </c>
      <c r="CA12">
        <v>0</v>
      </c>
      <c r="CB12">
        <v>0</v>
      </c>
      <c r="CC12">
        <v>0</v>
      </c>
      <c r="CD12" s="80">
        <v>0.8</v>
      </c>
      <c r="CE12">
        <v>0</v>
      </c>
      <c r="CF12">
        <v>0</v>
      </c>
      <c r="CG12">
        <v>0</v>
      </c>
      <c r="CH12">
        <v>0</v>
      </c>
      <c r="CI12">
        <v>0</v>
      </c>
      <c r="CJ12" s="80">
        <v>0.8</v>
      </c>
      <c r="CK12">
        <v>0</v>
      </c>
      <c r="CL12">
        <v>0</v>
      </c>
      <c r="CM12">
        <v>0</v>
      </c>
      <c r="CN12">
        <v>0</v>
      </c>
      <c r="CO12">
        <v>0</v>
      </c>
      <c r="CP12" s="80">
        <v>0.8</v>
      </c>
      <c r="CQ12">
        <v>0</v>
      </c>
      <c r="CR12">
        <v>0</v>
      </c>
      <c r="CS12">
        <v>0</v>
      </c>
      <c r="CT12">
        <v>0</v>
      </c>
      <c r="CU12">
        <v>0</v>
      </c>
      <c r="CV12" s="80">
        <v>0.8</v>
      </c>
      <c r="CW12">
        <v>0</v>
      </c>
      <c r="CX12">
        <v>0</v>
      </c>
      <c r="CY12">
        <v>0</v>
      </c>
      <c r="CZ12">
        <v>0</v>
      </c>
      <c r="DA12">
        <v>0</v>
      </c>
      <c r="DB12" s="80">
        <v>0.8</v>
      </c>
      <c r="DC12">
        <v>0</v>
      </c>
      <c r="DD12">
        <v>0</v>
      </c>
      <c r="DE12">
        <v>0</v>
      </c>
      <c r="DF12">
        <v>0</v>
      </c>
      <c r="DG12">
        <v>0</v>
      </c>
      <c r="DH12" s="80">
        <v>0.8</v>
      </c>
      <c r="DI12">
        <v>0</v>
      </c>
      <c r="DJ12">
        <v>0</v>
      </c>
      <c r="DK12">
        <v>0</v>
      </c>
      <c r="DL12">
        <v>0</v>
      </c>
      <c r="DM12">
        <v>0</v>
      </c>
      <c r="DN12" s="80">
        <v>0.8</v>
      </c>
    </row>
    <row r="13" spans="1:132" ht="17" x14ac:dyDescent="0.2">
      <c r="A13" s="148"/>
      <c r="B13" s="349" t="s">
        <v>174</v>
      </c>
      <c r="C13" s="116"/>
      <c r="D13" s="354" t="b">
        <v>0</v>
      </c>
      <c r="E13" s="34">
        <v>0</v>
      </c>
      <c r="F13" s="34">
        <v>0</v>
      </c>
      <c r="G13" s="34">
        <v>0</v>
      </c>
      <c r="H13" s="34">
        <v>0</v>
      </c>
      <c r="I13" s="34">
        <v>0</v>
      </c>
      <c r="J13" s="166" t="b">
        <v>1</v>
      </c>
      <c r="K13" s="80">
        <v>0</v>
      </c>
      <c r="L13" s="80">
        <v>0</v>
      </c>
      <c r="M13" s="80">
        <v>0</v>
      </c>
      <c r="N13" s="80">
        <v>0</v>
      </c>
      <c r="O13" s="80">
        <v>0</v>
      </c>
      <c r="P13" s="80" t="b">
        <v>1</v>
      </c>
      <c r="Q13" s="80">
        <v>0</v>
      </c>
      <c r="R13" s="80">
        <v>0</v>
      </c>
      <c r="S13" s="80">
        <v>0</v>
      </c>
      <c r="T13" s="80">
        <v>0</v>
      </c>
      <c r="U13" s="80">
        <v>0</v>
      </c>
      <c r="V13" s="80" t="b">
        <v>1</v>
      </c>
      <c r="W13" s="80">
        <v>0</v>
      </c>
      <c r="X13" s="80">
        <v>0</v>
      </c>
      <c r="Y13" s="80">
        <v>0</v>
      </c>
      <c r="Z13" s="80">
        <v>0</v>
      </c>
      <c r="AA13" s="80">
        <v>0</v>
      </c>
      <c r="AB13" s="80" t="b">
        <v>1</v>
      </c>
      <c r="AC13" s="80">
        <v>0</v>
      </c>
      <c r="AD13" s="80">
        <v>0</v>
      </c>
      <c r="AE13" s="80">
        <v>0</v>
      </c>
      <c r="AF13" s="80">
        <v>0</v>
      </c>
      <c r="AG13" s="80">
        <v>0</v>
      </c>
      <c r="AH13" s="80" t="b">
        <v>1</v>
      </c>
      <c r="AI13" s="80">
        <v>0</v>
      </c>
      <c r="AJ13" s="80">
        <v>0</v>
      </c>
      <c r="AK13" s="80">
        <v>0</v>
      </c>
      <c r="AL13" s="80">
        <v>0</v>
      </c>
      <c r="AM13" s="80">
        <v>0</v>
      </c>
      <c r="AN13" s="80" t="b">
        <v>1</v>
      </c>
      <c r="AO13" s="80">
        <v>0</v>
      </c>
      <c r="AP13" s="99">
        <v>0</v>
      </c>
      <c r="AQ13">
        <v>0</v>
      </c>
      <c r="AR13">
        <v>0</v>
      </c>
      <c r="AS13">
        <v>0</v>
      </c>
      <c r="AT13" s="80" t="b">
        <v>1</v>
      </c>
      <c r="AU13">
        <v>0</v>
      </c>
      <c r="AV13">
        <v>0</v>
      </c>
      <c r="AW13">
        <v>0</v>
      </c>
      <c r="AX13">
        <v>0</v>
      </c>
      <c r="AY13">
        <v>0</v>
      </c>
      <c r="AZ13" s="80" t="b">
        <v>1</v>
      </c>
      <c r="BA13">
        <v>0</v>
      </c>
      <c r="BB13">
        <v>0</v>
      </c>
      <c r="BC13">
        <v>0</v>
      </c>
      <c r="BD13">
        <v>0</v>
      </c>
      <c r="BE13">
        <v>0</v>
      </c>
      <c r="BF13" s="80" t="b">
        <v>1</v>
      </c>
      <c r="BG13">
        <v>0</v>
      </c>
      <c r="BH13">
        <v>0</v>
      </c>
      <c r="BI13">
        <v>0</v>
      </c>
      <c r="BJ13">
        <v>0</v>
      </c>
      <c r="BK13">
        <v>0</v>
      </c>
      <c r="BL13" s="80" t="b">
        <v>1</v>
      </c>
      <c r="BM13">
        <v>0</v>
      </c>
      <c r="BN13">
        <v>0</v>
      </c>
      <c r="BO13">
        <v>0</v>
      </c>
      <c r="BP13">
        <v>0</v>
      </c>
      <c r="BQ13">
        <v>0</v>
      </c>
      <c r="BR13" s="80" t="b">
        <v>1</v>
      </c>
      <c r="BS13">
        <v>0</v>
      </c>
      <c r="BT13">
        <v>0</v>
      </c>
      <c r="BU13">
        <v>0</v>
      </c>
      <c r="BV13">
        <v>0</v>
      </c>
      <c r="BW13">
        <v>0</v>
      </c>
      <c r="BX13" s="80" t="b">
        <v>1</v>
      </c>
      <c r="BY13">
        <v>0</v>
      </c>
      <c r="BZ13">
        <v>0</v>
      </c>
      <c r="CA13">
        <v>0</v>
      </c>
      <c r="CB13">
        <v>0</v>
      </c>
      <c r="CC13">
        <v>0</v>
      </c>
      <c r="CD13" s="80" t="b">
        <v>1</v>
      </c>
      <c r="CE13">
        <v>0</v>
      </c>
      <c r="CF13">
        <v>0</v>
      </c>
      <c r="CG13">
        <v>0</v>
      </c>
      <c r="CH13">
        <v>0</v>
      </c>
      <c r="CI13">
        <v>0</v>
      </c>
      <c r="CJ13" s="80" t="b">
        <v>1</v>
      </c>
      <c r="CK13">
        <v>0</v>
      </c>
      <c r="CL13">
        <v>0</v>
      </c>
      <c r="CM13">
        <v>0</v>
      </c>
      <c r="CN13">
        <v>0</v>
      </c>
      <c r="CO13">
        <v>0</v>
      </c>
      <c r="CP13" s="80" t="b">
        <v>1</v>
      </c>
      <c r="CQ13">
        <v>0</v>
      </c>
      <c r="CR13">
        <v>0</v>
      </c>
      <c r="CS13">
        <v>0</v>
      </c>
      <c r="CT13">
        <v>0</v>
      </c>
      <c r="CU13">
        <v>0</v>
      </c>
      <c r="CV13" s="80" t="b">
        <v>1</v>
      </c>
      <c r="CW13">
        <v>0</v>
      </c>
      <c r="CX13">
        <v>0</v>
      </c>
      <c r="CY13">
        <v>0</v>
      </c>
      <c r="CZ13">
        <v>0</v>
      </c>
      <c r="DA13">
        <v>0</v>
      </c>
      <c r="DB13" s="80" t="b">
        <v>1</v>
      </c>
      <c r="DC13">
        <v>0</v>
      </c>
      <c r="DD13">
        <v>0</v>
      </c>
      <c r="DE13">
        <v>0</v>
      </c>
      <c r="DF13">
        <v>0</v>
      </c>
      <c r="DG13">
        <v>0</v>
      </c>
      <c r="DH13" s="80" t="b">
        <v>1</v>
      </c>
      <c r="DI13">
        <v>0</v>
      </c>
      <c r="DJ13">
        <v>0</v>
      </c>
      <c r="DK13">
        <v>0</v>
      </c>
      <c r="DL13">
        <v>0</v>
      </c>
      <c r="DM13">
        <v>0</v>
      </c>
      <c r="DN13" s="80" t="b">
        <v>1</v>
      </c>
    </row>
    <row r="14" spans="1:132" ht="17" x14ac:dyDescent="0.2">
      <c r="A14" s="148"/>
      <c r="B14" s="349" t="s">
        <v>1569</v>
      </c>
      <c r="C14" s="116"/>
      <c r="D14" s="354" t="b">
        <v>0</v>
      </c>
      <c r="E14" s="34">
        <v>0</v>
      </c>
      <c r="F14" s="34">
        <v>0</v>
      </c>
      <c r="G14" s="34">
        <v>0</v>
      </c>
      <c r="H14" s="34">
        <v>0</v>
      </c>
      <c r="I14" s="34">
        <v>0</v>
      </c>
      <c r="J14" s="166" t="b">
        <v>1</v>
      </c>
      <c r="K14" s="80">
        <v>0</v>
      </c>
      <c r="L14" s="80">
        <v>0</v>
      </c>
      <c r="M14" s="80">
        <v>0</v>
      </c>
      <c r="N14" s="80">
        <v>0</v>
      </c>
      <c r="O14" s="80">
        <v>0</v>
      </c>
      <c r="P14" s="80" t="b">
        <v>1</v>
      </c>
      <c r="Q14" s="80">
        <v>0</v>
      </c>
      <c r="R14" s="80">
        <v>0</v>
      </c>
      <c r="S14" s="80">
        <v>0</v>
      </c>
      <c r="T14" s="80">
        <v>0</v>
      </c>
      <c r="U14" s="80">
        <v>0</v>
      </c>
      <c r="V14" s="80" t="b">
        <v>1</v>
      </c>
      <c r="W14" s="80">
        <v>0</v>
      </c>
      <c r="X14" s="80">
        <v>0</v>
      </c>
      <c r="Y14" s="80">
        <v>0</v>
      </c>
      <c r="Z14" s="80">
        <v>0</v>
      </c>
      <c r="AA14" s="80">
        <v>0</v>
      </c>
      <c r="AB14" s="80" t="b">
        <v>1</v>
      </c>
      <c r="AC14" s="80">
        <v>0</v>
      </c>
      <c r="AD14" s="80">
        <v>0</v>
      </c>
      <c r="AE14" s="80">
        <v>0</v>
      </c>
      <c r="AF14" s="80">
        <v>0</v>
      </c>
      <c r="AG14" s="80">
        <v>0</v>
      </c>
      <c r="AH14" s="80" t="b">
        <v>1</v>
      </c>
      <c r="AI14" s="80">
        <v>0</v>
      </c>
      <c r="AJ14" s="80">
        <v>0</v>
      </c>
      <c r="AK14" s="80">
        <v>0</v>
      </c>
      <c r="AL14" s="80">
        <v>0</v>
      </c>
      <c r="AM14" s="80">
        <v>0</v>
      </c>
      <c r="AN14" s="80" t="b">
        <v>1</v>
      </c>
      <c r="AO14" s="80">
        <v>0</v>
      </c>
      <c r="AP14" s="99">
        <v>0</v>
      </c>
      <c r="AQ14">
        <v>0</v>
      </c>
      <c r="AR14">
        <v>0</v>
      </c>
      <c r="AS14">
        <v>0</v>
      </c>
      <c r="AT14" s="80" t="b">
        <v>1</v>
      </c>
      <c r="AU14">
        <v>0</v>
      </c>
      <c r="AV14">
        <v>0</v>
      </c>
      <c r="AW14">
        <v>0</v>
      </c>
      <c r="AX14">
        <v>0</v>
      </c>
      <c r="AY14">
        <v>0</v>
      </c>
      <c r="AZ14" s="80" t="b">
        <v>1</v>
      </c>
      <c r="BA14">
        <v>0</v>
      </c>
      <c r="BB14">
        <v>0</v>
      </c>
      <c r="BC14">
        <v>0</v>
      </c>
      <c r="BD14">
        <v>0</v>
      </c>
      <c r="BE14">
        <v>0</v>
      </c>
      <c r="BF14" s="80" t="b">
        <v>1</v>
      </c>
      <c r="BG14">
        <v>0</v>
      </c>
      <c r="BH14">
        <v>0</v>
      </c>
      <c r="BI14">
        <v>0</v>
      </c>
      <c r="BJ14">
        <v>0</v>
      </c>
      <c r="BK14">
        <v>0</v>
      </c>
      <c r="BL14" s="80" t="b">
        <v>1</v>
      </c>
      <c r="BM14">
        <v>0</v>
      </c>
      <c r="BN14">
        <v>0</v>
      </c>
      <c r="BO14">
        <v>0</v>
      </c>
      <c r="BP14">
        <v>0</v>
      </c>
      <c r="BQ14">
        <v>0</v>
      </c>
      <c r="BR14" s="80" t="b">
        <v>1</v>
      </c>
      <c r="BS14">
        <v>0</v>
      </c>
      <c r="BT14">
        <v>0</v>
      </c>
      <c r="BU14">
        <v>0</v>
      </c>
      <c r="BV14">
        <v>0</v>
      </c>
      <c r="BW14">
        <v>0</v>
      </c>
      <c r="BX14" s="80" t="b">
        <v>1</v>
      </c>
      <c r="BY14">
        <v>0</v>
      </c>
      <c r="BZ14">
        <v>0</v>
      </c>
      <c r="CA14">
        <v>0</v>
      </c>
      <c r="CB14">
        <v>0</v>
      </c>
      <c r="CC14">
        <v>0</v>
      </c>
      <c r="CD14" s="80" t="b">
        <v>1</v>
      </c>
      <c r="CE14">
        <v>0</v>
      </c>
      <c r="CF14">
        <v>0</v>
      </c>
      <c r="CG14">
        <v>0</v>
      </c>
      <c r="CH14">
        <v>0</v>
      </c>
      <c r="CI14">
        <v>0</v>
      </c>
      <c r="CJ14" s="80" t="b">
        <v>1</v>
      </c>
      <c r="CK14">
        <v>0</v>
      </c>
      <c r="CL14">
        <v>0</v>
      </c>
      <c r="CM14">
        <v>0</v>
      </c>
      <c r="CN14">
        <v>0</v>
      </c>
      <c r="CO14">
        <v>0</v>
      </c>
      <c r="CP14" s="80" t="b">
        <v>1</v>
      </c>
      <c r="CQ14">
        <v>0</v>
      </c>
      <c r="CR14">
        <v>0</v>
      </c>
      <c r="CS14">
        <v>0</v>
      </c>
      <c r="CT14">
        <v>0</v>
      </c>
      <c r="CU14">
        <v>0</v>
      </c>
      <c r="CV14" s="80" t="b">
        <v>1</v>
      </c>
      <c r="CW14">
        <v>0</v>
      </c>
      <c r="CX14">
        <v>0</v>
      </c>
      <c r="CY14">
        <v>0</v>
      </c>
      <c r="CZ14">
        <v>0</v>
      </c>
      <c r="DA14">
        <v>0</v>
      </c>
      <c r="DB14" s="80" t="b">
        <v>1</v>
      </c>
      <c r="DC14">
        <v>0</v>
      </c>
      <c r="DD14">
        <v>0</v>
      </c>
      <c r="DE14">
        <v>0</v>
      </c>
      <c r="DF14">
        <v>0</v>
      </c>
      <c r="DG14">
        <v>0</v>
      </c>
      <c r="DH14" s="80" t="b">
        <v>1</v>
      </c>
      <c r="DI14">
        <v>0</v>
      </c>
      <c r="DJ14">
        <v>0</v>
      </c>
      <c r="DK14">
        <v>0</v>
      </c>
      <c r="DL14">
        <v>0</v>
      </c>
      <c r="DM14">
        <v>0</v>
      </c>
      <c r="DN14" s="80" t="b">
        <v>1</v>
      </c>
    </row>
    <row r="15" spans="1:132" ht="17" x14ac:dyDescent="0.2">
      <c r="A15" s="148"/>
      <c r="B15" s="349" t="s">
        <v>25</v>
      </c>
      <c r="C15" s="116"/>
      <c r="D15" s="354" t="b">
        <v>0</v>
      </c>
      <c r="E15" s="34">
        <v>0</v>
      </c>
      <c r="F15" s="34">
        <v>0</v>
      </c>
      <c r="G15" s="34">
        <v>0</v>
      </c>
      <c r="H15" s="34">
        <v>0</v>
      </c>
      <c r="I15" s="34">
        <v>0</v>
      </c>
      <c r="J15" s="166" t="b">
        <v>1</v>
      </c>
      <c r="K15" s="80">
        <v>0</v>
      </c>
      <c r="L15" s="80">
        <v>0</v>
      </c>
      <c r="M15" s="80">
        <v>0</v>
      </c>
      <c r="N15" s="80">
        <v>0</v>
      </c>
      <c r="O15" s="80">
        <v>0</v>
      </c>
      <c r="P15" s="80" t="b">
        <v>1</v>
      </c>
      <c r="Q15" s="80">
        <v>0</v>
      </c>
      <c r="R15" s="80">
        <v>0</v>
      </c>
      <c r="S15" s="80">
        <v>0</v>
      </c>
      <c r="T15" s="80">
        <v>0</v>
      </c>
      <c r="U15" s="80">
        <v>0</v>
      </c>
      <c r="V15" s="80" t="b">
        <v>1</v>
      </c>
      <c r="W15" s="80">
        <v>0</v>
      </c>
      <c r="X15" s="80">
        <v>0</v>
      </c>
      <c r="Y15" s="80">
        <v>0</v>
      </c>
      <c r="Z15" s="80">
        <v>0</v>
      </c>
      <c r="AA15" s="80">
        <v>0</v>
      </c>
      <c r="AB15" s="80" t="b">
        <v>1</v>
      </c>
      <c r="AC15" s="80">
        <v>0</v>
      </c>
      <c r="AD15" s="80">
        <v>0</v>
      </c>
      <c r="AE15" s="80">
        <v>0</v>
      </c>
      <c r="AF15" s="80">
        <v>0</v>
      </c>
      <c r="AG15" s="80">
        <v>0</v>
      </c>
      <c r="AH15" s="80" t="b">
        <v>1</v>
      </c>
      <c r="AI15" s="80">
        <v>0</v>
      </c>
      <c r="AJ15" s="80">
        <v>0</v>
      </c>
      <c r="AK15" s="80">
        <v>0</v>
      </c>
      <c r="AL15" s="80">
        <v>0</v>
      </c>
      <c r="AM15" s="80">
        <v>0</v>
      </c>
      <c r="AN15" s="80" t="b">
        <v>1</v>
      </c>
      <c r="AO15" s="80">
        <v>0</v>
      </c>
      <c r="AP15" s="99">
        <v>0</v>
      </c>
      <c r="AQ15">
        <v>0</v>
      </c>
      <c r="AR15">
        <v>0</v>
      </c>
      <c r="AS15">
        <v>0</v>
      </c>
      <c r="AT15" s="80" t="b">
        <v>1</v>
      </c>
      <c r="AU15">
        <v>0</v>
      </c>
      <c r="AV15">
        <v>0</v>
      </c>
      <c r="AW15">
        <v>0</v>
      </c>
      <c r="AX15">
        <v>0</v>
      </c>
      <c r="AY15">
        <v>0</v>
      </c>
      <c r="AZ15" s="80" t="b">
        <v>1</v>
      </c>
      <c r="BA15">
        <v>0</v>
      </c>
      <c r="BB15">
        <v>0</v>
      </c>
      <c r="BC15">
        <v>0</v>
      </c>
      <c r="BD15">
        <v>0</v>
      </c>
      <c r="BE15">
        <v>0</v>
      </c>
      <c r="BF15" s="80" t="b">
        <v>1</v>
      </c>
      <c r="BG15">
        <v>0</v>
      </c>
      <c r="BH15">
        <v>0</v>
      </c>
      <c r="BI15">
        <v>0</v>
      </c>
      <c r="BJ15">
        <v>0</v>
      </c>
      <c r="BK15">
        <v>0</v>
      </c>
      <c r="BL15" s="80" t="b">
        <v>1</v>
      </c>
      <c r="BM15">
        <v>0</v>
      </c>
      <c r="BN15">
        <v>0</v>
      </c>
      <c r="BO15">
        <v>0</v>
      </c>
      <c r="BP15">
        <v>0</v>
      </c>
      <c r="BQ15">
        <v>0</v>
      </c>
      <c r="BR15" s="80" t="b">
        <v>1</v>
      </c>
      <c r="BS15">
        <v>0</v>
      </c>
      <c r="BT15">
        <v>0</v>
      </c>
      <c r="BU15">
        <v>0</v>
      </c>
      <c r="BV15">
        <v>0</v>
      </c>
      <c r="BW15">
        <v>0</v>
      </c>
      <c r="BX15" s="80" t="b">
        <v>1</v>
      </c>
      <c r="BY15">
        <v>0</v>
      </c>
      <c r="BZ15">
        <v>0</v>
      </c>
      <c r="CA15">
        <v>0</v>
      </c>
      <c r="CB15">
        <v>0</v>
      </c>
      <c r="CC15">
        <v>0</v>
      </c>
      <c r="CD15" s="80" t="b">
        <v>1</v>
      </c>
      <c r="CE15">
        <v>0</v>
      </c>
      <c r="CF15">
        <v>0</v>
      </c>
      <c r="CG15">
        <v>0</v>
      </c>
      <c r="CH15">
        <v>0</v>
      </c>
      <c r="CI15">
        <v>0</v>
      </c>
      <c r="CJ15" s="80" t="b">
        <v>1</v>
      </c>
      <c r="CK15">
        <v>0</v>
      </c>
      <c r="CL15">
        <v>0</v>
      </c>
      <c r="CM15">
        <v>0</v>
      </c>
      <c r="CN15">
        <v>0</v>
      </c>
      <c r="CO15">
        <v>0</v>
      </c>
      <c r="CP15" s="80" t="b">
        <v>1</v>
      </c>
      <c r="CQ15">
        <v>0</v>
      </c>
      <c r="CR15">
        <v>0</v>
      </c>
      <c r="CS15">
        <v>0</v>
      </c>
      <c r="CT15">
        <v>0</v>
      </c>
      <c r="CU15">
        <v>0</v>
      </c>
      <c r="CV15" s="80" t="b">
        <v>1</v>
      </c>
      <c r="CW15">
        <v>0</v>
      </c>
      <c r="CX15">
        <v>0</v>
      </c>
      <c r="CY15">
        <v>0</v>
      </c>
      <c r="CZ15">
        <v>0</v>
      </c>
      <c r="DA15">
        <v>0</v>
      </c>
      <c r="DB15" s="80" t="b">
        <v>1</v>
      </c>
      <c r="DC15">
        <v>0</v>
      </c>
      <c r="DD15">
        <v>0</v>
      </c>
      <c r="DE15">
        <v>0</v>
      </c>
      <c r="DF15">
        <v>0</v>
      </c>
      <c r="DG15">
        <v>0</v>
      </c>
      <c r="DH15" s="80" t="b">
        <v>1</v>
      </c>
      <c r="DI15">
        <v>0</v>
      </c>
      <c r="DJ15">
        <v>0</v>
      </c>
      <c r="DK15">
        <v>0</v>
      </c>
      <c r="DL15">
        <v>0</v>
      </c>
      <c r="DM15">
        <v>0</v>
      </c>
      <c r="DN15" s="80" t="b">
        <v>1</v>
      </c>
    </row>
    <row r="16" spans="1:132" ht="153" x14ac:dyDescent="0.2">
      <c r="A16" s="149"/>
      <c r="B16" s="349" t="s">
        <v>7</v>
      </c>
      <c r="C16" s="116"/>
      <c r="D16" s="355">
        <v>0.4</v>
      </c>
      <c r="E16" s="34">
        <v>0</v>
      </c>
      <c r="F16" s="34" t="str">
        <v>ITC Amount</v>
      </c>
      <c r="G16" s="34">
        <v>0.4</v>
      </c>
      <c r="H16" s="34">
        <v>0</v>
      </c>
      <c r="I16" s="34" t="str">
        <v>ITC Amount</v>
      </c>
      <c r="J16" s="356">
        <v>0</v>
      </c>
      <c r="K16" s="80">
        <v>0</v>
      </c>
      <c r="L16" s="80">
        <v>0</v>
      </c>
      <c r="M16" s="80">
        <v>0</v>
      </c>
      <c r="N16" s="80">
        <v>0</v>
      </c>
      <c r="O16" s="80">
        <v>0</v>
      </c>
      <c r="P16" s="80">
        <v>0</v>
      </c>
      <c r="Q16" s="80">
        <v>0</v>
      </c>
      <c r="R16" s="80">
        <v>0</v>
      </c>
      <c r="S16" s="80">
        <v>0</v>
      </c>
      <c r="T16" s="80">
        <v>0</v>
      </c>
      <c r="U16" s="80">
        <v>0</v>
      </c>
      <c r="V16" s="80">
        <v>0</v>
      </c>
      <c r="W16" s="80">
        <v>0</v>
      </c>
      <c r="X16" s="80">
        <v>0</v>
      </c>
      <c r="Y16" s="80">
        <v>0</v>
      </c>
      <c r="Z16" s="80">
        <v>0</v>
      </c>
      <c r="AA16" s="80">
        <v>0</v>
      </c>
      <c r="AB16" s="80">
        <v>0</v>
      </c>
      <c r="AC16" s="80">
        <v>0</v>
      </c>
      <c r="AD16" s="80">
        <v>0</v>
      </c>
      <c r="AE16" s="80">
        <v>0</v>
      </c>
      <c r="AF16" s="80">
        <v>0</v>
      </c>
      <c r="AG16" s="80">
        <v>0</v>
      </c>
      <c r="AH16" s="80">
        <v>0</v>
      </c>
      <c r="AI16" s="80">
        <v>0</v>
      </c>
      <c r="AJ16" s="80">
        <v>0</v>
      </c>
      <c r="AK16" s="80">
        <v>0</v>
      </c>
      <c r="AL16" s="80">
        <v>0</v>
      </c>
      <c r="AM16" s="80">
        <v>0</v>
      </c>
      <c r="AN16" s="80">
        <v>0</v>
      </c>
      <c r="AO16" s="80">
        <v>0</v>
      </c>
      <c r="AP16" s="99">
        <v>0</v>
      </c>
      <c r="AQ16">
        <v>0</v>
      </c>
      <c r="AR16">
        <v>0</v>
      </c>
      <c r="AS16">
        <v>0</v>
      </c>
      <c r="AT16" s="80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 s="80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 s="80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 s="80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 s="80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 s="80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 s="80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 s="80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 s="80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 s="80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 s="80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 s="80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 s="80">
        <v>0</v>
      </c>
    </row>
    <row r="17" spans="1:123" x14ac:dyDescent="0.2">
      <c r="B17" s="349"/>
      <c r="C17" s="34"/>
      <c r="D17" s="34"/>
      <c r="E17" s="34"/>
      <c r="F17" s="34"/>
      <c r="G17" s="34"/>
      <c r="H17" s="34"/>
      <c r="I17" s="34"/>
      <c r="J17" s="39"/>
      <c r="K17" s="39"/>
      <c r="L17" s="39"/>
      <c r="M17" s="39"/>
      <c r="N17" s="39"/>
      <c r="O17" s="39"/>
      <c r="P17" s="39"/>
      <c r="Q17" s="39"/>
      <c r="R17" s="39"/>
      <c r="S17" s="351"/>
      <c r="T17" s="39"/>
      <c r="U17" s="39"/>
      <c r="V17" s="39"/>
      <c r="W17" s="39"/>
      <c r="X17" s="39"/>
      <c r="Y17" s="18"/>
      <c r="AB17" s="39"/>
      <c r="AH17" s="39"/>
      <c r="AN17" s="39"/>
      <c r="AT17" s="39"/>
      <c r="AZ17" s="39"/>
      <c r="BF17" s="39"/>
      <c r="BL17" s="39"/>
      <c r="BR17" s="39"/>
      <c r="BX17" s="39"/>
      <c r="CD17" s="39"/>
      <c r="CJ17" s="39"/>
      <c r="CP17" s="39"/>
      <c r="CV17" s="39"/>
      <c r="DB17" s="39"/>
      <c r="DH17" s="39"/>
      <c r="DN17" s="39"/>
    </row>
    <row r="18" spans="1:123" x14ac:dyDescent="0.2">
      <c r="A18" s="78"/>
      <c r="B18" s="169" t="s">
        <v>71</v>
      </c>
      <c r="C18" s="170" t="s">
        <v>72</v>
      </c>
      <c r="D18" s="171">
        <f>'HTGR Relationships'!$D$10*'HTGR Levers &amp; Variables'!D7+'HTGR Relationships'!$E$10</f>
        <v>0.27599999999999997</v>
      </c>
      <c r="E18" s="172"/>
      <c r="F18" s="172"/>
      <c r="G18" s="172"/>
      <c r="H18" s="172"/>
      <c r="I18" s="172"/>
      <c r="J18" s="172">
        <f>'HTGR Relationships'!$D$10*'HTGR Levers &amp; Variables'!J7+'HTGR Relationships'!$E$10</f>
        <v>0</v>
      </c>
      <c r="K18" s="172"/>
      <c r="L18" s="172"/>
      <c r="M18" s="172"/>
      <c r="N18" s="172"/>
      <c r="O18" s="172"/>
      <c r="P18" s="172">
        <f>'HTGR Relationships'!$D$10*'HTGR Levers &amp; Variables'!P7+'HTGR Relationships'!$E$10</f>
        <v>0</v>
      </c>
      <c r="Q18" s="170"/>
      <c r="R18" s="170"/>
      <c r="S18" s="170"/>
      <c r="T18" s="170"/>
      <c r="U18" s="170"/>
      <c r="V18" s="172">
        <f>'HTGR Relationships'!$D$10*'HTGR Levers &amp; Variables'!V7+'HTGR Relationships'!$E$10</f>
        <v>0</v>
      </c>
      <c r="W18" s="170"/>
      <c r="X18" s="170"/>
      <c r="Y18" s="170"/>
      <c r="Z18" s="170"/>
      <c r="AA18" s="170"/>
      <c r="AB18" s="172">
        <f>'HTGR Relationships'!$D$10*'HTGR Levers &amp; Variables'!AB7+'HTGR Relationships'!$E$10</f>
        <v>0</v>
      </c>
      <c r="AC18" s="170"/>
      <c r="AD18" s="170"/>
      <c r="AE18" s="170"/>
      <c r="AF18" s="170"/>
      <c r="AG18" s="170"/>
      <c r="AH18" s="172">
        <f>'HTGR Relationships'!$D$10*'HTGR Levers &amp; Variables'!AH7+'HTGR Relationships'!$E$10</f>
        <v>0</v>
      </c>
      <c r="AI18" s="170"/>
      <c r="AJ18" s="170"/>
      <c r="AK18" s="170"/>
      <c r="AL18" s="170"/>
      <c r="AM18" s="170"/>
      <c r="AN18" s="172">
        <f>'HTGR Relationships'!$D$10*'HTGR Levers &amp; Variables'!AN7+'HTGR Relationships'!$E$10</f>
        <v>0</v>
      </c>
      <c r="AO18" s="170"/>
      <c r="AP18" s="170"/>
      <c r="AQ18" s="170"/>
      <c r="AR18" s="170"/>
      <c r="AS18" s="170"/>
      <c r="AT18" s="172">
        <f>'HTGR Relationships'!$D$10*'HTGR Levers &amp; Variables'!AT7+'HTGR Relationships'!$E$10</f>
        <v>0</v>
      </c>
      <c r="AU18" s="170"/>
      <c r="AV18" s="170"/>
      <c r="AW18" s="170"/>
      <c r="AX18" s="170"/>
      <c r="AY18" s="170"/>
      <c r="AZ18" s="172">
        <f>'HTGR Relationships'!$D$10*'HTGR Levers &amp; Variables'!AZ7+'HTGR Relationships'!$E$10</f>
        <v>0</v>
      </c>
      <c r="BA18" s="170"/>
      <c r="BB18" s="170"/>
      <c r="BC18" s="170"/>
      <c r="BD18" s="170"/>
      <c r="BE18" s="170"/>
      <c r="BF18" s="172">
        <f>'HTGR Relationships'!$D$10*'HTGR Levers &amp; Variables'!BF7+'HTGR Relationships'!$E$10</f>
        <v>0</v>
      </c>
      <c r="BG18" s="170"/>
      <c r="BH18" s="170"/>
      <c r="BI18" s="170"/>
      <c r="BJ18" s="170"/>
      <c r="BK18" s="170"/>
      <c r="BL18" s="172">
        <f>'HTGR Relationships'!$D$10*'HTGR Levers &amp; Variables'!BL7+'HTGR Relationships'!$E$10</f>
        <v>0</v>
      </c>
      <c r="BM18" s="170"/>
      <c r="BN18" s="170"/>
      <c r="BO18" s="170"/>
      <c r="BP18" s="170"/>
      <c r="BQ18" s="170"/>
      <c r="BR18" s="172">
        <f>'HTGR Relationships'!$D$10*'HTGR Levers &amp; Variables'!BR7+'HTGR Relationships'!$E$10</f>
        <v>0</v>
      </c>
      <c r="BS18" s="170"/>
      <c r="BT18" s="170"/>
      <c r="BU18" s="170"/>
      <c r="BV18" s="170"/>
      <c r="BW18" s="170"/>
      <c r="BX18" s="172">
        <f>'HTGR Relationships'!$D$10*'HTGR Levers &amp; Variables'!BX7+'HTGR Relationships'!$E$10</f>
        <v>0</v>
      </c>
      <c r="BY18" s="170"/>
      <c r="BZ18" s="170"/>
      <c r="CA18" s="170"/>
      <c r="CB18" s="170"/>
      <c r="CC18" s="170"/>
      <c r="CD18" s="172">
        <f>'HTGR Relationships'!$D$10*'HTGR Levers &amp; Variables'!CD7+'HTGR Relationships'!$E$10</f>
        <v>0</v>
      </c>
      <c r="CE18" s="170"/>
      <c r="CF18" s="170"/>
      <c r="CG18" s="170"/>
      <c r="CH18" s="170"/>
      <c r="CI18" s="170"/>
      <c r="CJ18" s="172">
        <f>'HTGR Relationships'!$D$10*'HTGR Levers &amp; Variables'!CJ7+'HTGR Relationships'!$E$10</f>
        <v>0</v>
      </c>
      <c r="CK18" s="170"/>
      <c r="CL18" s="170"/>
      <c r="CM18" s="170"/>
      <c r="CN18" s="170"/>
      <c r="CO18" s="170"/>
      <c r="CP18" s="172">
        <f>'HTGR Relationships'!$D$10*'HTGR Levers &amp; Variables'!CP7+'HTGR Relationships'!$E$10</f>
        <v>0</v>
      </c>
      <c r="CQ18" s="170"/>
      <c r="CR18" s="170"/>
      <c r="CS18" s="170"/>
      <c r="CT18" s="170"/>
      <c r="CU18" s="170"/>
      <c r="CV18" s="172">
        <f>'HTGR Relationships'!$D$10*'HTGR Levers &amp; Variables'!CV7+'HTGR Relationships'!$E$10</f>
        <v>0</v>
      </c>
      <c r="CW18" s="170"/>
      <c r="CX18" s="170"/>
      <c r="CY18" s="170"/>
      <c r="CZ18" s="170"/>
      <c r="DA18" s="170"/>
      <c r="DB18" s="172">
        <f>'HTGR Relationships'!$D$10*'HTGR Levers &amp; Variables'!DB7+'HTGR Relationships'!$E$10</f>
        <v>0</v>
      </c>
      <c r="DC18" s="170"/>
      <c r="DD18" s="170"/>
      <c r="DE18" s="170"/>
      <c r="DF18" s="170"/>
      <c r="DG18" s="170"/>
      <c r="DH18" s="172">
        <f>'HTGR Relationships'!$D$10*'HTGR Levers &amp; Variables'!DH7+'HTGR Relationships'!$E$10</f>
        <v>0</v>
      </c>
      <c r="DI18" s="170"/>
      <c r="DJ18" s="170"/>
      <c r="DK18" s="170"/>
      <c r="DL18" s="170"/>
      <c r="DM18" s="170"/>
      <c r="DN18" s="173">
        <f>'HTGR Relationships'!$D$10*'HTGR Levers &amp; Variables'!DN7+'HTGR Relationships'!$E$10</f>
        <v>0</v>
      </c>
    </row>
    <row r="19" spans="1:123" x14ac:dyDescent="0.2">
      <c r="A19" s="78"/>
      <c r="B19" s="174" t="s">
        <v>1585</v>
      </c>
      <c r="C19" s="170" t="s">
        <v>72</v>
      </c>
      <c r="D19" s="171">
        <f>'HTGR Relationships'!$D$12*'HTGR Levers &amp; Variables'!D10+'HTGR Relationships'!$E$12</f>
        <v>0.125</v>
      </c>
      <c r="E19" s="172"/>
      <c r="F19" s="172"/>
      <c r="G19" s="172"/>
      <c r="H19" s="172"/>
      <c r="I19" s="172"/>
      <c r="J19" s="172">
        <f>'HTGR Relationships'!$D$12*'HTGR Levers &amp; Variables'!J10+'HTGR Relationships'!$E$12</f>
        <v>6.25E-2</v>
      </c>
      <c r="K19" s="172"/>
      <c r="L19" s="172"/>
      <c r="M19" s="172"/>
      <c r="N19" s="172"/>
      <c r="O19" s="172"/>
      <c r="P19" s="172">
        <f>'HTGR Relationships'!$D$12*'HTGR Levers &amp; Variables'!P10+'HTGR Relationships'!$E$12</f>
        <v>0</v>
      </c>
      <c r="Q19" s="170"/>
      <c r="R19" s="170"/>
      <c r="S19" s="170"/>
      <c r="T19" s="170"/>
      <c r="U19" s="170"/>
      <c r="V19" s="172">
        <f>'HTGR Relationships'!$D$12*'HTGR Levers &amp; Variables'!V10+'HTGR Relationships'!$E$12</f>
        <v>0</v>
      </c>
      <c r="W19" s="170"/>
      <c r="X19" s="170"/>
      <c r="Y19" s="170"/>
      <c r="Z19" s="170"/>
      <c r="AA19" s="170"/>
      <c r="AB19" s="172">
        <f>'HTGR Relationships'!$D$12*'HTGR Levers &amp; Variables'!AB10+'HTGR Relationships'!$E$12</f>
        <v>0</v>
      </c>
      <c r="AC19" s="170"/>
      <c r="AD19" s="170"/>
      <c r="AE19" s="170"/>
      <c r="AF19" s="170"/>
      <c r="AG19" s="170"/>
      <c r="AH19" s="172">
        <f>'HTGR Relationships'!$D$12*'HTGR Levers &amp; Variables'!AH10+'HTGR Relationships'!$E$12</f>
        <v>0</v>
      </c>
      <c r="AI19" s="170"/>
      <c r="AJ19" s="170"/>
      <c r="AK19" s="170"/>
      <c r="AL19" s="170"/>
      <c r="AM19" s="170"/>
      <c r="AN19" s="172">
        <f>'HTGR Relationships'!$D$12*'HTGR Levers &amp; Variables'!AN10+'HTGR Relationships'!$E$12</f>
        <v>0</v>
      </c>
      <c r="AO19" s="170"/>
      <c r="AP19" s="170"/>
      <c r="AQ19" s="170"/>
      <c r="AR19" s="170"/>
      <c r="AS19" s="170"/>
      <c r="AT19" s="172">
        <f>'HTGR Relationships'!$D$12*'HTGR Levers &amp; Variables'!AT10+'HTGR Relationships'!$E$12</f>
        <v>0</v>
      </c>
      <c r="AU19" s="170"/>
      <c r="AV19" s="170"/>
      <c r="AW19" s="170"/>
      <c r="AX19" s="170"/>
      <c r="AY19" s="170"/>
      <c r="AZ19" s="172">
        <f>'HTGR Relationships'!$D$12*'HTGR Levers &amp; Variables'!AZ10+'HTGR Relationships'!$E$12</f>
        <v>0</v>
      </c>
      <c r="BA19" s="170"/>
      <c r="BB19" s="170"/>
      <c r="BC19" s="170"/>
      <c r="BD19" s="170"/>
      <c r="BE19" s="170"/>
      <c r="BF19" s="172">
        <f>'HTGR Relationships'!$D$12*'HTGR Levers &amp; Variables'!BF10+'HTGR Relationships'!$E$12</f>
        <v>0</v>
      </c>
      <c r="BG19" s="170"/>
      <c r="BH19" s="170"/>
      <c r="BI19" s="170"/>
      <c r="BJ19" s="170"/>
      <c r="BK19" s="170"/>
      <c r="BL19" s="172" t="e">
        <f>'HTGR Relationships'!$D$12*'HTGR Levers &amp; Variables'!BL10+'HTGR Relationships'!$E$12</f>
        <v>#VALUE!</v>
      </c>
      <c r="BM19" s="170"/>
      <c r="BN19" s="170"/>
      <c r="BO19" s="170"/>
      <c r="BP19" s="170"/>
      <c r="BQ19" s="170"/>
      <c r="BR19" s="172" t="e">
        <f>'HTGR Relationships'!$D$12*'HTGR Levers &amp; Variables'!BR10+'HTGR Relationships'!$E$12</f>
        <v>#VALUE!</v>
      </c>
      <c r="BS19" s="170"/>
      <c r="BT19" s="170"/>
      <c r="BU19" s="170"/>
      <c r="BV19" s="170"/>
      <c r="BW19" s="170"/>
      <c r="BX19" s="172" t="e">
        <f>'HTGR Relationships'!$D$12*'HTGR Levers &amp; Variables'!BX10+'HTGR Relationships'!$E$12</f>
        <v>#VALUE!</v>
      </c>
      <c r="BY19" s="170"/>
      <c r="BZ19" s="170"/>
      <c r="CA19" s="170"/>
      <c r="CB19" s="170"/>
      <c r="CC19" s="170"/>
      <c r="CD19" s="172" t="e">
        <f>'HTGR Relationships'!$D$12*'HTGR Levers &amp; Variables'!CD10+'HTGR Relationships'!$E$12</f>
        <v>#VALUE!</v>
      </c>
      <c r="CE19" s="170"/>
      <c r="CF19" s="170"/>
      <c r="CG19" s="170"/>
      <c r="CH19" s="170"/>
      <c r="CI19" s="170"/>
      <c r="CJ19" s="172" t="e">
        <f>'HTGR Relationships'!$D$12*'HTGR Levers &amp; Variables'!CJ10+'HTGR Relationships'!$E$12</f>
        <v>#VALUE!</v>
      </c>
      <c r="CK19" s="170"/>
      <c r="CL19" s="170"/>
      <c r="CM19" s="170"/>
      <c r="CN19" s="170"/>
      <c r="CO19" s="170"/>
      <c r="CP19" s="172" t="e">
        <f>'HTGR Relationships'!$D$12*'HTGR Levers &amp; Variables'!CP10+'HTGR Relationships'!$E$12</f>
        <v>#VALUE!</v>
      </c>
      <c r="CQ19" s="170"/>
      <c r="CR19" s="170"/>
      <c r="CS19" s="170"/>
      <c r="CT19" s="170"/>
      <c r="CU19" s="170"/>
      <c r="CV19" s="172" t="e">
        <f>'HTGR Relationships'!$D$12*'HTGR Levers &amp; Variables'!CV10+'HTGR Relationships'!$E$12</f>
        <v>#VALUE!</v>
      </c>
      <c r="CW19" s="170"/>
      <c r="CX19" s="170"/>
      <c r="CY19" s="170"/>
      <c r="CZ19" s="170"/>
      <c r="DA19" s="170"/>
      <c r="DB19" s="172" t="e">
        <f>'HTGR Relationships'!$D$12*'HTGR Levers &amp; Variables'!DB10+'HTGR Relationships'!$E$12</f>
        <v>#VALUE!</v>
      </c>
      <c r="DC19" s="170"/>
      <c r="DD19" s="170"/>
      <c r="DE19" s="170"/>
      <c r="DF19" s="170"/>
      <c r="DG19" s="170"/>
      <c r="DH19" s="172" t="e">
        <f>'HTGR Relationships'!$D$12*'HTGR Levers &amp; Variables'!DH10+'HTGR Relationships'!$E$12</f>
        <v>#VALUE!</v>
      </c>
      <c r="DI19" s="170"/>
      <c r="DJ19" s="170"/>
      <c r="DK19" s="170"/>
      <c r="DL19" s="170"/>
      <c r="DM19" s="170"/>
      <c r="DN19" s="173" t="e">
        <f>'HTGR Relationships'!$D$12*'HTGR Levers &amp; Variables'!DN10+'HTGR Relationships'!$E$12</f>
        <v>#VALUE!</v>
      </c>
    </row>
    <row r="20" spans="1:123" x14ac:dyDescent="0.2">
      <c r="A20" s="117" t="s">
        <v>82</v>
      </c>
      <c r="B20" s="175" t="s">
        <v>1586</v>
      </c>
      <c r="C20" s="176" t="s">
        <v>72</v>
      </c>
      <c r="D20" s="177">
        <f>'HTGR Relationships'!$D$13*'HTGR Levers &amp; Variables'!D11+'HTGR Relationships'!$E$13</f>
        <v>0.125</v>
      </c>
      <c r="E20" s="178"/>
      <c r="F20" s="178"/>
      <c r="G20" s="178"/>
      <c r="H20" s="178"/>
      <c r="I20" s="178"/>
      <c r="J20" s="178">
        <f>'HTGR Relationships'!$D$13*'HTGR Levers &amp; Variables'!J11+'HTGR Relationships'!$E$13</f>
        <v>7.5000000000000011E-2</v>
      </c>
      <c r="K20" s="178"/>
      <c r="L20" s="178"/>
      <c r="M20" s="178"/>
      <c r="N20" s="178"/>
      <c r="O20" s="178"/>
      <c r="P20" s="178">
        <f>'HTGR Relationships'!$D$13*'HTGR Levers &amp; Variables'!P11+'HTGR Relationships'!$E$13</f>
        <v>2.4999999999999994E-2</v>
      </c>
      <c r="Q20" s="176"/>
      <c r="R20" s="176"/>
      <c r="S20" s="176"/>
      <c r="T20" s="176"/>
      <c r="U20" s="176"/>
      <c r="V20" s="178">
        <f>'HTGR Relationships'!$D$13*'HTGR Levers &amp; Variables'!V11+'HTGR Relationships'!$E$13</f>
        <v>0</v>
      </c>
      <c r="W20" s="176"/>
      <c r="X20" s="176"/>
      <c r="Y20" s="176"/>
      <c r="Z20" s="176"/>
      <c r="AA20" s="176"/>
      <c r="AB20" s="178">
        <f>'HTGR Relationships'!$D$13*'HTGR Levers &amp; Variables'!AB11+'HTGR Relationships'!$E$13</f>
        <v>0</v>
      </c>
      <c r="AC20" s="176"/>
      <c r="AD20" s="176"/>
      <c r="AE20" s="176"/>
      <c r="AF20" s="176"/>
      <c r="AG20" s="176"/>
      <c r="AH20" s="178">
        <f>'HTGR Relationships'!$D$13*'HTGR Levers &amp; Variables'!AH11+'HTGR Relationships'!$E$13</f>
        <v>0</v>
      </c>
      <c r="AI20" s="176"/>
      <c r="AJ20" s="176"/>
      <c r="AK20" s="176"/>
      <c r="AL20" s="176"/>
      <c r="AM20" s="176"/>
      <c r="AN20" s="178">
        <f>'HTGR Relationships'!$D$13*'HTGR Levers &amp; Variables'!AN11+'HTGR Relationships'!$E$13</f>
        <v>0</v>
      </c>
      <c r="AO20" s="176"/>
      <c r="AP20" s="176"/>
      <c r="AQ20" s="176"/>
      <c r="AR20" s="176"/>
      <c r="AS20" s="176"/>
      <c r="AT20" s="178">
        <f>'HTGR Relationships'!$D$13*'HTGR Levers &amp; Variables'!AT11+'HTGR Relationships'!$E$13</f>
        <v>0</v>
      </c>
      <c r="AU20" s="176"/>
      <c r="AV20" s="176"/>
      <c r="AW20" s="176"/>
      <c r="AX20" s="176"/>
      <c r="AY20" s="176"/>
      <c r="AZ20" s="178">
        <f>'HTGR Relationships'!$D$13*'HTGR Levers &amp; Variables'!AZ11+'HTGR Relationships'!$E$13</f>
        <v>0</v>
      </c>
      <c r="BA20" s="176"/>
      <c r="BB20" s="176"/>
      <c r="BC20" s="176"/>
      <c r="BD20" s="176"/>
      <c r="BE20" s="176"/>
      <c r="BF20" s="178">
        <f>'HTGR Relationships'!$D$13*'HTGR Levers &amp; Variables'!BF11+'HTGR Relationships'!$E$13</f>
        <v>0</v>
      </c>
      <c r="BG20" s="176"/>
      <c r="BH20" s="176"/>
      <c r="BI20" s="176"/>
      <c r="BJ20" s="176"/>
      <c r="BK20" s="176"/>
      <c r="BL20" s="178" t="e">
        <f>'HTGR Relationships'!$D$13*'HTGR Levers &amp; Variables'!BL11+'HTGR Relationships'!$E$13</f>
        <v>#VALUE!</v>
      </c>
      <c r="BM20" s="176"/>
      <c r="BN20" s="176"/>
      <c r="BO20" s="176"/>
      <c r="BP20" s="176"/>
      <c r="BQ20" s="176"/>
      <c r="BR20" s="178" t="e">
        <f>'HTGR Relationships'!$D$13*'HTGR Levers &amp; Variables'!BR11+'HTGR Relationships'!$E$13</f>
        <v>#VALUE!</v>
      </c>
      <c r="BS20" s="176"/>
      <c r="BT20" s="176"/>
      <c r="BU20" s="176"/>
      <c r="BV20" s="176"/>
      <c r="BW20" s="176"/>
      <c r="BX20" s="178" t="e">
        <f>'HTGR Relationships'!$D$13*'HTGR Levers &amp; Variables'!BX11+'HTGR Relationships'!$E$13</f>
        <v>#VALUE!</v>
      </c>
      <c r="BY20" s="176"/>
      <c r="BZ20" s="176"/>
      <c r="CA20" s="176"/>
      <c r="CB20" s="176"/>
      <c r="CC20" s="176"/>
      <c r="CD20" s="178" t="e">
        <f>'HTGR Relationships'!$D$13*'HTGR Levers &amp; Variables'!CD11+'HTGR Relationships'!$E$13</f>
        <v>#VALUE!</v>
      </c>
      <c r="CE20" s="176"/>
      <c r="CF20" s="176"/>
      <c r="CG20" s="176"/>
      <c r="CH20" s="176"/>
      <c r="CI20" s="176"/>
      <c r="CJ20" s="178" t="e">
        <f>'HTGR Relationships'!$D$13*'HTGR Levers &amp; Variables'!CJ11+'HTGR Relationships'!$E$13</f>
        <v>#VALUE!</v>
      </c>
      <c r="CK20" s="176"/>
      <c r="CL20" s="176"/>
      <c r="CM20" s="176"/>
      <c r="CN20" s="176"/>
      <c r="CO20" s="176"/>
      <c r="CP20" s="178" t="e">
        <f>'HTGR Relationships'!$D$13*'HTGR Levers &amp; Variables'!CP11+'HTGR Relationships'!$E$13</f>
        <v>#VALUE!</v>
      </c>
      <c r="CQ20" s="176"/>
      <c r="CR20" s="176"/>
      <c r="CS20" s="176"/>
      <c r="CT20" s="176"/>
      <c r="CU20" s="176"/>
      <c r="CV20" s="178" t="e">
        <f>'HTGR Relationships'!$D$13*'HTGR Levers &amp; Variables'!CV11+'HTGR Relationships'!$E$13</f>
        <v>#VALUE!</v>
      </c>
      <c r="CW20" s="176"/>
      <c r="CX20" s="176"/>
      <c r="CY20" s="176"/>
      <c r="CZ20" s="176"/>
      <c r="DA20" s="176"/>
      <c r="DB20" s="178" t="e">
        <f>'HTGR Relationships'!$D$13*'HTGR Levers &amp; Variables'!DB11+'HTGR Relationships'!$E$13</f>
        <v>#VALUE!</v>
      </c>
      <c r="DC20" s="176"/>
      <c r="DD20" s="176"/>
      <c r="DE20" s="176"/>
      <c r="DF20" s="176"/>
      <c r="DG20" s="176"/>
      <c r="DH20" s="178" t="e">
        <f>'HTGR Relationships'!$D$13*'HTGR Levers &amp; Variables'!DH11+'HTGR Relationships'!$E$13</f>
        <v>#VALUE!</v>
      </c>
      <c r="DI20" s="176"/>
      <c r="DJ20" s="176"/>
      <c r="DK20" s="176"/>
      <c r="DL20" s="176"/>
      <c r="DM20" s="176"/>
      <c r="DN20" s="179" t="e">
        <f>'HTGR Relationships'!$D$13*'HTGR Levers &amp; Variables'!DN11+'HTGR Relationships'!$E$13</f>
        <v>#VALUE!</v>
      </c>
    </row>
    <row r="21" spans="1:123" x14ac:dyDescent="0.2">
      <c r="A21" s="117" t="s">
        <v>175</v>
      </c>
      <c r="B21" s="180"/>
      <c r="C21" s="181" t="s">
        <v>176</v>
      </c>
      <c r="D21" s="357">
        <f>(1+D18)*(1+D19)*(1+D20)-1</f>
        <v>0.61493749999999991</v>
      </c>
      <c r="E21" s="357">
        <f t="shared" ref="E21:BP21" si="0">(1+E18)*(1+E19)*(1+E20)-1</f>
        <v>0</v>
      </c>
      <c r="F21" s="357">
        <f t="shared" si="0"/>
        <v>0</v>
      </c>
      <c r="G21" s="357">
        <f t="shared" si="0"/>
        <v>0</v>
      </c>
      <c r="H21" s="357">
        <f t="shared" si="0"/>
        <v>0</v>
      </c>
      <c r="I21" s="357">
        <f t="shared" si="0"/>
        <v>0</v>
      </c>
      <c r="J21" s="357">
        <f t="shared" si="0"/>
        <v>0.14218749999999991</v>
      </c>
      <c r="K21" s="357">
        <f t="shared" si="0"/>
        <v>0</v>
      </c>
      <c r="L21" s="357">
        <f t="shared" si="0"/>
        <v>0</v>
      </c>
      <c r="M21" s="357">
        <f t="shared" si="0"/>
        <v>0</v>
      </c>
      <c r="N21" s="357">
        <f t="shared" si="0"/>
        <v>0</v>
      </c>
      <c r="O21" s="357">
        <f t="shared" si="0"/>
        <v>0</v>
      </c>
      <c r="P21" s="357">
        <f t="shared" si="0"/>
        <v>2.4999999999999911E-2</v>
      </c>
      <c r="Q21" s="357">
        <f t="shared" si="0"/>
        <v>0</v>
      </c>
      <c r="R21" s="357">
        <f t="shared" si="0"/>
        <v>0</v>
      </c>
      <c r="S21" s="357">
        <f t="shared" si="0"/>
        <v>0</v>
      </c>
      <c r="T21" s="357">
        <f t="shared" si="0"/>
        <v>0</v>
      </c>
      <c r="U21" s="357">
        <f t="shared" si="0"/>
        <v>0</v>
      </c>
      <c r="V21" s="357">
        <f t="shared" si="0"/>
        <v>0</v>
      </c>
      <c r="W21" s="357">
        <f t="shared" si="0"/>
        <v>0</v>
      </c>
      <c r="X21" s="357">
        <f t="shared" si="0"/>
        <v>0</v>
      </c>
      <c r="Y21" s="357">
        <f t="shared" si="0"/>
        <v>0</v>
      </c>
      <c r="Z21" s="357">
        <f t="shared" si="0"/>
        <v>0</v>
      </c>
      <c r="AA21" s="357">
        <f t="shared" si="0"/>
        <v>0</v>
      </c>
      <c r="AB21" s="357">
        <f t="shared" si="0"/>
        <v>0</v>
      </c>
      <c r="AC21" s="357">
        <f t="shared" si="0"/>
        <v>0</v>
      </c>
      <c r="AD21" s="357">
        <f t="shared" si="0"/>
        <v>0</v>
      </c>
      <c r="AE21" s="357">
        <f t="shared" si="0"/>
        <v>0</v>
      </c>
      <c r="AF21" s="357">
        <f t="shared" si="0"/>
        <v>0</v>
      </c>
      <c r="AG21" s="357">
        <f t="shared" si="0"/>
        <v>0</v>
      </c>
      <c r="AH21" s="357">
        <f t="shared" si="0"/>
        <v>0</v>
      </c>
      <c r="AI21" s="357">
        <f t="shared" si="0"/>
        <v>0</v>
      </c>
      <c r="AJ21" s="357">
        <f t="shared" si="0"/>
        <v>0</v>
      </c>
      <c r="AK21" s="357">
        <f t="shared" si="0"/>
        <v>0</v>
      </c>
      <c r="AL21" s="357">
        <f t="shared" si="0"/>
        <v>0</v>
      </c>
      <c r="AM21" s="357">
        <f t="shared" si="0"/>
        <v>0</v>
      </c>
      <c r="AN21" s="357">
        <f t="shared" si="0"/>
        <v>0</v>
      </c>
      <c r="AO21" s="357">
        <f t="shared" si="0"/>
        <v>0</v>
      </c>
      <c r="AP21" s="357">
        <f t="shared" si="0"/>
        <v>0</v>
      </c>
      <c r="AQ21" s="357">
        <f t="shared" si="0"/>
        <v>0</v>
      </c>
      <c r="AR21" s="357">
        <f t="shared" si="0"/>
        <v>0</v>
      </c>
      <c r="AS21" s="357">
        <f t="shared" si="0"/>
        <v>0</v>
      </c>
      <c r="AT21" s="357">
        <f t="shared" si="0"/>
        <v>0</v>
      </c>
      <c r="AU21" s="357">
        <f t="shared" si="0"/>
        <v>0</v>
      </c>
      <c r="AV21" s="357">
        <f t="shared" si="0"/>
        <v>0</v>
      </c>
      <c r="AW21" s="357">
        <f t="shared" si="0"/>
        <v>0</v>
      </c>
      <c r="AX21" s="357">
        <f t="shared" si="0"/>
        <v>0</v>
      </c>
      <c r="AY21" s="357">
        <f t="shared" si="0"/>
        <v>0</v>
      </c>
      <c r="AZ21" s="357">
        <f t="shared" si="0"/>
        <v>0</v>
      </c>
      <c r="BA21" s="357">
        <f t="shared" si="0"/>
        <v>0</v>
      </c>
      <c r="BB21" s="357">
        <f t="shared" si="0"/>
        <v>0</v>
      </c>
      <c r="BC21" s="357">
        <f t="shared" si="0"/>
        <v>0</v>
      </c>
      <c r="BD21" s="357">
        <f t="shared" si="0"/>
        <v>0</v>
      </c>
      <c r="BE21" s="357">
        <f t="shared" si="0"/>
        <v>0</v>
      </c>
      <c r="BF21" s="357">
        <f t="shared" si="0"/>
        <v>0</v>
      </c>
      <c r="BG21" s="357">
        <f t="shared" si="0"/>
        <v>0</v>
      </c>
      <c r="BH21" s="357">
        <f t="shared" si="0"/>
        <v>0</v>
      </c>
      <c r="BI21" s="357">
        <f t="shared" si="0"/>
        <v>0</v>
      </c>
      <c r="BJ21" s="357">
        <f t="shared" si="0"/>
        <v>0</v>
      </c>
      <c r="BK21" s="357">
        <f t="shared" si="0"/>
        <v>0</v>
      </c>
      <c r="BL21" s="357" t="e">
        <f t="shared" si="0"/>
        <v>#VALUE!</v>
      </c>
      <c r="BM21" s="357">
        <f t="shared" si="0"/>
        <v>0</v>
      </c>
      <c r="BN21" s="357">
        <f t="shared" si="0"/>
        <v>0</v>
      </c>
      <c r="BO21" s="357">
        <f t="shared" si="0"/>
        <v>0</v>
      </c>
      <c r="BP21" s="357">
        <f t="shared" si="0"/>
        <v>0</v>
      </c>
      <c r="BQ21" s="357">
        <f t="shared" ref="BQ21:DH21" si="1">(1+BQ18)*(1+BQ19)*(1+BQ20)-1</f>
        <v>0</v>
      </c>
      <c r="BR21" s="357" t="e">
        <f t="shared" si="1"/>
        <v>#VALUE!</v>
      </c>
      <c r="BS21" s="357">
        <f t="shared" si="1"/>
        <v>0</v>
      </c>
      <c r="BT21" s="357">
        <f t="shared" si="1"/>
        <v>0</v>
      </c>
      <c r="BU21" s="357">
        <f t="shared" si="1"/>
        <v>0</v>
      </c>
      <c r="BV21" s="357">
        <f t="shared" si="1"/>
        <v>0</v>
      </c>
      <c r="BW21" s="357">
        <f t="shared" si="1"/>
        <v>0</v>
      </c>
      <c r="BX21" s="357" t="e">
        <f t="shared" si="1"/>
        <v>#VALUE!</v>
      </c>
      <c r="BY21" s="357">
        <f t="shared" si="1"/>
        <v>0</v>
      </c>
      <c r="BZ21" s="357">
        <f t="shared" si="1"/>
        <v>0</v>
      </c>
      <c r="CA21" s="357">
        <f t="shared" si="1"/>
        <v>0</v>
      </c>
      <c r="CB21" s="357">
        <f t="shared" si="1"/>
        <v>0</v>
      </c>
      <c r="CC21" s="357">
        <f t="shared" si="1"/>
        <v>0</v>
      </c>
      <c r="CD21" s="357" t="e">
        <f t="shared" si="1"/>
        <v>#VALUE!</v>
      </c>
      <c r="CE21" s="357">
        <f t="shared" si="1"/>
        <v>0</v>
      </c>
      <c r="CF21" s="357">
        <f t="shared" si="1"/>
        <v>0</v>
      </c>
      <c r="CG21" s="357">
        <f t="shared" si="1"/>
        <v>0</v>
      </c>
      <c r="CH21" s="357">
        <f t="shared" si="1"/>
        <v>0</v>
      </c>
      <c r="CI21" s="357">
        <f t="shared" si="1"/>
        <v>0</v>
      </c>
      <c r="CJ21" s="357" t="e">
        <f t="shared" si="1"/>
        <v>#VALUE!</v>
      </c>
      <c r="CK21" s="357">
        <f t="shared" si="1"/>
        <v>0</v>
      </c>
      <c r="CL21" s="357">
        <f t="shared" si="1"/>
        <v>0</v>
      </c>
      <c r="CM21" s="357">
        <f t="shared" si="1"/>
        <v>0</v>
      </c>
      <c r="CN21" s="357">
        <f t="shared" si="1"/>
        <v>0</v>
      </c>
      <c r="CO21" s="357">
        <f t="shared" si="1"/>
        <v>0</v>
      </c>
      <c r="CP21" s="357" t="e">
        <f t="shared" si="1"/>
        <v>#VALUE!</v>
      </c>
      <c r="CQ21" s="357">
        <f t="shared" si="1"/>
        <v>0</v>
      </c>
      <c r="CR21" s="357">
        <f t="shared" si="1"/>
        <v>0</v>
      </c>
      <c r="CS21" s="357">
        <f t="shared" si="1"/>
        <v>0</v>
      </c>
      <c r="CT21" s="357">
        <f t="shared" si="1"/>
        <v>0</v>
      </c>
      <c r="CU21" s="357">
        <f t="shared" si="1"/>
        <v>0</v>
      </c>
      <c r="CV21" s="357" t="e">
        <f t="shared" si="1"/>
        <v>#VALUE!</v>
      </c>
      <c r="CW21" s="357">
        <f t="shared" si="1"/>
        <v>0</v>
      </c>
      <c r="CX21" s="357">
        <f t="shared" si="1"/>
        <v>0</v>
      </c>
      <c r="CY21" s="357">
        <f t="shared" si="1"/>
        <v>0</v>
      </c>
      <c r="CZ21" s="357">
        <f t="shared" si="1"/>
        <v>0</v>
      </c>
      <c r="DA21" s="357">
        <f t="shared" si="1"/>
        <v>0</v>
      </c>
      <c r="DB21" s="357" t="e">
        <f t="shared" si="1"/>
        <v>#VALUE!</v>
      </c>
      <c r="DC21" s="357">
        <f t="shared" si="1"/>
        <v>0</v>
      </c>
      <c r="DD21" s="357">
        <f t="shared" si="1"/>
        <v>0</v>
      </c>
      <c r="DE21" s="357">
        <f t="shared" si="1"/>
        <v>0</v>
      </c>
      <c r="DF21" s="357">
        <f t="shared" si="1"/>
        <v>0</v>
      </c>
      <c r="DG21" s="357">
        <f t="shared" si="1"/>
        <v>0</v>
      </c>
      <c r="DH21" s="357" t="e">
        <f t="shared" si="1"/>
        <v>#VALUE!</v>
      </c>
      <c r="DI21" s="357">
        <f>(1+DI18)*(1+DI19)*(1+DI20)-1</f>
        <v>0</v>
      </c>
      <c r="DJ21" s="357">
        <f t="shared" ref="DJ21" si="2">(1+DJ18)*(1+DJ19)*(1+DJ20)-1</f>
        <v>0</v>
      </c>
      <c r="DK21" s="357">
        <f t="shared" ref="DK21" si="3">(1+DK18)*(1+DK19)*(1+DK20)-1</f>
        <v>0</v>
      </c>
      <c r="DL21" s="357">
        <f t="shared" ref="DL21" si="4">(1+DL18)*(1+DL19)*(1+DL20)-1</f>
        <v>0</v>
      </c>
      <c r="DM21" s="357">
        <f t="shared" ref="DM21" si="5">(1+DM18)*(1+DM19)*(1+DM20)-1</f>
        <v>0</v>
      </c>
      <c r="DN21" s="357" t="e">
        <f t="shared" ref="DN21" si="6">(1+DN18)*(1+DN19)*(1+DN20)-1</f>
        <v>#VALUE!</v>
      </c>
    </row>
    <row r="22" spans="1:123" ht="17" x14ac:dyDescent="0.2">
      <c r="A22" s="117" t="s">
        <v>177</v>
      </c>
      <c r="B22" s="169" t="s">
        <v>178</v>
      </c>
      <c r="C22" s="170" t="s">
        <v>75</v>
      </c>
      <c r="D22" s="327" t="s">
        <v>179</v>
      </c>
      <c r="E22" s="324" t="s">
        <v>179</v>
      </c>
      <c r="F22" s="324" t="s">
        <v>179</v>
      </c>
      <c r="G22" s="324" t="s">
        <v>179</v>
      </c>
      <c r="H22" s="324" t="s">
        <v>179</v>
      </c>
      <c r="I22" s="324" t="s">
        <v>179</v>
      </c>
      <c r="J22" s="326" t="s">
        <v>179</v>
      </c>
      <c r="K22" s="324" t="s">
        <v>179</v>
      </c>
      <c r="L22" s="324" t="s">
        <v>179</v>
      </c>
      <c r="M22" s="324" t="s">
        <v>179</v>
      </c>
      <c r="N22" s="324" t="s">
        <v>179</v>
      </c>
      <c r="O22" s="324" t="s">
        <v>179</v>
      </c>
      <c r="P22" s="324" t="s">
        <v>179</v>
      </c>
      <c r="Q22" s="324" t="s">
        <v>179</v>
      </c>
      <c r="R22" s="324" t="s">
        <v>179</v>
      </c>
      <c r="S22" s="324" t="s">
        <v>179</v>
      </c>
      <c r="T22" s="324" t="s">
        <v>179</v>
      </c>
      <c r="U22" s="324" t="s">
        <v>179</v>
      </c>
      <c r="V22" s="324" t="s">
        <v>179</v>
      </c>
      <c r="W22" s="324" t="s">
        <v>179</v>
      </c>
      <c r="X22" s="324" t="s">
        <v>179</v>
      </c>
      <c r="Y22" s="324" t="s">
        <v>179</v>
      </c>
      <c r="Z22" s="324" t="s">
        <v>179</v>
      </c>
      <c r="AA22" s="324" t="s">
        <v>179</v>
      </c>
      <c r="AB22" s="324" t="s">
        <v>179</v>
      </c>
      <c r="AC22" s="324" t="s">
        <v>179</v>
      </c>
      <c r="AD22" s="324" t="s">
        <v>179</v>
      </c>
      <c r="AE22" s="324" t="s">
        <v>179</v>
      </c>
      <c r="AF22" s="324" t="s">
        <v>179</v>
      </c>
      <c r="AG22" s="324" t="s">
        <v>179</v>
      </c>
      <c r="AH22" s="324" t="s">
        <v>179</v>
      </c>
      <c r="AI22" s="324" t="s">
        <v>179</v>
      </c>
      <c r="AJ22" s="324" t="s">
        <v>179</v>
      </c>
      <c r="AK22" s="324" t="s">
        <v>179</v>
      </c>
      <c r="AL22" s="324" t="s">
        <v>179</v>
      </c>
      <c r="AM22" s="324" t="s">
        <v>179</v>
      </c>
      <c r="AN22" s="324" t="s">
        <v>179</v>
      </c>
      <c r="AO22" s="324" t="s">
        <v>179</v>
      </c>
      <c r="AP22" s="324" t="s">
        <v>179</v>
      </c>
      <c r="AQ22" s="324" t="s">
        <v>179</v>
      </c>
      <c r="AR22" s="324" t="s">
        <v>179</v>
      </c>
      <c r="AS22" s="324" t="s">
        <v>179</v>
      </c>
      <c r="AT22" s="324" t="s">
        <v>179</v>
      </c>
      <c r="AU22" s="324" t="s">
        <v>179</v>
      </c>
      <c r="AV22" s="324" t="s">
        <v>179</v>
      </c>
      <c r="AW22" s="324" t="s">
        <v>179</v>
      </c>
      <c r="AX22" s="324" t="s">
        <v>179</v>
      </c>
      <c r="AY22" s="324" t="s">
        <v>179</v>
      </c>
      <c r="AZ22" s="324" t="s">
        <v>179</v>
      </c>
      <c r="BA22" s="324" t="s">
        <v>179</v>
      </c>
      <c r="BB22" s="324" t="s">
        <v>179</v>
      </c>
      <c r="BC22" s="324" t="s">
        <v>179</v>
      </c>
      <c r="BD22" s="324" t="s">
        <v>179</v>
      </c>
      <c r="BE22" s="324" t="s">
        <v>179</v>
      </c>
      <c r="BF22" s="324" t="s">
        <v>179</v>
      </c>
      <c r="BG22" s="324" t="s">
        <v>179</v>
      </c>
      <c r="BH22" s="324" t="s">
        <v>179</v>
      </c>
      <c r="BI22" s="324" t="s">
        <v>179</v>
      </c>
      <c r="BJ22" s="324" t="s">
        <v>179</v>
      </c>
      <c r="BK22" s="324" t="s">
        <v>179</v>
      </c>
      <c r="BL22" s="324" t="s">
        <v>179</v>
      </c>
      <c r="BM22" s="324" t="s">
        <v>179</v>
      </c>
      <c r="BN22" s="324" t="s">
        <v>179</v>
      </c>
      <c r="BO22" s="324" t="s">
        <v>179</v>
      </c>
      <c r="BP22" s="324" t="s">
        <v>179</v>
      </c>
      <c r="BQ22" s="324" t="s">
        <v>179</v>
      </c>
      <c r="BR22" s="324" t="s">
        <v>179</v>
      </c>
      <c r="BS22" s="324" t="s">
        <v>179</v>
      </c>
      <c r="BT22" s="324" t="s">
        <v>179</v>
      </c>
      <c r="BU22" s="324" t="s">
        <v>179</v>
      </c>
      <c r="BV22" s="324" t="s">
        <v>179</v>
      </c>
      <c r="BW22" s="324" t="s">
        <v>179</v>
      </c>
      <c r="BX22" s="324" t="s">
        <v>179</v>
      </c>
      <c r="BY22" s="324" t="s">
        <v>179</v>
      </c>
      <c r="BZ22" s="324" t="s">
        <v>179</v>
      </c>
      <c r="CA22" s="324" t="s">
        <v>179</v>
      </c>
      <c r="CB22" s="324" t="s">
        <v>179</v>
      </c>
      <c r="CC22" s="324" t="s">
        <v>179</v>
      </c>
      <c r="CD22" s="324" t="s">
        <v>179</v>
      </c>
      <c r="CE22" s="324" t="s">
        <v>179</v>
      </c>
      <c r="CF22" s="324" t="s">
        <v>179</v>
      </c>
      <c r="CG22" s="324" t="s">
        <v>179</v>
      </c>
      <c r="CH22" s="324" t="s">
        <v>179</v>
      </c>
      <c r="CI22" s="324" t="s">
        <v>179</v>
      </c>
      <c r="CJ22" s="324" t="s">
        <v>179</v>
      </c>
      <c r="CK22" s="324" t="s">
        <v>179</v>
      </c>
      <c r="CL22" s="324" t="s">
        <v>179</v>
      </c>
      <c r="CM22" s="324" t="s">
        <v>179</v>
      </c>
      <c r="CN22" s="324" t="s">
        <v>179</v>
      </c>
      <c r="CO22" s="324" t="s">
        <v>179</v>
      </c>
      <c r="CP22" s="324" t="s">
        <v>179</v>
      </c>
      <c r="CQ22" s="324" t="s">
        <v>179</v>
      </c>
      <c r="CR22" s="324" t="s">
        <v>179</v>
      </c>
      <c r="CS22" s="324" t="s">
        <v>179</v>
      </c>
      <c r="CT22" s="324" t="s">
        <v>179</v>
      </c>
      <c r="CU22" s="324" t="s">
        <v>179</v>
      </c>
      <c r="CV22" s="324" t="s">
        <v>179</v>
      </c>
      <c r="CW22" s="324" t="s">
        <v>179</v>
      </c>
      <c r="CX22" s="324" t="s">
        <v>179</v>
      </c>
      <c r="CY22" s="324" t="s">
        <v>179</v>
      </c>
      <c r="CZ22" s="324" t="s">
        <v>179</v>
      </c>
      <c r="DA22" s="324" t="s">
        <v>179</v>
      </c>
      <c r="DB22" s="324" t="s">
        <v>179</v>
      </c>
      <c r="DC22" s="324" t="s">
        <v>179</v>
      </c>
      <c r="DD22" s="324" t="s">
        <v>179</v>
      </c>
      <c r="DE22" s="324" t="s">
        <v>179</v>
      </c>
      <c r="DF22" s="324" t="s">
        <v>179</v>
      </c>
      <c r="DG22" s="324" t="s">
        <v>179</v>
      </c>
      <c r="DH22" s="324" t="s">
        <v>179</v>
      </c>
      <c r="DI22" s="324" t="s">
        <v>179</v>
      </c>
      <c r="DJ22" s="324" t="s">
        <v>179</v>
      </c>
      <c r="DK22" s="324" t="s">
        <v>179</v>
      </c>
      <c r="DL22" s="324" t="s">
        <v>179</v>
      </c>
      <c r="DM22" s="324" t="s">
        <v>179</v>
      </c>
      <c r="DN22" s="324" t="s">
        <v>179</v>
      </c>
      <c r="DO22" s="182">
        <f>'HTGR Relationships'!$D$11*'HTGR Levers &amp; Variables'!DO8*'HTGR Levers &amp; Variables'!DO9*0.5+'HTGR Relationships'!$E$11</f>
        <v>-3</v>
      </c>
      <c r="DP22" s="182">
        <f>'HTGR Relationships'!$D$11*'HTGR Levers &amp; Variables'!DP8*'HTGR Levers &amp; Variables'!DP9*0.5+'HTGR Relationships'!$E$11</f>
        <v>-3</v>
      </c>
      <c r="DQ22" s="182">
        <f>'HTGR Relationships'!$D$11*'HTGR Levers &amp; Variables'!DQ8*'HTGR Levers &amp; Variables'!DQ9*0.5+'HTGR Relationships'!$E$11</f>
        <v>-3</v>
      </c>
      <c r="DR22" s="182">
        <f>'HTGR Relationships'!$D$11*'HTGR Levers &amp; Variables'!DR8*'HTGR Levers &amp; Variables'!DR9*0.5+'HTGR Relationships'!$E$11</f>
        <v>-3</v>
      </c>
      <c r="DS22" s="182">
        <f>'HTGR Relationships'!$D$11*'HTGR Levers &amp; Variables'!DS8*'HTGR Levers &amp; Variables'!DS9*0.5+'HTGR Relationships'!$E$11</f>
        <v>-3</v>
      </c>
    </row>
    <row r="23" spans="1:123" ht="17" x14ac:dyDescent="0.2">
      <c r="A23" s="117" t="s">
        <v>180</v>
      </c>
      <c r="B23" s="183" t="s">
        <v>1590</v>
      </c>
      <c r="C23" s="176" t="s">
        <v>75</v>
      </c>
      <c r="D23" s="328" t="s">
        <v>179</v>
      </c>
      <c r="E23" s="325" t="s">
        <v>179</v>
      </c>
      <c r="F23" s="325" t="s">
        <v>179</v>
      </c>
      <c r="G23" s="325" t="s">
        <v>179</v>
      </c>
      <c r="H23" s="325" t="s">
        <v>179</v>
      </c>
      <c r="I23" s="325" t="s">
        <v>179</v>
      </c>
      <c r="J23" s="325" t="s">
        <v>179</v>
      </c>
      <c r="K23" s="325" t="s">
        <v>179</v>
      </c>
      <c r="L23" s="325" t="s">
        <v>179</v>
      </c>
      <c r="M23" s="325" t="s">
        <v>179</v>
      </c>
      <c r="N23" s="325" t="s">
        <v>179</v>
      </c>
      <c r="O23" s="325" t="s">
        <v>179</v>
      </c>
      <c r="P23" s="325" t="s">
        <v>179</v>
      </c>
      <c r="Q23" s="325" t="s">
        <v>179</v>
      </c>
      <c r="R23" s="325" t="s">
        <v>179</v>
      </c>
      <c r="S23" s="325" t="s">
        <v>179</v>
      </c>
      <c r="T23" s="325" t="s">
        <v>179</v>
      </c>
      <c r="U23" s="325" t="s">
        <v>179</v>
      </c>
      <c r="V23" s="325" t="s">
        <v>179</v>
      </c>
      <c r="W23" s="325" t="s">
        <v>179</v>
      </c>
      <c r="X23" s="325" t="s">
        <v>179</v>
      </c>
      <c r="Y23" s="325" t="s">
        <v>179</v>
      </c>
      <c r="Z23" s="325" t="s">
        <v>179</v>
      </c>
      <c r="AA23" s="325" t="s">
        <v>179</v>
      </c>
      <c r="AB23" s="325" t="s">
        <v>179</v>
      </c>
      <c r="AC23" s="325" t="s">
        <v>179</v>
      </c>
      <c r="AD23" s="325" t="s">
        <v>179</v>
      </c>
      <c r="AE23" s="325" t="s">
        <v>179</v>
      </c>
      <c r="AF23" s="325" t="s">
        <v>179</v>
      </c>
      <c r="AG23" s="325" t="s">
        <v>179</v>
      </c>
      <c r="AH23" s="325" t="s">
        <v>179</v>
      </c>
      <c r="AI23" s="325" t="s">
        <v>179</v>
      </c>
      <c r="AJ23" s="325" t="s">
        <v>179</v>
      </c>
      <c r="AK23" s="325" t="s">
        <v>179</v>
      </c>
      <c r="AL23" s="325" t="s">
        <v>179</v>
      </c>
      <c r="AM23" s="325" t="s">
        <v>179</v>
      </c>
      <c r="AN23" s="325" t="s">
        <v>179</v>
      </c>
      <c r="AO23" s="325" t="s">
        <v>179</v>
      </c>
      <c r="AP23" s="325" t="s">
        <v>179</v>
      </c>
      <c r="AQ23" s="325" t="s">
        <v>179</v>
      </c>
      <c r="AR23" s="325" t="s">
        <v>179</v>
      </c>
      <c r="AS23" s="325" t="s">
        <v>179</v>
      </c>
      <c r="AT23" s="325" t="s">
        <v>179</v>
      </c>
      <c r="AU23" s="325" t="s">
        <v>179</v>
      </c>
      <c r="AV23" s="325" t="s">
        <v>179</v>
      </c>
      <c r="AW23" s="325" t="s">
        <v>179</v>
      </c>
      <c r="AX23" s="325" t="s">
        <v>179</v>
      </c>
      <c r="AY23" s="325" t="s">
        <v>179</v>
      </c>
      <c r="AZ23" s="325" t="s">
        <v>179</v>
      </c>
      <c r="BA23" s="325" t="s">
        <v>179</v>
      </c>
      <c r="BB23" s="325" t="s">
        <v>179</v>
      </c>
      <c r="BC23" s="325" t="s">
        <v>179</v>
      </c>
      <c r="BD23" s="325" t="s">
        <v>179</v>
      </c>
      <c r="BE23" s="325" t="s">
        <v>179</v>
      </c>
      <c r="BF23" s="325" t="s">
        <v>179</v>
      </c>
      <c r="BG23" s="325" t="s">
        <v>179</v>
      </c>
      <c r="BH23" s="325" t="s">
        <v>179</v>
      </c>
      <c r="BI23" s="325" t="s">
        <v>179</v>
      </c>
      <c r="BJ23" s="325" t="s">
        <v>179</v>
      </c>
      <c r="BK23" s="325" t="s">
        <v>179</v>
      </c>
      <c r="BL23" s="325" t="s">
        <v>179</v>
      </c>
      <c r="BM23" s="325" t="s">
        <v>179</v>
      </c>
      <c r="BN23" s="325" t="s">
        <v>179</v>
      </c>
      <c r="BO23" s="325" t="s">
        <v>179</v>
      </c>
      <c r="BP23" s="325" t="s">
        <v>179</v>
      </c>
      <c r="BQ23" s="325" t="s">
        <v>179</v>
      </c>
      <c r="BR23" s="325" t="s">
        <v>179</v>
      </c>
      <c r="BS23" s="325" t="s">
        <v>179</v>
      </c>
      <c r="BT23" s="325" t="s">
        <v>179</v>
      </c>
      <c r="BU23" s="325" t="s">
        <v>179</v>
      </c>
      <c r="BV23" s="325" t="s">
        <v>179</v>
      </c>
      <c r="BW23" s="325" t="s">
        <v>179</v>
      </c>
      <c r="BX23" s="325" t="s">
        <v>179</v>
      </c>
      <c r="BY23" s="325" t="s">
        <v>179</v>
      </c>
      <c r="BZ23" s="325" t="s">
        <v>179</v>
      </c>
      <c r="CA23" s="325" t="s">
        <v>179</v>
      </c>
      <c r="CB23" s="325" t="s">
        <v>179</v>
      </c>
      <c r="CC23" s="325" t="s">
        <v>179</v>
      </c>
      <c r="CD23" s="325" t="s">
        <v>179</v>
      </c>
      <c r="CE23" s="325" t="s">
        <v>179</v>
      </c>
      <c r="CF23" s="325" t="s">
        <v>179</v>
      </c>
      <c r="CG23" s="325" t="s">
        <v>179</v>
      </c>
      <c r="CH23" s="325" t="s">
        <v>179</v>
      </c>
      <c r="CI23" s="325" t="s">
        <v>179</v>
      </c>
      <c r="CJ23" s="325" t="s">
        <v>179</v>
      </c>
      <c r="CK23" s="325" t="s">
        <v>179</v>
      </c>
      <c r="CL23" s="325" t="s">
        <v>179</v>
      </c>
      <c r="CM23" s="325" t="s">
        <v>179</v>
      </c>
      <c r="CN23" s="325" t="s">
        <v>179</v>
      </c>
      <c r="CO23" s="325" t="s">
        <v>179</v>
      </c>
      <c r="CP23" s="325" t="s">
        <v>179</v>
      </c>
      <c r="CQ23" s="325" t="s">
        <v>179</v>
      </c>
      <c r="CR23" s="325" t="s">
        <v>179</v>
      </c>
      <c r="CS23" s="325" t="s">
        <v>179</v>
      </c>
      <c r="CT23" s="325" t="s">
        <v>179</v>
      </c>
      <c r="CU23" s="325" t="s">
        <v>179</v>
      </c>
      <c r="CV23" s="325" t="s">
        <v>179</v>
      </c>
      <c r="CW23" s="325" t="s">
        <v>179</v>
      </c>
      <c r="CX23" s="325" t="s">
        <v>179</v>
      </c>
      <c r="CY23" s="325" t="s">
        <v>179</v>
      </c>
      <c r="CZ23" s="325" t="s">
        <v>179</v>
      </c>
      <c r="DA23" s="325" t="s">
        <v>179</v>
      </c>
      <c r="DB23" s="325" t="s">
        <v>179</v>
      </c>
      <c r="DC23" s="325" t="s">
        <v>179</v>
      </c>
      <c r="DD23" s="325" t="s">
        <v>179</v>
      </c>
      <c r="DE23" s="325" t="s">
        <v>179</v>
      </c>
      <c r="DF23" s="325" t="s">
        <v>179</v>
      </c>
      <c r="DG23" s="325" t="s">
        <v>179</v>
      </c>
      <c r="DH23" s="325" t="s">
        <v>179</v>
      </c>
      <c r="DI23" s="325" t="s">
        <v>179</v>
      </c>
      <c r="DJ23" s="325" t="s">
        <v>179</v>
      </c>
      <c r="DK23" s="325" t="s">
        <v>179</v>
      </c>
      <c r="DL23" s="325" t="s">
        <v>179</v>
      </c>
      <c r="DM23" s="325" t="s">
        <v>179</v>
      </c>
      <c r="DN23" s="325" t="s">
        <v>179</v>
      </c>
      <c r="DO23" s="193" t="str">
        <f t="shared" ref="DO23:DS23" si="7">DI23</f>
        <v>-</v>
      </c>
      <c r="DP23" s="193" t="str">
        <f t="shared" si="7"/>
        <v>-</v>
      </c>
      <c r="DQ23" s="193" t="str">
        <f t="shared" si="7"/>
        <v>-</v>
      </c>
      <c r="DR23" s="193" t="str">
        <f t="shared" si="7"/>
        <v>-</v>
      </c>
      <c r="DS23" s="193" t="str">
        <f t="shared" si="7"/>
        <v>-</v>
      </c>
    </row>
    <row r="24" spans="1:123" x14ac:dyDescent="0.2">
      <c r="A24" s="78"/>
      <c r="B24" s="184"/>
      <c r="C24" s="181" t="s">
        <v>181</v>
      </c>
      <c r="D24" s="358">
        <f>'HTGR Relationships'!$D$11*'HTGR Levers &amp; Variables'!D8+'HTGR Relationships'!$E$11*'HTGR Levers &amp; Variables'!D9+'HTGR Relationships'!$F$11</f>
        <v>12</v>
      </c>
      <c r="E24" s="358">
        <f>'HTGR Relationships'!$D$11*'HTGR Levers &amp; Variables'!E8+'HTGR Relationships'!$E$11*'HTGR Levers &amp; Variables'!E9+'HTGR Relationships'!$F$11</f>
        <v>18</v>
      </c>
      <c r="F24" s="358">
        <f>'HTGR Relationships'!$D$11*'HTGR Levers &amp; Variables'!F8+'HTGR Relationships'!$E$11*'HTGR Levers &amp; Variables'!F9+'HTGR Relationships'!$F$11</f>
        <v>18</v>
      </c>
      <c r="G24" s="358">
        <f>'HTGR Relationships'!$D$11*'HTGR Levers &amp; Variables'!G8+'HTGR Relationships'!$E$11*'HTGR Levers &amp; Variables'!G9+'HTGR Relationships'!$F$11</f>
        <v>18</v>
      </c>
      <c r="H24" s="358">
        <f>'HTGR Relationships'!$D$11*'HTGR Levers &amp; Variables'!H8+'HTGR Relationships'!$E$11*'HTGR Levers &amp; Variables'!H9+'HTGR Relationships'!$F$11</f>
        <v>18</v>
      </c>
      <c r="I24" s="358">
        <f>'HTGR Relationships'!$D$11*'HTGR Levers &amp; Variables'!I8+'HTGR Relationships'!$E$11*'HTGR Levers &amp; Variables'!I9+'HTGR Relationships'!$F$11</f>
        <v>18</v>
      </c>
      <c r="J24" s="358">
        <f>'HTGR Relationships'!$D$11*'HTGR Levers &amp; Variables'!J8+'HTGR Relationships'!$E$11*'HTGR Levers &amp; Variables'!J9+'HTGR Relationships'!$F$11</f>
        <v>0</v>
      </c>
      <c r="K24" s="358">
        <f>'HTGR Relationships'!$D$11*'HTGR Levers &amp; Variables'!K8+'HTGR Relationships'!$E$11*'HTGR Levers &amp; Variables'!K9+'HTGR Relationships'!$F$11</f>
        <v>12</v>
      </c>
      <c r="L24" s="358">
        <f>'HTGR Relationships'!$D$11*'HTGR Levers &amp; Variables'!L8+'HTGR Relationships'!$E$11*'HTGR Levers &amp; Variables'!L9+'HTGR Relationships'!$F$11</f>
        <v>12</v>
      </c>
      <c r="M24" s="358">
        <f>'HTGR Relationships'!$D$11*'HTGR Levers &amp; Variables'!M8+'HTGR Relationships'!$E$11*'HTGR Levers &amp; Variables'!M9+'HTGR Relationships'!$F$11</f>
        <v>12</v>
      </c>
      <c r="N24" s="358">
        <f>'HTGR Relationships'!$D$11*'HTGR Levers &amp; Variables'!N8+'HTGR Relationships'!$E$11*'HTGR Levers &amp; Variables'!N9+'HTGR Relationships'!$F$11</f>
        <v>12</v>
      </c>
      <c r="O24" s="358">
        <f>'HTGR Relationships'!$D$11*'HTGR Levers &amp; Variables'!O8+'HTGR Relationships'!$E$11*'HTGR Levers &amp; Variables'!O9+'HTGR Relationships'!$F$11</f>
        <v>12</v>
      </c>
      <c r="P24" s="358">
        <f>'HTGR Relationships'!$D$11*'HTGR Levers &amp; Variables'!P8+'HTGR Relationships'!$E$11*'HTGR Levers &amp; Variables'!P9+'HTGR Relationships'!$F$11</f>
        <v>0</v>
      </c>
      <c r="Q24" s="358">
        <f>'HTGR Relationships'!$D$11*'HTGR Levers &amp; Variables'!Q8+'HTGR Relationships'!$E$11*'HTGR Levers &amp; Variables'!Q9+'HTGR Relationships'!$F$11</f>
        <v>12</v>
      </c>
      <c r="R24" s="358">
        <f>'HTGR Relationships'!$D$11*'HTGR Levers &amp; Variables'!R8+'HTGR Relationships'!$E$11*'HTGR Levers &amp; Variables'!R9+'HTGR Relationships'!$F$11</f>
        <v>12</v>
      </c>
      <c r="S24" s="358">
        <f>'HTGR Relationships'!$D$11*'HTGR Levers &amp; Variables'!S8+'HTGR Relationships'!$E$11*'HTGR Levers &amp; Variables'!S9+'HTGR Relationships'!$F$11</f>
        <v>12</v>
      </c>
      <c r="T24" s="358">
        <f>'HTGR Relationships'!$D$11*'HTGR Levers &amp; Variables'!T8+'HTGR Relationships'!$E$11*'HTGR Levers &amp; Variables'!T9+'HTGR Relationships'!$F$11</f>
        <v>12</v>
      </c>
      <c r="U24" s="358">
        <f>'HTGR Relationships'!$D$11*'HTGR Levers &amp; Variables'!U8+'HTGR Relationships'!$E$11*'HTGR Levers &amp; Variables'!U9+'HTGR Relationships'!$F$11</f>
        <v>12</v>
      </c>
      <c r="V24" s="358">
        <f>'HTGR Relationships'!$D$11*'HTGR Levers &amp; Variables'!V8+'HTGR Relationships'!$E$11*'HTGR Levers &amp; Variables'!V9+'HTGR Relationships'!$F$11</f>
        <v>0</v>
      </c>
      <c r="W24" s="358">
        <f>'HTGR Relationships'!$D$11*'HTGR Levers &amp; Variables'!W8+'HTGR Relationships'!$E$11*'HTGR Levers &amp; Variables'!W9+'HTGR Relationships'!$F$11</f>
        <v>12</v>
      </c>
      <c r="X24" s="358">
        <f>'HTGR Relationships'!$D$11*'HTGR Levers &amp; Variables'!X8+'HTGR Relationships'!$E$11*'HTGR Levers &amp; Variables'!X9+'HTGR Relationships'!$F$11</f>
        <v>12</v>
      </c>
      <c r="Y24" s="358">
        <f>'HTGR Relationships'!$D$11*'HTGR Levers &amp; Variables'!Y8+'HTGR Relationships'!$E$11*'HTGR Levers &amp; Variables'!Y9+'HTGR Relationships'!$F$11</f>
        <v>12</v>
      </c>
      <c r="Z24" s="358">
        <f>'HTGR Relationships'!$D$11*'HTGR Levers &amp; Variables'!Z8+'HTGR Relationships'!$E$11*'HTGR Levers &amp; Variables'!Z9+'HTGR Relationships'!$F$11</f>
        <v>12</v>
      </c>
      <c r="AA24" s="358">
        <f>'HTGR Relationships'!$D$11*'HTGR Levers &amp; Variables'!AA8+'HTGR Relationships'!$E$11*'HTGR Levers &amp; Variables'!AA9+'HTGR Relationships'!$F$11</f>
        <v>12</v>
      </c>
      <c r="AB24" s="358">
        <f>'HTGR Relationships'!$D$11*'HTGR Levers &amp; Variables'!AB8+'HTGR Relationships'!$E$11*'HTGR Levers &amp; Variables'!AB9+'HTGR Relationships'!$F$11</f>
        <v>0</v>
      </c>
      <c r="AC24" s="358">
        <f>'HTGR Relationships'!$D$11*'HTGR Levers &amp; Variables'!AC8+'HTGR Relationships'!$E$11*'HTGR Levers &amp; Variables'!AC9+'HTGR Relationships'!$F$11</f>
        <v>12</v>
      </c>
      <c r="AD24" s="358">
        <f>'HTGR Relationships'!$D$11*'HTGR Levers &amp; Variables'!AD8+'HTGR Relationships'!$E$11*'HTGR Levers &amp; Variables'!AD9+'HTGR Relationships'!$F$11</f>
        <v>12</v>
      </c>
      <c r="AE24" s="358">
        <f>'HTGR Relationships'!$D$11*'HTGR Levers &amp; Variables'!AE8+'HTGR Relationships'!$E$11*'HTGR Levers &amp; Variables'!AE9+'HTGR Relationships'!$F$11</f>
        <v>12</v>
      </c>
      <c r="AF24" s="358">
        <f>'HTGR Relationships'!$D$11*'HTGR Levers &amp; Variables'!AF8+'HTGR Relationships'!$E$11*'HTGR Levers &amp; Variables'!AF9+'HTGR Relationships'!$F$11</f>
        <v>12</v>
      </c>
      <c r="AG24" s="358">
        <f>'HTGR Relationships'!$D$11*'HTGR Levers &amp; Variables'!AG8+'HTGR Relationships'!$E$11*'HTGR Levers &amp; Variables'!AG9+'HTGR Relationships'!$F$11</f>
        <v>12</v>
      </c>
      <c r="AH24" s="358">
        <f>'HTGR Relationships'!$D$11*'HTGR Levers &amp; Variables'!AH8+'HTGR Relationships'!$E$11*'HTGR Levers &amp; Variables'!AH9+'HTGR Relationships'!$F$11</f>
        <v>0</v>
      </c>
      <c r="AI24" s="358">
        <f>'HTGR Relationships'!$D$11*'HTGR Levers &amp; Variables'!AI8+'HTGR Relationships'!$E$11*'HTGR Levers &amp; Variables'!AI9+'HTGR Relationships'!$F$11</f>
        <v>12</v>
      </c>
      <c r="AJ24" s="358">
        <f>'HTGR Relationships'!$D$11*'HTGR Levers &amp; Variables'!AJ8+'HTGR Relationships'!$E$11*'HTGR Levers &amp; Variables'!AJ9+'HTGR Relationships'!$F$11</f>
        <v>12</v>
      </c>
      <c r="AK24" s="358">
        <f>'HTGR Relationships'!$D$11*'HTGR Levers &amp; Variables'!AK8+'HTGR Relationships'!$E$11*'HTGR Levers &amp; Variables'!AK9+'HTGR Relationships'!$F$11</f>
        <v>12</v>
      </c>
      <c r="AL24" s="358">
        <f>'HTGR Relationships'!$D$11*'HTGR Levers &amp; Variables'!AL8+'HTGR Relationships'!$E$11*'HTGR Levers &amp; Variables'!AL9+'HTGR Relationships'!$F$11</f>
        <v>12</v>
      </c>
      <c r="AM24" s="358">
        <f>'HTGR Relationships'!$D$11*'HTGR Levers &amp; Variables'!AM8+'HTGR Relationships'!$E$11*'HTGR Levers &amp; Variables'!AM9+'HTGR Relationships'!$F$11</f>
        <v>12</v>
      </c>
      <c r="AN24" s="358">
        <f>'HTGR Relationships'!$D$11*'HTGR Levers &amp; Variables'!AN8+'HTGR Relationships'!$E$11*'HTGR Levers &amp; Variables'!AN9+'HTGR Relationships'!$F$11</f>
        <v>0</v>
      </c>
      <c r="AO24" s="358">
        <f>'HTGR Relationships'!$D$11*'HTGR Levers &amp; Variables'!AO8+'HTGR Relationships'!$E$11*'HTGR Levers &amp; Variables'!AO9+'HTGR Relationships'!$F$11</f>
        <v>12</v>
      </c>
      <c r="AP24" s="358">
        <f>'HTGR Relationships'!$D$11*'HTGR Levers &amp; Variables'!AP8+'HTGR Relationships'!$E$11*'HTGR Levers &amp; Variables'!AP9+'HTGR Relationships'!$F$11</f>
        <v>12</v>
      </c>
      <c r="AQ24" s="358">
        <f>'HTGR Relationships'!$D$11*'HTGR Levers &amp; Variables'!AQ8+'HTGR Relationships'!$E$11*'HTGR Levers &amp; Variables'!AQ9+'HTGR Relationships'!$F$11</f>
        <v>12</v>
      </c>
      <c r="AR24" s="358">
        <f>'HTGR Relationships'!$D$11*'HTGR Levers &amp; Variables'!AR8+'HTGR Relationships'!$E$11*'HTGR Levers &amp; Variables'!AR9+'HTGR Relationships'!$F$11</f>
        <v>12</v>
      </c>
      <c r="AS24" s="358">
        <f>'HTGR Relationships'!$D$11*'HTGR Levers &amp; Variables'!AS8+'HTGR Relationships'!$E$11*'HTGR Levers &amp; Variables'!AS9+'HTGR Relationships'!$F$11</f>
        <v>12</v>
      </c>
      <c r="AT24" s="358">
        <f>'HTGR Relationships'!$D$11*'HTGR Levers &amp; Variables'!AT8+'HTGR Relationships'!$E$11*'HTGR Levers &amp; Variables'!AT9+'HTGR Relationships'!$F$11</f>
        <v>0</v>
      </c>
      <c r="AU24" s="358">
        <f>'HTGR Relationships'!$D$11*'HTGR Levers &amp; Variables'!AU8+'HTGR Relationships'!$E$11*'HTGR Levers &amp; Variables'!AU9+'HTGR Relationships'!$F$11</f>
        <v>12</v>
      </c>
      <c r="AV24" s="358">
        <f>'HTGR Relationships'!$D$11*'HTGR Levers &amp; Variables'!AV8+'HTGR Relationships'!$E$11*'HTGR Levers &amp; Variables'!AV9+'HTGR Relationships'!$F$11</f>
        <v>12</v>
      </c>
      <c r="AW24" s="358">
        <f>'HTGR Relationships'!$D$11*'HTGR Levers &amp; Variables'!AW8+'HTGR Relationships'!$E$11*'HTGR Levers &amp; Variables'!AW9+'HTGR Relationships'!$F$11</f>
        <v>12</v>
      </c>
      <c r="AX24" s="358">
        <f>'HTGR Relationships'!$D$11*'HTGR Levers &amp; Variables'!AX8+'HTGR Relationships'!$E$11*'HTGR Levers &amp; Variables'!AX9+'HTGR Relationships'!$F$11</f>
        <v>12</v>
      </c>
      <c r="AY24" s="358">
        <f>'HTGR Relationships'!$D$11*'HTGR Levers &amp; Variables'!AY8+'HTGR Relationships'!$E$11*'HTGR Levers &amp; Variables'!AY9+'HTGR Relationships'!$F$11</f>
        <v>12</v>
      </c>
      <c r="AZ24" s="358">
        <f>'HTGR Relationships'!$D$11*'HTGR Levers &amp; Variables'!AZ8+'HTGR Relationships'!$E$11*'HTGR Levers &amp; Variables'!AZ9+'HTGR Relationships'!$F$11</f>
        <v>0</v>
      </c>
      <c r="BA24" s="358">
        <f>'HTGR Relationships'!$D$11*'HTGR Levers &amp; Variables'!BA8+'HTGR Relationships'!$E$11*'HTGR Levers &amp; Variables'!BA9+'HTGR Relationships'!$F$11</f>
        <v>12</v>
      </c>
      <c r="BB24" s="358">
        <f>'HTGR Relationships'!$D$11*'HTGR Levers &amp; Variables'!BB8+'HTGR Relationships'!$E$11*'HTGR Levers &amp; Variables'!BB9+'HTGR Relationships'!$F$11</f>
        <v>12</v>
      </c>
      <c r="BC24" s="358">
        <f>'HTGR Relationships'!$D$11*'HTGR Levers &amp; Variables'!BC8+'HTGR Relationships'!$E$11*'HTGR Levers &amp; Variables'!BC9+'HTGR Relationships'!$F$11</f>
        <v>12</v>
      </c>
      <c r="BD24" s="358">
        <f>'HTGR Relationships'!$D$11*'HTGR Levers &amp; Variables'!BD8+'HTGR Relationships'!$E$11*'HTGR Levers &amp; Variables'!BD9+'HTGR Relationships'!$F$11</f>
        <v>12</v>
      </c>
      <c r="BE24" s="358">
        <f>'HTGR Relationships'!$D$11*'HTGR Levers &amp; Variables'!BE8+'HTGR Relationships'!$E$11*'HTGR Levers &amp; Variables'!BE9+'HTGR Relationships'!$F$11</f>
        <v>12</v>
      </c>
      <c r="BF24" s="358">
        <f>'HTGR Relationships'!$D$11*'HTGR Levers &amp; Variables'!BF8+'HTGR Relationships'!$E$11*'HTGR Levers &amp; Variables'!BF9+'HTGR Relationships'!$F$11</f>
        <v>0</v>
      </c>
      <c r="BG24" s="358">
        <f>'HTGR Relationships'!$D$11*'HTGR Levers &amp; Variables'!BG8+'HTGR Relationships'!$E$11*'HTGR Levers &amp; Variables'!BG9+'HTGR Relationships'!$F$11</f>
        <v>12</v>
      </c>
      <c r="BH24" s="358">
        <f>'HTGR Relationships'!$D$11*'HTGR Levers &amp; Variables'!BH8+'HTGR Relationships'!$E$11*'HTGR Levers &amp; Variables'!BH9+'HTGR Relationships'!$F$11</f>
        <v>12</v>
      </c>
      <c r="BI24" s="358">
        <f>'HTGR Relationships'!$D$11*'HTGR Levers &amp; Variables'!BI8+'HTGR Relationships'!$E$11*'HTGR Levers &amp; Variables'!BI9+'HTGR Relationships'!$F$11</f>
        <v>12</v>
      </c>
      <c r="BJ24" s="358">
        <f>'HTGR Relationships'!$D$11*'HTGR Levers &amp; Variables'!BJ8+'HTGR Relationships'!$E$11*'HTGR Levers &amp; Variables'!BJ9+'HTGR Relationships'!$F$11</f>
        <v>12</v>
      </c>
      <c r="BK24" s="358">
        <f>'HTGR Relationships'!$D$11*'HTGR Levers &amp; Variables'!BK8+'HTGR Relationships'!$E$11*'HTGR Levers &amp; Variables'!BK9+'HTGR Relationships'!$F$11</f>
        <v>12</v>
      </c>
      <c r="BL24" s="358" t="e">
        <f>'HTGR Relationships'!$D$11*'HTGR Levers &amp; Variables'!BL8+'HTGR Relationships'!$E$11*'HTGR Levers &amp; Variables'!BL9+'HTGR Relationships'!$F$11</f>
        <v>#VALUE!</v>
      </c>
      <c r="BM24" s="358" t="e">
        <f>'HTGR Relationships'!$D$11*'HTGR Levers &amp; Variables'!BM8+'HTGR Relationships'!$E$11*'HTGR Levers &amp; Variables'!BM9+'HTGR Relationships'!$F$11</f>
        <v>#VALUE!</v>
      </c>
      <c r="BN24" s="358" t="e">
        <f>'HTGR Relationships'!$D$11*'HTGR Levers &amp; Variables'!BN8+'HTGR Relationships'!$E$11*'HTGR Levers &amp; Variables'!BN9+'HTGR Relationships'!$F$11</f>
        <v>#VALUE!</v>
      </c>
      <c r="BO24" s="358" t="e">
        <f>'HTGR Relationships'!$D$11*'HTGR Levers &amp; Variables'!BO8+'HTGR Relationships'!$E$11*'HTGR Levers &amp; Variables'!BO9+'HTGR Relationships'!$F$11</f>
        <v>#VALUE!</v>
      </c>
      <c r="BP24" s="358" t="e">
        <f>'HTGR Relationships'!$D$11*'HTGR Levers &amp; Variables'!BP8+'HTGR Relationships'!$E$11*'HTGR Levers &amp; Variables'!BP9+'HTGR Relationships'!$F$11</f>
        <v>#VALUE!</v>
      </c>
      <c r="BQ24" s="358" t="e">
        <f>'HTGR Relationships'!$D$11*'HTGR Levers &amp; Variables'!BQ8+'HTGR Relationships'!$E$11*'HTGR Levers &amp; Variables'!BQ9+'HTGR Relationships'!$F$11</f>
        <v>#VALUE!</v>
      </c>
      <c r="BR24" s="358" t="e">
        <f>'HTGR Relationships'!$D$11*'HTGR Levers &amp; Variables'!BR8+'HTGR Relationships'!$E$11*'HTGR Levers &amp; Variables'!BR9+'HTGR Relationships'!$F$11</f>
        <v>#VALUE!</v>
      </c>
      <c r="BS24" s="358" t="e">
        <f>'HTGR Relationships'!$D$11*'HTGR Levers &amp; Variables'!BS8+'HTGR Relationships'!$E$11*'HTGR Levers &amp; Variables'!BS9+'HTGR Relationships'!$F$11</f>
        <v>#VALUE!</v>
      </c>
      <c r="BT24" s="358" t="e">
        <f>'HTGR Relationships'!$D$11*'HTGR Levers &amp; Variables'!BT8+'HTGR Relationships'!$E$11*'HTGR Levers &amp; Variables'!BT9+'HTGR Relationships'!$F$11</f>
        <v>#VALUE!</v>
      </c>
      <c r="BU24" s="358" t="e">
        <f>'HTGR Relationships'!$D$11*'HTGR Levers &amp; Variables'!BU8+'HTGR Relationships'!$E$11*'HTGR Levers &amp; Variables'!BU9+'HTGR Relationships'!$F$11</f>
        <v>#VALUE!</v>
      </c>
      <c r="BV24" s="358" t="e">
        <f>'HTGR Relationships'!$D$11*'HTGR Levers &amp; Variables'!BV8+'HTGR Relationships'!$E$11*'HTGR Levers &amp; Variables'!BV9+'HTGR Relationships'!$F$11</f>
        <v>#VALUE!</v>
      </c>
      <c r="BW24" s="358" t="e">
        <f>'HTGR Relationships'!$D$11*'HTGR Levers &amp; Variables'!BW8+'HTGR Relationships'!$E$11*'HTGR Levers &amp; Variables'!BW9+'HTGR Relationships'!$F$11</f>
        <v>#VALUE!</v>
      </c>
      <c r="BX24" s="358" t="e">
        <f>'HTGR Relationships'!$D$11*'HTGR Levers &amp; Variables'!BX8+'HTGR Relationships'!$E$11*'HTGR Levers &amp; Variables'!BX9+'HTGR Relationships'!$F$11</f>
        <v>#VALUE!</v>
      </c>
      <c r="BY24" s="358" t="e">
        <f>'HTGR Relationships'!$D$11*'HTGR Levers &amp; Variables'!BY8+'HTGR Relationships'!$E$11*'HTGR Levers &amp; Variables'!BY9+'HTGR Relationships'!$F$11</f>
        <v>#VALUE!</v>
      </c>
      <c r="BZ24" s="358" t="e">
        <f>'HTGR Relationships'!$D$11*'HTGR Levers &amp; Variables'!BZ8+'HTGR Relationships'!$E$11*'HTGR Levers &amp; Variables'!BZ9+'HTGR Relationships'!$F$11</f>
        <v>#VALUE!</v>
      </c>
      <c r="CA24" s="358" t="e">
        <f>'HTGR Relationships'!$D$11*'HTGR Levers &amp; Variables'!CA8+'HTGR Relationships'!$E$11*'HTGR Levers &amp; Variables'!CA9+'HTGR Relationships'!$F$11</f>
        <v>#VALUE!</v>
      </c>
      <c r="CB24" s="358" t="e">
        <f>'HTGR Relationships'!$D$11*'HTGR Levers &amp; Variables'!CB8+'HTGR Relationships'!$E$11*'HTGR Levers &amp; Variables'!CB9+'HTGR Relationships'!$F$11</f>
        <v>#VALUE!</v>
      </c>
      <c r="CC24" s="358" t="e">
        <f>'HTGR Relationships'!$D$11*'HTGR Levers &amp; Variables'!CC8+'HTGR Relationships'!$E$11*'HTGR Levers &amp; Variables'!CC9+'HTGR Relationships'!$F$11</f>
        <v>#VALUE!</v>
      </c>
      <c r="CD24" s="358" t="e">
        <f>'HTGR Relationships'!$D$11*'HTGR Levers &amp; Variables'!CD8+'HTGR Relationships'!$E$11*'HTGR Levers &amp; Variables'!CD9+'HTGR Relationships'!$F$11</f>
        <v>#VALUE!</v>
      </c>
      <c r="CE24" s="358" t="e">
        <f>'HTGR Relationships'!$D$11*'HTGR Levers &amp; Variables'!CE8+'HTGR Relationships'!$E$11*'HTGR Levers &amp; Variables'!CE9+'HTGR Relationships'!$F$11</f>
        <v>#VALUE!</v>
      </c>
      <c r="CF24" s="358" t="e">
        <f>'HTGR Relationships'!$D$11*'HTGR Levers &amp; Variables'!CF8+'HTGR Relationships'!$E$11*'HTGR Levers &amp; Variables'!CF9+'HTGR Relationships'!$F$11</f>
        <v>#VALUE!</v>
      </c>
      <c r="CG24" s="358" t="e">
        <f>'HTGR Relationships'!$D$11*'HTGR Levers &amp; Variables'!CG8+'HTGR Relationships'!$E$11*'HTGR Levers &amp; Variables'!CG9+'HTGR Relationships'!$F$11</f>
        <v>#VALUE!</v>
      </c>
      <c r="CH24" s="358" t="e">
        <f>'HTGR Relationships'!$D$11*'HTGR Levers &amp; Variables'!CH8+'HTGR Relationships'!$E$11*'HTGR Levers &amp; Variables'!CH9+'HTGR Relationships'!$F$11</f>
        <v>#VALUE!</v>
      </c>
      <c r="CI24" s="358" t="e">
        <f>'HTGR Relationships'!$D$11*'HTGR Levers &amp; Variables'!CI8+'HTGR Relationships'!$E$11*'HTGR Levers &amp; Variables'!CI9+'HTGR Relationships'!$F$11</f>
        <v>#VALUE!</v>
      </c>
      <c r="CJ24" s="358" t="e">
        <f>'HTGR Relationships'!$D$11*'HTGR Levers &amp; Variables'!CJ8+'HTGR Relationships'!$E$11*'HTGR Levers &amp; Variables'!CJ9+'HTGR Relationships'!$F$11</f>
        <v>#VALUE!</v>
      </c>
      <c r="CK24" s="358" t="e">
        <f>'HTGR Relationships'!$D$11*'HTGR Levers &amp; Variables'!CK8+'HTGR Relationships'!$E$11*'HTGR Levers &amp; Variables'!CK9+'HTGR Relationships'!$F$11</f>
        <v>#VALUE!</v>
      </c>
      <c r="CL24" s="358" t="e">
        <f>'HTGR Relationships'!$D$11*'HTGR Levers &amp; Variables'!CL8+'HTGR Relationships'!$E$11*'HTGR Levers &amp; Variables'!CL9+'HTGR Relationships'!$F$11</f>
        <v>#VALUE!</v>
      </c>
      <c r="CM24" s="358" t="e">
        <f>'HTGR Relationships'!$D$11*'HTGR Levers &amp; Variables'!CM8+'HTGR Relationships'!$E$11*'HTGR Levers &amp; Variables'!CM9+'HTGR Relationships'!$F$11</f>
        <v>#VALUE!</v>
      </c>
      <c r="CN24" s="358" t="e">
        <f>'HTGR Relationships'!$D$11*'HTGR Levers &amp; Variables'!CN8+'HTGR Relationships'!$E$11*'HTGR Levers &amp; Variables'!CN9+'HTGR Relationships'!$F$11</f>
        <v>#VALUE!</v>
      </c>
      <c r="CO24" s="358" t="e">
        <f>'HTGR Relationships'!$D$11*'HTGR Levers &amp; Variables'!CO8+'HTGR Relationships'!$E$11*'HTGR Levers &amp; Variables'!CO9+'HTGR Relationships'!$F$11</f>
        <v>#VALUE!</v>
      </c>
      <c r="CP24" s="358" t="e">
        <f>'HTGR Relationships'!$D$11*'HTGR Levers &amp; Variables'!CP8+'HTGR Relationships'!$E$11*'HTGR Levers &amp; Variables'!CP9+'HTGR Relationships'!$F$11</f>
        <v>#VALUE!</v>
      </c>
      <c r="CQ24" s="358" t="e">
        <f>'HTGR Relationships'!$D$11*'HTGR Levers &amp; Variables'!CQ8+'HTGR Relationships'!$E$11*'HTGR Levers &amp; Variables'!CQ9+'HTGR Relationships'!$F$11</f>
        <v>#VALUE!</v>
      </c>
      <c r="CR24" s="358" t="e">
        <f>'HTGR Relationships'!$D$11*'HTGR Levers &amp; Variables'!CR8+'HTGR Relationships'!$E$11*'HTGR Levers &amp; Variables'!CR9+'HTGR Relationships'!$F$11</f>
        <v>#VALUE!</v>
      </c>
      <c r="CS24" s="358" t="e">
        <f>'HTGR Relationships'!$D$11*'HTGR Levers &amp; Variables'!CS8+'HTGR Relationships'!$E$11*'HTGR Levers &amp; Variables'!CS9+'HTGR Relationships'!$F$11</f>
        <v>#VALUE!</v>
      </c>
      <c r="CT24" s="358" t="e">
        <f>'HTGR Relationships'!$D$11*'HTGR Levers &amp; Variables'!CT8+'HTGR Relationships'!$E$11*'HTGR Levers &amp; Variables'!CT9+'HTGR Relationships'!$F$11</f>
        <v>#VALUE!</v>
      </c>
      <c r="CU24" s="358" t="e">
        <f>'HTGR Relationships'!$D$11*'HTGR Levers &amp; Variables'!CU8+'HTGR Relationships'!$E$11*'HTGR Levers &amp; Variables'!CU9+'HTGR Relationships'!$F$11</f>
        <v>#VALUE!</v>
      </c>
      <c r="CV24" s="358" t="e">
        <f>'HTGR Relationships'!$D$11*'HTGR Levers &amp; Variables'!CV8+'HTGR Relationships'!$E$11*'HTGR Levers &amp; Variables'!CV9+'HTGR Relationships'!$F$11</f>
        <v>#VALUE!</v>
      </c>
      <c r="CW24" s="358" t="e">
        <f>'HTGR Relationships'!$D$11*'HTGR Levers &amp; Variables'!CW8+'HTGR Relationships'!$E$11*'HTGR Levers &amp; Variables'!CW9+'HTGR Relationships'!$F$11</f>
        <v>#VALUE!</v>
      </c>
      <c r="CX24" s="358" t="e">
        <f>'HTGR Relationships'!$D$11*'HTGR Levers &amp; Variables'!CX8+'HTGR Relationships'!$E$11*'HTGR Levers &amp; Variables'!CX9+'HTGR Relationships'!$F$11</f>
        <v>#VALUE!</v>
      </c>
      <c r="CY24" s="358" t="e">
        <f>'HTGR Relationships'!$D$11*'HTGR Levers &amp; Variables'!CY8+'HTGR Relationships'!$E$11*'HTGR Levers &amp; Variables'!CY9+'HTGR Relationships'!$F$11</f>
        <v>#VALUE!</v>
      </c>
      <c r="CZ24" s="358" t="e">
        <f>'HTGR Relationships'!$D$11*'HTGR Levers &amp; Variables'!CZ8+'HTGR Relationships'!$E$11*'HTGR Levers &amp; Variables'!CZ9+'HTGR Relationships'!$F$11</f>
        <v>#VALUE!</v>
      </c>
      <c r="DA24" s="358" t="e">
        <f>'HTGR Relationships'!$D$11*'HTGR Levers &amp; Variables'!DA8+'HTGR Relationships'!$E$11*'HTGR Levers &amp; Variables'!DA9+'HTGR Relationships'!$F$11</f>
        <v>#VALUE!</v>
      </c>
      <c r="DB24" s="358" t="e">
        <f>'HTGR Relationships'!$D$11*'HTGR Levers &amp; Variables'!DB8+'HTGR Relationships'!$E$11*'HTGR Levers &amp; Variables'!DB9+'HTGR Relationships'!$F$11</f>
        <v>#VALUE!</v>
      </c>
      <c r="DC24" s="358" t="e">
        <f>'HTGR Relationships'!$D$11*'HTGR Levers &amp; Variables'!DC8+'HTGR Relationships'!$E$11*'HTGR Levers &amp; Variables'!DC9+'HTGR Relationships'!$F$11</f>
        <v>#VALUE!</v>
      </c>
      <c r="DD24" s="358" t="e">
        <f>'HTGR Relationships'!$D$11*'HTGR Levers &amp; Variables'!DD8+'HTGR Relationships'!$E$11*'HTGR Levers &amp; Variables'!DD9+'HTGR Relationships'!$F$11</f>
        <v>#VALUE!</v>
      </c>
      <c r="DE24" s="358" t="e">
        <f>'HTGR Relationships'!$D$11*'HTGR Levers &amp; Variables'!DE8+'HTGR Relationships'!$E$11*'HTGR Levers &amp; Variables'!DE9+'HTGR Relationships'!$F$11</f>
        <v>#VALUE!</v>
      </c>
      <c r="DF24" s="358" t="e">
        <f>'HTGR Relationships'!$D$11*'HTGR Levers &amp; Variables'!DF8+'HTGR Relationships'!$E$11*'HTGR Levers &amp; Variables'!DF9+'HTGR Relationships'!$F$11</f>
        <v>#VALUE!</v>
      </c>
      <c r="DG24" s="358" t="e">
        <f>'HTGR Relationships'!$D$11*'HTGR Levers &amp; Variables'!DG8+'HTGR Relationships'!$E$11*'HTGR Levers &amp; Variables'!DG9+'HTGR Relationships'!$F$11</f>
        <v>#VALUE!</v>
      </c>
      <c r="DH24" s="358" t="e">
        <f>'HTGR Relationships'!$D$11*'HTGR Levers &amp; Variables'!DH8+'HTGR Relationships'!$E$11*'HTGR Levers &amp; Variables'!DH9+'HTGR Relationships'!$F$11</f>
        <v>#VALUE!</v>
      </c>
      <c r="DI24" s="358" t="e">
        <f>'HTGR Relationships'!$D$11*'HTGR Levers &amp; Variables'!DI8+'HTGR Relationships'!$E$11*'HTGR Levers &amp; Variables'!DI9+'HTGR Relationships'!$F$11</f>
        <v>#VALUE!</v>
      </c>
      <c r="DJ24" s="358" t="e">
        <f>'HTGR Relationships'!$D$11*'HTGR Levers &amp; Variables'!DJ8+'HTGR Relationships'!$E$11*'HTGR Levers &amp; Variables'!DJ9+'HTGR Relationships'!$F$11</f>
        <v>#VALUE!</v>
      </c>
      <c r="DK24" s="358" t="e">
        <f>'HTGR Relationships'!$D$11*'HTGR Levers &amp; Variables'!DK8+'HTGR Relationships'!$E$11*'HTGR Levers &amp; Variables'!DK9+'HTGR Relationships'!$F$11</f>
        <v>#VALUE!</v>
      </c>
      <c r="DL24" s="358" t="e">
        <f>'HTGR Relationships'!$D$11*'HTGR Levers &amp; Variables'!DL8+'HTGR Relationships'!$E$11*'HTGR Levers &amp; Variables'!DL9+'HTGR Relationships'!$F$11</f>
        <v>#VALUE!</v>
      </c>
      <c r="DM24" s="358" t="e">
        <f>'HTGR Relationships'!$D$11*'HTGR Levers &amp; Variables'!DM8+'HTGR Relationships'!$E$11*'HTGR Levers &amp; Variables'!DM9+'HTGR Relationships'!$F$11</f>
        <v>#VALUE!</v>
      </c>
      <c r="DN24" s="358" t="e">
        <f>'HTGR Relationships'!$D$11*'HTGR Levers &amp; Variables'!DN8+'HTGR Relationships'!$E$11*'HTGR Levers &amp; Variables'!DN9+'HTGR Relationships'!$F$11</f>
        <v>#VALUE!</v>
      </c>
      <c r="DO24" s="358" t="e">
        <f>DO22*DO23</f>
        <v>#VALUE!</v>
      </c>
      <c r="DP24" s="358" t="e">
        <f>DP22*DP23</f>
        <v>#VALUE!</v>
      </c>
      <c r="DQ24" s="358" t="e">
        <f>DQ22*DQ23</f>
        <v>#VALUE!</v>
      </c>
      <c r="DR24" s="358" t="e">
        <f>DR22*DR23</f>
        <v>#VALUE!</v>
      </c>
      <c r="DS24" s="358" t="e">
        <f>DS22*DS23</f>
        <v>#VALUE!</v>
      </c>
    </row>
    <row r="25" spans="1:123" x14ac:dyDescent="0.2">
      <c r="A25" s="78"/>
      <c r="B25" s="175" t="s">
        <v>1586</v>
      </c>
      <c r="C25" s="176" t="s">
        <v>29</v>
      </c>
      <c r="D25" s="177">
        <f>'HTGR Relationships'!$D$14*'HTGR Levers &amp; Variables'!D11+'HTGR Relationships'!$E$14</f>
        <v>0.85499999999999998</v>
      </c>
      <c r="E25" s="178"/>
      <c r="F25" s="178"/>
      <c r="G25" s="178"/>
      <c r="H25" s="178"/>
      <c r="I25" s="178"/>
      <c r="J25" s="178">
        <f>'HTGR Relationships'!$D$14*'HTGR Levers &amp; Variables'!J11+'HTGR Relationships'!$E$14</f>
        <v>0.91299999999999992</v>
      </c>
      <c r="K25" s="178"/>
      <c r="L25" s="178"/>
      <c r="M25" s="178"/>
      <c r="N25" s="178"/>
      <c r="O25" s="178"/>
      <c r="P25" s="178">
        <f>'HTGR Relationships'!$D$14*'HTGR Levers &amp; Variables'!P11+'HTGR Relationships'!$E$14</f>
        <v>0.97099999999999997</v>
      </c>
      <c r="Q25" s="176"/>
      <c r="R25" s="176"/>
      <c r="S25" s="176"/>
      <c r="T25" s="176"/>
      <c r="U25" s="176"/>
      <c r="V25" s="178">
        <f>'HTGR Relationships'!$D$14*'HTGR Levers &amp; Variables'!V11+'HTGR Relationships'!$E$14</f>
        <v>1</v>
      </c>
      <c r="W25" s="176"/>
      <c r="X25" s="176"/>
      <c r="Y25" s="176"/>
      <c r="Z25" s="176"/>
      <c r="AA25" s="176"/>
      <c r="AB25" s="178">
        <f>'HTGR Relationships'!$D$14*'HTGR Levers &amp; Variables'!AB11+'HTGR Relationships'!$E$14</f>
        <v>1</v>
      </c>
      <c r="AC25" s="176"/>
      <c r="AD25" s="176"/>
      <c r="AE25" s="176"/>
      <c r="AF25" s="176"/>
      <c r="AG25" s="176"/>
      <c r="AH25" s="178">
        <f>'HTGR Relationships'!$D$14*'HTGR Levers &amp; Variables'!AH11+'HTGR Relationships'!$E$14</f>
        <v>1</v>
      </c>
      <c r="AI25" s="176"/>
      <c r="AJ25" s="176"/>
      <c r="AK25" s="176"/>
      <c r="AL25" s="176"/>
      <c r="AM25" s="176"/>
      <c r="AN25" s="178">
        <f>'HTGR Relationships'!$D$14*'HTGR Levers &amp; Variables'!AN11+'HTGR Relationships'!$E$14</f>
        <v>1</v>
      </c>
      <c r="AO25" s="176"/>
      <c r="AP25" s="176"/>
      <c r="AQ25" s="176"/>
      <c r="AR25" s="176"/>
      <c r="AS25" s="176"/>
      <c r="AT25" s="178">
        <f>'HTGR Relationships'!$D$14*'HTGR Levers &amp; Variables'!AT11+'HTGR Relationships'!$E$14</f>
        <v>1</v>
      </c>
      <c r="AU25" s="176"/>
      <c r="AV25" s="176"/>
      <c r="AW25" s="176"/>
      <c r="AX25" s="176"/>
      <c r="AY25" s="176"/>
      <c r="AZ25" s="178">
        <f>'HTGR Relationships'!$D$14*'HTGR Levers &amp; Variables'!AZ11+'HTGR Relationships'!$E$14</f>
        <v>1</v>
      </c>
      <c r="BA25" s="176"/>
      <c r="BB25" s="176"/>
      <c r="BC25" s="176"/>
      <c r="BD25" s="176"/>
      <c r="BE25" s="176"/>
      <c r="BF25" s="178">
        <f>'HTGR Relationships'!$D$14*'HTGR Levers &amp; Variables'!BF11+'HTGR Relationships'!$E$14</f>
        <v>1</v>
      </c>
      <c r="BG25" s="176"/>
      <c r="BH25" s="176"/>
      <c r="BI25" s="176"/>
      <c r="BJ25" s="176"/>
      <c r="BK25" s="176"/>
      <c r="BL25" s="178" t="e">
        <f>'HTGR Relationships'!$D$14*'HTGR Levers &amp; Variables'!BL11+'HTGR Relationships'!$E$14</f>
        <v>#VALUE!</v>
      </c>
      <c r="BM25" s="176"/>
      <c r="BN25" s="176"/>
      <c r="BO25" s="176"/>
      <c r="BP25" s="176"/>
      <c r="BQ25" s="176"/>
      <c r="BR25" s="178" t="e">
        <f>'HTGR Relationships'!$D$14*'HTGR Levers &amp; Variables'!BR11+'HTGR Relationships'!$E$14</f>
        <v>#VALUE!</v>
      </c>
      <c r="BS25" s="176"/>
      <c r="BT25" s="176"/>
      <c r="BU25" s="176"/>
      <c r="BV25" s="176"/>
      <c r="BW25" s="176"/>
      <c r="BX25" s="178" t="e">
        <f>'HTGR Relationships'!$D$14*'HTGR Levers &amp; Variables'!BX11+'HTGR Relationships'!$E$14</f>
        <v>#VALUE!</v>
      </c>
      <c r="BY25" s="176"/>
      <c r="BZ25" s="176"/>
      <c r="CA25" s="176"/>
      <c r="CB25" s="176"/>
      <c r="CC25" s="176"/>
      <c r="CD25" s="178" t="e">
        <f>'HTGR Relationships'!$D$14*'HTGR Levers &amp; Variables'!CD11+'HTGR Relationships'!$E$14</f>
        <v>#VALUE!</v>
      </c>
      <c r="CE25" s="176"/>
      <c r="CF25" s="176"/>
      <c r="CG25" s="176"/>
      <c r="CH25" s="176"/>
      <c r="CI25" s="176"/>
      <c r="CJ25" s="178" t="e">
        <f>'HTGR Relationships'!$D$14*'HTGR Levers &amp; Variables'!CJ11+'HTGR Relationships'!$E$14</f>
        <v>#VALUE!</v>
      </c>
      <c r="CK25" s="176"/>
      <c r="CL25" s="176"/>
      <c r="CM25" s="176"/>
      <c r="CN25" s="176"/>
      <c r="CO25" s="176"/>
      <c r="CP25" s="178" t="e">
        <f>'HTGR Relationships'!$D$14*'HTGR Levers &amp; Variables'!CP11+'HTGR Relationships'!$E$14</f>
        <v>#VALUE!</v>
      </c>
      <c r="CQ25" s="176"/>
      <c r="CR25" s="176"/>
      <c r="CS25" s="176"/>
      <c r="CT25" s="176"/>
      <c r="CU25" s="176"/>
      <c r="CV25" s="178" t="e">
        <f>'HTGR Relationships'!$D$14*'HTGR Levers &amp; Variables'!CV11+'HTGR Relationships'!$E$14</f>
        <v>#VALUE!</v>
      </c>
      <c r="CW25" s="176"/>
      <c r="CX25" s="176"/>
      <c r="CY25" s="176"/>
      <c r="CZ25" s="176"/>
      <c r="DA25" s="176"/>
      <c r="DB25" s="178" t="e">
        <f>'HTGR Relationships'!$D$14*'HTGR Levers &amp; Variables'!DB11+'HTGR Relationships'!$E$14</f>
        <v>#VALUE!</v>
      </c>
      <c r="DC25" s="176"/>
      <c r="DD25" s="176"/>
      <c r="DE25" s="176"/>
      <c r="DF25" s="176"/>
      <c r="DG25" s="176"/>
      <c r="DH25" s="178" t="e">
        <f>'HTGR Relationships'!$D$14*'HTGR Levers &amp; Variables'!DH11+'HTGR Relationships'!$E$14</f>
        <v>#VALUE!</v>
      </c>
      <c r="DI25" s="176"/>
      <c r="DJ25" s="176"/>
      <c r="DK25" s="176"/>
      <c r="DL25" s="176"/>
      <c r="DM25" s="176"/>
      <c r="DN25" s="179" t="e">
        <f>'HTGR Relationships'!$D$14*'HTGR Levers &amp; Variables'!DN11+'HTGR Relationships'!$E$14</f>
        <v>#VALUE!</v>
      </c>
    </row>
    <row r="26" spans="1:123" x14ac:dyDescent="0.2">
      <c r="A26" s="78"/>
      <c r="B26" s="180"/>
      <c r="C26" s="181" t="s">
        <v>182</v>
      </c>
      <c r="D26" s="357">
        <f>MAX(D25)</f>
        <v>0.85499999999999998</v>
      </c>
      <c r="E26" s="359"/>
      <c r="F26" s="359"/>
      <c r="G26" s="359"/>
      <c r="H26" s="359"/>
      <c r="I26" s="359"/>
      <c r="J26" s="359">
        <f>PRODUCT(J25)</f>
        <v>0.91299999999999992</v>
      </c>
      <c r="K26" s="359"/>
      <c r="L26" s="359"/>
      <c r="M26" s="359"/>
      <c r="N26" s="359"/>
      <c r="O26" s="359"/>
      <c r="P26" s="359">
        <f>PRODUCT(P25)</f>
        <v>0.97099999999999997</v>
      </c>
      <c r="Q26" s="181"/>
      <c r="R26" s="181"/>
      <c r="S26" s="181"/>
      <c r="T26" s="181"/>
      <c r="U26" s="181"/>
      <c r="V26" s="359">
        <f>PRODUCT(V25)</f>
        <v>1</v>
      </c>
      <c r="W26" s="181"/>
      <c r="X26" s="181"/>
      <c r="Y26" s="181"/>
      <c r="Z26" s="181"/>
      <c r="AA26" s="181"/>
      <c r="AB26" s="359">
        <f>PRODUCT(AB25)</f>
        <v>1</v>
      </c>
      <c r="AC26" s="181"/>
      <c r="AD26" s="181"/>
      <c r="AE26" s="181"/>
      <c r="AF26" s="181"/>
      <c r="AG26" s="181"/>
      <c r="AH26" s="359">
        <f>PRODUCT(AH25)</f>
        <v>1</v>
      </c>
      <c r="AI26" s="181"/>
      <c r="AJ26" s="181"/>
      <c r="AK26" s="181"/>
      <c r="AL26" s="181"/>
      <c r="AM26" s="181"/>
      <c r="AN26" s="359">
        <f>PRODUCT(AN25)</f>
        <v>1</v>
      </c>
      <c r="AO26" s="181"/>
      <c r="AP26" s="181"/>
      <c r="AQ26" s="181"/>
      <c r="AR26" s="181"/>
      <c r="AS26" s="181"/>
      <c r="AT26" s="359">
        <f>PRODUCT(AT25)</f>
        <v>1</v>
      </c>
      <c r="AU26" s="181"/>
      <c r="AV26" s="181"/>
      <c r="AW26" s="181"/>
      <c r="AX26" s="181"/>
      <c r="AY26" s="181"/>
      <c r="AZ26" s="359">
        <f>PRODUCT(AZ25)</f>
        <v>1</v>
      </c>
      <c r="BA26" s="181"/>
      <c r="BB26" s="181"/>
      <c r="BC26" s="181"/>
      <c r="BD26" s="181"/>
      <c r="BE26" s="181"/>
      <c r="BF26" s="359">
        <f>PRODUCT(BF25)</f>
        <v>1</v>
      </c>
      <c r="BG26" s="181"/>
      <c r="BH26" s="181"/>
      <c r="BI26" s="181"/>
      <c r="BJ26" s="181"/>
      <c r="BK26" s="181"/>
      <c r="BL26" s="359" t="e">
        <f>PRODUCT(BL25)</f>
        <v>#VALUE!</v>
      </c>
      <c r="BM26" s="181"/>
      <c r="BN26" s="181"/>
      <c r="BO26" s="181"/>
      <c r="BP26" s="181"/>
      <c r="BQ26" s="181"/>
      <c r="BR26" s="359" t="e">
        <f>PRODUCT(BR25)</f>
        <v>#VALUE!</v>
      </c>
      <c r="BS26" s="181"/>
      <c r="BT26" s="181"/>
      <c r="BU26" s="181"/>
      <c r="BV26" s="181"/>
      <c r="BW26" s="181"/>
      <c r="BX26" s="359" t="e">
        <f>PRODUCT(BX25)</f>
        <v>#VALUE!</v>
      </c>
      <c r="BY26" s="181"/>
      <c r="BZ26" s="181"/>
      <c r="CA26" s="181"/>
      <c r="CB26" s="181"/>
      <c r="CC26" s="181"/>
      <c r="CD26" s="359" t="e">
        <f>PRODUCT(CD25)</f>
        <v>#VALUE!</v>
      </c>
      <c r="CE26" s="181"/>
      <c r="CF26" s="181"/>
      <c r="CG26" s="181"/>
      <c r="CH26" s="181"/>
      <c r="CI26" s="181"/>
      <c r="CJ26" s="359" t="e">
        <f>PRODUCT(CJ25)</f>
        <v>#VALUE!</v>
      </c>
      <c r="CK26" s="181"/>
      <c r="CL26" s="181"/>
      <c r="CM26" s="181"/>
      <c r="CN26" s="181"/>
      <c r="CO26" s="181"/>
      <c r="CP26" s="359" t="e">
        <f>PRODUCT(CP25)</f>
        <v>#VALUE!</v>
      </c>
      <c r="CQ26" s="181"/>
      <c r="CR26" s="181"/>
      <c r="CS26" s="181"/>
      <c r="CT26" s="181"/>
      <c r="CU26" s="181"/>
      <c r="CV26" s="359" t="e">
        <f>PRODUCT(CV25)</f>
        <v>#VALUE!</v>
      </c>
      <c r="CW26" s="181"/>
      <c r="CX26" s="181"/>
      <c r="CY26" s="181"/>
      <c r="CZ26" s="181"/>
      <c r="DA26" s="181"/>
      <c r="DB26" s="359" t="e">
        <f>PRODUCT(DB25)</f>
        <v>#VALUE!</v>
      </c>
      <c r="DC26" s="181"/>
      <c r="DD26" s="181"/>
      <c r="DE26" s="181"/>
      <c r="DF26" s="181"/>
      <c r="DG26" s="181"/>
      <c r="DH26" s="359" t="e">
        <f>PRODUCT(DH25)</f>
        <v>#VALUE!</v>
      </c>
      <c r="DI26" s="181"/>
      <c r="DJ26" s="181"/>
      <c r="DK26" s="181"/>
      <c r="DL26" s="181"/>
      <c r="DM26" s="181"/>
      <c r="DN26" s="360" t="e">
        <f>PRODUCT(DN25)</f>
        <v>#VALUE!</v>
      </c>
    </row>
    <row r="27" spans="1:123" ht="17" x14ac:dyDescent="0.2">
      <c r="A27" s="78"/>
      <c r="B27" s="185" t="s">
        <v>183</v>
      </c>
      <c r="C27" s="176" t="s">
        <v>184</v>
      </c>
      <c r="D27" s="186">
        <f>'HTGR NOAK calcs'!B10</f>
        <v>0.66228560040458218</v>
      </c>
      <c r="E27" s="187">
        <f>'HTGR NOAK calcs'!C10</f>
        <v>0.54416175731938421</v>
      </c>
      <c r="F27" s="187">
        <f>'HTGR NOAK calcs'!D10</f>
        <v>0</v>
      </c>
      <c r="G27" s="187">
        <f>'HTGR NOAK calcs'!E10</f>
        <v>0</v>
      </c>
      <c r="H27" s="187">
        <f>'HTGR NOAK calcs'!F10</f>
        <v>0</v>
      </c>
      <c r="I27" s="187">
        <f>'HTGR NOAK calcs'!G10</f>
        <v>0</v>
      </c>
      <c r="J27" s="187">
        <f>D27</f>
        <v>0.66228560040458218</v>
      </c>
      <c r="K27" s="178">
        <f t="shared" ref="K27:BV28" si="8">E27</f>
        <v>0.54416175731938421</v>
      </c>
      <c r="L27" s="178">
        <f t="shared" si="8"/>
        <v>0</v>
      </c>
      <c r="M27" s="178">
        <f t="shared" si="8"/>
        <v>0</v>
      </c>
      <c r="N27" s="178">
        <f t="shared" si="8"/>
        <v>0</v>
      </c>
      <c r="O27" s="178">
        <f t="shared" si="8"/>
        <v>0</v>
      </c>
      <c r="P27" s="187">
        <f t="shared" si="8"/>
        <v>0.66228560040458218</v>
      </c>
      <c r="Q27" s="176">
        <f t="shared" si="8"/>
        <v>0.54416175731938421</v>
      </c>
      <c r="R27" s="176">
        <f t="shared" si="8"/>
        <v>0</v>
      </c>
      <c r="S27" s="176">
        <f t="shared" si="8"/>
        <v>0</v>
      </c>
      <c r="T27" s="176">
        <f t="shared" si="8"/>
        <v>0</v>
      </c>
      <c r="U27" s="176">
        <f t="shared" si="8"/>
        <v>0</v>
      </c>
      <c r="V27" s="187">
        <f t="shared" si="8"/>
        <v>0.66228560040458218</v>
      </c>
      <c r="W27" s="176">
        <f t="shared" si="8"/>
        <v>0.54416175731938421</v>
      </c>
      <c r="X27" s="176">
        <f t="shared" si="8"/>
        <v>0</v>
      </c>
      <c r="Y27" s="176">
        <f t="shared" si="8"/>
        <v>0</v>
      </c>
      <c r="Z27" s="176">
        <f t="shared" si="8"/>
        <v>0</v>
      </c>
      <c r="AA27" s="176">
        <f t="shared" si="8"/>
        <v>0</v>
      </c>
      <c r="AB27" s="187">
        <f t="shared" si="8"/>
        <v>0.66228560040458218</v>
      </c>
      <c r="AC27" s="176">
        <f t="shared" si="8"/>
        <v>0.54416175731938421</v>
      </c>
      <c r="AD27" s="176">
        <f t="shared" si="8"/>
        <v>0</v>
      </c>
      <c r="AE27" s="176">
        <f t="shared" si="8"/>
        <v>0</v>
      </c>
      <c r="AF27" s="176">
        <f t="shared" si="8"/>
        <v>0</v>
      </c>
      <c r="AG27" s="176">
        <f t="shared" si="8"/>
        <v>0</v>
      </c>
      <c r="AH27" s="187">
        <f t="shared" si="8"/>
        <v>0.66228560040458218</v>
      </c>
      <c r="AI27" s="176">
        <f t="shared" si="8"/>
        <v>0.54416175731938421</v>
      </c>
      <c r="AJ27" s="176">
        <f t="shared" si="8"/>
        <v>0</v>
      </c>
      <c r="AK27" s="176">
        <f t="shared" si="8"/>
        <v>0</v>
      </c>
      <c r="AL27" s="176">
        <f t="shared" si="8"/>
        <v>0</v>
      </c>
      <c r="AM27" s="176">
        <f t="shared" si="8"/>
        <v>0</v>
      </c>
      <c r="AN27" s="187">
        <f t="shared" si="8"/>
        <v>0.66228560040458218</v>
      </c>
      <c r="AO27" s="176">
        <f t="shared" si="8"/>
        <v>0.54416175731938421</v>
      </c>
      <c r="AP27" s="176">
        <f t="shared" si="8"/>
        <v>0</v>
      </c>
      <c r="AQ27" s="176">
        <f t="shared" si="8"/>
        <v>0</v>
      </c>
      <c r="AR27" s="176">
        <f t="shared" si="8"/>
        <v>0</v>
      </c>
      <c r="AS27" s="176">
        <f t="shared" si="8"/>
        <v>0</v>
      </c>
      <c r="AT27" s="187">
        <f t="shared" si="8"/>
        <v>0.66228560040458218</v>
      </c>
      <c r="AU27" s="176">
        <f t="shared" si="8"/>
        <v>0.54416175731938421</v>
      </c>
      <c r="AV27" s="176">
        <f t="shared" si="8"/>
        <v>0</v>
      </c>
      <c r="AW27" s="176">
        <f t="shared" si="8"/>
        <v>0</v>
      </c>
      <c r="AX27" s="176">
        <f t="shared" si="8"/>
        <v>0</v>
      </c>
      <c r="AY27" s="176">
        <f t="shared" si="8"/>
        <v>0</v>
      </c>
      <c r="AZ27" s="187">
        <f t="shared" si="8"/>
        <v>0.66228560040458218</v>
      </c>
      <c r="BA27" s="176">
        <f t="shared" si="8"/>
        <v>0.54416175731938421</v>
      </c>
      <c r="BB27" s="176">
        <f t="shared" si="8"/>
        <v>0</v>
      </c>
      <c r="BC27" s="176">
        <f t="shared" si="8"/>
        <v>0</v>
      </c>
      <c r="BD27" s="176">
        <f t="shared" si="8"/>
        <v>0</v>
      </c>
      <c r="BE27" s="176">
        <f t="shared" si="8"/>
        <v>0</v>
      </c>
      <c r="BF27" s="187">
        <f t="shared" si="8"/>
        <v>0.66228560040458218</v>
      </c>
      <c r="BG27" s="176">
        <f t="shared" si="8"/>
        <v>0.54416175731938421</v>
      </c>
      <c r="BH27" s="176">
        <f t="shared" si="8"/>
        <v>0</v>
      </c>
      <c r="BI27" s="176">
        <f t="shared" si="8"/>
        <v>0</v>
      </c>
      <c r="BJ27" s="176">
        <f t="shared" si="8"/>
        <v>0</v>
      </c>
      <c r="BK27" s="176">
        <f t="shared" si="8"/>
        <v>0</v>
      </c>
      <c r="BL27" s="187">
        <f t="shared" si="8"/>
        <v>0.66228560040458218</v>
      </c>
      <c r="BM27" s="176">
        <f t="shared" si="8"/>
        <v>0.54416175731938421</v>
      </c>
      <c r="BN27" s="176">
        <f t="shared" si="8"/>
        <v>0</v>
      </c>
      <c r="BO27" s="176">
        <f t="shared" si="8"/>
        <v>0</v>
      </c>
      <c r="BP27" s="176">
        <f t="shared" si="8"/>
        <v>0</v>
      </c>
      <c r="BQ27" s="176">
        <f t="shared" si="8"/>
        <v>0</v>
      </c>
      <c r="BR27" s="187">
        <f t="shared" si="8"/>
        <v>0.66228560040458218</v>
      </c>
      <c r="BS27" s="176">
        <f t="shared" si="8"/>
        <v>0.54416175731938421</v>
      </c>
      <c r="BT27" s="176">
        <f t="shared" si="8"/>
        <v>0</v>
      </c>
      <c r="BU27" s="176">
        <f t="shared" si="8"/>
        <v>0</v>
      </c>
      <c r="BV27" s="176">
        <f t="shared" si="8"/>
        <v>0</v>
      </c>
      <c r="BW27" s="176">
        <f t="shared" ref="BW27:DS28" si="9">BQ27</f>
        <v>0</v>
      </c>
      <c r="BX27" s="187">
        <f t="shared" si="9"/>
        <v>0.66228560040458218</v>
      </c>
      <c r="BY27" s="176">
        <f t="shared" si="9"/>
        <v>0.54416175731938421</v>
      </c>
      <c r="BZ27" s="176">
        <f t="shared" si="9"/>
        <v>0</v>
      </c>
      <c r="CA27" s="176">
        <f t="shared" si="9"/>
        <v>0</v>
      </c>
      <c r="CB27" s="176">
        <f t="shared" si="9"/>
        <v>0</v>
      </c>
      <c r="CC27" s="176">
        <f t="shared" si="9"/>
        <v>0</v>
      </c>
      <c r="CD27" s="187">
        <f t="shared" si="9"/>
        <v>0.66228560040458218</v>
      </c>
      <c r="CE27" s="176">
        <f t="shared" si="9"/>
        <v>0.54416175731938421</v>
      </c>
      <c r="CF27" s="176">
        <f t="shared" si="9"/>
        <v>0</v>
      </c>
      <c r="CG27" s="176">
        <f t="shared" si="9"/>
        <v>0</v>
      </c>
      <c r="CH27" s="176">
        <f t="shared" si="9"/>
        <v>0</v>
      </c>
      <c r="CI27" s="176">
        <f t="shared" si="9"/>
        <v>0</v>
      </c>
      <c r="CJ27" s="187">
        <f t="shared" si="9"/>
        <v>0.66228560040458218</v>
      </c>
      <c r="CK27" s="176">
        <f t="shared" si="9"/>
        <v>0.54416175731938421</v>
      </c>
      <c r="CL27" s="176">
        <f t="shared" si="9"/>
        <v>0</v>
      </c>
      <c r="CM27" s="176">
        <f t="shared" si="9"/>
        <v>0</v>
      </c>
      <c r="CN27" s="176">
        <f t="shared" si="9"/>
        <v>0</v>
      </c>
      <c r="CO27" s="176">
        <f t="shared" si="9"/>
        <v>0</v>
      </c>
      <c r="CP27" s="187">
        <f t="shared" si="9"/>
        <v>0.66228560040458218</v>
      </c>
      <c r="CQ27" s="176">
        <f t="shared" si="9"/>
        <v>0.54416175731938421</v>
      </c>
      <c r="CR27" s="176">
        <f t="shared" si="9"/>
        <v>0</v>
      </c>
      <c r="CS27" s="176">
        <f t="shared" si="9"/>
        <v>0</v>
      </c>
      <c r="CT27" s="176">
        <f t="shared" si="9"/>
        <v>0</v>
      </c>
      <c r="CU27" s="176">
        <f t="shared" si="9"/>
        <v>0</v>
      </c>
      <c r="CV27" s="187">
        <f t="shared" si="9"/>
        <v>0.66228560040458218</v>
      </c>
      <c r="CW27" s="176">
        <f t="shared" si="9"/>
        <v>0.54416175731938421</v>
      </c>
      <c r="CX27" s="176">
        <f t="shared" si="9"/>
        <v>0</v>
      </c>
      <c r="CY27" s="176">
        <f t="shared" si="9"/>
        <v>0</v>
      </c>
      <c r="CZ27" s="176">
        <f t="shared" si="9"/>
        <v>0</v>
      </c>
      <c r="DA27" s="176">
        <f t="shared" si="9"/>
        <v>0</v>
      </c>
      <c r="DB27" s="187">
        <f t="shared" si="9"/>
        <v>0.66228560040458218</v>
      </c>
      <c r="DC27" s="176">
        <f t="shared" si="9"/>
        <v>0.54416175731938421</v>
      </c>
      <c r="DD27" s="176">
        <f t="shared" si="9"/>
        <v>0</v>
      </c>
      <c r="DE27" s="176">
        <f t="shared" si="9"/>
        <v>0</v>
      </c>
      <c r="DF27" s="176">
        <f t="shared" si="9"/>
        <v>0</v>
      </c>
      <c r="DG27" s="176">
        <f t="shared" si="9"/>
        <v>0</v>
      </c>
      <c r="DH27" s="187">
        <f t="shared" si="9"/>
        <v>0.66228560040458218</v>
      </c>
      <c r="DI27" s="176">
        <f t="shared" si="9"/>
        <v>0.54416175731938421</v>
      </c>
      <c r="DJ27" s="176">
        <f t="shared" si="9"/>
        <v>0</v>
      </c>
      <c r="DK27" s="176">
        <f t="shared" si="9"/>
        <v>0</v>
      </c>
      <c r="DL27" s="176">
        <f t="shared" si="9"/>
        <v>0</v>
      </c>
      <c r="DM27" s="176">
        <f t="shared" si="9"/>
        <v>0</v>
      </c>
      <c r="DN27" s="188">
        <f t="shared" si="9"/>
        <v>0.66228560040458218</v>
      </c>
      <c r="DO27">
        <f t="shared" si="9"/>
        <v>0.54416175731938421</v>
      </c>
      <c r="DP27">
        <f t="shared" si="9"/>
        <v>0</v>
      </c>
      <c r="DQ27">
        <f t="shared" si="9"/>
        <v>0</v>
      </c>
      <c r="DR27">
        <f t="shared" si="9"/>
        <v>0</v>
      </c>
      <c r="DS27">
        <f t="shared" si="9"/>
        <v>0</v>
      </c>
    </row>
    <row r="28" spans="1:123" x14ac:dyDescent="0.2">
      <c r="A28" s="78"/>
      <c r="B28" s="361"/>
      <c r="C28" s="181" t="s">
        <v>185</v>
      </c>
      <c r="D28" s="189">
        <f>'HTGR NOAK calcs'!C10</f>
        <v>0.54416175731938421</v>
      </c>
      <c r="E28" s="190">
        <f>'HTGR NOAK calcs'!D10</f>
        <v>0</v>
      </c>
      <c r="F28" s="190">
        <f>'HTGR NOAK calcs'!E10</f>
        <v>0</v>
      </c>
      <c r="G28" s="190">
        <f>'HTGR NOAK calcs'!F10</f>
        <v>0</v>
      </c>
      <c r="H28" s="190">
        <f>'HTGR NOAK calcs'!G10</f>
        <v>0</v>
      </c>
      <c r="I28" s="190">
        <f>'HTGR NOAK calcs'!H10</f>
        <v>0</v>
      </c>
      <c r="J28" s="190">
        <f>D28</f>
        <v>0.54416175731938421</v>
      </c>
      <c r="K28" s="191">
        <f t="shared" si="8"/>
        <v>0</v>
      </c>
      <c r="L28" s="191">
        <f t="shared" si="8"/>
        <v>0</v>
      </c>
      <c r="M28" s="191">
        <f t="shared" si="8"/>
        <v>0</v>
      </c>
      <c r="N28" s="191">
        <f t="shared" si="8"/>
        <v>0</v>
      </c>
      <c r="O28" s="191">
        <f t="shared" si="8"/>
        <v>0</v>
      </c>
      <c r="P28" s="190">
        <f t="shared" si="8"/>
        <v>0.54416175731938421</v>
      </c>
      <c r="Q28" s="181">
        <f t="shared" si="8"/>
        <v>0</v>
      </c>
      <c r="R28" s="181">
        <f t="shared" si="8"/>
        <v>0</v>
      </c>
      <c r="S28" s="181">
        <f t="shared" si="8"/>
        <v>0</v>
      </c>
      <c r="T28" s="181">
        <f t="shared" si="8"/>
        <v>0</v>
      </c>
      <c r="U28" s="181">
        <f t="shared" si="8"/>
        <v>0</v>
      </c>
      <c r="V28" s="190">
        <f t="shared" si="8"/>
        <v>0.54416175731938421</v>
      </c>
      <c r="W28" s="181">
        <f t="shared" si="8"/>
        <v>0</v>
      </c>
      <c r="X28" s="181">
        <f t="shared" si="8"/>
        <v>0</v>
      </c>
      <c r="Y28" s="181">
        <f t="shared" si="8"/>
        <v>0</v>
      </c>
      <c r="Z28" s="181">
        <f t="shared" si="8"/>
        <v>0</v>
      </c>
      <c r="AA28" s="181">
        <f t="shared" si="8"/>
        <v>0</v>
      </c>
      <c r="AB28" s="190">
        <f t="shared" si="8"/>
        <v>0.54416175731938421</v>
      </c>
      <c r="AC28" s="181">
        <f t="shared" si="8"/>
        <v>0</v>
      </c>
      <c r="AD28" s="181">
        <f t="shared" si="8"/>
        <v>0</v>
      </c>
      <c r="AE28" s="181">
        <f t="shared" si="8"/>
        <v>0</v>
      </c>
      <c r="AF28" s="181">
        <f t="shared" si="8"/>
        <v>0</v>
      </c>
      <c r="AG28" s="181">
        <f t="shared" si="8"/>
        <v>0</v>
      </c>
      <c r="AH28" s="190">
        <f t="shared" si="8"/>
        <v>0.54416175731938421</v>
      </c>
      <c r="AI28" s="181">
        <f t="shared" si="8"/>
        <v>0</v>
      </c>
      <c r="AJ28" s="181">
        <f t="shared" si="8"/>
        <v>0</v>
      </c>
      <c r="AK28" s="181">
        <f t="shared" si="8"/>
        <v>0</v>
      </c>
      <c r="AL28" s="181">
        <f t="shared" si="8"/>
        <v>0</v>
      </c>
      <c r="AM28" s="181">
        <f t="shared" si="8"/>
        <v>0</v>
      </c>
      <c r="AN28" s="190">
        <f t="shared" si="8"/>
        <v>0.54416175731938421</v>
      </c>
      <c r="AO28" s="181">
        <f t="shared" si="8"/>
        <v>0</v>
      </c>
      <c r="AP28" s="181">
        <f t="shared" si="8"/>
        <v>0</v>
      </c>
      <c r="AQ28" s="181">
        <f t="shared" si="8"/>
        <v>0</v>
      </c>
      <c r="AR28" s="181">
        <f t="shared" si="8"/>
        <v>0</v>
      </c>
      <c r="AS28" s="181">
        <f t="shared" si="8"/>
        <v>0</v>
      </c>
      <c r="AT28" s="190">
        <f t="shared" si="8"/>
        <v>0.54416175731938421</v>
      </c>
      <c r="AU28" s="181">
        <f t="shared" si="8"/>
        <v>0</v>
      </c>
      <c r="AV28" s="181">
        <f t="shared" si="8"/>
        <v>0</v>
      </c>
      <c r="AW28" s="181">
        <f t="shared" si="8"/>
        <v>0</v>
      </c>
      <c r="AX28" s="181">
        <f t="shared" si="8"/>
        <v>0</v>
      </c>
      <c r="AY28" s="181">
        <f t="shared" si="8"/>
        <v>0</v>
      </c>
      <c r="AZ28" s="190">
        <f t="shared" si="8"/>
        <v>0.54416175731938421</v>
      </c>
      <c r="BA28" s="181">
        <f t="shared" si="8"/>
        <v>0</v>
      </c>
      <c r="BB28" s="181">
        <f t="shared" si="8"/>
        <v>0</v>
      </c>
      <c r="BC28" s="181">
        <f t="shared" si="8"/>
        <v>0</v>
      </c>
      <c r="BD28" s="181">
        <f t="shared" si="8"/>
        <v>0</v>
      </c>
      <c r="BE28" s="181">
        <f t="shared" si="8"/>
        <v>0</v>
      </c>
      <c r="BF28" s="190">
        <f t="shared" si="8"/>
        <v>0.54416175731938421</v>
      </c>
      <c r="BG28" s="181">
        <f t="shared" si="8"/>
        <v>0</v>
      </c>
      <c r="BH28" s="181">
        <f t="shared" si="8"/>
        <v>0</v>
      </c>
      <c r="BI28" s="181">
        <f t="shared" si="8"/>
        <v>0</v>
      </c>
      <c r="BJ28" s="181">
        <f t="shared" si="8"/>
        <v>0</v>
      </c>
      <c r="BK28" s="181">
        <f t="shared" si="8"/>
        <v>0</v>
      </c>
      <c r="BL28" s="190">
        <f t="shared" si="8"/>
        <v>0.54416175731938421</v>
      </c>
      <c r="BM28" s="181">
        <f t="shared" si="8"/>
        <v>0</v>
      </c>
      <c r="BN28" s="181">
        <f t="shared" si="8"/>
        <v>0</v>
      </c>
      <c r="BO28" s="181">
        <f t="shared" si="8"/>
        <v>0</v>
      </c>
      <c r="BP28" s="181">
        <f t="shared" si="8"/>
        <v>0</v>
      </c>
      <c r="BQ28" s="181">
        <f t="shared" si="8"/>
        <v>0</v>
      </c>
      <c r="BR28" s="190">
        <f t="shared" si="8"/>
        <v>0.54416175731938421</v>
      </c>
      <c r="BS28" s="181">
        <f t="shared" si="8"/>
        <v>0</v>
      </c>
      <c r="BT28" s="181">
        <f t="shared" si="8"/>
        <v>0</v>
      </c>
      <c r="BU28" s="181">
        <f t="shared" si="8"/>
        <v>0</v>
      </c>
      <c r="BV28" s="181">
        <f t="shared" si="8"/>
        <v>0</v>
      </c>
      <c r="BW28" s="181">
        <f t="shared" si="9"/>
        <v>0</v>
      </c>
      <c r="BX28" s="190">
        <f t="shared" si="9"/>
        <v>0.54416175731938421</v>
      </c>
      <c r="BY28" s="181">
        <f t="shared" si="9"/>
        <v>0</v>
      </c>
      <c r="BZ28" s="181">
        <f t="shared" si="9"/>
        <v>0</v>
      </c>
      <c r="CA28" s="181">
        <f t="shared" si="9"/>
        <v>0</v>
      </c>
      <c r="CB28" s="181">
        <f t="shared" si="9"/>
        <v>0</v>
      </c>
      <c r="CC28" s="181">
        <f t="shared" si="9"/>
        <v>0</v>
      </c>
      <c r="CD28" s="190">
        <f t="shared" si="9"/>
        <v>0.54416175731938421</v>
      </c>
      <c r="CE28" s="181">
        <f t="shared" si="9"/>
        <v>0</v>
      </c>
      <c r="CF28" s="181">
        <f t="shared" si="9"/>
        <v>0</v>
      </c>
      <c r="CG28" s="181">
        <f t="shared" si="9"/>
        <v>0</v>
      </c>
      <c r="CH28" s="181">
        <f t="shared" si="9"/>
        <v>0</v>
      </c>
      <c r="CI28" s="181">
        <f t="shared" si="9"/>
        <v>0</v>
      </c>
      <c r="CJ28" s="190">
        <f t="shared" si="9"/>
        <v>0.54416175731938421</v>
      </c>
      <c r="CK28" s="181">
        <f t="shared" si="9"/>
        <v>0</v>
      </c>
      <c r="CL28" s="181">
        <f t="shared" si="9"/>
        <v>0</v>
      </c>
      <c r="CM28" s="181">
        <f t="shared" si="9"/>
        <v>0</v>
      </c>
      <c r="CN28" s="181">
        <f t="shared" si="9"/>
        <v>0</v>
      </c>
      <c r="CO28" s="181">
        <f t="shared" si="9"/>
        <v>0</v>
      </c>
      <c r="CP28" s="190">
        <f t="shared" si="9"/>
        <v>0.54416175731938421</v>
      </c>
      <c r="CQ28" s="181">
        <f t="shared" si="9"/>
        <v>0</v>
      </c>
      <c r="CR28" s="181">
        <f t="shared" si="9"/>
        <v>0</v>
      </c>
      <c r="CS28" s="181">
        <f t="shared" si="9"/>
        <v>0</v>
      </c>
      <c r="CT28" s="181">
        <f t="shared" si="9"/>
        <v>0</v>
      </c>
      <c r="CU28" s="181">
        <f t="shared" si="9"/>
        <v>0</v>
      </c>
      <c r="CV28" s="190">
        <f t="shared" si="9"/>
        <v>0.54416175731938421</v>
      </c>
      <c r="CW28" s="181">
        <f t="shared" si="9"/>
        <v>0</v>
      </c>
      <c r="CX28" s="181">
        <f t="shared" si="9"/>
        <v>0</v>
      </c>
      <c r="CY28" s="181">
        <f t="shared" si="9"/>
        <v>0</v>
      </c>
      <c r="CZ28" s="181">
        <f t="shared" si="9"/>
        <v>0</v>
      </c>
      <c r="DA28" s="181">
        <f t="shared" si="9"/>
        <v>0</v>
      </c>
      <c r="DB28" s="190">
        <f t="shared" si="9"/>
        <v>0.54416175731938421</v>
      </c>
      <c r="DC28" s="181">
        <f t="shared" si="9"/>
        <v>0</v>
      </c>
      <c r="DD28" s="181">
        <f t="shared" si="9"/>
        <v>0</v>
      </c>
      <c r="DE28" s="181">
        <f t="shared" si="9"/>
        <v>0</v>
      </c>
      <c r="DF28" s="181">
        <f t="shared" si="9"/>
        <v>0</v>
      </c>
      <c r="DG28" s="181">
        <f t="shared" si="9"/>
        <v>0</v>
      </c>
      <c r="DH28" s="190">
        <f t="shared" si="9"/>
        <v>0.54416175731938421</v>
      </c>
      <c r="DI28" s="181">
        <f t="shared" si="9"/>
        <v>0</v>
      </c>
      <c r="DJ28" s="181">
        <f t="shared" si="9"/>
        <v>0</v>
      </c>
      <c r="DK28" s="181">
        <f t="shared" si="9"/>
        <v>0</v>
      </c>
      <c r="DL28" s="181">
        <f t="shared" si="9"/>
        <v>0</v>
      </c>
      <c r="DM28" s="181">
        <f t="shared" si="9"/>
        <v>0</v>
      </c>
      <c r="DN28" s="192">
        <f t="shared" si="9"/>
        <v>0.54416175731938421</v>
      </c>
      <c r="DO28">
        <f t="shared" si="9"/>
        <v>0</v>
      </c>
      <c r="DP28">
        <f t="shared" si="9"/>
        <v>0</v>
      </c>
      <c r="DQ28">
        <f t="shared" si="9"/>
        <v>0</v>
      </c>
      <c r="DR28">
        <f t="shared" si="9"/>
        <v>0</v>
      </c>
      <c r="DS28">
        <f t="shared" si="9"/>
        <v>0</v>
      </c>
    </row>
    <row r="29" spans="1:123" x14ac:dyDescent="0.2">
      <c r="B29" s="109"/>
    </row>
    <row r="31" spans="1:123" x14ac:dyDescent="0.2">
      <c r="C31" s="5"/>
      <c r="J31" s="3"/>
      <c r="K31" s="3"/>
      <c r="L31" s="3"/>
      <c r="M31" s="3"/>
      <c r="N31" s="3"/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  <c r="AA31" s="3"/>
      <c r="AB31" s="3"/>
      <c r="AC31" s="3"/>
      <c r="AD31" s="3"/>
      <c r="AE31" s="3"/>
      <c r="AF31" s="3"/>
      <c r="AG31" s="3"/>
      <c r="AH31" s="3"/>
      <c r="AI31" s="3"/>
      <c r="AJ31" s="3"/>
      <c r="AK31" s="3"/>
      <c r="AL31" s="3"/>
      <c r="AM31" s="3"/>
      <c r="AN31" s="3"/>
      <c r="AO31" s="3"/>
      <c r="AP31" s="3"/>
      <c r="AQ31" s="3"/>
      <c r="AR31" s="3"/>
      <c r="AS31" s="3"/>
      <c r="AT31" s="3"/>
      <c r="AU31" s="3"/>
      <c r="AV31" s="3"/>
      <c r="AW31" s="3"/>
      <c r="AX31" s="3"/>
      <c r="AY31" s="3"/>
      <c r="AZ31" s="3"/>
      <c r="BA31" s="3"/>
      <c r="BB31" s="3"/>
      <c r="BC31" s="3"/>
      <c r="BD31" s="3"/>
      <c r="BE31" s="3"/>
      <c r="BF31" s="3"/>
      <c r="BG31" s="3"/>
      <c r="BH31" s="3"/>
      <c r="BI31" s="3"/>
      <c r="BJ31" s="3"/>
      <c r="BK31" s="3"/>
      <c r="BL31" s="3"/>
      <c r="BM31" s="3"/>
      <c r="BN31" s="3"/>
      <c r="BO31" s="3"/>
      <c r="BP31" s="3"/>
      <c r="BQ31" s="3"/>
      <c r="BR31" s="3"/>
      <c r="BS31" s="3"/>
      <c r="BT31" s="3"/>
      <c r="BU31" s="3"/>
      <c r="BV31" s="3"/>
      <c r="BW31" s="3"/>
      <c r="BX31" s="3"/>
      <c r="BY31" s="3"/>
      <c r="BZ31" s="3"/>
      <c r="CA31" s="3"/>
      <c r="CB31" s="3"/>
      <c r="CC31" s="3"/>
      <c r="CD31" s="3"/>
      <c r="CE31" s="3"/>
      <c r="CF31" s="3"/>
      <c r="CG31" s="3"/>
      <c r="CH31" s="3"/>
      <c r="CI31" s="3"/>
      <c r="CJ31" s="3"/>
      <c r="CK31" s="3"/>
      <c r="CL31" s="3"/>
      <c r="CM31" s="3"/>
      <c r="CN31" s="3"/>
      <c r="CO31" s="3"/>
      <c r="CP31" s="3"/>
      <c r="CQ31" s="3"/>
      <c r="CR31" s="3"/>
      <c r="CS31" s="3"/>
      <c r="CT31" s="3"/>
      <c r="CU31" s="3"/>
      <c r="CV31" s="3"/>
      <c r="CW31" s="3"/>
      <c r="CX31" s="3"/>
      <c r="CY31" s="3"/>
      <c r="CZ31" s="3"/>
      <c r="DA31" s="3"/>
      <c r="DB31" s="3"/>
      <c r="DC31" s="3"/>
      <c r="DD31" s="3"/>
      <c r="DE31" s="3"/>
      <c r="DF31" s="3"/>
      <c r="DG31" s="3"/>
      <c r="DH31" s="3"/>
      <c r="DI31" s="3"/>
      <c r="DJ31" s="3"/>
      <c r="DK31" s="3"/>
      <c r="DL31" s="3"/>
      <c r="DM31" s="3"/>
      <c r="DN31" s="3"/>
      <c r="DO31" s="3">
        <f t="shared" ref="DO31:DS31" si="10">MAX(DI31*0.7,7)</f>
        <v>7</v>
      </c>
      <c r="DP31" s="3">
        <f t="shared" si="10"/>
        <v>7</v>
      </c>
      <c r="DQ31" s="3">
        <f t="shared" si="10"/>
        <v>7</v>
      </c>
      <c r="DR31" s="3">
        <f t="shared" si="10"/>
        <v>7</v>
      </c>
      <c r="DS31" s="3">
        <f t="shared" si="10"/>
        <v>7</v>
      </c>
    </row>
    <row r="32" spans="1:123" x14ac:dyDescent="0.2">
      <c r="A32" t="s">
        <v>1571</v>
      </c>
      <c r="B32" t="s">
        <v>186</v>
      </c>
    </row>
    <row r="33" spans="1:15" x14ac:dyDescent="0.2">
      <c r="A33" s="330" t="s">
        <v>189</v>
      </c>
      <c r="B33" s="118" t="s">
        <v>187</v>
      </c>
      <c r="C33" t="s">
        <v>165</v>
      </c>
    </row>
    <row r="34" spans="1:15" x14ac:dyDescent="0.2">
      <c r="A34" s="330" t="s">
        <v>189</v>
      </c>
      <c r="B34" s="118" t="s">
        <v>188</v>
      </c>
      <c r="C34" t="s">
        <v>164</v>
      </c>
      <c r="J34" s="3"/>
      <c r="K34" s="3"/>
      <c r="L34" s="3"/>
      <c r="M34" s="3"/>
      <c r="N34" s="3"/>
      <c r="O34" s="3"/>
    </row>
    <row r="35" spans="1:15" x14ac:dyDescent="0.2">
      <c r="A35" s="330" t="s">
        <v>189</v>
      </c>
      <c r="B35" s="118" t="s">
        <v>190</v>
      </c>
      <c r="C35" t="s">
        <v>81</v>
      </c>
      <c r="J35" s="3"/>
      <c r="K35" s="3"/>
      <c r="L35" s="3"/>
      <c r="M35" s="3"/>
      <c r="N35" s="3"/>
      <c r="O35" s="3"/>
    </row>
    <row r="36" spans="1:15" x14ac:dyDescent="0.2">
      <c r="A36" s="330" t="s">
        <v>189</v>
      </c>
      <c r="B36" s="118" t="s">
        <v>191</v>
      </c>
      <c r="C36" t="s">
        <v>81</v>
      </c>
      <c r="J36" s="3"/>
      <c r="K36" s="3"/>
      <c r="L36" s="3"/>
      <c r="M36" s="3"/>
      <c r="N36" s="3"/>
      <c r="O36" s="3"/>
    </row>
    <row r="37" spans="1:15" x14ac:dyDescent="0.2">
      <c r="A37" s="330" t="s">
        <v>189</v>
      </c>
      <c r="B37" s="118" t="s">
        <v>192</v>
      </c>
      <c r="C37" t="s">
        <v>165</v>
      </c>
      <c r="J37" s="3"/>
      <c r="K37" s="3"/>
      <c r="L37" s="3"/>
      <c r="M37" s="3"/>
      <c r="N37" s="3"/>
      <c r="O37" s="3"/>
    </row>
    <row r="38" spans="1:15" x14ac:dyDescent="0.2">
      <c r="A38" s="330" t="s">
        <v>189</v>
      </c>
      <c r="B38" s="118" t="s">
        <v>193</v>
      </c>
      <c r="C38" t="s">
        <v>81</v>
      </c>
      <c r="J38" s="3"/>
      <c r="K38" s="3"/>
      <c r="L38" s="3"/>
      <c r="M38" s="3"/>
      <c r="N38" s="3"/>
      <c r="O38" s="3"/>
    </row>
    <row r="39" spans="1:15" x14ac:dyDescent="0.2">
      <c r="A39" s="330" t="s">
        <v>189</v>
      </c>
      <c r="B39" s="118" t="s">
        <v>194</v>
      </c>
      <c r="C39" t="s">
        <v>81</v>
      </c>
      <c r="J39" s="3"/>
      <c r="K39" s="3"/>
      <c r="L39" s="3"/>
      <c r="M39" s="3"/>
      <c r="N39" s="3"/>
      <c r="O39" s="3"/>
    </row>
    <row r="40" spans="1:15" x14ac:dyDescent="0.2">
      <c r="B40" s="168"/>
      <c r="J40" s="3"/>
      <c r="K40" s="3"/>
      <c r="L40" s="3"/>
      <c r="M40" s="3"/>
      <c r="N40" s="3"/>
      <c r="O40" s="3"/>
    </row>
    <row r="41" spans="1:15" x14ac:dyDescent="0.2">
      <c r="B41" s="157"/>
      <c r="J41" s="3"/>
      <c r="K41" s="3"/>
      <c r="L41" s="3"/>
      <c r="M41" s="3"/>
      <c r="N41" s="3"/>
      <c r="O41" s="3"/>
    </row>
    <row r="42" spans="1:15" x14ac:dyDescent="0.2">
      <c r="B42" s="168"/>
      <c r="J42" s="3"/>
      <c r="K42" s="3"/>
      <c r="L42" s="3"/>
      <c r="M42" s="3"/>
      <c r="N42" s="3"/>
      <c r="O42" s="3"/>
    </row>
    <row r="43" spans="1:15" x14ac:dyDescent="0.2">
      <c r="B43" s="168"/>
      <c r="J43" s="3"/>
      <c r="K43" s="3"/>
      <c r="L43" s="3"/>
      <c r="M43" s="3"/>
      <c r="N43" s="3"/>
      <c r="O43" s="3"/>
    </row>
    <row r="44" spans="1:15" x14ac:dyDescent="0.2">
      <c r="J44" s="3"/>
      <c r="K44" s="3"/>
      <c r="L44" s="3"/>
      <c r="M44" s="3"/>
      <c r="N44" s="3"/>
      <c r="O44" s="3"/>
    </row>
  </sheetData>
  <dataValidations count="2">
    <dataValidation type="list" allowBlank="1" showInputMessage="1" showErrorMessage="1" sqref="D16" xr:uid="{4708368A-8246-4148-8FE6-221D81F0B967}">
      <formula1>"0%,6%,30%,40%,50%"</formula1>
    </dataValidation>
    <dataValidation type="decimal" allowBlank="1" showInputMessage="1" showErrorMessage="1" sqref="D9:DN11" xr:uid="{938BF081-091A-4877-B45A-8648ED76F456}">
      <formula1>0</formula1>
      <formula2>2</formula2>
    </dataValidation>
  </dataValidations>
  <pageMargins left="0.7" right="0.7" top="0.75" bottom="0.75" header="0.3" footer="0.3"/>
  <extLst>
    <ext xmlns:x14="http://schemas.microsoft.com/office/spreadsheetml/2009/9/main" uri="{CCE6A557-97BC-4b89-ADB6-D9C93CAAB3DF}">
      <x14:dataValidations xmlns:xm="http://schemas.microsoft.com/office/excel/2006/main" count="7">
        <x14:dataValidation type="list" allowBlank="1" showInputMessage="1" showErrorMessage="1" xr:uid="{4AB5DD9E-385E-43CD-A7A2-9EE74D7D9F2C}">
          <x14:formula1>
            <xm:f>'HTGR Ranges'!$B$3:$B$5</xm:f>
          </x14:formula1>
          <xm:sqref>V8 AB8 AH8 AN8 AT8 AZ8 BF8 BL8 BR8 BX8 CD8 CJ8 CP8 CV8 DB8 DH8 D8:P8 DN8</xm:sqref>
        </x14:dataValidation>
        <x14:dataValidation type="list" allowBlank="1" showInputMessage="1" showErrorMessage="1" xr:uid="{6B868FBC-79B5-455B-8F6C-F4BCB504502E}">
          <x14:formula1>
            <xm:f>'HTGR Ranges'!$G$3:$G$4</xm:f>
          </x14:formula1>
          <xm:sqref>D13:D15</xm:sqref>
        </x14:dataValidation>
        <x14:dataValidation type="decimal" allowBlank="1" showInputMessage="1" showErrorMessage="1" xr:uid="{190392CA-E55B-46E4-AB22-174D9BD47B1D}">
          <x14:formula1>
            <xm:f>'HTGR Ranges'!J3</xm:f>
          </x14:formula1>
          <x14:formula2>
            <xm:f>'HTGR Ranges'!J4</xm:f>
          </x14:formula2>
          <xm:sqref>D6</xm:sqref>
        </x14:dataValidation>
        <x14:dataValidation type="decimal" allowBlank="1" showInputMessage="1" showErrorMessage="1" xr:uid="{EA41CF4B-B8A6-438D-BFDE-1A199056DA08}">
          <x14:formula1>
            <xm:f>'HTGR Ranges'!I3</xm:f>
          </x14:formula1>
          <x14:formula2>
            <xm:f>'HTGR Ranges'!I4</xm:f>
          </x14:formula2>
          <xm:sqref>D7</xm:sqref>
        </x14:dataValidation>
        <x14:dataValidation type="decimal" allowBlank="1" showInputMessage="1" showErrorMessage="1" xr:uid="{8CF88681-6DF7-4494-88B7-6824E7A36D68}">
          <x14:formula1>
            <xm:f>'HTGR Ranges'!F3</xm:f>
          </x14:formula1>
          <x14:formula2>
            <xm:f>'HTGR Ranges'!F4</xm:f>
          </x14:formula2>
          <xm:sqref>D12</xm:sqref>
        </x14:dataValidation>
        <x14:dataValidation type="whole" allowBlank="1" showInputMessage="1" showErrorMessage="1" xr:uid="{855AC9CD-6745-4524-8B47-1CFCDABBCD15}">
          <x14:formula1>
            <xm:f>'HTGR Ranges'!H4</xm:f>
          </x14:formula1>
          <x14:formula2>
            <xm:f>'HTGR Ranges'!H5</xm:f>
          </x14:formula2>
          <xm:sqref>C3:C5</xm:sqref>
        </x14:dataValidation>
        <x14:dataValidation type="whole" allowBlank="1" showInputMessage="1" showErrorMessage="1" xr:uid="{E62F2F66-36E9-4E3B-91E0-AF63FC24BF0C}">
          <x14:formula1>
            <xm:f>'HTGR Ranges'!H3</xm:f>
          </x14:formula1>
          <x14:formula2>
            <xm:f>'HTGR Ranges'!H4</xm:f>
          </x14:formula2>
          <xm:sqref>C1</xm:sqref>
        </x14:dataValidation>
      </x14:dataValidations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1C69158-9AC7-9F4A-A62D-991B0716F04D}">
  <sheetPr>
    <tabColor theme="9"/>
  </sheetPr>
  <dimension ref="A1:DT347"/>
  <sheetViews>
    <sheetView topLeftCell="A263" zoomScaleNormal="100" workbookViewId="0">
      <pane xSplit="1" topLeftCell="B1" activePane="topRight" state="frozen"/>
      <selection activeCell="G31" sqref="G31"/>
      <selection pane="topRight" activeCell="G31" sqref="G31"/>
    </sheetView>
  </sheetViews>
  <sheetFormatPr baseColWidth="10" defaultColWidth="11" defaultRowHeight="16" outlineLevelCol="2" x14ac:dyDescent="0.2"/>
  <cols>
    <col min="1" max="1" width="20.1640625" customWidth="1"/>
    <col min="2" max="2" width="12" bestFit="1" customWidth="1"/>
    <col min="3" max="3" width="37.33203125" bestFit="1" customWidth="1"/>
    <col min="4" max="4" width="5.83203125" bestFit="1" customWidth="1"/>
    <col min="5" max="5" width="8.33203125" bestFit="1" customWidth="1"/>
    <col min="6" max="6" width="22.6640625" customWidth="1" outlineLevel="1"/>
    <col min="7" max="7" width="16.33203125" customWidth="1" outlineLevel="1"/>
    <col min="8" max="8" width="16" customWidth="1" outlineLevel="1"/>
    <col min="9" max="9" width="14.33203125" customWidth="1" outlineLevel="2"/>
    <col min="10" max="10" width="24.33203125" style="8" bestFit="1" customWidth="1"/>
    <col min="11" max="11" width="8.33203125" bestFit="1" customWidth="1"/>
    <col min="12" max="12" width="22.6640625" customWidth="1" outlineLevel="1"/>
    <col min="13" max="13" width="16.33203125" customWidth="1" outlineLevel="1"/>
    <col min="14" max="14" width="16" customWidth="1" outlineLevel="1"/>
    <col min="15" max="15" width="14.33203125" customWidth="1" outlineLevel="2"/>
    <col min="16" max="16" width="24.33203125" style="8" bestFit="1" customWidth="1"/>
    <col min="17" max="17" width="8.33203125" bestFit="1" customWidth="1"/>
    <col min="18" max="18" width="22.6640625" customWidth="1" outlineLevel="1"/>
    <col min="19" max="19" width="16.33203125" customWidth="1" outlineLevel="1"/>
    <col min="20" max="20" width="16" customWidth="1" outlineLevel="1"/>
    <col min="21" max="21" width="14.33203125" customWidth="1" outlineLevel="2"/>
    <col min="22" max="22" width="24.33203125" style="8" bestFit="1" customWidth="1"/>
    <col min="23" max="23" width="8.33203125" bestFit="1" customWidth="1"/>
    <col min="24" max="24" width="22.6640625" customWidth="1" outlineLevel="1"/>
    <col min="25" max="25" width="16.33203125" customWidth="1" outlineLevel="1"/>
    <col min="26" max="26" width="16" customWidth="1" outlineLevel="1"/>
    <col min="27" max="27" width="14.33203125" customWidth="1" outlineLevel="2"/>
    <col min="28" max="28" width="24.33203125" style="8" bestFit="1" customWidth="1"/>
    <col min="29" max="29" width="8.33203125" bestFit="1" customWidth="1"/>
    <col min="30" max="30" width="22.6640625" customWidth="1" outlineLevel="1"/>
    <col min="31" max="31" width="16.33203125" customWidth="1" outlineLevel="1"/>
    <col min="32" max="32" width="16" customWidth="1" outlineLevel="1"/>
    <col min="33" max="33" width="14.33203125" customWidth="1" outlineLevel="2"/>
    <col min="34" max="34" width="24.33203125" style="8" bestFit="1" customWidth="1"/>
    <col min="35" max="35" width="8.33203125" bestFit="1" customWidth="1"/>
    <col min="36" max="36" width="22.6640625" customWidth="1" outlineLevel="1"/>
    <col min="37" max="37" width="16.33203125" customWidth="1" outlineLevel="1"/>
    <col min="38" max="38" width="16" customWidth="1" outlineLevel="1"/>
    <col min="39" max="39" width="14.33203125" customWidth="1" outlineLevel="2"/>
    <col min="40" max="40" width="24.33203125" style="8" bestFit="1" customWidth="1"/>
    <col min="41" max="41" width="8.33203125" bestFit="1" customWidth="1"/>
    <col min="42" max="42" width="22.6640625" customWidth="1" outlineLevel="1"/>
    <col min="43" max="43" width="16.33203125" customWidth="1" outlineLevel="1"/>
    <col min="44" max="44" width="16" customWidth="1" outlineLevel="1"/>
    <col min="45" max="45" width="14.33203125" customWidth="1" outlineLevel="2"/>
    <col min="46" max="46" width="24.33203125" style="8" bestFit="1" customWidth="1"/>
    <col min="47" max="47" width="8.33203125" bestFit="1" customWidth="1"/>
    <col min="48" max="48" width="22.6640625" customWidth="1" outlineLevel="1"/>
    <col min="49" max="49" width="16.33203125" customWidth="1" outlineLevel="1"/>
    <col min="50" max="50" width="16" customWidth="1" outlineLevel="1"/>
    <col min="51" max="51" width="14.33203125" customWidth="1" outlineLevel="2"/>
    <col min="52" max="52" width="24.33203125" style="8" bestFit="1" customWidth="1"/>
    <col min="53" max="53" width="8.33203125" bestFit="1" customWidth="1"/>
    <col min="54" max="54" width="22.6640625" customWidth="1" outlineLevel="1"/>
    <col min="55" max="55" width="16.33203125" customWidth="1" outlineLevel="1"/>
    <col min="56" max="56" width="16" customWidth="1" outlineLevel="1"/>
    <col min="57" max="57" width="14.33203125" customWidth="1" outlineLevel="2"/>
    <col min="58" max="58" width="24.33203125" style="8" bestFit="1" customWidth="1"/>
    <col min="59" max="59" width="8.33203125" bestFit="1" customWidth="1"/>
    <col min="60" max="60" width="22.6640625" customWidth="1" outlineLevel="1"/>
    <col min="61" max="61" width="16.33203125" customWidth="1" outlineLevel="1"/>
    <col min="62" max="62" width="16" customWidth="1" outlineLevel="1"/>
    <col min="63" max="63" width="14.33203125" customWidth="1" outlineLevel="2"/>
    <col min="64" max="64" width="24.33203125" style="8" bestFit="1" customWidth="1"/>
    <col min="65" max="65" width="8.33203125" bestFit="1" customWidth="1"/>
    <col min="66" max="66" width="22.6640625" customWidth="1" outlineLevel="1"/>
    <col min="67" max="67" width="16.33203125" customWidth="1" outlineLevel="1"/>
    <col min="68" max="68" width="16" customWidth="1" outlineLevel="1"/>
    <col min="69" max="69" width="14.33203125" customWidth="1" outlineLevel="2"/>
    <col min="70" max="70" width="24.33203125" style="8" bestFit="1" customWidth="1"/>
    <col min="71" max="71" width="8.33203125" bestFit="1" customWidth="1"/>
    <col min="72" max="72" width="22.6640625" customWidth="1" outlineLevel="1"/>
    <col min="73" max="73" width="16.33203125" customWidth="1" outlineLevel="1"/>
    <col min="74" max="74" width="16" customWidth="1" outlineLevel="1"/>
    <col min="75" max="75" width="14.33203125" customWidth="1" outlineLevel="2"/>
    <col min="76" max="76" width="24.33203125" style="8" bestFit="1" customWidth="1"/>
    <col min="77" max="77" width="8.33203125" bestFit="1" customWidth="1"/>
    <col min="78" max="78" width="22.6640625" customWidth="1" outlineLevel="1"/>
    <col min="79" max="79" width="16.33203125" customWidth="1" outlineLevel="1"/>
    <col min="80" max="80" width="16" customWidth="1" outlineLevel="1"/>
    <col min="81" max="81" width="14.33203125" customWidth="1" outlineLevel="2"/>
    <col min="82" max="82" width="24.33203125" style="8" bestFit="1" customWidth="1"/>
    <col min="83" max="83" width="8.33203125" bestFit="1" customWidth="1"/>
    <col min="84" max="84" width="22.6640625" customWidth="1" outlineLevel="1"/>
    <col min="85" max="85" width="16.33203125" customWidth="1" outlineLevel="1"/>
    <col min="86" max="86" width="16" customWidth="1" outlineLevel="1"/>
    <col min="87" max="87" width="14.33203125" customWidth="1" outlineLevel="2"/>
    <col min="88" max="88" width="24.33203125" style="8" bestFit="1" customWidth="1"/>
    <col min="89" max="89" width="8.33203125" bestFit="1" customWidth="1"/>
    <col min="90" max="90" width="22.6640625" customWidth="1" outlineLevel="1"/>
    <col min="91" max="91" width="16.33203125" customWidth="1" outlineLevel="1"/>
    <col min="92" max="92" width="16" customWidth="1" outlineLevel="1"/>
    <col min="93" max="93" width="14.33203125" customWidth="1" outlineLevel="2"/>
    <col min="94" max="94" width="24.33203125" style="8" bestFit="1" customWidth="1"/>
    <col min="95" max="95" width="8.33203125" bestFit="1" customWidth="1"/>
    <col min="96" max="96" width="22.6640625" customWidth="1" outlineLevel="1"/>
    <col min="97" max="97" width="16.33203125" customWidth="1" outlineLevel="1"/>
    <col min="98" max="98" width="16" customWidth="1" outlineLevel="1"/>
    <col min="99" max="99" width="14.33203125" customWidth="1" outlineLevel="2"/>
    <col min="100" max="100" width="24.33203125" style="8" bestFit="1" customWidth="1"/>
    <col min="101" max="101" width="8.33203125" bestFit="1" customWidth="1"/>
    <col min="102" max="102" width="22.6640625" customWidth="1" outlineLevel="1"/>
    <col min="103" max="103" width="16.33203125" customWidth="1" outlineLevel="1"/>
    <col min="104" max="104" width="16" customWidth="1" outlineLevel="1"/>
    <col min="105" max="105" width="14.33203125" customWidth="1" outlineLevel="2"/>
    <col min="106" max="106" width="24.33203125" style="8" bestFit="1" customWidth="1"/>
    <col min="107" max="107" width="8.33203125" bestFit="1" customWidth="1"/>
    <col min="108" max="108" width="22.6640625" customWidth="1" outlineLevel="1"/>
    <col min="109" max="109" width="16.33203125" customWidth="1" outlineLevel="1"/>
    <col min="110" max="110" width="16" customWidth="1" outlineLevel="1"/>
    <col min="111" max="111" width="14.33203125" customWidth="1" outlineLevel="2"/>
    <col min="112" max="112" width="24.33203125" style="8" bestFit="1" customWidth="1"/>
    <col min="113" max="113" width="8.33203125" bestFit="1" customWidth="1"/>
    <col min="114" max="114" width="22.6640625" customWidth="1" outlineLevel="1"/>
    <col min="115" max="115" width="16.33203125" customWidth="1" outlineLevel="1"/>
    <col min="116" max="116" width="16" customWidth="1" outlineLevel="1"/>
    <col min="117" max="117" width="14.33203125" customWidth="1" outlineLevel="2"/>
    <col min="118" max="118" width="24.33203125" style="8" bestFit="1" customWidth="1"/>
    <col min="119" max="119" width="8.33203125" bestFit="1" customWidth="1"/>
    <col min="120" max="120" width="22.6640625" customWidth="1" outlineLevel="1"/>
    <col min="121" max="121" width="16.33203125" customWidth="1" outlineLevel="1"/>
    <col min="122" max="122" width="16" customWidth="1" outlineLevel="1"/>
    <col min="123" max="123" width="14.33203125" customWidth="1" outlineLevel="2"/>
    <col min="124" max="124" width="24.33203125" style="8" bestFit="1" customWidth="1"/>
  </cols>
  <sheetData>
    <row r="1" spans="1:124" s="111" customFormat="1" ht="22" x14ac:dyDescent="0.3">
      <c r="E1" s="112">
        <f>IF('HTGR Levers &amp; Variables'!D2="","NULL",'HTGR Levers &amp; Variables'!D2)</f>
        <v>1</v>
      </c>
      <c r="F1" s="111" t="str">
        <f>IF(E1="NULL","NULL","OAK")</f>
        <v>OAK</v>
      </c>
      <c r="G1" s="252">
        <f>E1</f>
        <v>1</v>
      </c>
      <c r="H1" s="252">
        <f>E1</f>
        <v>1</v>
      </c>
      <c r="I1" s="252">
        <f>E1</f>
        <v>1</v>
      </c>
      <c r="J1" s="256">
        <f>E1</f>
        <v>1</v>
      </c>
      <c r="K1" s="112">
        <f>IF('HTGR Levers &amp; Variables'!J2="","NULL",'HTGR Levers &amp; Variables'!J2)</f>
        <v>2</v>
      </c>
      <c r="L1" s="111" t="str">
        <f>IF(K1="NULL","NULL","OAK")</f>
        <v>OAK</v>
      </c>
      <c r="M1" s="252">
        <f>K1</f>
        <v>2</v>
      </c>
      <c r="N1" s="252">
        <f>K1</f>
        <v>2</v>
      </c>
      <c r="O1" s="252">
        <f>K1</f>
        <v>2</v>
      </c>
      <c r="P1" s="256">
        <f>K1</f>
        <v>2</v>
      </c>
      <c r="Q1" s="112">
        <f>IF('HTGR Levers &amp; Variables'!P2="","NULL",'HTGR Levers &amp; Variables'!P2)</f>
        <v>3</v>
      </c>
      <c r="R1" s="111" t="str">
        <f>IF(Q1="NULL","NULL","OAK")</f>
        <v>OAK</v>
      </c>
      <c r="S1" s="252">
        <f>Q1</f>
        <v>3</v>
      </c>
      <c r="T1" s="252">
        <f>Q1</f>
        <v>3</v>
      </c>
      <c r="U1" s="252">
        <f>Q1</f>
        <v>3</v>
      </c>
      <c r="V1" s="256">
        <f>Q1</f>
        <v>3</v>
      </c>
      <c r="W1" s="112">
        <f>IF('HTGR Levers &amp; Variables'!V2="","NULL",'HTGR Levers &amp; Variables'!V2)</f>
        <v>4</v>
      </c>
      <c r="X1" s="111" t="str">
        <f>IF(W1="NULL","NULL","OAK")</f>
        <v>OAK</v>
      </c>
      <c r="Y1" s="252">
        <f>W1</f>
        <v>4</v>
      </c>
      <c r="Z1" s="252">
        <f>W1</f>
        <v>4</v>
      </c>
      <c r="AA1" s="252">
        <f>W1</f>
        <v>4</v>
      </c>
      <c r="AB1" s="256">
        <f>W1</f>
        <v>4</v>
      </c>
      <c r="AC1" s="112">
        <f>IF('HTGR Levers &amp; Variables'!AB2="","NULL",'HTGR Levers &amp; Variables'!AB2)</f>
        <v>5</v>
      </c>
      <c r="AD1" s="111" t="str">
        <f>IF(AC1="NULL","NULL","OAK")</f>
        <v>OAK</v>
      </c>
      <c r="AE1" s="252">
        <f>AC1</f>
        <v>5</v>
      </c>
      <c r="AF1" s="252">
        <f>AC1</f>
        <v>5</v>
      </c>
      <c r="AG1" s="252">
        <f>AC1</f>
        <v>5</v>
      </c>
      <c r="AH1" s="256">
        <f>AC1</f>
        <v>5</v>
      </c>
      <c r="AI1" s="112">
        <f>IF('HTGR Levers &amp; Variables'!AH2="","NULL",'HTGR Levers &amp; Variables'!AH2)</f>
        <v>6</v>
      </c>
      <c r="AJ1" s="111" t="str">
        <f>IF(AI1="NULL","NULL","OAK")</f>
        <v>OAK</v>
      </c>
      <c r="AK1" s="252">
        <f>AI1</f>
        <v>6</v>
      </c>
      <c r="AL1" s="252">
        <f>AI1</f>
        <v>6</v>
      </c>
      <c r="AM1" s="252">
        <f>AI1</f>
        <v>6</v>
      </c>
      <c r="AN1" s="256">
        <f>AI1</f>
        <v>6</v>
      </c>
      <c r="AO1" s="112">
        <f>IF('HTGR Levers &amp; Variables'!AN2="","NULL",'HTGR Levers &amp; Variables'!AN2)</f>
        <v>7</v>
      </c>
      <c r="AP1" s="111" t="str">
        <f>IF(AO1="NULL","NULL","OAK")</f>
        <v>OAK</v>
      </c>
      <c r="AQ1" s="252">
        <f>AO1</f>
        <v>7</v>
      </c>
      <c r="AR1" s="252">
        <f>AO1</f>
        <v>7</v>
      </c>
      <c r="AS1" s="252">
        <f>AO1</f>
        <v>7</v>
      </c>
      <c r="AT1" s="256">
        <f>AO1</f>
        <v>7</v>
      </c>
      <c r="AU1" s="112">
        <f>IF('HTGR Levers &amp; Variables'!AT2="","NULL",'HTGR Levers &amp; Variables'!AT2)</f>
        <v>8</v>
      </c>
      <c r="AV1" s="111" t="str">
        <f>IF(AU1="NULL","NULL","OAK")</f>
        <v>OAK</v>
      </c>
      <c r="AW1" s="252">
        <f>AU1</f>
        <v>8</v>
      </c>
      <c r="AX1" s="252">
        <f>AU1</f>
        <v>8</v>
      </c>
      <c r="AY1" s="252">
        <f>AU1</f>
        <v>8</v>
      </c>
      <c r="AZ1" s="256">
        <f>AU1</f>
        <v>8</v>
      </c>
      <c r="BA1" s="112">
        <f>IF('HTGR Levers &amp; Variables'!AZ2="","NULL",'HTGR Levers &amp; Variables'!AZ2)</f>
        <v>9</v>
      </c>
      <c r="BB1" s="111" t="str">
        <f>IF(BA1="NULL","NULL","OAK")</f>
        <v>OAK</v>
      </c>
      <c r="BC1" s="252">
        <f>BA1</f>
        <v>9</v>
      </c>
      <c r="BD1" s="252">
        <f>BA1</f>
        <v>9</v>
      </c>
      <c r="BE1" s="252">
        <f>BA1</f>
        <v>9</v>
      </c>
      <c r="BF1" s="256">
        <f>BA1</f>
        <v>9</v>
      </c>
      <c r="BG1" s="112">
        <f>IF('HTGR Levers &amp; Variables'!BF2="","NULL",'HTGR Levers &amp; Variables'!BF2)</f>
        <v>10</v>
      </c>
      <c r="BH1" s="111" t="str">
        <f>IF(BG1="NULL","NULL","OAK")</f>
        <v>OAK</v>
      </c>
      <c r="BI1" s="252">
        <f>BG1</f>
        <v>10</v>
      </c>
      <c r="BJ1" s="252">
        <f>BG1</f>
        <v>10</v>
      </c>
      <c r="BK1" s="252">
        <f>BG1</f>
        <v>10</v>
      </c>
      <c r="BL1" s="256">
        <f>BG1</f>
        <v>10</v>
      </c>
      <c r="BM1" s="112" t="str">
        <f>IF('HTGR Levers &amp; Variables'!BL2="","NULL",'HTGR Levers &amp; Variables'!BL2)</f>
        <v>NULL</v>
      </c>
      <c r="BN1" s="111" t="str">
        <f>IF(BM1="NULL","NULL","OAK")</f>
        <v>NULL</v>
      </c>
      <c r="BO1" s="252" t="str">
        <f>BM1</f>
        <v>NULL</v>
      </c>
      <c r="BP1" s="252" t="str">
        <f>BM1</f>
        <v>NULL</v>
      </c>
      <c r="BQ1" s="252" t="str">
        <f>BM1</f>
        <v>NULL</v>
      </c>
      <c r="BR1" s="256" t="str">
        <f>BM1</f>
        <v>NULL</v>
      </c>
      <c r="BS1" s="112" t="str">
        <f>IF('HTGR Levers &amp; Variables'!BR2="","NULL",'HTGR Levers &amp; Variables'!BR2)</f>
        <v>NULL</v>
      </c>
      <c r="BT1" s="111" t="str">
        <f>IF(BS1="NULL","NULL","OAK")</f>
        <v>NULL</v>
      </c>
      <c r="BU1" s="252" t="str">
        <f>BS1</f>
        <v>NULL</v>
      </c>
      <c r="BV1" s="252" t="str">
        <f>BS1</f>
        <v>NULL</v>
      </c>
      <c r="BW1" s="252" t="str">
        <f>BS1</f>
        <v>NULL</v>
      </c>
      <c r="BX1" s="256" t="str">
        <f>BS1</f>
        <v>NULL</v>
      </c>
      <c r="BY1" s="112" t="str">
        <f>IF('HTGR Levers &amp; Variables'!BX2="","NULL",'HTGR Levers &amp; Variables'!BX2)</f>
        <v>NULL</v>
      </c>
      <c r="BZ1" s="111" t="str">
        <f>IF(BY1="NULL","NULL","OAK")</f>
        <v>NULL</v>
      </c>
      <c r="CA1" s="252" t="str">
        <f>BY1</f>
        <v>NULL</v>
      </c>
      <c r="CB1" s="252" t="str">
        <f>BY1</f>
        <v>NULL</v>
      </c>
      <c r="CC1" s="252" t="str">
        <f>BY1</f>
        <v>NULL</v>
      </c>
      <c r="CD1" s="256" t="str">
        <f>BY1</f>
        <v>NULL</v>
      </c>
      <c r="CE1" s="112" t="str">
        <f>IF('HTGR Levers &amp; Variables'!CD2="","NULL",'HTGR Levers &amp; Variables'!CD2)</f>
        <v>NULL</v>
      </c>
      <c r="CF1" s="111" t="str">
        <f>IF(CE1="NULL","NULL","OAK")</f>
        <v>NULL</v>
      </c>
      <c r="CG1" s="252" t="str">
        <f>CE1</f>
        <v>NULL</v>
      </c>
      <c r="CH1" s="252" t="str">
        <f>CE1</f>
        <v>NULL</v>
      </c>
      <c r="CI1" s="252" t="str">
        <f>CE1</f>
        <v>NULL</v>
      </c>
      <c r="CJ1" s="256" t="str">
        <f>CE1</f>
        <v>NULL</v>
      </c>
      <c r="CK1" s="112" t="str">
        <f>IF('HTGR Levers &amp; Variables'!CJ2="","NULL",'HTGR Levers &amp; Variables'!CJ2)</f>
        <v>NULL</v>
      </c>
      <c r="CL1" s="111" t="str">
        <f>IF(CK1="NULL","NULL","OAK")</f>
        <v>NULL</v>
      </c>
      <c r="CM1" s="252" t="str">
        <f>CK1</f>
        <v>NULL</v>
      </c>
      <c r="CN1" s="252" t="str">
        <f>CK1</f>
        <v>NULL</v>
      </c>
      <c r="CO1" s="252" t="str">
        <f>CK1</f>
        <v>NULL</v>
      </c>
      <c r="CP1" s="256" t="str">
        <f>CK1</f>
        <v>NULL</v>
      </c>
      <c r="CQ1" s="112" t="str">
        <f>IF('HTGR Levers &amp; Variables'!CP2="","NULL",'HTGR Levers &amp; Variables'!CP2)</f>
        <v>NULL</v>
      </c>
      <c r="CR1" s="111" t="str">
        <f>IF(CQ1="NULL","NULL","OAK")</f>
        <v>NULL</v>
      </c>
      <c r="CS1" s="252" t="str">
        <f>CQ1</f>
        <v>NULL</v>
      </c>
      <c r="CT1" s="252" t="str">
        <f>CQ1</f>
        <v>NULL</v>
      </c>
      <c r="CU1" s="252" t="str">
        <f>CQ1</f>
        <v>NULL</v>
      </c>
      <c r="CV1" s="256" t="str">
        <f>CQ1</f>
        <v>NULL</v>
      </c>
      <c r="CW1" s="112" t="str">
        <f>IF('HTGR Levers &amp; Variables'!CV2="","NULL",'HTGR Levers &amp; Variables'!CV2)</f>
        <v>NULL</v>
      </c>
      <c r="CX1" s="111" t="str">
        <f>IF(CW1="NULL","NULL","OAK")</f>
        <v>NULL</v>
      </c>
      <c r="CY1" s="252" t="str">
        <f>CW1</f>
        <v>NULL</v>
      </c>
      <c r="CZ1" s="252" t="str">
        <f>CW1</f>
        <v>NULL</v>
      </c>
      <c r="DA1" s="252" t="str">
        <f>CW1</f>
        <v>NULL</v>
      </c>
      <c r="DB1" s="256" t="str">
        <f>CW1</f>
        <v>NULL</v>
      </c>
      <c r="DC1" s="112" t="str">
        <f>IF('HTGR Levers &amp; Variables'!DB2="","NULL",'HTGR Levers &amp; Variables'!DB2)</f>
        <v>NULL</v>
      </c>
      <c r="DD1" s="111" t="str">
        <f>IF(DC1="NULL","NULL","OAK")</f>
        <v>NULL</v>
      </c>
      <c r="DE1" s="252" t="str">
        <f>DC1</f>
        <v>NULL</v>
      </c>
      <c r="DF1" s="252" t="str">
        <f>DC1</f>
        <v>NULL</v>
      </c>
      <c r="DG1" s="252" t="str">
        <f>DC1</f>
        <v>NULL</v>
      </c>
      <c r="DH1" s="256" t="str">
        <f>DC1</f>
        <v>NULL</v>
      </c>
      <c r="DI1" s="112" t="str">
        <f>IF('HTGR Levers &amp; Variables'!DH2="","NULL",'HTGR Levers &amp; Variables'!DH2)</f>
        <v>NULL</v>
      </c>
      <c r="DJ1" s="111" t="str">
        <f>IF(DI1="NULL","NULL","OAK")</f>
        <v>NULL</v>
      </c>
      <c r="DK1" s="252" t="str">
        <f>DI1</f>
        <v>NULL</v>
      </c>
      <c r="DL1" s="252" t="str">
        <f>DI1</f>
        <v>NULL</v>
      </c>
      <c r="DM1" s="252" t="str">
        <f>DI1</f>
        <v>NULL</v>
      </c>
      <c r="DN1" s="256" t="str">
        <f>DI1</f>
        <v>NULL</v>
      </c>
      <c r="DO1" s="112" t="str">
        <f>IF('HTGR Levers &amp; Variables'!DN2="","NULL",'HTGR Levers &amp; Variables'!DN2)</f>
        <v>NULL</v>
      </c>
      <c r="DP1" s="111" t="str">
        <f>IF(DO1="NULL","NULL","OAK")</f>
        <v>NULL</v>
      </c>
      <c r="DQ1" s="252" t="str">
        <f>DO1</f>
        <v>NULL</v>
      </c>
      <c r="DR1" s="252" t="str">
        <f>DO1</f>
        <v>NULL</v>
      </c>
      <c r="DS1" s="252" t="str">
        <f>DO1</f>
        <v>NULL</v>
      </c>
      <c r="DT1" s="256" t="str">
        <f>DO1</f>
        <v>NULL</v>
      </c>
    </row>
    <row r="2" spans="1:124" s="7" customFormat="1" ht="34" x14ac:dyDescent="0.2">
      <c r="A2" s="128"/>
      <c r="B2" s="45"/>
      <c r="C2" s="45"/>
      <c r="D2" s="9" t="s">
        <v>195</v>
      </c>
      <c r="E2" s="9" t="s">
        <v>196</v>
      </c>
      <c r="F2" s="9" t="s">
        <v>197</v>
      </c>
      <c r="G2" s="9" t="s">
        <v>198</v>
      </c>
      <c r="H2" s="9" t="s">
        <v>199</v>
      </c>
      <c r="I2" s="9" t="s">
        <v>200</v>
      </c>
      <c r="J2" s="257" t="s">
        <v>201</v>
      </c>
      <c r="K2" s="9" t="s">
        <v>196</v>
      </c>
      <c r="L2" s="9" t="s">
        <v>197</v>
      </c>
      <c r="M2" s="9" t="s">
        <v>198</v>
      </c>
      <c r="N2" s="9" t="s">
        <v>199</v>
      </c>
      <c r="O2" s="9" t="s">
        <v>200</v>
      </c>
      <c r="P2" s="257" t="s">
        <v>201</v>
      </c>
      <c r="Q2" s="9" t="s">
        <v>196</v>
      </c>
      <c r="R2" s="9" t="s">
        <v>197</v>
      </c>
      <c r="S2" s="9" t="s">
        <v>198</v>
      </c>
      <c r="T2" s="9" t="s">
        <v>199</v>
      </c>
      <c r="U2" s="9" t="s">
        <v>200</v>
      </c>
      <c r="V2" s="257" t="s">
        <v>201</v>
      </c>
      <c r="W2" s="9" t="s">
        <v>196</v>
      </c>
      <c r="X2" s="9" t="s">
        <v>197</v>
      </c>
      <c r="Y2" s="9" t="s">
        <v>198</v>
      </c>
      <c r="Z2" s="9" t="s">
        <v>199</v>
      </c>
      <c r="AA2" s="9" t="s">
        <v>200</v>
      </c>
      <c r="AB2" s="257" t="s">
        <v>201</v>
      </c>
      <c r="AC2" s="9" t="s">
        <v>196</v>
      </c>
      <c r="AD2" s="9" t="s">
        <v>197</v>
      </c>
      <c r="AE2" s="9" t="s">
        <v>198</v>
      </c>
      <c r="AF2" s="9" t="s">
        <v>199</v>
      </c>
      <c r="AG2" s="9" t="s">
        <v>200</v>
      </c>
      <c r="AH2" s="257" t="s">
        <v>201</v>
      </c>
      <c r="AI2" s="9" t="s">
        <v>196</v>
      </c>
      <c r="AJ2" s="9" t="s">
        <v>197</v>
      </c>
      <c r="AK2" s="9" t="s">
        <v>198</v>
      </c>
      <c r="AL2" s="9" t="s">
        <v>199</v>
      </c>
      <c r="AM2" s="9" t="s">
        <v>200</v>
      </c>
      <c r="AN2" s="257" t="s">
        <v>201</v>
      </c>
      <c r="AO2" s="9" t="s">
        <v>196</v>
      </c>
      <c r="AP2" s="9" t="s">
        <v>197</v>
      </c>
      <c r="AQ2" s="9" t="s">
        <v>198</v>
      </c>
      <c r="AR2" s="9" t="s">
        <v>199</v>
      </c>
      <c r="AS2" s="9" t="s">
        <v>200</v>
      </c>
      <c r="AT2" s="257" t="s">
        <v>201</v>
      </c>
      <c r="AU2" s="9" t="s">
        <v>196</v>
      </c>
      <c r="AV2" s="9" t="s">
        <v>197</v>
      </c>
      <c r="AW2" s="9" t="s">
        <v>198</v>
      </c>
      <c r="AX2" s="9" t="s">
        <v>199</v>
      </c>
      <c r="AY2" s="9" t="s">
        <v>200</v>
      </c>
      <c r="AZ2" s="257" t="s">
        <v>201</v>
      </c>
      <c r="BA2" s="9" t="s">
        <v>196</v>
      </c>
      <c r="BB2" s="9" t="s">
        <v>197</v>
      </c>
      <c r="BC2" s="9" t="s">
        <v>198</v>
      </c>
      <c r="BD2" s="9" t="s">
        <v>199</v>
      </c>
      <c r="BE2" s="9" t="s">
        <v>200</v>
      </c>
      <c r="BF2" s="257" t="s">
        <v>201</v>
      </c>
      <c r="BG2" s="9" t="s">
        <v>196</v>
      </c>
      <c r="BH2" s="9" t="s">
        <v>197</v>
      </c>
      <c r="BI2" s="9" t="s">
        <v>198</v>
      </c>
      <c r="BJ2" s="9" t="s">
        <v>199</v>
      </c>
      <c r="BK2" s="9" t="s">
        <v>200</v>
      </c>
      <c r="BL2" s="257" t="s">
        <v>201</v>
      </c>
      <c r="BM2" s="9" t="s">
        <v>196</v>
      </c>
      <c r="BN2" s="9" t="s">
        <v>197</v>
      </c>
      <c r="BO2" s="9" t="s">
        <v>198</v>
      </c>
      <c r="BP2" s="9" t="s">
        <v>199</v>
      </c>
      <c r="BQ2" s="9" t="s">
        <v>200</v>
      </c>
      <c r="BR2" s="257" t="s">
        <v>201</v>
      </c>
      <c r="BS2" s="9" t="s">
        <v>196</v>
      </c>
      <c r="BT2" s="9" t="s">
        <v>197</v>
      </c>
      <c r="BU2" s="9" t="s">
        <v>198</v>
      </c>
      <c r="BV2" s="9" t="s">
        <v>199</v>
      </c>
      <c r="BW2" s="9" t="s">
        <v>200</v>
      </c>
      <c r="BX2" s="257" t="s">
        <v>201</v>
      </c>
      <c r="BY2" s="9" t="s">
        <v>196</v>
      </c>
      <c r="BZ2" s="9" t="s">
        <v>197</v>
      </c>
      <c r="CA2" s="9" t="s">
        <v>198</v>
      </c>
      <c r="CB2" s="9" t="s">
        <v>199</v>
      </c>
      <c r="CC2" s="9" t="s">
        <v>200</v>
      </c>
      <c r="CD2" s="257" t="s">
        <v>201</v>
      </c>
      <c r="CE2" s="9" t="s">
        <v>196</v>
      </c>
      <c r="CF2" s="9" t="s">
        <v>197</v>
      </c>
      <c r="CG2" s="9" t="s">
        <v>198</v>
      </c>
      <c r="CH2" s="9" t="s">
        <v>199</v>
      </c>
      <c r="CI2" s="9" t="s">
        <v>200</v>
      </c>
      <c r="CJ2" s="257" t="s">
        <v>201</v>
      </c>
      <c r="CK2" s="9" t="s">
        <v>196</v>
      </c>
      <c r="CL2" s="9" t="s">
        <v>197</v>
      </c>
      <c r="CM2" s="9" t="s">
        <v>198</v>
      </c>
      <c r="CN2" s="9" t="s">
        <v>199</v>
      </c>
      <c r="CO2" s="9" t="s">
        <v>200</v>
      </c>
      <c r="CP2" s="257" t="s">
        <v>201</v>
      </c>
      <c r="CQ2" s="9" t="s">
        <v>196</v>
      </c>
      <c r="CR2" s="9" t="s">
        <v>197</v>
      </c>
      <c r="CS2" s="9" t="s">
        <v>198</v>
      </c>
      <c r="CT2" s="9" t="s">
        <v>199</v>
      </c>
      <c r="CU2" s="9" t="s">
        <v>200</v>
      </c>
      <c r="CV2" s="257" t="s">
        <v>201</v>
      </c>
      <c r="CW2" s="9" t="s">
        <v>196</v>
      </c>
      <c r="CX2" s="9" t="s">
        <v>197</v>
      </c>
      <c r="CY2" s="9" t="s">
        <v>198</v>
      </c>
      <c r="CZ2" s="9" t="s">
        <v>199</v>
      </c>
      <c r="DA2" s="9" t="s">
        <v>200</v>
      </c>
      <c r="DB2" s="257" t="s">
        <v>201</v>
      </c>
      <c r="DC2" s="9" t="s">
        <v>196</v>
      </c>
      <c r="DD2" s="9" t="s">
        <v>197</v>
      </c>
      <c r="DE2" s="9" t="s">
        <v>198</v>
      </c>
      <c r="DF2" s="9" t="s">
        <v>199</v>
      </c>
      <c r="DG2" s="9" t="s">
        <v>200</v>
      </c>
      <c r="DH2" s="257" t="s">
        <v>201</v>
      </c>
      <c r="DI2" s="9" t="s">
        <v>196</v>
      </c>
      <c r="DJ2" s="9" t="s">
        <v>197</v>
      </c>
      <c r="DK2" s="9" t="s">
        <v>198</v>
      </c>
      <c r="DL2" s="9" t="s">
        <v>199</v>
      </c>
      <c r="DM2" s="9" t="s">
        <v>200</v>
      </c>
      <c r="DN2" s="257" t="s">
        <v>201</v>
      </c>
      <c r="DO2" s="9" t="s">
        <v>196</v>
      </c>
      <c r="DP2" s="9" t="s">
        <v>197</v>
      </c>
      <c r="DQ2" s="9" t="s">
        <v>198</v>
      </c>
      <c r="DR2" s="9" t="s">
        <v>199</v>
      </c>
      <c r="DS2" s="9" t="s">
        <v>200</v>
      </c>
      <c r="DT2" s="257" t="s">
        <v>201</v>
      </c>
    </row>
    <row r="3" spans="1:124" s="7" customFormat="1" ht="23" x14ac:dyDescent="0.2">
      <c r="A3" s="81" t="s">
        <v>202</v>
      </c>
      <c r="B3" s="65"/>
      <c r="C3" s="66" t="s">
        <v>202</v>
      </c>
      <c r="D3" s="88"/>
      <c r="E3" s="89"/>
      <c r="F3" s="67"/>
      <c r="G3" s="67"/>
      <c r="H3" s="67"/>
      <c r="I3" s="67"/>
      <c r="J3" s="258"/>
      <c r="K3" s="89"/>
      <c r="L3" s="67"/>
      <c r="M3" s="67"/>
      <c r="N3" s="67"/>
      <c r="O3" s="67"/>
      <c r="P3" s="258"/>
      <c r="Q3" s="89"/>
      <c r="R3" s="67"/>
      <c r="S3" s="67"/>
      <c r="T3" s="67"/>
      <c r="U3" s="67"/>
      <c r="V3" s="258"/>
      <c r="W3" s="89"/>
      <c r="X3" s="67"/>
      <c r="Y3" s="67"/>
      <c r="Z3" s="67"/>
      <c r="AA3" s="67"/>
      <c r="AB3" s="258"/>
      <c r="AC3" s="89"/>
      <c r="AD3" s="67"/>
      <c r="AE3" s="67"/>
      <c r="AF3" s="67"/>
      <c r="AG3" s="67"/>
      <c r="AH3" s="258"/>
      <c r="AI3" s="89"/>
      <c r="AJ3" s="67"/>
      <c r="AK3" s="67"/>
      <c r="AL3" s="67"/>
      <c r="AM3" s="67"/>
      <c r="AN3" s="258"/>
      <c r="AO3" s="89"/>
      <c r="AP3" s="67"/>
      <c r="AQ3" s="67"/>
      <c r="AR3" s="67"/>
      <c r="AS3" s="67"/>
      <c r="AT3" s="258"/>
      <c r="AU3" s="89"/>
      <c r="AV3" s="67"/>
      <c r="AW3" s="67"/>
      <c r="AX3" s="67"/>
      <c r="AY3" s="67"/>
      <c r="AZ3" s="258"/>
      <c r="BA3" s="89"/>
      <c r="BB3" s="67"/>
      <c r="BC3" s="67"/>
      <c r="BD3" s="67"/>
      <c r="BE3" s="67"/>
      <c r="BF3" s="258"/>
      <c r="BG3" s="89"/>
      <c r="BH3" s="67"/>
      <c r="BI3" s="67"/>
      <c r="BJ3" s="67"/>
      <c r="BK3" s="67"/>
      <c r="BL3" s="258"/>
      <c r="BM3" s="89"/>
      <c r="BN3" s="67"/>
      <c r="BO3" s="67"/>
      <c r="BP3" s="67"/>
      <c r="BQ3" s="67"/>
      <c r="BR3" s="258"/>
      <c r="BS3" s="89"/>
      <c r="BT3" s="67"/>
      <c r="BU3" s="67"/>
      <c r="BV3" s="67"/>
      <c r="BW3" s="67"/>
      <c r="BX3" s="258"/>
      <c r="BY3" s="89"/>
      <c r="BZ3" s="67"/>
      <c r="CA3" s="67"/>
      <c r="CB3" s="67"/>
      <c r="CC3" s="67"/>
      <c r="CD3" s="258"/>
      <c r="CE3" s="89"/>
      <c r="CF3" s="67"/>
      <c r="CG3" s="67"/>
      <c r="CH3" s="67"/>
      <c r="CI3" s="67"/>
      <c r="CJ3" s="258"/>
      <c r="CK3" s="89"/>
      <c r="CL3" s="67"/>
      <c r="CM3" s="67"/>
      <c r="CN3" s="67"/>
      <c r="CO3" s="67"/>
      <c r="CP3" s="258"/>
      <c r="CQ3" s="89"/>
      <c r="CR3" s="67"/>
      <c r="CS3" s="67"/>
      <c r="CT3" s="67"/>
      <c r="CU3" s="67"/>
      <c r="CV3" s="258"/>
      <c r="CW3" s="89"/>
      <c r="CX3" s="67"/>
      <c r="CY3" s="67"/>
      <c r="CZ3" s="67"/>
      <c r="DA3" s="67"/>
      <c r="DB3" s="258"/>
      <c r="DC3" s="89"/>
      <c r="DD3" s="67"/>
      <c r="DE3" s="67"/>
      <c r="DF3" s="67"/>
      <c r="DG3" s="67"/>
      <c r="DH3" s="258"/>
      <c r="DI3" s="89"/>
      <c r="DJ3" s="67"/>
      <c r="DK3" s="67"/>
      <c r="DL3" s="67"/>
      <c r="DM3" s="67"/>
      <c r="DN3" s="258"/>
      <c r="DO3" s="89"/>
      <c r="DP3" s="67"/>
      <c r="DQ3" s="67"/>
      <c r="DR3" s="67"/>
      <c r="DS3" s="67"/>
      <c r="DT3" s="258"/>
    </row>
    <row r="4" spans="1:124" s="7" customFormat="1" ht="17" x14ac:dyDescent="0.2">
      <c r="A4" s="128"/>
      <c r="B4" s="362"/>
      <c r="C4" s="82" t="s">
        <v>203</v>
      </c>
      <c r="D4" s="363"/>
      <c r="E4" s="363"/>
      <c r="F4" s="84"/>
      <c r="G4" s="68"/>
      <c r="H4" s="68"/>
      <c r="I4" s="362"/>
      <c r="J4" s="262">
        <f>100</f>
        <v>100</v>
      </c>
      <c r="K4" s="363"/>
      <c r="L4" s="84"/>
      <c r="M4" s="68"/>
      <c r="N4" s="68"/>
      <c r="O4" s="362"/>
      <c r="P4" s="262">
        <f>100</f>
        <v>100</v>
      </c>
      <c r="Q4" s="363"/>
      <c r="R4" s="84"/>
      <c r="S4" s="68"/>
      <c r="T4" s="68"/>
      <c r="U4" s="362"/>
      <c r="V4" s="262">
        <f>100</f>
        <v>100</v>
      </c>
      <c r="W4" s="363"/>
      <c r="X4" s="84"/>
      <c r="Y4" s="68"/>
      <c r="Z4" s="68"/>
      <c r="AA4" s="362"/>
      <c r="AB4" s="262">
        <f>100</f>
        <v>100</v>
      </c>
      <c r="AC4" s="363"/>
      <c r="AD4" s="84"/>
      <c r="AE4" s="68"/>
      <c r="AF4" s="68"/>
      <c r="AG4" s="362"/>
      <c r="AH4" s="262">
        <f>100</f>
        <v>100</v>
      </c>
      <c r="AI4" s="363"/>
      <c r="AJ4" s="84"/>
      <c r="AK4" s="68"/>
      <c r="AL4" s="68"/>
      <c r="AM4" s="362"/>
      <c r="AN4" s="262">
        <f>100</f>
        <v>100</v>
      </c>
      <c r="AO4" s="363"/>
      <c r="AP4" s="84"/>
      <c r="AQ4" s="68"/>
      <c r="AR4" s="68"/>
      <c r="AS4" s="362"/>
      <c r="AT4" s="262">
        <f>100</f>
        <v>100</v>
      </c>
      <c r="AU4" s="363"/>
      <c r="AV4" s="84"/>
      <c r="AW4" s="68"/>
      <c r="AX4" s="68"/>
      <c r="AY4" s="362"/>
      <c r="AZ4" s="262">
        <f>100</f>
        <v>100</v>
      </c>
      <c r="BA4" s="363"/>
      <c r="BB4" s="84"/>
      <c r="BC4" s="68"/>
      <c r="BD4" s="68"/>
      <c r="BE4" s="362"/>
      <c r="BF4" s="262">
        <f>100</f>
        <v>100</v>
      </c>
      <c r="BG4" s="363"/>
      <c r="BH4" s="84"/>
      <c r="BI4" s="68"/>
      <c r="BJ4" s="68"/>
      <c r="BK4" s="362"/>
      <c r="BL4" s="262">
        <f>100</f>
        <v>100</v>
      </c>
      <c r="BM4" s="363"/>
      <c r="BN4" s="84"/>
      <c r="BO4" s="68"/>
      <c r="BP4" s="68"/>
      <c r="BQ4" s="362"/>
      <c r="BR4" s="262">
        <f>100</f>
        <v>100</v>
      </c>
      <c r="BS4" s="363"/>
      <c r="BT4" s="84"/>
      <c r="BU4" s="68"/>
      <c r="BV4" s="68"/>
      <c r="BW4" s="362"/>
      <c r="BX4" s="262">
        <f>100</f>
        <v>100</v>
      </c>
      <c r="BY4" s="363"/>
      <c r="BZ4" s="84"/>
      <c r="CA4" s="68"/>
      <c r="CB4" s="68"/>
      <c r="CC4" s="362"/>
      <c r="CD4" s="262">
        <f>100</f>
        <v>100</v>
      </c>
      <c r="CE4" s="363"/>
      <c r="CF4" s="84"/>
      <c r="CG4" s="68"/>
      <c r="CH4" s="68"/>
      <c r="CI4" s="362"/>
      <c r="CJ4" s="262">
        <f>100</f>
        <v>100</v>
      </c>
      <c r="CK4" s="363"/>
      <c r="CL4" s="84"/>
      <c r="CM4" s="68"/>
      <c r="CN4" s="68"/>
      <c r="CO4" s="362"/>
      <c r="CP4" s="262">
        <f>100</f>
        <v>100</v>
      </c>
      <c r="CQ4" s="363"/>
      <c r="CR4" s="84"/>
      <c r="CS4" s="68"/>
      <c r="CT4" s="68"/>
      <c r="CU4" s="362"/>
      <c r="CV4" s="262">
        <f>100</f>
        <v>100</v>
      </c>
      <c r="CW4" s="363"/>
      <c r="CX4" s="84"/>
      <c r="CY4" s="68"/>
      <c r="CZ4" s="68"/>
      <c r="DA4" s="362"/>
      <c r="DB4" s="262">
        <f>100</f>
        <v>100</v>
      </c>
      <c r="DC4" s="363"/>
      <c r="DD4" s="84"/>
      <c r="DE4" s="68"/>
      <c r="DF4" s="68"/>
      <c r="DG4" s="362"/>
      <c r="DH4" s="262">
        <f>100</f>
        <v>100</v>
      </c>
      <c r="DI4" s="363"/>
      <c r="DJ4" s="84"/>
      <c r="DK4" s="68"/>
      <c r="DL4" s="68"/>
      <c r="DM4" s="362"/>
      <c r="DN4" s="262">
        <f>100</f>
        <v>100</v>
      </c>
      <c r="DO4" s="363"/>
      <c r="DP4" s="84"/>
      <c r="DQ4" s="68"/>
      <c r="DR4" s="68"/>
      <c r="DS4" s="362"/>
      <c r="DT4" s="262">
        <f>100</f>
        <v>100</v>
      </c>
    </row>
    <row r="5" spans="1:124" s="6" customFormat="1" x14ac:dyDescent="0.2">
      <c r="A5" s="241"/>
      <c r="B5" s="364">
        <v>20</v>
      </c>
      <c r="C5" s="365" t="s">
        <v>204</v>
      </c>
      <c r="D5" s="366"/>
      <c r="E5" s="366"/>
      <c r="F5" s="85">
        <f>SUM(F6:F12)</f>
        <v>2740810072.1167212</v>
      </c>
      <c r="G5" s="69">
        <f>SUM(G6:G12)</f>
        <v>304750817.26383525</v>
      </c>
      <c r="H5" s="69">
        <f>SUM(H6:H12)</f>
        <v>1195036607.7682869</v>
      </c>
      <c r="I5" s="367">
        <f>SUM(I6:I12)</f>
        <v>23099589.559010487</v>
      </c>
      <c r="J5" s="368">
        <f>SUM(J6:J12)</f>
        <v>4240597497.1488433</v>
      </c>
      <c r="K5" s="366"/>
      <c r="L5" s="85">
        <f>SUM(L6:L12)</f>
        <v>2740810072.1167212</v>
      </c>
      <c r="M5" s="69">
        <f>SUM(M6:M12)</f>
        <v>304750817.26383525</v>
      </c>
      <c r="N5" s="69">
        <f>SUM(N6:N12)</f>
        <v>1195036607.7682869</v>
      </c>
      <c r="O5" s="367">
        <f>SUM(O6:O12)</f>
        <v>23099589.559010487</v>
      </c>
      <c r="P5" s="368">
        <f>SUM(P6:P12)</f>
        <v>4240597497.1488433</v>
      </c>
      <c r="Q5" s="366"/>
      <c r="R5" s="85">
        <f>SUM(R6:R12)</f>
        <v>2740810072.1167212</v>
      </c>
      <c r="S5" s="69">
        <f>SUM(S6:S12)</f>
        <v>304750817.26383525</v>
      </c>
      <c r="T5" s="69">
        <f>SUM(T6:T12)</f>
        <v>1195036607.7682869</v>
      </c>
      <c r="U5" s="367">
        <f>SUM(U6:U12)</f>
        <v>23099589.559010487</v>
      </c>
      <c r="V5" s="368">
        <f>SUM(V6:V12)</f>
        <v>4240597497.1488433</v>
      </c>
      <c r="W5" s="366"/>
      <c r="X5" s="85">
        <f>SUM(X6:X12)</f>
        <v>2740810072.1167212</v>
      </c>
      <c r="Y5" s="69">
        <f>SUM(Y6:Y12)</f>
        <v>304750817.26383525</v>
      </c>
      <c r="Z5" s="69">
        <f>SUM(Z6:Z12)</f>
        <v>1195036607.7682869</v>
      </c>
      <c r="AA5" s="367">
        <f>SUM(AA6:AA12)</f>
        <v>23099589.559010487</v>
      </c>
      <c r="AB5" s="368">
        <f>SUM(AB6:AB12)</f>
        <v>4240597497.1488433</v>
      </c>
      <c r="AC5" s="366"/>
      <c r="AD5" s="85">
        <f>SUM(AD6:AD12)</f>
        <v>2740810072.1167212</v>
      </c>
      <c r="AE5" s="69">
        <f>SUM(AE6:AE12)</f>
        <v>304750817.26383525</v>
      </c>
      <c r="AF5" s="69">
        <f>SUM(AF6:AF12)</f>
        <v>1195036607.7682869</v>
      </c>
      <c r="AG5" s="367">
        <f>SUM(AG6:AG12)</f>
        <v>23099589.559010487</v>
      </c>
      <c r="AH5" s="368">
        <f>SUM(AH6:AH12)</f>
        <v>4240597497.1488433</v>
      </c>
      <c r="AI5" s="366"/>
      <c r="AJ5" s="85">
        <f>SUM(AJ6:AJ12)</f>
        <v>2740810072.1167212</v>
      </c>
      <c r="AK5" s="69">
        <f>SUM(AK6:AK12)</f>
        <v>304750817.26383525</v>
      </c>
      <c r="AL5" s="69">
        <f>SUM(AL6:AL12)</f>
        <v>1195036607.7682869</v>
      </c>
      <c r="AM5" s="367">
        <f>SUM(AM6:AM12)</f>
        <v>23099589.559010487</v>
      </c>
      <c r="AN5" s="368">
        <f>SUM(AN6:AN12)</f>
        <v>4240597497.1488433</v>
      </c>
      <c r="AO5" s="366"/>
      <c r="AP5" s="85">
        <f>SUM(AP6:AP12)</f>
        <v>2740810072.1167212</v>
      </c>
      <c r="AQ5" s="69">
        <f>SUM(AQ6:AQ12)</f>
        <v>304750817.26383525</v>
      </c>
      <c r="AR5" s="69">
        <f>SUM(AR6:AR12)</f>
        <v>1195036607.7682869</v>
      </c>
      <c r="AS5" s="367">
        <f>SUM(AS6:AS12)</f>
        <v>23099589.559010487</v>
      </c>
      <c r="AT5" s="368">
        <f>SUM(AT6:AT12)</f>
        <v>4240597497.1488433</v>
      </c>
      <c r="AU5" s="366"/>
      <c r="AV5" s="85">
        <f>SUM(AV6:AV12)</f>
        <v>2740810072.1167212</v>
      </c>
      <c r="AW5" s="69">
        <f>SUM(AW6:AW12)</f>
        <v>304750817.26383525</v>
      </c>
      <c r="AX5" s="69">
        <f>SUM(AX6:AX12)</f>
        <v>1195036607.7682869</v>
      </c>
      <c r="AY5" s="367">
        <f>SUM(AY6:AY12)</f>
        <v>23099589.559010487</v>
      </c>
      <c r="AZ5" s="368">
        <f>SUM(AZ6:AZ12)</f>
        <v>4240597497.1488433</v>
      </c>
      <c r="BA5" s="366"/>
      <c r="BB5" s="85">
        <f>SUM(BB6:BB12)</f>
        <v>2740810072.1167212</v>
      </c>
      <c r="BC5" s="69">
        <f>SUM(BC6:BC12)</f>
        <v>304750817.26383525</v>
      </c>
      <c r="BD5" s="69">
        <f>SUM(BD6:BD12)</f>
        <v>1195036607.7682869</v>
      </c>
      <c r="BE5" s="367">
        <f>SUM(BE6:BE12)</f>
        <v>23099589.559010487</v>
      </c>
      <c r="BF5" s="368">
        <f>SUM(BF6:BF12)</f>
        <v>4240597497.1488433</v>
      </c>
      <c r="BG5" s="366"/>
      <c r="BH5" s="85">
        <f>SUM(BH6:BH12)</f>
        <v>2740810072.1167212</v>
      </c>
      <c r="BI5" s="69">
        <f>SUM(BI6:BI12)</f>
        <v>304750817.26383525</v>
      </c>
      <c r="BJ5" s="69">
        <f>SUM(BJ6:BJ12)</f>
        <v>1195036607.7682869</v>
      </c>
      <c r="BK5" s="367">
        <f>SUM(BK6:BK12)</f>
        <v>23099589.559010487</v>
      </c>
      <c r="BL5" s="368">
        <f>SUM(BL6:BL12)</f>
        <v>4240597497.1488433</v>
      </c>
      <c r="BM5" s="366"/>
      <c r="BN5" s="85">
        <f>SUM(BN6:BN12)</f>
        <v>2740810072.1167212</v>
      </c>
      <c r="BO5" s="69">
        <f>SUM(BO6:BO12)</f>
        <v>304750817.26383525</v>
      </c>
      <c r="BP5" s="69">
        <f>SUM(BP6:BP12)</f>
        <v>1195036607.7682869</v>
      </c>
      <c r="BQ5" s="367">
        <f>SUM(BQ6:BQ12)</f>
        <v>23099589.559010487</v>
      </c>
      <c r="BR5" s="368">
        <f>SUM(BR6:BR12)</f>
        <v>4240597497.1488433</v>
      </c>
      <c r="BS5" s="366"/>
      <c r="BT5" s="85">
        <f>SUM(BT6:BT12)</f>
        <v>2740810072.1167212</v>
      </c>
      <c r="BU5" s="69">
        <f>SUM(BU6:BU12)</f>
        <v>304750817.26383525</v>
      </c>
      <c r="BV5" s="69">
        <f>SUM(BV6:BV12)</f>
        <v>1195036607.7682869</v>
      </c>
      <c r="BW5" s="367">
        <f>SUM(BW6:BW12)</f>
        <v>23099589.559010487</v>
      </c>
      <c r="BX5" s="368">
        <f>SUM(BX6:BX12)</f>
        <v>4240597497.1488433</v>
      </c>
      <c r="BY5" s="366"/>
      <c r="BZ5" s="85">
        <f>SUM(BZ6:BZ12)</f>
        <v>2740810072.1167212</v>
      </c>
      <c r="CA5" s="69">
        <f>SUM(CA6:CA12)</f>
        <v>304750817.26383525</v>
      </c>
      <c r="CB5" s="69">
        <f>SUM(CB6:CB12)</f>
        <v>1195036607.7682869</v>
      </c>
      <c r="CC5" s="367">
        <f>SUM(CC6:CC12)</f>
        <v>23099589.559010487</v>
      </c>
      <c r="CD5" s="368">
        <f>SUM(CD6:CD12)</f>
        <v>4240597497.1488433</v>
      </c>
      <c r="CE5" s="366"/>
      <c r="CF5" s="85">
        <f>SUM(CF6:CF12)</f>
        <v>2740810072.1167212</v>
      </c>
      <c r="CG5" s="69">
        <f>SUM(CG6:CG12)</f>
        <v>304750817.26383525</v>
      </c>
      <c r="CH5" s="69">
        <f>SUM(CH6:CH12)</f>
        <v>1195036607.7682869</v>
      </c>
      <c r="CI5" s="367">
        <f>SUM(CI6:CI12)</f>
        <v>23099589.559010487</v>
      </c>
      <c r="CJ5" s="368">
        <f>SUM(CJ6:CJ12)</f>
        <v>4240597497.1488433</v>
      </c>
      <c r="CK5" s="366"/>
      <c r="CL5" s="85">
        <f>SUM(CL6:CL12)</f>
        <v>2740810072.1167212</v>
      </c>
      <c r="CM5" s="69">
        <f>SUM(CM6:CM12)</f>
        <v>304750817.26383525</v>
      </c>
      <c r="CN5" s="69">
        <f>SUM(CN6:CN12)</f>
        <v>1195036607.7682869</v>
      </c>
      <c r="CO5" s="367">
        <f>SUM(CO6:CO12)</f>
        <v>23099589.559010487</v>
      </c>
      <c r="CP5" s="368">
        <f>SUM(CP6:CP12)</f>
        <v>4240597497.1488433</v>
      </c>
      <c r="CQ5" s="366"/>
      <c r="CR5" s="85">
        <f>SUM(CR6:CR12)</f>
        <v>2740810072.1167212</v>
      </c>
      <c r="CS5" s="69">
        <f>SUM(CS6:CS12)</f>
        <v>304750817.26383525</v>
      </c>
      <c r="CT5" s="69">
        <f>SUM(CT6:CT12)</f>
        <v>1195036607.7682869</v>
      </c>
      <c r="CU5" s="367">
        <f>SUM(CU6:CU12)</f>
        <v>23099589.559010487</v>
      </c>
      <c r="CV5" s="368">
        <f>SUM(CV6:CV12)</f>
        <v>4240597497.1488433</v>
      </c>
      <c r="CW5" s="366"/>
      <c r="CX5" s="85">
        <f>SUM(CX6:CX12)</f>
        <v>2740810072.1167212</v>
      </c>
      <c r="CY5" s="69">
        <f>SUM(CY6:CY12)</f>
        <v>304750817.26383525</v>
      </c>
      <c r="CZ5" s="69">
        <f>SUM(CZ6:CZ12)</f>
        <v>1195036607.7682869</v>
      </c>
      <c r="DA5" s="367">
        <f>SUM(DA6:DA12)</f>
        <v>23099589.559010487</v>
      </c>
      <c r="DB5" s="368">
        <f>SUM(DB6:DB12)</f>
        <v>4240597497.1488433</v>
      </c>
      <c r="DC5" s="366"/>
      <c r="DD5" s="85">
        <f>SUM(DD6:DD12)</f>
        <v>2740810072.1167212</v>
      </c>
      <c r="DE5" s="69">
        <f>SUM(DE6:DE12)</f>
        <v>304750817.26383525</v>
      </c>
      <c r="DF5" s="69">
        <f>SUM(DF6:DF12)</f>
        <v>1195036607.7682869</v>
      </c>
      <c r="DG5" s="367">
        <f>SUM(DG6:DG12)</f>
        <v>23099589.559010487</v>
      </c>
      <c r="DH5" s="368">
        <f>SUM(DH6:DH12)</f>
        <v>4240597497.1488433</v>
      </c>
      <c r="DI5" s="366"/>
      <c r="DJ5" s="85">
        <f>SUM(DJ6:DJ12)</f>
        <v>2740810072.1167212</v>
      </c>
      <c r="DK5" s="69">
        <f>SUM(DK6:DK12)</f>
        <v>304750817.26383525</v>
      </c>
      <c r="DL5" s="69">
        <f>SUM(DL6:DL12)</f>
        <v>1195036607.7682869</v>
      </c>
      <c r="DM5" s="367">
        <f>SUM(DM6:DM12)</f>
        <v>23099589.559010487</v>
      </c>
      <c r="DN5" s="368">
        <f>SUM(DN6:DN12)</f>
        <v>4240597497.1488433</v>
      </c>
      <c r="DO5" s="366"/>
      <c r="DP5" s="85">
        <f>SUM(DP6:DP12)</f>
        <v>2740810072.1167212</v>
      </c>
      <c r="DQ5" s="69">
        <f>SUM(DQ6:DQ12)</f>
        <v>304750817.26383525</v>
      </c>
      <c r="DR5" s="69">
        <f>SUM(DR6:DR12)</f>
        <v>1195036607.7682869</v>
      </c>
      <c r="DS5" s="367">
        <f>SUM(DS6:DS12)</f>
        <v>23099589.559010487</v>
      </c>
      <c r="DT5" s="368">
        <f>SUM(DT6:DT12)</f>
        <v>4240597497.1488433</v>
      </c>
    </row>
    <row r="6" spans="1:124" s="6" customFormat="1" x14ac:dyDescent="0.2">
      <c r="B6" s="70">
        <v>21</v>
      </c>
      <c r="C6" s="83" t="s">
        <v>205</v>
      </c>
      <c r="D6" s="90"/>
      <c r="E6" s="369"/>
      <c r="F6" s="86">
        <v>90263521.112017199</v>
      </c>
      <c r="G6" s="71">
        <v>233056139.767836</v>
      </c>
      <c r="H6" s="71">
        <v>591583080.94596303</v>
      </c>
      <c r="I6" s="72">
        <v>11824706.1671477</v>
      </c>
      <c r="J6" s="259">
        <f>SUM(F6:H6)</f>
        <v>914902741.82581615</v>
      </c>
      <c r="K6" s="369"/>
      <c r="L6" s="86">
        <v>90263521.112017199</v>
      </c>
      <c r="M6" s="71">
        <v>233056139.767836</v>
      </c>
      <c r="N6" s="71">
        <v>591583080.94596303</v>
      </c>
      <c r="O6" s="72">
        <v>11824706.1671477</v>
      </c>
      <c r="P6" s="259">
        <f>SUM(L6:N6)</f>
        <v>914902741.82581615</v>
      </c>
      <c r="Q6" s="369"/>
      <c r="R6" s="86">
        <v>90263521.112017199</v>
      </c>
      <c r="S6" s="71">
        <v>233056139.767836</v>
      </c>
      <c r="T6" s="71">
        <v>591583080.94596303</v>
      </c>
      <c r="U6" s="72">
        <v>11824706.1671477</v>
      </c>
      <c r="V6" s="259">
        <f>SUM(R6:T6)</f>
        <v>914902741.82581615</v>
      </c>
      <c r="W6" s="369"/>
      <c r="X6" s="86">
        <v>90263521.112017199</v>
      </c>
      <c r="Y6" s="71">
        <v>233056139.767836</v>
      </c>
      <c r="Z6" s="71">
        <v>591583080.94596303</v>
      </c>
      <c r="AA6" s="72">
        <v>11824706.1671477</v>
      </c>
      <c r="AB6" s="259">
        <f>SUM(X6:Z6)</f>
        <v>914902741.82581615</v>
      </c>
      <c r="AC6" s="369"/>
      <c r="AD6" s="86">
        <v>90263521.112017199</v>
      </c>
      <c r="AE6" s="71">
        <v>233056139.767836</v>
      </c>
      <c r="AF6" s="71">
        <v>591583080.94596303</v>
      </c>
      <c r="AG6" s="72">
        <v>11824706.1671477</v>
      </c>
      <c r="AH6" s="259">
        <f>SUM(AD6:AF6)</f>
        <v>914902741.82581615</v>
      </c>
      <c r="AI6" s="369"/>
      <c r="AJ6" s="86">
        <v>90263521.112017199</v>
      </c>
      <c r="AK6" s="71">
        <v>233056139.767836</v>
      </c>
      <c r="AL6" s="71">
        <v>591583080.94596303</v>
      </c>
      <c r="AM6" s="72">
        <v>11824706.1671477</v>
      </c>
      <c r="AN6" s="259">
        <f>SUM(AJ6:AL6)</f>
        <v>914902741.82581615</v>
      </c>
      <c r="AO6" s="369"/>
      <c r="AP6" s="86">
        <v>90263521.112017199</v>
      </c>
      <c r="AQ6" s="71">
        <v>233056139.767836</v>
      </c>
      <c r="AR6" s="71">
        <v>591583080.94596303</v>
      </c>
      <c r="AS6" s="72">
        <v>11824706.1671477</v>
      </c>
      <c r="AT6" s="259">
        <f>SUM(AP6:AR6)</f>
        <v>914902741.82581615</v>
      </c>
      <c r="AU6" s="369"/>
      <c r="AV6" s="86">
        <v>90263521.112017199</v>
      </c>
      <c r="AW6" s="71">
        <v>233056139.767836</v>
      </c>
      <c r="AX6" s="71">
        <v>591583080.94596303</v>
      </c>
      <c r="AY6" s="72">
        <v>11824706.1671477</v>
      </c>
      <c r="AZ6" s="259">
        <f>SUM(AV6:AX6)</f>
        <v>914902741.82581615</v>
      </c>
      <c r="BA6" s="369"/>
      <c r="BB6" s="86">
        <v>90263521.112017199</v>
      </c>
      <c r="BC6" s="71">
        <v>233056139.767836</v>
      </c>
      <c r="BD6" s="71">
        <v>591583080.94596303</v>
      </c>
      <c r="BE6" s="72">
        <v>11824706.1671477</v>
      </c>
      <c r="BF6" s="259">
        <f>SUM(BB6:BD6)</f>
        <v>914902741.82581615</v>
      </c>
      <c r="BG6" s="369"/>
      <c r="BH6" s="86">
        <v>90263521.112017199</v>
      </c>
      <c r="BI6" s="71">
        <v>233056139.767836</v>
      </c>
      <c r="BJ6" s="71">
        <v>591583080.94596303</v>
      </c>
      <c r="BK6" s="72">
        <v>11824706.1671477</v>
      </c>
      <c r="BL6" s="259">
        <f>SUM(BH6:BJ6)</f>
        <v>914902741.82581615</v>
      </c>
      <c r="BM6" s="369"/>
      <c r="BN6" s="86">
        <v>90263521.112017199</v>
      </c>
      <c r="BO6" s="71">
        <v>233056139.767836</v>
      </c>
      <c r="BP6" s="71">
        <v>591583080.94596303</v>
      </c>
      <c r="BQ6" s="72">
        <v>11824706.1671477</v>
      </c>
      <c r="BR6" s="259">
        <f>SUM(BN6:BP6)</f>
        <v>914902741.82581615</v>
      </c>
      <c r="BS6" s="369"/>
      <c r="BT6" s="86">
        <v>90263521.112017199</v>
      </c>
      <c r="BU6" s="71">
        <v>233056139.767836</v>
      </c>
      <c r="BV6" s="71">
        <v>591583080.94596303</v>
      </c>
      <c r="BW6" s="72">
        <v>11824706.1671477</v>
      </c>
      <c r="BX6" s="259">
        <f>SUM(BT6:BV6)</f>
        <v>914902741.82581615</v>
      </c>
      <c r="BY6" s="369"/>
      <c r="BZ6" s="86">
        <v>90263521.112017199</v>
      </c>
      <c r="CA6" s="71">
        <v>233056139.767836</v>
      </c>
      <c r="CB6" s="71">
        <v>591583080.94596303</v>
      </c>
      <c r="CC6" s="72">
        <v>11824706.1671477</v>
      </c>
      <c r="CD6" s="259">
        <f>SUM(BZ6:CB6)</f>
        <v>914902741.82581615</v>
      </c>
      <c r="CE6" s="369"/>
      <c r="CF6" s="86">
        <v>90263521.112017199</v>
      </c>
      <c r="CG6" s="71">
        <v>233056139.767836</v>
      </c>
      <c r="CH6" s="71">
        <v>591583080.94596303</v>
      </c>
      <c r="CI6" s="72">
        <v>11824706.1671477</v>
      </c>
      <c r="CJ6" s="259">
        <f>SUM(CF6:CH6)</f>
        <v>914902741.82581615</v>
      </c>
      <c r="CK6" s="369"/>
      <c r="CL6" s="86">
        <v>90263521.112017199</v>
      </c>
      <c r="CM6" s="71">
        <v>233056139.767836</v>
      </c>
      <c r="CN6" s="71">
        <v>591583080.94596303</v>
      </c>
      <c r="CO6" s="72">
        <v>11824706.1671477</v>
      </c>
      <c r="CP6" s="259">
        <f>SUM(CL6:CN6)</f>
        <v>914902741.82581615</v>
      </c>
      <c r="CQ6" s="369"/>
      <c r="CR6" s="86">
        <v>90263521.112017199</v>
      </c>
      <c r="CS6" s="71">
        <v>233056139.767836</v>
      </c>
      <c r="CT6" s="71">
        <v>591583080.94596303</v>
      </c>
      <c r="CU6" s="72">
        <v>11824706.1671477</v>
      </c>
      <c r="CV6" s="259">
        <f>SUM(CR6:CT6)</f>
        <v>914902741.82581615</v>
      </c>
      <c r="CW6" s="369"/>
      <c r="CX6" s="86">
        <v>90263521.112017199</v>
      </c>
      <c r="CY6" s="71">
        <v>233056139.767836</v>
      </c>
      <c r="CZ6" s="71">
        <v>591583080.94596303</v>
      </c>
      <c r="DA6" s="72">
        <v>11824706.1671477</v>
      </c>
      <c r="DB6" s="259">
        <f>SUM(CX6:CZ6)</f>
        <v>914902741.82581615</v>
      </c>
      <c r="DC6" s="369"/>
      <c r="DD6" s="86">
        <v>90263521.112017199</v>
      </c>
      <c r="DE6" s="71">
        <v>233056139.767836</v>
      </c>
      <c r="DF6" s="71">
        <v>591583080.94596303</v>
      </c>
      <c r="DG6" s="72">
        <v>11824706.1671477</v>
      </c>
      <c r="DH6" s="259">
        <f>SUM(DD6:DF6)</f>
        <v>914902741.82581615</v>
      </c>
      <c r="DI6" s="369"/>
      <c r="DJ6" s="86">
        <v>90263521.112017199</v>
      </c>
      <c r="DK6" s="71">
        <v>233056139.767836</v>
      </c>
      <c r="DL6" s="71">
        <v>591583080.94596303</v>
      </c>
      <c r="DM6" s="72">
        <v>11824706.1671477</v>
      </c>
      <c r="DN6" s="259">
        <f>SUM(DJ6:DL6)</f>
        <v>914902741.82581615</v>
      </c>
      <c r="DO6" s="369"/>
      <c r="DP6" s="86">
        <v>90263521.112017199</v>
      </c>
      <c r="DQ6" s="71">
        <v>233056139.767836</v>
      </c>
      <c r="DR6" s="71">
        <v>591583080.94596303</v>
      </c>
      <c r="DS6" s="72">
        <v>11824706.1671477</v>
      </c>
      <c r="DT6" s="259">
        <f>SUM(DP6:DR6)</f>
        <v>914902741.82581615</v>
      </c>
    </row>
    <row r="7" spans="1:124" s="6" customFormat="1" x14ac:dyDescent="0.2">
      <c r="B7" s="70">
        <v>22</v>
      </c>
      <c r="C7" s="83" t="s">
        <v>206</v>
      </c>
      <c r="D7" s="90"/>
      <c r="E7" s="369"/>
      <c r="F7" s="86">
        <f>1530752484.13274+'HTGR NOAK calcs'!$B$8/'HTGR Levers &amp; Variables'!$C$1</f>
        <v>1555752484.13274</v>
      </c>
      <c r="G7" s="71">
        <v>20897278.331425801</v>
      </c>
      <c r="H7" s="71">
        <v>261886915.35496399</v>
      </c>
      <c r="I7" s="72">
        <v>4903887.6954135997</v>
      </c>
      <c r="J7" s="259">
        <f t="shared" ref="J7:J12" si="0">SUM(F7:H7)</f>
        <v>1838536677.8191299</v>
      </c>
      <c r="K7" s="369"/>
      <c r="L7" s="86">
        <f>1530752484.13274+'HTGR NOAK calcs'!$B$8/'HTGR Levers &amp; Variables'!$C$1</f>
        <v>1555752484.13274</v>
      </c>
      <c r="M7" s="71">
        <v>20897278.331425801</v>
      </c>
      <c r="N7" s="71">
        <v>261886915.35496399</v>
      </c>
      <c r="O7" s="72">
        <v>4903887.6954135997</v>
      </c>
      <c r="P7" s="259">
        <f t="shared" ref="P7:P10" si="1">SUM(L7:N7)</f>
        <v>1838536677.8191299</v>
      </c>
      <c r="Q7" s="369"/>
      <c r="R7" s="86">
        <f>1530752484.13274+'HTGR NOAK calcs'!$B$8/'HTGR Levers &amp; Variables'!$C$1</f>
        <v>1555752484.13274</v>
      </c>
      <c r="S7" s="71">
        <v>20897278.331425801</v>
      </c>
      <c r="T7" s="71">
        <v>261886915.35496399</v>
      </c>
      <c r="U7" s="72">
        <v>4903887.6954135997</v>
      </c>
      <c r="V7" s="259">
        <f t="shared" ref="V7:V10" si="2">SUM(R7:T7)</f>
        <v>1838536677.8191299</v>
      </c>
      <c r="W7" s="369"/>
      <c r="X7" s="86">
        <f>1530752484.13274+'HTGR NOAK calcs'!$B$8/'HTGR Levers &amp; Variables'!$C$1</f>
        <v>1555752484.13274</v>
      </c>
      <c r="Y7" s="71">
        <v>20897278.331425801</v>
      </c>
      <c r="Z7" s="71">
        <v>261886915.35496399</v>
      </c>
      <c r="AA7" s="72">
        <v>4903887.6954135997</v>
      </c>
      <c r="AB7" s="259">
        <f t="shared" ref="AB7:AB10" si="3">SUM(X7:Z7)</f>
        <v>1838536677.8191299</v>
      </c>
      <c r="AC7" s="369"/>
      <c r="AD7" s="86">
        <f>1530752484.13274+'HTGR NOAK calcs'!$B$8/'HTGR Levers &amp; Variables'!$C$1</f>
        <v>1555752484.13274</v>
      </c>
      <c r="AE7" s="71">
        <v>20897278.331425801</v>
      </c>
      <c r="AF7" s="71">
        <v>261886915.35496399</v>
      </c>
      <c r="AG7" s="72">
        <v>4903887.6954135997</v>
      </c>
      <c r="AH7" s="259">
        <f t="shared" ref="AH7:AH10" si="4">SUM(AD7:AF7)</f>
        <v>1838536677.8191299</v>
      </c>
      <c r="AI7" s="369"/>
      <c r="AJ7" s="86">
        <f>1530752484.13274+'HTGR NOAK calcs'!$B$8/'HTGR Levers &amp; Variables'!$C$1</f>
        <v>1555752484.13274</v>
      </c>
      <c r="AK7" s="71">
        <v>20897278.331425801</v>
      </c>
      <c r="AL7" s="71">
        <v>261886915.35496399</v>
      </c>
      <c r="AM7" s="72">
        <v>4903887.6954135997</v>
      </c>
      <c r="AN7" s="259">
        <f t="shared" ref="AN7:AN10" si="5">SUM(AJ7:AL7)</f>
        <v>1838536677.8191299</v>
      </c>
      <c r="AO7" s="369"/>
      <c r="AP7" s="86">
        <f>1530752484.13274+'HTGR NOAK calcs'!$B$8/'HTGR Levers &amp; Variables'!$C$1</f>
        <v>1555752484.13274</v>
      </c>
      <c r="AQ7" s="71">
        <v>20897278.331425801</v>
      </c>
      <c r="AR7" s="71">
        <v>261886915.35496399</v>
      </c>
      <c r="AS7" s="72">
        <v>4903887.6954135997</v>
      </c>
      <c r="AT7" s="259">
        <f t="shared" ref="AT7:AT10" si="6">SUM(AP7:AR7)</f>
        <v>1838536677.8191299</v>
      </c>
      <c r="AU7" s="369"/>
      <c r="AV7" s="86">
        <f>1530752484.13274+'HTGR NOAK calcs'!$B$8/'HTGR Levers &amp; Variables'!$C$1</f>
        <v>1555752484.13274</v>
      </c>
      <c r="AW7" s="71">
        <v>20897278.331425801</v>
      </c>
      <c r="AX7" s="71">
        <v>261886915.35496399</v>
      </c>
      <c r="AY7" s="72">
        <v>4903887.6954135997</v>
      </c>
      <c r="AZ7" s="259">
        <f t="shared" ref="AZ7:AZ10" si="7">SUM(AV7:AX7)</f>
        <v>1838536677.8191299</v>
      </c>
      <c r="BA7" s="369"/>
      <c r="BB7" s="86">
        <f>1530752484.13274+'HTGR NOAK calcs'!$B$8/'HTGR Levers &amp; Variables'!$C$1</f>
        <v>1555752484.13274</v>
      </c>
      <c r="BC7" s="71">
        <v>20897278.331425801</v>
      </c>
      <c r="BD7" s="71">
        <v>261886915.35496399</v>
      </c>
      <c r="BE7" s="72">
        <v>4903887.6954135997</v>
      </c>
      <c r="BF7" s="259">
        <f t="shared" ref="BF7:BF10" si="8">SUM(BB7:BD7)</f>
        <v>1838536677.8191299</v>
      </c>
      <c r="BG7" s="369"/>
      <c r="BH7" s="86">
        <f>1530752484.13274+'HTGR NOAK calcs'!$B$8/'HTGR Levers &amp; Variables'!$C$1</f>
        <v>1555752484.13274</v>
      </c>
      <c r="BI7" s="71">
        <v>20897278.331425801</v>
      </c>
      <c r="BJ7" s="71">
        <v>261886915.35496399</v>
      </c>
      <c r="BK7" s="72">
        <v>4903887.6954135997</v>
      </c>
      <c r="BL7" s="259">
        <f t="shared" ref="BL7:BL10" si="9">SUM(BH7:BJ7)</f>
        <v>1838536677.8191299</v>
      </c>
      <c r="BM7" s="369"/>
      <c r="BN7" s="86">
        <f>1530752484.13274+'HTGR NOAK calcs'!$B$8/'HTGR Levers &amp; Variables'!$C$1</f>
        <v>1555752484.13274</v>
      </c>
      <c r="BO7" s="71">
        <v>20897278.331425801</v>
      </c>
      <c r="BP7" s="71">
        <v>261886915.35496399</v>
      </c>
      <c r="BQ7" s="72">
        <v>4903887.6954135997</v>
      </c>
      <c r="BR7" s="259">
        <f t="shared" ref="BR7:BR10" si="10">SUM(BN7:BP7)</f>
        <v>1838536677.8191299</v>
      </c>
      <c r="BS7" s="369"/>
      <c r="BT7" s="86">
        <f>1530752484.13274+'HTGR NOAK calcs'!$B$8/'HTGR Levers &amp; Variables'!$C$1</f>
        <v>1555752484.13274</v>
      </c>
      <c r="BU7" s="71">
        <v>20897278.331425801</v>
      </c>
      <c r="BV7" s="71">
        <v>261886915.35496399</v>
      </c>
      <c r="BW7" s="72">
        <v>4903887.6954135997</v>
      </c>
      <c r="BX7" s="259">
        <f t="shared" ref="BX7:BX10" si="11">SUM(BT7:BV7)</f>
        <v>1838536677.8191299</v>
      </c>
      <c r="BY7" s="369"/>
      <c r="BZ7" s="86">
        <f>1530752484.13274+'HTGR NOAK calcs'!$B$8/'HTGR Levers &amp; Variables'!$C$1</f>
        <v>1555752484.13274</v>
      </c>
      <c r="CA7" s="71">
        <v>20897278.331425801</v>
      </c>
      <c r="CB7" s="71">
        <v>261886915.35496399</v>
      </c>
      <c r="CC7" s="72">
        <v>4903887.6954135997</v>
      </c>
      <c r="CD7" s="259">
        <f t="shared" ref="CD7:CD10" si="12">SUM(BZ7:CB7)</f>
        <v>1838536677.8191299</v>
      </c>
      <c r="CE7" s="369"/>
      <c r="CF7" s="86">
        <f>1530752484.13274+'HTGR NOAK calcs'!$B$8/'HTGR Levers &amp; Variables'!$C$1</f>
        <v>1555752484.13274</v>
      </c>
      <c r="CG7" s="71">
        <v>20897278.331425801</v>
      </c>
      <c r="CH7" s="71">
        <v>261886915.35496399</v>
      </c>
      <c r="CI7" s="72">
        <v>4903887.6954135997</v>
      </c>
      <c r="CJ7" s="259">
        <f t="shared" ref="CJ7:CJ10" si="13">SUM(CF7:CH7)</f>
        <v>1838536677.8191299</v>
      </c>
      <c r="CK7" s="369"/>
      <c r="CL7" s="86">
        <f>1530752484.13274+'HTGR NOAK calcs'!$B$8/'HTGR Levers &amp; Variables'!$C$1</f>
        <v>1555752484.13274</v>
      </c>
      <c r="CM7" s="71">
        <v>20897278.331425801</v>
      </c>
      <c r="CN7" s="71">
        <v>261886915.35496399</v>
      </c>
      <c r="CO7" s="72">
        <v>4903887.6954135997</v>
      </c>
      <c r="CP7" s="259">
        <f t="shared" ref="CP7:CP10" si="14">SUM(CL7:CN7)</f>
        <v>1838536677.8191299</v>
      </c>
      <c r="CQ7" s="369"/>
      <c r="CR7" s="86">
        <f>1530752484.13274+'HTGR NOAK calcs'!$B$8/'HTGR Levers &amp; Variables'!$C$1</f>
        <v>1555752484.13274</v>
      </c>
      <c r="CS7" s="71">
        <v>20897278.331425801</v>
      </c>
      <c r="CT7" s="71">
        <v>261886915.35496399</v>
      </c>
      <c r="CU7" s="72">
        <v>4903887.6954135997</v>
      </c>
      <c r="CV7" s="259">
        <f t="shared" ref="CV7:CV10" si="15">SUM(CR7:CT7)</f>
        <v>1838536677.8191299</v>
      </c>
      <c r="CW7" s="369"/>
      <c r="CX7" s="86">
        <f>1530752484.13274+'HTGR NOAK calcs'!$B$8/'HTGR Levers &amp; Variables'!$C$1</f>
        <v>1555752484.13274</v>
      </c>
      <c r="CY7" s="71">
        <v>20897278.331425801</v>
      </c>
      <c r="CZ7" s="71">
        <v>261886915.35496399</v>
      </c>
      <c r="DA7" s="72">
        <v>4903887.6954135997</v>
      </c>
      <c r="DB7" s="259">
        <f t="shared" ref="DB7:DB10" si="16">SUM(CX7:CZ7)</f>
        <v>1838536677.8191299</v>
      </c>
      <c r="DC7" s="369"/>
      <c r="DD7" s="86">
        <f>1530752484.13274+'HTGR NOAK calcs'!$B$8/'HTGR Levers &amp; Variables'!$C$1</f>
        <v>1555752484.13274</v>
      </c>
      <c r="DE7" s="71">
        <v>20897278.331425801</v>
      </c>
      <c r="DF7" s="71">
        <v>261886915.35496399</v>
      </c>
      <c r="DG7" s="72">
        <v>4903887.6954135997</v>
      </c>
      <c r="DH7" s="259">
        <f t="shared" ref="DH7:DH10" si="17">SUM(DD7:DF7)</f>
        <v>1838536677.8191299</v>
      </c>
      <c r="DI7" s="369"/>
      <c r="DJ7" s="86">
        <f>1530752484.13274+'HTGR NOAK calcs'!$B$8/'HTGR Levers &amp; Variables'!$C$1</f>
        <v>1555752484.13274</v>
      </c>
      <c r="DK7" s="71">
        <v>20897278.331425801</v>
      </c>
      <c r="DL7" s="71">
        <v>261886915.35496399</v>
      </c>
      <c r="DM7" s="72">
        <v>4903887.6954135997</v>
      </c>
      <c r="DN7" s="259">
        <f t="shared" ref="DN7:DN10" si="18">SUM(DJ7:DL7)</f>
        <v>1838536677.8191299</v>
      </c>
      <c r="DO7" s="369"/>
      <c r="DP7" s="86">
        <f>1530752484.13274+'HTGR NOAK calcs'!$B$8/'HTGR Levers &amp; Variables'!$C$1</f>
        <v>1555752484.13274</v>
      </c>
      <c r="DQ7" s="71">
        <v>20897278.331425801</v>
      </c>
      <c r="DR7" s="71">
        <v>261886915.35496399</v>
      </c>
      <c r="DS7" s="72">
        <v>4903887.6954135997</v>
      </c>
      <c r="DT7" s="259">
        <f t="shared" ref="DT7:DT10" si="19">SUM(DP7:DR7)</f>
        <v>1838536677.8191299</v>
      </c>
    </row>
    <row r="8" spans="1:124" s="6" customFormat="1" x14ac:dyDescent="0.2">
      <c r="B8" s="70">
        <v>232.1</v>
      </c>
      <c r="C8" s="83" t="s">
        <v>207</v>
      </c>
      <c r="D8" s="90"/>
      <c r="E8" s="369"/>
      <c r="F8" s="86">
        <f>486396295.422147+'HTGR NOAK calcs'!$C$8/'HTGR Levers &amp; Variables'!$C$1</f>
        <v>501396295.42214698</v>
      </c>
      <c r="G8" s="71">
        <v>0</v>
      </c>
      <c r="H8" s="71">
        <v>89623114.056485996</v>
      </c>
      <c r="I8" s="72">
        <v>1682189.4884470301</v>
      </c>
      <c r="J8" s="259">
        <f t="shared" si="0"/>
        <v>591019409.47863293</v>
      </c>
      <c r="K8" s="369"/>
      <c r="L8" s="86">
        <f>486396295.422147+'HTGR NOAK calcs'!$C$8/'HTGR Levers &amp; Variables'!$C$1</f>
        <v>501396295.42214698</v>
      </c>
      <c r="M8" s="71">
        <v>0</v>
      </c>
      <c r="N8" s="71">
        <v>89623114.056485996</v>
      </c>
      <c r="O8" s="72">
        <v>1682189.4884470301</v>
      </c>
      <c r="P8" s="259">
        <f t="shared" si="1"/>
        <v>591019409.47863293</v>
      </c>
      <c r="Q8" s="369"/>
      <c r="R8" s="86">
        <f>486396295.422147+'HTGR NOAK calcs'!$C$8/'HTGR Levers &amp; Variables'!$C$1</f>
        <v>501396295.42214698</v>
      </c>
      <c r="S8" s="71">
        <v>0</v>
      </c>
      <c r="T8" s="71">
        <v>89623114.056485996</v>
      </c>
      <c r="U8" s="72">
        <v>1682189.4884470301</v>
      </c>
      <c r="V8" s="259">
        <f t="shared" si="2"/>
        <v>591019409.47863293</v>
      </c>
      <c r="W8" s="369"/>
      <c r="X8" s="86">
        <f>486396295.422147+'HTGR NOAK calcs'!$C$8/'HTGR Levers &amp; Variables'!$C$1</f>
        <v>501396295.42214698</v>
      </c>
      <c r="Y8" s="71">
        <v>0</v>
      </c>
      <c r="Z8" s="71">
        <v>89623114.056485996</v>
      </c>
      <c r="AA8" s="72">
        <v>1682189.4884470301</v>
      </c>
      <c r="AB8" s="259">
        <f t="shared" si="3"/>
        <v>591019409.47863293</v>
      </c>
      <c r="AC8" s="369"/>
      <c r="AD8" s="86">
        <f>486396295.422147+'HTGR NOAK calcs'!$C$8/'HTGR Levers &amp; Variables'!$C$1</f>
        <v>501396295.42214698</v>
      </c>
      <c r="AE8" s="71">
        <v>0</v>
      </c>
      <c r="AF8" s="71">
        <v>89623114.056485996</v>
      </c>
      <c r="AG8" s="72">
        <v>1682189.4884470301</v>
      </c>
      <c r="AH8" s="259">
        <f t="shared" si="4"/>
        <v>591019409.47863293</v>
      </c>
      <c r="AI8" s="369"/>
      <c r="AJ8" s="86">
        <f>486396295.422147+'HTGR NOAK calcs'!$C$8/'HTGR Levers &amp; Variables'!$C$1</f>
        <v>501396295.42214698</v>
      </c>
      <c r="AK8" s="71">
        <v>0</v>
      </c>
      <c r="AL8" s="71">
        <v>89623114.056485996</v>
      </c>
      <c r="AM8" s="72">
        <v>1682189.4884470301</v>
      </c>
      <c r="AN8" s="259">
        <f t="shared" si="5"/>
        <v>591019409.47863293</v>
      </c>
      <c r="AO8" s="369"/>
      <c r="AP8" s="86">
        <f>486396295.422147+'HTGR NOAK calcs'!$C$8/'HTGR Levers &amp; Variables'!$C$1</f>
        <v>501396295.42214698</v>
      </c>
      <c r="AQ8" s="71">
        <v>0</v>
      </c>
      <c r="AR8" s="71">
        <v>89623114.056485996</v>
      </c>
      <c r="AS8" s="72">
        <v>1682189.4884470301</v>
      </c>
      <c r="AT8" s="259">
        <f t="shared" si="6"/>
        <v>591019409.47863293</v>
      </c>
      <c r="AU8" s="369"/>
      <c r="AV8" s="86">
        <f>486396295.422147+'HTGR NOAK calcs'!$C$8/'HTGR Levers &amp; Variables'!$C$1</f>
        <v>501396295.42214698</v>
      </c>
      <c r="AW8" s="71">
        <v>0</v>
      </c>
      <c r="AX8" s="71">
        <v>89623114.056485996</v>
      </c>
      <c r="AY8" s="72">
        <v>1682189.4884470301</v>
      </c>
      <c r="AZ8" s="259">
        <f t="shared" si="7"/>
        <v>591019409.47863293</v>
      </c>
      <c r="BA8" s="369"/>
      <c r="BB8" s="86">
        <f>486396295.422147+'HTGR NOAK calcs'!$C$8/'HTGR Levers &amp; Variables'!$C$1</f>
        <v>501396295.42214698</v>
      </c>
      <c r="BC8" s="71">
        <v>0</v>
      </c>
      <c r="BD8" s="71">
        <v>89623114.056485996</v>
      </c>
      <c r="BE8" s="72">
        <v>1682189.4884470301</v>
      </c>
      <c r="BF8" s="259">
        <f t="shared" si="8"/>
        <v>591019409.47863293</v>
      </c>
      <c r="BG8" s="369"/>
      <c r="BH8" s="86">
        <f>486396295.422147+'HTGR NOAK calcs'!$C$8/'HTGR Levers &amp; Variables'!$C$1</f>
        <v>501396295.42214698</v>
      </c>
      <c r="BI8" s="71">
        <v>0</v>
      </c>
      <c r="BJ8" s="71">
        <v>89623114.056485996</v>
      </c>
      <c r="BK8" s="72">
        <v>1682189.4884470301</v>
      </c>
      <c r="BL8" s="259">
        <f t="shared" si="9"/>
        <v>591019409.47863293</v>
      </c>
      <c r="BM8" s="369"/>
      <c r="BN8" s="86">
        <f>486396295.422147+'HTGR NOAK calcs'!$C$8/'HTGR Levers &amp; Variables'!$C$1</f>
        <v>501396295.42214698</v>
      </c>
      <c r="BO8" s="71">
        <v>0</v>
      </c>
      <c r="BP8" s="71">
        <v>89623114.056485996</v>
      </c>
      <c r="BQ8" s="72">
        <v>1682189.4884470301</v>
      </c>
      <c r="BR8" s="259">
        <f t="shared" si="10"/>
        <v>591019409.47863293</v>
      </c>
      <c r="BS8" s="369"/>
      <c r="BT8" s="86">
        <f>486396295.422147+'HTGR NOAK calcs'!$C$8/'HTGR Levers &amp; Variables'!$C$1</f>
        <v>501396295.42214698</v>
      </c>
      <c r="BU8" s="71">
        <v>0</v>
      </c>
      <c r="BV8" s="71">
        <v>89623114.056485996</v>
      </c>
      <c r="BW8" s="72">
        <v>1682189.4884470301</v>
      </c>
      <c r="BX8" s="259">
        <f t="shared" si="11"/>
        <v>591019409.47863293</v>
      </c>
      <c r="BY8" s="369"/>
      <c r="BZ8" s="86">
        <f>486396295.422147+'HTGR NOAK calcs'!$C$8/'HTGR Levers &amp; Variables'!$C$1</f>
        <v>501396295.42214698</v>
      </c>
      <c r="CA8" s="71">
        <v>0</v>
      </c>
      <c r="CB8" s="71">
        <v>89623114.056485996</v>
      </c>
      <c r="CC8" s="72">
        <v>1682189.4884470301</v>
      </c>
      <c r="CD8" s="259">
        <f t="shared" si="12"/>
        <v>591019409.47863293</v>
      </c>
      <c r="CE8" s="369"/>
      <c r="CF8" s="86">
        <f>486396295.422147+'HTGR NOAK calcs'!$C$8/'HTGR Levers &amp; Variables'!$C$1</f>
        <v>501396295.42214698</v>
      </c>
      <c r="CG8" s="71">
        <v>0</v>
      </c>
      <c r="CH8" s="71">
        <v>89623114.056485996</v>
      </c>
      <c r="CI8" s="72">
        <v>1682189.4884470301</v>
      </c>
      <c r="CJ8" s="259">
        <f t="shared" si="13"/>
        <v>591019409.47863293</v>
      </c>
      <c r="CK8" s="369"/>
      <c r="CL8" s="86">
        <f>486396295.422147+'HTGR NOAK calcs'!$C$8/'HTGR Levers &amp; Variables'!$C$1</f>
        <v>501396295.42214698</v>
      </c>
      <c r="CM8" s="71">
        <v>0</v>
      </c>
      <c r="CN8" s="71">
        <v>89623114.056485996</v>
      </c>
      <c r="CO8" s="72">
        <v>1682189.4884470301</v>
      </c>
      <c r="CP8" s="259">
        <f t="shared" si="14"/>
        <v>591019409.47863293</v>
      </c>
      <c r="CQ8" s="369"/>
      <c r="CR8" s="86">
        <f>486396295.422147+'HTGR NOAK calcs'!$C$8/'HTGR Levers &amp; Variables'!$C$1</f>
        <v>501396295.42214698</v>
      </c>
      <c r="CS8" s="71">
        <v>0</v>
      </c>
      <c r="CT8" s="71">
        <v>89623114.056485996</v>
      </c>
      <c r="CU8" s="72">
        <v>1682189.4884470301</v>
      </c>
      <c r="CV8" s="259">
        <f t="shared" si="15"/>
        <v>591019409.47863293</v>
      </c>
      <c r="CW8" s="369"/>
      <c r="CX8" s="86">
        <f>486396295.422147+'HTGR NOAK calcs'!$C$8/'HTGR Levers &amp; Variables'!$C$1</f>
        <v>501396295.42214698</v>
      </c>
      <c r="CY8" s="71">
        <v>0</v>
      </c>
      <c r="CZ8" s="71">
        <v>89623114.056485996</v>
      </c>
      <c r="DA8" s="72">
        <v>1682189.4884470301</v>
      </c>
      <c r="DB8" s="259">
        <f t="shared" si="16"/>
        <v>591019409.47863293</v>
      </c>
      <c r="DC8" s="369"/>
      <c r="DD8" s="86">
        <f>486396295.422147+'HTGR NOAK calcs'!$C$8/'HTGR Levers &amp; Variables'!$C$1</f>
        <v>501396295.42214698</v>
      </c>
      <c r="DE8" s="71">
        <v>0</v>
      </c>
      <c r="DF8" s="71">
        <v>89623114.056485996</v>
      </c>
      <c r="DG8" s="72">
        <v>1682189.4884470301</v>
      </c>
      <c r="DH8" s="259">
        <f t="shared" si="17"/>
        <v>591019409.47863293</v>
      </c>
      <c r="DI8" s="369"/>
      <c r="DJ8" s="86">
        <f>486396295.422147+'HTGR NOAK calcs'!$C$8/'HTGR Levers &amp; Variables'!$C$1</f>
        <v>501396295.42214698</v>
      </c>
      <c r="DK8" s="71">
        <v>0</v>
      </c>
      <c r="DL8" s="71">
        <v>89623114.056485996</v>
      </c>
      <c r="DM8" s="72">
        <v>1682189.4884470301</v>
      </c>
      <c r="DN8" s="259">
        <f t="shared" si="18"/>
        <v>591019409.47863293</v>
      </c>
      <c r="DO8" s="369"/>
      <c r="DP8" s="86">
        <f>486396295.422147+'HTGR NOAK calcs'!$C$8/'HTGR Levers &amp; Variables'!$C$1</f>
        <v>501396295.42214698</v>
      </c>
      <c r="DQ8" s="71">
        <v>0</v>
      </c>
      <c r="DR8" s="71">
        <v>89623114.056485996</v>
      </c>
      <c r="DS8" s="72">
        <v>1682189.4884470301</v>
      </c>
      <c r="DT8" s="259">
        <f t="shared" si="19"/>
        <v>591019409.47863293</v>
      </c>
    </row>
    <row r="9" spans="1:124" s="6" customFormat="1" x14ac:dyDescent="0.2">
      <c r="B9" s="70">
        <v>233</v>
      </c>
      <c r="C9" s="83" t="s">
        <v>208</v>
      </c>
      <c r="D9" s="90"/>
      <c r="E9" s="369"/>
      <c r="F9" s="86">
        <v>47848710.990015998</v>
      </c>
      <c r="G9" s="71">
        <v>5827354.8197414102</v>
      </c>
      <c r="H9" s="71">
        <v>35879240.225551799</v>
      </c>
      <c r="I9" s="72">
        <v>682455.83199076599</v>
      </c>
      <c r="J9" s="259">
        <f t="shared" si="0"/>
        <v>89555306.03530921</v>
      </c>
      <c r="K9" s="369"/>
      <c r="L9" s="86">
        <v>47848710.990015998</v>
      </c>
      <c r="M9" s="71">
        <v>5827354.8197414102</v>
      </c>
      <c r="N9" s="71">
        <v>35879240.225551799</v>
      </c>
      <c r="O9" s="72">
        <v>682455.83199076599</v>
      </c>
      <c r="P9" s="259">
        <f t="shared" si="1"/>
        <v>89555306.03530921</v>
      </c>
      <c r="Q9" s="369"/>
      <c r="R9" s="86">
        <v>47848710.990015998</v>
      </c>
      <c r="S9" s="71">
        <v>5827354.8197414102</v>
      </c>
      <c r="T9" s="71">
        <v>35879240.225551799</v>
      </c>
      <c r="U9" s="72">
        <v>682455.83199076599</v>
      </c>
      <c r="V9" s="259">
        <f t="shared" si="2"/>
        <v>89555306.03530921</v>
      </c>
      <c r="W9" s="369"/>
      <c r="X9" s="86">
        <v>47848710.990015998</v>
      </c>
      <c r="Y9" s="71">
        <v>5827354.8197414102</v>
      </c>
      <c r="Z9" s="71">
        <v>35879240.225551799</v>
      </c>
      <c r="AA9" s="72">
        <v>682455.83199076599</v>
      </c>
      <c r="AB9" s="259">
        <f t="shared" si="3"/>
        <v>89555306.03530921</v>
      </c>
      <c r="AC9" s="369"/>
      <c r="AD9" s="86">
        <v>47848710.990015998</v>
      </c>
      <c r="AE9" s="71">
        <v>5827354.8197414102</v>
      </c>
      <c r="AF9" s="71">
        <v>35879240.225551799</v>
      </c>
      <c r="AG9" s="72">
        <v>682455.83199076599</v>
      </c>
      <c r="AH9" s="259">
        <f t="shared" si="4"/>
        <v>89555306.03530921</v>
      </c>
      <c r="AI9" s="369"/>
      <c r="AJ9" s="86">
        <v>47848710.990015998</v>
      </c>
      <c r="AK9" s="71">
        <v>5827354.8197414102</v>
      </c>
      <c r="AL9" s="71">
        <v>35879240.225551799</v>
      </c>
      <c r="AM9" s="72">
        <v>682455.83199076599</v>
      </c>
      <c r="AN9" s="259">
        <f t="shared" si="5"/>
        <v>89555306.03530921</v>
      </c>
      <c r="AO9" s="369"/>
      <c r="AP9" s="86">
        <v>47848710.990015998</v>
      </c>
      <c r="AQ9" s="71">
        <v>5827354.8197414102</v>
      </c>
      <c r="AR9" s="71">
        <v>35879240.225551799</v>
      </c>
      <c r="AS9" s="72">
        <v>682455.83199076599</v>
      </c>
      <c r="AT9" s="259">
        <f t="shared" si="6"/>
        <v>89555306.03530921</v>
      </c>
      <c r="AU9" s="369"/>
      <c r="AV9" s="86">
        <v>47848710.990015998</v>
      </c>
      <c r="AW9" s="71">
        <v>5827354.8197414102</v>
      </c>
      <c r="AX9" s="71">
        <v>35879240.225551799</v>
      </c>
      <c r="AY9" s="72">
        <v>682455.83199076599</v>
      </c>
      <c r="AZ9" s="259">
        <f t="shared" si="7"/>
        <v>89555306.03530921</v>
      </c>
      <c r="BA9" s="369"/>
      <c r="BB9" s="86">
        <v>47848710.990015998</v>
      </c>
      <c r="BC9" s="71">
        <v>5827354.8197414102</v>
      </c>
      <c r="BD9" s="71">
        <v>35879240.225551799</v>
      </c>
      <c r="BE9" s="72">
        <v>682455.83199076599</v>
      </c>
      <c r="BF9" s="259">
        <f t="shared" si="8"/>
        <v>89555306.03530921</v>
      </c>
      <c r="BG9" s="369"/>
      <c r="BH9" s="86">
        <v>47848710.990015998</v>
      </c>
      <c r="BI9" s="71">
        <v>5827354.8197414102</v>
      </c>
      <c r="BJ9" s="71">
        <v>35879240.225551799</v>
      </c>
      <c r="BK9" s="72">
        <v>682455.83199076599</v>
      </c>
      <c r="BL9" s="259">
        <f t="shared" si="9"/>
        <v>89555306.03530921</v>
      </c>
      <c r="BM9" s="369"/>
      <c r="BN9" s="86">
        <v>47848710.990015998</v>
      </c>
      <c r="BO9" s="71">
        <v>5827354.8197414102</v>
      </c>
      <c r="BP9" s="71">
        <v>35879240.225551799</v>
      </c>
      <c r="BQ9" s="72">
        <v>682455.83199076599</v>
      </c>
      <c r="BR9" s="259">
        <f t="shared" si="10"/>
        <v>89555306.03530921</v>
      </c>
      <c r="BS9" s="369"/>
      <c r="BT9" s="86">
        <v>47848710.990015998</v>
      </c>
      <c r="BU9" s="71">
        <v>5827354.8197414102</v>
      </c>
      <c r="BV9" s="71">
        <v>35879240.225551799</v>
      </c>
      <c r="BW9" s="72">
        <v>682455.83199076599</v>
      </c>
      <c r="BX9" s="259">
        <f t="shared" si="11"/>
        <v>89555306.03530921</v>
      </c>
      <c r="BY9" s="369"/>
      <c r="BZ9" s="86">
        <v>47848710.990015998</v>
      </c>
      <c r="CA9" s="71">
        <v>5827354.8197414102</v>
      </c>
      <c r="CB9" s="71">
        <v>35879240.225551799</v>
      </c>
      <c r="CC9" s="72">
        <v>682455.83199076599</v>
      </c>
      <c r="CD9" s="259">
        <f t="shared" si="12"/>
        <v>89555306.03530921</v>
      </c>
      <c r="CE9" s="369"/>
      <c r="CF9" s="86">
        <v>47848710.990015998</v>
      </c>
      <c r="CG9" s="71">
        <v>5827354.8197414102</v>
      </c>
      <c r="CH9" s="71">
        <v>35879240.225551799</v>
      </c>
      <c r="CI9" s="72">
        <v>682455.83199076599</v>
      </c>
      <c r="CJ9" s="259">
        <f t="shared" si="13"/>
        <v>89555306.03530921</v>
      </c>
      <c r="CK9" s="369"/>
      <c r="CL9" s="86">
        <v>47848710.990015998</v>
      </c>
      <c r="CM9" s="71">
        <v>5827354.8197414102</v>
      </c>
      <c r="CN9" s="71">
        <v>35879240.225551799</v>
      </c>
      <c r="CO9" s="72">
        <v>682455.83199076599</v>
      </c>
      <c r="CP9" s="259">
        <f t="shared" si="14"/>
        <v>89555306.03530921</v>
      </c>
      <c r="CQ9" s="369"/>
      <c r="CR9" s="86">
        <v>47848710.990015998</v>
      </c>
      <c r="CS9" s="71">
        <v>5827354.8197414102</v>
      </c>
      <c r="CT9" s="71">
        <v>35879240.225551799</v>
      </c>
      <c r="CU9" s="72">
        <v>682455.83199076599</v>
      </c>
      <c r="CV9" s="259">
        <f t="shared" si="15"/>
        <v>89555306.03530921</v>
      </c>
      <c r="CW9" s="369"/>
      <c r="CX9" s="86">
        <v>47848710.990015998</v>
      </c>
      <c r="CY9" s="71">
        <v>5827354.8197414102</v>
      </c>
      <c r="CZ9" s="71">
        <v>35879240.225551799</v>
      </c>
      <c r="DA9" s="72">
        <v>682455.83199076599</v>
      </c>
      <c r="DB9" s="259">
        <f t="shared" si="16"/>
        <v>89555306.03530921</v>
      </c>
      <c r="DC9" s="369"/>
      <c r="DD9" s="86">
        <v>47848710.990015998</v>
      </c>
      <c r="DE9" s="71">
        <v>5827354.8197414102</v>
      </c>
      <c r="DF9" s="71">
        <v>35879240.225551799</v>
      </c>
      <c r="DG9" s="72">
        <v>682455.83199076599</v>
      </c>
      <c r="DH9" s="259">
        <f t="shared" si="17"/>
        <v>89555306.03530921</v>
      </c>
      <c r="DI9" s="369"/>
      <c r="DJ9" s="86">
        <v>47848710.990015998</v>
      </c>
      <c r="DK9" s="71">
        <v>5827354.8197414102</v>
      </c>
      <c r="DL9" s="71">
        <v>35879240.225551799</v>
      </c>
      <c r="DM9" s="72">
        <v>682455.83199076599</v>
      </c>
      <c r="DN9" s="259">
        <f t="shared" si="18"/>
        <v>89555306.03530921</v>
      </c>
      <c r="DO9" s="369"/>
      <c r="DP9" s="86">
        <v>47848710.990015998</v>
      </c>
      <c r="DQ9" s="71">
        <v>5827354.8197414102</v>
      </c>
      <c r="DR9" s="71">
        <v>35879240.225551799</v>
      </c>
      <c r="DS9" s="72">
        <v>682455.83199076599</v>
      </c>
      <c r="DT9" s="259">
        <f t="shared" si="19"/>
        <v>89555306.03530921</v>
      </c>
    </row>
    <row r="10" spans="1:124" s="6" customFormat="1" x14ac:dyDescent="0.2">
      <c r="B10" s="70">
        <v>24</v>
      </c>
      <c r="C10" s="83" t="s">
        <v>209</v>
      </c>
      <c r="D10" s="90"/>
      <c r="E10" s="369"/>
      <c r="F10" s="86">
        <v>28461247.4180209</v>
      </c>
      <c r="G10" s="71">
        <v>25920605.8213026</v>
      </c>
      <c r="H10" s="71">
        <v>86126547.251685202</v>
      </c>
      <c r="I10" s="72">
        <v>1597897.04149283</v>
      </c>
      <c r="J10" s="259">
        <f t="shared" si="0"/>
        <v>140508400.4910087</v>
      </c>
      <c r="K10" s="369"/>
      <c r="L10" s="86">
        <v>28461247.4180209</v>
      </c>
      <c r="M10" s="71">
        <v>25920605.8213026</v>
      </c>
      <c r="N10" s="71">
        <v>86126547.251685202</v>
      </c>
      <c r="O10" s="72">
        <v>1597897.04149283</v>
      </c>
      <c r="P10" s="259">
        <f t="shared" si="1"/>
        <v>140508400.4910087</v>
      </c>
      <c r="Q10" s="369"/>
      <c r="R10" s="86">
        <v>28461247.4180209</v>
      </c>
      <c r="S10" s="71">
        <v>25920605.8213026</v>
      </c>
      <c r="T10" s="71">
        <v>86126547.251685202</v>
      </c>
      <c r="U10" s="72">
        <v>1597897.04149283</v>
      </c>
      <c r="V10" s="259">
        <f t="shared" si="2"/>
        <v>140508400.4910087</v>
      </c>
      <c r="W10" s="369"/>
      <c r="X10" s="86">
        <v>28461247.4180209</v>
      </c>
      <c r="Y10" s="71">
        <v>25920605.8213026</v>
      </c>
      <c r="Z10" s="71">
        <v>86126547.251685202</v>
      </c>
      <c r="AA10" s="72">
        <v>1597897.04149283</v>
      </c>
      <c r="AB10" s="259">
        <f t="shared" si="3"/>
        <v>140508400.4910087</v>
      </c>
      <c r="AC10" s="369"/>
      <c r="AD10" s="86">
        <v>28461247.4180209</v>
      </c>
      <c r="AE10" s="71">
        <v>25920605.8213026</v>
      </c>
      <c r="AF10" s="71">
        <v>86126547.251685202</v>
      </c>
      <c r="AG10" s="72">
        <v>1597897.04149283</v>
      </c>
      <c r="AH10" s="259">
        <f t="shared" si="4"/>
        <v>140508400.4910087</v>
      </c>
      <c r="AI10" s="369"/>
      <c r="AJ10" s="86">
        <v>28461247.4180209</v>
      </c>
      <c r="AK10" s="71">
        <v>25920605.8213026</v>
      </c>
      <c r="AL10" s="71">
        <v>86126547.251685202</v>
      </c>
      <c r="AM10" s="72">
        <v>1597897.04149283</v>
      </c>
      <c r="AN10" s="259">
        <f t="shared" si="5"/>
        <v>140508400.4910087</v>
      </c>
      <c r="AO10" s="369"/>
      <c r="AP10" s="86">
        <v>28461247.4180209</v>
      </c>
      <c r="AQ10" s="71">
        <v>25920605.8213026</v>
      </c>
      <c r="AR10" s="71">
        <v>86126547.251685202</v>
      </c>
      <c r="AS10" s="72">
        <v>1597897.04149283</v>
      </c>
      <c r="AT10" s="259">
        <f t="shared" si="6"/>
        <v>140508400.4910087</v>
      </c>
      <c r="AU10" s="369"/>
      <c r="AV10" s="86">
        <v>28461247.4180209</v>
      </c>
      <c r="AW10" s="71">
        <v>25920605.8213026</v>
      </c>
      <c r="AX10" s="71">
        <v>86126547.251685202</v>
      </c>
      <c r="AY10" s="72">
        <v>1597897.04149283</v>
      </c>
      <c r="AZ10" s="259">
        <f t="shared" si="7"/>
        <v>140508400.4910087</v>
      </c>
      <c r="BA10" s="369"/>
      <c r="BB10" s="86">
        <v>28461247.4180209</v>
      </c>
      <c r="BC10" s="71">
        <v>25920605.8213026</v>
      </c>
      <c r="BD10" s="71">
        <v>86126547.251685202</v>
      </c>
      <c r="BE10" s="72">
        <v>1597897.04149283</v>
      </c>
      <c r="BF10" s="259">
        <f t="shared" si="8"/>
        <v>140508400.4910087</v>
      </c>
      <c r="BG10" s="369"/>
      <c r="BH10" s="86">
        <v>28461247.4180209</v>
      </c>
      <c r="BI10" s="71">
        <v>25920605.8213026</v>
      </c>
      <c r="BJ10" s="71">
        <v>86126547.251685202</v>
      </c>
      <c r="BK10" s="72">
        <v>1597897.04149283</v>
      </c>
      <c r="BL10" s="259">
        <f t="shared" si="9"/>
        <v>140508400.4910087</v>
      </c>
      <c r="BM10" s="369"/>
      <c r="BN10" s="86">
        <v>28461247.4180209</v>
      </c>
      <c r="BO10" s="71">
        <v>25920605.8213026</v>
      </c>
      <c r="BP10" s="71">
        <v>86126547.251685202</v>
      </c>
      <c r="BQ10" s="72">
        <v>1597897.04149283</v>
      </c>
      <c r="BR10" s="259">
        <f t="shared" si="10"/>
        <v>140508400.4910087</v>
      </c>
      <c r="BS10" s="369"/>
      <c r="BT10" s="86">
        <v>28461247.4180209</v>
      </c>
      <c r="BU10" s="71">
        <v>25920605.8213026</v>
      </c>
      <c r="BV10" s="71">
        <v>86126547.251685202</v>
      </c>
      <c r="BW10" s="72">
        <v>1597897.04149283</v>
      </c>
      <c r="BX10" s="259">
        <f t="shared" si="11"/>
        <v>140508400.4910087</v>
      </c>
      <c r="BY10" s="369"/>
      <c r="BZ10" s="86">
        <v>28461247.4180209</v>
      </c>
      <c r="CA10" s="71">
        <v>25920605.8213026</v>
      </c>
      <c r="CB10" s="71">
        <v>86126547.251685202</v>
      </c>
      <c r="CC10" s="72">
        <v>1597897.04149283</v>
      </c>
      <c r="CD10" s="259">
        <f t="shared" si="12"/>
        <v>140508400.4910087</v>
      </c>
      <c r="CE10" s="369"/>
      <c r="CF10" s="86">
        <v>28461247.4180209</v>
      </c>
      <c r="CG10" s="71">
        <v>25920605.8213026</v>
      </c>
      <c r="CH10" s="71">
        <v>86126547.251685202</v>
      </c>
      <c r="CI10" s="72">
        <v>1597897.04149283</v>
      </c>
      <c r="CJ10" s="259">
        <f t="shared" si="13"/>
        <v>140508400.4910087</v>
      </c>
      <c r="CK10" s="369"/>
      <c r="CL10" s="86">
        <v>28461247.4180209</v>
      </c>
      <c r="CM10" s="71">
        <v>25920605.8213026</v>
      </c>
      <c r="CN10" s="71">
        <v>86126547.251685202</v>
      </c>
      <c r="CO10" s="72">
        <v>1597897.04149283</v>
      </c>
      <c r="CP10" s="259">
        <f t="shared" si="14"/>
        <v>140508400.4910087</v>
      </c>
      <c r="CQ10" s="369"/>
      <c r="CR10" s="86">
        <v>28461247.4180209</v>
      </c>
      <c r="CS10" s="71">
        <v>25920605.8213026</v>
      </c>
      <c r="CT10" s="71">
        <v>86126547.251685202</v>
      </c>
      <c r="CU10" s="72">
        <v>1597897.04149283</v>
      </c>
      <c r="CV10" s="259">
        <f t="shared" si="15"/>
        <v>140508400.4910087</v>
      </c>
      <c r="CW10" s="369"/>
      <c r="CX10" s="86">
        <v>28461247.4180209</v>
      </c>
      <c r="CY10" s="71">
        <v>25920605.8213026</v>
      </c>
      <c r="CZ10" s="71">
        <v>86126547.251685202</v>
      </c>
      <c r="DA10" s="72">
        <v>1597897.04149283</v>
      </c>
      <c r="DB10" s="259">
        <f t="shared" si="16"/>
        <v>140508400.4910087</v>
      </c>
      <c r="DC10" s="369"/>
      <c r="DD10" s="86">
        <v>28461247.4180209</v>
      </c>
      <c r="DE10" s="71">
        <v>25920605.8213026</v>
      </c>
      <c r="DF10" s="71">
        <v>86126547.251685202</v>
      </c>
      <c r="DG10" s="72">
        <v>1597897.04149283</v>
      </c>
      <c r="DH10" s="259">
        <f t="shared" si="17"/>
        <v>140508400.4910087</v>
      </c>
      <c r="DI10" s="369"/>
      <c r="DJ10" s="86">
        <v>28461247.4180209</v>
      </c>
      <c r="DK10" s="71">
        <v>25920605.8213026</v>
      </c>
      <c r="DL10" s="71">
        <v>86126547.251685202</v>
      </c>
      <c r="DM10" s="72">
        <v>1597897.04149283</v>
      </c>
      <c r="DN10" s="259">
        <f t="shared" si="18"/>
        <v>140508400.4910087</v>
      </c>
      <c r="DO10" s="369"/>
      <c r="DP10" s="86">
        <v>28461247.4180209</v>
      </c>
      <c r="DQ10" s="71">
        <v>25920605.8213026</v>
      </c>
      <c r="DR10" s="71">
        <v>86126547.251685202</v>
      </c>
      <c r="DS10" s="72">
        <v>1597897.04149283</v>
      </c>
      <c r="DT10" s="259">
        <f t="shared" si="19"/>
        <v>140508400.4910087</v>
      </c>
    </row>
    <row r="11" spans="1:124" s="2" customFormat="1" x14ac:dyDescent="0.2">
      <c r="A11" s="6"/>
      <c r="B11" s="70">
        <v>25</v>
      </c>
      <c r="C11" s="83" t="s">
        <v>210</v>
      </c>
      <c r="D11" s="90"/>
      <c r="E11" s="369"/>
      <c r="F11" s="86">
        <v>451686470.57480037</v>
      </c>
      <c r="G11" s="71">
        <v>0</v>
      </c>
      <c r="H11" s="71">
        <v>0</v>
      </c>
      <c r="I11" s="72">
        <v>0</v>
      </c>
      <c r="J11" s="259">
        <f>SUM(F11:H11)</f>
        <v>451686470.57480037</v>
      </c>
      <c r="K11" s="369"/>
      <c r="L11" s="86">
        <v>451686470.57480037</v>
      </c>
      <c r="M11" s="71">
        <v>0</v>
      </c>
      <c r="N11" s="71">
        <v>0</v>
      </c>
      <c r="O11" s="72">
        <v>0</v>
      </c>
      <c r="P11" s="259">
        <f>SUM(L11:N11)</f>
        <v>451686470.57480037</v>
      </c>
      <c r="Q11" s="369"/>
      <c r="R11" s="86">
        <v>451686470.57480037</v>
      </c>
      <c r="S11" s="71">
        <v>0</v>
      </c>
      <c r="T11" s="71">
        <v>0</v>
      </c>
      <c r="U11" s="72">
        <v>0</v>
      </c>
      <c r="V11" s="259">
        <f>SUM(R11:T11)</f>
        <v>451686470.57480037</v>
      </c>
      <c r="W11" s="369"/>
      <c r="X11" s="86">
        <v>451686470.57480037</v>
      </c>
      <c r="Y11" s="71">
        <v>0</v>
      </c>
      <c r="Z11" s="71">
        <v>0</v>
      </c>
      <c r="AA11" s="72">
        <v>0</v>
      </c>
      <c r="AB11" s="259">
        <f>SUM(X11:Z11)</f>
        <v>451686470.57480037</v>
      </c>
      <c r="AC11" s="369"/>
      <c r="AD11" s="86">
        <v>451686470.57480037</v>
      </c>
      <c r="AE11" s="71">
        <v>0</v>
      </c>
      <c r="AF11" s="71">
        <v>0</v>
      </c>
      <c r="AG11" s="72">
        <v>0</v>
      </c>
      <c r="AH11" s="259">
        <f>SUM(AD11:AF11)</f>
        <v>451686470.57480037</v>
      </c>
      <c r="AI11" s="369"/>
      <c r="AJ11" s="86">
        <v>451686470.57480037</v>
      </c>
      <c r="AK11" s="71">
        <v>0</v>
      </c>
      <c r="AL11" s="71">
        <v>0</v>
      </c>
      <c r="AM11" s="72">
        <v>0</v>
      </c>
      <c r="AN11" s="259">
        <f>SUM(AJ11:AL11)</f>
        <v>451686470.57480037</v>
      </c>
      <c r="AO11" s="369"/>
      <c r="AP11" s="86">
        <v>451686470.57480037</v>
      </c>
      <c r="AQ11" s="71">
        <v>0</v>
      </c>
      <c r="AR11" s="71">
        <v>0</v>
      </c>
      <c r="AS11" s="72">
        <v>0</v>
      </c>
      <c r="AT11" s="259">
        <f>SUM(AP11:AR11)</f>
        <v>451686470.57480037</v>
      </c>
      <c r="AU11" s="369"/>
      <c r="AV11" s="86">
        <v>451686470.57480037</v>
      </c>
      <c r="AW11" s="71">
        <v>0</v>
      </c>
      <c r="AX11" s="71">
        <v>0</v>
      </c>
      <c r="AY11" s="72">
        <v>0</v>
      </c>
      <c r="AZ11" s="259">
        <f>SUM(AV11:AX11)</f>
        <v>451686470.57480037</v>
      </c>
      <c r="BA11" s="369"/>
      <c r="BB11" s="86">
        <v>451686470.57480037</v>
      </c>
      <c r="BC11" s="71">
        <v>0</v>
      </c>
      <c r="BD11" s="71">
        <v>0</v>
      </c>
      <c r="BE11" s="72">
        <v>0</v>
      </c>
      <c r="BF11" s="259">
        <f>SUM(BB11:BD11)</f>
        <v>451686470.57480037</v>
      </c>
      <c r="BG11" s="369"/>
      <c r="BH11" s="86">
        <v>451686470.57480037</v>
      </c>
      <c r="BI11" s="71">
        <v>0</v>
      </c>
      <c r="BJ11" s="71">
        <v>0</v>
      </c>
      <c r="BK11" s="72">
        <v>0</v>
      </c>
      <c r="BL11" s="259">
        <f>SUM(BH11:BJ11)</f>
        <v>451686470.57480037</v>
      </c>
      <c r="BM11" s="369"/>
      <c r="BN11" s="86">
        <v>451686470.57480037</v>
      </c>
      <c r="BO11" s="71">
        <v>0</v>
      </c>
      <c r="BP11" s="71">
        <v>0</v>
      </c>
      <c r="BQ11" s="72">
        <v>0</v>
      </c>
      <c r="BR11" s="259">
        <f>SUM(BN11:BP11)</f>
        <v>451686470.57480037</v>
      </c>
      <c r="BS11" s="369"/>
      <c r="BT11" s="86">
        <v>451686470.57480037</v>
      </c>
      <c r="BU11" s="71">
        <v>0</v>
      </c>
      <c r="BV11" s="71">
        <v>0</v>
      </c>
      <c r="BW11" s="72">
        <v>0</v>
      </c>
      <c r="BX11" s="259">
        <f>SUM(BT11:BV11)</f>
        <v>451686470.57480037</v>
      </c>
      <c r="BY11" s="369"/>
      <c r="BZ11" s="86">
        <v>451686470.57480037</v>
      </c>
      <c r="CA11" s="71">
        <v>0</v>
      </c>
      <c r="CB11" s="71">
        <v>0</v>
      </c>
      <c r="CC11" s="72">
        <v>0</v>
      </c>
      <c r="CD11" s="259">
        <f>SUM(BZ11:CB11)</f>
        <v>451686470.57480037</v>
      </c>
      <c r="CE11" s="369"/>
      <c r="CF11" s="86">
        <v>451686470.57480037</v>
      </c>
      <c r="CG11" s="71">
        <v>0</v>
      </c>
      <c r="CH11" s="71">
        <v>0</v>
      </c>
      <c r="CI11" s="72">
        <v>0</v>
      </c>
      <c r="CJ11" s="259">
        <f>SUM(CF11:CH11)</f>
        <v>451686470.57480037</v>
      </c>
      <c r="CK11" s="369"/>
      <c r="CL11" s="86">
        <v>451686470.57480037</v>
      </c>
      <c r="CM11" s="71">
        <v>0</v>
      </c>
      <c r="CN11" s="71">
        <v>0</v>
      </c>
      <c r="CO11" s="72">
        <v>0</v>
      </c>
      <c r="CP11" s="259">
        <f>SUM(CL11:CN11)</f>
        <v>451686470.57480037</v>
      </c>
      <c r="CQ11" s="369"/>
      <c r="CR11" s="86">
        <v>451686470.57480037</v>
      </c>
      <c r="CS11" s="71">
        <v>0</v>
      </c>
      <c r="CT11" s="71">
        <v>0</v>
      </c>
      <c r="CU11" s="72">
        <v>0</v>
      </c>
      <c r="CV11" s="259">
        <f>SUM(CR11:CT11)</f>
        <v>451686470.57480037</v>
      </c>
      <c r="CW11" s="369"/>
      <c r="CX11" s="86">
        <v>451686470.57480037</v>
      </c>
      <c r="CY11" s="71">
        <v>0</v>
      </c>
      <c r="CZ11" s="71">
        <v>0</v>
      </c>
      <c r="DA11" s="72">
        <v>0</v>
      </c>
      <c r="DB11" s="259">
        <f>SUM(CX11:CZ11)</f>
        <v>451686470.57480037</v>
      </c>
      <c r="DC11" s="369"/>
      <c r="DD11" s="86">
        <v>451686470.57480037</v>
      </c>
      <c r="DE11" s="71">
        <v>0</v>
      </c>
      <c r="DF11" s="71">
        <v>0</v>
      </c>
      <c r="DG11" s="72">
        <v>0</v>
      </c>
      <c r="DH11" s="259">
        <f>SUM(DD11:DF11)</f>
        <v>451686470.57480037</v>
      </c>
      <c r="DI11" s="369"/>
      <c r="DJ11" s="86">
        <v>451686470.57480037</v>
      </c>
      <c r="DK11" s="71">
        <v>0</v>
      </c>
      <c r="DL11" s="71">
        <v>0</v>
      </c>
      <c r="DM11" s="72">
        <v>0</v>
      </c>
      <c r="DN11" s="259">
        <f>SUM(DJ11:DL11)</f>
        <v>451686470.57480037</v>
      </c>
      <c r="DO11" s="369"/>
      <c r="DP11" s="86">
        <v>451686470.57480037</v>
      </c>
      <c r="DQ11" s="71">
        <v>0</v>
      </c>
      <c r="DR11" s="71">
        <v>0</v>
      </c>
      <c r="DS11" s="72">
        <v>0</v>
      </c>
      <c r="DT11" s="259">
        <f>SUM(DP11:DR11)</f>
        <v>451686470.57480037</v>
      </c>
    </row>
    <row r="12" spans="1:124" s="6" customFormat="1" x14ac:dyDescent="0.2">
      <c r="B12" s="70">
        <v>26</v>
      </c>
      <c r="C12" s="83" t="s">
        <v>211</v>
      </c>
      <c r="D12" s="90"/>
      <c r="E12" s="369"/>
      <c r="F12" s="86">
        <v>65401342.466979302</v>
      </c>
      <c r="G12" s="71">
        <v>19049438.523529399</v>
      </c>
      <c r="H12" s="71">
        <v>129937709.93363699</v>
      </c>
      <c r="I12" s="72">
        <v>2408453.3345185602</v>
      </c>
      <c r="J12" s="259">
        <f t="shared" si="0"/>
        <v>214388490.9241457</v>
      </c>
      <c r="K12" s="369"/>
      <c r="L12" s="86">
        <v>65401342.466979302</v>
      </c>
      <c r="M12" s="71">
        <v>19049438.523529399</v>
      </c>
      <c r="N12" s="71">
        <v>129937709.93363699</v>
      </c>
      <c r="O12" s="72">
        <v>2408453.3345185602</v>
      </c>
      <c r="P12" s="259">
        <f t="shared" ref="P12" si="20">SUM(L12:N12)</f>
        <v>214388490.9241457</v>
      </c>
      <c r="Q12" s="369"/>
      <c r="R12" s="86">
        <v>65401342.466979302</v>
      </c>
      <c r="S12" s="71">
        <v>19049438.523529399</v>
      </c>
      <c r="T12" s="71">
        <v>129937709.93363699</v>
      </c>
      <c r="U12" s="72">
        <v>2408453.3345185602</v>
      </c>
      <c r="V12" s="259">
        <f t="shared" ref="V12" si="21">SUM(R12:T12)</f>
        <v>214388490.9241457</v>
      </c>
      <c r="W12" s="369"/>
      <c r="X12" s="86">
        <v>65401342.466979302</v>
      </c>
      <c r="Y12" s="71">
        <v>19049438.523529399</v>
      </c>
      <c r="Z12" s="71">
        <v>129937709.93363699</v>
      </c>
      <c r="AA12" s="72">
        <v>2408453.3345185602</v>
      </c>
      <c r="AB12" s="259">
        <f t="shared" ref="AB12" si="22">SUM(X12:Z12)</f>
        <v>214388490.9241457</v>
      </c>
      <c r="AC12" s="369"/>
      <c r="AD12" s="86">
        <v>65401342.466979302</v>
      </c>
      <c r="AE12" s="71">
        <v>19049438.523529399</v>
      </c>
      <c r="AF12" s="71">
        <v>129937709.93363699</v>
      </c>
      <c r="AG12" s="72">
        <v>2408453.3345185602</v>
      </c>
      <c r="AH12" s="259">
        <f t="shared" ref="AH12" si="23">SUM(AD12:AF12)</f>
        <v>214388490.9241457</v>
      </c>
      <c r="AI12" s="369"/>
      <c r="AJ12" s="86">
        <v>65401342.466979302</v>
      </c>
      <c r="AK12" s="71">
        <v>19049438.523529399</v>
      </c>
      <c r="AL12" s="71">
        <v>129937709.93363699</v>
      </c>
      <c r="AM12" s="72">
        <v>2408453.3345185602</v>
      </c>
      <c r="AN12" s="259">
        <f t="shared" ref="AN12" si="24">SUM(AJ12:AL12)</f>
        <v>214388490.9241457</v>
      </c>
      <c r="AO12" s="369"/>
      <c r="AP12" s="86">
        <v>65401342.466979302</v>
      </c>
      <c r="AQ12" s="71">
        <v>19049438.523529399</v>
      </c>
      <c r="AR12" s="71">
        <v>129937709.93363699</v>
      </c>
      <c r="AS12" s="72">
        <v>2408453.3345185602</v>
      </c>
      <c r="AT12" s="259">
        <f t="shared" ref="AT12" si="25">SUM(AP12:AR12)</f>
        <v>214388490.9241457</v>
      </c>
      <c r="AU12" s="369"/>
      <c r="AV12" s="86">
        <v>65401342.466979302</v>
      </c>
      <c r="AW12" s="71">
        <v>19049438.523529399</v>
      </c>
      <c r="AX12" s="71">
        <v>129937709.93363699</v>
      </c>
      <c r="AY12" s="72">
        <v>2408453.3345185602</v>
      </c>
      <c r="AZ12" s="259">
        <f t="shared" ref="AZ12" si="26">SUM(AV12:AX12)</f>
        <v>214388490.9241457</v>
      </c>
      <c r="BA12" s="369"/>
      <c r="BB12" s="86">
        <v>65401342.466979302</v>
      </c>
      <c r="BC12" s="71">
        <v>19049438.523529399</v>
      </c>
      <c r="BD12" s="71">
        <v>129937709.93363699</v>
      </c>
      <c r="BE12" s="72">
        <v>2408453.3345185602</v>
      </c>
      <c r="BF12" s="259">
        <f t="shared" ref="BF12" si="27">SUM(BB12:BD12)</f>
        <v>214388490.9241457</v>
      </c>
      <c r="BG12" s="369"/>
      <c r="BH12" s="86">
        <v>65401342.466979302</v>
      </c>
      <c r="BI12" s="71">
        <v>19049438.523529399</v>
      </c>
      <c r="BJ12" s="71">
        <v>129937709.93363699</v>
      </c>
      <c r="BK12" s="72">
        <v>2408453.3345185602</v>
      </c>
      <c r="BL12" s="259">
        <f t="shared" ref="BL12" si="28">SUM(BH12:BJ12)</f>
        <v>214388490.9241457</v>
      </c>
      <c r="BM12" s="369"/>
      <c r="BN12" s="86">
        <v>65401342.466979302</v>
      </c>
      <c r="BO12" s="71">
        <v>19049438.523529399</v>
      </c>
      <c r="BP12" s="71">
        <v>129937709.93363699</v>
      </c>
      <c r="BQ12" s="72">
        <v>2408453.3345185602</v>
      </c>
      <c r="BR12" s="259">
        <f t="shared" ref="BR12" si="29">SUM(BN12:BP12)</f>
        <v>214388490.9241457</v>
      </c>
      <c r="BS12" s="369"/>
      <c r="BT12" s="86">
        <v>65401342.466979302</v>
      </c>
      <c r="BU12" s="71">
        <v>19049438.523529399</v>
      </c>
      <c r="BV12" s="71">
        <v>129937709.93363699</v>
      </c>
      <c r="BW12" s="72">
        <v>2408453.3345185602</v>
      </c>
      <c r="BX12" s="259">
        <f t="shared" ref="BX12" si="30">SUM(BT12:BV12)</f>
        <v>214388490.9241457</v>
      </c>
      <c r="BY12" s="369"/>
      <c r="BZ12" s="86">
        <v>65401342.466979302</v>
      </c>
      <c r="CA12" s="71">
        <v>19049438.523529399</v>
      </c>
      <c r="CB12" s="71">
        <v>129937709.93363699</v>
      </c>
      <c r="CC12" s="72">
        <v>2408453.3345185602</v>
      </c>
      <c r="CD12" s="259">
        <f t="shared" ref="CD12" si="31">SUM(BZ12:CB12)</f>
        <v>214388490.9241457</v>
      </c>
      <c r="CE12" s="369"/>
      <c r="CF12" s="86">
        <v>65401342.466979302</v>
      </c>
      <c r="CG12" s="71">
        <v>19049438.523529399</v>
      </c>
      <c r="CH12" s="71">
        <v>129937709.93363699</v>
      </c>
      <c r="CI12" s="72">
        <v>2408453.3345185602</v>
      </c>
      <c r="CJ12" s="259">
        <f t="shared" ref="CJ12" si="32">SUM(CF12:CH12)</f>
        <v>214388490.9241457</v>
      </c>
      <c r="CK12" s="369"/>
      <c r="CL12" s="86">
        <v>65401342.466979302</v>
      </c>
      <c r="CM12" s="71">
        <v>19049438.523529399</v>
      </c>
      <c r="CN12" s="71">
        <v>129937709.93363699</v>
      </c>
      <c r="CO12" s="72">
        <v>2408453.3345185602</v>
      </c>
      <c r="CP12" s="259">
        <f t="shared" ref="CP12" si="33">SUM(CL12:CN12)</f>
        <v>214388490.9241457</v>
      </c>
      <c r="CQ12" s="369"/>
      <c r="CR12" s="86">
        <v>65401342.466979302</v>
      </c>
      <c r="CS12" s="71">
        <v>19049438.523529399</v>
      </c>
      <c r="CT12" s="71">
        <v>129937709.93363699</v>
      </c>
      <c r="CU12" s="72">
        <v>2408453.3345185602</v>
      </c>
      <c r="CV12" s="259">
        <f t="shared" ref="CV12" si="34">SUM(CR12:CT12)</f>
        <v>214388490.9241457</v>
      </c>
      <c r="CW12" s="369"/>
      <c r="CX12" s="86">
        <v>65401342.466979302</v>
      </c>
      <c r="CY12" s="71">
        <v>19049438.523529399</v>
      </c>
      <c r="CZ12" s="71">
        <v>129937709.93363699</v>
      </c>
      <c r="DA12" s="72">
        <v>2408453.3345185602</v>
      </c>
      <c r="DB12" s="259">
        <f t="shared" ref="DB12" si="35">SUM(CX12:CZ12)</f>
        <v>214388490.9241457</v>
      </c>
      <c r="DC12" s="369"/>
      <c r="DD12" s="86">
        <v>65401342.466979302</v>
      </c>
      <c r="DE12" s="71">
        <v>19049438.523529399</v>
      </c>
      <c r="DF12" s="71">
        <v>129937709.93363699</v>
      </c>
      <c r="DG12" s="72">
        <v>2408453.3345185602</v>
      </c>
      <c r="DH12" s="259">
        <f t="shared" ref="DH12" si="36">SUM(DD12:DF12)</f>
        <v>214388490.9241457</v>
      </c>
      <c r="DI12" s="369"/>
      <c r="DJ12" s="86">
        <v>65401342.466979302</v>
      </c>
      <c r="DK12" s="71">
        <v>19049438.523529399</v>
      </c>
      <c r="DL12" s="71">
        <v>129937709.93363699</v>
      </c>
      <c r="DM12" s="72">
        <v>2408453.3345185602</v>
      </c>
      <c r="DN12" s="259">
        <f t="shared" ref="DN12" si="37">SUM(DJ12:DL12)</f>
        <v>214388490.9241457</v>
      </c>
      <c r="DO12" s="369"/>
      <c r="DP12" s="86">
        <v>65401342.466979302</v>
      </c>
      <c r="DQ12" s="71">
        <v>19049438.523529399</v>
      </c>
      <c r="DR12" s="71">
        <v>129937709.93363699</v>
      </c>
      <c r="DS12" s="72">
        <v>2408453.3345185602</v>
      </c>
      <c r="DT12" s="259">
        <f t="shared" ref="DT12" si="38">SUM(DP12:DR12)</f>
        <v>214388490.9241457</v>
      </c>
    </row>
    <row r="13" spans="1:124" s="6" customFormat="1" x14ac:dyDescent="0.2">
      <c r="A13" s="241"/>
      <c r="B13" s="364">
        <v>30</v>
      </c>
      <c r="C13" s="365" t="s">
        <v>212</v>
      </c>
      <c r="D13" s="370"/>
      <c r="E13" s="366"/>
      <c r="F13" s="371"/>
      <c r="G13" s="372"/>
      <c r="H13" s="372"/>
      <c r="I13" s="373"/>
      <c r="J13" s="368">
        <f>SUM(J14:J18)</f>
        <v>3634966826.7430649</v>
      </c>
      <c r="K13" s="366"/>
      <c r="L13" s="371"/>
      <c r="M13" s="372"/>
      <c r="N13" s="372"/>
      <c r="O13" s="373"/>
      <c r="P13" s="368">
        <f>SUM(P14:P18)</f>
        <v>3634966826.7430649</v>
      </c>
      <c r="Q13" s="366"/>
      <c r="R13" s="371"/>
      <c r="S13" s="372"/>
      <c r="T13" s="372"/>
      <c r="U13" s="373"/>
      <c r="V13" s="368">
        <f>SUM(V14:V18)</f>
        <v>3634966826.7430649</v>
      </c>
      <c r="W13" s="366"/>
      <c r="X13" s="371"/>
      <c r="Y13" s="372"/>
      <c r="Z13" s="372"/>
      <c r="AA13" s="373"/>
      <c r="AB13" s="368">
        <f>SUM(AB14:AB18)</f>
        <v>3634966826.7430649</v>
      </c>
      <c r="AC13" s="366"/>
      <c r="AD13" s="371"/>
      <c r="AE13" s="372"/>
      <c r="AF13" s="372"/>
      <c r="AG13" s="373"/>
      <c r="AH13" s="368">
        <f>SUM(AH14:AH18)</f>
        <v>3634966826.7430649</v>
      </c>
      <c r="AI13" s="366"/>
      <c r="AJ13" s="371"/>
      <c r="AK13" s="372"/>
      <c r="AL13" s="372"/>
      <c r="AM13" s="373"/>
      <c r="AN13" s="368">
        <f>SUM(AN14:AN18)</f>
        <v>3634966826.7430649</v>
      </c>
      <c r="AO13" s="366"/>
      <c r="AP13" s="371"/>
      <c r="AQ13" s="372"/>
      <c r="AR13" s="372"/>
      <c r="AS13" s="373"/>
      <c r="AT13" s="368">
        <f>SUM(AT14:AT18)</f>
        <v>3634966826.7430649</v>
      </c>
      <c r="AU13" s="366"/>
      <c r="AV13" s="371"/>
      <c r="AW13" s="372"/>
      <c r="AX13" s="372"/>
      <c r="AY13" s="373"/>
      <c r="AZ13" s="368">
        <f>SUM(AZ14:AZ18)</f>
        <v>3634966826.7430649</v>
      </c>
      <c r="BA13" s="366"/>
      <c r="BB13" s="371"/>
      <c r="BC13" s="372"/>
      <c r="BD13" s="372"/>
      <c r="BE13" s="373"/>
      <c r="BF13" s="368">
        <f>SUM(BF14:BF18)</f>
        <v>3634966826.7430649</v>
      </c>
      <c r="BG13" s="366"/>
      <c r="BH13" s="371"/>
      <c r="BI13" s="372"/>
      <c r="BJ13" s="372"/>
      <c r="BK13" s="373"/>
      <c r="BL13" s="368">
        <f>SUM(BL14:BL18)</f>
        <v>3634966826.7430649</v>
      </c>
      <c r="BM13" s="366"/>
      <c r="BN13" s="371"/>
      <c r="BO13" s="372"/>
      <c r="BP13" s="372"/>
      <c r="BQ13" s="373"/>
      <c r="BR13" s="368">
        <f>SUM(BR14:BR18)</f>
        <v>3634966826.7430649</v>
      </c>
      <c r="BS13" s="366"/>
      <c r="BT13" s="371"/>
      <c r="BU13" s="372"/>
      <c r="BV13" s="372"/>
      <c r="BW13" s="373"/>
      <c r="BX13" s="368">
        <f>SUM(BX14:BX18)</f>
        <v>3634966826.7430649</v>
      </c>
      <c r="BY13" s="366"/>
      <c r="BZ13" s="371"/>
      <c r="CA13" s="372"/>
      <c r="CB13" s="372"/>
      <c r="CC13" s="373"/>
      <c r="CD13" s="368">
        <f>SUM(CD14:CD18)</f>
        <v>3634966826.7430649</v>
      </c>
      <c r="CE13" s="366"/>
      <c r="CF13" s="371"/>
      <c r="CG13" s="372"/>
      <c r="CH13" s="372"/>
      <c r="CI13" s="373"/>
      <c r="CJ13" s="368">
        <f>SUM(CJ14:CJ18)</f>
        <v>3634966826.7430649</v>
      </c>
      <c r="CK13" s="366"/>
      <c r="CL13" s="371"/>
      <c r="CM13" s="372"/>
      <c r="CN13" s="372"/>
      <c r="CO13" s="373"/>
      <c r="CP13" s="368">
        <f>SUM(CP14:CP18)</f>
        <v>3634966826.7430649</v>
      </c>
      <c r="CQ13" s="366"/>
      <c r="CR13" s="371"/>
      <c r="CS13" s="372"/>
      <c r="CT13" s="372"/>
      <c r="CU13" s="373"/>
      <c r="CV13" s="368">
        <f>SUM(CV14:CV18)</f>
        <v>3634966826.7430649</v>
      </c>
      <c r="CW13" s="366"/>
      <c r="CX13" s="371"/>
      <c r="CY13" s="372"/>
      <c r="CZ13" s="372"/>
      <c r="DA13" s="373"/>
      <c r="DB13" s="368">
        <f>SUM(DB14:DB18)</f>
        <v>3634966826.7430649</v>
      </c>
      <c r="DC13" s="366"/>
      <c r="DD13" s="371"/>
      <c r="DE13" s="372"/>
      <c r="DF13" s="372"/>
      <c r="DG13" s="373"/>
      <c r="DH13" s="368">
        <f>SUM(DH14:DH18)</f>
        <v>3634966826.7430649</v>
      </c>
      <c r="DI13" s="366"/>
      <c r="DJ13" s="371"/>
      <c r="DK13" s="372"/>
      <c r="DL13" s="372"/>
      <c r="DM13" s="373"/>
      <c r="DN13" s="368">
        <f>SUM(DN14:DN18)</f>
        <v>3634966826.7430649</v>
      </c>
      <c r="DO13" s="366"/>
      <c r="DP13" s="371"/>
      <c r="DQ13" s="372"/>
      <c r="DR13" s="372"/>
      <c r="DS13" s="373"/>
      <c r="DT13" s="368">
        <f>SUM(DT14:DT18)</f>
        <v>3634966826.7430649</v>
      </c>
    </row>
    <row r="14" spans="1:124" s="6" customFormat="1" x14ac:dyDescent="0.2">
      <c r="B14" s="70">
        <v>31</v>
      </c>
      <c r="C14" s="83" t="s">
        <v>213</v>
      </c>
      <c r="D14" s="13"/>
      <c r="E14" s="13"/>
      <c r="F14" s="87"/>
      <c r="G14" s="73"/>
      <c r="H14" s="73"/>
      <c r="I14" s="72"/>
      <c r="J14" s="259">
        <f>G5*'HTGR Relationships'!$D$36*I5/J4/'HTGR Relationships'!$D$31/'HTGR Relationships'!$D$32+H5*'HTGR Relationships'!$D$34</f>
        <v>756660529.65348125</v>
      </c>
      <c r="K14" s="13"/>
      <c r="L14" s="87"/>
      <c r="M14" s="73"/>
      <c r="N14" s="73"/>
      <c r="O14" s="72"/>
      <c r="P14" s="259">
        <f>M5*'HTGR Relationships'!$D$36*O5/P4/'HTGR Relationships'!$D$31/'HTGR Relationships'!$D$32+N5*'HTGR Relationships'!$D$34</f>
        <v>756660529.65348125</v>
      </c>
      <c r="Q14" s="13"/>
      <c r="R14" s="87"/>
      <c r="S14" s="73"/>
      <c r="T14" s="73"/>
      <c r="U14" s="72"/>
      <c r="V14" s="259">
        <f>S5*'HTGR Relationships'!$D$36*U5/V4/'HTGR Relationships'!$D$31/'HTGR Relationships'!$D$32+T5*'HTGR Relationships'!$D$34</f>
        <v>756660529.65348125</v>
      </c>
      <c r="W14" s="13"/>
      <c r="X14" s="87"/>
      <c r="Y14" s="73"/>
      <c r="Z14" s="73"/>
      <c r="AA14" s="72"/>
      <c r="AB14" s="259">
        <f>Y5*'HTGR Relationships'!$D$36*AA5/AB4/'HTGR Relationships'!$D$31/'HTGR Relationships'!$D$32+Z5*'HTGR Relationships'!$D$34</f>
        <v>756660529.65348125</v>
      </c>
      <c r="AC14" s="13"/>
      <c r="AD14" s="87"/>
      <c r="AE14" s="73"/>
      <c r="AF14" s="73"/>
      <c r="AG14" s="72"/>
      <c r="AH14" s="259">
        <f>AE5*'HTGR Relationships'!$D$36*AG5/AH4/'HTGR Relationships'!$D$31/'HTGR Relationships'!$D$32+AF5*'HTGR Relationships'!$D$34</f>
        <v>756660529.65348125</v>
      </c>
      <c r="AI14" s="13"/>
      <c r="AJ14" s="87"/>
      <c r="AK14" s="73"/>
      <c r="AL14" s="73"/>
      <c r="AM14" s="72"/>
      <c r="AN14" s="259">
        <f>AK5*'HTGR Relationships'!$D$36*AM5/AN4/'HTGR Relationships'!$D$31/'HTGR Relationships'!$D$32+AL5*'HTGR Relationships'!$D$34</f>
        <v>756660529.65348125</v>
      </c>
      <c r="AO14" s="13"/>
      <c r="AP14" s="87"/>
      <c r="AQ14" s="73"/>
      <c r="AR14" s="73"/>
      <c r="AS14" s="72"/>
      <c r="AT14" s="259">
        <f>AQ5*'HTGR Relationships'!$D$36*AS5/AT4/'HTGR Relationships'!$D$31/'HTGR Relationships'!$D$32+AR5*'HTGR Relationships'!$D$34</f>
        <v>756660529.65348125</v>
      </c>
      <c r="AU14" s="13"/>
      <c r="AV14" s="87"/>
      <c r="AW14" s="73"/>
      <c r="AX14" s="73"/>
      <c r="AY14" s="72"/>
      <c r="AZ14" s="259">
        <f>AW5*'HTGR Relationships'!$D$36*AY5/AZ4/'HTGR Relationships'!$D$31/'HTGR Relationships'!$D$32+AX5*'HTGR Relationships'!$D$34</f>
        <v>756660529.65348125</v>
      </c>
      <c r="BA14" s="13"/>
      <c r="BB14" s="87"/>
      <c r="BC14" s="73"/>
      <c r="BD14" s="73"/>
      <c r="BE14" s="72"/>
      <c r="BF14" s="259">
        <f>BC5*'HTGR Relationships'!$D$36*BE5/BF4/'HTGR Relationships'!$D$31/'HTGR Relationships'!$D$32+BD5*'HTGR Relationships'!$D$34</f>
        <v>756660529.65348125</v>
      </c>
      <c r="BG14" s="13"/>
      <c r="BH14" s="87"/>
      <c r="BI14" s="73"/>
      <c r="BJ14" s="73"/>
      <c r="BK14" s="72"/>
      <c r="BL14" s="259">
        <f>BI5*'HTGR Relationships'!$D$36*BK5/BL4/'HTGR Relationships'!$D$31/'HTGR Relationships'!$D$32+BJ5*'HTGR Relationships'!$D$34</f>
        <v>756660529.65348125</v>
      </c>
      <c r="BM14" s="13"/>
      <c r="BN14" s="87"/>
      <c r="BO14" s="73"/>
      <c r="BP14" s="73"/>
      <c r="BQ14" s="72"/>
      <c r="BR14" s="259">
        <f>BO5*'HTGR Relationships'!$D$36*BQ5/BR4/'HTGR Relationships'!$D$31/'HTGR Relationships'!$D$32+BP5*'HTGR Relationships'!$D$34</f>
        <v>756660529.65348125</v>
      </c>
      <c r="BS14" s="13"/>
      <c r="BT14" s="87"/>
      <c r="BU14" s="73"/>
      <c r="BV14" s="73"/>
      <c r="BW14" s="72"/>
      <c r="BX14" s="259">
        <f>BU5*'HTGR Relationships'!$D$36*BW5/BX4/'HTGR Relationships'!$D$31/'HTGR Relationships'!$D$32+BV5*'HTGR Relationships'!$D$34</f>
        <v>756660529.65348125</v>
      </c>
      <c r="BY14" s="13"/>
      <c r="BZ14" s="87"/>
      <c r="CA14" s="73"/>
      <c r="CB14" s="73"/>
      <c r="CC14" s="72"/>
      <c r="CD14" s="259">
        <f>CA5*'HTGR Relationships'!$D$36*CC5/CD4/'HTGR Relationships'!$D$31/'HTGR Relationships'!$D$32+CB5*'HTGR Relationships'!$D$34</f>
        <v>756660529.65348125</v>
      </c>
      <c r="CE14" s="13"/>
      <c r="CF14" s="87"/>
      <c r="CG14" s="73"/>
      <c r="CH14" s="73"/>
      <c r="CI14" s="72"/>
      <c r="CJ14" s="259">
        <f>CG5*'HTGR Relationships'!$D$36*CI5/CJ4/'HTGR Relationships'!$D$31/'HTGR Relationships'!$D$32+CH5*'HTGR Relationships'!$D$34</f>
        <v>756660529.65348125</v>
      </c>
      <c r="CK14" s="13"/>
      <c r="CL14" s="87"/>
      <c r="CM14" s="73"/>
      <c r="CN14" s="73"/>
      <c r="CO14" s="72"/>
      <c r="CP14" s="259">
        <f>CM5*'HTGR Relationships'!$D$36*CO5/CP4/'HTGR Relationships'!$D$31/'HTGR Relationships'!$D$32+CN5*'HTGR Relationships'!$D$34</f>
        <v>756660529.65348125</v>
      </c>
      <c r="CQ14" s="13"/>
      <c r="CR14" s="87"/>
      <c r="CS14" s="73"/>
      <c r="CT14" s="73"/>
      <c r="CU14" s="72"/>
      <c r="CV14" s="259">
        <f>CS5*'HTGR Relationships'!$D$36*CU5/CV4/'HTGR Relationships'!$D$31/'HTGR Relationships'!$D$32+CT5*'HTGR Relationships'!$D$34</f>
        <v>756660529.65348125</v>
      </c>
      <c r="CW14" s="13"/>
      <c r="CX14" s="87"/>
      <c r="CY14" s="73"/>
      <c r="CZ14" s="73"/>
      <c r="DA14" s="72"/>
      <c r="DB14" s="259">
        <f>CY5*'HTGR Relationships'!$D$36*DA5/DB4/'HTGR Relationships'!$D$31/'HTGR Relationships'!$D$32+CZ5*'HTGR Relationships'!$D$34</f>
        <v>756660529.65348125</v>
      </c>
      <c r="DC14" s="13"/>
      <c r="DD14" s="87"/>
      <c r="DE14" s="73"/>
      <c r="DF14" s="73"/>
      <c r="DG14" s="72"/>
      <c r="DH14" s="259">
        <f>DE5*'HTGR Relationships'!$D$36*DG5/DH4/'HTGR Relationships'!$D$31/'HTGR Relationships'!$D$32+DF5*'HTGR Relationships'!$D$34</f>
        <v>756660529.65348125</v>
      </c>
      <c r="DI14" s="13"/>
      <c r="DJ14" s="87"/>
      <c r="DK14" s="73"/>
      <c r="DL14" s="73"/>
      <c r="DM14" s="72"/>
      <c r="DN14" s="259">
        <f>DK5*'HTGR Relationships'!$D$36*DM5/DN4/'HTGR Relationships'!$D$31/'HTGR Relationships'!$D$32+DL5*'HTGR Relationships'!$D$34</f>
        <v>756660529.65348125</v>
      </c>
      <c r="DO14" s="13"/>
      <c r="DP14" s="87"/>
      <c r="DQ14" s="73"/>
      <c r="DR14" s="73"/>
      <c r="DS14" s="72"/>
      <c r="DT14" s="259">
        <f>DQ5*'HTGR Relationships'!$D$36*DS5/DT4/'HTGR Relationships'!$D$31/'HTGR Relationships'!$D$32+DR5*'HTGR Relationships'!$D$34</f>
        <v>756660529.65348125</v>
      </c>
    </row>
    <row r="15" spans="1:124" s="6" customFormat="1" x14ac:dyDescent="0.2">
      <c r="B15" s="70">
        <v>32</v>
      </c>
      <c r="C15" s="83" t="s">
        <v>214</v>
      </c>
      <c r="D15" s="13" t="s">
        <v>215</v>
      </c>
      <c r="E15" s="13"/>
      <c r="F15" s="87"/>
      <c r="G15" s="73"/>
      <c r="H15" s="73"/>
      <c r="I15" s="72"/>
      <c r="J15" s="259">
        <f>H5*'HTGR Relationships'!$D$34*'HTGR Relationships'!$D$37*J4/'HTGR Relationships'!$D$30</f>
        <v>2187514510.5198493</v>
      </c>
      <c r="K15" s="13"/>
      <c r="L15" s="87"/>
      <c r="M15" s="73"/>
      <c r="N15" s="73"/>
      <c r="O15" s="72"/>
      <c r="P15" s="259">
        <f>N5*'HTGR Relationships'!$D$34*'HTGR Relationships'!$D$37*P4/'HTGR Relationships'!$D$30</f>
        <v>2187514510.5198493</v>
      </c>
      <c r="Q15" s="13"/>
      <c r="R15" s="87"/>
      <c r="S15" s="73"/>
      <c r="T15" s="73"/>
      <c r="U15" s="72"/>
      <c r="V15" s="259">
        <f>T5*'HTGR Relationships'!$D$34*'HTGR Relationships'!$D$37*V4/'HTGR Relationships'!$D$30</f>
        <v>2187514510.5198493</v>
      </c>
      <c r="W15" s="13"/>
      <c r="X15" s="87"/>
      <c r="Y15" s="73"/>
      <c r="Z15" s="73"/>
      <c r="AA15" s="72"/>
      <c r="AB15" s="259">
        <f>Z5*'HTGR Relationships'!$D$34*'HTGR Relationships'!$D$37*AB4/'HTGR Relationships'!$D$30</f>
        <v>2187514510.5198493</v>
      </c>
      <c r="AC15" s="13"/>
      <c r="AD15" s="87"/>
      <c r="AE15" s="73"/>
      <c r="AF15" s="73"/>
      <c r="AG15" s="72"/>
      <c r="AH15" s="259">
        <f>AF5*'HTGR Relationships'!$D$34*'HTGR Relationships'!$D$37*AH4/'HTGR Relationships'!$D$30</f>
        <v>2187514510.5198493</v>
      </c>
      <c r="AI15" s="13"/>
      <c r="AJ15" s="87"/>
      <c r="AK15" s="73"/>
      <c r="AL15" s="73"/>
      <c r="AM15" s="72"/>
      <c r="AN15" s="259">
        <f>AL5*'HTGR Relationships'!$D$34*'HTGR Relationships'!$D$37*AN4/'HTGR Relationships'!$D$30</f>
        <v>2187514510.5198493</v>
      </c>
      <c r="AO15" s="13"/>
      <c r="AP15" s="87"/>
      <c r="AQ15" s="73"/>
      <c r="AR15" s="73"/>
      <c r="AS15" s="72"/>
      <c r="AT15" s="259">
        <f>AR5*'HTGR Relationships'!$D$34*'HTGR Relationships'!$D$37*AT4/'HTGR Relationships'!$D$30</f>
        <v>2187514510.5198493</v>
      </c>
      <c r="AU15" s="13"/>
      <c r="AV15" s="87"/>
      <c r="AW15" s="73"/>
      <c r="AX15" s="73"/>
      <c r="AY15" s="72"/>
      <c r="AZ15" s="259">
        <f>AX5*'HTGR Relationships'!$D$34*'HTGR Relationships'!$D$37*AZ4/'HTGR Relationships'!$D$30</f>
        <v>2187514510.5198493</v>
      </c>
      <c r="BA15" s="13"/>
      <c r="BB15" s="87"/>
      <c r="BC15" s="73"/>
      <c r="BD15" s="73"/>
      <c r="BE15" s="72"/>
      <c r="BF15" s="259">
        <f>BD5*'HTGR Relationships'!$D$34*'HTGR Relationships'!$D$37*BF4/'HTGR Relationships'!$D$30</f>
        <v>2187514510.5198493</v>
      </c>
      <c r="BG15" s="13"/>
      <c r="BH15" s="87"/>
      <c r="BI15" s="73"/>
      <c r="BJ15" s="73"/>
      <c r="BK15" s="72"/>
      <c r="BL15" s="259">
        <f>BJ5*'HTGR Relationships'!$D$34*'HTGR Relationships'!$D$37*BL4/'HTGR Relationships'!$D$30</f>
        <v>2187514510.5198493</v>
      </c>
      <c r="BM15" s="13"/>
      <c r="BN15" s="87"/>
      <c r="BO15" s="73"/>
      <c r="BP15" s="73"/>
      <c r="BQ15" s="72"/>
      <c r="BR15" s="259">
        <f>BP5*'HTGR Relationships'!$D$34*'HTGR Relationships'!$D$37*BR4/'HTGR Relationships'!$D$30</f>
        <v>2187514510.5198493</v>
      </c>
      <c r="BS15" s="13"/>
      <c r="BT15" s="87"/>
      <c r="BU15" s="73"/>
      <c r="BV15" s="73"/>
      <c r="BW15" s="72"/>
      <c r="BX15" s="259">
        <f>BV5*'HTGR Relationships'!$D$34*'HTGR Relationships'!$D$37*BX4/'HTGR Relationships'!$D$30</f>
        <v>2187514510.5198493</v>
      </c>
      <c r="BY15" s="13"/>
      <c r="BZ15" s="87"/>
      <c r="CA15" s="73"/>
      <c r="CB15" s="73"/>
      <c r="CC15" s="72"/>
      <c r="CD15" s="259">
        <f>CB5*'HTGR Relationships'!$D$34*'HTGR Relationships'!$D$37*CD4/'HTGR Relationships'!$D$30</f>
        <v>2187514510.5198493</v>
      </c>
      <c r="CE15" s="13"/>
      <c r="CF15" s="87"/>
      <c r="CG15" s="73"/>
      <c r="CH15" s="73"/>
      <c r="CI15" s="72"/>
      <c r="CJ15" s="259">
        <f>CH5*'HTGR Relationships'!$D$34*'HTGR Relationships'!$D$37*CJ4/'HTGR Relationships'!$D$30</f>
        <v>2187514510.5198493</v>
      </c>
      <c r="CK15" s="13"/>
      <c r="CL15" s="87"/>
      <c r="CM15" s="73"/>
      <c r="CN15" s="73"/>
      <c r="CO15" s="72"/>
      <c r="CP15" s="259">
        <f>CN5*'HTGR Relationships'!$D$34*'HTGR Relationships'!$D$37*CP4/'HTGR Relationships'!$D$30</f>
        <v>2187514510.5198493</v>
      </c>
      <c r="CQ15" s="13"/>
      <c r="CR15" s="87"/>
      <c r="CS15" s="73"/>
      <c r="CT15" s="73"/>
      <c r="CU15" s="72"/>
      <c r="CV15" s="259">
        <f>CT5*'HTGR Relationships'!$D$34*'HTGR Relationships'!$D$37*CV4/'HTGR Relationships'!$D$30</f>
        <v>2187514510.5198493</v>
      </c>
      <c r="CW15" s="13"/>
      <c r="CX15" s="87"/>
      <c r="CY15" s="73"/>
      <c r="CZ15" s="73"/>
      <c r="DA15" s="72"/>
      <c r="DB15" s="259">
        <f>CZ5*'HTGR Relationships'!$D$34*'HTGR Relationships'!$D$37*DB4/'HTGR Relationships'!$D$30</f>
        <v>2187514510.5198493</v>
      </c>
      <c r="DC15" s="13"/>
      <c r="DD15" s="87"/>
      <c r="DE15" s="73"/>
      <c r="DF15" s="73"/>
      <c r="DG15" s="72"/>
      <c r="DH15" s="259">
        <f>DF5*'HTGR Relationships'!$D$34*'HTGR Relationships'!$D$37*DH4/'HTGR Relationships'!$D$30</f>
        <v>2187514510.5198493</v>
      </c>
      <c r="DI15" s="13"/>
      <c r="DJ15" s="87"/>
      <c r="DK15" s="73"/>
      <c r="DL15" s="73"/>
      <c r="DM15" s="72"/>
      <c r="DN15" s="259">
        <f>DL5*'HTGR Relationships'!$D$34*'HTGR Relationships'!$D$37*DN4/'HTGR Relationships'!$D$30</f>
        <v>2187514510.5198493</v>
      </c>
      <c r="DO15" s="13"/>
      <c r="DP15" s="87"/>
      <c r="DQ15" s="73"/>
      <c r="DR15" s="73"/>
      <c r="DS15" s="72"/>
      <c r="DT15" s="259">
        <f>DR5*'HTGR Relationships'!$D$34*'HTGR Relationships'!$D$37*DT4/'HTGR Relationships'!$D$30</f>
        <v>2187514510.5198493</v>
      </c>
    </row>
    <row r="16" spans="1:124" s="6" customFormat="1" x14ac:dyDescent="0.2">
      <c r="B16" s="70">
        <v>33</v>
      </c>
      <c r="C16" s="83" t="s">
        <v>216</v>
      </c>
      <c r="D16" s="13"/>
      <c r="E16" s="13"/>
      <c r="F16" s="87"/>
      <c r="G16" s="73"/>
      <c r="H16" s="73"/>
      <c r="I16" s="72"/>
      <c r="J16" s="259">
        <f>J15*'HTGR Relationships'!$D$38</f>
        <v>92028866.749200881</v>
      </c>
      <c r="K16" s="13"/>
      <c r="L16" s="87"/>
      <c r="M16" s="73"/>
      <c r="N16" s="73"/>
      <c r="O16" s="72"/>
      <c r="P16" s="259">
        <f>P15*'HTGR Relationships'!$D$38</f>
        <v>92028866.749200881</v>
      </c>
      <c r="Q16" s="13"/>
      <c r="R16" s="87"/>
      <c r="S16" s="73"/>
      <c r="T16" s="73"/>
      <c r="U16" s="72"/>
      <c r="V16" s="259">
        <f>V15*'HTGR Relationships'!$D$38</f>
        <v>92028866.749200881</v>
      </c>
      <c r="W16" s="13"/>
      <c r="X16" s="87"/>
      <c r="Y16" s="73"/>
      <c r="Z16" s="73"/>
      <c r="AA16" s="72"/>
      <c r="AB16" s="259">
        <f>AB15*'HTGR Relationships'!$D$38</f>
        <v>92028866.749200881</v>
      </c>
      <c r="AC16" s="13"/>
      <c r="AD16" s="87"/>
      <c r="AE16" s="73"/>
      <c r="AF16" s="73"/>
      <c r="AG16" s="72"/>
      <c r="AH16" s="259">
        <f>AH15*'HTGR Relationships'!$D$38</f>
        <v>92028866.749200881</v>
      </c>
      <c r="AI16" s="13"/>
      <c r="AJ16" s="87"/>
      <c r="AK16" s="73"/>
      <c r="AL16" s="73"/>
      <c r="AM16" s="72"/>
      <c r="AN16" s="259">
        <f>AN15*'HTGR Relationships'!$D$38</f>
        <v>92028866.749200881</v>
      </c>
      <c r="AO16" s="13"/>
      <c r="AP16" s="87"/>
      <c r="AQ16" s="73"/>
      <c r="AR16" s="73"/>
      <c r="AS16" s="72"/>
      <c r="AT16" s="259">
        <f>AT15*'HTGR Relationships'!$D$38</f>
        <v>92028866.749200881</v>
      </c>
      <c r="AU16" s="13"/>
      <c r="AV16" s="87"/>
      <c r="AW16" s="73"/>
      <c r="AX16" s="73"/>
      <c r="AY16" s="72"/>
      <c r="AZ16" s="259">
        <f>AZ15*'HTGR Relationships'!$D$38</f>
        <v>92028866.749200881</v>
      </c>
      <c r="BA16" s="13"/>
      <c r="BB16" s="87"/>
      <c r="BC16" s="73"/>
      <c r="BD16" s="73"/>
      <c r="BE16" s="72"/>
      <c r="BF16" s="259">
        <f>BF15*'HTGR Relationships'!$D$38</f>
        <v>92028866.749200881</v>
      </c>
      <c r="BG16" s="13"/>
      <c r="BH16" s="87"/>
      <c r="BI16" s="73"/>
      <c r="BJ16" s="73"/>
      <c r="BK16" s="72"/>
      <c r="BL16" s="259">
        <f>BL15*'HTGR Relationships'!$D$38</f>
        <v>92028866.749200881</v>
      </c>
      <c r="BM16" s="13"/>
      <c r="BN16" s="87"/>
      <c r="BO16" s="73"/>
      <c r="BP16" s="73"/>
      <c r="BQ16" s="72"/>
      <c r="BR16" s="259">
        <f>BR15*'HTGR Relationships'!$D$38</f>
        <v>92028866.749200881</v>
      </c>
      <c r="BS16" s="13"/>
      <c r="BT16" s="87"/>
      <c r="BU16" s="73"/>
      <c r="BV16" s="73"/>
      <c r="BW16" s="72"/>
      <c r="BX16" s="259">
        <f>BX15*'HTGR Relationships'!$D$38</f>
        <v>92028866.749200881</v>
      </c>
      <c r="BY16" s="13"/>
      <c r="BZ16" s="87"/>
      <c r="CA16" s="73"/>
      <c r="CB16" s="73"/>
      <c r="CC16" s="72"/>
      <c r="CD16" s="259">
        <f>CD15*'HTGR Relationships'!$D$38</f>
        <v>92028866.749200881</v>
      </c>
      <c r="CE16" s="13"/>
      <c r="CF16" s="87"/>
      <c r="CG16" s="73"/>
      <c r="CH16" s="73"/>
      <c r="CI16" s="72"/>
      <c r="CJ16" s="259">
        <f>CJ15*'HTGR Relationships'!$D$38</f>
        <v>92028866.749200881</v>
      </c>
      <c r="CK16" s="13"/>
      <c r="CL16" s="87"/>
      <c r="CM16" s="73"/>
      <c r="CN16" s="73"/>
      <c r="CO16" s="72"/>
      <c r="CP16" s="259">
        <f>CP15*'HTGR Relationships'!$D$38</f>
        <v>92028866.749200881</v>
      </c>
      <c r="CQ16" s="13"/>
      <c r="CR16" s="87"/>
      <c r="CS16" s="73"/>
      <c r="CT16" s="73"/>
      <c r="CU16" s="72"/>
      <c r="CV16" s="259">
        <f>CV15*'HTGR Relationships'!$D$38</f>
        <v>92028866.749200881</v>
      </c>
      <c r="CW16" s="13"/>
      <c r="CX16" s="87"/>
      <c r="CY16" s="73"/>
      <c r="CZ16" s="73"/>
      <c r="DA16" s="72"/>
      <c r="DB16" s="259">
        <f>DB15*'HTGR Relationships'!$D$38</f>
        <v>92028866.749200881</v>
      </c>
      <c r="DC16" s="13"/>
      <c r="DD16" s="87"/>
      <c r="DE16" s="73"/>
      <c r="DF16" s="73"/>
      <c r="DG16" s="72"/>
      <c r="DH16" s="259">
        <f>DH15*'HTGR Relationships'!$D$38</f>
        <v>92028866.749200881</v>
      </c>
      <c r="DI16" s="13"/>
      <c r="DJ16" s="87"/>
      <c r="DK16" s="73"/>
      <c r="DL16" s="73"/>
      <c r="DM16" s="72"/>
      <c r="DN16" s="259">
        <f>DN15*'HTGR Relationships'!$D$38</f>
        <v>92028866.749200881</v>
      </c>
      <c r="DO16" s="13"/>
      <c r="DP16" s="87"/>
      <c r="DQ16" s="73"/>
      <c r="DR16" s="73"/>
      <c r="DS16" s="72"/>
      <c r="DT16" s="259">
        <f>DT15*'HTGR Relationships'!$D$38</f>
        <v>92028866.749200881</v>
      </c>
    </row>
    <row r="17" spans="1:124" s="6" customFormat="1" x14ac:dyDescent="0.2">
      <c r="B17" s="70">
        <v>34</v>
      </c>
      <c r="C17" s="83" t="s">
        <v>217</v>
      </c>
      <c r="D17" s="13"/>
      <c r="E17" s="13"/>
      <c r="F17" s="87"/>
      <c r="G17" s="73"/>
      <c r="H17" s="73"/>
      <c r="I17" s="72"/>
      <c r="J17" s="259">
        <f>J15*'HTGR Relationships'!$D$39</f>
        <v>7748933.6467976477</v>
      </c>
      <c r="K17" s="13"/>
      <c r="L17" s="87"/>
      <c r="M17" s="73"/>
      <c r="N17" s="73"/>
      <c r="O17" s="72"/>
      <c r="P17" s="259">
        <f>P15*'HTGR Relationships'!$D$39</f>
        <v>7748933.6467976477</v>
      </c>
      <c r="Q17" s="13"/>
      <c r="R17" s="87"/>
      <c r="S17" s="73"/>
      <c r="T17" s="73"/>
      <c r="U17" s="72"/>
      <c r="V17" s="259">
        <f>V15*'HTGR Relationships'!$D$39</f>
        <v>7748933.6467976477</v>
      </c>
      <c r="W17" s="13"/>
      <c r="X17" s="87"/>
      <c r="Y17" s="73"/>
      <c r="Z17" s="73"/>
      <c r="AA17" s="72"/>
      <c r="AB17" s="259">
        <f>AB15*'HTGR Relationships'!$D$39</f>
        <v>7748933.6467976477</v>
      </c>
      <c r="AC17" s="13"/>
      <c r="AD17" s="87"/>
      <c r="AE17" s="73"/>
      <c r="AF17" s="73"/>
      <c r="AG17" s="72"/>
      <c r="AH17" s="259">
        <f>AH15*'HTGR Relationships'!$D$39</f>
        <v>7748933.6467976477</v>
      </c>
      <c r="AI17" s="13"/>
      <c r="AJ17" s="87"/>
      <c r="AK17" s="73"/>
      <c r="AL17" s="73"/>
      <c r="AM17" s="72"/>
      <c r="AN17" s="259">
        <f>AN15*'HTGR Relationships'!$D$39</f>
        <v>7748933.6467976477</v>
      </c>
      <c r="AO17" s="13"/>
      <c r="AP17" s="87"/>
      <c r="AQ17" s="73"/>
      <c r="AR17" s="73"/>
      <c r="AS17" s="72"/>
      <c r="AT17" s="259">
        <f>AT15*'HTGR Relationships'!$D$39</f>
        <v>7748933.6467976477</v>
      </c>
      <c r="AU17" s="13"/>
      <c r="AV17" s="87"/>
      <c r="AW17" s="73"/>
      <c r="AX17" s="73"/>
      <c r="AY17" s="72"/>
      <c r="AZ17" s="259">
        <f>AZ15*'HTGR Relationships'!$D$39</f>
        <v>7748933.6467976477</v>
      </c>
      <c r="BA17" s="13"/>
      <c r="BB17" s="87"/>
      <c r="BC17" s="73"/>
      <c r="BD17" s="73"/>
      <c r="BE17" s="72"/>
      <c r="BF17" s="259">
        <f>BF15*'HTGR Relationships'!$D$39</f>
        <v>7748933.6467976477</v>
      </c>
      <c r="BG17" s="13"/>
      <c r="BH17" s="87"/>
      <c r="BI17" s="73"/>
      <c r="BJ17" s="73"/>
      <c r="BK17" s="72"/>
      <c r="BL17" s="259">
        <f>BL15*'HTGR Relationships'!$D$39</f>
        <v>7748933.6467976477</v>
      </c>
      <c r="BM17" s="13"/>
      <c r="BN17" s="87"/>
      <c r="BO17" s="73"/>
      <c r="BP17" s="73"/>
      <c r="BQ17" s="72"/>
      <c r="BR17" s="259">
        <f>BR15*'HTGR Relationships'!$D$39</f>
        <v>7748933.6467976477</v>
      </c>
      <c r="BS17" s="13"/>
      <c r="BT17" s="87"/>
      <c r="BU17" s="73"/>
      <c r="BV17" s="73"/>
      <c r="BW17" s="72"/>
      <c r="BX17" s="259">
        <f>BX15*'HTGR Relationships'!$D$39</f>
        <v>7748933.6467976477</v>
      </c>
      <c r="BY17" s="13"/>
      <c r="BZ17" s="87"/>
      <c r="CA17" s="73"/>
      <c r="CB17" s="73"/>
      <c r="CC17" s="72"/>
      <c r="CD17" s="259">
        <f>CD15*'HTGR Relationships'!$D$39</f>
        <v>7748933.6467976477</v>
      </c>
      <c r="CE17" s="13"/>
      <c r="CF17" s="87"/>
      <c r="CG17" s="73"/>
      <c r="CH17" s="73"/>
      <c r="CI17" s="72"/>
      <c r="CJ17" s="259">
        <f>CJ15*'HTGR Relationships'!$D$39</f>
        <v>7748933.6467976477</v>
      </c>
      <c r="CK17" s="13"/>
      <c r="CL17" s="87"/>
      <c r="CM17" s="73"/>
      <c r="CN17" s="73"/>
      <c r="CO17" s="72"/>
      <c r="CP17" s="259">
        <f>CP15*'HTGR Relationships'!$D$39</f>
        <v>7748933.6467976477</v>
      </c>
      <c r="CQ17" s="13"/>
      <c r="CR17" s="87"/>
      <c r="CS17" s="73"/>
      <c r="CT17" s="73"/>
      <c r="CU17" s="72"/>
      <c r="CV17" s="259">
        <f>CV15*'HTGR Relationships'!$D$39</f>
        <v>7748933.6467976477</v>
      </c>
      <c r="CW17" s="13"/>
      <c r="CX17" s="87"/>
      <c r="CY17" s="73"/>
      <c r="CZ17" s="73"/>
      <c r="DA17" s="72"/>
      <c r="DB17" s="259">
        <f>DB15*'HTGR Relationships'!$D$39</f>
        <v>7748933.6467976477</v>
      </c>
      <c r="DC17" s="13"/>
      <c r="DD17" s="87"/>
      <c r="DE17" s="73"/>
      <c r="DF17" s="73"/>
      <c r="DG17" s="72"/>
      <c r="DH17" s="259">
        <f>DH15*'HTGR Relationships'!$D$39</f>
        <v>7748933.6467976477</v>
      </c>
      <c r="DI17" s="13"/>
      <c r="DJ17" s="87"/>
      <c r="DK17" s="73"/>
      <c r="DL17" s="73"/>
      <c r="DM17" s="72"/>
      <c r="DN17" s="259">
        <f>DN15*'HTGR Relationships'!$D$39</f>
        <v>7748933.6467976477</v>
      </c>
      <c r="DO17" s="13"/>
      <c r="DP17" s="87"/>
      <c r="DQ17" s="73"/>
      <c r="DR17" s="73"/>
      <c r="DS17" s="72"/>
      <c r="DT17" s="259">
        <f>DT15*'HTGR Relationships'!$D$39</f>
        <v>7748933.6467976477</v>
      </c>
    </row>
    <row r="18" spans="1:124" x14ac:dyDescent="0.2">
      <c r="A18" s="6"/>
      <c r="B18" s="70">
        <v>35</v>
      </c>
      <c r="C18" s="83" t="s">
        <v>218</v>
      </c>
      <c r="D18" s="13"/>
      <c r="E18" s="13"/>
      <c r="F18" s="87"/>
      <c r="G18" s="73"/>
      <c r="H18" s="73"/>
      <c r="I18" s="72"/>
      <c r="J18" s="259">
        <f>J15*'HTGR Relationships'!$D$40</f>
        <v>591013986.17373598</v>
      </c>
      <c r="K18" s="13"/>
      <c r="L18" s="87"/>
      <c r="M18" s="73"/>
      <c r="N18" s="73"/>
      <c r="O18" s="72"/>
      <c r="P18" s="259">
        <f>P15*'HTGR Relationships'!$D$40</f>
        <v>591013986.17373598</v>
      </c>
      <c r="Q18" s="13"/>
      <c r="R18" s="87"/>
      <c r="S18" s="73"/>
      <c r="T18" s="73"/>
      <c r="U18" s="72"/>
      <c r="V18" s="259">
        <f>V15*'HTGR Relationships'!$D$40</f>
        <v>591013986.17373598</v>
      </c>
      <c r="W18" s="13"/>
      <c r="X18" s="87"/>
      <c r="Y18" s="73"/>
      <c r="Z18" s="73"/>
      <c r="AA18" s="72"/>
      <c r="AB18" s="259">
        <f>AB15*'HTGR Relationships'!$D$40</f>
        <v>591013986.17373598</v>
      </c>
      <c r="AC18" s="13"/>
      <c r="AD18" s="87"/>
      <c r="AE18" s="73"/>
      <c r="AF18" s="73"/>
      <c r="AG18" s="72"/>
      <c r="AH18" s="259">
        <f>AH15*'HTGR Relationships'!$D$40</f>
        <v>591013986.17373598</v>
      </c>
      <c r="AI18" s="13"/>
      <c r="AJ18" s="87"/>
      <c r="AK18" s="73"/>
      <c r="AL18" s="73"/>
      <c r="AM18" s="72"/>
      <c r="AN18" s="259">
        <f>AN15*'HTGR Relationships'!$D$40</f>
        <v>591013986.17373598</v>
      </c>
      <c r="AO18" s="13"/>
      <c r="AP18" s="87"/>
      <c r="AQ18" s="73"/>
      <c r="AR18" s="73"/>
      <c r="AS18" s="72"/>
      <c r="AT18" s="259">
        <f>AT15*'HTGR Relationships'!$D$40</f>
        <v>591013986.17373598</v>
      </c>
      <c r="AU18" s="13"/>
      <c r="AV18" s="87"/>
      <c r="AW18" s="73"/>
      <c r="AX18" s="73"/>
      <c r="AY18" s="72"/>
      <c r="AZ18" s="259">
        <f>AZ15*'HTGR Relationships'!$D$40</f>
        <v>591013986.17373598</v>
      </c>
      <c r="BA18" s="13"/>
      <c r="BB18" s="87"/>
      <c r="BC18" s="73"/>
      <c r="BD18" s="73"/>
      <c r="BE18" s="72"/>
      <c r="BF18" s="259">
        <f>BF15*'HTGR Relationships'!$D$40</f>
        <v>591013986.17373598</v>
      </c>
      <c r="BG18" s="13"/>
      <c r="BH18" s="87"/>
      <c r="BI18" s="73"/>
      <c r="BJ18" s="73"/>
      <c r="BK18" s="72"/>
      <c r="BL18" s="259">
        <f>BL15*'HTGR Relationships'!$D$40</f>
        <v>591013986.17373598</v>
      </c>
      <c r="BM18" s="13"/>
      <c r="BN18" s="87"/>
      <c r="BO18" s="73"/>
      <c r="BP18" s="73"/>
      <c r="BQ18" s="72"/>
      <c r="BR18" s="259">
        <f>BR15*'HTGR Relationships'!$D$40</f>
        <v>591013986.17373598</v>
      </c>
      <c r="BS18" s="13"/>
      <c r="BT18" s="87"/>
      <c r="BU18" s="73"/>
      <c r="BV18" s="73"/>
      <c r="BW18" s="72"/>
      <c r="BX18" s="259">
        <f>BX15*'HTGR Relationships'!$D$40</f>
        <v>591013986.17373598</v>
      </c>
      <c r="BY18" s="13"/>
      <c r="BZ18" s="87"/>
      <c r="CA18" s="73"/>
      <c r="CB18" s="73"/>
      <c r="CC18" s="72"/>
      <c r="CD18" s="259">
        <f>CD15*'HTGR Relationships'!$D$40</f>
        <v>591013986.17373598</v>
      </c>
      <c r="CE18" s="13"/>
      <c r="CF18" s="87"/>
      <c r="CG18" s="73"/>
      <c r="CH18" s="73"/>
      <c r="CI18" s="72"/>
      <c r="CJ18" s="259">
        <f>CJ15*'HTGR Relationships'!$D$40</f>
        <v>591013986.17373598</v>
      </c>
      <c r="CK18" s="13"/>
      <c r="CL18" s="87"/>
      <c r="CM18" s="73"/>
      <c r="CN18" s="73"/>
      <c r="CO18" s="72"/>
      <c r="CP18" s="259">
        <f>CP15*'HTGR Relationships'!$D$40</f>
        <v>591013986.17373598</v>
      </c>
      <c r="CQ18" s="13"/>
      <c r="CR18" s="87"/>
      <c r="CS18" s="73"/>
      <c r="CT18" s="73"/>
      <c r="CU18" s="72"/>
      <c r="CV18" s="259">
        <f>CV15*'HTGR Relationships'!$D$40</f>
        <v>591013986.17373598</v>
      </c>
      <c r="CW18" s="13"/>
      <c r="CX18" s="87"/>
      <c r="CY18" s="73"/>
      <c r="CZ18" s="73"/>
      <c r="DA18" s="72"/>
      <c r="DB18" s="259">
        <f>DB15*'HTGR Relationships'!$D$40</f>
        <v>591013986.17373598</v>
      </c>
      <c r="DC18" s="13"/>
      <c r="DD18" s="87"/>
      <c r="DE18" s="73"/>
      <c r="DF18" s="73"/>
      <c r="DG18" s="72"/>
      <c r="DH18" s="259">
        <f>DH15*'HTGR Relationships'!$D$40</f>
        <v>591013986.17373598</v>
      </c>
      <c r="DI18" s="13"/>
      <c r="DJ18" s="87"/>
      <c r="DK18" s="73"/>
      <c r="DL18" s="73"/>
      <c r="DM18" s="72"/>
      <c r="DN18" s="259">
        <f>DN15*'HTGR Relationships'!$D$40</f>
        <v>591013986.17373598</v>
      </c>
      <c r="DO18" s="13"/>
      <c r="DP18" s="87"/>
      <c r="DQ18" s="73"/>
      <c r="DR18" s="73"/>
      <c r="DS18" s="72"/>
      <c r="DT18" s="259">
        <f>DT15*'HTGR Relationships'!$D$40</f>
        <v>591013986.17373598</v>
      </c>
    </row>
    <row r="19" spans="1:124" x14ac:dyDescent="0.2">
      <c r="A19" s="374"/>
      <c r="B19" s="375" t="s">
        <v>219</v>
      </c>
      <c r="C19" s="375" t="s">
        <v>220</v>
      </c>
      <c r="D19" s="376"/>
      <c r="E19" s="376"/>
      <c r="F19" s="377"/>
      <c r="G19" s="377"/>
      <c r="H19" s="377"/>
      <c r="I19" s="378"/>
      <c r="J19" s="379">
        <f>SUM(J5,J13)</f>
        <v>7875564323.8919086</v>
      </c>
      <c r="K19" s="376"/>
      <c r="L19" s="377"/>
      <c r="M19" s="377"/>
      <c r="N19" s="377"/>
      <c r="O19" s="378"/>
      <c r="P19" s="379">
        <f>SUM(P5,P13)</f>
        <v>7875564323.8919086</v>
      </c>
      <c r="Q19" s="376"/>
      <c r="R19" s="377"/>
      <c r="S19" s="377"/>
      <c r="T19" s="377"/>
      <c r="U19" s="378"/>
      <c r="V19" s="379">
        <f>SUM(V5,V13)</f>
        <v>7875564323.8919086</v>
      </c>
      <c r="W19" s="376"/>
      <c r="X19" s="377"/>
      <c r="Y19" s="377"/>
      <c r="Z19" s="377"/>
      <c r="AA19" s="378"/>
      <c r="AB19" s="379">
        <f>SUM(AB5,AB13)</f>
        <v>7875564323.8919086</v>
      </c>
      <c r="AC19" s="376"/>
      <c r="AD19" s="377"/>
      <c r="AE19" s="377"/>
      <c r="AF19" s="377"/>
      <c r="AG19" s="378"/>
      <c r="AH19" s="379">
        <f>SUM(AH5,AH13)</f>
        <v>7875564323.8919086</v>
      </c>
      <c r="AI19" s="376"/>
      <c r="AJ19" s="377"/>
      <c r="AK19" s="377"/>
      <c r="AL19" s="377"/>
      <c r="AM19" s="378"/>
      <c r="AN19" s="379">
        <f>SUM(AN5,AN13)</f>
        <v>7875564323.8919086</v>
      </c>
      <c r="AO19" s="376"/>
      <c r="AP19" s="377"/>
      <c r="AQ19" s="377"/>
      <c r="AR19" s="377"/>
      <c r="AS19" s="378"/>
      <c r="AT19" s="379">
        <f>SUM(AT5,AT13)</f>
        <v>7875564323.8919086</v>
      </c>
      <c r="AU19" s="376"/>
      <c r="AV19" s="377"/>
      <c r="AW19" s="377"/>
      <c r="AX19" s="377"/>
      <c r="AY19" s="378"/>
      <c r="AZ19" s="379">
        <f>SUM(AZ5,AZ13)</f>
        <v>7875564323.8919086</v>
      </c>
      <c r="BA19" s="376"/>
      <c r="BB19" s="377"/>
      <c r="BC19" s="377"/>
      <c r="BD19" s="377"/>
      <c r="BE19" s="378"/>
      <c r="BF19" s="379">
        <f>SUM(BF5,BF13)</f>
        <v>7875564323.8919086</v>
      </c>
      <c r="BG19" s="376"/>
      <c r="BH19" s="377"/>
      <c r="BI19" s="377"/>
      <c r="BJ19" s="377"/>
      <c r="BK19" s="378"/>
      <c r="BL19" s="379">
        <f>SUM(BL5,BL13)</f>
        <v>7875564323.8919086</v>
      </c>
      <c r="BM19" s="376"/>
      <c r="BN19" s="377"/>
      <c r="BO19" s="377"/>
      <c r="BP19" s="377"/>
      <c r="BQ19" s="378"/>
      <c r="BR19" s="379">
        <f>SUM(BR5,BR13)</f>
        <v>7875564323.8919086</v>
      </c>
      <c r="BS19" s="376"/>
      <c r="BT19" s="377"/>
      <c r="BU19" s="377"/>
      <c r="BV19" s="377"/>
      <c r="BW19" s="378"/>
      <c r="BX19" s="379">
        <f>SUM(BX5,BX13)</f>
        <v>7875564323.8919086</v>
      </c>
      <c r="BY19" s="376"/>
      <c r="BZ19" s="377"/>
      <c r="CA19" s="377"/>
      <c r="CB19" s="377"/>
      <c r="CC19" s="378"/>
      <c r="CD19" s="379">
        <f>SUM(CD5,CD13)</f>
        <v>7875564323.8919086</v>
      </c>
      <c r="CE19" s="376"/>
      <c r="CF19" s="377"/>
      <c r="CG19" s="377"/>
      <c r="CH19" s="377"/>
      <c r="CI19" s="378"/>
      <c r="CJ19" s="379">
        <f>SUM(CJ5,CJ13)</f>
        <v>7875564323.8919086</v>
      </c>
      <c r="CK19" s="376"/>
      <c r="CL19" s="377"/>
      <c r="CM19" s="377"/>
      <c r="CN19" s="377"/>
      <c r="CO19" s="378"/>
      <c r="CP19" s="379">
        <f>SUM(CP5,CP13)</f>
        <v>7875564323.8919086</v>
      </c>
      <c r="CQ19" s="376"/>
      <c r="CR19" s="377"/>
      <c r="CS19" s="377"/>
      <c r="CT19" s="377"/>
      <c r="CU19" s="378"/>
      <c r="CV19" s="379">
        <f>SUM(CV5,CV13)</f>
        <v>7875564323.8919086</v>
      </c>
      <c r="CW19" s="376"/>
      <c r="CX19" s="377"/>
      <c r="CY19" s="377"/>
      <c r="CZ19" s="377"/>
      <c r="DA19" s="378"/>
      <c r="DB19" s="379">
        <f>SUM(DB5,DB13)</f>
        <v>7875564323.8919086</v>
      </c>
      <c r="DC19" s="376"/>
      <c r="DD19" s="377"/>
      <c r="DE19" s="377"/>
      <c r="DF19" s="377"/>
      <c r="DG19" s="378"/>
      <c r="DH19" s="379">
        <f>SUM(DH5,DH13)</f>
        <v>7875564323.8919086</v>
      </c>
      <c r="DI19" s="376"/>
      <c r="DJ19" s="377"/>
      <c r="DK19" s="377"/>
      <c r="DL19" s="377"/>
      <c r="DM19" s="378"/>
      <c r="DN19" s="379">
        <f>SUM(DN5,DN13)</f>
        <v>7875564323.8919086</v>
      </c>
      <c r="DO19" s="376"/>
      <c r="DP19" s="377"/>
      <c r="DQ19" s="377"/>
      <c r="DR19" s="377"/>
      <c r="DS19" s="378"/>
      <c r="DT19" s="379">
        <f>SUM(DT5,DT13)</f>
        <v>7875564323.8919086</v>
      </c>
    </row>
    <row r="20" spans="1:124" x14ac:dyDescent="0.2">
      <c r="A20" s="6"/>
      <c r="B20" s="6"/>
      <c r="C20" s="6"/>
      <c r="D20" s="6"/>
      <c r="E20" s="6"/>
      <c r="F20" s="24"/>
      <c r="G20" s="24"/>
      <c r="H20" s="24"/>
      <c r="I20" s="48"/>
      <c r="J20" s="11"/>
      <c r="K20" s="6"/>
      <c r="L20" s="24"/>
      <c r="M20" s="24"/>
      <c r="N20" s="24"/>
      <c r="O20" s="48"/>
      <c r="P20" s="11"/>
      <c r="Q20" s="6"/>
      <c r="R20" s="24"/>
      <c r="S20" s="24"/>
      <c r="T20" s="24"/>
      <c r="U20" s="48"/>
      <c r="V20" s="11"/>
      <c r="W20" s="6"/>
      <c r="X20" s="24"/>
      <c r="Y20" s="24"/>
      <c r="Z20" s="24"/>
      <c r="AA20" s="48"/>
      <c r="AB20" s="11"/>
      <c r="AC20" s="6"/>
      <c r="AD20" s="24"/>
      <c r="AE20" s="24"/>
      <c r="AF20" s="24"/>
      <c r="AG20" s="48"/>
      <c r="AH20" s="11"/>
      <c r="AI20" s="6"/>
      <c r="AJ20" s="24"/>
      <c r="AK20" s="24"/>
      <c r="AL20" s="24"/>
      <c r="AM20" s="48"/>
      <c r="AN20" s="11"/>
      <c r="AO20" s="6"/>
      <c r="AP20" s="24"/>
      <c r="AQ20" s="24"/>
      <c r="AR20" s="24"/>
      <c r="AS20" s="48"/>
      <c r="AT20" s="11"/>
      <c r="AU20" s="6"/>
      <c r="AV20" s="24"/>
      <c r="AW20" s="24"/>
      <c r="AX20" s="24"/>
      <c r="AY20" s="48"/>
      <c r="AZ20" s="11"/>
      <c r="BA20" s="6"/>
      <c r="BB20" s="24"/>
      <c r="BC20" s="24"/>
      <c r="BD20" s="24"/>
      <c r="BE20" s="48"/>
      <c r="BF20" s="11"/>
      <c r="BG20" s="6"/>
      <c r="BH20" s="24"/>
      <c r="BI20" s="24"/>
      <c r="BJ20" s="24"/>
      <c r="BK20" s="48"/>
      <c r="BL20" s="11"/>
      <c r="BM20" s="6"/>
      <c r="BN20" s="24"/>
      <c r="BO20" s="24"/>
      <c r="BP20" s="24"/>
      <c r="BQ20" s="48"/>
      <c r="BR20" s="11"/>
      <c r="BS20" s="6"/>
      <c r="BT20" s="24"/>
      <c r="BU20" s="24"/>
      <c r="BV20" s="24"/>
      <c r="BW20" s="48"/>
      <c r="BX20" s="11"/>
      <c r="BY20" s="6"/>
      <c r="BZ20" s="24"/>
      <c r="CA20" s="24"/>
      <c r="CB20" s="24"/>
      <c r="CC20" s="48"/>
      <c r="CD20" s="11"/>
      <c r="CE20" s="6"/>
      <c r="CF20" s="24"/>
      <c r="CG20" s="24"/>
      <c r="CH20" s="24"/>
      <c r="CI20" s="48"/>
      <c r="CJ20" s="11"/>
      <c r="CK20" s="6"/>
      <c r="CL20" s="24"/>
      <c r="CM20" s="24"/>
      <c r="CN20" s="24"/>
      <c r="CO20" s="48"/>
      <c r="CP20" s="11"/>
      <c r="CQ20" s="6"/>
      <c r="CR20" s="24"/>
      <c r="CS20" s="24"/>
      <c r="CT20" s="24"/>
      <c r="CU20" s="48"/>
      <c r="CV20" s="11"/>
      <c r="CW20" s="6"/>
      <c r="CX20" s="24"/>
      <c r="CY20" s="24"/>
      <c r="CZ20" s="24"/>
      <c r="DA20" s="48"/>
      <c r="DB20" s="11"/>
      <c r="DC20" s="6"/>
      <c r="DD20" s="24"/>
      <c r="DE20" s="24"/>
      <c r="DF20" s="24"/>
      <c r="DG20" s="48"/>
      <c r="DH20" s="11"/>
      <c r="DI20" s="6"/>
      <c r="DJ20" s="24"/>
      <c r="DK20" s="24"/>
      <c r="DL20" s="24"/>
      <c r="DM20" s="48"/>
      <c r="DN20" s="11"/>
      <c r="DO20" s="6"/>
      <c r="DP20" s="24"/>
      <c r="DQ20" s="24"/>
      <c r="DR20" s="24"/>
      <c r="DS20" s="48"/>
      <c r="DT20" s="11"/>
    </row>
    <row r="21" spans="1:124" s="7" customFormat="1" ht="46" x14ac:dyDescent="0.2">
      <c r="A21" s="63" t="s">
        <v>1570</v>
      </c>
      <c r="B21" s="44"/>
      <c r="C21" s="43" t="s">
        <v>1569</v>
      </c>
      <c r="D21" s="41"/>
      <c r="E21" s="10"/>
      <c r="F21" s="10"/>
      <c r="G21" s="10"/>
      <c r="H21" s="10"/>
      <c r="I21" s="10"/>
      <c r="J21" s="260"/>
      <c r="K21" s="10"/>
      <c r="L21" s="10"/>
      <c r="M21" s="10"/>
      <c r="N21" s="10"/>
      <c r="O21" s="10"/>
      <c r="P21" s="260"/>
      <c r="Q21" s="10"/>
      <c r="R21" s="10"/>
      <c r="S21" s="10"/>
      <c r="T21" s="10"/>
      <c r="U21" s="10"/>
      <c r="V21" s="260"/>
      <c r="W21" s="10"/>
      <c r="X21" s="10"/>
      <c r="Y21" s="10"/>
      <c r="Z21" s="10"/>
      <c r="AA21" s="10"/>
      <c r="AB21" s="260"/>
      <c r="AC21" s="10"/>
      <c r="AD21" s="10"/>
      <c r="AE21" s="10"/>
      <c r="AF21" s="10"/>
      <c r="AG21" s="10"/>
      <c r="AH21" s="260"/>
      <c r="AI21" s="10"/>
      <c r="AJ21" s="10"/>
      <c r="AK21" s="10"/>
      <c r="AL21" s="10"/>
      <c r="AM21" s="10"/>
      <c r="AN21" s="260"/>
      <c r="AO21" s="10"/>
      <c r="AP21" s="10"/>
      <c r="AQ21" s="10"/>
      <c r="AR21" s="10"/>
      <c r="AS21" s="10"/>
      <c r="AT21" s="260"/>
      <c r="AU21" s="10"/>
      <c r="AV21" s="10"/>
      <c r="AW21" s="10"/>
      <c r="AX21" s="10"/>
      <c r="AY21" s="10"/>
      <c r="AZ21" s="260"/>
      <c r="BA21" s="10"/>
      <c r="BB21" s="10"/>
      <c r="BC21" s="10"/>
      <c r="BD21" s="10"/>
      <c r="BE21" s="10"/>
      <c r="BF21" s="260"/>
      <c r="BG21" s="10"/>
      <c r="BH21" s="10"/>
      <c r="BI21" s="10"/>
      <c r="BJ21" s="10"/>
      <c r="BK21" s="10"/>
      <c r="BL21" s="260"/>
      <c r="BM21" s="10"/>
      <c r="BN21" s="10"/>
      <c r="BO21" s="10"/>
      <c r="BP21" s="10"/>
      <c r="BQ21" s="10"/>
      <c r="BR21" s="260"/>
      <c r="BS21" s="10"/>
      <c r="BT21" s="10"/>
      <c r="BU21" s="10"/>
      <c r="BV21" s="10"/>
      <c r="BW21" s="10"/>
      <c r="BX21" s="260"/>
      <c r="BY21" s="10"/>
      <c r="BZ21" s="10"/>
      <c r="CA21" s="10"/>
      <c r="CB21" s="10"/>
      <c r="CC21" s="10"/>
      <c r="CD21" s="260"/>
      <c r="CE21" s="10"/>
      <c r="CF21" s="10"/>
      <c r="CG21" s="10"/>
      <c r="CH21" s="10"/>
      <c r="CI21" s="10"/>
      <c r="CJ21" s="260"/>
      <c r="CK21" s="10"/>
      <c r="CL21" s="10"/>
      <c r="CM21" s="10"/>
      <c r="CN21" s="10"/>
      <c r="CO21" s="10"/>
      <c r="CP21" s="260"/>
      <c r="CQ21" s="10"/>
      <c r="CR21" s="10"/>
      <c r="CS21" s="10"/>
      <c r="CT21" s="10"/>
      <c r="CU21" s="10"/>
      <c r="CV21" s="260"/>
      <c r="CW21" s="10"/>
      <c r="CX21" s="10"/>
      <c r="CY21" s="10"/>
      <c r="CZ21" s="10"/>
      <c r="DA21" s="10"/>
      <c r="DB21" s="260"/>
      <c r="DC21" s="10"/>
      <c r="DD21" s="10"/>
      <c r="DE21" s="10"/>
      <c r="DF21" s="10"/>
      <c r="DG21" s="10"/>
      <c r="DH21" s="260"/>
      <c r="DI21" s="10"/>
      <c r="DJ21" s="10"/>
      <c r="DK21" s="10"/>
      <c r="DL21" s="10"/>
      <c r="DM21" s="10"/>
      <c r="DN21" s="260"/>
      <c r="DO21" s="10"/>
      <c r="DP21" s="10"/>
      <c r="DQ21" s="10"/>
      <c r="DR21" s="10"/>
      <c r="DS21" s="10"/>
      <c r="DT21" s="260"/>
    </row>
    <row r="22" spans="1:124" s="2" customFormat="1" ht="17" x14ac:dyDescent="0.2">
      <c r="A22" s="380" t="s">
        <v>221</v>
      </c>
      <c r="B22" s="380">
        <v>212</v>
      </c>
      <c r="C22" s="380" t="s">
        <v>222</v>
      </c>
      <c r="D22" s="381"/>
      <c r="E22" s="381"/>
      <c r="F22" s="47">
        <f>VLOOKUP($A$22,'HTGR FOAK_100'!$A:$X,7,FALSE)</f>
        <v>65728880.245110601</v>
      </c>
      <c r="G22" s="47">
        <f>VLOOKUP($A$22,'HTGR FOAK_100'!$A:$X,12,FALSE)</f>
        <v>83309639.357921496</v>
      </c>
      <c r="H22" s="47">
        <f>VLOOKUP($A$22,'HTGR FOAK_100'!$A:$X,11,FALSE)</f>
        <v>264358228.128216</v>
      </c>
      <c r="I22" s="382">
        <f>VLOOKUP($A$22,'HTGR FOAK_100'!$A:$X,10,FALSE)</f>
        <v>5420558.4804600803</v>
      </c>
      <c r="J22" s="383"/>
      <c r="K22" s="381"/>
      <c r="L22" s="47">
        <f>VLOOKUP($A$22,'HTGR FOAK_100'!$A:$X,7,FALSE)</f>
        <v>65728880.245110601</v>
      </c>
      <c r="M22" s="47">
        <f>VLOOKUP($A$22,'HTGR FOAK_100'!$A:$X,12,FALSE)</f>
        <v>83309639.357921496</v>
      </c>
      <c r="N22" s="47">
        <f>VLOOKUP($A$22,'HTGR FOAK_100'!$A:$X,11,FALSE)</f>
        <v>264358228.128216</v>
      </c>
      <c r="O22" s="382">
        <f>VLOOKUP($A$22,'HTGR FOAK_100'!$A:$X,10,FALSE)</f>
        <v>5420558.4804600803</v>
      </c>
      <c r="P22" s="383"/>
      <c r="Q22" s="381"/>
      <c r="R22" s="47">
        <f>VLOOKUP($A$22,'HTGR FOAK_100'!$A:$X,7,FALSE)</f>
        <v>65728880.245110601</v>
      </c>
      <c r="S22" s="47">
        <f>VLOOKUP($A$22,'HTGR FOAK_100'!$A:$X,12,FALSE)</f>
        <v>83309639.357921496</v>
      </c>
      <c r="T22" s="47">
        <f>VLOOKUP($A$22,'HTGR FOAK_100'!$A:$X,11,FALSE)</f>
        <v>264358228.128216</v>
      </c>
      <c r="U22" s="382">
        <f>VLOOKUP($A$22,'HTGR FOAK_100'!$A:$X,10,FALSE)</f>
        <v>5420558.4804600803</v>
      </c>
      <c r="V22" s="383"/>
      <c r="W22" s="381"/>
      <c r="X22" s="47">
        <f>VLOOKUP($A$22,'HTGR FOAK_100'!$A:$X,7,FALSE)</f>
        <v>65728880.245110601</v>
      </c>
      <c r="Y22" s="47">
        <f>VLOOKUP($A$22,'HTGR FOAK_100'!$A:$X,12,FALSE)</f>
        <v>83309639.357921496</v>
      </c>
      <c r="Z22" s="47">
        <f>VLOOKUP($A$22,'HTGR FOAK_100'!$A:$X,11,FALSE)</f>
        <v>264358228.128216</v>
      </c>
      <c r="AA22" s="382">
        <f>VLOOKUP($A$22,'HTGR FOAK_100'!$A:$X,10,FALSE)</f>
        <v>5420558.4804600803</v>
      </c>
      <c r="AB22" s="383"/>
      <c r="AC22" s="381"/>
      <c r="AD22" s="47">
        <f>VLOOKUP($A$22,'HTGR FOAK_100'!$A:$X,7,FALSE)</f>
        <v>65728880.245110601</v>
      </c>
      <c r="AE22" s="47">
        <f>VLOOKUP($A$22,'HTGR FOAK_100'!$A:$X,12,FALSE)</f>
        <v>83309639.357921496</v>
      </c>
      <c r="AF22" s="47">
        <f>VLOOKUP($A$22,'HTGR FOAK_100'!$A:$X,11,FALSE)</f>
        <v>264358228.128216</v>
      </c>
      <c r="AG22" s="382">
        <f>VLOOKUP($A$22,'HTGR FOAK_100'!$A:$X,10,FALSE)</f>
        <v>5420558.4804600803</v>
      </c>
      <c r="AH22" s="383"/>
      <c r="AI22" s="381"/>
      <c r="AJ22" s="47">
        <f>VLOOKUP($A$22,'HTGR FOAK_100'!$A:$X,7,FALSE)</f>
        <v>65728880.245110601</v>
      </c>
      <c r="AK22" s="47">
        <f>VLOOKUP($A$22,'HTGR FOAK_100'!$A:$X,12,FALSE)</f>
        <v>83309639.357921496</v>
      </c>
      <c r="AL22" s="47">
        <f>VLOOKUP($A$22,'HTGR FOAK_100'!$A:$X,11,FALSE)</f>
        <v>264358228.128216</v>
      </c>
      <c r="AM22" s="382">
        <f>VLOOKUP($A$22,'HTGR FOAK_100'!$A:$X,10,FALSE)</f>
        <v>5420558.4804600803</v>
      </c>
      <c r="AN22" s="383"/>
      <c r="AO22" s="381"/>
      <c r="AP22" s="47">
        <f>VLOOKUP($A$22,'HTGR FOAK_100'!$A:$X,7,FALSE)</f>
        <v>65728880.245110601</v>
      </c>
      <c r="AQ22" s="47">
        <f>VLOOKUP($A$22,'HTGR FOAK_100'!$A:$X,12,FALSE)</f>
        <v>83309639.357921496</v>
      </c>
      <c r="AR22" s="47">
        <f>VLOOKUP($A$22,'HTGR FOAK_100'!$A:$X,11,FALSE)</f>
        <v>264358228.128216</v>
      </c>
      <c r="AS22" s="382">
        <f>VLOOKUP($A$22,'HTGR FOAK_100'!$A:$X,10,FALSE)</f>
        <v>5420558.4804600803</v>
      </c>
      <c r="AT22" s="383"/>
      <c r="AU22" s="381"/>
      <c r="AV22" s="47">
        <f>VLOOKUP($A$22,'HTGR FOAK_100'!$A:$X,7,FALSE)</f>
        <v>65728880.245110601</v>
      </c>
      <c r="AW22" s="47">
        <f>VLOOKUP($A$22,'HTGR FOAK_100'!$A:$X,12,FALSE)</f>
        <v>83309639.357921496</v>
      </c>
      <c r="AX22" s="47">
        <f>VLOOKUP($A$22,'HTGR FOAK_100'!$A:$X,11,FALSE)</f>
        <v>264358228.128216</v>
      </c>
      <c r="AY22" s="382">
        <f>VLOOKUP($A$22,'HTGR FOAK_100'!$A:$X,10,FALSE)</f>
        <v>5420558.4804600803</v>
      </c>
      <c r="AZ22" s="383"/>
      <c r="BA22" s="381"/>
      <c r="BB22" s="47">
        <f>VLOOKUP($A$22,'HTGR FOAK_100'!$A:$X,7,FALSE)</f>
        <v>65728880.245110601</v>
      </c>
      <c r="BC22" s="47">
        <f>VLOOKUP($A$22,'HTGR FOAK_100'!$A:$X,12,FALSE)</f>
        <v>83309639.357921496</v>
      </c>
      <c r="BD22" s="47">
        <f>VLOOKUP($A$22,'HTGR FOAK_100'!$A:$X,11,FALSE)</f>
        <v>264358228.128216</v>
      </c>
      <c r="BE22" s="382">
        <f>VLOOKUP($A$22,'HTGR FOAK_100'!$A:$X,10,FALSE)</f>
        <v>5420558.4804600803</v>
      </c>
      <c r="BF22" s="383"/>
      <c r="BG22" s="381"/>
      <c r="BH22" s="47">
        <f>VLOOKUP($A$22,'HTGR FOAK_100'!$A:$X,7,FALSE)</f>
        <v>65728880.245110601</v>
      </c>
      <c r="BI22" s="47">
        <f>VLOOKUP($A$22,'HTGR FOAK_100'!$A:$X,12,FALSE)</f>
        <v>83309639.357921496</v>
      </c>
      <c r="BJ22" s="47">
        <f>VLOOKUP($A$22,'HTGR FOAK_100'!$A:$X,11,FALSE)</f>
        <v>264358228.128216</v>
      </c>
      <c r="BK22" s="382">
        <f>VLOOKUP($A$22,'HTGR FOAK_100'!$A:$X,10,FALSE)</f>
        <v>5420558.4804600803</v>
      </c>
      <c r="BL22" s="383"/>
      <c r="BM22" s="381"/>
      <c r="BN22" s="47">
        <f>VLOOKUP($A$22,'HTGR FOAK_100'!$A:$X,7,FALSE)</f>
        <v>65728880.245110601</v>
      </c>
      <c r="BO22" s="47">
        <f>VLOOKUP($A$22,'HTGR FOAK_100'!$A:$X,12,FALSE)</f>
        <v>83309639.357921496</v>
      </c>
      <c r="BP22" s="47">
        <f>VLOOKUP($A$22,'HTGR FOAK_100'!$A:$X,11,FALSE)</f>
        <v>264358228.128216</v>
      </c>
      <c r="BQ22" s="382">
        <f>VLOOKUP($A$22,'HTGR FOAK_100'!$A:$X,10,FALSE)</f>
        <v>5420558.4804600803</v>
      </c>
      <c r="BR22" s="383"/>
      <c r="BS22" s="381"/>
      <c r="BT22" s="47">
        <f>VLOOKUP($A$22,'HTGR FOAK_100'!$A:$X,7,FALSE)</f>
        <v>65728880.245110601</v>
      </c>
      <c r="BU22" s="47">
        <f>VLOOKUP($A$22,'HTGR FOAK_100'!$A:$X,12,FALSE)</f>
        <v>83309639.357921496</v>
      </c>
      <c r="BV22" s="47">
        <f>VLOOKUP($A$22,'HTGR FOAK_100'!$A:$X,11,FALSE)</f>
        <v>264358228.128216</v>
      </c>
      <c r="BW22" s="382">
        <f>VLOOKUP($A$22,'HTGR FOAK_100'!$A:$X,10,FALSE)</f>
        <v>5420558.4804600803</v>
      </c>
      <c r="BX22" s="383"/>
      <c r="BY22" s="381"/>
      <c r="BZ22" s="47">
        <f>VLOOKUP($A$22,'HTGR FOAK_100'!$A:$X,7,FALSE)</f>
        <v>65728880.245110601</v>
      </c>
      <c r="CA22" s="47">
        <f>VLOOKUP($A$22,'HTGR FOAK_100'!$A:$X,12,FALSE)</f>
        <v>83309639.357921496</v>
      </c>
      <c r="CB22" s="47">
        <f>VLOOKUP($A$22,'HTGR FOAK_100'!$A:$X,11,FALSE)</f>
        <v>264358228.128216</v>
      </c>
      <c r="CC22" s="382">
        <f>VLOOKUP($A$22,'HTGR FOAK_100'!$A:$X,10,FALSE)</f>
        <v>5420558.4804600803</v>
      </c>
      <c r="CD22" s="383"/>
      <c r="CE22" s="381"/>
      <c r="CF22" s="47">
        <f>VLOOKUP($A$22,'HTGR FOAK_100'!$A:$X,7,FALSE)</f>
        <v>65728880.245110601</v>
      </c>
      <c r="CG22" s="47">
        <f>VLOOKUP($A$22,'HTGR FOAK_100'!$A:$X,12,FALSE)</f>
        <v>83309639.357921496</v>
      </c>
      <c r="CH22" s="47">
        <f>VLOOKUP($A$22,'HTGR FOAK_100'!$A:$X,11,FALSE)</f>
        <v>264358228.128216</v>
      </c>
      <c r="CI22" s="382">
        <f>VLOOKUP($A$22,'HTGR FOAK_100'!$A:$X,10,FALSE)</f>
        <v>5420558.4804600803</v>
      </c>
      <c r="CJ22" s="383"/>
      <c r="CK22" s="381"/>
      <c r="CL22" s="47">
        <f>VLOOKUP($A$22,'HTGR FOAK_100'!$A:$X,7,FALSE)</f>
        <v>65728880.245110601</v>
      </c>
      <c r="CM22" s="47">
        <f>VLOOKUP($A$22,'HTGR FOAK_100'!$A:$X,12,FALSE)</f>
        <v>83309639.357921496</v>
      </c>
      <c r="CN22" s="47">
        <f>VLOOKUP($A$22,'HTGR FOAK_100'!$A:$X,11,FALSE)</f>
        <v>264358228.128216</v>
      </c>
      <c r="CO22" s="382">
        <f>VLOOKUP($A$22,'HTGR FOAK_100'!$A:$X,10,FALSE)</f>
        <v>5420558.4804600803</v>
      </c>
      <c r="CP22" s="383"/>
      <c r="CQ22" s="381"/>
      <c r="CR22" s="47">
        <f>VLOOKUP($A$22,'HTGR FOAK_100'!$A:$X,7,FALSE)</f>
        <v>65728880.245110601</v>
      </c>
      <c r="CS22" s="47">
        <f>VLOOKUP($A$22,'HTGR FOAK_100'!$A:$X,12,FALSE)</f>
        <v>83309639.357921496</v>
      </c>
      <c r="CT22" s="47">
        <f>VLOOKUP($A$22,'HTGR FOAK_100'!$A:$X,11,FALSE)</f>
        <v>264358228.128216</v>
      </c>
      <c r="CU22" s="382">
        <f>VLOOKUP($A$22,'HTGR FOAK_100'!$A:$X,10,FALSE)</f>
        <v>5420558.4804600803</v>
      </c>
      <c r="CV22" s="383"/>
      <c r="CW22" s="381"/>
      <c r="CX22" s="47">
        <f>VLOOKUP($A$22,'HTGR FOAK_100'!$A:$X,7,FALSE)</f>
        <v>65728880.245110601</v>
      </c>
      <c r="CY22" s="47">
        <f>VLOOKUP($A$22,'HTGR FOAK_100'!$A:$X,12,FALSE)</f>
        <v>83309639.357921496</v>
      </c>
      <c r="CZ22" s="47">
        <f>VLOOKUP($A$22,'HTGR FOAK_100'!$A:$X,11,FALSE)</f>
        <v>264358228.128216</v>
      </c>
      <c r="DA22" s="382">
        <f>VLOOKUP($A$22,'HTGR FOAK_100'!$A:$X,10,FALSE)</f>
        <v>5420558.4804600803</v>
      </c>
      <c r="DB22" s="383"/>
      <c r="DC22" s="381"/>
      <c r="DD22" s="47">
        <f>VLOOKUP($A$22,'HTGR FOAK_100'!$A:$X,7,FALSE)</f>
        <v>65728880.245110601</v>
      </c>
      <c r="DE22" s="47">
        <f>VLOOKUP($A$22,'HTGR FOAK_100'!$A:$X,12,FALSE)</f>
        <v>83309639.357921496</v>
      </c>
      <c r="DF22" s="47">
        <f>VLOOKUP($A$22,'HTGR FOAK_100'!$A:$X,11,FALSE)</f>
        <v>264358228.128216</v>
      </c>
      <c r="DG22" s="382">
        <f>VLOOKUP($A$22,'HTGR FOAK_100'!$A:$X,10,FALSE)</f>
        <v>5420558.4804600803</v>
      </c>
      <c r="DH22" s="383"/>
      <c r="DI22" s="381"/>
      <c r="DJ22" s="47">
        <f>VLOOKUP($A$22,'HTGR FOAK_100'!$A:$X,7,FALSE)</f>
        <v>65728880.245110601</v>
      </c>
      <c r="DK22" s="47">
        <f>VLOOKUP($A$22,'HTGR FOAK_100'!$A:$X,12,FALSE)</f>
        <v>83309639.357921496</v>
      </c>
      <c r="DL22" s="47">
        <f>VLOOKUP($A$22,'HTGR FOAK_100'!$A:$X,11,FALSE)</f>
        <v>264358228.128216</v>
      </c>
      <c r="DM22" s="382">
        <f>VLOOKUP($A$22,'HTGR FOAK_100'!$A:$X,10,FALSE)</f>
        <v>5420558.4804600803</v>
      </c>
      <c r="DN22" s="383"/>
      <c r="DO22" s="381"/>
      <c r="DP22" s="47">
        <f>VLOOKUP($A$22,'HTGR FOAK_100'!$A:$X,7,FALSE)</f>
        <v>65728880.245110601</v>
      </c>
      <c r="DQ22" s="47">
        <f>VLOOKUP($A$22,'HTGR FOAK_100'!$A:$X,12,FALSE)</f>
        <v>83309639.357921496</v>
      </c>
      <c r="DR22" s="47">
        <f>VLOOKUP($A$22,'HTGR FOAK_100'!$A:$X,11,FALSE)</f>
        <v>264358228.128216</v>
      </c>
      <c r="DS22" s="382">
        <f>VLOOKUP($A$22,'HTGR FOAK_100'!$A:$X,10,FALSE)</f>
        <v>5420558.4804600803</v>
      </c>
      <c r="DT22" s="383"/>
    </row>
    <row r="23" spans="1:124" s="6" customFormat="1" ht="17" x14ac:dyDescent="0.2">
      <c r="A23" s="380" t="s">
        <v>223</v>
      </c>
      <c r="B23" s="380">
        <v>213</v>
      </c>
      <c r="C23" s="380" t="s">
        <v>224</v>
      </c>
      <c r="D23" s="381"/>
      <c r="E23" s="381"/>
      <c r="F23" s="47">
        <f>VLOOKUP($A$23,'HTGR FOAK_100'!$A:$X,7,FALSE)</f>
        <v>1136504.8427932099</v>
      </c>
      <c r="G23" s="47">
        <f>VLOOKUP($A$23,'HTGR FOAK_100'!$A:$X,12,FALSE)</f>
        <v>5661558.7517235298</v>
      </c>
      <c r="H23" s="47">
        <f>VLOOKUP($A$23,'HTGR FOAK_100'!$A:$X,11,FALSE)</f>
        <v>8458991.2256112695</v>
      </c>
      <c r="I23" s="382">
        <f>VLOOKUP($A$23,'HTGR FOAK_100'!$A:$X,10,FALSE)</f>
        <v>163947.42179506301</v>
      </c>
      <c r="J23" s="383"/>
      <c r="K23" s="381"/>
      <c r="L23" s="47">
        <f>VLOOKUP($A$23,'HTGR FOAK_100'!$A:$X,7,FALSE)</f>
        <v>1136504.8427932099</v>
      </c>
      <c r="M23" s="47">
        <f>VLOOKUP($A$23,'HTGR FOAK_100'!$A:$X,12,FALSE)</f>
        <v>5661558.7517235298</v>
      </c>
      <c r="N23" s="47">
        <f>VLOOKUP($A$23,'HTGR FOAK_100'!$A:$X,11,FALSE)</f>
        <v>8458991.2256112695</v>
      </c>
      <c r="O23" s="382">
        <f>VLOOKUP($A$23,'HTGR FOAK_100'!$A:$X,10,FALSE)</f>
        <v>163947.42179506301</v>
      </c>
      <c r="P23" s="383"/>
      <c r="Q23" s="381"/>
      <c r="R23" s="47">
        <f>VLOOKUP($A$23,'HTGR FOAK_100'!$A:$X,7,FALSE)</f>
        <v>1136504.8427932099</v>
      </c>
      <c r="S23" s="47">
        <f>VLOOKUP($A$23,'HTGR FOAK_100'!$A:$X,12,FALSE)</f>
        <v>5661558.7517235298</v>
      </c>
      <c r="T23" s="47">
        <f>VLOOKUP($A$23,'HTGR FOAK_100'!$A:$X,11,FALSE)</f>
        <v>8458991.2256112695</v>
      </c>
      <c r="U23" s="382">
        <f>VLOOKUP($A$23,'HTGR FOAK_100'!$A:$X,10,FALSE)</f>
        <v>163947.42179506301</v>
      </c>
      <c r="V23" s="383"/>
      <c r="W23" s="381"/>
      <c r="X23" s="47">
        <f>VLOOKUP($A$23,'HTGR FOAK_100'!$A:$X,7,FALSE)</f>
        <v>1136504.8427932099</v>
      </c>
      <c r="Y23" s="47">
        <f>VLOOKUP($A$23,'HTGR FOAK_100'!$A:$X,12,FALSE)</f>
        <v>5661558.7517235298</v>
      </c>
      <c r="Z23" s="47">
        <f>VLOOKUP($A$23,'HTGR FOAK_100'!$A:$X,11,FALSE)</f>
        <v>8458991.2256112695</v>
      </c>
      <c r="AA23" s="382">
        <f>VLOOKUP($A$23,'HTGR FOAK_100'!$A:$X,10,FALSE)</f>
        <v>163947.42179506301</v>
      </c>
      <c r="AB23" s="383"/>
      <c r="AC23" s="381"/>
      <c r="AD23" s="47">
        <f>VLOOKUP($A$23,'HTGR FOAK_100'!$A:$X,7,FALSE)</f>
        <v>1136504.8427932099</v>
      </c>
      <c r="AE23" s="47">
        <f>VLOOKUP($A$23,'HTGR FOAK_100'!$A:$X,12,FALSE)</f>
        <v>5661558.7517235298</v>
      </c>
      <c r="AF23" s="47">
        <f>VLOOKUP($A$23,'HTGR FOAK_100'!$A:$X,11,FALSE)</f>
        <v>8458991.2256112695</v>
      </c>
      <c r="AG23" s="382">
        <f>VLOOKUP($A$23,'HTGR FOAK_100'!$A:$X,10,FALSE)</f>
        <v>163947.42179506301</v>
      </c>
      <c r="AH23" s="383"/>
      <c r="AI23" s="381"/>
      <c r="AJ23" s="47">
        <f>VLOOKUP($A$23,'HTGR FOAK_100'!$A:$X,7,FALSE)</f>
        <v>1136504.8427932099</v>
      </c>
      <c r="AK23" s="47">
        <f>VLOOKUP($A$23,'HTGR FOAK_100'!$A:$X,12,FALSE)</f>
        <v>5661558.7517235298</v>
      </c>
      <c r="AL23" s="47">
        <f>VLOOKUP($A$23,'HTGR FOAK_100'!$A:$X,11,FALSE)</f>
        <v>8458991.2256112695</v>
      </c>
      <c r="AM23" s="382">
        <f>VLOOKUP($A$23,'HTGR FOAK_100'!$A:$X,10,FALSE)</f>
        <v>163947.42179506301</v>
      </c>
      <c r="AN23" s="383"/>
      <c r="AO23" s="381"/>
      <c r="AP23" s="47">
        <f>VLOOKUP($A$23,'HTGR FOAK_100'!$A:$X,7,FALSE)</f>
        <v>1136504.8427932099</v>
      </c>
      <c r="AQ23" s="47">
        <f>VLOOKUP($A$23,'HTGR FOAK_100'!$A:$X,12,FALSE)</f>
        <v>5661558.7517235298</v>
      </c>
      <c r="AR23" s="47">
        <f>VLOOKUP($A$23,'HTGR FOAK_100'!$A:$X,11,FALSE)</f>
        <v>8458991.2256112695</v>
      </c>
      <c r="AS23" s="382">
        <f>VLOOKUP($A$23,'HTGR FOAK_100'!$A:$X,10,FALSE)</f>
        <v>163947.42179506301</v>
      </c>
      <c r="AT23" s="383"/>
      <c r="AU23" s="381"/>
      <c r="AV23" s="47">
        <f>VLOOKUP($A$23,'HTGR FOAK_100'!$A:$X,7,FALSE)</f>
        <v>1136504.8427932099</v>
      </c>
      <c r="AW23" s="47">
        <f>VLOOKUP($A$23,'HTGR FOAK_100'!$A:$X,12,FALSE)</f>
        <v>5661558.7517235298</v>
      </c>
      <c r="AX23" s="47">
        <f>VLOOKUP($A$23,'HTGR FOAK_100'!$A:$X,11,FALSE)</f>
        <v>8458991.2256112695</v>
      </c>
      <c r="AY23" s="382">
        <f>VLOOKUP($A$23,'HTGR FOAK_100'!$A:$X,10,FALSE)</f>
        <v>163947.42179506301</v>
      </c>
      <c r="AZ23" s="383"/>
      <c r="BA23" s="381"/>
      <c r="BB23" s="47">
        <f>VLOOKUP($A$23,'HTGR FOAK_100'!$A:$X,7,FALSE)</f>
        <v>1136504.8427932099</v>
      </c>
      <c r="BC23" s="47">
        <f>VLOOKUP($A$23,'HTGR FOAK_100'!$A:$X,12,FALSE)</f>
        <v>5661558.7517235298</v>
      </c>
      <c r="BD23" s="47">
        <f>VLOOKUP($A$23,'HTGR FOAK_100'!$A:$X,11,FALSE)</f>
        <v>8458991.2256112695</v>
      </c>
      <c r="BE23" s="382">
        <f>VLOOKUP($A$23,'HTGR FOAK_100'!$A:$X,10,FALSE)</f>
        <v>163947.42179506301</v>
      </c>
      <c r="BF23" s="383"/>
      <c r="BG23" s="381"/>
      <c r="BH23" s="47">
        <f>VLOOKUP($A$23,'HTGR FOAK_100'!$A:$X,7,FALSE)</f>
        <v>1136504.8427932099</v>
      </c>
      <c r="BI23" s="47">
        <f>VLOOKUP($A$23,'HTGR FOAK_100'!$A:$X,12,FALSE)</f>
        <v>5661558.7517235298</v>
      </c>
      <c r="BJ23" s="47">
        <f>VLOOKUP($A$23,'HTGR FOAK_100'!$A:$X,11,FALSE)</f>
        <v>8458991.2256112695</v>
      </c>
      <c r="BK23" s="382">
        <f>VLOOKUP($A$23,'HTGR FOAK_100'!$A:$X,10,FALSE)</f>
        <v>163947.42179506301</v>
      </c>
      <c r="BL23" s="383"/>
      <c r="BM23" s="381"/>
      <c r="BN23" s="47">
        <f>VLOOKUP($A$23,'HTGR FOAK_100'!$A:$X,7,FALSE)</f>
        <v>1136504.8427932099</v>
      </c>
      <c r="BO23" s="47">
        <f>VLOOKUP($A$23,'HTGR FOAK_100'!$A:$X,12,FALSE)</f>
        <v>5661558.7517235298</v>
      </c>
      <c r="BP23" s="47">
        <f>VLOOKUP($A$23,'HTGR FOAK_100'!$A:$X,11,FALSE)</f>
        <v>8458991.2256112695</v>
      </c>
      <c r="BQ23" s="382">
        <f>VLOOKUP($A$23,'HTGR FOAK_100'!$A:$X,10,FALSE)</f>
        <v>163947.42179506301</v>
      </c>
      <c r="BR23" s="383"/>
      <c r="BS23" s="381"/>
      <c r="BT23" s="47">
        <f>VLOOKUP($A$23,'HTGR FOAK_100'!$A:$X,7,FALSE)</f>
        <v>1136504.8427932099</v>
      </c>
      <c r="BU23" s="47">
        <f>VLOOKUP($A$23,'HTGR FOAK_100'!$A:$X,12,FALSE)</f>
        <v>5661558.7517235298</v>
      </c>
      <c r="BV23" s="47">
        <f>VLOOKUP($A$23,'HTGR FOAK_100'!$A:$X,11,FALSE)</f>
        <v>8458991.2256112695</v>
      </c>
      <c r="BW23" s="382">
        <f>VLOOKUP($A$23,'HTGR FOAK_100'!$A:$X,10,FALSE)</f>
        <v>163947.42179506301</v>
      </c>
      <c r="BX23" s="383"/>
      <c r="BY23" s="381"/>
      <c r="BZ23" s="47">
        <f>VLOOKUP($A$23,'HTGR FOAK_100'!$A:$X,7,FALSE)</f>
        <v>1136504.8427932099</v>
      </c>
      <c r="CA23" s="47">
        <f>VLOOKUP($A$23,'HTGR FOAK_100'!$A:$X,12,FALSE)</f>
        <v>5661558.7517235298</v>
      </c>
      <c r="CB23" s="47">
        <f>VLOOKUP($A$23,'HTGR FOAK_100'!$A:$X,11,FALSE)</f>
        <v>8458991.2256112695</v>
      </c>
      <c r="CC23" s="382">
        <f>VLOOKUP($A$23,'HTGR FOAK_100'!$A:$X,10,FALSE)</f>
        <v>163947.42179506301</v>
      </c>
      <c r="CD23" s="383"/>
      <c r="CE23" s="381"/>
      <c r="CF23" s="47">
        <f>VLOOKUP($A$23,'HTGR FOAK_100'!$A:$X,7,FALSE)</f>
        <v>1136504.8427932099</v>
      </c>
      <c r="CG23" s="47">
        <f>VLOOKUP($A$23,'HTGR FOAK_100'!$A:$X,12,FALSE)</f>
        <v>5661558.7517235298</v>
      </c>
      <c r="CH23" s="47">
        <f>VLOOKUP($A$23,'HTGR FOAK_100'!$A:$X,11,FALSE)</f>
        <v>8458991.2256112695</v>
      </c>
      <c r="CI23" s="382">
        <f>VLOOKUP($A$23,'HTGR FOAK_100'!$A:$X,10,FALSE)</f>
        <v>163947.42179506301</v>
      </c>
      <c r="CJ23" s="383"/>
      <c r="CK23" s="381"/>
      <c r="CL23" s="47">
        <f>VLOOKUP($A$23,'HTGR FOAK_100'!$A:$X,7,FALSE)</f>
        <v>1136504.8427932099</v>
      </c>
      <c r="CM23" s="47">
        <f>VLOOKUP($A$23,'HTGR FOAK_100'!$A:$X,12,FALSE)</f>
        <v>5661558.7517235298</v>
      </c>
      <c r="CN23" s="47">
        <f>VLOOKUP($A$23,'HTGR FOAK_100'!$A:$X,11,FALSE)</f>
        <v>8458991.2256112695</v>
      </c>
      <c r="CO23" s="382">
        <f>VLOOKUP($A$23,'HTGR FOAK_100'!$A:$X,10,FALSE)</f>
        <v>163947.42179506301</v>
      </c>
      <c r="CP23" s="383"/>
      <c r="CQ23" s="381"/>
      <c r="CR23" s="47">
        <f>VLOOKUP($A$23,'HTGR FOAK_100'!$A:$X,7,FALSE)</f>
        <v>1136504.8427932099</v>
      </c>
      <c r="CS23" s="47">
        <f>VLOOKUP($A$23,'HTGR FOAK_100'!$A:$X,12,FALSE)</f>
        <v>5661558.7517235298</v>
      </c>
      <c r="CT23" s="47">
        <f>VLOOKUP($A$23,'HTGR FOAK_100'!$A:$X,11,FALSE)</f>
        <v>8458991.2256112695</v>
      </c>
      <c r="CU23" s="382">
        <f>VLOOKUP($A$23,'HTGR FOAK_100'!$A:$X,10,FALSE)</f>
        <v>163947.42179506301</v>
      </c>
      <c r="CV23" s="383"/>
      <c r="CW23" s="381"/>
      <c r="CX23" s="47">
        <f>VLOOKUP($A$23,'HTGR FOAK_100'!$A:$X,7,FALSE)</f>
        <v>1136504.8427932099</v>
      </c>
      <c r="CY23" s="47">
        <f>VLOOKUP($A$23,'HTGR FOAK_100'!$A:$X,12,FALSE)</f>
        <v>5661558.7517235298</v>
      </c>
      <c r="CZ23" s="47">
        <f>VLOOKUP($A$23,'HTGR FOAK_100'!$A:$X,11,FALSE)</f>
        <v>8458991.2256112695</v>
      </c>
      <c r="DA23" s="382">
        <f>VLOOKUP($A$23,'HTGR FOAK_100'!$A:$X,10,FALSE)</f>
        <v>163947.42179506301</v>
      </c>
      <c r="DB23" s="383"/>
      <c r="DC23" s="381"/>
      <c r="DD23" s="47">
        <f>VLOOKUP($A$23,'HTGR FOAK_100'!$A:$X,7,FALSE)</f>
        <v>1136504.8427932099</v>
      </c>
      <c r="DE23" s="47">
        <f>VLOOKUP($A$23,'HTGR FOAK_100'!$A:$X,12,FALSE)</f>
        <v>5661558.7517235298</v>
      </c>
      <c r="DF23" s="47">
        <f>VLOOKUP($A$23,'HTGR FOAK_100'!$A:$X,11,FALSE)</f>
        <v>8458991.2256112695</v>
      </c>
      <c r="DG23" s="382">
        <f>VLOOKUP($A$23,'HTGR FOAK_100'!$A:$X,10,FALSE)</f>
        <v>163947.42179506301</v>
      </c>
      <c r="DH23" s="383"/>
      <c r="DI23" s="381"/>
      <c r="DJ23" s="47">
        <f>VLOOKUP($A$23,'HTGR FOAK_100'!$A:$X,7,FALSE)</f>
        <v>1136504.8427932099</v>
      </c>
      <c r="DK23" s="47">
        <f>VLOOKUP($A$23,'HTGR FOAK_100'!$A:$X,12,FALSE)</f>
        <v>5661558.7517235298</v>
      </c>
      <c r="DL23" s="47">
        <f>VLOOKUP($A$23,'HTGR FOAK_100'!$A:$X,11,FALSE)</f>
        <v>8458991.2256112695</v>
      </c>
      <c r="DM23" s="382">
        <f>VLOOKUP($A$23,'HTGR FOAK_100'!$A:$X,10,FALSE)</f>
        <v>163947.42179506301</v>
      </c>
      <c r="DN23" s="383"/>
      <c r="DO23" s="381"/>
      <c r="DP23" s="47">
        <f>VLOOKUP($A$23,'HTGR FOAK_100'!$A:$X,7,FALSE)</f>
        <v>1136504.8427932099</v>
      </c>
      <c r="DQ23" s="47">
        <f>VLOOKUP($A$23,'HTGR FOAK_100'!$A:$X,12,FALSE)</f>
        <v>5661558.7517235298</v>
      </c>
      <c r="DR23" s="47">
        <f>VLOOKUP($A$23,'HTGR FOAK_100'!$A:$X,11,FALSE)</f>
        <v>8458991.2256112695</v>
      </c>
      <c r="DS23" s="382">
        <f>VLOOKUP($A$23,'HTGR FOAK_100'!$A:$X,10,FALSE)</f>
        <v>163947.42179506301</v>
      </c>
      <c r="DT23" s="383"/>
    </row>
    <row r="24" spans="1:124" s="7" customFormat="1" ht="17" x14ac:dyDescent="0.2">
      <c r="A24" s="128"/>
      <c r="B24" s="128"/>
      <c r="C24" s="43" t="s">
        <v>203</v>
      </c>
      <c r="D24" s="363"/>
      <c r="E24" s="363"/>
      <c r="F24" s="22"/>
      <c r="G24" s="22"/>
      <c r="H24" s="22"/>
      <c r="I24" s="128"/>
      <c r="J24" s="261">
        <f>I25/$I$5*'HTGR Relationships'!$D$42*$J$4</f>
        <v>0</v>
      </c>
      <c r="K24" s="363"/>
      <c r="L24" s="22"/>
      <c r="M24" s="22"/>
      <c r="N24" s="22"/>
      <c r="O24" s="128"/>
      <c r="P24" s="261">
        <f>O25/$I$5*'HTGR Relationships'!$D$42*$J$4</f>
        <v>-0.95904920155880524</v>
      </c>
      <c r="Q24" s="363"/>
      <c r="R24" s="22"/>
      <c r="S24" s="22"/>
      <c r="T24" s="22"/>
      <c r="U24" s="128"/>
      <c r="V24" s="261">
        <f>U25/$I$5*'HTGR Relationships'!$D$42*$J$4</f>
        <v>-0.95904920155880524</v>
      </c>
      <c r="W24" s="363"/>
      <c r="X24" s="22"/>
      <c r="Y24" s="22"/>
      <c r="Z24" s="22"/>
      <c r="AA24" s="128"/>
      <c r="AB24" s="261">
        <f>AA25/$I$5*'HTGR Relationships'!$D$42*$J$4</f>
        <v>-0.95904920155880524</v>
      </c>
      <c r="AC24" s="363"/>
      <c r="AD24" s="22"/>
      <c r="AE24" s="22"/>
      <c r="AF24" s="22"/>
      <c r="AG24" s="128"/>
      <c r="AH24" s="261">
        <f>AG25/$I$5*'HTGR Relationships'!$D$42*$J$4</f>
        <v>-0.95904920155880524</v>
      </c>
      <c r="AI24" s="363"/>
      <c r="AJ24" s="22"/>
      <c r="AK24" s="22"/>
      <c r="AL24" s="22"/>
      <c r="AM24" s="128"/>
      <c r="AN24" s="261">
        <f>AM25/$I$5*'HTGR Relationships'!$D$42*$J$4</f>
        <v>-0.95904920155880524</v>
      </c>
      <c r="AO24" s="363"/>
      <c r="AP24" s="22"/>
      <c r="AQ24" s="22"/>
      <c r="AR24" s="22"/>
      <c r="AS24" s="128"/>
      <c r="AT24" s="261">
        <f>AS25/$I$5*'HTGR Relationships'!$D$42*$J$4</f>
        <v>-0.95904920155880524</v>
      </c>
      <c r="AU24" s="363"/>
      <c r="AV24" s="22"/>
      <c r="AW24" s="22"/>
      <c r="AX24" s="22"/>
      <c r="AY24" s="128"/>
      <c r="AZ24" s="261">
        <f>AY25/$I$5*'HTGR Relationships'!$D$42*$J$4</f>
        <v>-0.95904920155880524</v>
      </c>
      <c r="BA24" s="363"/>
      <c r="BB24" s="22"/>
      <c r="BC24" s="22"/>
      <c r="BD24" s="22"/>
      <c r="BE24" s="128"/>
      <c r="BF24" s="261">
        <f>BE25/$I$5*'HTGR Relationships'!$D$42*$J$4</f>
        <v>-0.95904920155880524</v>
      </c>
      <c r="BG24" s="363"/>
      <c r="BH24" s="22"/>
      <c r="BI24" s="22"/>
      <c r="BJ24" s="22"/>
      <c r="BK24" s="128"/>
      <c r="BL24" s="261">
        <f>BK25/$I$5*'HTGR Relationships'!$D$42*$J$4</f>
        <v>-0.95904920155880524</v>
      </c>
      <c r="BM24" s="363"/>
      <c r="BN24" s="22"/>
      <c r="BO24" s="22"/>
      <c r="BP24" s="22"/>
      <c r="BQ24" s="128"/>
      <c r="BR24" s="261">
        <f>BQ25/$I$5*'HTGR Relationships'!$D$42*$J$4</f>
        <v>-0.95904920155880524</v>
      </c>
      <c r="BS24" s="363"/>
      <c r="BT24" s="22"/>
      <c r="BU24" s="22"/>
      <c r="BV24" s="22"/>
      <c r="BW24" s="128"/>
      <c r="BX24" s="261">
        <f>BW25/$I$5*'HTGR Relationships'!$D$42*$J$4</f>
        <v>-0.95904920155880524</v>
      </c>
      <c r="BY24" s="363"/>
      <c r="BZ24" s="22"/>
      <c r="CA24" s="22"/>
      <c r="CB24" s="22"/>
      <c r="CC24" s="128"/>
      <c r="CD24" s="261">
        <f>CC25/$I$5*'HTGR Relationships'!$D$42*$J$4</f>
        <v>-0.95904920155880524</v>
      </c>
      <c r="CE24" s="363"/>
      <c r="CF24" s="22"/>
      <c r="CG24" s="22"/>
      <c r="CH24" s="22"/>
      <c r="CI24" s="128"/>
      <c r="CJ24" s="261">
        <f>CI25/$I$5*'HTGR Relationships'!$D$42*$J$4</f>
        <v>-0.95904920155880524</v>
      </c>
      <c r="CK24" s="363"/>
      <c r="CL24" s="22"/>
      <c r="CM24" s="22"/>
      <c r="CN24" s="22"/>
      <c r="CO24" s="128"/>
      <c r="CP24" s="261">
        <f>CO25/$I$5*'HTGR Relationships'!$D$42*$J$4</f>
        <v>-0.95904920155880524</v>
      </c>
      <c r="CQ24" s="363"/>
      <c r="CR24" s="22"/>
      <c r="CS24" s="22"/>
      <c r="CT24" s="22"/>
      <c r="CU24" s="128"/>
      <c r="CV24" s="261">
        <f>CU25/$I$5*'HTGR Relationships'!$D$42*$J$4</f>
        <v>-0.95904920155880524</v>
      </c>
      <c r="CW24" s="363"/>
      <c r="CX24" s="22"/>
      <c r="CY24" s="22"/>
      <c r="CZ24" s="22"/>
      <c r="DA24" s="128"/>
      <c r="DB24" s="261">
        <f>DA25/$I$5*'HTGR Relationships'!$D$42*$J$4</f>
        <v>-0.95904920155880524</v>
      </c>
      <c r="DC24" s="363"/>
      <c r="DD24" s="22"/>
      <c r="DE24" s="22"/>
      <c r="DF24" s="22"/>
      <c r="DG24" s="128"/>
      <c r="DH24" s="261">
        <f>DG25/$I$5*'HTGR Relationships'!$D$42*$J$4</f>
        <v>-0.95904920155880524</v>
      </c>
      <c r="DI24" s="363"/>
      <c r="DJ24" s="22"/>
      <c r="DK24" s="22"/>
      <c r="DL24" s="22"/>
      <c r="DM24" s="128"/>
      <c r="DN24" s="261">
        <f>DM25/$I$5*'HTGR Relationships'!$D$42*$J$4</f>
        <v>-0.95904920155880524</v>
      </c>
      <c r="DO24" s="363"/>
      <c r="DP24" s="22"/>
      <c r="DQ24" s="22"/>
      <c r="DR24" s="22"/>
      <c r="DS24" s="128"/>
      <c r="DT24" s="261">
        <f>DS25/$I$5*'HTGR Relationships'!$D$42*$J$4</f>
        <v>-0.95904920155880524</v>
      </c>
    </row>
    <row r="25" spans="1:124" s="2" customFormat="1" x14ac:dyDescent="0.2">
      <c r="A25" s="241"/>
      <c r="B25" s="147">
        <v>20</v>
      </c>
      <c r="C25" s="241" t="s">
        <v>204</v>
      </c>
      <c r="D25" s="366"/>
      <c r="E25" s="366"/>
      <c r="F25" s="23">
        <f>SUM(F26:F32)</f>
        <v>0</v>
      </c>
      <c r="G25" s="23">
        <f>SUM(G26:G32)</f>
        <v>0</v>
      </c>
      <c r="H25" s="23">
        <f>SUM(H26:H32)</f>
        <v>0</v>
      </c>
      <c r="I25" s="384">
        <f>SUM(I26:I32)</f>
        <v>0</v>
      </c>
      <c r="J25" s="385">
        <f>SUM(J26:J32)</f>
        <v>0</v>
      </c>
      <c r="K25" s="366"/>
      <c r="L25" s="23">
        <f>SUM(L26:L32)</f>
        <v>-201013120.10597607</v>
      </c>
      <c r="M25" s="23">
        <f>SUM(M26:M32)</f>
        <v>-2264623.500689412</v>
      </c>
      <c r="N25" s="23">
        <f>SUM(N26:N32)</f>
        <v>-39232842.112838909</v>
      </c>
      <c r="O25" s="384">
        <f>SUM(O26:O32)</f>
        <v>-738454.76409683737</v>
      </c>
      <c r="P25" s="385">
        <f>SUM(P26:P32)</f>
        <v>-242510585.71950439</v>
      </c>
      <c r="Q25" s="366"/>
      <c r="R25" s="23">
        <f>SUM(R26:R32)</f>
        <v>-201013120.10597607</v>
      </c>
      <c r="S25" s="23">
        <f>SUM(S26:S32)</f>
        <v>-2264623.500689412</v>
      </c>
      <c r="T25" s="23">
        <f>SUM(T26:T32)</f>
        <v>-39232842.112838909</v>
      </c>
      <c r="U25" s="384">
        <f>SUM(U26:U32)</f>
        <v>-738454.76409683737</v>
      </c>
      <c r="V25" s="385">
        <f>SUM(V26:V32)</f>
        <v>-242510585.71950439</v>
      </c>
      <c r="W25" s="366"/>
      <c r="X25" s="23">
        <f>SUM(X26:X32)</f>
        <v>-201013120.10597607</v>
      </c>
      <c r="Y25" s="23">
        <f>SUM(Y26:Y32)</f>
        <v>-2264623.500689412</v>
      </c>
      <c r="Z25" s="23">
        <f>SUM(Z26:Z32)</f>
        <v>-39232842.112838909</v>
      </c>
      <c r="AA25" s="384">
        <f>SUM(AA26:AA32)</f>
        <v>-738454.76409683737</v>
      </c>
      <c r="AB25" s="385">
        <f>SUM(AB26:AB32)</f>
        <v>-242510585.71950439</v>
      </c>
      <c r="AC25" s="366"/>
      <c r="AD25" s="23">
        <f>SUM(AD26:AD32)</f>
        <v>-201013120.10597607</v>
      </c>
      <c r="AE25" s="23">
        <f>SUM(AE26:AE32)</f>
        <v>-2264623.500689412</v>
      </c>
      <c r="AF25" s="23">
        <f>SUM(AF26:AF32)</f>
        <v>-39232842.112838909</v>
      </c>
      <c r="AG25" s="384">
        <f>SUM(AG26:AG32)</f>
        <v>-738454.76409683737</v>
      </c>
      <c r="AH25" s="385">
        <f>SUM(AH26:AH32)</f>
        <v>-242510585.71950439</v>
      </c>
      <c r="AI25" s="366"/>
      <c r="AJ25" s="23">
        <f>SUM(AJ26:AJ32)</f>
        <v>-201013120.10597607</v>
      </c>
      <c r="AK25" s="23">
        <f>SUM(AK26:AK32)</f>
        <v>-2264623.500689412</v>
      </c>
      <c r="AL25" s="23">
        <f>SUM(AL26:AL32)</f>
        <v>-39232842.112838909</v>
      </c>
      <c r="AM25" s="384">
        <f>SUM(AM26:AM32)</f>
        <v>-738454.76409683737</v>
      </c>
      <c r="AN25" s="385">
        <f>SUM(AN26:AN32)</f>
        <v>-242510585.71950439</v>
      </c>
      <c r="AO25" s="366"/>
      <c r="AP25" s="23">
        <f>SUM(AP26:AP32)</f>
        <v>-201013120.10597607</v>
      </c>
      <c r="AQ25" s="23">
        <f>SUM(AQ26:AQ32)</f>
        <v>-2264623.500689412</v>
      </c>
      <c r="AR25" s="23">
        <f>SUM(AR26:AR32)</f>
        <v>-39232842.112838909</v>
      </c>
      <c r="AS25" s="384">
        <f>SUM(AS26:AS32)</f>
        <v>-738454.76409683737</v>
      </c>
      <c r="AT25" s="385">
        <f>SUM(AT26:AT32)</f>
        <v>-242510585.71950439</v>
      </c>
      <c r="AU25" s="366"/>
      <c r="AV25" s="23">
        <f>SUM(AV26:AV32)</f>
        <v>-201013120.10597607</v>
      </c>
      <c r="AW25" s="23">
        <f>SUM(AW26:AW32)</f>
        <v>-2264623.500689412</v>
      </c>
      <c r="AX25" s="23">
        <f>SUM(AX26:AX32)</f>
        <v>-39232842.112838909</v>
      </c>
      <c r="AY25" s="384">
        <f>SUM(AY26:AY32)</f>
        <v>-738454.76409683737</v>
      </c>
      <c r="AZ25" s="385">
        <f>SUM(AZ26:AZ32)</f>
        <v>-242510585.71950439</v>
      </c>
      <c r="BA25" s="366"/>
      <c r="BB25" s="23">
        <f>SUM(BB26:BB32)</f>
        <v>-201013120.10597607</v>
      </c>
      <c r="BC25" s="23">
        <f>SUM(BC26:BC32)</f>
        <v>-2264623.500689412</v>
      </c>
      <c r="BD25" s="23">
        <f>SUM(BD26:BD32)</f>
        <v>-39232842.112838909</v>
      </c>
      <c r="BE25" s="384">
        <f>SUM(BE26:BE32)</f>
        <v>-738454.76409683737</v>
      </c>
      <c r="BF25" s="385">
        <f>SUM(BF26:BF32)</f>
        <v>-242510585.71950439</v>
      </c>
      <c r="BG25" s="366"/>
      <c r="BH25" s="23">
        <f>SUM(BH26:BH32)</f>
        <v>-201013120.10597607</v>
      </c>
      <c r="BI25" s="23">
        <f>SUM(BI26:BI32)</f>
        <v>-2264623.500689412</v>
      </c>
      <c r="BJ25" s="23">
        <f>SUM(BJ26:BJ32)</f>
        <v>-39232842.112838909</v>
      </c>
      <c r="BK25" s="384">
        <f>SUM(BK26:BK32)</f>
        <v>-738454.76409683737</v>
      </c>
      <c r="BL25" s="385">
        <f>SUM(BL26:BL32)</f>
        <v>-242510585.71950439</v>
      </c>
      <c r="BM25" s="366"/>
      <c r="BN25" s="23">
        <f>SUM(BN26:BN32)</f>
        <v>-201013120.10597607</v>
      </c>
      <c r="BO25" s="23">
        <f>SUM(BO26:BO32)</f>
        <v>-2264623.500689412</v>
      </c>
      <c r="BP25" s="23">
        <f>SUM(BP26:BP32)</f>
        <v>-39232842.112838909</v>
      </c>
      <c r="BQ25" s="384">
        <f>SUM(BQ26:BQ32)</f>
        <v>-738454.76409683737</v>
      </c>
      <c r="BR25" s="385">
        <f>SUM(BR26:BR32)</f>
        <v>-242510585.71950439</v>
      </c>
      <c r="BS25" s="366"/>
      <c r="BT25" s="23">
        <f>SUM(BT26:BT32)</f>
        <v>-201013120.10597607</v>
      </c>
      <c r="BU25" s="23">
        <f>SUM(BU26:BU32)</f>
        <v>-2264623.500689412</v>
      </c>
      <c r="BV25" s="23">
        <f>SUM(BV26:BV32)</f>
        <v>-39232842.112838909</v>
      </c>
      <c r="BW25" s="384">
        <f>SUM(BW26:BW32)</f>
        <v>-738454.76409683737</v>
      </c>
      <c r="BX25" s="385">
        <f>SUM(BX26:BX32)</f>
        <v>-242510585.71950439</v>
      </c>
      <c r="BY25" s="366"/>
      <c r="BZ25" s="23">
        <f>SUM(BZ26:BZ32)</f>
        <v>-201013120.10597607</v>
      </c>
      <c r="CA25" s="23">
        <f>SUM(CA26:CA32)</f>
        <v>-2264623.500689412</v>
      </c>
      <c r="CB25" s="23">
        <f>SUM(CB26:CB32)</f>
        <v>-39232842.112838909</v>
      </c>
      <c r="CC25" s="384">
        <f>SUM(CC26:CC32)</f>
        <v>-738454.76409683737</v>
      </c>
      <c r="CD25" s="385">
        <f>SUM(CD26:CD32)</f>
        <v>-242510585.71950439</v>
      </c>
      <c r="CE25" s="366"/>
      <c r="CF25" s="23">
        <f>SUM(CF26:CF32)</f>
        <v>-201013120.10597607</v>
      </c>
      <c r="CG25" s="23">
        <f>SUM(CG26:CG32)</f>
        <v>-2264623.500689412</v>
      </c>
      <c r="CH25" s="23">
        <f>SUM(CH26:CH32)</f>
        <v>-39232842.112838909</v>
      </c>
      <c r="CI25" s="384">
        <f>SUM(CI26:CI32)</f>
        <v>-738454.76409683737</v>
      </c>
      <c r="CJ25" s="385">
        <f>SUM(CJ26:CJ32)</f>
        <v>-242510585.71950439</v>
      </c>
      <c r="CK25" s="366"/>
      <c r="CL25" s="23">
        <f>SUM(CL26:CL32)</f>
        <v>-201013120.10597607</v>
      </c>
      <c r="CM25" s="23">
        <f>SUM(CM26:CM32)</f>
        <v>-2264623.500689412</v>
      </c>
      <c r="CN25" s="23">
        <f>SUM(CN26:CN32)</f>
        <v>-39232842.112838909</v>
      </c>
      <c r="CO25" s="384">
        <f>SUM(CO26:CO32)</f>
        <v>-738454.76409683737</v>
      </c>
      <c r="CP25" s="385">
        <f>SUM(CP26:CP32)</f>
        <v>-242510585.71950439</v>
      </c>
      <c r="CQ25" s="366"/>
      <c r="CR25" s="23">
        <f>SUM(CR26:CR32)</f>
        <v>-201013120.10597607</v>
      </c>
      <c r="CS25" s="23">
        <f>SUM(CS26:CS32)</f>
        <v>-2264623.500689412</v>
      </c>
      <c r="CT25" s="23">
        <f>SUM(CT26:CT32)</f>
        <v>-39232842.112838909</v>
      </c>
      <c r="CU25" s="384">
        <f>SUM(CU26:CU32)</f>
        <v>-738454.76409683737</v>
      </c>
      <c r="CV25" s="385">
        <f>SUM(CV26:CV32)</f>
        <v>-242510585.71950439</v>
      </c>
      <c r="CW25" s="366"/>
      <c r="CX25" s="23">
        <f>SUM(CX26:CX32)</f>
        <v>-201013120.10597607</v>
      </c>
      <c r="CY25" s="23">
        <f>SUM(CY26:CY32)</f>
        <v>-2264623.500689412</v>
      </c>
      <c r="CZ25" s="23">
        <f>SUM(CZ26:CZ32)</f>
        <v>-39232842.112838909</v>
      </c>
      <c r="DA25" s="384">
        <f>SUM(DA26:DA32)</f>
        <v>-738454.76409683737</v>
      </c>
      <c r="DB25" s="385">
        <f>SUM(DB26:DB32)</f>
        <v>-242510585.71950439</v>
      </c>
      <c r="DC25" s="366"/>
      <c r="DD25" s="23">
        <f>SUM(DD26:DD32)</f>
        <v>-201013120.10597607</v>
      </c>
      <c r="DE25" s="23">
        <f>SUM(DE26:DE32)</f>
        <v>-2264623.500689412</v>
      </c>
      <c r="DF25" s="23">
        <f>SUM(DF26:DF32)</f>
        <v>-39232842.112838909</v>
      </c>
      <c r="DG25" s="384">
        <f>SUM(DG26:DG32)</f>
        <v>-738454.76409683737</v>
      </c>
      <c r="DH25" s="385">
        <f>SUM(DH26:DH32)</f>
        <v>-242510585.71950439</v>
      </c>
      <c r="DI25" s="366"/>
      <c r="DJ25" s="23">
        <f>SUM(DJ26:DJ32)</f>
        <v>-201013120.10597607</v>
      </c>
      <c r="DK25" s="23">
        <f>SUM(DK26:DK32)</f>
        <v>-2264623.500689412</v>
      </c>
      <c r="DL25" s="23">
        <f>SUM(DL26:DL32)</f>
        <v>-39232842.112838909</v>
      </c>
      <c r="DM25" s="384">
        <f>SUM(DM26:DM32)</f>
        <v>-738454.76409683737</v>
      </c>
      <c r="DN25" s="385">
        <f>SUM(DN26:DN32)</f>
        <v>-242510585.71950439</v>
      </c>
      <c r="DO25" s="366"/>
      <c r="DP25" s="23">
        <f>SUM(DP26:DP32)</f>
        <v>-201013120.10597607</v>
      </c>
      <c r="DQ25" s="23">
        <f>SUM(DQ26:DQ32)</f>
        <v>-2264623.500689412</v>
      </c>
      <c r="DR25" s="23">
        <f>SUM(DR26:DR32)</f>
        <v>-39232842.112838909</v>
      </c>
      <c r="DS25" s="384">
        <f>SUM(DS26:DS32)</f>
        <v>-738454.76409683737</v>
      </c>
      <c r="DT25" s="385">
        <f>SUM(DT26:DT32)</f>
        <v>-242510585.71950439</v>
      </c>
    </row>
    <row r="26" spans="1:124" s="6" customFormat="1" x14ac:dyDescent="0.2">
      <c r="B26" s="6">
        <v>21</v>
      </c>
      <c r="C26" s="6" t="s">
        <v>205</v>
      </c>
      <c r="D26" s="38"/>
      <c r="E26" s="386"/>
      <c r="F26" s="25">
        <f>IF('HTGR Levers &amp; Variables'!D14,'HTGR Relationships'!$D$6*F23,0)</f>
        <v>0</v>
      </c>
      <c r="G26" s="25">
        <f>IF('HTGR Levers &amp; Variables'!D14,'HTGR Relationships'!$D$6*G23,0)</f>
        <v>0</v>
      </c>
      <c r="H26" s="25">
        <f>IF('HTGR Levers &amp; Variables'!D14,'HTGR Relationships'!$D$6*H23,0)</f>
        <v>0</v>
      </c>
      <c r="I26" s="163">
        <f>IF('HTGR Levers &amp; Variables'!D14,'HTGR Relationships'!$D$6*I23,0)</f>
        <v>0</v>
      </c>
      <c r="J26" s="11">
        <f>SUM(F26:H26)</f>
        <v>0</v>
      </c>
      <c r="K26" s="386"/>
      <c r="L26" s="25">
        <f>IF('HTGR Levers &amp; Variables'!J14,'HTGR Relationships'!$D$6*L23,0)</f>
        <v>-454601.93711728399</v>
      </c>
      <c r="M26" s="25">
        <f>IF('HTGR Levers &amp; Variables'!J14,'HTGR Relationships'!$D$6*M23,0)</f>
        <v>-2264623.500689412</v>
      </c>
      <c r="N26" s="25">
        <f>IF('HTGR Levers &amp; Variables'!J14,'HTGR Relationships'!$D$6*N23,0)</f>
        <v>-3383596.4902445078</v>
      </c>
      <c r="O26" s="163">
        <f>IF('HTGR Levers &amp; Variables'!J14,'HTGR Relationships'!$D$6*O23,0)</f>
        <v>-65578.968718025208</v>
      </c>
      <c r="P26" s="11">
        <f>SUM(L26:N26)</f>
        <v>-6102821.9280512035</v>
      </c>
      <c r="Q26" s="386"/>
      <c r="R26" s="25">
        <f>IF('HTGR Levers &amp; Variables'!P14,'HTGR Relationships'!$D$6*R23,0)</f>
        <v>-454601.93711728399</v>
      </c>
      <c r="S26" s="25">
        <f>IF('HTGR Levers &amp; Variables'!P14,'HTGR Relationships'!$D$6*S23,0)</f>
        <v>-2264623.500689412</v>
      </c>
      <c r="T26" s="25">
        <f>IF('HTGR Levers &amp; Variables'!P14,'HTGR Relationships'!$D$6*T23,0)</f>
        <v>-3383596.4902445078</v>
      </c>
      <c r="U26" s="163">
        <f>IF('HTGR Levers &amp; Variables'!P14,'HTGR Relationships'!$D$6*U23,0)</f>
        <v>-65578.968718025208</v>
      </c>
      <c r="V26" s="11">
        <f>SUM(R26:T26)</f>
        <v>-6102821.9280512035</v>
      </c>
      <c r="W26" s="386"/>
      <c r="X26" s="25">
        <f>IF('HTGR Levers &amp; Variables'!V14,'HTGR Relationships'!$D$6*X23,0)</f>
        <v>-454601.93711728399</v>
      </c>
      <c r="Y26" s="25">
        <f>IF('HTGR Levers &amp; Variables'!V14,'HTGR Relationships'!$D$6*Y23,0)</f>
        <v>-2264623.500689412</v>
      </c>
      <c r="Z26" s="25">
        <f>IF('HTGR Levers &amp; Variables'!V14,'HTGR Relationships'!$D$6*Z23,0)</f>
        <v>-3383596.4902445078</v>
      </c>
      <c r="AA26" s="163">
        <f>IF('HTGR Levers &amp; Variables'!V14,'HTGR Relationships'!$D$6*AA23,0)</f>
        <v>-65578.968718025208</v>
      </c>
      <c r="AB26" s="11">
        <f>SUM(X26:Z26)</f>
        <v>-6102821.9280512035</v>
      </c>
      <c r="AC26" s="386"/>
      <c r="AD26" s="25">
        <f>IF('HTGR Levers &amp; Variables'!AB14,'HTGR Relationships'!$D$6*AD23,0)</f>
        <v>-454601.93711728399</v>
      </c>
      <c r="AE26" s="25">
        <f>IF('HTGR Levers &amp; Variables'!AB14,'HTGR Relationships'!$D$6*AE23,0)</f>
        <v>-2264623.500689412</v>
      </c>
      <c r="AF26" s="25">
        <f>IF('HTGR Levers &amp; Variables'!AB14,'HTGR Relationships'!$D$6*AF23,0)</f>
        <v>-3383596.4902445078</v>
      </c>
      <c r="AG26" s="163">
        <f>IF('HTGR Levers &amp; Variables'!AB14,'HTGR Relationships'!$D$6*AG23,0)</f>
        <v>-65578.968718025208</v>
      </c>
      <c r="AH26" s="11">
        <f>SUM(AD26:AF26)</f>
        <v>-6102821.9280512035</v>
      </c>
      <c r="AI26" s="386"/>
      <c r="AJ26" s="25">
        <f>IF('HTGR Levers &amp; Variables'!AH14,'HTGR Relationships'!$D$6*AJ23,0)</f>
        <v>-454601.93711728399</v>
      </c>
      <c r="AK26" s="25">
        <f>IF('HTGR Levers &amp; Variables'!AH14,'HTGR Relationships'!$D$6*AK23,0)</f>
        <v>-2264623.500689412</v>
      </c>
      <c r="AL26" s="25">
        <f>IF('HTGR Levers &amp; Variables'!AH14,'HTGR Relationships'!$D$6*AL23,0)</f>
        <v>-3383596.4902445078</v>
      </c>
      <c r="AM26" s="163">
        <f>IF('HTGR Levers &amp; Variables'!AH14,'HTGR Relationships'!$D$6*AM23,0)</f>
        <v>-65578.968718025208</v>
      </c>
      <c r="AN26" s="11">
        <f>SUM(AJ26:AL26)</f>
        <v>-6102821.9280512035</v>
      </c>
      <c r="AO26" s="386"/>
      <c r="AP26" s="25">
        <f>IF('HTGR Levers &amp; Variables'!AN14,'HTGR Relationships'!$D$6*AP23,0)</f>
        <v>-454601.93711728399</v>
      </c>
      <c r="AQ26" s="25">
        <f>IF('HTGR Levers &amp; Variables'!AN14,'HTGR Relationships'!$D$6*AQ23,0)</f>
        <v>-2264623.500689412</v>
      </c>
      <c r="AR26" s="25">
        <f>IF('HTGR Levers &amp; Variables'!AN14,'HTGR Relationships'!$D$6*AR23,0)</f>
        <v>-3383596.4902445078</v>
      </c>
      <c r="AS26" s="163">
        <f>IF('HTGR Levers &amp; Variables'!AN14,'HTGR Relationships'!$D$6*AS23,0)</f>
        <v>-65578.968718025208</v>
      </c>
      <c r="AT26" s="11">
        <f>SUM(AP26:AR26)</f>
        <v>-6102821.9280512035</v>
      </c>
      <c r="AU26" s="386"/>
      <c r="AV26" s="25">
        <f>IF('HTGR Levers &amp; Variables'!AT14,'HTGR Relationships'!$D$6*AV23,0)</f>
        <v>-454601.93711728399</v>
      </c>
      <c r="AW26" s="25">
        <f>IF('HTGR Levers &amp; Variables'!AT14,'HTGR Relationships'!$D$6*AW23,0)</f>
        <v>-2264623.500689412</v>
      </c>
      <c r="AX26" s="25">
        <f>IF('HTGR Levers &amp; Variables'!AT14,'HTGR Relationships'!$D$6*AX23,0)</f>
        <v>-3383596.4902445078</v>
      </c>
      <c r="AY26" s="163">
        <f>IF('HTGR Levers &amp; Variables'!AT14,'HTGR Relationships'!$D$6*AY23,0)</f>
        <v>-65578.968718025208</v>
      </c>
      <c r="AZ26" s="11">
        <f>SUM(AV26:AX26)</f>
        <v>-6102821.9280512035</v>
      </c>
      <c r="BA26" s="386"/>
      <c r="BB26" s="25">
        <f>IF('HTGR Levers &amp; Variables'!AZ14,'HTGR Relationships'!$D$6*BB23,0)</f>
        <v>-454601.93711728399</v>
      </c>
      <c r="BC26" s="25">
        <f>IF('HTGR Levers &amp; Variables'!AZ14,'HTGR Relationships'!$D$6*BC23,0)</f>
        <v>-2264623.500689412</v>
      </c>
      <c r="BD26" s="25">
        <f>IF('HTGR Levers &amp; Variables'!AZ14,'HTGR Relationships'!$D$6*BD23,0)</f>
        <v>-3383596.4902445078</v>
      </c>
      <c r="BE26" s="163">
        <f>IF('HTGR Levers &amp; Variables'!AZ14,'HTGR Relationships'!$D$6*BE23,0)</f>
        <v>-65578.968718025208</v>
      </c>
      <c r="BF26" s="11">
        <f>SUM(BB26:BD26)</f>
        <v>-6102821.9280512035</v>
      </c>
      <c r="BG26" s="386"/>
      <c r="BH26" s="25">
        <f>IF('HTGR Levers &amp; Variables'!BF14,'HTGR Relationships'!$D$6*BH23,0)</f>
        <v>-454601.93711728399</v>
      </c>
      <c r="BI26" s="25">
        <f>IF('HTGR Levers &amp; Variables'!BF14,'HTGR Relationships'!$D$6*BI23,0)</f>
        <v>-2264623.500689412</v>
      </c>
      <c r="BJ26" s="25">
        <f>IF('HTGR Levers &amp; Variables'!BF14,'HTGR Relationships'!$D$6*BJ23,0)</f>
        <v>-3383596.4902445078</v>
      </c>
      <c r="BK26" s="163">
        <f>IF('HTGR Levers &amp; Variables'!BF14,'HTGR Relationships'!$D$6*BK23,0)</f>
        <v>-65578.968718025208</v>
      </c>
      <c r="BL26" s="11">
        <f>SUM(BH26:BJ26)</f>
        <v>-6102821.9280512035</v>
      </c>
      <c r="BM26" s="386"/>
      <c r="BN26" s="25">
        <f>IF('HTGR Levers &amp; Variables'!BL14,'HTGR Relationships'!$D$6*BN23,0)</f>
        <v>-454601.93711728399</v>
      </c>
      <c r="BO26" s="25">
        <f>IF('HTGR Levers &amp; Variables'!BL14,'HTGR Relationships'!$D$6*BO23,0)</f>
        <v>-2264623.500689412</v>
      </c>
      <c r="BP26" s="25">
        <f>IF('HTGR Levers &amp; Variables'!BL14,'HTGR Relationships'!$D$6*BP23,0)</f>
        <v>-3383596.4902445078</v>
      </c>
      <c r="BQ26" s="163">
        <f>IF('HTGR Levers &amp; Variables'!BL14,'HTGR Relationships'!$D$6*BQ23,0)</f>
        <v>-65578.968718025208</v>
      </c>
      <c r="BR26" s="11">
        <f>SUM(BN26:BP26)</f>
        <v>-6102821.9280512035</v>
      </c>
      <c r="BS26" s="386"/>
      <c r="BT26" s="25">
        <f>IF('HTGR Levers &amp; Variables'!BR14,'HTGR Relationships'!$D$6*BT23,0)</f>
        <v>-454601.93711728399</v>
      </c>
      <c r="BU26" s="25">
        <f>IF('HTGR Levers &amp; Variables'!BR14,'HTGR Relationships'!$D$6*BU23,0)</f>
        <v>-2264623.500689412</v>
      </c>
      <c r="BV26" s="25">
        <f>IF('HTGR Levers &amp; Variables'!BR14,'HTGR Relationships'!$D$6*BV23,0)</f>
        <v>-3383596.4902445078</v>
      </c>
      <c r="BW26" s="163">
        <f>IF('HTGR Levers &amp; Variables'!BR14,'HTGR Relationships'!$D$6*BW23,0)</f>
        <v>-65578.968718025208</v>
      </c>
      <c r="BX26" s="11">
        <f>SUM(BT26:BV26)</f>
        <v>-6102821.9280512035</v>
      </c>
      <c r="BY26" s="386"/>
      <c r="BZ26" s="25">
        <f>IF('HTGR Levers &amp; Variables'!BX14,'HTGR Relationships'!$D$6*BZ23,0)</f>
        <v>-454601.93711728399</v>
      </c>
      <c r="CA26" s="25">
        <f>IF('HTGR Levers &amp; Variables'!BX14,'HTGR Relationships'!$D$6*CA23,0)</f>
        <v>-2264623.500689412</v>
      </c>
      <c r="CB26" s="25">
        <f>IF('HTGR Levers &amp; Variables'!BX14,'HTGR Relationships'!$D$6*CB23,0)</f>
        <v>-3383596.4902445078</v>
      </c>
      <c r="CC26" s="163">
        <f>IF('HTGR Levers &amp; Variables'!BX14,'HTGR Relationships'!$D$6*CC23,0)</f>
        <v>-65578.968718025208</v>
      </c>
      <c r="CD26" s="11">
        <f>SUM(BZ26:CB26)</f>
        <v>-6102821.9280512035</v>
      </c>
      <c r="CE26" s="386"/>
      <c r="CF26" s="25">
        <f>IF('HTGR Levers &amp; Variables'!CD14,'HTGR Relationships'!$D$6*CF23,0)</f>
        <v>-454601.93711728399</v>
      </c>
      <c r="CG26" s="25">
        <f>IF('HTGR Levers &amp; Variables'!CD14,'HTGR Relationships'!$D$6*CG23,0)</f>
        <v>-2264623.500689412</v>
      </c>
      <c r="CH26" s="25">
        <f>IF('HTGR Levers &amp; Variables'!CD14,'HTGR Relationships'!$D$6*CH23,0)</f>
        <v>-3383596.4902445078</v>
      </c>
      <c r="CI26" s="163">
        <f>IF('HTGR Levers &amp; Variables'!CD14,'HTGR Relationships'!$D$6*CI23,0)</f>
        <v>-65578.968718025208</v>
      </c>
      <c r="CJ26" s="11">
        <f>SUM(CF26:CH26)</f>
        <v>-6102821.9280512035</v>
      </c>
      <c r="CK26" s="386"/>
      <c r="CL26" s="25">
        <f>IF('HTGR Levers &amp; Variables'!CJ14,'HTGR Relationships'!$D$6*CL23,0)</f>
        <v>-454601.93711728399</v>
      </c>
      <c r="CM26" s="25">
        <f>IF('HTGR Levers &amp; Variables'!CJ14,'HTGR Relationships'!$D$6*CM23,0)</f>
        <v>-2264623.500689412</v>
      </c>
      <c r="CN26" s="25">
        <f>IF('HTGR Levers &amp; Variables'!CJ14,'HTGR Relationships'!$D$6*CN23,0)</f>
        <v>-3383596.4902445078</v>
      </c>
      <c r="CO26" s="163">
        <f>IF('HTGR Levers &amp; Variables'!CJ14,'HTGR Relationships'!$D$6*CO23,0)</f>
        <v>-65578.968718025208</v>
      </c>
      <c r="CP26" s="11">
        <f>SUM(CL26:CN26)</f>
        <v>-6102821.9280512035</v>
      </c>
      <c r="CQ26" s="386"/>
      <c r="CR26" s="25">
        <f>IF('HTGR Levers &amp; Variables'!CP14,'HTGR Relationships'!$D$6*CR23,0)</f>
        <v>-454601.93711728399</v>
      </c>
      <c r="CS26" s="25">
        <f>IF('HTGR Levers &amp; Variables'!CP14,'HTGR Relationships'!$D$6*CS23,0)</f>
        <v>-2264623.500689412</v>
      </c>
      <c r="CT26" s="25">
        <f>IF('HTGR Levers &amp; Variables'!CP14,'HTGR Relationships'!$D$6*CT23,0)</f>
        <v>-3383596.4902445078</v>
      </c>
      <c r="CU26" s="163">
        <f>IF('HTGR Levers &amp; Variables'!CP14,'HTGR Relationships'!$D$6*CU23,0)</f>
        <v>-65578.968718025208</v>
      </c>
      <c r="CV26" s="11">
        <f>SUM(CR26:CT26)</f>
        <v>-6102821.9280512035</v>
      </c>
      <c r="CW26" s="386"/>
      <c r="CX26" s="25">
        <f>IF('HTGR Levers &amp; Variables'!CV14,'HTGR Relationships'!$D$6*CX23,0)</f>
        <v>-454601.93711728399</v>
      </c>
      <c r="CY26" s="25">
        <f>IF('HTGR Levers &amp; Variables'!CV14,'HTGR Relationships'!$D$6*CY23,0)</f>
        <v>-2264623.500689412</v>
      </c>
      <c r="CZ26" s="25">
        <f>IF('HTGR Levers &amp; Variables'!CV14,'HTGR Relationships'!$D$6*CZ23,0)</f>
        <v>-3383596.4902445078</v>
      </c>
      <c r="DA26" s="163">
        <f>IF('HTGR Levers &amp; Variables'!CV14,'HTGR Relationships'!$D$6*DA23,0)</f>
        <v>-65578.968718025208</v>
      </c>
      <c r="DB26" s="11">
        <f>SUM(CX26:CZ26)</f>
        <v>-6102821.9280512035</v>
      </c>
      <c r="DC26" s="386"/>
      <c r="DD26" s="25">
        <f>IF('HTGR Levers &amp; Variables'!DB14,'HTGR Relationships'!$D$6*DD23,0)</f>
        <v>-454601.93711728399</v>
      </c>
      <c r="DE26" s="25">
        <f>IF('HTGR Levers &amp; Variables'!DB14,'HTGR Relationships'!$D$6*DE23,0)</f>
        <v>-2264623.500689412</v>
      </c>
      <c r="DF26" s="25">
        <f>IF('HTGR Levers &amp; Variables'!DB14,'HTGR Relationships'!$D$6*DF23,0)</f>
        <v>-3383596.4902445078</v>
      </c>
      <c r="DG26" s="163">
        <f>IF('HTGR Levers &amp; Variables'!DB14,'HTGR Relationships'!$D$6*DG23,0)</f>
        <v>-65578.968718025208</v>
      </c>
      <c r="DH26" s="11">
        <f>SUM(DD26:DF26)</f>
        <v>-6102821.9280512035</v>
      </c>
      <c r="DI26" s="386"/>
      <c r="DJ26" s="25">
        <f>IF('HTGR Levers &amp; Variables'!DH14,'HTGR Relationships'!$D$6*DJ23,0)</f>
        <v>-454601.93711728399</v>
      </c>
      <c r="DK26" s="25">
        <f>IF('HTGR Levers &amp; Variables'!DH14,'HTGR Relationships'!$D$6*DK23,0)</f>
        <v>-2264623.500689412</v>
      </c>
      <c r="DL26" s="25">
        <f>IF('HTGR Levers &amp; Variables'!DH14,'HTGR Relationships'!$D$6*DL23,0)</f>
        <v>-3383596.4902445078</v>
      </c>
      <c r="DM26" s="163">
        <f>IF('HTGR Levers &amp; Variables'!DH14,'HTGR Relationships'!$D$6*DM23,0)</f>
        <v>-65578.968718025208</v>
      </c>
      <c r="DN26" s="11">
        <f>SUM(DJ26:DL26)</f>
        <v>-6102821.9280512035</v>
      </c>
      <c r="DO26" s="386"/>
      <c r="DP26" s="25">
        <f>IF('HTGR Levers &amp; Variables'!DN14,'HTGR Relationships'!$D$6*DP23,0)</f>
        <v>-454601.93711728399</v>
      </c>
      <c r="DQ26" s="25">
        <f>IF('HTGR Levers &amp; Variables'!DN14,'HTGR Relationships'!$D$6*DQ23,0)</f>
        <v>-2264623.500689412</v>
      </c>
      <c r="DR26" s="25">
        <f>IF('HTGR Levers &amp; Variables'!DN14,'HTGR Relationships'!$D$6*DR23,0)</f>
        <v>-3383596.4902445078</v>
      </c>
      <c r="DS26" s="163">
        <f>IF('HTGR Levers &amp; Variables'!DN14,'HTGR Relationships'!$D$6*DS23,0)</f>
        <v>-65578.968718025208</v>
      </c>
      <c r="DT26" s="11">
        <f>SUM(DP26:DR26)</f>
        <v>-6102821.9280512035</v>
      </c>
    </row>
    <row r="27" spans="1:124" s="6" customFormat="1" x14ac:dyDescent="0.2">
      <c r="B27" s="6">
        <v>22</v>
      </c>
      <c r="C27" s="6" t="s">
        <v>206</v>
      </c>
      <c r="D27" s="38"/>
      <c r="E27" s="386"/>
      <c r="F27" s="25">
        <v>0</v>
      </c>
      <c r="G27" s="25">
        <v>0</v>
      </c>
      <c r="H27" s="25">
        <v>0</v>
      </c>
      <c r="I27" s="163">
        <v>0</v>
      </c>
      <c r="J27" s="11">
        <f t="shared" ref="J27:J32" si="39">SUM(F27:H27)</f>
        <v>0</v>
      </c>
      <c r="K27" s="386"/>
      <c r="L27" s="25">
        <v>0</v>
      </c>
      <c r="M27" s="25">
        <v>0</v>
      </c>
      <c r="N27" s="25">
        <v>0</v>
      </c>
      <c r="O27" s="163">
        <v>0</v>
      </c>
      <c r="P27" s="11">
        <f t="shared" ref="P27:P32" si="40">SUM(L27:N27)</f>
        <v>0</v>
      </c>
      <c r="Q27" s="386"/>
      <c r="R27" s="25">
        <v>0</v>
      </c>
      <c r="S27" s="25">
        <v>0</v>
      </c>
      <c r="T27" s="25">
        <v>0</v>
      </c>
      <c r="U27" s="163">
        <v>0</v>
      </c>
      <c r="V27" s="11">
        <f t="shared" ref="V27:V32" si="41">SUM(R27:T27)</f>
        <v>0</v>
      </c>
      <c r="W27" s="386"/>
      <c r="X27" s="25">
        <v>0</v>
      </c>
      <c r="Y27" s="25">
        <v>0</v>
      </c>
      <c r="Z27" s="25">
        <v>0</v>
      </c>
      <c r="AA27" s="163">
        <v>0</v>
      </c>
      <c r="AB27" s="11">
        <f t="shared" ref="AB27:AB32" si="42">SUM(X27:Z27)</f>
        <v>0</v>
      </c>
      <c r="AC27" s="386"/>
      <c r="AD27" s="25">
        <v>0</v>
      </c>
      <c r="AE27" s="25">
        <v>0</v>
      </c>
      <c r="AF27" s="25">
        <v>0</v>
      </c>
      <c r="AG27" s="163">
        <v>0</v>
      </c>
      <c r="AH27" s="11">
        <f t="shared" ref="AH27:AH32" si="43">SUM(AD27:AF27)</f>
        <v>0</v>
      </c>
      <c r="AI27" s="386"/>
      <c r="AJ27" s="25">
        <v>0</v>
      </c>
      <c r="AK27" s="25">
        <v>0</v>
      </c>
      <c r="AL27" s="25">
        <v>0</v>
      </c>
      <c r="AM27" s="163">
        <v>0</v>
      </c>
      <c r="AN27" s="11">
        <f t="shared" ref="AN27:AN32" si="44">SUM(AJ27:AL27)</f>
        <v>0</v>
      </c>
      <c r="AO27" s="386"/>
      <c r="AP27" s="25">
        <v>0</v>
      </c>
      <c r="AQ27" s="25">
        <v>0</v>
      </c>
      <c r="AR27" s="25">
        <v>0</v>
      </c>
      <c r="AS27" s="163">
        <v>0</v>
      </c>
      <c r="AT27" s="11">
        <f t="shared" ref="AT27:AT32" si="45">SUM(AP27:AR27)</f>
        <v>0</v>
      </c>
      <c r="AU27" s="386"/>
      <c r="AV27" s="25">
        <v>0</v>
      </c>
      <c r="AW27" s="25">
        <v>0</v>
      </c>
      <c r="AX27" s="25">
        <v>0</v>
      </c>
      <c r="AY27" s="163">
        <v>0</v>
      </c>
      <c r="AZ27" s="11">
        <f t="shared" ref="AZ27:AZ32" si="46">SUM(AV27:AX27)</f>
        <v>0</v>
      </c>
      <c r="BA27" s="386"/>
      <c r="BB27" s="25">
        <v>0</v>
      </c>
      <c r="BC27" s="25">
        <v>0</v>
      </c>
      <c r="BD27" s="25">
        <v>0</v>
      </c>
      <c r="BE27" s="163">
        <v>0</v>
      </c>
      <c r="BF27" s="11">
        <f t="shared" ref="BF27:BF32" si="47">SUM(BB27:BD27)</f>
        <v>0</v>
      </c>
      <c r="BG27" s="386"/>
      <c r="BH27" s="25">
        <v>0</v>
      </c>
      <c r="BI27" s="25">
        <v>0</v>
      </c>
      <c r="BJ27" s="25">
        <v>0</v>
      </c>
      <c r="BK27" s="163">
        <v>0</v>
      </c>
      <c r="BL27" s="11">
        <f t="shared" ref="BL27:BL32" si="48">SUM(BH27:BJ27)</f>
        <v>0</v>
      </c>
      <c r="BM27" s="386"/>
      <c r="BN27" s="25">
        <v>0</v>
      </c>
      <c r="BO27" s="25">
        <v>0</v>
      </c>
      <c r="BP27" s="25">
        <v>0</v>
      </c>
      <c r="BQ27" s="163">
        <v>0</v>
      </c>
      <c r="BR27" s="11">
        <f t="shared" ref="BR27:BR32" si="49">SUM(BN27:BP27)</f>
        <v>0</v>
      </c>
      <c r="BS27" s="386"/>
      <c r="BT27" s="25">
        <v>0</v>
      </c>
      <c r="BU27" s="25">
        <v>0</v>
      </c>
      <c r="BV27" s="25">
        <v>0</v>
      </c>
      <c r="BW27" s="163">
        <v>0</v>
      </c>
      <c r="BX27" s="11">
        <f t="shared" ref="BX27:BX32" si="50">SUM(BT27:BV27)</f>
        <v>0</v>
      </c>
      <c r="BY27" s="386"/>
      <c r="BZ27" s="25">
        <v>0</v>
      </c>
      <c r="CA27" s="25">
        <v>0</v>
      </c>
      <c r="CB27" s="25">
        <v>0</v>
      </c>
      <c r="CC27" s="163">
        <v>0</v>
      </c>
      <c r="CD27" s="11">
        <f t="shared" ref="CD27:CD32" si="51">SUM(BZ27:CB27)</f>
        <v>0</v>
      </c>
      <c r="CE27" s="386"/>
      <c r="CF27" s="25">
        <v>0</v>
      </c>
      <c r="CG27" s="25">
        <v>0</v>
      </c>
      <c r="CH27" s="25">
        <v>0</v>
      </c>
      <c r="CI27" s="163">
        <v>0</v>
      </c>
      <c r="CJ27" s="11">
        <f t="shared" ref="CJ27:CJ32" si="52">SUM(CF27:CH27)</f>
        <v>0</v>
      </c>
      <c r="CK27" s="386"/>
      <c r="CL27" s="25">
        <v>0</v>
      </c>
      <c r="CM27" s="25">
        <v>0</v>
      </c>
      <c r="CN27" s="25">
        <v>0</v>
      </c>
      <c r="CO27" s="163">
        <v>0</v>
      </c>
      <c r="CP27" s="11">
        <f t="shared" ref="CP27:CP32" si="53">SUM(CL27:CN27)</f>
        <v>0</v>
      </c>
      <c r="CQ27" s="386"/>
      <c r="CR27" s="25">
        <v>0</v>
      </c>
      <c r="CS27" s="25">
        <v>0</v>
      </c>
      <c r="CT27" s="25">
        <v>0</v>
      </c>
      <c r="CU27" s="163">
        <v>0</v>
      </c>
      <c r="CV27" s="11">
        <f t="shared" ref="CV27:CV32" si="54">SUM(CR27:CT27)</f>
        <v>0</v>
      </c>
      <c r="CW27" s="386"/>
      <c r="CX27" s="25">
        <v>0</v>
      </c>
      <c r="CY27" s="25">
        <v>0</v>
      </c>
      <c r="CZ27" s="25">
        <v>0</v>
      </c>
      <c r="DA27" s="163">
        <v>0</v>
      </c>
      <c r="DB27" s="11">
        <f t="shared" ref="DB27:DB32" si="55">SUM(CX27:CZ27)</f>
        <v>0</v>
      </c>
      <c r="DC27" s="386"/>
      <c r="DD27" s="25">
        <v>0</v>
      </c>
      <c r="DE27" s="25">
        <v>0</v>
      </c>
      <c r="DF27" s="25">
        <v>0</v>
      </c>
      <c r="DG27" s="163">
        <v>0</v>
      </c>
      <c r="DH27" s="11">
        <f t="shared" ref="DH27:DH32" si="56">SUM(DD27:DF27)</f>
        <v>0</v>
      </c>
      <c r="DI27" s="386"/>
      <c r="DJ27" s="25">
        <v>0</v>
      </c>
      <c r="DK27" s="25">
        <v>0</v>
      </c>
      <c r="DL27" s="25">
        <v>0</v>
      </c>
      <c r="DM27" s="163">
        <v>0</v>
      </c>
      <c r="DN27" s="11">
        <f t="shared" ref="DN27:DN32" si="57">SUM(DJ27:DL27)</f>
        <v>0</v>
      </c>
      <c r="DO27" s="386"/>
      <c r="DP27" s="25">
        <v>0</v>
      </c>
      <c r="DQ27" s="25">
        <v>0</v>
      </c>
      <c r="DR27" s="25">
        <v>0</v>
      </c>
      <c r="DS27" s="163">
        <v>0</v>
      </c>
      <c r="DT27" s="11">
        <f t="shared" ref="DT27:DT32" si="58">SUM(DP27:DR27)</f>
        <v>0</v>
      </c>
    </row>
    <row r="28" spans="1:124" s="6" customFormat="1" x14ac:dyDescent="0.2">
      <c r="B28" s="6">
        <v>232.1</v>
      </c>
      <c r="C28" s="6" t="s">
        <v>207</v>
      </c>
      <c r="D28" s="38"/>
      <c r="E28" s="386"/>
      <c r="F28" s="25">
        <f>IF('HTGR Levers &amp; Variables'!D14,'HTGR Relationships'!$D$7*$F$8,0)</f>
        <v>0</v>
      </c>
      <c r="G28" s="25">
        <f>IF('HTGR Levers &amp; Variables'!D14,'HTGR Relationships'!$D$7*$G$8,0)</f>
        <v>0</v>
      </c>
      <c r="H28" s="25">
        <f>IF('HTGR Levers &amp; Variables'!D14,'HTGR Relationships'!$D$7*$H$8,0)</f>
        <v>0</v>
      </c>
      <c r="I28" s="163">
        <f>IF('HTGR Levers &amp; Variables'!D14,'HTGR Relationships'!$D$7*$I$8,0)</f>
        <v>0</v>
      </c>
      <c r="J28" s="11">
        <f t="shared" si="39"/>
        <v>0</v>
      </c>
      <c r="K28" s="386"/>
      <c r="L28" s="25">
        <f>IF('HTGR Levers &amp; Variables'!J14,'HTGR Relationships'!$D$7*$F$8,0)</f>
        <v>-200558518.1688588</v>
      </c>
      <c r="M28" s="25">
        <f>IF('HTGR Levers &amp; Variables'!J14,'HTGR Relationships'!$D$7*$G$8,0)</f>
        <v>0</v>
      </c>
      <c r="N28" s="25">
        <f>IF('HTGR Levers &amp; Variables'!J14,'HTGR Relationships'!$D$7*$H$8,0)</f>
        <v>-35849245.622594401</v>
      </c>
      <c r="O28" s="163">
        <f>IF('HTGR Levers &amp; Variables'!J14,'HTGR Relationships'!$D$7*$I$8,0)</f>
        <v>-672875.79537881212</v>
      </c>
      <c r="P28" s="11">
        <f t="shared" si="40"/>
        <v>-236407763.79145318</v>
      </c>
      <c r="Q28" s="386"/>
      <c r="R28" s="25">
        <f>IF('HTGR Levers &amp; Variables'!P14,'HTGR Relationships'!$D$7*$F$8,0)</f>
        <v>-200558518.1688588</v>
      </c>
      <c r="S28" s="25">
        <f>IF('HTGR Levers &amp; Variables'!P14,'HTGR Relationships'!$D$7*$G$8,0)</f>
        <v>0</v>
      </c>
      <c r="T28" s="25">
        <f>IF('HTGR Levers &amp; Variables'!P14,'HTGR Relationships'!$D$7*$H$8,0)</f>
        <v>-35849245.622594401</v>
      </c>
      <c r="U28" s="163">
        <f>IF('HTGR Levers &amp; Variables'!P14,'HTGR Relationships'!$D$7*$I$8,0)</f>
        <v>-672875.79537881212</v>
      </c>
      <c r="V28" s="11">
        <f t="shared" si="41"/>
        <v>-236407763.79145318</v>
      </c>
      <c r="W28" s="386"/>
      <c r="X28" s="25">
        <f>IF('HTGR Levers &amp; Variables'!V14,'HTGR Relationships'!$D$7*$F$8,0)</f>
        <v>-200558518.1688588</v>
      </c>
      <c r="Y28" s="25">
        <f>IF('HTGR Levers &amp; Variables'!V14,'HTGR Relationships'!$D$7*$G$8,0)</f>
        <v>0</v>
      </c>
      <c r="Z28" s="25">
        <f>IF('HTGR Levers &amp; Variables'!V14,'HTGR Relationships'!$D$7*$H$8,0)</f>
        <v>-35849245.622594401</v>
      </c>
      <c r="AA28" s="163">
        <f>IF('HTGR Levers &amp; Variables'!V14,'HTGR Relationships'!$D$7*$I$8,0)</f>
        <v>-672875.79537881212</v>
      </c>
      <c r="AB28" s="11">
        <f t="shared" si="42"/>
        <v>-236407763.79145318</v>
      </c>
      <c r="AC28" s="386"/>
      <c r="AD28" s="25">
        <f>IF('HTGR Levers &amp; Variables'!AB14,'HTGR Relationships'!$D$7*$F$8,0)</f>
        <v>-200558518.1688588</v>
      </c>
      <c r="AE28" s="25">
        <f>IF('HTGR Levers &amp; Variables'!AB14,'HTGR Relationships'!$D$7*$G$8,0)</f>
        <v>0</v>
      </c>
      <c r="AF28" s="25">
        <f>IF('HTGR Levers &amp; Variables'!AB14,'HTGR Relationships'!$D$7*$H$8,0)</f>
        <v>-35849245.622594401</v>
      </c>
      <c r="AG28" s="163">
        <f>IF('HTGR Levers &amp; Variables'!AB14,'HTGR Relationships'!$D$7*$I$8,0)</f>
        <v>-672875.79537881212</v>
      </c>
      <c r="AH28" s="11">
        <f t="shared" si="43"/>
        <v>-236407763.79145318</v>
      </c>
      <c r="AI28" s="386"/>
      <c r="AJ28" s="25">
        <f>IF('HTGR Levers &amp; Variables'!AH14,'HTGR Relationships'!$D$7*$F$8,0)</f>
        <v>-200558518.1688588</v>
      </c>
      <c r="AK28" s="25">
        <f>IF('HTGR Levers &amp; Variables'!AH14,'HTGR Relationships'!$D$7*$G$8,0)</f>
        <v>0</v>
      </c>
      <c r="AL28" s="25">
        <f>IF('HTGR Levers &amp; Variables'!AH14,'HTGR Relationships'!$D$7*$H$8,0)</f>
        <v>-35849245.622594401</v>
      </c>
      <c r="AM28" s="163">
        <f>IF('HTGR Levers &amp; Variables'!AH14,'HTGR Relationships'!$D$7*$I$8,0)</f>
        <v>-672875.79537881212</v>
      </c>
      <c r="AN28" s="11">
        <f t="shared" si="44"/>
        <v>-236407763.79145318</v>
      </c>
      <c r="AO28" s="386"/>
      <c r="AP28" s="25">
        <f>IF('HTGR Levers &amp; Variables'!AN14,'HTGR Relationships'!$D$7*$F$8,0)</f>
        <v>-200558518.1688588</v>
      </c>
      <c r="AQ28" s="25">
        <f>IF('HTGR Levers &amp; Variables'!AN14,'HTGR Relationships'!$D$7*$G$8,0)</f>
        <v>0</v>
      </c>
      <c r="AR28" s="25">
        <f>IF('HTGR Levers &amp; Variables'!AN14,'HTGR Relationships'!$D$7*$H$8,0)</f>
        <v>-35849245.622594401</v>
      </c>
      <c r="AS28" s="163">
        <f>IF('HTGR Levers &amp; Variables'!AN14,'HTGR Relationships'!$D$7*$I$8,0)</f>
        <v>-672875.79537881212</v>
      </c>
      <c r="AT28" s="11">
        <f t="shared" si="45"/>
        <v>-236407763.79145318</v>
      </c>
      <c r="AU28" s="386"/>
      <c r="AV28" s="25">
        <f>IF('HTGR Levers &amp; Variables'!AT14,'HTGR Relationships'!$D$7*$F$8,0)</f>
        <v>-200558518.1688588</v>
      </c>
      <c r="AW28" s="25">
        <f>IF('HTGR Levers &amp; Variables'!AT14,'HTGR Relationships'!$D$7*$G$8,0)</f>
        <v>0</v>
      </c>
      <c r="AX28" s="25">
        <f>IF('HTGR Levers &amp; Variables'!AT14,'HTGR Relationships'!$D$7*$H$8,0)</f>
        <v>-35849245.622594401</v>
      </c>
      <c r="AY28" s="163">
        <f>IF('HTGR Levers &amp; Variables'!AT14,'HTGR Relationships'!$D$7*$I$8,0)</f>
        <v>-672875.79537881212</v>
      </c>
      <c r="AZ28" s="11">
        <f t="shared" si="46"/>
        <v>-236407763.79145318</v>
      </c>
      <c r="BA28" s="386"/>
      <c r="BB28" s="25">
        <f>IF('HTGR Levers &amp; Variables'!AZ14,'HTGR Relationships'!$D$7*$F$8,0)</f>
        <v>-200558518.1688588</v>
      </c>
      <c r="BC28" s="25">
        <f>IF('HTGR Levers &amp; Variables'!AZ14,'HTGR Relationships'!$D$7*$G$8,0)</f>
        <v>0</v>
      </c>
      <c r="BD28" s="25">
        <f>IF('HTGR Levers &amp; Variables'!AZ14,'HTGR Relationships'!$D$7*$H$8,0)</f>
        <v>-35849245.622594401</v>
      </c>
      <c r="BE28" s="163">
        <f>IF('HTGR Levers &amp; Variables'!AZ14,'HTGR Relationships'!$D$7*$I$8,0)</f>
        <v>-672875.79537881212</v>
      </c>
      <c r="BF28" s="11">
        <f t="shared" si="47"/>
        <v>-236407763.79145318</v>
      </c>
      <c r="BG28" s="386"/>
      <c r="BH28" s="25">
        <f>IF('HTGR Levers &amp; Variables'!BF14,'HTGR Relationships'!$D$7*$F$8,0)</f>
        <v>-200558518.1688588</v>
      </c>
      <c r="BI28" s="25">
        <f>IF('HTGR Levers &amp; Variables'!BF14,'HTGR Relationships'!$D$7*$G$8,0)</f>
        <v>0</v>
      </c>
      <c r="BJ28" s="25">
        <f>IF('HTGR Levers &amp; Variables'!BF14,'HTGR Relationships'!$D$7*$H$8,0)</f>
        <v>-35849245.622594401</v>
      </c>
      <c r="BK28" s="163">
        <f>IF('HTGR Levers &amp; Variables'!BF14,'HTGR Relationships'!$D$7*$I$8,0)</f>
        <v>-672875.79537881212</v>
      </c>
      <c r="BL28" s="11">
        <f t="shared" si="48"/>
        <v>-236407763.79145318</v>
      </c>
      <c r="BM28" s="386"/>
      <c r="BN28" s="25">
        <f>IF('HTGR Levers &amp; Variables'!BL14,'HTGR Relationships'!$D$7*$F$8,0)</f>
        <v>-200558518.1688588</v>
      </c>
      <c r="BO28" s="25">
        <f>IF('HTGR Levers &amp; Variables'!BL14,'HTGR Relationships'!$D$7*$G$8,0)</f>
        <v>0</v>
      </c>
      <c r="BP28" s="25">
        <f>IF('HTGR Levers &amp; Variables'!BL14,'HTGR Relationships'!$D$7*$H$8,0)</f>
        <v>-35849245.622594401</v>
      </c>
      <c r="BQ28" s="163">
        <f>IF('HTGR Levers &amp; Variables'!BL14,'HTGR Relationships'!$D$7*$I$8,0)</f>
        <v>-672875.79537881212</v>
      </c>
      <c r="BR28" s="11">
        <f t="shared" si="49"/>
        <v>-236407763.79145318</v>
      </c>
      <c r="BS28" s="386"/>
      <c r="BT28" s="25">
        <f>IF('HTGR Levers &amp; Variables'!BR14,'HTGR Relationships'!$D$7*$F$8,0)</f>
        <v>-200558518.1688588</v>
      </c>
      <c r="BU28" s="25">
        <f>IF('HTGR Levers &amp; Variables'!BR14,'HTGR Relationships'!$D$7*$G$8,0)</f>
        <v>0</v>
      </c>
      <c r="BV28" s="25">
        <f>IF('HTGR Levers &amp; Variables'!BR14,'HTGR Relationships'!$D$7*$H$8,0)</f>
        <v>-35849245.622594401</v>
      </c>
      <c r="BW28" s="163">
        <f>IF('HTGR Levers &amp; Variables'!BR14,'HTGR Relationships'!$D$7*$I$8,0)</f>
        <v>-672875.79537881212</v>
      </c>
      <c r="BX28" s="11">
        <f t="shared" si="50"/>
        <v>-236407763.79145318</v>
      </c>
      <c r="BY28" s="386"/>
      <c r="BZ28" s="25">
        <f>IF('HTGR Levers &amp; Variables'!BX14,'HTGR Relationships'!$D$7*$F$8,0)</f>
        <v>-200558518.1688588</v>
      </c>
      <c r="CA28" s="25">
        <f>IF('HTGR Levers &amp; Variables'!BX14,'HTGR Relationships'!$D$7*$G$8,0)</f>
        <v>0</v>
      </c>
      <c r="CB28" s="25">
        <f>IF('HTGR Levers &amp; Variables'!BX14,'HTGR Relationships'!$D$7*$H$8,0)</f>
        <v>-35849245.622594401</v>
      </c>
      <c r="CC28" s="163">
        <f>IF('HTGR Levers &amp; Variables'!BX14,'HTGR Relationships'!$D$7*$I$8,0)</f>
        <v>-672875.79537881212</v>
      </c>
      <c r="CD28" s="11">
        <f t="shared" si="51"/>
        <v>-236407763.79145318</v>
      </c>
      <c r="CE28" s="386"/>
      <c r="CF28" s="25">
        <f>IF('HTGR Levers &amp; Variables'!CD14,'HTGR Relationships'!$D$7*$F$8,0)</f>
        <v>-200558518.1688588</v>
      </c>
      <c r="CG28" s="25">
        <f>IF('HTGR Levers &amp; Variables'!CD14,'HTGR Relationships'!$D$7*$G$8,0)</f>
        <v>0</v>
      </c>
      <c r="CH28" s="25">
        <f>IF('HTGR Levers &amp; Variables'!CD14,'HTGR Relationships'!$D$7*$H$8,0)</f>
        <v>-35849245.622594401</v>
      </c>
      <c r="CI28" s="163">
        <f>IF('HTGR Levers &amp; Variables'!CD14,'HTGR Relationships'!$D$7*$I$8,0)</f>
        <v>-672875.79537881212</v>
      </c>
      <c r="CJ28" s="11">
        <f t="shared" si="52"/>
        <v>-236407763.79145318</v>
      </c>
      <c r="CK28" s="386"/>
      <c r="CL28" s="25">
        <f>IF('HTGR Levers &amp; Variables'!CJ14,'HTGR Relationships'!$D$7*$F$8,0)</f>
        <v>-200558518.1688588</v>
      </c>
      <c r="CM28" s="25">
        <f>IF('HTGR Levers &amp; Variables'!CJ14,'HTGR Relationships'!$D$7*$G$8,0)</f>
        <v>0</v>
      </c>
      <c r="CN28" s="25">
        <f>IF('HTGR Levers &amp; Variables'!CJ14,'HTGR Relationships'!$D$7*$H$8,0)</f>
        <v>-35849245.622594401</v>
      </c>
      <c r="CO28" s="163">
        <f>IF('HTGR Levers &amp; Variables'!CJ14,'HTGR Relationships'!$D$7*$I$8,0)</f>
        <v>-672875.79537881212</v>
      </c>
      <c r="CP28" s="11">
        <f t="shared" si="53"/>
        <v>-236407763.79145318</v>
      </c>
      <c r="CQ28" s="386"/>
      <c r="CR28" s="25">
        <f>IF('HTGR Levers &amp; Variables'!CP14,'HTGR Relationships'!$D$7*$F$8,0)</f>
        <v>-200558518.1688588</v>
      </c>
      <c r="CS28" s="25">
        <f>IF('HTGR Levers &amp; Variables'!CP14,'HTGR Relationships'!$D$7*$G$8,0)</f>
        <v>0</v>
      </c>
      <c r="CT28" s="25">
        <f>IF('HTGR Levers &amp; Variables'!CP14,'HTGR Relationships'!$D$7*$H$8,0)</f>
        <v>-35849245.622594401</v>
      </c>
      <c r="CU28" s="163">
        <f>IF('HTGR Levers &amp; Variables'!CP14,'HTGR Relationships'!$D$7*$I$8,0)</f>
        <v>-672875.79537881212</v>
      </c>
      <c r="CV28" s="11">
        <f t="shared" si="54"/>
        <v>-236407763.79145318</v>
      </c>
      <c r="CW28" s="386"/>
      <c r="CX28" s="25">
        <f>IF('HTGR Levers &amp; Variables'!CV14,'HTGR Relationships'!$D$7*$F$8,0)</f>
        <v>-200558518.1688588</v>
      </c>
      <c r="CY28" s="25">
        <f>IF('HTGR Levers &amp; Variables'!CV14,'HTGR Relationships'!$D$7*$G$8,0)</f>
        <v>0</v>
      </c>
      <c r="CZ28" s="25">
        <f>IF('HTGR Levers &amp; Variables'!CV14,'HTGR Relationships'!$D$7*$H$8,0)</f>
        <v>-35849245.622594401</v>
      </c>
      <c r="DA28" s="163">
        <f>IF('HTGR Levers &amp; Variables'!CV14,'HTGR Relationships'!$D$7*$I$8,0)</f>
        <v>-672875.79537881212</v>
      </c>
      <c r="DB28" s="11">
        <f t="shared" si="55"/>
        <v>-236407763.79145318</v>
      </c>
      <c r="DC28" s="386"/>
      <c r="DD28" s="25">
        <f>IF('HTGR Levers &amp; Variables'!DB14,'HTGR Relationships'!$D$7*$F$8,0)</f>
        <v>-200558518.1688588</v>
      </c>
      <c r="DE28" s="25">
        <f>IF('HTGR Levers &amp; Variables'!DB14,'HTGR Relationships'!$D$7*$G$8,0)</f>
        <v>0</v>
      </c>
      <c r="DF28" s="25">
        <f>IF('HTGR Levers &amp; Variables'!DB14,'HTGR Relationships'!$D$7*$H$8,0)</f>
        <v>-35849245.622594401</v>
      </c>
      <c r="DG28" s="163">
        <f>IF('HTGR Levers &amp; Variables'!DB14,'HTGR Relationships'!$D$7*$I$8,0)</f>
        <v>-672875.79537881212</v>
      </c>
      <c r="DH28" s="11">
        <f t="shared" si="56"/>
        <v>-236407763.79145318</v>
      </c>
      <c r="DI28" s="386"/>
      <c r="DJ28" s="25">
        <f>IF('HTGR Levers &amp; Variables'!DH14,'HTGR Relationships'!$D$7*$F$8,0)</f>
        <v>-200558518.1688588</v>
      </c>
      <c r="DK28" s="25">
        <f>IF('HTGR Levers &amp; Variables'!DH14,'HTGR Relationships'!$D$7*$G$8,0)</f>
        <v>0</v>
      </c>
      <c r="DL28" s="25">
        <f>IF('HTGR Levers &amp; Variables'!DH14,'HTGR Relationships'!$D$7*$H$8,0)</f>
        <v>-35849245.622594401</v>
      </c>
      <c r="DM28" s="163">
        <f>IF('HTGR Levers &amp; Variables'!DH14,'HTGR Relationships'!$D$7*$I$8,0)</f>
        <v>-672875.79537881212</v>
      </c>
      <c r="DN28" s="11">
        <f t="shared" si="57"/>
        <v>-236407763.79145318</v>
      </c>
      <c r="DO28" s="386"/>
      <c r="DP28" s="25">
        <f>IF('HTGR Levers &amp; Variables'!DN14,'HTGR Relationships'!$D$7*$F$8,0)</f>
        <v>-200558518.1688588</v>
      </c>
      <c r="DQ28" s="25">
        <f>IF('HTGR Levers &amp; Variables'!DN14,'HTGR Relationships'!$D$7*$G$8,0)</f>
        <v>0</v>
      </c>
      <c r="DR28" s="25">
        <f>IF('HTGR Levers &amp; Variables'!DN14,'HTGR Relationships'!$D$7*$H$8,0)</f>
        <v>-35849245.622594401</v>
      </c>
      <c r="DS28" s="163">
        <f>IF('HTGR Levers &amp; Variables'!DN14,'HTGR Relationships'!$D$7*$I$8,0)</f>
        <v>-672875.79537881212</v>
      </c>
      <c r="DT28" s="11">
        <f t="shared" si="58"/>
        <v>-236407763.79145318</v>
      </c>
    </row>
    <row r="29" spans="1:124" s="6" customFormat="1" x14ac:dyDescent="0.2">
      <c r="B29" s="6">
        <v>233</v>
      </c>
      <c r="C29" s="6" t="s">
        <v>208</v>
      </c>
      <c r="D29" s="38"/>
      <c r="E29" s="386"/>
      <c r="F29" s="25">
        <v>0</v>
      </c>
      <c r="G29" s="25">
        <v>0</v>
      </c>
      <c r="H29" s="25">
        <v>0</v>
      </c>
      <c r="I29" s="48">
        <v>0</v>
      </c>
      <c r="J29" s="11">
        <f t="shared" si="39"/>
        <v>0</v>
      </c>
      <c r="K29" s="386"/>
      <c r="L29" s="25">
        <v>0</v>
      </c>
      <c r="M29" s="25">
        <v>0</v>
      </c>
      <c r="N29" s="25">
        <v>0</v>
      </c>
      <c r="O29" s="48">
        <v>0</v>
      </c>
      <c r="P29" s="11">
        <f t="shared" si="40"/>
        <v>0</v>
      </c>
      <c r="Q29" s="386"/>
      <c r="R29" s="25">
        <v>0</v>
      </c>
      <c r="S29" s="25">
        <v>0</v>
      </c>
      <c r="T29" s="25">
        <v>0</v>
      </c>
      <c r="U29" s="48">
        <v>0</v>
      </c>
      <c r="V29" s="11">
        <f t="shared" si="41"/>
        <v>0</v>
      </c>
      <c r="W29" s="386"/>
      <c r="X29" s="25">
        <v>0</v>
      </c>
      <c r="Y29" s="25">
        <v>0</v>
      </c>
      <c r="Z29" s="25">
        <v>0</v>
      </c>
      <c r="AA29" s="48">
        <v>0</v>
      </c>
      <c r="AB29" s="11">
        <f t="shared" si="42"/>
        <v>0</v>
      </c>
      <c r="AC29" s="386"/>
      <c r="AD29" s="25">
        <v>0</v>
      </c>
      <c r="AE29" s="25">
        <v>0</v>
      </c>
      <c r="AF29" s="25">
        <v>0</v>
      </c>
      <c r="AG29" s="48">
        <v>0</v>
      </c>
      <c r="AH29" s="11">
        <f t="shared" si="43"/>
        <v>0</v>
      </c>
      <c r="AI29" s="386"/>
      <c r="AJ29" s="25">
        <v>0</v>
      </c>
      <c r="AK29" s="25">
        <v>0</v>
      </c>
      <c r="AL29" s="25">
        <v>0</v>
      </c>
      <c r="AM29" s="48">
        <v>0</v>
      </c>
      <c r="AN29" s="11">
        <f t="shared" si="44"/>
        <v>0</v>
      </c>
      <c r="AO29" s="386"/>
      <c r="AP29" s="25">
        <v>0</v>
      </c>
      <c r="AQ29" s="25">
        <v>0</v>
      </c>
      <c r="AR29" s="25">
        <v>0</v>
      </c>
      <c r="AS29" s="48">
        <v>0</v>
      </c>
      <c r="AT29" s="11">
        <f t="shared" si="45"/>
        <v>0</v>
      </c>
      <c r="AU29" s="386"/>
      <c r="AV29" s="25">
        <v>0</v>
      </c>
      <c r="AW29" s="25">
        <v>0</v>
      </c>
      <c r="AX29" s="25">
        <v>0</v>
      </c>
      <c r="AY29" s="48">
        <v>0</v>
      </c>
      <c r="AZ29" s="11">
        <f t="shared" si="46"/>
        <v>0</v>
      </c>
      <c r="BA29" s="386"/>
      <c r="BB29" s="25">
        <v>0</v>
      </c>
      <c r="BC29" s="25">
        <v>0</v>
      </c>
      <c r="BD29" s="25">
        <v>0</v>
      </c>
      <c r="BE29" s="48">
        <v>0</v>
      </c>
      <c r="BF29" s="11">
        <f t="shared" si="47"/>
        <v>0</v>
      </c>
      <c r="BG29" s="386"/>
      <c r="BH29" s="25">
        <v>0</v>
      </c>
      <c r="BI29" s="25">
        <v>0</v>
      </c>
      <c r="BJ29" s="25">
        <v>0</v>
      </c>
      <c r="BK29" s="48">
        <v>0</v>
      </c>
      <c r="BL29" s="11">
        <f t="shared" si="48"/>
        <v>0</v>
      </c>
      <c r="BM29" s="386"/>
      <c r="BN29" s="25">
        <v>0</v>
      </c>
      <c r="BO29" s="25">
        <v>0</v>
      </c>
      <c r="BP29" s="25">
        <v>0</v>
      </c>
      <c r="BQ29" s="48">
        <v>0</v>
      </c>
      <c r="BR29" s="11">
        <f t="shared" si="49"/>
        <v>0</v>
      </c>
      <c r="BS29" s="386"/>
      <c r="BT29" s="25">
        <v>0</v>
      </c>
      <c r="BU29" s="25">
        <v>0</v>
      </c>
      <c r="BV29" s="25">
        <v>0</v>
      </c>
      <c r="BW29" s="48">
        <v>0</v>
      </c>
      <c r="BX29" s="11">
        <f t="shared" si="50"/>
        <v>0</v>
      </c>
      <c r="BY29" s="386"/>
      <c r="BZ29" s="25">
        <v>0</v>
      </c>
      <c r="CA29" s="25">
        <v>0</v>
      </c>
      <c r="CB29" s="25">
        <v>0</v>
      </c>
      <c r="CC29" s="48">
        <v>0</v>
      </c>
      <c r="CD29" s="11">
        <f t="shared" si="51"/>
        <v>0</v>
      </c>
      <c r="CE29" s="386"/>
      <c r="CF29" s="25">
        <v>0</v>
      </c>
      <c r="CG29" s="25">
        <v>0</v>
      </c>
      <c r="CH29" s="25">
        <v>0</v>
      </c>
      <c r="CI29" s="48">
        <v>0</v>
      </c>
      <c r="CJ29" s="11">
        <f t="shared" si="52"/>
        <v>0</v>
      </c>
      <c r="CK29" s="386"/>
      <c r="CL29" s="25">
        <v>0</v>
      </c>
      <c r="CM29" s="25">
        <v>0</v>
      </c>
      <c r="CN29" s="25">
        <v>0</v>
      </c>
      <c r="CO29" s="48">
        <v>0</v>
      </c>
      <c r="CP29" s="11">
        <f t="shared" si="53"/>
        <v>0</v>
      </c>
      <c r="CQ29" s="386"/>
      <c r="CR29" s="25">
        <v>0</v>
      </c>
      <c r="CS29" s="25">
        <v>0</v>
      </c>
      <c r="CT29" s="25">
        <v>0</v>
      </c>
      <c r="CU29" s="48">
        <v>0</v>
      </c>
      <c r="CV29" s="11">
        <f t="shared" si="54"/>
        <v>0</v>
      </c>
      <c r="CW29" s="386"/>
      <c r="CX29" s="25">
        <v>0</v>
      </c>
      <c r="CY29" s="25">
        <v>0</v>
      </c>
      <c r="CZ29" s="25">
        <v>0</v>
      </c>
      <c r="DA29" s="48">
        <v>0</v>
      </c>
      <c r="DB29" s="11">
        <f t="shared" si="55"/>
        <v>0</v>
      </c>
      <c r="DC29" s="386"/>
      <c r="DD29" s="25">
        <v>0</v>
      </c>
      <c r="DE29" s="25">
        <v>0</v>
      </c>
      <c r="DF29" s="25">
        <v>0</v>
      </c>
      <c r="DG29" s="48">
        <v>0</v>
      </c>
      <c r="DH29" s="11">
        <f t="shared" si="56"/>
        <v>0</v>
      </c>
      <c r="DI29" s="386"/>
      <c r="DJ29" s="25">
        <v>0</v>
      </c>
      <c r="DK29" s="25">
        <v>0</v>
      </c>
      <c r="DL29" s="25">
        <v>0</v>
      </c>
      <c r="DM29" s="48">
        <v>0</v>
      </c>
      <c r="DN29" s="11">
        <f t="shared" si="57"/>
        <v>0</v>
      </c>
      <c r="DO29" s="386"/>
      <c r="DP29" s="25">
        <v>0</v>
      </c>
      <c r="DQ29" s="25">
        <v>0</v>
      </c>
      <c r="DR29" s="25">
        <v>0</v>
      </c>
      <c r="DS29" s="48">
        <v>0</v>
      </c>
      <c r="DT29" s="11">
        <f t="shared" si="58"/>
        <v>0</v>
      </c>
    </row>
    <row r="30" spans="1:124" s="6" customFormat="1" x14ac:dyDescent="0.2">
      <c r="B30" s="6">
        <v>24</v>
      </c>
      <c r="C30" s="6" t="s">
        <v>209</v>
      </c>
      <c r="D30" s="38"/>
      <c r="E30" s="386"/>
      <c r="F30" s="25">
        <v>0</v>
      </c>
      <c r="G30" s="25">
        <v>0</v>
      </c>
      <c r="H30" s="25">
        <v>0</v>
      </c>
      <c r="I30" s="48">
        <v>0</v>
      </c>
      <c r="J30" s="11">
        <f t="shared" si="39"/>
        <v>0</v>
      </c>
      <c r="K30" s="386"/>
      <c r="L30" s="25">
        <v>0</v>
      </c>
      <c r="M30" s="25">
        <v>0</v>
      </c>
      <c r="N30" s="25">
        <v>0</v>
      </c>
      <c r="O30" s="48">
        <v>0</v>
      </c>
      <c r="P30" s="11">
        <f t="shared" si="40"/>
        <v>0</v>
      </c>
      <c r="Q30" s="386"/>
      <c r="R30" s="25">
        <v>0</v>
      </c>
      <c r="S30" s="25">
        <v>0</v>
      </c>
      <c r="T30" s="25">
        <v>0</v>
      </c>
      <c r="U30" s="48">
        <v>0</v>
      </c>
      <c r="V30" s="11">
        <f t="shared" si="41"/>
        <v>0</v>
      </c>
      <c r="W30" s="386"/>
      <c r="X30" s="25">
        <v>0</v>
      </c>
      <c r="Y30" s="25">
        <v>0</v>
      </c>
      <c r="Z30" s="25">
        <v>0</v>
      </c>
      <c r="AA30" s="48">
        <v>0</v>
      </c>
      <c r="AB30" s="11">
        <f t="shared" si="42"/>
        <v>0</v>
      </c>
      <c r="AC30" s="386"/>
      <c r="AD30" s="25">
        <v>0</v>
      </c>
      <c r="AE30" s="25">
        <v>0</v>
      </c>
      <c r="AF30" s="25">
        <v>0</v>
      </c>
      <c r="AG30" s="48">
        <v>0</v>
      </c>
      <c r="AH30" s="11">
        <f t="shared" si="43"/>
        <v>0</v>
      </c>
      <c r="AI30" s="386"/>
      <c r="AJ30" s="25">
        <v>0</v>
      </c>
      <c r="AK30" s="25">
        <v>0</v>
      </c>
      <c r="AL30" s="25">
        <v>0</v>
      </c>
      <c r="AM30" s="48">
        <v>0</v>
      </c>
      <c r="AN30" s="11">
        <f t="shared" si="44"/>
        <v>0</v>
      </c>
      <c r="AO30" s="386"/>
      <c r="AP30" s="25">
        <v>0</v>
      </c>
      <c r="AQ30" s="25">
        <v>0</v>
      </c>
      <c r="AR30" s="25">
        <v>0</v>
      </c>
      <c r="AS30" s="48">
        <v>0</v>
      </c>
      <c r="AT30" s="11">
        <f t="shared" si="45"/>
        <v>0</v>
      </c>
      <c r="AU30" s="386"/>
      <c r="AV30" s="25">
        <v>0</v>
      </c>
      <c r="AW30" s="25">
        <v>0</v>
      </c>
      <c r="AX30" s="25">
        <v>0</v>
      </c>
      <c r="AY30" s="48">
        <v>0</v>
      </c>
      <c r="AZ30" s="11">
        <f t="shared" si="46"/>
        <v>0</v>
      </c>
      <c r="BA30" s="386"/>
      <c r="BB30" s="25">
        <v>0</v>
      </c>
      <c r="BC30" s="25">
        <v>0</v>
      </c>
      <c r="BD30" s="25">
        <v>0</v>
      </c>
      <c r="BE30" s="48">
        <v>0</v>
      </c>
      <c r="BF30" s="11">
        <f t="shared" si="47"/>
        <v>0</v>
      </c>
      <c r="BG30" s="386"/>
      <c r="BH30" s="25">
        <v>0</v>
      </c>
      <c r="BI30" s="25">
        <v>0</v>
      </c>
      <c r="BJ30" s="25">
        <v>0</v>
      </c>
      <c r="BK30" s="48">
        <v>0</v>
      </c>
      <c r="BL30" s="11">
        <f t="shared" si="48"/>
        <v>0</v>
      </c>
      <c r="BM30" s="386"/>
      <c r="BN30" s="25">
        <v>0</v>
      </c>
      <c r="BO30" s="25">
        <v>0</v>
      </c>
      <c r="BP30" s="25">
        <v>0</v>
      </c>
      <c r="BQ30" s="48">
        <v>0</v>
      </c>
      <c r="BR30" s="11">
        <f t="shared" si="49"/>
        <v>0</v>
      </c>
      <c r="BS30" s="386"/>
      <c r="BT30" s="25">
        <v>0</v>
      </c>
      <c r="BU30" s="25">
        <v>0</v>
      </c>
      <c r="BV30" s="25">
        <v>0</v>
      </c>
      <c r="BW30" s="48">
        <v>0</v>
      </c>
      <c r="BX30" s="11">
        <f t="shared" si="50"/>
        <v>0</v>
      </c>
      <c r="BY30" s="386"/>
      <c r="BZ30" s="25">
        <v>0</v>
      </c>
      <c r="CA30" s="25">
        <v>0</v>
      </c>
      <c r="CB30" s="25">
        <v>0</v>
      </c>
      <c r="CC30" s="48">
        <v>0</v>
      </c>
      <c r="CD30" s="11">
        <f t="shared" si="51"/>
        <v>0</v>
      </c>
      <c r="CE30" s="386"/>
      <c r="CF30" s="25">
        <v>0</v>
      </c>
      <c r="CG30" s="25">
        <v>0</v>
      </c>
      <c r="CH30" s="25">
        <v>0</v>
      </c>
      <c r="CI30" s="48">
        <v>0</v>
      </c>
      <c r="CJ30" s="11">
        <f t="shared" si="52"/>
        <v>0</v>
      </c>
      <c r="CK30" s="386"/>
      <c r="CL30" s="25">
        <v>0</v>
      </c>
      <c r="CM30" s="25">
        <v>0</v>
      </c>
      <c r="CN30" s="25">
        <v>0</v>
      </c>
      <c r="CO30" s="48">
        <v>0</v>
      </c>
      <c r="CP30" s="11">
        <f t="shared" si="53"/>
        <v>0</v>
      </c>
      <c r="CQ30" s="386"/>
      <c r="CR30" s="25">
        <v>0</v>
      </c>
      <c r="CS30" s="25">
        <v>0</v>
      </c>
      <c r="CT30" s="25">
        <v>0</v>
      </c>
      <c r="CU30" s="48">
        <v>0</v>
      </c>
      <c r="CV30" s="11">
        <f t="shared" si="54"/>
        <v>0</v>
      </c>
      <c r="CW30" s="386"/>
      <c r="CX30" s="25">
        <v>0</v>
      </c>
      <c r="CY30" s="25">
        <v>0</v>
      </c>
      <c r="CZ30" s="25">
        <v>0</v>
      </c>
      <c r="DA30" s="48">
        <v>0</v>
      </c>
      <c r="DB30" s="11">
        <f t="shared" si="55"/>
        <v>0</v>
      </c>
      <c r="DC30" s="386"/>
      <c r="DD30" s="25">
        <v>0</v>
      </c>
      <c r="DE30" s="25">
        <v>0</v>
      </c>
      <c r="DF30" s="25">
        <v>0</v>
      </c>
      <c r="DG30" s="48">
        <v>0</v>
      </c>
      <c r="DH30" s="11">
        <f t="shared" si="56"/>
        <v>0</v>
      </c>
      <c r="DI30" s="386"/>
      <c r="DJ30" s="25">
        <v>0</v>
      </c>
      <c r="DK30" s="25">
        <v>0</v>
      </c>
      <c r="DL30" s="25">
        <v>0</v>
      </c>
      <c r="DM30" s="48">
        <v>0</v>
      </c>
      <c r="DN30" s="11">
        <f t="shared" si="57"/>
        <v>0</v>
      </c>
      <c r="DO30" s="386"/>
      <c r="DP30" s="25">
        <v>0</v>
      </c>
      <c r="DQ30" s="25">
        <v>0</v>
      </c>
      <c r="DR30" s="25">
        <v>0</v>
      </c>
      <c r="DS30" s="48">
        <v>0</v>
      </c>
      <c r="DT30" s="11">
        <f t="shared" si="58"/>
        <v>0</v>
      </c>
    </row>
    <row r="31" spans="1:124" s="6" customFormat="1" x14ac:dyDescent="0.2">
      <c r="B31" s="6">
        <v>25</v>
      </c>
      <c r="C31" s="6" t="s">
        <v>210</v>
      </c>
      <c r="D31" s="38"/>
      <c r="E31" s="386"/>
      <c r="F31" s="25">
        <v>0</v>
      </c>
      <c r="G31" s="25">
        <v>0</v>
      </c>
      <c r="H31" s="25">
        <v>0</v>
      </c>
      <c r="I31" s="48">
        <v>0</v>
      </c>
      <c r="J31" s="11">
        <f t="shared" si="39"/>
        <v>0</v>
      </c>
      <c r="K31" s="386"/>
      <c r="L31" s="25">
        <v>0</v>
      </c>
      <c r="M31" s="25">
        <v>0</v>
      </c>
      <c r="N31" s="25">
        <v>0</v>
      </c>
      <c r="O31" s="48">
        <v>0</v>
      </c>
      <c r="P31" s="11">
        <f t="shared" si="40"/>
        <v>0</v>
      </c>
      <c r="Q31" s="386"/>
      <c r="R31" s="25">
        <v>0</v>
      </c>
      <c r="S31" s="25">
        <v>0</v>
      </c>
      <c r="T31" s="25">
        <v>0</v>
      </c>
      <c r="U31" s="48">
        <v>0</v>
      </c>
      <c r="V31" s="11">
        <f t="shared" si="41"/>
        <v>0</v>
      </c>
      <c r="W31" s="386"/>
      <c r="X31" s="25">
        <v>0</v>
      </c>
      <c r="Y31" s="25">
        <v>0</v>
      </c>
      <c r="Z31" s="25">
        <v>0</v>
      </c>
      <c r="AA31" s="48">
        <v>0</v>
      </c>
      <c r="AB31" s="11">
        <f t="shared" si="42"/>
        <v>0</v>
      </c>
      <c r="AC31" s="386"/>
      <c r="AD31" s="25">
        <v>0</v>
      </c>
      <c r="AE31" s="25">
        <v>0</v>
      </c>
      <c r="AF31" s="25">
        <v>0</v>
      </c>
      <c r="AG31" s="48">
        <v>0</v>
      </c>
      <c r="AH31" s="11">
        <f t="shared" si="43"/>
        <v>0</v>
      </c>
      <c r="AI31" s="386"/>
      <c r="AJ31" s="25">
        <v>0</v>
      </c>
      <c r="AK31" s="25">
        <v>0</v>
      </c>
      <c r="AL31" s="25">
        <v>0</v>
      </c>
      <c r="AM31" s="48">
        <v>0</v>
      </c>
      <c r="AN31" s="11">
        <f t="shared" si="44"/>
        <v>0</v>
      </c>
      <c r="AO31" s="386"/>
      <c r="AP31" s="25">
        <v>0</v>
      </c>
      <c r="AQ31" s="25">
        <v>0</v>
      </c>
      <c r="AR31" s="25">
        <v>0</v>
      </c>
      <c r="AS31" s="48">
        <v>0</v>
      </c>
      <c r="AT31" s="11">
        <f t="shared" si="45"/>
        <v>0</v>
      </c>
      <c r="AU31" s="386"/>
      <c r="AV31" s="25">
        <v>0</v>
      </c>
      <c r="AW31" s="25">
        <v>0</v>
      </c>
      <c r="AX31" s="25">
        <v>0</v>
      </c>
      <c r="AY31" s="48">
        <v>0</v>
      </c>
      <c r="AZ31" s="11">
        <f t="shared" si="46"/>
        <v>0</v>
      </c>
      <c r="BA31" s="386"/>
      <c r="BB31" s="25">
        <v>0</v>
      </c>
      <c r="BC31" s="25">
        <v>0</v>
      </c>
      <c r="BD31" s="25">
        <v>0</v>
      </c>
      <c r="BE31" s="48">
        <v>0</v>
      </c>
      <c r="BF31" s="11">
        <f t="shared" si="47"/>
        <v>0</v>
      </c>
      <c r="BG31" s="386"/>
      <c r="BH31" s="25">
        <v>0</v>
      </c>
      <c r="BI31" s="25">
        <v>0</v>
      </c>
      <c r="BJ31" s="25">
        <v>0</v>
      </c>
      <c r="BK31" s="48">
        <v>0</v>
      </c>
      <c r="BL31" s="11">
        <f t="shared" si="48"/>
        <v>0</v>
      </c>
      <c r="BM31" s="386"/>
      <c r="BN31" s="25">
        <v>0</v>
      </c>
      <c r="BO31" s="25">
        <v>0</v>
      </c>
      <c r="BP31" s="25">
        <v>0</v>
      </c>
      <c r="BQ31" s="48">
        <v>0</v>
      </c>
      <c r="BR31" s="11">
        <f t="shared" si="49"/>
        <v>0</v>
      </c>
      <c r="BS31" s="386"/>
      <c r="BT31" s="25">
        <v>0</v>
      </c>
      <c r="BU31" s="25">
        <v>0</v>
      </c>
      <c r="BV31" s="25">
        <v>0</v>
      </c>
      <c r="BW31" s="48">
        <v>0</v>
      </c>
      <c r="BX31" s="11">
        <f t="shared" si="50"/>
        <v>0</v>
      </c>
      <c r="BY31" s="386"/>
      <c r="BZ31" s="25">
        <v>0</v>
      </c>
      <c r="CA31" s="25">
        <v>0</v>
      </c>
      <c r="CB31" s="25">
        <v>0</v>
      </c>
      <c r="CC31" s="48">
        <v>0</v>
      </c>
      <c r="CD31" s="11">
        <f t="shared" si="51"/>
        <v>0</v>
      </c>
      <c r="CE31" s="386"/>
      <c r="CF31" s="25">
        <v>0</v>
      </c>
      <c r="CG31" s="25">
        <v>0</v>
      </c>
      <c r="CH31" s="25">
        <v>0</v>
      </c>
      <c r="CI31" s="48">
        <v>0</v>
      </c>
      <c r="CJ31" s="11">
        <f t="shared" si="52"/>
        <v>0</v>
      </c>
      <c r="CK31" s="386"/>
      <c r="CL31" s="25">
        <v>0</v>
      </c>
      <c r="CM31" s="25">
        <v>0</v>
      </c>
      <c r="CN31" s="25">
        <v>0</v>
      </c>
      <c r="CO31" s="48">
        <v>0</v>
      </c>
      <c r="CP31" s="11">
        <f t="shared" si="53"/>
        <v>0</v>
      </c>
      <c r="CQ31" s="386"/>
      <c r="CR31" s="25">
        <v>0</v>
      </c>
      <c r="CS31" s="25">
        <v>0</v>
      </c>
      <c r="CT31" s="25">
        <v>0</v>
      </c>
      <c r="CU31" s="48">
        <v>0</v>
      </c>
      <c r="CV31" s="11">
        <f t="shared" si="54"/>
        <v>0</v>
      </c>
      <c r="CW31" s="386"/>
      <c r="CX31" s="25">
        <v>0</v>
      </c>
      <c r="CY31" s="25">
        <v>0</v>
      </c>
      <c r="CZ31" s="25">
        <v>0</v>
      </c>
      <c r="DA31" s="48">
        <v>0</v>
      </c>
      <c r="DB31" s="11">
        <f t="shared" si="55"/>
        <v>0</v>
      </c>
      <c r="DC31" s="386"/>
      <c r="DD31" s="25">
        <v>0</v>
      </c>
      <c r="DE31" s="25">
        <v>0</v>
      </c>
      <c r="DF31" s="25">
        <v>0</v>
      </c>
      <c r="DG31" s="48">
        <v>0</v>
      </c>
      <c r="DH31" s="11">
        <f t="shared" si="56"/>
        <v>0</v>
      </c>
      <c r="DI31" s="386"/>
      <c r="DJ31" s="25">
        <v>0</v>
      </c>
      <c r="DK31" s="25">
        <v>0</v>
      </c>
      <c r="DL31" s="25">
        <v>0</v>
      </c>
      <c r="DM31" s="48">
        <v>0</v>
      </c>
      <c r="DN31" s="11">
        <f t="shared" si="57"/>
        <v>0</v>
      </c>
      <c r="DO31" s="386"/>
      <c r="DP31" s="25">
        <v>0</v>
      </c>
      <c r="DQ31" s="25">
        <v>0</v>
      </c>
      <c r="DR31" s="25">
        <v>0</v>
      </c>
      <c r="DS31" s="48">
        <v>0</v>
      </c>
      <c r="DT31" s="11">
        <f t="shared" si="58"/>
        <v>0</v>
      </c>
    </row>
    <row r="32" spans="1:124" s="6" customFormat="1" x14ac:dyDescent="0.2">
      <c r="B32" s="6">
        <v>26</v>
      </c>
      <c r="C32" s="6" t="s">
        <v>211</v>
      </c>
      <c r="D32" s="36"/>
      <c r="E32" s="386"/>
      <c r="F32" s="25">
        <v>0</v>
      </c>
      <c r="G32" s="25">
        <v>0</v>
      </c>
      <c r="H32" s="25">
        <v>0</v>
      </c>
      <c r="I32" s="48">
        <v>0</v>
      </c>
      <c r="J32" s="11">
        <f t="shared" si="39"/>
        <v>0</v>
      </c>
      <c r="K32" s="386"/>
      <c r="L32" s="25">
        <v>0</v>
      </c>
      <c r="M32" s="25">
        <v>0</v>
      </c>
      <c r="N32" s="25">
        <v>0</v>
      </c>
      <c r="O32" s="48">
        <v>0</v>
      </c>
      <c r="P32" s="11">
        <f t="shared" si="40"/>
        <v>0</v>
      </c>
      <c r="Q32" s="386"/>
      <c r="R32" s="25">
        <v>0</v>
      </c>
      <c r="S32" s="25">
        <v>0</v>
      </c>
      <c r="T32" s="25">
        <v>0</v>
      </c>
      <c r="U32" s="48">
        <v>0</v>
      </c>
      <c r="V32" s="11">
        <f t="shared" si="41"/>
        <v>0</v>
      </c>
      <c r="W32" s="386"/>
      <c r="X32" s="25">
        <v>0</v>
      </c>
      <c r="Y32" s="25">
        <v>0</v>
      </c>
      <c r="Z32" s="25">
        <v>0</v>
      </c>
      <c r="AA32" s="48">
        <v>0</v>
      </c>
      <c r="AB32" s="11">
        <f t="shared" si="42"/>
        <v>0</v>
      </c>
      <c r="AC32" s="386"/>
      <c r="AD32" s="25">
        <v>0</v>
      </c>
      <c r="AE32" s="25">
        <v>0</v>
      </c>
      <c r="AF32" s="25">
        <v>0</v>
      </c>
      <c r="AG32" s="48">
        <v>0</v>
      </c>
      <c r="AH32" s="11">
        <f t="shared" si="43"/>
        <v>0</v>
      </c>
      <c r="AI32" s="386"/>
      <c r="AJ32" s="25">
        <v>0</v>
      </c>
      <c r="AK32" s="25">
        <v>0</v>
      </c>
      <c r="AL32" s="25">
        <v>0</v>
      </c>
      <c r="AM32" s="48">
        <v>0</v>
      </c>
      <c r="AN32" s="11">
        <f t="shared" si="44"/>
        <v>0</v>
      </c>
      <c r="AO32" s="386"/>
      <c r="AP32" s="25">
        <v>0</v>
      </c>
      <c r="AQ32" s="25">
        <v>0</v>
      </c>
      <c r="AR32" s="25">
        <v>0</v>
      </c>
      <c r="AS32" s="48">
        <v>0</v>
      </c>
      <c r="AT32" s="11">
        <f t="shared" si="45"/>
        <v>0</v>
      </c>
      <c r="AU32" s="386"/>
      <c r="AV32" s="25">
        <v>0</v>
      </c>
      <c r="AW32" s="25">
        <v>0</v>
      </c>
      <c r="AX32" s="25">
        <v>0</v>
      </c>
      <c r="AY32" s="48">
        <v>0</v>
      </c>
      <c r="AZ32" s="11">
        <f t="shared" si="46"/>
        <v>0</v>
      </c>
      <c r="BA32" s="386"/>
      <c r="BB32" s="25">
        <v>0</v>
      </c>
      <c r="BC32" s="25">
        <v>0</v>
      </c>
      <c r="BD32" s="25">
        <v>0</v>
      </c>
      <c r="BE32" s="48">
        <v>0</v>
      </c>
      <c r="BF32" s="11">
        <f t="shared" si="47"/>
        <v>0</v>
      </c>
      <c r="BG32" s="386"/>
      <c r="BH32" s="25">
        <v>0</v>
      </c>
      <c r="BI32" s="25">
        <v>0</v>
      </c>
      <c r="BJ32" s="25">
        <v>0</v>
      </c>
      <c r="BK32" s="48">
        <v>0</v>
      </c>
      <c r="BL32" s="11">
        <f t="shared" si="48"/>
        <v>0</v>
      </c>
      <c r="BM32" s="386"/>
      <c r="BN32" s="25">
        <v>0</v>
      </c>
      <c r="BO32" s="25">
        <v>0</v>
      </c>
      <c r="BP32" s="25">
        <v>0</v>
      </c>
      <c r="BQ32" s="48">
        <v>0</v>
      </c>
      <c r="BR32" s="11">
        <f t="shared" si="49"/>
        <v>0</v>
      </c>
      <c r="BS32" s="386"/>
      <c r="BT32" s="25">
        <v>0</v>
      </c>
      <c r="BU32" s="25">
        <v>0</v>
      </c>
      <c r="BV32" s="25">
        <v>0</v>
      </c>
      <c r="BW32" s="48">
        <v>0</v>
      </c>
      <c r="BX32" s="11">
        <f t="shared" si="50"/>
        <v>0</v>
      </c>
      <c r="BY32" s="386"/>
      <c r="BZ32" s="25">
        <v>0</v>
      </c>
      <c r="CA32" s="25">
        <v>0</v>
      </c>
      <c r="CB32" s="25">
        <v>0</v>
      </c>
      <c r="CC32" s="48">
        <v>0</v>
      </c>
      <c r="CD32" s="11">
        <f t="shared" si="51"/>
        <v>0</v>
      </c>
      <c r="CE32" s="386"/>
      <c r="CF32" s="25">
        <v>0</v>
      </c>
      <c r="CG32" s="25">
        <v>0</v>
      </c>
      <c r="CH32" s="25">
        <v>0</v>
      </c>
      <c r="CI32" s="48">
        <v>0</v>
      </c>
      <c r="CJ32" s="11">
        <f t="shared" si="52"/>
        <v>0</v>
      </c>
      <c r="CK32" s="386"/>
      <c r="CL32" s="25">
        <v>0</v>
      </c>
      <c r="CM32" s="25">
        <v>0</v>
      </c>
      <c r="CN32" s="25">
        <v>0</v>
      </c>
      <c r="CO32" s="48">
        <v>0</v>
      </c>
      <c r="CP32" s="11">
        <f t="shared" si="53"/>
        <v>0</v>
      </c>
      <c r="CQ32" s="386"/>
      <c r="CR32" s="25">
        <v>0</v>
      </c>
      <c r="CS32" s="25">
        <v>0</v>
      </c>
      <c r="CT32" s="25">
        <v>0</v>
      </c>
      <c r="CU32" s="48">
        <v>0</v>
      </c>
      <c r="CV32" s="11">
        <f t="shared" si="54"/>
        <v>0</v>
      </c>
      <c r="CW32" s="386"/>
      <c r="CX32" s="25">
        <v>0</v>
      </c>
      <c r="CY32" s="25">
        <v>0</v>
      </c>
      <c r="CZ32" s="25">
        <v>0</v>
      </c>
      <c r="DA32" s="48">
        <v>0</v>
      </c>
      <c r="DB32" s="11">
        <f t="shared" si="55"/>
        <v>0</v>
      </c>
      <c r="DC32" s="386"/>
      <c r="DD32" s="25">
        <v>0</v>
      </c>
      <c r="DE32" s="25">
        <v>0</v>
      </c>
      <c r="DF32" s="25">
        <v>0</v>
      </c>
      <c r="DG32" s="48">
        <v>0</v>
      </c>
      <c r="DH32" s="11">
        <f t="shared" si="56"/>
        <v>0</v>
      </c>
      <c r="DI32" s="386"/>
      <c r="DJ32" s="25">
        <v>0</v>
      </c>
      <c r="DK32" s="25">
        <v>0</v>
      </c>
      <c r="DL32" s="25">
        <v>0</v>
      </c>
      <c r="DM32" s="48">
        <v>0</v>
      </c>
      <c r="DN32" s="11">
        <f t="shared" si="57"/>
        <v>0</v>
      </c>
      <c r="DO32" s="386"/>
      <c r="DP32" s="25">
        <v>0</v>
      </c>
      <c r="DQ32" s="25">
        <v>0</v>
      </c>
      <c r="DR32" s="25">
        <v>0</v>
      </c>
      <c r="DS32" s="48">
        <v>0</v>
      </c>
      <c r="DT32" s="11">
        <f t="shared" si="58"/>
        <v>0</v>
      </c>
    </row>
    <row r="33" spans="1:124" s="6" customFormat="1" x14ac:dyDescent="0.2">
      <c r="A33" s="241"/>
      <c r="B33" s="147">
        <v>30</v>
      </c>
      <c r="C33" s="241" t="s">
        <v>212</v>
      </c>
      <c r="D33" s="370"/>
      <c r="E33" s="366"/>
      <c r="F33" s="387"/>
      <c r="G33" s="387"/>
      <c r="H33" s="387"/>
      <c r="I33" s="388"/>
      <c r="J33" s="385">
        <f>SUM(J34:J38)</f>
        <v>0</v>
      </c>
      <c r="K33" s="366"/>
      <c r="L33" s="387"/>
      <c r="M33" s="387"/>
      <c r="N33" s="387"/>
      <c r="O33" s="388"/>
      <c r="P33" s="385">
        <f>SUM(P34:P38)</f>
        <v>-21303749.348826692</v>
      </c>
      <c r="Q33" s="366"/>
      <c r="R33" s="387"/>
      <c r="S33" s="387"/>
      <c r="T33" s="387"/>
      <c r="U33" s="388"/>
      <c r="V33" s="385">
        <f>SUM(V34:V38)</f>
        <v>-21303749.348826692</v>
      </c>
      <c r="W33" s="366"/>
      <c r="X33" s="387"/>
      <c r="Y33" s="387"/>
      <c r="Z33" s="387"/>
      <c r="AA33" s="388"/>
      <c r="AB33" s="385">
        <f>SUM(AB34:AB38)</f>
        <v>-21303749.348826692</v>
      </c>
      <c r="AC33" s="366"/>
      <c r="AD33" s="387"/>
      <c r="AE33" s="387"/>
      <c r="AF33" s="387"/>
      <c r="AG33" s="388"/>
      <c r="AH33" s="385">
        <f>SUM(AH34:AH38)</f>
        <v>-21303749.348826692</v>
      </c>
      <c r="AI33" s="366"/>
      <c r="AJ33" s="387"/>
      <c r="AK33" s="387"/>
      <c r="AL33" s="387"/>
      <c r="AM33" s="388"/>
      <c r="AN33" s="385">
        <f>SUM(AN34:AN38)</f>
        <v>-21303749.348826692</v>
      </c>
      <c r="AO33" s="366"/>
      <c r="AP33" s="387"/>
      <c r="AQ33" s="387"/>
      <c r="AR33" s="387"/>
      <c r="AS33" s="388"/>
      <c r="AT33" s="385">
        <f>SUM(AT34:AT38)</f>
        <v>-21303749.348826692</v>
      </c>
      <c r="AU33" s="366"/>
      <c r="AV33" s="387"/>
      <c r="AW33" s="387"/>
      <c r="AX33" s="387"/>
      <c r="AY33" s="388"/>
      <c r="AZ33" s="385">
        <f>SUM(AZ34:AZ38)</f>
        <v>-21303749.348826692</v>
      </c>
      <c r="BA33" s="366"/>
      <c r="BB33" s="387"/>
      <c r="BC33" s="387"/>
      <c r="BD33" s="387"/>
      <c r="BE33" s="388"/>
      <c r="BF33" s="385">
        <f>SUM(BF34:BF38)</f>
        <v>-21303749.348826692</v>
      </c>
      <c r="BG33" s="366"/>
      <c r="BH33" s="387"/>
      <c r="BI33" s="387"/>
      <c r="BJ33" s="387"/>
      <c r="BK33" s="388"/>
      <c r="BL33" s="385">
        <f>SUM(BL34:BL38)</f>
        <v>-21303749.348826692</v>
      </c>
      <c r="BM33" s="366"/>
      <c r="BN33" s="387"/>
      <c r="BO33" s="387"/>
      <c r="BP33" s="387"/>
      <c r="BQ33" s="388"/>
      <c r="BR33" s="385">
        <f>SUM(BR34:BR38)</f>
        <v>-21303749.348826692</v>
      </c>
      <c r="BS33" s="366"/>
      <c r="BT33" s="387"/>
      <c r="BU33" s="387"/>
      <c r="BV33" s="387"/>
      <c r="BW33" s="388"/>
      <c r="BX33" s="385">
        <f>SUM(BX34:BX38)</f>
        <v>-21303749.348826692</v>
      </c>
      <c r="BY33" s="366"/>
      <c r="BZ33" s="387"/>
      <c r="CA33" s="387"/>
      <c r="CB33" s="387"/>
      <c r="CC33" s="388"/>
      <c r="CD33" s="385">
        <f>SUM(CD34:CD38)</f>
        <v>-21303749.348826692</v>
      </c>
      <c r="CE33" s="366"/>
      <c r="CF33" s="387"/>
      <c r="CG33" s="387"/>
      <c r="CH33" s="387"/>
      <c r="CI33" s="388"/>
      <c r="CJ33" s="385">
        <f>SUM(CJ34:CJ38)</f>
        <v>-21303749.348826692</v>
      </c>
      <c r="CK33" s="366"/>
      <c r="CL33" s="387"/>
      <c r="CM33" s="387"/>
      <c r="CN33" s="387"/>
      <c r="CO33" s="388"/>
      <c r="CP33" s="385">
        <f>SUM(CP34:CP38)</f>
        <v>-21303749.348826692</v>
      </c>
      <c r="CQ33" s="366"/>
      <c r="CR33" s="387"/>
      <c r="CS33" s="387"/>
      <c r="CT33" s="387"/>
      <c r="CU33" s="388"/>
      <c r="CV33" s="385">
        <f>SUM(CV34:CV38)</f>
        <v>-21303749.348826692</v>
      </c>
      <c r="CW33" s="366"/>
      <c r="CX33" s="387"/>
      <c r="CY33" s="387"/>
      <c r="CZ33" s="387"/>
      <c r="DA33" s="388"/>
      <c r="DB33" s="385">
        <f>SUM(DB34:DB38)</f>
        <v>-21303749.348826692</v>
      </c>
      <c r="DC33" s="366"/>
      <c r="DD33" s="387"/>
      <c r="DE33" s="387"/>
      <c r="DF33" s="387"/>
      <c r="DG33" s="388"/>
      <c r="DH33" s="385">
        <f>SUM(DH34:DH38)</f>
        <v>-21303749.348826692</v>
      </c>
      <c r="DI33" s="366"/>
      <c r="DJ33" s="387"/>
      <c r="DK33" s="387"/>
      <c r="DL33" s="387"/>
      <c r="DM33" s="388"/>
      <c r="DN33" s="385">
        <f>SUM(DN34:DN38)</f>
        <v>-21303749.348826692</v>
      </c>
      <c r="DO33" s="366"/>
      <c r="DP33" s="387"/>
      <c r="DQ33" s="387"/>
      <c r="DR33" s="387"/>
      <c r="DS33" s="388"/>
      <c r="DT33" s="385">
        <f>SUM(DT34:DT38)</f>
        <v>-21303749.348826692</v>
      </c>
    </row>
    <row r="34" spans="1:124" s="6" customFormat="1" x14ac:dyDescent="0.2">
      <c r="B34" s="6">
        <v>31</v>
      </c>
      <c r="C34" s="6" t="s">
        <v>213</v>
      </c>
      <c r="D34" s="13"/>
      <c r="E34" s="13"/>
      <c r="F34" s="24"/>
      <c r="G34" s="24"/>
      <c r="H34" s="24"/>
      <c r="I34" s="48"/>
      <c r="J34" s="11">
        <f>IF(J24=0,0,G25*'HTGR Relationships'!$D$36*I25/J24/'HTGR Relationships'!$D$31/'HTGR Relationships'!$D$32+H25*'HTGR Relationships'!$D$34)</f>
        <v>0</v>
      </c>
      <c r="K34" s="13"/>
      <c r="L34" s="24"/>
      <c r="M34" s="24"/>
      <c r="N34" s="24"/>
      <c r="O34" s="48"/>
      <c r="P34" s="11">
        <f>IF(P24=0,0,M25*'HTGR Relationships'!$D$36*O25/P24/'HTGR Relationships'!$D$31/'HTGR Relationships'!$D$32+N25*'HTGR Relationships'!$D$34)</f>
        <v>-22209996.088457093</v>
      </c>
      <c r="Q34" s="13"/>
      <c r="R34" s="24"/>
      <c r="S34" s="24"/>
      <c r="T34" s="24"/>
      <c r="U34" s="48"/>
      <c r="V34" s="11">
        <f>IF(V24=0,0,S25*'HTGR Relationships'!$D$36*U25/V24/'HTGR Relationships'!$D$31/'HTGR Relationships'!$D$32+T25*'HTGR Relationships'!$D$34)</f>
        <v>-22209996.088457093</v>
      </c>
      <c r="W34" s="13"/>
      <c r="X34" s="24"/>
      <c r="Y34" s="24"/>
      <c r="Z34" s="24"/>
      <c r="AA34" s="48"/>
      <c r="AB34" s="11">
        <f>IF(AB24=0,0,Y25*'HTGR Relationships'!$D$36*AA25/AB24/'HTGR Relationships'!$D$31/'HTGR Relationships'!$D$32+Z25*'HTGR Relationships'!$D$34)</f>
        <v>-22209996.088457093</v>
      </c>
      <c r="AC34" s="13"/>
      <c r="AD34" s="24"/>
      <c r="AE34" s="24"/>
      <c r="AF34" s="24"/>
      <c r="AG34" s="48"/>
      <c r="AH34" s="11">
        <f>IF(AH24=0,0,AE25*'HTGR Relationships'!$D$36*AG25/AH24/'HTGR Relationships'!$D$31/'HTGR Relationships'!$D$32+AF25*'HTGR Relationships'!$D$34)</f>
        <v>-22209996.088457093</v>
      </c>
      <c r="AI34" s="13"/>
      <c r="AJ34" s="24"/>
      <c r="AK34" s="24"/>
      <c r="AL34" s="24"/>
      <c r="AM34" s="48"/>
      <c r="AN34" s="11">
        <f>IF(AN24=0,0,AK25*'HTGR Relationships'!$D$36*AM25/AN24/'HTGR Relationships'!$D$31/'HTGR Relationships'!$D$32+AL25*'HTGR Relationships'!$D$34)</f>
        <v>-22209996.088457093</v>
      </c>
      <c r="AO34" s="13"/>
      <c r="AP34" s="24"/>
      <c r="AQ34" s="24"/>
      <c r="AR34" s="24"/>
      <c r="AS34" s="48"/>
      <c r="AT34" s="11">
        <f>IF(AT24=0,0,AQ25*'HTGR Relationships'!$D$36*AS25/AT24/'HTGR Relationships'!$D$31/'HTGR Relationships'!$D$32+AR25*'HTGR Relationships'!$D$34)</f>
        <v>-22209996.088457093</v>
      </c>
      <c r="AU34" s="13"/>
      <c r="AV34" s="24"/>
      <c r="AW34" s="24"/>
      <c r="AX34" s="24"/>
      <c r="AY34" s="48"/>
      <c r="AZ34" s="11">
        <f>IF(AZ24=0,0,AW25*'HTGR Relationships'!$D$36*AY25/AZ24/'HTGR Relationships'!$D$31/'HTGR Relationships'!$D$32+AX25*'HTGR Relationships'!$D$34)</f>
        <v>-22209996.088457093</v>
      </c>
      <c r="BA34" s="13"/>
      <c r="BB34" s="24"/>
      <c r="BC34" s="24"/>
      <c r="BD34" s="24"/>
      <c r="BE34" s="48"/>
      <c r="BF34" s="11">
        <f>IF(BF24=0,0,BC25*'HTGR Relationships'!$D$36*BE25/BF24/'HTGR Relationships'!$D$31/'HTGR Relationships'!$D$32+BD25*'HTGR Relationships'!$D$34)</f>
        <v>-22209996.088457093</v>
      </c>
      <c r="BG34" s="13"/>
      <c r="BH34" s="24"/>
      <c r="BI34" s="24"/>
      <c r="BJ34" s="24"/>
      <c r="BK34" s="48"/>
      <c r="BL34" s="11">
        <f>IF(BL24=0,0,BI25*'HTGR Relationships'!$D$36*BK25/BL24/'HTGR Relationships'!$D$31/'HTGR Relationships'!$D$32+BJ25*'HTGR Relationships'!$D$34)</f>
        <v>-22209996.088457093</v>
      </c>
      <c r="BM34" s="13"/>
      <c r="BN34" s="24"/>
      <c r="BO34" s="24"/>
      <c r="BP34" s="24"/>
      <c r="BQ34" s="48"/>
      <c r="BR34" s="11">
        <f>IF(BR24=0,0,BO25*'HTGR Relationships'!$D$36*BQ25/BR24/'HTGR Relationships'!$D$31/'HTGR Relationships'!$D$32+BP25*'HTGR Relationships'!$D$34)</f>
        <v>-22209996.088457093</v>
      </c>
      <c r="BS34" s="13"/>
      <c r="BT34" s="24"/>
      <c r="BU34" s="24"/>
      <c r="BV34" s="24"/>
      <c r="BW34" s="48"/>
      <c r="BX34" s="11">
        <f>IF(BX24=0,0,BU25*'HTGR Relationships'!$D$36*BW25/BX24/'HTGR Relationships'!$D$31/'HTGR Relationships'!$D$32+BV25*'HTGR Relationships'!$D$34)</f>
        <v>-22209996.088457093</v>
      </c>
      <c r="BY34" s="13"/>
      <c r="BZ34" s="24"/>
      <c r="CA34" s="24"/>
      <c r="CB34" s="24"/>
      <c r="CC34" s="48"/>
      <c r="CD34" s="11">
        <f>IF(CD24=0,0,CA25*'HTGR Relationships'!$D$36*CC25/CD24/'HTGR Relationships'!$D$31/'HTGR Relationships'!$D$32+CB25*'HTGR Relationships'!$D$34)</f>
        <v>-22209996.088457093</v>
      </c>
      <c r="CE34" s="13"/>
      <c r="CF34" s="24"/>
      <c r="CG34" s="24"/>
      <c r="CH34" s="24"/>
      <c r="CI34" s="48"/>
      <c r="CJ34" s="11">
        <f>IF(CJ24=0,0,CG25*'HTGR Relationships'!$D$36*CI25/CJ24/'HTGR Relationships'!$D$31/'HTGR Relationships'!$D$32+CH25*'HTGR Relationships'!$D$34)</f>
        <v>-22209996.088457093</v>
      </c>
      <c r="CK34" s="13"/>
      <c r="CL34" s="24"/>
      <c r="CM34" s="24"/>
      <c r="CN34" s="24"/>
      <c r="CO34" s="48"/>
      <c r="CP34" s="11">
        <f>IF(CP24=0,0,CM25*'HTGR Relationships'!$D$36*CO25/CP24/'HTGR Relationships'!$D$31/'HTGR Relationships'!$D$32+CN25*'HTGR Relationships'!$D$34)</f>
        <v>-22209996.088457093</v>
      </c>
      <c r="CQ34" s="13"/>
      <c r="CR34" s="24"/>
      <c r="CS34" s="24"/>
      <c r="CT34" s="24"/>
      <c r="CU34" s="48"/>
      <c r="CV34" s="11">
        <f>IF(CV24=0,0,CS25*'HTGR Relationships'!$D$36*CU25/CV24/'HTGR Relationships'!$D$31/'HTGR Relationships'!$D$32+CT25*'HTGR Relationships'!$D$34)</f>
        <v>-22209996.088457093</v>
      </c>
      <c r="CW34" s="13"/>
      <c r="CX34" s="24"/>
      <c r="CY34" s="24"/>
      <c r="CZ34" s="24"/>
      <c r="DA34" s="48"/>
      <c r="DB34" s="11">
        <f>IF(DB24=0,0,CY25*'HTGR Relationships'!$D$36*DA25/DB24/'HTGR Relationships'!$D$31/'HTGR Relationships'!$D$32+CZ25*'HTGR Relationships'!$D$34)</f>
        <v>-22209996.088457093</v>
      </c>
      <c r="DC34" s="13"/>
      <c r="DD34" s="24"/>
      <c r="DE34" s="24"/>
      <c r="DF34" s="24"/>
      <c r="DG34" s="48"/>
      <c r="DH34" s="11">
        <f>IF(DH24=0,0,DE25*'HTGR Relationships'!$D$36*DG25/DH24/'HTGR Relationships'!$D$31/'HTGR Relationships'!$D$32+DF25*'HTGR Relationships'!$D$34)</f>
        <v>-22209996.088457093</v>
      </c>
      <c r="DI34" s="13"/>
      <c r="DJ34" s="24"/>
      <c r="DK34" s="24"/>
      <c r="DL34" s="24"/>
      <c r="DM34" s="48"/>
      <c r="DN34" s="11">
        <f>IF(DN24=0,0,DK25*'HTGR Relationships'!$D$36*DM25/DN24/'HTGR Relationships'!$D$31/'HTGR Relationships'!$D$32+DL25*'HTGR Relationships'!$D$34)</f>
        <v>-22209996.088457093</v>
      </c>
      <c r="DO34" s="13"/>
      <c r="DP34" s="24"/>
      <c r="DQ34" s="24"/>
      <c r="DR34" s="24"/>
      <c r="DS34" s="48"/>
      <c r="DT34" s="11">
        <f>IF(DT24=0,0,DQ25*'HTGR Relationships'!$D$36*DS25/DT24/'HTGR Relationships'!$D$31/'HTGR Relationships'!$D$32+DR25*'HTGR Relationships'!$D$34)</f>
        <v>-22209996.088457093</v>
      </c>
    </row>
    <row r="35" spans="1:124" s="6" customFormat="1" x14ac:dyDescent="0.2">
      <c r="B35" s="6">
        <v>32</v>
      </c>
      <c r="C35" s="6" t="s">
        <v>214</v>
      </c>
      <c r="D35" s="13" t="s">
        <v>215</v>
      </c>
      <c r="E35" s="13"/>
      <c r="F35" s="24"/>
      <c r="G35" s="24"/>
      <c r="H35" s="24"/>
      <c r="I35" s="48"/>
      <c r="J35" s="11">
        <f>H25*'HTGR Relationships'!$D$34*'HTGR Relationships'!$D$37*J24/'HTGR Relationships'!$D$30</f>
        <v>0</v>
      </c>
      <c r="K35" s="13"/>
      <c r="L35" s="24"/>
      <c r="M35" s="24"/>
      <c r="N35" s="24"/>
      <c r="O35" s="48"/>
      <c r="P35" s="11">
        <f>N25*'HTGR Relationships'!$D$34*'HTGR Relationships'!$D$37*P24/'HTGR Relationships'!$D$30</f>
        <v>688748.06515809102</v>
      </c>
      <c r="Q35" s="13"/>
      <c r="R35" s="24"/>
      <c r="S35" s="24"/>
      <c r="T35" s="24"/>
      <c r="U35" s="48"/>
      <c r="V35" s="11">
        <f>T25*'HTGR Relationships'!$D$34*'HTGR Relationships'!$D$37*V24/'HTGR Relationships'!$D$30</f>
        <v>688748.06515809102</v>
      </c>
      <c r="W35" s="13"/>
      <c r="X35" s="24"/>
      <c r="Y35" s="24"/>
      <c r="Z35" s="24"/>
      <c r="AA35" s="48"/>
      <c r="AB35" s="11">
        <f>Z25*'HTGR Relationships'!$D$34*'HTGR Relationships'!$D$37*AB24/'HTGR Relationships'!$D$30</f>
        <v>688748.06515809102</v>
      </c>
      <c r="AC35" s="13"/>
      <c r="AD35" s="24"/>
      <c r="AE35" s="24"/>
      <c r="AF35" s="24"/>
      <c r="AG35" s="48"/>
      <c r="AH35" s="11">
        <f>AF25*'HTGR Relationships'!$D$34*'HTGR Relationships'!$D$37*AH24/'HTGR Relationships'!$D$30</f>
        <v>688748.06515809102</v>
      </c>
      <c r="AI35" s="13"/>
      <c r="AJ35" s="24"/>
      <c r="AK35" s="24"/>
      <c r="AL35" s="24"/>
      <c r="AM35" s="48"/>
      <c r="AN35" s="11">
        <f>AL25*'HTGR Relationships'!$D$34*'HTGR Relationships'!$D$37*AN24/'HTGR Relationships'!$D$30</f>
        <v>688748.06515809102</v>
      </c>
      <c r="AO35" s="13"/>
      <c r="AP35" s="24"/>
      <c r="AQ35" s="24"/>
      <c r="AR35" s="24"/>
      <c r="AS35" s="48"/>
      <c r="AT35" s="11">
        <f>AR25*'HTGR Relationships'!$D$34*'HTGR Relationships'!$D$37*AT24/'HTGR Relationships'!$D$30</f>
        <v>688748.06515809102</v>
      </c>
      <c r="AU35" s="13"/>
      <c r="AV35" s="24"/>
      <c r="AW35" s="24"/>
      <c r="AX35" s="24"/>
      <c r="AY35" s="48"/>
      <c r="AZ35" s="11">
        <f>AX25*'HTGR Relationships'!$D$34*'HTGR Relationships'!$D$37*AZ24/'HTGR Relationships'!$D$30</f>
        <v>688748.06515809102</v>
      </c>
      <c r="BA35" s="13"/>
      <c r="BB35" s="24"/>
      <c r="BC35" s="24"/>
      <c r="BD35" s="24"/>
      <c r="BE35" s="48"/>
      <c r="BF35" s="11">
        <f>BD25*'HTGR Relationships'!$D$34*'HTGR Relationships'!$D$37*BF24/'HTGR Relationships'!$D$30</f>
        <v>688748.06515809102</v>
      </c>
      <c r="BG35" s="13"/>
      <c r="BH35" s="24"/>
      <c r="BI35" s="24"/>
      <c r="BJ35" s="24"/>
      <c r="BK35" s="48"/>
      <c r="BL35" s="11">
        <f>BJ25*'HTGR Relationships'!$D$34*'HTGR Relationships'!$D$37*BL24/'HTGR Relationships'!$D$30</f>
        <v>688748.06515809102</v>
      </c>
      <c r="BM35" s="13"/>
      <c r="BN35" s="24"/>
      <c r="BO35" s="24"/>
      <c r="BP35" s="24"/>
      <c r="BQ35" s="48"/>
      <c r="BR35" s="11">
        <f>BP25*'HTGR Relationships'!$D$34*'HTGR Relationships'!$D$37*BR24/'HTGR Relationships'!$D$30</f>
        <v>688748.06515809102</v>
      </c>
      <c r="BS35" s="13"/>
      <c r="BT35" s="24"/>
      <c r="BU35" s="24"/>
      <c r="BV35" s="24"/>
      <c r="BW35" s="48"/>
      <c r="BX35" s="11">
        <f>BV25*'HTGR Relationships'!$D$34*'HTGR Relationships'!$D$37*BX24/'HTGR Relationships'!$D$30</f>
        <v>688748.06515809102</v>
      </c>
      <c r="BY35" s="13"/>
      <c r="BZ35" s="24"/>
      <c r="CA35" s="24"/>
      <c r="CB35" s="24"/>
      <c r="CC35" s="48"/>
      <c r="CD35" s="11">
        <f>CB25*'HTGR Relationships'!$D$34*'HTGR Relationships'!$D$37*CD24/'HTGR Relationships'!$D$30</f>
        <v>688748.06515809102</v>
      </c>
      <c r="CE35" s="13"/>
      <c r="CF35" s="24"/>
      <c r="CG35" s="24"/>
      <c r="CH35" s="24"/>
      <c r="CI35" s="48"/>
      <c r="CJ35" s="11">
        <f>CH25*'HTGR Relationships'!$D$34*'HTGR Relationships'!$D$37*CJ24/'HTGR Relationships'!$D$30</f>
        <v>688748.06515809102</v>
      </c>
      <c r="CK35" s="13"/>
      <c r="CL35" s="24"/>
      <c r="CM35" s="24"/>
      <c r="CN35" s="24"/>
      <c r="CO35" s="48"/>
      <c r="CP35" s="11">
        <f>CN25*'HTGR Relationships'!$D$34*'HTGR Relationships'!$D$37*CP24/'HTGR Relationships'!$D$30</f>
        <v>688748.06515809102</v>
      </c>
      <c r="CQ35" s="13"/>
      <c r="CR35" s="24"/>
      <c r="CS35" s="24"/>
      <c r="CT35" s="24"/>
      <c r="CU35" s="48"/>
      <c r="CV35" s="11">
        <f>CT25*'HTGR Relationships'!$D$34*'HTGR Relationships'!$D$37*CV24/'HTGR Relationships'!$D$30</f>
        <v>688748.06515809102</v>
      </c>
      <c r="CW35" s="13"/>
      <c r="CX35" s="24"/>
      <c r="CY35" s="24"/>
      <c r="CZ35" s="24"/>
      <c r="DA35" s="48"/>
      <c r="DB35" s="11">
        <f>CZ25*'HTGR Relationships'!$D$34*'HTGR Relationships'!$D$37*DB24/'HTGR Relationships'!$D$30</f>
        <v>688748.06515809102</v>
      </c>
      <c r="DC35" s="13"/>
      <c r="DD35" s="24"/>
      <c r="DE35" s="24"/>
      <c r="DF35" s="24"/>
      <c r="DG35" s="48"/>
      <c r="DH35" s="11">
        <f>DF25*'HTGR Relationships'!$D$34*'HTGR Relationships'!$D$37*DH24/'HTGR Relationships'!$D$30</f>
        <v>688748.06515809102</v>
      </c>
      <c r="DI35" s="13"/>
      <c r="DJ35" s="24"/>
      <c r="DK35" s="24"/>
      <c r="DL35" s="24"/>
      <c r="DM35" s="48"/>
      <c r="DN35" s="11">
        <f>DL25*'HTGR Relationships'!$D$34*'HTGR Relationships'!$D$37*DN24/'HTGR Relationships'!$D$30</f>
        <v>688748.06515809102</v>
      </c>
      <c r="DO35" s="13"/>
      <c r="DP35" s="24"/>
      <c r="DQ35" s="24"/>
      <c r="DR35" s="24"/>
      <c r="DS35" s="48"/>
      <c r="DT35" s="11">
        <f>DR25*'HTGR Relationships'!$D$34*'HTGR Relationships'!$D$37*DT24/'HTGR Relationships'!$D$30</f>
        <v>688748.06515809102</v>
      </c>
    </row>
    <row r="36" spans="1:124" s="6" customFormat="1" x14ac:dyDescent="0.2">
      <c r="B36" s="6">
        <v>33</v>
      </c>
      <c r="C36" s="6" t="s">
        <v>216</v>
      </c>
      <c r="D36" s="13"/>
      <c r="E36" s="13"/>
      <c r="F36" s="24"/>
      <c r="G36" s="24"/>
      <c r="H36" s="24"/>
      <c r="I36" s="48"/>
      <c r="J36" s="11">
        <f>J35*'HTGR Relationships'!$D$38</f>
        <v>0</v>
      </c>
      <c r="K36" s="13"/>
      <c r="L36" s="24"/>
      <c r="M36" s="24"/>
      <c r="N36" s="24"/>
      <c r="O36" s="48"/>
      <c r="P36" s="11">
        <f>P35*'HTGR Relationships'!$D$38</f>
        <v>28975.672438918315</v>
      </c>
      <c r="Q36" s="13"/>
      <c r="R36" s="24"/>
      <c r="S36" s="24"/>
      <c r="T36" s="24"/>
      <c r="U36" s="48"/>
      <c r="V36" s="11">
        <f>V35*'HTGR Relationships'!$D$38</f>
        <v>28975.672438918315</v>
      </c>
      <c r="W36" s="13"/>
      <c r="X36" s="24"/>
      <c r="Y36" s="24"/>
      <c r="Z36" s="24"/>
      <c r="AA36" s="48"/>
      <c r="AB36" s="11">
        <f>AB35*'HTGR Relationships'!$D$38</f>
        <v>28975.672438918315</v>
      </c>
      <c r="AC36" s="13"/>
      <c r="AD36" s="24"/>
      <c r="AE36" s="24"/>
      <c r="AF36" s="24"/>
      <c r="AG36" s="48"/>
      <c r="AH36" s="11">
        <f>AH35*'HTGR Relationships'!$D$38</f>
        <v>28975.672438918315</v>
      </c>
      <c r="AI36" s="13"/>
      <c r="AJ36" s="24"/>
      <c r="AK36" s="24"/>
      <c r="AL36" s="24"/>
      <c r="AM36" s="48"/>
      <c r="AN36" s="11">
        <f>AN35*'HTGR Relationships'!$D$38</f>
        <v>28975.672438918315</v>
      </c>
      <c r="AO36" s="13"/>
      <c r="AP36" s="24"/>
      <c r="AQ36" s="24"/>
      <c r="AR36" s="24"/>
      <c r="AS36" s="48"/>
      <c r="AT36" s="11">
        <f>AT35*'HTGR Relationships'!$D$38</f>
        <v>28975.672438918315</v>
      </c>
      <c r="AU36" s="13"/>
      <c r="AV36" s="24"/>
      <c r="AW36" s="24"/>
      <c r="AX36" s="24"/>
      <c r="AY36" s="48"/>
      <c r="AZ36" s="11">
        <f>AZ35*'HTGR Relationships'!$D$38</f>
        <v>28975.672438918315</v>
      </c>
      <c r="BA36" s="13"/>
      <c r="BB36" s="24"/>
      <c r="BC36" s="24"/>
      <c r="BD36" s="24"/>
      <c r="BE36" s="48"/>
      <c r="BF36" s="11">
        <f>BF35*'HTGR Relationships'!$D$38</f>
        <v>28975.672438918315</v>
      </c>
      <c r="BG36" s="13"/>
      <c r="BH36" s="24"/>
      <c r="BI36" s="24"/>
      <c r="BJ36" s="24"/>
      <c r="BK36" s="48"/>
      <c r="BL36" s="11">
        <f>BL35*'HTGR Relationships'!$D$38</f>
        <v>28975.672438918315</v>
      </c>
      <c r="BM36" s="13"/>
      <c r="BN36" s="24"/>
      <c r="BO36" s="24"/>
      <c r="BP36" s="24"/>
      <c r="BQ36" s="48"/>
      <c r="BR36" s="11">
        <f>BR35*'HTGR Relationships'!$D$38</f>
        <v>28975.672438918315</v>
      </c>
      <c r="BS36" s="13"/>
      <c r="BT36" s="24"/>
      <c r="BU36" s="24"/>
      <c r="BV36" s="24"/>
      <c r="BW36" s="48"/>
      <c r="BX36" s="11">
        <f>BX35*'HTGR Relationships'!$D$38</f>
        <v>28975.672438918315</v>
      </c>
      <c r="BY36" s="13"/>
      <c r="BZ36" s="24"/>
      <c r="CA36" s="24"/>
      <c r="CB36" s="24"/>
      <c r="CC36" s="48"/>
      <c r="CD36" s="11">
        <f>CD35*'HTGR Relationships'!$D$38</f>
        <v>28975.672438918315</v>
      </c>
      <c r="CE36" s="13"/>
      <c r="CF36" s="24"/>
      <c r="CG36" s="24"/>
      <c r="CH36" s="24"/>
      <c r="CI36" s="48"/>
      <c r="CJ36" s="11">
        <f>CJ35*'HTGR Relationships'!$D$38</f>
        <v>28975.672438918315</v>
      </c>
      <c r="CK36" s="13"/>
      <c r="CL36" s="24"/>
      <c r="CM36" s="24"/>
      <c r="CN36" s="24"/>
      <c r="CO36" s="48"/>
      <c r="CP36" s="11">
        <f>CP35*'HTGR Relationships'!$D$38</f>
        <v>28975.672438918315</v>
      </c>
      <c r="CQ36" s="13"/>
      <c r="CR36" s="24"/>
      <c r="CS36" s="24"/>
      <c r="CT36" s="24"/>
      <c r="CU36" s="48"/>
      <c r="CV36" s="11">
        <f>CV35*'HTGR Relationships'!$D$38</f>
        <v>28975.672438918315</v>
      </c>
      <c r="CW36" s="13"/>
      <c r="CX36" s="24"/>
      <c r="CY36" s="24"/>
      <c r="CZ36" s="24"/>
      <c r="DA36" s="48"/>
      <c r="DB36" s="11">
        <f>DB35*'HTGR Relationships'!$D$38</f>
        <v>28975.672438918315</v>
      </c>
      <c r="DC36" s="13"/>
      <c r="DD36" s="24"/>
      <c r="DE36" s="24"/>
      <c r="DF36" s="24"/>
      <c r="DG36" s="48"/>
      <c r="DH36" s="11">
        <f>DH35*'HTGR Relationships'!$D$38</f>
        <v>28975.672438918315</v>
      </c>
      <c r="DI36" s="13"/>
      <c r="DJ36" s="24"/>
      <c r="DK36" s="24"/>
      <c r="DL36" s="24"/>
      <c r="DM36" s="48"/>
      <c r="DN36" s="11">
        <f>DN35*'HTGR Relationships'!$D$38</f>
        <v>28975.672438918315</v>
      </c>
      <c r="DO36" s="13"/>
      <c r="DP36" s="24"/>
      <c r="DQ36" s="24"/>
      <c r="DR36" s="24"/>
      <c r="DS36" s="48"/>
      <c r="DT36" s="11">
        <f>DT35*'HTGR Relationships'!$D$38</f>
        <v>28975.672438918315</v>
      </c>
    </row>
    <row r="37" spans="1:124" s="6" customFormat="1" x14ac:dyDescent="0.2">
      <c r="B37" s="6">
        <v>34</v>
      </c>
      <c r="C37" s="6" t="s">
        <v>217</v>
      </c>
      <c r="D37" s="13"/>
      <c r="E37" s="13"/>
      <c r="F37" s="24"/>
      <c r="G37" s="24"/>
      <c r="H37" s="24"/>
      <c r="I37" s="48"/>
      <c r="J37" s="11">
        <f>J35*'HTGR Relationships'!$D$39</f>
        <v>0</v>
      </c>
      <c r="K37" s="13"/>
      <c r="L37" s="24"/>
      <c r="M37" s="24"/>
      <c r="N37" s="24"/>
      <c r="O37" s="48"/>
      <c r="P37" s="11">
        <f>P35*'HTGR Relationships'!$D$39</f>
        <v>2439.7840702789167</v>
      </c>
      <c r="Q37" s="13"/>
      <c r="R37" s="24"/>
      <c r="S37" s="24"/>
      <c r="T37" s="24"/>
      <c r="U37" s="48"/>
      <c r="V37" s="11">
        <f>V35*'HTGR Relationships'!$D$39</f>
        <v>2439.7840702789167</v>
      </c>
      <c r="W37" s="13"/>
      <c r="X37" s="24"/>
      <c r="Y37" s="24"/>
      <c r="Z37" s="24"/>
      <c r="AA37" s="48"/>
      <c r="AB37" s="11">
        <f>AB35*'HTGR Relationships'!$D$39</f>
        <v>2439.7840702789167</v>
      </c>
      <c r="AC37" s="13"/>
      <c r="AD37" s="24"/>
      <c r="AE37" s="24"/>
      <c r="AF37" s="24"/>
      <c r="AG37" s="48"/>
      <c r="AH37" s="11">
        <f>AH35*'HTGR Relationships'!$D$39</f>
        <v>2439.7840702789167</v>
      </c>
      <c r="AI37" s="13"/>
      <c r="AJ37" s="24"/>
      <c r="AK37" s="24"/>
      <c r="AL37" s="24"/>
      <c r="AM37" s="48"/>
      <c r="AN37" s="11">
        <f>AN35*'HTGR Relationships'!$D$39</f>
        <v>2439.7840702789167</v>
      </c>
      <c r="AO37" s="13"/>
      <c r="AP37" s="24"/>
      <c r="AQ37" s="24"/>
      <c r="AR37" s="24"/>
      <c r="AS37" s="48"/>
      <c r="AT37" s="11">
        <f>AT35*'HTGR Relationships'!$D$39</f>
        <v>2439.7840702789167</v>
      </c>
      <c r="AU37" s="13"/>
      <c r="AV37" s="24"/>
      <c r="AW37" s="24"/>
      <c r="AX37" s="24"/>
      <c r="AY37" s="48"/>
      <c r="AZ37" s="11">
        <f>AZ35*'HTGR Relationships'!$D$39</f>
        <v>2439.7840702789167</v>
      </c>
      <c r="BA37" s="13"/>
      <c r="BB37" s="24"/>
      <c r="BC37" s="24"/>
      <c r="BD37" s="24"/>
      <c r="BE37" s="48"/>
      <c r="BF37" s="11">
        <f>BF35*'HTGR Relationships'!$D$39</f>
        <v>2439.7840702789167</v>
      </c>
      <c r="BG37" s="13"/>
      <c r="BH37" s="24"/>
      <c r="BI37" s="24"/>
      <c r="BJ37" s="24"/>
      <c r="BK37" s="48"/>
      <c r="BL37" s="11">
        <f>BL35*'HTGR Relationships'!$D$39</f>
        <v>2439.7840702789167</v>
      </c>
      <c r="BM37" s="13"/>
      <c r="BN37" s="24"/>
      <c r="BO37" s="24"/>
      <c r="BP37" s="24"/>
      <c r="BQ37" s="48"/>
      <c r="BR37" s="11">
        <f>BR35*'HTGR Relationships'!$D$39</f>
        <v>2439.7840702789167</v>
      </c>
      <c r="BS37" s="13"/>
      <c r="BT37" s="24"/>
      <c r="BU37" s="24"/>
      <c r="BV37" s="24"/>
      <c r="BW37" s="48"/>
      <c r="BX37" s="11">
        <f>BX35*'HTGR Relationships'!$D$39</f>
        <v>2439.7840702789167</v>
      </c>
      <c r="BY37" s="13"/>
      <c r="BZ37" s="24"/>
      <c r="CA37" s="24"/>
      <c r="CB37" s="24"/>
      <c r="CC37" s="48"/>
      <c r="CD37" s="11">
        <f>CD35*'HTGR Relationships'!$D$39</f>
        <v>2439.7840702789167</v>
      </c>
      <c r="CE37" s="13"/>
      <c r="CF37" s="24"/>
      <c r="CG37" s="24"/>
      <c r="CH37" s="24"/>
      <c r="CI37" s="48"/>
      <c r="CJ37" s="11">
        <f>CJ35*'HTGR Relationships'!$D$39</f>
        <v>2439.7840702789167</v>
      </c>
      <c r="CK37" s="13"/>
      <c r="CL37" s="24"/>
      <c r="CM37" s="24"/>
      <c r="CN37" s="24"/>
      <c r="CO37" s="48"/>
      <c r="CP37" s="11">
        <f>CP35*'HTGR Relationships'!$D$39</f>
        <v>2439.7840702789167</v>
      </c>
      <c r="CQ37" s="13"/>
      <c r="CR37" s="24"/>
      <c r="CS37" s="24"/>
      <c r="CT37" s="24"/>
      <c r="CU37" s="48"/>
      <c r="CV37" s="11">
        <f>CV35*'HTGR Relationships'!$D$39</f>
        <v>2439.7840702789167</v>
      </c>
      <c r="CW37" s="13"/>
      <c r="CX37" s="24"/>
      <c r="CY37" s="24"/>
      <c r="CZ37" s="24"/>
      <c r="DA37" s="48"/>
      <c r="DB37" s="11">
        <f>DB35*'HTGR Relationships'!$D$39</f>
        <v>2439.7840702789167</v>
      </c>
      <c r="DC37" s="13"/>
      <c r="DD37" s="24"/>
      <c r="DE37" s="24"/>
      <c r="DF37" s="24"/>
      <c r="DG37" s="48"/>
      <c r="DH37" s="11">
        <f>DH35*'HTGR Relationships'!$D$39</f>
        <v>2439.7840702789167</v>
      </c>
      <c r="DI37" s="13"/>
      <c r="DJ37" s="24"/>
      <c r="DK37" s="24"/>
      <c r="DL37" s="24"/>
      <c r="DM37" s="48"/>
      <c r="DN37" s="11">
        <f>DN35*'HTGR Relationships'!$D$39</f>
        <v>2439.7840702789167</v>
      </c>
      <c r="DO37" s="13"/>
      <c r="DP37" s="24"/>
      <c r="DQ37" s="24"/>
      <c r="DR37" s="24"/>
      <c r="DS37" s="48"/>
      <c r="DT37" s="11">
        <f>DT35*'HTGR Relationships'!$D$39</f>
        <v>2439.7840702789167</v>
      </c>
    </row>
    <row r="38" spans="1:124" x14ac:dyDescent="0.2">
      <c r="A38" s="6"/>
      <c r="B38" s="6">
        <v>35</v>
      </c>
      <c r="C38" s="6" t="s">
        <v>218</v>
      </c>
      <c r="D38" s="13"/>
      <c r="E38" s="13"/>
      <c r="F38" s="24"/>
      <c r="G38" s="24"/>
      <c r="H38" s="24"/>
      <c r="I38" s="48"/>
      <c r="J38" s="11">
        <f>J35*'HTGR Relationships'!$D$40</f>
        <v>0</v>
      </c>
      <c r="K38" s="13"/>
      <c r="L38" s="24"/>
      <c r="M38" s="24"/>
      <c r="N38" s="24"/>
      <c r="O38" s="48"/>
      <c r="P38" s="11">
        <f>P35*'HTGR Relationships'!$D$40</f>
        <v>186083.21796311019</v>
      </c>
      <c r="Q38" s="13"/>
      <c r="R38" s="24"/>
      <c r="S38" s="24"/>
      <c r="T38" s="24"/>
      <c r="U38" s="48"/>
      <c r="V38" s="11">
        <f>V35*'HTGR Relationships'!$D$40</f>
        <v>186083.21796311019</v>
      </c>
      <c r="W38" s="13"/>
      <c r="X38" s="24"/>
      <c r="Y38" s="24"/>
      <c r="Z38" s="24"/>
      <c r="AA38" s="48"/>
      <c r="AB38" s="11">
        <f>AB35*'HTGR Relationships'!$D$40</f>
        <v>186083.21796311019</v>
      </c>
      <c r="AC38" s="13"/>
      <c r="AD38" s="24"/>
      <c r="AE38" s="24"/>
      <c r="AF38" s="24"/>
      <c r="AG38" s="48"/>
      <c r="AH38" s="11">
        <f>AH35*'HTGR Relationships'!$D$40</f>
        <v>186083.21796311019</v>
      </c>
      <c r="AI38" s="13"/>
      <c r="AJ38" s="24"/>
      <c r="AK38" s="24"/>
      <c r="AL38" s="24"/>
      <c r="AM38" s="48"/>
      <c r="AN38" s="11">
        <f>AN35*'HTGR Relationships'!$D$40</f>
        <v>186083.21796311019</v>
      </c>
      <c r="AO38" s="13"/>
      <c r="AP38" s="24"/>
      <c r="AQ38" s="24"/>
      <c r="AR38" s="24"/>
      <c r="AS38" s="48"/>
      <c r="AT38" s="11">
        <f>AT35*'HTGR Relationships'!$D$40</f>
        <v>186083.21796311019</v>
      </c>
      <c r="AU38" s="13"/>
      <c r="AV38" s="24"/>
      <c r="AW38" s="24"/>
      <c r="AX38" s="24"/>
      <c r="AY38" s="48"/>
      <c r="AZ38" s="11">
        <f>AZ35*'HTGR Relationships'!$D$40</f>
        <v>186083.21796311019</v>
      </c>
      <c r="BA38" s="13"/>
      <c r="BB38" s="24"/>
      <c r="BC38" s="24"/>
      <c r="BD38" s="24"/>
      <c r="BE38" s="48"/>
      <c r="BF38" s="11">
        <f>BF35*'HTGR Relationships'!$D$40</f>
        <v>186083.21796311019</v>
      </c>
      <c r="BG38" s="13"/>
      <c r="BH38" s="24"/>
      <c r="BI38" s="24"/>
      <c r="BJ38" s="24"/>
      <c r="BK38" s="48"/>
      <c r="BL38" s="11">
        <f>BL35*'HTGR Relationships'!$D$40</f>
        <v>186083.21796311019</v>
      </c>
      <c r="BM38" s="13"/>
      <c r="BN38" s="24"/>
      <c r="BO38" s="24"/>
      <c r="BP38" s="24"/>
      <c r="BQ38" s="48"/>
      <c r="BR38" s="11">
        <f>BR35*'HTGR Relationships'!$D$40</f>
        <v>186083.21796311019</v>
      </c>
      <c r="BS38" s="13"/>
      <c r="BT38" s="24"/>
      <c r="BU38" s="24"/>
      <c r="BV38" s="24"/>
      <c r="BW38" s="48"/>
      <c r="BX38" s="11">
        <f>BX35*'HTGR Relationships'!$D$40</f>
        <v>186083.21796311019</v>
      </c>
      <c r="BY38" s="13"/>
      <c r="BZ38" s="24"/>
      <c r="CA38" s="24"/>
      <c r="CB38" s="24"/>
      <c r="CC38" s="48"/>
      <c r="CD38" s="11">
        <f>CD35*'HTGR Relationships'!$D$40</f>
        <v>186083.21796311019</v>
      </c>
      <c r="CE38" s="13"/>
      <c r="CF38" s="24"/>
      <c r="CG38" s="24"/>
      <c r="CH38" s="24"/>
      <c r="CI38" s="48"/>
      <c r="CJ38" s="11">
        <f>CJ35*'HTGR Relationships'!$D$40</f>
        <v>186083.21796311019</v>
      </c>
      <c r="CK38" s="13"/>
      <c r="CL38" s="24"/>
      <c r="CM38" s="24"/>
      <c r="CN38" s="24"/>
      <c r="CO38" s="48"/>
      <c r="CP38" s="11">
        <f>CP35*'HTGR Relationships'!$D$40</f>
        <v>186083.21796311019</v>
      </c>
      <c r="CQ38" s="13"/>
      <c r="CR38" s="24"/>
      <c r="CS38" s="24"/>
      <c r="CT38" s="24"/>
      <c r="CU38" s="48"/>
      <c r="CV38" s="11">
        <f>CV35*'HTGR Relationships'!$D$40</f>
        <v>186083.21796311019</v>
      </c>
      <c r="CW38" s="13"/>
      <c r="CX38" s="24"/>
      <c r="CY38" s="24"/>
      <c r="CZ38" s="24"/>
      <c r="DA38" s="48"/>
      <c r="DB38" s="11">
        <f>DB35*'HTGR Relationships'!$D$40</f>
        <v>186083.21796311019</v>
      </c>
      <c r="DC38" s="13"/>
      <c r="DD38" s="24"/>
      <c r="DE38" s="24"/>
      <c r="DF38" s="24"/>
      <c r="DG38" s="48"/>
      <c r="DH38" s="11">
        <f>DH35*'HTGR Relationships'!$D$40</f>
        <v>186083.21796311019</v>
      </c>
      <c r="DI38" s="13"/>
      <c r="DJ38" s="24"/>
      <c r="DK38" s="24"/>
      <c r="DL38" s="24"/>
      <c r="DM38" s="48"/>
      <c r="DN38" s="11">
        <f>DN35*'HTGR Relationships'!$D$40</f>
        <v>186083.21796311019</v>
      </c>
      <c r="DO38" s="13"/>
      <c r="DP38" s="24"/>
      <c r="DQ38" s="24"/>
      <c r="DR38" s="24"/>
      <c r="DS38" s="48"/>
      <c r="DT38" s="11">
        <f>DT35*'HTGR Relationships'!$D$40</f>
        <v>186083.21796311019</v>
      </c>
    </row>
    <row r="39" spans="1:124" x14ac:dyDescent="0.2">
      <c r="A39" s="6"/>
      <c r="B39" s="374" t="s">
        <v>219</v>
      </c>
      <c r="C39" s="147" t="s">
        <v>220</v>
      </c>
      <c r="D39" s="376"/>
      <c r="E39" s="376"/>
      <c r="F39" s="389"/>
      <c r="G39" s="389"/>
      <c r="H39" s="389"/>
      <c r="I39" s="388"/>
      <c r="J39" s="27">
        <f>SUM(J25,J33)</f>
        <v>0</v>
      </c>
      <c r="K39" s="376"/>
      <c r="L39" s="389"/>
      <c r="M39" s="389"/>
      <c r="N39" s="389"/>
      <c r="O39" s="388"/>
      <c r="P39" s="27">
        <f>SUM(P25,P33)</f>
        <v>-263814335.06833106</v>
      </c>
      <c r="Q39" s="376"/>
      <c r="R39" s="389"/>
      <c r="S39" s="389"/>
      <c r="T39" s="389"/>
      <c r="U39" s="388"/>
      <c r="V39" s="27">
        <f>SUM(V25,V33)</f>
        <v>-263814335.06833106</v>
      </c>
      <c r="W39" s="376"/>
      <c r="X39" s="389"/>
      <c r="Y39" s="389"/>
      <c r="Z39" s="389"/>
      <c r="AA39" s="388"/>
      <c r="AB39" s="27">
        <f>SUM(AB25,AB33)</f>
        <v>-263814335.06833106</v>
      </c>
      <c r="AC39" s="376"/>
      <c r="AD39" s="389"/>
      <c r="AE39" s="389"/>
      <c r="AF39" s="389"/>
      <c r="AG39" s="388"/>
      <c r="AH39" s="27">
        <f>SUM(AH25,AH33)</f>
        <v>-263814335.06833106</v>
      </c>
      <c r="AI39" s="376"/>
      <c r="AJ39" s="389"/>
      <c r="AK39" s="389"/>
      <c r="AL39" s="389"/>
      <c r="AM39" s="388"/>
      <c r="AN39" s="27">
        <f>SUM(AN25,AN33)</f>
        <v>-263814335.06833106</v>
      </c>
      <c r="AO39" s="376"/>
      <c r="AP39" s="389"/>
      <c r="AQ39" s="389"/>
      <c r="AR39" s="389"/>
      <c r="AS39" s="388"/>
      <c r="AT39" s="27">
        <f>SUM(AT25,AT33)</f>
        <v>-263814335.06833106</v>
      </c>
      <c r="AU39" s="376"/>
      <c r="AV39" s="389"/>
      <c r="AW39" s="389"/>
      <c r="AX39" s="389"/>
      <c r="AY39" s="388"/>
      <c r="AZ39" s="27">
        <f>SUM(AZ25,AZ33)</f>
        <v>-263814335.06833106</v>
      </c>
      <c r="BA39" s="376"/>
      <c r="BB39" s="389"/>
      <c r="BC39" s="389"/>
      <c r="BD39" s="389"/>
      <c r="BE39" s="388"/>
      <c r="BF39" s="27">
        <f>SUM(BF25,BF33)</f>
        <v>-263814335.06833106</v>
      </c>
      <c r="BG39" s="376"/>
      <c r="BH39" s="389"/>
      <c r="BI39" s="389"/>
      <c r="BJ39" s="389"/>
      <c r="BK39" s="388"/>
      <c r="BL39" s="27">
        <f>SUM(BL25,BL33)</f>
        <v>-263814335.06833106</v>
      </c>
      <c r="BM39" s="376"/>
      <c r="BN39" s="389"/>
      <c r="BO39" s="389"/>
      <c r="BP39" s="389"/>
      <c r="BQ39" s="388"/>
      <c r="BR39" s="27">
        <f>SUM(BR25,BR33)</f>
        <v>-263814335.06833106</v>
      </c>
      <c r="BS39" s="376"/>
      <c r="BT39" s="389"/>
      <c r="BU39" s="389"/>
      <c r="BV39" s="389"/>
      <c r="BW39" s="388"/>
      <c r="BX39" s="27">
        <f>SUM(BX25,BX33)</f>
        <v>-263814335.06833106</v>
      </c>
      <c r="BY39" s="376"/>
      <c r="BZ39" s="389"/>
      <c r="CA39" s="389"/>
      <c r="CB39" s="389"/>
      <c r="CC39" s="388"/>
      <c r="CD39" s="27">
        <f>SUM(CD25,CD33)</f>
        <v>-263814335.06833106</v>
      </c>
      <c r="CE39" s="376"/>
      <c r="CF39" s="389"/>
      <c r="CG39" s="389"/>
      <c r="CH39" s="389"/>
      <c r="CI39" s="388"/>
      <c r="CJ39" s="27">
        <f>SUM(CJ25,CJ33)</f>
        <v>-263814335.06833106</v>
      </c>
      <c r="CK39" s="376"/>
      <c r="CL39" s="389"/>
      <c r="CM39" s="389"/>
      <c r="CN39" s="389"/>
      <c r="CO39" s="388"/>
      <c r="CP39" s="27">
        <f>SUM(CP25,CP33)</f>
        <v>-263814335.06833106</v>
      </c>
      <c r="CQ39" s="376"/>
      <c r="CR39" s="389"/>
      <c r="CS39" s="389"/>
      <c r="CT39" s="389"/>
      <c r="CU39" s="388"/>
      <c r="CV39" s="27">
        <f>SUM(CV25,CV33)</f>
        <v>-263814335.06833106</v>
      </c>
      <c r="CW39" s="376"/>
      <c r="CX39" s="389"/>
      <c r="CY39" s="389"/>
      <c r="CZ39" s="389"/>
      <c r="DA39" s="388"/>
      <c r="DB39" s="27">
        <f>SUM(DB25,DB33)</f>
        <v>-263814335.06833106</v>
      </c>
      <c r="DC39" s="376"/>
      <c r="DD39" s="389"/>
      <c r="DE39" s="389"/>
      <c r="DF39" s="389"/>
      <c r="DG39" s="388"/>
      <c r="DH39" s="27">
        <f>SUM(DH25,DH33)</f>
        <v>-263814335.06833106</v>
      </c>
      <c r="DI39" s="376"/>
      <c r="DJ39" s="389"/>
      <c r="DK39" s="389"/>
      <c r="DL39" s="389"/>
      <c r="DM39" s="388"/>
      <c r="DN39" s="27">
        <f>SUM(DN25,DN33)</f>
        <v>-263814335.06833106</v>
      </c>
      <c r="DO39" s="376"/>
      <c r="DP39" s="389"/>
      <c r="DQ39" s="389"/>
      <c r="DR39" s="389"/>
      <c r="DS39" s="388"/>
      <c r="DT39" s="27">
        <f>SUM(DT25,DT33)</f>
        <v>-263814335.06833106</v>
      </c>
    </row>
    <row r="40" spans="1:124" x14ac:dyDescent="0.2">
      <c r="A40" s="6"/>
      <c r="B40" s="374"/>
      <c r="C40" s="147"/>
      <c r="D40" s="376"/>
      <c r="E40" s="376"/>
      <c r="F40" s="389"/>
      <c r="G40" s="389"/>
      <c r="H40" s="389"/>
      <c r="I40" s="388"/>
      <c r="J40" s="27"/>
      <c r="K40" s="376"/>
      <c r="L40" s="389"/>
      <c r="M40" s="389"/>
      <c r="N40" s="389"/>
      <c r="O40" s="388"/>
      <c r="P40" s="27"/>
      <c r="Q40" s="376"/>
      <c r="R40" s="389"/>
      <c r="S40" s="389"/>
      <c r="T40" s="389"/>
      <c r="U40" s="388"/>
      <c r="V40" s="27"/>
      <c r="W40" s="376"/>
      <c r="X40" s="389"/>
      <c r="Y40" s="389"/>
      <c r="Z40" s="389"/>
      <c r="AA40" s="388"/>
      <c r="AB40" s="27"/>
      <c r="AC40" s="376"/>
      <c r="AD40" s="389"/>
      <c r="AE40" s="389"/>
      <c r="AF40" s="389"/>
      <c r="AG40" s="388"/>
      <c r="AH40" s="27"/>
      <c r="AI40" s="376"/>
      <c r="AJ40" s="389"/>
      <c r="AK40" s="389"/>
      <c r="AL40" s="389"/>
      <c r="AM40" s="388"/>
      <c r="AN40" s="27"/>
      <c r="AO40" s="376"/>
      <c r="AP40" s="389"/>
      <c r="AQ40" s="389"/>
      <c r="AR40" s="389"/>
      <c r="AS40" s="388"/>
      <c r="AT40" s="27"/>
      <c r="AU40" s="376"/>
      <c r="AV40" s="389"/>
      <c r="AW40" s="389"/>
      <c r="AX40" s="389"/>
      <c r="AY40" s="388"/>
      <c r="AZ40" s="27"/>
      <c r="BA40" s="376"/>
      <c r="BB40" s="389"/>
      <c r="BC40" s="389"/>
      <c r="BD40" s="389"/>
      <c r="BE40" s="388"/>
      <c r="BF40" s="27"/>
      <c r="BG40" s="376"/>
      <c r="BH40" s="389"/>
      <c r="BI40" s="389"/>
      <c r="BJ40" s="389"/>
      <c r="BK40" s="388"/>
      <c r="BL40" s="27"/>
      <c r="BM40" s="376"/>
      <c r="BN40" s="389"/>
      <c r="BO40" s="389"/>
      <c r="BP40" s="389"/>
      <c r="BQ40" s="388"/>
      <c r="BR40" s="27"/>
      <c r="BS40" s="376"/>
      <c r="BT40" s="389"/>
      <c r="BU40" s="389"/>
      <c r="BV40" s="389"/>
      <c r="BW40" s="388"/>
      <c r="BX40" s="27"/>
      <c r="BY40" s="376"/>
      <c r="BZ40" s="389"/>
      <c r="CA40" s="389"/>
      <c r="CB40" s="389"/>
      <c r="CC40" s="388"/>
      <c r="CD40" s="27"/>
      <c r="CE40" s="376"/>
      <c r="CF40" s="389"/>
      <c r="CG40" s="389"/>
      <c r="CH40" s="389"/>
      <c r="CI40" s="388"/>
      <c r="CJ40" s="27"/>
      <c r="CK40" s="376"/>
      <c r="CL40" s="389"/>
      <c r="CM40" s="389"/>
      <c r="CN40" s="389"/>
      <c r="CO40" s="388"/>
      <c r="CP40" s="27"/>
      <c r="CQ40" s="376"/>
      <c r="CR40" s="389"/>
      <c r="CS40" s="389"/>
      <c r="CT40" s="389"/>
      <c r="CU40" s="388"/>
      <c r="CV40" s="27"/>
      <c r="CW40" s="376"/>
      <c r="CX40" s="389"/>
      <c r="CY40" s="389"/>
      <c r="CZ40" s="389"/>
      <c r="DA40" s="388"/>
      <c r="DB40" s="27"/>
      <c r="DC40" s="376"/>
      <c r="DD40" s="389"/>
      <c r="DE40" s="389"/>
      <c r="DF40" s="389"/>
      <c r="DG40" s="388"/>
      <c r="DH40" s="27"/>
      <c r="DI40" s="376"/>
      <c r="DJ40" s="389"/>
      <c r="DK40" s="389"/>
      <c r="DL40" s="389"/>
      <c r="DM40" s="388"/>
      <c r="DN40" s="27"/>
      <c r="DO40" s="376"/>
      <c r="DP40" s="389"/>
      <c r="DQ40" s="389"/>
      <c r="DR40" s="389"/>
      <c r="DS40" s="388"/>
      <c r="DT40" s="27"/>
    </row>
    <row r="41" spans="1:124" s="7" customFormat="1" ht="46" x14ac:dyDescent="0.2">
      <c r="A41" s="81" t="s">
        <v>1574</v>
      </c>
      <c r="B41" s="65"/>
      <c r="C41" s="66"/>
      <c r="D41" s="88"/>
      <c r="E41" s="89"/>
      <c r="F41" s="67"/>
      <c r="G41" s="67"/>
      <c r="H41" s="67"/>
      <c r="I41" s="67"/>
      <c r="J41" s="258"/>
      <c r="K41" s="89"/>
      <c r="L41" s="67"/>
      <c r="M41" s="67"/>
      <c r="N41" s="67"/>
      <c r="O41" s="67"/>
      <c r="P41" s="258"/>
      <c r="Q41" s="89"/>
      <c r="R41" s="67"/>
      <c r="S41" s="67"/>
      <c r="T41" s="67"/>
      <c r="U41" s="67"/>
      <c r="V41" s="258"/>
      <c r="W41" s="89"/>
      <c r="X41" s="67"/>
      <c r="Y41" s="67"/>
      <c r="Z41" s="67"/>
      <c r="AA41" s="67"/>
      <c r="AB41" s="258"/>
      <c r="AC41" s="89"/>
      <c r="AD41" s="67"/>
      <c r="AE41" s="67"/>
      <c r="AF41" s="67"/>
      <c r="AG41" s="67"/>
      <c r="AH41" s="258"/>
      <c r="AI41" s="89"/>
      <c r="AJ41" s="67"/>
      <c r="AK41" s="67"/>
      <c r="AL41" s="67"/>
      <c r="AM41" s="67"/>
      <c r="AN41" s="258"/>
      <c r="AO41" s="89"/>
      <c r="AP41" s="67"/>
      <c r="AQ41" s="67"/>
      <c r="AR41" s="67"/>
      <c r="AS41" s="67"/>
      <c r="AT41" s="258"/>
      <c r="AU41" s="89"/>
      <c r="AV41" s="67"/>
      <c r="AW41" s="67"/>
      <c r="AX41" s="67"/>
      <c r="AY41" s="67"/>
      <c r="AZ41" s="258"/>
      <c r="BA41" s="89"/>
      <c r="BB41" s="67"/>
      <c r="BC41" s="67"/>
      <c r="BD41" s="67"/>
      <c r="BE41" s="67"/>
      <c r="BF41" s="258"/>
      <c r="BG41" s="89"/>
      <c r="BH41" s="67"/>
      <c r="BI41" s="67"/>
      <c r="BJ41" s="67"/>
      <c r="BK41" s="67"/>
      <c r="BL41" s="258"/>
      <c r="BM41" s="89"/>
      <c r="BN41" s="67"/>
      <c r="BO41" s="67"/>
      <c r="BP41" s="67"/>
      <c r="BQ41" s="67"/>
      <c r="BR41" s="258"/>
      <c r="BS41" s="89"/>
      <c r="BT41" s="67"/>
      <c r="BU41" s="67"/>
      <c r="BV41" s="67"/>
      <c r="BW41" s="67"/>
      <c r="BX41" s="258"/>
      <c r="BY41" s="89"/>
      <c r="BZ41" s="67"/>
      <c r="CA41" s="67"/>
      <c r="CB41" s="67"/>
      <c r="CC41" s="67"/>
      <c r="CD41" s="258"/>
      <c r="CE41" s="89"/>
      <c r="CF41" s="67"/>
      <c r="CG41" s="67"/>
      <c r="CH41" s="67"/>
      <c r="CI41" s="67"/>
      <c r="CJ41" s="258"/>
      <c r="CK41" s="89"/>
      <c r="CL41" s="67"/>
      <c r="CM41" s="67"/>
      <c r="CN41" s="67"/>
      <c r="CO41" s="67"/>
      <c r="CP41" s="258"/>
      <c r="CQ41" s="89"/>
      <c r="CR41" s="67"/>
      <c r="CS41" s="67"/>
      <c r="CT41" s="67"/>
      <c r="CU41" s="67"/>
      <c r="CV41" s="258"/>
      <c r="CW41" s="89"/>
      <c r="CX41" s="67"/>
      <c r="CY41" s="67"/>
      <c r="CZ41" s="67"/>
      <c r="DA41" s="67"/>
      <c r="DB41" s="258"/>
      <c r="DC41" s="89"/>
      <c r="DD41" s="67"/>
      <c r="DE41" s="67"/>
      <c r="DF41" s="67"/>
      <c r="DG41" s="67"/>
      <c r="DH41" s="258"/>
      <c r="DI41" s="89"/>
      <c r="DJ41" s="67"/>
      <c r="DK41" s="67"/>
      <c r="DL41" s="67"/>
      <c r="DM41" s="67"/>
      <c r="DN41" s="258"/>
      <c r="DO41" s="89"/>
      <c r="DP41" s="67"/>
      <c r="DQ41" s="67"/>
      <c r="DR41" s="67"/>
      <c r="DS41" s="67"/>
      <c r="DT41" s="258"/>
    </row>
    <row r="42" spans="1:124" s="7" customFormat="1" ht="17" x14ac:dyDescent="0.2">
      <c r="A42" s="128"/>
      <c r="B42" s="362"/>
      <c r="C42" s="82" t="s">
        <v>140</v>
      </c>
      <c r="D42" s="363"/>
      <c r="E42" s="363"/>
      <c r="F42" s="84"/>
      <c r="G42" s="68"/>
      <c r="H42" s="68"/>
      <c r="I42" s="362"/>
      <c r="J42" s="262">
        <f>J4+J24</f>
        <v>100</v>
      </c>
      <c r="K42" s="363"/>
      <c r="L42" s="84"/>
      <c r="M42" s="68"/>
      <c r="N42" s="68"/>
      <c r="O42" s="362"/>
      <c r="P42" s="262">
        <f>P4+P24</f>
        <v>99.040950798441202</v>
      </c>
      <c r="Q42" s="363"/>
      <c r="R42" s="84"/>
      <c r="S42" s="68"/>
      <c r="T42" s="68"/>
      <c r="U42" s="362"/>
      <c r="V42" s="262">
        <f>V4+V24</f>
        <v>99.040950798441202</v>
      </c>
      <c r="W42" s="363"/>
      <c r="X42" s="84"/>
      <c r="Y42" s="68"/>
      <c r="Z42" s="68"/>
      <c r="AA42" s="362"/>
      <c r="AB42" s="262">
        <f>AB4+AB24</f>
        <v>99.040950798441202</v>
      </c>
      <c r="AC42" s="363"/>
      <c r="AD42" s="84"/>
      <c r="AE42" s="68"/>
      <c r="AF42" s="68"/>
      <c r="AG42" s="362"/>
      <c r="AH42" s="262">
        <f>AH4+AH24</f>
        <v>99.040950798441202</v>
      </c>
      <c r="AI42" s="363"/>
      <c r="AJ42" s="84"/>
      <c r="AK42" s="68"/>
      <c r="AL42" s="68"/>
      <c r="AM42" s="362"/>
      <c r="AN42" s="262">
        <f>AN4+AN24</f>
        <v>99.040950798441202</v>
      </c>
      <c r="AO42" s="363"/>
      <c r="AP42" s="84"/>
      <c r="AQ42" s="68"/>
      <c r="AR42" s="68"/>
      <c r="AS42" s="362"/>
      <c r="AT42" s="262">
        <f>AT4+AT24</f>
        <v>99.040950798441202</v>
      </c>
      <c r="AU42" s="363"/>
      <c r="AV42" s="84"/>
      <c r="AW42" s="68"/>
      <c r="AX42" s="68"/>
      <c r="AY42" s="362"/>
      <c r="AZ42" s="262">
        <f>AZ4+AZ24</f>
        <v>99.040950798441202</v>
      </c>
      <c r="BA42" s="363"/>
      <c r="BB42" s="84"/>
      <c r="BC42" s="68"/>
      <c r="BD42" s="68"/>
      <c r="BE42" s="362"/>
      <c r="BF42" s="262">
        <f>BF4+BF24</f>
        <v>99.040950798441202</v>
      </c>
      <c r="BG42" s="363"/>
      <c r="BH42" s="84"/>
      <c r="BI42" s="68"/>
      <c r="BJ42" s="68"/>
      <c r="BK42" s="362"/>
      <c r="BL42" s="262">
        <f>BL4+BL24</f>
        <v>99.040950798441202</v>
      </c>
      <c r="BM42" s="363"/>
      <c r="BN42" s="84"/>
      <c r="BO42" s="68"/>
      <c r="BP42" s="68"/>
      <c r="BQ42" s="362"/>
      <c r="BR42" s="262">
        <f>BR4+BR24</f>
        <v>99.040950798441202</v>
      </c>
      <c r="BS42" s="363"/>
      <c r="BT42" s="84"/>
      <c r="BU42" s="68"/>
      <c r="BV42" s="68"/>
      <c r="BW42" s="362"/>
      <c r="BX42" s="262">
        <f>BX4+BX24</f>
        <v>99.040950798441202</v>
      </c>
      <c r="BY42" s="363"/>
      <c r="BZ42" s="84"/>
      <c r="CA42" s="68"/>
      <c r="CB42" s="68"/>
      <c r="CC42" s="362"/>
      <c r="CD42" s="262">
        <f>CD4+CD24</f>
        <v>99.040950798441202</v>
      </c>
      <c r="CE42" s="363"/>
      <c r="CF42" s="84"/>
      <c r="CG42" s="68"/>
      <c r="CH42" s="68"/>
      <c r="CI42" s="362"/>
      <c r="CJ42" s="262">
        <f>CJ4+CJ24</f>
        <v>99.040950798441202</v>
      </c>
      <c r="CK42" s="363"/>
      <c r="CL42" s="84"/>
      <c r="CM42" s="68"/>
      <c r="CN42" s="68"/>
      <c r="CO42" s="362"/>
      <c r="CP42" s="262">
        <f>CP4+CP24</f>
        <v>99.040950798441202</v>
      </c>
      <c r="CQ42" s="363"/>
      <c r="CR42" s="84"/>
      <c r="CS42" s="68"/>
      <c r="CT42" s="68"/>
      <c r="CU42" s="362"/>
      <c r="CV42" s="262">
        <f>CV4+CV24</f>
        <v>99.040950798441202</v>
      </c>
      <c r="CW42" s="363"/>
      <c r="CX42" s="84"/>
      <c r="CY42" s="68"/>
      <c r="CZ42" s="68"/>
      <c r="DA42" s="362"/>
      <c r="DB42" s="262">
        <f>DB4+DB24</f>
        <v>99.040950798441202</v>
      </c>
      <c r="DC42" s="363"/>
      <c r="DD42" s="84"/>
      <c r="DE42" s="68"/>
      <c r="DF42" s="68"/>
      <c r="DG42" s="362"/>
      <c r="DH42" s="262">
        <f>DH4+DH24</f>
        <v>99.040950798441202</v>
      </c>
      <c r="DI42" s="363"/>
      <c r="DJ42" s="84"/>
      <c r="DK42" s="68"/>
      <c r="DL42" s="68"/>
      <c r="DM42" s="362"/>
      <c r="DN42" s="262">
        <f>DN4+DN24</f>
        <v>99.040950798441202</v>
      </c>
      <c r="DO42" s="363"/>
      <c r="DP42" s="84"/>
      <c r="DQ42" s="68"/>
      <c r="DR42" s="68"/>
      <c r="DS42" s="362"/>
      <c r="DT42" s="262">
        <f>DT4+DT24</f>
        <v>99.040950798441202</v>
      </c>
    </row>
    <row r="43" spans="1:124" s="6" customFormat="1" x14ac:dyDescent="0.2">
      <c r="A43" s="241"/>
      <c r="B43" s="364">
        <v>20</v>
      </c>
      <c r="C43" s="365" t="s">
        <v>204</v>
      </c>
      <c r="D43" s="366"/>
      <c r="E43" s="366"/>
      <c r="F43" s="85">
        <f>SUM(F44:F50)</f>
        <v>2740810072.1167212</v>
      </c>
      <c r="G43" s="69">
        <f>SUM(G44:G50)</f>
        <v>304750817.26383525</v>
      </c>
      <c r="H43" s="69">
        <f>SUM(H44:H50)</f>
        <v>1195036607.7682869</v>
      </c>
      <c r="I43" s="367">
        <f>SUM(I44:I50)</f>
        <v>23099589.559010487</v>
      </c>
      <c r="J43" s="368">
        <f>SUM(J44:J50)</f>
        <v>4240597497.1488433</v>
      </c>
      <c r="K43" s="366"/>
      <c r="L43" s="85">
        <f>SUM(L44:L50)</f>
        <v>2539796952.0107446</v>
      </c>
      <c r="M43" s="69">
        <f>SUM(M44:M50)</f>
        <v>302486193.7631458</v>
      </c>
      <c r="N43" s="69">
        <f>SUM(N44:N50)</f>
        <v>1155803765.655448</v>
      </c>
      <c r="O43" s="367">
        <f>SUM(O44:O50)</f>
        <v>22361134.79491365</v>
      </c>
      <c r="P43" s="368">
        <f>SUM(P44:P50)</f>
        <v>3998086911.4293389</v>
      </c>
      <c r="Q43" s="366"/>
      <c r="R43" s="85">
        <f>SUM(R44:R50)</f>
        <v>2539796952.0107446</v>
      </c>
      <c r="S43" s="69">
        <f>SUM(S44:S50)</f>
        <v>302486193.7631458</v>
      </c>
      <c r="T43" s="69">
        <f>SUM(T44:T50)</f>
        <v>1155803765.655448</v>
      </c>
      <c r="U43" s="367">
        <f>SUM(U44:U50)</f>
        <v>22361134.79491365</v>
      </c>
      <c r="V43" s="368">
        <f>SUM(V44:V50)</f>
        <v>3998086911.4293389</v>
      </c>
      <c r="W43" s="366"/>
      <c r="X43" s="85">
        <f>SUM(X44:X50)</f>
        <v>2539796952.0107446</v>
      </c>
      <c r="Y43" s="69">
        <f>SUM(Y44:Y50)</f>
        <v>302486193.7631458</v>
      </c>
      <c r="Z43" s="69">
        <f>SUM(Z44:Z50)</f>
        <v>1155803765.655448</v>
      </c>
      <c r="AA43" s="367">
        <f>SUM(AA44:AA50)</f>
        <v>22361134.79491365</v>
      </c>
      <c r="AB43" s="368">
        <f>SUM(AB44:AB50)</f>
        <v>3998086911.4293389</v>
      </c>
      <c r="AC43" s="366"/>
      <c r="AD43" s="85">
        <f>SUM(AD44:AD50)</f>
        <v>2539796952.0107446</v>
      </c>
      <c r="AE43" s="69">
        <f>SUM(AE44:AE50)</f>
        <v>302486193.7631458</v>
      </c>
      <c r="AF43" s="69">
        <f>SUM(AF44:AF50)</f>
        <v>1155803765.655448</v>
      </c>
      <c r="AG43" s="367">
        <f>SUM(AG44:AG50)</f>
        <v>22361134.79491365</v>
      </c>
      <c r="AH43" s="368">
        <f>SUM(AH44:AH50)</f>
        <v>3998086911.4293389</v>
      </c>
      <c r="AI43" s="366"/>
      <c r="AJ43" s="85">
        <f>SUM(AJ44:AJ50)</f>
        <v>2539796952.0107446</v>
      </c>
      <c r="AK43" s="69">
        <f>SUM(AK44:AK50)</f>
        <v>302486193.7631458</v>
      </c>
      <c r="AL43" s="69">
        <f>SUM(AL44:AL50)</f>
        <v>1155803765.655448</v>
      </c>
      <c r="AM43" s="367">
        <f>SUM(AM44:AM50)</f>
        <v>22361134.79491365</v>
      </c>
      <c r="AN43" s="368">
        <f>SUM(AN44:AN50)</f>
        <v>3998086911.4293389</v>
      </c>
      <c r="AO43" s="366"/>
      <c r="AP43" s="85">
        <f>SUM(AP44:AP50)</f>
        <v>2539796952.0107446</v>
      </c>
      <c r="AQ43" s="69">
        <f>SUM(AQ44:AQ50)</f>
        <v>302486193.7631458</v>
      </c>
      <c r="AR43" s="69">
        <f>SUM(AR44:AR50)</f>
        <v>1155803765.655448</v>
      </c>
      <c r="AS43" s="367">
        <f>SUM(AS44:AS50)</f>
        <v>22361134.79491365</v>
      </c>
      <c r="AT43" s="368">
        <f>SUM(AT44:AT50)</f>
        <v>3998086911.4293389</v>
      </c>
      <c r="AU43" s="366"/>
      <c r="AV43" s="85">
        <f>SUM(AV44:AV50)</f>
        <v>2539796952.0107446</v>
      </c>
      <c r="AW43" s="69">
        <f>SUM(AW44:AW50)</f>
        <v>302486193.7631458</v>
      </c>
      <c r="AX43" s="69">
        <f>SUM(AX44:AX50)</f>
        <v>1155803765.655448</v>
      </c>
      <c r="AY43" s="367">
        <f>SUM(AY44:AY50)</f>
        <v>22361134.79491365</v>
      </c>
      <c r="AZ43" s="368">
        <f>SUM(AZ44:AZ50)</f>
        <v>3998086911.4293389</v>
      </c>
      <c r="BA43" s="366"/>
      <c r="BB43" s="85">
        <f>SUM(BB44:BB50)</f>
        <v>2539796952.0107446</v>
      </c>
      <c r="BC43" s="69">
        <f>SUM(BC44:BC50)</f>
        <v>302486193.7631458</v>
      </c>
      <c r="BD43" s="69">
        <f>SUM(BD44:BD50)</f>
        <v>1155803765.655448</v>
      </c>
      <c r="BE43" s="367">
        <f>SUM(BE44:BE50)</f>
        <v>22361134.79491365</v>
      </c>
      <c r="BF43" s="368">
        <f>SUM(BF44:BF50)</f>
        <v>3998086911.4293389</v>
      </c>
      <c r="BG43" s="366"/>
      <c r="BH43" s="85">
        <f>SUM(BH44:BH50)</f>
        <v>2539796952.0107446</v>
      </c>
      <c r="BI43" s="69">
        <f>SUM(BI44:BI50)</f>
        <v>302486193.7631458</v>
      </c>
      <c r="BJ43" s="69">
        <f>SUM(BJ44:BJ50)</f>
        <v>1155803765.655448</v>
      </c>
      <c r="BK43" s="367">
        <f>SUM(BK44:BK50)</f>
        <v>22361134.79491365</v>
      </c>
      <c r="BL43" s="368">
        <f>SUM(BL44:BL50)</f>
        <v>3998086911.4293389</v>
      </c>
      <c r="BM43" s="366"/>
      <c r="BN43" s="85">
        <f>SUM(BN44:BN50)</f>
        <v>2539796952.0107446</v>
      </c>
      <c r="BO43" s="69">
        <f>SUM(BO44:BO50)</f>
        <v>302486193.7631458</v>
      </c>
      <c r="BP43" s="69">
        <f>SUM(BP44:BP50)</f>
        <v>1155803765.655448</v>
      </c>
      <c r="BQ43" s="367">
        <f>SUM(BQ44:BQ50)</f>
        <v>22361134.79491365</v>
      </c>
      <c r="BR43" s="368">
        <f>SUM(BR44:BR50)</f>
        <v>3998086911.4293389</v>
      </c>
      <c r="BS43" s="366"/>
      <c r="BT43" s="85">
        <f>SUM(BT44:BT50)</f>
        <v>2539796952.0107446</v>
      </c>
      <c r="BU43" s="69">
        <f>SUM(BU44:BU50)</f>
        <v>302486193.7631458</v>
      </c>
      <c r="BV43" s="69">
        <f>SUM(BV44:BV50)</f>
        <v>1155803765.655448</v>
      </c>
      <c r="BW43" s="367">
        <f>SUM(BW44:BW50)</f>
        <v>22361134.79491365</v>
      </c>
      <c r="BX43" s="368">
        <f>SUM(BX44:BX50)</f>
        <v>3998086911.4293389</v>
      </c>
      <c r="BY43" s="366"/>
      <c r="BZ43" s="85">
        <f>SUM(BZ44:BZ50)</f>
        <v>2539796952.0107446</v>
      </c>
      <c r="CA43" s="69">
        <f>SUM(CA44:CA50)</f>
        <v>302486193.7631458</v>
      </c>
      <c r="CB43" s="69">
        <f>SUM(CB44:CB50)</f>
        <v>1155803765.655448</v>
      </c>
      <c r="CC43" s="367">
        <f>SUM(CC44:CC50)</f>
        <v>22361134.79491365</v>
      </c>
      <c r="CD43" s="368">
        <f>SUM(CD44:CD50)</f>
        <v>3998086911.4293389</v>
      </c>
      <c r="CE43" s="366"/>
      <c r="CF43" s="85">
        <f>SUM(CF44:CF50)</f>
        <v>2539796952.0107446</v>
      </c>
      <c r="CG43" s="69">
        <f>SUM(CG44:CG50)</f>
        <v>302486193.7631458</v>
      </c>
      <c r="CH43" s="69">
        <f>SUM(CH44:CH50)</f>
        <v>1155803765.655448</v>
      </c>
      <c r="CI43" s="367">
        <f>SUM(CI44:CI50)</f>
        <v>22361134.79491365</v>
      </c>
      <c r="CJ43" s="368">
        <f>SUM(CJ44:CJ50)</f>
        <v>3998086911.4293389</v>
      </c>
      <c r="CK43" s="366"/>
      <c r="CL43" s="85">
        <f>SUM(CL44:CL50)</f>
        <v>2539796952.0107446</v>
      </c>
      <c r="CM43" s="69">
        <f>SUM(CM44:CM50)</f>
        <v>302486193.7631458</v>
      </c>
      <c r="CN43" s="69">
        <f>SUM(CN44:CN50)</f>
        <v>1155803765.655448</v>
      </c>
      <c r="CO43" s="367">
        <f>SUM(CO44:CO50)</f>
        <v>22361134.79491365</v>
      </c>
      <c r="CP43" s="368">
        <f>SUM(CP44:CP50)</f>
        <v>3998086911.4293389</v>
      </c>
      <c r="CQ43" s="366"/>
      <c r="CR43" s="85">
        <f>SUM(CR44:CR50)</f>
        <v>2539796952.0107446</v>
      </c>
      <c r="CS43" s="69">
        <f>SUM(CS44:CS50)</f>
        <v>302486193.7631458</v>
      </c>
      <c r="CT43" s="69">
        <f>SUM(CT44:CT50)</f>
        <v>1155803765.655448</v>
      </c>
      <c r="CU43" s="367">
        <f>SUM(CU44:CU50)</f>
        <v>22361134.79491365</v>
      </c>
      <c r="CV43" s="368">
        <f>SUM(CV44:CV50)</f>
        <v>3998086911.4293389</v>
      </c>
      <c r="CW43" s="366"/>
      <c r="CX43" s="85">
        <f>SUM(CX44:CX50)</f>
        <v>2539796952.0107446</v>
      </c>
      <c r="CY43" s="69">
        <f>SUM(CY44:CY50)</f>
        <v>302486193.7631458</v>
      </c>
      <c r="CZ43" s="69">
        <f>SUM(CZ44:CZ50)</f>
        <v>1155803765.655448</v>
      </c>
      <c r="DA43" s="367">
        <f>SUM(DA44:DA50)</f>
        <v>22361134.79491365</v>
      </c>
      <c r="DB43" s="368">
        <f>SUM(DB44:DB50)</f>
        <v>3998086911.4293389</v>
      </c>
      <c r="DC43" s="366"/>
      <c r="DD43" s="85">
        <f>SUM(DD44:DD50)</f>
        <v>2539796952.0107446</v>
      </c>
      <c r="DE43" s="69">
        <f>SUM(DE44:DE50)</f>
        <v>302486193.7631458</v>
      </c>
      <c r="DF43" s="69">
        <f>SUM(DF44:DF50)</f>
        <v>1155803765.655448</v>
      </c>
      <c r="DG43" s="367">
        <f>SUM(DG44:DG50)</f>
        <v>22361134.79491365</v>
      </c>
      <c r="DH43" s="368">
        <f>SUM(DH44:DH50)</f>
        <v>3998086911.4293389</v>
      </c>
      <c r="DI43" s="366"/>
      <c r="DJ43" s="85">
        <f>SUM(DJ44:DJ50)</f>
        <v>2539796952.0107446</v>
      </c>
      <c r="DK43" s="69">
        <f>SUM(DK44:DK50)</f>
        <v>302486193.7631458</v>
      </c>
      <c r="DL43" s="69">
        <f>SUM(DL44:DL50)</f>
        <v>1155803765.655448</v>
      </c>
      <c r="DM43" s="367">
        <f>SUM(DM44:DM50)</f>
        <v>22361134.79491365</v>
      </c>
      <c r="DN43" s="368">
        <f>SUM(DN44:DN50)</f>
        <v>3998086911.4293389</v>
      </c>
      <c r="DO43" s="366"/>
      <c r="DP43" s="85">
        <f>SUM(DP44:DP50)</f>
        <v>2539796952.0107446</v>
      </c>
      <c r="DQ43" s="69">
        <f>SUM(DQ44:DQ50)</f>
        <v>302486193.7631458</v>
      </c>
      <c r="DR43" s="69">
        <f>SUM(DR44:DR50)</f>
        <v>1155803765.655448</v>
      </c>
      <c r="DS43" s="367">
        <f>SUM(DS44:DS50)</f>
        <v>22361134.79491365</v>
      </c>
      <c r="DT43" s="368">
        <f>SUM(DT44:DT50)</f>
        <v>3998086911.4293389</v>
      </c>
    </row>
    <row r="44" spans="1:124" s="6" customFormat="1" x14ac:dyDescent="0.2">
      <c r="B44" s="70">
        <v>21</v>
      </c>
      <c r="C44" s="83" t="s">
        <v>205</v>
      </c>
      <c r="D44" s="90"/>
      <c r="E44" s="369"/>
      <c r="F44" s="86">
        <f t="shared" ref="F44:I50" si="59">F6+F26</f>
        <v>90263521.112017199</v>
      </c>
      <c r="G44" s="86">
        <f t="shared" si="59"/>
        <v>233056139.767836</v>
      </c>
      <c r="H44" s="86">
        <f t="shared" si="59"/>
        <v>591583080.94596303</v>
      </c>
      <c r="I44" s="102">
        <f t="shared" si="59"/>
        <v>11824706.1671477</v>
      </c>
      <c r="J44" s="263">
        <f>SUM(F44:H44)</f>
        <v>914902741.82581615</v>
      </c>
      <c r="K44" s="369"/>
      <c r="L44" s="86">
        <f t="shared" ref="L44:O44" si="60">L6+L26</f>
        <v>89808919.174899921</v>
      </c>
      <c r="M44" s="86">
        <f t="shared" si="60"/>
        <v>230791516.26714659</v>
      </c>
      <c r="N44" s="86">
        <f t="shared" si="60"/>
        <v>588199484.45571852</v>
      </c>
      <c r="O44" s="102">
        <f t="shared" si="60"/>
        <v>11759127.198429674</v>
      </c>
      <c r="P44" s="263">
        <f>SUM(L44:N44)</f>
        <v>908799919.89776504</v>
      </c>
      <c r="Q44" s="369"/>
      <c r="R44" s="86">
        <f t="shared" ref="R44:U44" si="61">R6+R26</f>
        <v>89808919.174899921</v>
      </c>
      <c r="S44" s="86">
        <f t="shared" si="61"/>
        <v>230791516.26714659</v>
      </c>
      <c r="T44" s="86">
        <f t="shared" si="61"/>
        <v>588199484.45571852</v>
      </c>
      <c r="U44" s="102">
        <f t="shared" si="61"/>
        <v>11759127.198429674</v>
      </c>
      <c r="V44" s="263">
        <f>SUM(R44:T44)</f>
        <v>908799919.89776504</v>
      </c>
      <c r="W44" s="369"/>
      <c r="X44" s="86">
        <f t="shared" ref="X44:AA44" si="62">X6+X26</f>
        <v>89808919.174899921</v>
      </c>
      <c r="Y44" s="86">
        <f t="shared" si="62"/>
        <v>230791516.26714659</v>
      </c>
      <c r="Z44" s="86">
        <f t="shared" si="62"/>
        <v>588199484.45571852</v>
      </c>
      <c r="AA44" s="102">
        <f t="shared" si="62"/>
        <v>11759127.198429674</v>
      </c>
      <c r="AB44" s="263">
        <f>SUM(X44:Z44)</f>
        <v>908799919.89776504</v>
      </c>
      <c r="AC44" s="369"/>
      <c r="AD44" s="86">
        <f t="shared" ref="AD44:AG44" si="63">AD6+AD26</f>
        <v>89808919.174899921</v>
      </c>
      <c r="AE44" s="86">
        <f t="shared" si="63"/>
        <v>230791516.26714659</v>
      </c>
      <c r="AF44" s="86">
        <f t="shared" si="63"/>
        <v>588199484.45571852</v>
      </c>
      <c r="AG44" s="102">
        <f t="shared" si="63"/>
        <v>11759127.198429674</v>
      </c>
      <c r="AH44" s="263">
        <f>SUM(AD44:AF44)</f>
        <v>908799919.89776504</v>
      </c>
      <c r="AI44" s="369"/>
      <c r="AJ44" s="86">
        <f t="shared" ref="AJ44:AM44" si="64">AJ6+AJ26</f>
        <v>89808919.174899921</v>
      </c>
      <c r="AK44" s="86">
        <f t="shared" si="64"/>
        <v>230791516.26714659</v>
      </c>
      <c r="AL44" s="86">
        <f t="shared" si="64"/>
        <v>588199484.45571852</v>
      </c>
      <c r="AM44" s="102">
        <f t="shared" si="64"/>
        <v>11759127.198429674</v>
      </c>
      <c r="AN44" s="263">
        <f>SUM(AJ44:AL44)</f>
        <v>908799919.89776504</v>
      </c>
      <c r="AO44" s="369"/>
      <c r="AP44" s="86">
        <f t="shared" ref="AP44:AS44" si="65">AP6+AP26</f>
        <v>89808919.174899921</v>
      </c>
      <c r="AQ44" s="86">
        <f t="shared" si="65"/>
        <v>230791516.26714659</v>
      </c>
      <c r="AR44" s="86">
        <f t="shared" si="65"/>
        <v>588199484.45571852</v>
      </c>
      <c r="AS44" s="102">
        <f t="shared" si="65"/>
        <v>11759127.198429674</v>
      </c>
      <c r="AT44" s="263">
        <f>SUM(AP44:AR44)</f>
        <v>908799919.89776504</v>
      </c>
      <c r="AU44" s="369"/>
      <c r="AV44" s="86">
        <f t="shared" ref="AV44:AY44" si="66">AV6+AV26</f>
        <v>89808919.174899921</v>
      </c>
      <c r="AW44" s="86">
        <f t="shared" si="66"/>
        <v>230791516.26714659</v>
      </c>
      <c r="AX44" s="86">
        <f t="shared" si="66"/>
        <v>588199484.45571852</v>
      </c>
      <c r="AY44" s="102">
        <f t="shared" si="66"/>
        <v>11759127.198429674</v>
      </c>
      <c r="AZ44" s="263">
        <f>SUM(AV44:AX44)</f>
        <v>908799919.89776504</v>
      </c>
      <c r="BA44" s="369"/>
      <c r="BB44" s="86">
        <f t="shared" ref="BB44:BE44" si="67">BB6+BB26</f>
        <v>89808919.174899921</v>
      </c>
      <c r="BC44" s="86">
        <f t="shared" si="67"/>
        <v>230791516.26714659</v>
      </c>
      <c r="BD44" s="86">
        <f t="shared" si="67"/>
        <v>588199484.45571852</v>
      </c>
      <c r="BE44" s="102">
        <f t="shared" si="67"/>
        <v>11759127.198429674</v>
      </c>
      <c r="BF44" s="263">
        <f>SUM(BB44:BD44)</f>
        <v>908799919.89776504</v>
      </c>
      <c r="BG44" s="369"/>
      <c r="BH44" s="86">
        <f t="shared" ref="BH44:BK44" si="68">BH6+BH26</f>
        <v>89808919.174899921</v>
      </c>
      <c r="BI44" s="86">
        <f t="shared" si="68"/>
        <v>230791516.26714659</v>
      </c>
      <c r="BJ44" s="86">
        <f t="shared" si="68"/>
        <v>588199484.45571852</v>
      </c>
      <c r="BK44" s="102">
        <f t="shared" si="68"/>
        <v>11759127.198429674</v>
      </c>
      <c r="BL44" s="263">
        <f>SUM(BH44:BJ44)</f>
        <v>908799919.89776504</v>
      </c>
      <c r="BM44" s="369"/>
      <c r="BN44" s="86">
        <f t="shared" ref="BN44:BQ44" si="69">BN6+BN26</f>
        <v>89808919.174899921</v>
      </c>
      <c r="BO44" s="86">
        <f t="shared" si="69"/>
        <v>230791516.26714659</v>
      </c>
      <c r="BP44" s="86">
        <f t="shared" si="69"/>
        <v>588199484.45571852</v>
      </c>
      <c r="BQ44" s="102">
        <f t="shared" si="69"/>
        <v>11759127.198429674</v>
      </c>
      <c r="BR44" s="263">
        <f>SUM(BN44:BP44)</f>
        <v>908799919.89776504</v>
      </c>
      <c r="BS44" s="369"/>
      <c r="BT44" s="86">
        <f t="shared" ref="BT44:BW44" si="70">BT6+BT26</f>
        <v>89808919.174899921</v>
      </c>
      <c r="BU44" s="86">
        <f t="shared" si="70"/>
        <v>230791516.26714659</v>
      </c>
      <c r="BV44" s="86">
        <f t="shared" si="70"/>
        <v>588199484.45571852</v>
      </c>
      <c r="BW44" s="102">
        <f t="shared" si="70"/>
        <v>11759127.198429674</v>
      </c>
      <c r="BX44" s="263">
        <f>SUM(BT44:BV44)</f>
        <v>908799919.89776504</v>
      </c>
      <c r="BY44" s="369"/>
      <c r="BZ44" s="86">
        <f t="shared" ref="BZ44:CC44" si="71">BZ6+BZ26</f>
        <v>89808919.174899921</v>
      </c>
      <c r="CA44" s="86">
        <f t="shared" si="71"/>
        <v>230791516.26714659</v>
      </c>
      <c r="CB44" s="86">
        <f t="shared" si="71"/>
        <v>588199484.45571852</v>
      </c>
      <c r="CC44" s="102">
        <f t="shared" si="71"/>
        <v>11759127.198429674</v>
      </c>
      <c r="CD44" s="263">
        <f>SUM(BZ44:CB44)</f>
        <v>908799919.89776504</v>
      </c>
      <c r="CE44" s="369"/>
      <c r="CF44" s="86">
        <f t="shared" ref="CF44:CI44" si="72">CF6+CF26</f>
        <v>89808919.174899921</v>
      </c>
      <c r="CG44" s="86">
        <f t="shared" si="72"/>
        <v>230791516.26714659</v>
      </c>
      <c r="CH44" s="86">
        <f t="shared" si="72"/>
        <v>588199484.45571852</v>
      </c>
      <c r="CI44" s="102">
        <f t="shared" si="72"/>
        <v>11759127.198429674</v>
      </c>
      <c r="CJ44" s="263">
        <f>SUM(CF44:CH44)</f>
        <v>908799919.89776504</v>
      </c>
      <c r="CK44" s="369"/>
      <c r="CL44" s="86">
        <f t="shared" ref="CL44:CO44" si="73">CL6+CL26</f>
        <v>89808919.174899921</v>
      </c>
      <c r="CM44" s="86">
        <f t="shared" si="73"/>
        <v>230791516.26714659</v>
      </c>
      <c r="CN44" s="86">
        <f t="shared" si="73"/>
        <v>588199484.45571852</v>
      </c>
      <c r="CO44" s="102">
        <f t="shared" si="73"/>
        <v>11759127.198429674</v>
      </c>
      <c r="CP44" s="263">
        <f>SUM(CL44:CN44)</f>
        <v>908799919.89776504</v>
      </c>
      <c r="CQ44" s="369"/>
      <c r="CR44" s="86">
        <f t="shared" ref="CR44:CU44" si="74">CR6+CR26</f>
        <v>89808919.174899921</v>
      </c>
      <c r="CS44" s="86">
        <f t="shared" si="74"/>
        <v>230791516.26714659</v>
      </c>
      <c r="CT44" s="86">
        <f t="shared" si="74"/>
        <v>588199484.45571852</v>
      </c>
      <c r="CU44" s="102">
        <f t="shared" si="74"/>
        <v>11759127.198429674</v>
      </c>
      <c r="CV44" s="263">
        <f>SUM(CR44:CT44)</f>
        <v>908799919.89776504</v>
      </c>
      <c r="CW44" s="369"/>
      <c r="CX44" s="86">
        <f t="shared" ref="CX44:DA44" si="75">CX6+CX26</f>
        <v>89808919.174899921</v>
      </c>
      <c r="CY44" s="86">
        <f t="shared" si="75"/>
        <v>230791516.26714659</v>
      </c>
      <c r="CZ44" s="86">
        <f t="shared" si="75"/>
        <v>588199484.45571852</v>
      </c>
      <c r="DA44" s="102">
        <f t="shared" si="75"/>
        <v>11759127.198429674</v>
      </c>
      <c r="DB44" s="263">
        <f>SUM(CX44:CZ44)</f>
        <v>908799919.89776504</v>
      </c>
      <c r="DC44" s="369"/>
      <c r="DD44" s="86">
        <f t="shared" ref="DD44:DG44" si="76">DD6+DD26</f>
        <v>89808919.174899921</v>
      </c>
      <c r="DE44" s="86">
        <f t="shared" si="76"/>
        <v>230791516.26714659</v>
      </c>
      <c r="DF44" s="86">
        <f t="shared" si="76"/>
        <v>588199484.45571852</v>
      </c>
      <c r="DG44" s="102">
        <f t="shared" si="76"/>
        <v>11759127.198429674</v>
      </c>
      <c r="DH44" s="263">
        <f>SUM(DD44:DF44)</f>
        <v>908799919.89776504</v>
      </c>
      <c r="DI44" s="369"/>
      <c r="DJ44" s="86">
        <f t="shared" ref="DJ44:DM44" si="77">DJ6+DJ26</f>
        <v>89808919.174899921</v>
      </c>
      <c r="DK44" s="86">
        <f t="shared" si="77"/>
        <v>230791516.26714659</v>
      </c>
      <c r="DL44" s="86">
        <f t="shared" si="77"/>
        <v>588199484.45571852</v>
      </c>
      <c r="DM44" s="102">
        <f t="shared" si="77"/>
        <v>11759127.198429674</v>
      </c>
      <c r="DN44" s="263">
        <f>SUM(DJ44:DL44)</f>
        <v>908799919.89776504</v>
      </c>
      <c r="DO44" s="369"/>
      <c r="DP44" s="86">
        <f t="shared" ref="DP44:DS44" si="78">DP6+DP26</f>
        <v>89808919.174899921</v>
      </c>
      <c r="DQ44" s="86">
        <f t="shared" si="78"/>
        <v>230791516.26714659</v>
      </c>
      <c r="DR44" s="86">
        <f t="shared" si="78"/>
        <v>588199484.45571852</v>
      </c>
      <c r="DS44" s="102">
        <f t="shared" si="78"/>
        <v>11759127.198429674</v>
      </c>
      <c r="DT44" s="263">
        <f>SUM(DP44:DR44)</f>
        <v>908799919.89776504</v>
      </c>
    </row>
    <row r="45" spans="1:124" s="6" customFormat="1" x14ac:dyDescent="0.2">
      <c r="B45" s="70">
        <v>22</v>
      </c>
      <c r="C45" s="83" t="s">
        <v>206</v>
      </c>
      <c r="D45" s="90"/>
      <c r="E45" s="369"/>
      <c r="F45" s="86">
        <f t="shared" si="59"/>
        <v>1555752484.13274</v>
      </c>
      <c r="G45" s="86">
        <f t="shared" si="59"/>
        <v>20897278.331425801</v>
      </c>
      <c r="H45" s="86">
        <f t="shared" si="59"/>
        <v>261886915.35496399</v>
      </c>
      <c r="I45" s="102">
        <f t="shared" si="59"/>
        <v>4903887.6954135997</v>
      </c>
      <c r="J45" s="263">
        <f t="shared" ref="J45:J50" si="79">SUM(F45:H45)</f>
        <v>1838536677.8191299</v>
      </c>
      <c r="K45" s="369"/>
      <c r="L45" s="86">
        <f t="shared" ref="L45:O45" si="80">L7+L27</f>
        <v>1555752484.13274</v>
      </c>
      <c r="M45" s="86">
        <f t="shared" si="80"/>
        <v>20897278.331425801</v>
      </c>
      <c r="N45" s="86">
        <f t="shared" si="80"/>
        <v>261886915.35496399</v>
      </c>
      <c r="O45" s="102">
        <f t="shared" si="80"/>
        <v>4903887.6954135997</v>
      </c>
      <c r="P45" s="263">
        <f t="shared" ref="P45:P50" si="81">SUM(L45:N45)</f>
        <v>1838536677.8191299</v>
      </c>
      <c r="Q45" s="369"/>
      <c r="R45" s="86">
        <f t="shared" ref="R45:U45" si="82">R7+R27</f>
        <v>1555752484.13274</v>
      </c>
      <c r="S45" s="86">
        <f t="shared" si="82"/>
        <v>20897278.331425801</v>
      </c>
      <c r="T45" s="86">
        <f t="shared" si="82"/>
        <v>261886915.35496399</v>
      </c>
      <c r="U45" s="102">
        <f t="shared" si="82"/>
        <v>4903887.6954135997</v>
      </c>
      <c r="V45" s="263">
        <f t="shared" ref="V45:V50" si="83">SUM(R45:T45)</f>
        <v>1838536677.8191299</v>
      </c>
      <c r="W45" s="369"/>
      <c r="X45" s="86">
        <f t="shared" ref="X45:AA45" si="84">X7+X27</f>
        <v>1555752484.13274</v>
      </c>
      <c r="Y45" s="86">
        <f t="shared" si="84"/>
        <v>20897278.331425801</v>
      </c>
      <c r="Z45" s="86">
        <f t="shared" si="84"/>
        <v>261886915.35496399</v>
      </c>
      <c r="AA45" s="102">
        <f t="shared" si="84"/>
        <v>4903887.6954135997</v>
      </c>
      <c r="AB45" s="263">
        <f t="shared" ref="AB45:AB50" si="85">SUM(X45:Z45)</f>
        <v>1838536677.8191299</v>
      </c>
      <c r="AC45" s="369"/>
      <c r="AD45" s="86">
        <f t="shared" ref="AD45:AG45" si="86">AD7+AD27</f>
        <v>1555752484.13274</v>
      </c>
      <c r="AE45" s="86">
        <f t="shared" si="86"/>
        <v>20897278.331425801</v>
      </c>
      <c r="AF45" s="86">
        <f t="shared" si="86"/>
        <v>261886915.35496399</v>
      </c>
      <c r="AG45" s="102">
        <f t="shared" si="86"/>
        <v>4903887.6954135997</v>
      </c>
      <c r="AH45" s="263">
        <f t="shared" ref="AH45:AH50" si="87">SUM(AD45:AF45)</f>
        <v>1838536677.8191299</v>
      </c>
      <c r="AI45" s="369"/>
      <c r="AJ45" s="86">
        <f t="shared" ref="AJ45:AM45" si="88">AJ7+AJ27</f>
        <v>1555752484.13274</v>
      </c>
      <c r="AK45" s="86">
        <f t="shared" si="88"/>
        <v>20897278.331425801</v>
      </c>
      <c r="AL45" s="86">
        <f t="shared" si="88"/>
        <v>261886915.35496399</v>
      </c>
      <c r="AM45" s="102">
        <f t="shared" si="88"/>
        <v>4903887.6954135997</v>
      </c>
      <c r="AN45" s="263">
        <f t="shared" ref="AN45:AN50" si="89">SUM(AJ45:AL45)</f>
        <v>1838536677.8191299</v>
      </c>
      <c r="AO45" s="369"/>
      <c r="AP45" s="86">
        <f t="shared" ref="AP45:AS45" si="90">AP7+AP27</f>
        <v>1555752484.13274</v>
      </c>
      <c r="AQ45" s="86">
        <f t="shared" si="90"/>
        <v>20897278.331425801</v>
      </c>
      <c r="AR45" s="86">
        <f t="shared" si="90"/>
        <v>261886915.35496399</v>
      </c>
      <c r="AS45" s="102">
        <f t="shared" si="90"/>
        <v>4903887.6954135997</v>
      </c>
      <c r="AT45" s="263">
        <f t="shared" ref="AT45:AT50" si="91">SUM(AP45:AR45)</f>
        <v>1838536677.8191299</v>
      </c>
      <c r="AU45" s="369"/>
      <c r="AV45" s="86">
        <f t="shared" ref="AV45:AY45" si="92">AV7+AV27</f>
        <v>1555752484.13274</v>
      </c>
      <c r="AW45" s="86">
        <f t="shared" si="92"/>
        <v>20897278.331425801</v>
      </c>
      <c r="AX45" s="86">
        <f t="shared" si="92"/>
        <v>261886915.35496399</v>
      </c>
      <c r="AY45" s="102">
        <f t="shared" si="92"/>
        <v>4903887.6954135997</v>
      </c>
      <c r="AZ45" s="263">
        <f t="shared" ref="AZ45:AZ50" si="93">SUM(AV45:AX45)</f>
        <v>1838536677.8191299</v>
      </c>
      <c r="BA45" s="369"/>
      <c r="BB45" s="86">
        <f t="shared" ref="BB45:BE45" si="94">BB7+BB27</f>
        <v>1555752484.13274</v>
      </c>
      <c r="BC45" s="86">
        <f t="shared" si="94"/>
        <v>20897278.331425801</v>
      </c>
      <c r="BD45" s="86">
        <f t="shared" si="94"/>
        <v>261886915.35496399</v>
      </c>
      <c r="BE45" s="102">
        <f t="shared" si="94"/>
        <v>4903887.6954135997</v>
      </c>
      <c r="BF45" s="263">
        <f t="shared" ref="BF45:BF50" si="95">SUM(BB45:BD45)</f>
        <v>1838536677.8191299</v>
      </c>
      <c r="BG45" s="369"/>
      <c r="BH45" s="86">
        <f t="shared" ref="BH45:BK45" si="96">BH7+BH27</f>
        <v>1555752484.13274</v>
      </c>
      <c r="BI45" s="86">
        <f t="shared" si="96"/>
        <v>20897278.331425801</v>
      </c>
      <c r="BJ45" s="86">
        <f t="shared" si="96"/>
        <v>261886915.35496399</v>
      </c>
      <c r="BK45" s="102">
        <f t="shared" si="96"/>
        <v>4903887.6954135997</v>
      </c>
      <c r="BL45" s="263">
        <f t="shared" ref="BL45:BL50" si="97">SUM(BH45:BJ45)</f>
        <v>1838536677.8191299</v>
      </c>
      <c r="BM45" s="369"/>
      <c r="BN45" s="86">
        <f t="shared" ref="BN45:BQ45" si="98">BN7+BN27</f>
        <v>1555752484.13274</v>
      </c>
      <c r="BO45" s="86">
        <f t="shared" si="98"/>
        <v>20897278.331425801</v>
      </c>
      <c r="BP45" s="86">
        <f t="shared" si="98"/>
        <v>261886915.35496399</v>
      </c>
      <c r="BQ45" s="102">
        <f t="shared" si="98"/>
        <v>4903887.6954135997</v>
      </c>
      <c r="BR45" s="263">
        <f t="shared" ref="BR45:BR50" si="99">SUM(BN45:BP45)</f>
        <v>1838536677.8191299</v>
      </c>
      <c r="BS45" s="369"/>
      <c r="BT45" s="86">
        <f t="shared" ref="BT45:BW45" si="100">BT7+BT27</f>
        <v>1555752484.13274</v>
      </c>
      <c r="BU45" s="86">
        <f t="shared" si="100"/>
        <v>20897278.331425801</v>
      </c>
      <c r="BV45" s="86">
        <f t="shared" si="100"/>
        <v>261886915.35496399</v>
      </c>
      <c r="BW45" s="102">
        <f t="shared" si="100"/>
        <v>4903887.6954135997</v>
      </c>
      <c r="BX45" s="263">
        <f t="shared" ref="BX45:BX50" si="101">SUM(BT45:BV45)</f>
        <v>1838536677.8191299</v>
      </c>
      <c r="BY45" s="369"/>
      <c r="BZ45" s="86">
        <f t="shared" ref="BZ45:CC45" si="102">BZ7+BZ27</f>
        <v>1555752484.13274</v>
      </c>
      <c r="CA45" s="86">
        <f t="shared" si="102"/>
        <v>20897278.331425801</v>
      </c>
      <c r="CB45" s="86">
        <f t="shared" si="102"/>
        <v>261886915.35496399</v>
      </c>
      <c r="CC45" s="102">
        <f t="shared" si="102"/>
        <v>4903887.6954135997</v>
      </c>
      <c r="CD45" s="263">
        <f t="shared" ref="CD45:CD50" si="103">SUM(BZ45:CB45)</f>
        <v>1838536677.8191299</v>
      </c>
      <c r="CE45" s="369"/>
      <c r="CF45" s="86">
        <f t="shared" ref="CF45:CI45" si="104">CF7+CF27</f>
        <v>1555752484.13274</v>
      </c>
      <c r="CG45" s="86">
        <f t="shared" si="104"/>
        <v>20897278.331425801</v>
      </c>
      <c r="CH45" s="86">
        <f t="shared" si="104"/>
        <v>261886915.35496399</v>
      </c>
      <c r="CI45" s="102">
        <f t="shared" si="104"/>
        <v>4903887.6954135997</v>
      </c>
      <c r="CJ45" s="263">
        <f t="shared" ref="CJ45:CJ50" si="105">SUM(CF45:CH45)</f>
        <v>1838536677.8191299</v>
      </c>
      <c r="CK45" s="369"/>
      <c r="CL45" s="86">
        <f t="shared" ref="CL45:CO45" si="106">CL7+CL27</f>
        <v>1555752484.13274</v>
      </c>
      <c r="CM45" s="86">
        <f t="shared" si="106"/>
        <v>20897278.331425801</v>
      </c>
      <c r="CN45" s="86">
        <f t="shared" si="106"/>
        <v>261886915.35496399</v>
      </c>
      <c r="CO45" s="102">
        <f t="shared" si="106"/>
        <v>4903887.6954135997</v>
      </c>
      <c r="CP45" s="263">
        <f t="shared" ref="CP45:CP50" si="107">SUM(CL45:CN45)</f>
        <v>1838536677.8191299</v>
      </c>
      <c r="CQ45" s="369"/>
      <c r="CR45" s="86">
        <f t="shared" ref="CR45:CU45" si="108">CR7+CR27</f>
        <v>1555752484.13274</v>
      </c>
      <c r="CS45" s="86">
        <f t="shared" si="108"/>
        <v>20897278.331425801</v>
      </c>
      <c r="CT45" s="86">
        <f t="shared" si="108"/>
        <v>261886915.35496399</v>
      </c>
      <c r="CU45" s="102">
        <f t="shared" si="108"/>
        <v>4903887.6954135997</v>
      </c>
      <c r="CV45" s="263">
        <f t="shared" ref="CV45:CV50" si="109">SUM(CR45:CT45)</f>
        <v>1838536677.8191299</v>
      </c>
      <c r="CW45" s="369"/>
      <c r="CX45" s="86">
        <f t="shared" ref="CX45:DA45" si="110">CX7+CX27</f>
        <v>1555752484.13274</v>
      </c>
      <c r="CY45" s="86">
        <f t="shared" si="110"/>
        <v>20897278.331425801</v>
      </c>
      <c r="CZ45" s="86">
        <f t="shared" si="110"/>
        <v>261886915.35496399</v>
      </c>
      <c r="DA45" s="102">
        <f t="shared" si="110"/>
        <v>4903887.6954135997</v>
      </c>
      <c r="DB45" s="263">
        <f t="shared" ref="DB45:DB50" si="111">SUM(CX45:CZ45)</f>
        <v>1838536677.8191299</v>
      </c>
      <c r="DC45" s="369"/>
      <c r="DD45" s="86">
        <f t="shared" ref="DD45:DG45" si="112">DD7+DD27</f>
        <v>1555752484.13274</v>
      </c>
      <c r="DE45" s="86">
        <f t="shared" si="112"/>
        <v>20897278.331425801</v>
      </c>
      <c r="DF45" s="86">
        <f t="shared" si="112"/>
        <v>261886915.35496399</v>
      </c>
      <c r="DG45" s="102">
        <f t="shared" si="112"/>
        <v>4903887.6954135997</v>
      </c>
      <c r="DH45" s="263">
        <f t="shared" ref="DH45:DH50" si="113">SUM(DD45:DF45)</f>
        <v>1838536677.8191299</v>
      </c>
      <c r="DI45" s="369"/>
      <c r="DJ45" s="86">
        <f t="shared" ref="DJ45:DM45" si="114">DJ7+DJ27</f>
        <v>1555752484.13274</v>
      </c>
      <c r="DK45" s="86">
        <f t="shared" si="114"/>
        <v>20897278.331425801</v>
      </c>
      <c r="DL45" s="86">
        <f t="shared" si="114"/>
        <v>261886915.35496399</v>
      </c>
      <c r="DM45" s="102">
        <f t="shared" si="114"/>
        <v>4903887.6954135997</v>
      </c>
      <c r="DN45" s="263">
        <f t="shared" ref="DN45:DN50" si="115">SUM(DJ45:DL45)</f>
        <v>1838536677.8191299</v>
      </c>
      <c r="DO45" s="369"/>
      <c r="DP45" s="86">
        <f t="shared" ref="DP45:DS45" si="116">DP7+DP27</f>
        <v>1555752484.13274</v>
      </c>
      <c r="DQ45" s="86">
        <f t="shared" si="116"/>
        <v>20897278.331425801</v>
      </c>
      <c r="DR45" s="86">
        <f t="shared" si="116"/>
        <v>261886915.35496399</v>
      </c>
      <c r="DS45" s="102">
        <f t="shared" si="116"/>
        <v>4903887.6954135997</v>
      </c>
      <c r="DT45" s="263">
        <f t="shared" ref="DT45:DT50" si="117">SUM(DP45:DR45)</f>
        <v>1838536677.8191299</v>
      </c>
    </row>
    <row r="46" spans="1:124" s="6" customFormat="1" x14ac:dyDescent="0.2">
      <c r="B46" s="70">
        <v>232.1</v>
      </c>
      <c r="C46" s="83" t="s">
        <v>207</v>
      </c>
      <c r="D46" s="90"/>
      <c r="E46" s="369"/>
      <c r="F46" s="86">
        <f t="shared" si="59"/>
        <v>501396295.42214698</v>
      </c>
      <c r="G46" s="86">
        <f t="shared" si="59"/>
        <v>0</v>
      </c>
      <c r="H46" s="86">
        <f t="shared" si="59"/>
        <v>89623114.056485996</v>
      </c>
      <c r="I46" s="102">
        <f t="shared" si="59"/>
        <v>1682189.4884470301</v>
      </c>
      <c r="J46" s="263">
        <f t="shared" si="79"/>
        <v>591019409.47863293</v>
      </c>
      <c r="K46" s="369"/>
      <c r="L46" s="86">
        <f t="shared" ref="L46:O46" si="118">L8+L28</f>
        <v>300837777.25328815</v>
      </c>
      <c r="M46" s="86">
        <f t="shared" si="118"/>
        <v>0</v>
      </c>
      <c r="N46" s="86">
        <f t="shared" si="118"/>
        <v>53773868.433891594</v>
      </c>
      <c r="O46" s="102">
        <f t="shared" si="118"/>
        <v>1009313.693068218</v>
      </c>
      <c r="P46" s="263">
        <f t="shared" si="81"/>
        <v>354611645.68717974</v>
      </c>
      <c r="Q46" s="369"/>
      <c r="R46" s="86">
        <f t="shared" ref="R46:U46" si="119">R8+R28</f>
        <v>300837777.25328815</v>
      </c>
      <c r="S46" s="86">
        <f t="shared" si="119"/>
        <v>0</v>
      </c>
      <c r="T46" s="86">
        <f t="shared" si="119"/>
        <v>53773868.433891594</v>
      </c>
      <c r="U46" s="102">
        <f t="shared" si="119"/>
        <v>1009313.693068218</v>
      </c>
      <c r="V46" s="263">
        <f t="shared" si="83"/>
        <v>354611645.68717974</v>
      </c>
      <c r="W46" s="369"/>
      <c r="X46" s="86">
        <f t="shared" ref="X46:AA46" si="120">X8+X28</f>
        <v>300837777.25328815</v>
      </c>
      <c r="Y46" s="86">
        <f t="shared" si="120"/>
        <v>0</v>
      </c>
      <c r="Z46" s="86">
        <f t="shared" si="120"/>
        <v>53773868.433891594</v>
      </c>
      <c r="AA46" s="102">
        <f t="shared" si="120"/>
        <v>1009313.693068218</v>
      </c>
      <c r="AB46" s="263">
        <f t="shared" si="85"/>
        <v>354611645.68717974</v>
      </c>
      <c r="AC46" s="369"/>
      <c r="AD46" s="86">
        <f t="shared" ref="AD46:AG46" si="121">AD8+AD28</f>
        <v>300837777.25328815</v>
      </c>
      <c r="AE46" s="86">
        <f t="shared" si="121"/>
        <v>0</v>
      </c>
      <c r="AF46" s="86">
        <f t="shared" si="121"/>
        <v>53773868.433891594</v>
      </c>
      <c r="AG46" s="102">
        <f t="shared" si="121"/>
        <v>1009313.693068218</v>
      </c>
      <c r="AH46" s="263">
        <f t="shared" si="87"/>
        <v>354611645.68717974</v>
      </c>
      <c r="AI46" s="369"/>
      <c r="AJ46" s="86">
        <f t="shared" ref="AJ46:AM46" si="122">AJ8+AJ28</f>
        <v>300837777.25328815</v>
      </c>
      <c r="AK46" s="86">
        <f t="shared" si="122"/>
        <v>0</v>
      </c>
      <c r="AL46" s="86">
        <f t="shared" si="122"/>
        <v>53773868.433891594</v>
      </c>
      <c r="AM46" s="102">
        <f t="shared" si="122"/>
        <v>1009313.693068218</v>
      </c>
      <c r="AN46" s="263">
        <f t="shared" si="89"/>
        <v>354611645.68717974</v>
      </c>
      <c r="AO46" s="369"/>
      <c r="AP46" s="86">
        <f t="shared" ref="AP46:AS46" si="123">AP8+AP28</f>
        <v>300837777.25328815</v>
      </c>
      <c r="AQ46" s="86">
        <f t="shared" si="123"/>
        <v>0</v>
      </c>
      <c r="AR46" s="86">
        <f t="shared" si="123"/>
        <v>53773868.433891594</v>
      </c>
      <c r="AS46" s="102">
        <f t="shared" si="123"/>
        <v>1009313.693068218</v>
      </c>
      <c r="AT46" s="263">
        <f t="shared" si="91"/>
        <v>354611645.68717974</v>
      </c>
      <c r="AU46" s="369"/>
      <c r="AV46" s="86">
        <f t="shared" ref="AV46:AY46" si="124">AV8+AV28</f>
        <v>300837777.25328815</v>
      </c>
      <c r="AW46" s="86">
        <f t="shared" si="124"/>
        <v>0</v>
      </c>
      <c r="AX46" s="86">
        <f t="shared" si="124"/>
        <v>53773868.433891594</v>
      </c>
      <c r="AY46" s="102">
        <f t="shared" si="124"/>
        <v>1009313.693068218</v>
      </c>
      <c r="AZ46" s="263">
        <f t="shared" si="93"/>
        <v>354611645.68717974</v>
      </c>
      <c r="BA46" s="369"/>
      <c r="BB46" s="86">
        <f t="shared" ref="BB46:BE46" si="125">BB8+BB28</f>
        <v>300837777.25328815</v>
      </c>
      <c r="BC46" s="86">
        <f t="shared" si="125"/>
        <v>0</v>
      </c>
      <c r="BD46" s="86">
        <f t="shared" si="125"/>
        <v>53773868.433891594</v>
      </c>
      <c r="BE46" s="102">
        <f t="shared" si="125"/>
        <v>1009313.693068218</v>
      </c>
      <c r="BF46" s="263">
        <f t="shared" si="95"/>
        <v>354611645.68717974</v>
      </c>
      <c r="BG46" s="369"/>
      <c r="BH46" s="86">
        <f t="shared" ref="BH46:BK46" si="126">BH8+BH28</f>
        <v>300837777.25328815</v>
      </c>
      <c r="BI46" s="86">
        <f t="shared" si="126"/>
        <v>0</v>
      </c>
      <c r="BJ46" s="86">
        <f t="shared" si="126"/>
        <v>53773868.433891594</v>
      </c>
      <c r="BK46" s="102">
        <f t="shared" si="126"/>
        <v>1009313.693068218</v>
      </c>
      <c r="BL46" s="263">
        <f t="shared" si="97"/>
        <v>354611645.68717974</v>
      </c>
      <c r="BM46" s="369"/>
      <c r="BN46" s="86">
        <f t="shared" ref="BN46:BQ46" si="127">BN8+BN28</f>
        <v>300837777.25328815</v>
      </c>
      <c r="BO46" s="86">
        <f t="shared" si="127"/>
        <v>0</v>
      </c>
      <c r="BP46" s="86">
        <f t="shared" si="127"/>
        <v>53773868.433891594</v>
      </c>
      <c r="BQ46" s="102">
        <f t="shared" si="127"/>
        <v>1009313.693068218</v>
      </c>
      <c r="BR46" s="263">
        <f t="shared" si="99"/>
        <v>354611645.68717974</v>
      </c>
      <c r="BS46" s="369"/>
      <c r="BT46" s="86">
        <f t="shared" ref="BT46:BW46" si="128">BT8+BT28</f>
        <v>300837777.25328815</v>
      </c>
      <c r="BU46" s="86">
        <f t="shared" si="128"/>
        <v>0</v>
      </c>
      <c r="BV46" s="86">
        <f t="shared" si="128"/>
        <v>53773868.433891594</v>
      </c>
      <c r="BW46" s="102">
        <f t="shared" si="128"/>
        <v>1009313.693068218</v>
      </c>
      <c r="BX46" s="263">
        <f t="shared" si="101"/>
        <v>354611645.68717974</v>
      </c>
      <c r="BY46" s="369"/>
      <c r="BZ46" s="86">
        <f t="shared" ref="BZ46:CC46" si="129">BZ8+BZ28</f>
        <v>300837777.25328815</v>
      </c>
      <c r="CA46" s="86">
        <f t="shared" si="129"/>
        <v>0</v>
      </c>
      <c r="CB46" s="86">
        <f t="shared" si="129"/>
        <v>53773868.433891594</v>
      </c>
      <c r="CC46" s="102">
        <f t="shared" si="129"/>
        <v>1009313.693068218</v>
      </c>
      <c r="CD46" s="263">
        <f t="shared" si="103"/>
        <v>354611645.68717974</v>
      </c>
      <c r="CE46" s="369"/>
      <c r="CF46" s="86">
        <f t="shared" ref="CF46:CI46" si="130">CF8+CF28</f>
        <v>300837777.25328815</v>
      </c>
      <c r="CG46" s="86">
        <f t="shared" si="130"/>
        <v>0</v>
      </c>
      <c r="CH46" s="86">
        <f t="shared" si="130"/>
        <v>53773868.433891594</v>
      </c>
      <c r="CI46" s="102">
        <f t="shared" si="130"/>
        <v>1009313.693068218</v>
      </c>
      <c r="CJ46" s="263">
        <f t="shared" si="105"/>
        <v>354611645.68717974</v>
      </c>
      <c r="CK46" s="369"/>
      <c r="CL46" s="86">
        <f t="shared" ref="CL46:CO46" si="131">CL8+CL28</f>
        <v>300837777.25328815</v>
      </c>
      <c r="CM46" s="86">
        <f t="shared" si="131"/>
        <v>0</v>
      </c>
      <c r="CN46" s="86">
        <f t="shared" si="131"/>
        <v>53773868.433891594</v>
      </c>
      <c r="CO46" s="102">
        <f t="shared" si="131"/>
        <v>1009313.693068218</v>
      </c>
      <c r="CP46" s="263">
        <f t="shared" si="107"/>
        <v>354611645.68717974</v>
      </c>
      <c r="CQ46" s="369"/>
      <c r="CR46" s="86">
        <f t="shared" ref="CR46:CU46" si="132">CR8+CR28</f>
        <v>300837777.25328815</v>
      </c>
      <c r="CS46" s="86">
        <f t="shared" si="132"/>
        <v>0</v>
      </c>
      <c r="CT46" s="86">
        <f t="shared" si="132"/>
        <v>53773868.433891594</v>
      </c>
      <c r="CU46" s="102">
        <f t="shared" si="132"/>
        <v>1009313.693068218</v>
      </c>
      <c r="CV46" s="263">
        <f t="shared" si="109"/>
        <v>354611645.68717974</v>
      </c>
      <c r="CW46" s="369"/>
      <c r="CX46" s="86">
        <f t="shared" ref="CX46:DA46" si="133">CX8+CX28</f>
        <v>300837777.25328815</v>
      </c>
      <c r="CY46" s="86">
        <f t="shared" si="133"/>
        <v>0</v>
      </c>
      <c r="CZ46" s="86">
        <f t="shared" si="133"/>
        <v>53773868.433891594</v>
      </c>
      <c r="DA46" s="102">
        <f t="shared" si="133"/>
        <v>1009313.693068218</v>
      </c>
      <c r="DB46" s="263">
        <f t="shared" si="111"/>
        <v>354611645.68717974</v>
      </c>
      <c r="DC46" s="369"/>
      <c r="DD46" s="86">
        <f t="shared" ref="DD46:DG46" si="134">DD8+DD28</f>
        <v>300837777.25328815</v>
      </c>
      <c r="DE46" s="86">
        <f t="shared" si="134"/>
        <v>0</v>
      </c>
      <c r="DF46" s="86">
        <f t="shared" si="134"/>
        <v>53773868.433891594</v>
      </c>
      <c r="DG46" s="102">
        <f t="shared" si="134"/>
        <v>1009313.693068218</v>
      </c>
      <c r="DH46" s="263">
        <f t="shared" si="113"/>
        <v>354611645.68717974</v>
      </c>
      <c r="DI46" s="369"/>
      <c r="DJ46" s="86">
        <f t="shared" ref="DJ46:DM46" si="135">DJ8+DJ28</f>
        <v>300837777.25328815</v>
      </c>
      <c r="DK46" s="86">
        <f t="shared" si="135"/>
        <v>0</v>
      </c>
      <c r="DL46" s="86">
        <f t="shared" si="135"/>
        <v>53773868.433891594</v>
      </c>
      <c r="DM46" s="102">
        <f t="shared" si="135"/>
        <v>1009313.693068218</v>
      </c>
      <c r="DN46" s="263">
        <f t="shared" si="115"/>
        <v>354611645.68717974</v>
      </c>
      <c r="DO46" s="369"/>
      <c r="DP46" s="86">
        <f t="shared" ref="DP46:DS46" si="136">DP8+DP28</f>
        <v>300837777.25328815</v>
      </c>
      <c r="DQ46" s="86">
        <f t="shared" si="136"/>
        <v>0</v>
      </c>
      <c r="DR46" s="86">
        <f t="shared" si="136"/>
        <v>53773868.433891594</v>
      </c>
      <c r="DS46" s="102">
        <f t="shared" si="136"/>
        <v>1009313.693068218</v>
      </c>
      <c r="DT46" s="263">
        <f t="shared" si="117"/>
        <v>354611645.68717974</v>
      </c>
    </row>
    <row r="47" spans="1:124" s="6" customFormat="1" x14ac:dyDescent="0.2">
      <c r="B47" s="70">
        <v>233</v>
      </c>
      <c r="C47" s="83" t="s">
        <v>208</v>
      </c>
      <c r="D47" s="90"/>
      <c r="E47" s="369"/>
      <c r="F47" s="86">
        <f t="shared" si="59"/>
        <v>47848710.990015998</v>
      </c>
      <c r="G47" s="86">
        <f t="shared" si="59"/>
        <v>5827354.8197414102</v>
      </c>
      <c r="H47" s="86">
        <f t="shared" si="59"/>
        <v>35879240.225551799</v>
      </c>
      <c r="I47" s="102">
        <f t="shared" si="59"/>
        <v>682455.83199076599</v>
      </c>
      <c r="J47" s="263">
        <f t="shared" si="79"/>
        <v>89555306.03530921</v>
      </c>
      <c r="K47" s="369"/>
      <c r="L47" s="86">
        <f t="shared" ref="L47:O47" si="137">L9+L29</f>
        <v>47848710.990015998</v>
      </c>
      <c r="M47" s="86">
        <f t="shared" si="137"/>
        <v>5827354.8197414102</v>
      </c>
      <c r="N47" s="86">
        <f t="shared" si="137"/>
        <v>35879240.225551799</v>
      </c>
      <c r="O47" s="102">
        <f t="shared" si="137"/>
        <v>682455.83199076599</v>
      </c>
      <c r="P47" s="263">
        <f t="shared" si="81"/>
        <v>89555306.03530921</v>
      </c>
      <c r="Q47" s="369"/>
      <c r="R47" s="86">
        <f t="shared" ref="R47:U47" si="138">R9+R29</f>
        <v>47848710.990015998</v>
      </c>
      <c r="S47" s="86">
        <f t="shared" si="138"/>
        <v>5827354.8197414102</v>
      </c>
      <c r="T47" s="86">
        <f t="shared" si="138"/>
        <v>35879240.225551799</v>
      </c>
      <c r="U47" s="102">
        <f t="shared" si="138"/>
        <v>682455.83199076599</v>
      </c>
      <c r="V47" s="263">
        <f t="shared" si="83"/>
        <v>89555306.03530921</v>
      </c>
      <c r="W47" s="369"/>
      <c r="X47" s="86">
        <f t="shared" ref="X47:AA47" si="139">X9+X29</f>
        <v>47848710.990015998</v>
      </c>
      <c r="Y47" s="86">
        <f t="shared" si="139"/>
        <v>5827354.8197414102</v>
      </c>
      <c r="Z47" s="86">
        <f t="shared" si="139"/>
        <v>35879240.225551799</v>
      </c>
      <c r="AA47" s="102">
        <f t="shared" si="139"/>
        <v>682455.83199076599</v>
      </c>
      <c r="AB47" s="263">
        <f t="shared" si="85"/>
        <v>89555306.03530921</v>
      </c>
      <c r="AC47" s="369"/>
      <c r="AD47" s="86">
        <f t="shared" ref="AD47:AG47" si="140">AD9+AD29</f>
        <v>47848710.990015998</v>
      </c>
      <c r="AE47" s="86">
        <f t="shared" si="140"/>
        <v>5827354.8197414102</v>
      </c>
      <c r="AF47" s="86">
        <f t="shared" si="140"/>
        <v>35879240.225551799</v>
      </c>
      <c r="AG47" s="102">
        <f t="shared" si="140"/>
        <v>682455.83199076599</v>
      </c>
      <c r="AH47" s="263">
        <f t="shared" si="87"/>
        <v>89555306.03530921</v>
      </c>
      <c r="AI47" s="369"/>
      <c r="AJ47" s="86">
        <f t="shared" ref="AJ47:AM47" si="141">AJ9+AJ29</f>
        <v>47848710.990015998</v>
      </c>
      <c r="AK47" s="86">
        <f t="shared" si="141"/>
        <v>5827354.8197414102</v>
      </c>
      <c r="AL47" s="86">
        <f t="shared" si="141"/>
        <v>35879240.225551799</v>
      </c>
      <c r="AM47" s="102">
        <f t="shared" si="141"/>
        <v>682455.83199076599</v>
      </c>
      <c r="AN47" s="263">
        <f t="shared" si="89"/>
        <v>89555306.03530921</v>
      </c>
      <c r="AO47" s="369"/>
      <c r="AP47" s="86">
        <f t="shared" ref="AP47:AS47" si="142">AP9+AP29</f>
        <v>47848710.990015998</v>
      </c>
      <c r="AQ47" s="86">
        <f t="shared" si="142"/>
        <v>5827354.8197414102</v>
      </c>
      <c r="AR47" s="86">
        <f t="shared" si="142"/>
        <v>35879240.225551799</v>
      </c>
      <c r="AS47" s="102">
        <f t="shared" si="142"/>
        <v>682455.83199076599</v>
      </c>
      <c r="AT47" s="263">
        <f t="shared" si="91"/>
        <v>89555306.03530921</v>
      </c>
      <c r="AU47" s="369"/>
      <c r="AV47" s="86">
        <f t="shared" ref="AV47:AY47" si="143">AV9+AV29</f>
        <v>47848710.990015998</v>
      </c>
      <c r="AW47" s="86">
        <f t="shared" si="143"/>
        <v>5827354.8197414102</v>
      </c>
      <c r="AX47" s="86">
        <f t="shared" si="143"/>
        <v>35879240.225551799</v>
      </c>
      <c r="AY47" s="102">
        <f t="shared" si="143"/>
        <v>682455.83199076599</v>
      </c>
      <c r="AZ47" s="263">
        <f t="shared" si="93"/>
        <v>89555306.03530921</v>
      </c>
      <c r="BA47" s="369"/>
      <c r="BB47" s="86">
        <f t="shared" ref="BB47:BE47" si="144">BB9+BB29</f>
        <v>47848710.990015998</v>
      </c>
      <c r="BC47" s="86">
        <f t="shared" si="144"/>
        <v>5827354.8197414102</v>
      </c>
      <c r="BD47" s="86">
        <f t="shared" si="144"/>
        <v>35879240.225551799</v>
      </c>
      <c r="BE47" s="102">
        <f t="shared" si="144"/>
        <v>682455.83199076599</v>
      </c>
      <c r="BF47" s="263">
        <f t="shared" si="95"/>
        <v>89555306.03530921</v>
      </c>
      <c r="BG47" s="369"/>
      <c r="BH47" s="86">
        <f t="shared" ref="BH47:BK47" si="145">BH9+BH29</f>
        <v>47848710.990015998</v>
      </c>
      <c r="BI47" s="86">
        <f t="shared" si="145"/>
        <v>5827354.8197414102</v>
      </c>
      <c r="BJ47" s="86">
        <f t="shared" si="145"/>
        <v>35879240.225551799</v>
      </c>
      <c r="BK47" s="102">
        <f t="shared" si="145"/>
        <v>682455.83199076599</v>
      </c>
      <c r="BL47" s="263">
        <f t="shared" si="97"/>
        <v>89555306.03530921</v>
      </c>
      <c r="BM47" s="369"/>
      <c r="BN47" s="86">
        <f t="shared" ref="BN47:BQ47" si="146">BN9+BN29</f>
        <v>47848710.990015998</v>
      </c>
      <c r="BO47" s="86">
        <f t="shared" si="146"/>
        <v>5827354.8197414102</v>
      </c>
      <c r="BP47" s="86">
        <f t="shared" si="146"/>
        <v>35879240.225551799</v>
      </c>
      <c r="BQ47" s="102">
        <f t="shared" si="146"/>
        <v>682455.83199076599</v>
      </c>
      <c r="BR47" s="263">
        <f t="shared" si="99"/>
        <v>89555306.03530921</v>
      </c>
      <c r="BS47" s="369"/>
      <c r="BT47" s="86">
        <f t="shared" ref="BT47:BW47" si="147">BT9+BT29</f>
        <v>47848710.990015998</v>
      </c>
      <c r="BU47" s="86">
        <f t="shared" si="147"/>
        <v>5827354.8197414102</v>
      </c>
      <c r="BV47" s="86">
        <f t="shared" si="147"/>
        <v>35879240.225551799</v>
      </c>
      <c r="BW47" s="102">
        <f t="shared" si="147"/>
        <v>682455.83199076599</v>
      </c>
      <c r="BX47" s="263">
        <f t="shared" si="101"/>
        <v>89555306.03530921</v>
      </c>
      <c r="BY47" s="369"/>
      <c r="BZ47" s="86">
        <f t="shared" ref="BZ47:CC47" si="148">BZ9+BZ29</f>
        <v>47848710.990015998</v>
      </c>
      <c r="CA47" s="86">
        <f t="shared" si="148"/>
        <v>5827354.8197414102</v>
      </c>
      <c r="CB47" s="86">
        <f t="shared" si="148"/>
        <v>35879240.225551799</v>
      </c>
      <c r="CC47" s="102">
        <f t="shared" si="148"/>
        <v>682455.83199076599</v>
      </c>
      <c r="CD47" s="263">
        <f t="shared" si="103"/>
        <v>89555306.03530921</v>
      </c>
      <c r="CE47" s="369"/>
      <c r="CF47" s="86">
        <f t="shared" ref="CF47:CI47" si="149">CF9+CF29</f>
        <v>47848710.990015998</v>
      </c>
      <c r="CG47" s="86">
        <f t="shared" si="149"/>
        <v>5827354.8197414102</v>
      </c>
      <c r="CH47" s="86">
        <f t="shared" si="149"/>
        <v>35879240.225551799</v>
      </c>
      <c r="CI47" s="102">
        <f t="shared" si="149"/>
        <v>682455.83199076599</v>
      </c>
      <c r="CJ47" s="263">
        <f t="shared" si="105"/>
        <v>89555306.03530921</v>
      </c>
      <c r="CK47" s="369"/>
      <c r="CL47" s="86">
        <f t="shared" ref="CL47:CO47" si="150">CL9+CL29</f>
        <v>47848710.990015998</v>
      </c>
      <c r="CM47" s="86">
        <f t="shared" si="150"/>
        <v>5827354.8197414102</v>
      </c>
      <c r="CN47" s="86">
        <f t="shared" si="150"/>
        <v>35879240.225551799</v>
      </c>
      <c r="CO47" s="102">
        <f t="shared" si="150"/>
        <v>682455.83199076599</v>
      </c>
      <c r="CP47" s="263">
        <f t="shared" si="107"/>
        <v>89555306.03530921</v>
      </c>
      <c r="CQ47" s="369"/>
      <c r="CR47" s="86">
        <f t="shared" ref="CR47:CU47" si="151">CR9+CR29</f>
        <v>47848710.990015998</v>
      </c>
      <c r="CS47" s="86">
        <f t="shared" si="151"/>
        <v>5827354.8197414102</v>
      </c>
      <c r="CT47" s="86">
        <f t="shared" si="151"/>
        <v>35879240.225551799</v>
      </c>
      <c r="CU47" s="102">
        <f t="shared" si="151"/>
        <v>682455.83199076599</v>
      </c>
      <c r="CV47" s="263">
        <f t="shared" si="109"/>
        <v>89555306.03530921</v>
      </c>
      <c r="CW47" s="369"/>
      <c r="CX47" s="86">
        <f t="shared" ref="CX47:DA47" si="152">CX9+CX29</f>
        <v>47848710.990015998</v>
      </c>
      <c r="CY47" s="86">
        <f t="shared" si="152"/>
        <v>5827354.8197414102</v>
      </c>
      <c r="CZ47" s="86">
        <f t="shared" si="152"/>
        <v>35879240.225551799</v>
      </c>
      <c r="DA47" s="102">
        <f t="shared" si="152"/>
        <v>682455.83199076599</v>
      </c>
      <c r="DB47" s="263">
        <f t="shared" si="111"/>
        <v>89555306.03530921</v>
      </c>
      <c r="DC47" s="369"/>
      <c r="DD47" s="86">
        <f t="shared" ref="DD47:DG47" si="153">DD9+DD29</f>
        <v>47848710.990015998</v>
      </c>
      <c r="DE47" s="86">
        <f t="shared" si="153"/>
        <v>5827354.8197414102</v>
      </c>
      <c r="DF47" s="86">
        <f t="shared" si="153"/>
        <v>35879240.225551799</v>
      </c>
      <c r="DG47" s="102">
        <f t="shared" si="153"/>
        <v>682455.83199076599</v>
      </c>
      <c r="DH47" s="263">
        <f t="shared" si="113"/>
        <v>89555306.03530921</v>
      </c>
      <c r="DI47" s="369"/>
      <c r="DJ47" s="86">
        <f t="shared" ref="DJ47:DM47" si="154">DJ9+DJ29</f>
        <v>47848710.990015998</v>
      </c>
      <c r="DK47" s="86">
        <f t="shared" si="154"/>
        <v>5827354.8197414102</v>
      </c>
      <c r="DL47" s="86">
        <f t="shared" si="154"/>
        <v>35879240.225551799</v>
      </c>
      <c r="DM47" s="102">
        <f t="shared" si="154"/>
        <v>682455.83199076599</v>
      </c>
      <c r="DN47" s="263">
        <f t="shared" si="115"/>
        <v>89555306.03530921</v>
      </c>
      <c r="DO47" s="369"/>
      <c r="DP47" s="86">
        <f t="shared" ref="DP47:DS47" si="155">DP9+DP29</f>
        <v>47848710.990015998</v>
      </c>
      <c r="DQ47" s="86">
        <f t="shared" si="155"/>
        <v>5827354.8197414102</v>
      </c>
      <c r="DR47" s="86">
        <f t="shared" si="155"/>
        <v>35879240.225551799</v>
      </c>
      <c r="DS47" s="102">
        <f t="shared" si="155"/>
        <v>682455.83199076599</v>
      </c>
      <c r="DT47" s="263">
        <f t="shared" si="117"/>
        <v>89555306.03530921</v>
      </c>
    </row>
    <row r="48" spans="1:124" s="6" customFormat="1" x14ac:dyDescent="0.2">
      <c r="B48" s="70">
        <v>24</v>
      </c>
      <c r="C48" s="83" t="s">
        <v>209</v>
      </c>
      <c r="D48" s="90"/>
      <c r="E48" s="369"/>
      <c r="F48" s="86">
        <f t="shared" si="59"/>
        <v>28461247.4180209</v>
      </c>
      <c r="G48" s="86">
        <f t="shared" si="59"/>
        <v>25920605.8213026</v>
      </c>
      <c r="H48" s="86">
        <f t="shared" si="59"/>
        <v>86126547.251685202</v>
      </c>
      <c r="I48" s="102">
        <f t="shared" si="59"/>
        <v>1597897.04149283</v>
      </c>
      <c r="J48" s="263">
        <f t="shared" si="79"/>
        <v>140508400.4910087</v>
      </c>
      <c r="K48" s="369"/>
      <c r="L48" s="86">
        <f t="shared" ref="L48:O48" si="156">L10+L30</f>
        <v>28461247.4180209</v>
      </c>
      <c r="M48" s="86">
        <f t="shared" si="156"/>
        <v>25920605.8213026</v>
      </c>
      <c r="N48" s="86">
        <f t="shared" si="156"/>
        <v>86126547.251685202</v>
      </c>
      <c r="O48" s="102">
        <f t="shared" si="156"/>
        <v>1597897.04149283</v>
      </c>
      <c r="P48" s="263">
        <f t="shared" si="81"/>
        <v>140508400.4910087</v>
      </c>
      <c r="Q48" s="369"/>
      <c r="R48" s="86">
        <f t="shared" ref="R48:U48" si="157">R10+R30</f>
        <v>28461247.4180209</v>
      </c>
      <c r="S48" s="86">
        <f t="shared" si="157"/>
        <v>25920605.8213026</v>
      </c>
      <c r="T48" s="86">
        <f t="shared" si="157"/>
        <v>86126547.251685202</v>
      </c>
      <c r="U48" s="102">
        <f t="shared" si="157"/>
        <v>1597897.04149283</v>
      </c>
      <c r="V48" s="263">
        <f t="shared" si="83"/>
        <v>140508400.4910087</v>
      </c>
      <c r="W48" s="369"/>
      <c r="X48" s="86">
        <f t="shared" ref="X48:AA48" si="158">X10+X30</f>
        <v>28461247.4180209</v>
      </c>
      <c r="Y48" s="86">
        <f t="shared" si="158"/>
        <v>25920605.8213026</v>
      </c>
      <c r="Z48" s="86">
        <f t="shared" si="158"/>
        <v>86126547.251685202</v>
      </c>
      <c r="AA48" s="102">
        <f t="shared" si="158"/>
        <v>1597897.04149283</v>
      </c>
      <c r="AB48" s="263">
        <f t="shared" si="85"/>
        <v>140508400.4910087</v>
      </c>
      <c r="AC48" s="369"/>
      <c r="AD48" s="86">
        <f t="shared" ref="AD48:AG48" si="159">AD10+AD30</f>
        <v>28461247.4180209</v>
      </c>
      <c r="AE48" s="86">
        <f t="shared" si="159"/>
        <v>25920605.8213026</v>
      </c>
      <c r="AF48" s="86">
        <f t="shared" si="159"/>
        <v>86126547.251685202</v>
      </c>
      <c r="AG48" s="102">
        <f t="shared" si="159"/>
        <v>1597897.04149283</v>
      </c>
      <c r="AH48" s="263">
        <f t="shared" si="87"/>
        <v>140508400.4910087</v>
      </c>
      <c r="AI48" s="369"/>
      <c r="AJ48" s="86">
        <f t="shared" ref="AJ48:AM48" si="160">AJ10+AJ30</f>
        <v>28461247.4180209</v>
      </c>
      <c r="AK48" s="86">
        <f t="shared" si="160"/>
        <v>25920605.8213026</v>
      </c>
      <c r="AL48" s="86">
        <f t="shared" si="160"/>
        <v>86126547.251685202</v>
      </c>
      <c r="AM48" s="102">
        <f t="shared" si="160"/>
        <v>1597897.04149283</v>
      </c>
      <c r="AN48" s="263">
        <f t="shared" si="89"/>
        <v>140508400.4910087</v>
      </c>
      <c r="AO48" s="369"/>
      <c r="AP48" s="86">
        <f t="shared" ref="AP48:AS48" si="161">AP10+AP30</f>
        <v>28461247.4180209</v>
      </c>
      <c r="AQ48" s="86">
        <f t="shared" si="161"/>
        <v>25920605.8213026</v>
      </c>
      <c r="AR48" s="86">
        <f t="shared" si="161"/>
        <v>86126547.251685202</v>
      </c>
      <c r="AS48" s="102">
        <f t="shared" si="161"/>
        <v>1597897.04149283</v>
      </c>
      <c r="AT48" s="263">
        <f t="shared" si="91"/>
        <v>140508400.4910087</v>
      </c>
      <c r="AU48" s="369"/>
      <c r="AV48" s="86">
        <f t="shared" ref="AV48:AY48" si="162">AV10+AV30</f>
        <v>28461247.4180209</v>
      </c>
      <c r="AW48" s="86">
        <f t="shared" si="162"/>
        <v>25920605.8213026</v>
      </c>
      <c r="AX48" s="86">
        <f t="shared" si="162"/>
        <v>86126547.251685202</v>
      </c>
      <c r="AY48" s="102">
        <f t="shared" si="162"/>
        <v>1597897.04149283</v>
      </c>
      <c r="AZ48" s="263">
        <f t="shared" si="93"/>
        <v>140508400.4910087</v>
      </c>
      <c r="BA48" s="369"/>
      <c r="BB48" s="86">
        <f t="shared" ref="BB48:BE48" si="163">BB10+BB30</f>
        <v>28461247.4180209</v>
      </c>
      <c r="BC48" s="86">
        <f t="shared" si="163"/>
        <v>25920605.8213026</v>
      </c>
      <c r="BD48" s="86">
        <f t="shared" si="163"/>
        <v>86126547.251685202</v>
      </c>
      <c r="BE48" s="102">
        <f t="shared" si="163"/>
        <v>1597897.04149283</v>
      </c>
      <c r="BF48" s="263">
        <f t="shared" si="95"/>
        <v>140508400.4910087</v>
      </c>
      <c r="BG48" s="369"/>
      <c r="BH48" s="86">
        <f t="shared" ref="BH48:BK48" si="164">BH10+BH30</f>
        <v>28461247.4180209</v>
      </c>
      <c r="BI48" s="86">
        <f t="shared" si="164"/>
        <v>25920605.8213026</v>
      </c>
      <c r="BJ48" s="86">
        <f t="shared" si="164"/>
        <v>86126547.251685202</v>
      </c>
      <c r="BK48" s="102">
        <f t="shared" si="164"/>
        <v>1597897.04149283</v>
      </c>
      <c r="BL48" s="263">
        <f t="shared" si="97"/>
        <v>140508400.4910087</v>
      </c>
      <c r="BM48" s="369"/>
      <c r="BN48" s="86">
        <f t="shared" ref="BN48:BQ48" si="165">BN10+BN30</f>
        <v>28461247.4180209</v>
      </c>
      <c r="BO48" s="86">
        <f t="shared" si="165"/>
        <v>25920605.8213026</v>
      </c>
      <c r="BP48" s="86">
        <f t="shared" si="165"/>
        <v>86126547.251685202</v>
      </c>
      <c r="BQ48" s="102">
        <f t="shared" si="165"/>
        <v>1597897.04149283</v>
      </c>
      <c r="BR48" s="263">
        <f t="shared" si="99"/>
        <v>140508400.4910087</v>
      </c>
      <c r="BS48" s="369"/>
      <c r="BT48" s="86">
        <f t="shared" ref="BT48:BW48" si="166">BT10+BT30</f>
        <v>28461247.4180209</v>
      </c>
      <c r="BU48" s="86">
        <f t="shared" si="166"/>
        <v>25920605.8213026</v>
      </c>
      <c r="BV48" s="86">
        <f t="shared" si="166"/>
        <v>86126547.251685202</v>
      </c>
      <c r="BW48" s="102">
        <f t="shared" si="166"/>
        <v>1597897.04149283</v>
      </c>
      <c r="BX48" s="263">
        <f t="shared" si="101"/>
        <v>140508400.4910087</v>
      </c>
      <c r="BY48" s="369"/>
      <c r="BZ48" s="86">
        <f t="shared" ref="BZ48:CC48" si="167">BZ10+BZ30</f>
        <v>28461247.4180209</v>
      </c>
      <c r="CA48" s="86">
        <f t="shared" si="167"/>
        <v>25920605.8213026</v>
      </c>
      <c r="CB48" s="86">
        <f t="shared" si="167"/>
        <v>86126547.251685202</v>
      </c>
      <c r="CC48" s="102">
        <f t="shared" si="167"/>
        <v>1597897.04149283</v>
      </c>
      <c r="CD48" s="263">
        <f t="shared" si="103"/>
        <v>140508400.4910087</v>
      </c>
      <c r="CE48" s="369"/>
      <c r="CF48" s="86">
        <f t="shared" ref="CF48:CI48" si="168">CF10+CF30</f>
        <v>28461247.4180209</v>
      </c>
      <c r="CG48" s="86">
        <f t="shared" si="168"/>
        <v>25920605.8213026</v>
      </c>
      <c r="CH48" s="86">
        <f t="shared" si="168"/>
        <v>86126547.251685202</v>
      </c>
      <c r="CI48" s="102">
        <f t="shared" si="168"/>
        <v>1597897.04149283</v>
      </c>
      <c r="CJ48" s="263">
        <f t="shared" si="105"/>
        <v>140508400.4910087</v>
      </c>
      <c r="CK48" s="369"/>
      <c r="CL48" s="86">
        <f t="shared" ref="CL48:CO48" si="169">CL10+CL30</f>
        <v>28461247.4180209</v>
      </c>
      <c r="CM48" s="86">
        <f t="shared" si="169"/>
        <v>25920605.8213026</v>
      </c>
      <c r="CN48" s="86">
        <f t="shared" si="169"/>
        <v>86126547.251685202</v>
      </c>
      <c r="CO48" s="102">
        <f t="shared" si="169"/>
        <v>1597897.04149283</v>
      </c>
      <c r="CP48" s="263">
        <f t="shared" si="107"/>
        <v>140508400.4910087</v>
      </c>
      <c r="CQ48" s="369"/>
      <c r="CR48" s="86">
        <f t="shared" ref="CR48:CU48" si="170">CR10+CR30</f>
        <v>28461247.4180209</v>
      </c>
      <c r="CS48" s="86">
        <f t="shared" si="170"/>
        <v>25920605.8213026</v>
      </c>
      <c r="CT48" s="86">
        <f t="shared" si="170"/>
        <v>86126547.251685202</v>
      </c>
      <c r="CU48" s="102">
        <f t="shared" si="170"/>
        <v>1597897.04149283</v>
      </c>
      <c r="CV48" s="263">
        <f t="shared" si="109"/>
        <v>140508400.4910087</v>
      </c>
      <c r="CW48" s="369"/>
      <c r="CX48" s="86">
        <f t="shared" ref="CX48:DA48" si="171">CX10+CX30</f>
        <v>28461247.4180209</v>
      </c>
      <c r="CY48" s="86">
        <f t="shared" si="171"/>
        <v>25920605.8213026</v>
      </c>
      <c r="CZ48" s="86">
        <f t="shared" si="171"/>
        <v>86126547.251685202</v>
      </c>
      <c r="DA48" s="102">
        <f t="shared" si="171"/>
        <v>1597897.04149283</v>
      </c>
      <c r="DB48" s="263">
        <f t="shared" si="111"/>
        <v>140508400.4910087</v>
      </c>
      <c r="DC48" s="369"/>
      <c r="DD48" s="86">
        <f t="shared" ref="DD48:DG48" si="172">DD10+DD30</f>
        <v>28461247.4180209</v>
      </c>
      <c r="DE48" s="86">
        <f t="shared" si="172"/>
        <v>25920605.8213026</v>
      </c>
      <c r="DF48" s="86">
        <f t="shared" si="172"/>
        <v>86126547.251685202</v>
      </c>
      <c r="DG48" s="102">
        <f t="shared" si="172"/>
        <v>1597897.04149283</v>
      </c>
      <c r="DH48" s="263">
        <f t="shared" si="113"/>
        <v>140508400.4910087</v>
      </c>
      <c r="DI48" s="369"/>
      <c r="DJ48" s="86">
        <f t="shared" ref="DJ48:DM48" si="173">DJ10+DJ30</f>
        <v>28461247.4180209</v>
      </c>
      <c r="DK48" s="86">
        <f t="shared" si="173"/>
        <v>25920605.8213026</v>
      </c>
      <c r="DL48" s="86">
        <f t="shared" si="173"/>
        <v>86126547.251685202</v>
      </c>
      <c r="DM48" s="102">
        <f t="shared" si="173"/>
        <v>1597897.04149283</v>
      </c>
      <c r="DN48" s="263">
        <f t="shared" si="115"/>
        <v>140508400.4910087</v>
      </c>
      <c r="DO48" s="369"/>
      <c r="DP48" s="86">
        <f t="shared" ref="DP48:DS48" si="174">DP10+DP30</f>
        <v>28461247.4180209</v>
      </c>
      <c r="DQ48" s="86">
        <f t="shared" si="174"/>
        <v>25920605.8213026</v>
      </c>
      <c r="DR48" s="86">
        <f t="shared" si="174"/>
        <v>86126547.251685202</v>
      </c>
      <c r="DS48" s="102">
        <f t="shared" si="174"/>
        <v>1597897.04149283</v>
      </c>
      <c r="DT48" s="263">
        <f t="shared" si="117"/>
        <v>140508400.4910087</v>
      </c>
    </row>
    <row r="49" spans="1:124" s="2" customFormat="1" x14ac:dyDescent="0.2">
      <c r="A49" s="6"/>
      <c r="B49" s="70">
        <v>25</v>
      </c>
      <c r="C49" s="83" t="s">
        <v>210</v>
      </c>
      <c r="D49" s="90"/>
      <c r="E49" s="369"/>
      <c r="F49" s="86">
        <f t="shared" si="59"/>
        <v>451686470.57480037</v>
      </c>
      <c r="G49" s="86">
        <f t="shared" si="59"/>
        <v>0</v>
      </c>
      <c r="H49" s="86">
        <f t="shared" si="59"/>
        <v>0</v>
      </c>
      <c r="I49" s="102">
        <f t="shared" si="59"/>
        <v>0</v>
      </c>
      <c r="J49" s="263">
        <f t="shared" si="79"/>
        <v>451686470.57480037</v>
      </c>
      <c r="K49" s="369"/>
      <c r="L49" s="86">
        <f t="shared" ref="L49:O49" si="175">L11+L31</f>
        <v>451686470.57480037</v>
      </c>
      <c r="M49" s="86">
        <f t="shared" si="175"/>
        <v>0</v>
      </c>
      <c r="N49" s="86">
        <f t="shared" si="175"/>
        <v>0</v>
      </c>
      <c r="O49" s="102">
        <f t="shared" si="175"/>
        <v>0</v>
      </c>
      <c r="P49" s="263">
        <f t="shared" si="81"/>
        <v>451686470.57480037</v>
      </c>
      <c r="Q49" s="369"/>
      <c r="R49" s="86">
        <f t="shared" ref="R49:U49" si="176">R11+R31</f>
        <v>451686470.57480037</v>
      </c>
      <c r="S49" s="86">
        <f t="shared" si="176"/>
        <v>0</v>
      </c>
      <c r="T49" s="86">
        <f t="shared" si="176"/>
        <v>0</v>
      </c>
      <c r="U49" s="102">
        <f t="shared" si="176"/>
        <v>0</v>
      </c>
      <c r="V49" s="263">
        <f t="shared" si="83"/>
        <v>451686470.57480037</v>
      </c>
      <c r="W49" s="369"/>
      <c r="X49" s="86">
        <f t="shared" ref="X49:AA49" si="177">X11+X31</f>
        <v>451686470.57480037</v>
      </c>
      <c r="Y49" s="86">
        <f t="shared" si="177"/>
        <v>0</v>
      </c>
      <c r="Z49" s="86">
        <f t="shared" si="177"/>
        <v>0</v>
      </c>
      <c r="AA49" s="102">
        <f t="shared" si="177"/>
        <v>0</v>
      </c>
      <c r="AB49" s="263">
        <f t="shared" si="85"/>
        <v>451686470.57480037</v>
      </c>
      <c r="AC49" s="369"/>
      <c r="AD49" s="86">
        <f t="shared" ref="AD49:AG49" si="178">AD11+AD31</f>
        <v>451686470.57480037</v>
      </c>
      <c r="AE49" s="86">
        <f t="shared" si="178"/>
        <v>0</v>
      </c>
      <c r="AF49" s="86">
        <f t="shared" si="178"/>
        <v>0</v>
      </c>
      <c r="AG49" s="102">
        <f t="shared" si="178"/>
        <v>0</v>
      </c>
      <c r="AH49" s="263">
        <f t="shared" si="87"/>
        <v>451686470.57480037</v>
      </c>
      <c r="AI49" s="369"/>
      <c r="AJ49" s="86">
        <f t="shared" ref="AJ49:AM49" si="179">AJ11+AJ31</f>
        <v>451686470.57480037</v>
      </c>
      <c r="AK49" s="86">
        <f t="shared" si="179"/>
        <v>0</v>
      </c>
      <c r="AL49" s="86">
        <f t="shared" si="179"/>
        <v>0</v>
      </c>
      <c r="AM49" s="102">
        <f t="shared" si="179"/>
        <v>0</v>
      </c>
      <c r="AN49" s="263">
        <f t="shared" si="89"/>
        <v>451686470.57480037</v>
      </c>
      <c r="AO49" s="369"/>
      <c r="AP49" s="86">
        <f t="shared" ref="AP49:AS49" si="180">AP11+AP31</f>
        <v>451686470.57480037</v>
      </c>
      <c r="AQ49" s="86">
        <f t="shared" si="180"/>
        <v>0</v>
      </c>
      <c r="AR49" s="86">
        <f t="shared" si="180"/>
        <v>0</v>
      </c>
      <c r="AS49" s="102">
        <f t="shared" si="180"/>
        <v>0</v>
      </c>
      <c r="AT49" s="263">
        <f t="shared" si="91"/>
        <v>451686470.57480037</v>
      </c>
      <c r="AU49" s="369"/>
      <c r="AV49" s="86">
        <f t="shared" ref="AV49:AY49" si="181">AV11+AV31</f>
        <v>451686470.57480037</v>
      </c>
      <c r="AW49" s="86">
        <f t="shared" si="181"/>
        <v>0</v>
      </c>
      <c r="AX49" s="86">
        <f t="shared" si="181"/>
        <v>0</v>
      </c>
      <c r="AY49" s="102">
        <f t="shared" si="181"/>
        <v>0</v>
      </c>
      <c r="AZ49" s="263">
        <f t="shared" si="93"/>
        <v>451686470.57480037</v>
      </c>
      <c r="BA49" s="369"/>
      <c r="BB49" s="86">
        <f t="shared" ref="BB49:BE49" si="182">BB11+BB31</f>
        <v>451686470.57480037</v>
      </c>
      <c r="BC49" s="86">
        <f t="shared" si="182"/>
        <v>0</v>
      </c>
      <c r="BD49" s="86">
        <f t="shared" si="182"/>
        <v>0</v>
      </c>
      <c r="BE49" s="102">
        <f t="shared" si="182"/>
        <v>0</v>
      </c>
      <c r="BF49" s="263">
        <f t="shared" si="95"/>
        <v>451686470.57480037</v>
      </c>
      <c r="BG49" s="369"/>
      <c r="BH49" s="86">
        <f t="shared" ref="BH49:BK49" si="183">BH11+BH31</f>
        <v>451686470.57480037</v>
      </c>
      <c r="BI49" s="86">
        <f t="shared" si="183"/>
        <v>0</v>
      </c>
      <c r="BJ49" s="86">
        <f t="shared" si="183"/>
        <v>0</v>
      </c>
      <c r="BK49" s="102">
        <f t="shared" si="183"/>
        <v>0</v>
      </c>
      <c r="BL49" s="263">
        <f t="shared" si="97"/>
        <v>451686470.57480037</v>
      </c>
      <c r="BM49" s="369"/>
      <c r="BN49" s="86">
        <f t="shared" ref="BN49:BQ49" si="184">BN11+BN31</f>
        <v>451686470.57480037</v>
      </c>
      <c r="BO49" s="86">
        <f t="shared" si="184"/>
        <v>0</v>
      </c>
      <c r="BP49" s="86">
        <f t="shared" si="184"/>
        <v>0</v>
      </c>
      <c r="BQ49" s="102">
        <f t="shared" si="184"/>
        <v>0</v>
      </c>
      <c r="BR49" s="263">
        <f t="shared" si="99"/>
        <v>451686470.57480037</v>
      </c>
      <c r="BS49" s="369"/>
      <c r="BT49" s="86">
        <f t="shared" ref="BT49:BW49" si="185">BT11+BT31</f>
        <v>451686470.57480037</v>
      </c>
      <c r="BU49" s="86">
        <f t="shared" si="185"/>
        <v>0</v>
      </c>
      <c r="BV49" s="86">
        <f t="shared" si="185"/>
        <v>0</v>
      </c>
      <c r="BW49" s="102">
        <f t="shared" si="185"/>
        <v>0</v>
      </c>
      <c r="BX49" s="263">
        <f t="shared" si="101"/>
        <v>451686470.57480037</v>
      </c>
      <c r="BY49" s="369"/>
      <c r="BZ49" s="86">
        <f t="shared" ref="BZ49:CC49" si="186">BZ11+BZ31</f>
        <v>451686470.57480037</v>
      </c>
      <c r="CA49" s="86">
        <f t="shared" si="186"/>
        <v>0</v>
      </c>
      <c r="CB49" s="86">
        <f t="shared" si="186"/>
        <v>0</v>
      </c>
      <c r="CC49" s="102">
        <f t="shared" si="186"/>
        <v>0</v>
      </c>
      <c r="CD49" s="263">
        <f t="shared" si="103"/>
        <v>451686470.57480037</v>
      </c>
      <c r="CE49" s="369"/>
      <c r="CF49" s="86">
        <f t="shared" ref="CF49:CI49" si="187">CF11+CF31</f>
        <v>451686470.57480037</v>
      </c>
      <c r="CG49" s="86">
        <f t="shared" si="187"/>
        <v>0</v>
      </c>
      <c r="CH49" s="86">
        <f t="shared" si="187"/>
        <v>0</v>
      </c>
      <c r="CI49" s="102">
        <f t="shared" si="187"/>
        <v>0</v>
      </c>
      <c r="CJ49" s="263">
        <f t="shared" si="105"/>
        <v>451686470.57480037</v>
      </c>
      <c r="CK49" s="369"/>
      <c r="CL49" s="86">
        <f t="shared" ref="CL49:CO49" si="188">CL11+CL31</f>
        <v>451686470.57480037</v>
      </c>
      <c r="CM49" s="86">
        <f t="shared" si="188"/>
        <v>0</v>
      </c>
      <c r="CN49" s="86">
        <f t="shared" si="188"/>
        <v>0</v>
      </c>
      <c r="CO49" s="102">
        <f t="shared" si="188"/>
        <v>0</v>
      </c>
      <c r="CP49" s="263">
        <f t="shared" si="107"/>
        <v>451686470.57480037</v>
      </c>
      <c r="CQ49" s="369"/>
      <c r="CR49" s="86">
        <f t="shared" ref="CR49:CU49" si="189">CR11+CR31</f>
        <v>451686470.57480037</v>
      </c>
      <c r="CS49" s="86">
        <f t="shared" si="189"/>
        <v>0</v>
      </c>
      <c r="CT49" s="86">
        <f t="shared" si="189"/>
        <v>0</v>
      </c>
      <c r="CU49" s="102">
        <f t="shared" si="189"/>
        <v>0</v>
      </c>
      <c r="CV49" s="263">
        <f t="shared" si="109"/>
        <v>451686470.57480037</v>
      </c>
      <c r="CW49" s="369"/>
      <c r="CX49" s="86">
        <f t="shared" ref="CX49:DA49" si="190">CX11+CX31</f>
        <v>451686470.57480037</v>
      </c>
      <c r="CY49" s="86">
        <f t="shared" si="190"/>
        <v>0</v>
      </c>
      <c r="CZ49" s="86">
        <f t="shared" si="190"/>
        <v>0</v>
      </c>
      <c r="DA49" s="102">
        <f t="shared" si="190"/>
        <v>0</v>
      </c>
      <c r="DB49" s="263">
        <f t="shared" si="111"/>
        <v>451686470.57480037</v>
      </c>
      <c r="DC49" s="369"/>
      <c r="DD49" s="86">
        <f t="shared" ref="DD49:DG49" si="191">DD11+DD31</f>
        <v>451686470.57480037</v>
      </c>
      <c r="DE49" s="86">
        <f t="shared" si="191"/>
        <v>0</v>
      </c>
      <c r="DF49" s="86">
        <f t="shared" si="191"/>
        <v>0</v>
      </c>
      <c r="DG49" s="102">
        <f t="shared" si="191"/>
        <v>0</v>
      </c>
      <c r="DH49" s="263">
        <f t="shared" si="113"/>
        <v>451686470.57480037</v>
      </c>
      <c r="DI49" s="369"/>
      <c r="DJ49" s="86">
        <f t="shared" ref="DJ49:DM49" si="192">DJ11+DJ31</f>
        <v>451686470.57480037</v>
      </c>
      <c r="DK49" s="86">
        <f t="shared" si="192"/>
        <v>0</v>
      </c>
      <c r="DL49" s="86">
        <f t="shared" si="192"/>
        <v>0</v>
      </c>
      <c r="DM49" s="102">
        <f t="shared" si="192"/>
        <v>0</v>
      </c>
      <c r="DN49" s="263">
        <f t="shared" si="115"/>
        <v>451686470.57480037</v>
      </c>
      <c r="DO49" s="369"/>
      <c r="DP49" s="86">
        <f t="shared" ref="DP49:DS49" si="193">DP11+DP31</f>
        <v>451686470.57480037</v>
      </c>
      <c r="DQ49" s="86">
        <f t="shared" si="193"/>
        <v>0</v>
      </c>
      <c r="DR49" s="86">
        <f t="shared" si="193"/>
        <v>0</v>
      </c>
      <c r="DS49" s="102">
        <f t="shared" si="193"/>
        <v>0</v>
      </c>
      <c r="DT49" s="263">
        <f t="shared" si="117"/>
        <v>451686470.57480037</v>
      </c>
    </row>
    <row r="50" spans="1:124" s="6" customFormat="1" x14ac:dyDescent="0.2">
      <c r="B50" s="132">
        <v>26</v>
      </c>
      <c r="C50" s="133" t="s">
        <v>211</v>
      </c>
      <c r="D50" s="90"/>
      <c r="E50" s="369"/>
      <c r="F50" s="86">
        <f t="shared" si="59"/>
        <v>65401342.466979302</v>
      </c>
      <c r="G50" s="86">
        <f t="shared" si="59"/>
        <v>19049438.523529399</v>
      </c>
      <c r="H50" s="86">
        <f t="shared" si="59"/>
        <v>129937709.93363699</v>
      </c>
      <c r="I50" s="102">
        <f t="shared" si="59"/>
        <v>2408453.3345185602</v>
      </c>
      <c r="J50" s="263">
        <f t="shared" si="79"/>
        <v>214388490.9241457</v>
      </c>
      <c r="K50" s="369"/>
      <c r="L50" s="86">
        <f t="shared" ref="L50:O50" si="194">L12+L32</f>
        <v>65401342.466979302</v>
      </c>
      <c r="M50" s="86">
        <f t="shared" si="194"/>
        <v>19049438.523529399</v>
      </c>
      <c r="N50" s="86">
        <f t="shared" si="194"/>
        <v>129937709.93363699</v>
      </c>
      <c r="O50" s="102">
        <f t="shared" si="194"/>
        <v>2408453.3345185602</v>
      </c>
      <c r="P50" s="263">
        <f t="shared" si="81"/>
        <v>214388490.9241457</v>
      </c>
      <c r="Q50" s="369"/>
      <c r="R50" s="86">
        <f t="shared" ref="R50:U50" si="195">R12+R32</f>
        <v>65401342.466979302</v>
      </c>
      <c r="S50" s="86">
        <f t="shared" si="195"/>
        <v>19049438.523529399</v>
      </c>
      <c r="T50" s="86">
        <f t="shared" si="195"/>
        <v>129937709.93363699</v>
      </c>
      <c r="U50" s="102">
        <f t="shared" si="195"/>
        <v>2408453.3345185602</v>
      </c>
      <c r="V50" s="263">
        <f t="shared" si="83"/>
        <v>214388490.9241457</v>
      </c>
      <c r="W50" s="369"/>
      <c r="X50" s="86">
        <f t="shared" ref="X50:AA50" si="196">X12+X32</f>
        <v>65401342.466979302</v>
      </c>
      <c r="Y50" s="86">
        <f t="shared" si="196"/>
        <v>19049438.523529399</v>
      </c>
      <c r="Z50" s="86">
        <f t="shared" si="196"/>
        <v>129937709.93363699</v>
      </c>
      <c r="AA50" s="102">
        <f t="shared" si="196"/>
        <v>2408453.3345185602</v>
      </c>
      <c r="AB50" s="263">
        <f t="shared" si="85"/>
        <v>214388490.9241457</v>
      </c>
      <c r="AC50" s="369"/>
      <c r="AD50" s="86">
        <f t="shared" ref="AD50:AG50" si="197">AD12+AD32</f>
        <v>65401342.466979302</v>
      </c>
      <c r="AE50" s="86">
        <f t="shared" si="197"/>
        <v>19049438.523529399</v>
      </c>
      <c r="AF50" s="86">
        <f t="shared" si="197"/>
        <v>129937709.93363699</v>
      </c>
      <c r="AG50" s="102">
        <f t="shared" si="197"/>
        <v>2408453.3345185602</v>
      </c>
      <c r="AH50" s="263">
        <f t="shared" si="87"/>
        <v>214388490.9241457</v>
      </c>
      <c r="AI50" s="369"/>
      <c r="AJ50" s="86">
        <f t="shared" ref="AJ50:AM50" si="198">AJ12+AJ32</f>
        <v>65401342.466979302</v>
      </c>
      <c r="AK50" s="86">
        <f t="shared" si="198"/>
        <v>19049438.523529399</v>
      </c>
      <c r="AL50" s="86">
        <f t="shared" si="198"/>
        <v>129937709.93363699</v>
      </c>
      <c r="AM50" s="102">
        <f t="shared" si="198"/>
        <v>2408453.3345185602</v>
      </c>
      <c r="AN50" s="263">
        <f t="shared" si="89"/>
        <v>214388490.9241457</v>
      </c>
      <c r="AO50" s="369"/>
      <c r="AP50" s="86">
        <f t="shared" ref="AP50:AS50" si="199">AP12+AP32</f>
        <v>65401342.466979302</v>
      </c>
      <c r="AQ50" s="86">
        <f t="shared" si="199"/>
        <v>19049438.523529399</v>
      </c>
      <c r="AR50" s="86">
        <f t="shared" si="199"/>
        <v>129937709.93363699</v>
      </c>
      <c r="AS50" s="102">
        <f t="shared" si="199"/>
        <v>2408453.3345185602</v>
      </c>
      <c r="AT50" s="263">
        <f t="shared" si="91"/>
        <v>214388490.9241457</v>
      </c>
      <c r="AU50" s="369"/>
      <c r="AV50" s="86">
        <f t="shared" ref="AV50:AY50" si="200">AV12+AV32</f>
        <v>65401342.466979302</v>
      </c>
      <c r="AW50" s="86">
        <f t="shared" si="200"/>
        <v>19049438.523529399</v>
      </c>
      <c r="AX50" s="86">
        <f t="shared" si="200"/>
        <v>129937709.93363699</v>
      </c>
      <c r="AY50" s="102">
        <f t="shared" si="200"/>
        <v>2408453.3345185602</v>
      </c>
      <c r="AZ50" s="263">
        <f t="shared" si="93"/>
        <v>214388490.9241457</v>
      </c>
      <c r="BA50" s="369"/>
      <c r="BB50" s="86">
        <f t="shared" ref="BB50:BE50" si="201">BB12+BB32</f>
        <v>65401342.466979302</v>
      </c>
      <c r="BC50" s="86">
        <f t="shared" si="201"/>
        <v>19049438.523529399</v>
      </c>
      <c r="BD50" s="86">
        <f t="shared" si="201"/>
        <v>129937709.93363699</v>
      </c>
      <c r="BE50" s="102">
        <f t="shared" si="201"/>
        <v>2408453.3345185602</v>
      </c>
      <c r="BF50" s="263">
        <f t="shared" si="95"/>
        <v>214388490.9241457</v>
      </c>
      <c r="BG50" s="369"/>
      <c r="BH50" s="86">
        <f t="shared" ref="BH50:BK50" si="202">BH12+BH32</f>
        <v>65401342.466979302</v>
      </c>
      <c r="BI50" s="86">
        <f t="shared" si="202"/>
        <v>19049438.523529399</v>
      </c>
      <c r="BJ50" s="86">
        <f t="shared" si="202"/>
        <v>129937709.93363699</v>
      </c>
      <c r="BK50" s="102">
        <f t="shared" si="202"/>
        <v>2408453.3345185602</v>
      </c>
      <c r="BL50" s="263">
        <f t="shared" si="97"/>
        <v>214388490.9241457</v>
      </c>
      <c r="BM50" s="369"/>
      <c r="BN50" s="86">
        <f t="shared" ref="BN50:BQ50" si="203">BN12+BN32</f>
        <v>65401342.466979302</v>
      </c>
      <c r="BO50" s="86">
        <f t="shared" si="203"/>
        <v>19049438.523529399</v>
      </c>
      <c r="BP50" s="86">
        <f t="shared" si="203"/>
        <v>129937709.93363699</v>
      </c>
      <c r="BQ50" s="102">
        <f t="shared" si="203"/>
        <v>2408453.3345185602</v>
      </c>
      <c r="BR50" s="263">
        <f t="shared" si="99"/>
        <v>214388490.9241457</v>
      </c>
      <c r="BS50" s="369"/>
      <c r="BT50" s="86">
        <f t="shared" ref="BT50:BW50" si="204">BT12+BT32</f>
        <v>65401342.466979302</v>
      </c>
      <c r="BU50" s="86">
        <f t="shared" si="204"/>
        <v>19049438.523529399</v>
      </c>
      <c r="BV50" s="86">
        <f t="shared" si="204"/>
        <v>129937709.93363699</v>
      </c>
      <c r="BW50" s="102">
        <f t="shared" si="204"/>
        <v>2408453.3345185602</v>
      </c>
      <c r="BX50" s="263">
        <f t="shared" si="101"/>
        <v>214388490.9241457</v>
      </c>
      <c r="BY50" s="369"/>
      <c r="BZ50" s="86">
        <f t="shared" ref="BZ50:CC50" si="205">BZ12+BZ32</f>
        <v>65401342.466979302</v>
      </c>
      <c r="CA50" s="86">
        <f t="shared" si="205"/>
        <v>19049438.523529399</v>
      </c>
      <c r="CB50" s="86">
        <f t="shared" si="205"/>
        <v>129937709.93363699</v>
      </c>
      <c r="CC50" s="102">
        <f t="shared" si="205"/>
        <v>2408453.3345185602</v>
      </c>
      <c r="CD50" s="263">
        <f t="shared" si="103"/>
        <v>214388490.9241457</v>
      </c>
      <c r="CE50" s="369"/>
      <c r="CF50" s="86">
        <f t="shared" ref="CF50:CI50" si="206">CF12+CF32</f>
        <v>65401342.466979302</v>
      </c>
      <c r="CG50" s="86">
        <f t="shared" si="206"/>
        <v>19049438.523529399</v>
      </c>
      <c r="CH50" s="86">
        <f t="shared" si="206"/>
        <v>129937709.93363699</v>
      </c>
      <c r="CI50" s="102">
        <f t="shared" si="206"/>
        <v>2408453.3345185602</v>
      </c>
      <c r="CJ50" s="263">
        <f t="shared" si="105"/>
        <v>214388490.9241457</v>
      </c>
      <c r="CK50" s="369"/>
      <c r="CL50" s="86">
        <f t="shared" ref="CL50:CO50" si="207">CL12+CL32</f>
        <v>65401342.466979302</v>
      </c>
      <c r="CM50" s="86">
        <f t="shared" si="207"/>
        <v>19049438.523529399</v>
      </c>
      <c r="CN50" s="86">
        <f t="shared" si="207"/>
        <v>129937709.93363699</v>
      </c>
      <c r="CO50" s="102">
        <f t="shared" si="207"/>
        <v>2408453.3345185602</v>
      </c>
      <c r="CP50" s="263">
        <f t="shared" si="107"/>
        <v>214388490.9241457</v>
      </c>
      <c r="CQ50" s="369"/>
      <c r="CR50" s="86">
        <f t="shared" ref="CR50:CU50" si="208">CR12+CR32</f>
        <v>65401342.466979302</v>
      </c>
      <c r="CS50" s="86">
        <f t="shared" si="208"/>
        <v>19049438.523529399</v>
      </c>
      <c r="CT50" s="86">
        <f t="shared" si="208"/>
        <v>129937709.93363699</v>
      </c>
      <c r="CU50" s="102">
        <f t="shared" si="208"/>
        <v>2408453.3345185602</v>
      </c>
      <c r="CV50" s="263">
        <f t="shared" si="109"/>
        <v>214388490.9241457</v>
      </c>
      <c r="CW50" s="369"/>
      <c r="CX50" s="86">
        <f t="shared" ref="CX50:DA50" si="209">CX12+CX32</f>
        <v>65401342.466979302</v>
      </c>
      <c r="CY50" s="86">
        <f t="shared" si="209"/>
        <v>19049438.523529399</v>
      </c>
      <c r="CZ50" s="86">
        <f t="shared" si="209"/>
        <v>129937709.93363699</v>
      </c>
      <c r="DA50" s="102">
        <f t="shared" si="209"/>
        <v>2408453.3345185602</v>
      </c>
      <c r="DB50" s="263">
        <f t="shared" si="111"/>
        <v>214388490.9241457</v>
      </c>
      <c r="DC50" s="369"/>
      <c r="DD50" s="86">
        <f t="shared" ref="DD50:DG50" si="210">DD12+DD32</f>
        <v>65401342.466979302</v>
      </c>
      <c r="DE50" s="86">
        <f t="shared" si="210"/>
        <v>19049438.523529399</v>
      </c>
      <c r="DF50" s="86">
        <f t="shared" si="210"/>
        <v>129937709.93363699</v>
      </c>
      <c r="DG50" s="102">
        <f t="shared" si="210"/>
        <v>2408453.3345185602</v>
      </c>
      <c r="DH50" s="263">
        <f t="shared" si="113"/>
        <v>214388490.9241457</v>
      </c>
      <c r="DI50" s="369"/>
      <c r="DJ50" s="86">
        <f t="shared" ref="DJ50:DM50" si="211">DJ12+DJ32</f>
        <v>65401342.466979302</v>
      </c>
      <c r="DK50" s="86">
        <f t="shared" si="211"/>
        <v>19049438.523529399</v>
      </c>
      <c r="DL50" s="86">
        <f t="shared" si="211"/>
        <v>129937709.93363699</v>
      </c>
      <c r="DM50" s="102">
        <f t="shared" si="211"/>
        <v>2408453.3345185602</v>
      </c>
      <c r="DN50" s="263">
        <f t="shared" si="115"/>
        <v>214388490.9241457</v>
      </c>
      <c r="DO50" s="369"/>
      <c r="DP50" s="86">
        <f t="shared" ref="DP50:DS50" si="212">DP12+DP32</f>
        <v>65401342.466979302</v>
      </c>
      <c r="DQ50" s="86">
        <f t="shared" si="212"/>
        <v>19049438.523529399</v>
      </c>
      <c r="DR50" s="86">
        <f t="shared" si="212"/>
        <v>129937709.93363699</v>
      </c>
      <c r="DS50" s="102">
        <f t="shared" si="212"/>
        <v>2408453.3345185602</v>
      </c>
      <c r="DT50" s="263">
        <f t="shared" si="117"/>
        <v>214388490.9241457</v>
      </c>
    </row>
    <row r="51" spans="1:124" s="2" customFormat="1" x14ac:dyDescent="0.2">
      <c r="A51" s="241"/>
      <c r="B51" s="390">
        <v>30</v>
      </c>
      <c r="C51" s="391" t="s">
        <v>212</v>
      </c>
      <c r="D51" s="370"/>
      <c r="E51" s="366"/>
      <c r="F51" s="371"/>
      <c r="G51" s="371"/>
      <c r="H51" s="371"/>
      <c r="I51" s="392"/>
      <c r="J51" s="368">
        <f>SUM(J52:J56)</f>
        <v>3634966826.7430649</v>
      </c>
      <c r="K51" s="366"/>
      <c r="L51" s="371"/>
      <c r="M51" s="371"/>
      <c r="N51" s="371"/>
      <c r="O51" s="392"/>
      <c r="P51" s="368">
        <f>SUM(P52:P56)</f>
        <v>3489903628.19806</v>
      </c>
      <c r="Q51" s="366"/>
      <c r="R51" s="371"/>
      <c r="S51" s="371"/>
      <c r="T51" s="371"/>
      <c r="U51" s="392"/>
      <c r="V51" s="368">
        <f>SUM(V52:V56)</f>
        <v>3489903628.19806</v>
      </c>
      <c r="W51" s="366"/>
      <c r="X51" s="371"/>
      <c r="Y51" s="371"/>
      <c r="Z51" s="371"/>
      <c r="AA51" s="392"/>
      <c r="AB51" s="368">
        <f>SUM(AB52:AB56)</f>
        <v>3489903628.19806</v>
      </c>
      <c r="AC51" s="366"/>
      <c r="AD51" s="371"/>
      <c r="AE51" s="371"/>
      <c r="AF51" s="371"/>
      <c r="AG51" s="392"/>
      <c r="AH51" s="368">
        <f>SUM(AH52:AH56)</f>
        <v>3489903628.19806</v>
      </c>
      <c r="AI51" s="366"/>
      <c r="AJ51" s="371"/>
      <c r="AK51" s="371"/>
      <c r="AL51" s="371"/>
      <c r="AM51" s="392"/>
      <c r="AN51" s="368">
        <f>SUM(AN52:AN56)</f>
        <v>3489903628.19806</v>
      </c>
      <c r="AO51" s="366"/>
      <c r="AP51" s="371"/>
      <c r="AQ51" s="371"/>
      <c r="AR51" s="371"/>
      <c r="AS51" s="392"/>
      <c r="AT51" s="368">
        <f>SUM(AT52:AT56)</f>
        <v>3489903628.19806</v>
      </c>
      <c r="AU51" s="366"/>
      <c r="AV51" s="371"/>
      <c r="AW51" s="371"/>
      <c r="AX51" s="371"/>
      <c r="AY51" s="392"/>
      <c r="AZ51" s="368">
        <f>SUM(AZ52:AZ56)</f>
        <v>3489903628.19806</v>
      </c>
      <c r="BA51" s="366"/>
      <c r="BB51" s="371"/>
      <c r="BC51" s="371"/>
      <c r="BD51" s="371"/>
      <c r="BE51" s="392"/>
      <c r="BF51" s="368">
        <f>SUM(BF52:BF56)</f>
        <v>3489903628.19806</v>
      </c>
      <c r="BG51" s="366"/>
      <c r="BH51" s="371"/>
      <c r="BI51" s="371"/>
      <c r="BJ51" s="371"/>
      <c r="BK51" s="392"/>
      <c r="BL51" s="368">
        <f>SUM(BL52:BL56)</f>
        <v>3489903628.19806</v>
      </c>
      <c r="BM51" s="366"/>
      <c r="BN51" s="371"/>
      <c r="BO51" s="371"/>
      <c r="BP51" s="371"/>
      <c r="BQ51" s="392"/>
      <c r="BR51" s="368">
        <f>SUM(BR52:BR56)</f>
        <v>3489903628.19806</v>
      </c>
      <c r="BS51" s="366"/>
      <c r="BT51" s="371"/>
      <c r="BU51" s="371"/>
      <c r="BV51" s="371"/>
      <c r="BW51" s="392"/>
      <c r="BX51" s="368">
        <f>SUM(BX52:BX56)</f>
        <v>3489903628.19806</v>
      </c>
      <c r="BY51" s="366"/>
      <c r="BZ51" s="371"/>
      <c r="CA51" s="371"/>
      <c r="CB51" s="371"/>
      <c r="CC51" s="392"/>
      <c r="CD51" s="368">
        <f>SUM(CD52:CD56)</f>
        <v>3489903628.19806</v>
      </c>
      <c r="CE51" s="366"/>
      <c r="CF51" s="371"/>
      <c r="CG51" s="371"/>
      <c r="CH51" s="371"/>
      <c r="CI51" s="392"/>
      <c r="CJ51" s="368">
        <f>SUM(CJ52:CJ56)</f>
        <v>3489903628.19806</v>
      </c>
      <c r="CK51" s="366"/>
      <c r="CL51" s="371"/>
      <c r="CM51" s="371"/>
      <c r="CN51" s="371"/>
      <c r="CO51" s="392"/>
      <c r="CP51" s="368">
        <f>SUM(CP52:CP56)</f>
        <v>3489903628.19806</v>
      </c>
      <c r="CQ51" s="366"/>
      <c r="CR51" s="371"/>
      <c r="CS51" s="371"/>
      <c r="CT51" s="371"/>
      <c r="CU51" s="392"/>
      <c r="CV51" s="368">
        <f>SUM(CV52:CV56)</f>
        <v>3489903628.19806</v>
      </c>
      <c r="CW51" s="366"/>
      <c r="CX51" s="371"/>
      <c r="CY51" s="371"/>
      <c r="CZ51" s="371"/>
      <c r="DA51" s="392"/>
      <c r="DB51" s="368">
        <f>SUM(DB52:DB56)</f>
        <v>3489903628.19806</v>
      </c>
      <c r="DC51" s="366"/>
      <c r="DD51" s="371"/>
      <c r="DE51" s="371"/>
      <c r="DF51" s="371"/>
      <c r="DG51" s="392"/>
      <c r="DH51" s="368">
        <f>SUM(DH52:DH56)</f>
        <v>3489903628.19806</v>
      </c>
      <c r="DI51" s="366"/>
      <c r="DJ51" s="371"/>
      <c r="DK51" s="371"/>
      <c r="DL51" s="371"/>
      <c r="DM51" s="392"/>
      <c r="DN51" s="368">
        <f>SUM(DN52:DN56)</f>
        <v>3489903628.19806</v>
      </c>
      <c r="DO51" s="366"/>
      <c r="DP51" s="371"/>
      <c r="DQ51" s="371"/>
      <c r="DR51" s="371"/>
      <c r="DS51" s="392"/>
      <c r="DT51" s="368">
        <f>SUM(DT52:DT56)</f>
        <v>3489903628.19806</v>
      </c>
    </row>
    <row r="52" spans="1:124" s="6" customFormat="1" x14ac:dyDescent="0.2">
      <c r="B52" s="95">
        <v>31</v>
      </c>
      <c r="C52" s="134" t="s">
        <v>213</v>
      </c>
      <c r="D52" s="13"/>
      <c r="E52" s="13"/>
      <c r="F52" s="86"/>
      <c r="G52" s="86"/>
      <c r="H52" s="86"/>
      <c r="I52" s="135"/>
      <c r="J52" s="259">
        <f>G43*'HTGR Relationships'!$D$36*I43/J42/'HTGR Relationships'!$D$31/'HTGR Relationships'!$D$32+H43*'HTGR Relationships'!$D$34</f>
        <v>756660529.65348125</v>
      </c>
      <c r="K52" s="13"/>
      <c r="L52" s="86"/>
      <c r="M52" s="86"/>
      <c r="N52" s="86"/>
      <c r="O52" s="135"/>
      <c r="P52" s="259">
        <f>M43*'HTGR Relationships'!$D$36*O43/P42/'HTGR Relationships'!$D$31/'HTGR Relationships'!$D$32+N43*'HTGR Relationships'!$D$34</f>
        <v>732789748.54122472</v>
      </c>
      <c r="Q52" s="13"/>
      <c r="R52" s="86"/>
      <c r="S52" s="86"/>
      <c r="T52" s="86"/>
      <c r="U52" s="135"/>
      <c r="V52" s="259">
        <f>S43*'HTGR Relationships'!$D$36*U43/V42/'HTGR Relationships'!$D$31/'HTGR Relationships'!$D$32+T43*'HTGR Relationships'!$D$34</f>
        <v>732789748.54122472</v>
      </c>
      <c r="W52" s="13"/>
      <c r="X52" s="86"/>
      <c r="Y52" s="86"/>
      <c r="Z52" s="86"/>
      <c r="AA52" s="135"/>
      <c r="AB52" s="259">
        <f>Y43*'HTGR Relationships'!$D$36*AA43/AB42/'HTGR Relationships'!$D$31/'HTGR Relationships'!$D$32+Z43*'HTGR Relationships'!$D$34</f>
        <v>732789748.54122472</v>
      </c>
      <c r="AC52" s="13"/>
      <c r="AD52" s="86"/>
      <c r="AE52" s="86"/>
      <c r="AF52" s="86"/>
      <c r="AG52" s="135"/>
      <c r="AH52" s="259">
        <f>AE43*'HTGR Relationships'!$D$36*AG43/AH42/'HTGR Relationships'!$D$31/'HTGR Relationships'!$D$32+AF43*'HTGR Relationships'!$D$34</f>
        <v>732789748.54122472</v>
      </c>
      <c r="AI52" s="13"/>
      <c r="AJ52" s="86"/>
      <c r="AK52" s="86"/>
      <c r="AL52" s="86"/>
      <c r="AM52" s="135"/>
      <c r="AN52" s="259">
        <f>AK43*'HTGR Relationships'!$D$36*AM43/AN42/'HTGR Relationships'!$D$31/'HTGR Relationships'!$D$32+AL43*'HTGR Relationships'!$D$34</f>
        <v>732789748.54122472</v>
      </c>
      <c r="AO52" s="13"/>
      <c r="AP52" s="86"/>
      <c r="AQ52" s="86"/>
      <c r="AR52" s="86"/>
      <c r="AS52" s="135"/>
      <c r="AT52" s="259">
        <f>AQ43*'HTGR Relationships'!$D$36*AS43/AT42/'HTGR Relationships'!$D$31/'HTGR Relationships'!$D$32+AR43*'HTGR Relationships'!$D$34</f>
        <v>732789748.54122472</v>
      </c>
      <c r="AU52" s="13"/>
      <c r="AV52" s="86"/>
      <c r="AW52" s="86"/>
      <c r="AX52" s="86"/>
      <c r="AY52" s="135"/>
      <c r="AZ52" s="259">
        <f>AW43*'HTGR Relationships'!$D$36*AY43/AZ42/'HTGR Relationships'!$D$31/'HTGR Relationships'!$D$32+AX43*'HTGR Relationships'!$D$34</f>
        <v>732789748.54122472</v>
      </c>
      <c r="BA52" s="13"/>
      <c r="BB52" s="86"/>
      <c r="BC52" s="86"/>
      <c r="BD52" s="86"/>
      <c r="BE52" s="135"/>
      <c r="BF52" s="259">
        <f>BC43*'HTGR Relationships'!$D$36*BE43/BF42/'HTGR Relationships'!$D$31/'HTGR Relationships'!$D$32+BD43*'HTGR Relationships'!$D$34</f>
        <v>732789748.54122472</v>
      </c>
      <c r="BG52" s="13"/>
      <c r="BH52" s="86"/>
      <c r="BI52" s="86"/>
      <c r="BJ52" s="86"/>
      <c r="BK52" s="135"/>
      <c r="BL52" s="259">
        <f>BI43*'HTGR Relationships'!$D$36*BK43/BL42/'HTGR Relationships'!$D$31/'HTGR Relationships'!$D$32+BJ43*'HTGR Relationships'!$D$34</f>
        <v>732789748.54122472</v>
      </c>
      <c r="BM52" s="13"/>
      <c r="BN52" s="86"/>
      <c r="BO52" s="86"/>
      <c r="BP52" s="86"/>
      <c r="BQ52" s="135"/>
      <c r="BR52" s="259">
        <f>BO43*'HTGR Relationships'!$D$36*BQ43/BR42/'HTGR Relationships'!$D$31/'HTGR Relationships'!$D$32+BP43*'HTGR Relationships'!$D$34</f>
        <v>732789748.54122472</v>
      </c>
      <c r="BS52" s="13"/>
      <c r="BT52" s="86"/>
      <c r="BU52" s="86"/>
      <c r="BV52" s="86"/>
      <c r="BW52" s="135"/>
      <c r="BX52" s="259">
        <f>BU43*'HTGR Relationships'!$D$36*BW43/BX42/'HTGR Relationships'!$D$31/'HTGR Relationships'!$D$32+BV43*'HTGR Relationships'!$D$34</f>
        <v>732789748.54122472</v>
      </c>
      <c r="BY52" s="13"/>
      <c r="BZ52" s="86"/>
      <c r="CA52" s="86"/>
      <c r="CB52" s="86"/>
      <c r="CC52" s="135"/>
      <c r="CD52" s="259">
        <f>CA43*'HTGR Relationships'!$D$36*CC43/CD42/'HTGR Relationships'!$D$31/'HTGR Relationships'!$D$32+CB43*'HTGR Relationships'!$D$34</f>
        <v>732789748.54122472</v>
      </c>
      <c r="CE52" s="13"/>
      <c r="CF52" s="86"/>
      <c r="CG52" s="86"/>
      <c r="CH52" s="86"/>
      <c r="CI52" s="135"/>
      <c r="CJ52" s="259">
        <f>CG43*'HTGR Relationships'!$D$36*CI43/CJ42/'HTGR Relationships'!$D$31/'HTGR Relationships'!$D$32+CH43*'HTGR Relationships'!$D$34</f>
        <v>732789748.54122472</v>
      </c>
      <c r="CK52" s="13"/>
      <c r="CL52" s="86"/>
      <c r="CM52" s="86"/>
      <c r="CN52" s="86"/>
      <c r="CO52" s="135"/>
      <c r="CP52" s="259">
        <f>CM43*'HTGR Relationships'!$D$36*CO43/CP42/'HTGR Relationships'!$D$31/'HTGR Relationships'!$D$32+CN43*'HTGR Relationships'!$D$34</f>
        <v>732789748.54122472</v>
      </c>
      <c r="CQ52" s="13"/>
      <c r="CR52" s="86"/>
      <c r="CS52" s="86"/>
      <c r="CT52" s="86"/>
      <c r="CU52" s="135"/>
      <c r="CV52" s="259">
        <f>CS43*'HTGR Relationships'!$D$36*CU43/CV42/'HTGR Relationships'!$D$31/'HTGR Relationships'!$D$32+CT43*'HTGR Relationships'!$D$34</f>
        <v>732789748.54122472</v>
      </c>
      <c r="CW52" s="13"/>
      <c r="CX52" s="86"/>
      <c r="CY52" s="86"/>
      <c r="CZ52" s="86"/>
      <c r="DA52" s="135"/>
      <c r="DB52" s="259">
        <f>CY43*'HTGR Relationships'!$D$36*DA43/DB42/'HTGR Relationships'!$D$31/'HTGR Relationships'!$D$32+CZ43*'HTGR Relationships'!$D$34</f>
        <v>732789748.54122472</v>
      </c>
      <c r="DC52" s="13"/>
      <c r="DD52" s="86"/>
      <c r="DE52" s="86"/>
      <c r="DF52" s="86"/>
      <c r="DG52" s="135"/>
      <c r="DH52" s="259">
        <f>DE43*'HTGR Relationships'!$D$36*DG43/DH42/'HTGR Relationships'!$D$31/'HTGR Relationships'!$D$32+DF43*'HTGR Relationships'!$D$34</f>
        <v>732789748.54122472</v>
      </c>
      <c r="DI52" s="13"/>
      <c r="DJ52" s="86"/>
      <c r="DK52" s="86"/>
      <c r="DL52" s="86"/>
      <c r="DM52" s="135"/>
      <c r="DN52" s="259">
        <f>DK43*'HTGR Relationships'!$D$36*DM43/DN42/'HTGR Relationships'!$D$31/'HTGR Relationships'!$D$32+DL43*'HTGR Relationships'!$D$34</f>
        <v>732789748.54122472</v>
      </c>
      <c r="DO52" s="13"/>
      <c r="DP52" s="86"/>
      <c r="DQ52" s="86"/>
      <c r="DR52" s="86"/>
      <c r="DS52" s="135"/>
      <c r="DT52" s="259">
        <f>DQ43*'HTGR Relationships'!$D$36*DS43/DT42/'HTGR Relationships'!$D$31/'HTGR Relationships'!$D$32+DR43*'HTGR Relationships'!$D$34</f>
        <v>732789748.54122472</v>
      </c>
    </row>
    <row r="53" spans="1:124" s="6" customFormat="1" x14ac:dyDescent="0.2">
      <c r="B53" s="95">
        <v>32</v>
      </c>
      <c r="C53" s="134" t="s">
        <v>214</v>
      </c>
      <c r="D53" s="13" t="s">
        <v>215</v>
      </c>
      <c r="E53" s="13"/>
      <c r="F53" s="86"/>
      <c r="G53" s="86"/>
      <c r="H53" s="86"/>
      <c r="I53" s="135"/>
      <c r="J53" s="259">
        <f>H43*'HTGR Relationships'!$D$34*'HTGR Relationships'!$D$37*J42/'HTGR Relationships'!$D$30</f>
        <v>2187514510.5198493</v>
      </c>
      <c r="K53" s="13"/>
      <c r="L53" s="86"/>
      <c r="M53" s="86"/>
      <c r="N53" s="86"/>
      <c r="O53" s="135"/>
      <c r="P53" s="259">
        <f>N43*'HTGR Relationships'!$D$34*'HTGR Relationships'!$D$37*P42/'HTGR Relationships'!$D$30</f>
        <v>2095408200.6503322</v>
      </c>
      <c r="Q53" s="13"/>
      <c r="R53" s="86"/>
      <c r="S53" s="86"/>
      <c r="T53" s="86"/>
      <c r="U53" s="135"/>
      <c r="V53" s="259">
        <f>T43*'HTGR Relationships'!$D$34*'HTGR Relationships'!$D$37*V42/'HTGR Relationships'!$D$30</f>
        <v>2095408200.6503322</v>
      </c>
      <c r="W53" s="13"/>
      <c r="X53" s="86"/>
      <c r="Y53" s="86"/>
      <c r="Z53" s="86"/>
      <c r="AA53" s="135"/>
      <c r="AB53" s="259">
        <f>Z43*'HTGR Relationships'!$D$34*'HTGR Relationships'!$D$37*AB42/'HTGR Relationships'!$D$30</f>
        <v>2095408200.6503322</v>
      </c>
      <c r="AC53" s="13"/>
      <c r="AD53" s="86"/>
      <c r="AE53" s="86"/>
      <c r="AF53" s="86"/>
      <c r="AG53" s="135"/>
      <c r="AH53" s="259">
        <f>AF43*'HTGR Relationships'!$D$34*'HTGR Relationships'!$D$37*AH42/'HTGR Relationships'!$D$30</f>
        <v>2095408200.6503322</v>
      </c>
      <c r="AI53" s="13"/>
      <c r="AJ53" s="86"/>
      <c r="AK53" s="86"/>
      <c r="AL53" s="86"/>
      <c r="AM53" s="135"/>
      <c r="AN53" s="259">
        <f>AL43*'HTGR Relationships'!$D$34*'HTGR Relationships'!$D$37*AN42/'HTGR Relationships'!$D$30</f>
        <v>2095408200.6503322</v>
      </c>
      <c r="AO53" s="13"/>
      <c r="AP53" s="86"/>
      <c r="AQ53" s="86"/>
      <c r="AR53" s="86"/>
      <c r="AS53" s="135"/>
      <c r="AT53" s="259">
        <f>AR43*'HTGR Relationships'!$D$34*'HTGR Relationships'!$D$37*AT42/'HTGR Relationships'!$D$30</f>
        <v>2095408200.6503322</v>
      </c>
      <c r="AU53" s="13"/>
      <c r="AV53" s="86"/>
      <c r="AW53" s="86"/>
      <c r="AX53" s="86"/>
      <c r="AY53" s="135"/>
      <c r="AZ53" s="259">
        <f>AX43*'HTGR Relationships'!$D$34*'HTGR Relationships'!$D$37*AZ42/'HTGR Relationships'!$D$30</f>
        <v>2095408200.6503322</v>
      </c>
      <c r="BA53" s="13"/>
      <c r="BB53" s="86"/>
      <c r="BC53" s="86"/>
      <c r="BD53" s="86"/>
      <c r="BE53" s="135"/>
      <c r="BF53" s="259">
        <f>BD43*'HTGR Relationships'!$D$34*'HTGR Relationships'!$D$37*BF42/'HTGR Relationships'!$D$30</f>
        <v>2095408200.6503322</v>
      </c>
      <c r="BG53" s="13"/>
      <c r="BH53" s="86"/>
      <c r="BI53" s="86"/>
      <c r="BJ53" s="86"/>
      <c r="BK53" s="135"/>
      <c r="BL53" s="259">
        <f>BJ43*'HTGR Relationships'!$D$34*'HTGR Relationships'!$D$37*BL42/'HTGR Relationships'!$D$30</f>
        <v>2095408200.6503322</v>
      </c>
      <c r="BM53" s="13"/>
      <c r="BN53" s="86"/>
      <c r="BO53" s="86"/>
      <c r="BP53" s="86"/>
      <c r="BQ53" s="135"/>
      <c r="BR53" s="259">
        <f>BP43*'HTGR Relationships'!$D$34*'HTGR Relationships'!$D$37*BR42/'HTGR Relationships'!$D$30</f>
        <v>2095408200.6503322</v>
      </c>
      <c r="BS53" s="13"/>
      <c r="BT53" s="86"/>
      <c r="BU53" s="86"/>
      <c r="BV53" s="86"/>
      <c r="BW53" s="135"/>
      <c r="BX53" s="259">
        <f>BV43*'HTGR Relationships'!$D$34*'HTGR Relationships'!$D$37*BX42/'HTGR Relationships'!$D$30</f>
        <v>2095408200.6503322</v>
      </c>
      <c r="BY53" s="13"/>
      <c r="BZ53" s="86"/>
      <c r="CA53" s="86"/>
      <c r="CB53" s="86"/>
      <c r="CC53" s="135"/>
      <c r="CD53" s="259">
        <f>CB43*'HTGR Relationships'!$D$34*'HTGR Relationships'!$D$37*CD42/'HTGR Relationships'!$D$30</f>
        <v>2095408200.6503322</v>
      </c>
      <c r="CE53" s="13"/>
      <c r="CF53" s="86"/>
      <c r="CG53" s="86"/>
      <c r="CH53" s="86"/>
      <c r="CI53" s="135"/>
      <c r="CJ53" s="259">
        <f>CH43*'HTGR Relationships'!$D$34*'HTGR Relationships'!$D$37*CJ42/'HTGR Relationships'!$D$30</f>
        <v>2095408200.6503322</v>
      </c>
      <c r="CK53" s="13"/>
      <c r="CL53" s="86"/>
      <c r="CM53" s="86"/>
      <c r="CN53" s="86"/>
      <c r="CO53" s="135"/>
      <c r="CP53" s="259">
        <f>CN43*'HTGR Relationships'!$D$34*'HTGR Relationships'!$D$37*CP42/'HTGR Relationships'!$D$30</f>
        <v>2095408200.6503322</v>
      </c>
      <c r="CQ53" s="13"/>
      <c r="CR53" s="86"/>
      <c r="CS53" s="86"/>
      <c r="CT53" s="86"/>
      <c r="CU53" s="135"/>
      <c r="CV53" s="259">
        <f>CT43*'HTGR Relationships'!$D$34*'HTGR Relationships'!$D$37*CV42/'HTGR Relationships'!$D$30</f>
        <v>2095408200.6503322</v>
      </c>
      <c r="CW53" s="13"/>
      <c r="CX53" s="86"/>
      <c r="CY53" s="86"/>
      <c r="CZ53" s="86"/>
      <c r="DA53" s="135"/>
      <c r="DB53" s="259">
        <f>CZ43*'HTGR Relationships'!$D$34*'HTGR Relationships'!$D$37*DB42/'HTGR Relationships'!$D$30</f>
        <v>2095408200.6503322</v>
      </c>
      <c r="DC53" s="13"/>
      <c r="DD53" s="86"/>
      <c r="DE53" s="86"/>
      <c r="DF53" s="86"/>
      <c r="DG53" s="135"/>
      <c r="DH53" s="259">
        <f>DF43*'HTGR Relationships'!$D$34*'HTGR Relationships'!$D$37*DH42/'HTGR Relationships'!$D$30</f>
        <v>2095408200.6503322</v>
      </c>
      <c r="DI53" s="13"/>
      <c r="DJ53" s="86"/>
      <c r="DK53" s="86"/>
      <c r="DL53" s="86"/>
      <c r="DM53" s="135"/>
      <c r="DN53" s="259">
        <f>DL43*'HTGR Relationships'!$D$34*'HTGR Relationships'!$D$37*DN42/'HTGR Relationships'!$D$30</f>
        <v>2095408200.6503322</v>
      </c>
      <c r="DO53" s="13"/>
      <c r="DP53" s="86"/>
      <c r="DQ53" s="86"/>
      <c r="DR53" s="86"/>
      <c r="DS53" s="135"/>
      <c r="DT53" s="259">
        <f>DR43*'HTGR Relationships'!$D$34*'HTGR Relationships'!$D$37*DT42/'HTGR Relationships'!$D$30</f>
        <v>2095408200.6503322</v>
      </c>
    </row>
    <row r="54" spans="1:124" s="6" customFormat="1" x14ac:dyDescent="0.2">
      <c r="B54" s="95">
        <v>33</v>
      </c>
      <c r="C54" s="134" t="s">
        <v>216</v>
      </c>
      <c r="D54" s="13"/>
      <c r="E54" s="13"/>
      <c r="F54" s="86"/>
      <c r="G54" s="86"/>
      <c r="H54" s="86"/>
      <c r="I54" s="135"/>
      <c r="J54" s="259">
        <f>J53*'HTGR Relationships'!$D$38</f>
        <v>92028866.749200881</v>
      </c>
      <c r="K54" s="13"/>
      <c r="L54" s="86"/>
      <c r="M54" s="86"/>
      <c r="N54" s="86"/>
      <c r="O54" s="135"/>
      <c r="P54" s="259">
        <f>P53*'HTGR Relationships'!$D$38</f>
        <v>88153948.764895484</v>
      </c>
      <c r="Q54" s="13"/>
      <c r="R54" s="86"/>
      <c r="S54" s="86"/>
      <c r="T54" s="86"/>
      <c r="U54" s="135"/>
      <c r="V54" s="259">
        <f>V53*'HTGR Relationships'!$D$38</f>
        <v>88153948.764895484</v>
      </c>
      <c r="W54" s="13"/>
      <c r="X54" s="86"/>
      <c r="Y54" s="86"/>
      <c r="Z54" s="86"/>
      <c r="AA54" s="135"/>
      <c r="AB54" s="259">
        <f>AB53*'HTGR Relationships'!$D$38</f>
        <v>88153948.764895484</v>
      </c>
      <c r="AC54" s="13"/>
      <c r="AD54" s="86"/>
      <c r="AE54" s="86"/>
      <c r="AF54" s="86"/>
      <c r="AG54" s="135"/>
      <c r="AH54" s="259">
        <f>AH53*'HTGR Relationships'!$D$38</f>
        <v>88153948.764895484</v>
      </c>
      <c r="AI54" s="13"/>
      <c r="AJ54" s="86"/>
      <c r="AK54" s="86"/>
      <c r="AL54" s="86"/>
      <c r="AM54" s="135"/>
      <c r="AN54" s="259">
        <f>AN53*'HTGR Relationships'!$D$38</f>
        <v>88153948.764895484</v>
      </c>
      <c r="AO54" s="13"/>
      <c r="AP54" s="86"/>
      <c r="AQ54" s="86"/>
      <c r="AR54" s="86"/>
      <c r="AS54" s="135"/>
      <c r="AT54" s="259">
        <f>AT53*'HTGR Relationships'!$D$38</f>
        <v>88153948.764895484</v>
      </c>
      <c r="AU54" s="13"/>
      <c r="AV54" s="86"/>
      <c r="AW54" s="86"/>
      <c r="AX54" s="86"/>
      <c r="AY54" s="135"/>
      <c r="AZ54" s="259">
        <f>AZ53*'HTGR Relationships'!$D$38</f>
        <v>88153948.764895484</v>
      </c>
      <c r="BA54" s="13"/>
      <c r="BB54" s="86"/>
      <c r="BC54" s="86"/>
      <c r="BD54" s="86"/>
      <c r="BE54" s="135"/>
      <c r="BF54" s="259">
        <f>BF53*'HTGR Relationships'!$D$38</f>
        <v>88153948.764895484</v>
      </c>
      <c r="BG54" s="13"/>
      <c r="BH54" s="86"/>
      <c r="BI54" s="86"/>
      <c r="BJ54" s="86"/>
      <c r="BK54" s="135"/>
      <c r="BL54" s="259">
        <f>BL53*'HTGR Relationships'!$D$38</f>
        <v>88153948.764895484</v>
      </c>
      <c r="BM54" s="13"/>
      <c r="BN54" s="86"/>
      <c r="BO54" s="86"/>
      <c r="BP54" s="86"/>
      <c r="BQ54" s="135"/>
      <c r="BR54" s="259">
        <f>BR53*'HTGR Relationships'!$D$38</f>
        <v>88153948.764895484</v>
      </c>
      <c r="BS54" s="13"/>
      <c r="BT54" s="86"/>
      <c r="BU54" s="86"/>
      <c r="BV54" s="86"/>
      <c r="BW54" s="135"/>
      <c r="BX54" s="259">
        <f>BX53*'HTGR Relationships'!$D$38</f>
        <v>88153948.764895484</v>
      </c>
      <c r="BY54" s="13"/>
      <c r="BZ54" s="86"/>
      <c r="CA54" s="86"/>
      <c r="CB54" s="86"/>
      <c r="CC54" s="135"/>
      <c r="CD54" s="259">
        <f>CD53*'HTGR Relationships'!$D$38</f>
        <v>88153948.764895484</v>
      </c>
      <c r="CE54" s="13"/>
      <c r="CF54" s="86"/>
      <c r="CG54" s="86"/>
      <c r="CH54" s="86"/>
      <c r="CI54" s="135"/>
      <c r="CJ54" s="259">
        <f>CJ53*'HTGR Relationships'!$D$38</f>
        <v>88153948.764895484</v>
      </c>
      <c r="CK54" s="13"/>
      <c r="CL54" s="86"/>
      <c r="CM54" s="86"/>
      <c r="CN54" s="86"/>
      <c r="CO54" s="135"/>
      <c r="CP54" s="259">
        <f>CP53*'HTGR Relationships'!$D$38</f>
        <v>88153948.764895484</v>
      </c>
      <c r="CQ54" s="13"/>
      <c r="CR54" s="86"/>
      <c r="CS54" s="86"/>
      <c r="CT54" s="86"/>
      <c r="CU54" s="135"/>
      <c r="CV54" s="259">
        <f>CV53*'HTGR Relationships'!$D$38</f>
        <v>88153948.764895484</v>
      </c>
      <c r="CW54" s="13"/>
      <c r="CX54" s="86"/>
      <c r="CY54" s="86"/>
      <c r="CZ54" s="86"/>
      <c r="DA54" s="135"/>
      <c r="DB54" s="259">
        <f>DB53*'HTGR Relationships'!$D$38</f>
        <v>88153948.764895484</v>
      </c>
      <c r="DC54" s="13"/>
      <c r="DD54" s="86"/>
      <c r="DE54" s="86"/>
      <c r="DF54" s="86"/>
      <c r="DG54" s="135"/>
      <c r="DH54" s="259">
        <f>DH53*'HTGR Relationships'!$D$38</f>
        <v>88153948.764895484</v>
      </c>
      <c r="DI54" s="13"/>
      <c r="DJ54" s="86"/>
      <c r="DK54" s="86"/>
      <c r="DL54" s="86"/>
      <c r="DM54" s="135"/>
      <c r="DN54" s="259">
        <f>DN53*'HTGR Relationships'!$D$38</f>
        <v>88153948.764895484</v>
      </c>
      <c r="DO54" s="13"/>
      <c r="DP54" s="86"/>
      <c r="DQ54" s="86"/>
      <c r="DR54" s="86"/>
      <c r="DS54" s="135"/>
      <c r="DT54" s="259">
        <f>DT53*'HTGR Relationships'!$D$38</f>
        <v>88153948.764895484</v>
      </c>
    </row>
    <row r="55" spans="1:124" s="6" customFormat="1" x14ac:dyDescent="0.2">
      <c r="B55" s="95">
        <v>34</v>
      </c>
      <c r="C55" s="134" t="s">
        <v>217</v>
      </c>
      <c r="D55" s="13"/>
      <c r="E55" s="13"/>
      <c r="F55" s="86"/>
      <c r="G55" s="86"/>
      <c r="H55" s="86"/>
      <c r="I55" s="135"/>
      <c r="J55" s="259">
        <f>J53*'HTGR Relationships'!$D$39</f>
        <v>7748933.6467976477</v>
      </c>
      <c r="K55" s="13"/>
      <c r="L55" s="86"/>
      <c r="M55" s="86"/>
      <c r="N55" s="86"/>
      <c r="O55" s="135"/>
      <c r="P55" s="259">
        <f>P53*'HTGR Relationships'!$D$39</f>
        <v>7422661.212855869</v>
      </c>
      <c r="Q55" s="13"/>
      <c r="R55" s="86"/>
      <c r="S55" s="86"/>
      <c r="T55" s="86"/>
      <c r="U55" s="135"/>
      <c r="V55" s="259">
        <f>V53*'HTGR Relationships'!$D$39</f>
        <v>7422661.212855869</v>
      </c>
      <c r="W55" s="13"/>
      <c r="X55" s="86"/>
      <c r="Y55" s="86"/>
      <c r="Z55" s="86"/>
      <c r="AA55" s="135"/>
      <c r="AB55" s="259">
        <f>AB53*'HTGR Relationships'!$D$39</f>
        <v>7422661.212855869</v>
      </c>
      <c r="AC55" s="13"/>
      <c r="AD55" s="86"/>
      <c r="AE55" s="86"/>
      <c r="AF55" s="86"/>
      <c r="AG55" s="135"/>
      <c r="AH55" s="259">
        <f>AH53*'HTGR Relationships'!$D$39</f>
        <v>7422661.212855869</v>
      </c>
      <c r="AI55" s="13"/>
      <c r="AJ55" s="86"/>
      <c r="AK55" s="86"/>
      <c r="AL55" s="86"/>
      <c r="AM55" s="135"/>
      <c r="AN55" s="259">
        <f>AN53*'HTGR Relationships'!$D$39</f>
        <v>7422661.212855869</v>
      </c>
      <c r="AO55" s="13"/>
      <c r="AP55" s="86"/>
      <c r="AQ55" s="86"/>
      <c r="AR55" s="86"/>
      <c r="AS55" s="135"/>
      <c r="AT55" s="259">
        <f>AT53*'HTGR Relationships'!$D$39</f>
        <v>7422661.212855869</v>
      </c>
      <c r="AU55" s="13"/>
      <c r="AV55" s="86"/>
      <c r="AW55" s="86"/>
      <c r="AX55" s="86"/>
      <c r="AY55" s="135"/>
      <c r="AZ55" s="259">
        <f>AZ53*'HTGR Relationships'!$D$39</f>
        <v>7422661.212855869</v>
      </c>
      <c r="BA55" s="13"/>
      <c r="BB55" s="86"/>
      <c r="BC55" s="86"/>
      <c r="BD55" s="86"/>
      <c r="BE55" s="135"/>
      <c r="BF55" s="259">
        <f>BF53*'HTGR Relationships'!$D$39</f>
        <v>7422661.212855869</v>
      </c>
      <c r="BG55" s="13"/>
      <c r="BH55" s="86"/>
      <c r="BI55" s="86"/>
      <c r="BJ55" s="86"/>
      <c r="BK55" s="135"/>
      <c r="BL55" s="259">
        <f>BL53*'HTGR Relationships'!$D$39</f>
        <v>7422661.212855869</v>
      </c>
      <c r="BM55" s="13"/>
      <c r="BN55" s="86"/>
      <c r="BO55" s="86"/>
      <c r="BP55" s="86"/>
      <c r="BQ55" s="135"/>
      <c r="BR55" s="259">
        <f>BR53*'HTGR Relationships'!$D$39</f>
        <v>7422661.212855869</v>
      </c>
      <c r="BS55" s="13"/>
      <c r="BT55" s="86"/>
      <c r="BU55" s="86"/>
      <c r="BV55" s="86"/>
      <c r="BW55" s="135"/>
      <c r="BX55" s="259">
        <f>BX53*'HTGR Relationships'!$D$39</f>
        <v>7422661.212855869</v>
      </c>
      <c r="BY55" s="13"/>
      <c r="BZ55" s="86"/>
      <c r="CA55" s="86"/>
      <c r="CB55" s="86"/>
      <c r="CC55" s="135"/>
      <c r="CD55" s="259">
        <f>CD53*'HTGR Relationships'!$D$39</f>
        <v>7422661.212855869</v>
      </c>
      <c r="CE55" s="13"/>
      <c r="CF55" s="86"/>
      <c r="CG55" s="86"/>
      <c r="CH55" s="86"/>
      <c r="CI55" s="135"/>
      <c r="CJ55" s="259">
        <f>CJ53*'HTGR Relationships'!$D$39</f>
        <v>7422661.212855869</v>
      </c>
      <c r="CK55" s="13"/>
      <c r="CL55" s="86"/>
      <c r="CM55" s="86"/>
      <c r="CN55" s="86"/>
      <c r="CO55" s="135"/>
      <c r="CP55" s="259">
        <f>CP53*'HTGR Relationships'!$D$39</f>
        <v>7422661.212855869</v>
      </c>
      <c r="CQ55" s="13"/>
      <c r="CR55" s="86"/>
      <c r="CS55" s="86"/>
      <c r="CT55" s="86"/>
      <c r="CU55" s="135"/>
      <c r="CV55" s="259">
        <f>CV53*'HTGR Relationships'!$D$39</f>
        <v>7422661.212855869</v>
      </c>
      <c r="CW55" s="13"/>
      <c r="CX55" s="86"/>
      <c r="CY55" s="86"/>
      <c r="CZ55" s="86"/>
      <c r="DA55" s="135"/>
      <c r="DB55" s="259">
        <f>DB53*'HTGR Relationships'!$D$39</f>
        <v>7422661.212855869</v>
      </c>
      <c r="DC55" s="13"/>
      <c r="DD55" s="86"/>
      <c r="DE55" s="86"/>
      <c r="DF55" s="86"/>
      <c r="DG55" s="135"/>
      <c r="DH55" s="259">
        <f>DH53*'HTGR Relationships'!$D$39</f>
        <v>7422661.212855869</v>
      </c>
      <c r="DI55" s="13"/>
      <c r="DJ55" s="86"/>
      <c r="DK55" s="86"/>
      <c r="DL55" s="86"/>
      <c r="DM55" s="135"/>
      <c r="DN55" s="259">
        <f>DN53*'HTGR Relationships'!$D$39</f>
        <v>7422661.212855869</v>
      </c>
      <c r="DO55" s="13"/>
      <c r="DP55" s="86"/>
      <c r="DQ55" s="86"/>
      <c r="DR55" s="86"/>
      <c r="DS55" s="135"/>
      <c r="DT55" s="259">
        <f>DT53*'HTGR Relationships'!$D$39</f>
        <v>7422661.212855869</v>
      </c>
    </row>
    <row r="56" spans="1:124" x14ac:dyDescent="0.2">
      <c r="A56" s="6"/>
      <c r="B56" s="95">
        <v>35</v>
      </c>
      <c r="C56" s="134" t="s">
        <v>218</v>
      </c>
      <c r="D56" s="13"/>
      <c r="E56" s="13"/>
      <c r="F56" s="86"/>
      <c r="G56" s="86"/>
      <c r="H56" s="86"/>
      <c r="I56" s="135"/>
      <c r="J56" s="259">
        <f>J53*'HTGR Relationships'!$D$40</f>
        <v>591013986.17373598</v>
      </c>
      <c r="K56" s="13"/>
      <c r="L56" s="86"/>
      <c r="M56" s="86"/>
      <c r="N56" s="86"/>
      <c r="O56" s="135"/>
      <c r="P56" s="259">
        <f>P53*'HTGR Relationships'!$D$40</f>
        <v>566129069.02875197</v>
      </c>
      <c r="Q56" s="13"/>
      <c r="R56" s="86"/>
      <c r="S56" s="86"/>
      <c r="T56" s="86"/>
      <c r="U56" s="135"/>
      <c r="V56" s="259">
        <f>V53*'HTGR Relationships'!$D$40</f>
        <v>566129069.02875197</v>
      </c>
      <c r="W56" s="13"/>
      <c r="X56" s="86"/>
      <c r="Y56" s="86"/>
      <c r="Z56" s="86"/>
      <c r="AA56" s="135"/>
      <c r="AB56" s="259">
        <f>AB53*'HTGR Relationships'!$D$40</f>
        <v>566129069.02875197</v>
      </c>
      <c r="AC56" s="13"/>
      <c r="AD56" s="86"/>
      <c r="AE56" s="86"/>
      <c r="AF56" s="86"/>
      <c r="AG56" s="135"/>
      <c r="AH56" s="259">
        <f>AH53*'HTGR Relationships'!$D$40</f>
        <v>566129069.02875197</v>
      </c>
      <c r="AI56" s="13"/>
      <c r="AJ56" s="86"/>
      <c r="AK56" s="86"/>
      <c r="AL56" s="86"/>
      <c r="AM56" s="135"/>
      <c r="AN56" s="259">
        <f>AN53*'HTGR Relationships'!$D$40</f>
        <v>566129069.02875197</v>
      </c>
      <c r="AO56" s="13"/>
      <c r="AP56" s="86"/>
      <c r="AQ56" s="86"/>
      <c r="AR56" s="86"/>
      <c r="AS56" s="135"/>
      <c r="AT56" s="259">
        <f>AT53*'HTGR Relationships'!$D$40</f>
        <v>566129069.02875197</v>
      </c>
      <c r="AU56" s="13"/>
      <c r="AV56" s="86"/>
      <c r="AW56" s="86"/>
      <c r="AX56" s="86"/>
      <c r="AY56" s="135"/>
      <c r="AZ56" s="259">
        <f>AZ53*'HTGR Relationships'!$D$40</f>
        <v>566129069.02875197</v>
      </c>
      <c r="BA56" s="13"/>
      <c r="BB56" s="86"/>
      <c r="BC56" s="86"/>
      <c r="BD56" s="86"/>
      <c r="BE56" s="135"/>
      <c r="BF56" s="259">
        <f>BF53*'HTGR Relationships'!$D$40</f>
        <v>566129069.02875197</v>
      </c>
      <c r="BG56" s="13"/>
      <c r="BH56" s="86"/>
      <c r="BI56" s="86"/>
      <c r="BJ56" s="86"/>
      <c r="BK56" s="135"/>
      <c r="BL56" s="259">
        <f>BL53*'HTGR Relationships'!$D$40</f>
        <v>566129069.02875197</v>
      </c>
      <c r="BM56" s="13"/>
      <c r="BN56" s="86"/>
      <c r="BO56" s="86"/>
      <c r="BP56" s="86"/>
      <c r="BQ56" s="135"/>
      <c r="BR56" s="259">
        <f>BR53*'HTGR Relationships'!$D$40</f>
        <v>566129069.02875197</v>
      </c>
      <c r="BS56" s="13"/>
      <c r="BT56" s="86"/>
      <c r="BU56" s="86"/>
      <c r="BV56" s="86"/>
      <c r="BW56" s="135"/>
      <c r="BX56" s="259">
        <f>BX53*'HTGR Relationships'!$D$40</f>
        <v>566129069.02875197</v>
      </c>
      <c r="BY56" s="13"/>
      <c r="BZ56" s="86"/>
      <c r="CA56" s="86"/>
      <c r="CB56" s="86"/>
      <c r="CC56" s="135"/>
      <c r="CD56" s="259">
        <f>CD53*'HTGR Relationships'!$D$40</f>
        <v>566129069.02875197</v>
      </c>
      <c r="CE56" s="13"/>
      <c r="CF56" s="86"/>
      <c r="CG56" s="86"/>
      <c r="CH56" s="86"/>
      <c r="CI56" s="135"/>
      <c r="CJ56" s="259">
        <f>CJ53*'HTGR Relationships'!$D$40</f>
        <v>566129069.02875197</v>
      </c>
      <c r="CK56" s="13"/>
      <c r="CL56" s="86"/>
      <c r="CM56" s="86"/>
      <c r="CN56" s="86"/>
      <c r="CO56" s="135"/>
      <c r="CP56" s="259">
        <f>CP53*'HTGR Relationships'!$D$40</f>
        <v>566129069.02875197</v>
      </c>
      <c r="CQ56" s="13"/>
      <c r="CR56" s="86"/>
      <c r="CS56" s="86"/>
      <c r="CT56" s="86"/>
      <c r="CU56" s="135"/>
      <c r="CV56" s="259">
        <f>CV53*'HTGR Relationships'!$D$40</f>
        <v>566129069.02875197</v>
      </c>
      <c r="CW56" s="13"/>
      <c r="CX56" s="86"/>
      <c r="CY56" s="86"/>
      <c r="CZ56" s="86"/>
      <c r="DA56" s="135"/>
      <c r="DB56" s="259">
        <f>DB53*'HTGR Relationships'!$D$40</f>
        <v>566129069.02875197</v>
      </c>
      <c r="DC56" s="13"/>
      <c r="DD56" s="86"/>
      <c r="DE56" s="86"/>
      <c r="DF56" s="86"/>
      <c r="DG56" s="135"/>
      <c r="DH56" s="259">
        <f>DH53*'HTGR Relationships'!$D$40</f>
        <v>566129069.02875197</v>
      </c>
      <c r="DI56" s="13"/>
      <c r="DJ56" s="86"/>
      <c r="DK56" s="86"/>
      <c r="DL56" s="86"/>
      <c r="DM56" s="135"/>
      <c r="DN56" s="259">
        <f>DN53*'HTGR Relationships'!$D$40</f>
        <v>566129069.02875197</v>
      </c>
      <c r="DO56" s="13"/>
      <c r="DP56" s="86"/>
      <c r="DQ56" s="86"/>
      <c r="DR56" s="86"/>
      <c r="DS56" s="135"/>
      <c r="DT56" s="259">
        <f>DT53*'HTGR Relationships'!$D$40</f>
        <v>566129069.02875197</v>
      </c>
    </row>
    <row r="57" spans="1:124" x14ac:dyDescent="0.2">
      <c r="A57" s="6"/>
      <c r="B57" s="375" t="s">
        <v>219</v>
      </c>
      <c r="C57" s="375" t="s">
        <v>220</v>
      </c>
      <c r="D57" s="376"/>
      <c r="E57" s="376"/>
      <c r="F57" s="393"/>
      <c r="G57" s="393"/>
      <c r="H57" s="393"/>
      <c r="I57" s="394"/>
      <c r="J57" s="379">
        <f>SUM(J43,J51)</f>
        <v>7875564323.8919086</v>
      </c>
      <c r="K57" s="376"/>
      <c r="L57" s="393"/>
      <c r="M57" s="393"/>
      <c r="N57" s="393"/>
      <c r="O57" s="394"/>
      <c r="P57" s="379">
        <f>SUM(P43,P51)</f>
        <v>7487990539.6273994</v>
      </c>
      <c r="Q57" s="376"/>
      <c r="R57" s="393"/>
      <c r="S57" s="393"/>
      <c r="T57" s="393"/>
      <c r="U57" s="394"/>
      <c r="V57" s="379">
        <f>SUM(V43,V51)</f>
        <v>7487990539.6273994</v>
      </c>
      <c r="W57" s="376"/>
      <c r="X57" s="393"/>
      <c r="Y57" s="393"/>
      <c r="Z57" s="393"/>
      <c r="AA57" s="394"/>
      <c r="AB57" s="379">
        <f>SUM(AB43,AB51)</f>
        <v>7487990539.6273994</v>
      </c>
      <c r="AC57" s="376"/>
      <c r="AD57" s="393"/>
      <c r="AE57" s="393"/>
      <c r="AF57" s="393"/>
      <c r="AG57" s="394"/>
      <c r="AH57" s="379">
        <f>SUM(AH43,AH51)</f>
        <v>7487990539.6273994</v>
      </c>
      <c r="AI57" s="376"/>
      <c r="AJ57" s="393"/>
      <c r="AK57" s="393"/>
      <c r="AL57" s="393"/>
      <c r="AM57" s="394"/>
      <c r="AN57" s="379">
        <f>SUM(AN43,AN51)</f>
        <v>7487990539.6273994</v>
      </c>
      <c r="AO57" s="376"/>
      <c r="AP57" s="393"/>
      <c r="AQ57" s="393"/>
      <c r="AR57" s="393"/>
      <c r="AS57" s="394"/>
      <c r="AT57" s="379">
        <f>SUM(AT43,AT51)</f>
        <v>7487990539.6273994</v>
      </c>
      <c r="AU57" s="376"/>
      <c r="AV57" s="393"/>
      <c r="AW57" s="393"/>
      <c r="AX57" s="393"/>
      <c r="AY57" s="394"/>
      <c r="AZ57" s="379">
        <f>SUM(AZ43,AZ51)</f>
        <v>7487990539.6273994</v>
      </c>
      <c r="BA57" s="376"/>
      <c r="BB57" s="393"/>
      <c r="BC57" s="393"/>
      <c r="BD57" s="393"/>
      <c r="BE57" s="394"/>
      <c r="BF57" s="379">
        <f>SUM(BF43,BF51)</f>
        <v>7487990539.6273994</v>
      </c>
      <c r="BG57" s="376"/>
      <c r="BH57" s="393"/>
      <c r="BI57" s="393"/>
      <c r="BJ57" s="393"/>
      <c r="BK57" s="394"/>
      <c r="BL57" s="379">
        <f>SUM(BL43,BL51)</f>
        <v>7487990539.6273994</v>
      </c>
      <c r="BM57" s="376"/>
      <c r="BN57" s="393"/>
      <c r="BO57" s="393"/>
      <c r="BP57" s="393"/>
      <c r="BQ57" s="394"/>
      <c r="BR57" s="379">
        <f>SUM(BR43,BR51)</f>
        <v>7487990539.6273994</v>
      </c>
      <c r="BS57" s="376"/>
      <c r="BT57" s="393"/>
      <c r="BU57" s="393"/>
      <c r="BV57" s="393"/>
      <c r="BW57" s="394"/>
      <c r="BX57" s="379">
        <f>SUM(BX43,BX51)</f>
        <v>7487990539.6273994</v>
      </c>
      <c r="BY57" s="376"/>
      <c r="BZ57" s="393"/>
      <c r="CA57" s="393"/>
      <c r="CB57" s="393"/>
      <c r="CC57" s="394"/>
      <c r="CD57" s="379">
        <f>SUM(CD43,CD51)</f>
        <v>7487990539.6273994</v>
      </c>
      <c r="CE57" s="376"/>
      <c r="CF57" s="393"/>
      <c r="CG57" s="393"/>
      <c r="CH57" s="393"/>
      <c r="CI57" s="394"/>
      <c r="CJ57" s="379">
        <f>SUM(CJ43,CJ51)</f>
        <v>7487990539.6273994</v>
      </c>
      <c r="CK57" s="376"/>
      <c r="CL57" s="393"/>
      <c r="CM57" s="393"/>
      <c r="CN57" s="393"/>
      <c r="CO57" s="394"/>
      <c r="CP57" s="379">
        <f>SUM(CP43,CP51)</f>
        <v>7487990539.6273994</v>
      </c>
      <c r="CQ57" s="376"/>
      <c r="CR57" s="393"/>
      <c r="CS57" s="393"/>
      <c r="CT57" s="393"/>
      <c r="CU57" s="394"/>
      <c r="CV57" s="379">
        <f>SUM(CV43,CV51)</f>
        <v>7487990539.6273994</v>
      </c>
      <c r="CW57" s="376"/>
      <c r="CX57" s="393"/>
      <c r="CY57" s="393"/>
      <c r="CZ57" s="393"/>
      <c r="DA57" s="394"/>
      <c r="DB57" s="379">
        <f>SUM(DB43,DB51)</f>
        <v>7487990539.6273994</v>
      </c>
      <c r="DC57" s="376"/>
      <c r="DD57" s="393"/>
      <c r="DE57" s="393"/>
      <c r="DF57" s="393"/>
      <c r="DG57" s="394"/>
      <c r="DH57" s="379">
        <f>SUM(DH43,DH51)</f>
        <v>7487990539.6273994</v>
      </c>
      <c r="DI57" s="376"/>
      <c r="DJ57" s="393"/>
      <c r="DK57" s="393"/>
      <c r="DL57" s="393"/>
      <c r="DM57" s="394"/>
      <c r="DN57" s="379">
        <f>SUM(DN43,DN51)</f>
        <v>7487990539.6273994</v>
      </c>
      <c r="DO57" s="376"/>
      <c r="DP57" s="393"/>
      <c r="DQ57" s="393"/>
      <c r="DR57" s="393"/>
      <c r="DS57" s="394"/>
      <c r="DT57" s="379">
        <f>SUM(DT43,DT51)</f>
        <v>7487990539.6273994</v>
      </c>
    </row>
    <row r="58" spans="1:124" ht="34" x14ac:dyDescent="0.2">
      <c r="A58" s="426" t="s">
        <v>1575</v>
      </c>
      <c r="B58" s="374"/>
      <c r="C58" s="147"/>
      <c r="D58" s="376"/>
      <c r="E58" s="376"/>
      <c r="F58" s="389"/>
      <c r="G58" s="389"/>
      <c r="H58" s="389"/>
      <c r="I58" s="388"/>
      <c r="J58" s="335">
        <f>J57-J19</f>
        <v>0</v>
      </c>
      <c r="K58" s="376"/>
      <c r="L58" s="389"/>
      <c r="M58" s="389"/>
      <c r="N58" s="389"/>
      <c r="O58" s="388"/>
      <c r="P58" s="335">
        <f>P57-P19</f>
        <v>-387573784.2645092</v>
      </c>
      <c r="Q58" s="376"/>
      <c r="R58" s="389"/>
      <c r="S58" s="389"/>
      <c r="T58" s="389"/>
      <c r="U58" s="388"/>
      <c r="V58" s="335">
        <f>V57-V19</f>
        <v>-387573784.2645092</v>
      </c>
      <c r="W58" s="376"/>
      <c r="X58" s="389"/>
      <c r="Y58" s="389"/>
      <c r="Z58" s="389"/>
      <c r="AA58" s="388"/>
      <c r="AB58" s="335">
        <f>AB57-AB19</f>
        <v>-387573784.2645092</v>
      </c>
      <c r="AC58" s="376"/>
      <c r="AD58" s="389"/>
      <c r="AE58" s="389"/>
      <c r="AF58" s="389"/>
      <c r="AG58" s="388"/>
      <c r="AH58" s="335">
        <f>AH57-AH19</f>
        <v>-387573784.2645092</v>
      </c>
      <c r="AI58" s="376"/>
      <c r="AJ58" s="389"/>
      <c r="AK58" s="389"/>
      <c r="AL58" s="389"/>
      <c r="AM58" s="388"/>
      <c r="AN58" s="335">
        <f>AN57-AN19</f>
        <v>-387573784.2645092</v>
      </c>
      <c r="AO58" s="376"/>
      <c r="AP58" s="389"/>
      <c r="AQ58" s="389"/>
      <c r="AR58" s="389"/>
      <c r="AS58" s="388"/>
      <c r="AT58" s="335">
        <f>AT57-AT19</f>
        <v>-387573784.2645092</v>
      </c>
      <c r="AU58" s="376"/>
      <c r="AV58" s="389"/>
      <c r="AW58" s="389"/>
      <c r="AX58" s="389"/>
      <c r="AY58" s="388"/>
      <c r="AZ58" s="335">
        <f>AZ57-AZ19</f>
        <v>-387573784.2645092</v>
      </c>
      <c r="BA58" s="376"/>
      <c r="BB58" s="389"/>
      <c r="BC58" s="389"/>
      <c r="BD58" s="389"/>
      <c r="BE58" s="388"/>
      <c r="BF58" s="335">
        <f>BF57-BF19</f>
        <v>-387573784.2645092</v>
      </c>
      <c r="BG58" s="376"/>
      <c r="BH58" s="389"/>
      <c r="BI58" s="389"/>
      <c r="BJ58" s="389"/>
      <c r="BK58" s="388"/>
      <c r="BL58" s="335">
        <f>BL57-BL19</f>
        <v>-387573784.2645092</v>
      </c>
      <c r="BM58" s="376"/>
      <c r="BN58" s="389"/>
      <c r="BO58" s="389"/>
      <c r="BP58" s="389"/>
      <c r="BQ58" s="388"/>
      <c r="BR58" s="335">
        <f>BR57-BR19</f>
        <v>-387573784.2645092</v>
      </c>
      <c r="BS58" s="376"/>
      <c r="BT58" s="389"/>
      <c r="BU58" s="389"/>
      <c r="BV58" s="389"/>
      <c r="BW58" s="388"/>
      <c r="BX58" s="335">
        <f>BX57-BX19</f>
        <v>-387573784.2645092</v>
      </c>
      <c r="BY58" s="376"/>
      <c r="BZ58" s="389"/>
      <c r="CA58" s="389"/>
      <c r="CB58" s="389"/>
      <c r="CC58" s="388"/>
      <c r="CD58" s="335">
        <f>CD57-CD19</f>
        <v>-387573784.2645092</v>
      </c>
      <c r="CE58" s="376"/>
      <c r="CF58" s="389"/>
      <c r="CG58" s="389"/>
      <c r="CH58" s="389"/>
      <c r="CI58" s="388"/>
      <c r="CJ58" s="335">
        <f>CJ57-CJ19</f>
        <v>-387573784.2645092</v>
      </c>
      <c r="CK58" s="376"/>
      <c r="CL58" s="389"/>
      <c r="CM58" s="389"/>
      <c r="CN58" s="389"/>
      <c r="CO58" s="388"/>
      <c r="CP58" s="335">
        <f>CP57-CP19</f>
        <v>-387573784.2645092</v>
      </c>
      <c r="CQ58" s="376"/>
      <c r="CR58" s="389"/>
      <c r="CS58" s="389"/>
      <c r="CT58" s="389"/>
      <c r="CU58" s="388"/>
      <c r="CV58" s="335">
        <f>CV57-CV19</f>
        <v>-387573784.2645092</v>
      </c>
      <c r="CW58" s="376"/>
      <c r="CX58" s="389"/>
      <c r="CY58" s="389"/>
      <c r="CZ58" s="389"/>
      <c r="DA58" s="388"/>
      <c r="DB58" s="335">
        <f>DB57-DB19</f>
        <v>-387573784.2645092</v>
      </c>
      <c r="DC58" s="376"/>
      <c r="DD58" s="389"/>
      <c r="DE58" s="389"/>
      <c r="DF58" s="389"/>
      <c r="DG58" s="388"/>
      <c r="DH58" s="335">
        <f>DH57-DH19</f>
        <v>-387573784.2645092</v>
      </c>
      <c r="DI58" s="376"/>
      <c r="DJ58" s="389"/>
      <c r="DK58" s="389"/>
      <c r="DL58" s="389"/>
      <c r="DM58" s="388"/>
      <c r="DN58" s="335">
        <f>DN57-DN19</f>
        <v>-387573784.2645092</v>
      </c>
      <c r="DO58" s="376"/>
      <c r="DP58" s="389"/>
      <c r="DQ58" s="389"/>
      <c r="DR58" s="389"/>
      <c r="DS58" s="388"/>
      <c r="DT58" s="335">
        <f>DT57-DT19</f>
        <v>-387573784.2645092</v>
      </c>
    </row>
    <row r="59" spans="1:124" x14ac:dyDescent="0.2">
      <c r="A59" s="6"/>
      <c r="B59" s="374"/>
      <c r="C59" s="147"/>
      <c r="D59" s="376"/>
      <c r="E59" s="376"/>
      <c r="F59" s="389"/>
      <c r="G59" s="389"/>
      <c r="H59" s="389"/>
      <c r="I59" s="388"/>
      <c r="J59" s="27"/>
      <c r="K59" s="376"/>
      <c r="L59" s="389"/>
      <c r="M59" s="389"/>
      <c r="N59" s="389"/>
      <c r="O59" s="388"/>
      <c r="P59" s="27"/>
      <c r="Q59" s="376"/>
      <c r="R59" s="389"/>
      <c r="S59" s="389"/>
      <c r="T59" s="389"/>
      <c r="U59" s="388"/>
      <c r="V59" s="27"/>
      <c r="W59" s="376"/>
      <c r="X59" s="389"/>
      <c r="Y59" s="389"/>
      <c r="Z59" s="389"/>
      <c r="AA59" s="388"/>
      <c r="AB59" s="27"/>
      <c r="AC59" s="376"/>
      <c r="AD59" s="389"/>
      <c r="AE59" s="389"/>
      <c r="AF59" s="389"/>
      <c r="AG59" s="388"/>
      <c r="AH59" s="27"/>
      <c r="AI59" s="376"/>
      <c r="AJ59" s="389"/>
      <c r="AK59" s="389"/>
      <c r="AL59" s="389"/>
      <c r="AM59" s="388"/>
      <c r="AN59" s="27"/>
      <c r="AO59" s="376"/>
      <c r="AP59" s="389"/>
      <c r="AQ59" s="389"/>
      <c r="AR59" s="389"/>
      <c r="AS59" s="388"/>
      <c r="AT59" s="27"/>
      <c r="AU59" s="376"/>
      <c r="AV59" s="389"/>
      <c r="AW59" s="389"/>
      <c r="AX59" s="389"/>
      <c r="AY59" s="388"/>
      <c r="AZ59" s="27"/>
      <c r="BA59" s="376"/>
      <c r="BB59" s="389"/>
      <c r="BC59" s="389"/>
      <c r="BD59" s="389"/>
      <c r="BE59" s="388"/>
      <c r="BF59" s="27"/>
      <c r="BG59" s="376"/>
      <c r="BH59" s="389"/>
      <c r="BI59" s="389"/>
      <c r="BJ59" s="389"/>
      <c r="BK59" s="388"/>
      <c r="BL59" s="27"/>
      <c r="BM59" s="376"/>
      <c r="BN59" s="389"/>
      <c r="BO59" s="389"/>
      <c r="BP59" s="389"/>
      <c r="BQ59" s="388"/>
      <c r="BR59" s="27"/>
      <c r="BS59" s="376"/>
      <c r="BT59" s="389"/>
      <c r="BU59" s="389"/>
      <c r="BV59" s="389"/>
      <c r="BW59" s="388"/>
      <c r="BX59" s="27"/>
      <c r="BY59" s="376"/>
      <c r="BZ59" s="389"/>
      <c r="CA59" s="389"/>
      <c r="CB59" s="389"/>
      <c r="CC59" s="388"/>
      <c r="CD59" s="27"/>
      <c r="CE59" s="376"/>
      <c r="CF59" s="389"/>
      <c r="CG59" s="389"/>
      <c r="CH59" s="389"/>
      <c r="CI59" s="388"/>
      <c r="CJ59" s="27"/>
      <c r="CK59" s="376"/>
      <c r="CL59" s="389"/>
      <c r="CM59" s="389"/>
      <c r="CN59" s="389"/>
      <c r="CO59" s="388"/>
      <c r="CP59" s="27"/>
      <c r="CQ59" s="376"/>
      <c r="CR59" s="389"/>
      <c r="CS59" s="389"/>
      <c r="CT59" s="389"/>
      <c r="CU59" s="388"/>
      <c r="CV59" s="27"/>
      <c r="CW59" s="376"/>
      <c r="CX59" s="389"/>
      <c r="CY59" s="389"/>
      <c r="CZ59" s="389"/>
      <c r="DA59" s="388"/>
      <c r="DB59" s="27"/>
      <c r="DC59" s="376"/>
      <c r="DD59" s="389"/>
      <c r="DE59" s="389"/>
      <c r="DF59" s="389"/>
      <c r="DG59" s="388"/>
      <c r="DH59" s="27"/>
      <c r="DI59" s="376"/>
      <c r="DJ59" s="389"/>
      <c r="DK59" s="389"/>
      <c r="DL59" s="389"/>
      <c r="DM59" s="388"/>
      <c r="DN59" s="27"/>
      <c r="DO59" s="376"/>
      <c r="DP59" s="389"/>
      <c r="DQ59" s="389"/>
      <c r="DR59" s="389"/>
      <c r="DS59" s="388"/>
      <c r="DT59" s="27"/>
    </row>
    <row r="60" spans="1:124" ht="46" x14ac:dyDescent="0.3">
      <c r="A60" s="334" t="s">
        <v>225</v>
      </c>
      <c r="B60" s="374"/>
      <c r="C60" s="42" t="s">
        <v>1573</v>
      </c>
      <c r="D60" s="376"/>
      <c r="E60" s="376"/>
      <c r="F60" s="389"/>
      <c r="G60" s="389"/>
      <c r="H60" s="389"/>
      <c r="I60" s="388"/>
      <c r="J60" s="27"/>
      <c r="K60" s="376"/>
      <c r="L60" s="389"/>
      <c r="M60" s="389"/>
      <c r="N60" s="389"/>
      <c r="O60" s="388"/>
      <c r="P60" s="27"/>
      <c r="Q60" s="376"/>
      <c r="R60" s="389"/>
      <c r="S60" s="389"/>
      <c r="T60" s="389"/>
      <c r="U60" s="388"/>
      <c r="V60" s="27"/>
      <c r="W60" s="376"/>
      <c r="X60" s="389"/>
      <c r="Y60" s="389"/>
      <c r="Z60" s="389"/>
      <c r="AA60" s="388"/>
      <c r="AB60" s="27"/>
      <c r="AC60" s="376"/>
      <c r="AD60" s="389"/>
      <c r="AE60" s="389"/>
      <c r="AF60" s="389"/>
      <c r="AG60" s="388"/>
      <c r="AH60" s="27"/>
      <c r="AI60" s="376"/>
      <c r="AJ60" s="389"/>
      <c r="AK60" s="389"/>
      <c r="AL60" s="389"/>
      <c r="AM60" s="388"/>
      <c r="AN60" s="27"/>
      <c r="AO60" s="376"/>
      <c r="AP60" s="389"/>
      <c r="AQ60" s="389"/>
      <c r="AR60" s="389"/>
      <c r="AS60" s="388"/>
      <c r="AT60" s="27"/>
      <c r="AU60" s="376"/>
      <c r="AV60" s="389"/>
      <c r="AW60" s="389"/>
      <c r="AX60" s="389"/>
      <c r="AY60" s="388"/>
      <c r="AZ60" s="27"/>
      <c r="BA60" s="376"/>
      <c r="BB60" s="389"/>
      <c r="BC60" s="389"/>
      <c r="BD60" s="389"/>
      <c r="BE60" s="388"/>
      <c r="BF60" s="27"/>
      <c r="BG60" s="376"/>
      <c r="BH60" s="389"/>
      <c r="BI60" s="389"/>
      <c r="BJ60" s="389"/>
      <c r="BK60" s="388"/>
      <c r="BL60" s="27"/>
      <c r="BM60" s="376"/>
      <c r="BN60" s="389"/>
      <c r="BO60" s="389"/>
      <c r="BP60" s="389"/>
      <c r="BQ60" s="388"/>
      <c r="BR60" s="27"/>
      <c r="BS60" s="376"/>
      <c r="BT60" s="389"/>
      <c r="BU60" s="389"/>
      <c r="BV60" s="389"/>
      <c r="BW60" s="388"/>
      <c r="BX60" s="27"/>
      <c r="BY60" s="376"/>
      <c r="BZ60" s="389"/>
      <c r="CA60" s="389"/>
      <c r="CB60" s="389"/>
      <c r="CC60" s="388"/>
      <c r="CD60" s="27"/>
      <c r="CE60" s="376"/>
      <c r="CF60" s="389"/>
      <c r="CG60" s="389"/>
      <c r="CH60" s="389"/>
      <c r="CI60" s="388"/>
      <c r="CJ60" s="27"/>
      <c r="CK60" s="376"/>
      <c r="CL60" s="389"/>
      <c r="CM60" s="389"/>
      <c r="CN60" s="389"/>
      <c r="CO60" s="388"/>
      <c r="CP60" s="27"/>
      <c r="CQ60" s="376"/>
      <c r="CR60" s="389"/>
      <c r="CS60" s="389"/>
      <c r="CT60" s="389"/>
      <c r="CU60" s="388"/>
      <c r="CV60" s="27"/>
      <c r="CW60" s="376"/>
      <c r="CX60" s="389"/>
      <c r="CY60" s="389"/>
      <c r="CZ60" s="389"/>
      <c r="DA60" s="388"/>
      <c r="DB60" s="27"/>
      <c r="DC60" s="376"/>
      <c r="DD60" s="389"/>
      <c r="DE60" s="389"/>
      <c r="DF60" s="389"/>
      <c r="DG60" s="388"/>
      <c r="DH60" s="27"/>
      <c r="DI60" s="376"/>
      <c r="DJ60" s="389"/>
      <c r="DK60" s="389"/>
      <c r="DL60" s="389"/>
      <c r="DM60" s="388"/>
      <c r="DN60" s="27"/>
      <c r="DO60" s="376"/>
      <c r="DP60" s="389"/>
      <c r="DQ60" s="389"/>
      <c r="DR60" s="389"/>
      <c r="DS60" s="388"/>
      <c r="DT60" s="27"/>
    </row>
    <row r="61" spans="1:124" s="2" customFormat="1" ht="17" x14ac:dyDescent="0.2">
      <c r="A61" s="380" t="s">
        <v>221</v>
      </c>
      <c r="B61" s="380">
        <v>212</v>
      </c>
      <c r="C61" s="380" t="s">
        <v>222</v>
      </c>
      <c r="D61" s="381"/>
      <c r="E61" s="381"/>
      <c r="F61" s="47">
        <f>VLOOKUP($A$22,'HTGR FOAK_100'!$A:$X,7,FALSE)</f>
        <v>65728880.245110601</v>
      </c>
      <c r="G61" s="47">
        <f>VLOOKUP($A$22,'HTGR FOAK_100'!$A:$X,12,FALSE)</f>
        <v>83309639.357921496</v>
      </c>
      <c r="H61" s="47">
        <f>VLOOKUP($A$22,'HTGR FOAK_100'!$A:$X,11,FALSE)</f>
        <v>264358228.128216</v>
      </c>
      <c r="I61" s="382">
        <f>VLOOKUP($A$22,'HTGR FOAK_100'!$A:$X,10,FALSE)</f>
        <v>5420558.4804600803</v>
      </c>
      <c r="J61" s="383"/>
      <c r="K61" s="381"/>
      <c r="L61" s="47">
        <f>VLOOKUP($A$22,'HTGR FOAK_100'!$A:$X,7,FALSE)</f>
        <v>65728880.245110601</v>
      </c>
      <c r="M61" s="47">
        <f>VLOOKUP($A$22,'HTGR FOAK_100'!$A:$X,12,FALSE)</f>
        <v>83309639.357921496</v>
      </c>
      <c r="N61" s="47">
        <f>VLOOKUP($A$22,'HTGR FOAK_100'!$A:$X,11,FALSE)</f>
        <v>264358228.128216</v>
      </c>
      <c r="O61" s="382">
        <f>VLOOKUP($A$22,'HTGR FOAK_100'!$A:$X,10,FALSE)</f>
        <v>5420558.4804600803</v>
      </c>
      <c r="P61" s="383"/>
      <c r="Q61" s="381"/>
      <c r="R61" s="47">
        <f>VLOOKUP($A$22,'HTGR FOAK_100'!$A:$X,7,FALSE)</f>
        <v>65728880.245110601</v>
      </c>
      <c r="S61" s="47">
        <f>VLOOKUP($A$22,'HTGR FOAK_100'!$A:$X,12,FALSE)</f>
        <v>83309639.357921496</v>
      </c>
      <c r="T61" s="47">
        <f>VLOOKUP($A$22,'HTGR FOAK_100'!$A:$X,11,FALSE)</f>
        <v>264358228.128216</v>
      </c>
      <c r="U61" s="382">
        <f>VLOOKUP($A$22,'HTGR FOAK_100'!$A:$X,10,FALSE)</f>
        <v>5420558.4804600803</v>
      </c>
      <c r="V61" s="383"/>
      <c r="W61" s="381"/>
      <c r="X61" s="47">
        <f>VLOOKUP($A$22,'HTGR FOAK_100'!$A:$X,7,FALSE)</f>
        <v>65728880.245110601</v>
      </c>
      <c r="Y61" s="47">
        <f>VLOOKUP($A$22,'HTGR FOAK_100'!$A:$X,12,FALSE)</f>
        <v>83309639.357921496</v>
      </c>
      <c r="Z61" s="47">
        <f>VLOOKUP($A$22,'HTGR FOAK_100'!$A:$X,11,FALSE)</f>
        <v>264358228.128216</v>
      </c>
      <c r="AA61" s="382">
        <f>VLOOKUP($A$22,'HTGR FOAK_100'!$A:$X,10,FALSE)</f>
        <v>5420558.4804600803</v>
      </c>
      <c r="AB61" s="383"/>
      <c r="AC61" s="381"/>
      <c r="AD61" s="47">
        <f>VLOOKUP($A$22,'HTGR FOAK_100'!$A:$X,7,FALSE)</f>
        <v>65728880.245110601</v>
      </c>
      <c r="AE61" s="47">
        <f>VLOOKUP($A$22,'HTGR FOAK_100'!$A:$X,12,FALSE)</f>
        <v>83309639.357921496</v>
      </c>
      <c r="AF61" s="47">
        <f>VLOOKUP($A$22,'HTGR FOAK_100'!$A:$X,11,FALSE)</f>
        <v>264358228.128216</v>
      </c>
      <c r="AG61" s="382">
        <f>VLOOKUP($A$22,'HTGR FOAK_100'!$A:$X,10,FALSE)</f>
        <v>5420558.4804600803</v>
      </c>
      <c r="AH61" s="383"/>
      <c r="AI61" s="381"/>
      <c r="AJ61" s="47">
        <f>VLOOKUP($A$22,'HTGR FOAK_100'!$A:$X,7,FALSE)</f>
        <v>65728880.245110601</v>
      </c>
      <c r="AK61" s="47">
        <f>VLOOKUP($A$22,'HTGR FOAK_100'!$A:$X,12,FALSE)</f>
        <v>83309639.357921496</v>
      </c>
      <c r="AL61" s="47">
        <f>VLOOKUP($A$22,'HTGR FOAK_100'!$A:$X,11,FALSE)</f>
        <v>264358228.128216</v>
      </c>
      <c r="AM61" s="382">
        <f>VLOOKUP($A$22,'HTGR FOAK_100'!$A:$X,10,FALSE)</f>
        <v>5420558.4804600803</v>
      </c>
      <c r="AN61" s="383"/>
      <c r="AO61" s="381"/>
      <c r="AP61" s="47">
        <f>VLOOKUP($A$22,'HTGR FOAK_100'!$A:$X,7,FALSE)</f>
        <v>65728880.245110601</v>
      </c>
      <c r="AQ61" s="47">
        <f>VLOOKUP($A$22,'HTGR FOAK_100'!$A:$X,12,FALSE)</f>
        <v>83309639.357921496</v>
      </c>
      <c r="AR61" s="47">
        <f>VLOOKUP($A$22,'HTGR FOAK_100'!$A:$X,11,FALSE)</f>
        <v>264358228.128216</v>
      </c>
      <c r="AS61" s="382">
        <f>VLOOKUP($A$22,'HTGR FOAK_100'!$A:$X,10,FALSE)</f>
        <v>5420558.4804600803</v>
      </c>
      <c r="AT61" s="383"/>
      <c r="AU61" s="381"/>
      <c r="AV61" s="47">
        <f>VLOOKUP($A$22,'HTGR FOAK_100'!$A:$X,7,FALSE)</f>
        <v>65728880.245110601</v>
      </c>
      <c r="AW61" s="47">
        <f>VLOOKUP($A$22,'HTGR FOAK_100'!$A:$X,12,FALSE)</f>
        <v>83309639.357921496</v>
      </c>
      <c r="AX61" s="47">
        <f>VLOOKUP($A$22,'HTGR FOAK_100'!$A:$X,11,FALSE)</f>
        <v>264358228.128216</v>
      </c>
      <c r="AY61" s="382">
        <f>VLOOKUP($A$22,'HTGR FOAK_100'!$A:$X,10,FALSE)</f>
        <v>5420558.4804600803</v>
      </c>
      <c r="AZ61" s="383"/>
      <c r="BA61" s="381"/>
      <c r="BB61" s="47">
        <f>VLOOKUP($A$22,'HTGR FOAK_100'!$A:$X,7,FALSE)</f>
        <v>65728880.245110601</v>
      </c>
      <c r="BC61" s="47">
        <f>VLOOKUP($A$22,'HTGR FOAK_100'!$A:$X,12,FALSE)</f>
        <v>83309639.357921496</v>
      </c>
      <c r="BD61" s="47">
        <f>VLOOKUP($A$22,'HTGR FOAK_100'!$A:$X,11,FALSE)</f>
        <v>264358228.128216</v>
      </c>
      <c r="BE61" s="382">
        <f>VLOOKUP($A$22,'HTGR FOAK_100'!$A:$X,10,FALSE)</f>
        <v>5420558.4804600803</v>
      </c>
      <c r="BF61" s="383"/>
      <c r="BG61" s="381"/>
      <c r="BH61" s="47">
        <f>VLOOKUP($A$22,'HTGR FOAK_100'!$A:$X,7,FALSE)</f>
        <v>65728880.245110601</v>
      </c>
      <c r="BI61" s="47">
        <f>VLOOKUP($A$22,'HTGR FOAK_100'!$A:$X,12,FALSE)</f>
        <v>83309639.357921496</v>
      </c>
      <c r="BJ61" s="47">
        <f>VLOOKUP($A$22,'HTGR FOAK_100'!$A:$X,11,FALSE)</f>
        <v>264358228.128216</v>
      </c>
      <c r="BK61" s="382">
        <f>VLOOKUP($A$22,'HTGR FOAK_100'!$A:$X,10,FALSE)</f>
        <v>5420558.4804600803</v>
      </c>
      <c r="BL61" s="383"/>
      <c r="BM61" s="381"/>
      <c r="BN61" s="47">
        <f>VLOOKUP($A$22,'HTGR FOAK_100'!$A:$X,7,FALSE)</f>
        <v>65728880.245110601</v>
      </c>
      <c r="BO61" s="47">
        <f>VLOOKUP($A$22,'HTGR FOAK_100'!$A:$X,12,FALSE)</f>
        <v>83309639.357921496</v>
      </c>
      <c r="BP61" s="47">
        <f>VLOOKUP($A$22,'HTGR FOAK_100'!$A:$X,11,FALSE)</f>
        <v>264358228.128216</v>
      </c>
      <c r="BQ61" s="382">
        <f>VLOOKUP($A$22,'HTGR FOAK_100'!$A:$X,10,FALSE)</f>
        <v>5420558.4804600803</v>
      </c>
      <c r="BR61" s="383"/>
      <c r="BS61" s="381"/>
      <c r="BT61" s="47">
        <f>VLOOKUP($A$22,'HTGR FOAK_100'!$A:$X,7,FALSE)</f>
        <v>65728880.245110601</v>
      </c>
      <c r="BU61" s="47">
        <f>VLOOKUP($A$22,'HTGR FOAK_100'!$A:$X,12,FALSE)</f>
        <v>83309639.357921496</v>
      </c>
      <c r="BV61" s="47">
        <f>VLOOKUP($A$22,'HTGR FOAK_100'!$A:$X,11,FALSE)</f>
        <v>264358228.128216</v>
      </c>
      <c r="BW61" s="382">
        <f>VLOOKUP($A$22,'HTGR FOAK_100'!$A:$X,10,FALSE)</f>
        <v>5420558.4804600803</v>
      </c>
      <c r="BX61" s="383"/>
      <c r="BY61" s="381"/>
      <c r="BZ61" s="47">
        <f>VLOOKUP($A$22,'HTGR FOAK_100'!$A:$X,7,FALSE)</f>
        <v>65728880.245110601</v>
      </c>
      <c r="CA61" s="47">
        <f>VLOOKUP($A$22,'HTGR FOAK_100'!$A:$X,12,FALSE)</f>
        <v>83309639.357921496</v>
      </c>
      <c r="CB61" s="47">
        <f>VLOOKUP($A$22,'HTGR FOAK_100'!$A:$X,11,FALSE)</f>
        <v>264358228.128216</v>
      </c>
      <c r="CC61" s="382">
        <f>VLOOKUP($A$22,'HTGR FOAK_100'!$A:$X,10,FALSE)</f>
        <v>5420558.4804600803</v>
      </c>
      <c r="CD61" s="383"/>
      <c r="CE61" s="381"/>
      <c r="CF61" s="47">
        <f>VLOOKUP($A$22,'HTGR FOAK_100'!$A:$X,7,FALSE)</f>
        <v>65728880.245110601</v>
      </c>
      <c r="CG61" s="47">
        <f>VLOOKUP($A$22,'HTGR FOAK_100'!$A:$X,12,FALSE)</f>
        <v>83309639.357921496</v>
      </c>
      <c r="CH61" s="47">
        <f>VLOOKUP($A$22,'HTGR FOAK_100'!$A:$X,11,FALSE)</f>
        <v>264358228.128216</v>
      </c>
      <c r="CI61" s="382">
        <f>VLOOKUP($A$22,'HTGR FOAK_100'!$A:$X,10,FALSE)</f>
        <v>5420558.4804600803</v>
      </c>
      <c r="CJ61" s="383"/>
      <c r="CK61" s="381"/>
      <c r="CL61" s="47">
        <f>VLOOKUP($A$22,'HTGR FOAK_100'!$A:$X,7,FALSE)</f>
        <v>65728880.245110601</v>
      </c>
      <c r="CM61" s="47">
        <f>VLOOKUP($A$22,'HTGR FOAK_100'!$A:$X,12,FALSE)</f>
        <v>83309639.357921496</v>
      </c>
      <c r="CN61" s="47">
        <f>VLOOKUP($A$22,'HTGR FOAK_100'!$A:$X,11,FALSE)</f>
        <v>264358228.128216</v>
      </c>
      <c r="CO61" s="382">
        <f>VLOOKUP($A$22,'HTGR FOAK_100'!$A:$X,10,FALSE)</f>
        <v>5420558.4804600803</v>
      </c>
      <c r="CP61" s="383"/>
      <c r="CQ61" s="381"/>
      <c r="CR61" s="47">
        <f>VLOOKUP($A$22,'HTGR FOAK_100'!$A:$X,7,FALSE)</f>
        <v>65728880.245110601</v>
      </c>
      <c r="CS61" s="47">
        <f>VLOOKUP($A$22,'HTGR FOAK_100'!$A:$X,12,FALSE)</f>
        <v>83309639.357921496</v>
      </c>
      <c r="CT61" s="47">
        <f>VLOOKUP($A$22,'HTGR FOAK_100'!$A:$X,11,FALSE)</f>
        <v>264358228.128216</v>
      </c>
      <c r="CU61" s="382">
        <f>VLOOKUP($A$22,'HTGR FOAK_100'!$A:$X,10,FALSE)</f>
        <v>5420558.4804600803</v>
      </c>
      <c r="CV61" s="383"/>
      <c r="CW61" s="381"/>
      <c r="CX61" s="47">
        <f>VLOOKUP($A$22,'HTGR FOAK_100'!$A:$X,7,FALSE)</f>
        <v>65728880.245110601</v>
      </c>
      <c r="CY61" s="47">
        <f>VLOOKUP($A$22,'HTGR FOAK_100'!$A:$X,12,FALSE)</f>
        <v>83309639.357921496</v>
      </c>
      <c r="CZ61" s="47">
        <f>VLOOKUP($A$22,'HTGR FOAK_100'!$A:$X,11,FALSE)</f>
        <v>264358228.128216</v>
      </c>
      <c r="DA61" s="382">
        <f>VLOOKUP($A$22,'HTGR FOAK_100'!$A:$X,10,FALSE)</f>
        <v>5420558.4804600803</v>
      </c>
      <c r="DB61" s="383"/>
      <c r="DC61" s="381"/>
      <c r="DD61" s="47">
        <f>VLOOKUP($A$22,'HTGR FOAK_100'!$A:$X,7,FALSE)</f>
        <v>65728880.245110601</v>
      </c>
      <c r="DE61" s="47">
        <f>VLOOKUP($A$22,'HTGR FOAK_100'!$A:$X,12,FALSE)</f>
        <v>83309639.357921496</v>
      </c>
      <c r="DF61" s="47">
        <f>VLOOKUP($A$22,'HTGR FOAK_100'!$A:$X,11,FALSE)</f>
        <v>264358228.128216</v>
      </c>
      <c r="DG61" s="382">
        <f>VLOOKUP($A$22,'HTGR FOAK_100'!$A:$X,10,FALSE)</f>
        <v>5420558.4804600803</v>
      </c>
      <c r="DH61" s="383"/>
      <c r="DI61" s="381"/>
      <c r="DJ61" s="47">
        <f>VLOOKUP($A$22,'HTGR FOAK_100'!$A:$X,7,FALSE)</f>
        <v>65728880.245110601</v>
      </c>
      <c r="DK61" s="47">
        <f>VLOOKUP($A$22,'HTGR FOAK_100'!$A:$X,12,FALSE)</f>
        <v>83309639.357921496</v>
      </c>
      <c r="DL61" s="47">
        <f>VLOOKUP($A$22,'HTGR FOAK_100'!$A:$X,11,FALSE)</f>
        <v>264358228.128216</v>
      </c>
      <c r="DM61" s="382">
        <f>VLOOKUP($A$22,'HTGR FOAK_100'!$A:$X,10,FALSE)</f>
        <v>5420558.4804600803</v>
      </c>
      <c r="DN61" s="383"/>
      <c r="DO61" s="381"/>
      <c r="DP61" s="47">
        <f>VLOOKUP($A$22,'HTGR FOAK_100'!$A:$X,7,FALSE)</f>
        <v>65728880.245110601</v>
      </c>
      <c r="DQ61" s="47">
        <f>VLOOKUP($A$22,'HTGR FOAK_100'!$A:$X,12,FALSE)</f>
        <v>83309639.357921496</v>
      </c>
      <c r="DR61" s="47">
        <f>VLOOKUP($A$22,'HTGR FOAK_100'!$A:$X,11,FALSE)</f>
        <v>264358228.128216</v>
      </c>
      <c r="DS61" s="382">
        <f>VLOOKUP($A$22,'HTGR FOAK_100'!$A:$X,10,FALSE)</f>
        <v>5420558.4804600803</v>
      </c>
      <c r="DT61" s="383"/>
    </row>
    <row r="62" spans="1:124" s="6" customFormat="1" ht="17" x14ac:dyDescent="0.2">
      <c r="A62" s="380" t="s">
        <v>223</v>
      </c>
      <c r="B62" s="380">
        <v>213</v>
      </c>
      <c r="C62" s="380" t="s">
        <v>224</v>
      </c>
      <c r="D62" s="381"/>
      <c r="E62" s="381"/>
      <c r="F62" s="47">
        <f>VLOOKUP($A$23,'HTGR FOAK_100'!$A:$X,7,FALSE)</f>
        <v>1136504.8427932099</v>
      </c>
      <c r="G62" s="47">
        <f>VLOOKUP($A$23,'HTGR FOAK_100'!$A:$X,12,FALSE)</f>
        <v>5661558.7517235298</v>
      </c>
      <c r="H62" s="47">
        <f>VLOOKUP($A$23,'HTGR FOAK_100'!$A:$X,11,FALSE)</f>
        <v>8458991.2256112695</v>
      </c>
      <c r="I62" s="382">
        <f>VLOOKUP($A$23,'HTGR FOAK_100'!$A:$X,10,FALSE)</f>
        <v>163947.42179506301</v>
      </c>
      <c r="J62" s="383"/>
      <c r="K62" s="381"/>
      <c r="L62" s="47">
        <f>VLOOKUP($A$23,'HTGR FOAK_100'!$A:$X,7,FALSE)</f>
        <v>1136504.8427932099</v>
      </c>
      <c r="M62" s="47">
        <f>VLOOKUP($A$23,'HTGR FOAK_100'!$A:$X,12,FALSE)</f>
        <v>5661558.7517235298</v>
      </c>
      <c r="N62" s="47">
        <f>VLOOKUP($A$23,'HTGR FOAK_100'!$A:$X,11,FALSE)</f>
        <v>8458991.2256112695</v>
      </c>
      <c r="O62" s="382">
        <f>VLOOKUP($A$23,'HTGR FOAK_100'!$A:$X,10,FALSE)</f>
        <v>163947.42179506301</v>
      </c>
      <c r="P62" s="383"/>
      <c r="Q62" s="381"/>
      <c r="R62" s="47">
        <f>VLOOKUP($A$23,'HTGR FOAK_100'!$A:$X,7,FALSE)</f>
        <v>1136504.8427932099</v>
      </c>
      <c r="S62" s="47">
        <f>VLOOKUP($A$23,'HTGR FOAK_100'!$A:$X,12,FALSE)</f>
        <v>5661558.7517235298</v>
      </c>
      <c r="T62" s="47">
        <f>VLOOKUP($A$23,'HTGR FOAK_100'!$A:$X,11,FALSE)</f>
        <v>8458991.2256112695</v>
      </c>
      <c r="U62" s="382">
        <f>VLOOKUP($A$23,'HTGR FOAK_100'!$A:$X,10,FALSE)</f>
        <v>163947.42179506301</v>
      </c>
      <c r="V62" s="383"/>
      <c r="W62" s="381"/>
      <c r="X62" s="47">
        <f>VLOOKUP($A$23,'HTGR FOAK_100'!$A:$X,7,FALSE)</f>
        <v>1136504.8427932099</v>
      </c>
      <c r="Y62" s="47">
        <f>VLOOKUP($A$23,'HTGR FOAK_100'!$A:$X,12,FALSE)</f>
        <v>5661558.7517235298</v>
      </c>
      <c r="Z62" s="47">
        <f>VLOOKUP($A$23,'HTGR FOAK_100'!$A:$X,11,FALSE)</f>
        <v>8458991.2256112695</v>
      </c>
      <c r="AA62" s="382">
        <f>VLOOKUP($A$23,'HTGR FOAK_100'!$A:$X,10,FALSE)</f>
        <v>163947.42179506301</v>
      </c>
      <c r="AB62" s="383"/>
      <c r="AC62" s="381"/>
      <c r="AD62" s="47">
        <f>VLOOKUP($A$23,'HTGR FOAK_100'!$A:$X,7,FALSE)</f>
        <v>1136504.8427932099</v>
      </c>
      <c r="AE62" s="47">
        <f>VLOOKUP($A$23,'HTGR FOAK_100'!$A:$X,12,FALSE)</f>
        <v>5661558.7517235298</v>
      </c>
      <c r="AF62" s="47">
        <f>VLOOKUP($A$23,'HTGR FOAK_100'!$A:$X,11,FALSE)</f>
        <v>8458991.2256112695</v>
      </c>
      <c r="AG62" s="382">
        <f>VLOOKUP($A$23,'HTGR FOAK_100'!$A:$X,10,FALSE)</f>
        <v>163947.42179506301</v>
      </c>
      <c r="AH62" s="383"/>
      <c r="AI62" s="381"/>
      <c r="AJ62" s="47">
        <f>VLOOKUP($A$23,'HTGR FOAK_100'!$A:$X,7,FALSE)</f>
        <v>1136504.8427932099</v>
      </c>
      <c r="AK62" s="47">
        <f>VLOOKUP($A$23,'HTGR FOAK_100'!$A:$X,12,FALSE)</f>
        <v>5661558.7517235298</v>
      </c>
      <c r="AL62" s="47">
        <f>VLOOKUP($A$23,'HTGR FOAK_100'!$A:$X,11,FALSE)</f>
        <v>8458991.2256112695</v>
      </c>
      <c r="AM62" s="382">
        <f>VLOOKUP($A$23,'HTGR FOAK_100'!$A:$X,10,FALSE)</f>
        <v>163947.42179506301</v>
      </c>
      <c r="AN62" s="383"/>
      <c r="AO62" s="381"/>
      <c r="AP62" s="47">
        <f>VLOOKUP($A$23,'HTGR FOAK_100'!$A:$X,7,FALSE)</f>
        <v>1136504.8427932099</v>
      </c>
      <c r="AQ62" s="47">
        <f>VLOOKUP($A$23,'HTGR FOAK_100'!$A:$X,12,FALSE)</f>
        <v>5661558.7517235298</v>
      </c>
      <c r="AR62" s="47">
        <f>VLOOKUP($A$23,'HTGR FOAK_100'!$A:$X,11,FALSE)</f>
        <v>8458991.2256112695</v>
      </c>
      <c r="AS62" s="382">
        <f>VLOOKUP($A$23,'HTGR FOAK_100'!$A:$X,10,FALSE)</f>
        <v>163947.42179506301</v>
      </c>
      <c r="AT62" s="383"/>
      <c r="AU62" s="381"/>
      <c r="AV62" s="47">
        <f>VLOOKUP($A$23,'HTGR FOAK_100'!$A:$X,7,FALSE)</f>
        <v>1136504.8427932099</v>
      </c>
      <c r="AW62" s="47">
        <f>VLOOKUP($A$23,'HTGR FOAK_100'!$A:$X,12,FALSE)</f>
        <v>5661558.7517235298</v>
      </c>
      <c r="AX62" s="47">
        <f>VLOOKUP($A$23,'HTGR FOAK_100'!$A:$X,11,FALSE)</f>
        <v>8458991.2256112695</v>
      </c>
      <c r="AY62" s="382">
        <f>VLOOKUP($A$23,'HTGR FOAK_100'!$A:$X,10,FALSE)</f>
        <v>163947.42179506301</v>
      </c>
      <c r="AZ62" s="383"/>
      <c r="BA62" s="381"/>
      <c r="BB62" s="47">
        <f>VLOOKUP($A$23,'HTGR FOAK_100'!$A:$X,7,FALSE)</f>
        <v>1136504.8427932099</v>
      </c>
      <c r="BC62" s="47">
        <f>VLOOKUP($A$23,'HTGR FOAK_100'!$A:$X,12,FALSE)</f>
        <v>5661558.7517235298</v>
      </c>
      <c r="BD62" s="47">
        <f>VLOOKUP($A$23,'HTGR FOAK_100'!$A:$X,11,FALSE)</f>
        <v>8458991.2256112695</v>
      </c>
      <c r="BE62" s="382">
        <f>VLOOKUP($A$23,'HTGR FOAK_100'!$A:$X,10,FALSE)</f>
        <v>163947.42179506301</v>
      </c>
      <c r="BF62" s="383"/>
      <c r="BG62" s="381"/>
      <c r="BH62" s="47">
        <f>VLOOKUP($A$23,'HTGR FOAK_100'!$A:$X,7,FALSE)</f>
        <v>1136504.8427932099</v>
      </c>
      <c r="BI62" s="47">
        <f>VLOOKUP($A$23,'HTGR FOAK_100'!$A:$X,12,FALSE)</f>
        <v>5661558.7517235298</v>
      </c>
      <c r="BJ62" s="47">
        <f>VLOOKUP($A$23,'HTGR FOAK_100'!$A:$X,11,FALSE)</f>
        <v>8458991.2256112695</v>
      </c>
      <c r="BK62" s="382">
        <f>VLOOKUP($A$23,'HTGR FOAK_100'!$A:$X,10,FALSE)</f>
        <v>163947.42179506301</v>
      </c>
      <c r="BL62" s="383"/>
      <c r="BM62" s="381"/>
      <c r="BN62" s="47">
        <f>VLOOKUP($A$23,'HTGR FOAK_100'!$A:$X,7,FALSE)</f>
        <v>1136504.8427932099</v>
      </c>
      <c r="BO62" s="47">
        <f>VLOOKUP($A$23,'HTGR FOAK_100'!$A:$X,12,FALSE)</f>
        <v>5661558.7517235298</v>
      </c>
      <c r="BP62" s="47">
        <f>VLOOKUP($A$23,'HTGR FOAK_100'!$A:$X,11,FALSE)</f>
        <v>8458991.2256112695</v>
      </c>
      <c r="BQ62" s="382">
        <f>VLOOKUP($A$23,'HTGR FOAK_100'!$A:$X,10,FALSE)</f>
        <v>163947.42179506301</v>
      </c>
      <c r="BR62" s="383"/>
      <c r="BS62" s="381"/>
      <c r="BT62" s="47">
        <f>VLOOKUP($A$23,'HTGR FOAK_100'!$A:$X,7,FALSE)</f>
        <v>1136504.8427932099</v>
      </c>
      <c r="BU62" s="47">
        <f>VLOOKUP($A$23,'HTGR FOAK_100'!$A:$X,12,FALSE)</f>
        <v>5661558.7517235298</v>
      </c>
      <c r="BV62" s="47">
        <f>VLOOKUP($A$23,'HTGR FOAK_100'!$A:$X,11,FALSE)</f>
        <v>8458991.2256112695</v>
      </c>
      <c r="BW62" s="382">
        <f>VLOOKUP($A$23,'HTGR FOAK_100'!$A:$X,10,FALSE)</f>
        <v>163947.42179506301</v>
      </c>
      <c r="BX62" s="383"/>
      <c r="BY62" s="381"/>
      <c r="BZ62" s="47">
        <f>VLOOKUP($A$23,'HTGR FOAK_100'!$A:$X,7,FALSE)</f>
        <v>1136504.8427932099</v>
      </c>
      <c r="CA62" s="47">
        <f>VLOOKUP($A$23,'HTGR FOAK_100'!$A:$X,12,FALSE)</f>
        <v>5661558.7517235298</v>
      </c>
      <c r="CB62" s="47">
        <f>VLOOKUP($A$23,'HTGR FOAK_100'!$A:$X,11,FALSE)</f>
        <v>8458991.2256112695</v>
      </c>
      <c r="CC62" s="382">
        <f>VLOOKUP($A$23,'HTGR FOAK_100'!$A:$X,10,FALSE)</f>
        <v>163947.42179506301</v>
      </c>
      <c r="CD62" s="383"/>
      <c r="CE62" s="381"/>
      <c r="CF62" s="47">
        <f>VLOOKUP($A$23,'HTGR FOAK_100'!$A:$X,7,FALSE)</f>
        <v>1136504.8427932099</v>
      </c>
      <c r="CG62" s="47">
        <f>VLOOKUP($A$23,'HTGR FOAK_100'!$A:$X,12,FALSE)</f>
        <v>5661558.7517235298</v>
      </c>
      <c r="CH62" s="47">
        <f>VLOOKUP($A$23,'HTGR FOAK_100'!$A:$X,11,FALSE)</f>
        <v>8458991.2256112695</v>
      </c>
      <c r="CI62" s="382">
        <f>VLOOKUP($A$23,'HTGR FOAK_100'!$A:$X,10,FALSE)</f>
        <v>163947.42179506301</v>
      </c>
      <c r="CJ62" s="383"/>
      <c r="CK62" s="381"/>
      <c r="CL62" s="47">
        <f>VLOOKUP($A$23,'HTGR FOAK_100'!$A:$X,7,FALSE)</f>
        <v>1136504.8427932099</v>
      </c>
      <c r="CM62" s="47">
        <f>VLOOKUP($A$23,'HTGR FOAK_100'!$A:$X,12,FALSE)</f>
        <v>5661558.7517235298</v>
      </c>
      <c r="CN62" s="47">
        <f>VLOOKUP($A$23,'HTGR FOAK_100'!$A:$X,11,FALSE)</f>
        <v>8458991.2256112695</v>
      </c>
      <c r="CO62" s="382">
        <f>VLOOKUP($A$23,'HTGR FOAK_100'!$A:$X,10,FALSE)</f>
        <v>163947.42179506301</v>
      </c>
      <c r="CP62" s="383"/>
      <c r="CQ62" s="381"/>
      <c r="CR62" s="47">
        <f>VLOOKUP($A$23,'HTGR FOAK_100'!$A:$X,7,FALSE)</f>
        <v>1136504.8427932099</v>
      </c>
      <c r="CS62" s="47">
        <f>VLOOKUP($A$23,'HTGR FOAK_100'!$A:$X,12,FALSE)</f>
        <v>5661558.7517235298</v>
      </c>
      <c r="CT62" s="47">
        <f>VLOOKUP($A$23,'HTGR FOAK_100'!$A:$X,11,FALSE)</f>
        <v>8458991.2256112695</v>
      </c>
      <c r="CU62" s="382">
        <f>VLOOKUP($A$23,'HTGR FOAK_100'!$A:$X,10,FALSE)</f>
        <v>163947.42179506301</v>
      </c>
      <c r="CV62" s="383"/>
      <c r="CW62" s="381"/>
      <c r="CX62" s="47">
        <f>VLOOKUP($A$23,'HTGR FOAK_100'!$A:$X,7,FALSE)</f>
        <v>1136504.8427932099</v>
      </c>
      <c r="CY62" s="47">
        <f>VLOOKUP($A$23,'HTGR FOAK_100'!$A:$X,12,FALSE)</f>
        <v>5661558.7517235298</v>
      </c>
      <c r="CZ62" s="47">
        <f>VLOOKUP($A$23,'HTGR FOAK_100'!$A:$X,11,FALSE)</f>
        <v>8458991.2256112695</v>
      </c>
      <c r="DA62" s="382">
        <f>VLOOKUP($A$23,'HTGR FOAK_100'!$A:$X,10,FALSE)</f>
        <v>163947.42179506301</v>
      </c>
      <c r="DB62" s="383"/>
      <c r="DC62" s="381"/>
      <c r="DD62" s="47">
        <f>VLOOKUP($A$23,'HTGR FOAK_100'!$A:$X,7,FALSE)</f>
        <v>1136504.8427932099</v>
      </c>
      <c r="DE62" s="47">
        <f>VLOOKUP($A$23,'HTGR FOAK_100'!$A:$X,12,FALSE)</f>
        <v>5661558.7517235298</v>
      </c>
      <c r="DF62" s="47">
        <f>VLOOKUP($A$23,'HTGR FOAK_100'!$A:$X,11,FALSE)</f>
        <v>8458991.2256112695</v>
      </c>
      <c r="DG62" s="382">
        <f>VLOOKUP($A$23,'HTGR FOAK_100'!$A:$X,10,FALSE)</f>
        <v>163947.42179506301</v>
      </c>
      <c r="DH62" s="383"/>
      <c r="DI62" s="381"/>
      <c r="DJ62" s="47">
        <f>VLOOKUP($A$23,'HTGR FOAK_100'!$A:$X,7,FALSE)</f>
        <v>1136504.8427932099</v>
      </c>
      <c r="DK62" s="47">
        <f>VLOOKUP($A$23,'HTGR FOAK_100'!$A:$X,12,FALSE)</f>
        <v>5661558.7517235298</v>
      </c>
      <c r="DL62" s="47">
        <f>VLOOKUP($A$23,'HTGR FOAK_100'!$A:$X,11,FALSE)</f>
        <v>8458991.2256112695</v>
      </c>
      <c r="DM62" s="382">
        <f>VLOOKUP($A$23,'HTGR FOAK_100'!$A:$X,10,FALSE)</f>
        <v>163947.42179506301</v>
      </c>
      <c r="DN62" s="383"/>
      <c r="DO62" s="381"/>
      <c r="DP62" s="47">
        <f>VLOOKUP($A$23,'HTGR FOAK_100'!$A:$X,7,FALSE)</f>
        <v>1136504.8427932099</v>
      </c>
      <c r="DQ62" s="47">
        <f>VLOOKUP($A$23,'HTGR FOAK_100'!$A:$X,12,FALSE)</f>
        <v>5661558.7517235298</v>
      </c>
      <c r="DR62" s="47">
        <f>VLOOKUP($A$23,'HTGR FOAK_100'!$A:$X,11,FALSE)</f>
        <v>8458991.2256112695</v>
      </c>
      <c r="DS62" s="382">
        <f>VLOOKUP($A$23,'HTGR FOAK_100'!$A:$X,10,FALSE)</f>
        <v>163947.42179506301</v>
      </c>
      <c r="DT62" s="383"/>
    </row>
    <row r="63" spans="1:124" s="7" customFormat="1" ht="17" x14ac:dyDescent="0.2">
      <c r="A63" s="128"/>
      <c r="B63" s="128"/>
      <c r="C63" s="43" t="s">
        <v>203</v>
      </c>
      <c r="D63" s="363"/>
      <c r="E63" s="363"/>
      <c r="F63" s="22"/>
      <c r="G63" s="22"/>
      <c r="H63" s="22"/>
      <c r="I63" s="128"/>
      <c r="J63" s="261">
        <f>I64/$I$5*'HTGR Relationships'!$D$42*$J$4</f>
        <v>0</v>
      </c>
      <c r="K63" s="363"/>
      <c r="L63" s="22"/>
      <c r="M63" s="22"/>
      <c r="N63" s="22"/>
      <c r="O63" s="128"/>
      <c r="P63" s="261">
        <f>O64/$I$5*'HTGR Relationships'!$D$42*$J$4</f>
        <v>-2.815924568674776</v>
      </c>
      <c r="Q63" s="363"/>
      <c r="R63" s="22"/>
      <c r="S63" s="22"/>
      <c r="T63" s="22"/>
      <c r="U63" s="128"/>
      <c r="V63" s="261">
        <f>U64/$I$5*'HTGR Relationships'!$D$42*$J$4</f>
        <v>-2.815924568674776</v>
      </c>
      <c r="W63" s="363"/>
      <c r="X63" s="22"/>
      <c r="Y63" s="22"/>
      <c r="Z63" s="22"/>
      <c r="AA63" s="128"/>
      <c r="AB63" s="261">
        <f>AA64/$I$5*'HTGR Relationships'!$D$42*$J$4</f>
        <v>-2.815924568674776</v>
      </c>
      <c r="AC63" s="363"/>
      <c r="AD63" s="22"/>
      <c r="AE63" s="22"/>
      <c r="AF63" s="22"/>
      <c r="AG63" s="128"/>
      <c r="AH63" s="261">
        <f>AG64/$I$5*'HTGR Relationships'!$D$42*$J$4</f>
        <v>-2.815924568674776</v>
      </c>
      <c r="AI63" s="363"/>
      <c r="AJ63" s="22"/>
      <c r="AK63" s="22"/>
      <c r="AL63" s="22"/>
      <c r="AM63" s="128"/>
      <c r="AN63" s="261">
        <f>AM64/$I$5*'HTGR Relationships'!$D$42*$J$4</f>
        <v>-2.815924568674776</v>
      </c>
      <c r="AO63" s="363"/>
      <c r="AP63" s="22"/>
      <c r="AQ63" s="22"/>
      <c r="AR63" s="22"/>
      <c r="AS63" s="128"/>
      <c r="AT63" s="261">
        <f>AS64/$I$5*'HTGR Relationships'!$D$42*$J$4</f>
        <v>-2.815924568674776</v>
      </c>
      <c r="AU63" s="363"/>
      <c r="AV63" s="22"/>
      <c r="AW63" s="22"/>
      <c r="AX63" s="22"/>
      <c r="AY63" s="128"/>
      <c r="AZ63" s="261">
        <f>AY64/$I$5*'HTGR Relationships'!$D$42*$J$4</f>
        <v>-2.815924568674776</v>
      </c>
      <c r="BA63" s="363"/>
      <c r="BB63" s="22"/>
      <c r="BC63" s="22"/>
      <c r="BD63" s="22"/>
      <c r="BE63" s="128"/>
      <c r="BF63" s="261">
        <f>BE64/$I$5*'HTGR Relationships'!$D$42*$J$4</f>
        <v>-2.815924568674776</v>
      </c>
      <c r="BG63" s="363"/>
      <c r="BH63" s="22"/>
      <c r="BI63" s="22"/>
      <c r="BJ63" s="22"/>
      <c r="BK63" s="128"/>
      <c r="BL63" s="261">
        <f>BK64/$I$5*'HTGR Relationships'!$D$42*$J$4</f>
        <v>-2.815924568674776</v>
      </c>
      <c r="BM63" s="363"/>
      <c r="BN63" s="22"/>
      <c r="BO63" s="22"/>
      <c r="BP63" s="22"/>
      <c r="BQ63" s="128"/>
      <c r="BR63" s="261">
        <f>BQ64/$I$5*'HTGR Relationships'!$D$42*$J$4</f>
        <v>-2.815924568674776</v>
      </c>
      <c r="BS63" s="363"/>
      <c r="BT63" s="22"/>
      <c r="BU63" s="22"/>
      <c r="BV63" s="22"/>
      <c r="BW63" s="128"/>
      <c r="BX63" s="261">
        <f>BW64/$I$5*'HTGR Relationships'!$D$42*$J$4</f>
        <v>-2.815924568674776</v>
      </c>
      <c r="BY63" s="363"/>
      <c r="BZ63" s="22"/>
      <c r="CA63" s="22"/>
      <c r="CB63" s="22"/>
      <c r="CC63" s="128"/>
      <c r="CD63" s="261">
        <f>CC64/$I$5*'HTGR Relationships'!$D$42*$J$4</f>
        <v>-2.815924568674776</v>
      </c>
      <c r="CE63" s="363"/>
      <c r="CF63" s="22"/>
      <c r="CG63" s="22"/>
      <c r="CH63" s="22"/>
      <c r="CI63" s="128"/>
      <c r="CJ63" s="261">
        <f>CI64/$I$5*'HTGR Relationships'!$D$42*$J$4</f>
        <v>-2.815924568674776</v>
      </c>
      <c r="CK63" s="363"/>
      <c r="CL63" s="22"/>
      <c r="CM63" s="22"/>
      <c r="CN63" s="22"/>
      <c r="CO63" s="128"/>
      <c r="CP63" s="261">
        <f>CO64/$I$5*'HTGR Relationships'!$D$42*$J$4</f>
        <v>-2.815924568674776</v>
      </c>
      <c r="CQ63" s="363"/>
      <c r="CR63" s="22"/>
      <c r="CS63" s="22"/>
      <c r="CT63" s="22"/>
      <c r="CU63" s="128"/>
      <c r="CV63" s="261">
        <f>CU64/$I$5*'HTGR Relationships'!$D$42*$J$4</f>
        <v>-2.815924568674776</v>
      </c>
      <c r="CW63" s="363"/>
      <c r="CX63" s="22"/>
      <c r="CY63" s="22"/>
      <c r="CZ63" s="22"/>
      <c r="DA63" s="128"/>
      <c r="DB63" s="261">
        <f>DA64/$I$5*'HTGR Relationships'!$D$42*$J$4</f>
        <v>-2.815924568674776</v>
      </c>
      <c r="DC63" s="363"/>
      <c r="DD63" s="22"/>
      <c r="DE63" s="22"/>
      <c r="DF63" s="22"/>
      <c r="DG63" s="128"/>
      <c r="DH63" s="261">
        <f>DG64/$I$5*'HTGR Relationships'!$D$42*$J$4</f>
        <v>-2.815924568674776</v>
      </c>
      <c r="DI63" s="363"/>
      <c r="DJ63" s="22"/>
      <c r="DK63" s="22"/>
      <c r="DL63" s="22"/>
      <c r="DM63" s="128"/>
      <c r="DN63" s="261">
        <f>DM64/$I$5*'HTGR Relationships'!$D$42*$J$4</f>
        <v>-2.815924568674776</v>
      </c>
      <c r="DO63" s="363"/>
      <c r="DP63" s="22"/>
      <c r="DQ63" s="22"/>
      <c r="DR63" s="22"/>
      <c r="DS63" s="128"/>
      <c r="DT63" s="261">
        <f>DS64/$I$5*'HTGR Relationships'!$D$42*$J$4</f>
        <v>-2.815924568674776</v>
      </c>
    </row>
    <row r="64" spans="1:124" s="2" customFormat="1" x14ac:dyDescent="0.2">
      <c r="A64" s="241"/>
      <c r="B64" s="147">
        <v>20</v>
      </c>
      <c r="C64" s="241" t="s">
        <v>204</v>
      </c>
      <c r="D64" s="366"/>
      <c r="E64" s="366"/>
      <c r="F64" s="23">
        <f>SUM(F65:F71)</f>
        <v>0</v>
      </c>
      <c r="G64" s="23">
        <f>SUM(G65:G71)</f>
        <v>0</v>
      </c>
      <c r="H64" s="23">
        <f>SUM(H65:H71)</f>
        <v>0</v>
      </c>
      <c r="I64" s="384">
        <f>SUM(I65:I71)</f>
        <v>0</v>
      </c>
      <c r="J64" s="385">
        <f>SUM(J65:J71)</f>
        <v>0</v>
      </c>
      <c r="K64" s="366"/>
      <c r="L64" s="23">
        <f>SUM(L65:L71)</f>
        <v>-26291552.098044243</v>
      </c>
      <c r="M64" s="23">
        <f>SUM(M65:M71)</f>
        <v>-33323855.7431686</v>
      </c>
      <c r="N64" s="23">
        <f>SUM(N65:N71)</f>
        <v>-105743291.2512864</v>
      </c>
      <c r="O64" s="384">
        <f>SUM(O65:O71)</f>
        <v>-2168223.3921840321</v>
      </c>
      <c r="P64" s="385">
        <f>SUM(P65:P71)</f>
        <v>-165358699.09249926</v>
      </c>
      <c r="Q64" s="366"/>
      <c r="R64" s="23">
        <f>SUM(R65:R71)</f>
        <v>-26291552.098044243</v>
      </c>
      <c r="S64" s="23">
        <f>SUM(S65:S71)</f>
        <v>-33323855.7431686</v>
      </c>
      <c r="T64" s="23">
        <f>SUM(T65:T71)</f>
        <v>-105743291.2512864</v>
      </c>
      <c r="U64" s="384">
        <f>SUM(U65:U71)</f>
        <v>-2168223.3921840321</v>
      </c>
      <c r="V64" s="385">
        <f>SUM(V65:V71)</f>
        <v>-165358699.09249926</v>
      </c>
      <c r="W64" s="366"/>
      <c r="X64" s="23">
        <f>SUM(X65:X71)</f>
        <v>-26291552.098044243</v>
      </c>
      <c r="Y64" s="23">
        <f>SUM(Y65:Y71)</f>
        <v>-33323855.7431686</v>
      </c>
      <c r="Z64" s="23">
        <f>SUM(Z65:Z71)</f>
        <v>-105743291.2512864</v>
      </c>
      <c r="AA64" s="384">
        <f>SUM(AA65:AA71)</f>
        <v>-2168223.3921840321</v>
      </c>
      <c r="AB64" s="385">
        <f>SUM(AB65:AB71)</f>
        <v>-165358699.09249926</v>
      </c>
      <c r="AC64" s="366"/>
      <c r="AD64" s="23">
        <f>SUM(AD65:AD71)</f>
        <v>-26291552.098044243</v>
      </c>
      <c r="AE64" s="23">
        <f>SUM(AE65:AE71)</f>
        <v>-33323855.7431686</v>
      </c>
      <c r="AF64" s="23">
        <f>SUM(AF65:AF71)</f>
        <v>-105743291.2512864</v>
      </c>
      <c r="AG64" s="384">
        <f>SUM(AG65:AG71)</f>
        <v>-2168223.3921840321</v>
      </c>
      <c r="AH64" s="385">
        <f>SUM(AH65:AH71)</f>
        <v>-165358699.09249926</v>
      </c>
      <c r="AI64" s="366"/>
      <c r="AJ64" s="23">
        <f>SUM(AJ65:AJ71)</f>
        <v>-26291552.098044243</v>
      </c>
      <c r="AK64" s="23">
        <f>SUM(AK65:AK71)</f>
        <v>-33323855.7431686</v>
      </c>
      <c r="AL64" s="23">
        <f>SUM(AL65:AL71)</f>
        <v>-105743291.2512864</v>
      </c>
      <c r="AM64" s="384">
        <f>SUM(AM65:AM71)</f>
        <v>-2168223.3921840321</v>
      </c>
      <c r="AN64" s="385">
        <f>SUM(AN65:AN71)</f>
        <v>-165358699.09249926</v>
      </c>
      <c r="AO64" s="366"/>
      <c r="AP64" s="23">
        <f>SUM(AP65:AP71)</f>
        <v>-26291552.098044243</v>
      </c>
      <c r="AQ64" s="23">
        <f>SUM(AQ65:AQ71)</f>
        <v>-33323855.7431686</v>
      </c>
      <c r="AR64" s="23">
        <f>SUM(AR65:AR71)</f>
        <v>-105743291.2512864</v>
      </c>
      <c r="AS64" s="384">
        <f>SUM(AS65:AS71)</f>
        <v>-2168223.3921840321</v>
      </c>
      <c r="AT64" s="385">
        <f>SUM(AT65:AT71)</f>
        <v>-165358699.09249926</v>
      </c>
      <c r="AU64" s="366"/>
      <c r="AV64" s="23">
        <f>SUM(AV65:AV71)</f>
        <v>-26291552.098044243</v>
      </c>
      <c r="AW64" s="23">
        <f>SUM(AW65:AW71)</f>
        <v>-33323855.7431686</v>
      </c>
      <c r="AX64" s="23">
        <f>SUM(AX65:AX71)</f>
        <v>-105743291.2512864</v>
      </c>
      <c r="AY64" s="384">
        <f>SUM(AY65:AY71)</f>
        <v>-2168223.3921840321</v>
      </c>
      <c r="AZ64" s="385">
        <f>SUM(AZ65:AZ71)</f>
        <v>-165358699.09249926</v>
      </c>
      <c r="BA64" s="366"/>
      <c r="BB64" s="23">
        <f>SUM(BB65:BB71)</f>
        <v>-26291552.098044243</v>
      </c>
      <c r="BC64" s="23">
        <f>SUM(BC65:BC71)</f>
        <v>-33323855.7431686</v>
      </c>
      <c r="BD64" s="23">
        <f>SUM(BD65:BD71)</f>
        <v>-105743291.2512864</v>
      </c>
      <c r="BE64" s="384">
        <f>SUM(BE65:BE71)</f>
        <v>-2168223.3921840321</v>
      </c>
      <c r="BF64" s="385">
        <f>SUM(BF65:BF71)</f>
        <v>-165358699.09249926</v>
      </c>
      <c r="BG64" s="366"/>
      <c r="BH64" s="23">
        <f>SUM(BH65:BH71)</f>
        <v>-26291552.098044243</v>
      </c>
      <c r="BI64" s="23">
        <f>SUM(BI65:BI71)</f>
        <v>-33323855.7431686</v>
      </c>
      <c r="BJ64" s="23">
        <f>SUM(BJ65:BJ71)</f>
        <v>-105743291.2512864</v>
      </c>
      <c r="BK64" s="384">
        <f>SUM(BK65:BK71)</f>
        <v>-2168223.3921840321</v>
      </c>
      <c r="BL64" s="385">
        <f>SUM(BL65:BL71)</f>
        <v>-165358699.09249926</v>
      </c>
      <c r="BM64" s="366"/>
      <c r="BN64" s="23">
        <f>SUM(BN65:BN71)</f>
        <v>-26291552.098044243</v>
      </c>
      <c r="BO64" s="23">
        <f>SUM(BO65:BO71)</f>
        <v>-33323855.7431686</v>
      </c>
      <c r="BP64" s="23">
        <f>SUM(BP65:BP71)</f>
        <v>-105743291.2512864</v>
      </c>
      <c r="BQ64" s="384">
        <f>SUM(BQ65:BQ71)</f>
        <v>-2168223.3921840321</v>
      </c>
      <c r="BR64" s="385">
        <f>SUM(BR65:BR71)</f>
        <v>-165358699.09249926</v>
      </c>
      <c r="BS64" s="366"/>
      <c r="BT64" s="23">
        <f>SUM(BT65:BT71)</f>
        <v>-26291552.098044243</v>
      </c>
      <c r="BU64" s="23">
        <f>SUM(BU65:BU71)</f>
        <v>-33323855.7431686</v>
      </c>
      <c r="BV64" s="23">
        <f>SUM(BV65:BV71)</f>
        <v>-105743291.2512864</v>
      </c>
      <c r="BW64" s="384">
        <f>SUM(BW65:BW71)</f>
        <v>-2168223.3921840321</v>
      </c>
      <c r="BX64" s="385">
        <f>SUM(BX65:BX71)</f>
        <v>-165358699.09249926</v>
      </c>
      <c r="BY64" s="366"/>
      <c r="BZ64" s="23">
        <f>SUM(BZ65:BZ71)</f>
        <v>-26291552.098044243</v>
      </c>
      <c r="CA64" s="23">
        <f>SUM(CA65:CA71)</f>
        <v>-33323855.7431686</v>
      </c>
      <c r="CB64" s="23">
        <f>SUM(CB65:CB71)</f>
        <v>-105743291.2512864</v>
      </c>
      <c r="CC64" s="384">
        <f>SUM(CC65:CC71)</f>
        <v>-2168223.3921840321</v>
      </c>
      <c r="CD64" s="385">
        <f>SUM(CD65:CD71)</f>
        <v>-165358699.09249926</v>
      </c>
      <c r="CE64" s="366"/>
      <c r="CF64" s="23">
        <f>SUM(CF65:CF71)</f>
        <v>-26291552.098044243</v>
      </c>
      <c r="CG64" s="23">
        <f>SUM(CG65:CG71)</f>
        <v>-33323855.7431686</v>
      </c>
      <c r="CH64" s="23">
        <f>SUM(CH65:CH71)</f>
        <v>-105743291.2512864</v>
      </c>
      <c r="CI64" s="384">
        <f>SUM(CI65:CI71)</f>
        <v>-2168223.3921840321</v>
      </c>
      <c r="CJ64" s="385">
        <f>SUM(CJ65:CJ71)</f>
        <v>-165358699.09249926</v>
      </c>
      <c r="CK64" s="366"/>
      <c r="CL64" s="23">
        <f>SUM(CL65:CL71)</f>
        <v>-26291552.098044243</v>
      </c>
      <c r="CM64" s="23">
        <f>SUM(CM65:CM71)</f>
        <v>-33323855.7431686</v>
      </c>
      <c r="CN64" s="23">
        <f>SUM(CN65:CN71)</f>
        <v>-105743291.2512864</v>
      </c>
      <c r="CO64" s="384">
        <f>SUM(CO65:CO71)</f>
        <v>-2168223.3921840321</v>
      </c>
      <c r="CP64" s="385">
        <f>SUM(CP65:CP71)</f>
        <v>-165358699.09249926</v>
      </c>
      <c r="CQ64" s="366"/>
      <c r="CR64" s="23">
        <f>SUM(CR65:CR71)</f>
        <v>-26291552.098044243</v>
      </c>
      <c r="CS64" s="23">
        <f>SUM(CS65:CS71)</f>
        <v>-33323855.7431686</v>
      </c>
      <c r="CT64" s="23">
        <f>SUM(CT65:CT71)</f>
        <v>-105743291.2512864</v>
      </c>
      <c r="CU64" s="384">
        <f>SUM(CU65:CU71)</f>
        <v>-2168223.3921840321</v>
      </c>
      <c r="CV64" s="385">
        <f>SUM(CV65:CV71)</f>
        <v>-165358699.09249926</v>
      </c>
      <c r="CW64" s="366"/>
      <c r="CX64" s="23">
        <f>SUM(CX65:CX71)</f>
        <v>-26291552.098044243</v>
      </c>
      <c r="CY64" s="23">
        <f>SUM(CY65:CY71)</f>
        <v>-33323855.7431686</v>
      </c>
      <c r="CZ64" s="23">
        <f>SUM(CZ65:CZ71)</f>
        <v>-105743291.2512864</v>
      </c>
      <c r="DA64" s="384">
        <f>SUM(DA65:DA71)</f>
        <v>-2168223.3921840321</v>
      </c>
      <c r="DB64" s="385">
        <f>SUM(DB65:DB71)</f>
        <v>-165358699.09249926</v>
      </c>
      <c r="DC64" s="366"/>
      <c r="DD64" s="23">
        <f>SUM(DD65:DD71)</f>
        <v>-26291552.098044243</v>
      </c>
      <c r="DE64" s="23">
        <f>SUM(DE65:DE71)</f>
        <v>-33323855.7431686</v>
      </c>
      <c r="DF64" s="23">
        <f>SUM(DF65:DF71)</f>
        <v>-105743291.2512864</v>
      </c>
      <c r="DG64" s="384">
        <f>SUM(DG65:DG71)</f>
        <v>-2168223.3921840321</v>
      </c>
      <c r="DH64" s="385">
        <f>SUM(DH65:DH71)</f>
        <v>-165358699.09249926</v>
      </c>
      <c r="DI64" s="366"/>
      <c r="DJ64" s="23">
        <f>SUM(DJ65:DJ71)</f>
        <v>-26291552.098044243</v>
      </c>
      <c r="DK64" s="23">
        <f>SUM(DK65:DK71)</f>
        <v>-33323855.7431686</v>
      </c>
      <c r="DL64" s="23">
        <f>SUM(DL65:DL71)</f>
        <v>-105743291.2512864</v>
      </c>
      <c r="DM64" s="384">
        <f>SUM(DM65:DM71)</f>
        <v>-2168223.3921840321</v>
      </c>
      <c r="DN64" s="385">
        <f>SUM(DN65:DN71)</f>
        <v>-165358699.09249926</v>
      </c>
      <c r="DO64" s="366"/>
      <c r="DP64" s="23">
        <f>SUM(DP65:DP71)</f>
        <v>-26291552.098044243</v>
      </c>
      <c r="DQ64" s="23">
        <f>SUM(DQ65:DQ71)</f>
        <v>-33323855.7431686</v>
      </c>
      <c r="DR64" s="23">
        <f>SUM(DR65:DR71)</f>
        <v>-105743291.2512864</v>
      </c>
      <c r="DS64" s="384">
        <f>SUM(DS65:DS71)</f>
        <v>-2168223.3921840321</v>
      </c>
      <c r="DT64" s="385">
        <f>SUM(DT65:DT71)</f>
        <v>-165358699.09249926</v>
      </c>
    </row>
    <row r="65" spans="1:124" s="6" customFormat="1" x14ac:dyDescent="0.2">
      <c r="B65" s="6">
        <v>21</v>
      </c>
      <c r="C65" s="6" t="s">
        <v>205</v>
      </c>
      <c r="D65" s="38"/>
      <c r="E65" s="386"/>
      <c r="F65" s="25">
        <f>IF('HTGR Levers &amp; Variables'!D15,'HTGR Relationships'!$D$5*F61,0)</f>
        <v>0</v>
      </c>
      <c r="G65" s="25">
        <f>IF('HTGR Levers &amp; Variables'!D15,'HTGR Relationships'!$D$5*G61,0)</f>
        <v>0</v>
      </c>
      <c r="H65" s="25">
        <f>IF('HTGR Levers &amp; Variables'!D15,'HTGR Relationships'!$D$5*H61,0)</f>
        <v>0</v>
      </c>
      <c r="I65" s="48">
        <f>IF('HTGR Levers &amp; Variables'!D15,'HTGR Relationships'!$D$5*I61,0)</f>
        <v>0</v>
      </c>
      <c r="J65" s="11">
        <f>SUM(F65:H65)</f>
        <v>0</v>
      </c>
      <c r="K65" s="386"/>
      <c r="L65" s="25">
        <f>IF('HTGR Levers &amp; Variables'!J15,'HTGR Relationships'!$D$5*L61,0)</f>
        <v>-26291552.098044243</v>
      </c>
      <c r="M65" s="25">
        <f>IF('HTGR Levers &amp; Variables'!J15,'HTGR Relationships'!$D$5*M61,0)</f>
        <v>-33323855.7431686</v>
      </c>
      <c r="N65" s="25">
        <f>IF('HTGR Levers &amp; Variables'!J15,'HTGR Relationships'!$D$5*N61,0)</f>
        <v>-105743291.2512864</v>
      </c>
      <c r="O65" s="48">
        <f>IF('HTGR Levers &amp; Variables'!J15,'HTGR Relationships'!$D$5*O61,0)</f>
        <v>-2168223.3921840321</v>
      </c>
      <c r="P65" s="11">
        <f>SUM(L65:N65)</f>
        <v>-165358699.09249926</v>
      </c>
      <c r="Q65" s="386"/>
      <c r="R65" s="25">
        <f>IF('HTGR Levers &amp; Variables'!P15,'HTGR Relationships'!$D$5*R61,0)</f>
        <v>-26291552.098044243</v>
      </c>
      <c r="S65" s="25">
        <f>IF('HTGR Levers &amp; Variables'!P15,'HTGR Relationships'!$D$5*S61,0)</f>
        <v>-33323855.7431686</v>
      </c>
      <c r="T65" s="25">
        <f>IF('HTGR Levers &amp; Variables'!P15,'HTGR Relationships'!$D$5*T61,0)</f>
        <v>-105743291.2512864</v>
      </c>
      <c r="U65" s="48">
        <f>IF('HTGR Levers &amp; Variables'!P15,'HTGR Relationships'!$D$5*U61,0)</f>
        <v>-2168223.3921840321</v>
      </c>
      <c r="V65" s="11">
        <f>SUM(R65:T65)</f>
        <v>-165358699.09249926</v>
      </c>
      <c r="W65" s="386"/>
      <c r="X65" s="25">
        <f>IF('HTGR Levers &amp; Variables'!V15,'HTGR Relationships'!$D$5*X61,0)</f>
        <v>-26291552.098044243</v>
      </c>
      <c r="Y65" s="25">
        <f>IF('HTGR Levers &amp; Variables'!V15,'HTGR Relationships'!$D$5*Y61,0)</f>
        <v>-33323855.7431686</v>
      </c>
      <c r="Z65" s="25">
        <f>IF('HTGR Levers &amp; Variables'!V15,'HTGR Relationships'!$D$5*Z61,0)</f>
        <v>-105743291.2512864</v>
      </c>
      <c r="AA65" s="48">
        <f>IF('HTGR Levers &amp; Variables'!V15,'HTGR Relationships'!$D$5*AA61,0)</f>
        <v>-2168223.3921840321</v>
      </c>
      <c r="AB65" s="11">
        <f>SUM(X65:Z65)</f>
        <v>-165358699.09249926</v>
      </c>
      <c r="AC65" s="386"/>
      <c r="AD65" s="25">
        <f>IF('HTGR Levers &amp; Variables'!AB15,'HTGR Relationships'!$D$5*AD61,0)</f>
        <v>-26291552.098044243</v>
      </c>
      <c r="AE65" s="25">
        <f>IF('HTGR Levers &amp; Variables'!AB15,'HTGR Relationships'!$D$5*AE61,0)</f>
        <v>-33323855.7431686</v>
      </c>
      <c r="AF65" s="25">
        <f>IF('HTGR Levers &amp; Variables'!AB15,'HTGR Relationships'!$D$5*AF61,0)</f>
        <v>-105743291.2512864</v>
      </c>
      <c r="AG65" s="48">
        <f>IF('HTGR Levers &amp; Variables'!AB15,'HTGR Relationships'!$D$5*AG61,0)</f>
        <v>-2168223.3921840321</v>
      </c>
      <c r="AH65" s="11">
        <f>SUM(AD65:AF65)</f>
        <v>-165358699.09249926</v>
      </c>
      <c r="AI65" s="386"/>
      <c r="AJ65" s="25">
        <f>IF('HTGR Levers &amp; Variables'!AH15,'HTGR Relationships'!$D$5*AJ61,0)</f>
        <v>-26291552.098044243</v>
      </c>
      <c r="AK65" s="25">
        <f>IF('HTGR Levers &amp; Variables'!AH15,'HTGR Relationships'!$D$5*AK61,0)</f>
        <v>-33323855.7431686</v>
      </c>
      <c r="AL65" s="25">
        <f>IF('HTGR Levers &amp; Variables'!AH15,'HTGR Relationships'!$D$5*AL61,0)</f>
        <v>-105743291.2512864</v>
      </c>
      <c r="AM65" s="48">
        <f>IF('HTGR Levers &amp; Variables'!AH15,'HTGR Relationships'!$D$5*AM61,0)</f>
        <v>-2168223.3921840321</v>
      </c>
      <c r="AN65" s="11">
        <f>SUM(AJ65:AL65)</f>
        <v>-165358699.09249926</v>
      </c>
      <c r="AO65" s="386"/>
      <c r="AP65" s="25">
        <f>IF('HTGR Levers &amp; Variables'!AN15,'HTGR Relationships'!$D$5*AP61,0)</f>
        <v>-26291552.098044243</v>
      </c>
      <c r="AQ65" s="25">
        <f>IF('HTGR Levers &amp; Variables'!AN15,'HTGR Relationships'!$D$5*AQ61,0)</f>
        <v>-33323855.7431686</v>
      </c>
      <c r="AR65" s="25">
        <f>IF('HTGR Levers &amp; Variables'!AN15,'HTGR Relationships'!$D$5*AR61,0)</f>
        <v>-105743291.2512864</v>
      </c>
      <c r="AS65" s="48">
        <f>IF('HTGR Levers &amp; Variables'!AN15,'HTGR Relationships'!$D$5*AS61,0)</f>
        <v>-2168223.3921840321</v>
      </c>
      <c r="AT65" s="11">
        <f>SUM(AP65:AR65)</f>
        <v>-165358699.09249926</v>
      </c>
      <c r="AU65" s="386"/>
      <c r="AV65" s="25">
        <f>IF('HTGR Levers &amp; Variables'!AT15,'HTGR Relationships'!$D$5*AV61,0)</f>
        <v>-26291552.098044243</v>
      </c>
      <c r="AW65" s="25">
        <f>IF('HTGR Levers &amp; Variables'!AT15,'HTGR Relationships'!$D$5*AW61,0)</f>
        <v>-33323855.7431686</v>
      </c>
      <c r="AX65" s="25">
        <f>IF('HTGR Levers &amp; Variables'!AT15,'HTGR Relationships'!$D$5*AX61,0)</f>
        <v>-105743291.2512864</v>
      </c>
      <c r="AY65" s="48">
        <f>IF('HTGR Levers &amp; Variables'!AT15,'HTGR Relationships'!$D$5*AY61,0)</f>
        <v>-2168223.3921840321</v>
      </c>
      <c r="AZ65" s="11">
        <f>SUM(AV65:AX65)</f>
        <v>-165358699.09249926</v>
      </c>
      <c r="BA65" s="386"/>
      <c r="BB65" s="25">
        <f>IF('HTGR Levers &amp; Variables'!AZ15,'HTGR Relationships'!$D$5*BB61,0)</f>
        <v>-26291552.098044243</v>
      </c>
      <c r="BC65" s="25">
        <f>IF('HTGR Levers &amp; Variables'!AZ15,'HTGR Relationships'!$D$5*BC61,0)</f>
        <v>-33323855.7431686</v>
      </c>
      <c r="BD65" s="25">
        <f>IF('HTGR Levers &amp; Variables'!AZ15,'HTGR Relationships'!$D$5*BD61,0)</f>
        <v>-105743291.2512864</v>
      </c>
      <c r="BE65" s="48">
        <f>IF('HTGR Levers &amp; Variables'!AZ15,'HTGR Relationships'!$D$5*BE61,0)</f>
        <v>-2168223.3921840321</v>
      </c>
      <c r="BF65" s="11">
        <f>SUM(BB65:BD65)</f>
        <v>-165358699.09249926</v>
      </c>
      <c r="BG65" s="386"/>
      <c r="BH65" s="25">
        <f>IF('HTGR Levers &amp; Variables'!BF15,'HTGR Relationships'!$D$5*BH61,0)</f>
        <v>-26291552.098044243</v>
      </c>
      <c r="BI65" s="25">
        <f>IF('HTGR Levers &amp; Variables'!BF15,'HTGR Relationships'!$D$5*BI61,0)</f>
        <v>-33323855.7431686</v>
      </c>
      <c r="BJ65" s="25">
        <f>IF('HTGR Levers &amp; Variables'!BF15,'HTGR Relationships'!$D$5*BJ61,0)</f>
        <v>-105743291.2512864</v>
      </c>
      <c r="BK65" s="48">
        <f>IF('HTGR Levers &amp; Variables'!BF15,'HTGR Relationships'!$D$5*BK61,0)</f>
        <v>-2168223.3921840321</v>
      </c>
      <c r="BL65" s="11">
        <f>SUM(BH65:BJ65)</f>
        <v>-165358699.09249926</v>
      </c>
      <c r="BM65" s="386"/>
      <c r="BN65" s="25">
        <f>IF('HTGR Levers &amp; Variables'!BL15,'HTGR Relationships'!$D$5*BN61,0)</f>
        <v>-26291552.098044243</v>
      </c>
      <c r="BO65" s="25">
        <f>IF('HTGR Levers &amp; Variables'!BL15,'HTGR Relationships'!$D$5*BO61,0)</f>
        <v>-33323855.7431686</v>
      </c>
      <c r="BP65" s="25">
        <f>IF('HTGR Levers &amp; Variables'!BL15,'HTGR Relationships'!$D$5*BP61,0)</f>
        <v>-105743291.2512864</v>
      </c>
      <c r="BQ65" s="48">
        <f>IF('HTGR Levers &amp; Variables'!BL15,'HTGR Relationships'!$D$5*BQ61,0)</f>
        <v>-2168223.3921840321</v>
      </c>
      <c r="BR65" s="11">
        <f>SUM(BN65:BP65)</f>
        <v>-165358699.09249926</v>
      </c>
      <c r="BS65" s="386"/>
      <c r="BT65" s="25">
        <f>IF('HTGR Levers &amp; Variables'!BR15,'HTGR Relationships'!$D$5*BT61,0)</f>
        <v>-26291552.098044243</v>
      </c>
      <c r="BU65" s="25">
        <f>IF('HTGR Levers &amp; Variables'!BR15,'HTGR Relationships'!$D$5*BU61,0)</f>
        <v>-33323855.7431686</v>
      </c>
      <c r="BV65" s="25">
        <f>IF('HTGR Levers &amp; Variables'!BR15,'HTGR Relationships'!$D$5*BV61,0)</f>
        <v>-105743291.2512864</v>
      </c>
      <c r="BW65" s="48">
        <f>IF('HTGR Levers &amp; Variables'!BR15,'HTGR Relationships'!$D$5*BW61,0)</f>
        <v>-2168223.3921840321</v>
      </c>
      <c r="BX65" s="11">
        <f>SUM(BT65:BV65)</f>
        <v>-165358699.09249926</v>
      </c>
      <c r="BY65" s="386"/>
      <c r="BZ65" s="25">
        <f>IF('HTGR Levers &amp; Variables'!BX15,'HTGR Relationships'!$D$5*BZ61,0)</f>
        <v>-26291552.098044243</v>
      </c>
      <c r="CA65" s="25">
        <f>IF('HTGR Levers &amp; Variables'!BX15,'HTGR Relationships'!$D$5*CA61,0)</f>
        <v>-33323855.7431686</v>
      </c>
      <c r="CB65" s="25">
        <f>IF('HTGR Levers &amp; Variables'!BX15,'HTGR Relationships'!$D$5*CB61,0)</f>
        <v>-105743291.2512864</v>
      </c>
      <c r="CC65" s="48">
        <f>IF('HTGR Levers &amp; Variables'!BX15,'HTGR Relationships'!$D$5*CC61,0)</f>
        <v>-2168223.3921840321</v>
      </c>
      <c r="CD65" s="11">
        <f>SUM(BZ65:CB65)</f>
        <v>-165358699.09249926</v>
      </c>
      <c r="CE65" s="386"/>
      <c r="CF65" s="25">
        <f>IF('HTGR Levers &amp; Variables'!CD15,'HTGR Relationships'!$D$5*CF61,0)</f>
        <v>-26291552.098044243</v>
      </c>
      <c r="CG65" s="25">
        <f>IF('HTGR Levers &amp; Variables'!CD15,'HTGR Relationships'!$D$5*CG61,0)</f>
        <v>-33323855.7431686</v>
      </c>
      <c r="CH65" s="25">
        <f>IF('HTGR Levers &amp; Variables'!CD15,'HTGR Relationships'!$D$5*CH61,0)</f>
        <v>-105743291.2512864</v>
      </c>
      <c r="CI65" s="48">
        <f>IF('HTGR Levers &amp; Variables'!CD15,'HTGR Relationships'!$D$5*CI61,0)</f>
        <v>-2168223.3921840321</v>
      </c>
      <c r="CJ65" s="11">
        <f>SUM(CF65:CH65)</f>
        <v>-165358699.09249926</v>
      </c>
      <c r="CK65" s="386"/>
      <c r="CL65" s="25">
        <f>IF('HTGR Levers &amp; Variables'!CJ15,'HTGR Relationships'!$D$5*CL61,0)</f>
        <v>-26291552.098044243</v>
      </c>
      <c r="CM65" s="25">
        <f>IF('HTGR Levers &amp; Variables'!CJ15,'HTGR Relationships'!$D$5*CM61,0)</f>
        <v>-33323855.7431686</v>
      </c>
      <c r="CN65" s="25">
        <f>IF('HTGR Levers &amp; Variables'!CJ15,'HTGR Relationships'!$D$5*CN61,0)</f>
        <v>-105743291.2512864</v>
      </c>
      <c r="CO65" s="48">
        <f>IF('HTGR Levers &amp; Variables'!CJ15,'HTGR Relationships'!$D$5*CO61,0)</f>
        <v>-2168223.3921840321</v>
      </c>
      <c r="CP65" s="11">
        <f>SUM(CL65:CN65)</f>
        <v>-165358699.09249926</v>
      </c>
      <c r="CQ65" s="386"/>
      <c r="CR65" s="25">
        <f>IF('HTGR Levers &amp; Variables'!CP15,'HTGR Relationships'!$D$5*CR61,0)</f>
        <v>-26291552.098044243</v>
      </c>
      <c r="CS65" s="25">
        <f>IF('HTGR Levers &amp; Variables'!CP15,'HTGR Relationships'!$D$5*CS61,0)</f>
        <v>-33323855.7431686</v>
      </c>
      <c r="CT65" s="25">
        <f>IF('HTGR Levers &amp; Variables'!CP15,'HTGR Relationships'!$D$5*CT61,0)</f>
        <v>-105743291.2512864</v>
      </c>
      <c r="CU65" s="48">
        <f>IF('HTGR Levers &amp; Variables'!CP15,'HTGR Relationships'!$D$5*CU61,0)</f>
        <v>-2168223.3921840321</v>
      </c>
      <c r="CV65" s="11">
        <f>SUM(CR65:CT65)</f>
        <v>-165358699.09249926</v>
      </c>
      <c r="CW65" s="386"/>
      <c r="CX65" s="25">
        <f>IF('HTGR Levers &amp; Variables'!CV15,'HTGR Relationships'!$D$5*CX61,0)</f>
        <v>-26291552.098044243</v>
      </c>
      <c r="CY65" s="25">
        <f>IF('HTGR Levers &amp; Variables'!CV15,'HTGR Relationships'!$D$5*CY61,0)</f>
        <v>-33323855.7431686</v>
      </c>
      <c r="CZ65" s="25">
        <f>IF('HTGR Levers &amp; Variables'!CV15,'HTGR Relationships'!$D$5*CZ61,0)</f>
        <v>-105743291.2512864</v>
      </c>
      <c r="DA65" s="48">
        <f>IF('HTGR Levers &amp; Variables'!CV15,'HTGR Relationships'!$D$5*DA61,0)</f>
        <v>-2168223.3921840321</v>
      </c>
      <c r="DB65" s="11">
        <f>SUM(CX65:CZ65)</f>
        <v>-165358699.09249926</v>
      </c>
      <c r="DC65" s="386"/>
      <c r="DD65" s="25">
        <f>IF('HTGR Levers &amp; Variables'!DB15,'HTGR Relationships'!$D$5*DD61,0)</f>
        <v>-26291552.098044243</v>
      </c>
      <c r="DE65" s="25">
        <f>IF('HTGR Levers &amp; Variables'!DB15,'HTGR Relationships'!$D$5*DE61,0)</f>
        <v>-33323855.7431686</v>
      </c>
      <c r="DF65" s="25">
        <f>IF('HTGR Levers &amp; Variables'!DB15,'HTGR Relationships'!$D$5*DF61,0)</f>
        <v>-105743291.2512864</v>
      </c>
      <c r="DG65" s="48">
        <f>IF('HTGR Levers &amp; Variables'!DB15,'HTGR Relationships'!$D$5*DG61,0)</f>
        <v>-2168223.3921840321</v>
      </c>
      <c r="DH65" s="11">
        <f>SUM(DD65:DF65)</f>
        <v>-165358699.09249926</v>
      </c>
      <c r="DI65" s="386"/>
      <c r="DJ65" s="25">
        <f>IF('HTGR Levers &amp; Variables'!DH15,'HTGR Relationships'!$D$5*DJ61,0)</f>
        <v>-26291552.098044243</v>
      </c>
      <c r="DK65" s="25">
        <f>IF('HTGR Levers &amp; Variables'!DH15,'HTGR Relationships'!$D$5*DK61,0)</f>
        <v>-33323855.7431686</v>
      </c>
      <c r="DL65" s="25">
        <f>IF('HTGR Levers &amp; Variables'!DH15,'HTGR Relationships'!$D$5*DL61,0)</f>
        <v>-105743291.2512864</v>
      </c>
      <c r="DM65" s="48">
        <f>IF('HTGR Levers &amp; Variables'!DH15,'HTGR Relationships'!$D$5*DM61,0)</f>
        <v>-2168223.3921840321</v>
      </c>
      <c r="DN65" s="11">
        <f>SUM(DJ65:DL65)</f>
        <v>-165358699.09249926</v>
      </c>
      <c r="DO65" s="386"/>
      <c r="DP65" s="25">
        <f>IF('HTGR Levers &amp; Variables'!DN15,'HTGR Relationships'!$D$5*DP61,0)</f>
        <v>-26291552.098044243</v>
      </c>
      <c r="DQ65" s="25">
        <f>IF('HTGR Levers &amp; Variables'!DN15,'HTGR Relationships'!$D$5*DQ61,0)</f>
        <v>-33323855.7431686</v>
      </c>
      <c r="DR65" s="25">
        <f>IF('HTGR Levers &amp; Variables'!DN15,'HTGR Relationships'!$D$5*DR61,0)</f>
        <v>-105743291.2512864</v>
      </c>
      <c r="DS65" s="48">
        <f>IF('HTGR Levers &amp; Variables'!DN15,'HTGR Relationships'!$D$5*DS61,0)</f>
        <v>-2168223.3921840321</v>
      </c>
      <c r="DT65" s="11">
        <f>SUM(DP65:DR65)</f>
        <v>-165358699.09249926</v>
      </c>
    </row>
    <row r="66" spans="1:124" s="6" customFormat="1" x14ac:dyDescent="0.2">
      <c r="B66" s="6">
        <v>22</v>
      </c>
      <c r="C66" s="6" t="s">
        <v>206</v>
      </c>
      <c r="D66" s="38"/>
      <c r="E66" s="386"/>
      <c r="F66" s="25">
        <v>0</v>
      </c>
      <c r="G66" s="25">
        <v>0</v>
      </c>
      <c r="H66" s="25">
        <v>0</v>
      </c>
      <c r="I66" s="163">
        <v>0</v>
      </c>
      <c r="J66" s="11">
        <f t="shared" ref="J66:J71" si="213">SUM(F66:H66)</f>
        <v>0</v>
      </c>
      <c r="K66" s="386"/>
      <c r="L66" s="25">
        <v>0</v>
      </c>
      <c r="M66" s="25">
        <v>0</v>
      </c>
      <c r="N66" s="25">
        <v>0</v>
      </c>
      <c r="O66" s="163">
        <v>0</v>
      </c>
      <c r="P66" s="11">
        <f t="shared" ref="P66:P71" si="214">SUM(L66:N66)</f>
        <v>0</v>
      </c>
      <c r="Q66" s="386"/>
      <c r="R66" s="25">
        <v>0</v>
      </c>
      <c r="S66" s="25">
        <v>0</v>
      </c>
      <c r="T66" s="25">
        <v>0</v>
      </c>
      <c r="U66" s="163">
        <v>0</v>
      </c>
      <c r="V66" s="11">
        <f t="shared" ref="V66:V71" si="215">SUM(R66:T66)</f>
        <v>0</v>
      </c>
      <c r="W66" s="386"/>
      <c r="X66" s="25">
        <v>0</v>
      </c>
      <c r="Y66" s="25">
        <v>0</v>
      </c>
      <c r="Z66" s="25">
        <v>0</v>
      </c>
      <c r="AA66" s="163">
        <v>0</v>
      </c>
      <c r="AB66" s="11">
        <f t="shared" ref="AB66:AB71" si="216">SUM(X66:Z66)</f>
        <v>0</v>
      </c>
      <c r="AC66" s="386"/>
      <c r="AD66" s="25">
        <v>0</v>
      </c>
      <c r="AE66" s="25">
        <v>0</v>
      </c>
      <c r="AF66" s="25">
        <v>0</v>
      </c>
      <c r="AG66" s="163">
        <v>0</v>
      </c>
      <c r="AH66" s="11">
        <f t="shared" ref="AH66:AH71" si="217">SUM(AD66:AF66)</f>
        <v>0</v>
      </c>
      <c r="AI66" s="386"/>
      <c r="AJ66" s="25">
        <v>0</v>
      </c>
      <c r="AK66" s="25">
        <v>0</v>
      </c>
      <c r="AL66" s="25">
        <v>0</v>
      </c>
      <c r="AM66" s="163">
        <v>0</v>
      </c>
      <c r="AN66" s="11">
        <f t="shared" ref="AN66:AN71" si="218">SUM(AJ66:AL66)</f>
        <v>0</v>
      </c>
      <c r="AO66" s="386"/>
      <c r="AP66" s="25">
        <v>0</v>
      </c>
      <c r="AQ66" s="25">
        <v>0</v>
      </c>
      <c r="AR66" s="25">
        <v>0</v>
      </c>
      <c r="AS66" s="163">
        <v>0</v>
      </c>
      <c r="AT66" s="11">
        <f t="shared" ref="AT66:AT71" si="219">SUM(AP66:AR66)</f>
        <v>0</v>
      </c>
      <c r="AU66" s="386"/>
      <c r="AV66" s="25">
        <v>0</v>
      </c>
      <c r="AW66" s="25">
        <v>0</v>
      </c>
      <c r="AX66" s="25">
        <v>0</v>
      </c>
      <c r="AY66" s="163">
        <v>0</v>
      </c>
      <c r="AZ66" s="11">
        <f t="shared" ref="AZ66:AZ71" si="220">SUM(AV66:AX66)</f>
        <v>0</v>
      </c>
      <c r="BA66" s="386"/>
      <c r="BB66" s="25">
        <v>0</v>
      </c>
      <c r="BC66" s="25">
        <v>0</v>
      </c>
      <c r="BD66" s="25">
        <v>0</v>
      </c>
      <c r="BE66" s="163">
        <v>0</v>
      </c>
      <c r="BF66" s="11">
        <f t="shared" ref="BF66:BF71" si="221">SUM(BB66:BD66)</f>
        <v>0</v>
      </c>
      <c r="BG66" s="386"/>
      <c r="BH66" s="25">
        <v>0</v>
      </c>
      <c r="BI66" s="25">
        <v>0</v>
      </c>
      <c r="BJ66" s="25">
        <v>0</v>
      </c>
      <c r="BK66" s="163">
        <v>0</v>
      </c>
      <c r="BL66" s="11">
        <f t="shared" ref="BL66:BL71" si="222">SUM(BH66:BJ66)</f>
        <v>0</v>
      </c>
      <c r="BM66" s="386"/>
      <c r="BN66" s="25">
        <v>0</v>
      </c>
      <c r="BO66" s="25">
        <v>0</v>
      </c>
      <c r="BP66" s="25">
        <v>0</v>
      </c>
      <c r="BQ66" s="163">
        <v>0</v>
      </c>
      <c r="BR66" s="11">
        <f t="shared" ref="BR66:BR71" si="223">SUM(BN66:BP66)</f>
        <v>0</v>
      </c>
      <c r="BS66" s="386"/>
      <c r="BT66" s="25">
        <v>0</v>
      </c>
      <c r="BU66" s="25">
        <v>0</v>
      </c>
      <c r="BV66" s="25">
        <v>0</v>
      </c>
      <c r="BW66" s="163">
        <v>0</v>
      </c>
      <c r="BX66" s="11">
        <f t="shared" ref="BX66:BX71" si="224">SUM(BT66:BV66)</f>
        <v>0</v>
      </c>
      <c r="BY66" s="386"/>
      <c r="BZ66" s="25">
        <v>0</v>
      </c>
      <c r="CA66" s="25">
        <v>0</v>
      </c>
      <c r="CB66" s="25">
        <v>0</v>
      </c>
      <c r="CC66" s="163">
        <v>0</v>
      </c>
      <c r="CD66" s="11">
        <f t="shared" ref="CD66:CD71" si="225">SUM(BZ66:CB66)</f>
        <v>0</v>
      </c>
      <c r="CE66" s="386"/>
      <c r="CF66" s="25">
        <v>0</v>
      </c>
      <c r="CG66" s="25">
        <v>0</v>
      </c>
      <c r="CH66" s="25">
        <v>0</v>
      </c>
      <c r="CI66" s="163">
        <v>0</v>
      </c>
      <c r="CJ66" s="11">
        <f t="shared" ref="CJ66:CJ71" si="226">SUM(CF66:CH66)</f>
        <v>0</v>
      </c>
      <c r="CK66" s="386"/>
      <c r="CL66" s="25">
        <v>0</v>
      </c>
      <c r="CM66" s="25">
        <v>0</v>
      </c>
      <c r="CN66" s="25">
        <v>0</v>
      </c>
      <c r="CO66" s="163">
        <v>0</v>
      </c>
      <c r="CP66" s="11">
        <f t="shared" ref="CP66:CP71" si="227">SUM(CL66:CN66)</f>
        <v>0</v>
      </c>
      <c r="CQ66" s="386"/>
      <c r="CR66" s="25">
        <v>0</v>
      </c>
      <c r="CS66" s="25">
        <v>0</v>
      </c>
      <c r="CT66" s="25">
        <v>0</v>
      </c>
      <c r="CU66" s="163">
        <v>0</v>
      </c>
      <c r="CV66" s="11">
        <f t="shared" ref="CV66:CV71" si="228">SUM(CR66:CT66)</f>
        <v>0</v>
      </c>
      <c r="CW66" s="386"/>
      <c r="CX66" s="25">
        <v>0</v>
      </c>
      <c r="CY66" s="25">
        <v>0</v>
      </c>
      <c r="CZ66" s="25">
        <v>0</v>
      </c>
      <c r="DA66" s="163">
        <v>0</v>
      </c>
      <c r="DB66" s="11">
        <f t="shared" ref="DB66:DB71" si="229">SUM(CX66:CZ66)</f>
        <v>0</v>
      </c>
      <c r="DC66" s="386"/>
      <c r="DD66" s="25">
        <v>0</v>
      </c>
      <c r="DE66" s="25">
        <v>0</v>
      </c>
      <c r="DF66" s="25">
        <v>0</v>
      </c>
      <c r="DG66" s="163">
        <v>0</v>
      </c>
      <c r="DH66" s="11">
        <f t="shared" ref="DH66:DH71" si="230">SUM(DD66:DF66)</f>
        <v>0</v>
      </c>
      <c r="DI66" s="386"/>
      <c r="DJ66" s="25">
        <v>0</v>
      </c>
      <c r="DK66" s="25">
        <v>0</v>
      </c>
      <c r="DL66" s="25">
        <v>0</v>
      </c>
      <c r="DM66" s="163">
        <v>0</v>
      </c>
      <c r="DN66" s="11">
        <f t="shared" ref="DN66:DN71" si="231">SUM(DJ66:DL66)</f>
        <v>0</v>
      </c>
      <c r="DO66" s="386"/>
      <c r="DP66" s="25">
        <v>0</v>
      </c>
      <c r="DQ66" s="25">
        <v>0</v>
      </c>
      <c r="DR66" s="25">
        <v>0</v>
      </c>
      <c r="DS66" s="163">
        <v>0</v>
      </c>
      <c r="DT66" s="11">
        <f t="shared" ref="DT66:DT71" si="232">SUM(DP66:DR66)</f>
        <v>0</v>
      </c>
    </row>
    <row r="67" spans="1:124" s="6" customFormat="1" x14ac:dyDescent="0.2">
      <c r="B67" s="6">
        <v>232.1</v>
      </c>
      <c r="C67" s="6" t="s">
        <v>207</v>
      </c>
      <c r="D67" s="38"/>
      <c r="E67" s="386"/>
      <c r="F67" s="25">
        <v>0</v>
      </c>
      <c r="G67" s="25">
        <v>0</v>
      </c>
      <c r="H67" s="25">
        <v>0</v>
      </c>
      <c r="I67" s="163">
        <v>0</v>
      </c>
      <c r="J67" s="11">
        <f t="shared" si="213"/>
        <v>0</v>
      </c>
      <c r="K67" s="386"/>
      <c r="L67" s="25">
        <v>0</v>
      </c>
      <c r="M67" s="25">
        <v>0</v>
      </c>
      <c r="N67" s="25">
        <v>0</v>
      </c>
      <c r="O67" s="163">
        <v>0</v>
      </c>
      <c r="P67" s="11">
        <f t="shared" si="214"/>
        <v>0</v>
      </c>
      <c r="Q67" s="386"/>
      <c r="R67" s="25">
        <v>0</v>
      </c>
      <c r="S67" s="25">
        <v>0</v>
      </c>
      <c r="T67" s="25">
        <v>0</v>
      </c>
      <c r="U67" s="163">
        <v>0</v>
      </c>
      <c r="V67" s="11">
        <f t="shared" si="215"/>
        <v>0</v>
      </c>
      <c r="W67" s="386"/>
      <c r="X67" s="25">
        <v>0</v>
      </c>
      <c r="Y67" s="25">
        <v>0</v>
      </c>
      <c r="Z67" s="25">
        <v>0</v>
      </c>
      <c r="AA67" s="163">
        <v>0</v>
      </c>
      <c r="AB67" s="11">
        <f t="shared" si="216"/>
        <v>0</v>
      </c>
      <c r="AC67" s="386"/>
      <c r="AD67" s="25">
        <v>0</v>
      </c>
      <c r="AE67" s="25">
        <v>0</v>
      </c>
      <c r="AF67" s="25">
        <v>0</v>
      </c>
      <c r="AG67" s="163">
        <v>0</v>
      </c>
      <c r="AH67" s="11">
        <f t="shared" si="217"/>
        <v>0</v>
      </c>
      <c r="AI67" s="386"/>
      <c r="AJ67" s="25">
        <v>0</v>
      </c>
      <c r="AK67" s="25">
        <v>0</v>
      </c>
      <c r="AL67" s="25">
        <v>0</v>
      </c>
      <c r="AM67" s="163">
        <v>0</v>
      </c>
      <c r="AN67" s="11">
        <f t="shared" si="218"/>
        <v>0</v>
      </c>
      <c r="AO67" s="386"/>
      <c r="AP67" s="25">
        <v>0</v>
      </c>
      <c r="AQ67" s="25">
        <v>0</v>
      </c>
      <c r="AR67" s="25">
        <v>0</v>
      </c>
      <c r="AS67" s="163">
        <v>0</v>
      </c>
      <c r="AT67" s="11">
        <f t="shared" si="219"/>
        <v>0</v>
      </c>
      <c r="AU67" s="386"/>
      <c r="AV67" s="25">
        <v>0</v>
      </c>
      <c r="AW67" s="25">
        <v>0</v>
      </c>
      <c r="AX67" s="25">
        <v>0</v>
      </c>
      <c r="AY67" s="163">
        <v>0</v>
      </c>
      <c r="AZ67" s="11">
        <f t="shared" si="220"/>
        <v>0</v>
      </c>
      <c r="BA67" s="386"/>
      <c r="BB67" s="25">
        <v>0</v>
      </c>
      <c r="BC67" s="25">
        <v>0</v>
      </c>
      <c r="BD67" s="25">
        <v>0</v>
      </c>
      <c r="BE67" s="163">
        <v>0</v>
      </c>
      <c r="BF67" s="11">
        <f t="shared" si="221"/>
        <v>0</v>
      </c>
      <c r="BG67" s="386"/>
      <c r="BH67" s="25">
        <v>0</v>
      </c>
      <c r="BI67" s="25">
        <v>0</v>
      </c>
      <c r="BJ67" s="25">
        <v>0</v>
      </c>
      <c r="BK67" s="163">
        <v>0</v>
      </c>
      <c r="BL67" s="11">
        <f t="shared" si="222"/>
        <v>0</v>
      </c>
      <c r="BM67" s="386"/>
      <c r="BN67" s="25">
        <v>0</v>
      </c>
      <c r="BO67" s="25">
        <v>0</v>
      </c>
      <c r="BP67" s="25">
        <v>0</v>
      </c>
      <c r="BQ67" s="163">
        <v>0</v>
      </c>
      <c r="BR67" s="11">
        <f t="shared" si="223"/>
        <v>0</v>
      </c>
      <c r="BS67" s="386"/>
      <c r="BT67" s="25">
        <v>0</v>
      </c>
      <c r="BU67" s="25">
        <v>0</v>
      </c>
      <c r="BV67" s="25">
        <v>0</v>
      </c>
      <c r="BW67" s="163">
        <v>0</v>
      </c>
      <c r="BX67" s="11">
        <f t="shared" si="224"/>
        <v>0</v>
      </c>
      <c r="BY67" s="386"/>
      <c r="BZ67" s="25">
        <v>0</v>
      </c>
      <c r="CA67" s="25">
        <v>0</v>
      </c>
      <c r="CB67" s="25">
        <v>0</v>
      </c>
      <c r="CC67" s="163">
        <v>0</v>
      </c>
      <c r="CD67" s="11">
        <f t="shared" si="225"/>
        <v>0</v>
      </c>
      <c r="CE67" s="386"/>
      <c r="CF67" s="25">
        <v>0</v>
      </c>
      <c r="CG67" s="25">
        <v>0</v>
      </c>
      <c r="CH67" s="25">
        <v>0</v>
      </c>
      <c r="CI67" s="163">
        <v>0</v>
      </c>
      <c r="CJ67" s="11">
        <f t="shared" si="226"/>
        <v>0</v>
      </c>
      <c r="CK67" s="386"/>
      <c r="CL67" s="25">
        <v>0</v>
      </c>
      <c r="CM67" s="25">
        <v>0</v>
      </c>
      <c r="CN67" s="25">
        <v>0</v>
      </c>
      <c r="CO67" s="163">
        <v>0</v>
      </c>
      <c r="CP67" s="11">
        <f t="shared" si="227"/>
        <v>0</v>
      </c>
      <c r="CQ67" s="386"/>
      <c r="CR67" s="25">
        <v>0</v>
      </c>
      <c r="CS67" s="25">
        <v>0</v>
      </c>
      <c r="CT67" s="25">
        <v>0</v>
      </c>
      <c r="CU67" s="163">
        <v>0</v>
      </c>
      <c r="CV67" s="11">
        <f t="shared" si="228"/>
        <v>0</v>
      </c>
      <c r="CW67" s="386"/>
      <c r="CX67" s="25">
        <v>0</v>
      </c>
      <c r="CY67" s="25">
        <v>0</v>
      </c>
      <c r="CZ67" s="25">
        <v>0</v>
      </c>
      <c r="DA67" s="163">
        <v>0</v>
      </c>
      <c r="DB67" s="11">
        <f t="shared" si="229"/>
        <v>0</v>
      </c>
      <c r="DC67" s="386"/>
      <c r="DD67" s="25">
        <v>0</v>
      </c>
      <c r="DE67" s="25">
        <v>0</v>
      </c>
      <c r="DF67" s="25">
        <v>0</v>
      </c>
      <c r="DG67" s="163">
        <v>0</v>
      </c>
      <c r="DH67" s="11">
        <f t="shared" si="230"/>
        <v>0</v>
      </c>
      <c r="DI67" s="386"/>
      <c r="DJ67" s="25">
        <v>0</v>
      </c>
      <c r="DK67" s="25">
        <v>0</v>
      </c>
      <c r="DL67" s="25">
        <v>0</v>
      </c>
      <c r="DM67" s="163">
        <v>0</v>
      </c>
      <c r="DN67" s="11">
        <f t="shared" si="231"/>
        <v>0</v>
      </c>
      <c r="DO67" s="386"/>
      <c r="DP67" s="25">
        <v>0</v>
      </c>
      <c r="DQ67" s="25">
        <v>0</v>
      </c>
      <c r="DR67" s="25">
        <v>0</v>
      </c>
      <c r="DS67" s="163">
        <v>0</v>
      </c>
      <c r="DT67" s="11">
        <f t="shared" si="232"/>
        <v>0</v>
      </c>
    </row>
    <row r="68" spans="1:124" s="6" customFormat="1" x14ac:dyDescent="0.2">
      <c r="B68" s="6">
        <v>233</v>
      </c>
      <c r="C68" s="6" t="s">
        <v>208</v>
      </c>
      <c r="D68" s="38"/>
      <c r="E68" s="386"/>
      <c r="F68" s="25">
        <v>0</v>
      </c>
      <c r="G68" s="25">
        <v>0</v>
      </c>
      <c r="H68" s="25">
        <v>0</v>
      </c>
      <c r="I68" s="48">
        <v>0</v>
      </c>
      <c r="J68" s="11">
        <f t="shared" si="213"/>
        <v>0</v>
      </c>
      <c r="K68" s="386"/>
      <c r="L68" s="25">
        <v>0</v>
      </c>
      <c r="M68" s="25">
        <v>0</v>
      </c>
      <c r="N68" s="25">
        <v>0</v>
      </c>
      <c r="O68" s="48">
        <v>0</v>
      </c>
      <c r="P68" s="11">
        <f t="shared" si="214"/>
        <v>0</v>
      </c>
      <c r="Q68" s="386"/>
      <c r="R68" s="25">
        <v>0</v>
      </c>
      <c r="S68" s="25">
        <v>0</v>
      </c>
      <c r="T68" s="25">
        <v>0</v>
      </c>
      <c r="U68" s="48">
        <v>0</v>
      </c>
      <c r="V68" s="11">
        <f t="shared" si="215"/>
        <v>0</v>
      </c>
      <c r="W68" s="386"/>
      <c r="X68" s="25">
        <v>0</v>
      </c>
      <c r="Y68" s="25">
        <v>0</v>
      </c>
      <c r="Z68" s="25">
        <v>0</v>
      </c>
      <c r="AA68" s="48">
        <v>0</v>
      </c>
      <c r="AB68" s="11">
        <f t="shared" si="216"/>
        <v>0</v>
      </c>
      <c r="AC68" s="386"/>
      <c r="AD68" s="25">
        <v>0</v>
      </c>
      <c r="AE68" s="25">
        <v>0</v>
      </c>
      <c r="AF68" s="25">
        <v>0</v>
      </c>
      <c r="AG68" s="48">
        <v>0</v>
      </c>
      <c r="AH68" s="11">
        <f t="shared" si="217"/>
        <v>0</v>
      </c>
      <c r="AI68" s="386"/>
      <c r="AJ68" s="25">
        <v>0</v>
      </c>
      <c r="AK68" s="25">
        <v>0</v>
      </c>
      <c r="AL68" s="25">
        <v>0</v>
      </c>
      <c r="AM68" s="48">
        <v>0</v>
      </c>
      <c r="AN68" s="11">
        <f t="shared" si="218"/>
        <v>0</v>
      </c>
      <c r="AO68" s="386"/>
      <c r="AP68" s="25">
        <v>0</v>
      </c>
      <c r="AQ68" s="25">
        <v>0</v>
      </c>
      <c r="AR68" s="25">
        <v>0</v>
      </c>
      <c r="AS68" s="48">
        <v>0</v>
      </c>
      <c r="AT68" s="11">
        <f t="shared" si="219"/>
        <v>0</v>
      </c>
      <c r="AU68" s="386"/>
      <c r="AV68" s="25">
        <v>0</v>
      </c>
      <c r="AW68" s="25">
        <v>0</v>
      </c>
      <c r="AX68" s="25">
        <v>0</v>
      </c>
      <c r="AY68" s="48">
        <v>0</v>
      </c>
      <c r="AZ68" s="11">
        <f t="shared" si="220"/>
        <v>0</v>
      </c>
      <c r="BA68" s="386"/>
      <c r="BB68" s="25">
        <v>0</v>
      </c>
      <c r="BC68" s="25">
        <v>0</v>
      </c>
      <c r="BD68" s="25">
        <v>0</v>
      </c>
      <c r="BE68" s="48">
        <v>0</v>
      </c>
      <c r="BF68" s="11">
        <f t="shared" si="221"/>
        <v>0</v>
      </c>
      <c r="BG68" s="386"/>
      <c r="BH68" s="25">
        <v>0</v>
      </c>
      <c r="BI68" s="25">
        <v>0</v>
      </c>
      <c r="BJ68" s="25">
        <v>0</v>
      </c>
      <c r="BK68" s="48">
        <v>0</v>
      </c>
      <c r="BL68" s="11">
        <f t="shared" si="222"/>
        <v>0</v>
      </c>
      <c r="BM68" s="386"/>
      <c r="BN68" s="25">
        <v>0</v>
      </c>
      <c r="BO68" s="25">
        <v>0</v>
      </c>
      <c r="BP68" s="25">
        <v>0</v>
      </c>
      <c r="BQ68" s="48">
        <v>0</v>
      </c>
      <c r="BR68" s="11">
        <f t="shared" si="223"/>
        <v>0</v>
      </c>
      <c r="BS68" s="386"/>
      <c r="BT68" s="25">
        <v>0</v>
      </c>
      <c r="BU68" s="25">
        <v>0</v>
      </c>
      <c r="BV68" s="25">
        <v>0</v>
      </c>
      <c r="BW68" s="48">
        <v>0</v>
      </c>
      <c r="BX68" s="11">
        <f t="shared" si="224"/>
        <v>0</v>
      </c>
      <c r="BY68" s="386"/>
      <c r="BZ68" s="25">
        <v>0</v>
      </c>
      <c r="CA68" s="25">
        <v>0</v>
      </c>
      <c r="CB68" s="25">
        <v>0</v>
      </c>
      <c r="CC68" s="48">
        <v>0</v>
      </c>
      <c r="CD68" s="11">
        <f t="shared" si="225"/>
        <v>0</v>
      </c>
      <c r="CE68" s="386"/>
      <c r="CF68" s="25">
        <v>0</v>
      </c>
      <c r="CG68" s="25">
        <v>0</v>
      </c>
      <c r="CH68" s="25">
        <v>0</v>
      </c>
      <c r="CI68" s="48">
        <v>0</v>
      </c>
      <c r="CJ68" s="11">
        <f t="shared" si="226"/>
        <v>0</v>
      </c>
      <c r="CK68" s="386"/>
      <c r="CL68" s="25">
        <v>0</v>
      </c>
      <c r="CM68" s="25">
        <v>0</v>
      </c>
      <c r="CN68" s="25">
        <v>0</v>
      </c>
      <c r="CO68" s="48">
        <v>0</v>
      </c>
      <c r="CP68" s="11">
        <f t="shared" si="227"/>
        <v>0</v>
      </c>
      <c r="CQ68" s="386"/>
      <c r="CR68" s="25">
        <v>0</v>
      </c>
      <c r="CS68" s="25">
        <v>0</v>
      </c>
      <c r="CT68" s="25">
        <v>0</v>
      </c>
      <c r="CU68" s="48">
        <v>0</v>
      </c>
      <c r="CV68" s="11">
        <f t="shared" si="228"/>
        <v>0</v>
      </c>
      <c r="CW68" s="386"/>
      <c r="CX68" s="25">
        <v>0</v>
      </c>
      <c r="CY68" s="25">
        <v>0</v>
      </c>
      <c r="CZ68" s="25">
        <v>0</v>
      </c>
      <c r="DA68" s="48">
        <v>0</v>
      </c>
      <c r="DB68" s="11">
        <f t="shared" si="229"/>
        <v>0</v>
      </c>
      <c r="DC68" s="386"/>
      <c r="DD68" s="25">
        <v>0</v>
      </c>
      <c r="DE68" s="25">
        <v>0</v>
      </c>
      <c r="DF68" s="25">
        <v>0</v>
      </c>
      <c r="DG68" s="48">
        <v>0</v>
      </c>
      <c r="DH68" s="11">
        <f t="shared" si="230"/>
        <v>0</v>
      </c>
      <c r="DI68" s="386"/>
      <c r="DJ68" s="25">
        <v>0</v>
      </c>
      <c r="DK68" s="25">
        <v>0</v>
      </c>
      <c r="DL68" s="25">
        <v>0</v>
      </c>
      <c r="DM68" s="48">
        <v>0</v>
      </c>
      <c r="DN68" s="11">
        <f t="shared" si="231"/>
        <v>0</v>
      </c>
      <c r="DO68" s="386"/>
      <c r="DP68" s="25">
        <v>0</v>
      </c>
      <c r="DQ68" s="25">
        <v>0</v>
      </c>
      <c r="DR68" s="25">
        <v>0</v>
      </c>
      <c r="DS68" s="48">
        <v>0</v>
      </c>
      <c r="DT68" s="11">
        <f t="shared" si="232"/>
        <v>0</v>
      </c>
    </row>
    <row r="69" spans="1:124" s="6" customFormat="1" x14ac:dyDescent="0.2">
      <c r="B69" s="6">
        <v>24</v>
      </c>
      <c r="C69" s="6" t="s">
        <v>209</v>
      </c>
      <c r="D69" s="38"/>
      <c r="E69" s="386"/>
      <c r="F69" s="25">
        <v>0</v>
      </c>
      <c r="G69" s="25">
        <v>0</v>
      </c>
      <c r="H69" s="25">
        <v>0</v>
      </c>
      <c r="I69" s="48">
        <v>0</v>
      </c>
      <c r="J69" s="11">
        <f t="shared" si="213"/>
        <v>0</v>
      </c>
      <c r="K69" s="386"/>
      <c r="L69" s="25">
        <v>0</v>
      </c>
      <c r="M69" s="25">
        <v>0</v>
      </c>
      <c r="N69" s="25">
        <v>0</v>
      </c>
      <c r="O69" s="48">
        <v>0</v>
      </c>
      <c r="P69" s="11">
        <f t="shared" si="214"/>
        <v>0</v>
      </c>
      <c r="Q69" s="386"/>
      <c r="R69" s="25">
        <v>0</v>
      </c>
      <c r="S69" s="25">
        <v>0</v>
      </c>
      <c r="T69" s="25">
        <v>0</v>
      </c>
      <c r="U69" s="48">
        <v>0</v>
      </c>
      <c r="V69" s="11">
        <f t="shared" si="215"/>
        <v>0</v>
      </c>
      <c r="W69" s="386"/>
      <c r="X69" s="25">
        <v>0</v>
      </c>
      <c r="Y69" s="25">
        <v>0</v>
      </c>
      <c r="Z69" s="25">
        <v>0</v>
      </c>
      <c r="AA69" s="48">
        <v>0</v>
      </c>
      <c r="AB69" s="11">
        <f t="shared" si="216"/>
        <v>0</v>
      </c>
      <c r="AC69" s="386"/>
      <c r="AD69" s="25">
        <v>0</v>
      </c>
      <c r="AE69" s="25">
        <v>0</v>
      </c>
      <c r="AF69" s="25">
        <v>0</v>
      </c>
      <c r="AG69" s="48">
        <v>0</v>
      </c>
      <c r="AH69" s="11">
        <f t="shared" si="217"/>
        <v>0</v>
      </c>
      <c r="AI69" s="386"/>
      <c r="AJ69" s="25">
        <v>0</v>
      </c>
      <c r="AK69" s="25">
        <v>0</v>
      </c>
      <c r="AL69" s="25">
        <v>0</v>
      </c>
      <c r="AM69" s="48">
        <v>0</v>
      </c>
      <c r="AN69" s="11">
        <f t="shared" si="218"/>
        <v>0</v>
      </c>
      <c r="AO69" s="386"/>
      <c r="AP69" s="25">
        <v>0</v>
      </c>
      <c r="AQ69" s="25">
        <v>0</v>
      </c>
      <c r="AR69" s="25">
        <v>0</v>
      </c>
      <c r="AS69" s="48">
        <v>0</v>
      </c>
      <c r="AT69" s="11">
        <f t="shared" si="219"/>
        <v>0</v>
      </c>
      <c r="AU69" s="386"/>
      <c r="AV69" s="25">
        <v>0</v>
      </c>
      <c r="AW69" s="25">
        <v>0</v>
      </c>
      <c r="AX69" s="25">
        <v>0</v>
      </c>
      <c r="AY69" s="48">
        <v>0</v>
      </c>
      <c r="AZ69" s="11">
        <f t="shared" si="220"/>
        <v>0</v>
      </c>
      <c r="BA69" s="386"/>
      <c r="BB69" s="25">
        <v>0</v>
      </c>
      <c r="BC69" s="25">
        <v>0</v>
      </c>
      <c r="BD69" s="25">
        <v>0</v>
      </c>
      <c r="BE69" s="48">
        <v>0</v>
      </c>
      <c r="BF69" s="11">
        <f t="shared" si="221"/>
        <v>0</v>
      </c>
      <c r="BG69" s="386"/>
      <c r="BH69" s="25">
        <v>0</v>
      </c>
      <c r="BI69" s="25">
        <v>0</v>
      </c>
      <c r="BJ69" s="25">
        <v>0</v>
      </c>
      <c r="BK69" s="48">
        <v>0</v>
      </c>
      <c r="BL69" s="11">
        <f t="shared" si="222"/>
        <v>0</v>
      </c>
      <c r="BM69" s="386"/>
      <c r="BN69" s="25">
        <v>0</v>
      </c>
      <c r="BO69" s="25">
        <v>0</v>
      </c>
      <c r="BP69" s="25">
        <v>0</v>
      </c>
      <c r="BQ69" s="48">
        <v>0</v>
      </c>
      <c r="BR69" s="11">
        <f t="shared" si="223"/>
        <v>0</v>
      </c>
      <c r="BS69" s="386"/>
      <c r="BT69" s="25">
        <v>0</v>
      </c>
      <c r="BU69" s="25">
        <v>0</v>
      </c>
      <c r="BV69" s="25">
        <v>0</v>
      </c>
      <c r="BW69" s="48">
        <v>0</v>
      </c>
      <c r="BX69" s="11">
        <f t="shared" si="224"/>
        <v>0</v>
      </c>
      <c r="BY69" s="386"/>
      <c r="BZ69" s="25">
        <v>0</v>
      </c>
      <c r="CA69" s="25">
        <v>0</v>
      </c>
      <c r="CB69" s="25">
        <v>0</v>
      </c>
      <c r="CC69" s="48">
        <v>0</v>
      </c>
      <c r="CD69" s="11">
        <f t="shared" si="225"/>
        <v>0</v>
      </c>
      <c r="CE69" s="386"/>
      <c r="CF69" s="25">
        <v>0</v>
      </c>
      <c r="CG69" s="25">
        <v>0</v>
      </c>
      <c r="CH69" s="25">
        <v>0</v>
      </c>
      <c r="CI69" s="48">
        <v>0</v>
      </c>
      <c r="CJ69" s="11">
        <f t="shared" si="226"/>
        <v>0</v>
      </c>
      <c r="CK69" s="386"/>
      <c r="CL69" s="25">
        <v>0</v>
      </c>
      <c r="CM69" s="25">
        <v>0</v>
      </c>
      <c r="CN69" s="25">
        <v>0</v>
      </c>
      <c r="CO69" s="48">
        <v>0</v>
      </c>
      <c r="CP69" s="11">
        <f t="shared" si="227"/>
        <v>0</v>
      </c>
      <c r="CQ69" s="386"/>
      <c r="CR69" s="25">
        <v>0</v>
      </c>
      <c r="CS69" s="25">
        <v>0</v>
      </c>
      <c r="CT69" s="25">
        <v>0</v>
      </c>
      <c r="CU69" s="48">
        <v>0</v>
      </c>
      <c r="CV69" s="11">
        <f t="shared" si="228"/>
        <v>0</v>
      </c>
      <c r="CW69" s="386"/>
      <c r="CX69" s="25">
        <v>0</v>
      </c>
      <c r="CY69" s="25">
        <v>0</v>
      </c>
      <c r="CZ69" s="25">
        <v>0</v>
      </c>
      <c r="DA69" s="48">
        <v>0</v>
      </c>
      <c r="DB69" s="11">
        <f t="shared" si="229"/>
        <v>0</v>
      </c>
      <c r="DC69" s="386"/>
      <c r="DD69" s="25">
        <v>0</v>
      </c>
      <c r="DE69" s="25">
        <v>0</v>
      </c>
      <c r="DF69" s="25">
        <v>0</v>
      </c>
      <c r="DG69" s="48">
        <v>0</v>
      </c>
      <c r="DH69" s="11">
        <f t="shared" si="230"/>
        <v>0</v>
      </c>
      <c r="DI69" s="386"/>
      <c r="DJ69" s="25">
        <v>0</v>
      </c>
      <c r="DK69" s="25">
        <v>0</v>
      </c>
      <c r="DL69" s="25">
        <v>0</v>
      </c>
      <c r="DM69" s="48">
        <v>0</v>
      </c>
      <c r="DN69" s="11">
        <f t="shared" si="231"/>
        <v>0</v>
      </c>
      <c r="DO69" s="386"/>
      <c r="DP69" s="25">
        <v>0</v>
      </c>
      <c r="DQ69" s="25">
        <v>0</v>
      </c>
      <c r="DR69" s="25">
        <v>0</v>
      </c>
      <c r="DS69" s="48">
        <v>0</v>
      </c>
      <c r="DT69" s="11">
        <f t="shared" si="232"/>
        <v>0</v>
      </c>
    </row>
    <row r="70" spans="1:124" s="6" customFormat="1" x14ac:dyDescent="0.2">
      <c r="B70" s="6">
        <v>25</v>
      </c>
      <c r="C70" s="6" t="s">
        <v>210</v>
      </c>
      <c r="D70" s="38"/>
      <c r="E70" s="386"/>
      <c r="F70" s="25">
        <v>0</v>
      </c>
      <c r="G70" s="25">
        <v>0</v>
      </c>
      <c r="H70" s="25">
        <v>0</v>
      </c>
      <c r="I70" s="48">
        <v>0</v>
      </c>
      <c r="J70" s="11">
        <f t="shared" si="213"/>
        <v>0</v>
      </c>
      <c r="K70" s="386"/>
      <c r="L70" s="25">
        <v>0</v>
      </c>
      <c r="M70" s="25">
        <v>0</v>
      </c>
      <c r="N70" s="25">
        <v>0</v>
      </c>
      <c r="O70" s="48">
        <v>0</v>
      </c>
      <c r="P70" s="11">
        <f t="shared" si="214"/>
        <v>0</v>
      </c>
      <c r="Q70" s="386"/>
      <c r="R70" s="25">
        <v>0</v>
      </c>
      <c r="S70" s="25">
        <v>0</v>
      </c>
      <c r="T70" s="25">
        <v>0</v>
      </c>
      <c r="U70" s="48">
        <v>0</v>
      </c>
      <c r="V70" s="11">
        <f t="shared" si="215"/>
        <v>0</v>
      </c>
      <c r="W70" s="386"/>
      <c r="X70" s="25">
        <v>0</v>
      </c>
      <c r="Y70" s="25">
        <v>0</v>
      </c>
      <c r="Z70" s="25">
        <v>0</v>
      </c>
      <c r="AA70" s="48">
        <v>0</v>
      </c>
      <c r="AB70" s="11">
        <f t="shared" si="216"/>
        <v>0</v>
      </c>
      <c r="AC70" s="386"/>
      <c r="AD70" s="25">
        <v>0</v>
      </c>
      <c r="AE70" s="25">
        <v>0</v>
      </c>
      <c r="AF70" s="25">
        <v>0</v>
      </c>
      <c r="AG70" s="48">
        <v>0</v>
      </c>
      <c r="AH70" s="11">
        <f t="shared" si="217"/>
        <v>0</v>
      </c>
      <c r="AI70" s="386"/>
      <c r="AJ70" s="25">
        <v>0</v>
      </c>
      <c r="AK70" s="25">
        <v>0</v>
      </c>
      <c r="AL70" s="25">
        <v>0</v>
      </c>
      <c r="AM70" s="48">
        <v>0</v>
      </c>
      <c r="AN70" s="11">
        <f t="shared" si="218"/>
        <v>0</v>
      </c>
      <c r="AO70" s="386"/>
      <c r="AP70" s="25">
        <v>0</v>
      </c>
      <c r="AQ70" s="25">
        <v>0</v>
      </c>
      <c r="AR70" s="25">
        <v>0</v>
      </c>
      <c r="AS70" s="48">
        <v>0</v>
      </c>
      <c r="AT70" s="11">
        <f t="shared" si="219"/>
        <v>0</v>
      </c>
      <c r="AU70" s="386"/>
      <c r="AV70" s="25">
        <v>0</v>
      </c>
      <c r="AW70" s="25">
        <v>0</v>
      </c>
      <c r="AX70" s="25">
        <v>0</v>
      </c>
      <c r="AY70" s="48">
        <v>0</v>
      </c>
      <c r="AZ70" s="11">
        <f t="shared" si="220"/>
        <v>0</v>
      </c>
      <c r="BA70" s="386"/>
      <c r="BB70" s="25">
        <v>0</v>
      </c>
      <c r="BC70" s="25">
        <v>0</v>
      </c>
      <c r="BD70" s="25">
        <v>0</v>
      </c>
      <c r="BE70" s="48">
        <v>0</v>
      </c>
      <c r="BF70" s="11">
        <f t="shared" si="221"/>
        <v>0</v>
      </c>
      <c r="BG70" s="386"/>
      <c r="BH70" s="25">
        <v>0</v>
      </c>
      <c r="BI70" s="25">
        <v>0</v>
      </c>
      <c r="BJ70" s="25">
        <v>0</v>
      </c>
      <c r="BK70" s="48">
        <v>0</v>
      </c>
      <c r="BL70" s="11">
        <f t="shared" si="222"/>
        <v>0</v>
      </c>
      <c r="BM70" s="386"/>
      <c r="BN70" s="25">
        <v>0</v>
      </c>
      <c r="BO70" s="25">
        <v>0</v>
      </c>
      <c r="BP70" s="25">
        <v>0</v>
      </c>
      <c r="BQ70" s="48">
        <v>0</v>
      </c>
      <c r="BR70" s="11">
        <f t="shared" si="223"/>
        <v>0</v>
      </c>
      <c r="BS70" s="386"/>
      <c r="BT70" s="25">
        <v>0</v>
      </c>
      <c r="BU70" s="25">
        <v>0</v>
      </c>
      <c r="BV70" s="25">
        <v>0</v>
      </c>
      <c r="BW70" s="48">
        <v>0</v>
      </c>
      <c r="BX70" s="11">
        <f t="shared" si="224"/>
        <v>0</v>
      </c>
      <c r="BY70" s="386"/>
      <c r="BZ70" s="25">
        <v>0</v>
      </c>
      <c r="CA70" s="25">
        <v>0</v>
      </c>
      <c r="CB70" s="25">
        <v>0</v>
      </c>
      <c r="CC70" s="48">
        <v>0</v>
      </c>
      <c r="CD70" s="11">
        <f t="shared" si="225"/>
        <v>0</v>
      </c>
      <c r="CE70" s="386"/>
      <c r="CF70" s="25">
        <v>0</v>
      </c>
      <c r="CG70" s="25">
        <v>0</v>
      </c>
      <c r="CH70" s="25">
        <v>0</v>
      </c>
      <c r="CI70" s="48">
        <v>0</v>
      </c>
      <c r="CJ70" s="11">
        <f t="shared" si="226"/>
        <v>0</v>
      </c>
      <c r="CK70" s="386"/>
      <c r="CL70" s="25">
        <v>0</v>
      </c>
      <c r="CM70" s="25">
        <v>0</v>
      </c>
      <c r="CN70" s="25">
        <v>0</v>
      </c>
      <c r="CO70" s="48">
        <v>0</v>
      </c>
      <c r="CP70" s="11">
        <f t="shared" si="227"/>
        <v>0</v>
      </c>
      <c r="CQ70" s="386"/>
      <c r="CR70" s="25">
        <v>0</v>
      </c>
      <c r="CS70" s="25">
        <v>0</v>
      </c>
      <c r="CT70" s="25">
        <v>0</v>
      </c>
      <c r="CU70" s="48">
        <v>0</v>
      </c>
      <c r="CV70" s="11">
        <f t="shared" si="228"/>
        <v>0</v>
      </c>
      <c r="CW70" s="386"/>
      <c r="CX70" s="25">
        <v>0</v>
      </c>
      <c r="CY70" s="25">
        <v>0</v>
      </c>
      <c r="CZ70" s="25">
        <v>0</v>
      </c>
      <c r="DA70" s="48">
        <v>0</v>
      </c>
      <c r="DB70" s="11">
        <f t="shared" si="229"/>
        <v>0</v>
      </c>
      <c r="DC70" s="386"/>
      <c r="DD70" s="25">
        <v>0</v>
      </c>
      <c r="DE70" s="25">
        <v>0</v>
      </c>
      <c r="DF70" s="25">
        <v>0</v>
      </c>
      <c r="DG70" s="48">
        <v>0</v>
      </c>
      <c r="DH70" s="11">
        <f t="shared" si="230"/>
        <v>0</v>
      </c>
      <c r="DI70" s="386"/>
      <c r="DJ70" s="25">
        <v>0</v>
      </c>
      <c r="DK70" s="25">
        <v>0</v>
      </c>
      <c r="DL70" s="25">
        <v>0</v>
      </c>
      <c r="DM70" s="48">
        <v>0</v>
      </c>
      <c r="DN70" s="11">
        <f t="shared" si="231"/>
        <v>0</v>
      </c>
      <c r="DO70" s="386"/>
      <c r="DP70" s="25">
        <v>0</v>
      </c>
      <c r="DQ70" s="25">
        <v>0</v>
      </c>
      <c r="DR70" s="25">
        <v>0</v>
      </c>
      <c r="DS70" s="48">
        <v>0</v>
      </c>
      <c r="DT70" s="11">
        <f t="shared" si="232"/>
        <v>0</v>
      </c>
    </row>
    <row r="71" spans="1:124" s="6" customFormat="1" x14ac:dyDescent="0.2">
      <c r="B71" s="6">
        <v>26</v>
      </c>
      <c r="C71" s="6" t="s">
        <v>211</v>
      </c>
      <c r="D71" s="36"/>
      <c r="E71" s="386"/>
      <c r="F71" s="25">
        <v>0</v>
      </c>
      <c r="G71" s="25">
        <v>0</v>
      </c>
      <c r="H71" s="25">
        <v>0</v>
      </c>
      <c r="I71" s="48">
        <v>0</v>
      </c>
      <c r="J71" s="11">
        <f t="shared" si="213"/>
        <v>0</v>
      </c>
      <c r="K71" s="386"/>
      <c r="L71" s="25">
        <v>0</v>
      </c>
      <c r="M71" s="25">
        <v>0</v>
      </c>
      <c r="N71" s="25">
        <v>0</v>
      </c>
      <c r="O71" s="48">
        <v>0</v>
      </c>
      <c r="P71" s="11">
        <f t="shared" si="214"/>
        <v>0</v>
      </c>
      <c r="Q71" s="386"/>
      <c r="R71" s="25">
        <v>0</v>
      </c>
      <c r="S71" s="25">
        <v>0</v>
      </c>
      <c r="T71" s="25">
        <v>0</v>
      </c>
      <c r="U71" s="48">
        <v>0</v>
      </c>
      <c r="V71" s="11">
        <f t="shared" si="215"/>
        <v>0</v>
      </c>
      <c r="W71" s="386"/>
      <c r="X71" s="25">
        <v>0</v>
      </c>
      <c r="Y71" s="25">
        <v>0</v>
      </c>
      <c r="Z71" s="25">
        <v>0</v>
      </c>
      <c r="AA71" s="48">
        <v>0</v>
      </c>
      <c r="AB71" s="11">
        <f t="shared" si="216"/>
        <v>0</v>
      </c>
      <c r="AC71" s="386"/>
      <c r="AD71" s="25">
        <v>0</v>
      </c>
      <c r="AE71" s="25">
        <v>0</v>
      </c>
      <c r="AF71" s="25">
        <v>0</v>
      </c>
      <c r="AG71" s="48">
        <v>0</v>
      </c>
      <c r="AH71" s="11">
        <f t="shared" si="217"/>
        <v>0</v>
      </c>
      <c r="AI71" s="386"/>
      <c r="AJ71" s="25">
        <v>0</v>
      </c>
      <c r="AK71" s="25">
        <v>0</v>
      </c>
      <c r="AL71" s="25">
        <v>0</v>
      </c>
      <c r="AM71" s="48">
        <v>0</v>
      </c>
      <c r="AN71" s="11">
        <f t="shared" si="218"/>
        <v>0</v>
      </c>
      <c r="AO71" s="386"/>
      <c r="AP71" s="25">
        <v>0</v>
      </c>
      <c r="AQ71" s="25">
        <v>0</v>
      </c>
      <c r="AR71" s="25">
        <v>0</v>
      </c>
      <c r="AS71" s="48">
        <v>0</v>
      </c>
      <c r="AT71" s="11">
        <f t="shared" si="219"/>
        <v>0</v>
      </c>
      <c r="AU71" s="386"/>
      <c r="AV71" s="25">
        <v>0</v>
      </c>
      <c r="AW71" s="25">
        <v>0</v>
      </c>
      <c r="AX71" s="25">
        <v>0</v>
      </c>
      <c r="AY71" s="48">
        <v>0</v>
      </c>
      <c r="AZ71" s="11">
        <f t="shared" si="220"/>
        <v>0</v>
      </c>
      <c r="BA71" s="386"/>
      <c r="BB71" s="25">
        <v>0</v>
      </c>
      <c r="BC71" s="25">
        <v>0</v>
      </c>
      <c r="BD71" s="25">
        <v>0</v>
      </c>
      <c r="BE71" s="48">
        <v>0</v>
      </c>
      <c r="BF71" s="11">
        <f t="shared" si="221"/>
        <v>0</v>
      </c>
      <c r="BG71" s="386"/>
      <c r="BH71" s="25">
        <v>0</v>
      </c>
      <c r="BI71" s="25">
        <v>0</v>
      </c>
      <c r="BJ71" s="25">
        <v>0</v>
      </c>
      <c r="BK71" s="48">
        <v>0</v>
      </c>
      <c r="BL71" s="11">
        <f t="shared" si="222"/>
        <v>0</v>
      </c>
      <c r="BM71" s="386"/>
      <c r="BN71" s="25">
        <v>0</v>
      </c>
      <c r="BO71" s="25">
        <v>0</v>
      </c>
      <c r="BP71" s="25">
        <v>0</v>
      </c>
      <c r="BQ71" s="48">
        <v>0</v>
      </c>
      <c r="BR71" s="11">
        <f t="shared" si="223"/>
        <v>0</v>
      </c>
      <c r="BS71" s="386"/>
      <c r="BT71" s="25">
        <v>0</v>
      </c>
      <c r="BU71" s="25">
        <v>0</v>
      </c>
      <c r="BV71" s="25">
        <v>0</v>
      </c>
      <c r="BW71" s="48">
        <v>0</v>
      </c>
      <c r="BX71" s="11">
        <f t="shared" si="224"/>
        <v>0</v>
      </c>
      <c r="BY71" s="386"/>
      <c r="BZ71" s="25">
        <v>0</v>
      </c>
      <c r="CA71" s="25">
        <v>0</v>
      </c>
      <c r="CB71" s="25">
        <v>0</v>
      </c>
      <c r="CC71" s="48">
        <v>0</v>
      </c>
      <c r="CD71" s="11">
        <f t="shared" si="225"/>
        <v>0</v>
      </c>
      <c r="CE71" s="386"/>
      <c r="CF71" s="25">
        <v>0</v>
      </c>
      <c r="CG71" s="25">
        <v>0</v>
      </c>
      <c r="CH71" s="25">
        <v>0</v>
      </c>
      <c r="CI71" s="48">
        <v>0</v>
      </c>
      <c r="CJ71" s="11">
        <f t="shared" si="226"/>
        <v>0</v>
      </c>
      <c r="CK71" s="386"/>
      <c r="CL71" s="25">
        <v>0</v>
      </c>
      <c r="CM71" s="25">
        <v>0</v>
      </c>
      <c r="CN71" s="25">
        <v>0</v>
      </c>
      <c r="CO71" s="48">
        <v>0</v>
      </c>
      <c r="CP71" s="11">
        <f t="shared" si="227"/>
        <v>0</v>
      </c>
      <c r="CQ71" s="386"/>
      <c r="CR71" s="25">
        <v>0</v>
      </c>
      <c r="CS71" s="25">
        <v>0</v>
      </c>
      <c r="CT71" s="25">
        <v>0</v>
      </c>
      <c r="CU71" s="48">
        <v>0</v>
      </c>
      <c r="CV71" s="11">
        <f t="shared" si="228"/>
        <v>0</v>
      </c>
      <c r="CW71" s="386"/>
      <c r="CX71" s="25">
        <v>0</v>
      </c>
      <c r="CY71" s="25">
        <v>0</v>
      </c>
      <c r="CZ71" s="25">
        <v>0</v>
      </c>
      <c r="DA71" s="48">
        <v>0</v>
      </c>
      <c r="DB71" s="11">
        <f t="shared" si="229"/>
        <v>0</v>
      </c>
      <c r="DC71" s="386"/>
      <c r="DD71" s="25">
        <v>0</v>
      </c>
      <c r="DE71" s="25">
        <v>0</v>
      </c>
      <c r="DF71" s="25">
        <v>0</v>
      </c>
      <c r="DG71" s="48">
        <v>0</v>
      </c>
      <c r="DH71" s="11">
        <f t="shared" si="230"/>
        <v>0</v>
      </c>
      <c r="DI71" s="386"/>
      <c r="DJ71" s="25">
        <v>0</v>
      </c>
      <c r="DK71" s="25">
        <v>0</v>
      </c>
      <c r="DL71" s="25">
        <v>0</v>
      </c>
      <c r="DM71" s="48">
        <v>0</v>
      </c>
      <c r="DN71" s="11">
        <f t="shared" si="231"/>
        <v>0</v>
      </c>
      <c r="DO71" s="386"/>
      <c r="DP71" s="25">
        <v>0</v>
      </c>
      <c r="DQ71" s="25">
        <v>0</v>
      </c>
      <c r="DR71" s="25">
        <v>0</v>
      </c>
      <c r="DS71" s="48">
        <v>0</v>
      </c>
      <c r="DT71" s="11">
        <f t="shared" si="232"/>
        <v>0</v>
      </c>
    </row>
    <row r="72" spans="1:124" s="6" customFormat="1" x14ac:dyDescent="0.2">
      <c r="A72" s="241"/>
      <c r="B72" s="147">
        <v>30</v>
      </c>
      <c r="C72" s="241" t="s">
        <v>212</v>
      </c>
      <c r="D72" s="370"/>
      <c r="E72" s="366"/>
      <c r="F72" s="387"/>
      <c r="G72" s="387"/>
      <c r="H72" s="387"/>
      <c r="I72" s="388"/>
      <c r="J72" s="385">
        <f>SUM(J73:J77)</f>
        <v>0</v>
      </c>
      <c r="K72" s="366"/>
      <c r="L72" s="387"/>
      <c r="M72" s="387"/>
      <c r="N72" s="387"/>
      <c r="O72" s="388"/>
      <c r="P72" s="385">
        <f>SUM(P73:P77)</f>
        <v>-149883512.89082581</v>
      </c>
      <c r="Q72" s="366"/>
      <c r="R72" s="387"/>
      <c r="S72" s="387"/>
      <c r="T72" s="387"/>
      <c r="U72" s="388"/>
      <c r="V72" s="385">
        <f>SUM(V73:V77)</f>
        <v>-149883512.89082581</v>
      </c>
      <c r="W72" s="366"/>
      <c r="X72" s="387"/>
      <c r="Y72" s="387"/>
      <c r="Z72" s="387"/>
      <c r="AA72" s="388"/>
      <c r="AB72" s="385">
        <f>SUM(AB73:AB77)</f>
        <v>-149883512.89082581</v>
      </c>
      <c r="AC72" s="366"/>
      <c r="AD72" s="387"/>
      <c r="AE72" s="387"/>
      <c r="AF72" s="387"/>
      <c r="AG72" s="388"/>
      <c r="AH72" s="385">
        <f>SUM(AH73:AH77)</f>
        <v>-149883512.89082581</v>
      </c>
      <c r="AI72" s="366"/>
      <c r="AJ72" s="387"/>
      <c r="AK72" s="387"/>
      <c r="AL72" s="387"/>
      <c r="AM72" s="388"/>
      <c r="AN72" s="385">
        <f>SUM(AN73:AN77)</f>
        <v>-149883512.89082581</v>
      </c>
      <c r="AO72" s="366"/>
      <c r="AP72" s="387"/>
      <c r="AQ72" s="387"/>
      <c r="AR72" s="387"/>
      <c r="AS72" s="388"/>
      <c r="AT72" s="385">
        <f>SUM(AT73:AT77)</f>
        <v>-149883512.89082581</v>
      </c>
      <c r="AU72" s="366"/>
      <c r="AV72" s="387"/>
      <c r="AW72" s="387"/>
      <c r="AX72" s="387"/>
      <c r="AY72" s="388"/>
      <c r="AZ72" s="385">
        <f>SUM(AZ73:AZ77)</f>
        <v>-149883512.89082581</v>
      </c>
      <c r="BA72" s="366"/>
      <c r="BB72" s="387"/>
      <c r="BC72" s="387"/>
      <c r="BD72" s="387"/>
      <c r="BE72" s="388"/>
      <c r="BF72" s="385">
        <f>SUM(BF73:BF77)</f>
        <v>-149883512.89082581</v>
      </c>
      <c r="BG72" s="366"/>
      <c r="BH72" s="387"/>
      <c r="BI72" s="387"/>
      <c r="BJ72" s="387"/>
      <c r="BK72" s="388"/>
      <c r="BL72" s="385">
        <f>SUM(BL73:BL77)</f>
        <v>-149883512.89082581</v>
      </c>
      <c r="BM72" s="366"/>
      <c r="BN72" s="387"/>
      <c r="BO72" s="387"/>
      <c r="BP72" s="387"/>
      <c r="BQ72" s="388"/>
      <c r="BR72" s="385">
        <f>SUM(BR73:BR77)</f>
        <v>-149883512.89082581</v>
      </c>
      <c r="BS72" s="366"/>
      <c r="BT72" s="387"/>
      <c r="BU72" s="387"/>
      <c r="BV72" s="387"/>
      <c r="BW72" s="388"/>
      <c r="BX72" s="385">
        <f>SUM(BX73:BX77)</f>
        <v>-149883512.89082581</v>
      </c>
      <c r="BY72" s="366"/>
      <c r="BZ72" s="387"/>
      <c r="CA72" s="387"/>
      <c r="CB72" s="387"/>
      <c r="CC72" s="388"/>
      <c r="CD72" s="385">
        <f>SUM(CD73:CD77)</f>
        <v>-149883512.89082581</v>
      </c>
      <c r="CE72" s="366"/>
      <c r="CF72" s="387"/>
      <c r="CG72" s="387"/>
      <c r="CH72" s="387"/>
      <c r="CI72" s="388"/>
      <c r="CJ72" s="385">
        <f>SUM(CJ73:CJ77)</f>
        <v>-149883512.89082581</v>
      </c>
      <c r="CK72" s="366"/>
      <c r="CL72" s="387"/>
      <c r="CM72" s="387"/>
      <c r="CN72" s="387"/>
      <c r="CO72" s="388"/>
      <c r="CP72" s="385">
        <f>SUM(CP73:CP77)</f>
        <v>-149883512.89082581</v>
      </c>
      <c r="CQ72" s="366"/>
      <c r="CR72" s="387"/>
      <c r="CS72" s="387"/>
      <c r="CT72" s="387"/>
      <c r="CU72" s="388"/>
      <c r="CV72" s="385">
        <f>SUM(CV73:CV77)</f>
        <v>-149883512.89082581</v>
      </c>
      <c r="CW72" s="366"/>
      <c r="CX72" s="387"/>
      <c r="CY72" s="387"/>
      <c r="CZ72" s="387"/>
      <c r="DA72" s="388"/>
      <c r="DB72" s="385">
        <f>SUM(DB73:DB77)</f>
        <v>-149883512.89082581</v>
      </c>
      <c r="DC72" s="366"/>
      <c r="DD72" s="387"/>
      <c r="DE72" s="387"/>
      <c r="DF72" s="387"/>
      <c r="DG72" s="388"/>
      <c r="DH72" s="385">
        <f>SUM(DH73:DH77)</f>
        <v>-149883512.89082581</v>
      </c>
      <c r="DI72" s="366"/>
      <c r="DJ72" s="387"/>
      <c r="DK72" s="387"/>
      <c r="DL72" s="387"/>
      <c r="DM72" s="388"/>
      <c r="DN72" s="385">
        <f>SUM(DN73:DN77)</f>
        <v>-149883512.89082581</v>
      </c>
      <c r="DO72" s="366"/>
      <c r="DP72" s="387"/>
      <c r="DQ72" s="387"/>
      <c r="DR72" s="387"/>
      <c r="DS72" s="388"/>
      <c r="DT72" s="385">
        <f>SUM(DT73:DT77)</f>
        <v>-149883512.89082581</v>
      </c>
    </row>
    <row r="73" spans="1:124" s="6" customFormat="1" x14ac:dyDescent="0.2">
      <c r="B73" s="6">
        <v>31</v>
      </c>
      <c r="C73" s="6" t="s">
        <v>213</v>
      </c>
      <c r="D73" s="13"/>
      <c r="E73" s="13"/>
      <c r="F73" s="24"/>
      <c r="G73" s="24"/>
      <c r="H73" s="24"/>
      <c r="I73" s="48"/>
      <c r="J73" s="11">
        <f>IF(J63=0,0,G64*'HTGR Relationships'!$D$36*I64/J63/'HTGR Relationships'!$D$31/'HTGR Relationships'!$D$32+H64*'HTGR Relationships'!$D$34)</f>
        <v>0</v>
      </c>
      <c r="K73" s="13"/>
      <c r="L73" s="24"/>
      <c r="M73" s="24"/>
      <c r="N73" s="24"/>
      <c r="O73" s="48"/>
      <c r="P73" s="11">
        <f>IF(P63=0,0,M64*'HTGR Relationships'!$D$36*O64/P63/'HTGR Relationships'!$D$31/'HTGR Relationships'!$D$32+N64*'HTGR Relationships'!$D$34)</f>
        <v>-157055337.15430531</v>
      </c>
      <c r="Q73" s="13"/>
      <c r="R73" s="24"/>
      <c r="S73" s="24"/>
      <c r="T73" s="24"/>
      <c r="U73" s="48"/>
      <c r="V73" s="11">
        <f>IF(V63=0,0,S64*'HTGR Relationships'!$D$36*U64/V63/'HTGR Relationships'!$D$31/'HTGR Relationships'!$D$32+T64*'HTGR Relationships'!$D$34)</f>
        <v>-157055337.15430531</v>
      </c>
      <c r="W73" s="13"/>
      <c r="X73" s="24"/>
      <c r="Y73" s="24"/>
      <c r="Z73" s="24"/>
      <c r="AA73" s="48"/>
      <c r="AB73" s="11">
        <f>IF(AB63=0,0,Y64*'HTGR Relationships'!$D$36*AA64/AB63/'HTGR Relationships'!$D$31/'HTGR Relationships'!$D$32+Z64*'HTGR Relationships'!$D$34)</f>
        <v>-157055337.15430531</v>
      </c>
      <c r="AC73" s="13"/>
      <c r="AD73" s="24"/>
      <c r="AE73" s="24"/>
      <c r="AF73" s="24"/>
      <c r="AG73" s="48"/>
      <c r="AH73" s="11">
        <f>IF(AH63=0,0,AE64*'HTGR Relationships'!$D$36*AG64/AH63/'HTGR Relationships'!$D$31/'HTGR Relationships'!$D$32+AF64*'HTGR Relationships'!$D$34)</f>
        <v>-157055337.15430531</v>
      </c>
      <c r="AI73" s="13"/>
      <c r="AJ73" s="24"/>
      <c r="AK73" s="24"/>
      <c r="AL73" s="24"/>
      <c r="AM73" s="48"/>
      <c r="AN73" s="11">
        <f>IF(AN63=0,0,AK64*'HTGR Relationships'!$D$36*AM64/AN63/'HTGR Relationships'!$D$31/'HTGR Relationships'!$D$32+AL64*'HTGR Relationships'!$D$34)</f>
        <v>-157055337.15430531</v>
      </c>
      <c r="AO73" s="13"/>
      <c r="AP73" s="24"/>
      <c r="AQ73" s="24"/>
      <c r="AR73" s="24"/>
      <c r="AS73" s="48"/>
      <c r="AT73" s="11">
        <f>IF(AT63=0,0,AQ64*'HTGR Relationships'!$D$36*AS64/AT63/'HTGR Relationships'!$D$31/'HTGR Relationships'!$D$32+AR64*'HTGR Relationships'!$D$34)</f>
        <v>-157055337.15430531</v>
      </c>
      <c r="AU73" s="13"/>
      <c r="AV73" s="24"/>
      <c r="AW73" s="24"/>
      <c r="AX73" s="24"/>
      <c r="AY73" s="48"/>
      <c r="AZ73" s="11">
        <f>IF(AZ63=0,0,AW64*'HTGR Relationships'!$D$36*AY64/AZ63/'HTGR Relationships'!$D$31/'HTGR Relationships'!$D$32+AX64*'HTGR Relationships'!$D$34)</f>
        <v>-157055337.15430531</v>
      </c>
      <c r="BA73" s="13"/>
      <c r="BB73" s="24"/>
      <c r="BC73" s="24"/>
      <c r="BD73" s="24"/>
      <c r="BE73" s="48"/>
      <c r="BF73" s="11">
        <f>IF(BF63=0,0,BC64*'HTGR Relationships'!$D$36*BE64/BF63/'HTGR Relationships'!$D$31/'HTGR Relationships'!$D$32+BD64*'HTGR Relationships'!$D$34)</f>
        <v>-157055337.15430531</v>
      </c>
      <c r="BG73" s="13"/>
      <c r="BH73" s="24"/>
      <c r="BI73" s="24"/>
      <c r="BJ73" s="24"/>
      <c r="BK73" s="48"/>
      <c r="BL73" s="11">
        <f>IF(BL63=0,0,BI64*'HTGR Relationships'!$D$36*BK64/BL63/'HTGR Relationships'!$D$31/'HTGR Relationships'!$D$32+BJ64*'HTGR Relationships'!$D$34)</f>
        <v>-157055337.15430531</v>
      </c>
      <c r="BM73" s="13"/>
      <c r="BN73" s="24"/>
      <c r="BO73" s="24"/>
      <c r="BP73" s="24"/>
      <c r="BQ73" s="48"/>
      <c r="BR73" s="11">
        <f>IF(BR63=0,0,BO64*'HTGR Relationships'!$D$36*BQ64/BR63/'HTGR Relationships'!$D$31/'HTGR Relationships'!$D$32+BP64*'HTGR Relationships'!$D$34)</f>
        <v>-157055337.15430531</v>
      </c>
      <c r="BS73" s="13"/>
      <c r="BT73" s="24"/>
      <c r="BU73" s="24"/>
      <c r="BV73" s="24"/>
      <c r="BW73" s="48"/>
      <c r="BX73" s="11">
        <f>IF(BX63=0,0,BU64*'HTGR Relationships'!$D$36*BW64/BX63/'HTGR Relationships'!$D$31/'HTGR Relationships'!$D$32+BV64*'HTGR Relationships'!$D$34)</f>
        <v>-157055337.15430531</v>
      </c>
      <c r="BY73" s="13"/>
      <c r="BZ73" s="24"/>
      <c r="CA73" s="24"/>
      <c r="CB73" s="24"/>
      <c r="CC73" s="48"/>
      <c r="CD73" s="11">
        <f>IF(CD63=0,0,CA64*'HTGR Relationships'!$D$36*CC64/CD63/'HTGR Relationships'!$D$31/'HTGR Relationships'!$D$32+CB64*'HTGR Relationships'!$D$34)</f>
        <v>-157055337.15430531</v>
      </c>
      <c r="CE73" s="13"/>
      <c r="CF73" s="24"/>
      <c r="CG73" s="24"/>
      <c r="CH73" s="24"/>
      <c r="CI73" s="48"/>
      <c r="CJ73" s="11">
        <f>IF(CJ63=0,0,CG64*'HTGR Relationships'!$D$36*CI64/CJ63/'HTGR Relationships'!$D$31/'HTGR Relationships'!$D$32+CH64*'HTGR Relationships'!$D$34)</f>
        <v>-157055337.15430531</v>
      </c>
      <c r="CK73" s="13"/>
      <c r="CL73" s="24"/>
      <c r="CM73" s="24"/>
      <c r="CN73" s="24"/>
      <c r="CO73" s="48"/>
      <c r="CP73" s="11">
        <f>IF(CP63=0,0,CM64*'HTGR Relationships'!$D$36*CO64/CP63/'HTGR Relationships'!$D$31/'HTGR Relationships'!$D$32+CN64*'HTGR Relationships'!$D$34)</f>
        <v>-157055337.15430531</v>
      </c>
      <c r="CQ73" s="13"/>
      <c r="CR73" s="24"/>
      <c r="CS73" s="24"/>
      <c r="CT73" s="24"/>
      <c r="CU73" s="48"/>
      <c r="CV73" s="11">
        <f>IF(CV63=0,0,CS64*'HTGR Relationships'!$D$36*CU64/CV63/'HTGR Relationships'!$D$31/'HTGR Relationships'!$D$32+CT64*'HTGR Relationships'!$D$34)</f>
        <v>-157055337.15430531</v>
      </c>
      <c r="CW73" s="13"/>
      <c r="CX73" s="24"/>
      <c r="CY73" s="24"/>
      <c r="CZ73" s="24"/>
      <c r="DA73" s="48"/>
      <c r="DB73" s="11">
        <f>IF(DB63=0,0,CY64*'HTGR Relationships'!$D$36*DA64/DB63/'HTGR Relationships'!$D$31/'HTGR Relationships'!$D$32+CZ64*'HTGR Relationships'!$D$34)</f>
        <v>-157055337.15430531</v>
      </c>
      <c r="DC73" s="13"/>
      <c r="DD73" s="24"/>
      <c r="DE73" s="24"/>
      <c r="DF73" s="24"/>
      <c r="DG73" s="48"/>
      <c r="DH73" s="11">
        <f>IF(DH63=0,0,DE64*'HTGR Relationships'!$D$36*DG64/DH63/'HTGR Relationships'!$D$31/'HTGR Relationships'!$D$32+DF64*'HTGR Relationships'!$D$34)</f>
        <v>-157055337.15430531</v>
      </c>
      <c r="DI73" s="13"/>
      <c r="DJ73" s="24"/>
      <c r="DK73" s="24"/>
      <c r="DL73" s="24"/>
      <c r="DM73" s="48"/>
      <c r="DN73" s="11">
        <f>IF(DN63=0,0,DK64*'HTGR Relationships'!$D$36*DM64/DN63/'HTGR Relationships'!$D$31/'HTGR Relationships'!$D$32+DL64*'HTGR Relationships'!$D$34)</f>
        <v>-157055337.15430531</v>
      </c>
      <c r="DO73" s="13"/>
      <c r="DP73" s="24"/>
      <c r="DQ73" s="24"/>
      <c r="DR73" s="24"/>
      <c r="DS73" s="48"/>
      <c r="DT73" s="11">
        <f>IF(DT63=0,0,DQ64*'HTGR Relationships'!$D$36*DS64/DT63/'HTGR Relationships'!$D$31/'HTGR Relationships'!$D$32+DR64*'HTGR Relationships'!$D$34)</f>
        <v>-157055337.15430531</v>
      </c>
    </row>
    <row r="74" spans="1:124" s="6" customFormat="1" x14ac:dyDescent="0.2">
      <c r="B74" s="6">
        <v>32</v>
      </c>
      <c r="C74" s="6" t="s">
        <v>214</v>
      </c>
      <c r="D74" s="13" t="s">
        <v>215</v>
      </c>
      <c r="E74" s="13"/>
      <c r="F74" s="24"/>
      <c r="G74" s="24"/>
      <c r="H74" s="24"/>
      <c r="I74" s="48"/>
      <c r="J74" s="11">
        <f>H64*'HTGR Relationships'!$D$34*'HTGR Relationships'!$D$37*J63/'HTGR Relationships'!$D$30</f>
        <v>0</v>
      </c>
      <c r="K74" s="13"/>
      <c r="L74" s="24"/>
      <c r="M74" s="24"/>
      <c r="N74" s="24"/>
      <c r="O74" s="48"/>
      <c r="P74" s="11">
        <f>N64*'HTGR Relationships'!$D$34*'HTGR Relationships'!$D$37*P63/'HTGR Relationships'!$D$30</f>
        <v>5450590.7377276812</v>
      </c>
      <c r="Q74" s="13"/>
      <c r="R74" s="24"/>
      <c r="S74" s="24"/>
      <c r="T74" s="24"/>
      <c r="U74" s="48"/>
      <c r="V74" s="11">
        <f>T64*'HTGR Relationships'!$D$34*'HTGR Relationships'!$D$37*V63/'HTGR Relationships'!$D$30</f>
        <v>5450590.7377276812</v>
      </c>
      <c r="W74" s="13"/>
      <c r="X74" s="24"/>
      <c r="Y74" s="24"/>
      <c r="Z74" s="24"/>
      <c r="AA74" s="48"/>
      <c r="AB74" s="11">
        <f>Z64*'HTGR Relationships'!$D$34*'HTGR Relationships'!$D$37*AB63/'HTGR Relationships'!$D$30</f>
        <v>5450590.7377276812</v>
      </c>
      <c r="AC74" s="13"/>
      <c r="AD74" s="24"/>
      <c r="AE74" s="24"/>
      <c r="AF74" s="24"/>
      <c r="AG74" s="48"/>
      <c r="AH74" s="11">
        <f>AF64*'HTGR Relationships'!$D$34*'HTGR Relationships'!$D$37*AH63/'HTGR Relationships'!$D$30</f>
        <v>5450590.7377276812</v>
      </c>
      <c r="AI74" s="13"/>
      <c r="AJ74" s="24"/>
      <c r="AK74" s="24"/>
      <c r="AL74" s="24"/>
      <c r="AM74" s="48"/>
      <c r="AN74" s="11">
        <f>AL64*'HTGR Relationships'!$D$34*'HTGR Relationships'!$D$37*AN63/'HTGR Relationships'!$D$30</f>
        <v>5450590.7377276812</v>
      </c>
      <c r="AO74" s="13"/>
      <c r="AP74" s="24"/>
      <c r="AQ74" s="24"/>
      <c r="AR74" s="24"/>
      <c r="AS74" s="48"/>
      <c r="AT74" s="11">
        <f>AR64*'HTGR Relationships'!$D$34*'HTGR Relationships'!$D$37*AT63/'HTGR Relationships'!$D$30</f>
        <v>5450590.7377276812</v>
      </c>
      <c r="AU74" s="13"/>
      <c r="AV74" s="24"/>
      <c r="AW74" s="24"/>
      <c r="AX74" s="24"/>
      <c r="AY74" s="48"/>
      <c r="AZ74" s="11">
        <f>AX64*'HTGR Relationships'!$D$34*'HTGR Relationships'!$D$37*AZ63/'HTGR Relationships'!$D$30</f>
        <v>5450590.7377276812</v>
      </c>
      <c r="BA74" s="13"/>
      <c r="BB74" s="24"/>
      <c r="BC74" s="24"/>
      <c r="BD74" s="24"/>
      <c r="BE74" s="48"/>
      <c r="BF74" s="11">
        <f>BD64*'HTGR Relationships'!$D$34*'HTGR Relationships'!$D$37*BF63/'HTGR Relationships'!$D$30</f>
        <v>5450590.7377276812</v>
      </c>
      <c r="BG74" s="13"/>
      <c r="BH74" s="24"/>
      <c r="BI74" s="24"/>
      <c r="BJ74" s="24"/>
      <c r="BK74" s="48"/>
      <c r="BL74" s="11">
        <f>BJ64*'HTGR Relationships'!$D$34*'HTGR Relationships'!$D$37*BL63/'HTGR Relationships'!$D$30</f>
        <v>5450590.7377276812</v>
      </c>
      <c r="BM74" s="13"/>
      <c r="BN74" s="24"/>
      <c r="BO74" s="24"/>
      <c r="BP74" s="24"/>
      <c r="BQ74" s="48"/>
      <c r="BR74" s="11">
        <f>BP64*'HTGR Relationships'!$D$34*'HTGR Relationships'!$D$37*BR63/'HTGR Relationships'!$D$30</f>
        <v>5450590.7377276812</v>
      </c>
      <c r="BS74" s="13"/>
      <c r="BT74" s="24"/>
      <c r="BU74" s="24"/>
      <c r="BV74" s="24"/>
      <c r="BW74" s="48"/>
      <c r="BX74" s="11">
        <f>BV64*'HTGR Relationships'!$D$34*'HTGR Relationships'!$D$37*BX63/'HTGR Relationships'!$D$30</f>
        <v>5450590.7377276812</v>
      </c>
      <c r="BY74" s="13"/>
      <c r="BZ74" s="24"/>
      <c r="CA74" s="24"/>
      <c r="CB74" s="24"/>
      <c r="CC74" s="48"/>
      <c r="CD74" s="11">
        <f>CB64*'HTGR Relationships'!$D$34*'HTGR Relationships'!$D$37*CD63/'HTGR Relationships'!$D$30</f>
        <v>5450590.7377276812</v>
      </c>
      <c r="CE74" s="13"/>
      <c r="CF74" s="24"/>
      <c r="CG74" s="24"/>
      <c r="CH74" s="24"/>
      <c r="CI74" s="48"/>
      <c r="CJ74" s="11">
        <f>CH64*'HTGR Relationships'!$D$34*'HTGR Relationships'!$D$37*CJ63/'HTGR Relationships'!$D$30</f>
        <v>5450590.7377276812</v>
      </c>
      <c r="CK74" s="13"/>
      <c r="CL74" s="24"/>
      <c r="CM74" s="24"/>
      <c r="CN74" s="24"/>
      <c r="CO74" s="48"/>
      <c r="CP74" s="11">
        <f>CN64*'HTGR Relationships'!$D$34*'HTGR Relationships'!$D$37*CP63/'HTGR Relationships'!$D$30</f>
        <v>5450590.7377276812</v>
      </c>
      <c r="CQ74" s="13"/>
      <c r="CR74" s="24"/>
      <c r="CS74" s="24"/>
      <c r="CT74" s="24"/>
      <c r="CU74" s="48"/>
      <c r="CV74" s="11">
        <f>CT64*'HTGR Relationships'!$D$34*'HTGR Relationships'!$D$37*CV63/'HTGR Relationships'!$D$30</f>
        <v>5450590.7377276812</v>
      </c>
      <c r="CW74" s="13"/>
      <c r="CX74" s="24"/>
      <c r="CY74" s="24"/>
      <c r="CZ74" s="24"/>
      <c r="DA74" s="48"/>
      <c r="DB74" s="11">
        <f>CZ64*'HTGR Relationships'!$D$34*'HTGR Relationships'!$D$37*DB63/'HTGR Relationships'!$D$30</f>
        <v>5450590.7377276812</v>
      </c>
      <c r="DC74" s="13"/>
      <c r="DD74" s="24"/>
      <c r="DE74" s="24"/>
      <c r="DF74" s="24"/>
      <c r="DG74" s="48"/>
      <c r="DH74" s="11">
        <f>DF64*'HTGR Relationships'!$D$34*'HTGR Relationships'!$D$37*DH63/'HTGR Relationships'!$D$30</f>
        <v>5450590.7377276812</v>
      </c>
      <c r="DI74" s="13"/>
      <c r="DJ74" s="24"/>
      <c r="DK74" s="24"/>
      <c r="DL74" s="24"/>
      <c r="DM74" s="48"/>
      <c r="DN74" s="11">
        <f>DL64*'HTGR Relationships'!$D$34*'HTGR Relationships'!$D$37*DN63/'HTGR Relationships'!$D$30</f>
        <v>5450590.7377276812</v>
      </c>
      <c r="DO74" s="13"/>
      <c r="DP74" s="24"/>
      <c r="DQ74" s="24"/>
      <c r="DR74" s="24"/>
      <c r="DS74" s="48"/>
      <c r="DT74" s="11">
        <f>DR64*'HTGR Relationships'!$D$34*'HTGR Relationships'!$D$37*DT63/'HTGR Relationships'!$D$30</f>
        <v>5450590.7377276812</v>
      </c>
    </row>
    <row r="75" spans="1:124" s="6" customFormat="1" x14ac:dyDescent="0.2">
      <c r="B75" s="6">
        <v>33</v>
      </c>
      <c r="C75" s="6" t="s">
        <v>216</v>
      </c>
      <c r="D75" s="13"/>
      <c r="E75" s="13"/>
      <c r="F75" s="24"/>
      <c r="G75" s="24"/>
      <c r="H75" s="24"/>
      <c r="I75" s="48"/>
      <c r="J75" s="11">
        <f>J74*'HTGR Relationships'!$D$38</f>
        <v>0</v>
      </c>
      <c r="K75" s="13"/>
      <c r="L75" s="24"/>
      <c r="M75" s="24"/>
      <c r="N75" s="24"/>
      <c r="O75" s="48"/>
      <c r="P75" s="11">
        <f>P74*'HTGR Relationships'!$D$38</f>
        <v>229306.67947320925</v>
      </c>
      <c r="Q75" s="13"/>
      <c r="R75" s="24"/>
      <c r="S75" s="24"/>
      <c r="T75" s="24"/>
      <c r="U75" s="48"/>
      <c r="V75" s="11">
        <f>V74*'HTGR Relationships'!$D$38</f>
        <v>229306.67947320925</v>
      </c>
      <c r="W75" s="13"/>
      <c r="X75" s="24"/>
      <c r="Y75" s="24"/>
      <c r="Z75" s="24"/>
      <c r="AA75" s="48"/>
      <c r="AB75" s="11">
        <f>AB74*'HTGR Relationships'!$D$38</f>
        <v>229306.67947320925</v>
      </c>
      <c r="AC75" s="13"/>
      <c r="AD75" s="24"/>
      <c r="AE75" s="24"/>
      <c r="AF75" s="24"/>
      <c r="AG75" s="48"/>
      <c r="AH75" s="11">
        <f>AH74*'HTGR Relationships'!$D$38</f>
        <v>229306.67947320925</v>
      </c>
      <c r="AI75" s="13"/>
      <c r="AJ75" s="24"/>
      <c r="AK75" s="24"/>
      <c r="AL75" s="24"/>
      <c r="AM75" s="48"/>
      <c r="AN75" s="11">
        <f>AN74*'HTGR Relationships'!$D$38</f>
        <v>229306.67947320925</v>
      </c>
      <c r="AO75" s="13"/>
      <c r="AP75" s="24"/>
      <c r="AQ75" s="24"/>
      <c r="AR75" s="24"/>
      <c r="AS75" s="48"/>
      <c r="AT75" s="11">
        <f>AT74*'HTGR Relationships'!$D$38</f>
        <v>229306.67947320925</v>
      </c>
      <c r="AU75" s="13"/>
      <c r="AV75" s="24"/>
      <c r="AW75" s="24"/>
      <c r="AX75" s="24"/>
      <c r="AY75" s="48"/>
      <c r="AZ75" s="11">
        <f>AZ74*'HTGR Relationships'!$D$38</f>
        <v>229306.67947320925</v>
      </c>
      <c r="BA75" s="13"/>
      <c r="BB75" s="24"/>
      <c r="BC75" s="24"/>
      <c r="BD75" s="24"/>
      <c r="BE75" s="48"/>
      <c r="BF75" s="11">
        <f>BF74*'HTGR Relationships'!$D$38</f>
        <v>229306.67947320925</v>
      </c>
      <c r="BG75" s="13"/>
      <c r="BH75" s="24"/>
      <c r="BI75" s="24"/>
      <c r="BJ75" s="24"/>
      <c r="BK75" s="48"/>
      <c r="BL75" s="11">
        <f>BL74*'HTGR Relationships'!$D$38</f>
        <v>229306.67947320925</v>
      </c>
      <c r="BM75" s="13"/>
      <c r="BN75" s="24"/>
      <c r="BO75" s="24"/>
      <c r="BP75" s="24"/>
      <c r="BQ75" s="48"/>
      <c r="BR75" s="11">
        <f>BR74*'HTGR Relationships'!$D$38</f>
        <v>229306.67947320925</v>
      </c>
      <c r="BS75" s="13"/>
      <c r="BT75" s="24"/>
      <c r="BU75" s="24"/>
      <c r="BV75" s="24"/>
      <c r="BW75" s="48"/>
      <c r="BX75" s="11">
        <f>BX74*'HTGR Relationships'!$D$38</f>
        <v>229306.67947320925</v>
      </c>
      <c r="BY75" s="13"/>
      <c r="BZ75" s="24"/>
      <c r="CA75" s="24"/>
      <c r="CB75" s="24"/>
      <c r="CC75" s="48"/>
      <c r="CD75" s="11">
        <f>CD74*'HTGR Relationships'!$D$38</f>
        <v>229306.67947320925</v>
      </c>
      <c r="CE75" s="13"/>
      <c r="CF75" s="24"/>
      <c r="CG75" s="24"/>
      <c r="CH75" s="24"/>
      <c r="CI75" s="48"/>
      <c r="CJ75" s="11">
        <f>CJ74*'HTGR Relationships'!$D$38</f>
        <v>229306.67947320925</v>
      </c>
      <c r="CK75" s="13"/>
      <c r="CL75" s="24"/>
      <c r="CM75" s="24"/>
      <c r="CN75" s="24"/>
      <c r="CO75" s="48"/>
      <c r="CP75" s="11">
        <f>CP74*'HTGR Relationships'!$D$38</f>
        <v>229306.67947320925</v>
      </c>
      <c r="CQ75" s="13"/>
      <c r="CR75" s="24"/>
      <c r="CS75" s="24"/>
      <c r="CT75" s="24"/>
      <c r="CU75" s="48"/>
      <c r="CV75" s="11">
        <f>CV74*'HTGR Relationships'!$D$38</f>
        <v>229306.67947320925</v>
      </c>
      <c r="CW75" s="13"/>
      <c r="CX75" s="24"/>
      <c r="CY75" s="24"/>
      <c r="CZ75" s="24"/>
      <c r="DA75" s="48"/>
      <c r="DB75" s="11">
        <f>DB74*'HTGR Relationships'!$D$38</f>
        <v>229306.67947320925</v>
      </c>
      <c r="DC75" s="13"/>
      <c r="DD75" s="24"/>
      <c r="DE75" s="24"/>
      <c r="DF75" s="24"/>
      <c r="DG75" s="48"/>
      <c r="DH75" s="11">
        <f>DH74*'HTGR Relationships'!$D$38</f>
        <v>229306.67947320925</v>
      </c>
      <c r="DI75" s="13"/>
      <c r="DJ75" s="24"/>
      <c r="DK75" s="24"/>
      <c r="DL75" s="24"/>
      <c r="DM75" s="48"/>
      <c r="DN75" s="11">
        <f>DN74*'HTGR Relationships'!$D$38</f>
        <v>229306.67947320925</v>
      </c>
      <c r="DO75" s="13"/>
      <c r="DP75" s="24"/>
      <c r="DQ75" s="24"/>
      <c r="DR75" s="24"/>
      <c r="DS75" s="48"/>
      <c r="DT75" s="11">
        <f>DT74*'HTGR Relationships'!$D$38</f>
        <v>229306.67947320925</v>
      </c>
    </row>
    <row r="76" spans="1:124" s="6" customFormat="1" x14ac:dyDescent="0.2">
      <c r="B76" s="6">
        <v>34</v>
      </c>
      <c r="C76" s="6" t="s">
        <v>217</v>
      </c>
      <c r="D76" s="13"/>
      <c r="E76" s="13"/>
      <c r="F76" s="24"/>
      <c r="G76" s="24"/>
      <c r="H76" s="24"/>
      <c r="I76" s="48"/>
      <c r="J76" s="11">
        <f>J74*'HTGR Relationships'!$D$39</f>
        <v>0</v>
      </c>
      <c r="K76" s="13"/>
      <c r="L76" s="24"/>
      <c r="M76" s="24"/>
      <c r="N76" s="24"/>
      <c r="O76" s="48"/>
      <c r="P76" s="11">
        <f>P74*'HTGR Relationships'!$D$39</f>
        <v>19307.87922063404</v>
      </c>
      <c r="Q76" s="13"/>
      <c r="R76" s="24"/>
      <c r="S76" s="24"/>
      <c r="T76" s="24"/>
      <c r="U76" s="48"/>
      <c r="V76" s="11">
        <f>V74*'HTGR Relationships'!$D$39</f>
        <v>19307.87922063404</v>
      </c>
      <c r="W76" s="13"/>
      <c r="X76" s="24"/>
      <c r="Y76" s="24"/>
      <c r="Z76" s="24"/>
      <c r="AA76" s="48"/>
      <c r="AB76" s="11">
        <f>AB74*'HTGR Relationships'!$D$39</f>
        <v>19307.87922063404</v>
      </c>
      <c r="AC76" s="13"/>
      <c r="AD76" s="24"/>
      <c r="AE76" s="24"/>
      <c r="AF76" s="24"/>
      <c r="AG76" s="48"/>
      <c r="AH76" s="11">
        <f>AH74*'HTGR Relationships'!$D$39</f>
        <v>19307.87922063404</v>
      </c>
      <c r="AI76" s="13"/>
      <c r="AJ76" s="24"/>
      <c r="AK76" s="24"/>
      <c r="AL76" s="24"/>
      <c r="AM76" s="48"/>
      <c r="AN76" s="11">
        <f>AN74*'HTGR Relationships'!$D$39</f>
        <v>19307.87922063404</v>
      </c>
      <c r="AO76" s="13"/>
      <c r="AP76" s="24"/>
      <c r="AQ76" s="24"/>
      <c r="AR76" s="24"/>
      <c r="AS76" s="48"/>
      <c r="AT76" s="11">
        <f>AT74*'HTGR Relationships'!$D$39</f>
        <v>19307.87922063404</v>
      </c>
      <c r="AU76" s="13"/>
      <c r="AV76" s="24"/>
      <c r="AW76" s="24"/>
      <c r="AX76" s="24"/>
      <c r="AY76" s="48"/>
      <c r="AZ76" s="11">
        <f>AZ74*'HTGR Relationships'!$D$39</f>
        <v>19307.87922063404</v>
      </c>
      <c r="BA76" s="13"/>
      <c r="BB76" s="24"/>
      <c r="BC76" s="24"/>
      <c r="BD76" s="24"/>
      <c r="BE76" s="48"/>
      <c r="BF76" s="11">
        <f>BF74*'HTGR Relationships'!$D$39</f>
        <v>19307.87922063404</v>
      </c>
      <c r="BG76" s="13"/>
      <c r="BH76" s="24"/>
      <c r="BI76" s="24"/>
      <c r="BJ76" s="24"/>
      <c r="BK76" s="48"/>
      <c r="BL76" s="11">
        <f>BL74*'HTGR Relationships'!$D$39</f>
        <v>19307.87922063404</v>
      </c>
      <c r="BM76" s="13"/>
      <c r="BN76" s="24"/>
      <c r="BO76" s="24"/>
      <c r="BP76" s="24"/>
      <c r="BQ76" s="48"/>
      <c r="BR76" s="11">
        <f>BR74*'HTGR Relationships'!$D$39</f>
        <v>19307.87922063404</v>
      </c>
      <c r="BS76" s="13"/>
      <c r="BT76" s="24"/>
      <c r="BU76" s="24"/>
      <c r="BV76" s="24"/>
      <c r="BW76" s="48"/>
      <c r="BX76" s="11">
        <f>BX74*'HTGR Relationships'!$D$39</f>
        <v>19307.87922063404</v>
      </c>
      <c r="BY76" s="13"/>
      <c r="BZ76" s="24"/>
      <c r="CA76" s="24"/>
      <c r="CB76" s="24"/>
      <c r="CC76" s="48"/>
      <c r="CD76" s="11">
        <f>CD74*'HTGR Relationships'!$D$39</f>
        <v>19307.87922063404</v>
      </c>
      <c r="CE76" s="13"/>
      <c r="CF76" s="24"/>
      <c r="CG76" s="24"/>
      <c r="CH76" s="24"/>
      <c r="CI76" s="48"/>
      <c r="CJ76" s="11">
        <f>CJ74*'HTGR Relationships'!$D$39</f>
        <v>19307.87922063404</v>
      </c>
      <c r="CK76" s="13"/>
      <c r="CL76" s="24"/>
      <c r="CM76" s="24"/>
      <c r="CN76" s="24"/>
      <c r="CO76" s="48"/>
      <c r="CP76" s="11">
        <f>CP74*'HTGR Relationships'!$D$39</f>
        <v>19307.87922063404</v>
      </c>
      <c r="CQ76" s="13"/>
      <c r="CR76" s="24"/>
      <c r="CS76" s="24"/>
      <c r="CT76" s="24"/>
      <c r="CU76" s="48"/>
      <c r="CV76" s="11">
        <f>CV74*'HTGR Relationships'!$D$39</f>
        <v>19307.87922063404</v>
      </c>
      <c r="CW76" s="13"/>
      <c r="CX76" s="24"/>
      <c r="CY76" s="24"/>
      <c r="CZ76" s="24"/>
      <c r="DA76" s="48"/>
      <c r="DB76" s="11">
        <f>DB74*'HTGR Relationships'!$D$39</f>
        <v>19307.87922063404</v>
      </c>
      <c r="DC76" s="13"/>
      <c r="DD76" s="24"/>
      <c r="DE76" s="24"/>
      <c r="DF76" s="24"/>
      <c r="DG76" s="48"/>
      <c r="DH76" s="11">
        <f>DH74*'HTGR Relationships'!$D$39</f>
        <v>19307.87922063404</v>
      </c>
      <c r="DI76" s="13"/>
      <c r="DJ76" s="24"/>
      <c r="DK76" s="24"/>
      <c r="DL76" s="24"/>
      <c r="DM76" s="48"/>
      <c r="DN76" s="11">
        <f>DN74*'HTGR Relationships'!$D$39</f>
        <v>19307.87922063404</v>
      </c>
      <c r="DO76" s="13"/>
      <c r="DP76" s="24"/>
      <c r="DQ76" s="24"/>
      <c r="DR76" s="24"/>
      <c r="DS76" s="48"/>
      <c r="DT76" s="11">
        <f>DT74*'HTGR Relationships'!$D$39</f>
        <v>19307.87922063404</v>
      </c>
    </row>
    <row r="77" spans="1:124" x14ac:dyDescent="0.2">
      <c r="A77" s="6"/>
      <c r="B77" s="6">
        <v>35</v>
      </c>
      <c r="C77" s="6" t="s">
        <v>218</v>
      </c>
      <c r="D77" s="13"/>
      <c r="E77" s="13"/>
      <c r="F77" s="24"/>
      <c r="G77" s="24"/>
      <c r="H77" s="24"/>
      <c r="I77" s="48"/>
      <c r="J77" s="11">
        <f>J74*'HTGR Relationships'!$D$40</f>
        <v>0</v>
      </c>
      <c r="K77" s="13"/>
      <c r="L77" s="24"/>
      <c r="M77" s="24"/>
      <c r="N77" s="24"/>
      <c r="O77" s="48"/>
      <c r="P77" s="11">
        <f>P74*'HTGR Relationships'!$D$40</f>
        <v>1472618.967057979</v>
      </c>
      <c r="Q77" s="13"/>
      <c r="R77" s="24"/>
      <c r="S77" s="24"/>
      <c r="T77" s="24"/>
      <c r="U77" s="48"/>
      <c r="V77" s="11">
        <f>V74*'HTGR Relationships'!$D$40</f>
        <v>1472618.967057979</v>
      </c>
      <c r="W77" s="13"/>
      <c r="X77" s="24"/>
      <c r="Y77" s="24"/>
      <c r="Z77" s="24"/>
      <c r="AA77" s="48"/>
      <c r="AB77" s="11">
        <f>AB74*'HTGR Relationships'!$D$40</f>
        <v>1472618.967057979</v>
      </c>
      <c r="AC77" s="13"/>
      <c r="AD77" s="24"/>
      <c r="AE77" s="24"/>
      <c r="AF77" s="24"/>
      <c r="AG77" s="48"/>
      <c r="AH77" s="11">
        <f>AH74*'HTGR Relationships'!$D$40</f>
        <v>1472618.967057979</v>
      </c>
      <c r="AI77" s="13"/>
      <c r="AJ77" s="24"/>
      <c r="AK77" s="24"/>
      <c r="AL77" s="24"/>
      <c r="AM77" s="48"/>
      <c r="AN77" s="11">
        <f>AN74*'HTGR Relationships'!$D$40</f>
        <v>1472618.967057979</v>
      </c>
      <c r="AO77" s="13"/>
      <c r="AP77" s="24"/>
      <c r="AQ77" s="24"/>
      <c r="AR77" s="24"/>
      <c r="AS77" s="48"/>
      <c r="AT77" s="11">
        <f>AT74*'HTGR Relationships'!$D$40</f>
        <v>1472618.967057979</v>
      </c>
      <c r="AU77" s="13"/>
      <c r="AV77" s="24"/>
      <c r="AW77" s="24"/>
      <c r="AX77" s="24"/>
      <c r="AY77" s="48"/>
      <c r="AZ77" s="11">
        <f>AZ74*'HTGR Relationships'!$D$40</f>
        <v>1472618.967057979</v>
      </c>
      <c r="BA77" s="13"/>
      <c r="BB77" s="24"/>
      <c r="BC77" s="24"/>
      <c r="BD77" s="24"/>
      <c r="BE77" s="48"/>
      <c r="BF77" s="11">
        <f>BF74*'HTGR Relationships'!$D$40</f>
        <v>1472618.967057979</v>
      </c>
      <c r="BG77" s="13"/>
      <c r="BH77" s="24"/>
      <c r="BI77" s="24"/>
      <c r="BJ77" s="24"/>
      <c r="BK77" s="48"/>
      <c r="BL77" s="11">
        <f>BL74*'HTGR Relationships'!$D$40</f>
        <v>1472618.967057979</v>
      </c>
      <c r="BM77" s="13"/>
      <c r="BN77" s="24"/>
      <c r="BO77" s="24"/>
      <c r="BP77" s="24"/>
      <c r="BQ77" s="48"/>
      <c r="BR77" s="11">
        <f>BR74*'HTGR Relationships'!$D$40</f>
        <v>1472618.967057979</v>
      </c>
      <c r="BS77" s="13"/>
      <c r="BT77" s="24"/>
      <c r="BU77" s="24"/>
      <c r="BV77" s="24"/>
      <c r="BW77" s="48"/>
      <c r="BX77" s="11">
        <f>BX74*'HTGR Relationships'!$D$40</f>
        <v>1472618.967057979</v>
      </c>
      <c r="BY77" s="13"/>
      <c r="BZ77" s="24"/>
      <c r="CA77" s="24"/>
      <c r="CB77" s="24"/>
      <c r="CC77" s="48"/>
      <c r="CD77" s="11">
        <f>CD74*'HTGR Relationships'!$D$40</f>
        <v>1472618.967057979</v>
      </c>
      <c r="CE77" s="13"/>
      <c r="CF77" s="24"/>
      <c r="CG77" s="24"/>
      <c r="CH77" s="24"/>
      <c r="CI77" s="48"/>
      <c r="CJ77" s="11">
        <f>CJ74*'HTGR Relationships'!$D$40</f>
        <v>1472618.967057979</v>
      </c>
      <c r="CK77" s="13"/>
      <c r="CL77" s="24"/>
      <c r="CM77" s="24"/>
      <c r="CN77" s="24"/>
      <c r="CO77" s="48"/>
      <c r="CP77" s="11">
        <f>CP74*'HTGR Relationships'!$D$40</f>
        <v>1472618.967057979</v>
      </c>
      <c r="CQ77" s="13"/>
      <c r="CR77" s="24"/>
      <c r="CS77" s="24"/>
      <c r="CT77" s="24"/>
      <c r="CU77" s="48"/>
      <c r="CV77" s="11">
        <f>CV74*'HTGR Relationships'!$D$40</f>
        <v>1472618.967057979</v>
      </c>
      <c r="CW77" s="13"/>
      <c r="CX77" s="24"/>
      <c r="CY77" s="24"/>
      <c r="CZ77" s="24"/>
      <c r="DA77" s="48"/>
      <c r="DB77" s="11">
        <f>DB74*'HTGR Relationships'!$D$40</f>
        <v>1472618.967057979</v>
      </c>
      <c r="DC77" s="13"/>
      <c r="DD77" s="24"/>
      <c r="DE77" s="24"/>
      <c r="DF77" s="24"/>
      <c r="DG77" s="48"/>
      <c r="DH77" s="11">
        <f>DH74*'HTGR Relationships'!$D$40</f>
        <v>1472618.967057979</v>
      </c>
      <c r="DI77" s="13"/>
      <c r="DJ77" s="24"/>
      <c r="DK77" s="24"/>
      <c r="DL77" s="24"/>
      <c r="DM77" s="48"/>
      <c r="DN77" s="11">
        <f>DN74*'HTGR Relationships'!$D$40</f>
        <v>1472618.967057979</v>
      </c>
      <c r="DO77" s="13"/>
      <c r="DP77" s="24"/>
      <c r="DQ77" s="24"/>
      <c r="DR77" s="24"/>
      <c r="DS77" s="48"/>
      <c r="DT77" s="11">
        <f>DT74*'HTGR Relationships'!$D$40</f>
        <v>1472618.967057979</v>
      </c>
    </row>
    <row r="78" spans="1:124" x14ac:dyDescent="0.2">
      <c r="A78" s="6"/>
      <c r="B78" s="374" t="s">
        <v>219</v>
      </c>
      <c r="C78" s="147" t="s">
        <v>220</v>
      </c>
      <c r="D78" s="376"/>
      <c r="E78" s="376"/>
      <c r="F78" s="389"/>
      <c r="G78" s="389"/>
      <c r="H78" s="389"/>
      <c r="I78" s="388"/>
      <c r="J78" s="27">
        <f>SUM(J64,J72)</f>
        <v>0</v>
      </c>
      <c r="K78" s="376"/>
      <c r="L78" s="389"/>
      <c r="M78" s="389"/>
      <c r="N78" s="389"/>
      <c r="O78" s="388"/>
      <c r="P78" s="27">
        <f>SUM(P64,P72)</f>
        <v>-315242211.98332506</v>
      </c>
      <c r="Q78" s="376"/>
      <c r="R78" s="389"/>
      <c r="S78" s="389"/>
      <c r="T78" s="389"/>
      <c r="U78" s="388"/>
      <c r="V78" s="27">
        <f>SUM(V64,V72)</f>
        <v>-315242211.98332506</v>
      </c>
      <c r="W78" s="376"/>
      <c r="X78" s="389"/>
      <c r="Y78" s="389"/>
      <c r="Z78" s="389"/>
      <c r="AA78" s="388"/>
      <c r="AB78" s="27">
        <f>SUM(AB64,AB72)</f>
        <v>-315242211.98332506</v>
      </c>
      <c r="AC78" s="376"/>
      <c r="AD78" s="389"/>
      <c r="AE78" s="389"/>
      <c r="AF78" s="389"/>
      <c r="AG78" s="388"/>
      <c r="AH78" s="27">
        <f>SUM(AH64,AH72)</f>
        <v>-315242211.98332506</v>
      </c>
      <c r="AI78" s="376"/>
      <c r="AJ78" s="389"/>
      <c r="AK78" s="389"/>
      <c r="AL78" s="389"/>
      <c r="AM78" s="388"/>
      <c r="AN78" s="27">
        <f>SUM(AN64,AN72)</f>
        <v>-315242211.98332506</v>
      </c>
      <c r="AO78" s="376"/>
      <c r="AP78" s="389"/>
      <c r="AQ78" s="389"/>
      <c r="AR78" s="389"/>
      <c r="AS78" s="388"/>
      <c r="AT78" s="27">
        <f>SUM(AT64,AT72)</f>
        <v>-315242211.98332506</v>
      </c>
      <c r="AU78" s="376"/>
      <c r="AV78" s="389"/>
      <c r="AW78" s="389"/>
      <c r="AX78" s="389"/>
      <c r="AY78" s="388"/>
      <c r="AZ78" s="27">
        <f>SUM(AZ64,AZ72)</f>
        <v>-315242211.98332506</v>
      </c>
      <c r="BA78" s="376"/>
      <c r="BB78" s="389"/>
      <c r="BC78" s="389"/>
      <c r="BD78" s="389"/>
      <c r="BE78" s="388"/>
      <c r="BF78" s="27">
        <f>SUM(BF64,BF72)</f>
        <v>-315242211.98332506</v>
      </c>
      <c r="BG78" s="376"/>
      <c r="BH78" s="389"/>
      <c r="BI78" s="389"/>
      <c r="BJ78" s="389"/>
      <c r="BK78" s="388"/>
      <c r="BL78" s="27">
        <f>SUM(BL64,BL72)</f>
        <v>-315242211.98332506</v>
      </c>
      <c r="BM78" s="376"/>
      <c r="BN78" s="389"/>
      <c r="BO78" s="389"/>
      <c r="BP78" s="389"/>
      <c r="BQ78" s="388"/>
      <c r="BR78" s="27">
        <f>SUM(BR64,BR72)</f>
        <v>-315242211.98332506</v>
      </c>
      <c r="BS78" s="376"/>
      <c r="BT78" s="389"/>
      <c r="BU78" s="389"/>
      <c r="BV78" s="389"/>
      <c r="BW78" s="388"/>
      <c r="BX78" s="27">
        <f>SUM(BX64,BX72)</f>
        <v>-315242211.98332506</v>
      </c>
      <c r="BY78" s="376"/>
      <c r="BZ78" s="389"/>
      <c r="CA78" s="389"/>
      <c r="CB78" s="389"/>
      <c r="CC78" s="388"/>
      <c r="CD78" s="27">
        <f>SUM(CD64,CD72)</f>
        <v>-315242211.98332506</v>
      </c>
      <c r="CE78" s="376"/>
      <c r="CF78" s="389"/>
      <c r="CG78" s="389"/>
      <c r="CH78" s="389"/>
      <c r="CI78" s="388"/>
      <c r="CJ78" s="27">
        <f>SUM(CJ64,CJ72)</f>
        <v>-315242211.98332506</v>
      </c>
      <c r="CK78" s="376"/>
      <c r="CL78" s="389"/>
      <c r="CM78" s="389"/>
      <c r="CN78" s="389"/>
      <c r="CO78" s="388"/>
      <c r="CP78" s="27">
        <f>SUM(CP64,CP72)</f>
        <v>-315242211.98332506</v>
      </c>
      <c r="CQ78" s="376"/>
      <c r="CR78" s="389"/>
      <c r="CS78" s="389"/>
      <c r="CT78" s="389"/>
      <c r="CU78" s="388"/>
      <c r="CV78" s="27">
        <f>SUM(CV64,CV72)</f>
        <v>-315242211.98332506</v>
      </c>
      <c r="CW78" s="376"/>
      <c r="CX78" s="389"/>
      <c r="CY78" s="389"/>
      <c r="CZ78" s="389"/>
      <c r="DA78" s="388"/>
      <c r="DB78" s="27">
        <f>SUM(DB64,DB72)</f>
        <v>-315242211.98332506</v>
      </c>
      <c r="DC78" s="376"/>
      <c r="DD78" s="389"/>
      <c r="DE78" s="389"/>
      <c r="DF78" s="389"/>
      <c r="DG78" s="388"/>
      <c r="DH78" s="27">
        <f>SUM(DH64,DH72)</f>
        <v>-315242211.98332506</v>
      </c>
      <c r="DI78" s="376"/>
      <c r="DJ78" s="389"/>
      <c r="DK78" s="389"/>
      <c r="DL78" s="389"/>
      <c r="DM78" s="388"/>
      <c r="DN78" s="27">
        <f>SUM(DN64,DN72)</f>
        <v>-315242211.98332506</v>
      </c>
      <c r="DO78" s="376"/>
      <c r="DP78" s="389"/>
      <c r="DQ78" s="389"/>
      <c r="DR78" s="389"/>
      <c r="DS78" s="388"/>
      <c r="DT78" s="27">
        <f>SUM(DT64,DT72)</f>
        <v>-315242211.98332506</v>
      </c>
    </row>
    <row r="79" spans="1:124" s="6" customFormat="1" x14ac:dyDescent="0.2">
      <c r="F79" s="26"/>
      <c r="G79" s="26"/>
      <c r="H79" s="26"/>
      <c r="I79" s="49"/>
      <c r="J79" s="12"/>
      <c r="L79" s="26"/>
      <c r="M79" s="26"/>
      <c r="N79" s="26"/>
      <c r="O79" s="49"/>
      <c r="P79" s="12"/>
      <c r="R79" s="26"/>
      <c r="S79" s="26"/>
      <c r="T79" s="26"/>
      <c r="U79" s="49"/>
      <c r="V79" s="12"/>
      <c r="X79" s="26"/>
      <c r="Y79" s="26"/>
      <c r="Z79" s="26"/>
      <c r="AA79" s="49"/>
      <c r="AB79" s="12"/>
      <c r="AD79" s="26"/>
      <c r="AE79" s="26"/>
      <c r="AF79" s="26"/>
      <c r="AG79" s="49"/>
      <c r="AH79" s="12"/>
      <c r="AJ79" s="26"/>
      <c r="AK79" s="26"/>
      <c r="AL79" s="26"/>
      <c r="AM79" s="49"/>
      <c r="AN79" s="12"/>
      <c r="AP79" s="26"/>
      <c r="AQ79" s="26"/>
      <c r="AR79" s="26"/>
      <c r="AS79" s="49"/>
      <c r="AT79" s="12"/>
      <c r="AV79" s="26"/>
      <c r="AW79" s="26"/>
      <c r="AX79" s="26"/>
      <c r="AY79" s="49"/>
      <c r="AZ79" s="12"/>
      <c r="BB79" s="26"/>
      <c r="BC79" s="26"/>
      <c r="BD79" s="26"/>
      <c r="BE79" s="49"/>
      <c r="BF79" s="12"/>
      <c r="BH79" s="26"/>
      <c r="BI79" s="26"/>
      <c r="BJ79" s="26"/>
      <c r="BK79" s="49"/>
      <c r="BL79" s="12"/>
      <c r="BN79" s="26"/>
      <c r="BO79" s="26"/>
      <c r="BP79" s="26"/>
      <c r="BQ79" s="49"/>
      <c r="BR79" s="12"/>
      <c r="BT79" s="26"/>
      <c r="BU79" s="26"/>
      <c r="BV79" s="26"/>
      <c r="BW79" s="49"/>
      <c r="BX79" s="12"/>
      <c r="BZ79" s="26"/>
      <c r="CA79" s="26"/>
      <c r="CB79" s="26"/>
      <c r="CC79" s="49"/>
      <c r="CD79" s="12"/>
      <c r="CF79" s="26"/>
      <c r="CG79" s="26"/>
      <c r="CH79" s="26"/>
      <c r="CI79" s="49"/>
      <c r="CJ79" s="12"/>
      <c r="CL79" s="26"/>
      <c r="CM79" s="26"/>
      <c r="CN79" s="26"/>
      <c r="CO79" s="49"/>
      <c r="CP79" s="12"/>
      <c r="CR79" s="26"/>
      <c r="CS79" s="26"/>
      <c r="CT79" s="26"/>
      <c r="CU79" s="49"/>
      <c r="CV79" s="12"/>
      <c r="CX79" s="26"/>
      <c r="CY79" s="26"/>
      <c r="CZ79" s="26"/>
      <c r="DA79" s="49"/>
      <c r="DB79" s="12"/>
      <c r="DD79" s="26"/>
      <c r="DE79" s="26"/>
      <c r="DF79" s="26"/>
      <c r="DG79" s="49"/>
      <c r="DH79" s="12"/>
      <c r="DJ79" s="26"/>
      <c r="DK79" s="26"/>
      <c r="DL79" s="26"/>
      <c r="DM79" s="49"/>
      <c r="DN79" s="12"/>
      <c r="DP79" s="26"/>
      <c r="DQ79" s="26"/>
      <c r="DR79" s="26"/>
      <c r="DS79" s="49"/>
      <c r="DT79" s="12"/>
    </row>
    <row r="80" spans="1:124" s="7" customFormat="1" ht="46" x14ac:dyDescent="0.2">
      <c r="A80" s="81" t="s">
        <v>226</v>
      </c>
      <c r="B80" s="65"/>
      <c r="C80" s="66"/>
      <c r="D80" s="88"/>
      <c r="E80" s="89"/>
      <c r="F80" s="67"/>
      <c r="G80" s="67"/>
      <c r="H80" s="67"/>
      <c r="I80" s="67"/>
      <c r="J80" s="258"/>
      <c r="K80" s="89"/>
      <c r="L80" s="67"/>
      <c r="M80" s="67"/>
      <c r="N80" s="67"/>
      <c r="O80" s="67"/>
      <c r="P80" s="258"/>
      <c r="Q80" s="89"/>
      <c r="R80" s="67"/>
      <c r="S80" s="67"/>
      <c r="T80" s="67"/>
      <c r="U80" s="67"/>
      <c r="V80" s="258"/>
      <c r="W80" s="89"/>
      <c r="X80" s="67"/>
      <c r="Y80" s="67"/>
      <c r="Z80" s="67"/>
      <c r="AA80" s="67"/>
      <c r="AB80" s="258"/>
      <c r="AC80" s="89"/>
      <c r="AD80" s="67"/>
      <c r="AE80" s="67"/>
      <c r="AF80" s="67"/>
      <c r="AG80" s="67"/>
      <c r="AH80" s="258"/>
      <c r="AI80" s="89"/>
      <c r="AJ80" s="67"/>
      <c r="AK80" s="67"/>
      <c r="AL80" s="67"/>
      <c r="AM80" s="67"/>
      <c r="AN80" s="258"/>
      <c r="AO80" s="89"/>
      <c r="AP80" s="67"/>
      <c r="AQ80" s="67"/>
      <c r="AR80" s="67"/>
      <c r="AS80" s="67"/>
      <c r="AT80" s="258"/>
      <c r="AU80" s="89"/>
      <c r="AV80" s="67"/>
      <c r="AW80" s="67"/>
      <c r="AX80" s="67"/>
      <c r="AY80" s="67"/>
      <c r="AZ80" s="258"/>
      <c r="BA80" s="89"/>
      <c r="BB80" s="67"/>
      <c r="BC80" s="67"/>
      <c r="BD80" s="67"/>
      <c r="BE80" s="67"/>
      <c r="BF80" s="258"/>
      <c r="BG80" s="89"/>
      <c r="BH80" s="67"/>
      <c r="BI80" s="67"/>
      <c r="BJ80" s="67"/>
      <c r="BK80" s="67"/>
      <c r="BL80" s="258"/>
      <c r="BM80" s="89"/>
      <c r="BN80" s="67"/>
      <c r="BO80" s="67"/>
      <c r="BP80" s="67"/>
      <c r="BQ80" s="67"/>
      <c r="BR80" s="258"/>
      <c r="BS80" s="89"/>
      <c r="BT80" s="67"/>
      <c r="BU80" s="67"/>
      <c r="BV80" s="67"/>
      <c r="BW80" s="67"/>
      <c r="BX80" s="258"/>
      <c r="BY80" s="89"/>
      <c r="BZ80" s="67"/>
      <c r="CA80" s="67"/>
      <c r="CB80" s="67"/>
      <c r="CC80" s="67"/>
      <c r="CD80" s="258"/>
      <c r="CE80" s="89"/>
      <c r="CF80" s="67"/>
      <c r="CG80" s="67"/>
      <c r="CH80" s="67"/>
      <c r="CI80" s="67"/>
      <c r="CJ80" s="258"/>
      <c r="CK80" s="89"/>
      <c r="CL80" s="67"/>
      <c r="CM80" s="67"/>
      <c r="CN80" s="67"/>
      <c r="CO80" s="67"/>
      <c r="CP80" s="258"/>
      <c r="CQ80" s="89"/>
      <c r="CR80" s="67"/>
      <c r="CS80" s="67"/>
      <c r="CT80" s="67"/>
      <c r="CU80" s="67"/>
      <c r="CV80" s="258"/>
      <c r="CW80" s="89"/>
      <c r="CX80" s="67"/>
      <c r="CY80" s="67"/>
      <c r="CZ80" s="67"/>
      <c r="DA80" s="67"/>
      <c r="DB80" s="258"/>
      <c r="DC80" s="89"/>
      <c r="DD80" s="67"/>
      <c r="DE80" s="67"/>
      <c r="DF80" s="67"/>
      <c r="DG80" s="67"/>
      <c r="DH80" s="258"/>
      <c r="DI80" s="89"/>
      <c r="DJ80" s="67"/>
      <c r="DK80" s="67"/>
      <c r="DL80" s="67"/>
      <c r="DM80" s="67"/>
      <c r="DN80" s="258"/>
      <c r="DO80" s="89"/>
      <c r="DP80" s="67"/>
      <c r="DQ80" s="67"/>
      <c r="DR80" s="67"/>
      <c r="DS80" s="67"/>
      <c r="DT80" s="258"/>
    </row>
    <row r="81" spans="1:124" s="7" customFormat="1" ht="17" x14ac:dyDescent="0.2">
      <c r="A81" s="128"/>
      <c r="B81" s="362"/>
      <c r="C81" s="82" t="s">
        <v>140</v>
      </c>
      <c r="D81" s="363"/>
      <c r="E81" s="363"/>
      <c r="F81" s="84"/>
      <c r="G81" s="68"/>
      <c r="H81" s="68"/>
      <c r="I81" s="362"/>
      <c r="J81" s="262">
        <f>J42+J63</f>
        <v>100</v>
      </c>
      <c r="K81" s="363"/>
      <c r="L81" s="84"/>
      <c r="M81" s="68"/>
      <c r="N81" s="68"/>
      <c r="O81" s="362"/>
      <c r="P81" s="262">
        <f>P42+P63</f>
        <v>96.225026229766428</v>
      </c>
      <c r="Q81" s="363"/>
      <c r="R81" s="84"/>
      <c r="S81" s="68"/>
      <c r="T81" s="68"/>
      <c r="U81" s="362"/>
      <c r="V81" s="262">
        <f>V42+V63</f>
        <v>96.225026229766428</v>
      </c>
      <c r="W81" s="363"/>
      <c r="X81" s="84"/>
      <c r="Y81" s="68"/>
      <c r="Z81" s="68"/>
      <c r="AA81" s="362"/>
      <c r="AB81" s="262">
        <f>AB42+AB63</f>
        <v>96.225026229766428</v>
      </c>
      <c r="AC81" s="363"/>
      <c r="AD81" s="84"/>
      <c r="AE81" s="68"/>
      <c r="AF81" s="68"/>
      <c r="AG81" s="362"/>
      <c r="AH81" s="262">
        <f>AH42+AH63</f>
        <v>96.225026229766428</v>
      </c>
      <c r="AI81" s="363"/>
      <c r="AJ81" s="84"/>
      <c r="AK81" s="68"/>
      <c r="AL81" s="68"/>
      <c r="AM81" s="362"/>
      <c r="AN81" s="262">
        <f>AN42+AN63</f>
        <v>96.225026229766428</v>
      </c>
      <c r="AO81" s="363"/>
      <c r="AP81" s="84"/>
      <c r="AQ81" s="68"/>
      <c r="AR81" s="68"/>
      <c r="AS81" s="362"/>
      <c r="AT81" s="262">
        <f>AT42+AT63</f>
        <v>96.225026229766428</v>
      </c>
      <c r="AU81" s="363"/>
      <c r="AV81" s="84"/>
      <c r="AW81" s="68"/>
      <c r="AX81" s="68"/>
      <c r="AY81" s="362"/>
      <c r="AZ81" s="262">
        <f>AZ42+AZ63</f>
        <v>96.225026229766428</v>
      </c>
      <c r="BA81" s="363"/>
      <c r="BB81" s="84"/>
      <c r="BC81" s="68"/>
      <c r="BD81" s="68"/>
      <c r="BE81" s="362"/>
      <c r="BF81" s="262">
        <f>BF42+BF63</f>
        <v>96.225026229766428</v>
      </c>
      <c r="BG81" s="363"/>
      <c r="BH81" s="84"/>
      <c r="BI81" s="68"/>
      <c r="BJ81" s="68"/>
      <c r="BK81" s="362"/>
      <c r="BL81" s="262">
        <f>BL42+BL63</f>
        <v>96.225026229766428</v>
      </c>
      <c r="BM81" s="363"/>
      <c r="BN81" s="84"/>
      <c r="BO81" s="68"/>
      <c r="BP81" s="68"/>
      <c r="BQ81" s="362"/>
      <c r="BR81" s="262">
        <f>BR42+BR63</f>
        <v>96.225026229766428</v>
      </c>
      <c r="BS81" s="363"/>
      <c r="BT81" s="84"/>
      <c r="BU81" s="68"/>
      <c r="BV81" s="68"/>
      <c r="BW81" s="362"/>
      <c r="BX81" s="262">
        <f>BX42+BX63</f>
        <v>96.225026229766428</v>
      </c>
      <c r="BY81" s="363"/>
      <c r="BZ81" s="84"/>
      <c r="CA81" s="68"/>
      <c r="CB81" s="68"/>
      <c r="CC81" s="362"/>
      <c r="CD81" s="262">
        <f>CD42+CD63</f>
        <v>96.225026229766428</v>
      </c>
      <c r="CE81" s="363"/>
      <c r="CF81" s="84"/>
      <c r="CG81" s="68"/>
      <c r="CH81" s="68"/>
      <c r="CI81" s="362"/>
      <c r="CJ81" s="262">
        <f>CJ42+CJ63</f>
        <v>96.225026229766428</v>
      </c>
      <c r="CK81" s="363"/>
      <c r="CL81" s="84"/>
      <c r="CM81" s="68"/>
      <c r="CN81" s="68"/>
      <c r="CO81" s="362"/>
      <c r="CP81" s="262">
        <f>CP42+CP63</f>
        <v>96.225026229766428</v>
      </c>
      <c r="CQ81" s="363"/>
      <c r="CR81" s="84"/>
      <c r="CS81" s="68"/>
      <c r="CT81" s="68"/>
      <c r="CU81" s="362"/>
      <c r="CV81" s="262">
        <f>CV42+CV63</f>
        <v>96.225026229766428</v>
      </c>
      <c r="CW81" s="363"/>
      <c r="CX81" s="84"/>
      <c r="CY81" s="68"/>
      <c r="CZ81" s="68"/>
      <c r="DA81" s="362"/>
      <c r="DB81" s="262">
        <f>DB42+DB63</f>
        <v>96.225026229766428</v>
      </c>
      <c r="DC81" s="363"/>
      <c r="DD81" s="84"/>
      <c r="DE81" s="68"/>
      <c r="DF81" s="68"/>
      <c r="DG81" s="362"/>
      <c r="DH81" s="262">
        <f>DH42+DH63</f>
        <v>96.225026229766428</v>
      </c>
      <c r="DI81" s="363"/>
      <c r="DJ81" s="84"/>
      <c r="DK81" s="68"/>
      <c r="DL81" s="68"/>
      <c r="DM81" s="362"/>
      <c r="DN81" s="262">
        <f>DN42+DN63</f>
        <v>96.225026229766428</v>
      </c>
      <c r="DO81" s="363"/>
      <c r="DP81" s="84"/>
      <c r="DQ81" s="68"/>
      <c r="DR81" s="68"/>
      <c r="DS81" s="362"/>
      <c r="DT81" s="262">
        <f>DT42+DT63</f>
        <v>96.225026229766428</v>
      </c>
    </row>
    <row r="82" spans="1:124" s="6" customFormat="1" x14ac:dyDescent="0.2">
      <c r="A82" s="241"/>
      <c r="B82" s="364">
        <v>20</v>
      </c>
      <c r="C82" s="365" t="s">
        <v>204</v>
      </c>
      <c r="D82" s="366"/>
      <c r="E82" s="366"/>
      <c r="F82" s="85">
        <f>SUM(F83:F89)</f>
        <v>2740810072.1167212</v>
      </c>
      <c r="G82" s="69">
        <f>SUM(G83:G89)</f>
        <v>304750817.26383525</v>
      </c>
      <c r="H82" s="69">
        <f>SUM(H83:H89)</f>
        <v>1195036607.7682869</v>
      </c>
      <c r="I82" s="367">
        <f>SUM(I83:I89)</f>
        <v>23099589.559010487</v>
      </c>
      <c r="J82" s="368">
        <f>SUM(J83:J89)</f>
        <v>4240597497.1488433</v>
      </c>
      <c r="K82" s="366"/>
      <c r="L82" s="85">
        <f>SUM(L83:L89)</f>
        <v>2513505399.9127007</v>
      </c>
      <c r="M82" s="69">
        <f>SUM(M83:M89)</f>
        <v>269162338.01997715</v>
      </c>
      <c r="N82" s="69">
        <f>SUM(N83:N89)</f>
        <v>1050060474.4041618</v>
      </c>
      <c r="O82" s="367">
        <f>SUM(O83:O89)</f>
        <v>20192911.402729612</v>
      </c>
      <c r="P82" s="368">
        <f>SUM(P83:P89)</f>
        <v>3832728212.3368397</v>
      </c>
      <c r="Q82" s="366"/>
      <c r="R82" s="85">
        <f>SUM(R83:R89)</f>
        <v>2513505399.9127007</v>
      </c>
      <c r="S82" s="69">
        <f>SUM(S83:S89)</f>
        <v>269162338.01997715</v>
      </c>
      <c r="T82" s="69">
        <f>SUM(T83:T89)</f>
        <v>1050060474.4041618</v>
      </c>
      <c r="U82" s="367">
        <f>SUM(U83:U89)</f>
        <v>20192911.402729612</v>
      </c>
      <c r="V82" s="368">
        <f>SUM(V83:V89)</f>
        <v>3832728212.3368397</v>
      </c>
      <c r="W82" s="366"/>
      <c r="X82" s="85">
        <f>SUM(X83:X89)</f>
        <v>2513505399.9127007</v>
      </c>
      <c r="Y82" s="69">
        <f>SUM(Y83:Y89)</f>
        <v>269162338.01997715</v>
      </c>
      <c r="Z82" s="69">
        <f>SUM(Z83:Z89)</f>
        <v>1050060474.4041618</v>
      </c>
      <c r="AA82" s="367">
        <f>SUM(AA83:AA89)</f>
        <v>20192911.402729612</v>
      </c>
      <c r="AB82" s="368">
        <f>SUM(AB83:AB89)</f>
        <v>3832728212.3368397</v>
      </c>
      <c r="AC82" s="366"/>
      <c r="AD82" s="85">
        <f>SUM(AD83:AD89)</f>
        <v>2513505399.9127007</v>
      </c>
      <c r="AE82" s="69">
        <f>SUM(AE83:AE89)</f>
        <v>269162338.01997715</v>
      </c>
      <c r="AF82" s="69">
        <f>SUM(AF83:AF89)</f>
        <v>1050060474.4041618</v>
      </c>
      <c r="AG82" s="367">
        <f>SUM(AG83:AG89)</f>
        <v>20192911.402729612</v>
      </c>
      <c r="AH82" s="368">
        <f>SUM(AH83:AH89)</f>
        <v>3832728212.3368397</v>
      </c>
      <c r="AI82" s="366"/>
      <c r="AJ82" s="85">
        <f>SUM(AJ83:AJ89)</f>
        <v>2513505399.9127007</v>
      </c>
      <c r="AK82" s="69">
        <f>SUM(AK83:AK89)</f>
        <v>269162338.01997715</v>
      </c>
      <c r="AL82" s="69">
        <f>SUM(AL83:AL89)</f>
        <v>1050060474.4041618</v>
      </c>
      <c r="AM82" s="367">
        <f>SUM(AM83:AM89)</f>
        <v>20192911.402729612</v>
      </c>
      <c r="AN82" s="368">
        <f>SUM(AN83:AN89)</f>
        <v>3832728212.3368397</v>
      </c>
      <c r="AO82" s="366"/>
      <c r="AP82" s="85">
        <f>SUM(AP83:AP89)</f>
        <v>2513505399.9127007</v>
      </c>
      <c r="AQ82" s="69">
        <f>SUM(AQ83:AQ89)</f>
        <v>269162338.01997715</v>
      </c>
      <c r="AR82" s="69">
        <f>SUM(AR83:AR89)</f>
        <v>1050060474.4041618</v>
      </c>
      <c r="AS82" s="367">
        <f>SUM(AS83:AS89)</f>
        <v>20192911.402729612</v>
      </c>
      <c r="AT82" s="368">
        <f>SUM(AT83:AT89)</f>
        <v>3832728212.3368397</v>
      </c>
      <c r="AU82" s="366"/>
      <c r="AV82" s="85">
        <f>SUM(AV83:AV89)</f>
        <v>2513505399.9127007</v>
      </c>
      <c r="AW82" s="69">
        <f>SUM(AW83:AW89)</f>
        <v>269162338.01997715</v>
      </c>
      <c r="AX82" s="69">
        <f>SUM(AX83:AX89)</f>
        <v>1050060474.4041618</v>
      </c>
      <c r="AY82" s="367">
        <f>SUM(AY83:AY89)</f>
        <v>20192911.402729612</v>
      </c>
      <c r="AZ82" s="368">
        <f>SUM(AZ83:AZ89)</f>
        <v>3832728212.3368397</v>
      </c>
      <c r="BA82" s="366"/>
      <c r="BB82" s="85">
        <f>SUM(BB83:BB89)</f>
        <v>2513505399.9127007</v>
      </c>
      <c r="BC82" s="69">
        <f>SUM(BC83:BC89)</f>
        <v>269162338.01997715</v>
      </c>
      <c r="BD82" s="69">
        <f>SUM(BD83:BD89)</f>
        <v>1050060474.4041618</v>
      </c>
      <c r="BE82" s="367">
        <f>SUM(BE83:BE89)</f>
        <v>20192911.402729612</v>
      </c>
      <c r="BF82" s="368">
        <f>SUM(BF83:BF89)</f>
        <v>3832728212.3368397</v>
      </c>
      <c r="BG82" s="366"/>
      <c r="BH82" s="85">
        <f>SUM(BH83:BH89)</f>
        <v>2513505399.9127007</v>
      </c>
      <c r="BI82" s="69">
        <f>SUM(BI83:BI89)</f>
        <v>269162338.01997715</v>
      </c>
      <c r="BJ82" s="69">
        <f>SUM(BJ83:BJ89)</f>
        <v>1050060474.4041618</v>
      </c>
      <c r="BK82" s="367">
        <f>SUM(BK83:BK89)</f>
        <v>20192911.402729612</v>
      </c>
      <c r="BL82" s="368">
        <f>SUM(BL83:BL89)</f>
        <v>3832728212.3368397</v>
      </c>
      <c r="BM82" s="366"/>
      <c r="BN82" s="85">
        <f>SUM(BN83:BN89)</f>
        <v>2513505399.9127007</v>
      </c>
      <c r="BO82" s="69">
        <f>SUM(BO83:BO89)</f>
        <v>269162338.01997715</v>
      </c>
      <c r="BP82" s="69">
        <f>SUM(BP83:BP89)</f>
        <v>1050060474.4041618</v>
      </c>
      <c r="BQ82" s="367">
        <f>SUM(BQ83:BQ89)</f>
        <v>20192911.402729612</v>
      </c>
      <c r="BR82" s="368">
        <f>SUM(BR83:BR89)</f>
        <v>3832728212.3368397</v>
      </c>
      <c r="BS82" s="366"/>
      <c r="BT82" s="85">
        <f>SUM(BT83:BT89)</f>
        <v>2513505399.9127007</v>
      </c>
      <c r="BU82" s="69">
        <f>SUM(BU83:BU89)</f>
        <v>269162338.01997715</v>
      </c>
      <c r="BV82" s="69">
        <f>SUM(BV83:BV89)</f>
        <v>1050060474.4041618</v>
      </c>
      <c r="BW82" s="367">
        <f>SUM(BW83:BW89)</f>
        <v>20192911.402729612</v>
      </c>
      <c r="BX82" s="368">
        <f>SUM(BX83:BX89)</f>
        <v>3832728212.3368397</v>
      </c>
      <c r="BY82" s="366"/>
      <c r="BZ82" s="85">
        <f>SUM(BZ83:BZ89)</f>
        <v>2513505399.9127007</v>
      </c>
      <c r="CA82" s="69">
        <f>SUM(CA83:CA89)</f>
        <v>269162338.01997715</v>
      </c>
      <c r="CB82" s="69">
        <f>SUM(CB83:CB89)</f>
        <v>1050060474.4041618</v>
      </c>
      <c r="CC82" s="367">
        <f>SUM(CC83:CC89)</f>
        <v>20192911.402729612</v>
      </c>
      <c r="CD82" s="368">
        <f>SUM(CD83:CD89)</f>
        <v>3832728212.3368397</v>
      </c>
      <c r="CE82" s="366"/>
      <c r="CF82" s="85">
        <f>SUM(CF83:CF89)</f>
        <v>2513505399.9127007</v>
      </c>
      <c r="CG82" s="69">
        <f>SUM(CG83:CG89)</f>
        <v>269162338.01997715</v>
      </c>
      <c r="CH82" s="69">
        <f>SUM(CH83:CH89)</f>
        <v>1050060474.4041618</v>
      </c>
      <c r="CI82" s="367">
        <f>SUM(CI83:CI89)</f>
        <v>20192911.402729612</v>
      </c>
      <c r="CJ82" s="368">
        <f>SUM(CJ83:CJ89)</f>
        <v>3832728212.3368397</v>
      </c>
      <c r="CK82" s="366"/>
      <c r="CL82" s="85">
        <f>SUM(CL83:CL89)</f>
        <v>2513505399.9127007</v>
      </c>
      <c r="CM82" s="69">
        <f>SUM(CM83:CM89)</f>
        <v>269162338.01997715</v>
      </c>
      <c r="CN82" s="69">
        <f>SUM(CN83:CN89)</f>
        <v>1050060474.4041618</v>
      </c>
      <c r="CO82" s="367">
        <f>SUM(CO83:CO89)</f>
        <v>20192911.402729612</v>
      </c>
      <c r="CP82" s="368">
        <f>SUM(CP83:CP89)</f>
        <v>3832728212.3368397</v>
      </c>
      <c r="CQ82" s="366"/>
      <c r="CR82" s="85">
        <f>SUM(CR83:CR89)</f>
        <v>2513505399.9127007</v>
      </c>
      <c r="CS82" s="69">
        <f>SUM(CS83:CS89)</f>
        <v>269162338.01997715</v>
      </c>
      <c r="CT82" s="69">
        <f>SUM(CT83:CT89)</f>
        <v>1050060474.4041618</v>
      </c>
      <c r="CU82" s="367">
        <f>SUM(CU83:CU89)</f>
        <v>20192911.402729612</v>
      </c>
      <c r="CV82" s="368">
        <f>SUM(CV83:CV89)</f>
        <v>3832728212.3368397</v>
      </c>
      <c r="CW82" s="366"/>
      <c r="CX82" s="85">
        <f>SUM(CX83:CX89)</f>
        <v>2513505399.9127007</v>
      </c>
      <c r="CY82" s="69">
        <f>SUM(CY83:CY89)</f>
        <v>269162338.01997715</v>
      </c>
      <c r="CZ82" s="69">
        <f>SUM(CZ83:CZ89)</f>
        <v>1050060474.4041618</v>
      </c>
      <c r="DA82" s="367">
        <f>SUM(DA83:DA89)</f>
        <v>20192911.402729612</v>
      </c>
      <c r="DB82" s="368">
        <f>SUM(DB83:DB89)</f>
        <v>3832728212.3368397</v>
      </c>
      <c r="DC82" s="366"/>
      <c r="DD82" s="85">
        <f>SUM(DD83:DD89)</f>
        <v>2513505399.9127007</v>
      </c>
      <c r="DE82" s="69">
        <f>SUM(DE83:DE89)</f>
        <v>269162338.01997715</v>
      </c>
      <c r="DF82" s="69">
        <f>SUM(DF83:DF89)</f>
        <v>1050060474.4041618</v>
      </c>
      <c r="DG82" s="367">
        <f>SUM(DG83:DG89)</f>
        <v>20192911.402729612</v>
      </c>
      <c r="DH82" s="368">
        <f>SUM(DH83:DH89)</f>
        <v>3832728212.3368397</v>
      </c>
      <c r="DI82" s="366"/>
      <c r="DJ82" s="85">
        <f>SUM(DJ83:DJ89)</f>
        <v>2513505399.9127007</v>
      </c>
      <c r="DK82" s="69">
        <f>SUM(DK83:DK89)</f>
        <v>269162338.01997715</v>
      </c>
      <c r="DL82" s="69">
        <f>SUM(DL83:DL89)</f>
        <v>1050060474.4041618</v>
      </c>
      <c r="DM82" s="367">
        <f>SUM(DM83:DM89)</f>
        <v>20192911.402729612</v>
      </c>
      <c r="DN82" s="368">
        <f>SUM(DN83:DN89)</f>
        <v>3832728212.3368397</v>
      </c>
      <c r="DO82" s="366"/>
      <c r="DP82" s="85">
        <f>SUM(DP83:DP89)</f>
        <v>2513505399.9127007</v>
      </c>
      <c r="DQ82" s="69">
        <f>SUM(DQ83:DQ89)</f>
        <v>269162338.01997715</v>
      </c>
      <c r="DR82" s="69">
        <f>SUM(DR83:DR89)</f>
        <v>1050060474.4041618</v>
      </c>
      <c r="DS82" s="367">
        <f>SUM(DS83:DS89)</f>
        <v>20192911.402729612</v>
      </c>
      <c r="DT82" s="368">
        <f>SUM(DT83:DT89)</f>
        <v>3832728212.3368397</v>
      </c>
    </row>
    <row r="83" spans="1:124" s="6" customFormat="1" x14ac:dyDescent="0.2">
      <c r="B83" s="70">
        <v>21</v>
      </c>
      <c r="C83" s="83" t="s">
        <v>205</v>
      </c>
      <c r="D83" s="90"/>
      <c r="E83" s="369"/>
      <c r="F83" s="86">
        <f t="shared" ref="F83:I89" si="233">F44+F65</f>
        <v>90263521.112017199</v>
      </c>
      <c r="G83" s="86">
        <f t="shared" si="233"/>
        <v>233056139.767836</v>
      </c>
      <c r="H83" s="86">
        <f t="shared" si="233"/>
        <v>591583080.94596303</v>
      </c>
      <c r="I83" s="102">
        <f t="shared" si="233"/>
        <v>11824706.1671477</v>
      </c>
      <c r="J83" s="263">
        <f>SUM(F83:H83)</f>
        <v>914902741.82581615</v>
      </c>
      <c r="K83" s="369"/>
      <c r="L83" s="86">
        <f t="shared" ref="L83:O83" si="234">L44+L65</f>
        <v>63517367.076855674</v>
      </c>
      <c r="M83" s="86">
        <f t="shared" si="234"/>
        <v>197467660.52397799</v>
      </c>
      <c r="N83" s="86">
        <f t="shared" si="234"/>
        <v>482456193.20443213</v>
      </c>
      <c r="O83" s="102">
        <f t="shared" si="234"/>
        <v>9590903.8062456418</v>
      </c>
      <c r="P83" s="263">
        <f>SUM(L83:N83)</f>
        <v>743441220.80526578</v>
      </c>
      <c r="Q83" s="369"/>
      <c r="R83" s="86">
        <f t="shared" ref="R83:U83" si="235">R44+R65</f>
        <v>63517367.076855674</v>
      </c>
      <c r="S83" s="86">
        <f t="shared" si="235"/>
        <v>197467660.52397799</v>
      </c>
      <c r="T83" s="86">
        <f t="shared" si="235"/>
        <v>482456193.20443213</v>
      </c>
      <c r="U83" s="102">
        <f t="shared" si="235"/>
        <v>9590903.8062456418</v>
      </c>
      <c r="V83" s="263">
        <f>SUM(R83:T83)</f>
        <v>743441220.80526578</v>
      </c>
      <c r="W83" s="369"/>
      <c r="X83" s="86">
        <f t="shared" ref="X83:AA83" si="236">X44+X65</f>
        <v>63517367.076855674</v>
      </c>
      <c r="Y83" s="86">
        <f t="shared" si="236"/>
        <v>197467660.52397799</v>
      </c>
      <c r="Z83" s="86">
        <f t="shared" si="236"/>
        <v>482456193.20443213</v>
      </c>
      <c r="AA83" s="102">
        <f t="shared" si="236"/>
        <v>9590903.8062456418</v>
      </c>
      <c r="AB83" s="263">
        <f>SUM(X83:Z83)</f>
        <v>743441220.80526578</v>
      </c>
      <c r="AC83" s="369"/>
      <c r="AD83" s="86">
        <f t="shared" ref="AD83:AG83" si="237">AD44+AD65</f>
        <v>63517367.076855674</v>
      </c>
      <c r="AE83" s="86">
        <f t="shared" si="237"/>
        <v>197467660.52397799</v>
      </c>
      <c r="AF83" s="86">
        <f t="shared" si="237"/>
        <v>482456193.20443213</v>
      </c>
      <c r="AG83" s="102">
        <f t="shared" si="237"/>
        <v>9590903.8062456418</v>
      </c>
      <c r="AH83" s="263">
        <f>SUM(AD83:AF83)</f>
        <v>743441220.80526578</v>
      </c>
      <c r="AI83" s="369"/>
      <c r="AJ83" s="86">
        <f t="shared" ref="AJ83:AM83" si="238">AJ44+AJ65</f>
        <v>63517367.076855674</v>
      </c>
      <c r="AK83" s="86">
        <f t="shared" si="238"/>
        <v>197467660.52397799</v>
      </c>
      <c r="AL83" s="86">
        <f t="shared" si="238"/>
        <v>482456193.20443213</v>
      </c>
      <c r="AM83" s="102">
        <f t="shared" si="238"/>
        <v>9590903.8062456418</v>
      </c>
      <c r="AN83" s="263">
        <f>SUM(AJ83:AL83)</f>
        <v>743441220.80526578</v>
      </c>
      <c r="AO83" s="369"/>
      <c r="AP83" s="86">
        <f t="shared" ref="AP83:AS83" si="239">AP44+AP65</f>
        <v>63517367.076855674</v>
      </c>
      <c r="AQ83" s="86">
        <f t="shared" si="239"/>
        <v>197467660.52397799</v>
      </c>
      <c r="AR83" s="86">
        <f t="shared" si="239"/>
        <v>482456193.20443213</v>
      </c>
      <c r="AS83" s="102">
        <f t="shared" si="239"/>
        <v>9590903.8062456418</v>
      </c>
      <c r="AT83" s="263">
        <f>SUM(AP83:AR83)</f>
        <v>743441220.80526578</v>
      </c>
      <c r="AU83" s="369"/>
      <c r="AV83" s="86">
        <f t="shared" ref="AV83:AY83" si="240">AV44+AV65</f>
        <v>63517367.076855674</v>
      </c>
      <c r="AW83" s="86">
        <f t="shared" si="240"/>
        <v>197467660.52397799</v>
      </c>
      <c r="AX83" s="86">
        <f t="shared" si="240"/>
        <v>482456193.20443213</v>
      </c>
      <c r="AY83" s="102">
        <f t="shared" si="240"/>
        <v>9590903.8062456418</v>
      </c>
      <c r="AZ83" s="263">
        <f>SUM(AV83:AX83)</f>
        <v>743441220.80526578</v>
      </c>
      <c r="BA83" s="369"/>
      <c r="BB83" s="86">
        <f t="shared" ref="BB83:BE83" si="241">BB44+BB65</f>
        <v>63517367.076855674</v>
      </c>
      <c r="BC83" s="86">
        <f t="shared" si="241"/>
        <v>197467660.52397799</v>
      </c>
      <c r="BD83" s="86">
        <f t="shared" si="241"/>
        <v>482456193.20443213</v>
      </c>
      <c r="BE83" s="102">
        <f t="shared" si="241"/>
        <v>9590903.8062456418</v>
      </c>
      <c r="BF83" s="263">
        <f>SUM(BB83:BD83)</f>
        <v>743441220.80526578</v>
      </c>
      <c r="BG83" s="369"/>
      <c r="BH83" s="86">
        <f t="shared" ref="BH83:BK83" si="242">BH44+BH65</f>
        <v>63517367.076855674</v>
      </c>
      <c r="BI83" s="86">
        <f t="shared" si="242"/>
        <v>197467660.52397799</v>
      </c>
      <c r="BJ83" s="86">
        <f t="shared" si="242"/>
        <v>482456193.20443213</v>
      </c>
      <c r="BK83" s="102">
        <f t="shared" si="242"/>
        <v>9590903.8062456418</v>
      </c>
      <c r="BL83" s="263">
        <f>SUM(BH83:BJ83)</f>
        <v>743441220.80526578</v>
      </c>
      <c r="BM83" s="369"/>
      <c r="BN83" s="86">
        <f t="shared" ref="BN83:BQ83" si="243">BN44+BN65</f>
        <v>63517367.076855674</v>
      </c>
      <c r="BO83" s="86">
        <f t="shared" si="243"/>
        <v>197467660.52397799</v>
      </c>
      <c r="BP83" s="86">
        <f t="shared" si="243"/>
        <v>482456193.20443213</v>
      </c>
      <c r="BQ83" s="102">
        <f t="shared" si="243"/>
        <v>9590903.8062456418</v>
      </c>
      <c r="BR83" s="263">
        <f>SUM(BN83:BP83)</f>
        <v>743441220.80526578</v>
      </c>
      <c r="BS83" s="369"/>
      <c r="BT83" s="86">
        <f t="shared" ref="BT83:BW83" si="244">BT44+BT65</f>
        <v>63517367.076855674</v>
      </c>
      <c r="BU83" s="86">
        <f t="shared" si="244"/>
        <v>197467660.52397799</v>
      </c>
      <c r="BV83" s="86">
        <f t="shared" si="244"/>
        <v>482456193.20443213</v>
      </c>
      <c r="BW83" s="102">
        <f t="shared" si="244"/>
        <v>9590903.8062456418</v>
      </c>
      <c r="BX83" s="263">
        <f>SUM(BT83:BV83)</f>
        <v>743441220.80526578</v>
      </c>
      <c r="BY83" s="369"/>
      <c r="BZ83" s="86">
        <f t="shared" ref="BZ83:CC83" si="245">BZ44+BZ65</f>
        <v>63517367.076855674</v>
      </c>
      <c r="CA83" s="86">
        <f t="shared" si="245"/>
        <v>197467660.52397799</v>
      </c>
      <c r="CB83" s="86">
        <f t="shared" si="245"/>
        <v>482456193.20443213</v>
      </c>
      <c r="CC83" s="102">
        <f t="shared" si="245"/>
        <v>9590903.8062456418</v>
      </c>
      <c r="CD83" s="263">
        <f>SUM(BZ83:CB83)</f>
        <v>743441220.80526578</v>
      </c>
      <c r="CE83" s="369"/>
      <c r="CF83" s="86">
        <f t="shared" ref="CF83:CI83" si="246">CF44+CF65</f>
        <v>63517367.076855674</v>
      </c>
      <c r="CG83" s="86">
        <f t="shared" si="246"/>
        <v>197467660.52397799</v>
      </c>
      <c r="CH83" s="86">
        <f t="shared" si="246"/>
        <v>482456193.20443213</v>
      </c>
      <c r="CI83" s="102">
        <f t="shared" si="246"/>
        <v>9590903.8062456418</v>
      </c>
      <c r="CJ83" s="263">
        <f>SUM(CF83:CH83)</f>
        <v>743441220.80526578</v>
      </c>
      <c r="CK83" s="369"/>
      <c r="CL83" s="86">
        <f t="shared" ref="CL83:CO83" si="247">CL44+CL65</f>
        <v>63517367.076855674</v>
      </c>
      <c r="CM83" s="86">
        <f t="shared" si="247"/>
        <v>197467660.52397799</v>
      </c>
      <c r="CN83" s="86">
        <f t="shared" si="247"/>
        <v>482456193.20443213</v>
      </c>
      <c r="CO83" s="102">
        <f t="shared" si="247"/>
        <v>9590903.8062456418</v>
      </c>
      <c r="CP83" s="263">
        <f>SUM(CL83:CN83)</f>
        <v>743441220.80526578</v>
      </c>
      <c r="CQ83" s="369"/>
      <c r="CR83" s="86">
        <f t="shared" ref="CR83:CU83" si="248">CR44+CR65</f>
        <v>63517367.076855674</v>
      </c>
      <c r="CS83" s="86">
        <f t="shared" si="248"/>
        <v>197467660.52397799</v>
      </c>
      <c r="CT83" s="86">
        <f t="shared" si="248"/>
        <v>482456193.20443213</v>
      </c>
      <c r="CU83" s="102">
        <f t="shared" si="248"/>
        <v>9590903.8062456418</v>
      </c>
      <c r="CV83" s="263">
        <f>SUM(CR83:CT83)</f>
        <v>743441220.80526578</v>
      </c>
      <c r="CW83" s="369"/>
      <c r="CX83" s="86">
        <f t="shared" ref="CX83:DA83" si="249">CX44+CX65</f>
        <v>63517367.076855674</v>
      </c>
      <c r="CY83" s="86">
        <f t="shared" si="249"/>
        <v>197467660.52397799</v>
      </c>
      <c r="CZ83" s="86">
        <f t="shared" si="249"/>
        <v>482456193.20443213</v>
      </c>
      <c r="DA83" s="102">
        <f t="shared" si="249"/>
        <v>9590903.8062456418</v>
      </c>
      <c r="DB83" s="263">
        <f>SUM(CX83:CZ83)</f>
        <v>743441220.80526578</v>
      </c>
      <c r="DC83" s="369"/>
      <c r="DD83" s="86">
        <f t="shared" ref="DD83:DG83" si="250">DD44+DD65</f>
        <v>63517367.076855674</v>
      </c>
      <c r="DE83" s="86">
        <f t="shared" si="250"/>
        <v>197467660.52397799</v>
      </c>
      <c r="DF83" s="86">
        <f t="shared" si="250"/>
        <v>482456193.20443213</v>
      </c>
      <c r="DG83" s="102">
        <f t="shared" si="250"/>
        <v>9590903.8062456418</v>
      </c>
      <c r="DH83" s="263">
        <f>SUM(DD83:DF83)</f>
        <v>743441220.80526578</v>
      </c>
      <c r="DI83" s="369"/>
      <c r="DJ83" s="86">
        <f t="shared" ref="DJ83:DM83" si="251">DJ44+DJ65</f>
        <v>63517367.076855674</v>
      </c>
      <c r="DK83" s="86">
        <f t="shared" si="251"/>
        <v>197467660.52397799</v>
      </c>
      <c r="DL83" s="86">
        <f t="shared" si="251"/>
        <v>482456193.20443213</v>
      </c>
      <c r="DM83" s="102">
        <f t="shared" si="251"/>
        <v>9590903.8062456418</v>
      </c>
      <c r="DN83" s="263">
        <f>SUM(DJ83:DL83)</f>
        <v>743441220.80526578</v>
      </c>
      <c r="DO83" s="369"/>
      <c r="DP83" s="86">
        <f t="shared" ref="DP83:DS83" si="252">DP44+DP65</f>
        <v>63517367.076855674</v>
      </c>
      <c r="DQ83" s="86">
        <f t="shared" si="252"/>
        <v>197467660.52397799</v>
      </c>
      <c r="DR83" s="86">
        <f t="shared" si="252"/>
        <v>482456193.20443213</v>
      </c>
      <c r="DS83" s="102">
        <f t="shared" si="252"/>
        <v>9590903.8062456418</v>
      </c>
      <c r="DT83" s="263">
        <f>SUM(DP83:DR83)</f>
        <v>743441220.80526578</v>
      </c>
    </row>
    <row r="84" spans="1:124" s="6" customFormat="1" x14ac:dyDescent="0.2">
      <c r="B84" s="70">
        <v>22</v>
      </c>
      <c r="C84" s="83" t="s">
        <v>206</v>
      </c>
      <c r="D84" s="90"/>
      <c r="E84" s="369"/>
      <c r="F84" s="86">
        <f t="shared" si="233"/>
        <v>1555752484.13274</v>
      </c>
      <c r="G84" s="86">
        <f t="shared" si="233"/>
        <v>20897278.331425801</v>
      </c>
      <c r="H84" s="86">
        <f t="shared" si="233"/>
        <v>261886915.35496399</v>
      </c>
      <c r="I84" s="102">
        <f t="shared" si="233"/>
        <v>4903887.6954135997</v>
      </c>
      <c r="J84" s="263">
        <f t="shared" ref="J84:J89" si="253">SUM(F84:H84)</f>
        <v>1838536677.8191299</v>
      </c>
      <c r="K84" s="369"/>
      <c r="L84" s="86">
        <f t="shared" ref="L84:O84" si="254">L45+L66</f>
        <v>1555752484.13274</v>
      </c>
      <c r="M84" s="86">
        <f t="shared" si="254"/>
        <v>20897278.331425801</v>
      </c>
      <c r="N84" s="86">
        <f t="shared" si="254"/>
        <v>261886915.35496399</v>
      </c>
      <c r="O84" s="102">
        <f t="shared" si="254"/>
        <v>4903887.6954135997</v>
      </c>
      <c r="P84" s="263">
        <f t="shared" ref="P84:P89" si="255">SUM(L84:N84)</f>
        <v>1838536677.8191299</v>
      </c>
      <c r="Q84" s="369"/>
      <c r="R84" s="86">
        <f t="shared" ref="R84:U84" si="256">R45+R66</f>
        <v>1555752484.13274</v>
      </c>
      <c r="S84" s="86">
        <f t="shared" si="256"/>
        <v>20897278.331425801</v>
      </c>
      <c r="T84" s="86">
        <f t="shared" si="256"/>
        <v>261886915.35496399</v>
      </c>
      <c r="U84" s="102">
        <f t="shared" si="256"/>
        <v>4903887.6954135997</v>
      </c>
      <c r="V84" s="263">
        <f t="shared" ref="V84:V89" si="257">SUM(R84:T84)</f>
        <v>1838536677.8191299</v>
      </c>
      <c r="W84" s="369"/>
      <c r="X84" s="86">
        <f t="shared" ref="X84:AA84" si="258">X45+X66</f>
        <v>1555752484.13274</v>
      </c>
      <c r="Y84" s="86">
        <f t="shared" si="258"/>
        <v>20897278.331425801</v>
      </c>
      <c r="Z84" s="86">
        <f t="shared" si="258"/>
        <v>261886915.35496399</v>
      </c>
      <c r="AA84" s="102">
        <f t="shared" si="258"/>
        <v>4903887.6954135997</v>
      </c>
      <c r="AB84" s="263">
        <f t="shared" ref="AB84:AB89" si="259">SUM(X84:Z84)</f>
        <v>1838536677.8191299</v>
      </c>
      <c r="AC84" s="369"/>
      <c r="AD84" s="86">
        <f t="shared" ref="AD84:AG84" si="260">AD45+AD66</f>
        <v>1555752484.13274</v>
      </c>
      <c r="AE84" s="86">
        <f t="shared" si="260"/>
        <v>20897278.331425801</v>
      </c>
      <c r="AF84" s="86">
        <f t="shared" si="260"/>
        <v>261886915.35496399</v>
      </c>
      <c r="AG84" s="102">
        <f t="shared" si="260"/>
        <v>4903887.6954135997</v>
      </c>
      <c r="AH84" s="263">
        <f t="shared" ref="AH84:AH89" si="261">SUM(AD84:AF84)</f>
        <v>1838536677.8191299</v>
      </c>
      <c r="AI84" s="369"/>
      <c r="AJ84" s="86">
        <f t="shared" ref="AJ84:AM84" si="262">AJ45+AJ66</f>
        <v>1555752484.13274</v>
      </c>
      <c r="AK84" s="86">
        <f t="shared" si="262"/>
        <v>20897278.331425801</v>
      </c>
      <c r="AL84" s="86">
        <f t="shared" si="262"/>
        <v>261886915.35496399</v>
      </c>
      <c r="AM84" s="102">
        <f t="shared" si="262"/>
        <v>4903887.6954135997</v>
      </c>
      <c r="AN84" s="263">
        <f t="shared" ref="AN84:AN89" si="263">SUM(AJ84:AL84)</f>
        <v>1838536677.8191299</v>
      </c>
      <c r="AO84" s="369"/>
      <c r="AP84" s="86">
        <f t="shared" ref="AP84:AS84" si="264">AP45+AP66</f>
        <v>1555752484.13274</v>
      </c>
      <c r="AQ84" s="86">
        <f t="shared" si="264"/>
        <v>20897278.331425801</v>
      </c>
      <c r="AR84" s="86">
        <f t="shared" si="264"/>
        <v>261886915.35496399</v>
      </c>
      <c r="AS84" s="102">
        <f t="shared" si="264"/>
        <v>4903887.6954135997</v>
      </c>
      <c r="AT84" s="263">
        <f t="shared" ref="AT84:AT89" si="265">SUM(AP84:AR84)</f>
        <v>1838536677.8191299</v>
      </c>
      <c r="AU84" s="369"/>
      <c r="AV84" s="86">
        <f t="shared" ref="AV84:AY84" si="266">AV45+AV66</f>
        <v>1555752484.13274</v>
      </c>
      <c r="AW84" s="86">
        <f t="shared" si="266"/>
        <v>20897278.331425801</v>
      </c>
      <c r="AX84" s="86">
        <f t="shared" si="266"/>
        <v>261886915.35496399</v>
      </c>
      <c r="AY84" s="102">
        <f t="shared" si="266"/>
        <v>4903887.6954135997</v>
      </c>
      <c r="AZ84" s="263">
        <f t="shared" ref="AZ84:AZ89" si="267">SUM(AV84:AX84)</f>
        <v>1838536677.8191299</v>
      </c>
      <c r="BA84" s="369"/>
      <c r="BB84" s="86">
        <f t="shared" ref="BB84:BE84" si="268">BB45+BB66</f>
        <v>1555752484.13274</v>
      </c>
      <c r="BC84" s="86">
        <f t="shared" si="268"/>
        <v>20897278.331425801</v>
      </c>
      <c r="BD84" s="86">
        <f t="shared" si="268"/>
        <v>261886915.35496399</v>
      </c>
      <c r="BE84" s="102">
        <f t="shared" si="268"/>
        <v>4903887.6954135997</v>
      </c>
      <c r="BF84" s="263">
        <f t="shared" ref="BF84:BF89" si="269">SUM(BB84:BD84)</f>
        <v>1838536677.8191299</v>
      </c>
      <c r="BG84" s="369"/>
      <c r="BH84" s="86">
        <f t="shared" ref="BH84:BK84" si="270">BH45+BH66</f>
        <v>1555752484.13274</v>
      </c>
      <c r="BI84" s="86">
        <f t="shared" si="270"/>
        <v>20897278.331425801</v>
      </c>
      <c r="BJ84" s="86">
        <f t="shared" si="270"/>
        <v>261886915.35496399</v>
      </c>
      <c r="BK84" s="102">
        <f t="shared" si="270"/>
        <v>4903887.6954135997</v>
      </c>
      <c r="BL84" s="263">
        <f t="shared" ref="BL84:BL89" si="271">SUM(BH84:BJ84)</f>
        <v>1838536677.8191299</v>
      </c>
      <c r="BM84" s="369"/>
      <c r="BN84" s="86">
        <f t="shared" ref="BN84:BQ84" si="272">BN45+BN66</f>
        <v>1555752484.13274</v>
      </c>
      <c r="BO84" s="86">
        <f t="shared" si="272"/>
        <v>20897278.331425801</v>
      </c>
      <c r="BP84" s="86">
        <f t="shared" si="272"/>
        <v>261886915.35496399</v>
      </c>
      <c r="BQ84" s="102">
        <f t="shared" si="272"/>
        <v>4903887.6954135997</v>
      </c>
      <c r="BR84" s="263">
        <f t="shared" ref="BR84:BR89" si="273">SUM(BN84:BP84)</f>
        <v>1838536677.8191299</v>
      </c>
      <c r="BS84" s="369"/>
      <c r="BT84" s="86">
        <f t="shared" ref="BT84:BW84" si="274">BT45+BT66</f>
        <v>1555752484.13274</v>
      </c>
      <c r="BU84" s="86">
        <f t="shared" si="274"/>
        <v>20897278.331425801</v>
      </c>
      <c r="BV84" s="86">
        <f t="shared" si="274"/>
        <v>261886915.35496399</v>
      </c>
      <c r="BW84" s="102">
        <f t="shared" si="274"/>
        <v>4903887.6954135997</v>
      </c>
      <c r="BX84" s="263">
        <f t="shared" ref="BX84:BX89" si="275">SUM(BT84:BV84)</f>
        <v>1838536677.8191299</v>
      </c>
      <c r="BY84" s="369"/>
      <c r="BZ84" s="86">
        <f t="shared" ref="BZ84:CC84" si="276">BZ45+BZ66</f>
        <v>1555752484.13274</v>
      </c>
      <c r="CA84" s="86">
        <f t="shared" si="276"/>
        <v>20897278.331425801</v>
      </c>
      <c r="CB84" s="86">
        <f t="shared" si="276"/>
        <v>261886915.35496399</v>
      </c>
      <c r="CC84" s="102">
        <f t="shared" si="276"/>
        <v>4903887.6954135997</v>
      </c>
      <c r="CD84" s="263">
        <f t="shared" ref="CD84:CD89" si="277">SUM(BZ84:CB84)</f>
        <v>1838536677.8191299</v>
      </c>
      <c r="CE84" s="369"/>
      <c r="CF84" s="86">
        <f t="shared" ref="CF84:CI84" si="278">CF45+CF66</f>
        <v>1555752484.13274</v>
      </c>
      <c r="CG84" s="86">
        <f t="shared" si="278"/>
        <v>20897278.331425801</v>
      </c>
      <c r="CH84" s="86">
        <f t="shared" si="278"/>
        <v>261886915.35496399</v>
      </c>
      <c r="CI84" s="102">
        <f t="shared" si="278"/>
        <v>4903887.6954135997</v>
      </c>
      <c r="CJ84" s="263">
        <f t="shared" ref="CJ84:CJ89" si="279">SUM(CF84:CH84)</f>
        <v>1838536677.8191299</v>
      </c>
      <c r="CK84" s="369"/>
      <c r="CL84" s="86">
        <f t="shared" ref="CL84:CO84" si="280">CL45+CL66</f>
        <v>1555752484.13274</v>
      </c>
      <c r="CM84" s="86">
        <f t="shared" si="280"/>
        <v>20897278.331425801</v>
      </c>
      <c r="CN84" s="86">
        <f t="shared" si="280"/>
        <v>261886915.35496399</v>
      </c>
      <c r="CO84" s="102">
        <f t="shared" si="280"/>
        <v>4903887.6954135997</v>
      </c>
      <c r="CP84" s="263">
        <f t="shared" ref="CP84:CP89" si="281">SUM(CL84:CN84)</f>
        <v>1838536677.8191299</v>
      </c>
      <c r="CQ84" s="369"/>
      <c r="CR84" s="86">
        <f t="shared" ref="CR84:CU84" si="282">CR45+CR66</f>
        <v>1555752484.13274</v>
      </c>
      <c r="CS84" s="86">
        <f t="shared" si="282"/>
        <v>20897278.331425801</v>
      </c>
      <c r="CT84" s="86">
        <f t="shared" si="282"/>
        <v>261886915.35496399</v>
      </c>
      <c r="CU84" s="102">
        <f t="shared" si="282"/>
        <v>4903887.6954135997</v>
      </c>
      <c r="CV84" s="263">
        <f t="shared" ref="CV84:CV89" si="283">SUM(CR84:CT84)</f>
        <v>1838536677.8191299</v>
      </c>
      <c r="CW84" s="369"/>
      <c r="CX84" s="86">
        <f t="shared" ref="CX84:DA84" si="284">CX45+CX66</f>
        <v>1555752484.13274</v>
      </c>
      <c r="CY84" s="86">
        <f t="shared" si="284"/>
        <v>20897278.331425801</v>
      </c>
      <c r="CZ84" s="86">
        <f t="shared" si="284"/>
        <v>261886915.35496399</v>
      </c>
      <c r="DA84" s="102">
        <f t="shared" si="284"/>
        <v>4903887.6954135997</v>
      </c>
      <c r="DB84" s="263">
        <f t="shared" ref="DB84:DB89" si="285">SUM(CX84:CZ84)</f>
        <v>1838536677.8191299</v>
      </c>
      <c r="DC84" s="369"/>
      <c r="DD84" s="86">
        <f t="shared" ref="DD84:DG84" si="286">DD45+DD66</f>
        <v>1555752484.13274</v>
      </c>
      <c r="DE84" s="86">
        <f t="shared" si="286"/>
        <v>20897278.331425801</v>
      </c>
      <c r="DF84" s="86">
        <f t="shared" si="286"/>
        <v>261886915.35496399</v>
      </c>
      <c r="DG84" s="102">
        <f t="shared" si="286"/>
        <v>4903887.6954135997</v>
      </c>
      <c r="DH84" s="263">
        <f t="shared" ref="DH84:DH89" si="287">SUM(DD84:DF84)</f>
        <v>1838536677.8191299</v>
      </c>
      <c r="DI84" s="369"/>
      <c r="DJ84" s="86">
        <f t="shared" ref="DJ84:DM84" si="288">DJ45+DJ66</f>
        <v>1555752484.13274</v>
      </c>
      <c r="DK84" s="86">
        <f t="shared" si="288"/>
        <v>20897278.331425801</v>
      </c>
      <c r="DL84" s="86">
        <f t="shared" si="288"/>
        <v>261886915.35496399</v>
      </c>
      <c r="DM84" s="102">
        <f t="shared" si="288"/>
        <v>4903887.6954135997</v>
      </c>
      <c r="DN84" s="263">
        <f t="shared" ref="DN84:DN89" si="289">SUM(DJ84:DL84)</f>
        <v>1838536677.8191299</v>
      </c>
      <c r="DO84" s="369"/>
      <c r="DP84" s="86">
        <f t="shared" ref="DP84:DS84" si="290">DP45+DP66</f>
        <v>1555752484.13274</v>
      </c>
      <c r="DQ84" s="86">
        <f t="shared" si="290"/>
        <v>20897278.331425801</v>
      </c>
      <c r="DR84" s="86">
        <f t="shared" si="290"/>
        <v>261886915.35496399</v>
      </c>
      <c r="DS84" s="102">
        <f t="shared" si="290"/>
        <v>4903887.6954135997</v>
      </c>
      <c r="DT84" s="263">
        <f t="shared" ref="DT84:DT89" si="291">SUM(DP84:DR84)</f>
        <v>1838536677.8191299</v>
      </c>
    </row>
    <row r="85" spans="1:124" s="6" customFormat="1" x14ac:dyDescent="0.2">
      <c r="B85" s="70">
        <v>232.1</v>
      </c>
      <c r="C85" s="83" t="s">
        <v>207</v>
      </c>
      <c r="D85" s="90"/>
      <c r="E85" s="369"/>
      <c r="F85" s="86">
        <f t="shared" si="233"/>
        <v>501396295.42214698</v>
      </c>
      <c r="G85" s="86">
        <f t="shared" si="233"/>
        <v>0</v>
      </c>
      <c r="H85" s="86">
        <f t="shared" si="233"/>
        <v>89623114.056485996</v>
      </c>
      <c r="I85" s="102">
        <f t="shared" si="233"/>
        <v>1682189.4884470301</v>
      </c>
      <c r="J85" s="263">
        <f t="shared" si="253"/>
        <v>591019409.47863293</v>
      </c>
      <c r="K85" s="369"/>
      <c r="L85" s="86">
        <f t="shared" ref="L85:O85" si="292">L46+L67</f>
        <v>300837777.25328815</v>
      </c>
      <c r="M85" s="86">
        <f t="shared" si="292"/>
        <v>0</v>
      </c>
      <c r="N85" s="86">
        <f t="shared" si="292"/>
        <v>53773868.433891594</v>
      </c>
      <c r="O85" s="102">
        <f t="shared" si="292"/>
        <v>1009313.693068218</v>
      </c>
      <c r="P85" s="263">
        <f t="shared" si="255"/>
        <v>354611645.68717974</v>
      </c>
      <c r="Q85" s="369"/>
      <c r="R85" s="86">
        <f t="shared" ref="R85:U85" si="293">R46+R67</f>
        <v>300837777.25328815</v>
      </c>
      <c r="S85" s="86">
        <f t="shared" si="293"/>
        <v>0</v>
      </c>
      <c r="T85" s="86">
        <f t="shared" si="293"/>
        <v>53773868.433891594</v>
      </c>
      <c r="U85" s="102">
        <f t="shared" si="293"/>
        <v>1009313.693068218</v>
      </c>
      <c r="V85" s="263">
        <f t="shared" si="257"/>
        <v>354611645.68717974</v>
      </c>
      <c r="W85" s="369"/>
      <c r="X85" s="86">
        <f t="shared" ref="X85:AA85" si="294">X46+X67</f>
        <v>300837777.25328815</v>
      </c>
      <c r="Y85" s="86">
        <f t="shared" si="294"/>
        <v>0</v>
      </c>
      <c r="Z85" s="86">
        <f t="shared" si="294"/>
        <v>53773868.433891594</v>
      </c>
      <c r="AA85" s="102">
        <f t="shared" si="294"/>
        <v>1009313.693068218</v>
      </c>
      <c r="AB85" s="263">
        <f t="shared" si="259"/>
        <v>354611645.68717974</v>
      </c>
      <c r="AC85" s="369"/>
      <c r="AD85" s="86">
        <f t="shared" ref="AD85:AG85" si="295">AD46+AD67</f>
        <v>300837777.25328815</v>
      </c>
      <c r="AE85" s="86">
        <f t="shared" si="295"/>
        <v>0</v>
      </c>
      <c r="AF85" s="86">
        <f t="shared" si="295"/>
        <v>53773868.433891594</v>
      </c>
      <c r="AG85" s="102">
        <f t="shared" si="295"/>
        <v>1009313.693068218</v>
      </c>
      <c r="AH85" s="263">
        <f t="shared" si="261"/>
        <v>354611645.68717974</v>
      </c>
      <c r="AI85" s="369"/>
      <c r="AJ85" s="86">
        <f t="shared" ref="AJ85:AM85" si="296">AJ46+AJ67</f>
        <v>300837777.25328815</v>
      </c>
      <c r="AK85" s="86">
        <f t="shared" si="296"/>
        <v>0</v>
      </c>
      <c r="AL85" s="86">
        <f t="shared" si="296"/>
        <v>53773868.433891594</v>
      </c>
      <c r="AM85" s="102">
        <f t="shared" si="296"/>
        <v>1009313.693068218</v>
      </c>
      <c r="AN85" s="263">
        <f t="shared" si="263"/>
        <v>354611645.68717974</v>
      </c>
      <c r="AO85" s="369"/>
      <c r="AP85" s="86">
        <f t="shared" ref="AP85:AS85" si="297">AP46+AP67</f>
        <v>300837777.25328815</v>
      </c>
      <c r="AQ85" s="86">
        <f t="shared" si="297"/>
        <v>0</v>
      </c>
      <c r="AR85" s="86">
        <f t="shared" si="297"/>
        <v>53773868.433891594</v>
      </c>
      <c r="AS85" s="102">
        <f t="shared" si="297"/>
        <v>1009313.693068218</v>
      </c>
      <c r="AT85" s="263">
        <f t="shared" si="265"/>
        <v>354611645.68717974</v>
      </c>
      <c r="AU85" s="369"/>
      <c r="AV85" s="86">
        <f t="shared" ref="AV85:AY85" si="298">AV46+AV67</f>
        <v>300837777.25328815</v>
      </c>
      <c r="AW85" s="86">
        <f t="shared" si="298"/>
        <v>0</v>
      </c>
      <c r="AX85" s="86">
        <f t="shared" si="298"/>
        <v>53773868.433891594</v>
      </c>
      <c r="AY85" s="102">
        <f t="shared" si="298"/>
        <v>1009313.693068218</v>
      </c>
      <c r="AZ85" s="263">
        <f t="shared" si="267"/>
        <v>354611645.68717974</v>
      </c>
      <c r="BA85" s="369"/>
      <c r="BB85" s="86">
        <f t="shared" ref="BB85:BE85" si="299">BB46+BB67</f>
        <v>300837777.25328815</v>
      </c>
      <c r="BC85" s="86">
        <f t="shared" si="299"/>
        <v>0</v>
      </c>
      <c r="BD85" s="86">
        <f t="shared" si="299"/>
        <v>53773868.433891594</v>
      </c>
      <c r="BE85" s="102">
        <f t="shared" si="299"/>
        <v>1009313.693068218</v>
      </c>
      <c r="BF85" s="263">
        <f t="shared" si="269"/>
        <v>354611645.68717974</v>
      </c>
      <c r="BG85" s="369"/>
      <c r="BH85" s="86">
        <f t="shared" ref="BH85:BK85" si="300">BH46+BH67</f>
        <v>300837777.25328815</v>
      </c>
      <c r="BI85" s="86">
        <f t="shared" si="300"/>
        <v>0</v>
      </c>
      <c r="BJ85" s="86">
        <f t="shared" si="300"/>
        <v>53773868.433891594</v>
      </c>
      <c r="BK85" s="102">
        <f t="shared" si="300"/>
        <v>1009313.693068218</v>
      </c>
      <c r="BL85" s="263">
        <f t="shared" si="271"/>
        <v>354611645.68717974</v>
      </c>
      <c r="BM85" s="369"/>
      <c r="BN85" s="86">
        <f t="shared" ref="BN85:BQ85" si="301">BN46+BN67</f>
        <v>300837777.25328815</v>
      </c>
      <c r="BO85" s="86">
        <f t="shared" si="301"/>
        <v>0</v>
      </c>
      <c r="BP85" s="86">
        <f t="shared" si="301"/>
        <v>53773868.433891594</v>
      </c>
      <c r="BQ85" s="102">
        <f t="shared" si="301"/>
        <v>1009313.693068218</v>
      </c>
      <c r="BR85" s="263">
        <f t="shared" si="273"/>
        <v>354611645.68717974</v>
      </c>
      <c r="BS85" s="369"/>
      <c r="BT85" s="86">
        <f t="shared" ref="BT85:BW85" si="302">BT46+BT67</f>
        <v>300837777.25328815</v>
      </c>
      <c r="BU85" s="86">
        <f t="shared" si="302"/>
        <v>0</v>
      </c>
      <c r="BV85" s="86">
        <f t="shared" si="302"/>
        <v>53773868.433891594</v>
      </c>
      <c r="BW85" s="102">
        <f t="shared" si="302"/>
        <v>1009313.693068218</v>
      </c>
      <c r="BX85" s="263">
        <f t="shared" si="275"/>
        <v>354611645.68717974</v>
      </c>
      <c r="BY85" s="369"/>
      <c r="BZ85" s="86">
        <f t="shared" ref="BZ85:CC85" si="303">BZ46+BZ67</f>
        <v>300837777.25328815</v>
      </c>
      <c r="CA85" s="86">
        <f t="shared" si="303"/>
        <v>0</v>
      </c>
      <c r="CB85" s="86">
        <f t="shared" si="303"/>
        <v>53773868.433891594</v>
      </c>
      <c r="CC85" s="102">
        <f t="shared" si="303"/>
        <v>1009313.693068218</v>
      </c>
      <c r="CD85" s="263">
        <f t="shared" si="277"/>
        <v>354611645.68717974</v>
      </c>
      <c r="CE85" s="369"/>
      <c r="CF85" s="86">
        <f t="shared" ref="CF85:CI85" si="304">CF46+CF67</f>
        <v>300837777.25328815</v>
      </c>
      <c r="CG85" s="86">
        <f t="shared" si="304"/>
        <v>0</v>
      </c>
      <c r="CH85" s="86">
        <f t="shared" si="304"/>
        <v>53773868.433891594</v>
      </c>
      <c r="CI85" s="102">
        <f t="shared" si="304"/>
        <v>1009313.693068218</v>
      </c>
      <c r="CJ85" s="263">
        <f t="shared" si="279"/>
        <v>354611645.68717974</v>
      </c>
      <c r="CK85" s="369"/>
      <c r="CL85" s="86">
        <f t="shared" ref="CL85:CO85" si="305">CL46+CL67</f>
        <v>300837777.25328815</v>
      </c>
      <c r="CM85" s="86">
        <f t="shared" si="305"/>
        <v>0</v>
      </c>
      <c r="CN85" s="86">
        <f t="shared" si="305"/>
        <v>53773868.433891594</v>
      </c>
      <c r="CO85" s="102">
        <f t="shared" si="305"/>
        <v>1009313.693068218</v>
      </c>
      <c r="CP85" s="263">
        <f t="shared" si="281"/>
        <v>354611645.68717974</v>
      </c>
      <c r="CQ85" s="369"/>
      <c r="CR85" s="86">
        <f t="shared" ref="CR85:CU85" si="306">CR46+CR67</f>
        <v>300837777.25328815</v>
      </c>
      <c r="CS85" s="86">
        <f t="shared" si="306"/>
        <v>0</v>
      </c>
      <c r="CT85" s="86">
        <f t="shared" si="306"/>
        <v>53773868.433891594</v>
      </c>
      <c r="CU85" s="102">
        <f t="shared" si="306"/>
        <v>1009313.693068218</v>
      </c>
      <c r="CV85" s="263">
        <f t="shared" si="283"/>
        <v>354611645.68717974</v>
      </c>
      <c r="CW85" s="369"/>
      <c r="CX85" s="86">
        <f t="shared" ref="CX85:DA85" si="307">CX46+CX67</f>
        <v>300837777.25328815</v>
      </c>
      <c r="CY85" s="86">
        <f t="shared" si="307"/>
        <v>0</v>
      </c>
      <c r="CZ85" s="86">
        <f t="shared" si="307"/>
        <v>53773868.433891594</v>
      </c>
      <c r="DA85" s="102">
        <f t="shared" si="307"/>
        <v>1009313.693068218</v>
      </c>
      <c r="DB85" s="263">
        <f t="shared" si="285"/>
        <v>354611645.68717974</v>
      </c>
      <c r="DC85" s="369"/>
      <c r="DD85" s="86">
        <f t="shared" ref="DD85:DG85" si="308">DD46+DD67</f>
        <v>300837777.25328815</v>
      </c>
      <c r="DE85" s="86">
        <f t="shared" si="308"/>
        <v>0</v>
      </c>
      <c r="DF85" s="86">
        <f t="shared" si="308"/>
        <v>53773868.433891594</v>
      </c>
      <c r="DG85" s="102">
        <f t="shared" si="308"/>
        <v>1009313.693068218</v>
      </c>
      <c r="DH85" s="263">
        <f t="shared" si="287"/>
        <v>354611645.68717974</v>
      </c>
      <c r="DI85" s="369"/>
      <c r="DJ85" s="86">
        <f t="shared" ref="DJ85:DM85" si="309">DJ46+DJ67</f>
        <v>300837777.25328815</v>
      </c>
      <c r="DK85" s="86">
        <f t="shared" si="309"/>
        <v>0</v>
      </c>
      <c r="DL85" s="86">
        <f t="shared" si="309"/>
        <v>53773868.433891594</v>
      </c>
      <c r="DM85" s="102">
        <f t="shared" si="309"/>
        <v>1009313.693068218</v>
      </c>
      <c r="DN85" s="263">
        <f t="shared" si="289"/>
        <v>354611645.68717974</v>
      </c>
      <c r="DO85" s="369"/>
      <c r="DP85" s="86">
        <f t="shared" ref="DP85:DS85" si="310">DP46+DP67</f>
        <v>300837777.25328815</v>
      </c>
      <c r="DQ85" s="86">
        <f t="shared" si="310"/>
        <v>0</v>
      </c>
      <c r="DR85" s="86">
        <f t="shared" si="310"/>
        <v>53773868.433891594</v>
      </c>
      <c r="DS85" s="102">
        <f t="shared" si="310"/>
        <v>1009313.693068218</v>
      </c>
      <c r="DT85" s="263">
        <f t="shared" si="291"/>
        <v>354611645.68717974</v>
      </c>
    </row>
    <row r="86" spans="1:124" s="6" customFormat="1" x14ac:dyDescent="0.2">
      <c r="B86" s="70">
        <v>233</v>
      </c>
      <c r="C86" s="83" t="s">
        <v>208</v>
      </c>
      <c r="D86" s="90"/>
      <c r="E86" s="369"/>
      <c r="F86" s="86">
        <f t="shared" si="233"/>
        <v>47848710.990015998</v>
      </c>
      <c r="G86" s="86">
        <f t="shared" si="233"/>
        <v>5827354.8197414102</v>
      </c>
      <c r="H86" s="86">
        <f t="shared" si="233"/>
        <v>35879240.225551799</v>
      </c>
      <c r="I86" s="102">
        <f t="shared" si="233"/>
        <v>682455.83199076599</v>
      </c>
      <c r="J86" s="263">
        <f t="shared" si="253"/>
        <v>89555306.03530921</v>
      </c>
      <c r="K86" s="369"/>
      <c r="L86" s="86">
        <f t="shared" ref="L86:O86" si="311">L47+L68</f>
        <v>47848710.990015998</v>
      </c>
      <c r="M86" s="86">
        <f t="shared" si="311"/>
        <v>5827354.8197414102</v>
      </c>
      <c r="N86" s="86">
        <f t="shared" si="311"/>
        <v>35879240.225551799</v>
      </c>
      <c r="O86" s="102">
        <f t="shared" si="311"/>
        <v>682455.83199076599</v>
      </c>
      <c r="P86" s="263">
        <f t="shared" si="255"/>
        <v>89555306.03530921</v>
      </c>
      <c r="Q86" s="369"/>
      <c r="R86" s="86">
        <f t="shared" ref="R86:U86" si="312">R47+R68</f>
        <v>47848710.990015998</v>
      </c>
      <c r="S86" s="86">
        <f t="shared" si="312"/>
        <v>5827354.8197414102</v>
      </c>
      <c r="T86" s="86">
        <f t="shared" si="312"/>
        <v>35879240.225551799</v>
      </c>
      <c r="U86" s="102">
        <f t="shared" si="312"/>
        <v>682455.83199076599</v>
      </c>
      <c r="V86" s="263">
        <f t="shared" si="257"/>
        <v>89555306.03530921</v>
      </c>
      <c r="W86" s="369"/>
      <c r="X86" s="86">
        <f t="shared" ref="X86:AA86" si="313">X47+X68</f>
        <v>47848710.990015998</v>
      </c>
      <c r="Y86" s="86">
        <f t="shared" si="313"/>
        <v>5827354.8197414102</v>
      </c>
      <c r="Z86" s="86">
        <f t="shared" si="313"/>
        <v>35879240.225551799</v>
      </c>
      <c r="AA86" s="102">
        <f t="shared" si="313"/>
        <v>682455.83199076599</v>
      </c>
      <c r="AB86" s="263">
        <f t="shared" si="259"/>
        <v>89555306.03530921</v>
      </c>
      <c r="AC86" s="369"/>
      <c r="AD86" s="86">
        <f t="shared" ref="AD86:AG86" si="314">AD47+AD68</f>
        <v>47848710.990015998</v>
      </c>
      <c r="AE86" s="86">
        <f t="shared" si="314"/>
        <v>5827354.8197414102</v>
      </c>
      <c r="AF86" s="86">
        <f t="shared" si="314"/>
        <v>35879240.225551799</v>
      </c>
      <c r="AG86" s="102">
        <f t="shared" si="314"/>
        <v>682455.83199076599</v>
      </c>
      <c r="AH86" s="263">
        <f t="shared" si="261"/>
        <v>89555306.03530921</v>
      </c>
      <c r="AI86" s="369"/>
      <c r="AJ86" s="86">
        <f t="shared" ref="AJ86:AM86" si="315">AJ47+AJ68</f>
        <v>47848710.990015998</v>
      </c>
      <c r="AK86" s="86">
        <f t="shared" si="315"/>
        <v>5827354.8197414102</v>
      </c>
      <c r="AL86" s="86">
        <f t="shared" si="315"/>
        <v>35879240.225551799</v>
      </c>
      <c r="AM86" s="102">
        <f t="shared" si="315"/>
        <v>682455.83199076599</v>
      </c>
      <c r="AN86" s="263">
        <f t="shared" si="263"/>
        <v>89555306.03530921</v>
      </c>
      <c r="AO86" s="369"/>
      <c r="AP86" s="86">
        <f t="shared" ref="AP86:AS86" si="316">AP47+AP68</f>
        <v>47848710.990015998</v>
      </c>
      <c r="AQ86" s="86">
        <f t="shared" si="316"/>
        <v>5827354.8197414102</v>
      </c>
      <c r="AR86" s="86">
        <f t="shared" si="316"/>
        <v>35879240.225551799</v>
      </c>
      <c r="AS86" s="102">
        <f t="shared" si="316"/>
        <v>682455.83199076599</v>
      </c>
      <c r="AT86" s="263">
        <f t="shared" si="265"/>
        <v>89555306.03530921</v>
      </c>
      <c r="AU86" s="369"/>
      <c r="AV86" s="86">
        <f t="shared" ref="AV86:AY86" si="317">AV47+AV68</f>
        <v>47848710.990015998</v>
      </c>
      <c r="AW86" s="86">
        <f t="shared" si="317"/>
        <v>5827354.8197414102</v>
      </c>
      <c r="AX86" s="86">
        <f t="shared" si="317"/>
        <v>35879240.225551799</v>
      </c>
      <c r="AY86" s="102">
        <f t="shared" si="317"/>
        <v>682455.83199076599</v>
      </c>
      <c r="AZ86" s="263">
        <f t="shared" si="267"/>
        <v>89555306.03530921</v>
      </c>
      <c r="BA86" s="369"/>
      <c r="BB86" s="86">
        <f t="shared" ref="BB86:BE86" si="318">BB47+BB68</f>
        <v>47848710.990015998</v>
      </c>
      <c r="BC86" s="86">
        <f t="shared" si="318"/>
        <v>5827354.8197414102</v>
      </c>
      <c r="BD86" s="86">
        <f t="shared" si="318"/>
        <v>35879240.225551799</v>
      </c>
      <c r="BE86" s="102">
        <f t="shared" si="318"/>
        <v>682455.83199076599</v>
      </c>
      <c r="BF86" s="263">
        <f t="shared" si="269"/>
        <v>89555306.03530921</v>
      </c>
      <c r="BG86" s="369"/>
      <c r="BH86" s="86">
        <f t="shared" ref="BH86:BK86" si="319">BH47+BH68</f>
        <v>47848710.990015998</v>
      </c>
      <c r="BI86" s="86">
        <f t="shared" si="319"/>
        <v>5827354.8197414102</v>
      </c>
      <c r="BJ86" s="86">
        <f t="shared" si="319"/>
        <v>35879240.225551799</v>
      </c>
      <c r="BK86" s="102">
        <f t="shared" si="319"/>
        <v>682455.83199076599</v>
      </c>
      <c r="BL86" s="263">
        <f t="shared" si="271"/>
        <v>89555306.03530921</v>
      </c>
      <c r="BM86" s="369"/>
      <c r="BN86" s="86">
        <f t="shared" ref="BN86:BQ86" si="320">BN47+BN68</f>
        <v>47848710.990015998</v>
      </c>
      <c r="BO86" s="86">
        <f t="shared" si="320"/>
        <v>5827354.8197414102</v>
      </c>
      <c r="BP86" s="86">
        <f t="shared" si="320"/>
        <v>35879240.225551799</v>
      </c>
      <c r="BQ86" s="102">
        <f t="shared" si="320"/>
        <v>682455.83199076599</v>
      </c>
      <c r="BR86" s="263">
        <f t="shared" si="273"/>
        <v>89555306.03530921</v>
      </c>
      <c r="BS86" s="369"/>
      <c r="BT86" s="86">
        <f t="shared" ref="BT86:BW86" si="321">BT47+BT68</f>
        <v>47848710.990015998</v>
      </c>
      <c r="BU86" s="86">
        <f t="shared" si="321"/>
        <v>5827354.8197414102</v>
      </c>
      <c r="BV86" s="86">
        <f t="shared" si="321"/>
        <v>35879240.225551799</v>
      </c>
      <c r="BW86" s="102">
        <f t="shared" si="321"/>
        <v>682455.83199076599</v>
      </c>
      <c r="BX86" s="263">
        <f t="shared" si="275"/>
        <v>89555306.03530921</v>
      </c>
      <c r="BY86" s="369"/>
      <c r="BZ86" s="86">
        <f t="shared" ref="BZ86:CC86" si="322">BZ47+BZ68</f>
        <v>47848710.990015998</v>
      </c>
      <c r="CA86" s="86">
        <f t="shared" si="322"/>
        <v>5827354.8197414102</v>
      </c>
      <c r="CB86" s="86">
        <f t="shared" si="322"/>
        <v>35879240.225551799</v>
      </c>
      <c r="CC86" s="102">
        <f t="shared" si="322"/>
        <v>682455.83199076599</v>
      </c>
      <c r="CD86" s="263">
        <f t="shared" si="277"/>
        <v>89555306.03530921</v>
      </c>
      <c r="CE86" s="369"/>
      <c r="CF86" s="86">
        <f t="shared" ref="CF86:CI86" si="323">CF47+CF68</f>
        <v>47848710.990015998</v>
      </c>
      <c r="CG86" s="86">
        <f t="shared" si="323"/>
        <v>5827354.8197414102</v>
      </c>
      <c r="CH86" s="86">
        <f t="shared" si="323"/>
        <v>35879240.225551799</v>
      </c>
      <c r="CI86" s="102">
        <f t="shared" si="323"/>
        <v>682455.83199076599</v>
      </c>
      <c r="CJ86" s="263">
        <f t="shared" si="279"/>
        <v>89555306.03530921</v>
      </c>
      <c r="CK86" s="369"/>
      <c r="CL86" s="86">
        <f t="shared" ref="CL86:CO86" si="324">CL47+CL68</f>
        <v>47848710.990015998</v>
      </c>
      <c r="CM86" s="86">
        <f t="shared" si="324"/>
        <v>5827354.8197414102</v>
      </c>
      <c r="CN86" s="86">
        <f t="shared" si="324"/>
        <v>35879240.225551799</v>
      </c>
      <c r="CO86" s="102">
        <f t="shared" si="324"/>
        <v>682455.83199076599</v>
      </c>
      <c r="CP86" s="263">
        <f t="shared" si="281"/>
        <v>89555306.03530921</v>
      </c>
      <c r="CQ86" s="369"/>
      <c r="CR86" s="86">
        <f t="shared" ref="CR86:CU86" si="325">CR47+CR68</f>
        <v>47848710.990015998</v>
      </c>
      <c r="CS86" s="86">
        <f t="shared" si="325"/>
        <v>5827354.8197414102</v>
      </c>
      <c r="CT86" s="86">
        <f t="shared" si="325"/>
        <v>35879240.225551799</v>
      </c>
      <c r="CU86" s="102">
        <f t="shared" si="325"/>
        <v>682455.83199076599</v>
      </c>
      <c r="CV86" s="263">
        <f t="shared" si="283"/>
        <v>89555306.03530921</v>
      </c>
      <c r="CW86" s="369"/>
      <c r="CX86" s="86">
        <f t="shared" ref="CX86:DA86" si="326">CX47+CX68</f>
        <v>47848710.990015998</v>
      </c>
      <c r="CY86" s="86">
        <f t="shared" si="326"/>
        <v>5827354.8197414102</v>
      </c>
      <c r="CZ86" s="86">
        <f t="shared" si="326"/>
        <v>35879240.225551799</v>
      </c>
      <c r="DA86" s="102">
        <f t="shared" si="326"/>
        <v>682455.83199076599</v>
      </c>
      <c r="DB86" s="263">
        <f t="shared" si="285"/>
        <v>89555306.03530921</v>
      </c>
      <c r="DC86" s="369"/>
      <c r="DD86" s="86">
        <f t="shared" ref="DD86:DG86" si="327">DD47+DD68</f>
        <v>47848710.990015998</v>
      </c>
      <c r="DE86" s="86">
        <f t="shared" si="327"/>
        <v>5827354.8197414102</v>
      </c>
      <c r="DF86" s="86">
        <f t="shared" si="327"/>
        <v>35879240.225551799</v>
      </c>
      <c r="DG86" s="102">
        <f t="shared" si="327"/>
        <v>682455.83199076599</v>
      </c>
      <c r="DH86" s="263">
        <f t="shared" si="287"/>
        <v>89555306.03530921</v>
      </c>
      <c r="DI86" s="369"/>
      <c r="DJ86" s="86">
        <f t="shared" ref="DJ86:DM86" si="328">DJ47+DJ68</f>
        <v>47848710.990015998</v>
      </c>
      <c r="DK86" s="86">
        <f t="shared" si="328"/>
        <v>5827354.8197414102</v>
      </c>
      <c r="DL86" s="86">
        <f t="shared" si="328"/>
        <v>35879240.225551799</v>
      </c>
      <c r="DM86" s="102">
        <f t="shared" si="328"/>
        <v>682455.83199076599</v>
      </c>
      <c r="DN86" s="263">
        <f t="shared" si="289"/>
        <v>89555306.03530921</v>
      </c>
      <c r="DO86" s="369"/>
      <c r="DP86" s="86">
        <f t="shared" ref="DP86:DS86" si="329">DP47+DP68</f>
        <v>47848710.990015998</v>
      </c>
      <c r="DQ86" s="86">
        <f t="shared" si="329"/>
        <v>5827354.8197414102</v>
      </c>
      <c r="DR86" s="86">
        <f t="shared" si="329"/>
        <v>35879240.225551799</v>
      </c>
      <c r="DS86" s="102">
        <f t="shared" si="329"/>
        <v>682455.83199076599</v>
      </c>
      <c r="DT86" s="263">
        <f t="shared" si="291"/>
        <v>89555306.03530921</v>
      </c>
    </row>
    <row r="87" spans="1:124" s="6" customFormat="1" x14ac:dyDescent="0.2">
      <c r="B87" s="70">
        <v>24</v>
      </c>
      <c r="C87" s="83" t="s">
        <v>209</v>
      </c>
      <c r="D87" s="90"/>
      <c r="E87" s="369"/>
      <c r="F87" s="86">
        <f t="shared" si="233"/>
        <v>28461247.4180209</v>
      </c>
      <c r="G87" s="86">
        <f t="shared" si="233"/>
        <v>25920605.8213026</v>
      </c>
      <c r="H87" s="86">
        <f t="shared" si="233"/>
        <v>86126547.251685202</v>
      </c>
      <c r="I87" s="102">
        <f t="shared" si="233"/>
        <v>1597897.04149283</v>
      </c>
      <c r="J87" s="263">
        <f t="shared" si="253"/>
        <v>140508400.4910087</v>
      </c>
      <c r="K87" s="369"/>
      <c r="L87" s="86">
        <f t="shared" ref="L87:O87" si="330">L48+L69</f>
        <v>28461247.4180209</v>
      </c>
      <c r="M87" s="86">
        <f t="shared" si="330"/>
        <v>25920605.8213026</v>
      </c>
      <c r="N87" s="86">
        <f t="shared" si="330"/>
        <v>86126547.251685202</v>
      </c>
      <c r="O87" s="102">
        <f t="shared" si="330"/>
        <v>1597897.04149283</v>
      </c>
      <c r="P87" s="263">
        <f t="shared" si="255"/>
        <v>140508400.4910087</v>
      </c>
      <c r="Q87" s="369"/>
      <c r="R87" s="86">
        <f t="shared" ref="R87:U87" si="331">R48+R69</f>
        <v>28461247.4180209</v>
      </c>
      <c r="S87" s="86">
        <f t="shared" si="331"/>
        <v>25920605.8213026</v>
      </c>
      <c r="T87" s="86">
        <f t="shared" si="331"/>
        <v>86126547.251685202</v>
      </c>
      <c r="U87" s="102">
        <f t="shared" si="331"/>
        <v>1597897.04149283</v>
      </c>
      <c r="V87" s="263">
        <f t="shared" si="257"/>
        <v>140508400.4910087</v>
      </c>
      <c r="W87" s="369"/>
      <c r="X87" s="86">
        <f t="shared" ref="X87:AA87" si="332">X48+X69</f>
        <v>28461247.4180209</v>
      </c>
      <c r="Y87" s="86">
        <f t="shared" si="332"/>
        <v>25920605.8213026</v>
      </c>
      <c r="Z87" s="86">
        <f t="shared" si="332"/>
        <v>86126547.251685202</v>
      </c>
      <c r="AA87" s="102">
        <f t="shared" si="332"/>
        <v>1597897.04149283</v>
      </c>
      <c r="AB87" s="263">
        <f t="shared" si="259"/>
        <v>140508400.4910087</v>
      </c>
      <c r="AC87" s="369"/>
      <c r="AD87" s="86">
        <f t="shared" ref="AD87:AG87" si="333">AD48+AD69</f>
        <v>28461247.4180209</v>
      </c>
      <c r="AE87" s="86">
        <f t="shared" si="333"/>
        <v>25920605.8213026</v>
      </c>
      <c r="AF87" s="86">
        <f t="shared" si="333"/>
        <v>86126547.251685202</v>
      </c>
      <c r="AG87" s="102">
        <f t="shared" si="333"/>
        <v>1597897.04149283</v>
      </c>
      <c r="AH87" s="263">
        <f t="shared" si="261"/>
        <v>140508400.4910087</v>
      </c>
      <c r="AI87" s="369"/>
      <c r="AJ87" s="86">
        <f t="shared" ref="AJ87:AM87" si="334">AJ48+AJ69</f>
        <v>28461247.4180209</v>
      </c>
      <c r="AK87" s="86">
        <f t="shared" si="334"/>
        <v>25920605.8213026</v>
      </c>
      <c r="AL87" s="86">
        <f t="shared" si="334"/>
        <v>86126547.251685202</v>
      </c>
      <c r="AM87" s="102">
        <f t="shared" si="334"/>
        <v>1597897.04149283</v>
      </c>
      <c r="AN87" s="263">
        <f t="shared" si="263"/>
        <v>140508400.4910087</v>
      </c>
      <c r="AO87" s="369"/>
      <c r="AP87" s="86">
        <f t="shared" ref="AP87:AS87" si="335">AP48+AP69</f>
        <v>28461247.4180209</v>
      </c>
      <c r="AQ87" s="86">
        <f t="shared" si="335"/>
        <v>25920605.8213026</v>
      </c>
      <c r="AR87" s="86">
        <f t="shared" si="335"/>
        <v>86126547.251685202</v>
      </c>
      <c r="AS87" s="102">
        <f t="shared" si="335"/>
        <v>1597897.04149283</v>
      </c>
      <c r="AT87" s="263">
        <f t="shared" si="265"/>
        <v>140508400.4910087</v>
      </c>
      <c r="AU87" s="369"/>
      <c r="AV87" s="86">
        <f t="shared" ref="AV87:AY87" si="336">AV48+AV69</f>
        <v>28461247.4180209</v>
      </c>
      <c r="AW87" s="86">
        <f t="shared" si="336"/>
        <v>25920605.8213026</v>
      </c>
      <c r="AX87" s="86">
        <f t="shared" si="336"/>
        <v>86126547.251685202</v>
      </c>
      <c r="AY87" s="102">
        <f t="shared" si="336"/>
        <v>1597897.04149283</v>
      </c>
      <c r="AZ87" s="263">
        <f t="shared" si="267"/>
        <v>140508400.4910087</v>
      </c>
      <c r="BA87" s="369"/>
      <c r="BB87" s="86">
        <f t="shared" ref="BB87:BE87" si="337">BB48+BB69</f>
        <v>28461247.4180209</v>
      </c>
      <c r="BC87" s="86">
        <f t="shared" si="337"/>
        <v>25920605.8213026</v>
      </c>
      <c r="BD87" s="86">
        <f t="shared" si="337"/>
        <v>86126547.251685202</v>
      </c>
      <c r="BE87" s="102">
        <f t="shared" si="337"/>
        <v>1597897.04149283</v>
      </c>
      <c r="BF87" s="263">
        <f t="shared" si="269"/>
        <v>140508400.4910087</v>
      </c>
      <c r="BG87" s="369"/>
      <c r="BH87" s="86">
        <f t="shared" ref="BH87:BK87" si="338">BH48+BH69</f>
        <v>28461247.4180209</v>
      </c>
      <c r="BI87" s="86">
        <f t="shared" si="338"/>
        <v>25920605.8213026</v>
      </c>
      <c r="BJ87" s="86">
        <f t="shared" si="338"/>
        <v>86126547.251685202</v>
      </c>
      <c r="BK87" s="102">
        <f t="shared" si="338"/>
        <v>1597897.04149283</v>
      </c>
      <c r="BL87" s="263">
        <f t="shared" si="271"/>
        <v>140508400.4910087</v>
      </c>
      <c r="BM87" s="369"/>
      <c r="BN87" s="86">
        <f t="shared" ref="BN87:BQ87" si="339">BN48+BN69</f>
        <v>28461247.4180209</v>
      </c>
      <c r="BO87" s="86">
        <f t="shared" si="339"/>
        <v>25920605.8213026</v>
      </c>
      <c r="BP87" s="86">
        <f t="shared" si="339"/>
        <v>86126547.251685202</v>
      </c>
      <c r="BQ87" s="102">
        <f t="shared" si="339"/>
        <v>1597897.04149283</v>
      </c>
      <c r="BR87" s="263">
        <f t="shared" si="273"/>
        <v>140508400.4910087</v>
      </c>
      <c r="BS87" s="369"/>
      <c r="BT87" s="86">
        <f t="shared" ref="BT87:BW87" si="340">BT48+BT69</f>
        <v>28461247.4180209</v>
      </c>
      <c r="BU87" s="86">
        <f t="shared" si="340"/>
        <v>25920605.8213026</v>
      </c>
      <c r="BV87" s="86">
        <f t="shared" si="340"/>
        <v>86126547.251685202</v>
      </c>
      <c r="BW87" s="102">
        <f t="shared" si="340"/>
        <v>1597897.04149283</v>
      </c>
      <c r="BX87" s="263">
        <f t="shared" si="275"/>
        <v>140508400.4910087</v>
      </c>
      <c r="BY87" s="369"/>
      <c r="BZ87" s="86">
        <f t="shared" ref="BZ87:CC87" si="341">BZ48+BZ69</f>
        <v>28461247.4180209</v>
      </c>
      <c r="CA87" s="86">
        <f t="shared" si="341"/>
        <v>25920605.8213026</v>
      </c>
      <c r="CB87" s="86">
        <f t="shared" si="341"/>
        <v>86126547.251685202</v>
      </c>
      <c r="CC87" s="102">
        <f t="shared" si="341"/>
        <v>1597897.04149283</v>
      </c>
      <c r="CD87" s="263">
        <f t="shared" si="277"/>
        <v>140508400.4910087</v>
      </c>
      <c r="CE87" s="369"/>
      <c r="CF87" s="86">
        <f t="shared" ref="CF87:CI87" si="342">CF48+CF69</f>
        <v>28461247.4180209</v>
      </c>
      <c r="CG87" s="86">
        <f t="shared" si="342"/>
        <v>25920605.8213026</v>
      </c>
      <c r="CH87" s="86">
        <f t="shared" si="342"/>
        <v>86126547.251685202</v>
      </c>
      <c r="CI87" s="102">
        <f t="shared" si="342"/>
        <v>1597897.04149283</v>
      </c>
      <c r="CJ87" s="263">
        <f t="shared" si="279"/>
        <v>140508400.4910087</v>
      </c>
      <c r="CK87" s="369"/>
      <c r="CL87" s="86">
        <f t="shared" ref="CL87:CO87" si="343">CL48+CL69</f>
        <v>28461247.4180209</v>
      </c>
      <c r="CM87" s="86">
        <f t="shared" si="343"/>
        <v>25920605.8213026</v>
      </c>
      <c r="CN87" s="86">
        <f t="shared" si="343"/>
        <v>86126547.251685202</v>
      </c>
      <c r="CO87" s="102">
        <f t="shared" si="343"/>
        <v>1597897.04149283</v>
      </c>
      <c r="CP87" s="263">
        <f t="shared" si="281"/>
        <v>140508400.4910087</v>
      </c>
      <c r="CQ87" s="369"/>
      <c r="CR87" s="86">
        <f t="shared" ref="CR87:CU87" si="344">CR48+CR69</f>
        <v>28461247.4180209</v>
      </c>
      <c r="CS87" s="86">
        <f t="shared" si="344"/>
        <v>25920605.8213026</v>
      </c>
      <c r="CT87" s="86">
        <f t="shared" si="344"/>
        <v>86126547.251685202</v>
      </c>
      <c r="CU87" s="102">
        <f t="shared" si="344"/>
        <v>1597897.04149283</v>
      </c>
      <c r="CV87" s="263">
        <f t="shared" si="283"/>
        <v>140508400.4910087</v>
      </c>
      <c r="CW87" s="369"/>
      <c r="CX87" s="86">
        <f t="shared" ref="CX87:DA87" si="345">CX48+CX69</f>
        <v>28461247.4180209</v>
      </c>
      <c r="CY87" s="86">
        <f t="shared" si="345"/>
        <v>25920605.8213026</v>
      </c>
      <c r="CZ87" s="86">
        <f t="shared" si="345"/>
        <v>86126547.251685202</v>
      </c>
      <c r="DA87" s="102">
        <f t="shared" si="345"/>
        <v>1597897.04149283</v>
      </c>
      <c r="DB87" s="263">
        <f t="shared" si="285"/>
        <v>140508400.4910087</v>
      </c>
      <c r="DC87" s="369"/>
      <c r="DD87" s="86">
        <f t="shared" ref="DD87:DG87" si="346">DD48+DD69</f>
        <v>28461247.4180209</v>
      </c>
      <c r="DE87" s="86">
        <f t="shared" si="346"/>
        <v>25920605.8213026</v>
      </c>
      <c r="DF87" s="86">
        <f t="shared" si="346"/>
        <v>86126547.251685202</v>
      </c>
      <c r="DG87" s="102">
        <f t="shared" si="346"/>
        <v>1597897.04149283</v>
      </c>
      <c r="DH87" s="263">
        <f t="shared" si="287"/>
        <v>140508400.4910087</v>
      </c>
      <c r="DI87" s="369"/>
      <c r="DJ87" s="86">
        <f t="shared" ref="DJ87:DM87" si="347">DJ48+DJ69</f>
        <v>28461247.4180209</v>
      </c>
      <c r="DK87" s="86">
        <f t="shared" si="347"/>
        <v>25920605.8213026</v>
      </c>
      <c r="DL87" s="86">
        <f t="shared" si="347"/>
        <v>86126547.251685202</v>
      </c>
      <c r="DM87" s="102">
        <f t="shared" si="347"/>
        <v>1597897.04149283</v>
      </c>
      <c r="DN87" s="263">
        <f t="shared" si="289"/>
        <v>140508400.4910087</v>
      </c>
      <c r="DO87" s="369"/>
      <c r="DP87" s="86">
        <f t="shared" ref="DP87:DS87" si="348">DP48+DP69</f>
        <v>28461247.4180209</v>
      </c>
      <c r="DQ87" s="86">
        <f t="shared" si="348"/>
        <v>25920605.8213026</v>
      </c>
      <c r="DR87" s="86">
        <f t="shared" si="348"/>
        <v>86126547.251685202</v>
      </c>
      <c r="DS87" s="102">
        <f t="shared" si="348"/>
        <v>1597897.04149283</v>
      </c>
      <c r="DT87" s="263">
        <f t="shared" si="291"/>
        <v>140508400.4910087</v>
      </c>
    </row>
    <row r="88" spans="1:124" s="2" customFormat="1" x14ac:dyDescent="0.2">
      <c r="A88" s="6"/>
      <c r="B88" s="70">
        <v>25</v>
      </c>
      <c r="C88" s="83" t="s">
        <v>210</v>
      </c>
      <c r="D88" s="90"/>
      <c r="E88" s="369"/>
      <c r="F88" s="86">
        <f t="shared" si="233"/>
        <v>451686470.57480037</v>
      </c>
      <c r="G88" s="86">
        <f t="shared" si="233"/>
        <v>0</v>
      </c>
      <c r="H88" s="86">
        <f t="shared" si="233"/>
        <v>0</v>
      </c>
      <c r="I88" s="102">
        <f t="shared" si="233"/>
        <v>0</v>
      </c>
      <c r="J88" s="263">
        <f t="shared" si="253"/>
        <v>451686470.57480037</v>
      </c>
      <c r="K88" s="369"/>
      <c r="L88" s="86">
        <f t="shared" ref="L88:O88" si="349">L49+L70</f>
        <v>451686470.57480037</v>
      </c>
      <c r="M88" s="86">
        <f t="shared" si="349"/>
        <v>0</v>
      </c>
      <c r="N88" s="86">
        <f t="shared" si="349"/>
        <v>0</v>
      </c>
      <c r="O88" s="102">
        <f t="shared" si="349"/>
        <v>0</v>
      </c>
      <c r="P88" s="263">
        <f t="shared" si="255"/>
        <v>451686470.57480037</v>
      </c>
      <c r="Q88" s="369"/>
      <c r="R88" s="86">
        <f t="shared" ref="R88:U88" si="350">R49+R70</f>
        <v>451686470.57480037</v>
      </c>
      <c r="S88" s="86">
        <f t="shared" si="350"/>
        <v>0</v>
      </c>
      <c r="T88" s="86">
        <f t="shared" si="350"/>
        <v>0</v>
      </c>
      <c r="U88" s="102">
        <f t="shared" si="350"/>
        <v>0</v>
      </c>
      <c r="V88" s="263">
        <f t="shared" si="257"/>
        <v>451686470.57480037</v>
      </c>
      <c r="W88" s="369"/>
      <c r="X88" s="86">
        <f t="shared" ref="X88:AA88" si="351">X49+X70</f>
        <v>451686470.57480037</v>
      </c>
      <c r="Y88" s="86">
        <f t="shared" si="351"/>
        <v>0</v>
      </c>
      <c r="Z88" s="86">
        <f t="shared" si="351"/>
        <v>0</v>
      </c>
      <c r="AA88" s="102">
        <f t="shared" si="351"/>
        <v>0</v>
      </c>
      <c r="AB88" s="263">
        <f t="shared" si="259"/>
        <v>451686470.57480037</v>
      </c>
      <c r="AC88" s="369"/>
      <c r="AD88" s="86">
        <f t="shared" ref="AD88:AG88" si="352">AD49+AD70</f>
        <v>451686470.57480037</v>
      </c>
      <c r="AE88" s="86">
        <f t="shared" si="352"/>
        <v>0</v>
      </c>
      <c r="AF88" s="86">
        <f t="shared" si="352"/>
        <v>0</v>
      </c>
      <c r="AG88" s="102">
        <f t="shared" si="352"/>
        <v>0</v>
      </c>
      <c r="AH88" s="263">
        <f t="shared" si="261"/>
        <v>451686470.57480037</v>
      </c>
      <c r="AI88" s="369"/>
      <c r="AJ88" s="86">
        <f t="shared" ref="AJ88:AM88" si="353">AJ49+AJ70</f>
        <v>451686470.57480037</v>
      </c>
      <c r="AK88" s="86">
        <f t="shared" si="353"/>
        <v>0</v>
      </c>
      <c r="AL88" s="86">
        <f t="shared" si="353"/>
        <v>0</v>
      </c>
      <c r="AM88" s="102">
        <f t="shared" si="353"/>
        <v>0</v>
      </c>
      <c r="AN88" s="263">
        <f t="shared" si="263"/>
        <v>451686470.57480037</v>
      </c>
      <c r="AO88" s="369"/>
      <c r="AP88" s="86">
        <f t="shared" ref="AP88:AS88" si="354">AP49+AP70</f>
        <v>451686470.57480037</v>
      </c>
      <c r="AQ88" s="86">
        <f t="shared" si="354"/>
        <v>0</v>
      </c>
      <c r="AR88" s="86">
        <f t="shared" si="354"/>
        <v>0</v>
      </c>
      <c r="AS88" s="102">
        <f t="shared" si="354"/>
        <v>0</v>
      </c>
      <c r="AT88" s="263">
        <f t="shared" si="265"/>
        <v>451686470.57480037</v>
      </c>
      <c r="AU88" s="369"/>
      <c r="AV88" s="86">
        <f t="shared" ref="AV88:AY88" si="355">AV49+AV70</f>
        <v>451686470.57480037</v>
      </c>
      <c r="AW88" s="86">
        <f t="shared" si="355"/>
        <v>0</v>
      </c>
      <c r="AX88" s="86">
        <f t="shared" si="355"/>
        <v>0</v>
      </c>
      <c r="AY88" s="102">
        <f t="shared" si="355"/>
        <v>0</v>
      </c>
      <c r="AZ88" s="263">
        <f t="shared" si="267"/>
        <v>451686470.57480037</v>
      </c>
      <c r="BA88" s="369"/>
      <c r="BB88" s="86">
        <f t="shared" ref="BB88:BE88" si="356">BB49+BB70</f>
        <v>451686470.57480037</v>
      </c>
      <c r="BC88" s="86">
        <f t="shared" si="356"/>
        <v>0</v>
      </c>
      <c r="BD88" s="86">
        <f t="shared" si="356"/>
        <v>0</v>
      </c>
      <c r="BE88" s="102">
        <f t="shared" si="356"/>
        <v>0</v>
      </c>
      <c r="BF88" s="263">
        <f t="shared" si="269"/>
        <v>451686470.57480037</v>
      </c>
      <c r="BG88" s="369"/>
      <c r="BH88" s="86">
        <f t="shared" ref="BH88:BK88" si="357">BH49+BH70</f>
        <v>451686470.57480037</v>
      </c>
      <c r="BI88" s="86">
        <f t="shared" si="357"/>
        <v>0</v>
      </c>
      <c r="BJ88" s="86">
        <f t="shared" si="357"/>
        <v>0</v>
      </c>
      <c r="BK88" s="102">
        <f t="shared" si="357"/>
        <v>0</v>
      </c>
      <c r="BL88" s="263">
        <f t="shared" si="271"/>
        <v>451686470.57480037</v>
      </c>
      <c r="BM88" s="369"/>
      <c r="BN88" s="86">
        <f t="shared" ref="BN88:BQ88" si="358">BN49+BN70</f>
        <v>451686470.57480037</v>
      </c>
      <c r="BO88" s="86">
        <f t="shared" si="358"/>
        <v>0</v>
      </c>
      <c r="BP88" s="86">
        <f t="shared" si="358"/>
        <v>0</v>
      </c>
      <c r="BQ88" s="102">
        <f t="shared" si="358"/>
        <v>0</v>
      </c>
      <c r="BR88" s="263">
        <f t="shared" si="273"/>
        <v>451686470.57480037</v>
      </c>
      <c r="BS88" s="369"/>
      <c r="BT88" s="86">
        <f t="shared" ref="BT88:BW88" si="359">BT49+BT70</f>
        <v>451686470.57480037</v>
      </c>
      <c r="BU88" s="86">
        <f t="shared" si="359"/>
        <v>0</v>
      </c>
      <c r="BV88" s="86">
        <f t="shared" si="359"/>
        <v>0</v>
      </c>
      <c r="BW88" s="102">
        <f t="shared" si="359"/>
        <v>0</v>
      </c>
      <c r="BX88" s="263">
        <f t="shared" si="275"/>
        <v>451686470.57480037</v>
      </c>
      <c r="BY88" s="369"/>
      <c r="BZ88" s="86">
        <f t="shared" ref="BZ88:CC88" si="360">BZ49+BZ70</f>
        <v>451686470.57480037</v>
      </c>
      <c r="CA88" s="86">
        <f t="shared" si="360"/>
        <v>0</v>
      </c>
      <c r="CB88" s="86">
        <f t="shared" si="360"/>
        <v>0</v>
      </c>
      <c r="CC88" s="102">
        <f t="shared" si="360"/>
        <v>0</v>
      </c>
      <c r="CD88" s="263">
        <f t="shared" si="277"/>
        <v>451686470.57480037</v>
      </c>
      <c r="CE88" s="369"/>
      <c r="CF88" s="86">
        <f t="shared" ref="CF88:CI88" si="361">CF49+CF70</f>
        <v>451686470.57480037</v>
      </c>
      <c r="CG88" s="86">
        <f t="shared" si="361"/>
        <v>0</v>
      </c>
      <c r="CH88" s="86">
        <f t="shared" si="361"/>
        <v>0</v>
      </c>
      <c r="CI88" s="102">
        <f t="shared" si="361"/>
        <v>0</v>
      </c>
      <c r="CJ88" s="263">
        <f t="shared" si="279"/>
        <v>451686470.57480037</v>
      </c>
      <c r="CK88" s="369"/>
      <c r="CL88" s="86">
        <f t="shared" ref="CL88:CO88" si="362">CL49+CL70</f>
        <v>451686470.57480037</v>
      </c>
      <c r="CM88" s="86">
        <f t="shared" si="362"/>
        <v>0</v>
      </c>
      <c r="CN88" s="86">
        <f t="shared" si="362"/>
        <v>0</v>
      </c>
      <c r="CO88" s="102">
        <f t="shared" si="362"/>
        <v>0</v>
      </c>
      <c r="CP88" s="263">
        <f t="shared" si="281"/>
        <v>451686470.57480037</v>
      </c>
      <c r="CQ88" s="369"/>
      <c r="CR88" s="86">
        <f t="shared" ref="CR88:CU88" si="363">CR49+CR70</f>
        <v>451686470.57480037</v>
      </c>
      <c r="CS88" s="86">
        <f t="shared" si="363"/>
        <v>0</v>
      </c>
      <c r="CT88" s="86">
        <f t="shared" si="363"/>
        <v>0</v>
      </c>
      <c r="CU88" s="102">
        <f t="shared" si="363"/>
        <v>0</v>
      </c>
      <c r="CV88" s="263">
        <f t="shared" si="283"/>
        <v>451686470.57480037</v>
      </c>
      <c r="CW88" s="369"/>
      <c r="CX88" s="86">
        <f t="shared" ref="CX88:DA88" si="364">CX49+CX70</f>
        <v>451686470.57480037</v>
      </c>
      <c r="CY88" s="86">
        <f t="shared" si="364"/>
        <v>0</v>
      </c>
      <c r="CZ88" s="86">
        <f t="shared" si="364"/>
        <v>0</v>
      </c>
      <c r="DA88" s="102">
        <f t="shared" si="364"/>
        <v>0</v>
      </c>
      <c r="DB88" s="263">
        <f t="shared" si="285"/>
        <v>451686470.57480037</v>
      </c>
      <c r="DC88" s="369"/>
      <c r="DD88" s="86">
        <f t="shared" ref="DD88:DG88" si="365">DD49+DD70</f>
        <v>451686470.57480037</v>
      </c>
      <c r="DE88" s="86">
        <f t="shared" si="365"/>
        <v>0</v>
      </c>
      <c r="DF88" s="86">
        <f t="shared" si="365"/>
        <v>0</v>
      </c>
      <c r="DG88" s="102">
        <f t="shared" si="365"/>
        <v>0</v>
      </c>
      <c r="DH88" s="263">
        <f t="shared" si="287"/>
        <v>451686470.57480037</v>
      </c>
      <c r="DI88" s="369"/>
      <c r="DJ88" s="86">
        <f t="shared" ref="DJ88:DM88" si="366">DJ49+DJ70</f>
        <v>451686470.57480037</v>
      </c>
      <c r="DK88" s="86">
        <f t="shared" si="366"/>
        <v>0</v>
      </c>
      <c r="DL88" s="86">
        <f t="shared" si="366"/>
        <v>0</v>
      </c>
      <c r="DM88" s="102">
        <f t="shared" si="366"/>
        <v>0</v>
      </c>
      <c r="DN88" s="263">
        <f t="shared" si="289"/>
        <v>451686470.57480037</v>
      </c>
      <c r="DO88" s="369"/>
      <c r="DP88" s="86">
        <f t="shared" ref="DP88:DS88" si="367">DP49+DP70</f>
        <v>451686470.57480037</v>
      </c>
      <c r="DQ88" s="86">
        <f t="shared" si="367"/>
        <v>0</v>
      </c>
      <c r="DR88" s="86">
        <f t="shared" si="367"/>
        <v>0</v>
      </c>
      <c r="DS88" s="102">
        <f t="shared" si="367"/>
        <v>0</v>
      </c>
      <c r="DT88" s="263">
        <f t="shared" si="291"/>
        <v>451686470.57480037</v>
      </c>
    </row>
    <row r="89" spans="1:124" s="6" customFormat="1" x14ac:dyDescent="0.2">
      <c r="B89" s="132">
        <v>26</v>
      </c>
      <c r="C89" s="133" t="s">
        <v>211</v>
      </c>
      <c r="D89" s="90"/>
      <c r="E89" s="369"/>
      <c r="F89" s="86">
        <f t="shared" si="233"/>
        <v>65401342.466979302</v>
      </c>
      <c r="G89" s="86">
        <f t="shared" si="233"/>
        <v>19049438.523529399</v>
      </c>
      <c r="H89" s="86">
        <f t="shared" si="233"/>
        <v>129937709.93363699</v>
      </c>
      <c r="I89" s="102">
        <f t="shared" si="233"/>
        <v>2408453.3345185602</v>
      </c>
      <c r="J89" s="263">
        <f t="shared" si="253"/>
        <v>214388490.9241457</v>
      </c>
      <c r="K89" s="369"/>
      <c r="L89" s="86">
        <f t="shared" ref="L89:O89" si="368">L50+L71</f>
        <v>65401342.466979302</v>
      </c>
      <c r="M89" s="86">
        <f t="shared" si="368"/>
        <v>19049438.523529399</v>
      </c>
      <c r="N89" s="86">
        <f t="shared" si="368"/>
        <v>129937709.93363699</v>
      </c>
      <c r="O89" s="102">
        <f t="shared" si="368"/>
        <v>2408453.3345185602</v>
      </c>
      <c r="P89" s="263">
        <f t="shared" si="255"/>
        <v>214388490.9241457</v>
      </c>
      <c r="Q89" s="369"/>
      <c r="R89" s="86">
        <f t="shared" ref="R89:U89" si="369">R50+R71</f>
        <v>65401342.466979302</v>
      </c>
      <c r="S89" s="86">
        <f t="shared" si="369"/>
        <v>19049438.523529399</v>
      </c>
      <c r="T89" s="86">
        <f t="shared" si="369"/>
        <v>129937709.93363699</v>
      </c>
      <c r="U89" s="102">
        <f t="shared" si="369"/>
        <v>2408453.3345185602</v>
      </c>
      <c r="V89" s="263">
        <f t="shared" si="257"/>
        <v>214388490.9241457</v>
      </c>
      <c r="W89" s="369"/>
      <c r="X89" s="86">
        <f t="shared" ref="X89:AA89" si="370">X50+X71</f>
        <v>65401342.466979302</v>
      </c>
      <c r="Y89" s="86">
        <f t="shared" si="370"/>
        <v>19049438.523529399</v>
      </c>
      <c r="Z89" s="86">
        <f t="shared" si="370"/>
        <v>129937709.93363699</v>
      </c>
      <c r="AA89" s="102">
        <f t="shared" si="370"/>
        <v>2408453.3345185602</v>
      </c>
      <c r="AB89" s="263">
        <f t="shared" si="259"/>
        <v>214388490.9241457</v>
      </c>
      <c r="AC89" s="369"/>
      <c r="AD89" s="86">
        <f t="shared" ref="AD89:AG89" si="371">AD50+AD71</f>
        <v>65401342.466979302</v>
      </c>
      <c r="AE89" s="86">
        <f t="shared" si="371"/>
        <v>19049438.523529399</v>
      </c>
      <c r="AF89" s="86">
        <f t="shared" si="371"/>
        <v>129937709.93363699</v>
      </c>
      <c r="AG89" s="102">
        <f t="shared" si="371"/>
        <v>2408453.3345185602</v>
      </c>
      <c r="AH89" s="263">
        <f t="shared" si="261"/>
        <v>214388490.9241457</v>
      </c>
      <c r="AI89" s="369"/>
      <c r="AJ89" s="86">
        <f t="shared" ref="AJ89:AM89" si="372">AJ50+AJ71</f>
        <v>65401342.466979302</v>
      </c>
      <c r="AK89" s="86">
        <f t="shared" si="372"/>
        <v>19049438.523529399</v>
      </c>
      <c r="AL89" s="86">
        <f t="shared" si="372"/>
        <v>129937709.93363699</v>
      </c>
      <c r="AM89" s="102">
        <f t="shared" si="372"/>
        <v>2408453.3345185602</v>
      </c>
      <c r="AN89" s="263">
        <f t="shared" si="263"/>
        <v>214388490.9241457</v>
      </c>
      <c r="AO89" s="369"/>
      <c r="AP89" s="86">
        <f t="shared" ref="AP89:AS89" si="373">AP50+AP71</f>
        <v>65401342.466979302</v>
      </c>
      <c r="AQ89" s="86">
        <f t="shared" si="373"/>
        <v>19049438.523529399</v>
      </c>
      <c r="AR89" s="86">
        <f t="shared" si="373"/>
        <v>129937709.93363699</v>
      </c>
      <c r="AS89" s="102">
        <f t="shared" si="373"/>
        <v>2408453.3345185602</v>
      </c>
      <c r="AT89" s="263">
        <f t="shared" si="265"/>
        <v>214388490.9241457</v>
      </c>
      <c r="AU89" s="369"/>
      <c r="AV89" s="86">
        <f t="shared" ref="AV89:AY89" si="374">AV50+AV71</f>
        <v>65401342.466979302</v>
      </c>
      <c r="AW89" s="86">
        <f t="shared" si="374"/>
        <v>19049438.523529399</v>
      </c>
      <c r="AX89" s="86">
        <f t="shared" si="374"/>
        <v>129937709.93363699</v>
      </c>
      <c r="AY89" s="102">
        <f t="shared" si="374"/>
        <v>2408453.3345185602</v>
      </c>
      <c r="AZ89" s="263">
        <f t="shared" si="267"/>
        <v>214388490.9241457</v>
      </c>
      <c r="BA89" s="369"/>
      <c r="BB89" s="86">
        <f t="shared" ref="BB89:BE89" si="375">BB50+BB71</f>
        <v>65401342.466979302</v>
      </c>
      <c r="BC89" s="86">
        <f t="shared" si="375"/>
        <v>19049438.523529399</v>
      </c>
      <c r="BD89" s="86">
        <f t="shared" si="375"/>
        <v>129937709.93363699</v>
      </c>
      <c r="BE89" s="102">
        <f t="shared" si="375"/>
        <v>2408453.3345185602</v>
      </c>
      <c r="BF89" s="263">
        <f t="shared" si="269"/>
        <v>214388490.9241457</v>
      </c>
      <c r="BG89" s="369"/>
      <c r="BH89" s="86">
        <f t="shared" ref="BH89:BK89" si="376">BH50+BH71</f>
        <v>65401342.466979302</v>
      </c>
      <c r="BI89" s="86">
        <f t="shared" si="376"/>
        <v>19049438.523529399</v>
      </c>
      <c r="BJ89" s="86">
        <f t="shared" si="376"/>
        <v>129937709.93363699</v>
      </c>
      <c r="BK89" s="102">
        <f t="shared" si="376"/>
        <v>2408453.3345185602</v>
      </c>
      <c r="BL89" s="263">
        <f t="shared" si="271"/>
        <v>214388490.9241457</v>
      </c>
      <c r="BM89" s="369"/>
      <c r="BN89" s="86">
        <f t="shared" ref="BN89:BQ89" si="377">BN50+BN71</f>
        <v>65401342.466979302</v>
      </c>
      <c r="BO89" s="86">
        <f t="shared" si="377"/>
        <v>19049438.523529399</v>
      </c>
      <c r="BP89" s="86">
        <f t="shared" si="377"/>
        <v>129937709.93363699</v>
      </c>
      <c r="BQ89" s="102">
        <f t="shared" si="377"/>
        <v>2408453.3345185602</v>
      </c>
      <c r="BR89" s="263">
        <f t="shared" si="273"/>
        <v>214388490.9241457</v>
      </c>
      <c r="BS89" s="369"/>
      <c r="BT89" s="86">
        <f t="shared" ref="BT89:BW89" si="378">BT50+BT71</f>
        <v>65401342.466979302</v>
      </c>
      <c r="BU89" s="86">
        <f t="shared" si="378"/>
        <v>19049438.523529399</v>
      </c>
      <c r="BV89" s="86">
        <f t="shared" si="378"/>
        <v>129937709.93363699</v>
      </c>
      <c r="BW89" s="102">
        <f t="shared" si="378"/>
        <v>2408453.3345185602</v>
      </c>
      <c r="BX89" s="263">
        <f t="shared" si="275"/>
        <v>214388490.9241457</v>
      </c>
      <c r="BY89" s="369"/>
      <c r="BZ89" s="86">
        <f t="shared" ref="BZ89:CC89" si="379">BZ50+BZ71</f>
        <v>65401342.466979302</v>
      </c>
      <c r="CA89" s="86">
        <f t="shared" si="379"/>
        <v>19049438.523529399</v>
      </c>
      <c r="CB89" s="86">
        <f t="shared" si="379"/>
        <v>129937709.93363699</v>
      </c>
      <c r="CC89" s="102">
        <f t="shared" si="379"/>
        <v>2408453.3345185602</v>
      </c>
      <c r="CD89" s="263">
        <f t="shared" si="277"/>
        <v>214388490.9241457</v>
      </c>
      <c r="CE89" s="369"/>
      <c r="CF89" s="86">
        <f t="shared" ref="CF89:CI89" si="380">CF50+CF71</f>
        <v>65401342.466979302</v>
      </c>
      <c r="CG89" s="86">
        <f t="shared" si="380"/>
        <v>19049438.523529399</v>
      </c>
      <c r="CH89" s="86">
        <f t="shared" si="380"/>
        <v>129937709.93363699</v>
      </c>
      <c r="CI89" s="102">
        <f t="shared" si="380"/>
        <v>2408453.3345185602</v>
      </c>
      <c r="CJ89" s="263">
        <f t="shared" si="279"/>
        <v>214388490.9241457</v>
      </c>
      <c r="CK89" s="369"/>
      <c r="CL89" s="86">
        <f t="shared" ref="CL89:CO89" si="381">CL50+CL71</f>
        <v>65401342.466979302</v>
      </c>
      <c r="CM89" s="86">
        <f t="shared" si="381"/>
        <v>19049438.523529399</v>
      </c>
      <c r="CN89" s="86">
        <f t="shared" si="381"/>
        <v>129937709.93363699</v>
      </c>
      <c r="CO89" s="102">
        <f t="shared" si="381"/>
        <v>2408453.3345185602</v>
      </c>
      <c r="CP89" s="263">
        <f t="shared" si="281"/>
        <v>214388490.9241457</v>
      </c>
      <c r="CQ89" s="369"/>
      <c r="CR89" s="86">
        <f t="shared" ref="CR89:CU89" si="382">CR50+CR71</f>
        <v>65401342.466979302</v>
      </c>
      <c r="CS89" s="86">
        <f t="shared" si="382"/>
        <v>19049438.523529399</v>
      </c>
      <c r="CT89" s="86">
        <f t="shared" si="382"/>
        <v>129937709.93363699</v>
      </c>
      <c r="CU89" s="102">
        <f t="shared" si="382"/>
        <v>2408453.3345185602</v>
      </c>
      <c r="CV89" s="263">
        <f t="shared" si="283"/>
        <v>214388490.9241457</v>
      </c>
      <c r="CW89" s="369"/>
      <c r="CX89" s="86">
        <f t="shared" ref="CX89:DA89" si="383">CX50+CX71</f>
        <v>65401342.466979302</v>
      </c>
      <c r="CY89" s="86">
        <f t="shared" si="383"/>
        <v>19049438.523529399</v>
      </c>
      <c r="CZ89" s="86">
        <f t="shared" si="383"/>
        <v>129937709.93363699</v>
      </c>
      <c r="DA89" s="102">
        <f t="shared" si="383"/>
        <v>2408453.3345185602</v>
      </c>
      <c r="DB89" s="263">
        <f t="shared" si="285"/>
        <v>214388490.9241457</v>
      </c>
      <c r="DC89" s="369"/>
      <c r="DD89" s="86">
        <f t="shared" ref="DD89:DG89" si="384">DD50+DD71</f>
        <v>65401342.466979302</v>
      </c>
      <c r="DE89" s="86">
        <f t="shared" si="384"/>
        <v>19049438.523529399</v>
      </c>
      <c r="DF89" s="86">
        <f t="shared" si="384"/>
        <v>129937709.93363699</v>
      </c>
      <c r="DG89" s="102">
        <f t="shared" si="384"/>
        <v>2408453.3345185602</v>
      </c>
      <c r="DH89" s="263">
        <f t="shared" si="287"/>
        <v>214388490.9241457</v>
      </c>
      <c r="DI89" s="369"/>
      <c r="DJ89" s="86">
        <f t="shared" ref="DJ89:DM89" si="385">DJ50+DJ71</f>
        <v>65401342.466979302</v>
      </c>
      <c r="DK89" s="86">
        <f t="shared" si="385"/>
        <v>19049438.523529399</v>
      </c>
      <c r="DL89" s="86">
        <f t="shared" si="385"/>
        <v>129937709.93363699</v>
      </c>
      <c r="DM89" s="102">
        <f t="shared" si="385"/>
        <v>2408453.3345185602</v>
      </c>
      <c r="DN89" s="263">
        <f t="shared" si="289"/>
        <v>214388490.9241457</v>
      </c>
      <c r="DO89" s="369"/>
      <c r="DP89" s="86">
        <f t="shared" ref="DP89:DS89" si="386">DP50+DP71</f>
        <v>65401342.466979302</v>
      </c>
      <c r="DQ89" s="86">
        <f t="shared" si="386"/>
        <v>19049438.523529399</v>
      </c>
      <c r="DR89" s="86">
        <f t="shared" si="386"/>
        <v>129937709.93363699</v>
      </c>
      <c r="DS89" s="102">
        <f t="shared" si="386"/>
        <v>2408453.3345185602</v>
      </c>
      <c r="DT89" s="263">
        <f t="shared" si="291"/>
        <v>214388490.9241457</v>
      </c>
    </row>
    <row r="90" spans="1:124" s="2" customFormat="1" x14ac:dyDescent="0.2">
      <c r="A90" s="241"/>
      <c r="B90" s="390">
        <v>30</v>
      </c>
      <c r="C90" s="391" t="s">
        <v>212</v>
      </c>
      <c r="D90" s="370"/>
      <c r="E90" s="366"/>
      <c r="F90" s="371"/>
      <c r="G90" s="371"/>
      <c r="H90" s="371"/>
      <c r="I90" s="392"/>
      <c r="J90" s="368">
        <f>SUM(J91:J95)</f>
        <v>3634966826.7430649</v>
      </c>
      <c r="K90" s="366"/>
      <c r="L90" s="371"/>
      <c r="M90" s="371"/>
      <c r="N90" s="371"/>
      <c r="O90" s="392"/>
      <c r="P90" s="368">
        <f>SUM(P91:P95)</f>
        <v>3073604317.5048642</v>
      </c>
      <c r="Q90" s="366"/>
      <c r="R90" s="371"/>
      <c r="S90" s="371"/>
      <c r="T90" s="371"/>
      <c r="U90" s="392"/>
      <c r="V90" s="368">
        <f>SUM(V91:V95)</f>
        <v>3073604317.5048642</v>
      </c>
      <c r="W90" s="366"/>
      <c r="X90" s="371"/>
      <c r="Y90" s="371"/>
      <c r="Z90" s="371"/>
      <c r="AA90" s="392"/>
      <c r="AB90" s="368">
        <f>SUM(AB91:AB95)</f>
        <v>3073604317.5048642</v>
      </c>
      <c r="AC90" s="366"/>
      <c r="AD90" s="371"/>
      <c r="AE90" s="371"/>
      <c r="AF90" s="371"/>
      <c r="AG90" s="392"/>
      <c r="AH90" s="368">
        <f>SUM(AH91:AH95)</f>
        <v>3073604317.5048642</v>
      </c>
      <c r="AI90" s="366"/>
      <c r="AJ90" s="371"/>
      <c r="AK90" s="371"/>
      <c r="AL90" s="371"/>
      <c r="AM90" s="392"/>
      <c r="AN90" s="368">
        <f>SUM(AN91:AN95)</f>
        <v>3073604317.5048642</v>
      </c>
      <c r="AO90" s="366"/>
      <c r="AP90" s="371"/>
      <c r="AQ90" s="371"/>
      <c r="AR90" s="371"/>
      <c r="AS90" s="392"/>
      <c r="AT90" s="368">
        <f>SUM(AT91:AT95)</f>
        <v>3073604317.5048642</v>
      </c>
      <c r="AU90" s="366"/>
      <c r="AV90" s="371"/>
      <c r="AW90" s="371"/>
      <c r="AX90" s="371"/>
      <c r="AY90" s="392"/>
      <c r="AZ90" s="368">
        <f>SUM(AZ91:AZ95)</f>
        <v>3073604317.5048642</v>
      </c>
      <c r="BA90" s="366"/>
      <c r="BB90" s="371"/>
      <c r="BC90" s="371"/>
      <c r="BD90" s="371"/>
      <c r="BE90" s="392"/>
      <c r="BF90" s="368">
        <f>SUM(BF91:BF95)</f>
        <v>3073604317.5048642</v>
      </c>
      <c r="BG90" s="366"/>
      <c r="BH90" s="371"/>
      <c r="BI90" s="371"/>
      <c r="BJ90" s="371"/>
      <c r="BK90" s="392"/>
      <c r="BL90" s="368">
        <f>SUM(BL91:BL95)</f>
        <v>3073604317.5048642</v>
      </c>
      <c r="BM90" s="366"/>
      <c r="BN90" s="371"/>
      <c r="BO90" s="371"/>
      <c r="BP90" s="371"/>
      <c r="BQ90" s="392"/>
      <c r="BR90" s="368">
        <f>SUM(BR91:BR95)</f>
        <v>3073604317.5048642</v>
      </c>
      <c r="BS90" s="366"/>
      <c r="BT90" s="371"/>
      <c r="BU90" s="371"/>
      <c r="BV90" s="371"/>
      <c r="BW90" s="392"/>
      <c r="BX90" s="368">
        <f>SUM(BX91:BX95)</f>
        <v>3073604317.5048642</v>
      </c>
      <c r="BY90" s="366"/>
      <c r="BZ90" s="371"/>
      <c r="CA90" s="371"/>
      <c r="CB90" s="371"/>
      <c r="CC90" s="392"/>
      <c r="CD90" s="368">
        <f>SUM(CD91:CD95)</f>
        <v>3073604317.5048642</v>
      </c>
      <c r="CE90" s="366"/>
      <c r="CF90" s="371"/>
      <c r="CG90" s="371"/>
      <c r="CH90" s="371"/>
      <c r="CI90" s="392"/>
      <c r="CJ90" s="368">
        <f>SUM(CJ91:CJ95)</f>
        <v>3073604317.5048642</v>
      </c>
      <c r="CK90" s="366"/>
      <c r="CL90" s="371"/>
      <c r="CM90" s="371"/>
      <c r="CN90" s="371"/>
      <c r="CO90" s="392"/>
      <c r="CP90" s="368">
        <f>SUM(CP91:CP95)</f>
        <v>3073604317.5048642</v>
      </c>
      <c r="CQ90" s="366"/>
      <c r="CR90" s="371"/>
      <c r="CS90" s="371"/>
      <c r="CT90" s="371"/>
      <c r="CU90" s="392"/>
      <c r="CV90" s="368">
        <f>SUM(CV91:CV95)</f>
        <v>3073604317.5048642</v>
      </c>
      <c r="CW90" s="366"/>
      <c r="CX90" s="371"/>
      <c r="CY90" s="371"/>
      <c r="CZ90" s="371"/>
      <c r="DA90" s="392"/>
      <c r="DB90" s="368">
        <f>SUM(DB91:DB95)</f>
        <v>3073604317.5048642</v>
      </c>
      <c r="DC90" s="366"/>
      <c r="DD90" s="371"/>
      <c r="DE90" s="371"/>
      <c r="DF90" s="371"/>
      <c r="DG90" s="392"/>
      <c r="DH90" s="368">
        <f>SUM(DH91:DH95)</f>
        <v>3073604317.5048642</v>
      </c>
      <c r="DI90" s="366"/>
      <c r="DJ90" s="371"/>
      <c r="DK90" s="371"/>
      <c r="DL90" s="371"/>
      <c r="DM90" s="392"/>
      <c r="DN90" s="368">
        <f>SUM(DN91:DN95)</f>
        <v>3073604317.5048642</v>
      </c>
      <c r="DO90" s="366"/>
      <c r="DP90" s="371"/>
      <c r="DQ90" s="371"/>
      <c r="DR90" s="371"/>
      <c r="DS90" s="392"/>
      <c r="DT90" s="368">
        <f>SUM(DT91:DT95)</f>
        <v>3073604317.5048642</v>
      </c>
    </row>
    <row r="91" spans="1:124" s="6" customFormat="1" x14ac:dyDescent="0.2">
      <c r="B91" s="95">
        <v>31</v>
      </c>
      <c r="C91" s="134" t="s">
        <v>213</v>
      </c>
      <c r="D91" s="13"/>
      <c r="E91" s="13"/>
      <c r="F91" s="86"/>
      <c r="G91" s="86"/>
      <c r="H91" s="86"/>
      <c r="I91" s="135"/>
      <c r="J91" s="259">
        <f>G82*'HTGR Relationships'!$D$36*I82/J81/'HTGR Relationships'!$D$31/'HTGR Relationships'!$D$32+H82*'HTGR Relationships'!$D$34</f>
        <v>756660529.65348125</v>
      </c>
      <c r="K91" s="13"/>
      <c r="L91" s="86"/>
      <c r="M91" s="86"/>
      <c r="N91" s="86"/>
      <c r="O91" s="135"/>
      <c r="P91" s="259">
        <f>M82*'HTGR Relationships'!$D$36*O82/P81/'HTGR Relationships'!$D$31/'HTGR Relationships'!$D$32+N82*'HTGR Relationships'!$D$34</f>
        <v>639954157.41531634</v>
      </c>
      <c r="Q91" s="13"/>
      <c r="R91" s="86"/>
      <c r="S91" s="86"/>
      <c r="T91" s="86"/>
      <c r="U91" s="135"/>
      <c r="V91" s="259">
        <f>S82*'HTGR Relationships'!$D$36*U82/V81/'HTGR Relationships'!$D$31/'HTGR Relationships'!$D$32+T82*'HTGR Relationships'!$D$34</f>
        <v>639954157.41531634</v>
      </c>
      <c r="W91" s="13"/>
      <c r="X91" s="86"/>
      <c r="Y91" s="86"/>
      <c r="Z91" s="86"/>
      <c r="AA91" s="135"/>
      <c r="AB91" s="259">
        <f>Y82*'HTGR Relationships'!$D$36*AA82/AB81/'HTGR Relationships'!$D$31/'HTGR Relationships'!$D$32+Z82*'HTGR Relationships'!$D$34</f>
        <v>639954157.41531634</v>
      </c>
      <c r="AC91" s="13"/>
      <c r="AD91" s="86"/>
      <c r="AE91" s="86"/>
      <c r="AF91" s="86"/>
      <c r="AG91" s="135"/>
      <c r="AH91" s="259">
        <f>AE82*'HTGR Relationships'!$D$36*AG82/AH81/'HTGR Relationships'!$D$31/'HTGR Relationships'!$D$32+AF82*'HTGR Relationships'!$D$34</f>
        <v>639954157.41531634</v>
      </c>
      <c r="AI91" s="13"/>
      <c r="AJ91" s="86"/>
      <c r="AK91" s="86"/>
      <c r="AL91" s="86"/>
      <c r="AM91" s="135"/>
      <c r="AN91" s="259">
        <f>AK82*'HTGR Relationships'!$D$36*AM82/AN81/'HTGR Relationships'!$D$31/'HTGR Relationships'!$D$32+AL82*'HTGR Relationships'!$D$34</f>
        <v>639954157.41531634</v>
      </c>
      <c r="AO91" s="13"/>
      <c r="AP91" s="86"/>
      <c r="AQ91" s="86"/>
      <c r="AR91" s="86"/>
      <c r="AS91" s="135"/>
      <c r="AT91" s="259">
        <f>AQ82*'HTGR Relationships'!$D$36*AS82/AT81/'HTGR Relationships'!$D$31/'HTGR Relationships'!$D$32+AR82*'HTGR Relationships'!$D$34</f>
        <v>639954157.41531634</v>
      </c>
      <c r="AU91" s="13"/>
      <c r="AV91" s="86"/>
      <c r="AW91" s="86"/>
      <c r="AX91" s="86"/>
      <c r="AY91" s="135"/>
      <c r="AZ91" s="259">
        <f>AW82*'HTGR Relationships'!$D$36*AY82/AZ81/'HTGR Relationships'!$D$31/'HTGR Relationships'!$D$32+AX82*'HTGR Relationships'!$D$34</f>
        <v>639954157.41531634</v>
      </c>
      <c r="BA91" s="13"/>
      <c r="BB91" s="86"/>
      <c r="BC91" s="86"/>
      <c r="BD91" s="86"/>
      <c r="BE91" s="135"/>
      <c r="BF91" s="259">
        <f>BC82*'HTGR Relationships'!$D$36*BE82/BF81/'HTGR Relationships'!$D$31/'HTGR Relationships'!$D$32+BD82*'HTGR Relationships'!$D$34</f>
        <v>639954157.41531634</v>
      </c>
      <c r="BG91" s="13"/>
      <c r="BH91" s="86"/>
      <c r="BI91" s="86"/>
      <c r="BJ91" s="86"/>
      <c r="BK91" s="135"/>
      <c r="BL91" s="259">
        <f>BI82*'HTGR Relationships'!$D$36*BK82/BL81/'HTGR Relationships'!$D$31/'HTGR Relationships'!$D$32+BJ82*'HTGR Relationships'!$D$34</f>
        <v>639954157.41531634</v>
      </c>
      <c r="BM91" s="13"/>
      <c r="BN91" s="86"/>
      <c r="BO91" s="86"/>
      <c r="BP91" s="86"/>
      <c r="BQ91" s="135"/>
      <c r="BR91" s="259">
        <f>BO82*'HTGR Relationships'!$D$36*BQ82/BR81/'HTGR Relationships'!$D$31/'HTGR Relationships'!$D$32+BP82*'HTGR Relationships'!$D$34</f>
        <v>639954157.41531634</v>
      </c>
      <c r="BS91" s="13"/>
      <c r="BT91" s="86"/>
      <c r="BU91" s="86"/>
      <c r="BV91" s="86"/>
      <c r="BW91" s="135"/>
      <c r="BX91" s="259">
        <f>BU82*'HTGR Relationships'!$D$36*BW82/BX81/'HTGR Relationships'!$D$31/'HTGR Relationships'!$D$32+BV82*'HTGR Relationships'!$D$34</f>
        <v>639954157.41531634</v>
      </c>
      <c r="BY91" s="13"/>
      <c r="BZ91" s="86"/>
      <c r="CA91" s="86"/>
      <c r="CB91" s="86"/>
      <c r="CC91" s="135"/>
      <c r="CD91" s="259">
        <f>CA82*'HTGR Relationships'!$D$36*CC82/CD81/'HTGR Relationships'!$D$31/'HTGR Relationships'!$D$32+CB82*'HTGR Relationships'!$D$34</f>
        <v>639954157.41531634</v>
      </c>
      <c r="CE91" s="13"/>
      <c r="CF91" s="86"/>
      <c r="CG91" s="86"/>
      <c r="CH91" s="86"/>
      <c r="CI91" s="135"/>
      <c r="CJ91" s="259">
        <f>CG82*'HTGR Relationships'!$D$36*CI82/CJ81/'HTGR Relationships'!$D$31/'HTGR Relationships'!$D$32+CH82*'HTGR Relationships'!$D$34</f>
        <v>639954157.41531634</v>
      </c>
      <c r="CK91" s="13"/>
      <c r="CL91" s="86"/>
      <c r="CM91" s="86"/>
      <c r="CN91" s="86"/>
      <c r="CO91" s="135"/>
      <c r="CP91" s="259">
        <f>CM82*'HTGR Relationships'!$D$36*CO82/CP81/'HTGR Relationships'!$D$31/'HTGR Relationships'!$D$32+CN82*'HTGR Relationships'!$D$34</f>
        <v>639954157.41531634</v>
      </c>
      <c r="CQ91" s="13"/>
      <c r="CR91" s="86"/>
      <c r="CS91" s="86"/>
      <c r="CT91" s="86"/>
      <c r="CU91" s="135"/>
      <c r="CV91" s="259">
        <f>CS82*'HTGR Relationships'!$D$36*CU82/CV81/'HTGR Relationships'!$D$31/'HTGR Relationships'!$D$32+CT82*'HTGR Relationships'!$D$34</f>
        <v>639954157.41531634</v>
      </c>
      <c r="CW91" s="13"/>
      <c r="CX91" s="86"/>
      <c r="CY91" s="86"/>
      <c r="CZ91" s="86"/>
      <c r="DA91" s="135"/>
      <c r="DB91" s="259">
        <f>CY82*'HTGR Relationships'!$D$36*DA82/DB81/'HTGR Relationships'!$D$31/'HTGR Relationships'!$D$32+CZ82*'HTGR Relationships'!$D$34</f>
        <v>639954157.41531634</v>
      </c>
      <c r="DC91" s="13"/>
      <c r="DD91" s="86"/>
      <c r="DE91" s="86"/>
      <c r="DF91" s="86"/>
      <c r="DG91" s="135"/>
      <c r="DH91" s="259">
        <f>DE82*'HTGR Relationships'!$D$36*DG82/DH81/'HTGR Relationships'!$D$31/'HTGR Relationships'!$D$32+DF82*'HTGR Relationships'!$D$34</f>
        <v>639954157.41531634</v>
      </c>
      <c r="DI91" s="13"/>
      <c r="DJ91" s="86"/>
      <c r="DK91" s="86"/>
      <c r="DL91" s="86"/>
      <c r="DM91" s="135"/>
      <c r="DN91" s="259">
        <f>DK82*'HTGR Relationships'!$D$36*DM82/DN81/'HTGR Relationships'!$D$31/'HTGR Relationships'!$D$32+DL82*'HTGR Relationships'!$D$34</f>
        <v>639954157.41531634</v>
      </c>
      <c r="DO91" s="13"/>
      <c r="DP91" s="86"/>
      <c r="DQ91" s="86"/>
      <c r="DR91" s="86"/>
      <c r="DS91" s="135"/>
      <c r="DT91" s="259">
        <f>DQ82*'HTGR Relationships'!$D$36*DS82/DT81/'HTGR Relationships'!$D$31/'HTGR Relationships'!$D$32+DR82*'HTGR Relationships'!$D$34</f>
        <v>639954157.41531634</v>
      </c>
    </row>
    <row r="92" spans="1:124" s="6" customFormat="1" x14ac:dyDescent="0.2">
      <c r="B92" s="95">
        <v>32</v>
      </c>
      <c r="C92" s="134" t="s">
        <v>214</v>
      </c>
      <c r="D92" s="13" t="s">
        <v>215</v>
      </c>
      <c r="E92" s="13"/>
      <c r="F92" s="86"/>
      <c r="G92" s="86"/>
      <c r="H92" s="86"/>
      <c r="I92" s="135"/>
      <c r="J92" s="259">
        <f>H82*'HTGR Relationships'!$D$34*'HTGR Relationships'!$D$37*J81/'HTGR Relationships'!$D$30</f>
        <v>2187514510.5198493</v>
      </c>
      <c r="K92" s="13"/>
      <c r="L92" s="86"/>
      <c r="M92" s="86"/>
      <c r="N92" s="86"/>
      <c r="O92" s="135"/>
      <c r="P92" s="259">
        <f>N82*'HTGR Relationships'!$D$34*'HTGR Relationships'!$D$37*P81/'HTGR Relationships'!$D$30</f>
        <v>1849575579.9540424</v>
      </c>
      <c r="Q92" s="13"/>
      <c r="R92" s="86"/>
      <c r="S92" s="86"/>
      <c r="T92" s="86"/>
      <c r="U92" s="135"/>
      <c r="V92" s="259">
        <f>T82*'HTGR Relationships'!$D$34*'HTGR Relationships'!$D$37*V81/'HTGR Relationships'!$D$30</f>
        <v>1849575579.9540424</v>
      </c>
      <c r="W92" s="13"/>
      <c r="X92" s="86"/>
      <c r="Y92" s="86"/>
      <c r="Z92" s="86"/>
      <c r="AA92" s="135"/>
      <c r="AB92" s="259">
        <f>Z82*'HTGR Relationships'!$D$34*'HTGR Relationships'!$D$37*AB81/'HTGR Relationships'!$D$30</f>
        <v>1849575579.9540424</v>
      </c>
      <c r="AC92" s="13"/>
      <c r="AD92" s="86"/>
      <c r="AE92" s="86"/>
      <c r="AF92" s="86"/>
      <c r="AG92" s="135"/>
      <c r="AH92" s="259">
        <f>AF82*'HTGR Relationships'!$D$34*'HTGR Relationships'!$D$37*AH81/'HTGR Relationships'!$D$30</f>
        <v>1849575579.9540424</v>
      </c>
      <c r="AI92" s="13"/>
      <c r="AJ92" s="86"/>
      <c r="AK92" s="86"/>
      <c r="AL92" s="86"/>
      <c r="AM92" s="135"/>
      <c r="AN92" s="259">
        <f>AL82*'HTGR Relationships'!$D$34*'HTGR Relationships'!$D$37*AN81/'HTGR Relationships'!$D$30</f>
        <v>1849575579.9540424</v>
      </c>
      <c r="AO92" s="13"/>
      <c r="AP92" s="86"/>
      <c r="AQ92" s="86"/>
      <c r="AR92" s="86"/>
      <c r="AS92" s="135"/>
      <c r="AT92" s="259">
        <f>AR82*'HTGR Relationships'!$D$34*'HTGR Relationships'!$D$37*AT81/'HTGR Relationships'!$D$30</f>
        <v>1849575579.9540424</v>
      </c>
      <c r="AU92" s="13"/>
      <c r="AV92" s="86"/>
      <c r="AW92" s="86"/>
      <c r="AX92" s="86"/>
      <c r="AY92" s="135"/>
      <c r="AZ92" s="259">
        <f>AX82*'HTGR Relationships'!$D$34*'HTGR Relationships'!$D$37*AZ81/'HTGR Relationships'!$D$30</f>
        <v>1849575579.9540424</v>
      </c>
      <c r="BA92" s="13"/>
      <c r="BB92" s="86"/>
      <c r="BC92" s="86"/>
      <c r="BD92" s="86"/>
      <c r="BE92" s="135"/>
      <c r="BF92" s="259">
        <f>BD82*'HTGR Relationships'!$D$34*'HTGR Relationships'!$D$37*BF81/'HTGR Relationships'!$D$30</f>
        <v>1849575579.9540424</v>
      </c>
      <c r="BG92" s="13"/>
      <c r="BH92" s="86"/>
      <c r="BI92" s="86"/>
      <c r="BJ92" s="86"/>
      <c r="BK92" s="135"/>
      <c r="BL92" s="259">
        <f>BJ82*'HTGR Relationships'!$D$34*'HTGR Relationships'!$D$37*BL81/'HTGR Relationships'!$D$30</f>
        <v>1849575579.9540424</v>
      </c>
      <c r="BM92" s="13"/>
      <c r="BN92" s="86"/>
      <c r="BO92" s="86"/>
      <c r="BP92" s="86"/>
      <c r="BQ92" s="135"/>
      <c r="BR92" s="259">
        <f>BP82*'HTGR Relationships'!$D$34*'HTGR Relationships'!$D$37*BR81/'HTGR Relationships'!$D$30</f>
        <v>1849575579.9540424</v>
      </c>
      <c r="BS92" s="13"/>
      <c r="BT92" s="86"/>
      <c r="BU92" s="86"/>
      <c r="BV92" s="86"/>
      <c r="BW92" s="135"/>
      <c r="BX92" s="259">
        <f>BV82*'HTGR Relationships'!$D$34*'HTGR Relationships'!$D$37*BX81/'HTGR Relationships'!$D$30</f>
        <v>1849575579.9540424</v>
      </c>
      <c r="BY92" s="13"/>
      <c r="BZ92" s="86"/>
      <c r="CA92" s="86"/>
      <c r="CB92" s="86"/>
      <c r="CC92" s="135"/>
      <c r="CD92" s="259">
        <f>CB82*'HTGR Relationships'!$D$34*'HTGR Relationships'!$D$37*CD81/'HTGR Relationships'!$D$30</f>
        <v>1849575579.9540424</v>
      </c>
      <c r="CE92" s="13"/>
      <c r="CF92" s="86"/>
      <c r="CG92" s="86"/>
      <c r="CH92" s="86"/>
      <c r="CI92" s="135"/>
      <c r="CJ92" s="259">
        <f>CH82*'HTGR Relationships'!$D$34*'HTGR Relationships'!$D$37*CJ81/'HTGR Relationships'!$D$30</f>
        <v>1849575579.9540424</v>
      </c>
      <c r="CK92" s="13"/>
      <c r="CL92" s="86"/>
      <c r="CM92" s="86"/>
      <c r="CN92" s="86"/>
      <c r="CO92" s="135"/>
      <c r="CP92" s="259">
        <f>CN82*'HTGR Relationships'!$D$34*'HTGR Relationships'!$D$37*CP81/'HTGR Relationships'!$D$30</f>
        <v>1849575579.9540424</v>
      </c>
      <c r="CQ92" s="13"/>
      <c r="CR92" s="86"/>
      <c r="CS92" s="86"/>
      <c r="CT92" s="86"/>
      <c r="CU92" s="135"/>
      <c r="CV92" s="259">
        <f>CT82*'HTGR Relationships'!$D$34*'HTGR Relationships'!$D$37*CV81/'HTGR Relationships'!$D$30</f>
        <v>1849575579.9540424</v>
      </c>
      <c r="CW92" s="13"/>
      <c r="CX92" s="86"/>
      <c r="CY92" s="86"/>
      <c r="CZ92" s="86"/>
      <c r="DA92" s="135"/>
      <c r="DB92" s="259">
        <f>CZ82*'HTGR Relationships'!$D$34*'HTGR Relationships'!$D$37*DB81/'HTGR Relationships'!$D$30</f>
        <v>1849575579.9540424</v>
      </c>
      <c r="DC92" s="13"/>
      <c r="DD92" s="86"/>
      <c r="DE92" s="86"/>
      <c r="DF92" s="86"/>
      <c r="DG92" s="135"/>
      <c r="DH92" s="259">
        <f>DF82*'HTGR Relationships'!$D$34*'HTGR Relationships'!$D$37*DH81/'HTGR Relationships'!$D$30</f>
        <v>1849575579.9540424</v>
      </c>
      <c r="DI92" s="13"/>
      <c r="DJ92" s="86"/>
      <c r="DK92" s="86"/>
      <c r="DL92" s="86"/>
      <c r="DM92" s="135"/>
      <c r="DN92" s="259">
        <f>DL82*'HTGR Relationships'!$D$34*'HTGR Relationships'!$D$37*DN81/'HTGR Relationships'!$D$30</f>
        <v>1849575579.9540424</v>
      </c>
      <c r="DO92" s="13"/>
      <c r="DP92" s="86"/>
      <c r="DQ92" s="86"/>
      <c r="DR92" s="86"/>
      <c r="DS92" s="135"/>
      <c r="DT92" s="259">
        <f>DR82*'HTGR Relationships'!$D$34*'HTGR Relationships'!$D$37*DT81/'HTGR Relationships'!$D$30</f>
        <v>1849575579.9540424</v>
      </c>
    </row>
    <row r="93" spans="1:124" s="6" customFormat="1" x14ac:dyDescent="0.2">
      <c r="B93" s="95">
        <v>33</v>
      </c>
      <c r="C93" s="134" t="s">
        <v>216</v>
      </c>
      <c r="D93" s="13"/>
      <c r="E93" s="13"/>
      <c r="F93" s="86"/>
      <c r="G93" s="86"/>
      <c r="H93" s="86"/>
      <c r="I93" s="135"/>
      <c r="J93" s="259">
        <f>J92*'HTGR Relationships'!$D$38</f>
        <v>92028866.749200881</v>
      </c>
      <c r="K93" s="13"/>
      <c r="L93" s="86"/>
      <c r="M93" s="86"/>
      <c r="N93" s="86"/>
      <c r="O93" s="135"/>
      <c r="P93" s="259">
        <f>P92*'HTGR Relationships'!$D$38</f>
        <v>77811755.657664701</v>
      </c>
      <c r="Q93" s="13"/>
      <c r="R93" s="86"/>
      <c r="S93" s="86"/>
      <c r="T93" s="86"/>
      <c r="U93" s="135"/>
      <c r="V93" s="259">
        <f>V92*'HTGR Relationships'!$D$38</f>
        <v>77811755.657664701</v>
      </c>
      <c r="W93" s="13"/>
      <c r="X93" s="86"/>
      <c r="Y93" s="86"/>
      <c r="Z93" s="86"/>
      <c r="AA93" s="135"/>
      <c r="AB93" s="259">
        <f>AB92*'HTGR Relationships'!$D$38</f>
        <v>77811755.657664701</v>
      </c>
      <c r="AC93" s="13"/>
      <c r="AD93" s="86"/>
      <c r="AE93" s="86"/>
      <c r="AF93" s="86"/>
      <c r="AG93" s="135"/>
      <c r="AH93" s="259">
        <f>AH92*'HTGR Relationships'!$D$38</f>
        <v>77811755.657664701</v>
      </c>
      <c r="AI93" s="13"/>
      <c r="AJ93" s="86"/>
      <c r="AK93" s="86"/>
      <c r="AL93" s="86"/>
      <c r="AM93" s="135"/>
      <c r="AN93" s="259">
        <f>AN92*'HTGR Relationships'!$D$38</f>
        <v>77811755.657664701</v>
      </c>
      <c r="AO93" s="13"/>
      <c r="AP93" s="86"/>
      <c r="AQ93" s="86"/>
      <c r="AR93" s="86"/>
      <c r="AS93" s="135"/>
      <c r="AT93" s="259">
        <f>AT92*'HTGR Relationships'!$D$38</f>
        <v>77811755.657664701</v>
      </c>
      <c r="AU93" s="13"/>
      <c r="AV93" s="86"/>
      <c r="AW93" s="86"/>
      <c r="AX93" s="86"/>
      <c r="AY93" s="135"/>
      <c r="AZ93" s="259">
        <f>AZ92*'HTGR Relationships'!$D$38</f>
        <v>77811755.657664701</v>
      </c>
      <c r="BA93" s="13"/>
      <c r="BB93" s="86"/>
      <c r="BC93" s="86"/>
      <c r="BD93" s="86"/>
      <c r="BE93" s="135"/>
      <c r="BF93" s="259">
        <f>BF92*'HTGR Relationships'!$D$38</f>
        <v>77811755.657664701</v>
      </c>
      <c r="BG93" s="13"/>
      <c r="BH93" s="86"/>
      <c r="BI93" s="86"/>
      <c r="BJ93" s="86"/>
      <c r="BK93" s="135"/>
      <c r="BL93" s="259">
        <f>BL92*'HTGR Relationships'!$D$38</f>
        <v>77811755.657664701</v>
      </c>
      <c r="BM93" s="13"/>
      <c r="BN93" s="86"/>
      <c r="BO93" s="86"/>
      <c r="BP93" s="86"/>
      <c r="BQ93" s="135"/>
      <c r="BR93" s="259">
        <f>BR92*'HTGR Relationships'!$D$38</f>
        <v>77811755.657664701</v>
      </c>
      <c r="BS93" s="13"/>
      <c r="BT93" s="86"/>
      <c r="BU93" s="86"/>
      <c r="BV93" s="86"/>
      <c r="BW93" s="135"/>
      <c r="BX93" s="259">
        <f>BX92*'HTGR Relationships'!$D$38</f>
        <v>77811755.657664701</v>
      </c>
      <c r="BY93" s="13"/>
      <c r="BZ93" s="86"/>
      <c r="CA93" s="86"/>
      <c r="CB93" s="86"/>
      <c r="CC93" s="135"/>
      <c r="CD93" s="259">
        <f>CD92*'HTGR Relationships'!$D$38</f>
        <v>77811755.657664701</v>
      </c>
      <c r="CE93" s="13"/>
      <c r="CF93" s="86"/>
      <c r="CG93" s="86"/>
      <c r="CH93" s="86"/>
      <c r="CI93" s="135"/>
      <c r="CJ93" s="259">
        <f>CJ92*'HTGR Relationships'!$D$38</f>
        <v>77811755.657664701</v>
      </c>
      <c r="CK93" s="13"/>
      <c r="CL93" s="86"/>
      <c r="CM93" s="86"/>
      <c r="CN93" s="86"/>
      <c r="CO93" s="135"/>
      <c r="CP93" s="259">
        <f>CP92*'HTGR Relationships'!$D$38</f>
        <v>77811755.657664701</v>
      </c>
      <c r="CQ93" s="13"/>
      <c r="CR93" s="86"/>
      <c r="CS93" s="86"/>
      <c r="CT93" s="86"/>
      <c r="CU93" s="135"/>
      <c r="CV93" s="259">
        <f>CV92*'HTGR Relationships'!$D$38</f>
        <v>77811755.657664701</v>
      </c>
      <c r="CW93" s="13"/>
      <c r="CX93" s="86"/>
      <c r="CY93" s="86"/>
      <c r="CZ93" s="86"/>
      <c r="DA93" s="135"/>
      <c r="DB93" s="259">
        <f>DB92*'HTGR Relationships'!$D$38</f>
        <v>77811755.657664701</v>
      </c>
      <c r="DC93" s="13"/>
      <c r="DD93" s="86"/>
      <c r="DE93" s="86"/>
      <c r="DF93" s="86"/>
      <c r="DG93" s="135"/>
      <c r="DH93" s="259">
        <f>DH92*'HTGR Relationships'!$D$38</f>
        <v>77811755.657664701</v>
      </c>
      <c r="DI93" s="13"/>
      <c r="DJ93" s="86"/>
      <c r="DK93" s="86"/>
      <c r="DL93" s="86"/>
      <c r="DM93" s="135"/>
      <c r="DN93" s="259">
        <f>DN92*'HTGR Relationships'!$D$38</f>
        <v>77811755.657664701</v>
      </c>
      <c r="DO93" s="13"/>
      <c r="DP93" s="86"/>
      <c r="DQ93" s="86"/>
      <c r="DR93" s="86"/>
      <c r="DS93" s="135"/>
      <c r="DT93" s="259">
        <f>DT92*'HTGR Relationships'!$D$38</f>
        <v>77811755.657664701</v>
      </c>
    </row>
    <row r="94" spans="1:124" s="6" customFormat="1" x14ac:dyDescent="0.2">
      <c r="B94" s="95">
        <v>34</v>
      </c>
      <c r="C94" s="134" t="s">
        <v>217</v>
      </c>
      <c r="D94" s="13"/>
      <c r="E94" s="13"/>
      <c r="F94" s="86"/>
      <c r="G94" s="86"/>
      <c r="H94" s="86"/>
      <c r="I94" s="135"/>
      <c r="J94" s="259">
        <f>J92*'HTGR Relationships'!$D$39</f>
        <v>7748933.6467976477</v>
      </c>
      <c r="K94" s="13"/>
      <c r="L94" s="86"/>
      <c r="M94" s="86"/>
      <c r="N94" s="86"/>
      <c r="O94" s="135"/>
      <c r="P94" s="259">
        <f>P92*'HTGR Relationships'!$D$39</f>
        <v>6551836.9706243388</v>
      </c>
      <c r="Q94" s="13"/>
      <c r="R94" s="86"/>
      <c r="S94" s="86"/>
      <c r="T94" s="86"/>
      <c r="U94" s="135"/>
      <c r="V94" s="259">
        <f>V92*'HTGR Relationships'!$D$39</f>
        <v>6551836.9706243388</v>
      </c>
      <c r="W94" s="13"/>
      <c r="X94" s="86"/>
      <c r="Y94" s="86"/>
      <c r="Z94" s="86"/>
      <c r="AA94" s="135"/>
      <c r="AB94" s="259">
        <f>AB92*'HTGR Relationships'!$D$39</f>
        <v>6551836.9706243388</v>
      </c>
      <c r="AC94" s="13"/>
      <c r="AD94" s="86"/>
      <c r="AE94" s="86"/>
      <c r="AF94" s="86"/>
      <c r="AG94" s="135"/>
      <c r="AH94" s="259">
        <f>AH92*'HTGR Relationships'!$D$39</f>
        <v>6551836.9706243388</v>
      </c>
      <c r="AI94" s="13"/>
      <c r="AJ94" s="86"/>
      <c r="AK94" s="86"/>
      <c r="AL94" s="86"/>
      <c r="AM94" s="135"/>
      <c r="AN94" s="259">
        <f>AN92*'HTGR Relationships'!$D$39</f>
        <v>6551836.9706243388</v>
      </c>
      <c r="AO94" s="13"/>
      <c r="AP94" s="86"/>
      <c r="AQ94" s="86"/>
      <c r="AR94" s="86"/>
      <c r="AS94" s="135"/>
      <c r="AT94" s="259">
        <f>AT92*'HTGR Relationships'!$D$39</f>
        <v>6551836.9706243388</v>
      </c>
      <c r="AU94" s="13"/>
      <c r="AV94" s="86"/>
      <c r="AW94" s="86"/>
      <c r="AX94" s="86"/>
      <c r="AY94" s="135"/>
      <c r="AZ94" s="259">
        <f>AZ92*'HTGR Relationships'!$D$39</f>
        <v>6551836.9706243388</v>
      </c>
      <c r="BA94" s="13"/>
      <c r="BB94" s="86"/>
      <c r="BC94" s="86"/>
      <c r="BD94" s="86"/>
      <c r="BE94" s="135"/>
      <c r="BF94" s="259">
        <f>BF92*'HTGR Relationships'!$D$39</f>
        <v>6551836.9706243388</v>
      </c>
      <c r="BG94" s="13"/>
      <c r="BH94" s="86"/>
      <c r="BI94" s="86"/>
      <c r="BJ94" s="86"/>
      <c r="BK94" s="135"/>
      <c r="BL94" s="259">
        <f>BL92*'HTGR Relationships'!$D$39</f>
        <v>6551836.9706243388</v>
      </c>
      <c r="BM94" s="13"/>
      <c r="BN94" s="86"/>
      <c r="BO94" s="86"/>
      <c r="BP94" s="86"/>
      <c r="BQ94" s="135"/>
      <c r="BR94" s="259">
        <f>BR92*'HTGR Relationships'!$D$39</f>
        <v>6551836.9706243388</v>
      </c>
      <c r="BS94" s="13"/>
      <c r="BT94" s="86"/>
      <c r="BU94" s="86"/>
      <c r="BV94" s="86"/>
      <c r="BW94" s="135"/>
      <c r="BX94" s="259">
        <f>BX92*'HTGR Relationships'!$D$39</f>
        <v>6551836.9706243388</v>
      </c>
      <c r="BY94" s="13"/>
      <c r="BZ94" s="86"/>
      <c r="CA94" s="86"/>
      <c r="CB94" s="86"/>
      <c r="CC94" s="135"/>
      <c r="CD94" s="259">
        <f>CD92*'HTGR Relationships'!$D$39</f>
        <v>6551836.9706243388</v>
      </c>
      <c r="CE94" s="13"/>
      <c r="CF94" s="86"/>
      <c r="CG94" s="86"/>
      <c r="CH94" s="86"/>
      <c r="CI94" s="135"/>
      <c r="CJ94" s="259">
        <f>CJ92*'HTGR Relationships'!$D$39</f>
        <v>6551836.9706243388</v>
      </c>
      <c r="CK94" s="13"/>
      <c r="CL94" s="86"/>
      <c r="CM94" s="86"/>
      <c r="CN94" s="86"/>
      <c r="CO94" s="135"/>
      <c r="CP94" s="259">
        <f>CP92*'HTGR Relationships'!$D$39</f>
        <v>6551836.9706243388</v>
      </c>
      <c r="CQ94" s="13"/>
      <c r="CR94" s="86"/>
      <c r="CS94" s="86"/>
      <c r="CT94" s="86"/>
      <c r="CU94" s="135"/>
      <c r="CV94" s="259">
        <f>CV92*'HTGR Relationships'!$D$39</f>
        <v>6551836.9706243388</v>
      </c>
      <c r="CW94" s="13"/>
      <c r="CX94" s="86"/>
      <c r="CY94" s="86"/>
      <c r="CZ94" s="86"/>
      <c r="DA94" s="135"/>
      <c r="DB94" s="259">
        <f>DB92*'HTGR Relationships'!$D$39</f>
        <v>6551836.9706243388</v>
      </c>
      <c r="DC94" s="13"/>
      <c r="DD94" s="86"/>
      <c r="DE94" s="86"/>
      <c r="DF94" s="86"/>
      <c r="DG94" s="135"/>
      <c r="DH94" s="259">
        <f>DH92*'HTGR Relationships'!$D$39</f>
        <v>6551836.9706243388</v>
      </c>
      <c r="DI94" s="13"/>
      <c r="DJ94" s="86"/>
      <c r="DK94" s="86"/>
      <c r="DL94" s="86"/>
      <c r="DM94" s="135"/>
      <c r="DN94" s="259">
        <f>DN92*'HTGR Relationships'!$D$39</f>
        <v>6551836.9706243388</v>
      </c>
      <c r="DO94" s="13"/>
      <c r="DP94" s="86"/>
      <c r="DQ94" s="86"/>
      <c r="DR94" s="86"/>
      <c r="DS94" s="135"/>
      <c r="DT94" s="259">
        <f>DT92*'HTGR Relationships'!$D$39</f>
        <v>6551836.9706243388</v>
      </c>
    </row>
    <row r="95" spans="1:124" x14ac:dyDescent="0.2">
      <c r="A95" s="6"/>
      <c r="B95" s="95">
        <v>35</v>
      </c>
      <c r="C95" s="134" t="s">
        <v>218</v>
      </c>
      <c r="D95" s="13"/>
      <c r="E95" s="13"/>
      <c r="F95" s="86"/>
      <c r="G95" s="86"/>
      <c r="H95" s="86"/>
      <c r="I95" s="135"/>
      <c r="J95" s="259">
        <f>J92*'HTGR Relationships'!$D$40</f>
        <v>591013986.17373598</v>
      </c>
      <c r="K95" s="13"/>
      <c r="L95" s="86"/>
      <c r="M95" s="86"/>
      <c r="N95" s="86"/>
      <c r="O95" s="135"/>
      <c r="P95" s="259">
        <f>P92*'HTGR Relationships'!$D$40</f>
        <v>499710987.50721598</v>
      </c>
      <c r="Q95" s="13"/>
      <c r="R95" s="86"/>
      <c r="S95" s="86"/>
      <c r="T95" s="86"/>
      <c r="U95" s="135"/>
      <c r="V95" s="259">
        <f>V92*'HTGR Relationships'!$D$40</f>
        <v>499710987.50721598</v>
      </c>
      <c r="W95" s="13"/>
      <c r="X95" s="86"/>
      <c r="Y95" s="86"/>
      <c r="Z95" s="86"/>
      <c r="AA95" s="135"/>
      <c r="AB95" s="259">
        <f>AB92*'HTGR Relationships'!$D$40</f>
        <v>499710987.50721598</v>
      </c>
      <c r="AC95" s="13"/>
      <c r="AD95" s="86"/>
      <c r="AE95" s="86"/>
      <c r="AF95" s="86"/>
      <c r="AG95" s="135"/>
      <c r="AH95" s="259">
        <f>AH92*'HTGR Relationships'!$D$40</f>
        <v>499710987.50721598</v>
      </c>
      <c r="AI95" s="13"/>
      <c r="AJ95" s="86"/>
      <c r="AK95" s="86"/>
      <c r="AL95" s="86"/>
      <c r="AM95" s="135"/>
      <c r="AN95" s="259">
        <f>AN92*'HTGR Relationships'!$D$40</f>
        <v>499710987.50721598</v>
      </c>
      <c r="AO95" s="13"/>
      <c r="AP95" s="86"/>
      <c r="AQ95" s="86"/>
      <c r="AR95" s="86"/>
      <c r="AS95" s="135"/>
      <c r="AT95" s="259">
        <f>AT92*'HTGR Relationships'!$D$40</f>
        <v>499710987.50721598</v>
      </c>
      <c r="AU95" s="13"/>
      <c r="AV95" s="86"/>
      <c r="AW95" s="86"/>
      <c r="AX95" s="86"/>
      <c r="AY95" s="135"/>
      <c r="AZ95" s="259">
        <f>AZ92*'HTGR Relationships'!$D$40</f>
        <v>499710987.50721598</v>
      </c>
      <c r="BA95" s="13"/>
      <c r="BB95" s="86"/>
      <c r="BC95" s="86"/>
      <c r="BD95" s="86"/>
      <c r="BE95" s="135"/>
      <c r="BF95" s="259">
        <f>BF92*'HTGR Relationships'!$D$40</f>
        <v>499710987.50721598</v>
      </c>
      <c r="BG95" s="13"/>
      <c r="BH95" s="86"/>
      <c r="BI95" s="86"/>
      <c r="BJ95" s="86"/>
      <c r="BK95" s="135"/>
      <c r="BL95" s="259">
        <f>BL92*'HTGR Relationships'!$D$40</f>
        <v>499710987.50721598</v>
      </c>
      <c r="BM95" s="13"/>
      <c r="BN95" s="86"/>
      <c r="BO95" s="86"/>
      <c r="BP95" s="86"/>
      <c r="BQ95" s="135"/>
      <c r="BR95" s="259">
        <f>BR92*'HTGR Relationships'!$D$40</f>
        <v>499710987.50721598</v>
      </c>
      <c r="BS95" s="13"/>
      <c r="BT95" s="86"/>
      <c r="BU95" s="86"/>
      <c r="BV95" s="86"/>
      <c r="BW95" s="135"/>
      <c r="BX95" s="259">
        <f>BX92*'HTGR Relationships'!$D$40</f>
        <v>499710987.50721598</v>
      </c>
      <c r="BY95" s="13"/>
      <c r="BZ95" s="86"/>
      <c r="CA95" s="86"/>
      <c r="CB95" s="86"/>
      <c r="CC95" s="135"/>
      <c r="CD95" s="259">
        <f>CD92*'HTGR Relationships'!$D$40</f>
        <v>499710987.50721598</v>
      </c>
      <c r="CE95" s="13"/>
      <c r="CF95" s="86"/>
      <c r="CG95" s="86"/>
      <c r="CH95" s="86"/>
      <c r="CI95" s="135"/>
      <c r="CJ95" s="259">
        <f>CJ92*'HTGR Relationships'!$D$40</f>
        <v>499710987.50721598</v>
      </c>
      <c r="CK95" s="13"/>
      <c r="CL95" s="86"/>
      <c r="CM95" s="86"/>
      <c r="CN95" s="86"/>
      <c r="CO95" s="135"/>
      <c r="CP95" s="259">
        <f>CP92*'HTGR Relationships'!$D$40</f>
        <v>499710987.50721598</v>
      </c>
      <c r="CQ95" s="13"/>
      <c r="CR95" s="86"/>
      <c r="CS95" s="86"/>
      <c r="CT95" s="86"/>
      <c r="CU95" s="135"/>
      <c r="CV95" s="259">
        <f>CV92*'HTGR Relationships'!$D$40</f>
        <v>499710987.50721598</v>
      </c>
      <c r="CW95" s="13"/>
      <c r="CX95" s="86"/>
      <c r="CY95" s="86"/>
      <c r="CZ95" s="86"/>
      <c r="DA95" s="135"/>
      <c r="DB95" s="259">
        <f>DB92*'HTGR Relationships'!$D$40</f>
        <v>499710987.50721598</v>
      </c>
      <c r="DC95" s="13"/>
      <c r="DD95" s="86"/>
      <c r="DE95" s="86"/>
      <c r="DF95" s="86"/>
      <c r="DG95" s="135"/>
      <c r="DH95" s="259">
        <f>DH92*'HTGR Relationships'!$D$40</f>
        <v>499710987.50721598</v>
      </c>
      <c r="DI95" s="13"/>
      <c r="DJ95" s="86"/>
      <c r="DK95" s="86"/>
      <c r="DL95" s="86"/>
      <c r="DM95" s="135"/>
      <c r="DN95" s="259">
        <f>DN92*'HTGR Relationships'!$D$40</f>
        <v>499710987.50721598</v>
      </c>
      <c r="DO95" s="13"/>
      <c r="DP95" s="86"/>
      <c r="DQ95" s="86"/>
      <c r="DR95" s="86"/>
      <c r="DS95" s="135"/>
      <c r="DT95" s="259">
        <f>DT92*'HTGR Relationships'!$D$40</f>
        <v>499710987.50721598</v>
      </c>
    </row>
    <row r="96" spans="1:124" x14ac:dyDescent="0.2">
      <c r="A96" s="6"/>
      <c r="B96" s="375" t="s">
        <v>219</v>
      </c>
      <c r="C96" s="375" t="s">
        <v>220</v>
      </c>
      <c r="D96" s="376"/>
      <c r="E96" s="376"/>
      <c r="F96" s="393"/>
      <c r="G96" s="393"/>
      <c r="H96" s="393"/>
      <c r="I96" s="394"/>
      <c r="J96" s="379">
        <f>SUM(J82,J90)</f>
        <v>7875564323.8919086</v>
      </c>
      <c r="K96" s="376"/>
      <c r="L96" s="393"/>
      <c r="M96" s="393"/>
      <c r="N96" s="393"/>
      <c r="O96" s="394"/>
      <c r="P96" s="379">
        <f>SUM(P82,P90)</f>
        <v>6906332529.8417034</v>
      </c>
      <c r="Q96" s="376"/>
      <c r="R96" s="393"/>
      <c r="S96" s="393"/>
      <c r="T96" s="393"/>
      <c r="U96" s="394"/>
      <c r="V96" s="379">
        <f>SUM(V82,V90)</f>
        <v>6906332529.8417034</v>
      </c>
      <c r="W96" s="376"/>
      <c r="X96" s="393"/>
      <c r="Y96" s="393"/>
      <c r="Z96" s="393"/>
      <c r="AA96" s="394"/>
      <c r="AB96" s="379">
        <f>SUM(AB82,AB90)</f>
        <v>6906332529.8417034</v>
      </c>
      <c r="AC96" s="376"/>
      <c r="AD96" s="393"/>
      <c r="AE96" s="393"/>
      <c r="AF96" s="393"/>
      <c r="AG96" s="394"/>
      <c r="AH96" s="379">
        <f>SUM(AH82,AH90)</f>
        <v>6906332529.8417034</v>
      </c>
      <c r="AI96" s="376"/>
      <c r="AJ96" s="393"/>
      <c r="AK96" s="393"/>
      <c r="AL96" s="393"/>
      <c r="AM96" s="394"/>
      <c r="AN96" s="379">
        <f>SUM(AN82,AN90)</f>
        <v>6906332529.8417034</v>
      </c>
      <c r="AO96" s="376"/>
      <c r="AP96" s="393"/>
      <c r="AQ96" s="393"/>
      <c r="AR96" s="393"/>
      <c r="AS96" s="394"/>
      <c r="AT96" s="379">
        <f>SUM(AT82,AT90)</f>
        <v>6906332529.8417034</v>
      </c>
      <c r="AU96" s="376"/>
      <c r="AV96" s="393"/>
      <c r="AW96" s="393"/>
      <c r="AX96" s="393"/>
      <c r="AY96" s="394"/>
      <c r="AZ96" s="379">
        <f>SUM(AZ82,AZ90)</f>
        <v>6906332529.8417034</v>
      </c>
      <c r="BA96" s="376"/>
      <c r="BB96" s="393"/>
      <c r="BC96" s="393"/>
      <c r="BD96" s="393"/>
      <c r="BE96" s="394"/>
      <c r="BF96" s="379">
        <f>SUM(BF82,BF90)</f>
        <v>6906332529.8417034</v>
      </c>
      <c r="BG96" s="376"/>
      <c r="BH96" s="393"/>
      <c r="BI96" s="393"/>
      <c r="BJ96" s="393"/>
      <c r="BK96" s="394"/>
      <c r="BL96" s="379">
        <f>SUM(BL82,BL90)</f>
        <v>6906332529.8417034</v>
      </c>
      <c r="BM96" s="376"/>
      <c r="BN96" s="393"/>
      <c r="BO96" s="393"/>
      <c r="BP96" s="393"/>
      <c r="BQ96" s="394"/>
      <c r="BR96" s="379">
        <f>SUM(BR82,BR90)</f>
        <v>6906332529.8417034</v>
      </c>
      <c r="BS96" s="376"/>
      <c r="BT96" s="393"/>
      <c r="BU96" s="393"/>
      <c r="BV96" s="393"/>
      <c r="BW96" s="394"/>
      <c r="BX96" s="379">
        <f>SUM(BX82,BX90)</f>
        <v>6906332529.8417034</v>
      </c>
      <c r="BY96" s="376"/>
      <c r="BZ96" s="393"/>
      <c r="CA96" s="393"/>
      <c r="CB96" s="393"/>
      <c r="CC96" s="394"/>
      <c r="CD96" s="379">
        <f>SUM(CD82,CD90)</f>
        <v>6906332529.8417034</v>
      </c>
      <c r="CE96" s="376"/>
      <c r="CF96" s="393"/>
      <c r="CG96" s="393"/>
      <c r="CH96" s="393"/>
      <c r="CI96" s="394"/>
      <c r="CJ96" s="379">
        <f>SUM(CJ82,CJ90)</f>
        <v>6906332529.8417034</v>
      </c>
      <c r="CK96" s="376"/>
      <c r="CL96" s="393"/>
      <c r="CM96" s="393"/>
      <c r="CN96" s="393"/>
      <c r="CO96" s="394"/>
      <c r="CP96" s="379">
        <f>SUM(CP82,CP90)</f>
        <v>6906332529.8417034</v>
      </c>
      <c r="CQ96" s="376"/>
      <c r="CR96" s="393"/>
      <c r="CS96" s="393"/>
      <c r="CT96" s="393"/>
      <c r="CU96" s="394"/>
      <c r="CV96" s="379">
        <f>SUM(CV82,CV90)</f>
        <v>6906332529.8417034</v>
      </c>
      <c r="CW96" s="376"/>
      <c r="CX96" s="393"/>
      <c r="CY96" s="393"/>
      <c r="CZ96" s="393"/>
      <c r="DA96" s="394"/>
      <c r="DB96" s="379">
        <f>SUM(DB82,DB90)</f>
        <v>6906332529.8417034</v>
      </c>
      <c r="DC96" s="376"/>
      <c r="DD96" s="393"/>
      <c r="DE96" s="393"/>
      <c r="DF96" s="393"/>
      <c r="DG96" s="394"/>
      <c r="DH96" s="379">
        <f>SUM(DH82,DH90)</f>
        <v>6906332529.8417034</v>
      </c>
      <c r="DI96" s="376"/>
      <c r="DJ96" s="393"/>
      <c r="DK96" s="393"/>
      <c r="DL96" s="393"/>
      <c r="DM96" s="394"/>
      <c r="DN96" s="379">
        <f>SUM(DN82,DN90)</f>
        <v>6906332529.8417034</v>
      </c>
      <c r="DO96" s="376"/>
      <c r="DP96" s="393"/>
      <c r="DQ96" s="393"/>
      <c r="DR96" s="393"/>
      <c r="DS96" s="394"/>
      <c r="DT96" s="379">
        <f>SUM(DT82,DT90)</f>
        <v>6906332529.8417034</v>
      </c>
    </row>
    <row r="97" spans="1:124" ht="34" x14ac:dyDescent="0.2">
      <c r="A97" s="333" t="s">
        <v>227</v>
      </c>
      <c r="J97" s="336">
        <f>J96-J57</f>
        <v>0</v>
      </c>
      <c r="P97" s="336">
        <f>P96-P57</f>
        <v>-581658009.78569603</v>
      </c>
      <c r="V97" s="336">
        <f>V96-V57</f>
        <v>-581658009.78569603</v>
      </c>
      <c r="AB97" s="336">
        <f>AB96-AB57</f>
        <v>-581658009.78569603</v>
      </c>
      <c r="AH97" s="336">
        <f>AH96-AH57</f>
        <v>-581658009.78569603</v>
      </c>
      <c r="AN97" s="336">
        <f>AN96-AN57</f>
        <v>-581658009.78569603</v>
      </c>
      <c r="AT97" s="336">
        <f>AT96-AT57</f>
        <v>-581658009.78569603</v>
      </c>
      <c r="AZ97" s="336">
        <f>AZ96-AZ57</f>
        <v>-581658009.78569603</v>
      </c>
      <c r="BF97" s="336">
        <f>BF96-BF57</f>
        <v>-581658009.78569603</v>
      </c>
      <c r="BL97" s="336">
        <f>BL96-BL57</f>
        <v>-581658009.78569603</v>
      </c>
      <c r="BR97" s="336">
        <f>BR96-BR57</f>
        <v>-581658009.78569603</v>
      </c>
      <c r="BX97" s="336">
        <f>BX96-BX57</f>
        <v>-581658009.78569603</v>
      </c>
      <c r="CD97" s="336">
        <f>CD96-CD57</f>
        <v>-581658009.78569603</v>
      </c>
      <c r="CJ97" s="336">
        <f>CJ96-CJ57</f>
        <v>-581658009.78569603</v>
      </c>
      <c r="CP97" s="336">
        <f>CP96-CP57</f>
        <v>-581658009.78569603</v>
      </c>
      <c r="CV97" s="336">
        <f>CV96-CV57</f>
        <v>-581658009.78569603</v>
      </c>
      <c r="DB97" s="336">
        <f>DB96-DB57</f>
        <v>-581658009.78569603</v>
      </c>
      <c r="DH97" s="336">
        <f>DH96-DH57</f>
        <v>-581658009.78569603</v>
      </c>
      <c r="DN97" s="336">
        <f>DN96-DN57</f>
        <v>-581658009.78569603</v>
      </c>
      <c r="DT97" s="336">
        <f>DT96-DT57</f>
        <v>-581658009.78569603</v>
      </c>
    </row>
    <row r="99" spans="1:124" s="7" customFormat="1" ht="46" x14ac:dyDescent="0.2">
      <c r="A99" s="63" t="s">
        <v>228</v>
      </c>
      <c r="B99" s="44"/>
      <c r="C99" s="43" t="s">
        <v>56</v>
      </c>
      <c r="D99" s="41"/>
      <c r="E99" s="10"/>
      <c r="F99" s="10"/>
      <c r="G99" s="10"/>
      <c r="H99" s="10"/>
      <c r="I99" s="10"/>
      <c r="J99" s="260"/>
      <c r="K99" s="10"/>
      <c r="L99" s="10"/>
      <c r="M99" s="10"/>
      <c r="N99" s="10"/>
      <c r="O99" s="10"/>
      <c r="P99" s="260"/>
      <c r="Q99" s="10"/>
      <c r="R99" s="10"/>
      <c r="S99" s="10"/>
      <c r="T99" s="10"/>
      <c r="U99" s="10"/>
      <c r="V99" s="260"/>
      <c r="W99" s="10"/>
      <c r="X99" s="10"/>
      <c r="Y99" s="10"/>
      <c r="Z99" s="10"/>
      <c r="AA99" s="10"/>
      <c r="AB99" s="260"/>
      <c r="AC99" s="10"/>
      <c r="AD99" s="10"/>
      <c r="AE99" s="10"/>
      <c r="AF99" s="10"/>
      <c r="AG99" s="10"/>
      <c r="AH99" s="260"/>
      <c r="AI99" s="10"/>
      <c r="AJ99" s="10"/>
      <c r="AK99" s="10"/>
      <c r="AL99" s="10"/>
      <c r="AM99" s="10"/>
      <c r="AN99" s="260"/>
      <c r="AO99" s="10"/>
      <c r="AP99" s="10"/>
      <c r="AQ99" s="10"/>
      <c r="AR99" s="10"/>
      <c r="AS99" s="10"/>
      <c r="AT99" s="260"/>
      <c r="AU99" s="10"/>
      <c r="AV99" s="10"/>
      <c r="AW99" s="10"/>
      <c r="AX99" s="10"/>
      <c r="AY99" s="10"/>
      <c r="AZ99" s="260"/>
      <c r="BA99" s="10"/>
      <c r="BB99" s="10"/>
      <c r="BC99" s="10"/>
      <c r="BD99" s="10"/>
      <c r="BE99" s="10"/>
      <c r="BF99" s="260"/>
      <c r="BG99" s="10"/>
      <c r="BH99" s="10"/>
      <c r="BI99" s="10"/>
      <c r="BJ99" s="10"/>
      <c r="BK99" s="10"/>
      <c r="BL99" s="260"/>
      <c r="BM99" s="10"/>
      <c r="BN99" s="10"/>
      <c r="BO99" s="10"/>
      <c r="BP99" s="10"/>
      <c r="BQ99" s="10"/>
      <c r="BR99" s="260"/>
      <c r="BS99" s="10"/>
      <c r="BT99" s="10"/>
      <c r="BU99" s="10"/>
      <c r="BV99" s="10"/>
      <c r="BW99" s="10"/>
      <c r="BX99" s="260"/>
      <c r="BY99" s="10"/>
      <c r="BZ99" s="10"/>
      <c r="CA99" s="10"/>
      <c r="CB99" s="10"/>
      <c r="CC99" s="10"/>
      <c r="CD99" s="260"/>
      <c r="CE99" s="10"/>
      <c r="CF99" s="10"/>
      <c r="CG99" s="10"/>
      <c r="CH99" s="10"/>
      <c r="CI99" s="10"/>
      <c r="CJ99" s="260"/>
      <c r="CK99" s="10"/>
      <c r="CL99" s="10"/>
      <c r="CM99" s="10"/>
      <c r="CN99" s="10"/>
      <c r="CO99" s="10"/>
      <c r="CP99" s="260"/>
      <c r="CQ99" s="10"/>
      <c r="CR99" s="10"/>
      <c r="CS99" s="10"/>
      <c r="CT99" s="10"/>
      <c r="CU99" s="10"/>
      <c r="CV99" s="260"/>
      <c r="CW99" s="10"/>
      <c r="CX99" s="10"/>
      <c r="CY99" s="10"/>
      <c r="CZ99" s="10"/>
      <c r="DA99" s="10"/>
      <c r="DB99" s="260"/>
      <c r="DC99" s="10"/>
      <c r="DD99" s="10"/>
      <c r="DE99" s="10"/>
      <c r="DF99" s="10"/>
      <c r="DG99" s="10"/>
      <c r="DH99" s="260"/>
      <c r="DI99" s="10"/>
      <c r="DJ99" s="10"/>
      <c r="DK99" s="10"/>
      <c r="DL99" s="10"/>
      <c r="DM99" s="10"/>
      <c r="DN99" s="260"/>
      <c r="DO99" s="10"/>
      <c r="DP99" s="10"/>
      <c r="DQ99" s="10"/>
      <c r="DR99" s="10"/>
      <c r="DS99" s="10"/>
      <c r="DT99" s="260"/>
    </row>
    <row r="100" spans="1:124" s="7" customFormat="1" ht="17" x14ac:dyDescent="0.2">
      <c r="A100" s="128"/>
      <c r="B100" s="128"/>
      <c r="C100" s="43" t="s">
        <v>203</v>
      </c>
      <c r="D100" s="128"/>
      <c r="E100" s="128"/>
      <c r="F100" s="22"/>
      <c r="G100" s="22"/>
      <c r="H100" s="22"/>
      <c r="I100" s="128"/>
      <c r="J100" s="261">
        <f>I101/$I$5*'HTGR Relationships'!$D$42*$J$4</f>
        <v>0</v>
      </c>
      <c r="K100" s="128"/>
      <c r="L100" s="22"/>
      <c r="M100" s="22"/>
      <c r="N100" s="22"/>
      <c r="O100" s="128"/>
      <c r="P100" s="261">
        <f>O101/$I$5*'HTGR Relationships'!$D$42*$J$4</f>
        <v>-3.7367821638432774</v>
      </c>
      <c r="Q100" s="128"/>
      <c r="R100" s="22"/>
      <c r="S100" s="22"/>
      <c r="T100" s="22"/>
      <c r="U100" s="128"/>
      <c r="V100" s="261">
        <f>U101/$I$5*'HTGR Relationships'!$D$42*$J$4</f>
        <v>-3.7367821638432774</v>
      </c>
      <c r="W100" s="128"/>
      <c r="X100" s="22"/>
      <c r="Y100" s="22"/>
      <c r="Z100" s="22"/>
      <c r="AA100" s="128"/>
      <c r="AB100" s="261">
        <f>AA101/$I$5*'HTGR Relationships'!$D$42*$J$4</f>
        <v>-3.7367821638432774</v>
      </c>
      <c r="AC100" s="128"/>
      <c r="AD100" s="22"/>
      <c r="AE100" s="22"/>
      <c r="AF100" s="22"/>
      <c r="AG100" s="128"/>
      <c r="AH100" s="261">
        <f>AG101/$I$5*'HTGR Relationships'!$D$42*$J$4</f>
        <v>-3.7367821638432774</v>
      </c>
      <c r="AI100" s="128"/>
      <c r="AJ100" s="22"/>
      <c r="AK100" s="22"/>
      <c r="AL100" s="22"/>
      <c r="AM100" s="128"/>
      <c r="AN100" s="261">
        <f>AM101/$I$5*'HTGR Relationships'!$D$42*$J$4</f>
        <v>-3.7367821638432774</v>
      </c>
      <c r="AO100" s="128"/>
      <c r="AP100" s="22"/>
      <c r="AQ100" s="22"/>
      <c r="AR100" s="22"/>
      <c r="AS100" s="128"/>
      <c r="AT100" s="261">
        <f>AS101/$I$5*'HTGR Relationships'!$D$42*$J$4</f>
        <v>-3.7367821638432774</v>
      </c>
      <c r="AU100" s="128"/>
      <c r="AV100" s="22"/>
      <c r="AW100" s="22"/>
      <c r="AX100" s="22"/>
      <c r="AY100" s="128"/>
      <c r="AZ100" s="261">
        <f>AY101/$I$5*'HTGR Relationships'!$D$42*$J$4</f>
        <v>-3.7367821638432774</v>
      </c>
      <c r="BA100" s="128"/>
      <c r="BB100" s="22"/>
      <c r="BC100" s="22"/>
      <c r="BD100" s="22"/>
      <c r="BE100" s="128"/>
      <c r="BF100" s="261">
        <f>BE101/$I$5*'HTGR Relationships'!$D$42*$J$4</f>
        <v>-3.7367821638432774</v>
      </c>
      <c r="BG100" s="128"/>
      <c r="BH100" s="22"/>
      <c r="BI100" s="22"/>
      <c r="BJ100" s="22"/>
      <c r="BK100" s="128"/>
      <c r="BL100" s="261">
        <f>BK101/$I$5*'HTGR Relationships'!$D$42*$J$4</f>
        <v>-3.7367821638432774</v>
      </c>
      <c r="BM100" s="128"/>
      <c r="BN100" s="22"/>
      <c r="BO100" s="22"/>
      <c r="BP100" s="22"/>
      <c r="BQ100" s="128"/>
      <c r="BR100" s="261">
        <f>BQ101/$I$5*'HTGR Relationships'!$D$42*$J$4</f>
        <v>-3.7367821638432774</v>
      </c>
      <c r="BS100" s="128"/>
      <c r="BT100" s="22"/>
      <c r="BU100" s="22"/>
      <c r="BV100" s="22"/>
      <c r="BW100" s="128"/>
      <c r="BX100" s="261">
        <f>BW101/$I$5*'HTGR Relationships'!$D$42*$J$4</f>
        <v>-3.7367821638432774</v>
      </c>
      <c r="BY100" s="128"/>
      <c r="BZ100" s="22"/>
      <c r="CA100" s="22"/>
      <c r="CB100" s="22"/>
      <c r="CC100" s="128"/>
      <c r="CD100" s="261">
        <f>CC101/$I$5*'HTGR Relationships'!$D$42*$J$4</f>
        <v>-3.7367821638432774</v>
      </c>
      <c r="CE100" s="128"/>
      <c r="CF100" s="22"/>
      <c r="CG100" s="22"/>
      <c r="CH100" s="22"/>
      <c r="CI100" s="128"/>
      <c r="CJ100" s="261">
        <f>CI101/$I$5*'HTGR Relationships'!$D$42*$J$4</f>
        <v>-3.7367821638432774</v>
      </c>
      <c r="CK100" s="128"/>
      <c r="CL100" s="22"/>
      <c r="CM100" s="22"/>
      <c r="CN100" s="22"/>
      <c r="CO100" s="128"/>
      <c r="CP100" s="261">
        <f>CO101/$I$5*'HTGR Relationships'!$D$42*$J$4</f>
        <v>-3.7367821638432774</v>
      </c>
      <c r="CQ100" s="128"/>
      <c r="CR100" s="22"/>
      <c r="CS100" s="22"/>
      <c r="CT100" s="22"/>
      <c r="CU100" s="128"/>
      <c r="CV100" s="261">
        <f>CU101/$I$5*'HTGR Relationships'!$D$42*$J$4</f>
        <v>-3.7367821638432774</v>
      </c>
      <c r="CW100" s="128"/>
      <c r="CX100" s="22"/>
      <c r="CY100" s="22"/>
      <c r="CZ100" s="22"/>
      <c r="DA100" s="128"/>
      <c r="DB100" s="261">
        <f>DA101/$I$5*'HTGR Relationships'!$D$42*$J$4</f>
        <v>-3.7367821638432774</v>
      </c>
      <c r="DC100" s="128"/>
      <c r="DD100" s="22"/>
      <c r="DE100" s="22"/>
      <c r="DF100" s="22"/>
      <c r="DG100" s="128"/>
      <c r="DH100" s="261">
        <f>DG101/$I$5*'HTGR Relationships'!$D$42*$J$4</f>
        <v>-3.7367821638432774</v>
      </c>
      <c r="DI100" s="128"/>
      <c r="DJ100" s="22"/>
      <c r="DK100" s="22"/>
      <c r="DL100" s="22"/>
      <c r="DM100" s="128"/>
      <c r="DN100" s="261">
        <f>DM101/$I$5*'HTGR Relationships'!$D$42*$J$4</f>
        <v>-3.7367821638432774</v>
      </c>
      <c r="DO100" s="128"/>
      <c r="DP100" s="22"/>
      <c r="DQ100" s="22"/>
      <c r="DR100" s="22"/>
      <c r="DS100" s="128"/>
      <c r="DT100" s="261">
        <f>DS101/$I$5*'HTGR Relationships'!$D$42*$J$4</f>
        <v>-3.7367821638432774</v>
      </c>
    </row>
    <row r="101" spans="1:124" s="6" customFormat="1" x14ac:dyDescent="0.2">
      <c r="A101" s="241"/>
      <c r="B101" s="147">
        <v>20</v>
      </c>
      <c r="C101" s="241" t="s">
        <v>204</v>
      </c>
      <c r="D101" s="366"/>
      <c r="E101" s="366"/>
      <c r="F101" s="23">
        <f>SUM(F102:F108)</f>
        <v>0</v>
      </c>
      <c r="G101" s="23">
        <f>SUM(G102:G108)</f>
        <v>0</v>
      </c>
      <c r="H101" s="23">
        <f>SUM(H102:H108)</f>
        <v>0</v>
      </c>
      <c r="I101" s="384">
        <f>SUM(I102:I108)</f>
        <v>0</v>
      </c>
      <c r="J101" s="385">
        <f>SUM(J102:J108)</f>
        <v>0</v>
      </c>
      <c r="K101" s="366"/>
      <c r="L101" s="23">
        <f>SUM(L102:L108)</f>
        <v>19055210.123056702</v>
      </c>
      <c r="M101" s="23">
        <f>SUM(M102:M108)</f>
        <v>-59240298.1571934</v>
      </c>
      <c r="N101" s="23">
        <f>SUM(N102:N108)</f>
        <v>-144736857.96132964</v>
      </c>
      <c r="O101" s="384">
        <f>SUM(O102:O108)</f>
        <v>-2877271.1418736926</v>
      </c>
      <c r="P101" s="385">
        <f>SUM(P102:P108)</f>
        <v>-184921945.99546635</v>
      </c>
      <c r="Q101" s="366"/>
      <c r="R101" s="23">
        <f>SUM(R102:R108)</f>
        <v>19055210.123056702</v>
      </c>
      <c r="S101" s="23">
        <f>SUM(S102:S108)</f>
        <v>-59240298.1571934</v>
      </c>
      <c r="T101" s="23">
        <f>SUM(T102:T108)</f>
        <v>-144736857.96132964</v>
      </c>
      <c r="U101" s="384">
        <f>SUM(U102:U108)</f>
        <v>-2877271.1418736926</v>
      </c>
      <c r="V101" s="385">
        <f>SUM(V102:V108)</f>
        <v>-184921945.99546635</v>
      </c>
      <c r="W101" s="366"/>
      <c r="X101" s="23">
        <f>SUM(X102:X108)</f>
        <v>19055210.123056702</v>
      </c>
      <c r="Y101" s="23">
        <f>SUM(Y102:Y108)</f>
        <v>-59240298.1571934</v>
      </c>
      <c r="Z101" s="23">
        <f>SUM(Z102:Z108)</f>
        <v>-144736857.96132964</v>
      </c>
      <c r="AA101" s="384">
        <f>SUM(AA102:AA108)</f>
        <v>-2877271.1418736926</v>
      </c>
      <c r="AB101" s="385">
        <f>SUM(AB102:AB108)</f>
        <v>-184921945.99546635</v>
      </c>
      <c r="AC101" s="366"/>
      <c r="AD101" s="23">
        <f>SUM(AD102:AD108)</f>
        <v>19055210.123056702</v>
      </c>
      <c r="AE101" s="23">
        <f>SUM(AE102:AE108)</f>
        <v>-59240298.1571934</v>
      </c>
      <c r="AF101" s="23">
        <f>SUM(AF102:AF108)</f>
        <v>-144736857.96132964</v>
      </c>
      <c r="AG101" s="384">
        <f>SUM(AG102:AG108)</f>
        <v>-2877271.1418736926</v>
      </c>
      <c r="AH101" s="385">
        <f>SUM(AH102:AH108)</f>
        <v>-184921945.99546635</v>
      </c>
      <c r="AI101" s="366"/>
      <c r="AJ101" s="23">
        <f>SUM(AJ102:AJ108)</f>
        <v>19055210.123056702</v>
      </c>
      <c r="AK101" s="23">
        <f>SUM(AK102:AK108)</f>
        <v>-59240298.1571934</v>
      </c>
      <c r="AL101" s="23">
        <f>SUM(AL102:AL108)</f>
        <v>-144736857.96132964</v>
      </c>
      <c r="AM101" s="384">
        <f>SUM(AM102:AM108)</f>
        <v>-2877271.1418736926</v>
      </c>
      <c r="AN101" s="385">
        <f>SUM(AN102:AN108)</f>
        <v>-184921945.99546635</v>
      </c>
      <c r="AO101" s="366"/>
      <c r="AP101" s="23">
        <f>SUM(AP102:AP108)</f>
        <v>19055210.123056702</v>
      </c>
      <c r="AQ101" s="23">
        <f>SUM(AQ102:AQ108)</f>
        <v>-59240298.1571934</v>
      </c>
      <c r="AR101" s="23">
        <f>SUM(AR102:AR108)</f>
        <v>-144736857.96132964</v>
      </c>
      <c r="AS101" s="384">
        <f>SUM(AS102:AS108)</f>
        <v>-2877271.1418736926</v>
      </c>
      <c r="AT101" s="385">
        <f>SUM(AT102:AT108)</f>
        <v>-184921945.99546635</v>
      </c>
      <c r="AU101" s="366"/>
      <c r="AV101" s="23">
        <f>SUM(AV102:AV108)</f>
        <v>19055210.123056702</v>
      </c>
      <c r="AW101" s="23">
        <f>SUM(AW102:AW108)</f>
        <v>-59240298.1571934</v>
      </c>
      <c r="AX101" s="23">
        <f>SUM(AX102:AX108)</f>
        <v>-144736857.96132964</v>
      </c>
      <c r="AY101" s="384">
        <f>SUM(AY102:AY108)</f>
        <v>-2877271.1418736926</v>
      </c>
      <c r="AZ101" s="385">
        <f>SUM(AZ102:AZ108)</f>
        <v>-184921945.99546635</v>
      </c>
      <c r="BA101" s="366"/>
      <c r="BB101" s="23">
        <f>SUM(BB102:BB108)</f>
        <v>19055210.123056702</v>
      </c>
      <c r="BC101" s="23">
        <f>SUM(BC102:BC108)</f>
        <v>-59240298.1571934</v>
      </c>
      <c r="BD101" s="23">
        <f>SUM(BD102:BD108)</f>
        <v>-144736857.96132964</v>
      </c>
      <c r="BE101" s="384">
        <f>SUM(BE102:BE108)</f>
        <v>-2877271.1418736926</v>
      </c>
      <c r="BF101" s="385">
        <f>SUM(BF102:BF108)</f>
        <v>-184921945.99546635</v>
      </c>
      <c r="BG101" s="366"/>
      <c r="BH101" s="23">
        <f>SUM(BH102:BH108)</f>
        <v>19055210.123056702</v>
      </c>
      <c r="BI101" s="23">
        <f>SUM(BI102:BI108)</f>
        <v>-59240298.1571934</v>
      </c>
      <c r="BJ101" s="23">
        <f>SUM(BJ102:BJ108)</f>
        <v>-144736857.96132964</v>
      </c>
      <c r="BK101" s="384">
        <f>SUM(BK102:BK108)</f>
        <v>-2877271.1418736926</v>
      </c>
      <c r="BL101" s="385">
        <f>SUM(BL102:BL108)</f>
        <v>-184921945.99546635</v>
      </c>
      <c r="BM101" s="366"/>
      <c r="BN101" s="23">
        <f>SUM(BN102:BN108)</f>
        <v>19055210.123056702</v>
      </c>
      <c r="BO101" s="23">
        <f>SUM(BO102:BO108)</f>
        <v>-59240298.1571934</v>
      </c>
      <c r="BP101" s="23">
        <f>SUM(BP102:BP108)</f>
        <v>-144736857.96132964</v>
      </c>
      <c r="BQ101" s="384">
        <f>SUM(BQ102:BQ108)</f>
        <v>-2877271.1418736926</v>
      </c>
      <c r="BR101" s="385">
        <f>SUM(BR102:BR108)</f>
        <v>-184921945.99546635</v>
      </c>
      <c r="BS101" s="366"/>
      <c r="BT101" s="23">
        <f>SUM(BT102:BT108)</f>
        <v>19055210.123056702</v>
      </c>
      <c r="BU101" s="23">
        <f>SUM(BU102:BU108)</f>
        <v>-59240298.1571934</v>
      </c>
      <c r="BV101" s="23">
        <f>SUM(BV102:BV108)</f>
        <v>-144736857.96132964</v>
      </c>
      <c r="BW101" s="384">
        <f>SUM(BW102:BW108)</f>
        <v>-2877271.1418736926</v>
      </c>
      <c r="BX101" s="385">
        <f>SUM(BX102:BX108)</f>
        <v>-184921945.99546635</v>
      </c>
      <c r="BY101" s="366"/>
      <c r="BZ101" s="23">
        <f>SUM(BZ102:BZ108)</f>
        <v>19055210.123056702</v>
      </c>
      <c r="CA101" s="23">
        <f>SUM(CA102:CA108)</f>
        <v>-59240298.1571934</v>
      </c>
      <c r="CB101" s="23">
        <f>SUM(CB102:CB108)</f>
        <v>-144736857.96132964</v>
      </c>
      <c r="CC101" s="384">
        <f>SUM(CC102:CC108)</f>
        <v>-2877271.1418736926</v>
      </c>
      <c r="CD101" s="385">
        <f>SUM(CD102:CD108)</f>
        <v>-184921945.99546635</v>
      </c>
      <c r="CE101" s="366"/>
      <c r="CF101" s="23">
        <f>SUM(CF102:CF108)</f>
        <v>19055210.123056702</v>
      </c>
      <c r="CG101" s="23">
        <f>SUM(CG102:CG108)</f>
        <v>-59240298.1571934</v>
      </c>
      <c r="CH101" s="23">
        <f>SUM(CH102:CH108)</f>
        <v>-144736857.96132964</v>
      </c>
      <c r="CI101" s="384">
        <f>SUM(CI102:CI108)</f>
        <v>-2877271.1418736926</v>
      </c>
      <c r="CJ101" s="385">
        <f>SUM(CJ102:CJ108)</f>
        <v>-184921945.99546635</v>
      </c>
      <c r="CK101" s="366"/>
      <c r="CL101" s="23">
        <f>SUM(CL102:CL108)</f>
        <v>19055210.123056702</v>
      </c>
      <c r="CM101" s="23">
        <f>SUM(CM102:CM108)</f>
        <v>-59240298.1571934</v>
      </c>
      <c r="CN101" s="23">
        <f>SUM(CN102:CN108)</f>
        <v>-144736857.96132964</v>
      </c>
      <c r="CO101" s="384">
        <f>SUM(CO102:CO108)</f>
        <v>-2877271.1418736926</v>
      </c>
      <c r="CP101" s="385">
        <f>SUM(CP102:CP108)</f>
        <v>-184921945.99546635</v>
      </c>
      <c r="CQ101" s="366"/>
      <c r="CR101" s="23">
        <f>SUM(CR102:CR108)</f>
        <v>19055210.123056702</v>
      </c>
      <c r="CS101" s="23">
        <f>SUM(CS102:CS108)</f>
        <v>-59240298.1571934</v>
      </c>
      <c r="CT101" s="23">
        <f>SUM(CT102:CT108)</f>
        <v>-144736857.96132964</v>
      </c>
      <c r="CU101" s="384">
        <f>SUM(CU102:CU108)</f>
        <v>-2877271.1418736926</v>
      </c>
      <c r="CV101" s="385">
        <f>SUM(CV102:CV108)</f>
        <v>-184921945.99546635</v>
      </c>
      <c r="CW101" s="366"/>
      <c r="CX101" s="23">
        <f>SUM(CX102:CX108)</f>
        <v>19055210.123056702</v>
      </c>
      <c r="CY101" s="23">
        <f>SUM(CY102:CY108)</f>
        <v>-59240298.1571934</v>
      </c>
      <c r="CZ101" s="23">
        <f>SUM(CZ102:CZ108)</f>
        <v>-144736857.96132964</v>
      </c>
      <c r="DA101" s="384">
        <f>SUM(DA102:DA108)</f>
        <v>-2877271.1418736926</v>
      </c>
      <c r="DB101" s="385">
        <f>SUM(DB102:DB108)</f>
        <v>-184921945.99546635</v>
      </c>
      <c r="DC101" s="366"/>
      <c r="DD101" s="23">
        <f>SUM(DD102:DD108)</f>
        <v>19055210.123056702</v>
      </c>
      <c r="DE101" s="23">
        <f>SUM(DE102:DE108)</f>
        <v>-59240298.1571934</v>
      </c>
      <c r="DF101" s="23">
        <f>SUM(DF102:DF108)</f>
        <v>-144736857.96132964</v>
      </c>
      <c r="DG101" s="384">
        <f>SUM(DG102:DG108)</f>
        <v>-2877271.1418736926</v>
      </c>
      <c r="DH101" s="385">
        <f>SUM(DH102:DH108)</f>
        <v>-184921945.99546635</v>
      </c>
      <c r="DI101" s="366"/>
      <c r="DJ101" s="23">
        <f>SUM(DJ102:DJ108)</f>
        <v>19055210.123056702</v>
      </c>
      <c r="DK101" s="23">
        <f>SUM(DK102:DK108)</f>
        <v>-59240298.1571934</v>
      </c>
      <c r="DL101" s="23">
        <f>SUM(DL102:DL108)</f>
        <v>-144736857.96132964</v>
      </c>
      <c r="DM101" s="384">
        <f>SUM(DM102:DM108)</f>
        <v>-2877271.1418736926</v>
      </c>
      <c r="DN101" s="385">
        <f>SUM(DN102:DN108)</f>
        <v>-184921945.99546635</v>
      </c>
      <c r="DO101" s="366"/>
      <c r="DP101" s="23">
        <f>SUM(DP102:DP108)</f>
        <v>19055210.123056702</v>
      </c>
      <c r="DQ101" s="23">
        <f>SUM(DQ102:DQ108)</f>
        <v>-59240298.1571934</v>
      </c>
      <c r="DR101" s="23">
        <f>SUM(DR102:DR108)</f>
        <v>-144736857.96132964</v>
      </c>
      <c r="DS101" s="384">
        <f>SUM(DS102:DS108)</f>
        <v>-2877271.1418736926</v>
      </c>
      <c r="DT101" s="385">
        <f>SUM(DT102:DT108)</f>
        <v>-184921945.99546635</v>
      </c>
    </row>
    <row r="102" spans="1:124" s="6" customFormat="1" x14ac:dyDescent="0.2">
      <c r="B102" s="6">
        <v>21</v>
      </c>
      <c r="C102" s="6" t="s">
        <v>205</v>
      </c>
      <c r="D102" s="38"/>
      <c r="E102" s="386"/>
      <c r="F102" s="25">
        <f>IF('HTGR Levers &amp; Variables'!D13,F83*'HTGR Relationships'!$D$4,0)</f>
        <v>0</v>
      </c>
      <c r="G102" s="25">
        <f>IF('HTGR Levers &amp; Variables'!D13,G83*'HTGR Relationships'!$E$4,0)</f>
        <v>0</v>
      </c>
      <c r="H102" s="25">
        <f>IF('HTGR Levers &amp; Variables'!D13,H83*'HTGR Relationships'!$F$4,0)</f>
        <v>0</v>
      </c>
      <c r="I102" s="48">
        <f>IF('HTGR Levers &amp; Variables'!D13,I83*'HTGR Relationships'!$F$4,0)</f>
        <v>0</v>
      </c>
      <c r="J102" s="11">
        <f>SUM(F102:H102)</f>
        <v>0</v>
      </c>
      <c r="K102" s="386"/>
      <c r="L102" s="25">
        <f>IF('HTGR Levers &amp; Variables'!J13,L83*'HTGR Relationships'!$D$4,0)</f>
        <v>19055210.123056702</v>
      </c>
      <c r="M102" s="25">
        <f>IF('HTGR Levers &amp; Variables'!J13,M83*'HTGR Relationships'!$E$4,0)</f>
        <v>-59240298.1571934</v>
      </c>
      <c r="N102" s="25">
        <f>IF('HTGR Levers &amp; Variables'!J13,N83*'HTGR Relationships'!$F$4,0)</f>
        <v>-144736857.96132964</v>
      </c>
      <c r="O102" s="48">
        <f>IF('HTGR Levers &amp; Variables'!J13,O83*'HTGR Relationships'!$F$4,0)</f>
        <v>-2877271.1418736926</v>
      </c>
      <c r="P102" s="11">
        <f>SUM(L102:N102)</f>
        <v>-184921945.99546635</v>
      </c>
      <c r="Q102" s="386"/>
      <c r="R102" s="25">
        <f>IF('HTGR Levers &amp; Variables'!P13,R83*'HTGR Relationships'!$D$4,0)</f>
        <v>19055210.123056702</v>
      </c>
      <c r="S102" s="25">
        <f>IF('HTGR Levers &amp; Variables'!P13,S83*'HTGR Relationships'!$E$4,0)</f>
        <v>-59240298.1571934</v>
      </c>
      <c r="T102" s="25">
        <f>IF('HTGR Levers &amp; Variables'!P13,T83*'HTGR Relationships'!$F$4,0)</f>
        <v>-144736857.96132964</v>
      </c>
      <c r="U102" s="48">
        <f>IF('HTGR Levers &amp; Variables'!P13,U83*'HTGR Relationships'!$F$4,0)</f>
        <v>-2877271.1418736926</v>
      </c>
      <c r="V102" s="11">
        <f>SUM(R102:T102)</f>
        <v>-184921945.99546635</v>
      </c>
      <c r="W102" s="386"/>
      <c r="X102" s="25">
        <f>IF('HTGR Levers &amp; Variables'!V13,X83*'HTGR Relationships'!$D$4,0)</f>
        <v>19055210.123056702</v>
      </c>
      <c r="Y102" s="25">
        <f>IF('HTGR Levers &amp; Variables'!V13,Y83*'HTGR Relationships'!$E$4,0)</f>
        <v>-59240298.1571934</v>
      </c>
      <c r="Z102" s="25">
        <f>IF('HTGR Levers &amp; Variables'!V13,Z83*'HTGR Relationships'!$F$4,0)</f>
        <v>-144736857.96132964</v>
      </c>
      <c r="AA102" s="48">
        <f>IF('HTGR Levers &amp; Variables'!V13,AA83*'HTGR Relationships'!$F$4,0)</f>
        <v>-2877271.1418736926</v>
      </c>
      <c r="AB102" s="11">
        <f>SUM(X102:Z102)</f>
        <v>-184921945.99546635</v>
      </c>
      <c r="AC102" s="386"/>
      <c r="AD102" s="25">
        <f>IF('HTGR Levers &amp; Variables'!AB13,AD83*'HTGR Relationships'!$D$4,0)</f>
        <v>19055210.123056702</v>
      </c>
      <c r="AE102" s="25">
        <f>IF('HTGR Levers &amp; Variables'!AB13,AE83*'HTGR Relationships'!$E$4,0)</f>
        <v>-59240298.1571934</v>
      </c>
      <c r="AF102" s="25">
        <f>IF('HTGR Levers &amp; Variables'!AB13,AF83*'HTGR Relationships'!$F$4,0)</f>
        <v>-144736857.96132964</v>
      </c>
      <c r="AG102" s="48">
        <f>IF('HTGR Levers &amp; Variables'!AB13,AG83*'HTGR Relationships'!$F$4,0)</f>
        <v>-2877271.1418736926</v>
      </c>
      <c r="AH102" s="11">
        <f>SUM(AD102:AF102)</f>
        <v>-184921945.99546635</v>
      </c>
      <c r="AI102" s="386"/>
      <c r="AJ102" s="25">
        <f>IF('HTGR Levers &amp; Variables'!AH13,AJ83*'HTGR Relationships'!$D$4,0)</f>
        <v>19055210.123056702</v>
      </c>
      <c r="AK102" s="25">
        <f>IF('HTGR Levers &amp; Variables'!AH13,AK83*'HTGR Relationships'!$E$4,0)</f>
        <v>-59240298.1571934</v>
      </c>
      <c r="AL102" s="25">
        <f>IF('HTGR Levers &amp; Variables'!AH13,AL83*'HTGR Relationships'!$F$4,0)</f>
        <v>-144736857.96132964</v>
      </c>
      <c r="AM102" s="48">
        <f>IF('HTGR Levers &amp; Variables'!AH13,AM83*'HTGR Relationships'!$F$4,0)</f>
        <v>-2877271.1418736926</v>
      </c>
      <c r="AN102" s="11">
        <f>SUM(AJ102:AL102)</f>
        <v>-184921945.99546635</v>
      </c>
      <c r="AO102" s="386"/>
      <c r="AP102" s="25">
        <f>IF('HTGR Levers &amp; Variables'!AN13,AP83*'HTGR Relationships'!$D$4,0)</f>
        <v>19055210.123056702</v>
      </c>
      <c r="AQ102" s="25">
        <f>IF('HTGR Levers &amp; Variables'!AN13,AQ83*'HTGR Relationships'!$E$4,0)</f>
        <v>-59240298.1571934</v>
      </c>
      <c r="AR102" s="25">
        <f>IF('HTGR Levers &amp; Variables'!AN13,AR83*'HTGR Relationships'!$F$4,0)</f>
        <v>-144736857.96132964</v>
      </c>
      <c r="AS102" s="48">
        <f>IF('HTGR Levers &amp; Variables'!AN13,AS83*'HTGR Relationships'!$F$4,0)</f>
        <v>-2877271.1418736926</v>
      </c>
      <c r="AT102" s="11">
        <f>SUM(AP102:AR102)</f>
        <v>-184921945.99546635</v>
      </c>
      <c r="AU102" s="386"/>
      <c r="AV102" s="25">
        <f>IF('HTGR Levers &amp; Variables'!AT13,AV83*'HTGR Relationships'!$D$4,0)</f>
        <v>19055210.123056702</v>
      </c>
      <c r="AW102" s="25">
        <f>IF('HTGR Levers &amp; Variables'!AT13,AW83*'HTGR Relationships'!$E$4,0)</f>
        <v>-59240298.1571934</v>
      </c>
      <c r="AX102" s="25">
        <f>IF('HTGR Levers &amp; Variables'!AT13,AX83*'HTGR Relationships'!$F$4,0)</f>
        <v>-144736857.96132964</v>
      </c>
      <c r="AY102" s="48">
        <f>IF('HTGR Levers &amp; Variables'!AT13,AY83*'HTGR Relationships'!$F$4,0)</f>
        <v>-2877271.1418736926</v>
      </c>
      <c r="AZ102" s="11">
        <f>SUM(AV102:AX102)</f>
        <v>-184921945.99546635</v>
      </c>
      <c r="BA102" s="386"/>
      <c r="BB102" s="25">
        <f>IF('HTGR Levers &amp; Variables'!AZ13,BB83*'HTGR Relationships'!$D$4,0)</f>
        <v>19055210.123056702</v>
      </c>
      <c r="BC102" s="25">
        <f>IF('HTGR Levers &amp; Variables'!AZ13,BC83*'HTGR Relationships'!$E$4,0)</f>
        <v>-59240298.1571934</v>
      </c>
      <c r="BD102" s="25">
        <f>IF('HTGR Levers &amp; Variables'!AZ13,BD83*'HTGR Relationships'!$F$4,0)</f>
        <v>-144736857.96132964</v>
      </c>
      <c r="BE102" s="48">
        <f>IF('HTGR Levers &amp; Variables'!AZ13,BE83*'HTGR Relationships'!$F$4,0)</f>
        <v>-2877271.1418736926</v>
      </c>
      <c r="BF102" s="11">
        <f>SUM(BB102:BD102)</f>
        <v>-184921945.99546635</v>
      </c>
      <c r="BG102" s="386"/>
      <c r="BH102" s="25">
        <f>IF('HTGR Levers &amp; Variables'!BF13,BH83*'HTGR Relationships'!$D$4,0)</f>
        <v>19055210.123056702</v>
      </c>
      <c r="BI102" s="25">
        <f>IF('HTGR Levers &amp; Variables'!BF13,BI83*'HTGR Relationships'!$E$4,0)</f>
        <v>-59240298.1571934</v>
      </c>
      <c r="BJ102" s="25">
        <f>IF('HTGR Levers &amp; Variables'!BF13,BJ83*'HTGR Relationships'!$F$4,0)</f>
        <v>-144736857.96132964</v>
      </c>
      <c r="BK102" s="48">
        <f>IF('HTGR Levers &amp; Variables'!BF13,BK83*'HTGR Relationships'!$F$4,0)</f>
        <v>-2877271.1418736926</v>
      </c>
      <c r="BL102" s="11">
        <f>SUM(BH102:BJ102)</f>
        <v>-184921945.99546635</v>
      </c>
      <c r="BM102" s="386"/>
      <c r="BN102" s="25">
        <f>IF('HTGR Levers &amp; Variables'!BL13,BN83*'HTGR Relationships'!$D$4,0)</f>
        <v>19055210.123056702</v>
      </c>
      <c r="BO102" s="25">
        <f>IF('HTGR Levers &amp; Variables'!BL13,BO83*'HTGR Relationships'!$E$4,0)</f>
        <v>-59240298.1571934</v>
      </c>
      <c r="BP102" s="25">
        <f>IF('HTGR Levers &amp; Variables'!BL13,BP83*'HTGR Relationships'!$F$4,0)</f>
        <v>-144736857.96132964</v>
      </c>
      <c r="BQ102" s="48">
        <f>IF('HTGR Levers &amp; Variables'!BL13,BQ83*'HTGR Relationships'!$F$4,0)</f>
        <v>-2877271.1418736926</v>
      </c>
      <c r="BR102" s="11">
        <f>SUM(BN102:BP102)</f>
        <v>-184921945.99546635</v>
      </c>
      <c r="BS102" s="386"/>
      <c r="BT102" s="25">
        <f>IF('HTGR Levers &amp; Variables'!BR13,BT83*'HTGR Relationships'!$D$4,0)</f>
        <v>19055210.123056702</v>
      </c>
      <c r="BU102" s="25">
        <f>IF('HTGR Levers &amp; Variables'!BR13,BU83*'HTGR Relationships'!$E$4,0)</f>
        <v>-59240298.1571934</v>
      </c>
      <c r="BV102" s="25">
        <f>IF('HTGR Levers &amp; Variables'!BR13,BV83*'HTGR Relationships'!$F$4,0)</f>
        <v>-144736857.96132964</v>
      </c>
      <c r="BW102" s="48">
        <f>IF('HTGR Levers &amp; Variables'!BR13,BW83*'HTGR Relationships'!$F$4,0)</f>
        <v>-2877271.1418736926</v>
      </c>
      <c r="BX102" s="11">
        <f>SUM(BT102:BV102)</f>
        <v>-184921945.99546635</v>
      </c>
      <c r="BY102" s="386"/>
      <c r="BZ102" s="25">
        <f>IF('HTGR Levers &amp; Variables'!BX13,BZ83*'HTGR Relationships'!$D$4,0)</f>
        <v>19055210.123056702</v>
      </c>
      <c r="CA102" s="25">
        <f>IF('HTGR Levers &amp; Variables'!BX13,CA83*'HTGR Relationships'!$E$4,0)</f>
        <v>-59240298.1571934</v>
      </c>
      <c r="CB102" s="25">
        <f>IF('HTGR Levers &amp; Variables'!BX13,CB83*'HTGR Relationships'!$F$4,0)</f>
        <v>-144736857.96132964</v>
      </c>
      <c r="CC102" s="48">
        <f>IF('HTGR Levers &amp; Variables'!BX13,CC83*'HTGR Relationships'!$F$4,0)</f>
        <v>-2877271.1418736926</v>
      </c>
      <c r="CD102" s="11">
        <f>SUM(BZ102:CB102)</f>
        <v>-184921945.99546635</v>
      </c>
      <c r="CE102" s="386"/>
      <c r="CF102" s="25">
        <f>IF('HTGR Levers &amp; Variables'!CD13,CF83*'HTGR Relationships'!$D$4,0)</f>
        <v>19055210.123056702</v>
      </c>
      <c r="CG102" s="25">
        <f>IF('HTGR Levers &amp; Variables'!CD13,CG83*'HTGR Relationships'!$E$4,0)</f>
        <v>-59240298.1571934</v>
      </c>
      <c r="CH102" s="25">
        <f>IF('HTGR Levers &amp; Variables'!CD13,CH83*'HTGR Relationships'!$F$4,0)</f>
        <v>-144736857.96132964</v>
      </c>
      <c r="CI102" s="48">
        <f>IF('HTGR Levers &amp; Variables'!CD13,CI83*'HTGR Relationships'!$F$4,0)</f>
        <v>-2877271.1418736926</v>
      </c>
      <c r="CJ102" s="11">
        <f>SUM(CF102:CH102)</f>
        <v>-184921945.99546635</v>
      </c>
      <c r="CK102" s="386"/>
      <c r="CL102" s="25">
        <f>IF('HTGR Levers &amp; Variables'!CJ13,CL83*'HTGR Relationships'!$D$4,0)</f>
        <v>19055210.123056702</v>
      </c>
      <c r="CM102" s="25">
        <f>IF('HTGR Levers &amp; Variables'!CJ13,CM83*'HTGR Relationships'!$E$4,0)</f>
        <v>-59240298.1571934</v>
      </c>
      <c r="CN102" s="25">
        <f>IF('HTGR Levers &amp; Variables'!CJ13,CN83*'HTGR Relationships'!$F$4,0)</f>
        <v>-144736857.96132964</v>
      </c>
      <c r="CO102" s="48">
        <f>IF('HTGR Levers &amp; Variables'!CJ13,CO83*'HTGR Relationships'!$F$4,0)</f>
        <v>-2877271.1418736926</v>
      </c>
      <c r="CP102" s="11">
        <f>SUM(CL102:CN102)</f>
        <v>-184921945.99546635</v>
      </c>
      <c r="CQ102" s="386"/>
      <c r="CR102" s="25">
        <f>IF('HTGR Levers &amp; Variables'!CP13,CR83*'HTGR Relationships'!$D$4,0)</f>
        <v>19055210.123056702</v>
      </c>
      <c r="CS102" s="25">
        <f>IF('HTGR Levers &amp; Variables'!CP13,CS83*'HTGR Relationships'!$E$4,0)</f>
        <v>-59240298.1571934</v>
      </c>
      <c r="CT102" s="25">
        <f>IF('HTGR Levers &amp; Variables'!CP13,CT83*'HTGR Relationships'!$F$4,0)</f>
        <v>-144736857.96132964</v>
      </c>
      <c r="CU102" s="48">
        <f>IF('HTGR Levers &amp; Variables'!CP13,CU83*'HTGR Relationships'!$F$4,0)</f>
        <v>-2877271.1418736926</v>
      </c>
      <c r="CV102" s="11">
        <f>SUM(CR102:CT102)</f>
        <v>-184921945.99546635</v>
      </c>
      <c r="CW102" s="386"/>
      <c r="CX102" s="25">
        <f>IF('HTGR Levers &amp; Variables'!CV13,CX83*'HTGR Relationships'!$D$4,0)</f>
        <v>19055210.123056702</v>
      </c>
      <c r="CY102" s="25">
        <f>IF('HTGR Levers &amp; Variables'!CV13,CY83*'HTGR Relationships'!$E$4,0)</f>
        <v>-59240298.1571934</v>
      </c>
      <c r="CZ102" s="25">
        <f>IF('HTGR Levers &amp; Variables'!CV13,CZ83*'HTGR Relationships'!$F$4,0)</f>
        <v>-144736857.96132964</v>
      </c>
      <c r="DA102" s="48">
        <f>IF('HTGR Levers &amp; Variables'!CV13,DA83*'HTGR Relationships'!$F$4,0)</f>
        <v>-2877271.1418736926</v>
      </c>
      <c r="DB102" s="11">
        <f>SUM(CX102:CZ102)</f>
        <v>-184921945.99546635</v>
      </c>
      <c r="DC102" s="386"/>
      <c r="DD102" s="25">
        <f>IF('HTGR Levers &amp; Variables'!DB13,DD83*'HTGR Relationships'!$D$4,0)</f>
        <v>19055210.123056702</v>
      </c>
      <c r="DE102" s="25">
        <f>IF('HTGR Levers &amp; Variables'!DB13,DE83*'HTGR Relationships'!$E$4,0)</f>
        <v>-59240298.1571934</v>
      </c>
      <c r="DF102" s="25">
        <f>IF('HTGR Levers &amp; Variables'!DB13,DF83*'HTGR Relationships'!$F$4,0)</f>
        <v>-144736857.96132964</v>
      </c>
      <c r="DG102" s="48">
        <f>IF('HTGR Levers &amp; Variables'!DB13,DG83*'HTGR Relationships'!$F$4,0)</f>
        <v>-2877271.1418736926</v>
      </c>
      <c r="DH102" s="11">
        <f>SUM(DD102:DF102)</f>
        <v>-184921945.99546635</v>
      </c>
      <c r="DI102" s="386"/>
      <c r="DJ102" s="25">
        <f>IF('HTGR Levers &amp; Variables'!DH13,DJ83*'HTGR Relationships'!$D$4,0)</f>
        <v>19055210.123056702</v>
      </c>
      <c r="DK102" s="25">
        <f>IF('HTGR Levers &amp; Variables'!DH13,DK83*'HTGR Relationships'!$E$4,0)</f>
        <v>-59240298.1571934</v>
      </c>
      <c r="DL102" s="25">
        <f>IF('HTGR Levers &amp; Variables'!DH13,DL83*'HTGR Relationships'!$F$4,0)</f>
        <v>-144736857.96132964</v>
      </c>
      <c r="DM102" s="48">
        <f>IF('HTGR Levers &amp; Variables'!DH13,DM83*'HTGR Relationships'!$F$4,0)</f>
        <v>-2877271.1418736926</v>
      </c>
      <c r="DN102" s="11">
        <f>SUM(DJ102:DL102)</f>
        <v>-184921945.99546635</v>
      </c>
      <c r="DO102" s="386"/>
      <c r="DP102" s="25">
        <f>IF('HTGR Levers &amp; Variables'!DN13,DP83*'HTGR Relationships'!$D$4,0)</f>
        <v>19055210.123056702</v>
      </c>
      <c r="DQ102" s="25">
        <f>IF('HTGR Levers &amp; Variables'!DN13,DQ83*'HTGR Relationships'!$E$4,0)</f>
        <v>-59240298.1571934</v>
      </c>
      <c r="DR102" s="25">
        <f>IF('HTGR Levers &amp; Variables'!DN13,DR83*'HTGR Relationships'!$F$4,0)</f>
        <v>-144736857.96132964</v>
      </c>
      <c r="DS102" s="48">
        <f>IF('HTGR Levers &amp; Variables'!DN13,DS83*'HTGR Relationships'!$F$4,0)</f>
        <v>-2877271.1418736926</v>
      </c>
      <c r="DT102" s="11">
        <f>SUM(DP102:DR102)</f>
        <v>-184921945.99546635</v>
      </c>
    </row>
    <row r="103" spans="1:124" s="6" customFormat="1" x14ac:dyDescent="0.2">
      <c r="B103" s="6">
        <v>22</v>
      </c>
      <c r="C103" s="6" t="s">
        <v>206</v>
      </c>
      <c r="D103" s="38"/>
      <c r="E103" s="386"/>
      <c r="F103" s="25">
        <v>0</v>
      </c>
      <c r="G103" s="25">
        <v>0</v>
      </c>
      <c r="H103" s="25">
        <v>0</v>
      </c>
      <c r="I103" s="48">
        <v>0</v>
      </c>
      <c r="J103" s="11">
        <f t="shared" ref="J103:J108" si="387">SUM(F103:H103)</f>
        <v>0</v>
      </c>
      <c r="K103" s="386"/>
      <c r="L103" s="25">
        <v>0</v>
      </c>
      <c r="M103" s="25">
        <v>0</v>
      </c>
      <c r="N103" s="25">
        <v>0</v>
      </c>
      <c r="O103" s="48">
        <v>0</v>
      </c>
      <c r="P103" s="11">
        <f t="shared" ref="P103:P108" si="388">SUM(L103:N103)</f>
        <v>0</v>
      </c>
      <c r="Q103" s="386"/>
      <c r="R103" s="25">
        <v>0</v>
      </c>
      <c r="S103" s="25">
        <v>0</v>
      </c>
      <c r="T103" s="25">
        <v>0</v>
      </c>
      <c r="U103" s="48">
        <v>0</v>
      </c>
      <c r="V103" s="11">
        <f t="shared" ref="V103:V108" si="389">SUM(R103:T103)</f>
        <v>0</v>
      </c>
      <c r="W103" s="386"/>
      <c r="X103" s="25">
        <v>0</v>
      </c>
      <c r="Y103" s="25">
        <v>0</v>
      </c>
      <c r="Z103" s="25">
        <v>0</v>
      </c>
      <c r="AA103" s="48">
        <v>0</v>
      </c>
      <c r="AB103" s="11">
        <f t="shared" ref="AB103:AB108" si="390">SUM(X103:Z103)</f>
        <v>0</v>
      </c>
      <c r="AC103" s="386"/>
      <c r="AD103" s="25">
        <v>0</v>
      </c>
      <c r="AE103" s="25">
        <v>0</v>
      </c>
      <c r="AF103" s="25">
        <v>0</v>
      </c>
      <c r="AG103" s="48">
        <v>0</v>
      </c>
      <c r="AH103" s="11">
        <f t="shared" ref="AH103:AH108" si="391">SUM(AD103:AF103)</f>
        <v>0</v>
      </c>
      <c r="AI103" s="386"/>
      <c r="AJ103" s="25">
        <v>0</v>
      </c>
      <c r="AK103" s="25">
        <v>0</v>
      </c>
      <c r="AL103" s="25">
        <v>0</v>
      </c>
      <c r="AM103" s="48">
        <v>0</v>
      </c>
      <c r="AN103" s="11">
        <f t="shared" ref="AN103:AN108" si="392">SUM(AJ103:AL103)</f>
        <v>0</v>
      </c>
      <c r="AO103" s="386"/>
      <c r="AP103" s="25">
        <v>0</v>
      </c>
      <c r="AQ103" s="25">
        <v>0</v>
      </c>
      <c r="AR103" s="25">
        <v>0</v>
      </c>
      <c r="AS103" s="48">
        <v>0</v>
      </c>
      <c r="AT103" s="11">
        <f t="shared" ref="AT103:AT108" si="393">SUM(AP103:AR103)</f>
        <v>0</v>
      </c>
      <c r="AU103" s="386"/>
      <c r="AV103" s="25">
        <v>0</v>
      </c>
      <c r="AW103" s="25">
        <v>0</v>
      </c>
      <c r="AX103" s="25">
        <v>0</v>
      </c>
      <c r="AY103" s="48">
        <v>0</v>
      </c>
      <c r="AZ103" s="11">
        <f t="shared" ref="AZ103:AZ108" si="394">SUM(AV103:AX103)</f>
        <v>0</v>
      </c>
      <c r="BA103" s="386"/>
      <c r="BB103" s="25">
        <v>0</v>
      </c>
      <c r="BC103" s="25">
        <v>0</v>
      </c>
      <c r="BD103" s="25">
        <v>0</v>
      </c>
      <c r="BE103" s="48">
        <v>0</v>
      </c>
      <c r="BF103" s="11">
        <f t="shared" ref="BF103:BF108" si="395">SUM(BB103:BD103)</f>
        <v>0</v>
      </c>
      <c r="BG103" s="386"/>
      <c r="BH103" s="25">
        <v>0</v>
      </c>
      <c r="BI103" s="25">
        <v>0</v>
      </c>
      <c r="BJ103" s="25">
        <v>0</v>
      </c>
      <c r="BK103" s="48">
        <v>0</v>
      </c>
      <c r="BL103" s="11">
        <f t="shared" ref="BL103:BL108" si="396">SUM(BH103:BJ103)</f>
        <v>0</v>
      </c>
      <c r="BM103" s="386"/>
      <c r="BN103" s="25">
        <v>0</v>
      </c>
      <c r="BO103" s="25">
        <v>0</v>
      </c>
      <c r="BP103" s="25">
        <v>0</v>
      </c>
      <c r="BQ103" s="48">
        <v>0</v>
      </c>
      <c r="BR103" s="11">
        <f t="shared" ref="BR103:BR108" si="397">SUM(BN103:BP103)</f>
        <v>0</v>
      </c>
      <c r="BS103" s="386"/>
      <c r="BT103" s="25">
        <v>0</v>
      </c>
      <c r="BU103" s="25">
        <v>0</v>
      </c>
      <c r="BV103" s="25">
        <v>0</v>
      </c>
      <c r="BW103" s="48">
        <v>0</v>
      </c>
      <c r="BX103" s="11">
        <f t="shared" ref="BX103:BX108" si="398">SUM(BT103:BV103)</f>
        <v>0</v>
      </c>
      <c r="BY103" s="386"/>
      <c r="BZ103" s="25">
        <v>0</v>
      </c>
      <c r="CA103" s="25">
        <v>0</v>
      </c>
      <c r="CB103" s="25">
        <v>0</v>
      </c>
      <c r="CC103" s="48">
        <v>0</v>
      </c>
      <c r="CD103" s="11">
        <f t="shared" ref="CD103:CD108" si="399">SUM(BZ103:CB103)</f>
        <v>0</v>
      </c>
      <c r="CE103" s="386"/>
      <c r="CF103" s="25">
        <v>0</v>
      </c>
      <c r="CG103" s="25">
        <v>0</v>
      </c>
      <c r="CH103" s="25">
        <v>0</v>
      </c>
      <c r="CI103" s="48">
        <v>0</v>
      </c>
      <c r="CJ103" s="11">
        <f t="shared" ref="CJ103:CJ108" si="400">SUM(CF103:CH103)</f>
        <v>0</v>
      </c>
      <c r="CK103" s="386"/>
      <c r="CL103" s="25">
        <v>0</v>
      </c>
      <c r="CM103" s="25">
        <v>0</v>
      </c>
      <c r="CN103" s="25">
        <v>0</v>
      </c>
      <c r="CO103" s="48">
        <v>0</v>
      </c>
      <c r="CP103" s="11">
        <f t="shared" ref="CP103:CP108" si="401">SUM(CL103:CN103)</f>
        <v>0</v>
      </c>
      <c r="CQ103" s="386"/>
      <c r="CR103" s="25">
        <v>0</v>
      </c>
      <c r="CS103" s="25">
        <v>0</v>
      </c>
      <c r="CT103" s="25">
        <v>0</v>
      </c>
      <c r="CU103" s="48">
        <v>0</v>
      </c>
      <c r="CV103" s="11">
        <f t="shared" ref="CV103:CV108" si="402">SUM(CR103:CT103)</f>
        <v>0</v>
      </c>
      <c r="CW103" s="386"/>
      <c r="CX103" s="25">
        <v>0</v>
      </c>
      <c r="CY103" s="25">
        <v>0</v>
      </c>
      <c r="CZ103" s="25">
        <v>0</v>
      </c>
      <c r="DA103" s="48">
        <v>0</v>
      </c>
      <c r="DB103" s="11">
        <f t="shared" ref="DB103:DB108" si="403">SUM(CX103:CZ103)</f>
        <v>0</v>
      </c>
      <c r="DC103" s="386"/>
      <c r="DD103" s="25">
        <v>0</v>
      </c>
      <c r="DE103" s="25">
        <v>0</v>
      </c>
      <c r="DF103" s="25">
        <v>0</v>
      </c>
      <c r="DG103" s="48">
        <v>0</v>
      </c>
      <c r="DH103" s="11">
        <f t="shared" ref="DH103:DH108" si="404">SUM(DD103:DF103)</f>
        <v>0</v>
      </c>
      <c r="DI103" s="386"/>
      <c r="DJ103" s="25">
        <v>0</v>
      </c>
      <c r="DK103" s="25">
        <v>0</v>
      </c>
      <c r="DL103" s="25">
        <v>0</v>
      </c>
      <c r="DM103" s="48">
        <v>0</v>
      </c>
      <c r="DN103" s="11">
        <f t="shared" ref="DN103:DN108" si="405">SUM(DJ103:DL103)</f>
        <v>0</v>
      </c>
      <c r="DO103" s="386"/>
      <c r="DP103" s="25">
        <v>0</v>
      </c>
      <c r="DQ103" s="25">
        <v>0</v>
      </c>
      <c r="DR103" s="25">
        <v>0</v>
      </c>
      <c r="DS103" s="48">
        <v>0</v>
      </c>
      <c r="DT103" s="11">
        <f t="shared" ref="DT103:DT108" si="406">SUM(DP103:DR103)</f>
        <v>0</v>
      </c>
    </row>
    <row r="104" spans="1:124" s="6" customFormat="1" x14ac:dyDescent="0.2">
      <c r="B104" s="6">
        <v>232.1</v>
      </c>
      <c r="C104" s="6" t="s">
        <v>207</v>
      </c>
      <c r="D104" s="38"/>
      <c r="E104" s="386"/>
      <c r="F104" s="25">
        <v>0</v>
      </c>
      <c r="G104" s="25">
        <v>0</v>
      </c>
      <c r="H104" s="25">
        <v>0</v>
      </c>
      <c r="I104" s="48">
        <v>0</v>
      </c>
      <c r="J104" s="11">
        <f t="shared" si="387"/>
        <v>0</v>
      </c>
      <c r="K104" s="386"/>
      <c r="L104" s="25">
        <v>0</v>
      </c>
      <c r="M104" s="25">
        <v>0</v>
      </c>
      <c r="N104" s="25">
        <v>0</v>
      </c>
      <c r="O104" s="48">
        <v>0</v>
      </c>
      <c r="P104" s="11">
        <f t="shared" si="388"/>
        <v>0</v>
      </c>
      <c r="Q104" s="386"/>
      <c r="R104" s="25">
        <v>0</v>
      </c>
      <c r="S104" s="25">
        <v>0</v>
      </c>
      <c r="T104" s="25">
        <v>0</v>
      </c>
      <c r="U104" s="48">
        <v>0</v>
      </c>
      <c r="V104" s="11">
        <f t="shared" si="389"/>
        <v>0</v>
      </c>
      <c r="W104" s="386"/>
      <c r="X104" s="25">
        <v>0</v>
      </c>
      <c r="Y104" s="25">
        <v>0</v>
      </c>
      <c r="Z104" s="25">
        <v>0</v>
      </c>
      <c r="AA104" s="48">
        <v>0</v>
      </c>
      <c r="AB104" s="11">
        <f t="shared" si="390"/>
        <v>0</v>
      </c>
      <c r="AC104" s="386"/>
      <c r="AD104" s="25">
        <v>0</v>
      </c>
      <c r="AE104" s="25">
        <v>0</v>
      </c>
      <c r="AF104" s="25">
        <v>0</v>
      </c>
      <c r="AG104" s="48">
        <v>0</v>
      </c>
      <c r="AH104" s="11">
        <f t="shared" si="391"/>
        <v>0</v>
      </c>
      <c r="AI104" s="386"/>
      <c r="AJ104" s="25">
        <v>0</v>
      </c>
      <c r="AK104" s="25">
        <v>0</v>
      </c>
      <c r="AL104" s="25">
        <v>0</v>
      </c>
      <c r="AM104" s="48">
        <v>0</v>
      </c>
      <c r="AN104" s="11">
        <f t="shared" si="392"/>
        <v>0</v>
      </c>
      <c r="AO104" s="386"/>
      <c r="AP104" s="25">
        <v>0</v>
      </c>
      <c r="AQ104" s="25">
        <v>0</v>
      </c>
      <c r="AR104" s="25">
        <v>0</v>
      </c>
      <c r="AS104" s="48">
        <v>0</v>
      </c>
      <c r="AT104" s="11">
        <f t="shared" si="393"/>
        <v>0</v>
      </c>
      <c r="AU104" s="386"/>
      <c r="AV104" s="25">
        <v>0</v>
      </c>
      <c r="AW104" s="25">
        <v>0</v>
      </c>
      <c r="AX104" s="25">
        <v>0</v>
      </c>
      <c r="AY104" s="48">
        <v>0</v>
      </c>
      <c r="AZ104" s="11">
        <f t="shared" si="394"/>
        <v>0</v>
      </c>
      <c r="BA104" s="386"/>
      <c r="BB104" s="25">
        <v>0</v>
      </c>
      <c r="BC104" s="25">
        <v>0</v>
      </c>
      <c r="BD104" s="25">
        <v>0</v>
      </c>
      <c r="BE104" s="48">
        <v>0</v>
      </c>
      <c r="BF104" s="11">
        <f t="shared" si="395"/>
        <v>0</v>
      </c>
      <c r="BG104" s="386"/>
      <c r="BH104" s="25">
        <v>0</v>
      </c>
      <c r="BI104" s="25">
        <v>0</v>
      </c>
      <c r="BJ104" s="25">
        <v>0</v>
      </c>
      <c r="BK104" s="48">
        <v>0</v>
      </c>
      <c r="BL104" s="11">
        <f t="shared" si="396"/>
        <v>0</v>
      </c>
      <c r="BM104" s="386"/>
      <c r="BN104" s="25">
        <v>0</v>
      </c>
      <c r="BO104" s="25">
        <v>0</v>
      </c>
      <c r="BP104" s="25">
        <v>0</v>
      </c>
      <c r="BQ104" s="48">
        <v>0</v>
      </c>
      <c r="BR104" s="11">
        <f t="shared" si="397"/>
        <v>0</v>
      </c>
      <c r="BS104" s="386"/>
      <c r="BT104" s="25">
        <v>0</v>
      </c>
      <c r="BU104" s="25">
        <v>0</v>
      </c>
      <c r="BV104" s="25">
        <v>0</v>
      </c>
      <c r="BW104" s="48">
        <v>0</v>
      </c>
      <c r="BX104" s="11">
        <f t="shared" si="398"/>
        <v>0</v>
      </c>
      <c r="BY104" s="386"/>
      <c r="BZ104" s="25">
        <v>0</v>
      </c>
      <c r="CA104" s="25">
        <v>0</v>
      </c>
      <c r="CB104" s="25">
        <v>0</v>
      </c>
      <c r="CC104" s="48">
        <v>0</v>
      </c>
      <c r="CD104" s="11">
        <f t="shared" si="399"/>
        <v>0</v>
      </c>
      <c r="CE104" s="386"/>
      <c r="CF104" s="25">
        <v>0</v>
      </c>
      <c r="CG104" s="25">
        <v>0</v>
      </c>
      <c r="CH104" s="25">
        <v>0</v>
      </c>
      <c r="CI104" s="48">
        <v>0</v>
      </c>
      <c r="CJ104" s="11">
        <f t="shared" si="400"/>
        <v>0</v>
      </c>
      <c r="CK104" s="386"/>
      <c r="CL104" s="25">
        <v>0</v>
      </c>
      <c r="CM104" s="25">
        <v>0</v>
      </c>
      <c r="CN104" s="25">
        <v>0</v>
      </c>
      <c r="CO104" s="48">
        <v>0</v>
      </c>
      <c r="CP104" s="11">
        <f t="shared" si="401"/>
        <v>0</v>
      </c>
      <c r="CQ104" s="386"/>
      <c r="CR104" s="25">
        <v>0</v>
      </c>
      <c r="CS104" s="25">
        <v>0</v>
      </c>
      <c r="CT104" s="25">
        <v>0</v>
      </c>
      <c r="CU104" s="48">
        <v>0</v>
      </c>
      <c r="CV104" s="11">
        <f t="shared" si="402"/>
        <v>0</v>
      </c>
      <c r="CW104" s="386"/>
      <c r="CX104" s="25">
        <v>0</v>
      </c>
      <c r="CY104" s="25">
        <v>0</v>
      </c>
      <c r="CZ104" s="25">
        <v>0</v>
      </c>
      <c r="DA104" s="48">
        <v>0</v>
      </c>
      <c r="DB104" s="11">
        <f t="shared" si="403"/>
        <v>0</v>
      </c>
      <c r="DC104" s="386"/>
      <c r="DD104" s="25">
        <v>0</v>
      </c>
      <c r="DE104" s="25">
        <v>0</v>
      </c>
      <c r="DF104" s="25">
        <v>0</v>
      </c>
      <c r="DG104" s="48">
        <v>0</v>
      </c>
      <c r="DH104" s="11">
        <f t="shared" si="404"/>
        <v>0</v>
      </c>
      <c r="DI104" s="386"/>
      <c r="DJ104" s="25">
        <v>0</v>
      </c>
      <c r="DK104" s="25">
        <v>0</v>
      </c>
      <c r="DL104" s="25">
        <v>0</v>
      </c>
      <c r="DM104" s="48">
        <v>0</v>
      </c>
      <c r="DN104" s="11">
        <f t="shared" si="405"/>
        <v>0</v>
      </c>
      <c r="DO104" s="386"/>
      <c r="DP104" s="25">
        <v>0</v>
      </c>
      <c r="DQ104" s="25">
        <v>0</v>
      </c>
      <c r="DR104" s="25">
        <v>0</v>
      </c>
      <c r="DS104" s="48">
        <v>0</v>
      </c>
      <c r="DT104" s="11">
        <f t="shared" si="406"/>
        <v>0</v>
      </c>
    </row>
    <row r="105" spans="1:124" s="6" customFormat="1" x14ac:dyDescent="0.2">
      <c r="B105" s="6">
        <v>233</v>
      </c>
      <c r="C105" s="6" t="s">
        <v>208</v>
      </c>
      <c r="D105" s="38"/>
      <c r="E105" s="386"/>
      <c r="F105" s="25">
        <v>0</v>
      </c>
      <c r="G105" s="25">
        <v>0</v>
      </c>
      <c r="H105" s="25">
        <v>0</v>
      </c>
      <c r="I105" s="48">
        <v>0</v>
      </c>
      <c r="J105" s="11">
        <f t="shared" si="387"/>
        <v>0</v>
      </c>
      <c r="K105" s="386"/>
      <c r="L105" s="25">
        <v>0</v>
      </c>
      <c r="M105" s="25">
        <v>0</v>
      </c>
      <c r="N105" s="25">
        <v>0</v>
      </c>
      <c r="O105" s="48">
        <v>0</v>
      </c>
      <c r="P105" s="11">
        <f t="shared" si="388"/>
        <v>0</v>
      </c>
      <c r="Q105" s="386"/>
      <c r="R105" s="25">
        <v>0</v>
      </c>
      <c r="S105" s="25">
        <v>0</v>
      </c>
      <c r="T105" s="25">
        <v>0</v>
      </c>
      <c r="U105" s="48">
        <v>0</v>
      </c>
      <c r="V105" s="11">
        <f t="shared" si="389"/>
        <v>0</v>
      </c>
      <c r="W105" s="386"/>
      <c r="X105" s="25">
        <v>0</v>
      </c>
      <c r="Y105" s="25">
        <v>0</v>
      </c>
      <c r="Z105" s="25">
        <v>0</v>
      </c>
      <c r="AA105" s="48">
        <v>0</v>
      </c>
      <c r="AB105" s="11">
        <f t="shared" si="390"/>
        <v>0</v>
      </c>
      <c r="AC105" s="386"/>
      <c r="AD105" s="25">
        <v>0</v>
      </c>
      <c r="AE105" s="25">
        <v>0</v>
      </c>
      <c r="AF105" s="25">
        <v>0</v>
      </c>
      <c r="AG105" s="48">
        <v>0</v>
      </c>
      <c r="AH105" s="11">
        <f t="shared" si="391"/>
        <v>0</v>
      </c>
      <c r="AI105" s="386"/>
      <c r="AJ105" s="25">
        <v>0</v>
      </c>
      <c r="AK105" s="25">
        <v>0</v>
      </c>
      <c r="AL105" s="25">
        <v>0</v>
      </c>
      <c r="AM105" s="48">
        <v>0</v>
      </c>
      <c r="AN105" s="11">
        <f t="shared" si="392"/>
        <v>0</v>
      </c>
      <c r="AO105" s="386"/>
      <c r="AP105" s="25">
        <v>0</v>
      </c>
      <c r="AQ105" s="25">
        <v>0</v>
      </c>
      <c r="AR105" s="25">
        <v>0</v>
      </c>
      <c r="AS105" s="48">
        <v>0</v>
      </c>
      <c r="AT105" s="11">
        <f t="shared" si="393"/>
        <v>0</v>
      </c>
      <c r="AU105" s="386"/>
      <c r="AV105" s="25">
        <v>0</v>
      </c>
      <c r="AW105" s="25">
        <v>0</v>
      </c>
      <c r="AX105" s="25">
        <v>0</v>
      </c>
      <c r="AY105" s="48">
        <v>0</v>
      </c>
      <c r="AZ105" s="11">
        <f t="shared" si="394"/>
        <v>0</v>
      </c>
      <c r="BA105" s="386"/>
      <c r="BB105" s="25">
        <v>0</v>
      </c>
      <c r="BC105" s="25">
        <v>0</v>
      </c>
      <c r="BD105" s="25">
        <v>0</v>
      </c>
      <c r="BE105" s="48">
        <v>0</v>
      </c>
      <c r="BF105" s="11">
        <f t="shared" si="395"/>
        <v>0</v>
      </c>
      <c r="BG105" s="386"/>
      <c r="BH105" s="25">
        <v>0</v>
      </c>
      <c r="BI105" s="25">
        <v>0</v>
      </c>
      <c r="BJ105" s="25">
        <v>0</v>
      </c>
      <c r="BK105" s="48">
        <v>0</v>
      </c>
      <c r="BL105" s="11">
        <f t="shared" si="396"/>
        <v>0</v>
      </c>
      <c r="BM105" s="386"/>
      <c r="BN105" s="25">
        <v>0</v>
      </c>
      <c r="BO105" s="25">
        <v>0</v>
      </c>
      <c r="BP105" s="25">
        <v>0</v>
      </c>
      <c r="BQ105" s="48">
        <v>0</v>
      </c>
      <c r="BR105" s="11">
        <f t="shared" si="397"/>
        <v>0</v>
      </c>
      <c r="BS105" s="386"/>
      <c r="BT105" s="25">
        <v>0</v>
      </c>
      <c r="BU105" s="25">
        <v>0</v>
      </c>
      <c r="BV105" s="25">
        <v>0</v>
      </c>
      <c r="BW105" s="48">
        <v>0</v>
      </c>
      <c r="BX105" s="11">
        <f t="shared" si="398"/>
        <v>0</v>
      </c>
      <c r="BY105" s="386"/>
      <c r="BZ105" s="25">
        <v>0</v>
      </c>
      <c r="CA105" s="25">
        <v>0</v>
      </c>
      <c r="CB105" s="25">
        <v>0</v>
      </c>
      <c r="CC105" s="48">
        <v>0</v>
      </c>
      <c r="CD105" s="11">
        <f t="shared" si="399"/>
        <v>0</v>
      </c>
      <c r="CE105" s="386"/>
      <c r="CF105" s="25">
        <v>0</v>
      </c>
      <c r="CG105" s="25">
        <v>0</v>
      </c>
      <c r="CH105" s="25">
        <v>0</v>
      </c>
      <c r="CI105" s="48">
        <v>0</v>
      </c>
      <c r="CJ105" s="11">
        <f t="shared" si="400"/>
        <v>0</v>
      </c>
      <c r="CK105" s="386"/>
      <c r="CL105" s="25">
        <v>0</v>
      </c>
      <c r="CM105" s="25">
        <v>0</v>
      </c>
      <c r="CN105" s="25">
        <v>0</v>
      </c>
      <c r="CO105" s="48">
        <v>0</v>
      </c>
      <c r="CP105" s="11">
        <f t="shared" si="401"/>
        <v>0</v>
      </c>
      <c r="CQ105" s="386"/>
      <c r="CR105" s="25">
        <v>0</v>
      </c>
      <c r="CS105" s="25">
        <v>0</v>
      </c>
      <c r="CT105" s="25">
        <v>0</v>
      </c>
      <c r="CU105" s="48">
        <v>0</v>
      </c>
      <c r="CV105" s="11">
        <f t="shared" si="402"/>
        <v>0</v>
      </c>
      <c r="CW105" s="386"/>
      <c r="CX105" s="25">
        <v>0</v>
      </c>
      <c r="CY105" s="25">
        <v>0</v>
      </c>
      <c r="CZ105" s="25">
        <v>0</v>
      </c>
      <c r="DA105" s="48">
        <v>0</v>
      </c>
      <c r="DB105" s="11">
        <f t="shared" si="403"/>
        <v>0</v>
      </c>
      <c r="DC105" s="386"/>
      <c r="DD105" s="25">
        <v>0</v>
      </c>
      <c r="DE105" s="25">
        <v>0</v>
      </c>
      <c r="DF105" s="25">
        <v>0</v>
      </c>
      <c r="DG105" s="48">
        <v>0</v>
      </c>
      <c r="DH105" s="11">
        <f t="shared" si="404"/>
        <v>0</v>
      </c>
      <c r="DI105" s="386"/>
      <c r="DJ105" s="25">
        <v>0</v>
      </c>
      <c r="DK105" s="25">
        <v>0</v>
      </c>
      <c r="DL105" s="25">
        <v>0</v>
      </c>
      <c r="DM105" s="48">
        <v>0</v>
      </c>
      <c r="DN105" s="11">
        <f t="shared" si="405"/>
        <v>0</v>
      </c>
      <c r="DO105" s="386"/>
      <c r="DP105" s="25">
        <v>0</v>
      </c>
      <c r="DQ105" s="25">
        <v>0</v>
      </c>
      <c r="DR105" s="25">
        <v>0</v>
      </c>
      <c r="DS105" s="48">
        <v>0</v>
      </c>
      <c r="DT105" s="11">
        <f t="shared" si="406"/>
        <v>0</v>
      </c>
    </row>
    <row r="106" spans="1:124" s="6" customFormat="1" x14ac:dyDescent="0.2">
      <c r="B106" s="6">
        <v>24</v>
      </c>
      <c r="C106" s="6" t="s">
        <v>209</v>
      </c>
      <c r="D106" s="38"/>
      <c r="E106" s="386"/>
      <c r="F106" s="25">
        <v>0</v>
      </c>
      <c r="G106" s="25">
        <v>0</v>
      </c>
      <c r="H106" s="25">
        <v>0</v>
      </c>
      <c r="I106" s="48">
        <v>0</v>
      </c>
      <c r="J106" s="11">
        <f t="shared" si="387"/>
        <v>0</v>
      </c>
      <c r="K106" s="386"/>
      <c r="L106" s="25">
        <v>0</v>
      </c>
      <c r="M106" s="25">
        <v>0</v>
      </c>
      <c r="N106" s="25">
        <v>0</v>
      </c>
      <c r="O106" s="48">
        <v>0</v>
      </c>
      <c r="P106" s="11">
        <f t="shared" si="388"/>
        <v>0</v>
      </c>
      <c r="Q106" s="386"/>
      <c r="R106" s="25">
        <v>0</v>
      </c>
      <c r="S106" s="25">
        <v>0</v>
      </c>
      <c r="T106" s="25">
        <v>0</v>
      </c>
      <c r="U106" s="48">
        <v>0</v>
      </c>
      <c r="V106" s="11">
        <f t="shared" si="389"/>
        <v>0</v>
      </c>
      <c r="W106" s="386"/>
      <c r="X106" s="25">
        <v>0</v>
      </c>
      <c r="Y106" s="25">
        <v>0</v>
      </c>
      <c r="Z106" s="25">
        <v>0</v>
      </c>
      <c r="AA106" s="48">
        <v>0</v>
      </c>
      <c r="AB106" s="11">
        <f t="shared" si="390"/>
        <v>0</v>
      </c>
      <c r="AC106" s="386"/>
      <c r="AD106" s="25">
        <v>0</v>
      </c>
      <c r="AE106" s="25">
        <v>0</v>
      </c>
      <c r="AF106" s="25">
        <v>0</v>
      </c>
      <c r="AG106" s="48">
        <v>0</v>
      </c>
      <c r="AH106" s="11">
        <f t="shared" si="391"/>
        <v>0</v>
      </c>
      <c r="AI106" s="386"/>
      <c r="AJ106" s="25">
        <v>0</v>
      </c>
      <c r="AK106" s="25">
        <v>0</v>
      </c>
      <c r="AL106" s="25">
        <v>0</v>
      </c>
      <c r="AM106" s="48">
        <v>0</v>
      </c>
      <c r="AN106" s="11">
        <f t="shared" si="392"/>
        <v>0</v>
      </c>
      <c r="AO106" s="386"/>
      <c r="AP106" s="25">
        <v>0</v>
      </c>
      <c r="AQ106" s="25">
        <v>0</v>
      </c>
      <c r="AR106" s="25">
        <v>0</v>
      </c>
      <c r="AS106" s="48">
        <v>0</v>
      </c>
      <c r="AT106" s="11">
        <f t="shared" si="393"/>
        <v>0</v>
      </c>
      <c r="AU106" s="386"/>
      <c r="AV106" s="25">
        <v>0</v>
      </c>
      <c r="AW106" s="25">
        <v>0</v>
      </c>
      <c r="AX106" s="25">
        <v>0</v>
      </c>
      <c r="AY106" s="48">
        <v>0</v>
      </c>
      <c r="AZ106" s="11">
        <f t="shared" si="394"/>
        <v>0</v>
      </c>
      <c r="BA106" s="386"/>
      <c r="BB106" s="25">
        <v>0</v>
      </c>
      <c r="BC106" s="25">
        <v>0</v>
      </c>
      <c r="BD106" s="25">
        <v>0</v>
      </c>
      <c r="BE106" s="48">
        <v>0</v>
      </c>
      <c r="BF106" s="11">
        <f t="shared" si="395"/>
        <v>0</v>
      </c>
      <c r="BG106" s="386"/>
      <c r="BH106" s="25">
        <v>0</v>
      </c>
      <c r="BI106" s="25">
        <v>0</v>
      </c>
      <c r="BJ106" s="25">
        <v>0</v>
      </c>
      <c r="BK106" s="48">
        <v>0</v>
      </c>
      <c r="BL106" s="11">
        <f t="shared" si="396"/>
        <v>0</v>
      </c>
      <c r="BM106" s="386"/>
      <c r="BN106" s="25">
        <v>0</v>
      </c>
      <c r="BO106" s="25">
        <v>0</v>
      </c>
      <c r="BP106" s="25">
        <v>0</v>
      </c>
      <c r="BQ106" s="48">
        <v>0</v>
      </c>
      <c r="BR106" s="11">
        <f t="shared" si="397"/>
        <v>0</v>
      </c>
      <c r="BS106" s="386"/>
      <c r="BT106" s="25">
        <v>0</v>
      </c>
      <c r="BU106" s="25">
        <v>0</v>
      </c>
      <c r="BV106" s="25">
        <v>0</v>
      </c>
      <c r="BW106" s="48">
        <v>0</v>
      </c>
      <c r="BX106" s="11">
        <f t="shared" si="398"/>
        <v>0</v>
      </c>
      <c r="BY106" s="386"/>
      <c r="BZ106" s="25">
        <v>0</v>
      </c>
      <c r="CA106" s="25">
        <v>0</v>
      </c>
      <c r="CB106" s="25">
        <v>0</v>
      </c>
      <c r="CC106" s="48">
        <v>0</v>
      </c>
      <c r="CD106" s="11">
        <f t="shared" si="399"/>
        <v>0</v>
      </c>
      <c r="CE106" s="386"/>
      <c r="CF106" s="25">
        <v>0</v>
      </c>
      <c r="CG106" s="25">
        <v>0</v>
      </c>
      <c r="CH106" s="25">
        <v>0</v>
      </c>
      <c r="CI106" s="48">
        <v>0</v>
      </c>
      <c r="CJ106" s="11">
        <f t="shared" si="400"/>
        <v>0</v>
      </c>
      <c r="CK106" s="386"/>
      <c r="CL106" s="25">
        <v>0</v>
      </c>
      <c r="CM106" s="25">
        <v>0</v>
      </c>
      <c r="CN106" s="25">
        <v>0</v>
      </c>
      <c r="CO106" s="48">
        <v>0</v>
      </c>
      <c r="CP106" s="11">
        <f t="shared" si="401"/>
        <v>0</v>
      </c>
      <c r="CQ106" s="386"/>
      <c r="CR106" s="25">
        <v>0</v>
      </c>
      <c r="CS106" s="25">
        <v>0</v>
      </c>
      <c r="CT106" s="25">
        <v>0</v>
      </c>
      <c r="CU106" s="48">
        <v>0</v>
      </c>
      <c r="CV106" s="11">
        <f t="shared" si="402"/>
        <v>0</v>
      </c>
      <c r="CW106" s="386"/>
      <c r="CX106" s="25">
        <v>0</v>
      </c>
      <c r="CY106" s="25">
        <v>0</v>
      </c>
      <c r="CZ106" s="25">
        <v>0</v>
      </c>
      <c r="DA106" s="48">
        <v>0</v>
      </c>
      <c r="DB106" s="11">
        <f t="shared" si="403"/>
        <v>0</v>
      </c>
      <c r="DC106" s="386"/>
      <c r="DD106" s="25">
        <v>0</v>
      </c>
      <c r="DE106" s="25">
        <v>0</v>
      </c>
      <c r="DF106" s="25">
        <v>0</v>
      </c>
      <c r="DG106" s="48">
        <v>0</v>
      </c>
      <c r="DH106" s="11">
        <f t="shared" si="404"/>
        <v>0</v>
      </c>
      <c r="DI106" s="386"/>
      <c r="DJ106" s="25">
        <v>0</v>
      </c>
      <c r="DK106" s="25">
        <v>0</v>
      </c>
      <c r="DL106" s="25">
        <v>0</v>
      </c>
      <c r="DM106" s="48">
        <v>0</v>
      </c>
      <c r="DN106" s="11">
        <f t="shared" si="405"/>
        <v>0</v>
      </c>
      <c r="DO106" s="386"/>
      <c r="DP106" s="25">
        <v>0</v>
      </c>
      <c r="DQ106" s="25">
        <v>0</v>
      </c>
      <c r="DR106" s="25">
        <v>0</v>
      </c>
      <c r="DS106" s="48">
        <v>0</v>
      </c>
      <c r="DT106" s="11">
        <f t="shared" si="406"/>
        <v>0</v>
      </c>
    </row>
    <row r="107" spans="1:124" s="2" customFormat="1" x14ac:dyDescent="0.2">
      <c r="A107" s="6"/>
      <c r="B107" s="6">
        <v>25</v>
      </c>
      <c r="C107" s="6" t="s">
        <v>210</v>
      </c>
      <c r="D107" s="38"/>
      <c r="E107" s="386"/>
      <c r="F107" s="25">
        <v>0</v>
      </c>
      <c r="G107" s="25">
        <v>0</v>
      </c>
      <c r="H107" s="25">
        <v>0</v>
      </c>
      <c r="I107" s="48">
        <v>0</v>
      </c>
      <c r="J107" s="11">
        <f t="shared" si="387"/>
        <v>0</v>
      </c>
      <c r="K107" s="386"/>
      <c r="L107" s="25">
        <v>0</v>
      </c>
      <c r="M107" s="25">
        <v>0</v>
      </c>
      <c r="N107" s="25">
        <v>0</v>
      </c>
      <c r="O107" s="48">
        <v>0</v>
      </c>
      <c r="P107" s="11">
        <f t="shared" si="388"/>
        <v>0</v>
      </c>
      <c r="Q107" s="386"/>
      <c r="R107" s="25">
        <v>0</v>
      </c>
      <c r="S107" s="25">
        <v>0</v>
      </c>
      <c r="T107" s="25">
        <v>0</v>
      </c>
      <c r="U107" s="48">
        <v>0</v>
      </c>
      <c r="V107" s="11">
        <f t="shared" si="389"/>
        <v>0</v>
      </c>
      <c r="W107" s="386"/>
      <c r="X107" s="25">
        <v>0</v>
      </c>
      <c r="Y107" s="25">
        <v>0</v>
      </c>
      <c r="Z107" s="25">
        <v>0</v>
      </c>
      <c r="AA107" s="48">
        <v>0</v>
      </c>
      <c r="AB107" s="11">
        <f t="shared" si="390"/>
        <v>0</v>
      </c>
      <c r="AC107" s="386"/>
      <c r="AD107" s="25">
        <v>0</v>
      </c>
      <c r="AE107" s="25">
        <v>0</v>
      </c>
      <c r="AF107" s="25">
        <v>0</v>
      </c>
      <c r="AG107" s="48">
        <v>0</v>
      </c>
      <c r="AH107" s="11">
        <f t="shared" si="391"/>
        <v>0</v>
      </c>
      <c r="AI107" s="386"/>
      <c r="AJ107" s="25">
        <v>0</v>
      </c>
      <c r="AK107" s="25">
        <v>0</v>
      </c>
      <c r="AL107" s="25">
        <v>0</v>
      </c>
      <c r="AM107" s="48">
        <v>0</v>
      </c>
      <c r="AN107" s="11">
        <f t="shared" si="392"/>
        <v>0</v>
      </c>
      <c r="AO107" s="386"/>
      <c r="AP107" s="25">
        <v>0</v>
      </c>
      <c r="AQ107" s="25">
        <v>0</v>
      </c>
      <c r="AR107" s="25">
        <v>0</v>
      </c>
      <c r="AS107" s="48">
        <v>0</v>
      </c>
      <c r="AT107" s="11">
        <f t="shared" si="393"/>
        <v>0</v>
      </c>
      <c r="AU107" s="386"/>
      <c r="AV107" s="25">
        <v>0</v>
      </c>
      <c r="AW107" s="25">
        <v>0</v>
      </c>
      <c r="AX107" s="25">
        <v>0</v>
      </c>
      <c r="AY107" s="48">
        <v>0</v>
      </c>
      <c r="AZ107" s="11">
        <f t="shared" si="394"/>
        <v>0</v>
      </c>
      <c r="BA107" s="386"/>
      <c r="BB107" s="25">
        <v>0</v>
      </c>
      <c r="BC107" s="25">
        <v>0</v>
      </c>
      <c r="BD107" s="25">
        <v>0</v>
      </c>
      <c r="BE107" s="48">
        <v>0</v>
      </c>
      <c r="BF107" s="11">
        <f t="shared" si="395"/>
        <v>0</v>
      </c>
      <c r="BG107" s="386"/>
      <c r="BH107" s="25">
        <v>0</v>
      </c>
      <c r="BI107" s="25">
        <v>0</v>
      </c>
      <c r="BJ107" s="25">
        <v>0</v>
      </c>
      <c r="BK107" s="48">
        <v>0</v>
      </c>
      <c r="BL107" s="11">
        <f t="shared" si="396"/>
        <v>0</v>
      </c>
      <c r="BM107" s="386"/>
      <c r="BN107" s="25">
        <v>0</v>
      </c>
      <c r="BO107" s="25">
        <v>0</v>
      </c>
      <c r="BP107" s="25">
        <v>0</v>
      </c>
      <c r="BQ107" s="48">
        <v>0</v>
      </c>
      <c r="BR107" s="11">
        <f t="shared" si="397"/>
        <v>0</v>
      </c>
      <c r="BS107" s="386"/>
      <c r="BT107" s="25">
        <v>0</v>
      </c>
      <c r="BU107" s="25">
        <v>0</v>
      </c>
      <c r="BV107" s="25">
        <v>0</v>
      </c>
      <c r="BW107" s="48">
        <v>0</v>
      </c>
      <c r="BX107" s="11">
        <f t="shared" si="398"/>
        <v>0</v>
      </c>
      <c r="BY107" s="386"/>
      <c r="BZ107" s="25">
        <v>0</v>
      </c>
      <c r="CA107" s="25">
        <v>0</v>
      </c>
      <c r="CB107" s="25">
        <v>0</v>
      </c>
      <c r="CC107" s="48">
        <v>0</v>
      </c>
      <c r="CD107" s="11">
        <f t="shared" si="399"/>
        <v>0</v>
      </c>
      <c r="CE107" s="386"/>
      <c r="CF107" s="25">
        <v>0</v>
      </c>
      <c r="CG107" s="25">
        <v>0</v>
      </c>
      <c r="CH107" s="25">
        <v>0</v>
      </c>
      <c r="CI107" s="48">
        <v>0</v>
      </c>
      <c r="CJ107" s="11">
        <f t="shared" si="400"/>
        <v>0</v>
      </c>
      <c r="CK107" s="386"/>
      <c r="CL107" s="25">
        <v>0</v>
      </c>
      <c r="CM107" s="25">
        <v>0</v>
      </c>
      <c r="CN107" s="25">
        <v>0</v>
      </c>
      <c r="CO107" s="48">
        <v>0</v>
      </c>
      <c r="CP107" s="11">
        <f t="shared" si="401"/>
        <v>0</v>
      </c>
      <c r="CQ107" s="386"/>
      <c r="CR107" s="25">
        <v>0</v>
      </c>
      <c r="CS107" s="25">
        <v>0</v>
      </c>
      <c r="CT107" s="25">
        <v>0</v>
      </c>
      <c r="CU107" s="48">
        <v>0</v>
      </c>
      <c r="CV107" s="11">
        <f t="shared" si="402"/>
        <v>0</v>
      </c>
      <c r="CW107" s="386"/>
      <c r="CX107" s="25">
        <v>0</v>
      </c>
      <c r="CY107" s="25">
        <v>0</v>
      </c>
      <c r="CZ107" s="25">
        <v>0</v>
      </c>
      <c r="DA107" s="48">
        <v>0</v>
      </c>
      <c r="DB107" s="11">
        <f t="shared" si="403"/>
        <v>0</v>
      </c>
      <c r="DC107" s="386"/>
      <c r="DD107" s="25">
        <v>0</v>
      </c>
      <c r="DE107" s="25">
        <v>0</v>
      </c>
      <c r="DF107" s="25">
        <v>0</v>
      </c>
      <c r="DG107" s="48">
        <v>0</v>
      </c>
      <c r="DH107" s="11">
        <f t="shared" si="404"/>
        <v>0</v>
      </c>
      <c r="DI107" s="386"/>
      <c r="DJ107" s="25">
        <v>0</v>
      </c>
      <c r="DK107" s="25">
        <v>0</v>
      </c>
      <c r="DL107" s="25">
        <v>0</v>
      </c>
      <c r="DM107" s="48">
        <v>0</v>
      </c>
      <c r="DN107" s="11">
        <f t="shared" si="405"/>
        <v>0</v>
      </c>
      <c r="DO107" s="386"/>
      <c r="DP107" s="25">
        <v>0</v>
      </c>
      <c r="DQ107" s="25">
        <v>0</v>
      </c>
      <c r="DR107" s="25">
        <v>0</v>
      </c>
      <c r="DS107" s="48">
        <v>0</v>
      </c>
      <c r="DT107" s="11">
        <f t="shared" si="406"/>
        <v>0</v>
      </c>
    </row>
    <row r="108" spans="1:124" s="6" customFormat="1" x14ac:dyDescent="0.2">
      <c r="B108" s="6">
        <v>26</v>
      </c>
      <c r="C108" s="6" t="s">
        <v>211</v>
      </c>
      <c r="D108" s="36"/>
      <c r="E108" s="386"/>
      <c r="F108" s="25">
        <v>0</v>
      </c>
      <c r="G108" s="25">
        <v>0</v>
      </c>
      <c r="H108" s="25">
        <v>0</v>
      </c>
      <c r="I108" s="48">
        <v>0</v>
      </c>
      <c r="J108" s="11">
        <f t="shared" si="387"/>
        <v>0</v>
      </c>
      <c r="K108" s="386"/>
      <c r="L108" s="25">
        <v>0</v>
      </c>
      <c r="M108" s="25">
        <v>0</v>
      </c>
      <c r="N108" s="25">
        <v>0</v>
      </c>
      <c r="O108" s="48">
        <v>0</v>
      </c>
      <c r="P108" s="11">
        <f t="shared" si="388"/>
        <v>0</v>
      </c>
      <c r="Q108" s="386"/>
      <c r="R108" s="25">
        <v>0</v>
      </c>
      <c r="S108" s="25">
        <v>0</v>
      </c>
      <c r="T108" s="25">
        <v>0</v>
      </c>
      <c r="U108" s="48">
        <v>0</v>
      </c>
      <c r="V108" s="11">
        <f t="shared" si="389"/>
        <v>0</v>
      </c>
      <c r="W108" s="386"/>
      <c r="X108" s="25">
        <v>0</v>
      </c>
      <c r="Y108" s="25">
        <v>0</v>
      </c>
      <c r="Z108" s="25">
        <v>0</v>
      </c>
      <c r="AA108" s="48">
        <v>0</v>
      </c>
      <c r="AB108" s="11">
        <f t="shared" si="390"/>
        <v>0</v>
      </c>
      <c r="AC108" s="386"/>
      <c r="AD108" s="25">
        <v>0</v>
      </c>
      <c r="AE108" s="25">
        <v>0</v>
      </c>
      <c r="AF108" s="25">
        <v>0</v>
      </c>
      <c r="AG108" s="48">
        <v>0</v>
      </c>
      <c r="AH108" s="11">
        <f t="shared" si="391"/>
        <v>0</v>
      </c>
      <c r="AI108" s="386"/>
      <c r="AJ108" s="25">
        <v>0</v>
      </c>
      <c r="AK108" s="25">
        <v>0</v>
      </c>
      <c r="AL108" s="25">
        <v>0</v>
      </c>
      <c r="AM108" s="48">
        <v>0</v>
      </c>
      <c r="AN108" s="11">
        <f t="shared" si="392"/>
        <v>0</v>
      </c>
      <c r="AO108" s="386"/>
      <c r="AP108" s="25">
        <v>0</v>
      </c>
      <c r="AQ108" s="25">
        <v>0</v>
      </c>
      <c r="AR108" s="25">
        <v>0</v>
      </c>
      <c r="AS108" s="48">
        <v>0</v>
      </c>
      <c r="AT108" s="11">
        <f t="shared" si="393"/>
        <v>0</v>
      </c>
      <c r="AU108" s="386"/>
      <c r="AV108" s="25">
        <v>0</v>
      </c>
      <c r="AW108" s="25">
        <v>0</v>
      </c>
      <c r="AX108" s="25">
        <v>0</v>
      </c>
      <c r="AY108" s="48">
        <v>0</v>
      </c>
      <c r="AZ108" s="11">
        <f t="shared" si="394"/>
        <v>0</v>
      </c>
      <c r="BA108" s="386"/>
      <c r="BB108" s="25">
        <v>0</v>
      </c>
      <c r="BC108" s="25">
        <v>0</v>
      </c>
      <c r="BD108" s="25">
        <v>0</v>
      </c>
      <c r="BE108" s="48">
        <v>0</v>
      </c>
      <c r="BF108" s="11">
        <f t="shared" si="395"/>
        <v>0</v>
      </c>
      <c r="BG108" s="386"/>
      <c r="BH108" s="25">
        <v>0</v>
      </c>
      <c r="BI108" s="25">
        <v>0</v>
      </c>
      <c r="BJ108" s="25">
        <v>0</v>
      </c>
      <c r="BK108" s="48">
        <v>0</v>
      </c>
      <c r="BL108" s="11">
        <f t="shared" si="396"/>
        <v>0</v>
      </c>
      <c r="BM108" s="386"/>
      <c r="BN108" s="25">
        <v>0</v>
      </c>
      <c r="BO108" s="25">
        <v>0</v>
      </c>
      <c r="BP108" s="25">
        <v>0</v>
      </c>
      <c r="BQ108" s="48">
        <v>0</v>
      </c>
      <c r="BR108" s="11">
        <f t="shared" si="397"/>
        <v>0</v>
      </c>
      <c r="BS108" s="386"/>
      <c r="BT108" s="25">
        <v>0</v>
      </c>
      <c r="BU108" s="25">
        <v>0</v>
      </c>
      <c r="BV108" s="25">
        <v>0</v>
      </c>
      <c r="BW108" s="48">
        <v>0</v>
      </c>
      <c r="BX108" s="11">
        <f t="shared" si="398"/>
        <v>0</v>
      </c>
      <c r="BY108" s="386"/>
      <c r="BZ108" s="25">
        <v>0</v>
      </c>
      <c r="CA108" s="25">
        <v>0</v>
      </c>
      <c r="CB108" s="25">
        <v>0</v>
      </c>
      <c r="CC108" s="48">
        <v>0</v>
      </c>
      <c r="CD108" s="11">
        <f t="shared" si="399"/>
        <v>0</v>
      </c>
      <c r="CE108" s="386"/>
      <c r="CF108" s="25">
        <v>0</v>
      </c>
      <c r="CG108" s="25">
        <v>0</v>
      </c>
      <c r="CH108" s="25">
        <v>0</v>
      </c>
      <c r="CI108" s="48">
        <v>0</v>
      </c>
      <c r="CJ108" s="11">
        <f t="shared" si="400"/>
        <v>0</v>
      </c>
      <c r="CK108" s="386"/>
      <c r="CL108" s="25">
        <v>0</v>
      </c>
      <c r="CM108" s="25">
        <v>0</v>
      </c>
      <c r="CN108" s="25">
        <v>0</v>
      </c>
      <c r="CO108" s="48">
        <v>0</v>
      </c>
      <c r="CP108" s="11">
        <f t="shared" si="401"/>
        <v>0</v>
      </c>
      <c r="CQ108" s="386"/>
      <c r="CR108" s="25">
        <v>0</v>
      </c>
      <c r="CS108" s="25">
        <v>0</v>
      </c>
      <c r="CT108" s="25">
        <v>0</v>
      </c>
      <c r="CU108" s="48">
        <v>0</v>
      </c>
      <c r="CV108" s="11">
        <f t="shared" si="402"/>
        <v>0</v>
      </c>
      <c r="CW108" s="386"/>
      <c r="CX108" s="25">
        <v>0</v>
      </c>
      <c r="CY108" s="25">
        <v>0</v>
      </c>
      <c r="CZ108" s="25">
        <v>0</v>
      </c>
      <c r="DA108" s="48">
        <v>0</v>
      </c>
      <c r="DB108" s="11">
        <f t="shared" si="403"/>
        <v>0</v>
      </c>
      <c r="DC108" s="386"/>
      <c r="DD108" s="25">
        <v>0</v>
      </c>
      <c r="DE108" s="25">
        <v>0</v>
      </c>
      <c r="DF108" s="25">
        <v>0</v>
      </c>
      <c r="DG108" s="48">
        <v>0</v>
      </c>
      <c r="DH108" s="11">
        <f t="shared" si="404"/>
        <v>0</v>
      </c>
      <c r="DI108" s="386"/>
      <c r="DJ108" s="25">
        <v>0</v>
      </c>
      <c r="DK108" s="25">
        <v>0</v>
      </c>
      <c r="DL108" s="25">
        <v>0</v>
      </c>
      <c r="DM108" s="48">
        <v>0</v>
      </c>
      <c r="DN108" s="11">
        <f t="shared" si="405"/>
        <v>0</v>
      </c>
      <c r="DO108" s="386"/>
      <c r="DP108" s="25">
        <v>0</v>
      </c>
      <c r="DQ108" s="25">
        <v>0</v>
      </c>
      <c r="DR108" s="25">
        <v>0</v>
      </c>
      <c r="DS108" s="48">
        <v>0</v>
      </c>
      <c r="DT108" s="11">
        <f t="shared" si="406"/>
        <v>0</v>
      </c>
    </row>
    <row r="109" spans="1:124" s="6" customFormat="1" x14ac:dyDescent="0.2">
      <c r="A109" s="241"/>
      <c r="B109" s="147">
        <v>30</v>
      </c>
      <c r="C109" s="241" t="s">
        <v>212</v>
      </c>
      <c r="D109" s="370"/>
      <c r="E109" s="366"/>
      <c r="F109" s="387"/>
      <c r="G109" s="387"/>
      <c r="H109" s="387"/>
      <c r="I109" s="388"/>
      <c r="J109" s="385">
        <f>SUM(J110:J114)</f>
        <v>0</v>
      </c>
      <c r="K109" s="366"/>
      <c r="L109" s="387"/>
      <c r="M109" s="387"/>
      <c r="N109" s="387"/>
      <c r="O109" s="388"/>
      <c r="P109" s="385">
        <f>SUM(P110:P114)</f>
        <v>-250604860.07339516</v>
      </c>
      <c r="Q109" s="366"/>
      <c r="R109" s="387"/>
      <c r="S109" s="387"/>
      <c r="T109" s="387"/>
      <c r="U109" s="388"/>
      <c r="V109" s="385">
        <f>SUM(V110:V114)</f>
        <v>-250604860.07339516</v>
      </c>
      <c r="W109" s="366"/>
      <c r="X109" s="387"/>
      <c r="Y109" s="387"/>
      <c r="Z109" s="387"/>
      <c r="AA109" s="388"/>
      <c r="AB109" s="385">
        <f>SUM(AB110:AB114)</f>
        <v>-250604860.07339516</v>
      </c>
      <c r="AC109" s="366"/>
      <c r="AD109" s="387"/>
      <c r="AE109" s="387"/>
      <c r="AF109" s="387"/>
      <c r="AG109" s="388"/>
      <c r="AH109" s="385">
        <f>SUM(AH110:AH114)</f>
        <v>-250604860.07339516</v>
      </c>
      <c r="AI109" s="366"/>
      <c r="AJ109" s="387"/>
      <c r="AK109" s="387"/>
      <c r="AL109" s="387"/>
      <c r="AM109" s="388"/>
      <c r="AN109" s="385">
        <f>SUM(AN110:AN114)</f>
        <v>-250604860.07339516</v>
      </c>
      <c r="AO109" s="366"/>
      <c r="AP109" s="387"/>
      <c r="AQ109" s="387"/>
      <c r="AR109" s="387"/>
      <c r="AS109" s="388"/>
      <c r="AT109" s="385">
        <f>SUM(AT110:AT114)</f>
        <v>-250604860.07339516</v>
      </c>
      <c r="AU109" s="366"/>
      <c r="AV109" s="387"/>
      <c r="AW109" s="387"/>
      <c r="AX109" s="387"/>
      <c r="AY109" s="388"/>
      <c r="AZ109" s="385">
        <f>SUM(AZ110:AZ114)</f>
        <v>-250604860.07339516</v>
      </c>
      <c r="BA109" s="366"/>
      <c r="BB109" s="387"/>
      <c r="BC109" s="387"/>
      <c r="BD109" s="387"/>
      <c r="BE109" s="388"/>
      <c r="BF109" s="385">
        <f>SUM(BF110:BF114)</f>
        <v>-250604860.07339516</v>
      </c>
      <c r="BG109" s="366"/>
      <c r="BH109" s="387"/>
      <c r="BI109" s="387"/>
      <c r="BJ109" s="387"/>
      <c r="BK109" s="388"/>
      <c r="BL109" s="385">
        <f>SUM(BL110:BL114)</f>
        <v>-250604860.07339516</v>
      </c>
      <c r="BM109" s="366"/>
      <c r="BN109" s="387"/>
      <c r="BO109" s="387"/>
      <c r="BP109" s="387"/>
      <c r="BQ109" s="388"/>
      <c r="BR109" s="385">
        <f>SUM(BR110:BR114)</f>
        <v>-250604860.07339516</v>
      </c>
      <c r="BS109" s="366"/>
      <c r="BT109" s="387"/>
      <c r="BU109" s="387"/>
      <c r="BV109" s="387"/>
      <c r="BW109" s="388"/>
      <c r="BX109" s="385">
        <f>SUM(BX110:BX114)</f>
        <v>-250604860.07339516</v>
      </c>
      <c r="BY109" s="366"/>
      <c r="BZ109" s="387"/>
      <c r="CA109" s="387"/>
      <c r="CB109" s="387"/>
      <c r="CC109" s="388"/>
      <c r="CD109" s="385">
        <f>SUM(CD110:CD114)</f>
        <v>-250604860.07339516</v>
      </c>
      <c r="CE109" s="366"/>
      <c r="CF109" s="387"/>
      <c r="CG109" s="387"/>
      <c r="CH109" s="387"/>
      <c r="CI109" s="388"/>
      <c r="CJ109" s="385">
        <f>SUM(CJ110:CJ114)</f>
        <v>-250604860.07339516</v>
      </c>
      <c r="CK109" s="366"/>
      <c r="CL109" s="387"/>
      <c r="CM109" s="387"/>
      <c r="CN109" s="387"/>
      <c r="CO109" s="388"/>
      <c r="CP109" s="385">
        <f>SUM(CP110:CP114)</f>
        <v>-250604860.07339516</v>
      </c>
      <c r="CQ109" s="366"/>
      <c r="CR109" s="387"/>
      <c r="CS109" s="387"/>
      <c r="CT109" s="387"/>
      <c r="CU109" s="388"/>
      <c r="CV109" s="385">
        <f>SUM(CV110:CV114)</f>
        <v>-250604860.07339516</v>
      </c>
      <c r="CW109" s="366"/>
      <c r="CX109" s="387"/>
      <c r="CY109" s="387"/>
      <c r="CZ109" s="387"/>
      <c r="DA109" s="388"/>
      <c r="DB109" s="385">
        <f>SUM(DB110:DB114)</f>
        <v>-250604860.07339516</v>
      </c>
      <c r="DC109" s="366"/>
      <c r="DD109" s="387"/>
      <c r="DE109" s="387"/>
      <c r="DF109" s="387"/>
      <c r="DG109" s="388"/>
      <c r="DH109" s="385">
        <f>SUM(DH110:DH114)</f>
        <v>-250604860.07339516</v>
      </c>
      <c r="DI109" s="366"/>
      <c r="DJ109" s="387"/>
      <c r="DK109" s="387"/>
      <c r="DL109" s="387"/>
      <c r="DM109" s="388"/>
      <c r="DN109" s="385">
        <f>SUM(DN110:DN114)</f>
        <v>-250604860.07339516</v>
      </c>
      <c r="DO109" s="366"/>
      <c r="DP109" s="387"/>
      <c r="DQ109" s="387"/>
      <c r="DR109" s="387"/>
      <c r="DS109" s="388"/>
      <c r="DT109" s="385">
        <f>SUM(DT110:DT114)</f>
        <v>-250604860.07339516</v>
      </c>
    </row>
    <row r="110" spans="1:124" s="6" customFormat="1" x14ac:dyDescent="0.2">
      <c r="B110" s="6">
        <v>31</v>
      </c>
      <c r="C110" s="6" t="s">
        <v>213</v>
      </c>
      <c r="D110" s="13"/>
      <c r="E110" s="13"/>
      <c r="F110" s="24"/>
      <c r="G110" s="24"/>
      <c r="H110" s="24"/>
      <c r="I110" s="48"/>
      <c r="J110" s="11">
        <f>IF(J100=0,0,G101*'HTGR Relationships'!$D$36*I101/J100/'HTGR Relationships'!$D$31/'HTGR Relationships'!$D$32+H101*'HTGR Relationships'!$D$34)</f>
        <v>0</v>
      </c>
      <c r="K110" s="13"/>
      <c r="L110" s="24"/>
      <c r="M110" s="24"/>
      <c r="N110" s="24"/>
      <c r="O110" s="48"/>
      <c r="P110" s="11">
        <f>IF(P100=0,0,M101*'HTGR Relationships'!$D$36*O101/P100/'HTGR Relationships'!$D$31/'HTGR Relationships'!$D$32+N101*'HTGR Relationships'!$D$34)</f>
        <v>-263631509.34258497</v>
      </c>
      <c r="Q110" s="13"/>
      <c r="R110" s="24"/>
      <c r="S110" s="24"/>
      <c r="T110" s="24"/>
      <c r="U110" s="48"/>
      <c r="V110" s="11">
        <f>IF(V100=0,0,S101*'HTGR Relationships'!$D$36*U101/V100/'HTGR Relationships'!$D$31/'HTGR Relationships'!$D$32+T101*'HTGR Relationships'!$D$34)</f>
        <v>-263631509.34258497</v>
      </c>
      <c r="W110" s="13"/>
      <c r="X110" s="24"/>
      <c r="Y110" s="24"/>
      <c r="Z110" s="24"/>
      <c r="AA110" s="48"/>
      <c r="AB110" s="11">
        <f>IF(AB100=0,0,Y101*'HTGR Relationships'!$D$36*AA101/AB100/'HTGR Relationships'!$D$31/'HTGR Relationships'!$D$32+Z101*'HTGR Relationships'!$D$34)</f>
        <v>-263631509.34258497</v>
      </c>
      <c r="AC110" s="13"/>
      <c r="AD110" s="24"/>
      <c r="AE110" s="24"/>
      <c r="AF110" s="24"/>
      <c r="AG110" s="48"/>
      <c r="AH110" s="11">
        <f>IF(AH100=0,0,AE101*'HTGR Relationships'!$D$36*AG101/AH100/'HTGR Relationships'!$D$31/'HTGR Relationships'!$D$32+AF101*'HTGR Relationships'!$D$34)</f>
        <v>-263631509.34258497</v>
      </c>
      <c r="AI110" s="13"/>
      <c r="AJ110" s="24"/>
      <c r="AK110" s="24"/>
      <c r="AL110" s="24"/>
      <c r="AM110" s="48"/>
      <c r="AN110" s="11">
        <f>IF(AN100=0,0,AK101*'HTGR Relationships'!$D$36*AM101/AN100/'HTGR Relationships'!$D$31/'HTGR Relationships'!$D$32+AL101*'HTGR Relationships'!$D$34)</f>
        <v>-263631509.34258497</v>
      </c>
      <c r="AO110" s="13"/>
      <c r="AP110" s="24"/>
      <c r="AQ110" s="24"/>
      <c r="AR110" s="24"/>
      <c r="AS110" s="48"/>
      <c r="AT110" s="11">
        <f>IF(AT100=0,0,AQ101*'HTGR Relationships'!$D$36*AS101/AT100/'HTGR Relationships'!$D$31/'HTGR Relationships'!$D$32+AR101*'HTGR Relationships'!$D$34)</f>
        <v>-263631509.34258497</v>
      </c>
      <c r="AU110" s="13"/>
      <c r="AV110" s="24"/>
      <c r="AW110" s="24"/>
      <c r="AX110" s="24"/>
      <c r="AY110" s="48"/>
      <c r="AZ110" s="11">
        <f>IF(AZ100=0,0,AW101*'HTGR Relationships'!$D$36*AY101/AZ100/'HTGR Relationships'!$D$31/'HTGR Relationships'!$D$32+AX101*'HTGR Relationships'!$D$34)</f>
        <v>-263631509.34258497</v>
      </c>
      <c r="BA110" s="13"/>
      <c r="BB110" s="24"/>
      <c r="BC110" s="24"/>
      <c r="BD110" s="24"/>
      <c r="BE110" s="48"/>
      <c r="BF110" s="11">
        <f>IF(BF100=0,0,BC101*'HTGR Relationships'!$D$36*BE101/BF100/'HTGR Relationships'!$D$31/'HTGR Relationships'!$D$32+BD101*'HTGR Relationships'!$D$34)</f>
        <v>-263631509.34258497</v>
      </c>
      <c r="BG110" s="13"/>
      <c r="BH110" s="24"/>
      <c r="BI110" s="24"/>
      <c r="BJ110" s="24"/>
      <c r="BK110" s="48"/>
      <c r="BL110" s="11">
        <f>IF(BL100=0,0,BI101*'HTGR Relationships'!$D$36*BK101/BL100/'HTGR Relationships'!$D$31/'HTGR Relationships'!$D$32+BJ101*'HTGR Relationships'!$D$34)</f>
        <v>-263631509.34258497</v>
      </c>
      <c r="BM110" s="13"/>
      <c r="BN110" s="24"/>
      <c r="BO110" s="24"/>
      <c r="BP110" s="24"/>
      <c r="BQ110" s="48"/>
      <c r="BR110" s="11">
        <f>IF(BR100=0,0,BO101*'HTGR Relationships'!$D$36*BQ101/BR100/'HTGR Relationships'!$D$31/'HTGR Relationships'!$D$32+BP101*'HTGR Relationships'!$D$34)</f>
        <v>-263631509.34258497</v>
      </c>
      <c r="BS110" s="13"/>
      <c r="BT110" s="24"/>
      <c r="BU110" s="24"/>
      <c r="BV110" s="24"/>
      <c r="BW110" s="48"/>
      <c r="BX110" s="11">
        <f>IF(BX100=0,0,BU101*'HTGR Relationships'!$D$36*BW101/BX100/'HTGR Relationships'!$D$31/'HTGR Relationships'!$D$32+BV101*'HTGR Relationships'!$D$34)</f>
        <v>-263631509.34258497</v>
      </c>
      <c r="BY110" s="13"/>
      <c r="BZ110" s="24"/>
      <c r="CA110" s="24"/>
      <c r="CB110" s="24"/>
      <c r="CC110" s="48"/>
      <c r="CD110" s="11">
        <f>IF(CD100=0,0,CA101*'HTGR Relationships'!$D$36*CC101/CD100/'HTGR Relationships'!$D$31/'HTGR Relationships'!$D$32+CB101*'HTGR Relationships'!$D$34)</f>
        <v>-263631509.34258497</v>
      </c>
      <c r="CE110" s="13"/>
      <c r="CF110" s="24"/>
      <c r="CG110" s="24"/>
      <c r="CH110" s="24"/>
      <c r="CI110" s="48"/>
      <c r="CJ110" s="11">
        <f>IF(CJ100=0,0,CG101*'HTGR Relationships'!$D$36*CI101/CJ100/'HTGR Relationships'!$D$31/'HTGR Relationships'!$D$32+CH101*'HTGR Relationships'!$D$34)</f>
        <v>-263631509.34258497</v>
      </c>
      <c r="CK110" s="13"/>
      <c r="CL110" s="24"/>
      <c r="CM110" s="24"/>
      <c r="CN110" s="24"/>
      <c r="CO110" s="48"/>
      <c r="CP110" s="11">
        <f>IF(CP100=0,0,CM101*'HTGR Relationships'!$D$36*CO101/CP100/'HTGR Relationships'!$D$31/'HTGR Relationships'!$D$32+CN101*'HTGR Relationships'!$D$34)</f>
        <v>-263631509.34258497</v>
      </c>
      <c r="CQ110" s="13"/>
      <c r="CR110" s="24"/>
      <c r="CS110" s="24"/>
      <c r="CT110" s="24"/>
      <c r="CU110" s="48"/>
      <c r="CV110" s="11">
        <f>IF(CV100=0,0,CS101*'HTGR Relationships'!$D$36*CU101/CV100/'HTGR Relationships'!$D$31/'HTGR Relationships'!$D$32+CT101*'HTGR Relationships'!$D$34)</f>
        <v>-263631509.34258497</v>
      </c>
      <c r="CW110" s="13"/>
      <c r="CX110" s="24"/>
      <c r="CY110" s="24"/>
      <c r="CZ110" s="24"/>
      <c r="DA110" s="48"/>
      <c r="DB110" s="11">
        <f>IF(DB100=0,0,CY101*'HTGR Relationships'!$D$36*DA101/DB100/'HTGR Relationships'!$D$31/'HTGR Relationships'!$D$32+CZ101*'HTGR Relationships'!$D$34)</f>
        <v>-263631509.34258497</v>
      </c>
      <c r="DC110" s="13"/>
      <c r="DD110" s="24"/>
      <c r="DE110" s="24"/>
      <c r="DF110" s="24"/>
      <c r="DG110" s="48"/>
      <c r="DH110" s="11">
        <f>IF(DH100=0,0,DE101*'HTGR Relationships'!$D$36*DG101/DH100/'HTGR Relationships'!$D$31/'HTGR Relationships'!$D$32+DF101*'HTGR Relationships'!$D$34)</f>
        <v>-263631509.34258497</v>
      </c>
      <c r="DI110" s="13"/>
      <c r="DJ110" s="24"/>
      <c r="DK110" s="24"/>
      <c r="DL110" s="24"/>
      <c r="DM110" s="48"/>
      <c r="DN110" s="11">
        <f>IF(DN100=0,0,DK101*'HTGR Relationships'!$D$36*DM101/DN100/'HTGR Relationships'!$D$31/'HTGR Relationships'!$D$32+DL101*'HTGR Relationships'!$D$34)</f>
        <v>-263631509.34258497</v>
      </c>
      <c r="DO110" s="13"/>
      <c r="DP110" s="24"/>
      <c r="DQ110" s="24"/>
      <c r="DR110" s="24"/>
      <c r="DS110" s="48"/>
      <c r="DT110" s="11">
        <f>IF(DT100=0,0,DQ101*'HTGR Relationships'!$D$36*DS101/DT100/'HTGR Relationships'!$D$31/'HTGR Relationships'!$D$32+DR101*'HTGR Relationships'!$D$34)</f>
        <v>-263631509.34258497</v>
      </c>
    </row>
    <row r="111" spans="1:124" s="6" customFormat="1" x14ac:dyDescent="0.2">
      <c r="B111" s="6">
        <v>32</v>
      </c>
      <c r="C111" s="6" t="s">
        <v>214</v>
      </c>
      <c r="D111" s="13" t="s">
        <v>215</v>
      </c>
      <c r="E111" s="13"/>
      <c r="F111" s="24"/>
      <c r="G111" s="24"/>
      <c r="H111" s="24"/>
      <c r="I111" s="48"/>
      <c r="J111" s="11">
        <f>H101*'HTGR Relationships'!$D$34*'HTGR Relationships'!$D$37*J100/'HTGR Relationships'!$D$30</f>
        <v>0</v>
      </c>
      <c r="K111" s="13"/>
      <c r="L111" s="24"/>
      <c r="M111" s="24"/>
      <c r="N111" s="24"/>
      <c r="O111" s="48"/>
      <c r="P111" s="11">
        <f>N101*'HTGR Relationships'!$D$34*'HTGR Relationships'!$D$37*P100/'HTGR Relationships'!$D$30</f>
        <v>9900261.2503816467</v>
      </c>
      <c r="Q111" s="13"/>
      <c r="R111" s="24"/>
      <c r="S111" s="24"/>
      <c r="T111" s="24"/>
      <c r="U111" s="48"/>
      <c r="V111" s="11">
        <f>T101*'HTGR Relationships'!$D$34*'HTGR Relationships'!$D$37*V100/'HTGR Relationships'!$D$30</f>
        <v>9900261.2503816467</v>
      </c>
      <c r="W111" s="13"/>
      <c r="X111" s="24"/>
      <c r="Y111" s="24"/>
      <c r="Z111" s="24"/>
      <c r="AA111" s="48"/>
      <c r="AB111" s="11">
        <f>Z101*'HTGR Relationships'!$D$34*'HTGR Relationships'!$D$37*AB100/'HTGR Relationships'!$D$30</f>
        <v>9900261.2503816467</v>
      </c>
      <c r="AC111" s="13"/>
      <c r="AD111" s="24"/>
      <c r="AE111" s="24"/>
      <c r="AF111" s="24"/>
      <c r="AG111" s="48"/>
      <c r="AH111" s="11">
        <f>AF101*'HTGR Relationships'!$D$34*'HTGR Relationships'!$D$37*AH100/'HTGR Relationships'!$D$30</f>
        <v>9900261.2503816467</v>
      </c>
      <c r="AI111" s="13"/>
      <c r="AJ111" s="24"/>
      <c r="AK111" s="24"/>
      <c r="AL111" s="24"/>
      <c r="AM111" s="48"/>
      <c r="AN111" s="11">
        <f>AL101*'HTGR Relationships'!$D$34*'HTGR Relationships'!$D$37*AN100/'HTGR Relationships'!$D$30</f>
        <v>9900261.2503816467</v>
      </c>
      <c r="AO111" s="13"/>
      <c r="AP111" s="24"/>
      <c r="AQ111" s="24"/>
      <c r="AR111" s="24"/>
      <c r="AS111" s="48"/>
      <c r="AT111" s="11">
        <f>AR101*'HTGR Relationships'!$D$34*'HTGR Relationships'!$D$37*AT100/'HTGR Relationships'!$D$30</f>
        <v>9900261.2503816467</v>
      </c>
      <c r="AU111" s="13"/>
      <c r="AV111" s="24"/>
      <c r="AW111" s="24"/>
      <c r="AX111" s="24"/>
      <c r="AY111" s="48"/>
      <c r="AZ111" s="11">
        <f>AX101*'HTGR Relationships'!$D$34*'HTGR Relationships'!$D$37*AZ100/'HTGR Relationships'!$D$30</f>
        <v>9900261.2503816467</v>
      </c>
      <c r="BA111" s="13"/>
      <c r="BB111" s="24"/>
      <c r="BC111" s="24"/>
      <c r="BD111" s="24"/>
      <c r="BE111" s="48"/>
      <c r="BF111" s="11">
        <f>BD101*'HTGR Relationships'!$D$34*'HTGR Relationships'!$D$37*BF100/'HTGR Relationships'!$D$30</f>
        <v>9900261.2503816467</v>
      </c>
      <c r="BG111" s="13"/>
      <c r="BH111" s="24"/>
      <c r="BI111" s="24"/>
      <c r="BJ111" s="24"/>
      <c r="BK111" s="48"/>
      <c r="BL111" s="11">
        <f>BJ101*'HTGR Relationships'!$D$34*'HTGR Relationships'!$D$37*BL100/'HTGR Relationships'!$D$30</f>
        <v>9900261.2503816467</v>
      </c>
      <c r="BM111" s="13"/>
      <c r="BN111" s="24"/>
      <c r="BO111" s="24"/>
      <c r="BP111" s="24"/>
      <c r="BQ111" s="48"/>
      <c r="BR111" s="11">
        <f>BP101*'HTGR Relationships'!$D$34*'HTGR Relationships'!$D$37*BR100/'HTGR Relationships'!$D$30</f>
        <v>9900261.2503816467</v>
      </c>
      <c r="BS111" s="13"/>
      <c r="BT111" s="24"/>
      <c r="BU111" s="24"/>
      <c r="BV111" s="24"/>
      <c r="BW111" s="48"/>
      <c r="BX111" s="11">
        <f>BV101*'HTGR Relationships'!$D$34*'HTGR Relationships'!$D$37*BX100/'HTGR Relationships'!$D$30</f>
        <v>9900261.2503816467</v>
      </c>
      <c r="BY111" s="13"/>
      <c r="BZ111" s="24"/>
      <c r="CA111" s="24"/>
      <c r="CB111" s="24"/>
      <c r="CC111" s="48"/>
      <c r="CD111" s="11">
        <f>CB101*'HTGR Relationships'!$D$34*'HTGR Relationships'!$D$37*CD100/'HTGR Relationships'!$D$30</f>
        <v>9900261.2503816467</v>
      </c>
      <c r="CE111" s="13"/>
      <c r="CF111" s="24"/>
      <c r="CG111" s="24"/>
      <c r="CH111" s="24"/>
      <c r="CI111" s="48"/>
      <c r="CJ111" s="11">
        <f>CH101*'HTGR Relationships'!$D$34*'HTGR Relationships'!$D$37*CJ100/'HTGR Relationships'!$D$30</f>
        <v>9900261.2503816467</v>
      </c>
      <c r="CK111" s="13"/>
      <c r="CL111" s="24"/>
      <c r="CM111" s="24"/>
      <c r="CN111" s="24"/>
      <c r="CO111" s="48"/>
      <c r="CP111" s="11">
        <f>CN101*'HTGR Relationships'!$D$34*'HTGR Relationships'!$D$37*CP100/'HTGR Relationships'!$D$30</f>
        <v>9900261.2503816467</v>
      </c>
      <c r="CQ111" s="13"/>
      <c r="CR111" s="24"/>
      <c r="CS111" s="24"/>
      <c r="CT111" s="24"/>
      <c r="CU111" s="48"/>
      <c r="CV111" s="11">
        <f>CT101*'HTGR Relationships'!$D$34*'HTGR Relationships'!$D$37*CV100/'HTGR Relationships'!$D$30</f>
        <v>9900261.2503816467</v>
      </c>
      <c r="CW111" s="13"/>
      <c r="CX111" s="24"/>
      <c r="CY111" s="24"/>
      <c r="CZ111" s="24"/>
      <c r="DA111" s="48"/>
      <c r="DB111" s="11">
        <f>CZ101*'HTGR Relationships'!$D$34*'HTGR Relationships'!$D$37*DB100/'HTGR Relationships'!$D$30</f>
        <v>9900261.2503816467</v>
      </c>
      <c r="DC111" s="13"/>
      <c r="DD111" s="24"/>
      <c r="DE111" s="24"/>
      <c r="DF111" s="24"/>
      <c r="DG111" s="48"/>
      <c r="DH111" s="11">
        <f>DF101*'HTGR Relationships'!$D$34*'HTGR Relationships'!$D$37*DH100/'HTGR Relationships'!$D$30</f>
        <v>9900261.2503816467</v>
      </c>
      <c r="DI111" s="13"/>
      <c r="DJ111" s="24"/>
      <c r="DK111" s="24"/>
      <c r="DL111" s="24"/>
      <c r="DM111" s="48"/>
      <c r="DN111" s="11">
        <f>DL101*'HTGR Relationships'!$D$34*'HTGR Relationships'!$D$37*DN100/'HTGR Relationships'!$D$30</f>
        <v>9900261.2503816467</v>
      </c>
      <c r="DO111" s="13"/>
      <c r="DP111" s="24"/>
      <c r="DQ111" s="24"/>
      <c r="DR111" s="24"/>
      <c r="DS111" s="48"/>
      <c r="DT111" s="11">
        <f>DR101*'HTGR Relationships'!$D$34*'HTGR Relationships'!$D$37*DT100/'HTGR Relationships'!$D$30</f>
        <v>9900261.2503816467</v>
      </c>
    </row>
    <row r="112" spans="1:124" s="6" customFormat="1" x14ac:dyDescent="0.2">
      <c r="B112" s="6">
        <v>33</v>
      </c>
      <c r="C112" s="6" t="s">
        <v>216</v>
      </c>
      <c r="D112" s="13"/>
      <c r="E112" s="13"/>
      <c r="F112" s="24"/>
      <c r="G112" s="24"/>
      <c r="H112" s="24"/>
      <c r="I112" s="48"/>
      <c r="J112" s="11">
        <f>J111*'HTGR Relationships'!$D$38</f>
        <v>0</v>
      </c>
      <c r="K112" s="13"/>
      <c r="L112" s="24"/>
      <c r="M112" s="24"/>
      <c r="N112" s="24"/>
      <c r="O112" s="48"/>
      <c r="P112" s="11">
        <f>P111*'HTGR Relationships'!$D$38</f>
        <v>416504.58500370354</v>
      </c>
      <c r="Q112" s="13"/>
      <c r="R112" s="24"/>
      <c r="S112" s="24"/>
      <c r="T112" s="24"/>
      <c r="U112" s="48"/>
      <c r="V112" s="11">
        <f>V111*'HTGR Relationships'!$D$38</f>
        <v>416504.58500370354</v>
      </c>
      <c r="W112" s="13"/>
      <c r="X112" s="24"/>
      <c r="Y112" s="24"/>
      <c r="Z112" s="24"/>
      <c r="AA112" s="48"/>
      <c r="AB112" s="11">
        <f>AB111*'HTGR Relationships'!$D$38</f>
        <v>416504.58500370354</v>
      </c>
      <c r="AC112" s="13"/>
      <c r="AD112" s="24"/>
      <c r="AE112" s="24"/>
      <c r="AF112" s="24"/>
      <c r="AG112" s="48"/>
      <c r="AH112" s="11">
        <f>AH111*'HTGR Relationships'!$D$38</f>
        <v>416504.58500370354</v>
      </c>
      <c r="AI112" s="13"/>
      <c r="AJ112" s="24"/>
      <c r="AK112" s="24"/>
      <c r="AL112" s="24"/>
      <c r="AM112" s="48"/>
      <c r="AN112" s="11">
        <f>AN111*'HTGR Relationships'!$D$38</f>
        <v>416504.58500370354</v>
      </c>
      <c r="AO112" s="13"/>
      <c r="AP112" s="24"/>
      <c r="AQ112" s="24"/>
      <c r="AR112" s="24"/>
      <c r="AS112" s="48"/>
      <c r="AT112" s="11">
        <f>AT111*'HTGR Relationships'!$D$38</f>
        <v>416504.58500370354</v>
      </c>
      <c r="AU112" s="13"/>
      <c r="AV112" s="24"/>
      <c r="AW112" s="24"/>
      <c r="AX112" s="24"/>
      <c r="AY112" s="48"/>
      <c r="AZ112" s="11">
        <f>AZ111*'HTGR Relationships'!$D$38</f>
        <v>416504.58500370354</v>
      </c>
      <c r="BA112" s="13"/>
      <c r="BB112" s="24"/>
      <c r="BC112" s="24"/>
      <c r="BD112" s="24"/>
      <c r="BE112" s="48"/>
      <c r="BF112" s="11">
        <f>BF111*'HTGR Relationships'!$D$38</f>
        <v>416504.58500370354</v>
      </c>
      <c r="BG112" s="13"/>
      <c r="BH112" s="24"/>
      <c r="BI112" s="24"/>
      <c r="BJ112" s="24"/>
      <c r="BK112" s="48"/>
      <c r="BL112" s="11">
        <f>BL111*'HTGR Relationships'!$D$38</f>
        <v>416504.58500370354</v>
      </c>
      <c r="BM112" s="13"/>
      <c r="BN112" s="24"/>
      <c r="BO112" s="24"/>
      <c r="BP112" s="24"/>
      <c r="BQ112" s="48"/>
      <c r="BR112" s="11">
        <f>BR111*'HTGR Relationships'!$D$38</f>
        <v>416504.58500370354</v>
      </c>
      <c r="BS112" s="13"/>
      <c r="BT112" s="24"/>
      <c r="BU112" s="24"/>
      <c r="BV112" s="24"/>
      <c r="BW112" s="48"/>
      <c r="BX112" s="11">
        <f>BX111*'HTGR Relationships'!$D$38</f>
        <v>416504.58500370354</v>
      </c>
      <c r="BY112" s="13"/>
      <c r="BZ112" s="24"/>
      <c r="CA112" s="24"/>
      <c r="CB112" s="24"/>
      <c r="CC112" s="48"/>
      <c r="CD112" s="11">
        <f>CD111*'HTGR Relationships'!$D$38</f>
        <v>416504.58500370354</v>
      </c>
      <c r="CE112" s="13"/>
      <c r="CF112" s="24"/>
      <c r="CG112" s="24"/>
      <c r="CH112" s="24"/>
      <c r="CI112" s="48"/>
      <c r="CJ112" s="11">
        <f>CJ111*'HTGR Relationships'!$D$38</f>
        <v>416504.58500370354</v>
      </c>
      <c r="CK112" s="13"/>
      <c r="CL112" s="24"/>
      <c r="CM112" s="24"/>
      <c r="CN112" s="24"/>
      <c r="CO112" s="48"/>
      <c r="CP112" s="11">
        <f>CP111*'HTGR Relationships'!$D$38</f>
        <v>416504.58500370354</v>
      </c>
      <c r="CQ112" s="13"/>
      <c r="CR112" s="24"/>
      <c r="CS112" s="24"/>
      <c r="CT112" s="24"/>
      <c r="CU112" s="48"/>
      <c r="CV112" s="11">
        <f>CV111*'HTGR Relationships'!$D$38</f>
        <v>416504.58500370354</v>
      </c>
      <c r="CW112" s="13"/>
      <c r="CX112" s="24"/>
      <c r="CY112" s="24"/>
      <c r="CZ112" s="24"/>
      <c r="DA112" s="48"/>
      <c r="DB112" s="11">
        <f>DB111*'HTGR Relationships'!$D$38</f>
        <v>416504.58500370354</v>
      </c>
      <c r="DC112" s="13"/>
      <c r="DD112" s="24"/>
      <c r="DE112" s="24"/>
      <c r="DF112" s="24"/>
      <c r="DG112" s="48"/>
      <c r="DH112" s="11">
        <f>DH111*'HTGR Relationships'!$D$38</f>
        <v>416504.58500370354</v>
      </c>
      <c r="DI112" s="13"/>
      <c r="DJ112" s="24"/>
      <c r="DK112" s="24"/>
      <c r="DL112" s="24"/>
      <c r="DM112" s="48"/>
      <c r="DN112" s="11">
        <f>DN111*'HTGR Relationships'!$D$38</f>
        <v>416504.58500370354</v>
      </c>
      <c r="DO112" s="13"/>
      <c r="DP112" s="24"/>
      <c r="DQ112" s="24"/>
      <c r="DR112" s="24"/>
      <c r="DS112" s="48"/>
      <c r="DT112" s="11">
        <f>DT111*'HTGR Relationships'!$D$38</f>
        <v>416504.58500370354</v>
      </c>
    </row>
    <row r="113" spans="1:124" s="6" customFormat="1" x14ac:dyDescent="0.2">
      <c r="B113" s="6">
        <v>34</v>
      </c>
      <c r="C113" s="6" t="s">
        <v>217</v>
      </c>
      <c r="D113" s="13"/>
      <c r="E113" s="13"/>
      <c r="F113" s="24"/>
      <c r="G113" s="24"/>
      <c r="H113" s="24"/>
      <c r="I113" s="48"/>
      <c r="J113" s="11">
        <f>J111*'HTGR Relationships'!$D$39</f>
        <v>0</v>
      </c>
      <c r="K113" s="13"/>
      <c r="L113" s="24"/>
      <c r="M113" s="24"/>
      <c r="N113" s="24"/>
      <c r="O113" s="48"/>
      <c r="P113" s="11">
        <f>P111*'HTGR Relationships'!$D$39</f>
        <v>35070.15251612576</v>
      </c>
      <c r="Q113" s="13"/>
      <c r="R113" s="24"/>
      <c r="S113" s="24"/>
      <c r="T113" s="24"/>
      <c r="U113" s="48"/>
      <c r="V113" s="11">
        <f>V111*'HTGR Relationships'!$D$39</f>
        <v>35070.15251612576</v>
      </c>
      <c r="W113" s="13"/>
      <c r="X113" s="24"/>
      <c r="Y113" s="24"/>
      <c r="Z113" s="24"/>
      <c r="AA113" s="48"/>
      <c r="AB113" s="11">
        <f>AB111*'HTGR Relationships'!$D$39</f>
        <v>35070.15251612576</v>
      </c>
      <c r="AC113" s="13"/>
      <c r="AD113" s="24"/>
      <c r="AE113" s="24"/>
      <c r="AF113" s="24"/>
      <c r="AG113" s="48"/>
      <c r="AH113" s="11">
        <f>AH111*'HTGR Relationships'!$D$39</f>
        <v>35070.15251612576</v>
      </c>
      <c r="AI113" s="13"/>
      <c r="AJ113" s="24"/>
      <c r="AK113" s="24"/>
      <c r="AL113" s="24"/>
      <c r="AM113" s="48"/>
      <c r="AN113" s="11">
        <f>AN111*'HTGR Relationships'!$D$39</f>
        <v>35070.15251612576</v>
      </c>
      <c r="AO113" s="13"/>
      <c r="AP113" s="24"/>
      <c r="AQ113" s="24"/>
      <c r="AR113" s="24"/>
      <c r="AS113" s="48"/>
      <c r="AT113" s="11">
        <f>AT111*'HTGR Relationships'!$D$39</f>
        <v>35070.15251612576</v>
      </c>
      <c r="AU113" s="13"/>
      <c r="AV113" s="24"/>
      <c r="AW113" s="24"/>
      <c r="AX113" s="24"/>
      <c r="AY113" s="48"/>
      <c r="AZ113" s="11">
        <f>AZ111*'HTGR Relationships'!$D$39</f>
        <v>35070.15251612576</v>
      </c>
      <c r="BA113" s="13"/>
      <c r="BB113" s="24"/>
      <c r="BC113" s="24"/>
      <c r="BD113" s="24"/>
      <c r="BE113" s="48"/>
      <c r="BF113" s="11">
        <f>BF111*'HTGR Relationships'!$D$39</f>
        <v>35070.15251612576</v>
      </c>
      <c r="BG113" s="13"/>
      <c r="BH113" s="24"/>
      <c r="BI113" s="24"/>
      <c r="BJ113" s="24"/>
      <c r="BK113" s="48"/>
      <c r="BL113" s="11">
        <f>BL111*'HTGR Relationships'!$D$39</f>
        <v>35070.15251612576</v>
      </c>
      <c r="BM113" s="13"/>
      <c r="BN113" s="24"/>
      <c r="BO113" s="24"/>
      <c r="BP113" s="24"/>
      <c r="BQ113" s="48"/>
      <c r="BR113" s="11">
        <f>BR111*'HTGR Relationships'!$D$39</f>
        <v>35070.15251612576</v>
      </c>
      <c r="BS113" s="13"/>
      <c r="BT113" s="24"/>
      <c r="BU113" s="24"/>
      <c r="BV113" s="24"/>
      <c r="BW113" s="48"/>
      <c r="BX113" s="11">
        <f>BX111*'HTGR Relationships'!$D$39</f>
        <v>35070.15251612576</v>
      </c>
      <c r="BY113" s="13"/>
      <c r="BZ113" s="24"/>
      <c r="CA113" s="24"/>
      <c r="CB113" s="24"/>
      <c r="CC113" s="48"/>
      <c r="CD113" s="11">
        <f>CD111*'HTGR Relationships'!$D$39</f>
        <v>35070.15251612576</v>
      </c>
      <c r="CE113" s="13"/>
      <c r="CF113" s="24"/>
      <c r="CG113" s="24"/>
      <c r="CH113" s="24"/>
      <c r="CI113" s="48"/>
      <c r="CJ113" s="11">
        <f>CJ111*'HTGR Relationships'!$D$39</f>
        <v>35070.15251612576</v>
      </c>
      <c r="CK113" s="13"/>
      <c r="CL113" s="24"/>
      <c r="CM113" s="24"/>
      <c r="CN113" s="24"/>
      <c r="CO113" s="48"/>
      <c r="CP113" s="11">
        <f>CP111*'HTGR Relationships'!$D$39</f>
        <v>35070.15251612576</v>
      </c>
      <c r="CQ113" s="13"/>
      <c r="CR113" s="24"/>
      <c r="CS113" s="24"/>
      <c r="CT113" s="24"/>
      <c r="CU113" s="48"/>
      <c r="CV113" s="11">
        <f>CV111*'HTGR Relationships'!$D$39</f>
        <v>35070.15251612576</v>
      </c>
      <c r="CW113" s="13"/>
      <c r="CX113" s="24"/>
      <c r="CY113" s="24"/>
      <c r="CZ113" s="24"/>
      <c r="DA113" s="48"/>
      <c r="DB113" s="11">
        <f>DB111*'HTGR Relationships'!$D$39</f>
        <v>35070.15251612576</v>
      </c>
      <c r="DC113" s="13"/>
      <c r="DD113" s="24"/>
      <c r="DE113" s="24"/>
      <c r="DF113" s="24"/>
      <c r="DG113" s="48"/>
      <c r="DH113" s="11">
        <f>DH111*'HTGR Relationships'!$D$39</f>
        <v>35070.15251612576</v>
      </c>
      <c r="DI113" s="13"/>
      <c r="DJ113" s="24"/>
      <c r="DK113" s="24"/>
      <c r="DL113" s="24"/>
      <c r="DM113" s="48"/>
      <c r="DN113" s="11">
        <f>DN111*'HTGR Relationships'!$D$39</f>
        <v>35070.15251612576</v>
      </c>
      <c r="DO113" s="13"/>
      <c r="DP113" s="24"/>
      <c r="DQ113" s="24"/>
      <c r="DR113" s="24"/>
      <c r="DS113" s="48"/>
      <c r="DT113" s="11">
        <f>DT111*'HTGR Relationships'!$D$39</f>
        <v>35070.15251612576</v>
      </c>
    </row>
    <row r="114" spans="1:124" x14ac:dyDescent="0.2">
      <c r="A114" s="6"/>
      <c r="B114" s="6">
        <v>35</v>
      </c>
      <c r="C114" s="6" t="s">
        <v>218</v>
      </c>
      <c r="D114" s="13"/>
      <c r="E114" s="13"/>
      <c r="F114" s="24"/>
      <c r="G114" s="24"/>
      <c r="H114" s="24"/>
      <c r="I114" s="48"/>
      <c r="J114" s="11">
        <f>J111*'HTGR Relationships'!$D$40</f>
        <v>0</v>
      </c>
      <c r="K114" s="13"/>
      <c r="L114" s="24"/>
      <c r="M114" s="24"/>
      <c r="N114" s="24"/>
      <c r="O114" s="48"/>
      <c r="P114" s="11">
        <f>P111*'HTGR Relationships'!$D$40</f>
        <v>2674813.2812883295</v>
      </c>
      <c r="Q114" s="13"/>
      <c r="R114" s="24"/>
      <c r="S114" s="24"/>
      <c r="T114" s="24"/>
      <c r="U114" s="48"/>
      <c r="V114" s="11">
        <f>V111*'HTGR Relationships'!$D$40</f>
        <v>2674813.2812883295</v>
      </c>
      <c r="W114" s="13"/>
      <c r="X114" s="24"/>
      <c r="Y114" s="24"/>
      <c r="Z114" s="24"/>
      <c r="AA114" s="48"/>
      <c r="AB114" s="11">
        <f>AB111*'HTGR Relationships'!$D$40</f>
        <v>2674813.2812883295</v>
      </c>
      <c r="AC114" s="13"/>
      <c r="AD114" s="24"/>
      <c r="AE114" s="24"/>
      <c r="AF114" s="24"/>
      <c r="AG114" s="48"/>
      <c r="AH114" s="11">
        <f>AH111*'HTGR Relationships'!$D$40</f>
        <v>2674813.2812883295</v>
      </c>
      <c r="AI114" s="13"/>
      <c r="AJ114" s="24"/>
      <c r="AK114" s="24"/>
      <c r="AL114" s="24"/>
      <c r="AM114" s="48"/>
      <c r="AN114" s="11">
        <f>AN111*'HTGR Relationships'!$D$40</f>
        <v>2674813.2812883295</v>
      </c>
      <c r="AO114" s="13"/>
      <c r="AP114" s="24"/>
      <c r="AQ114" s="24"/>
      <c r="AR114" s="24"/>
      <c r="AS114" s="48"/>
      <c r="AT114" s="11">
        <f>AT111*'HTGR Relationships'!$D$40</f>
        <v>2674813.2812883295</v>
      </c>
      <c r="AU114" s="13"/>
      <c r="AV114" s="24"/>
      <c r="AW114" s="24"/>
      <c r="AX114" s="24"/>
      <c r="AY114" s="48"/>
      <c r="AZ114" s="11">
        <f>AZ111*'HTGR Relationships'!$D$40</f>
        <v>2674813.2812883295</v>
      </c>
      <c r="BA114" s="13"/>
      <c r="BB114" s="24"/>
      <c r="BC114" s="24"/>
      <c r="BD114" s="24"/>
      <c r="BE114" s="48"/>
      <c r="BF114" s="11">
        <f>BF111*'HTGR Relationships'!$D$40</f>
        <v>2674813.2812883295</v>
      </c>
      <c r="BG114" s="13"/>
      <c r="BH114" s="24"/>
      <c r="BI114" s="24"/>
      <c r="BJ114" s="24"/>
      <c r="BK114" s="48"/>
      <c r="BL114" s="11">
        <f>BL111*'HTGR Relationships'!$D$40</f>
        <v>2674813.2812883295</v>
      </c>
      <c r="BM114" s="13"/>
      <c r="BN114" s="24"/>
      <c r="BO114" s="24"/>
      <c r="BP114" s="24"/>
      <c r="BQ114" s="48"/>
      <c r="BR114" s="11">
        <f>BR111*'HTGR Relationships'!$D$40</f>
        <v>2674813.2812883295</v>
      </c>
      <c r="BS114" s="13"/>
      <c r="BT114" s="24"/>
      <c r="BU114" s="24"/>
      <c r="BV114" s="24"/>
      <c r="BW114" s="48"/>
      <c r="BX114" s="11">
        <f>BX111*'HTGR Relationships'!$D$40</f>
        <v>2674813.2812883295</v>
      </c>
      <c r="BY114" s="13"/>
      <c r="BZ114" s="24"/>
      <c r="CA114" s="24"/>
      <c r="CB114" s="24"/>
      <c r="CC114" s="48"/>
      <c r="CD114" s="11">
        <f>CD111*'HTGR Relationships'!$D$40</f>
        <v>2674813.2812883295</v>
      </c>
      <c r="CE114" s="13"/>
      <c r="CF114" s="24"/>
      <c r="CG114" s="24"/>
      <c r="CH114" s="24"/>
      <c r="CI114" s="48"/>
      <c r="CJ114" s="11">
        <f>CJ111*'HTGR Relationships'!$D$40</f>
        <v>2674813.2812883295</v>
      </c>
      <c r="CK114" s="13"/>
      <c r="CL114" s="24"/>
      <c r="CM114" s="24"/>
      <c r="CN114" s="24"/>
      <c r="CO114" s="48"/>
      <c r="CP114" s="11">
        <f>CP111*'HTGR Relationships'!$D$40</f>
        <v>2674813.2812883295</v>
      </c>
      <c r="CQ114" s="13"/>
      <c r="CR114" s="24"/>
      <c r="CS114" s="24"/>
      <c r="CT114" s="24"/>
      <c r="CU114" s="48"/>
      <c r="CV114" s="11">
        <f>CV111*'HTGR Relationships'!$D$40</f>
        <v>2674813.2812883295</v>
      </c>
      <c r="CW114" s="13"/>
      <c r="CX114" s="24"/>
      <c r="CY114" s="24"/>
      <c r="CZ114" s="24"/>
      <c r="DA114" s="48"/>
      <c r="DB114" s="11">
        <f>DB111*'HTGR Relationships'!$D$40</f>
        <v>2674813.2812883295</v>
      </c>
      <c r="DC114" s="13"/>
      <c r="DD114" s="24"/>
      <c r="DE114" s="24"/>
      <c r="DF114" s="24"/>
      <c r="DG114" s="48"/>
      <c r="DH114" s="11">
        <f>DH111*'HTGR Relationships'!$D$40</f>
        <v>2674813.2812883295</v>
      </c>
      <c r="DI114" s="13"/>
      <c r="DJ114" s="24"/>
      <c r="DK114" s="24"/>
      <c r="DL114" s="24"/>
      <c r="DM114" s="48"/>
      <c r="DN114" s="11">
        <f>DN111*'HTGR Relationships'!$D$40</f>
        <v>2674813.2812883295</v>
      </c>
      <c r="DO114" s="13"/>
      <c r="DP114" s="24"/>
      <c r="DQ114" s="24"/>
      <c r="DR114" s="24"/>
      <c r="DS114" s="48"/>
      <c r="DT114" s="11">
        <f>DT111*'HTGR Relationships'!$D$40</f>
        <v>2674813.2812883295</v>
      </c>
    </row>
    <row r="115" spans="1:124" x14ac:dyDescent="0.2">
      <c r="A115" s="6"/>
      <c r="B115" s="147" t="s">
        <v>219</v>
      </c>
      <c r="C115" s="147" t="s">
        <v>220</v>
      </c>
      <c r="D115" s="376"/>
      <c r="E115" s="376"/>
      <c r="F115" s="389"/>
      <c r="G115" s="389"/>
      <c r="H115" s="389"/>
      <c r="I115" s="388"/>
      <c r="J115" s="27">
        <f>SUM(J101,J109)</f>
        <v>0</v>
      </c>
      <c r="K115" s="376"/>
      <c r="L115" s="389"/>
      <c r="M115" s="389"/>
      <c r="N115" s="389"/>
      <c r="O115" s="388"/>
      <c r="P115" s="27">
        <f>SUM(P101,P109)</f>
        <v>-435526806.06886148</v>
      </c>
      <c r="Q115" s="376"/>
      <c r="R115" s="389"/>
      <c r="S115" s="389"/>
      <c r="T115" s="389"/>
      <c r="U115" s="388"/>
      <c r="V115" s="27">
        <f>SUM(V101,V109)</f>
        <v>-435526806.06886148</v>
      </c>
      <c r="W115" s="376"/>
      <c r="X115" s="389"/>
      <c r="Y115" s="389"/>
      <c r="Z115" s="389"/>
      <c r="AA115" s="388"/>
      <c r="AB115" s="27">
        <f>SUM(AB101,AB109)</f>
        <v>-435526806.06886148</v>
      </c>
      <c r="AC115" s="376"/>
      <c r="AD115" s="389"/>
      <c r="AE115" s="389"/>
      <c r="AF115" s="389"/>
      <c r="AG115" s="388"/>
      <c r="AH115" s="27">
        <f>SUM(AH101,AH109)</f>
        <v>-435526806.06886148</v>
      </c>
      <c r="AI115" s="376"/>
      <c r="AJ115" s="389"/>
      <c r="AK115" s="389"/>
      <c r="AL115" s="389"/>
      <c r="AM115" s="388"/>
      <c r="AN115" s="27">
        <f>SUM(AN101,AN109)</f>
        <v>-435526806.06886148</v>
      </c>
      <c r="AO115" s="376"/>
      <c r="AP115" s="389"/>
      <c r="AQ115" s="389"/>
      <c r="AR115" s="389"/>
      <c r="AS115" s="388"/>
      <c r="AT115" s="27">
        <f>SUM(AT101,AT109)</f>
        <v>-435526806.06886148</v>
      </c>
      <c r="AU115" s="376"/>
      <c r="AV115" s="389"/>
      <c r="AW115" s="389"/>
      <c r="AX115" s="389"/>
      <c r="AY115" s="388"/>
      <c r="AZ115" s="27">
        <f>SUM(AZ101,AZ109)</f>
        <v>-435526806.06886148</v>
      </c>
      <c r="BA115" s="376"/>
      <c r="BB115" s="389"/>
      <c r="BC115" s="389"/>
      <c r="BD115" s="389"/>
      <c r="BE115" s="388"/>
      <c r="BF115" s="27">
        <f>SUM(BF101,BF109)</f>
        <v>-435526806.06886148</v>
      </c>
      <c r="BG115" s="376"/>
      <c r="BH115" s="389"/>
      <c r="BI115" s="389"/>
      <c r="BJ115" s="389"/>
      <c r="BK115" s="388"/>
      <c r="BL115" s="27">
        <f>SUM(BL101,BL109)</f>
        <v>-435526806.06886148</v>
      </c>
      <c r="BM115" s="376"/>
      <c r="BN115" s="389"/>
      <c r="BO115" s="389"/>
      <c r="BP115" s="389"/>
      <c r="BQ115" s="388"/>
      <c r="BR115" s="27">
        <f>SUM(BR101,BR109)</f>
        <v>-435526806.06886148</v>
      </c>
      <c r="BS115" s="376"/>
      <c r="BT115" s="389"/>
      <c r="BU115" s="389"/>
      <c r="BV115" s="389"/>
      <c r="BW115" s="388"/>
      <c r="BX115" s="27">
        <f>SUM(BX101,BX109)</f>
        <v>-435526806.06886148</v>
      </c>
      <c r="BY115" s="376"/>
      <c r="BZ115" s="389"/>
      <c r="CA115" s="389"/>
      <c r="CB115" s="389"/>
      <c r="CC115" s="388"/>
      <c r="CD115" s="27">
        <f>SUM(CD101,CD109)</f>
        <v>-435526806.06886148</v>
      </c>
      <c r="CE115" s="376"/>
      <c r="CF115" s="389"/>
      <c r="CG115" s="389"/>
      <c r="CH115" s="389"/>
      <c r="CI115" s="388"/>
      <c r="CJ115" s="27">
        <f>SUM(CJ101,CJ109)</f>
        <v>-435526806.06886148</v>
      </c>
      <c r="CK115" s="376"/>
      <c r="CL115" s="389"/>
      <c r="CM115" s="389"/>
      <c r="CN115" s="389"/>
      <c r="CO115" s="388"/>
      <c r="CP115" s="27">
        <f>SUM(CP101,CP109)</f>
        <v>-435526806.06886148</v>
      </c>
      <c r="CQ115" s="376"/>
      <c r="CR115" s="389"/>
      <c r="CS115" s="389"/>
      <c r="CT115" s="389"/>
      <c r="CU115" s="388"/>
      <c r="CV115" s="27">
        <f>SUM(CV101,CV109)</f>
        <v>-435526806.06886148</v>
      </c>
      <c r="CW115" s="376"/>
      <c r="CX115" s="389"/>
      <c r="CY115" s="389"/>
      <c r="CZ115" s="389"/>
      <c r="DA115" s="388"/>
      <c r="DB115" s="27">
        <f>SUM(DB101,DB109)</f>
        <v>-435526806.06886148</v>
      </c>
      <c r="DC115" s="376"/>
      <c r="DD115" s="389"/>
      <c r="DE115" s="389"/>
      <c r="DF115" s="389"/>
      <c r="DG115" s="388"/>
      <c r="DH115" s="27">
        <f>SUM(DH101,DH109)</f>
        <v>-435526806.06886148</v>
      </c>
      <c r="DI115" s="376"/>
      <c r="DJ115" s="389"/>
      <c r="DK115" s="389"/>
      <c r="DL115" s="389"/>
      <c r="DM115" s="388"/>
      <c r="DN115" s="27">
        <f>SUM(DN101,DN109)</f>
        <v>-435526806.06886148</v>
      </c>
      <c r="DO115" s="376"/>
      <c r="DP115" s="389"/>
      <c r="DQ115" s="389"/>
      <c r="DR115" s="389"/>
      <c r="DS115" s="388"/>
      <c r="DT115" s="27">
        <f>SUM(DT101,DT109)</f>
        <v>-435526806.06886148</v>
      </c>
    </row>
    <row r="116" spans="1:124" x14ac:dyDescent="0.2">
      <c r="A116" s="6"/>
      <c r="B116" s="6"/>
      <c r="C116" s="6"/>
      <c r="D116" s="6"/>
      <c r="E116" s="6"/>
      <c r="F116" s="24"/>
      <c r="G116" s="24"/>
      <c r="H116" s="24"/>
      <c r="I116" s="64"/>
      <c r="J116" s="11"/>
      <c r="K116" s="6"/>
      <c r="L116" s="24"/>
      <c r="M116" s="24"/>
      <c r="N116" s="24"/>
      <c r="O116" s="64"/>
      <c r="P116" s="11"/>
      <c r="Q116" s="6"/>
      <c r="R116" s="24"/>
      <c r="S116" s="24"/>
      <c r="T116" s="24"/>
      <c r="U116" s="64"/>
      <c r="V116" s="11"/>
      <c r="W116" s="6"/>
      <c r="X116" s="24"/>
      <c r="Y116" s="24"/>
      <c r="Z116" s="24"/>
      <c r="AA116" s="64"/>
      <c r="AB116" s="11"/>
      <c r="AC116" s="6"/>
      <c r="AD116" s="24"/>
      <c r="AE116" s="24"/>
      <c r="AF116" s="24"/>
      <c r="AG116" s="64"/>
      <c r="AH116" s="11"/>
      <c r="AI116" s="6"/>
      <c r="AJ116" s="24"/>
      <c r="AK116" s="24"/>
      <c r="AL116" s="24"/>
      <c r="AM116" s="64"/>
      <c r="AN116" s="11"/>
      <c r="AO116" s="6"/>
      <c r="AP116" s="24"/>
      <c r="AQ116" s="24"/>
      <c r="AR116" s="24"/>
      <c r="AS116" s="64"/>
      <c r="AT116" s="11"/>
      <c r="AU116" s="6"/>
      <c r="AV116" s="24"/>
      <c r="AW116" s="24"/>
      <c r="AX116" s="24"/>
      <c r="AY116" s="64"/>
      <c r="AZ116" s="11"/>
      <c r="BA116" s="6"/>
      <c r="BB116" s="24"/>
      <c r="BC116" s="24"/>
      <c r="BD116" s="24"/>
      <c r="BE116" s="64"/>
      <c r="BF116" s="11"/>
      <c r="BG116" s="6"/>
      <c r="BH116" s="24"/>
      <c r="BI116" s="24"/>
      <c r="BJ116" s="24"/>
      <c r="BK116" s="64"/>
      <c r="BL116" s="11"/>
      <c r="BM116" s="6"/>
      <c r="BN116" s="24"/>
      <c r="BO116" s="24"/>
      <c r="BP116" s="24"/>
      <c r="BQ116" s="64"/>
      <c r="BR116" s="11"/>
      <c r="BS116" s="6"/>
      <c r="BT116" s="24"/>
      <c r="BU116" s="24"/>
      <c r="BV116" s="24"/>
      <c r="BW116" s="64"/>
      <c r="BX116" s="11"/>
      <c r="BY116" s="6"/>
      <c r="BZ116" s="24"/>
      <c r="CA116" s="24"/>
      <c r="CB116" s="24"/>
      <c r="CC116" s="64"/>
      <c r="CD116" s="11"/>
      <c r="CE116" s="6"/>
      <c r="CF116" s="24"/>
      <c r="CG116" s="24"/>
      <c r="CH116" s="24"/>
      <c r="CI116" s="64"/>
      <c r="CJ116" s="11"/>
      <c r="CK116" s="6"/>
      <c r="CL116" s="24"/>
      <c r="CM116" s="24"/>
      <c r="CN116" s="24"/>
      <c r="CO116" s="64"/>
      <c r="CP116" s="11"/>
      <c r="CQ116" s="6"/>
      <c r="CR116" s="24"/>
      <c r="CS116" s="24"/>
      <c r="CT116" s="24"/>
      <c r="CU116" s="64"/>
      <c r="CV116" s="11"/>
      <c r="CW116" s="6"/>
      <c r="CX116" s="24"/>
      <c r="CY116" s="24"/>
      <c r="CZ116" s="24"/>
      <c r="DA116" s="64"/>
      <c r="DB116" s="11"/>
      <c r="DC116" s="6"/>
      <c r="DD116" s="24"/>
      <c r="DE116" s="24"/>
      <c r="DF116" s="24"/>
      <c r="DG116" s="64"/>
      <c r="DH116" s="11"/>
      <c r="DI116" s="6"/>
      <c r="DJ116" s="24"/>
      <c r="DK116" s="24"/>
      <c r="DL116" s="24"/>
      <c r="DM116" s="64"/>
      <c r="DN116" s="11"/>
      <c r="DO116" s="6"/>
      <c r="DP116" s="24"/>
      <c r="DQ116" s="24"/>
      <c r="DR116" s="24"/>
      <c r="DS116" s="64"/>
      <c r="DT116" s="11"/>
    </row>
    <row r="117" spans="1:124" s="7" customFormat="1" ht="69" x14ac:dyDescent="0.2">
      <c r="A117" s="81" t="s">
        <v>229</v>
      </c>
      <c r="B117" s="65"/>
      <c r="C117" s="66"/>
      <c r="D117" s="88"/>
      <c r="E117" s="89"/>
      <c r="F117" s="67"/>
      <c r="G117" s="67"/>
      <c r="H117" s="67"/>
      <c r="I117" s="67"/>
      <c r="J117" s="258"/>
      <c r="K117" s="89"/>
      <c r="L117" s="67"/>
      <c r="M117" s="67"/>
      <c r="N117" s="67"/>
      <c r="O117" s="67"/>
      <c r="P117" s="258"/>
      <c r="Q117" s="89"/>
      <c r="R117" s="67"/>
      <c r="S117" s="67"/>
      <c r="T117" s="67"/>
      <c r="U117" s="67"/>
      <c r="V117" s="258"/>
      <c r="W117" s="89"/>
      <c r="X117" s="67"/>
      <c r="Y117" s="67"/>
      <c r="Z117" s="67"/>
      <c r="AA117" s="67"/>
      <c r="AB117" s="258"/>
      <c r="AC117" s="89"/>
      <c r="AD117" s="67"/>
      <c r="AE117" s="67"/>
      <c r="AF117" s="67"/>
      <c r="AG117" s="67"/>
      <c r="AH117" s="258"/>
      <c r="AI117" s="89"/>
      <c r="AJ117" s="67"/>
      <c r="AK117" s="67"/>
      <c r="AL117" s="67"/>
      <c r="AM117" s="67"/>
      <c r="AN117" s="258"/>
      <c r="AO117" s="89"/>
      <c r="AP117" s="67"/>
      <c r="AQ117" s="67"/>
      <c r="AR117" s="67"/>
      <c r="AS117" s="67"/>
      <c r="AT117" s="258"/>
      <c r="AU117" s="89"/>
      <c r="AV117" s="67"/>
      <c r="AW117" s="67"/>
      <c r="AX117" s="67"/>
      <c r="AY117" s="67"/>
      <c r="AZ117" s="258"/>
      <c r="BA117" s="89"/>
      <c r="BB117" s="67"/>
      <c r="BC117" s="67"/>
      <c r="BD117" s="67"/>
      <c r="BE117" s="67"/>
      <c r="BF117" s="258"/>
      <c r="BG117" s="89"/>
      <c r="BH117" s="67"/>
      <c r="BI117" s="67"/>
      <c r="BJ117" s="67"/>
      <c r="BK117" s="67"/>
      <c r="BL117" s="258"/>
      <c r="BM117" s="89"/>
      <c r="BN117" s="67"/>
      <c r="BO117" s="67"/>
      <c r="BP117" s="67"/>
      <c r="BQ117" s="67"/>
      <c r="BR117" s="258"/>
      <c r="BS117" s="89"/>
      <c r="BT117" s="67"/>
      <c r="BU117" s="67"/>
      <c r="BV117" s="67"/>
      <c r="BW117" s="67"/>
      <c r="BX117" s="258"/>
      <c r="BY117" s="89"/>
      <c r="BZ117" s="67"/>
      <c r="CA117" s="67"/>
      <c r="CB117" s="67"/>
      <c r="CC117" s="67"/>
      <c r="CD117" s="258"/>
      <c r="CE117" s="89"/>
      <c r="CF117" s="67"/>
      <c r="CG117" s="67"/>
      <c r="CH117" s="67"/>
      <c r="CI117" s="67"/>
      <c r="CJ117" s="258"/>
      <c r="CK117" s="89"/>
      <c r="CL117" s="67"/>
      <c r="CM117" s="67"/>
      <c r="CN117" s="67"/>
      <c r="CO117" s="67"/>
      <c r="CP117" s="258"/>
      <c r="CQ117" s="89"/>
      <c r="CR117" s="67"/>
      <c r="CS117" s="67"/>
      <c r="CT117" s="67"/>
      <c r="CU117" s="67"/>
      <c r="CV117" s="258"/>
      <c r="CW117" s="89"/>
      <c r="CX117" s="67"/>
      <c r="CY117" s="67"/>
      <c r="CZ117" s="67"/>
      <c r="DA117" s="67"/>
      <c r="DB117" s="258"/>
      <c r="DC117" s="89"/>
      <c r="DD117" s="67"/>
      <c r="DE117" s="67"/>
      <c r="DF117" s="67"/>
      <c r="DG117" s="67"/>
      <c r="DH117" s="258"/>
      <c r="DI117" s="89"/>
      <c r="DJ117" s="67"/>
      <c r="DK117" s="67"/>
      <c r="DL117" s="67"/>
      <c r="DM117" s="67"/>
      <c r="DN117" s="258"/>
      <c r="DO117" s="89"/>
      <c r="DP117" s="67"/>
      <c r="DQ117" s="67"/>
      <c r="DR117" s="67"/>
      <c r="DS117" s="67"/>
      <c r="DT117" s="258"/>
    </row>
    <row r="118" spans="1:124" s="7" customFormat="1" ht="17" x14ac:dyDescent="0.2">
      <c r="A118" s="128"/>
      <c r="B118" s="362"/>
      <c r="C118" s="82" t="s">
        <v>140</v>
      </c>
      <c r="D118" s="363"/>
      <c r="E118" s="363"/>
      <c r="F118" s="84"/>
      <c r="G118" s="68"/>
      <c r="H118" s="68"/>
      <c r="I118" s="362"/>
      <c r="J118" s="262">
        <f>('HTGR Relationships'!$D$42*I119/$I$5+'HTGR Relationships'!$E$42)*$J$4</f>
        <v>100</v>
      </c>
      <c r="K118" s="363"/>
      <c r="L118" s="84"/>
      <c r="M118" s="68"/>
      <c r="N118" s="68"/>
      <c r="O118" s="362"/>
      <c r="P118" s="262">
        <f>('HTGR Relationships'!$D$42*O119/$I$5+'HTGR Relationships'!$E$42)*$J$4</f>
        <v>92.488244065923126</v>
      </c>
      <c r="Q118" s="363"/>
      <c r="R118" s="84"/>
      <c r="S118" s="68"/>
      <c r="T118" s="68"/>
      <c r="U118" s="362"/>
      <c r="V118" s="262">
        <f>('HTGR Relationships'!$D$42*U119/$I$5+'HTGR Relationships'!$E$42)*$J$4</f>
        <v>92.488244065923126</v>
      </c>
      <c r="W118" s="363"/>
      <c r="X118" s="84"/>
      <c r="Y118" s="68"/>
      <c r="Z118" s="68"/>
      <c r="AA118" s="362"/>
      <c r="AB118" s="262">
        <f>('HTGR Relationships'!$D$42*AA119/$I$5+'HTGR Relationships'!$E$42)*$J$4</f>
        <v>92.488244065923126</v>
      </c>
      <c r="AC118" s="363"/>
      <c r="AD118" s="84"/>
      <c r="AE118" s="68"/>
      <c r="AF118" s="68"/>
      <c r="AG118" s="362"/>
      <c r="AH118" s="262">
        <f>('HTGR Relationships'!$D$42*AG119/$I$5+'HTGR Relationships'!$E$42)*$J$4</f>
        <v>92.488244065923126</v>
      </c>
      <c r="AI118" s="363"/>
      <c r="AJ118" s="84"/>
      <c r="AK118" s="68"/>
      <c r="AL118" s="68"/>
      <c r="AM118" s="362"/>
      <c r="AN118" s="262">
        <f>('HTGR Relationships'!$D$42*AM119/$I$5+'HTGR Relationships'!$E$42)*$J$4</f>
        <v>92.488244065923126</v>
      </c>
      <c r="AO118" s="363"/>
      <c r="AP118" s="84"/>
      <c r="AQ118" s="68"/>
      <c r="AR118" s="68"/>
      <c r="AS118" s="362"/>
      <c r="AT118" s="262">
        <f>('HTGR Relationships'!$D$42*AS119/$I$5+'HTGR Relationships'!$E$42)*$J$4</f>
        <v>92.488244065923126</v>
      </c>
      <c r="AU118" s="363"/>
      <c r="AV118" s="84"/>
      <c r="AW118" s="68"/>
      <c r="AX118" s="68"/>
      <c r="AY118" s="362"/>
      <c r="AZ118" s="262">
        <f>('HTGR Relationships'!$D$42*AY119/$I$5+'HTGR Relationships'!$E$42)*$J$4</f>
        <v>92.488244065923126</v>
      </c>
      <c r="BA118" s="363"/>
      <c r="BB118" s="84"/>
      <c r="BC118" s="68"/>
      <c r="BD118" s="68"/>
      <c r="BE118" s="362"/>
      <c r="BF118" s="262">
        <f>('HTGR Relationships'!$D$42*BE119/$I$5+'HTGR Relationships'!$E$42)*$J$4</f>
        <v>92.488244065923126</v>
      </c>
      <c r="BG118" s="363"/>
      <c r="BH118" s="84"/>
      <c r="BI118" s="68"/>
      <c r="BJ118" s="68"/>
      <c r="BK118" s="362"/>
      <c r="BL118" s="262">
        <f>('HTGR Relationships'!$D$42*BK119/$I$5+'HTGR Relationships'!$E$42)*$J$4</f>
        <v>92.488244065923126</v>
      </c>
      <c r="BM118" s="363"/>
      <c r="BN118" s="84"/>
      <c r="BO118" s="68"/>
      <c r="BP118" s="68"/>
      <c r="BQ118" s="362"/>
      <c r="BR118" s="262">
        <f>('HTGR Relationships'!$D$42*BQ119/$I$5+'HTGR Relationships'!$E$42)*$J$4</f>
        <v>92.488244065923126</v>
      </c>
      <c r="BS118" s="363"/>
      <c r="BT118" s="84"/>
      <c r="BU118" s="68"/>
      <c r="BV118" s="68"/>
      <c r="BW118" s="362"/>
      <c r="BX118" s="262">
        <f>('HTGR Relationships'!$D$42*BW119/$I$5+'HTGR Relationships'!$E$42)*$J$4</f>
        <v>92.488244065923126</v>
      </c>
      <c r="BY118" s="363"/>
      <c r="BZ118" s="84"/>
      <c r="CA118" s="68"/>
      <c r="CB118" s="68"/>
      <c r="CC118" s="362"/>
      <c r="CD118" s="262">
        <f>('HTGR Relationships'!$D$42*CC119/$I$5+'HTGR Relationships'!$E$42)*$J$4</f>
        <v>92.488244065923126</v>
      </c>
      <c r="CE118" s="363"/>
      <c r="CF118" s="84"/>
      <c r="CG118" s="68"/>
      <c r="CH118" s="68"/>
      <c r="CI118" s="362"/>
      <c r="CJ118" s="262">
        <f>('HTGR Relationships'!$D$42*CI119/$I$5+'HTGR Relationships'!$E$42)*$J$4</f>
        <v>92.488244065923126</v>
      </c>
      <c r="CK118" s="363"/>
      <c r="CL118" s="84"/>
      <c r="CM118" s="68"/>
      <c r="CN118" s="68"/>
      <c r="CO118" s="362"/>
      <c r="CP118" s="262">
        <f>('HTGR Relationships'!$D$42*CO119/$I$5+'HTGR Relationships'!$E$42)*$J$4</f>
        <v>92.488244065923126</v>
      </c>
      <c r="CQ118" s="363"/>
      <c r="CR118" s="84"/>
      <c r="CS118" s="68"/>
      <c r="CT118" s="68"/>
      <c r="CU118" s="362"/>
      <c r="CV118" s="262">
        <f>('HTGR Relationships'!$D$42*CU119/$I$5+'HTGR Relationships'!$E$42)*$J$4</f>
        <v>92.488244065923126</v>
      </c>
      <c r="CW118" s="363"/>
      <c r="CX118" s="84"/>
      <c r="CY118" s="68"/>
      <c r="CZ118" s="68"/>
      <c r="DA118" s="362"/>
      <c r="DB118" s="262">
        <f>('HTGR Relationships'!$D$42*DA119/$I$5+'HTGR Relationships'!$E$42)*$J$4</f>
        <v>92.488244065923126</v>
      </c>
      <c r="DC118" s="363"/>
      <c r="DD118" s="84"/>
      <c r="DE118" s="68"/>
      <c r="DF118" s="68"/>
      <c r="DG118" s="362"/>
      <c r="DH118" s="262">
        <f>('HTGR Relationships'!$D$42*DG119/$I$5+'HTGR Relationships'!$E$42)*$J$4</f>
        <v>92.488244065923126</v>
      </c>
      <c r="DI118" s="363"/>
      <c r="DJ118" s="84"/>
      <c r="DK118" s="68"/>
      <c r="DL118" s="68"/>
      <c r="DM118" s="362"/>
      <c r="DN118" s="262">
        <f>('HTGR Relationships'!$D$42*DM119/$I$5+'HTGR Relationships'!$E$42)*$J$4</f>
        <v>92.488244065923126</v>
      </c>
      <c r="DO118" s="363"/>
      <c r="DP118" s="84"/>
      <c r="DQ118" s="68"/>
      <c r="DR118" s="68"/>
      <c r="DS118" s="362"/>
      <c r="DT118" s="262">
        <f>('HTGR Relationships'!$D$42*DS119/$I$5+'HTGR Relationships'!$E$42)*$J$4</f>
        <v>92.488244065923126</v>
      </c>
    </row>
    <row r="119" spans="1:124" s="6" customFormat="1" x14ac:dyDescent="0.2">
      <c r="A119" s="241"/>
      <c r="B119" s="364">
        <v>20</v>
      </c>
      <c r="C119" s="365" t="s">
        <v>204</v>
      </c>
      <c r="D119" s="366"/>
      <c r="E119" s="366"/>
      <c r="F119" s="85">
        <f>SUM(F120:F126)</f>
        <v>2740810072.1167212</v>
      </c>
      <c r="G119" s="69">
        <f>SUM(G120:G126)</f>
        <v>304750817.26383525</v>
      </c>
      <c r="H119" s="69">
        <f>SUM(H120:H126)</f>
        <v>1195036607.7682869</v>
      </c>
      <c r="I119" s="367">
        <f>SUM(I120:I126)</f>
        <v>23099589.559010487</v>
      </c>
      <c r="J119" s="368">
        <f>SUM(J120:J126)</f>
        <v>4240597497.1488433</v>
      </c>
      <c r="K119" s="366"/>
      <c r="L119" s="85">
        <f>SUM(L120:L126)</f>
        <v>2532560610.0357571</v>
      </c>
      <c r="M119" s="69">
        <f>SUM(M120:M126)</f>
        <v>209922039.86278382</v>
      </c>
      <c r="N119" s="69">
        <f>SUM(N120:N126)</f>
        <v>905323616.44283211</v>
      </c>
      <c r="O119" s="367">
        <f>SUM(O120:O126)</f>
        <v>17315640.260855921</v>
      </c>
      <c r="P119" s="368">
        <f>SUM(P120:P126)</f>
        <v>3647806266.341373</v>
      </c>
      <c r="Q119" s="366"/>
      <c r="R119" s="85">
        <f>SUM(R120:R126)</f>
        <v>2532560610.0357571</v>
      </c>
      <c r="S119" s="69">
        <f>SUM(S120:S126)</f>
        <v>209922039.86278382</v>
      </c>
      <c r="T119" s="69">
        <f>SUM(T120:T126)</f>
        <v>905323616.44283211</v>
      </c>
      <c r="U119" s="367">
        <f>SUM(U120:U126)</f>
        <v>17315640.260855921</v>
      </c>
      <c r="V119" s="368">
        <f>SUM(V120:V126)</f>
        <v>3647806266.341373</v>
      </c>
      <c r="W119" s="366"/>
      <c r="X119" s="85">
        <f>SUM(X120:X126)</f>
        <v>2532560610.0357571</v>
      </c>
      <c r="Y119" s="69">
        <f>SUM(Y120:Y126)</f>
        <v>209922039.86278382</v>
      </c>
      <c r="Z119" s="69">
        <f>SUM(Z120:Z126)</f>
        <v>905323616.44283211</v>
      </c>
      <c r="AA119" s="367">
        <f>SUM(AA120:AA126)</f>
        <v>17315640.260855921</v>
      </c>
      <c r="AB119" s="368">
        <f>SUM(AB120:AB126)</f>
        <v>3647806266.341373</v>
      </c>
      <c r="AC119" s="366"/>
      <c r="AD119" s="85">
        <f>SUM(AD120:AD126)</f>
        <v>2532560610.0357571</v>
      </c>
      <c r="AE119" s="69">
        <f>SUM(AE120:AE126)</f>
        <v>209922039.86278382</v>
      </c>
      <c r="AF119" s="69">
        <f>SUM(AF120:AF126)</f>
        <v>905323616.44283211</v>
      </c>
      <c r="AG119" s="367">
        <f>SUM(AG120:AG126)</f>
        <v>17315640.260855921</v>
      </c>
      <c r="AH119" s="368">
        <f>SUM(AH120:AH126)</f>
        <v>3647806266.341373</v>
      </c>
      <c r="AI119" s="366"/>
      <c r="AJ119" s="85">
        <f>SUM(AJ120:AJ126)</f>
        <v>2532560610.0357571</v>
      </c>
      <c r="AK119" s="69">
        <f>SUM(AK120:AK126)</f>
        <v>209922039.86278382</v>
      </c>
      <c r="AL119" s="69">
        <f>SUM(AL120:AL126)</f>
        <v>905323616.44283211</v>
      </c>
      <c r="AM119" s="367">
        <f>SUM(AM120:AM126)</f>
        <v>17315640.260855921</v>
      </c>
      <c r="AN119" s="368">
        <f>SUM(AN120:AN126)</f>
        <v>3647806266.341373</v>
      </c>
      <c r="AO119" s="366"/>
      <c r="AP119" s="85">
        <f>SUM(AP120:AP126)</f>
        <v>2532560610.0357571</v>
      </c>
      <c r="AQ119" s="69">
        <f>SUM(AQ120:AQ126)</f>
        <v>209922039.86278382</v>
      </c>
      <c r="AR119" s="69">
        <f>SUM(AR120:AR126)</f>
        <v>905323616.44283211</v>
      </c>
      <c r="AS119" s="367">
        <f>SUM(AS120:AS126)</f>
        <v>17315640.260855921</v>
      </c>
      <c r="AT119" s="368">
        <f>SUM(AT120:AT126)</f>
        <v>3647806266.341373</v>
      </c>
      <c r="AU119" s="366"/>
      <c r="AV119" s="85">
        <f>SUM(AV120:AV126)</f>
        <v>2532560610.0357571</v>
      </c>
      <c r="AW119" s="69">
        <f>SUM(AW120:AW126)</f>
        <v>209922039.86278382</v>
      </c>
      <c r="AX119" s="69">
        <f>SUM(AX120:AX126)</f>
        <v>905323616.44283211</v>
      </c>
      <c r="AY119" s="367">
        <f>SUM(AY120:AY126)</f>
        <v>17315640.260855921</v>
      </c>
      <c r="AZ119" s="368">
        <f>SUM(AZ120:AZ126)</f>
        <v>3647806266.341373</v>
      </c>
      <c r="BA119" s="366"/>
      <c r="BB119" s="85">
        <f>SUM(BB120:BB126)</f>
        <v>2532560610.0357571</v>
      </c>
      <c r="BC119" s="69">
        <f>SUM(BC120:BC126)</f>
        <v>209922039.86278382</v>
      </c>
      <c r="BD119" s="69">
        <f>SUM(BD120:BD126)</f>
        <v>905323616.44283211</v>
      </c>
      <c r="BE119" s="367">
        <f>SUM(BE120:BE126)</f>
        <v>17315640.260855921</v>
      </c>
      <c r="BF119" s="368">
        <f>SUM(BF120:BF126)</f>
        <v>3647806266.341373</v>
      </c>
      <c r="BG119" s="366"/>
      <c r="BH119" s="85">
        <f>SUM(BH120:BH126)</f>
        <v>2532560610.0357571</v>
      </c>
      <c r="BI119" s="69">
        <f>SUM(BI120:BI126)</f>
        <v>209922039.86278382</v>
      </c>
      <c r="BJ119" s="69">
        <f>SUM(BJ120:BJ126)</f>
        <v>905323616.44283211</v>
      </c>
      <c r="BK119" s="367">
        <f>SUM(BK120:BK126)</f>
        <v>17315640.260855921</v>
      </c>
      <c r="BL119" s="368">
        <f>SUM(BL120:BL126)</f>
        <v>3647806266.341373</v>
      </c>
      <c r="BM119" s="366"/>
      <c r="BN119" s="85">
        <f>SUM(BN120:BN126)</f>
        <v>2532560610.0357571</v>
      </c>
      <c r="BO119" s="69">
        <f>SUM(BO120:BO126)</f>
        <v>209922039.86278382</v>
      </c>
      <c r="BP119" s="69">
        <f>SUM(BP120:BP126)</f>
        <v>905323616.44283211</v>
      </c>
      <c r="BQ119" s="367">
        <f>SUM(BQ120:BQ126)</f>
        <v>17315640.260855921</v>
      </c>
      <c r="BR119" s="368">
        <f>SUM(BR120:BR126)</f>
        <v>3647806266.341373</v>
      </c>
      <c r="BS119" s="366"/>
      <c r="BT119" s="85">
        <f>SUM(BT120:BT126)</f>
        <v>2532560610.0357571</v>
      </c>
      <c r="BU119" s="69">
        <f>SUM(BU120:BU126)</f>
        <v>209922039.86278382</v>
      </c>
      <c r="BV119" s="69">
        <f>SUM(BV120:BV126)</f>
        <v>905323616.44283211</v>
      </c>
      <c r="BW119" s="367">
        <f>SUM(BW120:BW126)</f>
        <v>17315640.260855921</v>
      </c>
      <c r="BX119" s="368">
        <f>SUM(BX120:BX126)</f>
        <v>3647806266.341373</v>
      </c>
      <c r="BY119" s="366"/>
      <c r="BZ119" s="85">
        <f>SUM(BZ120:BZ126)</f>
        <v>2532560610.0357571</v>
      </c>
      <c r="CA119" s="69">
        <f>SUM(CA120:CA126)</f>
        <v>209922039.86278382</v>
      </c>
      <c r="CB119" s="69">
        <f>SUM(CB120:CB126)</f>
        <v>905323616.44283211</v>
      </c>
      <c r="CC119" s="367">
        <f>SUM(CC120:CC126)</f>
        <v>17315640.260855921</v>
      </c>
      <c r="CD119" s="368">
        <f>SUM(CD120:CD126)</f>
        <v>3647806266.341373</v>
      </c>
      <c r="CE119" s="366"/>
      <c r="CF119" s="85">
        <f>SUM(CF120:CF126)</f>
        <v>2532560610.0357571</v>
      </c>
      <c r="CG119" s="69">
        <f>SUM(CG120:CG126)</f>
        <v>209922039.86278382</v>
      </c>
      <c r="CH119" s="69">
        <f>SUM(CH120:CH126)</f>
        <v>905323616.44283211</v>
      </c>
      <c r="CI119" s="367">
        <f>SUM(CI120:CI126)</f>
        <v>17315640.260855921</v>
      </c>
      <c r="CJ119" s="368">
        <f>SUM(CJ120:CJ126)</f>
        <v>3647806266.341373</v>
      </c>
      <c r="CK119" s="366"/>
      <c r="CL119" s="85">
        <f>SUM(CL120:CL126)</f>
        <v>2532560610.0357571</v>
      </c>
      <c r="CM119" s="69">
        <f>SUM(CM120:CM126)</f>
        <v>209922039.86278382</v>
      </c>
      <c r="CN119" s="69">
        <f>SUM(CN120:CN126)</f>
        <v>905323616.44283211</v>
      </c>
      <c r="CO119" s="367">
        <f>SUM(CO120:CO126)</f>
        <v>17315640.260855921</v>
      </c>
      <c r="CP119" s="368">
        <f>SUM(CP120:CP126)</f>
        <v>3647806266.341373</v>
      </c>
      <c r="CQ119" s="366"/>
      <c r="CR119" s="85">
        <f>SUM(CR120:CR126)</f>
        <v>2532560610.0357571</v>
      </c>
      <c r="CS119" s="69">
        <f>SUM(CS120:CS126)</f>
        <v>209922039.86278382</v>
      </c>
      <c r="CT119" s="69">
        <f>SUM(CT120:CT126)</f>
        <v>905323616.44283211</v>
      </c>
      <c r="CU119" s="367">
        <f>SUM(CU120:CU126)</f>
        <v>17315640.260855921</v>
      </c>
      <c r="CV119" s="368">
        <f>SUM(CV120:CV126)</f>
        <v>3647806266.341373</v>
      </c>
      <c r="CW119" s="366"/>
      <c r="CX119" s="85">
        <f>SUM(CX120:CX126)</f>
        <v>2532560610.0357571</v>
      </c>
      <c r="CY119" s="69">
        <f>SUM(CY120:CY126)</f>
        <v>209922039.86278382</v>
      </c>
      <c r="CZ119" s="69">
        <f>SUM(CZ120:CZ126)</f>
        <v>905323616.44283211</v>
      </c>
      <c r="DA119" s="367">
        <f>SUM(DA120:DA126)</f>
        <v>17315640.260855921</v>
      </c>
      <c r="DB119" s="368">
        <f>SUM(DB120:DB126)</f>
        <v>3647806266.341373</v>
      </c>
      <c r="DC119" s="366"/>
      <c r="DD119" s="85">
        <f>SUM(DD120:DD126)</f>
        <v>2532560610.0357571</v>
      </c>
      <c r="DE119" s="69">
        <f>SUM(DE120:DE126)</f>
        <v>209922039.86278382</v>
      </c>
      <c r="DF119" s="69">
        <f>SUM(DF120:DF126)</f>
        <v>905323616.44283211</v>
      </c>
      <c r="DG119" s="367">
        <f>SUM(DG120:DG126)</f>
        <v>17315640.260855921</v>
      </c>
      <c r="DH119" s="368">
        <f>SUM(DH120:DH126)</f>
        <v>3647806266.341373</v>
      </c>
      <c r="DI119" s="366"/>
      <c r="DJ119" s="85">
        <f>SUM(DJ120:DJ126)</f>
        <v>2532560610.0357571</v>
      </c>
      <c r="DK119" s="69">
        <f>SUM(DK120:DK126)</f>
        <v>209922039.86278382</v>
      </c>
      <c r="DL119" s="69">
        <f>SUM(DL120:DL126)</f>
        <v>905323616.44283211</v>
      </c>
      <c r="DM119" s="367">
        <f>SUM(DM120:DM126)</f>
        <v>17315640.260855921</v>
      </c>
      <c r="DN119" s="368">
        <f>SUM(DN120:DN126)</f>
        <v>3647806266.341373</v>
      </c>
      <c r="DO119" s="366"/>
      <c r="DP119" s="85">
        <f>SUM(DP120:DP126)</f>
        <v>2532560610.0357571</v>
      </c>
      <c r="DQ119" s="69">
        <f>SUM(DQ120:DQ126)</f>
        <v>209922039.86278382</v>
      </c>
      <c r="DR119" s="69">
        <f>SUM(DR120:DR126)</f>
        <v>905323616.44283211</v>
      </c>
      <c r="DS119" s="367">
        <f>SUM(DS120:DS126)</f>
        <v>17315640.260855921</v>
      </c>
      <c r="DT119" s="368">
        <f>SUM(DT120:DT126)</f>
        <v>3647806266.341373</v>
      </c>
    </row>
    <row r="120" spans="1:124" s="6" customFormat="1" x14ac:dyDescent="0.2">
      <c r="B120" s="70">
        <v>21</v>
      </c>
      <c r="C120" s="83" t="s">
        <v>205</v>
      </c>
      <c r="D120" s="90"/>
      <c r="E120" s="369"/>
      <c r="F120" s="86">
        <f t="shared" ref="F120:F126" si="407">F83+F102</f>
        <v>90263521.112017199</v>
      </c>
      <c r="G120" s="86">
        <f t="shared" ref="G120:H120" si="408">G83+G102</f>
        <v>233056139.767836</v>
      </c>
      <c r="H120" s="86">
        <f t="shared" si="408"/>
        <v>591583080.94596303</v>
      </c>
      <c r="I120" s="102">
        <f t="shared" ref="I120:I126" si="409">I83+I102</f>
        <v>11824706.1671477</v>
      </c>
      <c r="J120" s="263">
        <f>SUM(F120:H120)</f>
        <v>914902741.82581615</v>
      </c>
      <c r="K120" s="369"/>
      <c r="L120" s="86">
        <f t="shared" ref="L120:O126" si="410">L83+L102</f>
        <v>82572577.199912369</v>
      </c>
      <c r="M120" s="86">
        <f t="shared" si="410"/>
        <v>138227362.3667846</v>
      </c>
      <c r="N120" s="86">
        <f t="shared" si="410"/>
        <v>337719335.24310249</v>
      </c>
      <c r="O120" s="102">
        <f t="shared" si="410"/>
        <v>6713632.6643719487</v>
      </c>
      <c r="P120" s="263">
        <f>SUM(L120:N120)</f>
        <v>558519274.80979943</v>
      </c>
      <c r="Q120" s="369"/>
      <c r="R120" s="86">
        <f t="shared" ref="R120:U126" si="411">R83+R102</f>
        <v>82572577.199912369</v>
      </c>
      <c r="S120" s="86">
        <f t="shared" si="411"/>
        <v>138227362.3667846</v>
      </c>
      <c r="T120" s="86">
        <f t="shared" si="411"/>
        <v>337719335.24310249</v>
      </c>
      <c r="U120" s="102">
        <f t="shared" si="411"/>
        <v>6713632.6643719487</v>
      </c>
      <c r="V120" s="263">
        <f>SUM(R120:T120)</f>
        <v>558519274.80979943</v>
      </c>
      <c r="W120" s="369"/>
      <c r="X120" s="86">
        <f t="shared" ref="X120:AA126" si="412">X83+X102</f>
        <v>82572577.199912369</v>
      </c>
      <c r="Y120" s="86">
        <f t="shared" si="412"/>
        <v>138227362.3667846</v>
      </c>
      <c r="Z120" s="86">
        <f t="shared" si="412"/>
        <v>337719335.24310249</v>
      </c>
      <c r="AA120" s="102">
        <f t="shared" si="412"/>
        <v>6713632.6643719487</v>
      </c>
      <c r="AB120" s="263">
        <f>SUM(X120:Z120)</f>
        <v>558519274.80979943</v>
      </c>
      <c r="AC120" s="369"/>
      <c r="AD120" s="86">
        <f t="shared" ref="AD120:AG126" si="413">AD83+AD102</f>
        <v>82572577.199912369</v>
      </c>
      <c r="AE120" s="86">
        <f t="shared" si="413"/>
        <v>138227362.3667846</v>
      </c>
      <c r="AF120" s="86">
        <f t="shared" si="413"/>
        <v>337719335.24310249</v>
      </c>
      <c r="AG120" s="102">
        <f t="shared" si="413"/>
        <v>6713632.6643719487</v>
      </c>
      <c r="AH120" s="263">
        <f>SUM(AD120:AF120)</f>
        <v>558519274.80979943</v>
      </c>
      <c r="AI120" s="369"/>
      <c r="AJ120" s="86">
        <f t="shared" ref="AJ120:AM126" si="414">AJ83+AJ102</f>
        <v>82572577.199912369</v>
      </c>
      <c r="AK120" s="86">
        <f t="shared" si="414"/>
        <v>138227362.3667846</v>
      </c>
      <c r="AL120" s="86">
        <f t="shared" si="414"/>
        <v>337719335.24310249</v>
      </c>
      <c r="AM120" s="102">
        <f t="shared" si="414"/>
        <v>6713632.6643719487</v>
      </c>
      <c r="AN120" s="263">
        <f>SUM(AJ120:AL120)</f>
        <v>558519274.80979943</v>
      </c>
      <c r="AO120" s="369"/>
      <c r="AP120" s="86">
        <f t="shared" ref="AP120:AS126" si="415">AP83+AP102</f>
        <v>82572577.199912369</v>
      </c>
      <c r="AQ120" s="86">
        <f t="shared" si="415"/>
        <v>138227362.3667846</v>
      </c>
      <c r="AR120" s="86">
        <f t="shared" si="415"/>
        <v>337719335.24310249</v>
      </c>
      <c r="AS120" s="102">
        <f t="shared" si="415"/>
        <v>6713632.6643719487</v>
      </c>
      <c r="AT120" s="263">
        <f>SUM(AP120:AR120)</f>
        <v>558519274.80979943</v>
      </c>
      <c r="AU120" s="369"/>
      <c r="AV120" s="86">
        <f t="shared" ref="AV120:AY126" si="416">AV83+AV102</f>
        <v>82572577.199912369</v>
      </c>
      <c r="AW120" s="86">
        <f t="shared" si="416"/>
        <v>138227362.3667846</v>
      </c>
      <c r="AX120" s="86">
        <f t="shared" si="416"/>
        <v>337719335.24310249</v>
      </c>
      <c r="AY120" s="102">
        <f t="shared" si="416"/>
        <v>6713632.6643719487</v>
      </c>
      <c r="AZ120" s="263">
        <f>SUM(AV120:AX120)</f>
        <v>558519274.80979943</v>
      </c>
      <c r="BA120" s="369"/>
      <c r="BB120" s="86">
        <f t="shared" ref="BB120:BE126" si="417">BB83+BB102</f>
        <v>82572577.199912369</v>
      </c>
      <c r="BC120" s="86">
        <f t="shared" si="417"/>
        <v>138227362.3667846</v>
      </c>
      <c r="BD120" s="86">
        <f t="shared" si="417"/>
        <v>337719335.24310249</v>
      </c>
      <c r="BE120" s="102">
        <f t="shared" si="417"/>
        <v>6713632.6643719487</v>
      </c>
      <c r="BF120" s="263">
        <f>SUM(BB120:BD120)</f>
        <v>558519274.80979943</v>
      </c>
      <c r="BG120" s="369"/>
      <c r="BH120" s="86">
        <f t="shared" ref="BH120:BK126" si="418">BH83+BH102</f>
        <v>82572577.199912369</v>
      </c>
      <c r="BI120" s="86">
        <f t="shared" si="418"/>
        <v>138227362.3667846</v>
      </c>
      <c r="BJ120" s="86">
        <f t="shared" si="418"/>
        <v>337719335.24310249</v>
      </c>
      <c r="BK120" s="102">
        <f t="shared" si="418"/>
        <v>6713632.6643719487</v>
      </c>
      <c r="BL120" s="263">
        <f>SUM(BH120:BJ120)</f>
        <v>558519274.80979943</v>
      </c>
      <c r="BM120" s="369"/>
      <c r="BN120" s="86">
        <f t="shared" ref="BN120:BQ126" si="419">BN83+BN102</f>
        <v>82572577.199912369</v>
      </c>
      <c r="BO120" s="86">
        <f t="shared" si="419"/>
        <v>138227362.3667846</v>
      </c>
      <c r="BP120" s="86">
        <f t="shared" si="419"/>
        <v>337719335.24310249</v>
      </c>
      <c r="BQ120" s="102">
        <f t="shared" si="419"/>
        <v>6713632.6643719487</v>
      </c>
      <c r="BR120" s="263">
        <f>SUM(BN120:BP120)</f>
        <v>558519274.80979943</v>
      </c>
      <c r="BS120" s="369"/>
      <c r="BT120" s="86">
        <f t="shared" ref="BT120:BW126" si="420">BT83+BT102</f>
        <v>82572577.199912369</v>
      </c>
      <c r="BU120" s="86">
        <f t="shared" si="420"/>
        <v>138227362.3667846</v>
      </c>
      <c r="BV120" s="86">
        <f t="shared" si="420"/>
        <v>337719335.24310249</v>
      </c>
      <c r="BW120" s="102">
        <f t="shared" si="420"/>
        <v>6713632.6643719487</v>
      </c>
      <c r="BX120" s="263">
        <f>SUM(BT120:BV120)</f>
        <v>558519274.80979943</v>
      </c>
      <c r="BY120" s="369"/>
      <c r="BZ120" s="86">
        <f t="shared" ref="BZ120:CC126" si="421">BZ83+BZ102</f>
        <v>82572577.199912369</v>
      </c>
      <c r="CA120" s="86">
        <f t="shared" si="421"/>
        <v>138227362.3667846</v>
      </c>
      <c r="CB120" s="86">
        <f t="shared" si="421"/>
        <v>337719335.24310249</v>
      </c>
      <c r="CC120" s="102">
        <f t="shared" si="421"/>
        <v>6713632.6643719487</v>
      </c>
      <c r="CD120" s="263">
        <f>SUM(BZ120:CB120)</f>
        <v>558519274.80979943</v>
      </c>
      <c r="CE120" s="369"/>
      <c r="CF120" s="86">
        <f t="shared" ref="CF120:CI126" si="422">CF83+CF102</f>
        <v>82572577.199912369</v>
      </c>
      <c r="CG120" s="86">
        <f t="shared" si="422"/>
        <v>138227362.3667846</v>
      </c>
      <c r="CH120" s="86">
        <f t="shared" si="422"/>
        <v>337719335.24310249</v>
      </c>
      <c r="CI120" s="102">
        <f t="shared" si="422"/>
        <v>6713632.6643719487</v>
      </c>
      <c r="CJ120" s="263">
        <f>SUM(CF120:CH120)</f>
        <v>558519274.80979943</v>
      </c>
      <c r="CK120" s="369"/>
      <c r="CL120" s="86">
        <f t="shared" ref="CL120:CO126" si="423">CL83+CL102</f>
        <v>82572577.199912369</v>
      </c>
      <c r="CM120" s="86">
        <f t="shared" si="423"/>
        <v>138227362.3667846</v>
      </c>
      <c r="CN120" s="86">
        <f t="shared" si="423"/>
        <v>337719335.24310249</v>
      </c>
      <c r="CO120" s="102">
        <f t="shared" si="423"/>
        <v>6713632.6643719487</v>
      </c>
      <c r="CP120" s="263">
        <f>SUM(CL120:CN120)</f>
        <v>558519274.80979943</v>
      </c>
      <c r="CQ120" s="369"/>
      <c r="CR120" s="86">
        <f t="shared" ref="CR120:CU126" si="424">CR83+CR102</f>
        <v>82572577.199912369</v>
      </c>
      <c r="CS120" s="86">
        <f t="shared" si="424"/>
        <v>138227362.3667846</v>
      </c>
      <c r="CT120" s="86">
        <f t="shared" si="424"/>
        <v>337719335.24310249</v>
      </c>
      <c r="CU120" s="102">
        <f t="shared" si="424"/>
        <v>6713632.6643719487</v>
      </c>
      <c r="CV120" s="263">
        <f>SUM(CR120:CT120)</f>
        <v>558519274.80979943</v>
      </c>
      <c r="CW120" s="369"/>
      <c r="CX120" s="86">
        <f t="shared" ref="CX120:DA126" si="425">CX83+CX102</f>
        <v>82572577.199912369</v>
      </c>
      <c r="CY120" s="86">
        <f t="shared" si="425"/>
        <v>138227362.3667846</v>
      </c>
      <c r="CZ120" s="86">
        <f t="shared" si="425"/>
        <v>337719335.24310249</v>
      </c>
      <c r="DA120" s="102">
        <f t="shared" si="425"/>
        <v>6713632.6643719487</v>
      </c>
      <c r="DB120" s="263">
        <f>SUM(CX120:CZ120)</f>
        <v>558519274.80979943</v>
      </c>
      <c r="DC120" s="369"/>
      <c r="DD120" s="86">
        <f t="shared" ref="DD120:DG126" si="426">DD83+DD102</f>
        <v>82572577.199912369</v>
      </c>
      <c r="DE120" s="86">
        <f t="shared" si="426"/>
        <v>138227362.3667846</v>
      </c>
      <c r="DF120" s="86">
        <f t="shared" si="426"/>
        <v>337719335.24310249</v>
      </c>
      <c r="DG120" s="102">
        <f t="shared" si="426"/>
        <v>6713632.6643719487</v>
      </c>
      <c r="DH120" s="263">
        <f>SUM(DD120:DF120)</f>
        <v>558519274.80979943</v>
      </c>
      <c r="DI120" s="369"/>
      <c r="DJ120" s="86">
        <f t="shared" ref="DJ120:DM126" si="427">DJ83+DJ102</f>
        <v>82572577.199912369</v>
      </c>
      <c r="DK120" s="86">
        <f t="shared" si="427"/>
        <v>138227362.3667846</v>
      </c>
      <c r="DL120" s="86">
        <f t="shared" si="427"/>
        <v>337719335.24310249</v>
      </c>
      <c r="DM120" s="102">
        <f t="shared" si="427"/>
        <v>6713632.6643719487</v>
      </c>
      <c r="DN120" s="263">
        <f>SUM(DJ120:DL120)</f>
        <v>558519274.80979943</v>
      </c>
      <c r="DO120" s="369"/>
      <c r="DP120" s="86">
        <f t="shared" ref="DP120:DS126" si="428">DP83+DP102</f>
        <v>82572577.199912369</v>
      </c>
      <c r="DQ120" s="86">
        <f t="shared" si="428"/>
        <v>138227362.3667846</v>
      </c>
      <c r="DR120" s="86">
        <f t="shared" si="428"/>
        <v>337719335.24310249</v>
      </c>
      <c r="DS120" s="102">
        <f t="shared" si="428"/>
        <v>6713632.6643719487</v>
      </c>
      <c r="DT120" s="263">
        <f>SUM(DP120:DR120)</f>
        <v>558519274.80979943</v>
      </c>
    </row>
    <row r="121" spans="1:124" s="6" customFormat="1" x14ac:dyDescent="0.2">
      <c r="B121" s="70">
        <v>22</v>
      </c>
      <c r="C121" s="83" t="s">
        <v>206</v>
      </c>
      <c r="D121" s="90"/>
      <c r="E121" s="369"/>
      <c r="F121" s="86">
        <f t="shared" si="407"/>
        <v>1555752484.13274</v>
      </c>
      <c r="G121" s="86">
        <f t="shared" ref="G121:H126" si="429">G84+G103</f>
        <v>20897278.331425801</v>
      </c>
      <c r="H121" s="86">
        <f t="shared" si="429"/>
        <v>261886915.35496399</v>
      </c>
      <c r="I121" s="102">
        <f t="shared" si="409"/>
        <v>4903887.6954135997</v>
      </c>
      <c r="J121" s="263">
        <f t="shared" ref="J121:J126" si="430">SUM(F121:H121)</f>
        <v>1838536677.8191299</v>
      </c>
      <c r="K121" s="369"/>
      <c r="L121" s="86">
        <f t="shared" si="410"/>
        <v>1555752484.13274</v>
      </c>
      <c r="M121" s="86">
        <f t="shared" si="410"/>
        <v>20897278.331425801</v>
      </c>
      <c r="N121" s="86">
        <f t="shared" si="410"/>
        <v>261886915.35496399</v>
      </c>
      <c r="O121" s="102">
        <f t="shared" si="410"/>
        <v>4903887.6954135997</v>
      </c>
      <c r="P121" s="263">
        <f t="shared" ref="P121:P126" si="431">SUM(L121:N121)</f>
        <v>1838536677.8191299</v>
      </c>
      <c r="Q121" s="369"/>
      <c r="R121" s="86">
        <f t="shared" si="411"/>
        <v>1555752484.13274</v>
      </c>
      <c r="S121" s="86">
        <f t="shared" si="411"/>
        <v>20897278.331425801</v>
      </c>
      <c r="T121" s="86">
        <f t="shared" si="411"/>
        <v>261886915.35496399</v>
      </c>
      <c r="U121" s="102">
        <f t="shared" si="411"/>
        <v>4903887.6954135997</v>
      </c>
      <c r="V121" s="263">
        <f t="shared" ref="V121:V126" si="432">SUM(R121:T121)</f>
        <v>1838536677.8191299</v>
      </c>
      <c r="W121" s="369"/>
      <c r="X121" s="86">
        <f t="shared" si="412"/>
        <v>1555752484.13274</v>
      </c>
      <c r="Y121" s="86">
        <f t="shared" si="412"/>
        <v>20897278.331425801</v>
      </c>
      <c r="Z121" s="86">
        <f t="shared" si="412"/>
        <v>261886915.35496399</v>
      </c>
      <c r="AA121" s="102">
        <f t="shared" si="412"/>
        <v>4903887.6954135997</v>
      </c>
      <c r="AB121" s="263">
        <f t="shared" ref="AB121:AB126" si="433">SUM(X121:Z121)</f>
        <v>1838536677.8191299</v>
      </c>
      <c r="AC121" s="369"/>
      <c r="AD121" s="86">
        <f t="shared" si="413"/>
        <v>1555752484.13274</v>
      </c>
      <c r="AE121" s="86">
        <f t="shared" si="413"/>
        <v>20897278.331425801</v>
      </c>
      <c r="AF121" s="86">
        <f t="shared" si="413"/>
        <v>261886915.35496399</v>
      </c>
      <c r="AG121" s="102">
        <f t="shared" si="413"/>
        <v>4903887.6954135997</v>
      </c>
      <c r="AH121" s="263">
        <f t="shared" ref="AH121:AH126" si="434">SUM(AD121:AF121)</f>
        <v>1838536677.8191299</v>
      </c>
      <c r="AI121" s="369"/>
      <c r="AJ121" s="86">
        <f t="shared" si="414"/>
        <v>1555752484.13274</v>
      </c>
      <c r="AK121" s="86">
        <f t="shared" si="414"/>
        <v>20897278.331425801</v>
      </c>
      <c r="AL121" s="86">
        <f t="shared" si="414"/>
        <v>261886915.35496399</v>
      </c>
      <c r="AM121" s="102">
        <f t="shared" si="414"/>
        <v>4903887.6954135997</v>
      </c>
      <c r="AN121" s="263">
        <f t="shared" ref="AN121:AN126" si="435">SUM(AJ121:AL121)</f>
        <v>1838536677.8191299</v>
      </c>
      <c r="AO121" s="369"/>
      <c r="AP121" s="86">
        <f t="shared" si="415"/>
        <v>1555752484.13274</v>
      </c>
      <c r="AQ121" s="86">
        <f t="shared" si="415"/>
        <v>20897278.331425801</v>
      </c>
      <c r="AR121" s="86">
        <f t="shared" si="415"/>
        <v>261886915.35496399</v>
      </c>
      <c r="AS121" s="102">
        <f t="shared" si="415"/>
        <v>4903887.6954135997</v>
      </c>
      <c r="AT121" s="263">
        <f t="shared" ref="AT121:AT126" si="436">SUM(AP121:AR121)</f>
        <v>1838536677.8191299</v>
      </c>
      <c r="AU121" s="369"/>
      <c r="AV121" s="86">
        <f t="shared" si="416"/>
        <v>1555752484.13274</v>
      </c>
      <c r="AW121" s="86">
        <f t="shared" si="416"/>
        <v>20897278.331425801</v>
      </c>
      <c r="AX121" s="86">
        <f t="shared" si="416"/>
        <v>261886915.35496399</v>
      </c>
      <c r="AY121" s="102">
        <f t="shared" si="416"/>
        <v>4903887.6954135997</v>
      </c>
      <c r="AZ121" s="263">
        <f t="shared" ref="AZ121:AZ126" si="437">SUM(AV121:AX121)</f>
        <v>1838536677.8191299</v>
      </c>
      <c r="BA121" s="369"/>
      <c r="BB121" s="86">
        <f t="shared" si="417"/>
        <v>1555752484.13274</v>
      </c>
      <c r="BC121" s="86">
        <f t="shared" si="417"/>
        <v>20897278.331425801</v>
      </c>
      <c r="BD121" s="86">
        <f t="shared" si="417"/>
        <v>261886915.35496399</v>
      </c>
      <c r="BE121" s="102">
        <f t="shared" si="417"/>
        <v>4903887.6954135997</v>
      </c>
      <c r="BF121" s="263">
        <f t="shared" ref="BF121:BF126" si="438">SUM(BB121:BD121)</f>
        <v>1838536677.8191299</v>
      </c>
      <c r="BG121" s="369"/>
      <c r="BH121" s="86">
        <f t="shared" si="418"/>
        <v>1555752484.13274</v>
      </c>
      <c r="BI121" s="86">
        <f t="shared" si="418"/>
        <v>20897278.331425801</v>
      </c>
      <c r="BJ121" s="86">
        <f t="shared" si="418"/>
        <v>261886915.35496399</v>
      </c>
      <c r="BK121" s="102">
        <f t="shared" si="418"/>
        <v>4903887.6954135997</v>
      </c>
      <c r="BL121" s="263">
        <f t="shared" ref="BL121:BL126" si="439">SUM(BH121:BJ121)</f>
        <v>1838536677.8191299</v>
      </c>
      <c r="BM121" s="369"/>
      <c r="BN121" s="86">
        <f t="shared" si="419"/>
        <v>1555752484.13274</v>
      </c>
      <c r="BO121" s="86">
        <f t="shared" si="419"/>
        <v>20897278.331425801</v>
      </c>
      <c r="BP121" s="86">
        <f t="shared" si="419"/>
        <v>261886915.35496399</v>
      </c>
      <c r="BQ121" s="102">
        <f t="shared" si="419"/>
        <v>4903887.6954135997</v>
      </c>
      <c r="BR121" s="263">
        <f t="shared" ref="BR121:BR126" si="440">SUM(BN121:BP121)</f>
        <v>1838536677.8191299</v>
      </c>
      <c r="BS121" s="369"/>
      <c r="BT121" s="86">
        <f t="shared" si="420"/>
        <v>1555752484.13274</v>
      </c>
      <c r="BU121" s="86">
        <f t="shared" si="420"/>
        <v>20897278.331425801</v>
      </c>
      <c r="BV121" s="86">
        <f t="shared" si="420"/>
        <v>261886915.35496399</v>
      </c>
      <c r="BW121" s="102">
        <f t="shared" si="420"/>
        <v>4903887.6954135997</v>
      </c>
      <c r="BX121" s="263">
        <f t="shared" ref="BX121:BX126" si="441">SUM(BT121:BV121)</f>
        <v>1838536677.8191299</v>
      </c>
      <c r="BY121" s="369"/>
      <c r="BZ121" s="86">
        <f t="shared" si="421"/>
        <v>1555752484.13274</v>
      </c>
      <c r="CA121" s="86">
        <f t="shared" si="421"/>
        <v>20897278.331425801</v>
      </c>
      <c r="CB121" s="86">
        <f t="shared" si="421"/>
        <v>261886915.35496399</v>
      </c>
      <c r="CC121" s="102">
        <f t="shared" si="421"/>
        <v>4903887.6954135997</v>
      </c>
      <c r="CD121" s="263">
        <f t="shared" ref="CD121:CD126" si="442">SUM(BZ121:CB121)</f>
        <v>1838536677.8191299</v>
      </c>
      <c r="CE121" s="369"/>
      <c r="CF121" s="86">
        <f t="shared" si="422"/>
        <v>1555752484.13274</v>
      </c>
      <c r="CG121" s="86">
        <f t="shared" si="422"/>
        <v>20897278.331425801</v>
      </c>
      <c r="CH121" s="86">
        <f t="shared" si="422"/>
        <v>261886915.35496399</v>
      </c>
      <c r="CI121" s="102">
        <f t="shared" si="422"/>
        <v>4903887.6954135997</v>
      </c>
      <c r="CJ121" s="263">
        <f t="shared" ref="CJ121:CJ126" si="443">SUM(CF121:CH121)</f>
        <v>1838536677.8191299</v>
      </c>
      <c r="CK121" s="369"/>
      <c r="CL121" s="86">
        <f t="shared" si="423"/>
        <v>1555752484.13274</v>
      </c>
      <c r="CM121" s="86">
        <f t="shared" si="423"/>
        <v>20897278.331425801</v>
      </c>
      <c r="CN121" s="86">
        <f t="shared" si="423"/>
        <v>261886915.35496399</v>
      </c>
      <c r="CO121" s="102">
        <f t="shared" si="423"/>
        <v>4903887.6954135997</v>
      </c>
      <c r="CP121" s="263">
        <f t="shared" ref="CP121:CP126" si="444">SUM(CL121:CN121)</f>
        <v>1838536677.8191299</v>
      </c>
      <c r="CQ121" s="369"/>
      <c r="CR121" s="86">
        <f t="shared" si="424"/>
        <v>1555752484.13274</v>
      </c>
      <c r="CS121" s="86">
        <f t="shared" si="424"/>
        <v>20897278.331425801</v>
      </c>
      <c r="CT121" s="86">
        <f t="shared" si="424"/>
        <v>261886915.35496399</v>
      </c>
      <c r="CU121" s="102">
        <f t="shared" si="424"/>
        <v>4903887.6954135997</v>
      </c>
      <c r="CV121" s="263">
        <f t="shared" ref="CV121:CV126" si="445">SUM(CR121:CT121)</f>
        <v>1838536677.8191299</v>
      </c>
      <c r="CW121" s="369"/>
      <c r="CX121" s="86">
        <f t="shared" si="425"/>
        <v>1555752484.13274</v>
      </c>
      <c r="CY121" s="86">
        <f t="shared" si="425"/>
        <v>20897278.331425801</v>
      </c>
      <c r="CZ121" s="86">
        <f t="shared" si="425"/>
        <v>261886915.35496399</v>
      </c>
      <c r="DA121" s="102">
        <f t="shared" si="425"/>
        <v>4903887.6954135997</v>
      </c>
      <c r="DB121" s="263">
        <f t="shared" ref="DB121:DB126" si="446">SUM(CX121:CZ121)</f>
        <v>1838536677.8191299</v>
      </c>
      <c r="DC121" s="369"/>
      <c r="DD121" s="86">
        <f t="shared" si="426"/>
        <v>1555752484.13274</v>
      </c>
      <c r="DE121" s="86">
        <f t="shared" si="426"/>
        <v>20897278.331425801</v>
      </c>
      <c r="DF121" s="86">
        <f t="shared" si="426"/>
        <v>261886915.35496399</v>
      </c>
      <c r="DG121" s="102">
        <f t="shared" si="426"/>
        <v>4903887.6954135997</v>
      </c>
      <c r="DH121" s="263">
        <f t="shared" ref="DH121:DH126" si="447">SUM(DD121:DF121)</f>
        <v>1838536677.8191299</v>
      </c>
      <c r="DI121" s="369"/>
      <c r="DJ121" s="86">
        <f t="shared" si="427"/>
        <v>1555752484.13274</v>
      </c>
      <c r="DK121" s="86">
        <f t="shared" si="427"/>
        <v>20897278.331425801</v>
      </c>
      <c r="DL121" s="86">
        <f t="shared" si="427"/>
        <v>261886915.35496399</v>
      </c>
      <c r="DM121" s="102">
        <f t="shared" si="427"/>
        <v>4903887.6954135997</v>
      </c>
      <c r="DN121" s="263">
        <f t="shared" ref="DN121:DN126" si="448">SUM(DJ121:DL121)</f>
        <v>1838536677.8191299</v>
      </c>
      <c r="DO121" s="369"/>
      <c r="DP121" s="86">
        <f t="shared" si="428"/>
        <v>1555752484.13274</v>
      </c>
      <c r="DQ121" s="86">
        <f t="shared" si="428"/>
        <v>20897278.331425801</v>
      </c>
      <c r="DR121" s="86">
        <f t="shared" si="428"/>
        <v>261886915.35496399</v>
      </c>
      <c r="DS121" s="102">
        <f t="shared" si="428"/>
        <v>4903887.6954135997</v>
      </c>
      <c r="DT121" s="263">
        <f t="shared" ref="DT121:DT126" si="449">SUM(DP121:DR121)</f>
        <v>1838536677.8191299</v>
      </c>
    </row>
    <row r="122" spans="1:124" s="6" customFormat="1" x14ac:dyDescent="0.2">
      <c r="B122" s="70">
        <v>232.1</v>
      </c>
      <c r="C122" s="83" t="s">
        <v>207</v>
      </c>
      <c r="D122" s="90"/>
      <c r="E122" s="369"/>
      <c r="F122" s="86">
        <f t="shared" si="407"/>
        <v>501396295.42214698</v>
      </c>
      <c r="G122" s="86">
        <f t="shared" si="429"/>
        <v>0</v>
      </c>
      <c r="H122" s="86">
        <f t="shared" si="429"/>
        <v>89623114.056485996</v>
      </c>
      <c r="I122" s="102">
        <f t="shared" si="409"/>
        <v>1682189.4884470301</v>
      </c>
      <c r="J122" s="263">
        <f t="shared" si="430"/>
        <v>591019409.47863293</v>
      </c>
      <c r="K122" s="369"/>
      <c r="L122" s="86">
        <f t="shared" si="410"/>
        <v>300837777.25328815</v>
      </c>
      <c r="M122" s="86">
        <f t="shared" si="410"/>
        <v>0</v>
      </c>
      <c r="N122" s="86">
        <f t="shared" si="410"/>
        <v>53773868.433891594</v>
      </c>
      <c r="O122" s="102">
        <f t="shared" si="410"/>
        <v>1009313.693068218</v>
      </c>
      <c r="P122" s="263">
        <f t="shared" si="431"/>
        <v>354611645.68717974</v>
      </c>
      <c r="Q122" s="369"/>
      <c r="R122" s="86">
        <f t="shared" si="411"/>
        <v>300837777.25328815</v>
      </c>
      <c r="S122" s="86">
        <f t="shared" si="411"/>
        <v>0</v>
      </c>
      <c r="T122" s="86">
        <f t="shared" si="411"/>
        <v>53773868.433891594</v>
      </c>
      <c r="U122" s="102">
        <f t="shared" si="411"/>
        <v>1009313.693068218</v>
      </c>
      <c r="V122" s="263">
        <f t="shared" si="432"/>
        <v>354611645.68717974</v>
      </c>
      <c r="W122" s="369"/>
      <c r="X122" s="86">
        <f t="shared" si="412"/>
        <v>300837777.25328815</v>
      </c>
      <c r="Y122" s="86">
        <f t="shared" si="412"/>
        <v>0</v>
      </c>
      <c r="Z122" s="86">
        <f t="shared" si="412"/>
        <v>53773868.433891594</v>
      </c>
      <c r="AA122" s="102">
        <f t="shared" si="412"/>
        <v>1009313.693068218</v>
      </c>
      <c r="AB122" s="263">
        <f t="shared" si="433"/>
        <v>354611645.68717974</v>
      </c>
      <c r="AC122" s="369"/>
      <c r="AD122" s="86">
        <f t="shared" si="413"/>
        <v>300837777.25328815</v>
      </c>
      <c r="AE122" s="86">
        <f t="shared" si="413"/>
        <v>0</v>
      </c>
      <c r="AF122" s="86">
        <f t="shared" si="413"/>
        <v>53773868.433891594</v>
      </c>
      <c r="AG122" s="102">
        <f t="shared" si="413"/>
        <v>1009313.693068218</v>
      </c>
      <c r="AH122" s="263">
        <f t="shared" si="434"/>
        <v>354611645.68717974</v>
      </c>
      <c r="AI122" s="369"/>
      <c r="AJ122" s="86">
        <f t="shared" si="414"/>
        <v>300837777.25328815</v>
      </c>
      <c r="AK122" s="86">
        <f t="shared" si="414"/>
        <v>0</v>
      </c>
      <c r="AL122" s="86">
        <f t="shared" si="414"/>
        <v>53773868.433891594</v>
      </c>
      <c r="AM122" s="102">
        <f t="shared" si="414"/>
        <v>1009313.693068218</v>
      </c>
      <c r="AN122" s="263">
        <f t="shared" si="435"/>
        <v>354611645.68717974</v>
      </c>
      <c r="AO122" s="369"/>
      <c r="AP122" s="86">
        <f t="shared" si="415"/>
        <v>300837777.25328815</v>
      </c>
      <c r="AQ122" s="86">
        <f t="shared" si="415"/>
        <v>0</v>
      </c>
      <c r="AR122" s="86">
        <f t="shared" si="415"/>
        <v>53773868.433891594</v>
      </c>
      <c r="AS122" s="102">
        <f t="shared" si="415"/>
        <v>1009313.693068218</v>
      </c>
      <c r="AT122" s="263">
        <f t="shared" si="436"/>
        <v>354611645.68717974</v>
      </c>
      <c r="AU122" s="369"/>
      <c r="AV122" s="86">
        <f t="shared" si="416"/>
        <v>300837777.25328815</v>
      </c>
      <c r="AW122" s="86">
        <f t="shared" si="416"/>
        <v>0</v>
      </c>
      <c r="AX122" s="86">
        <f t="shared" si="416"/>
        <v>53773868.433891594</v>
      </c>
      <c r="AY122" s="102">
        <f t="shared" si="416"/>
        <v>1009313.693068218</v>
      </c>
      <c r="AZ122" s="263">
        <f t="shared" si="437"/>
        <v>354611645.68717974</v>
      </c>
      <c r="BA122" s="369"/>
      <c r="BB122" s="86">
        <f t="shared" si="417"/>
        <v>300837777.25328815</v>
      </c>
      <c r="BC122" s="86">
        <f t="shared" si="417"/>
        <v>0</v>
      </c>
      <c r="BD122" s="86">
        <f t="shared" si="417"/>
        <v>53773868.433891594</v>
      </c>
      <c r="BE122" s="102">
        <f t="shared" si="417"/>
        <v>1009313.693068218</v>
      </c>
      <c r="BF122" s="263">
        <f t="shared" si="438"/>
        <v>354611645.68717974</v>
      </c>
      <c r="BG122" s="369"/>
      <c r="BH122" s="86">
        <f t="shared" si="418"/>
        <v>300837777.25328815</v>
      </c>
      <c r="BI122" s="86">
        <f t="shared" si="418"/>
        <v>0</v>
      </c>
      <c r="BJ122" s="86">
        <f t="shared" si="418"/>
        <v>53773868.433891594</v>
      </c>
      <c r="BK122" s="102">
        <f t="shared" si="418"/>
        <v>1009313.693068218</v>
      </c>
      <c r="BL122" s="263">
        <f t="shared" si="439"/>
        <v>354611645.68717974</v>
      </c>
      <c r="BM122" s="369"/>
      <c r="BN122" s="86">
        <f t="shared" si="419"/>
        <v>300837777.25328815</v>
      </c>
      <c r="BO122" s="86">
        <f t="shared" si="419"/>
        <v>0</v>
      </c>
      <c r="BP122" s="86">
        <f t="shared" si="419"/>
        <v>53773868.433891594</v>
      </c>
      <c r="BQ122" s="102">
        <f t="shared" si="419"/>
        <v>1009313.693068218</v>
      </c>
      <c r="BR122" s="263">
        <f t="shared" si="440"/>
        <v>354611645.68717974</v>
      </c>
      <c r="BS122" s="369"/>
      <c r="BT122" s="86">
        <f t="shared" si="420"/>
        <v>300837777.25328815</v>
      </c>
      <c r="BU122" s="86">
        <f t="shared" si="420"/>
        <v>0</v>
      </c>
      <c r="BV122" s="86">
        <f t="shared" si="420"/>
        <v>53773868.433891594</v>
      </c>
      <c r="BW122" s="102">
        <f t="shared" si="420"/>
        <v>1009313.693068218</v>
      </c>
      <c r="BX122" s="263">
        <f t="shared" si="441"/>
        <v>354611645.68717974</v>
      </c>
      <c r="BY122" s="369"/>
      <c r="BZ122" s="86">
        <f t="shared" si="421"/>
        <v>300837777.25328815</v>
      </c>
      <c r="CA122" s="86">
        <f t="shared" si="421"/>
        <v>0</v>
      </c>
      <c r="CB122" s="86">
        <f t="shared" si="421"/>
        <v>53773868.433891594</v>
      </c>
      <c r="CC122" s="102">
        <f t="shared" si="421"/>
        <v>1009313.693068218</v>
      </c>
      <c r="CD122" s="263">
        <f t="shared" si="442"/>
        <v>354611645.68717974</v>
      </c>
      <c r="CE122" s="369"/>
      <c r="CF122" s="86">
        <f t="shared" si="422"/>
        <v>300837777.25328815</v>
      </c>
      <c r="CG122" s="86">
        <f t="shared" si="422"/>
        <v>0</v>
      </c>
      <c r="CH122" s="86">
        <f t="shared" si="422"/>
        <v>53773868.433891594</v>
      </c>
      <c r="CI122" s="102">
        <f t="shared" si="422"/>
        <v>1009313.693068218</v>
      </c>
      <c r="CJ122" s="263">
        <f t="shared" si="443"/>
        <v>354611645.68717974</v>
      </c>
      <c r="CK122" s="369"/>
      <c r="CL122" s="86">
        <f t="shared" si="423"/>
        <v>300837777.25328815</v>
      </c>
      <c r="CM122" s="86">
        <f t="shared" si="423"/>
        <v>0</v>
      </c>
      <c r="CN122" s="86">
        <f t="shared" si="423"/>
        <v>53773868.433891594</v>
      </c>
      <c r="CO122" s="102">
        <f t="shared" si="423"/>
        <v>1009313.693068218</v>
      </c>
      <c r="CP122" s="263">
        <f t="shared" si="444"/>
        <v>354611645.68717974</v>
      </c>
      <c r="CQ122" s="369"/>
      <c r="CR122" s="86">
        <f t="shared" si="424"/>
        <v>300837777.25328815</v>
      </c>
      <c r="CS122" s="86">
        <f t="shared" si="424"/>
        <v>0</v>
      </c>
      <c r="CT122" s="86">
        <f t="shared" si="424"/>
        <v>53773868.433891594</v>
      </c>
      <c r="CU122" s="102">
        <f t="shared" si="424"/>
        <v>1009313.693068218</v>
      </c>
      <c r="CV122" s="263">
        <f t="shared" si="445"/>
        <v>354611645.68717974</v>
      </c>
      <c r="CW122" s="369"/>
      <c r="CX122" s="86">
        <f t="shared" si="425"/>
        <v>300837777.25328815</v>
      </c>
      <c r="CY122" s="86">
        <f t="shared" si="425"/>
        <v>0</v>
      </c>
      <c r="CZ122" s="86">
        <f t="shared" si="425"/>
        <v>53773868.433891594</v>
      </c>
      <c r="DA122" s="102">
        <f t="shared" si="425"/>
        <v>1009313.693068218</v>
      </c>
      <c r="DB122" s="263">
        <f t="shared" si="446"/>
        <v>354611645.68717974</v>
      </c>
      <c r="DC122" s="369"/>
      <c r="DD122" s="86">
        <f t="shared" si="426"/>
        <v>300837777.25328815</v>
      </c>
      <c r="DE122" s="86">
        <f t="shared" si="426"/>
        <v>0</v>
      </c>
      <c r="DF122" s="86">
        <f t="shared" si="426"/>
        <v>53773868.433891594</v>
      </c>
      <c r="DG122" s="102">
        <f t="shared" si="426"/>
        <v>1009313.693068218</v>
      </c>
      <c r="DH122" s="263">
        <f t="shared" si="447"/>
        <v>354611645.68717974</v>
      </c>
      <c r="DI122" s="369"/>
      <c r="DJ122" s="86">
        <f t="shared" si="427"/>
        <v>300837777.25328815</v>
      </c>
      <c r="DK122" s="86">
        <f t="shared" si="427"/>
        <v>0</v>
      </c>
      <c r="DL122" s="86">
        <f t="shared" si="427"/>
        <v>53773868.433891594</v>
      </c>
      <c r="DM122" s="102">
        <f t="shared" si="427"/>
        <v>1009313.693068218</v>
      </c>
      <c r="DN122" s="263">
        <f t="shared" si="448"/>
        <v>354611645.68717974</v>
      </c>
      <c r="DO122" s="369"/>
      <c r="DP122" s="86">
        <f t="shared" si="428"/>
        <v>300837777.25328815</v>
      </c>
      <c r="DQ122" s="86">
        <f t="shared" si="428"/>
        <v>0</v>
      </c>
      <c r="DR122" s="86">
        <f t="shared" si="428"/>
        <v>53773868.433891594</v>
      </c>
      <c r="DS122" s="102">
        <f t="shared" si="428"/>
        <v>1009313.693068218</v>
      </c>
      <c r="DT122" s="263">
        <f t="shared" si="449"/>
        <v>354611645.68717974</v>
      </c>
    </row>
    <row r="123" spans="1:124" s="6" customFormat="1" x14ac:dyDescent="0.2">
      <c r="B123" s="70">
        <v>233</v>
      </c>
      <c r="C123" s="83" t="s">
        <v>208</v>
      </c>
      <c r="D123" s="90"/>
      <c r="E123" s="369"/>
      <c r="F123" s="86">
        <f t="shared" si="407"/>
        <v>47848710.990015998</v>
      </c>
      <c r="G123" s="86">
        <f t="shared" si="429"/>
        <v>5827354.8197414102</v>
      </c>
      <c r="H123" s="86">
        <f t="shared" si="429"/>
        <v>35879240.225551799</v>
      </c>
      <c r="I123" s="102">
        <f t="shared" si="409"/>
        <v>682455.83199076599</v>
      </c>
      <c r="J123" s="263">
        <f t="shared" si="430"/>
        <v>89555306.03530921</v>
      </c>
      <c r="K123" s="369"/>
      <c r="L123" s="86">
        <f t="shared" si="410"/>
        <v>47848710.990015998</v>
      </c>
      <c r="M123" s="86">
        <f t="shared" si="410"/>
        <v>5827354.8197414102</v>
      </c>
      <c r="N123" s="86">
        <f t="shared" si="410"/>
        <v>35879240.225551799</v>
      </c>
      <c r="O123" s="102">
        <f t="shared" si="410"/>
        <v>682455.83199076599</v>
      </c>
      <c r="P123" s="263">
        <f t="shared" si="431"/>
        <v>89555306.03530921</v>
      </c>
      <c r="Q123" s="369"/>
      <c r="R123" s="86">
        <f t="shared" si="411"/>
        <v>47848710.990015998</v>
      </c>
      <c r="S123" s="86">
        <f t="shared" si="411"/>
        <v>5827354.8197414102</v>
      </c>
      <c r="T123" s="86">
        <f t="shared" si="411"/>
        <v>35879240.225551799</v>
      </c>
      <c r="U123" s="102">
        <f t="shared" si="411"/>
        <v>682455.83199076599</v>
      </c>
      <c r="V123" s="263">
        <f t="shared" si="432"/>
        <v>89555306.03530921</v>
      </c>
      <c r="W123" s="369"/>
      <c r="X123" s="86">
        <f t="shared" si="412"/>
        <v>47848710.990015998</v>
      </c>
      <c r="Y123" s="86">
        <f t="shared" si="412"/>
        <v>5827354.8197414102</v>
      </c>
      <c r="Z123" s="86">
        <f t="shared" si="412"/>
        <v>35879240.225551799</v>
      </c>
      <c r="AA123" s="102">
        <f t="shared" si="412"/>
        <v>682455.83199076599</v>
      </c>
      <c r="AB123" s="263">
        <f t="shared" si="433"/>
        <v>89555306.03530921</v>
      </c>
      <c r="AC123" s="369"/>
      <c r="AD123" s="86">
        <f t="shared" si="413"/>
        <v>47848710.990015998</v>
      </c>
      <c r="AE123" s="86">
        <f t="shared" si="413"/>
        <v>5827354.8197414102</v>
      </c>
      <c r="AF123" s="86">
        <f t="shared" si="413"/>
        <v>35879240.225551799</v>
      </c>
      <c r="AG123" s="102">
        <f t="shared" si="413"/>
        <v>682455.83199076599</v>
      </c>
      <c r="AH123" s="263">
        <f t="shared" si="434"/>
        <v>89555306.03530921</v>
      </c>
      <c r="AI123" s="369"/>
      <c r="AJ123" s="86">
        <f t="shared" si="414"/>
        <v>47848710.990015998</v>
      </c>
      <c r="AK123" s="86">
        <f t="shared" si="414"/>
        <v>5827354.8197414102</v>
      </c>
      <c r="AL123" s="86">
        <f t="shared" si="414"/>
        <v>35879240.225551799</v>
      </c>
      <c r="AM123" s="102">
        <f t="shared" si="414"/>
        <v>682455.83199076599</v>
      </c>
      <c r="AN123" s="263">
        <f t="shared" si="435"/>
        <v>89555306.03530921</v>
      </c>
      <c r="AO123" s="369"/>
      <c r="AP123" s="86">
        <f t="shared" si="415"/>
        <v>47848710.990015998</v>
      </c>
      <c r="AQ123" s="86">
        <f t="shared" si="415"/>
        <v>5827354.8197414102</v>
      </c>
      <c r="AR123" s="86">
        <f t="shared" si="415"/>
        <v>35879240.225551799</v>
      </c>
      <c r="AS123" s="102">
        <f t="shared" si="415"/>
        <v>682455.83199076599</v>
      </c>
      <c r="AT123" s="263">
        <f t="shared" si="436"/>
        <v>89555306.03530921</v>
      </c>
      <c r="AU123" s="369"/>
      <c r="AV123" s="86">
        <f t="shared" si="416"/>
        <v>47848710.990015998</v>
      </c>
      <c r="AW123" s="86">
        <f t="shared" si="416"/>
        <v>5827354.8197414102</v>
      </c>
      <c r="AX123" s="86">
        <f t="shared" si="416"/>
        <v>35879240.225551799</v>
      </c>
      <c r="AY123" s="102">
        <f t="shared" si="416"/>
        <v>682455.83199076599</v>
      </c>
      <c r="AZ123" s="263">
        <f t="shared" si="437"/>
        <v>89555306.03530921</v>
      </c>
      <c r="BA123" s="369"/>
      <c r="BB123" s="86">
        <f t="shared" si="417"/>
        <v>47848710.990015998</v>
      </c>
      <c r="BC123" s="86">
        <f t="shared" si="417"/>
        <v>5827354.8197414102</v>
      </c>
      <c r="BD123" s="86">
        <f t="shared" si="417"/>
        <v>35879240.225551799</v>
      </c>
      <c r="BE123" s="102">
        <f t="shared" si="417"/>
        <v>682455.83199076599</v>
      </c>
      <c r="BF123" s="263">
        <f t="shared" si="438"/>
        <v>89555306.03530921</v>
      </c>
      <c r="BG123" s="369"/>
      <c r="BH123" s="86">
        <f t="shared" si="418"/>
        <v>47848710.990015998</v>
      </c>
      <c r="BI123" s="86">
        <f t="shared" si="418"/>
        <v>5827354.8197414102</v>
      </c>
      <c r="BJ123" s="86">
        <f t="shared" si="418"/>
        <v>35879240.225551799</v>
      </c>
      <c r="BK123" s="102">
        <f t="shared" si="418"/>
        <v>682455.83199076599</v>
      </c>
      <c r="BL123" s="263">
        <f t="shared" si="439"/>
        <v>89555306.03530921</v>
      </c>
      <c r="BM123" s="369"/>
      <c r="BN123" s="86">
        <f t="shared" si="419"/>
        <v>47848710.990015998</v>
      </c>
      <c r="BO123" s="86">
        <f t="shared" si="419"/>
        <v>5827354.8197414102</v>
      </c>
      <c r="BP123" s="86">
        <f t="shared" si="419"/>
        <v>35879240.225551799</v>
      </c>
      <c r="BQ123" s="102">
        <f t="shared" si="419"/>
        <v>682455.83199076599</v>
      </c>
      <c r="BR123" s="263">
        <f t="shared" si="440"/>
        <v>89555306.03530921</v>
      </c>
      <c r="BS123" s="369"/>
      <c r="BT123" s="86">
        <f t="shared" si="420"/>
        <v>47848710.990015998</v>
      </c>
      <c r="BU123" s="86">
        <f t="shared" si="420"/>
        <v>5827354.8197414102</v>
      </c>
      <c r="BV123" s="86">
        <f t="shared" si="420"/>
        <v>35879240.225551799</v>
      </c>
      <c r="BW123" s="102">
        <f t="shared" si="420"/>
        <v>682455.83199076599</v>
      </c>
      <c r="BX123" s="263">
        <f t="shared" si="441"/>
        <v>89555306.03530921</v>
      </c>
      <c r="BY123" s="369"/>
      <c r="BZ123" s="86">
        <f t="shared" si="421"/>
        <v>47848710.990015998</v>
      </c>
      <c r="CA123" s="86">
        <f t="shared" si="421"/>
        <v>5827354.8197414102</v>
      </c>
      <c r="CB123" s="86">
        <f t="shared" si="421"/>
        <v>35879240.225551799</v>
      </c>
      <c r="CC123" s="102">
        <f t="shared" si="421"/>
        <v>682455.83199076599</v>
      </c>
      <c r="CD123" s="263">
        <f t="shared" si="442"/>
        <v>89555306.03530921</v>
      </c>
      <c r="CE123" s="369"/>
      <c r="CF123" s="86">
        <f t="shared" si="422"/>
        <v>47848710.990015998</v>
      </c>
      <c r="CG123" s="86">
        <f t="shared" si="422"/>
        <v>5827354.8197414102</v>
      </c>
      <c r="CH123" s="86">
        <f t="shared" si="422"/>
        <v>35879240.225551799</v>
      </c>
      <c r="CI123" s="102">
        <f t="shared" si="422"/>
        <v>682455.83199076599</v>
      </c>
      <c r="CJ123" s="263">
        <f t="shared" si="443"/>
        <v>89555306.03530921</v>
      </c>
      <c r="CK123" s="369"/>
      <c r="CL123" s="86">
        <f t="shared" si="423"/>
        <v>47848710.990015998</v>
      </c>
      <c r="CM123" s="86">
        <f t="shared" si="423"/>
        <v>5827354.8197414102</v>
      </c>
      <c r="CN123" s="86">
        <f t="shared" si="423"/>
        <v>35879240.225551799</v>
      </c>
      <c r="CO123" s="102">
        <f t="shared" si="423"/>
        <v>682455.83199076599</v>
      </c>
      <c r="CP123" s="263">
        <f t="shared" si="444"/>
        <v>89555306.03530921</v>
      </c>
      <c r="CQ123" s="369"/>
      <c r="CR123" s="86">
        <f t="shared" si="424"/>
        <v>47848710.990015998</v>
      </c>
      <c r="CS123" s="86">
        <f t="shared" si="424"/>
        <v>5827354.8197414102</v>
      </c>
      <c r="CT123" s="86">
        <f t="shared" si="424"/>
        <v>35879240.225551799</v>
      </c>
      <c r="CU123" s="102">
        <f t="shared" si="424"/>
        <v>682455.83199076599</v>
      </c>
      <c r="CV123" s="263">
        <f t="shared" si="445"/>
        <v>89555306.03530921</v>
      </c>
      <c r="CW123" s="369"/>
      <c r="CX123" s="86">
        <f t="shared" si="425"/>
        <v>47848710.990015998</v>
      </c>
      <c r="CY123" s="86">
        <f t="shared" si="425"/>
        <v>5827354.8197414102</v>
      </c>
      <c r="CZ123" s="86">
        <f t="shared" si="425"/>
        <v>35879240.225551799</v>
      </c>
      <c r="DA123" s="102">
        <f t="shared" si="425"/>
        <v>682455.83199076599</v>
      </c>
      <c r="DB123" s="263">
        <f t="shared" si="446"/>
        <v>89555306.03530921</v>
      </c>
      <c r="DC123" s="369"/>
      <c r="DD123" s="86">
        <f t="shared" si="426"/>
        <v>47848710.990015998</v>
      </c>
      <c r="DE123" s="86">
        <f t="shared" si="426"/>
        <v>5827354.8197414102</v>
      </c>
      <c r="DF123" s="86">
        <f t="shared" si="426"/>
        <v>35879240.225551799</v>
      </c>
      <c r="DG123" s="102">
        <f t="shared" si="426"/>
        <v>682455.83199076599</v>
      </c>
      <c r="DH123" s="263">
        <f t="shared" si="447"/>
        <v>89555306.03530921</v>
      </c>
      <c r="DI123" s="369"/>
      <c r="DJ123" s="86">
        <f t="shared" si="427"/>
        <v>47848710.990015998</v>
      </c>
      <c r="DK123" s="86">
        <f t="shared" si="427"/>
        <v>5827354.8197414102</v>
      </c>
      <c r="DL123" s="86">
        <f t="shared" si="427"/>
        <v>35879240.225551799</v>
      </c>
      <c r="DM123" s="102">
        <f t="shared" si="427"/>
        <v>682455.83199076599</v>
      </c>
      <c r="DN123" s="263">
        <f t="shared" si="448"/>
        <v>89555306.03530921</v>
      </c>
      <c r="DO123" s="369"/>
      <c r="DP123" s="86">
        <f t="shared" si="428"/>
        <v>47848710.990015998</v>
      </c>
      <c r="DQ123" s="86">
        <f t="shared" si="428"/>
        <v>5827354.8197414102</v>
      </c>
      <c r="DR123" s="86">
        <f t="shared" si="428"/>
        <v>35879240.225551799</v>
      </c>
      <c r="DS123" s="102">
        <f t="shared" si="428"/>
        <v>682455.83199076599</v>
      </c>
      <c r="DT123" s="263">
        <f t="shared" si="449"/>
        <v>89555306.03530921</v>
      </c>
    </row>
    <row r="124" spans="1:124" s="6" customFormat="1" x14ac:dyDescent="0.2">
      <c r="B124" s="70">
        <v>24</v>
      </c>
      <c r="C124" s="83" t="s">
        <v>209</v>
      </c>
      <c r="D124" s="90"/>
      <c r="E124" s="369"/>
      <c r="F124" s="86">
        <f t="shared" si="407"/>
        <v>28461247.4180209</v>
      </c>
      <c r="G124" s="86">
        <f t="shared" si="429"/>
        <v>25920605.8213026</v>
      </c>
      <c r="H124" s="86">
        <f t="shared" si="429"/>
        <v>86126547.251685202</v>
      </c>
      <c r="I124" s="102">
        <f t="shared" si="409"/>
        <v>1597897.04149283</v>
      </c>
      <c r="J124" s="263">
        <f t="shared" si="430"/>
        <v>140508400.4910087</v>
      </c>
      <c r="K124" s="369"/>
      <c r="L124" s="86">
        <f t="shared" si="410"/>
        <v>28461247.4180209</v>
      </c>
      <c r="M124" s="86">
        <f t="shared" si="410"/>
        <v>25920605.8213026</v>
      </c>
      <c r="N124" s="86">
        <f t="shared" si="410"/>
        <v>86126547.251685202</v>
      </c>
      <c r="O124" s="102">
        <f t="shared" si="410"/>
        <v>1597897.04149283</v>
      </c>
      <c r="P124" s="263">
        <f t="shared" si="431"/>
        <v>140508400.4910087</v>
      </c>
      <c r="Q124" s="369"/>
      <c r="R124" s="86">
        <f t="shared" si="411"/>
        <v>28461247.4180209</v>
      </c>
      <c r="S124" s="86">
        <f t="shared" si="411"/>
        <v>25920605.8213026</v>
      </c>
      <c r="T124" s="86">
        <f t="shared" si="411"/>
        <v>86126547.251685202</v>
      </c>
      <c r="U124" s="102">
        <f t="shared" si="411"/>
        <v>1597897.04149283</v>
      </c>
      <c r="V124" s="263">
        <f t="shared" si="432"/>
        <v>140508400.4910087</v>
      </c>
      <c r="W124" s="369"/>
      <c r="X124" s="86">
        <f t="shared" si="412"/>
        <v>28461247.4180209</v>
      </c>
      <c r="Y124" s="86">
        <f t="shared" si="412"/>
        <v>25920605.8213026</v>
      </c>
      <c r="Z124" s="86">
        <f t="shared" si="412"/>
        <v>86126547.251685202</v>
      </c>
      <c r="AA124" s="102">
        <f t="shared" si="412"/>
        <v>1597897.04149283</v>
      </c>
      <c r="AB124" s="263">
        <f t="shared" si="433"/>
        <v>140508400.4910087</v>
      </c>
      <c r="AC124" s="369"/>
      <c r="AD124" s="86">
        <f t="shared" si="413"/>
        <v>28461247.4180209</v>
      </c>
      <c r="AE124" s="86">
        <f t="shared" si="413"/>
        <v>25920605.8213026</v>
      </c>
      <c r="AF124" s="86">
        <f t="shared" si="413"/>
        <v>86126547.251685202</v>
      </c>
      <c r="AG124" s="102">
        <f t="shared" si="413"/>
        <v>1597897.04149283</v>
      </c>
      <c r="AH124" s="263">
        <f t="shared" si="434"/>
        <v>140508400.4910087</v>
      </c>
      <c r="AI124" s="369"/>
      <c r="AJ124" s="86">
        <f t="shared" si="414"/>
        <v>28461247.4180209</v>
      </c>
      <c r="AK124" s="86">
        <f t="shared" si="414"/>
        <v>25920605.8213026</v>
      </c>
      <c r="AL124" s="86">
        <f t="shared" si="414"/>
        <v>86126547.251685202</v>
      </c>
      <c r="AM124" s="102">
        <f t="shared" si="414"/>
        <v>1597897.04149283</v>
      </c>
      <c r="AN124" s="263">
        <f t="shared" si="435"/>
        <v>140508400.4910087</v>
      </c>
      <c r="AO124" s="369"/>
      <c r="AP124" s="86">
        <f t="shared" si="415"/>
        <v>28461247.4180209</v>
      </c>
      <c r="AQ124" s="86">
        <f t="shared" si="415"/>
        <v>25920605.8213026</v>
      </c>
      <c r="AR124" s="86">
        <f t="shared" si="415"/>
        <v>86126547.251685202</v>
      </c>
      <c r="AS124" s="102">
        <f t="shared" si="415"/>
        <v>1597897.04149283</v>
      </c>
      <c r="AT124" s="263">
        <f t="shared" si="436"/>
        <v>140508400.4910087</v>
      </c>
      <c r="AU124" s="369"/>
      <c r="AV124" s="86">
        <f t="shared" si="416"/>
        <v>28461247.4180209</v>
      </c>
      <c r="AW124" s="86">
        <f t="shared" si="416"/>
        <v>25920605.8213026</v>
      </c>
      <c r="AX124" s="86">
        <f t="shared" si="416"/>
        <v>86126547.251685202</v>
      </c>
      <c r="AY124" s="102">
        <f t="shared" si="416"/>
        <v>1597897.04149283</v>
      </c>
      <c r="AZ124" s="263">
        <f t="shared" si="437"/>
        <v>140508400.4910087</v>
      </c>
      <c r="BA124" s="369"/>
      <c r="BB124" s="86">
        <f t="shared" si="417"/>
        <v>28461247.4180209</v>
      </c>
      <c r="BC124" s="86">
        <f t="shared" si="417"/>
        <v>25920605.8213026</v>
      </c>
      <c r="BD124" s="86">
        <f t="shared" si="417"/>
        <v>86126547.251685202</v>
      </c>
      <c r="BE124" s="102">
        <f t="shared" si="417"/>
        <v>1597897.04149283</v>
      </c>
      <c r="BF124" s="263">
        <f t="shared" si="438"/>
        <v>140508400.4910087</v>
      </c>
      <c r="BG124" s="369"/>
      <c r="BH124" s="86">
        <f t="shared" si="418"/>
        <v>28461247.4180209</v>
      </c>
      <c r="BI124" s="86">
        <f t="shared" si="418"/>
        <v>25920605.8213026</v>
      </c>
      <c r="BJ124" s="86">
        <f t="shared" si="418"/>
        <v>86126547.251685202</v>
      </c>
      <c r="BK124" s="102">
        <f t="shared" si="418"/>
        <v>1597897.04149283</v>
      </c>
      <c r="BL124" s="263">
        <f t="shared" si="439"/>
        <v>140508400.4910087</v>
      </c>
      <c r="BM124" s="369"/>
      <c r="BN124" s="86">
        <f t="shared" si="419"/>
        <v>28461247.4180209</v>
      </c>
      <c r="BO124" s="86">
        <f t="shared" si="419"/>
        <v>25920605.8213026</v>
      </c>
      <c r="BP124" s="86">
        <f t="shared" si="419"/>
        <v>86126547.251685202</v>
      </c>
      <c r="BQ124" s="102">
        <f t="shared" si="419"/>
        <v>1597897.04149283</v>
      </c>
      <c r="BR124" s="263">
        <f t="shared" si="440"/>
        <v>140508400.4910087</v>
      </c>
      <c r="BS124" s="369"/>
      <c r="BT124" s="86">
        <f t="shared" si="420"/>
        <v>28461247.4180209</v>
      </c>
      <c r="BU124" s="86">
        <f t="shared" si="420"/>
        <v>25920605.8213026</v>
      </c>
      <c r="BV124" s="86">
        <f t="shared" si="420"/>
        <v>86126547.251685202</v>
      </c>
      <c r="BW124" s="102">
        <f t="shared" si="420"/>
        <v>1597897.04149283</v>
      </c>
      <c r="BX124" s="263">
        <f t="shared" si="441"/>
        <v>140508400.4910087</v>
      </c>
      <c r="BY124" s="369"/>
      <c r="BZ124" s="86">
        <f t="shared" si="421"/>
        <v>28461247.4180209</v>
      </c>
      <c r="CA124" s="86">
        <f t="shared" si="421"/>
        <v>25920605.8213026</v>
      </c>
      <c r="CB124" s="86">
        <f t="shared" si="421"/>
        <v>86126547.251685202</v>
      </c>
      <c r="CC124" s="102">
        <f t="shared" si="421"/>
        <v>1597897.04149283</v>
      </c>
      <c r="CD124" s="263">
        <f t="shared" si="442"/>
        <v>140508400.4910087</v>
      </c>
      <c r="CE124" s="369"/>
      <c r="CF124" s="86">
        <f t="shared" si="422"/>
        <v>28461247.4180209</v>
      </c>
      <c r="CG124" s="86">
        <f t="shared" si="422"/>
        <v>25920605.8213026</v>
      </c>
      <c r="CH124" s="86">
        <f t="shared" si="422"/>
        <v>86126547.251685202</v>
      </c>
      <c r="CI124" s="102">
        <f t="shared" si="422"/>
        <v>1597897.04149283</v>
      </c>
      <c r="CJ124" s="263">
        <f t="shared" si="443"/>
        <v>140508400.4910087</v>
      </c>
      <c r="CK124" s="369"/>
      <c r="CL124" s="86">
        <f t="shared" si="423"/>
        <v>28461247.4180209</v>
      </c>
      <c r="CM124" s="86">
        <f t="shared" si="423"/>
        <v>25920605.8213026</v>
      </c>
      <c r="CN124" s="86">
        <f t="shared" si="423"/>
        <v>86126547.251685202</v>
      </c>
      <c r="CO124" s="102">
        <f t="shared" si="423"/>
        <v>1597897.04149283</v>
      </c>
      <c r="CP124" s="263">
        <f t="shared" si="444"/>
        <v>140508400.4910087</v>
      </c>
      <c r="CQ124" s="369"/>
      <c r="CR124" s="86">
        <f t="shared" si="424"/>
        <v>28461247.4180209</v>
      </c>
      <c r="CS124" s="86">
        <f t="shared" si="424"/>
        <v>25920605.8213026</v>
      </c>
      <c r="CT124" s="86">
        <f t="shared" si="424"/>
        <v>86126547.251685202</v>
      </c>
      <c r="CU124" s="102">
        <f t="shared" si="424"/>
        <v>1597897.04149283</v>
      </c>
      <c r="CV124" s="263">
        <f t="shared" si="445"/>
        <v>140508400.4910087</v>
      </c>
      <c r="CW124" s="369"/>
      <c r="CX124" s="86">
        <f t="shared" si="425"/>
        <v>28461247.4180209</v>
      </c>
      <c r="CY124" s="86">
        <f t="shared" si="425"/>
        <v>25920605.8213026</v>
      </c>
      <c r="CZ124" s="86">
        <f t="shared" si="425"/>
        <v>86126547.251685202</v>
      </c>
      <c r="DA124" s="102">
        <f t="shared" si="425"/>
        <v>1597897.04149283</v>
      </c>
      <c r="DB124" s="263">
        <f t="shared" si="446"/>
        <v>140508400.4910087</v>
      </c>
      <c r="DC124" s="369"/>
      <c r="DD124" s="86">
        <f t="shared" si="426"/>
        <v>28461247.4180209</v>
      </c>
      <c r="DE124" s="86">
        <f t="shared" si="426"/>
        <v>25920605.8213026</v>
      </c>
      <c r="DF124" s="86">
        <f t="shared" si="426"/>
        <v>86126547.251685202</v>
      </c>
      <c r="DG124" s="102">
        <f t="shared" si="426"/>
        <v>1597897.04149283</v>
      </c>
      <c r="DH124" s="263">
        <f t="shared" si="447"/>
        <v>140508400.4910087</v>
      </c>
      <c r="DI124" s="369"/>
      <c r="DJ124" s="86">
        <f t="shared" si="427"/>
        <v>28461247.4180209</v>
      </c>
      <c r="DK124" s="86">
        <f t="shared" si="427"/>
        <v>25920605.8213026</v>
      </c>
      <c r="DL124" s="86">
        <f t="shared" si="427"/>
        <v>86126547.251685202</v>
      </c>
      <c r="DM124" s="102">
        <f t="shared" si="427"/>
        <v>1597897.04149283</v>
      </c>
      <c r="DN124" s="263">
        <f t="shared" si="448"/>
        <v>140508400.4910087</v>
      </c>
      <c r="DO124" s="369"/>
      <c r="DP124" s="86">
        <f t="shared" si="428"/>
        <v>28461247.4180209</v>
      </c>
      <c r="DQ124" s="86">
        <f t="shared" si="428"/>
        <v>25920605.8213026</v>
      </c>
      <c r="DR124" s="86">
        <f t="shared" si="428"/>
        <v>86126547.251685202</v>
      </c>
      <c r="DS124" s="102">
        <f t="shared" si="428"/>
        <v>1597897.04149283</v>
      </c>
      <c r="DT124" s="263">
        <f t="shared" si="449"/>
        <v>140508400.4910087</v>
      </c>
    </row>
    <row r="125" spans="1:124" s="2" customFormat="1" x14ac:dyDescent="0.2">
      <c r="A125" s="6"/>
      <c r="B125" s="70">
        <v>25</v>
      </c>
      <c r="C125" s="83" t="s">
        <v>210</v>
      </c>
      <c r="D125" s="90"/>
      <c r="E125" s="369"/>
      <c r="F125" s="86">
        <f t="shared" si="407"/>
        <v>451686470.57480037</v>
      </c>
      <c r="G125" s="86">
        <f t="shared" si="429"/>
        <v>0</v>
      </c>
      <c r="H125" s="86">
        <f t="shared" si="429"/>
        <v>0</v>
      </c>
      <c r="I125" s="102">
        <f t="shared" si="409"/>
        <v>0</v>
      </c>
      <c r="J125" s="263">
        <f t="shared" si="430"/>
        <v>451686470.57480037</v>
      </c>
      <c r="K125" s="369"/>
      <c r="L125" s="86">
        <f t="shared" si="410"/>
        <v>451686470.57480037</v>
      </c>
      <c r="M125" s="86">
        <f t="shared" si="410"/>
        <v>0</v>
      </c>
      <c r="N125" s="86">
        <f t="shared" si="410"/>
        <v>0</v>
      </c>
      <c r="O125" s="102">
        <f t="shared" si="410"/>
        <v>0</v>
      </c>
      <c r="P125" s="263">
        <f t="shared" si="431"/>
        <v>451686470.57480037</v>
      </c>
      <c r="Q125" s="369"/>
      <c r="R125" s="86">
        <f t="shared" si="411"/>
        <v>451686470.57480037</v>
      </c>
      <c r="S125" s="86">
        <f t="shared" si="411"/>
        <v>0</v>
      </c>
      <c r="T125" s="86">
        <f t="shared" si="411"/>
        <v>0</v>
      </c>
      <c r="U125" s="102">
        <f t="shared" si="411"/>
        <v>0</v>
      </c>
      <c r="V125" s="263">
        <f t="shared" si="432"/>
        <v>451686470.57480037</v>
      </c>
      <c r="W125" s="369"/>
      <c r="X125" s="86">
        <f t="shared" si="412"/>
        <v>451686470.57480037</v>
      </c>
      <c r="Y125" s="86">
        <f t="shared" si="412"/>
        <v>0</v>
      </c>
      <c r="Z125" s="86">
        <f t="shared" si="412"/>
        <v>0</v>
      </c>
      <c r="AA125" s="102">
        <f t="shared" si="412"/>
        <v>0</v>
      </c>
      <c r="AB125" s="263">
        <f t="shared" si="433"/>
        <v>451686470.57480037</v>
      </c>
      <c r="AC125" s="369"/>
      <c r="AD125" s="86">
        <f t="shared" si="413"/>
        <v>451686470.57480037</v>
      </c>
      <c r="AE125" s="86">
        <f t="shared" si="413"/>
        <v>0</v>
      </c>
      <c r="AF125" s="86">
        <f t="shared" si="413"/>
        <v>0</v>
      </c>
      <c r="AG125" s="102">
        <f t="shared" si="413"/>
        <v>0</v>
      </c>
      <c r="AH125" s="263">
        <f t="shared" si="434"/>
        <v>451686470.57480037</v>
      </c>
      <c r="AI125" s="369"/>
      <c r="AJ125" s="86">
        <f t="shared" si="414"/>
        <v>451686470.57480037</v>
      </c>
      <c r="AK125" s="86">
        <f t="shared" si="414"/>
        <v>0</v>
      </c>
      <c r="AL125" s="86">
        <f t="shared" si="414"/>
        <v>0</v>
      </c>
      <c r="AM125" s="102">
        <f t="shared" si="414"/>
        <v>0</v>
      </c>
      <c r="AN125" s="263">
        <f t="shared" si="435"/>
        <v>451686470.57480037</v>
      </c>
      <c r="AO125" s="369"/>
      <c r="AP125" s="86">
        <f t="shared" si="415"/>
        <v>451686470.57480037</v>
      </c>
      <c r="AQ125" s="86">
        <f t="shared" si="415"/>
        <v>0</v>
      </c>
      <c r="AR125" s="86">
        <f t="shared" si="415"/>
        <v>0</v>
      </c>
      <c r="AS125" s="102">
        <f t="shared" si="415"/>
        <v>0</v>
      </c>
      <c r="AT125" s="263">
        <f t="shared" si="436"/>
        <v>451686470.57480037</v>
      </c>
      <c r="AU125" s="369"/>
      <c r="AV125" s="86">
        <f t="shared" si="416"/>
        <v>451686470.57480037</v>
      </c>
      <c r="AW125" s="86">
        <f t="shared" si="416"/>
        <v>0</v>
      </c>
      <c r="AX125" s="86">
        <f t="shared" si="416"/>
        <v>0</v>
      </c>
      <c r="AY125" s="102">
        <f t="shared" si="416"/>
        <v>0</v>
      </c>
      <c r="AZ125" s="263">
        <f t="shared" si="437"/>
        <v>451686470.57480037</v>
      </c>
      <c r="BA125" s="369"/>
      <c r="BB125" s="86">
        <f t="shared" si="417"/>
        <v>451686470.57480037</v>
      </c>
      <c r="BC125" s="86">
        <f t="shared" si="417"/>
        <v>0</v>
      </c>
      <c r="BD125" s="86">
        <f t="shared" si="417"/>
        <v>0</v>
      </c>
      <c r="BE125" s="102">
        <f t="shared" si="417"/>
        <v>0</v>
      </c>
      <c r="BF125" s="263">
        <f t="shared" si="438"/>
        <v>451686470.57480037</v>
      </c>
      <c r="BG125" s="369"/>
      <c r="BH125" s="86">
        <f t="shared" si="418"/>
        <v>451686470.57480037</v>
      </c>
      <c r="BI125" s="86">
        <f t="shared" si="418"/>
        <v>0</v>
      </c>
      <c r="BJ125" s="86">
        <f t="shared" si="418"/>
        <v>0</v>
      </c>
      <c r="BK125" s="102">
        <f t="shared" si="418"/>
        <v>0</v>
      </c>
      <c r="BL125" s="263">
        <f t="shared" si="439"/>
        <v>451686470.57480037</v>
      </c>
      <c r="BM125" s="369"/>
      <c r="BN125" s="86">
        <f t="shared" si="419"/>
        <v>451686470.57480037</v>
      </c>
      <c r="BO125" s="86">
        <f t="shared" si="419"/>
        <v>0</v>
      </c>
      <c r="BP125" s="86">
        <f t="shared" si="419"/>
        <v>0</v>
      </c>
      <c r="BQ125" s="102">
        <f t="shared" si="419"/>
        <v>0</v>
      </c>
      <c r="BR125" s="263">
        <f t="shared" si="440"/>
        <v>451686470.57480037</v>
      </c>
      <c r="BS125" s="369"/>
      <c r="BT125" s="86">
        <f t="shared" si="420"/>
        <v>451686470.57480037</v>
      </c>
      <c r="BU125" s="86">
        <f t="shared" si="420"/>
        <v>0</v>
      </c>
      <c r="BV125" s="86">
        <f t="shared" si="420"/>
        <v>0</v>
      </c>
      <c r="BW125" s="102">
        <f t="shared" si="420"/>
        <v>0</v>
      </c>
      <c r="BX125" s="263">
        <f t="shared" si="441"/>
        <v>451686470.57480037</v>
      </c>
      <c r="BY125" s="369"/>
      <c r="BZ125" s="86">
        <f t="shared" si="421"/>
        <v>451686470.57480037</v>
      </c>
      <c r="CA125" s="86">
        <f t="shared" si="421"/>
        <v>0</v>
      </c>
      <c r="CB125" s="86">
        <f t="shared" si="421"/>
        <v>0</v>
      </c>
      <c r="CC125" s="102">
        <f t="shared" si="421"/>
        <v>0</v>
      </c>
      <c r="CD125" s="263">
        <f t="shared" si="442"/>
        <v>451686470.57480037</v>
      </c>
      <c r="CE125" s="369"/>
      <c r="CF125" s="86">
        <f t="shared" si="422"/>
        <v>451686470.57480037</v>
      </c>
      <c r="CG125" s="86">
        <f t="shared" si="422"/>
        <v>0</v>
      </c>
      <c r="CH125" s="86">
        <f t="shared" si="422"/>
        <v>0</v>
      </c>
      <c r="CI125" s="102">
        <f t="shared" si="422"/>
        <v>0</v>
      </c>
      <c r="CJ125" s="263">
        <f t="shared" si="443"/>
        <v>451686470.57480037</v>
      </c>
      <c r="CK125" s="369"/>
      <c r="CL125" s="86">
        <f t="shared" si="423"/>
        <v>451686470.57480037</v>
      </c>
      <c r="CM125" s="86">
        <f t="shared" si="423"/>
        <v>0</v>
      </c>
      <c r="CN125" s="86">
        <f t="shared" si="423"/>
        <v>0</v>
      </c>
      <c r="CO125" s="102">
        <f t="shared" si="423"/>
        <v>0</v>
      </c>
      <c r="CP125" s="263">
        <f t="shared" si="444"/>
        <v>451686470.57480037</v>
      </c>
      <c r="CQ125" s="369"/>
      <c r="CR125" s="86">
        <f t="shared" si="424"/>
        <v>451686470.57480037</v>
      </c>
      <c r="CS125" s="86">
        <f t="shared" si="424"/>
        <v>0</v>
      </c>
      <c r="CT125" s="86">
        <f t="shared" si="424"/>
        <v>0</v>
      </c>
      <c r="CU125" s="102">
        <f t="shared" si="424"/>
        <v>0</v>
      </c>
      <c r="CV125" s="263">
        <f t="shared" si="445"/>
        <v>451686470.57480037</v>
      </c>
      <c r="CW125" s="369"/>
      <c r="CX125" s="86">
        <f t="shared" si="425"/>
        <v>451686470.57480037</v>
      </c>
      <c r="CY125" s="86">
        <f t="shared" si="425"/>
        <v>0</v>
      </c>
      <c r="CZ125" s="86">
        <f t="shared" si="425"/>
        <v>0</v>
      </c>
      <c r="DA125" s="102">
        <f t="shared" si="425"/>
        <v>0</v>
      </c>
      <c r="DB125" s="263">
        <f t="shared" si="446"/>
        <v>451686470.57480037</v>
      </c>
      <c r="DC125" s="369"/>
      <c r="DD125" s="86">
        <f t="shared" si="426"/>
        <v>451686470.57480037</v>
      </c>
      <c r="DE125" s="86">
        <f t="shared" si="426"/>
        <v>0</v>
      </c>
      <c r="DF125" s="86">
        <f t="shared" si="426"/>
        <v>0</v>
      </c>
      <c r="DG125" s="102">
        <f t="shared" si="426"/>
        <v>0</v>
      </c>
      <c r="DH125" s="263">
        <f t="shared" si="447"/>
        <v>451686470.57480037</v>
      </c>
      <c r="DI125" s="369"/>
      <c r="DJ125" s="86">
        <f t="shared" si="427"/>
        <v>451686470.57480037</v>
      </c>
      <c r="DK125" s="86">
        <f t="shared" si="427"/>
        <v>0</v>
      </c>
      <c r="DL125" s="86">
        <f t="shared" si="427"/>
        <v>0</v>
      </c>
      <c r="DM125" s="102">
        <f t="shared" si="427"/>
        <v>0</v>
      </c>
      <c r="DN125" s="263">
        <f t="shared" si="448"/>
        <v>451686470.57480037</v>
      </c>
      <c r="DO125" s="369"/>
      <c r="DP125" s="86">
        <f t="shared" si="428"/>
        <v>451686470.57480037</v>
      </c>
      <c r="DQ125" s="86">
        <f t="shared" si="428"/>
        <v>0</v>
      </c>
      <c r="DR125" s="86">
        <f t="shared" si="428"/>
        <v>0</v>
      </c>
      <c r="DS125" s="102">
        <f t="shared" si="428"/>
        <v>0</v>
      </c>
      <c r="DT125" s="263">
        <f t="shared" si="449"/>
        <v>451686470.57480037</v>
      </c>
    </row>
    <row r="126" spans="1:124" s="6" customFormat="1" x14ac:dyDescent="0.2">
      <c r="B126" s="132">
        <v>26</v>
      </c>
      <c r="C126" s="133" t="s">
        <v>211</v>
      </c>
      <c r="D126" s="90"/>
      <c r="E126" s="369"/>
      <c r="F126" s="86">
        <f t="shared" si="407"/>
        <v>65401342.466979302</v>
      </c>
      <c r="G126" s="86">
        <f t="shared" si="429"/>
        <v>19049438.523529399</v>
      </c>
      <c r="H126" s="86">
        <f t="shared" si="429"/>
        <v>129937709.93363699</v>
      </c>
      <c r="I126" s="102">
        <f t="shared" si="409"/>
        <v>2408453.3345185602</v>
      </c>
      <c r="J126" s="263">
        <f t="shared" si="430"/>
        <v>214388490.9241457</v>
      </c>
      <c r="K126" s="369"/>
      <c r="L126" s="86">
        <f t="shared" si="410"/>
        <v>65401342.466979302</v>
      </c>
      <c r="M126" s="86">
        <f t="shared" si="410"/>
        <v>19049438.523529399</v>
      </c>
      <c r="N126" s="86">
        <f t="shared" si="410"/>
        <v>129937709.93363699</v>
      </c>
      <c r="O126" s="102">
        <f t="shared" si="410"/>
        <v>2408453.3345185602</v>
      </c>
      <c r="P126" s="263">
        <f t="shared" si="431"/>
        <v>214388490.9241457</v>
      </c>
      <c r="Q126" s="369"/>
      <c r="R126" s="86">
        <f t="shared" si="411"/>
        <v>65401342.466979302</v>
      </c>
      <c r="S126" s="86">
        <f t="shared" si="411"/>
        <v>19049438.523529399</v>
      </c>
      <c r="T126" s="86">
        <f t="shared" si="411"/>
        <v>129937709.93363699</v>
      </c>
      <c r="U126" s="102">
        <f t="shared" si="411"/>
        <v>2408453.3345185602</v>
      </c>
      <c r="V126" s="263">
        <f t="shared" si="432"/>
        <v>214388490.9241457</v>
      </c>
      <c r="W126" s="369"/>
      <c r="X126" s="86">
        <f t="shared" si="412"/>
        <v>65401342.466979302</v>
      </c>
      <c r="Y126" s="86">
        <f t="shared" si="412"/>
        <v>19049438.523529399</v>
      </c>
      <c r="Z126" s="86">
        <f t="shared" si="412"/>
        <v>129937709.93363699</v>
      </c>
      <c r="AA126" s="102">
        <f t="shared" si="412"/>
        <v>2408453.3345185602</v>
      </c>
      <c r="AB126" s="263">
        <f t="shared" si="433"/>
        <v>214388490.9241457</v>
      </c>
      <c r="AC126" s="369"/>
      <c r="AD126" s="86">
        <f t="shared" si="413"/>
        <v>65401342.466979302</v>
      </c>
      <c r="AE126" s="86">
        <f t="shared" si="413"/>
        <v>19049438.523529399</v>
      </c>
      <c r="AF126" s="86">
        <f t="shared" si="413"/>
        <v>129937709.93363699</v>
      </c>
      <c r="AG126" s="102">
        <f t="shared" si="413"/>
        <v>2408453.3345185602</v>
      </c>
      <c r="AH126" s="263">
        <f t="shared" si="434"/>
        <v>214388490.9241457</v>
      </c>
      <c r="AI126" s="369"/>
      <c r="AJ126" s="86">
        <f t="shared" si="414"/>
        <v>65401342.466979302</v>
      </c>
      <c r="AK126" s="86">
        <f t="shared" si="414"/>
        <v>19049438.523529399</v>
      </c>
      <c r="AL126" s="86">
        <f t="shared" si="414"/>
        <v>129937709.93363699</v>
      </c>
      <c r="AM126" s="102">
        <f t="shared" si="414"/>
        <v>2408453.3345185602</v>
      </c>
      <c r="AN126" s="263">
        <f t="shared" si="435"/>
        <v>214388490.9241457</v>
      </c>
      <c r="AO126" s="369"/>
      <c r="AP126" s="86">
        <f t="shared" si="415"/>
        <v>65401342.466979302</v>
      </c>
      <c r="AQ126" s="86">
        <f t="shared" si="415"/>
        <v>19049438.523529399</v>
      </c>
      <c r="AR126" s="86">
        <f t="shared" si="415"/>
        <v>129937709.93363699</v>
      </c>
      <c r="AS126" s="102">
        <f t="shared" si="415"/>
        <v>2408453.3345185602</v>
      </c>
      <c r="AT126" s="263">
        <f t="shared" si="436"/>
        <v>214388490.9241457</v>
      </c>
      <c r="AU126" s="369"/>
      <c r="AV126" s="86">
        <f t="shared" si="416"/>
        <v>65401342.466979302</v>
      </c>
      <c r="AW126" s="86">
        <f t="shared" si="416"/>
        <v>19049438.523529399</v>
      </c>
      <c r="AX126" s="86">
        <f t="shared" si="416"/>
        <v>129937709.93363699</v>
      </c>
      <c r="AY126" s="102">
        <f t="shared" si="416"/>
        <v>2408453.3345185602</v>
      </c>
      <c r="AZ126" s="263">
        <f t="shared" si="437"/>
        <v>214388490.9241457</v>
      </c>
      <c r="BA126" s="369"/>
      <c r="BB126" s="86">
        <f t="shared" si="417"/>
        <v>65401342.466979302</v>
      </c>
      <c r="BC126" s="86">
        <f t="shared" si="417"/>
        <v>19049438.523529399</v>
      </c>
      <c r="BD126" s="86">
        <f t="shared" si="417"/>
        <v>129937709.93363699</v>
      </c>
      <c r="BE126" s="102">
        <f t="shared" si="417"/>
        <v>2408453.3345185602</v>
      </c>
      <c r="BF126" s="263">
        <f t="shared" si="438"/>
        <v>214388490.9241457</v>
      </c>
      <c r="BG126" s="369"/>
      <c r="BH126" s="86">
        <f t="shared" si="418"/>
        <v>65401342.466979302</v>
      </c>
      <c r="BI126" s="86">
        <f t="shared" si="418"/>
        <v>19049438.523529399</v>
      </c>
      <c r="BJ126" s="86">
        <f t="shared" si="418"/>
        <v>129937709.93363699</v>
      </c>
      <c r="BK126" s="102">
        <f t="shared" si="418"/>
        <v>2408453.3345185602</v>
      </c>
      <c r="BL126" s="263">
        <f t="shared" si="439"/>
        <v>214388490.9241457</v>
      </c>
      <c r="BM126" s="369"/>
      <c r="BN126" s="86">
        <f t="shared" si="419"/>
        <v>65401342.466979302</v>
      </c>
      <c r="BO126" s="86">
        <f t="shared" si="419"/>
        <v>19049438.523529399</v>
      </c>
      <c r="BP126" s="86">
        <f t="shared" si="419"/>
        <v>129937709.93363699</v>
      </c>
      <c r="BQ126" s="102">
        <f t="shared" si="419"/>
        <v>2408453.3345185602</v>
      </c>
      <c r="BR126" s="263">
        <f t="shared" si="440"/>
        <v>214388490.9241457</v>
      </c>
      <c r="BS126" s="369"/>
      <c r="BT126" s="86">
        <f t="shared" si="420"/>
        <v>65401342.466979302</v>
      </c>
      <c r="BU126" s="86">
        <f t="shared" si="420"/>
        <v>19049438.523529399</v>
      </c>
      <c r="BV126" s="86">
        <f t="shared" si="420"/>
        <v>129937709.93363699</v>
      </c>
      <c r="BW126" s="102">
        <f t="shared" si="420"/>
        <v>2408453.3345185602</v>
      </c>
      <c r="BX126" s="263">
        <f t="shared" si="441"/>
        <v>214388490.9241457</v>
      </c>
      <c r="BY126" s="369"/>
      <c r="BZ126" s="86">
        <f t="shared" si="421"/>
        <v>65401342.466979302</v>
      </c>
      <c r="CA126" s="86">
        <f t="shared" si="421"/>
        <v>19049438.523529399</v>
      </c>
      <c r="CB126" s="86">
        <f t="shared" si="421"/>
        <v>129937709.93363699</v>
      </c>
      <c r="CC126" s="102">
        <f t="shared" si="421"/>
        <v>2408453.3345185602</v>
      </c>
      <c r="CD126" s="263">
        <f t="shared" si="442"/>
        <v>214388490.9241457</v>
      </c>
      <c r="CE126" s="369"/>
      <c r="CF126" s="86">
        <f t="shared" si="422"/>
        <v>65401342.466979302</v>
      </c>
      <c r="CG126" s="86">
        <f t="shared" si="422"/>
        <v>19049438.523529399</v>
      </c>
      <c r="CH126" s="86">
        <f t="shared" si="422"/>
        <v>129937709.93363699</v>
      </c>
      <c r="CI126" s="102">
        <f t="shared" si="422"/>
        <v>2408453.3345185602</v>
      </c>
      <c r="CJ126" s="263">
        <f t="shared" si="443"/>
        <v>214388490.9241457</v>
      </c>
      <c r="CK126" s="369"/>
      <c r="CL126" s="86">
        <f t="shared" si="423"/>
        <v>65401342.466979302</v>
      </c>
      <c r="CM126" s="86">
        <f t="shared" si="423"/>
        <v>19049438.523529399</v>
      </c>
      <c r="CN126" s="86">
        <f t="shared" si="423"/>
        <v>129937709.93363699</v>
      </c>
      <c r="CO126" s="102">
        <f t="shared" si="423"/>
        <v>2408453.3345185602</v>
      </c>
      <c r="CP126" s="263">
        <f t="shared" si="444"/>
        <v>214388490.9241457</v>
      </c>
      <c r="CQ126" s="369"/>
      <c r="CR126" s="86">
        <f t="shared" si="424"/>
        <v>65401342.466979302</v>
      </c>
      <c r="CS126" s="86">
        <f t="shared" si="424"/>
        <v>19049438.523529399</v>
      </c>
      <c r="CT126" s="86">
        <f t="shared" si="424"/>
        <v>129937709.93363699</v>
      </c>
      <c r="CU126" s="102">
        <f t="shared" si="424"/>
        <v>2408453.3345185602</v>
      </c>
      <c r="CV126" s="263">
        <f t="shared" si="445"/>
        <v>214388490.9241457</v>
      </c>
      <c r="CW126" s="369"/>
      <c r="CX126" s="86">
        <f t="shared" si="425"/>
        <v>65401342.466979302</v>
      </c>
      <c r="CY126" s="86">
        <f t="shared" si="425"/>
        <v>19049438.523529399</v>
      </c>
      <c r="CZ126" s="86">
        <f t="shared" si="425"/>
        <v>129937709.93363699</v>
      </c>
      <c r="DA126" s="102">
        <f t="shared" si="425"/>
        <v>2408453.3345185602</v>
      </c>
      <c r="DB126" s="263">
        <f t="shared" si="446"/>
        <v>214388490.9241457</v>
      </c>
      <c r="DC126" s="369"/>
      <c r="DD126" s="86">
        <f t="shared" si="426"/>
        <v>65401342.466979302</v>
      </c>
      <c r="DE126" s="86">
        <f t="shared" si="426"/>
        <v>19049438.523529399</v>
      </c>
      <c r="DF126" s="86">
        <f t="shared" si="426"/>
        <v>129937709.93363699</v>
      </c>
      <c r="DG126" s="102">
        <f t="shared" si="426"/>
        <v>2408453.3345185602</v>
      </c>
      <c r="DH126" s="263">
        <f t="shared" si="447"/>
        <v>214388490.9241457</v>
      </c>
      <c r="DI126" s="369"/>
      <c r="DJ126" s="86">
        <f t="shared" si="427"/>
        <v>65401342.466979302</v>
      </c>
      <c r="DK126" s="86">
        <f t="shared" si="427"/>
        <v>19049438.523529399</v>
      </c>
      <c r="DL126" s="86">
        <f t="shared" si="427"/>
        <v>129937709.93363699</v>
      </c>
      <c r="DM126" s="102">
        <f t="shared" si="427"/>
        <v>2408453.3345185602</v>
      </c>
      <c r="DN126" s="263">
        <f t="shared" si="448"/>
        <v>214388490.9241457</v>
      </c>
      <c r="DO126" s="369"/>
      <c r="DP126" s="86">
        <f t="shared" si="428"/>
        <v>65401342.466979302</v>
      </c>
      <c r="DQ126" s="86">
        <f t="shared" si="428"/>
        <v>19049438.523529399</v>
      </c>
      <c r="DR126" s="86">
        <f t="shared" si="428"/>
        <v>129937709.93363699</v>
      </c>
      <c r="DS126" s="102">
        <f t="shared" si="428"/>
        <v>2408453.3345185602</v>
      </c>
      <c r="DT126" s="263">
        <f t="shared" si="449"/>
        <v>214388490.9241457</v>
      </c>
    </row>
    <row r="127" spans="1:124" s="2" customFormat="1" x14ac:dyDescent="0.2">
      <c r="A127" s="241"/>
      <c r="B127" s="390">
        <v>30</v>
      </c>
      <c r="C127" s="391" t="s">
        <v>212</v>
      </c>
      <c r="D127" s="370"/>
      <c r="E127" s="366"/>
      <c r="F127" s="371"/>
      <c r="G127" s="371"/>
      <c r="H127" s="371"/>
      <c r="I127" s="392"/>
      <c r="J127" s="368">
        <f>SUM(J128:J132)</f>
        <v>3634966826.7430649</v>
      </c>
      <c r="K127" s="366"/>
      <c r="L127" s="371"/>
      <c r="M127" s="371"/>
      <c r="N127" s="371"/>
      <c r="O127" s="392"/>
      <c r="P127" s="368">
        <f>SUM(P128:P132)</f>
        <v>2524891921.1179008</v>
      </c>
      <c r="Q127" s="366"/>
      <c r="R127" s="371"/>
      <c r="S127" s="371"/>
      <c r="T127" s="371"/>
      <c r="U127" s="392"/>
      <c r="V127" s="368">
        <f>SUM(V128:V132)</f>
        <v>2524891921.1179008</v>
      </c>
      <c r="W127" s="366"/>
      <c r="X127" s="371"/>
      <c r="Y127" s="371"/>
      <c r="Z127" s="371"/>
      <c r="AA127" s="392"/>
      <c r="AB127" s="368">
        <f>SUM(AB128:AB132)</f>
        <v>2524891921.1179008</v>
      </c>
      <c r="AC127" s="366"/>
      <c r="AD127" s="371"/>
      <c r="AE127" s="371"/>
      <c r="AF127" s="371"/>
      <c r="AG127" s="392"/>
      <c r="AH127" s="368">
        <f>SUM(AH128:AH132)</f>
        <v>2524891921.1179008</v>
      </c>
      <c r="AI127" s="366"/>
      <c r="AJ127" s="371"/>
      <c r="AK127" s="371"/>
      <c r="AL127" s="371"/>
      <c r="AM127" s="392"/>
      <c r="AN127" s="368">
        <f>SUM(AN128:AN132)</f>
        <v>2524891921.1179008</v>
      </c>
      <c r="AO127" s="366"/>
      <c r="AP127" s="371"/>
      <c r="AQ127" s="371"/>
      <c r="AR127" s="371"/>
      <c r="AS127" s="392"/>
      <c r="AT127" s="368">
        <f>SUM(AT128:AT132)</f>
        <v>2524891921.1179008</v>
      </c>
      <c r="AU127" s="366"/>
      <c r="AV127" s="371"/>
      <c r="AW127" s="371"/>
      <c r="AX127" s="371"/>
      <c r="AY127" s="392"/>
      <c r="AZ127" s="368">
        <f>SUM(AZ128:AZ132)</f>
        <v>2524891921.1179008</v>
      </c>
      <c r="BA127" s="366"/>
      <c r="BB127" s="371"/>
      <c r="BC127" s="371"/>
      <c r="BD127" s="371"/>
      <c r="BE127" s="392"/>
      <c r="BF127" s="368">
        <f>SUM(BF128:BF132)</f>
        <v>2524891921.1179008</v>
      </c>
      <c r="BG127" s="366"/>
      <c r="BH127" s="371"/>
      <c r="BI127" s="371"/>
      <c r="BJ127" s="371"/>
      <c r="BK127" s="392"/>
      <c r="BL127" s="368">
        <f>SUM(BL128:BL132)</f>
        <v>2524891921.1179008</v>
      </c>
      <c r="BM127" s="366"/>
      <c r="BN127" s="371"/>
      <c r="BO127" s="371"/>
      <c r="BP127" s="371"/>
      <c r="BQ127" s="392"/>
      <c r="BR127" s="368">
        <f>SUM(BR128:BR132)</f>
        <v>2524891921.1179008</v>
      </c>
      <c r="BS127" s="366"/>
      <c r="BT127" s="371"/>
      <c r="BU127" s="371"/>
      <c r="BV127" s="371"/>
      <c r="BW127" s="392"/>
      <c r="BX127" s="368">
        <f>SUM(BX128:BX132)</f>
        <v>2524891921.1179008</v>
      </c>
      <c r="BY127" s="366"/>
      <c r="BZ127" s="371"/>
      <c r="CA127" s="371"/>
      <c r="CB127" s="371"/>
      <c r="CC127" s="392"/>
      <c r="CD127" s="368">
        <f>SUM(CD128:CD132)</f>
        <v>2524891921.1179008</v>
      </c>
      <c r="CE127" s="366"/>
      <c r="CF127" s="371"/>
      <c r="CG127" s="371"/>
      <c r="CH127" s="371"/>
      <c r="CI127" s="392"/>
      <c r="CJ127" s="368">
        <f>SUM(CJ128:CJ132)</f>
        <v>2524891921.1179008</v>
      </c>
      <c r="CK127" s="366"/>
      <c r="CL127" s="371"/>
      <c r="CM127" s="371"/>
      <c r="CN127" s="371"/>
      <c r="CO127" s="392"/>
      <c r="CP127" s="368">
        <f>SUM(CP128:CP132)</f>
        <v>2524891921.1179008</v>
      </c>
      <c r="CQ127" s="366"/>
      <c r="CR127" s="371"/>
      <c r="CS127" s="371"/>
      <c r="CT127" s="371"/>
      <c r="CU127" s="392"/>
      <c r="CV127" s="368">
        <f>SUM(CV128:CV132)</f>
        <v>2524891921.1179008</v>
      </c>
      <c r="CW127" s="366"/>
      <c r="CX127" s="371"/>
      <c r="CY127" s="371"/>
      <c r="CZ127" s="371"/>
      <c r="DA127" s="392"/>
      <c r="DB127" s="368">
        <f>SUM(DB128:DB132)</f>
        <v>2524891921.1179008</v>
      </c>
      <c r="DC127" s="366"/>
      <c r="DD127" s="371"/>
      <c r="DE127" s="371"/>
      <c r="DF127" s="371"/>
      <c r="DG127" s="392"/>
      <c r="DH127" s="368">
        <f>SUM(DH128:DH132)</f>
        <v>2524891921.1179008</v>
      </c>
      <c r="DI127" s="366"/>
      <c r="DJ127" s="371"/>
      <c r="DK127" s="371"/>
      <c r="DL127" s="371"/>
      <c r="DM127" s="392"/>
      <c r="DN127" s="368">
        <f>SUM(DN128:DN132)</f>
        <v>2524891921.1179008</v>
      </c>
      <c r="DO127" s="366"/>
      <c r="DP127" s="371"/>
      <c r="DQ127" s="371"/>
      <c r="DR127" s="371"/>
      <c r="DS127" s="392"/>
      <c r="DT127" s="368">
        <f>SUM(DT128:DT132)</f>
        <v>2524891921.1179008</v>
      </c>
    </row>
    <row r="128" spans="1:124" s="6" customFormat="1" x14ac:dyDescent="0.2">
      <c r="B128" s="95">
        <v>31</v>
      </c>
      <c r="C128" s="134" t="s">
        <v>213</v>
      </c>
      <c r="D128" s="13"/>
      <c r="E128" s="13"/>
      <c r="F128" s="86"/>
      <c r="G128" s="86"/>
      <c r="H128" s="86"/>
      <c r="I128" s="135"/>
      <c r="J128" s="259">
        <f>G119*'HTGR Relationships'!$D$36*I119/J118/'HTGR Relationships'!$D$31/'HTGR Relationships'!$D$32+H119*'HTGR Relationships'!$D$34</f>
        <v>756660529.65348125</v>
      </c>
      <c r="K128" s="13"/>
      <c r="L128" s="86"/>
      <c r="M128" s="86"/>
      <c r="N128" s="86"/>
      <c r="O128" s="135"/>
      <c r="P128" s="259">
        <f>M119*'HTGR Relationships'!$D$36*O119/P118/'HTGR Relationships'!$D$31/'HTGR Relationships'!$D$32+N119*'HTGR Relationships'!$D$34</f>
        <v>508169241.23251051</v>
      </c>
      <c r="Q128" s="13"/>
      <c r="R128" s="86"/>
      <c r="S128" s="86"/>
      <c r="T128" s="86"/>
      <c r="U128" s="135"/>
      <c r="V128" s="259">
        <f>S119*'HTGR Relationships'!$D$36*U119/V118/'HTGR Relationships'!$D$31/'HTGR Relationships'!$D$32+T119*'HTGR Relationships'!$D$34</f>
        <v>508169241.23251051</v>
      </c>
      <c r="W128" s="13"/>
      <c r="X128" s="86"/>
      <c r="Y128" s="86"/>
      <c r="Z128" s="86"/>
      <c r="AA128" s="135"/>
      <c r="AB128" s="259">
        <f>Y119*'HTGR Relationships'!$D$36*AA119/AB118/'HTGR Relationships'!$D$31/'HTGR Relationships'!$D$32+Z119*'HTGR Relationships'!$D$34</f>
        <v>508169241.23251051</v>
      </c>
      <c r="AC128" s="13"/>
      <c r="AD128" s="86"/>
      <c r="AE128" s="86"/>
      <c r="AF128" s="86"/>
      <c r="AG128" s="135"/>
      <c r="AH128" s="259">
        <f>AE119*'HTGR Relationships'!$D$36*AG119/AH118/'HTGR Relationships'!$D$31/'HTGR Relationships'!$D$32+AF119*'HTGR Relationships'!$D$34</f>
        <v>508169241.23251051</v>
      </c>
      <c r="AI128" s="13"/>
      <c r="AJ128" s="86"/>
      <c r="AK128" s="86"/>
      <c r="AL128" s="86"/>
      <c r="AM128" s="135"/>
      <c r="AN128" s="259">
        <f>AK119*'HTGR Relationships'!$D$36*AM119/AN118/'HTGR Relationships'!$D$31/'HTGR Relationships'!$D$32+AL119*'HTGR Relationships'!$D$34</f>
        <v>508169241.23251051</v>
      </c>
      <c r="AO128" s="13"/>
      <c r="AP128" s="86"/>
      <c r="AQ128" s="86"/>
      <c r="AR128" s="86"/>
      <c r="AS128" s="135"/>
      <c r="AT128" s="259">
        <f>AQ119*'HTGR Relationships'!$D$36*AS119/AT118/'HTGR Relationships'!$D$31/'HTGR Relationships'!$D$32+AR119*'HTGR Relationships'!$D$34</f>
        <v>508169241.23251051</v>
      </c>
      <c r="AU128" s="13"/>
      <c r="AV128" s="86"/>
      <c r="AW128" s="86"/>
      <c r="AX128" s="86"/>
      <c r="AY128" s="135"/>
      <c r="AZ128" s="259">
        <f>AW119*'HTGR Relationships'!$D$36*AY119/AZ118/'HTGR Relationships'!$D$31/'HTGR Relationships'!$D$32+AX119*'HTGR Relationships'!$D$34</f>
        <v>508169241.23251051</v>
      </c>
      <c r="BA128" s="13"/>
      <c r="BB128" s="86"/>
      <c r="BC128" s="86"/>
      <c r="BD128" s="86"/>
      <c r="BE128" s="135"/>
      <c r="BF128" s="259">
        <f>BC119*'HTGR Relationships'!$D$36*BE119/BF118/'HTGR Relationships'!$D$31/'HTGR Relationships'!$D$32+BD119*'HTGR Relationships'!$D$34</f>
        <v>508169241.23251051</v>
      </c>
      <c r="BG128" s="13"/>
      <c r="BH128" s="86"/>
      <c r="BI128" s="86"/>
      <c r="BJ128" s="86"/>
      <c r="BK128" s="135"/>
      <c r="BL128" s="259">
        <f>BI119*'HTGR Relationships'!$D$36*BK119/BL118/'HTGR Relationships'!$D$31/'HTGR Relationships'!$D$32+BJ119*'HTGR Relationships'!$D$34</f>
        <v>508169241.23251051</v>
      </c>
      <c r="BM128" s="13"/>
      <c r="BN128" s="86"/>
      <c r="BO128" s="86"/>
      <c r="BP128" s="86"/>
      <c r="BQ128" s="135"/>
      <c r="BR128" s="259">
        <f>BO119*'HTGR Relationships'!$D$36*BQ119/BR118/'HTGR Relationships'!$D$31/'HTGR Relationships'!$D$32+BP119*'HTGR Relationships'!$D$34</f>
        <v>508169241.23251051</v>
      </c>
      <c r="BS128" s="13"/>
      <c r="BT128" s="86"/>
      <c r="BU128" s="86"/>
      <c r="BV128" s="86"/>
      <c r="BW128" s="135"/>
      <c r="BX128" s="259">
        <f>BU119*'HTGR Relationships'!$D$36*BW119/BX118/'HTGR Relationships'!$D$31/'HTGR Relationships'!$D$32+BV119*'HTGR Relationships'!$D$34</f>
        <v>508169241.23251051</v>
      </c>
      <c r="BY128" s="13"/>
      <c r="BZ128" s="86"/>
      <c r="CA128" s="86"/>
      <c r="CB128" s="86"/>
      <c r="CC128" s="135"/>
      <c r="CD128" s="259">
        <f>CA119*'HTGR Relationships'!$D$36*CC119/CD118/'HTGR Relationships'!$D$31/'HTGR Relationships'!$D$32+CB119*'HTGR Relationships'!$D$34</f>
        <v>508169241.23251051</v>
      </c>
      <c r="CE128" s="13"/>
      <c r="CF128" s="86"/>
      <c r="CG128" s="86"/>
      <c r="CH128" s="86"/>
      <c r="CI128" s="135"/>
      <c r="CJ128" s="259">
        <f>CG119*'HTGR Relationships'!$D$36*CI119/CJ118/'HTGR Relationships'!$D$31/'HTGR Relationships'!$D$32+CH119*'HTGR Relationships'!$D$34</f>
        <v>508169241.23251051</v>
      </c>
      <c r="CK128" s="13"/>
      <c r="CL128" s="86"/>
      <c r="CM128" s="86"/>
      <c r="CN128" s="86"/>
      <c r="CO128" s="135"/>
      <c r="CP128" s="259">
        <f>CM119*'HTGR Relationships'!$D$36*CO119/CP118/'HTGR Relationships'!$D$31/'HTGR Relationships'!$D$32+CN119*'HTGR Relationships'!$D$34</f>
        <v>508169241.23251051</v>
      </c>
      <c r="CQ128" s="13"/>
      <c r="CR128" s="86"/>
      <c r="CS128" s="86"/>
      <c r="CT128" s="86"/>
      <c r="CU128" s="135"/>
      <c r="CV128" s="259">
        <f>CS119*'HTGR Relationships'!$D$36*CU119/CV118/'HTGR Relationships'!$D$31/'HTGR Relationships'!$D$32+CT119*'HTGR Relationships'!$D$34</f>
        <v>508169241.23251051</v>
      </c>
      <c r="CW128" s="13"/>
      <c r="CX128" s="86"/>
      <c r="CY128" s="86"/>
      <c r="CZ128" s="86"/>
      <c r="DA128" s="135"/>
      <c r="DB128" s="259">
        <f>CY119*'HTGR Relationships'!$D$36*DA119/DB118/'HTGR Relationships'!$D$31/'HTGR Relationships'!$D$32+CZ119*'HTGR Relationships'!$D$34</f>
        <v>508169241.23251051</v>
      </c>
      <c r="DC128" s="13"/>
      <c r="DD128" s="86"/>
      <c r="DE128" s="86"/>
      <c r="DF128" s="86"/>
      <c r="DG128" s="135"/>
      <c r="DH128" s="259">
        <f>DE119*'HTGR Relationships'!$D$36*DG119/DH118/'HTGR Relationships'!$D$31/'HTGR Relationships'!$D$32+DF119*'HTGR Relationships'!$D$34</f>
        <v>508169241.23251051</v>
      </c>
      <c r="DI128" s="13"/>
      <c r="DJ128" s="86"/>
      <c r="DK128" s="86"/>
      <c r="DL128" s="86"/>
      <c r="DM128" s="135"/>
      <c r="DN128" s="259">
        <f>DK119*'HTGR Relationships'!$D$36*DM119/DN118/'HTGR Relationships'!$D$31/'HTGR Relationships'!$D$32+DL119*'HTGR Relationships'!$D$34</f>
        <v>508169241.23251051</v>
      </c>
      <c r="DO128" s="13"/>
      <c r="DP128" s="86"/>
      <c r="DQ128" s="86"/>
      <c r="DR128" s="86"/>
      <c r="DS128" s="135"/>
      <c r="DT128" s="259">
        <f>DQ119*'HTGR Relationships'!$D$36*DS119/DT118/'HTGR Relationships'!$D$31/'HTGR Relationships'!$D$32+DR119*'HTGR Relationships'!$D$34</f>
        <v>508169241.23251051</v>
      </c>
    </row>
    <row r="129" spans="1:124" s="6" customFormat="1" x14ac:dyDescent="0.2">
      <c r="B129" s="95">
        <v>32</v>
      </c>
      <c r="C129" s="134" t="s">
        <v>214</v>
      </c>
      <c r="D129" s="13" t="s">
        <v>215</v>
      </c>
      <c r="E129" s="13"/>
      <c r="F129" s="86"/>
      <c r="G129" s="86"/>
      <c r="H129" s="86"/>
      <c r="I129" s="135"/>
      <c r="J129" s="259">
        <f>H119*'HTGR Relationships'!$D$34*'HTGR Relationships'!$D$37*J118/'HTGR Relationships'!$D$30</f>
        <v>2187514510.5198493</v>
      </c>
      <c r="K129" s="13"/>
      <c r="L129" s="86"/>
      <c r="M129" s="86"/>
      <c r="N129" s="86"/>
      <c r="O129" s="135"/>
      <c r="P129" s="259">
        <f>N119*'HTGR Relationships'!$D$34*'HTGR Relationships'!$D$37*P118/'HTGR Relationships'!$D$30</f>
        <v>1532710445.1686027</v>
      </c>
      <c r="Q129" s="13"/>
      <c r="R129" s="86"/>
      <c r="S129" s="86"/>
      <c r="T129" s="86"/>
      <c r="U129" s="135"/>
      <c r="V129" s="259">
        <f>T119*'HTGR Relationships'!$D$34*'HTGR Relationships'!$D$37*V118/'HTGR Relationships'!$D$30</f>
        <v>1532710445.1686027</v>
      </c>
      <c r="W129" s="13"/>
      <c r="X129" s="86"/>
      <c r="Y129" s="86"/>
      <c r="Z129" s="86"/>
      <c r="AA129" s="135"/>
      <c r="AB129" s="259">
        <f>Z119*'HTGR Relationships'!$D$34*'HTGR Relationships'!$D$37*AB118/'HTGR Relationships'!$D$30</f>
        <v>1532710445.1686027</v>
      </c>
      <c r="AC129" s="13"/>
      <c r="AD129" s="86"/>
      <c r="AE129" s="86"/>
      <c r="AF129" s="86"/>
      <c r="AG129" s="135"/>
      <c r="AH129" s="259">
        <f>AF119*'HTGR Relationships'!$D$34*'HTGR Relationships'!$D$37*AH118/'HTGR Relationships'!$D$30</f>
        <v>1532710445.1686027</v>
      </c>
      <c r="AI129" s="13"/>
      <c r="AJ129" s="86"/>
      <c r="AK129" s="86"/>
      <c r="AL129" s="86"/>
      <c r="AM129" s="135"/>
      <c r="AN129" s="259">
        <f>AL119*'HTGR Relationships'!$D$34*'HTGR Relationships'!$D$37*AN118/'HTGR Relationships'!$D$30</f>
        <v>1532710445.1686027</v>
      </c>
      <c r="AO129" s="13"/>
      <c r="AP129" s="86"/>
      <c r="AQ129" s="86"/>
      <c r="AR129" s="86"/>
      <c r="AS129" s="135"/>
      <c r="AT129" s="259">
        <f>AR119*'HTGR Relationships'!$D$34*'HTGR Relationships'!$D$37*AT118/'HTGR Relationships'!$D$30</f>
        <v>1532710445.1686027</v>
      </c>
      <c r="AU129" s="13"/>
      <c r="AV129" s="86"/>
      <c r="AW129" s="86"/>
      <c r="AX129" s="86"/>
      <c r="AY129" s="135"/>
      <c r="AZ129" s="259">
        <f>AX119*'HTGR Relationships'!$D$34*'HTGR Relationships'!$D$37*AZ118/'HTGR Relationships'!$D$30</f>
        <v>1532710445.1686027</v>
      </c>
      <c r="BA129" s="13"/>
      <c r="BB129" s="86"/>
      <c r="BC129" s="86"/>
      <c r="BD129" s="86"/>
      <c r="BE129" s="135"/>
      <c r="BF129" s="259">
        <f>BD119*'HTGR Relationships'!$D$34*'HTGR Relationships'!$D$37*BF118/'HTGR Relationships'!$D$30</f>
        <v>1532710445.1686027</v>
      </c>
      <c r="BG129" s="13"/>
      <c r="BH129" s="86"/>
      <c r="BI129" s="86"/>
      <c r="BJ129" s="86"/>
      <c r="BK129" s="135"/>
      <c r="BL129" s="259">
        <f>BJ119*'HTGR Relationships'!$D$34*'HTGR Relationships'!$D$37*BL118/'HTGR Relationships'!$D$30</f>
        <v>1532710445.1686027</v>
      </c>
      <c r="BM129" s="13"/>
      <c r="BN129" s="86"/>
      <c r="BO129" s="86"/>
      <c r="BP129" s="86"/>
      <c r="BQ129" s="135"/>
      <c r="BR129" s="259">
        <f>BP119*'HTGR Relationships'!$D$34*'HTGR Relationships'!$D$37*BR118/'HTGR Relationships'!$D$30</f>
        <v>1532710445.1686027</v>
      </c>
      <c r="BS129" s="13"/>
      <c r="BT129" s="86"/>
      <c r="BU129" s="86"/>
      <c r="BV129" s="86"/>
      <c r="BW129" s="135"/>
      <c r="BX129" s="259">
        <f>BV119*'HTGR Relationships'!$D$34*'HTGR Relationships'!$D$37*BX118/'HTGR Relationships'!$D$30</f>
        <v>1532710445.1686027</v>
      </c>
      <c r="BY129" s="13"/>
      <c r="BZ129" s="86"/>
      <c r="CA129" s="86"/>
      <c r="CB129" s="86"/>
      <c r="CC129" s="135"/>
      <c r="CD129" s="259">
        <f>CB119*'HTGR Relationships'!$D$34*'HTGR Relationships'!$D$37*CD118/'HTGR Relationships'!$D$30</f>
        <v>1532710445.1686027</v>
      </c>
      <c r="CE129" s="13"/>
      <c r="CF129" s="86"/>
      <c r="CG129" s="86"/>
      <c r="CH129" s="86"/>
      <c r="CI129" s="135"/>
      <c r="CJ129" s="259">
        <f>CH119*'HTGR Relationships'!$D$34*'HTGR Relationships'!$D$37*CJ118/'HTGR Relationships'!$D$30</f>
        <v>1532710445.1686027</v>
      </c>
      <c r="CK129" s="13"/>
      <c r="CL129" s="86"/>
      <c r="CM129" s="86"/>
      <c r="CN129" s="86"/>
      <c r="CO129" s="135"/>
      <c r="CP129" s="259">
        <f>CN119*'HTGR Relationships'!$D$34*'HTGR Relationships'!$D$37*CP118/'HTGR Relationships'!$D$30</f>
        <v>1532710445.1686027</v>
      </c>
      <c r="CQ129" s="13"/>
      <c r="CR129" s="86"/>
      <c r="CS129" s="86"/>
      <c r="CT129" s="86"/>
      <c r="CU129" s="135"/>
      <c r="CV129" s="259">
        <f>CT119*'HTGR Relationships'!$D$34*'HTGR Relationships'!$D$37*CV118/'HTGR Relationships'!$D$30</f>
        <v>1532710445.1686027</v>
      </c>
      <c r="CW129" s="13"/>
      <c r="CX129" s="86"/>
      <c r="CY129" s="86"/>
      <c r="CZ129" s="86"/>
      <c r="DA129" s="135"/>
      <c r="DB129" s="259">
        <f>CZ119*'HTGR Relationships'!$D$34*'HTGR Relationships'!$D$37*DB118/'HTGR Relationships'!$D$30</f>
        <v>1532710445.1686027</v>
      </c>
      <c r="DC129" s="13"/>
      <c r="DD129" s="86"/>
      <c r="DE129" s="86"/>
      <c r="DF129" s="86"/>
      <c r="DG129" s="135"/>
      <c r="DH129" s="259">
        <f>DF119*'HTGR Relationships'!$D$34*'HTGR Relationships'!$D$37*DH118/'HTGR Relationships'!$D$30</f>
        <v>1532710445.1686027</v>
      </c>
      <c r="DI129" s="13"/>
      <c r="DJ129" s="86"/>
      <c r="DK129" s="86"/>
      <c r="DL129" s="86"/>
      <c r="DM129" s="135"/>
      <c r="DN129" s="259">
        <f>DL119*'HTGR Relationships'!$D$34*'HTGR Relationships'!$D$37*DN118/'HTGR Relationships'!$D$30</f>
        <v>1532710445.1686027</v>
      </c>
      <c r="DO129" s="13"/>
      <c r="DP129" s="86"/>
      <c r="DQ129" s="86"/>
      <c r="DR129" s="86"/>
      <c r="DS129" s="135"/>
      <c r="DT129" s="259">
        <f>DR119*'HTGR Relationships'!$D$34*'HTGR Relationships'!$D$37*DT118/'HTGR Relationships'!$D$30</f>
        <v>1532710445.1686027</v>
      </c>
    </row>
    <row r="130" spans="1:124" s="6" customFormat="1" x14ac:dyDescent="0.2">
      <c r="B130" s="95">
        <v>33</v>
      </c>
      <c r="C130" s="134" t="s">
        <v>216</v>
      </c>
      <c r="D130" s="13"/>
      <c r="E130" s="13"/>
      <c r="F130" s="86"/>
      <c r="G130" s="86"/>
      <c r="H130" s="86"/>
      <c r="I130" s="135"/>
      <c r="J130" s="259">
        <f>J129*'HTGR Relationships'!$D$38</f>
        <v>92028866.749200881</v>
      </c>
      <c r="K130" s="13"/>
      <c r="L130" s="86"/>
      <c r="M130" s="86"/>
      <c r="N130" s="86"/>
      <c r="O130" s="135"/>
      <c r="P130" s="259">
        <f>P129*'HTGR Relationships'!$D$38</f>
        <v>64481220.419428989</v>
      </c>
      <c r="Q130" s="13"/>
      <c r="R130" s="86"/>
      <c r="S130" s="86"/>
      <c r="T130" s="86"/>
      <c r="U130" s="135"/>
      <c r="V130" s="259">
        <f>V129*'HTGR Relationships'!$D$38</f>
        <v>64481220.419428989</v>
      </c>
      <c r="W130" s="13"/>
      <c r="X130" s="86"/>
      <c r="Y130" s="86"/>
      <c r="Z130" s="86"/>
      <c r="AA130" s="135"/>
      <c r="AB130" s="259">
        <f>AB129*'HTGR Relationships'!$D$38</f>
        <v>64481220.419428989</v>
      </c>
      <c r="AC130" s="13"/>
      <c r="AD130" s="86"/>
      <c r="AE130" s="86"/>
      <c r="AF130" s="86"/>
      <c r="AG130" s="135"/>
      <c r="AH130" s="259">
        <f>AH129*'HTGR Relationships'!$D$38</f>
        <v>64481220.419428989</v>
      </c>
      <c r="AI130" s="13"/>
      <c r="AJ130" s="86"/>
      <c r="AK130" s="86"/>
      <c r="AL130" s="86"/>
      <c r="AM130" s="135"/>
      <c r="AN130" s="259">
        <f>AN129*'HTGR Relationships'!$D$38</f>
        <v>64481220.419428989</v>
      </c>
      <c r="AO130" s="13"/>
      <c r="AP130" s="86"/>
      <c r="AQ130" s="86"/>
      <c r="AR130" s="86"/>
      <c r="AS130" s="135"/>
      <c r="AT130" s="259">
        <f>AT129*'HTGR Relationships'!$D$38</f>
        <v>64481220.419428989</v>
      </c>
      <c r="AU130" s="13"/>
      <c r="AV130" s="86"/>
      <c r="AW130" s="86"/>
      <c r="AX130" s="86"/>
      <c r="AY130" s="135"/>
      <c r="AZ130" s="259">
        <f>AZ129*'HTGR Relationships'!$D$38</f>
        <v>64481220.419428989</v>
      </c>
      <c r="BA130" s="13"/>
      <c r="BB130" s="86"/>
      <c r="BC130" s="86"/>
      <c r="BD130" s="86"/>
      <c r="BE130" s="135"/>
      <c r="BF130" s="259">
        <f>BF129*'HTGR Relationships'!$D$38</f>
        <v>64481220.419428989</v>
      </c>
      <c r="BG130" s="13"/>
      <c r="BH130" s="86"/>
      <c r="BI130" s="86"/>
      <c r="BJ130" s="86"/>
      <c r="BK130" s="135"/>
      <c r="BL130" s="259">
        <f>BL129*'HTGR Relationships'!$D$38</f>
        <v>64481220.419428989</v>
      </c>
      <c r="BM130" s="13"/>
      <c r="BN130" s="86"/>
      <c r="BO130" s="86"/>
      <c r="BP130" s="86"/>
      <c r="BQ130" s="135"/>
      <c r="BR130" s="259">
        <f>BR129*'HTGR Relationships'!$D$38</f>
        <v>64481220.419428989</v>
      </c>
      <c r="BS130" s="13"/>
      <c r="BT130" s="86"/>
      <c r="BU130" s="86"/>
      <c r="BV130" s="86"/>
      <c r="BW130" s="135"/>
      <c r="BX130" s="259">
        <f>BX129*'HTGR Relationships'!$D$38</f>
        <v>64481220.419428989</v>
      </c>
      <c r="BY130" s="13"/>
      <c r="BZ130" s="86"/>
      <c r="CA130" s="86"/>
      <c r="CB130" s="86"/>
      <c r="CC130" s="135"/>
      <c r="CD130" s="259">
        <f>CD129*'HTGR Relationships'!$D$38</f>
        <v>64481220.419428989</v>
      </c>
      <c r="CE130" s="13"/>
      <c r="CF130" s="86"/>
      <c r="CG130" s="86"/>
      <c r="CH130" s="86"/>
      <c r="CI130" s="135"/>
      <c r="CJ130" s="259">
        <f>CJ129*'HTGR Relationships'!$D$38</f>
        <v>64481220.419428989</v>
      </c>
      <c r="CK130" s="13"/>
      <c r="CL130" s="86"/>
      <c r="CM130" s="86"/>
      <c r="CN130" s="86"/>
      <c r="CO130" s="135"/>
      <c r="CP130" s="259">
        <f>CP129*'HTGR Relationships'!$D$38</f>
        <v>64481220.419428989</v>
      </c>
      <c r="CQ130" s="13"/>
      <c r="CR130" s="86"/>
      <c r="CS130" s="86"/>
      <c r="CT130" s="86"/>
      <c r="CU130" s="135"/>
      <c r="CV130" s="259">
        <f>CV129*'HTGR Relationships'!$D$38</f>
        <v>64481220.419428989</v>
      </c>
      <c r="CW130" s="13"/>
      <c r="CX130" s="86"/>
      <c r="CY130" s="86"/>
      <c r="CZ130" s="86"/>
      <c r="DA130" s="135"/>
      <c r="DB130" s="259">
        <f>DB129*'HTGR Relationships'!$D$38</f>
        <v>64481220.419428989</v>
      </c>
      <c r="DC130" s="13"/>
      <c r="DD130" s="86"/>
      <c r="DE130" s="86"/>
      <c r="DF130" s="86"/>
      <c r="DG130" s="135"/>
      <c r="DH130" s="259">
        <f>DH129*'HTGR Relationships'!$D$38</f>
        <v>64481220.419428989</v>
      </c>
      <c r="DI130" s="13"/>
      <c r="DJ130" s="86"/>
      <c r="DK130" s="86"/>
      <c r="DL130" s="86"/>
      <c r="DM130" s="135"/>
      <c r="DN130" s="259">
        <f>DN129*'HTGR Relationships'!$D$38</f>
        <v>64481220.419428989</v>
      </c>
      <c r="DO130" s="13"/>
      <c r="DP130" s="86"/>
      <c r="DQ130" s="86"/>
      <c r="DR130" s="86"/>
      <c r="DS130" s="135"/>
      <c r="DT130" s="259">
        <f>DT129*'HTGR Relationships'!$D$38</f>
        <v>64481220.419428989</v>
      </c>
    </row>
    <row r="131" spans="1:124" s="6" customFormat="1" x14ac:dyDescent="0.2">
      <c r="B131" s="95">
        <v>34</v>
      </c>
      <c r="C131" s="134" t="s">
        <v>217</v>
      </c>
      <c r="D131" s="13"/>
      <c r="E131" s="13"/>
      <c r="F131" s="86"/>
      <c r="G131" s="86"/>
      <c r="H131" s="86"/>
      <c r="I131" s="135"/>
      <c r="J131" s="259">
        <f>J129*'HTGR Relationships'!$D$39</f>
        <v>7748933.6467976477</v>
      </c>
      <c r="K131" s="13"/>
      <c r="L131" s="86"/>
      <c r="M131" s="86"/>
      <c r="N131" s="86"/>
      <c r="O131" s="135"/>
      <c r="P131" s="259">
        <f>P129*'HTGR Relationships'!$D$39</f>
        <v>5429390.9742078567</v>
      </c>
      <c r="Q131" s="13"/>
      <c r="R131" s="86"/>
      <c r="S131" s="86"/>
      <c r="T131" s="86"/>
      <c r="U131" s="135"/>
      <c r="V131" s="259">
        <f>V129*'HTGR Relationships'!$D$39</f>
        <v>5429390.9742078567</v>
      </c>
      <c r="W131" s="13"/>
      <c r="X131" s="86"/>
      <c r="Y131" s="86"/>
      <c r="Z131" s="86"/>
      <c r="AA131" s="135"/>
      <c r="AB131" s="259">
        <f>AB129*'HTGR Relationships'!$D$39</f>
        <v>5429390.9742078567</v>
      </c>
      <c r="AC131" s="13"/>
      <c r="AD131" s="86"/>
      <c r="AE131" s="86"/>
      <c r="AF131" s="86"/>
      <c r="AG131" s="135"/>
      <c r="AH131" s="259">
        <f>AH129*'HTGR Relationships'!$D$39</f>
        <v>5429390.9742078567</v>
      </c>
      <c r="AI131" s="13"/>
      <c r="AJ131" s="86"/>
      <c r="AK131" s="86"/>
      <c r="AL131" s="86"/>
      <c r="AM131" s="135"/>
      <c r="AN131" s="259">
        <f>AN129*'HTGR Relationships'!$D$39</f>
        <v>5429390.9742078567</v>
      </c>
      <c r="AO131" s="13"/>
      <c r="AP131" s="86"/>
      <c r="AQ131" s="86"/>
      <c r="AR131" s="86"/>
      <c r="AS131" s="135"/>
      <c r="AT131" s="259">
        <f>AT129*'HTGR Relationships'!$D$39</f>
        <v>5429390.9742078567</v>
      </c>
      <c r="AU131" s="13"/>
      <c r="AV131" s="86"/>
      <c r="AW131" s="86"/>
      <c r="AX131" s="86"/>
      <c r="AY131" s="135"/>
      <c r="AZ131" s="259">
        <f>AZ129*'HTGR Relationships'!$D$39</f>
        <v>5429390.9742078567</v>
      </c>
      <c r="BA131" s="13"/>
      <c r="BB131" s="86"/>
      <c r="BC131" s="86"/>
      <c r="BD131" s="86"/>
      <c r="BE131" s="135"/>
      <c r="BF131" s="259">
        <f>BF129*'HTGR Relationships'!$D$39</f>
        <v>5429390.9742078567</v>
      </c>
      <c r="BG131" s="13"/>
      <c r="BH131" s="86"/>
      <c r="BI131" s="86"/>
      <c r="BJ131" s="86"/>
      <c r="BK131" s="135"/>
      <c r="BL131" s="259">
        <f>BL129*'HTGR Relationships'!$D$39</f>
        <v>5429390.9742078567</v>
      </c>
      <c r="BM131" s="13"/>
      <c r="BN131" s="86"/>
      <c r="BO131" s="86"/>
      <c r="BP131" s="86"/>
      <c r="BQ131" s="135"/>
      <c r="BR131" s="259">
        <f>BR129*'HTGR Relationships'!$D$39</f>
        <v>5429390.9742078567</v>
      </c>
      <c r="BS131" s="13"/>
      <c r="BT131" s="86"/>
      <c r="BU131" s="86"/>
      <c r="BV131" s="86"/>
      <c r="BW131" s="135"/>
      <c r="BX131" s="259">
        <f>BX129*'HTGR Relationships'!$D$39</f>
        <v>5429390.9742078567</v>
      </c>
      <c r="BY131" s="13"/>
      <c r="BZ131" s="86"/>
      <c r="CA131" s="86"/>
      <c r="CB131" s="86"/>
      <c r="CC131" s="135"/>
      <c r="CD131" s="259">
        <f>CD129*'HTGR Relationships'!$D$39</f>
        <v>5429390.9742078567</v>
      </c>
      <c r="CE131" s="13"/>
      <c r="CF131" s="86"/>
      <c r="CG131" s="86"/>
      <c r="CH131" s="86"/>
      <c r="CI131" s="135"/>
      <c r="CJ131" s="259">
        <f>CJ129*'HTGR Relationships'!$D$39</f>
        <v>5429390.9742078567</v>
      </c>
      <c r="CK131" s="13"/>
      <c r="CL131" s="86"/>
      <c r="CM131" s="86"/>
      <c r="CN131" s="86"/>
      <c r="CO131" s="135"/>
      <c r="CP131" s="259">
        <f>CP129*'HTGR Relationships'!$D$39</f>
        <v>5429390.9742078567</v>
      </c>
      <c r="CQ131" s="13"/>
      <c r="CR131" s="86"/>
      <c r="CS131" s="86"/>
      <c r="CT131" s="86"/>
      <c r="CU131" s="135"/>
      <c r="CV131" s="259">
        <f>CV129*'HTGR Relationships'!$D$39</f>
        <v>5429390.9742078567</v>
      </c>
      <c r="CW131" s="13"/>
      <c r="CX131" s="86"/>
      <c r="CY131" s="86"/>
      <c r="CZ131" s="86"/>
      <c r="DA131" s="135"/>
      <c r="DB131" s="259">
        <f>DB129*'HTGR Relationships'!$D$39</f>
        <v>5429390.9742078567</v>
      </c>
      <c r="DC131" s="13"/>
      <c r="DD131" s="86"/>
      <c r="DE131" s="86"/>
      <c r="DF131" s="86"/>
      <c r="DG131" s="135"/>
      <c r="DH131" s="259">
        <f>DH129*'HTGR Relationships'!$D$39</f>
        <v>5429390.9742078567</v>
      </c>
      <c r="DI131" s="13"/>
      <c r="DJ131" s="86"/>
      <c r="DK131" s="86"/>
      <c r="DL131" s="86"/>
      <c r="DM131" s="135"/>
      <c r="DN131" s="259">
        <f>DN129*'HTGR Relationships'!$D$39</f>
        <v>5429390.9742078567</v>
      </c>
      <c r="DO131" s="13"/>
      <c r="DP131" s="86"/>
      <c r="DQ131" s="86"/>
      <c r="DR131" s="86"/>
      <c r="DS131" s="135"/>
      <c r="DT131" s="259">
        <f>DT129*'HTGR Relationships'!$D$39</f>
        <v>5429390.9742078567</v>
      </c>
    </row>
    <row r="132" spans="1:124" x14ac:dyDescent="0.2">
      <c r="A132" s="6"/>
      <c r="B132" s="95">
        <v>35</v>
      </c>
      <c r="C132" s="134" t="s">
        <v>218</v>
      </c>
      <c r="D132" s="13"/>
      <c r="E132" s="13"/>
      <c r="F132" s="86"/>
      <c r="G132" s="86"/>
      <c r="H132" s="86"/>
      <c r="I132" s="135"/>
      <c r="J132" s="259">
        <f>J129*'HTGR Relationships'!$D$40</f>
        <v>591013986.17373598</v>
      </c>
      <c r="K132" s="13"/>
      <c r="L132" s="86"/>
      <c r="M132" s="86"/>
      <c r="N132" s="86"/>
      <c r="O132" s="135"/>
      <c r="P132" s="259">
        <f>P129*'HTGR Relationships'!$D$40</f>
        <v>414101623.32315081</v>
      </c>
      <c r="Q132" s="13"/>
      <c r="R132" s="86"/>
      <c r="S132" s="86"/>
      <c r="T132" s="86"/>
      <c r="U132" s="135"/>
      <c r="V132" s="259">
        <f>V129*'HTGR Relationships'!$D$40</f>
        <v>414101623.32315081</v>
      </c>
      <c r="W132" s="13"/>
      <c r="X132" s="86"/>
      <c r="Y132" s="86"/>
      <c r="Z132" s="86"/>
      <c r="AA132" s="135"/>
      <c r="AB132" s="259">
        <f>AB129*'HTGR Relationships'!$D$40</f>
        <v>414101623.32315081</v>
      </c>
      <c r="AC132" s="13"/>
      <c r="AD132" s="86"/>
      <c r="AE132" s="86"/>
      <c r="AF132" s="86"/>
      <c r="AG132" s="135"/>
      <c r="AH132" s="259">
        <f>AH129*'HTGR Relationships'!$D$40</f>
        <v>414101623.32315081</v>
      </c>
      <c r="AI132" s="13"/>
      <c r="AJ132" s="86"/>
      <c r="AK132" s="86"/>
      <c r="AL132" s="86"/>
      <c r="AM132" s="135"/>
      <c r="AN132" s="259">
        <f>AN129*'HTGR Relationships'!$D$40</f>
        <v>414101623.32315081</v>
      </c>
      <c r="AO132" s="13"/>
      <c r="AP132" s="86"/>
      <c r="AQ132" s="86"/>
      <c r="AR132" s="86"/>
      <c r="AS132" s="135"/>
      <c r="AT132" s="259">
        <f>AT129*'HTGR Relationships'!$D$40</f>
        <v>414101623.32315081</v>
      </c>
      <c r="AU132" s="13"/>
      <c r="AV132" s="86"/>
      <c r="AW132" s="86"/>
      <c r="AX132" s="86"/>
      <c r="AY132" s="135"/>
      <c r="AZ132" s="259">
        <f>AZ129*'HTGR Relationships'!$D$40</f>
        <v>414101623.32315081</v>
      </c>
      <c r="BA132" s="13"/>
      <c r="BB132" s="86"/>
      <c r="BC132" s="86"/>
      <c r="BD132" s="86"/>
      <c r="BE132" s="135"/>
      <c r="BF132" s="259">
        <f>BF129*'HTGR Relationships'!$D$40</f>
        <v>414101623.32315081</v>
      </c>
      <c r="BG132" s="13"/>
      <c r="BH132" s="86"/>
      <c r="BI132" s="86"/>
      <c r="BJ132" s="86"/>
      <c r="BK132" s="135"/>
      <c r="BL132" s="259">
        <f>BL129*'HTGR Relationships'!$D$40</f>
        <v>414101623.32315081</v>
      </c>
      <c r="BM132" s="13"/>
      <c r="BN132" s="86"/>
      <c r="BO132" s="86"/>
      <c r="BP132" s="86"/>
      <c r="BQ132" s="135"/>
      <c r="BR132" s="259">
        <f>BR129*'HTGR Relationships'!$D$40</f>
        <v>414101623.32315081</v>
      </c>
      <c r="BS132" s="13"/>
      <c r="BT132" s="86"/>
      <c r="BU132" s="86"/>
      <c r="BV132" s="86"/>
      <c r="BW132" s="135"/>
      <c r="BX132" s="259">
        <f>BX129*'HTGR Relationships'!$D$40</f>
        <v>414101623.32315081</v>
      </c>
      <c r="BY132" s="13"/>
      <c r="BZ132" s="86"/>
      <c r="CA132" s="86"/>
      <c r="CB132" s="86"/>
      <c r="CC132" s="135"/>
      <c r="CD132" s="259">
        <f>CD129*'HTGR Relationships'!$D$40</f>
        <v>414101623.32315081</v>
      </c>
      <c r="CE132" s="13"/>
      <c r="CF132" s="86"/>
      <c r="CG132" s="86"/>
      <c r="CH132" s="86"/>
      <c r="CI132" s="135"/>
      <c r="CJ132" s="259">
        <f>CJ129*'HTGR Relationships'!$D$40</f>
        <v>414101623.32315081</v>
      </c>
      <c r="CK132" s="13"/>
      <c r="CL132" s="86"/>
      <c r="CM132" s="86"/>
      <c r="CN132" s="86"/>
      <c r="CO132" s="135"/>
      <c r="CP132" s="259">
        <f>CP129*'HTGR Relationships'!$D$40</f>
        <v>414101623.32315081</v>
      </c>
      <c r="CQ132" s="13"/>
      <c r="CR132" s="86"/>
      <c r="CS132" s="86"/>
      <c r="CT132" s="86"/>
      <c r="CU132" s="135"/>
      <c r="CV132" s="259">
        <f>CV129*'HTGR Relationships'!$D$40</f>
        <v>414101623.32315081</v>
      </c>
      <c r="CW132" s="13"/>
      <c r="CX132" s="86"/>
      <c r="CY132" s="86"/>
      <c r="CZ132" s="86"/>
      <c r="DA132" s="135"/>
      <c r="DB132" s="259">
        <f>DB129*'HTGR Relationships'!$D$40</f>
        <v>414101623.32315081</v>
      </c>
      <c r="DC132" s="13"/>
      <c r="DD132" s="86"/>
      <c r="DE132" s="86"/>
      <c r="DF132" s="86"/>
      <c r="DG132" s="135"/>
      <c r="DH132" s="259">
        <f>DH129*'HTGR Relationships'!$D$40</f>
        <v>414101623.32315081</v>
      </c>
      <c r="DI132" s="13"/>
      <c r="DJ132" s="86"/>
      <c r="DK132" s="86"/>
      <c r="DL132" s="86"/>
      <c r="DM132" s="135"/>
      <c r="DN132" s="259">
        <f>DN129*'HTGR Relationships'!$D$40</f>
        <v>414101623.32315081</v>
      </c>
      <c r="DO132" s="13"/>
      <c r="DP132" s="86"/>
      <c r="DQ132" s="86"/>
      <c r="DR132" s="86"/>
      <c r="DS132" s="135"/>
      <c r="DT132" s="259">
        <f>DT129*'HTGR Relationships'!$D$40</f>
        <v>414101623.32315081</v>
      </c>
    </row>
    <row r="133" spans="1:124" x14ac:dyDescent="0.2">
      <c r="A133" s="6"/>
      <c r="B133" s="375" t="s">
        <v>219</v>
      </c>
      <c r="C133" s="375" t="s">
        <v>220</v>
      </c>
      <c r="D133" s="376"/>
      <c r="E133" s="376"/>
      <c r="F133" s="393"/>
      <c r="G133" s="393"/>
      <c r="H133" s="393"/>
      <c r="I133" s="394"/>
      <c r="J133" s="379">
        <f>SUM(J119,J127)</f>
        <v>7875564323.8919086</v>
      </c>
      <c r="K133" s="376"/>
      <c r="L133" s="393"/>
      <c r="M133" s="393"/>
      <c r="N133" s="393"/>
      <c r="O133" s="394"/>
      <c r="P133" s="379">
        <f>SUM(P119,P127)</f>
        <v>6172698187.4592743</v>
      </c>
      <c r="Q133" s="376"/>
      <c r="R133" s="393"/>
      <c r="S133" s="393"/>
      <c r="T133" s="393"/>
      <c r="U133" s="394"/>
      <c r="V133" s="379">
        <f>SUM(V119,V127)</f>
        <v>6172698187.4592743</v>
      </c>
      <c r="W133" s="376"/>
      <c r="X133" s="393"/>
      <c r="Y133" s="393"/>
      <c r="Z133" s="393"/>
      <c r="AA133" s="394"/>
      <c r="AB133" s="379">
        <f>SUM(AB119,AB127)</f>
        <v>6172698187.4592743</v>
      </c>
      <c r="AC133" s="376"/>
      <c r="AD133" s="393"/>
      <c r="AE133" s="393"/>
      <c r="AF133" s="393"/>
      <c r="AG133" s="394"/>
      <c r="AH133" s="379">
        <f>SUM(AH119,AH127)</f>
        <v>6172698187.4592743</v>
      </c>
      <c r="AI133" s="376"/>
      <c r="AJ133" s="393"/>
      <c r="AK133" s="393"/>
      <c r="AL133" s="393"/>
      <c r="AM133" s="394"/>
      <c r="AN133" s="379">
        <f>SUM(AN119,AN127)</f>
        <v>6172698187.4592743</v>
      </c>
      <c r="AO133" s="376"/>
      <c r="AP133" s="393"/>
      <c r="AQ133" s="393"/>
      <c r="AR133" s="393"/>
      <c r="AS133" s="394"/>
      <c r="AT133" s="379">
        <f>SUM(AT119,AT127)</f>
        <v>6172698187.4592743</v>
      </c>
      <c r="AU133" s="376"/>
      <c r="AV133" s="393"/>
      <c r="AW133" s="393"/>
      <c r="AX133" s="393"/>
      <c r="AY133" s="394"/>
      <c r="AZ133" s="379">
        <f>SUM(AZ119,AZ127)</f>
        <v>6172698187.4592743</v>
      </c>
      <c r="BA133" s="376"/>
      <c r="BB133" s="393"/>
      <c r="BC133" s="393"/>
      <c r="BD133" s="393"/>
      <c r="BE133" s="394"/>
      <c r="BF133" s="379">
        <f>SUM(BF119,BF127)</f>
        <v>6172698187.4592743</v>
      </c>
      <c r="BG133" s="376"/>
      <c r="BH133" s="393"/>
      <c r="BI133" s="393"/>
      <c r="BJ133" s="393"/>
      <c r="BK133" s="394"/>
      <c r="BL133" s="379">
        <f>SUM(BL119,BL127)</f>
        <v>6172698187.4592743</v>
      </c>
      <c r="BM133" s="376"/>
      <c r="BN133" s="393"/>
      <c r="BO133" s="393"/>
      <c r="BP133" s="393"/>
      <c r="BQ133" s="394"/>
      <c r="BR133" s="379">
        <f>SUM(BR119,BR127)</f>
        <v>6172698187.4592743</v>
      </c>
      <c r="BS133" s="376"/>
      <c r="BT133" s="393"/>
      <c r="BU133" s="393"/>
      <c r="BV133" s="393"/>
      <c r="BW133" s="394"/>
      <c r="BX133" s="379">
        <f>SUM(BX119,BX127)</f>
        <v>6172698187.4592743</v>
      </c>
      <c r="BY133" s="376"/>
      <c r="BZ133" s="393"/>
      <c r="CA133" s="393"/>
      <c r="CB133" s="393"/>
      <c r="CC133" s="394"/>
      <c r="CD133" s="379">
        <f>SUM(CD119,CD127)</f>
        <v>6172698187.4592743</v>
      </c>
      <c r="CE133" s="376"/>
      <c r="CF133" s="393"/>
      <c r="CG133" s="393"/>
      <c r="CH133" s="393"/>
      <c r="CI133" s="394"/>
      <c r="CJ133" s="379">
        <f>SUM(CJ119,CJ127)</f>
        <v>6172698187.4592743</v>
      </c>
      <c r="CK133" s="376"/>
      <c r="CL133" s="393"/>
      <c r="CM133" s="393"/>
      <c r="CN133" s="393"/>
      <c r="CO133" s="394"/>
      <c r="CP133" s="379">
        <f>SUM(CP119,CP127)</f>
        <v>6172698187.4592743</v>
      </c>
      <c r="CQ133" s="376"/>
      <c r="CR133" s="393"/>
      <c r="CS133" s="393"/>
      <c r="CT133" s="393"/>
      <c r="CU133" s="394"/>
      <c r="CV133" s="379">
        <f>SUM(CV119,CV127)</f>
        <v>6172698187.4592743</v>
      </c>
      <c r="CW133" s="376"/>
      <c r="CX133" s="393"/>
      <c r="CY133" s="393"/>
      <c r="CZ133" s="393"/>
      <c r="DA133" s="394"/>
      <c r="DB133" s="379">
        <f>SUM(DB119,DB127)</f>
        <v>6172698187.4592743</v>
      </c>
      <c r="DC133" s="376"/>
      <c r="DD133" s="393"/>
      <c r="DE133" s="393"/>
      <c r="DF133" s="393"/>
      <c r="DG133" s="394"/>
      <c r="DH133" s="379">
        <f>SUM(DH119,DH127)</f>
        <v>6172698187.4592743</v>
      </c>
      <c r="DI133" s="376"/>
      <c r="DJ133" s="393"/>
      <c r="DK133" s="393"/>
      <c r="DL133" s="393"/>
      <c r="DM133" s="394"/>
      <c r="DN133" s="379">
        <f>SUM(DN119,DN127)</f>
        <v>6172698187.4592743</v>
      </c>
      <c r="DO133" s="376"/>
      <c r="DP133" s="393"/>
      <c r="DQ133" s="393"/>
      <c r="DR133" s="393"/>
      <c r="DS133" s="394"/>
      <c r="DT133" s="379">
        <f>SUM(DT119,DT127)</f>
        <v>6172698187.4592743</v>
      </c>
    </row>
    <row r="134" spans="1:124" ht="51" x14ac:dyDescent="0.2">
      <c r="A134" s="333" t="s">
        <v>230</v>
      </c>
      <c r="B134" s="6"/>
      <c r="C134" s="6"/>
      <c r="D134" s="6"/>
      <c r="E134" s="6"/>
      <c r="F134" s="24"/>
      <c r="G134" s="24"/>
      <c r="H134" s="24"/>
      <c r="I134" s="48"/>
      <c r="J134" s="335">
        <f>J133-J96</f>
        <v>0</v>
      </c>
      <c r="K134" s="6"/>
      <c r="L134" s="24"/>
      <c r="M134" s="24"/>
      <c r="N134" s="24"/>
      <c r="O134" s="48"/>
      <c r="P134" s="335">
        <f>P133-P96</f>
        <v>-733634342.38242912</v>
      </c>
      <c r="Q134" s="6"/>
      <c r="R134" s="24"/>
      <c r="S134" s="24"/>
      <c r="T134" s="24"/>
      <c r="U134" s="48"/>
      <c r="V134" s="335">
        <f>V133-V96</f>
        <v>-733634342.38242912</v>
      </c>
      <c r="W134" s="6"/>
      <c r="X134" s="24"/>
      <c r="Y134" s="24"/>
      <c r="Z134" s="24"/>
      <c r="AA134" s="48"/>
      <c r="AB134" s="335">
        <f>AB133-AB96</f>
        <v>-733634342.38242912</v>
      </c>
      <c r="AC134" s="6"/>
      <c r="AD134" s="24"/>
      <c r="AE134" s="24"/>
      <c r="AF134" s="24"/>
      <c r="AG134" s="48"/>
      <c r="AH134" s="335">
        <f>AH133-AH96</f>
        <v>-733634342.38242912</v>
      </c>
      <c r="AI134" s="6"/>
      <c r="AJ134" s="24"/>
      <c r="AK134" s="24"/>
      <c r="AL134" s="24"/>
      <c r="AM134" s="48"/>
      <c r="AN134" s="335">
        <f>AN133-AN96</f>
        <v>-733634342.38242912</v>
      </c>
      <c r="AO134" s="6"/>
      <c r="AP134" s="24"/>
      <c r="AQ134" s="24"/>
      <c r="AR134" s="24"/>
      <c r="AS134" s="48"/>
      <c r="AT134" s="335">
        <f>AT133-AT96</f>
        <v>-733634342.38242912</v>
      </c>
      <c r="AU134" s="6"/>
      <c r="AV134" s="24"/>
      <c r="AW134" s="24"/>
      <c r="AX134" s="24"/>
      <c r="AY134" s="48"/>
      <c r="AZ134" s="335">
        <f>AZ133-AZ96</f>
        <v>-733634342.38242912</v>
      </c>
      <c r="BA134" s="6"/>
      <c r="BB134" s="24"/>
      <c r="BC134" s="24"/>
      <c r="BD134" s="24"/>
      <c r="BE134" s="48"/>
      <c r="BF134" s="335">
        <f>BF133-BF96</f>
        <v>-733634342.38242912</v>
      </c>
      <c r="BG134" s="6"/>
      <c r="BH134" s="24"/>
      <c r="BI134" s="24"/>
      <c r="BJ134" s="24"/>
      <c r="BK134" s="48"/>
      <c r="BL134" s="335">
        <f>BL133-BL96</f>
        <v>-733634342.38242912</v>
      </c>
      <c r="BM134" s="6"/>
      <c r="BN134" s="24"/>
      <c r="BO134" s="24"/>
      <c r="BP134" s="24"/>
      <c r="BQ134" s="48"/>
      <c r="BR134" s="335">
        <f>BR133-BR96</f>
        <v>-733634342.38242912</v>
      </c>
      <c r="BS134" s="6"/>
      <c r="BT134" s="24"/>
      <c r="BU134" s="24"/>
      <c r="BV134" s="24"/>
      <c r="BW134" s="48"/>
      <c r="BX134" s="335">
        <f>BX133-BX96</f>
        <v>-733634342.38242912</v>
      </c>
      <c r="BY134" s="6"/>
      <c r="BZ134" s="24"/>
      <c r="CA134" s="24"/>
      <c r="CB134" s="24"/>
      <c r="CC134" s="48"/>
      <c r="CD134" s="335">
        <f>CD133-CD96</f>
        <v>-733634342.38242912</v>
      </c>
      <c r="CE134" s="6"/>
      <c r="CF134" s="24"/>
      <c r="CG134" s="24"/>
      <c r="CH134" s="24"/>
      <c r="CI134" s="48"/>
      <c r="CJ134" s="335">
        <f>CJ133-CJ96</f>
        <v>-733634342.38242912</v>
      </c>
      <c r="CK134" s="6"/>
      <c r="CL134" s="24"/>
      <c r="CM134" s="24"/>
      <c r="CN134" s="24"/>
      <c r="CO134" s="48"/>
      <c r="CP134" s="335">
        <f>CP133-CP96</f>
        <v>-733634342.38242912</v>
      </c>
      <c r="CQ134" s="6"/>
      <c r="CR134" s="24"/>
      <c r="CS134" s="24"/>
      <c r="CT134" s="24"/>
      <c r="CU134" s="48"/>
      <c r="CV134" s="335">
        <f>CV133-CV96</f>
        <v>-733634342.38242912</v>
      </c>
      <c r="CW134" s="6"/>
      <c r="CX134" s="24"/>
      <c r="CY134" s="24"/>
      <c r="CZ134" s="24"/>
      <c r="DA134" s="48"/>
      <c r="DB134" s="335">
        <f>DB133-DB96</f>
        <v>-733634342.38242912</v>
      </c>
      <c r="DC134" s="6"/>
      <c r="DD134" s="24"/>
      <c r="DE134" s="24"/>
      <c r="DF134" s="24"/>
      <c r="DG134" s="48"/>
      <c r="DH134" s="335">
        <f>DH133-DH96</f>
        <v>-733634342.38242912</v>
      </c>
      <c r="DI134" s="6"/>
      <c r="DJ134" s="24"/>
      <c r="DK134" s="24"/>
      <c r="DL134" s="24"/>
      <c r="DM134" s="48"/>
      <c r="DN134" s="335">
        <f>DN133-DN96</f>
        <v>-733634342.38242912</v>
      </c>
      <c r="DO134" s="6"/>
      <c r="DP134" s="24"/>
      <c r="DQ134" s="24"/>
      <c r="DR134" s="24"/>
      <c r="DS134" s="48"/>
      <c r="DT134" s="335">
        <f>DT133-DT96</f>
        <v>-733634342.38242912</v>
      </c>
    </row>
    <row r="135" spans="1:124" x14ac:dyDescent="0.2">
      <c r="A135" s="6"/>
      <c r="B135" s="6"/>
      <c r="C135" s="6"/>
      <c r="D135" s="6"/>
      <c r="E135" s="6"/>
      <c r="F135" s="24"/>
      <c r="G135" s="24"/>
      <c r="H135" s="24"/>
      <c r="I135" s="48"/>
      <c r="J135" s="11"/>
      <c r="K135" s="6"/>
      <c r="L135" s="24"/>
      <c r="M135" s="24"/>
      <c r="N135" s="24"/>
      <c r="O135" s="48"/>
      <c r="P135" s="11"/>
      <c r="Q135" s="6"/>
      <c r="R135" s="24"/>
      <c r="S135" s="24"/>
      <c r="T135" s="24"/>
      <c r="U135" s="48"/>
      <c r="V135" s="11"/>
      <c r="W135" s="6"/>
      <c r="X135" s="24"/>
      <c r="Y135" s="24"/>
      <c r="Z135" s="24"/>
      <c r="AA135" s="48"/>
      <c r="AB135" s="11"/>
      <c r="AC135" s="6"/>
      <c r="AD135" s="24"/>
      <c r="AE135" s="24"/>
      <c r="AF135" s="24"/>
      <c r="AG135" s="48"/>
      <c r="AH135" s="11"/>
      <c r="AI135" s="6"/>
      <c r="AJ135" s="24"/>
      <c r="AK135" s="24"/>
      <c r="AL135" s="24"/>
      <c r="AM135" s="48"/>
      <c r="AN135" s="11"/>
      <c r="AO135" s="6"/>
      <c r="AP135" s="24"/>
      <c r="AQ135" s="24"/>
      <c r="AR135" s="24"/>
      <c r="AS135" s="48"/>
      <c r="AT135" s="11"/>
      <c r="AU135" s="6"/>
      <c r="AV135" s="24"/>
      <c r="AW135" s="24"/>
      <c r="AX135" s="24"/>
      <c r="AY135" s="48"/>
      <c r="AZ135" s="11"/>
      <c r="BA135" s="6"/>
      <c r="BB135" s="24"/>
      <c r="BC135" s="24"/>
      <c r="BD135" s="24"/>
      <c r="BE135" s="48"/>
      <c r="BF135" s="11"/>
      <c r="BG135" s="6"/>
      <c r="BH135" s="24"/>
      <c r="BI135" s="24"/>
      <c r="BJ135" s="24"/>
      <c r="BK135" s="48"/>
      <c r="BL135" s="11"/>
      <c r="BM135" s="6"/>
      <c r="BN135" s="24"/>
      <c r="BO135" s="24"/>
      <c r="BP135" s="24"/>
      <c r="BQ135" s="48"/>
      <c r="BR135" s="11"/>
      <c r="BS135" s="6"/>
      <c r="BT135" s="24"/>
      <c r="BU135" s="24"/>
      <c r="BV135" s="24"/>
      <c r="BW135" s="48"/>
      <c r="BX135" s="11"/>
      <c r="BY135" s="6"/>
      <c r="BZ135" s="24"/>
      <c r="CA135" s="24"/>
      <c r="CB135" s="24"/>
      <c r="CC135" s="48"/>
      <c r="CD135" s="11"/>
      <c r="CE135" s="6"/>
      <c r="CF135" s="24"/>
      <c r="CG135" s="24"/>
      <c r="CH135" s="24"/>
      <c r="CI135" s="48"/>
      <c r="CJ135" s="11"/>
      <c r="CK135" s="6"/>
      <c r="CL135" s="24"/>
      <c r="CM135" s="24"/>
      <c r="CN135" s="24"/>
      <c r="CO135" s="48"/>
      <c r="CP135" s="11"/>
      <c r="CQ135" s="6"/>
      <c r="CR135" s="24"/>
      <c r="CS135" s="24"/>
      <c r="CT135" s="24"/>
      <c r="CU135" s="48"/>
      <c r="CV135" s="11"/>
      <c r="CW135" s="6"/>
      <c r="CX135" s="24"/>
      <c r="CY135" s="24"/>
      <c r="CZ135" s="24"/>
      <c r="DA135" s="48"/>
      <c r="DB135" s="11"/>
      <c r="DC135" s="6"/>
      <c r="DD135" s="24"/>
      <c r="DE135" s="24"/>
      <c r="DF135" s="24"/>
      <c r="DG135" s="48"/>
      <c r="DH135" s="11"/>
      <c r="DI135" s="6"/>
      <c r="DJ135" s="24"/>
      <c r="DK135" s="24"/>
      <c r="DL135" s="24"/>
      <c r="DM135" s="48"/>
      <c r="DN135" s="11"/>
      <c r="DO135" s="6"/>
      <c r="DP135" s="24"/>
      <c r="DQ135" s="24"/>
      <c r="DR135" s="24"/>
      <c r="DS135" s="48"/>
      <c r="DT135" s="11"/>
    </row>
    <row r="136" spans="1:124" s="7" customFormat="1" ht="46" x14ac:dyDescent="0.2">
      <c r="A136" s="63" t="s">
        <v>231</v>
      </c>
      <c r="B136" s="44"/>
      <c r="C136" s="43" t="s">
        <v>232</v>
      </c>
      <c r="D136" s="41"/>
      <c r="E136" s="10"/>
      <c r="F136" s="10"/>
      <c r="G136" s="10"/>
      <c r="H136" s="10"/>
      <c r="I136" s="10"/>
      <c r="J136" s="260"/>
      <c r="K136" s="10"/>
      <c r="L136" s="10"/>
      <c r="M136" s="10"/>
      <c r="N136" s="10"/>
      <c r="O136" s="10"/>
      <c r="P136" s="260"/>
      <c r="Q136" s="10"/>
      <c r="R136" s="10"/>
      <c r="S136" s="10"/>
      <c r="T136" s="10"/>
      <c r="U136" s="10"/>
      <c r="V136" s="260"/>
      <c r="W136" s="10"/>
      <c r="X136" s="10"/>
      <c r="Y136" s="10"/>
      <c r="Z136" s="10"/>
      <c r="AA136" s="10"/>
      <c r="AB136" s="260"/>
      <c r="AC136" s="10"/>
      <c r="AD136" s="10"/>
      <c r="AE136" s="10"/>
      <c r="AF136" s="10"/>
      <c r="AG136" s="10"/>
      <c r="AH136" s="260"/>
      <c r="AI136" s="10"/>
      <c r="AJ136" s="10"/>
      <c r="AK136" s="10"/>
      <c r="AL136" s="10"/>
      <c r="AM136" s="10"/>
      <c r="AN136" s="260"/>
      <c r="AO136" s="10"/>
      <c r="AP136" s="10"/>
      <c r="AQ136" s="10"/>
      <c r="AR136" s="10"/>
      <c r="AS136" s="10"/>
      <c r="AT136" s="260"/>
      <c r="AU136" s="10"/>
      <c r="AV136" s="10"/>
      <c r="AW136" s="10"/>
      <c r="AX136" s="10"/>
      <c r="AY136" s="10"/>
      <c r="AZ136" s="260"/>
      <c r="BA136" s="10"/>
      <c r="BB136" s="10"/>
      <c r="BC136" s="10"/>
      <c r="BD136" s="10"/>
      <c r="BE136" s="10"/>
      <c r="BF136" s="260"/>
      <c r="BG136" s="10"/>
      <c r="BH136" s="10"/>
      <c r="BI136" s="10"/>
      <c r="BJ136" s="10"/>
      <c r="BK136" s="10"/>
      <c r="BL136" s="260"/>
      <c r="BM136" s="10"/>
      <c r="BN136" s="10"/>
      <c r="BO136" s="10"/>
      <c r="BP136" s="10"/>
      <c r="BQ136" s="10"/>
      <c r="BR136" s="260"/>
      <c r="BS136" s="10"/>
      <c r="BT136" s="10"/>
      <c r="BU136" s="10"/>
      <c r="BV136" s="10"/>
      <c r="BW136" s="10"/>
      <c r="BX136" s="260"/>
      <c r="BY136" s="10"/>
      <c r="BZ136" s="10"/>
      <c r="CA136" s="10"/>
      <c r="CB136" s="10"/>
      <c r="CC136" s="10"/>
      <c r="CD136" s="260"/>
      <c r="CE136" s="10"/>
      <c r="CF136" s="10"/>
      <c r="CG136" s="10"/>
      <c r="CH136" s="10"/>
      <c r="CI136" s="10"/>
      <c r="CJ136" s="260"/>
      <c r="CK136" s="10"/>
      <c r="CL136" s="10"/>
      <c r="CM136" s="10"/>
      <c r="CN136" s="10"/>
      <c r="CO136" s="10"/>
      <c r="CP136" s="260"/>
      <c r="CQ136" s="10"/>
      <c r="CR136" s="10"/>
      <c r="CS136" s="10"/>
      <c r="CT136" s="10"/>
      <c r="CU136" s="10"/>
      <c r="CV136" s="260"/>
      <c r="CW136" s="10"/>
      <c r="CX136" s="10"/>
      <c r="CY136" s="10"/>
      <c r="CZ136" s="10"/>
      <c r="DA136" s="10"/>
      <c r="DB136" s="260"/>
      <c r="DC136" s="10"/>
      <c r="DD136" s="10"/>
      <c r="DE136" s="10"/>
      <c r="DF136" s="10"/>
      <c r="DG136" s="10"/>
      <c r="DH136" s="260"/>
      <c r="DI136" s="10"/>
      <c r="DJ136" s="10"/>
      <c r="DK136" s="10"/>
      <c r="DL136" s="10"/>
      <c r="DM136" s="10"/>
      <c r="DN136" s="260"/>
      <c r="DO136" s="10"/>
      <c r="DP136" s="10"/>
      <c r="DQ136" s="10"/>
      <c r="DR136" s="10"/>
      <c r="DS136" s="10"/>
      <c r="DT136" s="260"/>
    </row>
    <row r="137" spans="1:124" s="7" customFormat="1" ht="17" x14ac:dyDescent="0.2">
      <c r="A137" s="128"/>
      <c r="B137" s="128"/>
      <c r="C137" s="43" t="s">
        <v>203</v>
      </c>
      <c r="D137" s="128"/>
      <c r="E137" s="128"/>
      <c r="F137" s="22"/>
      <c r="G137" s="22"/>
      <c r="H137" s="22"/>
      <c r="I137" s="128"/>
      <c r="J137" s="261">
        <f>I138/$I$5*'HTGR Relationships'!$D$42*$J$4</f>
        <v>0</v>
      </c>
      <c r="K137" s="128"/>
      <c r="L137" s="22"/>
      <c r="M137" s="22"/>
      <c r="N137" s="22"/>
      <c r="O137" s="128"/>
      <c r="P137" s="261">
        <f>O138/$I$5*'HTGR Relationships'!$D$42*$J$4</f>
        <v>0</v>
      </c>
      <c r="Q137" s="128"/>
      <c r="R137" s="22"/>
      <c r="S137" s="22"/>
      <c r="T137" s="22"/>
      <c r="U137" s="128"/>
      <c r="V137" s="261">
        <f>U138/$I$5*'HTGR Relationships'!$D$42*$J$4</f>
        <v>0</v>
      </c>
      <c r="W137" s="128"/>
      <c r="X137" s="22"/>
      <c r="Y137" s="22"/>
      <c r="Z137" s="22"/>
      <c r="AA137" s="128"/>
      <c r="AB137" s="261">
        <f>AA138/$I$5*'HTGR Relationships'!$D$42*$J$4</f>
        <v>0</v>
      </c>
      <c r="AC137" s="128"/>
      <c r="AD137" s="22"/>
      <c r="AE137" s="22"/>
      <c r="AF137" s="22"/>
      <c r="AG137" s="128"/>
      <c r="AH137" s="261">
        <f>AG138/$I$5*'HTGR Relationships'!$D$42*$J$4</f>
        <v>0</v>
      </c>
      <c r="AI137" s="128"/>
      <c r="AJ137" s="22"/>
      <c r="AK137" s="22"/>
      <c r="AL137" s="22"/>
      <c r="AM137" s="128"/>
      <c r="AN137" s="261">
        <f>AM138/$I$5*'HTGR Relationships'!$D$42*$J$4</f>
        <v>0</v>
      </c>
      <c r="AO137" s="128"/>
      <c r="AP137" s="22"/>
      <c r="AQ137" s="22"/>
      <c r="AR137" s="22"/>
      <c r="AS137" s="128"/>
      <c r="AT137" s="261">
        <f>AS138/$I$5*'HTGR Relationships'!$D$42*$J$4</f>
        <v>0</v>
      </c>
      <c r="AU137" s="128"/>
      <c r="AV137" s="22"/>
      <c r="AW137" s="22"/>
      <c r="AX137" s="22"/>
      <c r="AY137" s="128"/>
      <c r="AZ137" s="261">
        <f>AY138/$I$5*'HTGR Relationships'!$D$42*$J$4</f>
        <v>0</v>
      </c>
      <c r="BA137" s="128"/>
      <c r="BB137" s="22"/>
      <c r="BC137" s="22"/>
      <c r="BD137" s="22"/>
      <c r="BE137" s="128"/>
      <c r="BF137" s="261">
        <f>BE138/$I$5*'HTGR Relationships'!$D$42*$J$4</f>
        <v>0</v>
      </c>
      <c r="BG137" s="128"/>
      <c r="BH137" s="22"/>
      <c r="BI137" s="22"/>
      <c r="BJ137" s="22"/>
      <c r="BK137" s="128"/>
      <c r="BL137" s="261">
        <f>BK138/$I$5*'HTGR Relationships'!$D$42*$J$4</f>
        <v>0</v>
      </c>
      <c r="BM137" s="128"/>
      <c r="BN137" s="22"/>
      <c r="BO137" s="22"/>
      <c r="BP137" s="22"/>
      <c r="BQ137" s="128"/>
      <c r="BR137" s="261">
        <f>BQ138/$I$5*'HTGR Relationships'!$D$42*$J$4</f>
        <v>0</v>
      </c>
      <c r="BS137" s="128"/>
      <c r="BT137" s="22"/>
      <c r="BU137" s="22"/>
      <c r="BV137" s="22"/>
      <c r="BW137" s="128"/>
      <c r="BX137" s="261">
        <f>BW138/$I$5*'HTGR Relationships'!$D$42*$J$4</f>
        <v>0</v>
      </c>
      <c r="BY137" s="128"/>
      <c r="BZ137" s="22"/>
      <c r="CA137" s="22"/>
      <c r="CB137" s="22"/>
      <c r="CC137" s="128"/>
      <c r="CD137" s="261">
        <f>CC138/$I$5*'HTGR Relationships'!$D$42*$J$4</f>
        <v>0</v>
      </c>
      <c r="CE137" s="128"/>
      <c r="CF137" s="22"/>
      <c r="CG137" s="22"/>
      <c r="CH137" s="22"/>
      <c r="CI137" s="128"/>
      <c r="CJ137" s="261">
        <f>CI138/$I$5*'HTGR Relationships'!$D$42*$J$4</f>
        <v>0</v>
      </c>
      <c r="CK137" s="128"/>
      <c r="CL137" s="22"/>
      <c r="CM137" s="22"/>
      <c r="CN137" s="22"/>
      <c r="CO137" s="128"/>
      <c r="CP137" s="261">
        <f>CO138/$I$5*'HTGR Relationships'!$D$42*$J$4</f>
        <v>0</v>
      </c>
      <c r="CQ137" s="128"/>
      <c r="CR137" s="22"/>
      <c r="CS137" s="22"/>
      <c r="CT137" s="22"/>
      <c r="CU137" s="128"/>
      <c r="CV137" s="261">
        <f>CU138/$I$5*'HTGR Relationships'!$D$42*$J$4</f>
        <v>0</v>
      </c>
      <c r="CW137" s="128"/>
      <c r="CX137" s="22"/>
      <c r="CY137" s="22"/>
      <c r="CZ137" s="22"/>
      <c r="DA137" s="128"/>
      <c r="DB137" s="261">
        <f>DA138/$I$5*'HTGR Relationships'!$D$42*$J$4</f>
        <v>0</v>
      </c>
      <c r="DC137" s="128"/>
      <c r="DD137" s="22"/>
      <c r="DE137" s="22"/>
      <c r="DF137" s="22"/>
      <c r="DG137" s="128"/>
      <c r="DH137" s="261">
        <f>DG138/$I$5*'HTGR Relationships'!$D$42*$J$4</f>
        <v>0</v>
      </c>
      <c r="DI137" s="128"/>
      <c r="DJ137" s="22"/>
      <c r="DK137" s="22"/>
      <c r="DL137" s="22"/>
      <c r="DM137" s="128"/>
      <c r="DN137" s="261">
        <f>DM138/$I$5*'HTGR Relationships'!$D$42*$J$4</f>
        <v>0</v>
      </c>
      <c r="DO137" s="128"/>
      <c r="DP137" s="22"/>
      <c r="DQ137" s="22"/>
      <c r="DR137" s="22"/>
      <c r="DS137" s="128"/>
      <c r="DT137" s="261">
        <f>DS138/$I$5*'HTGR Relationships'!$D$42*$J$4</f>
        <v>0</v>
      </c>
    </row>
    <row r="138" spans="1:124" s="6" customFormat="1" x14ac:dyDescent="0.2">
      <c r="A138" s="241"/>
      <c r="B138" s="147">
        <v>20</v>
      </c>
      <c r="C138" s="241" t="s">
        <v>204</v>
      </c>
      <c r="D138" s="366"/>
      <c r="E138" s="366"/>
      <c r="F138" s="23">
        <f>SUM(F139:F145)</f>
        <v>-738675188.65967584</v>
      </c>
      <c r="G138" s="23">
        <f>SUM(G139:G145)</f>
        <v>0</v>
      </c>
      <c r="H138" s="23">
        <f>SUM(H139:H145)</f>
        <v>0</v>
      </c>
      <c r="I138" s="384">
        <f>SUM(I139:I145)</f>
        <v>0</v>
      </c>
      <c r="J138" s="385">
        <f>SUM(J139:J145)</f>
        <v>-738675188.65967584</v>
      </c>
      <c r="K138" s="366"/>
      <c r="L138" s="23">
        <f>SUM(L139:L145)</f>
        <v>-647252946.18295479</v>
      </c>
      <c r="M138" s="23">
        <f>SUM(M139:M145)</f>
        <v>0</v>
      </c>
      <c r="N138" s="23">
        <f>SUM(N139:N145)</f>
        <v>0</v>
      </c>
      <c r="O138" s="384">
        <f>SUM(O139:O145)</f>
        <v>0</v>
      </c>
      <c r="P138" s="385">
        <f>SUM(P139:P145)</f>
        <v>-647252946.18295479</v>
      </c>
      <c r="Q138" s="366"/>
      <c r="R138" s="23">
        <f>SUM(R139:R145)</f>
        <v>-647252946.18295479</v>
      </c>
      <c r="S138" s="23">
        <f>SUM(S139:S145)</f>
        <v>0</v>
      </c>
      <c r="T138" s="23">
        <f>SUM(T139:T145)</f>
        <v>0</v>
      </c>
      <c r="U138" s="384">
        <f>SUM(U139:U145)</f>
        <v>0</v>
      </c>
      <c r="V138" s="385">
        <f>SUM(V139:V145)</f>
        <v>-647252946.18295479</v>
      </c>
      <c r="W138" s="366"/>
      <c r="X138" s="23">
        <f>SUM(X139:X145)</f>
        <v>-647252946.18295479</v>
      </c>
      <c r="Y138" s="23">
        <f>SUM(Y139:Y145)</f>
        <v>0</v>
      </c>
      <c r="Z138" s="23">
        <f>SUM(Z139:Z145)</f>
        <v>0</v>
      </c>
      <c r="AA138" s="384">
        <f>SUM(AA139:AA145)</f>
        <v>0</v>
      </c>
      <c r="AB138" s="385">
        <f>SUM(AB139:AB145)</f>
        <v>-647252946.18295479</v>
      </c>
      <c r="AC138" s="366"/>
      <c r="AD138" s="23">
        <f>SUM(AD139:AD145)</f>
        <v>-647252946.18295479</v>
      </c>
      <c r="AE138" s="23">
        <f>SUM(AE139:AE145)</f>
        <v>0</v>
      </c>
      <c r="AF138" s="23">
        <f>SUM(AF139:AF145)</f>
        <v>0</v>
      </c>
      <c r="AG138" s="384">
        <f>SUM(AG139:AG145)</f>
        <v>0</v>
      </c>
      <c r="AH138" s="385">
        <f>SUM(AH139:AH145)</f>
        <v>-647252946.18295479</v>
      </c>
      <c r="AI138" s="366"/>
      <c r="AJ138" s="23">
        <f>SUM(AJ139:AJ145)</f>
        <v>-647252946.18295479</v>
      </c>
      <c r="AK138" s="23">
        <f>SUM(AK139:AK145)</f>
        <v>0</v>
      </c>
      <c r="AL138" s="23">
        <f>SUM(AL139:AL145)</f>
        <v>0</v>
      </c>
      <c r="AM138" s="384">
        <f>SUM(AM139:AM145)</f>
        <v>0</v>
      </c>
      <c r="AN138" s="385">
        <f>SUM(AN139:AN145)</f>
        <v>-647252946.18295479</v>
      </c>
      <c r="AO138" s="366"/>
      <c r="AP138" s="23">
        <f>SUM(AP139:AP145)</f>
        <v>-647252946.18295479</v>
      </c>
      <c r="AQ138" s="23">
        <f>SUM(AQ139:AQ145)</f>
        <v>0</v>
      </c>
      <c r="AR138" s="23">
        <f>SUM(AR139:AR145)</f>
        <v>0</v>
      </c>
      <c r="AS138" s="384">
        <f>SUM(AS139:AS145)</f>
        <v>0</v>
      </c>
      <c r="AT138" s="385">
        <f>SUM(AT139:AT145)</f>
        <v>-647252946.18295479</v>
      </c>
      <c r="AU138" s="366"/>
      <c r="AV138" s="23">
        <f>SUM(AV139:AV145)</f>
        <v>-647252946.18295479</v>
      </c>
      <c r="AW138" s="23">
        <f>SUM(AW139:AW145)</f>
        <v>0</v>
      </c>
      <c r="AX138" s="23">
        <f>SUM(AX139:AX145)</f>
        <v>0</v>
      </c>
      <c r="AY138" s="384">
        <f>SUM(AY139:AY145)</f>
        <v>0</v>
      </c>
      <c r="AZ138" s="385">
        <f>SUM(AZ139:AZ145)</f>
        <v>-647252946.18295479</v>
      </c>
      <c r="BA138" s="366"/>
      <c r="BB138" s="23">
        <f>SUM(BB139:BB145)</f>
        <v>-647252946.18295479</v>
      </c>
      <c r="BC138" s="23">
        <f>SUM(BC139:BC145)</f>
        <v>0</v>
      </c>
      <c r="BD138" s="23">
        <f>SUM(BD139:BD145)</f>
        <v>0</v>
      </c>
      <c r="BE138" s="384">
        <f>SUM(BE139:BE145)</f>
        <v>0</v>
      </c>
      <c r="BF138" s="385">
        <f>SUM(BF139:BF145)</f>
        <v>-647252946.18295479</v>
      </c>
      <c r="BG138" s="366"/>
      <c r="BH138" s="23">
        <f>SUM(BH139:BH145)</f>
        <v>-647252946.18295479</v>
      </c>
      <c r="BI138" s="23">
        <f>SUM(BI139:BI145)</f>
        <v>0</v>
      </c>
      <c r="BJ138" s="23">
        <f>SUM(BJ139:BJ145)</f>
        <v>0</v>
      </c>
      <c r="BK138" s="384">
        <f>SUM(BK139:BK145)</f>
        <v>0</v>
      </c>
      <c r="BL138" s="385">
        <f>SUM(BL139:BL145)</f>
        <v>-647252946.18295479</v>
      </c>
      <c r="BM138" s="366"/>
      <c r="BN138" s="23">
        <f>SUM(BN139:BN145)</f>
        <v>-647252946.18295479</v>
      </c>
      <c r="BO138" s="23">
        <f>SUM(BO139:BO145)</f>
        <v>0</v>
      </c>
      <c r="BP138" s="23">
        <f>SUM(BP139:BP145)</f>
        <v>0</v>
      </c>
      <c r="BQ138" s="384">
        <f>SUM(BQ139:BQ145)</f>
        <v>0</v>
      </c>
      <c r="BR138" s="385">
        <f>SUM(BR139:BR145)</f>
        <v>-647252946.18295479</v>
      </c>
      <c r="BS138" s="366"/>
      <c r="BT138" s="23">
        <f>SUM(BT139:BT145)</f>
        <v>-647252946.18295479</v>
      </c>
      <c r="BU138" s="23">
        <f>SUM(BU139:BU145)</f>
        <v>0</v>
      </c>
      <c r="BV138" s="23">
        <f>SUM(BV139:BV145)</f>
        <v>0</v>
      </c>
      <c r="BW138" s="384">
        <f>SUM(BW139:BW145)</f>
        <v>0</v>
      </c>
      <c r="BX138" s="385">
        <f>SUM(BX139:BX145)</f>
        <v>-647252946.18295479</v>
      </c>
      <c r="BY138" s="366"/>
      <c r="BZ138" s="23">
        <f>SUM(BZ139:BZ145)</f>
        <v>-647252946.18295479</v>
      </c>
      <c r="CA138" s="23">
        <f>SUM(CA139:CA145)</f>
        <v>0</v>
      </c>
      <c r="CB138" s="23">
        <f>SUM(CB139:CB145)</f>
        <v>0</v>
      </c>
      <c r="CC138" s="384">
        <f>SUM(CC139:CC145)</f>
        <v>0</v>
      </c>
      <c r="CD138" s="385">
        <f>SUM(CD139:CD145)</f>
        <v>-647252946.18295479</v>
      </c>
      <c r="CE138" s="366"/>
      <c r="CF138" s="23">
        <f>SUM(CF139:CF145)</f>
        <v>-647252946.18295479</v>
      </c>
      <c r="CG138" s="23">
        <f>SUM(CG139:CG145)</f>
        <v>0</v>
      </c>
      <c r="CH138" s="23">
        <f>SUM(CH139:CH145)</f>
        <v>0</v>
      </c>
      <c r="CI138" s="384">
        <f>SUM(CI139:CI145)</f>
        <v>0</v>
      </c>
      <c r="CJ138" s="385">
        <f>SUM(CJ139:CJ145)</f>
        <v>-647252946.18295479</v>
      </c>
      <c r="CK138" s="366"/>
      <c r="CL138" s="23">
        <f>SUM(CL139:CL145)</f>
        <v>-647252946.18295479</v>
      </c>
      <c r="CM138" s="23">
        <f>SUM(CM139:CM145)</f>
        <v>0</v>
      </c>
      <c r="CN138" s="23">
        <f>SUM(CN139:CN145)</f>
        <v>0</v>
      </c>
      <c r="CO138" s="384">
        <f>SUM(CO139:CO145)</f>
        <v>0</v>
      </c>
      <c r="CP138" s="385">
        <f>SUM(CP139:CP145)</f>
        <v>-647252946.18295479</v>
      </c>
      <c r="CQ138" s="366"/>
      <c r="CR138" s="23">
        <f>SUM(CR139:CR145)</f>
        <v>-647252946.18295479</v>
      </c>
      <c r="CS138" s="23">
        <f>SUM(CS139:CS145)</f>
        <v>0</v>
      </c>
      <c r="CT138" s="23">
        <f>SUM(CT139:CT145)</f>
        <v>0</v>
      </c>
      <c r="CU138" s="384">
        <f>SUM(CU139:CU145)</f>
        <v>0</v>
      </c>
      <c r="CV138" s="385">
        <f>SUM(CV139:CV145)</f>
        <v>-647252946.18295479</v>
      </c>
      <c r="CW138" s="366"/>
      <c r="CX138" s="23">
        <f>SUM(CX139:CX145)</f>
        <v>-647252946.18295479</v>
      </c>
      <c r="CY138" s="23">
        <f>SUM(CY139:CY145)</f>
        <v>0</v>
      </c>
      <c r="CZ138" s="23">
        <f>SUM(CZ139:CZ145)</f>
        <v>0</v>
      </c>
      <c r="DA138" s="384">
        <f>SUM(DA139:DA145)</f>
        <v>0</v>
      </c>
      <c r="DB138" s="385">
        <f>SUM(DB139:DB145)</f>
        <v>-647252946.18295479</v>
      </c>
      <c r="DC138" s="366"/>
      <c r="DD138" s="23">
        <f>SUM(DD139:DD145)</f>
        <v>-647252946.18295479</v>
      </c>
      <c r="DE138" s="23">
        <f>SUM(DE139:DE145)</f>
        <v>0</v>
      </c>
      <c r="DF138" s="23">
        <f>SUM(DF139:DF145)</f>
        <v>0</v>
      </c>
      <c r="DG138" s="384">
        <f>SUM(DG139:DG145)</f>
        <v>0</v>
      </c>
      <c r="DH138" s="385">
        <f>SUM(DH139:DH145)</f>
        <v>-647252946.18295479</v>
      </c>
      <c r="DI138" s="366"/>
      <c r="DJ138" s="23">
        <f>SUM(DJ139:DJ145)</f>
        <v>-647252946.18295479</v>
      </c>
      <c r="DK138" s="23">
        <f>SUM(DK139:DK145)</f>
        <v>0</v>
      </c>
      <c r="DL138" s="23">
        <f>SUM(DL139:DL145)</f>
        <v>0</v>
      </c>
      <c r="DM138" s="384">
        <f>SUM(DM139:DM145)</f>
        <v>0</v>
      </c>
      <c r="DN138" s="385">
        <f>SUM(DN139:DN145)</f>
        <v>-647252946.18295479</v>
      </c>
      <c r="DO138" s="366"/>
      <c r="DP138" s="23">
        <f>SUM(DP139:DP145)</f>
        <v>-647252946.18295479</v>
      </c>
      <c r="DQ138" s="23">
        <f>SUM(DQ139:DQ145)</f>
        <v>0</v>
      </c>
      <c r="DR138" s="23">
        <f>SUM(DR139:DR145)</f>
        <v>0</v>
      </c>
      <c r="DS138" s="384">
        <f>SUM(DS139:DS145)</f>
        <v>0</v>
      </c>
      <c r="DT138" s="385">
        <f>SUM(DT139:DT145)</f>
        <v>-647252946.18295479</v>
      </c>
    </row>
    <row r="139" spans="1:124" s="6" customFormat="1" x14ac:dyDescent="0.2">
      <c r="B139" s="6">
        <v>21</v>
      </c>
      <c r="C139" s="6" t="s">
        <v>205</v>
      </c>
      <c r="D139" s="38"/>
      <c r="E139" s="386"/>
      <c r="F139" s="25">
        <v>0</v>
      </c>
      <c r="G139" s="25">
        <v>0</v>
      </c>
      <c r="H139" s="25">
        <v>0</v>
      </c>
      <c r="I139" s="48">
        <v>0</v>
      </c>
      <c r="J139" s="11">
        <f t="shared" ref="J139:J145" si="450">SUM(F139:H139)</f>
        <v>0</v>
      </c>
      <c r="K139" s="386"/>
      <c r="L139" s="25">
        <v>0</v>
      </c>
      <c r="M139" s="25">
        <v>0</v>
      </c>
      <c r="N139" s="25">
        <v>0</v>
      </c>
      <c r="O139" s="48">
        <v>0</v>
      </c>
      <c r="P139" s="11">
        <f t="shared" ref="P139:P145" si="451">SUM(L139:N139)</f>
        <v>0</v>
      </c>
      <c r="Q139" s="386"/>
      <c r="R139" s="25">
        <v>0</v>
      </c>
      <c r="S139" s="25">
        <v>0</v>
      </c>
      <c r="T139" s="25">
        <v>0</v>
      </c>
      <c r="U139" s="48">
        <v>0</v>
      </c>
      <c r="V139" s="11">
        <f t="shared" ref="V139:V145" si="452">SUM(R139:T139)</f>
        <v>0</v>
      </c>
      <c r="W139" s="386"/>
      <c r="X139" s="25">
        <v>0</v>
      </c>
      <c r="Y139" s="25">
        <v>0</v>
      </c>
      <c r="Z139" s="25">
        <v>0</v>
      </c>
      <c r="AA139" s="48">
        <v>0</v>
      </c>
      <c r="AB139" s="11">
        <f t="shared" ref="AB139:AB145" si="453">SUM(X139:Z139)</f>
        <v>0</v>
      </c>
      <c r="AC139" s="386"/>
      <c r="AD139" s="25">
        <v>0</v>
      </c>
      <c r="AE139" s="25">
        <v>0</v>
      </c>
      <c r="AF139" s="25">
        <v>0</v>
      </c>
      <c r="AG139" s="48">
        <v>0</v>
      </c>
      <c r="AH139" s="11">
        <f t="shared" ref="AH139:AH145" si="454">SUM(AD139:AF139)</f>
        <v>0</v>
      </c>
      <c r="AI139" s="386"/>
      <c r="AJ139" s="25">
        <v>0</v>
      </c>
      <c r="AK139" s="25">
        <v>0</v>
      </c>
      <c r="AL139" s="25">
        <v>0</v>
      </c>
      <c r="AM139" s="48">
        <v>0</v>
      </c>
      <c r="AN139" s="11">
        <f t="shared" ref="AN139:AN145" si="455">SUM(AJ139:AL139)</f>
        <v>0</v>
      </c>
      <c r="AO139" s="386"/>
      <c r="AP139" s="25">
        <v>0</v>
      </c>
      <c r="AQ139" s="25">
        <v>0</v>
      </c>
      <c r="AR139" s="25">
        <v>0</v>
      </c>
      <c r="AS139" s="48">
        <v>0</v>
      </c>
      <c r="AT139" s="11">
        <f t="shared" ref="AT139:AT145" si="456">SUM(AP139:AR139)</f>
        <v>0</v>
      </c>
      <c r="AU139" s="386"/>
      <c r="AV139" s="25">
        <v>0</v>
      </c>
      <c r="AW139" s="25">
        <v>0</v>
      </c>
      <c r="AX139" s="25">
        <v>0</v>
      </c>
      <c r="AY139" s="48">
        <v>0</v>
      </c>
      <c r="AZ139" s="11">
        <f t="shared" ref="AZ139:AZ145" si="457">SUM(AV139:AX139)</f>
        <v>0</v>
      </c>
      <c r="BA139" s="386"/>
      <c r="BB139" s="25">
        <v>0</v>
      </c>
      <c r="BC139" s="25">
        <v>0</v>
      </c>
      <c r="BD139" s="25">
        <v>0</v>
      </c>
      <c r="BE139" s="48">
        <v>0</v>
      </c>
      <c r="BF139" s="11">
        <f t="shared" ref="BF139:BF145" si="458">SUM(BB139:BD139)</f>
        <v>0</v>
      </c>
      <c r="BG139" s="386"/>
      <c r="BH139" s="25">
        <v>0</v>
      </c>
      <c r="BI139" s="25">
        <v>0</v>
      </c>
      <c r="BJ139" s="25">
        <v>0</v>
      </c>
      <c r="BK139" s="48">
        <v>0</v>
      </c>
      <c r="BL139" s="11">
        <f t="shared" ref="BL139:BL145" si="459">SUM(BH139:BJ139)</f>
        <v>0</v>
      </c>
      <c r="BM139" s="386"/>
      <c r="BN139" s="25">
        <v>0</v>
      </c>
      <c r="BO139" s="25">
        <v>0</v>
      </c>
      <c r="BP139" s="25">
        <v>0</v>
      </c>
      <c r="BQ139" s="48">
        <v>0</v>
      </c>
      <c r="BR139" s="11">
        <f t="shared" ref="BR139:BR145" si="460">SUM(BN139:BP139)</f>
        <v>0</v>
      </c>
      <c r="BS139" s="386"/>
      <c r="BT139" s="25">
        <v>0</v>
      </c>
      <c r="BU139" s="25">
        <v>0</v>
      </c>
      <c r="BV139" s="25">
        <v>0</v>
      </c>
      <c r="BW139" s="48">
        <v>0</v>
      </c>
      <c r="BX139" s="11">
        <f t="shared" ref="BX139:BX145" si="461">SUM(BT139:BV139)</f>
        <v>0</v>
      </c>
      <c r="BY139" s="386"/>
      <c r="BZ139" s="25">
        <v>0</v>
      </c>
      <c r="CA139" s="25">
        <v>0</v>
      </c>
      <c r="CB139" s="25">
        <v>0</v>
      </c>
      <c r="CC139" s="48">
        <v>0</v>
      </c>
      <c r="CD139" s="11">
        <f t="shared" ref="CD139:CD145" si="462">SUM(BZ139:CB139)</f>
        <v>0</v>
      </c>
      <c r="CE139" s="386"/>
      <c r="CF139" s="25">
        <v>0</v>
      </c>
      <c r="CG139" s="25">
        <v>0</v>
      </c>
      <c r="CH139" s="25">
        <v>0</v>
      </c>
      <c r="CI139" s="48">
        <v>0</v>
      </c>
      <c r="CJ139" s="11">
        <f t="shared" ref="CJ139:CJ145" si="463">SUM(CF139:CH139)</f>
        <v>0</v>
      </c>
      <c r="CK139" s="386"/>
      <c r="CL139" s="25">
        <v>0</v>
      </c>
      <c r="CM139" s="25">
        <v>0</v>
      </c>
      <c r="CN139" s="25">
        <v>0</v>
      </c>
      <c r="CO139" s="48">
        <v>0</v>
      </c>
      <c r="CP139" s="11">
        <f t="shared" ref="CP139:CP145" si="464">SUM(CL139:CN139)</f>
        <v>0</v>
      </c>
      <c r="CQ139" s="386"/>
      <c r="CR139" s="25">
        <v>0</v>
      </c>
      <c r="CS139" s="25">
        <v>0</v>
      </c>
      <c r="CT139" s="25">
        <v>0</v>
      </c>
      <c r="CU139" s="48">
        <v>0</v>
      </c>
      <c r="CV139" s="11">
        <f t="shared" ref="CV139:CV145" si="465">SUM(CR139:CT139)</f>
        <v>0</v>
      </c>
      <c r="CW139" s="386"/>
      <c r="CX139" s="25">
        <v>0</v>
      </c>
      <c r="CY139" s="25">
        <v>0</v>
      </c>
      <c r="CZ139" s="25">
        <v>0</v>
      </c>
      <c r="DA139" s="48">
        <v>0</v>
      </c>
      <c r="DB139" s="11">
        <f t="shared" ref="DB139:DB145" si="466">SUM(CX139:CZ139)</f>
        <v>0</v>
      </c>
      <c r="DC139" s="386"/>
      <c r="DD139" s="25">
        <v>0</v>
      </c>
      <c r="DE139" s="25">
        <v>0</v>
      </c>
      <c r="DF139" s="25">
        <v>0</v>
      </c>
      <c r="DG139" s="48">
        <v>0</v>
      </c>
      <c r="DH139" s="11">
        <f t="shared" ref="DH139:DH145" si="467">SUM(DD139:DF139)</f>
        <v>0</v>
      </c>
      <c r="DI139" s="386"/>
      <c r="DJ139" s="25">
        <v>0</v>
      </c>
      <c r="DK139" s="25">
        <v>0</v>
      </c>
      <c r="DL139" s="25">
        <v>0</v>
      </c>
      <c r="DM139" s="48">
        <v>0</v>
      </c>
      <c r="DN139" s="11">
        <f t="shared" ref="DN139:DN145" si="468">SUM(DJ139:DL139)</f>
        <v>0</v>
      </c>
      <c r="DO139" s="386"/>
      <c r="DP139" s="25">
        <v>0</v>
      </c>
      <c r="DQ139" s="25">
        <v>0</v>
      </c>
      <c r="DR139" s="25">
        <v>0</v>
      </c>
      <c r="DS139" s="48">
        <v>0</v>
      </c>
      <c r="DT139" s="11">
        <f t="shared" ref="DT139:DT145" si="469">SUM(DP139:DR139)</f>
        <v>0</v>
      </c>
    </row>
    <row r="140" spans="1:124" s="6" customFormat="1" x14ac:dyDescent="0.2">
      <c r="B140" s="6">
        <v>22</v>
      </c>
      <c r="C140" s="6" t="s">
        <v>206</v>
      </c>
      <c r="D140" s="38"/>
      <c r="E140" s="386"/>
      <c r="F140" s="25">
        <f>-(1-'HTGR Levers &amp; Variables'!D$27)*(F121-'HTGR NOAK calcs'!$B$8/'HTGR Levers &amp; Variables'!$C$1)</f>
        <v>-516957156.10808265</v>
      </c>
      <c r="G140" s="25">
        <v>0</v>
      </c>
      <c r="H140" s="25">
        <v>0</v>
      </c>
      <c r="I140" s="48">
        <v>0</v>
      </c>
      <c r="J140" s="11">
        <f t="shared" si="450"/>
        <v>-516957156.10808265</v>
      </c>
      <c r="K140" s="386"/>
      <c r="L140" s="25">
        <f>-(1-'HTGR Levers &amp; Variables'!J$27)*(L121-'HTGR NOAK calcs'!$B$8/'HTGR Levers &amp; Variables'!$C$1)</f>
        <v>-516957156.10808265</v>
      </c>
      <c r="M140" s="25">
        <v>0</v>
      </c>
      <c r="N140" s="25">
        <v>0</v>
      </c>
      <c r="O140" s="48">
        <v>0</v>
      </c>
      <c r="P140" s="11">
        <f t="shared" si="451"/>
        <v>-516957156.10808265</v>
      </c>
      <c r="Q140" s="386"/>
      <c r="R140" s="25">
        <f>-(1-'HTGR Levers &amp; Variables'!P$27)*(R121-'HTGR NOAK calcs'!$B$8/'HTGR Levers &amp; Variables'!$C$1)</f>
        <v>-516957156.10808265</v>
      </c>
      <c r="S140" s="25">
        <v>0</v>
      </c>
      <c r="T140" s="25">
        <v>0</v>
      </c>
      <c r="U140" s="48">
        <v>0</v>
      </c>
      <c r="V140" s="11">
        <f t="shared" si="452"/>
        <v>-516957156.10808265</v>
      </c>
      <c r="W140" s="386"/>
      <c r="X140" s="25">
        <f>-(1-'HTGR Levers &amp; Variables'!V$27)*(X121-'HTGR NOAK calcs'!$B$8/'HTGR Levers &amp; Variables'!$C$1)</f>
        <v>-516957156.10808265</v>
      </c>
      <c r="Y140" s="25">
        <v>0</v>
      </c>
      <c r="Z140" s="25">
        <v>0</v>
      </c>
      <c r="AA140" s="48">
        <v>0</v>
      </c>
      <c r="AB140" s="11">
        <f t="shared" si="453"/>
        <v>-516957156.10808265</v>
      </c>
      <c r="AC140" s="386"/>
      <c r="AD140" s="25">
        <f>-(1-'HTGR Levers &amp; Variables'!AB$27)*(AD121-'HTGR NOAK calcs'!$B$8/'HTGR Levers &amp; Variables'!$C$1)</f>
        <v>-516957156.10808265</v>
      </c>
      <c r="AE140" s="25">
        <v>0</v>
      </c>
      <c r="AF140" s="25">
        <v>0</v>
      </c>
      <c r="AG140" s="48">
        <v>0</v>
      </c>
      <c r="AH140" s="11">
        <f t="shared" si="454"/>
        <v>-516957156.10808265</v>
      </c>
      <c r="AI140" s="386"/>
      <c r="AJ140" s="25">
        <f>-(1-'HTGR Levers &amp; Variables'!AH$27)*(AJ121-'HTGR NOAK calcs'!$B$8/'HTGR Levers &amp; Variables'!$C$1)</f>
        <v>-516957156.10808265</v>
      </c>
      <c r="AK140" s="25">
        <v>0</v>
      </c>
      <c r="AL140" s="25">
        <v>0</v>
      </c>
      <c r="AM140" s="48">
        <v>0</v>
      </c>
      <c r="AN140" s="11">
        <f t="shared" si="455"/>
        <v>-516957156.10808265</v>
      </c>
      <c r="AO140" s="386"/>
      <c r="AP140" s="25">
        <f>-(1-'HTGR Levers &amp; Variables'!AN$27)*(AP121-'HTGR NOAK calcs'!$B$8/'HTGR Levers &amp; Variables'!$C$1)</f>
        <v>-516957156.10808265</v>
      </c>
      <c r="AQ140" s="25">
        <v>0</v>
      </c>
      <c r="AR140" s="25">
        <v>0</v>
      </c>
      <c r="AS140" s="48">
        <v>0</v>
      </c>
      <c r="AT140" s="11">
        <f t="shared" si="456"/>
        <v>-516957156.10808265</v>
      </c>
      <c r="AU140" s="386"/>
      <c r="AV140" s="25">
        <f>-(1-'HTGR Levers &amp; Variables'!AT$27)*(AV121-'HTGR NOAK calcs'!$B$8/'HTGR Levers &amp; Variables'!$C$1)</f>
        <v>-516957156.10808265</v>
      </c>
      <c r="AW140" s="25">
        <v>0</v>
      </c>
      <c r="AX140" s="25">
        <v>0</v>
      </c>
      <c r="AY140" s="48">
        <v>0</v>
      </c>
      <c r="AZ140" s="11">
        <f t="shared" si="457"/>
        <v>-516957156.10808265</v>
      </c>
      <c r="BA140" s="386"/>
      <c r="BB140" s="25">
        <f>-(1-'HTGR Levers &amp; Variables'!AZ$27)*(BB121-'HTGR NOAK calcs'!$B$8/'HTGR Levers &amp; Variables'!$C$1)</f>
        <v>-516957156.10808265</v>
      </c>
      <c r="BC140" s="25">
        <v>0</v>
      </c>
      <c r="BD140" s="25">
        <v>0</v>
      </c>
      <c r="BE140" s="48">
        <v>0</v>
      </c>
      <c r="BF140" s="11">
        <f t="shared" si="458"/>
        <v>-516957156.10808265</v>
      </c>
      <c r="BG140" s="386"/>
      <c r="BH140" s="25">
        <f>-(1-'HTGR Levers &amp; Variables'!BF$27)*(BH121-'HTGR NOAK calcs'!$B$8/'HTGR Levers &amp; Variables'!$C$1)</f>
        <v>-516957156.10808265</v>
      </c>
      <c r="BI140" s="25">
        <v>0</v>
      </c>
      <c r="BJ140" s="25">
        <v>0</v>
      </c>
      <c r="BK140" s="48">
        <v>0</v>
      </c>
      <c r="BL140" s="11">
        <f t="shared" si="459"/>
        <v>-516957156.10808265</v>
      </c>
      <c r="BM140" s="386"/>
      <c r="BN140" s="25">
        <f>-(1-'HTGR Levers &amp; Variables'!BL$27)*(BN121-'HTGR NOAK calcs'!$B$8/'HTGR Levers &amp; Variables'!$C$1)</f>
        <v>-516957156.10808265</v>
      </c>
      <c r="BO140" s="25">
        <v>0</v>
      </c>
      <c r="BP140" s="25">
        <v>0</v>
      </c>
      <c r="BQ140" s="48">
        <v>0</v>
      </c>
      <c r="BR140" s="11">
        <f t="shared" si="460"/>
        <v>-516957156.10808265</v>
      </c>
      <c r="BS140" s="386"/>
      <c r="BT140" s="25">
        <f>-(1-'HTGR Levers &amp; Variables'!BR$27)*(BT121-'HTGR NOAK calcs'!$B$8/'HTGR Levers &amp; Variables'!$C$1)</f>
        <v>-516957156.10808265</v>
      </c>
      <c r="BU140" s="25">
        <v>0</v>
      </c>
      <c r="BV140" s="25">
        <v>0</v>
      </c>
      <c r="BW140" s="48">
        <v>0</v>
      </c>
      <c r="BX140" s="11">
        <f t="shared" si="461"/>
        <v>-516957156.10808265</v>
      </c>
      <c r="BY140" s="386"/>
      <c r="BZ140" s="25">
        <f>-(1-'HTGR Levers &amp; Variables'!BX$27)*(BZ121-'HTGR NOAK calcs'!$B$8/'HTGR Levers &amp; Variables'!$C$1)</f>
        <v>-516957156.10808265</v>
      </c>
      <c r="CA140" s="25">
        <v>0</v>
      </c>
      <c r="CB140" s="25">
        <v>0</v>
      </c>
      <c r="CC140" s="48">
        <v>0</v>
      </c>
      <c r="CD140" s="11">
        <f t="shared" si="462"/>
        <v>-516957156.10808265</v>
      </c>
      <c r="CE140" s="386"/>
      <c r="CF140" s="25">
        <f>-(1-'HTGR Levers &amp; Variables'!CD$27)*(CF121-'HTGR NOAK calcs'!$B$8/'HTGR Levers &amp; Variables'!$C$1)</f>
        <v>-516957156.10808265</v>
      </c>
      <c r="CG140" s="25">
        <v>0</v>
      </c>
      <c r="CH140" s="25">
        <v>0</v>
      </c>
      <c r="CI140" s="48">
        <v>0</v>
      </c>
      <c r="CJ140" s="11">
        <f t="shared" si="463"/>
        <v>-516957156.10808265</v>
      </c>
      <c r="CK140" s="386"/>
      <c r="CL140" s="25">
        <f>-(1-'HTGR Levers &amp; Variables'!CJ$27)*(CL121-'HTGR NOAK calcs'!$B$8/'HTGR Levers &amp; Variables'!$C$1)</f>
        <v>-516957156.10808265</v>
      </c>
      <c r="CM140" s="25">
        <v>0</v>
      </c>
      <c r="CN140" s="25">
        <v>0</v>
      </c>
      <c r="CO140" s="48">
        <v>0</v>
      </c>
      <c r="CP140" s="11">
        <f t="shared" si="464"/>
        <v>-516957156.10808265</v>
      </c>
      <c r="CQ140" s="386"/>
      <c r="CR140" s="25">
        <f>-(1-'HTGR Levers &amp; Variables'!CP$27)*(CR121-'HTGR NOAK calcs'!$B$8/'HTGR Levers &amp; Variables'!$C$1)</f>
        <v>-516957156.10808265</v>
      </c>
      <c r="CS140" s="25">
        <v>0</v>
      </c>
      <c r="CT140" s="25">
        <v>0</v>
      </c>
      <c r="CU140" s="48">
        <v>0</v>
      </c>
      <c r="CV140" s="11">
        <f t="shared" si="465"/>
        <v>-516957156.10808265</v>
      </c>
      <c r="CW140" s="386"/>
      <c r="CX140" s="25">
        <f>-(1-'HTGR Levers &amp; Variables'!CV$27)*(CX121-'HTGR NOAK calcs'!$B$8/'HTGR Levers &amp; Variables'!$C$1)</f>
        <v>-516957156.10808265</v>
      </c>
      <c r="CY140" s="25">
        <v>0</v>
      </c>
      <c r="CZ140" s="25">
        <v>0</v>
      </c>
      <c r="DA140" s="48">
        <v>0</v>
      </c>
      <c r="DB140" s="11">
        <f t="shared" si="466"/>
        <v>-516957156.10808265</v>
      </c>
      <c r="DC140" s="386"/>
      <c r="DD140" s="25">
        <f>-(1-'HTGR Levers &amp; Variables'!DB$27)*(DD121-'HTGR NOAK calcs'!$B$8/'HTGR Levers &amp; Variables'!$C$1)</f>
        <v>-516957156.10808265</v>
      </c>
      <c r="DE140" s="25">
        <v>0</v>
      </c>
      <c r="DF140" s="25">
        <v>0</v>
      </c>
      <c r="DG140" s="48">
        <v>0</v>
      </c>
      <c r="DH140" s="11">
        <f t="shared" si="467"/>
        <v>-516957156.10808265</v>
      </c>
      <c r="DI140" s="386"/>
      <c r="DJ140" s="25">
        <f>-(1-'HTGR Levers &amp; Variables'!DH$27)*(DJ121-'HTGR NOAK calcs'!$B$8/'HTGR Levers &amp; Variables'!$C$1)</f>
        <v>-516957156.10808265</v>
      </c>
      <c r="DK140" s="25">
        <v>0</v>
      </c>
      <c r="DL140" s="25">
        <v>0</v>
      </c>
      <c r="DM140" s="48">
        <v>0</v>
      </c>
      <c r="DN140" s="11">
        <f t="shared" si="468"/>
        <v>-516957156.10808265</v>
      </c>
      <c r="DO140" s="386"/>
      <c r="DP140" s="25">
        <f>-(1-'HTGR Levers &amp; Variables'!DN$27)*(DP121-'HTGR NOAK calcs'!$B$8/'HTGR Levers &amp; Variables'!$C$1)</f>
        <v>-516957156.10808265</v>
      </c>
      <c r="DQ140" s="25">
        <v>0</v>
      </c>
      <c r="DR140" s="25">
        <v>0</v>
      </c>
      <c r="DS140" s="48">
        <v>0</v>
      </c>
      <c r="DT140" s="11">
        <f t="shared" si="469"/>
        <v>-516957156.10808265</v>
      </c>
    </row>
    <row r="141" spans="1:124" s="6" customFormat="1" x14ac:dyDescent="0.2">
      <c r="B141" s="6">
        <v>232.1</v>
      </c>
      <c r="C141" s="6" t="s">
        <v>207</v>
      </c>
      <c r="D141" s="38"/>
      <c r="E141" s="386"/>
      <c r="F141" s="25">
        <f>-(1-'HTGR Levers &amp; Variables'!D$28)*(F122-'HTGR NOAK calcs'!$C$8/'HTGR Levers &amp; Variables'!$C$1)</f>
        <v>-221718032.55159312</v>
      </c>
      <c r="G141" s="25">
        <v>0</v>
      </c>
      <c r="H141" s="25">
        <v>0</v>
      </c>
      <c r="I141" s="48">
        <v>0</v>
      </c>
      <c r="J141" s="11">
        <f t="shared" si="450"/>
        <v>-221718032.55159312</v>
      </c>
      <c r="K141" s="386"/>
      <c r="L141" s="25">
        <f>-(1-'HTGR Levers &amp; Variables'!J$28)*(L122-'HTGR NOAK calcs'!$C$8/'HTGR Levers &amp; Variables'!$C$1)</f>
        <v>-130295790.07487217</v>
      </c>
      <c r="M141" s="25">
        <v>0</v>
      </c>
      <c r="N141" s="25">
        <v>0</v>
      </c>
      <c r="O141" s="48">
        <v>0</v>
      </c>
      <c r="P141" s="11">
        <f t="shared" si="451"/>
        <v>-130295790.07487217</v>
      </c>
      <c r="Q141" s="386"/>
      <c r="R141" s="25">
        <f>-(1-'HTGR Levers &amp; Variables'!P$28)*(R122-'HTGR NOAK calcs'!$C$8/'HTGR Levers &amp; Variables'!$C$1)</f>
        <v>-130295790.07487217</v>
      </c>
      <c r="S141" s="25">
        <v>0</v>
      </c>
      <c r="T141" s="25">
        <v>0</v>
      </c>
      <c r="U141" s="48">
        <v>0</v>
      </c>
      <c r="V141" s="11">
        <f t="shared" si="452"/>
        <v>-130295790.07487217</v>
      </c>
      <c r="W141" s="386"/>
      <c r="X141" s="25">
        <f>-(1-'HTGR Levers &amp; Variables'!V$28)*(X122-'HTGR NOAK calcs'!$C$8/'HTGR Levers &amp; Variables'!$C$1)</f>
        <v>-130295790.07487217</v>
      </c>
      <c r="Y141" s="25">
        <v>0</v>
      </c>
      <c r="Z141" s="25">
        <v>0</v>
      </c>
      <c r="AA141" s="48">
        <v>0</v>
      </c>
      <c r="AB141" s="11">
        <f t="shared" si="453"/>
        <v>-130295790.07487217</v>
      </c>
      <c r="AC141" s="386"/>
      <c r="AD141" s="25">
        <f>-(1-'HTGR Levers &amp; Variables'!AB$28)*(AD122-'HTGR NOAK calcs'!$C$8/'HTGR Levers &amp; Variables'!$C$1)</f>
        <v>-130295790.07487217</v>
      </c>
      <c r="AE141" s="25">
        <v>0</v>
      </c>
      <c r="AF141" s="25">
        <v>0</v>
      </c>
      <c r="AG141" s="48">
        <v>0</v>
      </c>
      <c r="AH141" s="11">
        <f t="shared" si="454"/>
        <v>-130295790.07487217</v>
      </c>
      <c r="AI141" s="386"/>
      <c r="AJ141" s="25">
        <f>-(1-'HTGR Levers &amp; Variables'!AH$28)*(AJ122-'HTGR NOAK calcs'!$C$8/'HTGR Levers &amp; Variables'!$C$1)</f>
        <v>-130295790.07487217</v>
      </c>
      <c r="AK141" s="25">
        <v>0</v>
      </c>
      <c r="AL141" s="25">
        <v>0</v>
      </c>
      <c r="AM141" s="48">
        <v>0</v>
      </c>
      <c r="AN141" s="11">
        <f t="shared" si="455"/>
        <v>-130295790.07487217</v>
      </c>
      <c r="AO141" s="386"/>
      <c r="AP141" s="25">
        <f>-(1-'HTGR Levers &amp; Variables'!AN$28)*(AP122-'HTGR NOAK calcs'!$C$8/'HTGR Levers &amp; Variables'!$C$1)</f>
        <v>-130295790.07487217</v>
      </c>
      <c r="AQ141" s="25">
        <v>0</v>
      </c>
      <c r="AR141" s="25">
        <v>0</v>
      </c>
      <c r="AS141" s="48">
        <v>0</v>
      </c>
      <c r="AT141" s="11">
        <f t="shared" si="456"/>
        <v>-130295790.07487217</v>
      </c>
      <c r="AU141" s="386"/>
      <c r="AV141" s="25">
        <f>-(1-'HTGR Levers &amp; Variables'!AT$28)*(AV122-'HTGR NOAK calcs'!$C$8/'HTGR Levers &amp; Variables'!$C$1)</f>
        <v>-130295790.07487217</v>
      </c>
      <c r="AW141" s="25">
        <v>0</v>
      </c>
      <c r="AX141" s="25">
        <v>0</v>
      </c>
      <c r="AY141" s="48">
        <v>0</v>
      </c>
      <c r="AZ141" s="11">
        <f t="shared" si="457"/>
        <v>-130295790.07487217</v>
      </c>
      <c r="BA141" s="386"/>
      <c r="BB141" s="25">
        <f>-(1-'HTGR Levers &amp; Variables'!AZ$28)*(BB122-'HTGR NOAK calcs'!$C$8/'HTGR Levers &amp; Variables'!$C$1)</f>
        <v>-130295790.07487217</v>
      </c>
      <c r="BC141" s="25">
        <v>0</v>
      </c>
      <c r="BD141" s="25">
        <v>0</v>
      </c>
      <c r="BE141" s="48">
        <v>0</v>
      </c>
      <c r="BF141" s="11">
        <f t="shared" si="458"/>
        <v>-130295790.07487217</v>
      </c>
      <c r="BG141" s="386"/>
      <c r="BH141" s="25">
        <f>-(1-'HTGR Levers &amp; Variables'!BF$28)*(BH122-'HTGR NOAK calcs'!$C$8/'HTGR Levers &amp; Variables'!$C$1)</f>
        <v>-130295790.07487217</v>
      </c>
      <c r="BI141" s="25">
        <v>0</v>
      </c>
      <c r="BJ141" s="25">
        <v>0</v>
      </c>
      <c r="BK141" s="48">
        <v>0</v>
      </c>
      <c r="BL141" s="11">
        <f t="shared" si="459"/>
        <v>-130295790.07487217</v>
      </c>
      <c r="BM141" s="386"/>
      <c r="BN141" s="25">
        <f>-(1-'HTGR Levers &amp; Variables'!BL$28)*(BN122-'HTGR NOAK calcs'!$C$8/'HTGR Levers &amp; Variables'!$C$1)</f>
        <v>-130295790.07487217</v>
      </c>
      <c r="BO141" s="25">
        <v>0</v>
      </c>
      <c r="BP141" s="25">
        <v>0</v>
      </c>
      <c r="BQ141" s="48">
        <v>0</v>
      </c>
      <c r="BR141" s="11">
        <f t="shared" si="460"/>
        <v>-130295790.07487217</v>
      </c>
      <c r="BS141" s="386"/>
      <c r="BT141" s="25">
        <f>-(1-'HTGR Levers &amp; Variables'!BR$28)*(BT122-'HTGR NOAK calcs'!$C$8/'HTGR Levers &amp; Variables'!$C$1)</f>
        <v>-130295790.07487217</v>
      </c>
      <c r="BU141" s="25">
        <v>0</v>
      </c>
      <c r="BV141" s="25">
        <v>0</v>
      </c>
      <c r="BW141" s="48">
        <v>0</v>
      </c>
      <c r="BX141" s="11">
        <f t="shared" si="461"/>
        <v>-130295790.07487217</v>
      </c>
      <c r="BY141" s="386"/>
      <c r="BZ141" s="25">
        <f>-(1-'HTGR Levers &amp; Variables'!BX$28)*(BZ122-'HTGR NOAK calcs'!$C$8/'HTGR Levers &amp; Variables'!$C$1)</f>
        <v>-130295790.07487217</v>
      </c>
      <c r="CA141" s="25">
        <v>0</v>
      </c>
      <c r="CB141" s="25">
        <v>0</v>
      </c>
      <c r="CC141" s="48">
        <v>0</v>
      </c>
      <c r="CD141" s="11">
        <f t="shared" si="462"/>
        <v>-130295790.07487217</v>
      </c>
      <c r="CE141" s="386"/>
      <c r="CF141" s="25">
        <f>-(1-'HTGR Levers &amp; Variables'!CD$28)*(CF122-'HTGR NOAK calcs'!$C$8/'HTGR Levers &amp; Variables'!$C$1)</f>
        <v>-130295790.07487217</v>
      </c>
      <c r="CG141" s="25">
        <v>0</v>
      </c>
      <c r="CH141" s="25">
        <v>0</v>
      </c>
      <c r="CI141" s="48">
        <v>0</v>
      </c>
      <c r="CJ141" s="11">
        <f t="shared" si="463"/>
        <v>-130295790.07487217</v>
      </c>
      <c r="CK141" s="386"/>
      <c r="CL141" s="25">
        <f>-(1-'HTGR Levers &amp; Variables'!CJ$28)*(CL122-'HTGR NOAK calcs'!$C$8/'HTGR Levers &amp; Variables'!$C$1)</f>
        <v>-130295790.07487217</v>
      </c>
      <c r="CM141" s="25">
        <v>0</v>
      </c>
      <c r="CN141" s="25">
        <v>0</v>
      </c>
      <c r="CO141" s="48">
        <v>0</v>
      </c>
      <c r="CP141" s="11">
        <f t="shared" si="464"/>
        <v>-130295790.07487217</v>
      </c>
      <c r="CQ141" s="386"/>
      <c r="CR141" s="25">
        <f>-(1-'HTGR Levers &amp; Variables'!CP$28)*(CR122-'HTGR NOAK calcs'!$C$8/'HTGR Levers &amp; Variables'!$C$1)</f>
        <v>-130295790.07487217</v>
      </c>
      <c r="CS141" s="25">
        <v>0</v>
      </c>
      <c r="CT141" s="25">
        <v>0</v>
      </c>
      <c r="CU141" s="48">
        <v>0</v>
      </c>
      <c r="CV141" s="11">
        <f t="shared" si="465"/>
        <v>-130295790.07487217</v>
      </c>
      <c r="CW141" s="386"/>
      <c r="CX141" s="25">
        <f>-(1-'HTGR Levers &amp; Variables'!CV$28)*(CX122-'HTGR NOAK calcs'!$C$8/'HTGR Levers &amp; Variables'!$C$1)</f>
        <v>-130295790.07487217</v>
      </c>
      <c r="CY141" s="25">
        <v>0</v>
      </c>
      <c r="CZ141" s="25">
        <v>0</v>
      </c>
      <c r="DA141" s="48">
        <v>0</v>
      </c>
      <c r="DB141" s="11">
        <f t="shared" si="466"/>
        <v>-130295790.07487217</v>
      </c>
      <c r="DC141" s="386"/>
      <c r="DD141" s="25">
        <f>-(1-'HTGR Levers &amp; Variables'!DB$28)*(DD122-'HTGR NOAK calcs'!$C$8/'HTGR Levers &amp; Variables'!$C$1)</f>
        <v>-130295790.07487217</v>
      </c>
      <c r="DE141" s="25">
        <v>0</v>
      </c>
      <c r="DF141" s="25">
        <v>0</v>
      </c>
      <c r="DG141" s="48">
        <v>0</v>
      </c>
      <c r="DH141" s="11">
        <f t="shared" si="467"/>
        <v>-130295790.07487217</v>
      </c>
      <c r="DI141" s="386"/>
      <c r="DJ141" s="25">
        <f>-(1-'HTGR Levers &amp; Variables'!DH$28)*(DJ122-'HTGR NOAK calcs'!$C$8/'HTGR Levers &amp; Variables'!$C$1)</f>
        <v>-130295790.07487217</v>
      </c>
      <c r="DK141" s="25">
        <v>0</v>
      </c>
      <c r="DL141" s="25">
        <v>0</v>
      </c>
      <c r="DM141" s="48">
        <v>0</v>
      </c>
      <c r="DN141" s="11">
        <f t="shared" si="468"/>
        <v>-130295790.07487217</v>
      </c>
      <c r="DO141" s="386"/>
      <c r="DP141" s="25">
        <f>-(1-'HTGR Levers &amp; Variables'!DN$28)*(DP122-'HTGR NOAK calcs'!$C$8/'HTGR Levers &amp; Variables'!$C$1)</f>
        <v>-130295790.07487217</v>
      </c>
      <c r="DQ141" s="25">
        <v>0</v>
      </c>
      <c r="DR141" s="25">
        <v>0</v>
      </c>
      <c r="DS141" s="48">
        <v>0</v>
      </c>
      <c r="DT141" s="11">
        <f t="shared" si="469"/>
        <v>-130295790.07487217</v>
      </c>
    </row>
    <row r="142" spans="1:124" s="6" customFormat="1" x14ac:dyDescent="0.2">
      <c r="B142" s="6">
        <v>233</v>
      </c>
      <c r="C142" s="6" t="s">
        <v>208</v>
      </c>
      <c r="D142" s="38"/>
      <c r="E142" s="386"/>
      <c r="F142" s="25">
        <v>0</v>
      </c>
      <c r="G142" s="25">
        <v>0</v>
      </c>
      <c r="H142" s="25">
        <v>0</v>
      </c>
      <c r="I142" s="48">
        <v>0</v>
      </c>
      <c r="J142" s="11">
        <f t="shared" si="450"/>
        <v>0</v>
      </c>
      <c r="K142" s="386"/>
      <c r="L142" s="25">
        <v>0</v>
      </c>
      <c r="M142" s="25">
        <v>0</v>
      </c>
      <c r="N142" s="25">
        <v>0</v>
      </c>
      <c r="O142" s="48">
        <v>0</v>
      </c>
      <c r="P142" s="11">
        <f t="shared" si="451"/>
        <v>0</v>
      </c>
      <c r="Q142" s="386"/>
      <c r="R142" s="25">
        <v>0</v>
      </c>
      <c r="S142" s="25">
        <v>0</v>
      </c>
      <c r="T142" s="25">
        <v>0</v>
      </c>
      <c r="U142" s="48">
        <v>0</v>
      </c>
      <c r="V142" s="11">
        <f t="shared" si="452"/>
        <v>0</v>
      </c>
      <c r="W142" s="386"/>
      <c r="X142" s="25">
        <v>0</v>
      </c>
      <c r="Y142" s="25">
        <v>0</v>
      </c>
      <c r="Z142" s="25">
        <v>0</v>
      </c>
      <c r="AA142" s="48">
        <v>0</v>
      </c>
      <c r="AB142" s="11">
        <f t="shared" si="453"/>
        <v>0</v>
      </c>
      <c r="AC142" s="386"/>
      <c r="AD142" s="25">
        <v>0</v>
      </c>
      <c r="AE142" s="25">
        <v>0</v>
      </c>
      <c r="AF142" s="25">
        <v>0</v>
      </c>
      <c r="AG142" s="48">
        <v>0</v>
      </c>
      <c r="AH142" s="11">
        <f t="shared" si="454"/>
        <v>0</v>
      </c>
      <c r="AI142" s="386"/>
      <c r="AJ142" s="25">
        <v>0</v>
      </c>
      <c r="AK142" s="25">
        <v>0</v>
      </c>
      <c r="AL142" s="25">
        <v>0</v>
      </c>
      <c r="AM142" s="48">
        <v>0</v>
      </c>
      <c r="AN142" s="11">
        <f t="shared" si="455"/>
        <v>0</v>
      </c>
      <c r="AO142" s="386"/>
      <c r="AP142" s="25">
        <v>0</v>
      </c>
      <c r="AQ142" s="25">
        <v>0</v>
      </c>
      <c r="AR142" s="25">
        <v>0</v>
      </c>
      <c r="AS142" s="48">
        <v>0</v>
      </c>
      <c r="AT142" s="11">
        <f t="shared" si="456"/>
        <v>0</v>
      </c>
      <c r="AU142" s="386"/>
      <c r="AV142" s="25">
        <v>0</v>
      </c>
      <c r="AW142" s="25">
        <v>0</v>
      </c>
      <c r="AX142" s="25">
        <v>0</v>
      </c>
      <c r="AY142" s="48">
        <v>0</v>
      </c>
      <c r="AZ142" s="11">
        <f t="shared" si="457"/>
        <v>0</v>
      </c>
      <c r="BA142" s="386"/>
      <c r="BB142" s="25">
        <v>0</v>
      </c>
      <c r="BC142" s="25">
        <v>0</v>
      </c>
      <c r="BD142" s="25">
        <v>0</v>
      </c>
      <c r="BE142" s="48">
        <v>0</v>
      </c>
      <c r="BF142" s="11">
        <f t="shared" si="458"/>
        <v>0</v>
      </c>
      <c r="BG142" s="386"/>
      <c r="BH142" s="25">
        <v>0</v>
      </c>
      <c r="BI142" s="25">
        <v>0</v>
      </c>
      <c r="BJ142" s="25">
        <v>0</v>
      </c>
      <c r="BK142" s="48">
        <v>0</v>
      </c>
      <c r="BL142" s="11">
        <f t="shared" si="459"/>
        <v>0</v>
      </c>
      <c r="BM142" s="386"/>
      <c r="BN142" s="25">
        <v>0</v>
      </c>
      <c r="BO142" s="25">
        <v>0</v>
      </c>
      <c r="BP142" s="25">
        <v>0</v>
      </c>
      <c r="BQ142" s="48">
        <v>0</v>
      </c>
      <c r="BR142" s="11">
        <f t="shared" si="460"/>
        <v>0</v>
      </c>
      <c r="BS142" s="386"/>
      <c r="BT142" s="25">
        <v>0</v>
      </c>
      <c r="BU142" s="25">
        <v>0</v>
      </c>
      <c r="BV142" s="25">
        <v>0</v>
      </c>
      <c r="BW142" s="48">
        <v>0</v>
      </c>
      <c r="BX142" s="11">
        <f t="shared" si="461"/>
        <v>0</v>
      </c>
      <c r="BY142" s="386"/>
      <c r="BZ142" s="25">
        <v>0</v>
      </c>
      <c r="CA142" s="25">
        <v>0</v>
      </c>
      <c r="CB142" s="25">
        <v>0</v>
      </c>
      <c r="CC142" s="48">
        <v>0</v>
      </c>
      <c r="CD142" s="11">
        <f t="shared" si="462"/>
        <v>0</v>
      </c>
      <c r="CE142" s="386"/>
      <c r="CF142" s="25">
        <v>0</v>
      </c>
      <c r="CG142" s="25">
        <v>0</v>
      </c>
      <c r="CH142" s="25">
        <v>0</v>
      </c>
      <c r="CI142" s="48">
        <v>0</v>
      </c>
      <c r="CJ142" s="11">
        <f t="shared" si="463"/>
        <v>0</v>
      </c>
      <c r="CK142" s="386"/>
      <c r="CL142" s="25">
        <v>0</v>
      </c>
      <c r="CM142" s="25">
        <v>0</v>
      </c>
      <c r="CN142" s="25">
        <v>0</v>
      </c>
      <c r="CO142" s="48">
        <v>0</v>
      </c>
      <c r="CP142" s="11">
        <f t="shared" si="464"/>
        <v>0</v>
      </c>
      <c r="CQ142" s="386"/>
      <c r="CR142" s="25">
        <v>0</v>
      </c>
      <c r="CS142" s="25">
        <v>0</v>
      </c>
      <c r="CT142" s="25">
        <v>0</v>
      </c>
      <c r="CU142" s="48">
        <v>0</v>
      </c>
      <c r="CV142" s="11">
        <f t="shared" si="465"/>
        <v>0</v>
      </c>
      <c r="CW142" s="386"/>
      <c r="CX142" s="25">
        <v>0</v>
      </c>
      <c r="CY142" s="25">
        <v>0</v>
      </c>
      <c r="CZ142" s="25">
        <v>0</v>
      </c>
      <c r="DA142" s="48">
        <v>0</v>
      </c>
      <c r="DB142" s="11">
        <f t="shared" si="466"/>
        <v>0</v>
      </c>
      <c r="DC142" s="386"/>
      <c r="DD142" s="25">
        <v>0</v>
      </c>
      <c r="DE142" s="25">
        <v>0</v>
      </c>
      <c r="DF142" s="25">
        <v>0</v>
      </c>
      <c r="DG142" s="48">
        <v>0</v>
      </c>
      <c r="DH142" s="11">
        <f t="shared" si="467"/>
        <v>0</v>
      </c>
      <c r="DI142" s="386"/>
      <c r="DJ142" s="25">
        <v>0</v>
      </c>
      <c r="DK142" s="25">
        <v>0</v>
      </c>
      <c r="DL142" s="25">
        <v>0</v>
      </c>
      <c r="DM142" s="48">
        <v>0</v>
      </c>
      <c r="DN142" s="11">
        <f t="shared" si="468"/>
        <v>0</v>
      </c>
      <c r="DO142" s="386"/>
      <c r="DP142" s="25">
        <v>0</v>
      </c>
      <c r="DQ142" s="25">
        <v>0</v>
      </c>
      <c r="DR142" s="25">
        <v>0</v>
      </c>
      <c r="DS142" s="48">
        <v>0</v>
      </c>
      <c r="DT142" s="11">
        <f t="shared" si="469"/>
        <v>0</v>
      </c>
    </row>
    <row r="143" spans="1:124" s="6" customFormat="1" x14ac:dyDescent="0.2">
      <c r="B143" s="6">
        <v>24</v>
      </c>
      <c r="C143" s="6" t="s">
        <v>209</v>
      </c>
      <c r="D143" s="38"/>
      <c r="E143" s="386"/>
      <c r="F143" s="25">
        <v>0</v>
      </c>
      <c r="G143" s="25">
        <v>0</v>
      </c>
      <c r="H143" s="25">
        <v>0</v>
      </c>
      <c r="I143" s="48">
        <v>0</v>
      </c>
      <c r="J143" s="11">
        <f t="shared" si="450"/>
        <v>0</v>
      </c>
      <c r="K143" s="386"/>
      <c r="L143" s="25">
        <v>0</v>
      </c>
      <c r="M143" s="25">
        <v>0</v>
      </c>
      <c r="N143" s="25">
        <v>0</v>
      </c>
      <c r="O143" s="48">
        <v>0</v>
      </c>
      <c r="P143" s="11">
        <f t="shared" si="451"/>
        <v>0</v>
      </c>
      <c r="Q143" s="386"/>
      <c r="R143" s="25">
        <v>0</v>
      </c>
      <c r="S143" s="25">
        <v>0</v>
      </c>
      <c r="T143" s="25">
        <v>0</v>
      </c>
      <c r="U143" s="48">
        <v>0</v>
      </c>
      <c r="V143" s="11">
        <f t="shared" si="452"/>
        <v>0</v>
      </c>
      <c r="W143" s="386"/>
      <c r="X143" s="25">
        <v>0</v>
      </c>
      <c r="Y143" s="25">
        <v>0</v>
      </c>
      <c r="Z143" s="25">
        <v>0</v>
      </c>
      <c r="AA143" s="48">
        <v>0</v>
      </c>
      <c r="AB143" s="11">
        <f t="shared" si="453"/>
        <v>0</v>
      </c>
      <c r="AC143" s="386"/>
      <c r="AD143" s="25">
        <v>0</v>
      </c>
      <c r="AE143" s="25">
        <v>0</v>
      </c>
      <c r="AF143" s="25">
        <v>0</v>
      </c>
      <c r="AG143" s="48">
        <v>0</v>
      </c>
      <c r="AH143" s="11">
        <f t="shared" si="454"/>
        <v>0</v>
      </c>
      <c r="AI143" s="386"/>
      <c r="AJ143" s="25">
        <v>0</v>
      </c>
      <c r="AK143" s="25">
        <v>0</v>
      </c>
      <c r="AL143" s="25">
        <v>0</v>
      </c>
      <c r="AM143" s="48">
        <v>0</v>
      </c>
      <c r="AN143" s="11">
        <f t="shared" si="455"/>
        <v>0</v>
      </c>
      <c r="AO143" s="386"/>
      <c r="AP143" s="25">
        <v>0</v>
      </c>
      <c r="AQ143" s="25">
        <v>0</v>
      </c>
      <c r="AR143" s="25">
        <v>0</v>
      </c>
      <c r="AS143" s="48">
        <v>0</v>
      </c>
      <c r="AT143" s="11">
        <f t="shared" si="456"/>
        <v>0</v>
      </c>
      <c r="AU143" s="386"/>
      <c r="AV143" s="25">
        <v>0</v>
      </c>
      <c r="AW143" s="25">
        <v>0</v>
      </c>
      <c r="AX143" s="25">
        <v>0</v>
      </c>
      <c r="AY143" s="48">
        <v>0</v>
      </c>
      <c r="AZ143" s="11">
        <f t="shared" si="457"/>
        <v>0</v>
      </c>
      <c r="BA143" s="386"/>
      <c r="BB143" s="25">
        <v>0</v>
      </c>
      <c r="BC143" s="25">
        <v>0</v>
      </c>
      <c r="BD143" s="25">
        <v>0</v>
      </c>
      <c r="BE143" s="48">
        <v>0</v>
      </c>
      <c r="BF143" s="11">
        <f t="shared" si="458"/>
        <v>0</v>
      </c>
      <c r="BG143" s="386"/>
      <c r="BH143" s="25">
        <v>0</v>
      </c>
      <c r="BI143" s="25">
        <v>0</v>
      </c>
      <c r="BJ143" s="25">
        <v>0</v>
      </c>
      <c r="BK143" s="48">
        <v>0</v>
      </c>
      <c r="BL143" s="11">
        <f t="shared" si="459"/>
        <v>0</v>
      </c>
      <c r="BM143" s="386"/>
      <c r="BN143" s="25">
        <v>0</v>
      </c>
      <c r="BO143" s="25">
        <v>0</v>
      </c>
      <c r="BP143" s="25">
        <v>0</v>
      </c>
      <c r="BQ143" s="48">
        <v>0</v>
      </c>
      <c r="BR143" s="11">
        <f t="shared" si="460"/>
        <v>0</v>
      </c>
      <c r="BS143" s="386"/>
      <c r="BT143" s="25">
        <v>0</v>
      </c>
      <c r="BU143" s="25">
        <v>0</v>
      </c>
      <c r="BV143" s="25">
        <v>0</v>
      </c>
      <c r="BW143" s="48">
        <v>0</v>
      </c>
      <c r="BX143" s="11">
        <f t="shared" si="461"/>
        <v>0</v>
      </c>
      <c r="BY143" s="386"/>
      <c r="BZ143" s="25">
        <v>0</v>
      </c>
      <c r="CA143" s="25">
        <v>0</v>
      </c>
      <c r="CB143" s="25">
        <v>0</v>
      </c>
      <c r="CC143" s="48">
        <v>0</v>
      </c>
      <c r="CD143" s="11">
        <f t="shared" si="462"/>
        <v>0</v>
      </c>
      <c r="CE143" s="386"/>
      <c r="CF143" s="25">
        <v>0</v>
      </c>
      <c r="CG143" s="25">
        <v>0</v>
      </c>
      <c r="CH143" s="25">
        <v>0</v>
      </c>
      <c r="CI143" s="48">
        <v>0</v>
      </c>
      <c r="CJ143" s="11">
        <f t="shared" si="463"/>
        <v>0</v>
      </c>
      <c r="CK143" s="386"/>
      <c r="CL143" s="25">
        <v>0</v>
      </c>
      <c r="CM143" s="25">
        <v>0</v>
      </c>
      <c r="CN143" s="25">
        <v>0</v>
      </c>
      <c r="CO143" s="48">
        <v>0</v>
      </c>
      <c r="CP143" s="11">
        <f t="shared" si="464"/>
        <v>0</v>
      </c>
      <c r="CQ143" s="386"/>
      <c r="CR143" s="25">
        <v>0</v>
      </c>
      <c r="CS143" s="25">
        <v>0</v>
      </c>
      <c r="CT143" s="25">
        <v>0</v>
      </c>
      <c r="CU143" s="48">
        <v>0</v>
      </c>
      <c r="CV143" s="11">
        <f t="shared" si="465"/>
        <v>0</v>
      </c>
      <c r="CW143" s="386"/>
      <c r="CX143" s="25">
        <v>0</v>
      </c>
      <c r="CY143" s="25">
        <v>0</v>
      </c>
      <c r="CZ143" s="25">
        <v>0</v>
      </c>
      <c r="DA143" s="48">
        <v>0</v>
      </c>
      <c r="DB143" s="11">
        <f t="shared" si="466"/>
        <v>0</v>
      </c>
      <c r="DC143" s="386"/>
      <c r="DD143" s="25">
        <v>0</v>
      </c>
      <c r="DE143" s="25">
        <v>0</v>
      </c>
      <c r="DF143" s="25">
        <v>0</v>
      </c>
      <c r="DG143" s="48">
        <v>0</v>
      </c>
      <c r="DH143" s="11">
        <f t="shared" si="467"/>
        <v>0</v>
      </c>
      <c r="DI143" s="386"/>
      <c r="DJ143" s="25">
        <v>0</v>
      </c>
      <c r="DK143" s="25">
        <v>0</v>
      </c>
      <c r="DL143" s="25">
        <v>0</v>
      </c>
      <c r="DM143" s="48">
        <v>0</v>
      </c>
      <c r="DN143" s="11">
        <f t="shared" si="468"/>
        <v>0</v>
      </c>
      <c r="DO143" s="386"/>
      <c r="DP143" s="25">
        <v>0</v>
      </c>
      <c r="DQ143" s="25">
        <v>0</v>
      </c>
      <c r="DR143" s="25">
        <v>0</v>
      </c>
      <c r="DS143" s="48">
        <v>0</v>
      </c>
      <c r="DT143" s="11">
        <f t="shared" si="469"/>
        <v>0</v>
      </c>
    </row>
    <row r="144" spans="1:124" s="2" customFormat="1" x14ac:dyDescent="0.2">
      <c r="A144" s="6"/>
      <c r="B144" s="6">
        <v>25</v>
      </c>
      <c r="C144" s="6" t="s">
        <v>210</v>
      </c>
      <c r="D144" s="38"/>
      <c r="E144" s="386"/>
      <c r="F144" s="25">
        <v>0</v>
      </c>
      <c r="G144" s="25">
        <v>0</v>
      </c>
      <c r="H144" s="25">
        <v>0</v>
      </c>
      <c r="I144" s="48">
        <v>0</v>
      </c>
      <c r="J144" s="11">
        <f t="shared" si="450"/>
        <v>0</v>
      </c>
      <c r="K144" s="386"/>
      <c r="L144" s="25">
        <v>0</v>
      </c>
      <c r="M144" s="25">
        <v>0</v>
      </c>
      <c r="N144" s="25">
        <v>0</v>
      </c>
      <c r="O144" s="48">
        <v>0</v>
      </c>
      <c r="P144" s="11">
        <f t="shared" si="451"/>
        <v>0</v>
      </c>
      <c r="Q144" s="386"/>
      <c r="R144" s="25">
        <v>0</v>
      </c>
      <c r="S144" s="25">
        <v>0</v>
      </c>
      <c r="T144" s="25">
        <v>0</v>
      </c>
      <c r="U144" s="48">
        <v>0</v>
      </c>
      <c r="V144" s="11">
        <f t="shared" si="452"/>
        <v>0</v>
      </c>
      <c r="W144" s="386"/>
      <c r="X144" s="25">
        <v>0</v>
      </c>
      <c r="Y144" s="25">
        <v>0</v>
      </c>
      <c r="Z144" s="25">
        <v>0</v>
      </c>
      <c r="AA144" s="48">
        <v>0</v>
      </c>
      <c r="AB144" s="11">
        <f t="shared" si="453"/>
        <v>0</v>
      </c>
      <c r="AC144" s="386"/>
      <c r="AD144" s="25">
        <v>0</v>
      </c>
      <c r="AE144" s="25">
        <v>0</v>
      </c>
      <c r="AF144" s="25">
        <v>0</v>
      </c>
      <c r="AG144" s="48">
        <v>0</v>
      </c>
      <c r="AH144" s="11">
        <f t="shared" si="454"/>
        <v>0</v>
      </c>
      <c r="AI144" s="386"/>
      <c r="AJ144" s="25">
        <v>0</v>
      </c>
      <c r="AK144" s="25">
        <v>0</v>
      </c>
      <c r="AL144" s="25">
        <v>0</v>
      </c>
      <c r="AM144" s="48">
        <v>0</v>
      </c>
      <c r="AN144" s="11">
        <f t="shared" si="455"/>
        <v>0</v>
      </c>
      <c r="AO144" s="386"/>
      <c r="AP144" s="25">
        <v>0</v>
      </c>
      <c r="AQ144" s="25">
        <v>0</v>
      </c>
      <c r="AR144" s="25">
        <v>0</v>
      </c>
      <c r="AS144" s="48">
        <v>0</v>
      </c>
      <c r="AT144" s="11">
        <f t="shared" si="456"/>
        <v>0</v>
      </c>
      <c r="AU144" s="386"/>
      <c r="AV144" s="25">
        <v>0</v>
      </c>
      <c r="AW144" s="25">
        <v>0</v>
      </c>
      <c r="AX144" s="25">
        <v>0</v>
      </c>
      <c r="AY144" s="48">
        <v>0</v>
      </c>
      <c r="AZ144" s="11">
        <f t="shared" si="457"/>
        <v>0</v>
      </c>
      <c r="BA144" s="386"/>
      <c r="BB144" s="25">
        <v>0</v>
      </c>
      <c r="BC144" s="25">
        <v>0</v>
      </c>
      <c r="BD144" s="25">
        <v>0</v>
      </c>
      <c r="BE144" s="48">
        <v>0</v>
      </c>
      <c r="BF144" s="11">
        <f t="shared" si="458"/>
        <v>0</v>
      </c>
      <c r="BG144" s="386"/>
      <c r="BH144" s="25">
        <v>0</v>
      </c>
      <c r="BI144" s="25">
        <v>0</v>
      </c>
      <c r="BJ144" s="25">
        <v>0</v>
      </c>
      <c r="BK144" s="48">
        <v>0</v>
      </c>
      <c r="BL144" s="11">
        <f t="shared" si="459"/>
        <v>0</v>
      </c>
      <c r="BM144" s="386"/>
      <c r="BN144" s="25">
        <v>0</v>
      </c>
      <c r="BO144" s="25">
        <v>0</v>
      </c>
      <c r="BP144" s="25">
        <v>0</v>
      </c>
      <c r="BQ144" s="48">
        <v>0</v>
      </c>
      <c r="BR144" s="11">
        <f t="shared" si="460"/>
        <v>0</v>
      </c>
      <c r="BS144" s="386"/>
      <c r="BT144" s="25">
        <v>0</v>
      </c>
      <c r="BU144" s="25">
        <v>0</v>
      </c>
      <c r="BV144" s="25">
        <v>0</v>
      </c>
      <c r="BW144" s="48">
        <v>0</v>
      </c>
      <c r="BX144" s="11">
        <f t="shared" si="461"/>
        <v>0</v>
      </c>
      <c r="BY144" s="386"/>
      <c r="BZ144" s="25">
        <v>0</v>
      </c>
      <c r="CA144" s="25">
        <v>0</v>
      </c>
      <c r="CB144" s="25">
        <v>0</v>
      </c>
      <c r="CC144" s="48">
        <v>0</v>
      </c>
      <c r="CD144" s="11">
        <f t="shared" si="462"/>
        <v>0</v>
      </c>
      <c r="CE144" s="386"/>
      <c r="CF144" s="25">
        <v>0</v>
      </c>
      <c r="CG144" s="25">
        <v>0</v>
      </c>
      <c r="CH144" s="25">
        <v>0</v>
      </c>
      <c r="CI144" s="48">
        <v>0</v>
      </c>
      <c r="CJ144" s="11">
        <f t="shared" si="463"/>
        <v>0</v>
      </c>
      <c r="CK144" s="386"/>
      <c r="CL144" s="25">
        <v>0</v>
      </c>
      <c r="CM144" s="25">
        <v>0</v>
      </c>
      <c r="CN144" s="25">
        <v>0</v>
      </c>
      <c r="CO144" s="48">
        <v>0</v>
      </c>
      <c r="CP144" s="11">
        <f t="shared" si="464"/>
        <v>0</v>
      </c>
      <c r="CQ144" s="386"/>
      <c r="CR144" s="25">
        <v>0</v>
      </c>
      <c r="CS144" s="25">
        <v>0</v>
      </c>
      <c r="CT144" s="25">
        <v>0</v>
      </c>
      <c r="CU144" s="48">
        <v>0</v>
      </c>
      <c r="CV144" s="11">
        <f t="shared" si="465"/>
        <v>0</v>
      </c>
      <c r="CW144" s="386"/>
      <c r="CX144" s="25">
        <v>0</v>
      </c>
      <c r="CY144" s="25">
        <v>0</v>
      </c>
      <c r="CZ144" s="25">
        <v>0</v>
      </c>
      <c r="DA144" s="48">
        <v>0</v>
      </c>
      <c r="DB144" s="11">
        <f t="shared" si="466"/>
        <v>0</v>
      </c>
      <c r="DC144" s="386"/>
      <c r="DD144" s="25">
        <v>0</v>
      </c>
      <c r="DE144" s="25">
        <v>0</v>
      </c>
      <c r="DF144" s="25">
        <v>0</v>
      </c>
      <c r="DG144" s="48">
        <v>0</v>
      </c>
      <c r="DH144" s="11">
        <f t="shared" si="467"/>
        <v>0</v>
      </c>
      <c r="DI144" s="386"/>
      <c r="DJ144" s="25">
        <v>0</v>
      </c>
      <c r="DK144" s="25">
        <v>0</v>
      </c>
      <c r="DL144" s="25">
        <v>0</v>
      </c>
      <c r="DM144" s="48">
        <v>0</v>
      </c>
      <c r="DN144" s="11">
        <f t="shared" si="468"/>
        <v>0</v>
      </c>
      <c r="DO144" s="386"/>
      <c r="DP144" s="25">
        <v>0</v>
      </c>
      <c r="DQ144" s="25">
        <v>0</v>
      </c>
      <c r="DR144" s="25">
        <v>0</v>
      </c>
      <c r="DS144" s="48">
        <v>0</v>
      </c>
      <c r="DT144" s="11">
        <f t="shared" si="469"/>
        <v>0</v>
      </c>
    </row>
    <row r="145" spans="1:124" s="6" customFormat="1" x14ac:dyDescent="0.2">
      <c r="B145" s="6">
        <v>26</v>
      </c>
      <c r="C145" s="6" t="s">
        <v>211</v>
      </c>
      <c r="D145" s="36"/>
      <c r="E145" s="386"/>
      <c r="F145" s="25">
        <v>0</v>
      </c>
      <c r="G145" s="25">
        <v>0</v>
      </c>
      <c r="H145" s="25">
        <v>0</v>
      </c>
      <c r="I145" s="48">
        <v>0</v>
      </c>
      <c r="J145" s="11">
        <f t="shared" si="450"/>
        <v>0</v>
      </c>
      <c r="K145" s="386"/>
      <c r="L145" s="25">
        <v>0</v>
      </c>
      <c r="M145" s="25">
        <v>0</v>
      </c>
      <c r="N145" s="25">
        <v>0</v>
      </c>
      <c r="O145" s="48">
        <v>0</v>
      </c>
      <c r="P145" s="11">
        <f t="shared" si="451"/>
        <v>0</v>
      </c>
      <c r="Q145" s="386"/>
      <c r="R145" s="25">
        <v>0</v>
      </c>
      <c r="S145" s="25">
        <v>0</v>
      </c>
      <c r="T145" s="25">
        <v>0</v>
      </c>
      <c r="U145" s="48">
        <v>0</v>
      </c>
      <c r="V145" s="11">
        <f t="shared" si="452"/>
        <v>0</v>
      </c>
      <c r="W145" s="386"/>
      <c r="X145" s="25">
        <v>0</v>
      </c>
      <c r="Y145" s="25">
        <v>0</v>
      </c>
      <c r="Z145" s="25">
        <v>0</v>
      </c>
      <c r="AA145" s="48">
        <v>0</v>
      </c>
      <c r="AB145" s="11">
        <f t="shared" si="453"/>
        <v>0</v>
      </c>
      <c r="AC145" s="386"/>
      <c r="AD145" s="25">
        <v>0</v>
      </c>
      <c r="AE145" s="25">
        <v>0</v>
      </c>
      <c r="AF145" s="25">
        <v>0</v>
      </c>
      <c r="AG145" s="48">
        <v>0</v>
      </c>
      <c r="AH145" s="11">
        <f t="shared" si="454"/>
        <v>0</v>
      </c>
      <c r="AI145" s="386"/>
      <c r="AJ145" s="25">
        <v>0</v>
      </c>
      <c r="AK145" s="25">
        <v>0</v>
      </c>
      <c r="AL145" s="25">
        <v>0</v>
      </c>
      <c r="AM145" s="48">
        <v>0</v>
      </c>
      <c r="AN145" s="11">
        <f t="shared" si="455"/>
        <v>0</v>
      </c>
      <c r="AO145" s="386"/>
      <c r="AP145" s="25">
        <v>0</v>
      </c>
      <c r="AQ145" s="25">
        <v>0</v>
      </c>
      <c r="AR145" s="25">
        <v>0</v>
      </c>
      <c r="AS145" s="48">
        <v>0</v>
      </c>
      <c r="AT145" s="11">
        <f t="shared" si="456"/>
        <v>0</v>
      </c>
      <c r="AU145" s="386"/>
      <c r="AV145" s="25">
        <v>0</v>
      </c>
      <c r="AW145" s="25">
        <v>0</v>
      </c>
      <c r="AX145" s="25">
        <v>0</v>
      </c>
      <c r="AY145" s="48">
        <v>0</v>
      </c>
      <c r="AZ145" s="11">
        <f t="shared" si="457"/>
        <v>0</v>
      </c>
      <c r="BA145" s="386"/>
      <c r="BB145" s="25">
        <v>0</v>
      </c>
      <c r="BC145" s="25">
        <v>0</v>
      </c>
      <c r="BD145" s="25">
        <v>0</v>
      </c>
      <c r="BE145" s="48">
        <v>0</v>
      </c>
      <c r="BF145" s="11">
        <f t="shared" si="458"/>
        <v>0</v>
      </c>
      <c r="BG145" s="386"/>
      <c r="BH145" s="25">
        <v>0</v>
      </c>
      <c r="BI145" s="25">
        <v>0</v>
      </c>
      <c r="BJ145" s="25">
        <v>0</v>
      </c>
      <c r="BK145" s="48">
        <v>0</v>
      </c>
      <c r="BL145" s="11">
        <f t="shared" si="459"/>
        <v>0</v>
      </c>
      <c r="BM145" s="386"/>
      <c r="BN145" s="25">
        <v>0</v>
      </c>
      <c r="BO145" s="25">
        <v>0</v>
      </c>
      <c r="BP145" s="25">
        <v>0</v>
      </c>
      <c r="BQ145" s="48">
        <v>0</v>
      </c>
      <c r="BR145" s="11">
        <f t="shared" si="460"/>
        <v>0</v>
      </c>
      <c r="BS145" s="386"/>
      <c r="BT145" s="25">
        <v>0</v>
      </c>
      <c r="BU145" s="25">
        <v>0</v>
      </c>
      <c r="BV145" s="25">
        <v>0</v>
      </c>
      <c r="BW145" s="48">
        <v>0</v>
      </c>
      <c r="BX145" s="11">
        <f t="shared" si="461"/>
        <v>0</v>
      </c>
      <c r="BY145" s="386"/>
      <c r="BZ145" s="25">
        <v>0</v>
      </c>
      <c r="CA145" s="25">
        <v>0</v>
      </c>
      <c r="CB145" s="25">
        <v>0</v>
      </c>
      <c r="CC145" s="48">
        <v>0</v>
      </c>
      <c r="CD145" s="11">
        <f t="shared" si="462"/>
        <v>0</v>
      </c>
      <c r="CE145" s="386"/>
      <c r="CF145" s="25">
        <v>0</v>
      </c>
      <c r="CG145" s="25">
        <v>0</v>
      </c>
      <c r="CH145" s="25">
        <v>0</v>
      </c>
      <c r="CI145" s="48">
        <v>0</v>
      </c>
      <c r="CJ145" s="11">
        <f t="shared" si="463"/>
        <v>0</v>
      </c>
      <c r="CK145" s="386"/>
      <c r="CL145" s="25">
        <v>0</v>
      </c>
      <c r="CM145" s="25">
        <v>0</v>
      </c>
      <c r="CN145" s="25">
        <v>0</v>
      </c>
      <c r="CO145" s="48">
        <v>0</v>
      </c>
      <c r="CP145" s="11">
        <f t="shared" si="464"/>
        <v>0</v>
      </c>
      <c r="CQ145" s="386"/>
      <c r="CR145" s="25">
        <v>0</v>
      </c>
      <c r="CS145" s="25">
        <v>0</v>
      </c>
      <c r="CT145" s="25">
        <v>0</v>
      </c>
      <c r="CU145" s="48">
        <v>0</v>
      </c>
      <c r="CV145" s="11">
        <f t="shared" si="465"/>
        <v>0</v>
      </c>
      <c r="CW145" s="386"/>
      <c r="CX145" s="25">
        <v>0</v>
      </c>
      <c r="CY145" s="25">
        <v>0</v>
      </c>
      <c r="CZ145" s="25">
        <v>0</v>
      </c>
      <c r="DA145" s="48">
        <v>0</v>
      </c>
      <c r="DB145" s="11">
        <f t="shared" si="466"/>
        <v>0</v>
      </c>
      <c r="DC145" s="386"/>
      <c r="DD145" s="25">
        <v>0</v>
      </c>
      <c r="DE145" s="25">
        <v>0</v>
      </c>
      <c r="DF145" s="25">
        <v>0</v>
      </c>
      <c r="DG145" s="48">
        <v>0</v>
      </c>
      <c r="DH145" s="11">
        <f t="shared" si="467"/>
        <v>0</v>
      </c>
      <c r="DI145" s="386"/>
      <c r="DJ145" s="25">
        <v>0</v>
      </c>
      <c r="DK145" s="25">
        <v>0</v>
      </c>
      <c r="DL145" s="25">
        <v>0</v>
      </c>
      <c r="DM145" s="48">
        <v>0</v>
      </c>
      <c r="DN145" s="11">
        <f t="shared" si="468"/>
        <v>0</v>
      </c>
      <c r="DO145" s="386"/>
      <c r="DP145" s="25">
        <v>0</v>
      </c>
      <c r="DQ145" s="25">
        <v>0</v>
      </c>
      <c r="DR145" s="25">
        <v>0</v>
      </c>
      <c r="DS145" s="48">
        <v>0</v>
      </c>
      <c r="DT145" s="11">
        <f t="shared" si="469"/>
        <v>0</v>
      </c>
    </row>
    <row r="146" spans="1:124" s="6" customFormat="1" x14ac:dyDescent="0.2">
      <c r="A146" s="241"/>
      <c r="B146" s="147">
        <v>30</v>
      </c>
      <c r="C146" s="241" t="s">
        <v>212</v>
      </c>
      <c r="D146" s="370"/>
      <c r="E146" s="366"/>
      <c r="F146" s="387"/>
      <c r="G146" s="387"/>
      <c r="H146" s="387"/>
      <c r="I146" s="388"/>
      <c r="J146" s="385">
        <f>SUM(J147:J151)</f>
        <v>0</v>
      </c>
      <c r="K146" s="366"/>
      <c r="L146" s="387"/>
      <c r="M146" s="387"/>
      <c r="N146" s="387"/>
      <c r="O146" s="388"/>
      <c r="P146" s="385">
        <f>SUM(P147:P151)</f>
        <v>0</v>
      </c>
      <c r="Q146" s="366"/>
      <c r="R146" s="387"/>
      <c r="S146" s="387"/>
      <c r="T146" s="387"/>
      <c r="U146" s="388"/>
      <c r="V146" s="385">
        <f>SUM(V147:V151)</f>
        <v>0</v>
      </c>
      <c r="W146" s="366"/>
      <c r="X146" s="387"/>
      <c r="Y146" s="387"/>
      <c r="Z146" s="387"/>
      <c r="AA146" s="388"/>
      <c r="AB146" s="385">
        <f>SUM(AB147:AB151)</f>
        <v>0</v>
      </c>
      <c r="AC146" s="366"/>
      <c r="AD146" s="387"/>
      <c r="AE146" s="387"/>
      <c r="AF146" s="387"/>
      <c r="AG146" s="388"/>
      <c r="AH146" s="385">
        <f>SUM(AH147:AH151)</f>
        <v>0</v>
      </c>
      <c r="AI146" s="366"/>
      <c r="AJ146" s="387"/>
      <c r="AK146" s="387"/>
      <c r="AL146" s="387"/>
      <c r="AM146" s="388"/>
      <c r="AN146" s="385">
        <f>SUM(AN147:AN151)</f>
        <v>0</v>
      </c>
      <c r="AO146" s="366"/>
      <c r="AP146" s="387"/>
      <c r="AQ146" s="387"/>
      <c r="AR146" s="387"/>
      <c r="AS146" s="388"/>
      <c r="AT146" s="385">
        <f>SUM(AT147:AT151)</f>
        <v>0</v>
      </c>
      <c r="AU146" s="366"/>
      <c r="AV146" s="387"/>
      <c r="AW146" s="387"/>
      <c r="AX146" s="387"/>
      <c r="AY146" s="388"/>
      <c r="AZ146" s="385">
        <f>SUM(AZ147:AZ151)</f>
        <v>0</v>
      </c>
      <c r="BA146" s="366"/>
      <c r="BB146" s="387"/>
      <c r="BC146" s="387"/>
      <c r="BD146" s="387"/>
      <c r="BE146" s="388"/>
      <c r="BF146" s="385">
        <f>SUM(BF147:BF151)</f>
        <v>0</v>
      </c>
      <c r="BG146" s="366"/>
      <c r="BH146" s="387"/>
      <c r="BI146" s="387"/>
      <c r="BJ146" s="387"/>
      <c r="BK146" s="388"/>
      <c r="BL146" s="385">
        <f>SUM(BL147:BL151)</f>
        <v>0</v>
      </c>
      <c r="BM146" s="366"/>
      <c r="BN146" s="387"/>
      <c r="BO146" s="387"/>
      <c r="BP146" s="387"/>
      <c r="BQ146" s="388"/>
      <c r="BR146" s="385">
        <f>SUM(BR147:BR151)</f>
        <v>0</v>
      </c>
      <c r="BS146" s="366"/>
      <c r="BT146" s="387"/>
      <c r="BU146" s="387"/>
      <c r="BV146" s="387"/>
      <c r="BW146" s="388"/>
      <c r="BX146" s="385">
        <f>SUM(BX147:BX151)</f>
        <v>0</v>
      </c>
      <c r="BY146" s="366"/>
      <c r="BZ146" s="387"/>
      <c r="CA146" s="387"/>
      <c r="CB146" s="387"/>
      <c r="CC146" s="388"/>
      <c r="CD146" s="385">
        <f>SUM(CD147:CD151)</f>
        <v>0</v>
      </c>
      <c r="CE146" s="366"/>
      <c r="CF146" s="387"/>
      <c r="CG146" s="387"/>
      <c r="CH146" s="387"/>
      <c r="CI146" s="388"/>
      <c r="CJ146" s="385">
        <f>SUM(CJ147:CJ151)</f>
        <v>0</v>
      </c>
      <c r="CK146" s="366"/>
      <c r="CL146" s="387"/>
      <c r="CM146" s="387"/>
      <c r="CN146" s="387"/>
      <c r="CO146" s="388"/>
      <c r="CP146" s="385">
        <f>SUM(CP147:CP151)</f>
        <v>0</v>
      </c>
      <c r="CQ146" s="366"/>
      <c r="CR146" s="387"/>
      <c r="CS146" s="387"/>
      <c r="CT146" s="387"/>
      <c r="CU146" s="388"/>
      <c r="CV146" s="385">
        <f>SUM(CV147:CV151)</f>
        <v>0</v>
      </c>
      <c r="CW146" s="366"/>
      <c r="CX146" s="387"/>
      <c r="CY146" s="387"/>
      <c r="CZ146" s="387"/>
      <c r="DA146" s="388"/>
      <c r="DB146" s="385">
        <f>SUM(DB147:DB151)</f>
        <v>0</v>
      </c>
      <c r="DC146" s="366"/>
      <c r="DD146" s="387"/>
      <c r="DE146" s="387"/>
      <c r="DF146" s="387"/>
      <c r="DG146" s="388"/>
      <c r="DH146" s="385">
        <f>SUM(DH147:DH151)</f>
        <v>0</v>
      </c>
      <c r="DI146" s="366"/>
      <c r="DJ146" s="387"/>
      <c r="DK146" s="387"/>
      <c r="DL146" s="387"/>
      <c r="DM146" s="388"/>
      <c r="DN146" s="385">
        <f>SUM(DN147:DN151)</f>
        <v>0</v>
      </c>
      <c r="DO146" s="366"/>
      <c r="DP146" s="387"/>
      <c r="DQ146" s="387"/>
      <c r="DR146" s="387"/>
      <c r="DS146" s="388"/>
      <c r="DT146" s="385">
        <f>SUM(DT147:DT151)</f>
        <v>0</v>
      </c>
    </row>
    <row r="147" spans="1:124" s="6" customFormat="1" x14ac:dyDescent="0.2">
      <c r="B147" s="6">
        <v>31</v>
      </c>
      <c r="C147" s="6" t="s">
        <v>213</v>
      </c>
      <c r="D147" s="13"/>
      <c r="E147" s="13"/>
      <c r="F147" s="24"/>
      <c r="G147" s="24"/>
      <c r="H147" s="24"/>
      <c r="I147" s="48"/>
      <c r="J147" s="11">
        <f>IF(J137=0,0,G138*'HTGR Relationships'!$D$36*I138/J137/'HTGR Relationships'!$D$31/'HTGR Relationships'!$D$32+H138*'HTGR Relationships'!$D$34)</f>
        <v>0</v>
      </c>
      <c r="K147" s="13"/>
      <c r="L147" s="24"/>
      <c r="M147" s="24"/>
      <c r="N147" s="24"/>
      <c r="O147" s="48"/>
      <c r="P147" s="11">
        <f>IF(P137=0,0,M138*'HTGR Relationships'!$D$36*O138/P137/'HTGR Relationships'!$D$31/'HTGR Relationships'!$D$32+N138*'HTGR Relationships'!$D$34)</f>
        <v>0</v>
      </c>
      <c r="Q147" s="13"/>
      <c r="R147" s="24"/>
      <c r="S147" s="24"/>
      <c r="T147" s="24"/>
      <c r="U147" s="48"/>
      <c r="V147" s="11">
        <f>IF(V137=0,0,S138*'HTGR Relationships'!$D$36*U138/V137/'HTGR Relationships'!$D$31/'HTGR Relationships'!$D$32+T138*'HTGR Relationships'!$D$34)</f>
        <v>0</v>
      </c>
      <c r="W147" s="13"/>
      <c r="X147" s="24"/>
      <c r="Y147" s="24"/>
      <c r="Z147" s="24"/>
      <c r="AA147" s="48"/>
      <c r="AB147" s="11">
        <f>IF(AB137=0,0,Y138*'HTGR Relationships'!$D$36*AA138/AB137/'HTGR Relationships'!$D$31/'HTGR Relationships'!$D$32+Z138*'HTGR Relationships'!$D$34)</f>
        <v>0</v>
      </c>
      <c r="AC147" s="13"/>
      <c r="AD147" s="24"/>
      <c r="AE147" s="24"/>
      <c r="AF147" s="24"/>
      <c r="AG147" s="48"/>
      <c r="AH147" s="11">
        <f>IF(AH137=0,0,AE138*'HTGR Relationships'!$D$36*AG138/AH137/'HTGR Relationships'!$D$31/'HTGR Relationships'!$D$32+AF138*'HTGR Relationships'!$D$34)</f>
        <v>0</v>
      </c>
      <c r="AI147" s="13"/>
      <c r="AJ147" s="24"/>
      <c r="AK147" s="24"/>
      <c r="AL147" s="24"/>
      <c r="AM147" s="48"/>
      <c r="AN147" s="11">
        <f>IF(AN137=0,0,AK138*'HTGR Relationships'!$D$36*AM138/AN137/'HTGR Relationships'!$D$31/'HTGR Relationships'!$D$32+AL138*'HTGR Relationships'!$D$34)</f>
        <v>0</v>
      </c>
      <c r="AO147" s="13"/>
      <c r="AP147" s="24"/>
      <c r="AQ147" s="24"/>
      <c r="AR147" s="24"/>
      <c r="AS147" s="48"/>
      <c r="AT147" s="11">
        <f>IF(AT137=0,0,AQ138*'HTGR Relationships'!$D$36*AS138/AT137/'HTGR Relationships'!$D$31/'HTGR Relationships'!$D$32+AR138*'HTGR Relationships'!$D$34)</f>
        <v>0</v>
      </c>
      <c r="AU147" s="13"/>
      <c r="AV147" s="24"/>
      <c r="AW147" s="24"/>
      <c r="AX147" s="24"/>
      <c r="AY147" s="48"/>
      <c r="AZ147" s="11">
        <f>IF(AZ137=0,0,AW138*'HTGR Relationships'!$D$36*AY138/AZ137/'HTGR Relationships'!$D$31/'HTGR Relationships'!$D$32+AX138*'HTGR Relationships'!$D$34)</f>
        <v>0</v>
      </c>
      <c r="BA147" s="13"/>
      <c r="BB147" s="24"/>
      <c r="BC147" s="24"/>
      <c r="BD147" s="24"/>
      <c r="BE147" s="48"/>
      <c r="BF147" s="11">
        <f>IF(BF137=0,0,BC138*'HTGR Relationships'!$D$36*BE138/BF137/'HTGR Relationships'!$D$31/'HTGR Relationships'!$D$32+BD138*'HTGR Relationships'!$D$34)</f>
        <v>0</v>
      </c>
      <c r="BG147" s="13"/>
      <c r="BH147" s="24"/>
      <c r="BI147" s="24"/>
      <c r="BJ147" s="24"/>
      <c r="BK147" s="48"/>
      <c r="BL147" s="11">
        <f>IF(BL137=0,0,BI138*'HTGR Relationships'!$D$36*BK138/BL137/'HTGR Relationships'!$D$31/'HTGR Relationships'!$D$32+BJ138*'HTGR Relationships'!$D$34)</f>
        <v>0</v>
      </c>
      <c r="BM147" s="13"/>
      <c r="BN147" s="24"/>
      <c r="BO147" s="24"/>
      <c r="BP147" s="24"/>
      <c r="BQ147" s="48"/>
      <c r="BR147" s="11">
        <f>IF(BR137=0,0,BO138*'HTGR Relationships'!$D$36*BQ138/BR137/'HTGR Relationships'!$D$31/'HTGR Relationships'!$D$32+BP138*'HTGR Relationships'!$D$34)</f>
        <v>0</v>
      </c>
      <c r="BS147" s="13"/>
      <c r="BT147" s="24"/>
      <c r="BU147" s="24"/>
      <c r="BV147" s="24"/>
      <c r="BW147" s="48"/>
      <c r="BX147" s="11">
        <f>IF(BX137=0,0,BU138*'HTGR Relationships'!$D$36*BW138/BX137/'HTGR Relationships'!$D$31/'HTGR Relationships'!$D$32+BV138*'HTGR Relationships'!$D$34)</f>
        <v>0</v>
      </c>
      <c r="BY147" s="13"/>
      <c r="BZ147" s="24"/>
      <c r="CA147" s="24"/>
      <c r="CB147" s="24"/>
      <c r="CC147" s="48"/>
      <c r="CD147" s="11">
        <f>IF(CD137=0,0,CA138*'HTGR Relationships'!$D$36*CC138/CD137/'HTGR Relationships'!$D$31/'HTGR Relationships'!$D$32+CB138*'HTGR Relationships'!$D$34)</f>
        <v>0</v>
      </c>
      <c r="CE147" s="13"/>
      <c r="CF147" s="24"/>
      <c r="CG147" s="24"/>
      <c r="CH147" s="24"/>
      <c r="CI147" s="48"/>
      <c r="CJ147" s="11">
        <f>IF(CJ137=0,0,CG138*'HTGR Relationships'!$D$36*CI138/CJ137/'HTGR Relationships'!$D$31/'HTGR Relationships'!$D$32+CH138*'HTGR Relationships'!$D$34)</f>
        <v>0</v>
      </c>
      <c r="CK147" s="13"/>
      <c r="CL147" s="24"/>
      <c r="CM147" s="24"/>
      <c r="CN147" s="24"/>
      <c r="CO147" s="48"/>
      <c r="CP147" s="11">
        <f>IF(CP137=0,0,CM138*'HTGR Relationships'!$D$36*CO138/CP137/'HTGR Relationships'!$D$31/'HTGR Relationships'!$D$32+CN138*'HTGR Relationships'!$D$34)</f>
        <v>0</v>
      </c>
      <c r="CQ147" s="13"/>
      <c r="CR147" s="24"/>
      <c r="CS147" s="24"/>
      <c r="CT147" s="24"/>
      <c r="CU147" s="48"/>
      <c r="CV147" s="11">
        <f>IF(CV137=0,0,CS138*'HTGR Relationships'!$D$36*CU138/CV137/'HTGR Relationships'!$D$31/'HTGR Relationships'!$D$32+CT138*'HTGR Relationships'!$D$34)</f>
        <v>0</v>
      </c>
      <c r="CW147" s="13"/>
      <c r="CX147" s="24"/>
      <c r="CY147" s="24"/>
      <c r="CZ147" s="24"/>
      <c r="DA147" s="48"/>
      <c r="DB147" s="11">
        <f>IF(DB137=0,0,CY138*'HTGR Relationships'!$D$36*DA138/DB137/'HTGR Relationships'!$D$31/'HTGR Relationships'!$D$32+CZ138*'HTGR Relationships'!$D$34)</f>
        <v>0</v>
      </c>
      <c r="DC147" s="13"/>
      <c r="DD147" s="24"/>
      <c r="DE147" s="24"/>
      <c r="DF147" s="24"/>
      <c r="DG147" s="48"/>
      <c r="DH147" s="11">
        <f>IF(DH137=0,0,DE138*'HTGR Relationships'!$D$36*DG138/DH137/'HTGR Relationships'!$D$31/'HTGR Relationships'!$D$32+DF138*'HTGR Relationships'!$D$34)</f>
        <v>0</v>
      </c>
      <c r="DI147" s="13"/>
      <c r="DJ147" s="24"/>
      <c r="DK147" s="24"/>
      <c r="DL147" s="24"/>
      <c r="DM147" s="48"/>
      <c r="DN147" s="11">
        <f>IF(DN137=0,0,DK138*'HTGR Relationships'!$D$36*DM138/DN137/'HTGR Relationships'!$D$31/'HTGR Relationships'!$D$32+DL138*'HTGR Relationships'!$D$34)</f>
        <v>0</v>
      </c>
      <c r="DO147" s="13"/>
      <c r="DP147" s="24"/>
      <c r="DQ147" s="24"/>
      <c r="DR147" s="24"/>
      <c r="DS147" s="48"/>
      <c r="DT147" s="11">
        <f>IF(DT137=0,0,DQ138*'HTGR Relationships'!$D$36*DS138/DT137/'HTGR Relationships'!$D$31/'HTGR Relationships'!$D$32+DR138*'HTGR Relationships'!$D$34)</f>
        <v>0</v>
      </c>
    </row>
    <row r="148" spans="1:124" s="6" customFormat="1" x14ac:dyDescent="0.2">
      <c r="B148" s="6">
        <v>32</v>
      </c>
      <c r="C148" s="6" t="s">
        <v>214</v>
      </c>
      <c r="D148" s="13" t="s">
        <v>215</v>
      </c>
      <c r="E148" s="13"/>
      <c r="F148" s="24"/>
      <c r="G148" s="24"/>
      <c r="H148" s="24"/>
      <c r="I148" s="48"/>
      <c r="J148" s="11">
        <f>H138*'HTGR Relationships'!$D$34*'HTGR Relationships'!$D$37*J137/'HTGR Relationships'!$D$30</f>
        <v>0</v>
      </c>
      <c r="K148" s="13"/>
      <c r="L148" s="24"/>
      <c r="M148" s="24"/>
      <c r="N148" s="24"/>
      <c r="O148" s="48"/>
      <c r="P148" s="11">
        <f>N138*'HTGR Relationships'!$D$34*'HTGR Relationships'!$D$37*P137/'HTGR Relationships'!$D$30</f>
        <v>0</v>
      </c>
      <c r="Q148" s="13"/>
      <c r="R148" s="24"/>
      <c r="S148" s="24"/>
      <c r="T148" s="24"/>
      <c r="U148" s="48"/>
      <c r="V148" s="11">
        <f>T138*'HTGR Relationships'!$D$34*'HTGR Relationships'!$D$37*V137/'HTGR Relationships'!$D$30</f>
        <v>0</v>
      </c>
      <c r="W148" s="13"/>
      <c r="X148" s="24"/>
      <c r="Y148" s="24"/>
      <c r="Z148" s="24"/>
      <c r="AA148" s="48"/>
      <c r="AB148" s="11">
        <f>Z138*'HTGR Relationships'!$D$34*'HTGR Relationships'!$D$37*AB137/'HTGR Relationships'!$D$30</f>
        <v>0</v>
      </c>
      <c r="AC148" s="13"/>
      <c r="AD148" s="24"/>
      <c r="AE148" s="24"/>
      <c r="AF148" s="24"/>
      <c r="AG148" s="48"/>
      <c r="AH148" s="11">
        <f>AF138*'HTGR Relationships'!$D$34*'HTGR Relationships'!$D$37*AH137/'HTGR Relationships'!$D$30</f>
        <v>0</v>
      </c>
      <c r="AI148" s="13"/>
      <c r="AJ148" s="24"/>
      <c r="AK148" s="24"/>
      <c r="AL148" s="24"/>
      <c r="AM148" s="48"/>
      <c r="AN148" s="11">
        <f>AL138*'HTGR Relationships'!$D$34*'HTGR Relationships'!$D$37*AN137/'HTGR Relationships'!$D$30</f>
        <v>0</v>
      </c>
      <c r="AO148" s="13"/>
      <c r="AP148" s="24"/>
      <c r="AQ148" s="24"/>
      <c r="AR148" s="24"/>
      <c r="AS148" s="48"/>
      <c r="AT148" s="11">
        <f>AR138*'HTGR Relationships'!$D$34*'HTGR Relationships'!$D$37*AT137/'HTGR Relationships'!$D$30</f>
        <v>0</v>
      </c>
      <c r="AU148" s="13"/>
      <c r="AV148" s="24"/>
      <c r="AW148" s="24"/>
      <c r="AX148" s="24"/>
      <c r="AY148" s="48"/>
      <c r="AZ148" s="11">
        <f>AX138*'HTGR Relationships'!$D$34*'HTGR Relationships'!$D$37*AZ137/'HTGR Relationships'!$D$30</f>
        <v>0</v>
      </c>
      <c r="BA148" s="13"/>
      <c r="BB148" s="24"/>
      <c r="BC148" s="24"/>
      <c r="BD148" s="24"/>
      <c r="BE148" s="48"/>
      <c r="BF148" s="11">
        <f>BD138*'HTGR Relationships'!$D$34*'HTGR Relationships'!$D$37*BF137/'HTGR Relationships'!$D$30</f>
        <v>0</v>
      </c>
      <c r="BG148" s="13"/>
      <c r="BH148" s="24"/>
      <c r="BI148" s="24"/>
      <c r="BJ148" s="24"/>
      <c r="BK148" s="48"/>
      <c r="BL148" s="11">
        <f>BJ138*'HTGR Relationships'!$D$34*'HTGR Relationships'!$D$37*BL137/'HTGR Relationships'!$D$30</f>
        <v>0</v>
      </c>
      <c r="BM148" s="13"/>
      <c r="BN148" s="24"/>
      <c r="BO148" s="24"/>
      <c r="BP148" s="24"/>
      <c r="BQ148" s="48"/>
      <c r="BR148" s="11">
        <f>BP138*'HTGR Relationships'!$D$34*'HTGR Relationships'!$D$37*BR137/'HTGR Relationships'!$D$30</f>
        <v>0</v>
      </c>
      <c r="BS148" s="13"/>
      <c r="BT148" s="24"/>
      <c r="BU148" s="24"/>
      <c r="BV148" s="24"/>
      <c r="BW148" s="48"/>
      <c r="BX148" s="11">
        <f>BV138*'HTGR Relationships'!$D$34*'HTGR Relationships'!$D$37*BX137/'HTGR Relationships'!$D$30</f>
        <v>0</v>
      </c>
      <c r="BY148" s="13"/>
      <c r="BZ148" s="24"/>
      <c r="CA148" s="24"/>
      <c r="CB148" s="24"/>
      <c r="CC148" s="48"/>
      <c r="CD148" s="11">
        <f>CB138*'HTGR Relationships'!$D$34*'HTGR Relationships'!$D$37*CD137/'HTGR Relationships'!$D$30</f>
        <v>0</v>
      </c>
      <c r="CE148" s="13"/>
      <c r="CF148" s="24"/>
      <c r="CG148" s="24"/>
      <c r="CH148" s="24"/>
      <c r="CI148" s="48"/>
      <c r="CJ148" s="11">
        <f>CH138*'HTGR Relationships'!$D$34*'HTGR Relationships'!$D$37*CJ137/'HTGR Relationships'!$D$30</f>
        <v>0</v>
      </c>
      <c r="CK148" s="13"/>
      <c r="CL148" s="24"/>
      <c r="CM148" s="24"/>
      <c r="CN148" s="24"/>
      <c r="CO148" s="48"/>
      <c r="CP148" s="11">
        <f>CN138*'HTGR Relationships'!$D$34*'HTGR Relationships'!$D$37*CP137/'HTGR Relationships'!$D$30</f>
        <v>0</v>
      </c>
      <c r="CQ148" s="13"/>
      <c r="CR148" s="24"/>
      <c r="CS148" s="24"/>
      <c r="CT148" s="24"/>
      <c r="CU148" s="48"/>
      <c r="CV148" s="11">
        <f>CT138*'HTGR Relationships'!$D$34*'HTGR Relationships'!$D$37*CV137/'HTGR Relationships'!$D$30</f>
        <v>0</v>
      </c>
      <c r="CW148" s="13"/>
      <c r="CX148" s="24"/>
      <c r="CY148" s="24"/>
      <c r="CZ148" s="24"/>
      <c r="DA148" s="48"/>
      <c r="DB148" s="11">
        <f>CZ138*'HTGR Relationships'!$D$34*'HTGR Relationships'!$D$37*DB137/'HTGR Relationships'!$D$30</f>
        <v>0</v>
      </c>
      <c r="DC148" s="13"/>
      <c r="DD148" s="24"/>
      <c r="DE148" s="24"/>
      <c r="DF148" s="24"/>
      <c r="DG148" s="48"/>
      <c r="DH148" s="11">
        <f>DF138*'HTGR Relationships'!$D$34*'HTGR Relationships'!$D$37*DH137/'HTGR Relationships'!$D$30</f>
        <v>0</v>
      </c>
      <c r="DI148" s="13"/>
      <c r="DJ148" s="24"/>
      <c r="DK148" s="24"/>
      <c r="DL148" s="24"/>
      <c r="DM148" s="48"/>
      <c r="DN148" s="11">
        <f>DL138*'HTGR Relationships'!$D$34*'HTGR Relationships'!$D$37*DN137/'HTGR Relationships'!$D$30</f>
        <v>0</v>
      </c>
      <c r="DO148" s="13"/>
      <c r="DP148" s="24"/>
      <c r="DQ148" s="24"/>
      <c r="DR148" s="24"/>
      <c r="DS148" s="48"/>
      <c r="DT148" s="11">
        <f>DR138*'HTGR Relationships'!$D$34*'HTGR Relationships'!$D$37*DT137/'HTGR Relationships'!$D$30</f>
        <v>0</v>
      </c>
    </row>
    <row r="149" spans="1:124" s="6" customFormat="1" x14ac:dyDescent="0.2">
      <c r="B149" s="6">
        <v>33</v>
      </c>
      <c r="C149" s="6" t="s">
        <v>216</v>
      </c>
      <c r="D149" s="13"/>
      <c r="E149" s="13"/>
      <c r="F149" s="24"/>
      <c r="G149" s="24"/>
      <c r="H149" s="24"/>
      <c r="I149" s="48"/>
      <c r="J149" s="11">
        <f>J148*'HTGR Relationships'!$D$38</f>
        <v>0</v>
      </c>
      <c r="K149" s="13"/>
      <c r="L149" s="24"/>
      <c r="M149" s="24"/>
      <c r="N149" s="24"/>
      <c r="O149" s="48"/>
      <c r="P149" s="11">
        <f>P148*'HTGR Relationships'!$D$38</f>
        <v>0</v>
      </c>
      <c r="Q149" s="13"/>
      <c r="R149" s="24"/>
      <c r="S149" s="24"/>
      <c r="T149" s="24"/>
      <c r="U149" s="48"/>
      <c r="V149" s="11">
        <f>V148*'HTGR Relationships'!$D$38</f>
        <v>0</v>
      </c>
      <c r="W149" s="13"/>
      <c r="X149" s="24"/>
      <c r="Y149" s="24"/>
      <c r="Z149" s="24"/>
      <c r="AA149" s="48"/>
      <c r="AB149" s="11">
        <f>AB148*'HTGR Relationships'!$D$38</f>
        <v>0</v>
      </c>
      <c r="AC149" s="13"/>
      <c r="AD149" s="24"/>
      <c r="AE149" s="24"/>
      <c r="AF149" s="24"/>
      <c r="AG149" s="48"/>
      <c r="AH149" s="11">
        <f>AH148*'HTGR Relationships'!$D$38</f>
        <v>0</v>
      </c>
      <c r="AI149" s="13"/>
      <c r="AJ149" s="24"/>
      <c r="AK149" s="24"/>
      <c r="AL149" s="24"/>
      <c r="AM149" s="48"/>
      <c r="AN149" s="11">
        <f>AN148*'HTGR Relationships'!$D$38</f>
        <v>0</v>
      </c>
      <c r="AO149" s="13"/>
      <c r="AP149" s="24"/>
      <c r="AQ149" s="24"/>
      <c r="AR149" s="24"/>
      <c r="AS149" s="48"/>
      <c r="AT149" s="11">
        <f>AT148*'HTGR Relationships'!$D$38</f>
        <v>0</v>
      </c>
      <c r="AU149" s="13"/>
      <c r="AV149" s="24"/>
      <c r="AW149" s="24"/>
      <c r="AX149" s="24"/>
      <c r="AY149" s="48"/>
      <c r="AZ149" s="11">
        <f>AZ148*'HTGR Relationships'!$D$38</f>
        <v>0</v>
      </c>
      <c r="BA149" s="13"/>
      <c r="BB149" s="24"/>
      <c r="BC149" s="24"/>
      <c r="BD149" s="24"/>
      <c r="BE149" s="48"/>
      <c r="BF149" s="11">
        <f>BF148*'HTGR Relationships'!$D$38</f>
        <v>0</v>
      </c>
      <c r="BG149" s="13"/>
      <c r="BH149" s="24"/>
      <c r="BI149" s="24"/>
      <c r="BJ149" s="24"/>
      <c r="BK149" s="48"/>
      <c r="BL149" s="11">
        <f>BL148*'HTGR Relationships'!$D$38</f>
        <v>0</v>
      </c>
      <c r="BM149" s="13"/>
      <c r="BN149" s="24"/>
      <c r="BO149" s="24"/>
      <c r="BP149" s="24"/>
      <c r="BQ149" s="48"/>
      <c r="BR149" s="11">
        <f>BR148*'HTGR Relationships'!$D$38</f>
        <v>0</v>
      </c>
      <c r="BS149" s="13"/>
      <c r="BT149" s="24"/>
      <c r="BU149" s="24"/>
      <c r="BV149" s="24"/>
      <c r="BW149" s="48"/>
      <c r="BX149" s="11">
        <f>BX148*'HTGR Relationships'!$D$38</f>
        <v>0</v>
      </c>
      <c r="BY149" s="13"/>
      <c r="BZ149" s="24"/>
      <c r="CA149" s="24"/>
      <c r="CB149" s="24"/>
      <c r="CC149" s="48"/>
      <c r="CD149" s="11">
        <f>CD148*'HTGR Relationships'!$D$38</f>
        <v>0</v>
      </c>
      <c r="CE149" s="13"/>
      <c r="CF149" s="24"/>
      <c r="CG149" s="24"/>
      <c r="CH149" s="24"/>
      <c r="CI149" s="48"/>
      <c r="CJ149" s="11">
        <f>CJ148*'HTGR Relationships'!$D$38</f>
        <v>0</v>
      </c>
      <c r="CK149" s="13"/>
      <c r="CL149" s="24"/>
      <c r="CM149" s="24"/>
      <c r="CN149" s="24"/>
      <c r="CO149" s="48"/>
      <c r="CP149" s="11">
        <f>CP148*'HTGR Relationships'!$D$38</f>
        <v>0</v>
      </c>
      <c r="CQ149" s="13"/>
      <c r="CR149" s="24"/>
      <c r="CS149" s="24"/>
      <c r="CT149" s="24"/>
      <c r="CU149" s="48"/>
      <c r="CV149" s="11">
        <f>CV148*'HTGR Relationships'!$D$38</f>
        <v>0</v>
      </c>
      <c r="CW149" s="13"/>
      <c r="CX149" s="24"/>
      <c r="CY149" s="24"/>
      <c r="CZ149" s="24"/>
      <c r="DA149" s="48"/>
      <c r="DB149" s="11">
        <f>DB148*'HTGR Relationships'!$D$38</f>
        <v>0</v>
      </c>
      <c r="DC149" s="13"/>
      <c r="DD149" s="24"/>
      <c r="DE149" s="24"/>
      <c r="DF149" s="24"/>
      <c r="DG149" s="48"/>
      <c r="DH149" s="11">
        <f>DH148*'HTGR Relationships'!$D$38</f>
        <v>0</v>
      </c>
      <c r="DI149" s="13"/>
      <c r="DJ149" s="24"/>
      <c r="DK149" s="24"/>
      <c r="DL149" s="24"/>
      <c r="DM149" s="48"/>
      <c r="DN149" s="11">
        <f>DN148*'HTGR Relationships'!$D$38</f>
        <v>0</v>
      </c>
      <c r="DO149" s="13"/>
      <c r="DP149" s="24"/>
      <c r="DQ149" s="24"/>
      <c r="DR149" s="24"/>
      <c r="DS149" s="48"/>
      <c r="DT149" s="11">
        <f>DT148*'HTGR Relationships'!$D$38</f>
        <v>0</v>
      </c>
    </row>
    <row r="150" spans="1:124" s="6" customFormat="1" x14ac:dyDescent="0.2">
      <c r="B150" s="6">
        <v>34</v>
      </c>
      <c r="C150" s="6" t="s">
        <v>217</v>
      </c>
      <c r="D150" s="13"/>
      <c r="E150" s="13"/>
      <c r="F150" s="24"/>
      <c r="G150" s="24"/>
      <c r="H150" s="24"/>
      <c r="I150" s="48"/>
      <c r="J150" s="11">
        <f>J148*'HTGR Relationships'!$D$39</f>
        <v>0</v>
      </c>
      <c r="K150" s="13"/>
      <c r="L150" s="24"/>
      <c r="M150" s="24"/>
      <c r="N150" s="24"/>
      <c r="O150" s="48"/>
      <c r="P150" s="11">
        <f>P148*'HTGR Relationships'!$D$39</f>
        <v>0</v>
      </c>
      <c r="Q150" s="13"/>
      <c r="R150" s="24"/>
      <c r="S150" s="24"/>
      <c r="T150" s="24"/>
      <c r="U150" s="48"/>
      <c r="V150" s="11">
        <f>V148*'HTGR Relationships'!$D$39</f>
        <v>0</v>
      </c>
      <c r="W150" s="13"/>
      <c r="X150" s="24"/>
      <c r="Y150" s="24"/>
      <c r="Z150" s="24"/>
      <c r="AA150" s="48"/>
      <c r="AB150" s="11">
        <f>AB148*'HTGR Relationships'!$D$39</f>
        <v>0</v>
      </c>
      <c r="AC150" s="13"/>
      <c r="AD150" s="24"/>
      <c r="AE150" s="24"/>
      <c r="AF150" s="24"/>
      <c r="AG150" s="48"/>
      <c r="AH150" s="11">
        <f>AH148*'HTGR Relationships'!$D$39</f>
        <v>0</v>
      </c>
      <c r="AI150" s="13"/>
      <c r="AJ150" s="24"/>
      <c r="AK150" s="24"/>
      <c r="AL150" s="24"/>
      <c r="AM150" s="48"/>
      <c r="AN150" s="11">
        <f>AN148*'HTGR Relationships'!$D$39</f>
        <v>0</v>
      </c>
      <c r="AO150" s="13"/>
      <c r="AP150" s="24"/>
      <c r="AQ150" s="24"/>
      <c r="AR150" s="24"/>
      <c r="AS150" s="48"/>
      <c r="AT150" s="11">
        <f>AT148*'HTGR Relationships'!$D$39</f>
        <v>0</v>
      </c>
      <c r="AU150" s="13"/>
      <c r="AV150" s="24"/>
      <c r="AW150" s="24"/>
      <c r="AX150" s="24"/>
      <c r="AY150" s="48"/>
      <c r="AZ150" s="11">
        <f>AZ148*'HTGR Relationships'!$D$39</f>
        <v>0</v>
      </c>
      <c r="BA150" s="13"/>
      <c r="BB150" s="24"/>
      <c r="BC150" s="24"/>
      <c r="BD150" s="24"/>
      <c r="BE150" s="48"/>
      <c r="BF150" s="11">
        <f>BF148*'HTGR Relationships'!$D$39</f>
        <v>0</v>
      </c>
      <c r="BG150" s="13"/>
      <c r="BH150" s="24"/>
      <c r="BI150" s="24"/>
      <c r="BJ150" s="24"/>
      <c r="BK150" s="48"/>
      <c r="BL150" s="11">
        <f>BL148*'HTGR Relationships'!$D$39</f>
        <v>0</v>
      </c>
      <c r="BM150" s="13"/>
      <c r="BN150" s="24"/>
      <c r="BO150" s="24"/>
      <c r="BP150" s="24"/>
      <c r="BQ150" s="48"/>
      <c r="BR150" s="11">
        <f>BR148*'HTGR Relationships'!$D$39</f>
        <v>0</v>
      </c>
      <c r="BS150" s="13"/>
      <c r="BT150" s="24"/>
      <c r="BU150" s="24"/>
      <c r="BV150" s="24"/>
      <c r="BW150" s="48"/>
      <c r="BX150" s="11">
        <f>BX148*'HTGR Relationships'!$D$39</f>
        <v>0</v>
      </c>
      <c r="BY150" s="13"/>
      <c r="BZ150" s="24"/>
      <c r="CA150" s="24"/>
      <c r="CB150" s="24"/>
      <c r="CC150" s="48"/>
      <c r="CD150" s="11">
        <f>CD148*'HTGR Relationships'!$D$39</f>
        <v>0</v>
      </c>
      <c r="CE150" s="13"/>
      <c r="CF150" s="24"/>
      <c r="CG150" s="24"/>
      <c r="CH150" s="24"/>
      <c r="CI150" s="48"/>
      <c r="CJ150" s="11">
        <f>CJ148*'HTGR Relationships'!$D$39</f>
        <v>0</v>
      </c>
      <c r="CK150" s="13"/>
      <c r="CL150" s="24"/>
      <c r="CM150" s="24"/>
      <c r="CN150" s="24"/>
      <c r="CO150" s="48"/>
      <c r="CP150" s="11">
        <f>CP148*'HTGR Relationships'!$D$39</f>
        <v>0</v>
      </c>
      <c r="CQ150" s="13"/>
      <c r="CR150" s="24"/>
      <c r="CS150" s="24"/>
      <c r="CT150" s="24"/>
      <c r="CU150" s="48"/>
      <c r="CV150" s="11">
        <f>CV148*'HTGR Relationships'!$D$39</f>
        <v>0</v>
      </c>
      <c r="CW150" s="13"/>
      <c r="CX150" s="24"/>
      <c r="CY150" s="24"/>
      <c r="CZ150" s="24"/>
      <c r="DA150" s="48"/>
      <c r="DB150" s="11">
        <f>DB148*'HTGR Relationships'!$D$39</f>
        <v>0</v>
      </c>
      <c r="DC150" s="13"/>
      <c r="DD150" s="24"/>
      <c r="DE150" s="24"/>
      <c r="DF150" s="24"/>
      <c r="DG150" s="48"/>
      <c r="DH150" s="11">
        <f>DH148*'HTGR Relationships'!$D$39</f>
        <v>0</v>
      </c>
      <c r="DI150" s="13"/>
      <c r="DJ150" s="24"/>
      <c r="DK150" s="24"/>
      <c r="DL150" s="24"/>
      <c r="DM150" s="48"/>
      <c r="DN150" s="11">
        <f>DN148*'HTGR Relationships'!$D$39</f>
        <v>0</v>
      </c>
      <c r="DO150" s="13"/>
      <c r="DP150" s="24"/>
      <c r="DQ150" s="24"/>
      <c r="DR150" s="24"/>
      <c r="DS150" s="48"/>
      <c r="DT150" s="11">
        <f>DT148*'HTGR Relationships'!$D$39</f>
        <v>0</v>
      </c>
    </row>
    <row r="151" spans="1:124" x14ac:dyDescent="0.2">
      <c r="A151" s="6"/>
      <c r="B151" s="6">
        <v>35</v>
      </c>
      <c r="C151" s="6" t="s">
        <v>218</v>
      </c>
      <c r="D151" s="13"/>
      <c r="E151" s="13"/>
      <c r="F151" s="24"/>
      <c r="G151" s="24"/>
      <c r="H151" s="24"/>
      <c r="I151" s="48"/>
      <c r="J151" s="11">
        <f>J148*'HTGR Relationships'!$D$40</f>
        <v>0</v>
      </c>
      <c r="K151" s="13"/>
      <c r="L151" s="24"/>
      <c r="M151" s="24"/>
      <c r="N151" s="24"/>
      <c r="O151" s="48"/>
      <c r="P151" s="11">
        <f>P148*'HTGR Relationships'!$D$40</f>
        <v>0</v>
      </c>
      <c r="Q151" s="13"/>
      <c r="R151" s="24"/>
      <c r="S151" s="24"/>
      <c r="T151" s="24"/>
      <c r="U151" s="48"/>
      <c r="V151" s="11">
        <f>V148*'HTGR Relationships'!$D$40</f>
        <v>0</v>
      </c>
      <c r="W151" s="13"/>
      <c r="X151" s="24"/>
      <c r="Y151" s="24"/>
      <c r="Z151" s="24"/>
      <c r="AA151" s="48"/>
      <c r="AB151" s="11">
        <f>AB148*'HTGR Relationships'!$D$40</f>
        <v>0</v>
      </c>
      <c r="AC151" s="13"/>
      <c r="AD151" s="24"/>
      <c r="AE151" s="24"/>
      <c r="AF151" s="24"/>
      <c r="AG151" s="48"/>
      <c r="AH151" s="11">
        <f>AH148*'HTGR Relationships'!$D$40</f>
        <v>0</v>
      </c>
      <c r="AI151" s="13"/>
      <c r="AJ151" s="24"/>
      <c r="AK151" s="24"/>
      <c r="AL151" s="24"/>
      <c r="AM151" s="48"/>
      <c r="AN151" s="11">
        <f>AN148*'HTGR Relationships'!$D$40</f>
        <v>0</v>
      </c>
      <c r="AO151" s="13"/>
      <c r="AP151" s="24"/>
      <c r="AQ151" s="24"/>
      <c r="AR151" s="24"/>
      <c r="AS151" s="48"/>
      <c r="AT151" s="11">
        <f>AT148*'HTGR Relationships'!$D$40</f>
        <v>0</v>
      </c>
      <c r="AU151" s="13"/>
      <c r="AV151" s="24"/>
      <c r="AW151" s="24"/>
      <c r="AX151" s="24"/>
      <c r="AY151" s="48"/>
      <c r="AZ151" s="11">
        <f>AZ148*'HTGR Relationships'!$D$40</f>
        <v>0</v>
      </c>
      <c r="BA151" s="13"/>
      <c r="BB151" s="24"/>
      <c r="BC151" s="24"/>
      <c r="BD151" s="24"/>
      <c r="BE151" s="48"/>
      <c r="BF151" s="11">
        <f>BF148*'HTGR Relationships'!$D$40</f>
        <v>0</v>
      </c>
      <c r="BG151" s="13"/>
      <c r="BH151" s="24"/>
      <c r="BI151" s="24"/>
      <c r="BJ151" s="24"/>
      <c r="BK151" s="48"/>
      <c r="BL151" s="11">
        <f>BL148*'HTGR Relationships'!$D$40</f>
        <v>0</v>
      </c>
      <c r="BM151" s="13"/>
      <c r="BN151" s="24"/>
      <c r="BO151" s="24"/>
      <c r="BP151" s="24"/>
      <c r="BQ151" s="48"/>
      <c r="BR151" s="11">
        <f>BR148*'HTGR Relationships'!$D$40</f>
        <v>0</v>
      </c>
      <c r="BS151" s="13"/>
      <c r="BT151" s="24"/>
      <c r="BU151" s="24"/>
      <c r="BV151" s="24"/>
      <c r="BW151" s="48"/>
      <c r="BX151" s="11">
        <f>BX148*'HTGR Relationships'!$D$40</f>
        <v>0</v>
      </c>
      <c r="BY151" s="13"/>
      <c r="BZ151" s="24"/>
      <c r="CA151" s="24"/>
      <c r="CB151" s="24"/>
      <c r="CC151" s="48"/>
      <c r="CD151" s="11">
        <f>CD148*'HTGR Relationships'!$D$40</f>
        <v>0</v>
      </c>
      <c r="CE151" s="13"/>
      <c r="CF151" s="24"/>
      <c r="CG151" s="24"/>
      <c r="CH151" s="24"/>
      <c r="CI151" s="48"/>
      <c r="CJ151" s="11">
        <f>CJ148*'HTGR Relationships'!$D$40</f>
        <v>0</v>
      </c>
      <c r="CK151" s="13"/>
      <c r="CL151" s="24"/>
      <c r="CM151" s="24"/>
      <c r="CN151" s="24"/>
      <c r="CO151" s="48"/>
      <c r="CP151" s="11">
        <f>CP148*'HTGR Relationships'!$D$40</f>
        <v>0</v>
      </c>
      <c r="CQ151" s="13"/>
      <c r="CR151" s="24"/>
      <c r="CS151" s="24"/>
      <c r="CT151" s="24"/>
      <c r="CU151" s="48"/>
      <c r="CV151" s="11">
        <f>CV148*'HTGR Relationships'!$D$40</f>
        <v>0</v>
      </c>
      <c r="CW151" s="13"/>
      <c r="CX151" s="24"/>
      <c r="CY151" s="24"/>
      <c r="CZ151" s="24"/>
      <c r="DA151" s="48"/>
      <c r="DB151" s="11">
        <f>DB148*'HTGR Relationships'!$D$40</f>
        <v>0</v>
      </c>
      <c r="DC151" s="13"/>
      <c r="DD151" s="24"/>
      <c r="DE151" s="24"/>
      <c r="DF151" s="24"/>
      <c r="DG151" s="48"/>
      <c r="DH151" s="11">
        <f>DH148*'HTGR Relationships'!$D$40</f>
        <v>0</v>
      </c>
      <c r="DI151" s="13"/>
      <c r="DJ151" s="24"/>
      <c r="DK151" s="24"/>
      <c r="DL151" s="24"/>
      <c r="DM151" s="48"/>
      <c r="DN151" s="11">
        <f>DN148*'HTGR Relationships'!$D$40</f>
        <v>0</v>
      </c>
      <c r="DO151" s="13"/>
      <c r="DP151" s="24"/>
      <c r="DQ151" s="24"/>
      <c r="DR151" s="24"/>
      <c r="DS151" s="48"/>
      <c r="DT151" s="11">
        <f>DT148*'HTGR Relationships'!$D$40</f>
        <v>0</v>
      </c>
    </row>
    <row r="152" spans="1:124" x14ac:dyDescent="0.2">
      <c r="A152" s="6"/>
      <c r="B152" s="147" t="s">
        <v>219</v>
      </c>
      <c r="C152" s="147" t="s">
        <v>220</v>
      </c>
      <c r="D152" s="376"/>
      <c r="E152" s="376"/>
      <c r="F152" s="389"/>
      <c r="G152" s="389"/>
      <c r="H152" s="389"/>
      <c r="I152" s="388"/>
      <c r="J152" s="27">
        <f>SUM(J138,J146)</f>
        <v>-738675188.65967584</v>
      </c>
      <c r="K152" s="376"/>
      <c r="L152" s="389"/>
      <c r="M152" s="389"/>
      <c r="N152" s="389"/>
      <c r="O152" s="388"/>
      <c r="P152" s="27">
        <f>SUM(P138,P146)</f>
        <v>-647252946.18295479</v>
      </c>
      <c r="Q152" s="376"/>
      <c r="R152" s="389"/>
      <c r="S152" s="389"/>
      <c r="T152" s="389"/>
      <c r="U152" s="388"/>
      <c r="V152" s="27">
        <f>SUM(V138,V146)</f>
        <v>-647252946.18295479</v>
      </c>
      <c r="W152" s="376"/>
      <c r="X152" s="389"/>
      <c r="Y152" s="389"/>
      <c r="Z152" s="389"/>
      <c r="AA152" s="388"/>
      <c r="AB152" s="27">
        <f>SUM(AB138,AB146)</f>
        <v>-647252946.18295479</v>
      </c>
      <c r="AC152" s="376"/>
      <c r="AD152" s="389"/>
      <c r="AE152" s="389"/>
      <c r="AF152" s="389"/>
      <c r="AG152" s="388"/>
      <c r="AH152" s="27">
        <f>SUM(AH138,AH146)</f>
        <v>-647252946.18295479</v>
      </c>
      <c r="AI152" s="376"/>
      <c r="AJ152" s="389"/>
      <c r="AK152" s="389"/>
      <c r="AL152" s="389"/>
      <c r="AM152" s="388"/>
      <c r="AN152" s="27">
        <f>SUM(AN138,AN146)</f>
        <v>-647252946.18295479</v>
      </c>
      <c r="AO152" s="376"/>
      <c r="AP152" s="389"/>
      <c r="AQ152" s="389"/>
      <c r="AR152" s="389"/>
      <c r="AS152" s="388"/>
      <c r="AT152" s="27">
        <f>SUM(AT138,AT146)</f>
        <v>-647252946.18295479</v>
      </c>
      <c r="AU152" s="376"/>
      <c r="AV152" s="389"/>
      <c r="AW152" s="389"/>
      <c r="AX152" s="389"/>
      <c r="AY152" s="388"/>
      <c r="AZ152" s="27">
        <f>SUM(AZ138,AZ146)</f>
        <v>-647252946.18295479</v>
      </c>
      <c r="BA152" s="376"/>
      <c r="BB152" s="389"/>
      <c r="BC152" s="389"/>
      <c r="BD152" s="389"/>
      <c r="BE152" s="388"/>
      <c r="BF152" s="27">
        <f>SUM(BF138,BF146)</f>
        <v>-647252946.18295479</v>
      </c>
      <c r="BG152" s="376"/>
      <c r="BH152" s="389"/>
      <c r="BI152" s="389"/>
      <c r="BJ152" s="389"/>
      <c r="BK152" s="388"/>
      <c r="BL152" s="27">
        <f>SUM(BL138,BL146)</f>
        <v>-647252946.18295479</v>
      </c>
      <c r="BM152" s="376"/>
      <c r="BN152" s="389"/>
      <c r="BO152" s="389"/>
      <c r="BP152" s="389"/>
      <c r="BQ152" s="388"/>
      <c r="BR152" s="27">
        <f>SUM(BR138,BR146)</f>
        <v>-647252946.18295479</v>
      </c>
      <c r="BS152" s="376"/>
      <c r="BT152" s="389"/>
      <c r="BU152" s="389"/>
      <c r="BV152" s="389"/>
      <c r="BW152" s="388"/>
      <c r="BX152" s="27">
        <f>SUM(BX138,BX146)</f>
        <v>-647252946.18295479</v>
      </c>
      <c r="BY152" s="376"/>
      <c r="BZ152" s="389"/>
      <c r="CA152" s="389"/>
      <c r="CB152" s="389"/>
      <c r="CC152" s="388"/>
      <c r="CD152" s="27">
        <f>SUM(CD138,CD146)</f>
        <v>-647252946.18295479</v>
      </c>
      <c r="CE152" s="376"/>
      <c r="CF152" s="389"/>
      <c r="CG152" s="389"/>
      <c r="CH152" s="389"/>
      <c r="CI152" s="388"/>
      <c r="CJ152" s="27">
        <f>SUM(CJ138,CJ146)</f>
        <v>-647252946.18295479</v>
      </c>
      <c r="CK152" s="376"/>
      <c r="CL152" s="389"/>
      <c r="CM152" s="389"/>
      <c r="CN152" s="389"/>
      <c r="CO152" s="388"/>
      <c r="CP152" s="27">
        <f>SUM(CP138,CP146)</f>
        <v>-647252946.18295479</v>
      </c>
      <c r="CQ152" s="376"/>
      <c r="CR152" s="389"/>
      <c r="CS152" s="389"/>
      <c r="CT152" s="389"/>
      <c r="CU152" s="388"/>
      <c r="CV152" s="27">
        <f>SUM(CV138,CV146)</f>
        <v>-647252946.18295479</v>
      </c>
      <c r="CW152" s="376"/>
      <c r="CX152" s="389"/>
      <c r="CY152" s="389"/>
      <c r="CZ152" s="389"/>
      <c r="DA152" s="388"/>
      <c r="DB152" s="27">
        <f>SUM(DB138,DB146)</f>
        <v>-647252946.18295479</v>
      </c>
      <c r="DC152" s="376"/>
      <c r="DD152" s="389"/>
      <c r="DE152" s="389"/>
      <c r="DF152" s="389"/>
      <c r="DG152" s="388"/>
      <c r="DH152" s="27">
        <f>SUM(DH138,DH146)</f>
        <v>-647252946.18295479</v>
      </c>
      <c r="DI152" s="376"/>
      <c r="DJ152" s="389"/>
      <c r="DK152" s="389"/>
      <c r="DL152" s="389"/>
      <c r="DM152" s="388"/>
      <c r="DN152" s="27">
        <f>SUM(DN138,DN146)</f>
        <v>-647252946.18295479</v>
      </c>
      <c r="DO152" s="376"/>
      <c r="DP152" s="389"/>
      <c r="DQ152" s="389"/>
      <c r="DR152" s="389"/>
      <c r="DS152" s="388"/>
      <c r="DT152" s="27">
        <f>SUM(DT138,DT146)</f>
        <v>-647252946.18295479</v>
      </c>
    </row>
    <row r="153" spans="1:124" x14ac:dyDescent="0.2">
      <c r="A153" s="6"/>
      <c r="B153" s="6"/>
      <c r="C153" s="6"/>
      <c r="D153" s="6"/>
      <c r="E153" s="6"/>
      <c r="F153" s="26"/>
      <c r="G153" s="26"/>
      <c r="H153" s="26"/>
      <c r="I153" s="6"/>
      <c r="J153" s="12"/>
      <c r="K153" s="6"/>
      <c r="L153" s="26"/>
      <c r="M153" s="26"/>
      <c r="N153" s="26"/>
      <c r="O153" s="6"/>
      <c r="P153" s="12"/>
      <c r="Q153" s="6"/>
      <c r="R153" s="26"/>
      <c r="S153" s="26"/>
      <c r="T153" s="26"/>
      <c r="U153" s="6"/>
      <c r="V153" s="12"/>
      <c r="W153" s="6"/>
      <c r="X153" s="26"/>
      <c r="Y153" s="26"/>
      <c r="Z153" s="26"/>
      <c r="AA153" s="6"/>
      <c r="AB153" s="12"/>
      <c r="AC153" s="6"/>
      <c r="AD153" s="26"/>
      <c r="AE153" s="26"/>
      <c r="AF153" s="26"/>
      <c r="AG153" s="6"/>
      <c r="AH153" s="12"/>
      <c r="AI153" s="6"/>
      <c r="AJ153" s="26"/>
      <c r="AK153" s="26"/>
      <c r="AL153" s="26"/>
      <c r="AM153" s="6"/>
      <c r="AN153" s="12"/>
      <c r="AO153" s="6"/>
      <c r="AP153" s="26"/>
      <c r="AQ153" s="26"/>
      <c r="AR153" s="26"/>
      <c r="AS153" s="6"/>
      <c r="AT153" s="12"/>
      <c r="AU153" s="6"/>
      <c r="AV153" s="26"/>
      <c r="AW153" s="26"/>
      <c r="AX153" s="26"/>
      <c r="AY153" s="6"/>
      <c r="AZ153" s="12"/>
      <c r="BA153" s="6"/>
      <c r="BB153" s="26"/>
      <c r="BC153" s="26"/>
      <c r="BD153" s="26"/>
      <c r="BE153" s="6"/>
      <c r="BF153" s="12"/>
      <c r="BG153" s="6"/>
      <c r="BH153" s="26"/>
      <c r="BI153" s="26"/>
      <c r="BJ153" s="26"/>
      <c r="BK153" s="6"/>
      <c r="BL153" s="12"/>
      <c r="BM153" s="6"/>
      <c r="BN153" s="26"/>
      <c r="BO153" s="26"/>
      <c r="BP153" s="26"/>
      <c r="BQ153" s="6"/>
      <c r="BR153" s="12"/>
      <c r="BS153" s="6"/>
      <c r="BT153" s="26"/>
      <c r="BU153" s="26"/>
      <c r="BV153" s="26"/>
      <c r="BW153" s="6"/>
      <c r="BX153" s="12"/>
      <c r="BY153" s="6"/>
      <c r="BZ153" s="26"/>
      <c r="CA153" s="26"/>
      <c r="CB153" s="26"/>
      <c r="CC153" s="6"/>
      <c r="CD153" s="12"/>
      <c r="CE153" s="6"/>
      <c r="CF153" s="26"/>
      <c r="CG153" s="26"/>
      <c r="CH153" s="26"/>
      <c r="CI153" s="6"/>
      <c r="CJ153" s="12"/>
      <c r="CK153" s="6"/>
      <c r="CL153" s="26"/>
      <c r="CM153" s="26"/>
      <c r="CN153" s="26"/>
      <c r="CO153" s="6"/>
      <c r="CP153" s="12"/>
      <c r="CQ153" s="6"/>
      <c r="CR153" s="26"/>
      <c r="CS153" s="26"/>
      <c r="CT153" s="26"/>
      <c r="CU153" s="6"/>
      <c r="CV153" s="12"/>
      <c r="CW153" s="6"/>
      <c r="CX153" s="26"/>
      <c r="CY153" s="26"/>
      <c r="CZ153" s="26"/>
      <c r="DA153" s="6"/>
      <c r="DB153" s="12"/>
      <c r="DC153" s="6"/>
      <c r="DD153" s="26"/>
      <c r="DE153" s="26"/>
      <c r="DF153" s="26"/>
      <c r="DG153" s="6"/>
      <c r="DH153" s="12"/>
      <c r="DI153" s="6"/>
      <c r="DJ153" s="26"/>
      <c r="DK153" s="26"/>
      <c r="DL153" s="26"/>
      <c r="DM153" s="6"/>
      <c r="DN153" s="12"/>
      <c r="DO153" s="6"/>
      <c r="DP153" s="26"/>
      <c r="DQ153" s="26"/>
      <c r="DR153" s="26"/>
      <c r="DS153" s="6"/>
      <c r="DT153" s="12"/>
    </row>
    <row r="154" spans="1:124" s="7" customFormat="1" ht="69" x14ac:dyDescent="0.2">
      <c r="A154" s="81" t="s">
        <v>233</v>
      </c>
      <c r="B154" s="65"/>
      <c r="C154" s="66" t="s">
        <v>234</v>
      </c>
      <c r="D154" s="88"/>
      <c r="E154" s="89"/>
      <c r="F154" s="67"/>
      <c r="G154" s="67"/>
      <c r="H154" s="67"/>
      <c r="I154" s="67"/>
      <c r="J154" s="258"/>
      <c r="K154" s="89"/>
      <c r="L154" s="67"/>
      <c r="M154" s="67"/>
      <c r="N154" s="67"/>
      <c r="O154" s="67"/>
      <c r="P154" s="258"/>
      <c r="Q154" s="89"/>
      <c r="R154" s="67"/>
      <c r="S154" s="67"/>
      <c r="T154" s="67"/>
      <c r="U154" s="67"/>
      <c r="V154" s="258"/>
      <c r="W154" s="89"/>
      <c r="X154" s="67"/>
      <c r="Y154" s="67"/>
      <c r="Z154" s="67"/>
      <c r="AA154" s="67"/>
      <c r="AB154" s="258"/>
      <c r="AC154" s="89"/>
      <c r="AD154" s="67"/>
      <c r="AE154" s="67"/>
      <c r="AF154" s="67"/>
      <c r="AG154" s="67"/>
      <c r="AH154" s="258"/>
      <c r="AI154" s="89"/>
      <c r="AJ154" s="67"/>
      <c r="AK154" s="67"/>
      <c r="AL154" s="67"/>
      <c r="AM154" s="67"/>
      <c r="AN154" s="258"/>
      <c r="AO154" s="89"/>
      <c r="AP154" s="67"/>
      <c r="AQ154" s="67"/>
      <c r="AR154" s="67"/>
      <c r="AS154" s="67"/>
      <c r="AT154" s="258"/>
      <c r="AU154" s="89"/>
      <c r="AV154" s="67"/>
      <c r="AW154" s="67"/>
      <c r="AX154" s="67"/>
      <c r="AY154" s="67"/>
      <c r="AZ154" s="258"/>
      <c r="BA154" s="89"/>
      <c r="BB154" s="67"/>
      <c r="BC154" s="67"/>
      <c r="BD154" s="67"/>
      <c r="BE154" s="67"/>
      <c r="BF154" s="258"/>
      <c r="BG154" s="89"/>
      <c r="BH154" s="67"/>
      <c r="BI154" s="67"/>
      <c r="BJ154" s="67"/>
      <c r="BK154" s="67"/>
      <c r="BL154" s="258"/>
      <c r="BM154" s="89"/>
      <c r="BN154" s="67"/>
      <c r="BO154" s="67"/>
      <c r="BP154" s="67"/>
      <c r="BQ154" s="67"/>
      <c r="BR154" s="258"/>
      <c r="BS154" s="89"/>
      <c r="BT154" s="67"/>
      <c r="BU154" s="67"/>
      <c r="BV154" s="67"/>
      <c r="BW154" s="67"/>
      <c r="BX154" s="258"/>
      <c r="BY154" s="89"/>
      <c r="BZ154" s="67"/>
      <c r="CA154" s="67"/>
      <c r="CB154" s="67"/>
      <c r="CC154" s="67"/>
      <c r="CD154" s="258"/>
      <c r="CE154" s="89"/>
      <c r="CF154" s="67"/>
      <c r="CG154" s="67"/>
      <c r="CH154" s="67"/>
      <c r="CI154" s="67"/>
      <c r="CJ154" s="258"/>
      <c r="CK154" s="89"/>
      <c r="CL154" s="67"/>
      <c r="CM154" s="67"/>
      <c r="CN154" s="67"/>
      <c r="CO154" s="67"/>
      <c r="CP154" s="258"/>
      <c r="CQ154" s="89"/>
      <c r="CR154" s="67"/>
      <c r="CS154" s="67"/>
      <c r="CT154" s="67"/>
      <c r="CU154" s="67"/>
      <c r="CV154" s="258"/>
      <c r="CW154" s="89"/>
      <c r="CX154" s="67"/>
      <c r="CY154" s="67"/>
      <c r="CZ154" s="67"/>
      <c r="DA154" s="67"/>
      <c r="DB154" s="258"/>
      <c r="DC154" s="89"/>
      <c r="DD154" s="67"/>
      <c r="DE154" s="67"/>
      <c r="DF154" s="67"/>
      <c r="DG154" s="67"/>
      <c r="DH154" s="258"/>
      <c r="DI154" s="89"/>
      <c r="DJ154" s="67"/>
      <c r="DK154" s="67"/>
      <c r="DL154" s="67"/>
      <c r="DM154" s="67"/>
      <c r="DN154" s="258"/>
      <c r="DO154" s="89"/>
      <c r="DP154" s="67"/>
      <c r="DQ154" s="67"/>
      <c r="DR154" s="67"/>
      <c r="DS154" s="67"/>
      <c r="DT154" s="258"/>
    </row>
    <row r="155" spans="1:124" s="7" customFormat="1" ht="17" x14ac:dyDescent="0.2">
      <c r="A155" s="128"/>
      <c r="B155" s="362"/>
      <c r="C155" s="82" t="s">
        <v>203</v>
      </c>
      <c r="D155" s="363"/>
      <c r="E155" s="363"/>
      <c r="F155" s="84"/>
      <c r="G155" s="68"/>
      <c r="H155" s="68"/>
      <c r="I155" s="362"/>
      <c r="J155" s="262">
        <f>$J$4+(I156-$I$5)/$I$5*'HTGR Relationships'!$D$42*$J$4</f>
        <v>100</v>
      </c>
      <c r="K155" s="363"/>
      <c r="L155" s="84"/>
      <c r="M155" s="68"/>
      <c r="N155" s="68"/>
      <c r="O155" s="362"/>
      <c r="P155" s="262">
        <f>$J$4+(O156-$I$5)/$I$5*'HTGR Relationships'!$D$42*$J$4</f>
        <v>92.488244065923141</v>
      </c>
      <c r="Q155" s="363"/>
      <c r="R155" s="84"/>
      <c r="S155" s="68"/>
      <c r="T155" s="68"/>
      <c r="U155" s="362"/>
      <c r="V155" s="262">
        <f>$J$4+(U156-$I$5)/$I$5*'HTGR Relationships'!$D$42*$J$4</f>
        <v>92.488244065923141</v>
      </c>
      <c r="W155" s="363"/>
      <c r="X155" s="84"/>
      <c r="Y155" s="68"/>
      <c r="Z155" s="68"/>
      <c r="AA155" s="362"/>
      <c r="AB155" s="262">
        <f>$J$4+(AA156-$I$5)/$I$5*'HTGR Relationships'!$D$42*$J$4</f>
        <v>92.488244065923141</v>
      </c>
      <c r="AC155" s="363"/>
      <c r="AD155" s="84"/>
      <c r="AE155" s="68"/>
      <c r="AF155" s="68"/>
      <c r="AG155" s="362"/>
      <c r="AH155" s="262">
        <f>$J$4+(AG156-$I$5)/$I$5*'HTGR Relationships'!$D$42*$J$4</f>
        <v>92.488244065923141</v>
      </c>
      <c r="AI155" s="363"/>
      <c r="AJ155" s="84"/>
      <c r="AK155" s="68"/>
      <c r="AL155" s="68"/>
      <c r="AM155" s="362"/>
      <c r="AN155" s="262">
        <f>$J$4+(AM156-$I$5)/$I$5*'HTGR Relationships'!$D$42*$J$4</f>
        <v>92.488244065923141</v>
      </c>
      <c r="AO155" s="363"/>
      <c r="AP155" s="84"/>
      <c r="AQ155" s="68"/>
      <c r="AR155" s="68"/>
      <c r="AS155" s="362"/>
      <c r="AT155" s="262">
        <f>$J$4+(AS156-$I$5)/$I$5*'HTGR Relationships'!$D$42*$J$4</f>
        <v>92.488244065923141</v>
      </c>
      <c r="AU155" s="363"/>
      <c r="AV155" s="84"/>
      <c r="AW155" s="68"/>
      <c r="AX155" s="68"/>
      <c r="AY155" s="362"/>
      <c r="AZ155" s="262">
        <f>$J$4+(AY156-$I$5)/$I$5*'HTGR Relationships'!$D$42*$J$4</f>
        <v>92.488244065923141</v>
      </c>
      <c r="BA155" s="363"/>
      <c r="BB155" s="84"/>
      <c r="BC155" s="68"/>
      <c r="BD155" s="68"/>
      <c r="BE155" s="362"/>
      <c r="BF155" s="262">
        <f>$J$4+(BE156-$I$5)/$I$5*'HTGR Relationships'!$D$42*$J$4</f>
        <v>92.488244065923141</v>
      </c>
      <c r="BG155" s="363"/>
      <c r="BH155" s="84"/>
      <c r="BI155" s="68"/>
      <c r="BJ155" s="68"/>
      <c r="BK155" s="362"/>
      <c r="BL155" s="262">
        <f>$J$4+(BK156-$I$5)/$I$5*'HTGR Relationships'!$D$42*$J$4</f>
        <v>92.488244065923141</v>
      </c>
      <c r="BM155" s="363"/>
      <c r="BN155" s="84"/>
      <c r="BO155" s="68"/>
      <c r="BP155" s="68"/>
      <c r="BQ155" s="362"/>
      <c r="BR155" s="262">
        <f>$J$4+(BQ156-$I$5)/$I$5*'HTGR Relationships'!$D$42*$J$4</f>
        <v>92.488244065923141</v>
      </c>
      <c r="BS155" s="363"/>
      <c r="BT155" s="84"/>
      <c r="BU155" s="68"/>
      <c r="BV155" s="68"/>
      <c r="BW155" s="362"/>
      <c r="BX155" s="262">
        <f>$J$4+(BW156-$I$5)/$I$5*'HTGR Relationships'!$D$42*$J$4</f>
        <v>92.488244065923141</v>
      </c>
      <c r="BY155" s="363"/>
      <c r="BZ155" s="84"/>
      <c r="CA155" s="68"/>
      <c r="CB155" s="68"/>
      <c r="CC155" s="362"/>
      <c r="CD155" s="262">
        <f>$J$4+(CC156-$I$5)/$I$5*'HTGR Relationships'!$D$42*$J$4</f>
        <v>92.488244065923141</v>
      </c>
      <c r="CE155" s="363"/>
      <c r="CF155" s="84"/>
      <c r="CG155" s="68"/>
      <c r="CH155" s="68"/>
      <c r="CI155" s="362"/>
      <c r="CJ155" s="262">
        <f>$J$4+(CI156-$I$5)/$I$5*'HTGR Relationships'!$D$42*$J$4</f>
        <v>92.488244065923141</v>
      </c>
      <c r="CK155" s="363"/>
      <c r="CL155" s="84"/>
      <c r="CM155" s="68"/>
      <c r="CN155" s="68"/>
      <c r="CO155" s="362"/>
      <c r="CP155" s="262">
        <f>$J$4+(CO156-$I$5)/$I$5*'HTGR Relationships'!$D$42*$J$4</f>
        <v>92.488244065923141</v>
      </c>
      <c r="CQ155" s="363"/>
      <c r="CR155" s="84"/>
      <c r="CS155" s="68"/>
      <c r="CT155" s="68"/>
      <c r="CU155" s="362"/>
      <c r="CV155" s="262">
        <f>$J$4+(CU156-$I$5)/$I$5*'HTGR Relationships'!$D$42*$J$4</f>
        <v>92.488244065923141</v>
      </c>
      <c r="CW155" s="363"/>
      <c r="CX155" s="84"/>
      <c r="CY155" s="68"/>
      <c r="CZ155" s="68"/>
      <c r="DA155" s="362"/>
      <c r="DB155" s="262">
        <f>$J$4+(DA156-$I$5)/$I$5*'HTGR Relationships'!$D$42*$J$4</f>
        <v>92.488244065923141</v>
      </c>
      <c r="DC155" s="363"/>
      <c r="DD155" s="84"/>
      <c r="DE155" s="68"/>
      <c r="DF155" s="68"/>
      <c r="DG155" s="362"/>
      <c r="DH155" s="262">
        <f>$J$4+(DG156-$I$5)/$I$5*'HTGR Relationships'!$D$42*$J$4</f>
        <v>92.488244065923141</v>
      </c>
      <c r="DI155" s="363"/>
      <c r="DJ155" s="84"/>
      <c r="DK155" s="68"/>
      <c r="DL155" s="68"/>
      <c r="DM155" s="362"/>
      <c r="DN155" s="262">
        <f>$J$4+(DM156-$I$5)/$I$5*'HTGR Relationships'!$D$42*$J$4</f>
        <v>92.488244065923141</v>
      </c>
      <c r="DO155" s="363"/>
      <c r="DP155" s="84"/>
      <c r="DQ155" s="68"/>
      <c r="DR155" s="68"/>
      <c r="DS155" s="362"/>
      <c r="DT155" s="262">
        <f>$J$4+(DS156-$I$5)/$I$5*'HTGR Relationships'!$D$42*$J$4</f>
        <v>92.488244065923141</v>
      </c>
    </row>
    <row r="156" spans="1:124" s="6" customFormat="1" x14ac:dyDescent="0.2">
      <c r="A156" s="241"/>
      <c r="B156" s="364">
        <v>20</v>
      </c>
      <c r="C156" s="365" t="s">
        <v>204</v>
      </c>
      <c r="D156" s="366"/>
      <c r="E156" s="366"/>
      <c r="F156" s="85">
        <f>SUM(F157:F163)</f>
        <v>2002134883.4570448</v>
      </c>
      <c r="G156" s="69">
        <f>SUM(G157:G163)</f>
        <v>304750817.26383525</v>
      </c>
      <c r="H156" s="69">
        <f>SUM(H157:H163)</f>
        <v>1195036607.7682869</v>
      </c>
      <c r="I156" s="367">
        <f>SUM(I157:I163)</f>
        <v>23099589.559010487</v>
      </c>
      <c r="J156" s="368">
        <f>SUM(J157:J163)</f>
        <v>3501922308.4891677</v>
      </c>
      <c r="K156" s="366"/>
      <c r="L156" s="85">
        <f>SUM(L157:L163)</f>
        <v>1885307663.8528025</v>
      </c>
      <c r="M156" s="69">
        <f>SUM(M157:M163)</f>
        <v>209922039.86278382</v>
      </c>
      <c r="N156" s="69">
        <f>SUM(N157:N163)</f>
        <v>905323616.44283211</v>
      </c>
      <c r="O156" s="367">
        <f>SUM(O157:O163)</f>
        <v>17315640.260855921</v>
      </c>
      <c r="P156" s="368">
        <f>SUM(P157:P163)</f>
        <v>3000553320.1584182</v>
      </c>
      <c r="Q156" s="366"/>
      <c r="R156" s="85">
        <f>SUM(R157:R163)</f>
        <v>1885307663.8528025</v>
      </c>
      <c r="S156" s="69">
        <f>SUM(S157:S163)</f>
        <v>209922039.86278382</v>
      </c>
      <c r="T156" s="69">
        <f>SUM(T157:T163)</f>
        <v>905323616.44283211</v>
      </c>
      <c r="U156" s="367">
        <f>SUM(U157:U163)</f>
        <v>17315640.260855921</v>
      </c>
      <c r="V156" s="368">
        <f>SUM(V157:V163)</f>
        <v>3000553320.1584182</v>
      </c>
      <c r="W156" s="366"/>
      <c r="X156" s="85">
        <f>SUM(X157:X163)</f>
        <v>1885307663.8528025</v>
      </c>
      <c r="Y156" s="69">
        <f>SUM(Y157:Y163)</f>
        <v>209922039.86278382</v>
      </c>
      <c r="Z156" s="69">
        <f>SUM(Z157:Z163)</f>
        <v>905323616.44283211</v>
      </c>
      <c r="AA156" s="367">
        <f>SUM(AA157:AA163)</f>
        <v>17315640.260855921</v>
      </c>
      <c r="AB156" s="368">
        <f>SUM(AB157:AB163)</f>
        <v>3000553320.1584182</v>
      </c>
      <c r="AC156" s="366"/>
      <c r="AD156" s="85">
        <f>SUM(AD157:AD163)</f>
        <v>1885307663.8528025</v>
      </c>
      <c r="AE156" s="69">
        <f>SUM(AE157:AE163)</f>
        <v>209922039.86278382</v>
      </c>
      <c r="AF156" s="69">
        <f>SUM(AF157:AF163)</f>
        <v>905323616.44283211</v>
      </c>
      <c r="AG156" s="367">
        <f>SUM(AG157:AG163)</f>
        <v>17315640.260855921</v>
      </c>
      <c r="AH156" s="368">
        <f>SUM(AH157:AH163)</f>
        <v>3000553320.1584182</v>
      </c>
      <c r="AI156" s="366"/>
      <c r="AJ156" s="85">
        <f>SUM(AJ157:AJ163)</f>
        <v>1885307663.8528025</v>
      </c>
      <c r="AK156" s="69">
        <f>SUM(AK157:AK163)</f>
        <v>209922039.86278382</v>
      </c>
      <c r="AL156" s="69">
        <f>SUM(AL157:AL163)</f>
        <v>905323616.44283211</v>
      </c>
      <c r="AM156" s="367">
        <f>SUM(AM157:AM163)</f>
        <v>17315640.260855921</v>
      </c>
      <c r="AN156" s="368">
        <f>SUM(AN157:AN163)</f>
        <v>3000553320.1584182</v>
      </c>
      <c r="AO156" s="366"/>
      <c r="AP156" s="85">
        <f>SUM(AP157:AP163)</f>
        <v>1885307663.8528025</v>
      </c>
      <c r="AQ156" s="69">
        <f>SUM(AQ157:AQ163)</f>
        <v>209922039.86278382</v>
      </c>
      <c r="AR156" s="69">
        <f>SUM(AR157:AR163)</f>
        <v>905323616.44283211</v>
      </c>
      <c r="AS156" s="367">
        <f>SUM(AS157:AS163)</f>
        <v>17315640.260855921</v>
      </c>
      <c r="AT156" s="368">
        <f>SUM(AT157:AT163)</f>
        <v>3000553320.1584182</v>
      </c>
      <c r="AU156" s="366"/>
      <c r="AV156" s="85">
        <f>SUM(AV157:AV163)</f>
        <v>1885307663.8528025</v>
      </c>
      <c r="AW156" s="69">
        <f>SUM(AW157:AW163)</f>
        <v>209922039.86278382</v>
      </c>
      <c r="AX156" s="69">
        <f>SUM(AX157:AX163)</f>
        <v>905323616.44283211</v>
      </c>
      <c r="AY156" s="367">
        <f>SUM(AY157:AY163)</f>
        <v>17315640.260855921</v>
      </c>
      <c r="AZ156" s="368">
        <f>SUM(AZ157:AZ163)</f>
        <v>3000553320.1584182</v>
      </c>
      <c r="BA156" s="366"/>
      <c r="BB156" s="85">
        <f>SUM(BB157:BB163)</f>
        <v>1885307663.8528025</v>
      </c>
      <c r="BC156" s="69">
        <f>SUM(BC157:BC163)</f>
        <v>209922039.86278382</v>
      </c>
      <c r="BD156" s="69">
        <f>SUM(BD157:BD163)</f>
        <v>905323616.44283211</v>
      </c>
      <c r="BE156" s="367">
        <f>SUM(BE157:BE163)</f>
        <v>17315640.260855921</v>
      </c>
      <c r="BF156" s="368">
        <f>SUM(BF157:BF163)</f>
        <v>3000553320.1584182</v>
      </c>
      <c r="BG156" s="366"/>
      <c r="BH156" s="85">
        <f>SUM(BH157:BH163)</f>
        <v>1885307663.8528025</v>
      </c>
      <c r="BI156" s="69">
        <f>SUM(BI157:BI163)</f>
        <v>209922039.86278382</v>
      </c>
      <c r="BJ156" s="69">
        <f>SUM(BJ157:BJ163)</f>
        <v>905323616.44283211</v>
      </c>
      <c r="BK156" s="367">
        <f>SUM(BK157:BK163)</f>
        <v>17315640.260855921</v>
      </c>
      <c r="BL156" s="368">
        <f>SUM(BL157:BL163)</f>
        <v>3000553320.1584182</v>
      </c>
      <c r="BM156" s="366"/>
      <c r="BN156" s="85">
        <f>SUM(BN157:BN163)</f>
        <v>1885307663.8528025</v>
      </c>
      <c r="BO156" s="69">
        <f>SUM(BO157:BO163)</f>
        <v>209922039.86278382</v>
      </c>
      <c r="BP156" s="69">
        <f>SUM(BP157:BP163)</f>
        <v>905323616.44283211</v>
      </c>
      <c r="BQ156" s="367">
        <f>SUM(BQ157:BQ163)</f>
        <v>17315640.260855921</v>
      </c>
      <c r="BR156" s="368">
        <f>SUM(BR157:BR163)</f>
        <v>3000553320.1584182</v>
      </c>
      <c r="BS156" s="366"/>
      <c r="BT156" s="85">
        <f>SUM(BT157:BT163)</f>
        <v>1885307663.8528025</v>
      </c>
      <c r="BU156" s="69">
        <f>SUM(BU157:BU163)</f>
        <v>209922039.86278382</v>
      </c>
      <c r="BV156" s="69">
        <f>SUM(BV157:BV163)</f>
        <v>905323616.44283211</v>
      </c>
      <c r="BW156" s="367">
        <f>SUM(BW157:BW163)</f>
        <v>17315640.260855921</v>
      </c>
      <c r="BX156" s="368">
        <f>SUM(BX157:BX163)</f>
        <v>3000553320.1584182</v>
      </c>
      <c r="BY156" s="366"/>
      <c r="BZ156" s="85">
        <f>SUM(BZ157:BZ163)</f>
        <v>1885307663.8528025</v>
      </c>
      <c r="CA156" s="69">
        <f>SUM(CA157:CA163)</f>
        <v>209922039.86278382</v>
      </c>
      <c r="CB156" s="69">
        <f>SUM(CB157:CB163)</f>
        <v>905323616.44283211</v>
      </c>
      <c r="CC156" s="367">
        <f>SUM(CC157:CC163)</f>
        <v>17315640.260855921</v>
      </c>
      <c r="CD156" s="368">
        <f>SUM(CD157:CD163)</f>
        <v>3000553320.1584182</v>
      </c>
      <c r="CE156" s="366"/>
      <c r="CF156" s="85">
        <f>SUM(CF157:CF163)</f>
        <v>1885307663.8528025</v>
      </c>
      <c r="CG156" s="69">
        <f>SUM(CG157:CG163)</f>
        <v>209922039.86278382</v>
      </c>
      <c r="CH156" s="69">
        <f>SUM(CH157:CH163)</f>
        <v>905323616.44283211</v>
      </c>
      <c r="CI156" s="367">
        <f>SUM(CI157:CI163)</f>
        <v>17315640.260855921</v>
      </c>
      <c r="CJ156" s="368">
        <f>SUM(CJ157:CJ163)</f>
        <v>3000553320.1584182</v>
      </c>
      <c r="CK156" s="366"/>
      <c r="CL156" s="85">
        <f>SUM(CL157:CL163)</f>
        <v>1885307663.8528025</v>
      </c>
      <c r="CM156" s="69">
        <f>SUM(CM157:CM163)</f>
        <v>209922039.86278382</v>
      </c>
      <c r="CN156" s="69">
        <f>SUM(CN157:CN163)</f>
        <v>905323616.44283211</v>
      </c>
      <c r="CO156" s="367">
        <f>SUM(CO157:CO163)</f>
        <v>17315640.260855921</v>
      </c>
      <c r="CP156" s="368">
        <f>SUM(CP157:CP163)</f>
        <v>3000553320.1584182</v>
      </c>
      <c r="CQ156" s="366"/>
      <c r="CR156" s="85">
        <f>SUM(CR157:CR163)</f>
        <v>1885307663.8528025</v>
      </c>
      <c r="CS156" s="69">
        <f>SUM(CS157:CS163)</f>
        <v>209922039.86278382</v>
      </c>
      <c r="CT156" s="69">
        <f>SUM(CT157:CT163)</f>
        <v>905323616.44283211</v>
      </c>
      <c r="CU156" s="367">
        <f>SUM(CU157:CU163)</f>
        <v>17315640.260855921</v>
      </c>
      <c r="CV156" s="368">
        <f>SUM(CV157:CV163)</f>
        <v>3000553320.1584182</v>
      </c>
      <c r="CW156" s="366"/>
      <c r="CX156" s="85">
        <f>SUM(CX157:CX163)</f>
        <v>1885307663.8528025</v>
      </c>
      <c r="CY156" s="69">
        <f>SUM(CY157:CY163)</f>
        <v>209922039.86278382</v>
      </c>
      <c r="CZ156" s="69">
        <f>SUM(CZ157:CZ163)</f>
        <v>905323616.44283211</v>
      </c>
      <c r="DA156" s="367">
        <f>SUM(DA157:DA163)</f>
        <v>17315640.260855921</v>
      </c>
      <c r="DB156" s="368">
        <f>SUM(DB157:DB163)</f>
        <v>3000553320.1584182</v>
      </c>
      <c r="DC156" s="366"/>
      <c r="DD156" s="85">
        <f>SUM(DD157:DD163)</f>
        <v>1885307663.8528025</v>
      </c>
      <c r="DE156" s="69">
        <f>SUM(DE157:DE163)</f>
        <v>209922039.86278382</v>
      </c>
      <c r="DF156" s="69">
        <f>SUM(DF157:DF163)</f>
        <v>905323616.44283211</v>
      </c>
      <c r="DG156" s="367">
        <f>SUM(DG157:DG163)</f>
        <v>17315640.260855921</v>
      </c>
      <c r="DH156" s="368">
        <f>SUM(DH157:DH163)</f>
        <v>3000553320.1584182</v>
      </c>
      <c r="DI156" s="366"/>
      <c r="DJ156" s="85">
        <f>SUM(DJ157:DJ163)</f>
        <v>1885307663.8528025</v>
      </c>
      <c r="DK156" s="69">
        <f>SUM(DK157:DK163)</f>
        <v>209922039.86278382</v>
      </c>
      <c r="DL156" s="69">
        <f>SUM(DL157:DL163)</f>
        <v>905323616.44283211</v>
      </c>
      <c r="DM156" s="367">
        <f>SUM(DM157:DM163)</f>
        <v>17315640.260855921</v>
      </c>
      <c r="DN156" s="368">
        <f>SUM(DN157:DN163)</f>
        <v>3000553320.1584182</v>
      </c>
      <c r="DO156" s="366"/>
      <c r="DP156" s="85">
        <f>SUM(DP157:DP163)</f>
        <v>1885307663.8528025</v>
      </c>
      <c r="DQ156" s="69">
        <f>SUM(DQ157:DQ163)</f>
        <v>209922039.86278382</v>
      </c>
      <c r="DR156" s="69">
        <f>SUM(DR157:DR163)</f>
        <v>905323616.44283211</v>
      </c>
      <c r="DS156" s="367">
        <f>SUM(DS157:DS163)</f>
        <v>17315640.260855921</v>
      </c>
      <c r="DT156" s="368">
        <f>SUM(DT157:DT163)</f>
        <v>3000553320.1584182</v>
      </c>
    </row>
    <row r="157" spans="1:124" s="6" customFormat="1" x14ac:dyDescent="0.2">
      <c r="B157" s="70">
        <v>21</v>
      </c>
      <c r="C157" s="83" t="s">
        <v>205</v>
      </c>
      <c r="D157" s="90"/>
      <c r="E157" s="369"/>
      <c r="F157" s="86">
        <f t="shared" ref="F157:I163" si="470">F120+F139</f>
        <v>90263521.112017199</v>
      </c>
      <c r="G157" s="86">
        <f t="shared" si="470"/>
        <v>233056139.767836</v>
      </c>
      <c r="H157" s="86">
        <f t="shared" si="470"/>
        <v>591583080.94596303</v>
      </c>
      <c r="I157" s="102">
        <f t="shared" si="470"/>
        <v>11824706.1671477</v>
      </c>
      <c r="J157" s="259">
        <f t="shared" ref="J157:J163" si="471">SUM(F157:H157)</f>
        <v>914902741.82581615</v>
      </c>
      <c r="K157" s="369"/>
      <c r="L157" s="86">
        <f t="shared" ref="L157:O157" si="472">L120+L139</f>
        <v>82572577.199912369</v>
      </c>
      <c r="M157" s="86">
        <f t="shared" si="472"/>
        <v>138227362.3667846</v>
      </c>
      <c r="N157" s="86">
        <f t="shared" si="472"/>
        <v>337719335.24310249</v>
      </c>
      <c r="O157" s="102">
        <f t="shared" si="472"/>
        <v>6713632.6643719487</v>
      </c>
      <c r="P157" s="259">
        <f t="shared" ref="P157:P163" si="473">SUM(L157:N157)</f>
        <v>558519274.80979943</v>
      </c>
      <c r="Q157" s="369"/>
      <c r="R157" s="86">
        <f t="shared" ref="R157:U157" si="474">R120+R139</f>
        <v>82572577.199912369</v>
      </c>
      <c r="S157" s="86">
        <f t="shared" si="474"/>
        <v>138227362.3667846</v>
      </c>
      <c r="T157" s="86">
        <f t="shared" si="474"/>
        <v>337719335.24310249</v>
      </c>
      <c r="U157" s="102">
        <f t="shared" si="474"/>
        <v>6713632.6643719487</v>
      </c>
      <c r="V157" s="259">
        <f t="shared" ref="V157:V163" si="475">SUM(R157:T157)</f>
        <v>558519274.80979943</v>
      </c>
      <c r="W157" s="369"/>
      <c r="X157" s="86">
        <f t="shared" ref="X157:AA157" si="476">X120+X139</f>
        <v>82572577.199912369</v>
      </c>
      <c r="Y157" s="86">
        <f t="shared" si="476"/>
        <v>138227362.3667846</v>
      </c>
      <c r="Z157" s="86">
        <f t="shared" si="476"/>
        <v>337719335.24310249</v>
      </c>
      <c r="AA157" s="102">
        <f t="shared" si="476"/>
        <v>6713632.6643719487</v>
      </c>
      <c r="AB157" s="259">
        <f t="shared" ref="AB157:AB163" si="477">SUM(X157:Z157)</f>
        <v>558519274.80979943</v>
      </c>
      <c r="AC157" s="369"/>
      <c r="AD157" s="86">
        <f t="shared" ref="AD157:AG157" si="478">AD120+AD139</f>
        <v>82572577.199912369</v>
      </c>
      <c r="AE157" s="86">
        <f t="shared" si="478"/>
        <v>138227362.3667846</v>
      </c>
      <c r="AF157" s="86">
        <f t="shared" si="478"/>
        <v>337719335.24310249</v>
      </c>
      <c r="AG157" s="102">
        <f t="shared" si="478"/>
        <v>6713632.6643719487</v>
      </c>
      <c r="AH157" s="259">
        <f t="shared" ref="AH157:AH163" si="479">SUM(AD157:AF157)</f>
        <v>558519274.80979943</v>
      </c>
      <c r="AI157" s="369"/>
      <c r="AJ157" s="86">
        <f t="shared" ref="AJ157:AM157" si="480">AJ120+AJ139</f>
        <v>82572577.199912369</v>
      </c>
      <c r="AK157" s="86">
        <f t="shared" si="480"/>
        <v>138227362.3667846</v>
      </c>
      <c r="AL157" s="86">
        <f t="shared" si="480"/>
        <v>337719335.24310249</v>
      </c>
      <c r="AM157" s="102">
        <f t="shared" si="480"/>
        <v>6713632.6643719487</v>
      </c>
      <c r="AN157" s="259">
        <f t="shared" ref="AN157:AN163" si="481">SUM(AJ157:AL157)</f>
        <v>558519274.80979943</v>
      </c>
      <c r="AO157" s="369"/>
      <c r="AP157" s="86">
        <f t="shared" ref="AP157:AS157" si="482">AP120+AP139</f>
        <v>82572577.199912369</v>
      </c>
      <c r="AQ157" s="86">
        <f t="shared" si="482"/>
        <v>138227362.3667846</v>
      </c>
      <c r="AR157" s="86">
        <f t="shared" si="482"/>
        <v>337719335.24310249</v>
      </c>
      <c r="AS157" s="102">
        <f t="shared" si="482"/>
        <v>6713632.6643719487</v>
      </c>
      <c r="AT157" s="259">
        <f t="shared" ref="AT157:AT163" si="483">SUM(AP157:AR157)</f>
        <v>558519274.80979943</v>
      </c>
      <c r="AU157" s="369"/>
      <c r="AV157" s="86">
        <f t="shared" ref="AV157:AY157" si="484">AV120+AV139</f>
        <v>82572577.199912369</v>
      </c>
      <c r="AW157" s="86">
        <f t="shared" si="484"/>
        <v>138227362.3667846</v>
      </c>
      <c r="AX157" s="86">
        <f t="shared" si="484"/>
        <v>337719335.24310249</v>
      </c>
      <c r="AY157" s="102">
        <f t="shared" si="484"/>
        <v>6713632.6643719487</v>
      </c>
      <c r="AZ157" s="259">
        <f t="shared" ref="AZ157:AZ163" si="485">SUM(AV157:AX157)</f>
        <v>558519274.80979943</v>
      </c>
      <c r="BA157" s="369"/>
      <c r="BB157" s="86">
        <f t="shared" ref="BB157:BE157" si="486">BB120+BB139</f>
        <v>82572577.199912369</v>
      </c>
      <c r="BC157" s="86">
        <f t="shared" si="486"/>
        <v>138227362.3667846</v>
      </c>
      <c r="BD157" s="86">
        <f t="shared" si="486"/>
        <v>337719335.24310249</v>
      </c>
      <c r="BE157" s="102">
        <f t="shared" si="486"/>
        <v>6713632.6643719487</v>
      </c>
      <c r="BF157" s="259">
        <f t="shared" ref="BF157:BF163" si="487">SUM(BB157:BD157)</f>
        <v>558519274.80979943</v>
      </c>
      <c r="BG157" s="369"/>
      <c r="BH157" s="86">
        <f t="shared" ref="BH157:BK157" si="488">BH120+BH139</f>
        <v>82572577.199912369</v>
      </c>
      <c r="BI157" s="86">
        <f t="shared" si="488"/>
        <v>138227362.3667846</v>
      </c>
      <c r="BJ157" s="86">
        <f t="shared" si="488"/>
        <v>337719335.24310249</v>
      </c>
      <c r="BK157" s="102">
        <f t="shared" si="488"/>
        <v>6713632.6643719487</v>
      </c>
      <c r="BL157" s="259">
        <f t="shared" ref="BL157:BL163" si="489">SUM(BH157:BJ157)</f>
        <v>558519274.80979943</v>
      </c>
      <c r="BM157" s="369"/>
      <c r="BN157" s="86">
        <f t="shared" ref="BN157:BQ157" si="490">BN120+BN139</f>
        <v>82572577.199912369</v>
      </c>
      <c r="BO157" s="86">
        <f t="shared" si="490"/>
        <v>138227362.3667846</v>
      </c>
      <c r="BP157" s="86">
        <f t="shared" si="490"/>
        <v>337719335.24310249</v>
      </c>
      <c r="BQ157" s="102">
        <f t="shared" si="490"/>
        <v>6713632.6643719487</v>
      </c>
      <c r="BR157" s="259">
        <f t="shared" ref="BR157:BR163" si="491">SUM(BN157:BP157)</f>
        <v>558519274.80979943</v>
      </c>
      <c r="BS157" s="369"/>
      <c r="BT157" s="86">
        <f t="shared" ref="BT157:BW157" si="492">BT120+BT139</f>
        <v>82572577.199912369</v>
      </c>
      <c r="BU157" s="86">
        <f t="shared" si="492"/>
        <v>138227362.3667846</v>
      </c>
      <c r="BV157" s="86">
        <f t="shared" si="492"/>
        <v>337719335.24310249</v>
      </c>
      <c r="BW157" s="102">
        <f t="shared" si="492"/>
        <v>6713632.6643719487</v>
      </c>
      <c r="BX157" s="259">
        <f t="shared" ref="BX157:BX163" si="493">SUM(BT157:BV157)</f>
        <v>558519274.80979943</v>
      </c>
      <c r="BY157" s="369"/>
      <c r="BZ157" s="86">
        <f t="shared" ref="BZ157:CC157" si="494">BZ120+BZ139</f>
        <v>82572577.199912369</v>
      </c>
      <c r="CA157" s="86">
        <f t="shared" si="494"/>
        <v>138227362.3667846</v>
      </c>
      <c r="CB157" s="86">
        <f t="shared" si="494"/>
        <v>337719335.24310249</v>
      </c>
      <c r="CC157" s="102">
        <f t="shared" si="494"/>
        <v>6713632.6643719487</v>
      </c>
      <c r="CD157" s="259">
        <f t="shared" ref="CD157:CD163" si="495">SUM(BZ157:CB157)</f>
        <v>558519274.80979943</v>
      </c>
      <c r="CE157" s="369"/>
      <c r="CF157" s="86">
        <f t="shared" ref="CF157:CI157" si="496">CF120+CF139</f>
        <v>82572577.199912369</v>
      </c>
      <c r="CG157" s="86">
        <f t="shared" si="496"/>
        <v>138227362.3667846</v>
      </c>
      <c r="CH157" s="86">
        <f t="shared" si="496"/>
        <v>337719335.24310249</v>
      </c>
      <c r="CI157" s="102">
        <f t="shared" si="496"/>
        <v>6713632.6643719487</v>
      </c>
      <c r="CJ157" s="259">
        <f t="shared" ref="CJ157:CJ163" si="497">SUM(CF157:CH157)</f>
        <v>558519274.80979943</v>
      </c>
      <c r="CK157" s="369"/>
      <c r="CL157" s="86">
        <f t="shared" ref="CL157:CO157" si="498">CL120+CL139</f>
        <v>82572577.199912369</v>
      </c>
      <c r="CM157" s="86">
        <f t="shared" si="498"/>
        <v>138227362.3667846</v>
      </c>
      <c r="CN157" s="86">
        <f t="shared" si="498"/>
        <v>337719335.24310249</v>
      </c>
      <c r="CO157" s="102">
        <f t="shared" si="498"/>
        <v>6713632.6643719487</v>
      </c>
      <c r="CP157" s="259">
        <f t="shared" ref="CP157:CP163" si="499">SUM(CL157:CN157)</f>
        <v>558519274.80979943</v>
      </c>
      <c r="CQ157" s="369"/>
      <c r="CR157" s="86">
        <f t="shared" ref="CR157:CU157" si="500">CR120+CR139</f>
        <v>82572577.199912369</v>
      </c>
      <c r="CS157" s="86">
        <f t="shared" si="500"/>
        <v>138227362.3667846</v>
      </c>
      <c r="CT157" s="86">
        <f t="shared" si="500"/>
        <v>337719335.24310249</v>
      </c>
      <c r="CU157" s="102">
        <f t="shared" si="500"/>
        <v>6713632.6643719487</v>
      </c>
      <c r="CV157" s="259">
        <f t="shared" ref="CV157:CV163" si="501">SUM(CR157:CT157)</f>
        <v>558519274.80979943</v>
      </c>
      <c r="CW157" s="369"/>
      <c r="CX157" s="86">
        <f t="shared" ref="CX157:DA157" si="502">CX120+CX139</f>
        <v>82572577.199912369</v>
      </c>
      <c r="CY157" s="86">
        <f t="shared" si="502"/>
        <v>138227362.3667846</v>
      </c>
      <c r="CZ157" s="86">
        <f t="shared" si="502"/>
        <v>337719335.24310249</v>
      </c>
      <c r="DA157" s="102">
        <f t="shared" si="502"/>
        <v>6713632.6643719487</v>
      </c>
      <c r="DB157" s="259">
        <f t="shared" ref="DB157:DB163" si="503">SUM(CX157:CZ157)</f>
        <v>558519274.80979943</v>
      </c>
      <c r="DC157" s="369"/>
      <c r="DD157" s="86">
        <f t="shared" ref="DD157:DG157" si="504">DD120+DD139</f>
        <v>82572577.199912369</v>
      </c>
      <c r="DE157" s="86">
        <f t="shared" si="504"/>
        <v>138227362.3667846</v>
      </c>
      <c r="DF157" s="86">
        <f t="shared" si="504"/>
        <v>337719335.24310249</v>
      </c>
      <c r="DG157" s="102">
        <f t="shared" si="504"/>
        <v>6713632.6643719487</v>
      </c>
      <c r="DH157" s="259">
        <f t="shared" ref="DH157:DH163" si="505">SUM(DD157:DF157)</f>
        <v>558519274.80979943</v>
      </c>
      <c r="DI157" s="369"/>
      <c r="DJ157" s="86">
        <f t="shared" ref="DJ157:DM157" si="506">DJ120+DJ139</f>
        <v>82572577.199912369</v>
      </c>
      <c r="DK157" s="86">
        <f t="shared" si="506"/>
        <v>138227362.3667846</v>
      </c>
      <c r="DL157" s="86">
        <f t="shared" si="506"/>
        <v>337719335.24310249</v>
      </c>
      <c r="DM157" s="102">
        <f t="shared" si="506"/>
        <v>6713632.6643719487</v>
      </c>
      <c r="DN157" s="259">
        <f t="shared" ref="DN157:DN163" si="507">SUM(DJ157:DL157)</f>
        <v>558519274.80979943</v>
      </c>
      <c r="DO157" s="369"/>
      <c r="DP157" s="86">
        <f t="shared" ref="DP157:DS157" si="508">DP120+DP139</f>
        <v>82572577.199912369</v>
      </c>
      <c r="DQ157" s="86">
        <f t="shared" si="508"/>
        <v>138227362.3667846</v>
      </c>
      <c r="DR157" s="86">
        <f t="shared" si="508"/>
        <v>337719335.24310249</v>
      </c>
      <c r="DS157" s="102">
        <f t="shared" si="508"/>
        <v>6713632.6643719487</v>
      </c>
      <c r="DT157" s="259">
        <f t="shared" ref="DT157:DT163" si="509">SUM(DP157:DR157)</f>
        <v>558519274.80979943</v>
      </c>
    </row>
    <row r="158" spans="1:124" s="6" customFormat="1" x14ac:dyDescent="0.2">
      <c r="B158" s="70">
        <v>22</v>
      </c>
      <c r="C158" s="83" t="s">
        <v>206</v>
      </c>
      <c r="D158" s="90"/>
      <c r="E158" s="369"/>
      <c r="F158" s="86">
        <f t="shared" si="470"/>
        <v>1038795328.0246574</v>
      </c>
      <c r="G158" s="86">
        <f t="shared" si="470"/>
        <v>20897278.331425801</v>
      </c>
      <c r="H158" s="86">
        <f t="shared" si="470"/>
        <v>261886915.35496399</v>
      </c>
      <c r="I158" s="102">
        <f t="shared" si="470"/>
        <v>4903887.6954135997</v>
      </c>
      <c r="J158" s="259">
        <f t="shared" si="471"/>
        <v>1321579521.7110472</v>
      </c>
      <c r="K158" s="369"/>
      <c r="L158" s="86">
        <f t="shared" ref="L158:O158" si="510">L121+L140</f>
        <v>1038795328.0246574</v>
      </c>
      <c r="M158" s="86">
        <f t="shared" si="510"/>
        <v>20897278.331425801</v>
      </c>
      <c r="N158" s="86">
        <f t="shared" si="510"/>
        <v>261886915.35496399</v>
      </c>
      <c r="O158" s="102">
        <f t="shared" si="510"/>
        <v>4903887.6954135997</v>
      </c>
      <c r="P158" s="259">
        <f t="shared" si="473"/>
        <v>1321579521.7110472</v>
      </c>
      <c r="Q158" s="369"/>
      <c r="R158" s="86">
        <f t="shared" ref="R158:U158" si="511">R121+R140</f>
        <v>1038795328.0246574</v>
      </c>
      <c r="S158" s="86">
        <f t="shared" si="511"/>
        <v>20897278.331425801</v>
      </c>
      <c r="T158" s="86">
        <f t="shared" si="511"/>
        <v>261886915.35496399</v>
      </c>
      <c r="U158" s="102">
        <f t="shared" si="511"/>
        <v>4903887.6954135997</v>
      </c>
      <c r="V158" s="259">
        <f t="shared" si="475"/>
        <v>1321579521.7110472</v>
      </c>
      <c r="W158" s="369"/>
      <c r="X158" s="86">
        <f t="shared" ref="X158:AA158" si="512">X121+X140</f>
        <v>1038795328.0246574</v>
      </c>
      <c r="Y158" s="86">
        <f t="shared" si="512"/>
        <v>20897278.331425801</v>
      </c>
      <c r="Z158" s="86">
        <f t="shared" si="512"/>
        <v>261886915.35496399</v>
      </c>
      <c r="AA158" s="102">
        <f t="shared" si="512"/>
        <v>4903887.6954135997</v>
      </c>
      <c r="AB158" s="259">
        <f t="shared" si="477"/>
        <v>1321579521.7110472</v>
      </c>
      <c r="AC158" s="369"/>
      <c r="AD158" s="86">
        <f t="shared" ref="AD158:AG158" si="513">AD121+AD140</f>
        <v>1038795328.0246574</v>
      </c>
      <c r="AE158" s="86">
        <f t="shared" si="513"/>
        <v>20897278.331425801</v>
      </c>
      <c r="AF158" s="86">
        <f t="shared" si="513"/>
        <v>261886915.35496399</v>
      </c>
      <c r="AG158" s="102">
        <f t="shared" si="513"/>
        <v>4903887.6954135997</v>
      </c>
      <c r="AH158" s="259">
        <f t="shared" si="479"/>
        <v>1321579521.7110472</v>
      </c>
      <c r="AI158" s="369"/>
      <c r="AJ158" s="86">
        <f t="shared" ref="AJ158:AM158" si="514">AJ121+AJ140</f>
        <v>1038795328.0246574</v>
      </c>
      <c r="AK158" s="86">
        <f t="shared" si="514"/>
        <v>20897278.331425801</v>
      </c>
      <c r="AL158" s="86">
        <f t="shared" si="514"/>
        <v>261886915.35496399</v>
      </c>
      <c r="AM158" s="102">
        <f t="shared" si="514"/>
        <v>4903887.6954135997</v>
      </c>
      <c r="AN158" s="259">
        <f t="shared" si="481"/>
        <v>1321579521.7110472</v>
      </c>
      <c r="AO158" s="369"/>
      <c r="AP158" s="86">
        <f t="shared" ref="AP158:AS158" si="515">AP121+AP140</f>
        <v>1038795328.0246574</v>
      </c>
      <c r="AQ158" s="86">
        <f t="shared" si="515"/>
        <v>20897278.331425801</v>
      </c>
      <c r="AR158" s="86">
        <f t="shared" si="515"/>
        <v>261886915.35496399</v>
      </c>
      <c r="AS158" s="102">
        <f t="shared" si="515"/>
        <v>4903887.6954135997</v>
      </c>
      <c r="AT158" s="259">
        <f t="shared" si="483"/>
        <v>1321579521.7110472</v>
      </c>
      <c r="AU158" s="369"/>
      <c r="AV158" s="86">
        <f t="shared" ref="AV158:AY158" si="516">AV121+AV140</f>
        <v>1038795328.0246574</v>
      </c>
      <c r="AW158" s="86">
        <f t="shared" si="516"/>
        <v>20897278.331425801</v>
      </c>
      <c r="AX158" s="86">
        <f t="shared" si="516"/>
        <v>261886915.35496399</v>
      </c>
      <c r="AY158" s="102">
        <f t="shared" si="516"/>
        <v>4903887.6954135997</v>
      </c>
      <c r="AZ158" s="259">
        <f t="shared" si="485"/>
        <v>1321579521.7110472</v>
      </c>
      <c r="BA158" s="369"/>
      <c r="BB158" s="86">
        <f t="shared" ref="BB158:BE158" si="517">BB121+BB140</f>
        <v>1038795328.0246574</v>
      </c>
      <c r="BC158" s="86">
        <f t="shared" si="517"/>
        <v>20897278.331425801</v>
      </c>
      <c r="BD158" s="86">
        <f t="shared" si="517"/>
        <v>261886915.35496399</v>
      </c>
      <c r="BE158" s="102">
        <f t="shared" si="517"/>
        <v>4903887.6954135997</v>
      </c>
      <c r="BF158" s="259">
        <f t="shared" si="487"/>
        <v>1321579521.7110472</v>
      </c>
      <c r="BG158" s="369"/>
      <c r="BH158" s="86">
        <f t="shared" ref="BH158:BK158" si="518">BH121+BH140</f>
        <v>1038795328.0246574</v>
      </c>
      <c r="BI158" s="86">
        <f t="shared" si="518"/>
        <v>20897278.331425801</v>
      </c>
      <c r="BJ158" s="86">
        <f t="shared" si="518"/>
        <v>261886915.35496399</v>
      </c>
      <c r="BK158" s="102">
        <f t="shared" si="518"/>
        <v>4903887.6954135997</v>
      </c>
      <c r="BL158" s="259">
        <f t="shared" si="489"/>
        <v>1321579521.7110472</v>
      </c>
      <c r="BM158" s="369"/>
      <c r="BN158" s="86">
        <f t="shared" ref="BN158:BQ158" si="519">BN121+BN140</f>
        <v>1038795328.0246574</v>
      </c>
      <c r="BO158" s="86">
        <f t="shared" si="519"/>
        <v>20897278.331425801</v>
      </c>
      <c r="BP158" s="86">
        <f t="shared" si="519"/>
        <v>261886915.35496399</v>
      </c>
      <c r="BQ158" s="102">
        <f t="shared" si="519"/>
        <v>4903887.6954135997</v>
      </c>
      <c r="BR158" s="259">
        <f t="shared" si="491"/>
        <v>1321579521.7110472</v>
      </c>
      <c r="BS158" s="369"/>
      <c r="BT158" s="86">
        <f t="shared" ref="BT158:BW158" si="520">BT121+BT140</f>
        <v>1038795328.0246574</v>
      </c>
      <c r="BU158" s="86">
        <f t="shared" si="520"/>
        <v>20897278.331425801</v>
      </c>
      <c r="BV158" s="86">
        <f t="shared" si="520"/>
        <v>261886915.35496399</v>
      </c>
      <c r="BW158" s="102">
        <f t="shared" si="520"/>
        <v>4903887.6954135997</v>
      </c>
      <c r="BX158" s="259">
        <f t="shared" si="493"/>
        <v>1321579521.7110472</v>
      </c>
      <c r="BY158" s="369"/>
      <c r="BZ158" s="86">
        <f t="shared" ref="BZ158:CC158" si="521">BZ121+BZ140</f>
        <v>1038795328.0246574</v>
      </c>
      <c r="CA158" s="86">
        <f t="shared" si="521"/>
        <v>20897278.331425801</v>
      </c>
      <c r="CB158" s="86">
        <f t="shared" si="521"/>
        <v>261886915.35496399</v>
      </c>
      <c r="CC158" s="102">
        <f t="shared" si="521"/>
        <v>4903887.6954135997</v>
      </c>
      <c r="CD158" s="259">
        <f t="shared" si="495"/>
        <v>1321579521.7110472</v>
      </c>
      <c r="CE158" s="369"/>
      <c r="CF158" s="86">
        <f t="shared" ref="CF158:CI158" si="522">CF121+CF140</f>
        <v>1038795328.0246574</v>
      </c>
      <c r="CG158" s="86">
        <f t="shared" si="522"/>
        <v>20897278.331425801</v>
      </c>
      <c r="CH158" s="86">
        <f t="shared" si="522"/>
        <v>261886915.35496399</v>
      </c>
      <c r="CI158" s="102">
        <f t="shared" si="522"/>
        <v>4903887.6954135997</v>
      </c>
      <c r="CJ158" s="259">
        <f t="shared" si="497"/>
        <v>1321579521.7110472</v>
      </c>
      <c r="CK158" s="369"/>
      <c r="CL158" s="86">
        <f t="shared" ref="CL158:CO158" si="523">CL121+CL140</f>
        <v>1038795328.0246574</v>
      </c>
      <c r="CM158" s="86">
        <f t="shared" si="523"/>
        <v>20897278.331425801</v>
      </c>
      <c r="CN158" s="86">
        <f t="shared" si="523"/>
        <v>261886915.35496399</v>
      </c>
      <c r="CO158" s="102">
        <f t="shared" si="523"/>
        <v>4903887.6954135997</v>
      </c>
      <c r="CP158" s="259">
        <f t="shared" si="499"/>
        <v>1321579521.7110472</v>
      </c>
      <c r="CQ158" s="369"/>
      <c r="CR158" s="86">
        <f t="shared" ref="CR158:CU158" si="524">CR121+CR140</f>
        <v>1038795328.0246574</v>
      </c>
      <c r="CS158" s="86">
        <f t="shared" si="524"/>
        <v>20897278.331425801</v>
      </c>
      <c r="CT158" s="86">
        <f t="shared" si="524"/>
        <v>261886915.35496399</v>
      </c>
      <c r="CU158" s="102">
        <f t="shared" si="524"/>
        <v>4903887.6954135997</v>
      </c>
      <c r="CV158" s="259">
        <f t="shared" si="501"/>
        <v>1321579521.7110472</v>
      </c>
      <c r="CW158" s="369"/>
      <c r="CX158" s="86">
        <f t="shared" ref="CX158:DA158" si="525">CX121+CX140</f>
        <v>1038795328.0246574</v>
      </c>
      <c r="CY158" s="86">
        <f t="shared" si="525"/>
        <v>20897278.331425801</v>
      </c>
      <c r="CZ158" s="86">
        <f t="shared" si="525"/>
        <v>261886915.35496399</v>
      </c>
      <c r="DA158" s="102">
        <f t="shared" si="525"/>
        <v>4903887.6954135997</v>
      </c>
      <c r="DB158" s="259">
        <f t="shared" si="503"/>
        <v>1321579521.7110472</v>
      </c>
      <c r="DC158" s="369"/>
      <c r="DD158" s="86">
        <f t="shared" ref="DD158:DG158" si="526">DD121+DD140</f>
        <v>1038795328.0246574</v>
      </c>
      <c r="DE158" s="86">
        <f t="shared" si="526"/>
        <v>20897278.331425801</v>
      </c>
      <c r="DF158" s="86">
        <f t="shared" si="526"/>
        <v>261886915.35496399</v>
      </c>
      <c r="DG158" s="102">
        <f t="shared" si="526"/>
        <v>4903887.6954135997</v>
      </c>
      <c r="DH158" s="259">
        <f t="shared" si="505"/>
        <v>1321579521.7110472</v>
      </c>
      <c r="DI158" s="369"/>
      <c r="DJ158" s="86">
        <f t="shared" ref="DJ158:DM158" si="527">DJ121+DJ140</f>
        <v>1038795328.0246574</v>
      </c>
      <c r="DK158" s="86">
        <f t="shared" si="527"/>
        <v>20897278.331425801</v>
      </c>
      <c r="DL158" s="86">
        <f t="shared" si="527"/>
        <v>261886915.35496399</v>
      </c>
      <c r="DM158" s="102">
        <f t="shared" si="527"/>
        <v>4903887.6954135997</v>
      </c>
      <c r="DN158" s="259">
        <f t="shared" si="507"/>
        <v>1321579521.7110472</v>
      </c>
      <c r="DO158" s="369"/>
      <c r="DP158" s="86">
        <f t="shared" ref="DP158:DS158" si="528">DP121+DP140</f>
        <v>1038795328.0246574</v>
      </c>
      <c r="DQ158" s="86">
        <f t="shared" si="528"/>
        <v>20897278.331425801</v>
      </c>
      <c r="DR158" s="86">
        <f t="shared" si="528"/>
        <v>261886915.35496399</v>
      </c>
      <c r="DS158" s="102">
        <f t="shared" si="528"/>
        <v>4903887.6954135997</v>
      </c>
      <c r="DT158" s="259">
        <f t="shared" si="509"/>
        <v>1321579521.7110472</v>
      </c>
    </row>
    <row r="159" spans="1:124" s="6" customFormat="1" x14ac:dyDescent="0.2">
      <c r="B159" s="70">
        <v>232.1</v>
      </c>
      <c r="C159" s="83" t="s">
        <v>207</v>
      </c>
      <c r="D159" s="90"/>
      <c r="E159" s="369"/>
      <c r="F159" s="86">
        <f t="shared" si="470"/>
        <v>279678262.87055385</v>
      </c>
      <c r="G159" s="86">
        <f t="shared" si="470"/>
        <v>0</v>
      </c>
      <c r="H159" s="86">
        <f t="shared" si="470"/>
        <v>89623114.056485996</v>
      </c>
      <c r="I159" s="102">
        <f t="shared" si="470"/>
        <v>1682189.4884470301</v>
      </c>
      <c r="J159" s="259">
        <f t="shared" si="471"/>
        <v>369301376.92703986</v>
      </c>
      <c r="K159" s="369"/>
      <c r="L159" s="86">
        <f t="shared" ref="L159:O159" si="529">L122+L141</f>
        <v>170541987.17841598</v>
      </c>
      <c r="M159" s="86">
        <f t="shared" si="529"/>
        <v>0</v>
      </c>
      <c r="N159" s="86">
        <f t="shared" si="529"/>
        <v>53773868.433891594</v>
      </c>
      <c r="O159" s="102">
        <f t="shared" si="529"/>
        <v>1009313.693068218</v>
      </c>
      <c r="P159" s="259">
        <f t="shared" si="473"/>
        <v>224315855.61230758</v>
      </c>
      <c r="Q159" s="369"/>
      <c r="R159" s="86">
        <f t="shared" ref="R159:U159" si="530">R122+R141</f>
        <v>170541987.17841598</v>
      </c>
      <c r="S159" s="86">
        <f t="shared" si="530"/>
        <v>0</v>
      </c>
      <c r="T159" s="86">
        <f t="shared" si="530"/>
        <v>53773868.433891594</v>
      </c>
      <c r="U159" s="102">
        <f t="shared" si="530"/>
        <v>1009313.693068218</v>
      </c>
      <c r="V159" s="259">
        <f t="shared" si="475"/>
        <v>224315855.61230758</v>
      </c>
      <c r="W159" s="369"/>
      <c r="X159" s="86">
        <f t="shared" ref="X159:AA159" si="531">X122+X141</f>
        <v>170541987.17841598</v>
      </c>
      <c r="Y159" s="86">
        <f t="shared" si="531"/>
        <v>0</v>
      </c>
      <c r="Z159" s="86">
        <f t="shared" si="531"/>
        <v>53773868.433891594</v>
      </c>
      <c r="AA159" s="102">
        <f t="shared" si="531"/>
        <v>1009313.693068218</v>
      </c>
      <c r="AB159" s="259">
        <f t="shared" si="477"/>
        <v>224315855.61230758</v>
      </c>
      <c r="AC159" s="369"/>
      <c r="AD159" s="86">
        <f t="shared" ref="AD159:AG159" si="532">AD122+AD141</f>
        <v>170541987.17841598</v>
      </c>
      <c r="AE159" s="86">
        <f t="shared" si="532"/>
        <v>0</v>
      </c>
      <c r="AF159" s="86">
        <f t="shared" si="532"/>
        <v>53773868.433891594</v>
      </c>
      <c r="AG159" s="102">
        <f t="shared" si="532"/>
        <v>1009313.693068218</v>
      </c>
      <c r="AH159" s="259">
        <f t="shared" si="479"/>
        <v>224315855.61230758</v>
      </c>
      <c r="AI159" s="369"/>
      <c r="AJ159" s="86">
        <f t="shared" ref="AJ159:AM159" si="533">AJ122+AJ141</f>
        <v>170541987.17841598</v>
      </c>
      <c r="AK159" s="86">
        <f t="shared" si="533"/>
        <v>0</v>
      </c>
      <c r="AL159" s="86">
        <f t="shared" si="533"/>
        <v>53773868.433891594</v>
      </c>
      <c r="AM159" s="102">
        <f t="shared" si="533"/>
        <v>1009313.693068218</v>
      </c>
      <c r="AN159" s="259">
        <f t="shared" si="481"/>
        <v>224315855.61230758</v>
      </c>
      <c r="AO159" s="369"/>
      <c r="AP159" s="86">
        <f t="shared" ref="AP159:AS159" si="534">AP122+AP141</f>
        <v>170541987.17841598</v>
      </c>
      <c r="AQ159" s="86">
        <f t="shared" si="534"/>
        <v>0</v>
      </c>
      <c r="AR159" s="86">
        <f t="shared" si="534"/>
        <v>53773868.433891594</v>
      </c>
      <c r="AS159" s="102">
        <f t="shared" si="534"/>
        <v>1009313.693068218</v>
      </c>
      <c r="AT159" s="259">
        <f t="shared" si="483"/>
        <v>224315855.61230758</v>
      </c>
      <c r="AU159" s="369"/>
      <c r="AV159" s="86">
        <f t="shared" ref="AV159:AY159" si="535">AV122+AV141</f>
        <v>170541987.17841598</v>
      </c>
      <c r="AW159" s="86">
        <f t="shared" si="535"/>
        <v>0</v>
      </c>
      <c r="AX159" s="86">
        <f t="shared" si="535"/>
        <v>53773868.433891594</v>
      </c>
      <c r="AY159" s="102">
        <f t="shared" si="535"/>
        <v>1009313.693068218</v>
      </c>
      <c r="AZ159" s="259">
        <f t="shared" si="485"/>
        <v>224315855.61230758</v>
      </c>
      <c r="BA159" s="369"/>
      <c r="BB159" s="86">
        <f t="shared" ref="BB159:BE159" si="536">BB122+BB141</f>
        <v>170541987.17841598</v>
      </c>
      <c r="BC159" s="86">
        <f t="shared" si="536"/>
        <v>0</v>
      </c>
      <c r="BD159" s="86">
        <f t="shared" si="536"/>
        <v>53773868.433891594</v>
      </c>
      <c r="BE159" s="102">
        <f t="shared" si="536"/>
        <v>1009313.693068218</v>
      </c>
      <c r="BF159" s="259">
        <f t="shared" si="487"/>
        <v>224315855.61230758</v>
      </c>
      <c r="BG159" s="369"/>
      <c r="BH159" s="86">
        <f t="shared" ref="BH159:BK159" si="537">BH122+BH141</f>
        <v>170541987.17841598</v>
      </c>
      <c r="BI159" s="86">
        <f t="shared" si="537"/>
        <v>0</v>
      </c>
      <c r="BJ159" s="86">
        <f t="shared" si="537"/>
        <v>53773868.433891594</v>
      </c>
      <c r="BK159" s="102">
        <f t="shared" si="537"/>
        <v>1009313.693068218</v>
      </c>
      <c r="BL159" s="259">
        <f t="shared" si="489"/>
        <v>224315855.61230758</v>
      </c>
      <c r="BM159" s="369"/>
      <c r="BN159" s="86">
        <f t="shared" ref="BN159:BQ159" si="538">BN122+BN141</f>
        <v>170541987.17841598</v>
      </c>
      <c r="BO159" s="86">
        <f t="shared" si="538"/>
        <v>0</v>
      </c>
      <c r="BP159" s="86">
        <f t="shared" si="538"/>
        <v>53773868.433891594</v>
      </c>
      <c r="BQ159" s="102">
        <f t="shared" si="538"/>
        <v>1009313.693068218</v>
      </c>
      <c r="BR159" s="259">
        <f t="shared" si="491"/>
        <v>224315855.61230758</v>
      </c>
      <c r="BS159" s="369"/>
      <c r="BT159" s="86">
        <f t="shared" ref="BT159:BW159" si="539">BT122+BT141</f>
        <v>170541987.17841598</v>
      </c>
      <c r="BU159" s="86">
        <f t="shared" si="539"/>
        <v>0</v>
      </c>
      <c r="BV159" s="86">
        <f t="shared" si="539"/>
        <v>53773868.433891594</v>
      </c>
      <c r="BW159" s="102">
        <f t="shared" si="539"/>
        <v>1009313.693068218</v>
      </c>
      <c r="BX159" s="259">
        <f t="shared" si="493"/>
        <v>224315855.61230758</v>
      </c>
      <c r="BY159" s="369"/>
      <c r="BZ159" s="86">
        <f t="shared" ref="BZ159:CC159" si="540">BZ122+BZ141</f>
        <v>170541987.17841598</v>
      </c>
      <c r="CA159" s="86">
        <f t="shared" si="540"/>
        <v>0</v>
      </c>
      <c r="CB159" s="86">
        <f t="shared" si="540"/>
        <v>53773868.433891594</v>
      </c>
      <c r="CC159" s="102">
        <f t="shared" si="540"/>
        <v>1009313.693068218</v>
      </c>
      <c r="CD159" s="259">
        <f t="shared" si="495"/>
        <v>224315855.61230758</v>
      </c>
      <c r="CE159" s="369"/>
      <c r="CF159" s="86">
        <f t="shared" ref="CF159:CI159" si="541">CF122+CF141</f>
        <v>170541987.17841598</v>
      </c>
      <c r="CG159" s="86">
        <f t="shared" si="541"/>
        <v>0</v>
      </c>
      <c r="CH159" s="86">
        <f t="shared" si="541"/>
        <v>53773868.433891594</v>
      </c>
      <c r="CI159" s="102">
        <f t="shared" si="541"/>
        <v>1009313.693068218</v>
      </c>
      <c r="CJ159" s="259">
        <f t="shared" si="497"/>
        <v>224315855.61230758</v>
      </c>
      <c r="CK159" s="369"/>
      <c r="CL159" s="86">
        <f t="shared" ref="CL159:CO159" si="542">CL122+CL141</f>
        <v>170541987.17841598</v>
      </c>
      <c r="CM159" s="86">
        <f t="shared" si="542"/>
        <v>0</v>
      </c>
      <c r="CN159" s="86">
        <f t="shared" si="542"/>
        <v>53773868.433891594</v>
      </c>
      <c r="CO159" s="102">
        <f t="shared" si="542"/>
        <v>1009313.693068218</v>
      </c>
      <c r="CP159" s="259">
        <f t="shared" si="499"/>
        <v>224315855.61230758</v>
      </c>
      <c r="CQ159" s="369"/>
      <c r="CR159" s="86">
        <f t="shared" ref="CR159:CU159" si="543">CR122+CR141</f>
        <v>170541987.17841598</v>
      </c>
      <c r="CS159" s="86">
        <f t="shared" si="543"/>
        <v>0</v>
      </c>
      <c r="CT159" s="86">
        <f t="shared" si="543"/>
        <v>53773868.433891594</v>
      </c>
      <c r="CU159" s="102">
        <f t="shared" si="543"/>
        <v>1009313.693068218</v>
      </c>
      <c r="CV159" s="259">
        <f t="shared" si="501"/>
        <v>224315855.61230758</v>
      </c>
      <c r="CW159" s="369"/>
      <c r="CX159" s="86">
        <f t="shared" ref="CX159:DA159" si="544">CX122+CX141</f>
        <v>170541987.17841598</v>
      </c>
      <c r="CY159" s="86">
        <f t="shared" si="544"/>
        <v>0</v>
      </c>
      <c r="CZ159" s="86">
        <f t="shared" si="544"/>
        <v>53773868.433891594</v>
      </c>
      <c r="DA159" s="102">
        <f t="shared" si="544"/>
        <v>1009313.693068218</v>
      </c>
      <c r="DB159" s="259">
        <f t="shared" si="503"/>
        <v>224315855.61230758</v>
      </c>
      <c r="DC159" s="369"/>
      <c r="DD159" s="86">
        <f t="shared" ref="DD159:DG159" si="545">DD122+DD141</f>
        <v>170541987.17841598</v>
      </c>
      <c r="DE159" s="86">
        <f t="shared" si="545"/>
        <v>0</v>
      </c>
      <c r="DF159" s="86">
        <f t="shared" si="545"/>
        <v>53773868.433891594</v>
      </c>
      <c r="DG159" s="102">
        <f t="shared" si="545"/>
        <v>1009313.693068218</v>
      </c>
      <c r="DH159" s="259">
        <f t="shared" si="505"/>
        <v>224315855.61230758</v>
      </c>
      <c r="DI159" s="369"/>
      <c r="DJ159" s="86">
        <f t="shared" ref="DJ159:DM159" si="546">DJ122+DJ141</f>
        <v>170541987.17841598</v>
      </c>
      <c r="DK159" s="86">
        <f t="shared" si="546"/>
        <v>0</v>
      </c>
      <c r="DL159" s="86">
        <f t="shared" si="546"/>
        <v>53773868.433891594</v>
      </c>
      <c r="DM159" s="102">
        <f t="shared" si="546"/>
        <v>1009313.693068218</v>
      </c>
      <c r="DN159" s="259">
        <f t="shared" si="507"/>
        <v>224315855.61230758</v>
      </c>
      <c r="DO159" s="369"/>
      <c r="DP159" s="86">
        <f t="shared" ref="DP159:DS159" si="547">DP122+DP141</f>
        <v>170541987.17841598</v>
      </c>
      <c r="DQ159" s="86">
        <f t="shared" si="547"/>
        <v>0</v>
      </c>
      <c r="DR159" s="86">
        <f t="shared" si="547"/>
        <v>53773868.433891594</v>
      </c>
      <c r="DS159" s="102">
        <f t="shared" si="547"/>
        <v>1009313.693068218</v>
      </c>
      <c r="DT159" s="259">
        <f t="shared" si="509"/>
        <v>224315855.61230758</v>
      </c>
    </row>
    <row r="160" spans="1:124" s="6" customFormat="1" x14ac:dyDescent="0.2">
      <c r="B160" s="70">
        <v>233</v>
      </c>
      <c r="C160" s="83" t="s">
        <v>208</v>
      </c>
      <c r="D160" s="90"/>
      <c r="E160" s="369"/>
      <c r="F160" s="86">
        <f t="shared" si="470"/>
        <v>47848710.990015998</v>
      </c>
      <c r="G160" s="86">
        <f t="shared" si="470"/>
        <v>5827354.8197414102</v>
      </c>
      <c r="H160" s="86">
        <f t="shared" si="470"/>
        <v>35879240.225551799</v>
      </c>
      <c r="I160" s="102">
        <f t="shared" si="470"/>
        <v>682455.83199076599</v>
      </c>
      <c r="J160" s="259">
        <f t="shared" si="471"/>
        <v>89555306.03530921</v>
      </c>
      <c r="K160" s="369"/>
      <c r="L160" s="86">
        <f t="shared" ref="L160:O160" si="548">L123+L142</f>
        <v>47848710.990015998</v>
      </c>
      <c r="M160" s="86">
        <f t="shared" si="548"/>
        <v>5827354.8197414102</v>
      </c>
      <c r="N160" s="86">
        <f t="shared" si="548"/>
        <v>35879240.225551799</v>
      </c>
      <c r="O160" s="102">
        <f t="shared" si="548"/>
        <v>682455.83199076599</v>
      </c>
      <c r="P160" s="259">
        <f t="shared" si="473"/>
        <v>89555306.03530921</v>
      </c>
      <c r="Q160" s="369"/>
      <c r="R160" s="86">
        <f t="shared" ref="R160:U160" si="549">R123+R142</f>
        <v>47848710.990015998</v>
      </c>
      <c r="S160" s="86">
        <f t="shared" si="549"/>
        <v>5827354.8197414102</v>
      </c>
      <c r="T160" s="86">
        <f t="shared" si="549"/>
        <v>35879240.225551799</v>
      </c>
      <c r="U160" s="102">
        <f t="shared" si="549"/>
        <v>682455.83199076599</v>
      </c>
      <c r="V160" s="259">
        <f t="shared" si="475"/>
        <v>89555306.03530921</v>
      </c>
      <c r="W160" s="369"/>
      <c r="X160" s="86">
        <f t="shared" ref="X160:AA160" si="550">X123+X142</f>
        <v>47848710.990015998</v>
      </c>
      <c r="Y160" s="86">
        <f t="shared" si="550"/>
        <v>5827354.8197414102</v>
      </c>
      <c r="Z160" s="86">
        <f t="shared" si="550"/>
        <v>35879240.225551799</v>
      </c>
      <c r="AA160" s="102">
        <f t="shared" si="550"/>
        <v>682455.83199076599</v>
      </c>
      <c r="AB160" s="259">
        <f t="shared" si="477"/>
        <v>89555306.03530921</v>
      </c>
      <c r="AC160" s="369"/>
      <c r="AD160" s="86">
        <f t="shared" ref="AD160:AG160" si="551">AD123+AD142</f>
        <v>47848710.990015998</v>
      </c>
      <c r="AE160" s="86">
        <f t="shared" si="551"/>
        <v>5827354.8197414102</v>
      </c>
      <c r="AF160" s="86">
        <f t="shared" si="551"/>
        <v>35879240.225551799</v>
      </c>
      <c r="AG160" s="102">
        <f t="shared" si="551"/>
        <v>682455.83199076599</v>
      </c>
      <c r="AH160" s="259">
        <f t="shared" si="479"/>
        <v>89555306.03530921</v>
      </c>
      <c r="AI160" s="369"/>
      <c r="AJ160" s="86">
        <f t="shared" ref="AJ160:AM160" si="552">AJ123+AJ142</f>
        <v>47848710.990015998</v>
      </c>
      <c r="AK160" s="86">
        <f t="shared" si="552"/>
        <v>5827354.8197414102</v>
      </c>
      <c r="AL160" s="86">
        <f t="shared" si="552"/>
        <v>35879240.225551799</v>
      </c>
      <c r="AM160" s="102">
        <f t="shared" si="552"/>
        <v>682455.83199076599</v>
      </c>
      <c r="AN160" s="259">
        <f t="shared" si="481"/>
        <v>89555306.03530921</v>
      </c>
      <c r="AO160" s="369"/>
      <c r="AP160" s="86">
        <f t="shared" ref="AP160:AS160" si="553">AP123+AP142</f>
        <v>47848710.990015998</v>
      </c>
      <c r="AQ160" s="86">
        <f t="shared" si="553"/>
        <v>5827354.8197414102</v>
      </c>
      <c r="AR160" s="86">
        <f t="shared" si="553"/>
        <v>35879240.225551799</v>
      </c>
      <c r="AS160" s="102">
        <f t="shared" si="553"/>
        <v>682455.83199076599</v>
      </c>
      <c r="AT160" s="259">
        <f t="shared" si="483"/>
        <v>89555306.03530921</v>
      </c>
      <c r="AU160" s="369"/>
      <c r="AV160" s="86">
        <f t="shared" ref="AV160:AY160" si="554">AV123+AV142</f>
        <v>47848710.990015998</v>
      </c>
      <c r="AW160" s="86">
        <f t="shared" si="554"/>
        <v>5827354.8197414102</v>
      </c>
      <c r="AX160" s="86">
        <f t="shared" si="554"/>
        <v>35879240.225551799</v>
      </c>
      <c r="AY160" s="102">
        <f t="shared" si="554"/>
        <v>682455.83199076599</v>
      </c>
      <c r="AZ160" s="259">
        <f t="shared" si="485"/>
        <v>89555306.03530921</v>
      </c>
      <c r="BA160" s="369"/>
      <c r="BB160" s="86">
        <f t="shared" ref="BB160:BE160" si="555">BB123+BB142</f>
        <v>47848710.990015998</v>
      </c>
      <c r="BC160" s="86">
        <f t="shared" si="555"/>
        <v>5827354.8197414102</v>
      </c>
      <c r="BD160" s="86">
        <f t="shared" si="555"/>
        <v>35879240.225551799</v>
      </c>
      <c r="BE160" s="102">
        <f t="shared" si="555"/>
        <v>682455.83199076599</v>
      </c>
      <c r="BF160" s="259">
        <f t="shared" si="487"/>
        <v>89555306.03530921</v>
      </c>
      <c r="BG160" s="369"/>
      <c r="BH160" s="86">
        <f t="shared" ref="BH160:BK160" si="556">BH123+BH142</f>
        <v>47848710.990015998</v>
      </c>
      <c r="BI160" s="86">
        <f t="shared" si="556"/>
        <v>5827354.8197414102</v>
      </c>
      <c r="BJ160" s="86">
        <f t="shared" si="556"/>
        <v>35879240.225551799</v>
      </c>
      <c r="BK160" s="102">
        <f t="shared" si="556"/>
        <v>682455.83199076599</v>
      </c>
      <c r="BL160" s="259">
        <f t="shared" si="489"/>
        <v>89555306.03530921</v>
      </c>
      <c r="BM160" s="369"/>
      <c r="BN160" s="86">
        <f t="shared" ref="BN160:BQ160" si="557">BN123+BN142</f>
        <v>47848710.990015998</v>
      </c>
      <c r="BO160" s="86">
        <f t="shared" si="557"/>
        <v>5827354.8197414102</v>
      </c>
      <c r="BP160" s="86">
        <f t="shared" si="557"/>
        <v>35879240.225551799</v>
      </c>
      <c r="BQ160" s="102">
        <f t="shared" si="557"/>
        <v>682455.83199076599</v>
      </c>
      <c r="BR160" s="259">
        <f t="shared" si="491"/>
        <v>89555306.03530921</v>
      </c>
      <c r="BS160" s="369"/>
      <c r="BT160" s="86">
        <f t="shared" ref="BT160:BW160" si="558">BT123+BT142</f>
        <v>47848710.990015998</v>
      </c>
      <c r="BU160" s="86">
        <f t="shared" si="558"/>
        <v>5827354.8197414102</v>
      </c>
      <c r="BV160" s="86">
        <f t="shared" si="558"/>
        <v>35879240.225551799</v>
      </c>
      <c r="BW160" s="102">
        <f t="shared" si="558"/>
        <v>682455.83199076599</v>
      </c>
      <c r="BX160" s="259">
        <f t="shared" si="493"/>
        <v>89555306.03530921</v>
      </c>
      <c r="BY160" s="369"/>
      <c r="BZ160" s="86">
        <f t="shared" ref="BZ160:CC160" si="559">BZ123+BZ142</f>
        <v>47848710.990015998</v>
      </c>
      <c r="CA160" s="86">
        <f t="shared" si="559"/>
        <v>5827354.8197414102</v>
      </c>
      <c r="CB160" s="86">
        <f t="shared" si="559"/>
        <v>35879240.225551799</v>
      </c>
      <c r="CC160" s="102">
        <f t="shared" si="559"/>
        <v>682455.83199076599</v>
      </c>
      <c r="CD160" s="259">
        <f t="shared" si="495"/>
        <v>89555306.03530921</v>
      </c>
      <c r="CE160" s="369"/>
      <c r="CF160" s="86">
        <f t="shared" ref="CF160:CI160" si="560">CF123+CF142</f>
        <v>47848710.990015998</v>
      </c>
      <c r="CG160" s="86">
        <f t="shared" si="560"/>
        <v>5827354.8197414102</v>
      </c>
      <c r="CH160" s="86">
        <f t="shared" si="560"/>
        <v>35879240.225551799</v>
      </c>
      <c r="CI160" s="102">
        <f t="shared" si="560"/>
        <v>682455.83199076599</v>
      </c>
      <c r="CJ160" s="259">
        <f t="shared" si="497"/>
        <v>89555306.03530921</v>
      </c>
      <c r="CK160" s="369"/>
      <c r="CL160" s="86">
        <f t="shared" ref="CL160:CO160" si="561">CL123+CL142</f>
        <v>47848710.990015998</v>
      </c>
      <c r="CM160" s="86">
        <f t="shared" si="561"/>
        <v>5827354.8197414102</v>
      </c>
      <c r="CN160" s="86">
        <f t="shared" si="561"/>
        <v>35879240.225551799</v>
      </c>
      <c r="CO160" s="102">
        <f t="shared" si="561"/>
        <v>682455.83199076599</v>
      </c>
      <c r="CP160" s="259">
        <f t="shared" si="499"/>
        <v>89555306.03530921</v>
      </c>
      <c r="CQ160" s="369"/>
      <c r="CR160" s="86">
        <f t="shared" ref="CR160:CU160" si="562">CR123+CR142</f>
        <v>47848710.990015998</v>
      </c>
      <c r="CS160" s="86">
        <f t="shared" si="562"/>
        <v>5827354.8197414102</v>
      </c>
      <c r="CT160" s="86">
        <f t="shared" si="562"/>
        <v>35879240.225551799</v>
      </c>
      <c r="CU160" s="102">
        <f t="shared" si="562"/>
        <v>682455.83199076599</v>
      </c>
      <c r="CV160" s="259">
        <f t="shared" si="501"/>
        <v>89555306.03530921</v>
      </c>
      <c r="CW160" s="369"/>
      <c r="CX160" s="86">
        <f t="shared" ref="CX160:DA160" si="563">CX123+CX142</f>
        <v>47848710.990015998</v>
      </c>
      <c r="CY160" s="86">
        <f t="shared" si="563"/>
        <v>5827354.8197414102</v>
      </c>
      <c r="CZ160" s="86">
        <f t="shared" si="563"/>
        <v>35879240.225551799</v>
      </c>
      <c r="DA160" s="102">
        <f t="shared" si="563"/>
        <v>682455.83199076599</v>
      </c>
      <c r="DB160" s="259">
        <f t="shared" si="503"/>
        <v>89555306.03530921</v>
      </c>
      <c r="DC160" s="369"/>
      <c r="DD160" s="86">
        <f t="shared" ref="DD160:DG160" si="564">DD123+DD142</f>
        <v>47848710.990015998</v>
      </c>
      <c r="DE160" s="86">
        <f t="shared" si="564"/>
        <v>5827354.8197414102</v>
      </c>
      <c r="DF160" s="86">
        <f t="shared" si="564"/>
        <v>35879240.225551799</v>
      </c>
      <c r="DG160" s="102">
        <f t="shared" si="564"/>
        <v>682455.83199076599</v>
      </c>
      <c r="DH160" s="259">
        <f t="shared" si="505"/>
        <v>89555306.03530921</v>
      </c>
      <c r="DI160" s="369"/>
      <c r="DJ160" s="86">
        <f t="shared" ref="DJ160:DM160" si="565">DJ123+DJ142</f>
        <v>47848710.990015998</v>
      </c>
      <c r="DK160" s="86">
        <f t="shared" si="565"/>
        <v>5827354.8197414102</v>
      </c>
      <c r="DL160" s="86">
        <f t="shared" si="565"/>
        <v>35879240.225551799</v>
      </c>
      <c r="DM160" s="102">
        <f t="shared" si="565"/>
        <v>682455.83199076599</v>
      </c>
      <c r="DN160" s="259">
        <f t="shared" si="507"/>
        <v>89555306.03530921</v>
      </c>
      <c r="DO160" s="369"/>
      <c r="DP160" s="86">
        <f t="shared" ref="DP160:DS160" si="566">DP123+DP142</f>
        <v>47848710.990015998</v>
      </c>
      <c r="DQ160" s="86">
        <f t="shared" si="566"/>
        <v>5827354.8197414102</v>
      </c>
      <c r="DR160" s="86">
        <f t="shared" si="566"/>
        <v>35879240.225551799</v>
      </c>
      <c r="DS160" s="102">
        <f t="shared" si="566"/>
        <v>682455.83199076599</v>
      </c>
      <c r="DT160" s="259">
        <f t="shared" si="509"/>
        <v>89555306.03530921</v>
      </c>
    </row>
    <row r="161" spans="1:124" s="6" customFormat="1" x14ac:dyDescent="0.2">
      <c r="B161" s="70">
        <v>24</v>
      </c>
      <c r="C161" s="83" t="s">
        <v>209</v>
      </c>
      <c r="D161" s="90"/>
      <c r="E161" s="369"/>
      <c r="F161" s="86">
        <f t="shared" si="470"/>
        <v>28461247.4180209</v>
      </c>
      <c r="G161" s="86">
        <f t="shared" si="470"/>
        <v>25920605.8213026</v>
      </c>
      <c r="H161" s="86">
        <f t="shared" si="470"/>
        <v>86126547.251685202</v>
      </c>
      <c r="I161" s="102">
        <f t="shared" si="470"/>
        <v>1597897.04149283</v>
      </c>
      <c r="J161" s="259">
        <f t="shared" si="471"/>
        <v>140508400.4910087</v>
      </c>
      <c r="K161" s="369"/>
      <c r="L161" s="86">
        <f t="shared" ref="L161:O161" si="567">L124+L143</f>
        <v>28461247.4180209</v>
      </c>
      <c r="M161" s="86">
        <f t="shared" si="567"/>
        <v>25920605.8213026</v>
      </c>
      <c r="N161" s="86">
        <f t="shared" si="567"/>
        <v>86126547.251685202</v>
      </c>
      <c r="O161" s="102">
        <f t="shared" si="567"/>
        <v>1597897.04149283</v>
      </c>
      <c r="P161" s="259">
        <f t="shared" si="473"/>
        <v>140508400.4910087</v>
      </c>
      <c r="Q161" s="369"/>
      <c r="R161" s="86">
        <f t="shared" ref="R161:U161" si="568">R124+R143</f>
        <v>28461247.4180209</v>
      </c>
      <c r="S161" s="86">
        <f t="shared" si="568"/>
        <v>25920605.8213026</v>
      </c>
      <c r="T161" s="86">
        <f t="shared" si="568"/>
        <v>86126547.251685202</v>
      </c>
      <c r="U161" s="102">
        <f t="shared" si="568"/>
        <v>1597897.04149283</v>
      </c>
      <c r="V161" s="259">
        <f t="shared" si="475"/>
        <v>140508400.4910087</v>
      </c>
      <c r="W161" s="369"/>
      <c r="X161" s="86">
        <f t="shared" ref="X161:AA161" si="569">X124+X143</f>
        <v>28461247.4180209</v>
      </c>
      <c r="Y161" s="86">
        <f t="shared" si="569"/>
        <v>25920605.8213026</v>
      </c>
      <c r="Z161" s="86">
        <f t="shared" si="569"/>
        <v>86126547.251685202</v>
      </c>
      <c r="AA161" s="102">
        <f t="shared" si="569"/>
        <v>1597897.04149283</v>
      </c>
      <c r="AB161" s="259">
        <f t="shared" si="477"/>
        <v>140508400.4910087</v>
      </c>
      <c r="AC161" s="369"/>
      <c r="AD161" s="86">
        <f t="shared" ref="AD161:AG161" si="570">AD124+AD143</f>
        <v>28461247.4180209</v>
      </c>
      <c r="AE161" s="86">
        <f t="shared" si="570"/>
        <v>25920605.8213026</v>
      </c>
      <c r="AF161" s="86">
        <f t="shared" si="570"/>
        <v>86126547.251685202</v>
      </c>
      <c r="AG161" s="102">
        <f t="shared" si="570"/>
        <v>1597897.04149283</v>
      </c>
      <c r="AH161" s="259">
        <f t="shared" si="479"/>
        <v>140508400.4910087</v>
      </c>
      <c r="AI161" s="369"/>
      <c r="AJ161" s="86">
        <f t="shared" ref="AJ161:AM161" si="571">AJ124+AJ143</f>
        <v>28461247.4180209</v>
      </c>
      <c r="AK161" s="86">
        <f t="shared" si="571"/>
        <v>25920605.8213026</v>
      </c>
      <c r="AL161" s="86">
        <f t="shared" si="571"/>
        <v>86126547.251685202</v>
      </c>
      <c r="AM161" s="102">
        <f t="shared" si="571"/>
        <v>1597897.04149283</v>
      </c>
      <c r="AN161" s="259">
        <f t="shared" si="481"/>
        <v>140508400.4910087</v>
      </c>
      <c r="AO161" s="369"/>
      <c r="AP161" s="86">
        <f t="shared" ref="AP161:AS161" si="572">AP124+AP143</f>
        <v>28461247.4180209</v>
      </c>
      <c r="AQ161" s="86">
        <f t="shared" si="572"/>
        <v>25920605.8213026</v>
      </c>
      <c r="AR161" s="86">
        <f t="shared" si="572"/>
        <v>86126547.251685202</v>
      </c>
      <c r="AS161" s="102">
        <f t="shared" si="572"/>
        <v>1597897.04149283</v>
      </c>
      <c r="AT161" s="259">
        <f t="shared" si="483"/>
        <v>140508400.4910087</v>
      </c>
      <c r="AU161" s="369"/>
      <c r="AV161" s="86">
        <f t="shared" ref="AV161:AY161" si="573">AV124+AV143</f>
        <v>28461247.4180209</v>
      </c>
      <c r="AW161" s="86">
        <f t="shared" si="573"/>
        <v>25920605.8213026</v>
      </c>
      <c r="AX161" s="86">
        <f t="shared" si="573"/>
        <v>86126547.251685202</v>
      </c>
      <c r="AY161" s="102">
        <f t="shared" si="573"/>
        <v>1597897.04149283</v>
      </c>
      <c r="AZ161" s="259">
        <f t="shared" si="485"/>
        <v>140508400.4910087</v>
      </c>
      <c r="BA161" s="369"/>
      <c r="BB161" s="86">
        <f t="shared" ref="BB161:BE161" si="574">BB124+BB143</f>
        <v>28461247.4180209</v>
      </c>
      <c r="BC161" s="86">
        <f t="shared" si="574"/>
        <v>25920605.8213026</v>
      </c>
      <c r="BD161" s="86">
        <f t="shared" si="574"/>
        <v>86126547.251685202</v>
      </c>
      <c r="BE161" s="102">
        <f t="shared" si="574"/>
        <v>1597897.04149283</v>
      </c>
      <c r="BF161" s="259">
        <f t="shared" si="487"/>
        <v>140508400.4910087</v>
      </c>
      <c r="BG161" s="369"/>
      <c r="BH161" s="86">
        <f t="shared" ref="BH161:BK161" si="575">BH124+BH143</f>
        <v>28461247.4180209</v>
      </c>
      <c r="BI161" s="86">
        <f t="shared" si="575"/>
        <v>25920605.8213026</v>
      </c>
      <c r="BJ161" s="86">
        <f t="shared" si="575"/>
        <v>86126547.251685202</v>
      </c>
      <c r="BK161" s="102">
        <f t="shared" si="575"/>
        <v>1597897.04149283</v>
      </c>
      <c r="BL161" s="259">
        <f t="shared" si="489"/>
        <v>140508400.4910087</v>
      </c>
      <c r="BM161" s="369"/>
      <c r="BN161" s="86">
        <f t="shared" ref="BN161:BQ161" si="576">BN124+BN143</f>
        <v>28461247.4180209</v>
      </c>
      <c r="BO161" s="86">
        <f t="shared" si="576"/>
        <v>25920605.8213026</v>
      </c>
      <c r="BP161" s="86">
        <f t="shared" si="576"/>
        <v>86126547.251685202</v>
      </c>
      <c r="BQ161" s="102">
        <f t="shared" si="576"/>
        <v>1597897.04149283</v>
      </c>
      <c r="BR161" s="259">
        <f t="shared" si="491"/>
        <v>140508400.4910087</v>
      </c>
      <c r="BS161" s="369"/>
      <c r="BT161" s="86">
        <f t="shared" ref="BT161:BW161" si="577">BT124+BT143</f>
        <v>28461247.4180209</v>
      </c>
      <c r="BU161" s="86">
        <f t="shared" si="577"/>
        <v>25920605.8213026</v>
      </c>
      <c r="BV161" s="86">
        <f t="shared" si="577"/>
        <v>86126547.251685202</v>
      </c>
      <c r="BW161" s="102">
        <f t="shared" si="577"/>
        <v>1597897.04149283</v>
      </c>
      <c r="BX161" s="259">
        <f t="shared" si="493"/>
        <v>140508400.4910087</v>
      </c>
      <c r="BY161" s="369"/>
      <c r="BZ161" s="86">
        <f t="shared" ref="BZ161:CC161" si="578">BZ124+BZ143</f>
        <v>28461247.4180209</v>
      </c>
      <c r="CA161" s="86">
        <f t="shared" si="578"/>
        <v>25920605.8213026</v>
      </c>
      <c r="CB161" s="86">
        <f t="shared" si="578"/>
        <v>86126547.251685202</v>
      </c>
      <c r="CC161" s="102">
        <f t="shared" si="578"/>
        <v>1597897.04149283</v>
      </c>
      <c r="CD161" s="259">
        <f t="shared" si="495"/>
        <v>140508400.4910087</v>
      </c>
      <c r="CE161" s="369"/>
      <c r="CF161" s="86">
        <f t="shared" ref="CF161:CI161" si="579">CF124+CF143</f>
        <v>28461247.4180209</v>
      </c>
      <c r="CG161" s="86">
        <f t="shared" si="579"/>
        <v>25920605.8213026</v>
      </c>
      <c r="CH161" s="86">
        <f t="shared" si="579"/>
        <v>86126547.251685202</v>
      </c>
      <c r="CI161" s="102">
        <f t="shared" si="579"/>
        <v>1597897.04149283</v>
      </c>
      <c r="CJ161" s="259">
        <f t="shared" si="497"/>
        <v>140508400.4910087</v>
      </c>
      <c r="CK161" s="369"/>
      <c r="CL161" s="86">
        <f t="shared" ref="CL161:CO161" si="580">CL124+CL143</f>
        <v>28461247.4180209</v>
      </c>
      <c r="CM161" s="86">
        <f t="shared" si="580"/>
        <v>25920605.8213026</v>
      </c>
      <c r="CN161" s="86">
        <f t="shared" si="580"/>
        <v>86126547.251685202</v>
      </c>
      <c r="CO161" s="102">
        <f t="shared" si="580"/>
        <v>1597897.04149283</v>
      </c>
      <c r="CP161" s="259">
        <f t="shared" si="499"/>
        <v>140508400.4910087</v>
      </c>
      <c r="CQ161" s="369"/>
      <c r="CR161" s="86">
        <f t="shared" ref="CR161:CU161" si="581">CR124+CR143</f>
        <v>28461247.4180209</v>
      </c>
      <c r="CS161" s="86">
        <f t="shared" si="581"/>
        <v>25920605.8213026</v>
      </c>
      <c r="CT161" s="86">
        <f t="shared" si="581"/>
        <v>86126547.251685202</v>
      </c>
      <c r="CU161" s="102">
        <f t="shared" si="581"/>
        <v>1597897.04149283</v>
      </c>
      <c r="CV161" s="259">
        <f t="shared" si="501"/>
        <v>140508400.4910087</v>
      </c>
      <c r="CW161" s="369"/>
      <c r="CX161" s="86">
        <f t="shared" ref="CX161:DA161" si="582">CX124+CX143</f>
        <v>28461247.4180209</v>
      </c>
      <c r="CY161" s="86">
        <f t="shared" si="582"/>
        <v>25920605.8213026</v>
      </c>
      <c r="CZ161" s="86">
        <f t="shared" si="582"/>
        <v>86126547.251685202</v>
      </c>
      <c r="DA161" s="102">
        <f t="shared" si="582"/>
        <v>1597897.04149283</v>
      </c>
      <c r="DB161" s="259">
        <f t="shared" si="503"/>
        <v>140508400.4910087</v>
      </c>
      <c r="DC161" s="369"/>
      <c r="DD161" s="86">
        <f t="shared" ref="DD161:DG161" si="583">DD124+DD143</f>
        <v>28461247.4180209</v>
      </c>
      <c r="DE161" s="86">
        <f t="shared" si="583"/>
        <v>25920605.8213026</v>
      </c>
      <c r="DF161" s="86">
        <f t="shared" si="583"/>
        <v>86126547.251685202</v>
      </c>
      <c r="DG161" s="102">
        <f t="shared" si="583"/>
        <v>1597897.04149283</v>
      </c>
      <c r="DH161" s="259">
        <f t="shared" si="505"/>
        <v>140508400.4910087</v>
      </c>
      <c r="DI161" s="369"/>
      <c r="DJ161" s="86">
        <f t="shared" ref="DJ161:DM161" si="584">DJ124+DJ143</f>
        <v>28461247.4180209</v>
      </c>
      <c r="DK161" s="86">
        <f t="shared" si="584"/>
        <v>25920605.8213026</v>
      </c>
      <c r="DL161" s="86">
        <f t="shared" si="584"/>
        <v>86126547.251685202</v>
      </c>
      <c r="DM161" s="102">
        <f t="shared" si="584"/>
        <v>1597897.04149283</v>
      </c>
      <c r="DN161" s="259">
        <f t="shared" si="507"/>
        <v>140508400.4910087</v>
      </c>
      <c r="DO161" s="369"/>
      <c r="DP161" s="86">
        <f t="shared" ref="DP161:DS161" si="585">DP124+DP143</f>
        <v>28461247.4180209</v>
      </c>
      <c r="DQ161" s="86">
        <f t="shared" si="585"/>
        <v>25920605.8213026</v>
      </c>
      <c r="DR161" s="86">
        <f t="shared" si="585"/>
        <v>86126547.251685202</v>
      </c>
      <c r="DS161" s="102">
        <f t="shared" si="585"/>
        <v>1597897.04149283</v>
      </c>
      <c r="DT161" s="259">
        <f t="shared" si="509"/>
        <v>140508400.4910087</v>
      </c>
    </row>
    <row r="162" spans="1:124" s="2" customFormat="1" x14ac:dyDescent="0.2">
      <c r="A162" s="6"/>
      <c r="B162" s="70">
        <v>25</v>
      </c>
      <c r="C162" s="83" t="s">
        <v>210</v>
      </c>
      <c r="D162" s="90"/>
      <c r="E162" s="369"/>
      <c r="F162" s="86">
        <f t="shared" si="470"/>
        <v>451686470.57480037</v>
      </c>
      <c r="G162" s="86">
        <f t="shared" si="470"/>
        <v>0</v>
      </c>
      <c r="H162" s="86">
        <f t="shared" si="470"/>
        <v>0</v>
      </c>
      <c r="I162" s="102">
        <f t="shared" si="470"/>
        <v>0</v>
      </c>
      <c r="J162" s="259">
        <f t="shared" si="471"/>
        <v>451686470.57480037</v>
      </c>
      <c r="K162" s="369"/>
      <c r="L162" s="86">
        <f t="shared" ref="L162:O162" si="586">L125+L144</f>
        <v>451686470.57480037</v>
      </c>
      <c r="M162" s="86">
        <f t="shared" si="586"/>
        <v>0</v>
      </c>
      <c r="N162" s="86">
        <f t="shared" si="586"/>
        <v>0</v>
      </c>
      <c r="O162" s="102">
        <f t="shared" si="586"/>
        <v>0</v>
      </c>
      <c r="P162" s="259">
        <f t="shared" si="473"/>
        <v>451686470.57480037</v>
      </c>
      <c r="Q162" s="369"/>
      <c r="R162" s="86">
        <f t="shared" ref="R162:U162" si="587">R125+R144</f>
        <v>451686470.57480037</v>
      </c>
      <c r="S162" s="86">
        <f t="shared" si="587"/>
        <v>0</v>
      </c>
      <c r="T162" s="86">
        <f t="shared" si="587"/>
        <v>0</v>
      </c>
      <c r="U162" s="102">
        <f t="shared" si="587"/>
        <v>0</v>
      </c>
      <c r="V162" s="259">
        <f t="shared" si="475"/>
        <v>451686470.57480037</v>
      </c>
      <c r="W162" s="369"/>
      <c r="X162" s="86">
        <f t="shared" ref="X162:AA162" si="588">X125+X144</f>
        <v>451686470.57480037</v>
      </c>
      <c r="Y162" s="86">
        <f t="shared" si="588"/>
        <v>0</v>
      </c>
      <c r="Z162" s="86">
        <f t="shared" si="588"/>
        <v>0</v>
      </c>
      <c r="AA162" s="102">
        <f t="shared" si="588"/>
        <v>0</v>
      </c>
      <c r="AB162" s="259">
        <f t="shared" si="477"/>
        <v>451686470.57480037</v>
      </c>
      <c r="AC162" s="369"/>
      <c r="AD162" s="86">
        <f t="shared" ref="AD162:AG162" si="589">AD125+AD144</f>
        <v>451686470.57480037</v>
      </c>
      <c r="AE162" s="86">
        <f t="shared" si="589"/>
        <v>0</v>
      </c>
      <c r="AF162" s="86">
        <f t="shared" si="589"/>
        <v>0</v>
      </c>
      <c r="AG162" s="102">
        <f t="shared" si="589"/>
        <v>0</v>
      </c>
      <c r="AH162" s="259">
        <f t="shared" si="479"/>
        <v>451686470.57480037</v>
      </c>
      <c r="AI162" s="369"/>
      <c r="AJ162" s="86">
        <f t="shared" ref="AJ162:AM162" si="590">AJ125+AJ144</f>
        <v>451686470.57480037</v>
      </c>
      <c r="AK162" s="86">
        <f t="shared" si="590"/>
        <v>0</v>
      </c>
      <c r="AL162" s="86">
        <f t="shared" si="590"/>
        <v>0</v>
      </c>
      <c r="AM162" s="102">
        <f t="shared" si="590"/>
        <v>0</v>
      </c>
      <c r="AN162" s="259">
        <f t="shared" si="481"/>
        <v>451686470.57480037</v>
      </c>
      <c r="AO162" s="369"/>
      <c r="AP162" s="86">
        <f t="shared" ref="AP162:AS162" si="591">AP125+AP144</f>
        <v>451686470.57480037</v>
      </c>
      <c r="AQ162" s="86">
        <f t="shared" si="591"/>
        <v>0</v>
      </c>
      <c r="AR162" s="86">
        <f t="shared" si="591"/>
        <v>0</v>
      </c>
      <c r="AS162" s="102">
        <f t="shared" si="591"/>
        <v>0</v>
      </c>
      <c r="AT162" s="259">
        <f t="shared" si="483"/>
        <v>451686470.57480037</v>
      </c>
      <c r="AU162" s="369"/>
      <c r="AV162" s="86">
        <f t="shared" ref="AV162:AY162" si="592">AV125+AV144</f>
        <v>451686470.57480037</v>
      </c>
      <c r="AW162" s="86">
        <f t="shared" si="592"/>
        <v>0</v>
      </c>
      <c r="AX162" s="86">
        <f t="shared" si="592"/>
        <v>0</v>
      </c>
      <c r="AY162" s="102">
        <f t="shared" si="592"/>
        <v>0</v>
      </c>
      <c r="AZ162" s="259">
        <f t="shared" si="485"/>
        <v>451686470.57480037</v>
      </c>
      <c r="BA162" s="369"/>
      <c r="BB162" s="86">
        <f t="shared" ref="BB162:BE162" si="593">BB125+BB144</f>
        <v>451686470.57480037</v>
      </c>
      <c r="BC162" s="86">
        <f t="shared" si="593"/>
        <v>0</v>
      </c>
      <c r="BD162" s="86">
        <f t="shared" si="593"/>
        <v>0</v>
      </c>
      <c r="BE162" s="102">
        <f t="shared" si="593"/>
        <v>0</v>
      </c>
      <c r="BF162" s="259">
        <f t="shared" si="487"/>
        <v>451686470.57480037</v>
      </c>
      <c r="BG162" s="369"/>
      <c r="BH162" s="86">
        <f t="shared" ref="BH162:BK162" si="594">BH125+BH144</f>
        <v>451686470.57480037</v>
      </c>
      <c r="BI162" s="86">
        <f t="shared" si="594"/>
        <v>0</v>
      </c>
      <c r="BJ162" s="86">
        <f t="shared" si="594"/>
        <v>0</v>
      </c>
      <c r="BK162" s="102">
        <f t="shared" si="594"/>
        <v>0</v>
      </c>
      <c r="BL162" s="259">
        <f t="shared" si="489"/>
        <v>451686470.57480037</v>
      </c>
      <c r="BM162" s="369"/>
      <c r="BN162" s="86">
        <f t="shared" ref="BN162:BQ162" si="595">BN125+BN144</f>
        <v>451686470.57480037</v>
      </c>
      <c r="BO162" s="86">
        <f t="shared" si="595"/>
        <v>0</v>
      </c>
      <c r="BP162" s="86">
        <f t="shared" si="595"/>
        <v>0</v>
      </c>
      <c r="BQ162" s="102">
        <f t="shared" si="595"/>
        <v>0</v>
      </c>
      <c r="BR162" s="259">
        <f t="shared" si="491"/>
        <v>451686470.57480037</v>
      </c>
      <c r="BS162" s="369"/>
      <c r="BT162" s="86">
        <f t="shared" ref="BT162:BW162" si="596">BT125+BT144</f>
        <v>451686470.57480037</v>
      </c>
      <c r="BU162" s="86">
        <f t="shared" si="596"/>
        <v>0</v>
      </c>
      <c r="BV162" s="86">
        <f t="shared" si="596"/>
        <v>0</v>
      </c>
      <c r="BW162" s="102">
        <f t="shared" si="596"/>
        <v>0</v>
      </c>
      <c r="BX162" s="259">
        <f t="shared" si="493"/>
        <v>451686470.57480037</v>
      </c>
      <c r="BY162" s="369"/>
      <c r="BZ162" s="86">
        <f t="shared" ref="BZ162:CC162" si="597">BZ125+BZ144</f>
        <v>451686470.57480037</v>
      </c>
      <c r="CA162" s="86">
        <f t="shared" si="597"/>
        <v>0</v>
      </c>
      <c r="CB162" s="86">
        <f t="shared" si="597"/>
        <v>0</v>
      </c>
      <c r="CC162" s="102">
        <f t="shared" si="597"/>
        <v>0</v>
      </c>
      <c r="CD162" s="259">
        <f t="shared" si="495"/>
        <v>451686470.57480037</v>
      </c>
      <c r="CE162" s="369"/>
      <c r="CF162" s="86">
        <f t="shared" ref="CF162:CI162" si="598">CF125+CF144</f>
        <v>451686470.57480037</v>
      </c>
      <c r="CG162" s="86">
        <f t="shared" si="598"/>
        <v>0</v>
      </c>
      <c r="CH162" s="86">
        <f t="shared" si="598"/>
        <v>0</v>
      </c>
      <c r="CI162" s="102">
        <f t="shared" si="598"/>
        <v>0</v>
      </c>
      <c r="CJ162" s="259">
        <f t="shared" si="497"/>
        <v>451686470.57480037</v>
      </c>
      <c r="CK162" s="369"/>
      <c r="CL162" s="86">
        <f t="shared" ref="CL162:CO162" si="599">CL125+CL144</f>
        <v>451686470.57480037</v>
      </c>
      <c r="CM162" s="86">
        <f t="shared" si="599"/>
        <v>0</v>
      </c>
      <c r="CN162" s="86">
        <f t="shared" si="599"/>
        <v>0</v>
      </c>
      <c r="CO162" s="102">
        <f t="shared" si="599"/>
        <v>0</v>
      </c>
      <c r="CP162" s="259">
        <f t="shared" si="499"/>
        <v>451686470.57480037</v>
      </c>
      <c r="CQ162" s="369"/>
      <c r="CR162" s="86">
        <f t="shared" ref="CR162:CU162" si="600">CR125+CR144</f>
        <v>451686470.57480037</v>
      </c>
      <c r="CS162" s="86">
        <f t="shared" si="600"/>
        <v>0</v>
      </c>
      <c r="CT162" s="86">
        <f t="shared" si="600"/>
        <v>0</v>
      </c>
      <c r="CU162" s="102">
        <f t="shared" si="600"/>
        <v>0</v>
      </c>
      <c r="CV162" s="259">
        <f t="shared" si="501"/>
        <v>451686470.57480037</v>
      </c>
      <c r="CW162" s="369"/>
      <c r="CX162" s="86">
        <f t="shared" ref="CX162:DA162" si="601">CX125+CX144</f>
        <v>451686470.57480037</v>
      </c>
      <c r="CY162" s="86">
        <f t="shared" si="601"/>
        <v>0</v>
      </c>
      <c r="CZ162" s="86">
        <f t="shared" si="601"/>
        <v>0</v>
      </c>
      <c r="DA162" s="102">
        <f t="shared" si="601"/>
        <v>0</v>
      </c>
      <c r="DB162" s="259">
        <f t="shared" si="503"/>
        <v>451686470.57480037</v>
      </c>
      <c r="DC162" s="369"/>
      <c r="DD162" s="86">
        <f t="shared" ref="DD162:DG162" si="602">DD125+DD144</f>
        <v>451686470.57480037</v>
      </c>
      <c r="DE162" s="86">
        <f t="shared" si="602"/>
        <v>0</v>
      </c>
      <c r="DF162" s="86">
        <f t="shared" si="602"/>
        <v>0</v>
      </c>
      <c r="DG162" s="102">
        <f t="shared" si="602"/>
        <v>0</v>
      </c>
      <c r="DH162" s="259">
        <f t="shared" si="505"/>
        <v>451686470.57480037</v>
      </c>
      <c r="DI162" s="369"/>
      <c r="DJ162" s="86">
        <f t="shared" ref="DJ162:DM162" si="603">DJ125+DJ144</f>
        <v>451686470.57480037</v>
      </c>
      <c r="DK162" s="86">
        <f t="shared" si="603"/>
        <v>0</v>
      </c>
      <c r="DL162" s="86">
        <f t="shared" si="603"/>
        <v>0</v>
      </c>
      <c r="DM162" s="102">
        <f t="shared" si="603"/>
        <v>0</v>
      </c>
      <c r="DN162" s="259">
        <f t="shared" si="507"/>
        <v>451686470.57480037</v>
      </c>
      <c r="DO162" s="369"/>
      <c r="DP162" s="86">
        <f t="shared" ref="DP162:DS162" si="604">DP125+DP144</f>
        <v>451686470.57480037</v>
      </c>
      <c r="DQ162" s="86">
        <f t="shared" si="604"/>
        <v>0</v>
      </c>
      <c r="DR162" s="86">
        <f t="shared" si="604"/>
        <v>0</v>
      </c>
      <c r="DS162" s="102">
        <f t="shared" si="604"/>
        <v>0</v>
      </c>
      <c r="DT162" s="259">
        <f t="shared" si="509"/>
        <v>451686470.57480037</v>
      </c>
    </row>
    <row r="163" spans="1:124" s="6" customFormat="1" x14ac:dyDescent="0.2">
      <c r="B163" s="70">
        <v>26</v>
      </c>
      <c r="C163" s="83" t="s">
        <v>211</v>
      </c>
      <c r="D163" s="90"/>
      <c r="E163" s="369"/>
      <c r="F163" s="86">
        <f t="shared" si="470"/>
        <v>65401342.466979302</v>
      </c>
      <c r="G163" s="86">
        <f t="shared" si="470"/>
        <v>19049438.523529399</v>
      </c>
      <c r="H163" s="86">
        <f t="shared" si="470"/>
        <v>129937709.93363699</v>
      </c>
      <c r="I163" s="102">
        <f t="shared" si="470"/>
        <v>2408453.3345185602</v>
      </c>
      <c r="J163" s="259">
        <f t="shared" si="471"/>
        <v>214388490.9241457</v>
      </c>
      <c r="K163" s="369"/>
      <c r="L163" s="86">
        <f t="shared" ref="L163:O163" si="605">L126+L145</f>
        <v>65401342.466979302</v>
      </c>
      <c r="M163" s="86">
        <f t="shared" si="605"/>
        <v>19049438.523529399</v>
      </c>
      <c r="N163" s="86">
        <f t="shared" si="605"/>
        <v>129937709.93363699</v>
      </c>
      <c r="O163" s="102">
        <f t="shared" si="605"/>
        <v>2408453.3345185602</v>
      </c>
      <c r="P163" s="259">
        <f t="shared" si="473"/>
        <v>214388490.9241457</v>
      </c>
      <c r="Q163" s="369"/>
      <c r="R163" s="86">
        <f t="shared" ref="R163:U163" si="606">R126+R145</f>
        <v>65401342.466979302</v>
      </c>
      <c r="S163" s="86">
        <f t="shared" si="606"/>
        <v>19049438.523529399</v>
      </c>
      <c r="T163" s="86">
        <f t="shared" si="606"/>
        <v>129937709.93363699</v>
      </c>
      <c r="U163" s="102">
        <f t="shared" si="606"/>
        <v>2408453.3345185602</v>
      </c>
      <c r="V163" s="259">
        <f t="shared" si="475"/>
        <v>214388490.9241457</v>
      </c>
      <c r="W163" s="369"/>
      <c r="X163" s="86">
        <f t="shared" ref="X163:AA163" si="607">X126+X145</f>
        <v>65401342.466979302</v>
      </c>
      <c r="Y163" s="86">
        <f t="shared" si="607"/>
        <v>19049438.523529399</v>
      </c>
      <c r="Z163" s="86">
        <f t="shared" si="607"/>
        <v>129937709.93363699</v>
      </c>
      <c r="AA163" s="102">
        <f t="shared" si="607"/>
        <v>2408453.3345185602</v>
      </c>
      <c r="AB163" s="259">
        <f t="shared" si="477"/>
        <v>214388490.9241457</v>
      </c>
      <c r="AC163" s="369"/>
      <c r="AD163" s="86">
        <f t="shared" ref="AD163:AG163" si="608">AD126+AD145</f>
        <v>65401342.466979302</v>
      </c>
      <c r="AE163" s="86">
        <f t="shared" si="608"/>
        <v>19049438.523529399</v>
      </c>
      <c r="AF163" s="86">
        <f t="shared" si="608"/>
        <v>129937709.93363699</v>
      </c>
      <c r="AG163" s="102">
        <f t="shared" si="608"/>
        <v>2408453.3345185602</v>
      </c>
      <c r="AH163" s="259">
        <f t="shared" si="479"/>
        <v>214388490.9241457</v>
      </c>
      <c r="AI163" s="369"/>
      <c r="AJ163" s="86">
        <f t="shared" ref="AJ163:AM163" si="609">AJ126+AJ145</f>
        <v>65401342.466979302</v>
      </c>
      <c r="AK163" s="86">
        <f t="shared" si="609"/>
        <v>19049438.523529399</v>
      </c>
      <c r="AL163" s="86">
        <f t="shared" si="609"/>
        <v>129937709.93363699</v>
      </c>
      <c r="AM163" s="102">
        <f t="shared" si="609"/>
        <v>2408453.3345185602</v>
      </c>
      <c r="AN163" s="259">
        <f t="shared" si="481"/>
        <v>214388490.9241457</v>
      </c>
      <c r="AO163" s="369"/>
      <c r="AP163" s="86">
        <f t="shared" ref="AP163:AS163" si="610">AP126+AP145</f>
        <v>65401342.466979302</v>
      </c>
      <c r="AQ163" s="86">
        <f t="shared" si="610"/>
        <v>19049438.523529399</v>
      </c>
      <c r="AR163" s="86">
        <f t="shared" si="610"/>
        <v>129937709.93363699</v>
      </c>
      <c r="AS163" s="102">
        <f t="shared" si="610"/>
        <v>2408453.3345185602</v>
      </c>
      <c r="AT163" s="259">
        <f t="shared" si="483"/>
        <v>214388490.9241457</v>
      </c>
      <c r="AU163" s="369"/>
      <c r="AV163" s="86">
        <f t="shared" ref="AV163:AY163" si="611">AV126+AV145</f>
        <v>65401342.466979302</v>
      </c>
      <c r="AW163" s="86">
        <f t="shared" si="611"/>
        <v>19049438.523529399</v>
      </c>
      <c r="AX163" s="86">
        <f t="shared" si="611"/>
        <v>129937709.93363699</v>
      </c>
      <c r="AY163" s="102">
        <f t="shared" si="611"/>
        <v>2408453.3345185602</v>
      </c>
      <c r="AZ163" s="259">
        <f t="shared" si="485"/>
        <v>214388490.9241457</v>
      </c>
      <c r="BA163" s="369"/>
      <c r="BB163" s="86">
        <f t="shared" ref="BB163:BE163" si="612">BB126+BB145</f>
        <v>65401342.466979302</v>
      </c>
      <c r="BC163" s="86">
        <f t="shared" si="612"/>
        <v>19049438.523529399</v>
      </c>
      <c r="BD163" s="86">
        <f t="shared" si="612"/>
        <v>129937709.93363699</v>
      </c>
      <c r="BE163" s="102">
        <f t="shared" si="612"/>
        <v>2408453.3345185602</v>
      </c>
      <c r="BF163" s="259">
        <f t="shared" si="487"/>
        <v>214388490.9241457</v>
      </c>
      <c r="BG163" s="369"/>
      <c r="BH163" s="86">
        <f t="shared" ref="BH163:BK163" si="613">BH126+BH145</f>
        <v>65401342.466979302</v>
      </c>
      <c r="BI163" s="86">
        <f t="shared" si="613"/>
        <v>19049438.523529399</v>
      </c>
      <c r="BJ163" s="86">
        <f t="shared" si="613"/>
        <v>129937709.93363699</v>
      </c>
      <c r="BK163" s="102">
        <f t="shared" si="613"/>
        <v>2408453.3345185602</v>
      </c>
      <c r="BL163" s="259">
        <f t="shared" si="489"/>
        <v>214388490.9241457</v>
      </c>
      <c r="BM163" s="369"/>
      <c r="BN163" s="86">
        <f t="shared" ref="BN163:BQ163" si="614">BN126+BN145</f>
        <v>65401342.466979302</v>
      </c>
      <c r="BO163" s="86">
        <f t="shared" si="614"/>
        <v>19049438.523529399</v>
      </c>
      <c r="BP163" s="86">
        <f t="shared" si="614"/>
        <v>129937709.93363699</v>
      </c>
      <c r="BQ163" s="102">
        <f t="shared" si="614"/>
        <v>2408453.3345185602</v>
      </c>
      <c r="BR163" s="259">
        <f t="shared" si="491"/>
        <v>214388490.9241457</v>
      </c>
      <c r="BS163" s="369"/>
      <c r="BT163" s="86">
        <f t="shared" ref="BT163:BW163" si="615">BT126+BT145</f>
        <v>65401342.466979302</v>
      </c>
      <c r="BU163" s="86">
        <f t="shared" si="615"/>
        <v>19049438.523529399</v>
      </c>
      <c r="BV163" s="86">
        <f t="shared" si="615"/>
        <v>129937709.93363699</v>
      </c>
      <c r="BW163" s="102">
        <f t="shared" si="615"/>
        <v>2408453.3345185602</v>
      </c>
      <c r="BX163" s="259">
        <f t="shared" si="493"/>
        <v>214388490.9241457</v>
      </c>
      <c r="BY163" s="369"/>
      <c r="BZ163" s="86">
        <f t="shared" ref="BZ163:CC163" si="616">BZ126+BZ145</f>
        <v>65401342.466979302</v>
      </c>
      <c r="CA163" s="86">
        <f t="shared" si="616"/>
        <v>19049438.523529399</v>
      </c>
      <c r="CB163" s="86">
        <f t="shared" si="616"/>
        <v>129937709.93363699</v>
      </c>
      <c r="CC163" s="102">
        <f t="shared" si="616"/>
        <v>2408453.3345185602</v>
      </c>
      <c r="CD163" s="259">
        <f t="shared" si="495"/>
        <v>214388490.9241457</v>
      </c>
      <c r="CE163" s="369"/>
      <c r="CF163" s="86">
        <f t="shared" ref="CF163:CI163" si="617">CF126+CF145</f>
        <v>65401342.466979302</v>
      </c>
      <c r="CG163" s="86">
        <f t="shared" si="617"/>
        <v>19049438.523529399</v>
      </c>
      <c r="CH163" s="86">
        <f t="shared" si="617"/>
        <v>129937709.93363699</v>
      </c>
      <c r="CI163" s="102">
        <f t="shared" si="617"/>
        <v>2408453.3345185602</v>
      </c>
      <c r="CJ163" s="259">
        <f t="shared" si="497"/>
        <v>214388490.9241457</v>
      </c>
      <c r="CK163" s="369"/>
      <c r="CL163" s="86">
        <f t="shared" ref="CL163:CO163" si="618">CL126+CL145</f>
        <v>65401342.466979302</v>
      </c>
      <c r="CM163" s="86">
        <f t="shared" si="618"/>
        <v>19049438.523529399</v>
      </c>
      <c r="CN163" s="86">
        <f t="shared" si="618"/>
        <v>129937709.93363699</v>
      </c>
      <c r="CO163" s="102">
        <f t="shared" si="618"/>
        <v>2408453.3345185602</v>
      </c>
      <c r="CP163" s="259">
        <f t="shared" si="499"/>
        <v>214388490.9241457</v>
      </c>
      <c r="CQ163" s="369"/>
      <c r="CR163" s="86">
        <f t="shared" ref="CR163:CU163" si="619">CR126+CR145</f>
        <v>65401342.466979302</v>
      </c>
      <c r="CS163" s="86">
        <f t="shared" si="619"/>
        <v>19049438.523529399</v>
      </c>
      <c r="CT163" s="86">
        <f t="shared" si="619"/>
        <v>129937709.93363699</v>
      </c>
      <c r="CU163" s="102">
        <f t="shared" si="619"/>
        <v>2408453.3345185602</v>
      </c>
      <c r="CV163" s="259">
        <f t="shared" si="501"/>
        <v>214388490.9241457</v>
      </c>
      <c r="CW163" s="369"/>
      <c r="CX163" s="86">
        <f t="shared" ref="CX163:DA163" si="620">CX126+CX145</f>
        <v>65401342.466979302</v>
      </c>
      <c r="CY163" s="86">
        <f t="shared" si="620"/>
        <v>19049438.523529399</v>
      </c>
      <c r="CZ163" s="86">
        <f t="shared" si="620"/>
        <v>129937709.93363699</v>
      </c>
      <c r="DA163" s="102">
        <f t="shared" si="620"/>
        <v>2408453.3345185602</v>
      </c>
      <c r="DB163" s="259">
        <f t="shared" si="503"/>
        <v>214388490.9241457</v>
      </c>
      <c r="DC163" s="369"/>
      <c r="DD163" s="86">
        <f t="shared" ref="DD163:DG163" si="621">DD126+DD145</f>
        <v>65401342.466979302</v>
      </c>
      <c r="DE163" s="86">
        <f t="shared" si="621"/>
        <v>19049438.523529399</v>
      </c>
      <c r="DF163" s="86">
        <f t="shared" si="621"/>
        <v>129937709.93363699</v>
      </c>
      <c r="DG163" s="102">
        <f t="shared" si="621"/>
        <v>2408453.3345185602</v>
      </c>
      <c r="DH163" s="259">
        <f t="shared" si="505"/>
        <v>214388490.9241457</v>
      </c>
      <c r="DI163" s="369"/>
      <c r="DJ163" s="86">
        <f t="shared" ref="DJ163:DM163" si="622">DJ126+DJ145</f>
        <v>65401342.466979302</v>
      </c>
      <c r="DK163" s="86">
        <f t="shared" si="622"/>
        <v>19049438.523529399</v>
      </c>
      <c r="DL163" s="86">
        <f t="shared" si="622"/>
        <v>129937709.93363699</v>
      </c>
      <c r="DM163" s="102">
        <f t="shared" si="622"/>
        <v>2408453.3345185602</v>
      </c>
      <c r="DN163" s="259">
        <f t="shared" si="507"/>
        <v>214388490.9241457</v>
      </c>
      <c r="DO163" s="369"/>
      <c r="DP163" s="86">
        <f t="shared" ref="DP163:DS163" si="623">DP126+DP145</f>
        <v>65401342.466979302</v>
      </c>
      <c r="DQ163" s="86">
        <f t="shared" si="623"/>
        <v>19049438.523529399</v>
      </c>
      <c r="DR163" s="86">
        <f t="shared" si="623"/>
        <v>129937709.93363699</v>
      </c>
      <c r="DS163" s="102">
        <f t="shared" si="623"/>
        <v>2408453.3345185602</v>
      </c>
      <c r="DT163" s="259">
        <f t="shared" si="509"/>
        <v>214388490.9241457</v>
      </c>
    </row>
    <row r="164" spans="1:124" s="6" customFormat="1" x14ac:dyDescent="0.2">
      <c r="A164" s="241"/>
      <c r="B164" s="364">
        <v>30</v>
      </c>
      <c r="C164" s="365" t="s">
        <v>212</v>
      </c>
      <c r="D164" s="370"/>
      <c r="E164" s="366"/>
      <c r="F164" s="371"/>
      <c r="G164" s="371"/>
      <c r="H164" s="371"/>
      <c r="I164" s="392"/>
      <c r="J164" s="368">
        <f>SUM(J165:J169)</f>
        <v>3634966826.7430649</v>
      </c>
      <c r="K164" s="366"/>
      <c r="L164" s="371"/>
      <c r="M164" s="371"/>
      <c r="N164" s="371"/>
      <c r="O164" s="392"/>
      <c r="P164" s="368">
        <f>SUM(P165:P169)</f>
        <v>2524891921.1179013</v>
      </c>
      <c r="Q164" s="366"/>
      <c r="R164" s="371"/>
      <c r="S164" s="371"/>
      <c r="T164" s="371"/>
      <c r="U164" s="392"/>
      <c r="V164" s="368">
        <f>SUM(V165:V169)</f>
        <v>2524891921.1179013</v>
      </c>
      <c r="W164" s="366"/>
      <c r="X164" s="371"/>
      <c r="Y164" s="371"/>
      <c r="Z164" s="371"/>
      <c r="AA164" s="392"/>
      <c r="AB164" s="368">
        <f>SUM(AB165:AB169)</f>
        <v>2524891921.1179013</v>
      </c>
      <c r="AC164" s="366"/>
      <c r="AD164" s="371"/>
      <c r="AE164" s="371"/>
      <c r="AF164" s="371"/>
      <c r="AG164" s="392"/>
      <c r="AH164" s="368">
        <f>SUM(AH165:AH169)</f>
        <v>2524891921.1179013</v>
      </c>
      <c r="AI164" s="366"/>
      <c r="AJ164" s="371"/>
      <c r="AK164" s="371"/>
      <c r="AL164" s="371"/>
      <c r="AM164" s="392"/>
      <c r="AN164" s="368">
        <f>SUM(AN165:AN169)</f>
        <v>2524891921.1179013</v>
      </c>
      <c r="AO164" s="366"/>
      <c r="AP164" s="371"/>
      <c r="AQ164" s="371"/>
      <c r="AR164" s="371"/>
      <c r="AS164" s="392"/>
      <c r="AT164" s="368">
        <f>SUM(AT165:AT169)</f>
        <v>2524891921.1179013</v>
      </c>
      <c r="AU164" s="366"/>
      <c r="AV164" s="371"/>
      <c r="AW164" s="371"/>
      <c r="AX164" s="371"/>
      <c r="AY164" s="392"/>
      <c r="AZ164" s="368">
        <f>SUM(AZ165:AZ169)</f>
        <v>2524891921.1179013</v>
      </c>
      <c r="BA164" s="366"/>
      <c r="BB164" s="371"/>
      <c r="BC164" s="371"/>
      <c r="BD164" s="371"/>
      <c r="BE164" s="392"/>
      <c r="BF164" s="368">
        <f>SUM(BF165:BF169)</f>
        <v>2524891921.1179013</v>
      </c>
      <c r="BG164" s="366"/>
      <c r="BH164" s="371"/>
      <c r="BI164" s="371"/>
      <c r="BJ164" s="371"/>
      <c r="BK164" s="392"/>
      <c r="BL164" s="368">
        <f>SUM(BL165:BL169)</f>
        <v>2524891921.1179013</v>
      </c>
      <c r="BM164" s="366"/>
      <c r="BN164" s="371"/>
      <c r="BO164" s="371"/>
      <c r="BP164" s="371"/>
      <c r="BQ164" s="392"/>
      <c r="BR164" s="368">
        <f>SUM(BR165:BR169)</f>
        <v>2524891921.1179013</v>
      </c>
      <c r="BS164" s="366"/>
      <c r="BT164" s="371"/>
      <c r="BU164" s="371"/>
      <c r="BV164" s="371"/>
      <c r="BW164" s="392"/>
      <c r="BX164" s="368">
        <f>SUM(BX165:BX169)</f>
        <v>2524891921.1179013</v>
      </c>
      <c r="BY164" s="366"/>
      <c r="BZ164" s="371"/>
      <c r="CA164" s="371"/>
      <c r="CB164" s="371"/>
      <c r="CC164" s="392"/>
      <c r="CD164" s="368">
        <f>SUM(CD165:CD169)</f>
        <v>2524891921.1179013</v>
      </c>
      <c r="CE164" s="366"/>
      <c r="CF164" s="371"/>
      <c r="CG164" s="371"/>
      <c r="CH164" s="371"/>
      <c r="CI164" s="392"/>
      <c r="CJ164" s="368">
        <f>SUM(CJ165:CJ169)</f>
        <v>2524891921.1179013</v>
      </c>
      <c r="CK164" s="366"/>
      <c r="CL164" s="371"/>
      <c r="CM164" s="371"/>
      <c r="CN164" s="371"/>
      <c r="CO164" s="392"/>
      <c r="CP164" s="368">
        <f>SUM(CP165:CP169)</f>
        <v>2524891921.1179013</v>
      </c>
      <c r="CQ164" s="366"/>
      <c r="CR164" s="371"/>
      <c r="CS164" s="371"/>
      <c r="CT164" s="371"/>
      <c r="CU164" s="392"/>
      <c r="CV164" s="368">
        <f>SUM(CV165:CV169)</f>
        <v>2524891921.1179013</v>
      </c>
      <c r="CW164" s="366"/>
      <c r="CX164" s="371"/>
      <c r="CY164" s="371"/>
      <c r="CZ164" s="371"/>
      <c r="DA164" s="392"/>
      <c r="DB164" s="368">
        <f>SUM(DB165:DB169)</f>
        <v>2524891921.1179013</v>
      </c>
      <c r="DC164" s="366"/>
      <c r="DD164" s="371"/>
      <c r="DE164" s="371"/>
      <c r="DF164" s="371"/>
      <c r="DG164" s="392"/>
      <c r="DH164" s="368">
        <f>SUM(DH165:DH169)</f>
        <v>2524891921.1179013</v>
      </c>
      <c r="DI164" s="366"/>
      <c r="DJ164" s="371"/>
      <c r="DK164" s="371"/>
      <c r="DL164" s="371"/>
      <c r="DM164" s="392"/>
      <c r="DN164" s="368">
        <f>SUM(DN165:DN169)</f>
        <v>2524891921.1179013</v>
      </c>
      <c r="DO164" s="366"/>
      <c r="DP164" s="371"/>
      <c r="DQ164" s="371"/>
      <c r="DR164" s="371"/>
      <c r="DS164" s="392"/>
      <c r="DT164" s="368">
        <f>SUM(DT165:DT169)</f>
        <v>2524891921.1179013</v>
      </c>
    </row>
    <row r="165" spans="1:124" s="6" customFormat="1" x14ac:dyDescent="0.2">
      <c r="B165" s="95">
        <v>31</v>
      </c>
      <c r="C165" s="134" t="s">
        <v>213</v>
      </c>
      <c r="D165" s="13"/>
      <c r="E165" s="13"/>
      <c r="F165" s="86"/>
      <c r="G165" s="86"/>
      <c r="H165" s="86"/>
      <c r="I165" s="135"/>
      <c r="J165" s="259">
        <f>G156*'HTGR Relationships'!$D$36*I156/J155/'HTGR Relationships'!$D$31/'HTGR Relationships'!$D$32+H156*'HTGR Relationships'!$D$34</f>
        <v>756660529.65348125</v>
      </c>
      <c r="K165" s="13"/>
      <c r="L165" s="86"/>
      <c r="M165" s="86"/>
      <c r="N165" s="86"/>
      <c r="O165" s="135"/>
      <c r="P165" s="259">
        <f>M156*'HTGR Relationships'!$D$36*O156/P155/'HTGR Relationships'!$D$31/'HTGR Relationships'!$D$32+N156*'HTGR Relationships'!$D$34</f>
        <v>508169241.23251045</v>
      </c>
      <c r="Q165" s="13"/>
      <c r="R165" s="86"/>
      <c r="S165" s="86"/>
      <c r="T165" s="86"/>
      <c r="U165" s="135"/>
      <c r="V165" s="259">
        <f>S156*'HTGR Relationships'!$D$36*U156/V155/'HTGR Relationships'!$D$31/'HTGR Relationships'!$D$32+T156*'HTGR Relationships'!$D$34</f>
        <v>508169241.23251045</v>
      </c>
      <c r="W165" s="13"/>
      <c r="X165" s="86"/>
      <c r="Y165" s="86"/>
      <c r="Z165" s="86"/>
      <c r="AA165" s="135"/>
      <c r="AB165" s="259">
        <f>Y156*'HTGR Relationships'!$D$36*AA156/AB155/'HTGR Relationships'!$D$31/'HTGR Relationships'!$D$32+Z156*'HTGR Relationships'!$D$34</f>
        <v>508169241.23251045</v>
      </c>
      <c r="AC165" s="13"/>
      <c r="AD165" s="86"/>
      <c r="AE165" s="86"/>
      <c r="AF165" s="86"/>
      <c r="AG165" s="135"/>
      <c r="AH165" s="259">
        <f>AE156*'HTGR Relationships'!$D$36*AG156/AH155/'HTGR Relationships'!$D$31/'HTGR Relationships'!$D$32+AF156*'HTGR Relationships'!$D$34</f>
        <v>508169241.23251045</v>
      </c>
      <c r="AI165" s="13"/>
      <c r="AJ165" s="86"/>
      <c r="AK165" s="86"/>
      <c r="AL165" s="86"/>
      <c r="AM165" s="135"/>
      <c r="AN165" s="259">
        <f>AK156*'HTGR Relationships'!$D$36*AM156/AN155/'HTGR Relationships'!$D$31/'HTGR Relationships'!$D$32+AL156*'HTGR Relationships'!$D$34</f>
        <v>508169241.23251045</v>
      </c>
      <c r="AO165" s="13"/>
      <c r="AP165" s="86"/>
      <c r="AQ165" s="86"/>
      <c r="AR165" s="86"/>
      <c r="AS165" s="135"/>
      <c r="AT165" s="259">
        <f>AQ156*'HTGR Relationships'!$D$36*AS156/AT155/'HTGR Relationships'!$D$31/'HTGR Relationships'!$D$32+AR156*'HTGR Relationships'!$D$34</f>
        <v>508169241.23251045</v>
      </c>
      <c r="AU165" s="13"/>
      <c r="AV165" s="86"/>
      <c r="AW165" s="86"/>
      <c r="AX165" s="86"/>
      <c r="AY165" s="135"/>
      <c r="AZ165" s="259">
        <f>AW156*'HTGR Relationships'!$D$36*AY156/AZ155/'HTGR Relationships'!$D$31/'HTGR Relationships'!$D$32+AX156*'HTGR Relationships'!$D$34</f>
        <v>508169241.23251045</v>
      </c>
      <c r="BA165" s="13"/>
      <c r="BB165" s="86"/>
      <c r="BC165" s="86"/>
      <c r="BD165" s="86"/>
      <c r="BE165" s="135"/>
      <c r="BF165" s="259">
        <f>BC156*'HTGR Relationships'!$D$36*BE156/BF155/'HTGR Relationships'!$D$31/'HTGR Relationships'!$D$32+BD156*'HTGR Relationships'!$D$34</f>
        <v>508169241.23251045</v>
      </c>
      <c r="BG165" s="13"/>
      <c r="BH165" s="86"/>
      <c r="BI165" s="86"/>
      <c r="BJ165" s="86"/>
      <c r="BK165" s="135"/>
      <c r="BL165" s="259">
        <f>BI156*'HTGR Relationships'!$D$36*BK156/BL155/'HTGR Relationships'!$D$31/'HTGR Relationships'!$D$32+BJ156*'HTGR Relationships'!$D$34</f>
        <v>508169241.23251045</v>
      </c>
      <c r="BM165" s="13"/>
      <c r="BN165" s="86"/>
      <c r="BO165" s="86"/>
      <c r="BP165" s="86"/>
      <c r="BQ165" s="135"/>
      <c r="BR165" s="259">
        <f>BO156*'HTGR Relationships'!$D$36*BQ156/BR155/'HTGR Relationships'!$D$31/'HTGR Relationships'!$D$32+BP156*'HTGR Relationships'!$D$34</f>
        <v>508169241.23251045</v>
      </c>
      <c r="BS165" s="13"/>
      <c r="BT165" s="86"/>
      <c r="BU165" s="86"/>
      <c r="BV165" s="86"/>
      <c r="BW165" s="135"/>
      <c r="BX165" s="259">
        <f>BU156*'HTGR Relationships'!$D$36*BW156/BX155/'HTGR Relationships'!$D$31/'HTGR Relationships'!$D$32+BV156*'HTGR Relationships'!$D$34</f>
        <v>508169241.23251045</v>
      </c>
      <c r="BY165" s="13"/>
      <c r="BZ165" s="86"/>
      <c r="CA165" s="86"/>
      <c r="CB165" s="86"/>
      <c r="CC165" s="135"/>
      <c r="CD165" s="259">
        <f>CA156*'HTGR Relationships'!$D$36*CC156/CD155/'HTGR Relationships'!$D$31/'HTGR Relationships'!$D$32+CB156*'HTGR Relationships'!$D$34</f>
        <v>508169241.23251045</v>
      </c>
      <c r="CE165" s="13"/>
      <c r="CF165" s="86"/>
      <c r="CG165" s="86"/>
      <c r="CH165" s="86"/>
      <c r="CI165" s="135"/>
      <c r="CJ165" s="259">
        <f>CG156*'HTGR Relationships'!$D$36*CI156/CJ155/'HTGR Relationships'!$D$31/'HTGR Relationships'!$D$32+CH156*'HTGR Relationships'!$D$34</f>
        <v>508169241.23251045</v>
      </c>
      <c r="CK165" s="13"/>
      <c r="CL165" s="86"/>
      <c r="CM165" s="86"/>
      <c r="CN165" s="86"/>
      <c r="CO165" s="135"/>
      <c r="CP165" s="259">
        <f>CM156*'HTGR Relationships'!$D$36*CO156/CP155/'HTGR Relationships'!$D$31/'HTGR Relationships'!$D$32+CN156*'HTGR Relationships'!$D$34</f>
        <v>508169241.23251045</v>
      </c>
      <c r="CQ165" s="13"/>
      <c r="CR165" s="86"/>
      <c r="CS165" s="86"/>
      <c r="CT165" s="86"/>
      <c r="CU165" s="135"/>
      <c r="CV165" s="259">
        <f>CS156*'HTGR Relationships'!$D$36*CU156/CV155/'HTGR Relationships'!$D$31/'HTGR Relationships'!$D$32+CT156*'HTGR Relationships'!$D$34</f>
        <v>508169241.23251045</v>
      </c>
      <c r="CW165" s="13"/>
      <c r="CX165" s="86"/>
      <c r="CY165" s="86"/>
      <c r="CZ165" s="86"/>
      <c r="DA165" s="135"/>
      <c r="DB165" s="259">
        <f>CY156*'HTGR Relationships'!$D$36*DA156/DB155/'HTGR Relationships'!$D$31/'HTGR Relationships'!$D$32+CZ156*'HTGR Relationships'!$D$34</f>
        <v>508169241.23251045</v>
      </c>
      <c r="DC165" s="13"/>
      <c r="DD165" s="86"/>
      <c r="DE165" s="86"/>
      <c r="DF165" s="86"/>
      <c r="DG165" s="135"/>
      <c r="DH165" s="259">
        <f>DE156*'HTGR Relationships'!$D$36*DG156/DH155/'HTGR Relationships'!$D$31/'HTGR Relationships'!$D$32+DF156*'HTGR Relationships'!$D$34</f>
        <v>508169241.23251045</v>
      </c>
      <c r="DI165" s="13"/>
      <c r="DJ165" s="86"/>
      <c r="DK165" s="86"/>
      <c r="DL165" s="86"/>
      <c r="DM165" s="135"/>
      <c r="DN165" s="259">
        <f>DK156*'HTGR Relationships'!$D$36*DM156/DN155/'HTGR Relationships'!$D$31/'HTGR Relationships'!$D$32+DL156*'HTGR Relationships'!$D$34</f>
        <v>508169241.23251045</v>
      </c>
      <c r="DO165" s="13"/>
      <c r="DP165" s="86"/>
      <c r="DQ165" s="86"/>
      <c r="DR165" s="86"/>
      <c r="DS165" s="135"/>
      <c r="DT165" s="259">
        <f>DQ156*'HTGR Relationships'!$D$36*DS156/DT155/'HTGR Relationships'!$D$31/'HTGR Relationships'!$D$32+DR156*'HTGR Relationships'!$D$34</f>
        <v>508169241.23251045</v>
      </c>
    </row>
    <row r="166" spans="1:124" s="6" customFormat="1" x14ac:dyDescent="0.2">
      <c r="B166" s="95">
        <v>32</v>
      </c>
      <c r="C166" s="134" t="s">
        <v>214</v>
      </c>
      <c r="D166" s="13" t="s">
        <v>215</v>
      </c>
      <c r="E166" s="13"/>
      <c r="F166" s="86"/>
      <c r="G166" s="86"/>
      <c r="H166" s="86"/>
      <c r="I166" s="135"/>
      <c r="J166" s="259">
        <f>H156*'HTGR Relationships'!$D$34*'HTGR Relationships'!$D$37*J155/'HTGR Relationships'!$D$30</f>
        <v>2187514510.5198493</v>
      </c>
      <c r="K166" s="13"/>
      <c r="L166" s="86"/>
      <c r="M166" s="86"/>
      <c r="N166" s="86"/>
      <c r="O166" s="135"/>
      <c r="P166" s="259">
        <f>N156*'HTGR Relationships'!$D$34*'HTGR Relationships'!$D$37*P155/'HTGR Relationships'!$D$30</f>
        <v>1532710445.1686029</v>
      </c>
      <c r="Q166" s="13"/>
      <c r="R166" s="86"/>
      <c r="S166" s="86"/>
      <c r="T166" s="86"/>
      <c r="U166" s="135"/>
      <c r="V166" s="259">
        <f>T156*'HTGR Relationships'!$D$34*'HTGR Relationships'!$D$37*V155/'HTGR Relationships'!$D$30</f>
        <v>1532710445.1686029</v>
      </c>
      <c r="W166" s="13"/>
      <c r="X166" s="86"/>
      <c r="Y166" s="86"/>
      <c r="Z166" s="86"/>
      <c r="AA166" s="135"/>
      <c r="AB166" s="259">
        <f>Z156*'HTGR Relationships'!$D$34*'HTGR Relationships'!$D$37*AB155/'HTGR Relationships'!$D$30</f>
        <v>1532710445.1686029</v>
      </c>
      <c r="AC166" s="13"/>
      <c r="AD166" s="86"/>
      <c r="AE166" s="86"/>
      <c r="AF166" s="86"/>
      <c r="AG166" s="135"/>
      <c r="AH166" s="259">
        <f>AF156*'HTGR Relationships'!$D$34*'HTGR Relationships'!$D$37*AH155/'HTGR Relationships'!$D$30</f>
        <v>1532710445.1686029</v>
      </c>
      <c r="AI166" s="13"/>
      <c r="AJ166" s="86"/>
      <c r="AK166" s="86"/>
      <c r="AL166" s="86"/>
      <c r="AM166" s="135"/>
      <c r="AN166" s="259">
        <f>AL156*'HTGR Relationships'!$D$34*'HTGR Relationships'!$D$37*AN155/'HTGR Relationships'!$D$30</f>
        <v>1532710445.1686029</v>
      </c>
      <c r="AO166" s="13"/>
      <c r="AP166" s="86"/>
      <c r="AQ166" s="86"/>
      <c r="AR166" s="86"/>
      <c r="AS166" s="135"/>
      <c r="AT166" s="259">
        <f>AR156*'HTGR Relationships'!$D$34*'HTGR Relationships'!$D$37*AT155/'HTGR Relationships'!$D$30</f>
        <v>1532710445.1686029</v>
      </c>
      <c r="AU166" s="13"/>
      <c r="AV166" s="86"/>
      <c r="AW166" s="86"/>
      <c r="AX166" s="86"/>
      <c r="AY166" s="135"/>
      <c r="AZ166" s="259">
        <f>AX156*'HTGR Relationships'!$D$34*'HTGR Relationships'!$D$37*AZ155/'HTGR Relationships'!$D$30</f>
        <v>1532710445.1686029</v>
      </c>
      <c r="BA166" s="13"/>
      <c r="BB166" s="86"/>
      <c r="BC166" s="86"/>
      <c r="BD166" s="86"/>
      <c r="BE166" s="135"/>
      <c r="BF166" s="259">
        <f>BD156*'HTGR Relationships'!$D$34*'HTGR Relationships'!$D$37*BF155/'HTGR Relationships'!$D$30</f>
        <v>1532710445.1686029</v>
      </c>
      <c r="BG166" s="13"/>
      <c r="BH166" s="86"/>
      <c r="BI166" s="86"/>
      <c r="BJ166" s="86"/>
      <c r="BK166" s="135"/>
      <c r="BL166" s="259">
        <f>BJ156*'HTGR Relationships'!$D$34*'HTGR Relationships'!$D$37*BL155/'HTGR Relationships'!$D$30</f>
        <v>1532710445.1686029</v>
      </c>
      <c r="BM166" s="13"/>
      <c r="BN166" s="86"/>
      <c r="BO166" s="86"/>
      <c r="BP166" s="86"/>
      <c r="BQ166" s="135"/>
      <c r="BR166" s="259">
        <f>BP156*'HTGR Relationships'!$D$34*'HTGR Relationships'!$D$37*BR155/'HTGR Relationships'!$D$30</f>
        <v>1532710445.1686029</v>
      </c>
      <c r="BS166" s="13"/>
      <c r="BT166" s="86"/>
      <c r="BU166" s="86"/>
      <c r="BV166" s="86"/>
      <c r="BW166" s="135"/>
      <c r="BX166" s="259">
        <f>BV156*'HTGR Relationships'!$D$34*'HTGR Relationships'!$D$37*BX155/'HTGR Relationships'!$D$30</f>
        <v>1532710445.1686029</v>
      </c>
      <c r="BY166" s="13"/>
      <c r="BZ166" s="86"/>
      <c r="CA166" s="86"/>
      <c r="CB166" s="86"/>
      <c r="CC166" s="135"/>
      <c r="CD166" s="259">
        <f>CB156*'HTGR Relationships'!$D$34*'HTGR Relationships'!$D$37*CD155/'HTGR Relationships'!$D$30</f>
        <v>1532710445.1686029</v>
      </c>
      <c r="CE166" s="13"/>
      <c r="CF166" s="86"/>
      <c r="CG166" s="86"/>
      <c r="CH166" s="86"/>
      <c r="CI166" s="135"/>
      <c r="CJ166" s="259">
        <f>CH156*'HTGR Relationships'!$D$34*'HTGR Relationships'!$D$37*CJ155/'HTGR Relationships'!$D$30</f>
        <v>1532710445.1686029</v>
      </c>
      <c r="CK166" s="13"/>
      <c r="CL166" s="86"/>
      <c r="CM166" s="86"/>
      <c r="CN166" s="86"/>
      <c r="CO166" s="135"/>
      <c r="CP166" s="259">
        <f>CN156*'HTGR Relationships'!$D$34*'HTGR Relationships'!$D$37*CP155/'HTGR Relationships'!$D$30</f>
        <v>1532710445.1686029</v>
      </c>
      <c r="CQ166" s="13"/>
      <c r="CR166" s="86"/>
      <c r="CS166" s="86"/>
      <c r="CT166" s="86"/>
      <c r="CU166" s="135"/>
      <c r="CV166" s="259">
        <f>CT156*'HTGR Relationships'!$D$34*'HTGR Relationships'!$D$37*CV155/'HTGR Relationships'!$D$30</f>
        <v>1532710445.1686029</v>
      </c>
      <c r="CW166" s="13"/>
      <c r="CX166" s="86"/>
      <c r="CY166" s="86"/>
      <c r="CZ166" s="86"/>
      <c r="DA166" s="135"/>
      <c r="DB166" s="259">
        <f>CZ156*'HTGR Relationships'!$D$34*'HTGR Relationships'!$D$37*DB155/'HTGR Relationships'!$D$30</f>
        <v>1532710445.1686029</v>
      </c>
      <c r="DC166" s="13"/>
      <c r="DD166" s="86"/>
      <c r="DE166" s="86"/>
      <c r="DF166" s="86"/>
      <c r="DG166" s="135"/>
      <c r="DH166" s="259">
        <f>DF156*'HTGR Relationships'!$D$34*'HTGR Relationships'!$D$37*DH155/'HTGR Relationships'!$D$30</f>
        <v>1532710445.1686029</v>
      </c>
      <c r="DI166" s="13"/>
      <c r="DJ166" s="86"/>
      <c r="DK166" s="86"/>
      <c r="DL166" s="86"/>
      <c r="DM166" s="135"/>
      <c r="DN166" s="259">
        <f>DL156*'HTGR Relationships'!$D$34*'HTGR Relationships'!$D$37*DN155/'HTGR Relationships'!$D$30</f>
        <v>1532710445.1686029</v>
      </c>
      <c r="DO166" s="13"/>
      <c r="DP166" s="86"/>
      <c r="DQ166" s="86"/>
      <c r="DR166" s="86"/>
      <c r="DS166" s="135"/>
      <c r="DT166" s="259">
        <f>DR156*'HTGR Relationships'!$D$34*'HTGR Relationships'!$D$37*DT155/'HTGR Relationships'!$D$30</f>
        <v>1532710445.1686029</v>
      </c>
    </row>
    <row r="167" spans="1:124" s="6" customFormat="1" x14ac:dyDescent="0.2">
      <c r="B167" s="95">
        <v>33</v>
      </c>
      <c r="C167" s="134" t="s">
        <v>216</v>
      </c>
      <c r="D167" s="13"/>
      <c r="E167" s="13"/>
      <c r="F167" s="86"/>
      <c r="G167" s="86"/>
      <c r="H167" s="86"/>
      <c r="I167" s="135"/>
      <c r="J167" s="259">
        <f>J166*'HTGR Relationships'!$D$38</f>
        <v>92028866.749200881</v>
      </c>
      <c r="K167" s="13"/>
      <c r="L167" s="86"/>
      <c r="M167" s="86"/>
      <c r="N167" s="86"/>
      <c r="O167" s="135"/>
      <c r="P167" s="259">
        <f>P166*'HTGR Relationships'!$D$38</f>
        <v>64481220.419428997</v>
      </c>
      <c r="Q167" s="13"/>
      <c r="R167" s="86"/>
      <c r="S167" s="86"/>
      <c r="T167" s="86"/>
      <c r="U167" s="135"/>
      <c r="V167" s="259">
        <f>V166*'HTGR Relationships'!$D$38</f>
        <v>64481220.419428997</v>
      </c>
      <c r="W167" s="13"/>
      <c r="X167" s="86"/>
      <c r="Y167" s="86"/>
      <c r="Z167" s="86"/>
      <c r="AA167" s="135"/>
      <c r="AB167" s="259">
        <f>AB166*'HTGR Relationships'!$D$38</f>
        <v>64481220.419428997</v>
      </c>
      <c r="AC167" s="13"/>
      <c r="AD167" s="86"/>
      <c r="AE167" s="86"/>
      <c r="AF167" s="86"/>
      <c r="AG167" s="135"/>
      <c r="AH167" s="259">
        <f>AH166*'HTGR Relationships'!$D$38</f>
        <v>64481220.419428997</v>
      </c>
      <c r="AI167" s="13"/>
      <c r="AJ167" s="86"/>
      <c r="AK167" s="86"/>
      <c r="AL167" s="86"/>
      <c r="AM167" s="135"/>
      <c r="AN167" s="259">
        <f>AN166*'HTGR Relationships'!$D$38</f>
        <v>64481220.419428997</v>
      </c>
      <c r="AO167" s="13"/>
      <c r="AP167" s="86"/>
      <c r="AQ167" s="86"/>
      <c r="AR167" s="86"/>
      <c r="AS167" s="135"/>
      <c r="AT167" s="259">
        <f>AT166*'HTGR Relationships'!$D$38</f>
        <v>64481220.419428997</v>
      </c>
      <c r="AU167" s="13"/>
      <c r="AV167" s="86"/>
      <c r="AW167" s="86"/>
      <c r="AX167" s="86"/>
      <c r="AY167" s="135"/>
      <c r="AZ167" s="259">
        <f>AZ166*'HTGR Relationships'!$D$38</f>
        <v>64481220.419428997</v>
      </c>
      <c r="BA167" s="13"/>
      <c r="BB167" s="86"/>
      <c r="BC167" s="86"/>
      <c r="BD167" s="86"/>
      <c r="BE167" s="135"/>
      <c r="BF167" s="259">
        <f>BF166*'HTGR Relationships'!$D$38</f>
        <v>64481220.419428997</v>
      </c>
      <c r="BG167" s="13"/>
      <c r="BH167" s="86"/>
      <c r="BI167" s="86"/>
      <c r="BJ167" s="86"/>
      <c r="BK167" s="135"/>
      <c r="BL167" s="259">
        <f>BL166*'HTGR Relationships'!$D$38</f>
        <v>64481220.419428997</v>
      </c>
      <c r="BM167" s="13"/>
      <c r="BN167" s="86"/>
      <c r="BO167" s="86"/>
      <c r="BP167" s="86"/>
      <c r="BQ167" s="135"/>
      <c r="BR167" s="259">
        <f>BR166*'HTGR Relationships'!$D$38</f>
        <v>64481220.419428997</v>
      </c>
      <c r="BS167" s="13"/>
      <c r="BT167" s="86"/>
      <c r="BU167" s="86"/>
      <c r="BV167" s="86"/>
      <c r="BW167" s="135"/>
      <c r="BX167" s="259">
        <f>BX166*'HTGR Relationships'!$D$38</f>
        <v>64481220.419428997</v>
      </c>
      <c r="BY167" s="13"/>
      <c r="BZ167" s="86"/>
      <c r="CA167" s="86"/>
      <c r="CB167" s="86"/>
      <c r="CC167" s="135"/>
      <c r="CD167" s="259">
        <f>CD166*'HTGR Relationships'!$D$38</f>
        <v>64481220.419428997</v>
      </c>
      <c r="CE167" s="13"/>
      <c r="CF167" s="86"/>
      <c r="CG167" s="86"/>
      <c r="CH167" s="86"/>
      <c r="CI167" s="135"/>
      <c r="CJ167" s="259">
        <f>CJ166*'HTGR Relationships'!$D$38</f>
        <v>64481220.419428997</v>
      </c>
      <c r="CK167" s="13"/>
      <c r="CL167" s="86"/>
      <c r="CM167" s="86"/>
      <c r="CN167" s="86"/>
      <c r="CO167" s="135"/>
      <c r="CP167" s="259">
        <f>CP166*'HTGR Relationships'!$D$38</f>
        <v>64481220.419428997</v>
      </c>
      <c r="CQ167" s="13"/>
      <c r="CR167" s="86"/>
      <c r="CS167" s="86"/>
      <c r="CT167" s="86"/>
      <c r="CU167" s="135"/>
      <c r="CV167" s="259">
        <f>CV166*'HTGR Relationships'!$D$38</f>
        <v>64481220.419428997</v>
      </c>
      <c r="CW167" s="13"/>
      <c r="CX167" s="86"/>
      <c r="CY167" s="86"/>
      <c r="CZ167" s="86"/>
      <c r="DA167" s="135"/>
      <c r="DB167" s="259">
        <f>DB166*'HTGR Relationships'!$D$38</f>
        <v>64481220.419428997</v>
      </c>
      <c r="DC167" s="13"/>
      <c r="DD167" s="86"/>
      <c r="DE167" s="86"/>
      <c r="DF167" s="86"/>
      <c r="DG167" s="135"/>
      <c r="DH167" s="259">
        <f>DH166*'HTGR Relationships'!$D$38</f>
        <v>64481220.419428997</v>
      </c>
      <c r="DI167" s="13"/>
      <c r="DJ167" s="86"/>
      <c r="DK167" s="86"/>
      <c r="DL167" s="86"/>
      <c r="DM167" s="135"/>
      <c r="DN167" s="259">
        <f>DN166*'HTGR Relationships'!$D$38</f>
        <v>64481220.419428997</v>
      </c>
      <c r="DO167" s="13"/>
      <c r="DP167" s="86"/>
      <c r="DQ167" s="86"/>
      <c r="DR167" s="86"/>
      <c r="DS167" s="135"/>
      <c r="DT167" s="259">
        <f>DT166*'HTGR Relationships'!$D$38</f>
        <v>64481220.419428997</v>
      </c>
    </row>
    <row r="168" spans="1:124" s="6" customFormat="1" x14ac:dyDescent="0.2">
      <c r="B168" s="95">
        <v>34</v>
      </c>
      <c r="C168" s="134" t="s">
        <v>217</v>
      </c>
      <c r="D168" s="13"/>
      <c r="E168" s="13"/>
      <c r="F168" s="86"/>
      <c r="G168" s="86"/>
      <c r="H168" s="86"/>
      <c r="I168" s="135"/>
      <c r="J168" s="259">
        <f>J166*'HTGR Relationships'!$D$39</f>
        <v>7748933.6467976477</v>
      </c>
      <c r="K168" s="13"/>
      <c r="L168" s="86"/>
      <c r="M168" s="86"/>
      <c r="N168" s="86"/>
      <c r="O168" s="135"/>
      <c r="P168" s="259">
        <f>P166*'HTGR Relationships'!$D$39</f>
        <v>5429390.9742078576</v>
      </c>
      <c r="Q168" s="13"/>
      <c r="R168" s="86"/>
      <c r="S168" s="86"/>
      <c r="T168" s="86"/>
      <c r="U168" s="135"/>
      <c r="V168" s="259">
        <f>V166*'HTGR Relationships'!$D$39</f>
        <v>5429390.9742078576</v>
      </c>
      <c r="W168" s="13"/>
      <c r="X168" s="86"/>
      <c r="Y168" s="86"/>
      <c r="Z168" s="86"/>
      <c r="AA168" s="135"/>
      <c r="AB168" s="259">
        <f>AB166*'HTGR Relationships'!$D$39</f>
        <v>5429390.9742078576</v>
      </c>
      <c r="AC168" s="13"/>
      <c r="AD168" s="86"/>
      <c r="AE168" s="86"/>
      <c r="AF168" s="86"/>
      <c r="AG168" s="135"/>
      <c r="AH168" s="259">
        <f>AH166*'HTGR Relationships'!$D$39</f>
        <v>5429390.9742078576</v>
      </c>
      <c r="AI168" s="13"/>
      <c r="AJ168" s="86"/>
      <c r="AK168" s="86"/>
      <c r="AL168" s="86"/>
      <c r="AM168" s="135"/>
      <c r="AN168" s="259">
        <f>AN166*'HTGR Relationships'!$D$39</f>
        <v>5429390.9742078576</v>
      </c>
      <c r="AO168" s="13"/>
      <c r="AP168" s="86"/>
      <c r="AQ168" s="86"/>
      <c r="AR168" s="86"/>
      <c r="AS168" s="135"/>
      <c r="AT168" s="259">
        <f>AT166*'HTGR Relationships'!$D$39</f>
        <v>5429390.9742078576</v>
      </c>
      <c r="AU168" s="13"/>
      <c r="AV168" s="86"/>
      <c r="AW168" s="86"/>
      <c r="AX168" s="86"/>
      <c r="AY168" s="135"/>
      <c r="AZ168" s="259">
        <f>AZ166*'HTGR Relationships'!$D$39</f>
        <v>5429390.9742078576</v>
      </c>
      <c r="BA168" s="13"/>
      <c r="BB168" s="86"/>
      <c r="BC168" s="86"/>
      <c r="BD168" s="86"/>
      <c r="BE168" s="135"/>
      <c r="BF168" s="259">
        <f>BF166*'HTGR Relationships'!$D$39</f>
        <v>5429390.9742078576</v>
      </c>
      <c r="BG168" s="13"/>
      <c r="BH168" s="86"/>
      <c r="BI168" s="86"/>
      <c r="BJ168" s="86"/>
      <c r="BK168" s="135"/>
      <c r="BL168" s="259">
        <f>BL166*'HTGR Relationships'!$D$39</f>
        <v>5429390.9742078576</v>
      </c>
      <c r="BM168" s="13"/>
      <c r="BN168" s="86"/>
      <c r="BO168" s="86"/>
      <c r="BP168" s="86"/>
      <c r="BQ168" s="135"/>
      <c r="BR168" s="259">
        <f>BR166*'HTGR Relationships'!$D$39</f>
        <v>5429390.9742078576</v>
      </c>
      <c r="BS168" s="13"/>
      <c r="BT168" s="86"/>
      <c r="BU168" s="86"/>
      <c r="BV168" s="86"/>
      <c r="BW168" s="135"/>
      <c r="BX168" s="259">
        <f>BX166*'HTGR Relationships'!$D$39</f>
        <v>5429390.9742078576</v>
      </c>
      <c r="BY168" s="13"/>
      <c r="BZ168" s="86"/>
      <c r="CA168" s="86"/>
      <c r="CB168" s="86"/>
      <c r="CC168" s="135"/>
      <c r="CD168" s="259">
        <f>CD166*'HTGR Relationships'!$D$39</f>
        <v>5429390.9742078576</v>
      </c>
      <c r="CE168" s="13"/>
      <c r="CF168" s="86"/>
      <c r="CG168" s="86"/>
      <c r="CH168" s="86"/>
      <c r="CI168" s="135"/>
      <c r="CJ168" s="259">
        <f>CJ166*'HTGR Relationships'!$D$39</f>
        <v>5429390.9742078576</v>
      </c>
      <c r="CK168" s="13"/>
      <c r="CL168" s="86"/>
      <c r="CM168" s="86"/>
      <c r="CN168" s="86"/>
      <c r="CO168" s="135"/>
      <c r="CP168" s="259">
        <f>CP166*'HTGR Relationships'!$D$39</f>
        <v>5429390.9742078576</v>
      </c>
      <c r="CQ168" s="13"/>
      <c r="CR168" s="86"/>
      <c r="CS168" s="86"/>
      <c r="CT168" s="86"/>
      <c r="CU168" s="135"/>
      <c r="CV168" s="259">
        <f>CV166*'HTGR Relationships'!$D$39</f>
        <v>5429390.9742078576</v>
      </c>
      <c r="CW168" s="13"/>
      <c r="CX168" s="86"/>
      <c r="CY168" s="86"/>
      <c r="CZ168" s="86"/>
      <c r="DA168" s="135"/>
      <c r="DB168" s="259">
        <f>DB166*'HTGR Relationships'!$D$39</f>
        <v>5429390.9742078576</v>
      </c>
      <c r="DC168" s="13"/>
      <c r="DD168" s="86"/>
      <c r="DE168" s="86"/>
      <c r="DF168" s="86"/>
      <c r="DG168" s="135"/>
      <c r="DH168" s="259">
        <f>DH166*'HTGR Relationships'!$D$39</f>
        <v>5429390.9742078576</v>
      </c>
      <c r="DI168" s="13"/>
      <c r="DJ168" s="86"/>
      <c r="DK168" s="86"/>
      <c r="DL168" s="86"/>
      <c r="DM168" s="135"/>
      <c r="DN168" s="259">
        <f>DN166*'HTGR Relationships'!$D$39</f>
        <v>5429390.9742078576</v>
      </c>
      <c r="DO168" s="13"/>
      <c r="DP168" s="86"/>
      <c r="DQ168" s="86"/>
      <c r="DR168" s="86"/>
      <c r="DS168" s="135"/>
      <c r="DT168" s="259">
        <f>DT166*'HTGR Relationships'!$D$39</f>
        <v>5429390.9742078576</v>
      </c>
    </row>
    <row r="169" spans="1:124" x14ac:dyDescent="0.2">
      <c r="A169" s="6"/>
      <c r="B169" s="95">
        <v>35</v>
      </c>
      <c r="C169" s="134" t="s">
        <v>218</v>
      </c>
      <c r="D169" s="13"/>
      <c r="E169" s="13"/>
      <c r="F169" s="86"/>
      <c r="G169" s="86"/>
      <c r="H169" s="86"/>
      <c r="I169" s="135"/>
      <c r="J169" s="259">
        <f>J166*'HTGR Relationships'!$D$40</f>
        <v>591013986.17373598</v>
      </c>
      <c r="K169" s="13"/>
      <c r="L169" s="86"/>
      <c r="M169" s="86"/>
      <c r="N169" s="86"/>
      <c r="O169" s="135"/>
      <c r="P169" s="259">
        <f>P166*'HTGR Relationships'!$D$40</f>
        <v>414101623.32315087</v>
      </c>
      <c r="Q169" s="13"/>
      <c r="R169" s="86"/>
      <c r="S169" s="86"/>
      <c r="T169" s="86"/>
      <c r="U169" s="135"/>
      <c r="V169" s="259">
        <f>V166*'HTGR Relationships'!$D$40</f>
        <v>414101623.32315087</v>
      </c>
      <c r="W169" s="13"/>
      <c r="X169" s="86"/>
      <c r="Y169" s="86"/>
      <c r="Z169" s="86"/>
      <c r="AA169" s="135"/>
      <c r="AB169" s="259">
        <f>AB166*'HTGR Relationships'!$D$40</f>
        <v>414101623.32315087</v>
      </c>
      <c r="AC169" s="13"/>
      <c r="AD169" s="86"/>
      <c r="AE169" s="86"/>
      <c r="AF169" s="86"/>
      <c r="AG169" s="135"/>
      <c r="AH169" s="259">
        <f>AH166*'HTGR Relationships'!$D$40</f>
        <v>414101623.32315087</v>
      </c>
      <c r="AI169" s="13"/>
      <c r="AJ169" s="86"/>
      <c r="AK169" s="86"/>
      <c r="AL169" s="86"/>
      <c r="AM169" s="135"/>
      <c r="AN169" s="259">
        <f>AN166*'HTGR Relationships'!$D$40</f>
        <v>414101623.32315087</v>
      </c>
      <c r="AO169" s="13"/>
      <c r="AP169" s="86"/>
      <c r="AQ169" s="86"/>
      <c r="AR169" s="86"/>
      <c r="AS169" s="135"/>
      <c r="AT169" s="259">
        <f>AT166*'HTGR Relationships'!$D$40</f>
        <v>414101623.32315087</v>
      </c>
      <c r="AU169" s="13"/>
      <c r="AV169" s="86"/>
      <c r="AW169" s="86"/>
      <c r="AX169" s="86"/>
      <c r="AY169" s="135"/>
      <c r="AZ169" s="259">
        <f>AZ166*'HTGR Relationships'!$D$40</f>
        <v>414101623.32315087</v>
      </c>
      <c r="BA169" s="13"/>
      <c r="BB169" s="86"/>
      <c r="BC169" s="86"/>
      <c r="BD169" s="86"/>
      <c r="BE169" s="135"/>
      <c r="BF169" s="259">
        <f>BF166*'HTGR Relationships'!$D$40</f>
        <v>414101623.32315087</v>
      </c>
      <c r="BG169" s="13"/>
      <c r="BH169" s="86"/>
      <c r="BI169" s="86"/>
      <c r="BJ169" s="86"/>
      <c r="BK169" s="135"/>
      <c r="BL169" s="259">
        <f>BL166*'HTGR Relationships'!$D$40</f>
        <v>414101623.32315087</v>
      </c>
      <c r="BM169" s="13"/>
      <c r="BN169" s="86"/>
      <c r="BO169" s="86"/>
      <c r="BP169" s="86"/>
      <c r="BQ169" s="135"/>
      <c r="BR169" s="259">
        <f>BR166*'HTGR Relationships'!$D$40</f>
        <v>414101623.32315087</v>
      </c>
      <c r="BS169" s="13"/>
      <c r="BT169" s="86"/>
      <c r="BU169" s="86"/>
      <c r="BV169" s="86"/>
      <c r="BW169" s="135"/>
      <c r="BX169" s="259">
        <f>BX166*'HTGR Relationships'!$D$40</f>
        <v>414101623.32315087</v>
      </c>
      <c r="BY169" s="13"/>
      <c r="BZ169" s="86"/>
      <c r="CA169" s="86"/>
      <c r="CB169" s="86"/>
      <c r="CC169" s="135"/>
      <c r="CD169" s="259">
        <f>CD166*'HTGR Relationships'!$D$40</f>
        <v>414101623.32315087</v>
      </c>
      <c r="CE169" s="13"/>
      <c r="CF169" s="86"/>
      <c r="CG169" s="86"/>
      <c r="CH169" s="86"/>
      <c r="CI169" s="135"/>
      <c r="CJ169" s="259">
        <f>CJ166*'HTGR Relationships'!$D$40</f>
        <v>414101623.32315087</v>
      </c>
      <c r="CK169" s="13"/>
      <c r="CL169" s="86"/>
      <c r="CM169" s="86"/>
      <c r="CN169" s="86"/>
      <c r="CO169" s="135"/>
      <c r="CP169" s="259">
        <f>CP166*'HTGR Relationships'!$D$40</f>
        <v>414101623.32315087</v>
      </c>
      <c r="CQ169" s="13"/>
      <c r="CR169" s="86"/>
      <c r="CS169" s="86"/>
      <c r="CT169" s="86"/>
      <c r="CU169" s="135"/>
      <c r="CV169" s="259">
        <f>CV166*'HTGR Relationships'!$D$40</f>
        <v>414101623.32315087</v>
      </c>
      <c r="CW169" s="13"/>
      <c r="CX169" s="86"/>
      <c r="CY169" s="86"/>
      <c r="CZ169" s="86"/>
      <c r="DA169" s="135"/>
      <c r="DB169" s="259">
        <f>DB166*'HTGR Relationships'!$D$40</f>
        <v>414101623.32315087</v>
      </c>
      <c r="DC169" s="13"/>
      <c r="DD169" s="86"/>
      <c r="DE169" s="86"/>
      <c r="DF169" s="86"/>
      <c r="DG169" s="135"/>
      <c r="DH169" s="259">
        <f>DH166*'HTGR Relationships'!$D$40</f>
        <v>414101623.32315087</v>
      </c>
      <c r="DI169" s="13"/>
      <c r="DJ169" s="86"/>
      <c r="DK169" s="86"/>
      <c r="DL169" s="86"/>
      <c r="DM169" s="135"/>
      <c r="DN169" s="259">
        <f>DN166*'HTGR Relationships'!$D$40</f>
        <v>414101623.32315087</v>
      </c>
      <c r="DO169" s="13"/>
      <c r="DP169" s="86"/>
      <c r="DQ169" s="86"/>
      <c r="DR169" s="86"/>
      <c r="DS169" s="135"/>
      <c r="DT169" s="259">
        <f>DT166*'HTGR Relationships'!$D$40</f>
        <v>414101623.32315087</v>
      </c>
    </row>
    <row r="170" spans="1:124" x14ac:dyDescent="0.2">
      <c r="A170" s="6"/>
      <c r="B170" s="375" t="s">
        <v>219</v>
      </c>
      <c r="C170" s="375" t="s">
        <v>220</v>
      </c>
      <c r="D170" s="376"/>
      <c r="E170" s="376"/>
      <c r="F170" s="393"/>
      <c r="G170" s="393"/>
      <c r="H170" s="393"/>
      <c r="I170" s="394"/>
      <c r="J170" s="379">
        <f>SUM(J156,J164)</f>
        <v>7136889135.232233</v>
      </c>
      <c r="K170" s="376"/>
      <c r="L170" s="393"/>
      <c r="M170" s="393"/>
      <c r="N170" s="393"/>
      <c r="O170" s="394"/>
      <c r="P170" s="379">
        <f>SUM(P156,P164)</f>
        <v>5525445241.2763195</v>
      </c>
      <c r="Q170" s="376"/>
      <c r="R170" s="393"/>
      <c r="S170" s="393"/>
      <c r="T170" s="393"/>
      <c r="U170" s="394"/>
      <c r="V170" s="379">
        <f>SUM(V156,V164)</f>
        <v>5525445241.2763195</v>
      </c>
      <c r="W170" s="376"/>
      <c r="X170" s="393"/>
      <c r="Y170" s="393"/>
      <c r="Z170" s="393"/>
      <c r="AA170" s="394"/>
      <c r="AB170" s="379">
        <f>SUM(AB156,AB164)</f>
        <v>5525445241.2763195</v>
      </c>
      <c r="AC170" s="376"/>
      <c r="AD170" s="393"/>
      <c r="AE170" s="393"/>
      <c r="AF170" s="393"/>
      <c r="AG170" s="394"/>
      <c r="AH170" s="379">
        <f>SUM(AH156,AH164)</f>
        <v>5525445241.2763195</v>
      </c>
      <c r="AI170" s="376"/>
      <c r="AJ170" s="393"/>
      <c r="AK170" s="393"/>
      <c r="AL170" s="393"/>
      <c r="AM170" s="394"/>
      <c r="AN170" s="379">
        <f>SUM(AN156,AN164)</f>
        <v>5525445241.2763195</v>
      </c>
      <c r="AO170" s="376"/>
      <c r="AP170" s="393"/>
      <c r="AQ170" s="393"/>
      <c r="AR170" s="393"/>
      <c r="AS170" s="394"/>
      <c r="AT170" s="379">
        <f>SUM(AT156,AT164)</f>
        <v>5525445241.2763195</v>
      </c>
      <c r="AU170" s="376"/>
      <c r="AV170" s="393"/>
      <c r="AW170" s="393"/>
      <c r="AX170" s="393"/>
      <c r="AY170" s="394"/>
      <c r="AZ170" s="379">
        <f>SUM(AZ156,AZ164)</f>
        <v>5525445241.2763195</v>
      </c>
      <c r="BA170" s="376"/>
      <c r="BB170" s="393"/>
      <c r="BC170" s="393"/>
      <c r="BD170" s="393"/>
      <c r="BE170" s="394"/>
      <c r="BF170" s="379">
        <f>SUM(BF156,BF164)</f>
        <v>5525445241.2763195</v>
      </c>
      <c r="BG170" s="376"/>
      <c r="BH170" s="393"/>
      <c r="BI170" s="393"/>
      <c r="BJ170" s="393"/>
      <c r="BK170" s="394"/>
      <c r="BL170" s="379">
        <f>SUM(BL156,BL164)</f>
        <v>5525445241.2763195</v>
      </c>
      <c r="BM170" s="376"/>
      <c r="BN170" s="393"/>
      <c r="BO170" s="393"/>
      <c r="BP170" s="393"/>
      <c r="BQ170" s="394"/>
      <c r="BR170" s="379">
        <f>SUM(BR156,BR164)</f>
        <v>5525445241.2763195</v>
      </c>
      <c r="BS170" s="376"/>
      <c r="BT170" s="393"/>
      <c r="BU170" s="393"/>
      <c r="BV170" s="393"/>
      <c r="BW170" s="394"/>
      <c r="BX170" s="379">
        <f>SUM(BX156,BX164)</f>
        <v>5525445241.2763195</v>
      </c>
      <c r="BY170" s="376"/>
      <c r="BZ170" s="393"/>
      <c r="CA170" s="393"/>
      <c r="CB170" s="393"/>
      <c r="CC170" s="394"/>
      <c r="CD170" s="379">
        <f>SUM(CD156,CD164)</f>
        <v>5525445241.2763195</v>
      </c>
      <c r="CE170" s="376"/>
      <c r="CF170" s="393"/>
      <c r="CG170" s="393"/>
      <c r="CH170" s="393"/>
      <c r="CI170" s="394"/>
      <c r="CJ170" s="379">
        <f>SUM(CJ156,CJ164)</f>
        <v>5525445241.2763195</v>
      </c>
      <c r="CK170" s="376"/>
      <c r="CL170" s="393"/>
      <c r="CM170" s="393"/>
      <c r="CN170" s="393"/>
      <c r="CO170" s="394"/>
      <c r="CP170" s="379">
        <f>SUM(CP156,CP164)</f>
        <v>5525445241.2763195</v>
      </c>
      <c r="CQ170" s="376"/>
      <c r="CR170" s="393"/>
      <c r="CS170" s="393"/>
      <c r="CT170" s="393"/>
      <c r="CU170" s="394"/>
      <c r="CV170" s="379">
        <f>SUM(CV156,CV164)</f>
        <v>5525445241.2763195</v>
      </c>
      <c r="CW170" s="376"/>
      <c r="CX170" s="393"/>
      <c r="CY170" s="393"/>
      <c r="CZ170" s="393"/>
      <c r="DA170" s="394"/>
      <c r="DB170" s="379">
        <f>SUM(DB156,DB164)</f>
        <v>5525445241.2763195</v>
      </c>
      <c r="DC170" s="376"/>
      <c r="DD170" s="393"/>
      <c r="DE170" s="393"/>
      <c r="DF170" s="393"/>
      <c r="DG170" s="394"/>
      <c r="DH170" s="379">
        <f>SUM(DH156,DH164)</f>
        <v>5525445241.2763195</v>
      </c>
      <c r="DI170" s="376"/>
      <c r="DJ170" s="393"/>
      <c r="DK170" s="393"/>
      <c r="DL170" s="393"/>
      <c r="DM170" s="394"/>
      <c r="DN170" s="379">
        <f>SUM(DN156,DN164)</f>
        <v>5525445241.2763195</v>
      </c>
      <c r="DO170" s="376"/>
      <c r="DP170" s="393"/>
      <c r="DQ170" s="393"/>
      <c r="DR170" s="393"/>
      <c r="DS170" s="394"/>
      <c r="DT170" s="379">
        <f>SUM(DT156,DT164)</f>
        <v>5525445241.2763195</v>
      </c>
    </row>
    <row r="171" spans="1:124" ht="34" x14ac:dyDescent="0.2">
      <c r="A171" s="333" t="s">
        <v>235</v>
      </c>
      <c r="B171" s="6"/>
      <c r="C171" s="6"/>
      <c r="D171" s="6"/>
      <c r="E171" s="6"/>
      <c r="F171" s="26"/>
      <c r="G171" s="26"/>
      <c r="H171" s="26"/>
      <c r="I171" s="6"/>
      <c r="J171" s="335">
        <f>J170-J133</f>
        <v>-738675188.6596756</v>
      </c>
      <c r="K171" s="6"/>
      <c r="L171" s="26"/>
      <c r="M171" s="26"/>
      <c r="N171" s="26"/>
      <c r="O171" s="6"/>
      <c r="P171" s="335">
        <f>P170-P133</f>
        <v>-647252946.18295479</v>
      </c>
      <c r="Q171" s="6"/>
      <c r="R171" s="26"/>
      <c r="S171" s="26"/>
      <c r="T171" s="26"/>
      <c r="U171" s="6"/>
      <c r="V171" s="335">
        <f>V170-V133</f>
        <v>-647252946.18295479</v>
      </c>
      <c r="W171" s="6"/>
      <c r="X171" s="26"/>
      <c r="Y171" s="26"/>
      <c r="Z171" s="26"/>
      <c r="AA171" s="6"/>
      <c r="AB171" s="335">
        <f>AB170-AB133</f>
        <v>-647252946.18295479</v>
      </c>
      <c r="AC171" s="6"/>
      <c r="AD171" s="26"/>
      <c r="AE171" s="26"/>
      <c r="AF171" s="26"/>
      <c r="AG171" s="6"/>
      <c r="AH171" s="335">
        <f>AH170-AH133</f>
        <v>-647252946.18295479</v>
      </c>
      <c r="AI171" s="6"/>
      <c r="AJ171" s="26"/>
      <c r="AK171" s="26"/>
      <c r="AL171" s="26"/>
      <c r="AM171" s="6"/>
      <c r="AN171" s="335">
        <f>AN170-AN133</f>
        <v>-647252946.18295479</v>
      </c>
      <c r="AO171" s="6"/>
      <c r="AP171" s="26"/>
      <c r="AQ171" s="26"/>
      <c r="AR171" s="26"/>
      <c r="AS171" s="6"/>
      <c r="AT171" s="335">
        <f>AT170-AT133</f>
        <v>-647252946.18295479</v>
      </c>
      <c r="AU171" s="6"/>
      <c r="AV171" s="26"/>
      <c r="AW171" s="26"/>
      <c r="AX171" s="26"/>
      <c r="AY171" s="6"/>
      <c r="AZ171" s="335">
        <f>AZ170-AZ133</f>
        <v>-647252946.18295479</v>
      </c>
      <c r="BA171" s="6"/>
      <c r="BB171" s="26"/>
      <c r="BC171" s="26"/>
      <c r="BD171" s="26"/>
      <c r="BE171" s="6"/>
      <c r="BF171" s="335">
        <f>BF170-BF133</f>
        <v>-647252946.18295479</v>
      </c>
      <c r="BG171" s="6"/>
      <c r="BH171" s="26"/>
      <c r="BI171" s="26"/>
      <c r="BJ171" s="26"/>
      <c r="BK171" s="6"/>
      <c r="BL171" s="335">
        <f>BL170-BL133</f>
        <v>-647252946.18295479</v>
      </c>
      <c r="BM171" s="6"/>
      <c r="BN171" s="26"/>
      <c r="BO171" s="26"/>
      <c r="BP171" s="26"/>
      <c r="BQ171" s="6"/>
      <c r="BR171" s="335">
        <f>BR170-BR133</f>
        <v>-647252946.18295479</v>
      </c>
      <c r="BS171" s="6"/>
      <c r="BT171" s="26"/>
      <c r="BU171" s="26"/>
      <c r="BV171" s="26"/>
      <c r="BW171" s="6"/>
      <c r="BX171" s="335">
        <f>BX170-BX133</f>
        <v>-647252946.18295479</v>
      </c>
      <c r="BY171" s="6"/>
      <c r="BZ171" s="26"/>
      <c r="CA171" s="26"/>
      <c r="CB171" s="26"/>
      <c r="CC171" s="6"/>
      <c r="CD171" s="335">
        <f>CD170-CD133</f>
        <v>-647252946.18295479</v>
      </c>
      <c r="CE171" s="6"/>
      <c r="CF171" s="26"/>
      <c r="CG171" s="26"/>
      <c r="CH171" s="26"/>
      <c r="CI171" s="6"/>
      <c r="CJ171" s="335">
        <f>CJ170-CJ133</f>
        <v>-647252946.18295479</v>
      </c>
      <c r="CK171" s="6"/>
      <c r="CL171" s="26"/>
      <c r="CM171" s="26"/>
      <c r="CN171" s="26"/>
      <c r="CO171" s="6"/>
      <c r="CP171" s="335">
        <f>CP170-CP133</f>
        <v>-647252946.18295479</v>
      </c>
      <c r="CQ171" s="6"/>
      <c r="CR171" s="26"/>
      <c r="CS171" s="26"/>
      <c r="CT171" s="26"/>
      <c r="CU171" s="6"/>
      <c r="CV171" s="335">
        <f>CV170-CV133</f>
        <v>-647252946.18295479</v>
      </c>
      <c r="CW171" s="6"/>
      <c r="CX171" s="26"/>
      <c r="CY171" s="26"/>
      <c r="CZ171" s="26"/>
      <c r="DA171" s="6"/>
      <c r="DB171" s="335">
        <f>DB170-DB133</f>
        <v>-647252946.18295479</v>
      </c>
      <c r="DC171" s="6"/>
      <c r="DD171" s="26"/>
      <c r="DE171" s="26"/>
      <c r="DF171" s="26"/>
      <c r="DG171" s="6"/>
      <c r="DH171" s="335">
        <f>DH170-DH133</f>
        <v>-647252946.18295479</v>
      </c>
      <c r="DI171" s="6"/>
      <c r="DJ171" s="26"/>
      <c r="DK171" s="26"/>
      <c r="DL171" s="26"/>
      <c r="DM171" s="6"/>
      <c r="DN171" s="335">
        <f>DN170-DN133</f>
        <v>-647252946.18295479</v>
      </c>
      <c r="DO171" s="6"/>
      <c r="DP171" s="26"/>
      <c r="DQ171" s="26"/>
      <c r="DR171" s="26"/>
      <c r="DS171" s="6"/>
      <c r="DT171" s="335">
        <f>DT170-DT133</f>
        <v>-647252946.18295479</v>
      </c>
    </row>
    <row r="172" spans="1:124" x14ac:dyDescent="0.2">
      <c r="A172" s="6"/>
      <c r="B172" s="6"/>
      <c r="C172" s="6"/>
      <c r="D172" s="6"/>
      <c r="E172" s="6"/>
      <c r="F172" s="26"/>
      <c r="G172" s="26"/>
      <c r="H172" s="26"/>
      <c r="I172" s="6"/>
      <c r="J172" s="12"/>
      <c r="K172" s="6"/>
      <c r="L172" s="26"/>
      <c r="M172" s="26"/>
      <c r="N172" s="26"/>
      <c r="O172" s="6"/>
      <c r="P172" s="12"/>
      <c r="Q172" s="6"/>
      <c r="R172" s="26"/>
      <c r="S172" s="26"/>
      <c r="T172" s="26"/>
      <c r="U172" s="6"/>
      <c r="V172" s="12"/>
      <c r="W172" s="6"/>
      <c r="X172" s="26"/>
      <c r="Y172" s="26"/>
      <c r="Z172" s="26"/>
      <c r="AA172" s="6"/>
      <c r="AB172" s="12"/>
      <c r="AC172" s="6"/>
      <c r="AD172" s="26"/>
      <c r="AE172" s="26"/>
      <c r="AF172" s="26"/>
      <c r="AG172" s="6"/>
      <c r="AH172" s="12"/>
      <c r="AI172" s="6"/>
      <c r="AJ172" s="26"/>
      <c r="AK172" s="26"/>
      <c r="AL172" s="26"/>
      <c r="AM172" s="6"/>
      <c r="AN172" s="12"/>
      <c r="AO172" s="6"/>
      <c r="AP172" s="26"/>
      <c r="AQ172" s="26"/>
      <c r="AR172" s="26"/>
      <c r="AS172" s="6"/>
      <c r="AT172" s="12"/>
      <c r="AU172" s="6"/>
      <c r="AV172" s="26"/>
      <c r="AW172" s="26"/>
      <c r="AX172" s="26"/>
      <c r="AY172" s="6"/>
      <c r="AZ172" s="12"/>
      <c r="BA172" s="6"/>
      <c r="BB172" s="26"/>
      <c r="BC172" s="26"/>
      <c r="BD172" s="26"/>
      <c r="BE172" s="6"/>
      <c r="BF172" s="12"/>
      <c r="BG172" s="6"/>
      <c r="BH172" s="26"/>
      <c r="BI172" s="26"/>
      <c r="BJ172" s="26"/>
      <c r="BK172" s="6"/>
      <c r="BL172" s="12"/>
      <c r="BM172" s="6"/>
      <c r="BN172" s="26"/>
      <c r="BO172" s="26"/>
      <c r="BP172" s="26"/>
      <c r="BQ172" s="6"/>
      <c r="BR172" s="12"/>
      <c r="BS172" s="6"/>
      <c r="BT172" s="26"/>
      <c r="BU172" s="26"/>
      <c r="BV172" s="26"/>
      <c r="BW172" s="6"/>
      <c r="BX172" s="12"/>
      <c r="BY172" s="6"/>
      <c r="BZ172" s="26"/>
      <c r="CA172" s="26"/>
      <c r="CB172" s="26"/>
      <c r="CC172" s="6"/>
      <c r="CD172" s="12"/>
      <c r="CE172" s="6"/>
      <c r="CF172" s="26"/>
      <c r="CG172" s="26"/>
      <c r="CH172" s="26"/>
      <c r="CI172" s="6"/>
      <c r="CJ172" s="12"/>
      <c r="CK172" s="6"/>
      <c r="CL172" s="26"/>
      <c r="CM172" s="26"/>
      <c r="CN172" s="26"/>
      <c r="CO172" s="6"/>
      <c r="CP172" s="12"/>
      <c r="CQ172" s="6"/>
      <c r="CR172" s="26"/>
      <c r="CS172" s="26"/>
      <c r="CT172" s="26"/>
      <c r="CU172" s="6"/>
      <c r="CV172" s="12"/>
      <c r="CW172" s="6"/>
      <c r="CX172" s="26"/>
      <c r="CY172" s="26"/>
      <c r="CZ172" s="26"/>
      <c r="DA172" s="6"/>
      <c r="DB172" s="12"/>
      <c r="DC172" s="6"/>
      <c r="DD172" s="26"/>
      <c r="DE172" s="26"/>
      <c r="DF172" s="26"/>
      <c r="DG172" s="6"/>
      <c r="DH172" s="12"/>
      <c r="DI172" s="6"/>
      <c r="DJ172" s="26"/>
      <c r="DK172" s="26"/>
      <c r="DL172" s="26"/>
      <c r="DM172" s="6"/>
      <c r="DN172" s="12"/>
      <c r="DO172" s="6"/>
      <c r="DP172" s="26"/>
      <c r="DQ172" s="26"/>
      <c r="DR172" s="26"/>
      <c r="DS172" s="6"/>
      <c r="DT172" s="12"/>
    </row>
    <row r="173" spans="1:124" x14ac:dyDescent="0.2">
      <c r="A173" s="74"/>
      <c r="B173" s="74"/>
      <c r="C173" s="74"/>
      <c r="D173" s="74"/>
      <c r="E173" s="74"/>
      <c r="F173" s="75"/>
      <c r="G173" s="75"/>
      <c r="H173" s="75"/>
      <c r="I173" s="74"/>
      <c r="J173" s="264"/>
      <c r="K173" s="74"/>
      <c r="L173" s="75"/>
      <c r="M173" s="75"/>
      <c r="N173" s="75"/>
      <c r="O173" s="74"/>
      <c r="P173" s="264"/>
      <c r="Q173" s="74"/>
      <c r="R173" s="75"/>
      <c r="S173" s="75"/>
      <c r="T173" s="75"/>
      <c r="U173" s="74"/>
      <c r="V173" s="264"/>
      <c r="W173" s="74"/>
      <c r="X173" s="75"/>
      <c r="Y173" s="75"/>
      <c r="Z173" s="75"/>
      <c r="AA173" s="74"/>
      <c r="AB173" s="264"/>
      <c r="AC173" s="74"/>
      <c r="AD173" s="75"/>
      <c r="AE173" s="75"/>
      <c r="AF173" s="75"/>
      <c r="AG173" s="74"/>
      <c r="AH173" s="264"/>
      <c r="AI173" s="74"/>
      <c r="AJ173" s="75"/>
      <c r="AK173" s="75"/>
      <c r="AL173" s="75"/>
      <c r="AM173" s="74"/>
      <c r="AN173" s="264"/>
      <c r="AO173" s="74"/>
      <c r="AP173" s="75"/>
      <c r="AQ173" s="75"/>
      <c r="AR173" s="75"/>
      <c r="AS173" s="74"/>
      <c r="AT173" s="264"/>
      <c r="AU173" s="74"/>
      <c r="AV173" s="75"/>
      <c r="AW173" s="75"/>
      <c r="AX173" s="75"/>
      <c r="AY173" s="74"/>
      <c r="AZ173" s="264"/>
      <c r="BA173" s="74"/>
      <c r="BB173" s="75"/>
      <c r="BC173" s="75"/>
      <c r="BD173" s="75"/>
      <c r="BE173" s="74"/>
      <c r="BF173" s="264"/>
      <c r="BG173" s="74"/>
      <c r="BH173" s="75"/>
      <c r="BI173" s="75"/>
      <c r="BJ173" s="75"/>
      <c r="BK173" s="74"/>
      <c r="BL173" s="264"/>
      <c r="BM173" s="74"/>
      <c r="BN173" s="75"/>
      <c r="BO173" s="75"/>
      <c r="BP173" s="75"/>
      <c r="BQ173" s="74"/>
      <c r="BR173" s="264"/>
      <c r="BS173" s="74"/>
      <c r="BT173" s="75"/>
      <c r="BU173" s="75"/>
      <c r="BV173" s="75"/>
      <c r="BW173" s="74"/>
      <c r="BX173" s="264"/>
      <c r="BY173" s="74"/>
      <c r="BZ173" s="75"/>
      <c r="CA173" s="75"/>
      <c r="CB173" s="75"/>
      <c r="CC173" s="74"/>
      <c r="CD173" s="264"/>
      <c r="CE173" s="74"/>
      <c r="CF173" s="75"/>
      <c r="CG173" s="75"/>
      <c r="CH173" s="75"/>
      <c r="CI173" s="74"/>
      <c r="CJ173" s="264"/>
      <c r="CK173" s="74"/>
      <c r="CL173" s="75"/>
      <c r="CM173" s="75"/>
      <c r="CN173" s="75"/>
      <c r="CO173" s="74"/>
      <c r="CP173" s="264"/>
      <c r="CQ173" s="74"/>
      <c r="CR173" s="75"/>
      <c r="CS173" s="75"/>
      <c r="CT173" s="75"/>
      <c r="CU173" s="74"/>
      <c r="CV173" s="264"/>
      <c r="CW173" s="74"/>
      <c r="CX173" s="75"/>
      <c r="CY173" s="75"/>
      <c r="CZ173" s="75"/>
      <c r="DA173" s="74"/>
      <c r="DB173" s="264"/>
      <c r="DC173" s="74"/>
      <c r="DD173" s="75"/>
      <c r="DE173" s="75"/>
      <c r="DF173" s="75"/>
      <c r="DG173" s="74"/>
      <c r="DH173" s="264"/>
      <c r="DI173" s="74"/>
      <c r="DJ173" s="75"/>
      <c r="DK173" s="75"/>
      <c r="DL173" s="75"/>
      <c r="DM173" s="74"/>
      <c r="DN173" s="264"/>
      <c r="DO173" s="74"/>
      <c r="DP173" s="75"/>
      <c r="DQ173" s="75"/>
      <c r="DR173" s="75"/>
      <c r="DS173" s="74"/>
      <c r="DT173" s="264"/>
    </row>
    <row r="174" spans="1:124" ht="23" x14ac:dyDescent="0.2">
      <c r="A174" s="63" t="s">
        <v>236</v>
      </c>
      <c r="B174" s="44"/>
      <c r="C174" s="43" t="s">
        <v>237</v>
      </c>
      <c r="D174" s="41"/>
      <c r="E174" s="10"/>
      <c r="F174" s="10"/>
      <c r="G174" s="10"/>
      <c r="H174" s="10"/>
      <c r="I174" s="10"/>
      <c r="J174" s="260"/>
      <c r="K174" s="10"/>
      <c r="L174" s="10"/>
      <c r="M174" s="10"/>
      <c r="N174" s="10"/>
      <c r="O174" s="10"/>
      <c r="P174" s="260"/>
      <c r="Q174" s="10"/>
      <c r="R174" s="10"/>
      <c r="S174" s="10"/>
      <c r="T174" s="10"/>
      <c r="U174" s="10"/>
      <c r="V174" s="260"/>
      <c r="W174" s="10"/>
      <c r="X174" s="10"/>
      <c r="Y174" s="10"/>
      <c r="Z174" s="10"/>
      <c r="AA174" s="10"/>
      <c r="AB174" s="260"/>
      <c r="AC174" s="10"/>
      <c r="AD174" s="10"/>
      <c r="AE174" s="10"/>
      <c r="AF174" s="10"/>
      <c r="AG174" s="10"/>
      <c r="AH174" s="260"/>
      <c r="AI174" s="10"/>
      <c r="AJ174" s="10"/>
      <c r="AK174" s="10"/>
      <c r="AL174" s="10"/>
      <c r="AM174" s="10"/>
      <c r="AN174" s="260"/>
      <c r="AO174" s="10"/>
      <c r="AP174" s="10"/>
      <c r="AQ174" s="10"/>
      <c r="AR174" s="10"/>
      <c r="AS174" s="10"/>
      <c r="AT174" s="260"/>
      <c r="AU174" s="10"/>
      <c r="AV174" s="10"/>
      <c r="AW174" s="10"/>
      <c r="AX174" s="10"/>
      <c r="AY174" s="10"/>
      <c r="AZ174" s="260"/>
      <c r="BA174" s="10"/>
      <c r="BB174" s="10"/>
      <c r="BC174" s="10"/>
      <c r="BD174" s="10"/>
      <c r="BE174" s="10"/>
      <c r="BF174" s="260"/>
      <c r="BG174" s="10"/>
      <c r="BH174" s="10"/>
      <c r="BI174" s="10"/>
      <c r="BJ174" s="10"/>
      <c r="BK174" s="10"/>
      <c r="BL174" s="260"/>
      <c r="BM174" s="10"/>
      <c r="BN174" s="10"/>
      <c r="BO174" s="10"/>
      <c r="BP174" s="10"/>
      <c r="BQ174" s="10"/>
      <c r="BR174" s="260"/>
      <c r="BS174" s="10"/>
      <c r="BT174" s="10"/>
      <c r="BU174" s="10"/>
      <c r="BV174" s="10"/>
      <c r="BW174" s="10"/>
      <c r="BX174" s="260"/>
      <c r="BY174" s="10"/>
      <c r="BZ174" s="10"/>
      <c r="CA174" s="10"/>
      <c r="CB174" s="10"/>
      <c r="CC174" s="10"/>
      <c r="CD174" s="260"/>
      <c r="CE174" s="10"/>
      <c r="CF174" s="10"/>
      <c r="CG174" s="10"/>
      <c r="CH174" s="10"/>
      <c r="CI174" s="10"/>
      <c r="CJ174" s="260"/>
      <c r="CK174" s="10"/>
      <c r="CL174" s="10"/>
      <c r="CM174" s="10"/>
      <c r="CN174" s="10"/>
      <c r="CO174" s="10"/>
      <c r="CP174" s="260"/>
      <c r="CQ174" s="10"/>
      <c r="CR174" s="10"/>
      <c r="CS174" s="10"/>
      <c r="CT174" s="10"/>
      <c r="CU174" s="10"/>
      <c r="CV174" s="260"/>
      <c r="CW174" s="10"/>
      <c r="CX174" s="10"/>
      <c r="CY174" s="10"/>
      <c r="CZ174" s="10"/>
      <c r="DA174" s="10"/>
      <c r="DB174" s="260"/>
      <c r="DC174" s="10"/>
      <c r="DD174" s="10"/>
      <c r="DE174" s="10"/>
      <c r="DF174" s="10"/>
      <c r="DG174" s="10"/>
      <c r="DH174" s="260"/>
      <c r="DI174" s="10"/>
      <c r="DJ174" s="10"/>
      <c r="DK174" s="10"/>
      <c r="DL174" s="10"/>
      <c r="DM174" s="10"/>
      <c r="DN174" s="260"/>
      <c r="DO174" s="10"/>
      <c r="DP174" s="10"/>
      <c r="DQ174" s="10"/>
      <c r="DR174" s="10"/>
      <c r="DS174" s="10"/>
      <c r="DT174" s="260"/>
    </row>
    <row r="175" spans="1:124" ht="17" x14ac:dyDescent="0.2">
      <c r="A175" s="128"/>
      <c r="B175" s="128"/>
      <c r="C175" s="43" t="s">
        <v>203</v>
      </c>
      <c r="D175" s="128"/>
      <c r="E175" s="128"/>
      <c r="F175" s="22"/>
      <c r="G175" s="22"/>
      <c r="H175" s="22"/>
      <c r="I175" s="128"/>
      <c r="J175" s="261">
        <f>I176/$I$5*'HTGR Relationships'!$D$42*$J$4</f>
        <v>18.448124999999997</v>
      </c>
      <c r="K175" s="128"/>
      <c r="L175" s="22"/>
      <c r="M175" s="22"/>
      <c r="N175" s="22"/>
      <c r="O175" s="128"/>
      <c r="P175" s="261">
        <f>O176/$I$5*'HTGR Relationships'!$D$42*$J$4</f>
        <v>3.1975472031234444</v>
      </c>
      <c r="Q175" s="128"/>
      <c r="R175" s="22"/>
      <c r="S175" s="22"/>
      <c r="T175" s="22"/>
      <c r="U175" s="128"/>
      <c r="V175" s="261">
        <f>U176/$I$5*'HTGR Relationships'!$D$42*$J$4</f>
        <v>0.5622061016480765</v>
      </c>
      <c r="W175" s="128"/>
      <c r="X175" s="22"/>
      <c r="Y175" s="22"/>
      <c r="Z175" s="22"/>
      <c r="AA175" s="128"/>
      <c r="AB175" s="261">
        <f>AA176/$I$5*'HTGR Relationships'!$D$42*$J$4</f>
        <v>0</v>
      </c>
      <c r="AC175" s="128"/>
      <c r="AD175" s="22"/>
      <c r="AE175" s="22"/>
      <c r="AF175" s="22"/>
      <c r="AG175" s="128"/>
      <c r="AH175" s="261">
        <f>AG176/$I$5*'HTGR Relationships'!$D$42*$J$4</f>
        <v>0</v>
      </c>
      <c r="AI175" s="128"/>
      <c r="AJ175" s="22"/>
      <c r="AK175" s="22"/>
      <c r="AL175" s="22"/>
      <c r="AM175" s="128"/>
      <c r="AN175" s="261">
        <f>AM176/$I$5*'HTGR Relationships'!$D$42*$J$4</f>
        <v>0</v>
      </c>
      <c r="AO175" s="128"/>
      <c r="AP175" s="22"/>
      <c r="AQ175" s="22"/>
      <c r="AR175" s="22"/>
      <c r="AS175" s="128"/>
      <c r="AT175" s="261">
        <f>AS176/$I$5*'HTGR Relationships'!$D$42*$J$4</f>
        <v>0</v>
      </c>
      <c r="AU175" s="128"/>
      <c r="AV175" s="22"/>
      <c r="AW175" s="22"/>
      <c r="AX175" s="22"/>
      <c r="AY175" s="128"/>
      <c r="AZ175" s="261">
        <f>AY176/$I$5*'HTGR Relationships'!$D$42*$J$4</f>
        <v>0</v>
      </c>
      <c r="BA175" s="128"/>
      <c r="BB175" s="22"/>
      <c r="BC175" s="22"/>
      <c r="BD175" s="22"/>
      <c r="BE175" s="128"/>
      <c r="BF175" s="261">
        <f>BE176/$I$5*'HTGR Relationships'!$D$42*$J$4</f>
        <v>0</v>
      </c>
      <c r="BG175" s="128"/>
      <c r="BH175" s="22"/>
      <c r="BI175" s="22"/>
      <c r="BJ175" s="22"/>
      <c r="BK175" s="128"/>
      <c r="BL175" s="261">
        <f>BK176/$I$5*'HTGR Relationships'!$D$42*$J$4</f>
        <v>0</v>
      </c>
      <c r="BM175" s="128"/>
      <c r="BN175" s="22"/>
      <c r="BO175" s="22"/>
      <c r="BP175" s="22"/>
      <c r="BQ175" s="128"/>
      <c r="BR175" s="261" t="e">
        <f>BQ176/$I$5*'HTGR Relationships'!$D$42*$J$4</f>
        <v>#VALUE!</v>
      </c>
      <c r="BS175" s="128"/>
      <c r="BT175" s="22"/>
      <c r="BU175" s="22"/>
      <c r="BV175" s="22"/>
      <c r="BW175" s="128"/>
      <c r="BX175" s="261" t="e">
        <f>BW176/$I$5*'HTGR Relationships'!$D$42*$J$4</f>
        <v>#VALUE!</v>
      </c>
      <c r="BY175" s="128"/>
      <c r="BZ175" s="22"/>
      <c r="CA175" s="22"/>
      <c r="CB175" s="22"/>
      <c r="CC175" s="128"/>
      <c r="CD175" s="261" t="e">
        <f>CC176/$I$5*'HTGR Relationships'!$D$42*$J$4</f>
        <v>#VALUE!</v>
      </c>
      <c r="CE175" s="128"/>
      <c r="CF175" s="22"/>
      <c r="CG175" s="22"/>
      <c r="CH175" s="22"/>
      <c r="CI175" s="128"/>
      <c r="CJ175" s="261" t="e">
        <f>CI176/$I$5*'HTGR Relationships'!$D$42*$J$4</f>
        <v>#VALUE!</v>
      </c>
      <c r="CK175" s="128"/>
      <c r="CL175" s="22"/>
      <c r="CM175" s="22"/>
      <c r="CN175" s="22"/>
      <c r="CO175" s="128"/>
      <c r="CP175" s="261" t="e">
        <f>CO176/$I$5*'HTGR Relationships'!$D$42*$J$4</f>
        <v>#VALUE!</v>
      </c>
      <c r="CQ175" s="128"/>
      <c r="CR175" s="22"/>
      <c r="CS175" s="22"/>
      <c r="CT175" s="22"/>
      <c r="CU175" s="128"/>
      <c r="CV175" s="261" t="e">
        <f>CU176/$I$5*'HTGR Relationships'!$D$42*$J$4</f>
        <v>#VALUE!</v>
      </c>
      <c r="CW175" s="128"/>
      <c r="CX175" s="22"/>
      <c r="CY175" s="22"/>
      <c r="CZ175" s="22"/>
      <c r="DA175" s="128"/>
      <c r="DB175" s="261" t="e">
        <f>DA176/$I$5*'HTGR Relationships'!$D$42*$J$4</f>
        <v>#VALUE!</v>
      </c>
      <c r="DC175" s="128"/>
      <c r="DD175" s="22"/>
      <c r="DE175" s="22"/>
      <c r="DF175" s="22"/>
      <c r="DG175" s="128"/>
      <c r="DH175" s="261" t="e">
        <f>DG176/$I$5*'HTGR Relationships'!$D$42*$J$4</f>
        <v>#VALUE!</v>
      </c>
      <c r="DI175" s="128"/>
      <c r="DJ175" s="22"/>
      <c r="DK175" s="22"/>
      <c r="DL175" s="22"/>
      <c r="DM175" s="128"/>
      <c r="DN175" s="261" t="e">
        <f>DM176/$I$5*'HTGR Relationships'!$D$42*$J$4</f>
        <v>#VALUE!</v>
      </c>
      <c r="DO175" s="128"/>
      <c r="DP175" s="22"/>
      <c r="DQ175" s="22"/>
      <c r="DR175" s="22"/>
      <c r="DS175" s="128"/>
      <c r="DT175" s="261" t="e">
        <f>DS176/$I$5*'HTGR Relationships'!$D$42*$J$4</f>
        <v>#VALUE!</v>
      </c>
    </row>
    <row r="176" spans="1:124" x14ac:dyDescent="0.2">
      <c r="A176" s="241"/>
      <c r="B176" s="147">
        <v>20</v>
      </c>
      <c r="C176" s="241" t="s">
        <v>204</v>
      </c>
      <c r="D176" s="366"/>
      <c r="E176" s="366"/>
      <c r="F176" s="23">
        <f>SUM(F177:F183)</f>
        <v>953428870.89677513</v>
      </c>
      <c r="G176" s="23">
        <f>SUM(G177:G183)</f>
        <v>187402705.69117963</v>
      </c>
      <c r="H176" s="23">
        <f>SUM(H177:H183)</f>
        <v>734872823.98951089</v>
      </c>
      <c r="I176" s="384">
        <f>SUM(I177:I183)</f>
        <v>14204803.854444008</v>
      </c>
      <c r="J176" s="385">
        <f>SUM(J177:J183)</f>
        <v>1875704400.5774655</v>
      </c>
      <c r="K176" s="366"/>
      <c r="L176" s="23">
        <f>SUM(L177:L183)</f>
        <v>203843013.41921574</v>
      </c>
      <c r="M176" s="23">
        <f>SUM(M177:M183)</f>
        <v>29848290.042989556</v>
      </c>
      <c r="N176" s="23">
        <f>SUM(N177:N183)</f>
        <v>128725701.7129651</v>
      </c>
      <c r="O176" s="384">
        <f>SUM(O177:O183)</f>
        <v>2462067.5995904501</v>
      </c>
      <c r="P176" s="385">
        <f>SUM(P177:P183)</f>
        <v>362417005.17517048</v>
      </c>
      <c r="Q176" s="366"/>
      <c r="R176" s="23">
        <f>SUM(R177:R183)</f>
        <v>35840529.831949919</v>
      </c>
      <c r="S176" s="23">
        <f>SUM(S177:S183)</f>
        <v>5248050.9965695767</v>
      </c>
      <c r="T176" s="23">
        <f>SUM(T177:T183)</f>
        <v>22633090.411070719</v>
      </c>
      <c r="U176" s="384">
        <f>SUM(U177:U183)</f>
        <v>432891.00652139651</v>
      </c>
      <c r="V176" s="385">
        <f>SUM(V177:V183)</f>
        <v>63721671.23959022</v>
      </c>
      <c r="W176" s="366"/>
      <c r="X176" s="23">
        <f>SUM(X177:X183)</f>
        <v>0</v>
      </c>
      <c r="Y176" s="23">
        <f>SUM(Y177:Y183)</f>
        <v>0</v>
      </c>
      <c r="Z176" s="23">
        <f>SUM(Z177:Z183)</f>
        <v>0</v>
      </c>
      <c r="AA176" s="384">
        <f>SUM(AA177:AA183)</f>
        <v>0</v>
      </c>
      <c r="AB176" s="385">
        <f>SUM(AB177:AB183)</f>
        <v>0</v>
      </c>
      <c r="AC176" s="366"/>
      <c r="AD176" s="23">
        <f>SUM(AD177:AD183)</f>
        <v>0</v>
      </c>
      <c r="AE176" s="23">
        <f>SUM(AE177:AE183)</f>
        <v>0</v>
      </c>
      <c r="AF176" s="23">
        <f>SUM(AF177:AF183)</f>
        <v>0</v>
      </c>
      <c r="AG176" s="384">
        <f>SUM(AG177:AG183)</f>
        <v>0</v>
      </c>
      <c r="AH176" s="385">
        <f>SUM(AH177:AH183)</f>
        <v>0</v>
      </c>
      <c r="AI176" s="366"/>
      <c r="AJ176" s="23">
        <f>SUM(AJ177:AJ183)</f>
        <v>0</v>
      </c>
      <c r="AK176" s="23">
        <f>SUM(AK177:AK183)</f>
        <v>0</v>
      </c>
      <c r="AL176" s="23">
        <f>SUM(AL177:AL183)</f>
        <v>0</v>
      </c>
      <c r="AM176" s="384">
        <f>SUM(AM177:AM183)</f>
        <v>0</v>
      </c>
      <c r="AN176" s="385">
        <f>SUM(AN177:AN183)</f>
        <v>0</v>
      </c>
      <c r="AO176" s="366"/>
      <c r="AP176" s="23">
        <f>SUM(AP177:AP183)</f>
        <v>0</v>
      </c>
      <c r="AQ176" s="23">
        <f>SUM(AQ177:AQ183)</f>
        <v>0</v>
      </c>
      <c r="AR176" s="23">
        <f>SUM(AR177:AR183)</f>
        <v>0</v>
      </c>
      <c r="AS176" s="384">
        <f>SUM(AS177:AS183)</f>
        <v>0</v>
      </c>
      <c r="AT176" s="385">
        <f>SUM(AT177:AT183)</f>
        <v>0</v>
      </c>
      <c r="AU176" s="366"/>
      <c r="AV176" s="23">
        <f>SUM(AV177:AV183)</f>
        <v>0</v>
      </c>
      <c r="AW176" s="23">
        <f>SUM(AW177:AW183)</f>
        <v>0</v>
      </c>
      <c r="AX176" s="23">
        <f>SUM(AX177:AX183)</f>
        <v>0</v>
      </c>
      <c r="AY176" s="384">
        <f>SUM(AY177:AY183)</f>
        <v>0</v>
      </c>
      <c r="AZ176" s="385">
        <f>SUM(AZ177:AZ183)</f>
        <v>0</v>
      </c>
      <c r="BA176" s="366"/>
      <c r="BB176" s="23">
        <f>SUM(BB177:BB183)</f>
        <v>0</v>
      </c>
      <c r="BC176" s="23">
        <f>SUM(BC177:BC183)</f>
        <v>0</v>
      </c>
      <c r="BD176" s="23">
        <f>SUM(BD177:BD183)</f>
        <v>0</v>
      </c>
      <c r="BE176" s="384">
        <f>SUM(BE177:BE183)</f>
        <v>0</v>
      </c>
      <c r="BF176" s="385">
        <f>SUM(BF177:BF183)</f>
        <v>0</v>
      </c>
      <c r="BG176" s="366"/>
      <c r="BH176" s="23">
        <f>SUM(BH177:BH183)</f>
        <v>0</v>
      </c>
      <c r="BI176" s="23">
        <f>SUM(BI177:BI183)</f>
        <v>0</v>
      </c>
      <c r="BJ176" s="23">
        <f>SUM(BJ177:BJ183)</f>
        <v>0</v>
      </c>
      <c r="BK176" s="384">
        <f>SUM(BK177:BK183)</f>
        <v>0</v>
      </c>
      <c r="BL176" s="385">
        <f>SUM(BL177:BL183)</f>
        <v>0</v>
      </c>
      <c r="BM176" s="366"/>
      <c r="BN176" s="23" t="e">
        <f>SUM(BN177:BN183)</f>
        <v>#VALUE!</v>
      </c>
      <c r="BO176" s="23" t="e">
        <f>SUM(BO177:BO183)</f>
        <v>#VALUE!</v>
      </c>
      <c r="BP176" s="23" t="e">
        <f>SUM(BP177:BP183)</f>
        <v>#VALUE!</v>
      </c>
      <c r="BQ176" s="384" t="e">
        <f>SUM(BQ177:BQ183)</f>
        <v>#VALUE!</v>
      </c>
      <c r="BR176" s="385" t="e">
        <f>SUM(BR177:BR183)</f>
        <v>#VALUE!</v>
      </c>
      <c r="BS176" s="366"/>
      <c r="BT176" s="23" t="e">
        <f>SUM(BT177:BT183)</f>
        <v>#VALUE!</v>
      </c>
      <c r="BU176" s="23" t="e">
        <f>SUM(BU177:BU183)</f>
        <v>#VALUE!</v>
      </c>
      <c r="BV176" s="23" t="e">
        <f>SUM(BV177:BV183)</f>
        <v>#VALUE!</v>
      </c>
      <c r="BW176" s="384" t="e">
        <f>SUM(BW177:BW183)</f>
        <v>#VALUE!</v>
      </c>
      <c r="BX176" s="385" t="e">
        <f>SUM(BX177:BX183)</f>
        <v>#VALUE!</v>
      </c>
      <c r="BY176" s="366"/>
      <c r="BZ176" s="23" t="e">
        <f>SUM(BZ177:BZ183)</f>
        <v>#VALUE!</v>
      </c>
      <c r="CA176" s="23" t="e">
        <f>SUM(CA177:CA183)</f>
        <v>#VALUE!</v>
      </c>
      <c r="CB176" s="23" t="e">
        <f>SUM(CB177:CB183)</f>
        <v>#VALUE!</v>
      </c>
      <c r="CC176" s="384" t="e">
        <f>SUM(CC177:CC183)</f>
        <v>#VALUE!</v>
      </c>
      <c r="CD176" s="385" t="e">
        <f>SUM(CD177:CD183)</f>
        <v>#VALUE!</v>
      </c>
      <c r="CE176" s="366"/>
      <c r="CF176" s="23" t="e">
        <f>SUM(CF177:CF183)</f>
        <v>#VALUE!</v>
      </c>
      <c r="CG176" s="23" t="e">
        <f>SUM(CG177:CG183)</f>
        <v>#VALUE!</v>
      </c>
      <c r="CH176" s="23" t="e">
        <f>SUM(CH177:CH183)</f>
        <v>#VALUE!</v>
      </c>
      <c r="CI176" s="384" t="e">
        <f>SUM(CI177:CI183)</f>
        <v>#VALUE!</v>
      </c>
      <c r="CJ176" s="385" t="e">
        <f>SUM(CJ177:CJ183)</f>
        <v>#VALUE!</v>
      </c>
      <c r="CK176" s="366"/>
      <c r="CL176" s="23" t="e">
        <f>SUM(CL177:CL183)</f>
        <v>#VALUE!</v>
      </c>
      <c r="CM176" s="23" t="e">
        <f>SUM(CM177:CM183)</f>
        <v>#VALUE!</v>
      </c>
      <c r="CN176" s="23" t="e">
        <f>SUM(CN177:CN183)</f>
        <v>#VALUE!</v>
      </c>
      <c r="CO176" s="384" t="e">
        <f>SUM(CO177:CO183)</f>
        <v>#VALUE!</v>
      </c>
      <c r="CP176" s="385" t="e">
        <f>SUM(CP177:CP183)</f>
        <v>#VALUE!</v>
      </c>
      <c r="CQ176" s="366"/>
      <c r="CR176" s="23" t="e">
        <f>SUM(CR177:CR183)</f>
        <v>#VALUE!</v>
      </c>
      <c r="CS176" s="23" t="e">
        <f>SUM(CS177:CS183)</f>
        <v>#VALUE!</v>
      </c>
      <c r="CT176" s="23" t="e">
        <f>SUM(CT177:CT183)</f>
        <v>#VALUE!</v>
      </c>
      <c r="CU176" s="384" t="e">
        <f>SUM(CU177:CU183)</f>
        <v>#VALUE!</v>
      </c>
      <c r="CV176" s="385" t="e">
        <f>SUM(CV177:CV183)</f>
        <v>#VALUE!</v>
      </c>
      <c r="CW176" s="366"/>
      <c r="CX176" s="23" t="e">
        <f>SUM(CX177:CX183)</f>
        <v>#VALUE!</v>
      </c>
      <c r="CY176" s="23" t="e">
        <f>SUM(CY177:CY183)</f>
        <v>#VALUE!</v>
      </c>
      <c r="CZ176" s="23" t="e">
        <f>SUM(CZ177:CZ183)</f>
        <v>#VALUE!</v>
      </c>
      <c r="DA176" s="384" t="e">
        <f>SUM(DA177:DA183)</f>
        <v>#VALUE!</v>
      </c>
      <c r="DB176" s="385" t="e">
        <f>SUM(DB177:DB183)</f>
        <v>#VALUE!</v>
      </c>
      <c r="DC176" s="366"/>
      <c r="DD176" s="23" t="e">
        <f>SUM(DD177:DD183)</f>
        <v>#VALUE!</v>
      </c>
      <c r="DE176" s="23" t="e">
        <f>SUM(DE177:DE183)</f>
        <v>#VALUE!</v>
      </c>
      <c r="DF176" s="23" t="e">
        <f>SUM(DF177:DF183)</f>
        <v>#VALUE!</v>
      </c>
      <c r="DG176" s="384" t="e">
        <f>SUM(DG177:DG183)</f>
        <v>#VALUE!</v>
      </c>
      <c r="DH176" s="385" t="e">
        <f>SUM(DH177:DH183)</f>
        <v>#VALUE!</v>
      </c>
      <c r="DI176" s="366"/>
      <c r="DJ176" s="23" t="e">
        <f>SUM(DJ177:DJ183)</f>
        <v>#VALUE!</v>
      </c>
      <c r="DK176" s="23" t="e">
        <f>SUM(DK177:DK183)</f>
        <v>#VALUE!</v>
      </c>
      <c r="DL176" s="23" t="e">
        <f>SUM(DL177:DL183)</f>
        <v>#VALUE!</v>
      </c>
      <c r="DM176" s="384" t="e">
        <f>SUM(DM177:DM183)</f>
        <v>#VALUE!</v>
      </c>
      <c r="DN176" s="385" t="e">
        <f>SUM(DN177:DN183)</f>
        <v>#VALUE!</v>
      </c>
      <c r="DO176" s="366"/>
      <c r="DP176" s="23" t="e">
        <f>SUM(DP177:DP183)</f>
        <v>#VALUE!</v>
      </c>
      <c r="DQ176" s="23" t="e">
        <f>SUM(DQ177:DQ183)</f>
        <v>#VALUE!</v>
      </c>
      <c r="DR176" s="23" t="e">
        <f>SUM(DR177:DR183)</f>
        <v>#VALUE!</v>
      </c>
      <c r="DS176" s="384" t="e">
        <f>SUM(DS177:DS183)</f>
        <v>#VALUE!</v>
      </c>
      <c r="DT176" s="385" t="e">
        <f>SUM(DT177:DT183)</f>
        <v>#VALUE!</v>
      </c>
    </row>
    <row r="177" spans="1:124" x14ac:dyDescent="0.2">
      <c r="A177" s="6"/>
      <c r="B177" s="6">
        <v>21</v>
      </c>
      <c r="C177" s="6" t="s">
        <v>205</v>
      </c>
      <c r="D177" s="37">
        <v>1</v>
      </c>
      <c r="E177" s="395">
        <f>'HTGR Levers &amp; Variables'!D$21*$D$177</f>
        <v>0.61493749999999991</v>
      </c>
      <c r="F177" s="25">
        <f>F157*(E177)*'HTGR Relationships'!$D$21</f>
        <v>55506424.013821065</v>
      </c>
      <c r="G177" s="25">
        <f>G157*(E177)*'HTGR Relationships'!$D$19</f>
        <v>143314959.94848365</v>
      </c>
      <c r="H177" s="25">
        <f>H157*(E177)*'HTGR Relationships'!$D$20</f>
        <v>363786620.83920807</v>
      </c>
      <c r="I177" s="14">
        <f>I157*(E177)*'HTGR Relationships'!$D$20</f>
        <v>7271455.2486603875</v>
      </c>
      <c r="J177" s="11">
        <f t="shared" ref="J177:J183" si="624">SUM(F177:H177)</f>
        <v>562608004.80151272</v>
      </c>
      <c r="K177" s="395">
        <f>'HTGR Levers &amp; Variables'!J$21*$D$177</f>
        <v>0.14218749999999991</v>
      </c>
      <c r="L177" s="25">
        <f>L157*(K177)*'HTGR Relationships'!$D$21</f>
        <v>11740788.320612533</v>
      </c>
      <c r="M177" s="25">
        <f>M157*(K177)*'HTGR Relationships'!$D$19</f>
        <v>19654203.086527172</v>
      </c>
      <c r="N177" s="25">
        <f>N157*(K177)*'HTGR Relationships'!$D$20</f>
        <v>48019467.979878604</v>
      </c>
      <c r="O177" s="14">
        <f>O157*(K177)*'HTGR Relationships'!$D$20</f>
        <v>954594.64446538582</v>
      </c>
      <c r="P177" s="11">
        <f t="shared" ref="P177:P183" si="625">SUM(L177:N177)</f>
        <v>79414459.387018308</v>
      </c>
      <c r="Q177" s="395">
        <f>'HTGR Levers &amp; Variables'!P$21*$D$177</f>
        <v>2.4999999999999911E-2</v>
      </c>
      <c r="R177" s="25">
        <f>R157*(Q177)*'HTGR Relationships'!$D$21</f>
        <v>2064314.429997802</v>
      </c>
      <c r="S177" s="25">
        <f>S157*(Q177)*'HTGR Relationships'!$D$19</f>
        <v>3455684.0591696026</v>
      </c>
      <c r="T177" s="25">
        <f>T157*(Q177)*'HTGR Relationships'!$D$20</f>
        <v>8442983.3810775317</v>
      </c>
      <c r="U177" s="14">
        <f>U157*(Q177)*'HTGR Relationships'!$D$20</f>
        <v>167840.81660929811</v>
      </c>
      <c r="V177" s="11">
        <f t="shared" ref="V177:V183" si="626">SUM(R177:T177)</f>
        <v>13962981.870244935</v>
      </c>
      <c r="W177" s="395">
        <f>'HTGR Levers &amp; Variables'!V$21*$D$177</f>
        <v>0</v>
      </c>
      <c r="X177" s="25">
        <f>X157*(W177)*'HTGR Relationships'!$D$21</f>
        <v>0</v>
      </c>
      <c r="Y177" s="25">
        <f>Y157*(W177)*'HTGR Relationships'!$D$19</f>
        <v>0</v>
      </c>
      <c r="Z177" s="25">
        <f>Z157*(W177)*'HTGR Relationships'!$D$20</f>
        <v>0</v>
      </c>
      <c r="AA177" s="14">
        <f>AA157*(W177)*'HTGR Relationships'!$D$20</f>
        <v>0</v>
      </c>
      <c r="AB177" s="11">
        <f t="shared" ref="AB177:AB183" si="627">SUM(X177:Z177)</f>
        <v>0</v>
      </c>
      <c r="AC177" s="395">
        <f>'HTGR Levers &amp; Variables'!AB$21*$D$177</f>
        <v>0</v>
      </c>
      <c r="AD177" s="25">
        <f>AD157*(AC177)*'HTGR Relationships'!$D$21</f>
        <v>0</v>
      </c>
      <c r="AE177" s="25">
        <f>AE157*(AC177)*'HTGR Relationships'!$D$19</f>
        <v>0</v>
      </c>
      <c r="AF177" s="25">
        <f>AF157*(AC177)*'HTGR Relationships'!$D$20</f>
        <v>0</v>
      </c>
      <c r="AG177" s="14">
        <f>AG157*(AC177)*'HTGR Relationships'!$D$20</f>
        <v>0</v>
      </c>
      <c r="AH177" s="11">
        <f t="shared" ref="AH177:AH183" si="628">SUM(AD177:AF177)</f>
        <v>0</v>
      </c>
      <c r="AI177" s="395">
        <f>'HTGR Levers &amp; Variables'!AH$21*$D$177</f>
        <v>0</v>
      </c>
      <c r="AJ177" s="25">
        <f>AJ157*(AI177)*'HTGR Relationships'!$D$21</f>
        <v>0</v>
      </c>
      <c r="AK177" s="25">
        <f>AK157*(AI177)*'HTGR Relationships'!$D$19</f>
        <v>0</v>
      </c>
      <c r="AL177" s="25">
        <f>AL157*(AI177)*'HTGR Relationships'!$D$20</f>
        <v>0</v>
      </c>
      <c r="AM177" s="14">
        <f>AM157*(AI177)*'HTGR Relationships'!$D$20</f>
        <v>0</v>
      </c>
      <c r="AN177" s="11">
        <f t="shared" ref="AN177:AN183" si="629">SUM(AJ177:AL177)</f>
        <v>0</v>
      </c>
      <c r="AO177" s="395">
        <f>'HTGR Levers &amp; Variables'!AN$21*$D$177</f>
        <v>0</v>
      </c>
      <c r="AP177" s="25">
        <f>AP157*(AO177)*'HTGR Relationships'!$D$21</f>
        <v>0</v>
      </c>
      <c r="AQ177" s="25">
        <f>AQ157*(AO177)*'HTGR Relationships'!$D$19</f>
        <v>0</v>
      </c>
      <c r="AR177" s="25">
        <f>AR157*(AO177)*'HTGR Relationships'!$D$20</f>
        <v>0</v>
      </c>
      <c r="AS177" s="14">
        <f>AS157*(AO177)*'HTGR Relationships'!$D$20</f>
        <v>0</v>
      </c>
      <c r="AT177" s="11">
        <f t="shared" ref="AT177:AT183" si="630">SUM(AP177:AR177)</f>
        <v>0</v>
      </c>
      <c r="AU177" s="395">
        <f>'HTGR Levers &amp; Variables'!AT$21*$D$177</f>
        <v>0</v>
      </c>
      <c r="AV177" s="25">
        <f>AV157*(AU177)*'HTGR Relationships'!$D$21</f>
        <v>0</v>
      </c>
      <c r="AW177" s="25">
        <f>AW157*(AU177)*'HTGR Relationships'!$D$19</f>
        <v>0</v>
      </c>
      <c r="AX177" s="25">
        <f>AX157*(AU177)*'HTGR Relationships'!$D$20</f>
        <v>0</v>
      </c>
      <c r="AY177" s="14">
        <f>AY157*(AU177)*'HTGR Relationships'!$D$20</f>
        <v>0</v>
      </c>
      <c r="AZ177" s="11">
        <f t="shared" ref="AZ177:AZ183" si="631">SUM(AV177:AX177)</f>
        <v>0</v>
      </c>
      <c r="BA177" s="395">
        <f>'HTGR Levers &amp; Variables'!AZ$21*$D$177</f>
        <v>0</v>
      </c>
      <c r="BB177" s="25">
        <f>BB157*(BA177)*'HTGR Relationships'!$D$21</f>
        <v>0</v>
      </c>
      <c r="BC177" s="25">
        <f>BC157*(BA177)*'HTGR Relationships'!$D$19</f>
        <v>0</v>
      </c>
      <c r="BD177" s="25">
        <f>BD157*(BA177)*'HTGR Relationships'!$D$20</f>
        <v>0</v>
      </c>
      <c r="BE177" s="14">
        <f>BE157*(BA177)*'HTGR Relationships'!$D$20</f>
        <v>0</v>
      </c>
      <c r="BF177" s="11">
        <f t="shared" ref="BF177:BF183" si="632">SUM(BB177:BD177)</f>
        <v>0</v>
      </c>
      <c r="BG177" s="395">
        <f>'HTGR Levers &amp; Variables'!BF$21*$D$177</f>
        <v>0</v>
      </c>
      <c r="BH177" s="25">
        <f>BH157*(BG177)*'HTGR Relationships'!$D$21</f>
        <v>0</v>
      </c>
      <c r="BI177" s="25">
        <f>BI157*(BG177)*'HTGR Relationships'!$D$19</f>
        <v>0</v>
      </c>
      <c r="BJ177" s="25">
        <f>BJ157*(BG177)*'HTGR Relationships'!$D$20</f>
        <v>0</v>
      </c>
      <c r="BK177" s="14">
        <f>BK157*(BG177)*'HTGR Relationships'!$D$20</f>
        <v>0</v>
      </c>
      <c r="BL177" s="11">
        <f t="shared" ref="BL177:BL183" si="633">SUM(BH177:BJ177)</f>
        <v>0</v>
      </c>
      <c r="BM177" s="395" t="e">
        <f>'HTGR Levers &amp; Variables'!BL$21*$D$177</f>
        <v>#VALUE!</v>
      </c>
      <c r="BN177" s="25" t="e">
        <f>BN157*(BM177)*'HTGR Relationships'!$D$21</f>
        <v>#VALUE!</v>
      </c>
      <c r="BO177" s="25" t="e">
        <f>BO157*(BM177)*'HTGR Relationships'!$D$19</f>
        <v>#VALUE!</v>
      </c>
      <c r="BP177" s="25" t="e">
        <f>BP157*(BM177)*'HTGR Relationships'!$D$20</f>
        <v>#VALUE!</v>
      </c>
      <c r="BQ177" s="14" t="e">
        <f>BQ157*(BM177)*'HTGR Relationships'!$D$20</f>
        <v>#VALUE!</v>
      </c>
      <c r="BR177" s="11" t="e">
        <f t="shared" ref="BR177:BR183" si="634">SUM(BN177:BP177)</f>
        <v>#VALUE!</v>
      </c>
      <c r="BS177" s="395" t="e">
        <f>'HTGR Levers &amp; Variables'!BR$21*$D$177</f>
        <v>#VALUE!</v>
      </c>
      <c r="BT177" s="25" t="e">
        <f>BT157*(BS177)*'HTGR Relationships'!$D$21</f>
        <v>#VALUE!</v>
      </c>
      <c r="BU177" s="25" t="e">
        <f>BU157*(BS177)*'HTGR Relationships'!$D$19</f>
        <v>#VALUE!</v>
      </c>
      <c r="BV177" s="25" t="e">
        <f>BV157*(BS177)*'HTGR Relationships'!$D$20</f>
        <v>#VALUE!</v>
      </c>
      <c r="BW177" s="14" t="e">
        <f>BW157*(BS177)*'HTGR Relationships'!$D$20</f>
        <v>#VALUE!</v>
      </c>
      <c r="BX177" s="11" t="e">
        <f t="shared" ref="BX177:BX183" si="635">SUM(BT177:BV177)</f>
        <v>#VALUE!</v>
      </c>
      <c r="BY177" s="395" t="e">
        <f>'HTGR Levers &amp; Variables'!BX$21*$D$177</f>
        <v>#VALUE!</v>
      </c>
      <c r="BZ177" s="25" t="e">
        <f>BZ157*(BY177)*'HTGR Relationships'!$D$21</f>
        <v>#VALUE!</v>
      </c>
      <c r="CA177" s="25" t="e">
        <f>CA157*(BY177)*'HTGR Relationships'!$D$19</f>
        <v>#VALUE!</v>
      </c>
      <c r="CB177" s="25" t="e">
        <f>CB157*(BY177)*'HTGR Relationships'!$D$20</f>
        <v>#VALUE!</v>
      </c>
      <c r="CC177" s="14" t="e">
        <f>CC157*(BY177)*'HTGR Relationships'!$D$20</f>
        <v>#VALUE!</v>
      </c>
      <c r="CD177" s="11" t="e">
        <f t="shared" ref="CD177:CD183" si="636">SUM(BZ177:CB177)</f>
        <v>#VALUE!</v>
      </c>
      <c r="CE177" s="395" t="e">
        <f>'HTGR Levers &amp; Variables'!CD$21*$D$177</f>
        <v>#VALUE!</v>
      </c>
      <c r="CF177" s="25" t="e">
        <f>CF157*(CE177)*'HTGR Relationships'!$D$21</f>
        <v>#VALUE!</v>
      </c>
      <c r="CG177" s="25" t="e">
        <f>CG157*(CE177)*'HTGR Relationships'!$D$19</f>
        <v>#VALUE!</v>
      </c>
      <c r="CH177" s="25" t="e">
        <f>CH157*(CE177)*'HTGR Relationships'!$D$20</f>
        <v>#VALUE!</v>
      </c>
      <c r="CI177" s="14" t="e">
        <f>CI157*(CE177)*'HTGR Relationships'!$D$20</f>
        <v>#VALUE!</v>
      </c>
      <c r="CJ177" s="11" t="e">
        <f t="shared" ref="CJ177:CJ183" si="637">SUM(CF177:CH177)</f>
        <v>#VALUE!</v>
      </c>
      <c r="CK177" s="395" t="e">
        <f>'HTGR Levers &amp; Variables'!CJ$21*$D$177</f>
        <v>#VALUE!</v>
      </c>
      <c r="CL177" s="25" t="e">
        <f>CL157*(CK177)*'HTGR Relationships'!$D$21</f>
        <v>#VALUE!</v>
      </c>
      <c r="CM177" s="25" t="e">
        <f>CM157*(CK177)*'HTGR Relationships'!$D$19</f>
        <v>#VALUE!</v>
      </c>
      <c r="CN177" s="25" t="e">
        <f>CN157*(CK177)*'HTGR Relationships'!$D$20</f>
        <v>#VALUE!</v>
      </c>
      <c r="CO177" s="14" t="e">
        <f>CO157*(CK177)*'HTGR Relationships'!$D$20</f>
        <v>#VALUE!</v>
      </c>
      <c r="CP177" s="11" t="e">
        <f t="shared" ref="CP177:CP183" si="638">SUM(CL177:CN177)</f>
        <v>#VALUE!</v>
      </c>
      <c r="CQ177" s="395" t="e">
        <f>'HTGR Levers &amp; Variables'!CP$21*$D$177</f>
        <v>#VALUE!</v>
      </c>
      <c r="CR177" s="25" t="e">
        <f>CR157*(CQ177)*'HTGR Relationships'!$D$21</f>
        <v>#VALUE!</v>
      </c>
      <c r="CS177" s="25" t="e">
        <f>CS157*(CQ177)*'HTGR Relationships'!$D$19</f>
        <v>#VALUE!</v>
      </c>
      <c r="CT177" s="25" t="e">
        <f>CT157*(CQ177)*'HTGR Relationships'!$D$20</f>
        <v>#VALUE!</v>
      </c>
      <c r="CU177" s="14" t="e">
        <f>CU157*(CQ177)*'HTGR Relationships'!$D$20</f>
        <v>#VALUE!</v>
      </c>
      <c r="CV177" s="11" t="e">
        <f t="shared" ref="CV177:CV183" si="639">SUM(CR177:CT177)</f>
        <v>#VALUE!</v>
      </c>
      <c r="CW177" s="395" t="e">
        <f>'HTGR Levers &amp; Variables'!CV$21*$D$177</f>
        <v>#VALUE!</v>
      </c>
      <c r="CX177" s="25" t="e">
        <f>CX157*(CW177)*'HTGR Relationships'!$D$21</f>
        <v>#VALUE!</v>
      </c>
      <c r="CY177" s="25" t="e">
        <f>CY157*(CW177)*'HTGR Relationships'!$D$19</f>
        <v>#VALUE!</v>
      </c>
      <c r="CZ177" s="25" t="e">
        <f>CZ157*(CW177)*'HTGR Relationships'!$D$20</f>
        <v>#VALUE!</v>
      </c>
      <c r="DA177" s="14" t="e">
        <f>DA157*(CW177)*'HTGR Relationships'!$D$20</f>
        <v>#VALUE!</v>
      </c>
      <c r="DB177" s="11" t="e">
        <f t="shared" ref="DB177:DB183" si="640">SUM(CX177:CZ177)</f>
        <v>#VALUE!</v>
      </c>
      <c r="DC177" s="395" t="e">
        <f>'HTGR Levers &amp; Variables'!DB$21*$D$177</f>
        <v>#VALUE!</v>
      </c>
      <c r="DD177" s="25" t="e">
        <f>DD157*(DC177)*'HTGR Relationships'!$D$21</f>
        <v>#VALUE!</v>
      </c>
      <c r="DE177" s="25" t="e">
        <f>DE157*(DC177)*'HTGR Relationships'!$D$19</f>
        <v>#VALUE!</v>
      </c>
      <c r="DF177" s="25" t="e">
        <f>DF157*(DC177)*'HTGR Relationships'!$D$20</f>
        <v>#VALUE!</v>
      </c>
      <c r="DG177" s="14" t="e">
        <f>DG157*(DC177)*'HTGR Relationships'!$D$20</f>
        <v>#VALUE!</v>
      </c>
      <c r="DH177" s="11" t="e">
        <f t="shared" ref="DH177:DH183" si="641">SUM(DD177:DF177)</f>
        <v>#VALUE!</v>
      </c>
      <c r="DI177" s="395" t="e">
        <f>'HTGR Levers &amp; Variables'!DH$21*$D$177</f>
        <v>#VALUE!</v>
      </c>
      <c r="DJ177" s="25" t="e">
        <f>DJ157*(DI177)*'HTGR Relationships'!$D$21</f>
        <v>#VALUE!</v>
      </c>
      <c r="DK177" s="25" t="e">
        <f>DK157*(DI177)*'HTGR Relationships'!$D$19</f>
        <v>#VALUE!</v>
      </c>
      <c r="DL177" s="25" t="e">
        <f>DL157*(DI177)*'HTGR Relationships'!$D$20</f>
        <v>#VALUE!</v>
      </c>
      <c r="DM177" s="14" t="e">
        <f>DM157*(DI177)*'HTGR Relationships'!$D$20</f>
        <v>#VALUE!</v>
      </c>
      <c r="DN177" s="11" t="e">
        <f t="shared" ref="DN177:DN183" si="642">SUM(DJ177:DL177)</f>
        <v>#VALUE!</v>
      </c>
      <c r="DO177" s="395" t="e">
        <f>'HTGR Levers &amp; Variables'!DN$21*$D$177</f>
        <v>#VALUE!</v>
      </c>
      <c r="DP177" s="25" t="e">
        <f>DP157*(DO177)*'HTGR Relationships'!$D$21</f>
        <v>#VALUE!</v>
      </c>
      <c r="DQ177" s="25" t="e">
        <f>DQ157*(DO177)*'HTGR Relationships'!$D$19</f>
        <v>#VALUE!</v>
      </c>
      <c r="DR177" s="25" t="e">
        <f>DR157*(DO177)*'HTGR Relationships'!$D$20</f>
        <v>#VALUE!</v>
      </c>
      <c r="DS177" s="14" t="e">
        <f>DS157*(DO177)*'HTGR Relationships'!$D$20</f>
        <v>#VALUE!</v>
      </c>
      <c r="DT177" s="11" t="e">
        <f t="shared" ref="DT177:DT183" si="643">SUM(DP177:DR177)</f>
        <v>#VALUE!</v>
      </c>
    </row>
    <row r="178" spans="1:124" x14ac:dyDescent="0.2">
      <c r="A178" s="6"/>
      <c r="B178" s="6">
        <v>22</v>
      </c>
      <c r="C178" s="6" t="s">
        <v>206</v>
      </c>
      <c r="D178" s="37">
        <v>1</v>
      </c>
      <c r="E178" s="395">
        <f>'HTGR Levers &amp; Variables'!D$21*$D$177</f>
        <v>0.61493749999999991</v>
      </c>
      <c r="F178" s="25">
        <f>F158*(E178)*'HTGR Relationships'!$D$21</f>
        <v>638794202.02716267</v>
      </c>
      <c r="G178" s="25">
        <f>G158*(E178)*'HTGR Relationships'!$D$19</f>
        <v>12850520.093931152</v>
      </c>
      <c r="H178" s="25">
        <f>H158*(E178)*'HTGR Relationships'!$D$20</f>
        <v>161044085.01109314</v>
      </c>
      <c r="I178" s="14">
        <f>I158*(E178)*'HTGR Relationships'!$D$20</f>
        <v>3015584.4396984</v>
      </c>
      <c r="J178" s="11">
        <f t="shared" si="624"/>
        <v>812688807.13218701</v>
      </c>
      <c r="K178" s="395">
        <f>'HTGR Levers &amp; Variables'!J$21*$D$177</f>
        <v>0.14218749999999991</v>
      </c>
      <c r="L178" s="25">
        <f>L158*(K178)*'HTGR Relationships'!$D$21</f>
        <v>147703710.70350587</v>
      </c>
      <c r="M178" s="25">
        <f>M158*(K178)*'HTGR Relationships'!$D$19</f>
        <v>2971331.7627496044</v>
      </c>
      <c r="N178" s="25">
        <f>N158*(K178)*'HTGR Relationships'!$D$20</f>
        <v>37237045.777033918</v>
      </c>
      <c r="O178" s="14">
        <f>O158*(K178)*'HTGR Relationships'!$D$20</f>
        <v>697271.53169162082</v>
      </c>
      <c r="P178" s="11">
        <f t="shared" si="625"/>
        <v>187912088.24328941</v>
      </c>
      <c r="Q178" s="395">
        <f>'HTGR Levers &amp; Variables'!P$21*$D$177</f>
        <v>2.4999999999999911E-2</v>
      </c>
      <c r="R178" s="25">
        <f>R158*(Q178)*'HTGR Relationships'!$D$21</f>
        <v>25969883.200616341</v>
      </c>
      <c r="S178" s="25">
        <f>S158*(Q178)*'HTGR Relationships'!$D$19</f>
        <v>522431.9582856432</v>
      </c>
      <c r="T178" s="25">
        <f>T158*(Q178)*'HTGR Relationships'!$D$20</f>
        <v>6547172.8838740764</v>
      </c>
      <c r="U178" s="14">
        <f>U158*(Q178)*'HTGR Relationships'!$D$20</f>
        <v>122597.19238533956</v>
      </c>
      <c r="V178" s="11">
        <f t="shared" si="626"/>
        <v>33039488.042776063</v>
      </c>
      <c r="W178" s="395">
        <f>'HTGR Levers &amp; Variables'!V$21*$D$177</f>
        <v>0</v>
      </c>
      <c r="X178" s="25">
        <f>X158*(W178)*'HTGR Relationships'!$D$21</f>
        <v>0</v>
      </c>
      <c r="Y178" s="25">
        <f>Y158*(W178)*'HTGR Relationships'!$D$19</f>
        <v>0</v>
      </c>
      <c r="Z178" s="25">
        <f>Z158*(W178)*'HTGR Relationships'!$D$20</f>
        <v>0</v>
      </c>
      <c r="AA178" s="14">
        <f>AA158*(W178)*'HTGR Relationships'!$D$20</f>
        <v>0</v>
      </c>
      <c r="AB178" s="11">
        <f t="shared" si="627"/>
        <v>0</v>
      </c>
      <c r="AC178" s="395">
        <f>'HTGR Levers &amp; Variables'!AB$21*$D$177</f>
        <v>0</v>
      </c>
      <c r="AD178" s="25">
        <f>AD158*(AC178)*'HTGR Relationships'!$D$21</f>
        <v>0</v>
      </c>
      <c r="AE178" s="25">
        <f>AE158*(AC178)*'HTGR Relationships'!$D$19</f>
        <v>0</v>
      </c>
      <c r="AF178" s="25">
        <f>AF158*(AC178)*'HTGR Relationships'!$D$20</f>
        <v>0</v>
      </c>
      <c r="AG178" s="14">
        <f>AG158*(AC178)*'HTGR Relationships'!$D$20</f>
        <v>0</v>
      </c>
      <c r="AH178" s="11">
        <f t="shared" si="628"/>
        <v>0</v>
      </c>
      <c r="AI178" s="395">
        <f>'HTGR Levers &amp; Variables'!AH$21*$D$177</f>
        <v>0</v>
      </c>
      <c r="AJ178" s="25">
        <f>AJ158*(AI178)*'HTGR Relationships'!$D$21</f>
        <v>0</v>
      </c>
      <c r="AK178" s="25">
        <f>AK158*(AI178)*'HTGR Relationships'!$D$19</f>
        <v>0</v>
      </c>
      <c r="AL178" s="25">
        <f>AL158*(AI178)*'HTGR Relationships'!$D$20</f>
        <v>0</v>
      </c>
      <c r="AM178" s="14">
        <f>AM158*(AI178)*'HTGR Relationships'!$D$20</f>
        <v>0</v>
      </c>
      <c r="AN178" s="11">
        <f t="shared" si="629"/>
        <v>0</v>
      </c>
      <c r="AO178" s="395">
        <f>'HTGR Levers &amp; Variables'!AN$21*$D$177</f>
        <v>0</v>
      </c>
      <c r="AP178" s="25">
        <f>AP158*(AO178)*'HTGR Relationships'!$D$21</f>
        <v>0</v>
      </c>
      <c r="AQ178" s="25">
        <f>AQ158*(AO178)*'HTGR Relationships'!$D$19</f>
        <v>0</v>
      </c>
      <c r="AR178" s="25">
        <f>AR158*(AO178)*'HTGR Relationships'!$D$20</f>
        <v>0</v>
      </c>
      <c r="AS178" s="14">
        <f>AS158*(AO178)*'HTGR Relationships'!$D$20</f>
        <v>0</v>
      </c>
      <c r="AT178" s="11">
        <f t="shared" si="630"/>
        <v>0</v>
      </c>
      <c r="AU178" s="395">
        <f>'HTGR Levers &amp; Variables'!AT$21*$D$177</f>
        <v>0</v>
      </c>
      <c r="AV178" s="25">
        <f>AV158*(AU178)*'HTGR Relationships'!$D$21</f>
        <v>0</v>
      </c>
      <c r="AW178" s="25">
        <f>AW158*(AU178)*'HTGR Relationships'!$D$19</f>
        <v>0</v>
      </c>
      <c r="AX178" s="25">
        <f>AX158*(AU178)*'HTGR Relationships'!$D$20</f>
        <v>0</v>
      </c>
      <c r="AY178" s="14">
        <f>AY158*(AU178)*'HTGR Relationships'!$D$20</f>
        <v>0</v>
      </c>
      <c r="AZ178" s="11">
        <f t="shared" si="631"/>
        <v>0</v>
      </c>
      <c r="BA178" s="395">
        <f>'HTGR Levers &amp; Variables'!AZ$21*$D$177</f>
        <v>0</v>
      </c>
      <c r="BB178" s="25">
        <f>BB158*(BA178)*'HTGR Relationships'!$D$21</f>
        <v>0</v>
      </c>
      <c r="BC178" s="25">
        <f>BC158*(BA178)*'HTGR Relationships'!$D$19</f>
        <v>0</v>
      </c>
      <c r="BD178" s="25">
        <f>BD158*(BA178)*'HTGR Relationships'!$D$20</f>
        <v>0</v>
      </c>
      <c r="BE178" s="14">
        <f>BE158*(BA178)*'HTGR Relationships'!$D$20</f>
        <v>0</v>
      </c>
      <c r="BF178" s="11">
        <f t="shared" si="632"/>
        <v>0</v>
      </c>
      <c r="BG178" s="395">
        <f>'HTGR Levers &amp; Variables'!BF$21*$D$177</f>
        <v>0</v>
      </c>
      <c r="BH178" s="25">
        <f>BH158*(BG178)*'HTGR Relationships'!$D$21</f>
        <v>0</v>
      </c>
      <c r="BI178" s="25">
        <f>BI158*(BG178)*'HTGR Relationships'!$D$19</f>
        <v>0</v>
      </c>
      <c r="BJ178" s="25">
        <f>BJ158*(BG178)*'HTGR Relationships'!$D$20</f>
        <v>0</v>
      </c>
      <c r="BK178" s="14">
        <f>BK158*(BG178)*'HTGR Relationships'!$D$20</f>
        <v>0</v>
      </c>
      <c r="BL178" s="11">
        <f t="shared" si="633"/>
        <v>0</v>
      </c>
      <c r="BM178" s="395" t="e">
        <f>'HTGR Levers &amp; Variables'!BL$21*$D$177</f>
        <v>#VALUE!</v>
      </c>
      <c r="BN178" s="25" t="e">
        <f>BN158*(BM178)*'HTGR Relationships'!$D$21</f>
        <v>#VALUE!</v>
      </c>
      <c r="BO178" s="25" t="e">
        <f>BO158*(BM178)*'HTGR Relationships'!$D$19</f>
        <v>#VALUE!</v>
      </c>
      <c r="BP178" s="25" t="e">
        <f>BP158*(BM178)*'HTGR Relationships'!$D$20</f>
        <v>#VALUE!</v>
      </c>
      <c r="BQ178" s="14" t="e">
        <f>BQ158*(BM178)*'HTGR Relationships'!$D$20</f>
        <v>#VALUE!</v>
      </c>
      <c r="BR178" s="11" t="e">
        <f t="shared" si="634"/>
        <v>#VALUE!</v>
      </c>
      <c r="BS178" s="395" t="e">
        <f>'HTGR Levers &amp; Variables'!BR$21*$D$177</f>
        <v>#VALUE!</v>
      </c>
      <c r="BT178" s="25" t="e">
        <f>BT158*(BS178)*'HTGR Relationships'!$D$21</f>
        <v>#VALUE!</v>
      </c>
      <c r="BU178" s="25" t="e">
        <f>BU158*(BS178)*'HTGR Relationships'!$D$19</f>
        <v>#VALUE!</v>
      </c>
      <c r="BV178" s="25" t="e">
        <f>BV158*(BS178)*'HTGR Relationships'!$D$20</f>
        <v>#VALUE!</v>
      </c>
      <c r="BW178" s="14" t="e">
        <f>BW158*(BS178)*'HTGR Relationships'!$D$20</f>
        <v>#VALUE!</v>
      </c>
      <c r="BX178" s="11" t="e">
        <f t="shared" si="635"/>
        <v>#VALUE!</v>
      </c>
      <c r="BY178" s="395" t="e">
        <f>'HTGR Levers &amp; Variables'!BX$21*$D$177</f>
        <v>#VALUE!</v>
      </c>
      <c r="BZ178" s="25" t="e">
        <f>BZ158*(BY178)*'HTGR Relationships'!$D$21</f>
        <v>#VALUE!</v>
      </c>
      <c r="CA178" s="25" t="e">
        <f>CA158*(BY178)*'HTGR Relationships'!$D$19</f>
        <v>#VALUE!</v>
      </c>
      <c r="CB178" s="25" t="e">
        <f>CB158*(BY178)*'HTGR Relationships'!$D$20</f>
        <v>#VALUE!</v>
      </c>
      <c r="CC178" s="14" t="e">
        <f>CC158*(BY178)*'HTGR Relationships'!$D$20</f>
        <v>#VALUE!</v>
      </c>
      <c r="CD178" s="11" t="e">
        <f t="shared" si="636"/>
        <v>#VALUE!</v>
      </c>
      <c r="CE178" s="395" t="e">
        <f>'HTGR Levers &amp; Variables'!CD$21*$D$177</f>
        <v>#VALUE!</v>
      </c>
      <c r="CF178" s="25" t="e">
        <f>CF158*(CE178)*'HTGR Relationships'!$D$21</f>
        <v>#VALUE!</v>
      </c>
      <c r="CG178" s="25" t="e">
        <f>CG158*(CE178)*'HTGR Relationships'!$D$19</f>
        <v>#VALUE!</v>
      </c>
      <c r="CH178" s="25" t="e">
        <f>CH158*(CE178)*'HTGR Relationships'!$D$20</f>
        <v>#VALUE!</v>
      </c>
      <c r="CI178" s="14" t="e">
        <f>CI158*(CE178)*'HTGR Relationships'!$D$20</f>
        <v>#VALUE!</v>
      </c>
      <c r="CJ178" s="11" t="e">
        <f t="shared" si="637"/>
        <v>#VALUE!</v>
      </c>
      <c r="CK178" s="395" t="e">
        <f>'HTGR Levers &amp; Variables'!CJ$21*$D$177</f>
        <v>#VALUE!</v>
      </c>
      <c r="CL178" s="25" t="e">
        <f>CL158*(CK178)*'HTGR Relationships'!$D$21</f>
        <v>#VALUE!</v>
      </c>
      <c r="CM178" s="25" t="e">
        <f>CM158*(CK178)*'HTGR Relationships'!$D$19</f>
        <v>#VALUE!</v>
      </c>
      <c r="CN178" s="25" t="e">
        <f>CN158*(CK178)*'HTGR Relationships'!$D$20</f>
        <v>#VALUE!</v>
      </c>
      <c r="CO178" s="14" t="e">
        <f>CO158*(CK178)*'HTGR Relationships'!$D$20</f>
        <v>#VALUE!</v>
      </c>
      <c r="CP178" s="11" t="e">
        <f t="shared" si="638"/>
        <v>#VALUE!</v>
      </c>
      <c r="CQ178" s="395" t="e">
        <f>'HTGR Levers &amp; Variables'!CP$21*$D$177</f>
        <v>#VALUE!</v>
      </c>
      <c r="CR178" s="25" t="e">
        <f>CR158*(CQ178)*'HTGR Relationships'!$D$21</f>
        <v>#VALUE!</v>
      </c>
      <c r="CS178" s="25" t="e">
        <f>CS158*(CQ178)*'HTGR Relationships'!$D$19</f>
        <v>#VALUE!</v>
      </c>
      <c r="CT178" s="25" t="e">
        <f>CT158*(CQ178)*'HTGR Relationships'!$D$20</f>
        <v>#VALUE!</v>
      </c>
      <c r="CU178" s="14" t="e">
        <f>CU158*(CQ178)*'HTGR Relationships'!$D$20</f>
        <v>#VALUE!</v>
      </c>
      <c r="CV178" s="11" t="e">
        <f t="shared" si="639"/>
        <v>#VALUE!</v>
      </c>
      <c r="CW178" s="395" t="e">
        <f>'HTGR Levers &amp; Variables'!CV$21*$D$177</f>
        <v>#VALUE!</v>
      </c>
      <c r="CX178" s="25" t="e">
        <f>CX158*(CW178)*'HTGR Relationships'!$D$21</f>
        <v>#VALUE!</v>
      </c>
      <c r="CY178" s="25" t="e">
        <f>CY158*(CW178)*'HTGR Relationships'!$D$19</f>
        <v>#VALUE!</v>
      </c>
      <c r="CZ178" s="25" t="e">
        <f>CZ158*(CW178)*'HTGR Relationships'!$D$20</f>
        <v>#VALUE!</v>
      </c>
      <c r="DA178" s="14" t="e">
        <f>DA158*(CW178)*'HTGR Relationships'!$D$20</f>
        <v>#VALUE!</v>
      </c>
      <c r="DB178" s="11" t="e">
        <f t="shared" si="640"/>
        <v>#VALUE!</v>
      </c>
      <c r="DC178" s="395" t="e">
        <f>'HTGR Levers &amp; Variables'!DB$21*$D$177</f>
        <v>#VALUE!</v>
      </c>
      <c r="DD178" s="25" t="e">
        <f>DD158*(DC178)*'HTGR Relationships'!$D$21</f>
        <v>#VALUE!</v>
      </c>
      <c r="DE178" s="25" t="e">
        <f>DE158*(DC178)*'HTGR Relationships'!$D$19</f>
        <v>#VALUE!</v>
      </c>
      <c r="DF178" s="25" t="e">
        <f>DF158*(DC178)*'HTGR Relationships'!$D$20</f>
        <v>#VALUE!</v>
      </c>
      <c r="DG178" s="14" t="e">
        <f>DG158*(DC178)*'HTGR Relationships'!$D$20</f>
        <v>#VALUE!</v>
      </c>
      <c r="DH178" s="11" t="e">
        <f t="shared" si="641"/>
        <v>#VALUE!</v>
      </c>
      <c r="DI178" s="395" t="e">
        <f>'HTGR Levers &amp; Variables'!DH$21*$D$177</f>
        <v>#VALUE!</v>
      </c>
      <c r="DJ178" s="25" t="e">
        <f>DJ158*(DI178)*'HTGR Relationships'!$D$21</f>
        <v>#VALUE!</v>
      </c>
      <c r="DK178" s="25" t="e">
        <f>DK158*(DI178)*'HTGR Relationships'!$D$19</f>
        <v>#VALUE!</v>
      </c>
      <c r="DL178" s="25" t="e">
        <f>DL158*(DI178)*'HTGR Relationships'!$D$20</f>
        <v>#VALUE!</v>
      </c>
      <c r="DM178" s="14" t="e">
        <f>DM158*(DI178)*'HTGR Relationships'!$D$20</f>
        <v>#VALUE!</v>
      </c>
      <c r="DN178" s="11" t="e">
        <f t="shared" si="642"/>
        <v>#VALUE!</v>
      </c>
      <c r="DO178" s="395" t="e">
        <f>'HTGR Levers &amp; Variables'!DN$21*$D$177</f>
        <v>#VALUE!</v>
      </c>
      <c r="DP178" s="25" t="e">
        <f>DP158*(DO178)*'HTGR Relationships'!$D$21</f>
        <v>#VALUE!</v>
      </c>
      <c r="DQ178" s="25" t="e">
        <f>DQ158*(DO178)*'HTGR Relationships'!$D$19</f>
        <v>#VALUE!</v>
      </c>
      <c r="DR178" s="25" t="e">
        <f>DR158*(DO178)*'HTGR Relationships'!$D$20</f>
        <v>#VALUE!</v>
      </c>
      <c r="DS178" s="14" t="e">
        <f>DS158*(DO178)*'HTGR Relationships'!$D$20</f>
        <v>#VALUE!</v>
      </c>
      <c r="DT178" s="11" t="e">
        <f t="shared" si="643"/>
        <v>#VALUE!</v>
      </c>
    </row>
    <row r="179" spans="1:124" x14ac:dyDescent="0.2">
      <c r="A179" s="6"/>
      <c r="B179" s="6">
        <v>232.1</v>
      </c>
      <c r="C179" s="6" t="s">
        <v>207</v>
      </c>
      <c r="D179" s="37">
        <v>1</v>
      </c>
      <c r="E179" s="395">
        <f>'HTGR Levers &amp; Variables'!D$21*$D$177</f>
        <v>0.61493749999999991</v>
      </c>
      <c r="F179" s="25">
        <f>F159*(E179)*'HTGR Relationships'!$D$21</f>
        <v>171984651.77396119</v>
      </c>
      <c r="G179" s="25">
        <f>G159*(E179)*'HTGR Relationships'!$D$19</f>
        <v>0</v>
      </c>
      <c r="H179" s="25">
        <f>H159*(E179)*'HTGR Relationships'!$D$20</f>
        <v>55112613.700110346</v>
      </c>
      <c r="I179" s="14">
        <f>I159*(E179)*'HTGR Relationships'!$D$20</f>
        <v>1034441.3985518954</v>
      </c>
      <c r="J179" s="11">
        <f t="shared" si="624"/>
        <v>227097265.47407153</v>
      </c>
      <c r="K179" s="395">
        <f>'HTGR Levers &amp; Variables'!J$21*$D$177</f>
        <v>0.14218749999999991</v>
      </c>
      <c r="L179" s="25">
        <f>L159*(K179)*'HTGR Relationships'!$D$21</f>
        <v>24248938.801931009</v>
      </c>
      <c r="M179" s="25">
        <f>M159*(K179)*'HTGR Relationships'!$D$19</f>
        <v>0</v>
      </c>
      <c r="N179" s="25">
        <f>N159*(K179)*'HTGR Relationships'!$D$20</f>
        <v>7645971.9179439563</v>
      </c>
      <c r="O179" s="14">
        <f>O159*(K179)*'HTGR Relationships'!$D$20</f>
        <v>143511.79073313714</v>
      </c>
      <c r="P179" s="11">
        <f t="shared" si="625"/>
        <v>31894910.719874963</v>
      </c>
      <c r="Q179" s="395">
        <f>'HTGR Levers &amp; Variables'!P$21*$D$177</f>
        <v>2.4999999999999911E-2</v>
      </c>
      <c r="R179" s="25">
        <f>R159*(Q179)*'HTGR Relationships'!$D$21</f>
        <v>4263549.6794603849</v>
      </c>
      <c r="S179" s="25">
        <f>S159*(Q179)*'HTGR Relationships'!$D$19</f>
        <v>0</v>
      </c>
      <c r="T179" s="25">
        <f>T159*(Q179)*'HTGR Relationships'!$D$20</f>
        <v>1344346.7108472851</v>
      </c>
      <c r="U179" s="14">
        <f>U159*(Q179)*'HTGR Relationships'!$D$20</f>
        <v>25232.842326705359</v>
      </c>
      <c r="V179" s="11">
        <f t="shared" si="626"/>
        <v>5607896.3903076705</v>
      </c>
      <c r="W179" s="395">
        <f>'HTGR Levers &amp; Variables'!V$21*$D$177</f>
        <v>0</v>
      </c>
      <c r="X179" s="25">
        <f>X159*(W179)*'HTGR Relationships'!$D$21</f>
        <v>0</v>
      </c>
      <c r="Y179" s="25">
        <f>Y159*(W179)*'HTGR Relationships'!$D$19</f>
        <v>0</v>
      </c>
      <c r="Z179" s="25">
        <f>Z159*(W179)*'HTGR Relationships'!$D$20</f>
        <v>0</v>
      </c>
      <c r="AA179" s="14">
        <f>AA159*(W179)*'HTGR Relationships'!$D$20</f>
        <v>0</v>
      </c>
      <c r="AB179" s="11">
        <f t="shared" si="627"/>
        <v>0</v>
      </c>
      <c r="AC179" s="395">
        <f>'HTGR Levers &amp; Variables'!AB$21*$D$177</f>
        <v>0</v>
      </c>
      <c r="AD179" s="25">
        <f>AD159*(AC179)*'HTGR Relationships'!$D$21</f>
        <v>0</v>
      </c>
      <c r="AE179" s="25">
        <f>AE159*(AC179)*'HTGR Relationships'!$D$19</f>
        <v>0</v>
      </c>
      <c r="AF179" s="25">
        <f>AF159*(AC179)*'HTGR Relationships'!$D$20</f>
        <v>0</v>
      </c>
      <c r="AG179" s="14">
        <f>AG159*(AC179)*'HTGR Relationships'!$D$20</f>
        <v>0</v>
      </c>
      <c r="AH179" s="11">
        <f t="shared" si="628"/>
        <v>0</v>
      </c>
      <c r="AI179" s="395">
        <f>'HTGR Levers &amp; Variables'!AH$21*$D$177</f>
        <v>0</v>
      </c>
      <c r="AJ179" s="25">
        <f>AJ159*(AI179)*'HTGR Relationships'!$D$21</f>
        <v>0</v>
      </c>
      <c r="AK179" s="25">
        <f>AK159*(AI179)*'HTGR Relationships'!$D$19</f>
        <v>0</v>
      </c>
      <c r="AL179" s="25">
        <f>AL159*(AI179)*'HTGR Relationships'!$D$20</f>
        <v>0</v>
      </c>
      <c r="AM179" s="14">
        <f>AM159*(AI179)*'HTGR Relationships'!$D$20</f>
        <v>0</v>
      </c>
      <c r="AN179" s="11">
        <f t="shared" si="629"/>
        <v>0</v>
      </c>
      <c r="AO179" s="395">
        <f>'HTGR Levers &amp; Variables'!AN$21*$D$177</f>
        <v>0</v>
      </c>
      <c r="AP179" s="25">
        <f>AP159*(AO179)*'HTGR Relationships'!$D$21</f>
        <v>0</v>
      </c>
      <c r="AQ179" s="25">
        <f>AQ159*(AO179)*'HTGR Relationships'!$D$19</f>
        <v>0</v>
      </c>
      <c r="AR179" s="25">
        <f>AR159*(AO179)*'HTGR Relationships'!$D$20</f>
        <v>0</v>
      </c>
      <c r="AS179" s="14">
        <f>AS159*(AO179)*'HTGR Relationships'!$D$20</f>
        <v>0</v>
      </c>
      <c r="AT179" s="11">
        <f t="shared" si="630"/>
        <v>0</v>
      </c>
      <c r="AU179" s="395">
        <f>'HTGR Levers &amp; Variables'!AT$21*$D$177</f>
        <v>0</v>
      </c>
      <c r="AV179" s="25">
        <f>AV159*(AU179)*'HTGR Relationships'!$D$21</f>
        <v>0</v>
      </c>
      <c r="AW179" s="25">
        <f>AW159*(AU179)*'HTGR Relationships'!$D$19</f>
        <v>0</v>
      </c>
      <c r="AX179" s="25">
        <f>AX159*(AU179)*'HTGR Relationships'!$D$20</f>
        <v>0</v>
      </c>
      <c r="AY179" s="14">
        <f>AY159*(AU179)*'HTGR Relationships'!$D$20</f>
        <v>0</v>
      </c>
      <c r="AZ179" s="11">
        <f t="shared" si="631"/>
        <v>0</v>
      </c>
      <c r="BA179" s="395">
        <f>'HTGR Levers &amp; Variables'!AZ$21*$D$177</f>
        <v>0</v>
      </c>
      <c r="BB179" s="25">
        <f>BB159*(BA179)*'HTGR Relationships'!$D$21</f>
        <v>0</v>
      </c>
      <c r="BC179" s="25">
        <f>BC159*(BA179)*'HTGR Relationships'!$D$19</f>
        <v>0</v>
      </c>
      <c r="BD179" s="25">
        <f>BD159*(BA179)*'HTGR Relationships'!$D$20</f>
        <v>0</v>
      </c>
      <c r="BE179" s="14">
        <f>BE159*(BA179)*'HTGR Relationships'!$D$20</f>
        <v>0</v>
      </c>
      <c r="BF179" s="11">
        <f t="shared" si="632"/>
        <v>0</v>
      </c>
      <c r="BG179" s="395">
        <f>'HTGR Levers &amp; Variables'!BF$21*$D$177</f>
        <v>0</v>
      </c>
      <c r="BH179" s="25">
        <f>BH159*(BG179)*'HTGR Relationships'!$D$21</f>
        <v>0</v>
      </c>
      <c r="BI179" s="25">
        <f>BI159*(BG179)*'HTGR Relationships'!$D$19</f>
        <v>0</v>
      </c>
      <c r="BJ179" s="25">
        <f>BJ159*(BG179)*'HTGR Relationships'!$D$20</f>
        <v>0</v>
      </c>
      <c r="BK179" s="14">
        <f>BK159*(BG179)*'HTGR Relationships'!$D$20</f>
        <v>0</v>
      </c>
      <c r="BL179" s="11">
        <f t="shared" si="633"/>
        <v>0</v>
      </c>
      <c r="BM179" s="395" t="e">
        <f>'HTGR Levers &amp; Variables'!BL$21*$D$177</f>
        <v>#VALUE!</v>
      </c>
      <c r="BN179" s="25" t="e">
        <f>BN159*(BM179)*'HTGR Relationships'!$D$21</f>
        <v>#VALUE!</v>
      </c>
      <c r="BO179" s="25" t="e">
        <f>BO159*(BM179)*'HTGR Relationships'!$D$19</f>
        <v>#VALUE!</v>
      </c>
      <c r="BP179" s="25" t="e">
        <f>BP159*(BM179)*'HTGR Relationships'!$D$20</f>
        <v>#VALUE!</v>
      </c>
      <c r="BQ179" s="14" t="e">
        <f>BQ159*(BM179)*'HTGR Relationships'!$D$20</f>
        <v>#VALUE!</v>
      </c>
      <c r="BR179" s="11" t="e">
        <f t="shared" si="634"/>
        <v>#VALUE!</v>
      </c>
      <c r="BS179" s="395" t="e">
        <f>'HTGR Levers &amp; Variables'!BR$21*$D$177</f>
        <v>#VALUE!</v>
      </c>
      <c r="BT179" s="25" t="e">
        <f>BT159*(BS179)*'HTGR Relationships'!$D$21</f>
        <v>#VALUE!</v>
      </c>
      <c r="BU179" s="25" t="e">
        <f>BU159*(BS179)*'HTGR Relationships'!$D$19</f>
        <v>#VALUE!</v>
      </c>
      <c r="BV179" s="25" t="e">
        <f>BV159*(BS179)*'HTGR Relationships'!$D$20</f>
        <v>#VALUE!</v>
      </c>
      <c r="BW179" s="14" t="e">
        <f>BW159*(BS179)*'HTGR Relationships'!$D$20</f>
        <v>#VALUE!</v>
      </c>
      <c r="BX179" s="11" t="e">
        <f t="shared" si="635"/>
        <v>#VALUE!</v>
      </c>
      <c r="BY179" s="395" t="e">
        <f>'HTGR Levers &amp; Variables'!BX$21*$D$177</f>
        <v>#VALUE!</v>
      </c>
      <c r="BZ179" s="25" t="e">
        <f>BZ159*(BY179)*'HTGR Relationships'!$D$21</f>
        <v>#VALUE!</v>
      </c>
      <c r="CA179" s="25" t="e">
        <f>CA159*(BY179)*'HTGR Relationships'!$D$19</f>
        <v>#VALUE!</v>
      </c>
      <c r="CB179" s="25" t="e">
        <f>CB159*(BY179)*'HTGR Relationships'!$D$20</f>
        <v>#VALUE!</v>
      </c>
      <c r="CC179" s="14" t="e">
        <f>CC159*(BY179)*'HTGR Relationships'!$D$20</f>
        <v>#VALUE!</v>
      </c>
      <c r="CD179" s="11" t="e">
        <f t="shared" si="636"/>
        <v>#VALUE!</v>
      </c>
      <c r="CE179" s="395" t="e">
        <f>'HTGR Levers &amp; Variables'!CD$21*$D$177</f>
        <v>#VALUE!</v>
      </c>
      <c r="CF179" s="25" t="e">
        <f>CF159*(CE179)*'HTGR Relationships'!$D$21</f>
        <v>#VALUE!</v>
      </c>
      <c r="CG179" s="25" t="e">
        <f>CG159*(CE179)*'HTGR Relationships'!$D$19</f>
        <v>#VALUE!</v>
      </c>
      <c r="CH179" s="25" t="e">
        <f>CH159*(CE179)*'HTGR Relationships'!$D$20</f>
        <v>#VALUE!</v>
      </c>
      <c r="CI179" s="14" t="e">
        <f>CI159*(CE179)*'HTGR Relationships'!$D$20</f>
        <v>#VALUE!</v>
      </c>
      <c r="CJ179" s="11" t="e">
        <f t="shared" si="637"/>
        <v>#VALUE!</v>
      </c>
      <c r="CK179" s="395" t="e">
        <f>'HTGR Levers &amp; Variables'!CJ$21*$D$177</f>
        <v>#VALUE!</v>
      </c>
      <c r="CL179" s="25" t="e">
        <f>CL159*(CK179)*'HTGR Relationships'!$D$21</f>
        <v>#VALUE!</v>
      </c>
      <c r="CM179" s="25" t="e">
        <f>CM159*(CK179)*'HTGR Relationships'!$D$19</f>
        <v>#VALUE!</v>
      </c>
      <c r="CN179" s="25" t="e">
        <f>CN159*(CK179)*'HTGR Relationships'!$D$20</f>
        <v>#VALUE!</v>
      </c>
      <c r="CO179" s="14" t="e">
        <f>CO159*(CK179)*'HTGR Relationships'!$D$20</f>
        <v>#VALUE!</v>
      </c>
      <c r="CP179" s="11" t="e">
        <f t="shared" si="638"/>
        <v>#VALUE!</v>
      </c>
      <c r="CQ179" s="395" t="e">
        <f>'HTGR Levers &amp; Variables'!CP$21*$D$177</f>
        <v>#VALUE!</v>
      </c>
      <c r="CR179" s="25" t="e">
        <f>CR159*(CQ179)*'HTGR Relationships'!$D$21</f>
        <v>#VALUE!</v>
      </c>
      <c r="CS179" s="25" t="e">
        <f>CS159*(CQ179)*'HTGR Relationships'!$D$19</f>
        <v>#VALUE!</v>
      </c>
      <c r="CT179" s="25" t="e">
        <f>CT159*(CQ179)*'HTGR Relationships'!$D$20</f>
        <v>#VALUE!</v>
      </c>
      <c r="CU179" s="14" t="e">
        <f>CU159*(CQ179)*'HTGR Relationships'!$D$20</f>
        <v>#VALUE!</v>
      </c>
      <c r="CV179" s="11" t="e">
        <f t="shared" si="639"/>
        <v>#VALUE!</v>
      </c>
      <c r="CW179" s="395" t="e">
        <f>'HTGR Levers &amp; Variables'!CV$21*$D$177</f>
        <v>#VALUE!</v>
      </c>
      <c r="CX179" s="25" t="e">
        <f>CX159*(CW179)*'HTGR Relationships'!$D$21</f>
        <v>#VALUE!</v>
      </c>
      <c r="CY179" s="25" t="e">
        <f>CY159*(CW179)*'HTGR Relationships'!$D$19</f>
        <v>#VALUE!</v>
      </c>
      <c r="CZ179" s="25" t="e">
        <f>CZ159*(CW179)*'HTGR Relationships'!$D$20</f>
        <v>#VALUE!</v>
      </c>
      <c r="DA179" s="14" t="e">
        <f>DA159*(CW179)*'HTGR Relationships'!$D$20</f>
        <v>#VALUE!</v>
      </c>
      <c r="DB179" s="11" t="e">
        <f t="shared" si="640"/>
        <v>#VALUE!</v>
      </c>
      <c r="DC179" s="395" t="e">
        <f>'HTGR Levers &amp; Variables'!DB$21*$D$177</f>
        <v>#VALUE!</v>
      </c>
      <c r="DD179" s="25" t="e">
        <f>DD159*(DC179)*'HTGR Relationships'!$D$21</f>
        <v>#VALUE!</v>
      </c>
      <c r="DE179" s="25" t="e">
        <f>DE159*(DC179)*'HTGR Relationships'!$D$19</f>
        <v>#VALUE!</v>
      </c>
      <c r="DF179" s="25" t="e">
        <f>DF159*(DC179)*'HTGR Relationships'!$D$20</f>
        <v>#VALUE!</v>
      </c>
      <c r="DG179" s="14" t="e">
        <f>DG159*(DC179)*'HTGR Relationships'!$D$20</f>
        <v>#VALUE!</v>
      </c>
      <c r="DH179" s="11" t="e">
        <f t="shared" si="641"/>
        <v>#VALUE!</v>
      </c>
      <c r="DI179" s="395" t="e">
        <f>'HTGR Levers &amp; Variables'!DH$21*$D$177</f>
        <v>#VALUE!</v>
      </c>
      <c r="DJ179" s="25" t="e">
        <f>DJ159*(DI179)*'HTGR Relationships'!$D$21</f>
        <v>#VALUE!</v>
      </c>
      <c r="DK179" s="25" t="e">
        <f>DK159*(DI179)*'HTGR Relationships'!$D$19</f>
        <v>#VALUE!</v>
      </c>
      <c r="DL179" s="25" t="e">
        <f>DL159*(DI179)*'HTGR Relationships'!$D$20</f>
        <v>#VALUE!</v>
      </c>
      <c r="DM179" s="14" t="e">
        <f>DM159*(DI179)*'HTGR Relationships'!$D$20</f>
        <v>#VALUE!</v>
      </c>
      <c r="DN179" s="11" t="e">
        <f t="shared" si="642"/>
        <v>#VALUE!</v>
      </c>
      <c r="DO179" s="395" t="e">
        <f>'HTGR Levers &amp; Variables'!DN$21*$D$177</f>
        <v>#VALUE!</v>
      </c>
      <c r="DP179" s="25" t="e">
        <f>DP159*(DO179)*'HTGR Relationships'!$D$21</f>
        <v>#VALUE!</v>
      </c>
      <c r="DQ179" s="25" t="e">
        <f>DQ159*(DO179)*'HTGR Relationships'!$D$19</f>
        <v>#VALUE!</v>
      </c>
      <c r="DR179" s="25" t="e">
        <f>DR159*(DO179)*'HTGR Relationships'!$D$20</f>
        <v>#VALUE!</v>
      </c>
      <c r="DS179" s="14" t="e">
        <f>DS159*(DO179)*'HTGR Relationships'!$D$20</f>
        <v>#VALUE!</v>
      </c>
      <c r="DT179" s="11" t="e">
        <f t="shared" si="643"/>
        <v>#VALUE!</v>
      </c>
    </row>
    <row r="180" spans="1:124" x14ac:dyDescent="0.2">
      <c r="A180" s="6"/>
      <c r="B180" s="6">
        <v>233</v>
      </c>
      <c r="C180" s="6" t="s">
        <v>208</v>
      </c>
      <c r="D180" s="37">
        <v>1</v>
      </c>
      <c r="E180" s="395">
        <f>'HTGR Levers &amp; Variables'!D$21*$D$177</f>
        <v>0.61493749999999991</v>
      </c>
      <c r="F180" s="25">
        <f>F160*(E180)*'HTGR Relationships'!$D$21</f>
        <v>29423966.71442296</v>
      </c>
      <c r="G180" s="25">
        <f>G160*(E180)*'HTGR Relationships'!$D$19</f>
        <v>3583459.0044647329</v>
      </c>
      <c r="H180" s="25">
        <f>H160*(E180)*'HTGR Relationships'!$D$20</f>
        <v>22063490.286200255</v>
      </c>
      <c r="I180" s="14">
        <f>I160*(E180)*'HTGR Relationships'!$D$20</f>
        <v>419667.68318482162</v>
      </c>
      <c r="J180" s="11">
        <f t="shared" si="624"/>
        <v>55070916.005087949</v>
      </c>
      <c r="K180" s="395">
        <f>'HTGR Levers &amp; Variables'!J$21*$D$177</f>
        <v>0.14218749999999991</v>
      </c>
      <c r="L180" s="25">
        <f>L160*(K180)*'HTGR Relationships'!$D$21</f>
        <v>6803488.5938928956</v>
      </c>
      <c r="M180" s="25">
        <f>M160*(K180)*'HTGR Relationships'!$D$19</f>
        <v>828577.01343198121</v>
      </c>
      <c r="N180" s="25">
        <f>N160*(K180)*'HTGR Relationships'!$D$20</f>
        <v>5101579.4695706433</v>
      </c>
      <c r="O180" s="14">
        <f>O160*(K180)*'HTGR Relationships'!$D$20</f>
        <v>97036.688611186983</v>
      </c>
      <c r="P180" s="11">
        <f t="shared" si="625"/>
        <v>12733645.07689552</v>
      </c>
      <c r="Q180" s="395">
        <f>'HTGR Levers &amp; Variables'!P$21*$D$177</f>
        <v>2.4999999999999911E-2</v>
      </c>
      <c r="R180" s="25">
        <f>R160*(Q180)*'HTGR Relationships'!$D$21</f>
        <v>1196217.7747503957</v>
      </c>
      <c r="S180" s="25">
        <f>S160*(Q180)*'HTGR Relationships'!$D$19</f>
        <v>145683.87049353475</v>
      </c>
      <c r="T180" s="25">
        <f>T160*(Q180)*'HTGR Relationships'!$D$20</f>
        <v>896981.00563879183</v>
      </c>
      <c r="U180" s="14">
        <f>U160*(Q180)*'HTGR Relationships'!$D$20</f>
        <v>17061.395799769089</v>
      </c>
      <c r="V180" s="11">
        <f t="shared" si="626"/>
        <v>2238882.6508827223</v>
      </c>
      <c r="W180" s="395">
        <f>'HTGR Levers &amp; Variables'!V$21*$D$177</f>
        <v>0</v>
      </c>
      <c r="X180" s="25">
        <f>X160*(W180)*'HTGR Relationships'!$D$21</f>
        <v>0</v>
      </c>
      <c r="Y180" s="25">
        <f>Y160*(W180)*'HTGR Relationships'!$D$19</f>
        <v>0</v>
      </c>
      <c r="Z180" s="25">
        <f>Z160*(W180)*'HTGR Relationships'!$D$20</f>
        <v>0</v>
      </c>
      <c r="AA180" s="14">
        <f>AA160*(W180)*'HTGR Relationships'!$D$20</f>
        <v>0</v>
      </c>
      <c r="AB180" s="11">
        <f t="shared" si="627"/>
        <v>0</v>
      </c>
      <c r="AC180" s="395">
        <f>'HTGR Levers &amp; Variables'!AB$21*$D$177</f>
        <v>0</v>
      </c>
      <c r="AD180" s="25">
        <f>AD160*(AC180)*'HTGR Relationships'!$D$21</f>
        <v>0</v>
      </c>
      <c r="AE180" s="25">
        <f>AE160*(AC180)*'HTGR Relationships'!$D$19</f>
        <v>0</v>
      </c>
      <c r="AF180" s="25">
        <f>AF160*(AC180)*'HTGR Relationships'!$D$20</f>
        <v>0</v>
      </c>
      <c r="AG180" s="14">
        <f>AG160*(AC180)*'HTGR Relationships'!$D$20</f>
        <v>0</v>
      </c>
      <c r="AH180" s="11">
        <f t="shared" si="628"/>
        <v>0</v>
      </c>
      <c r="AI180" s="395">
        <f>'HTGR Levers &amp; Variables'!AH$21*$D$177</f>
        <v>0</v>
      </c>
      <c r="AJ180" s="25">
        <f>AJ160*(AI180)*'HTGR Relationships'!$D$21</f>
        <v>0</v>
      </c>
      <c r="AK180" s="25">
        <f>AK160*(AI180)*'HTGR Relationships'!$D$19</f>
        <v>0</v>
      </c>
      <c r="AL180" s="25">
        <f>AL160*(AI180)*'HTGR Relationships'!$D$20</f>
        <v>0</v>
      </c>
      <c r="AM180" s="14">
        <f>AM160*(AI180)*'HTGR Relationships'!$D$20</f>
        <v>0</v>
      </c>
      <c r="AN180" s="11">
        <f t="shared" si="629"/>
        <v>0</v>
      </c>
      <c r="AO180" s="395">
        <f>'HTGR Levers &amp; Variables'!AN$21*$D$177</f>
        <v>0</v>
      </c>
      <c r="AP180" s="25">
        <f>AP160*(AO180)*'HTGR Relationships'!$D$21</f>
        <v>0</v>
      </c>
      <c r="AQ180" s="25">
        <f>AQ160*(AO180)*'HTGR Relationships'!$D$19</f>
        <v>0</v>
      </c>
      <c r="AR180" s="25">
        <f>AR160*(AO180)*'HTGR Relationships'!$D$20</f>
        <v>0</v>
      </c>
      <c r="AS180" s="14">
        <f>AS160*(AO180)*'HTGR Relationships'!$D$20</f>
        <v>0</v>
      </c>
      <c r="AT180" s="11">
        <f t="shared" si="630"/>
        <v>0</v>
      </c>
      <c r="AU180" s="395">
        <f>'HTGR Levers &amp; Variables'!AT$21*$D$177</f>
        <v>0</v>
      </c>
      <c r="AV180" s="25">
        <f>AV160*(AU180)*'HTGR Relationships'!$D$21</f>
        <v>0</v>
      </c>
      <c r="AW180" s="25">
        <f>AW160*(AU180)*'HTGR Relationships'!$D$19</f>
        <v>0</v>
      </c>
      <c r="AX180" s="25">
        <f>AX160*(AU180)*'HTGR Relationships'!$D$20</f>
        <v>0</v>
      </c>
      <c r="AY180" s="14">
        <f>AY160*(AU180)*'HTGR Relationships'!$D$20</f>
        <v>0</v>
      </c>
      <c r="AZ180" s="11">
        <f t="shared" si="631"/>
        <v>0</v>
      </c>
      <c r="BA180" s="395">
        <f>'HTGR Levers &amp; Variables'!AZ$21*$D$177</f>
        <v>0</v>
      </c>
      <c r="BB180" s="25">
        <f>BB160*(BA180)*'HTGR Relationships'!$D$21</f>
        <v>0</v>
      </c>
      <c r="BC180" s="25">
        <f>BC160*(BA180)*'HTGR Relationships'!$D$19</f>
        <v>0</v>
      </c>
      <c r="BD180" s="25">
        <f>BD160*(BA180)*'HTGR Relationships'!$D$20</f>
        <v>0</v>
      </c>
      <c r="BE180" s="14">
        <f>BE160*(BA180)*'HTGR Relationships'!$D$20</f>
        <v>0</v>
      </c>
      <c r="BF180" s="11">
        <f t="shared" si="632"/>
        <v>0</v>
      </c>
      <c r="BG180" s="395">
        <f>'HTGR Levers &amp; Variables'!BF$21*$D$177</f>
        <v>0</v>
      </c>
      <c r="BH180" s="25">
        <f>BH160*(BG180)*'HTGR Relationships'!$D$21</f>
        <v>0</v>
      </c>
      <c r="BI180" s="25">
        <f>BI160*(BG180)*'HTGR Relationships'!$D$19</f>
        <v>0</v>
      </c>
      <c r="BJ180" s="25">
        <f>BJ160*(BG180)*'HTGR Relationships'!$D$20</f>
        <v>0</v>
      </c>
      <c r="BK180" s="14">
        <f>BK160*(BG180)*'HTGR Relationships'!$D$20</f>
        <v>0</v>
      </c>
      <c r="BL180" s="11">
        <f t="shared" si="633"/>
        <v>0</v>
      </c>
      <c r="BM180" s="395" t="e">
        <f>'HTGR Levers &amp; Variables'!BL$21*$D$177</f>
        <v>#VALUE!</v>
      </c>
      <c r="BN180" s="25" t="e">
        <f>BN160*(BM180)*'HTGR Relationships'!$D$21</f>
        <v>#VALUE!</v>
      </c>
      <c r="BO180" s="25" t="e">
        <f>BO160*(BM180)*'HTGR Relationships'!$D$19</f>
        <v>#VALUE!</v>
      </c>
      <c r="BP180" s="25" t="e">
        <f>BP160*(BM180)*'HTGR Relationships'!$D$20</f>
        <v>#VALUE!</v>
      </c>
      <c r="BQ180" s="14" t="e">
        <f>BQ160*(BM180)*'HTGR Relationships'!$D$20</f>
        <v>#VALUE!</v>
      </c>
      <c r="BR180" s="11" t="e">
        <f t="shared" si="634"/>
        <v>#VALUE!</v>
      </c>
      <c r="BS180" s="395" t="e">
        <f>'HTGR Levers &amp; Variables'!BR$21*$D$177</f>
        <v>#VALUE!</v>
      </c>
      <c r="BT180" s="25" t="e">
        <f>BT160*(BS180)*'HTGR Relationships'!$D$21</f>
        <v>#VALUE!</v>
      </c>
      <c r="BU180" s="25" t="e">
        <f>BU160*(BS180)*'HTGR Relationships'!$D$19</f>
        <v>#VALUE!</v>
      </c>
      <c r="BV180" s="25" t="e">
        <f>BV160*(BS180)*'HTGR Relationships'!$D$20</f>
        <v>#VALUE!</v>
      </c>
      <c r="BW180" s="14" t="e">
        <f>BW160*(BS180)*'HTGR Relationships'!$D$20</f>
        <v>#VALUE!</v>
      </c>
      <c r="BX180" s="11" t="e">
        <f t="shared" si="635"/>
        <v>#VALUE!</v>
      </c>
      <c r="BY180" s="395" t="e">
        <f>'HTGR Levers &amp; Variables'!BX$21*$D$177</f>
        <v>#VALUE!</v>
      </c>
      <c r="BZ180" s="25" t="e">
        <f>BZ160*(BY180)*'HTGR Relationships'!$D$21</f>
        <v>#VALUE!</v>
      </c>
      <c r="CA180" s="25" t="e">
        <f>CA160*(BY180)*'HTGR Relationships'!$D$19</f>
        <v>#VALUE!</v>
      </c>
      <c r="CB180" s="25" t="e">
        <f>CB160*(BY180)*'HTGR Relationships'!$D$20</f>
        <v>#VALUE!</v>
      </c>
      <c r="CC180" s="14" t="e">
        <f>CC160*(BY180)*'HTGR Relationships'!$D$20</f>
        <v>#VALUE!</v>
      </c>
      <c r="CD180" s="11" t="e">
        <f t="shared" si="636"/>
        <v>#VALUE!</v>
      </c>
      <c r="CE180" s="395" t="e">
        <f>'HTGR Levers &amp; Variables'!CD$21*$D$177</f>
        <v>#VALUE!</v>
      </c>
      <c r="CF180" s="25" t="e">
        <f>CF160*(CE180)*'HTGR Relationships'!$D$21</f>
        <v>#VALUE!</v>
      </c>
      <c r="CG180" s="25" t="e">
        <f>CG160*(CE180)*'HTGR Relationships'!$D$19</f>
        <v>#VALUE!</v>
      </c>
      <c r="CH180" s="25" t="e">
        <f>CH160*(CE180)*'HTGR Relationships'!$D$20</f>
        <v>#VALUE!</v>
      </c>
      <c r="CI180" s="14" t="e">
        <f>CI160*(CE180)*'HTGR Relationships'!$D$20</f>
        <v>#VALUE!</v>
      </c>
      <c r="CJ180" s="11" t="e">
        <f t="shared" si="637"/>
        <v>#VALUE!</v>
      </c>
      <c r="CK180" s="395" t="e">
        <f>'HTGR Levers &amp; Variables'!CJ$21*$D$177</f>
        <v>#VALUE!</v>
      </c>
      <c r="CL180" s="25" t="e">
        <f>CL160*(CK180)*'HTGR Relationships'!$D$21</f>
        <v>#VALUE!</v>
      </c>
      <c r="CM180" s="25" t="e">
        <f>CM160*(CK180)*'HTGR Relationships'!$D$19</f>
        <v>#VALUE!</v>
      </c>
      <c r="CN180" s="25" t="e">
        <f>CN160*(CK180)*'HTGR Relationships'!$D$20</f>
        <v>#VALUE!</v>
      </c>
      <c r="CO180" s="14" t="e">
        <f>CO160*(CK180)*'HTGR Relationships'!$D$20</f>
        <v>#VALUE!</v>
      </c>
      <c r="CP180" s="11" t="e">
        <f t="shared" si="638"/>
        <v>#VALUE!</v>
      </c>
      <c r="CQ180" s="395" t="e">
        <f>'HTGR Levers &amp; Variables'!CP$21*$D$177</f>
        <v>#VALUE!</v>
      </c>
      <c r="CR180" s="25" t="e">
        <f>CR160*(CQ180)*'HTGR Relationships'!$D$21</f>
        <v>#VALUE!</v>
      </c>
      <c r="CS180" s="25" t="e">
        <f>CS160*(CQ180)*'HTGR Relationships'!$D$19</f>
        <v>#VALUE!</v>
      </c>
      <c r="CT180" s="25" t="e">
        <f>CT160*(CQ180)*'HTGR Relationships'!$D$20</f>
        <v>#VALUE!</v>
      </c>
      <c r="CU180" s="14" t="e">
        <f>CU160*(CQ180)*'HTGR Relationships'!$D$20</f>
        <v>#VALUE!</v>
      </c>
      <c r="CV180" s="11" t="e">
        <f t="shared" si="639"/>
        <v>#VALUE!</v>
      </c>
      <c r="CW180" s="395" t="e">
        <f>'HTGR Levers &amp; Variables'!CV$21*$D$177</f>
        <v>#VALUE!</v>
      </c>
      <c r="CX180" s="25" t="e">
        <f>CX160*(CW180)*'HTGR Relationships'!$D$21</f>
        <v>#VALUE!</v>
      </c>
      <c r="CY180" s="25" t="e">
        <f>CY160*(CW180)*'HTGR Relationships'!$D$19</f>
        <v>#VALUE!</v>
      </c>
      <c r="CZ180" s="25" t="e">
        <f>CZ160*(CW180)*'HTGR Relationships'!$D$20</f>
        <v>#VALUE!</v>
      </c>
      <c r="DA180" s="14" t="e">
        <f>DA160*(CW180)*'HTGR Relationships'!$D$20</f>
        <v>#VALUE!</v>
      </c>
      <c r="DB180" s="11" t="e">
        <f t="shared" si="640"/>
        <v>#VALUE!</v>
      </c>
      <c r="DC180" s="395" t="e">
        <f>'HTGR Levers &amp; Variables'!DB$21*$D$177</f>
        <v>#VALUE!</v>
      </c>
      <c r="DD180" s="25" t="e">
        <f>DD160*(DC180)*'HTGR Relationships'!$D$21</f>
        <v>#VALUE!</v>
      </c>
      <c r="DE180" s="25" t="e">
        <f>DE160*(DC180)*'HTGR Relationships'!$D$19</f>
        <v>#VALUE!</v>
      </c>
      <c r="DF180" s="25" t="e">
        <f>DF160*(DC180)*'HTGR Relationships'!$D$20</f>
        <v>#VALUE!</v>
      </c>
      <c r="DG180" s="14" t="e">
        <f>DG160*(DC180)*'HTGR Relationships'!$D$20</f>
        <v>#VALUE!</v>
      </c>
      <c r="DH180" s="11" t="e">
        <f t="shared" si="641"/>
        <v>#VALUE!</v>
      </c>
      <c r="DI180" s="395" t="e">
        <f>'HTGR Levers &amp; Variables'!DH$21*$D$177</f>
        <v>#VALUE!</v>
      </c>
      <c r="DJ180" s="25" t="e">
        <f>DJ160*(DI180)*'HTGR Relationships'!$D$21</f>
        <v>#VALUE!</v>
      </c>
      <c r="DK180" s="25" t="e">
        <f>DK160*(DI180)*'HTGR Relationships'!$D$19</f>
        <v>#VALUE!</v>
      </c>
      <c r="DL180" s="25" t="e">
        <f>DL160*(DI180)*'HTGR Relationships'!$D$20</f>
        <v>#VALUE!</v>
      </c>
      <c r="DM180" s="14" t="e">
        <f>DM160*(DI180)*'HTGR Relationships'!$D$20</f>
        <v>#VALUE!</v>
      </c>
      <c r="DN180" s="11" t="e">
        <f t="shared" si="642"/>
        <v>#VALUE!</v>
      </c>
      <c r="DO180" s="395" t="e">
        <f>'HTGR Levers &amp; Variables'!DN$21*$D$177</f>
        <v>#VALUE!</v>
      </c>
      <c r="DP180" s="25" t="e">
        <f>DP160*(DO180)*'HTGR Relationships'!$D$21</f>
        <v>#VALUE!</v>
      </c>
      <c r="DQ180" s="25" t="e">
        <f>DQ160*(DO180)*'HTGR Relationships'!$D$19</f>
        <v>#VALUE!</v>
      </c>
      <c r="DR180" s="25" t="e">
        <f>DR160*(DO180)*'HTGR Relationships'!$D$20</f>
        <v>#VALUE!</v>
      </c>
      <c r="DS180" s="14" t="e">
        <f>DS160*(DO180)*'HTGR Relationships'!$D$20</f>
        <v>#VALUE!</v>
      </c>
      <c r="DT180" s="11" t="e">
        <f t="shared" si="643"/>
        <v>#VALUE!</v>
      </c>
    </row>
    <row r="181" spans="1:124" x14ac:dyDescent="0.2">
      <c r="A181" s="6"/>
      <c r="B181" s="6">
        <v>24</v>
      </c>
      <c r="C181" s="6" t="s">
        <v>209</v>
      </c>
      <c r="D181" s="37">
        <v>1</v>
      </c>
      <c r="E181" s="395">
        <f>'HTGR Levers &amp; Variables'!D$21*$D$177</f>
        <v>0.61493749999999991</v>
      </c>
      <c r="F181" s="25">
        <f>F161*(E181)*'HTGR Relationships'!$D$21</f>
        <v>17501888.334119227</v>
      </c>
      <c r="G181" s="25">
        <f>G161*(E181)*'HTGR Relationships'!$D$19</f>
        <v>15939552.542237265</v>
      </c>
      <c r="H181" s="25">
        <f>H161*(E181)*'HTGR Relationships'!$D$20</f>
        <v>52962443.650583163</v>
      </c>
      <c r="I181" s="14">
        <f>I161*(E181)*'HTGR Relationships'!$D$20</f>
        <v>982606.811952997</v>
      </c>
      <c r="J181" s="11">
        <f t="shared" si="624"/>
        <v>86403884.52693966</v>
      </c>
      <c r="K181" s="395">
        <f>'HTGR Levers &amp; Variables'!J$21*$D$177</f>
        <v>0.14218749999999991</v>
      </c>
      <c r="L181" s="25">
        <f>L161*(K181)*'HTGR Relationships'!$D$21</f>
        <v>4046833.6172498441</v>
      </c>
      <c r="M181" s="25">
        <f>M161*(K181)*'HTGR Relationships'!$D$19</f>
        <v>3685586.1402164614</v>
      </c>
      <c r="N181" s="25">
        <f>N161*(K181)*'HTGR Relationships'!$D$20</f>
        <v>12246118.437348982</v>
      </c>
      <c r="O181" s="14">
        <f>O161*(K181)*'HTGR Relationships'!$D$20</f>
        <v>227200.98558726162</v>
      </c>
      <c r="P181" s="11">
        <f t="shared" si="625"/>
        <v>19978538.194815286</v>
      </c>
      <c r="Q181" s="395">
        <f>'HTGR Levers &amp; Variables'!P$21*$D$177</f>
        <v>2.4999999999999911E-2</v>
      </c>
      <c r="R181" s="25">
        <f>R161*(Q181)*'HTGR Relationships'!$D$21</f>
        <v>711531.18545052002</v>
      </c>
      <c r="S181" s="25">
        <f>S161*(Q181)*'HTGR Relationships'!$D$19</f>
        <v>648015.14553256275</v>
      </c>
      <c r="T181" s="25">
        <f>T161*(Q181)*'HTGR Relationships'!$D$20</f>
        <v>2153163.6812921222</v>
      </c>
      <c r="U181" s="14">
        <f>U161*(Q181)*'HTGR Relationships'!$D$20</f>
        <v>39947.426037320605</v>
      </c>
      <c r="V181" s="11">
        <f t="shared" si="626"/>
        <v>3512710.012275205</v>
      </c>
      <c r="W181" s="395">
        <f>'HTGR Levers &amp; Variables'!V$21*$D$177</f>
        <v>0</v>
      </c>
      <c r="X181" s="25">
        <f>X161*(W181)*'HTGR Relationships'!$D$21</f>
        <v>0</v>
      </c>
      <c r="Y181" s="25">
        <f>Y161*(W181)*'HTGR Relationships'!$D$19</f>
        <v>0</v>
      </c>
      <c r="Z181" s="25">
        <f>Z161*(W181)*'HTGR Relationships'!$D$20</f>
        <v>0</v>
      </c>
      <c r="AA181" s="14">
        <f>AA161*(W181)*'HTGR Relationships'!$D$20</f>
        <v>0</v>
      </c>
      <c r="AB181" s="11">
        <f t="shared" si="627"/>
        <v>0</v>
      </c>
      <c r="AC181" s="395">
        <f>'HTGR Levers &amp; Variables'!AB$21*$D$177</f>
        <v>0</v>
      </c>
      <c r="AD181" s="25">
        <f>AD161*(AC181)*'HTGR Relationships'!$D$21</f>
        <v>0</v>
      </c>
      <c r="AE181" s="25">
        <f>AE161*(AC181)*'HTGR Relationships'!$D$19</f>
        <v>0</v>
      </c>
      <c r="AF181" s="25">
        <f>AF161*(AC181)*'HTGR Relationships'!$D$20</f>
        <v>0</v>
      </c>
      <c r="AG181" s="14">
        <f>AG161*(AC181)*'HTGR Relationships'!$D$20</f>
        <v>0</v>
      </c>
      <c r="AH181" s="11">
        <f t="shared" si="628"/>
        <v>0</v>
      </c>
      <c r="AI181" s="395">
        <f>'HTGR Levers &amp; Variables'!AH$21*$D$177</f>
        <v>0</v>
      </c>
      <c r="AJ181" s="25">
        <f>AJ161*(AI181)*'HTGR Relationships'!$D$21</f>
        <v>0</v>
      </c>
      <c r="AK181" s="25">
        <f>AK161*(AI181)*'HTGR Relationships'!$D$19</f>
        <v>0</v>
      </c>
      <c r="AL181" s="25">
        <f>AL161*(AI181)*'HTGR Relationships'!$D$20</f>
        <v>0</v>
      </c>
      <c r="AM181" s="14">
        <f>AM161*(AI181)*'HTGR Relationships'!$D$20</f>
        <v>0</v>
      </c>
      <c r="AN181" s="11">
        <f t="shared" si="629"/>
        <v>0</v>
      </c>
      <c r="AO181" s="395">
        <f>'HTGR Levers &amp; Variables'!AN$21*$D$177</f>
        <v>0</v>
      </c>
      <c r="AP181" s="25">
        <f>AP161*(AO181)*'HTGR Relationships'!$D$21</f>
        <v>0</v>
      </c>
      <c r="AQ181" s="25">
        <f>AQ161*(AO181)*'HTGR Relationships'!$D$19</f>
        <v>0</v>
      </c>
      <c r="AR181" s="25">
        <f>AR161*(AO181)*'HTGR Relationships'!$D$20</f>
        <v>0</v>
      </c>
      <c r="AS181" s="14">
        <f>AS161*(AO181)*'HTGR Relationships'!$D$20</f>
        <v>0</v>
      </c>
      <c r="AT181" s="11">
        <f t="shared" si="630"/>
        <v>0</v>
      </c>
      <c r="AU181" s="395">
        <f>'HTGR Levers &amp; Variables'!AT$21*$D$177</f>
        <v>0</v>
      </c>
      <c r="AV181" s="25">
        <f>AV161*(AU181)*'HTGR Relationships'!$D$21</f>
        <v>0</v>
      </c>
      <c r="AW181" s="25">
        <f>AW161*(AU181)*'HTGR Relationships'!$D$19</f>
        <v>0</v>
      </c>
      <c r="AX181" s="25">
        <f>AX161*(AU181)*'HTGR Relationships'!$D$20</f>
        <v>0</v>
      </c>
      <c r="AY181" s="14">
        <f>AY161*(AU181)*'HTGR Relationships'!$D$20</f>
        <v>0</v>
      </c>
      <c r="AZ181" s="11">
        <f t="shared" si="631"/>
        <v>0</v>
      </c>
      <c r="BA181" s="395">
        <f>'HTGR Levers &amp; Variables'!AZ$21*$D$177</f>
        <v>0</v>
      </c>
      <c r="BB181" s="25">
        <f>BB161*(BA181)*'HTGR Relationships'!$D$21</f>
        <v>0</v>
      </c>
      <c r="BC181" s="25">
        <f>BC161*(BA181)*'HTGR Relationships'!$D$19</f>
        <v>0</v>
      </c>
      <c r="BD181" s="25">
        <f>BD161*(BA181)*'HTGR Relationships'!$D$20</f>
        <v>0</v>
      </c>
      <c r="BE181" s="14">
        <f>BE161*(BA181)*'HTGR Relationships'!$D$20</f>
        <v>0</v>
      </c>
      <c r="BF181" s="11">
        <f t="shared" si="632"/>
        <v>0</v>
      </c>
      <c r="BG181" s="395">
        <f>'HTGR Levers &amp; Variables'!BF$21*$D$177</f>
        <v>0</v>
      </c>
      <c r="BH181" s="25">
        <f>BH161*(BG181)*'HTGR Relationships'!$D$21</f>
        <v>0</v>
      </c>
      <c r="BI181" s="25">
        <f>BI161*(BG181)*'HTGR Relationships'!$D$19</f>
        <v>0</v>
      </c>
      <c r="BJ181" s="25">
        <f>BJ161*(BG181)*'HTGR Relationships'!$D$20</f>
        <v>0</v>
      </c>
      <c r="BK181" s="14">
        <f>BK161*(BG181)*'HTGR Relationships'!$D$20</f>
        <v>0</v>
      </c>
      <c r="BL181" s="11">
        <f t="shared" si="633"/>
        <v>0</v>
      </c>
      <c r="BM181" s="395" t="e">
        <f>'HTGR Levers &amp; Variables'!BL$21*$D$177</f>
        <v>#VALUE!</v>
      </c>
      <c r="BN181" s="25" t="e">
        <f>BN161*(BM181)*'HTGR Relationships'!$D$21</f>
        <v>#VALUE!</v>
      </c>
      <c r="BO181" s="25" t="e">
        <f>BO161*(BM181)*'HTGR Relationships'!$D$19</f>
        <v>#VALUE!</v>
      </c>
      <c r="BP181" s="25" t="e">
        <f>BP161*(BM181)*'HTGR Relationships'!$D$20</f>
        <v>#VALUE!</v>
      </c>
      <c r="BQ181" s="14" t="e">
        <f>BQ161*(BM181)*'HTGR Relationships'!$D$20</f>
        <v>#VALUE!</v>
      </c>
      <c r="BR181" s="11" t="e">
        <f t="shared" si="634"/>
        <v>#VALUE!</v>
      </c>
      <c r="BS181" s="395" t="e">
        <f>'HTGR Levers &amp; Variables'!BR$21*$D$177</f>
        <v>#VALUE!</v>
      </c>
      <c r="BT181" s="25" t="e">
        <f>BT161*(BS181)*'HTGR Relationships'!$D$21</f>
        <v>#VALUE!</v>
      </c>
      <c r="BU181" s="25" t="e">
        <f>BU161*(BS181)*'HTGR Relationships'!$D$19</f>
        <v>#VALUE!</v>
      </c>
      <c r="BV181" s="25" t="e">
        <f>BV161*(BS181)*'HTGR Relationships'!$D$20</f>
        <v>#VALUE!</v>
      </c>
      <c r="BW181" s="14" t="e">
        <f>BW161*(BS181)*'HTGR Relationships'!$D$20</f>
        <v>#VALUE!</v>
      </c>
      <c r="BX181" s="11" t="e">
        <f t="shared" si="635"/>
        <v>#VALUE!</v>
      </c>
      <c r="BY181" s="395" t="e">
        <f>'HTGR Levers &amp; Variables'!BX$21*$D$177</f>
        <v>#VALUE!</v>
      </c>
      <c r="BZ181" s="25" t="e">
        <f>BZ161*(BY181)*'HTGR Relationships'!$D$21</f>
        <v>#VALUE!</v>
      </c>
      <c r="CA181" s="25" t="e">
        <f>CA161*(BY181)*'HTGR Relationships'!$D$19</f>
        <v>#VALUE!</v>
      </c>
      <c r="CB181" s="25" t="e">
        <f>CB161*(BY181)*'HTGR Relationships'!$D$20</f>
        <v>#VALUE!</v>
      </c>
      <c r="CC181" s="14" t="e">
        <f>CC161*(BY181)*'HTGR Relationships'!$D$20</f>
        <v>#VALUE!</v>
      </c>
      <c r="CD181" s="11" t="e">
        <f t="shared" si="636"/>
        <v>#VALUE!</v>
      </c>
      <c r="CE181" s="395" t="e">
        <f>'HTGR Levers &amp; Variables'!CD$21*$D$177</f>
        <v>#VALUE!</v>
      </c>
      <c r="CF181" s="25" t="e">
        <f>CF161*(CE181)*'HTGR Relationships'!$D$21</f>
        <v>#VALUE!</v>
      </c>
      <c r="CG181" s="25" t="e">
        <f>CG161*(CE181)*'HTGR Relationships'!$D$19</f>
        <v>#VALUE!</v>
      </c>
      <c r="CH181" s="25" t="e">
        <f>CH161*(CE181)*'HTGR Relationships'!$D$20</f>
        <v>#VALUE!</v>
      </c>
      <c r="CI181" s="14" t="e">
        <f>CI161*(CE181)*'HTGR Relationships'!$D$20</f>
        <v>#VALUE!</v>
      </c>
      <c r="CJ181" s="11" t="e">
        <f t="shared" si="637"/>
        <v>#VALUE!</v>
      </c>
      <c r="CK181" s="395" t="e">
        <f>'HTGR Levers &amp; Variables'!CJ$21*$D$177</f>
        <v>#VALUE!</v>
      </c>
      <c r="CL181" s="25" t="e">
        <f>CL161*(CK181)*'HTGR Relationships'!$D$21</f>
        <v>#VALUE!</v>
      </c>
      <c r="CM181" s="25" t="e">
        <f>CM161*(CK181)*'HTGR Relationships'!$D$19</f>
        <v>#VALUE!</v>
      </c>
      <c r="CN181" s="25" t="e">
        <f>CN161*(CK181)*'HTGR Relationships'!$D$20</f>
        <v>#VALUE!</v>
      </c>
      <c r="CO181" s="14" t="e">
        <f>CO161*(CK181)*'HTGR Relationships'!$D$20</f>
        <v>#VALUE!</v>
      </c>
      <c r="CP181" s="11" t="e">
        <f t="shared" si="638"/>
        <v>#VALUE!</v>
      </c>
      <c r="CQ181" s="395" t="e">
        <f>'HTGR Levers &amp; Variables'!CP$21*$D$177</f>
        <v>#VALUE!</v>
      </c>
      <c r="CR181" s="25" t="e">
        <f>CR161*(CQ181)*'HTGR Relationships'!$D$21</f>
        <v>#VALUE!</v>
      </c>
      <c r="CS181" s="25" t="e">
        <f>CS161*(CQ181)*'HTGR Relationships'!$D$19</f>
        <v>#VALUE!</v>
      </c>
      <c r="CT181" s="25" t="e">
        <f>CT161*(CQ181)*'HTGR Relationships'!$D$20</f>
        <v>#VALUE!</v>
      </c>
      <c r="CU181" s="14" t="e">
        <f>CU161*(CQ181)*'HTGR Relationships'!$D$20</f>
        <v>#VALUE!</v>
      </c>
      <c r="CV181" s="11" t="e">
        <f t="shared" si="639"/>
        <v>#VALUE!</v>
      </c>
      <c r="CW181" s="395" t="e">
        <f>'HTGR Levers &amp; Variables'!CV$21*$D$177</f>
        <v>#VALUE!</v>
      </c>
      <c r="CX181" s="25" t="e">
        <f>CX161*(CW181)*'HTGR Relationships'!$D$21</f>
        <v>#VALUE!</v>
      </c>
      <c r="CY181" s="25" t="e">
        <f>CY161*(CW181)*'HTGR Relationships'!$D$19</f>
        <v>#VALUE!</v>
      </c>
      <c r="CZ181" s="25" t="e">
        <f>CZ161*(CW181)*'HTGR Relationships'!$D$20</f>
        <v>#VALUE!</v>
      </c>
      <c r="DA181" s="14" t="e">
        <f>DA161*(CW181)*'HTGR Relationships'!$D$20</f>
        <v>#VALUE!</v>
      </c>
      <c r="DB181" s="11" t="e">
        <f t="shared" si="640"/>
        <v>#VALUE!</v>
      </c>
      <c r="DC181" s="395" t="e">
        <f>'HTGR Levers &amp; Variables'!DB$21*$D$177</f>
        <v>#VALUE!</v>
      </c>
      <c r="DD181" s="25" t="e">
        <f>DD161*(DC181)*'HTGR Relationships'!$D$21</f>
        <v>#VALUE!</v>
      </c>
      <c r="DE181" s="25" t="e">
        <f>DE161*(DC181)*'HTGR Relationships'!$D$19</f>
        <v>#VALUE!</v>
      </c>
      <c r="DF181" s="25" t="e">
        <f>DF161*(DC181)*'HTGR Relationships'!$D$20</f>
        <v>#VALUE!</v>
      </c>
      <c r="DG181" s="14" t="e">
        <f>DG161*(DC181)*'HTGR Relationships'!$D$20</f>
        <v>#VALUE!</v>
      </c>
      <c r="DH181" s="11" t="e">
        <f t="shared" si="641"/>
        <v>#VALUE!</v>
      </c>
      <c r="DI181" s="395" t="e">
        <f>'HTGR Levers &amp; Variables'!DH$21*$D$177</f>
        <v>#VALUE!</v>
      </c>
      <c r="DJ181" s="25" t="e">
        <f>DJ161*(DI181)*'HTGR Relationships'!$D$21</f>
        <v>#VALUE!</v>
      </c>
      <c r="DK181" s="25" t="e">
        <f>DK161*(DI181)*'HTGR Relationships'!$D$19</f>
        <v>#VALUE!</v>
      </c>
      <c r="DL181" s="25" t="e">
        <f>DL161*(DI181)*'HTGR Relationships'!$D$20</f>
        <v>#VALUE!</v>
      </c>
      <c r="DM181" s="14" t="e">
        <f>DM161*(DI181)*'HTGR Relationships'!$D$20</f>
        <v>#VALUE!</v>
      </c>
      <c r="DN181" s="11" t="e">
        <f t="shared" si="642"/>
        <v>#VALUE!</v>
      </c>
      <c r="DO181" s="395" t="e">
        <f>'HTGR Levers &amp; Variables'!DN$21*$D$177</f>
        <v>#VALUE!</v>
      </c>
      <c r="DP181" s="25" t="e">
        <f>DP161*(DO181)*'HTGR Relationships'!$D$21</f>
        <v>#VALUE!</v>
      </c>
      <c r="DQ181" s="25" t="e">
        <f>DQ161*(DO181)*'HTGR Relationships'!$D$19</f>
        <v>#VALUE!</v>
      </c>
      <c r="DR181" s="25" t="e">
        <f>DR161*(DO181)*'HTGR Relationships'!$D$20</f>
        <v>#VALUE!</v>
      </c>
      <c r="DS181" s="14" t="e">
        <f>DS161*(DO181)*'HTGR Relationships'!$D$20</f>
        <v>#VALUE!</v>
      </c>
      <c r="DT181" s="11" t="e">
        <f t="shared" si="643"/>
        <v>#VALUE!</v>
      </c>
    </row>
    <row r="182" spans="1:124" x14ac:dyDescent="0.2">
      <c r="A182" s="6"/>
      <c r="B182" s="6">
        <v>25</v>
      </c>
      <c r="C182" s="6" t="s">
        <v>210</v>
      </c>
      <c r="D182" s="38"/>
      <c r="E182" s="386"/>
      <c r="F182" s="25">
        <f>F162*(E182)*'HTGR Relationships'!$D$21</f>
        <v>0</v>
      </c>
      <c r="G182" s="25">
        <f>G162*(E182)*'HTGR Relationships'!$D$19</f>
        <v>0</v>
      </c>
      <c r="H182" s="25">
        <f>H162*(E182)*'HTGR Relationships'!$D$20</f>
        <v>0</v>
      </c>
      <c r="I182" s="14">
        <f>I162*(E182)*'HTGR Relationships'!$D$20</f>
        <v>0</v>
      </c>
      <c r="J182" s="11">
        <f t="shared" si="624"/>
        <v>0</v>
      </c>
      <c r="K182" s="386"/>
      <c r="L182" s="25">
        <f>L162*(K182)*'HTGR Relationships'!$D$21</f>
        <v>0</v>
      </c>
      <c r="M182" s="25">
        <f>M162*(K182)*'HTGR Relationships'!$D$19</f>
        <v>0</v>
      </c>
      <c r="N182" s="25">
        <f>N162*(K182)*'HTGR Relationships'!$D$20</f>
        <v>0</v>
      </c>
      <c r="O182" s="14">
        <f>O162*(K182)*'HTGR Relationships'!$D$20</f>
        <v>0</v>
      </c>
      <c r="P182" s="11">
        <f t="shared" si="625"/>
        <v>0</v>
      </c>
      <c r="Q182" s="386"/>
      <c r="R182" s="25">
        <f>R162*(Q182)*'HTGR Relationships'!$D$21</f>
        <v>0</v>
      </c>
      <c r="S182" s="25">
        <f>S162*(Q182)*'HTGR Relationships'!$D$19</f>
        <v>0</v>
      </c>
      <c r="T182" s="25">
        <f>T162*(Q182)*'HTGR Relationships'!$D$20</f>
        <v>0</v>
      </c>
      <c r="U182" s="14">
        <f>U162*(Q182)*'HTGR Relationships'!$D$20</f>
        <v>0</v>
      </c>
      <c r="V182" s="11">
        <f t="shared" si="626"/>
        <v>0</v>
      </c>
      <c r="W182" s="386"/>
      <c r="X182" s="25">
        <f>X162*(W182)*'HTGR Relationships'!$D$21</f>
        <v>0</v>
      </c>
      <c r="Y182" s="25">
        <f>Y162*(W182)*'HTGR Relationships'!$D$19</f>
        <v>0</v>
      </c>
      <c r="Z182" s="25">
        <f>Z162*(W182)*'HTGR Relationships'!$D$20</f>
        <v>0</v>
      </c>
      <c r="AA182" s="14">
        <f>AA162*(W182)*'HTGR Relationships'!$D$20</f>
        <v>0</v>
      </c>
      <c r="AB182" s="11">
        <f t="shared" si="627"/>
        <v>0</v>
      </c>
      <c r="AC182" s="386"/>
      <c r="AD182" s="25">
        <f>AD162*(AC182)*'HTGR Relationships'!$D$21</f>
        <v>0</v>
      </c>
      <c r="AE182" s="25">
        <f>AE162*(AC182)*'HTGR Relationships'!$D$19</f>
        <v>0</v>
      </c>
      <c r="AF182" s="25">
        <f>AF162*(AC182)*'HTGR Relationships'!$D$20</f>
        <v>0</v>
      </c>
      <c r="AG182" s="14">
        <f>AG162*(AC182)*'HTGR Relationships'!$D$20</f>
        <v>0</v>
      </c>
      <c r="AH182" s="11">
        <f t="shared" si="628"/>
        <v>0</v>
      </c>
      <c r="AI182" s="386"/>
      <c r="AJ182" s="25">
        <f>AJ162*(AI182)*'HTGR Relationships'!$D$21</f>
        <v>0</v>
      </c>
      <c r="AK182" s="25">
        <f>AK162*(AI182)*'HTGR Relationships'!$D$19</f>
        <v>0</v>
      </c>
      <c r="AL182" s="25">
        <f>AL162*(AI182)*'HTGR Relationships'!$D$20</f>
        <v>0</v>
      </c>
      <c r="AM182" s="14">
        <f>AM162*(AI182)*'HTGR Relationships'!$D$20</f>
        <v>0</v>
      </c>
      <c r="AN182" s="11">
        <f t="shared" si="629"/>
        <v>0</v>
      </c>
      <c r="AO182" s="386"/>
      <c r="AP182" s="25">
        <f>AP162*(AO182)*'HTGR Relationships'!$D$21</f>
        <v>0</v>
      </c>
      <c r="AQ182" s="25">
        <f>AQ162*(AO182)*'HTGR Relationships'!$D$19</f>
        <v>0</v>
      </c>
      <c r="AR182" s="25">
        <f>AR162*(AO182)*'HTGR Relationships'!$D$20</f>
        <v>0</v>
      </c>
      <c r="AS182" s="14">
        <f>AS162*(AO182)*'HTGR Relationships'!$D$20</f>
        <v>0</v>
      </c>
      <c r="AT182" s="11">
        <f t="shared" si="630"/>
        <v>0</v>
      </c>
      <c r="AU182" s="386"/>
      <c r="AV182" s="25">
        <f>AV162*(AU182)*'HTGR Relationships'!$D$21</f>
        <v>0</v>
      </c>
      <c r="AW182" s="25">
        <f>AW162*(AU182)*'HTGR Relationships'!$D$19</f>
        <v>0</v>
      </c>
      <c r="AX182" s="25">
        <f>AX162*(AU182)*'HTGR Relationships'!$D$20</f>
        <v>0</v>
      </c>
      <c r="AY182" s="14">
        <f>AY162*(AU182)*'HTGR Relationships'!$D$20</f>
        <v>0</v>
      </c>
      <c r="AZ182" s="11">
        <f t="shared" si="631"/>
        <v>0</v>
      </c>
      <c r="BA182" s="386"/>
      <c r="BB182" s="25">
        <f>BB162*(BA182)*'HTGR Relationships'!$D$21</f>
        <v>0</v>
      </c>
      <c r="BC182" s="25">
        <f>BC162*(BA182)*'HTGR Relationships'!$D$19</f>
        <v>0</v>
      </c>
      <c r="BD182" s="25">
        <f>BD162*(BA182)*'HTGR Relationships'!$D$20</f>
        <v>0</v>
      </c>
      <c r="BE182" s="14">
        <f>BE162*(BA182)*'HTGR Relationships'!$D$20</f>
        <v>0</v>
      </c>
      <c r="BF182" s="11">
        <f t="shared" si="632"/>
        <v>0</v>
      </c>
      <c r="BG182" s="386"/>
      <c r="BH182" s="25">
        <f>BH162*(BG182)*'HTGR Relationships'!$D$21</f>
        <v>0</v>
      </c>
      <c r="BI182" s="25">
        <f>BI162*(BG182)*'HTGR Relationships'!$D$19</f>
        <v>0</v>
      </c>
      <c r="BJ182" s="25">
        <f>BJ162*(BG182)*'HTGR Relationships'!$D$20</f>
        <v>0</v>
      </c>
      <c r="BK182" s="14">
        <f>BK162*(BG182)*'HTGR Relationships'!$D$20</f>
        <v>0</v>
      </c>
      <c r="BL182" s="11">
        <f t="shared" si="633"/>
        <v>0</v>
      </c>
      <c r="BM182" s="386"/>
      <c r="BN182" s="25">
        <f>BN162*(BM182)*'HTGR Relationships'!$D$21</f>
        <v>0</v>
      </c>
      <c r="BO182" s="25">
        <f>BO162*(BM182)*'HTGR Relationships'!$D$19</f>
        <v>0</v>
      </c>
      <c r="BP182" s="25">
        <f>BP162*(BM182)*'HTGR Relationships'!$D$20</f>
        <v>0</v>
      </c>
      <c r="BQ182" s="14">
        <f>BQ162*(BM182)*'HTGR Relationships'!$D$20</f>
        <v>0</v>
      </c>
      <c r="BR182" s="11">
        <f t="shared" si="634"/>
        <v>0</v>
      </c>
      <c r="BS182" s="386"/>
      <c r="BT182" s="25">
        <f>BT162*(BS182)*'HTGR Relationships'!$D$21</f>
        <v>0</v>
      </c>
      <c r="BU182" s="25">
        <f>BU162*(BS182)*'HTGR Relationships'!$D$19</f>
        <v>0</v>
      </c>
      <c r="BV182" s="25">
        <f>BV162*(BS182)*'HTGR Relationships'!$D$20</f>
        <v>0</v>
      </c>
      <c r="BW182" s="14">
        <f>BW162*(BS182)*'HTGR Relationships'!$D$20</f>
        <v>0</v>
      </c>
      <c r="BX182" s="11">
        <f t="shared" si="635"/>
        <v>0</v>
      </c>
      <c r="BY182" s="386"/>
      <c r="BZ182" s="25">
        <f>BZ162*(BY182)*'HTGR Relationships'!$D$21</f>
        <v>0</v>
      </c>
      <c r="CA182" s="25">
        <f>CA162*(BY182)*'HTGR Relationships'!$D$19</f>
        <v>0</v>
      </c>
      <c r="CB182" s="25">
        <f>CB162*(BY182)*'HTGR Relationships'!$D$20</f>
        <v>0</v>
      </c>
      <c r="CC182" s="14">
        <f>CC162*(BY182)*'HTGR Relationships'!$D$20</f>
        <v>0</v>
      </c>
      <c r="CD182" s="11">
        <f t="shared" si="636"/>
        <v>0</v>
      </c>
      <c r="CE182" s="386"/>
      <c r="CF182" s="25">
        <f>CF162*(CE182)*'HTGR Relationships'!$D$21</f>
        <v>0</v>
      </c>
      <c r="CG182" s="25">
        <f>CG162*(CE182)*'HTGR Relationships'!$D$19</f>
        <v>0</v>
      </c>
      <c r="CH182" s="25">
        <f>CH162*(CE182)*'HTGR Relationships'!$D$20</f>
        <v>0</v>
      </c>
      <c r="CI182" s="14">
        <f>CI162*(CE182)*'HTGR Relationships'!$D$20</f>
        <v>0</v>
      </c>
      <c r="CJ182" s="11">
        <f t="shared" si="637"/>
        <v>0</v>
      </c>
      <c r="CK182" s="386"/>
      <c r="CL182" s="25">
        <f>CL162*(CK182)*'HTGR Relationships'!$D$21</f>
        <v>0</v>
      </c>
      <c r="CM182" s="25">
        <f>CM162*(CK182)*'HTGR Relationships'!$D$19</f>
        <v>0</v>
      </c>
      <c r="CN182" s="25">
        <f>CN162*(CK182)*'HTGR Relationships'!$D$20</f>
        <v>0</v>
      </c>
      <c r="CO182" s="14">
        <f>CO162*(CK182)*'HTGR Relationships'!$D$20</f>
        <v>0</v>
      </c>
      <c r="CP182" s="11">
        <f t="shared" si="638"/>
        <v>0</v>
      </c>
      <c r="CQ182" s="386"/>
      <c r="CR182" s="25">
        <f>CR162*(CQ182)*'HTGR Relationships'!$D$21</f>
        <v>0</v>
      </c>
      <c r="CS182" s="25">
        <f>CS162*(CQ182)*'HTGR Relationships'!$D$19</f>
        <v>0</v>
      </c>
      <c r="CT182" s="25">
        <f>CT162*(CQ182)*'HTGR Relationships'!$D$20</f>
        <v>0</v>
      </c>
      <c r="CU182" s="14">
        <f>CU162*(CQ182)*'HTGR Relationships'!$D$20</f>
        <v>0</v>
      </c>
      <c r="CV182" s="11">
        <f t="shared" si="639"/>
        <v>0</v>
      </c>
      <c r="CW182" s="386"/>
      <c r="CX182" s="25">
        <f>CX162*(CW182)*'HTGR Relationships'!$D$21</f>
        <v>0</v>
      </c>
      <c r="CY182" s="25">
        <f>CY162*(CW182)*'HTGR Relationships'!$D$19</f>
        <v>0</v>
      </c>
      <c r="CZ182" s="25">
        <f>CZ162*(CW182)*'HTGR Relationships'!$D$20</f>
        <v>0</v>
      </c>
      <c r="DA182" s="14">
        <f>DA162*(CW182)*'HTGR Relationships'!$D$20</f>
        <v>0</v>
      </c>
      <c r="DB182" s="11">
        <f t="shared" si="640"/>
        <v>0</v>
      </c>
      <c r="DC182" s="386"/>
      <c r="DD182" s="25">
        <f>DD162*(DC182)*'HTGR Relationships'!$D$21</f>
        <v>0</v>
      </c>
      <c r="DE182" s="25">
        <f>DE162*(DC182)*'HTGR Relationships'!$D$19</f>
        <v>0</v>
      </c>
      <c r="DF182" s="25">
        <f>DF162*(DC182)*'HTGR Relationships'!$D$20</f>
        <v>0</v>
      </c>
      <c r="DG182" s="14">
        <f>DG162*(DC182)*'HTGR Relationships'!$D$20</f>
        <v>0</v>
      </c>
      <c r="DH182" s="11">
        <f t="shared" si="641"/>
        <v>0</v>
      </c>
      <c r="DI182" s="386"/>
      <c r="DJ182" s="25">
        <f>DJ162*(DI182)*'HTGR Relationships'!$D$21</f>
        <v>0</v>
      </c>
      <c r="DK182" s="25">
        <f>DK162*(DI182)*'HTGR Relationships'!$D$19</f>
        <v>0</v>
      </c>
      <c r="DL182" s="25">
        <f>DL162*(DI182)*'HTGR Relationships'!$D$20</f>
        <v>0</v>
      </c>
      <c r="DM182" s="14">
        <f>DM162*(DI182)*'HTGR Relationships'!$D$20</f>
        <v>0</v>
      </c>
      <c r="DN182" s="11">
        <f t="shared" si="642"/>
        <v>0</v>
      </c>
      <c r="DO182" s="386"/>
      <c r="DP182" s="25">
        <f>DP162*(DO182)*'HTGR Relationships'!$D$21</f>
        <v>0</v>
      </c>
      <c r="DQ182" s="25">
        <f>DQ162*(DO182)*'HTGR Relationships'!$D$19</f>
        <v>0</v>
      </c>
      <c r="DR182" s="25">
        <f>DR162*(DO182)*'HTGR Relationships'!$D$20</f>
        <v>0</v>
      </c>
      <c r="DS182" s="14">
        <f>DS162*(DO182)*'HTGR Relationships'!$D$20</f>
        <v>0</v>
      </c>
      <c r="DT182" s="11">
        <f t="shared" si="643"/>
        <v>0</v>
      </c>
    </row>
    <row r="183" spans="1:124" x14ac:dyDescent="0.2">
      <c r="A183" s="6"/>
      <c r="B183" s="6">
        <v>26</v>
      </c>
      <c r="C183" s="6" t="s">
        <v>211</v>
      </c>
      <c r="D183" s="35">
        <v>1</v>
      </c>
      <c r="E183" s="395">
        <f>'HTGR Levers &amp; Variables'!D$21*$D$177</f>
        <v>0.61493749999999991</v>
      </c>
      <c r="F183" s="25">
        <f>F163*(E183)*'HTGR Relationships'!$D$21</f>
        <v>40217738.033288077</v>
      </c>
      <c r="G183" s="25">
        <f>G163*(E183)*'HTGR Relationships'!$D$19</f>
        <v>11714214.102062859</v>
      </c>
      <c r="H183" s="25">
        <f>H163*(E183)*'HTGR Relationships'!$D$20</f>
        <v>79903570.502315894</v>
      </c>
      <c r="I183" s="14">
        <f>I163*(E183)*'HTGR Relationships'!$D$20</f>
        <v>1481048.272395507</v>
      </c>
      <c r="J183" s="11">
        <f t="shared" si="624"/>
        <v>131835522.63766682</v>
      </c>
      <c r="K183" s="395">
        <f>'HTGR Levers &amp; Variables'!J$21*$D$177</f>
        <v>0.14218749999999991</v>
      </c>
      <c r="L183" s="25">
        <f>L163*(K183)*'HTGR Relationships'!$D$21</f>
        <v>9299253.3820236139</v>
      </c>
      <c r="M183" s="25">
        <f>M163*(K183)*'HTGR Relationships'!$D$19</f>
        <v>2708592.0400643349</v>
      </c>
      <c r="N183" s="25">
        <f>N163*(K183)*'HTGR Relationships'!$D$20</f>
        <v>18475518.131189</v>
      </c>
      <c r="O183" s="14">
        <f>O163*(K183)*'HTGR Relationships'!$D$20</f>
        <v>342451.95850185759</v>
      </c>
      <c r="P183" s="11">
        <f t="shared" si="625"/>
        <v>30483363.553276949</v>
      </c>
      <c r="Q183" s="395">
        <f>'HTGR Levers &amp; Variables'!P$21*$D$177</f>
        <v>2.4999999999999911E-2</v>
      </c>
      <c r="R183" s="25">
        <f>R163*(Q183)*'HTGR Relationships'!$D$21</f>
        <v>1635033.5616744768</v>
      </c>
      <c r="S183" s="25">
        <f>S163*(Q183)*'HTGR Relationships'!$D$19</f>
        <v>476235.96308823331</v>
      </c>
      <c r="T183" s="25">
        <f>T163*(Q183)*'HTGR Relationships'!$D$20</f>
        <v>3248442.7483409131</v>
      </c>
      <c r="U183" s="14">
        <f>U163*(Q183)*'HTGR Relationships'!$D$20</f>
        <v>60211.333362963793</v>
      </c>
      <c r="V183" s="11">
        <f t="shared" si="626"/>
        <v>5359712.2731036227</v>
      </c>
      <c r="W183" s="395">
        <f>'HTGR Levers &amp; Variables'!V$21*$D$177</f>
        <v>0</v>
      </c>
      <c r="X183" s="25">
        <f>X163*(W183)*'HTGR Relationships'!$D$21</f>
        <v>0</v>
      </c>
      <c r="Y183" s="25">
        <f>Y163*(W183)*'HTGR Relationships'!$D$19</f>
        <v>0</v>
      </c>
      <c r="Z183" s="25">
        <f>Z163*(W183)*'HTGR Relationships'!$D$20</f>
        <v>0</v>
      </c>
      <c r="AA183" s="14">
        <f>AA163*(W183)*'HTGR Relationships'!$D$20</f>
        <v>0</v>
      </c>
      <c r="AB183" s="11">
        <f t="shared" si="627"/>
        <v>0</v>
      </c>
      <c r="AC183" s="395">
        <f>'HTGR Levers &amp; Variables'!AB$21*$D$177</f>
        <v>0</v>
      </c>
      <c r="AD183" s="25">
        <f>AD163*(AC183)*'HTGR Relationships'!$D$21</f>
        <v>0</v>
      </c>
      <c r="AE183" s="25">
        <f>AE163*(AC183)*'HTGR Relationships'!$D$19</f>
        <v>0</v>
      </c>
      <c r="AF183" s="25">
        <f>AF163*(AC183)*'HTGR Relationships'!$D$20</f>
        <v>0</v>
      </c>
      <c r="AG183" s="14">
        <f>AG163*(AC183)*'HTGR Relationships'!$D$20</f>
        <v>0</v>
      </c>
      <c r="AH183" s="11">
        <f t="shared" si="628"/>
        <v>0</v>
      </c>
      <c r="AI183" s="395">
        <f>'HTGR Levers &amp; Variables'!AH$21*$D$177</f>
        <v>0</v>
      </c>
      <c r="AJ183" s="25">
        <f>AJ163*(AI183)*'HTGR Relationships'!$D$21</f>
        <v>0</v>
      </c>
      <c r="AK183" s="25">
        <f>AK163*(AI183)*'HTGR Relationships'!$D$19</f>
        <v>0</v>
      </c>
      <c r="AL183" s="25">
        <f>AL163*(AI183)*'HTGR Relationships'!$D$20</f>
        <v>0</v>
      </c>
      <c r="AM183" s="14">
        <f>AM163*(AI183)*'HTGR Relationships'!$D$20</f>
        <v>0</v>
      </c>
      <c r="AN183" s="11">
        <f t="shared" si="629"/>
        <v>0</v>
      </c>
      <c r="AO183" s="395">
        <f>'HTGR Levers &amp; Variables'!AN$21*$D$177</f>
        <v>0</v>
      </c>
      <c r="AP183" s="25">
        <f>AP163*(AO183)*'HTGR Relationships'!$D$21</f>
        <v>0</v>
      </c>
      <c r="AQ183" s="25">
        <f>AQ163*(AO183)*'HTGR Relationships'!$D$19</f>
        <v>0</v>
      </c>
      <c r="AR183" s="25">
        <f>AR163*(AO183)*'HTGR Relationships'!$D$20</f>
        <v>0</v>
      </c>
      <c r="AS183" s="14">
        <f>AS163*(AO183)*'HTGR Relationships'!$D$20</f>
        <v>0</v>
      </c>
      <c r="AT183" s="11">
        <f t="shared" si="630"/>
        <v>0</v>
      </c>
      <c r="AU183" s="395">
        <f>'HTGR Levers &amp; Variables'!AT$21*$D$177</f>
        <v>0</v>
      </c>
      <c r="AV183" s="25">
        <f>AV163*(AU183)*'HTGR Relationships'!$D$21</f>
        <v>0</v>
      </c>
      <c r="AW183" s="25">
        <f>AW163*(AU183)*'HTGR Relationships'!$D$19</f>
        <v>0</v>
      </c>
      <c r="AX183" s="25">
        <f>AX163*(AU183)*'HTGR Relationships'!$D$20</f>
        <v>0</v>
      </c>
      <c r="AY183" s="14">
        <f>AY163*(AU183)*'HTGR Relationships'!$D$20</f>
        <v>0</v>
      </c>
      <c r="AZ183" s="11">
        <f t="shared" si="631"/>
        <v>0</v>
      </c>
      <c r="BA183" s="395">
        <f>'HTGR Levers &amp; Variables'!AZ$21*$D$177</f>
        <v>0</v>
      </c>
      <c r="BB183" s="25">
        <f>BB163*(BA183)*'HTGR Relationships'!$D$21</f>
        <v>0</v>
      </c>
      <c r="BC183" s="25">
        <f>BC163*(BA183)*'HTGR Relationships'!$D$19</f>
        <v>0</v>
      </c>
      <c r="BD183" s="25">
        <f>BD163*(BA183)*'HTGR Relationships'!$D$20</f>
        <v>0</v>
      </c>
      <c r="BE183" s="14">
        <f>BE163*(BA183)*'HTGR Relationships'!$D$20</f>
        <v>0</v>
      </c>
      <c r="BF183" s="11">
        <f t="shared" si="632"/>
        <v>0</v>
      </c>
      <c r="BG183" s="395">
        <f>'HTGR Levers &amp; Variables'!BF$21*$D$177</f>
        <v>0</v>
      </c>
      <c r="BH183" s="25">
        <f>BH163*(BG183)*'HTGR Relationships'!$D$21</f>
        <v>0</v>
      </c>
      <c r="BI183" s="25">
        <f>BI163*(BG183)*'HTGR Relationships'!$D$19</f>
        <v>0</v>
      </c>
      <c r="BJ183" s="25">
        <f>BJ163*(BG183)*'HTGR Relationships'!$D$20</f>
        <v>0</v>
      </c>
      <c r="BK183" s="14">
        <f>BK163*(BG183)*'HTGR Relationships'!$D$20</f>
        <v>0</v>
      </c>
      <c r="BL183" s="11">
        <f t="shared" si="633"/>
        <v>0</v>
      </c>
      <c r="BM183" s="395" t="e">
        <f>'HTGR Levers &amp; Variables'!BL$21*$D$177</f>
        <v>#VALUE!</v>
      </c>
      <c r="BN183" s="25" t="e">
        <f>BN163*(BM183)*'HTGR Relationships'!$D$21</f>
        <v>#VALUE!</v>
      </c>
      <c r="BO183" s="25" t="e">
        <f>BO163*(BM183)*'HTGR Relationships'!$D$19</f>
        <v>#VALUE!</v>
      </c>
      <c r="BP183" s="25" t="e">
        <f>BP163*(BM183)*'HTGR Relationships'!$D$20</f>
        <v>#VALUE!</v>
      </c>
      <c r="BQ183" s="14" t="e">
        <f>BQ163*(BM183)*'HTGR Relationships'!$D$20</f>
        <v>#VALUE!</v>
      </c>
      <c r="BR183" s="11" t="e">
        <f t="shared" si="634"/>
        <v>#VALUE!</v>
      </c>
      <c r="BS183" s="395" t="e">
        <f>'HTGR Levers &amp; Variables'!BR$21*$D$177</f>
        <v>#VALUE!</v>
      </c>
      <c r="BT183" s="25" t="e">
        <f>BT163*(BS183)*'HTGR Relationships'!$D$21</f>
        <v>#VALUE!</v>
      </c>
      <c r="BU183" s="25" t="e">
        <f>BU163*(BS183)*'HTGR Relationships'!$D$19</f>
        <v>#VALUE!</v>
      </c>
      <c r="BV183" s="25" t="e">
        <f>BV163*(BS183)*'HTGR Relationships'!$D$20</f>
        <v>#VALUE!</v>
      </c>
      <c r="BW183" s="14" t="e">
        <f>BW163*(BS183)*'HTGR Relationships'!$D$20</f>
        <v>#VALUE!</v>
      </c>
      <c r="BX183" s="11" t="e">
        <f t="shared" si="635"/>
        <v>#VALUE!</v>
      </c>
      <c r="BY183" s="395" t="e">
        <f>'HTGR Levers &amp; Variables'!BX$21*$D$177</f>
        <v>#VALUE!</v>
      </c>
      <c r="BZ183" s="25" t="e">
        <f>BZ163*(BY183)*'HTGR Relationships'!$D$21</f>
        <v>#VALUE!</v>
      </c>
      <c r="CA183" s="25" t="e">
        <f>CA163*(BY183)*'HTGR Relationships'!$D$19</f>
        <v>#VALUE!</v>
      </c>
      <c r="CB183" s="25" t="e">
        <f>CB163*(BY183)*'HTGR Relationships'!$D$20</f>
        <v>#VALUE!</v>
      </c>
      <c r="CC183" s="14" t="e">
        <f>CC163*(BY183)*'HTGR Relationships'!$D$20</f>
        <v>#VALUE!</v>
      </c>
      <c r="CD183" s="11" t="e">
        <f t="shared" si="636"/>
        <v>#VALUE!</v>
      </c>
      <c r="CE183" s="395" t="e">
        <f>'HTGR Levers &amp; Variables'!CD$21*$D$177</f>
        <v>#VALUE!</v>
      </c>
      <c r="CF183" s="25" t="e">
        <f>CF163*(CE183)*'HTGR Relationships'!$D$21</f>
        <v>#VALUE!</v>
      </c>
      <c r="CG183" s="25" t="e">
        <f>CG163*(CE183)*'HTGR Relationships'!$D$19</f>
        <v>#VALUE!</v>
      </c>
      <c r="CH183" s="25" t="e">
        <f>CH163*(CE183)*'HTGR Relationships'!$D$20</f>
        <v>#VALUE!</v>
      </c>
      <c r="CI183" s="14" t="e">
        <f>CI163*(CE183)*'HTGR Relationships'!$D$20</f>
        <v>#VALUE!</v>
      </c>
      <c r="CJ183" s="11" t="e">
        <f t="shared" si="637"/>
        <v>#VALUE!</v>
      </c>
      <c r="CK183" s="395" t="e">
        <f>'HTGR Levers &amp; Variables'!CJ$21*$D$177</f>
        <v>#VALUE!</v>
      </c>
      <c r="CL183" s="25" t="e">
        <f>CL163*(CK183)*'HTGR Relationships'!$D$21</f>
        <v>#VALUE!</v>
      </c>
      <c r="CM183" s="25" t="e">
        <f>CM163*(CK183)*'HTGR Relationships'!$D$19</f>
        <v>#VALUE!</v>
      </c>
      <c r="CN183" s="25" t="e">
        <f>CN163*(CK183)*'HTGR Relationships'!$D$20</f>
        <v>#VALUE!</v>
      </c>
      <c r="CO183" s="14" t="e">
        <f>CO163*(CK183)*'HTGR Relationships'!$D$20</f>
        <v>#VALUE!</v>
      </c>
      <c r="CP183" s="11" t="e">
        <f t="shared" si="638"/>
        <v>#VALUE!</v>
      </c>
      <c r="CQ183" s="395" t="e">
        <f>'HTGR Levers &amp; Variables'!CP$21*$D$177</f>
        <v>#VALUE!</v>
      </c>
      <c r="CR183" s="25" t="e">
        <f>CR163*(CQ183)*'HTGR Relationships'!$D$21</f>
        <v>#VALUE!</v>
      </c>
      <c r="CS183" s="25" t="e">
        <f>CS163*(CQ183)*'HTGR Relationships'!$D$19</f>
        <v>#VALUE!</v>
      </c>
      <c r="CT183" s="25" t="e">
        <f>CT163*(CQ183)*'HTGR Relationships'!$D$20</f>
        <v>#VALUE!</v>
      </c>
      <c r="CU183" s="14" t="e">
        <f>CU163*(CQ183)*'HTGR Relationships'!$D$20</f>
        <v>#VALUE!</v>
      </c>
      <c r="CV183" s="11" t="e">
        <f t="shared" si="639"/>
        <v>#VALUE!</v>
      </c>
      <c r="CW183" s="395" t="e">
        <f>'HTGR Levers &amp; Variables'!CV$21*$D$177</f>
        <v>#VALUE!</v>
      </c>
      <c r="CX183" s="25" t="e">
        <f>CX163*(CW183)*'HTGR Relationships'!$D$21</f>
        <v>#VALUE!</v>
      </c>
      <c r="CY183" s="25" t="e">
        <f>CY163*(CW183)*'HTGR Relationships'!$D$19</f>
        <v>#VALUE!</v>
      </c>
      <c r="CZ183" s="25" t="e">
        <f>CZ163*(CW183)*'HTGR Relationships'!$D$20</f>
        <v>#VALUE!</v>
      </c>
      <c r="DA183" s="14" t="e">
        <f>DA163*(CW183)*'HTGR Relationships'!$D$20</f>
        <v>#VALUE!</v>
      </c>
      <c r="DB183" s="11" t="e">
        <f t="shared" si="640"/>
        <v>#VALUE!</v>
      </c>
      <c r="DC183" s="395" t="e">
        <f>'HTGR Levers &amp; Variables'!DB$21*$D$177</f>
        <v>#VALUE!</v>
      </c>
      <c r="DD183" s="25" t="e">
        <f>DD163*(DC183)*'HTGR Relationships'!$D$21</f>
        <v>#VALUE!</v>
      </c>
      <c r="DE183" s="25" t="e">
        <f>DE163*(DC183)*'HTGR Relationships'!$D$19</f>
        <v>#VALUE!</v>
      </c>
      <c r="DF183" s="25" t="e">
        <f>DF163*(DC183)*'HTGR Relationships'!$D$20</f>
        <v>#VALUE!</v>
      </c>
      <c r="DG183" s="14" t="e">
        <f>DG163*(DC183)*'HTGR Relationships'!$D$20</f>
        <v>#VALUE!</v>
      </c>
      <c r="DH183" s="11" t="e">
        <f t="shared" si="641"/>
        <v>#VALUE!</v>
      </c>
      <c r="DI183" s="395" t="e">
        <f>'HTGR Levers &amp; Variables'!DH$21*$D$177</f>
        <v>#VALUE!</v>
      </c>
      <c r="DJ183" s="25" t="e">
        <f>DJ163*(DI183)*'HTGR Relationships'!$D$21</f>
        <v>#VALUE!</v>
      </c>
      <c r="DK183" s="25" t="e">
        <f>DK163*(DI183)*'HTGR Relationships'!$D$19</f>
        <v>#VALUE!</v>
      </c>
      <c r="DL183" s="25" t="e">
        <f>DL163*(DI183)*'HTGR Relationships'!$D$20</f>
        <v>#VALUE!</v>
      </c>
      <c r="DM183" s="14" t="e">
        <f>DM163*(DI183)*'HTGR Relationships'!$D$20</f>
        <v>#VALUE!</v>
      </c>
      <c r="DN183" s="11" t="e">
        <f t="shared" si="642"/>
        <v>#VALUE!</v>
      </c>
      <c r="DO183" s="395" t="e">
        <f>'HTGR Levers &amp; Variables'!DN$21*$D$177</f>
        <v>#VALUE!</v>
      </c>
      <c r="DP183" s="25" t="e">
        <f>DP163*(DO183)*'HTGR Relationships'!$D$21</f>
        <v>#VALUE!</v>
      </c>
      <c r="DQ183" s="25" t="e">
        <f>DQ163*(DO183)*'HTGR Relationships'!$D$19</f>
        <v>#VALUE!</v>
      </c>
      <c r="DR183" s="25" t="e">
        <f>DR163*(DO183)*'HTGR Relationships'!$D$20</f>
        <v>#VALUE!</v>
      </c>
      <c r="DS183" s="14" t="e">
        <f>DS163*(DO183)*'HTGR Relationships'!$D$20</f>
        <v>#VALUE!</v>
      </c>
      <c r="DT183" s="11" t="e">
        <f t="shared" si="643"/>
        <v>#VALUE!</v>
      </c>
    </row>
    <row r="184" spans="1:124" s="6" customFormat="1" x14ac:dyDescent="0.2">
      <c r="A184" s="241"/>
      <c r="B184" s="147">
        <v>30</v>
      </c>
      <c r="C184" s="241" t="s">
        <v>212</v>
      </c>
      <c r="D184" s="370"/>
      <c r="E184" s="366"/>
      <c r="F184" s="387"/>
      <c r="G184" s="387"/>
      <c r="H184" s="387"/>
      <c r="I184" s="388"/>
      <c r="J184" s="385">
        <f>SUM(J185:J189)</f>
        <v>1260231118.2271533</v>
      </c>
      <c r="K184" s="366"/>
      <c r="L184" s="387"/>
      <c r="M184" s="387"/>
      <c r="N184" s="387"/>
      <c r="O184" s="388"/>
      <c r="P184" s="385">
        <f>SUM(P185:P189)</f>
        <v>162832735.43952975</v>
      </c>
      <c r="Q184" s="366"/>
      <c r="R184" s="387"/>
      <c r="S184" s="387"/>
      <c r="T184" s="387"/>
      <c r="U184" s="388"/>
      <c r="V184" s="385">
        <f>SUM(V185:V189)</f>
        <v>27193329.421376836</v>
      </c>
      <c r="W184" s="366"/>
      <c r="X184" s="387"/>
      <c r="Y184" s="387"/>
      <c r="Z184" s="387"/>
      <c r="AA184" s="388"/>
      <c r="AB184" s="385">
        <f>SUM(AB185:AB189)</f>
        <v>0</v>
      </c>
      <c r="AC184" s="366"/>
      <c r="AD184" s="387"/>
      <c r="AE184" s="387"/>
      <c r="AF184" s="387"/>
      <c r="AG184" s="388"/>
      <c r="AH184" s="385">
        <f>SUM(AH185:AH189)</f>
        <v>0</v>
      </c>
      <c r="AI184" s="366"/>
      <c r="AJ184" s="387"/>
      <c r="AK184" s="387"/>
      <c r="AL184" s="387"/>
      <c r="AM184" s="388"/>
      <c r="AN184" s="385">
        <f>SUM(AN185:AN189)</f>
        <v>0</v>
      </c>
      <c r="AO184" s="366"/>
      <c r="AP184" s="387"/>
      <c r="AQ184" s="387"/>
      <c r="AR184" s="387"/>
      <c r="AS184" s="388"/>
      <c r="AT184" s="385">
        <f>SUM(AT185:AT189)</f>
        <v>0</v>
      </c>
      <c r="AU184" s="366"/>
      <c r="AV184" s="387"/>
      <c r="AW184" s="387"/>
      <c r="AX184" s="387"/>
      <c r="AY184" s="388"/>
      <c r="AZ184" s="385">
        <f>SUM(AZ185:AZ189)</f>
        <v>0</v>
      </c>
      <c r="BA184" s="366"/>
      <c r="BB184" s="387"/>
      <c r="BC184" s="387"/>
      <c r="BD184" s="387"/>
      <c r="BE184" s="388"/>
      <c r="BF184" s="385">
        <f>SUM(BF185:BF189)</f>
        <v>0</v>
      </c>
      <c r="BG184" s="366"/>
      <c r="BH184" s="387"/>
      <c r="BI184" s="387"/>
      <c r="BJ184" s="387"/>
      <c r="BK184" s="388"/>
      <c r="BL184" s="385">
        <f>SUM(BL185:BL189)</f>
        <v>0</v>
      </c>
      <c r="BM184" s="366"/>
      <c r="BN184" s="387"/>
      <c r="BO184" s="387"/>
      <c r="BP184" s="387"/>
      <c r="BQ184" s="388"/>
      <c r="BR184" s="385" t="e">
        <f>SUM(BR185:BR189)</f>
        <v>#VALUE!</v>
      </c>
      <c r="BS184" s="366"/>
      <c r="BT184" s="387"/>
      <c r="BU184" s="387"/>
      <c r="BV184" s="387"/>
      <c r="BW184" s="388"/>
      <c r="BX184" s="385" t="e">
        <f>SUM(BX185:BX189)</f>
        <v>#VALUE!</v>
      </c>
      <c r="BY184" s="366"/>
      <c r="BZ184" s="387"/>
      <c r="CA184" s="387"/>
      <c r="CB184" s="387"/>
      <c r="CC184" s="388"/>
      <c r="CD184" s="385" t="e">
        <f>SUM(CD185:CD189)</f>
        <v>#VALUE!</v>
      </c>
      <c r="CE184" s="366"/>
      <c r="CF184" s="387"/>
      <c r="CG184" s="387"/>
      <c r="CH184" s="387"/>
      <c r="CI184" s="388"/>
      <c r="CJ184" s="385" t="e">
        <f>SUM(CJ185:CJ189)</f>
        <v>#VALUE!</v>
      </c>
      <c r="CK184" s="366"/>
      <c r="CL184" s="387"/>
      <c r="CM184" s="387"/>
      <c r="CN184" s="387"/>
      <c r="CO184" s="388"/>
      <c r="CP184" s="385" t="e">
        <f>SUM(CP185:CP189)</f>
        <v>#VALUE!</v>
      </c>
      <c r="CQ184" s="366"/>
      <c r="CR184" s="387"/>
      <c r="CS184" s="387"/>
      <c r="CT184" s="387"/>
      <c r="CU184" s="388"/>
      <c r="CV184" s="385" t="e">
        <f>SUM(CV185:CV189)</f>
        <v>#VALUE!</v>
      </c>
      <c r="CW184" s="366"/>
      <c r="CX184" s="387"/>
      <c r="CY184" s="387"/>
      <c r="CZ184" s="387"/>
      <c r="DA184" s="388"/>
      <c r="DB184" s="385" t="e">
        <f>SUM(DB185:DB189)</f>
        <v>#VALUE!</v>
      </c>
      <c r="DC184" s="366"/>
      <c r="DD184" s="387"/>
      <c r="DE184" s="387"/>
      <c r="DF184" s="387"/>
      <c r="DG184" s="388"/>
      <c r="DH184" s="385" t="e">
        <f>SUM(DH185:DH189)</f>
        <v>#VALUE!</v>
      </c>
      <c r="DI184" s="366"/>
      <c r="DJ184" s="387"/>
      <c r="DK184" s="387"/>
      <c r="DL184" s="387"/>
      <c r="DM184" s="388"/>
      <c r="DN184" s="385" t="e">
        <f>SUM(DN185:DN189)</f>
        <v>#VALUE!</v>
      </c>
      <c r="DO184" s="366"/>
      <c r="DP184" s="387"/>
      <c r="DQ184" s="387"/>
      <c r="DR184" s="387"/>
      <c r="DS184" s="388"/>
      <c r="DT184" s="385" t="e">
        <f>SUM(DT185:DT189)</f>
        <v>#VALUE!</v>
      </c>
    </row>
    <row r="185" spans="1:124" s="6" customFormat="1" x14ac:dyDescent="0.2">
      <c r="B185" s="6">
        <v>31</v>
      </c>
      <c r="C185" s="6" t="s">
        <v>213</v>
      </c>
      <c r="D185" s="13"/>
      <c r="E185" s="13"/>
      <c r="F185" s="24"/>
      <c r="G185" s="24"/>
      <c r="H185" s="24"/>
      <c r="I185" s="48"/>
      <c r="J185" s="11">
        <f>IF(J175=0,0,G176*'HTGR Relationships'!$D$36*I176/J175/'HTGR Relationships'!$D$31/'HTGR Relationships'!$D$32+H176*'HTGR Relationships'!$D$34)</f>
        <v>933703276.02810252</v>
      </c>
      <c r="K185" s="13"/>
      <c r="L185" s="24"/>
      <c r="M185" s="24"/>
      <c r="N185" s="24"/>
      <c r="O185" s="48"/>
      <c r="P185" s="11">
        <f>IF(P175=0,0,M176*'HTGR Relationships'!$D$36*O176/P175/'HTGR Relationships'!$D$31/'HTGR Relationships'!$D$32+N176*'HTGR Relationships'!$D$34)</f>
        <v>152918983.88825223</v>
      </c>
      <c r="Q185" s="13"/>
      <c r="R185" s="24"/>
      <c r="S185" s="24"/>
      <c r="T185" s="24"/>
      <c r="U185" s="48"/>
      <c r="V185" s="11">
        <f>IF(V175=0,0,S176*'HTGR Relationships'!$D$36*U176/V175/'HTGR Relationships'!$D$31/'HTGR Relationships'!$D$32+T176*'HTGR Relationships'!$D$34)</f>
        <v>26886854.310022287</v>
      </c>
      <c r="W185" s="13"/>
      <c r="X185" s="24"/>
      <c r="Y185" s="24"/>
      <c r="Z185" s="24"/>
      <c r="AA185" s="48"/>
      <c r="AB185" s="11">
        <f>IF(AB175=0,0,Y176*'HTGR Relationships'!$D$36*AA176/AB175/'HTGR Relationships'!$D$31/'HTGR Relationships'!$D$32+Z176*'HTGR Relationships'!$D$34)</f>
        <v>0</v>
      </c>
      <c r="AC185" s="13"/>
      <c r="AD185" s="24"/>
      <c r="AE185" s="24"/>
      <c r="AF185" s="24"/>
      <c r="AG185" s="48"/>
      <c r="AH185" s="11">
        <f>IF(AH175=0,0,AE176*'HTGR Relationships'!$D$36*AG176/AH175/'HTGR Relationships'!$D$31/'HTGR Relationships'!$D$32+AF176*'HTGR Relationships'!$D$34)</f>
        <v>0</v>
      </c>
      <c r="AI185" s="13"/>
      <c r="AJ185" s="24"/>
      <c r="AK185" s="24"/>
      <c r="AL185" s="24"/>
      <c r="AM185" s="48"/>
      <c r="AN185" s="11">
        <f>IF(AN175=0,0,AK176*'HTGR Relationships'!$D$36*AM176/AN175/'HTGR Relationships'!$D$31/'HTGR Relationships'!$D$32+AL176*'HTGR Relationships'!$D$34)</f>
        <v>0</v>
      </c>
      <c r="AO185" s="13"/>
      <c r="AP185" s="24"/>
      <c r="AQ185" s="24"/>
      <c r="AR185" s="24"/>
      <c r="AS185" s="48"/>
      <c r="AT185" s="11">
        <f>IF(AT175=0,0,AQ176*'HTGR Relationships'!$D$36*AS176/AT175/'HTGR Relationships'!$D$31/'HTGR Relationships'!$D$32+AR176*'HTGR Relationships'!$D$34)</f>
        <v>0</v>
      </c>
      <c r="AU185" s="13"/>
      <c r="AV185" s="24"/>
      <c r="AW185" s="24"/>
      <c r="AX185" s="24"/>
      <c r="AY185" s="48"/>
      <c r="AZ185" s="11">
        <f>IF(AZ175=0,0,AW176*'HTGR Relationships'!$D$36*AY176/AZ175/'HTGR Relationships'!$D$31/'HTGR Relationships'!$D$32+AX176*'HTGR Relationships'!$D$34)</f>
        <v>0</v>
      </c>
      <c r="BA185" s="13"/>
      <c r="BB185" s="24"/>
      <c r="BC185" s="24"/>
      <c r="BD185" s="24"/>
      <c r="BE185" s="48"/>
      <c r="BF185" s="11">
        <f>IF(BF175=0,0,BC176*'HTGR Relationships'!$D$36*BE176/BF175/'HTGR Relationships'!$D$31/'HTGR Relationships'!$D$32+BD176*'HTGR Relationships'!$D$34)</f>
        <v>0</v>
      </c>
      <c r="BG185" s="13"/>
      <c r="BH185" s="24"/>
      <c r="BI185" s="24"/>
      <c r="BJ185" s="24"/>
      <c r="BK185" s="48"/>
      <c r="BL185" s="11">
        <f>IF(BL175=0,0,BI176*'HTGR Relationships'!$D$36*BK176/BL175/'HTGR Relationships'!$D$31/'HTGR Relationships'!$D$32+BJ176*'HTGR Relationships'!$D$34)</f>
        <v>0</v>
      </c>
      <c r="BM185" s="13"/>
      <c r="BN185" s="24"/>
      <c r="BO185" s="24"/>
      <c r="BP185" s="24"/>
      <c r="BQ185" s="48"/>
      <c r="BR185" s="11" t="e">
        <f>IF(BR175=0,0,BO176*'HTGR Relationships'!$D$36*BQ176/BR175/'HTGR Relationships'!$D$31/'HTGR Relationships'!$D$32+BP176*'HTGR Relationships'!$D$34)</f>
        <v>#VALUE!</v>
      </c>
      <c r="BS185" s="13"/>
      <c r="BT185" s="24"/>
      <c r="BU185" s="24"/>
      <c r="BV185" s="24"/>
      <c r="BW185" s="48"/>
      <c r="BX185" s="11" t="e">
        <f>IF(BX175=0,0,BU176*'HTGR Relationships'!$D$36*BW176/BX175/'HTGR Relationships'!$D$31/'HTGR Relationships'!$D$32+BV176*'HTGR Relationships'!$D$34)</f>
        <v>#VALUE!</v>
      </c>
      <c r="BY185" s="13"/>
      <c r="BZ185" s="24"/>
      <c r="CA185" s="24"/>
      <c r="CB185" s="24"/>
      <c r="CC185" s="48"/>
      <c r="CD185" s="11" t="e">
        <f>IF(CD175=0,0,CA176*'HTGR Relationships'!$D$36*CC176/CD175/'HTGR Relationships'!$D$31/'HTGR Relationships'!$D$32+CB176*'HTGR Relationships'!$D$34)</f>
        <v>#VALUE!</v>
      </c>
      <c r="CE185" s="13"/>
      <c r="CF185" s="24"/>
      <c r="CG185" s="24"/>
      <c r="CH185" s="24"/>
      <c r="CI185" s="48"/>
      <c r="CJ185" s="11" t="e">
        <f>IF(CJ175=0,0,CG176*'HTGR Relationships'!$D$36*CI176/CJ175/'HTGR Relationships'!$D$31/'HTGR Relationships'!$D$32+CH176*'HTGR Relationships'!$D$34)</f>
        <v>#VALUE!</v>
      </c>
      <c r="CK185" s="13"/>
      <c r="CL185" s="24"/>
      <c r="CM185" s="24"/>
      <c r="CN185" s="24"/>
      <c r="CO185" s="48"/>
      <c r="CP185" s="11" t="e">
        <f>IF(CP175=0,0,CM176*'HTGR Relationships'!$D$36*CO176/CP175/'HTGR Relationships'!$D$31/'HTGR Relationships'!$D$32+CN176*'HTGR Relationships'!$D$34)</f>
        <v>#VALUE!</v>
      </c>
      <c r="CQ185" s="13"/>
      <c r="CR185" s="24"/>
      <c r="CS185" s="24"/>
      <c r="CT185" s="24"/>
      <c r="CU185" s="48"/>
      <c r="CV185" s="11" t="e">
        <f>IF(CV175=0,0,CS176*'HTGR Relationships'!$D$36*CU176/CV175/'HTGR Relationships'!$D$31/'HTGR Relationships'!$D$32+CT176*'HTGR Relationships'!$D$34)</f>
        <v>#VALUE!</v>
      </c>
      <c r="CW185" s="13"/>
      <c r="CX185" s="24"/>
      <c r="CY185" s="24"/>
      <c r="CZ185" s="24"/>
      <c r="DA185" s="48"/>
      <c r="DB185" s="11" t="e">
        <f>IF(DB175=0,0,CY176*'HTGR Relationships'!$D$36*DA176/DB175/'HTGR Relationships'!$D$31/'HTGR Relationships'!$D$32+CZ176*'HTGR Relationships'!$D$34)</f>
        <v>#VALUE!</v>
      </c>
      <c r="DC185" s="13"/>
      <c r="DD185" s="24"/>
      <c r="DE185" s="24"/>
      <c r="DF185" s="24"/>
      <c r="DG185" s="48"/>
      <c r="DH185" s="11" t="e">
        <f>IF(DH175=0,0,DE176*'HTGR Relationships'!$D$36*DG176/DH175/'HTGR Relationships'!$D$31/'HTGR Relationships'!$D$32+DF176*'HTGR Relationships'!$D$34)</f>
        <v>#VALUE!</v>
      </c>
      <c r="DI185" s="13"/>
      <c r="DJ185" s="24"/>
      <c r="DK185" s="24"/>
      <c r="DL185" s="24"/>
      <c r="DM185" s="48"/>
      <c r="DN185" s="11" t="e">
        <f>IF(DN175=0,0,DK176*'HTGR Relationships'!$D$36*DM176/DN175/'HTGR Relationships'!$D$31/'HTGR Relationships'!$D$32+DL176*'HTGR Relationships'!$D$34)</f>
        <v>#VALUE!</v>
      </c>
      <c r="DO185" s="13"/>
      <c r="DP185" s="24"/>
      <c r="DQ185" s="24"/>
      <c r="DR185" s="24"/>
      <c r="DS185" s="48"/>
      <c r="DT185" s="11" t="e">
        <f>IF(DT175=0,0,DQ176*'HTGR Relationships'!$D$36*DS176/DT175/'HTGR Relationships'!$D$31/'HTGR Relationships'!$D$32+DR176*'HTGR Relationships'!$D$34)</f>
        <v>#VALUE!</v>
      </c>
    </row>
    <row r="186" spans="1:124" s="6" customFormat="1" x14ac:dyDescent="0.2">
      <c r="B186" s="6">
        <v>32</v>
      </c>
      <c r="C186" s="6" t="s">
        <v>214</v>
      </c>
      <c r="D186" s="13" t="s">
        <v>215</v>
      </c>
      <c r="E186" s="13"/>
      <c r="F186" s="24"/>
      <c r="G186" s="24"/>
      <c r="H186" s="24"/>
      <c r="I186" s="48"/>
      <c r="J186" s="11">
        <f>H176*'HTGR Relationships'!$D$34*'HTGR Relationships'!$D$37*J175/'HTGR Relationships'!$D$30</f>
        <v>248161355.73250565</v>
      </c>
      <c r="K186" s="13"/>
      <c r="L186" s="24"/>
      <c r="M186" s="24"/>
      <c r="N186" s="24"/>
      <c r="O186" s="48"/>
      <c r="P186" s="11">
        <f>N176*'HTGR Relationships'!$D$34*'HTGR Relationships'!$D$37*P175/'HTGR Relationships'!$D$30</f>
        <v>7534457.1194652272</v>
      </c>
      <c r="Q186" s="13"/>
      <c r="R186" s="24"/>
      <c r="S186" s="24"/>
      <c r="T186" s="24"/>
      <c r="U186" s="48"/>
      <c r="V186" s="11">
        <f>T176*'HTGR Relationships'!$D$34*'HTGR Relationships'!$D$37*V175/'HTGR Relationships'!$D$30</f>
        <v>232921.26827473578</v>
      </c>
      <c r="W186" s="13"/>
      <c r="X186" s="24"/>
      <c r="Y186" s="24"/>
      <c r="Z186" s="24"/>
      <c r="AA186" s="48"/>
      <c r="AB186" s="11">
        <f>Z176*'HTGR Relationships'!$D$34*'HTGR Relationships'!$D$37*AB175/'HTGR Relationships'!$D$30</f>
        <v>0</v>
      </c>
      <c r="AC186" s="13"/>
      <c r="AD186" s="24"/>
      <c r="AE186" s="24"/>
      <c r="AF186" s="24"/>
      <c r="AG186" s="48"/>
      <c r="AH186" s="11">
        <f>AF176*'HTGR Relationships'!$D$34*'HTGR Relationships'!$D$37*AH175/'HTGR Relationships'!$D$30</f>
        <v>0</v>
      </c>
      <c r="AI186" s="13"/>
      <c r="AJ186" s="24"/>
      <c r="AK186" s="24"/>
      <c r="AL186" s="24"/>
      <c r="AM186" s="48"/>
      <c r="AN186" s="11">
        <f>AL176*'HTGR Relationships'!$D$34*'HTGR Relationships'!$D$37*AN175/'HTGR Relationships'!$D$30</f>
        <v>0</v>
      </c>
      <c r="AO186" s="13"/>
      <c r="AP186" s="24"/>
      <c r="AQ186" s="24"/>
      <c r="AR186" s="24"/>
      <c r="AS186" s="48"/>
      <c r="AT186" s="11">
        <f>AR176*'HTGR Relationships'!$D$34*'HTGR Relationships'!$D$37*AT175/'HTGR Relationships'!$D$30</f>
        <v>0</v>
      </c>
      <c r="AU186" s="13"/>
      <c r="AV186" s="24"/>
      <c r="AW186" s="24"/>
      <c r="AX186" s="24"/>
      <c r="AY186" s="48"/>
      <c r="AZ186" s="11">
        <f>AX176*'HTGR Relationships'!$D$34*'HTGR Relationships'!$D$37*AZ175/'HTGR Relationships'!$D$30</f>
        <v>0</v>
      </c>
      <c r="BA186" s="13"/>
      <c r="BB186" s="24"/>
      <c r="BC186" s="24"/>
      <c r="BD186" s="24"/>
      <c r="BE186" s="48"/>
      <c r="BF186" s="11">
        <f>BD176*'HTGR Relationships'!$D$34*'HTGR Relationships'!$D$37*BF175/'HTGR Relationships'!$D$30</f>
        <v>0</v>
      </c>
      <c r="BG186" s="13"/>
      <c r="BH186" s="24"/>
      <c r="BI186" s="24"/>
      <c r="BJ186" s="24"/>
      <c r="BK186" s="48"/>
      <c r="BL186" s="11">
        <f>BJ176*'HTGR Relationships'!$D$34*'HTGR Relationships'!$D$37*BL175/'HTGR Relationships'!$D$30</f>
        <v>0</v>
      </c>
      <c r="BM186" s="13"/>
      <c r="BN186" s="24"/>
      <c r="BO186" s="24"/>
      <c r="BP186" s="24"/>
      <c r="BQ186" s="48"/>
      <c r="BR186" s="11" t="e">
        <f>BP176*'HTGR Relationships'!$D$34*'HTGR Relationships'!$D$37*BR175/'HTGR Relationships'!$D$30</f>
        <v>#VALUE!</v>
      </c>
      <c r="BS186" s="13"/>
      <c r="BT186" s="24"/>
      <c r="BU186" s="24"/>
      <c r="BV186" s="24"/>
      <c r="BW186" s="48"/>
      <c r="BX186" s="11" t="e">
        <f>BV176*'HTGR Relationships'!$D$34*'HTGR Relationships'!$D$37*BX175/'HTGR Relationships'!$D$30</f>
        <v>#VALUE!</v>
      </c>
      <c r="BY186" s="13"/>
      <c r="BZ186" s="24"/>
      <c r="CA186" s="24"/>
      <c r="CB186" s="24"/>
      <c r="CC186" s="48"/>
      <c r="CD186" s="11" t="e">
        <f>CB176*'HTGR Relationships'!$D$34*'HTGR Relationships'!$D$37*CD175/'HTGR Relationships'!$D$30</f>
        <v>#VALUE!</v>
      </c>
      <c r="CE186" s="13"/>
      <c r="CF186" s="24"/>
      <c r="CG186" s="24"/>
      <c r="CH186" s="24"/>
      <c r="CI186" s="48"/>
      <c r="CJ186" s="11" t="e">
        <f>CH176*'HTGR Relationships'!$D$34*'HTGR Relationships'!$D$37*CJ175/'HTGR Relationships'!$D$30</f>
        <v>#VALUE!</v>
      </c>
      <c r="CK186" s="13"/>
      <c r="CL186" s="24"/>
      <c r="CM186" s="24"/>
      <c r="CN186" s="24"/>
      <c r="CO186" s="48"/>
      <c r="CP186" s="11" t="e">
        <f>CN176*'HTGR Relationships'!$D$34*'HTGR Relationships'!$D$37*CP175/'HTGR Relationships'!$D$30</f>
        <v>#VALUE!</v>
      </c>
      <c r="CQ186" s="13"/>
      <c r="CR186" s="24"/>
      <c r="CS186" s="24"/>
      <c r="CT186" s="24"/>
      <c r="CU186" s="48"/>
      <c r="CV186" s="11" t="e">
        <f>CT176*'HTGR Relationships'!$D$34*'HTGR Relationships'!$D$37*CV175/'HTGR Relationships'!$D$30</f>
        <v>#VALUE!</v>
      </c>
      <c r="CW186" s="13"/>
      <c r="CX186" s="24"/>
      <c r="CY186" s="24"/>
      <c r="CZ186" s="24"/>
      <c r="DA186" s="48"/>
      <c r="DB186" s="11" t="e">
        <f>CZ176*'HTGR Relationships'!$D$34*'HTGR Relationships'!$D$37*DB175/'HTGR Relationships'!$D$30</f>
        <v>#VALUE!</v>
      </c>
      <c r="DC186" s="13"/>
      <c r="DD186" s="24"/>
      <c r="DE186" s="24"/>
      <c r="DF186" s="24"/>
      <c r="DG186" s="48"/>
      <c r="DH186" s="11" t="e">
        <f>DF176*'HTGR Relationships'!$D$34*'HTGR Relationships'!$D$37*DH175/'HTGR Relationships'!$D$30</f>
        <v>#VALUE!</v>
      </c>
      <c r="DI186" s="13"/>
      <c r="DJ186" s="24"/>
      <c r="DK186" s="24"/>
      <c r="DL186" s="24"/>
      <c r="DM186" s="48"/>
      <c r="DN186" s="11" t="e">
        <f>DL176*'HTGR Relationships'!$D$34*'HTGR Relationships'!$D$37*DN175/'HTGR Relationships'!$D$30</f>
        <v>#VALUE!</v>
      </c>
      <c r="DO186" s="13"/>
      <c r="DP186" s="24"/>
      <c r="DQ186" s="24"/>
      <c r="DR186" s="24"/>
      <c r="DS186" s="48"/>
      <c r="DT186" s="11" t="e">
        <f>DR176*'HTGR Relationships'!$D$34*'HTGR Relationships'!$D$37*DT175/'HTGR Relationships'!$D$30</f>
        <v>#VALUE!</v>
      </c>
    </row>
    <row r="187" spans="1:124" s="6" customFormat="1" x14ac:dyDescent="0.2">
      <c r="B187" s="6">
        <v>33</v>
      </c>
      <c r="C187" s="6" t="s">
        <v>216</v>
      </c>
      <c r="D187" s="13"/>
      <c r="E187" s="13"/>
      <c r="F187" s="24"/>
      <c r="G187" s="24"/>
      <c r="H187" s="24"/>
      <c r="I187" s="48"/>
      <c r="J187" s="11">
        <f>J186*'HTGR Relationships'!$D$38</f>
        <v>10440163.129971875</v>
      </c>
      <c r="K187" s="13"/>
      <c r="L187" s="24"/>
      <c r="M187" s="24"/>
      <c r="N187" s="24"/>
      <c r="O187" s="48"/>
      <c r="P187" s="11">
        <f>P186*'HTGR Relationships'!$D$38</f>
        <v>316975.06322371966</v>
      </c>
      <c r="Q187" s="13"/>
      <c r="R187" s="24"/>
      <c r="S187" s="24"/>
      <c r="T187" s="24"/>
      <c r="U187" s="48"/>
      <c r="V187" s="11">
        <f>V186*'HTGR Relationships'!$D$38</f>
        <v>9799.0117359342785</v>
      </c>
      <c r="W187" s="13"/>
      <c r="X187" s="24"/>
      <c r="Y187" s="24"/>
      <c r="Z187" s="24"/>
      <c r="AA187" s="48"/>
      <c r="AB187" s="11">
        <f>AB186*'HTGR Relationships'!$D$38</f>
        <v>0</v>
      </c>
      <c r="AC187" s="13"/>
      <c r="AD187" s="24"/>
      <c r="AE187" s="24"/>
      <c r="AF187" s="24"/>
      <c r="AG187" s="48"/>
      <c r="AH187" s="11">
        <f>AH186*'HTGR Relationships'!$D$38</f>
        <v>0</v>
      </c>
      <c r="AI187" s="13"/>
      <c r="AJ187" s="24"/>
      <c r="AK187" s="24"/>
      <c r="AL187" s="24"/>
      <c r="AM187" s="48"/>
      <c r="AN187" s="11">
        <f>AN186*'HTGR Relationships'!$D$38</f>
        <v>0</v>
      </c>
      <c r="AO187" s="13"/>
      <c r="AP187" s="24"/>
      <c r="AQ187" s="24"/>
      <c r="AR187" s="24"/>
      <c r="AS187" s="48"/>
      <c r="AT187" s="11">
        <f>AT186*'HTGR Relationships'!$D$38</f>
        <v>0</v>
      </c>
      <c r="AU187" s="13"/>
      <c r="AV187" s="24"/>
      <c r="AW187" s="24"/>
      <c r="AX187" s="24"/>
      <c r="AY187" s="48"/>
      <c r="AZ187" s="11">
        <f>AZ186*'HTGR Relationships'!$D$38</f>
        <v>0</v>
      </c>
      <c r="BA187" s="13"/>
      <c r="BB187" s="24"/>
      <c r="BC187" s="24"/>
      <c r="BD187" s="24"/>
      <c r="BE187" s="48"/>
      <c r="BF187" s="11">
        <f>BF186*'HTGR Relationships'!$D$38</f>
        <v>0</v>
      </c>
      <c r="BG187" s="13"/>
      <c r="BH187" s="24"/>
      <c r="BI187" s="24"/>
      <c r="BJ187" s="24"/>
      <c r="BK187" s="48"/>
      <c r="BL187" s="11">
        <f>BL186*'HTGR Relationships'!$D$38</f>
        <v>0</v>
      </c>
      <c r="BM187" s="13"/>
      <c r="BN187" s="24"/>
      <c r="BO187" s="24"/>
      <c r="BP187" s="24"/>
      <c r="BQ187" s="48"/>
      <c r="BR187" s="11" t="e">
        <f>BR186*'HTGR Relationships'!$D$38</f>
        <v>#VALUE!</v>
      </c>
      <c r="BS187" s="13"/>
      <c r="BT187" s="24"/>
      <c r="BU187" s="24"/>
      <c r="BV187" s="24"/>
      <c r="BW187" s="48"/>
      <c r="BX187" s="11" t="e">
        <f>BX186*'HTGR Relationships'!$D$38</f>
        <v>#VALUE!</v>
      </c>
      <c r="BY187" s="13"/>
      <c r="BZ187" s="24"/>
      <c r="CA187" s="24"/>
      <c r="CB187" s="24"/>
      <c r="CC187" s="48"/>
      <c r="CD187" s="11" t="e">
        <f>CD186*'HTGR Relationships'!$D$38</f>
        <v>#VALUE!</v>
      </c>
      <c r="CE187" s="13"/>
      <c r="CF187" s="24"/>
      <c r="CG187" s="24"/>
      <c r="CH187" s="24"/>
      <c r="CI187" s="48"/>
      <c r="CJ187" s="11" t="e">
        <f>CJ186*'HTGR Relationships'!$D$38</f>
        <v>#VALUE!</v>
      </c>
      <c r="CK187" s="13"/>
      <c r="CL187" s="24"/>
      <c r="CM187" s="24"/>
      <c r="CN187" s="24"/>
      <c r="CO187" s="48"/>
      <c r="CP187" s="11" t="e">
        <f>CP186*'HTGR Relationships'!$D$38</f>
        <v>#VALUE!</v>
      </c>
      <c r="CQ187" s="13"/>
      <c r="CR187" s="24"/>
      <c r="CS187" s="24"/>
      <c r="CT187" s="24"/>
      <c r="CU187" s="48"/>
      <c r="CV187" s="11" t="e">
        <f>CV186*'HTGR Relationships'!$D$38</f>
        <v>#VALUE!</v>
      </c>
      <c r="CW187" s="13"/>
      <c r="CX187" s="24"/>
      <c r="CY187" s="24"/>
      <c r="CZ187" s="24"/>
      <c r="DA187" s="48"/>
      <c r="DB187" s="11" t="e">
        <f>DB186*'HTGR Relationships'!$D$38</f>
        <v>#VALUE!</v>
      </c>
      <c r="DC187" s="13"/>
      <c r="DD187" s="24"/>
      <c r="DE187" s="24"/>
      <c r="DF187" s="24"/>
      <c r="DG187" s="48"/>
      <c r="DH187" s="11" t="e">
        <f>DH186*'HTGR Relationships'!$D$38</f>
        <v>#VALUE!</v>
      </c>
      <c r="DI187" s="13"/>
      <c r="DJ187" s="24"/>
      <c r="DK187" s="24"/>
      <c r="DL187" s="24"/>
      <c r="DM187" s="48"/>
      <c r="DN187" s="11" t="e">
        <f>DN186*'HTGR Relationships'!$D$38</f>
        <v>#VALUE!</v>
      </c>
      <c r="DO187" s="13"/>
      <c r="DP187" s="24"/>
      <c r="DQ187" s="24"/>
      <c r="DR187" s="24"/>
      <c r="DS187" s="48"/>
      <c r="DT187" s="11" t="e">
        <f>DT186*'HTGR Relationships'!$D$38</f>
        <v>#VALUE!</v>
      </c>
    </row>
    <row r="188" spans="1:124" s="6" customFormat="1" x14ac:dyDescent="0.2">
      <c r="B188" s="6">
        <v>34</v>
      </c>
      <c r="C188" s="6" t="s">
        <v>217</v>
      </c>
      <c r="D188" s="13"/>
      <c r="E188" s="13"/>
      <c r="F188" s="24"/>
      <c r="G188" s="24"/>
      <c r="H188" s="24"/>
      <c r="I188" s="48"/>
      <c r="J188" s="11">
        <f>J186*'HTGR Relationships'!$D$39</f>
        <v>879073.42786656425</v>
      </c>
      <c r="K188" s="13"/>
      <c r="L188" s="24"/>
      <c r="M188" s="24"/>
      <c r="N188" s="24"/>
      <c r="O188" s="48"/>
      <c r="P188" s="11">
        <f>P186*'HTGR Relationships'!$D$39</f>
        <v>26689.655315476553</v>
      </c>
      <c r="Q188" s="13"/>
      <c r="R188" s="24"/>
      <c r="S188" s="24"/>
      <c r="T188" s="24"/>
      <c r="U188" s="48"/>
      <c r="V188" s="11">
        <f>V186*'HTGR Relationships'!$D$39</f>
        <v>825.08776243955538</v>
      </c>
      <c r="W188" s="13"/>
      <c r="X188" s="24"/>
      <c r="Y188" s="24"/>
      <c r="Z188" s="24"/>
      <c r="AA188" s="48"/>
      <c r="AB188" s="11">
        <f>AB186*'HTGR Relationships'!$D$39</f>
        <v>0</v>
      </c>
      <c r="AC188" s="13"/>
      <c r="AD188" s="24"/>
      <c r="AE188" s="24"/>
      <c r="AF188" s="24"/>
      <c r="AG188" s="48"/>
      <c r="AH188" s="11">
        <f>AH186*'HTGR Relationships'!$D$39</f>
        <v>0</v>
      </c>
      <c r="AI188" s="13"/>
      <c r="AJ188" s="24"/>
      <c r="AK188" s="24"/>
      <c r="AL188" s="24"/>
      <c r="AM188" s="48"/>
      <c r="AN188" s="11">
        <f>AN186*'HTGR Relationships'!$D$39</f>
        <v>0</v>
      </c>
      <c r="AO188" s="13"/>
      <c r="AP188" s="24"/>
      <c r="AQ188" s="24"/>
      <c r="AR188" s="24"/>
      <c r="AS188" s="48"/>
      <c r="AT188" s="11">
        <f>AT186*'HTGR Relationships'!$D$39</f>
        <v>0</v>
      </c>
      <c r="AU188" s="13"/>
      <c r="AV188" s="24"/>
      <c r="AW188" s="24"/>
      <c r="AX188" s="24"/>
      <c r="AY188" s="48"/>
      <c r="AZ188" s="11">
        <f>AZ186*'HTGR Relationships'!$D$39</f>
        <v>0</v>
      </c>
      <c r="BA188" s="13"/>
      <c r="BB188" s="24"/>
      <c r="BC188" s="24"/>
      <c r="BD188" s="24"/>
      <c r="BE188" s="48"/>
      <c r="BF188" s="11">
        <f>BF186*'HTGR Relationships'!$D$39</f>
        <v>0</v>
      </c>
      <c r="BG188" s="13"/>
      <c r="BH188" s="24"/>
      <c r="BI188" s="24"/>
      <c r="BJ188" s="24"/>
      <c r="BK188" s="48"/>
      <c r="BL188" s="11">
        <f>BL186*'HTGR Relationships'!$D$39</f>
        <v>0</v>
      </c>
      <c r="BM188" s="13"/>
      <c r="BN188" s="24"/>
      <c r="BO188" s="24"/>
      <c r="BP188" s="24"/>
      <c r="BQ188" s="48"/>
      <c r="BR188" s="11" t="e">
        <f>BR186*'HTGR Relationships'!$D$39</f>
        <v>#VALUE!</v>
      </c>
      <c r="BS188" s="13"/>
      <c r="BT188" s="24"/>
      <c r="BU188" s="24"/>
      <c r="BV188" s="24"/>
      <c r="BW188" s="48"/>
      <c r="BX188" s="11" t="e">
        <f>BX186*'HTGR Relationships'!$D$39</f>
        <v>#VALUE!</v>
      </c>
      <c r="BY188" s="13"/>
      <c r="BZ188" s="24"/>
      <c r="CA188" s="24"/>
      <c r="CB188" s="24"/>
      <c r="CC188" s="48"/>
      <c r="CD188" s="11" t="e">
        <f>CD186*'HTGR Relationships'!$D$39</f>
        <v>#VALUE!</v>
      </c>
      <c r="CE188" s="13"/>
      <c r="CF188" s="24"/>
      <c r="CG188" s="24"/>
      <c r="CH188" s="24"/>
      <c r="CI188" s="48"/>
      <c r="CJ188" s="11" t="e">
        <f>CJ186*'HTGR Relationships'!$D$39</f>
        <v>#VALUE!</v>
      </c>
      <c r="CK188" s="13"/>
      <c r="CL188" s="24"/>
      <c r="CM188" s="24"/>
      <c r="CN188" s="24"/>
      <c r="CO188" s="48"/>
      <c r="CP188" s="11" t="e">
        <f>CP186*'HTGR Relationships'!$D$39</f>
        <v>#VALUE!</v>
      </c>
      <c r="CQ188" s="13"/>
      <c r="CR188" s="24"/>
      <c r="CS188" s="24"/>
      <c r="CT188" s="24"/>
      <c r="CU188" s="48"/>
      <c r="CV188" s="11" t="e">
        <f>CV186*'HTGR Relationships'!$D$39</f>
        <v>#VALUE!</v>
      </c>
      <c r="CW188" s="13"/>
      <c r="CX188" s="24"/>
      <c r="CY188" s="24"/>
      <c r="CZ188" s="24"/>
      <c r="DA188" s="48"/>
      <c r="DB188" s="11" t="e">
        <f>DB186*'HTGR Relationships'!$D$39</f>
        <v>#VALUE!</v>
      </c>
      <c r="DC188" s="13"/>
      <c r="DD188" s="24"/>
      <c r="DE188" s="24"/>
      <c r="DF188" s="24"/>
      <c r="DG188" s="48"/>
      <c r="DH188" s="11" t="e">
        <f>DH186*'HTGR Relationships'!$D$39</f>
        <v>#VALUE!</v>
      </c>
      <c r="DI188" s="13"/>
      <c r="DJ188" s="24"/>
      <c r="DK188" s="24"/>
      <c r="DL188" s="24"/>
      <c r="DM188" s="48"/>
      <c r="DN188" s="11" t="e">
        <f>DN186*'HTGR Relationships'!$D$39</f>
        <v>#VALUE!</v>
      </c>
      <c r="DO188" s="13"/>
      <c r="DP188" s="24"/>
      <c r="DQ188" s="24"/>
      <c r="DR188" s="24"/>
      <c r="DS188" s="48"/>
      <c r="DT188" s="11" t="e">
        <f>DT186*'HTGR Relationships'!$D$39</f>
        <v>#VALUE!</v>
      </c>
    </row>
    <row r="189" spans="1:124" x14ac:dyDescent="0.2">
      <c r="A189" s="6"/>
      <c r="B189" s="6">
        <v>35</v>
      </c>
      <c r="C189" s="6" t="s">
        <v>218</v>
      </c>
      <c r="D189" s="13"/>
      <c r="E189" s="13"/>
      <c r="F189" s="24"/>
      <c r="G189" s="24"/>
      <c r="H189" s="24"/>
      <c r="I189" s="48"/>
      <c r="J189" s="11">
        <f>J186*'HTGR Relationships'!$D$40</f>
        <v>67047249.908706754</v>
      </c>
      <c r="K189" s="13"/>
      <c r="L189" s="24"/>
      <c r="M189" s="24"/>
      <c r="N189" s="24"/>
      <c r="O189" s="48"/>
      <c r="P189" s="11">
        <f>P186*'HTGR Relationships'!$D$40</f>
        <v>2035629.7132730826</v>
      </c>
      <c r="Q189" s="13"/>
      <c r="R189" s="24"/>
      <c r="S189" s="24"/>
      <c r="T189" s="24"/>
      <c r="U189" s="48"/>
      <c r="V189" s="11">
        <f>V186*'HTGR Relationships'!$D$40</f>
        <v>62929.743581440176</v>
      </c>
      <c r="W189" s="13"/>
      <c r="X189" s="24"/>
      <c r="Y189" s="24"/>
      <c r="Z189" s="24"/>
      <c r="AA189" s="48"/>
      <c r="AB189" s="11">
        <f>AB186*'HTGR Relationships'!$D$40</f>
        <v>0</v>
      </c>
      <c r="AC189" s="13"/>
      <c r="AD189" s="24"/>
      <c r="AE189" s="24"/>
      <c r="AF189" s="24"/>
      <c r="AG189" s="48"/>
      <c r="AH189" s="11">
        <f>AH186*'HTGR Relationships'!$D$40</f>
        <v>0</v>
      </c>
      <c r="AI189" s="13"/>
      <c r="AJ189" s="24"/>
      <c r="AK189" s="24"/>
      <c r="AL189" s="24"/>
      <c r="AM189" s="48"/>
      <c r="AN189" s="11">
        <f>AN186*'HTGR Relationships'!$D$40</f>
        <v>0</v>
      </c>
      <c r="AO189" s="13"/>
      <c r="AP189" s="24"/>
      <c r="AQ189" s="24"/>
      <c r="AR189" s="24"/>
      <c r="AS189" s="48"/>
      <c r="AT189" s="11">
        <f>AT186*'HTGR Relationships'!$D$40</f>
        <v>0</v>
      </c>
      <c r="AU189" s="13"/>
      <c r="AV189" s="24"/>
      <c r="AW189" s="24"/>
      <c r="AX189" s="24"/>
      <c r="AY189" s="48"/>
      <c r="AZ189" s="11">
        <f>AZ186*'HTGR Relationships'!$D$40</f>
        <v>0</v>
      </c>
      <c r="BA189" s="13"/>
      <c r="BB189" s="24"/>
      <c r="BC189" s="24"/>
      <c r="BD189" s="24"/>
      <c r="BE189" s="48"/>
      <c r="BF189" s="11">
        <f>BF186*'HTGR Relationships'!$D$40</f>
        <v>0</v>
      </c>
      <c r="BG189" s="13"/>
      <c r="BH189" s="24"/>
      <c r="BI189" s="24"/>
      <c r="BJ189" s="24"/>
      <c r="BK189" s="48"/>
      <c r="BL189" s="11">
        <f>BL186*'HTGR Relationships'!$D$40</f>
        <v>0</v>
      </c>
      <c r="BM189" s="13"/>
      <c r="BN189" s="24"/>
      <c r="BO189" s="24"/>
      <c r="BP189" s="24"/>
      <c r="BQ189" s="48"/>
      <c r="BR189" s="11" t="e">
        <f>BR186*'HTGR Relationships'!$D$40</f>
        <v>#VALUE!</v>
      </c>
      <c r="BS189" s="13"/>
      <c r="BT189" s="24"/>
      <c r="BU189" s="24"/>
      <c r="BV189" s="24"/>
      <c r="BW189" s="48"/>
      <c r="BX189" s="11" t="e">
        <f>BX186*'HTGR Relationships'!$D$40</f>
        <v>#VALUE!</v>
      </c>
      <c r="BY189" s="13"/>
      <c r="BZ189" s="24"/>
      <c r="CA189" s="24"/>
      <c r="CB189" s="24"/>
      <c r="CC189" s="48"/>
      <c r="CD189" s="11" t="e">
        <f>CD186*'HTGR Relationships'!$D$40</f>
        <v>#VALUE!</v>
      </c>
      <c r="CE189" s="13"/>
      <c r="CF189" s="24"/>
      <c r="CG189" s="24"/>
      <c r="CH189" s="24"/>
      <c r="CI189" s="48"/>
      <c r="CJ189" s="11" t="e">
        <f>CJ186*'HTGR Relationships'!$D$40</f>
        <v>#VALUE!</v>
      </c>
      <c r="CK189" s="13"/>
      <c r="CL189" s="24"/>
      <c r="CM189" s="24"/>
      <c r="CN189" s="24"/>
      <c r="CO189" s="48"/>
      <c r="CP189" s="11" t="e">
        <f>CP186*'HTGR Relationships'!$D$40</f>
        <v>#VALUE!</v>
      </c>
      <c r="CQ189" s="13"/>
      <c r="CR189" s="24"/>
      <c r="CS189" s="24"/>
      <c r="CT189" s="24"/>
      <c r="CU189" s="48"/>
      <c r="CV189" s="11" t="e">
        <f>CV186*'HTGR Relationships'!$D$40</f>
        <v>#VALUE!</v>
      </c>
      <c r="CW189" s="13"/>
      <c r="CX189" s="24"/>
      <c r="CY189" s="24"/>
      <c r="CZ189" s="24"/>
      <c r="DA189" s="48"/>
      <c r="DB189" s="11" t="e">
        <f>DB186*'HTGR Relationships'!$D$40</f>
        <v>#VALUE!</v>
      </c>
      <c r="DC189" s="13"/>
      <c r="DD189" s="24"/>
      <c r="DE189" s="24"/>
      <c r="DF189" s="24"/>
      <c r="DG189" s="48"/>
      <c r="DH189" s="11" t="e">
        <f>DH186*'HTGR Relationships'!$D$40</f>
        <v>#VALUE!</v>
      </c>
      <c r="DI189" s="13"/>
      <c r="DJ189" s="24"/>
      <c r="DK189" s="24"/>
      <c r="DL189" s="24"/>
      <c r="DM189" s="48"/>
      <c r="DN189" s="11" t="e">
        <f>DN186*'HTGR Relationships'!$D$40</f>
        <v>#VALUE!</v>
      </c>
      <c r="DO189" s="13"/>
      <c r="DP189" s="24"/>
      <c r="DQ189" s="24"/>
      <c r="DR189" s="24"/>
      <c r="DS189" s="48"/>
      <c r="DT189" s="11" t="e">
        <f>DT186*'HTGR Relationships'!$D$40</f>
        <v>#VALUE!</v>
      </c>
    </row>
    <row r="190" spans="1:124" x14ac:dyDescent="0.2">
      <c r="A190" s="6"/>
      <c r="B190" s="147" t="s">
        <v>219</v>
      </c>
      <c r="C190" s="147" t="s">
        <v>220</v>
      </c>
      <c r="D190" s="376"/>
      <c r="E190" s="376"/>
      <c r="F190" s="389"/>
      <c r="G190" s="389"/>
      <c r="H190" s="389"/>
      <c r="I190" s="388"/>
      <c r="J190" s="27">
        <f>SUM(J176,J184)</f>
        <v>3135935518.8046188</v>
      </c>
      <c r="K190" s="376"/>
      <c r="L190" s="389"/>
      <c r="M190" s="389"/>
      <c r="N190" s="389"/>
      <c r="O190" s="388"/>
      <c r="P190" s="27">
        <f>SUM(P176,P184)</f>
        <v>525249740.6147002</v>
      </c>
      <c r="Q190" s="376"/>
      <c r="R190" s="389"/>
      <c r="S190" s="389"/>
      <c r="T190" s="389"/>
      <c r="U190" s="388"/>
      <c r="V190" s="27">
        <f>SUM(V176,V184)</f>
        <v>90915000.660967052</v>
      </c>
      <c r="W190" s="376"/>
      <c r="X190" s="389"/>
      <c r="Y190" s="389"/>
      <c r="Z190" s="389"/>
      <c r="AA190" s="388"/>
      <c r="AB190" s="27">
        <f>SUM(AB176,AB184)</f>
        <v>0</v>
      </c>
      <c r="AC190" s="376"/>
      <c r="AD190" s="389"/>
      <c r="AE190" s="389"/>
      <c r="AF190" s="389"/>
      <c r="AG190" s="388"/>
      <c r="AH190" s="27">
        <f>SUM(AH176,AH184)</f>
        <v>0</v>
      </c>
      <c r="AI190" s="376"/>
      <c r="AJ190" s="389"/>
      <c r="AK190" s="389"/>
      <c r="AL190" s="389"/>
      <c r="AM190" s="388"/>
      <c r="AN190" s="27">
        <f>SUM(AN176,AN184)</f>
        <v>0</v>
      </c>
      <c r="AO190" s="376"/>
      <c r="AP190" s="389"/>
      <c r="AQ190" s="389"/>
      <c r="AR190" s="389"/>
      <c r="AS190" s="388"/>
      <c r="AT190" s="27">
        <f>SUM(AT176,AT184)</f>
        <v>0</v>
      </c>
      <c r="AU190" s="376"/>
      <c r="AV190" s="389"/>
      <c r="AW190" s="389"/>
      <c r="AX190" s="389"/>
      <c r="AY190" s="388"/>
      <c r="AZ190" s="27">
        <f>SUM(AZ176,AZ184)</f>
        <v>0</v>
      </c>
      <c r="BA190" s="376"/>
      <c r="BB190" s="389"/>
      <c r="BC190" s="389"/>
      <c r="BD190" s="389"/>
      <c r="BE190" s="388"/>
      <c r="BF190" s="27">
        <f>SUM(BF176,BF184)</f>
        <v>0</v>
      </c>
      <c r="BG190" s="376"/>
      <c r="BH190" s="389"/>
      <c r="BI190" s="389"/>
      <c r="BJ190" s="389"/>
      <c r="BK190" s="388"/>
      <c r="BL190" s="27">
        <f>SUM(BL176,BL184)</f>
        <v>0</v>
      </c>
      <c r="BM190" s="376"/>
      <c r="BN190" s="389"/>
      <c r="BO190" s="389"/>
      <c r="BP190" s="389"/>
      <c r="BQ190" s="388"/>
      <c r="BR190" s="27" t="e">
        <f>SUM(BR176,BR184)</f>
        <v>#VALUE!</v>
      </c>
      <c r="BS190" s="376"/>
      <c r="BT190" s="389"/>
      <c r="BU190" s="389"/>
      <c r="BV190" s="389"/>
      <c r="BW190" s="388"/>
      <c r="BX190" s="27" t="e">
        <f>SUM(BX176,BX184)</f>
        <v>#VALUE!</v>
      </c>
      <c r="BY190" s="376"/>
      <c r="BZ190" s="389"/>
      <c r="CA190" s="389"/>
      <c r="CB190" s="389"/>
      <c r="CC190" s="388"/>
      <c r="CD190" s="27" t="e">
        <f>SUM(CD176,CD184)</f>
        <v>#VALUE!</v>
      </c>
      <c r="CE190" s="376"/>
      <c r="CF190" s="389"/>
      <c r="CG190" s="389"/>
      <c r="CH190" s="389"/>
      <c r="CI190" s="388"/>
      <c r="CJ190" s="27" t="e">
        <f>SUM(CJ176,CJ184)</f>
        <v>#VALUE!</v>
      </c>
      <c r="CK190" s="376"/>
      <c r="CL190" s="389"/>
      <c r="CM190" s="389"/>
      <c r="CN190" s="389"/>
      <c r="CO190" s="388"/>
      <c r="CP190" s="27" t="e">
        <f>SUM(CP176,CP184)</f>
        <v>#VALUE!</v>
      </c>
      <c r="CQ190" s="376"/>
      <c r="CR190" s="389"/>
      <c r="CS190" s="389"/>
      <c r="CT190" s="389"/>
      <c r="CU190" s="388"/>
      <c r="CV190" s="27" t="e">
        <f>SUM(CV176,CV184)</f>
        <v>#VALUE!</v>
      </c>
      <c r="CW190" s="376"/>
      <c r="CX190" s="389"/>
      <c r="CY190" s="389"/>
      <c r="CZ190" s="389"/>
      <c r="DA190" s="388"/>
      <c r="DB190" s="27" t="e">
        <f>SUM(DB176,DB184)</f>
        <v>#VALUE!</v>
      </c>
      <c r="DC190" s="376"/>
      <c r="DD190" s="389"/>
      <c r="DE190" s="389"/>
      <c r="DF190" s="389"/>
      <c r="DG190" s="388"/>
      <c r="DH190" s="27" t="e">
        <f>SUM(DH176,DH184)</f>
        <v>#VALUE!</v>
      </c>
      <c r="DI190" s="376"/>
      <c r="DJ190" s="389"/>
      <c r="DK190" s="389"/>
      <c r="DL190" s="389"/>
      <c r="DM190" s="388"/>
      <c r="DN190" s="27" t="e">
        <f>SUM(DN176,DN184)</f>
        <v>#VALUE!</v>
      </c>
      <c r="DO190" s="376"/>
      <c r="DP190" s="389"/>
      <c r="DQ190" s="389"/>
      <c r="DR190" s="389"/>
      <c r="DS190" s="388"/>
      <c r="DT190" s="27" t="e">
        <f>SUM(DT176,DT184)</f>
        <v>#VALUE!</v>
      </c>
    </row>
    <row r="191" spans="1:124" x14ac:dyDescent="0.2">
      <c r="A191" s="6"/>
      <c r="B191" s="147"/>
      <c r="C191" s="147"/>
      <c r="D191" s="376"/>
      <c r="E191" s="376"/>
      <c r="F191" s="389"/>
      <c r="G191" s="389"/>
      <c r="H191" s="389"/>
      <c r="I191" s="388"/>
      <c r="J191" s="27"/>
      <c r="K191" s="376"/>
      <c r="L191" s="389"/>
      <c r="M191" s="389"/>
      <c r="N191" s="389"/>
      <c r="O191" s="388"/>
      <c r="P191" s="27"/>
      <c r="Q191" s="376"/>
      <c r="R191" s="389"/>
      <c r="S191" s="389"/>
      <c r="T191" s="389"/>
      <c r="U191" s="388"/>
      <c r="V191" s="27"/>
      <c r="W191" s="376"/>
      <c r="X191" s="389"/>
      <c r="Y191" s="389"/>
      <c r="Z191" s="389"/>
      <c r="AA191" s="388"/>
      <c r="AB191" s="27"/>
      <c r="AC191" s="376"/>
      <c r="AD191" s="389"/>
      <c r="AE191" s="389"/>
      <c r="AF191" s="389"/>
      <c r="AG191" s="388"/>
      <c r="AH191" s="27"/>
      <c r="AI191" s="376"/>
      <c r="AJ191" s="389"/>
      <c r="AK191" s="389"/>
      <c r="AL191" s="389"/>
      <c r="AM191" s="388"/>
      <c r="AN191" s="27"/>
      <c r="AO191" s="376"/>
      <c r="AP191" s="389"/>
      <c r="AQ191" s="389"/>
      <c r="AR191" s="389"/>
      <c r="AS191" s="388"/>
      <c r="AT191" s="27"/>
      <c r="AU191" s="376"/>
      <c r="AV191" s="389"/>
      <c r="AW191" s="389"/>
      <c r="AX191" s="389"/>
      <c r="AY191" s="388"/>
      <c r="AZ191" s="27"/>
      <c r="BA191" s="376"/>
      <c r="BB191" s="389"/>
      <c r="BC191" s="389"/>
      <c r="BD191" s="389"/>
      <c r="BE191" s="388"/>
      <c r="BF191" s="27"/>
      <c r="BG191" s="376"/>
      <c r="BH191" s="389"/>
      <c r="BI191" s="389"/>
      <c r="BJ191" s="389"/>
      <c r="BK191" s="388"/>
      <c r="BL191" s="27"/>
      <c r="BM191" s="376"/>
      <c r="BN191" s="389"/>
      <c r="BO191" s="389"/>
      <c r="BP191" s="389"/>
      <c r="BQ191" s="388"/>
      <c r="BR191" s="27"/>
      <c r="BS191" s="376"/>
      <c r="BT191" s="389"/>
      <c r="BU191" s="389"/>
      <c r="BV191" s="389"/>
      <c r="BW191" s="388"/>
      <c r="BX191" s="27"/>
      <c r="BY191" s="376"/>
      <c r="BZ191" s="389"/>
      <c r="CA191" s="389"/>
      <c r="CB191" s="389"/>
      <c r="CC191" s="388"/>
      <c r="CD191" s="27"/>
      <c r="CE191" s="376"/>
      <c r="CF191" s="389"/>
      <c r="CG191" s="389"/>
      <c r="CH191" s="389"/>
      <c r="CI191" s="388"/>
      <c r="CJ191" s="27"/>
      <c r="CK191" s="376"/>
      <c r="CL191" s="389"/>
      <c r="CM191" s="389"/>
      <c r="CN191" s="389"/>
      <c r="CO191" s="388"/>
      <c r="CP191" s="27"/>
      <c r="CQ191" s="376"/>
      <c r="CR191" s="389"/>
      <c r="CS191" s="389"/>
      <c r="CT191" s="389"/>
      <c r="CU191" s="388"/>
      <c r="CV191" s="27"/>
      <c r="CW191" s="376"/>
      <c r="CX191" s="389"/>
      <c r="CY191" s="389"/>
      <c r="CZ191" s="389"/>
      <c r="DA191" s="388"/>
      <c r="DB191" s="27"/>
      <c r="DC191" s="376"/>
      <c r="DD191" s="389"/>
      <c r="DE191" s="389"/>
      <c r="DF191" s="389"/>
      <c r="DG191" s="388"/>
      <c r="DH191" s="27"/>
      <c r="DI191" s="376"/>
      <c r="DJ191" s="389"/>
      <c r="DK191" s="389"/>
      <c r="DL191" s="389"/>
      <c r="DM191" s="388"/>
      <c r="DN191" s="27"/>
      <c r="DO191" s="376"/>
      <c r="DP191" s="389"/>
      <c r="DQ191" s="389"/>
      <c r="DR191" s="389"/>
      <c r="DS191" s="388"/>
      <c r="DT191" s="27"/>
    </row>
    <row r="192" spans="1:124" ht="46" x14ac:dyDescent="0.3">
      <c r="A192" s="331" t="s">
        <v>238</v>
      </c>
      <c r="B192" s="91"/>
      <c r="C192" s="278"/>
      <c r="D192" s="285"/>
      <c r="E192" s="285"/>
      <c r="F192" s="280"/>
      <c r="G192" s="91"/>
      <c r="H192" s="91"/>
      <c r="I192" s="91"/>
      <c r="J192" s="266"/>
      <c r="K192" s="285"/>
      <c r="L192" s="280"/>
      <c r="M192" s="91"/>
      <c r="N192" s="91"/>
      <c r="O192" s="91"/>
      <c r="P192" s="266"/>
      <c r="Q192" s="285"/>
      <c r="R192" s="280"/>
      <c r="S192" s="91"/>
      <c r="T192" s="91"/>
      <c r="U192" s="91"/>
      <c r="V192" s="266"/>
      <c r="W192" s="285"/>
      <c r="X192" s="280"/>
      <c r="Y192" s="91"/>
      <c r="Z192" s="91"/>
      <c r="AA192" s="91"/>
      <c r="AB192" s="266"/>
      <c r="AC192" s="285"/>
      <c r="AD192" s="280"/>
      <c r="AE192" s="91"/>
      <c r="AF192" s="91"/>
      <c r="AG192" s="91"/>
      <c r="AH192" s="266"/>
      <c r="AI192" s="285"/>
      <c r="AJ192" s="280"/>
      <c r="AK192" s="91"/>
      <c r="AL192" s="91"/>
      <c r="AM192" s="91"/>
      <c r="AN192" s="266"/>
      <c r="AO192" s="285"/>
      <c r="AP192" s="280"/>
      <c r="AQ192" s="91"/>
      <c r="AR192" s="91"/>
      <c r="AS192" s="91"/>
      <c r="AT192" s="266"/>
      <c r="AU192" s="285"/>
      <c r="AV192" s="280"/>
      <c r="AW192" s="91"/>
      <c r="AX192" s="91"/>
      <c r="AY192" s="91"/>
      <c r="AZ192" s="266"/>
      <c r="BA192" s="285"/>
      <c r="BB192" s="280"/>
      <c r="BC192" s="91"/>
      <c r="BD192" s="91"/>
      <c r="BE192" s="91"/>
      <c r="BF192" s="266"/>
      <c r="BG192" s="285"/>
      <c r="BH192" s="280"/>
      <c r="BI192" s="91"/>
      <c r="BJ192" s="91"/>
      <c r="BK192" s="91"/>
      <c r="BL192" s="266"/>
      <c r="BM192" s="285"/>
      <c r="BN192" s="280"/>
      <c r="BO192" s="91"/>
      <c r="BP192" s="91"/>
      <c r="BQ192" s="91"/>
      <c r="BR192" s="266"/>
      <c r="BS192" s="285"/>
      <c r="BT192" s="280"/>
      <c r="BU192" s="91"/>
      <c r="BV192" s="91"/>
      <c r="BW192" s="91"/>
      <c r="BX192" s="266"/>
      <c r="BY192" s="285"/>
      <c r="BZ192" s="280"/>
      <c r="CA192" s="91"/>
      <c r="CB192" s="91"/>
      <c r="CC192" s="91"/>
      <c r="CD192" s="266"/>
      <c r="CE192" s="285"/>
      <c r="CF192" s="280"/>
      <c r="CG192" s="91"/>
      <c r="CH192" s="91"/>
      <c r="CI192" s="91"/>
      <c r="CJ192" s="266"/>
      <c r="CK192" s="285"/>
      <c r="CL192" s="280"/>
      <c r="CM192" s="91"/>
      <c r="CN192" s="91"/>
      <c r="CO192" s="91"/>
      <c r="CP192" s="266"/>
      <c r="CQ192" s="285"/>
      <c r="CR192" s="280"/>
      <c r="CS192" s="91"/>
      <c r="CT192" s="91"/>
      <c r="CU192" s="91"/>
      <c r="CV192" s="266"/>
      <c r="CW192" s="285"/>
      <c r="CX192" s="280"/>
      <c r="CY192" s="91"/>
      <c r="CZ192" s="91"/>
      <c r="DA192" s="91"/>
      <c r="DB192" s="266"/>
      <c r="DC192" s="285"/>
      <c r="DD192" s="280"/>
      <c r="DE192" s="91"/>
      <c r="DF192" s="91"/>
      <c r="DG192" s="91"/>
      <c r="DH192" s="266"/>
      <c r="DI192" s="285"/>
      <c r="DJ192" s="280"/>
      <c r="DK192" s="91"/>
      <c r="DL192" s="91"/>
      <c r="DM192" s="91"/>
      <c r="DN192" s="266"/>
      <c r="DO192" s="285"/>
      <c r="DP192" s="280"/>
      <c r="DQ192" s="91"/>
      <c r="DR192" s="91"/>
      <c r="DS192" s="91"/>
      <c r="DT192" s="266"/>
    </row>
    <row r="193" spans="1:124" ht="17" x14ac:dyDescent="0.2">
      <c r="A193" s="91"/>
      <c r="B193" s="396"/>
      <c r="C193" s="279" t="s">
        <v>203</v>
      </c>
      <c r="D193" s="363"/>
      <c r="E193" s="363"/>
      <c r="F193" s="281"/>
      <c r="G193" s="275"/>
      <c r="H193" s="275"/>
      <c r="I193" s="396"/>
      <c r="J193" s="329">
        <f>J155+J175</f>
        <v>118.448125</v>
      </c>
      <c r="K193" s="363"/>
      <c r="L193" s="281"/>
      <c r="M193" s="275"/>
      <c r="N193" s="275"/>
      <c r="O193" s="396"/>
      <c r="P193" s="329">
        <f>P155+P175</f>
        <v>95.685791269046589</v>
      </c>
      <c r="Q193" s="363"/>
      <c r="R193" s="281"/>
      <c r="S193" s="275"/>
      <c r="T193" s="275"/>
      <c r="U193" s="396"/>
      <c r="V193" s="329">
        <f>V155+V175</f>
        <v>93.050450167571213</v>
      </c>
      <c r="W193" s="363"/>
      <c r="X193" s="281"/>
      <c r="Y193" s="275"/>
      <c r="Z193" s="275"/>
      <c r="AA193" s="396"/>
      <c r="AB193" s="329">
        <f>AB155+AB175</f>
        <v>92.488244065923141</v>
      </c>
      <c r="AC193" s="363"/>
      <c r="AD193" s="281"/>
      <c r="AE193" s="275"/>
      <c r="AF193" s="275"/>
      <c r="AG193" s="396"/>
      <c r="AH193" s="329">
        <f>AH155+AH175</f>
        <v>92.488244065923141</v>
      </c>
      <c r="AI193" s="363"/>
      <c r="AJ193" s="281"/>
      <c r="AK193" s="275"/>
      <c r="AL193" s="275"/>
      <c r="AM193" s="396"/>
      <c r="AN193" s="329">
        <f>AN155+AN175</f>
        <v>92.488244065923141</v>
      </c>
      <c r="AO193" s="363"/>
      <c r="AP193" s="281"/>
      <c r="AQ193" s="275"/>
      <c r="AR193" s="275"/>
      <c r="AS193" s="396"/>
      <c r="AT193" s="329">
        <f>AT155+AT175</f>
        <v>92.488244065923141</v>
      </c>
      <c r="AU193" s="363"/>
      <c r="AV193" s="281"/>
      <c r="AW193" s="275"/>
      <c r="AX193" s="275"/>
      <c r="AY193" s="396"/>
      <c r="AZ193" s="329">
        <f>AZ155+AZ175</f>
        <v>92.488244065923141</v>
      </c>
      <c r="BA193" s="363"/>
      <c r="BB193" s="281"/>
      <c r="BC193" s="275"/>
      <c r="BD193" s="275"/>
      <c r="BE193" s="396"/>
      <c r="BF193" s="329">
        <f>BF155+BF175</f>
        <v>92.488244065923141</v>
      </c>
      <c r="BG193" s="363"/>
      <c r="BH193" s="281"/>
      <c r="BI193" s="275"/>
      <c r="BJ193" s="275"/>
      <c r="BK193" s="396"/>
      <c r="BL193" s="329">
        <f>BL155+BL175</f>
        <v>92.488244065923141</v>
      </c>
      <c r="BM193" s="363"/>
      <c r="BN193" s="281"/>
      <c r="BO193" s="275"/>
      <c r="BP193" s="275"/>
      <c r="BQ193" s="396"/>
      <c r="BR193" s="329" t="e">
        <f>BR155+BR175</f>
        <v>#VALUE!</v>
      </c>
      <c r="BS193" s="363"/>
      <c r="BT193" s="281"/>
      <c r="BU193" s="275"/>
      <c r="BV193" s="275"/>
      <c r="BW193" s="396"/>
      <c r="BX193" s="329" t="e">
        <f>BX155+BX175</f>
        <v>#VALUE!</v>
      </c>
      <c r="BY193" s="363"/>
      <c r="BZ193" s="281"/>
      <c r="CA193" s="275"/>
      <c r="CB193" s="275"/>
      <c r="CC193" s="396"/>
      <c r="CD193" s="329" t="e">
        <f>CD155+CD175</f>
        <v>#VALUE!</v>
      </c>
      <c r="CE193" s="363"/>
      <c r="CF193" s="281"/>
      <c r="CG193" s="275"/>
      <c r="CH193" s="275"/>
      <c r="CI193" s="396"/>
      <c r="CJ193" s="329" t="e">
        <f>CJ155+CJ175</f>
        <v>#VALUE!</v>
      </c>
      <c r="CK193" s="363"/>
      <c r="CL193" s="281"/>
      <c r="CM193" s="275"/>
      <c r="CN193" s="275"/>
      <c r="CO193" s="396"/>
      <c r="CP193" s="329" t="e">
        <f>CP155+CP175</f>
        <v>#VALUE!</v>
      </c>
      <c r="CQ193" s="363"/>
      <c r="CR193" s="281"/>
      <c r="CS193" s="275"/>
      <c r="CT193" s="275"/>
      <c r="CU193" s="396"/>
      <c r="CV193" s="329" t="e">
        <f>CV155+CV175</f>
        <v>#VALUE!</v>
      </c>
      <c r="CW193" s="363"/>
      <c r="CX193" s="281"/>
      <c r="CY193" s="275"/>
      <c r="CZ193" s="275"/>
      <c r="DA193" s="396"/>
      <c r="DB193" s="329" t="e">
        <f>DB155+DB175</f>
        <v>#VALUE!</v>
      </c>
      <c r="DC193" s="363"/>
      <c r="DD193" s="281"/>
      <c r="DE193" s="275"/>
      <c r="DF193" s="275"/>
      <c r="DG193" s="396"/>
      <c r="DH193" s="329" t="e">
        <f>DH155+DH175</f>
        <v>#VALUE!</v>
      </c>
      <c r="DI193" s="363"/>
      <c r="DJ193" s="281"/>
      <c r="DK193" s="275"/>
      <c r="DL193" s="275"/>
      <c r="DM193" s="396"/>
      <c r="DN193" s="329" t="e">
        <f>DN155+DN175</f>
        <v>#VALUE!</v>
      </c>
      <c r="DO193" s="363"/>
      <c r="DP193" s="281"/>
      <c r="DQ193" s="275"/>
      <c r="DR193" s="275"/>
      <c r="DS193" s="396"/>
      <c r="DT193" s="329" t="e">
        <f>DT155+DT175</f>
        <v>#VALUE!</v>
      </c>
    </row>
    <row r="194" spans="1:124" x14ac:dyDescent="0.2">
      <c r="A194" s="91"/>
      <c r="B194" s="390">
        <v>20</v>
      </c>
      <c r="C194" s="391" t="s">
        <v>204</v>
      </c>
      <c r="D194" s="366"/>
      <c r="E194" s="366"/>
      <c r="F194" s="282">
        <f>SUM(F195:F201)</f>
        <v>2955563754.3538203</v>
      </c>
      <c r="G194" s="94">
        <f>SUM(G195:G201)</f>
        <v>492153522.95501488</v>
      </c>
      <c r="H194" s="94">
        <f>SUM(H195:H201)</f>
        <v>1929909431.757798</v>
      </c>
      <c r="I194" s="397">
        <f>SUM(I195:I201)</f>
        <v>37304393.413454495</v>
      </c>
      <c r="J194" s="398">
        <f>SUM(J195:J201)</f>
        <v>5377626709.0666323</v>
      </c>
      <c r="K194" s="366"/>
      <c r="L194" s="282">
        <f>SUM(L195:L201)</f>
        <v>2089150677.272018</v>
      </c>
      <c r="M194" s="94">
        <f>SUM(M195:M201)</f>
        <v>239770329.90577337</v>
      </c>
      <c r="N194" s="94">
        <f>SUM(N195:N201)</f>
        <v>1034049318.1557972</v>
      </c>
      <c r="O194" s="397">
        <f>SUM(O195:O201)</f>
        <v>19777707.860446371</v>
      </c>
      <c r="P194" s="398">
        <f>SUM(P195:P201)</f>
        <v>3362970325.3335881</v>
      </c>
      <c r="Q194" s="366"/>
      <c r="R194" s="282">
        <f>SUM(R195:R201)</f>
        <v>1921148193.6847522</v>
      </c>
      <c r="S194" s="94">
        <f>SUM(S195:S201)</f>
        <v>215170090.85935339</v>
      </c>
      <c r="T194" s="94">
        <f>SUM(T195:T201)</f>
        <v>927956706.8539027</v>
      </c>
      <c r="U194" s="397">
        <f>SUM(U195:U201)</f>
        <v>17748531.267377317</v>
      </c>
      <c r="V194" s="398">
        <f>SUM(V195:V201)</f>
        <v>3064274991.3980088</v>
      </c>
      <c r="W194" s="366"/>
      <c r="X194" s="282">
        <f>SUM(X195:X201)</f>
        <v>1885307663.8528025</v>
      </c>
      <c r="Y194" s="94">
        <f>SUM(Y195:Y201)</f>
        <v>209922039.86278382</v>
      </c>
      <c r="Z194" s="94">
        <f>SUM(Z195:Z201)</f>
        <v>905323616.44283211</v>
      </c>
      <c r="AA194" s="397">
        <f>SUM(AA195:AA201)</f>
        <v>17315640.260855921</v>
      </c>
      <c r="AB194" s="398">
        <f>SUM(AB195:AB201)</f>
        <v>3000553320.1584182</v>
      </c>
      <c r="AC194" s="366"/>
      <c r="AD194" s="282">
        <f>SUM(AD195:AD201)</f>
        <v>1885307663.8528025</v>
      </c>
      <c r="AE194" s="94">
        <f>SUM(AE195:AE201)</f>
        <v>209922039.86278382</v>
      </c>
      <c r="AF194" s="94">
        <f>SUM(AF195:AF201)</f>
        <v>905323616.44283211</v>
      </c>
      <c r="AG194" s="397">
        <f>SUM(AG195:AG201)</f>
        <v>17315640.260855921</v>
      </c>
      <c r="AH194" s="398">
        <f>SUM(AH195:AH201)</f>
        <v>3000553320.1584182</v>
      </c>
      <c r="AI194" s="366"/>
      <c r="AJ194" s="282">
        <f>SUM(AJ195:AJ201)</f>
        <v>1885307663.8528025</v>
      </c>
      <c r="AK194" s="94">
        <f>SUM(AK195:AK201)</f>
        <v>209922039.86278382</v>
      </c>
      <c r="AL194" s="94">
        <f>SUM(AL195:AL201)</f>
        <v>905323616.44283211</v>
      </c>
      <c r="AM194" s="397">
        <f>SUM(AM195:AM201)</f>
        <v>17315640.260855921</v>
      </c>
      <c r="AN194" s="398">
        <f>SUM(AN195:AN201)</f>
        <v>3000553320.1584182</v>
      </c>
      <c r="AO194" s="366"/>
      <c r="AP194" s="282">
        <f>SUM(AP195:AP201)</f>
        <v>1885307663.8528025</v>
      </c>
      <c r="AQ194" s="94">
        <f>SUM(AQ195:AQ201)</f>
        <v>209922039.86278382</v>
      </c>
      <c r="AR194" s="94">
        <f>SUM(AR195:AR201)</f>
        <v>905323616.44283211</v>
      </c>
      <c r="AS194" s="397">
        <f>SUM(AS195:AS201)</f>
        <v>17315640.260855921</v>
      </c>
      <c r="AT194" s="398">
        <f>SUM(AT195:AT201)</f>
        <v>3000553320.1584182</v>
      </c>
      <c r="AU194" s="366"/>
      <c r="AV194" s="282">
        <f>SUM(AV195:AV201)</f>
        <v>1885307663.8528025</v>
      </c>
      <c r="AW194" s="94">
        <f>SUM(AW195:AW201)</f>
        <v>209922039.86278382</v>
      </c>
      <c r="AX194" s="94">
        <f>SUM(AX195:AX201)</f>
        <v>905323616.44283211</v>
      </c>
      <c r="AY194" s="397">
        <f>SUM(AY195:AY201)</f>
        <v>17315640.260855921</v>
      </c>
      <c r="AZ194" s="398">
        <f>SUM(AZ195:AZ201)</f>
        <v>3000553320.1584182</v>
      </c>
      <c r="BA194" s="366"/>
      <c r="BB194" s="282">
        <f>SUM(BB195:BB201)</f>
        <v>1885307663.8528025</v>
      </c>
      <c r="BC194" s="94">
        <f>SUM(BC195:BC201)</f>
        <v>209922039.86278382</v>
      </c>
      <c r="BD194" s="94">
        <f>SUM(BD195:BD201)</f>
        <v>905323616.44283211</v>
      </c>
      <c r="BE194" s="397">
        <f>SUM(BE195:BE201)</f>
        <v>17315640.260855921</v>
      </c>
      <c r="BF194" s="398">
        <f>SUM(BF195:BF201)</f>
        <v>3000553320.1584182</v>
      </c>
      <c r="BG194" s="366"/>
      <c r="BH194" s="282">
        <f>SUM(BH195:BH201)</f>
        <v>1885307663.8528025</v>
      </c>
      <c r="BI194" s="94">
        <f>SUM(BI195:BI201)</f>
        <v>209922039.86278382</v>
      </c>
      <c r="BJ194" s="94">
        <f>SUM(BJ195:BJ201)</f>
        <v>905323616.44283211</v>
      </c>
      <c r="BK194" s="397">
        <f>SUM(BK195:BK201)</f>
        <v>17315640.260855921</v>
      </c>
      <c r="BL194" s="398">
        <f>SUM(BL195:BL201)</f>
        <v>3000553320.1584182</v>
      </c>
      <c r="BM194" s="366"/>
      <c r="BN194" s="282" t="e">
        <f>SUM(BN195:BN201)</f>
        <v>#VALUE!</v>
      </c>
      <c r="BO194" s="94" t="e">
        <f>SUM(BO195:BO201)</f>
        <v>#VALUE!</v>
      </c>
      <c r="BP194" s="94" t="e">
        <f>SUM(BP195:BP201)</f>
        <v>#VALUE!</v>
      </c>
      <c r="BQ194" s="397" t="e">
        <f>SUM(BQ195:BQ201)</f>
        <v>#VALUE!</v>
      </c>
      <c r="BR194" s="398" t="e">
        <f>SUM(BR195:BR201)</f>
        <v>#VALUE!</v>
      </c>
      <c r="BS194" s="366"/>
      <c r="BT194" s="282" t="e">
        <f>SUM(BT195:BT201)</f>
        <v>#VALUE!</v>
      </c>
      <c r="BU194" s="94" t="e">
        <f>SUM(BU195:BU201)</f>
        <v>#VALUE!</v>
      </c>
      <c r="BV194" s="94" t="e">
        <f>SUM(BV195:BV201)</f>
        <v>#VALUE!</v>
      </c>
      <c r="BW194" s="397" t="e">
        <f>SUM(BW195:BW201)</f>
        <v>#VALUE!</v>
      </c>
      <c r="BX194" s="398" t="e">
        <f>SUM(BX195:BX201)</f>
        <v>#VALUE!</v>
      </c>
      <c r="BY194" s="366"/>
      <c r="BZ194" s="282" t="e">
        <f>SUM(BZ195:BZ201)</f>
        <v>#VALUE!</v>
      </c>
      <c r="CA194" s="94" t="e">
        <f>SUM(CA195:CA201)</f>
        <v>#VALUE!</v>
      </c>
      <c r="CB194" s="94" t="e">
        <f>SUM(CB195:CB201)</f>
        <v>#VALUE!</v>
      </c>
      <c r="CC194" s="397" t="e">
        <f>SUM(CC195:CC201)</f>
        <v>#VALUE!</v>
      </c>
      <c r="CD194" s="398" t="e">
        <f>SUM(CD195:CD201)</f>
        <v>#VALUE!</v>
      </c>
      <c r="CE194" s="366"/>
      <c r="CF194" s="282" t="e">
        <f>SUM(CF195:CF201)</f>
        <v>#VALUE!</v>
      </c>
      <c r="CG194" s="94" t="e">
        <f>SUM(CG195:CG201)</f>
        <v>#VALUE!</v>
      </c>
      <c r="CH194" s="94" t="e">
        <f>SUM(CH195:CH201)</f>
        <v>#VALUE!</v>
      </c>
      <c r="CI194" s="397" t="e">
        <f>SUM(CI195:CI201)</f>
        <v>#VALUE!</v>
      </c>
      <c r="CJ194" s="398" t="e">
        <f>SUM(CJ195:CJ201)</f>
        <v>#VALUE!</v>
      </c>
      <c r="CK194" s="366"/>
      <c r="CL194" s="282" t="e">
        <f>SUM(CL195:CL201)</f>
        <v>#VALUE!</v>
      </c>
      <c r="CM194" s="94" t="e">
        <f>SUM(CM195:CM201)</f>
        <v>#VALUE!</v>
      </c>
      <c r="CN194" s="94" t="e">
        <f>SUM(CN195:CN201)</f>
        <v>#VALUE!</v>
      </c>
      <c r="CO194" s="397" t="e">
        <f>SUM(CO195:CO201)</f>
        <v>#VALUE!</v>
      </c>
      <c r="CP194" s="398" t="e">
        <f>SUM(CP195:CP201)</f>
        <v>#VALUE!</v>
      </c>
      <c r="CQ194" s="366"/>
      <c r="CR194" s="282" t="e">
        <f>SUM(CR195:CR201)</f>
        <v>#VALUE!</v>
      </c>
      <c r="CS194" s="94" t="e">
        <f>SUM(CS195:CS201)</f>
        <v>#VALUE!</v>
      </c>
      <c r="CT194" s="94" t="e">
        <f>SUM(CT195:CT201)</f>
        <v>#VALUE!</v>
      </c>
      <c r="CU194" s="397" t="e">
        <f>SUM(CU195:CU201)</f>
        <v>#VALUE!</v>
      </c>
      <c r="CV194" s="398" t="e">
        <f>SUM(CV195:CV201)</f>
        <v>#VALUE!</v>
      </c>
      <c r="CW194" s="366"/>
      <c r="CX194" s="282" t="e">
        <f>SUM(CX195:CX201)</f>
        <v>#VALUE!</v>
      </c>
      <c r="CY194" s="94" t="e">
        <f>SUM(CY195:CY201)</f>
        <v>#VALUE!</v>
      </c>
      <c r="CZ194" s="94" t="e">
        <f>SUM(CZ195:CZ201)</f>
        <v>#VALUE!</v>
      </c>
      <c r="DA194" s="397" t="e">
        <f>SUM(DA195:DA201)</f>
        <v>#VALUE!</v>
      </c>
      <c r="DB194" s="398" t="e">
        <f>SUM(DB195:DB201)</f>
        <v>#VALUE!</v>
      </c>
      <c r="DC194" s="366"/>
      <c r="DD194" s="282" t="e">
        <f>SUM(DD195:DD201)</f>
        <v>#VALUE!</v>
      </c>
      <c r="DE194" s="94" t="e">
        <f>SUM(DE195:DE201)</f>
        <v>#VALUE!</v>
      </c>
      <c r="DF194" s="94" t="e">
        <f>SUM(DF195:DF201)</f>
        <v>#VALUE!</v>
      </c>
      <c r="DG194" s="397" t="e">
        <f>SUM(DG195:DG201)</f>
        <v>#VALUE!</v>
      </c>
      <c r="DH194" s="398" t="e">
        <f>SUM(DH195:DH201)</f>
        <v>#VALUE!</v>
      </c>
      <c r="DI194" s="366"/>
      <c r="DJ194" s="282" t="e">
        <f>SUM(DJ195:DJ201)</f>
        <v>#VALUE!</v>
      </c>
      <c r="DK194" s="94" t="e">
        <f>SUM(DK195:DK201)</f>
        <v>#VALUE!</v>
      </c>
      <c r="DL194" s="94" t="e">
        <f>SUM(DL195:DL201)</f>
        <v>#VALUE!</v>
      </c>
      <c r="DM194" s="397" t="e">
        <f>SUM(DM195:DM201)</f>
        <v>#VALUE!</v>
      </c>
      <c r="DN194" s="398" t="e">
        <f>SUM(DN195:DN201)</f>
        <v>#VALUE!</v>
      </c>
      <c r="DO194" s="366"/>
      <c r="DP194" s="282" t="e">
        <f>SUM(DP195:DP201)</f>
        <v>#VALUE!</v>
      </c>
      <c r="DQ194" s="94" t="e">
        <f>SUM(DQ195:DQ201)</f>
        <v>#VALUE!</v>
      </c>
      <c r="DR194" s="94" t="e">
        <f>SUM(DR195:DR201)</f>
        <v>#VALUE!</v>
      </c>
      <c r="DS194" s="397" t="e">
        <f>SUM(DS195:DS201)</f>
        <v>#VALUE!</v>
      </c>
      <c r="DT194" s="398" t="e">
        <f>SUM(DT195:DT201)</f>
        <v>#VALUE!</v>
      </c>
    </row>
    <row r="195" spans="1:124" x14ac:dyDescent="0.2">
      <c r="A195" s="91"/>
      <c r="B195" s="95">
        <v>21</v>
      </c>
      <c r="C195" s="134" t="s">
        <v>205</v>
      </c>
      <c r="D195" s="90"/>
      <c r="E195" s="369"/>
      <c r="F195" s="283">
        <f t="shared" ref="F195:F201" si="644">F157+F177</f>
        <v>145769945.12583828</v>
      </c>
      <c r="G195" s="283">
        <f t="shared" ref="G195:H195" si="645">G157+G177</f>
        <v>376371099.71631968</v>
      </c>
      <c r="H195" s="283">
        <f t="shared" si="645"/>
        <v>955369701.78517103</v>
      </c>
      <c r="I195" s="276">
        <f t="shared" ref="I195:I201" si="646">I157+I177</f>
        <v>19096161.415808089</v>
      </c>
      <c r="J195" s="268">
        <f t="shared" ref="J195:J201" si="647">SUM(F195:H195)</f>
        <v>1477510746.6273289</v>
      </c>
      <c r="K195" s="369"/>
      <c r="L195" s="283">
        <f t="shared" ref="L195:O201" si="648">L157+L177</f>
        <v>94313365.520524904</v>
      </c>
      <c r="M195" s="283">
        <f t="shared" si="648"/>
        <v>157881565.45331177</v>
      </c>
      <c r="N195" s="283">
        <f t="shared" si="648"/>
        <v>385738803.2229811</v>
      </c>
      <c r="O195" s="276">
        <f t="shared" si="648"/>
        <v>7668227.3088373346</v>
      </c>
      <c r="P195" s="268">
        <f t="shared" ref="P195:P201" si="649">SUM(L195:N195)</f>
        <v>637933734.19681776</v>
      </c>
      <c r="Q195" s="369"/>
      <c r="R195" s="283">
        <f t="shared" ref="R195:U201" si="650">R157+R177</f>
        <v>84636891.629910171</v>
      </c>
      <c r="S195" s="283">
        <f t="shared" si="650"/>
        <v>141683046.42595419</v>
      </c>
      <c r="T195" s="283">
        <f t="shared" si="650"/>
        <v>346162318.62418002</v>
      </c>
      <c r="U195" s="276">
        <f t="shared" si="650"/>
        <v>6881473.4809812466</v>
      </c>
      <c r="V195" s="268">
        <f t="shared" ref="V195:V201" si="651">SUM(R195:T195)</f>
        <v>572482256.68004441</v>
      </c>
      <c r="W195" s="369"/>
      <c r="X195" s="283">
        <f t="shared" ref="X195:AA201" si="652">X157+X177</f>
        <v>82572577.199912369</v>
      </c>
      <c r="Y195" s="283">
        <f t="shared" si="652"/>
        <v>138227362.3667846</v>
      </c>
      <c r="Z195" s="283">
        <f t="shared" si="652"/>
        <v>337719335.24310249</v>
      </c>
      <c r="AA195" s="276">
        <f t="shared" si="652"/>
        <v>6713632.6643719487</v>
      </c>
      <c r="AB195" s="268">
        <f t="shared" ref="AB195:AB201" si="653">SUM(X195:Z195)</f>
        <v>558519274.80979943</v>
      </c>
      <c r="AC195" s="369"/>
      <c r="AD195" s="283">
        <f t="shared" ref="AD195:AG201" si="654">AD157+AD177</f>
        <v>82572577.199912369</v>
      </c>
      <c r="AE195" s="283">
        <f t="shared" si="654"/>
        <v>138227362.3667846</v>
      </c>
      <c r="AF195" s="283">
        <f t="shared" si="654"/>
        <v>337719335.24310249</v>
      </c>
      <c r="AG195" s="276">
        <f t="shared" si="654"/>
        <v>6713632.6643719487</v>
      </c>
      <c r="AH195" s="268">
        <f t="shared" ref="AH195:AH201" si="655">SUM(AD195:AF195)</f>
        <v>558519274.80979943</v>
      </c>
      <c r="AI195" s="369"/>
      <c r="AJ195" s="283">
        <f t="shared" ref="AJ195:AM201" si="656">AJ157+AJ177</f>
        <v>82572577.199912369</v>
      </c>
      <c r="AK195" s="283">
        <f t="shared" si="656"/>
        <v>138227362.3667846</v>
      </c>
      <c r="AL195" s="283">
        <f t="shared" si="656"/>
        <v>337719335.24310249</v>
      </c>
      <c r="AM195" s="276">
        <f t="shared" si="656"/>
        <v>6713632.6643719487</v>
      </c>
      <c r="AN195" s="268">
        <f t="shared" ref="AN195:AN201" si="657">SUM(AJ195:AL195)</f>
        <v>558519274.80979943</v>
      </c>
      <c r="AO195" s="369"/>
      <c r="AP195" s="283">
        <f t="shared" ref="AP195:AS201" si="658">AP157+AP177</f>
        <v>82572577.199912369</v>
      </c>
      <c r="AQ195" s="283">
        <f t="shared" si="658"/>
        <v>138227362.3667846</v>
      </c>
      <c r="AR195" s="283">
        <f t="shared" si="658"/>
        <v>337719335.24310249</v>
      </c>
      <c r="AS195" s="276">
        <f t="shared" si="658"/>
        <v>6713632.6643719487</v>
      </c>
      <c r="AT195" s="268">
        <f t="shared" ref="AT195:AT201" si="659">SUM(AP195:AR195)</f>
        <v>558519274.80979943</v>
      </c>
      <c r="AU195" s="369"/>
      <c r="AV195" s="283">
        <f t="shared" ref="AV195:AY201" si="660">AV157+AV177</f>
        <v>82572577.199912369</v>
      </c>
      <c r="AW195" s="283">
        <f t="shared" si="660"/>
        <v>138227362.3667846</v>
      </c>
      <c r="AX195" s="283">
        <f t="shared" si="660"/>
        <v>337719335.24310249</v>
      </c>
      <c r="AY195" s="276">
        <f t="shared" si="660"/>
        <v>6713632.6643719487</v>
      </c>
      <c r="AZ195" s="268">
        <f t="shared" ref="AZ195:AZ201" si="661">SUM(AV195:AX195)</f>
        <v>558519274.80979943</v>
      </c>
      <c r="BA195" s="369"/>
      <c r="BB195" s="283">
        <f t="shared" ref="BB195:BE201" si="662">BB157+BB177</f>
        <v>82572577.199912369</v>
      </c>
      <c r="BC195" s="283">
        <f t="shared" si="662"/>
        <v>138227362.3667846</v>
      </c>
      <c r="BD195" s="283">
        <f t="shared" si="662"/>
        <v>337719335.24310249</v>
      </c>
      <c r="BE195" s="276">
        <f t="shared" si="662"/>
        <v>6713632.6643719487</v>
      </c>
      <c r="BF195" s="268">
        <f t="shared" ref="BF195:BF201" si="663">SUM(BB195:BD195)</f>
        <v>558519274.80979943</v>
      </c>
      <c r="BG195" s="369"/>
      <c r="BH195" s="283">
        <f t="shared" ref="BH195:BK201" si="664">BH157+BH177</f>
        <v>82572577.199912369</v>
      </c>
      <c r="BI195" s="283">
        <f t="shared" si="664"/>
        <v>138227362.3667846</v>
      </c>
      <c r="BJ195" s="283">
        <f t="shared" si="664"/>
        <v>337719335.24310249</v>
      </c>
      <c r="BK195" s="276">
        <f t="shared" si="664"/>
        <v>6713632.6643719487</v>
      </c>
      <c r="BL195" s="268">
        <f t="shared" ref="BL195:BL201" si="665">SUM(BH195:BJ195)</f>
        <v>558519274.80979943</v>
      </c>
      <c r="BM195" s="369"/>
      <c r="BN195" s="283" t="e">
        <f t="shared" ref="BN195:BQ201" si="666">BN157+BN177</f>
        <v>#VALUE!</v>
      </c>
      <c r="BO195" s="283" t="e">
        <f t="shared" si="666"/>
        <v>#VALUE!</v>
      </c>
      <c r="BP195" s="283" t="e">
        <f t="shared" si="666"/>
        <v>#VALUE!</v>
      </c>
      <c r="BQ195" s="276" t="e">
        <f t="shared" si="666"/>
        <v>#VALUE!</v>
      </c>
      <c r="BR195" s="268" t="e">
        <f t="shared" ref="BR195:BR201" si="667">SUM(BN195:BP195)</f>
        <v>#VALUE!</v>
      </c>
      <c r="BS195" s="369"/>
      <c r="BT195" s="283" t="e">
        <f t="shared" ref="BT195:BW201" si="668">BT157+BT177</f>
        <v>#VALUE!</v>
      </c>
      <c r="BU195" s="283" t="e">
        <f t="shared" si="668"/>
        <v>#VALUE!</v>
      </c>
      <c r="BV195" s="283" t="e">
        <f t="shared" si="668"/>
        <v>#VALUE!</v>
      </c>
      <c r="BW195" s="276" t="e">
        <f t="shared" si="668"/>
        <v>#VALUE!</v>
      </c>
      <c r="BX195" s="268" t="e">
        <f t="shared" ref="BX195:BX201" si="669">SUM(BT195:BV195)</f>
        <v>#VALUE!</v>
      </c>
      <c r="BY195" s="369"/>
      <c r="BZ195" s="283" t="e">
        <f t="shared" ref="BZ195:CC201" si="670">BZ157+BZ177</f>
        <v>#VALUE!</v>
      </c>
      <c r="CA195" s="283" t="e">
        <f t="shared" si="670"/>
        <v>#VALUE!</v>
      </c>
      <c r="CB195" s="283" t="e">
        <f t="shared" si="670"/>
        <v>#VALUE!</v>
      </c>
      <c r="CC195" s="276" t="e">
        <f t="shared" si="670"/>
        <v>#VALUE!</v>
      </c>
      <c r="CD195" s="268" t="e">
        <f t="shared" ref="CD195:CD201" si="671">SUM(BZ195:CB195)</f>
        <v>#VALUE!</v>
      </c>
      <c r="CE195" s="369"/>
      <c r="CF195" s="283" t="e">
        <f t="shared" ref="CF195:CI201" si="672">CF157+CF177</f>
        <v>#VALUE!</v>
      </c>
      <c r="CG195" s="283" t="e">
        <f t="shared" si="672"/>
        <v>#VALUE!</v>
      </c>
      <c r="CH195" s="283" t="e">
        <f t="shared" si="672"/>
        <v>#VALUE!</v>
      </c>
      <c r="CI195" s="276" t="e">
        <f t="shared" si="672"/>
        <v>#VALUE!</v>
      </c>
      <c r="CJ195" s="268" t="e">
        <f t="shared" ref="CJ195:CJ201" si="673">SUM(CF195:CH195)</f>
        <v>#VALUE!</v>
      </c>
      <c r="CK195" s="369"/>
      <c r="CL195" s="283" t="e">
        <f t="shared" ref="CL195:CO201" si="674">CL157+CL177</f>
        <v>#VALUE!</v>
      </c>
      <c r="CM195" s="283" t="e">
        <f t="shared" si="674"/>
        <v>#VALUE!</v>
      </c>
      <c r="CN195" s="283" t="e">
        <f t="shared" si="674"/>
        <v>#VALUE!</v>
      </c>
      <c r="CO195" s="276" t="e">
        <f t="shared" si="674"/>
        <v>#VALUE!</v>
      </c>
      <c r="CP195" s="268" t="e">
        <f t="shared" ref="CP195:CP201" si="675">SUM(CL195:CN195)</f>
        <v>#VALUE!</v>
      </c>
      <c r="CQ195" s="369"/>
      <c r="CR195" s="283" t="e">
        <f t="shared" ref="CR195:CU201" si="676">CR157+CR177</f>
        <v>#VALUE!</v>
      </c>
      <c r="CS195" s="283" t="e">
        <f t="shared" si="676"/>
        <v>#VALUE!</v>
      </c>
      <c r="CT195" s="283" t="e">
        <f t="shared" si="676"/>
        <v>#VALUE!</v>
      </c>
      <c r="CU195" s="276" t="e">
        <f t="shared" si="676"/>
        <v>#VALUE!</v>
      </c>
      <c r="CV195" s="268" t="e">
        <f t="shared" ref="CV195:CV201" si="677">SUM(CR195:CT195)</f>
        <v>#VALUE!</v>
      </c>
      <c r="CW195" s="369"/>
      <c r="CX195" s="283" t="e">
        <f t="shared" ref="CX195:DA201" si="678">CX157+CX177</f>
        <v>#VALUE!</v>
      </c>
      <c r="CY195" s="283" t="e">
        <f t="shared" si="678"/>
        <v>#VALUE!</v>
      </c>
      <c r="CZ195" s="283" t="e">
        <f t="shared" si="678"/>
        <v>#VALUE!</v>
      </c>
      <c r="DA195" s="276" t="e">
        <f t="shared" si="678"/>
        <v>#VALUE!</v>
      </c>
      <c r="DB195" s="268" t="e">
        <f t="shared" ref="DB195:DB201" si="679">SUM(CX195:CZ195)</f>
        <v>#VALUE!</v>
      </c>
      <c r="DC195" s="369"/>
      <c r="DD195" s="283" t="e">
        <f t="shared" ref="DD195:DG201" si="680">DD157+DD177</f>
        <v>#VALUE!</v>
      </c>
      <c r="DE195" s="283" t="e">
        <f t="shared" si="680"/>
        <v>#VALUE!</v>
      </c>
      <c r="DF195" s="283" t="e">
        <f t="shared" si="680"/>
        <v>#VALUE!</v>
      </c>
      <c r="DG195" s="276" t="e">
        <f t="shared" si="680"/>
        <v>#VALUE!</v>
      </c>
      <c r="DH195" s="268" t="e">
        <f t="shared" ref="DH195:DH201" si="681">SUM(DD195:DF195)</f>
        <v>#VALUE!</v>
      </c>
      <c r="DI195" s="369"/>
      <c r="DJ195" s="283" t="e">
        <f t="shared" ref="DJ195:DM201" si="682">DJ157+DJ177</f>
        <v>#VALUE!</v>
      </c>
      <c r="DK195" s="283" t="e">
        <f t="shared" si="682"/>
        <v>#VALUE!</v>
      </c>
      <c r="DL195" s="283" t="e">
        <f t="shared" si="682"/>
        <v>#VALUE!</v>
      </c>
      <c r="DM195" s="276" t="e">
        <f t="shared" si="682"/>
        <v>#VALUE!</v>
      </c>
      <c r="DN195" s="268" t="e">
        <f t="shared" ref="DN195:DN201" si="683">SUM(DJ195:DL195)</f>
        <v>#VALUE!</v>
      </c>
      <c r="DO195" s="369"/>
      <c r="DP195" s="283" t="e">
        <f t="shared" ref="DP195:DS201" si="684">DP157+DP177</f>
        <v>#VALUE!</v>
      </c>
      <c r="DQ195" s="283" t="e">
        <f t="shared" si="684"/>
        <v>#VALUE!</v>
      </c>
      <c r="DR195" s="283" t="e">
        <f t="shared" si="684"/>
        <v>#VALUE!</v>
      </c>
      <c r="DS195" s="276" t="e">
        <f t="shared" si="684"/>
        <v>#VALUE!</v>
      </c>
      <c r="DT195" s="268" t="e">
        <f t="shared" ref="DT195:DT201" si="685">SUM(DP195:DR195)</f>
        <v>#VALUE!</v>
      </c>
    </row>
    <row r="196" spans="1:124" x14ac:dyDescent="0.2">
      <c r="A196" s="91"/>
      <c r="B196" s="95">
        <v>22</v>
      </c>
      <c r="C196" s="134" t="s">
        <v>206</v>
      </c>
      <c r="D196" s="90"/>
      <c r="E196" s="369"/>
      <c r="F196" s="283">
        <f t="shared" si="644"/>
        <v>1677589530.05182</v>
      </c>
      <c r="G196" s="283">
        <f t="shared" ref="G196:H201" si="686">G158+G178</f>
        <v>33747798.425356954</v>
      </c>
      <c r="H196" s="283">
        <f t="shared" si="686"/>
        <v>422931000.36605716</v>
      </c>
      <c r="I196" s="276">
        <f t="shared" si="646"/>
        <v>7919472.1351119997</v>
      </c>
      <c r="J196" s="268">
        <f t="shared" si="647"/>
        <v>2134268328.8432341</v>
      </c>
      <c r="K196" s="369"/>
      <c r="L196" s="283">
        <f t="shared" si="648"/>
        <v>1186499038.7281632</v>
      </c>
      <c r="M196" s="283">
        <f t="shared" si="648"/>
        <v>23868610.094175406</v>
      </c>
      <c r="N196" s="283">
        <f t="shared" si="648"/>
        <v>299123961.13199788</v>
      </c>
      <c r="O196" s="276">
        <f t="shared" si="648"/>
        <v>5601159.2271052208</v>
      </c>
      <c r="P196" s="268">
        <f t="shared" si="649"/>
        <v>1509491609.9543364</v>
      </c>
      <c r="Q196" s="369"/>
      <c r="R196" s="283">
        <f t="shared" si="650"/>
        <v>1064765211.2252737</v>
      </c>
      <c r="S196" s="283">
        <f t="shared" si="650"/>
        <v>21419710.289711446</v>
      </c>
      <c r="T196" s="283">
        <f t="shared" si="650"/>
        <v>268434088.23883808</v>
      </c>
      <c r="U196" s="276">
        <f t="shared" si="650"/>
        <v>5026484.8877989389</v>
      </c>
      <c r="V196" s="268">
        <f t="shared" si="651"/>
        <v>1354619009.7538233</v>
      </c>
      <c r="W196" s="369"/>
      <c r="X196" s="283">
        <f t="shared" si="652"/>
        <v>1038795328.0246574</v>
      </c>
      <c r="Y196" s="283">
        <f t="shared" si="652"/>
        <v>20897278.331425801</v>
      </c>
      <c r="Z196" s="283">
        <f t="shared" si="652"/>
        <v>261886915.35496399</v>
      </c>
      <c r="AA196" s="276">
        <f t="shared" si="652"/>
        <v>4903887.6954135997</v>
      </c>
      <c r="AB196" s="268">
        <f t="shared" si="653"/>
        <v>1321579521.7110472</v>
      </c>
      <c r="AC196" s="369"/>
      <c r="AD196" s="283">
        <f t="shared" si="654"/>
        <v>1038795328.0246574</v>
      </c>
      <c r="AE196" s="283">
        <f t="shared" si="654"/>
        <v>20897278.331425801</v>
      </c>
      <c r="AF196" s="283">
        <f t="shared" si="654"/>
        <v>261886915.35496399</v>
      </c>
      <c r="AG196" s="276">
        <f t="shared" si="654"/>
        <v>4903887.6954135997</v>
      </c>
      <c r="AH196" s="268">
        <f t="shared" si="655"/>
        <v>1321579521.7110472</v>
      </c>
      <c r="AI196" s="369"/>
      <c r="AJ196" s="283">
        <f t="shared" si="656"/>
        <v>1038795328.0246574</v>
      </c>
      <c r="AK196" s="283">
        <f t="shared" si="656"/>
        <v>20897278.331425801</v>
      </c>
      <c r="AL196" s="283">
        <f t="shared" si="656"/>
        <v>261886915.35496399</v>
      </c>
      <c r="AM196" s="276">
        <f t="shared" si="656"/>
        <v>4903887.6954135997</v>
      </c>
      <c r="AN196" s="268">
        <f t="shared" si="657"/>
        <v>1321579521.7110472</v>
      </c>
      <c r="AO196" s="369"/>
      <c r="AP196" s="283">
        <f t="shared" si="658"/>
        <v>1038795328.0246574</v>
      </c>
      <c r="AQ196" s="283">
        <f t="shared" si="658"/>
        <v>20897278.331425801</v>
      </c>
      <c r="AR196" s="283">
        <f t="shared" si="658"/>
        <v>261886915.35496399</v>
      </c>
      <c r="AS196" s="276">
        <f t="shared" si="658"/>
        <v>4903887.6954135997</v>
      </c>
      <c r="AT196" s="268">
        <f t="shared" si="659"/>
        <v>1321579521.7110472</v>
      </c>
      <c r="AU196" s="369"/>
      <c r="AV196" s="283">
        <f t="shared" si="660"/>
        <v>1038795328.0246574</v>
      </c>
      <c r="AW196" s="283">
        <f t="shared" si="660"/>
        <v>20897278.331425801</v>
      </c>
      <c r="AX196" s="283">
        <f t="shared" si="660"/>
        <v>261886915.35496399</v>
      </c>
      <c r="AY196" s="276">
        <f t="shared" si="660"/>
        <v>4903887.6954135997</v>
      </c>
      <c r="AZ196" s="268">
        <f t="shared" si="661"/>
        <v>1321579521.7110472</v>
      </c>
      <c r="BA196" s="369"/>
      <c r="BB196" s="283">
        <f t="shared" si="662"/>
        <v>1038795328.0246574</v>
      </c>
      <c r="BC196" s="283">
        <f t="shared" si="662"/>
        <v>20897278.331425801</v>
      </c>
      <c r="BD196" s="283">
        <f t="shared" si="662"/>
        <v>261886915.35496399</v>
      </c>
      <c r="BE196" s="276">
        <f t="shared" si="662"/>
        <v>4903887.6954135997</v>
      </c>
      <c r="BF196" s="268">
        <f t="shared" si="663"/>
        <v>1321579521.7110472</v>
      </c>
      <c r="BG196" s="369"/>
      <c r="BH196" s="283">
        <f t="shared" si="664"/>
        <v>1038795328.0246574</v>
      </c>
      <c r="BI196" s="283">
        <f t="shared" si="664"/>
        <v>20897278.331425801</v>
      </c>
      <c r="BJ196" s="283">
        <f t="shared" si="664"/>
        <v>261886915.35496399</v>
      </c>
      <c r="BK196" s="276">
        <f t="shared" si="664"/>
        <v>4903887.6954135997</v>
      </c>
      <c r="BL196" s="268">
        <f t="shared" si="665"/>
        <v>1321579521.7110472</v>
      </c>
      <c r="BM196" s="369"/>
      <c r="BN196" s="283" t="e">
        <f t="shared" si="666"/>
        <v>#VALUE!</v>
      </c>
      <c r="BO196" s="283" t="e">
        <f t="shared" si="666"/>
        <v>#VALUE!</v>
      </c>
      <c r="BP196" s="283" t="e">
        <f t="shared" si="666"/>
        <v>#VALUE!</v>
      </c>
      <c r="BQ196" s="276" t="e">
        <f t="shared" si="666"/>
        <v>#VALUE!</v>
      </c>
      <c r="BR196" s="268" t="e">
        <f t="shared" si="667"/>
        <v>#VALUE!</v>
      </c>
      <c r="BS196" s="369"/>
      <c r="BT196" s="283" t="e">
        <f t="shared" si="668"/>
        <v>#VALUE!</v>
      </c>
      <c r="BU196" s="283" t="e">
        <f t="shared" si="668"/>
        <v>#VALUE!</v>
      </c>
      <c r="BV196" s="283" t="e">
        <f t="shared" si="668"/>
        <v>#VALUE!</v>
      </c>
      <c r="BW196" s="276" t="e">
        <f t="shared" si="668"/>
        <v>#VALUE!</v>
      </c>
      <c r="BX196" s="268" t="e">
        <f t="shared" si="669"/>
        <v>#VALUE!</v>
      </c>
      <c r="BY196" s="369"/>
      <c r="BZ196" s="283" t="e">
        <f t="shared" si="670"/>
        <v>#VALUE!</v>
      </c>
      <c r="CA196" s="283" t="e">
        <f t="shared" si="670"/>
        <v>#VALUE!</v>
      </c>
      <c r="CB196" s="283" t="e">
        <f t="shared" si="670"/>
        <v>#VALUE!</v>
      </c>
      <c r="CC196" s="276" t="e">
        <f t="shared" si="670"/>
        <v>#VALUE!</v>
      </c>
      <c r="CD196" s="268" t="e">
        <f t="shared" si="671"/>
        <v>#VALUE!</v>
      </c>
      <c r="CE196" s="369"/>
      <c r="CF196" s="283" t="e">
        <f t="shared" si="672"/>
        <v>#VALUE!</v>
      </c>
      <c r="CG196" s="283" t="e">
        <f t="shared" si="672"/>
        <v>#VALUE!</v>
      </c>
      <c r="CH196" s="283" t="e">
        <f t="shared" si="672"/>
        <v>#VALUE!</v>
      </c>
      <c r="CI196" s="276" t="e">
        <f t="shared" si="672"/>
        <v>#VALUE!</v>
      </c>
      <c r="CJ196" s="268" t="e">
        <f t="shared" si="673"/>
        <v>#VALUE!</v>
      </c>
      <c r="CK196" s="369"/>
      <c r="CL196" s="283" t="e">
        <f t="shared" si="674"/>
        <v>#VALUE!</v>
      </c>
      <c r="CM196" s="283" t="e">
        <f t="shared" si="674"/>
        <v>#VALUE!</v>
      </c>
      <c r="CN196" s="283" t="e">
        <f t="shared" si="674"/>
        <v>#VALUE!</v>
      </c>
      <c r="CO196" s="276" t="e">
        <f t="shared" si="674"/>
        <v>#VALUE!</v>
      </c>
      <c r="CP196" s="268" t="e">
        <f t="shared" si="675"/>
        <v>#VALUE!</v>
      </c>
      <c r="CQ196" s="369"/>
      <c r="CR196" s="283" t="e">
        <f t="shared" si="676"/>
        <v>#VALUE!</v>
      </c>
      <c r="CS196" s="283" t="e">
        <f t="shared" si="676"/>
        <v>#VALUE!</v>
      </c>
      <c r="CT196" s="283" t="e">
        <f t="shared" si="676"/>
        <v>#VALUE!</v>
      </c>
      <c r="CU196" s="276" t="e">
        <f t="shared" si="676"/>
        <v>#VALUE!</v>
      </c>
      <c r="CV196" s="268" t="e">
        <f t="shared" si="677"/>
        <v>#VALUE!</v>
      </c>
      <c r="CW196" s="369"/>
      <c r="CX196" s="283" t="e">
        <f t="shared" si="678"/>
        <v>#VALUE!</v>
      </c>
      <c r="CY196" s="283" t="e">
        <f t="shared" si="678"/>
        <v>#VALUE!</v>
      </c>
      <c r="CZ196" s="283" t="e">
        <f t="shared" si="678"/>
        <v>#VALUE!</v>
      </c>
      <c r="DA196" s="276" t="e">
        <f t="shared" si="678"/>
        <v>#VALUE!</v>
      </c>
      <c r="DB196" s="268" t="e">
        <f t="shared" si="679"/>
        <v>#VALUE!</v>
      </c>
      <c r="DC196" s="369"/>
      <c r="DD196" s="283" t="e">
        <f t="shared" si="680"/>
        <v>#VALUE!</v>
      </c>
      <c r="DE196" s="283" t="e">
        <f t="shared" si="680"/>
        <v>#VALUE!</v>
      </c>
      <c r="DF196" s="283" t="e">
        <f t="shared" si="680"/>
        <v>#VALUE!</v>
      </c>
      <c r="DG196" s="276" t="e">
        <f t="shared" si="680"/>
        <v>#VALUE!</v>
      </c>
      <c r="DH196" s="268" t="e">
        <f t="shared" si="681"/>
        <v>#VALUE!</v>
      </c>
      <c r="DI196" s="369"/>
      <c r="DJ196" s="283" t="e">
        <f t="shared" si="682"/>
        <v>#VALUE!</v>
      </c>
      <c r="DK196" s="283" t="e">
        <f t="shared" si="682"/>
        <v>#VALUE!</v>
      </c>
      <c r="DL196" s="283" t="e">
        <f t="shared" si="682"/>
        <v>#VALUE!</v>
      </c>
      <c r="DM196" s="276" t="e">
        <f t="shared" si="682"/>
        <v>#VALUE!</v>
      </c>
      <c r="DN196" s="268" t="e">
        <f t="shared" si="683"/>
        <v>#VALUE!</v>
      </c>
      <c r="DO196" s="369"/>
      <c r="DP196" s="283" t="e">
        <f t="shared" si="684"/>
        <v>#VALUE!</v>
      </c>
      <c r="DQ196" s="283" t="e">
        <f t="shared" si="684"/>
        <v>#VALUE!</v>
      </c>
      <c r="DR196" s="283" t="e">
        <f t="shared" si="684"/>
        <v>#VALUE!</v>
      </c>
      <c r="DS196" s="276" t="e">
        <f t="shared" si="684"/>
        <v>#VALUE!</v>
      </c>
      <c r="DT196" s="268" t="e">
        <f t="shared" si="685"/>
        <v>#VALUE!</v>
      </c>
    </row>
    <row r="197" spans="1:124" x14ac:dyDescent="0.2">
      <c r="A197" s="91"/>
      <c r="B197" s="95">
        <v>232.1</v>
      </c>
      <c r="C197" s="134" t="s">
        <v>207</v>
      </c>
      <c r="D197" s="90"/>
      <c r="E197" s="369"/>
      <c r="F197" s="283">
        <f t="shared" si="644"/>
        <v>451662914.64451504</v>
      </c>
      <c r="G197" s="283">
        <f t="shared" si="686"/>
        <v>0</v>
      </c>
      <c r="H197" s="283">
        <f t="shared" si="686"/>
        <v>144735727.75659633</v>
      </c>
      <c r="I197" s="276">
        <f t="shared" si="646"/>
        <v>2716630.8869989254</v>
      </c>
      <c r="J197" s="268">
        <f t="shared" si="647"/>
        <v>596398642.40111136</v>
      </c>
      <c r="K197" s="369"/>
      <c r="L197" s="283">
        <f t="shared" si="648"/>
        <v>194790925.98034698</v>
      </c>
      <c r="M197" s="283">
        <f t="shared" si="648"/>
        <v>0</v>
      </c>
      <c r="N197" s="283">
        <f t="shared" si="648"/>
        <v>61419840.351835549</v>
      </c>
      <c r="O197" s="276">
        <f t="shared" si="648"/>
        <v>1152825.4838013551</v>
      </c>
      <c r="P197" s="268">
        <f t="shared" si="649"/>
        <v>256210766.33218253</v>
      </c>
      <c r="Q197" s="369"/>
      <c r="R197" s="283">
        <f t="shared" si="650"/>
        <v>174805536.85787636</v>
      </c>
      <c r="S197" s="283">
        <f t="shared" si="650"/>
        <v>0</v>
      </c>
      <c r="T197" s="283">
        <f t="shared" si="650"/>
        <v>55118215.144738883</v>
      </c>
      <c r="U197" s="276">
        <f t="shared" si="650"/>
        <v>1034546.5353949233</v>
      </c>
      <c r="V197" s="268">
        <f t="shared" si="651"/>
        <v>229923752.00261524</v>
      </c>
      <c r="W197" s="369"/>
      <c r="X197" s="283">
        <f t="shared" si="652"/>
        <v>170541987.17841598</v>
      </c>
      <c r="Y197" s="283">
        <f t="shared" si="652"/>
        <v>0</v>
      </c>
      <c r="Z197" s="283">
        <f t="shared" si="652"/>
        <v>53773868.433891594</v>
      </c>
      <c r="AA197" s="276">
        <f t="shared" si="652"/>
        <v>1009313.693068218</v>
      </c>
      <c r="AB197" s="268">
        <f t="shared" si="653"/>
        <v>224315855.61230758</v>
      </c>
      <c r="AC197" s="369"/>
      <c r="AD197" s="283">
        <f t="shared" si="654"/>
        <v>170541987.17841598</v>
      </c>
      <c r="AE197" s="283">
        <f t="shared" si="654"/>
        <v>0</v>
      </c>
      <c r="AF197" s="283">
        <f t="shared" si="654"/>
        <v>53773868.433891594</v>
      </c>
      <c r="AG197" s="276">
        <f t="shared" si="654"/>
        <v>1009313.693068218</v>
      </c>
      <c r="AH197" s="268">
        <f t="shared" si="655"/>
        <v>224315855.61230758</v>
      </c>
      <c r="AI197" s="369"/>
      <c r="AJ197" s="283">
        <f t="shared" si="656"/>
        <v>170541987.17841598</v>
      </c>
      <c r="AK197" s="283">
        <f t="shared" si="656"/>
        <v>0</v>
      </c>
      <c r="AL197" s="283">
        <f t="shared" si="656"/>
        <v>53773868.433891594</v>
      </c>
      <c r="AM197" s="276">
        <f t="shared" si="656"/>
        <v>1009313.693068218</v>
      </c>
      <c r="AN197" s="268">
        <f t="shared" si="657"/>
        <v>224315855.61230758</v>
      </c>
      <c r="AO197" s="369"/>
      <c r="AP197" s="283">
        <f t="shared" si="658"/>
        <v>170541987.17841598</v>
      </c>
      <c r="AQ197" s="283">
        <f t="shared" si="658"/>
        <v>0</v>
      </c>
      <c r="AR197" s="283">
        <f t="shared" si="658"/>
        <v>53773868.433891594</v>
      </c>
      <c r="AS197" s="276">
        <f t="shared" si="658"/>
        <v>1009313.693068218</v>
      </c>
      <c r="AT197" s="268">
        <f t="shared" si="659"/>
        <v>224315855.61230758</v>
      </c>
      <c r="AU197" s="369"/>
      <c r="AV197" s="283">
        <f t="shared" si="660"/>
        <v>170541987.17841598</v>
      </c>
      <c r="AW197" s="283">
        <f t="shared" si="660"/>
        <v>0</v>
      </c>
      <c r="AX197" s="283">
        <f t="shared" si="660"/>
        <v>53773868.433891594</v>
      </c>
      <c r="AY197" s="276">
        <f t="shared" si="660"/>
        <v>1009313.693068218</v>
      </c>
      <c r="AZ197" s="268">
        <f t="shared" si="661"/>
        <v>224315855.61230758</v>
      </c>
      <c r="BA197" s="369"/>
      <c r="BB197" s="283">
        <f t="shared" si="662"/>
        <v>170541987.17841598</v>
      </c>
      <c r="BC197" s="283">
        <f t="shared" si="662"/>
        <v>0</v>
      </c>
      <c r="BD197" s="283">
        <f t="shared" si="662"/>
        <v>53773868.433891594</v>
      </c>
      <c r="BE197" s="276">
        <f t="shared" si="662"/>
        <v>1009313.693068218</v>
      </c>
      <c r="BF197" s="268">
        <f t="shared" si="663"/>
        <v>224315855.61230758</v>
      </c>
      <c r="BG197" s="369"/>
      <c r="BH197" s="283">
        <f t="shared" si="664"/>
        <v>170541987.17841598</v>
      </c>
      <c r="BI197" s="283">
        <f t="shared" si="664"/>
        <v>0</v>
      </c>
      <c r="BJ197" s="283">
        <f t="shared" si="664"/>
        <v>53773868.433891594</v>
      </c>
      <c r="BK197" s="276">
        <f t="shared" si="664"/>
        <v>1009313.693068218</v>
      </c>
      <c r="BL197" s="268">
        <f t="shared" si="665"/>
        <v>224315855.61230758</v>
      </c>
      <c r="BM197" s="369"/>
      <c r="BN197" s="283" t="e">
        <f t="shared" si="666"/>
        <v>#VALUE!</v>
      </c>
      <c r="BO197" s="283" t="e">
        <f t="shared" si="666"/>
        <v>#VALUE!</v>
      </c>
      <c r="BP197" s="283" t="e">
        <f t="shared" si="666"/>
        <v>#VALUE!</v>
      </c>
      <c r="BQ197" s="276" t="e">
        <f t="shared" si="666"/>
        <v>#VALUE!</v>
      </c>
      <c r="BR197" s="268" t="e">
        <f t="shared" si="667"/>
        <v>#VALUE!</v>
      </c>
      <c r="BS197" s="369"/>
      <c r="BT197" s="283" t="e">
        <f t="shared" si="668"/>
        <v>#VALUE!</v>
      </c>
      <c r="BU197" s="283" t="e">
        <f t="shared" si="668"/>
        <v>#VALUE!</v>
      </c>
      <c r="BV197" s="283" t="e">
        <f t="shared" si="668"/>
        <v>#VALUE!</v>
      </c>
      <c r="BW197" s="276" t="e">
        <f t="shared" si="668"/>
        <v>#VALUE!</v>
      </c>
      <c r="BX197" s="268" t="e">
        <f t="shared" si="669"/>
        <v>#VALUE!</v>
      </c>
      <c r="BY197" s="369"/>
      <c r="BZ197" s="283" t="e">
        <f t="shared" si="670"/>
        <v>#VALUE!</v>
      </c>
      <c r="CA197" s="283" t="e">
        <f t="shared" si="670"/>
        <v>#VALUE!</v>
      </c>
      <c r="CB197" s="283" t="e">
        <f t="shared" si="670"/>
        <v>#VALUE!</v>
      </c>
      <c r="CC197" s="276" t="e">
        <f t="shared" si="670"/>
        <v>#VALUE!</v>
      </c>
      <c r="CD197" s="268" t="e">
        <f t="shared" si="671"/>
        <v>#VALUE!</v>
      </c>
      <c r="CE197" s="369"/>
      <c r="CF197" s="283" t="e">
        <f t="shared" si="672"/>
        <v>#VALUE!</v>
      </c>
      <c r="CG197" s="283" t="e">
        <f t="shared" si="672"/>
        <v>#VALUE!</v>
      </c>
      <c r="CH197" s="283" t="e">
        <f t="shared" si="672"/>
        <v>#VALUE!</v>
      </c>
      <c r="CI197" s="276" t="e">
        <f t="shared" si="672"/>
        <v>#VALUE!</v>
      </c>
      <c r="CJ197" s="268" t="e">
        <f t="shared" si="673"/>
        <v>#VALUE!</v>
      </c>
      <c r="CK197" s="369"/>
      <c r="CL197" s="283" t="e">
        <f t="shared" si="674"/>
        <v>#VALUE!</v>
      </c>
      <c r="CM197" s="283" t="e">
        <f t="shared" si="674"/>
        <v>#VALUE!</v>
      </c>
      <c r="CN197" s="283" t="e">
        <f t="shared" si="674"/>
        <v>#VALUE!</v>
      </c>
      <c r="CO197" s="276" t="e">
        <f t="shared" si="674"/>
        <v>#VALUE!</v>
      </c>
      <c r="CP197" s="268" t="e">
        <f t="shared" si="675"/>
        <v>#VALUE!</v>
      </c>
      <c r="CQ197" s="369"/>
      <c r="CR197" s="283" t="e">
        <f t="shared" si="676"/>
        <v>#VALUE!</v>
      </c>
      <c r="CS197" s="283" t="e">
        <f t="shared" si="676"/>
        <v>#VALUE!</v>
      </c>
      <c r="CT197" s="283" t="e">
        <f t="shared" si="676"/>
        <v>#VALUE!</v>
      </c>
      <c r="CU197" s="276" t="e">
        <f t="shared" si="676"/>
        <v>#VALUE!</v>
      </c>
      <c r="CV197" s="268" t="e">
        <f t="shared" si="677"/>
        <v>#VALUE!</v>
      </c>
      <c r="CW197" s="369"/>
      <c r="CX197" s="283" t="e">
        <f t="shared" si="678"/>
        <v>#VALUE!</v>
      </c>
      <c r="CY197" s="283" t="e">
        <f t="shared" si="678"/>
        <v>#VALUE!</v>
      </c>
      <c r="CZ197" s="283" t="e">
        <f t="shared" si="678"/>
        <v>#VALUE!</v>
      </c>
      <c r="DA197" s="276" t="e">
        <f t="shared" si="678"/>
        <v>#VALUE!</v>
      </c>
      <c r="DB197" s="268" t="e">
        <f t="shared" si="679"/>
        <v>#VALUE!</v>
      </c>
      <c r="DC197" s="369"/>
      <c r="DD197" s="283" t="e">
        <f t="shared" si="680"/>
        <v>#VALUE!</v>
      </c>
      <c r="DE197" s="283" t="e">
        <f t="shared" si="680"/>
        <v>#VALUE!</v>
      </c>
      <c r="DF197" s="283" t="e">
        <f t="shared" si="680"/>
        <v>#VALUE!</v>
      </c>
      <c r="DG197" s="276" t="e">
        <f t="shared" si="680"/>
        <v>#VALUE!</v>
      </c>
      <c r="DH197" s="268" t="e">
        <f t="shared" si="681"/>
        <v>#VALUE!</v>
      </c>
      <c r="DI197" s="369"/>
      <c r="DJ197" s="283" t="e">
        <f t="shared" si="682"/>
        <v>#VALUE!</v>
      </c>
      <c r="DK197" s="283" t="e">
        <f t="shared" si="682"/>
        <v>#VALUE!</v>
      </c>
      <c r="DL197" s="283" t="e">
        <f t="shared" si="682"/>
        <v>#VALUE!</v>
      </c>
      <c r="DM197" s="276" t="e">
        <f t="shared" si="682"/>
        <v>#VALUE!</v>
      </c>
      <c r="DN197" s="268" t="e">
        <f t="shared" si="683"/>
        <v>#VALUE!</v>
      </c>
      <c r="DO197" s="369"/>
      <c r="DP197" s="283" t="e">
        <f t="shared" si="684"/>
        <v>#VALUE!</v>
      </c>
      <c r="DQ197" s="283" t="e">
        <f t="shared" si="684"/>
        <v>#VALUE!</v>
      </c>
      <c r="DR197" s="283" t="e">
        <f t="shared" si="684"/>
        <v>#VALUE!</v>
      </c>
      <c r="DS197" s="276" t="e">
        <f t="shared" si="684"/>
        <v>#VALUE!</v>
      </c>
      <c r="DT197" s="268" t="e">
        <f t="shared" si="685"/>
        <v>#VALUE!</v>
      </c>
    </row>
    <row r="198" spans="1:124" x14ac:dyDescent="0.2">
      <c r="A198" s="91"/>
      <c r="B198" s="95">
        <v>233</v>
      </c>
      <c r="C198" s="134" t="s">
        <v>208</v>
      </c>
      <c r="D198" s="90"/>
      <c r="E198" s="369"/>
      <c r="F198" s="283">
        <f t="shared" si="644"/>
        <v>77272677.704438955</v>
      </c>
      <c r="G198" s="283">
        <f t="shared" si="686"/>
        <v>9410813.8242061436</v>
      </c>
      <c r="H198" s="283">
        <f t="shared" si="686"/>
        <v>57942730.511752054</v>
      </c>
      <c r="I198" s="276">
        <f t="shared" si="646"/>
        <v>1102123.5151755875</v>
      </c>
      <c r="J198" s="268">
        <f t="shared" si="647"/>
        <v>144626222.04039717</v>
      </c>
      <c r="K198" s="369"/>
      <c r="L198" s="283">
        <f t="shared" si="648"/>
        <v>54652199.583908893</v>
      </c>
      <c r="M198" s="283">
        <f t="shared" si="648"/>
        <v>6655931.8331733914</v>
      </c>
      <c r="N198" s="283">
        <f t="shared" si="648"/>
        <v>40980819.695122443</v>
      </c>
      <c r="O198" s="276">
        <f t="shared" si="648"/>
        <v>779492.52060195291</v>
      </c>
      <c r="P198" s="268">
        <f t="shared" si="649"/>
        <v>102288951.11220473</v>
      </c>
      <c r="Q198" s="369"/>
      <c r="R198" s="283">
        <f t="shared" si="650"/>
        <v>49044928.764766395</v>
      </c>
      <c r="S198" s="283">
        <f t="shared" si="650"/>
        <v>5973038.6902349452</v>
      </c>
      <c r="T198" s="283">
        <f t="shared" si="650"/>
        <v>36776221.231190592</v>
      </c>
      <c r="U198" s="276">
        <f t="shared" si="650"/>
        <v>699517.22779053508</v>
      </c>
      <c r="V198" s="268">
        <f t="shared" si="651"/>
        <v>91794188.686191931</v>
      </c>
      <c r="W198" s="369"/>
      <c r="X198" s="283">
        <f t="shared" si="652"/>
        <v>47848710.990015998</v>
      </c>
      <c r="Y198" s="283">
        <f t="shared" si="652"/>
        <v>5827354.8197414102</v>
      </c>
      <c r="Z198" s="283">
        <f t="shared" si="652"/>
        <v>35879240.225551799</v>
      </c>
      <c r="AA198" s="276">
        <f t="shared" si="652"/>
        <v>682455.83199076599</v>
      </c>
      <c r="AB198" s="268">
        <f t="shared" si="653"/>
        <v>89555306.03530921</v>
      </c>
      <c r="AC198" s="369"/>
      <c r="AD198" s="283">
        <f t="shared" si="654"/>
        <v>47848710.990015998</v>
      </c>
      <c r="AE198" s="283">
        <f t="shared" si="654"/>
        <v>5827354.8197414102</v>
      </c>
      <c r="AF198" s="283">
        <f t="shared" si="654"/>
        <v>35879240.225551799</v>
      </c>
      <c r="AG198" s="276">
        <f t="shared" si="654"/>
        <v>682455.83199076599</v>
      </c>
      <c r="AH198" s="268">
        <f t="shared" si="655"/>
        <v>89555306.03530921</v>
      </c>
      <c r="AI198" s="369"/>
      <c r="AJ198" s="283">
        <f t="shared" si="656"/>
        <v>47848710.990015998</v>
      </c>
      <c r="AK198" s="283">
        <f t="shared" si="656"/>
        <v>5827354.8197414102</v>
      </c>
      <c r="AL198" s="283">
        <f t="shared" si="656"/>
        <v>35879240.225551799</v>
      </c>
      <c r="AM198" s="276">
        <f t="shared" si="656"/>
        <v>682455.83199076599</v>
      </c>
      <c r="AN198" s="268">
        <f t="shared" si="657"/>
        <v>89555306.03530921</v>
      </c>
      <c r="AO198" s="369"/>
      <c r="AP198" s="283">
        <f t="shared" si="658"/>
        <v>47848710.990015998</v>
      </c>
      <c r="AQ198" s="283">
        <f t="shared" si="658"/>
        <v>5827354.8197414102</v>
      </c>
      <c r="AR198" s="283">
        <f t="shared" si="658"/>
        <v>35879240.225551799</v>
      </c>
      <c r="AS198" s="276">
        <f t="shared" si="658"/>
        <v>682455.83199076599</v>
      </c>
      <c r="AT198" s="268">
        <f t="shared" si="659"/>
        <v>89555306.03530921</v>
      </c>
      <c r="AU198" s="369"/>
      <c r="AV198" s="283">
        <f t="shared" si="660"/>
        <v>47848710.990015998</v>
      </c>
      <c r="AW198" s="283">
        <f t="shared" si="660"/>
        <v>5827354.8197414102</v>
      </c>
      <c r="AX198" s="283">
        <f t="shared" si="660"/>
        <v>35879240.225551799</v>
      </c>
      <c r="AY198" s="276">
        <f t="shared" si="660"/>
        <v>682455.83199076599</v>
      </c>
      <c r="AZ198" s="268">
        <f t="shared" si="661"/>
        <v>89555306.03530921</v>
      </c>
      <c r="BA198" s="369"/>
      <c r="BB198" s="283">
        <f t="shared" si="662"/>
        <v>47848710.990015998</v>
      </c>
      <c r="BC198" s="283">
        <f t="shared" si="662"/>
        <v>5827354.8197414102</v>
      </c>
      <c r="BD198" s="283">
        <f t="shared" si="662"/>
        <v>35879240.225551799</v>
      </c>
      <c r="BE198" s="276">
        <f t="shared" si="662"/>
        <v>682455.83199076599</v>
      </c>
      <c r="BF198" s="268">
        <f t="shared" si="663"/>
        <v>89555306.03530921</v>
      </c>
      <c r="BG198" s="369"/>
      <c r="BH198" s="283">
        <f t="shared" si="664"/>
        <v>47848710.990015998</v>
      </c>
      <c r="BI198" s="283">
        <f t="shared" si="664"/>
        <v>5827354.8197414102</v>
      </c>
      <c r="BJ198" s="283">
        <f t="shared" si="664"/>
        <v>35879240.225551799</v>
      </c>
      <c r="BK198" s="276">
        <f t="shared" si="664"/>
        <v>682455.83199076599</v>
      </c>
      <c r="BL198" s="268">
        <f t="shared" si="665"/>
        <v>89555306.03530921</v>
      </c>
      <c r="BM198" s="369"/>
      <c r="BN198" s="283" t="e">
        <f t="shared" si="666"/>
        <v>#VALUE!</v>
      </c>
      <c r="BO198" s="283" t="e">
        <f t="shared" si="666"/>
        <v>#VALUE!</v>
      </c>
      <c r="BP198" s="283" t="e">
        <f t="shared" si="666"/>
        <v>#VALUE!</v>
      </c>
      <c r="BQ198" s="276" t="e">
        <f t="shared" si="666"/>
        <v>#VALUE!</v>
      </c>
      <c r="BR198" s="268" t="e">
        <f t="shared" si="667"/>
        <v>#VALUE!</v>
      </c>
      <c r="BS198" s="369"/>
      <c r="BT198" s="283" t="e">
        <f t="shared" si="668"/>
        <v>#VALUE!</v>
      </c>
      <c r="BU198" s="283" t="e">
        <f t="shared" si="668"/>
        <v>#VALUE!</v>
      </c>
      <c r="BV198" s="283" t="e">
        <f t="shared" si="668"/>
        <v>#VALUE!</v>
      </c>
      <c r="BW198" s="276" t="e">
        <f t="shared" si="668"/>
        <v>#VALUE!</v>
      </c>
      <c r="BX198" s="268" t="e">
        <f t="shared" si="669"/>
        <v>#VALUE!</v>
      </c>
      <c r="BY198" s="369"/>
      <c r="BZ198" s="283" t="e">
        <f t="shared" si="670"/>
        <v>#VALUE!</v>
      </c>
      <c r="CA198" s="283" t="e">
        <f t="shared" si="670"/>
        <v>#VALUE!</v>
      </c>
      <c r="CB198" s="283" t="e">
        <f t="shared" si="670"/>
        <v>#VALUE!</v>
      </c>
      <c r="CC198" s="276" t="e">
        <f t="shared" si="670"/>
        <v>#VALUE!</v>
      </c>
      <c r="CD198" s="268" t="e">
        <f t="shared" si="671"/>
        <v>#VALUE!</v>
      </c>
      <c r="CE198" s="369"/>
      <c r="CF198" s="283" t="e">
        <f t="shared" si="672"/>
        <v>#VALUE!</v>
      </c>
      <c r="CG198" s="283" t="e">
        <f t="shared" si="672"/>
        <v>#VALUE!</v>
      </c>
      <c r="CH198" s="283" t="e">
        <f t="shared" si="672"/>
        <v>#VALUE!</v>
      </c>
      <c r="CI198" s="276" t="e">
        <f t="shared" si="672"/>
        <v>#VALUE!</v>
      </c>
      <c r="CJ198" s="268" t="e">
        <f t="shared" si="673"/>
        <v>#VALUE!</v>
      </c>
      <c r="CK198" s="369"/>
      <c r="CL198" s="283" t="e">
        <f t="shared" si="674"/>
        <v>#VALUE!</v>
      </c>
      <c r="CM198" s="283" t="e">
        <f t="shared" si="674"/>
        <v>#VALUE!</v>
      </c>
      <c r="CN198" s="283" t="e">
        <f t="shared" si="674"/>
        <v>#VALUE!</v>
      </c>
      <c r="CO198" s="276" t="e">
        <f t="shared" si="674"/>
        <v>#VALUE!</v>
      </c>
      <c r="CP198" s="268" t="e">
        <f t="shared" si="675"/>
        <v>#VALUE!</v>
      </c>
      <c r="CQ198" s="369"/>
      <c r="CR198" s="283" t="e">
        <f t="shared" si="676"/>
        <v>#VALUE!</v>
      </c>
      <c r="CS198" s="283" t="e">
        <f t="shared" si="676"/>
        <v>#VALUE!</v>
      </c>
      <c r="CT198" s="283" t="e">
        <f t="shared" si="676"/>
        <v>#VALUE!</v>
      </c>
      <c r="CU198" s="276" t="e">
        <f t="shared" si="676"/>
        <v>#VALUE!</v>
      </c>
      <c r="CV198" s="268" t="e">
        <f t="shared" si="677"/>
        <v>#VALUE!</v>
      </c>
      <c r="CW198" s="369"/>
      <c r="CX198" s="283" t="e">
        <f t="shared" si="678"/>
        <v>#VALUE!</v>
      </c>
      <c r="CY198" s="283" t="e">
        <f t="shared" si="678"/>
        <v>#VALUE!</v>
      </c>
      <c r="CZ198" s="283" t="e">
        <f t="shared" si="678"/>
        <v>#VALUE!</v>
      </c>
      <c r="DA198" s="276" t="e">
        <f t="shared" si="678"/>
        <v>#VALUE!</v>
      </c>
      <c r="DB198" s="268" t="e">
        <f t="shared" si="679"/>
        <v>#VALUE!</v>
      </c>
      <c r="DC198" s="369"/>
      <c r="DD198" s="283" t="e">
        <f t="shared" si="680"/>
        <v>#VALUE!</v>
      </c>
      <c r="DE198" s="283" t="e">
        <f t="shared" si="680"/>
        <v>#VALUE!</v>
      </c>
      <c r="DF198" s="283" t="e">
        <f t="shared" si="680"/>
        <v>#VALUE!</v>
      </c>
      <c r="DG198" s="276" t="e">
        <f t="shared" si="680"/>
        <v>#VALUE!</v>
      </c>
      <c r="DH198" s="268" t="e">
        <f t="shared" si="681"/>
        <v>#VALUE!</v>
      </c>
      <c r="DI198" s="369"/>
      <c r="DJ198" s="283" t="e">
        <f t="shared" si="682"/>
        <v>#VALUE!</v>
      </c>
      <c r="DK198" s="283" t="e">
        <f t="shared" si="682"/>
        <v>#VALUE!</v>
      </c>
      <c r="DL198" s="283" t="e">
        <f t="shared" si="682"/>
        <v>#VALUE!</v>
      </c>
      <c r="DM198" s="276" t="e">
        <f t="shared" si="682"/>
        <v>#VALUE!</v>
      </c>
      <c r="DN198" s="268" t="e">
        <f t="shared" si="683"/>
        <v>#VALUE!</v>
      </c>
      <c r="DO198" s="369"/>
      <c r="DP198" s="283" t="e">
        <f t="shared" si="684"/>
        <v>#VALUE!</v>
      </c>
      <c r="DQ198" s="283" t="e">
        <f t="shared" si="684"/>
        <v>#VALUE!</v>
      </c>
      <c r="DR198" s="283" t="e">
        <f t="shared" si="684"/>
        <v>#VALUE!</v>
      </c>
      <c r="DS198" s="276" t="e">
        <f t="shared" si="684"/>
        <v>#VALUE!</v>
      </c>
      <c r="DT198" s="268" t="e">
        <f t="shared" si="685"/>
        <v>#VALUE!</v>
      </c>
    </row>
    <row r="199" spans="1:124" x14ac:dyDescent="0.2">
      <c r="A199" s="91"/>
      <c r="B199" s="95">
        <v>24</v>
      </c>
      <c r="C199" s="134" t="s">
        <v>209</v>
      </c>
      <c r="D199" s="90"/>
      <c r="E199" s="369"/>
      <c r="F199" s="283">
        <f t="shared" si="644"/>
        <v>45963135.752140127</v>
      </c>
      <c r="G199" s="283">
        <f t="shared" si="686"/>
        <v>41860158.363539867</v>
      </c>
      <c r="H199" s="283">
        <f t="shared" si="686"/>
        <v>139088990.90226835</v>
      </c>
      <c r="I199" s="276">
        <f t="shared" si="646"/>
        <v>2580503.853445827</v>
      </c>
      <c r="J199" s="268">
        <f t="shared" si="647"/>
        <v>226912285.01794833</v>
      </c>
      <c r="K199" s="369"/>
      <c r="L199" s="283">
        <f t="shared" si="648"/>
        <v>32508081.035270743</v>
      </c>
      <c r="M199" s="283">
        <f t="shared" si="648"/>
        <v>29606191.961519063</v>
      </c>
      <c r="N199" s="283">
        <f t="shared" si="648"/>
        <v>98372665.689034179</v>
      </c>
      <c r="O199" s="276">
        <f t="shared" si="648"/>
        <v>1825098.0270800916</v>
      </c>
      <c r="P199" s="268">
        <f t="shared" si="649"/>
        <v>160486938.68582398</v>
      </c>
      <c r="Q199" s="369"/>
      <c r="R199" s="283">
        <f t="shared" si="650"/>
        <v>29172778.603471421</v>
      </c>
      <c r="S199" s="283">
        <f t="shared" si="650"/>
        <v>26568620.966835164</v>
      </c>
      <c r="T199" s="283">
        <f t="shared" si="650"/>
        <v>88279710.932977319</v>
      </c>
      <c r="U199" s="276">
        <f t="shared" si="650"/>
        <v>1637844.4675301507</v>
      </c>
      <c r="V199" s="268">
        <f t="shared" si="651"/>
        <v>144021110.50328392</v>
      </c>
      <c r="W199" s="369"/>
      <c r="X199" s="283">
        <f t="shared" si="652"/>
        <v>28461247.4180209</v>
      </c>
      <c r="Y199" s="283">
        <f t="shared" si="652"/>
        <v>25920605.8213026</v>
      </c>
      <c r="Z199" s="283">
        <f t="shared" si="652"/>
        <v>86126547.251685202</v>
      </c>
      <c r="AA199" s="276">
        <f t="shared" si="652"/>
        <v>1597897.04149283</v>
      </c>
      <c r="AB199" s="268">
        <f t="shared" si="653"/>
        <v>140508400.4910087</v>
      </c>
      <c r="AC199" s="369"/>
      <c r="AD199" s="283">
        <f t="shared" si="654"/>
        <v>28461247.4180209</v>
      </c>
      <c r="AE199" s="283">
        <f t="shared" si="654"/>
        <v>25920605.8213026</v>
      </c>
      <c r="AF199" s="283">
        <f t="shared" si="654"/>
        <v>86126547.251685202</v>
      </c>
      <c r="AG199" s="276">
        <f t="shared" si="654"/>
        <v>1597897.04149283</v>
      </c>
      <c r="AH199" s="268">
        <f t="shared" si="655"/>
        <v>140508400.4910087</v>
      </c>
      <c r="AI199" s="369"/>
      <c r="AJ199" s="283">
        <f t="shared" si="656"/>
        <v>28461247.4180209</v>
      </c>
      <c r="AK199" s="283">
        <f t="shared" si="656"/>
        <v>25920605.8213026</v>
      </c>
      <c r="AL199" s="283">
        <f t="shared" si="656"/>
        <v>86126547.251685202</v>
      </c>
      <c r="AM199" s="276">
        <f t="shared" si="656"/>
        <v>1597897.04149283</v>
      </c>
      <c r="AN199" s="268">
        <f t="shared" si="657"/>
        <v>140508400.4910087</v>
      </c>
      <c r="AO199" s="369"/>
      <c r="AP199" s="283">
        <f t="shared" si="658"/>
        <v>28461247.4180209</v>
      </c>
      <c r="AQ199" s="283">
        <f t="shared" si="658"/>
        <v>25920605.8213026</v>
      </c>
      <c r="AR199" s="283">
        <f t="shared" si="658"/>
        <v>86126547.251685202</v>
      </c>
      <c r="AS199" s="276">
        <f t="shared" si="658"/>
        <v>1597897.04149283</v>
      </c>
      <c r="AT199" s="268">
        <f t="shared" si="659"/>
        <v>140508400.4910087</v>
      </c>
      <c r="AU199" s="369"/>
      <c r="AV199" s="283">
        <f t="shared" si="660"/>
        <v>28461247.4180209</v>
      </c>
      <c r="AW199" s="283">
        <f t="shared" si="660"/>
        <v>25920605.8213026</v>
      </c>
      <c r="AX199" s="283">
        <f t="shared" si="660"/>
        <v>86126547.251685202</v>
      </c>
      <c r="AY199" s="276">
        <f t="shared" si="660"/>
        <v>1597897.04149283</v>
      </c>
      <c r="AZ199" s="268">
        <f t="shared" si="661"/>
        <v>140508400.4910087</v>
      </c>
      <c r="BA199" s="369"/>
      <c r="BB199" s="283">
        <f t="shared" si="662"/>
        <v>28461247.4180209</v>
      </c>
      <c r="BC199" s="283">
        <f t="shared" si="662"/>
        <v>25920605.8213026</v>
      </c>
      <c r="BD199" s="283">
        <f t="shared" si="662"/>
        <v>86126547.251685202</v>
      </c>
      <c r="BE199" s="276">
        <f t="shared" si="662"/>
        <v>1597897.04149283</v>
      </c>
      <c r="BF199" s="268">
        <f t="shared" si="663"/>
        <v>140508400.4910087</v>
      </c>
      <c r="BG199" s="369"/>
      <c r="BH199" s="283">
        <f t="shared" si="664"/>
        <v>28461247.4180209</v>
      </c>
      <c r="BI199" s="283">
        <f t="shared" si="664"/>
        <v>25920605.8213026</v>
      </c>
      <c r="BJ199" s="283">
        <f t="shared" si="664"/>
        <v>86126547.251685202</v>
      </c>
      <c r="BK199" s="276">
        <f t="shared" si="664"/>
        <v>1597897.04149283</v>
      </c>
      <c r="BL199" s="268">
        <f t="shared" si="665"/>
        <v>140508400.4910087</v>
      </c>
      <c r="BM199" s="369"/>
      <c r="BN199" s="283" t="e">
        <f t="shared" si="666"/>
        <v>#VALUE!</v>
      </c>
      <c r="BO199" s="283" t="e">
        <f t="shared" si="666"/>
        <v>#VALUE!</v>
      </c>
      <c r="BP199" s="283" t="e">
        <f t="shared" si="666"/>
        <v>#VALUE!</v>
      </c>
      <c r="BQ199" s="276" t="e">
        <f t="shared" si="666"/>
        <v>#VALUE!</v>
      </c>
      <c r="BR199" s="268" t="e">
        <f t="shared" si="667"/>
        <v>#VALUE!</v>
      </c>
      <c r="BS199" s="369"/>
      <c r="BT199" s="283" t="e">
        <f t="shared" si="668"/>
        <v>#VALUE!</v>
      </c>
      <c r="BU199" s="283" t="e">
        <f t="shared" si="668"/>
        <v>#VALUE!</v>
      </c>
      <c r="BV199" s="283" t="e">
        <f t="shared" si="668"/>
        <v>#VALUE!</v>
      </c>
      <c r="BW199" s="276" t="e">
        <f t="shared" si="668"/>
        <v>#VALUE!</v>
      </c>
      <c r="BX199" s="268" t="e">
        <f t="shared" si="669"/>
        <v>#VALUE!</v>
      </c>
      <c r="BY199" s="369"/>
      <c r="BZ199" s="283" t="e">
        <f t="shared" si="670"/>
        <v>#VALUE!</v>
      </c>
      <c r="CA199" s="283" t="e">
        <f t="shared" si="670"/>
        <v>#VALUE!</v>
      </c>
      <c r="CB199" s="283" t="e">
        <f t="shared" si="670"/>
        <v>#VALUE!</v>
      </c>
      <c r="CC199" s="276" t="e">
        <f t="shared" si="670"/>
        <v>#VALUE!</v>
      </c>
      <c r="CD199" s="268" t="e">
        <f t="shared" si="671"/>
        <v>#VALUE!</v>
      </c>
      <c r="CE199" s="369"/>
      <c r="CF199" s="283" t="e">
        <f t="shared" si="672"/>
        <v>#VALUE!</v>
      </c>
      <c r="CG199" s="283" t="e">
        <f t="shared" si="672"/>
        <v>#VALUE!</v>
      </c>
      <c r="CH199" s="283" t="e">
        <f t="shared" si="672"/>
        <v>#VALUE!</v>
      </c>
      <c r="CI199" s="276" t="e">
        <f t="shared" si="672"/>
        <v>#VALUE!</v>
      </c>
      <c r="CJ199" s="268" t="e">
        <f t="shared" si="673"/>
        <v>#VALUE!</v>
      </c>
      <c r="CK199" s="369"/>
      <c r="CL199" s="283" t="e">
        <f t="shared" si="674"/>
        <v>#VALUE!</v>
      </c>
      <c r="CM199" s="283" t="e">
        <f t="shared" si="674"/>
        <v>#VALUE!</v>
      </c>
      <c r="CN199" s="283" t="e">
        <f t="shared" si="674"/>
        <v>#VALUE!</v>
      </c>
      <c r="CO199" s="276" t="e">
        <f t="shared" si="674"/>
        <v>#VALUE!</v>
      </c>
      <c r="CP199" s="268" t="e">
        <f t="shared" si="675"/>
        <v>#VALUE!</v>
      </c>
      <c r="CQ199" s="369"/>
      <c r="CR199" s="283" t="e">
        <f t="shared" si="676"/>
        <v>#VALUE!</v>
      </c>
      <c r="CS199" s="283" t="e">
        <f t="shared" si="676"/>
        <v>#VALUE!</v>
      </c>
      <c r="CT199" s="283" t="e">
        <f t="shared" si="676"/>
        <v>#VALUE!</v>
      </c>
      <c r="CU199" s="276" t="e">
        <f t="shared" si="676"/>
        <v>#VALUE!</v>
      </c>
      <c r="CV199" s="268" t="e">
        <f t="shared" si="677"/>
        <v>#VALUE!</v>
      </c>
      <c r="CW199" s="369"/>
      <c r="CX199" s="283" t="e">
        <f t="shared" si="678"/>
        <v>#VALUE!</v>
      </c>
      <c r="CY199" s="283" t="e">
        <f t="shared" si="678"/>
        <v>#VALUE!</v>
      </c>
      <c r="CZ199" s="283" t="e">
        <f t="shared" si="678"/>
        <v>#VALUE!</v>
      </c>
      <c r="DA199" s="276" t="e">
        <f t="shared" si="678"/>
        <v>#VALUE!</v>
      </c>
      <c r="DB199" s="268" t="e">
        <f t="shared" si="679"/>
        <v>#VALUE!</v>
      </c>
      <c r="DC199" s="369"/>
      <c r="DD199" s="283" t="e">
        <f t="shared" si="680"/>
        <v>#VALUE!</v>
      </c>
      <c r="DE199" s="283" t="e">
        <f t="shared" si="680"/>
        <v>#VALUE!</v>
      </c>
      <c r="DF199" s="283" t="e">
        <f t="shared" si="680"/>
        <v>#VALUE!</v>
      </c>
      <c r="DG199" s="276" t="e">
        <f t="shared" si="680"/>
        <v>#VALUE!</v>
      </c>
      <c r="DH199" s="268" t="e">
        <f t="shared" si="681"/>
        <v>#VALUE!</v>
      </c>
      <c r="DI199" s="369"/>
      <c r="DJ199" s="283" t="e">
        <f t="shared" si="682"/>
        <v>#VALUE!</v>
      </c>
      <c r="DK199" s="283" t="e">
        <f t="shared" si="682"/>
        <v>#VALUE!</v>
      </c>
      <c r="DL199" s="283" t="e">
        <f t="shared" si="682"/>
        <v>#VALUE!</v>
      </c>
      <c r="DM199" s="276" t="e">
        <f t="shared" si="682"/>
        <v>#VALUE!</v>
      </c>
      <c r="DN199" s="268" t="e">
        <f t="shared" si="683"/>
        <v>#VALUE!</v>
      </c>
      <c r="DO199" s="369"/>
      <c r="DP199" s="283" t="e">
        <f t="shared" si="684"/>
        <v>#VALUE!</v>
      </c>
      <c r="DQ199" s="283" t="e">
        <f t="shared" si="684"/>
        <v>#VALUE!</v>
      </c>
      <c r="DR199" s="283" t="e">
        <f t="shared" si="684"/>
        <v>#VALUE!</v>
      </c>
      <c r="DS199" s="276" t="e">
        <f t="shared" si="684"/>
        <v>#VALUE!</v>
      </c>
      <c r="DT199" s="268" t="e">
        <f t="shared" si="685"/>
        <v>#VALUE!</v>
      </c>
    </row>
    <row r="200" spans="1:124" x14ac:dyDescent="0.2">
      <c r="A200" s="91"/>
      <c r="B200" s="95">
        <v>25</v>
      </c>
      <c r="C200" s="134" t="s">
        <v>210</v>
      </c>
      <c r="D200" s="90"/>
      <c r="E200" s="369"/>
      <c r="F200" s="283">
        <f t="shared" si="644"/>
        <v>451686470.57480037</v>
      </c>
      <c r="G200" s="283">
        <f t="shared" si="686"/>
        <v>0</v>
      </c>
      <c r="H200" s="283">
        <f t="shared" si="686"/>
        <v>0</v>
      </c>
      <c r="I200" s="276">
        <f t="shared" si="646"/>
        <v>0</v>
      </c>
      <c r="J200" s="268">
        <f t="shared" si="647"/>
        <v>451686470.57480037</v>
      </c>
      <c r="K200" s="369"/>
      <c r="L200" s="283">
        <f t="shared" si="648"/>
        <v>451686470.57480037</v>
      </c>
      <c r="M200" s="283">
        <f t="shared" si="648"/>
        <v>0</v>
      </c>
      <c r="N200" s="283">
        <f t="shared" si="648"/>
        <v>0</v>
      </c>
      <c r="O200" s="276">
        <f t="shared" si="648"/>
        <v>0</v>
      </c>
      <c r="P200" s="268">
        <f t="shared" si="649"/>
        <v>451686470.57480037</v>
      </c>
      <c r="Q200" s="369"/>
      <c r="R200" s="283">
        <f t="shared" si="650"/>
        <v>451686470.57480037</v>
      </c>
      <c r="S200" s="283">
        <f t="shared" si="650"/>
        <v>0</v>
      </c>
      <c r="T200" s="283">
        <f t="shared" si="650"/>
        <v>0</v>
      </c>
      <c r="U200" s="276">
        <f t="shared" si="650"/>
        <v>0</v>
      </c>
      <c r="V200" s="268">
        <f t="shared" si="651"/>
        <v>451686470.57480037</v>
      </c>
      <c r="W200" s="369"/>
      <c r="X200" s="283">
        <f t="shared" si="652"/>
        <v>451686470.57480037</v>
      </c>
      <c r="Y200" s="283">
        <f t="shared" si="652"/>
        <v>0</v>
      </c>
      <c r="Z200" s="283">
        <f t="shared" si="652"/>
        <v>0</v>
      </c>
      <c r="AA200" s="276">
        <f t="shared" si="652"/>
        <v>0</v>
      </c>
      <c r="AB200" s="268">
        <f t="shared" si="653"/>
        <v>451686470.57480037</v>
      </c>
      <c r="AC200" s="369"/>
      <c r="AD200" s="283">
        <f t="shared" si="654"/>
        <v>451686470.57480037</v>
      </c>
      <c r="AE200" s="283">
        <f t="shared" si="654"/>
        <v>0</v>
      </c>
      <c r="AF200" s="283">
        <f t="shared" si="654"/>
        <v>0</v>
      </c>
      <c r="AG200" s="276">
        <f t="shared" si="654"/>
        <v>0</v>
      </c>
      <c r="AH200" s="268">
        <f t="shared" si="655"/>
        <v>451686470.57480037</v>
      </c>
      <c r="AI200" s="369"/>
      <c r="AJ200" s="283">
        <f t="shared" si="656"/>
        <v>451686470.57480037</v>
      </c>
      <c r="AK200" s="283">
        <f t="shared" si="656"/>
        <v>0</v>
      </c>
      <c r="AL200" s="283">
        <f t="shared" si="656"/>
        <v>0</v>
      </c>
      <c r="AM200" s="276">
        <f t="shared" si="656"/>
        <v>0</v>
      </c>
      <c r="AN200" s="268">
        <f t="shared" si="657"/>
        <v>451686470.57480037</v>
      </c>
      <c r="AO200" s="369"/>
      <c r="AP200" s="283">
        <f t="shared" si="658"/>
        <v>451686470.57480037</v>
      </c>
      <c r="AQ200" s="283">
        <f t="shared" si="658"/>
        <v>0</v>
      </c>
      <c r="AR200" s="283">
        <f t="shared" si="658"/>
        <v>0</v>
      </c>
      <c r="AS200" s="276">
        <f t="shared" si="658"/>
        <v>0</v>
      </c>
      <c r="AT200" s="268">
        <f t="shared" si="659"/>
        <v>451686470.57480037</v>
      </c>
      <c r="AU200" s="369"/>
      <c r="AV200" s="283">
        <f t="shared" si="660"/>
        <v>451686470.57480037</v>
      </c>
      <c r="AW200" s="283">
        <f t="shared" si="660"/>
        <v>0</v>
      </c>
      <c r="AX200" s="283">
        <f t="shared" si="660"/>
        <v>0</v>
      </c>
      <c r="AY200" s="276">
        <f t="shared" si="660"/>
        <v>0</v>
      </c>
      <c r="AZ200" s="268">
        <f t="shared" si="661"/>
        <v>451686470.57480037</v>
      </c>
      <c r="BA200" s="369"/>
      <c r="BB200" s="283">
        <f t="shared" si="662"/>
        <v>451686470.57480037</v>
      </c>
      <c r="BC200" s="283">
        <f t="shared" si="662"/>
        <v>0</v>
      </c>
      <c r="BD200" s="283">
        <f t="shared" si="662"/>
        <v>0</v>
      </c>
      <c r="BE200" s="276">
        <f t="shared" si="662"/>
        <v>0</v>
      </c>
      <c r="BF200" s="268">
        <f t="shared" si="663"/>
        <v>451686470.57480037</v>
      </c>
      <c r="BG200" s="369"/>
      <c r="BH200" s="283">
        <f t="shared" si="664"/>
        <v>451686470.57480037</v>
      </c>
      <c r="BI200" s="283">
        <f t="shared" si="664"/>
        <v>0</v>
      </c>
      <c r="BJ200" s="283">
        <f t="shared" si="664"/>
        <v>0</v>
      </c>
      <c r="BK200" s="276">
        <f t="shared" si="664"/>
        <v>0</v>
      </c>
      <c r="BL200" s="268">
        <f t="shared" si="665"/>
        <v>451686470.57480037</v>
      </c>
      <c r="BM200" s="369"/>
      <c r="BN200" s="283">
        <f t="shared" si="666"/>
        <v>451686470.57480037</v>
      </c>
      <c r="BO200" s="283">
        <f t="shared" si="666"/>
        <v>0</v>
      </c>
      <c r="BP200" s="283">
        <f t="shared" si="666"/>
        <v>0</v>
      </c>
      <c r="BQ200" s="276">
        <f t="shared" si="666"/>
        <v>0</v>
      </c>
      <c r="BR200" s="268">
        <f t="shared" si="667"/>
        <v>451686470.57480037</v>
      </c>
      <c r="BS200" s="369"/>
      <c r="BT200" s="283">
        <f t="shared" si="668"/>
        <v>451686470.57480037</v>
      </c>
      <c r="BU200" s="283">
        <f t="shared" si="668"/>
        <v>0</v>
      </c>
      <c r="BV200" s="283">
        <f t="shared" si="668"/>
        <v>0</v>
      </c>
      <c r="BW200" s="276">
        <f t="shared" si="668"/>
        <v>0</v>
      </c>
      <c r="BX200" s="268">
        <f t="shared" si="669"/>
        <v>451686470.57480037</v>
      </c>
      <c r="BY200" s="369"/>
      <c r="BZ200" s="283">
        <f t="shared" si="670"/>
        <v>451686470.57480037</v>
      </c>
      <c r="CA200" s="283">
        <f t="shared" si="670"/>
        <v>0</v>
      </c>
      <c r="CB200" s="283">
        <f t="shared" si="670"/>
        <v>0</v>
      </c>
      <c r="CC200" s="276">
        <f t="shared" si="670"/>
        <v>0</v>
      </c>
      <c r="CD200" s="268">
        <f t="shared" si="671"/>
        <v>451686470.57480037</v>
      </c>
      <c r="CE200" s="369"/>
      <c r="CF200" s="283">
        <f t="shared" si="672"/>
        <v>451686470.57480037</v>
      </c>
      <c r="CG200" s="283">
        <f t="shared" si="672"/>
        <v>0</v>
      </c>
      <c r="CH200" s="283">
        <f t="shared" si="672"/>
        <v>0</v>
      </c>
      <c r="CI200" s="276">
        <f t="shared" si="672"/>
        <v>0</v>
      </c>
      <c r="CJ200" s="268">
        <f t="shared" si="673"/>
        <v>451686470.57480037</v>
      </c>
      <c r="CK200" s="369"/>
      <c r="CL200" s="283">
        <f t="shared" si="674"/>
        <v>451686470.57480037</v>
      </c>
      <c r="CM200" s="283">
        <f t="shared" si="674"/>
        <v>0</v>
      </c>
      <c r="CN200" s="283">
        <f t="shared" si="674"/>
        <v>0</v>
      </c>
      <c r="CO200" s="276">
        <f t="shared" si="674"/>
        <v>0</v>
      </c>
      <c r="CP200" s="268">
        <f t="shared" si="675"/>
        <v>451686470.57480037</v>
      </c>
      <c r="CQ200" s="369"/>
      <c r="CR200" s="283">
        <f t="shared" si="676"/>
        <v>451686470.57480037</v>
      </c>
      <c r="CS200" s="283">
        <f t="shared" si="676"/>
        <v>0</v>
      </c>
      <c r="CT200" s="283">
        <f t="shared" si="676"/>
        <v>0</v>
      </c>
      <c r="CU200" s="276">
        <f t="shared" si="676"/>
        <v>0</v>
      </c>
      <c r="CV200" s="268">
        <f t="shared" si="677"/>
        <v>451686470.57480037</v>
      </c>
      <c r="CW200" s="369"/>
      <c r="CX200" s="283">
        <f t="shared" si="678"/>
        <v>451686470.57480037</v>
      </c>
      <c r="CY200" s="283">
        <f t="shared" si="678"/>
        <v>0</v>
      </c>
      <c r="CZ200" s="283">
        <f t="shared" si="678"/>
        <v>0</v>
      </c>
      <c r="DA200" s="276">
        <f t="shared" si="678"/>
        <v>0</v>
      </c>
      <c r="DB200" s="268">
        <f t="shared" si="679"/>
        <v>451686470.57480037</v>
      </c>
      <c r="DC200" s="369"/>
      <c r="DD200" s="283">
        <f t="shared" si="680"/>
        <v>451686470.57480037</v>
      </c>
      <c r="DE200" s="283">
        <f t="shared" si="680"/>
        <v>0</v>
      </c>
      <c r="DF200" s="283">
        <f t="shared" si="680"/>
        <v>0</v>
      </c>
      <c r="DG200" s="276">
        <f t="shared" si="680"/>
        <v>0</v>
      </c>
      <c r="DH200" s="268">
        <f t="shared" si="681"/>
        <v>451686470.57480037</v>
      </c>
      <c r="DI200" s="369"/>
      <c r="DJ200" s="283">
        <f t="shared" si="682"/>
        <v>451686470.57480037</v>
      </c>
      <c r="DK200" s="283">
        <f t="shared" si="682"/>
        <v>0</v>
      </c>
      <c r="DL200" s="283">
        <f t="shared" si="682"/>
        <v>0</v>
      </c>
      <c r="DM200" s="276">
        <f t="shared" si="682"/>
        <v>0</v>
      </c>
      <c r="DN200" s="268">
        <f t="shared" si="683"/>
        <v>451686470.57480037</v>
      </c>
      <c r="DO200" s="369"/>
      <c r="DP200" s="283">
        <f t="shared" si="684"/>
        <v>451686470.57480037</v>
      </c>
      <c r="DQ200" s="283">
        <f t="shared" si="684"/>
        <v>0</v>
      </c>
      <c r="DR200" s="283">
        <f t="shared" si="684"/>
        <v>0</v>
      </c>
      <c r="DS200" s="276">
        <f t="shared" si="684"/>
        <v>0</v>
      </c>
      <c r="DT200" s="268">
        <f t="shared" si="685"/>
        <v>451686470.57480037</v>
      </c>
    </row>
    <row r="201" spans="1:124" x14ac:dyDescent="0.2">
      <c r="A201" s="91"/>
      <c r="B201" s="95">
        <v>26</v>
      </c>
      <c r="C201" s="134" t="s">
        <v>211</v>
      </c>
      <c r="D201" s="90"/>
      <c r="E201" s="369"/>
      <c r="F201" s="283">
        <f t="shared" si="644"/>
        <v>105619080.50026739</v>
      </c>
      <c r="G201" s="283">
        <f t="shared" si="686"/>
        <v>30763652.625592258</v>
      </c>
      <c r="H201" s="283">
        <f t="shared" si="686"/>
        <v>209841280.4359529</v>
      </c>
      <c r="I201" s="276">
        <f t="shared" si="646"/>
        <v>3889501.6069140672</v>
      </c>
      <c r="J201" s="268">
        <f t="shared" si="647"/>
        <v>346224013.56181252</v>
      </c>
      <c r="K201" s="369"/>
      <c r="L201" s="283">
        <f t="shared" si="648"/>
        <v>74700595.849002913</v>
      </c>
      <c r="M201" s="283">
        <f t="shared" si="648"/>
        <v>21758030.563593734</v>
      </c>
      <c r="N201" s="283">
        <f t="shared" si="648"/>
        <v>148413228.06482598</v>
      </c>
      <c r="O201" s="276">
        <f t="shared" si="648"/>
        <v>2750905.2930204179</v>
      </c>
      <c r="P201" s="268">
        <f t="shared" si="649"/>
        <v>244871854.47742262</v>
      </c>
      <c r="Q201" s="369"/>
      <c r="R201" s="283">
        <f t="shared" si="650"/>
        <v>67036376.028653778</v>
      </c>
      <c r="S201" s="283">
        <f t="shared" si="650"/>
        <v>19525674.486617632</v>
      </c>
      <c r="T201" s="283">
        <f t="shared" si="650"/>
        <v>133186152.68197791</v>
      </c>
      <c r="U201" s="276">
        <f t="shared" si="650"/>
        <v>2468664.6678815242</v>
      </c>
      <c r="V201" s="268">
        <f t="shared" si="651"/>
        <v>219748203.19724932</v>
      </c>
      <c r="W201" s="369"/>
      <c r="X201" s="283">
        <f t="shared" si="652"/>
        <v>65401342.466979302</v>
      </c>
      <c r="Y201" s="283">
        <f t="shared" si="652"/>
        <v>19049438.523529399</v>
      </c>
      <c r="Z201" s="283">
        <f t="shared" si="652"/>
        <v>129937709.93363699</v>
      </c>
      <c r="AA201" s="276">
        <f t="shared" si="652"/>
        <v>2408453.3345185602</v>
      </c>
      <c r="AB201" s="268">
        <f t="shared" si="653"/>
        <v>214388490.9241457</v>
      </c>
      <c r="AC201" s="369"/>
      <c r="AD201" s="283">
        <f t="shared" si="654"/>
        <v>65401342.466979302</v>
      </c>
      <c r="AE201" s="283">
        <f t="shared" si="654"/>
        <v>19049438.523529399</v>
      </c>
      <c r="AF201" s="283">
        <f t="shared" si="654"/>
        <v>129937709.93363699</v>
      </c>
      <c r="AG201" s="276">
        <f t="shared" si="654"/>
        <v>2408453.3345185602</v>
      </c>
      <c r="AH201" s="268">
        <f t="shared" si="655"/>
        <v>214388490.9241457</v>
      </c>
      <c r="AI201" s="369"/>
      <c r="AJ201" s="283">
        <f t="shared" si="656"/>
        <v>65401342.466979302</v>
      </c>
      <c r="AK201" s="283">
        <f t="shared" si="656"/>
        <v>19049438.523529399</v>
      </c>
      <c r="AL201" s="283">
        <f t="shared" si="656"/>
        <v>129937709.93363699</v>
      </c>
      <c r="AM201" s="276">
        <f t="shared" si="656"/>
        <v>2408453.3345185602</v>
      </c>
      <c r="AN201" s="268">
        <f t="shared" si="657"/>
        <v>214388490.9241457</v>
      </c>
      <c r="AO201" s="369"/>
      <c r="AP201" s="283">
        <f t="shared" si="658"/>
        <v>65401342.466979302</v>
      </c>
      <c r="AQ201" s="283">
        <f t="shared" si="658"/>
        <v>19049438.523529399</v>
      </c>
      <c r="AR201" s="283">
        <f t="shared" si="658"/>
        <v>129937709.93363699</v>
      </c>
      <c r="AS201" s="276">
        <f t="shared" si="658"/>
        <v>2408453.3345185602</v>
      </c>
      <c r="AT201" s="268">
        <f t="shared" si="659"/>
        <v>214388490.9241457</v>
      </c>
      <c r="AU201" s="369"/>
      <c r="AV201" s="283">
        <f t="shared" si="660"/>
        <v>65401342.466979302</v>
      </c>
      <c r="AW201" s="283">
        <f t="shared" si="660"/>
        <v>19049438.523529399</v>
      </c>
      <c r="AX201" s="283">
        <f t="shared" si="660"/>
        <v>129937709.93363699</v>
      </c>
      <c r="AY201" s="276">
        <f t="shared" si="660"/>
        <v>2408453.3345185602</v>
      </c>
      <c r="AZ201" s="268">
        <f t="shared" si="661"/>
        <v>214388490.9241457</v>
      </c>
      <c r="BA201" s="369"/>
      <c r="BB201" s="283">
        <f t="shared" si="662"/>
        <v>65401342.466979302</v>
      </c>
      <c r="BC201" s="283">
        <f t="shared" si="662"/>
        <v>19049438.523529399</v>
      </c>
      <c r="BD201" s="283">
        <f t="shared" si="662"/>
        <v>129937709.93363699</v>
      </c>
      <c r="BE201" s="276">
        <f t="shared" si="662"/>
        <v>2408453.3345185602</v>
      </c>
      <c r="BF201" s="268">
        <f t="shared" si="663"/>
        <v>214388490.9241457</v>
      </c>
      <c r="BG201" s="369"/>
      <c r="BH201" s="283">
        <f t="shared" si="664"/>
        <v>65401342.466979302</v>
      </c>
      <c r="BI201" s="283">
        <f t="shared" si="664"/>
        <v>19049438.523529399</v>
      </c>
      <c r="BJ201" s="283">
        <f t="shared" si="664"/>
        <v>129937709.93363699</v>
      </c>
      <c r="BK201" s="276">
        <f t="shared" si="664"/>
        <v>2408453.3345185602</v>
      </c>
      <c r="BL201" s="268">
        <f t="shared" si="665"/>
        <v>214388490.9241457</v>
      </c>
      <c r="BM201" s="369"/>
      <c r="BN201" s="283" t="e">
        <f t="shared" si="666"/>
        <v>#VALUE!</v>
      </c>
      <c r="BO201" s="283" t="e">
        <f t="shared" si="666"/>
        <v>#VALUE!</v>
      </c>
      <c r="BP201" s="283" t="e">
        <f t="shared" si="666"/>
        <v>#VALUE!</v>
      </c>
      <c r="BQ201" s="276" t="e">
        <f t="shared" si="666"/>
        <v>#VALUE!</v>
      </c>
      <c r="BR201" s="268" t="e">
        <f t="shared" si="667"/>
        <v>#VALUE!</v>
      </c>
      <c r="BS201" s="369"/>
      <c r="BT201" s="283" t="e">
        <f t="shared" si="668"/>
        <v>#VALUE!</v>
      </c>
      <c r="BU201" s="283" t="e">
        <f t="shared" si="668"/>
        <v>#VALUE!</v>
      </c>
      <c r="BV201" s="283" t="e">
        <f t="shared" si="668"/>
        <v>#VALUE!</v>
      </c>
      <c r="BW201" s="276" t="e">
        <f t="shared" si="668"/>
        <v>#VALUE!</v>
      </c>
      <c r="BX201" s="268" t="e">
        <f t="shared" si="669"/>
        <v>#VALUE!</v>
      </c>
      <c r="BY201" s="369"/>
      <c r="BZ201" s="283" t="e">
        <f t="shared" si="670"/>
        <v>#VALUE!</v>
      </c>
      <c r="CA201" s="283" t="e">
        <f t="shared" si="670"/>
        <v>#VALUE!</v>
      </c>
      <c r="CB201" s="283" t="e">
        <f t="shared" si="670"/>
        <v>#VALUE!</v>
      </c>
      <c r="CC201" s="276" t="e">
        <f t="shared" si="670"/>
        <v>#VALUE!</v>
      </c>
      <c r="CD201" s="268" t="e">
        <f t="shared" si="671"/>
        <v>#VALUE!</v>
      </c>
      <c r="CE201" s="369"/>
      <c r="CF201" s="283" t="e">
        <f t="shared" si="672"/>
        <v>#VALUE!</v>
      </c>
      <c r="CG201" s="283" t="e">
        <f t="shared" si="672"/>
        <v>#VALUE!</v>
      </c>
      <c r="CH201" s="283" t="e">
        <f t="shared" si="672"/>
        <v>#VALUE!</v>
      </c>
      <c r="CI201" s="276" t="e">
        <f t="shared" si="672"/>
        <v>#VALUE!</v>
      </c>
      <c r="CJ201" s="268" t="e">
        <f t="shared" si="673"/>
        <v>#VALUE!</v>
      </c>
      <c r="CK201" s="369"/>
      <c r="CL201" s="283" t="e">
        <f t="shared" si="674"/>
        <v>#VALUE!</v>
      </c>
      <c r="CM201" s="283" t="e">
        <f t="shared" si="674"/>
        <v>#VALUE!</v>
      </c>
      <c r="CN201" s="283" t="e">
        <f t="shared" si="674"/>
        <v>#VALUE!</v>
      </c>
      <c r="CO201" s="276" t="e">
        <f t="shared" si="674"/>
        <v>#VALUE!</v>
      </c>
      <c r="CP201" s="268" t="e">
        <f t="shared" si="675"/>
        <v>#VALUE!</v>
      </c>
      <c r="CQ201" s="369"/>
      <c r="CR201" s="283" t="e">
        <f t="shared" si="676"/>
        <v>#VALUE!</v>
      </c>
      <c r="CS201" s="283" t="e">
        <f t="shared" si="676"/>
        <v>#VALUE!</v>
      </c>
      <c r="CT201" s="283" t="e">
        <f t="shared" si="676"/>
        <v>#VALUE!</v>
      </c>
      <c r="CU201" s="276" t="e">
        <f t="shared" si="676"/>
        <v>#VALUE!</v>
      </c>
      <c r="CV201" s="268" t="e">
        <f t="shared" si="677"/>
        <v>#VALUE!</v>
      </c>
      <c r="CW201" s="369"/>
      <c r="CX201" s="283" t="e">
        <f t="shared" si="678"/>
        <v>#VALUE!</v>
      </c>
      <c r="CY201" s="283" t="e">
        <f t="shared" si="678"/>
        <v>#VALUE!</v>
      </c>
      <c r="CZ201" s="283" t="e">
        <f t="shared" si="678"/>
        <v>#VALUE!</v>
      </c>
      <c r="DA201" s="276" t="e">
        <f t="shared" si="678"/>
        <v>#VALUE!</v>
      </c>
      <c r="DB201" s="268" t="e">
        <f t="shared" si="679"/>
        <v>#VALUE!</v>
      </c>
      <c r="DC201" s="369"/>
      <c r="DD201" s="283" t="e">
        <f t="shared" si="680"/>
        <v>#VALUE!</v>
      </c>
      <c r="DE201" s="283" t="e">
        <f t="shared" si="680"/>
        <v>#VALUE!</v>
      </c>
      <c r="DF201" s="283" t="e">
        <f t="shared" si="680"/>
        <v>#VALUE!</v>
      </c>
      <c r="DG201" s="276" t="e">
        <f t="shared" si="680"/>
        <v>#VALUE!</v>
      </c>
      <c r="DH201" s="268" t="e">
        <f t="shared" si="681"/>
        <v>#VALUE!</v>
      </c>
      <c r="DI201" s="369"/>
      <c r="DJ201" s="283" t="e">
        <f t="shared" si="682"/>
        <v>#VALUE!</v>
      </c>
      <c r="DK201" s="283" t="e">
        <f t="shared" si="682"/>
        <v>#VALUE!</v>
      </c>
      <c r="DL201" s="283" t="e">
        <f t="shared" si="682"/>
        <v>#VALUE!</v>
      </c>
      <c r="DM201" s="276" t="e">
        <f t="shared" si="682"/>
        <v>#VALUE!</v>
      </c>
      <c r="DN201" s="268" t="e">
        <f t="shared" si="683"/>
        <v>#VALUE!</v>
      </c>
      <c r="DO201" s="369"/>
      <c r="DP201" s="283" t="e">
        <f t="shared" si="684"/>
        <v>#VALUE!</v>
      </c>
      <c r="DQ201" s="283" t="e">
        <f t="shared" si="684"/>
        <v>#VALUE!</v>
      </c>
      <c r="DR201" s="283" t="e">
        <f t="shared" si="684"/>
        <v>#VALUE!</v>
      </c>
      <c r="DS201" s="276" t="e">
        <f t="shared" si="684"/>
        <v>#VALUE!</v>
      </c>
      <c r="DT201" s="268" t="e">
        <f t="shared" si="685"/>
        <v>#VALUE!</v>
      </c>
    </row>
    <row r="202" spans="1:124" s="6" customFormat="1" x14ac:dyDescent="0.2">
      <c r="A202" s="399"/>
      <c r="B202" s="390">
        <v>30</v>
      </c>
      <c r="C202" s="391" t="s">
        <v>212</v>
      </c>
      <c r="D202" s="370"/>
      <c r="E202" s="366"/>
      <c r="F202" s="400"/>
      <c r="G202" s="401"/>
      <c r="H202" s="401"/>
      <c r="I202" s="402"/>
      <c r="J202" s="368">
        <f>SUM(J203:J207)</f>
        <v>6919354239.4605103</v>
      </c>
      <c r="K202" s="366"/>
      <c r="L202" s="400"/>
      <c r="M202" s="401"/>
      <c r="N202" s="401"/>
      <c r="O202" s="402"/>
      <c r="P202" s="368">
        <f>SUM(P203:P207)</f>
        <v>2985190099.6432357</v>
      </c>
      <c r="Q202" s="366"/>
      <c r="R202" s="400"/>
      <c r="S202" s="401"/>
      <c r="T202" s="401"/>
      <c r="U202" s="402"/>
      <c r="V202" s="368">
        <f>SUM(V203:V207)</f>
        <v>2604093017.0301476</v>
      </c>
      <c r="W202" s="366"/>
      <c r="X202" s="400"/>
      <c r="Y202" s="401"/>
      <c r="Z202" s="401"/>
      <c r="AA202" s="402"/>
      <c r="AB202" s="368">
        <f>SUM(AB203:AB207)</f>
        <v>2524891921.1179013</v>
      </c>
      <c r="AC202" s="366"/>
      <c r="AD202" s="400"/>
      <c r="AE202" s="401"/>
      <c r="AF202" s="401"/>
      <c r="AG202" s="402"/>
      <c r="AH202" s="368">
        <f>SUM(AH203:AH207)</f>
        <v>2524891921.1179013</v>
      </c>
      <c r="AI202" s="366"/>
      <c r="AJ202" s="400"/>
      <c r="AK202" s="401"/>
      <c r="AL202" s="401"/>
      <c r="AM202" s="402"/>
      <c r="AN202" s="368">
        <f>SUM(AN203:AN207)</f>
        <v>2524891921.1179013</v>
      </c>
      <c r="AO202" s="366"/>
      <c r="AP202" s="400"/>
      <c r="AQ202" s="401"/>
      <c r="AR202" s="401"/>
      <c r="AS202" s="402"/>
      <c r="AT202" s="368">
        <f>SUM(AT203:AT207)</f>
        <v>2524891921.1179013</v>
      </c>
      <c r="AU202" s="366"/>
      <c r="AV202" s="400"/>
      <c r="AW202" s="401"/>
      <c r="AX202" s="401"/>
      <c r="AY202" s="402"/>
      <c r="AZ202" s="368">
        <f>SUM(AZ203:AZ207)</f>
        <v>2524891921.1179013</v>
      </c>
      <c r="BA202" s="366"/>
      <c r="BB202" s="400"/>
      <c r="BC202" s="401"/>
      <c r="BD202" s="401"/>
      <c r="BE202" s="402"/>
      <c r="BF202" s="368">
        <f>SUM(BF203:BF207)</f>
        <v>2524891921.1179013</v>
      </c>
      <c r="BG202" s="366"/>
      <c r="BH202" s="400"/>
      <c r="BI202" s="401"/>
      <c r="BJ202" s="401"/>
      <c r="BK202" s="402"/>
      <c r="BL202" s="368">
        <f>SUM(BL203:BL207)</f>
        <v>2524891921.1179013</v>
      </c>
      <c r="BM202" s="366"/>
      <c r="BN202" s="400"/>
      <c r="BO202" s="401"/>
      <c r="BP202" s="401"/>
      <c r="BQ202" s="402"/>
      <c r="BR202" s="368" t="e">
        <f>SUM(BR203:BR207)</f>
        <v>#VALUE!</v>
      </c>
      <c r="BS202" s="366"/>
      <c r="BT202" s="400"/>
      <c r="BU202" s="401"/>
      <c r="BV202" s="401"/>
      <c r="BW202" s="402"/>
      <c r="BX202" s="368" t="e">
        <f>SUM(BX203:BX207)</f>
        <v>#VALUE!</v>
      </c>
      <c r="BY202" s="366"/>
      <c r="BZ202" s="400"/>
      <c r="CA202" s="401"/>
      <c r="CB202" s="401"/>
      <c r="CC202" s="402"/>
      <c r="CD202" s="368" t="e">
        <f>SUM(CD203:CD207)</f>
        <v>#VALUE!</v>
      </c>
      <c r="CE202" s="366"/>
      <c r="CF202" s="400"/>
      <c r="CG202" s="401"/>
      <c r="CH202" s="401"/>
      <c r="CI202" s="402"/>
      <c r="CJ202" s="368" t="e">
        <f>SUM(CJ203:CJ207)</f>
        <v>#VALUE!</v>
      </c>
      <c r="CK202" s="366"/>
      <c r="CL202" s="400"/>
      <c r="CM202" s="401"/>
      <c r="CN202" s="401"/>
      <c r="CO202" s="402"/>
      <c r="CP202" s="368" t="e">
        <f>SUM(CP203:CP207)</f>
        <v>#VALUE!</v>
      </c>
      <c r="CQ202" s="366"/>
      <c r="CR202" s="400"/>
      <c r="CS202" s="401"/>
      <c r="CT202" s="401"/>
      <c r="CU202" s="402"/>
      <c r="CV202" s="368" t="e">
        <f>SUM(CV203:CV207)</f>
        <v>#VALUE!</v>
      </c>
      <c r="CW202" s="366"/>
      <c r="CX202" s="400"/>
      <c r="CY202" s="401"/>
      <c r="CZ202" s="401"/>
      <c r="DA202" s="402"/>
      <c r="DB202" s="368" t="e">
        <f>SUM(DB203:DB207)</f>
        <v>#VALUE!</v>
      </c>
      <c r="DC202" s="366"/>
      <c r="DD202" s="400"/>
      <c r="DE202" s="401"/>
      <c r="DF202" s="401"/>
      <c r="DG202" s="402"/>
      <c r="DH202" s="368" t="e">
        <f>SUM(DH203:DH207)</f>
        <v>#VALUE!</v>
      </c>
      <c r="DI202" s="366"/>
      <c r="DJ202" s="400"/>
      <c r="DK202" s="401"/>
      <c r="DL202" s="401"/>
      <c r="DM202" s="402"/>
      <c r="DN202" s="368" t="e">
        <f>SUM(DN203:DN207)</f>
        <v>#VALUE!</v>
      </c>
      <c r="DO202" s="366"/>
      <c r="DP202" s="400"/>
      <c r="DQ202" s="401"/>
      <c r="DR202" s="401"/>
      <c r="DS202" s="402"/>
      <c r="DT202" s="368" t="e">
        <f>SUM(DT203:DT207)</f>
        <v>#VALUE!</v>
      </c>
    </row>
    <row r="203" spans="1:124" s="6" customFormat="1" x14ac:dyDescent="0.2">
      <c r="A203" s="95"/>
      <c r="B203" s="95">
        <v>31</v>
      </c>
      <c r="C203" s="134" t="s">
        <v>213</v>
      </c>
      <c r="D203" s="13"/>
      <c r="E203" s="13"/>
      <c r="F203" s="284"/>
      <c r="G203" s="277"/>
      <c r="H203" s="277"/>
      <c r="I203" s="276"/>
      <c r="J203" s="259">
        <f>G194*'HTGR Relationships'!$D$36*I194/J193/'HTGR Relationships'!$D$31/'HTGR Relationships'!$D$32+H194*'HTGR Relationships'!$D$34</f>
        <v>1413548078.035392</v>
      </c>
      <c r="K203" s="13"/>
      <c r="L203" s="284"/>
      <c r="M203" s="277"/>
      <c r="N203" s="277"/>
      <c r="O203" s="276"/>
      <c r="P203" s="259">
        <f>M194*'HTGR Relationships'!$D$36*O194/P193/'HTGR Relationships'!$D$31/'HTGR Relationships'!$D$32+N194*'HTGR Relationships'!$D$34</f>
        <v>602077824.32720304</v>
      </c>
      <c r="Q203" s="13"/>
      <c r="R203" s="284"/>
      <c r="S203" s="277"/>
      <c r="T203" s="277"/>
      <c r="U203" s="276"/>
      <c r="V203" s="259">
        <f>S194*'HTGR Relationships'!$D$36*U194/V193/'HTGR Relationships'!$D$31/'HTGR Relationships'!$D$32+T194*'HTGR Relationships'!$D$34</f>
        <v>524386790.58208597</v>
      </c>
      <c r="W203" s="13"/>
      <c r="X203" s="284"/>
      <c r="Y203" s="277"/>
      <c r="Z203" s="277"/>
      <c r="AA203" s="276"/>
      <c r="AB203" s="259">
        <f>Y194*'HTGR Relationships'!$D$36*AA194/AB193/'HTGR Relationships'!$D$31/'HTGR Relationships'!$D$32+Z194*'HTGR Relationships'!$D$34</f>
        <v>508169241.23251045</v>
      </c>
      <c r="AC203" s="13"/>
      <c r="AD203" s="284"/>
      <c r="AE203" s="277"/>
      <c r="AF203" s="277"/>
      <c r="AG203" s="276"/>
      <c r="AH203" s="259">
        <f>AE194*'HTGR Relationships'!$D$36*AG194/AH193/'HTGR Relationships'!$D$31/'HTGR Relationships'!$D$32+AF194*'HTGR Relationships'!$D$34</f>
        <v>508169241.23251045</v>
      </c>
      <c r="AI203" s="13"/>
      <c r="AJ203" s="284"/>
      <c r="AK203" s="277"/>
      <c r="AL203" s="277"/>
      <c r="AM203" s="276"/>
      <c r="AN203" s="259">
        <f>AK194*'HTGR Relationships'!$D$36*AM194/AN193/'HTGR Relationships'!$D$31/'HTGR Relationships'!$D$32+AL194*'HTGR Relationships'!$D$34</f>
        <v>508169241.23251045</v>
      </c>
      <c r="AO203" s="13"/>
      <c r="AP203" s="284"/>
      <c r="AQ203" s="277"/>
      <c r="AR203" s="277"/>
      <c r="AS203" s="276"/>
      <c r="AT203" s="259">
        <f>AQ194*'HTGR Relationships'!$D$36*AS194/AT193/'HTGR Relationships'!$D$31/'HTGR Relationships'!$D$32+AR194*'HTGR Relationships'!$D$34</f>
        <v>508169241.23251045</v>
      </c>
      <c r="AU203" s="13"/>
      <c r="AV203" s="284"/>
      <c r="AW203" s="277"/>
      <c r="AX203" s="277"/>
      <c r="AY203" s="276"/>
      <c r="AZ203" s="259">
        <f>AW194*'HTGR Relationships'!$D$36*AY194/AZ193/'HTGR Relationships'!$D$31/'HTGR Relationships'!$D$32+AX194*'HTGR Relationships'!$D$34</f>
        <v>508169241.23251045</v>
      </c>
      <c r="BA203" s="13"/>
      <c r="BB203" s="284"/>
      <c r="BC203" s="277"/>
      <c r="BD203" s="277"/>
      <c r="BE203" s="276"/>
      <c r="BF203" s="259">
        <f>BC194*'HTGR Relationships'!$D$36*BE194/BF193/'HTGR Relationships'!$D$31/'HTGR Relationships'!$D$32+BD194*'HTGR Relationships'!$D$34</f>
        <v>508169241.23251045</v>
      </c>
      <c r="BG203" s="13"/>
      <c r="BH203" s="284"/>
      <c r="BI203" s="277"/>
      <c r="BJ203" s="277"/>
      <c r="BK203" s="276"/>
      <c r="BL203" s="259">
        <f>BI194*'HTGR Relationships'!$D$36*BK194/BL193/'HTGR Relationships'!$D$31/'HTGR Relationships'!$D$32+BJ194*'HTGR Relationships'!$D$34</f>
        <v>508169241.23251045</v>
      </c>
      <c r="BM203" s="13"/>
      <c r="BN203" s="284"/>
      <c r="BO203" s="277"/>
      <c r="BP203" s="277"/>
      <c r="BQ203" s="276"/>
      <c r="BR203" s="259" t="e">
        <f>BO194*'HTGR Relationships'!$D$36*BQ194/BR193/'HTGR Relationships'!$D$31/'HTGR Relationships'!$D$32+BP194*'HTGR Relationships'!$D$34</f>
        <v>#VALUE!</v>
      </c>
      <c r="BS203" s="13"/>
      <c r="BT203" s="284"/>
      <c r="BU203" s="277"/>
      <c r="BV203" s="277"/>
      <c r="BW203" s="276"/>
      <c r="BX203" s="259" t="e">
        <f>BU194*'HTGR Relationships'!$D$36*BW194/BX193/'HTGR Relationships'!$D$31/'HTGR Relationships'!$D$32+BV194*'HTGR Relationships'!$D$34</f>
        <v>#VALUE!</v>
      </c>
      <c r="BY203" s="13"/>
      <c r="BZ203" s="284"/>
      <c r="CA203" s="277"/>
      <c r="CB203" s="277"/>
      <c r="CC203" s="276"/>
      <c r="CD203" s="259" t="e">
        <f>CA194*'HTGR Relationships'!$D$36*CC194/CD193/'HTGR Relationships'!$D$31/'HTGR Relationships'!$D$32+CB194*'HTGR Relationships'!$D$34</f>
        <v>#VALUE!</v>
      </c>
      <c r="CE203" s="13"/>
      <c r="CF203" s="284"/>
      <c r="CG203" s="277"/>
      <c r="CH203" s="277"/>
      <c r="CI203" s="276"/>
      <c r="CJ203" s="259" t="e">
        <f>CG194*'HTGR Relationships'!$D$36*CI194/CJ193/'HTGR Relationships'!$D$31/'HTGR Relationships'!$D$32+CH194*'HTGR Relationships'!$D$34</f>
        <v>#VALUE!</v>
      </c>
      <c r="CK203" s="13"/>
      <c r="CL203" s="284"/>
      <c r="CM203" s="277"/>
      <c r="CN203" s="277"/>
      <c r="CO203" s="276"/>
      <c r="CP203" s="259" t="e">
        <f>CM194*'HTGR Relationships'!$D$36*CO194/CP193/'HTGR Relationships'!$D$31/'HTGR Relationships'!$D$32+CN194*'HTGR Relationships'!$D$34</f>
        <v>#VALUE!</v>
      </c>
      <c r="CQ203" s="13"/>
      <c r="CR203" s="284"/>
      <c r="CS203" s="277"/>
      <c r="CT203" s="277"/>
      <c r="CU203" s="276"/>
      <c r="CV203" s="259" t="e">
        <f>CS194*'HTGR Relationships'!$D$36*CU194/CV193/'HTGR Relationships'!$D$31/'HTGR Relationships'!$D$32+CT194*'HTGR Relationships'!$D$34</f>
        <v>#VALUE!</v>
      </c>
      <c r="CW203" s="13"/>
      <c r="CX203" s="284"/>
      <c r="CY203" s="277"/>
      <c r="CZ203" s="277"/>
      <c r="DA203" s="276"/>
      <c r="DB203" s="259" t="e">
        <f>CY194*'HTGR Relationships'!$D$36*DA194/DB193/'HTGR Relationships'!$D$31/'HTGR Relationships'!$D$32+CZ194*'HTGR Relationships'!$D$34</f>
        <v>#VALUE!</v>
      </c>
      <c r="DC203" s="13"/>
      <c r="DD203" s="284"/>
      <c r="DE203" s="277"/>
      <c r="DF203" s="277"/>
      <c r="DG203" s="276"/>
      <c r="DH203" s="259" t="e">
        <f>DE194*'HTGR Relationships'!$D$36*DG194/DH193/'HTGR Relationships'!$D$31/'HTGR Relationships'!$D$32+DF194*'HTGR Relationships'!$D$34</f>
        <v>#VALUE!</v>
      </c>
      <c r="DI203" s="13"/>
      <c r="DJ203" s="284"/>
      <c r="DK203" s="277"/>
      <c r="DL203" s="277"/>
      <c r="DM203" s="276"/>
      <c r="DN203" s="259" t="e">
        <f>DK194*'HTGR Relationships'!$D$36*DM194/DN193/'HTGR Relationships'!$D$31/'HTGR Relationships'!$D$32+DL194*'HTGR Relationships'!$D$34</f>
        <v>#VALUE!</v>
      </c>
      <c r="DO203" s="13"/>
      <c r="DP203" s="284"/>
      <c r="DQ203" s="277"/>
      <c r="DR203" s="277"/>
      <c r="DS203" s="276"/>
      <c r="DT203" s="259" t="e">
        <f>DQ194*'HTGR Relationships'!$D$36*DS194/DT193/'HTGR Relationships'!$D$31/'HTGR Relationships'!$D$32+DR194*'HTGR Relationships'!$D$34</f>
        <v>#VALUE!</v>
      </c>
    </row>
    <row r="204" spans="1:124" s="6" customFormat="1" x14ac:dyDescent="0.2">
      <c r="A204" s="95"/>
      <c r="B204" s="95">
        <v>32</v>
      </c>
      <c r="C204" s="134" t="s">
        <v>214</v>
      </c>
      <c r="D204" s="13" t="s">
        <v>215</v>
      </c>
      <c r="E204" s="13"/>
      <c r="F204" s="284"/>
      <c r="G204" s="277"/>
      <c r="H204" s="277"/>
      <c r="I204" s="276"/>
      <c r="J204" s="259">
        <f>H194*'HTGR Relationships'!$D$34*'HTGR Relationships'!$D$37*J193/'HTGR Relationships'!$D$30</f>
        <v>4184415981.8589945</v>
      </c>
      <c r="K204" s="13"/>
      <c r="L204" s="284"/>
      <c r="M204" s="277"/>
      <c r="N204" s="277"/>
      <c r="O204" s="276"/>
      <c r="P204" s="259">
        <f>N194*'HTGR Relationships'!$D$34*'HTGR Relationships'!$D$37*P193/'HTGR Relationships'!$D$30</f>
        <v>1811166757.2429814</v>
      </c>
      <c r="Q204" s="13"/>
      <c r="R204" s="284"/>
      <c r="S204" s="277"/>
      <c r="T204" s="277"/>
      <c r="U204" s="276"/>
      <c r="V204" s="259">
        <f>T194*'HTGR Relationships'!$D$34*'HTGR Relationships'!$D$37*V193/'HTGR Relationships'!$D$30</f>
        <v>1580577978.2970817</v>
      </c>
      <c r="W204" s="13"/>
      <c r="X204" s="284"/>
      <c r="Y204" s="277"/>
      <c r="Z204" s="277"/>
      <c r="AA204" s="276"/>
      <c r="AB204" s="259">
        <f>Z194*'HTGR Relationships'!$D$34*'HTGR Relationships'!$D$37*AB193/'HTGR Relationships'!$D$30</f>
        <v>1532710445.1686029</v>
      </c>
      <c r="AC204" s="13"/>
      <c r="AD204" s="284"/>
      <c r="AE204" s="277"/>
      <c r="AF204" s="277"/>
      <c r="AG204" s="276"/>
      <c r="AH204" s="259">
        <f>AF194*'HTGR Relationships'!$D$34*'HTGR Relationships'!$D$37*AH193/'HTGR Relationships'!$D$30</f>
        <v>1532710445.1686029</v>
      </c>
      <c r="AI204" s="13"/>
      <c r="AJ204" s="284"/>
      <c r="AK204" s="277"/>
      <c r="AL204" s="277"/>
      <c r="AM204" s="276"/>
      <c r="AN204" s="259">
        <f>AL194*'HTGR Relationships'!$D$34*'HTGR Relationships'!$D$37*AN193/'HTGR Relationships'!$D$30</f>
        <v>1532710445.1686029</v>
      </c>
      <c r="AO204" s="13"/>
      <c r="AP204" s="284"/>
      <c r="AQ204" s="277"/>
      <c r="AR204" s="277"/>
      <c r="AS204" s="276"/>
      <c r="AT204" s="259">
        <f>AR194*'HTGR Relationships'!$D$34*'HTGR Relationships'!$D$37*AT193/'HTGR Relationships'!$D$30</f>
        <v>1532710445.1686029</v>
      </c>
      <c r="AU204" s="13"/>
      <c r="AV204" s="284"/>
      <c r="AW204" s="277"/>
      <c r="AX204" s="277"/>
      <c r="AY204" s="276"/>
      <c r="AZ204" s="259">
        <f>AX194*'HTGR Relationships'!$D$34*'HTGR Relationships'!$D$37*AZ193/'HTGR Relationships'!$D$30</f>
        <v>1532710445.1686029</v>
      </c>
      <c r="BA204" s="13"/>
      <c r="BB204" s="284"/>
      <c r="BC204" s="277"/>
      <c r="BD204" s="277"/>
      <c r="BE204" s="276"/>
      <c r="BF204" s="259">
        <f>BD194*'HTGR Relationships'!$D$34*'HTGR Relationships'!$D$37*BF193/'HTGR Relationships'!$D$30</f>
        <v>1532710445.1686029</v>
      </c>
      <c r="BG204" s="13"/>
      <c r="BH204" s="284"/>
      <c r="BI204" s="277"/>
      <c r="BJ204" s="277"/>
      <c r="BK204" s="276"/>
      <c r="BL204" s="259">
        <f>BJ194*'HTGR Relationships'!$D$34*'HTGR Relationships'!$D$37*BL193/'HTGR Relationships'!$D$30</f>
        <v>1532710445.1686029</v>
      </c>
      <c r="BM204" s="13"/>
      <c r="BN204" s="284"/>
      <c r="BO204" s="277"/>
      <c r="BP204" s="277"/>
      <c r="BQ204" s="276"/>
      <c r="BR204" s="259" t="e">
        <f>BP194*'HTGR Relationships'!$D$34*'HTGR Relationships'!$D$37*BR193/'HTGR Relationships'!$D$30</f>
        <v>#VALUE!</v>
      </c>
      <c r="BS204" s="13"/>
      <c r="BT204" s="284"/>
      <c r="BU204" s="277"/>
      <c r="BV204" s="277"/>
      <c r="BW204" s="276"/>
      <c r="BX204" s="259" t="e">
        <f>BV194*'HTGR Relationships'!$D$34*'HTGR Relationships'!$D$37*BX193/'HTGR Relationships'!$D$30</f>
        <v>#VALUE!</v>
      </c>
      <c r="BY204" s="13"/>
      <c r="BZ204" s="284"/>
      <c r="CA204" s="277"/>
      <c r="CB204" s="277"/>
      <c r="CC204" s="276"/>
      <c r="CD204" s="259" t="e">
        <f>CB194*'HTGR Relationships'!$D$34*'HTGR Relationships'!$D$37*CD193/'HTGR Relationships'!$D$30</f>
        <v>#VALUE!</v>
      </c>
      <c r="CE204" s="13"/>
      <c r="CF204" s="284"/>
      <c r="CG204" s="277"/>
      <c r="CH204" s="277"/>
      <c r="CI204" s="276"/>
      <c r="CJ204" s="259" t="e">
        <f>CH194*'HTGR Relationships'!$D$34*'HTGR Relationships'!$D$37*CJ193/'HTGR Relationships'!$D$30</f>
        <v>#VALUE!</v>
      </c>
      <c r="CK204" s="13"/>
      <c r="CL204" s="284"/>
      <c r="CM204" s="277"/>
      <c r="CN204" s="277"/>
      <c r="CO204" s="276"/>
      <c r="CP204" s="259" t="e">
        <f>CN194*'HTGR Relationships'!$D$34*'HTGR Relationships'!$D$37*CP193/'HTGR Relationships'!$D$30</f>
        <v>#VALUE!</v>
      </c>
      <c r="CQ204" s="13"/>
      <c r="CR204" s="284"/>
      <c r="CS204" s="277"/>
      <c r="CT204" s="277"/>
      <c r="CU204" s="276"/>
      <c r="CV204" s="259" t="e">
        <f>CT194*'HTGR Relationships'!$D$34*'HTGR Relationships'!$D$37*CV193/'HTGR Relationships'!$D$30</f>
        <v>#VALUE!</v>
      </c>
      <c r="CW204" s="13"/>
      <c r="CX204" s="284"/>
      <c r="CY204" s="277"/>
      <c r="CZ204" s="277"/>
      <c r="DA204" s="276"/>
      <c r="DB204" s="259" t="e">
        <f>CZ194*'HTGR Relationships'!$D$34*'HTGR Relationships'!$D$37*DB193/'HTGR Relationships'!$D$30</f>
        <v>#VALUE!</v>
      </c>
      <c r="DC204" s="13"/>
      <c r="DD204" s="284"/>
      <c r="DE204" s="277"/>
      <c r="DF204" s="277"/>
      <c r="DG204" s="276"/>
      <c r="DH204" s="259" t="e">
        <f>DF194*'HTGR Relationships'!$D$34*'HTGR Relationships'!$D$37*DH193/'HTGR Relationships'!$D$30</f>
        <v>#VALUE!</v>
      </c>
      <c r="DI204" s="13"/>
      <c r="DJ204" s="284"/>
      <c r="DK204" s="277"/>
      <c r="DL204" s="277"/>
      <c r="DM204" s="276"/>
      <c r="DN204" s="259" t="e">
        <f>DL194*'HTGR Relationships'!$D$34*'HTGR Relationships'!$D$37*DN193/'HTGR Relationships'!$D$30</f>
        <v>#VALUE!</v>
      </c>
      <c r="DO204" s="13"/>
      <c r="DP204" s="284"/>
      <c r="DQ204" s="277"/>
      <c r="DR204" s="277"/>
      <c r="DS204" s="276"/>
      <c r="DT204" s="259" t="e">
        <f>DR194*'HTGR Relationships'!$D$34*'HTGR Relationships'!$D$37*DT193/'HTGR Relationships'!$D$30</f>
        <v>#VALUE!</v>
      </c>
    </row>
    <row r="205" spans="1:124" s="6" customFormat="1" x14ac:dyDescent="0.2">
      <c r="A205" s="95"/>
      <c r="B205" s="95">
        <v>33</v>
      </c>
      <c r="C205" s="134" t="s">
        <v>216</v>
      </c>
      <c r="D205" s="13"/>
      <c r="E205" s="13"/>
      <c r="F205" s="284"/>
      <c r="G205" s="277"/>
      <c r="H205" s="277"/>
      <c r="I205" s="276"/>
      <c r="J205" s="259">
        <f>J204*'HTGR Relationships'!$D$38</f>
        <v>176038631.49973547</v>
      </c>
      <c r="K205" s="13"/>
      <c r="L205" s="284"/>
      <c r="M205" s="277"/>
      <c r="N205" s="277"/>
      <c r="O205" s="276"/>
      <c r="P205" s="259">
        <f>P204*'HTGR Relationships'!$D$38</f>
        <v>76195894.180965334</v>
      </c>
      <c r="Q205" s="13"/>
      <c r="R205" s="284"/>
      <c r="S205" s="277"/>
      <c r="T205" s="277"/>
      <c r="U205" s="276"/>
      <c r="V205" s="259">
        <f>V204*'HTGR Relationships'!$D$38</f>
        <v>66495010.411088005</v>
      </c>
      <c r="W205" s="13"/>
      <c r="X205" s="284"/>
      <c r="Y205" s="277"/>
      <c r="Z205" s="277"/>
      <c r="AA205" s="276"/>
      <c r="AB205" s="259">
        <f>AB204*'HTGR Relationships'!$D$38</f>
        <v>64481220.419428997</v>
      </c>
      <c r="AC205" s="13"/>
      <c r="AD205" s="284"/>
      <c r="AE205" s="277"/>
      <c r="AF205" s="277"/>
      <c r="AG205" s="276"/>
      <c r="AH205" s="259">
        <f>AH204*'HTGR Relationships'!$D$38</f>
        <v>64481220.419428997</v>
      </c>
      <c r="AI205" s="13"/>
      <c r="AJ205" s="284"/>
      <c r="AK205" s="277"/>
      <c r="AL205" s="277"/>
      <c r="AM205" s="276"/>
      <c r="AN205" s="259">
        <f>AN204*'HTGR Relationships'!$D$38</f>
        <v>64481220.419428997</v>
      </c>
      <c r="AO205" s="13"/>
      <c r="AP205" s="284"/>
      <c r="AQ205" s="277"/>
      <c r="AR205" s="277"/>
      <c r="AS205" s="276"/>
      <c r="AT205" s="259">
        <f>AT204*'HTGR Relationships'!$D$38</f>
        <v>64481220.419428997</v>
      </c>
      <c r="AU205" s="13"/>
      <c r="AV205" s="284"/>
      <c r="AW205" s="277"/>
      <c r="AX205" s="277"/>
      <c r="AY205" s="276"/>
      <c r="AZ205" s="259">
        <f>AZ204*'HTGR Relationships'!$D$38</f>
        <v>64481220.419428997</v>
      </c>
      <c r="BA205" s="13"/>
      <c r="BB205" s="284"/>
      <c r="BC205" s="277"/>
      <c r="BD205" s="277"/>
      <c r="BE205" s="276"/>
      <c r="BF205" s="259">
        <f>BF204*'HTGR Relationships'!$D$38</f>
        <v>64481220.419428997</v>
      </c>
      <c r="BG205" s="13"/>
      <c r="BH205" s="284"/>
      <c r="BI205" s="277"/>
      <c r="BJ205" s="277"/>
      <c r="BK205" s="276"/>
      <c r="BL205" s="259">
        <f>BL204*'HTGR Relationships'!$D$38</f>
        <v>64481220.419428997</v>
      </c>
      <c r="BM205" s="13"/>
      <c r="BN205" s="284"/>
      <c r="BO205" s="277"/>
      <c r="BP205" s="277"/>
      <c r="BQ205" s="276"/>
      <c r="BR205" s="259" t="e">
        <f>BR204*'HTGR Relationships'!$D$38</f>
        <v>#VALUE!</v>
      </c>
      <c r="BS205" s="13"/>
      <c r="BT205" s="284"/>
      <c r="BU205" s="277"/>
      <c r="BV205" s="277"/>
      <c r="BW205" s="276"/>
      <c r="BX205" s="259" t="e">
        <f>BX204*'HTGR Relationships'!$D$38</f>
        <v>#VALUE!</v>
      </c>
      <c r="BY205" s="13"/>
      <c r="BZ205" s="284"/>
      <c r="CA205" s="277"/>
      <c r="CB205" s="277"/>
      <c r="CC205" s="276"/>
      <c r="CD205" s="259" t="e">
        <f>CD204*'HTGR Relationships'!$D$38</f>
        <v>#VALUE!</v>
      </c>
      <c r="CE205" s="13"/>
      <c r="CF205" s="284"/>
      <c r="CG205" s="277"/>
      <c r="CH205" s="277"/>
      <c r="CI205" s="276"/>
      <c r="CJ205" s="259" t="e">
        <f>CJ204*'HTGR Relationships'!$D$38</f>
        <v>#VALUE!</v>
      </c>
      <c r="CK205" s="13"/>
      <c r="CL205" s="284"/>
      <c r="CM205" s="277"/>
      <c r="CN205" s="277"/>
      <c r="CO205" s="276"/>
      <c r="CP205" s="259" t="e">
        <f>CP204*'HTGR Relationships'!$D$38</f>
        <v>#VALUE!</v>
      </c>
      <c r="CQ205" s="13"/>
      <c r="CR205" s="284"/>
      <c r="CS205" s="277"/>
      <c r="CT205" s="277"/>
      <c r="CU205" s="276"/>
      <c r="CV205" s="259" t="e">
        <f>CV204*'HTGR Relationships'!$D$38</f>
        <v>#VALUE!</v>
      </c>
      <c r="CW205" s="13"/>
      <c r="CX205" s="284"/>
      <c r="CY205" s="277"/>
      <c r="CZ205" s="277"/>
      <c r="DA205" s="276"/>
      <c r="DB205" s="259" t="e">
        <f>DB204*'HTGR Relationships'!$D$38</f>
        <v>#VALUE!</v>
      </c>
      <c r="DC205" s="13"/>
      <c r="DD205" s="284"/>
      <c r="DE205" s="277"/>
      <c r="DF205" s="277"/>
      <c r="DG205" s="276"/>
      <c r="DH205" s="259" t="e">
        <f>DH204*'HTGR Relationships'!$D$38</f>
        <v>#VALUE!</v>
      </c>
      <c r="DI205" s="13"/>
      <c r="DJ205" s="284"/>
      <c r="DK205" s="277"/>
      <c r="DL205" s="277"/>
      <c r="DM205" s="276"/>
      <c r="DN205" s="259" t="e">
        <f>DN204*'HTGR Relationships'!$D$38</f>
        <v>#VALUE!</v>
      </c>
      <c r="DO205" s="13"/>
      <c r="DP205" s="284"/>
      <c r="DQ205" s="277"/>
      <c r="DR205" s="277"/>
      <c r="DS205" s="276"/>
      <c r="DT205" s="259" t="e">
        <f>DT204*'HTGR Relationships'!$D$38</f>
        <v>#VALUE!</v>
      </c>
    </row>
    <row r="206" spans="1:124" s="6" customFormat="1" x14ac:dyDescent="0.2">
      <c r="A206" s="95"/>
      <c r="B206" s="95">
        <v>34</v>
      </c>
      <c r="C206" s="134" t="s">
        <v>217</v>
      </c>
      <c r="D206" s="13"/>
      <c r="E206" s="13"/>
      <c r="F206" s="284"/>
      <c r="G206" s="277"/>
      <c r="H206" s="277"/>
      <c r="I206" s="276"/>
      <c r="J206" s="259">
        <f>J204*'HTGR Relationships'!$D$39</f>
        <v>14822649.924420128</v>
      </c>
      <c r="K206" s="13"/>
      <c r="L206" s="284"/>
      <c r="M206" s="277"/>
      <c r="N206" s="277"/>
      <c r="O206" s="276"/>
      <c r="P206" s="259">
        <f>P204*'HTGR Relationships'!$D$39</f>
        <v>6415779.6246235128</v>
      </c>
      <c r="Q206" s="13"/>
      <c r="R206" s="284"/>
      <c r="S206" s="277"/>
      <c r="T206" s="277"/>
      <c r="U206" s="276"/>
      <c r="V206" s="259">
        <f>V204*'HTGR Relationships'!$D$39</f>
        <v>5598954.3468230739</v>
      </c>
      <c r="W206" s="13"/>
      <c r="X206" s="284"/>
      <c r="Y206" s="277"/>
      <c r="Z206" s="277"/>
      <c r="AA206" s="276"/>
      <c r="AB206" s="259">
        <f>AB204*'HTGR Relationships'!$D$39</f>
        <v>5429390.9742078576</v>
      </c>
      <c r="AC206" s="13"/>
      <c r="AD206" s="284"/>
      <c r="AE206" s="277"/>
      <c r="AF206" s="277"/>
      <c r="AG206" s="276"/>
      <c r="AH206" s="259">
        <f>AH204*'HTGR Relationships'!$D$39</f>
        <v>5429390.9742078576</v>
      </c>
      <c r="AI206" s="13"/>
      <c r="AJ206" s="284"/>
      <c r="AK206" s="277"/>
      <c r="AL206" s="277"/>
      <c r="AM206" s="276"/>
      <c r="AN206" s="259">
        <f>AN204*'HTGR Relationships'!$D$39</f>
        <v>5429390.9742078576</v>
      </c>
      <c r="AO206" s="13"/>
      <c r="AP206" s="284"/>
      <c r="AQ206" s="277"/>
      <c r="AR206" s="277"/>
      <c r="AS206" s="276"/>
      <c r="AT206" s="259">
        <f>AT204*'HTGR Relationships'!$D$39</f>
        <v>5429390.9742078576</v>
      </c>
      <c r="AU206" s="13"/>
      <c r="AV206" s="284"/>
      <c r="AW206" s="277"/>
      <c r="AX206" s="277"/>
      <c r="AY206" s="276"/>
      <c r="AZ206" s="259">
        <f>AZ204*'HTGR Relationships'!$D$39</f>
        <v>5429390.9742078576</v>
      </c>
      <c r="BA206" s="13"/>
      <c r="BB206" s="284"/>
      <c r="BC206" s="277"/>
      <c r="BD206" s="277"/>
      <c r="BE206" s="276"/>
      <c r="BF206" s="259">
        <f>BF204*'HTGR Relationships'!$D$39</f>
        <v>5429390.9742078576</v>
      </c>
      <c r="BG206" s="13"/>
      <c r="BH206" s="284"/>
      <c r="BI206" s="277"/>
      <c r="BJ206" s="277"/>
      <c r="BK206" s="276"/>
      <c r="BL206" s="259">
        <f>BL204*'HTGR Relationships'!$D$39</f>
        <v>5429390.9742078576</v>
      </c>
      <c r="BM206" s="13"/>
      <c r="BN206" s="284"/>
      <c r="BO206" s="277"/>
      <c r="BP206" s="277"/>
      <c r="BQ206" s="276"/>
      <c r="BR206" s="259" t="e">
        <f>BR204*'HTGR Relationships'!$D$39</f>
        <v>#VALUE!</v>
      </c>
      <c r="BS206" s="13"/>
      <c r="BT206" s="284"/>
      <c r="BU206" s="277"/>
      <c r="BV206" s="277"/>
      <c r="BW206" s="276"/>
      <c r="BX206" s="259" t="e">
        <f>BX204*'HTGR Relationships'!$D$39</f>
        <v>#VALUE!</v>
      </c>
      <c r="BY206" s="13"/>
      <c r="BZ206" s="284"/>
      <c r="CA206" s="277"/>
      <c r="CB206" s="277"/>
      <c r="CC206" s="276"/>
      <c r="CD206" s="259" t="e">
        <f>CD204*'HTGR Relationships'!$D$39</f>
        <v>#VALUE!</v>
      </c>
      <c r="CE206" s="13"/>
      <c r="CF206" s="284"/>
      <c r="CG206" s="277"/>
      <c r="CH206" s="277"/>
      <c r="CI206" s="276"/>
      <c r="CJ206" s="259" t="e">
        <f>CJ204*'HTGR Relationships'!$D$39</f>
        <v>#VALUE!</v>
      </c>
      <c r="CK206" s="13"/>
      <c r="CL206" s="284"/>
      <c r="CM206" s="277"/>
      <c r="CN206" s="277"/>
      <c r="CO206" s="276"/>
      <c r="CP206" s="259" t="e">
        <f>CP204*'HTGR Relationships'!$D$39</f>
        <v>#VALUE!</v>
      </c>
      <c r="CQ206" s="13"/>
      <c r="CR206" s="284"/>
      <c r="CS206" s="277"/>
      <c r="CT206" s="277"/>
      <c r="CU206" s="276"/>
      <c r="CV206" s="259" t="e">
        <f>CV204*'HTGR Relationships'!$D$39</f>
        <v>#VALUE!</v>
      </c>
      <c r="CW206" s="13"/>
      <c r="CX206" s="284"/>
      <c r="CY206" s="277"/>
      <c r="CZ206" s="277"/>
      <c r="DA206" s="276"/>
      <c r="DB206" s="259" t="e">
        <f>DB204*'HTGR Relationships'!$D$39</f>
        <v>#VALUE!</v>
      </c>
      <c r="DC206" s="13"/>
      <c r="DD206" s="284"/>
      <c r="DE206" s="277"/>
      <c r="DF206" s="277"/>
      <c r="DG206" s="276"/>
      <c r="DH206" s="259" t="e">
        <f>DH204*'HTGR Relationships'!$D$39</f>
        <v>#VALUE!</v>
      </c>
      <c r="DI206" s="13"/>
      <c r="DJ206" s="284"/>
      <c r="DK206" s="277"/>
      <c r="DL206" s="277"/>
      <c r="DM206" s="276"/>
      <c r="DN206" s="259" t="e">
        <f>DN204*'HTGR Relationships'!$D$39</f>
        <v>#VALUE!</v>
      </c>
      <c r="DO206" s="13"/>
      <c r="DP206" s="284"/>
      <c r="DQ206" s="277"/>
      <c r="DR206" s="277"/>
      <c r="DS206" s="276"/>
      <c r="DT206" s="259" t="e">
        <f>DT204*'HTGR Relationships'!$D$39</f>
        <v>#VALUE!</v>
      </c>
    </row>
    <row r="207" spans="1:124" x14ac:dyDescent="0.2">
      <c r="A207" s="95"/>
      <c r="B207" s="95">
        <v>35</v>
      </c>
      <c r="C207" s="134" t="s">
        <v>218</v>
      </c>
      <c r="D207" s="13"/>
      <c r="E207" s="13"/>
      <c r="F207" s="284"/>
      <c r="G207" s="277"/>
      <c r="H207" s="277"/>
      <c r="I207" s="276"/>
      <c r="J207" s="259">
        <f>J204*'HTGR Relationships'!$D$40</f>
        <v>1130528898.141968</v>
      </c>
      <c r="K207" s="13"/>
      <c r="L207" s="284"/>
      <c r="M207" s="277"/>
      <c r="N207" s="277"/>
      <c r="O207" s="276"/>
      <c r="P207" s="259">
        <f>P204*'HTGR Relationships'!$D$40</f>
        <v>489333844.26746213</v>
      </c>
      <c r="Q207" s="13"/>
      <c r="R207" s="284"/>
      <c r="S207" s="277"/>
      <c r="T207" s="277"/>
      <c r="U207" s="276"/>
      <c r="V207" s="259">
        <f>V204*'HTGR Relationships'!$D$40</f>
        <v>427034283.39306855</v>
      </c>
      <c r="W207" s="13"/>
      <c r="X207" s="284"/>
      <c r="Y207" s="277"/>
      <c r="Z207" s="277"/>
      <c r="AA207" s="276"/>
      <c r="AB207" s="259">
        <f>AB204*'HTGR Relationships'!$D$40</f>
        <v>414101623.32315087</v>
      </c>
      <c r="AC207" s="13"/>
      <c r="AD207" s="284"/>
      <c r="AE207" s="277"/>
      <c r="AF207" s="277"/>
      <c r="AG207" s="276"/>
      <c r="AH207" s="259">
        <f>AH204*'HTGR Relationships'!$D$40</f>
        <v>414101623.32315087</v>
      </c>
      <c r="AI207" s="13"/>
      <c r="AJ207" s="284"/>
      <c r="AK207" s="277"/>
      <c r="AL207" s="277"/>
      <c r="AM207" s="276"/>
      <c r="AN207" s="259">
        <f>AN204*'HTGR Relationships'!$D$40</f>
        <v>414101623.32315087</v>
      </c>
      <c r="AO207" s="13"/>
      <c r="AP207" s="284"/>
      <c r="AQ207" s="277"/>
      <c r="AR207" s="277"/>
      <c r="AS207" s="276"/>
      <c r="AT207" s="259">
        <f>AT204*'HTGR Relationships'!$D$40</f>
        <v>414101623.32315087</v>
      </c>
      <c r="AU207" s="13"/>
      <c r="AV207" s="284"/>
      <c r="AW207" s="277"/>
      <c r="AX207" s="277"/>
      <c r="AY207" s="276"/>
      <c r="AZ207" s="259">
        <f>AZ204*'HTGR Relationships'!$D$40</f>
        <v>414101623.32315087</v>
      </c>
      <c r="BA207" s="13"/>
      <c r="BB207" s="284"/>
      <c r="BC207" s="277"/>
      <c r="BD207" s="277"/>
      <c r="BE207" s="276"/>
      <c r="BF207" s="259">
        <f>BF204*'HTGR Relationships'!$D$40</f>
        <v>414101623.32315087</v>
      </c>
      <c r="BG207" s="13"/>
      <c r="BH207" s="284"/>
      <c r="BI207" s="277"/>
      <c r="BJ207" s="277"/>
      <c r="BK207" s="276"/>
      <c r="BL207" s="259">
        <f>BL204*'HTGR Relationships'!$D$40</f>
        <v>414101623.32315087</v>
      </c>
      <c r="BM207" s="13"/>
      <c r="BN207" s="284"/>
      <c r="BO207" s="277"/>
      <c r="BP207" s="277"/>
      <c r="BQ207" s="276"/>
      <c r="BR207" s="259" t="e">
        <f>BR204*'HTGR Relationships'!$D$40</f>
        <v>#VALUE!</v>
      </c>
      <c r="BS207" s="13"/>
      <c r="BT207" s="284"/>
      <c r="BU207" s="277"/>
      <c r="BV207" s="277"/>
      <c r="BW207" s="276"/>
      <c r="BX207" s="259" t="e">
        <f>BX204*'HTGR Relationships'!$D$40</f>
        <v>#VALUE!</v>
      </c>
      <c r="BY207" s="13"/>
      <c r="BZ207" s="284"/>
      <c r="CA207" s="277"/>
      <c r="CB207" s="277"/>
      <c r="CC207" s="276"/>
      <c r="CD207" s="259" t="e">
        <f>CD204*'HTGR Relationships'!$D$40</f>
        <v>#VALUE!</v>
      </c>
      <c r="CE207" s="13"/>
      <c r="CF207" s="284"/>
      <c r="CG207" s="277"/>
      <c r="CH207" s="277"/>
      <c r="CI207" s="276"/>
      <c r="CJ207" s="259" t="e">
        <f>CJ204*'HTGR Relationships'!$D$40</f>
        <v>#VALUE!</v>
      </c>
      <c r="CK207" s="13"/>
      <c r="CL207" s="284"/>
      <c r="CM207" s="277"/>
      <c r="CN207" s="277"/>
      <c r="CO207" s="276"/>
      <c r="CP207" s="259" t="e">
        <f>CP204*'HTGR Relationships'!$D$40</f>
        <v>#VALUE!</v>
      </c>
      <c r="CQ207" s="13"/>
      <c r="CR207" s="284"/>
      <c r="CS207" s="277"/>
      <c r="CT207" s="277"/>
      <c r="CU207" s="276"/>
      <c r="CV207" s="259" t="e">
        <f>CV204*'HTGR Relationships'!$D$40</f>
        <v>#VALUE!</v>
      </c>
      <c r="CW207" s="13"/>
      <c r="CX207" s="284"/>
      <c r="CY207" s="277"/>
      <c r="CZ207" s="277"/>
      <c r="DA207" s="276"/>
      <c r="DB207" s="259" t="e">
        <f>DB204*'HTGR Relationships'!$D$40</f>
        <v>#VALUE!</v>
      </c>
      <c r="DC207" s="13"/>
      <c r="DD207" s="284"/>
      <c r="DE207" s="277"/>
      <c r="DF207" s="277"/>
      <c r="DG207" s="276"/>
      <c r="DH207" s="259" t="e">
        <f>DH204*'HTGR Relationships'!$D$40</f>
        <v>#VALUE!</v>
      </c>
      <c r="DI207" s="13"/>
      <c r="DJ207" s="284"/>
      <c r="DK207" s="277"/>
      <c r="DL207" s="277"/>
      <c r="DM207" s="276"/>
      <c r="DN207" s="259" t="e">
        <f>DN204*'HTGR Relationships'!$D$40</f>
        <v>#VALUE!</v>
      </c>
      <c r="DO207" s="13"/>
      <c r="DP207" s="284"/>
      <c r="DQ207" s="277"/>
      <c r="DR207" s="277"/>
      <c r="DS207" s="276"/>
      <c r="DT207" s="259" t="e">
        <f>DT204*'HTGR Relationships'!$D$40</f>
        <v>#VALUE!</v>
      </c>
    </row>
    <row r="208" spans="1:124" x14ac:dyDescent="0.2">
      <c r="A208" s="95"/>
      <c r="B208" s="390" t="s">
        <v>219</v>
      </c>
      <c r="C208" s="403" t="s">
        <v>220</v>
      </c>
      <c r="D208" s="376"/>
      <c r="E208" s="376"/>
      <c r="F208" s="404"/>
      <c r="G208" s="405"/>
      <c r="H208" s="405"/>
      <c r="I208" s="402"/>
      <c r="J208" s="379">
        <f>SUM(J194,J202)</f>
        <v>12296980948.527142</v>
      </c>
      <c r="K208" s="376"/>
      <c r="L208" s="404"/>
      <c r="M208" s="405"/>
      <c r="N208" s="405"/>
      <c r="O208" s="402"/>
      <c r="P208" s="379">
        <f>SUM(P194,P202)</f>
        <v>6348160424.9768238</v>
      </c>
      <c r="Q208" s="376"/>
      <c r="R208" s="404"/>
      <c r="S208" s="405"/>
      <c r="T208" s="405"/>
      <c r="U208" s="402"/>
      <c r="V208" s="379">
        <f>SUM(V194,V202)</f>
        <v>5668368008.4281559</v>
      </c>
      <c r="W208" s="376"/>
      <c r="X208" s="404"/>
      <c r="Y208" s="405"/>
      <c r="Z208" s="405"/>
      <c r="AA208" s="402"/>
      <c r="AB208" s="379">
        <f>SUM(AB194,AB202)</f>
        <v>5525445241.2763195</v>
      </c>
      <c r="AC208" s="376"/>
      <c r="AD208" s="404"/>
      <c r="AE208" s="405"/>
      <c r="AF208" s="405"/>
      <c r="AG208" s="402"/>
      <c r="AH208" s="379">
        <f>SUM(AH194,AH202)</f>
        <v>5525445241.2763195</v>
      </c>
      <c r="AI208" s="376"/>
      <c r="AJ208" s="404"/>
      <c r="AK208" s="405"/>
      <c r="AL208" s="405"/>
      <c r="AM208" s="402"/>
      <c r="AN208" s="379">
        <f>SUM(AN194,AN202)</f>
        <v>5525445241.2763195</v>
      </c>
      <c r="AO208" s="376"/>
      <c r="AP208" s="404"/>
      <c r="AQ208" s="405"/>
      <c r="AR208" s="405"/>
      <c r="AS208" s="402"/>
      <c r="AT208" s="379">
        <f>SUM(AT194,AT202)</f>
        <v>5525445241.2763195</v>
      </c>
      <c r="AU208" s="376"/>
      <c r="AV208" s="404"/>
      <c r="AW208" s="405"/>
      <c r="AX208" s="405"/>
      <c r="AY208" s="402"/>
      <c r="AZ208" s="379">
        <f>SUM(AZ194,AZ202)</f>
        <v>5525445241.2763195</v>
      </c>
      <c r="BA208" s="376"/>
      <c r="BB208" s="404"/>
      <c r="BC208" s="405"/>
      <c r="BD208" s="405"/>
      <c r="BE208" s="402"/>
      <c r="BF208" s="379">
        <f>SUM(BF194,BF202)</f>
        <v>5525445241.2763195</v>
      </c>
      <c r="BG208" s="376"/>
      <c r="BH208" s="404"/>
      <c r="BI208" s="405"/>
      <c r="BJ208" s="405"/>
      <c r="BK208" s="402"/>
      <c r="BL208" s="379">
        <f>SUM(BL194,BL202)</f>
        <v>5525445241.2763195</v>
      </c>
      <c r="BM208" s="376"/>
      <c r="BN208" s="404"/>
      <c r="BO208" s="405"/>
      <c r="BP208" s="405"/>
      <c r="BQ208" s="402"/>
      <c r="BR208" s="379" t="e">
        <f>SUM(BR194,BR202)</f>
        <v>#VALUE!</v>
      </c>
      <c r="BS208" s="376"/>
      <c r="BT208" s="404"/>
      <c r="BU208" s="405"/>
      <c r="BV208" s="405"/>
      <c r="BW208" s="402"/>
      <c r="BX208" s="379" t="e">
        <f>SUM(BX194,BX202)</f>
        <v>#VALUE!</v>
      </c>
      <c r="BY208" s="376"/>
      <c r="BZ208" s="404"/>
      <c r="CA208" s="405"/>
      <c r="CB208" s="405"/>
      <c r="CC208" s="402"/>
      <c r="CD208" s="379" t="e">
        <f>SUM(CD194,CD202)</f>
        <v>#VALUE!</v>
      </c>
      <c r="CE208" s="376"/>
      <c r="CF208" s="404"/>
      <c r="CG208" s="405"/>
      <c r="CH208" s="405"/>
      <c r="CI208" s="402"/>
      <c r="CJ208" s="379" t="e">
        <f>SUM(CJ194,CJ202)</f>
        <v>#VALUE!</v>
      </c>
      <c r="CK208" s="376"/>
      <c r="CL208" s="404"/>
      <c r="CM208" s="405"/>
      <c r="CN208" s="405"/>
      <c r="CO208" s="402"/>
      <c r="CP208" s="379" t="e">
        <f>SUM(CP194,CP202)</f>
        <v>#VALUE!</v>
      </c>
      <c r="CQ208" s="376"/>
      <c r="CR208" s="404"/>
      <c r="CS208" s="405"/>
      <c r="CT208" s="405"/>
      <c r="CU208" s="402"/>
      <c r="CV208" s="379" t="e">
        <f>SUM(CV194,CV202)</f>
        <v>#VALUE!</v>
      </c>
      <c r="CW208" s="376"/>
      <c r="CX208" s="404"/>
      <c r="CY208" s="405"/>
      <c r="CZ208" s="405"/>
      <c r="DA208" s="402"/>
      <c r="DB208" s="379" t="e">
        <f>SUM(DB194,DB202)</f>
        <v>#VALUE!</v>
      </c>
      <c r="DC208" s="376"/>
      <c r="DD208" s="404"/>
      <c r="DE208" s="405"/>
      <c r="DF208" s="405"/>
      <c r="DG208" s="402"/>
      <c r="DH208" s="379" t="e">
        <f>SUM(DH194,DH202)</f>
        <v>#VALUE!</v>
      </c>
      <c r="DI208" s="376"/>
      <c r="DJ208" s="404"/>
      <c r="DK208" s="405"/>
      <c r="DL208" s="405"/>
      <c r="DM208" s="402"/>
      <c r="DN208" s="379" t="e">
        <f>SUM(DN194,DN202)</f>
        <v>#VALUE!</v>
      </c>
      <c r="DO208" s="376"/>
      <c r="DP208" s="404"/>
      <c r="DQ208" s="405"/>
      <c r="DR208" s="405"/>
      <c r="DS208" s="402"/>
      <c r="DT208" s="379" t="e">
        <f>SUM(DT194,DT202)</f>
        <v>#VALUE!</v>
      </c>
    </row>
    <row r="209" spans="1:124" ht="34" x14ac:dyDescent="0.2">
      <c r="A209" s="333" t="s">
        <v>239</v>
      </c>
      <c r="B209" s="147"/>
      <c r="C209" s="147"/>
      <c r="D209" s="374"/>
      <c r="E209" s="374"/>
      <c r="F209" s="389"/>
      <c r="G209" s="389"/>
      <c r="H209" s="389"/>
      <c r="I209" s="388"/>
      <c r="J209" s="27">
        <f>J208-J170</f>
        <v>5160091813.2949085</v>
      </c>
      <c r="K209" s="374"/>
      <c r="L209" s="389"/>
      <c r="M209" s="389"/>
      <c r="N209" s="389"/>
      <c r="O209" s="388"/>
      <c r="P209" s="27">
        <f>P208-P170</f>
        <v>822715183.7005043</v>
      </c>
      <c r="Q209" s="374"/>
      <c r="R209" s="389"/>
      <c r="S209" s="389"/>
      <c r="T209" s="389"/>
      <c r="U209" s="388"/>
      <c r="V209" s="27">
        <f>V208-V170</f>
        <v>142922767.1518364</v>
      </c>
      <c r="W209" s="374"/>
      <c r="X209" s="389"/>
      <c r="Y209" s="389"/>
      <c r="Z209" s="389"/>
      <c r="AA209" s="388"/>
      <c r="AB209" s="27">
        <f>AB208-AB170</f>
        <v>0</v>
      </c>
      <c r="AC209" s="374"/>
      <c r="AD209" s="389"/>
      <c r="AE209" s="389"/>
      <c r="AF209" s="389"/>
      <c r="AG209" s="388"/>
      <c r="AH209" s="27">
        <f>AH208-AH170</f>
        <v>0</v>
      </c>
      <c r="AI209" s="374"/>
      <c r="AJ209" s="389"/>
      <c r="AK209" s="389"/>
      <c r="AL209" s="389"/>
      <c r="AM209" s="388"/>
      <c r="AN209" s="27">
        <f>AN208-AN170</f>
        <v>0</v>
      </c>
      <c r="AO209" s="374"/>
      <c r="AP209" s="389"/>
      <c r="AQ209" s="389"/>
      <c r="AR209" s="389"/>
      <c r="AS209" s="388"/>
      <c r="AT209" s="27">
        <f>AT208-AT170</f>
        <v>0</v>
      </c>
      <c r="AU209" s="374"/>
      <c r="AV209" s="389"/>
      <c r="AW209" s="389"/>
      <c r="AX209" s="389"/>
      <c r="AY209" s="388"/>
      <c r="AZ209" s="27">
        <f>AZ208-AZ170</f>
        <v>0</v>
      </c>
      <c r="BA209" s="374"/>
      <c r="BB209" s="389"/>
      <c r="BC209" s="389"/>
      <c r="BD209" s="389"/>
      <c r="BE209" s="388"/>
      <c r="BF209" s="27">
        <f>BF208-BF170</f>
        <v>0</v>
      </c>
      <c r="BG209" s="374"/>
      <c r="BH209" s="389"/>
      <c r="BI209" s="389"/>
      <c r="BJ209" s="389"/>
      <c r="BK209" s="388"/>
      <c r="BL209" s="27">
        <f>BL208-BL170</f>
        <v>0</v>
      </c>
      <c r="BM209" s="374"/>
      <c r="BN209" s="389"/>
      <c r="BO209" s="389"/>
      <c r="BP209" s="389"/>
      <c r="BQ209" s="388"/>
      <c r="BR209" s="27" t="e">
        <f>BR208-BR170</f>
        <v>#VALUE!</v>
      </c>
      <c r="BS209" s="374"/>
      <c r="BT209" s="389"/>
      <c r="BU209" s="389"/>
      <c r="BV209" s="389"/>
      <c r="BW209" s="388"/>
      <c r="BX209" s="27" t="e">
        <f>BX208-BX170</f>
        <v>#VALUE!</v>
      </c>
      <c r="BY209" s="374"/>
      <c r="BZ209" s="389"/>
      <c r="CA209" s="389"/>
      <c r="CB209" s="389"/>
      <c r="CC209" s="388"/>
      <c r="CD209" s="27" t="e">
        <f>CD208-CD170</f>
        <v>#VALUE!</v>
      </c>
      <c r="CE209" s="374"/>
      <c r="CF209" s="389"/>
      <c r="CG209" s="389"/>
      <c r="CH209" s="389"/>
      <c r="CI209" s="388"/>
      <c r="CJ209" s="27" t="e">
        <f>CJ208-CJ170</f>
        <v>#VALUE!</v>
      </c>
      <c r="CK209" s="374"/>
      <c r="CL209" s="389"/>
      <c r="CM209" s="389"/>
      <c r="CN209" s="389"/>
      <c r="CO209" s="388"/>
      <c r="CP209" s="27" t="e">
        <f>CP208-CP170</f>
        <v>#VALUE!</v>
      </c>
      <c r="CQ209" s="374"/>
      <c r="CR209" s="389"/>
      <c r="CS209" s="389"/>
      <c r="CT209" s="389"/>
      <c r="CU209" s="388"/>
      <c r="CV209" s="27" t="e">
        <f>CV208-CV170</f>
        <v>#VALUE!</v>
      </c>
      <c r="CW209" s="374"/>
      <c r="CX209" s="389"/>
      <c r="CY209" s="389"/>
      <c r="CZ209" s="389"/>
      <c r="DA209" s="388"/>
      <c r="DB209" s="27" t="e">
        <f>DB208-DB170</f>
        <v>#VALUE!</v>
      </c>
      <c r="DC209" s="374"/>
      <c r="DD209" s="389"/>
      <c r="DE209" s="389"/>
      <c r="DF209" s="389"/>
      <c r="DG209" s="388"/>
      <c r="DH209" s="27" t="e">
        <f>DH208-DH170</f>
        <v>#VALUE!</v>
      </c>
      <c r="DI209" s="374"/>
      <c r="DJ209" s="389"/>
      <c r="DK209" s="389"/>
      <c r="DL209" s="389"/>
      <c r="DM209" s="388"/>
      <c r="DN209" s="27" t="e">
        <f>DN208-DN170</f>
        <v>#VALUE!</v>
      </c>
      <c r="DO209" s="374"/>
      <c r="DP209" s="389"/>
      <c r="DQ209" s="389"/>
      <c r="DR209" s="389"/>
      <c r="DS209" s="388"/>
      <c r="DT209" s="27" t="e">
        <f>DT208-DT170</f>
        <v>#VALUE!</v>
      </c>
    </row>
    <row r="210" spans="1:124" x14ac:dyDescent="0.2">
      <c r="B210" s="6"/>
      <c r="C210" s="6"/>
      <c r="D210" s="6"/>
      <c r="E210" s="6"/>
      <c r="F210" s="26"/>
      <c r="G210" s="26"/>
      <c r="H210" s="26"/>
      <c r="I210" s="6"/>
      <c r="J210" s="12"/>
      <c r="K210" s="6"/>
      <c r="L210" s="26"/>
      <c r="M210" s="26"/>
      <c r="N210" s="26"/>
      <c r="O210" s="6"/>
      <c r="P210" s="12"/>
      <c r="Q210" s="6"/>
      <c r="R210" s="26"/>
      <c r="S210" s="26"/>
      <c r="T210" s="26"/>
      <c r="U210" s="6"/>
      <c r="V210" s="12"/>
      <c r="W210" s="6"/>
      <c r="X210" s="26"/>
      <c r="Y210" s="26"/>
      <c r="Z210" s="26"/>
      <c r="AA210" s="6"/>
      <c r="AB210" s="12"/>
      <c r="AC210" s="6"/>
      <c r="AD210" s="26"/>
      <c r="AE210" s="26"/>
      <c r="AF210" s="26"/>
      <c r="AG210" s="6"/>
      <c r="AH210" s="12"/>
      <c r="AI210" s="6"/>
      <c r="AJ210" s="26"/>
      <c r="AK210" s="26"/>
      <c r="AL210" s="26"/>
      <c r="AM210" s="6"/>
      <c r="AN210" s="12"/>
      <c r="AO210" s="6"/>
      <c r="AP210" s="26"/>
      <c r="AQ210" s="26"/>
      <c r="AR210" s="26"/>
      <c r="AS210" s="6"/>
      <c r="AT210" s="12"/>
      <c r="AU210" s="6"/>
      <c r="AV210" s="26"/>
      <c r="AW210" s="26"/>
      <c r="AX210" s="26"/>
      <c r="AY210" s="6"/>
      <c r="AZ210" s="12"/>
      <c r="BA210" s="6"/>
      <c r="BB210" s="26"/>
      <c r="BC210" s="26"/>
      <c r="BD210" s="26"/>
      <c r="BE210" s="6"/>
      <c r="BF210" s="12"/>
      <c r="BG210" s="6"/>
      <c r="BH210" s="26"/>
      <c r="BI210" s="26"/>
      <c r="BJ210" s="26"/>
      <c r="BK210" s="6"/>
      <c r="BL210" s="12"/>
      <c r="BM210" s="6"/>
      <c r="BN210" s="26"/>
      <c r="BO210" s="26"/>
      <c r="BP210" s="26"/>
      <c r="BQ210" s="6"/>
      <c r="BR210" s="12"/>
      <c r="BS210" s="6"/>
      <c r="BT210" s="26"/>
      <c r="BU210" s="26"/>
      <c r="BV210" s="26"/>
      <c r="BW210" s="6"/>
      <c r="BX210" s="12"/>
      <c r="BY210" s="6"/>
      <c r="BZ210" s="26"/>
      <c r="CA210" s="26"/>
      <c r="CB210" s="26"/>
      <c r="CC210" s="6"/>
      <c r="CD210" s="12"/>
      <c r="CE210" s="6"/>
      <c r="CF210" s="26"/>
      <c r="CG210" s="26"/>
      <c r="CH210" s="26"/>
      <c r="CI210" s="6"/>
      <c r="CJ210" s="12"/>
      <c r="CK210" s="6"/>
      <c r="CL210" s="26"/>
      <c r="CM210" s="26"/>
      <c r="CN210" s="26"/>
      <c r="CO210" s="6"/>
      <c r="CP210" s="12"/>
      <c r="CQ210" s="6"/>
      <c r="CR210" s="26"/>
      <c r="CS210" s="26"/>
      <c r="CT210" s="26"/>
      <c r="CU210" s="6"/>
      <c r="CV210" s="12"/>
      <c r="CW210" s="6"/>
      <c r="CX210" s="26"/>
      <c r="CY210" s="26"/>
      <c r="CZ210" s="26"/>
      <c r="DA210" s="6"/>
      <c r="DB210" s="12"/>
      <c r="DC210" s="6"/>
      <c r="DD210" s="26"/>
      <c r="DE210" s="26"/>
      <c r="DF210" s="26"/>
      <c r="DG210" s="6"/>
      <c r="DH210" s="12"/>
      <c r="DI210" s="6"/>
      <c r="DJ210" s="26"/>
      <c r="DK210" s="26"/>
      <c r="DL210" s="26"/>
      <c r="DM210" s="6"/>
      <c r="DN210" s="12"/>
      <c r="DO210" s="6"/>
      <c r="DP210" s="26"/>
      <c r="DQ210" s="26"/>
      <c r="DR210" s="26"/>
      <c r="DS210" s="6"/>
      <c r="DT210" s="12"/>
    </row>
    <row r="211" spans="1:124" ht="46" x14ac:dyDescent="0.3">
      <c r="A211" s="332" t="s">
        <v>240</v>
      </c>
      <c r="C211" s="42" t="s">
        <v>29</v>
      </c>
    </row>
    <row r="212" spans="1:124" ht="17" x14ac:dyDescent="0.2">
      <c r="B212" s="128"/>
      <c r="C212" s="43" t="s">
        <v>203</v>
      </c>
      <c r="D212" s="128"/>
      <c r="E212" s="128"/>
      <c r="F212" s="22"/>
      <c r="G212" s="22"/>
      <c r="H212" s="22"/>
      <c r="I212" s="128"/>
      <c r="J212" s="261">
        <f>I213/$I$5*'HTGR Relationships'!$D$42*$J$4</f>
        <v>8.2163486842105229</v>
      </c>
      <c r="K212" s="128"/>
      <c r="L212" s="22"/>
      <c r="M212" s="22"/>
      <c r="N212" s="22"/>
      <c r="O212" s="128"/>
      <c r="P212" s="261">
        <f>O213/$I$5*'HTGR Relationships'!$D$42*$J$4</f>
        <v>2.447605520708712</v>
      </c>
      <c r="Q212" s="128"/>
      <c r="R212" s="22"/>
      <c r="S212" s="22"/>
      <c r="T212" s="22"/>
      <c r="U212" s="128"/>
      <c r="V212" s="261">
        <f>U213/$I$5*'HTGR Relationships'!$D$42*$J$4</f>
        <v>0.68842745093673174</v>
      </c>
      <c r="W212" s="128"/>
      <c r="X212" s="22"/>
      <c r="Y212" s="22"/>
      <c r="Z212" s="22"/>
      <c r="AA212" s="128"/>
      <c r="AB212" s="261">
        <f>AA213/$I$5*'HTGR Relationships'!$D$42*$J$4</f>
        <v>0</v>
      </c>
      <c r="AC212" s="128"/>
      <c r="AD212" s="22"/>
      <c r="AE212" s="22"/>
      <c r="AF212" s="22"/>
      <c r="AG212" s="128"/>
      <c r="AH212" s="261">
        <f>AG213/$I$5*'HTGR Relationships'!$D$42*$J$4</f>
        <v>0</v>
      </c>
      <c r="AI212" s="128"/>
      <c r="AJ212" s="22"/>
      <c r="AK212" s="22"/>
      <c r="AL212" s="22"/>
      <c r="AM212" s="128"/>
      <c r="AN212" s="261">
        <f>AM213/$I$5*'HTGR Relationships'!$D$42*$J$4</f>
        <v>0</v>
      </c>
      <c r="AO212" s="128"/>
      <c r="AP212" s="22"/>
      <c r="AQ212" s="22"/>
      <c r="AR212" s="22"/>
      <c r="AS212" s="128"/>
      <c r="AT212" s="261">
        <f>AS213/$I$5*'HTGR Relationships'!$D$42*$J$4</f>
        <v>0</v>
      </c>
      <c r="AU212" s="128"/>
      <c r="AV212" s="22"/>
      <c r="AW212" s="22"/>
      <c r="AX212" s="22"/>
      <c r="AY212" s="128"/>
      <c r="AZ212" s="261">
        <f>AY213/$I$5*'HTGR Relationships'!$D$42*$J$4</f>
        <v>0</v>
      </c>
      <c r="BA212" s="128"/>
      <c r="BB212" s="22"/>
      <c r="BC212" s="22"/>
      <c r="BD212" s="22"/>
      <c r="BE212" s="128"/>
      <c r="BF212" s="261">
        <f>BE213/$I$5*'HTGR Relationships'!$D$42*$J$4</f>
        <v>0</v>
      </c>
      <c r="BG212" s="128"/>
      <c r="BH212" s="22"/>
      <c r="BI212" s="22"/>
      <c r="BJ212" s="22"/>
      <c r="BK212" s="128"/>
      <c r="BL212" s="261">
        <f>BK213/$I$5*'HTGR Relationships'!$D$42*$J$4</f>
        <v>0</v>
      </c>
      <c r="BM212" s="128"/>
      <c r="BN212" s="22"/>
      <c r="BO212" s="22"/>
      <c r="BP212" s="22"/>
      <c r="BQ212" s="128"/>
      <c r="BR212" s="261" t="e">
        <f>BQ213/$I$5*'HTGR Relationships'!$D$42*$J$4</f>
        <v>#VALUE!</v>
      </c>
      <c r="BS212" s="128"/>
      <c r="BT212" s="22"/>
      <c r="BU212" s="22"/>
      <c r="BV212" s="22"/>
      <c r="BW212" s="128"/>
      <c r="BX212" s="261" t="e">
        <f>BW213/$I$5*'HTGR Relationships'!$D$42*$J$4</f>
        <v>#VALUE!</v>
      </c>
      <c r="BY212" s="128"/>
      <c r="BZ212" s="22"/>
      <c r="CA212" s="22"/>
      <c r="CB212" s="22"/>
      <c r="CC212" s="128"/>
      <c r="CD212" s="261" t="e">
        <f>CC213/$I$5*'HTGR Relationships'!$D$42*$J$4</f>
        <v>#VALUE!</v>
      </c>
      <c r="CE212" s="128"/>
      <c r="CF212" s="22"/>
      <c r="CG212" s="22"/>
      <c r="CH212" s="22"/>
      <c r="CI212" s="128"/>
      <c r="CJ212" s="261" t="e">
        <f>CI213/$I$5*'HTGR Relationships'!$D$42*$J$4</f>
        <v>#VALUE!</v>
      </c>
      <c r="CK212" s="128"/>
      <c r="CL212" s="22"/>
      <c r="CM212" s="22"/>
      <c r="CN212" s="22"/>
      <c r="CO212" s="128"/>
      <c r="CP212" s="261" t="e">
        <f>CO213/$I$5*'HTGR Relationships'!$D$42*$J$4</f>
        <v>#VALUE!</v>
      </c>
      <c r="CQ212" s="128"/>
      <c r="CR212" s="22"/>
      <c r="CS212" s="22"/>
      <c r="CT212" s="22"/>
      <c r="CU212" s="128"/>
      <c r="CV212" s="261" t="e">
        <f>CU213/$I$5*'HTGR Relationships'!$D$42*$J$4</f>
        <v>#VALUE!</v>
      </c>
      <c r="CW212" s="128"/>
      <c r="CX212" s="22"/>
      <c r="CY212" s="22"/>
      <c r="CZ212" s="22"/>
      <c r="DA212" s="128"/>
      <c r="DB212" s="261" t="e">
        <f>DA213/$I$5*'HTGR Relationships'!$D$42*$J$4</f>
        <v>#VALUE!</v>
      </c>
      <c r="DC212" s="128"/>
      <c r="DD212" s="22"/>
      <c r="DE212" s="22"/>
      <c r="DF212" s="22"/>
      <c r="DG212" s="128"/>
      <c r="DH212" s="261" t="e">
        <f>DG213/$I$5*'HTGR Relationships'!$D$42*$J$4</f>
        <v>#VALUE!</v>
      </c>
      <c r="DI212" s="128"/>
      <c r="DJ212" s="22"/>
      <c r="DK212" s="22"/>
      <c r="DL212" s="22"/>
      <c r="DM212" s="128"/>
      <c r="DN212" s="261" t="e">
        <f>DM213/$I$5*'HTGR Relationships'!$D$42*$J$4</f>
        <v>#VALUE!</v>
      </c>
      <c r="DO212" s="128"/>
      <c r="DP212" s="22"/>
      <c r="DQ212" s="22"/>
      <c r="DR212" s="22"/>
      <c r="DS212" s="128"/>
      <c r="DT212" s="261" t="e">
        <f>DS213/$I$5*'HTGR Relationships'!$D$42*$J$4</f>
        <v>#VALUE!</v>
      </c>
    </row>
    <row r="213" spans="1:124" x14ac:dyDescent="0.2">
      <c r="B213" s="147">
        <v>20</v>
      </c>
      <c r="C213" s="241" t="s">
        <v>204</v>
      </c>
      <c r="D213" s="366"/>
      <c r="E213" s="366"/>
      <c r="F213" s="23">
        <f>SUM(F214:F220)</f>
        <v>0</v>
      </c>
      <c r="G213" s="23">
        <f>SUM(G214:G220)</f>
        <v>0</v>
      </c>
      <c r="H213" s="23">
        <f>SUM(H214:H220)</f>
        <v>327294581.99401236</v>
      </c>
      <c r="I213" s="384">
        <f>SUM(I214:I220)</f>
        <v>6326476.0759659642</v>
      </c>
      <c r="J213" s="385">
        <f>SUM(J214:J220)</f>
        <v>327294581.99401236</v>
      </c>
      <c r="K213" s="366"/>
      <c r="L213" s="23">
        <f>SUM(L214:L220)</f>
        <v>0</v>
      </c>
      <c r="M213" s="23">
        <f>SUM(M214:M220)</f>
        <v>0</v>
      </c>
      <c r="N213" s="23">
        <f>SUM(N214:N220)</f>
        <v>98534820.021417737</v>
      </c>
      <c r="O213" s="384">
        <f>SUM(O214:O220)</f>
        <v>1884622.7643579796</v>
      </c>
      <c r="P213" s="385">
        <f>SUM(P214:P220)</f>
        <v>98534820.021417737</v>
      </c>
      <c r="Q213" s="366"/>
      <c r="R213" s="23">
        <f>SUM(R214:R220)</f>
        <v>0</v>
      </c>
      <c r="S213" s="23">
        <f>SUM(S214:S220)</f>
        <v>0</v>
      </c>
      <c r="T213" s="23">
        <f>SUM(T214:T220)</f>
        <v>27714463.953412179</v>
      </c>
      <c r="U213" s="384">
        <f>SUM(U214:U220)</f>
        <v>530079.71859314444</v>
      </c>
      <c r="V213" s="385">
        <f>SUM(V214:V220)</f>
        <v>27714463.953412179</v>
      </c>
      <c r="W213" s="366"/>
      <c r="X213" s="23">
        <f>SUM(X214:X220)</f>
        <v>0</v>
      </c>
      <c r="Y213" s="23">
        <f>SUM(Y214:Y220)</f>
        <v>0</v>
      </c>
      <c r="Z213" s="23">
        <f>SUM(Z214:Z220)</f>
        <v>0</v>
      </c>
      <c r="AA213" s="384">
        <f>SUM(AA214:AA220)</f>
        <v>0</v>
      </c>
      <c r="AB213" s="385">
        <f>SUM(AB214:AB220)</f>
        <v>0</v>
      </c>
      <c r="AC213" s="366"/>
      <c r="AD213" s="23">
        <f>SUM(AD214:AD220)</f>
        <v>0</v>
      </c>
      <c r="AE213" s="23">
        <f>SUM(AE214:AE220)</f>
        <v>0</v>
      </c>
      <c r="AF213" s="23">
        <f>SUM(AF214:AF220)</f>
        <v>0</v>
      </c>
      <c r="AG213" s="384">
        <f>SUM(AG214:AG220)</f>
        <v>0</v>
      </c>
      <c r="AH213" s="385">
        <f>SUM(AH214:AH220)</f>
        <v>0</v>
      </c>
      <c r="AI213" s="366"/>
      <c r="AJ213" s="23">
        <f>SUM(AJ214:AJ220)</f>
        <v>0</v>
      </c>
      <c r="AK213" s="23">
        <f>SUM(AK214:AK220)</f>
        <v>0</v>
      </c>
      <c r="AL213" s="23">
        <f>SUM(AL214:AL220)</f>
        <v>0</v>
      </c>
      <c r="AM213" s="384">
        <f>SUM(AM214:AM220)</f>
        <v>0</v>
      </c>
      <c r="AN213" s="385">
        <f>SUM(AN214:AN220)</f>
        <v>0</v>
      </c>
      <c r="AO213" s="366"/>
      <c r="AP213" s="23">
        <f>SUM(AP214:AP220)</f>
        <v>0</v>
      </c>
      <c r="AQ213" s="23">
        <f>SUM(AQ214:AQ220)</f>
        <v>0</v>
      </c>
      <c r="AR213" s="23">
        <f>SUM(AR214:AR220)</f>
        <v>0</v>
      </c>
      <c r="AS213" s="384">
        <f>SUM(AS214:AS220)</f>
        <v>0</v>
      </c>
      <c r="AT213" s="385">
        <f>SUM(AT214:AT220)</f>
        <v>0</v>
      </c>
      <c r="AU213" s="366"/>
      <c r="AV213" s="23">
        <f>SUM(AV214:AV220)</f>
        <v>0</v>
      </c>
      <c r="AW213" s="23">
        <f>SUM(AW214:AW220)</f>
        <v>0</v>
      </c>
      <c r="AX213" s="23">
        <f>SUM(AX214:AX220)</f>
        <v>0</v>
      </c>
      <c r="AY213" s="384">
        <f>SUM(AY214:AY220)</f>
        <v>0</v>
      </c>
      <c r="AZ213" s="385">
        <f>SUM(AZ214:AZ220)</f>
        <v>0</v>
      </c>
      <c r="BA213" s="366"/>
      <c r="BB213" s="23">
        <f>SUM(BB214:BB220)</f>
        <v>0</v>
      </c>
      <c r="BC213" s="23">
        <f>SUM(BC214:BC220)</f>
        <v>0</v>
      </c>
      <c r="BD213" s="23">
        <f>SUM(BD214:BD220)</f>
        <v>0</v>
      </c>
      <c r="BE213" s="384">
        <f>SUM(BE214:BE220)</f>
        <v>0</v>
      </c>
      <c r="BF213" s="385">
        <f>SUM(BF214:BF220)</f>
        <v>0</v>
      </c>
      <c r="BG213" s="366"/>
      <c r="BH213" s="23">
        <f>SUM(BH214:BH220)</f>
        <v>0</v>
      </c>
      <c r="BI213" s="23">
        <f>SUM(BI214:BI220)</f>
        <v>0</v>
      </c>
      <c r="BJ213" s="23">
        <f>SUM(BJ214:BJ220)</f>
        <v>0</v>
      </c>
      <c r="BK213" s="384">
        <f>SUM(BK214:BK220)</f>
        <v>0</v>
      </c>
      <c r="BL213" s="385">
        <f>SUM(BL214:BL220)</f>
        <v>0</v>
      </c>
      <c r="BM213" s="366"/>
      <c r="BN213" s="23">
        <f>SUM(BN214:BN220)</f>
        <v>0</v>
      </c>
      <c r="BO213" s="23">
        <f>SUM(BO214:BO220)</f>
        <v>0</v>
      </c>
      <c r="BP213" s="23" t="e">
        <f>SUM(BP214:BP220)</f>
        <v>#VALUE!</v>
      </c>
      <c r="BQ213" s="384" t="e">
        <f>SUM(BQ214:BQ220)</f>
        <v>#VALUE!</v>
      </c>
      <c r="BR213" s="385" t="e">
        <f>SUM(BR214:BR220)</f>
        <v>#VALUE!</v>
      </c>
      <c r="BS213" s="366"/>
      <c r="BT213" s="23">
        <f>SUM(BT214:BT220)</f>
        <v>0</v>
      </c>
      <c r="BU213" s="23">
        <f>SUM(BU214:BU220)</f>
        <v>0</v>
      </c>
      <c r="BV213" s="23" t="e">
        <f>SUM(BV214:BV220)</f>
        <v>#VALUE!</v>
      </c>
      <c r="BW213" s="384" t="e">
        <f>SUM(BW214:BW220)</f>
        <v>#VALUE!</v>
      </c>
      <c r="BX213" s="385" t="e">
        <f>SUM(BX214:BX220)</f>
        <v>#VALUE!</v>
      </c>
      <c r="BY213" s="366"/>
      <c r="BZ213" s="23">
        <f>SUM(BZ214:BZ220)</f>
        <v>0</v>
      </c>
      <c r="CA213" s="23">
        <f>SUM(CA214:CA220)</f>
        <v>0</v>
      </c>
      <c r="CB213" s="23" t="e">
        <f>SUM(CB214:CB220)</f>
        <v>#VALUE!</v>
      </c>
      <c r="CC213" s="384" t="e">
        <f>SUM(CC214:CC220)</f>
        <v>#VALUE!</v>
      </c>
      <c r="CD213" s="385" t="e">
        <f>SUM(CD214:CD220)</f>
        <v>#VALUE!</v>
      </c>
      <c r="CE213" s="366"/>
      <c r="CF213" s="23">
        <f>SUM(CF214:CF220)</f>
        <v>0</v>
      </c>
      <c r="CG213" s="23">
        <f>SUM(CG214:CG220)</f>
        <v>0</v>
      </c>
      <c r="CH213" s="23" t="e">
        <f>SUM(CH214:CH220)</f>
        <v>#VALUE!</v>
      </c>
      <c r="CI213" s="384" t="e">
        <f>SUM(CI214:CI220)</f>
        <v>#VALUE!</v>
      </c>
      <c r="CJ213" s="385" t="e">
        <f>SUM(CJ214:CJ220)</f>
        <v>#VALUE!</v>
      </c>
      <c r="CK213" s="366"/>
      <c r="CL213" s="23">
        <f>SUM(CL214:CL220)</f>
        <v>0</v>
      </c>
      <c r="CM213" s="23">
        <f>SUM(CM214:CM220)</f>
        <v>0</v>
      </c>
      <c r="CN213" s="23" t="e">
        <f>SUM(CN214:CN220)</f>
        <v>#VALUE!</v>
      </c>
      <c r="CO213" s="384" t="e">
        <f>SUM(CO214:CO220)</f>
        <v>#VALUE!</v>
      </c>
      <c r="CP213" s="385" t="e">
        <f>SUM(CP214:CP220)</f>
        <v>#VALUE!</v>
      </c>
      <c r="CQ213" s="366"/>
      <c r="CR213" s="23">
        <f>SUM(CR214:CR220)</f>
        <v>0</v>
      </c>
      <c r="CS213" s="23">
        <f>SUM(CS214:CS220)</f>
        <v>0</v>
      </c>
      <c r="CT213" s="23" t="e">
        <f>SUM(CT214:CT220)</f>
        <v>#VALUE!</v>
      </c>
      <c r="CU213" s="384" t="e">
        <f>SUM(CU214:CU220)</f>
        <v>#VALUE!</v>
      </c>
      <c r="CV213" s="385" t="e">
        <f>SUM(CV214:CV220)</f>
        <v>#VALUE!</v>
      </c>
      <c r="CW213" s="366"/>
      <c r="CX213" s="23">
        <f>SUM(CX214:CX220)</f>
        <v>0</v>
      </c>
      <c r="CY213" s="23">
        <f>SUM(CY214:CY220)</f>
        <v>0</v>
      </c>
      <c r="CZ213" s="23" t="e">
        <f>SUM(CZ214:CZ220)</f>
        <v>#VALUE!</v>
      </c>
      <c r="DA213" s="384" t="e">
        <f>SUM(DA214:DA220)</f>
        <v>#VALUE!</v>
      </c>
      <c r="DB213" s="385" t="e">
        <f>SUM(DB214:DB220)</f>
        <v>#VALUE!</v>
      </c>
      <c r="DC213" s="366"/>
      <c r="DD213" s="23">
        <f>SUM(DD214:DD220)</f>
        <v>0</v>
      </c>
      <c r="DE213" s="23">
        <f>SUM(DE214:DE220)</f>
        <v>0</v>
      </c>
      <c r="DF213" s="23" t="e">
        <f>SUM(DF214:DF220)</f>
        <v>#VALUE!</v>
      </c>
      <c r="DG213" s="384" t="e">
        <f>SUM(DG214:DG220)</f>
        <v>#VALUE!</v>
      </c>
      <c r="DH213" s="385" t="e">
        <f>SUM(DH214:DH220)</f>
        <v>#VALUE!</v>
      </c>
      <c r="DI213" s="366"/>
      <c r="DJ213" s="23">
        <f>SUM(DJ214:DJ220)</f>
        <v>0</v>
      </c>
      <c r="DK213" s="23">
        <f>SUM(DK214:DK220)</f>
        <v>0</v>
      </c>
      <c r="DL213" s="23" t="e">
        <f>SUM(DL214:DL220)</f>
        <v>#VALUE!</v>
      </c>
      <c r="DM213" s="384" t="e">
        <f>SUM(DM214:DM220)</f>
        <v>#VALUE!</v>
      </c>
      <c r="DN213" s="385" t="e">
        <f>SUM(DN214:DN220)</f>
        <v>#VALUE!</v>
      </c>
      <c r="DO213" s="366"/>
      <c r="DP213" s="23">
        <f>SUM(DP214:DP220)</f>
        <v>0</v>
      </c>
      <c r="DQ213" s="23">
        <f>SUM(DQ214:DQ220)</f>
        <v>0</v>
      </c>
      <c r="DR213" s="23" t="e">
        <f>SUM(DR214:DR220)</f>
        <v>#VALUE!</v>
      </c>
      <c r="DS213" s="384" t="e">
        <f>SUM(DS214:DS220)</f>
        <v>#VALUE!</v>
      </c>
      <c r="DT213" s="385" t="e">
        <f>SUM(DT214:DT220)</f>
        <v>#VALUE!</v>
      </c>
    </row>
    <row r="214" spans="1:124" x14ac:dyDescent="0.2">
      <c r="B214" s="6">
        <v>21</v>
      </c>
      <c r="C214" s="6" t="s">
        <v>205</v>
      </c>
      <c r="D214" s="37">
        <v>1</v>
      </c>
      <c r="E214" s="395">
        <f>'HTGR Levers &amp; Variables'!D$26*$D$214</f>
        <v>0.85499999999999998</v>
      </c>
      <c r="F214" s="25">
        <v>0</v>
      </c>
      <c r="G214" s="25">
        <v>0</v>
      </c>
      <c r="H214" s="25">
        <f>H195*(1/E214-1)*'HTGR Relationships'!$D$23</f>
        <v>162021762.29105234</v>
      </c>
      <c r="I214" s="14">
        <f>I195*(1/'HTGR FOAK-to-NOAK'!E214-1)*'HTGR Relationships'!$D$23</f>
        <v>3238530.2985873353</v>
      </c>
      <c r="J214" s="11">
        <f t="shared" ref="J214:J220" si="687">SUM(F214:H214)</f>
        <v>162021762.29105234</v>
      </c>
      <c r="K214" s="395">
        <f>'HTGR Levers &amp; Variables'!J$26*$D$214</f>
        <v>0.91299999999999992</v>
      </c>
      <c r="L214" s="25">
        <v>0</v>
      </c>
      <c r="M214" s="25">
        <v>0</v>
      </c>
      <c r="N214" s="25">
        <f>N195*(1/K214-1)*'HTGR Relationships'!$D$23</f>
        <v>36757147.73318661</v>
      </c>
      <c r="O214" s="14">
        <f>O195*(1/'HTGR FOAK-to-NOAK'!K214-1)*'HTGR Relationships'!$D$23</f>
        <v>730707.31201407278</v>
      </c>
      <c r="P214" s="11">
        <f t="shared" ref="P214:P220" si="688">SUM(L214:N214)</f>
        <v>36757147.73318661</v>
      </c>
      <c r="Q214" s="395">
        <f>'HTGR Levers &amp; Variables'!P$26*$D$214</f>
        <v>0.97099999999999997</v>
      </c>
      <c r="R214" s="25">
        <v>0</v>
      </c>
      <c r="S214" s="25">
        <v>0</v>
      </c>
      <c r="T214" s="25">
        <f>T195*(1/Q214-1)*'HTGR Relationships'!$D$23</f>
        <v>10338524.449125888</v>
      </c>
      <c r="U214" s="14">
        <f>U195*(1/'HTGR FOAK-to-NOAK'!Q214-1)*'HTGR Relationships'!$D$23</f>
        <v>205522.89490057313</v>
      </c>
      <c r="V214" s="11">
        <f t="shared" ref="V214:V220" si="689">SUM(R214:T214)</f>
        <v>10338524.449125888</v>
      </c>
      <c r="W214" s="395">
        <f>'HTGR Levers &amp; Variables'!V$26*$D$214</f>
        <v>1</v>
      </c>
      <c r="X214" s="25">
        <v>0</v>
      </c>
      <c r="Y214" s="25">
        <v>0</v>
      </c>
      <c r="Z214" s="25">
        <f>Z195*(1/W214-1)*'HTGR Relationships'!$D$23</f>
        <v>0</v>
      </c>
      <c r="AA214" s="14">
        <f>AA195*(1/'HTGR FOAK-to-NOAK'!W214-1)*'HTGR Relationships'!$D$23</f>
        <v>0</v>
      </c>
      <c r="AB214" s="11">
        <f t="shared" ref="AB214:AB220" si="690">SUM(X214:Z214)</f>
        <v>0</v>
      </c>
      <c r="AC214" s="395">
        <f>'HTGR Levers &amp; Variables'!AB$26*$D$214</f>
        <v>1</v>
      </c>
      <c r="AD214" s="25">
        <v>0</v>
      </c>
      <c r="AE214" s="25">
        <v>0</v>
      </c>
      <c r="AF214" s="25">
        <f>AF195*(1/AC214-1)*'HTGR Relationships'!$D$23</f>
        <v>0</v>
      </c>
      <c r="AG214" s="14">
        <f>AG195*(1/'HTGR FOAK-to-NOAK'!AC214-1)*'HTGR Relationships'!$D$23</f>
        <v>0</v>
      </c>
      <c r="AH214" s="11">
        <f t="shared" ref="AH214:AH220" si="691">SUM(AD214:AF214)</f>
        <v>0</v>
      </c>
      <c r="AI214" s="395">
        <f>'HTGR Levers &amp; Variables'!AH$26*$D$214</f>
        <v>1</v>
      </c>
      <c r="AJ214" s="25">
        <v>0</v>
      </c>
      <c r="AK214" s="25">
        <v>0</v>
      </c>
      <c r="AL214" s="25">
        <f>AL195*(1/AI214-1)*'HTGR Relationships'!$D$23</f>
        <v>0</v>
      </c>
      <c r="AM214" s="14">
        <f>AM195*(1/'HTGR FOAK-to-NOAK'!AI214-1)*'HTGR Relationships'!$D$23</f>
        <v>0</v>
      </c>
      <c r="AN214" s="11">
        <f t="shared" ref="AN214:AN220" si="692">SUM(AJ214:AL214)</f>
        <v>0</v>
      </c>
      <c r="AO214" s="395">
        <f>'HTGR Levers &amp; Variables'!AN$26*$D$214</f>
        <v>1</v>
      </c>
      <c r="AP214" s="25">
        <v>0</v>
      </c>
      <c r="AQ214" s="25">
        <v>0</v>
      </c>
      <c r="AR214" s="25">
        <f>AR195*(1/AO214-1)*'HTGR Relationships'!$D$23</f>
        <v>0</v>
      </c>
      <c r="AS214" s="14">
        <f>AS195*(1/'HTGR FOAK-to-NOAK'!AO214-1)*'HTGR Relationships'!$D$23</f>
        <v>0</v>
      </c>
      <c r="AT214" s="11">
        <f t="shared" ref="AT214:AT220" si="693">SUM(AP214:AR214)</f>
        <v>0</v>
      </c>
      <c r="AU214" s="395">
        <f>'HTGR Levers &amp; Variables'!AT$26*$D$214</f>
        <v>1</v>
      </c>
      <c r="AV214" s="25">
        <v>0</v>
      </c>
      <c r="AW214" s="25">
        <v>0</v>
      </c>
      <c r="AX214" s="25">
        <f>AX195*(1/AU214-1)*'HTGR Relationships'!$D$23</f>
        <v>0</v>
      </c>
      <c r="AY214" s="14">
        <f>AY195*(1/'HTGR FOAK-to-NOAK'!AU214-1)*'HTGR Relationships'!$D$23</f>
        <v>0</v>
      </c>
      <c r="AZ214" s="11">
        <f t="shared" ref="AZ214:AZ220" si="694">SUM(AV214:AX214)</f>
        <v>0</v>
      </c>
      <c r="BA214" s="395">
        <f>'HTGR Levers &amp; Variables'!AZ$26*$D$214</f>
        <v>1</v>
      </c>
      <c r="BB214" s="25">
        <v>0</v>
      </c>
      <c r="BC214" s="25">
        <v>0</v>
      </c>
      <c r="BD214" s="25">
        <f>BD195*(1/BA214-1)*'HTGR Relationships'!$D$23</f>
        <v>0</v>
      </c>
      <c r="BE214" s="14">
        <f>BE195*(1/'HTGR FOAK-to-NOAK'!BA214-1)*'HTGR Relationships'!$D$23</f>
        <v>0</v>
      </c>
      <c r="BF214" s="11">
        <f t="shared" ref="BF214:BF220" si="695">SUM(BB214:BD214)</f>
        <v>0</v>
      </c>
      <c r="BG214" s="395">
        <f>'HTGR Levers &amp; Variables'!BF$26*$D$214</f>
        <v>1</v>
      </c>
      <c r="BH214" s="25">
        <v>0</v>
      </c>
      <c r="BI214" s="25">
        <v>0</v>
      </c>
      <c r="BJ214" s="25">
        <f>BJ195*(1/BG214-1)*'HTGR Relationships'!$D$23</f>
        <v>0</v>
      </c>
      <c r="BK214" s="14">
        <f>BK195*(1/'HTGR FOAK-to-NOAK'!BG214-1)*'HTGR Relationships'!$D$23</f>
        <v>0</v>
      </c>
      <c r="BL214" s="11">
        <f t="shared" ref="BL214:BL220" si="696">SUM(BH214:BJ214)</f>
        <v>0</v>
      </c>
      <c r="BM214" s="395" t="e">
        <f>'HTGR Levers &amp; Variables'!BL$26*$D$214</f>
        <v>#VALUE!</v>
      </c>
      <c r="BN214" s="25">
        <v>0</v>
      </c>
      <c r="BO214" s="25">
        <v>0</v>
      </c>
      <c r="BP214" s="25" t="e">
        <f>BP195*(1/BM214-1)*'HTGR Relationships'!$D$23</f>
        <v>#VALUE!</v>
      </c>
      <c r="BQ214" s="14" t="e">
        <f>BQ195*(1/'HTGR FOAK-to-NOAK'!BM214-1)*'HTGR Relationships'!$D$23</f>
        <v>#VALUE!</v>
      </c>
      <c r="BR214" s="11" t="e">
        <f t="shared" ref="BR214:BR220" si="697">SUM(BN214:BP214)</f>
        <v>#VALUE!</v>
      </c>
      <c r="BS214" s="395" t="e">
        <f>'HTGR Levers &amp; Variables'!BR$26*$D$214</f>
        <v>#VALUE!</v>
      </c>
      <c r="BT214" s="25">
        <v>0</v>
      </c>
      <c r="BU214" s="25">
        <v>0</v>
      </c>
      <c r="BV214" s="25" t="e">
        <f>BV195*(1/BS214-1)*'HTGR Relationships'!$D$23</f>
        <v>#VALUE!</v>
      </c>
      <c r="BW214" s="14" t="e">
        <f>BW195*(1/'HTGR FOAK-to-NOAK'!BS214-1)*'HTGR Relationships'!$D$23</f>
        <v>#VALUE!</v>
      </c>
      <c r="BX214" s="11" t="e">
        <f t="shared" ref="BX214:BX220" si="698">SUM(BT214:BV214)</f>
        <v>#VALUE!</v>
      </c>
      <c r="BY214" s="395" t="e">
        <f>'HTGR Levers &amp; Variables'!BX$26*$D$214</f>
        <v>#VALUE!</v>
      </c>
      <c r="BZ214" s="25">
        <v>0</v>
      </c>
      <c r="CA214" s="25">
        <v>0</v>
      </c>
      <c r="CB214" s="25" t="e">
        <f>CB195*(1/BY214-1)*'HTGR Relationships'!$D$23</f>
        <v>#VALUE!</v>
      </c>
      <c r="CC214" s="14" t="e">
        <f>CC195*(1/'HTGR FOAK-to-NOAK'!BY214-1)*'HTGR Relationships'!$D$23</f>
        <v>#VALUE!</v>
      </c>
      <c r="CD214" s="11" t="e">
        <f t="shared" ref="CD214:CD220" si="699">SUM(BZ214:CB214)</f>
        <v>#VALUE!</v>
      </c>
      <c r="CE214" s="395" t="e">
        <f>'HTGR Levers &amp; Variables'!CD$26*$D$214</f>
        <v>#VALUE!</v>
      </c>
      <c r="CF214" s="25">
        <v>0</v>
      </c>
      <c r="CG214" s="25">
        <v>0</v>
      </c>
      <c r="CH214" s="25" t="e">
        <f>CH195*(1/CE214-1)*'HTGR Relationships'!$D$23</f>
        <v>#VALUE!</v>
      </c>
      <c r="CI214" s="14" t="e">
        <f>CI195*(1/'HTGR FOAK-to-NOAK'!CE214-1)*'HTGR Relationships'!$D$23</f>
        <v>#VALUE!</v>
      </c>
      <c r="CJ214" s="11" t="e">
        <f t="shared" ref="CJ214:CJ220" si="700">SUM(CF214:CH214)</f>
        <v>#VALUE!</v>
      </c>
      <c r="CK214" s="395" t="e">
        <f>'HTGR Levers &amp; Variables'!CJ$26*$D$214</f>
        <v>#VALUE!</v>
      </c>
      <c r="CL214" s="25">
        <v>0</v>
      </c>
      <c r="CM214" s="25">
        <v>0</v>
      </c>
      <c r="CN214" s="25" t="e">
        <f>CN195*(1/CK214-1)*'HTGR Relationships'!$D$23</f>
        <v>#VALUE!</v>
      </c>
      <c r="CO214" s="14" t="e">
        <f>CO195*(1/'HTGR FOAK-to-NOAK'!CK214-1)*'HTGR Relationships'!$D$23</f>
        <v>#VALUE!</v>
      </c>
      <c r="CP214" s="11" t="e">
        <f t="shared" ref="CP214:CP220" si="701">SUM(CL214:CN214)</f>
        <v>#VALUE!</v>
      </c>
      <c r="CQ214" s="395" t="e">
        <f>'HTGR Levers &amp; Variables'!CP$26*$D$214</f>
        <v>#VALUE!</v>
      </c>
      <c r="CR214" s="25">
        <v>0</v>
      </c>
      <c r="CS214" s="25">
        <v>0</v>
      </c>
      <c r="CT214" s="25" t="e">
        <f>CT195*(1/CQ214-1)*'HTGR Relationships'!$D$23</f>
        <v>#VALUE!</v>
      </c>
      <c r="CU214" s="14" t="e">
        <f>CU195*(1/'HTGR FOAK-to-NOAK'!CQ214-1)*'HTGR Relationships'!$D$23</f>
        <v>#VALUE!</v>
      </c>
      <c r="CV214" s="11" t="e">
        <f t="shared" ref="CV214:CV220" si="702">SUM(CR214:CT214)</f>
        <v>#VALUE!</v>
      </c>
      <c r="CW214" s="395" t="e">
        <f>'HTGR Levers &amp; Variables'!CV$26*$D$214</f>
        <v>#VALUE!</v>
      </c>
      <c r="CX214" s="25">
        <v>0</v>
      </c>
      <c r="CY214" s="25">
        <v>0</v>
      </c>
      <c r="CZ214" s="25" t="e">
        <f>CZ195*(1/CW214-1)*'HTGR Relationships'!$D$23</f>
        <v>#VALUE!</v>
      </c>
      <c r="DA214" s="14" t="e">
        <f>DA195*(1/'HTGR FOAK-to-NOAK'!CW214-1)*'HTGR Relationships'!$D$23</f>
        <v>#VALUE!</v>
      </c>
      <c r="DB214" s="11" t="e">
        <f t="shared" ref="DB214:DB220" si="703">SUM(CX214:CZ214)</f>
        <v>#VALUE!</v>
      </c>
      <c r="DC214" s="395" t="e">
        <f>'HTGR Levers &amp; Variables'!DB$26*$D$214</f>
        <v>#VALUE!</v>
      </c>
      <c r="DD214" s="25">
        <v>0</v>
      </c>
      <c r="DE214" s="25">
        <v>0</v>
      </c>
      <c r="DF214" s="25" t="e">
        <f>DF195*(1/DC214-1)*'HTGR Relationships'!$D$23</f>
        <v>#VALUE!</v>
      </c>
      <c r="DG214" s="14" t="e">
        <f>DG195*(1/'HTGR FOAK-to-NOAK'!DC214-1)*'HTGR Relationships'!$D$23</f>
        <v>#VALUE!</v>
      </c>
      <c r="DH214" s="11" t="e">
        <f t="shared" ref="DH214:DH220" si="704">SUM(DD214:DF214)</f>
        <v>#VALUE!</v>
      </c>
      <c r="DI214" s="395" t="e">
        <f>'HTGR Levers &amp; Variables'!DH$26*$D$214</f>
        <v>#VALUE!</v>
      </c>
      <c r="DJ214" s="25">
        <v>0</v>
      </c>
      <c r="DK214" s="25">
        <v>0</v>
      </c>
      <c r="DL214" s="25" t="e">
        <f>DL195*(1/DI214-1)*'HTGR Relationships'!$D$23</f>
        <v>#VALUE!</v>
      </c>
      <c r="DM214" s="14" t="e">
        <f>DM195*(1/'HTGR FOAK-to-NOAK'!DI214-1)*'HTGR Relationships'!$D$23</f>
        <v>#VALUE!</v>
      </c>
      <c r="DN214" s="11" t="e">
        <f t="shared" ref="DN214:DN220" si="705">SUM(DJ214:DL214)</f>
        <v>#VALUE!</v>
      </c>
      <c r="DO214" s="395" t="e">
        <f>'HTGR Levers &amp; Variables'!DN$26*$D$214</f>
        <v>#VALUE!</v>
      </c>
      <c r="DP214" s="25">
        <v>0</v>
      </c>
      <c r="DQ214" s="25">
        <v>0</v>
      </c>
      <c r="DR214" s="25" t="e">
        <f>DR195*(1/DO214-1)*'HTGR Relationships'!$D$23</f>
        <v>#VALUE!</v>
      </c>
      <c r="DS214" s="14" t="e">
        <f>DS195*(1/'HTGR FOAK-to-NOAK'!DO214-1)*'HTGR Relationships'!$D$23</f>
        <v>#VALUE!</v>
      </c>
      <c r="DT214" s="11" t="e">
        <f t="shared" ref="DT214:DT220" si="706">SUM(DP214:DR214)</f>
        <v>#VALUE!</v>
      </c>
    </row>
    <row r="215" spans="1:124" x14ac:dyDescent="0.2">
      <c r="B215" s="6">
        <v>22</v>
      </c>
      <c r="C215" s="6" t="s">
        <v>206</v>
      </c>
      <c r="D215" s="37">
        <v>1</v>
      </c>
      <c r="E215" s="395">
        <f>'HTGR Levers &amp; Variables'!D$26*$D$214</f>
        <v>0.85499999999999998</v>
      </c>
      <c r="F215" s="25">
        <v>0</v>
      </c>
      <c r="G215" s="25">
        <v>0</v>
      </c>
      <c r="H215" s="25">
        <f>H196*(1/E215-1)*'HTGR Relationships'!$D$23</f>
        <v>71725140.412957028</v>
      </c>
      <c r="I215" s="14">
        <f>I196*(1/'HTGR FOAK-to-NOAK'!E215-1)*'HTGR Relationships'!$D$23</f>
        <v>1343068.3737909235</v>
      </c>
      <c r="J215" s="11">
        <f t="shared" si="687"/>
        <v>71725140.412957028</v>
      </c>
      <c r="K215" s="395">
        <f>'HTGR Levers &amp; Variables'!J$26*$D$214</f>
        <v>0.91299999999999992</v>
      </c>
      <c r="L215" s="25">
        <v>0</v>
      </c>
      <c r="M215" s="25">
        <v>0</v>
      </c>
      <c r="N215" s="25">
        <f>N196*(1/K215-1)*'HTGR Relationships'!$D$23</f>
        <v>28503597.610606607</v>
      </c>
      <c r="O215" s="14">
        <f>O196*(1/'HTGR FOAK-to-NOAK'!K215-1)*'HTGR Relationships'!$D$23</f>
        <v>533735.87377673003</v>
      </c>
      <c r="P215" s="11">
        <f t="shared" si="688"/>
        <v>28503597.610606607</v>
      </c>
      <c r="Q215" s="395">
        <f>'HTGR Levers &amp; Variables'!P$26*$D$214</f>
        <v>0.97099999999999997</v>
      </c>
      <c r="R215" s="25">
        <v>0</v>
      </c>
      <c r="S215" s="25">
        <v>0</v>
      </c>
      <c r="T215" s="25">
        <f>T196*(1/Q215-1)*'HTGR Relationships'!$D$23</f>
        <v>8017083.9947747868</v>
      </c>
      <c r="U215" s="14">
        <f>U196*(1/'HTGR FOAK-to-NOAK'!Q215-1)*'HTGR Relationships'!$D$23</f>
        <v>150121.5877921416</v>
      </c>
      <c r="V215" s="11">
        <f t="shared" si="689"/>
        <v>8017083.9947747868</v>
      </c>
      <c r="W215" s="395">
        <f>'HTGR Levers &amp; Variables'!V$26*$D$214</f>
        <v>1</v>
      </c>
      <c r="X215" s="25">
        <v>0</v>
      </c>
      <c r="Y215" s="25">
        <v>0</v>
      </c>
      <c r="Z215" s="25">
        <f>Z196*(1/W215-1)*'HTGR Relationships'!$D$23</f>
        <v>0</v>
      </c>
      <c r="AA215" s="14">
        <f>AA196*(1/'HTGR FOAK-to-NOAK'!W215-1)*'HTGR Relationships'!$D$23</f>
        <v>0</v>
      </c>
      <c r="AB215" s="11">
        <f t="shared" si="690"/>
        <v>0</v>
      </c>
      <c r="AC215" s="395">
        <f>'HTGR Levers &amp; Variables'!AB$26*$D$214</f>
        <v>1</v>
      </c>
      <c r="AD215" s="25">
        <v>0</v>
      </c>
      <c r="AE215" s="25">
        <v>0</v>
      </c>
      <c r="AF215" s="25">
        <f>AF196*(1/AC215-1)*'HTGR Relationships'!$D$23</f>
        <v>0</v>
      </c>
      <c r="AG215" s="14">
        <f>AG196*(1/'HTGR FOAK-to-NOAK'!AC215-1)*'HTGR Relationships'!$D$23</f>
        <v>0</v>
      </c>
      <c r="AH215" s="11">
        <f t="shared" si="691"/>
        <v>0</v>
      </c>
      <c r="AI215" s="395">
        <f>'HTGR Levers &amp; Variables'!AH$26*$D$214</f>
        <v>1</v>
      </c>
      <c r="AJ215" s="25">
        <v>0</v>
      </c>
      <c r="AK215" s="25">
        <v>0</v>
      </c>
      <c r="AL215" s="25">
        <f>AL196*(1/AI215-1)*'HTGR Relationships'!$D$23</f>
        <v>0</v>
      </c>
      <c r="AM215" s="14">
        <f>AM196*(1/'HTGR FOAK-to-NOAK'!AI215-1)*'HTGR Relationships'!$D$23</f>
        <v>0</v>
      </c>
      <c r="AN215" s="11">
        <f t="shared" si="692"/>
        <v>0</v>
      </c>
      <c r="AO215" s="395">
        <f>'HTGR Levers &amp; Variables'!AN$26*$D$214</f>
        <v>1</v>
      </c>
      <c r="AP215" s="25">
        <v>0</v>
      </c>
      <c r="AQ215" s="25">
        <v>0</v>
      </c>
      <c r="AR215" s="25">
        <f>AR196*(1/AO215-1)*'HTGR Relationships'!$D$23</f>
        <v>0</v>
      </c>
      <c r="AS215" s="14">
        <f>AS196*(1/'HTGR FOAK-to-NOAK'!AO215-1)*'HTGR Relationships'!$D$23</f>
        <v>0</v>
      </c>
      <c r="AT215" s="11">
        <f t="shared" si="693"/>
        <v>0</v>
      </c>
      <c r="AU215" s="395">
        <f>'HTGR Levers &amp; Variables'!AT$26*$D$214</f>
        <v>1</v>
      </c>
      <c r="AV215" s="25">
        <v>0</v>
      </c>
      <c r="AW215" s="25">
        <v>0</v>
      </c>
      <c r="AX215" s="25">
        <f>AX196*(1/AU215-1)*'HTGR Relationships'!$D$23</f>
        <v>0</v>
      </c>
      <c r="AY215" s="14">
        <f>AY196*(1/'HTGR FOAK-to-NOAK'!AU215-1)*'HTGR Relationships'!$D$23</f>
        <v>0</v>
      </c>
      <c r="AZ215" s="11">
        <f t="shared" si="694"/>
        <v>0</v>
      </c>
      <c r="BA215" s="395">
        <f>'HTGR Levers &amp; Variables'!AZ$26*$D$214</f>
        <v>1</v>
      </c>
      <c r="BB215" s="25">
        <v>0</v>
      </c>
      <c r="BC215" s="25">
        <v>0</v>
      </c>
      <c r="BD215" s="25">
        <f>BD196*(1/BA215-1)*'HTGR Relationships'!$D$23</f>
        <v>0</v>
      </c>
      <c r="BE215" s="14">
        <f>BE196*(1/'HTGR FOAK-to-NOAK'!BA215-1)*'HTGR Relationships'!$D$23</f>
        <v>0</v>
      </c>
      <c r="BF215" s="11">
        <f t="shared" si="695"/>
        <v>0</v>
      </c>
      <c r="BG215" s="395">
        <f>'HTGR Levers &amp; Variables'!BF$26*$D$214</f>
        <v>1</v>
      </c>
      <c r="BH215" s="25">
        <v>0</v>
      </c>
      <c r="BI215" s="25">
        <v>0</v>
      </c>
      <c r="BJ215" s="25">
        <f>BJ196*(1/BG215-1)*'HTGR Relationships'!$D$23</f>
        <v>0</v>
      </c>
      <c r="BK215" s="14">
        <f>BK196*(1/'HTGR FOAK-to-NOAK'!BG215-1)*'HTGR Relationships'!$D$23</f>
        <v>0</v>
      </c>
      <c r="BL215" s="11">
        <f t="shared" si="696"/>
        <v>0</v>
      </c>
      <c r="BM215" s="395" t="e">
        <f>'HTGR Levers &amp; Variables'!BL$26*$D$214</f>
        <v>#VALUE!</v>
      </c>
      <c r="BN215" s="25">
        <v>0</v>
      </c>
      <c r="BO215" s="25">
        <v>0</v>
      </c>
      <c r="BP215" s="25" t="e">
        <f>BP196*(1/BM215-1)*'HTGR Relationships'!$D$23</f>
        <v>#VALUE!</v>
      </c>
      <c r="BQ215" s="14" t="e">
        <f>BQ196*(1/'HTGR FOAK-to-NOAK'!BM215-1)*'HTGR Relationships'!$D$23</f>
        <v>#VALUE!</v>
      </c>
      <c r="BR215" s="11" t="e">
        <f t="shared" si="697"/>
        <v>#VALUE!</v>
      </c>
      <c r="BS215" s="395" t="e">
        <f>'HTGR Levers &amp; Variables'!BR$26*$D$214</f>
        <v>#VALUE!</v>
      </c>
      <c r="BT215" s="25">
        <v>0</v>
      </c>
      <c r="BU215" s="25">
        <v>0</v>
      </c>
      <c r="BV215" s="25" t="e">
        <f>BV196*(1/BS215-1)*'HTGR Relationships'!$D$23</f>
        <v>#VALUE!</v>
      </c>
      <c r="BW215" s="14" t="e">
        <f>BW196*(1/'HTGR FOAK-to-NOAK'!BS215-1)*'HTGR Relationships'!$D$23</f>
        <v>#VALUE!</v>
      </c>
      <c r="BX215" s="11" t="e">
        <f t="shared" si="698"/>
        <v>#VALUE!</v>
      </c>
      <c r="BY215" s="395" t="e">
        <f>'HTGR Levers &amp; Variables'!BX$26*$D$214</f>
        <v>#VALUE!</v>
      </c>
      <c r="BZ215" s="25">
        <v>0</v>
      </c>
      <c r="CA215" s="25">
        <v>0</v>
      </c>
      <c r="CB215" s="25" t="e">
        <f>CB196*(1/BY215-1)*'HTGR Relationships'!$D$23</f>
        <v>#VALUE!</v>
      </c>
      <c r="CC215" s="14" t="e">
        <f>CC196*(1/'HTGR FOAK-to-NOAK'!BY215-1)*'HTGR Relationships'!$D$23</f>
        <v>#VALUE!</v>
      </c>
      <c r="CD215" s="11" t="e">
        <f t="shared" si="699"/>
        <v>#VALUE!</v>
      </c>
      <c r="CE215" s="395" t="e">
        <f>'HTGR Levers &amp; Variables'!CD$26*$D$214</f>
        <v>#VALUE!</v>
      </c>
      <c r="CF215" s="25">
        <v>0</v>
      </c>
      <c r="CG215" s="25">
        <v>0</v>
      </c>
      <c r="CH215" s="25" t="e">
        <f>CH196*(1/CE215-1)*'HTGR Relationships'!$D$23</f>
        <v>#VALUE!</v>
      </c>
      <c r="CI215" s="14" t="e">
        <f>CI196*(1/'HTGR FOAK-to-NOAK'!CE215-1)*'HTGR Relationships'!$D$23</f>
        <v>#VALUE!</v>
      </c>
      <c r="CJ215" s="11" t="e">
        <f t="shared" si="700"/>
        <v>#VALUE!</v>
      </c>
      <c r="CK215" s="395" t="e">
        <f>'HTGR Levers &amp; Variables'!CJ$26*$D$214</f>
        <v>#VALUE!</v>
      </c>
      <c r="CL215" s="25">
        <v>0</v>
      </c>
      <c r="CM215" s="25">
        <v>0</v>
      </c>
      <c r="CN215" s="25" t="e">
        <f>CN196*(1/CK215-1)*'HTGR Relationships'!$D$23</f>
        <v>#VALUE!</v>
      </c>
      <c r="CO215" s="14" t="e">
        <f>CO196*(1/'HTGR FOAK-to-NOAK'!CK215-1)*'HTGR Relationships'!$D$23</f>
        <v>#VALUE!</v>
      </c>
      <c r="CP215" s="11" t="e">
        <f t="shared" si="701"/>
        <v>#VALUE!</v>
      </c>
      <c r="CQ215" s="395" t="e">
        <f>'HTGR Levers &amp; Variables'!CP$26*$D$214</f>
        <v>#VALUE!</v>
      </c>
      <c r="CR215" s="25">
        <v>0</v>
      </c>
      <c r="CS215" s="25">
        <v>0</v>
      </c>
      <c r="CT215" s="25" t="e">
        <f>CT196*(1/CQ215-1)*'HTGR Relationships'!$D$23</f>
        <v>#VALUE!</v>
      </c>
      <c r="CU215" s="14" t="e">
        <f>CU196*(1/'HTGR FOAK-to-NOAK'!CQ215-1)*'HTGR Relationships'!$D$23</f>
        <v>#VALUE!</v>
      </c>
      <c r="CV215" s="11" t="e">
        <f t="shared" si="702"/>
        <v>#VALUE!</v>
      </c>
      <c r="CW215" s="395" t="e">
        <f>'HTGR Levers &amp; Variables'!CV$26*$D$214</f>
        <v>#VALUE!</v>
      </c>
      <c r="CX215" s="25">
        <v>0</v>
      </c>
      <c r="CY215" s="25">
        <v>0</v>
      </c>
      <c r="CZ215" s="25" t="e">
        <f>CZ196*(1/CW215-1)*'HTGR Relationships'!$D$23</f>
        <v>#VALUE!</v>
      </c>
      <c r="DA215" s="14" t="e">
        <f>DA196*(1/'HTGR FOAK-to-NOAK'!CW215-1)*'HTGR Relationships'!$D$23</f>
        <v>#VALUE!</v>
      </c>
      <c r="DB215" s="11" t="e">
        <f t="shared" si="703"/>
        <v>#VALUE!</v>
      </c>
      <c r="DC215" s="395" t="e">
        <f>'HTGR Levers &amp; Variables'!DB$26*$D$214</f>
        <v>#VALUE!</v>
      </c>
      <c r="DD215" s="25">
        <v>0</v>
      </c>
      <c r="DE215" s="25">
        <v>0</v>
      </c>
      <c r="DF215" s="25" t="e">
        <f>DF196*(1/DC215-1)*'HTGR Relationships'!$D$23</f>
        <v>#VALUE!</v>
      </c>
      <c r="DG215" s="14" t="e">
        <f>DG196*(1/'HTGR FOAK-to-NOAK'!DC215-1)*'HTGR Relationships'!$D$23</f>
        <v>#VALUE!</v>
      </c>
      <c r="DH215" s="11" t="e">
        <f t="shared" si="704"/>
        <v>#VALUE!</v>
      </c>
      <c r="DI215" s="395" t="e">
        <f>'HTGR Levers &amp; Variables'!DH$26*$D$214</f>
        <v>#VALUE!</v>
      </c>
      <c r="DJ215" s="25">
        <v>0</v>
      </c>
      <c r="DK215" s="25">
        <v>0</v>
      </c>
      <c r="DL215" s="25" t="e">
        <f>DL196*(1/DI215-1)*'HTGR Relationships'!$D$23</f>
        <v>#VALUE!</v>
      </c>
      <c r="DM215" s="14" t="e">
        <f>DM196*(1/'HTGR FOAK-to-NOAK'!DI215-1)*'HTGR Relationships'!$D$23</f>
        <v>#VALUE!</v>
      </c>
      <c r="DN215" s="11" t="e">
        <f t="shared" si="705"/>
        <v>#VALUE!</v>
      </c>
      <c r="DO215" s="395" t="e">
        <f>'HTGR Levers &amp; Variables'!DN$26*$D$214</f>
        <v>#VALUE!</v>
      </c>
      <c r="DP215" s="25">
        <v>0</v>
      </c>
      <c r="DQ215" s="25">
        <v>0</v>
      </c>
      <c r="DR215" s="25" t="e">
        <f>DR196*(1/DO215-1)*'HTGR Relationships'!$D$23</f>
        <v>#VALUE!</v>
      </c>
      <c r="DS215" s="14" t="e">
        <f>DS196*(1/'HTGR FOAK-to-NOAK'!DO215-1)*'HTGR Relationships'!$D$23</f>
        <v>#VALUE!</v>
      </c>
      <c r="DT215" s="11" t="e">
        <f t="shared" si="706"/>
        <v>#VALUE!</v>
      </c>
    </row>
    <row r="216" spans="1:124" x14ac:dyDescent="0.2">
      <c r="B216" s="6">
        <v>232.1</v>
      </c>
      <c r="C216" s="6" t="s">
        <v>207</v>
      </c>
      <c r="D216" s="37">
        <v>1</v>
      </c>
      <c r="E216" s="395">
        <f>'HTGR Levers &amp; Variables'!D$26*$D$214</f>
        <v>0.85499999999999998</v>
      </c>
      <c r="F216" s="25">
        <v>0</v>
      </c>
      <c r="G216" s="25">
        <v>0</v>
      </c>
      <c r="H216" s="25">
        <f>H197*(1/E216-1)*'HTGR Relationships'!$D$23</f>
        <v>24545825.175095275</v>
      </c>
      <c r="I216" s="14">
        <f>I197*(1/'HTGR FOAK-to-NOAK'!E216-1)*'HTGR Relationships'!$D$23</f>
        <v>460715.17966648424</v>
      </c>
      <c r="J216" s="11">
        <f t="shared" si="687"/>
        <v>24545825.175095275</v>
      </c>
      <c r="K216" s="395">
        <f>'HTGR Levers &amp; Variables'!J$26*$D$214</f>
        <v>0.91299999999999992</v>
      </c>
      <c r="L216" s="25">
        <v>0</v>
      </c>
      <c r="M216" s="25">
        <v>0</v>
      </c>
      <c r="N216" s="25">
        <f>N197*(1/K216-1)*'HTGR Relationships'!$D$23</f>
        <v>5852712.0598134678</v>
      </c>
      <c r="O216" s="14">
        <f>O197*(1/'HTGR FOAK-to-NOAK'!K216-1)*'HTGR Relationships'!$D$23</f>
        <v>109853.03076748954</v>
      </c>
      <c r="P216" s="11">
        <f t="shared" si="688"/>
        <v>5852712.0598134678</v>
      </c>
      <c r="Q216" s="395">
        <f>'HTGR Levers &amp; Variables'!P$26*$D$214</f>
        <v>0.97099999999999997</v>
      </c>
      <c r="R216" s="25">
        <v>0</v>
      </c>
      <c r="S216" s="25">
        <v>0</v>
      </c>
      <c r="T216" s="25">
        <f>T197*(1/Q216-1)*'HTGR Relationships'!$D$23</f>
        <v>1646167.0846523484</v>
      </c>
      <c r="U216" s="14">
        <f>U197*(1/'HTGR FOAK-to-NOAK'!Q216-1)*'HTGR Relationships'!$D$23</f>
        <v>30897.888286769132</v>
      </c>
      <c r="V216" s="11">
        <f t="shared" si="689"/>
        <v>1646167.0846523484</v>
      </c>
      <c r="W216" s="395">
        <f>'HTGR Levers &amp; Variables'!V$26*$D$214</f>
        <v>1</v>
      </c>
      <c r="X216" s="25">
        <v>0</v>
      </c>
      <c r="Y216" s="25">
        <v>0</v>
      </c>
      <c r="Z216" s="25">
        <f>Z197*(1/W216-1)*'HTGR Relationships'!$D$23</f>
        <v>0</v>
      </c>
      <c r="AA216" s="14">
        <f>AA197*(1/'HTGR FOAK-to-NOAK'!W216-1)*'HTGR Relationships'!$D$23</f>
        <v>0</v>
      </c>
      <c r="AB216" s="11">
        <f t="shared" si="690"/>
        <v>0</v>
      </c>
      <c r="AC216" s="395">
        <f>'HTGR Levers &amp; Variables'!AB$26*$D$214</f>
        <v>1</v>
      </c>
      <c r="AD216" s="25">
        <v>0</v>
      </c>
      <c r="AE216" s="25">
        <v>0</v>
      </c>
      <c r="AF216" s="25">
        <f>AF197*(1/AC216-1)*'HTGR Relationships'!$D$23</f>
        <v>0</v>
      </c>
      <c r="AG216" s="14">
        <f>AG197*(1/'HTGR FOAK-to-NOAK'!AC216-1)*'HTGR Relationships'!$D$23</f>
        <v>0</v>
      </c>
      <c r="AH216" s="11">
        <f t="shared" si="691"/>
        <v>0</v>
      </c>
      <c r="AI216" s="395">
        <f>'HTGR Levers &amp; Variables'!AH$26*$D$214</f>
        <v>1</v>
      </c>
      <c r="AJ216" s="25">
        <v>0</v>
      </c>
      <c r="AK216" s="25">
        <v>0</v>
      </c>
      <c r="AL216" s="25">
        <f>AL197*(1/AI216-1)*'HTGR Relationships'!$D$23</f>
        <v>0</v>
      </c>
      <c r="AM216" s="14">
        <f>AM197*(1/'HTGR FOAK-to-NOAK'!AI216-1)*'HTGR Relationships'!$D$23</f>
        <v>0</v>
      </c>
      <c r="AN216" s="11">
        <f t="shared" si="692"/>
        <v>0</v>
      </c>
      <c r="AO216" s="395">
        <f>'HTGR Levers &amp; Variables'!AN$26*$D$214</f>
        <v>1</v>
      </c>
      <c r="AP216" s="25">
        <v>0</v>
      </c>
      <c r="AQ216" s="25">
        <v>0</v>
      </c>
      <c r="AR216" s="25">
        <f>AR197*(1/AO216-1)*'HTGR Relationships'!$D$23</f>
        <v>0</v>
      </c>
      <c r="AS216" s="14">
        <f>AS197*(1/'HTGR FOAK-to-NOAK'!AO216-1)*'HTGR Relationships'!$D$23</f>
        <v>0</v>
      </c>
      <c r="AT216" s="11">
        <f t="shared" si="693"/>
        <v>0</v>
      </c>
      <c r="AU216" s="395">
        <f>'HTGR Levers &amp; Variables'!AT$26*$D$214</f>
        <v>1</v>
      </c>
      <c r="AV216" s="25">
        <v>0</v>
      </c>
      <c r="AW216" s="25">
        <v>0</v>
      </c>
      <c r="AX216" s="25">
        <f>AX197*(1/AU216-1)*'HTGR Relationships'!$D$23</f>
        <v>0</v>
      </c>
      <c r="AY216" s="14">
        <f>AY197*(1/'HTGR FOAK-to-NOAK'!AU216-1)*'HTGR Relationships'!$D$23</f>
        <v>0</v>
      </c>
      <c r="AZ216" s="11">
        <f t="shared" si="694"/>
        <v>0</v>
      </c>
      <c r="BA216" s="395">
        <f>'HTGR Levers &amp; Variables'!AZ$26*$D$214</f>
        <v>1</v>
      </c>
      <c r="BB216" s="25">
        <v>0</v>
      </c>
      <c r="BC216" s="25">
        <v>0</v>
      </c>
      <c r="BD216" s="25">
        <f>BD197*(1/BA216-1)*'HTGR Relationships'!$D$23</f>
        <v>0</v>
      </c>
      <c r="BE216" s="14">
        <f>BE197*(1/'HTGR FOAK-to-NOAK'!BA216-1)*'HTGR Relationships'!$D$23</f>
        <v>0</v>
      </c>
      <c r="BF216" s="11">
        <f t="shared" si="695"/>
        <v>0</v>
      </c>
      <c r="BG216" s="395">
        <f>'HTGR Levers &amp; Variables'!BF$26*$D$214</f>
        <v>1</v>
      </c>
      <c r="BH216" s="25">
        <v>0</v>
      </c>
      <c r="BI216" s="25">
        <v>0</v>
      </c>
      <c r="BJ216" s="25">
        <f>BJ197*(1/BG216-1)*'HTGR Relationships'!$D$23</f>
        <v>0</v>
      </c>
      <c r="BK216" s="14">
        <f>BK197*(1/'HTGR FOAK-to-NOAK'!BG216-1)*'HTGR Relationships'!$D$23</f>
        <v>0</v>
      </c>
      <c r="BL216" s="11">
        <f t="shared" si="696"/>
        <v>0</v>
      </c>
      <c r="BM216" s="395" t="e">
        <f>'HTGR Levers &amp; Variables'!BL$26*$D$214</f>
        <v>#VALUE!</v>
      </c>
      <c r="BN216" s="25">
        <v>0</v>
      </c>
      <c r="BO216" s="25">
        <v>0</v>
      </c>
      <c r="BP216" s="25" t="e">
        <f>BP197*(1/BM216-1)*'HTGR Relationships'!$D$23</f>
        <v>#VALUE!</v>
      </c>
      <c r="BQ216" s="14" t="e">
        <f>BQ197*(1/'HTGR FOAK-to-NOAK'!BM216-1)*'HTGR Relationships'!$D$23</f>
        <v>#VALUE!</v>
      </c>
      <c r="BR216" s="11" t="e">
        <f t="shared" si="697"/>
        <v>#VALUE!</v>
      </c>
      <c r="BS216" s="395" t="e">
        <f>'HTGR Levers &amp; Variables'!BR$26*$D$214</f>
        <v>#VALUE!</v>
      </c>
      <c r="BT216" s="25">
        <v>0</v>
      </c>
      <c r="BU216" s="25">
        <v>0</v>
      </c>
      <c r="BV216" s="25" t="e">
        <f>BV197*(1/BS216-1)*'HTGR Relationships'!$D$23</f>
        <v>#VALUE!</v>
      </c>
      <c r="BW216" s="14" t="e">
        <f>BW197*(1/'HTGR FOAK-to-NOAK'!BS216-1)*'HTGR Relationships'!$D$23</f>
        <v>#VALUE!</v>
      </c>
      <c r="BX216" s="11" t="e">
        <f t="shared" si="698"/>
        <v>#VALUE!</v>
      </c>
      <c r="BY216" s="395" t="e">
        <f>'HTGR Levers &amp; Variables'!BX$26*$D$214</f>
        <v>#VALUE!</v>
      </c>
      <c r="BZ216" s="25">
        <v>0</v>
      </c>
      <c r="CA216" s="25">
        <v>0</v>
      </c>
      <c r="CB216" s="25" t="e">
        <f>CB197*(1/BY216-1)*'HTGR Relationships'!$D$23</f>
        <v>#VALUE!</v>
      </c>
      <c r="CC216" s="14" t="e">
        <f>CC197*(1/'HTGR FOAK-to-NOAK'!BY216-1)*'HTGR Relationships'!$D$23</f>
        <v>#VALUE!</v>
      </c>
      <c r="CD216" s="11" t="e">
        <f t="shared" si="699"/>
        <v>#VALUE!</v>
      </c>
      <c r="CE216" s="395" t="e">
        <f>'HTGR Levers &amp; Variables'!CD$26*$D$214</f>
        <v>#VALUE!</v>
      </c>
      <c r="CF216" s="25">
        <v>0</v>
      </c>
      <c r="CG216" s="25">
        <v>0</v>
      </c>
      <c r="CH216" s="25" t="e">
        <f>CH197*(1/CE216-1)*'HTGR Relationships'!$D$23</f>
        <v>#VALUE!</v>
      </c>
      <c r="CI216" s="14" t="e">
        <f>CI197*(1/'HTGR FOAK-to-NOAK'!CE216-1)*'HTGR Relationships'!$D$23</f>
        <v>#VALUE!</v>
      </c>
      <c r="CJ216" s="11" t="e">
        <f t="shared" si="700"/>
        <v>#VALUE!</v>
      </c>
      <c r="CK216" s="395" t="e">
        <f>'HTGR Levers &amp; Variables'!CJ$26*$D$214</f>
        <v>#VALUE!</v>
      </c>
      <c r="CL216" s="25">
        <v>0</v>
      </c>
      <c r="CM216" s="25">
        <v>0</v>
      </c>
      <c r="CN216" s="25" t="e">
        <f>CN197*(1/CK216-1)*'HTGR Relationships'!$D$23</f>
        <v>#VALUE!</v>
      </c>
      <c r="CO216" s="14" t="e">
        <f>CO197*(1/'HTGR FOAK-to-NOAK'!CK216-1)*'HTGR Relationships'!$D$23</f>
        <v>#VALUE!</v>
      </c>
      <c r="CP216" s="11" t="e">
        <f t="shared" si="701"/>
        <v>#VALUE!</v>
      </c>
      <c r="CQ216" s="395" t="e">
        <f>'HTGR Levers &amp; Variables'!CP$26*$D$214</f>
        <v>#VALUE!</v>
      </c>
      <c r="CR216" s="25">
        <v>0</v>
      </c>
      <c r="CS216" s="25">
        <v>0</v>
      </c>
      <c r="CT216" s="25" t="e">
        <f>CT197*(1/CQ216-1)*'HTGR Relationships'!$D$23</f>
        <v>#VALUE!</v>
      </c>
      <c r="CU216" s="14" t="e">
        <f>CU197*(1/'HTGR FOAK-to-NOAK'!CQ216-1)*'HTGR Relationships'!$D$23</f>
        <v>#VALUE!</v>
      </c>
      <c r="CV216" s="11" t="e">
        <f t="shared" si="702"/>
        <v>#VALUE!</v>
      </c>
      <c r="CW216" s="395" t="e">
        <f>'HTGR Levers &amp; Variables'!CV$26*$D$214</f>
        <v>#VALUE!</v>
      </c>
      <c r="CX216" s="25">
        <v>0</v>
      </c>
      <c r="CY216" s="25">
        <v>0</v>
      </c>
      <c r="CZ216" s="25" t="e">
        <f>CZ197*(1/CW216-1)*'HTGR Relationships'!$D$23</f>
        <v>#VALUE!</v>
      </c>
      <c r="DA216" s="14" t="e">
        <f>DA197*(1/'HTGR FOAK-to-NOAK'!CW216-1)*'HTGR Relationships'!$D$23</f>
        <v>#VALUE!</v>
      </c>
      <c r="DB216" s="11" t="e">
        <f t="shared" si="703"/>
        <v>#VALUE!</v>
      </c>
      <c r="DC216" s="395" t="e">
        <f>'HTGR Levers &amp; Variables'!DB$26*$D$214</f>
        <v>#VALUE!</v>
      </c>
      <c r="DD216" s="25">
        <v>0</v>
      </c>
      <c r="DE216" s="25">
        <v>0</v>
      </c>
      <c r="DF216" s="25" t="e">
        <f>DF197*(1/DC216-1)*'HTGR Relationships'!$D$23</f>
        <v>#VALUE!</v>
      </c>
      <c r="DG216" s="14" t="e">
        <f>DG197*(1/'HTGR FOAK-to-NOAK'!DC216-1)*'HTGR Relationships'!$D$23</f>
        <v>#VALUE!</v>
      </c>
      <c r="DH216" s="11" t="e">
        <f t="shared" si="704"/>
        <v>#VALUE!</v>
      </c>
      <c r="DI216" s="395" t="e">
        <f>'HTGR Levers &amp; Variables'!DH$26*$D$214</f>
        <v>#VALUE!</v>
      </c>
      <c r="DJ216" s="25">
        <v>0</v>
      </c>
      <c r="DK216" s="25">
        <v>0</v>
      </c>
      <c r="DL216" s="25" t="e">
        <f>DL197*(1/DI216-1)*'HTGR Relationships'!$D$23</f>
        <v>#VALUE!</v>
      </c>
      <c r="DM216" s="14" t="e">
        <f>DM197*(1/'HTGR FOAK-to-NOAK'!DI216-1)*'HTGR Relationships'!$D$23</f>
        <v>#VALUE!</v>
      </c>
      <c r="DN216" s="11" t="e">
        <f t="shared" si="705"/>
        <v>#VALUE!</v>
      </c>
      <c r="DO216" s="395" t="e">
        <f>'HTGR Levers &amp; Variables'!DN$26*$D$214</f>
        <v>#VALUE!</v>
      </c>
      <c r="DP216" s="25">
        <v>0</v>
      </c>
      <c r="DQ216" s="25">
        <v>0</v>
      </c>
      <c r="DR216" s="25" t="e">
        <f>DR197*(1/DO216-1)*'HTGR Relationships'!$D$23</f>
        <v>#VALUE!</v>
      </c>
      <c r="DS216" s="14" t="e">
        <f>DS197*(1/'HTGR FOAK-to-NOAK'!DO216-1)*'HTGR Relationships'!$D$23</f>
        <v>#VALUE!</v>
      </c>
      <c r="DT216" s="11" t="e">
        <f t="shared" si="706"/>
        <v>#VALUE!</v>
      </c>
    </row>
    <row r="217" spans="1:124" x14ac:dyDescent="0.2">
      <c r="B217" s="6">
        <v>233</v>
      </c>
      <c r="C217" s="6" t="s">
        <v>208</v>
      </c>
      <c r="D217" s="37">
        <v>1</v>
      </c>
      <c r="E217" s="395">
        <f>'HTGR Levers &amp; Variables'!D$26*$D$214</f>
        <v>0.85499999999999998</v>
      </c>
      <c r="F217" s="25">
        <v>0</v>
      </c>
      <c r="G217" s="25">
        <v>0</v>
      </c>
      <c r="H217" s="25">
        <f>H198*(1/E217-1)*'HTGR Relationships'!$D$23</f>
        <v>9826544.9405895267</v>
      </c>
      <c r="I217" s="14">
        <f>I198*(1/'HTGR FOAK-to-NOAK'!E217-1)*'HTGR Relationships'!$D$23</f>
        <v>186909.8359069709</v>
      </c>
      <c r="J217" s="11">
        <f t="shared" si="687"/>
        <v>9826544.9405895267</v>
      </c>
      <c r="K217" s="395">
        <f>'HTGR Levers &amp; Variables'!J$26*$D$214</f>
        <v>0.91299999999999992</v>
      </c>
      <c r="L217" s="25">
        <v>0</v>
      </c>
      <c r="M217" s="25">
        <v>0</v>
      </c>
      <c r="N217" s="25">
        <f>N198*(1/K217-1)*'HTGR Relationships'!$D$23</f>
        <v>3905072.632503455</v>
      </c>
      <c r="O217" s="14">
        <f>O198*(1/'HTGR FOAK-to-NOAK'!K217-1)*'HTGR Relationships'!$D$23</f>
        <v>74278.038655388766</v>
      </c>
      <c r="P217" s="11">
        <f t="shared" si="688"/>
        <v>3905072.632503455</v>
      </c>
      <c r="Q217" s="395">
        <f>'HTGR Levers &amp; Variables'!P$26*$D$214</f>
        <v>0.97099999999999997</v>
      </c>
      <c r="R217" s="25">
        <v>0</v>
      </c>
      <c r="S217" s="25">
        <v>0</v>
      </c>
      <c r="T217" s="25">
        <f>T198*(1/Q217-1)*'HTGR Relationships'!$D$23</f>
        <v>1098362.9409933358</v>
      </c>
      <c r="U217" s="14">
        <f>U198*(1/'HTGR FOAK-to-NOAK'!Q217-1)*'HTGR Relationships'!$D$23</f>
        <v>20891.863651828582</v>
      </c>
      <c r="V217" s="11">
        <f t="shared" si="689"/>
        <v>1098362.9409933358</v>
      </c>
      <c r="W217" s="395">
        <f>'HTGR Levers &amp; Variables'!V$26*$D$214</f>
        <v>1</v>
      </c>
      <c r="X217" s="25">
        <v>0</v>
      </c>
      <c r="Y217" s="25">
        <v>0</v>
      </c>
      <c r="Z217" s="25">
        <f>Z198*(1/W217-1)*'HTGR Relationships'!$D$23</f>
        <v>0</v>
      </c>
      <c r="AA217" s="14">
        <f>AA198*(1/'HTGR FOAK-to-NOAK'!W217-1)*'HTGR Relationships'!$D$23</f>
        <v>0</v>
      </c>
      <c r="AB217" s="11">
        <f t="shared" si="690"/>
        <v>0</v>
      </c>
      <c r="AC217" s="395">
        <f>'HTGR Levers &amp; Variables'!AB$26*$D$214</f>
        <v>1</v>
      </c>
      <c r="AD217" s="25">
        <v>0</v>
      </c>
      <c r="AE217" s="25">
        <v>0</v>
      </c>
      <c r="AF217" s="25">
        <f>AF198*(1/AC217-1)*'HTGR Relationships'!$D$23</f>
        <v>0</v>
      </c>
      <c r="AG217" s="14">
        <f>AG198*(1/'HTGR FOAK-to-NOAK'!AC217-1)*'HTGR Relationships'!$D$23</f>
        <v>0</v>
      </c>
      <c r="AH217" s="11">
        <f t="shared" si="691"/>
        <v>0</v>
      </c>
      <c r="AI217" s="395">
        <f>'HTGR Levers &amp; Variables'!AH$26*$D$214</f>
        <v>1</v>
      </c>
      <c r="AJ217" s="25">
        <v>0</v>
      </c>
      <c r="AK217" s="25">
        <v>0</v>
      </c>
      <c r="AL217" s="25">
        <f>AL198*(1/AI217-1)*'HTGR Relationships'!$D$23</f>
        <v>0</v>
      </c>
      <c r="AM217" s="14">
        <f>AM198*(1/'HTGR FOAK-to-NOAK'!AI217-1)*'HTGR Relationships'!$D$23</f>
        <v>0</v>
      </c>
      <c r="AN217" s="11">
        <f t="shared" si="692"/>
        <v>0</v>
      </c>
      <c r="AO217" s="395">
        <f>'HTGR Levers &amp; Variables'!AN$26*$D$214</f>
        <v>1</v>
      </c>
      <c r="AP217" s="25">
        <v>0</v>
      </c>
      <c r="AQ217" s="25">
        <v>0</v>
      </c>
      <c r="AR217" s="25">
        <f>AR198*(1/AO217-1)*'HTGR Relationships'!$D$23</f>
        <v>0</v>
      </c>
      <c r="AS217" s="14">
        <f>AS198*(1/'HTGR FOAK-to-NOAK'!AO217-1)*'HTGR Relationships'!$D$23</f>
        <v>0</v>
      </c>
      <c r="AT217" s="11">
        <f t="shared" si="693"/>
        <v>0</v>
      </c>
      <c r="AU217" s="395">
        <f>'HTGR Levers &amp; Variables'!AT$26*$D$214</f>
        <v>1</v>
      </c>
      <c r="AV217" s="25">
        <v>0</v>
      </c>
      <c r="AW217" s="25">
        <v>0</v>
      </c>
      <c r="AX217" s="25">
        <f>AX198*(1/AU217-1)*'HTGR Relationships'!$D$23</f>
        <v>0</v>
      </c>
      <c r="AY217" s="14">
        <f>AY198*(1/'HTGR FOAK-to-NOAK'!AU217-1)*'HTGR Relationships'!$D$23</f>
        <v>0</v>
      </c>
      <c r="AZ217" s="11">
        <f t="shared" si="694"/>
        <v>0</v>
      </c>
      <c r="BA217" s="395">
        <f>'HTGR Levers &amp; Variables'!AZ$26*$D$214</f>
        <v>1</v>
      </c>
      <c r="BB217" s="25">
        <v>0</v>
      </c>
      <c r="BC217" s="25">
        <v>0</v>
      </c>
      <c r="BD217" s="25">
        <f>BD198*(1/BA217-1)*'HTGR Relationships'!$D$23</f>
        <v>0</v>
      </c>
      <c r="BE217" s="14">
        <f>BE198*(1/'HTGR FOAK-to-NOAK'!BA217-1)*'HTGR Relationships'!$D$23</f>
        <v>0</v>
      </c>
      <c r="BF217" s="11">
        <f t="shared" si="695"/>
        <v>0</v>
      </c>
      <c r="BG217" s="395">
        <f>'HTGR Levers &amp; Variables'!BF$26*$D$214</f>
        <v>1</v>
      </c>
      <c r="BH217" s="25">
        <v>0</v>
      </c>
      <c r="BI217" s="25">
        <v>0</v>
      </c>
      <c r="BJ217" s="25">
        <f>BJ198*(1/BG217-1)*'HTGR Relationships'!$D$23</f>
        <v>0</v>
      </c>
      <c r="BK217" s="14">
        <f>BK198*(1/'HTGR FOAK-to-NOAK'!BG217-1)*'HTGR Relationships'!$D$23</f>
        <v>0</v>
      </c>
      <c r="BL217" s="11">
        <f t="shared" si="696"/>
        <v>0</v>
      </c>
      <c r="BM217" s="395" t="e">
        <f>'HTGR Levers &amp; Variables'!BL$26*$D$214</f>
        <v>#VALUE!</v>
      </c>
      <c r="BN217" s="25">
        <v>0</v>
      </c>
      <c r="BO217" s="25">
        <v>0</v>
      </c>
      <c r="BP217" s="25" t="e">
        <f>BP198*(1/BM217-1)*'HTGR Relationships'!$D$23</f>
        <v>#VALUE!</v>
      </c>
      <c r="BQ217" s="14" t="e">
        <f>BQ198*(1/'HTGR FOAK-to-NOAK'!BM217-1)*'HTGR Relationships'!$D$23</f>
        <v>#VALUE!</v>
      </c>
      <c r="BR217" s="11" t="e">
        <f t="shared" si="697"/>
        <v>#VALUE!</v>
      </c>
      <c r="BS217" s="395" t="e">
        <f>'HTGR Levers &amp; Variables'!BR$26*$D$214</f>
        <v>#VALUE!</v>
      </c>
      <c r="BT217" s="25">
        <v>0</v>
      </c>
      <c r="BU217" s="25">
        <v>0</v>
      </c>
      <c r="BV217" s="25" t="e">
        <f>BV198*(1/BS217-1)*'HTGR Relationships'!$D$23</f>
        <v>#VALUE!</v>
      </c>
      <c r="BW217" s="14" t="e">
        <f>BW198*(1/'HTGR FOAK-to-NOAK'!BS217-1)*'HTGR Relationships'!$D$23</f>
        <v>#VALUE!</v>
      </c>
      <c r="BX217" s="11" t="e">
        <f t="shared" si="698"/>
        <v>#VALUE!</v>
      </c>
      <c r="BY217" s="395" t="e">
        <f>'HTGR Levers &amp; Variables'!BX$26*$D$214</f>
        <v>#VALUE!</v>
      </c>
      <c r="BZ217" s="25">
        <v>0</v>
      </c>
      <c r="CA217" s="25">
        <v>0</v>
      </c>
      <c r="CB217" s="25" t="e">
        <f>CB198*(1/BY217-1)*'HTGR Relationships'!$D$23</f>
        <v>#VALUE!</v>
      </c>
      <c r="CC217" s="14" t="e">
        <f>CC198*(1/'HTGR FOAK-to-NOAK'!BY217-1)*'HTGR Relationships'!$D$23</f>
        <v>#VALUE!</v>
      </c>
      <c r="CD217" s="11" t="e">
        <f t="shared" si="699"/>
        <v>#VALUE!</v>
      </c>
      <c r="CE217" s="395" t="e">
        <f>'HTGR Levers &amp; Variables'!CD$26*$D$214</f>
        <v>#VALUE!</v>
      </c>
      <c r="CF217" s="25">
        <v>0</v>
      </c>
      <c r="CG217" s="25">
        <v>0</v>
      </c>
      <c r="CH217" s="25" t="e">
        <f>CH198*(1/CE217-1)*'HTGR Relationships'!$D$23</f>
        <v>#VALUE!</v>
      </c>
      <c r="CI217" s="14" t="e">
        <f>CI198*(1/'HTGR FOAK-to-NOAK'!CE217-1)*'HTGR Relationships'!$D$23</f>
        <v>#VALUE!</v>
      </c>
      <c r="CJ217" s="11" t="e">
        <f t="shared" si="700"/>
        <v>#VALUE!</v>
      </c>
      <c r="CK217" s="395" t="e">
        <f>'HTGR Levers &amp; Variables'!CJ$26*$D$214</f>
        <v>#VALUE!</v>
      </c>
      <c r="CL217" s="25">
        <v>0</v>
      </c>
      <c r="CM217" s="25">
        <v>0</v>
      </c>
      <c r="CN217" s="25" t="e">
        <f>CN198*(1/CK217-1)*'HTGR Relationships'!$D$23</f>
        <v>#VALUE!</v>
      </c>
      <c r="CO217" s="14" t="e">
        <f>CO198*(1/'HTGR FOAK-to-NOAK'!CK217-1)*'HTGR Relationships'!$D$23</f>
        <v>#VALUE!</v>
      </c>
      <c r="CP217" s="11" t="e">
        <f t="shared" si="701"/>
        <v>#VALUE!</v>
      </c>
      <c r="CQ217" s="395" t="e">
        <f>'HTGR Levers &amp; Variables'!CP$26*$D$214</f>
        <v>#VALUE!</v>
      </c>
      <c r="CR217" s="25">
        <v>0</v>
      </c>
      <c r="CS217" s="25">
        <v>0</v>
      </c>
      <c r="CT217" s="25" t="e">
        <f>CT198*(1/CQ217-1)*'HTGR Relationships'!$D$23</f>
        <v>#VALUE!</v>
      </c>
      <c r="CU217" s="14" t="e">
        <f>CU198*(1/'HTGR FOAK-to-NOAK'!CQ217-1)*'HTGR Relationships'!$D$23</f>
        <v>#VALUE!</v>
      </c>
      <c r="CV217" s="11" t="e">
        <f t="shared" si="702"/>
        <v>#VALUE!</v>
      </c>
      <c r="CW217" s="395" t="e">
        <f>'HTGR Levers &amp; Variables'!CV$26*$D$214</f>
        <v>#VALUE!</v>
      </c>
      <c r="CX217" s="25">
        <v>0</v>
      </c>
      <c r="CY217" s="25">
        <v>0</v>
      </c>
      <c r="CZ217" s="25" t="e">
        <f>CZ198*(1/CW217-1)*'HTGR Relationships'!$D$23</f>
        <v>#VALUE!</v>
      </c>
      <c r="DA217" s="14" t="e">
        <f>DA198*(1/'HTGR FOAK-to-NOAK'!CW217-1)*'HTGR Relationships'!$D$23</f>
        <v>#VALUE!</v>
      </c>
      <c r="DB217" s="11" t="e">
        <f t="shared" si="703"/>
        <v>#VALUE!</v>
      </c>
      <c r="DC217" s="395" t="e">
        <f>'HTGR Levers &amp; Variables'!DB$26*$D$214</f>
        <v>#VALUE!</v>
      </c>
      <c r="DD217" s="25">
        <v>0</v>
      </c>
      <c r="DE217" s="25">
        <v>0</v>
      </c>
      <c r="DF217" s="25" t="e">
        <f>DF198*(1/DC217-1)*'HTGR Relationships'!$D$23</f>
        <v>#VALUE!</v>
      </c>
      <c r="DG217" s="14" t="e">
        <f>DG198*(1/'HTGR FOAK-to-NOAK'!DC217-1)*'HTGR Relationships'!$D$23</f>
        <v>#VALUE!</v>
      </c>
      <c r="DH217" s="11" t="e">
        <f t="shared" si="704"/>
        <v>#VALUE!</v>
      </c>
      <c r="DI217" s="395" t="e">
        <f>'HTGR Levers &amp; Variables'!DH$26*$D$214</f>
        <v>#VALUE!</v>
      </c>
      <c r="DJ217" s="25">
        <v>0</v>
      </c>
      <c r="DK217" s="25">
        <v>0</v>
      </c>
      <c r="DL217" s="25" t="e">
        <f>DL198*(1/DI217-1)*'HTGR Relationships'!$D$23</f>
        <v>#VALUE!</v>
      </c>
      <c r="DM217" s="14" t="e">
        <f>DM198*(1/'HTGR FOAK-to-NOAK'!DI217-1)*'HTGR Relationships'!$D$23</f>
        <v>#VALUE!</v>
      </c>
      <c r="DN217" s="11" t="e">
        <f t="shared" si="705"/>
        <v>#VALUE!</v>
      </c>
      <c r="DO217" s="395" t="e">
        <f>'HTGR Levers &amp; Variables'!DN$26*$D$214</f>
        <v>#VALUE!</v>
      </c>
      <c r="DP217" s="25">
        <v>0</v>
      </c>
      <c r="DQ217" s="25">
        <v>0</v>
      </c>
      <c r="DR217" s="25" t="e">
        <f>DR198*(1/DO217-1)*'HTGR Relationships'!$D$23</f>
        <v>#VALUE!</v>
      </c>
      <c r="DS217" s="14" t="e">
        <f>DS198*(1/'HTGR FOAK-to-NOAK'!DO217-1)*'HTGR Relationships'!$D$23</f>
        <v>#VALUE!</v>
      </c>
      <c r="DT217" s="11" t="e">
        <f t="shared" si="706"/>
        <v>#VALUE!</v>
      </c>
    </row>
    <row r="218" spans="1:124" x14ac:dyDescent="0.2">
      <c r="B218" s="6">
        <v>24</v>
      </c>
      <c r="C218" s="6" t="s">
        <v>209</v>
      </c>
      <c r="D218" s="37">
        <v>1</v>
      </c>
      <c r="E218" s="395">
        <f>'HTGR Levers &amp; Variables'!D$26*$D$214</f>
        <v>0.85499999999999998</v>
      </c>
      <c r="F218" s="25">
        <v>0</v>
      </c>
      <c r="G218" s="25">
        <v>0</v>
      </c>
      <c r="H218" s="25">
        <f>H199*(1/E218-1)*'HTGR Relationships'!$D$23</f>
        <v>23588191.439565968</v>
      </c>
      <c r="I218" s="14">
        <f>I199*(1/'HTGR FOAK-to-NOAK'!E218-1)*'HTGR Relationships'!$D$23</f>
        <v>437629.30847911671</v>
      </c>
      <c r="J218" s="11">
        <f t="shared" si="687"/>
        <v>23588191.439565968</v>
      </c>
      <c r="K218" s="395">
        <f>'HTGR Levers &amp; Variables'!J$26*$D$214</f>
        <v>0.91299999999999992</v>
      </c>
      <c r="L218" s="25">
        <v>0</v>
      </c>
      <c r="M218" s="25">
        <v>0</v>
      </c>
      <c r="N218" s="25">
        <f>N199*(1/K218-1)*'HTGR Relationships'!$D$23</f>
        <v>9373956.0952310823</v>
      </c>
      <c r="O218" s="14">
        <f>O199*(1/'HTGR FOAK-to-NOAK'!K218-1)*'HTGR Relationships'!$D$23</f>
        <v>173914.05077323993</v>
      </c>
      <c r="P218" s="11">
        <f t="shared" si="688"/>
        <v>9373956.0952310823</v>
      </c>
      <c r="Q218" s="395">
        <f>'HTGR Levers &amp; Variables'!P$26*$D$214</f>
        <v>0.97099999999999997</v>
      </c>
      <c r="R218" s="25">
        <v>0</v>
      </c>
      <c r="S218" s="25">
        <v>0</v>
      </c>
      <c r="T218" s="25">
        <f>T199*(1/Q218-1)*'HTGR Relationships'!$D$23</f>
        <v>2636572.2111805836</v>
      </c>
      <c r="U218" s="14">
        <f>U199*(1/'HTGR FOAK-to-NOAK'!Q218-1)*'HTGR Relationships'!$D$23</f>
        <v>48916.055157955154</v>
      </c>
      <c r="V218" s="11">
        <f t="shared" si="689"/>
        <v>2636572.2111805836</v>
      </c>
      <c r="W218" s="395">
        <f>'HTGR Levers &amp; Variables'!V$26*$D$214</f>
        <v>1</v>
      </c>
      <c r="X218" s="25">
        <v>0</v>
      </c>
      <c r="Y218" s="25">
        <v>0</v>
      </c>
      <c r="Z218" s="25">
        <f>Z199*(1/W218-1)*'HTGR Relationships'!$D$23</f>
        <v>0</v>
      </c>
      <c r="AA218" s="14">
        <f>AA199*(1/'HTGR FOAK-to-NOAK'!W218-1)*'HTGR Relationships'!$D$23</f>
        <v>0</v>
      </c>
      <c r="AB218" s="11">
        <f t="shared" si="690"/>
        <v>0</v>
      </c>
      <c r="AC218" s="395">
        <f>'HTGR Levers &amp; Variables'!AB$26*$D$214</f>
        <v>1</v>
      </c>
      <c r="AD218" s="25">
        <v>0</v>
      </c>
      <c r="AE218" s="25">
        <v>0</v>
      </c>
      <c r="AF218" s="25">
        <f>AF199*(1/AC218-1)*'HTGR Relationships'!$D$23</f>
        <v>0</v>
      </c>
      <c r="AG218" s="14">
        <f>AG199*(1/'HTGR FOAK-to-NOAK'!AC218-1)*'HTGR Relationships'!$D$23</f>
        <v>0</v>
      </c>
      <c r="AH218" s="11">
        <f t="shared" si="691"/>
        <v>0</v>
      </c>
      <c r="AI218" s="395">
        <f>'HTGR Levers &amp; Variables'!AH$26*$D$214</f>
        <v>1</v>
      </c>
      <c r="AJ218" s="25">
        <v>0</v>
      </c>
      <c r="AK218" s="25">
        <v>0</v>
      </c>
      <c r="AL218" s="25">
        <f>AL199*(1/AI218-1)*'HTGR Relationships'!$D$23</f>
        <v>0</v>
      </c>
      <c r="AM218" s="14">
        <f>AM199*(1/'HTGR FOAK-to-NOAK'!AI218-1)*'HTGR Relationships'!$D$23</f>
        <v>0</v>
      </c>
      <c r="AN218" s="11">
        <f t="shared" si="692"/>
        <v>0</v>
      </c>
      <c r="AO218" s="395">
        <f>'HTGR Levers &amp; Variables'!AN$26*$D$214</f>
        <v>1</v>
      </c>
      <c r="AP218" s="25">
        <v>0</v>
      </c>
      <c r="AQ218" s="25">
        <v>0</v>
      </c>
      <c r="AR218" s="25">
        <f>AR199*(1/AO218-1)*'HTGR Relationships'!$D$23</f>
        <v>0</v>
      </c>
      <c r="AS218" s="14">
        <f>AS199*(1/'HTGR FOAK-to-NOAK'!AO218-1)*'HTGR Relationships'!$D$23</f>
        <v>0</v>
      </c>
      <c r="AT218" s="11">
        <f t="shared" si="693"/>
        <v>0</v>
      </c>
      <c r="AU218" s="395">
        <f>'HTGR Levers &amp; Variables'!AT$26*$D$214</f>
        <v>1</v>
      </c>
      <c r="AV218" s="25">
        <v>0</v>
      </c>
      <c r="AW218" s="25">
        <v>0</v>
      </c>
      <c r="AX218" s="25">
        <f>AX199*(1/AU218-1)*'HTGR Relationships'!$D$23</f>
        <v>0</v>
      </c>
      <c r="AY218" s="14">
        <f>AY199*(1/'HTGR FOAK-to-NOAK'!AU218-1)*'HTGR Relationships'!$D$23</f>
        <v>0</v>
      </c>
      <c r="AZ218" s="11">
        <f t="shared" si="694"/>
        <v>0</v>
      </c>
      <c r="BA218" s="395">
        <f>'HTGR Levers &amp; Variables'!AZ$26*$D$214</f>
        <v>1</v>
      </c>
      <c r="BB218" s="25">
        <v>0</v>
      </c>
      <c r="BC218" s="25">
        <v>0</v>
      </c>
      <c r="BD218" s="25">
        <f>BD199*(1/BA218-1)*'HTGR Relationships'!$D$23</f>
        <v>0</v>
      </c>
      <c r="BE218" s="14">
        <f>BE199*(1/'HTGR FOAK-to-NOAK'!BA218-1)*'HTGR Relationships'!$D$23</f>
        <v>0</v>
      </c>
      <c r="BF218" s="11">
        <f t="shared" si="695"/>
        <v>0</v>
      </c>
      <c r="BG218" s="395">
        <f>'HTGR Levers &amp; Variables'!BF$26*$D$214</f>
        <v>1</v>
      </c>
      <c r="BH218" s="25">
        <v>0</v>
      </c>
      <c r="BI218" s="25">
        <v>0</v>
      </c>
      <c r="BJ218" s="25">
        <f>BJ199*(1/BG218-1)*'HTGR Relationships'!$D$23</f>
        <v>0</v>
      </c>
      <c r="BK218" s="14">
        <f>BK199*(1/'HTGR FOAK-to-NOAK'!BG218-1)*'HTGR Relationships'!$D$23</f>
        <v>0</v>
      </c>
      <c r="BL218" s="11">
        <f t="shared" si="696"/>
        <v>0</v>
      </c>
      <c r="BM218" s="395" t="e">
        <f>'HTGR Levers &amp; Variables'!BL$26*$D$214</f>
        <v>#VALUE!</v>
      </c>
      <c r="BN218" s="25">
        <v>0</v>
      </c>
      <c r="BO218" s="25">
        <v>0</v>
      </c>
      <c r="BP218" s="25" t="e">
        <f>BP199*(1/BM218-1)*'HTGR Relationships'!$D$23</f>
        <v>#VALUE!</v>
      </c>
      <c r="BQ218" s="14" t="e">
        <f>BQ199*(1/'HTGR FOAK-to-NOAK'!BM218-1)*'HTGR Relationships'!$D$23</f>
        <v>#VALUE!</v>
      </c>
      <c r="BR218" s="11" t="e">
        <f t="shared" si="697"/>
        <v>#VALUE!</v>
      </c>
      <c r="BS218" s="395" t="e">
        <f>'HTGR Levers &amp; Variables'!BR$26*$D$214</f>
        <v>#VALUE!</v>
      </c>
      <c r="BT218" s="25">
        <v>0</v>
      </c>
      <c r="BU218" s="25">
        <v>0</v>
      </c>
      <c r="BV218" s="25" t="e">
        <f>BV199*(1/BS218-1)*'HTGR Relationships'!$D$23</f>
        <v>#VALUE!</v>
      </c>
      <c r="BW218" s="14" t="e">
        <f>BW199*(1/'HTGR FOAK-to-NOAK'!BS218-1)*'HTGR Relationships'!$D$23</f>
        <v>#VALUE!</v>
      </c>
      <c r="BX218" s="11" t="e">
        <f t="shared" si="698"/>
        <v>#VALUE!</v>
      </c>
      <c r="BY218" s="395" t="e">
        <f>'HTGR Levers &amp; Variables'!BX$26*$D$214</f>
        <v>#VALUE!</v>
      </c>
      <c r="BZ218" s="25">
        <v>0</v>
      </c>
      <c r="CA218" s="25">
        <v>0</v>
      </c>
      <c r="CB218" s="25" t="e">
        <f>CB199*(1/BY218-1)*'HTGR Relationships'!$D$23</f>
        <v>#VALUE!</v>
      </c>
      <c r="CC218" s="14" t="e">
        <f>CC199*(1/'HTGR FOAK-to-NOAK'!BY218-1)*'HTGR Relationships'!$D$23</f>
        <v>#VALUE!</v>
      </c>
      <c r="CD218" s="11" t="e">
        <f t="shared" si="699"/>
        <v>#VALUE!</v>
      </c>
      <c r="CE218" s="395" t="e">
        <f>'HTGR Levers &amp; Variables'!CD$26*$D$214</f>
        <v>#VALUE!</v>
      </c>
      <c r="CF218" s="25">
        <v>0</v>
      </c>
      <c r="CG218" s="25">
        <v>0</v>
      </c>
      <c r="CH218" s="25" t="e">
        <f>CH199*(1/CE218-1)*'HTGR Relationships'!$D$23</f>
        <v>#VALUE!</v>
      </c>
      <c r="CI218" s="14" t="e">
        <f>CI199*(1/'HTGR FOAK-to-NOAK'!CE218-1)*'HTGR Relationships'!$D$23</f>
        <v>#VALUE!</v>
      </c>
      <c r="CJ218" s="11" t="e">
        <f t="shared" si="700"/>
        <v>#VALUE!</v>
      </c>
      <c r="CK218" s="395" t="e">
        <f>'HTGR Levers &amp; Variables'!CJ$26*$D$214</f>
        <v>#VALUE!</v>
      </c>
      <c r="CL218" s="25">
        <v>0</v>
      </c>
      <c r="CM218" s="25">
        <v>0</v>
      </c>
      <c r="CN218" s="25" t="e">
        <f>CN199*(1/CK218-1)*'HTGR Relationships'!$D$23</f>
        <v>#VALUE!</v>
      </c>
      <c r="CO218" s="14" t="e">
        <f>CO199*(1/'HTGR FOAK-to-NOAK'!CK218-1)*'HTGR Relationships'!$D$23</f>
        <v>#VALUE!</v>
      </c>
      <c r="CP218" s="11" t="e">
        <f t="shared" si="701"/>
        <v>#VALUE!</v>
      </c>
      <c r="CQ218" s="395" t="e">
        <f>'HTGR Levers &amp; Variables'!CP$26*$D$214</f>
        <v>#VALUE!</v>
      </c>
      <c r="CR218" s="25">
        <v>0</v>
      </c>
      <c r="CS218" s="25">
        <v>0</v>
      </c>
      <c r="CT218" s="25" t="e">
        <f>CT199*(1/CQ218-1)*'HTGR Relationships'!$D$23</f>
        <v>#VALUE!</v>
      </c>
      <c r="CU218" s="14" t="e">
        <f>CU199*(1/'HTGR FOAK-to-NOAK'!CQ218-1)*'HTGR Relationships'!$D$23</f>
        <v>#VALUE!</v>
      </c>
      <c r="CV218" s="11" t="e">
        <f t="shared" si="702"/>
        <v>#VALUE!</v>
      </c>
      <c r="CW218" s="395" t="e">
        <f>'HTGR Levers &amp; Variables'!CV$26*$D$214</f>
        <v>#VALUE!</v>
      </c>
      <c r="CX218" s="25">
        <v>0</v>
      </c>
      <c r="CY218" s="25">
        <v>0</v>
      </c>
      <c r="CZ218" s="25" t="e">
        <f>CZ199*(1/CW218-1)*'HTGR Relationships'!$D$23</f>
        <v>#VALUE!</v>
      </c>
      <c r="DA218" s="14" t="e">
        <f>DA199*(1/'HTGR FOAK-to-NOAK'!CW218-1)*'HTGR Relationships'!$D$23</f>
        <v>#VALUE!</v>
      </c>
      <c r="DB218" s="11" t="e">
        <f t="shared" si="703"/>
        <v>#VALUE!</v>
      </c>
      <c r="DC218" s="395" t="e">
        <f>'HTGR Levers &amp; Variables'!DB$26*$D$214</f>
        <v>#VALUE!</v>
      </c>
      <c r="DD218" s="25">
        <v>0</v>
      </c>
      <c r="DE218" s="25">
        <v>0</v>
      </c>
      <c r="DF218" s="25" t="e">
        <f>DF199*(1/DC218-1)*'HTGR Relationships'!$D$23</f>
        <v>#VALUE!</v>
      </c>
      <c r="DG218" s="14" t="e">
        <f>DG199*(1/'HTGR FOAK-to-NOAK'!DC218-1)*'HTGR Relationships'!$D$23</f>
        <v>#VALUE!</v>
      </c>
      <c r="DH218" s="11" t="e">
        <f t="shared" si="704"/>
        <v>#VALUE!</v>
      </c>
      <c r="DI218" s="395" t="e">
        <f>'HTGR Levers &amp; Variables'!DH$26*$D$214</f>
        <v>#VALUE!</v>
      </c>
      <c r="DJ218" s="25">
        <v>0</v>
      </c>
      <c r="DK218" s="25">
        <v>0</v>
      </c>
      <c r="DL218" s="25" t="e">
        <f>DL199*(1/DI218-1)*'HTGR Relationships'!$D$23</f>
        <v>#VALUE!</v>
      </c>
      <c r="DM218" s="14" t="e">
        <f>DM199*(1/'HTGR FOAK-to-NOAK'!DI218-1)*'HTGR Relationships'!$D$23</f>
        <v>#VALUE!</v>
      </c>
      <c r="DN218" s="11" t="e">
        <f t="shared" si="705"/>
        <v>#VALUE!</v>
      </c>
      <c r="DO218" s="395" t="e">
        <f>'HTGR Levers &amp; Variables'!DN$26*$D$214</f>
        <v>#VALUE!</v>
      </c>
      <c r="DP218" s="25">
        <v>0</v>
      </c>
      <c r="DQ218" s="25">
        <v>0</v>
      </c>
      <c r="DR218" s="25" t="e">
        <f>DR199*(1/DO218-1)*'HTGR Relationships'!$D$23</f>
        <v>#VALUE!</v>
      </c>
      <c r="DS218" s="14" t="e">
        <f>DS199*(1/'HTGR FOAK-to-NOAK'!DO218-1)*'HTGR Relationships'!$D$23</f>
        <v>#VALUE!</v>
      </c>
      <c r="DT218" s="11" t="e">
        <f t="shared" si="706"/>
        <v>#VALUE!</v>
      </c>
    </row>
    <row r="219" spans="1:124" x14ac:dyDescent="0.2">
      <c r="B219" s="6">
        <v>25</v>
      </c>
      <c r="C219" s="6" t="s">
        <v>210</v>
      </c>
      <c r="D219" s="38"/>
      <c r="E219" s="386"/>
      <c r="F219" s="25">
        <v>0</v>
      </c>
      <c r="G219" s="25">
        <v>0</v>
      </c>
      <c r="H219" s="25">
        <v>0</v>
      </c>
      <c r="I219" s="14">
        <v>0</v>
      </c>
      <c r="J219" s="11">
        <f t="shared" si="687"/>
        <v>0</v>
      </c>
      <c r="K219" s="386"/>
      <c r="L219" s="25">
        <v>0</v>
      </c>
      <c r="M219" s="25">
        <v>0</v>
      </c>
      <c r="N219" s="25">
        <v>0</v>
      </c>
      <c r="O219" s="14">
        <v>0</v>
      </c>
      <c r="P219" s="11">
        <f t="shared" si="688"/>
        <v>0</v>
      </c>
      <c r="Q219" s="386"/>
      <c r="R219" s="25">
        <v>0</v>
      </c>
      <c r="S219" s="25">
        <v>0</v>
      </c>
      <c r="T219" s="25">
        <v>0</v>
      </c>
      <c r="U219" s="14">
        <v>0</v>
      </c>
      <c r="V219" s="11">
        <f t="shared" si="689"/>
        <v>0</v>
      </c>
      <c r="W219" s="386"/>
      <c r="X219" s="25">
        <v>0</v>
      </c>
      <c r="Y219" s="25">
        <v>0</v>
      </c>
      <c r="Z219" s="25">
        <v>0</v>
      </c>
      <c r="AA219" s="14">
        <v>0</v>
      </c>
      <c r="AB219" s="11">
        <f t="shared" si="690"/>
        <v>0</v>
      </c>
      <c r="AC219" s="386"/>
      <c r="AD219" s="25">
        <v>0</v>
      </c>
      <c r="AE219" s="25">
        <v>0</v>
      </c>
      <c r="AF219" s="25">
        <v>0</v>
      </c>
      <c r="AG219" s="14">
        <v>0</v>
      </c>
      <c r="AH219" s="11">
        <f t="shared" si="691"/>
        <v>0</v>
      </c>
      <c r="AI219" s="386"/>
      <c r="AJ219" s="25">
        <v>0</v>
      </c>
      <c r="AK219" s="25">
        <v>0</v>
      </c>
      <c r="AL219" s="25">
        <v>0</v>
      </c>
      <c r="AM219" s="14">
        <v>0</v>
      </c>
      <c r="AN219" s="11">
        <f t="shared" si="692"/>
        <v>0</v>
      </c>
      <c r="AO219" s="386"/>
      <c r="AP219" s="25">
        <v>0</v>
      </c>
      <c r="AQ219" s="25">
        <v>0</v>
      </c>
      <c r="AR219" s="25">
        <v>0</v>
      </c>
      <c r="AS219" s="14">
        <v>0</v>
      </c>
      <c r="AT219" s="11">
        <f t="shared" si="693"/>
        <v>0</v>
      </c>
      <c r="AU219" s="386"/>
      <c r="AV219" s="25">
        <v>0</v>
      </c>
      <c r="AW219" s="25">
        <v>0</v>
      </c>
      <c r="AX219" s="25">
        <v>0</v>
      </c>
      <c r="AY219" s="14">
        <v>0</v>
      </c>
      <c r="AZ219" s="11">
        <f t="shared" si="694"/>
        <v>0</v>
      </c>
      <c r="BA219" s="386"/>
      <c r="BB219" s="25">
        <v>0</v>
      </c>
      <c r="BC219" s="25">
        <v>0</v>
      </c>
      <c r="BD219" s="25">
        <v>0</v>
      </c>
      <c r="BE219" s="14">
        <v>0</v>
      </c>
      <c r="BF219" s="11">
        <f t="shared" si="695"/>
        <v>0</v>
      </c>
      <c r="BG219" s="386"/>
      <c r="BH219" s="25">
        <v>0</v>
      </c>
      <c r="BI219" s="25">
        <v>0</v>
      </c>
      <c r="BJ219" s="25">
        <v>0</v>
      </c>
      <c r="BK219" s="14">
        <v>0</v>
      </c>
      <c r="BL219" s="11">
        <f t="shared" si="696"/>
        <v>0</v>
      </c>
      <c r="BM219" s="386"/>
      <c r="BN219" s="25">
        <v>0</v>
      </c>
      <c r="BO219" s="25">
        <v>0</v>
      </c>
      <c r="BP219" s="25">
        <v>0</v>
      </c>
      <c r="BQ219" s="14">
        <v>0</v>
      </c>
      <c r="BR219" s="11">
        <f t="shared" si="697"/>
        <v>0</v>
      </c>
      <c r="BS219" s="386"/>
      <c r="BT219" s="25">
        <v>0</v>
      </c>
      <c r="BU219" s="25">
        <v>0</v>
      </c>
      <c r="BV219" s="25">
        <v>0</v>
      </c>
      <c r="BW219" s="14">
        <v>0</v>
      </c>
      <c r="BX219" s="11">
        <f t="shared" si="698"/>
        <v>0</v>
      </c>
      <c r="BY219" s="386"/>
      <c r="BZ219" s="25">
        <v>0</v>
      </c>
      <c r="CA219" s="25">
        <v>0</v>
      </c>
      <c r="CB219" s="25">
        <v>0</v>
      </c>
      <c r="CC219" s="14">
        <v>0</v>
      </c>
      <c r="CD219" s="11">
        <f t="shared" si="699"/>
        <v>0</v>
      </c>
      <c r="CE219" s="386"/>
      <c r="CF219" s="25">
        <v>0</v>
      </c>
      <c r="CG219" s="25">
        <v>0</v>
      </c>
      <c r="CH219" s="25">
        <v>0</v>
      </c>
      <c r="CI219" s="14">
        <v>0</v>
      </c>
      <c r="CJ219" s="11">
        <f t="shared" si="700"/>
        <v>0</v>
      </c>
      <c r="CK219" s="386"/>
      <c r="CL219" s="25">
        <v>0</v>
      </c>
      <c r="CM219" s="25">
        <v>0</v>
      </c>
      <c r="CN219" s="25">
        <v>0</v>
      </c>
      <c r="CO219" s="14">
        <v>0</v>
      </c>
      <c r="CP219" s="11">
        <f t="shared" si="701"/>
        <v>0</v>
      </c>
      <c r="CQ219" s="386"/>
      <c r="CR219" s="25">
        <v>0</v>
      </c>
      <c r="CS219" s="25">
        <v>0</v>
      </c>
      <c r="CT219" s="25">
        <v>0</v>
      </c>
      <c r="CU219" s="14">
        <v>0</v>
      </c>
      <c r="CV219" s="11">
        <f t="shared" si="702"/>
        <v>0</v>
      </c>
      <c r="CW219" s="386"/>
      <c r="CX219" s="25">
        <v>0</v>
      </c>
      <c r="CY219" s="25">
        <v>0</v>
      </c>
      <c r="CZ219" s="25">
        <v>0</v>
      </c>
      <c r="DA219" s="14">
        <v>0</v>
      </c>
      <c r="DB219" s="11">
        <f t="shared" si="703"/>
        <v>0</v>
      </c>
      <c r="DC219" s="386"/>
      <c r="DD219" s="25">
        <v>0</v>
      </c>
      <c r="DE219" s="25">
        <v>0</v>
      </c>
      <c r="DF219" s="25">
        <v>0</v>
      </c>
      <c r="DG219" s="14">
        <v>0</v>
      </c>
      <c r="DH219" s="11">
        <f t="shared" si="704"/>
        <v>0</v>
      </c>
      <c r="DI219" s="386"/>
      <c r="DJ219" s="25">
        <v>0</v>
      </c>
      <c r="DK219" s="25">
        <v>0</v>
      </c>
      <c r="DL219" s="25">
        <v>0</v>
      </c>
      <c r="DM219" s="14">
        <v>0</v>
      </c>
      <c r="DN219" s="11">
        <f t="shared" si="705"/>
        <v>0</v>
      </c>
      <c r="DO219" s="386"/>
      <c r="DP219" s="25">
        <v>0</v>
      </c>
      <c r="DQ219" s="25">
        <v>0</v>
      </c>
      <c r="DR219" s="25">
        <v>0</v>
      </c>
      <c r="DS219" s="14">
        <v>0</v>
      </c>
      <c r="DT219" s="11">
        <f t="shared" si="706"/>
        <v>0</v>
      </c>
    </row>
    <row r="220" spans="1:124" x14ac:dyDescent="0.2">
      <c r="B220" s="6">
        <v>26</v>
      </c>
      <c r="C220" s="6" t="s">
        <v>211</v>
      </c>
      <c r="D220" s="35">
        <v>1</v>
      </c>
      <c r="E220" s="395">
        <f>'HTGR Levers &amp; Variables'!D$26*$D$214</f>
        <v>0.85499999999999998</v>
      </c>
      <c r="F220" s="25">
        <v>0</v>
      </c>
      <c r="G220" s="25">
        <v>0</v>
      </c>
      <c r="H220" s="25">
        <f>H201*(1/E220-1)*'HTGR Relationships'!$D$23</f>
        <v>35587117.73475223</v>
      </c>
      <c r="I220" s="14">
        <f>I201*(1/'HTGR FOAK-to-NOAK'!E220-1)*'HTGR Relationships'!$D$23</f>
        <v>659623.0795351339</v>
      </c>
      <c r="J220" s="11">
        <f t="shared" si="687"/>
        <v>35587117.73475223</v>
      </c>
      <c r="K220" s="395">
        <f>'HTGR Levers &amp; Variables'!J$26*$D$214</f>
        <v>0.91299999999999992</v>
      </c>
      <c r="L220" s="25">
        <v>0</v>
      </c>
      <c r="M220" s="25">
        <v>0</v>
      </c>
      <c r="N220" s="25">
        <f>N201*(1/K220-1)*'HTGR Relationships'!$D$23</f>
        <v>14142333.890076526</v>
      </c>
      <c r="O220" s="14">
        <f>O201*(1/'HTGR FOAK-to-NOAK'!K220-1)*'HTGR Relationships'!$D$23</f>
        <v>262134.4583710586</v>
      </c>
      <c r="P220" s="11">
        <f t="shared" si="688"/>
        <v>14142333.890076526</v>
      </c>
      <c r="Q220" s="395">
        <f>'HTGR Levers &amp; Variables'!P$26*$D$214</f>
        <v>0.97099999999999997</v>
      </c>
      <c r="R220" s="25">
        <v>0</v>
      </c>
      <c r="S220" s="25">
        <v>0</v>
      </c>
      <c r="T220" s="25">
        <f>T201*(1/Q220-1)*'HTGR Relationships'!$D$23</f>
        <v>3977753.2726852382</v>
      </c>
      <c r="U220" s="14">
        <f>U201*(1/'HTGR FOAK-to-NOAK'!Q220-1)*'HTGR Relationships'!$D$23</f>
        <v>73729.428803876755</v>
      </c>
      <c r="V220" s="11">
        <f t="shared" si="689"/>
        <v>3977753.2726852382</v>
      </c>
      <c r="W220" s="395">
        <f>'HTGR Levers &amp; Variables'!V$26*$D$214</f>
        <v>1</v>
      </c>
      <c r="X220" s="25">
        <v>0</v>
      </c>
      <c r="Y220" s="25">
        <v>0</v>
      </c>
      <c r="Z220" s="25">
        <f>Z201*(1/W220-1)*'HTGR Relationships'!$D$23</f>
        <v>0</v>
      </c>
      <c r="AA220" s="14">
        <f>AA201*(1/'HTGR FOAK-to-NOAK'!W220-1)*'HTGR Relationships'!$D$23</f>
        <v>0</v>
      </c>
      <c r="AB220" s="11">
        <f t="shared" si="690"/>
        <v>0</v>
      </c>
      <c r="AC220" s="395">
        <f>'HTGR Levers &amp; Variables'!AB$26*$D$214</f>
        <v>1</v>
      </c>
      <c r="AD220" s="25">
        <v>0</v>
      </c>
      <c r="AE220" s="25">
        <v>0</v>
      </c>
      <c r="AF220" s="25">
        <f>AF201*(1/AC220-1)*'HTGR Relationships'!$D$23</f>
        <v>0</v>
      </c>
      <c r="AG220" s="14">
        <f>AG201*(1/'HTGR FOAK-to-NOAK'!AC220-1)*'HTGR Relationships'!$D$23</f>
        <v>0</v>
      </c>
      <c r="AH220" s="11">
        <f t="shared" si="691"/>
        <v>0</v>
      </c>
      <c r="AI220" s="395">
        <f>'HTGR Levers &amp; Variables'!AH$26*$D$214</f>
        <v>1</v>
      </c>
      <c r="AJ220" s="25">
        <v>0</v>
      </c>
      <c r="AK220" s="25">
        <v>0</v>
      </c>
      <c r="AL220" s="25">
        <f>AL201*(1/AI220-1)*'HTGR Relationships'!$D$23</f>
        <v>0</v>
      </c>
      <c r="AM220" s="14">
        <f>AM201*(1/'HTGR FOAK-to-NOAK'!AI220-1)*'HTGR Relationships'!$D$23</f>
        <v>0</v>
      </c>
      <c r="AN220" s="11">
        <f t="shared" si="692"/>
        <v>0</v>
      </c>
      <c r="AO220" s="395">
        <f>'HTGR Levers &amp; Variables'!AN$26*$D$214</f>
        <v>1</v>
      </c>
      <c r="AP220" s="25">
        <v>0</v>
      </c>
      <c r="AQ220" s="25">
        <v>0</v>
      </c>
      <c r="AR220" s="25">
        <f>AR201*(1/AO220-1)*'HTGR Relationships'!$D$23</f>
        <v>0</v>
      </c>
      <c r="AS220" s="14">
        <f>AS201*(1/'HTGR FOAK-to-NOAK'!AO220-1)*'HTGR Relationships'!$D$23</f>
        <v>0</v>
      </c>
      <c r="AT220" s="11">
        <f t="shared" si="693"/>
        <v>0</v>
      </c>
      <c r="AU220" s="395">
        <f>'HTGR Levers &amp; Variables'!AT$26*$D$214</f>
        <v>1</v>
      </c>
      <c r="AV220" s="25">
        <v>0</v>
      </c>
      <c r="AW220" s="25">
        <v>0</v>
      </c>
      <c r="AX220" s="25">
        <f>AX201*(1/AU220-1)*'HTGR Relationships'!$D$23</f>
        <v>0</v>
      </c>
      <c r="AY220" s="14">
        <f>AY201*(1/'HTGR FOAK-to-NOAK'!AU220-1)*'HTGR Relationships'!$D$23</f>
        <v>0</v>
      </c>
      <c r="AZ220" s="11">
        <f t="shared" si="694"/>
        <v>0</v>
      </c>
      <c r="BA220" s="395">
        <f>'HTGR Levers &amp; Variables'!AZ$26*$D$214</f>
        <v>1</v>
      </c>
      <c r="BB220" s="25">
        <v>0</v>
      </c>
      <c r="BC220" s="25">
        <v>0</v>
      </c>
      <c r="BD220" s="25">
        <f>BD201*(1/BA220-1)*'HTGR Relationships'!$D$23</f>
        <v>0</v>
      </c>
      <c r="BE220" s="14">
        <f>BE201*(1/'HTGR FOAK-to-NOAK'!BA220-1)*'HTGR Relationships'!$D$23</f>
        <v>0</v>
      </c>
      <c r="BF220" s="11">
        <f t="shared" si="695"/>
        <v>0</v>
      </c>
      <c r="BG220" s="395">
        <f>'HTGR Levers &amp; Variables'!BF$26*$D$214</f>
        <v>1</v>
      </c>
      <c r="BH220" s="25">
        <v>0</v>
      </c>
      <c r="BI220" s="25">
        <v>0</v>
      </c>
      <c r="BJ220" s="25">
        <f>BJ201*(1/BG220-1)*'HTGR Relationships'!$D$23</f>
        <v>0</v>
      </c>
      <c r="BK220" s="14">
        <f>BK201*(1/'HTGR FOAK-to-NOAK'!BG220-1)*'HTGR Relationships'!$D$23</f>
        <v>0</v>
      </c>
      <c r="BL220" s="11">
        <f t="shared" si="696"/>
        <v>0</v>
      </c>
      <c r="BM220" s="395" t="e">
        <f>'HTGR Levers &amp; Variables'!BL$26*$D$214</f>
        <v>#VALUE!</v>
      </c>
      <c r="BN220" s="25">
        <v>0</v>
      </c>
      <c r="BO220" s="25">
        <v>0</v>
      </c>
      <c r="BP220" s="25" t="e">
        <f>BP201*(1/BM220-1)*'HTGR Relationships'!$D$23</f>
        <v>#VALUE!</v>
      </c>
      <c r="BQ220" s="14" t="e">
        <f>BQ201*(1/'HTGR FOAK-to-NOAK'!BM220-1)*'HTGR Relationships'!$D$23</f>
        <v>#VALUE!</v>
      </c>
      <c r="BR220" s="11" t="e">
        <f t="shared" si="697"/>
        <v>#VALUE!</v>
      </c>
      <c r="BS220" s="395" t="e">
        <f>'HTGR Levers &amp; Variables'!BR$26*$D$214</f>
        <v>#VALUE!</v>
      </c>
      <c r="BT220" s="25">
        <v>0</v>
      </c>
      <c r="BU220" s="25">
        <v>0</v>
      </c>
      <c r="BV220" s="25" t="e">
        <f>BV201*(1/BS220-1)*'HTGR Relationships'!$D$23</f>
        <v>#VALUE!</v>
      </c>
      <c r="BW220" s="14" t="e">
        <f>BW201*(1/'HTGR FOAK-to-NOAK'!BS220-1)*'HTGR Relationships'!$D$23</f>
        <v>#VALUE!</v>
      </c>
      <c r="BX220" s="11" t="e">
        <f t="shared" si="698"/>
        <v>#VALUE!</v>
      </c>
      <c r="BY220" s="395" t="e">
        <f>'HTGR Levers &amp; Variables'!BX$26*$D$214</f>
        <v>#VALUE!</v>
      </c>
      <c r="BZ220" s="25">
        <v>0</v>
      </c>
      <c r="CA220" s="25">
        <v>0</v>
      </c>
      <c r="CB220" s="25" t="e">
        <f>CB201*(1/BY220-1)*'HTGR Relationships'!$D$23</f>
        <v>#VALUE!</v>
      </c>
      <c r="CC220" s="14" t="e">
        <f>CC201*(1/'HTGR FOAK-to-NOAK'!BY220-1)*'HTGR Relationships'!$D$23</f>
        <v>#VALUE!</v>
      </c>
      <c r="CD220" s="11" t="e">
        <f t="shared" si="699"/>
        <v>#VALUE!</v>
      </c>
      <c r="CE220" s="395" t="e">
        <f>'HTGR Levers &amp; Variables'!CD$26*$D$214</f>
        <v>#VALUE!</v>
      </c>
      <c r="CF220" s="25">
        <v>0</v>
      </c>
      <c r="CG220" s="25">
        <v>0</v>
      </c>
      <c r="CH220" s="25" t="e">
        <f>CH201*(1/CE220-1)*'HTGR Relationships'!$D$23</f>
        <v>#VALUE!</v>
      </c>
      <c r="CI220" s="14" t="e">
        <f>CI201*(1/'HTGR FOAK-to-NOAK'!CE220-1)*'HTGR Relationships'!$D$23</f>
        <v>#VALUE!</v>
      </c>
      <c r="CJ220" s="11" t="e">
        <f t="shared" si="700"/>
        <v>#VALUE!</v>
      </c>
      <c r="CK220" s="395" t="e">
        <f>'HTGR Levers &amp; Variables'!CJ$26*$D$214</f>
        <v>#VALUE!</v>
      </c>
      <c r="CL220" s="25">
        <v>0</v>
      </c>
      <c r="CM220" s="25">
        <v>0</v>
      </c>
      <c r="CN220" s="25" t="e">
        <f>CN201*(1/CK220-1)*'HTGR Relationships'!$D$23</f>
        <v>#VALUE!</v>
      </c>
      <c r="CO220" s="14" t="e">
        <f>CO201*(1/'HTGR FOAK-to-NOAK'!CK220-1)*'HTGR Relationships'!$D$23</f>
        <v>#VALUE!</v>
      </c>
      <c r="CP220" s="11" t="e">
        <f t="shared" si="701"/>
        <v>#VALUE!</v>
      </c>
      <c r="CQ220" s="395" t="e">
        <f>'HTGR Levers &amp; Variables'!CP$26*$D$214</f>
        <v>#VALUE!</v>
      </c>
      <c r="CR220" s="25">
        <v>0</v>
      </c>
      <c r="CS220" s="25">
        <v>0</v>
      </c>
      <c r="CT220" s="25" t="e">
        <f>CT201*(1/CQ220-1)*'HTGR Relationships'!$D$23</f>
        <v>#VALUE!</v>
      </c>
      <c r="CU220" s="14" t="e">
        <f>CU201*(1/'HTGR FOAK-to-NOAK'!CQ220-1)*'HTGR Relationships'!$D$23</f>
        <v>#VALUE!</v>
      </c>
      <c r="CV220" s="11" t="e">
        <f t="shared" si="702"/>
        <v>#VALUE!</v>
      </c>
      <c r="CW220" s="395" t="e">
        <f>'HTGR Levers &amp; Variables'!CV$26*$D$214</f>
        <v>#VALUE!</v>
      </c>
      <c r="CX220" s="25">
        <v>0</v>
      </c>
      <c r="CY220" s="25">
        <v>0</v>
      </c>
      <c r="CZ220" s="25" t="e">
        <f>CZ201*(1/CW220-1)*'HTGR Relationships'!$D$23</f>
        <v>#VALUE!</v>
      </c>
      <c r="DA220" s="14" t="e">
        <f>DA201*(1/'HTGR FOAK-to-NOAK'!CW220-1)*'HTGR Relationships'!$D$23</f>
        <v>#VALUE!</v>
      </c>
      <c r="DB220" s="11" t="e">
        <f t="shared" si="703"/>
        <v>#VALUE!</v>
      </c>
      <c r="DC220" s="395" t="e">
        <f>'HTGR Levers &amp; Variables'!DB$26*$D$214</f>
        <v>#VALUE!</v>
      </c>
      <c r="DD220" s="25">
        <v>0</v>
      </c>
      <c r="DE220" s="25">
        <v>0</v>
      </c>
      <c r="DF220" s="25" t="e">
        <f>DF201*(1/DC220-1)*'HTGR Relationships'!$D$23</f>
        <v>#VALUE!</v>
      </c>
      <c r="DG220" s="14" t="e">
        <f>DG201*(1/'HTGR FOAK-to-NOAK'!DC220-1)*'HTGR Relationships'!$D$23</f>
        <v>#VALUE!</v>
      </c>
      <c r="DH220" s="11" t="e">
        <f t="shared" si="704"/>
        <v>#VALUE!</v>
      </c>
      <c r="DI220" s="395" t="e">
        <f>'HTGR Levers &amp; Variables'!DH$26*$D$214</f>
        <v>#VALUE!</v>
      </c>
      <c r="DJ220" s="25">
        <v>0</v>
      </c>
      <c r="DK220" s="25">
        <v>0</v>
      </c>
      <c r="DL220" s="25" t="e">
        <f>DL201*(1/DI220-1)*'HTGR Relationships'!$D$23</f>
        <v>#VALUE!</v>
      </c>
      <c r="DM220" s="14" t="e">
        <f>DM201*(1/'HTGR FOAK-to-NOAK'!DI220-1)*'HTGR Relationships'!$D$23</f>
        <v>#VALUE!</v>
      </c>
      <c r="DN220" s="11" t="e">
        <f t="shared" si="705"/>
        <v>#VALUE!</v>
      </c>
      <c r="DO220" s="395" t="e">
        <f>'HTGR Levers &amp; Variables'!DN$26*$D$214</f>
        <v>#VALUE!</v>
      </c>
      <c r="DP220" s="25">
        <v>0</v>
      </c>
      <c r="DQ220" s="25">
        <v>0</v>
      </c>
      <c r="DR220" s="25" t="e">
        <f>DR201*(1/DO220-1)*'HTGR Relationships'!$D$23</f>
        <v>#VALUE!</v>
      </c>
      <c r="DS220" s="14" t="e">
        <f>DS201*(1/'HTGR FOAK-to-NOAK'!DO220-1)*'HTGR Relationships'!$D$23</f>
        <v>#VALUE!</v>
      </c>
      <c r="DT220" s="11" t="e">
        <f t="shared" si="706"/>
        <v>#VALUE!</v>
      </c>
    </row>
    <row r="221" spans="1:124" s="6" customFormat="1" x14ac:dyDescent="0.2">
      <c r="A221" s="241"/>
      <c r="B221" s="147">
        <v>30</v>
      </c>
      <c r="C221" s="241" t="s">
        <v>212</v>
      </c>
      <c r="D221" s="370"/>
      <c r="E221" s="366"/>
      <c r="F221" s="387"/>
      <c r="G221" s="387"/>
      <c r="H221" s="387"/>
      <c r="I221" s="388"/>
      <c r="J221" s="385">
        <f>SUM(J222:J226)</f>
        <v>182595986.7405718</v>
      </c>
      <c r="K221" s="366"/>
      <c r="L221" s="387"/>
      <c r="M221" s="387"/>
      <c r="N221" s="387"/>
      <c r="O221" s="388"/>
      <c r="P221" s="385">
        <f>SUM(P222:P226)</f>
        <v>41281342.250268556</v>
      </c>
      <c r="Q221" s="366"/>
      <c r="R221" s="387"/>
      <c r="S221" s="387"/>
      <c r="T221" s="387"/>
      <c r="U221" s="388"/>
      <c r="V221" s="385">
        <f>SUM(V222:V226)</f>
        <v>10436743.998072788</v>
      </c>
      <c r="W221" s="366"/>
      <c r="X221" s="387"/>
      <c r="Y221" s="387"/>
      <c r="Z221" s="387"/>
      <c r="AA221" s="388"/>
      <c r="AB221" s="385">
        <f>SUM(AB222:AB226)</f>
        <v>0</v>
      </c>
      <c r="AC221" s="366"/>
      <c r="AD221" s="387"/>
      <c r="AE221" s="387"/>
      <c r="AF221" s="387"/>
      <c r="AG221" s="388"/>
      <c r="AH221" s="385">
        <f>SUM(AH222:AH226)</f>
        <v>0</v>
      </c>
      <c r="AI221" s="366"/>
      <c r="AJ221" s="387"/>
      <c r="AK221" s="387"/>
      <c r="AL221" s="387"/>
      <c r="AM221" s="388"/>
      <c r="AN221" s="385">
        <f>SUM(AN222:AN226)</f>
        <v>0</v>
      </c>
      <c r="AO221" s="366"/>
      <c r="AP221" s="387"/>
      <c r="AQ221" s="387"/>
      <c r="AR221" s="387"/>
      <c r="AS221" s="388"/>
      <c r="AT221" s="385">
        <f>SUM(AT222:AT226)</f>
        <v>0</v>
      </c>
      <c r="AU221" s="366"/>
      <c r="AV221" s="387"/>
      <c r="AW221" s="387"/>
      <c r="AX221" s="387"/>
      <c r="AY221" s="388"/>
      <c r="AZ221" s="385">
        <f>SUM(AZ222:AZ226)</f>
        <v>0</v>
      </c>
      <c r="BA221" s="366"/>
      <c r="BB221" s="387"/>
      <c r="BC221" s="387"/>
      <c r="BD221" s="387"/>
      <c r="BE221" s="388"/>
      <c r="BF221" s="385">
        <f>SUM(BF222:BF226)</f>
        <v>0</v>
      </c>
      <c r="BG221" s="366"/>
      <c r="BH221" s="387"/>
      <c r="BI221" s="387"/>
      <c r="BJ221" s="387"/>
      <c r="BK221" s="388"/>
      <c r="BL221" s="385">
        <f>SUM(BL222:BL226)</f>
        <v>0</v>
      </c>
      <c r="BM221" s="366"/>
      <c r="BN221" s="387"/>
      <c r="BO221" s="387"/>
      <c r="BP221" s="387"/>
      <c r="BQ221" s="388"/>
      <c r="BR221" s="385" t="e">
        <f>SUM(BR222:BR226)</f>
        <v>#VALUE!</v>
      </c>
      <c r="BS221" s="366"/>
      <c r="BT221" s="387"/>
      <c r="BU221" s="387"/>
      <c r="BV221" s="387"/>
      <c r="BW221" s="388"/>
      <c r="BX221" s="385" t="e">
        <f>SUM(BX222:BX226)</f>
        <v>#VALUE!</v>
      </c>
      <c r="BY221" s="366"/>
      <c r="BZ221" s="387"/>
      <c r="CA221" s="387"/>
      <c r="CB221" s="387"/>
      <c r="CC221" s="388"/>
      <c r="CD221" s="385" t="e">
        <f>SUM(CD222:CD226)</f>
        <v>#VALUE!</v>
      </c>
      <c r="CE221" s="366"/>
      <c r="CF221" s="387"/>
      <c r="CG221" s="387"/>
      <c r="CH221" s="387"/>
      <c r="CI221" s="388"/>
      <c r="CJ221" s="385" t="e">
        <f>SUM(CJ222:CJ226)</f>
        <v>#VALUE!</v>
      </c>
      <c r="CK221" s="366"/>
      <c r="CL221" s="387"/>
      <c r="CM221" s="387"/>
      <c r="CN221" s="387"/>
      <c r="CO221" s="388"/>
      <c r="CP221" s="385" t="e">
        <f>SUM(CP222:CP226)</f>
        <v>#VALUE!</v>
      </c>
      <c r="CQ221" s="366"/>
      <c r="CR221" s="387"/>
      <c r="CS221" s="387"/>
      <c r="CT221" s="387"/>
      <c r="CU221" s="388"/>
      <c r="CV221" s="385" t="e">
        <f>SUM(CV222:CV226)</f>
        <v>#VALUE!</v>
      </c>
      <c r="CW221" s="366"/>
      <c r="CX221" s="387"/>
      <c r="CY221" s="387"/>
      <c r="CZ221" s="387"/>
      <c r="DA221" s="388"/>
      <c r="DB221" s="385" t="e">
        <f>SUM(DB222:DB226)</f>
        <v>#VALUE!</v>
      </c>
      <c r="DC221" s="366"/>
      <c r="DD221" s="387"/>
      <c r="DE221" s="387"/>
      <c r="DF221" s="387"/>
      <c r="DG221" s="388"/>
      <c r="DH221" s="385" t="e">
        <f>SUM(DH222:DH226)</f>
        <v>#VALUE!</v>
      </c>
      <c r="DI221" s="366"/>
      <c r="DJ221" s="387"/>
      <c r="DK221" s="387"/>
      <c r="DL221" s="387"/>
      <c r="DM221" s="388"/>
      <c r="DN221" s="385" t="e">
        <f>SUM(DN222:DN226)</f>
        <v>#VALUE!</v>
      </c>
      <c r="DO221" s="366"/>
      <c r="DP221" s="387"/>
      <c r="DQ221" s="387"/>
      <c r="DR221" s="387"/>
      <c r="DS221" s="388"/>
      <c r="DT221" s="385" t="e">
        <f>SUM(DT222:DT226)</f>
        <v>#VALUE!</v>
      </c>
    </row>
    <row r="222" spans="1:124" s="6" customFormat="1" x14ac:dyDescent="0.2">
      <c r="B222" s="6">
        <v>31</v>
      </c>
      <c r="C222" s="6" t="s">
        <v>213</v>
      </c>
      <c r="D222" s="13"/>
      <c r="E222" s="13"/>
      <c r="F222" s="24"/>
      <c r="G222" s="24"/>
      <c r="H222" s="24"/>
      <c r="I222" s="48"/>
      <c r="J222" s="11">
        <f>IF(J212=0,0,G213*'HTGR Relationships'!$D$36*I213/J212/'HTGR Relationships'!$D$31/'HTGR Relationships'!$D$32+H213*'HTGR Relationships'!$D$34)</f>
        <v>117826049.51784444</v>
      </c>
      <c r="K222" s="13"/>
      <c r="L222" s="24"/>
      <c r="M222" s="24"/>
      <c r="N222" s="24"/>
      <c r="O222" s="48"/>
      <c r="P222" s="11">
        <f>IF(P212=0,0,M213*'HTGR Relationships'!$D$36*O213/P212/'HTGR Relationships'!$D$31/'HTGR Relationships'!$D$32+N213*'HTGR Relationships'!$D$34)</f>
        <v>35472535.207710385</v>
      </c>
      <c r="Q222" s="13"/>
      <c r="R222" s="24"/>
      <c r="S222" s="24"/>
      <c r="T222" s="24"/>
      <c r="U222" s="48"/>
      <c r="V222" s="11">
        <f>IF(V212=0,0,S213*'HTGR Relationships'!$D$36*U213/V212/'HTGR Relationships'!$D$31/'HTGR Relationships'!$D$32+T213*'HTGR Relationships'!$D$34)</f>
        <v>9977207.0232283846</v>
      </c>
      <c r="W222" s="13"/>
      <c r="X222" s="24"/>
      <c r="Y222" s="24"/>
      <c r="Z222" s="24"/>
      <c r="AA222" s="48"/>
      <c r="AB222" s="11">
        <f>IF(AB212=0,0,Y213*'HTGR Relationships'!$D$36*AA213/AB212/'HTGR Relationships'!$D$31/'HTGR Relationships'!$D$32+Z213*'HTGR Relationships'!$D$34)</f>
        <v>0</v>
      </c>
      <c r="AC222" s="13"/>
      <c r="AD222" s="24"/>
      <c r="AE222" s="24"/>
      <c r="AF222" s="24"/>
      <c r="AG222" s="48"/>
      <c r="AH222" s="11">
        <f>IF(AH212=0,0,AE213*'HTGR Relationships'!$D$36*AG213/AH212/'HTGR Relationships'!$D$31/'HTGR Relationships'!$D$32+AF213*'HTGR Relationships'!$D$34)</f>
        <v>0</v>
      </c>
      <c r="AI222" s="13"/>
      <c r="AJ222" s="24"/>
      <c r="AK222" s="24"/>
      <c r="AL222" s="24"/>
      <c r="AM222" s="48"/>
      <c r="AN222" s="11">
        <f>IF(AN212=0,0,AK213*'HTGR Relationships'!$D$36*AM213/AN212/'HTGR Relationships'!$D$31/'HTGR Relationships'!$D$32+AL213*'HTGR Relationships'!$D$34)</f>
        <v>0</v>
      </c>
      <c r="AO222" s="13"/>
      <c r="AP222" s="24"/>
      <c r="AQ222" s="24"/>
      <c r="AR222" s="24"/>
      <c r="AS222" s="48"/>
      <c r="AT222" s="11">
        <f>IF(AT212=0,0,AQ213*'HTGR Relationships'!$D$36*AS213/AT212/'HTGR Relationships'!$D$31/'HTGR Relationships'!$D$32+AR213*'HTGR Relationships'!$D$34)</f>
        <v>0</v>
      </c>
      <c r="AU222" s="13"/>
      <c r="AV222" s="24"/>
      <c r="AW222" s="24"/>
      <c r="AX222" s="24"/>
      <c r="AY222" s="48"/>
      <c r="AZ222" s="11">
        <f>IF(AZ212=0,0,AW213*'HTGR Relationships'!$D$36*AY213/AZ212/'HTGR Relationships'!$D$31/'HTGR Relationships'!$D$32+AX213*'HTGR Relationships'!$D$34)</f>
        <v>0</v>
      </c>
      <c r="BA222" s="13"/>
      <c r="BB222" s="24"/>
      <c r="BC222" s="24"/>
      <c r="BD222" s="24"/>
      <c r="BE222" s="48"/>
      <c r="BF222" s="11">
        <f>IF(BF212=0,0,BC213*'HTGR Relationships'!$D$36*BE213/BF212/'HTGR Relationships'!$D$31/'HTGR Relationships'!$D$32+BD213*'HTGR Relationships'!$D$34)</f>
        <v>0</v>
      </c>
      <c r="BG222" s="13"/>
      <c r="BH222" s="24"/>
      <c r="BI222" s="24"/>
      <c r="BJ222" s="24"/>
      <c r="BK222" s="48"/>
      <c r="BL222" s="11">
        <f>IF(BL212=0,0,BI213*'HTGR Relationships'!$D$36*BK213/BL212/'HTGR Relationships'!$D$31/'HTGR Relationships'!$D$32+BJ213*'HTGR Relationships'!$D$34)</f>
        <v>0</v>
      </c>
      <c r="BM222" s="13"/>
      <c r="BN222" s="24"/>
      <c r="BO222" s="24"/>
      <c r="BP222" s="24"/>
      <c r="BQ222" s="48"/>
      <c r="BR222" s="11" t="e">
        <f>IF(BR212=0,0,BO213*'HTGR Relationships'!$D$36*BQ213/BR212/'HTGR Relationships'!$D$31/'HTGR Relationships'!$D$32+BP213*'HTGR Relationships'!$D$34)</f>
        <v>#VALUE!</v>
      </c>
      <c r="BS222" s="13"/>
      <c r="BT222" s="24"/>
      <c r="BU222" s="24"/>
      <c r="BV222" s="24"/>
      <c r="BW222" s="48"/>
      <c r="BX222" s="11" t="e">
        <f>IF(BX212=0,0,BU213*'HTGR Relationships'!$D$36*BW213/BX212/'HTGR Relationships'!$D$31/'HTGR Relationships'!$D$32+BV213*'HTGR Relationships'!$D$34)</f>
        <v>#VALUE!</v>
      </c>
      <c r="BY222" s="13"/>
      <c r="BZ222" s="24"/>
      <c r="CA222" s="24"/>
      <c r="CB222" s="24"/>
      <c r="CC222" s="48"/>
      <c r="CD222" s="11" t="e">
        <f>IF(CD212=0,0,CA213*'HTGR Relationships'!$D$36*CC213/CD212/'HTGR Relationships'!$D$31/'HTGR Relationships'!$D$32+CB213*'HTGR Relationships'!$D$34)</f>
        <v>#VALUE!</v>
      </c>
      <c r="CE222" s="13"/>
      <c r="CF222" s="24"/>
      <c r="CG222" s="24"/>
      <c r="CH222" s="24"/>
      <c r="CI222" s="48"/>
      <c r="CJ222" s="11" t="e">
        <f>IF(CJ212=0,0,CG213*'HTGR Relationships'!$D$36*CI213/CJ212/'HTGR Relationships'!$D$31/'HTGR Relationships'!$D$32+CH213*'HTGR Relationships'!$D$34)</f>
        <v>#VALUE!</v>
      </c>
      <c r="CK222" s="13"/>
      <c r="CL222" s="24"/>
      <c r="CM222" s="24"/>
      <c r="CN222" s="24"/>
      <c r="CO222" s="48"/>
      <c r="CP222" s="11" t="e">
        <f>IF(CP212=0,0,CM213*'HTGR Relationships'!$D$36*CO213/CP212/'HTGR Relationships'!$D$31/'HTGR Relationships'!$D$32+CN213*'HTGR Relationships'!$D$34)</f>
        <v>#VALUE!</v>
      </c>
      <c r="CQ222" s="13"/>
      <c r="CR222" s="24"/>
      <c r="CS222" s="24"/>
      <c r="CT222" s="24"/>
      <c r="CU222" s="48"/>
      <c r="CV222" s="11" t="e">
        <f>IF(CV212=0,0,CS213*'HTGR Relationships'!$D$36*CU213/CV212/'HTGR Relationships'!$D$31/'HTGR Relationships'!$D$32+CT213*'HTGR Relationships'!$D$34)</f>
        <v>#VALUE!</v>
      </c>
      <c r="CW222" s="13"/>
      <c r="CX222" s="24"/>
      <c r="CY222" s="24"/>
      <c r="CZ222" s="24"/>
      <c r="DA222" s="48"/>
      <c r="DB222" s="11" t="e">
        <f>IF(DB212=0,0,CY213*'HTGR Relationships'!$D$36*DA213/DB212/'HTGR Relationships'!$D$31/'HTGR Relationships'!$D$32+CZ213*'HTGR Relationships'!$D$34)</f>
        <v>#VALUE!</v>
      </c>
      <c r="DC222" s="13"/>
      <c r="DD222" s="24"/>
      <c r="DE222" s="24"/>
      <c r="DF222" s="24"/>
      <c r="DG222" s="48"/>
      <c r="DH222" s="11" t="e">
        <f>IF(DH212=0,0,DE213*'HTGR Relationships'!$D$36*DG213/DH212/'HTGR Relationships'!$D$31/'HTGR Relationships'!$D$32+DF213*'HTGR Relationships'!$D$34)</f>
        <v>#VALUE!</v>
      </c>
      <c r="DI222" s="13"/>
      <c r="DJ222" s="24"/>
      <c r="DK222" s="24"/>
      <c r="DL222" s="24"/>
      <c r="DM222" s="48"/>
      <c r="DN222" s="11" t="e">
        <f>IF(DN212=0,0,DK213*'HTGR Relationships'!$D$36*DM213/DN212/'HTGR Relationships'!$D$31/'HTGR Relationships'!$D$32+DL213*'HTGR Relationships'!$D$34)</f>
        <v>#VALUE!</v>
      </c>
      <c r="DO222" s="13"/>
      <c r="DP222" s="24"/>
      <c r="DQ222" s="24"/>
      <c r="DR222" s="24"/>
      <c r="DS222" s="48"/>
      <c r="DT222" s="11" t="e">
        <f>IF(DT212=0,0,DQ213*'HTGR Relationships'!$D$36*DS213/DT212/'HTGR Relationships'!$D$31/'HTGR Relationships'!$D$32+DR213*'HTGR Relationships'!$D$34)</f>
        <v>#VALUE!</v>
      </c>
    </row>
    <row r="223" spans="1:124" s="6" customFormat="1" x14ac:dyDescent="0.2">
      <c r="B223" s="6">
        <v>32</v>
      </c>
      <c r="C223" s="6" t="s">
        <v>214</v>
      </c>
      <c r="D223" s="13" t="s">
        <v>215</v>
      </c>
      <c r="E223" s="13"/>
      <c r="F223" s="24"/>
      <c r="G223" s="24"/>
      <c r="H223" s="24"/>
      <c r="I223" s="48"/>
      <c r="J223" s="11">
        <f>H213*'HTGR Relationships'!$D$34*'HTGR Relationships'!$D$37*J212/'HTGR Relationships'!$D$30</f>
        <v>49225191.100558549</v>
      </c>
      <c r="K223" s="13"/>
      <c r="L223" s="24"/>
      <c r="M223" s="24"/>
      <c r="N223" s="24"/>
      <c r="O223" s="48"/>
      <c r="P223" s="11">
        <f>N213*'HTGR Relationships'!$D$34*'HTGR Relationships'!$D$37*P212/'HTGR Relationships'!$D$30</f>
        <v>4414696.8330835756</v>
      </c>
      <c r="Q223" s="13"/>
      <c r="R223" s="24"/>
      <c r="S223" s="24"/>
      <c r="T223" s="24"/>
      <c r="U223" s="48"/>
      <c r="V223" s="11">
        <f>T213*'HTGR Relationships'!$D$34*'HTGR Relationships'!$D$37*V212/'HTGR Relationships'!$D$30</f>
        <v>349248.37624438398</v>
      </c>
      <c r="W223" s="13"/>
      <c r="X223" s="24"/>
      <c r="Y223" s="24"/>
      <c r="Z223" s="24"/>
      <c r="AA223" s="48"/>
      <c r="AB223" s="11">
        <f>Z213*'HTGR Relationships'!$D$34*'HTGR Relationships'!$D$37*AB212/'HTGR Relationships'!$D$30</f>
        <v>0</v>
      </c>
      <c r="AC223" s="13"/>
      <c r="AD223" s="24"/>
      <c r="AE223" s="24"/>
      <c r="AF223" s="24"/>
      <c r="AG223" s="48"/>
      <c r="AH223" s="11">
        <f>AF213*'HTGR Relationships'!$D$34*'HTGR Relationships'!$D$37*AH212/'HTGR Relationships'!$D$30</f>
        <v>0</v>
      </c>
      <c r="AI223" s="13"/>
      <c r="AJ223" s="24"/>
      <c r="AK223" s="24"/>
      <c r="AL223" s="24"/>
      <c r="AM223" s="48"/>
      <c r="AN223" s="11">
        <f>AL213*'HTGR Relationships'!$D$34*'HTGR Relationships'!$D$37*AN212/'HTGR Relationships'!$D$30</f>
        <v>0</v>
      </c>
      <c r="AO223" s="13"/>
      <c r="AP223" s="24"/>
      <c r="AQ223" s="24"/>
      <c r="AR223" s="24"/>
      <c r="AS223" s="48"/>
      <c r="AT223" s="11">
        <f>AR213*'HTGR Relationships'!$D$34*'HTGR Relationships'!$D$37*AT212/'HTGR Relationships'!$D$30</f>
        <v>0</v>
      </c>
      <c r="AU223" s="13"/>
      <c r="AV223" s="24"/>
      <c r="AW223" s="24"/>
      <c r="AX223" s="24"/>
      <c r="AY223" s="48"/>
      <c r="AZ223" s="11">
        <f>AX213*'HTGR Relationships'!$D$34*'HTGR Relationships'!$D$37*AZ212/'HTGR Relationships'!$D$30</f>
        <v>0</v>
      </c>
      <c r="BA223" s="13"/>
      <c r="BB223" s="24"/>
      <c r="BC223" s="24"/>
      <c r="BD223" s="24"/>
      <c r="BE223" s="48"/>
      <c r="BF223" s="11">
        <f>BD213*'HTGR Relationships'!$D$34*'HTGR Relationships'!$D$37*BF212/'HTGR Relationships'!$D$30</f>
        <v>0</v>
      </c>
      <c r="BG223" s="13"/>
      <c r="BH223" s="24"/>
      <c r="BI223" s="24"/>
      <c r="BJ223" s="24"/>
      <c r="BK223" s="48"/>
      <c r="BL223" s="11">
        <f>BJ213*'HTGR Relationships'!$D$34*'HTGR Relationships'!$D$37*BL212/'HTGR Relationships'!$D$30</f>
        <v>0</v>
      </c>
      <c r="BM223" s="13"/>
      <c r="BN223" s="24"/>
      <c r="BO223" s="24"/>
      <c r="BP223" s="24"/>
      <c r="BQ223" s="48"/>
      <c r="BR223" s="11" t="e">
        <f>BP213*'HTGR Relationships'!$D$34*'HTGR Relationships'!$D$37*BR212/'HTGR Relationships'!$D$30</f>
        <v>#VALUE!</v>
      </c>
      <c r="BS223" s="13"/>
      <c r="BT223" s="24"/>
      <c r="BU223" s="24"/>
      <c r="BV223" s="24"/>
      <c r="BW223" s="48"/>
      <c r="BX223" s="11" t="e">
        <f>BV213*'HTGR Relationships'!$D$34*'HTGR Relationships'!$D$37*BX212/'HTGR Relationships'!$D$30</f>
        <v>#VALUE!</v>
      </c>
      <c r="BY223" s="13"/>
      <c r="BZ223" s="24"/>
      <c r="CA223" s="24"/>
      <c r="CB223" s="24"/>
      <c r="CC223" s="48"/>
      <c r="CD223" s="11" t="e">
        <f>CB213*'HTGR Relationships'!$D$34*'HTGR Relationships'!$D$37*CD212/'HTGR Relationships'!$D$30</f>
        <v>#VALUE!</v>
      </c>
      <c r="CE223" s="13"/>
      <c r="CF223" s="24"/>
      <c r="CG223" s="24"/>
      <c r="CH223" s="24"/>
      <c r="CI223" s="48"/>
      <c r="CJ223" s="11" t="e">
        <f>CH213*'HTGR Relationships'!$D$34*'HTGR Relationships'!$D$37*CJ212/'HTGR Relationships'!$D$30</f>
        <v>#VALUE!</v>
      </c>
      <c r="CK223" s="13"/>
      <c r="CL223" s="24"/>
      <c r="CM223" s="24"/>
      <c r="CN223" s="24"/>
      <c r="CO223" s="48"/>
      <c r="CP223" s="11" t="e">
        <f>CN213*'HTGR Relationships'!$D$34*'HTGR Relationships'!$D$37*CP212/'HTGR Relationships'!$D$30</f>
        <v>#VALUE!</v>
      </c>
      <c r="CQ223" s="13"/>
      <c r="CR223" s="24"/>
      <c r="CS223" s="24"/>
      <c r="CT223" s="24"/>
      <c r="CU223" s="48"/>
      <c r="CV223" s="11" t="e">
        <f>CT213*'HTGR Relationships'!$D$34*'HTGR Relationships'!$D$37*CV212/'HTGR Relationships'!$D$30</f>
        <v>#VALUE!</v>
      </c>
      <c r="CW223" s="13"/>
      <c r="CX223" s="24"/>
      <c r="CY223" s="24"/>
      <c r="CZ223" s="24"/>
      <c r="DA223" s="48"/>
      <c r="DB223" s="11" t="e">
        <f>CZ213*'HTGR Relationships'!$D$34*'HTGR Relationships'!$D$37*DB212/'HTGR Relationships'!$D$30</f>
        <v>#VALUE!</v>
      </c>
      <c r="DC223" s="13"/>
      <c r="DD223" s="24"/>
      <c r="DE223" s="24"/>
      <c r="DF223" s="24"/>
      <c r="DG223" s="48"/>
      <c r="DH223" s="11" t="e">
        <f>DF213*'HTGR Relationships'!$D$34*'HTGR Relationships'!$D$37*DH212/'HTGR Relationships'!$D$30</f>
        <v>#VALUE!</v>
      </c>
      <c r="DI223" s="13"/>
      <c r="DJ223" s="24"/>
      <c r="DK223" s="24"/>
      <c r="DL223" s="24"/>
      <c r="DM223" s="48"/>
      <c r="DN223" s="11" t="e">
        <f>DL213*'HTGR Relationships'!$D$34*'HTGR Relationships'!$D$37*DN212/'HTGR Relationships'!$D$30</f>
        <v>#VALUE!</v>
      </c>
      <c r="DO223" s="13"/>
      <c r="DP223" s="24"/>
      <c r="DQ223" s="24"/>
      <c r="DR223" s="24"/>
      <c r="DS223" s="48"/>
      <c r="DT223" s="11" t="e">
        <f>DR213*'HTGR Relationships'!$D$34*'HTGR Relationships'!$D$37*DT212/'HTGR Relationships'!$D$30</f>
        <v>#VALUE!</v>
      </c>
    </row>
    <row r="224" spans="1:124" s="6" customFormat="1" x14ac:dyDescent="0.2">
      <c r="B224" s="6">
        <v>33</v>
      </c>
      <c r="C224" s="6" t="s">
        <v>216</v>
      </c>
      <c r="D224" s="13"/>
      <c r="E224" s="13"/>
      <c r="F224" s="24"/>
      <c r="G224" s="24"/>
      <c r="H224" s="24"/>
      <c r="I224" s="48"/>
      <c r="J224" s="11">
        <f>J223*'HTGR Relationships'!$D$38</f>
        <v>2070906.7440291825</v>
      </c>
      <c r="K224" s="13"/>
      <c r="L224" s="24"/>
      <c r="M224" s="24"/>
      <c r="N224" s="24"/>
      <c r="O224" s="48"/>
      <c r="P224" s="11">
        <f>P223*'HTGR Relationships'!$D$38</f>
        <v>185726.56073189553</v>
      </c>
      <c r="Q224" s="13"/>
      <c r="R224" s="24"/>
      <c r="S224" s="24"/>
      <c r="T224" s="24"/>
      <c r="U224" s="48"/>
      <c r="V224" s="11">
        <f>V223*'HTGR Relationships'!$D$38</f>
        <v>14692.900150011392</v>
      </c>
      <c r="W224" s="13"/>
      <c r="X224" s="24"/>
      <c r="Y224" s="24"/>
      <c r="Z224" s="24"/>
      <c r="AA224" s="48"/>
      <c r="AB224" s="11">
        <f>AB223*'HTGR Relationships'!$D$38</f>
        <v>0</v>
      </c>
      <c r="AC224" s="13"/>
      <c r="AD224" s="24"/>
      <c r="AE224" s="24"/>
      <c r="AF224" s="24"/>
      <c r="AG224" s="48"/>
      <c r="AH224" s="11">
        <f>AH223*'HTGR Relationships'!$D$38</f>
        <v>0</v>
      </c>
      <c r="AI224" s="13"/>
      <c r="AJ224" s="24"/>
      <c r="AK224" s="24"/>
      <c r="AL224" s="24"/>
      <c r="AM224" s="48"/>
      <c r="AN224" s="11">
        <f>AN223*'HTGR Relationships'!$D$38</f>
        <v>0</v>
      </c>
      <c r="AO224" s="13"/>
      <c r="AP224" s="24"/>
      <c r="AQ224" s="24"/>
      <c r="AR224" s="24"/>
      <c r="AS224" s="48"/>
      <c r="AT224" s="11">
        <f>AT223*'HTGR Relationships'!$D$38</f>
        <v>0</v>
      </c>
      <c r="AU224" s="13"/>
      <c r="AV224" s="24"/>
      <c r="AW224" s="24"/>
      <c r="AX224" s="24"/>
      <c r="AY224" s="48"/>
      <c r="AZ224" s="11">
        <f>AZ223*'HTGR Relationships'!$D$38</f>
        <v>0</v>
      </c>
      <c r="BA224" s="13"/>
      <c r="BB224" s="24"/>
      <c r="BC224" s="24"/>
      <c r="BD224" s="24"/>
      <c r="BE224" s="48"/>
      <c r="BF224" s="11">
        <f>BF223*'HTGR Relationships'!$D$38</f>
        <v>0</v>
      </c>
      <c r="BG224" s="13"/>
      <c r="BH224" s="24"/>
      <c r="BI224" s="24"/>
      <c r="BJ224" s="24"/>
      <c r="BK224" s="48"/>
      <c r="BL224" s="11">
        <f>BL223*'HTGR Relationships'!$D$38</f>
        <v>0</v>
      </c>
      <c r="BM224" s="13"/>
      <c r="BN224" s="24"/>
      <c r="BO224" s="24"/>
      <c r="BP224" s="24"/>
      <c r="BQ224" s="48"/>
      <c r="BR224" s="11" t="e">
        <f>BR223*'HTGR Relationships'!$D$38</f>
        <v>#VALUE!</v>
      </c>
      <c r="BS224" s="13"/>
      <c r="BT224" s="24"/>
      <c r="BU224" s="24"/>
      <c r="BV224" s="24"/>
      <c r="BW224" s="48"/>
      <c r="BX224" s="11" t="e">
        <f>BX223*'HTGR Relationships'!$D$38</f>
        <v>#VALUE!</v>
      </c>
      <c r="BY224" s="13"/>
      <c r="BZ224" s="24"/>
      <c r="CA224" s="24"/>
      <c r="CB224" s="24"/>
      <c r="CC224" s="48"/>
      <c r="CD224" s="11" t="e">
        <f>CD223*'HTGR Relationships'!$D$38</f>
        <v>#VALUE!</v>
      </c>
      <c r="CE224" s="13"/>
      <c r="CF224" s="24"/>
      <c r="CG224" s="24"/>
      <c r="CH224" s="24"/>
      <c r="CI224" s="48"/>
      <c r="CJ224" s="11" t="e">
        <f>CJ223*'HTGR Relationships'!$D$38</f>
        <v>#VALUE!</v>
      </c>
      <c r="CK224" s="13"/>
      <c r="CL224" s="24"/>
      <c r="CM224" s="24"/>
      <c r="CN224" s="24"/>
      <c r="CO224" s="48"/>
      <c r="CP224" s="11" t="e">
        <f>CP223*'HTGR Relationships'!$D$38</f>
        <v>#VALUE!</v>
      </c>
      <c r="CQ224" s="13"/>
      <c r="CR224" s="24"/>
      <c r="CS224" s="24"/>
      <c r="CT224" s="24"/>
      <c r="CU224" s="48"/>
      <c r="CV224" s="11" t="e">
        <f>CV223*'HTGR Relationships'!$D$38</f>
        <v>#VALUE!</v>
      </c>
      <c r="CW224" s="13"/>
      <c r="CX224" s="24"/>
      <c r="CY224" s="24"/>
      <c r="CZ224" s="24"/>
      <c r="DA224" s="48"/>
      <c r="DB224" s="11" t="e">
        <f>DB223*'HTGR Relationships'!$D$38</f>
        <v>#VALUE!</v>
      </c>
      <c r="DC224" s="13"/>
      <c r="DD224" s="24"/>
      <c r="DE224" s="24"/>
      <c r="DF224" s="24"/>
      <c r="DG224" s="48"/>
      <c r="DH224" s="11" t="e">
        <f>DH223*'HTGR Relationships'!$D$38</f>
        <v>#VALUE!</v>
      </c>
      <c r="DI224" s="13"/>
      <c r="DJ224" s="24"/>
      <c r="DK224" s="24"/>
      <c r="DL224" s="24"/>
      <c r="DM224" s="48"/>
      <c r="DN224" s="11" t="e">
        <f>DN223*'HTGR Relationships'!$D$38</f>
        <v>#VALUE!</v>
      </c>
      <c r="DO224" s="13"/>
      <c r="DP224" s="24"/>
      <c r="DQ224" s="24"/>
      <c r="DR224" s="24"/>
      <c r="DS224" s="48"/>
      <c r="DT224" s="11" t="e">
        <f>DT223*'HTGR Relationships'!$D$38</f>
        <v>#VALUE!</v>
      </c>
    </row>
    <row r="225" spans="1:124" s="6" customFormat="1" x14ac:dyDescent="0.2">
      <c r="B225" s="6">
        <v>34</v>
      </c>
      <c r="C225" s="6" t="s">
        <v>217</v>
      </c>
      <c r="D225" s="13"/>
      <c r="E225" s="13"/>
      <c r="F225" s="24"/>
      <c r="G225" s="24"/>
      <c r="H225" s="24"/>
      <c r="I225" s="48"/>
      <c r="J225" s="11">
        <f>J223*'HTGR Relationships'!$D$39</f>
        <v>174372.66713193816</v>
      </c>
      <c r="K225" s="13"/>
      <c r="L225" s="24"/>
      <c r="M225" s="24"/>
      <c r="N225" s="24"/>
      <c r="O225" s="48"/>
      <c r="P225" s="11">
        <f>P223*'HTGR Relationships'!$D$39</f>
        <v>15638.38441563651</v>
      </c>
      <c r="Q225" s="13"/>
      <c r="R225" s="24"/>
      <c r="S225" s="24"/>
      <c r="T225" s="24"/>
      <c r="U225" s="48"/>
      <c r="V225" s="11">
        <f>V223*'HTGR Relationships'!$D$39</f>
        <v>1237.1586477505996</v>
      </c>
      <c r="W225" s="13"/>
      <c r="X225" s="24"/>
      <c r="Y225" s="24"/>
      <c r="Z225" s="24"/>
      <c r="AA225" s="48"/>
      <c r="AB225" s="11">
        <f>AB223*'HTGR Relationships'!$D$39</f>
        <v>0</v>
      </c>
      <c r="AC225" s="13"/>
      <c r="AD225" s="24"/>
      <c r="AE225" s="24"/>
      <c r="AF225" s="24"/>
      <c r="AG225" s="48"/>
      <c r="AH225" s="11">
        <f>AH223*'HTGR Relationships'!$D$39</f>
        <v>0</v>
      </c>
      <c r="AI225" s="13"/>
      <c r="AJ225" s="24"/>
      <c r="AK225" s="24"/>
      <c r="AL225" s="24"/>
      <c r="AM225" s="48"/>
      <c r="AN225" s="11">
        <f>AN223*'HTGR Relationships'!$D$39</f>
        <v>0</v>
      </c>
      <c r="AO225" s="13"/>
      <c r="AP225" s="24"/>
      <c r="AQ225" s="24"/>
      <c r="AR225" s="24"/>
      <c r="AS225" s="48"/>
      <c r="AT225" s="11">
        <f>AT223*'HTGR Relationships'!$D$39</f>
        <v>0</v>
      </c>
      <c r="AU225" s="13"/>
      <c r="AV225" s="24"/>
      <c r="AW225" s="24"/>
      <c r="AX225" s="24"/>
      <c r="AY225" s="48"/>
      <c r="AZ225" s="11">
        <f>AZ223*'HTGR Relationships'!$D$39</f>
        <v>0</v>
      </c>
      <c r="BA225" s="13"/>
      <c r="BB225" s="24"/>
      <c r="BC225" s="24"/>
      <c r="BD225" s="24"/>
      <c r="BE225" s="48"/>
      <c r="BF225" s="11">
        <f>BF223*'HTGR Relationships'!$D$39</f>
        <v>0</v>
      </c>
      <c r="BG225" s="13"/>
      <c r="BH225" s="24"/>
      <c r="BI225" s="24"/>
      <c r="BJ225" s="24"/>
      <c r="BK225" s="48"/>
      <c r="BL225" s="11">
        <f>BL223*'HTGR Relationships'!$D$39</f>
        <v>0</v>
      </c>
      <c r="BM225" s="13"/>
      <c r="BN225" s="24"/>
      <c r="BO225" s="24"/>
      <c r="BP225" s="24"/>
      <c r="BQ225" s="48"/>
      <c r="BR225" s="11" t="e">
        <f>BR223*'HTGR Relationships'!$D$39</f>
        <v>#VALUE!</v>
      </c>
      <c r="BS225" s="13"/>
      <c r="BT225" s="24"/>
      <c r="BU225" s="24"/>
      <c r="BV225" s="24"/>
      <c r="BW225" s="48"/>
      <c r="BX225" s="11" t="e">
        <f>BX223*'HTGR Relationships'!$D$39</f>
        <v>#VALUE!</v>
      </c>
      <c r="BY225" s="13"/>
      <c r="BZ225" s="24"/>
      <c r="CA225" s="24"/>
      <c r="CB225" s="24"/>
      <c r="CC225" s="48"/>
      <c r="CD225" s="11" t="e">
        <f>CD223*'HTGR Relationships'!$D$39</f>
        <v>#VALUE!</v>
      </c>
      <c r="CE225" s="13"/>
      <c r="CF225" s="24"/>
      <c r="CG225" s="24"/>
      <c r="CH225" s="24"/>
      <c r="CI225" s="48"/>
      <c r="CJ225" s="11" t="e">
        <f>CJ223*'HTGR Relationships'!$D$39</f>
        <v>#VALUE!</v>
      </c>
      <c r="CK225" s="13"/>
      <c r="CL225" s="24"/>
      <c r="CM225" s="24"/>
      <c r="CN225" s="24"/>
      <c r="CO225" s="48"/>
      <c r="CP225" s="11" t="e">
        <f>CP223*'HTGR Relationships'!$D$39</f>
        <v>#VALUE!</v>
      </c>
      <c r="CQ225" s="13"/>
      <c r="CR225" s="24"/>
      <c r="CS225" s="24"/>
      <c r="CT225" s="24"/>
      <c r="CU225" s="48"/>
      <c r="CV225" s="11" t="e">
        <f>CV223*'HTGR Relationships'!$D$39</f>
        <v>#VALUE!</v>
      </c>
      <c r="CW225" s="13"/>
      <c r="CX225" s="24"/>
      <c r="CY225" s="24"/>
      <c r="CZ225" s="24"/>
      <c r="DA225" s="48"/>
      <c r="DB225" s="11" t="e">
        <f>DB223*'HTGR Relationships'!$D$39</f>
        <v>#VALUE!</v>
      </c>
      <c r="DC225" s="13"/>
      <c r="DD225" s="24"/>
      <c r="DE225" s="24"/>
      <c r="DF225" s="24"/>
      <c r="DG225" s="48"/>
      <c r="DH225" s="11" t="e">
        <f>DH223*'HTGR Relationships'!$D$39</f>
        <v>#VALUE!</v>
      </c>
      <c r="DI225" s="13"/>
      <c r="DJ225" s="24"/>
      <c r="DK225" s="24"/>
      <c r="DL225" s="24"/>
      <c r="DM225" s="48"/>
      <c r="DN225" s="11" t="e">
        <f>DN223*'HTGR Relationships'!$D$39</f>
        <v>#VALUE!</v>
      </c>
      <c r="DO225" s="13"/>
      <c r="DP225" s="24"/>
      <c r="DQ225" s="24"/>
      <c r="DR225" s="24"/>
      <c r="DS225" s="48"/>
      <c r="DT225" s="11" t="e">
        <f>DT223*'HTGR Relationships'!$D$39</f>
        <v>#VALUE!</v>
      </c>
    </row>
    <row r="226" spans="1:124" x14ac:dyDescent="0.2">
      <c r="A226" s="6"/>
      <c r="B226" s="6">
        <v>35</v>
      </c>
      <c r="C226" s="6" t="s">
        <v>218</v>
      </c>
      <c r="D226" s="13"/>
      <c r="E226" s="13"/>
      <c r="F226" s="24"/>
      <c r="G226" s="24"/>
      <c r="H226" s="24"/>
      <c r="I226" s="48"/>
      <c r="J226" s="11">
        <f>J223*'HTGR Relationships'!$D$40</f>
        <v>13299466.711007692</v>
      </c>
      <c r="K226" s="13"/>
      <c r="L226" s="24"/>
      <c r="M226" s="24"/>
      <c r="N226" s="24"/>
      <c r="O226" s="48"/>
      <c r="P226" s="11">
        <f>P223*'HTGR Relationships'!$D$40</f>
        <v>1192745.264327067</v>
      </c>
      <c r="Q226" s="13"/>
      <c r="R226" s="24"/>
      <c r="S226" s="24"/>
      <c r="T226" s="24"/>
      <c r="U226" s="48"/>
      <c r="V226" s="11">
        <f>V223*'HTGR Relationships'!$D$40</f>
        <v>94358.53980225524</v>
      </c>
      <c r="W226" s="13"/>
      <c r="X226" s="24"/>
      <c r="Y226" s="24"/>
      <c r="Z226" s="24"/>
      <c r="AA226" s="48"/>
      <c r="AB226" s="11">
        <f>AB223*'HTGR Relationships'!$D$40</f>
        <v>0</v>
      </c>
      <c r="AC226" s="13"/>
      <c r="AD226" s="24"/>
      <c r="AE226" s="24"/>
      <c r="AF226" s="24"/>
      <c r="AG226" s="48"/>
      <c r="AH226" s="11">
        <f>AH223*'HTGR Relationships'!$D$40</f>
        <v>0</v>
      </c>
      <c r="AI226" s="13"/>
      <c r="AJ226" s="24"/>
      <c r="AK226" s="24"/>
      <c r="AL226" s="24"/>
      <c r="AM226" s="48"/>
      <c r="AN226" s="11">
        <f>AN223*'HTGR Relationships'!$D$40</f>
        <v>0</v>
      </c>
      <c r="AO226" s="13"/>
      <c r="AP226" s="24"/>
      <c r="AQ226" s="24"/>
      <c r="AR226" s="24"/>
      <c r="AS226" s="48"/>
      <c r="AT226" s="11">
        <f>AT223*'HTGR Relationships'!$D$40</f>
        <v>0</v>
      </c>
      <c r="AU226" s="13"/>
      <c r="AV226" s="24"/>
      <c r="AW226" s="24"/>
      <c r="AX226" s="24"/>
      <c r="AY226" s="48"/>
      <c r="AZ226" s="11">
        <f>AZ223*'HTGR Relationships'!$D$40</f>
        <v>0</v>
      </c>
      <c r="BA226" s="13"/>
      <c r="BB226" s="24"/>
      <c r="BC226" s="24"/>
      <c r="BD226" s="24"/>
      <c r="BE226" s="48"/>
      <c r="BF226" s="11">
        <f>BF223*'HTGR Relationships'!$D$40</f>
        <v>0</v>
      </c>
      <c r="BG226" s="13"/>
      <c r="BH226" s="24"/>
      <c r="BI226" s="24"/>
      <c r="BJ226" s="24"/>
      <c r="BK226" s="48"/>
      <c r="BL226" s="11">
        <f>BL223*'HTGR Relationships'!$D$40</f>
        <v>0</v>
      </c>
      <c r="BM226" s="13"/>
      <c r="BN226" s="24"/>
      <c r="BO226" s="24"/>
      <c r="BP226" s="24"/>
      <c r="BQ226" s="48"/>
      <c r="BR226" s="11" t="e">
        <f>BR223*'HTGR Relationships'!$D$40</f>
        <v>#VALUE!</v>
      </c>
      <c r="BS226" s="13"/>
      <c r="BT226" s="24"/>
      <c r="BU226" s="24"/>
      <c r="BV226" s="24"/>
      <c r="BW226" s="48"/>
      <c r="BX226" s="11" t="e">
        <f>BX223*'HTGR Relationships'!$D$40</f>
        <v>#VALUE!</v>
      </c>
      <c r="BY226" s="13"/>
      <c r="BZ226" s="24"/>
      <c r="CA226" s="24"/>
      <c r="CB226" s="24"/>
      <c r="CC226" s="48"/>
      <c r="CD226" s="11" t="e">
        <f>CD223*'HTGR Relationships'!$D$40</f>
        <v>#VALUE!</v>
      </c>
      <c r="CE226" s="13"/>
      <c r="CF226" s="24"/>
      <c r="CG226" s="24"/>
      <c r="CH226" s="24"/>
      <c r="CI226" s="48"/>
      <c r="CJ226" s="11" t="e">
        <f>CJ223*'HTGR Relationships'!$D$40</f>
        <v>#VALUE!</v>
      </c>
      <c r="CK226" s="13"/>
      <c r="CL226" s="24"/>
      <c r="CM226" s="24"/>
      <c r="CN226" s="24"/>
      <c r="CO226" s="48"/>
      <c r="CP226" s="11" t="e">
        <f>CP223*'HTGR Relationships'!$D$40</f>
        <v>#VALUE!</v>
      </c>
      <c r="CQ226" s="13"/>
      <c r="CR226" s="24"/>
      <c r="CS226" s="24"/>
      <c r="CT226" s="24"/>
      <c r="CU226" s="48"/>
      <c r="CV226" s="11" t="e">
        <f>CV223*'HTGR Relationships'!$D$40</f>
        <v>#VALUE!</v>
      </c>
      <c r="CW226" s="13"/>
      <c r="CX226" s="24"/>
      <c r="CY226" s="24"/>
      <c r="CZ226" s="24"/>
      <c r="DA226" s="48"/>
      <c r="DB226" s="11" t="e">
        <f>DB223*'HTGR Relationships'!$D$40</f>
        <v>#VALUE!</v>
      </c>
      <c r="DC226" s="13"/>
      <c r="DD226" s="24"/>
      <c r="DE226" s="24"/>
      <c r="DF226" s="24"/>
      <c r="DG226" s="48"/>
      <c r="DH226" s="11" t="e">
        <f>DH223*'HTGR Relationships'!$D$40</f>
        <v>#VALUE!</v>
      </c>
      <c r="DI226" s="13"/>
      <c r="DJ226" s="24"/>
      <c r="DK226" s="24"/>
      <c r="DL226" s="24"/>
      <c r="DM226" s="48"/>
      <c r="DN226" s="11" t="e">
        <f>DN223*'HTGR Relationships'!$D$40</f>
        <v>#VALUE!</v>
      </c>
      <c r="DO226" s="13"/>
      <c r="DP226" s="24"/>
      <c r="DQ226" s="24"/>
      <c r="DR226" s="24"/>
      <c r="DS226" s="48"/>
      <c r="DT226" s="11" t="e">
        <f>DT223*'HTGR Relationships'!$D$40</f>
        <v>#VALUE!</v>
      </c>
    </row>
    <row r="227" spans="1:124" x14ac:dyDescent="0.2">
      <c r="A227" s="6"/>
      <c r="B227" s="147" t="s">
        <v>219</v>
      </c>
      <c r="C227" s="147" t="s">
        <v>220</v>
      </c>
      <c r="D227" s="376"/>
      <c r="E227" s="376"/>
      <c r="F227" s="389"/>
      <c r="G227" s="389"/>
      <c r="H227" s="389"/>
      <c r="I227" s="388"/>
      <c r="J227" s="27">
        <f>SUM(J213,J221)</f>
        <v>509890568.73458415</v>
      </c>
      <c r="K227" s="376"/>
      <c r="L227" s="389"/>
      <c r="M227" s="389"/>
      <c r="N227" s="389"/>
      <c r="O227" s="388"/>
      <c r="P227" s="27">
        <f>SUM(P213,P221)</f>
        <v>139816162.27168629</v>
      </c>
      <c r="Q227" s="376"/>
      <c r="R227" s="389"/>
      <c r="S227" s="389"/>
      <c r="T227" s="389"/>
      <c r="U227" s="388"/>
      <c r="V227" s="27">
        <f>SUM(V213,V221)</f>
        <v>38151207.951484963</v>
      </c>
      <c r="W227" s="376"/>
      <c r="X227" s="389"/>
      <c r="Y227" s="389"/>
      <c r="Z227" s="389"/>
      <c r="AA227" s="388"/>
      <c r="AB227" s="27">
        <f>SUM(AB213,AB221)</f>
        <v>0</v>
      </c>
      <c r="AC227" s="376"/>
      <c r="AD227" s="389"/>
      <c r="AE227" s="389"/>
      <c r="AF227" s="389"/>
      <c r="AG227" s="388"/>
      <c r="AH227" s="27">
        <f>SUM(AH213,AH221)</f>
        <v>0</v>
      </c>
      <c r="AI227" s="376"/>
      <c r="AJ227" s="389"/>
      <c r="AK227" s="389"/>
      <c r="AL227" s="389"/>
      <c r="AM227" s="388"/>
      <c r="AN227" s="27">
        <f>SUM(AN213,AN221)</f>
        <v>0</v>
      </c>
      <c r="AO227" s="376"/>
      <c r="AP227" s="389"/>
      <c r="AQ227" s="389"/>
      <c r="AR227" s="389"/>
      <c r="AS227" s="388"/>
      <c r="AT227" s="27">
        <f>SUM(AT213,AT221)</f>
        <v>0</v>
      </c>
      <c r="AU227" s="376"/>
      <c r="AV227" s="389"/>
      <c r="AW227" s="389"/>
      <c r="AX227" s="389"/>
      <c r="AY227" s="388"/>
      <c r="AZ227" s="27">
        <f>SUM(AZ213,AZ221)</f>
        <v>0</v>
      </c>
      <c r="BA227" s="376"/>
      <c r="BB227" s="389"/>
      <c r="BC227" s="389"/>
      <c r="BD227" s="389"/>
      <c r="BE227" s="388"/>
      <c r="BF227" s="27">
        <f>SUM(BF213,BF221)</f>
        <v>0</v>
      </c>
      <c r="BG227" s="376"/>
      <c r="BH227" s="389"/>
      <c r="BI227" s="389"/>
      <c r="BJ227" s="389"/>
      <c r="BK227" s="388"/>
      <c r="BL227" s="27">
        <f>SUM(BL213,BL221)</f>
        <v>0</v>
      </c>
      <c r="BM227" s="376"/>
      <c r="BN227" s="389"/>
      <c r="BO227" s="389"/>
      <c r="BP227" s="389"/>
      <c r="BQ227" s="388"/>
      <c r="BR227" s="27" t="e">
        <f>SUM(BR213,BR221)</f>
        <v>#VALUE!</v>
      </c>
      <c r="BS227" s="376"/>
      <c r="BT227" s="389"/>
      <c r="BU227" s="389"/>
      <c r="BV227" s="389"/>
      <c r="BW227" s="388"/>
      <c r="BX227" s="27" t="e">
        <f>SUM(BX213,BX221)</f>
        <v>#VALUE!</v>
      </c>
      <c r="BY227" s="376"/>
      <c r="BZ227" s="389"/>
      <c r="CA227" s="389"/>
      <c r="CB227" s="389"/>
      <c r="CC227" s="388"/>
      <c r="CD227" s="27" t="e">
        <f>SUM(CD213,CD221)</f>
        <v>#VALUE!</v>
      </c>
      <c r="CE227" s="376"/>
      <c r="CF227" s="389"/>
      <c r="CG227" s="389"/>
      <c r="CH227" s="389"/>
      <c r="CI227" s="388"/>
      <c r="CJ227" s="27" t="e">
        <f>SUM(CJ213,CJ221)</f>
        <v>#VALUE!</v>
      </c>
      <c r="CK227" s="376"/>
      <c r="CL227" s="389"/>
      <c r="CM227" s="389"/>
      <c r="CN227" s="389"/>
      <c r="CO227" s="388"/>
      <c r="CP227" s="27" t="e">
        <f>SUM(CP213,CP221)</f>
        <v>#VALUE!</v>
      </c>
      <c r="CQ227" s="376"/>
      <c r="CR227" s="389"/>
      <c r="CS227" s="389"/>
      <c r="CT227" s="389"/>
      <c r="CU227" s="388"/>
      <c r="CV227" s="27" t="e">
        <f>SUM(CV213,CV221)</f>
        <v>#VALUE!</v>
      </c>
      <c r="CW227" s="376"/>
      <c r="CX227" s="389"/>
      <c r="CY227" s="389"/>
      <c r="CZ227" s="389"/>
      <c r="DA227" s="388"/>
      <c r="DB227" s="27" t="e">
        <f>SUM(DB213,DB221)</f>
        <v>#VALUE!</v>
      </c>
      <c r="DC227" s="376"/>
      <c r="DD227" s="389"/>
      <c r="DE227" s="389"/>
      <c r="DF227" s="389"/>
      <c r="DG227" s="388"/>
      <c r="DH227" s="27" t="e">
        <f>SUM(DH213,DH221)</f>
        <v>#VALUE!</v>
      </c>
      <c r="DI227" s="376"/>
      <c r="DJ227" s="389"/>
      <c r="DK227" s="389"/>
      <c r="DL227" s="389"/>
      <c r="DM227" s="388"/>
      <c r="DN227" s="27" t="e">
        <f>SUM(DN213,DN221)</f>
        <v>#VALUE!</v>
      </c>
      <c r="DO227" s="376"/>
      <c r="DP227" s="389"/>
      <c r="DQ227" s="389"/>
      <c r="DR227" s="389"/>
      <c r="DS227" s="388"/>
      <c r="DT227" s="27" t="e">
        <f>SUM(DT213,DT221)</f>
        <v>#VALUE!</v>
      </c>
    </row>
    <row r="228" spans="1:124" x14ac:dyDescent="0.2">
      <c r="A228" s="6"/>
      <c r="B228" s="6"/>
      <c r="C228" s="6"/>
      <c r="D228" s="13"/>
      <c r="E228" s="13"/>
      <c r="F228" s="24"/>
      <c r="G228" s="24"/>
      <c r="H228" s="24"/>
      <c r="I228" s="48"/>
      <c r="J228" s="11"/>
      <c r="K228" s="13"/>
      <c r="L228" s="24"/>
      <c r="M228" s="24"/>
      <c r="N228" s="24"/>
      <c r="O228" s="48"/>
      <c r="P228" s="11"/>
      <c r="Q228" s="13"/>
      <c r="R228" s="24"/>
      <c r="S228" s="24"/>
      <c r="T228" s="24"/>
      <c r="U228" s="48"/>
      <c r="V228" s="11"/>
      <c r="W228" s="13"/>
      <c r="X228" s="24"/>
      <c r="Y228" s="24"/>
      <c r="Z228" s="24"/>
      <c r="AA228" s="48"/>
      <c r="AB228" s="11"/>
      <c r="AC228" s="13"/>
      <c r="AD228" s="24"/>
      <c r="AE228" s="24"/>
      <c r="AF228" s="24"/>
      <c r="AG228" s="48"/>
      <c r="AH228" s="11"/>
      <c r="AI228" s="13"/>
      <c r="AJ228" s="24"/>
      <c r="AK228" s="24"/>
      <c r="AL228" s="24"/>
      <c r="AM228" s="48"/>
      <c r="AN228" s="11"/>
      <c r="AO228" s="13"/>
      <c r="AP228" s="24"/>
      <c r="AQ228" s="24"/>
      <c r="AR228" s="24"/>
      <c r="AS228" s="48"/>
      <c r="AT228" s="11"/>
      <c r="AU228" s="13"/>
      <c r="AV228" s="24"/>
      <c r="AW228" s="24"/>
      <c r="AX228" s="24"/>
      <c r="AY228" s="48"/>
      <c r="AZ228" s="11"/>
      <c r="BA228" s="13"/>
      <c r="BB228" s="24"/>
      <c r="BC228" s="24"/>
      <c r="BD228" s="24"/>
      <c r="BE228" s="48"/>
      <c r="BF228" s="11"/>
      <c r="BG228" s="13"/>
      <c r="BH228" s="24"/>
      <c r="BI228" s="24"/>
      <c r="BJ228" s="24"/>
      <c r="BK228" s="48"/>
      <c r="BL228" s="11"/>
      <c r="BM228" s="13"/>
      <c r="BN228" s="24"/>
      <c r="BO228" s="24"/>
      <c r="BP228" s="24"/>
      <c r="BQ228" s="48"/>
      <c r="BR228" s="11"/>
      <c r="BS228" s="13"/>
      <c r="BT228" s="24"/>
      <c r="BU228" s="24"/>
      <c r="BV228" s="24"/>
      <c r="BW228" s="48"/>
      <c r="BX228" s="11"/>
      <c r="BY228" s="13"/>
      <c r="BZ228" s="24"/>
      <c r="CA228" s="24"/>
      <c r="CB228" s="24"/>
      <c r="CC228" s="48"/>
      <c r="CD228" s="11"/>
      <c r="CE228" s="13"/>
      <c r="CF228" s="24"/>
      <c r="CG228" s="24"/>
      <c r="CH228" s="24"/>
      <c r="CI228" s="48"/>
      <c r="CJ228" s="11"/>
      <c r="CK228" s="13"/>
      <c r="CL228" s="24"/>
      <c r="CM228" s="24"/>
      <c r="CN228" s="24"/>
      <c r="CO228" s="48"/>
      <c r="CP228" s="11"/>
      <c r="CQ228" s="13"/>
      <c r="CR228" s="24"/>
      <c r="CS228" s="24"/>
      <c r="CT228" s="24"/>
      <c r="CU228" s="48"/>
      <c r="CV228" s="11"/>
      <c r="CW228" s="13"/>
      <c r="CX228" s="24"/>
      <c r="CY228" s="24"/>
      <c r="CZ228" s="24"/>
      <c r="DA228" s="48"/>
      <c r="DB228" s="11"/>
      <c r="DC228" s="13"/>
      <c r="DD228" s="24"/>
      <c r="DE228" s="24"/>
      <c r="DF228" s="24"/>
      <c r="DG228" s="48"/>
      <c r="DH228" s="11"/>
      <c r="DI228" s="13"/>
      <c r="DJ228" s="24"/>
      <c r="DK228" s="24"/>
      <c r="DL228" s="24"/>
      <c r="DM228" s="48"/>
      <c r="DN228" s="11"/>
      <c r="DO228" s="13"/>
      <c r="DP228" s="24"/>
      <c r="DQ228" s="24"/>
      <c r="DR228" s="24"/>
      <c r="DS228" s="48"/>
      <c r="DT228" s="11"/>
    </row>
    <row r="229" spans="1:124" ht="46" x14ac:dyDescent="0.3">
      <c r="A229" s="331" t="s">
        <v>241</v>
      </c>
      <c r="B229" s="91"/>
      <c r="C229" s="278" t="s">
        <v>242</v>
      </c>
      <c r="D229" s="285"/>
      <c r="E229" s="285"/>
      <c r="F229" s="280"/>
      <c r="G229" s="91"/>
      <c r="H229" s="91"/>
      <c r="I229" s="91"/>
      <c r="J229" s="266"/>
      <c r="K229" s="285"/>
      <c r="L229" s="280"/>
      <c r="M229" s="91"/>
      <c r="N229" s="91"/>
      <c r="O229" s="91"/>
      <c r="P229" s="266"/>
      <c r="Q229" s="285"/>
      <c r="R229" s="280"/>
      <c r="S229" s="91"/>
      <c r="T229" s="91"/>
      <c r="U229" s="91"/>
      <c r="V229" s="266"/>
      <c r="W229" s="285"/>
      <c r="X229" s="280"/>
      <c r="Y229" s="91"/>
      <c r="Z229" s="91"/>
      <c r="AA229" s="91"/>
      <c r="AB229" s="266"/>
      <c r="AC229" s="285"/>
      <c r="AD229" s="280"/>
      <c r="AE229" s="91"/>
      <c r="AF229" s="91"/>
      <c r="AG229" s="91"/>
      <c r="AH229" s="266"/>
      <c r="AI229" s="285"/>
      <c r="AJ229" s="280"/>
      <c r="AK229" s="91"/>
      <c r="AL229" s="91"/>
      <c r="AM229" s="91"/>
      <c r="AN229" s="266"/>
      <c r="AO229" s="285"/>
      <c r="AP229" s="280"/>
      <c r="AQ229" s="91"/>
      <c r="AR229" s="91"/>
      <c r="AS229" s="91"/>
      <c r="AT229" s="266"/>
      <c r="AU229" s="285"/>
      <c r="AV229" s="280"/>
      <c r="AW229" s="91"/>
      <c r="AX229" s="91"/>
      <c r="AY229" s="91"/>
      <c r="AZ229" s="266"/>
      <c r="BA229" s="285"/>
      <c r="BB229" s="280"/>
      <c r="BC229" s="91"/>
      <c r="BD229" s="91"/>
      <c r="BE229" s="91"/>
      <c r="BF229" s="266"/>
      <c r="BG229" s="285"/>
      <c r="BH229" s="280"/>
      <c r="BI229" s="91"/>
      <c r="BJ229" s="91"/>
      <c r="BK229" s="91"/>
      <c r="BL229" s="266"/>
      <c r="BM229" s="285"/>
      <c r="BN229" s="280"/>
      <c r="BO229" s="91"/>
      <c r="BP229" s="91"/>
      <c r="BQ229" s="91"/>
      <c r="BR229" s="266"/>
      <c r="BS229" s="285"/>
      <c r="BT229" s="280"/>
      <c r="BU229" s="91"/>
      <c r="BV229" s="91"/>
      <c r="BW229" s="91"/>
      <c r="BX229" s="266"/>
      <c r="BY229" s="285"/>
      <c r="BZ229" s="280"/>
      <c r="CA229" s="91"/>
      <c r="CB229" s="91"/>
      <c r="CC229" s="91"/>
      <c r="CD229" s="266"/>
      <c r="CE229" s="285"/>
      <c r="CF229" s="280"/>
      <c r="CG229" s="91"/>
      <c r="CH229" s="91"/>
      <c r="CI229" s="91"/>
      <c r="CJ229" s="266"/>
      <c r="CK229" s="285"/>
      <c r="CL229" s="280"/>
      <c r="CM229" s="91"/>
      <c r="CN229" s="91"/>
      <c r="CO229" s="91"/>
      <c r="CP229" s="266"/>
      <c r="CQ229" s="285"/>
      <c r="CR229" s="280"/>
      <c r="CS229" s="91"/>
      <c r="CT229" s="91"/>
      <c r="CU229" s="91"/>
      <c r="CV229" s="266"/>
      <c r="CW229" s="285"/>
      <c r="CX229" s="280"/>
      <c r="CY229" s="91"/>
      <c r="CZ229" s="91"/>
      <c r="DA229" s="91"/>
      <c r="DB229" s="266"/>
      <c r="DC229" s="285"/>
      <c r="DD229" s="280"/>
      <c r="DE229" s="91"/>
      <c r="DF229" s="91"/>
      <c r="DG229" s="91"/>
      <c r="DH229" s="266"/>
      <c r="DI229" s="285"/>
      <c r="DJ229" s="280"/>
      <c r="DK229" s="91"/>
      <c r="DL229" s="91"/>
      <c r="DM229" s="91"/>
      <c r="DN229" s="266"/>
      <c r="DO229" s="285"/>
      <c r="DP229" s="280"/>
      <c r="DQ229" s="91"/>
      <c r="DR229" s="91"/>
      <c r="DS229" s="91"/>
      <c r="DT229" s="266"/>
    </row>
    <row r="230" spans="1:124" ht="17" x14ac:dyDescent="0.2">
      <c r="A230" s="91"/>
      <c r="B230" s="396"/>
      <c r="C230" s="279" t="s">
        <v>203</v>
      </c>
      <c r="D230" s="363"/>
      <c r="E230" s="363"/>
      <c r="F230" s="281"/>
      <c r="G230" s="275"/>
      <c r="H230" s="275"/>
      <c r="I230" s="396"/>
      <c r="J230" s="329">
        <f>J193+J212</f>
        <v>126.66447368421052</v>
      </c>
      <c r="K230" s="363"/>
      <c r="L230" s="281"/>
      <c r="M230" s="275"/>
      <c r="N230" s="275"/>
      <c r="O230" s="396"/>
      <c r="P230" s="329">
        <f>P193+P212</f>
        <v>98.133396789755295</v>
      </c>
      <c r="Q230" s="363"/>
      <c r="R230" s="281"/>
      <c r="S230" s="275"/>
      <c r="T230" s="275"/>
      <c r="U230" s="396"/>
      <c r="V230" s="329">
        <f>V193+V212</f>
        <v>93.738877618507942</v>
      </c>
      <c r="W230" s="363"/>
      <c r="X230" s="281"/>
      <c r="Y230" s="275"/>
      <c r="Z230" s="275"/>
      <c r="AA230" s="396"/>
      <c r="AB230" s="329">
        <f>AB193+AB212</f>
        <v>92.488244065923141</v>
      </c>
      <c r="AC230" s="363"/>
      <c r="AD230" s="281"/>
      <c r="AE230" s="275"/>
      <c r="AF230" s="275"/>
      <c r="AG230" s="396"/>
      <c r="AH230" s="329">
        <f>AH193+AH212</f>
        <v>92.488244065923141</v>
      </c>
      <c r="AI230" s="363"/>
      <c r="AJ230" s="281"/>
      <c r="AK230" s="275"/>
      <c r="AL230" s="275"/>
      <c r="AM230" s="396"/>
      <c r="AN230" s="329">
        <f>AN193+AN212</f>
        <v>92.488244065923141</v>
      </c>
      <c r="AO230" s="363"/>
      <c r="AP230" s="281"/>
      <c r="AQ230" s="275"/>
      <c r="AR230" s="275"/>
      <c r="AS230" s="396"/>
      <c r="AT230" s="329">
        <f>AT193+AT212</f>
        <v>92.488244065923141</v>
      </c>
      <c r="AU230" s="363"/>
      <c r="AV230" s="281"/>
      <c r="AW230" s="275"/>
      <c r="AX230" s="275"/>
      <c r="AY230" s="396"/>
      <c r="AZ230" s="329">
        <f>AZ193+AZ212</f>
        <v>92.488244065923141</v>
      </c>
      <c r="BA230" s="363"/>
      <c r="BB230" s="281"/>
      <c r="BC230" s="275"/>
      <c r="BD230" s="275"/>
      <c r="BE230" s="396"/>
      <c r="BF230" s="329">
        <f>BF193+BF212</f>
        <v>92.488244065923141</v>
      </c>
      <c r="BG230" s="363"/>
      <c r="BH230" s="281"/>
      <c r="BI230" s="275"/>
      <c r="BJ230" s="275"/>
      <c r="BK230" s="396"/>
      <c r="BL230" s="329">
        <f>BL193+BL212</f>
        <v>92.488244065923141</v>
      </c>
      <c r="BM230" s="363"/>
      <c r="BN230" s="281"/>
      <c r="BO230" s="275"/>
      <c r="BP230" s="275"/>
      <c r="BQ230" s="396"/>
      <c r="BR230" s="329" t="e">
        <f>BR193+BR212</f>
        <v>#VALUE!</v>
      </c>
      <c r="BS230" s="363"/>
      <c r="BT230" s="281"/>
      <c r="BU230" s="275"/>
      <c r="BV230" s="275"/>
      <c r="BW230" s="396"/>
      <c r="BX230" s="329" t="e">
        <f>BX193+BX212</f>
        <v>#VALUE!</v>
      </c>
      <c r="BY230" s="363"/>
      <c r="BZ230" s="281"/>
      <c r="CA230" s="275"/>
      <c r="CB230" s="275"/>
      <c r="CC230" s="396"/>
      <c r="CD230" s="329" t="e">
        <f>CD193+CD212</f>
        <v>#VALUE!</v>
      </c>
      <c r="CE230" s="363"/>
      <c r="CF230" s="281"/>
      <c r="CG230" s="275"/>
      <c r="CH230" s="275"/>
      <c r="CI230" s="396"/>
      <c r="CJ230" s="329" t="e">
        <f>CJ193+CJ212</f>
        <v>#VALUE!</v>
      </c>
      <c r="CK230" s="363"/>
      <c r="CL230" s="281"/>
      <c r="CM230" s="275"/>
      <c r="CN230" s="275"/>
      <c r="CO230" s="396"/>
      <c r="CP230" s="329" t="e">
        <f>CP193+CP212</f>
        <v>#VALUE!</v>
      </c>
      <c r="CQ230" s="363"/>
      <c r="CR230" s="281"/>
      <c r="CS230" s="275"/>
      <c r="CT230" s="275"/>
      <c r="CU230" s="396"/>
      <c r="CV230" s="329" t="e">
        <f>CV193+CV212</f>
        <v>#VALUE!</v>
      </c>
      <c r="CW230" s="363"/>
      <c r="CX230" s="281"/>
      <c r="CY230" s="275"/>
      <c r="CZ230" s="275"/>
      <c r="DA230" s="396"/>
      <c r="DB230" s="329" t="e">
        <f>DB193+DB212</f>
        <v>#VALUE!</v>
      </c>
      <c r="DC230" s="363"/>
      <c r="DD230" s="281"/>
      <c r="DE230" s="275"/>
      <c r="DF230" s="275"/>
      <c r="DG230" s="396"/>
      <c r="DH230" s="329" t="e">
        <f>DH193+DH212</f>
        <v>#VALUE!</v>
      </c>
      <c r="DI230" s="363"/>
      <c r="DJ230" s="281"/>
      <c r="DK230" s="275"/>
      <c r="DL230" s="275"/>
      <c r="DM230" s="396"/>
      <c r="DN230" s="329" t="e">
        <f>DN193+DN212</f>
        <v>#VALUE!</v>
      </c>
      <c r="DO230" s="363"/>
      <c r="DP230" s="281"/>
      <c r="DQ230" s="275"/>
      <c r="DR230" s="275"/>
      <c r="DS230" s="396"/>
      <c r="DT230" s="329" t="e">
        <f>DT193+DT212</f>
        <v>#VALUE!</v>
      </c>
    </row>
    <row r="231" spans="1:124" x14ac:dyDescent="0.2">
      <c r="A231" s="91"/>
      <c r="B231" s="390">
        <v>20</v>
      </c>
      <c r="C231" s="391" t="s">
        <v>204</v>
      </c>
      <c r="D231" s="366"/>
      <c r="E231" s="366"/>
      <c r="F231" s="282">
        <f>SUM(F232:F238)</f>
        <v>2955563754.3538203</v>
      </c>
      <c r="G231" s="94">
        <f>SUM(G232:G238)</f>
        <v>492153522.95501488</v>
      </c>
      <c r="H231" s="94">
        <f>SUM(H232:H238)</f>
        <v>2257204013.7518101</v>
      </c>
      <c r="I231" s="397">
        <f>SUM(I232:I238)</f>
        <v>43630869.489420459</v>
      </c>
      <c r="J231" s="398">
        <f>SUM(J232:J238)</f>
        <v>5704921291.0606451</v>
      </c>
      <c r="K231" s="366"/>
      <c r="L231" s="282">
        <f>SUM(L232:L238)</f>
        <v>2089150677.272018</v>
      </c>
      <c r="M231" s="94">
        <f>SUM(M232:M238)</f>
        <v>239770329.90577337</v>
      </c>
      <c r="N231" s="94">
        <f>SUM(N232:N238)</f>
        <v>1132584138.1772149</v>
      </c>
      <c r="O231" s="397">
        <f>SUM(O232:O238)</f>
        <v>21662330.624804355</v>
      </c>
      <c r="P231" s="398">
        <f>SUM(P232:P238)</f>
        <v>3461505145.3550062</v>
      </c>
      <c r="Q231" s="366"/>
      <c r="R231" s="282">
        <f>SUM(R232:R238)</f>
        <v>1921148193.6847522</v>
      </c>
      <c r="S231" s="94">
        <f>SUM(S232:S238)</f>
        <v>215170090.85935339</v>
      </c>
      <c r="T231" s="94">
        <f>SUM(T232:T238)</f>
        <v>955671170.80731499</v>
      </c>
      <c r="U231" s="397">
        <f>SUM(U232:U238)</f>
        <v>18278610.985970464</v>
      </c>
      <c r="V231" s="398">
        <f>SUM(V232:V238)</f>
        <v>3091989455.3514204</v>
      </c>
      <c r="W231" s="366"/>
      <c r="X231" s="282">
        <f>SUM(X232:X238)</f>
        <v>1885307663.8528025</v>
      </c>
      <c r="Y231" s="94">
        <f>SUM(Y232:Y238)</f>
        <v>209922039.86278382</v>
      </c>
      <c r="Z231" s="94">
        <f>SUM(Z232:Z238)</f>
        <v>905323616.44283211</v>
      </c>
      <c r="AA231" s="397">
        <f>SUM(AA232:AA238)</f>
        <v>17315640.260855921</v>
      </c>
      <c r="AB231" s="398">
        <f>SUM(AB232:AB238)</f>
        <v>3000553320.1584182</v>
      </c>
      <c r="AC231" s="366"/>
      <c r="AD231" s="282">
        <f>SUM(AD232:AD238)</f>
        <v>1885307663.8528025</v>
      </c>
      <c r="AE231" s="94">
        <f>SUM(AE232:AE238)</f>
        <v>209922039.86278382</v>
      </c>
      <c r="AF231" s="94">
        <f>SUM(AF232:AF238)</f>
        <v>905323616.44283211</v>
      </c>
      <c r="AG231" s="397">
        <f>SUM(AG232:AG238)</f>
        <v>17315640.260855921</v>
      </c>
      <c r="AH231" s="398">
        <f>SUM(AH232:AH238)</f>
        <v>3000553320.1584182</v>
      </c>
      <c r="AI231" s="366"/>
      <c r="AJ231" s="282">
        <f>SUM(AJ232:AJ238)</f>
        <v>1885307663.8528025</v>
      </c>
      <c r="AK231" s="94">
        <f>SUM(AK232:AK238)</f>
        <v>209922039.86278382</v>
      </c>
      <c r="AL231" s="94">
        <f>SUM(AL232:AL238)</f>
        <v>905323616.44283211</v>
      </c>
      <c r="AM231" s="397">
        <f>SUM(AM232:AM238)</f>
        <v>17315640.260855921</v>
      </c>
      <c r="AN231" s="398">
        <f>SUM(AN232:AN238)</f>
        <v>3000553320.1584182</v>
      </c>
      <c r="AO231" s="366"/>
      <c r="AP231" s="282">
        <f>SUM(AP232:AP238)</f>
        <v>1885307663.8528025</v>
      </c>
      <c r="AQ231" s="94">
        <f>SUM(AQ232:AQ238)</f>
        <v>209922039.86278382</v>
      </c>
      <c r="AR231" s="94">
        <f>SUM(AR232:AR238)</f>
        <v>905323616.44283211</v>
      </c>
      <c r="AS231" s="397">
        <f>SUM(AS232:AS238)</f>
        <v>17315640.260855921</v>
      </c>
      <c r="AT231" s="398">
        <f>SUM(AT232:AT238)</f>
        <v>3000553320.1584182</v>
      </c>
      <c r="AU231" s="366"/>
      <c r="AV231" s="282">
        <f>SUM(AV232:AV238)</f>
        <v>1885307663.8528025</v>
      </c>
      <c r="AW231" s="94">
        <f>SUM(AW232:AW238)</f>
        <v>209922039.86278382</v>
      </c>
      <c r="AX231" s="94">
        <f>SUM(AX232:AX238)</f>
        <v>905323616.44283211</v>
      </c>
      <c r="AY231" s="397">
        <f>SUM(AY232:AY238)</f>
        <v>17315640.260855921</v>
      </c>
      <c r="AZ231" s="398">
        <f>SUM(AZ232:AZ238)</f>
        <v>3000553320.1584182</v>
      </c>
      <c r="BA231" s="366"/>
      <c r="BB231" s="282">
        <f>SUM(BB232:BB238)</f>
        <v>1885307663.8528025</v>
      </c>
      <c r="BC231" s="94">
        <f>SUM(BC232:BC238)</f>
        <v>209922039.86278382</v>
      </c>
      <c r="BD231" s="94">
        <f>SUM(BD232:BD238)</f>
        <v>905323616.44283211</v>
      </c>
      <c r="BE231" s="397">
        <f>SUM(BE232:BE238)</f>
        <v>17315640.260855921</v>
      </c>
      <c r="BF231" s="398">
        <f>SUM(BF232:BF238)</f>
        <v>3000553320.1584182</v>
      </c>
      <c r="BG231" s="366"/>
      <c r="BH231" s="282">
        <f>SUM(BH232:BH238)</f>
        <v>1885307663.8528025</v>
      </c>
      <c r="BI231" s="94">
        <f>SUM(BI232:BI238)</f>
        <v>209922039.86278382</v>
      </c>
      <c r="BJ231" s="94">
        <f>SUM(BJ232:BJ238)</f>
        <v>905323616.44283211</v>
      </c>
      <c r="BK231" s="397">
        <f>SUM(BK232:BK238)</f>
        <v>17315640.260855921</v>
      </c>
      <c r="BL231" s="398">
        <f>SUM(BL232:BL238)</f>
        <v>3000553320.1584182</v>
      </c>
      <c r="BM231" s="366"/>
      <c r="BN231" s="282" t="e">
        <f>SUM(BN232:BN238)</f>
        <v>#VALUE!</v>
      </c>
      <c r="BO231" s="94" t="e">
        <f>SUM(BO232:BO238)</f>
        <v>#VALUE!</v>
      </c>
      <c r="BP231" s="94" t="e">
        <f>SUM(BP232:BP238)</f>
        <v>#VALUE!</v>
      </c>
      <c r="BQ231" s="397" t="e">
        <f>SUM(BQ232:BQ238)</f>
        <v>#VALUE!</v>
      </c>
      <c r="BR231" s="398" t="e">
        <f>SUM(BR232:BR238)</f>
        <v>#VALUE!</v>
      </c>
      <c r="BS231" s="366"/>
      <c r="BT231" s="282" t="e">
        <f>SUM(BT232:BT238)</f>
        <v>#VALUE!</v>
      </c>
      <c r="BU231" s="94" t="e">
        <f>SUM(BU232:BU238)</f>
        <v>#VALUE!</v>
      </c>
      <c r="BV231" s="94" t="e">
        <f>SUM(BV232:BV238)</f>
        <v>#VALUE!</v>
      </c>
      <c r="BW231" s="397" t="e">
        <f>SUM(BW232:BW238)</f>
        <v>#VALUE!</v>
      </c>
      <c r="BX231" s="398" t="e">
        <f>SUM(BX232:BX238)</f>
        <v>#VALUE!</v>
      </c>
      <c r="BY231" s="366"/>
      <c r="BZ231" s="282" t="e">
        <f>SUM(BZ232:BZ238)</f>
        <v>#VALUE!</v>
      </c>
      <c r="CA231" s="94" t="e">
        <f>SUM(CA232:CA238)</f>
        <v>#VALUE!</v>
      </c>
      <c r="CB231" s="94" t="e">
        <f>SUM(CB232:CB238)</f>
        <v>#VALUE!</v>
      </c>
      <c r="CC231" s="397" t="e">
        <f>SUM(CC232:CC238)</f>
        <v>#VALUE!</v>
      </c>
      <c r="CD231" s="398" t="e">
        <f>SUM(CD232:CD238)</f>
        <v>#VALUE!</v>
      </c>
      <c r="CE231" s="366"/>
      <c r="CF231" s="282" t="e">
        <f>SUM(CF232:CF238)</f>
        <v>#VALUE!</v>
      </c>
      <c r="CG231" s="94" t="e">
        <f>SUM(CG232:CG238)</f>
        <v>#VALUE!</v>
      </c>
      <c r="CH231" s="94" t="e">
        <f>SUM(CH232:CH238)</f>
        <v>#VALUE!</v>
      </c>
      <c r="CI231" s="397" t="e">
        <f>SUM(CI232:CI238)</f>
        <v>#VALUE!</v>
      </c>
      <c r="CJ231" s="398" t="e">
        <f>SUM(CJ232:CJ238)</f>
        <v>#VALUE!</v>
      </c>
      <c r="CK231" s="366"/>
      <c r="CL231" s="282" t="e">
        <f>SUM(CL232:CL238)</f>
        <v>#VALUE!</v>
      </c>
      <c r="CM231" s="94" t="e">
        <f>SUM(CM232:CM238)</f>
        <v>#VALUE!</v>
      </c>
      <c r="CN231" s="94" t="e">
        <f>SUM(CN232:CN238)</f>
        <v>#VALUE!</v>
      </c>
      <c r="CO231" s="397" t="e">
        <f>SUM(CO232:CO238)</f>
        <v>#VALUE!</v>
      </c>
      <c r="CP231" s="398" t="e">
        <f>SUM(CP232:CP238)</f>
        <v>#VALUE!</v>
      </c>
      <c r="CQ231" s="366"/>
      <c r="CR231" s="282" t="e">
        <f>SUM(CR232:CR238)</f>
        <v>#VALUE!</v>
      </c>
      <c r="CS231" s="94" t="e">
        <f>SUM(CS232:CS238)</f>
        <v>#VALUE!</v>
      </c>
      <c r="CT231" s="94" t="e">
        <f>SUM(CT232:CT238)</f>
        <v>#VALUE!</v>
      </c>
      <c r="CU231" s="397" t="e">
        <f>SUM(CU232:CU238)</f>
        <v>#VALUE!</v>
      </c>
      <c r="CV231" s="398" t="e">
        <f>SUM(CV232:CV238)</f>
        <v>#VALUE!</v>
      </c>
      <c r="CW231" s="366"/>
      <c r="CX231" s="282" t="e">
        <f>SUM(CX232:CX238)</f>
        <v>#VALUE!</v>
      </c>
      <c r="CY231" s="94" t="e">
        <f>SUM(CY232:CY238)</f>
        <v>#VALUE!</v>
      </c>
      <c r="CZ231" s="94" t="e">
        <f>SUM(CZ232:CZ238)</f>
        <v>#VALUE!</v>
      </c>
      <c r="DA231" s="397" t="e">
        <f>SUM(DA232:DA238)</f>
        <v>#VALUE!</v>
      </c>
      <c r="DB231" s="398" t="e">
        <f>SUM(DB232:DB238)</f>
        <v>#VALUE!</v>
      </c>
      <c r="DC231" s="366"/>
      <c r="DD231" s="282" t="e">
        <f>SUM(DD232:DD238)</f>
        <v>#VALUE!</v>
      </c>
      <c r="DE231" s="94" t="e">
        <f>SUM(DE232:DE238)</f>
        <v>#VALUE!</v>
      </c>
      <c r="DF231" s="94" t="e">
        <f>SUM(DF232:DF238)</f>
        <v>#VALUE!</v>
      </c>
      <c r="DG231" s="397" t="e">
        <f>SUM(DG232:DG238)</f>
        <v>#VALUE!</v>
      </c>
      <c r="DH231" s="398" t="e">
        <f>SUM(DH232:DH238)</f>
        <v>#VALUE!</v>
      </c>
      <c r="DI231" s="366"/>
      <c r="DJ231" s="282" t="e">
        <f>SUM(DJ232:DJ238)</f>
        <v>#VALUE!</v>
      </c>
      <c r="DK231" s="94" t="e">
        <f>SUM(DK232:DK238)</f>
        <v>#VALUE!</v>
      </c>
      <c r="DL231" s="94" t="e">
        <f>SUM(DL232:DL238)</f>
        <v>#VALUE!</v>
      </c>
      <c r="DM231" s="397" t="e">
        <f>SUM(DM232:DM238)</f>
        <v>#VALUE!</v>
      </c>
      <c r="DN231" s="398" t="e">
        <f>SUM(DN232:DN238)</f>
        <v>#VALUE!</v>
      </c>
      <c r="DO231" s="366"/>
      <c r="DP231" s="282" t="e">
        <f>SUM(DP232:DP238)</f>
        <v>#VALUE!</v>
      </c>
      <c r="DQ231" s="94" t="e">
        <f>SUM(DQ232:DQ238)</f>
        <v>#VALUE!</v>
      </c>
      <c r="DR231" s="94" t="e">
        <f>SUM(DR232:DR238)</f>
        <v>#VALUE!</v>
      </c>
      <c r="DS231" s="397" t="e">
        <f>SUM(DS232:DS238)</f>
        <v>#VALUE!</v>
      </c>
      <c r="DT231" s="398" t="e">
        <f>SUM(DT232:DT238)</f>
        <v>#VALUE!</v>
      </c>
    </row>
    <row r="232" spans="1:124" x14ac:dyDescent="0.2">
      <c r="A232" s="91"/>
      <c r="B232" s="95">
        <v>21</v>
      </c>
      <c r="C232" s="134" t="s">
        <v>205</v>
      </c>
      <c r="D232" s="90"/>
      <c r="E232" s="369"/>
      <c r="F232" s="283">
        <f t="shared" ref="F232:F238" si="707">F195+F214</f>
        <v>145769945.12583828</v>
      </c>
      <c r="G232" s="283">
        <f t="shared" ref="G232:H232" si="708">G195+G214</f>
        <v>376371099.71631968</v>
      </c>
      <c r="H232" s="283">
        <f t="shared" si="708"/>
        <v>1117391464.0762234</v>
      </c>
      <c r="I232" s="276">
        <f t="shared" ref="I232:I238" si="709">I195+I214</f>
        <v>22334691.714395426</v>
      </c>
      <c r="J232" s="268">
        <f t="shared" ref="J232:J238" si="710">SUM(F232:H232)</f>
        <v>1639532508.9183812</v>
      </c>
      <c r="K232" s="369"/>
      <c r="L232" s="283">
        <f t="shared" ref="L232:O238" si="711">L195+L214</f>
        <v>94313365.520524904</v>
      </c>
      <c r="M232" s="283">
        <f t="shared" si="711"/>
        <v>157881565.45331177</v>
      </c>
      <c r="N232" s="283">
        <f t="shared" si="711"/>
        <v>422495950.9561677</v>
      </c>
      <c r="O232" s="276">
        <f t="shared" si="711"/>
        <v>8398934.6208514068</v>
      </c>
      <c r="P232" s="268">
        <f t="shared" ref="P232:P238" si="712">SUM(L232:N232)</f>
        <v>674690881.93000436</v>
      </c>
      <c r="Q232" s="369"/>
      <c r="R232" s="283">
        <f t="shared" ref="R232:U238" si="713">R195+R214</f>
        <v>84636891.629910171</v>
      </c>
      <c r="S232" s="283">
        <f t="shared" si="713"/>
        <v>141683046.42595419</v>
      </c>
      <c r="T232" s="283">
        <f t="shared" si="713"/>
        <v>356500843.0733059</v>
      </c>
      <c r="U232" s="276">
        <f t="shared" si="713"/>
        <v>7086996.37588182</v>
      </c>
      <c r="V232" s="268">
        <f t="shared" ref="V232:V238" si="714">SUM(R232:T232)</f>
        <v>582820781.1291703</v>
      </c>
      <c r="W232" s="369"/>
      <c r="X232" s="283">
        <f t="shared" ref="X232:AA238" si="715">X195+X214</f>
        <v>82572577.199912369</v>
      </c>
      <c r="Y232" s="283">
        <f t="shared" si="715"/>
        <v>138227362.3667846</v>
      </c>
      <c r="Z232" s="283">
        <f t="shared" si="715"/>
        <v>337719335.24310249</v>
      </c>
      <c r="AA232" s="276">
        <f t="shared" si="715"/>
        <v>6713632.6643719487</v>
      </c>
      <c r="AB232" s="268">
        <f t="shared" ref="AB232:AB238" si="716">SUM(X232:Z232)</f>
        <v>558519274.80979943</v>
      </c>
      <c r="AC232" s="369"/>
      <c r="AD232" s="283">
        <f t="shared" ref="AD232:AG238" si="717">AD195+AD214</f>
        <v>82572577.199912369</v>
      </c>
      <c r="AE232" s="283">
        <f t="shared" si="717"/>
        <v>138227362.3667846</v>
      </c>
      <c r="AF232" s="283">
        <f t="shared" si="717"/>
        <v>337719335.24310249</v>
      </c>
      <c r="AG232" s="276">
        <f t="shared" si="717"/>
        <v>6713632.6643719487</v>
      </c>
      <c r="AH232" s="268">
        <f t="shared" ref="AH232:AH238" si="718">SUM(AD232:AF232)</f>
        <v>558519274.80979943</v>
      </c>
      <c r="AI232" s="369"/>
      <c r="AJ232" s="283">
        <f t="shared" ref="AJ232:AM238" si="719">AJ195+AJ214</f>
        <v>82572577.199912369</v>
      </c>
      <c r="AK232" s="283">
        <f t="shared" si="719"/>
        <v>138227362.3667846</v>
      </c>
      <c r="AL232" s="283">
        <f t="shared" si="719"/>
        <v>337719335.24310249</v>
      </c>
      <c r="AM232" s="276">
        <f t="shared" si="719"/>
        <v>6713632.6643719487</v>
      </c>
      <c r="AN232" s="268">
        <f t="shared" ref="AN232:AN238" si="720">SUM(AJ232:AL232)</f>
        <v>558519274.80979943</v>
      </c>
      <c r="AO232" s="369"/>
      <c r="AP232" s="283">
        <f t="shared" ref="AP232:AS238" si="721">AP195+AP214</f>
        <v>82572577.199912369</v>
      </c>
      <c r="AQ232" s="283">
        <f t="shared" si="721"/>
        <v>138227362.3667846</v>
      </c>
      <c r="AR232" s="283">
        <f t="shared" si="721"/>
        <v>337719335.24310249</v>
      </c>
      <c r="AS232" s="276">
        <f t="shared" si="721"/>
        <v>6713632.6643719487</v>
      </c>
      <c r="AT232" s="268">
        <f t="shared" ref="AT232:AT238" si="722">SUM(AP232:AR232)</f>
        <v>558519274.80979943</v>
      </c>
      <c r="AU232" s="369"/>
      <c r="AV232" s="283">
        <f t="shared" ref="AV232:AY238" si="723">AV195+AV214</f>
        <v>82572577.199912369</v>
      </c>
      <c r="AW232" s="283">
        <f t="shared" si="723"/>
        <v>138227362.3667846</v>
      </c>
      <c r="AX232" s="283">
        <f t="shared" si="723"/>
        <v>337719335.24310249</v>
      </c>
      <c r="AY232" s="276">
        <f t="shared" si="723"/>
        <v>6713632.6643719487</v>
      </c>
      <c r="AZ232" s="268">
        <f t="shared" ref="AZ232:AZ238" si="724">SUM(AV232:AX232)</f>
        <v>558519274.80979943</v>
      </c>
      <c r="BA232" s="369"/>
      <c r="BB232" s="283">
        <f t="shared" ref="BB232:BE238" si="725">BB195+BB214</f>
        <v>82572577.199912369</v>
      </c>
      <c r="BC232" s="283">
        <f t="shared" si="725"/>
        <v>138227362.3667846</v>
      </c>
      <c r="BD232" s="283">
        <f t="shared" si="725"/>
        <v>337719335.24310249</v>
      </c>
      <c r="BE232" s="276">
        <f t="shared" si="725"/>
        <v>6713632.6643719487</v>
      </c>
      <c r="BF232" s="268">
        <f t="shared" ref="BF232:BF238" si="726">SUM(BB232:BD232)</f>
        <v>558519274.80979943</v>
      </c>
      <c r="BG232" s="369"/>
      <c r="BH232" s="283">
        <f t="shared" ref="BH232:BK238" si="727">BH195+BH214</f>
        <v>82572577.199912369</v>
      </c>
      <c r="BI232" s="283">
        <f t="shared" si="727"/>
        <v>138227362.3667846</v>
      </c>
      <c r="BJ232" s="283">
        <f t="shared" si="727"/>
        <v>337719335.24310249</v>
      </c>
      <c r="BK232" s="276">
        <f t="shared" si="727"/>
        <v>6713632.6643719487</v>
      </c>
      <c r="BL232" s="268">
        <f t="shared" ref="BL232:BL238" si="728">SUM(BH232:BJ232)</f>
        <v>558519274.80979943</v>
      </c>
      <c r="BM232" s="369"/>
      <c r="BN232" s="283" t="e">
        <f t="shared" ref="BN232:BQ238" si="729">BN195+BN214</f>
        <v>#VALUE!</v>
      </c>
      <c r="BO232" s="283" t="e">
        <f t="shared" si="729"/>
        <v>#VALUE!</v>
      </c>
      <c r="BP232" s="283" t="e">
        <f t="shared" si="729"/>
        <v>#VALUE!</v>
      </c>
      <c r="BQ232" s="276" t="e">
        <f t="shared" si="729"/>
        <v>#VALUE!</v>
      </c>
      <c r="BR232" s="268" t="e">
        <f t="shared" ref="BR232:BR238" si="730">SUM(BN232:BP232)</f>
        <v>#VALUE!</v>
      </c>
      <c r="BS232" s="369"/>
      <c r="BT232" s="283" t="e">
        <f t="shared" ref="BT232:BW238" si="731">BT195+BT214</f>
        <v>#VALUE!</v>
      </c>
      <c r="BU232" s="283" t="e">
        <f t="shared" si="731"/>
        <v>#VALUE!</v>
      </c>
      <c r="BV232" s="283" t="e">
        <f t="shared" si="731"/>
        <v>#VALUE!</v>
      </c>
      <c r="BW232" s="276" t="e">
        <f t="shared" si="731"/>
        <v>#VALUE!</v>
      </c>
      <c r="BX232" s="268" t="e">
        <f t="shared" ref="BX232:BX238" si="732">SUM(BT232:BV232)</f>
        <v>#VALUE!</v>
      </c>
      <c r="BY232" s="369"/>
      <c r="BZ232" s="283" t="e">
        <f t="shared" ref="BZ232:CC238" si="733">BZ195+BZ214</f>
        <v>#VALUE!</v>
      </c>
      <c r="CA232" s="283" t="e">
        <f t="shared" si="733"/>
        <v>#VALUE!</v>
      </c>
      <c r="CB232" s="283" t="e">
        <f t="shared" si="733"/>
        <v>#VALUE!</v>
      </c>
      <c r="CC232" s="276" t="e">
        <f t="shared" si="733"/>
        <v>#VALUE!</v>
      </c>
      <c r="CD232" s="268" t="e">
        <f t="shared" ref="CD232:CD238" si="734">SUM(BZ232:CB232)</f>
        <v>#VALUE!</v>
      </c>
      <c r="CE232" s="369"/>
      <c r="CF232" s="283" t="e">
        <f t="shared" ref="CF232:CI238" si="735">CF195+CF214</f>
        <v>#VALUE!</v>
      </c>
      <c r="CG232" s="283" t="e">
        <f t="shared" si="735"/>
        <v>#VALUE!</v>
      </c>
      <c r="CH232" s="283" t="e">
        <f t="shared" si="735"/>
        <v>#VALUE!</v>
      </c>
      <c r="CI232" s="276" t="e">
        <f t="shared" si="735"/>
        <v>#VALUE!</v>
      </c>
      <c r="CJ232" s="268" t="e">
        <f t="shared" ref="CJ232:CJ238" si="736">SUM(CF232:CH232)</f>
        <v>#VALUE!</v>
      </c>
      <c r="CK232" s="369"/>
      <c r="CL232" s="283" t="e">
        <f t="shared" ref="CL232:CO238" si="737">CL195+CL214</f>
        <v>#VALUE!</v>
      </c>
      <c r="CM232" s="283" t="e">
        <f t="shared" si="737"/>
        <v>#VALUE!</v>
      </c>
      <c r="CN232" s="283" t="e">
        <f t="shared" si="737"/>
        <v>#VALUE!</v>
      </c>
      <c r="CO232" s="276" t="e">
        <f t="shared" si="737"/>
        <v>#VALUE!</v>
      </c>
      <c r="CP232" s="268" t="e">
        <f t="shared" ref="CP232:CP238" si="738">SUM(CL232:CN232)</f>
        <v>#VALUE!</v>
      </c>
      <c r="CQ232" s="369"/>
      <c r="CR232" s="283" t="e">
        <f t="shared" ref="CR232:CU238" si="739">CR195+CR214</f>
        <v>#VALUE!</v>
      </c>
      <c r="CS232" s="283" t="e">
        <f t="shared" si="739"/>
        <v>#VALUE!</v>
      </c>
      <c r="CT232" s="283" t="e">
        <f t="shared" si="739"/>
        <v>#VALUE!</v>
      </c>
      <c r="CU232" s="276" t="e">
        <f t="shared" si="739"/>
        <v>#VALUE!</v>
      </c>
      <c r="CV232" s="268" t="e">
        <f t="shared" ref="CV232:CV238" si="740">SUM(CR232:CT232)</f>
        <v>#VALUE!</v>
      </c>
      <c r="CW232" s="369"/>
      <c r="CX232" s="283" t="e">
        <f t="shared" ref="CX232:DA238" si="741">CX195+CX214</f>
        <v>#VALUE!</v>
      </c>
      <c r="CY232" s="283" t="e">
        <f t="shared" si="741"/>
        <v>#VALUE!</v>
      </c>
      <c r="CZ232" s="283" t="e">
        <f t="shared" si="741"/>
        <v>#VALUE!</v>
      </c>
      <c r="DA232" s="276" t="e">
        <f t="shared" si="741"/>
        <v>#VALUE!</v>
      </c>
      <c r="DB232" s="268" t="e">
        <f t="shared" ref="DB232:DB238" si="742">SUM(CX232:CZ232)</f>
        <v>#VALUE!</v>
      </c>
      <c r="DC232" s="369"/>
      <c r="DD232" s="283" t="e">
        <f t="shared" ref="DD232:DG238" si="743">DD195+DD214</f>
        <v>#VALUE!</v>
      </c>
      <c r="DE232" s="283" t="e">
        <f t="shared" si="743"/>
        <v>#VALUE!</v>
      </c>
      <c r="DF232" s="283" t="e">
        <f t="shared" si="743"/>
        <v>#VALUE!</v>
      </c>
      <c r="DG232" s="276" t="e">
        <f t="shared" si="743"/>
        <v>#VALUE!</v>
      </c>
      <c r="DH232" s="268" t="e">
        <f t="shared" ref="DH232:DH238" si="744">SUM(DD232:DF232)</f>
        <v>#VALUE!</v>
      </c>
      <c r="DI232" s="369"/>
      <c r="DJ232" s="283" t="e">
        <f t="shared" ref="DJ232:DM238" si="745">DJ195+DJ214</f>
        <v>#VALUE!</v>
      </c>
      <c r="DK232" s="283" t="e">
        <f t="shared" si="745"/>
        <v>#VALUE!</v>
      </c>
      <c r="DL232" s="283" t="e">
        <f t="shared" si="745"/>
        <v>#VALUE!</v>
      </c>
      <c r="DM232" s="276" t="e">
        <f t="shared" si="745"/>
        <v>#VALUE!</v>
      </c>
      <c r="DN232" s="268" t="e">
        <f t="shared" ref="DN232:DN238" si="746">SUM(DJ232:DL232)</f>
        <v>#VALUE!</v>
      </c>
      <c r="DO232" s="369"/>
      <c r="DP232" s="283" t="e">
        <f t="shared" ref="DP232:DS238" si="747">DP195+DP214</f>
        <v>#VALUE!</v>
      </c>
      <c r="DQ232" s="283" t="e">
        <f t="shared" si="747"/>
        <v>#VALUE!</v>
      </c>
      <c r="DR232" s="283" t="e">
        <f t="shared" si="747"/>
        <v>#VALUE!</v>
      </c>
      <c r="DS232" s="276" t="e">
        <f t="shared" si="747"/>
        <v>#VALUE!</v>
      </c>
      <c r="DT232" s="268" t="e">
        <f t="shared" ref="DT232:DT238" si="748">SUM(DP232:DR232)</f>
        <v>#VALUE!</v>
      </c>
    </row>
    <row r="233" spans="1:124" x14ac:dyDescent="0.2">
      <c r="A233" s="91"/>
      <c r="B233" s="95">
        <v>22</v>
      </c>
      <c r="C233" s="134" t="s">
        <v>206</v>
      </c>
      <c r="D233" s="90"/>
      <c r="E233" s="369"/>
      <c r="F233" s="283">
        <f t="shared" si="707"/>
        <v>1677589530.05182</v>
      </c>
      <c r="G233" s="283">
        <f t="shared" ref="G233:H238" si="749">G196+G215</f>
        <v>33747798.425356954</v>
      </c>
      <c r="H233" s="283">
        <f t="shared" si="749"/>
        <v>494656140.77901417</v>
      </c>
      <c r="I233" s="276">
        <f t="shared" si="709"/>
        <v>9262540.5089029223</v>
      </c>
      <c r="J233" s="268">
        <f t="shared" si="710"/>
        <v>2205993469.2561913</v>
      </c>
      <c r="K233" s="369"/>
      <c r="L233" s="283">
        <f t="shared" si="711"/>
        <v>1186499038.7281632</v>
      </c>
      <c r="M233" s="283">
        <f t="shared" si="711"/>
        <v>23868610.094175406</v>
      </c>
      <c r="N233" s="283">
        <f t="shared" si="711"/>
        <v>327627558.74260449</v>
      </c>
      <c r="O233" s="276">
        <f t="shared" si="711"/>
        <v>6134895.1008819509</v>
      </c>
      <c r="P233" s="268">
        <f t="shared" si="712"/>
        <v>1537995207.5649431</v>
      </c>
      <c r="Q233" s="369"/>
      <c r="R233" s="283">
        <f t="shared" si="713"/>
        <v>1064765211.2252737</v>
      </c>
      <c r="S233" s="283">
        <f t="shared" si="713"/>
        <v>21419710.289711446</v>
      </c>
      <c r="T233" s="283">
        <f t="shared" si="713"/>
        <v>276451172.23361284</v>
      </c>
      <c r="U233" s="276">
        <f t="shared" si="713"/>
        <v>5176606.4755910803</v>
      </c>
      <c r="V233" s="268">
        <f t="shared" si="714"/>
        <v>1362636093.7485979</v>
      </c>
      <c r="W233" s="369"/>
      <c r="X233" s="283">
        <f t="shared" si="715"/>
        <v>1038795328.0246574</v>
      </c>
      <c r="Y233" s="283">
        <f t="shared" si="715"/>
        <v>20897278.331425801</v>
      </c>
      <c r="Z233" s="283">
        <f t="shared" si="715"/>
        <v>261886915.35496399</v>
      </c>
      <c r="AA233" s="276">
        <f t="shared" si="715"/>
        <v>4903887.6954135997</v>
      </c>
      <c r="AB233" s="268">
        <f t="shared" si="716"/>
        <v>1321579521.7110472</v>
      </c>
      <c r="AC233" s="369"/>
      <c r="AD233" s="283">
        <f t="shared" si="717"/>
        <v>1038795328.0246574</v>
      </c>
      <c r="AE233" s="283">
        <f t="shared" si="717"/>
        <v>20897278.331425801</v>
      </c>
      <c r="AF233" s="283">
        <f t="shared" si="717"/>
        <v>261886915.35496399</v>
      </c>
      <c r="AG233" s="276">
        <f t="shared" si="717"/>
        <v>4903887.6954135997</v>
      </c>
      <c r="AH233" s="268">
        <f t="shared" si="718"/>
        <v>1321579521.7110472</v>
      </c>
      <c r="AI233" s="369"/>
      <c r="AJ233" s="283">
        <f t="shared" si="719"/>
        <v>1038795328.0246574</v>
      </c>
      <c r="AK233" s="283">
        <f t="shared" si="719"/>
        <v>20897278.331425801</v>
      </c>
      <c r="AL233" s="283">
        <f t="shared" si="719"/>
        <v>261886915.35496399</v>
      </c>
      <c r="AM233" s="276">
        <f t="shared" si="719"/>
        <v>4903887.6954135997</v>
      </c>
      <c r="AN233" s="268">
        <f t="shared" si="720"/>
        <v>1321579521.7110472</v>
      </c>
      <c r="AO233" s="369"/>
      <c r="AP233" s="283">
        <f t="shared" si="721"/>
        <v>1038795328.0246574</v>
      </c>
      <c r="AQ233" s="283">
        <f t="shared" si="721"/>
        <v>20897278.331425801</v>
      </c>
      <c r="AR233" s="283">
        <f t="shared" si="721"/>
        <v>261886915.35496399</v>
      </c>
      <c r="AS233" s="276">
        <f t="shared" si="721"/>
        <v>4903887.6954135997</v>
      </c>
      <c r="AT233" s="268">
        <f t="shared" si="722"/>
        <v>1321579521.7110472</v>
      </c>
      <c r="AU233" s="369"/>
      <c r="AV233" s="283">
        <f t="shared" si="723"/>
        <v>1038795328.0246574</v>
      </c>
      <c r="AW233" s="283">
        <f t="shared" si="723"/>
        <v>20897278.331425801</v>
      </c>
      <c r="AX233" s="283">
        <f t="shared" si="723"/>
        <v>261886915.35496399</v>
      </c>
      <c r="AY233" s="276">
        <f t="shared" si="723"/>
        <v>4903887.6954135997</v>
      </c>
      <c r="AZ233" s="268">
        <f t="shared" si="724"/>
        <v>1321579521.7110472</v>
      </c>
      <c r="BA233" s="369"/>
      <c r="BB233" s="283">
        <f t="shared" si="725"/>
        <v>1038795328.0246574</v>
      </c>
      <c r="BC233" s="283">
        <f t="shared" si="725"/>
        <v>20897278.331425801</v>
      </c>
      <c r="BD233" s="283">
        <f t="shared" si="725"/>
        <v>261886915.35496399</v>
      </c>
      <c r="BE233" s="276">
        <f t="shared" si="725"/>
        <v>4903887.6954135997</v>
      </c>
      <c r="BF233" s="268">
        <f t="shared" si="726"/>
        <v>1321579521.7110472</v>
      </c>
      <c r="BG233" s="369"/>
      <c r="BH233" s="283">
        <f t="shared" si="727"/>
        <v>1038795328.0246574</v>
      </c>
      <c r="BI233" s="283">
        <f t="shared" si="727"/>
        <v>20897278.331425801</v>
      </c>
      <c r="BJ233" s="283">
        <f t="shared" si="727"/>
        <v>261886915.35496399</v>
      </c>
      <c r="BK233" s="276">
        <f t="shared" si="727"/>
        <v>4903887.6954135997</v>
      </c>
      <c r="BL233" s="268">
        <f t="shared" si="728"/>
        <v>1321579521.7110472</v>
      </c>
      <c r="BM233" s="369"/>
      <c r="BN233" s="283" t="e">
        <f t="shared" si="729"/>
        <v>#VALUE!</v>
      </c>
      <c r="BO233" s="283" t="e">
        <f t="shared" si="729"/>
        <v>#VALUE!</v>
      </c>
      <c r="BP233" s="283" t="e">
        <f t="shared" si="729"/>
        <v>#VALUE!</v>
      </c>
      <c r="BQ233" s="276" t="e">
        <f t="shared" si="729"/>
        <v>#VALUE!</v>
      </c>
      <c r="BR233" s="268" t="e">
        <f t="shared" si="730"/>
        <v>#VALUE!</v>
      </c>
      <c r="BS233" s="369"/>
      <c r="BT233" s="283" t="e">
        <f t="shared" si="731"/>
        <v>#VALUE!</v>
      </c>
      <c r="BU233" s="283" t="e">
        <f t="shared" si="731"/>
        <v>#VALUE!</v>
      </c>
      <c r="BV233" s="283" t="e">
        <f t="shared" si="731"/>
        <v>#VALUE!</v>
      </c>
      <c r="BW233" s="276" t="e">
        <f t="shared" si="731"/>
        <v>#VALUE!</v>
      </c>
      <c r="BX233" s="268" t="e">
        <f t="shared" si="732"/>
        <v>#VALUE!</v>
      </c>
      <c r="BY233" s="369"/>
      <c r="BZ233" s="283" t="e">
        <f t="shared" si="733"/>
        <v>#VALUE!</v>
      </c>
      <c r="CA233" s="283" t="e">
        <f t="shared" si="733"/>
        <v>#VALUE!</v>
      </c>
      <c r="CB233" s="283" t="e">
        <f t="shared" si="733"/>
        <v>#VALUE!</v>
      </c>
      <c r="CC233" s="276" t="e">
        <f t="shared" si="733"/>
        <v>#VALUE!</v>
      </c>
      <c r="CD233" s="268" t="e">
        <f t="shared" si="734"/>
        <v>#VALUE!</v>
      </c>
      <c r="CE233" s="369"/>
      <c r="CF233" s="283" t="e">
        <f t="shared" si="735"/>
        <v>#VALUE!</v>
      </c>
      <c r="CG233" s="283" t="e">
        <f t="shared" si="735"/>
        <v>#VALUE!</v>
      </c>
      <c r="CH233" s="283" t="e">
        <f t="shared" si="735"/>
        <v>#VALUE!</v>
      </c>
      <c r="CI233" s="276" t="e">
        <f t="shared" si="735"/>
        <v>#VALUE!</v>
      </c>
      <c r="CJ233" s="268" t="e">
        <f t="shared" si="736"/>
        <v>#VALUE!</v>
      </c>
      <c r="CK233" s="369"/>
      <c r="CL233" s="283" t="e">
        <f t="shared" si="737"/>
        <v>#VALUE!</v>
      </c>
      <c r="CM233" s="283" t="e">
        <f t="shared" si="737"/>
        <v>#VALUE!</v>
      </c>
      <c r="CN233" s="283" t="e">
        <f t="shared" si="737"/>
        <v>#VALUE!</v>
      </c>
      <c r="CO233" s="276" t="e">
        <f t="shared" si="737"/>
        <v>#VALUE!</v>
      </c>
      <c r="CP233" s="268" t="e">
        <f t="shared" si="738"/>
        <v>#VALUE!</v>
      </c>
      <c r="CQ233" s="369"/>
      <c r="CR233" s="283" t="e">
        <f t="shared" si="739"/>
        <v>#VALUE!</v>
      </c>
      <c r="CS233" s="283" t="e">
        <f t="shared" si="739"/>
        <v>#VALUE!</v>
      </c>
      <c r="CT233" s="283" t="e">
        <f t="shared" si="739"/>
        <v>#VALUE!</v>
      </c>
      <c r="CU233" s="276" t="e">
        <f t="shared" si="739"/>
        <v>#VALUE!</v>
      </c>
      <c r="CV233" s="268" t="e">
        <f t="shared" si="740"/>
        <v>#VALUE!</v>
      </c>
      <c r="CW233" s="369"/>
      <c r="CX233" s="283" t="e">
        <f t="shared" si="741"/>
        <v>#VALUE!</v>
      </c>
      <c r="CY233" s="283" t="e">
        <f t="shared" si="741"/>
        <v>#VALUE!</v>
      </c>
      <c r="CZ233" s="283" t="e">
        <f t="shared" si="741"/>
        <v>#VALUE!</v>
      </c>
      <c r="DA233" s="276" t="e">
        <f t="shared" si="741"/>
        <v>#VALUE!</v>
      </c>
      <c r="DB233" s="268" t="e">
        <f t="shared" si="742"/>
        <v>#VALUE!</v>
      </c>
      <c r="DC233" s="369"/>
      <c r="DD233" s="283" t="e">
        <f t="shared" si="743"/>
        <v>#VALUE!</v>
      </c>
      <c r="DE233" s="283" t="e">
        <f t="shared" si="743"/>
        <v>#VALUE!</v>
      </c>
      <c r="DF233" s="283" t="e">
        <f t="shared" si="743"/>
        <v>#VALUE!</v>
      </c>
      <c r="DG233" s="276" t="e">
        <f t="shared" si="743"/>
        <v>#VALUE!</v>
      </c>
      <c r="DH233" s="268" t="e">
        <f t="shared" si="744"/>
        <v>#VALUE!</v>
      </c>
      <c r="DI233" s="369"/>
      <c r="DJ233" s="283" t="e">
        <f t="shared" si="745"/>
        <v>#VALUE!</v>
      </c>
      <c r="DK233" s="283" t="e">
        <f t="shared" si="745"/>
        <v>#VALUE!</v>
      </c>
      <c r="DL233" s="283" t="e">
        <f t="shared" si="745"/>
        <v>#VALUE!</v>
      </c>
      <c r="DM233" s="276" t="e">
        <f t="shared" si="745"/>
        <v>#VALUE!</v>
      </c>
      <c r="DN233" s="268" t="e">
        <f t="shared" si="746"/>
        <v>#VALUE!</v>
      </c>
      <c r="DO233" s="369"/>
      <c r="DP233" s="283" t="e">
        <f t="shared" si="747"/>
        <v>#VALUE!</v>
      </c>
      <c r="DQ233" s="283" t="e">
        <f t="shared" si="747"/>
        <v>#VALUE!</v>
      </c>
      <c r="DR233" s="283" t="e">
        <f t="shared" si="747"/>
        <v>#VALUE!</v>
      </c>
      <c r="DS233" s="276" t="e">
        <f t="shared" si="747"/>
        <v>#VALUE!</v>
      </c>
      <c r="DT233" s="268" t="e">
        <f t="shared" si="748"/>
        <v>#VALUE!</v>
      </c>
    </row>
    <row r="234" spans="1:124" x14ac:dyDescent="0.2">
      <c r="A234" s="91"/>
      <c r="B234" s="95">
        <v>232.1</v>
      </c>
      <c r="C234" s="134" t="s">
        <v>207</v>
      </c>
      <c r="D234" s="90"/>
      <c r="E234" s="369"/>
      <c r="F234" s="283">
        <f t="shared" si="707"/>
        <v>451662914.64451504</v>
      </c>
      <c r="G234" s="283">
        <f t="shared" si="749"/>
        <v>0</v>
      </c>
      <c r="H234" s="283">
        <f t="shared" si="749"/>
        <v>169281552.93169159</v>
      </c>
      <c r="I234" s="276">
        <f t="shared" si="709"/>
        <v>3177346.0666654096</v>
      </c>
      <c r="J234" s="268">
        <f t="shared" si="710"/>
        <v>620944467.57620668</v>
      </c>
      <c r="K234" s="369"/>
      <c r="L234" s="283">
        <f t="shared" si="711"/>
        <v>194790925.98034698</v>
      </c>
      <c r="M234" s="283">
        <f t="shared" si="711"/>
        <v>0</v>
      </c>
      <c r="N234" s="283">
        <f t="shared" si="711"/>
        <v>67272552.411649019</v>
      </c>
      <c r="O234" s="276">
        <f t="shared" si="711"/>
        <v>1262678.5145688446</v>
      </c>
      <c r="P234" s="268">
        <f t="shared" si="712"/>
        <v>262063478.391996</v>
      </c>
      <c r="Q234" s="369"/>
      <c r="R234" s="283">
        <f t="shared" si="713"/>
        <v>174805536.85787636</v>
      </c>
      <c r="S234" s="283">
        <f t="shared" si="713"/>
        <v>0</v>
      </c>
      <c r="T234" s="283">
        <f t="shared" si="713"/>
        <v>56764382.229391232</v>
      </c>
      <c r="U234" s="276">
        <f t="shared" si="713"/>
        <v>1065444.4236816925</v>
      </c>
      <c r="V234" s="268">
        <f t="shared" si="714"/>
        <v>231569919.08726758</v>
      </c>
      <c r="W234" s="369"/>
      <c r="X234" s="283">
        <f t="shared" si="715"/>
        <v>170541987.17841598</v>
      </c>
      <c r="Y234" s="283">
        <f t="shared" si="715"/>
        <v>0</v>
      </c>
      <c r="Z234" s="283">
        <f t="shared" si="715"/>
        <v>53773868.433891594</v>
      </c>
      <c r="AA234" s="276">
        <f t="shared" si="715"/>
        <v>1009313.693068218</v>
      </c>
      <c r="AB234" s="268">
        <f t="shared" si="716"/>
        <v>224315855.61230758</v>
      </c>
      <c r="AC234" s="369"/>
      <c r="AD234" s="283">
        <f t="shared" si="717"/>
        <v>170541987.17841598</v>
      </c>
      <c r="AE234" s="283">
        <f t="shared" si="717"/>
        <v>0</v>
      </c>
      <c r="AF234" s="283">
        <f t="shared" si="717"/>
        <v>53773868.433891594</v>
      </c>
      <c r="AG234" s="276">
        <f t="shared" si="717"/>
        <v>1009313.693068218</v>
      </c>
      <c r="AH234" s="268">
        <f t="shared" si="718"/>
        <v>224315855.61230758</v>
      </c>
      <c r="AI234" s="369"/>
      <c r="AJ234" s="283">
        <f t="shared" si="719"/>
        <v>170541987.17841598</v>
      </c>
      <c r="AK234" s="283">
        <f t="shared" si="719"/>
        <v>0</v>
      </c>
      <c r="AL234" s="283">
        <f t="shared" si="719"/>
        <v>53773868.433891594</v>
      </c>
      <c r="AM234" s="276">
        <f t="shared" si="719"/>
        <v>1009313.693068218</v>
      </c>
      <c r="AN234" s="268">
        <f t="shared" si="720"/>
        <v>224315855.61230758</v>
      </c>
      <c r="AO234" s="369"/>
      <c r="AP234" s="283">
        <f t="shared" si="721"/>
        <v>170541987.17841598</v>
      </c>
      <c r="AQ234" s="283">
        <f t="shared" si="721"/>
        <v>0</v>
      </c>
      <c r="AR234" s="283">
        <f t="shared" si="721"/>
        <v>53773868.433891594</v>
      </c>
      <c r="AS234" s="276">
        <f t="shared" si="721"/>
        <v>1009313.693068218</v>
      </c>
      <c r="AT234" s="268">
        <f t="shared" si="722"/>
        <v>224315855.61230758</v>
      </c>
      <c r="AU234" s="369"/>
      <c r="AV234" s="283">
        <f t="shared" si="723"/>
        <v>170541987.17841598</v>
      </c>
      <c r="AW234" s="283">
        <f t="shared" si="723"/>
        <v>0</v>
      </c>
      <c r="AX234" s="283">
        <f t="shared" si="723"/>
        <v>53773868.433891594</v>
      </c>
      <c r="AY234" s="276">
        <f t="shared" si="723"/>
        <v>1009313.693068218</v>
      </c>
      <c r="AZ234" s="268">
        <f t="shared" si="724"/>
        <v>224315855.61230758</v>
      </c>
      <c r="BA234" s="369"/>
      <c r="BB234" s="283">
        <f t="shared" si="725"/>
        <v>170541987.17841598</v>
      </c>
      <c r="BC234" s="283">
        <f t="shared" si="725"/>
        <v>0</v>
      </c>
      <c r="BD234" s="283">
        <f t="shared" si="725"/>
        <v>53773868.433891594</v>
      </c>
      <c r="BE234" s="276">
        <f t="shared" si="725"/>
        <v>1009313.693068218</v>
      </c>
      <c r="BF234" s="268">
        <f t="shared" si="726"/>
        <v>224315855.61230758</v>
      </c>
      <c r="BG234" s="369"/>
      <c r="BH234" s="283">
        <f t="shared" si="727"/>
        <v>170541987.17841598</v>
      </c>
      <c r="BI234" s="283">
        <f t="shared" si="727"/>
        <v>0</v>
      </c>
      <c r="BJ234" s="283">
        <f t="shared" si="727"/>
        <v>53773868.433891594</v>
      </c>
      <c r="BK234" s="276">
        <f t="shared" si="727"/>
        <v>1009313.693068218</v>
      </c>
      <c r="BL234" s="268">
        <f t="shared" si="728"/>
        <v>224315855.61230758</v>
      </c>
      <c r="BM234" s="369"/>
      <c r="BN234" s="283" t="e">
        <f t="shared" si="729"/>
        <v>#VALUE!</v>
      </c>
      <c r="BO234" s="283" t="e">
        <f t="shared" si="729"/>
        <v>#VALUE!</v>
      </c>
      <c r="BP234" s="283" t="e">
        <f t="shared" si="729"/>
        <v>#VALUE!</v>
      </c>
      <c r="BQ234" s="276" t="e">
        <f t="shared" si="729"/>
        <v>#VALUE!</v>
      </c>
      <c r="BR234" s="268" t="e">
        <f t="shared" si="730"/>
        <v>#VALUE!</v>
      </c>
      <c r="BS234" s="369"/>
      <c r="BT234" s="283" t="e">
        <f t="shared" si="731"/>
        <v>#VALUE!</v>
      </c>
      <c r="BU234" s="283" t="e">
        <f t="shared" si="731"/>
        <v>#VALUE!</v>
      </c>
      <c r="BV234" s="283" t="e">
        <f t="shared" si="731"/>
        <v>#VALUE!</v>
      </c>
      <c r="BW234" s="276" t="e">
        <f t="shared" si="731"/>
        <v>#VALUE!</v>
      </c>
      <c r="BX234" s="268" t="e">
        <f t="shared" si="732"/>
        <v>#VALUE!</v>
      </c>
      <c r="BY234" s="369"/>
      <c r="BZ234" s="283" t="e">
        <f t="shared" si="733"/>
        <v>#VALUE!</v>
      </c>
      <c r="CA234" s="283" t="e">
        <f t="shared" si="733"/>
        <v>#VALUE!</v>
      </c>
      <c r="CB234" s="283" t="e">
        <f t="shared" si="733"/>
        <v>#VALUE!</v>
      </c>
      <c r="CC234" s="276" t="e">
        <f t="shared" si="733"/>
        <v>#VALUE!</v>
      </c>
      <c r="CD234" s="268" t="e">
        <f t="shared" si="734"/>
        <v>#VALUE!</v>
      </c>
      <c r="CE234" s="369"/>
      <c r="CF234" s="283" t="e">
        <f t="shared" si="735"/>
        <v>#VALUE!</v>
      </c>
      <c r="CG234" s="283" t="e">
        <f t="shared" si="735"/>
        <v>#VALUE!</v>
      </c>
      <c r="CH234" s="283" t="e">
        <f t="shared" si="735"/>
        <v>#VALUE!</v>
      </c>
      <c r="CI234" s="276" t="e">
        <f t="shared" si="735"/>
        <v>#VALUE!</v>
      </c>
      <c r="CJ234" s="268" t="e">
        <f t="shared" si="736"/>
        <v>#VALUE!</v>
      </c>
      <c r="CK234" s="369"/>
      <c r="CL234" s="283" t="e">
        <f t="shared" si="737"/>
        <v>#VALUE!</v>
      </c>
      <c r="CM234" s="283" t="e">
        <f t="shared" si="737"/>
        <v>#VALUE!</v>
      </c>
      <c r="CN234" s="283" t="e">
        <f t="shared" si="737"/>
        <v>#VALUE!</v>
      </c>
      <c r="CO234" s="276" t="e">
        <f t="shared" si="737"/>
        <v>#VALUE!</v>
      </c>
      <c r="CP234" s="268" t="e">
        <f t="shared" si="738"/>
        <v>#VALUE!</v>
      </c>
      <c r="CQ234" s="369"/>
      <c r="CR234" s="283" t="e">
        <f t="shared" si="739"/>
        <v>#VALUE!</v>
      </c>
      <c r="CS234" s="283" t="e">
        <f t="shared" si="739"/>
        <v>#VALUE!</v>
      </c>
      <c r="CT234" s="283" t="e">
        <f t="shared" si="739"/>
        <v>#VALUE!</v>
      </c>
      <c r="CU234" s="276" t="e">
        <f t="shared" si="739"/>
        <v>#VALUE!</v>
      </c>
      <c r="CV234" s="268" t="e">
        <f t="shared" si="740"/>
        <v>#VALUE!</v>
      </c>
      <c r="CW234" s="369"/>
      <c r="CX234" s="283" t="e">
        <f t="shared" si="741"/>
        <v>#VALUE!</v>
      </c>
      <c r="CY234" s="283" t="e">
        <f t="shared" si="741"/>
        <v>#VALUE!</v>
      </c>
      <c r="CZ234" s="283" t="e">
        <f t="shared" si="741"/>
        <v>#VALUE!</v>
      </c>
      <c r="DA234" s="276" t="e">
        <f t="shared" si="741"/>
        <v>#VALUE!</v>
      </c>
      <c r="DB234" s="268" t="e">
        <f t="shared" si="742"/>
        <v>#VALUE!</v>
      </c>
      <c r="DC234" s="369"/>
      <c r="DD234" s="283" t="e">
        <f t="shared" si="743"/>
        <v>#VALUE!</v>
      </c>
      <c r="DE234" s="283" t="e">
        <f t="shared" si="743"/>
        <v>#VALUE!</v>
      </c>
      <c r="DF234" s="283" t="e">
        <f t="shared" si="743"/>
        <v>#VALUE!</v>
      </c>
      <c r="DG234" s="276" t="e">
        <f t="shared" si="743"/>
        <v>#VALUE!</v>
      </c>
      <c r="DH234" s="268" t="e">
        <f t="shared" si="744"/>
        <v>#VALUE!</v>
      </c>
      <c r="DI234" s="369"/>
      <c r="DJ234" s="283" t="e">
        <f t="shared" si="745"/>
        <v>#VALUE!</v>
      </c>
      <c r="DK234" s="283" t="e">
        <f t="shared" si="745"/>
        <v>#VALUE!</v>
      </c>
      <c r="DL234" s="283" t="e">
        <f t="shared" si="745"/>
        <v>#VALUE!</v>
      </c>
      <c r="DM234" s="276" t="e">
        <f t="shared" si="745"/>
        <v>#VALUE!</v>
      </c>
      <c r="DN234" s="268" t="e">
        <f t="shared" si="746"/>
        <v>#VALUE!</v>
      </c>
      <c r="DO234" s="369"/>
      <c r="DP234" s="283" t="e">
        <f t="shared" si="747"/>
        <v>#VALUE!</v>
      </c>
      <c r="DQ234" s="283" t="e">
        <f t="shared" si="747"/>
        <v>#VALUE!</v>
      </c>
      <c r="DR234" s="283" t="e">
        <f t="shared" si="747"/>
        <v>#VALUE!</v>
      </c>
      <c r="DS234" s="276" t="e">
        <f t="shared" si="747"/>
        <v>#VALUE!</v>
      </c>
      <c r="DT234" s="268" t="e">
        <f t="shared" si="748"/>
        <v>#VALUE!</v>
      </c>
    </row>
    <row r="235" spans="1:124" x14ac:dyDescent="0.2">
      <c r="A235" s="91"/>
      <c r="B235" s="95">
        <v>233</v>
      </c>
      <c r="C235" s="134" t="s">
        <v>208</v>
      </c>
      <c r="D235" s="90"/>
      <c r="E235" s="369"/>
      <c r="F235" s="283">
        <f t="shared" si="707"/>
        <v>77272677.704438955</v>
      </c>
      <c r="G235" s="283">
        <f t="shared" si="749"/>
        <v>9410813.8242061436</v>
      </c>
      <c r="H235" s="283">
        <f t="shared" si="749"/>
        <v>67769275.452341586</v>
      </c>
      <c r="I235" s="276">
        <f t="shared" si="709"/>
        <v>1289033.3510825583</v>
      </c>
      <c r="J235" s="268">
        <f t="shared" si="710"/>
        <v>154452766.98098668</v>
      </c>
      <c r="K235" s="369"/>
      <c r="L235" s="283">
        <f t="shared" si="711"/>
        <v>54652199.583908893</v>
      </c>
      <c r="M235" s="283">
        <f t="shared" si="711"/>
        <v>6655931.8331733914</v>
      </c>
      <c r="N235" s="283">
        <f t="shared" si="711"/>
        <v>44885892.327625901</v>
      </c>
      <c r="O235" s="276">
        <f t="shared" si="711"/>
        <v>853770.55925734167</v>
      </c>
      <c r="P235" s="268">
        <f t="shared" si="712"/>
        <v>106194023.74470818</v>
      </c>
      <c r="Q235" s="369"/>
      <c r="R235" s="283">
        <f t="shared" si="713"/>
        <v>49044928.764766395</v>
      </c>
      <c r="S235" s="283">
        <f t="shared" si="713"/>
        <v>5973038.6902349452</v>
      </c>
      <c r="T235" s="283">
        <f t="shared" si="713"/>
        <v>37874584.172183931</v>
      </c>
      <c r="U235" s="276">
        <f t="shared" si="713"/>
        <v>720409.09144236369</v>
      </c>
      <c r="V235" s="268">
        <f t="shared" si="714"/>
        <v>92892551.62718527</v>
      </c>
      <c r="W235" s="369"/>
      <c r="X235" s="283">
        <f t="shared" si="715"/>
        <v>47848710.990015998</v>
      </c>
      <c r="Y235" s="283">
        <f t="shared" si="715"/>
        <v>5827354.8197414102</v>
      </c>
      <c r="Z235" s="283">
        <f t="shared" si="715"/>
        <v>35879240.225551799</v>
      </c>
      <c r="AA235" s="276">
        <f t="shared" si="715"/>
        <v>682455.83199076599</v>
      </c>
      <c r="AB235" s="268">
        <f t="shared" si="716"/>
        <v>89555306.03530921</v>
      </c>
      <c r="AC235" s="369"/>
      <c r="AD235" s="283">
        <f t="shared" si="717"/>
        <v>47848710.990015998</v>
      </c>
      <c r="AE235" s="283">
        <f t="shared" si="717"/>
        <v>5827354.8197414102</v>
      </c>
      <c r="AF235" s="283">
        <f t="shared" si="717"/>
        <v>35879240.225551799</v>
      </c>
      <c r="AG235" s="276">
        <f t="shared" si="717"/>
        <v>682455.83199076599</v>
      </c>
      <c r="AH235" s="268">
        <f t="shared" si="718"/>
        <v>89555306.03530921</v>
      </c>
      <c r="AI235" s="369"/>
      <c r="AJ235" s="283">
        <f t="shared" si="719"/>
        <v>47848710.990015998</v>
      </c>
      <c r="AK235" s="283">
        <f t="shared" si="719"/>
        <v>5827354.8197414102</v>
      </c>
      <c r="AL235" s="283">
        <f t="shared" si="719"/>
        <v>35879240.225551799</v>
      </c>
      <c r="AM235" s="276">
        <f t="shared" si="719"/>
        <v>682455.83199076599</v>
      </c>
      <c r="AN235" s="268">
        <f t="shared" si="720"/>
        <v>89555306.03530921</v>
      </c>
      <c r="AO235" s="369"/>
      <c r="AP235" s="283">
        <f t="shared" si="721"/>
        <v>47848710.990015998</v>
      </c>
      <c r="AQ235" s="283">
        <f t="shared" si="721"/>
        <v>5827354.8197414102</v>
      </c>
      <c r="AR235" s="283">
        <f t="shared" si="721"/>
        <v>35879240.225551799</v>
      </c>
      <c r="AS235" s="276">
        <f t="shared" si="721"/>
        <v>682455.83199076599</v>
      </c>
      <c r="AT235" s="268">
        <f t="shared" si="722"/>
        <v>89555306.03530921</v>
      </c>
      <c r="AU235" s="369"/>
      <c r="AV235" s="283">
        <f t="shared" si="723"/>
        <v>47848710.990015998</v>
      </c>
      <c r="AW235" s="283">
        <f t="shared" si="723"/>
        <v>5827354.8197414102</v>
      </c>
      <c r="AX235" s="283">
        <f t="shared" si="723"/>
        <v>35879240.225551799</v>
      </c>
      <c r="AY235" s="276">
        <f t="shared" si="723"/>
        <v>682455.83199076599</v>
      </c>
      <c r="AZ235" s="268">
        <f t="shared" si="724"/>
        <v>89555306.03530921</v>
      </c>
      <c r="BA235" s="369"/>
      <c r="BB235" s="283">
        <f t="shared" si="725"/>
        <v>47848710.990015998</v>
      </c>
      <c r="BC235" s="283">
        <f t="shared" si="725"/>
        <v>5827354.8197414102</v>
      </c>
      <c r="BD235" s="283">
        <f t="shared" si="725"/>
        <v>35879240.225551799</v>
      </c>
      <c r="BE235" s="276">
        <f t="shared" si="725"/>
        <v>682455.83199076599</v>
      </c>
      <c r="BF235" s="268">
        <f t="shared" si="726"/>
        <v>89555306.03530921</v>
      </c>
      <c r="BG235" s="369"/>
      <c r="BH235" s="283">
        <f t="shared" si="727"/>
        <v>47848710.990015998</v>
      </c>
      <c r="BI235" s="283">
        <f t="shared" si="727"/>
        <v>5827354.8197414102</v>
      </c>
      <c r="BJ235" s="283">
        <f t="shared" si="727"/>
        <v>35879240.225551799</v>
      </c>
      <c r="BK235" s="276">
        <f t="shared" si="727"/>
        <v>682455.83199076599</v>
      </c>
      <c r="BL235" s="268">
        <f t="shared" si="728"/>
        <v>89555306.03530921</v>
      </c>
      <c r="BM235" s="369"/>
      <c r="BN235" s="283" t="e">
        <f t="shared" si="729"/>
        <v>#VALUE!</v>
      </c>
      <c r="BO235" s="283" t="e">
        <f t="shared" si="729"/>
        <v>#VALUE!</v>
      </c>
      <c r="BP235" s="283" t="e">
        <f t="shared" si="729"/>
        <v>#VALUE!</v>
      </c>
      <c r="BQ235" s="276" t="e">
        <f t="shared" si="729"/>
        <v>#VALUE!</v>
      </c>
      <c r="BR235" s="268" t="e">
        <f t="shared" si="730"/>
        <v>#VALUE!</v>
      </c>
      <c r="BS235" s="369"/>
      <c r="BT235" s="283" t="e">
        <f t="shared" si="731"/>
        <v>#VALUE!</v>
      </c>
      <c r="BU235" s="283" t="e">
        <f t="shared" si="731"/>
        <v>#VALUE!</v>
      </c>
      <c r="BV235" s="283" t="e">
        <f t="shared" si="731"/>
        <v>#VALUE!</v>
      </c>
      <c r="BW235" s="276" t="e">
        <f t="shared" si="731"/>
        <v>#VALUE!</v>
      </c>
      <c r="BX235" s="268" t="e">
        <f t="shared" si="732"/>
        <v>#VALUE!</v>
      </c>
      <c r="BY235" s="369"/>
      <c r="BZ235" s="283" t="e">
        <f t="shared" si="733"/>
        <v>#VALUE!</v>
      </c>
      <c r="CA235" s="283" t="e">
        <f t="shared" si="733"/>
        <v>#VALUE!</v>
      </c>
      <c r="CB235" s="283" t="e">
        <f t="shared" si="733"/>
        <v>#VALUE!</v>
      </c>
      <c r="CC235" s="276" t="e">
        <f t="shared" si="733"/>
        <v>#VALUE!</v>
      </c>
      <c r="CD235" s="268" t="e">
        <f t="shared" si="734"/>
        <v>#VALUE!</v>
      </c>
      <c r="CE235" s="369"/>
      <c r="CF235" s="283" t="e">
        <f t="shared" si="735"/>
        <v>#VALUE!</v>
      </c>
      <c r="CG235" s="283" t="e">
        <f t="shared" si="735"/>
        <v>#VALUE!</v>
      </c>
      <c r="CH235" s="283" t="e">
        <f t="shared" si="735"/>
        <v>#VALUE!</v>
      </c>
      <c r="CI235" s="276" t="e">
        <f t="shared" si="735"/>
        <v>#VALUE!</v>
      </c>
      <c r="CJ235" s="268" t="e">
        <f t="shared" si="736"/>
        <v>#VALUE!</v>
      </c>
      <c r="CK235" s="369"/>
      <c r="CL235" s="283" t="e">
        <f t="shared" si="737"/>
        <v>#VALUE!</v>
      </c>
      <c r="CM235" s="283" t="e">
        <f t="shared" si="737"/>
        <v>#VALUE!</v>
      </c>
      <c r="CN235" s="283" t="e">
        <f t="shared" si="737"/>
        <v>#VALUE!</v>
      </c>
      <c r="CO235" s="276" t="e">
        <f t="shared" si="737"/>
        <v>#VALUE!</v>
      </c>
      <c r="CP235" s="268" t="e">
        <f t="shared" si="738"/>
        <v>#VALUE!</v>
      </c>
      <c r="CQ235" s="369"/>
      <c r="CR235" s="283" t="e">
        <f t="shared" si="739"/>
        <v>#VALUE!</v>
      </c>
      <c r="CS235" s="283" t="e">
        <f t="shared" si="739"/>
        <v>#VALUE!</v>
      </c>
      <c r="CT235" s="283" t="e">
        <f t="shared" si="739"/>
        <v>#VALUE!</v>
      </c>
      <c r="CU235" s="276" t="e">
        <f t="shared" si="739"/>
        <v>#VALUE!</v>
      </c>
      <c r="CV235" s="268" t="e">
        <f t="shared" si="740"/>
        <v>#VALUE!</v>
      </c>
      <c r="CW235" s="369"/>
      <c r="CX235" s="283" t="e">
        <f t="shared" si="741"/>
        <v>#VALUE!</v>
      </c>
      <c r="CY235" s="283" t="e">
        <f t="shared" si="741"/>
        <v>#VALUE!</v>
      </c>
      <c r="CZ235" s="283" t="e">
        <f t="shared" si="741"/>
        <v>#VALUE!</v>
      </c>
      <c r="DA235" s="276" t="e">
        <f t="shared" si="741"/>
        <v>#VALUE!</v>
      </c>
      <c r="DB235" s="268" t="e">
        <f t="shared" si="742"/>
        <v>#VALUE!</v>
      </c>
      <c r="DC235" s="369"/>
      <c r="DD235" s="283" t="e">
        <f t="shared" si="743"/>
        <v>#VALUE!</v>
      </c>
      <c r="DE235" s="283" t="e">
        <f t="shared" si="743"/>
        <v>#VALUE!</v>
      </c>
      <c r="DF235" s="283" t="e">
        <f t="shared" si="743"/>
        <v>#VALUE!</v>
      </c>
      <c r="DG235" s="276" t="e">
        <f t="shared" si="743"/>
        <v>#VALUE!</v>
      </c>
      <c r="DH235" s="268" t="e">
        <f t="shared" si="744"/>
        <v>#VALUE!</v>
      </c>
      <c r="DI235" s="369"/>
      <c r="DJ235" s="283" t="e">
        <f t="shared" si="745"/>
        <v>#VALUE!</v>
      </c>
      <c r="DK235" s="283" t="e">
        <f t="shared" si="745"/>
        <v>#VALUE!</v>
      </c>
      <c r="DL235" s="283" t="e">
        <f t="shared" si="745"/>
        <v>#VALUE!</v>
      </c>
      <c r="DM235" s="276" t="e">
        <f t="shared" si="745"/>
        <v>#VALUE!</v>
      </c>
      <c r="DN235" s="268" t="e">
        <f t="shared" si="746"/>
        <v>#VALUE!</v>
      </c>
      <c r="DO235" s="369"/>
      <c r="DP235" s="283" t="e">
        <f t="shared" si="747"/>
        <v>#VALUE!</v>
      </c>
      <c r="DQ235" s="283" t="e">
        <f t="shared" si="747"/>
        <v>#VALUE!</v>
      </c>
      <c r="DR235" s="283" t="e">
        <f t="shared" si="747"/>
        <v>#VALUE!</v>
      </c>
      <c r="DS235" s="276" t="e">
        <f t="shared" si="747"/>
        <v>#VALUE!</v>
      </c>
      <c r="DT235" s="268" t="e">
        <f t="shared" si="748"/>
        <v>#VALUE!</v>
      </c>
    </row>
    <row r="236" spans="1:124" x14ac:dyDescent="0.2">
      <c r="A236" s="91"/>
      <c r="B236" s="95">
        <v>24</v>
      </c>
      <c r="C236" s="134" t="s">
        <v>209</v>
      </c>
      <c r="D236" s="90"/>
      <c r="E236" s="369"/>
      <c r="F236" s="283">
        <f t="shared" si="707"/>
        <v>45963135.752140127</v>
      </c>
      <c r="G236" s="283">
        <f t="shared" si="749"/>
        <v>41860158.363539867</v>
      </c>
      <c r="H236" s="283">
        <f t="shared" si="749"/>
        <v>162677182.34183431</v>
      </c>
      <c r="I236" s="276">
        <f t="shared" si="709"/>
        <v>3018133.1619249438</v>
      </c>
      <c r="J236" s="268">
        <f t="shared" si="710"/>
        <v>250500476.45751429</v>
      </c>
      <c r="K236" s="369"/>
      <c r="L236" s="283">
        <f t="shared" si="711"/>
        <v>32508081.035270743</v>
      </c>
      <c r="M236" s="283">
        <f t="shared" si="711"/>
        <v>29606191.961519063</v>
      </c>
      <c r="N236" s="283">
        <f t="shared" si="711"/>
        <v>107746621.78426526</v>
      </c>
      <c r="O236" s="276">
        <f t="shared" si="711"/>
        <v>1999012.0778533316</v>
      </c>
      <c r="P236" s="268">
        <f t="shared" si="712"/>
        <v>169860894.78105506</v>
      </c>
      <c r="Q236" s="369"/>
      <c r="R236" s="283">
        <f t="shared" si="713"/>
        <v>29172778.603471421</v>
      </c>
      <c r="S236" s="283">
        <f t="shared" si="713"/>
        <v>26568620.966835164</v>
      </c>
      <c r="T236" s="283">
        <f t="shared" si="713"/>
        <v>90916283.144157901</v>
      </c>
      <c r="U236" s="276">
        <f t="shared" si="713"/>
        <v>1686760.5226881057</v>
      </c>
      <c r="V236" s="268">
        <f t="shared" si="714"/>
        <v>146657682.71446449</v>
      </c>
      <c r="W236" s="369"/>
      <c r="X236" s="283">
        <f t="shared" si="715"/>
        <v>28461247.4180209</v>
      </c>
      <c r="Y236" s="283">
        <f t="shared" si="715"/>
        <v>25920605.8213026</v>
      </c>
      <c r="Z236" s="283">
        <f t="shared" si="715"/>
        <v>86126547.251685202</v>
      </c>
      <c r="AA236" s="276">
        <f t="shared" si="715"/>
        <v>1597897.04149283</v>
      </c>
      <c r="AB236" s="268">
        <f t="shared" si="716"/>
        <v>140508400.4910087</v>
      </c>
      <c r="AC236" s="369"/>
      <c r="AD236" s="283">
        <f t="shared" si="717"/>
        <v>28461247.4180209</v>
      </c>
      <c r="AE236" s="283">
        <f t="shared" si="717"/>
        <v>25920605.8213026</v>
      </c>
      <c r="AF236" s="283">
        <f t="shared" si="717"/>
        <v>86126547.251685202</v>
      </c>
      <c r="AG236" s="276">
        <f t="shared" si="717"/>
        <v>1597897.04149283</v>
      </c>
      <c r="AH236" s="268">
        <f t="shared" si="718"/>
        <v>140508400.4910087</v>
      </c>
      <c r="AI236" s="369"/>
      <c r="AJ236" s="283">
        <f t="shared" si="719"/>
        <v>28461247.4180209</v>
      </c>
      <c r="AK236" s="283">
        <f t="shared" si="719"/>
        <v>25920605.8213026</v>
      </c>
      <c r="AL236" s="283">
        <f t="shared" si="719"/>
        <v>86126547.251685202</v>
      </c>
      <c r="AM236" s="276">
        <f t="shared" si="719"/>
        <v>1597897.04149283</v>
      </c>
      <c r="AN236" s="268">
        <f t="shared" si="720"/>
        <v>140508400.4910087</v>
      </c>
      <c r="AO236" s="369"/>
      <c r="AP236" s="283">
        <f t="shared" si="721"/>
        <v>28461247.4180209</v>
      </c>
      <c r="AQ236" s="283">
        <f t="shared" si="721"/>
        <v>25920605.8213026</v>
      </c>
      <c r="AR236" s="283">
        <f t="shared" si="721"/>
        <v>86126547.251685202</v>
      </c>
      <c r="AS236" s="276">
        <f t="shared" si="721"/>
        <v>1597897.04149283</v>
      </c>
      <c r="AT236" s="268">
        <f t="shared" si="722"/>
        <v>140508400.4910087</v>
      </c>
      <c r="AU236" s="369"/>
      <c r="AV236" s="283">
        <f t="shared" si="723"/>
        <v>28461247.4180209</v>
      </c>
      <c r="AW236" s="283">
        <f t="shared" si="723"/>
        <v>25920605.8213026</v>
      </c>
      <c r="AX236" s="283">
        <f t="shared" si="723"/>
        <v>86126547.251685202</v>
      </c>
      <c r="AY236" s="276">
        <f t="shared" si="723"/>
        <v>1597897.04149283</v>
      </c>
      <c r="AZ236" s="268">
        <f t="shared" si="724"/>
        <v>140508400.4910087</v>
      </c>
      <c r="BA236" s="369"/>
      <c r="BB236" s="283">
        <f t="shared" si="725"/>
        <v>28461247.4180209</v>
      </c>
      <c r="BC236" s="283">
        <f t="shared" si="725"/>
        <v>25920605.8213026</v>
      </c>
      <c r="BD236" s="283">
        <f t="shared" si="725"/>
        <v>86126547.251685202</v>
      </c>
      <c r="BE236" s="276">
        <f t="shared" si="725"/>
        <v>1597897.04149283</v>
      </c>
      <c r="BF236" s="268">
        <f t="shared" si="726"/>
        <v>140508400.4910087</v>
      </c>
      <c r="BG236" s="369"/>
      <c r="BH236" s="283">
        <f t="shared" si="727"/>
        <v>28461247.4180209</v>
      </c>
      <c r="BI236" s="283">
        <f t="shared" si="727"/>
        <v>25920605.8213026</v>
      </c>
      <c r="BJ236" s="283">
        <f t="shared" si="727"/>
        <v>86126547.251685202</v>
      </c>
      <c r="BK236" s="276">
        <f t="shared" si="727"/>
        <v>1597897.04149283</v>
      </c>
      <c r="BL236" s="268">
        <f t="shared" si="728"/>
        <v>140508400.4910087</v>
      </c>
      <c r="BM236" s="369"/>
      <c r="BN236" s="283" t="e">
        <f t="shared" si="729"/>
        <v>#VALUE!</v>
      </c>
      <c r="BO236" s="283" t="e">
        <f t="shared" si="729"/>
        <v>#VALUE!</v>
      </c>
      <c r="BP236" s="283" t="e">
        <f t="shared" si="729"/>
        <v>#VALUE!</v>
      </c>
      <c r="BQ236" s="276" t="e">
        <f t="shared" si="729"/>
        <v>#VALUE!</v>
      </c>
      <c r="BR236" s="268" t="e">
        <f t="shared" si="730"/>
        <v>#VALUE!</v>
      </c>
      <c r="BS236" s="369"/>
      <c r="BT236" s="283" t="e">
        <f t="shared" si="731"/>
        <v>#VALUE!</v>
      </c>
      <c r="BU236" s="283" t="e">
        <f t="shared" si="731"/>
        <v>#VALUE!</v>
      </c>
      <c r="BV236" s="283" t="e">
        <f t="shared" si="731"/>
        <v>#VALUE!</v>
      </c>
      <c r="BW236" s="276" t="e">
        <f t="shared" si="731"/>
        <v>#VALUE!</v>
      </c>
      <c r="BX236" s="268" t="e">
        <f t="shared" si="732"/>
        <v>#VALUE!</v>
      </c>
      <c r="BY236" s="369"/>
      <c r="BZ236" s="283" t="e">
        <f t="shared" si="733"/>
        <v>#VALUE!</v>
      </c>
      <c r="CA236" s="283" t="e">
        <f t="shared" si="733"/>
        <v>#VALUE!</v>
      </c>
      <c r="CB236" s="283" t="e">
        <f t="shared" si="733"/>
        <v>#VALUE!</v>
      </c>
      <c r="CC236" s="276" t="e">
        <f t="shared" si="733"/>
        <v>#VALUE!</v>
      </c>
      <c r="CD236" s="268" t="e">
        <f t="shared" si="734"/>
        <v>#VALUE!</v>
      </c>
      <c r="CE236" s="369"/>
      <c r="CF236" s="283" t="e">
        <f t="shared" si="735"/>
        <v>#VALUE!</v>
      </c>
      <c r="CG236" s="283" t="e">
        <f t="shared" si="735"/>
        <v>#VALUE!</v>
      </c>
      <c r="CH236" s="283" t="e">
        <f t="shared" si="735"/>
        <v>#VALUE!</v>
      </c>
      <c r="CI236" s="276" t="e">
        <f t="shared" si="735"/>
        <v>#VALUE!</v>
      </c>
      <c r="CJ236" s="268" t="e">
        <f t="shared" si="736"/>
        <v>#VALUE!</v>
      </c>
      <c r="CK236" s="369"/>
      <c r="CL236" s="283" t="e">
        <f t="shared" si="737"/>
        <v>#VALUE!</v>
      </c>
      <c r="CM236" s="283" t="e">
        <f t="shared" si="737"/>
        <v>#VALUE!</v>
      </c>
      <c r="CN236" s="283" t="e">
        <f t="shared" si="737"/>
        <v>#VALUE!</v>
      </c>
      <c r="CO236" s="276" t="e">
        <f t="shared" si="737"/>
        <v>#VALUE!</v>
      </c>
      <c r="CP236" s="268" t="e">
        <f t="shared" si="738"/>
        <v>#VALUE!</v>
      </c>
      <c r="CQ236" s="369"/>
      <c r="CR236" s="283" t="e">
        <f t="shared" si="739"/>
        <v>#VALUE!</v>
      </c>
      <c r="CS236" s="283" t="e">
        <f t="shared" si="739"/>
        <v>#VALUE!</v>
      </c>
      <c r="CT236" s="283" t="e">
        <f t="shared" si="739"/>
        <v>#VALUE!</v>
      </c>
      <c r="CU236" s="276" t="e">
        <f t="shared" si="739"/>
        <v>#VALUE!</v>
      </c>
      <c r="CV236" s="268" t="e">
        <f t="shared" si="740"/>
        <v>#VALUE!</v>
      </c>
      <c r="CW236" s="369"/>
      <c r="CX236" s="283" t="e">
        <f t="shared" si="741"/>
        <v>#VALUE!</v>
      </c>
      <c r="CY236" s="283" t="e">
        <f t="shared" si="741"/>
        <v>#VALUE!</v>
      </c>
      <c r="CZ236" s="283" t="e">
        <f t="shared" si="741"/>
        <v>#VALUE!</v>
      </c>
      <c r="DA236" s="276" t="e">
        <f t="shared" si="741"/>
        <v>#VALUE!</v>
      </c>
      <c r="DB236" s="268" t="e">
        <f t="shared" si="742"/>
        <v>#VALUE!</v>
      </c>
      <c r="DC236" s="369"/>
      <c r="DD236" s="283" t="e">
        <f t="shared" si="743"/>
        <v>#VALUE!</v>
      </c>
      <c r="DE236" s="283" t="e">
        <f t="shared" si="743"/>
        <v>#VALUE!</v>
      </c>
      <c r="DF236" s="283" t="e">
        <f t="shared" si="743"/>
        <v>#VALUE!</v>
      </c>
      <c r="DG236" s="276" t="e">
        <f t="shared" si="743"/>
        <v>#VALUE!</v>
      </c>
      <c r="DH236" s="268" t="e">
        <f t="shared" si="744"/>
        <v>#VALUE!</v>
      </c>
      <c r="DI236" s="369"/>
      <c r="DJ236" s="283" t="e">
        <f t="shared" si="745"/>
        <v>#VALUE!</v>
      </c>
      <c r="DK236" s="283" t="e">
        <f t="shared" si="745"/>
        <v>#VALUE!</v>
      </c>
      <c r="DL236" s="283" t="e">
        <f t="shared" si="745"/>
        <v>#VALUE!</v>
      </c>
      <c r="DM236" s="276" t="e">
        <f t="shared" si="745"/>
        <v>#VALUE!</v>
      </c>
      <c r="DN236" s="268" t="e">
        <f t="shared" si="746"/>
        <v>#VALUE!</v>
      </c>
      <c r="DO236" s="369"/>
      <c r="DP236" s="283" t="e">
        <f t="shared" si="747"/>
        <v>#VALUE!</v>
      </c>
      <c r="DQ236" s="283" t="e">
        <f t="shared" si="747"/>
        <v>#VALUE!</v>
      </c>
      <c r="DR236" s="283" t="e">
        <f t="shared" si="747"/>
        <v>#VALUE!</v>
      </c>
      <c r="DS236" s="276" t="e">
        <f t="shared" si="747"/>
        <v>#VALUE!</v>
      </c>
      <c r="DT236" s="268" t="e">
        <f t="shared" si="748"/>
        <v>#VALUE!</v>
      </c>
    </row>
    <row r="237" spans="1:124" x14ac:dyDescent="0.2">
      <c r="A237" s="91"/>
      <c r="B237" s="95">
        <v>25</v>
      </c>
      <c r="C237" s="134" t="s">
        <v>210</v>
      </c>
      <c r="D237" s="90"/>
      <c r="E237" s="369"/>
      <c r="F237" s="283">
        <f t="shared" si="707"/>
        <v>451686470.57480037</v>
      </c>
      <c r="G237" s="283">
        <f t="shared" si="749"/>
        <v>0</v>
      </c>
      <c r="H237" s="283">
        <f t="shared" si="749"/>
        <v>0</v>
      </c>
      <c r="I237" s="276">
        <f t="shared" si="709"/>
        <v>0</v>
      </c>
      <c r="J237" s="268">
        <f t="shared" si="710"/>
        <v>451686470.57480037</v>
      </c>
      <c r="K237" s="369"/>
      <c r="L237" s="283">
        <f t="shared" si="711"/>
        <v>451686470.57480037</v>
      </c>
      <c r="M237" s="283">
        <f t="shared" si="711"/>
        <v>0</v>
      </c>
      <c r="N237" s="283">
        <f t="shared" si="711"/>
        <v>0</v>
      </c>
      <c r="O237" s="276">
        <f t="shared" si="711"/>
        <v>0</v>
      </c>
      <c r="P237" s="268">
        <f t="shared" si="712"/>
        <v>451686470.57480037</v>
      </c>
      <c r="Q237" s="369"/>
      <c r="R237" s="283">
        <f t="shared" si="713"/>
        <v>451686470.57480037</v>
      </c>
      <c r="S237" s="283">
        <f t="shared" si="713"/>
        <v>0</v>
      </c>
      <c r="T237" s="283">
        <f t="shared" si="713"/>
        <v>0</v>
      </c>
      <c r="U237" s="276">
        <f t="shared" si="713"/>
        <v>0</v>
      </c>
      <c r="V237" s="268">
        <f t="shared" si="714"/>
        <v>451686470.57480037</v>
      </c>
      <c r="W237" s="369"/>
      <c r="X237" s="283">
        <f t="shared" si="715"/>
        <v>451686470.57480037</v>
      </c>
      <c r="Y237" s="283">
        <f t="shared" si="715"/>
        <v>0</v>
      </c>
      <c r="Z237" s="283">
        <f t="shared" si="715"/>
        <v>0</v>
      </c>
      <c r="AA237" s="276">
        <f t="shared" si="715"/>
        <v>0</v>
      </c>
      <c r="AB237" s="268">
        <f t="shared" si="716"/>
        <v>451686470.57480037</v>
      </c>
      <c r="AC237" s="369"/>
      <c r="AD237" s="283">
        <f t="shared" si="717"/>
        <v>451686470.57480037</v>
      </c>
      <c r="AE237" s="283">
        <f t="shared" si="717"/>
        <v>0</v>
      </c>
      <c r="AF237" s="283">
        <f t="shared" si="717"/>
        <v>0</v>
      </c>
      <c r="AG237" s="276">
        <f t="shared" si="717"/>
        <v>0</v>
      </c>
      <c r="AH237" s="268">
        <f t="shared" si="718"/>
        <v>451686470.57480037</v>
      </c>
      <c r="AI237" s="369"/>
      <c r="AJ237" s="283">
        <f t="shared" si="719"/>
        <v>451686470.57480037</v>
      </c>
      <c r="AK237" s="283">
        <f t="shared" si="719"/>
        <v>0</v>
      </c>
      <c r="AL237" s="283">
        <f t="shared" si="719"/>
        <v>0</v>
      </c>
      <c r="AM237" s="276">
        <f t="shared" si="719"/>
        <v>0</v>
      </c>
      <c r="AN237" s="268">
        <f t="shared" si="720"/>
        <v>451686470.57480037</v>
      </c>
      <c r="AO237" s="369"/>
      <c r="AP237" s="283">
        <f t="shared" si="721"/>
        <v>451686470.57480037</v>
      </c>
      <c r="AQ237" s="283">
        <f t="shared" si="721"/>
        <v>0</v>
      </c>
      <c r="AR237" s="283">
        <f t="shared" si="721"/>
        <v>0</v>
      </c>
      <c r="AS237" s="276">
        <f t="shared" si="721"/>
        <v>0</v>
      </c>
      <c r="AT237" s="268">
        <f t="shared" si="722"/>
        <v>451686470.57480037</v>
      </c>
      <c r="AU237" s="369"/>
      <c r="AV237" s="283">
        <f t="shared" si="723"/>
        <v>451686470.57480037</v>
      </c>
      <c r="AW237" s="283">
        <f t="shared" si="723"/>
        <v>0</v>
      </c>
      <c r="AX237" s="283">
        <f t="shared" si="723"/>
        <v>0</v>
      </c>
      <c r="AY237" s="276">
        <f t="shared" si="723"/>
        <v>0</v>
      </c>
      <c r="AZ237" s="268">
        <f t="shared" si="724"/>
        <v>451686470.57480037</v>
      </c>
      <c r="BA237" s="369"/>
      <c r="BB237" s="283">
        <f t="shared" si="725"/>
        <v>451686470.57480037</v>
      </c>
      <c r="BC237" s="283">
        <f t="shared" si="725"/>
        <v>0</v>
      </c>
      <c r="BD237" s="283">
        <f t="shared" si="725"/>
        <v>0</v>
      </c>
      <c r="BE237" s="276">
        <f t="shared" si="725"/>
        <v>0</v>
      </c>
      <c r="BF237" s="268">
        <f t="shared" si="726"/>
        <v>451686470.57480037</v>
      </c>
      <c r="BG237" s="369"/>
      <c r="BH237" s="283">
        <f t="shared" si="727"/>
        <v>451686470.57480037</v>
      </c>
      <c r="BI237" s="283">
        <f t="shared" si="727"/>
        <v>0</v>
      </c>
      <c r="BJ237" s="283">
        <f t="shared" si="727"/>
        <v>0</v>
      </c>
      <c r="BK237" s="276">
        <f t="shared" si="727"/>
        <v>0</v>
      </c>
      <c r="BL237" s="268">
        <f t="shared" si="728"/>
        <v>451686470.57480037</v>
      </c>
      <c r="BM237" s="369"/>
      <c r="BN237" s="283">
        <f t="shared" si="729"/>
        <v>451686470.57480037</v>
      </c>
      <c r="BO237" s="283">
        <f t="shared" si="729"/>
        <v>0</v>
      </c>
      <c r="BP237" s="283">
        <f t="shared" si="729"/>
        <v>0</v>
      </c>
      <c r="BQ237" s="276">
        <f t="shared" si="729"/>
        <v>0</v>
      </c>
      <c r="BR237" s="268">
        <f t="shared" si="730"/>
        <v>451686470.57480037</v>
      </c>
      <c r="BS237" s="369"/>
      <c r="BT237" s="283">
        <f t="shared" si="731"/>
        <v>451686470.57480037</v>
      </c>
      <c r="BU237" s="283">
        <f t="shared" si="731"/>
        <v>0</v>
      </c>
      <c r="BV237" s="283">
        <f t="shared" si="731"/>
        <v>0</v>
      </c>
      <c r="BW237" s="276">
        <f t="shared" si="731"/>
        <v>0</v>
      </c>
      <c r="BX237" s="268">
        <f t="shared" si="732"/>
        <v>451686470.57480037</v>
      </c>
      <c r="BY237" s="369"/>
      <c r="BZ237" s="283">
        <f t="shared" si="733"/>
        <v>451686470.57480037</v>
      </c>
      <c r="CA237" s="283">
        <f t="shared" si="733"/>
        <v>0</v>
      </c>
      <c r="CB237" s="283">
        <f t="shared" si="733"/>
        <v>0</v>
      </c>
      <c r="CC237" s="276">
        <f t="shared" si="733"/>
        <v>0</v>
      </c>
      <c r="CD237" s="268">
        <f t="shared" si="734"/>
        <v>451686470.57480037</v>
      </c>
      <c r="CE237" s="369"/>
      <c r="CF237" s="283">
        <f t="shared" si="735"/>
        <v>451686470.57480037</v>
      </c>
      <c r="CG237" s="283">
        <f t="shared" si="735"/>
        <v>0</v>
      </c>
      <c r="CH237" s="283">
        <f t="shared" si="735"/>
        <v>0</v>
      </c>
      <c r="CI237" s="276">
        <f t="shared" si="735"/>
        <v>0</v>
      </c>
      <c r="CJ237" s="268">
        <f t="shared" si="736"/>
        <v>451686470.57480037</v>
      </c>
      <c r="CK237" s="369"/>
      <c r="CL237" s="283">
        <f t="shared" si="737"/>
        <v>451686470.57480037</v>
      </c>
      <c r="CM237" s="283">
        <f t="shared" si="737"/>
        <v>0</v>
      </c>
      <c r="CN237" s="283">
        <f t="shared" si="737"/>
        <v>0</v>
      </c>
      <c r="CO237" s="276">
        <f t="shared" si="737"/>
        <v>0</v>
      </c>
      <c r="CP237" s="268">
        <f t="shared" si="738"/>
        <v>451686470.57480037</v>
      </c>
      <c r="CQ237" s="369"/>
      <c r="CR237" s="283">
        <f t="shared" si="739"/>
        <v>451686470.57480037</v>
      </c>
      <c r="CS237" s="283">
        <f t="shared" si="739"/>
        <v>0</v>
      </c>
      <c r="CT237" s="283">
        <f t="shared" si="739"/>
        <v>0</v>
      </c>
      <c r="CU237" s="276">
        <f t="shared" si="739"/>
        <v>0</v>
      </c>
      <c r="CV237" s="268">
        <f t="shared" si="740"/>
        <v>451686470.57480037</v>
      </c>
      <c r="CW237" s="369"/>
      <c r="CX237" s="283">
        <f t="shared" si="741"/>
        <v>451686470.57480037</v>
      </c>
      <c r="CY237" s="283">
        <f t="shared" si="741"/>
        <v>0</v>
      </c>
      <c r="CZ237" s="283">
        <f t="shared" si="741"/>
        <v>0</v>
      </c>
      <c r="DA237" s="276">
        <f t="shared" si="741"/>
        <v>0</v>
      </c>
      <c r="DB237" s="268">
        <f t="shared" si="742"/>
        <v>451686470.57480037</v>
      </c>
      <c r="DC237" s="369"/>
      <c r="DD237" s="283">
        <f t="shared" si="743"/>
        <v>451686470.57480037</v>
      </c>
      <c r="DE237" s="283">
        <f t="shared" si="743"/>
        <v>0</v>
      </c>
      <c r="DF237" s="283">
        <f t="shared" si="743"/>
        <v>0</v>
      </c>
      <c r="DG237" s="276">
        <f t="shared" si="743"/>
        <v>0</v>
      </c>
      <c r="DH237" s="268">
        <f t="shared" si="744"/>
        <v>451686470.57480037</v>
      </c>
      <c r="DI237" s="369"/>
      <c r="DJ237" s="283">
        <f t="shared" si="745"/>
        <v>451686470.57480037</v>
      </c>
      <c r="DK237" s="283">
        <f t="shared" si="745"/>
        <v>0</v>
      </c>
      <c r="DL237" s="283">
        <f t="shared" si="745"/>
        <v>0</v>
      </c>
      <c r="DM237" s="276">
        <f t="shared" si="745"/>
        <v>0</v>
      </c>
      <c r="DN237" s="268">
        <f t="shared" si="746"/>
        <v>451686470.57480037</v>
      </c>
      <c r="DO237" s="369"/>
      <c r="DP237" s="283">
        <f t="shared" si="747"/>
        <v>451686470.57480037</v>
      </c>
      <c r="DQ237" s="283">
        <f t="shared" si="747"/>
        <v>0</v>
      </c>
      <c r="DR237" s="283">
        <f t="shared" si="747"/>
        <v>0</v>
      </c>
      <c r="DS237" s="276">
        <f t="shared" si="747"/>
        <v>0</v>
      </c>
      <c r="DT237" s="268">
        <f t="shared" si="748"/>
        <v>451686470.57480037</v>
      </c>
    </row>
    <row r="238" spans="1:124" x14ac:dyDescent="0.2">
      <c r="A238" s="91"/>
      <c r="B238" s="95">
        <v>26</v>
      </c>
      <c r="C238" s="134" t="s">
        <v>211</v>
      </c>
      <c r="D238" s="90"/>
      <c r="E238" s="369"/>
      <c r="F238" s="283">
        <f t="shared" si="707"/>
        <v>105619080.50026739</v>
      </c>
      <c r="G238" s="283">
        <f t="shared" si="749"/>
        <v>30763652.625592258</v>
      </c>
      <c r="H238" s="283">
        <f t="shared" si="749"/>
        <v>245428398.17070514</v>
      </c>
      <c r="I238" s="276">
        <f t="shared" si="709"/>
        <v>4549124.6864492008</v>
      </c>
      <c r="J238" s="268">
        <f t="shared" si="710"/>
        <v>381811131.29656482</v>
      </c>
      <c r="K238" s="369"/>
      <c r="L238" s="283">
        <f t="shared" si="711"/>
        <v>74700595.849002913</v>
      </c>
      <c r="M238" s="283">
        <f t="shared" si="711"/>
        <v>21758030.563593734</v>
      </c>
      <c r="N238" s="283">
        <f t="shared" si="711"/>
        <v>162555561.9549025</v>
      </c>
      <c r="O238" s="276">
        <f t="shared" si="711"/>
        <v>3013039.7513914765</v>
      </c>
      <c r="P238" s="268">
        <f t="shared" si="712"/>
        <v>259014188.36749914</v>
      </c>
      <c r="Q238" s="369"/>
      <c r="R238" s="283">
        <f t="shared" si="713"/>
        <v>67036376.028653778</v>
      </c>
      <c r="S238" s="283">
        <f t="shared" si="713"/>
        <v>19525674.486617632</v>
      </c>
      <c r="T238" s="283">
        <f t="shared" si="713"/>
        <v>137163905.95466316</v>
      </c>
      <c r="U238" s="276">
        <f t="shared" si="713"/>
        <v>2542394.0966854012</v>
      </c>
      <c r="V238" s="268">
        <f t="shared" si="714"/>
        <v>223725956.46993458</v>
      </c>
      <c r="W238" s="369"/>
      <c r="X238" s="283">
        <f t="shared" si="715"/>
        <v>65401342.466979302</v>
      </c>
      <c r="Y238" s="283">
        <f t="shared" si="715"/>
        <v>19049438.523529399</v>
      </c>
      <c r="Z238" s="283">
        <f t="shared" si="715"/>
        <v>129937709.93363699</v>
      </c>
      <c r="AA238" s="276">
        <f t="shared" si="715"/>
        <v>2408453.3345185602</v>
      </c>
      <c r="AB238" s="268">
        <f t="shared" si="716"/>
        <v>214388490.9241457</v>
      </c>
      <c r="AC238" s="369"/>
      <c r="AD238" s="283">
        <f t="shared" si="717"/>
        <v>65401342.466979302</v>
      </c>
      <c r="AE238" s="283">
        <f t="shared" si="717"/>
        <v>19049438.523529399</v>
      </c>
      <c r="AF238" s="283">
        <f t="shared" si="717"/>
        <v>129937709.93363699</v>
      </c>
      <c r="AG238" s="276">
        <f t="shared" si="717"/>
        <v>2408453.3345185602</v>
      </c>
      <c r="AH238" s="268">
        <f t="shared" si="718"/>
        <v>214388490.9241457</v>
      </c>
      <c r="AI238" s="369"/>
      <c r="AJ238" s="283">
        <f t="shared" si="719"/>
        <v>65401342.466979302</v>
      </c>
      <c r="AK238" s="283">
        <f t="shared" si="719"/>
        <v>19049438.523529399</v>
      </c>
      <c r="AL238" s="283">
        <f t="shared" si="719"/>
        <v>129937709.93363699</v>
      </c>
      <c r="AM238" s="276">
        <f t="shared" si="719"/>
        <v>2408453.3345185602</v>
      </c>
      <c r="AN238" s="268">
        <f t="shared" si="720"/>
        <v>214388490.9241457</v>
      </c>
      <c r="AO238" s="369"/>
      <c r="AP238" s="283">
        <f t="shared" si="721"/>
        <v>65401342.466979302</v>
      </c>
      <c r="AQ238" s="283">
        <f t="shared" si="721"/>
        <v>19049438.523529399</v>
      </c>
      <c r="AR238" s="283">
        <f t="shared" si="721"/>
        <v>129937709.93363699</v>
      </c>
      <c r="AS238" s="276">
        <f t="shared" si="721"/>
        <v>2408453.3345185602</v>
      </c>
      <c r="AT238" s="268">
        <f t="shared" si="722"/>
        <v>214388490.9241457</v>
      </c>
      <c r="AU238" s="369"/>
      <c r="AV238" s="283">
        <f t="shared" si="723"/>
        <v>65401342.466979302</v>
      </c>
      <c r="AW238" s="283">
        <f t="shared" si="723"/>
        <v>19049438.523529399</v>
      </c>
      <c r="AX238" s="283">
        <f t="shared" si="723"/>
        <v>129937709.93363699</v>
      </c>
      <c r="AY238" s="276">
        <f t="shared" si="723"/>
        <v>2408453.3345185602</v>
      </c>
      <c r="AZ238" s="268">
        <f t="shared" si="724"/>
        <v>214388490.9241457</v>
      </c>
      <c r="BA238" s="369"/>
      <c r="BB238" s="283">
        <f t="shared" si="725"/>
        <v>65401342.466979302</v>
      </c>
      <c r="BC238" s="283">
        <f t="shared" si="725"/>
        <v>19049438.523529399</v>
      </c>
      <c r="BD238" s="283">
        <f t="shared" si="725"/>
        <v>129937709.93363699</v>
      </c>
      <c r="BE238" s="276">
        <f t="shared" si="725"/>
        <v>2408453.3345185602</v>
      </c>
      <c r="BF238" s="268">
        <f t="shared" si="726"/>
        <v>214388490.9241457</v>
      </c>
      <c r="BG238" s="369"/>
      <c r="BH238" s="283">
        <f t="shared" si="727"/>
        <v>65401342.466979302</v>
      </c>
      <c r="BI238" s="283">
        <f t="shared" si="727"/>
        <v>19049438.523529399</v>
      </c>
      <c r="BJ238" s="283">
        <f t="shared" si="727"/>
        <v>129937709.93363699</v>
      </c>
      <c r="BK238" s="276">
        <f t="shared" si="727"/>
        <v>2408453.3345185602</v>
      </c>
      <c r="BL238" s="268">
        <f t="shared" si="728"/>
        <v>214388490.9241457</v>
      </c>
      <c r="BM238" s="369"/>
      <c r="BN238" s="283" t="e">
        <f t="shared" si="729"/>
        <v>#VALUE!</v>
      </c>
      <c r="BO238" s="283" t="e">
        <f t="shared" si="729"/>
        <v>#VALUE!</v>
      </c>
      <c r="BP238" s="283" t="e">
        <f t="shared" si="729"/>
        <v>#VALUE!</v>
      </c>
      <c r="BQ238" s="276" t="e">
        <f t="shared" si="729"/>
        <v>#VALUE!</v>
      </c>
      <c r="BR238" s="268" t="e">
        <f t="shared" si="730"/>
        <v>#VALUE!</v>
      </c>
      <c r="BS238" s="369"/>
      <c r="BT238" s="283" t="e">
        <f t="shared" si="731"/>
        <v>#VALUE!</v>
      </c>
      <c r="BU238" s="283" t="e">
        <f t="shared" si="731"/>
        <v>#VALUE!</v>
      </c>
      <c r="BV238" s="283" t="e">
        <f t="shared" si="731"/>
        <v>#VALUE!</v>
      </c>
      <c r="BW238" s="276" t="e">
        <f t="shared" si="731"/>
        <v>#VALUE!</v>
      </c>
      <c r="BX238" s="268" t="e">
        <f t="shared" si="732"/>
        <v>#VALUE!</v>
      </c>
      <c r="BY238" s="369"/>
      <c r="BZ238" s="283" t="e">
        <f t="shared" si="733"/>
        <v>#VALUE!</v>
      </c>
      <c r="CA238" s="283" t="e">
        <f t="shared" si="733"/>
        <v>#VALUE!</v>
      </c>
      <c r="CB238" s="283" t="e">
        <f t="shared" si="733"/>
        <v>#VALUE!</v>
      </c>
      <c r="CC238" s="276" t="e">
        <f t="shared" si="733"/>
        <v>#VALUE!</v>
      </c>
      <c r="CD238" s="268" t="e">
        <f t="shared" si="734"/>
        <v>#VALUE!</v>
      </c>
      <c r="CE238" s="369"/>
      <c r="CF238" s="283" t="e">
        <f t="shared" si="735"/>
        <v>#VALUE!</v>
      </c>
      <c r="CG238" s="283" t="e">
        <f t="shared" si="735"/>
        <v>#VALUE!</v>
      </c>
      <c r="CH238" s="283" t="e">
        <f t="shared" si="735"/>
        <v>#VALUE!</v>
      </c>
      <c r="CI238" s="276" t="e">
        <f t="shared" si="735"/>
        <v>#VALUE!</v>
      </c>
      <c r="CJ238" s="268" t="e">
        <f t="shared" si="736"/>
        <v>#VALUE!</v>
      </c>
      <c r="CK238" s="369"/>
      <c r="CL238" s="283" t="e">
        <f t="shared" si="737"/>
        <v>#VALUE!</v>
      </c>
      <c r="CM238" s="283" t="e">
        <f t="shared" si="737"/>
        <v>#VALUE!</v>
      </c>
      <c r="CN238" s="283" t="e">
        <f t="shared" si="737"/>
        <v>#VALUE!</v>
      </c>
      <c r="CO238" s="276" t="e">
        <f t="shared" si="737"/>
        <v>#VALUE!</v>
      </c>
      <c r="CP238" s="268" t="e">
        <f t="shared" si="738"/>
        <v>#VALUE!</v>
      </c>
      <c r="CQ238" s="369"/>
      <c r="CR238" s="283" t="e">
        <f t="shared" si="739"/>
        <v>#VALUE!</v>
      </c>
      <c r="CS238" s="283" t="e">
        <f t="shared" si="739"/>
        <v>#VALUE!</v>
      </c>
      <c r="CT238" s="283" t="e">
        <f t="shared" si="739"/>
        <v>#VALUE!</v>
      </c>
      <c r="CU238" s="276" t="e">
        <f t="shared" si="739"/>
        <v>#VALUE!</v>
      </c>
      <c r="CV238" s="268" t="e">
        <f t="shared" si="740"/>
        <v>#VALUE!</v>
      </c>
      <c r="CW238" s="369"/>
      <c r="CX238" s="283" t="e">
        <f t="shared" si="741"/>
        <v>#VALUE!</v>
      </c>
      <c r="CY238" s="283" t="e">
        <f t="shared" si="741"/>
        <v>#VALUE!</v>
      </c>
      <c r="CZ238" s="283" t="e">
        <f t="shared" si="741"/>
        <v>#VALUE!</v>
      </c>
      <c r="DA238" s="276" t="e">
        <f t="shared" si="741"/>
        <v>#VALUE!</v>
      </c>
      <c r="DB238" s="268" t="e">
        <f t="shared" si="742"/>
        <v>#VALUE!</v>
      </c>
      <c r="DC238" s="369"/>
      <c r="DD238" s="283" t="e">
        <f t="shared" si="743"/>
        <v>#VALUE!</v>
      </c>
      <c r="DE238" s="283" t="e">
        <f t="shared" si="743"/>
        <v>#VALUE!</v>
      </c>
      <c r="DF238" s="283" t="e">
        <f t="shared" si="743"/>
        <v>#VALUE!</v>
      </c>
      <c r="DG238" s="276" t="e">
        <f t="shared" si="743"/>
        <v>#VALUE!</v>
      </c>
      <c r="DH238" s="268" t="e">
        <f t="shared" si="744"/>
        <v>#VALUE!</v>
      </c>
      <c r="DI238" s="369"/>
      <c r="DJ238" s="283" t="e">
        <f t="shared" si="745"/>
        <v>#VALUE!</v>
      </c>
      <c r="DK238" s="283" t="e">
        <f t="shared" si="745"/>
        <v>#VALUE!</v>
      </c>
      <c r="DL238" s="283" t="e">
        <f t="shared" si="745"/>
        <v>#VALUE!</v>
      </c>
      <c r="DM238" s="276" t="e">
        <f t="shared" si="745"/>
        <v>#VALUE!</v>
      </c>
      <c r="DN238" s="268" t="e">
        <f t="shared" si="746"/>
        <v>#VALUE!</v>
      </c>
      <c r="DO238" s="369"/>
      <c r="DP238" s="283" t="e">
        <f t="shared" si="747"/>
        <v>#VALUE!</v>
      </c>
      <c r="DQ238" s="283" t="e">
        <f t="shared" si="747"/>
        <v>#VALUE!</v>
      </c>
      <c r="DR238" s="283" t="e">
        <f t="shared" si="747"/>
        <v>#VALUE!</v>
      </c>
      <c r="DS238" s="276" t="e">
        <f t="shared" si="747"/>
        <v>#VALUE!</v>
      </c>
      <c r="DT238" s="268" t="e">
        <f t="shared" si="748"/>
        <v>#VALUE!</v>
      </c>
    </row>
    <row r="239" spans="1:124" s="6" customFormat="1" x14ac:dyDescent="0.2">
      <c r="A239" s="399"/>
      <c r="B239" s="390">
        <v>30</v>
      </c>
      <c r="C239" s="391" t="s">
        <v>212</v>
      </c>
      <c r="D239" s="370"/>
      <c r="E239" s="366"/>
      <c r="F239" s="400"/>
      <c r="G239" s="401"/>
      <c r="H239" s="401"/>
      <c r="I239" s="402"/>
      <c r="J239" s="368">
        <f>SUM(J240:J244)</f>
        <v>8484968834.7318192</v>
      </c>
      <c r="K239" s="366"/>
      <c r="L239" s="400"/>
      <c r="M239" s="401"/>
      <c r="N239" s="401"/>
      <c r="O239" s="402"/>
      <c r="P239" s="368">
        <f>SUM(P240:P244)</f>
        <v>3330139217.5926576</v>
      </c>
      <c r="Q239" s="366"/>
      <c r="R239" s="400"/>
      <c r="S239" s="401"/>
      <c r="T239" s="401"/>
      <c r="U239" s="402"/>
      <c r="V239" s="368">
        <f>SUM(V240:V244)</f>
        <v>2696273776.0673246</v>
      </c>
      <c r="W239" s="366"/>
      <c r="X239" s="400"/>
      <c r="Y239" s="401"/>
      <c r="Z239" s="401"/>
      <c r="AA239" s="402"/>
      <c r="AB239" s="368">
        <f>SUM(AB240:AB244)</f>
        <v>2524891921.1179013</v>
      </c>
      <c r="AC239" s="366"/>
      <c r="AD239" s="400"/>
      <c r="AE239" s="401"/>
      <c r="AF239" s="401"/>
      <c r="AG239" s="402"/>
      <c r="AH239" s="368">
        <f>SUM(AH240:AH244)</f>
        <v>2524891921.1179013</v>
      </c>
      <c r="AI239" s="366"/>
      <c r="AJ239" s="400"/>
      <c r="AK239" s="401"/>
      <c r="AL239" s="401"/>
      <c r="AM239" s="402"/>
      <c r="AN239" s="368">
        <f>SUM(AN240:AN244)</f>
        <v>2524891921.1179013</v>
      </c>
      <c r="AO239" s="366"/>
      <c r="AP239" s="400"/>
      <c r="AQ239" s="401"/>
      <c r="AR239" s="401"/>
      <c r="AS239" s="402"/>
      <c r="AT239" s="368">
        <f>SUM(AT240:AT244)</f>
        <v>2524891921.1179013</v>
      </c>
      <c r="AU239" s="366"/>
      <c r="AV239" s="400"/>
      <c r="AW239" s="401"/>
      <c r="AX239" s="401"/>
      <c r="AY239" s="402"/>
      <c r="AZ239" s="368">
        <f>SUM(AZ240:AZ244)</f>
        <v>2524891921.1179013</v>
      </c>
      <c r="BA239" s="366"/>
      <c r="BB239" s="400"/>
      <c r="BC239" s="401"/>
      <c r="BD239" s="401"/>
      <c r="BE239" s="402"/>
      <c r="BF239" s="368">
        <f>SUM(BF240:BF244)</f>
        <v>2524891921.1179013</v>
      </c>
      <c r="BG239" s="366"/>
      <c r="BH239" s="400"/>
      <c r="BI239" s="401"/>
      <c r="BJ239" s="401"/>
      <c r="BK239" s="402"/>
      <c r="BL239" s="368">
        <f>SUM(BL240:BL244)</f>
        <v>2524891921.1179013</v>
      </c>
      <c r="BM239" s="366"/>
      <c r="BN239" s="400"/>
      <c r="BO239" s="401"/>
      <c r="BP239" s="401"/>
      <c r="BQ239" s="402"/>
      <c r="BR239" s="368" t="e">
        <f>SUM(BR240:BR244)</f>
        <v>#VALUE!</v>
      </c>
      <c r="BS239" s="366"/>
      <c r="BT239" s="400"/>
      <c r="BU239" s="401"/>
      <c r="BV239" s="401"/>
      <c r="BW239" s="402"/>
      <c r="BX239" s="368" t="e">
        <f>SUM(BX240:BX244)</f>
        <v>#VALUE!</v>
      </c>
      <c r="BY239" s="366"/>
      <c r="BZ239" s="400"/>
      <c r="CA239" s="401"/>
      <c r="CB239" s="401"/>
      <c r="CC239" s="402"/>
      <c r="CD239" s="368" t="e">
        <f>SUM(CD240:CD244)</f>
        <v>#VALUE!</v>
      </c>
      <c r="CE239" s="366"/>
      <c r="CF239" s="400"/>
      <c r="CG239" s="401"/>
      <c r="CH239" s="401"/>
      <c r="CI239" s="402"/>
      <c r="CJ239" s="368" t="e">
        <f>SUM(CJ240:CJ244)</f>
        <v>#VALUE!</v>
      </c>
      <c r="CK239" s="366"/>
      <c r="CL239" s="400"/>
      <c r="CM239" s="401"/>
      <c r="CN239" s="401"/>
      <c r="CO239" s="402"/>
      <c r="CP239" s="368" t="e">
        <f>SUM(CP240:CP244)</f>
        <v>#VALUE!</v>
      </c>
      <c r="CQ239" s="366"/>
      <c r="CR239" s="400"/>
      <c r="CS239" s="401"/>
      <c r="CT239" s="401"/>
      <c r="CU239" s="402"/>
      <c r="CV239" s="368" t="e">
        <f>SUM(CV240:CV244)</f>
        <v>#VALUE!</v>
      </c>
      <c r="CW239" s="366"/>
      <c r="CX239" s="400"/>
      <c r="CY239" s="401"/>
      <c r="CZ239" s="401"/>
      <c r="DA239" s="402"/>
      <c r="DB239" s="368" t="e">
        <f>SUM(DB240:DB244)</f>
        <v>#VALUE!</v>
      </c>
      <c r="DC239" s="366"/>
      <c r="DD239" s="400"/>
      <c r="DE239" s="401"/>
      <c r="DF239" s="401"/>
      <c r="DG239" s="402"/>
      <c r="DH239" s="368" t="e">
        <f>SUM(DH240:DH244)</f>
        <v>#VALUE!</v>
      </c>
      <c r="DI239" s="366"/>
      <c r="DJ239" s="400"/>
      <c r="DK239" s="401"/>
      <c r="DL239" s="401"/>
      <c r="DM239" s="402"/>
      <c r="DN239" s="368" t="e">
        <f>SUM(DN240:DN244)</f>
        <v>#VALUE!</v>
      </c>
      <c r="DO239" s="366"/>
      <c r="DP239" s="400"/>
      <c r="DQ239" s="401"/>
      <c r="DR239" s="401"/>
      <c r="DS239" s="402"/>
      <c r="DT239" s="368" t="e">
        <f>SUM(DT240:DT244)</f>
        <v>#VALUE!</v>
      </c>
    </row>
    <row r="240" spans="1:124" s="6" customFormat="1" x14ac:dyDescent="0.2">
      <c r="A240" s="95"/>
      <c r="B240" s="95">
        <v>31</v>
      </c>
      <c r="C240" s="134" t="s">
        <v>213</v>
      </c>
      <c r="D240" s="13"/>
      <c r="E240" s="13"/>
      <c r="F240" s="284"/>
      <c r="G240" s="277"/>
      <c r="H240" s="277"/>
      <c r="I240" s="276"/>
      <c r="J240" s="259">
        <f>G231*'HTGR Relationships'!$D$36*I231/J230/'HTGR Relationships'!$D$31/'HTGR Relationships'!$D$32+H231*'HTGR Relationships'!$D$34</f>
        <v>1598740242.418256</v>
      </c>
      <c r="K240" s="13"/>
      <c r="L240" s="284"/>
      <c r="M240" s="277"/>
      <c r="N240" s="277"/>
      <c r="O240" s="276"/>
      <c r="P240" s="259">
        <f>M231*'HTGR Relationships'!$D$36*O231/P230/'HTGR Relationships'!$D$31/'HTGR Relationships'!$D$32+N231*'HTGR Relationships'!$D$34</f>
        <v>653171676.17494452</v>
      </c>
      <c r="Q240" s="13"/>
      <c r="R240" s="284"/>
      <c r="S240" s="277"/>
      <c r="T240" s="277"/>
      <c r="U240" s="276"/>
      <c r="V240" s="259">
        <f>S231*'HTGR Relationships'!$D$36*U231/V230/'HTGR Relationships'!$D$31/'HTGR Relationships'!$D$32+T231*'HTGR Relationships'!$D$34</f>
        <v>538608696.71196043</v>
      </c>
      <c r="W240" s="13"/>
      <c r="X240" s="284"/>
      <c r="Y240" s="277"/>
      <c r="Z240" s="277"/>
      <c r="AA240" s="276"/>
      <c r="AB240" s="259">
        <f>Y231*'HTGR Relationships'!$D$36*AA231/AB230/'HTGR Relationships'!$D$31/'HTGR Relationships'!$D$32+Z231*'HTGR Relationships'!$D$34</f>
        <v>508169241.23251045</v>
      </c>
      <c r="AC240" s="13"/>
      <c r="AD240" s="284"/>
      <c r="AE240" s="277"/>
      <c r="AF240" s="277"/>
      <c r="AG240" s="276"/>
      <c r="AH240" s="259">
        <f>AE231*'HTGR Relationships'!$D$36*AG231/AH230/'HTGR Relationships'!$D$31/'HTGR Relationships'!$D$32+AF231*'HTGR Relationships'!$D$34</f>
        <v>508169241.23251045</v>
      </c>
      <c r="AI240" s="13"/>
      <c r="AJ240" s="284"/>
      <c r="AK240" s="277"/>
      <c r="AL240" s="277"/>
      <c r="AM240" s="276"/>
      <c r="AN240" s="259">
        <f>AK231*'HTGR Relationships'!$D$36*AM231/AN230/'HTGR Relationships'!$D$31/'HTGR Relationships'!$D$32+AL231*'HTGR Relationships'!$D$34</f>
        <v>508169241.23251045</v>
      </c>
      <c r="AO240" s="13"/>
      <c r="AP240" s="284"/>
      <c r="AQ240" s="277"/>
      <c r="AR240" s="277"/>
      <c r="AS240" s="276"/>
      <c r="AT240" s="259">
        <f>AQ231*'HTGR Relationships'!$D$36*AS231/AT230/'HTGR Relationships'!$D$31/'HTGR Relationships'!$D$32+AR231*'HTGR Relationships'!$D$34</f>
        <v>508169241.23251045</v>
      </c>
      <c r="AU240" s="13"/>
      <c r="AV240" s="284"/>
      <c r="AW240" s="277"/>
      <c r="AX240" s="277"/>
      <c r="AY240" s="276"/>
      <c r="AZ240" s="259">
        <f>AW231*'HTGR Relationships'!$D$36*AY231/AZ230/'HTGR Relationships'!$D$31/'HTGR Relationships'!$D$32+AX231*'HTGR Relationships'!$D$34</f>
        <v>508169241.23251045</v>
      </c>
      <c r="BA240" s="13"/>
      <c r="BB240" s="284"/>
      <c r="BC240" s="277"/>
      <c r="BD240" s="277"/>
      <c r="BE240" s="276"/>
      <c r="BF240" s="259">
        <f>BC231*'HTGR Relationships'!$D$36*BE231/BF230/'HTGR Relationships'!$D$31/'HTGR Relationships'!$D$32+BD231*'HTGR Relationships'!$D$34</f>
        <v>508169241.23251045</v>
      </c>
      <c r="BG240" s="13"/>
      <c r="BH240" s="284"/>
      <c r="BI240" s="277"/>
      <c r="BJ240" s="277"/>
      <c r="BK240" s="276"/>
      <c r="BL240" s="259">
        <f>BI231*'HTGR Relationships'!$D$36*BK231/BL230/'HTGR Relationships'!$D$31/'HTGR Relationships'!$D$32+BJ231*'HTGR Relationships'!$D$34</f>
        <v>508169241.23251045</v>
      </c>
      <c r="BM240" s="13"/>
      <c r="BN240" s="284"/>
      <c r="BO240" s="277"/>
      <c r="BP240" s="277"/>
      <c r="BQ240" s="276"/>
      <c r="BR240" s="259" t="e">
        <f>BO231*'HTGR Relationships'!$D$36*BQ231/BR230/'HTGR Relationships'!$D$31/'HTGR Relationships'!$D$32+BP231*'HTGR Relationships'!$D$34</f>
        <v>#VALUE!</v>
      </c>
      <c r="BS240" s="13"/>
      <c r="BT240" s="284"/>
      <c r="BU240" s="277"/>
      <c r="BV240" s="277"/>
      <c r="BW240" s="276"/>
      <c r="BX240" s="259" t="e">
        <f>BU231*'HTGR Relationships'!$D$36*BW231/BX230/'HTGR Relationships'!$D$31/'HTGR Relationships'!$D$32+BV231*'HTGR Relationships'!$D$34</f>
        <v>#VALUE!</v>
      </c>
      <c r="BY240" s="13"/>
      <c r="BZ240" s="284"/>
      <c r="CA240" s="277"/>
      <c r="CB240" s="277"/>
      <c r="CC240" s="276"/>
      <c r="CD240" s="259" t="e">
        <f>CA231*'HTGR Relationships'!$D$36*CC231/CD230/'HTGR Relationships'!$D$31/'HTGR Relationships'!$D$32+CB231*'HTGR Relationships'!$D$34</f>
        <v>#VALUE!</v>
      </c>
      <c r="CE240" s="13"/>
      <c r="CF240" s="284"/>
      <c r="CG240" s="277"/>
      <c r="CH240" s="277"/>
      <c r="CI240" s="276"/>
      <c r="CJ240" s="259" t="e">
        <f>CG231*'HTGR Relationships'!$D$36*CI231/CJ230/'HTGR Relationships'!$D$31/'HTGR Relationships'!$D$32+CH231*'HTGR Relationships'!$D$34</f>
        <v>#VALUE!</v>
      </c>
      <c r="CK240" s="13"/>
      <c r="CL240" s="284"/>
      <c r="CM240" s="277"/>
      <c r="CN240" s="277"/>
      <c r="CO240" s="276"/>
      <c r="CP240" s="259" t="e">
        <f>CM231*'HTGR Relationships'!$D$36*CO231/CP230/'HTGR Relationships'!$D$31/'HTGR Relationships'!$D$32+CN231*'HTGR Relationships'!$D$34</f>
        <v>#VALUE!</v>
      </c>
      <c r="CQ240" s="13"/>
      <c r="CR240" s="284"/>
      <c r="CS240" s="277"/>
      <c r="CT240" s="277"/>
      <c r="CU240" s="276"/>
      <c r="CV240" s="259" t="e">
        <f>CS231*'HTGR Relationships'!$D$36*CU231/CV230/'HTGR Relationships'!$D$31/'HTGR Relationships'!$D$32+CT231*'HTGR Relationships'!$D$34</f>
        <v>#VALUE!</v>
      </c>
      <c r="CW240" s="13"/>
      <c r="CX240" s="284"/>
      <c r="CY240" s="277"/>
      <c r="CZ240" s="277"/>
      <c r="DA240" s="276"/>
      <c r="DB240" s="259" t="e">
        <f>CY231*'HTGR Relationships'!$D$36*DA231/DB230/'HTGR Relationships'!$D$31/'HTGR Relationships'!$D$32+CZ231*'HTGR Relationships'!$D$34</f>
        <v>#VALUE!</v>
      </c>
      <c r="DC240" s="13"/>
      <c r="DD240" s="284"/>
      <c r="DE240" s="277"/>
      <c r="DF240" s="277"/>
      <c r="DG240" s="276"/>
      <c r="DH240" s="259" t="e">
        <f>DE231*'HTGR Relationships'!$D$36*DG231/DH230/'HTGR Relationships'!$D$31/'HTGR Relationships'!$D$32+DF231*'HTGR Relationships'!$D$34</f>
        <v>#VALUE!</v>
      </c>
      <c r="DI240" s="13"/>
      <c r="DJ240" s="284"/>
      <c r="DK240" s="277"/>
      <c r="DL240" s="277"/>
      <c r="DM240" s="276"/>
      <c r="DN240" s="259" t="e">
        <f>DK231*'HTGR Relationships'!$D$36*DM231/DN230/'HTGR Relationships'!$D$31/'HTGR Relationships'!$D$32+DL231*'HTGR Relationships'!$D$34</f>
        <v>#VALUE!</v>
      </c>
      <c r="DO240" s="13"/>
      <c r="DP240" s="284"/>
      <c r="DQ240" s="277"/>
      <c r="DR240" s="277"/>
      <c r="DS240" s="276"/>
      <c r="DT240" s="259" t="e">
        <f>DQ231*'HTGR Relationships'!$D$36*DS231/DT230/'HTGR Relationships'!$D$31/'HTGR Relationships'!$D$32+DR231*'HTGR Relationships'!$D$34</f>
        <v>#VALUE!</v>
      </c>
    </row>
    <row r="241" spans="1:124" s="6" customFormat="1" x14ac:dyDescent="0.2">
      <c r="A241" s="95"/>
      <c r="B241" s="95">
        <v>32</v>
      </c>
      <c r="C241" s="134" t="s">
        <v>214</v>
      </c>
      <c r="D241" s="13" t="s">
        <v>215</v>
      </c>
      <c r="E241" s="13"/>
      <c r="F241" s="284"/>
      <c r="G241" s="277"/>
      <c r="H241" s="277"/>
      <c r="I241" s="276"/>
      <c r="J241" s="259">
        <f>H231*'HTGR Relationships'!$D$34*'HTGR Relationships'!$D$37*J230/'HTGR Relationships'!$D$30</f>
        <v>5233537856.507617</v>
      </c>
      <c r="K241" s="13"/>
      <c r="L241" s="284"/>
      <c r="M241" s="277"/>
      <c r="N241" s="277"/>
      <c r="O241" s="276"/>
      <c r="P241" s="259">
        <f>N231*'HTGR Relationships'!$D$34*'HTGR Relationships'!$D$37*P230/'HTGR Relationships'!$D$30</f>
        <v>2034496935.5635037</v>
      </c>
      <c r="Q241" s="13"/>
      <c r="R241" s="284"/>
      <c r="S241" s="277"/>
      <c r="T241" s="277"/>
      <c r="U241" s="276"/>
      <c r="V241" s="259">
        <f>T231*'HTGR Relationships'!$D$34*'HTGR Relationships'!$D$37*V230/'HTGR Relationships'!$D$30</f>
        <v>1639826753.220948</v>
      </c>
      <c r="W241" s="13"/>
      <c r="X241" s="284"/>
      <c r="Y241" s="277"/>
      <c r="Z241" s="277"/>
      <c r="AA241" s="276"/>
      <c r="AB241" s="259">
        <f>Z231*'HTGR Relationships'!$D$34*'HTGR Relationships'!$D$37*AB230/'HTGR Relationships'!$D$30</f>
        <v>1532710445.1686029</v>
      </c>
      <c r="AC241" s="13"/>
      <c r="AD241" s="284"/>
      <c r="AE241" s="277"/>
      <c r="AF241" s="277"/>
      <c r="AG241" s="276"/>
      <c r="AH241" s="259">
        <f>AF231*'HTGR Relationships'!$D$34*'HTGR Relationships'!$D$37*AH230/'HTGR Relationships'!$D$30</f>
        <v>1532710445.1686029</v>
      </c>
      <c r="AI241" s="13"/>
      <c r="AJ241" s="284"/>
      <c r="AK241" s="277"/>
      <c r="AL241" s="277"/>
      <c r="AM241" s="276"/>
      <c r="AN241" s="259">
        <f>AL231*'HTGR Relationships'!$D$34*'HTGR Relationships'!$D$37*AN230/'HTGR Relationships'!$D$30</f>
        <v>1532710445.1686029</v>
      </c>
      <c r="AO241" s="13"/>
      <c r="AP241" s="284"/>
      <c r="AQ241" s="277"/>
      <c r="AR241" s="277"/>
      <c r="AS241" s="276"/>
      <c r="AT241" s="259">
        <f>AR231*'HTGR Relationships'!$D$34*'HTGR Relationships'!$D$37*AT230/'HTGR Relationships'!$D$30</f>
        <v>1532710445.1686029</v>
      </c>
      <c r="AU241" s="13"/>
      <c r="AV241" s="284"/>
      <c r="AW241" s="277"/>
      <c r="AX241" s="277"/>
      <c r="AY241" s="276"/>
      <c r="AZ241" s="259">
        <f>AX231*'HTGR Relationships'!$D$34*'HTGR Relationships'!$D$37*AZ230/'HTGR Relationships'!$D$30</f>
        <v>1532710445.1686029</v>
      </c>
      <c r="BA241" s="13"/>
      <c r="BB241" s="284"/>
      <c r="BC241" s="277"/>
      <c r="BD241" s="277"/>
      <c r="BE241" s="276"/>
      <c r="BF241" s="259">
        <f>BD231*'HTGR Relationships'!$D$34*'HTGR Relationships'!$D$37*BF230/'HTGR Relationships'!$D$30</f>
        <v>1532710445.1686029</v>
      </c>
      <c r="BG241" s="13"/>
      <c r="BH241" s="284"/>
      <c r="BI241" s="277"/>
      <c r="BJ241" s="277"/>
      <c r="BK241" s="276"/>
      <c r="BL241" s="259">
        <f>BJ231*'HTGR Relationships'!$D$34*'HTGR Relationships'!$D$37*BL230/'HTGR Relationships'!$D$30</f>
        <v>1532710445.1686029</v>
      </c>
      <c r="BM241" s="13"/>
      <c r="BN241" s="284"/>
      <c r="BO241" s="277"/>
      <c r="BP241" s="277"/>
      <c r="BQ241" s="276"/>
      <c r="BR241" s="259" t="e">
        <f>BP231*'HTGR Relationships'!$D$34*'HTGR Relationships'!$D$37*BR230/'HTGR Relationships'!$D$30</f>
        <v>#VALUE!</v>
      </c>
      <c r="BS241" s="13"/>
      <c r="BT241" s="284"/>
      <c r="BU241" s="277"/>
      <c r="BV241" s="277"/>
      <c r="BW241" s="276"/>
      <c r="BX241" s="259" t="e">
        <f>BV231*'HTGR Relationships'!$D$34*'HTGR Relationships'!$D$37*BX230/'HTGR Relationships'!$D$30</f>
        <v>#VALUE!</v>
      </c>
      <c r="BY241" s="13"/>
      <c r="BZ241" s="284"/>
      <c r="CA241" s="277"/>
      <c r="CB241" s="277"/>
      <c r="CC241" s="276"/>
      <c r="CD241" s="259" t="e">
        <f>CB231*'HTGR Relationships'!$D$34*'HTGR Relationships'!$D$37*CD230/'HTGR Relationships'!$D$30</f>
        <v>#VALUE!</v>
      </c>
      <c r="CE241" s="13"/>
      <c r="CF241" s="284"/>
      <c r="CG241" s="277"/>
      <c r="CH241" s="277"/>
      <c r="CI241" s="276"/>
      <c r="CJ241" s="259" t="e">
        <f>CH231*'HTGR Relationships'!$D$34*'HTGR Relationships'!$D$37*CJ230/'HTGR Relationships'!$D$30</f>
        <v>#VALUE!</v>
      </c>
      <c r="CK241" s="13"/>
      <c r="CL241" s="284"/>
      <c r="CM241" s="277"/>
      <c r="CN241" s="277"/>
      <c r="CO241" s="276"/>
      <c r="CP241" s="259" t="e">
        <f>CN231*'HTGR Relationships'!$D$34*'HTGR Relationships'!$D$37*CP230/'HTGR Relationships'!$D$30</f>
        <v>#VALUE!</v>
      </c>
      <c r="CQ241" s="13"/>
      <c r="CR241" s="284"/>
      <c r="CS241" s="277"/>
      <c r="CT241" s="277"/>
      <c r="CU241" s="276"/>
      <c r="CV241" s="259" t="e">
        <f>CT231*'HTGR Relationships'!$D$34*'HTGR Relationships'!$D$37*CV230/'HTGR Relationships'!$D$30</f>
        <v>#VALUE!</v>
      </c>
      <c r="CW241" s="13"/>
      <c r="CX241" s="284"/>
      <c r="CY241" s="277"/>
      <c r="CZ241" s="277"/>
      <c r="DA241" s="276"/>
      <c r="DB241" s="259" t="e">
        <f>CZ231*'HTGR Relationships'!$D$34*'HTGR Relationships'!$D$37*DB230/'HTGR Relationships'!$D$30</f>
        <v>#VALUE!</v>
      </c>
      <c r="DC241" s="13"/>
      <c r="DD241" s="284"/>
      <c r="DE241" s="277"/>
      <c r="DF241" s="277"/>
      <c r="DG241" s="276"/>
      <c r="DH241" s="259" t="e">
        <f>DF231*'HTGR Relationships'!$D$34*'HTGR Relationships'!$D$37*DH230/'HTGR Relationships'!$D$30</f>
        <v>#VALUE!</v>
      </c>
      <c r="DI241" s="13"/>
      <c r="DJ241" s="284"/>
      <c r="DK241" s="277"/>
      <c r="DL241" s="277"/>
      <c r="DM241" s="276"/>
      <c r="DN241" s="259" t="e">
        <f>DL231*'HTGR Relationships'!$D$34*'HTGR Relationships'!$D$37*DN230/'HTGR Relationships'!$D$30</f>
        <v>#VALUE!</v>
      </c>
      <c r="DO241" s="13"/>
      <c r="DP241" s="284"/>
      <c r="DQ241" s="277"/>
      <c r="DR241" s="277"/>
      <c r="DS241" s="276"/>
      <c r="DT241" s="259" t="e">
        <f>DR231*'HTGR Relationships'!$D$34*'HTGR Relationships'!$D$37*DT230/'HTGR Relationships'!$D$30</f>
        <v>#VALUE!</v>
      </c>
    </row>
    <row r="242" spans="1:124" s="6" customFormat="1" x14ac:dyDescent="0.2">
      <c r="A242" s="95"/>
      <c r="B242" s="95">
        <v>33</v>
      </c>
      <c r="C242" s="134" t="s">
        <v>216</v>
      </c>
      <c r="D242" s="13"/>
      <c r="E242" s="13"/>
      <c r="F242" s="284"/>
      <c r="G242" s="277"/>
      <c r="H242" s="277"/>
      <c r="I242" s="276"/>
      <c r="J242" s="259">
        <f>J241*'HTGR Relationships'!$D$38</f>
        <v>220175251.73306391</v>
      </c>
      <c r="K242" s="13"/>
      <c r="L242" s="284"/>
      <c r="M242" s="277"/>
      <c r="N242" s="277"/>
      <c r="O242" s="276"/>
      <c r="P242" s="259">
        <f>P241*'HTGR Relationships'!$D$38</f>
        <v>85591408.186881736</v>
      </c>
      <c r="Q242" s="13"/>
      <c r="R242" s="284"/>
      <c r="S242" s="277"/>
      <c r="T242" s="277"/>
      <c r="U242" s="276"/>
      <c r="V242" s="259">
        <f>V241*'HTGR Relationships'!$D$38</f>
        <v>68987609.92816554</v>
      </c>
      <c r="W242" s="13"/>
      <c r="X242" s="284"/>
      <c r="Y242" s="277"/>
      <c r="Z242" s="277"/>
      <c r="AA242" s="276"/>
      <c r="AB242" s="259">
        <f>AB241*'HTGR Relationships'!$D$38</f>
        <v>64481220.419428997</v>
      </c>
      <c r="AC242" s="13"/>
      <c r="AD242" s="284"/>
      <c r="AE242" s="277"/>
      <c r="AF242" s="277"/>
      <c r="AG242" s="276"/>
      <c r="AH242" s="259">
        <f>AH241*'HTGR Relationships'!$D$38</f>
        <v>64481220.419428997</v>
      </c>
      <c r="AI242" s="13"/>
      <c r="AJ242" s="284"/>
      <c r="AK242" s="277"/>
      <c r="AL242" s="277"/>
      <c r="AM242" s="276"/>
      <c r="AN242" s="259">
        <f>AN241*'HTGR Relationships'!$D$38</f>
        <v>64481220.419428997</v>
      </c>
      <c r="AO242" s="13"/>
      <c r="AP242" s="284"/>
      <c r="AQ242" s="277"/>
      <c r="AR242" s="277"/>
      <c r="AS242" s="276"/>
      <c r="AT242" s="259">
        <f>AT241*'HTGR Relationships'!$D$38</f>
        <v>64481220.419428997</v>
      </c>
      <c r="AU242" s="13"/>
      <c r="AV242" s="284"/>
      <c r="AW242" s="277"/>
      <c r="AX242" s="277"/>
      <c r="AY242" s="276"/>
      <c r="AZ242" s="259">
        <f>AZ241*'HTGR Relationships'!$D$38</f>
        <v>64481220.419428997</v>
      </c>
      <c r="BA242" s="13"/>
      <c r="BB242" s="284"/>
      <c r="BC242" s="277"/>
      <c r="BD242" s="277"/>
      <c r="BE242" s="276"/>
      <c r="BF242" s="259">
        <f>BF241*'HTGR Relationships'!$D$38</f>
        <v>64481220.419428997</v>
      </c>
      <c r="BG242" s="13"/>
      <c r="BH242" s="284"/>
      <c r="BI242" s="277"/>
      <c r="BJ242" s="277"/>
      <c r="BK242" s="276"/>
      <c r="BL242" s="259">
        <f>BL241*'HTGR Relationships'!$D$38</f>
        <v>64481220.419428997</v>
      </c>
      <c r="BM242" s="13"/>
      <c r="BN242" s="284"/>
      <c r="BO242" s="277"/>
      <c r="BP242" s="277"/>
      <c r="BQ242" s="276"/>
      <c r="BR242" s="259" t="e">
        <f>BR241*'HTGR Relationships'!$D$38</f>
        <v>#VALUE!</v>
      </c>
      <c r="BS242" s="13"/>
      <c r="BT242" s="284"/>
      <c r="BU242" s="277"/>
      <c r="BV242" s="277"/>
      <c r="BW242" s="276"/>
      <c r="BX242" s="259" t="e">
        <f>BX241*'HTGR Relationships'!$D$38</f>
        <v>#VALUE!</v>
      </c>
      <c r="BY242" s="13"/>
      <c r="BZ242" s="284"/>
      <c r="CA242" s="277"/>
      <c r="CB242" s="277"/>
      <c r="CC242" s="276"/>
      <c r="CD242" s="259" t="e">
        <f>CD241*'HTGR Relationships'!$D$38</f>
        <v>#VALUE!</v>
      </c>
      <c r="CE242" s="13"/>
      <c r="CF242" s="284"/>
      <c r="CG242" s="277"/>
      <c r="CH242" s="277"/>
      <c r="CI242" s="276"/>
      <c r="CJ242" s="259" t="e">
        <f>CJ241*'HTGR Relationships'!$D$38</f>
        <v>#VALUE!</v>
      </c>
      <c r="CK242" s="13"/>
      <c r="CL242" s="284"/>
      <c r="CM242" s="277"/>
      <c r="CN242" s="277"/>
      <c r="CO242" s="276"/>
      <c r="CP242" s="259" t="e">
        <f>CP241*'HTGR Relationships'!$D$38</f>
        <v>#VALUE!</v>
      </c>
      <c r="CQ242" s="13"/>
      <c r="CR242" s="284"/>
      <c r="CS242" s="277"/>
      <c r="CT242" s="277"/>
      <c r="CU242" s="276"/>
      <c r="CV242" s="259" t="e">
        <f>CV241*'HTGR Relationships'!$D$38</f>
        <v>#VALUE!</v>
      </c>
      <c r="CW242" s="13"/>
      <c r="CX242" s="284"/>
      <c r="CY242" s="277"/>
      <c r="CZ242" s="277"/>
      <c r="DA242" s="276"/>
      <c r="DB242" s="259" t="e">
        <f>DB241*'HTGR Relationships'!$D$38</f>
        <v>#VALUE!</v>
      </c>
      <c r="DC242" s="13"/>
      <c r="DD242" s="284"/>
      <c r="DE242" s="277"/>
      <c r="DF242" s="277"/>
      <c r="DG242" s="276"/>
      <c r="DH242" s="259" t="e">
        <f>DH241*'HTGR Relationships'!$D$38</f>
        <v>#VALUE!</v>
      </c>
      <c r="DI242" s="13"/>
      <c r="DJ242" s="284"/>
      <c r="DK242" s="277"/>
      <c r="DL242" s="277"/>
      <c r="DM242" s="276"/>
      <c r="DN242" s="259" t="e">
        <f>DN241*'HTGR Relationships'!$D$38</f>
        <v>#VALUE!</v>
      </c>
      <c r="DO242" s="13"/>
      <c r="DP242" s="284"/>
      <c r="DQ242" s="277"/>
      <c r="DR242" s="277"/>
      <c r="DS242" s="276"/>
      <c r="DT242" s="259" t="e">
        <f>DT241*'HTGR Relationships'!$D$38</f>
        <v>#VALUE!</v>
      </c>
    </row>
    <row r="243" spans="1:124" s="6" customFormat="1" x14ac:dyDescent="0.2">
      <c r="A243" s="95"/>
      <c r="B243" s="95">
        <v>34</v>
      </c>
      <c r="C243" s="134" t="s">
        <v>217</v>
      </c>
      <c r="D243" s="13"/>
      <c r="E243" s="13"/>
      <c r="F243" s="284"/>
      <c r="G243" s="277"/>
      <c r="H243" s="277"/>
      <c r="I243" s="276"/>
      <c r="J243" s="259">
        <f>J241*'HTGR Relationships'!$D$39</f>
        <v>18539002.778291799</v>
      </c>
      <c r="K243" s="13"/>
      <c r="L243" s="284"/>
      <c r="M243" s="277"/>
      <c r="N243" s="277"/>
      <c r="O243" s="276"/>
      <c r="P243" s="259">
        <f>P241*'HTGR Relationships'!$D$39</f>
        <v>7206892.4263036055</v>
      </c>
      <c r="Q243" s="13"/>
      <c r="R243" s="284"/>
      <c r="S243" s="277"/>
      <c r="T243" s="277"/>
      <c r="U243" s="276"/>
      <c r="V243" s="259">
        <f>V241*'HTGR Relationships'!$D$39</f>
        <v>5808834.01771494</v>
      </c>
      <c r="W243" s="13"/>
      <c r="X243" s="284"/>
      <c r="Y243" s="277"/>
      <c r="Z243" s="277"/>
      <c r="AA243" s="276"/>
      <c r="AB243" s="259">
        <f>AB241*'HTGR Relationships'!$D$39</f>
        <v>5429390.9742078576</v>
      </c>
      <c r="AC243" s="13"/>
      <c r="AD243" s="284"/>
      <c r="AE243" s="277"/>
      <c r="AF243" s="277"/>
      <c r="AG243" s="276"/>
      <c r="AH243" s="259">
        <f>AH241*'HTGR Relationships'!$D$39</f>
        <v>5429390.9742078576</v>
      </c>
      <c r="AI243" s="13"/>
      <c r="AJ243" s="284"/>
      <c r="AK243" s="277"/>
      <c r="AL243" s="277"/>
      <c r="AM243" s="276"/>
      <c r="AN243" s="259">
        <f>AN241*'HTGR Relationships'!$D$39</f>
        <v>5429390.9742078576</v>
      </c>
      <c r="AO243" s="13"/>
      <c r="AP243" s="284"/>
      <c r="AQ243" s="277"/>
      <c r="AR243" s="277"/>
      <c r="AS243" s="276"/>
      <c r="AT243" s="259">
        <f>AT241*'HTGR Relationships'!$D$39</f>
        <v>5429390.9742078576</v>
      </c>
      <c r="AU243" s="13"/>
      <c r="AV243" s="284"/>
      <c r="AW243" s="277"/>
      <c r="AX243" s="277"/>
      <c r="AY243" s="276"/>
      <c r="AZ243" s="259">
        <f>AZ241*'HTGR Relationships'!$D$39</f>
        <v>5429390.9742078576</v>
      </c>
      <c r="BA243" s="13"/>
      <c r="BB243" s="284"/>
      <c r="BC243" s="277"/>
      <c r="BD243" s="277"/>
      <c r="BE243" s="276"/>
      <c r="BF243" s="259">
        <f>BF241*'HTGR Relationships'!$D$39</f>
        <v>5429390.9742078576</v>
      </c>
      <c r="BG243" s="13"/>
      <c r="BH243" s="284"/>
      <c r="BI243" s="277"/>
      <c r="BJ243" s="277"/>
      <c r="BK243" s="276"/>
      <c r="BL243" s="259">
        <f>BL241*'HTGR Relationships'!$D$39</f>
        <v>5429390.9742078576</v>
      </c>
      <c r="BM243" s="13"/>
      <c r="BN243" s="284"/>
      <c r="BO243" s="277"/>
      <c r="BP243" s="277"/>
      <c r="BQ243" s="276"/>
      <c r="BR243" s="259" t="e">
        <f>BR241*'HTGR Relationships'!$D$39</f>
        <v>#VALUE!</v>
      </c>
      <c r="BS243" s="13"/>
      <c r="BT243" s="284"/>
      <c r="BU243" s="277"/>
      <c r="BV243" s="277"/>
      <c r="BW243" s="276"/>
      <c r="BX243" s="259" t="e">
        <f>BX241*'HTGR Relationships'!$D$39</f>
        <v>#VALUE!</v>
      </c>
      <c r="BY243" s="13"/>
      <c r="BZ243" s="284"/>
      <c r="CA243" s="277"/>
      <c r="CB243" s="277"/>
      <c r="CC243" s="276"/>
      <c r="CD243" s="259" t="e">
        <f>CD241*'HTGR Relationships'!$D$39</f>
        <v>#VALUE!</v>
      </c>
      <c r="CE243" s="13"/>
      <c r="CF243" s="284"/>
      <c r="CG243" s="277"/>
      <c r="CH243" s="277"/>
      <c r="CI243" s="276"/>
      <c r="CJ243" s="259" t="e">
        <f>CJ241*'HTGR Relationships'!$D$39</f>
        <v>#VALUE!</v>
      </c>
      <c r="CK243" s="13"/>
      <c r="CL243" s="284"/>
      <c r="CM243" s="277"/>
      <c r="CN243" s="277"/>
      <c r="CO243" s="276"/>
      <c r="CP243" s="259" t="e">
        <f>CP241*'HTGR Relationships'!$D$39</f>
        <v>#VALUE!</v>
      </c>
      <c r="CQ243" s="13"/>
      <c r="CR243" s="284"/>
      <c r="CS243" s="277"/>
      <c r="CT243" s="277"/>
      <c r="CU243" s="276"/>
      <c r="CV243" s="259" t="e">
        <f>CV241*'HTGR Relationships'!$D$39</f>
        <v>#VALUE!</v>
      </c>
      <c r="CW243" s="13"/>
      <c r="CX243" s="284"/>
      <c r="CY243" s="277"/>
      <c r="CZ243" s="277"/>
      <c r="DA243" s="276"/>
      <c r="DB243" s="259" t="e">
        <f>DB241*'HTGR Relationships'!$D$39</f>
        <v>#VALUE!</v>
      </c>
      <c r="DC243" s="13"/>
      <c r="DD243" s="284"/>
      <c r="DE243" s="277"/>
      <c r="DF243" s="277"/>
      <c r="DG243" s="276"/>
      <c r="DH243" s="259" t="e">
        <f>DH241*'HTGR Relationships'!$D$39</f>
        <v>#VALUE!</v>
      </c>
      <c r="DI243" s="13"/>
      <c r="DJ243" s="284"/>
      <c r="DK243" s="277"/>
      <c r="DL243" s="277"/>
      <c r="DM243" s="276"/>
      <c r="DN243" s="259" t="e">
        <f>DN241*'HTGR Relationships'!$D$39</f>
        <v>#VALUE!</v>
      </c>
      <c r="DO243" s="13"/>
      <c r="DP243" s="284"/>
      <c r="DQ243" s="277"/>
      <c r="DR243" s="277"/>
      <c r="DS243" s="276"/>
      <c r="DT243" s="259" t="e">
        <f>DT241*'HTGR Relationships'!$D$39</f>
        <v>#VALUE!</v>
      </c>
    </row>
    <row r="244" spans="1:124" x14ac:dyDescent="0.2">
      <c r="A244" s="95"/>
      <c r="B244" s="95">
        <v>35</v>
      </c>
      <c r="C244" s="134" t="s">
        <v>218</v>
      </c>
      <c r="D244" s="13"/>
      <c r="E244" s="13"/>
      <c r="F244" s="284"/>
      <c r="G244" s="277"/>
      <c r="H244" s="277"/>
      <c r="I244" s="276"/>
      <c r="J244" s="259">
        <f>J241*'HTGR Relationships'!$D$40</f>
        <v>1413976481.2945912</v>
      </c>
      <c r="K244" s="13"/>
      <c r="L244" s="284"/>
      <c r="M244" s="277"/>
      <c r="N244" s="277"/>
      <c r="O244" s="276"/>
      <c r="P244" s="259">
        <f>P241*'HTGR Relationships'!$D$40</f>
        <v>549672305.24102449</v>
      </c>
      <c r="Q244" s="13"/>
      <c r="R244" s="284"/>
      <c r="S244" s="277"/>
      <c r="T244" s="277"/>
      <c r="U244" s="276"/>
      <c r="V244" s="259">
        <f>V241*'HTGR Relationships'!$D$40</f>
        <v>443041882.18853581</v>
      </c>
      <c r="W244" s="13"/>
      <c r="X244" s="284"/>
      <c r="Y244" s="277"/>
      <c r="Z244" s="277"/>
      <c r="AA244" s="276"/>
      <c r="AB244" s="259">
        <f>AB241*'HTGR Relationships'!$D$40</f>
        <v>414101623.32315087</v>
      </c>
      <c r="AC244" s="13"/>
      <c r="AD244" s="284"/>
      <c r="AE244" s="277"/>
      <c r="AF244" s="277"/>
      <c r="AG244" s="276"/>
      <c r="AH244" s="259">
        <f>AH241*'HTGR Relationships'!$D$40</f>
        <v>414101623.32315087</v>
      </c>
      <c r="AI244" s="13"/>
      <c r="AJ244" s="284"/>
      <c r="AK244" s="277"/>
      <c r="AL244" s="277"/>
      <c r="AM244" s="276"/>
      <c r="AN244" s="259">
        <f>AN241*'HTGR Relationships'!$D$40</f>
        <v>414101623.32315087</v>
      </c>
      <c r="AO244" s="13"/>
      <c r="AP244" s="284"/>
      <c r="AQ244" s="277"/>
      <c r="AR244" s="277"/>
      <c r="AS244" s="276"/>
      <c r="AT244" s="259">
        <f>AT241*'HTGR Relationships'!$D$40</f>
        <v>414101623.32315087</v>
      </c>
      <c r="AU244" s="13"/>
      <c r="AV244" s="284"/>
      <c r="AW244" s="277"/>
      <c r="AX244" s="277"/>
      <c r="AY244" s="276"/>
      <c r="AZ244" s="259">
        <f>AZ241*'HTGR Relationships'!$D$40</f>
        <v>414101623.32315087</v>
      </c>
      <c r="BA244" s="13"/>
      <c r="BB244" s="284"/>
      <c r="BC244" s="277"/>
      <c r="BD244" s="277"/>
      <c r="BE244" s="276"/>
      <c r="BF244" s="259">
        <f>BF241*'HTGR Relationships'!$D$40</f>
        <v>414101623.32315087</v>
      </c>
      <c r="BG244" s="13"/>
      <c r="BH244" s="284"/>
      <c r="BI244" s="277"/>
      <c r="BJ244" s="277"/>
      <c r="BK244" s="276"/>
      <c r="BL244" s="259">
        <f>BL241*'HTGR Relationships'!$D$40</f>
        <v>414101623.32315087</v>
      </c>
      <c r="BM244" s="13"/>
      <c r="BN244" s="284"/>
      <c r="BO244" s="277"/>
      <c r="BP244" s="277"/>
      <c r="BQ244" s="276"/>
      <c r="BR244" s="259" t="e">
        <f>BR241*'HTGR Relationships'!$D$40</f>
        <v>#VALUE!</v>
      </c>
      <c r="BS244" s="13"/>
      <c r="BT244" s="284"/>
      <c r="BU244" s="277"/>
      <c r="BV244" s="277"/>
      <c r="BW244" s="276"/>
      <c r="BX244" s="259" t="e">
        <f>BX241*'HTGR Relationships'!$D$40</f>
        <v>#VALUE!</v>
      </c>
      <c r="BY244" s="13"/>
      <c r="BZ244" s="284"/>
      <c r="CA244" s="277"/>
      <c r="CB244" s="277"/>
      <c r="CC244" s="276"/>
      <c r="CD244" s="259" t="e">
        <f>CD241*'HTGR Relationships'!$D$40</f>
        <v>#VALUE!</v>
      </c>
      <c r="CE244" s="13"/>
      <c r="CF244" s="284"/>
      <c r="CG244" s="277"/>
      <c r="CH244" s="277"/>
      <c r="CI244" s="276"/>
      <c r="CJ244" s="259" t="e">
        <f>CJ241*'HTGR Relationships'!$D$40</f>
        <v>#VALUE!</v>
      </c>
      <c r="CK244" s="13"/>
      <c r="CL244" s="284"/>
      <c r="CM244" s="277"/>
      <c r="CN244" s="277"/>
      <c r="CO244" s="276"/>
      <c r="CP244" s="259" t="e">
        <f>CP241*'HTGR Relationships'!$D$40</f>
        <v>#VALUE!</v>
      </c>
      <c r="CQ244" s="13"/>
      <c r="CR244" s="284"/>
      <c r="CS244" s="277"/>
      <c r="CT244" s="277"/>
      <c r="CU244" s="276"/>
      <c r="CV244" s="259" t="e">
        <f>CV241*'HTGR Relationships'!$D$40</f>
        <v>#VALUE!</v>
      </c>
      <c r="CW244" s="13"/>
      <c r="CX244" s="284"/>
      <c r="CY244" s="277"/>
      <c r="CZ244" s="277"/>
      <c r="DA244" s="276"/>
      <c r="DB244" s="259" t="e">
        <f>DB241*'HTGR Relationships'!$D$40</f>
        <v>#VALUE!</v>
      </c>
      <c r="DC244" s="13"/>
      <c r="DD244" s="284"/>
      <c r="DE244" s="277"/>
      <c r="DF244" s="277"/>
      <c r="DG244" s="276"/>
      <c r="DH244" s="259" t="e">
        <f>DH241*'HTGR Relationships'!$D$40</f>
        <v>#VALUE!</v>
      </c>
      <c r="DI244" s="13"/>
      <c r="DJ244" s="284"/>
      <c r="DK244" s="277"/>
      <c r="DL244" s="277"/>
      <c r="DM244" s="276"/>
      <c r="DN244" s="259" t="e">
        <f>DN241*'HTGR Relationships'!$D$40</f>
        <v>#VALUE!</v>
      </c>
      <c r="DO244" s="13"/>
      <c r="DP244" s="284"/>
      <c r="DQ244" s="277"/>
      <c r="DR244" s="277"/>
      <c r="DS244" s="276"/>
      <c r="DT244" s="259" t="e">
        <f>DT241*'HTGR Relationships'!$D$40</f>
        <v>#VALUE!</v>
      </c>
    </row>
    <row r="245" spans="1:124" x14ac:dyDescent="0.2">
      <c r="A245" s="95"/>
      <c r="B245" s="390" t="s">
        <v>219</v>
      </c>
      <c r="C245" s="403" t="s">
        <v>220</v>
      </c>
      <c r="D245" s="376"/>
      <c r="E245" s="376"/>
      <c r="F245" s="404"/>
      <c r="G245" s="405"/>
      <c r="H245" s="405"/>
      <c r="I245" s="402"/>
      <c r="J245" s="379">
        <f>SUM(J231,J239)</f>
        <v>14189890125.792465</v>
      </c>
      <c r="K245" s="376"/>
      <c r="L245" s="404"/>
      <c r="M245" s="405"/>
      <c r="N245" s="405"/>
      <c r="O245" s="402"/>
      <c r="P245" s="379">
        <f>SUM(P231,P239)</f>
        <v>6791644362.9476643</v>
      </c>
      <c r="Q245" s="376"/>
      <c r="R245" s="404"/>
      <c r="S245" s="405"/>
      <c r="T245" s="405"/>
      <c r="U245" s="402"/>
      <c r="V245" s="379">
        <f>SUM(V231,V239)</f>
        <v>5788263231.418745</v>
      </c>
      <c r="W245" s="376"/>
      <c r="X245" s="404"/>
      <c r="Y245" s="405"/>
      <c r="Z245" s="405"/>
      <c r="AA245" s="402"/>
      <c r="AB245" s="379">
        <f>SUM(AB231,AB239)</f>
        <v>5525445241.2763195</v>
      </c>
      <c r="AC245" s="376"/>
      <c r="AD245" s="404"/>
      <c r="AE245" s="405"/>
      <c r="AF245" s="405"/>
      <c r="AG245" s="402"/>
      <c r="AH245" s="379">
        <f>SUM(AH231,AH239)</f>
        <v>5525445241.2763195</v>
      </c>
      <c r="AI245" s="376"/>
      <c r="AJ245" s="404"/>
      <c r="AK245" s="405"/>
      <c r="AL245" s="405"/>
      <c r="AM245" s="402"/>
      <c r="AN245" s="379">
        <f>SUM(AN231,AN239)</f>
        <v>5525445241.2763195</v>
      </c>
      <c r="AO245" s="376"/>
      <c r="AP245" s="404"/>
      <c r="AQ245" s="405"/>
      <c r="AR245" s="405"/>
      <c r="AS245" s="402"/>
      <c r="AT245" s="379">
        <f>SUM(AT231,AT239)</f>
        <v>5525445241.2763195</v>
      </c>
      <c r="AU245" s="376"/>
      <c r="AV245" s="404"/>
      <c r="AW245" s="405"/>
      <c r="AX245" s="405"/>
      <c r="AY245" s="402"/>
      <c r="AZ245" s="379">
        <f>SUM(AZ231,AZ239)</f>
        <v>5525445241.2763195</v>
      </c>
      <c r="BA245" s="376"/>
      <c r="BB245" s="404"/>
      <c r="BC245" s="405"/>
      <c r="BD245" s="405"/>
      <c r="BE245" s="402"/>
      <c r="BF245" s="379">
        <f>SUM(BF231,BF239)</f>
        <v>5525445241.2763195</v>
      </c>
      <c r="BG245" s="376"/>
      <c r="BH245" s="404"/>
      <c r="BI245" s="405"/>
      <c r="BJ245" s="405"/>
      <c r="BK245" s="402"/>
      <c r="BL245" s="379">
        <f>SUM(BL231,BL239)</f>
        <v>5525445241.2763195</v>
      </c>
      <c r="BM245" s="376"/>
      <c r="BN245" s="404"/>
      <c r="BO245" s="405"/>
      <c r="BP245" s="405"/>
      <c r="BQ245" s="402"/>
      <c r="BR245" s="379" t="e">
        <f>SUM(BR231,BR239)</f>
        <v>#VALUE!</v>
      </c>
      <c r="BS245" s="376"/>
      <c r="BT245" s="404"/>
      <c r="BU245" s="405"/>
      <c r="BV245" s="405"/>
      <c r="BW245" s="402"/>
      <c r="BX245" s="379" t="e">
        <f>SUM(BX231,BX239)</f>
        <v>#VALUE!</v>
      </c>
      <c r="BY245" s="376"/>
      <c r="BZ245" s="404"/>
      <c r="CA245" s="405"/>
      <c r="CB245" s="405"/>
      <c r="CC245" s="402"/>
      <c r="CD245" s="379" t="e">
        <f>SUM(CD231,CD239)</f>
        <v>#VALUE!</v>
      </c>
      <c r="CE245" s="376"/>
      <c r="CF245" s="404"/>
      <c r="CG245" s="405"/>
      <c r="CH245" s="405"/>
      <c r="CI245" s="402"/>
      <c r="CJ245" s="379" t="e">
        <f>SUM(CJ231,CJ239)</f>
        <v>#VALUE!</v>
      </c>
      <c r="CK245" s="376"/>
      <c r="CL245" s="404"/>
      <c r="CM245" s="405"/>
      <c r="CN245" s="405"/>
      <c r="CO245" s="402"/>
      <c r="CP245" s="379" t="e">
        <f>SUM(CP231,CP239)</f>
        <v>#VALUE!</v>
      </c>
      <c r="CQ245" s="376"/>
      <c r="CR245" s="404"/>
      <c r="CS245" s="405"/>
      <c r="CT245" s="405"/>
      <c r="CU245" s="402"/>
      <c r="CV245" s="379" t="e">
        <f>SUM(CV231,CV239)</f>
        <v>#VALUE!</v>
      </c>
      <c r="CW245" s="376"/>
      <c r="CX245" s="404"/>
      <c r="CY245" s="405"/>
      <c r="CZ245" s="405"/>
      <c r="DA245" s="402"/>
      <c r="DB245" s="379" t="e">
        <f>SUM(DB231,DB239)</f>
        <v>#VALUE!</v>
      </c>
      <c r="DC245" s="376"/>
      <c r="DD245" s="404"/>
      <c r="DE245" s="405"/>
      <c r="DF245" s="405"/>
      <c r="DG245" s="402"/>
      <c r="DH245" s="379" t="e">
        <f>SUM(DH231,DH239)</f>
        <v>#VALUE!</v>
      </c>
      <c r="DI245" s="376"/>
      <c r="DJ245" s="404"/>
      <c r="DK245" s="405"/>
      <c r="DL245" s="405"/>
      <c r="DM245" s="402"/>
      <c r="DN245" s="379" t="e">
        <f>SUM(DN231,DN239)</f>
        <v>#VALUE!</v>
      </c>
      <c r="DO245" s="376"/>
      <c r="DP245" s="404"/>
      <c r="DQ245" s="405"/>
      <c r="DR245" s="405"/>
      <c r="DS245" s="402"/>
      <c r="DT245" s="379" t="e">
        <f>SUM(DT231,DT239)</f>
        <v>#VALUE!</v>
      </c>
    </row>
    <row r="246" spans="1:124" ht="34" x14ac:dyDescent="0.2">
      <c r="A246" s="333" t="s">
        <v>243</v>
      </c>
      <c r="B246" s="147"/>
      <c r="C246" s="147"/>
      <c r="D246" s="374"/>
      <c r="E246" s="374"/>
      <c r="F246" s="389"/>
      <c r="G246" s="389"/>
      <c r="H246" s="389"/>
      <c r="I246" s="388"/>
      <c r="J246" s="27">
        <f>J245-J208</f>
        <v>1892909177.2653236</v>
      </c>
      <c r="K246" s="374"/>
      <c r="L246" s="389"/>
      <c r="M246" s="389"/>
      <c r="N246" s="389"/>
      <c r="O246" s="388"/>
      <c r="P246" s="27">
        <f>P245-P208</f>
        <v>443483937.97084045</v>
      </c>
      <c r="Q246" s="374"/>
      <c r="R246" s="389"/>
      <c r="S246" s="389"/>
      <c r="T246" s="389"/>
      <c r="U246" s="388"/>
      <c r="V246" s="27">
        <f>V245-V208</f>
        <v>119895222.99058914</v>
      </c>
      <c r="W246" s="374"/>
      <c r="X246" s="389"/>
      <c r="Y246" s="389"/>
      <c r="Z246" s="389"/>
      <c r="AA246" s="388"/>
      <c r="AB246" s="27">
        <f>AB245-AB208</f>
        <v>0</v>
      </c>
      <c r="AC246" s="374"/>
      <c r="AD246" s="389"/>
      <c r="AE246" s="389"/>
      <c r="AF246" s="389"/>
      <c r="AG246" s="388"/>
      <c r="AH246" s="27">
        <f>AH245-AH208</f>
        <v>0</v>
      </c>
      <c r="AI246" s="374"/>
      <c r="AJ246" s="389"/>
      <c r="AK246" s="389"/>
      <c r="AL246" s="389"/>
      <c r="AM246" s="388"/>
      <c r="AN246" s="27">
        <f>AN245-AN208</f>
        <v>0</v>
      </c>
      <c r="AO246" s="374"/>
      <c r="AP246" s="389"/>
      <c r="AQ246" s="389"/>
      <c r="AR246" s="389"/>
      <c r="AS246" s="388"/>
      <c r="AT246" s="27">
        <f>AT245-AT208</f>
        <v>0</v>
      </c>
      <c r="AU246" s="374"/>
      <c r="AV246" s="389"/>
      <c r="AW246" s="389"/>
      <c r="AX246" s="389"/>
      <c r="AY246" s="388"/>
      <c r="AZ246" s="27">
        <f>AZ245-AZ208</f>
        <v>0</v>
      </c>
      <c r="BA246" s="374"/>
      <c r="BB246" s="389"/>
      <c r="BC246" s="389"/>
      <c r="BD246" s="389"/>
      <c r="BE246" s="388"/>
      <c r="BF246" s="27">
        <f>BF245-BF208</f>
        <v>0</v>
      </c>
      <c r="BG246" s="374"/>
      <c r="BH246" s="389"/>
      <c r="BI246" s="389"/>
      <c r="BJ246" s="389"/>
      <c r="BK246" s="388"/>
      <c r="BL246" s="27">
        <f>BL245-BL208</f>
        <v>0</v>
      </c>
      <c r="BM246" s="374"/>
      <c r="BN246" s="389"/>
      <c r="BO246" s="389"/>
      <c r="BP246" s="389"/>
      <c r="BQ246" s="388"/>
      <c r="BR246" s="27" t="e">
        <f>BR245-BR208</f>
        <v>#VALUE!</v>
      </c>
      <c r="BS246" s="374"/>
      <c r="BT246" s="389"/>
      <c r="BU246" s="389"/>
      <c r="BV246" s="389"/>
      <c r="BW246" s="388"/>
      <c r="BX246" s="27" t="e">
        <f>BX245-BX208</f>
        <v>#VALUE!</v>
      </c>
      <c r="BY246" s="374"/>
      <c r="BZ246" s="389"/>
      <c r="CA246" s="389"/>
      <c r="CB246" s="389"/>
      <c r="CC246" s="388"/>
      <c r="CD246" s="27" t="e">
        <f>CD245-CD208</f>
        <v>#VALUE!</v>
      </c>
      <c r="CE246" s="374"/>
      <c r="CF246" s="389"/>
      <c r="CG246" s="389"/>
      <c r="CH246" s="389"/>
      <c r="CI246" s="388"/>
      <c r="CJ246" s="27" t="e">
        <f>CJ245-CJ208</f>
        <v>#VALUE!</v>
      </c>
      <c r="CK246" s="374"/>
      <c r="CL246" s="389"/>
      <c r="CM246" s="389"/>
      <c r="CN246" s="389"/>
      <c r="CO246" s="388"/>
      <c r="CP246" s="27" t="e">
        <f>CP245-CP208</f>
        <v>#VALUE!</v>
      </c>
      <c r="CQ246" s="374"/>
      <c r="CR246" s="389"/>
      <c r="CS246" s="389"/>
      <c r="CT246" s="389"/>
      <c r="CU246" s="388"/>
      <c r="CV246" s="27" t="e">
        <f>CV245-CV208</f>
        <v>#VALUE!</v>
      </c>
      <c r="CW246" s="374"/>
      <c r="CX246" s="389"/>
      <c r="CY246" s="389"/>
      <c r="CZ246" s="389"/>
      <c r="DA246" s="388"/>
      <c r="DB246" s="27" t="e">
        <f>DB245-DB208</f>
        <v>#VALUE!</v>
      </c>
      <c r="DC246" s="374"/>
      <c r="DD246" s="389"/>
      <c r="DE246" s="389"/>
      <c r="DF246" s="389"/>
      <c r="DG246" s="388"/>
      <c r="DH246" s="27" t="e">
        <f>DH245-DH208</f>
        <v>#VALUE!</v>
      </c>
      <c r="DI246" s="374"/>
      <c r="DJ246" s="389"/>
      <c r="DK246" s="389"/>
      <c r="DL246" s="389"/>
      <c r="DM246" s="388"/>
      <c r="DN246" s="27" t="e">
        <f>DN245-DN208</f>
        <v>#VALUE!</v>
      </c>
      <c r="DO246" s="374"/>
      <c r="DP246" s="389"/>
      <c r="DQ246" s="389"/>
      <c r="DR246" s="389"/>
      <c r="DS246" s="388"/>
      <c r="DT246" s="27" t="e">
        <f>DT245-DT208</f>
        <v>#VALUE!</v>
      </c>
    </row>
    <row r="247" spans="1:124" x14ac:dyDescent="0.2">
      <c r="A247" s="6"/>
      <c r="B247" s="147"/>
      <c r="C247" s="147"/>
      <c r="D247" s="374"/>
      <c r="E247" s="374"/>
      <c r="F247" s="389"/>
      <c r="G247" s="389"/>
      <c r="H247" s="389"/>
      <c r="I247" s="388"/>
      <c r="J247" s="27"/>
      <c r="K247" s="374"/>
      <c r="L247" s="389"/>
      <c r="M247" s="389"/>
      <c r="N247" s="389"/>
      <c r="O247" s="388"/>
      <c r="P247" s="27"/>
      <c r="Q247" s="374"/>
      <c r="R247" s="389"/>
      <c r="S247" s="389"/>
      <c r="T247" s="389"/>
      <c r="U247" s="388"/>
      <c r="V247" s="27"/>
      <c r="W247" s="374"/>
      <c r="X247" s="389"/>
      <c r="Y247" s="389"/>
      <c r="Z247" s="389"/>
      <c r="AA247" s="388"/>
      <c r="AB247" s="27"/>
      <c r="AC247" s="374"/>
      <c r="AD247" s="389"/>
      <c r="AE247" s="389"/>
      <c r="AF247" s="389"/>
      <c r="AG247" s="388"/>
      <c r="AH247" s="27"/>
      <c r="AI247" s="374"/>
      <c r="AJ247" s="389"/>
      <c r="AK247" s="389"/>
      <c r="AL247" s="389"/>
      <c r="AM247" s="388"/>
      <c r="AN247" s="27"/>
      <c r="AO247" s="374"/>
      <c r="AP247" s="389"/>
      <c r="AQ247" s="389"/>
      <c r="AR247" s="389"/>
      <c r="AS247" s="388"/>
      <c r="AT247" s="27"/>
      <c r="AU247" s="374"/>
      <c r="AV247" s="389"/>
      <c r="AW247" s="389"/>
      <c r="AX247" s="389"/>
      <c r="AY247" s="388"/>
      <c r="AZ247" s="27"/>
      <c r="BA247" s="374"/>
      <c r="BB247" s="389"/>
      <c r="BC247" s="389"/>
      <c r="BD247" s="389"/>
      <c r="BE247" s="388"/>
      <c r="BF247" s="27"/>
      <c r="BG247" s="374"/>
      <c r="BH247" s="389"/>
      <c r="BI247" s="389"/>
      <c r="BJ247" s="389"/>
      <c r="BK247" s="388"/>
      <c r="BL247" s="27"/>
      <c r="BM247" s="374"/>
      <c r="BN247" s="389"/>
      <c r="BO247" s="389"/>
      <c r="BP247" s="389"/>
      <c r="BQ247" s="388"/>
      <c r="BR247" s="27"/>
      <c r="BS247" s="374"/>
      <c r="BT247" s="389"/>
      <c r="BU247" s="389"/>
      <c r="BV247" s="389"/>
      <c r="BW247" s="388"/>
      <c r="BX247" s="27"/>
      <c r="BY247" s="374"/>
      <c r="BZ247" s="389"/>
      <c r="CA247" s="389"/>
      <c r="CB247" s="389"/>
      <c r="CC247" s="388"/>
      <c r="CD247" s="27"/>
      <c r="CE247" s="374"/>
      <c r="CF247" s="389"/>
      <c r="CG247" s="389"/>
      <c r="CH247" s="389"/>
      <c r="CI247" s="388"/>
      <c r="CJ247" s="27"/>
      <c r="CK247" s="374"/>
      <c r="CL247" s="389"/>
      <c r="CM247" s="389"/>
      <c r="CN247" s="389"/>
      <c r="CO247" s="388"/>
      <c r="CP247" s="27"/>
      <c r="CQ247" s="374"/>
      <c r="CR247" s="389"/>
      <c r="CS247" s="389"/>
      <c r="CT247" s="389"/>
      <c r="CU247" s="388"/>
      <c r="CV247" s="27"/>
      <c r="CW247" s="374"/>
      <c r="CX247" s="389"/>
      <c r="CY247" s="389"/>
      <c r="CZ247" s="389"/>
      <c r="DA247" s="388"/>
      <c r="DB247" s="27"/>
      <c r="DC247" s="374"/>
      <c r="DD247" s="389"/>
      <c r="DE247" s="389"/>
      <c r="DF247" s="389"/>
      <c r="DG247" s="388"/>
      <c r="DH247" s="27"/>
      <c r="DI247" s="374"/>
      <c r="DJ247" s="389"/>
      <c r="DK247" s="389"/>
      <c r="DL247" s="389"/>
      <c r="DM247" s="388"/>
      <c r="DN247" s="27"/>
      <c r="DO247" s="374"/>
      <c r="DP247" s="389"/>
      <c r="DQ247" s="389"/>
      <c r="DR247" s="389"/>
      <c r="DS247" s="388"/>
      <c r="DT247" s="27"/>
    </row>
    <row r="248" spans="1:124" x14ac:dyDescent="0.2">
      <c r="C248" s="42" t="s">
        <v>244</v>
      </c>
    </row>
    <row r="249" spans="1:124" ht="17" x14ac:dyDescent="0.2">
      <c r="B249" s="128"/>
      <c r="C249" s="43" t="s">
        <v>203</v>
      </c>
      <c r="D249" s="128"/>
      <c r="E249" s="128"/>
      <c r="J249" s="261">
        <f>MAX(J251:J257)-100</f>
        <v>12.986597300843698</v>
      </c>
      <c r="K249" s="128"/>
      <c r="P249" s="261">
        <f>MAX(P251:P257)-100</f>
        <v>-9.3402699156314384E-2</v>
      </c>
      <c r="Q249" s="128"/>
      <c r="V249" s="261">
        <f>MAX(V251:V257)-100</f>
        <v>-9.3402699156314384E-2</v>
      </c>
      <c r="W249" s="128"/>
      <c r="AB249" s="261">
        <f>MAX(AB251:AB257)-100</f>
        <v>-9.3402699156314384E-2</v>
      </c>
      <c r="AC249" s="128"/>
      <c r="AH249" s="261">
        <f>MAX(AH251:AH257)-100</f>
        <v>-9.3402699156314384E-2</v>
      </c>
      <c r="AI249" s="128"/>
      <c r="AN249" s="261">
        <f>MAX(AN251:AN257)-100</f>
        <v>-9.3402699156314384E-2</v>
      </c>
      <c r="AO249" s="128"/>
      <c r="AT249" s="261">
        <f>MAX(AT251:AT257)-100</f>
        <v>-9.3402699156314384E-2</v>
      </c>
      <c r="AU249" s="128"/>
      <c r="AZ249" s="261">
        <f>MAX(AZ251:AZ257)-100</f>
        <v>-9.3402699156314384E-2</v>
      </c>
      <c r="BA249" s="128"/>
      <c r="BF249" s="261">
        <f>MAX(BF251:BF257)-100</f>
        <v>-9.3402699156314384E-2</v>
      </c>
      <c r="BG249" s="128"/>
      <c r="BL249" s="261">
        <f>MAX(BL251:BL257)-100</f>
        <v>-9.3402699156314384E-2</v>
      </c>
      <c r="BM249" s="128"/>
      <c r="BR249" s="261" t="e">
        <f>MAX(BR251:BR257)-100</f>
        <v>#VALUE!</v>
      </c>
      <c r="BS249" s="128"/>
      <c r="BX249" s="261" t="e">
        <f>MAX(BX251:BX257)-100</f>
        <v>#VALUE!</v>
      </c>
      <c r="BY249" s="128"/>
      <c r="CD249" s="261" t="e">
        <f>MAX(CD251:CD257)-100</f>
        <v>#VALUE!</v>
      </c>
      <c r="CE249" s="128"/>
      <c r="CJ249" s="261" t="e">
        <f>MAX(CJ251:CJ257)-100</f>
        <v>#VALUE!</v>
      </c>
      <c r="CK249" s="128"/>
      <c r="CP249" s="261" t="e">
        <f>MAX(CP251:CP257)-100</f>
        <v>#VALUE!</v>
      </c>
      <c r="CQ249" s="128"/>
      <c r="CV249" s="261" t="e">
        <f>MAX(CV251:CV257)-100</f>
        <v>#VALUE!</v>
      </c>
      <c r="CW249" s="128"/>
      <c r="DB249" s="261" t="e">
        <f>MAX(DB251:DB257)-100</f>
        <v>#VALUE!</v>
      </c>
      <c r="DC249" s="128"/>
      <c r="DH249" s="261" t="e">
        <f>MAX(DH251:DH257)-100</f>
        <v>#VALUE!</v>
      </c>
      <c r="DI249" s="128"/>
      <c r="DN249" s="261" t="e">
        <f>MAX(DN251:DN257)-100</f>
        <v>#VALUE!</v>
      </c>
      <c r="DO249" s="128"/>
      <c r="DT249" s="261" t="e">
        <f>MAX(DT251:DT257)-100</f>
        <v>#VALUE!</v>
      </c>
    </row>
    <row r="250" spans="1:124" ht="34" x14ac:dyDescent="0.2">
      <c r="B250" s="147">
        <v>20</v>
      </c>
      <c r="C250" s="241" t="s">
        <v>204</v>
      </c>
      <c r="D250" s="366"/>
      <c r="E250" s="366"/>
      <c r="F250" s="22" t="s">
        <v>245</v>
      </c>
      <c r="G250" s="22" t="s">
        <v>246</v>
      </c>
      <c r="H250" s="22" t="s">
        <v>247</v>
      </c>
      <c r="I250" s="128" t="s">
        <v>248</v>
      </c>
      <c r="J250" s="385"/>
      <c r="K250" s="366"/>
      <c r="L250" s="22" t="s">
        <v>245</v>
      </c>
      <c r="M250" s="22" t="s">
        <v>246</v>
      </c>
      <c r="N250" s="22" t="s">
        <v>247</v>
      </c>
      <c r="O250" s="128" t="s">
        <v>248</v>
      </c>
      <c r="P250" s="385"/>
      <c r="Q250" s="366"/>
      <c r="R250" s="22" t="s">
        <v>245</v>
      </c>
      <c r="S250" s="22" t="s">
        <v>246</v>
      </c>
      <c r="T250" s="22" t="s">
        <v>247</v>
      </c>
      <c r="U250" s="128" t="s">
        <v>248</v>
      </c>
      <c r="V250" s="385"/>
      <c r="W250" s="366"/>
      <c r="X250" s="22" t="s">
        <v>245</v>
      </c>
      <c r="Y250" s="22" t="s">
        <v>246</v>
      </c>
      <c r="Z250" s="22" t="s">
        <v>247</v>
      </c>
      <c r="AA250" s="128" t="s">
        <v>248</v>
      </c>
      <c r="AB250" s="385"/>
      <c r="AC250" s="366"/>
      <c r="AD250" s="22" t="s">
        <v>245</v>
      </c>
      <c r="AE250" s="22" t="s">
        <v>246</v>
      </c>
      <c r="AF250" s="22" t="s">
        <v>247</v>
      </c>
      <c r="AG250" s="128" t="s">
        <v>248</v>
      </c>
      <c r="AH250" s="385"/>
      <c r="AI250" s="366"/>
      <c r="AJ250" s="22" t="s">
        <v>245</v>
      </c>
      <c r="AK250" s="22" t="s">
        <v>246</v>
      </c>
      <c r="AL250" s="22" t="s">
        <v>247</v>
      </c>
      <c r="AM250" s="128" t="s">
        <v>248</v>
      </c>
      <c r="AN250" s="385"/>
      <c r="AO250" s="366"/>
      <c r="AP250" s="22" t="s">
        <v>245</v>
      </c>
      <c r="AQ250" s="22" t="s">
        <v>246</v>
      </c>
      <c r="AR250" s="22" t="s">
        <v>247</v>
      </c>
      <c r="AS250" s="128" t="s">
        <v>248</v>
      </c>
      <c r="AT250" s="385"/>
      <c r="AU250" s="366"/>
      <c r="AV250" s="22" t="s">
        <v>245</v>
      </c>
      <c r="AW250" s="22" t="s">
        <v>246</v>
      </c>
      <c r="AX250" s="22" t="s">
        <v>247</v>
      </c>
      <c r="AY250" s="128" t="s">
        <v>248</v>
      </c>
      <c r="AZ250" s="385"/>
      <c r="BA250" s="366"/>
      <c r="BB250" s="22" t="s">
        <v>245</v>
      </c>
      <c r="BC250" s="22" t="s">
        <v>246</v>
      </c>
      <c r="BD250" s="22" t="s">
        <v>247</v>
      </c>
      <c r="BE250" s="128" t="s">
        <v>248</v>
      </c>
      <c r="BF250" s="385"/>
      <c r="BG250" s="366"/>
      <c r="BH250" s="22" t="s">
        <v>245</v>
      </c>
      <c r="BI250" s="22" t="s">
        <v>246</v>
      </c>
      <c r="BJ250" s="22" t="s">
        <v>247</v>
      </c>
      <c r="BK250" s="128" t="s">
        <v>248</v>
      </c>
      <c r="BL250" s="385"/>
      <c r="BM250" s="366"/>
      <c r="BN250" s="22" t="s">
        <v>245</v>
      </c>
      <c r="BO250" s="22" t="s">
        <v>246</v>
      </c>
      <c r="BP250" s="22" t="s">
        <v>247</v>
      </c>
      <c r="BQ250" s="128" t="s">
        <v>248</v>
      </c>
      <c r="BR250" s="385"/>
      <c r="BS250" s="366"/>
      <c r="BT250" s="22" t="s">
        <v>245</v>
      </c>
      <c r="BU250" s="22" t="s">
        <v>246</v>
      </c>
      <c r="BV250" s="22" t="s">
        <v>247</v>
      </c>
      <c r="BW250" s="128" t="s">
        <v>248</v>
      </c>
      <c r="BX250" s="385"/>
      <c r="BY250" s="366"/>
      <c r="BZ250" s="22" t="s">
        <v>245</v>
      </c>
      <c r="CA250" s="22" t="s">
        <v>246</v>
      </c>
      <c r="CB250" s="22" t="s">
        <v>247</v>
      </c>
      <c r="CC250" s="128" t="s">
        <v>248</v>
      </c>
      <c r="CD250" s="385"/>
      <c r="CE250" s="366"/>
      <c r="CF250" s="22" t="s">
        <v>245</v>
      </c>
      <c r="CG250" s="22" t="s">
        <v>246</v>
      </c>
      <c r="CH250" s="22" t="s">
        <v>247</v>
      </c>
      <c r="CI250" s="128" t="s">
        <v>248</v>
      </c>
      <c r="CJ250" s="385"/>
      <c r="CK250" s="366"/>
      <c r="CL250" s="22" t="s">
        <v>245</v>
      </c>
      <c r="CM250" s="22" t="s">
        <v>246</v>
      </c>
      <c r="CN250" s="22" t="s">
        <v>247</v>
      </c>
      <c r="CO250" s="128" t="s">
        <v>248</v>
      </c>
      <c r="CP250" s="385"/>
      <c r="CQ250" s="366"/>
      <c r="CR250" s="22" t="s">
        <v>245</v>
      </c>
      <c r="CS250" s="22" t="s">
        <v>246</v>
      </c>
      <c r="CT250" s="22" t="s">
        <v>247</v>
      </c>
      <c r="CU250" s="128" t="s">
        <v>248</v>
      </c>
      <c r="CV250" s="385"/>
      <c r="CW250" s="366"/>
      <c r="CX250" s="22" t="s">
        <v>245</v>
      </c>
      <c r="CY250" s="22" t="s">
        <v>246</v>
      </c>
      <c r="CZ250" s="22" t="s">
        <v>247</v>
      </c>
      <c r="DA250" s="128" t="s">
        <v>248</v>
      </c>
      <c r="DB250" s="385"/>
      <c r="DC250" s="366"/>
      <c r="DD250" s="22" t="s">
        <v>245</v>
      </c>
      <c r="DE250" s="22" t="s">
        <v>246</v>
      </c>
      <c r="DF250" s="22" t="s">
        <v>247</v>
      </c>
      <c r="DG250" s="128" t="s">
        <v>248</v>
      </c>
      <c r="DH250" s="385"/>
      <c r="DI250" s="366"/>
      <c r="DJ250" s="22" t="s">
        <v>245</v>
      </c>
      <c r="DK250" s="22" t="s">
        <v>246</v>
      </c>
      <c r="DL250" s="22" t="s">
        <v>247</v>
      </c>
      <c r="DM250" s="128" t="s">
        <v>248</v>
      </c>
      <c r="DN250" s="385"/>
      <c r="DO250" s="366"/>
      <c r="DP250" s="22" t="s">
        <v>245</v>
      </c>
      <c r="DQ250" s="22" t="s">
        <v>246</v>
      </c>
      <c r="DR250" s="22" t="s">
        <v>247</v>
      </c>
      <c r="DS250" s="128" t="s">
        <v>248</v>
      </c>
      <c r="DT250" s="385"/>
    </row>
    <row r="251" spans="1:124" x14ac:dyDescent="0.2">
      <c r="B251" s="6">
        <v>21</v>
      </c>
      <c r="C251" s="6" t="s">
        <v>205</v>
      </c>
      <c r="D251" s="37">
        <v>1</v>
      </c>
      <c r="E251" s="406">
        <f>'HTGR Levers &amp; Variables'!D$24*$D$251</f>
        <v>12</v>
      </c>
      <c r="F251" s="48" t="s">
        <v>179</v>
      </c>
      <c r="G251" s="159">
        <v>0</v>
      </c>
      <c r="H251" s="158">
        <f>65.751801089211+E251*$D251</f>
        <v>77.751801089211</v>
      </c>
      <c r="J251" s="265">
        <f>G251+H251</f>
        <v>77.751801089211</v>
      </c>
      <c r="K251" s="406">
        <f>'HTGR Levers &amp; Variables'!J$24*$D$251</f>
        <v>0</v>
      </c>
      <c r="L251" s="48" t="s">
        <v>179</v>
      </c>
      <c r="M251" s="159">
        <v>0</v>
      </c>
      <c r="N251" s="158">
        <f>65.751801089211+K251*$D251</f>
        <v>65.751801089211</v>
      </c>
      <c r="P251" s="265">
        <f>M251+N251</f>
        <v>65.751801089211</v>
      </c>
      <c r="Q251" s="406">
        <f>'HTGR Levers &amp; Variables'!P$24*$D$251</f>
        <v>0</v>
      </c>
      <c r="R251" s="48" t="s">
        <v>179</v>
      </c>
      <c r="S251" s="159">
        <v>0</v>
      </c>
      <c r="T251" s="158">
        <f>65.751801089211+Q251*$D251</f>
        <v>65.751801089211</v>
      </c>
      <c r="V251" s="265">
        <f>S251+T251</f>
        <v>65.751801089211</v>
      </c>
      <c r="W251" s="406">
        <f>'HTGR Levers &amp; Variables'!V$24*$D$251</f>
        <v>0</v>
      </c>
      <c r="X251" s="48" t="s">
        <v>179</v>
      </c>
      <c r="Y251" s="159">
        <v>0</v>
      </c>
      <c r="Z251" s="158">
        <f>65.751801089211+W251*$D251</f>
        <v>65.751801089211</v>
      </c>
      <c r="AB251" s="265">
        <f>Y251+Z251</f>
        <v>65.751801089211</v>
      </c>
      <c r="AC251" s="406">
        <f>'HTGR Levers &amp; Variables'!AB$24*$D$251</f>
        <v>0</v>
      </c>
      <c r="AD251" s="48" t="s">
        <v>179</v>
      </c>
      <c r="AE251" s="159">
        <v>0</v>
      </c>
      <c r="AF251" s="158">
        <f>65.751801089211+AC251*$D251</f>
        <v>65.751801089211</v>
      </c>
      <c r="AH251" s="265">
        <f>AE251+AF251</f>
        <v>65.751801089211</v>
      </c>
      <c r="AI251" s="406">
        <f>'HTGR Levers &amp; Variables'!AH$24*$D$251</f>
        <v>0</v>
      </c>
      <c r="AJ251" s="48" t="s">
        <v>179</v>
      </c>
      <c r="AK251" s="159">
        <v>0</v>
      </c>
      <c r="AL251" s="158">
        <f>65.751801089211+AI251*$D251</f>
        <v>65.751801089211</v>
      </c>
      <c r="AN251" s="265">
        <f>AK251+AL251</f>
        <v>65.751801089211</v>
      </c>
      <c r="AO251" s="406">
        <f>'HTGR Levers &amp; Variables'!AN$24*$D$251</f>
        <v>0</v>
      </c>
      <c r="AP251" s="48" t="s">
        <v>179</v>
      </c>
      <c r="AQ251" s="159">
        <v>0</v>
      </c>
      <c r="AR251" s="158">
        <f>65.751801089211+AO251*$D251</f>
        <v>65.751801089211</v>
      </c>
      <c r="AT251" s="265">
        <f>AQ251+AR251</f>
        <v>65.751801089211</v>
      </c>
      <c r="AU251" s="406">
        <f>'HTGR Levers &amp; Variables'!AT$24*$D$251</f>
        <v>0</v>
      </c>
      <c r="AV251" s="48" t="s">
        <v>179</v>
      </c>
      <c r="AW251" s="159">
        <v>0</v>
      </c>
      <c r="AX251" s="158">
        <f>65.751801089211+AU251*$D251</f>
        <v>65.751801089211</v>
      </c>
      <c r="AZ251" s="265">
        <f>AW251+AX251</f>
        <v>65.751801089211</v>
      </c>
      <c r="BA251" s="406">
        <f>'HTGR Levers &amp; Variables'!AZ$24*$D$251</f>
        <v>0</v>
      </c>
      <c r="BB251" s="48" t="s">
        <v>179</v>
      </c>
      <c r="BC251" s="159">
        <v>0</v>
      </c>
      <c r="BD251" s="158">
        <f>65.751801089211+BA251*$D251</f>
        <v>65.751801089211</v>
      </c>
      <c r="BF251" s="265">
        <f>BC251+BD251</f>
        <v>65.751801089211</v>
      </c>
      <c r="BG251" s="406">
        <f>'HTGR Levers &amp; Variables'!BF$24*$D$251</f>
        <v>0</v>
      </c>
      <c r="BH251" s="48" t="s">
        <v>179</v>
      </c>
      <c r="BI251" s="159">
        <v>0</v>
      </c>
      <c r="BJ251" s="158">
        <f>65.751801089211+BG251*$D251</f>
        <v>65.751801089211</v>
      </c>
      <c r="BL251" s="265">
        <f>BI251+BJ251</f>
        <v>65.751801089211</v>
      </c>
      <c r="BM251" s="406" t="e">
        <f>'HTGR Levers &amp; Variables'!BL$24*$D$251</f>
        <v>#VALUE!</v>
      </c>
      <c r="BN251" s="48" t="s">
        <v>179</v>
      </c>
      <c r="BO251" s="159">
        <v>0</v>
      </c>
      <c r="BP251" s="158" t="e">
        <f>65.751801089211+BM251*$D251</f>
        <v>#VALUE!</v>
      </c>
      <c r="BR251" s="265" t="e">
        <f>BO251+BP251</f>
        <v>#VALUE!</v>
      </c>
      <c r="BS251" s="406" t="e">
        <f>'HTGR Levers &amp; Variables'!BR$24*$D$251</f>
        <v>#VALUE!</v>
      </c>
      <c r="BT251" s="48" t="s">
        <v>179</v>
      </c>
      <c r="BU251" s="159">
        <v>0</v>
      </c>
      <c r="BV251" s="158" t="e">
        <f>65.751801089211+BS251*$D251</f>
        <v>#VALUE!</v>
      </c>
      <c r="BX251" s="265" t="e">
        <f>BU251+BV251</f>
        <v>#VALUE!</v>
      </c>
      <c r="BY251" s="406" t="e">
        <f>'HTGR Levers &amp; Variables'!BX$24*$D$251</f>
        <v>#VALUE!</v>
      </c>
      <c r="BZ251" s="48" t="s">
        <v>179</v>
      </c>
      <c r="CA251" s="159">
        <v>0</v>
      </c>
      <c r="CB251" s="158" t="e">
        <f>65.751801089211+BY251*$D251</f>
        <v>#VALUE!</v>
      </c>
      <c r="CD251" s="265" t="e">
        <f>CA251+CB251</f>
        <v>#VALUE!</v>
      </c>
      <c r="CE251" s="406" t="e">
        <f>'HTGR Levers &amp; Variables'!CD$24*$D$251</f>
        <v>#VALUE!</v>
      </c>
      <c r="CF251" s="48" t="s">
        <v>179</v>
      </c>
      <c r="CG251" s="159">
        <v>0</v>
      </c>
      <c r="CH251" s="158" t="e">
        <f>65.751801089211+CE251*$D251</f>
        <v>#VALUE!</v>
      </c>
      <c r="CJ251" s="265" t="e">
        <f>CG251+CH251</f>
        <v>#VALUE!</v>
      </c>
      <c r="CK251" s="406" t="e">
        <f>'HTGR Levers &amp; Variables'!CJ$24*$D$251</f>
        <v>#VALUE!</v>
      </c>
      <c r="CL251" s="48" t="s">
        <v>179</v>
      </c>
      <c r="CM251" s="159">
        <v>0</v>
      </c>
      <c r="CN251" s="158" t="e">
        <f>65.751801089211+CK251*$D251</f>
        <v>#VALUE!</v>
      </c>
      <c r="CP251" s="265" t="e">
        <f>CM251+CN251</f>
        <v>#VALUE!</v>
      </c>
      <c r="CQ251" s="406" t="e">
        <f>'HTGR Levers &amp; Variables'!CP$24*$D$251</f>
        <v>#VALUE!</v>
      </c>
      <c r="CR251" s="48" t="s">
        <v>179</v>
      </c>
      <c r="CS251" s="159">
        <v>0</v>
      </c>
      <c r="CT251" s="158" t="e">
        <f>65.751801089211+CQ251*$D251</f>
        <v>#VALUE!</v>
      </c>
      <c r="CV251" s="265" t="e">
        <f>CS251+CT251</f>
        <v>#VALUE!</v>
      </c>
      <c r="CW251" s="406" t="e">
        <f>'HTGR Levers &amp; Variables'!CV$24*$D$251</f>
        <v>#VALUE!</v>
      </c>
      <c r="CX251" s="48" t="s">
        <v>179</v>
      </c>
      <c r="CY251" s="159">
        <v>0</v>
      </c>
      <c r="CZ251" s="158" t="e">
        <f>65.751801089211+CW251*$D251</f>
        <v>#VALUE!</v>
      </c>
      <c r="DB251" s="265" t="e">
        <f>CY251+CZ251</f>
        <v>#VALUE!</v>
      </c>
      <c r="DC251" s="406" t="e">
        <f>'HTGR Levers &amp; Variables'!DB$24*$D$251</f>
        <v>#VALUE!</v>
      </c>
      <c r="DD251" s="48" t="s">
        <v>179</v>
      </c>
      <c r="DE251" s="159">
        <v>0</v>
      </c>
      <c r="DF251" s="158" t="e">
        <f>65.751801089211+DC251*$D251</f>
        <v>#VALUE!</v>
      </c>
      <c r="DH251" s="265" t="e">
        <f>DE251+DF251</f>
        <v>#VALUE!</v>
      </c>
      <c r="DI251" s="406" t="e">
        <f>'HTGR Levers &amp; Variables'!DH$24*$D$251</f>
        <v>#VALUE!</v>
      </c>
      <c r="DJ251" s="48" t="s">
        <v>179</v>
      </c>
      <c r="DK251" s="159">
        <v>0</v>
      </c>
      <c r="DL251" s="158" t="e">
        <f>65.751801089211+DI251*$D251</f>
        <v>#VALUE!</v>
      </c>
      <c r="DN251" s="265" t="e">
        <f>DK251+DL251</f>
        <v>#VALUE!</v>
      </c>
      <c r="DO251" s="406" t="e">
        <f>'HTGR Levers &amp; Variables'!DN$24*$D$251</f>
        <v>#VALUE!</v>
      </c>
      <c r="DP251" s="48" t="s">
        <v>179</v>
      </c>
      <c r="DQ251" s="159">
        <v>0</v>
      </c>
      <c r="DR251" s="158" t="e">
        <f>65.751801089211+DO251*$D251</f>
        <v>#VALUE!</v>
      </c>
      <c r="DT251" s="265" t="e">
        <f>DQ251+DR251</f>
        <v>#VALUE!</v>
      </c>
    </row>
    <row r="252" spans="1:124" x14ac:dyDescent="0.2">
      <c r="B252" s="6">
        <v>22</v>
      </c>
      <c r="C252" s="6" t="s">
        <v>206</v>
      </c>
      <c r="D252" s="37">
        <v>1</v>
      </c>
      <c r="E252" s="406">
        <f>'HTGR Levers &amp; Variables'!D$24*$D$251</f>
        <v>12</v>
      </c>
      <c r="F252" s="48">
        <v>21</v>
      </c>
      <c r="G252" s="159">
        <v>6.0110647971852513</v>
      </c>
      <c r="H252" s="158">
        <f>93.9889352028147+E252*$D252</f>
        <v>105.9889352028147</v>
      </c>
      <c r="I252" s="160">
        <v>0.09</v>
      </c>
      <c r="J252" s="265">
        <f>I252*(G251+H251)+H252</f>
        <v>112.9865973008437</v>
      </c>
      <c r="K252" s="406">
        <f>'HTGR Levers &amp; Variables'!J$24*$D$251</f>
        <v>0</v>
      </c>
      <c r="L252" s="48">
        <v>21</v>
      </c>
      <c r="M252" s="159">
        <v>6.0110647971852513</v>
      </c>
      <c r="N252" s="158">
        <f>93.9889352028147+K252*$D252</f>
        <v>93.988935202814702</v>
      </c>
      <c r="O252" s="160">
        <v>0.09</v>
      </c>
      <c r="P252" s="265">
        <f>O252*(M251+N251)+N252</f>
        <v>99.906597300843686</v>
      </c>
      <c r="Q252" s="406">
        <f>'HTGR Levers &amp; Variables'!P$24*$D$251</f>
        <v>0</v>
      </c>
      <c r="R252" s="48">
        <v>21</v>
      </c>
      <c r="S252" s="159">
        <v>6.0110647971852513</v>
      </c>
      <c r="T252" s="158">
        <f>93.9889352028147+Q252*$D252</f>
        <v>93.988935202814702</v>
      </c>
      <c r="U252" s="160">
        <v>0.09</v>
      </c>
      <c r="V252" s="265">
        <f>U252*(S251+T251)+T252</f>
        <v>99.906597300843686</v>
      </c>
      <c r="W252" s="406">
        <f>'HTGR Levers &amp; Variables'!V$24*$D$251</f>
        <v>0</v>
      </c>
      <c r="X252" s="48">
        <v>21</v>
      </c>
      <c r="Y252" s="159">
        <v>6.0110647971852513</v>
      </c>
      <c r="Z252" s="158">
        <f>93.9889352028147+W252*$D252</f>
        <v>93.988935202814702</v>
      </c>
      <c r="AA252" s="160">
        <v>0.09</v>
      </c>
      <c r="AB252" s="265">
        <f>AA252*(Y251+Z251)+Z252</f>
        <v>99.906597300843686</v>
      </c>
      <c r="AC252" s="406">
        <f>'HTGR Levers &amp; Variables'!AB$24*$D$251</f>
        <v>0</v>
      </c>
      <c r="AD252" s="48">
        <v>21</v>
      </c>
      <c r="AE252" s="159">
        <v>6.0110647971852513</v>
      </c>
      <c r="AF252" s="158">
        <f>93.9889352028147+AC252*$D252</f>
        <v>93.988935202814702</v>
      </c>
      <c r="AG252" s="160">
        <v>0.09</v>
      </c>
      <c r="AH252" s="265">
        <f>AG252*(AE251+AF251)+AF252</f>
        <v>99.906597300843686</v>
      </c>
      <c r="AI252" s="406">
        <f>'HTGR Levers &amp; Variables'!AH$24*$D$251</f>
        <v>0</v>
      </c>
      <c r="AJ252" s="48">
        <v>21</v>
      </c>
      <c r="AK252" s="159">
        <v>6.0110647971852513</v>
      </c>
      <c r="AL252" s="158">
        <f>93.9889352028147+AI252*$D252</f>
        <v>93.988935202814702</v>
      </c>
      <c r="AM252" s="160">
        <v>0.09</v>
      </c>
      <c r="AN252" s="265">
        <f>AM252*(AK251+AL251)+AL252</f>
        <v>99.906597300843686</v>
      </c>
      <c r="AO252" s="406">
        <f>'HTGR Levers &amp; Variables'!AN$24*$D$251</f>
        <v>0</v>
      </c>
      <c r="AP252" s="48">
        <v>21</v>
      </c>
      <c r="AQ252" s="159">
        <v>6.0110647971852513</v>
      </c>
      <c r="AR252" s="158">
        <f>93.9889352028147+AO252*$D252</f>
        <v>93.988935202814702</v>
      </c>
      <c r="AS252" s="160">
        <v>0.09</v>
      </c>
      <c r="AT252" s="265">
        <f>AS252*(AQ251+AR251)+AR252</f>
        <v>99.906597300843686</v>
      </c>
      <c r="AU252" s="406">
        <f>'HTGR Levers &amp; Variables'!AT$24*$D$251</f>
        <v>0</v>
      </c>
      <c r="AV252" s="48">
        <v>21</v>
      </c>
      <c r="AW252" s="159">
        <v>6.0110647971852513</v>
      </c>
      <c r="AX252" s="158">
        <f>93.9889352028147+AU252*$D252</f>
        <v>93.988935202814702</v>
      </c>
      <c r="AY252" s="160">
        <v>0.09</v>
      </c>
      <c r="AZ252" s="265">
        <f>AY252*(AW251+AX251)+AX252</f>
        <v>99.906597300843686</v>
      </c>
      <c r="BA252" s="406">
        <f>'HTGR Levers &amp; Variables'!AZ$24*$D$251</f>
        <v>0</v>
      </c>
      <c r="BB252" s="48">
        <v>21</v>
      </c>
      <c r="BC252" s="159">
        <v>6.0110647971852513</v>
      </c>
      <c r="BD252" s="158">
        <f>93.9889352028147+BA252*$D252</f>
        <v>93.988935202814702</v>
      </c>
      <c r="BE252" s="160">
        <v>0.09</v>
      </c>
      <c r="BF252" s="265">
        <f>BE252*(BC251+BD251)+BD252</f>
        <v>99.906597300843686</v>
      </c>
      <c r="BG252" s="406">
        <f>'HTGR Levers &amp; Variables'!BF$24*$D$251</f>
        <v>0</v>
      </c>
      <c r="BH252" s="48">
        <v>21</v>
      </c>
      <c r="BI252" s="159">
        <v>6.0110647971852513</v>
      </c>
      <c r="BJ252" s="158">
        <f>93.9889352028147+BG252*$D252</f>
        <v>93.988935202814702</v>
      </c>
      <c r="BK252" s="160">
        <v>0.09</v>
      </c>
      <c r="BL252" s="265">
        <f>BK252*(BI251+BJ251)+BJ252</f>
        <v>99.906597300843686</v>
      </c>
      <c r="BM252" s="406" t="e">
        <f>'HTGR Levers &amp; Variables'!BL$24*$D$251</f>
        <v>#VALUE!</v>
      </c>
      <c r="BN252" s="48">
        <v>21</v>
      </c>
      <c r="BO252" s="159">
        <v>6.0110647971852513</v>
      </c>
      <c r="BP252" s="158" t="e">
        <f>93.9889352028147+BM252*$D252</f>
        <v>#VALUE!</v>
      </c>
      <c r="BQ252" s="160">
        <v>0.09</v>
      </c>
      <c r="BR252" s="265" t="e">
        <f>BQ252*(BO251+BP251)+BP252</f>
        <v>#VALUE!</v>
      </c>
      <c r="BS252" s="406" t="e">
        <f>'HTGR Levers &amp; Variables'!BR$24*$D$251</f>
        <v>#VALUE!</v>
      </c>
      <c r="BT252" s="48">
        <v>21</v>
      </c>
      <c r="BU252" s="159">
        <v>6.0110647971852513</v>
      </c>
      <c r="BV252" s="158" t="e">
        <f>93.9889352028147+BS252*$D252</f>
        <v>#VALUE!</v>
      </c>
      <c r="BW252" s="160">
        <v>0.09</v>
      </c>
      <c r="BX252" s="265" t="e">
        <f>BW252*(BU251+BV251)+BV252</f>
        <v>#VALUE!</v>
      </c>
      <c r="BY252" s="406" t="e">
        <f>'HTGR Levers &amp; Variables'!BX$24*$D$251</f>
        <v>#VALUE!</v>
      </c>
      <c r="BZ252" s="48">
        <v>21</v>
      </c>
      <c r="CA252" s="159">
        <v>6.0110647971852513</v>
      </c>
      <c r="CB252" s="158" t="e">
        <f>93.9889352028147+BY252*$D252</f>
        <v>#VALUE!</v>
      </c>
      <c r="CC252" s="160">
        <v>0.09</v>
      </c>
      <c r="CD252" s="265" t="e">
        <f>CC252*(CA251+CB251)+CB252</f>
        <v>#VALUE!</v>
      </c>
      <c r="CE252" s="406" t="e">
        <f>'HTGR Levers &amp; Variables'!CD$24*$D$251</f>
        <v>#VALUE!</v>
      </c>
      <c r="CF252" s="48">
        <v>21</v>
      </c>
      <c r="CG252" s="159">
        <v>6.0110647971852513</v>
      </c>
      <c r="CH252" s="158" t="e">
        <f>93.9889352028147+CE252*$D252</f>
        <v>#VALUE!</v>
      </c>
      <c r="CI252" s="160">
        <v>0.09</v>
      </c>
      <c r="CJ252" s="265" t="e">
        <f>CI252*(CG251+CH251)+CH252</f>
        <v>#VALUE!</v>
      </c>
      <c r="CK252" s="406" t="e">
        <f>'HTGR Levers &amp; Variables'!CJ$24*$D$251</f>
        <v>#VALUE!</v>
      </c>
      <c r="CL252" s="48">
        <v>21</v>
      </c>
      <c r="CM252" s="159">
        <v>6.0110647971852513</v>
      </c>
      <c r="CN252" s="158" t="e">
        <f>93.9889352028147+CK252*$D252</f>
        <v>#VALUE!</v>
      </c>
      <c r="CO252" s="160">
        <v>0.09</v>
      </c>
      <c r="CP252" s="265" t="e">
        <f>CO252*(CM251+CN251)+CN252</f>
        <v>#VALUE!</v>
      </c>
      <c r="CQ252" s="406" t="e">
        <f>'HTGR Levers &amp; Variables'!CP$24*$D$251</f>
        <v>#VALUE!</v>
      </c>
      <c r="CR252" s="48">
        <v>21</v>
      </c>
      <c r="CS252" s="159">
        <v>6.0110647971852513</v>
      </c>
      <c r="CT252" s="158" t="e">
        <f>93.9889352028147+CQ252*$D252</f>
        <v>#VALUE!</v>
      </c>
      <c r="CU252" s="160">
        <v>0.09</v>
      </c>
      <c r="CV252" s="265" t="e">
        <f>CU252*(CS251+CT251)+CT252</f>
        <v>#VALUE!</v>
      </c>
      <c r="CW252" s="406" t="e">
        <f>'HTGR Levers &amp; Variables'!CV$24*$D$251</f>
        <v>#VALUE!</v>
      </c>
      <c r="CX252" s="48">
        <v>21</v>
      </c>
      <c r="CY252" s="159">
        <v>6.0110647971852513</v>
      </c>
      <c r="CZ252" s="158" t="e">
        <f>93.9889352028147+CW252*$D252</f>
        <v>#VALUE!</v>
      </c>
      <c r="DA252" s="160">
        <v>0.09</v>
      </c>
      <c r="DB252" s="265" t="e">
        <f>DA252*(CY251+CZ251)+CZ252</f>
        <v>#VALUE!</v>
      </c>
      <c r="DC252" s="406" t="e">
        <f>'HTGR Levers &amp; Variables'!DB$24*$D$251</f>
        <v>#VALUE!</v>
      </c>
      <c r="DD252" s="48">
        <v>21</v>
      </c>
      <c r="DE252" s="159">
        <v>6.0110647971852513</v>
      </c>
      <c r="DF252" s="158" t="e">
        <f>93.9889352028147+DC252*$D252</f>
        <v>#VALUE!</v>
      </c>
      <c r="DG252" s="160">
        <v>0.09</v>
      </c>
      <c r="DH252" s="265" t="e">
        <f>DG252*(DE251+DF251)+DF252</f>
        <v>#VALUE!</v>
      </c>
      <c r="DI252" s="406" t="e">
        <f>'HTGR Levers &amp; Variables'!DH$24*$D$251</f>
        <v>#VALUE!</v>
      </c>
      <c r="DJ252" s="48">
        <v>21</v>
      </c>
      <c r="DK252" s="159">
        <v>6.0110647971852513</v>
      </c>
      <c r="DL252" s="158" t="e">
        <f>93.9889352028147+DI252*$D252</f>
        <v>#VALUE!</v>
      </c>
      <c r="DM252" s="160">
        <v>0.09</v>
      </c>
      <c r="DN252" s="265" t="e">
        <f>DM252*(DK251+DL251)+DL252</f>
        <v>#VALUE!</v>
      </c>
      <c r="DO252" s="406" t="e">
        <f>'HTGR Levers &amp; Variables'!DN$24*$D$251</f>
        <v>#VALUE!</v>
      </c>
      <c r="DP252" s="48">
        <v>21</v>
      </c>
      <c r="DQ252" s="159">
        <v>6.0110647971852513</v>
      </c>
      <c r="DR252" s="158" t="e">
        <f>93.9889352028147+DO252*$D252</f>
        <v>#VALUE!</v>
      </c>
      <c r="DS252" s="160">
        <v>0.09</v>
      </c>
      <c r="DT252" s="265" t="e">
        <f>DS252*(DQ251+DR251)+DR252</f>
        <v>#VALUE!</v>
      </c>
    </row>
    <row r="253" spans="1:124" x14ac:dyDescent="0.2">
      <c r="B253" s="6">
        <v>232.1</v>
      </c>
      <c r="C253" s="6" t="s">
        <v>207</v>
      </c>
      <c r="D253" s="37">
        <v>1</v>
      </c>
      <c r="E253" s="406">
        <f>'HTGR Levers &amp; Variables'!D$24*$D$251</f>
        <v>12</v>
      </c>
      <c r="F253" s="48">
        <v>21</v>
      </c>
      <c r="G253" s="159">
        <v>15.721246392638351</v>
      </c>
      <c r="H253" s="158">
        <f>23.119479989174+E253*$D253</f>
        <v>35.119479989173996</v>
      </c>
      <c r="I253" s="160">
        <v>0.24</v>
      </c>
      <c r="J253" s="265">
        <f>I253*(G251+H251)+H253</f>
        <v>53.779912250584637</v>
      </c>
      <c r="K253" s="406">
        <f>'HTGR Levers &amp; Variables'!J$24*$D$251</f>
        <v>0</v>
      </c>
      <c r="L253" s="48">
        <v>21</v>
      </c>
      <c r="M253" s="159">
        <v>15.721246392638351</v>
      </c>
      <c r="N253" s="158">
        <f>23.119479989174+K253*$D253</f>
        <v>23.119479989174</v>
      </c>
      <c r="O253" s="160">
        <v>0.24</v>
      </c>
      <c r="P253" s="265">
        <f>O253*(M251+N251)+N253</f>
        <v>38.899912250584642</v>
      </c>
      <c r="Q253" s="406">
        <f>'HTGR Levers &amp; Variables'!P$24*$D$251</f>
        <v>0</v>
      </c>
      <c r="R253" s="48">
        <v>21</v>
      </c>
      <c r="S253" s="159">
        <v>15.721246392638351</v>
      </c>
      <c r="T253" s="158">
        <f>23.119479989174+Q253*$D253</f>
        <v>23.119479989174</v>
      </c>
      <c r="U253" s="160">
        <v>0.24</v>
      </c>
      <c r="V253" s="265">
        <f>U253*(S251+T251)+T253</f>
        <v>38.899912250584642</v>
      </c>
      <c r="W253" s="406">
        <f>'HTGR Levers &amp; Variables'!V$24*$D$251</f>
        <v>0</v>
      </c>
      <c r="X253" s="48">
        <v>21</v>
      </c>
      <c r="Y253" s="159">
        <v>15.721246392638351</v>
      </c>
      <c r="Z253" s="158">
        <f>23.119479989174+W253*$D253</f>
        <v>23.119479989174</v>
      </c>
      <c r="AA253" s="160">
        <v>0.24</v>
      </c>
      <c r="AB253" s="265">
        <f>AA253*(Y251+Z251)+Z253</f>
        <v>38.899912250584642</v>
      </c>
      <c r="AC253" s="406">
        <f>'HTGR Levers &amp; Variables'!AB$24*$D$251</f>
        <v>0</v>
      </c>
      <c r="AD253" s="48">
        <v>21</v>
      </c>
      <c r="AE253" s="159">
        <v>15.721246392638351</v>
      </c>
      <c r="AF253" s="158">
        <f>23.119479989174+AC253*$D253</f>
        <v>23.119479989174</v>
      </c>
      <c r="AG253" s="160">
        <v>0.24</v>
      </c>
      <c r="AH253" s="265">
        <f>AG253*(AE251+AF251)+AF253</f>
        <v>38.899912250584642</v>
      </c>
      <c r="AI253" s="406">
        <f>'HTGR Levers &amp; Variables'!AH$24*$D$251</f>
        <v>0</v>
      </c>
      <c r="AJ253" s="48">
        <v>21</v>
      </c>
      <c r="AK253" s="159">
        <v>15.721246392638351</v>
      </c>
      <c r="AL253" s="158">
        <f>23.119479989174+AI253*$D253</f>
        <v>23.119479989174</v>
      </c>
      <c r="AM253" s="160">
        <v>0.24</v>
      </c>
      <c r="AN253" s="265">
        <f>AM253*(AK251+AL251)+AL253</f>
        <v>38.899912250584642</v>
      </c>
      <c r="AO253" s="406">
        <f>'HTGR Levers &amp; Variables'!AN$24*$D$251</f>
        <v>0</v>
      </c>
      <c r="AP253" s="48">
        <v>21</v>
      </c>
      <c r="AQ253" s="159">
        <v>15.721246392638351</v>
      </c>
      <c r="AR253" s="158">
        <f>23.119479989174+AO253*$D253</f>
        <v>23.119479989174</v>
      </c>
      <c r="AS253" s="160">
        <v>0.24</v>
      </c>
      <c r="AT253" s="265">
        <f>AS253*(AQ251+AR251)+AR253</f>
        <v>38.899912250584642</v>
      </c>
      <c r="AU253" s="406">
        <f>'HTGR Levers &amp; Variables'!AT$24*$D$251</f>
        <v>0</v>
      </c>
      <c r="AV253" s="48">
        <v>21</v>
      </c>
      <c r="AW253" s="159">
        <v>15.721246392638351</v>
      </c>
      <c r="AX253" s="158">
        <f>23.119479989174+AU253*$D253</f>
        <v>23.119479989174</v>
      </c>
      <c r="AY253" s="160">
        <v>0.24</v>
      </c>
      <c r="AZ253" s="265">
        <f>AY253*(AW251+AX251)+AX253</f>
        <v>38.899912250584642</v>
      </c>
      <c r="BA253" s="406">
        <f>'HTGR Levers &amp; Variables'!AZ$24*$D$251</f>
        <v>0</v>
      </c>
      <c r="BB253" s="48">
        <v>21</v>
      </c>
      <c r="BC253" s="159">
        <v>15.721246392638351</v>
      </c>
      <c r="BD253" s="158">
        <f>23.119479989174+BA253*$D253</f>
        <v>23.119479989174</v>
      </c>
      <c r="BE253" s="160">
        <v>0.24</v>
      </c>
      <c r="BF253" s="265">
        <f>BE253*(BC251+BD251)+BD253</f>
        <v>38.899912250584642</v>
      </c>
      <c r="BG253" s="406">
        <f>'HTGR Levers &amp; Variables'!BF$24*$D$251</f>
        <v>0</v>
      </c>
      <c r="BH253" s="48">
        <v>21</v>
      </c>
      <c r="BI253" s="159">
        <v>15.721246392638351</v>
      </c>
      <c r="BJ253" s="158">
        <f>23.119479989174+BG253*$D253</f>
        <v>23.119479989174</v>
      </c>
      <c r="BK253" s="160">
        <v>0.24</v>
      </c>
      <c r="BL253" s="265">
        <f>BK253*(BI251+BJ251)+BJ253</f>
        <v>38.899912250584642</v>
      </c>
      <c r="BM253" s="406" t="e">
        <f>'HTGR Levers &amp; Variables'!BL$24*$D$251</f>
        <v>#VALUE!</v>
      </c>
      <c r="BN253" s="48">
        <v>21</v>
      </c>
      <c r="BO253" s="159">
        <v>15.721246392638351</v>
      </c>
      <c r="BP253" s="158" t="e">
        <f>23.119479989174+BM253*$D253</f>
        <v>#VALUE!</v>
      </c>
      <c r="BQ253" s="160">
        <v>0.24</v>
      </c>
      <c r="BR253" s="265" t="e">
        <f>BQ253*(BO251+BP251)+BP253</f>
        <v>#VALUE!</v>
      </c>
      <c r="BS253" s="406" t="e">
        <f>'HTGR Levers &amp; Variables'!BR$24*$D$251</f>
        <v>#VALUE!</v>
      </c>
      <c r="BT253" s="48">
        <v>21</v>
      </c>
      <c r="BU253" s="159">
        <v>15.721246392638351</v>
      </c>
      <c r="BV253" s="158" t="e">
        <f>23.119479989174+BS253*$D253</f>
        <v>#VALUE!</v>
      </c>
      <c r="BW253" s="160">
        <v>0.24</v>
      </c>
      <c r="BX253" s="265" t="e">
        <f>BW253*(BU251+BV251)+BV253</f>
        <v>#VALUE!</v>
      </c>
      <c r="BY253" s="406" t="e">
        <f>'HTGR Levers &amp; Variables'!BX$24*$D$251</f>
        <v>#VALUE!</v>
      </c>
      <c r="BZ253" s="48">
        <v>21</v>
      </c>
      <c r="CA253" s="159">
        <v>15.721246392638351</v>
      </c>
      <c r="CB253" s="158" t="e">
        <f>23.119479989174+BY253*$D253</f>
        <v>#VALUE!</v>
      </c>
      <c r="CC253" s="160">
        <v>0.24</v>
      </c>
      <c r="CD253" s="265" t="e">
        <f>CC253*(CA251+CB251)+CB253</f>
        <v>#VALUE!</v>
      </c>
      <c r="CE253" s="406" t="e">
        <f>'HTGR Levers &amp; Variables'!CD$24*$D$251</f>
        <v>#VALUE!</v>
      </c>
      <c r="CF253" s="48">
        <v>21</v>
      </c>
      <c r="CG253" s="159">
        <v>15.721246392638351</v>
      </c>
      <c r="CH253" s="158" t="e">
        <f>23.119479989174+CE253*$D253</f>
        <v>#VALUE!</v>
      </c>
      <c r="CI253" s="160">
        <v>0.24</v>
      </c>
      <c r="CJ253" s="265" t="e">
        <f>CI253*(CG251+CH251)+CH253</f>
        <v>#VALUE!</v>
      </c>
      <c r="CK253" s="406" t="e">
        <f>'HTGR Levers &amp; Variables'!CJ$24*$D$251</f>
        <v>#VALUE!</v>
      </c>
      <c r="CL253" s="48">
        <v>21</v>
      </c>
      <c r="CM253" s="159">
        <v>15.721246392638351</v>
      </c>
      <c r="CN253" s="158" t="e">
        <f>23.119479989174+CK253*$D253</f>
        <v>#VALUE!</v>
      </c>
      <c r="CO253" s="160">
        <v>0.24</v>
      </c>
      <c r="CP253" s="265" t="e">
        <f>CO253*(CM251+CN251)+CN253</f>
        <v>#VALUE!</v>
      </c>
      <c r="CQ253" s="406" t="e">
        <f>'HTGR Levers &amp; Variables'!CP$24*$D$251</f>
        <v>#VALUE!</v>
      </c>
      <c r="CR253" s="48">
        <v>21</v>
      </c>
      <c r="CS253" s="159">
        <v>15.721246392638351</v>
      </c>
      <c r="CT253" s="158" t="e">
        <f>23.119479989174+CQ253*$D253</f>
        <v>#VALUE!</v>
      </c>
      <c r="CU253" s="160">
        <v>0.24</v>
      </c>
      <c r="CV253" s="265" t="e">
        <f>CU253*(CS251+CT251)+CT253</f>
        <v>#VALUE!</v>
      </c>
      <c r="CW253" s="406" t="e">
        <f>'HTGR Levers &amp; Variables'!CV$24*$D$251</f>
        <v>#VALUE!</v>
      </c>
      <c r="CX253" s="48">
        <v>21</v>
      </c>
      <c r="CY253" s="159">
        <v>15.721246392638351</v>
      </c>
      <c r="CZ253" s="158" t="e">
        <f>23.119479989174+CW253*$D253</f>
        <v>#VALUE!</v>
      </c>
      <c r="DA253" s="160">
        <v>0.24</v>
      </c>
      <c r="DB253" s="265" t="e">
        <f>DA253*(CY251+CZ251)+CZ253</f>
        <v>#VALUE!</v>
      </c>
      <c r="DC253" s="406" t="e">
        <f>'HTGR Levers &amp; Variables'!DB$24*$D$251</f>
        <v>#VALUE!</v>
      </c>
      <c r="DD253" s="48">
        <v>21</v>
      </c>
      <c r="DE253" s="159">
        <v>15.721246392638351</v>
      </c>
      <c r="DF253" s="158" t="e">
        <f>23.119479989174+DC253*$D253</f>
        <v>#VALUE!</v>
      </c>
      <c r="DG253" s="160">
        <v>0.24</v>
      </c>
      <c r="DH253" s="265" t="e">
        <f>DG253*(DE251+DF251)+DF253</f>
        <v>#VALUE!</v>
      </c>
      <c r="DI253" s="406" t="e">
        <f>'HTGR Levers &amp; Variables'!DH$24*$D$251</f>
        <v>#VALUE!</v>
      </c>
      <c r="DJ253" s="48">
        <v>21</v>
      </c>
      <c r="DK253" s="159">
        <v>15.721246392638351</v>
      </c>
      <c r="DL253" s="158" t="e">
        <f>23.119479989174+DI253*$D253</f>
        <v>#VALUE!</v>
      </c>
      <c r="DM253" s="160">
        <v>0.24</v>
      </c>
      <c r="DN253" s="265" t="e">
        <f>DM253*(DK251+DL251)+DL253</f>
        <v>#VALUE!</v>
      </c>
      <c r="DO253" s="406" t="e">
        <f>'HTGR Levers &amp; Variables'!DN$24*$D$251</f>
        <v>#VALUE!</v>
      </c>
      <c r="DP253" s="48">
        <v>21</v>
      </c>
      <c r="DQ253" s="159">
        <v>15.721246392638351</v>
      </c>
      <c r="DR253" s="158" t="e">
        <f>23.119479989174+DO253*$D253</f>
        <v>#VALUE!</v>
      </c>
      <c r="DS253" s="160">
        <v>0.24</v>
      </c>
      <c r="DT253" s="265" t="e">
        <f>DS253*(DQ251+DR251)+DR253</f>
        <v>#VALUE!</v>
      </c>
    </row>
    <row r="254" spans="1:124" x14ac:dyDescent="0.2">
      <c r="B254" s="6">
        <v>233</v>
      </c>
      <c r="C254" s="6" t="s">
        <v>208</v>
      </c>
      <c r="D254" s="37">
        <v>1</v>
      </c>
      <c r="E254" s="406">
        <f>'HTGR Levers &amp; Variables'!D$24*$D$251</f>
        <v>12</v>
      </c>
      <c r="F254" s="48">
        <v>21</v>
      </c>
      <c r="G254" s="159">
        <v>12.022129594370503</v>
      </c>
      <c r="H254" s="158">
        <f>15.7212463926384+E254*$D254</f>
        <v>27.721246392638399</v>
      </c>
      <c r="I254" s="160">
        <v>0.18</v>
      </c>
      <c r="J254" s="265">
        <f>I254*(G251+H251)+H254</f>
        <v>41.716570588696378</v>
      </c>
      <c r="K254" s="406">
        <f>'HTGR Levers &amp; Variables'!J$24*$D$251</f>
        <v>0</v>
      </c>
      <c r="L254" s="48">
        <v>21</v>
      </c>
      <c r="M254" s="159">
        <v>12.022129594370503</v>
      </c>
      <c r="N254" s="158">
        <f>15.7212463926384+K254*$D254</f>
        <v>15.721246392638401</v>
      </c>
      <c r="O254" s="160">
        <v>0.18</v>
      </c>
      <c r="P254" s="265">
        <f>O254*(M251+N251)+N254</f>
        <v>27.556570588696381</v>
      </c>
      <c r="Q254" s="406">
        <f>'HTGR Levers &amp; Variables'!P$24*$D$251</f>
        <v>0</v>
      </c>
      <c r="R254" s="48">
        <v>21</v>
      </c>
      <c r="S254" s="159">
        <v>12.022129594370503</v>
      </c>
      <c r="T254" s="158">
        <f>15.7212463926384+Q254*$D254</f>
        <v>15.721246392638401</v>
      </c>
      <c r="U254" s="160">
        <v>0.18</v>
      </c>
      <c r="V254" s="265">
        <f>U254*(S251+T251)+T254</f>
        <v>27.556570588696381</v>
      </c>
      <c r="W254" s="406">
        <f>'HTGR Levers &amp; Variables'!V$24*$D$251</f>
        <v>0</v>
      </c>
      <c r="X254" s="48">
        <v>21</v>
      </c>
      <c r="Y254" s="159">
        <v>12.022129594370503</v>
      </c>
      <c r="Z254" s="158">
        <f>15.7212463926384+W254*$D254</f>
        <v>15.721246392638401</v>
      </c>
      <c r="AA254" s="160">
        <v>0.18</v>
      </c>
      <c r="AB254" s="265">
        <f>AA254*(Y251+Z251)+Z254</f>
        <v>27.556570588696381</v>
      </c>
      <c r="AC254" s="406">
        <f>'HTGR Levers &amp; Variables'!AB$24*$D$251</f>
        <v>0</v>
      </c>
      <c r="AD254" s="48">
        <v>21</v>
      </c>
      <c r="AE254" s="159">
        <v>12.022129594370503</v>
      </c>
      <c r="AF254" s="158">
        <f>15.7212463926384+AC254*$D254</f>
        <v>15.721246392638401</v>
      </c>
      <c r="AG254" s="160">
        <v>0.18</v>
      </c>
      <c r="AH254" s="265">
        <f>AG254*(AE251+AF251)+AF254</f>
        <v>27.556570588696381</v>
      </c>
      <c r="AI254" s="406">
        <f>'HTGR Levers &amp; Variables'!AH$24*$D$251</f>
        <v>0</v>
      </c>
      <c r="AJ254" s="48">
        <v>21</v>
      </c>
      <c r="AK254" s="159">
        <v>12.022129594370503</v>
      </c>
      <c r="AL254" s="158">
        <f>15.7212463926384+AI254*$D254</f>
        <v>15.721246392638401</v>
      </c>
      <c r="AM254" s="160">
        <v>0.18</v>
      </c>
      <c r="AN254" s="265">
        <f>AM254*(AK251+AL251)+AL254</f>
        <v>27.556570588696381</v>
      </c>
      <c r="AO254" s="406">
        <f>'HTGR Levers &amp; Variables'!AN$24*$D$251</f>
        <v>0</v>
      </c>
      <c r="AP254" s="48">
        <v>21</v>
      </c>
      <c r="AQ254" s="159">
        <v>12.022129594370503</v>
      </c>
      <c r="AR254" s="158">
        <f>15.7212463926384+AO254*$D254</f>
        <v>15.721246392638401</v>
      </c>
      <c r="AS254" s="160">
        <v>0.18</v>
      </c>
      <c r="AT254" s="265">
        <f>AS254*(AQ251+AR251)+AR254</f>
        <v>27.556570588696381</v>
      </c>
      <c r="AU254" s="406">
        <f>'HTGR Levers &amp; Variables'!AT$24*$D$251</f>
        <v>0</v>
      </c>
      <c r="AV254" s="48">
        <v>21</v>
      </c>
      <c r="AW254" s="159">
        <v>12.022129594370503</v>
      </c>
      <c r="AX254" s="158">
        <f>15.7212463926384+AU254*$D254</f>
        <v>15.721246392638401</v>
      </c>
      <c r="AY254" s="160">
        <v>0.18</v>
      </c>
      <c r="AZ254" s="265">
        <f>AY254*(AW251+AX251)+AX254</f>
        <v>27.556570588696381</v>
      </c>
      <c r="BA254" s="406">
        <f>'HTGR Levers &amp; Variables'!AZ$24*$D$251</f>
        <v>0</v>
      </c>
      <c r="BB254" s="48">
        <v>21</v>
      </c>
      <c r="BC254" s="159">
        <v>12.022129594370503</v>
      </c>
      <c r="BD254" s="158">
        <f>15.7212463926384+BA254*$D254</f>
        <v>15.721246392638401</v>
      </c>
      <c r="BE254" s="160">
        <v>0.18</v>
      </c>
      <c r="BF254" s="265">
        <f>BE254*(BC251+BD251)+BD254</f>
        <v>27.556570588696381</v>
      </c>
      <c r="BG254" s="406">
        <f>'HTGR Levers &amp; Variables'!BF$24*$D$251</f>
        <v>0</v>
      </c>
      <c r="BH254" s="48">
        <v>21</v>
      </c>
      <c r="BI254" s="159">
        <v>12.022129594370503</v>
      </c>
      <c r="BJ254" s="158">
        <f>15.7212463926384+BG254*$D254</f>
        <v>15.721246392638401</v>
      </c>
      <c r="BK254" s="160">
        <v>0.18</v>
      </c>
      <c r="BL254" s="265">
        <f>BK254*(BI251+BJ251)+BJ254</f>
        <v>27.556570588696381</v>
      </c>
      <c r="BM254" s="406" t="e">
        <f>'HTGR Levers &amp; Variables'!BL$24*$D$251</f>
        <v>#VALUE!</v>
      </c>
      <c r="BN254" s="48">
        <v>21</v>
      </c>
      <c r="BO254" s="159">
        <v>12.022129594370503</v>
      </c>
      <c r="BP254" s="158" t="e">
        <f>15.7212463926384+BM254*$D254</f>
        <v>#VALUE!</v>
      </c>
      <c r="BQ254" s="160">
        <v>0.18</v>
      </c>
      <c r="BR254" s="265" t="e">
        <f>BQ254*(BO251+BP251)+BP254</f>
        <v>#VALUE!</v>
      </c>
      <c r="BS254" s="406" t="e">
        <f>'HTGR Levers &amp; Variables'!BR$24*$D$251</f>
        <v>#VALUE!</v>
      </c>
      <c r="BT254" s="48">
        <v>21</v>
      </c>
      <c r="BU254" s="159">
        <v>12.022129594370503</v>
      </c>
      <c r="BV254" s="158" t="e">
        <f>15.7212463926384+BS254*$D254</f>
        <v>#VALUE!</v>
      </c>
      <c r="BW254" s="160">
        <v>0.18</v>
      </c>
      <c r="BX254" s="265" t="e">
        <f>BW254*(BU251+BV251)+BV254</f>
        <v>#VALUE!</v>
      </c>
      <c r="BY254" s="406" t="e">
        <f>'HTGR Levers &amp; Variables'!BX$24*$D$251</f>
        <v>#VALUE!</v>
      </c>
      <c r="BZ254" s="48">
        <v>21</v>
      </c>
      <c r="CA254" s="159">
        <v>12.022129594370503</v>
      </c>
      <c r="CB254" s="158" t="e">
        <f>15.7212463926384+BY254*$D254</f>
        <v>#VALUE!</v>
      </c>
      <c r="CC254" s="160">
        <v>0.18</v>
      </c>
      <c r="CD254" s="265" t="e">
        <f>CC254*(CA251+CB251)+CB254</f>
        <v>#VALUE!</v>
      </c>
      <c r="CE254" s="406" t="e">
        <f>'HTGR Levers &amp; Variables'!CD$24*$D$251</f>
        <v>#VALUE!</v>
      </c>
      <c r="CF254" s="48">
        <v>21</v>
      </c>
      <c r="CG254" s="159">
        <v>12.022129594370503</v>
      </c>
      <c r="CH254" s="158" t="e">
        <f>15.7212463926384+CE254*$D254</f>
        <v>#VALUE!</v>
      </c>
      <c r="CI254" s="160">
        <v>0.18</v>
      </c>
      <c r="CJ254" s="265" t="e">
        <f>CI254*(CG251+CH251)+CH254</f>
        <v>#VALUE!</v>
      </c>
      <c r="CK254" s="406" t="e">
        <f>'HTGR Levers &amp; Variables'!CJ$24*$D$251</f>
        <v>#VALUE!</v>
      </c>
      <c r="CL254" s="48">
        <v>21</v>
      </c>
      <c r="CM254" s="159">
        <v>12.022129594370503</v>
      </c>
      <c r="CN254" s="158" t="e">
        <f>15.7212463926384+CK254*$D254</f>
        <v>#VALUE!</v>
      </c>
      <c r="CO254" s="160">
        <v>0.18</v>
      </c>
      <c r="CP254" s="265" t="e">
        <f>CO254*(CM251+CN251)+CN254</f>
        <v>#VALUE!</v>
      </c>
      <c r="CQ254" s="406" t="e">
        <f>'HTGR Levers &amp; Variables'!CP$24*$D$251</f>
        <v>#VALUE!</v>
      </c>
      <c r="CR254" s="48">
        <v>21</v>
      </c>
      <c r="CS254" s="159">
        <v>12.022129594370503</v>
      </c>
      <c r="CT254" s="158" t="e">
        <f>15.7212463926384+CQ254*$D254</f>
        <v>#VALUE!</v>
      </c>
      <c r="CU254" s="160">
        <v>0.18</v>
      </c>
      <c r="CV254" s="265" t="e">
        <f>CU254*(CS251+CT251)+CT254</f>
        <v>#VALUE!</v>
      </c>
      <c r="CW254" s="406" t="e">
        <f>'HTGR Levers &amp; Variables'!CV$24*$D$251</f>
        <v>#VALUE!</v>
      </c>
      <c r="CX254" s="48">
        <v>21</v>
      </c>
      <c r="CY254" s="159">
        <v>12.022129594370503</v>
      </c>
      <c r="CZ254" s="158" t="e">
        <f>15.7212463926384+CW254*$D254</f>
        <v>#VALUE!</v>
      </c>
      <c r="DA254" s="160">
        <v>0.18</v>
      </c>
      <c r="DB254" s="265" t="e">
        <f>DA254*(CY251+CZ251)+CZ254</f>
        <v>#VALUE!</v>
      </c>
      <c r="DC254" s="406" t="e">
        <f>'HTGR Levers &amp; Variables'!DB$24*$D$251</f>
        <v>#VALUE!</v>
      </c>
      <c r="DD254" s="48">
        <v>21</v>
      </c>
      <c r="DE254" s="159">
        <v>12.022129594370503</v>
      </c>
      <c r="DF254" s="158" t="e">
        <f>15.7212463926384+DC254*$D254</f>
        <v>#VALUE!</v>
      </c>
      <c r="DG254" s="160">
        <v>0.18</v>
      </c>
      <c r="DH254" s="265" t="e">
        <f>DG254*(DE251+DF251)+DF254</f>
        <v>#VALUE!</v>
      </c>
      <c r="DI254" s="406" t="e">
        <f>'HTGR Levers &amp; Variables'!DH$24*$D$251</f>
        <v>#VALUE!</v>
      </c>
      <c r="DJ254" s="48">
        <v>21</v>
      </c>
      <c r="DK254" s="159">
        <v>12.022129594370503</v>
      </c>
      <c r="DL254" s="158" t="e">
        <f>15.7212463926384+DI254*$D254</f>
        <v>#VALUE!</v>
      </c>
      <c r="DM254" s="160">
        <v>0.18</v>
      </c>
      <c r="DN254" s="265" t="e">
        <f>DM254*(DK251+DL251)+DL254</f>
        <v>#VALUE!</v>
      </c>
      <c r="DO254" s="406" t="e">
        <f>'HTGR Levers &amp; Variables'!DN$24*$D$251</f>
        <v>#VALUE!</v>
      </c>
      <c r="DP254" s="48">
        <v>21</v>
      </c>
      <c r="DQ254" s="159">
        <v>12.022129594370503</v>
      </c>
      <c r="DR254" s="158" t="e">
        <f>15.7212463926384+DO254*$D254</f>
        <v>#VALUE!</v>
      </c>
      <c r="DS254" s="160">
        <v>0.18</v>
      </c>
      <c r="DT254" s="265" t="e">
        <f>DS254*(DQ251+DR251)+DR254</f>
        <v>#VALUE!</v>
      </c>
    </row>
    <row r="255" spans="1:124" x14ac:dyDescent="0.2">
      <c r="B255" s="6">
        <v>24</v>
      </c>
      <c r="C255" s="6" t="s">
        <v>209</v>
      </c>
      <c r="D255" s="37">
        <v>1</v>
      </c>
      <c r="E255" s="406">
        <f>'HTGR Levers &amp; Variables'!D$24*$D$251</f>
        <v>12</v>
      </c>
      <c r="F255" s="48">
        <v>23</v>
      </c>
      <c r="G255" s="159">
        <v>23.581869588957527</v>
      </c>
      <c r="H255" s="158">
        <f>5.54867519740177+E255*$D255</f>
        <v>17.548675197401771</v>
      </c>
      <c r="I255" s="160">
        <v>0.34</v>
      </c>
      <c r="J255" s="265">
        <f>I253*(G251+H251)+I255*H253+H255</f>
        <v>48.14973065513157</v>
      </c>
      <c r="K255" s="406">
        <f>'HTGR Levers &amp; Variables'!J$24*$D$251</f>
        <v>0</v>
      </c>
      <c r="L255" s="48">
        <v>23</v>
      </c>
      <c r="M255" s="159">
        <v>23.581869588957527</v>
      </c>
      <c r="N255" s="158">
        <f>5.54867519740177+K255*$D255</f>
        <v>5.5486751974017698</v>
      </c>
      <c r="O255" s="160">
        <v>0.34</v>
      </c>
      <c r="P255" s="265">
        <f>O253*(M251+N251)+O255*N253+N255</f>
        <v>29.189730655131569</v>
      </c>
      <c r="Q255" s="406">
        <f>'HTGR Levers &amp; Variables'!P$24*$D$251</f>
        <v>0</v>
      </c>
      <c r="R255" s="48">
        <v>23</v>
      </c>
      <c r="S255" s="159">
        <v>23.581869588957527</v>
      </c>
      <c r="T255" s="158">
        <f>5.54867519740177+Q255*$D255</f>
        <v>5.5486751974017698</v>
      </c>
      <c r="U255" s="160">
        <v>0.34</v>
      </c>
      <c r="V255" s="265">
        <f>U253*(S251+T251)+U255*T253+T255</f>
        <v>29.189730655131569</v>
      </c>
      <c r="W255" s="406">
        <f>'HTGR Levers &amp; Variables'!V$24*$D$251</f>
        <v>0</v>
      </c>
      <c r="X255" s="48">
        <v>23</v>
      </c>
      <c r="Y255" s="159">
        <v>23.581869588957527</v>
      </c>
      <c r="Z255" s="158">
        <f>5.54867519740177+W255*$D255</f>
        <v>5.5486751974017698</v>
      </c>
      <c r="AA255" s="160">
        <v>0.34</v>
      </c>
      <c r="AB255" s="265">
        <f>AA253*(Y251+Z251)+AA255*Z253+Z255</f>
        <v>29.189730655131569</v>
      </c>
      <c r="AC255" s="406">
        <f>'HTGR Levers &amp; Variables'!AB$24*$D$251</f>
        <v>0</v>
      </c>
      <c r="AD255" s="48">
        <v>23</v>
      </c>
      <c r="AE255" s="159">
        <v>23.581869588957527</v>
      </c>
      <c r="AF255" s="158">
        <f>5.54867519740177+AC255*$D255</f>
        <v>5.5486751974017698</v>
      </c>
      <c r="AG255" s="160">
        <v>0.34</v>
      </c>
      <c r="AH255" s="265">
        <f>AG253*(AE251+AF251)+AG255*AF253+AF255</f>
        <v>29.189730655131569</v>
      </c>
      <c r="AI255" s="406">
        <f>'HTGR Levers &amp; Variables'!AH$24*$D$251</f>
        <v>0</v>
      </c>
      <c r="AJ255" s="48">
        <v>23</v>
      </c>
      <c r="AK255" s="159">
        <v>23.581869588957527</v>
      </c>
      <c r="AL255" s="158">
        <f>5.54867519740177+AI255*$D255</f>
        <v>5.5486751974017698</v>
      </c>
      <c r="AM255" s="160">
        <v>0.34</v>
      </c>
      <c r="AN255" s="265">
        <f>AM253*(AK251+AL251)+AM255*AL253+AL255</f>
        <v>29.189730655131569</v>
      </c>
      <c r="AO255" s="406">
        <f>'HTGR Levers &amp; Variables'!AN$24*$D$251</f>
        <v>0</v>
      </c>
      <c r="AP255" s="48">
        <v>23</v>
      </c>
      <c r="AQ255" s="159">
        <v>23.581869588957527</v>
      </c>
      <c r="AR255" s="158">
        <f>5.54867519740177+AO255*$D255</f>
        <v>5.5486751974017698</v>
      </c>
      <c r="AS255" s="160">
        <v>0.34</v>
      </c>
      <c r="AT255" s="265">
        <f>AS253*(AQ251+AR251)+AS255*AR253+AR255</f>
        <v>29.189730655131569</v>
      </c>
      <c r="AU255" s="406">
        <f>'HTGR Levers &amp; Variables'!AT$24*$D$251</f>
        <v>0</v>
      </c>
      <c r="AV255" s="48">
        <v>23</v>
      </c>
      <c r="AW255" s="159">
        <v>23.581869588957527</v>
      </c>
      <c r="AX255" s="158">
        <f>5.54867519740177+AU255*$D255</f>
        <v>5.5486751974017698</v>
      </c>
      <c r="AY255" s="160">
        <v>0.34</v>
      </c>
      <c r="AZ255" s="265">
        <f>AY253*(AW251+AX251)+AY255*AX253+AX255</f>
        <v>29.189730655131569</v>
      </c>
      <c r="BA255" s="406">
        <f>'HTGR Levers &amp; Variables'!AZ$24*$D$251</f>
        <v>0</v>
      </c>
      <c r="BB255" s="48">
        <v>23</v>
      </c>
      <c r="BC255" s="159">
        <v>23.581869588957527</v>
      </c>
      <c r="BD255" s="158">
        <f>5.54867519740177+BA255*$D255</f>
        <v>5.5486751974017698</v>
      </c>
      <c r="BE255" s="160">
        <v>0.34</v>
      </c>
      <c r="BF255" s="265">
        <f>BE253*(BC251+BD251)+BE255*BD253+BD255</f>
        <v>29.189730655131569</v>
      </c>
      <c r="BG255" s="406">
        <f>'HTGR Levers &amp; Variables'!BF$24*$D$251</f>
        <v>0</v>
      </c>
      <c r="BH255" s="48">
        <v>23</v>
      </c>
      <c r="BI255" s="159">
        <v>23.581869588957527</v>
      </c>
      <c r="BJ255" s="158">
        <f>5.54867519740177+BG255*$D255</f>
        <v>5.5486751974017698</v>
      </c>
      <c r="BK255" s="160">
        <v>0.34</v>
      </c>
      <c r="BL255" s="265">
        <f>BK253*(BI251+BJ251)+BK255*BJ253+BJ255</f>
        <v>29.189730655131569</v>
      </c>
      <c r="BM255" s="406" t="e">
        <f>'HTGR Levers &amp; Variables'!BL$24*$D$251</f>
        <v>#VALUE!</v>
      </c>
      <c r="BN255" s="48">
        <v>23</v>
      </c>
      <c r="BO255" s="159">
        <v>23.581869588957527</v>
      </c>
      <c r="BP255" s="158" t="e">
        <f>5.54867519740177+BM255*$D255</f>
        <v>#VALUE!</v>
      </c>
      <c r="BQ255" s="160">
        <v>0.34</v>
      </c>
      <c r="BR255" s="265" t="e">
        <f>BQ253*(BO251+BP251)+BQ255*BP253+BP255</f>
        <v>#VALUE!</v>
      </c>
      <c r="BS255" s="406" t="e">
        <f>'HTGR Levers &amp; Variables'!BR$24*$D$251</f>
        <v>#VALUE!</v>
      </c>
      <c r="BT255" s="48">
        <v>23</v>
      </c>
      <c r="BU255" s="159">
        <v>23.581869588957527</v>
      </c>
      <c r="BV255" s="158" t="e">
        <f>5.54867519740177+BS255*$D255</f>
        <v>#VALUE!</v>
      </c>
      <c r="BW255" s="160">
        <v>0.34</v>
      </c>
      <c r="BX255" s="265" t="e">
        <f>BW253*(BU251+BV251)+BW255*BV253+BV255</f>
        <v>#VALUE!</v>
      </c>
      <c r="BY255" s="406" t="e">
        <f>'HTGR Levers &amp; Variables'!BX$24*$D$251</f>
        <v>#VALUE!</v>
      </c>
      <c r="BZ255" s="48">
        <v>23</v>
      </c>
      <c r="CA255" s="159">
        <v>23.581869588957527</v>
      </c>
      <c r="CB255" s="158" t="e">
        <f>5.54867519740177+BY255*$D255</f>
        <v>#VALUE!</v>
      </c>
      <c r="CC255" s="160">
        <v>0.34</v>
      </c>
      <c r="CD255" s="265" t="e">
        <f>CC253*(CA251+CB251)+CC255*CB253+CB255</f>
        <v>#VALUE!</v>
      </c>
      <c r="CE255" s="406" t="e">
        <f>'HTGR Levers &amp; Variables'!CD$24*$D$251</f>
        <v>#VALUE!</v>
      </c>
      <c r="CF255" s="48">
        <v>23</v>
      </c>
      <c r="CG255" s="159">
        <v>23.581869588957527</v>
      </c>
      <c r="CH255" s="158" t="e">
        <f>5.54867519740177+CE255*$D255</f>
        <v>#VALUE!</v>
      </c>
      <c r="CI255" s="160">
        <v>0.34</v>
      </c>
      <c r="CJ255" s="265" t="e">
        <f>CI253*(CG251+CH251)+CI255*CH253+CH255</f>
        <v>#VALUE!</v>
      </c>
      <c r="CK255" s="406" t="e">
        <f>'HTGR Levers &amp; Variables'!CJ$24*$D$251</f>
        <v>#VALUE!</v>
      </c>
      <c r="CL255" s="48">
        <v>23</v>
      </c>
      <c r="CM255" s="159">
        <v>23.581869588957527</v>
      </c>
      <c r="CN255" s="158" t="e">
        <f>5.54867519740177+CK255*$D255</f>
        <v>#VALUE!</v>
      </c>
      <c r="CO255" s="160">
        <v>0.34</v>
      </c>
      <c r="CP255" s="265" t="e">
        <f>CO253*(CM251+CN251)+CO255*CN253+CN255</f>
        <v>#VALUE!</v>
      </c>
      <c r="CQ255" s="406" t="e">
        <f>'HTGR Levers &amp; Variables'!CP$24*$D$251</f>
        <v>#VALUE!</v>
      </c>
      <c r="CR255" s="48">
        <v>23</v>
      </c>
      <c r="CS255" s="159">
        <v>23.581869588957527</v>
      </c>
      <c r="CT255" s="158" t="e">
        <f>5.54867519740177+CQ255*$D255</f>
        <v>#VALUE!</v>
      </c>
      <c r="CU255" s="160">
        <v>0.34</v>
      </c>
      <c r="CV255" s="265" t="e">
        <f>CU253*(CS251+CT251)+CU255*CT253+CT255</f>
        <v>#VALUE!</v>
      </c>
      <c r="CW255" s="406" t="e">
        <f>'HTGR Levers &amp; Variables'!CV$24*$D$251</f>
        <v>#VALUE!</v>
      </c>
      <c r="CX255" s="48">
        <v>23</v>
      </c>
      <c r="CY255" s="159">
        <v>23.581869588957527</v>
      </c>
      <c r="CZ255" s="158" t="e">
        <f>5.54867519740177+CW255*$D255</f>
        <v>#VALUE!</v>
      </c>
      <c r="DA255" s="160">
        <v>0.34</v>
      </c>
      <c r="DB255" s="265" t="e">
        <f>DA253*(CY251+CZ251)+DA255*CZ253+CZ255</f>
        <v>#VALUE!</v>
      </c>
      <c r="DC255" s="406" t="e">
        <f>'HTGR Levers &amp; Variables'!DB$24*$D$251</f>
        <v>#VALUE!</v>
      </c>
      <c r="DD255" s="48">
        <v>23</v>
      </c>
      <c r="DE255" s="159">
        <v>23.581869588957527</v>
      </c>
      <c r="DF255" s="158" t="e">
        <f>5.54867519740177+DC255*$D255</f>
        <v>#VALUE!</v>
      </c>
      <c r="DG255" s="160">
        <v>0.34</v>
      </c>
      <c r="DH255" s="265" t="e">
        <f>DG253*(DE251+DF251)+DG255*DF253+DF255</f>
        <v>#VALUE!</v>
      </c>
      <c r="DI255" s="406" t="e">
        <f>'HTGR Levers &amp; Variables'!DH$24*$D$251</f>
        <v>#VALUE!</v>
      </c>
      <c r="DJ255" s="48">
        <v>23</v>
      </c>
      <c r="DK255" s="159">
        <v>23.581869588957527</v>
      </c>
      <c r="DL255" s="158" t="e">
        <f>5.54867519740177+DI255*$D255</f>
        <v>#VALUE!</v>
      </c>
      <c r="DM255" s="160">
        <v>0.34</v>
      </c>
      <c r="DN255" s="265" t="e">
        <f>DM253*(DK251+DL251)+DM255*DL253+DL255</f>
        <v>#VALUE!</v>
      </c>
      <c r="DO255" s="406" t="e">
        <f>'HTGR Levers &amp; Variables'!DN$24*$D$251</f>
        <v>#VALUE!</v>
      </c>
      <c r="DP255" s="48">
        <v>23</v>
      </c>
      <c r="DQ255" s="159">
        <v>23.581869588957527</v>
      </c>
      <c r="DR255" s="158" t="e">
        <f>5.54867519740177+DO255*$D255</f>
        <v>#VALUE!</v>
      </c>
      <c r="DS255" s="160">
        <v>0.34</v>
      </c>
      <c r="DT255" s="265" t="e">
        <f>DS253*(DQ251+DR251)+DS255*DR253+DR255</f>
        <v>#VALUE!</v>
      </c>
    </row>
    <row r="256" spans="1:124" x14ac:dyDescent="0.2">
      <c r="B256" s="6">
        <v>25</v>
      </c>
      <c r="C256" s="6" t="s">
        <v>210</v>
      </c>
      <c r="D256" s="38"/>
      <c r="E256" s="407"/>
      <c r="F256" s="48"/>
      <c r="G256" s="4"/>
      <c r="I256" s="160"/>
      <c r="J256" s="265"/>
      <c r="K256" s="407"/>
      <c r="L256" s="48"/>
      <c r="M256" s="4"/>
      <c r="O256" s="160"/>
      <c r="P256" s="265"/>
      <c r="Q256" s="407"/>
      <c r="R256" s="48"/>
      <c r="S256" s="4"/>
      <c r="U256" s="160"/>
      <c r="V256" s="265"/>
      <c r="W256" s="407"/>
      <c r="X256" s="48"/>
      <c r="Y256" s="4"/>
      <c r="AA256" s="160"/>
      <c r="AB256" s="265"/>
      <c r="AC256" s="407"/>
      <c r="AD256" s="48"/>
      <c r="AE256" s="4"/>
      <c r="AG256" s="160"/>
      <c r="AH256" s="265"/>
      <c r="AI256" s="407"/>
      <c r="AJ256" s="48"/>
      <c r="AK256" s="4"/>
      <c r="AM256" s="160"/>
      <c r="AN256" s="265"/>
      <c r="AO256" s="407"/>
      <c r="AP256" s="48"/>
      <c r="AQ256" s="4"/>
      <c r="AS256" s="160"/>
      <c r="AT256" s="265"/>
      <c r="AU256" s="407"/>
      <c r="AV256" s="48"/>
      <c r="AW256" s="4"/>
      <c r="AY256" s="160"/>
      <c r="AZ256" s="265"/>
      <c r="BA256" s="407"/>
      <c r="BB256" s="48"/>
      <c r="BC256" s="4"/>
      <c r="BE256" s="160"/>
      <c r="BF256" s="265"/>
      <c r="BG256" s="407"/>
      <c r="BH256" s="48"/>
      <c r="BI256" s="4"/>
      <c r="BK256" s="160"/>
      <c r="BL256" s="265"/>
      <c r="BM256" s="407"/>
      <c r="BN256" s="48"/>
      <c r="BO256" s="4"/>
      <c r="BQ256" s="160"/>
      <c r="BR256" s="265"/>
      <c r="BS256" s="407"/>
      <c r="BT256" s="48"/>
      <c r="BU256" s="4"/>
      <c r="BW256" s="160"/>
      <c r="BX256" s="265"/>
      <c r="BY256" s="407"/>
      <c r="BZ256" s="48"/>
      <c r="CA256" s="4"/>
      <c r="CC256" s="160"/>
      <c r="CD256" s="265"/>
      <c r="CE256" s="407"/>
      <c r="CF256" s="48"/>
      <c r="CG256" s="4"/>
      <c r="CI256" s="160"/>
      <c r="CJ256" s="265"/>
      <c r="CK256" s="407"/>
      <c r="CL256" s="48"/>
      <c r="CM256" s="4"/>
      <c r="CO256" s="160"/>
      <c r="CP256" s="265"/>
      <c r="CQ256" s="407"/>
      <c r="CR256" s="48"/>
      <c r="CS256" s="4"/>
      <c r="CU256" s="160"/>
      <c r="CV256" s="265"/>
      <c r="CW256" s="407"/>
      <c r="CX256" s="48"/>
      <c r="CY256" s="4"/>
      <c r="DA256" s="160"/>
      <c r="DB256" s="265"/>
      <c r="DC256" s="407"/>
      <c r="DD256" s="48"/>
      <c r="DE256" s="4"/>
      <c r="DG256" s="160"/>
      <c r="DH256" s="265"/>
      <c r="DI256" s="407"/>
      <c r="DJ256" s="48"/>
      <c r="DK256" s="4"/>
      <c r="DM256" s="160"/>
      <c r="DN256" s="265"/>
      <c r="DO256" s="407"/>
      <c r="DP256" s="48"/>
      <c r="DQ256" s="4"/>
      <c r="DS256" s="160"/>
      <c r="DT256" s="265"/>
    </row>
    <row r="257" spans="1:124" x14ac:dyDescent="0.2">
      <c r="B257" s="6">
        <v>26</v>
      </c>
      <c r="C257" s="6" t="s">
        <v>211</v>
      </c>
      <c r="D257" s="35">
        <v>1</v>
      </c>
      <c r="E257" s="406">
        <f>'HTGR Levers &amp; Variables'!D$24*$D$251</f>
        <v>12</v>
      </c>
      <c r="F257" s="48">
        <v>21</v>
      </c>
      <c r="G257" s="159">
        <v>13.594254233634338</v>
      </c>
      <c r="H257" s="158">
        <f>68.6186166078686+E257*$D257</f>
        <v>80.618616607868603</v>
      </c>
      <c r="I257" s="160">
        <v>0.21</v>
      </c>
      <c r="J257" s="265">
        <f>I257*(G251+H251)+H257</f>
        <v>96.946494836602909</v>
      </c>
      <c r="K257" s="406">
        <f>'HTGR Levers &amp; Variables'!J$24*$D$251</f>
        <v>0</v>
      </c>
      <c r="L257" s="48">
        <v>21</v>
      </c>
      <c r="M257" s="159">
        <v>13.594254233634338</v>
      </c>
      <c r="N257" s="158">
        <f>68.6186166078686+K257*$D257</f>
        <v>68.618616607868603</v>
      </c>
      <c r="O257" s="160">
        <v>0.21</v>
      </c>
      <c r="P257" s="265">
        <f>O257*(M251+N251)+N257</f>
        <v>82.426494836602913</v>
      </c>
      <c r="Q257" s="406">
        <f>'HTGR Levers &amp; Variables'!P$24*$D$251</f>
        <v>0</v>
      </c>
      <c r="R257" s="48">
        <v>21</v>
      </c>
      <c r="S257" s="159">
        <v>13.594254233634338</v>
      </c>
      <c r="T257" s="158">
        <f>68.6186166078686+Q257*$D257</f>
        <v>68.618616607868603</v>
      </c>
      <c r="U257" s="160">
        <v>0.21</v>
      </c>
      <c r="V257" s="265">
        <f>U257*(S251+T251)+T257</f>
        <v>82.426494836602913</v>
      </c>
      <c r="W257" s="406">
        <f>'HTGR Levers &amp; Variables'!V$24*$D$251</f>
        <v>0</v>
      </c>
      <c r="X257" s="48">
        <v>21</v>
      </c>
      <c r="Y257" s="159">
        <v>13.594254233634338</v>
      </c>
      <c r="Z257" s="158">
        <f>68.6186166078686+W257*$D257</f>
        <v>68.618616607868603</v>
      </c>
      <c r="AA257" s="160">
        <v>0.21</v>
      </c>
      <c r="AB257" s="265">
        <f>AA257*(Y251+Z251)+Z257</f>
        <v>82.426494836602913</v>
      </c>
      <c r="AC257" s="406">
        <f>'HTGR Levers &amp; Variables'!AB$24*$D$251</f>
        <v>0</v>
      </c>
      <c r="AD257" s="48">
        <v>21</v>
      </c>
      <c r="AE257" s="159">
        <v>13.594254233634338</v>
      </c>
      <c r="AF257" s="158">
        <f>68.6186166078686+AC257*$D257</f>
        <v>68.618616607868603</v>
      </c>
      <c r="AG257" s="160">
        <v>0.21</v>
      </c>
      <c r="AH257" s="265">
        <f>AG257*(AE251+AF251)+AF257</f>
        <v>82.426494836602913</v>
      </c>
      <c r="AI257" s="406">
        <f>'HTGR Levers &amp; Variables'!AH$24*$D$251</f>
        <v>0</v>
      </c>
      <c r="AJ257" s="48">
        <v>21</v>
      </c>
      <c r="AK257" s="159">
        <v>13.594254233634338</v>
      </c>
      <c r="AL257" s="158">
        <f>68.6186166078686+AI257*$D257</f>
        <v>68.618616607868603</v>
      </c>
      <c r="AM257" s="160">
        <v>0.21</v>
      </c>
      <c r="AN257" s="265">
        <f>AM257*(AK251+AL251)+AL257</f>
        <v>82.426494836602913</v>
      </c>
      <c r="AO257" s="406">
        <f>'HTGR Levers &amp; Variables'!AN$24*$D$251</f>
        <v>0</v>
      </c>
      <c r="AP257" s="48">
        <v>21</v>
      </c>
      <c r="AQ257" s="159">
        <v>13.594254233634338</v>
      </c>
      <c r="AR257" s="158">
        <f>68.6186166078686+AO257*$D257</f>
        <v>68.618616607868603</v>
      </c>
      <c r="AS257" s="160">
        <v>0.21</v>
      </c>
      <c r="AT257" s="265">
        <f>AS257*(AQ251+AR251)+AR257</f>
        <v>82.426494836602913</v>
      </c>
      <c r="AU257" s="406">
        <f>'HTGR Levers &amp; Variables'!AT$24*$D$251</f>
        <v>0</v>
      </c>
      <c r="AV257" s="48">
        <v>21</v>
      </c>
      <c r="AW257" s="159">
        <v>13.594254233634338</v>
      </c>
      <c r="AX257" s="158">
        <f>68.6186166078686+AU257*$D257</f>
        <v>68.618616607868603</v>
      </c>
      <c r="AY257" s="160">
        <v>0.21</v>
      </c>
      <c r="AZ257" s="265">
        <f>AY257*(AW251+AX251)+AX257</f>
        <v>82.426494836602913</v>
      </c>
      <c r="BA257" s="406">
        <f>'HTGR Levers &amp; Variables'!AZ$24*$D$251</f>
        <v>0</v>
      </c>
      <c r="BB257" s="48">
        <v>21</v>
      </c>
      <c r="BC257" s="159">
        <v>13.594254233634338</v>
      </c>
      <c r="BD257" s="158">
        <f>68.6186166078686+BA257*$D257</f>
        <v>68.618616607868603</v>
      </c>
      <c r="BE257" s="160">
        <v>0.21</v>
      </c>
      <c r="BF257" s="265">
        <f>BE257*(BC251+BD251)+BD257</f>
        <v>82.426494836602913</v>
      </c>
      <c r="BG257" s="406">
        <f>'HTGR Levers &amp; Variables'!BF$24*$D$251</f>
        <v>0</v>
      </c>
      <c r="BH257" s="48">
        <v>21</v>
      </c>
      <c r="BI257" s="159">
        <v>13.594254233634338</v>
      </c>
      <c r="BJ257" s="158">
        <f>68.6186166078686+BG257*$D257</f>
        <v>68.618616607868603</v>
      </c>
      <c r="BK257" s="160">
        <v>0.21</v>
      </c>
      <c r="BL257" s="265">
        <f>BK257*(BI251+BJ251)+BJ257</f>
        <v>82.426494836602913</v>
      </c>
      <c r="BM257" s="406" t="e">
        <f>'HTGR Levers &amp; Variables'!BL$24*$D$251</f>
        <v>#VALUE!</v>
      </c>
      <c r="BN257" s="48">
        <v>21</v>
      </c>
      <c r="BO257" s="159">
        <v>13.594254233634338</v>
      </c>
      <c r="BP257" s="158" t="e">
        <f>68.6186166078686+BM257*$D257</f>
        <v>#VALUE!</v>
      </c>
      <c r="BQ257" s="160">
        <v>0.21</v>
      </c>
      <c r="BR257" s="265" t="e">
        <f>BQ257*(BO251+BP251)+BP257</f>
        <v>#VALUE!</v>
      </c>
      <c r="BS257" s="406" t="e">
        <f>'HTGR Levers &amp; Variables'!BR$24*$D$251</f>
        <v>#VALUE!</v>
      </c>
      <c r="BT257" s="48">
        <v>21</v>
      </c>
      <c r="BU257" s="159">
        <v>13.594254233634338</v>
      </c>
      <c r="BV257" s="158" t="e">
        <f>68.6186166078686+BS257*$D257</f>
        <v>#VALUE!</v>
      </c>
      <c r="BW257" s="160">
        <v>0.21</v>
      </c>
      <c r="BX257" s="265" t="e">
        <f>BW257*(BU251+BV251)+BV257</f>
        <v>#VALUE!</v>
      </c>
      <c r="BY257" s="406" t="e">
        <f>'HTGR Levers &amp; Variables'!BX$24*$D$251</f>
        <v>#VALUE!</v>
      </c>
      <c r="BZ257" s="48">
        <v>21</v>
      </c>
      <c r="CA257" s="159">
        <v>13.594254233634338</v>
      </c>
      <c r="CB257" s="158" t="e">
        <f>68.6186166078686+BY257*$D257</f>
        <v>#VALUE!</v>
      </c>
      <c r="CC257" s="160">
        <v>0.21</v>
      </c>
      <c r="CD257" s="265" t="e">
        <f>CC257*(CA251+CB251)+CB257</f>
        <v>#VALUE!</v>
      </c>
      <c r="CE257" s="406" t="e">
        <f>'HTGR Levers &amp; Variables'!CD$24*$D$251</f>
        <v>#VALUE!</v>
      </c>
      <c r="CF257" s="48">
        <v>21</v>
      </c>
      <c r="CG257" s="159">
        <v>13.594254233634338</v>
      </c>
      <c r="CH257" s="158" t="e">
        <f>68.6186166078686+CE257*$D257</f>
        <v>#VALUE!</v>
      </c>
      <c r="CI257" s="160">
        <v>0.21</v>
      </c>
      <c r="CJ257" s="265" t="e">
        <f>CI257*(CG251+CH251)+CH257</f>
        <v>#VALUE!</v>
      </c>
      <c r="CK257" s="406" t="e">
        <f>'HTGR Levers &amp; Variables'!CJ$24*$D$251</f>
        <v>#VALUE!</v>
      </c>
      <c r="CL257" s="48">
        <v>21</v>
      </c>
      <c r="CM257" s="159">
        <v>13.594254233634338</v>
      </c>
      <c r="CN257" s="158" t="e">
        <f>68.6186166078686+CK257*$D257</f>
        <v>#VALUE!</v>
      </c>
      <c r="CO257" s="160">
        <v>0.21</v>
      </c>
      <c r="CP257" s="265" t="e">
        <f>CO257*(CM251+CN251)+CN257</f>
        <v>#VALUE!</v>
      </c>
      <c r="CQ257" s="406" t="e">
        <f>'HTGR Levers &amp; Variables'!CP$24*$D$251</f>
        <v>#VALUE!</v>
      </c>
      <c r="CR257" s="48">
        <v>21</v>
      </c>
      <c r="CS257" s="159">
        <v>13.594254233634338</v>
      </c>
      <c r="CT257" s="158" t="e">
        <f>68.6186166078686+CQ257*$D257</f>
        <v>#VALUE!</v>
      </c>
      <c r="CU257" s="160">
        <v>0.21</v>
      </c>
      <c r="CV257" s="265" t="e">
        <f>CU257*(CS251+CT251)+CT257</f>
        <v>#VALUE!</v>
      </c>
      <c r="CW257" s="406" t="e">
        <f>'HTGR Levers &amp; Variables'!CV$24*$D$251</f>
        <v>#VALUE!</v>
      </c>
      <c r="CX257" s="48">
        <v>21</v>
      </c>
      <c r="CY257" s="159">
        <v>13.594254233634338</v>
      </c>
      <c r="CZ257" s="158" t="e">
        <f>68.6186166078686+CW257*$D257</f>
        <v>#VALUE!</v>
      </c>
      <c r="DA257" s="160">
        <v>0.21</v>
      </c>
      <c r="DB257" s="265" t="e">
        <f>DA257*(CY251+CZ251)+CZ257</f>
        <v>#VALUE!</v>
      </c>
      <c r="DC257" s="406" t="e">
        <f>'HTGR Levers &amp; Variables'!DB$24*$D$251</f>
        <v>#VALUE!</v>
      </c>
      <c r="DD257" s="48">
        <v>21</v>
      </c>
      <c r="DE257" s="159">
        <v>13.594254233634338</v>
      </c>
      <c r="DF257" s="158" t="e">
        <f>68.6186166078686+DC257*$D257</f>
        <v>#VALUE!</v>
      </c>
      <c r="DG257" s="160">
        <v>0.21</v>
      </c>
      <c r="DH257" s="265" t="e">
        <f>DG257*(DE251+DF251)+DF257</f>
        <v>#VALUE!</v>
      </c>
      <c r="DI257" s="406" t="e">
        <f>'HTGR Levers &amp; Variables'!DH$24*$D$251</f>
        <v>#VALUE!</v>
      </c>
      <c r="DJ257" s="48">
        <v>21</v>
      </c>
      <c r="DK257" s="159">
        <v>13.594254233634338</v>
      </c>
      <c r="DL257" s="158" t="e">
        <f>68.6186166078686+DI257*$D257</f>
        <v>#VALUE!</v>
      </c>
      <c r="DM257" s="160">
        <v>0.21</v>
      </c>
      <c r="DN257" s="265" t="e">
        <f>DM257*(DK251+DL251)+DL257</f>
        <v>#VALUE!</v>
      </c>
      <c r="DO257" s="406" t="e">
        <f>'HTGR Levers &amp; Variables'!DN$24*$D$251</f>
        <v>#VALUE!</v>
      </c>
      <c r="DP257" s="48">
        <v>21</v>
      </c>
      <c r="DQ257" s="159">
        <v>13.594254233634338</v>
      </c>
      <c r="DR257" s="158" t="e">
        <f>68.6186166078686+DO257*$D257</f>
        <v>#VALUE!</v>
      </c>
      <c r="DS257" s="160">
        <v>0.21</v>
      </c>
      <c r="DT257" s="265" t="e">
        <f>DS257*(DQ251+DR251)+DR257</f>
        <v>#VALUE!</v>
      </c>
    </row>
    <row r="258" spans="1:124" s="6" customFormat="1" x14ac:dyDescent="0.2">
      <c r="A258" s="241"/>
      <c r="B258" s="147">
        <v>30</v>
      </c>
      <c r="C258" s="241" t="s">
        <v>212</v>
      </c>
      <c r="D258" s="370"/>
      <c r="E258" s="366"/>
      <c r="F258" s="387"/>
      <c r="G258" s="387"/>
      <c r="H258" s="387"/>
      <c r="I258" s="388"/>
      <c r="J258" s="385"/>
      <c r="K258" s="366"/>
      <c r="L258" s="387"/>
      <c r="M258" s="387"/>
      <c r="N258" s="387"/>
      <c r="O258" s="388"/>
      <c r="P258" s="385"/>
      <c r="Q258" s="366"/>
      <c r="R258" s="387"/>
      <c r="S258" s="387"/>
      <c r="T258" s="387"/>
      <c r="U258" s="388"/>
      <c r="V258" s="385"/>
      <c r="W258" s="366"/>
      <c r="X258" s="387"/>
      <c r="Y258" s="387"/>
      <c r="Z258" s="387"/>
      <c r="AA258" s="388"/>
      <c r="AB258" s="385"/>
      <c r="AC258" s="366"/>
      <c r="AD258" s="387"/>
      <c r="AE258" s="387"/>
      <c r="AF258" s="387"/>
      <c r="AG258" s="388"/>
      <c r="AH258" s="385"/>
      <c r="AI258" s="366"/>
      <c r="AJ258" s="387"/>
      <c r="AK258" s="387"/>
      <c r="AL258" s="387"/>
      <c r="AM258" s="388"/>
      <c r="AN258" s="385"/>
      <c r="AO258" s="366"/>
      <c r="AP258" s="387"/>
      <c r="AQ258" s="387"/>
      <c r="AR258" s="387"/>
      <c r="AS258" s="388"/>
      <c r="AT258" s="385"/>
      <c r="AU258" s="366"/>
      <c r="AV258" s="387"/>
      <c r="AW258" s="387"/>
      <c r="AX258" s="387"/>
      <c r="AY258" s="388"/>
      <c r="AZ258" s="385"/>
      <c r="BA258" s="366"/>
      <c r="BB258" s="387"/>
      <c r="BC258" s="387"/>
      <c r="BD258" s="387"/>
      <c r="BE258" s="388"/>
      <c r="BF258" s="385"/>
      <c r="BG258" s="366"/>
      <c r="BH258" s="387"/>
      <c r="BI258" s="387"/>
      <c r="BJ258" s="387"/>
      <c r="BK258" s="388"/>
      <c r="BL258" s="385"/>
      <c r="BM258" s="366"/>
      <c r="BN258" s="387"/>
      <c r="BO258" s="387"/>
      <c r="BP258" s="387"/>
      <c r="BQ258" s="388"/>
      <c r="BR258" s="385"/>
      <c r="BS258" s="366"/>
      <c r="BT258" s="387"/>
      <c r="BU258" s="387"/>
      <c r="BV258" s="387"/>
      <c r="BW258" s="388"/>
      <c r="BX258" s="385"/>
      <c r="BY258" s="366"/>
      <c r="BZ258" s="387"/>
      <c r="CA258" s="387"/>
      <c r="CB258" s="387"/>
      <c r="CC258" s="388"/>
      <c r="CD258" s="385"/>
      <c r="CE258" s="366"/>
      <c r="CF258" s="387"/>
      <c r="CG258" s="387"/>
      <c r="CH258" s="387"/>
      <c r="CI258" s="388"/>
      <c r="CJ258" s="385"/>
      <c r="CK258" s="366"/>
      <c r="CL258" s="387"/>
      <c r="CM258" s="387"/>
      <c r="CN258" s="387"/>
      <c r="CO258" s="388"/>
      <c r="CP258" s="385"/>
      <c r="CQ258" s="366"/>
      <c r="CR258" s="387"/>
      <c r="CS258" s="387"/>
      <c r="CT258" s="387"/>
      <c r="CU258" s="388"/>
      <c r="CV258" s="385"/>
      <c r="CW258" s="366"/>
      <c r="CX258" s="387"/>
      <c r="CY258" s="387"/>
      <c r="CZ258" s="387"/>
      <c r="DA258" s="388"/>
      <c r="DB258" s="385"/>
      <c r="DC258" s="366"/>
      <c r="DD258" s="387"/>
      <c r="DE258" s="387"/>
      <c r="DF258" s="387"/>
      <c r="DG258" s="388"/>
      <c r="DH258" s="385"/>
      <c r="DI258" s="366"/>
      <c r="DJ258" s="387"/>
      <c r="DK258" s="387"/>
      <c r="DL258" s="387"/>
      <c r="DM258" s="388"/>
      <c r="DN258" s="385"/>
      <c r="DO258" s="366"/>
      <c r="DP258" s="387"/>
      <c r="DQ258" s="387"/>
      <c r="DR258" s="387"/>
      <c r="DS258" s="388"/>
      <c r="DT258" s="385"/>
    </row>
    <row r="259" spans="1:124" s="6" customFormat="1" x14ac:dyDescent="0.2">
      <c r="B259" s="6">
        <v>31</v>
      </c>
      <c r="C259" s="6" t="s">
        <v>213</v>
      </c>
      <c r="D259" s="13"/>
      <c r="E259" s="13"/>
      <c r="F259" s="24"/>
      <c r="G259" s="24"/>
      <c r="H259" s="24"/>
      <c r="I259" s="48"/>
      <c r="J259" s="11"/>
      <c r="K259" s="13"/>
      <c r="L259" s="24"/>
      <c r="M259" s="24"/>
      <c r="N259" s="24"/>
      <c r="O259" s="48"/>
      <c r="P259" s="11"/>
      <c r="Q259" s="13"/>
      <c r="R259" s="24"/>
      <c r="S259" s="24"/>
      <c r="T259" s="24"/>
      <c r="U259" s="48"/>
      <c r="V259" s="11"/>
      <c r="W259" s="13"/>
      <c r="X259" s="24"/>
      <c r="Y259" s="24"/>
      <c r="Z259" s="24"/>
      <c r="AA259" s="48"/>
      <c r="AB259" s="11"/>
      <c r="AC259" s="13"/>
      <c r="AD259" s="24"/>
      <c r="AE259" s="24"/>
      <c r="AF259" s="24"/>
      <c r="AG259" s="48"/>
      <c r="AH259" s="11"/>
      <c r="AI259" s="13"/>
      <c r="AJ259" s="24"/>
      <c r="AK259" s="24"/>
      <c r="AL259" s="24"/>
      <c r="AM259" s="48"/>
      <c r="AN259" s="11"/>
      <c r="AO259" s="13"/>
      <c r="AP259" s="24"/>
      <c r="AQ259" s="24"/>
      <c r="AR259" s="24"/>
      <c r="AS259" s="48"/>
      <c r="AT259" s="11"/>
      <c r="AU259" s="13"/>
      <c r="AV259" s="24"/>
      <c r="AW259" s="24"/>
      <c r="AX259" s="24"/>
      <c r="AY259" s="48"/>
      <c r="AZ259" s="11"/>
      <c r="BA259" s="13"/>
      <c r="BB259" s="24"/>
      <c r="BC259" s="24"/>
      <c r="BD259" s="24"/>
      <c r="BE259" s="48"/>
      <c r="BF259" s="11"/>
      <c r="BG259" s="13"/>
      <c r="BH259" s="24"/>
      <c r="BI259" s="24"/>
      <c r="BJ259" s="24"/>
      <c r="BK259" s="48"/>
      <c r="BL259" s="11"/>
      <c r="BM259" s="13"/>
      <c r="BN259" s="24"/>
      <c r="BO259" s="24"/>
      <c r="BP259" s="24"/>
      <c r="BQ259" s="48"/>
      <c r="BR259" s="11"/>
      <c r="BS259" s="13"/>
      <c r="BT259" s="24"/>
      <c r="BU259" s="24"/>
      <c r="BV259" s="24"/>
      <c r="BW259" s="48"/>
      <c r="BX259" s="11"/>
      <c r="BY259" s="13"/>
      <c r="BZ259" s="24"/>
      <c r="CA259" s="24"/>
      <c r="CB259" s="24"/>
      <c r="CC259" s="48"/>
      <c r="CD259" s="11"/>
      <c r="CE259" s="13"/>
      <c r="CF259" s="24"/>
      <c r="CG259" s="24"/>
      <c r="CH259" s="24"/>
      <c r="CI259" s="48"/>
      <c r="CJ259" s="11"/>
      <c r="CK259" s="13"/>
      <c r="CL259" s="24"/>
      <c r="CM259" s="24"/>
      <c r="CN259" s="24"/>
      <c r="CO259" s="48"/>
      <c r="CP259" s="11"/>
      <c r="CQ259" s="13"/>
      <c r="CR259" s="24"/>
      <c r="CS259" s="24"/>
      <c r="CT259" s="24"/>
      <c r="CU259" s="48"/>
      <c r="CV259" s="11"/>
      <c r="CW259" s="13"/>
      <c r="CX259" s="24"/>
      <c r="CY259" s="24"/>
      <c r="CZ259" s="24"/>
      <c r="DA259" s="48"/>
      <c r="DB259" s="11"/>
      <c r="DC259" s="13"/>
      <c r="DD259" s="24"/>
      <c r="DE259" s="24"/>
      <c r="DF259" s="24"/>
      <c r="DG259" s="48"/>
      <c r="DH259" s="11"/>
      <c r="DI259" s="13"/>
      <c r="DJ259" s="24"/>
      <c r="DK259" s="24"/>
      <c r="DL259" s="24"/>
      <c r="DM259" s="48"/>
      <c r="DN259" s="11"/>
      <c r="DO259" s="13"/>
      <c r="DP259" s="24"/>
      <c r="DQ259" s="24"/>
      <c r="DR259" s="24"/>
      <c r="DS259" s="48"/>
      <c r="DT259" s="11"/>
    </row>
    <row r="260" spans="1:124" s="6" customFormat="1" x14ac:dyDescent="0.2">
      <c r="B260" s="6">
        <v>32</v>
      </c>
      <c r="C260" s="6" t="s">
        <v>214</v>
      </c>
      <c r="D260" s="13" t="s">
        <v>215</v>
      </c>
      <c r="E260" s="13"/>
      <c r="F260" s="24"/>
      <c r="G260" s="24"/>
      <c r="H260" s="24"/>
      <c r="I260" s="48"/>
      <c r="J260" s="11"/>
      <c r="K260" s="13"/>
      <c r="L260" s="24"/>
      <c r="M260" s="24"/>
      <c r="N260" s="24"/>
      <c r="O260" s="48"/>
      <c r="P260" s="11"/>
      <c r="Q260" s="13"/>
      <c r="R260" s="24"/>
      <c r="S260" s="24"/>
      <c r="T260" s="24"/>
      <c r="U260" s="48"/>
      <c r="V260" s="11"/>
      <c r="W260" s="13"/>
      <c r="X260" s="24"/>
      <c r="Y260" s="24"/>
      <c r="Z260" s="24"/>
      <c r="AA260" s="48"/>
      <c r="AB260" s="11"/>
      <c r="AC260" s="13"/>
      <c r="AD260" s="24"/>
      <c r="AE260" s="24"/>
      <c r="AF260" s="24"/>
      <c r="AG260" s="48"/>
      <c r="AH260" s="11"/>
      <c r="AI260" s="13"/>
      <c r="AJ260" s="24"/>
      <c r="AK260" s="24"/>
      <c r="AL260" s="24"/>
      <c r="AM260" s="48"/>
      <c r="AN260" s="11"/>
      <c r="AO260" s="13"/>
      <c r="AP260" s="24"/>
      <c r="AQ260" s="24"/>
      <c r="AR260" s="24"/>
      <c r="AS260" s="48"/>
      <c r="AT260" s="11"/>
      <c r="AU260" s="13"/>
      <c r="AV260" s="24"/>
      <c r="AW260" s="24"/>
      <c r="AX260" s="24"/>
      <c r="AY260" s="48"/>
      <c r="AZ260" s="11"/>
      <c r="BA260" s="13"/>
      <c r="BB260" s="24"/>
      <c r="BC260" s="24"/>
      <c r="BD260" s="24"/>
      <c r="BE260" s="48"/>
      <c r="BF260" s="11"/>
      <c r="BG260" s="13"/>
      <c r="BH260" s="24"/>
      <c r="BI260" s="24"/>
      <c r="BJ260" s="24"/>
      <c r="BK260" s="48"/>
      <c r="BL260" s="11"/>
      <c r="BM260" s="13"/>
      <c r="BN260" s="24"/>
      <c r="BO260" s="24"/>
      <c r="BP260" s="24"/>
      <c r="BQ260" s="48"/>
      <c r="BR260" s="11"/>
      <c r="BS260" s="13"/>
      <c r="BT260" s="24"/>
      <c r="BU260" s="24"/>
      <c r="BV260" s="24"/>
      <c r="BW260" s="48"/>
      <c r="BX260" s="11"/>
      <c r="BY260" s="13"/>
      <c r="BZ260" s="24"/>
      <c r="CA260" s="24"/>
      <c r="CB260" s="24"/>
      <c r="CC260" s="48"/>
      <c r="CD260" s="11"/>
      <c r="CE260" s="13"/>
      <c r="CF260" s="24"/>
      <c r="CG260" s="24"/>
      <c r="CH260" s="24"/>
      <c r="CI260" s="48"/>
      <c r="CJ260" s="11"/>
      <c r="CK260" s="13"/>
      <c r="CL260" s="24"/>
      <c r="CM260" s="24"/>
      <c r="CN260" s="24"/>
      <c r="CO260" s="48"/>
      <c r="CP260" s="11"/>
      <c r="CQ260" s="13"/>
      <c r="CR260" s="24"/>
      <c r="CS260" s="24"/>
      <c r="CT260" s="24"/>
      <c r="CU260" s="48"/>
      <c r="CV260" s="11"/>
      <c r="CW260" s="13"/>
      <c r="CX260" s="24"/>
      <c r="CY260" s="24"/>
      <c r="CZ260" s="24"/>
      <c r="DA260" s="48"/>
      <c r="DB260" s="11"/>
      <c r="DC260" s="13"/>
      <c r="DD260" s="24"/>
      <c r="DE260" s="24"/>
      <c r="DF260" s="24"/>
      <c r="DG260" s="48"/>
      <c r="DH260" s="11"/>
      <c r="DI260" s="13"/>
      <c r="DJ260" s="24"/>
      <c r="DK260" s="24"/>
      <c r="DL260" s="24"/>
      <c r="DM260" s="48"/>
      <c r="DN260" s="11"/>
      <c r="DO260" s="13"/>
      <c r="DP260" s="24"/>
      <c r="DQ260" s="24"/>
      <c r="DR260" s="24"/>
      <c r="DS260" s="48"/>
      <c r="DT260" s="11"/>
    </row>
    <row r="261" spans="1:124" s="6" customFormat="1" x14ac:dyDescent="0.2">
      <c r="B261" s="6">
        <v>33</v>
      </c>
      <c r="C261" s="6" t="s">
        <v>216</v>
      </c>
      <c r="D261" s="13"/>
      <c r="E261" s="13"/>
      <c r="F261" s="24"/>
      <c r="G261" s="24"/>
      <c r="H261" s="24"/>
      <c r="I261" s="48"/>
      <c r="J261" s="11"/>
      <c r="K261" s="13"/>
      <c r="L261" s="24"/>
      <c r="M261" s="24"/>
      <c r="N261" s="24"/>
      <c r="O261" s="48"/>
      <c r="P261" s="11"/>
      <c r="Q261" s="13"/>
      <c r="R261" s="24"/>
      <c r="S261" s="24"/>
      <c r="T261" s="24"/>
      <c r="U261" s="48"/>
      <c r="V261" s="11"/>
      <c r="W261" s="13"/>
      <c r="X261" s="24"/>
      <c r="Y261" s="24"/>
      <c r="Z261" s="24"/>
      <c r="AA261" s="48"/>
      <c r="AB261" s="11"/>
      <c r="AC261" s="13"/>
      <c r="AD261" s="24"/>
      <c r="AE261" s="24"/>
      <c r="AF261" s="24"/>
      <c r="AG261" s="48"/>
      <c r="AH261" s="11"/>
      <c r="AI261" s="13"/>
      <c r="AJ261" s="24"/>
      <c r="AK261" s="24"/>
      <c r="AL261" s="24"/>
      <c r="AM261" s="48"/>
      <c r="AN261" s="11"/>
      <c r="AO261" s="13"/>
      <c r="AP261" s="24"/>
      <c r="AQ261" s="24"/>
      <c r="AR261" s="24"/>
      <c r="AS261" s="48"/>
      <c r="AT261" s="11"/>
      <c r="AU261" s="13"/>
      <c r="AV261" s="24"/>
      <c r="AW261" s="24"/>
      <c r="AX261" s="24"/>
      <c r="AY261" s="48"/>
      <c r="AZ261" s="11"/>
      <c r="BA261" s="13"/>
      <c r="BB261" s="24"/>
      <c r="BC261" s="24"/>
      <c r="BD261" s="24"/>
      <c r="BE261" s="48"/>
      <c r="BF261" s="11"/>
      <c r="BG261" s="13"/>
      <c r="BH261" s="24"/>
      <c r="BI261" s="24"/>
      <c r="BJ261" s="24"/>
      <c r="BK261" s="48"/>
      <c r="BL261" s="11"/>
      <c r="BM261" s="13"/>
      <c r="BN261" s="24"/>
      <c r="BO261" s="24"/>
      <c r="BP261" s="24"/>
      <c r="BQ261" s="48"/>
      <c r="BR261" s="11"/>
      <c r="BS261" s="13"/>
      <c r="BT261" s="24"/>
      <c r="BU261" s="24"/>
      <c r="BV261" s="24"/>
      <c r="BW261" s="48"/>
      <c r="BX261" s="11"/>
      <c r="BY261" s="13"/>
      <c r="BZ261" s="24"/>
      <c r="CA261" s="24"/>
      <c r="CB261" s="24"/>
      <c r="CC261" s="48"/>
      <c r="CD261" s="11"/>
      <c r="CE261" s="13"/>
      <c r="CF261" s="24"/>
      <c r="CG261" s="24"/>
      <c r="CH261" s="24"/>
      <c r="CI261" s="48"/>
      <c r="CJ261" s="11"/>
      <c r="CK261" s="13"/>
      <c r="CL261" s="24"/>
      <c r="CM261" s="24"/>
      <c r="CN261" s="24"/>
      <c r="CO261" s="48"/>
      <c r="CP261" s="11"/>
      <c r="CQ261" s="13"/>
      <c r="CR261" s="24"/>
      <c r="CS261" s="24"/>
      <c r="CT261" s="24"/>
      <c r="CU261" s="48"/>
      <c r="CV261" s="11"/>
      <c r="CW261" s="13"/>
      <c r="CX261" s="24"/>
      <c r="CY261" s="24"/>
      <c r="CZ261" s="24"/>
      <c r="DA261" s="48"/>
      <c r="DB261" s="11"/>
      <c r="DC261" s="13"/>
      <c r="DD261" s="24"/>
      <c r="DE261" s="24"/>
      <c r="DF261" s="24"/>
      <c r="DG261" s="48"/>
      <c r="DH261" s="11"/>
      <c r="DI261" s="13"/>
      <c r="DJ261" s="24"/>
      <c r="DK261" s="24"/>
      <c r="DL261" s="24"/>
      <c r="DM261" s="48"/>
      <c r="DN261" s="11"/>
      <c r="DO261" s="13"/>
      <c r="DP261" s="24"/>
      <c r="DQ261" s="24"/>
      <c r="DR261" s="24"/>
      <c r="DS261" s="48"/>
      <c r="DT261" s="11"/>
    </row>
    <row r="262" spans="1:124" s="6" customFormat="1" x14ac:dyDescent="0.2">
      <c r="B262" s="6">
        <v>34</v>
      </c>
      <c r="C262" s="6" t="s">
        <v>217</v>
      </c>
      <c r="D262" s="13"/>
      <c r="E262" s="13"/>
      <c r="F262" s="24"/>
      <c r="G262" s="24"/>
      <c r="H262" s="24"/>
      <c r="I262" s="48"/>
      <c r="J262" s="11"/>
      <c r="K262" s="13"/>
      <c r="L262" s="24"/>
      <c r="M262" s="24"/>
      <c r="N262" s="24"/>
      <c r="O262" s="48"/>
      <c r="P262" s="11"/>
      <c r="Q262" s="13"/>
      <c r="R262" s="24"/>
      <c r="S262" s="24"/>
      <c r="T262" s="24"/>
      <c r="U262" s="48"/>
      <c r="V262" s="11"/>
      <c r="W262" s="13"/>
      <c r="X262" s="24"/>
      <c r="Y262" s="24"/>
      <c r="Z262" s="24"/>
      <c r="AA262" s="48"/>
      <c r="AB262" s="11"/>
      <c r="AC262" s="13"/>
      <c r="AD262" s="24"/>
      <c r="AE262" s="24"/>
      <c r="AF262" s="24"/>
      <c r="AG262" s="48"/>
      <c r="AH262" s="11"/>
      <c r="AI262" s="13"/>
      <c r="AJ262" s="24"/>
      <c r="AK262" s="24"/>
      <c r="AL262" s="24"/>
      <c r="AM262" s="48"/>
      <c r="AN262" s="11"/>
      <c r="AO262" s="13"/>
      <c r="AP262" s="24"/>
      <c r="AQ262" s="24"/>
      <c r="AR262" s="24"/>
      <c r="AS262" s="48"/>
      <c r="AT262" s="11"/>
      <c r="AU262" s="13"/>
      <c r="AV262" s="24"/>
      <c r="AW262" s="24"/>
      <c r="AX262" s="24"/>
      <c r="AY262" s="48"/>
      <c r="AZ262" s="11"/>
      <c r="BA262" s="13"/>
      <c r="BB262" s="24"/>
      <c r="BC262" s="24"/>
      <c r="BD262" s="24"/>
      <c r="BE262" s="48"/>
      <c r="BF262" s="11"/>
      <c r="BG262" s="13"/>
      <c r="BH262" s="24"/>
      <c r="BI262" s="24"/>
      <c r="BJ262" s="24"/>
      <c r="BK262" s="48"/>
      <c r="BL262" s="11"/>
      <c r="BM262" s="13"/>
      <c r="BN262" s="24"/>
      <c r="BO262" s="24"/>
      <c r="BP262" s="24"/>
      <c r="BQ262" s="48"/>
      <c r="BR262" s="11"/>
      <c r="BS262" s="13"/>
      <c r="BT262" s="24"/>
      <c r="BU262" s="24"/>
      <c r="BV262" s="24"/>
      <c r="BW262" s="48"/>
      <c r="BX262" s="11"/>
      <c r="BY262" s="13"/>
      <c r="BZ262" s="24"/>
      <c r="CA262" s="24"/>
      <c r="CB262" s="24"/>
      <c r="CC262" s="48"/>
      <c r="CD262" s="11"/>
      <c r="CE262" s="13"/>
      <c r="CF262" s="24"/>
      <c r="CG262" s="24"/>
      <c r="CH262" s="24"/>
      <c r="CI262" s="48"/>
      <c r="CJ262" s="11"/>
      <c r="CK262" s="13"/>
      <c r="CL262" s="24"/>
      <c r="CM262" s="24"/>
      <c r="CN262" s="24"/>
      <c r="CO262" s="48"/>
      <c r="CP262" s="11"/>
      <c r="CQ262" s="13"/>
      <c r="CR262" s="24"/>
      <c r="CS262" s="24"/>
      <c r="CT262" s="24"/>
      <c r="CU262" s="48"/>
      <c r="CV262" s="11"/>
      <c r="CW262" s="13"/>
      <c r="CX262" s="24"/>
      <c r="CY262" s="24"/>
      <c r="CZ262" s="24"/>
      <c r="DA262" s="48"/>
      <c r="DB262" s="11"/>
      <c r="DC262" s="13"/>
      <c r="DD262" s="24"/>
      <c r="DE262" s="24"/>
      <c r="DF262" s="24"/>
      <c r="DG262" s="48"/>
      <c r="DH262" s="11"/>
      <c r="DI262" s="13"/>
      <c r="DJ262" s="24"/>
      <c r="DK262" s="24"/>
      <c r="DL262" s="24"/>
      <c r="DM262" s="48"/>
      <c r="DN262" s="11"/>
      <c r="DO262" s="13"/>
      <c r="DP262" s="24"/>
      <c r="DQ262" s="24"/>
      <c r="DR262" s="24"/>
      <c r="DS262" s="48"/>
      <c r="DT262" s="11"/>
    </row>
    <row r="263" spans="1:124" x14ac:dyDescent="0.2">
      <c r="A263" s="6"/>
      <c r="B263" s="6">
        <v>35</v>
      </c>
      <c r="C263" s="6" t="s">
        <v>218</v>
      </c>
      <c r="D263" s="13"/>
      <c r="E263" s="13"/>
      <c r="F263" s="24"/>
      <c r="G263" s="24"/>
      <c r="H263" s="24"/>
      <c r="I263" s="48"/>
      <c r="J263" s="11"/>
      <c r="K263" s="13"/>
      <c r="L263" s="24"/>
      <c r="M263" s="24"/>
      <c r="N263" s="24"/>
      <c r="O263" s="48"/>
      <c r="P263" s="11"/>
      <c r="Q263" s="13"/>
      <c r="R263" s="24"/>
      <c r="S263" s="24"/>
      <c r="T263" s="24"/>
      <c r="U263" s="48"/>
      <c r="V263" s="11"/>
      <c r="W263" s="13"/>
      <c r="X263" s="24"/>
      <c r="Y263" s="24"/>
      <c r="Z263" s="24"/>
      <c r="AA263" s="48"/>
      <c r="AB263" s="11"/>
      <c r="AC263" s="13"/>
      <c r="AD263" s="24"/>
      <c r="AE263" s="24"/>
      <c r="AF263" s="24"/>
      <c r="AG263" s="48"/>
      <c r="AH263" s="11"/>
      <c r="AI263" s="13"/>
      <c r="AJ263" s="24"/>
      <c r="AK263" s="24"/>
      <c r="AL263" s="24"/>
      <c r="AM263" s="48"/>
      <c r="AN263" s="11"/>
      <c r="AO263" s="13"/>
      <c r="AP263" s="24"/>
      <c r="AQ263" s="24"/>
      <c r="AR263" s="24"/>
      <c r="AS263" s="48"/>
      <c r="AT263" s="11"/>
      <c r="AU263" s="13"/>
      <c r="AV263" s="24"/>
      <c r="AW263" s="24"/>
      <c r="AX263" s="24"/>
      <c r="AY263" s="48"/>
      <c r="AZ263" s="11"/>
      <c r="BA263" s="13"/>
      <c r="BB263" s="24"/>
      <c r="BC263" s="24"/>
      <c r="BD263" s="24"/>
      <c r="BE263" s="48"/>
      <c r="BF263" s="11"/>
      <c r="BG263" s="13"/>
      <c r="BH263" s="24"/>
      <c r="BI263" s="24"/>
      <c r="BJ263" s="24"/>
      <c r="BK263" s="48"/>
      <c r="BL263" s="11"/>
      <c r="BM263" s="13"/>
      <c r="BN263" s="24"/>
      <c r="BO263" s="24"/>
      <c r="BP263" s="24"/>
      <c r="BQ263" s="48"/>
      <c r="BR263" s="11"/>
      <c r="BS263" s="13"/>
      <c r="BT263" s="24"/>
      <c r="BU263" s="24"/>
      <c r="BV263" s="24"/>
      <c r="BW263" s="48"/>
      <c r="BX263" s="11"/>
      <c r="BY263" s="13"/>
      <c r="BZ263" s="24"/>
      <c r="CA263" s="24"/>
      <c r="CB263" s="24"/>
      <c r="CC263" s="48"/>
      <c r="CD263" s="11"/>
      <c r="CE263" s="13"/>
      <c r="CF263" s="24"/>
      <c r="CG263" s="24"/>
      <c r="CH263" s="24"/>
      <c r="CI263" s="48"/>
      <c r="CJ263" s="11"/>
      <c r="CK263" s="13"/>
      <c r="CL263" s="24"/>
      <c r="CM263" s="24"/>
      <c r="CN263" s="24"/>
      <c r="CO263" s="48"/>
      <c r="CP263" s="11"/>
      <c r="CQ263" s="13"/>
      <c r="CR263" s="24"/>
      <c r="CS263" s="24"/>
      <c r="CT263" s="24"/>
      <c r="CU263" s="48"/>
      <c r="CV263" s="11"/>
      <c r="CW263" s="13"/>
      <c r="CX263" s="24"/>
      <c r="CY263" s="24"/>
      <c r="CZ263" s="24"/>
      <c r="DA263" s="48"/>
      <c r="DB263" s="11"/>
      <c r="DC263" s="13"/>
      <c r="DD263" s="24"/>
      <c r="DE263" s="24"/>
      <c r="DF263" s="24"/>
      <c r="DG263" s="48"/>
      <c r="DH263" s="11"/>
      <c r="DI263" s="13"/>
      <c r="DJ263" s="24"/>
      <c r="DK263" s="24"/>
      <c r="DL263" s="24"/>
      <c r="DM263" s="48"/>
      <c r="DN263" s="11"/>
      <c r="DO263" s="13"/>
      <c r="DP263" s="24"/>
      <c r="DQ263" s="24"/>
      <c r="DR263" s="24"/>
      <c r="DS263" s="48"/>
      <c r="DT263" s="11"/>
    </row>
    <row r="265" spans="1:124" ht="61" customHeight="1" x14ac:dyDescent="0.2">
      <c r="A265" s="98" t="s">
        <v>249</v>
      </c>
      <c r="B265" s="91"/>
      <c r="C265" s="92" t="s">
        <v>250</v>
      </c>
      <c r="D265" s="91"/>
      <c r="E265" s="91"/>
      <c r="F265" s="91"/>
      <c r="G265" s="91"/>
      <c r="H265" s="91"/>
      <c r="I265" s="91"/>
      <c r="J265" s="266"/>
      <c r="K265" s="91"/>
      <c r="L265" s="91"/>
      <c r="M265" s="91"/>
      <c r="N265" s="91"/>
      <c r="O265" s="91"/>
      <c r="P265" s="266"/>
      <c r="Q265" s="91"/>
      <c r="R265" s="91"/>
      <c r="S265" s="91"/>
      <c r="T265" s="91"/>
      <c r="U265" s="91"/>
      <c r="V265" s="266"/>
      <c r="W265" s="91"/>
      <c r="X265" s="91"/>
      <c r="Y265" s="91"/>
      <c r="Z265" s="91"/>
      <c r="AA265" s="91"/>
      <c r="AB265" s="266"/>
      <c r="AC265" s="91"/>
      <c r="AD265" s="91"/>
      <c r="AE265" s="91"/>
      <c r="AF265" s="91"/>
      <c r="AG265" s="91"/>
      <c r="AH265" s="266"/>
      <c r="AI265" s="91"/>
      <c r="AJ265" s="91"/>
      <c r="AK265" s="91"/>
      <c r="AL265" s="91"/>
      <c r="AM265" s="91"/>
      <c r="AN265" s="266"/>
      <c r="AO265" s="91"/>
      <c r="AP265" s="91"/>
      <c r="AQ265" s="91"/>
      <c r="AR265" s="91"/>
      <c r="AS265" s="91"/>
      <c r="AT265" s="266"/>
      <c r="AU265" s="91"/>
      <c r="AV265" s="91"/>
      <c r="AW265" s="91"/>
      <c r="AX265" s="91"/>
      <c r="AY265" s="91"/>
      <c r="AZ265" s="266"/>
      <c r="BA265" s="91"/>
      <c r="BB265" s="91"/>
      <c r="BC265" s="91"/>
      <c r="BD265" s="91"/>
      <c r="BE265" s="91"/>
      <c r="BF265" s="266"/>
      <c r="BG265" s="91"/>
      <c r="BH265" s="91"/>
      <c r="BI265" s="91"/>
      <c r="BJ265" s="91"/>
      <c r="BK265" s="91"/>
      <c r="BL265" s="266"/>
      <c r="BM265" s="91"/>
      <c r="BN265" s="91"/>
      <c r="BO265" s="91"/>
      <c r="BP265" s="91"/>
      <c r="BQ265" s="91"/>
      <c r="BR265" s="266"/>
      <c r="BS265" s="91"/>
      <c r="BT265" s="91"/>
      <c r="BU265" s="91"/>
      <c r="BV265" s="91"/>
      <c r="BW265" s="91"/>
      <c r="BX265" s="266"/>
      <c r="BY265" s="91"/>
      <c r="BZ265" s="91"/>
      <c r="CA265" s="91"/>
      <c r="CB265" s="91"/>
      <c r="CC265" s="91"/>
      <c r="CD265" s="266"/>
      <c r="CE265" s="91"/>
      <c r="CF265" s="91"/>
      <c r="CG265" s="91"/>
      <c r="CH265" s="91"/>
      <c r="CI265" s="91"/>
      <c r="CJ265" s="266"/>
      <c r="CK265" s="91"/>
      <c r="CL265" s="91"/>
      <c r="CM265" s="91"/>
      <c r="CN265" s="91"/>
      <c r="CO265" s="91"/>
      <c r="CP265" s="266"/>
      <c r="CQ265" s="91"/>
      <c r="CR265" s="91"/>
      <c r="CS265" s="91"/>
      <c r="CT265" s="91"/>
      <c r="CU265" s="91"/>
      <c r="CV265" s="266"/>
      <c r="CW265" s="91"/>
      <c r="CX265" s="91"/>
      <c r="CY265" s="91"/>
      <c r="CZ265" s="91"/>
      <c r="DA265" s="91"/>
      <c r="DB265" s="266"/>
      <c r="DC265" s="91"/>
      <c r="DD265" s="91"/>
      <c r="DE265" s="91"/>
      <c r="DF265" s="91"/>
      <c r="DG265" s="91"/>
      <c r="DH265" s="266"/>
      <c r="DI265" s="91"/>
      <c r="DJ265" s="91"/>
      <c r="DK265" s="91"/>
      <c r="DL265" s="91"/>
      <c r="DM265" s="91"/>
      <c r="DN265" s="266"/>
      <c r="DO265" s="91"/>
      <c r="DP265" s="91"/>
      <c r="DQ265" s="91"/>
      <c r="DR265" s="91"/>
      <c r="DS265" s="91"/>
      <c r="DT265" s="266"/>
    </row>
    <row r="266" spans="1:124" x14ac:dyDescent="0.2">
      <c r="B266" s="91"/>
      <c r="C266" s="93" t="s">
        <v>140</v>
      </c>
      <c r="D266" s="91"/>
      <c r="E266" s="91"/>
      <c r="F266" s="91"/>
      <c r="G266" s="91"/>
      <c r="H266" s="91"/>
      <c r="I266" s="91"/>
      <c r="J266" s="267">
        <f>J230+J249</f>
        <v>139.65107098505422</v>
      </c>
      <c r="K266" s="91"/>
      <c r="L266" s="91"/>
      <c r="M266" s="91"/>
      <c r="N266" s="91"/>
      <c r="O266" s="91"/>
      <c r="P266" s="267">
        <f>P230+P249</f>
        <v>98.039994090598981</v>
      </c>
      <c r="Q266" s="91"/>
      <c r="R266" s="91"/>
      <c r="S266" s="91"/>
      <c r="T266" s="91"/>
      <c r="U266" s="91"/>
      <c r="V266" s="267">
        <f>V230+V249</f>
        <v>93.645474919351628</v>
      </c>
      <c r="W266" s="91"/>
      <c r="X266" s="91"/>
      <c r="Y266" s="91"/>
      <c r="Z266" s="91"/>
      <c r="AA266" s="91"/>
      <c r="AB266" s="267">
        <f>AB230+AB249</f>
        <v>92.394841366766826</v>
      </c>
      <c r="AC266" s="91"/>
      <c r="AD266" s="91"/>
      <c r="AE266" s="91"/>
      <c r="AF266" s="91"/>
      <c r="AG266" s="91"/>
      <c r="AH266" s="267">
        <f>AH230+AH249</f>
        <v>92.394841366766826</v>
      </c>
      <c r="AI266" s="91"/>
      <c r="AJ266" s="91"/>
      <c r="AK266" s="91"/>
      <c r="AL266" s="91"/>
      <c r="AM266" s="91"/>
      <c r="AN266" s="267">
        <f>AN230+AN249</f>
        <v>92.394841366766826</v>
      </c>
      <c r="AO266" s="91"/>
      <c r="AP266" s="91"/>
      <c r="AQ266" s="91"/>
      <c r="AR266" s="91"/>
      <c r="AS266" s="91"/>
      <c r="AT266" s="267">
        <f>AT230+AT249</f>
        <v>92.394841366766826</v>
      </c>
      <c r="AU266" s="91"/>
      <c r="AV266" s="91"/>
      <c r="AW266" s="91"/>
      <c r="AX266" s="91"/>
      <c r="AY266" s="91"/>
      <c r="AZ266" s="267">
        <f>AZ230+AZ249</f>
        <v>92.394841366766826</v>
      </c>
      <c r="BA266" s="91"/>
      <c r="BB266" s="91"/>
      <c r="BC266" s="91"/>
      <c r="BD266" s="91"/>
      <c r="BE266" s="91"/>
      <c r="BF266" s="267">
        <f>BF230+BF249</f>
        <v>92.394841366766826</v>
      </c>
      <c r="BG266" s="91"/>
      <c r="BH266" s="91"/>
      <c r="BI266" s="91"/>
      <c r="BJ266" s="91"/>
      <c r="BK266" s="91"/>
      <c r="BL266" s="267">
        <f>BL230+BL249</f>
        <v>92.394841366766826</v>
      </c>
      <c r="BM266" s="91"/>
      <c r="BN266" s="91"/>
      <c r="BO266" s="91"/>
      <c r="BP266" s="91"/>
      <c r="BQ266" s="91"/>
      <c r="BR266" s="267" t="e">
        <f>BR230+BR249</f>
        <v>#VALUE!</v>
      </c>
      <c r="BS266" s="91"/>
      <c r="BT266" s="91"/>
      <c r="BU266" s="91"/>
      <c r="BV266" s="91"/>
      <c r="BW266" s="91"/>
      <c r="BX266" s="267" t="e">
        <f>BX230+BX249</f>
        <v>#VALUE!</v>
      </c>
      <c r="BY266" s="91"/>
      <c r="BZ266" s="91"/>
      <c r="CA266" s="91"/>
      <c r="CB266" s="91"/>
      <c r="CC266" s="91"/>
      <c r="CD266" s="267" t="e">
        <f>CD230+CD249</f>
        <v>#VALUE!</v>
      </c>
      <c r="CE266" s="91"/>
      <c r="CF266" s="91"/>
      <c r="CG266" s="91"/>
      <c r="CH266" s="91"/>
      <c r="CI266" s="91"/>
      <c r="CJ266" s="267" t="e">
        <f>CJ230+CJ249</f>
        <v>#VALUE!</v>
      </c>
      <c r="CK266" s="91"/>
      <c r="CL266" s="91"/>
      <c r="CM266" s="91"/>
      <c r="CN266" s="91"/>
      <c r="CO266" s="91"/>
      <c r="CP266" s="267" t="e">
        <f>CP230+CP249</f>
        <v>#VALUE!</v>
      </c>
      <c r="CQ266" s="91"/>
      <c r="CR266" s="91"/>
      <c r="CS266" s="91"/>
      <c r="CT266" s="91"/>
      <c r="CU266" s="91"/>
      <c r="CV266" s="267" t="e">
        <f>CV230+CV249</f>
        <v>#VALUE!</v>
      </c>
      <c r="CW266" s="91"/>
      <c r="CX266" s="91"/>
      <c r="CY266" s="91"/>
      <c r="CZ266" s="91"/>
      <c r="DA266" s="91"/>
      <c r="DB266" s="267" t="e">
        <f>DB230+DB249</f>
        <v>#VALUE!</v>
      </c>
      <c r="DC266" s="91"/>
      <c r="DD266" s="91"/>
      <c r="DE266" s="91"/>
      <c r="DF266" s="91"/>
      <c r="DG266" s="91"/>
      <c r="DH266" s="267" t="e">
        <f>DH230+DH249</f>
        <v>#VALUE!</v>
      </c>
      <c r="DI266" s="91"/>
      <c r="DJ266" s="91"/>
      <c r="DK266" s="91"/>
      <c r="DL266" s="91"/>
      <c r="DM266" s="91"/>
      <c r="DN266" s="267" t="e">
        <f>DN230+DN249</f>
        <v>#VALUE!</v>
      </c>
      <c r="DO266" s="91"/>
      <c r="DP266" s="91"/>
      <c r="DQ266" s="91"/>
      <c r="DR266" s="91"/>
      <c r="DS266" s="91"/>
      <c r="DT266" s="267" t="e">
        <f>DT230+DT249</f>
        <v>#VALUE!</v>
      </c>
    </row>
    <row r="267" spans="1:124" x14ac:dyDescent="0.2">
      <c r="B267" s="390">
        <v>20</v>
      </c>
      <c r="C267" s="399" t="s">
        <v>204</v>
      </c>
      <c r="D267" s="399"/>
      <c r="E267" s="399"/>
      <c r="F267" s="94">
        <f>SUM(F268:F274)</f>
        <v>2955563754.3538203</v>
      </c>
      <c r="G267" s="94">
        <f>SUM(G268:G274)</f>
        <v>492153522.95501488</v>
      </c>
      <c r="H267" s="94">
        <f>SUM(H268:H274)</f>
        <v>2257204013.7518101</v>
      </c>
      <c r="I267" s="397">
        <f>SUM(I268:I274)</f>
        <v>43630869.489420459</v>
      </c>
      <c r="J267" s="398">
        <f>SUM(J268:J274)</f>
        <v>5704921291.0606451</v>
      </c>
      <c r="K267" s="399"/>
      <c r="L267" s="94">
        <f>SUM(L268:L274)</f>
        <v>2089150677.272018</v>
      </c>
      <c r="M267" s="94">
        <f>SUM(M268:M274)</f>
        <v>239770329.90577337</v>
      </c>
      <c r="N267" s="94">
        <f>SUM(N268:N274)</f>
        <v>1132584138.1772149</v>
      </c>
      <c r="O267" s="397">
        <f>SUM(O268:O274)</f>
        <v>21662330.624804355</v>
      </c>
      <c r="P267" s="398">
        <f>SUM(P268:P274)</f>
        <v>3461505145.3550062</v>
      </c>
      <c r="Q267" s="399"/>
      <c r="R267" s="94">
        <f>SUM(R268:R274)</f>
        <v>1921148193.6847522</v>
      </c>
      <c r="S267" s="94">
        <f>SUM(S268:S274)</f>
        <v>215170090.85935339</v>
      </c>
      <c r="T267" s="94">
        <f>SUM(T268:T274)</f>
        <v>955671170.80731499</v>
      </c>
      <c r="U267" s="397">
        <f>SUM(U268:U274)</f>
        <v>18278610.985970464</v>
      </c>
      <c r="V267" s="398">
        <f>SUM(V268:V274)</f>
        <v>3091989455.3514204</v>
      </c>
      <c r="W267" s="399"/>
      <c r="X267" s="94">
        <f>SUM(X268:X274)</f>
        <v>1885307663.8528025</v>
      </c>
      <c r="Y267" s="94">
        <f>SUM(Y268:Y274)</f>
        <v>209922039.86278382</v>
      </c>
      <c r="Z267" s="94">
        <f>SUM(Z268:Z274)</f>
        <v>905323616.44283211</v>
      </c>
      <c r="AA267" s="397">
        <f>SUM(AA268:AA274)</f>
        <v>17315640.260855921</v>
      </c>
      <c r="AB267" s="398">
        <f>SUM(AB268:AB274)</f>
        <v>3000553320.1584182</v>
      </c>
      <c r="AC267" s="399"/>
      <c r="AD267" s="94">
        <f>SUM(AD268:AD274)</f>
        <v>1885307663.8528025</v>
      </c>
      <c r="AE267" s="94">
        <f>SUM(AE268:AE274)</f>
        <v>209922039.86278382</v>
      </c>
      <c r="AF267" s="94">
        <f>SUM(AF268:AF274)</f>
        <v>905323616.44283211</v>
      </c>
      <c r="AG267" s="397">
        <f>SUM(AG268:AG274)</f>
        <v>17315640.260855921</v>
      </c>
      <c r="AH267" s="398">
        <f>SUM(AH268:AH274)</f>
        <v>3000553320.1584182</v>
      </c>
      <c r="AI267" s="399"/>
      <c r="AJ267" s="94">
        <f>SUM(AJ268:AJ274)</f>
        <v>1885307663.8528025</v>
      </c>
      <c r="AK267" s="94">
        <f>SUM(AK268:AK274)</f>
        <v>209922039.86278382</v>
      </c>
      <c r="AL267" s="94">
        <f>SUM(AL268:AL274)</f>
        <v>905323616.44283211</v>
      </c>
      <c r="AM267" s="397">
        <f>SUM(AM268:AM274)</f>
        <v>17315640.260855921</v>
      </c>
      <c r="AN267" s="398">
        <f>SUM(AN268:AN274)</f>
        <v>3000553320.1584182</v>
      </c>
      <c r="AO267" s="399"/>
      <c r="AP267" s="94">
        <f>SUM(AP268:AP274)</f>
        <v>1885307663.8528025</v>
      </c>
      <c r="AQ267" s="94">
        <f>SUM(AQ268:AQ274)</f>
        <v>209922039.86278382</v>
      </c>
      <c r="AR267" s="94">
        <f>SUM(AR268:AR274)</f>
        <v>905323616.44283211</v>
      </c>
      <c r="AS267" s="397">
        <f>SUM(AS268:AS274)</f>
        <v>17315640.260855921</v>
      </c>
      <c r="AT267" s="398">
        <f>SUM(AT268:AT274)</f>
        <v>3000553320.1584182</v>
      </c>
      <c r="AU267" s="399"/>
      <c r="AV267" s="94">
        <f>SUM(AV268:AV274)</f>
        <v>1885307663.8528025</v>
      </c>
      <c r="AW267" s="94">
        <f>SUM(AW268:AW274)</f>
        <v>209922039.86278382</v>
      </c>
      <c r="AX267" s="94">
        <f>SUM(AX268:AX274)</f>
        <v>905323616.44283211</v>
      </c>
      <c r="AY267" s="397">
        <f>SUM(AY268:AY274)</f>
        <v>17315640.260855921</v>
      </c>
      <c r="AZ267" s="398">
        <f>SUM(AZ268:AZ274)</f>
        <v>3000553320.1584182</v>
      </c>
      <c r="BA267" s="399"/>
      <c r="BB267" s="94">
        <f>SUM(BB268:BB274)</f>
        <v>1885307663.8528025</v>
      </c>
      <c r="BC267" s="94">
        <f>SUM(BC268:BC274)</f>
        <v>209922039.86278382</v>
      </c>
      <c r="BD267" s="94">
        <f>SUM(BD268:BD274)</f>
        <v>905323616.44283211</v>
      </c>
      <c r="BE267" s="397">
        <f>SUM(BE268:BE274)</f>
        <v>17315640.260855921</v>
      </c>
      <c r="BF267" s="398">
        <f>SUM(BF268:BF274)</f>
        <v>3000553320.1584182</v>
      </c>
      <c r="BG267" s="399"/>
      <c r="BH267" s="94">
        <f>SUM(BH268:BH274)</f>
        <v>1885307663.8528025</v>
      </c>
      <c r="BI267" s="94">
        <f>SUM(BI268:BI274)</f>
        <v>209922039.86278382</v>
      </c>
      <c r="BJ267" s="94">
        <f>SUM(BJ268:BJ274)</f>
        <v>905323616.44283211</v>
      </c>
      <c r="BK267" s="397">
        <f>SUM(BK268:BK274)</f>
        <v>17315640.260855921</v>
      </c>
      <c r="BL267" s="398">
        <f>SUM(BL268:BL274)</f>
        <v>3000553320.1584182</v>
      </c>
      <c r="BM267" s="399"/>
      <c r="BN267" s="94" t="e">
        <f>SUM(BN268:BN274)</f>
        <v>#VALUE!</v>
      </c>
      <c r="BO267" s="94" t="e">
        <f>SUM(BO268:BO274)</f>
        <v>#VALUE!</v>
      </c>
      <c r="BP267" s="94" t="e">
        <f>SUM(BP268:BP274)</f>
        <v>#VALUE!</v>
      </c>
      <c r="BQ267" s="397" t="e">
        <f>SUM(BQ268:BQ274)</f>
        <v>#VALUE!</v>
      </c>
      <c r="BR267" s="398" t="e">
        <f>SUM(BR268:BR274)</f>
        <v>#VALUE!</v>
      </c>
      <c r="BS267" s="399"/>
      <c r="BT267" s="94" t="e">
        <f>SUM(BT268:BT274)</f>
        <v>#VALUE!</v>
      </c>
      <c r="BU267" s="94" t="e">
        <f>SUM(BU268:BU274)</f>
        <v>#VALUE!</v>
      </c>
      <c r="BV267" s="94" t="e">
        <f>SUM(BV268:BV274)</f>
        <v>#VALUE!</v>
      </c>
      <c r="BW267" s="397" t="e">
        <f>SUM(BW268:BW274)</f>
        <v>#VALUE!</v>
      </c>
      <c r="BX267" s="398" t="e">
        <f>SUM(BX268:BX274)</f>
        <v>#VALUE!</v>
      </c>
      <c r="BY267" s="399"/>
      <c r="BZ267" s="94" t="e">
        <f>SUM(BZ268:BZ274)</f>
        <v>#VALUE!</v>
      </c>
      <c r="CA267" s="94" t="e">
        <f>SUM(CA268:CA274)</f>
        <v>#VALUE!</v>
      </c>
      <c r="CB267" s="94" t="e">
        <f>SUM(CB268:CB274)</f>
        <v>#VALUE!</v>
      </c>
      <c r="CC267" s="397" t="e">
        <f>SUM(CC268:CC274)</f>
        <v>#VALUE!</v>
      </c>
      <c r="CD267" s="398" t="e">
        <f>SUM(CD268:CD274)</f>
        <v>#VALUE!</v>
      </c>
      <c r="CE267" s="399"/>
      <c r="CF267" s="94" t="e">
        <f>SUM(CF268:CF274)</f>
        <v>#VALUE!</v>
      </c>
      <c r="CG267" s="94" t="e">
        <f>SUM(CG268:CG274)</f>
        <v>#VALUE!</v>
      </c>
      <c r="CH267" s="94" t="e">
        <f>SUM(CH268:CH274)</f>
        <v>#VALUE!</v>
      </c>
      <c r="CI267" s="397" t="e">
        <f>SUM(CI268:CI274)</f>
        <v>#VALUE!</v>
      </c>
      <c r="CJ267" s="398" t="e">
        <f>SUM(CJ268:CJ274)</f>
        <v>#VALUE!</v>
      </c>
      <c r="CK267" s="399"/>
      <c r="CL267" s="94" t="e">
        <f>SUM(CL268:CL274)</f>
        <v>#VALUE!</v>
      </c>
      <c r="CM267" s="94" t="e">
        <f>SUM(CM268:CM274)</f>
        <v>#VALUE!</v>
      </c>
      <c r="CN267" s="94" t="e">
        <f>SUM(CN268:CN274)</f>
        <v>#VALUE!</v>
      </c>
      <c r="CO267" s="397" t="e">
        <f>SUM(CO268:CO274)</f>
        <v>#VALUE!</v>
      </c>
      <c r="CP267" s="398" t="e">
        <f>SUM(CP268:CP274)</f>
        <v>#VALUE!</v>
      </c>
      <c r="CQ267" s="399"/>
      <c r="CR267" s="94" t="e">
        <f>SUM(CR268:CR274)</f>
        <v>#VALUE!</v>
      </c>
      <c r="CS267" s="94" t="e">
        <f>SUM(CS268:CS274)</f>
        <v>#VALUE!</v>
      </c>
      <c r="CT267" s="94" t="e">
        <f>SUM(CT268:CT274)</f>
        <v>#VALUE!</v>
      </c>
      <c r="CU267" s="397" t="e">
        <f>SUM(CU268:CU274)</f>
        <v>#VALUE!</v>
      </c>
      <c r="CV267" s="398" t="e">
        <f>SUM(CV268:CV274)</f>
        <v>#VALUE!</v>
      </c>
      <c r="CW267" s="399"/>
      <c r="CX267" s="94" t="e">
        <f>SUM(CX268:CX274)</f>
        <v>#VALUE!</v>
      </c>
      <c r="CY267" s="94" t="e">
        <f>SUM(CY268:CY274)</f>
        <v>#VALUE!</v>
      </c>
      <c r="CZ267" s="94" t="e">
        <f>SUM(CZ268:CZ274)</f>
        <v>#VALUE!</v>
      </c>
      <c r="DA267" s="397" t="e">
        <f>SUM(DA268:DA274)</f>
        <v>#VALUE!</v>
      </c>
      <c r="DB267" s="398" t="e">
        <f>SUM(DB268:DB274)</f>
        <v>#VALUE!</v>
      </c>
      <c r="DC267" s="399"/>
      <c r="DD267" s="94" t="e">
        <f>SUM(DD268:DD274)</f>
        <v>#VALUE!</v>
      </c>
      <c r="DE267" s="94" t="e">
        <f>SUM(DE268:DE274)</f>
        <v>#VALUE!</v>
      </c>
      <c r="DF267" s="94" t="e">
        <f>SUM(DF268:DF274)</f>
        <v>#VALUE!</v>
      </c>
      <c r="DG267" s="397" t="e">
        <f>SUM(DG268:DG274)</f>
        <v>#VALUE!</v>
      </c>
      <c r="DH267" s="398" t="e">
        <f>SUM(DH268:DH274)</f>
        <v>#VALUE!</v>
      </c>
      <c r="DI267" s="399"/>
      <c r="DJ267" s="94" t="e">
        <f>SUM(DJ268:DJ274)</f>
        <v>#VALUE!</v>
      </c>
      <c r="DK267" s="94" t="e">
        <f>SUM(DK268:DK274)</f>
        <v>#VALUE!</v>
      </c>
      <c r="DL267" s="94" t="e">
        <f>SUM(DL268:DL274)</f>
        <v>#VALUE!</v>
      </c>
      <c r="DM267" s="397" t="e">
        <f>SUM(DM268:DM274)</f>
        <v>#VALUE!</v>
      </c>
      <c r="DN267" s="398" t="e">
        <f>SUM(DN268:DN274)</f>
        <v>#VALUE!</v>
      </c>
      <c r="DO267" s="399"/>
      <c r="DP267" s="94" t="e">
        <f>SUM(DP268:DP274)</f>
        <v>#VALUE!</v>
      </c>
      <c r="DQ267" s="94" t="e">
        <f>SUM(DQ268:DQ274)</f>
        <v>#VALUE!</v>
      </c>
      <c r="DR267" s="94" t="e">
        <f>SUM(DR268:DR274)</f>
        <v>#VALUE!</v>
      </c>
      <c r="DS267" s="397" t="e">
        <f>SUM(DS268:DS274)</f>
        <v>#VALUE!</v>
      </c>
      <c r="DT267" s="398" t="e">
        <f>SUM(DT268:DT274)</f>
        <v>#VALUE!</v>
      </c>
    </row>
    <row r="268" spans="1:124" x14ac:dyDescent="0.2">
      <c r="B268" s="95">
        <v>21</v>
      </c>
      <c r="C268" s="95" t="s">
        <v>205</v>
      </c>
      <c r="D268" s="96"/>
      <c r="E268" s="408"/>
      <c r="F268" s="97">
        <f>F232</f>
        <v>145769945.12583828</v>
      </c>
      <c r="G268" s="97">
        <f t="shared" ref="G268:H268" si="750">G232</f>
        <v>376371099.71631968</v>
      </c>
      <c r="H268" s="97">
        <f t="shared" si="750"/>
        <v>1117391464.0762234</v>
      </c>
      <c r="I268" s="276">
        <f>I232</f>
        <v>22334691.714395426</v>
      </c>
      <c r="J268" s="268">
        <f>SUM(F268:H268)</f>
        <v>1639532508.9183812</v>
      </c>
      <c r="K268" s="408"/>
      <c r="L268" s="97">
        <f>L232</f>
        <v>94313365.520524904</v>
      </c>
      <c r="M268" s="97">
        <f t="shared" ref="M268:N268" si="751">M232</f>
        <v>157881565.45331177</v>
      </c>
      <c r="N268" s="97">
        <f t="shared" si="751"/>
        <v>422495950.9561677</v>
      </c>
      <c r="O268" s="276">
        <f>O232</f>
        <v>8398934.6208514068</v>
      </c>
      <c r="P268" s="268">
        <f>SUM(L268:N268)</f>
        <v>674690881.93000436</v>
      </c>
      <c r="Q268" s="408"/>
      <c r="R268" s="97">
        <f>R232</f>
        <v>84636891.629910171</v>
      </c>
      <c r="S268" s="97">
        <f t="shared" ref="S268:T268" si="752">S232</f>
        <v>141683046.42595419</v>
      </c>
      <c r="T268" s="97">
        <f t="shared" si="752"/>
        <v>356500843.0733059</v>
      </c>
      <c r="U268" s="276">
        <f>U232</f>
        <v>7086996.37588182</v>
      </c>
      <c r="V268" s="268">
        <f>SUM(R268:T268)</f>
        <v>582820781.1291703</v>
      </c>
      <c r="W268" s="408"/>
      <c r="X268" s="97">
        <f>X232</f>
        <v>82572577.199912369</v>
      </c>
      <c r="Y268" s="97">
        <f t="shared" ref="Y268:Z268" si="753">Y232</f>
        <v>138227362.3667846</v>
      </c>
      <c r="Z268" s="97">
        <f t="shared" si="753"/>
        <v>337719335.24310249</v>
      </c>
      <c r="AA268" s="276">
        <f>AA232</f>
        <v>6713632.6643719487</v>
      </c>
      <c r="AB268" s="268">
        <f>SUM(X268:Z268)</f>
        <v>558519274.80979943</v>
      </c>
      <c r="AC268" s="408"/>
      <c r="AD268" s="97">
        <f>AD232</f>
        <v>82572577.199912369</v>
      </c>
      <c r="AE268" s="97">
        <f t="shared" ref="AE268:AF268" si="754">AE232</f>
        <v>138227362.3667846</v>
      </c>
      <c r="AF268" s="97">
        <f t="shared" si="754"/>
        <v>337719335.24310249</v>
      </c>
      <c r="AG268" s="276">
        <f>AG232</f>
        <v>6713632.6643719487</v>
      </c>
      <c r="AH268" s="268">
        <f>SUM(AD268:AF268)</f>
        <v>558519274.80979943</v>
      </c>
      <c r="AI268" s="408"/>
      <c r="AJ268" s="97">
        <f>AJ232</f>
        <v>82572577.199912369</v>
      </c>
      <c r="AK268" s="97">
        <f t="shared" ref="AK268:AL268" si="755">AK232</f>
        <v>138227362.3667846</v>
      </c>
      <c r="AL268" s="97">
        <f t="shared" si="755"/>
        <v>337719335.24310249</v>
      </c>
      <c r="AM268" s="276">
        <f>AM232</f>
        <v>6713632.6643719487</v>
      </c>
      <c r="AN268" s="268">
        <f>SUM(AJ268:AL268)</f>
        <v>558519274.80979943</v>
      </c>
      <c r="AO268" s="408"/>
      <c r="AP268" s="97">
        <f>AP232</f>
        <v>82572577.199912369</v>
      </c>
      <c r="AQ268" s="97">
        <f t="shared" ref="AQ268:AR268" si="756">AQ232</f>
        <v>138227362.3667846</v>
      </c>
      <c r="AR268" s="97">
        <f t="shared" si="756"/>
        <v>337719335.24310249</v>
      </c>
      <c r="AS268" s="276">
        <f>AS232</f>
        <v>6713632.6643719487</v>
      </c>
      <c r="AT268" s="268">
        <f>SUM(AP268:AR268)</f>
        <v>558519274.80979943</v>
      </c>
      <c r="AU268" s="408"/>
      <c r="AV268" s="97">
        <f>AV232</f>
        <v>82572577.199912369</v>
      </c>
      <c r="AW268" s="97">
        <f t="shared" ref="AW268:AX268" si="757">AW232</f>
        <v>138227362.3667846</v>
      </c>
      <c r="AX268" s="97">
        <f t="shared" si="757"/>
        <v>337719335.24310249</v>
      </c>
      <c r="AY268" s="276">
        <f>AY232</f>
        <v>6713632.6643719487</v>
      </c>
      <c r="AZ268" s="268">
        <f>SUM(AV268:AX268)</f>
        <v>558519274.80979943</v>
      </c>
      <c r="BA268" s="408"/>
      <c r="BB268" s="97">
        <f>BB232</f>
        <v>82572577.199912369</v>
      </c>
      <c r="BC268" s="97">
        <f t="shared" ref="BC268:BD268" si="758">BC232</f>
        <v>138227362.3667846</v>
      </c>
      <c r="BD268" s="97">
        <f t="shared" si="758"/>
        <v>337719335.24310249</v>
      </c>
      <c r="BE268" s="276">
        <f>BE232</f>
        <v>6713632.6643719487</v>
      </c>
      <c r="BF268" s="268">
        <f>SUM(BB268:BD268)</f>
        <v>558519274.80979943</v>
      </c>
      <c r="BG268" s="408"/>
      <c r="BH268" s="97">
        <f>BH232</f>
        <v>82572577.199912369</v>
      </c>
      <c r="BI268" s="97">
        <f t="shared" ref="BI268:BJ268" si="759">BI232</f>
        <v>138227362.3667846</v>
      </c>
      <c r="BJ268" s="97">
        <f t="shared" si="759"/>
        <v>337719335.24310249</v>
      </c>
      <c r="BK268" s="276">
        <f>BK232</f>
        <v>6713632.6643719487</v>
      </c>
      <c r="BL268" s="268">
        <f>SUM(BH268:BJ268)</f>
        <v>558519274.80979943</v>
      </c>
      <c r="BM268" s="408"/>
      <c r="BN268" s="97" t="e">
        <f>BN232</f>
        <v>#VALUE!</v>
      </c>
      <c r="BO268" s="97" t="e">
        <f t="shared" ref="BO268:BP268" si="760">BO232</f>
        <v>#VALUE!</v>
      </c>
      <c r="BP268" s="97" t="e">
        <f t="shared" si="760"/>
        <v>#VALUE!</v>
      </c>
      <c r="BQ268" s="276" t="e">
        <f>BQ232</f>
        <v>#VALUE!</v>
      </c>
      <c r="BR268" s="268" t="e">
        <f>SUM(BN268:BP268)</f>
        <v>#VALUE!</v>
      </c>
      <c r="BS268" s="408"/>
      <c r="BT268" s="97" t="e">
        <f>BT232</f>
        <v>#VALUE!</v>
      </c>
      <c r="BU268" s="97" t="e">
        <f t="shared" ref="BU268:BV268" si="761">BU232</f>
        <v>#VALUE!</v>
      </c>
      <c r="BV268" s="97" t="e">
        <f t="shared" si="761"/>
        <v>#VALUE!</v>
      </c>
      <c r="BW268" s="276" t="e">
        <f>BW232</f>
        <v>#VALUE!</v>
      </c>
      <c r="BX268" s="268" t="e">
        <f>SUM(BT268:BV268)</f>
        <v>#VALUE!</v>
      </c>
      <c r="BY268" s="408"/>
      <c r="BZ268" s="97" t="e">
        <f>BZ232</f>
        <v>#VALUE!</v>
      </c>
      <c r="CA268" s="97" t="e">
        <f t="shared" ref="CA268:CB268" si="762">CA232</f>
        <v>#VALUE!</v>
      </c>
      <c r="CB268" s="97" t="e">
        <f t="shared" si="762"/>
        <v>#VALUE!</v>
      </c>
      <c r="CC268" s="276" t="e">
        <f>CC232</f>
        <v>#VALUE!</v>
      </c>
      <c r="CD268" s="268" t="e">
        <f>SUM(BZ268:CB268)</f>
        <v>#VALUE!</v>
      </c>
      <c r="CE268" s="408"/>
      <c r="CF268" s="97" t="e">
        <f>CF232</f>
        <v>#VALUE!</v>
      </c>
      <c r="CG268" s="97" t="e">
        <f t="shared" ref="CG268:CH268" si="763">CG232</f>
        <v>#VALUE!</v>
      </c>
      <c r="CH268" s="97" t="e">
        <f t="shared" si="763"/>
        <v>#VALUE!</v>
      </c>
      <c r="CI268" s="276" t="e">
        <f>CI232</f>
        <v>#VALUE!</v>
      </c>
      <c r="CJ268" s="268" t="e">
        <f>SUM(CF268:CH268)</f>
        <v>#VALUE!</v>
      </c>
      <c r="CK268" s="408"/>
      <c r="CL268" s="97" t="e">
        <f>CL232</f>
        <v>#VALUE!</v>
      </c>
      <c r="CM268" s="97" t="e">
        <f t="shared" ref="CM268:CN268" si="764">CM232</f>
        <v>#VALUE!</v>
      </c>
      <c r="CN268" s="97" t="e">
        <f t="shared" si="764"/>
        <v>#VALUE!</v>
      </c>
      <c r="CO268" s="276" t="e">
        <f>CO232</f>
        <v>#VALUE!</v>
      </c>
      <c r="CP268" s="268" t="e">
        <f>SUM(CL268:CN268)</f>
        <v>#VALUE!</v>
      </c>
      <c r="CQ268" s="408"/>
      <c r="CR268" s="97" t="e">
        <f>CR232</f>
        <v>#VALUE!</v>
      </c>
      <c r="CS268" s="97" t="e">
        <f t="shared" ref="CS268:CT268" si="765">CS232</f>
        <v>#VALUE!</v>
      </c>
      <c r="CT268" s="97" t="e">
        <f t="shared" si="765"/>
        <v>#VALUE!</v>
      </c>
      <c r="CU268" s="276" t="e">
        <f>CU232</f>
        <v>#VALUE!</v>
      </c>
      <c r="CV268" s="268" t="e">
        <f>SUM(CR268:CT268)</f>
        <v>#VALUE!</v>
      </c>
      <c r="CW268" s="408"/>
      <c r="CX268" s="97" t="e">
        <f>CX232</f>
        <v>#VALUE!</v>
      </c>
      <c r="CY268" s="97" t="e">
        <f t="shared" ref="CY268:CZ268" si="766">CY232</f>
        <v>#VALUE!</v>
      </c>
      <c r="CZ268" s="97" t="e">
        <f t="shared" si="766"/>
        <v>#VALUE!</v>
      </c>
      <c r="DA268" s="276" t="e">
        <f>DA232</f>
        <v>#VALUE!</v>
      </c>
      <c r="DB268" s="268" t="e">
        <f>SUM(CX268:CZ268)</f>
        <v>#VALUE!</v>
      </c>
      <c r="DC268" s="408"/>
      <c r="DD268" s="97" t="e">
        <f>DD232</f>
        <v>#VALUE!</v>
      </c>
      <c r="DE268" s="97" t="e">
        <f t="shared" ref="DE268:DF268" si="767">DE232</f>
        <v>#VALUE!</v>
      </c>
      <c r="DF268" s="97" t="e">
        <f t="shared" si="767"/>
        <v>#VALUE!</v>
      </c>
      <c r="DG268" s="276" t="e">
        <f>DG232</f>
        <v>#VALUE!</v>
      </c>
      <c r="DH268" s="268" t="e">
        <f>SUM(DD268:DF268)</f>
        <v>#VALUE!</v>
      </c>
      <c r="DI268" s="408"/>
      <c r="DJ268" s="97" t="e">
        <f>DJ232</f>
        <v>#VALUE!</v>
      </c>
      <c r="DK268" s="97" t="e">
        <f t="shared" ref="DK268:DL268" si="768">DK232</f>
        <v>#VALUE!</v>
      </c>
      <c r="DL268" s="97" t="e">
        <f t="shared" si="768"/>
        <v>#VALUE!</v>
      </c>
      <c r="DM268" s="276" t="e">
        <f>DM232</f>
        <v>#VALUE!</v>
      </c>
      <c r="DN268" s="268" t="e">
        <f>SUM(DJ268:DL268)</f>
        <v>#VALUE!</v>
      </c>
      <c r="DO268" s="408"/>
      <c r="DP268" s="97" t="e">
        <f>DP232</f>
        <v>#VALUE!</v>
      </c>
      <c r="DQ268" s="97" t="e">
        <f t="shared" ref="DQ268:DR268" si="769">DQ232</f>
        <v>#VALUE!</v>
      </c>
      <c r="DR268" s="97" t="e">
        <f t="shared" si="769"/>
        <v>#VALUE!</v>
      </c>
      <c r="DS268" s="276" t="e">
        <f>DS232</f>
        <v>#VALUE!</v>
      </c>
      <c r="DT268" s="268" t="e">
        <f>SUM(DP268:DR268)</f>
        <v>#VALUE!</v>
      </c>
    </row>
    <row r="269" spans="1:124" x14ac:dyDescent="0.2">
      <c r="B269" s="95">
        <v>22</v>
      </c>
      <c r="C269" s="95" t="s">
        <v>206</v>
      </c>
      <c r="D269" s="96"/>
      <c r="E269" s="408"/>
      <c r="F269" s="97">
        <f t="shared" ref="F269:I269" si="770">F233</f>
        <v>1677589530.05182</v>
      </c>
      <c r="G269" s="97">
        <f t="shared" si="770"/>
        <v>33747798.425356954</v>
      </c>
      <c r="H269" s="97">
        <f t="shared" si="770"/>
        <v>494656140.77901417</v>
      </c>
      <c r="I269" s="276">
        <f t="shared" si="770"/>
        <v>9262540.5089029223</v>
      </c>
      <c r="J269" s="268">
        <f t="shared" ref="J269:J274" si="771">SUM(F269:H269)</f>
        <v>2205993469.2561913</v>
      </c>
      <c r="K269" s="408"/>
      <c r="L269" s="97">
        <f t="shared" ref="L269:O269" si="772">L233</f>
        <v>1186499038.7281632</v>
      </c>
      <c r="M269" s="97">
        <f t="shared" si="772"/>
        <v>23868610.094175406</v>
      </c>
      <c r="N269" s="97">
        <f t="shared" si="772"/>
        <v>327627558.74260449</v>
      </c>
      <c r="O269" s="276">
        <f t="shared" si="772"/>
        <v>6134895.1008819509</v>
      </c>
      <c r="P269" s="268">
        <f t="shared" ref="P269:P274" si="773">SUM(L269:N269)</f>
        <v>1537995207.5649431</v>
      </c>
      <c r="Q269" s="408"/>
      <c r="R269" s="97">
        <f t="shared" ref="R269:U269" si="774">R233</f>
        <v>1064765211.2252737</v>
      </c>
      <c r="S269" s="97">
        <f t="shared" si="774"/>
        <v>21419710.289711446</v>
      </c>
      <c r="T269" s="97">
        <f t="shared" si="774"/>
        <v>276451172.23361284</v>
      </c>
      <c r="U269" s="276">
        <f t="shared" si="774"/>
        <v>5176606.4755910803</v>
      </c>
      <c r="V269" s="268">
        <f t="shared" ref="V269:V274" si="775">SUM(R269:T269)</f>
        <v>1362636093.7485979</v>
      </c>
      <c r="W269" s="408"/>
      <c r="X269" s="97">
        <f t="shared" ref="X269:AA269" si="776">X233</f>
        <v>1038795328.0246574</v>
      </c>
      <c r="Y269" s="97">
        <f t="shared" si="776"/>
        <v>20897278.331425801</v>
      </c>
      <c r="Z269" s="97">
        <f t="shared" si="776"/>
        <v>261886915.35496399</v>
      </c>
      <c r="AA269" s="276">
        <f t="shared" si="776"/>
        <v>4903887.6954135997</v>
      </c>
      <c r="AB269" s="268">
        <f t="shared" ref="AB269:AB274" si="777">SUM(X269:Z269)</f>
        <v>1321579521.7110472</v>
      </c>
      <c r="AC269" s="408"/>
      <c r="AD269" s="97">
        <f t="shared" ref="AD269:AG269" si="778">AD233</f>
        <v>1038795328.0246574</v>
      </c>
      <c r="AE269" s="97">
        <f t="shared" si="778"/>
        <v>20897278.331425801</v>
      </c>
      <c r="AF269" s="97">
        <f t="shared" si="778"/>
        <v>261886915.35496399</v>
      </c>
      <c r="AG269" s="276">
        <f t="shared" si="778"/>
        <v>4903887.6954135997</v>
      </c>
      <c r="AH269" s="268">
        <f t="shared" ref="AH269:AH274" si="779">SUM(AD269:AF269)</f>
        <v>1321579521.7110472</v>
      </c>
      <c r="AI269" s="408"/>
      <c r="AJ269" s="97">
        <f t="shared" ref="AJ269:AM269" si="780">AJ233</f>
        <v>1038795328.0246574</v>
      </c>
      <c r="AK269" s="97">
        <f t="shared" si="780"/>
        <v>20897278.331425801</v>
      </c>
      <c r="AL269" s="97">
        <f t="shared" si="780"/>
        <v>261886915.35496399</v>
      </c>
      <c r="AM269" s="276">
        <f t="shared" si="780"/>
        <v>4903887.6954135997</v>
      </c>
      <c r="AN269" s="268">
        <f t="shared" ref="AN269:AN274" si="781">SUM(AJ269:AL269)</f>
        <v>1321579521.7110472</v>
      </c>
      <c r="AO269" s="408"/>
      <c r="AP269" s="97">
        <f t="shared" ref="AP269:AS269" si="782">AP233</f>
        <v>1038795328.0246574</v>
      </c>
      <c r="AQ269" s="97">
        <f t="shared" si="782"/>
        <v>20897278.331425801</v>
      </c>
      <c r="AR269" s="97">
        <f t="shared" si="782"/>
        <v>261886915.35496399</v>
      </c>
      <c r="AS269" s="276">
        <f t="shared" si="782"/>
        <v>4903887.6954135997</v>
      </c>
      <c r="AT269" s="268">
        <f t="shared" ref="AT269:AT274" si="783">SUM(AP269:AR269)</f>
        <v>1321579521.7110472</v>
      </c>
      <c r="AU269" s="408"/>
      <c r="AV269" s="97">
        <f t="shared" ref="AV269:AY269" si="784">AV233</f>
        <v>1038795328.0246574</v>
      </c>
      <c r="AW269" s="97">
        <f t="shared" si="784"/>
        <v>20897278.331425801</v>
      </c>
      <c r="AX269" s="97">
        <f t="shared" si="784"/>
        <v>261886915.35496399</v>
      </c>
      <c r="AY269" s="276">
        <f t="shared" si="784"/>
        <v>4903887.6954135997</v>
      </c>
      <c r="AZ269" s="268">
        <f t="shared" ref="AZ269:AZ274" si="785">SUM(AV269:AX269)</f>
        <v>1321579521.7110472</v>
      </c>
      <c r="BA269" s="408"/>
      <c r="BB269" s="97">
        <f t="shared" ref="BB269:BE269" si="786">BB233</f>
        <v>1038795328.0246574</v>
      </c>
      <c r="BC269" s="97">
        <f t="shared" si="786"/>
        <v>20897278.331425801</v>
      </c>
      <c r="BD269" s="97">
        <f t="shared" si="786"/>
        <v>261886915.35496399</v>
      </c>
      <c r="BE269" s="276">
        <f t="shared" si="786"/>
        <v>4903887.6954135997</v>
      </c>
      <c r="BF269" s="268">
        <f t="shared" ref="BF269:BF274" si="787">SUM(BB269:BD269)</f>
        <v>1321579521.7110472</v>
      </c>
      <c r="BG269" s="408"/>
      <c r="BH269" s="97">
        <f t="shared" ref="BH269:BK269" si="788">BH233</f>
        <v>1038795328.0246574</v>
      </c>
      <c r="BI269" s="97">
        <f t="shared" si="788"/>
        <v>20897278.331425801</v>
      </c>
      <c r="BJ269" s="97">
        <f t="shared" si="788"/>
        <v>261886915.35496399</v>
      </c>
      <c r="BK269" s="276">
        <f t="shared" si="788"/>
        <v>4903887.6954135997</v>
      </c>
      <c r="BL269" s="268">
        <f t="shared" ref="BL269:BL274" si="789">SUM(BH269:BJ269)</f>
        <v>1321579521.7110472</v>
      </c>
      <c r="BM269" s="408"/>
      <c r="BN269" s="97" t="e">
        <f t="shared" ref="BN269:BQ269" si="790">BN233</f>
        <v>#VALUE!</v>
      </c>
      <c r="BO269" s="97" t="e">
        <f t="shared" si="790"/>
        <v>#VALUE!</v>
      </c>
      <c r="BP269" s="97" t="e">
        <f t="shared" si="790"/>
        <v>#VALUE!</v>
      </c>
      <c r="BQ269" s="276" t="e">
        <f t="shared" si="790"/>
        <v>#VALUE!</v>
      </c>
      <c r="BR269" s="268" t="e">
        <f t="shared" ref="BR269:BR274" si="791">SUM(BN269:BP269)</f>
        <v>#VALUE!</v>
      </c>
      <c r="BS269" s="408"/>
      <c r="BT269" s="97" t="e">
        <f t="shared" ref="BT269:BW269" si="792">BT233</f>
        <v>#VALUE!</v>
      </c>
      <c r="BU269" s="97" t="e">
        <f t="shared" si="792"/>
        <v>#VALUE!</v>
      </c>
      <c r="BV269" s="97" t="e">
        <f t="shared" si="792"/>
        <v>#VALUE!</v>
      </c>
      <c r="BW269" s="276" t="e">
        <f t="shared" si="792"/>
        <v>#VALUE!</v>
      </c>
      <c r="BX269" s="268" t="e">
        <f t="shared" ref="BX269:BX274" si="793">SUM(BT269:BV269)</f>
        <v>#VALUE!</v>
      </c>
      <c r="BY269" s="408"/>
      <c r="BZ269" s="97" t="e">
        <f t="shared" ref="BZ269:CC269" si="794">BZ233</f>
        <v>#VALUE!</v>
      </c>
      <c r="CA269" s="97" t="e">
        <f t="shared" si="794"/>
        <v>#VALUE!</v>
      </c>
      <c r="CB269" s="97" t="e">
        <f t="shared" si="794"/>
        <v>#VALUE!</v>
      </c>
      <c r="CC269" s="276" t="e">
        <f t="shared" si="794"/>
        <v>#VALUE!</v>
      </c>
      <c r="CD269" s="268" t="e">
        <f t="shared" ref="CD269:CD274" si="795">SUM(BZ269:CB269)</f>
        <v>#VALUE!</v>
      </c>
      <c r="CE269" s="408"/>
      <c r="CF269" s="97" t="e">
        <f t="shared" ref="CF269:CI269" si="796">CF233</f>
        <v>#VALUE!</v>
      </c>
      <c r="CG269" s="97" t="e">
        <f t="shared" si="796"/>
        <v>#VALUE!</v>
      </c>
      <c r="CH269" s="97" t="e">
        <f t="shared" si="796"/>
        <v>#VALUE!</v>
      </c>
      <c r="CI269" s="276" t="e">
        <f t="shared" si="796"/>
        <v>#VALUE!</v>
      </c>
      <c r="CJ269" s="268" t="e">
        <f t="shared" ref="CJ269:CJ274" si="797">SUM(CF269:CH269)</f>
        <v>#VALUE!</v>
      </c>
      <c r="CK269" s="408"/>
      <c r="CL269" s="97" t="e">
        <f t="shared" ref="CL269:CO269" si="798">CL233</f>
        <v>#VALUE!</v>
      </c>
      <c r="CM269" s="97" t="e">
        <f t="shared" si="798"/>
        <v>#VALUE!</v>
      </c>
      <c r="CN269" s="97" t="e">
        <f t="shared" si="798"/>
        <v>#VALUE!</v>
      </c>
      <c r="CO269" s="276" t="e">
        <f t="shared" si="798"/>
        <v>#VALUE!</v>
      </c>
      <c r="CP269" s="268" t="e">
        <f t="shared" ref="CP269:CP274" si="799">SUM(CL269:CN269)</f>
        <v>#VALUE!</v>
      </c>
      <c r="CQ269" s="408"/>
      <c r="CR269" s="97" t="e">
        <f t="shared" ref="CR269:CU269" si="800">CR233</f>
        <v>#VALUE!</v>
      </c>
      <c r="CS269" s="97" t="e">
        <f t="shared" si="800"/>
        <v>#VALUE!</v>
      </c>
      <c r="CT269" s="97" t="e">
        <f t="shared" si="800"/>
        <v>#VALUE!</v>
      </c>
      <c r="CU269" s="276" t="e">
        <f t="shared" si="800"/>
        <v>#VALUE!</v>
      </c>
      <c r="CV269" s="268" t="e">
        <f t="shared" ref="CV269:CV274" si="801">SUM(CR269:CT269)</f>
        <v>#VALUE!</v>
      </c>
      <c r="CW269" s="408"/>
      <c r="CX269" s="97" t="e">
        <f t="shared" ref="CX269:DA269" si="802">CX233</f>
        <v>#VALUE!</v>
      </c>
      <c r="CY269" s="97" t="e">
        <f t="shared" si="802"/>
        <v>#VALUE!</v>
      </c>
      <c r="CZ269" s="97" t="e">
        <f t="shared" si="802"/>
        <v>#VALUE!</v>
      </c>
      <c r="DA269" s="276" t="e">
        <f t="shared" si="802"/>
        <v>#VALUE!</v>
      </c>
      <c r="DB269" s="268" t="e">
        <f t="shared" ref="DB269:DB274" si="803">SUM(CX269:CZ269)</f>
        <v>#VALUE!</v>
      </c>
      <c r="DC269" s="408"/>
      <c r="DD269" s="97" t="e">
        <f t="shared" ref="DD269:DG269" si="804">DD233</f>
        <v>#VALUE!</v>
      </c>
      <c r="DE269" s="97" t="e">
        <f t="shared" si="804"/>
        <v>#VALUE!</v>
      </c>
      <c r="DF269" s="97" t="e">
        <f t="shared" si="804"/>
        <v>#VALUE!</v>
      </c>
      <c r="DG269" s="276" t="e">
        <f t="shared" si="804"/>
        <v>#VALUE!</v>
      </c>
      <c r="DH269" s="268" t="e">
        <f t="shared" ref="DH269:DH274" si="805">SUM(DD269:DF269)</f>
        <v>#VALUE!</v>
      </c>
      <c r="DI269" s="408"/>
      <c r="DJ269" s="97" t="e">
        <f t="shared" ref="DJ269:DM269" si="806">DJ233</f>
        <v>#VALUE!</v>
      </c>
      <c r="DK269" s="97" t="e">
        <f t="shared" si="806"/>
        <v>#VALUE!</v>
      </c>
      <c r="DL269" s="97" t="e">
        <f t="shared" si="806"/>
        <v>#VALUE!</v>
      </c>
      <c r="DM269" s="276" t="e">
        <f t="shared" si="806"/>
        <v>#VALUE!</v>
      </c>
      <c r="DN269" s="268" t="e">
        <f t="shared" ref="DN269:DN274" si="807">SUM(DJ269:DL269)</f>
        <v>#VALUE!</v>
      </c>
      <c r="DO269" s="408"/>
      <c r="DP269" s="97" t="e">
        <f t="shared" ref="DP269:DS269" si="808">DP233</f>
        <v>#VALUE!</v>
      </c>
      <c r="DQ269" s="97" t="e">
        <f t="shared" si="808"/>
        <v>#VALUE!</v>
      </c>
      <c r="DR269" s="97" t="e">
        <f t="shared" si="808"/>
        <v>#VALUE!</v>
      </c>
      <c r="DS269" s="276" t="e">
        <f t="shared" si="808"/>
        <v>#VALUE!</v>
      </c>
      <c r="DT269" s="268" t="e">
        <f t="shared" ref="DT269:DT274" si="809">SUM(DP269:DR269)</f>
        <v>#VALUE!</v>
      </c>
    </row>
    <row r="270" spans="1:124" x14ac:dyDescent="0.2">
      <c r="B270" s="95">
        <v>232.1</v>
      </c>
      <c r="C270" s="95" t="s">
        <v>207</v>
      </c>
      <c r="D270" s="96"/>
      <c r="E270" s="408"/>
      <c r="F270" s="97">
        <f t="shared" ref="F270:I270" si="810">F234</f>
        <v>451662914.64451504</v>
      </c>
      <c r="G270" s="97">
        <f t="shared" si="810"/>
        <v>0</v>
      </c>
      <c r="H270" s="97">
        <f t="shared" si="810"/>
        <v>169281552.93169159</v>
      </c>
      <c r="I270" s="276">
        <f t="shared" si="810"/>
        <v>3177346.0666654096</v>
      </c>
      <c r="J270" s="268">
        <f t="shared" si="771"/>
        <v>620944467.57620668</v>
      </c>
      <c r="K270" s="408"/>
      <c r="L270" s="97">
        <f t="shared" ref="L270:O270" si="811">L234</f>
        <v>194790925.98034698</v>
      </c>
      <c r="M270" s="97">
        <f t="shared" si="811"/>
        <v>0</v>
      </c>
      <c r="N270" s="97">
        <f t="shared" si="811"/>
        <v>67272552.411649019</v>
      </c>
      <c r="O270" s="276">
        <f t="shared" si="811"/>
        <v>1262678.5145688446</v>
      </c>
      <c r="P270" s="268">
        <f t="shared" si="773"/>
        <v>262063478.391996</v>
      </c>
      <c r="Q270" s="408"/>
      <c r="R270" s="97">
        <f t="shared" ref="R270:U270" si="812">R234</f>
        <v>174805536.85787636</v>
      </c>
      <c r="S270" s="97">
        <f t="shared" si="812"/>
        <v>0</v>
      </c>
      <c r="T270" s="97">
        <f t="shared" si="812"/>
        <v>56764382.229391232</v>
      </c>
      <c r="U270" s="276">
        <f t="shared" si="812"/>
        <v>1065444.4236816925</v>
      </c>
      <c r="V270" s="268">
        <f t="shared" si="775"/>
        <v>231569919.08726758</v>
      </c>
      <c r="W270" s="408"/>
      <c r="X270" s="97">
        <f t="shared" ref="X270:AA270" si="813">X234</f>
        <v>170541987.17841598</v>
      </c>
      <c r="Y270" s="97">
        <f t="shared" si="813"/>
        <v>0</v>
      </c>
      <c r="Z270" s="97">
        <f t="shared" si="813"/>
        <v>53773868.433891594</v>
      </c>
      <c r="AA270" s="276">
        <f t="shared" si="813"/>
        <v>1009313.693068218</v>
      </c>
      <c r="AB270" s="268">
        <f t="shared" si="777"/>
        <v>224315855.61230758</v>
      </c>
      <c r="AC270" s="408"/>
      <c r="AD270" s="97">
        <f t="shared" ref="AD270:AG270" si="814">AD234</f>
        <v>170541987.17841598</v>
      </c>
      <c r="AE270" s="97">
        <f t="shared" si="814"/>
        <v>0</v>
      </c>
      <c r="AF270" s="97">
        <f t="shared" si="814"/>
        <v>53773868.433891594</v>
      </c>
      <c r="AG270" s="276">
        <f t="shared" si="814"/>
        <v>1009313.693068218</v>
      </c>
      <c r="AH270" s="268">
        <f t="shared" si="779"/>
        <v>224315855.61230758</v>
      </c>
      <c r="AI270" s="408"/>
      <c r="AJ270" s="97">
        <f t="shared" ref="AJ270:AM270" si="815">AJ234</f>
        <v>170541987.17841598</v>
      </c>
      <c r="AK270" s="97">
        <f t="shared" si="815"/>
        <v>0</v>
      </c>
      <c r="AL270" s="97">
        <f t="shared" si="815"/>
        <v>53773868.433891594</v>
      </c>
      <c r="AM270" s="276">
        <f t="shared" si="815"/>
        <v>1009313.693068218</v>
      </c>
      <c r="AN270" s="268">
        <f t="shared" si="781"/>
        <v>224315855.61230758</v>
      </c>
      <c r="AO270" s="408"/>
      <c r="AP270" s="97">
        <f t="shared" ref="AP270:AS270" si="816">AP234</f>
        <v>170541987.17841598</v>
      </c>
      <c r="AQ270" s="97">
        <f t="shared" si="816"/>
        <v>0</v>
      </c>
      <c r="AR270" s="97">
        <f t="shared" si="816"/>
        <v>53773868.433891594</v>
      </c>
      <c r="AS270" s="276">
        <f t="shared" si="816"/>
        <v>1009313.693068218</v>
      </c>
      <c r="AT270" s="268">
        <f t="shared" si="783"/>
        <v>224315855.61230758</v>
      </c>
      <c r="AU270" s="408"/>
      <c r="AV270" s="97">
        <f t="shared" ref="AV270:AY270" si="817">AV234</f>
        <v>170541987.17841598</v>
      </c>
      <c r="AW270" s="97">
        <f t="shared" si="817"/>
        <v>0</v>
      </c>
      <c r="AX270" s="97">
        <f t="shared" si="817"/>
        <v>53773868.433891594</v>
      </c>
      <c r="AY270" s="276">
        <f t="shared" si="817"/>
        <v>1009313.693068218</v>
      </c>
      <c r="AZ270" s="268">
        <f t="shared" si="785"/>
        <v>224315855.61230758</v>
      </c>
      <c r="BA270" s="408"/>
      <c r="BB270" s="97">
        <f t="shared" ref="BB270:BE270" si="818">BB234</f>
        <v>170541987.17841598</v>
      </c>
      <c r="BC270" s="97">
        <f t="shared" si="818"/>
        <v>0</v>
      </c>
      <c r="BD270" s="97">
        <f t="shared" si="818"/>
        <v>53773868.433891594</v>
      </c>
      <c r="BE270" s="276">
        <f t="shared" si="818"/>
        <v>1009313.693068218</v>
      </c>
      <c r="BF270" s="268">
        <f t="shared" si="787"/>
        <v>224315855.61230758</v>
      </c>
      <c r="BG270" s="408"/>
      <c r="BH270" s="97">
        <f t="shared" ref="BH270:BK270" si="819">BH234</f>
        <v>170541987.17841598</v>
      </c>
      <c r="BI270" s="97">
        <f t="shared" si="819"/>
        <v>0</v>
      </c>
      <c r="BJ270" s="97">
        <f t="shared" si="819"/>
        <v>53773868.433891594</v>
      </c>
      <c r="BK270" s="276">
        <f t="shared" si="819"/>
        <v>1009313.693068218</v>
      </c>
      <c r="BL270" s="268">
        <f t="shared" si="789"/>
        <v>224315855.61230758</v>
      </c>
      <c r="BM270" s="408"/>
      <c r="BN270" s="97" t="e">
        <f t="shared" ref="BN270:BQ270" si="820">BN234</f>
        <v>#VALUE!</v>
      </c>
      <c r="BO270" s="97" t="e">
        <f t="shared" si="820"/>
        <v>#VALUE!</v>
      </c>
      <c r="BP270" s="97" t="e">
        <f t="shared" si="820"/>
        <v>#VALUE!</v>
      </c>
      <c r="BQ270" s="276" t="e">
        <f t="shared" si="820"/>
        <v>#VALUE!</v>
      </c>
      <c r="BR270" s="268" t="e">
        <f t="shared" si="791"/>
        <v>#VALUE!</v>
      </c>
      <c r="BS270" s="408"/>
      <c r="BT270" s="97" t="e">
        <f t="shared" ref="BT270:BW270" si="821">BT234</f>
        <v>#VALUE!</v>
      </c>
      <c r="BU270" s="97" t="e">
        <f t="shared" si="821"/>
        <v>#VALUE!</v>
      </c>
      <c r="BV270" s="97" t="e">
        <f t="shared" si="821"/>
        <v>#VALUE!</v>
      </c>
      <c r="BW270" s="276" t="e">
        <f t="shared" si="821"/>
        <v>#VALUE!</v>
      </c>
      <c r="BX270" s="268" t="e">
        <f t="shared" si="793"/>
        <v>#VALUE!</v>
      </c>
      <c r="BY270" s="408"/>
      <c r="BZ270" s="97" t="e">
        <f t="shared" ref="BZ270:CC270" si="822">BZ234</f>
        <v>#VALUE!</v>
      </c>
      <c r="CA270" s="97" t="e">
        <f t="shared" si="822"/>
        <v>#VALUE!</v>
      </c>
      <c r="CB270" s="97" t="e">
        <f t="shared" si="822"/>
        <v>#VALUE!</v>
      </c>
      <c r="CC270" s="276" t="e">
        <f t="shared" si="822"/>
        <v>#VALUE!</v>
      </c>
      <c r="CD270" s="268" t="e">
        <f t="shared" si="795"/>
        <v>#VALUE!</v>
      </c>
      <c r="CE270" s="408"/>
      <c r="CF270" s="97" t="e">
        <f t="shared" ref="CF270:CI270" si="823">CF234</f>
        <v>#VALUE!</v>
      </c>
      <c r="CG270" s="97" t="e">
        <f t="shared" si="823"/>
        <v>#VALUE!</v>
      </c>
      <c r="CH270" s="97" t="e">
        <f t="shared" si="823"/>
        <v>#VALUE!</v>
      </c>
      <c r="CI270" s="276" t="e">
        <f t="shared" si="823"/>
        <v>#VALUE!</v>
      </c>
      <c r="CJ270" s="268" t="e">
        <f t="shared" si="797"/>
        <v>#VALUE!</v>
      </c>
      <c r="CK270" s="408"/>
      <c r="CL270" s="97" t="e">
        <f t="shared" ref="CL270:CO270" si="824">CL234</f>
        <v>#VALUE!</v>
      </c>
      <c r="CM270" s="97" t="e">
        <f t="shared" si="824"/>
        <v>#VALUE!</v>
      </c>
      <c r="CN270" s="97" t="e">
        <f t="shared" si="824"/>
        <v>#VALUE!</v>
      </c>
      <c r="CO270" s="276" t="e">
        <f t="shared" si="824"/>
        <v>#VALUE!</v>
      </c>
      <c r="CP270" s="268" t="e">
        <f t="shared" si="799"/>
        <v>#VALUE!</v>
      </c>
      <c r="CQ270" s="408"/>
      <c r="CR270" s="97" t="e">
        <f t="shared" ref="CR270:CU270" si="825">CR234</f>
        <v>#VALUE!</v>
      </c>
      <c r="CS270" s="97" t="e">
        <f t="shared" si="825"/>
        <v>#VALUE!</v>
      </c>
      <c r="CT270" s="97" t="e">
        <f t="shared" si="825"/>
        <v>#VALUE!</v>
      </c>
      <c r="CU270" s="276" t="e">
        <f t="shared" si="825"/>
        <v>#VALUE!</v>
      </c>
      <c r="CV270" s="268" t="e">
        <f t="shared" si="801"/>
        <v>#VALUE!</v>
      </c>
      <c r="CW270" s="408"/>
      <c r="CX270" s="97" t="e">
        <f t="shared" ref="CX270:DA270" si="826">CX234</f>
        <v>#VALUE!</v>
      </c>
      <c r="CY270" s="97" t="e">
        <f t="shared" si="826"/>
        <v>#VALUE!</v>
      </c>
      <c r="CZ270" s="97" t="e">
        <f t="shared" si="826"/>
        <v>#VALUE!</v>
      </c>
      <c r="DA270" s="276" t="e">
        <f t="shared" si="826"/>
        <v>#VALUE!</v>
      </c>
      <c r="DB270" s="268" t="e">
        <f t="shared" si="803"/>
        <v>#VALUE!</v>
      </c>
      <c r="DC270" s="408"/>
      <c r="DD270" s="97" t="e">
        <f t="shared" ref="DD270:DG270" si="827">DD234</f>
        <v>#VALUE!</v>
      </c>
      <c r="DE270" s="97" t="e">
        <f t="shared" si="827"/>
        <v>#VALUE!</v>
      </c>
      <c r="DF270" s="97" t="e">
        <f t="shared" si="827"/>
        <v>#VALUE!</v>
      </c>
      <c r="DG270" s="276" t="e">
        <f t="shared" si="827"/>
        <v>#VALUE!</v>
      </c>
      <c r="DH270" s="268" t="e">
        <f t="shared" si="805"/>
        <v>#VALUE!</v>
      </c>
      <c r="DI270" s="408"/>
      <c r="DJ270" s="97" t="e">
        <f t="shared" ref="DJ270:DM270" si="828">DJ234</f>
        <v>#VALUE!</v>
      </c>
      <c r="DK270" s="97" t="e">
        <f t="shared" si="828"/>
        <v>#VALUE!</v>
      </c>
      <c r="DL270" s="97" t="e">
        <f t="shared" si="828"/>
        <v>#VALUE!</v>
      </c>
      <c r="DM270" s="276" t="e">
        <f t="shared" si="828"/>
        <v>#VALUE!</v>
      </c>
      <c r="DN270" s="268" t="e">
        <f t="shared" si="807"/>
        <v>#VALUE!</v>
      </c>
      <c r="DO270" s="408"/>
      <c r="DP270" s="97" t="e">
        <f t="shared" ref="DP270:DS270" si="829">DP234</f>
        <v>#VALUE!</v>
      </c>
      <c r="DQ270" s="97" t="e">
        <f t="shared" si="829"/>
        <v>#VALUE!</v>
      </c>
      <c r="DR270" s="97" t="e">
        <f t="shared" si="829"/>
        <v>#VALUE!</v>
      </c>
      <c r="DS270" s="276" t="e">
        <f t="shared" si="829"/>
        <v>#VALUE!</v>
      </c>
      <c r="DT270" s="268" t="e">
        <f t="shared" si="809"/>
        <v>#VALUE!</v>
      </c>
    </row>
    <row r="271" spans="1:124" x14ac:dyDescent="0.2">
      <c r="B271" s="95">
        <v>233</v>
      </c>
      <c r="C271" s="95" t="s">
        <v>208</v>
      </c>
      <c r="D271" s="96"/>
      <c r="E271" s="408"/>
      <c r="F271" s="97">
        <f t="shared" ref="F271:I271" si="830">F235</f>
        <v>77272677.704438955</v>
      </c>
      <c r="G271" s="97">
        <f t="shared" si="830"/>
        <v>9410813.8242061436</v>
      </c>
      <c r="H271" s="97">
        <f t="shared" si="830"/>
        <v>67769275.452341586</v>
      </c>
      <c r="I271" s="276">
        <f t="shared" si="830"/>
        <v>1289033.3510825583</v>
      </c>
      <c r="J271" s="268">
        <f t="shared" si="771"/>
        <v>154452766.98098668</v>
      </c>
      <c r="K271" s="408"/>
      <c r="L271" s="97">
        <f t="shared" ref="L271:O271" si="831">L235</f>
        <v>54652199.583908893</v>
      </c>
      <c r="M271" s="97">
        <f t="shared" si="831"/>
        <v>6655931.8331733914</v>
      </c>
      <c r="N271" s="97">
        <f t="shared" si="831"/>
        <v>44885892.327625901</v>
      </c>
      <c r="O271" s="276">
        <f t="shared" si="831"/>
        <v>853770.55925734167</v>
      </c>
      <c r="P271" s="268">
        <f t="shared" si="773"/>
        <v>106194023.74470818</v>
      </c>
      <c r="Q271" s="408"/>
      <c r="R271" s="97">
        <f t="shared" ref="R271:U271" si="832">R235</f>
        <v>49044928.764766395</v>
      </c>
      <c r="S271" s="97">
        <f t="shared" si="832"/>
        <v>5973038.6902349452</v>
      </c>
      <c r="T271" s="97">
        <f t="shared" si="832"/>
        <v>37874584.172183931</v>
      </c>
      <c r="U271" s="276">
        <f t="shared" si="832"/>
        <v>720409.09144236369</v>
      </c>
      <c r="V271" s="268">
        <f t="shared" si="775"/>
        <v>92892551.62718527</v>
      </c>
      <c r="W271" s="408"/>
      <c r="X271" s="97">
        <f t="shared" ref="X271:AA271" si="833">X235</f>
        <v>47848710.990015998</v>
      </c>
      <c r="Y271" s="97">
        <f t="shared" si="833"/>
        <v>5827354.8197414102</v>
      </c>
      <c r="Z271" s="97">
        <f t="shared" si="833"/>
        <v>35879240.225551799</v>
      </c>
      <c r="AA271" s="276">
        <f t="shared" si="833"/>
        <v>682455.83199076599</v>
      </c>
      <c r="AB271" s="268">
        <f t="shared" si="777"/>
        <v>89555306.03530921</v>
      </c>
      <c r="AC271" s="408"/>
      <c r="AD271" s="97">
        <f t="shared" ref="AD271:AG271" si="834">AD235</f>
        <v>47848710.990015998</v>
      </c>
      <c r="AE271" s="97">
        <f t="shared" si="834"/>
        <v>5827354.8197414102</v>
      </c>
      <c r="AF271" s="97">
        <f t="shared" si="834"/>
        <v>35879240.225551799</v>
      </c>
      <c r="AG271" s="276">
        <f t="shared" si="834"/>
        <v>682455.83199076599</v>
      </c>
      <c r="AH271" s="268">
        <f t="shared" si="779"/>
        <v>89555306.03530921</v>
      </c>
      <c r="AI271" s="408"/>
      <c r="AJ271" s="97">
        <f t="shared" ref="AJ271:AM271" si="835">AJ235</f>
        <v>47848710.990015998</v>
      </c>
      <c r="AK271" s="97">
        <f t="shared" si="835"/>
        <v>5827354.8197414102</v>
      </c>
      <c r="AL271" s="97">
        <f t="shared" si="835"/>
        <v>35879240.225551799</v>
      </c>
      <c r="AM271" s="276">
        <f t="shared" si="835"/>
        <v>682455.83199076599</v>
      </c>
      <c r="AN271" s="268">
        <f t="shared" si="781"/>
        <v>89555306.03530921</v>
      </c>
      <c r="AO271" s="408"/>
      <c r="AP271" s="97">
        <f t="shared" ref="AP271:AS271" si="836">AP235</f>
        <v>47848710.990015998</v>
      </c>
      <c r="AQ271" s="97">
        <f t="shared" si="836"/>
        <v>5827354.8197414102</v>
      </c>
      <c r="AR271" s="97">
        <f t="shared" si="836"/>
        <v>35879240.225551799</v>
      </c>
      <c r="AS271" s="276">
        <f t="shared" si="836"/>
        <v>682455.83199076599</v>
      </c>
      <c r="AT271" s="268">
        <f t="shared" si="783"/>
        <v>89555306.03530921</v>
      </c>
      <c r="AU271" s="408"/>
      <c r="AV271" s="97">
        <f t="shared" ref="AV271:AY271" si="837">AV235</f>
        <v>47848710.990015998</v>
      </c>
      <c r="AW271" s="97">
        <f t="shared" si="837"/>
        <v>5827354.8197414102</v>
      </c>
      <c r="AX271" s="97">
        <f t="shared" si="837"/>
        <v>35879240.225551799</v>
      </c>
      <c r="AY271" s="276">
        <f t="shared" si="837"/>
        <v>682455.83199076599</v>
      </c>
      <c r="AZ271" s="268">
        <f t="shared" si="785"/>
        <v>89555306.03530921</v>
      </c>
      <c r="BA271" s="408"/>
      <c r="BB271" s="97">
        <f t="shared" ref="BB271:BE271" si="838">BB235</f>
        <v>47848710.990015998</v>
      </c>
      <c r="BC271" s="97">
        <f t="shared" si="838"/>
        <v>5827354.8197414102</v>
      </c>
      <c r="BD271" s="97">
        <f t="shared" si="838"/>
        <v>35879240.225551799</v>
      </c>
      <c r="BE271" s="276">
        <f t="shared" si="838"/>
        <v>682455.83199076599</v>
      </c>
      <c r="BF271" s="268">
        <f t="shared" si="787"/>
        <v>89555306.03530921</v>
      </c>
      <c r="BG271" s="408"/>
      <c r="BH271" s="97">
        <f t="shared" ref="BH271:BK271" si="839">BH235</f>
        <v>47848710.990015998</v>
      </c>
      <c r="BI271" s="97">
        <f t="shared" si="839"/>
        <v>5827354.8197414102</v>
      </c>
      <c r="BJ271" s="97">
        <f t="shared" si="839"/>
        <v>35879240.225551799</v>
      </c>
      <c r="BK271" s="276">
        <f t="shared" si="839"/>
        <v>682455.83199076599</v>
      </c>
      <c r="BL271" s="268">
        <f t="shared" si="789"/>
        <v>89555306.03530921</v>
      </c>
      <c r="BM271" s="408"/>
      <c r="BN271" s="97" t="e">
        <f t="shared" ref="BN271:BQ271" si="840">BN235</f>
        <v>#VALUE!</v>
      </c>
      <c r="BO271" s="97" t="e">
        <f t="shared" si="840"/>
        <v>#VALUE!</v>
      </c>
      <c r="BP271" s="97" t="e">
        <f t="shared" si="840"/>
        <v>#VALUE!</v>
      </c>
      <c r="BQ271" s="276" t="e">
        <f t="shared" si="840"/>
        <v>#VALUE!</v>
      </c>
      <c r="BR271" s="268" t="e">
        <f t="shared" si="791"/>
        <v>#VALUE!</v>
      </c>
      <c r="BS271" s="408"/>
      <c r="BT271" s="97" t="e">
        <f t="shared" ref="BT271:BW271" si="841">BT235</f>
        <v>#VALUE!</v>
      </c>
      <c r="BU271" s="97" t="e">
        <f t="shared" si="841"/>
        <v>#VALUE!</v>
      </c>
      <c r="BV271" s="97" t="e">
        <f t="shared" si="841"/>
        <v>#VALUE!</v>
      </c>
      <c r="BW271" s="276" t="e">
        <f t="shared" si="841"/>
        <v>#VALUE!</v>
      </c>
      <c r="BX271" s="268" t="e">
        <f t="shared" si="793"/>
        <v>#VALUE!</v>
      </c>
      <c r="BY271" s="408"/>
      <c r="BZ271" s="97" t="e">
        <f t="shared" ref="BZ271:CC271" si="842">BZ235</f>
        <v>#VALUE!</v>
      </c>
      <c r="CA271" s="97" t="e">
        <f t="shared" si="842"/>
        <v>#VALUE!</v>
      </c>
      <c r="CB271" s="97" t="e">
        <f t="shared" si="842"/>
        <v>#VALUE!</v>
      </c>
      <c r="CC271" s="276" t="e">
        <f t="shared" si="842"/>
        <v>#VALUE!</v>
      </c>
      <c r="CD271" s="268" t="e">
        <f t="shared" si="795"/>
        <v>#VALUE!</v>
      </c>
      <c r="CE271" s="408"/>
      <c r="CF271" s="97" t="e">
        <f t="shared" ref="CF271:CI271" si="843">CF235</f>
        <v>#VALUE!</v>
      </c>
      <c r="CG271" s="97" t="e">
        <f t="shared" si="843"/>
        <v>#VALUE!</v>
      </c>
      <c r="CH271" s="97" t="e">
        <f t="shared" si="843"/>
        <v>#VALUE!</v>
      </c>
      <c r="CI271" s="276" t="e">
        <f t="shared" si="843"/>
        <v>#VALUE!</v>
      </c>
      <c r="CJ271" s="268" t="e">
        <f t="shared" si="797"/>
        <v>#VALUE!</v>
      </c>
      <c r="CK271" s="408"/>
      <c r="CL271" s="97" t="e">
        <f t="shared" ref="CL271:CO271" si="844">CL235</f>
        <v>#VALUE!</v>
      </c>
      <c r="CM271" s="97" t="e">
        <f t="shared" si="844"/>
        <v>#VALUE!</v>
      </c>
      <c r="CN271" s="97" t="e">
        <f t="shared" si="844"/>
        <v>#VALUE!</v>
      </c>
      <c r="CO271" s="276" t="e">
        <f t="shared" si="844"/>
        <v>#VALUE!</v>
      </c>
      <c r="CP271" s="268" t="e">
        <f t="shared" si="799"/>
        <v>#VALUE!</v>
      </c>
      <c r="CQ271" s="408"/>
      <c r="CR271" s="97" t="e">
        <f t="shared" ref="CR271:CU271" si="845">CR235</f>
        <v>#VALUE!</v>
      </c>
      <c r="CS271" s="97" t="e">
        <f t="shared" si="845"/>
        <v>#VALUE!</v>
      </c>
      <c r="CT271" s="97" t="e">
        <f t="shared" si="845"/>
        <v>#VALUE!</v>
      </c>
      <c r="CU271" s="276" t="e">
        <f t="shared" si="845"/>
        <v>#VALUE!</v>
      </c>
      <c r="CV271" s="268" t="e">
        <f t="shared" si="801"/>
        <v>#VALUE!</v>
      </c>
      <c r="CW271" s="408"/>
      <c r="CX271" s="97" t="e">
        <f t="shared" ref="CX271:DA271" si="846">CX235</f>
        <v>#VALUE!</v>
      </c>
      <c r="CY271" s="97" t="e">
        <f t="shared" si="846"/>
        <v>#VALUE!</v>
      </c>
      <c r="CZ271" s="97" t="e">
        <f t="shared" si="846"/>
        <v>#VALUE!</v>
      </c>
      <c r="DA271" s="276" t="e">
        <f t="shared" si="846"/>
        <v>#VALUE!</v>
      </c>
      <c r="DB271" s="268" t="e">
        <f t="shared" si="803"/>
        <v>#VALUE!</v>
      </c>
      <c r="DC271" s="408"/>
      <c r="DD271" s="97" t="e">
        <f t="shared" ref="DD271:DG271" si="847">DD235</f>
        <v>#VALUE!</v>
      </c>
      <c r="DE271" s="97" t="e">
        <f t="shared" si="847"/>
        <v>#VALUE!</v>
      </c>
      <c r="DF271" s="97" t="e">
        <f t="shared" si="847"/>
        <v>#VALUE!</v>
      </c>
      <c r="DG271" s="276" t="e">
        <f t="shared" si="847"/>
        <v>#VALUE!</v>
      </c>
      <c r="DH271" s="268" t="e">
        <f t="shared" si="805"/>
        <v>#VALUE!</v>
      </c>
      <c r="DI271" s="408"/>
      <c r="DJ271" s="97" t="e">
        <f t="shared" ref="DJ271:DM271" si="848">DJ235</f>
        <v>#VALUE!</v>
      </c>
      <c r="DK271" s="97" t="e">
        <f t="shared" si="848"/>
        <v>#VALUE!</v>
      </c>
      <c r="DL271" s="97" t="e">
        <f t="shared" si="848"/>
        <v>#VALUE!</v>
      </c>
      <c r="DM271" s="276" t="e">
        <f t="shared" si="848"/>
        <v>#VALUE!</v>
      </c>
      <c r="DN271" s="268" t="e">
        <f t="shared" si="807"/>
        <v>#VALUE!</v>
      </c>
      <c r="DO271" s="408"/>
      <c r="DP271" s="97" t="e">
        <f t="shared" ref="DP271:DS271" si="849">DP235</f>
        <v>#VALUE!</v>
      </c>
      <c r="DQ271" s="97" t="e">
        <f t="shared" si="849"/>
        <v>#VALUE!</v>
      </c>
      <c r="DR271" s="97" t="e">
        <f t="shared" si="849"/>
        <v>#VALUE!</v>
      </c>
      <c r="DS271" s="276" t="e">
        <f t="shared" si="849"/>
        <v>#VALUE!</v>
      </c>
      <c r="DT271" s="268" t="e">
        <f t="shared" si="809"/>
        <v>#VALUE!</v>
      </c>
    </row>
    <row r="272" spans="1:124" x14ac:dyDescent="0.2">
      <c r="B272" s="95">
        <v>24</v>
      </c>
      <c r="C272" s="95" t="s">
        <v>209</v>
      </c>
      <c r="D272" s="96"/>
      <c r="E272" s="408"/>
      <c r="F272" s="97">
        <f t="shared" ref="F272:I272" si="850">F236</f>
        <v>45963135.752140127</v>
      </c>
      <c r="G272" s="97">
        <f t="shared" si="850"/>
        <v>41860158.363539867</v>
      </c>
      <c r="H272" s="97">
        <f t="shared" si="850"/>
        <v>162677182.34183431</v>
      </c>
      <c r="I272" s="276">
        <f t="shared" si="850"/>
        <v>3018133.1619249438</v>
      </c>
      <c r="J272" s="268">
        <f t="shared" si="771"/>
        <v>250500476.45751429</v>
      </c>
      <c r="K272" s="408"/>
      <c r="L272" s="97">
        <f t="shared" ref="L272:O272" si="851">L236</f>
        <v>32508081.035270743</v>
      </c>
      <c r="M272" s="97">
        <f t="shared" si="851"/>
        <v>29606191.961519063</v>
      </c>
      <c r="N272" s="97">
        <f t="shared" si="851"/>
        <v>107746621.78426526</v>
      </c>
      <c r="O272" s="276">
        <f t="shared" si="851"/>
        <v>1999012.0778533316</v>
      </c>
      <c r="P272" s="268">
        <f t="shared" si="773"/>
        <v>169860894.78105506</v>
      </c>
      <c r="Q272" s="408"/>
      <c r="R272" s="97">
        <f t="shared" ref="R272:U272" si="852">R236</f>
        <v>29172778.603471421</v>
      </c>
      <c r="S272" s="97">
        <f t="shared" si="852"/>
        <v>26568620.966835164</v>
      </c>
      <c r="T272" s="97">
        <f t="shared" si="852"/>
        <v>90916283.144157901</v>
      </c>
      <c r="U272" s="276">
        <f t="shared" si="852"/>
        <v>1686760.5226881057</v>
      </c>
      <c r="V272" s="268">
        <f t="shared" si="775"/>
        <v>146657682.71446449</v>
      </c>
      <c r="W272" s="408"/>
      <c r="X272" s="97">
        <f t="shared" ref="X272:AA272" si="853">X236</f>
        <v>28461247.4180209</v>
      </c>
      <c r="Y272" s="97">
        <f t="shared" si="853"/>
        <v>25920605.8213026</v>
      </c>
      <c r="Z272" s="97">
        <f t="shared" si="853"/>
        <v>86126547.251685202</v>
      </c>
      <c r="AA272" s="276">
        <f t="shared" si="853"/>
        <v>1597897.04149283</v>
      </c>
      <c r="AB272" s="268">
        <f t="shared" si="777"/>
        <v>140508400.4910087</v>
      </c>
      <c r="AC272" s="408"/>
      <c r="AD272" s="97">
        <f t="shared" ref="AD272:AG272" si="854">AD236</f>
        <v>28461247.4180209</v>
      </c>
      <c r="AE272" s="97">
        <f t="shared" si="854"/>
        <v>25920605.8213026</v>
      </c>
      <c r="AF272" s="97">
        <f t="shared" si="854"/>
        <v>86126547.251685202</v>
      </c>
      <c r="AG272" s="276">
        <f t="shared" si="854"/>
        <v>1597897.04149283</v>
      </c>
      <c r="AH272" s="268">
        <f t="shared" si="779"/>
        <v>140508400.4910087</v>
      </c>
      <c r="AI272" s="408"/>
      <c r="AJ272" s="97">
        <f t="shared" ref="AJ272:AM272" si="855">AJ236</f>
        <v>28461247.4180209</v>
      </c>
      <c r="AK272" s="97">
        <f t="shared" si="855"/>
        <v>25920605.8213026</v>
      </c>
      <c r="AL272" s="97">
        <f t="shared" si="855"/>
        <v>86126547.251685202</v>
      </c>
      <c r="AM272" s="276">
        <f t="shared" si="855"/>
        <v>1597897.04149283</v>
      </c>
      <c r="AN272" s="268">
        <f t="shared" si="781"/>
        <v>140508400.4910087</v>
      </c>
      <c r="AO272" s="408"/>
      <c r="AP272" s="97">
        <f t="shared" ref="AP272:AS272" si="856">AP236</f>
        <v>28461247.4180209</v>
      </c>
      <c r="AQ272" s="97">
        <f t="shared" si="856"/>
        <v>25920605.8213026</v>
      </c>
      <c r="AR272" s="97">
        <f t="shared" si="856"/>
        <v>86126547.251685202</v>
      </c>
      <c r="AS272" s="276">
        <f t="shared" si="856"/>
        <v>1597897.04149283</v>
      </c>
      <c r="AT272" s="268">
        <f t="shared" si="783"/>
        <v>140508400.4910087</v>
      </c>
      <c r="AU272" s="408"/>
      <c r="AV272" s="97">
        <f t="shared" ref="AV272:AY272" si="857">AV236</f>
        <v>28461247.4180209</v>
      </c>
      <c r="AW272" s="97">
        <f t="shared" si="857"/>
        <v>25920605.8213026</v>
      </c>
      <c r="AX272" s="97">
        <f t="shared" si="857"/>
        <v>86126547.251685202</v>
      </c>
      <c r="AY272" s="276">
        <f t="shared" si="857"/>
        <v>1597897.04149283</v>
      </c>
      <c r="AZ272" s="268">
        <f t="shared" si="785"/>
        <v>140508400.4910087</v>
      </c>
      <c r="BA272" s="408"/>
      <c r="BB272" s="97">
        <f t="shared" ref="BB272:BE272" si="858">BB236</f>
        <v>28461247.4180209</v>
      </c>
      <c r="BC272" s="97">
        <f t="shared" si="858"/>
        <v>25920605.8213026</v>
      </c>
      <c r="BD272" s="97">
        <f t="shared" si="858"/>
        <v>86126547.251685202</v>
      </c>
      <c r="BE272" s="276">
        <f t="shared" si="858"/>
        <v>1597897.04149283</v>
      </c>
      <c r="BF272" s="268">
        <f t="shared" si="787"/>
        <v>140508400.4910087</v>
      </c>
      <c r="BG272" s="408"/>
      <c r="BH272" s="97">
        <f t="shared" ref="BH272:BK272" si="859">BH236</f>
        <v>28461247.4180209</v>
      </c>
      <c r="BI272" s="97">
        <f t="shared" si="859"/>
        <v>25920605.8213026</v>
      </c>
      <c r="BJ272" s="97">
        <f t="shared" si="859"/>
        <v>86126547.251685202</v>
      </c>
      <c r="BK272" s="276">
        <f t="shared" si="859"/>
        <v>1597897.04149283</v>
      </c>
      <c r="BL272" s="268">
        <f t="shared" si="789"/>
        <v>140508400.4910087</v>
      </c>
      <c r="BM272" s="408"/>
      <c r="BN272" s="97" t="e">
        <f t="shared" ref="BN272:BQ272" si="860">BN236</f>
        <v>#VALUE!</v>
      </c>
      <c r="BO272" s="97" t="e">
        <f t="shared" si="860"/>
        <v>#VALUE!</v>
      </c>
      <c r="BP272" s="97" t="e">
        <f t="shared" si="860"/>
        <v>#VALUE!</v>
      </c>
      <c r="BQ272" s="276" t="e">
        <f t="shared" si="860"/>
        <v>#VALUE!</v>
      </c>
      <c r="BR272" s="268" t="e">
        <f t="shared" si="791"/>
        <v>#VALUE!</v>
      </c>
      <c r="BS272" s="408"/>
      <c r="BT272" s="97" t="e">
        <f t="shared" ref="BT272:BW272" si="861">BT236</f>
        <v>#VALUE!</v>
      </c>
      <c r="BU272" s="97" t="e">
        <f t="shared" si="861"/>
        <v>#VALUE!</v>
      </c>
      <c r="BV272" s="97" t="e">
        <f t="shared" si="861"/>
        <v>#VALUE!</v>
      </c>
      <c r="BW272" s="276" t="e">
        <f t="shared" si="861"/>
        <v>#VALUE!</v>
      </c>
      <c r="BX272" s="268" t="e">
        <f t="shared" si="793"/>
        <v>#VALUE!</v>
      </c>
      <c r="BY272" s="408"/>
      <c r="BZ272" s="97" t="e">
        <f t="shared" ref="BZ272:CC272" si="862">BZ236</f>
        <v>#VALUE!</v>
      </c>
      <c r="CA272" s="97" t="e">
        <f t="shared" si="862"/>
        <v>#VALUE!</v>
      </c>
      <c r="CB272" s="97" t="e">
        <f t="shared" si="862"/>
        <v>#VALUE!</v>
      </c>
      <c r="CC272" s="276" t="e">
        <f t="shared" si="862"/>
        <v>#VALUE!</v>
      </c>
      <c r="CD272" s="268" t="e">
        <f t="shared" si="795"/>
        <v>#VALUE!</v>
      </c>
      <c r="CE272" s="408"/>
      <c r="CF272" s="97" t="e">
        <f t="shared" ref="CF272:CI272" si="863">CF236</f>
        <v>#VALUE!</v>
      </c>
      <c r="CG272" s="97" t="e">
        <f t="shared" si="863"/>
        <v>#VALUE!</v>
      </c>
      <c r="CH272" s="97" t="e">
        <f t="shared" si="863"/>
        <v>#VALUE!</v>
      </c>
      <c r="CI272" s="276" t="e">
        <f t="shared" si="863"/>
        <v>#VALUE!</v>
      </c>
      <c r="CJ272" s="268" t="e">
        <f t="shared" si="797"/>
        <v>#VALUE!</v>
      </c>
      <c r="CK272" s="408"/>
      <c r="CL272" s="97" t="e">
        <f t="shared" ref="CL272:CO272" si="864">CL236</f>
        <v>#VALUE!</v>
      </c>
      <c r="CM272" s="97" t="e">
        <f t="shared" si="864"/>
        <v>#VALUE!</v>
      </c>
      <c r="CN272" s="97" t="e">
        <f t="shared" si="864"/>
        <v>#VALUE!</v>
      </c>
      <c r="CO272" s="276" t="e">
        <f t="shared" si="864"/>
        <v>#VALUE!</v>
      </c>
      <c r="CP272" s="268" t="e">
        <f t="shared" si="799"/>
        <v>#VALUE!</v>
      </c>
      <c r="CQ272" s="408"/>
      <c r="CR272" s="97" t="e">
        <f t="shared" ref="CR272:CU272" si="865">CR236</f>
        <v>#VALUE!</v>
      </c>
      <c r="CS272" s="97" t="e">
        <f t="shared" si="865"/>
        <v>#VALUE!</v>
      </c>
      <c r="CT272" s="97" t="e">
        <f t="shared" si="865"/>
        <v>#VALUE!</v>
      </c>
      <c r="CU272" s="276" t="e">
        <f t="shared" si="865"/>
        <v>#VALUE!</v>
      </c>
      <c r="CV272" s="268" t="e">
        <f t="shared" si="801"/>
        <v>#VALUE!</v>
      </c>
      <c r="CW272" s="408"/>
      <c r="CX272" s="97" t="e">
        <f t="shared" ref="CX272:DA272" si="866">CX236</f>
        <v>#VALUE!</v>
      </c>
      <c r="CY272" s="97" t="e">
        <f t="shared" si="866"/>
        <v>#VALUE!</v>
      </c>
      <c r="CZ272" s="97" t="e">
        <f t="shared" si="866"/>
        <v>#VALUE!</v>
      </c>
      <c r="DA272" s="276" t="e">
        <f t="shared" si="866"/>
        <v>#VALUE!</v>
      </c>
      <c r="DB272" s="268" t="e">
        <f t="shared" si="803"/>
        <v>#VALUE!</v>
      </c>
      <c r="DC272" s="408"/>
      <c r="DD272" s="97" t="e">
        <f t="shared" ref="DD272:DG272" si="867">DD236</f>
        <v>#VALUE!</v>
      </c>
      <c r="DE272" s="97" t="e">
        <f t="shared" si="867"/>
        <v>#VALUE!</v>
      </c>
      <c r="DF272" s="97" t="e">
        <f t="shared" si="867"/>
        <v>#VALUE!</v>
      </c>
      <c r="DG272" s="276" t="e">
        <f t="shared" si="867"/>
        <v>#VALUE!</v>
      </c>
      <c r="DH272" s="268" t="e">
        <f t="shared" si="805"/>
        <v>#VALUE!</v>
      </c>
      <c r="DI272" s="408"/>
      <c r="DJ272" s="97" t="e">
        <f t="shared" ref="DJ272:DM272" si="868">DJ236</f>
        <v>#VALUE!</v>
      </c>
      <c r="DK272" s="97" t="e">
        <f t="shared" si="868"/>
        <v>#VALUE!</v>
      </c>
      <c r="DL272" s="97" t="e">
        <f t="shared" si="868"/>
        <v>#VALUE!</v>
      </c>
      <c r="DM272" s="276" t="e">
        <f t="shared" si="868"/>
        <v>#VALUE!</v>
      </c>
      <c r="DN272" s="268" t="e">
        <f t="shared" si="807"/>
        <v>#VALUE!</v>
      </c>
      <c r="DO272" s="408"/>
      <c r="DP272" s="97" t="e">
        <f t="shared" ref="DP272:DS272" si="869">DP236</f>
        <v>#VALUE!</v>
      </c>
      <c r="DQ272" s="97" t="e">
        <f t="shared" si="869"/>
        <v>#VALUE!</v>
      </c>
      <c r="DR272" s="97" t="e">
        <f t="shared" si="869"/>
        <v>#VALUE!</v>
      </c>
      <c r="DS272" s="276" t="e">
        <f t="shared" si="869"/>
        <v>#VALUE!</v>
      </c>
      <c r="DT272" s="268" t="e">
        <f t="shared" si="809"/>
        <v>#VALUE!</v>
      </c>
    </row>
    <row r="273" spans="1:124" x14ac:dyDescent="0.2">
      <c r="B273" s="95">
        <v>25</v>
      </c>
      <c r="C273" s="95" t="s">
        <v>210</v>
      </c>
      <c r="D273" s="96"/>
      <c r="E273" s="408"/>
      <c r="F273" s="97">
        <f t="shared" ref="F273:I273" si="870">F237</f>
        <v>451686470.57480037</v>
      </c>
      <c r="G273" s="97">
        <f t="shared" si="870"/>
        <v>0</v>
      </c>
      <c r="H273" s="97">
        <f t="shared" si="870"/>
        <v>0</v>
      </c>
      <c r="I273" s="276">
        <f t="shared" si="870"/>
        <v>0</v>
      </c>
      <c r="J273" s="268">
        <f t="shared" si="771"/>
        <v>451686470.57480037</v>
      </c>
      <c r="K273" s="408"/>
      <c r="L273" s="97">
        <f t="shared" ref="L273:O273" si="871">L237</f>
        <v>451686470.57480037</v>
      </c>
      <c r="M273" s="97">
        <f t="shared" si="871"/>
        <v>0</v>
      </c>
      <c r="N273" s="97">
        <f t="shared" si="871"/>
        <v>0</v>
      </c>
      <c r="O273" s="276">
        <f t="shared" si="871"/>
        <v>0</v>
      </c>
      <c r="P273" s="268">
        <f t="shared" si="773"/>
        <v>451686470.57480037</v>
      </c>
      <c r="Q273" s="408"/>
      <c r="R273" s="97">
        <f t="shared" ref="R273:U273" si="872">R237</f>
        <v>451686470.57480037</v>
      </c>
      <c r="S273" s="97">
        <f t="shared" si="872"/>
        <v>0</v>
      </c>
      <c r="T273" s="97">
        <f t="shared" si="872"/>
        <v>0</v>
      </c>
      <c r="U273" s="276">
        <f t="shared" si="872"/>
        <v>0</v>
      </c>
      <c r="V273" s="268">
        <f t="shared" si="775"/>
        <v>451686470.57480037</v>
      </c>
      <c r="W273" s="408"/>
      <c r="X273" s="97">
        <f t="shared" ref="X273:AA273" si="873">X237</f>
        <v>451686470.57480037</v>
      </c>
      <c r="Y273" s="97">
        <f t="shared" si="873"/>
        <v>0</v>
      </c>
      <c r="Z273" s="97">
        <f t="shared" si="873"/>
        <v>0</v>
      </c>
      <c r="AA273" s="276">
        <f t="shared" si="873"/>
        <v>0</v>
      </c>
      <c r="AB273" s="268">
        <f t="shared" si="777"/>
        <v>451686470.57480037</v>
      </c>
      <c r="AC273" s="408"/>
      <c r="AD273" s="97">
        <f t="shared" ref="AD273:AG273" si="874">AD237</f>
        <v>451686470.57480037</v>
      </c>
      <c r="AE273" s="97">
        <f t="shared" si="874"/>
        <v>0</v>
      </c>
      <c r="AF273" s="97">
        <f t="shared" si="874"/>
        <v>0</v>
      </c>
      <c r="AG273" s="276">
        <f t="shared" si="874"/>
        <v>0</v>
      </c>
      <c r="AH273" s="268">
        <f t="shared" si="779"/>
        <v>451686470.57480037</v>
      </c>
      <c r="AI273" s="408"/>
      <c r="AJ273" s="97">
        <f t="shared" ref="AJ273:AM273" si="875">AJ237</f>
        <v>451686470.57480037</v>
      </c>
      <c r="AK273" s="97">
        <f t="shared" si="875"/>
        <v>0</v>
      </c>
      <c r="AL273" s="97">
        <f t="shared" si="875"/>
        <v>0</v>
      </c>
      <c r="AM273" s="276">
        <f t="shared" si="875"/>
        <v>0</v>
      </c>
      <c r="AN273" s="268">
        <f t="shared" si="781"/>
        <v>451686470.57480037</v>
      </c>
      <c r="AO273" s="408"/>
      <c r="AP273" s="97">
        <f t="shared" ref="AP273:AS273" si="876">AP237</f>
        <v>451686470.57480037</v>
      </c>
      <c r="AQ273" s="97">
        <f t="shared" si="876"/>
        <v>0</v>
      </c>
      <c r="AR273" s="97">
        <f t="shared" si="876"/>
        <v>0</v>
      </c>
      <c r="AS273" s="276">
        <f t="shared" si="876"/>
        <v>0</v>
      </c>
      <c r="AT273" s="268">
        <f t="shared" si="783"/>
        <v>451686470.57480037</v>
      </c>
      <c r="AU273" s="408"/>
      <c r="AV273" s="97">
        <f t="shared" ref="AV273:AY273" si="877">AV237</f>
        <v>451686470.57480037</v>
      </c>
      <c r="AW273" s="97">
        <f t="shared" si="877"/>
        <v>0</v>
      </c>
      <c r="AX273" s="97">
        <f t="shared" si="877"/>
        <v>0</v>
      </c>
      <c r="AY273" s="276">
        <f t="shared" si="877"/>
        <v>0</v>
      </c>
      <c r="AZ273" s="268">
        <f t="shared" si="785"/>
        <v>451686470.57480037</v>
      </c>
      <c r="BA273" s="408"/>
      <c r="BB273" s="97">
        <f t="shared" ref="BB273:BE273" si="878">BB237</f>
        <v>451686470.57480037</v>
      </c>
      <c r="BC273" s="97">
        <f t="shared" si="878"/>
        <v>0</v>
      </c>
      <c r="BD273" s="97">
        <f t="shared" si="878"/>
        <v>0</v>
      </c>
      <c r="BE273" s="276">
        <f t="shared" si="878"/>
        <v>0</v>
      </c>
      <c r="BF273" s="268">
        <f t="shared" si="787"/>
        <v>451686470.57480037</v>
      </c>
      <c r="BG273" s="408"/>
      <c r="BH273" s="97">
        <f t="shared" ref="BH273:BK273" si="879">BH237</f>
        <v>451686470.57480037</v>
      </c>
      <c r="BI273" s="97">
        <f t="shared" si="879"/>
        <v>0</v>
      </c>
      <c r="BJ273" s="97">
        <f t="shared" si="879"/>
        <v>0</v>
      </c>
      <c r="BK273" s="276">
        <f t="shared" si="879"/>
        <v>0</v>
      </c>
      <c r="BL273" s="268">
        <f t="shared" si="789"/>
        <v>451686470.57480037</v>
      </c>
      <c r="BM273" s="408"/>
      <c r="BN273" s="97">
        <f t="shared" ref="BN273:BQ273" si="880">BN237</f>
        <v>451686470.57480037</v>
      </c>
      <c r="BO273" s="97">
        <f t="shared" si="880"/>
        <v>0</v>
      </c>
      <c r="BP273" s="97">
        <f t="shared" si="880"/>
        <v>0</v>
      </c>
      <c r="BQ273" s="276">
        <f t="shared" si="880"/>
        <v>0</v>
      </c>
      <c r="BR273" s="268">
        <f t="shared" si="791"/>
        <v>451686470.57480037</v>
      </c>
      <c r="BS273" s="408"/>
      <c r="BT273" s="97">
        <f t="shared" ref="BT273:BW273" si="881">BT237</f>
        <v>451686470.57480037</v>
      </c>
      <c r="BU273" s="97">
        <f t="shared" si="881"/>
        <v>0</v>
      </c>
      <c r="BV273" s="97">
        <f t="shared" si="881"/>
        <v>0</v>
      </c>
      <c r="BW273" s="276">
        <f t="shared" si="881"/>
        <v>0</v>
      </c>
      <c r="BX273" s="268">
        <f t="shared" si="793"/>
        <v>451686470.57480037</v>
      </c>
      <c r="BY273" s="408"/>
      <c r="BZ273" s="97">
        <f t="shared" ref="BZ273:CC273" si="882">BZ237</f>
        <v>451686470.57480037</v>
      </c>
      <c r="CA273" s="97">
        <f t="shared" si="882"/>
        <v>0</v>
      </c>
      <c r="CB273" s="97">
        <f t="shared" si="882"/>
        <v>0</v>
      </c>
      <c r="CC273" s="276">
        <f t="shared" si="882"/>
        <v>0</v>
      </c>
      <c r="CD273" s="268">
        <f t="shared" si="795"/>
        <v>451686470.57480037</v>
      </c>
      <c r="CE273" s="408"/>
      <c r="CF273" s="97">
        <f t="shared" ref="CF273:CI273" si="883">CF237</f>
        <v>451686470.57480037</v>
      </c>
      <c r="CG273" s="97">
        <f t="shared" si="883"/>
        <v>0</v>
      </c>
      <c r="CH273" s="97">
        <f t="shared" si="883"/>
        <v>0</v>
      </c>
      <c r="CI273" s="276">
        <f t="shared" si="883"/>
        <v>0</v>
      </c>
      <c r="CJ273" s="268">
        <f t="shared" si="797"/>
        <v>451686470.57480037</v>
      </c>
      <c r="CK273" s="408"/>
      <c r="CL273" s="97">
        <f t="shared" ref="CL273:CO273" si="884">CL237</f>
        <v>451686470.57480037</v>
      </c>
      <c r="CM273" s="97">
        <f t="shared" si="884"/>
        <v>0</v>
      </c>
      <c r="CN273" s="97">
        <f t="shared" si="884"/>
        <v>0</v>
      </c>
      <c r="CO273" s="276">
        <f t="shared" si="884"/>
        <v>0</v>
      </c>
      <c r="CP273" s="268">
        <f t="shared" si="799"/>
        <v>451686470.57480037</v>
      </c>
      <c r="CQ273" s="408"/>
      <c r="CR273" s="97">
        <f t="shared" ref="CR273:CU273" si="885">CR237</f>
        <v>451686470.57480037</v>
      </c>
      <c r="CS273" s="97">
        <f t="shared" si="885"/>
        <v>0</v>
      </c>
      <c r="CT273" s="97">
        <f t="shared" si="885"/>
        <v>0</v>
      </c>
      <c r="CU273" s="276">
        <f t="shared" si="885"/>
        <v>0</v>
      </c>
      <c r="CV273" s="268">
        <f t="shared" si="801"/>
        <v>451686470.57480037</v>
      </c>
      <c r="CW273" s="408"/>
      <c r="CX273" s="97">
        <f t="shared" ref="CX273:DA273" si="886">CX237</f>
        <v>451686470.57480037</v>
      </c>
      <c r="CY273" s="97">
        <f t="shared" si="886"/>
        <v>0</v>
      </c>
      <c r="CZ273" s="97">
        <f t="shared" si="886"/>
        <v>0</v>
      </c>
      <c r="DA273" s="276">
        <f t="shared" si="886"/>
        <v>0</v>
      </c>
      <c r="DB273" s="268">
        <f t="shared" si="803"/>
        <v>451686470.57480037</v>
      </c>
      <c r="DC273" s="408"/>
      <c r="DD273" s="97">
        <f t="shared" ref="DD273:DG273" si="887">DD237</f>
        <v>451686470.57480037</v>
      </c>
      <c r="DE273" s="97">
        <f t="shared" si="887"/>
        <v>0</v>
      </c>
      <c r="DF273" s="97">
        <f t="shared" si="887"/>
        <v>0</v>
      </c>
      <c r="DG273" s="276">
        <f t="shared" si="887"/>
        <v>0</v>
      </c>
      <c r="DH273" s="268">
        <f t="shared" si="805"/>
        <v>451686470.57480037</v>
      </c>
      <c r="DI273" s="408"/>
      <c r="DJ273" s="97">
        <f t="shared" ref="DJ273:DM273" si="888">DJ237</f>
        <v>451686470.57480037</v>
      </c>
      <c r="DK273" s="97">
        <f t="shared" si="888"/>
        <v>0</v>
      </c>
      <c r="DL273" s="97">
        <f t="shared" si="888"/>
        <v>0</v>
      </c>
      <c r="DM273" s="276">
        <f t="shared" si="888"/>
        <v>0</v>
      </c>
      <c r="DN273" s="268">
        <f t="shared" si="807"/>
        <v>451686470.57480037</v>
      </c>
      <c r="DO273" s="408"/>
      <c r="DP273" s="97">
        <f t="shared" ref="DP273:DS273" si="889">DP237</f>
        <v>451686470.57480037</v>
      </c>
      <c r="DQ273" s="97">
        <f t="shared" si="889"/>
        <v>0</v>
      </c>
      <c r="DR273" s="97">
        <f t="shared" si="889"/>
        <v>0</v>
      </c>
      <c r="DS273" s="276">
        <f t="shared" si="889"/>
        <v>0</v>
      </c>
      <c r="DT273" s="268">
        <f t="shared" si="809"/>
        <v>451686470.57480037</v>
      </c>
    </row>
    <row r="274" spans="1:124" x14ac:dyDescent="0.2">
      <c r="B274" s="95">
        <v>26</v>
      </c>
      <c r="C274" s="95" t="s">
        <v>211</v>
      </c>
      <c r="D274" s="96"/>
      <c r="E274" s="408"/>
      <c r="F274" s="97">
        <f t="shared" ref="F274:I274" si="890">F238</f>
        <v>105619080.50026739</v>
      </c>
      <c r="G274" s="97">
        <f t="shared" si="890"/>
        <v>30763652.625592258</v>
      </c>
      <c r="H274" s="97">
        <f t="shared" si="890"/>
        <v>245428398.17070514</v>
      </c>
      <c r="I274" s="276">
        <f t="shared" si="890"/>
        <v>4549124.6864492008</v>
      </c>
      <c r="J274" s="268">
        <f t="shared" si="771"/>
        <v>381811131.29656482</v>
      </c>
      <c r="K274" s="408"/>
      <c r="L274" s="97">
        <f t="shared" ref="L274:O274" si="891">L238</f>
        <v>74700595.849002913</v>
      </c>
      <c r="M274" s="97">
        <f t="shared" si="891"/>
        <v>21758030.563593734</v>
      </c>
      <c r="N274" s="97">
        <f t="shared" si="891"/>
        <v>162555561.9549025</v>
      </c>
      <c r="O274" s="276">
        <f t="shared" si="891"/>
        <v>3013039.7513914765</v>
      </c>
      <c r="P274" s="268">
        <f t="shared" si="773"/>
        <v>259014188.36749914</v>
      </c>
      <c r="Q274" s="408"/>
      <c r="R274" s="97">
        <f t="shared" ref="R274:U274" si="892">R238</f>
        <v>67036376.028653778</v>
      </c>
      <c r="S274" s="97">
        <f t="shared" si="892"/>
        <v>19525674.486617632</v>
      </c>
      <c r="T274" s="97">
        <f t="shared" si="892"/>
        <v>137163905.95466316</v>
      </c>
      <c r="U274" s="276">
        <f t="shared" si="892"/>
        <v>2542394.0966854012</v>
      </c>
      <c r="V274" s="268">
        <f t="shared" si="775"/>
        <v>223725956.46993458</v>
      </c>
      <c r="W274" s="408"/>
      <c r="X274" s="97">
        <f t="shared" ref="X274:AA274" si="893">X238</f>
        <v>65401342.466979302</v>
      </c>
      <c r="Y274" s="97">
        <f t="shared" si="893"/>
        <v>19049438.523529399</v>
      </c>
      <c r="Z274" s="97">
        <f t="shared" si="893"/>
        <v>129937709.93363699</v>
      </c>
      <c r="AA274" s="276">
        <f t="shared" si="893"/>
        <v>2408453.3345185602</v>
      </c>
      <c r="AB274" s="268">
        <f t="shared" si="777"/>
        <v>214388490.9241457</v>
      </c>
      <c r="AC274" s="408"/>
      <c r="AD274" s="97">
        <f t="shared" ref="AD274:AG274" si="894">AD238</f>
        <v>65401342.466979302</v>
      </c>
      <c r="AE274" s="97">
        <f t="shared" si="894"/>
        <v>19049438.523529399</v>
      </c>
      <c r="AF274" s="97">
        <f t="shared" si="894"/>
        <v>129937709.93363699</v>
      </c>
      <c r="AG274" s="276">
        <f t="shared" si="894"/>
        <v>2408453.3345185602</v>
      </c>
      <c r="AH274" s="268">
        <f t="shared" si="779"/>
        <v>214388490.9241457</v>
      </c>
      <c r="AI274" s="408"/>
      <c r="AJ274" s="97">
        <f t="shared" ref="AJ274:AM274" si="895">AJ238</f>
        <v>65401342.466979302</v>
      </c>
      <c r="AK274" s="97">
        <f t="shared" si="895"/>
        <v>19049438.523529399</v>
      </c>
      <c r="AL274" s="97">
        <f t="shared" si="895"/>
        <v>129937709.93363699</v>
      </c>
      <c r="AM274" s="276">
        <f t="shared" si="895"/>
        <v>2408453.3345185602</v>
      </c>
      <c r="AN274" s="268">
        <f t="shared" si="781"/>
        <v>214388490.9241457</v>
      </c>
      <c r="AO274" s="408"/>
      <c r="AP274" s="97">
        <f t="shared" ref="AP274:AS274" si="896">AP238</f>
        <v>65401342.466979302</v>
      </c>
      <c r="AQ274" s="97">
        <f t="shared" si="896"/>
        <v>19049438.523529399</v>
      </c>
      <c r="AR274" s="97">
        <f t="shared" si="896"/>
        <v>129937709.93363699</v>
      </c>
      <c r="AS274" s="276">
        <f t="shared" si="896"/>
        <v>2408453.3345185602</v>
      </c>
      <c r="AT274" s="268">
        <f t="shared" si="783"/>
        <v>214388490.9241457</v>
      </c>
      <c r="AU274" s="408"/>
      <c r="AV274" s="97">
        <f t="shared" ref="AV274:AY274" si="897">AV238</f>
        <v>65401342.466979302</v>
      </c>
      <c r="AW274" s="97">
        <f t="shared" si="897"/>
        <v>19049438.523529399</v>
      </c>
      <c r="AX274" s="97">
        <f t="shared" si="897"/>
        <v>129937709.93363699</v>
      </c>
      <c r="AY274" s="276">
        <f t="shared" si="897"/>
        <v>2408453.3345185602</v>
      </c>
      <c r="AZ274" s="268">
        <f t="shared" si="785"/>
        <v>214388490.9241457</v>
      </c>
      <c r="BA274" s="408"/>
      <c r="BB274" s="97">
        <f t="shared" ref="BB274:BE274" si="898">BB238</f>
        <v>65401342.466979302</v>
      </c>
      <c r="BC274" s="97">
        <f t="shared" si="898"/>
        <v>19049438.523529399</v>
      </c>
      <c r="BD274" s="97">
        <f t="shared" si="898"/>
        <v>129937709.93363699</v>
      </c>
      <c r="BE274" s="276">
        <f t="shared" si="898"/>
        <v>2408453.3345185602</v>
      </c>
      <c r="BF274" s="268">
        <f t="shared" si="787"/>
        <v>214388490.9241457</v>
      </c>
      <c r="BG274" s="408"/>
      <c r="BH274" s="97">
        <f t="shared" ref="BH274:BK274" si="899">BH238</f>
        <v>65401342.466979302</v>
      </c>
      <c r="BI274" s="97">
        <f t="shared" si="899"/>
        <v>19049438.523529399</v>
      </c>
      <c r="BJ274" s="97">
        <f t="shared" si="899"/>
        <v>129937709.93363699</v>
      </c>
      <c r="BK274" s="276">
        <f t="shared" si="899"/>
        <v>2408453.3345185602</v>
      </c>
      <c r="BL274" s="268">
        <f t="shared" si="789"/>
        <v>214388490.9241457</v>
      </c>
      <c r="BM274" s="408"/>
      <c r="BN274" s="97" t="e">
        <f t="shared" ref="BN274:BQ274" si="900">BN238</f>
        <v>#VALUE!</v>
      </c>
      <c r="BO274" s="97" t="e">
        <f t="shared" si="900"/>
        <v>#VALUE!</v>
      </c>
      <c r="BP274" s="97" t="e">
        <f t="shared" si="900"/>
        <v>#VALUE!</v>
      </c>
      <c r="BQ274" s="276" t="e">
        <f t="shared" si="900"/>
        <v>#VALUE!</v>
      </c>
      <c r="BR274" s="268" t="e">
        <f t="shared" si="791"/>
        <v>#VALUE!</v>
      </c>
      <c r="BS274" s="408"/>
      <c r="BT274" s="97" t="e">
        <f t="shared" ref="BT274:BW274" si="901">BT238</f>
        <v>#VALUE!</v>
      </c>
      <c r="BU274" s="97" t="e">
        <f t="shared" si="901"/>
        <v>#VALUE!</v>
      </c>
      <c r="BV274" s="97" t="e">
        <f t="shared" si="901"/>
        <v>#VALUE!</v>
      </c>
      <c r="BW274" s="276" t="e">
        <f t="shared" si="901"/>
        <v>#VALUE!</v>
      </c>
      <c r="BX274" s="268" t="e">
        <f t="shared" si="793"/>
        <v>#VALUE!</v>
      </c>
      <c r="BY274" s="408"/>
      <c r="BZ274" s="97" t="e">
        <f t="shared" ref="BZ274:CC274" si="902">BZ238</f>
        <v>#VALUE!</v>
      </c>
      <c r="CA274" s="97" t="e">
        <f t="shared" si="902"/>
        <v>#VALUE!</v>
      </c>
      <c r="CB274" s="97" t="e">
        <f t="shared" si="902"/>
        <v>#VALUE!</v>
      </c>
      <c r="CC274" s="276" t="e">
        <f t="shared" si="902"/>
        <v>#VALUE!</v>
      </c>
      <c r="CD274" s="268" t="e">
        <f t="shared" si="795"/>
        <v>#VALUE!</v>
      </c>
      <c r="CE274" s="408"/>
      <c r="CF274" s="97" t="e">
        <f t="shared" ref="CF274:CI274" si="903">CF238</f>
        <v>#VALUE!</v>
      </c>
      <c r="CG274" s="97" t="e">
        <f t="shared" si="903"/>
        <v>#VALUE!</v>
      </c>
      <c r="CH274" s="97" t="e">
        <f t="shared" si="903"/>
        <v>#VALUE!</v>
      </c>
      <c r="CI274" s="276" t="e">
        <f t="shared" si="903"/>
        <v>#VALUE!</v>
      </c>
      <c r="CJ274" s="268" t="e">
        <f t="shared" si="797"/>
        <v>#VALUE!</v>
      </c>
      <c r="CK274" s="408"/>
      <c r="CL274" s="97" t="e">
        <f t="shared" ref="CL274:CO274" si="904">CL238</f>
        <v>#VALUE!</v>
      </c>
      <c r="CM274" s="97" t="e">
        <f t="shared" si="904"/>
        <v>#VALUE!</v>
      </c>
      <c r="CN274" s="97" t="e">
        <f t="shared" si="904"/>
        <v>#VALUE!</v>
      </c>
      <c r="CO274" s="276" t="e">
        <f t="shared" si="904"/>
        <v>#VALUE!</v>
      </c>
      <c r="CP274" s="268" t="e">
        <f t="shared" si="799"/>
        <v>#VALUE!</v>
      </c>
      <c r="CQ274" s="408"/>
      <c r="CR274" s="97" t="e">
        <f t="shared" ref="CR274:CU274" si="905">CR238</f>
        <v>#VALUE!</v>
      </c>
      <c r="CS274" s="97" t="e">
        <f t="shared" si="905"/>
        <v>#VALUE!</v>
      </c>
      <c r="CT274" s="97" t="e">
        <f t="shared" si="905"/>
        <v>#VALUE!</v>
      </c>
      <c r="CU274" s="276" t="e">
        <f t="shared" si="905"/>
        <v>#VALUE!</v>
      </c>
      <c r="CV274" s="268" t="e">
        <f t="shared" si="801"/>
        <v>#VALUE!</v>
      </c>
      <c r="CW274" s="408"/>
      <c r="CX274" s="97" t="e">
        <f t="shared" ref="CX274:DA274" si="906">CX238</f>
        <v>#VALUE!</v>
      </c>
      <c r="CY274" s="97" t="e">
        <f t="shared" si="906"/>
        <v>#VALUE!</v>
      </c>
      <c r="CZ274" s="97" t="e">
        <f t="shared" si="906"/>
        <v>#VALUE!</v>
      </c>
      <c r="DA274" s="276" t="e">
        <f t="shared" si="906"/>
        <v>#VALUE!</v>
      </c>
      <c r="DB274" s="268" t="e">
        <f t="shared" si="803"/>
        <v>#VALUE!</v>
      </c>
      <c r="DC274" s="408"/>
      <c r="DD274" s="97" t="e">
        <f t="shared" ref="DD274:DG274" si="907">DD238</f>
        <v>#VALUE!</v>
      </c>
      <c r="DE274" s="97" t="e">
        <f t="shared" si="907"/>
        <v>#VALUE!</v>
      </c>
      <c r="DF274" s="97" t="e">
        <f t="shared" si="907"/>
        <v>#VALUE!</v>
      </c>
      <c r="DG274" s="276" t="e">
        <f t="shared" si="907"/>
        <v>#VALUE!</v>
      </c>
      <c r="DH274" s="268" t="e">
        <f t="shared" si="805"/>
        <v>#VALUE!</v>
      </c>
      <c r="DI274" s="408"/>
      <c r="DJ274" s="97" t="e">
        <f t="shared" ref="DJ274:DM274" si="908">DJ238</f>
        <v>#VALUE!</v>
      </c>
      <c r="DK274" s="97" t="e">
        <f t="shared" si="908"/>
        <v>#VALUE!</v>
      </c>
      <c r="DL274" s="97" t="e">
        <f t="shared" si="908"/>
        <v>#VALUE!</v>
      </c>
      <c r="DM274" s="276" t="e">
        <f t="shared" si="908"/>
        <v>#VALUE!</v>
      </c>
      <c r="DN274" s="268" t="e">
        <f t="shared" si="807"/>
        <v>#VALUE!</v>
      </c>
      <c r="DO274" s="408"/>
      <c r="DP274" s="97" t="e">
        <f t="shared" ref="DP274:DS274" si="909">DP238</f>
        <v>#VALUE!</v>
      </c>
      <c r="DQ274" s="97" t="e">
        <f t="shared" si="909"/>
        <v>#VALUE!</v>
      </c>
      <c r="DR274" s="97" t="e">
        <f t="shared" si="909"/>
        <v>#VALUE!</v>
      </c>
      <c r="DS274" s="276" t="e">
        <f t="shared" si="909"/>
        <v>#VALUE!</v>
      </c>
      <c r="DT274" s="268" t="e">
        <f t="shared" si="809"/>
        <v>#VALUE!</v>
      </c>
    </row>
    <row r="275" spans="1:124" s="6" customFormat="1" x14ac:dyDescent="0.2">
      <c r="A275" s="241"/>
      <c r="B275" s="364">
        <v>30</v>
      </c>
      <c r="C275" s="365" t="s">
        <v>212</v>
      </c>
      <c r="D275" s="370"/>
      <c r="E275" s="366"/>
      <c r="F275" s="371"/>
      <c r="G275" s="371"/>
      <c r="H275" s="371"/>
      <c r="I275" s="392"/>
      <c r="J275" s="368">
        <f>SUM(J276:J280)</f>
        <v>9117890643.0774231</v>
      </c>
      <c r="K275" s="366"/>
      <c r="L275" s="371"/>
      <c r="M275" s="371"/>
      <c r="N275" s="371"/>
      <c r="O275" s="392"/>
      <c r="P275" s="368">
        <f>SUM(P276:P280)</f>
        <v>3327825130.1073198</v>
      </c>
      <c r="Q275" s="366"/>
      <c r="R275" s="371"/>
      <c r="S275" s="371"/>
      <c r="T275" s="371"/>
      <c r="U275" s="392"/>
      <c r="V275" s="368">
        <f>SUM(V276:V280)</f>
        <v>2694317911.745326</v>
      </c>
      <c r="W275" s="366"/>
      <c r="X275" s="371"/>
      <c r="Y275" s="371"/>
      <c r="Z275" s="371"/>
      <c r="AA275" s="392"/>
      <c r="AB275" s="368">
        <f>SUM(AB276:AB280)</f>
        <v>2523039499.362957</v>
      </c>
      <c r="AC275" s="366"/>
      <c r="AD275" s="371"/>
      <c r="AE275" s="371"/>
      <c r="AF275" s="371"/>
      <c r="AG275" s="392"/>
      <c r="AH275" s="368">
        <f>SUM(AH276:AH280)</f>
        <v>2523039499.362957</v>
      </c>
      <c r="AI275" s="366"/>
      <c r="AJ275" s="371"/>
      <c r="AK275" s="371"/>
      <c r="AL275" s="371"/>
      <c r="AM275" s="392"/>
      <c r="AN275" s="368">
        <f>SUM(AN276:AN280)</f>
        <v>2523039499.362957</v>
      </c>
      <c r="AO275" s="366"/>
      <c r="AP275" s="371"/>
      <c r="AQ275" s="371"/>
      <c r="AR275" s="371"/>
      <c r="AS275" s="392"/>
      <c r="AT275" s="368">
        <f>SUM(AT276:AT280)</f>
        <v>2523039499.362957</v>
      </c>
      <c r="AU275" s="366"/>
      <c r="AV275" s="371"/>
      <c r="AW275" s="371"/>
      <c r="AX275" s="371"/>
      <c r="AY275" s="392"/>
      <c r="AZ275" s="368">
        <f>SUM(AZ276:AZ280)</f>
        <v>2523039499.362957</v>
      </c>
      <c r="BA275" s="366"/>
      <c r="BB275" s="371"/>
      <c r="BC275" s="371"/>
      <c r="BD275" s="371"/>
      <c r="BE275" s="392"/>
      <c r="BF275" s="368">
        <f>SUM(BF276:BF280)</f>
        <v>2523039499.362957</v>
      </c>
      <c r="BG275" s="366"/>
      <c r="BH275" s="371"/>
      <c r="BI275" s="371"/>
      <c r="BJ275" s="371"/>
      <c r="BK275" s="392"/>
      <c r="BL275" s="368">
        <f>SUM(BL276:BL280)</f>
        <v>2523039499.362957</v>
      </c>
      <c r="BM275" s="366"/>
      <c r="BN275" s="371"/>
      <c r="BO275" s="371"/>
      <c r="BP275" s="371"/>
      <c r="BQ275" s="392"/>
      <c r="BR275" s="368" t="e">
        <f>SUM(BR276:BR280)</f>
        <v>#VALUE!</v>
      </c>
      <c r="BS275" s="366"/>
      <c r="BT275" s="371"/>
      <c r="BU275" s="371"/>
      <c r="BV275" s="371"/>
      <c r="BW275" s="392"/>
      <c r="BX275" s="368" t="e">
        <f>SUM(BX276:BX280)</f>
        <v>#VALUE!</v>
      </c>
      <c r="BY275" s="366"/>
      <c r="BZ275" s="371"/>
      <c r="CA275" s="371"/>
      <c r="CB275" s="371"/>
      <c r="CC275" s="392"/>
      <c r="CD275" s="368" t="e">
        <f>SUM(CD276:CD280)</f>
        <v>#VALUE!</v>
      </c>
      <c r="CE275" s="366"/>
      <c r="CF275" s="371"/>
      <c r="CG275" s="371"/>
      <c r="CH275" s="371"/>
      <c r="CI275" s="392"/>
      <c r="CJ275" s="368" t="e">
        <f>SUM(CJ276:CJ280)</f>
        <v>#VALUE!</v>
      </c>
      <c r="CK275" s="366"/>
      <c r="CL275" s="371"/>
      <c r="CM275" s="371"/>
      <c r="CN275" s="371"/>
      <c r="CO275" s="392"/>
      <c r="CP275" s="368" t="e">
        <f>SUM(CP276:CP280)</f>
        <v>#VALUE!</v>
      </c>
      <c r="CQ275" s="366"/>
      <c r="CR275" s="371"/>
      <c r="CS275" s="371"/>
      <c r="CT275" s="371"/>
      <c r="CU275" s="392"/>
      <c r="CV275" s="368" t="e">
        <f>SUM(CV276:CV280)</f>
        <v>#VALUE!</v>
      </c>
      <c r="CW275" s="366"/>
      <c r="CX275" s="371"/>
      <c r="CY275" s="371"/>
      <c r="CZ275" s="371"/>
      <c r="DA275" s="392"/>
      <c r="DB275" s="368" t="e">
        <f>SUM(DB276:DB280)</f>
        <v>#VALUE!</v>
      </c>
      <c r="DC275" s="366"/>
      <c r="DD275" s="371"/>
      <c r="DE275" s="371"/>
      <c r="DF275" s="371"/>
      <c r="DG275" s="392"/>
      <c r="DH275" s="368" t="e">
        <f>SUM(DH276:DH280)</f>
        <v>#VALUE!</v>
      </c>
      <c r="DI275" s="366"/>
      <c r="DJ275" s="371"/>
      <c r="DK275" s="371"/>
      <c r="DL275" s="371"/>
      <c r="DM275" s="392"/>
      <c r="DN275" s="368" t="e">
        <f>SUM(DN276:DN280)</f>
        <v>#VALUE!</v>
      </c>
      <c r="DO275" s="366"/>
      <c r="DP275" s="371"/>
      <c r="DQ275" s="371"/>
      <c r="DR275" s="371"/>
      <c r="DS275" s="392"/>
      <c r="DT275" s="368" t="e">
        <f>SUM(DT276:DT280)</f>
        <v>#VALUE!</v>
      </c>
    </row>
    <row r="276" spans="1:124" s="6" customFormat="1" x14ac:dyDescent="0.2">
      <c r="B276" s="95">
        <v>31</v>
      </c>
      <c r="C276" s="134" t="s">
        <v>213</v>
      </c>
      <c r="D276" s="13"/>
      <c r="E276" s="13"/>
      <c r="F276" s="86"/>
      <c r="G276" s="86"/>
      <c r="H276" s="86"/>
      <c r="I276" s="135"/>
      <c r="J276" s="259">
        <f>G267*'HTGR Relationships'!$D$36*I267/J266/'HTGR Relationships'!$D$31/'HTGR Relationships'!$D$32+H267*'HTGR Relationships'!$D$34</f>
        <v>1525633951.102006</v>
      </c>
      <c r="K276" s="13"/>
      <c r="L276" s="86"/>
      <c r="M276" s="86"/>
      <c r="N276" s="86"/>
      <c r="O276" s="135"/>
      <c r="P276" s="259">
        <f>M267*'HTGR Relationships'!$D$36*O267/P266/'HTGR Relationships'!$D$31/'HTGR Relationships'!$D$32+N267*'HTGR Relationships'!$D$34</f>
        <v>653405508.17575169</v>
      </c>
      <c r="Q276" s="13"/>
      <c r="R276" s="86"/>
      <c r="S276" s="86"/>
      <c r="T276" s="86"/>
      <c r="U276" s="135"/>
      <c r="V276" s="259">
        <f>S267*'HTGR Relationships'!$D$36*U267/V266/'HTGR Relationships'!$D$31/'HTGR Relationships'!$D$32+T267*'HTGR Relationships'!$D$34</f>
        <v>538802759.37231076</v>
      </c>
      <c r="W276" s="13"/>
      <c r="X276" s="86"/>
      <c r="Y276" s="86"/>
      <c r="Z276" s="86"/>
      <c r="AA276" s="135"/>
      <c r="AB276" s="259">
        <f>Y267*'HTGR Relationships'!$D$36*AA267/AB266/'HTGR Relationships'!$D$31/'HTGR Relationships'!$D$32+Z267*'HTGR Relationships'!$D$34</f>
        <v>508353482.01401579</v>
      </c>
      <c r="AC276" s="13"/>
      <c r="AD276" s="86"/>
      <c r="AE276" s="86"/>
      <c r="AF276" s="86"/>
      <c r="AG276" s="135"/>
      <c r="AH276" s="259">
        <f>AE267*'HTGR Relationships'!$D$36*AG267/AH266/'HTGR Relationships'!$D$31/'HTGR Relationships'!$D$32+AF267*'HTGR Relationships'!$D$34</f>
        <v>508353482.01401579</v>
      </c>
      <c r="AI276" s="13"/>
      <c r="AJ276" s="86"/>
      <c r="AK276" s="86"/>
      <c r="AL276" s="86"/>
      <c r="AM276" s="135"/>
      <c r="AN276" s="259">
        <f>AK267*'HTGR Relationships'!$D$36*AM267/AN266/'HTGR Relationships'!$D$31/'HTGR Relationships'!$D$32+AL267*'HTGR Relationships'!$D$34</f>
        <v>508353482.01401579</v>
      </c>
      <c r="AO276" s="13"/>
      <c r="AP276" s="86"/>
      <c r="AQ276" s="86"/>
      <c r="AR276" s="86"/>
      <c r="AS276" s="135"/>
      <c r="AT276" s="259">
        <f>AQ267*'HTGR Relationships'!$D$36*AS267/AT266/'HTGR Relationships'!$D$31/'HTGR Relationships'!$D$32+AR267*'HTGR Relationships'!$D$34</f>
        <v>508353482.01401579</v>
      </c>
      <c r="AU276" s="13"/>
      <c r="AV276" s="86"/>
      <c r="AW276" s="86"/>
      <c r="AX276" s="86"/>
      <c r="AY276" s="135"/>
      <c r="AZ276" s="259">
        <f>AW267*'HTGR Relationships'!$D$36*AY267/AZ266/'HTGR Relationships'!$D$31/'HTGR Relationships'!$D$32+AX267*'HTGR Relationships'!$D$34</f>
        <v>508353482.01401579</v>
      </c>
      <c r="BA276" s="13"/>
      <c r="BB276" s="86"/>
      <c r="BC276" s="86"/>
      <c r="BD276" s="86"/>
      <c r="BE276" s="135"/>
      <c r="BF276" s="259">
        <f>BC267*'HTGR Relationships'!$D$36*BE267/BF266/'HTGR Relationships'!$D$31/'HTGR Relationships'!$D$32+BD267*'HTGR Relationships'!$D$34</f>
        <v>508353482.01401579</v>
      </c>
      <c r="BG276" s="13"/>
      <c r="BH276" s="86"/>
      <c r="BI276" s="86"/>
      <c r="BJ276" s="86"/>
      <c r="BK276" s="135"/>
      <c r="BL276" s="259">
        <f>BI267*'HTGR Relationships'!$D$36*BK267/BL266/'HTGR Relationships'!$D$31/'HTGR Relationships'!$D$32+BJ267*'HTGR Relationships'!$D$34</f>
        <v>508353482.01401579</v>
      </c>
      <c r="BM276" s="13"/>
      <c r="BN276" s="86"/>
      <c r="BO276" s="86"/>
      <c r="BP276" s="86"/>
      <c r="BQ276" s="135"/>
      <c r="BR276" s="259" t="e">
        <f>BO267*'HTGR Relationships'!$D$36*BQ267/BR266/'HTGR Relationships'!$D$31/'HTGR Relationships'!$D$32+BP267*'HTGR Relationships'!$D$34</f>
        <v>#VALUE!</v>
      </c>
      <c r="BS276" s="13"/>
      <c r="BT276" s="86"/>
      <c r="BU276" s="86"/>
      <c r="BV276" s="86"/>
      <c r="BW276" s="135"/>
      <c r="BX276" s="259" t="e">
        <f>BU267*'HTGR Relationships'!$D$36*BW267/BX266/'HTGR Relationships'!$D$31/'HTGR Relationships'!$D$32+BV267*'HTGR Relationships'!$D$34</f>
        <v>#VALUE!</v>
      </c>
      <c r="BY276" s="13"/>
      <c r="BZ276" s="86"/>
      <c r="CA276" s="86"/>
      <c r="CB276" s="86"/>
      <c r="CC276" s="135"/>
      <c r="CD276" s="259" t="e">
        <f>CA267*'HTGR Relationships'!$D$36*CC267/CD266/'HTGR Relationships'!$D$31/'HTGR Relationships'!$D$32+CB267*'HTGR Relationships'!$D$34</f>
        <v>#VALUE!</v>
      </c>
      <c r="CE276" s="13"/>
      <c r="CF276" s="86"/>
      <c r="CG276" s="86"/>
      <c r="CH276" s="86"/>
      <c r="CI276" s="135"/>
      <c r="CJ276" s="259" t="e">
        <f>CG267*'HTGR Relationships'!$D$36*CI267/CJ266/'HTGR Relationships'!$D$31/'HTGR Relationships'!$D$32+CH267*'HTGR Relationships'!$D$34</f>
        <v>#VALUE!</v>
      </c>
      <c r="CK276" s="13"/>
      <c r="CL276" s="86"/>
      <c r="CM276" s="86"/>
      <c r="CN276" s="86"/>
      <c r="CO276" s="135"/>
      <c r="CP276" s="259" t="e">
        <f>CM267*'HTGR Relationships'!$D$36*CO267/CP266/'HTGR Relationships'!$D$31/'HTGR Relationships'!$D$32+CN267*'HTGR Relationships'!$D$34</f>
        <v>#VALUE!</v>
      </c>
      <c r="CQ276" s="13"/>
      <c r="CR276" s="86"/>
      <c r="CS276" s="86"/>
      <c r="CT276" s="86"/>
      <c r="CU276" s="135"/>
      <c r="CV276" s="259" t="e">
        <f>CS267*'HTGR Relationships'!$D$36*CU267/CV266/'HTGR Relationships'!$D$31/'HTGR Relationships'!$D$32+CT267*'HTGR Relationships'!$D$34</f>
        <v>#VALUE!</v>
      </c>
      <c r="CW276" s="13"/>
      <c r="CX276" s="86"/>
      <c r="CY276" s="86"/>
      <c r="CZ276" s="86"/>
      <c r="DA276" s="135"/>
      <c r="DB276" s="259" t="e">
        <f>CY267*'HTGR Relationships'!$D$36*DA267/DB266/'HTGR Relationships'!$D$31/'HTGR Relationships'!$D$32+CZ267*'HTGR Relationships'!$D$34</f>
        <v>#VALUE!</v>
      </c>
      <c r="DC276" s="13"/>
      <c r="DD276" s="86"/>
      <c r="DE276" s="86"/>
      <c r="DF276" s="86"/>
      <c r="DG276" s="135"/>
      <c r="DH276" s="259" t="e">
        <f>DE267*'HTGR Relationships'!$D$36*DG267/DH266/'HTGR Relationships'!$D$31/'HTGR Relationships'!$D$32+DF267*'HTGR Relationships'!$D$34</f>
        <v>#VALUE!</v>
      </c>
      <c r="DI276" s="13"/>
      <c r="DJ276" s="86"/>
      <c r="DK276" s="86"/>
      <c r="DL276" s="86"/>
      <c r="DM276" s="135"/>
      <c r="DN276" s="259" t="e">
        <f>DK267*'HTGR Relationships'!$D$36*DM267/DN266/'HTGR Relationships'!$D$31/'HTGR Relationships'!$D$32+DL267*'HTGR Relationships'!$D$34</f>
        <v>#VALUE!</v>
      </c>
      <c r="DO276" s="13"/>
      <c r="DP276" s="86"/>
      <c r="DQ276" s="86"/>
      <c r="DR276" s="86"/>
      <c r="DS276" s="135"/>
      <c r="DT276" s="259" t="e">
        <f>DQ267*'HTGR Relationships'!$D$36*DS267/DT266/'HTGR Relationships'!$D$31/'HTGR Relationships'!$D$32+DR267*'HTGR Relationships'!$D$34</f>
        <v>#VALUE!</v>
      </c>
    </row>
    <row r="277" spans="1:124" s="6" customFormat="1" x14ac:dyDescent="0.2">
      <c r="B277" s="95">
        <v>32</v>
      </c>
      <c r="C277" s="134" t="s">
        <v>214</v>
      </c>
      <c r="D277" s="13" t="s">
        <v>215</v>
      </c>
      <c r="E277" s="13"/>
      <c r="F277" s="86"/>
      <c r="G277" s="86"/>
      <c r="H277" s="86"/>
      <c r="I277" s="135"/>
      <c r="J277" s="259">
        <f>H267*'HTGR Relationships'!$D$34*'HTGR Relationships'!$D$37*J266/'HTGR Relationships'!$D$30</f>
        <v>5770119635.3150826</v>
      </c>
      <c r="K277" s="13"/>
      <c r="L277" s="86"/>
      <c r="M277" s="86"/>
      <c r="N277" s="86"/>
      <c r="O277" s="135"/>
      <c r="P277" s="259">
        <f>N267*'HTGR Relationships'!$D$34*'HTGR Relationships'!$D$37*P266/'HTGR Relationships'!$D$30</f>
        <v>2032560515.2272749</v>
      </c>
      <c r="Q277" s="13"/>
      <c r="R277" s="86"/>
      <c r="S277" s="86"/>
      <c r="T277" s="86"/>
      <c r="U277" s="135"/>
      <c r="V277" s="259">
        <f>T267*'HTGR Relationships'!$D$34*'HTGR Relationships'!$D$37*V266/'HTGR Relationships'!$D$30</f>
        <v>1638192807.4260888</v>
      </c>
      <c r="W277" s="13"/>
      <c r="X277" s="86"/>
      <c r="Y277" s="86"/>
      <c r="Z277" s="86"/>
      <c r="AA277" s="135"/>
      <c r="AB277" s="259">
        <f>Z267*'HTGR Relationships'!$D$34*'HTGR Relationships'!$D$37*AB266/'HTGR Relationships'!$D$30</f>
        <v>1531162580.4204972</v>
      </c>
      <c r="AC277" s="13"/>
      <c r="AD277" s="86"/>
      <c r="AE277" s="86"/>
      <c r="AF277" s="86"/>
      <c r="AG277" s="135"/>
      <c r="AH277" s="259">
        <f>AF267*'HTGR Relationships'!$D$34*'HTGR Relationships'!$D$37*AH266/'HTGR Relationships'!$D$30</f>
        <v>1531162580.4204972</v>
      </c>
      <c r="AI277" s="13"/>
      <c r="AJ277" s="86"/>
      <c r="AK277" s="86"/>
      <c r="AL277" s="86"/>
      <c r="AM277" s="135"/>
      <c r="AN277" s="259">
        <f>AL267*'HTGR Relationships'!$D$34*'HTGR Relationships'!$D$37*AN266/'HTGR Relationships'!$D$30</f>
        <v>1531162580.4204972</v>
      </c>
      <c r="AO277" s="13"/>
      <c r="AP277" s="86"/>
      <c r="AQ277" s="86"/>
      <c r="AR277" s="86"/>
      <c r="AS277" s="135"/>
      <c r="AT277" s="259">
        <f>AR267*'HTGR Relationships'!$D$34*'HTGR Relationships'!$D$37*AT266/'HTGR Relationships'!$D$30</f>
        <v>1531162580.4204972</v>
      </c>
      <c r="AU277" s="13"/>
      <c r="AV277" s="86"/>
      <c r="AW277" s="86"/>
      <c r="AX277" s="86"/>
      <c r="AY277" s="135"/>
      <c r="AZ277" s="259">
        <f>AX267*'HTGR Relationships'!$D$34*'HTGR Relationships'!$D$37*AZ266/'HTGR Relationships'!$D$30</f>
        <v>1531162580.4204972</v>
      </c>
      <c r="BA277" s="13"/>
      <c r="BB277" s="86"/>
      <c r="BC277" s="86"/>
      <c r="BD277" s="86"/>
      <c r="BE277" s="135"/>
      <c r="BF277" s="259">
        <f>BD267*'HTGR Relationships'!$D$34*'HTGR Relationships'!$D$37*BF266/'HTGR Relationships'!$D$30</f>
        <v>1531162580.4204972</v>
      </c>
      <c r="BG277" s="13"/>
      <c r="BH277" s="86"/>
      <c r="BI277" s="86"/>
      <c r="BJ277" s="86"/>
      <c r="BK277" s="135"/>
      <c r="BL277" s="259">
        <f>BJ267*'HTGR Relationships'!$D$34*'HTGR Relationships'!$D$37*BL266/'HTGR Relationships'!$D$30</f>
        <v>1531162580.4204972</v>
      </c>
      <c r="BM277" s="13"/>
      <c r="BN277" s="86"/>
      <c r="BO277" s="86"/>
      <c r="BP277" s="86"/>
      <c r="BQ277" s="135"/>
      <c r="BR277" s="259" t="e">
        <f>BP267*'HTGR Relationships'!$D$34*'HTGR Relationships'!$D$37*BR266/'HTGR Relationships'!$D$30</f>
        <v>#VALUE!</v>
      </c>
      <c r="BS277" s="13"/>
      <c r="BT277" s="86"/>
      <c r="BU277" s="86"/>
      <c r="BV277" s="86"/>
      <c r="BW277" s="135"/>
      <c r="BX277" s="259" t="e">
        <f>BV267*'HTGR Relationships'!$D$34*'HTGR Relationships'!$D$37*BX266/'HTGR Relationships'!$D$30</f>
        <v>#VALUE!</v>
      </c>
      <c r="BY277" s="13"/>
      <c r="BZ277" s="86"/>
      <c r="CA277" s="86"/>
      <c r="CB277" s="86"/>
      <c r="CC277" s="135"/>
      <c r="CD277" s="259" t="e">
        <f>CB267*'HTGR Relationships'!$D$34*'HTGR Relationships'!$D$37*CD266/'HTGR Relationships'!$D$30</f>
        <v>#VALUE!</v>
      </c>
      <c r="CE277" s="13"/>
      <c r="CF277" s="86"/>
      <c r="CG277" s="86"/>
      <c r="CH277" s="86"/>
      <c r="CI277" s="135"/>
      <c r="CJ277" s="259" t="e">
        <f>CH267*'HTGR Relationships'!$D$34*'HTGR Relationships'!$D$37*CJ266/'HTGR Relationships'!$D$30</f>
        <v>#VALUE!</v>
      </c>
      <c r="CK277" s="13"/>
      <c r="CL277" s="86"/>
      <c r="CM277" s="86"/>
      <c r="CN277" s="86"/>
      <c r="CO277" s="135"/>
      <c r="CP277" s="259" t="e">
        <f>CN267*'HTGR Relationships'!$D$34*'HTGR Relationships'!$D$37*CP266/'HTGR Relationships'!$D$30</f>
        <v>#VALUE!</v>
      </c>
      <c r="CQ277" s="13"/>
      <c r="CR277" s="86"/>
      <c r="CS277" s="86"/>
      <c r="CT277" s="86"/>
      <c r="CU277" s="135"/>
      <c r="CV277" s="259" t="e">
        <f>CT267*'HTGR Relationships'!$D$34*'HTGR Relationships'!$D$37*CV266/'HTGR Relationships'!$D$30</f>
        <v>#VALUE!</v>
      </c>
      <c r="CW277" s="13"/>
      <c r="CX277" s="86"/>
      <c r="CY277" s="86"/>
      <c r="CZ277" s="86"/>
      <c r="DA277" s="135"/>
      <c r="DB277" s="259" t="e">
        <f>CZ267*'HTGR Relationships'!$D$34*'HTGR Relationships'!$D$37*DB266/'HTGR Relationships'!$D$30</f>
        <v>#VALUE!</v>
      </c>
      <c r="DC277" s="13"/>
      <c r="DD277" s="86"/>
      <c r="DE277" s="86"/>
      <c r="DF277" s="86"/>
      <c r="DG277" s="135"/>
      <c r="DH277" s="259" t="e">
        <f>DF267*'HTGR Relationships'!$D$34*'HTGR Relationships'!$D$37*DH266/'HTGR Relationships'!$D$30</f>
        <v>#VALUE!</v>
      </c>
      <c r="DI277" s="13"/>
      <c r="DJ277" s="86"/>
      <c r="DK277" s="86"/>
      <c r="DL277" s="86"/>
      <c r="DM277" s="135"/>
      <c r="DN277" s="259" t="e">
        <f>DL267*'HTGR Relationships'!$D$34*'HTGR Relationships'!$D$37*DN266/'HTGR Relationships'!$D$30</f>
        <v>#VALUE!</v>
      </c>
      <c r="DO277" s="13"/>
      <c r="DP277" s="86"/>
      <c r="DQ277" s="86"/>
      <c r="DR277" s="86"/>
      <c r="DS277" s="135"/>
      <c r="DT277" s="259" t="e">
        <f>DR267*'HTGR Relationships'!$D$34*'HTGR Relationships'!$D$37*DT266/'HTGR Relationships'!$D$30</f>
        <v>#VALUE!</v>
      </c>
    </row>
    <row r="278" spans="1:124" s="6" customFormat="1" x14ac:dyDescent="0.2">
      <c r="B278" s="95">
        <v>33</v>
      </c>
      <c r="C278" s="134" t="s">
        <v>216</v>
      </c>
      <c r="D278" s="13"/>
      <c r="E278" s="13"/>
      <c r="F278" s="86"/>
      <c r="G278" s="86"/>
      <c r="H278" s="86"/>
      <c r="I278" s="135"/>
      <c r="J278" s="259">
        <f>J277*'HTGR Relationships'!$D$38</f>
        <v>242749279.37239891</v>
      </c>
      <c r="K278" s="13"/>
      <c r="L278" s="86"/>
      <c r="M278" s="86"/>
      <c r="N278" s="86"/>
      <c r="O278" s="135"/>
      <c r="P278" s="259">
        <f>P277*'HTGR Relationships'!$D$38</f>
        <v>85509942.867115289</v>
      </c>
      <c r="Q278" s="13"/>
      <c r="R278" s="86"/>
      <c r="S278" s="86"/>
      <c r="T278" s="86"/>
      <c r="U278" s="135"/>
      <c r="V278" s="259">
        <f>V277*'HTGR Relationships'!$D$38</f>
        <v>68918869.730508626</v>
      </c>
      <c r="W278" s="13"/>
      <c r="X278" s="86"/>
      <c r="Y278" s="86"/>
      <c r="Z278" s="86"/>
      <c r="AA278" s="135"/>
      <c r="AB278" s="259">
        <f>AB277*'HTGR Relationships'!$D$38</f>
        <v>64416101.656575456</v>
      </c>
      <c r="AC278" s="13"/>
      <c r="AD278" s="86"/>
      <c r="AE278" s="86"/>
      <c r="AF278" s="86"/>
      <c r="AG278" s="135"/>
      <c r="AH278" s="259">
        <f>AH277*'HTGR Relationships'!$D$38</f>
        <v>64416101.656575456</v>
      </c>
      <c r="AI278" s="13"/>
      <c r="AJ278" s="86"/>
      <c r="AK278" s="86"/>
      <c r="AL278" s="86"/>
      <c r="AM278" s="135"/>
      <c r="AN278" s="259">
        <f>AN277*'HTGR Relationships'!$D$38</f>
        <v>64416101.656575456</v>
      </c>
      <c r="AO278" s="13"/>
      <c r="AP278" s="86"/>
      <c r="AQ278" s="86"/>
      <c r="AR278" s="86"/>
      <c r="AS278" s="135"/>
      <c r="AT278" s="259">
        <f>AT277*'HTGR Relationships'!$D$38</f>
        <v>64416101.656575456</v>
      </c>
      <c r="AU278" s="13"/>
      <c r="AV278" s="86"/>
      <c r="AW278" s="86"/>
      <c r="AX278" s="86"/>
      <c r="AY278" s="135"/>
      <c r="AZ278" s="259">
        <f>AZ277*'HTGR Relationships'!$D$38</f>
        <v>64416101.656575456</v>
      </c>
      <c r="BA278" s="13"/>
      <c r="BB278" s="86"/>
      <c r="BC278" s="86"/>
      <c r="BD278" s="86"/>
      <c r="BE278" s="135"/>
      <c r="BF278" s="259">
        <f>BF277*'HTGR Relationships'!$D$38</f>
        <v>64416101.656575456</v>
      </c>
      <c r="BG278" s="13"/>
      <c r="BH278" s="86"/>
      <c r="BI278" s="86"/>
      <c r="BJ278" s="86"/>
      <c r="BK278" s="135"/>
      <c r="BL278" s="259">
        <f>BL277*'HTGR Relationships'!$D$38</f>
        <v>64416101.656575456</v>
      </c>
      <c r="BM278" s="13"/>
      <c r="BN278" s="86"/>
      <c r="BO278" s="86"/>
      <c r="BP278" s="86"/>
      <c r="BQ278" s="135"/>
      <c r="BR278" s="259" t="e">
        <f>BR277*'HTGR Relationships'!$D$38</f>
        <v>#VALUE!</v>
      </c>
      <c r="BS278" s="13"/>
      <c r="BT278" s="86"/>
      <c r="BU278" s="86"/>
      <c r="BV278" s="86"/>
      <c r="BW278" s="135"/>
      <c r="BX278" s="259" t="e">
        <f>BX277*'HTGR Relationships'!$D$38</f>
        <v>#VALUE!</v>
      </c>
      <c r="BY278" s="13"/>
      <c r="BZ278" s="86"/>
      <c r="CA278" s="86"/>
      <c r="CB278" s="86"/>
      <c r="CC278" s="135"/>
      <c r="CD278" s="259" t="e">
        <f>CD277*'HTGR Relationships'!$D$38</f>
        <v>#VALUE!</v>
      </c>
      <c r="CE278" s="13"/>
      <c r="CF278" s="86"/>
      <c r="CG278" s="86"/>
      <c r="CH278" s="86"/>
      <c r="CI278" s="135"/>
      <c r="CJ278" s="259" t="e">
        <f>CJ277*'HTGR Relationships'!$D$38</f>
        <v>#VALUE!</v>
      </c>
      <c r="CK278" s="13"/>
      <c r="CL278" s="86"/>
      <c r="CM278" s="86"/>
      <c r="CN278" s="86"/>
      <c r="CO278" s="135"/>
      <c r="CP278" s="259" t="e">
        <f>CP277*'HTGR Relationships'!$D$38</f>
        <v>#VALUE!</v>
      </c>
      <c r="CQ278" s="13"/>
      <c r="CR278" s="86"/>
      <c r="CS278" s="86"/>
      <c r="CT278" s="86"/>
      <c r="CU278" s="135"/>
      <c r="CV278" s="259" t="e">
        <f>CV277*'HTGR Relationships'!$D$38</f>
        <v>#VALUE!</v>
      </c>
      <c r="CW278" s="13"/>
      <c r="CX278" s="86"/>
      <c r="CY278" s="86"/>
      <c r="CZ278" s="86"/>
      <c r="DA278" s="135"/>
      <c r="DB278" s="259" t="e">
        <f>DB277*'HTGR Relationships'!$D$38</f>
        <v>#VALUE!</v>
      </c>
      <c r="DC278" s="13"/>
      <c r="DD278" s="86"/>
      <c r="DE278" s="86"/>
      <c r="DF278" s="86"/>
      <c r="DG278" s="135"/>
      <c r="DH278" s="259" t="e">
        <f>DH277*'HTGR Relationships'!$D$38</f>
        <v>#VALUE!</v>
      </c>
      <c r="DI278" s="13"/>
      <c r="DJ278" s="86"/>
      <c r="DK278" s="86"/>
      <c r="DL278" s="86"/>
      <c r="DM278" s="135"/>
      <c r="DN278" s="259" t="e">
        <f>DN277*'HTGR Relationships'!$D$38</f>
        <v>#VALUE!</v>
      </c>
      <c r="DO278" s="13"/>
      <c r="DP278" s="86"/>
      <c r="DQ278" s="86"/>
      <c r="DR278" s="86"/>
      <c r="DS278" s="135"/>
      <c r="DT278" s="259" t="e">
        <f>DT277*'HTGR Relationships'!$D$38</f>
        <v>#VALUE!</v>
      </c>
    </row>
    <row r="279" spans="1:124" s="6" customFormat="1" x14ac:dyDescent="0.2">
      <c r="B279" s="95">
        <v>34</v>
      </c>
      <c r="C279" s="134" t="s">
        <v>217</v>
      </c>
      <c r="D279" s="13"/>
      <c r="E279" s="13"/>
      <c r="F279" s="86"/>
      <c r="G279" s="86"/>
      <c r="H279" s="86"/>
      <c r="I279" s="135"/>
      <c r="J279" s="259">
        <f>J277*'HTGR Relationships'!$D$39</f>
        <v>20439761.187008183</v>
      </c>
      <c r="K279" s="13"/>
      <c r="L279" s="86"/>
      <c r="M279" s="86"/>
      <c r="N279" s="86"/>
      <c r="O279" s="135"/>
      <c r="P279" s="259">
        <f>P277*'HTGR Relationships'!$D$39</f>
        <v>7200032.9551432608</v>
      </c>
      <c r="Q279" s="13"/>
      <c r="R279" s="86"/>
      <c r="S279" s="86"/>
      <c r="T279" s="86"/>
      <c r="U279" s="135"/>
      <c r="V279" s="259">
        <f>V277*'HTGR Relationships'!$D$39</f>
        <v>5803046.0160875507</v>
      </c>
      <c r="W279" s="13"/>
      <c r="X279" s="86"/>
      <c r="Y279" s="86"/>
      <c r="Z279" s="86"/>
      <c r="AA279" s="135"/>
      <c r="AB279" s="259">
        <f>AB277*'HTGR Relationships'!$D$39</f>
        <v>5423907.9014466908</v>
      </c>
      <c r="AC279" s="13"/>
      <c r="AD279" s="86"/>
      <c r="AE279" s="86"/>
      <c r="AF279" s="86"/>
      <c r="AG279" s="135"/>
      <c r="AH279" s="259">
        <f>AH277*'HTGR Relationships'!$D$39</f>
        <v>5423907.9014466908</v>
      </c>
      <c r="AI279" s="13"/>
      <c r="AJ279" s="86"/>
      <c r="AK279" s="86"/>
      <c r="AL279" s="86"/>
      <c r="AM279" s="135"/>
      <c r="AN279" s="259">
        <f>AN277*'HTGR Relationships'!$D$39</f>
        <v>5423907.9014466908</v>
      </c>
      <c r="AO279" s="13"/>
      <c r="AP279" s="86"/>
      <c r="AQ279" s="86"/>
      <c r="AR279" s="86"/>
      <c r="AS279" s="135"/>
      <c r="AT279" s="259">
        <f>AT277*'HTGR Relationships'!$D$39</f>
        <v>5423907.9014466908</v>
      </c>
      <c r="AU279" s="13"/>
      <c r="AV279" s="86"/>
      <c r="AW279" s="86"/>
      <c r="AX279" s="86"/>
      <c r="AY279" s="135"/>
      <c r="AZ279" s="259">
        <f>AZ277*'HTGR Relationships'!$D$39</f>
        <v>5423907.9014466908</v>
      </c>
      <c r="BA279" s="13"/>
      <c r="BB279" s="86"/>
      <c r="BC279" s="86"/>
      <c r="BD279" s="86"/>
      <c r="BE279" s="135"/>
      <c r="BF279" s="259">
        <f>BF277*'HTGR Relationships'!$D$39</f>
        <v>5423907.9014466908</v>
      </c>
      <c r="BG279" s="13"/>
      <c r="BH279" s="86"/>
      <c r="BI279" s="86"/>
      <c r="BJ279" s="86"/>
      <c r="BK279" s="135"/>
      <c r="BL279" s="259">
        <f>BL277*'HTGR Relationships'!$D$39</f>
        <v>5423907.9014466908</v>
      </c>
      <c r="BM279" s="13"/>
      <c r="BN279" s="86"/>
      <c r="BO279" s="86"/>
      <c r="BP279" s="86"/>
      <c r="BQ279" s="135"/>
      <c r="BR279" s="259" t="e">
        <f>BR277*'HTGR Relationships'!$D$39</f>
        <v>#VALUE!</v>
      </c>
      <c r="BS279" s="13"/>
      <c r="BT279" s="86"/>
      <c r="BU279" s="86"/>
      <c r="BV279" s="86"/>
      <c r="BW279" s="135"/>
      <c r="BX279" s="259" t="e">
        <f>BX277*'HTGR Relationships'!$D$39</f>
        <v>#VALUE!</v>
      </c>
      <c r="BY279" s="13"/>
      <c r="BZ279" s="86"/>
      <c r="CA279" s="86"/>
      <c r="CB279" s="86"/>
      <c r="CC279" s="135"/>
      <c r="CD279" s="259" t="e">
        <f>CD277*'HTGR Relationships'!$D$39</f>
        <v>#VALUE!</v>
      </c>
      <c r="CE279" s="13"/>
      <c r="CF279" s="86"/>
      <c r="CG279" s="86"/>
      <c r="CH279" s="86"/>
      <c r="CI279" s="135"/>
      <c r="CJ279" s="259" t="e">
        <f>CJ277*'HTGR Relationships'!$D$39</f>
        <v>#VALUE!</v>
      </c>
      <c r="CK279" s="13"/>
      <c r="CL279" s="86"/>
      <c r="CM279" s="86"/>
      <c r="CN279" s="86"/>
      <c r="CO279" s="135"/>
      <c r="CP279" s="259" t="e">
        <f>CP277*'HTGR Relationships'!$D$39</f>
        <v>#VALUE!</v>
      </c>
      <c r="CQ279" s="13"/>
      <c r="CR279" s="86"/>
      <c r="CS279" s="86"/>
      <c r="CT279" s="86"/>
      <c r="CU279" s="135"/>
      <c r="CV279" s="259" t="e">
        <f>CV277*'HTGR Relationships'!$D$39</f>
        <v>#VALUE!</v>
      </c>
      <c r="CW279" s="13"/>
      <c r="CX279" s="86"/>
      <c r="CY279" s="86"/>
      <c r="CZ279" s="86"/>
      <c r="DA279" s="135"/>
      <c r="DB279" s="259" t="e">
        <f>DB277*'HTGR Relationships'!$D$39</f>
        <v>#VALUE!</v>
      </c>
      <c r="DC279" s="13"/>
      <c r="DD279" s="86"/>
      <c r="DE279" s="86"/>
      <c r="DF279" s="86"/>
      <c r="DG279" s="135"/>
      <c r="DH279" s="259" t="e">
        <f>DH277*'HTGR Relationships'!$D$39</f>
        <v>#VALUE!</v>
      </c>
      <c r="DI279" s="13"/>
      <c r="DJ279" s="86"/>
      <c r="DK279" s="86"/>
      <c r="DL279" s="86"/>
      <c r="DM279" s="135"/>
      <c r="DN279" s="259" t="e">
        <f>DN277*'HTGR Relationships'!$D$39</f>
        <v>#VALUE!</v>
      </c>
      <c r="DO279" s="13"/>
      <c r="DP279" s="86"/>
      <c r="DQ279" s="86"/>
      <c r="DR279" s="86"/>
      <c r="DS279" s="135"/>
      <c r="DT279" s="259" t="e">
        <f>DT277*'HTGR Relationships'!$D$39</f>
        <v>#VALUE!</v>
      </c>
    </row>
    <row r="280" spans="1:124" x14ac:dyDescent="0.2">
      <c r="A280" s="6"/>
      <c r="B280" s="95">
        <v>35</v>
      </c>
      <c r="C280" s="134" t="s">
        <v>218</v>
      </c>
      <c r="D280" s="13"/>
      <c r="E280" s="13"/>
      <c r="F280" s="86"/>
      <c r="G280" s="86"/>
      <c r="H280" s="86"/>
      <c r="I280" s="135"/>
      <c r="J280" s="316">
        <f>J277*'HTGR Relationships'!$D$40</f>
        <v>1558948016.1009276</v>
      </c>
      <c r="K280" s="13"/>
      <c r="L280" s="86"/>
      <c r="M280" s="86"/>
      <c r="N280" s="86"/>
      <c r="O280" s="135"/>
      <c r="P280" s="316">
        <f>P277*'HTGR Relationships'!$D$40</f>
        <v>549149130.88203442</v>
      </c>
      <c r="Q280" s="13"/>
      <c r="R280" s="86"/>
      <c r="S280" s="86"/>
      <c r="T280" s="86"/>
      <c r="U280" s="135"/>
      <c r="V280" s="316">
        <f>V277*'HTGR Relationships'!$D$40</f>
        <v>442600429.2003305</v>
      </c>
      <c r="W280" s="13"/>
      <c r="X280" s="86"/>
      <c r="Y280" s="86"/>
      <c r="Z280" s="86"/>
      <c r="AA280" s="135"/>
      <c r="AB280" s="316">
        <f>AB277*'HTGR Relationships'!$D$40</f>
        <v>413683427.37042171</v>
      </c>
      <c r="AC280" s="13"/>
      <c r="AD280" s="86"/>
      <c r="AE280" s="86"/>
      <c r="AF280" s="86"/>
      <c r="AG280" s="135"/>
      <c r="AH280" s="316">
        <f>AH277*'HTGR Relationships'!$D$40</f>
        <v>413683427.37042171</v>
      </c>
      <c r="AI280" s="13"/>
      <c r="AJ280" s="86"/>
      <c r="AK280" s="86"/>
      <c r="AL280" s="86"/>
      <c r="AM280" s="135"/>
      <c r="AN280" s="316">
        <f>AN277*'HTGR Relationships'!$D$40</f>
        <v>413683427.37042171</v>
      </c>
      <c r="AO280" s="13"/>
      <c r="AP280" s="86"/>
      <c r="AQ280" s="86"/>
      <c r="AR280" s="86"/>
      <c r="AS280" s="135"/>
      <c r="AT280" s="316">
        <f>AT277*'HTGR Relationships'!$D$40</f>
        <v>413683427.37042171</v>
      </c>
      <c r="AU280" s="13"/>
      <c r="AV280" s="86"/>
      <c r="AW280" s="86"/>
      <c r="AX280" s="86"/>
      <c r="AY280" s="135"/>
      <c r="AZ280" s="316">
        <f>AZ277*'HTGR Relationships'!$D$40</f>
        <v>413683427.37042171</v>
      </c>
      <c r="BA280" s="13"/>
      <c r="BB280" s="86"/>
      <c r="BC280" s="86"/>
      <c r="BD280" s="86"/>
      <c r="BE280" s="135"/>
      <c r="BF280" s="316">
        <f>BF277*'HTGR Relationships'!$D$40</f>
        <v>413683427.37042171</v>
      </c>
      <c r="BG280" s="13"/>
      <c r="BH280" s="86"/>
      <c r="BI280" s="86"/>
      <c r="BJ280" s="86"/>
      <c r="BK280" s="135"/>
      <c r="BL280" s="316">
        <f>BL277*'HTGR Relationships'!$D$40</f>
        <v>413683427.37042171</v>
      </c>
      <c r="BM280" s="13"/>
      <c r="BN280" s="86"/>
      <c r="BO280" s="86"/>
      <c r="BP280" s="86"/>
      <c r="BQ280" s="135"/>
      <c r="BR280" s="316" t="e">
        <f>BR277*'HTGR Relationships'!$D$40</f>
        <v>#VALUE!</v>
      </c>
      <c r="BS280" s="13"/>
      <c r="BT280" s="86"/>
      <c r="BU280" s="86"/>
      <c r="BV280" s="86"/>
      <c r="BW280" s="135"/>
      <c r="BX280" s="316" t="e">
        <f>BX277*'HTGR Relationships'!$D$40</f>
        <v>#VALUE!</v>
      </c>
      <c r="BY280" s="13"/>
      <c r="BZ280" s="86"/>
      <c r="CA280" s="86"/>
      <c r="CB280" s="86"/>
      <c r="CC280" s="135"/>
      <c r="CD280" s="316" t="e">
        <f>CD277*'HTGR Relationships'!$D$40</f>
        <v>#VALUE!</v>
      </c>
      <c r="CE280" s="13"/>
      <c r="CF280" s="86"/>
      <c r="CG280" s="86"/>
      <c r="CH280" s="86"/>
      <c r="CI280" s="135"/>
      <c r="CJ280" s="316" t="e">
        <f>CJ277*'HTGR Relationships'!$D$40</f>
        <v>#VALUE!</v>
      </c>
      <c r="CK280" s="13"/>
      <c r="CL280" s="86"/>
      <c r="CM280" s="86"/>
      <c r="CN280" s="86"/>
      <c r="CO280" s="135"/>
      <c r="CP280" s="316" t="e">
        <f>CP277*'HTGR Relationships'!$D$40</f>
        <v>#VALUE!</v>
      </c>
      <c r="CQ280" s="13"/>
      <c r="CR280" s="86"/>
      <c r="CS280" s="86"/>
      <c r="CT280" s="86"/>
      <c r="CU280" s="135"/>
      <c r="CV280" s="316" t="e">
        <f>CV277*'HTGR Relationships'!$D$40</f>
        <v>#VALUE!</v>
      </c>
      <c r="CW280" s="13"/>
      <c r="CX280" s="86"/>
      <c r="CY280" s="86"/>
      <c r="CZ280" s="86"/>
      <c r="DA280" s="135"/>
      <c r="DB280" s="316" t="e">
        <f>DB277*'HTGR Relationships'!$D$40</f>
        <v>#VALUE!</v>
      </c>
      <c r="DC280" s="13"/>
      <c r="DD280" s="86"/>
      <c r="DE280" s="86"/>
      <c r="DF280" s="86"/>
      <c r="DG280" s="135"/>
      <c r="DH280" s="316" t="e">
        <f>DH277*'HTGR Relationships'!$D$40</f>
        <v>#VALUE!</v>
      </c>
      <c r="DI280" s="13"/>
      <c r="DJ280" s="86"/>
      <c r="DK280" s="86"/>
      <c r="DL280" s="86"/>
      <c r="DM280" s="135"/>
      <c r="DN280" s="316" t="e">
        <f>DN277*'HTGR Relationships'!$D$40</f>
        <v>#VALUE!</v>
      </c>
      <c r="DO280" s="13"/>
      <c r="DP280" s="86"/>
      <c r="DQ280" s="86"/>
      <c r="DR280" s="86"/>
      <c r="DS280" s="135"/>
      <c r="DT280" s="316" t="e">
        <f>DT277*'HTGR Relationships'!$D$40</f>
        <v>#VALUE!</v>
      </c>
    </row>
    <row r="281" spans="1:124" x14ac:dyDescent="0.2">
      <c r="A281" s="6"/>
      <c r="B281" s="375" t="s">
        <v>219</v>
      </c>
      <c r="C281" s="375" t="s">
        <v>220</v>
      </c>
      <c r="D281" s="376"/>
      <c r="E281" s="376"/>
      <c r="F281" s="393"/>
      <c r="G281" s="393"/>
      <c r="H281" s="393"/>
      <c r="I281" s="394"/>
      <c r="J281" s="379">
        <f>SUM(J267,J275)</f>
        <v>14822811934.138069</v>
      </c>
      <c r="K281" s="376"/>
      <c r="L281" s="393"/>
      <c r="M281" s="393"/>
      <c r="N281" s="393"/>
      <c r="O281" s="394"/>
      <c r="P281" s="379">
        <f>SUM(P267,P275)</f>
        <v>6789330275.462326</v>
      </c>
      <c r="Q281" s="376"/>
      <c r="R281" s="393"/>
      <c r="S281" s="393"/>
      <c r="T281" s="393"/>
      <c r="U281" s="394"/>
      <c r="V281" s="379">
        <f>SUM(V267,V275)</f>
        <v>5786307367.0967464</v>
      </c>
      <c r="W281" s="376"/>
      <c r="X281" s="393"/>
      <c r="Y281" s="393"/>
      <c r="Z281" s="393"/>
      <c r="AA281" s="394"/>
      <c r="AB281" s="379">
        <f>SUM(AB267,AB275)</f>
        <v>5523592819.5213757</v>
      </c>
      <c r="AC281" s="376"/>
      <c r="AD281" s="393"/>
      <c r="AE281" s="393"/>
      <c r="AF281" s="393"/>
      <c r="AG281" s="394"/>
      <c r="AH281" s="379">
        <f>SUM(AH267,AH275)</f>
        <v>5523592819.5213757</v>
      </c>
      <c r="AI281" s="376"/>
      <c r="AJ281" s="393"/>
      <c r="AK281" s="393"/>
      <c r="AL281" s="393"/>
      <c r="AM281" s="394"/>
      <c r="AN281" s="379">
        <f>SUM(AN267,AN275)</f>
        <v>5523592819.5213757</v>
      </c>
      <c r="AO281" s="376"/>
      <c r="AP281" s="393"/>
      <c r="AQ281" s="393"/>
      <c r="AR281" s="393"/>
      <c r="AS281" s="394"/>
      <c r="AT281" s="379">
        <f>SUM(AT267,AT275)</f>
        <v>5523592819.5213757</v>
      </c>
      <c r="AU281" s="376"/>
      <c r="AV281" s="393"/>
      <c r="AW281" s="393"/>
      <c r="AX281" s="393"/>
      <c r="AY281" s="394"/>
      <c r="AZ281" s="379">
        <f>SUM(AZ267,AZ275)</f>
        <v>5523592819.5213757</v>
      </c>
      <c r="BA281" s="376"/>
      <c r="BB281" s="393"/>
      <c r="BC281" s="393"/>
      <c r="BD281" s="393"/>
      <c r="BE281" s="394"/>
      <c r="BF281" s="379">
        <f>SUM(BF267,BF275)</f>
        <v>5523592819.5213757</v>
      </c>
      <c r="BG281" s="376"/>
      <c r="BH281" s="393"/>
      <c r="BI281" s="393"/>
      <c r="BJ281" s="393"/>
      <c r="BK281" s="394"/>
      <c r="BL281" s="379">
        <f>SUM(BL267,BL275)</f>
        <v>5523592819.5213757</v>
      </c>
      <c r="BM281" s="376"/>
      <c r="BN281" s="393"/>
      <c r="BO281" s="393"/>
      <c r="BP281" s="393"/>
      <c r="BQ281" s="394"/>
      <c r="BR281" s="379" t="e">
        <f>SUM(BR267,BR275)</f>
        <v>#VALUE!</v>
      </c>
      <c r="BS281" s="376"/>
      <c r="BT281" s="393"/>
      <c r="BU281" s="393"/>
      <c r="BV281" s="393"/>
      <c r="BW281" s="394"/>
      <c r="BX281" s="379" t="e">
        <f>SUM(BX267,BX275)</f>
        <v>#VALUE!</v>
      </c>
      <c r="BY281" s="376"/>
      <c r="BZ281" s="393"/>
      <c r="CA281" s="393"/>
      <c r="CB281" s="393"/>
      <c r="CC281" s="394"/>
      <c r="CD281" s="379" t="e">
        <f>SUM(CD267,CD275)</f>
        <v>#VALUE!</v>
      </c>
      <c r="CE281" s="376"/>
      <c r="CF281" s="393"/>
      <c r="CG281" s="393"/>
      <c r="CH281" s="393"/>
      <c r="CI281" s="394"/>
      <c r="CJ281" s="379" t="e">
        <f>SUM(CJ267,CJ275)</f>
        <v>#VALUE!</v>
      </c>
      <c r="CK281" s="376"/>
      <c r="CL281" s="393"/>
      <c r="CM281" s="393"/>
      <c r="CN281" s="393"/>
      <c r="CO281" s="394"/>
      <c r="CP281" s="379" t="e">
        <f>SUM(CP267,CP275)</f>
        <v>#VALUE!</v>
      </c>
      <c r="CQ281" s="376"/>
      <c r="CR281" s="393"/>
      <c r="CS281" s="393"/>
      <c r="CT281" s="393"/>
      <c r="CU281" s="394"/>
      <c r="CV281" s="379" t="e">
        <f>SUM(CV267,CV275)</f>
        <v>#VALUE!</v>
      </c>
      <c r="CW281" s="376"/>
      <c r="CX281" s="393"/>
      <c r="CY281" s="393"/>
      <c r="CZ281" s="393"/>
      <c r="DA281" s="394"/>
      <c r="DB281" s="379" t="e">
        <f>SUM(DB267,DB275)</f>
        <v>#VALUE!</v>
      </c>
      <c r="DC281" s="376"/>
      <c r="DD281" s="393"/>
      <c r="DE281" s="393"/>
      <c r="DF281" s="393"/>
      <c r="DG281" s="394"/>
      <c r="DH281" s="379" t="e">
        <f>SUM(DH267,DH275)</f>
        <v>#VALUE!</v>
      </c>
      <c r="DI281" s="376"/>
      <c r="DJ281" s="393"/>
      <c r="DK281" s="393"/>
      <c r="DL281" s="393"/>
      <c r="DM281" s="394"/>
      <c r="DN281" s="379" t="e">
        <f>SUM(DN267,DN275)</f>
        <v>#VALUE!</v>
      </c>
      <c r="DO281" s="376"/>
      <c r="DP281" s="393"/>
      <c r="DQ281" s="393"/>
      <c r="DR281" s="393"/>
      <c r="DS281" s="394"/>
      <c r="DT281" s="379" t="e">
        <f>SUM(DT267,DT275)</f>
        <v>#VALUE!</v>
      </c>
    </row>
    <row r="282" spans="1:124" x14ac:dyDescent="0.2">
      <c r="A282" s="6"/>
      <c r="B282" s="147"/>
      <c r="C282" s="147"/>
      <c r="D282" s="374"/>
      <c r="E282" s="374"/>
      <c r="F282" s="387"/>
      <c r="G282" s="387"/>
      <c r="H282" s="387"/>
      <c r="I282" s="409"/>
      <c r="J282" s="27"/>
      <c r="K282" s="374"/>
      <c r="L282" s="387"/>
      <c r="M282" s="387"/>
      <c r="N282" s="387"/>
      <c r="O282" s="409"/>
      <c r="P282" s="27"/>
      <c r="Q282" s="374"/>
      <c r="R282" s="387"/>
      <c r="S282" s="387"/>
      <c r="T282" s="387"/>
      <c r="U282" s="409"/>
      <c r="V282" s="27"/>
      <c r="W282" s="374"/>
      <c r="X282" s="387"/>
      <c r="Y282" s="387"/>
      <c r="Z282" s="387"/>
      <c r="AA282" s="409"/>
      <c r="AB282" s="27"/>
      <c r="AC282" s="374"/>
      <c r="AD282" s="387"/>
      <c r="AE282" s="387"/>
      <c r="AF282" s="387"/>
      <c r="AG282" s="409"/>
      <c r="AH282" s="27"/>
      <c r="AI282" s="374"/>
      <c r="AJ282" s="387"/>
      <c r="AK282" s="387"/>
      <c r="AL282" s="387"/>
      <c r="AM282" s="409"/>
      <c r="AN282" s="27"/>
      <c r="AO282" s="374"/>
      <c r="AP282" s="387"/>
      <c r="AQ282" s="387"/>
      <c r="AR282" s="387"/>
      <c r="AS282" s="409"/>
      <c r="AT282" s="27"/>
      <c r="AU282" s="374"/>
      <c r="AV282" s="387"/>
      <c r="AW282" s="387"/>
      <c r="AX282" s="387"/>
      <c r="AY282" s="409"/>
      <c r="AZ282" s="27"/>
      <c r="BA282" s="374"/>
      <c r="BB282" s="387"/>
      <c r="BC282" s="387"/>
      <c r="BD282" s="387"/>
      <c r="BE282" s="409"/>
      <c r="BF282" s="27"/>
      <c r="BG282" s="374"/>
      <c r="BH282" s="387"/>
      <c r="BI282" s="387"/>
      <c r="BJ282" s="387"/>
      <c r="BK282" s="409"/>
      <c r="BL282" s="27"/>
      <c r="BM282" s="374"/>
      <c r="BN282" s="387"/>
      <c r="BO282" s="387"/>
      <c r="BP282" s="387"/>
      <c r="BQ282" s="409"/>
      <c r="BR282" s="27"/>
      <c r="BS282" s="374"/>
      <c r="BT282" s="387"/>
      <c r="BU282" s="387"/>
      <c r="BV282" s="387"/>
      <c r="BW282" s="409"/>
      <c r="BX282" s="27"/>
      <c r="BY282" s="374"/>
      <c r="BZ282" s="387"/>
      <c r="CA282" s="387"/>
      <c r="CB282" s="387"/>
      <c r="CC282" s="409"/>
      <c r="CD282" s="27"/>
      <c r="CE282" s="374"/>
      <c r="CF282" s="387"/>
      <c r="CG282" s="387"/>
      <c r="CH282" s="387"/>
      <c r="CI282" s="409"/>
      <c r="CJ282" s="27"/>
      <c r="CK282" s="374"/>
      <c r="CL282" s="387"/>
      <c r="CM282" s="387"/>
      <c r="CN282" s="387"/>
      <c r="CO282" s="409"/>
      <c r="CP282" s="27"/>
      <c r="CQ282" s="374"/>
      <c r="CR282" s="387"/>
      <c r="CS282" s="387"/>
      <c r="CT282" s="387"/>
      <c r="CU282" s="409"/>
      <c r="CV282" s="27"/>
      <c r="CW282" s="374"/>
      <c r="CX282" s="387"/>
      <c r="CY282" s="387"/>
      <c r="CZ282" s="387"/>
      <c r="DA282" s="409"/>
      <c r="DB282" s="27"/>
      <c r="DC282" s="374"/>
      <c r="DD282" s="387"/>
      <c r="DE282" s="387"/>
      <c r="DF282" s="387"/>
      <c r="DG282" s="409"/>
      <c r="DH282" s="27"/>
      <c r="DI282" s="374"/>
      <c r="DJ282" s="387"/>
      <c r="DK282" s="387"/>
      <c r="DL282" s="387"/>
      <c r="DM282" s="409"/>
      <c r="DN282" s="27"/>
      <c r="DO282" s="374"/>
      <c r="DP282" s="387"/>
      <c r="DQ282" s="387"/>
      <c r="DR282" s="387"/>
      <c r="DS282" s="409"/>
      <c r="DT282" s="27"/>
    </row>
    <row r="283" spans="1:124" ht="34" x14ac:dyDescent="0.2">
      <c r="A283" s="338" t="s">
        <v>251</v>
      </c>
      <c r="B283" s="147"/>
      <c r="C283" s="147"/>
      <c r="D283" s="374"/>
      <c r="E283" s="374"/>
      <c r="F283" s="387"/>
      <c r="G283" s="387"/>
      <c r="H283" s="387"/>
      <c r="I283" s="409"/>
      <c r="J283" s="27">
        <f>J281-J245</f>
        <v>632921808.34560394</v>
      </c>
      <c r="K283" s="374"/>
      <c r="L283" s="387"/>
      <c r="M283" s="387"/>
      <c r="N283" s="387"/>
      <c r="O283" s="409"/>
      <c r="P283" s="27">
        <f>P281-P245</f>
        <v>-2314087.4853382111</v>
      </c>
      <c r="Q283" s="374"/>
      <c r="R283" s="387"/>
      <c r="S283" s="387"/>
      <c r="T283" s="387"/>
      <c r="U283" s="409"/>
      <c r="V283" s="27">
        <f>V281-V245</f>
        <v>-1955864.3219985962</v>
      </c>
      <c r="W283" s="374"/>
      <c r="X283" s="387"/>
      <c r="Y283" s="387"/>
      <c r="Z283" s="387"/>
      <c r="AA283" s="409"/>
      <c r="AB283" s="27">
        <f>AB281-AB245</f>
        <v>-1852421.7549438477</v>
      </c>
      <c r="AC283" s="374"/>
      <c r="AD283" s="387"/>
      <c r="AE283" s="387"/>
      <c r="AF283" s="387"/>
      <c r="AG283" s="409"/>
      <c r="AH283" s="27">
        <f>AH281-AH245</f>
        <v>-1852421.7549438477</v>
      </c>
      <c r="AI283" s="374"/>
      <c r="AJ283" s="387"/>
      <c r="AK283" s="387"/>
      <c r="AL283" s="387"/>
      <c r="AM283" s="409"/>
      <c r="AN283" s="27">
        <f>AN281-AN245</f>
        <v>-1852421.7549438477</v>
      </c>
      <c r="AO283" s="374"/>
      <c r="AP283" s="387"/>
      <c r="AQ283" s="387"/>
      <c r="AR283" s="387"/>
      <c r="AS283" s="409"/>
      <c r="AT283" s="27">
        <f>AT281-AT245</f>
        <v>-1852421.7549438477</v>
      </c>
      <c r="AU283" s="374"/>
      <c r="AV283" s="387"/>
      <c r="AW283" s="387"/>
      <c r="AX283" s="387"/>
      <c r="AY283" s="409"/>
      <c r="AZ283" s="27">
        <f>AZ281-AZ245</f>
        <v>-1852421.7549438477</v>
      </c>
      <c r="BA283" s="374"/>
      <c r="BB283" s="387"/>
      <c r="BC283" s="387"/>
      <c r="BD283" s="387"/>
      <c r="BE283" s="409"/>
      <c r="BF283" s="27">
        <f>BF281-BF245</f>
        <v>-1852421.7549438477</v>
      </c>
      <c r="BG283" s="374"/>
      <c r="BH283" s="387"/>
      <c r="BI283" s="387"/>
      <c r="BJ283" s="387"/>
      <c r="BK283" s="409"/>
      <c r="BL283" s="27">
        <f>BL281-BL245</f>
        <v>-1852421.7549438477</v>
      </c>
      <c r="BM283" s="374"/>
      <c r="BN283" s="387"/>
      <c r="BO283" s="387"/>
      <c r="BP283" s="387"/>
      <c r="BQ283" s="409"/>
      <c r="BR283" s="27" t="e">
        <f>BR281-BR245</f>
        <v>#VALUE!</v>
      </c>
      <c r="BS283" s="374"/>
      <c r="BT283" s="387"/>
      <c r="BU283" s="387"/>
      <c r="BV283" s="387"/>
      <c r="BW283" s="409"/>
      <c r="BX283" s="27" t="e">
        <f>BX281-BX245</f>
        <v>#VALUE!</v>
      </c>
      <c r="BY283" s="374"/>
      <c r="BZ283" s="387"/>
      <c r="CA283" s="387"/>
      <c r="CB283" s="387"/>
      <c r="CC283" s="409"/>
      <c r="CD283" s="27" t="e">
        <f>CD281-CD245</f>
        <v>#VALUE!</v>
      </c>
      <c r="CE283" s="374"/>
      <c r="CF283" s="387"/>
      <c r="CG283" s="387"/>
      <c r="CH283" s="387"/>
      <c r="CI283" s="409"/>
      <c r="CJ283" s="27" t="e">
        <f>CJ281-CJ245</f>
        <v>#VALUE!</v>
      </c>
      <c r="CK283" s="374"/>
      <c r="CL283" s="387"/>
      <c r="CM283" s="387"/>
      <c r="CN283" s="387"/>
      <c r="CO283" s="409"/>
      <c r="CP283" s="27" t="e">
        <f>CP281-CP245</f>
        <v>#VALUE!</v>
      </c>
      <c r="CQ283" s="374"/>
      <c r="CR283" s="387"/>
      <c r="CS283" s="387"/>
      <c r="CT283" s="387"/>
      <c r="CU283" s="409"/>
      <c r="CV283" s="27" t="e">
        <f>CV281-CV245</f>
        <v>#VALUE!</v>
      </c>
      <c r="CW283" s="374"/>
      <c r="CX283" s="387"/>
      <c r="CY283" s="387"/>
      <c r="CZ283" s="387"/>
      <c r="DA283" s="409"/>
      <c r="DB283" s="27" t="e">
        <f>DB281-DB245</f>
        <v>#VALUE!</v>
      </c>
      <c r="DC283" s="374"/>
      <c r="DD283" s="387"/>
      <c r="DE283" s="387"/>
      <c r="DF283" s="387"/>
      <c r="DG283" s="409"/>
      <c r="DH283" s="27" t="e">
        <f>DH281-DH245</f>
        <v>#VALUE!</v>
      </c>
      <c r="DI283" s="374"/>
      <c r="DJ283" s="387"/>
      <c r="DK283" s="387"/>
      <c r="DL283" s="387"/>
      <c r="DM283" s="409"/>
      <c r="DN283" s="27" t="e">
        <f>DN281-DN245</f>
        <v>#VALUE!</v>
      </c>
      <c r="DO283" s="374"/>
      <c r="DP283" s="387"/>
      <c r="DQ283" s="387"/>
      <c r="DR283" s="387"/>
      <c r="DS283" s="409"/>
      <c r="DT283" s="27" t="e">
        <f>DT281-DT245</f>
        <v>#VALUE!</v>
      </c>
    </row>
    <row r="284" spans="1:124" ht="51" x14ac:dyDescent="0.2">
      <c r="A284" s="338" t="s">
        <v>252</v>
      </c>
      <c r="B284" s="147"/>
      <c r="C284" s="147"/>
      <c r="D284" s="374"/>
      <c r="E284" s="374"/>
      <c r="F284" s="387"/>
      <c r="G284" s="387"/>
      <c r="H284" s="387"/>
      <c r="I284" s="409"/>
      <c r="J284" s="27">
        <f>(J297+J305)-J281</f>
        <v>0</v>
      </c>
      <c r="K284" s="374"/>
      <c r="L284" s="387"/>
      <c r="M284" s="387"/>
      <c r="N284" s="387"/>
      <c r="O284" s="409"/>
      <c r="P284" s="27">
        <f>(P297+P305)-P281</f>
        <v>-1040951586.6235828</v>
      </c>
      <c r="Q284" s="374"/>
      <c r="R284" s="387"/>
      <c r="S284" s="387"/>
      <c r="T284" s="387"/>
      <c r="U284" s="409"/>
      <c r="V284" s="27">
        <f>(V297+V305)-V281</f>
        <v>-1191900816.8265085</v>
      </c>
      <c r="W284" s="374"/>
      <c r="X284" s="387"/>
      <c r="Y284" s="387"/>
      <c r="Z284" s="387"/>
      <c r="AA284" s="409"/>
      <c r="AB284" s="27">
        <f>(AB297+AB305)-AB281</f>
        <v>-1323055854.7844739</v>
      </c>
      <c r="AC284" s="374"/>
      <c r="AD284" s="387"/>
      <c r="AE284" s="387"/>
      <c r="AF284" s="387"/>
      <c r="AG284" s="409"/>
      <c r="AH284" s="27">
        <f>(AH297+AH305)-AH281</f>
        <v>-1468313904.0620613</v>
      </c>
      <c r="AI284" s="374"/>
      <c r="AJ284" s="387"/>
      <c r="AK284" s="387"/>
      <c r="AL284" s="387"/>
      <c r="AM284" s="409"/>
      <c r="AN284" s="27">
        <f>(AN297+AN305)-AN281</f>
        <v>-1579526845.693871</v>
      </c>
      <c r="AO284" s="374"/>
      <c r="AP284" s="387"/>
      <c r="AQ284" s="387"/>
      <c r="AR284" s="387"/>
      <c r="AS284" s="409"/>
      <c r="AT284" s="27">
        <f>(AT297+AT305)-AT281</f>
        <v>-1668652113.4318018</v>
      </c>
      <c r="AU284" s="374"/>
      <c r="AV284" s="387"/>
      <c r="AW284" s="387"/>
      <c r="AX284" s="387"/>
      <c r="AY284" s="409"/>
      <c r="AZ284" s="27">
        <f>(AZ297+AZ305)-AZ281</f>
        <v>-1742420239.2285619</v>
      </c>
      <c r="BA284" s="374"/>
      <c r="BB284" s="387"/>
      <c r="BC284" s="387"/>
      <c r="BD284" s="387"/>
      <c r="BE284" s="409"/>
      <c r="BF284" s="27">
        <f>(BF297+BF305)-BF281</f>
        <v>-1804964050.3741884</v>
      </c>
      <c r="BG284" s="374"/>
      <c r="BH284" s="387"/>
      <c r="BI284" s="387"/>
      <c r="BJ284" s="387"/>
      <c r="BK284" s="409"/>
      <c r="BL284" s="27">
        <f>(BL297+BL305)-BL281</f>
        <v>-1858988248.6811399</v>
      </c>
      <c r="BM284" s="374"/>
      <c r="BN284" s="387"/>
      <c r="BO284" s="387"/>
      <c r="BP284" s="387"/>
      <c r="BQ284" s="409"/>
      <c r="BR284" s="27" t="e">
        <f>(BR297+BR305)-BR281</f>
        <v>#VALUE!</v>
      </c>
      <c r="BS284" s="374"/>
      <c r="BT284" s="387"/>
      <c r="BU284" s="387"/>
      <c r="BV284" s="387"/>
      <c r="BW284" s="409"/>
      <c r="BX284" s="27" t="e">
        <f>(BX297+BX305)-BX281</f>
        <v>#VALUE!</v>
      </c>
      <c r="BY284" s="374"/>
      <c r="BZ284" s="387"/>
      <c r="CA284" s="387"/>
      <c r="CB284" s="387"/>
      <c r="CC284" s="409"/>
      <c r="CD284" s="27" t="e">
        <f>(CD297+CD305)-CD281</f>
        <v>#VALUE!</v>
      </c>
      <c r="CE284" s="374"/>
      <c r="CF284" s="387"/>
      <c r="CG284" s="387"/>
      <c r="CH284" s="387"/>
      <c r="CI284" s="409"/>
      <c r="CJ284" s="27" t="e">
        <f>(CJ297+CJ305)-CJ281</f>
        <v>#VALUE!</v>
      </c>
      <c r="CK284" s="374"/>
      <c r="CL284" s="387"/>
      <c r="CM284" s="387"/>
      <c r="CN284" s="387"/>
      <c r="CO284" s="409"/>
      <c r="CP284" s="27" t="e">
        <f>(CP297+CP305)-CP281</f>
        <v>#VALUE!</v>
      </c>
      <c r="CQ284" s="374"/>
      <c r="CR284" s="387"/>
      <c r="CS284" s="387"/>
      <c r="CT284" s="387"/>
      <c r="CU284" s="409"/>
      <c r="CV284" s="27" t="e">
        <f>(CV297+CV305)-CV281</f>
        <v>#VALUE!</v>
      </c>
      <c r="CW284" s="374"/>
      <c r="CX284" s="387"/>
      <c r="CY284" s="387"/>
      <c r="CZ284" s="387"/>
      <c r="DA284" s="409"/>
      <c r="DB284" s="27" t="e">
        <f>(DB297+DB305)-DB281</f>
        <v>#VALUE!</v>
      </c>
      <c r="DC284" s="374"/>
      <c r="DD284" s="387"/>
      <c r="DE284" s="387"/>
      <c r="DF284" s="387"/>
      <c r="DG284" s="409"/>
      <c r="DH284" s="27" t="e">
        <f>(DH297+DH305)-DH281</f>
        <v>#VALUE!</v>
      </c>
      <c r="DI284" s="374"/>
      <c r="DJ284" s="387"/>
      <c r="DK284" s="387"/>
      <c r="DL284" s="387"/>
      <c r="DM284" s="409"/>
      <c r="DN284" s="27" t="e">
        <f>(DN297+DN305)-DN281</f>
        <v>#VALUE!</v>
      </c>
      <c r="DO284" s="374"/>
      <c r="DP284" s="387"/>
      <c r="DQ284" s="387"/>
      <c r="DR284" s="387"/>
      <c r="DS284" s="409"/>
      <c r="DT284" s="27" t="e">
        <f>(DT297+DT305)-DT281</f>
        <v>#VALUE!</v>
      </c>
    </row>
    <row r="286" spans="1:124" ht="125" customHeight="1" x14ac:dyDescent="0.2">
      <c r="A286" s="98" t="s">
        <v>253</v>
      </c>
      <c r="B286" s="91"/>
      <c r="C286" s="110" t="s">
        <v>254</v>
      </c>
      <c r="D286" s="91"/>
      <c r="E286" s="91"/>
      <c r="F286" s="91"/>
      <c r="G286" s="91"/>
      <c r="H286" s="91"/>
      <c r="I286" s="91"/>
      <c r="J286" s="266"/>
      <c r="K286" s="91"/>
      <c r="L286" s="91"/>
      <c r="M286" s="91"/>
      <c r="N286" s="91"/>
      <c r="O286" s="91"/>
      <c r="P286" s="266"/>
      <c r="Q286" s="91"/>
      <c r="R286" s="91"/>
      <c r="S286" s="91"/>
      <c r="T286" s="91"/>
      <c r="U286" s="91"/>
      <c r="V286" s="266"/>
      <c r="W286" s="91"/>
      <c r="X286" s="91"/>
      <c r="Y286" s="91"/>
      <c r="Z286" s="91"/>
      <c r="AA286" s="91"/>
      <c r="AB286" s="266"/>
      <c r="AC286" s="91"/>
      <c r="AD286" s="91"/>
      <c r="AE286" s="91"/>
      <c r="AF286" s="91"/>
      <c r="AG286" s="91"/>
      <c r="AH286" s="266"/>
      <c r="AI286" s="91"/>
      <c r="AJ286" s="91"/>
      <c r="AK286" s="91"/>
      <c r="AL286" s="91"/>
      <c r="AM286" s="91"/>
      <c r="AN286" s="266"/>
      <c r="AO286" s="91"/>
      <c r="AP286" s="91"/>
      <c r="AQ286" s="91"/>
      <c r="AR286" s="91"/>
      <c r="AS286" s="91"/>
      <c r="AT286" s="266"/>
      <c r="AU286" s="91"/>
      <c r="AV286" s="91"/>
      <c r="AW286" s="91"/>
      <c r="AX286" s="91"/>
      <c r="AY286" s="91"/>
      <c r="AZ286" s="266"/>
      <c r="BA286" s="91"/>
      <c r="BB286" s="91"/>
      <c r="BC286" s="91"/>
      <c r="BD286" s="91"/>
      <c r="BE286" s="91"/>
      <c r="BF286" s="266"/>
      <c r="BG286" s="91"/>
      <c r="BH286" s="91"/>
      <c r="BI286" s="91"/>
      <c r="BJ286" s="91"/>
      <c r="BK286" s="91"/>
      <c r="BL286" s="266"/>
      <c r="BM286" s="91"/>
      <c r="BN286" s="91"/>
      <c r="BO286" s="91"/>
      <c r="BP286" s="91"/>
      <c r="BQ286" s="91"/>
      <c r="BR286" s="266"/>
      <c r="BS286" s="91"/>
      <c r="BT286" s="91"/>
      <c r="BU286" s="91"/>
      <c r="BV286" s="91"/>
      <c r="BW286" s="91"/>
      <c r="BX286" s="266"/>
      <c r="BY286" s="91"/>
      <c r="BZ286" s="91"/>
      <c r="CA286" s="91"/>
      <c r="CB286" s="91"/>
      <c r="CC286" s="91"/>
      <c r="CD286" s="266"/>
      <c r="CE286" s="91"/>
      <c r="CF286" s="91"/>
      <c r="CG286" s="91"/>
      <c r="CH286" s="91"/>
      <c r="CI286" s="91"/>
      <c r="CJ286" s="266"/>
      <c r="CK286" s="91"/>
      <c r="CL286" s="91"/>
      <c r="CM286" s="91"/>
      <c r="CN286" s="91"/>
      <c r="CO286" s="91"/>
      <c r="CP286" s="266"/>
      <c r="CQ286" s="91"/>
      <c r="CR286" s="91"/>
      <c r="CS286" s="91"/>
      <c r="CT286" s="91"/>
      <c r="CU286" s="91"/>
      <c r="CV286" s="266"/>
      <c r="CW286" s="91"/>
      <c r="CX286" s="91"/>
      <c r="CY286" s="91"/>
      <c r="CZ286" s="91"/>
      <c r="DA286" s="91"/>
      <c r="DB286" s="266"/>
      <c r="DC286" s="91"/>
      <c r="DD286" s="91"/>
      <c r="DE286" s="91"/>
      <c r="DF286" s="91"/>
      <c r="DG286" s="91"/>
      <c r="DH286" s="266"/>
      <c r="DI286" s="91"/>
      <c r="DJ286" s="91"/>
      <c r="DK286" s="91"/>
      <c r="DL286" s="91"/>
      <c r="DM286" s="91"/>
      <c r="DN286" s="266"/>
      <c r="DO286" s="91"/>
      <c r="DP286" s="91"/>
      <c r="DQ286" s="91"/>
      <c r="DR286" s="91"/>
      <c r="DS286" s="91"/>
      <c r="DT286" s="266"/>
    </row>
    <row r="287" spans="1:124" x14ac:dyDescent="0.2">
      <c r="B287" s="91"/>
      <c r="C287" s="274" t="s">
        <v>140</v>
      </c>
      <c r="D287" s="91"/>
      <c r="E287" s="91"/>
      <c r="F287" s="91"/>
      <c r="G287" s="91"/>
      <c r="H287" s="91"/>
      <c r="I287" s="91"/>
      <c r="J287" s="262">
        <f>J266+(I297-I267)/I267*J266*'HTGR Relationships'!$D$42</f>
        <v>139.65107098505422</v>
      </c>
      <c r="K287" s="91"/>
      <c r="L287" s="91"/>
      <c r="M287" s="91"/>
      <c r="N287" s="91"/>
      <c r="O287" s="91"/>
      <c r="P287" s="262">
        <f>P266+(O297-O267)/O267*P266*'HTGR Relationships'!$D$42</f>
        <v>93.085757205744088</v>
      </c>
      <c r="Q287" s="91"/>
      <c r="R287" s="91"/>
      <c r="S287" s="91"/>
      <c r="T287" s="91"/>
      <c r="U287" s="91"/>
      <c r="V287" s="262">
        <f>V266+(U297-U267)/U267*V266*'HTGR Relationships'!$D$42</f>
        <v>86.527956228485621</v>
      </c>
      <c r="W287" s="91"/>
      <c r="X287" s="91"/>
      <c r="Y287" s="91"/>
      <c r="Z287" s="91"/>
      <c r="AA287" s="91"/>
      <c r="AB287" s="262">
        <f>AB266+(AA297-AA267)/AA267*AB266*'HTGR Relationships'!$D$42</f>
        <v>83.851470704583022</v>
      </c>
      <c r="AC287" s="91"/>
      <c r="AD287" s="91"/>
      <c r="AE287" s="91"/>
      <c r="AF287" s="91"/>
      <c r="AG287" s="91"/>
      <c r="AH287" s="262">
        <f>AH266+(AG297-AG267)/AG267*AH266*'HTGR Relationships'!$D$42</f>
        <v>82.750086488282463</v>
      </c>
      <c r="AI287" s="91"/>
      <c r="AJ287" s="91"/>
      <c r="AK287" s="91"/>
      <c r="AL287" s="91"/>
      <c r="AM287" s="91"/>
      <c r="AN287" s="262">
        <f>AN266+(AM297-AM267)/AM267*AN266*'HTGR Relationships'!$D$42</f>
        <v>81.897888807372098</v>
      </c>
      <c r="AO287" s="91"/>
      <c r="AP287" s="91"/>
      <c r="AQ287" s="91"/>
      <c r="AR287" s="91"/>
      <c r="AS287" s="91"/>
      <c r="AT287" s="262">
        <f>AT266+(AS297-AS267)/AS267*AT266*'HTGR Relationships'!$D$42</f>
        <v>81.209177828889352</v>
      </c>
      <c r="AU287" s="91"/>
      <c r="AV287" s="91"/>
      <c r="AW287" s="91"/>
      <c r="AX287" s="91"/>
      <c r="AY287" s="91"/>
      <c r="AZ287" s="262">
        <f>AZ266+(AY297-AY267)/AY267*AZ266*'HTGR Relationships'!$D$42</f>
        <v>80.635168718098441</v>
      </c>
      <c r="BA287" s="91"/>
      <c r="BB287" s="91"/>
      <c r="BC287" s="91"/>
      <c r="BD287" s="91"/>
      <c r="BE287" s="91"/>
      <c r="BF287" s="262">
        <f>BF266+(BE297-BE267)/BE267*BF266*'HTGR Relationships'!$D$42</f>
        <v>80.1456289505564</v>
      </c>
      <c r="BG287" s="91"/>
      <c r="BH287" s="91"/>
      <c r="BI287" s="91"/>
      <c r="BJ287" s="91"/>
      <c r="BK287" s="91"/>
      <c r="BL287" s="262">
        <f>BL266+(BK297-BK267)/BK267*BL266*'HTGR Relationships'!$D$42</f>
        <v>79.72061940986265</v>
      </c>
      <c r="BM287" s="91"/>
      <c r="BN287" s="91"/>
      <c r="BO287" s="91"/>
      <c r="BP287" s="91"/>
      <c r="BQ287" s="91"/>
      <c r="BR287" s="262" t="e">
        <f>BR266+(BQ297-BQ267)/BQ267*BR266*'HTGR Relationships'!$D$42</f>
        <v>#VALUE!</v>
      </c>
      <c r="BS287" s="91"/>
      <c r="BT287" s="91"/>
      <c r="BU287" s="91"/>
      <c r="BV287" s="91"/>
      <c r="BW287" s="91"/>
      <c r="BX287" s="262" t="e">
        <f>BX266+(BW297-BW267)/BW267*BX266*'HTGR Relationships'!$D$42</f>
        <v>#VALUE!</v>
      </c>
      <c r="BY287" s="91"/>
      <c r="BZ287" s="91"/>
      <c r="CA287" s="91"/>
      <c r="CB287" s="91"/>
      <c r="CC287" s="91"/>
      <c r="CD287" s="262" t="e">
        <f>CD266+(CC297-CC267)/CC267*CD266*'HTGR Relationships'!$D$42</f>
        <v>#VALUE!</v>
      </c>
      <c r="CE287" s="91"/>
      <c r="CF287" s="91"/>
      <c r="CG287" s="91"/>
      <c r="CH287" s="91"/>
      <c r="CI287" s="91"/>
      <c r="CJ287" s="262" t="e">
        <f>CJ266+(CI297-CI267)/CI267*CJ266*'HTGR Relationships'!$D$42</f>
        <v>#VALUE!</v>
      </c>
      <c r="CK287" s="91"/>
      <c r="CL287" s="91"/>
      <c r="CM287" s="91"/>
      <c r="CN287" s="91"/>
      <c r="CO287" s="91"/>
      <c r="CP287" s="262" t="e">
        <f>CP266+(CO297-CO267)/CO267*CP266*'HTGR Relationships'!$D$42</f>
        <v>#VALUE!</v>
      </c>
      <c r="CQ287" s="91"/>
      <c r="CR287" s="91"/>
      <c r="CS287" s="91"/>
      <c r="CT287" s="91"/>
      <c r="CU287" s="91"/>
      <c r="CV287" s="262" t="e">
        <f>CV266+(CU297-CU267)/CU267*CV266*'HTGR Relationships'!$D$42</f>
        <v>#VALUE!</v>
      </c>
      <c r="CW287" s="91"/>
      <c r="CX287" s="91"/>
      <c r="CY287" s="91"/>
      <c r="CZ287" s="91"/>
      <c r="DA287" s="91"/>
      <c r="DB287" s="262" t="e">
        <f>DB266+(DA297-DA267)/DA267*DB266*'HTGR Relationships'!$D$42</f>
        <v>#VALUE!</v>
      </c>
      <c r="DC287" s="91"/>
      <c r="DD287" s="91"/>
      <c r="DE287" s="91"/>
      <c r="DF287" s="91"/>
      <c r="DG287" s="91"/>
      <c r="DH287" s="262" t="e">
        <f>DH266+(DG297-DG267)/DG267*DH266*'HTGR Relationships'!$D$42</f>
        <v>#VALUE!</v>
      </c>
      <c r="DI287" s="91"/>
      <c r="DJ287" s="91"/>
      <c r="DK287" s="91"/>
      <c r="DL287" s="91"/>
      <c r="DM287" s="91"/>
      <c r="DN287" s="262" t="e">
        <f>DN266+(DM297-DM267)/DM267*DN266*'HTGR Relationships'!$D$42</f>
        <v>#VALUE!</v>
      </c>
      <c r="DO287" s="91"/>
      <c r="DP287" s="91"/>
      <c r="DQ287" s="91"/>
      <c r="DR287" s="91"/>
      <c r="DS287" s="91"/>
      <c r="DT287" s="262" t="e">
        <f>DT266+(DS297-DS267)/DS267*DT266*'HTGR Relationships'!$D$42</f>
        <v>#VALUE!</v>
      </c>
    </row>
    <row r="288" spans="1:124" x14ac:dyDescent="0.2">
      <c r="B288" s="91"/>
      <c r="C288" s="274" t="s">
        <v>255</v>
      </c>
      <c r="D288" s="91"/>
      <c r="E288" s="91"/>
      <c r="F288" s="91"/>
      <c r="G288" s="91"/>
      <c r="H288" s="91"/>
      <c r="I288" s="91"/>
      <c r="J288" s="273">
        <f>'HTGR Levers &amp; Variables'!D5</f>
        <v>16</v>
      </c>
      <c r="K288" s="91"/>
      <c r="L288" s="91"/>
      <c r="M288" s="91"/>
      <c r="N288" s="91"/>
      <c r="O288" s="91"/>
      <c r="P288" s="273">
        <f>'HTGR Levers &amp; Variables'!J5</f>
        <v>11.151515151515152</v>
      </c>
      <c r="Q288" s="91"/>
      <c r="R288" s="91"/>
      <c r="S288" s="91"/>
      <c r="T288" s="91"/>
      <c r="U288" s="91"/>
      <c r="V288" s="273">
        <f>'HTGR Levers &amp; Variables'!P5</f>
        <v>9.0285890813032275</v>
      </c>
      <c r="W288" s="91"/>
      <c r="X288" s="91"/>
      <c r="Y288" s="91"/>
      <c r="Z288" s="91"/>
      <c r="AA288" s="91"/>
      <c r="AB288" s="273">
        <f>'HTGR Levers &amp; Variables'!V5</f>
        <v>7.7722681359045005</v>
      </c>
      <c r="AC288" s="91"/>
      <c r="AD288" s="91"/>
      <c r="AE288" s="91"/>
      <c r="AF288" s="91"/>
      <c r="AG288" s="91"/>
      <c r="AH288" s="273">
        <f>'HTGR Levers &amp; Variables'!AB5</f>
        <v>7</v>
      </c>
      <c r="AI288" s="91"/>
      <c r="AJ288" s="91"/>
      <c r="AK288" s="91"/>
      <c r="AL288" s="91"/>
      <c r="AM288" s="91"/>
      <c r="AN288" s="273">
        <f>'HTGR Levers &amp; Variables'!AH5</f>
        <v>7</v>
      </c>
      <c r="AO288" s="91"/>
      <c r="AP288" s="91"/>
      <c r="AQ288" s="91"/>
      <c r="AR288" s="91"/>
      <c r="AS288" s="91"/>
      <c r="AT288" s="273">
        <f>'HTGR Levers &amp; Variables'!AN5</f>
        <v>7</v>
      </c>
      <c r="AU288" s="91"/>
      <c r="AV288" s="91"/>
      <c r="AW288" s="91"/>
      <c r="AX288" s="91"/>
      <c r="AY288" s="91"/>
      <c r="AZ288" s="273">
        <f>'HTGR Levers &amp; Variables'!AT5</f>
        <v>7</v>
      </c>
      <c r="BA288" s="91"/>
      <c r="BB288" s="91"/>
      <c r="BC288" s="91"/>
      <c r="BD288" s="91"/>
      <c r="BE288" s="91"/>
      <c r="BF288" s="273">
        <f>'HTGR Levers &amp; Variables'!AZ5</f>
        <v>7</v>
      </c>
      <c r="BG288" s="91"/>
      <c r="BH288" s="91"/>
      <c r="BI288" s="91"/>
      <c r="BJ288" s="91"/>
      <c r="BK288" s="91"/>
      <c r="BL288" s="273">
        <f>'HTGR Levers &amp; Variables'!BF5</f>
        <v>7</v>
      </c>
      <c r="BM288" s="91"/>
      <c r="BN288" s="91"/>
      <c r="BO288" s="91"/>
      <c r="BP288" s="91"/>
      <c r="BQ288" s="91"/>
      <c r="BR288" s="273" t="e">
        <f>'HTGR Levers &amp; Variables'!BL5</f>
        <v>#VALUE!</v>
      </c>
      <c r="BS288" s="91"/>
      <c r="BT288" s="91"/>
      <c r="BU288" s="91"/>
      <c r="BV288" s="91"/>
      <c r="BW288" s="91"/>
      <c r="BX288" s="273" t="e">
        <f>'HTGR Levers &amp; Variables'!BR5</f>
        <v>#VALUE!</v>
      </c>
      <c r="BY288" s="91"/>
      <c r="BZ288" s="91"/>
      <c r="CA288" s="91"/>
      <c r="CB288" s="91"/>
      <c r="CC288" s="91"/>
      <c r="CD288" s="273" t="e">
        <f>'HTGR Levers &amp; Variables'!BX5</f>
        <v>#VALUE!</v>
      </c>
      <c r="CE288" s="91"/>
      <c r="CF288" s="91"/>
      <c r="CG288" s="91"/>
      <c r="CH288" s="91"/>
      <c r="CI288" s="91"/>
      <c r="CJ288" s="273" t="e">
        <f>'HTGR Levers &amp; Variables'!CD5</f>
        <v>#VALUE!</v>
      </c>
      <c r="CK288" s="91"/>
      <c r="CL288" s="91"/>
      <c r="CM288" s="91"/>
      <c r="CN288" s="91"/>
      <c r="CO288" s="91"/>
      <c r="CP288" s="273" t="e">
        <f>'HTGR Levers &amp; Variables'!CJ5</f>
        <v>#VALUE!</v>
      </c>
      <c r="CQ288" s="91"/>
      <c r="CR288" s="91"/>
      <c r="CS288" s="91"/>
      <c r="CT288" s="91"/>
      <c r="CU288" s="91"/>
      <c r="CV288" s="273" t="e">
        <f>'HTGR Levers &amp; Variables'!CP5</f>
        <v>#VALUE!</v>
      </c>
      <c r="CW288" s="91"/>
      <c r="CX288" s="91"/>
      <c r="CY288" s="91"/>
      <c r="CZ288" s="91"/>
      <c r="DA288" s="91"/>
      <c r="DB288" s="273" t="e">
        <f>'HTGR Levers &amp; Variables'!CV5</f>
        <v>#VALUE!</v>
      </c>
      <c r="DC288" s="91"/>
      <c r="DD288" s="91"/>
      <c r="DE288" s="91"/>
      <c r="DF288" s="91"/>
      <c r="DG288" s="91"/>
      <c r="DH288" s="273" t="e">
        <f>'HTGR Levers &amp; Variables'!DB5</f>
        <v>#VALUE!</v>
      </c>
      <c r="DI288" s="91"/>
      <c r="DJ288" s="91"/>
      <c r="DK288" s="91"/>
      <c r="DL288" s="91"/>
      <c r="DM288" s="91"/>
      <c r="DN288" s="273" t="e">
        <f>'HTGR Levers &amp; Variables'!DH5</f>
        <v>#VALUE!</v>
      </c>
      <c r="DO288" s="91"/>
      <c r="DP288" s="91"/>
      <c r="DQ288" s="91"/>
      <c r="DR288" s="91"/>
      <c r="DS288" s="91"/>
      <c r="DT288" s="273" t="e">
        <f>'HTGR Levers &amp; Variables'!DN5</f>
        <v>#VALUE!</v>
      </c>
    </row>
    <row r="289" spans="2:124" x14ac:dyDescent="0.2">
      <c r="B289" s="390">
        <v>10</v>
      </c>
      <c r="C289" s="399" t="s">
        <v>256</v>
      </c>
      <c r="D289" s="91"/>
      <c r="E289" s="91"/>
      <c r="F289" s="91"/>
      <c r="G289" s="91"/>
      <c r="H289" s="91"/>
      <c r="I289" s="91"/>
      <c r="J289" s="398">
        <v>162925273.0408124</v>
      </c>
      <c r="K289" s="91"/>
      <c r="L289" s="91"/>
      <c r="M289" s="91"/>
      <c r="N289" s="91"/>
      <c r="O289" s="91"/>
      <c r="P289" s="398">
        <v>162925273.0408124</v>
      </c>
      <c r="Q289" s="91"/>
      <c r="R289" s="91"/>
      <c r="S289" s="91"/>
      <c r="T289" s="91"/>
      <c r="U289" s="91"/>
      <c r="V289" s="398">
        <v>162925273.0408124</v>
      </c>
      <c r="W289" s="91"/>
      <c r="X289" s="91"/>
      <c r="Y289" s="91"/>
      <c r="Z289" s="91"/>
      <c r="AA289" s="91"/>
      <c r="AB289" s="398">
        <v>162925273.0408124</v>
      </c>
      <c r="AC289" s="91"/>
      <c r="AD289" s="91"/>
      <c r="AE289" s="91"/>
      <c r="AF289" s="91"/>
      <c r="AG289" s="91"/>
      <c r="AH289" s="398">
        <v>162925273.0408124</v>
      </c>
      <c r="AI289" s="91"/>
      <c r="AJ289" s="91"/>
      <c r="AK289" s="91"/>
      <c r="AL289" s="91"/>
      <c r="AM289" s="91"/>
      <c r="AN289" s="398">
        <v>162925273.0408124</v>
      </c>
      <c r="AO289" s="91"/>
      <c r="AP289" s="91"/>
      <c r="AQ289" s="91"/>
      <c r="AR289" s="91"/>
      <c r="AS289" s="91"/>
      <c r="AT289" s="398">
        <v>162925273.0408124</v>
      </c>
      <c r="AU289" s="91"/>
      <c r="AV289" s="91"/>
      <c r="AW289" s="91"/>
      <c r="AX289" s="91"/>
      <c r="AY289" s="91"/>
      <c r="AZ289" s="398">
        <v>162925273.0408124</v>
      </c>
      <c r="BA289" s="91"/>
      <c r="BB289" s="91"/>
      <c r="BC289" s="91"/>
      <c r="BD289" s="91"/>
      <c r="BE289" s="91"/>
      <c r="BF289" s="398">
        <v>162925273.0408124</v>
      </c>
      <c r="BG289" s="91"/>
      <c r="BH289" s="91"/>
      <c r="BI289" s="91"/>
      <c r="BJ289" s="91"/>
      <c r="BK289" s="91"/>
      <c r="BL289" s="398">
        <v>162925273.0408124</v>
      </c>
      <c r="BM289" s="91"/>
      <c r="BN289" s="91"/>
      <c r="BO289" s="91"/>
      <c r="BP289" s="91"/>
      <c r="BQ289" s="91"/>
      <c r="BR289" s="398">
        <v>162925273.0408124</v>
      </c>
      <c r="BS289" s="91"/>
      <c r="BT289" s="91"/>
      <c r="BU289" s="91"/>
      <c r="BV289" s="91"/>
      <c r="BW289" s="91"/>
      <c r="BX289" s="398">
        <v>162925273.0408124</v>
      </c>
      <c r="BY289" s="91"/>
      <c r="BZ289" s="91"/>
      <c r="CA289" s="91"/>
      <c r="CB289" s="91"/>
      <c r="CC289" s="91"/>
      <c r="CD289" s="398">
        <v>162925273.0408124</v>
      </c>
      <c r="CE289" s="91"/>
      <c r="CF289" s="91"/>
      <c r="CG289" s="91"/>
      <c r="CH289" s="91"/>
      <c r="CI289" s="91"/>
      <c r="CJ289" s="398">
        <v>162925273.0408124</v>
      </c>
      <c r="CK289" s="91"/>
      <c r="CL289" s="91"/>
      <c r="CM289" s="91"/>
      <c r="CN289" s="91"/>
      <c r="CO289" s="91"/>
      <c r="CP289" s="398">
        <v>162925273.0408124</v>
      </c>
      <c r="CQ289" s="91"/>
      <c r="CR289" s="91"/>
      <c r="CS289" s="91"/>
      <c r="CT289" s="91"/>
      <c r="CU289" s="91"/>
      <c r="CV289" s="398">
        <v>162925273.0408124</v>
      </c>
      <c r="CW289" s="91"/>
      <c r="CX289" s="91"/>
      <c r="CY289" s="91"/>
      <c r="CZ289" s="91"/>
      <c r="DA289" s="91"/>
      <c r="DB289" s="398">
        <v>162925273.0408124</v>
      </c>
      <c r="DC289" s="91"/>
      <c r="DD289" s="91"/>
      <c r="DE289" s="91"/>
      <c r="DF289" s="91"/>
      <c r="DG289" s="91"/>
      <c r="DH289" s="398">
        <v>162925273.0408124</v>
      </c>
      <c r="DI289" s="91"/>
      <c r="DJ289" s="91"/>
      <c r="DK289" s="91"/>
      <c r="DL289" s="91"/>
      <c r="DM289" s="91"/>
      <c r="DN289" s="398">
        <v>162925273.0408124</v>
      </c>
      <c r="DO289" s="91"/>
      <c r="DP289" s="91"/>
      <c r="DQ289" s="91"/>
      <c r="DR289" s="91"/>
      <c r="DS289" s="91"/>
      <c r="DT289" s="398">
        <v>162925273.0408124</v>
      </c>
    </row>
    <row r="290" spans="2:124" x14ac:dyDescent="0.2">
      <c r="B290" s="95">
        <v>11</v>
      </c>
      <c r="C290" s="95" t="s">
        <v>257</v>
      </c>
      <c r="D290" s="91"/>
      <c r="E290" s="91"/>
      <c r="F290" s="91"/>
      <c r="G290" s="91"/>
      <c r="H290" s="91"/>
      <c r="I290" s="91"/>
      <c r="J290" s="268">
        <v>15000000</v>
      </c>
      <c r="K290" s="91"/>
      <c r="L290" s="91"/>
      <c r="M290" s="91"/>
      <c r="N290" s="91"/>
      <c r="O290" s="91"/>
      <c r="P290" s="268">
        <v>15000000</v>
      </c>
      <c r="Q290" s="91"/>
      <c r="R290" s="91"/>
      <c r="S290" s="91"/>
      <c r="T290" s="91"/>
      <c r="U290" s="91"/>
      <c r="V290" s="268">
        <v>15000000</v>
      </c>
      <c r="W290" s="91"/>
      <c r="X290" s="91"/>
      <c r="Y290" s="91"/>
      <c r="Z290" s="91"/>
      <c r="AA290" s="91"/>
      <c r="AB290" s="268">
        <v>15000000</v>
      </c>
      <c r="AC290" s="91"/>
      <c r="AD290" s="91"/>
      <c r="AE290" s="91"/>
      <c r="AF290" s="91"/>
      <c r="AG290" s="91"/>
      <c r="AH290" s="268">
        <v>15000000</v>
      </c>
      <c r="AI290" s="91"/>
      <c r="AJ290" s="91"/>
      <c r="AK290" s="91"/>
      <c r="AL290" s="91"/>
      <c r="AM290" s="91"/>
      <c r="AN290" s="268">
        <v>15000000</v>
      </c>
      <c r="AO290" s="91"/>
      <c r="AP290" s="91"/>
      <c r="AQ290" s="91"/>
      <c r="AR290" s="91"/>
      <c r="AS290" s="91"/>
      <c r="AT290" s="268">
        <v>15000000</v>
      </c>
      <c r="AU290" s="91"/>
      <c r="AV290" s="91"/>
      <c r="AW290" s="91"/>
      <c r="AX290" s="91"/>
      <c r="AY290" s="91"/>
      <c r="AZ290" s="268">
        <v>15000000</v>
      </c>
      <c r="BA290" s="91"/>
      <c r="BB290" s="91"/>
      <c r="BC290" s="91"/>
      <c r="BD290" s="91"/>
      <c r="BE290" s="91"/>
      <c r="BF290" s="268">
        <v>15000000</v>
      </c>
      <c r="BG290" s="91"/>
      <c r="BH290" s="91"/>
      <c r="BI290" s="91"/>
      <c r="BJ290" s="91"/>
      <c r="BK290" s="91"/>
      <c r="BL290" s="268">
        <v>15000000</v>
      </c>
      <c r="BM290" s="91"/>
      <c r="BN290" s="91"/>
      <c r="BO290" s="91"/>
      <c r="BP290" s="91"/>
      <c r="BQ290" s="91"/>
      <c r="BR290" s="268">
        <v>15000000</v>
      </c>
      <c r="BS290" s="91"/>
      <c r="BT290" s="91"/>
      <c r="BU290" s="91"/>
      <c r="BV290" s="91"/>
      <c r="BW290" s="91"/>
      <c r="BX290" s="268">
        <v>15000000</v>
      </c>
      <c r="BY290" s="91"/>
      <c r="BZ290" s="91"/>
      <c r="CA290" s="91"/>
      <c r="CB290" s="91"/>
      <c r="CC290" s="91"/>
      <c r="CD290" s="268">
        <v>15000000</v>
      </c>
      <c r="CE290" s="91"/>
      <c r="CF290" s="91"/>
      <c r="CG290" s="91"/>
      <c r="CH290" s="91"/>
      <c r="CI290" s="91"/>
      <c r="CJ290" s="268">
        <v>15000000</v>
      </c>
      <c r="CK290" s="91"/>
      <c r="CL290" s="91"/>
      <c r="CM290" s="91"/>
      <c r="CN290" s="91"/>
      <c r="CO290" s="91"/>
      <c r="CP290" s="268">
        <v>15000000</v>
      </c>
      <c r="CQ290" s="91"/>
      <c r="CR290" s="91"/>
      <c r="CS290" s="91"/>
      <c r="CT290" s="91"/>
      <c r="CU290" s="91"/>
      <c r="CV290" s="268">
        <v>15000000</v>
      </c>
      <c r="CW290" s="91"/>
      <c r="CX290" s="91"/>
      <c r="CY290" s="91"/>
      <c r="CZ290" s="91"/>
      <c r="DA290" s="91"/>
      <c r="DB290" s="268">
        <v>15000000</v>
      </c>
      <c r="DC290" s="91"/>
      <c r="DD290" s="91"/>
      <c r="DE290" s="91"/>
      <c r="DF290" s="91"/>
      <c r="DG290" s="91"/>
      <c r="DH290" s="268">
        <v>15000000</v>
      </c>
      <c r="DI290" s="91"/>
      <c r="DJ290" s="91"/>
      <c r="DK290" s="91"/>
      <c r="DL290" s="91"/>
      <c r="DM290" s="91"/>
      <c r="DN290" s="268">
        <v>15000000</v>
      </c>
      <c r="DO290" s="91"/>
      <c r="DP290" s="91"/>
      <c r="DQ290" s="91"/>
      <c r="DR290" s="91"/>
      <c r="DS290" s="91"/>
      <c r="DT290" s="268">
        <v>15000000</v>
      </c>
    </row>
    <row r="291" spans="2:124" x14ac:dyDescent="0.2">
      <c r="B291" s="95">
        <v>12</v>
      </c>
      <c r="C291" s="95" t="s">
        <v>258</v>
      </c>
      <c r="D291" s="91"/>
      <c r="E291" s="91"/>
      <c r="F291" s="91"/>
      <c r="G291" s="91"/>
      <c r="H291" s="91"/>
      <c r="I291" s="91"/>
      <c r="J291" s="268">
        <v>0</v>
      </c>
      <c r="K291" s="91"/>
      <c r="L291" s="91"/>
      <c r="M291" s="91"/>
      <c r="N291" s="91"/>
      <c r="O291" s="91"/>
      <c r="P291" s="268">
        <v>0</v>
      </c>
      <c r="Q291" s="91"/>
      <c r="R291" s="91"/>
      <c r="S291" s="91"/>
      <c r="T291" s="91"/>
      <c r="U291" s="91"/>
      <c r="V291" s="268">
        <v>0</v>
      </c>
      <c r="W291" s="91"/>
      <c r="X291" s="91"/>
      <c r="Y291" s="91"/>
      <c r="Z291" s="91"/>
      <c r="AA291" s="91"/>
      <c r="AB291" s="268">
        <v>0</v>
      </c>
      <c r="AC291" s="91"/>
      <c r="AD291" s="91"/>
      <c r="AE291" s="91"/>
      <c r="AF291" s="91"/>
      <c r="AG291" s="91"/>
      <c r="AH291" s="268">
        <v>0</v>
      </c>
      <c r="AI291" s="91"/>
      <c r="AJ291" s="91"/>
      <c r="AK291" s="91"/>
      <c r="AL291" s="91"/>
      <c r="AM291" s="91"/>
      <c r="AN291" s="268">
        <v>0</v>
      </c>
      <c r="AO291" s="91"/>
      <c r="AP291" s="91"/>
      <c r="AQ291" s="91"/>
      <c r="AR291" s="91"/>
      <c r="AS291" s="91"/>
      <c r="AT291" s="268">
        <v>0</v>
      </c>
      <c r="AU291" s="91"/>
      <c r="AV291" s="91"/>
      <c r="AW291" s="91"/>
      <c r="AX291" s="91"/>
      <c r="AY291" s="91"/>
      <c r="AZ291" s="268">
        <v>0</v>
      </c>
      <c r="BA291" s="91"/>
      <c r="BB291" s="91"/>
      <c r="BC291" s="91"/>
      <c r="BD291" s="91"/>
      <c r="BE291" s="91"/>
      <c r="BF291" s="268">
        <v>0</v>
      </c>
      <c r="BG291" s="91"/>
      <c r="BH291" s="91"/>
      <c r="BI291" s="91"/>
      <c r="BJ291" s="91"/>
      <c r="BK291" s="91"/>
      <c r="BL291" s="268">
        <v>0</v>
      </c>
      <c r="BM291" s="91"/>
      <c r="BN291" s="91"/>
      <c r="BO291" s="91"/>
      <c r="BP291" s="91"/>
      <c r="BQ291" s="91"/>
      <c r="BR291" s="268">
        <v>0</v>
      </c>
      <c r="BS291" s="91"/>
      <c r="BT291" s="91"/>
      <c r="BU291" s="91"/>
      <c r="BV291" s="91"/>
      <c r="BW291" s="91"/>
      <c r="BX291" s="268">
        <v>0</v>
      </c>
      <c r="BY291" s="91"/>
      <c r="BZ291" s="91"/>
      <c r="CA291" s="91"/>
      <c r="CB291" s="91"/>
      <c r="CC291" s="91"/>
      <c r="CD291" s="268">
        <v>0</v>
      </c>
      <c r="CE291" s="91"/>
      <c r="CF291" s="91"/>
      <c r="CG291" s="91"/>
      <c r="CH291" s="91"/>
      <c r="CI291" s="91"/>
      <c r="CJ291" s="268">
        <v>0</v>
      </c>
      <c r="CK291" s="91"/>
      <c r="CL291" s="91"/>
      <c r="CM291" s="91"/>
      <c r="CN291" s="91"/>
      <c r="CO291" s="91"/>
      <c r="CP291" s="268">
        <v>0</v>
      </c>
      <c r="CQ291" s="91"/>
      <c r="CR291" s="91"/>
      <c r="CS291" s="91"/>
      <c r="CT291" s="91"/>
      <c r="CU291" s="91"/>
      <c r="CV291" s="268">
        <v>0</v>
      </c>
      <c r="CW291" s="91"/>
      <c r="CX291" s="91"/>
      <c r="CY291" s="91"/>
      <c r="CZ291" s="91"/>
      <c r="DA291" s="91"/>
      <c r="DB291" s="268">
        <v>0</v>
      </c>
      <c r="DC291" s="91"/>
      <c r="DD291" s="91"/>
      <c r="DE291" s="91"/>
      <c r="DF291" s="91"/>
      <c r="DG291" s="91"/>
      <c r="DH291" s="268">
        <v>0</v>
      </c>
      <c r="DI291" s="91"/>
      <c r="DJ291" s="91"/>
      <c r="DK291" s="91"/>
      <c r="DL291" s="91"/>
      <c r="DM291" s="91"/>
      <c r="DN291" s="268">
        <v>0</v>
      </c>
      <c r="DO291" s="91"/>
      <c r="DP291" s="91"/>
      <c r="DQ291" s="91"/>
      <c r="DR291" s="91"/>
      <c r="DS291" s="91"/>
      <c r="DT291" s="268">
        <v>0</v>
      </c>
    </row>
    <row r="292" spans="2:124" x14ac:dyDescent="0.2">
      <c r="B292" s="95">
        <v>13</v>
      </c>
      <c r="C292" s="95" t="s">
        <v>259</v>
      </c>
      <c r="D292" s="91"/>
      <c r="E292" s="91"/>
      <c r="F292" s="91"/>
      <c r="G292" s="91"/>
      <c r="H292" s="91"/>
      <c r="I292" s="91"/>
      <c r="J292" s="268">
        <v>107009771.98697068</v>
      </c>
      <c r="K292" s="91"/>
      <c r="L292" s="91"/>
      <c r="M292" s="91"/>
      <c r="N292" s="91"/>
      <c r="O292" s="91"/>
      <c r="P292" s="268">
        <v>107009771.98697068</v>
      </c>
      <c r="Q292" s="91"/>
      <c r="R292" s="91"/>
      <c r="S292" s="91"/>
      <c r="T292" s="91"/>
      <c r="U292" s="91"/>
      <c r="V292" s="268">
        <v>107009771.98697068</v>
      </c>
      <c r="W292" s="91"/>
      <c r="X292" s="91"/>
      <c r="Y292" s="91"/>
      <c r="Z292" s="91"/>
      <c r="AA292" s="91"/>
      <c r="AB292" s="268">
        <v>107009771.98697068</v>
      </c>
      <c r="AC292" s="91"/>
      <c r="AD292" s="91"/>
      <c r="AE292" s="91"/>
      <c r="AF292" s="91"/>
      <c r="AG292" s="91"/>
      <c r="AH292" s="268">
        <v>107009771.98697068</v>
      </c>
      <c r="AI292" s="91"/>
      <c r="AJ292" s="91"/>
      <c r="AK292" s="91"/>
      <c r="AL292" s="91"/>
      <c r="AM292" s="91"/>
      <c r="AN292" s="268">
        <v>107009771.98697068</v>
      </c>
      <c r="AO292" s="91"/>
      <c r="AP292" s="91"/>
      <c r="AQ292" s="91"/>
      <c r="AR292" s="91"/>
      <c r="AS292" s="91"/>
      <c r="AT292" s="268">
        <v>107009771.98697068</v>
      </c>
      <c r="AU292" s="91"/>
      <c r="AV292" s="91"/>
      <c r="AW292" s="91"/>
      <c r="AX292" s="91"/>
      <c r="AY292" s="91"/>
      <c r="AZ292" s="268">
        <v>107009771.98697068</v>
      </c>
      <c r="BA292" s="91"/>
      <c r="BB292" s="91"/>
      <c r="BC292" s="91"/>
      <c r="BD292" s="91"/>
      <c r="BE292" s="91"/>
      <c r="BF292" s="268">
        <v>107009771.98697068</v>
      </c>
      <c r="BG292" s="91"/>
      <c r="BH292" s="91"/>
      <c r="BI292" s="91"/>
      <c r="BJ292" s="91"/>
      <c r="BK292" s="91"/>
      <c r="BL292" s="268">
        <v>107009771.98697068</v>
      </c>
      <c r="BM292" s="91"/>
      <c r="BN292" s="91"/>
      <c r="BO292" s="91"/>
      <c r="BP292" s="91"/>
      <c r="BQ292" s="91"/>
      <c r="BR292" s="268">
        <v>107009771.98697068</v>
      </c>
      <c r="BS292" s="91"/>
      <c r="BT292" s="91"/>
      <c r="BU292" s="91"/>
      <c r="BV292" s="91"/>
      <c r="BW292" s="91"/>
      <c r="BX292" s="268">
        <v>107009771.98697068</v>
      </c>
      <c r="BY292" s="91"/>
      <c r="BZ292" s="91"/>
      <c r="CA292" s="91"/>
      <c r="CB292" s="91"/>
      <c r="CC292" s="91"/>
      <c r="CD292" s="268">
        <v>107009771.98697068</v>
      </c>
      <c r="CE292" s="91"/>
      <c r="CF292" s="91"/>
      <c r="CG292" s="91"/>
      <c r="CH292" s="91"/>
      <c r="CI292" s="91"/>
      <c r="CJ292" s="268">
        <v>107009771.98697068</v>
      </c>
      <c r="CK292" s="91"/>
      <c r="CL292" s="91"/>
      <c r="CM292" s="91"/>
      <c r="CN292" s="91"/>
      <c r="CO292" s="91"/>
      <c r="CP292" s="268">
        <v>107009771.98697068</v>
      </c>
      <c r="CQ292" s="91"/>
      <c r="CR292" s="91"/>
      <c r="CS292" s="91"/>
      <c r="CT292" s="91"/>
      <c r="CU292" s="91"/>
      <c r="CV292" s="268">
        <v>107009771.98697068</v>
      </c>
      <c r="CW292" s="91"/>
      <c r="CX292" s="91"/>
      <c r="CY292" s="91"/>
      <c r="CZ292" s="91"/>
      <c r="DA292" s="91"/>
      <c r="DB292" s="268">
        <v>107009771.98697068</v>
      </c>
      <c r="DC292" s="91"/>
      <c r="DD292" s="91"/>
      <c r="DE292" s="91"/>
      <c r="DF292" s="91"/>
      <c r="DG292" s="91"/>
      <c r="DH292" s="268">
        <v>107009771.98697068</v>
      </c>
      <c r="DI292" s="91"/>
      <c r="DJ292" s="91"/>
      <c r="DK292" s="91"/>
      <c r="DL292" s="91"/>
      <c r="DM292" s="91"/>
      <c r="DN292" s="268">
        <v>107009771.98697068</v>
      </c>
      <c r="DO292" s="91"/>
      <c r="DP292" s="91"/>
      <c r="DQ292" s="91"/>
      <c r="DR292" s="91"/>
      <c r="DS292" s="91"/>
      <c r="DT292" s="268">
        <v>107009771.98697068</v>
      </c>
    </row>
    <row r="293" spans="2:124" x14ac:dyDescent="0.2">
      <c r="B293" s="95">
        <v>14</v>
      </c>
      <c r="C293" s="95" t="s">
        <v>260</v>
      </c>
      <c r="D293" s="91"/>
      <c r="E293" s="91"/>
      <c r="F293" s="91"/>
      <c r="G293" s="91"/>
      <c r="H293" s="91"/>
      <c r="I293" s="91"/>
      <c r="J293" s="268">
        <v>4721019.3523663534</v>
      </c>
      <c r="K293" s="91"/>
      <c r="L293" s="91"/>
      <c r="M293" s="91"/>
      <c r="N293" s="91"/>
      <c r="O293" s="91"/>
      <c r="P293" s="268">
        <v>4721019.3523663534</v>
      </c>
      <c r="Q293" s="91"/>
      <c r="R293" s="91"/>
      <c r="S293" s="91"/>
      <c r="T293" s="91"/>
      <c r="U293" s="91"/>
      <c r="V293" s="268">
        <v>4721019.3523663534</v>
      </c>
      <c r="W293" s="91"/>
      <c r="X293" s="91"/>
      <c r="Y293" s="91"/>
      <c r="Z293" s="91"/>
      <c r="AA293" s="91"/>
      <c r="AB293" s="268">
        <v>4721019.3523663534</v>
      </c>
      <c r="AC293" s="91"/>
      <c r="AD293" s="91"/>
      <c r="AE293" s="91"/>
      <c r="AF293" s="91"/>
      <c r="AG293" s="91"/>
      <c r="AH293" s="268">
        <v>4721019.3523663534</v>
      </c>
      <c r="AI293" s="91"/>
      <c r="AJ293" s="91"/>
      <c r="AK293" s="91"/>
      <c r="AL293" s="91"/>
      <c r="AM293" s="91"/>
      <c r="AN293" s="268">
        <v>4721019.3523663534</v>
      </c>
      <c r="AO293" s="91"/>
      <c r="AP293" s="91"/>
      <c r="AQ293" s="91"/>
      <c r="AR293" s="91"/>
      <c r="AS293" s="91"/>
      <c r="AT293" s="268">
        <v>4721019.3523663534</v>
      </c>
      <c r="AU293" s="91"/>
      <c r="AV293" s="91"/>
      <c r="AW293" s="91"/>
      <c r="AX293" s="91"/>
      <c r="AY293" s="91"/>
      <c r="AZ293" s="268">
        <v>4721019.3523663534</v>
      </c>
      <c r="BA293" s="91"/>
      <c r="BB293" s="91"/>
      <c r="BC293" s="91"/>
      <c r="BD293" s="91"/>
      <c r="BE293" s="91"/>
      <c r="BF293" s="268">
        <v>4721019.3523663534</v>
      </c>
      <c r="BG293" s="91"/>
      <c r="BH293" s="91"/>
      <c r="BI293" s="91"/>
      <c r="BJ293" s="91"/>
      <c r="BK293" s="91"/>
      <c r="BL293" s="268">
        <v>4721019.3523663534</v>
      </c>
      <c r="BM293" s="91"/>
      <c r="BN293" s="91"/>
      <c r="BO293" s="91"/>
      <c r="BP293" s="91"/>
      <c r="BQ293" s="91"/>
      <c r="BR293" s="268">
        <v>4721019.3523663534</v>
      </c>
      <c r="BS293" s="91"/>
      <c r="BT293" s="91"/>
      <c r="BU293" s="91"/>
      <c r="BV293" s="91"/>
      <c r="BW293" s="91"/>
      <c r="BX293" s="268">
        <v>4721019.3523663534</v>
      </c>
      <c r="BY293" s="91"/>
      <c r="BZ293" s="91"/>
      <c r="CA293" s="91"/>
      <c r="CB293" s="91"/>
      <c r="CC293" s="91"/>
      <c r="CD293" s="268">
        <v>4721019.3523663534</v>
      </c>
      <c r="CE293" s="91"/>
      <c r="CF293" s="91"/>
      <c r="CG293" s="91"/>
      <c r="CH293" s="91"/>
      <c r="CI293" s="91"/>
      <c r="CJ293" s="268">
        <v>4721019.3523663534</v>
      </c>
      <c r="CK293" s="91"/>
      <c r="CL293" s="91"/>
      <c r="CM293" s="91"/>
      <c r="CN293" s="91"/>
      <c r="CO293" s="91"/>
      <c r="CP293" s="268">
        <v>4721019.3523663534</v>
      </c>
      <c r="CQ293" s="91"/>
      <c r="CR293" s="91"/>
      <c r="CS293" s="91"/>
      <c r="CT293" s="91"/>
      <c r="CU293" s="91"/>
      <c r="CV293" s="268">
        <v>4721019.3523663534</v>
      </c>
      <c r="CW293" s="91"/>
      <c r="CX293" s="91"/>
      <c r="CY293" s="91"/>
      <c r="CZ293" s="91"/>
      <c r="DA293" s="91"/>
      <c r="DB293" s="268">
        <v>4721019.3523663534</v>
      </c>
      <c r="DC293" s="91"/>
      <c r="DD293" s="91"/>
      <c r="DE293" s="91"/>
      <c r="DF293" s="91"/>
      <c r="DG293" s="91"/>
      <c r="DH293" s="268">
        <v>4721019.3523663534</v>
      </c>
      <c r="DI293" s="91"/>
      <c r="DJ293" s="91"/>
      <c r="DK293" s="91"/>
      <c r="DL293" s="91"/>
      <c r="DM293" s="91"/>
      <c r="DN293" s="268">
        <v>4721019.3523663534</v>
      </c>
      <c r="DO293" s="91"/>
      <c r="DP293" s="91"/>
      <c r="DQ293" s="91"/>
      <c r="DR293" s="91"/>
      <c r="DS293" s="91"/>
      <c r="DT293" s="268">
        <v>4721019.3523663534</v>
      </c>
    </row>
    <row r="294" spans="2:124" x14ac:dyDescent="0.2">
      <c r="B294" s="95">
        <v>15</v>
      </c>
      <c r="C294" s="95" t="s">
        <v>261</v>
      </c>
      <c r="D294" s="91"/>
      <c r="E294" s="91"/>
      <c r="F294" s="91"/>
      <c r="G294" s="91"/>
      <c r="H294" s="91"/>
      <c r="I294" s="91"/>
      <c r="J294" s="268">
        <v>0</v>
      </c>
      <c r="K294" s="91"/>
      <c r="L294" s="91"/>
      <c r="M294" s="91"/>
      <c r="N294" s="91"/>
      <c r="O294" s="91"/>
      <c r="P294" s="268">
        <v>0</v>
      </c>
      <c r="Q294" s="91"/>
      <c r="R294" s="91"/>
      <c r="S294" s="91"/>
      <c r="T294" s="91"/>
      <c r="U294" s="91"/>
      <c r="V294" s="268">
        <v>0</v>
      </c>
      <c r="W294" s="91"/>
      <c r="X294" s="91"/>
      <c r="Y294" s="91"/>
      <c r="Z294" s="91"/>
      <c r="AA294" s="91"/>
      <c r="AB294" s="268">
        <v>0</v>
      </c>
      <c r="AC294" s="91"/>
      <c r="AD294" s="91"/>
      <c r="AE294" s="91"/>
      <c r="AF294" s="91"/>
      <c r="AG294" s="91"/>
      <c r="AH294" s="268">
        <v>0</v>
      </c>
      <c r="AI294" s="91"/>
      <c r="AJ294" s="91"/>
      <c r="AK294" s="91"/>
      <c r="AL294" s="91"/>
      <c r="AM294" s="91"/>
      <c r="AN294" s="268">
        <v>0</v>
      </c>
      <c r="AO294" s="91"/>
      <c r="AP294" s="91"/>
      <c r="AQ294" s="91"/>
      <c r="AR294" s="91"/>
      <c r="AS294" s="91"/>
      <c r="AT294" s="268">
        <v>0</v>
      </c>
      <c r="AU294" s="91"/>
      <c r="AV294" s="91"/>
      <c r="AW294" s="91"/>
      <c r="AX294" s="91"/>
      <c r="AY294" s="91"/>
      <c r="AZ294" s="268">
        <v>0</v>
      </c>
      <c r="BA294" s="91"/>
      <c r="BB294" s="91"/>
      <c r="BC294" s="91"/>
      <c r="BD294" s="91"/>
      <c r="BE294" s="91"/>
      <c r="BF294" s="268">
        <v>0</v>
      </c>
      <c r="BG294" s="91"/>
      <c r="BH294" s="91"/>
      <c r="BI294" s="91"/>
      <c r="BJ294" s="91"/>
      <c r="BK294" s="91"/>
      <c r="BL294" s="268">
        <v>0</v>
      </c>
      <c r="BM294" s="91"/>
      <c r="BN294" s="91"/>
      <c r="BO294" s="91"/>
      <c r="BP294" s="91"/>
      <c r="BQ294" s="91"/>
      <c r="BR294" s="268">
        <v>0</v>
      </c>
      <c r="BS294" s="91"/>
      <c r="BT294" s="91"/>
      <c r="BU294" s="91"/>
      <c r="BV294" s="91"/>
      <c r="BW294" s="91"/>
      <c r="BX294" s="268">
        <v>0</v>
      </c>
      <c r="BY294" s="91"/>
      <c r="BZ294" s="91"/>
      <c r="CA294" s="91"/>
      <c r="CB294" s="91"/>
      <c r="CC294" s="91"/>
      <c r="CD294" s="268">
        <v>0</v>
      </c>
      <c r="CE294" s="91"/>
      <c r="CF294" s="91"/>
      <c r="CG294" s="91"/>
      <c r="CH294" s="91"/>
      <c r="CI294" s="91"/>
      <c r="CJ294" s="268">
        <v>0</v>
      </c>
      <c r="CK294" s="91"/>
      <c r="CL294" s="91"/>
      <c r="CM294" s="91"/>
      <c r="CN294" s="91"/>
      <c r="CO294" s="91"/>
      <c r="CP294" s="268">
        <v>0</v>
      </c>
      <c r="CQ294" s="91"/>
      <c r="CR294" s="91"/>
      <c r="CS294" s="91"/>
      <c r="CT294" s="91"/>
      <c r="CU294" s="91"/>
      <c r="CV294" s="268">
        <v>0</v>
      </c>
      <c r="CW294" s="91"/>
      <c r="CX294" s="91"/>
      <c r="CY294" s="91"/>
      <c r="CZ294" s="91"/>
      <c r="DA294" s="91"/>
      <c r="DB294" s="268">
        <v>0</v>
      </c>
      <c r="DC294" s="91"/>
      <c r="DD294" s="91"/>
      <c r="DE294" s="91"/>
      <c r="DF294" s="91"/>
      <c r="DG294" s="91"/>
      <c r="DH294" s="268">
        <v>0</v>
      </c>
      <c r="DI294" s="91"/>
      <c r="DJ294" s="91"/>
      <c r="DK294" s="91"/>
      <c r="DL294" s="91"/>
      <c r="DM294" s="91"/>
      <c r="DN294" s="268">
        <v>0</v>
      </c>
      <c r="DO294" s="91"/>
      <c r="DP294" s="91"/>
      <c r="DQ294" s="91"/>
      <c r="DR294" s="91"/>
      <c r="DS294" s="91"/>
      <c r="DT294" s="268">
        <v>0</v>
      </c>
    </row>
    <row r="295" spans="2:124" x14ac:dyDescent="0.2">
      <c r="B295" s="95">
        <v>16</v>
      </c>
      <c r="C295" s="95" t="s">
        <v>262</v>
      </c>
      <c r="D295" s="91"/>
      <c r="E295" s="91"/>
      <c r="F295" s="91"/>
      <c r="G295" s="91"/>
      <c r="H295" s="91"/>
      <c r="I295" s="91"/>
      <c r="J295" s="268">
        <v>0</v>
      </c>
      <c r="K295" s="91"/>
      <c r="L295" s="91"/>
      <c r="M295" s="91"/>
      <c r="N295" s="91"/>
      <c r="O295" s="91"/>
      <c r="P295" s="268">
        <v>0</v>
      </c>
      <c r="Q295" s="91"/>
      <c r="R295" s="91"/>
      <c r="S295" s="91"/>
      <c r="T295" s="91"/>
      <c r="U295" s="91"/>
      <c r="V295" s="268">
        <v>0</v>
      </c>
      <c r="W295" s="91"/>
      <c r="X295" s="91"/>
      <c r="Y295" s="91"/>
      <c r="Z295" s="91"/>
      <c r="AA295" s="91"/>
      <c r="AB295" s="268">
        <v>0</v>
      </c>
      <c r="AC295" s="91"/>
      <c r="AD295" s="91"/>
      <c r="AE295" s="91"/>
      <c r="AF295" s="91"/>
      <c r="AG295" s="91"/>
      <c r="AH295" s="268">
        <v>0</v>
      </c>
      <c r="AI295" s="91"/>
      <c r="AJ295" s="91"/>
      <c r="AK295" s="91"/>
      <c r="AL295" s="91"/>
      <c r="AM295" s="91"/>
      <c r="AN295" s="268">
        <v>0</v>
      </c>
      <c r="AO295" s="91"/>
      <c r="AP295" s="91"/>
      <c r="AQ295" s="91"/>
      <c r="AR295" s="91"/>
      <c r="AS295" s="91"/>
      <c r="AT295" s="268">
        <v>0</v>
      </c>
      <c r="AU295" s="91"/>
      <c r="AV295" s="91"/>
      <c r="AW295" s="91"/>
      <c r="AX295" s="91"/>
      <c r="AY295" s="91"/>
      <c r="AZ295" s="268">
        <v>0</v>
      </c>
      <c r="BA295" s="91"/>
      <c r="BB295" s="91"/>
      <c r="BC295" s="91"/>
      <c r="BD295" s="91"/>
      <c r="BE295" s="91"/>
      <c r="BF295" s="268">
        <v>0</v>
      </c>
      <c r="BG295" s="91"/>
      <c r="BH295" s="91"/>
      <c r="BI295" s="91"/>
      <c r="BJ295" s="91"/>
      <c r="BK295" s="91"/>
      <c r="BL295" s="268">
        <v>0</v>
      </c>
      <c r="BM295" s="91"/>
      <c r="BN295" s="91"/>
      <c r="BO295" s="91"/>
      <c r="BP295" s="91"/>
      <c r="BQ295" s="91"/>
      <c r="BR295" s="268">
        <v>0</v>
      </c>
      <c r="BS295" s="91"/>
      <c r="BT295" s="91"/>
      <c r="BU295" s="91"/>
      <c r="BV295" s="91"/>
      <c r="BW295" s="91"/>
      <c r="BX295" s="268">
        <v>0</v>
      </c>
      <c r="BY295" s="91"/>
      <c r="BZ295" s="91"/>
      <c r="CA295" s="91"/>
      <c r="CB295" s="91"/>
      <c r="CC295" s="91"/>
      <c r="CD295" s="268">
        <v>0</v>
      </c>
      <c r="CE295" s="91"/>
      <c r="CF295" s="91"/>
      <c r="CG295" s="91"/>
      <c r="CH295" s="91"/>
      <c r="CI295" s="91"/>
      <c r="CJ295" s="268">
        <v>0</v>
      </c>
      <c r="CK295" s="91"/>
      <c r="CL295" s="91"/>
      <c r="CM295" s="91"/>
      <c r="CN295" s="91"/>
      <c r="CO295" s="91"/>
      <c r="CP295" s="268">
        <v>0</v>
      </c>
      <c r="CQ295" s="91"/>
      <c r="CR295" s="91"/>
      <c r="CS295" s="91"/>
      <c r="CT295" s="91"/>
      <c r="CU295" s="91"/>
      <c r="CV295" s="268">
        <v>0</v>
      </c>
      <c r="CW295" s="91"/>
      <c r="CX295" s="91"/>
      <c r="CY295" s="91"/>
      <c r="CZ295" s="91"/>
      <c r="DA295" s="91"/>
      <c r="DB295" s="268">
        <v>0</v>
      </c>
      <c r="DC295" s="91"/>
      <c r="DD295" s="91"/>
      <c r="DE295" s="91"/>
      <c r="DF295" s="91"/>
      <c r="DG295" s="91"/>
      <c r="DH295" s="268">
        <v>0</v>
      </c>
      <c r="DI295" s="91"/>
      <c r="DJ295" s="91"/>
      <c r="DK295" s="91"/>
      <c r="DL295" s="91"/>
      <c r="DM295" s="91"/>
      <c r="DN295" s="268">
        <v>0</v>
      </c>
      <c r="DO295" s="91"/>
      <c r="DP295" s="91"/>
      <c r="DQ295" s="91"/>
      <c r="DR295" s="91"/>
      <c r="DS295" s="91"/>
      <c r="DT295" s="268">
        <v>0</v>
      </c>
    </row>
    <row r="296" spans="2:124" x14ac:dyDescent="0.2">
      <c r="B296" s="95">
        <v>18</v>
      </c>
      <c r="C296" s="95" t="s">
        <v>263</v>
      </c>
      <c r="D296" s="91"/>
      <c r="E296" s="91"/>
      <c r="F296" s="91"/>
      <c r="G296" s="91"/>
      <c r="H296" s="91"/>
      <c r="I296" s="91"/>
      <c r="J296" s="268">
        <v>36194481.701475374</v>
      </c>
      <c r="K296" s="91"/>
      <c r="L296" s="91"/>
      <c r="M296" s="91"/>
      <c r="N296" s="91"/>
      <c r="O296" s="91"/>
      <c r="P296" s="268">
        <v>36194481.701475374</v>
      </c>
      <c r="Q296" s="91"/>
      <c r="R296" s="91"/>
      <c r="S296" s="91"/>
      <c r="T296" s="91"/>
      <c r="U296" s="91"/>
      <c r="V296" s="268">
        <v>36194481.701475374</v>
      </c>
      <c r="W296" s="91"/>
      <c r="X296" s="91"/>
      <c r="Y296" s="91"/>
      <c r="Z296" s="91"/>
      <c r="AA296" s="91"/>
      <c r="AB296" s="268">
        <v>36194481.701475374</v>
      </c>
      <c r="AC296" s="91"/>
      <c r="AD296" s="91"/>
      <c r="AE296" s="91"/>
      <c r="AF296" s="91"/>
      <c r="AG296" s="91"/>
      <c r="AH296" s="268">
        <v>36194481.701475374</v>
      </c>
      <c r="AI296" s="91"/>
      <c r="AJ296" s="91"/>
      <c r="AK296" s="91"/>
      <c r="AL296" s="91"/>
      <c r="AM296" s="91"/>
      <c r="AN296" s="268">
        <v>36194481.701475374</v>
      </c>
      <c r="AO296" s="91"/>
      <c r="AP296" s="91"/>
      <c r="AQ296" s="91"/>
      <c r="AR296" s="91"/>
      <c r="AS296" s="91"/>
      <c r="AT296" s="268">
        <v>36194481.701475374</v>
      </c>
      <c r="AU296" s="91"/>
      <c r="AV296" s="91"/>
      <c r="AW296" s="91"/>
      <c r="AX296" s="91"/>
      <c r="AY296" s="91"/>
      <c r="AZ296" s="268">
        <v>36194481.701475374</v>
      </c>
      <c r="BA296" s="91"/>
      <c r="BB296" s="91"/>
      <c r="BC296" s="91"/>
      <c r="BD296" s="91"/>
      <c r="BE296" s="91"/>
      <c r="BF296" s="268">
        <v>36194481.701475374</v>
      </c>
      <c r="BG296" s="91"/>
      <c r="BH296" s="91"/>
      <c r="BI296" s="91"/>
      <c r="BJ296" s="91"/>
      <c r="BK296" s="91"/>
      <c r="BL296" s="268">
        <v>36194481.701475374</v>
      </c>
      <c r="BM296" s="91"/>
      <c r="BN296" s="91"/>
      <c r="BO296" s="91"/>
      <c r="BP296" s="91"/>
      <c r="BQ296" s="91"/>
      <c r="BR296" s="268">
        <v>36194481.701475374</v>
      </c>
      <c r="BS296" s="91"/>
      <c r="BT296" s="91"/>
      <c r="BU296" s="91"/>
      <c r="BV296" s="91"/>
      <c r="BW296" s="91"/>
      <c r="BX296" s="268">
        <v>36194481.701475374</v>
      </c>
      <c r="BY296" s="91"/>
      <c r="BZ296" s="91"/>
      <c r="CA296" s="91"/>
      <c r="CB296" s="91"/>
      <c r="CC296" s="91"/>
      <c r="CD296" s="268">
        <v>36194481.701475374</v>
      </c>
      <c r="CE296" s="91"/>
      <c r="CF296" s="91"/>
      <c r="CG296" s="91"/>
      <c r="CH296" s="91"/>
      <c r="CI296" s="91"/>
      <c r="CJ296" s="268">
        <v>36194481.701475374</v>
      </c>
      <c r="CK296" s="91"/>
      <c r="CL296" s="91"/>
      <c r="CM296" s="91"/>
      <c r="CN296" s="91"/>
      <c r="CO296" s="91"/>
      <c r="CP296" s="268">
        <v>36194481.701475374</v>
      </c>
      <c r="CQ296" s="91"/>
      <c r="CR296" s="91"/>
      <c r="CS296" s="91"/>
      <c r="CT296" s="91"/>
      <c r="CU296" s="91"/>
      <c r="CV296" s="268">
        <v>36194481.701475374</v>
      </c>
      <c r="CW296" s="91"/>
      <c r="CX296" s="91"/>
      <c r="CY296" s="91"/>
      <c r="CZ296" s="91"/>
      <c r="DA296" s="91"/>
      <c r="DB296" s="268">
        <v>36194481.701475374</v>
      </c>
      <c r="DC296" s="91"/>
      <c r="DD296" s="91"/>
      <c r="DE296" s="91"/>
      <c r="DF296" s="91"/>
      <c r="DG296" s="91"/>
      <c r="DH296" s="268">
        <v>36194481.701475374</v>
      </c>
      <c r="DI296" s="91"/>
      <c r="DJ296" s="91"/>
      <c r="DK296" s="91"/>
      <c r="DL296" s="91"/>
      <c r="DM296" s="91"/>
      <c r="DN296" s="268">
        <v>36194481.701475374</v>
      </c>
      <c r="DO296" s="91"/>
      <c r="DP296" s="91"/>
      <c r="DQ296" s="91"/>
      <c r="DR296" s="91"/>
      <c r="DS296" s="91"/>
      <c r="DT296" s="268">
        <v>36194481.701475374</v>
      </c>
    </row>
    <row r="297" spans="2:124" x14ac:dyDescent="0.2">
      <c r="B297" s="390">
        <v>20</v>
      </c>
      <c r="C297" s="399" t="s">
        <v>204</v>
      </c>
      <c r="D297" s="399"/>
      <c r="E297" s="399"/>
      <c r="F297" s="94">
        <f>SUM(F298:F304)</f>
        <v>2955563754.3538203</v>
      </c>
      <c r="G297" s="94">
        <f>SUM(G298:G304)</f>
        <v>492153522.95501488</v>
      </c>
      <c r="H297" s="94">
        <f>SUM(H298:H304)</f>
        <v>2257204013.7518101</v>
      </c>
      <c r="I297" s="397">
        <f>SUM(I298:I304)</f>
        <v>43630869.489420459</v>
      </c>
      <c r="J297" s="398">
        <f>SUM(J298:J304)</f>
        <v>5704921291.0606451</v>
      </c>
      <c r="K297" s="399"/>
      <c r="L297" s="94">
        <f>SUM(L298:L304)</f>
        <v>2089150677.272018</v>
      </c>
      <c r="M297" s="94">
        <f>SUM(M298:M304)</f>
        <v>216339952.62784538</v>
      </c>
      <c r="N297" s="94">
        <f>SUM(N298:N304)</f>
        <v>942058357.15811324</v>
      </c>
      <c r="O297" s="397">
        <f>SUM(O298:O304)</f>
        <v>18013468.804387391</v>
      </c>
      <c r="P297" s="398">
        <f>SUM(P298:P304)</f>
        <v>3247548987.0579767</v>
      </c>
      <c r="Q297" s="399"/>
      <c r="R297" s="94">
        <f>SUM(R298:R304)</f>
        <v>1921148193.6847522</v>
      </c>
      <c r="S297" s="94">
        <f>SUM(S298:S304)</f>
        <v>182813100.39936104</v>
      </c>
      <c r="T297" s="94">
        <f>SUM(T298:T304)</f>
        <v>713852602.09553778</v>
      </c>
      <c r="U297" s="397">
        <f>SUM(U298:U304)</f>
        <v>13647728.555977434</v>
      </c>
      <c r="V297" s="398">
        <f>SUM(V298:V304)</f>
        <v>2817813896.1796513</v>
      </c>
      <c r="W297" s="399"/>
      <c r="X297" s="94">
        <f>SUM(X298:X304)</f>
        <v>1885307663.8528025</v>
      </c>
      <c r="Y297" s="94">
        <f>SUM(Y298:Y304)</f>
        <v>170906060.9378328</v>
      </c>
      <c r="Z297" s="94">
        <f>SUM(Z298:Z304)</f>
        <v>626618422.66224909</v>
      </c>
      <c r="AA297" s="397">
        <f>SUM(AA298:AA304)</f>
        <v>11978620.328675488</v>
      </c>
      <c r="AB297" s="398">
        <f>SUM(AB298:AB304)</f>
        <v>2682832147.4528842</v>
      </c>
      <c r="AC297" s="399"/>
      <c r="AD297" s="94">
        <f>SUM(AD298:AD304)</f>
        <v>1885307663.8528025</v>
      </c>
      <c r="AE297" s="94">
        <f>SUM(AE298:AE304)</f>
        <v>165344451.42188689</v>
      </c>
      <c r="AF297" s="94">
        <f>SUM(AF298:AF304)</f>
        <v>590677460.36614931</v>
      </c>
      <c r="AG297" s="397">
        <f>SUM(AG298:AG304)</f>
        <v>11290588.666722229</v>
      </c>
      <c r="AH297" s="398">
        <f>SUM(AH298:AH304)</f>
        <v>2641329575.6408386</v>
      </c>
      <c r="AI297" s="399"/>
      <c r="AJ297" s="94">
        <f>SUM(AJ298:AJ304)</f>
        <v>1885307663.8528025</v>
      </c>
      <c r="AK297" s="94">
        <f>SUM(AK298:AK304)</f>
        <v>160935395.04379264</v>
      </c>
      <c r="AL297" s="94">
        <f>SUM(AL298:AL304)</f>
        <v>562865992.59326649</v>
      </c>
      <c r="AM297" s="397">
        <f>SUM(AM298:AM304)</f>
        <v>10758223.141566144</v>
      </c>
      <c r="AN297" s="398">
        <f>SUM(AN298:AN304)</f>
        <v>2609109051.4898615</v>
      </c>
      <c r="AO297" s="399"/>
      <c r="AP297" s="94">
        <f>SUM(AP298:AP304)</f>
        <v>1885307663.8528025</v>
      </c>
      <c r="AQ297" s="94">
        <f>SUM(AQ298:AQ304)</f>
        <v>157299781.46892691</v>
      </c>
      <c r="AR297" s="94">
        <f>SUM(AR298:AR304)</f>
        <v>540388504.78440404</v>
      </c>
      <c r="AS297" s="397">
        <f>SUM(AS298:AS304)</f>
        <v>10327987.305499261</v>
      </c>
      <c r="AT297" s="398">
        <f>SUM(AT298:AT304)</f>
        <v>2582995950.1061335</v>
      </c>
      <c r="AU297" s="399"/>
      <c r="AV297" s="94">
        <f>SUM(AV298:AV304)</f>
        <v>1885307663.8528025</v>
      </c>
      <c r="AW297" s="94">
        <f>SUM(AW298:AW304)</f>
        <v>154217169.75942183</v>
      </c>
      <c r="AX297" s="94">
        <f>SUM(AX298:AX304)</f>
        <v>521653541.17070216</v>
      </c>
      <c r="AY297" s="397">
        <f>SUM(AY298:AY304)</f>
        <v>9969405.4077121988</v>
      </c>
      <c r="AZ297" s="398">
        <f>SUM(AZ298:AZ304)</f>
        <v>2561178374.7829266</v>
      </c>
      <c r="BA297" s="399"/>
      <c r="BB297" s="94">
        <f>SUM(BB298:BB304)</f>
        <v>1885307663.8528025</v>
      </c>
      <c r="BC297" s="94">
        <f>SUM(BC298:BC304)</f>
        <v>151548482.78470737</v>
      </c>
      <c r="BD297" s="94">
        <f>SUM(BD298:BD304)</f>
        <v>505674804.56762874</v>
      </c>
      <c r="BE297" s="397">
        <f>SUM(BE298:BE304)</f>
        <v>9663591.2741253674</v>
      </c>
      <c r="BF297" s="398">
        <f>SUM(BF298:BF304)</f>
        <v>2542530951.2051387</v>
      </c>
      <c r="BG297" s="399"/>
      <c r="BH297" s="94">
        <f>SUM(BH298:BH304)</f>
        <v>1885307663.8528025</v>
      </c>
      <c r="BI297" s="94">
        <f>SUM(BI298:BI304)</f>
        <v>149200563.32999721</v>
      </c>
      <c r="BJ297" s="94">
        <f>SUM(BJ298:BJ304)</f>
        <v>491801776.22389048</v>
      </c>
      <c r="BK297" s="397">
        <f>SUM(BK298:BK304)</f>
        <v>9398088.9940838758</v>
      </c>
      <c r="BL297" s="398">
        <f>SUM(BL298:BL304)</f>
        <v>2526310003.4066896</v>
      </c>
      <c r="BM297" s="399"/>
      <c r="BN297" s="94" t="e">
        <f>SUM(BN298:BN304)</f>
        <v>#VALUE!</v>
      </c>
      <c r="BO297" s="94" t="e">
        <f>SUM(BO298:BO304)</f>
        <v>#VALUE!</v>
      </c>
      <c r="BP297" s="94" t="e">
        <f>SUM(BP298:BP304)</f>
        <v>#VALUE!</v>
      </c>
      <c r="BQ297" s="397" t="e">
        <f>SUM(BQ298:BQ304)</f>
        <v>#VALUE!</v>
      </c>
      <c r="BR297" s="398" t="e">
        <f>SUM(BR298:BR304)</f>
        <v>#VALUE!</v>
      </c>
      <c r="BS297" s="399"/>
      <c r="BT297" s="94" t="e">
        <f>SUM(BT298:BT304)</f>
        <v>#VALUE!</v>
      </c>
      <c r="BU297" s="94" t="e">
        <f>SUM(BU298:BU304)</f>
        <v>#VALUE!</v>
      </c>
      <c r="BV297" s="94" t="e">
        <f>SUM(BV298:BV304)</f>
        <v>#VALUE!</v>
      </c>
      <c r="BW297" s="397" t="e">
        <f>SUM(BW298:BW304)</f>
        <v>#VALUE!</v>
      </c>
      <c r="BX297" s="398" t="e">
        <f>SUM(BX298:BX304)</f>
        <v>#VALUE!</v>
      </c>
      <c r="BY297" s="399"/>
      <c r="BZ297" s="94" t="e">
        <f>SUM(BZ298:BZ304)</f>
        <v>#VALUE!</v>
      </c>
      <c r="CA297" s="94" t="e">
        <f>SUM(CA298:CA304)</f>
        <v>#VALUE!</v>
      </c>
      <c r="CB297" s="94" t="e">
        <f>SUM(CB298:CB304)</f>
        <v>#VALUE!</v>
      </c>
      <c r="CC297" s="397" t="e">
        <f>SUM(CC298:CC304)</f>
        <v>#VALUE!</v>
      </c>
      <c r="CD297" s="398" t="e">
        <f>SUM(CD298:CD304)</f>
        <v>#VALUE!</v>
      </c>
      <c r="CE297" s="399"/>
      <c r="CF297" s="94" t="e">
        <f>SUM(CF298:CF304)</f>
        <v>#VALUE!</v>
      </c>
      <c r="CG297" s="94" t="e">
        <f>SUM(CG298:CG304)</f>
        <v>#VALUE!</v>
      </c>
      <c r="CH297" s="94" t="e">
        <f>SUM(CH298:CH304)</f>
        <v>#VALUE!</v>
      </c>
      <c r="CI297" s="397" t="e">
        <f>SUM(CI298:CI304)</f>
        <v>#VALUE!</v>
      </c>
      <c r="CJ297" s="398" t="e">
        <f>SUM(CJ298:CJ304)</f>
        <v>#VALUE!</v>
      </c>
      <c r="CK297" s="399"/>
      <c r="CL297" s="94" t="e">
        <f>SUM(CL298:CL304)</f>
        <v>#VALUE!</v>
      </c>
      <c r="CM297" s="94" t="e">
        <f>SUM(CM298:CM304)</f>
        <v>#VALUE!</v>
      </c>
      <c r="CN297" s="94" t="e">
        <f>SUM(CN298:CN304)</f>
        <v>#VALUE!</v>
      </c>
      <c r="CO297" s="397" t="e">
        <f>SUM(CO298:CO304)</f>
        <v>#VALUE!</v>
      </c>
      <c r="CP297" s="398" t="e">
        <f>SUM(CP298:CP304)</f>
        <v>#VALUE!</v>
      </c>
      <c r="CQ297" s="399"/>
      <c r="CR297" s="94" t="e">
        <f>SUM(CR298:CR304)</f>
        <v>#VALUE!</v>
      </c>
      <c r="CS297" s="94" t="e">
        <f>SUM(CS298:CS304)</f>
        <v>#VALUE!</v>
      </c>
      <c r="CT297" s="94" t="e">
        <f>SUM(CT298:CT304)</f>
        <v>#VALUE!</v>
      </c>
      <c r="CU297" s="397" t="e">
        <f>SUM(CU298:CU304)</f>
        <v>#VALUE!</v>
      </c>
      <c r="CV297" s="398" t="e">
        <f>SUM(CV298:CV304)</f>
        <v>#VALUE!</v>
      </c>
      <c r="CW297" s="399"/>
      <c r="CX297" s="94" t="e">
        <f>SUM(CX298:CX304)</f>
        <v>#VALUE!</v>
      </c>
      <c r="CY297" s="94" t="e">
        <f>SUM(CY298:CY304)</f>
        <v>#VALUE!</v>
      </c>
      <c r="CZ297" s="94" t="e">
        <f>SUM(CZ298:CZ304)</f>
        <v>#VALUE!</v>
      </c>
      <c r="DA297" s="397" t="e">
        <f>SUM(DA298:DA304)</f>
        <v>#VALUE!</v>
      </c>
      <c r="DB297" s="398" t="e">
        <f>SUM(DB298:DB304)</f>
        <v>#VALUE!</v>
      </c>
      <c r="DC297" s="399"/>
      <c r="DD297" s="94" t="e">
        <f>SUM(DD298:DD304)</f>
        <v>#VALUE!</v>
      </c>
      <c r="DE297" s="94" t="e">
        <f>SUM(DE298:DE304)</f>
        <v>#VALUE!</v>
      </c>
      <c r="DF297" s="94" t="e">
        <f>SUM(DF298:DF304)</f>
        <v>#VALUE!</v>
      </c>
      <c r="DG297" s="397" t="e">
        <f>SUM(DG298:DG304)</f>
        <v>#VALUE!</v>
      </c>
      <c r="DH297" s="398" t="e">
        <f>SUM(DH298:DH304)</f>
        <v>#VALUE!</v>
      </c>
      <c r="DI297" s="399"/>
      <c r="DJ297" s="94" t="e">
        <f>SUM(DJ298:DJ304)</f>
        <v>#VALUE!</v>
      </c>
      <c r="DK297" s="94" t="e">
        <f>SUM(DK298:DK304)</f>
        <v>#VALUE!</v>
      </c>
      <c r="DL297" s="94" t="e">
        <f>SUM(DL298:DL304)</f>
        <v>#VALUE!</v>
      </c>
      <c r="DM297" s="397" t="e">
        <f>SUM(DM298:DM304)</f>
        <v>#VALUE!</v>
      </c>
      <c r="DN297" s="398" t="e">
        <f>SUM(DN298:DN304)</f>
        <v>#VALUE!</v>
      </c>
      <c r="DO297" s="399"/>
      <c r="DP297" s="94" t="e">
        <f>SUM(DP298:DP304)</f>
        <v>#VALUE!</v>
      </c>
      <c r="DQ297" s="94" t="e">
        <f>SUM(DQ298:DQ304)</f>
        <v>#VALUE!</v>
      </c>
      <c r="DR297" s="94" t="e">
        <f>SUM(DR298:DR304)</f>
        <v>#VALUE!</v>
      </c>
      <c r="DS297" s="397" t="e">
        <f>SUM(DS298:DS304)</f>
        <v>#VALUE!</v>
      </c>
      <c r="DT297" s="398" t="e">
        <f>SUM(DT298:DT304)</f>
        <v>#VALUE!</v>
      </c>
    </row>
    <row r="298" spans="2:124" x14ac:dyDescent="0.2">
      <c r="B298" s="95">
        <v>21</v>
      </c>
      <c r="C298" s="95" t="s">
        <v>205</v>
      </c>
      <c r="D298" s="96"/>
      <c r="E298" s="408"/>
      <c r="F298" s="97">
        <f>F268*(1-'HTGR NOAK calcs'!$I$36)^LOG('HTGR Levers &amp; Variables'!D$2,2)</f>
        <v>145769945.12583828</v>
      </c>
      <c r="G298" s="97">
        <f>G268*(1-'HTGR NOAK calcs'!$J$36)^LOG('HTGR Levers &amp; Variables'!D$2,2)</f>
        <v>376371099.71631968</v>
      </c>
      <c r="H298" s="97">
        <f>H268*(1-'HTGR NOAK calcs'!$K$36)^LOG('HTGR Levers &amp; Variables'!D$2,2)</f>
        <v>1117391464.0762234</v>
      </c>
      <c r="I298" s="276">
        <f>I268*(1-'HTGR NOAK calcs'!$L$36)^LOG('HTGR Levers &amp; Variables'!D$2,2)</f>
        <v>22334691.714395426</v>
      </c>
      <c r="J298" s="268">
        <f>SUM(F298:H298)</f>
        <v>1639532508.9183812</v>
      </c>
      <c r="K298" s="408"/>
      <c r="L298" s="97">
        <f>L268*(1-'HTGR NOAK calcs'!$I$36)^LOG('HTGR Levers &amp; Variables'!J$2,2)</f>
        <v>94313365.520524904</v>
      </c>
      <c r="M298" s="97">
        <f>M268*(1-'HTGR NOAK calcs'!$J$36)^LOG('HTGR Levers &amp; Variables'!J$2,2)</f>
        <v>142158351.06003299</v>
      </c>
      <c r="N298" s="97">
        <f>N268*(1-'HTGR NOAK calcs'!$K$36)^LOG('HTGR Levers &amp; Variables'!J$2,2)</f>
        <v>346159919.36103559</v>
      </c>
      <c r="O298" s="276">
        <f>O268*(1-'HTGR NOAK calcs'!$L$36)^LOG('HTGR Levers &amp; Variables'!J$2,2)</f>
        <v>6881425.7852477366</v>
      </c>
      <c r="P298" s="268">
        <f>SUM(L298:N298)</f>
        <v>582631635.94159341</v>
      </c>
      <c r="Q298" s="408"/>
      <c r="R298" s="97">
        <f>R268*(1-'HTGR NOAK calcs'!$I$36)^LOG('HTGR Levers &amp; Variables'!P$2,2)</f>
        <v>84636891.629910171</v>
      </c>
      <c r="S298" s="97">
        <f>S268*(1-'HTGR NOAK calcs'!$J$36)^LOG('HTGR Levers &amp; Variables'!P$2,2)</f>
        <v>119979902.83179104</v>
      </c>
      <c r="T298" s="97">
        <f>T268*(1-'HTGR NOAK calcs'!$K$36)^LOG('HTGR Levers &amp; Variables'!P$2,2)</f>
        <v>259949365.02179873</v>
      </c>
      <c r="U298" s="276">
        <f>U268*(1-'HTGR NOAK calcs'!$L$36)^LOG('HTGR Levers &amp; Variables'!P$2,2)</f>
        <v>5167618.0957683008</v>
      </c>
      <c r="V298" s="268">
        <f>SUM(R298:T298)</f>
        <v>464566159.48349994</v>
      </c>
      <c r="W298" s="408"/>
      <c r="X298" s="97">
        <f>X268*(1-'HTGR NOAK calcs'!$I$36)^LOG('HTGR Levers &amp; Variables'!V$2,2)</f>
        <v>82572577.199912369</v>
      </c>
      <c r="Y298" s="97">
        <f>Y268*(1-'HTGR NOAK calcs'!$J$36)^LOG('HTGR Levers &amp; Variables'!V$2,2)</f>
        <v>112066530.76122056</v>
      </c>
      <c r="Z298" s="97">
        <f>Z268*(1-'HTGR NOAK calcs'!$K$36)^LOG('HTGR Levers &amp; Variables'!V$2,2)</f>
        <v>226706715.72768524</v>
      </c>
      <c r="AA298" s="276">
        <f>AA268*(1-'HTGR NOAK calcs'!$L$36)^LOG('HTGR Levers &amp; Variables'!V$2,2)</f>
        <v>4506776.6429371526</v>
      </c>
      <c r="AB298" s="268">
        <f>SUM(X298:Z298)</f>
        <v>421345823.68881822</v>
      </c>
      <c r="AC298" s="408"/>
      <c r="AD298" s="97">
        <f>AD268*(1-'HTGR NOAK calcs'!$I$36)^LOG('HTGR Levers &amp; Variables'!AB$2,2)</f>
        <v>82572577.199912369</v>
      </c>
      <c r="AE298" s="97">
        <f>AE268*(1-'HTGR NOAK calcs'!$J$36)^LOG('HTGR Levers &amp; Variables'!AB$2,2)</f>
        <v>108345079.00948405</v>
      </c>
      <c r="AF298" s="97">
        <f>AF268*(1-'HTGR NOAK calcs'!$K$36)^LOG('HTGR Levers &amp; Variables'!AB$2,2)</f>
        <v>212619391.30511251</v>
      </c>
      <c r="AG298" s="276">
        <f>AG268*(1-'HTGR NOAK calcs'!$L$36)^LOG('HTGR Levers &amp; Variables'!AB$2,2)</f>
        <v>4226730.1323371353</v>
      </c>
      <c r="AH298" s="268">
        <f>SUM(AD298:AF298)</f>
        <v>403537047.51450896</v>
      </c>
      <c r="AI298" s="408"/>
      <c r="AJ298" s="97">
        <f>AJ268*(1-'HTGR NOAK calcs'!$I$36)^LOG('HTGR Levers &amp; Variables'!AH$2,2)</f>
        <v>82572577.199912369</v>
      </c>
      <c r="AK298" s="97">
        <f>AK268*(1-'HTGR NOAK calcs'!$J$36)^LOG('HTGR Levers &amp; Variables'!AH$2,2)</f>
        <v>105396355.54641511</v>
      </c>
      <c r="AL298" s="97">
        <f>AL268*(1-'HTGR NOAK calcs'!$K$36)^LOG('HTGR Levers &amp; Variables'!AH$2,2)</f>
        <v>201761526.59930545</v>
      </c>
      <c r="AM298" s="276">
        <f>AM268*(1-'HTGR NOAK calcs'!$L$36)^LOG('HTGR Levers &amp; Variables'!AH$2,2)</f>
        <v>4010883.103318898</v>
      </c>
      <c r="AN298" s="268">
        <f>SUM(AJ298:AL298)</f>
        <v>389730459.34563291</v>
      </c>
      <c r="AO298" s="408"/>
      <c r="AP298" s="97">
        <f>AP268*(1-'HTGR NOAK calcs'!$I$36)^LOG('HTGR Levers &amp; Variables'!AN$2,2)</f>
        <v>82572577.199912369</v>
      </c>
      <c r="AQ298" s="97">
        <f>AQ268*(1-'HTGR NOAK calcs'!$J$36)^LOG('HTGR Levers &amp; Variables'!AN$2,2)</f>
        <v>102965944.39640908</v>
      </c>
      <c r="AR298" s="97">
        <f>AR268*(1-'HTGR NOAK calcs'!$K$36)^LOG('HTGR Levers &amp; Variables'!AN$2,2)</f>
        <v>193015075.87816507</v>
      </c>
      <c r="AS298" s="276">
        <f>AS268*(1-'HTGR NOAK calcs'!$L$36)^LOG('HTGR Levers &amp; Variables'!AN$2,2)</f>
        <v>3837009.5606136853</v>
      </c>
      <c r="AT298" s="268">
        <f>SUM(AP298:AR298)</f>
        <v>378553597.47448653</v>
      </c>
      <c r="AU298" s="408"/>
      <c r="AV298" s="97">
        <f>AV268*(1-'HTGR NOAK calcs'!$I$36)^LOG('HTGR Levers &amp; Variables'!AT$2,2)</f>
        <v>82572577.199912369</v>
      </c>
      <c r="AW298" s="97">
        <f>AW268*(1-'HTGR NOAK calcs'!$J$36)^LOG('HTGR Levers &amp; Variables'!AT$2,2)</f>
        <v>100905974.52775259</v>
      </c>
      <c r="AX298" s="97">
        <f>AX268*(1-'HTGR NOAK calcs'!$K$36)^LOG('HTGR Levers &amp; Variables'!AT$2,2)</f>
        <v>185745634.38370654</v>
      </c>
      <c r="AY298" s="276">
        <f>AY268*(1-'HTGR NOAK calcs'!$L$36)^LOG('HTGR Levers &amp; Variables'!AT$2,2)</f>
        <v>3692497.9654045855</v>
      </c>
      <c r="AZ298" s="268">
        <f>SUM(AV298:AX298)</f>
        <v>369224186.11137152</v>
      </c>
      <c r="BA298" s="408"/>
      <c r="BB298" s="97">
        <f>BB268*(1-'HTGR NOAK calcs'!$I$36)^LOG('HTGR Levers &amp; Variables'!AZ$2,2)</f>
        <v>82572577.199912369</v>
      </c>
      <c r="BC298" s="97">
        <f>BC268*(1-'HTGR NOAK calcs'!$J$36)^LOG('HTGR Levers &amp; Variables'!AZ$2,2)</f>
        <v>99123187.690488294</v>
      </c>
      <c r="BD298" s="97">
        <f>BD268*(1-'HTGR NOAK calcs'!$K$36)^LOG('HTGR Levers &amp; Variables'!AZ$2,2)</f>
        <v>179561128.06371105</v>
      </c>
      <c r="BE298" s="276">
        <f>BE268*(1-'HTGR NOAK calcs'!$L$36)^LOG('HTGR Levers &amp; Variables'!AZ$2,2)</f>
        <v>3569554.1499045091</v>
      </c>
      <c r="BF298" s="268">
        <f>SUM(BB298:BD298)</f>
        <v>361256892.9541117</v>
      </c>
      <c r="BG298" s="408"/>
      <c r="BH298" s="97">
        <f>BH268*(1-'HTGR NOAK calcs'!$I$36)^LOG('HTGR Levers &amp; Variables'!BF$2,2)</f>
        <v>82572577.199912369</v>
      </c>
      <c r="BI298" s="97">
        <f>BI268*(1-'HTGR NOAK calcs'!$J$36)^LOG('HTGR Levers &amp; Variables'!BF$2,2)</f>
        <v>97555137.189287126</v>
      </c>
      <c r="BJ298" s="97">
        <f>BJ268*(1-'HTGR NOAK calcs'!$K$36)^LOG('HTGR Levers &amp; Variables'!BF$2,2)</f>
        <v>174203589.83844075</v>
      </c>
      <c r="BK298" s="276">
        <f>BK268*(1-'HTGR NOAK calcs'!$L$36)^LOG('HTGR Levers &amp; Variables'!BF$2,2)</f>
        <v>3463049.9025125015</v>
      </c>
      <c r="BL298" s="268">
        <f>SUM(BH298:BJ298)</f>
        <v>354331304.22764027</v>
      </c>
      <c r="BM298" s="408"/>
      <c r="BN298" s="97" t="e">
        <f>BN268*(1-'HTGR NOAK calcs'!$I$36)^LOG('HTGR Levers &amp; Variables'!BL$2,2)</f>
        <v>#VALUE!</v>
      </c>
      <c r="BO298" s="97" t="e">
        <f>BO268*(1-'HTGR NOAK calcs'!$J$36)^LOG('HTGR Levers &amp; Variables'!BL$2,2)</f>
        <v>#VALUE!</v>
      </c>
      <c r="BP298" s="97" t="e">
        <f>BP268*(1-'HTGR NOAK calcs'!$K$36)^LOG('HTGR Levers &amp; Variables'!BL$2,2)</f>
        <v>#VALUE!</v>
      </c>
      <c r="BQ298" s="276" t="e">
        <f>BQ268*(1-'HTGR NOAK calcs'!$L$36)^LOG('HTGR Levers &amp; Variables'!BL$2,2)</f>
        <v>#VALUE!</v>
      </c>
      <c r="BR298" s="268" t="e">
        <f>SUM(BN298:BP298)</f>
        <v>#VALUE!</v>
      </c>
      <c r="BS298" s="408"/>
      <c r="BT298" s="97" t="e">
        <f>BT268*(1-'HTGR NOAK calcs'!$I$36)^LOG('HTGR Levers &amp; Variables'!BR$2,2)</f>
        <v>#VALUE!</v>
      </c>
      <c r="BU298" s="97" t="e">
        <f>BU268*(1-'HTGR NOAK calcs'!$J$36)^LOG('HTGR Levers &amp; Variables'!BR$2,2)</f>
        <v>#VALUE!</v>
      </c>
      <c r="BV298" s="97" t="e">
        <f>BV268*(1-'HTGR NOAK calcs'!$K$36)^LOG('HTGR Levers &amp; Variables'!BR$2,2)</f>
        <v>#VALUE!</v>
      </c>
      <c r="BW298" s="276" t="e">
        <f>BW268*(1-'HTGR NOAK calcs'!$L$36)^LOG('HTGR Levers &amp; Variables'!BR$2,2)</f>
        <v>#VALUE!</v>
      </c>
      <c r="BX298" s="268" t="e">
        <f>SUM(BT298:BV298)</f>
        <v>#VALUE!</v>
      </c>
      <c r="BY298" s="408"/>
      <c r="BZ298" s="97" t="e">
        <f>BZ268*(1-'HTGR NOAK calcs'!$I$36)^LOG('HTGR Levers &amp; Variables'!BX$2,2)</f>
        <v>#VALUE!</v>
      </c>
      <c r="CA298" s="97" t="e">
        <f>CA268*(1-'HTGR NOAK calcs'!$J$36)^LOG('HTGR Levers &amp; Variables'!BX$2,2)</f>
        <v>#VALUE!</v>
      </c>
      <c r="CB298" s="97" t="e">
        <f>CB268*(1-'HTGR NOAK calcs'!$K$36)^LOG('HTGR Levers &amp; Variables'!BX$2,2)</f>
        <v>#VALUE!</v>
      </c>
      <c r="CC298" s="276" t="e">
        <f>CC268*(1-'HTGR NOAK calcs'!$L$36)^LOG('HTGR Levers &amp; Variables'!BX$2,2)</f>
        <v>#VALUE!</v>
      </c>
      <c r="CD298" s="268" t="e">
        <f>SUM(BZ298:CB298)</f>
        <v>#VALUE!</v>
      </c>
      <c r="CE298" s="408"/>
      <c r="CF298" s="97" t="e">
        <f>CF268*(1-'HTGR NOAK calcs'!$I$36)^LOG('HTGR Levers &amp; Variables'!CD$2,2)</f>
        <v>#VALUE!</v>
      </c>
      <c r="CG298" s="97" t="e">
        <f>CG268*(1-'HTGR NOAK calcs'!$J$36)^LOG('HTGR Levers &amp; Variables'!CD$2,2)</f>
        <v>#VALUE!</v>
      </c>
      <c r="CH298" s="97" t="e">
        <f>CH268*(1-'HTGR NOAK calcs'!$K$36)^LOG('HTGR Levers &amp; Variables'!CD$2,2)</f>
        <v>#VALUE!</v>
      </c>
      <c r="CI298" s="276" t="e">
        <f>CI268*(1-'HTGR NOAK calcs'!$L$36)^LOG('HTGR Levers &amp; Variables'!CD$2,2)</f>
        <v>#VALUE!</v>
      </c>
      <c r="CJ298" s="268" t="e">
        <f>SUM(CF298:CH298)</f>
        <v>#VALUE!</v>
      </c>
      <c r="CK298" s="408"/>
      <c r="CL298" s="97" t="e">
        <f>CL268*(1-'HTGR NOAK calcs'!$I$36)^LOG('HTGR Levers &amp; Variables'!CJ$2,2)</f>
        <v>#VALUE!</v>
      </c>
      <c r="CM298" s="97" t="e">
        <f>CM268*(1-'HTGR NOAK calcs'!$J$36)^LOG('HTGR Levers &amp; Variables'!CJ$2,2)</f>
        <v>#VALUE!</v>
      </c>
      <c r="CN298" s="97" t="e">
        <f>CN268*(1-'HTGR NOAK calcs'!$K$36)^LOG('HTGR Levers &amp; Variables'!CJ$2,2)</f>
        <v>#VALUE!</v>
      </c>
      <c r="CO298" s="276" t="e">
        <f>CO268*(1-'HTGR NOAK calcs'!$L$36)^LOG('HTGR Levers &amp; Variables'!CJ$2,2)</f>
        <v>#VALUE!</v>
      </c>
      <c r="CP298" s="268" t="e">
        <f>SUM(CL298:CN298)</f>
        <v>#VALUE!</v>
      </c>
      <c r="CQ298" s="408"/>
      <c r="CR298" s="97" t="e">
        <f>CR268*(1-'HTGR NOAK calcs'!$I$36)^LOG('HTGR Levers &amp; Variables'!CP$2,2)</f>
        <v>#VALUE!</v>
      </c>
      <c r="CS298" s="97" t="e">
        <f>CS268*(1-'HTGR NOAK calcs'!$J$36)^LOG('HTGR Levers &amp; Variables'!CP$2,2)</f>
        <v>#VALUE!</v>
      </c>
      <c r="CT298" s="97" t="e">
        <f>CT268*(1-'HTGR NOAK calcs'!$K$36)^LOG('HTGR Levers &amp; Variables'!CP$2,2)</f>
        <v>#VALUE!</v>
      </c>
      <c r="CU298" s="276" t="e">
        <f>CU268*(1-'HTGR NOAK calcs'!$L$36)^LOG('HTGR Levers &amp; Variables'!CP$2,2)</f>
        <v>#VALUE!</v>
      </c>
      <c r="CV298" s="268" t="e">
        <f>SUM(CR298:CT298)</f>
        <v>#VALUE!</v>
      </c>
      <c r="CW298" s="408"/>
      <c r="CX298" s="97" t="e">
        <f>CX268*(1-'HTGR NOAK calcs'!$I$36)^LOG('HTGR Levers &amp; Variables'!CV$2,2)</f>
        <v>#VALUE!</v>
      </c>
      <c r="CY298" s="97" t="e">
        <f>CY268*(1-'HTGR NOAK calcs'!$J$36)^LOG('HTGR Levers &amp; Variables'!CV$2,2)</f>
        <v>#VALUE!</v>
      </c>
      <c r="CZ298" s="97" t="e">
        <f>CZ268*(1-'HTGR NOAK calcs'!$K$36)^LOG('HTGR Levers &amp; Variables'!CV$2,2)</f>
        <v>#VALUE!</v>
      </c>
      <c r="DA298" s="276" t="e">
        <f>DA268*(1-'HTGR NOAK calcs'!$L$36)^LOG('HTGR Levers &amp; Variables'!CV$2,2)</f>
        <v>#VALUE!</v>
      </c>
      <c r="DB298" s="268" t="e">
        <f>SUM(CX298:CZ298)</f>
        <v>#VALUE!</v>
      </c>
      <c r="DC298" s="408"/>
      <c r="DD298" s="97" t="e">
        <f>DD268*(1-'HTGR NOAK calcs'!$I$36)^LOG('HTGR Levers &amp; Variables'!DB$2,2)</f>
        <v>#VALUE!</v>
      </c>
      <c r="DE298" s="97" t="e">
        <f>DE268*(1-'HTGR NOAK calcs'!$J$36)^LOG('HTGR Levers &amp; Variables'!DB$2,2)</f>
        <v>#VALUE!</v>
      </c>
      <c r="DF298" s="97" t="e">
        <f>DF268*(1-'HTGR NOAK calcs'!$K$36)^LOG('HTGR Levers &amp; Variables'!DB$2,2)</f>
        <v>#VALUE!</v>
      </c>
      <c r="DG298" s="276" t="e">
        <f>DG268*(1-'HTGR NOAK calcs'!$L$36)^LOG('HTGR Levers &amp; Variables'!DB$2,2)</f>
        <v>#VALUE!</v>
      </c>
      <c r="DH298" s="268" t="e">
        <f>SUM(DD298:DF298)</f>
        <v>#VALUE!</v>
      </c>
      <c r="DI298" s="408"/>
      <c r="DJ298" s="97" t="e">
        <f>DJ268*(1-'HTGR NOAK calcs'!$I$36)^LOG('HTGR Levers &amp; Variables'!DH$2,2)</f>
        <v>#VALUE!</v>
      </c>
      <c r="DK298" s="97" t="e">
        <f>DK268*(1-'HTGR NOAK calcs'!$J$36)^LOG('HTGR Levers &amp; Variables'!DH$2,2)</f>
        <v>#VALUE!</v>
      </c>
      <c r="DL298" s="97" t="e">
        <f>DL268*(1-'HTGR NOAK calcs'!$K$36)^LOG('HTGR Levers &amp; Variables'!DH$2,2)</f>
        <v>#VALUE!</v>
      </c>
      <c r="DM298" s="276" t="e">
        <f>DM268*(1-'HTGR NOAK calcs'!$L$36)^LOG('HTGR Levers &amp; Variables'!DH$2,2)</f>
        <v>#VALUE!</v>
      </c>
      <c r="DN298" s="268" t="e">
        <f>SUM(DJ298:DL298)</f>
        <v>#VALUE!</v>
      </c>
      <c r="DO298" s="408"/>
      <c r="DP298" s="97" t="e">
        <f>DP268*(1-'HTGR NOAK calcs'!$I$36)^LOG('HTGR Levers &amp; Variables'!DN$2,2)</f>
        <v>#VALUE!</v>
      </c>
      <c r="DQ298" s="97" t="e">
        <f>DQ268*(1-'HTGR NOAK calcs'!$J$36)^LOG('HTGR Levers &amp; Variables'!DN$2,2)</f>
        <v>#VALUE!</v>
      </c>
      <c r="DR298" s="97" t="e">
        <f>DR268*(1-'HTGR NOAK calcs'!$K$36)^LOG('HTGR Levers &amp; Variables'!DN$2,2)</f>
        <v>#VALUE!</v>
      </c>
      <c r="DS298" s="276" t="e">
        <f>DS268*(1-'HTGR NOAK calcs'!$L$36)^LOG('HTGR Levers &amp; Variables'!DN$2,2)</f>
        <v>#VALUE!</v>
      </c>
      <c r="DT298" s="268" t="e">
        <f>SUM(DP298:DR298)</f>
        <v>#VALUE!</v>
      </c>
    </row>
    <row r="299" spans="2:124" x14ac:dyDescent="0.2">
      <c r="B299" s="95">
        <v>22</v>
      </c>
      <c r="C299" s="95" t="s">
        <v>206</v>
      </c>
      <c r="D299" s="96"/>
      <c r="E299" s="408"/>
      <c r="F299" s="97">
        <f>F269*(1-'HTGR NOAK calcs'!$I$37)^LOG('HTGR Levers &amp; Variables'!D$2,2)</f>
        <v>1677589530.05182</v>
      </c>
      <c r="G299" s="97">
        <f>G269*(1-'HTGR NOAK calcs'!$J$37)^LOG('HTGR Levers &amp; Variables'!D$2,2)</f>
        <v>33747798.425356954</v>
      </c>
      <c r="H299" s="97">
        <f>H269*(1-'HTGR NOAK calcs'!$K$37)^LOG('HTGR Levers &amp; Variables'!D$2,2)</f>
        <v>494656140.77901417</v>
      </c>
      <c r="I299" s="276">
        <f>I269*(1-'HTGR NOAK calcs'!$L$37)^LOG('HTGR Levers &amp; Variables'!D$2,2)</f>
        <v>9262540.5089029223</v>
      </c>
      <c r="J299" s="268">
        <f t="shared" ref="J299:J304" si="910">SUM(F299:H299)</f>
        <v>2205993469.2561913</v>
      </c>
      <c r="K299" s="408"/>
      <c r="L299" s="97">
        <f>L269*(1-'HTGR NOAK calcs'!$I$37)^LOG('HTGR Levers &amp; Variables'!J$2,2)</f>
        <v>1186499038.7281632</v>
      </c>
      <c r="M299" s="97">
        <f>M269*(1-'HTGR NOAK calcs'!$J$37)^LOG('HTGR Levers &amp; Variables'!J$2,2)</f>
        <v>21939596.947826292</v>
      </c>
      <c r="N299" s="97">
        <f>N269*(1-'HTGR NOAK calcs'!$K$37)^LOG('HTGR Levers &amp; Variables'!J$2,2)</f>
        <v>279611925.11627525</v>
      </c>
      <c r="O299" s="276">
        <f>O269*(1-'HTGR NOAK calcs'!$L$37)^LOG('HTGR Levers &amp; Variables'!J$2,2)</f>
        <v>5236546.0109152468</v>
      </c>
      <c r="P299" s="268">
        <f t="shared" ref="P299:P304" si="911">SUM(L299:N299)</f>
        <v>1488050560.7922649</v>
      </c>
      <c r="Q299" s="408"/>
      <c r="R299" s="97">
        <f>R269*(1-'HTGR NOAK calcs'!$I$37)^LOG('HTGR Levers &amp; Variables'!P$2,2)</f>
        <v>1064765211.2252737</v>
      </c>
      <c r="S299" s="97">
        <f>S269*(1-'HTGR NOAK calcs'!$J$37)^LOG('HTGR Levers &amp; Variables'!P$2,2)</f>
        <v>18741587.111305173</v>
      </c>
      <c r="T299" s="97">
        <f>T269*(1-'HTGR NOAK calcs'!$K$37)^LOG('HTGR Levers &amp; Variables'!P$2,2)</f>
        <v>215047208.73554227</v>
      </c>
      <c r="U299" s="276">
        <f>U269*(1-'HTGR NOAK calcs'!$L$37)^LOG('HTGR Levers &amp; Variables'!P$2,2)</f>
        <v>4027723.1871907902</v>
      </c>
      <c r="V299" s="268">
        <f t="shared" ref="V299:V304" si="912">SUM(R299:T299)</f>
        <v>1298554007.0721211</v>
      </c>
      <c r="W299" s="408"/>
      <c r="X299" s="97">
        <f>X269*(1-'HTGR NOAK calcs'!$I$37)^LOG('HTGR Levers &amp; Variables'!V$2,2)</f>
        <v>1038795328.0246574</v>
      </c>
      <c r="Y299" s="97">
        <f>Y269*(1-'HTGR NOAK calcs'!$J$37)^LOG('HTGR Levers &amp; Variables'!V$2,2)</f>
        <v>17656017.747566625</v>
      </c>
      <c r="Z299" s="97">
        <f>Z269*(1-'HTGR NOAK calcs'!$K$37)^LOG('HTGR Levers &amp; Variables'!V$2,2)</f>
        <v>190749903.98157021</v>
      </c>
      <c r="AA299" s="276">
        <f>AA269*(1-'HTGR NOAK calcs'!$L$37)^LOG('HTGR Levers &amp; Variables'!V$2,2)</f>
        <v>3572860.6741900076</v>
      </c>
      <c r="AB299" s="268">
        <f t="shared" ref="AB299:AB304" si="913">SUM(X299:Z299)</f>
        <v>1247201249.7537942</v>
      </c>
      <c r="AC299" s="408"/>
      <c r="AD299" s="97">
        <f>AD269*(1-'HTGR NOAK calcs'!$I$37)^LOG('HTGR Levers &amp; Variables'!AB$2,2)</f>
        <v>1038795328.0246574</v>
      </c>
      <c r="AE299" s="97">
        <f>AE269*(1-'HTGR NOAK calcs'!$J$37)^LOG('HTGR Levers &amp; Variables'!AB$2,2)</f>
        <v>17183462.365894523</v>
      </c>
      <c r="AF299" s="97">
        <f>AF269*(1-'HTGR NOAK calcs'!$K$37)^LOG('HTGR Levers &amp; Variables'!AB$2,2)</f>
        <v>181262394.09949628</v>
      </c>
      <c r="AG299" s="276">
        <f>AG269*(1-'HTGR NOAK calcs'!$L$37)^LOG('HTGR Levers &amp; Variables'!AB$2,2)</f>
        <v>3395311.2411039951</v>
      </c>
      <c r="AH299" s="268">
        <f t="shared" ref="AH299:AH304" si="914">SUM(AD299:AF299)</f>
        <v>1237241184.4900482</v>
      </c>
      <c r="AI299" s="408"/>
      <c r="AJ299" s="97">
        <f>AJ269*(1-'HTGR NOAK calcs'!$I$37)^LOG('HTGR Levers &amp; Variables'!AH$2,2)</f>
        <v>1038795328.0246574</v>
      </c>
      <c r="AK299" s="97">
        <f>AK269*(1-'HTGR NOAK calcs'!$J$37)^LOG('HTGR Levers &amp; Variables'!AH$2,2)</f>
        <v>16806760.652497701</v>
      </c>
      <c r="AL299" s="97">
        <f>AL269*(1-'HTGR NOAK calcs'!$K$37)^LOG('HTGR Levers &amp; Variables'!AH$2,2)</f>
        <v>173861906.75053996</v>
      </c>
      <c r="AM299" s="276">
        <f>AM269*(1-'HTGR NOAK calcs'!$L$37)^LOG('HTGR Levers &amp; Variables'!AH$2,2)</f>
        <v>3256812.5454919362</v>
      </c>
      <c r="AN299" s="268">
        <f t="shared" ref="AN299:AN304" si="915">SUM(AJ299:AL299)</f>
        <v>1229463995.427695</v>
      </c>
      <c r="AO299" s="408"/>
      <c r="AP299" s="97">
        <f>AP269*(1-'HTGR NOAK calcs'!$I$37)^LOG('HTGR Levers &amp; Variables'!AN$2,2)</f>
        <v>1038795328.0246574</v>
      </c>
      <c r="AQ299" s="97">
        <f>AQ269*(1-'HTGR NOAK calcs'!$J$37)^LOG('HTGR Levers &amp; Variables'!AN$2,2)</f>
        <v>16494713.990773313</v>
      </c>
      <c r="AR299" s="97">
        <f>AR269*(1-'HTGR NOAK calcs'!$K$37)^LOG('HTGR Levers &amp; Variables'!AN$2,2)</f>
        <v>167841108.25985718</v>
      </c>
      <c r="AS299" s="276">
        <f>AS269*(1-'HTGR NOAK calcs'!$L$37)^LOG('HTGR Levers &amp; Variables'!AN$2,2)</f>
        <v>3144130.5199372265</v>
      </c>
      <c r="AT299" s="268">
        <f t="shared" ref="AT299:AT304" si="916">SUM(AP299:AR299)</f>
        <v>1223131150.2752879</v>
      </c>
      <c r="AU299" s="408"/>
      <c r="AV299" s="97">
        <f>AV269*(1-'HTGR NOAK calcs'!$I$37)^LOG('HTGR Levers &amp; Variables'!AT$2,2)</f>
        <v>1038795328.0246574</v>
      </c>
      <c r="AW299" s="97">
        <f>AW269*(1-'HTGR NOAK calcs'!$J$37)^LOG('HTGR Levers &amp; Variables'!AT$2,2)</f>
        <v>16229093.841530699</v>
      </c>
      <c r="AX299" s="97">
        <f>AX269*(1-'HTGR NOAK calcs'!$K$37)^LOG('HTGR Levers &amp; Variables'!AT$2,2)</f>
        <v>162794448.89412999</v>
      </c>
      <c r="AY299" s="276">
        <f>AY269*(1-'HTGR NOAK calcs'!$L$37)^LOG('HTGR Levers &amp; Variables'!AT$2,2)</f>
        <v>3049677.1343809897</v>
      </c>
      <c r="AZ299" s="268">
        <f t="shared" ref="AZ299:AZ304" si="917">SUM(AV299:AX299)</f>
        <v>1217818870.760318</v>
      </c>
      <c r="BA299" s="408"/>
      <c r="BB299" s="97">
        <f>BB269*(1-'HTGR NOAK calcs'!$I$37)^LOG('HTGR Levers &amp; Variables'!AZ$2,2)</f>
        <v>1038795328.0246574</v>
      </c>
      <c r="BC299" s="97">
        <f>BC269*(1-'HTGR NOAK calcs'!$J$37)^LOG('HTGR Levers &amp; Variables'!AZ$2,2)</f>
        <v>15998352.950753856</v>
      </c>
      <c r="BD299" s="97">
        <f>BD269*(1-'HTGR NOAK calcs'!$K$37)^LOG('HTGR Levers &amp; Variables'!AZ$2,2)</f>
        <v>158469084.32443562</v>
      </c>
      <c r="BE299" s="276">
        <f>BE269*(1-'HTGR NOAK calcs'!$L$37)^LOG('HTGR Levers &amp; Variables'!AZ$2,2)</f>
        <v>2968721.403858914</v>
      </c>
      <c r="BF299" s="268">
        <f t="shared" ref="BF299:BF304" si="918">SUM(BB299:BD299)</f>
        <v>1213262765.2998469</v>
      </c>
      <c r="BG299" s="408"/>
      <c r="BH299" s="97">
        <f>BH269*(1-'HTGR NOAK calcs'!$I$37)^LOG('HTGR Levers &amp; Variables'!BF$2,2)</f>
        <v>1038795328.0246574</v>
      </c>
      <c r="BI299" s="97">
        <f>BI269*(1-'HTGR NOAK calcs'!$J$37)^LOG('HTGR Levers &amp; Variables'!BF$2,2)</f>
        <v>15794729.437046913</v>
      </c>
      <c r="BJ299" s="97">
        <f>BJ269*(1-'HTGR NOAK calcs'!$K$37)^LOG('HTGR Levers &amp; Variables'!BF$2,2)</f>
        <v>154697386.14132744</v>
      </c>
      <c r="BK299" s="276">
        <f>BK269*(1-'HTGR NOAK calcs'!$L$37)^LOG('HTGR Levers &amp; Variables'!BF$2,2)</f>
        <v>2898126.7394226212</v>
      </c>
      <c r="BL299" s="268">
        <f t="shared" ref="BL299:BL304" si="919">SUM(BH299:BJ299)</f>
        <v>1209287443.6030316</v>
      </c>
      <c r="BM299" s="408"/>
      <c r="BN299" s="97" t="e">
        <f>BN269*(1-'HTGR NOAK calcs'!$I$37)^LOG('HTGR Levers &amp; Variables'!BL$2,2)</f>
        <v>#VALUE!</v>
      </c>
      <c r="BO299" s="97" t="e">
        <f>BO269*(1-'HTGR NOAK calcs'!$J$37)^LOG('HTGR Levers &amp; Variables'!BL$2,2)</f>
        <v>#VALUE!</v>
      </c>
      <c r="BP299" s="97" t="e">
        <f>BP269*(1-'HTGR NOAK calcs'!$K$37)^LOG('HTGR Levers &amp; Variables'!BL$2,2)</f>
        <v>#VALUE!</v>
      </c>
      <c r="BQ299" s="276" t="e">
        <f>BQ269*(1-'HTGR NOAK calcs'!$L$37)^LOG('HTGR Levers &amp; Variables'!BL$2,2)</f>
        <v>#VALUE!</v>
      </c>
      <c r="BR299" s="268" t="e">
        <f t="shared" ref="BR299:BR304" si="920">SUM(BN299:BP299)</f>
        <v>#VALUE!</v>
      </c>
      <c r="BS299" s="408"/>
      <c r="BT299" s="97" t="e">
        <f>BT269*(1-'HTGR NOAK calcs'!$I$37)^LOG('HTGR Levers &amp; Variables'!BR$2,2)</f>
        <v>#VALUE!</v>
      </c>
      <c r="BU299" s="97" t="e">
        <f>BU269*(1-'HTGR NOAK calcs'!$J$37)^LOG('HTGR Levers &amp; Variables'!BR$2,2)</f>
        <v>#VALUE!</v>
      </c>
      <c r="BV299" s="97" t="e">
        <f>BV269*(1-'HTGR NOAK calcs'!$K$37)^LOG('HTGR Levers &amp; Variables'!BR$2,2)</f>
        <v>#VALUE!</v>
      </c>
      <c r="BW299" s="276" t="e">
        <f>BW269*(1-'HTGR NOAK calcs'!$L$37)^LOG('HTGR Levers &amp; Variables'!BR$2,2)</f>
        <v>#VALUE!</v>
      </c>
      <c r="BX299" s="268" t="e">
        <f t="shared" ref="BX299:BX304" si="921">SUM(BT299:BV299)</f>
        <v>#VALUE!</v>
      </c>
      <c r="BY299" s="408"/>
      <c r="BZ299" s="97" t="e">
        <f>BZ269*(1-'HTGR NOAK calcs'!$I$37)^LOG('HTGR Levers &amp; Variables'!BX$2,2)</f>
        <v>#VALUE!</v>
      </c>
      <c r="CA299" s="97" t="e">
        <f>CA269*(1-'HTGR NOAK calcs'!$J$37)^LOG('HTGR Levers &amp; Variables'!BX$2,2)</f>
        <v>#VALUE!</v>
      </c>
      <c r="CB299" s="97" t="e">
        <f>CB269*(1-'HTGR NOAK calcs'!$K$37)^LOG('HTGR Levers &amp; Variables'!BX$2,2)</f>
        <v>#VALUE!</v>
      </c>
      <c r="CC299" s="276" t="e">
        <f>CC269*(1-'HTGR NOAK calcs'!$L$37)^LOG('HTGR Levers &amp; Variables'!BX$2,2)</f>
        <v>#VALUE!</v>
      </c>
      <c r="CD299" s="268" t="e">
        <f t="shared" ref="CD299:CD304" si="922">SUM(BZ299:CB299)</f>
        <v>#VALUE!</v>
      </c>
      <c r="CE299" s="408"/>
      <c r="CF299" s="97" t="e">
        <f>CF269*(1-'HTGR NOAK calcs'!$I$37)^LOG('HTGR Levers &amp; Variables'!CD$2,2)</f>
        <v>#VALUE!</v>
      </c>
      <c r="CG299" s="97" t="e">
        <f>CG269*(1-'HTGR NOAK calcs'!$J$37)^LOG('HTGR Levers &amp; Variables'!CD$2,2)</f>
        <v>#VALUE!</v>
      </c>
      <c r="CH299" s="97" t="e">
        <f>CH269*(1-'HTGR NOAK calcs'!$K$37)^LOG('HTGR Levers &amp; Variables'!CD$2,2)</f>
        <v>#VALUE!</v>
      </c>
      <c r="CI299" s="276" t="e">
        <f>CI269*(1-'HTGR NOAK calcs'!$L$37)^LOG('HTGR Levers &amp; Variables'!CD$2,2)</f>
        <v>#VALUE!</v>
      </c>
      <c r="CJ299" s="268" t="e">
        <f t="shared" ref="CJ299:CJ304" si="923">SUM(CF299:CH299)</f>
        <v>#VALUE!</v>
      </c>
      <c r="CK299" s="408"/>
      <c r="CL299" s="97" t="e">
        <f>CL269*(1-'HTGR NOAK calcs'!$I$37)^LOG('HTGR Levers &amp; Variables'!CJ$2,2)</f>
        <v>#VALUE!</v>
      </c>
      <c r="CM299" s="97" t="e">
        <f>CM269*(1-'HTGR NOAK calcs'!$J$37)^LOG('HTGR Levers &amp; Variables'!CJ$2,2)</f>
        <v>#VALUE!</v>
      </c>
      <c r="CN299" s="97" t="e">
        <f>CN269*(1-'HTGR NOAK calcs'!$K$37)^LOG('HTGR Levers &amp; Variables'!CJ$2,2)</f>
        <v>#VALUE!</v>
      </c>
      <c r="CO299" s="276" t="e">
        <f>CO269*(1-'HTGR NOAK calcs'!$L$37)^LOG('HTGR Levers &amp; Variables'!CJ$2,2)</f>
        <v>#VALUE!</v>
      </c>
      <c r="CP299" s="268" t="e">
        <f t="shared" ref="CP299:CP304" si="924">SUM(CL299:CN299)</f>
        <v>#VALUE!</v>
      </c>
      <c r="CQ299" s="408"/>
      <c r="CR299" s="97" t="e">
        <f>CR269*(1-'HTGR NOAK calcs'!$I$37)^LOG('HTGR Levers &amp; Variables'!CP$2,2)</f>
        <v>#VALUE!</v>
      </c>
      <c r="CS299" s="97" t="e">
        <f>CS269*(1-'HTGR NOAK calcs'!$J$37)^LOG('HTGR Levers &amp; Variables'!CP$2,2)</f>
        <v>#VALUE!</v>
      </c>
      <c r="CT299" s="97" t="e">
        <f>CT269*(1-'HTGR NOAK calcs'!$K$37)^LOG('HTGR Levers &amp; Variables'!CP$2,2)</f>
        <v>#VALUE!</v>
      </c>
      <c r="CU299" s="276" t="e">
        <f>CU269*(1-'HTGR NOAK calcs'!$L$37)^LOG('HTGR Levers &amp; Variables'!CP$2,2)</f>
        <v>#VALUE!</v>
      </c>
      <c r="CV299" s="268" t="e">
        <f t="shared" ref="CV299:CV304" si="925">SUM(CR299:CT299)</f>
        <v>#VALUE!</v>
      </c>
      <c r="CW299" s="408"/>
      <c r="CX299" s="97" t="e">
        <f>CX269*(1-'HTGR NOAK calcs'!$I$37)^LOG('HTGR Levers &amp; Variables'!CV$2,2)</f>
        <v>#VALUE!</v>
      </c>
      <c r="CY299" s="97" t="e">
        <f>CY269*(1-'HTGR NOAK calcs'!$J$37)^LOG('HTGR Levers &amp; Variables'!CV$2,2)</f>
        <v>#VALUE!</v>
      </c>
      <c r="CZ299" s="97" t="e">
        <f>CZ269*(1-'HTGR NOAK calcs'!$K$37)^LOG('HTGR Levers &amp; Variables'!CV$2,2)</f>
        <v>#VALUE!</v>
      </c>
      <c r="DA299" s="276" t="e">
        <f>DA269*(1-'HTGR NOAK calcs'!$L$37)^LOG('HTGR Levers &amp; Variables'!CV$2,2)</f>
        <v>#VALUE!</v>
      </c>
      <c r="DB299" s="268" t="e">
        <f t="shared" ref="DB299:DB304" si="926">SUM(CX299:CZ299)</f>
        <v>#VALUE!</v>
      </c>
      <c r="DC299" s="408"/>
      <c r="DD299" s="97" t="e">
        <f>DD269*(1-'HTGR NOAK calcs'!$I$37)^LOG('HTGR Levers &amp; Variables'!DB$2,2)</f>
        <v>#VALUE!</v>
      </c>
      <c r="DE299" s="97" t="e">
        <f>DE269*(1-'HTGR NOAK calcs'!$J$37)^LOG('HTGR Levers &amp; Variables'!DB$2,2)</f>
        <v>#VALUE!</v>
      </c>
      <c r="DF299" s="97" t="e">
        <f>DF269*(1-'HTGR NOAK calcs'!$K$37)^LOG('HTGR Levers &amp; Variables'!DB$2,2)</f>
        <v>#VALUE!</v>
      </c>
      <c r="DG299" s="276" t="e">
        <f>DG269*(1-'HTGR NOAK calcs'!$L$37)^LOG('HTGR Levers &amp; Variables'!DB$2,2)</f>
        <v>#VALUE!</v>
      </c>
      <c r="DH299" s="268" t="e">
        <f t="shared" ref="DH299:DH304" si="927">SUM(DD299:DF299)</f>
        <v>#VALUE!</v>
      </c>
      <c r="DI299" s="408"/>
      <c r="DJ299" s="97" t="e">
        <f>DJ269*(1-'HTGR NOAK calcs'!$I$37)^LOG('HTGR Levers &amp; Variables'!DH$2,2)</f>
        <v>#VALUE!</v>
      </c>
      <c r="DK299" s="97" t="e">
        <f>DK269*(1-'HTGR NOAK calcs'!$J$37)^LOG('HTGR Levers &amp; Variables'!DH$2,2)</f>
        <v>#VALUE!</v>
      </c>
      <c r="DL299" s="97" t="e">
        <f>DL269*(1-'HTGR NOAK calcs'!$K$37)^LOG('HTGR Levers &amp; Variables'!DH$2,2)</f>
        <v>#VALUE!</v>
      </c>
      <c r="DM299" s="276" t="e">
        <f>DM269*(1-'HTGR NOAK calcs'!$L$37)^LOG('HTGR Levers &amp; Variables'!DH$2,2)</f>
        <v>#VALUE!</v>
      </c>
      <c r="DN299" s="268" t="e">
        <f t="shared" ref="DN299:DN304" si="928">SUM(DJ299:DL299)</f>
        <v>#VALUE!</v>
      </c>
      <c r="DO299" s="408"/>
      <c r="DP299" s="97" t="e">
        <f>DP269*(1-'HTGR NOAK calcs'!$I$37)^LOG('HTGR Levers &amp; Variables'!DN$2,2)</f>
        <v>#VALUE!</v>
      </c>
      <c r="DQ299" s="97" t="e">
        <f>DQ269*(1-'HTGR NOAK calcs'!$J$37)^LOG('HTGR Levers &amp; Variables'!DN$2,2)</f>
        <v>#VALUE!</v>
      </c>
      <c r="DR299" s="97" t="e">
        <f>DR269*(1-'HTGR NOAK calcs'!$K$37)^LOG('HTGR Levers &amp; Variables'!DN$2,2)</f>
        <v>#VALUE!</v>
      </c>
      <c r="DS299" s="276" t="e">
        <f>DS269*(1-'HTGR NOAK calcs'!$L$37)^LOG('HTGR Levers &amp; Variables'!DN$2,2)</f>
        <v>#VALUE!</v>
      </c>
      <c r="DT299" s="268" t="e">
        <f t="shared" ref="DT299:DT304" si="929">SUM(DP299:DR299)</f>
        <v>#VALUE!</v>
      </c>
    </row>
    <row r="300" spans="2:124" x14ac:dyDescent="0.2">
      <c r="B300" s="95">
        <v>232.1</v>
      </c>
      <c r="C300" s="95" t="s">
        <v>207</v>
      </c>
      <c r="D300" s="96"/>
      <c r="E300" s="408"/>
      <c r="F300" s="97">
        <f>F270*(1-'HTGR NOAK calcs'!$I$38)^LOG('HTGR Levers &amp; Variables'!D$2,2)</f>
        <v>451662914.64451504</v>
      </c>
      <c r="G300" s="97">
        <f>G270*(1-'HTGR NOAK calcs'!$J$38)^LOG('HTGR Levers &amp; Variables'!D$2,2)</f>
        <v>0</v>
      </c>
      <c r="H300" s="97">
        <f>H270*(1-'HTGR NOAK calcs'!$K$38)^LOG('HTGR Levers &amp; Variables'!D$2,2)</f>
        <v>169281552.93169159</v>
      </c>
      <c r="I300" s="276">
        <f>I270*(1-'HTGR NOAK calcs'!$L$38)^LOG('HTGR Levers &amp; Variables'!D$2,2)</f>
        <v>3177346.0666654096</v>
      </c>
      <c r="J300" s="268">
        <f t="shared" si="910"/>
        <v>620944467.57620668</v>
      </c>
      <c r="K300" s="408"/>
      <c r="L300" s="97">
        <f>L270*(1-'HTGR NOAK calcs'!$I$38)^LOG('HTGR Levers &amp; Variables'!J$2,2)</f>
        <v>194790925.98034698</v>
      </c>
      <c r="M300" s="97">
        <f>M270*(1-'HTGR NOAK calcs'!$J$38)^LOG('HTGR Levers &amp; Variables'!J$2,2)</f>
        <v>0</v>
      </c>
      <c r="N300" s="97">
        <f>N270*(1-'HTGR NOAK calcs'!$K$38)^LOG('HTGR Levers &amp; Variables'!J$2,2)</f>
        <v>58046217.719583757</v>
      </c>
      <c r="O300" s="276">
        <f>O270*(1-'HTGR NOAK calcs'!$L$38)^LOG('HTGR Levers &amp; Variables'!J$2,2)</f>
        <v>1089503.9557591102</v>
      </c>
      <c r="P300" s="268">
        <f t="shared" si="911"/>
        <v>252837143.69993073</v>
      </c>
      <c r="Q300" s="408"/>
      <c r="R300" s="97">
        <f>R270*(1-'HTGR NOAK calcs'!$I$38)^LOG('HTGR Levers &amp; Variables'!P$2,2)</f>
        <v>174805536.85787636</v>
      </c>
      <c r="S300" s="97">
        <f>S270*(1-'HTGR NOAK calcs'!$J$38)^LOG('HTGR Levers &amp; Variables'!P$2,2)</f>
        <v>0</v>
      </c>
      <c r="T300" s="97">
        <f>T270*(1-'HTGR NOAK calcs'!$K$38)^LOG('HTGR Levers &amp; Variables'!P$2,2)</f>
        <v>44930050.939881459</v>
      </c>
      <c r="U300" s="276">
        <f>U270*(1-'HTGR NOAK calcs'!$L$38)^LOG('HTGR Levers &amp; Variables'!P$2,2)</f>
        <v>843318.82686895167</v>
      </c>
      <c r="V300" s="268">
        <f t="shared" si="912"/>
        <v>219735587.7977578</v>
      </c>
      <c r="W300" s="408"/>
      <c r="X300" s="97">
        <f>X270*(1-'HTGR NOAK calcs'!$I$38)^LOG('HTGR Levers &amp; Variables'!V$2,2)</f>
        <v>170541987.17841598</v>
      </c>
      <c r="Y300" s="97">
        <f>Y270*(1-'HTGR NOAK calcs'!$J$38)^LOG('HTGR Levers &amp; Variables'!V$2,2)</f>
        <v>0</v>
      </c>
      <c r="Z300" s="97">
        <f>Z270*(1-'HTGR NOAK calcs'!$K$38)^LOG('HTGR Levers &amp; Variables'!V$2,2)</f>
        <v>40035321.622421227</v>
      </c>
      <c r="AA300" s="276">
        <f>AA270*(1-'HTGR NOAK calcs'!$L$38)^LOG('HTGR Levers &amp; Variables'!V$2,2)</f>
        <v>751446.74349729344</v>
      </c>
      <c r="AB300" s="268">
        <f t="shared" si="913"/>
        <v>210577308.80083722</v>
      </c>
      <c r="AC300" s="408"/>
      <c r="AD300" s="97">
        <f>AD270*(1-'HTGR NOAK calcs'!$I$38)^LOG('HTGR Levers &amp; Variables'!AB$2,2)</f>
        <v>170541987.17841598</v>
      </c>
      <c r="AE300" s="97">
        <f>AE270*(1-'HTGR NOAK calcs'!$J$38)^LOG('HTGR Levers &amp; Variables'!AB$2,2)</f>
        <v>0</v>
      </c>
      <c r="AF300" s="97">
        <f>AF270*(1-'HTGR NOAK calcs'!$K$38)^LOG('HTGR Levers &amp; Variables'!AB$2,2)</f>
        <v>38178540.931529813</v>
      </c>
      <c r="AG300" s="276">
        <f>AG270*(1-'HTGR NOAK calcs'!$L$38)^LOG('HTGR Levers &amp; Variables'!AB$2,2)</f>
        <v>716595.72327275213</v>
      </c>
      <c r="AH300" s="268">
        <f t="shared" si="914"/>
        <v>208720528.1099458</v>
      </c>
      <c r="AI300" s="408"/>
      <c r="AJ300" s="97">
        <f>AJ270*(1-'HTGR NOAK calcs'!$I$38)^LOG('HTGR Levers &amp; Variables'!AH$2,2)</f>
        <v>170541987.17841598</v>
      </c>
      <c r="AK300" s="97">
        <f>AK270*(1-'HTGR NOAK calcs'!$J$38)^LOG('HTGR Levers &amp; Variables'!AH$2,2)</f>
        <v>0</v>
      </c>
      <c r="AL300" s="97">
        <f>AL270*(1-'HTGR NOAK calcs'!$K$38)^LOG('HTGR Levers &amp; Variables'!AH$2,2)</f>
        <v>36725548.96387893</v>
      </c>
      <c r="AM300" s="276">
        <f>AM270*(1-'HTGR NOAK calcs'!$L$38)^LOG('HTGR Levers &amp; Variables'!AH$2,2)</f>
        <v>689323.65355600684</v>
      </c>
      <c r="AN300" s="268">
        <f t="shared" si="915"/>
        <v>207267536.14229491</v>
      </c>
      <c r="AO300" s="408"/>
      <c r="AP300" s="97">
        <f>AP270*(1-'HTGR NOAK calcs'!$I$38)^LOG('HTGR Levers &amp; Variables'!AN$2,2)</f>
        <v>170541987.17841598</v>
      </c>
      <c r="AQ300" s="97">
        <f>AQ270*(1-'HTGR NOAK calcs'!$J$38)^LOG('HTGR Levers &amp; Variables'!AN$2,2)</f>
        <v>0</v>
      </c>
      <c r="AR300" s="97">
        <f>AR270*(1-'HTGR NOAK calcs'!$K$38)^LOG('HTGR Levers &amp; Variables'!AN$2,2)</f>
        <v>35540288.816858649</v>
      </c>
      <c r="AS300" s="276">
        <f>AS270*(1-'HTGR NOAK calcs'!$L$38)^LOG('HTGR Levers &amp; Variables'!AN$2,2)</f>
        <v>667076.80148684012</v>
      </c>
      <c r="AT300" s="268">
        <f t="shared" si="916"/>
        <v>206082275.99527463</v>
      </c>
      <c r="AU300" s="408"/>
      <c r="AV300" s="97">
        <f>AV270*(1-'HTGR NOAK calcs'!$I$38)^LOG('HTGR Levers &amp; Variables'!AT$2,2)</f>
        <v>170541987.17841598</v>
      </c>
      <c r="AW300" s="97">
        <f>AW270*(1-'HTGR NOAK calcs'!$J$38)^LOG('HTGR Levers &amp; Variables'!AT$2,2)</f>
        <v>0</v>
      </c>
      <c r="AX300" s="97">
        <f>AX270*(1-'HTGR NOAK calcs'!$K$38)^LOG('HTGR Levers &amp; Variables'!AT$2,2)</f>
        <v>34544534.31688451</v>
      </c>
      <c r="AY300" s="276">
        <f>AY270*(1-'HTGR NOAK calcs'!$L$38)^LOG('HTGR Levers &amp; Variables'!AT$2,2)</f>
        <v>648386.89352543396</v>
      </c>
      <c r="AZ300" s="268">
        <f t="shared" si="917"/>
        <v>205086521.4953005</v>
      </c>
      <c r="BA300" s="408"/>
      <c r="BB300" s="97">
        <f>BB270*(1-'HTGR NOAK calcs'!$I$38)^LOG('HTGR Levers &amp; Variables'!AZ$2,2)</f>
        <v>170541987.17841598</v>
      </c>
      <c r="BC300" s="97">
        <f>BC270*(1-'HTGR NOAK calcs'!$J$38)^LOG('HTGR Levers &amp; Variables'!AZ$2,2)</f>
        <v>0</v>
      </c>
      <c r="BD300" s="97">
        <f>BD270*(1-'HTGR NOAK calcs'!$K$38)^LOG('HTGR Levers &amp; Variables'!AZ$2,2)</f>
        <v>33689399.561184265</v>
      </c>
      <c r="BE300" s="276">
        <f>BE270*(1-'HTGR NOAK calcs'!$L$38)^LOG('HTGR Levers &amp; Variables'!AZ$2,2)</f>
        <v>632336.36111101625</v>
      </c>
      <c r="BF300" s="268">
        <f t="shared" si="918"/>
        <v>204231386.73960024</v>
      </c>
      <c r="BG300" s="408"/>
      <c r="BH300" s="97">
        <f>BH270*(1-'HTGR NOAK calcs'!$I$38)^LOG('HTGR Levers &amp; Variables'!BF$2,2)</f>
        <v>170541987.17841598</v>
      </c>
      <c r="BI300" s="97">
        <f>BI270*(1-'HTGR NOAK calcs'!$J$38)^LOG('HTGR Levers &amp; Variables'!BF$2,2)</f>
        <v>0</v>
      </c>
      <c r="BJ300" s="97">
        <f>BJ270*(1-'HTGR NOAK calcs'!$K$38)^LOG('HTGR Levers &amp; Variables'!BF$2,2)</f>
        <v>32942408.451620936</v>
      </c>
      <c r="BK300" s="276">
        <f>BK270*(1-'HTGR NOAK calcs'!$L$38)^LOG('HTGR Levers &amp; Variables'!BF$2,2)</f>
        <v>618315.64105794113</v>
      </c>
      <c r="BL300" s="268">
        <f t="shared" si="919"/>
        <v>203484395.63003692</v>
      </c>
      <c r="BM300" s="408"/>
      <c r="BN300" s="97" t="e">
        <f>BN270*(1-'HTGR NOAK calcs'!$I$38)^LOG('HTGR Levers &amp; Variables'!BL$2,2)</f>
        <v>#VALUE!</v>
      </c>
      <c r="BO300" s="97" t="e">
        <f>BO270*(1-'HTGR NOAK calcs'!$J$38)^LOG('HTGR Levers &amp; Variables'!BL$2,2)</f>
        <v>#VALUE!</v>
      </c>
      <c r="BP300" s="97" t="e">
        <f>BP270*(1-'HTGR NOAK calcs'!$K$38)^LOG('HTGR Levers &amp; Variables'!BL$2,2)</f>
        <v>#VALUE!</v>
      </c>
      <c r="BQ300" s="276" t="e">
        <f>BQ270*(1-'HTGR NOAK calcs'!$L$38)^LOG('HTGR Levers &amp; Variables'!BL$2,2)</f>
        <v>#VALUE!</v>
      </c>
      <c r="BR300" s="268" t="e">
        <f t="shared" si="920"/>
        <v>#VALUE!</v>
      </c>
      <c r="BS300" s="408"/>
      <c r="BT300" s="97" t="e">
        <f>BT270*(1-'HTGR NOAK calcs'!$I$38)^LOG('HTGR Levers &amp; Variables'!BR$2,2)</f>
        <v>#VALUE!</v>
      </c>
      <c r="BU300" s="97" t="e">
        <f>BU270*(1-'HTGR NOAK calcs'!$J$38)^LOG('HTGR Levers &amp; Variables'!BR$2,2)</f>
        <v>#VALUE!</v>
      </c>
      <c r="BV300" s="97" t="e">
        <f>BV270*(1-'HTGR NOAK calcs'!$K$38)^LOG('HTGR Levers &amp; Variables'!BR$2,2)</f>
        <v>#VALUE!</v>
      </c>
      <c r="BW300" s="276" t="e">
        <f>BW270*(1-'HTGR NOAK calcs'!$L$38)^LOG('HTGR Levers &amp; Variables'!BR$2,2)</f>
        <v>#VALUE!</v>
      </c>
      <c r="BX300" s="268" t="e">
        <f t="shared" si="921"/>
        <v>#VALUE!</v>
      </c>
      <c r="BY300" s="408"/>
      <c r="BZ300" s="97" t="e">
        <f>BZ270*(1-'HTGR NOAK calcs'!$I$38)^LOG('HTGR Levers &amp; Variables'!BX$2,2)</f>
        <v>#VALUE!</v>
      </c>
      <c r="CA300" s="97" t="e">
        <f>CA270*(1-'HTGR NOAK calcs'!$J$38)^LOG('HTGR Levers &amp; Variables'!BX$2,2)</f>
        <v>#VALUE!</v>
      </c>
      <c r="CB300" s="97" t="e">
        <f>CB270*(1-'HTGR NOAK calcs'!$K$38)^LOG('HTGR Levers &amp; Variables'!BX$2,2)</f>
        <v>#VALUE!</v>
      </c>
      <c r="CC300" s="276" t="e">
        <f>CC270*(1-'HTGR NOAK calcs'!$L$38)^LOG('HTGR Levers &amp; Variables'!BX$2,2)</f>
        <v>#VALUE!</v>
      </c>
      <c r="CD300" s="268" t="e">
        <f t="shared" si="922"/>
        <v>#VALUE!</v>
      </c>
      <c r="CE300" s="408"/>
      <c r="CF300" s="97" t="e">
        <f>CF270*(1-'HTGR NOAK calcs'!$I$38)^LOG('HTGR Levers &amp; Variables'!CD$2,2)</f>
        <v>#VALUE!</v>
      </c>
      <c r="CG300" s="97" t="e">
        <f>CG270*(1-'HTGR NOAK calcs'!$J$38)^LOG('HTGR Levers &amp; Variables'!CD$2,2)</f>
        <v>#VALUE!</v>
      </c>
      <c r="CH300" s="97" t="e">
        <f>CH270*(1-'HTGR NOAK calcs'!$K$38)^LOG('HTGR Levers &amp; Variables'!CD$2,2)</f>
        <v>#VALUE!</v>
      </c>
      <c r="CI300" s="276" t="e">
        <f>CI270*(1-'HTGR NOAK calcs'!$L$38)^LOG('HTGR Levers &amp; Variables'!CD$2,2)</f>
        <v>#VALUE!</v>
      </c>
      <c r="CJ300" s="268" t="e">
        <f t="shared" si="923"/>
        <v>#VALUE!</v>
      </c>
      <c r="CK300" s="408"/>
      <c r="CL300" s="97" t="e">
        <f>CL270*(1-'HTGR NOAK calcs'!$I$38)^LOG('HTGR Levers &amp; Variables'!CJ$2,2)</f>
        <v>#VALUE!</v>
      </c>
      <c r="CM300" s="97" t="e">
        <f>CM270*(1-'HTGR NOAK calcs'!$J$38)^LOG('HTGR Levers &amp; Variables'!CJ$2,2)</f>
        <v>#VALUE!</v>
      </c>
      <c r="CN300" s="97" t="e">
        <f>CN270*(1-'HTGR NOAK calcs'!$K$38)^LOG('HTGR Levers &amp; Variables'!CJ$2,2)</f>
        <v>#VALUE!</v>
      </c>
      <c r="CO300" s="276" t="e">
        <f>CO270*(1-'HTGR NOAK calcs'!$L$38)^LOG('HTGR Levers &amp; Variables'!CJ$2,2)</f>
        <v>#VALUE!</v>
      </c>
      <c r="CP300" s="268" t="e">
        <f t="shared" si="924"/>
        <v>#VALUE!</v>
      </c>
      <c r="CQ300" s="408"/>
      <c r="CR300" s="97" t="e">
        <f>CR270*(1-'HTGR NOAK calcs'!$I$38)^LOG('HTGR Levers &amp; Variables'!CP$2,2)</f>
        <v>#VALUE!</v>
      </c>
      <c r="CS300" s="97" t="e">
        <f>CS270*(1-'HTGR NOAK calcs'!$J$38)^LOG('HTGR Levers &amp; Variables'!CP$2,2)</f>
        <v>#VALUE!</v>
      </c>
      <c r="CT300" s="97" t="e">
        <f>CT270*(1-'HTGR NOAK calcs'!$K$38)^LOG('HTGR Levers &amp; Variables'!CP$2,2)</f>
        <v>#VALUE!</v>
      </c>
      <c r="CU300" s="276" t="e">
        <f>CU270*(1-'HTGR NOAK calcs'!$L$38)^LOG('HTGR Levers &amp; Variables'!CP$2,2)</f>
        <v>#VALUE!</v>
      </c>
      <c r="CV300" s="268" t="e">
        <f t="shared" si="925"/>
        <v>#VALUE!</v>
      </c>
      <c r="CW300" s="408"/>
      <c r="CX300" s="97" t="e">
        <f>CX270*(1-'HTGR NOAK calcs'!$I$38)^LOG('HTGR Levers &amp; Variables'!CV$2,2)</f>
        <v>#VALUE!</v>
      </c>
      <c r="CY300" s="97" t="e">
        <f>CY270*(1-'HTGR NOAK calcs'!$J$38)^LOG('HTGR Levers &amp; Variables'!CV$2,2)</f>
        <v>#VALUE!</v>
      </c>
      <c r="CZ300" s="97" t="e">
        <f>CZ270*(1-'HTGR NOAK calcs'!$K$38)^LOG('HTGR Levers &amp; Variables'!CV$2,2)</f>
        <v>#VALUE!</v>
      </c>
      <c r="DA300" s="276" t="e">
        <f>DA270*(1-'HTGR NOAK calcs'!$L$38)^LOG('HTGR Levers &amp; Variables'!CV$2,2)</f>
        <v>#VALUE!</v>
      </c>
      <c r="DB300" s="268" t="e">
        <f t="shared" si="926"/>
        <v>#VALUE!</v>
      </c>
      <c r="DC300" s="408"/>
      <c r="DD300" s="97" t="e">
        <f>DD270*(1-'HTGR NOAK calcs'!$I$38)^LOG('HTGR Levers &amp; Variables'!DB$2,2)</f>
        <v>#VALUE!</v>
      </c>
      <c r="DE300" s="97" t="e">
        <f>DE270*(1-'HTGR NOAK calcs'!$J$38)^LOG('HTGR Levers &amp; Variables'!DB$2,2)</f>
        <v>#VALUE!</v>
      </c>
      <c r="DF300" s="97" t="e">
        <f>DF270*(1-'HTGR NOAK calcs'!$K$38)^LOG('HTGR Levers &amp; Variables'!DB$2,2)</f>
        <v>#VALUE!</v>
      </c>
      <c r="DG300" s="276" t="e">
        <f>DG270*(1-'HTGR NOAK calcs'!$L$38)^LOG('HTGR Levers &amp; Variables'!DB$2,2)</f>
        <v>#VALUE!</v>
      </c>
      <c r="DH300" s="268" t="e">
        <f t="shared" si="927"/>
        <v>#VALUE!</v>
      </c>
      <c r="DI300" s="408"/>
      <c r="DJ300" s="97" t="e">
        <f>DJ270*(1-'HTGR NOAK calcs'!$I$38)^LOG('HTGR Levers &amp; Variables'!DH$2,2)</f>
        <v>#VALUE!</v>
      </c>
      <c r="DK300" s="97" t="e">
        <f>DK270*(1-'HTGR NOAK calcs'!$J$38)^LOG('HTGR Levers &amp; Variables'!DH$2,2)</f>
        <v>#VALUE!</v>
      </c>
      <c r="DL300" s="97" t="e">
        <f>DL270*(1-'HTGR NOAK calcs'!$K$38)^LOG('HTGR Levers &amp; Variables'!DH$2,2)</f>
        <v>#VALUE!</v>
      </c>
      <c r="DM300" s="276" t="e">
        <f>DM270*(1-'HTGR NOAK calcs'!$L$38)^LOG('HTGR Levers &amp; Variables'!DH$2,2)</f>
        <v>#VALUE!</v>
      </c>
      <c r="DN300" s="268" t="e">
        <f t="shared" si="928"/>
        <v>#VALUE!</v>
      </c>
      <c r="DO300" s="408"/>
      <c r="DP300" s="97" t="e">
        <f>DP270*(1-'HTGR NOAK calcs'!$I$38)^LOG('HTGR Levers &amp; Variables'!DN$2,2)</f>
        <v>#VALUE!</v>
      </c>
      <c r="DQ300" s="97" t="e">
        <f>DQ270*(1-'HTGR NOAK calcs'!$J$38)^LOG('HTGR Levers &amp; Variables'!DN$2,2)</f>
        <v>#VALUE!</v>
      </c>
      <c r="DR300" s="97" t="e">
        <f>DR270*(1-'HTGR NOAK calcs'!$K$38)^LOG('HTGR Levers &amp; Variables'!DN$2,2)</f>
        <v>#VALUE!</v>
      </c>
      <c r="DS300" s="276" t="e">
        <f>DS270*(1-'HTGR NOAK calcs'!$L$38)^LOG('HTGR Levers &amp; Variables'!DN$2,2)</f>
        <v>#VALUE!</v>
      </c>
      <c r="DT300" s="268" t="e">
        <f t="shared" si="929"/>
        <v>#VALUE!</v>
      </c>
    </row>
    <row r="301" spans="2:124" x14ac:dyDescent="0.2">
      <c r="B301" s="95">
        <v>233</v>
      </c>
      <c r="C301" s="95" t="s">
        <v>208</v>
      </c>
      <c r="D301" s="96"/>
      <c r="E301" s="408"/>
      <c r="F301" s="97">
        <f>F271*(1-'HTGR NOAK calcs'!$I$39)^LOG('HTGR Levers &amp; Variables'!D$2,2)</f>
        <v>77272677.704438955</v>
      </c>
      <c r="G301" s="97">
        <f>G271*(1-'HTGR NOAK calcs'!$J$39)^LOG('HTGR Levers &amp; Variables'!D$2,2)</f>
        <v>9410813.8242061436</v>
      </c>
      <c r="H301" s="97">
        <f>H271*(1-'HTGR NOAK calcs'!$K$39)^LOG('HTGR Levers &amp; Variables'!D$2,2)</f>
        <v>67769275.452341586</v>
      </c>
      <c r="I301" s="276">
        <f>I271*(1-'HTGR NOAK calcs'!$L$39)^LOG('HTGR Levers &amp; Variables'!D$2,2)</f>
        <v>1289033.3510825583</v>
      </c>
      <c r="J301" s="268">
        <f t="shared" si="910"/>
        <v>154452766.98098668</v>
      </c>
      <c r="K301" s="408"/>
      <c r="L301" s="97">
        <f>L271*(1-'HTGR NOAK calcs'!$I$39)^LOG('HTGR Levers &amp; Variables'!J$2,2)</f>
        <v>54652199.583908893</v>
      </c>
      <c r="M301" s="97">
        <f>M271*(1-'HTGR NOAK calcs'!$J$39)^LOG('HTGR Levers &amp; Variables'!J$2,2)</f>
        <v>5993076.4649766451</v>
      </c>
      <c r="N301" s="97">
        <f>N271*(1-'HTGR NOAK calcs'!$K$39)^LOG('HTGR Levers &amp; Variables'!J$2,2)</f>
        <v>36775966.333914243</v>
      </c>
      <c r="O301" s="276">
        <f>O271*(1-'HTGR NOAK calcs'!$L$39)^LOG('HTGR Levers &amp; Variables'!J$2,2)</f>
        <v>699512.37941214896</v>
      </c>
      <c r="P301" s="268">
        <f t="shared" si="911"/>
        <v>97421242.382799774</v>
      </c>
      <c r="Q301" s="408"/>
      <c r="R301" s="97">
        <f>R271*(1-'HTGR NOAK calcs'!$I$39)^LOG('HTGR Levers &amp; Variables'!P$2,2)</f>
        <v>49044928.764766395</v>
      </c>
      <c r="S301" s="97">
        <f>S271*(1-'HTGR NOAK calcs'!$J$39)^LOG('HTGR Levers &amp; Variables'!P$2,2)</f>
        <v>5058082.9516497422</v>
      </c>
      <c r="T301" s="97">
        <f>T271*(1-'HTGR NOAK calcs'!$K$39)^LOG('HTGR Levers &amp; Variables'!P$2,2)</f>
        <v>27616972.855234995</v>
      </c>
      <c r="U301" s="276">
        <f>U271*(1-'HTGR NOAK calcs'!$L$39)^LOG('HTGR Levers &amp; Variables'!P$2,2)</f>
        <v>525299.98039265687</v>
      </c>
      <c r="V301" s="268">
        <f t="shared" si="912"/>
        <v>81719984.571651131</v>
      </c>
      <c r="W301" s="408"/>
      <c r="X301" s="97">
        <f>X271*(1-'HTGR NOAK calcs'!$I$39)^LOG('HTGR Levers &amp; Variables'!V$2,2)</f>
        <v>47848710.990015998</v>
      </c>
      <c r="Y301" s="97">
        <f>Y271*(1-'HTGR NOAK calcs'!$J$39)^LOG('HTGR Levers &amp; Variables'!V$2,2)</f>
        <v>4724472.9768497972</v>
      </c>
      <c r="Z301" s="97">
        <f>Z271*(1-'HTGR NOAK calcs'!$K$39)^LOG('HTGR Levers &amp; Variables'!V$2,2)</f>
        <v>24085279.892204888</v>
      </c>
      <c r="AA301" s="276">
        <f>AA271*(1-'HTGR NOAK calcs'!$L$39)^LOG('HTGR Levers &amp; Variables'!V$2,2)</f>
        <v>458123.96316740423</v>
      </c>
      <c r="AB301" s="268">
        <f t="shared" si="913"/>
        <v>76658463.859070688</v>
      </c>
      <c r="AC301" s="408"/>
      <c r="AD301" s="97">
        <f>AD271*(1-'HTGR NOAK calcs'!$I$39)^LOG('HTGR Levers &amp; Variables'!AB$2,2)</f>
        <v>47848710.990015998</v>
      </c>
      <c r="AE301" s="97">
        <f>AE271*(1-'HTGR NOAK calcs'!$J$39)^LOG('HTGR Levers &amp; Variables'!AB$2,2)</f>
        <v>4567584.93796519</v>
      </c>
      <c r="AF301" s="97">
        <f>AF271*(1-'HTGR NOAK calcs'!$K$39)^LOG('HTGR Levers &amp; Variables'!AB$2,2)</f>
        <v>22588645.129706223</v>
      </c>
      <c r="AG301" s="276">
        <f>AG271*(1-'HTGR NOAK calcs'!$L$39)^LOG('HTGR Levers &amp; Variables'!AB$2,2)</f>
        <v>429656.60667918238</v>
      </c>
      <c r="AH301" s="268">
        <f t="shared" si="914"/>
        <v>75004941.057687417</v>
      </c>
      <c r="AI301" s="408"/>
      <c r="AJ301" s="97">
        <f>AJ271*(1-'HTGR NOAK calcs'!$I$39)^LOG('HTGR Levers &amp; Variables'!AH$2,2)</f>
        <v>47848710.990015998</v>
      </c>
      <c r="AK301" s="97">
        <f>AK271*(1-'HTGR NOAK calcs'!$J$39)^LOG('HTGR Levers &amp; Variables'!AH$2,2)</f>
        <v>4443273.3863998512</v>
      </c>
      <c r="AL301" s="97">
        <f>AL271*(1-'HTGR NOAK calcs'!$K$39)^LOG('HTGR Levers &amp; Variables'!AH$2,2)</f>
        <v>21435107.575109988</v>
      </c>
      <c r="AM301" s="276">
        <f>AM271*(1-'HTGR NOAK calcs'!$L$39)^LOG('HTGR Levers &amp; Variables'!AH$2,2)</f>
        <v>407715.27161730098</v>
      </c>
      <c r="AN301" s="268">
        <f t="shared" si="915"/>
        <v>73727091.951525837</v>
      </c>
      <c r="AO301" s="408"/>
      <c r="AP301" s="97">
        <f>AP271*(1-'HTGR NOAK calcs'!$I$39)^LOG('HTGR Levers &amp; Variables'!AN$2,2)</f>
        <v>47848710.990015998</v>
      </c>
      <c r="AQ301" s="97">
        <f>AQ271*(1-'HTGR NOAK calcs'!$J$39)^LOG('HTGR Levers &amp; Variables'!AN$2,2)</f>
        <v>4340812.7166276844</v>
      </c>
      <c r="AR301" s="97">
        <f>AR271*(1-'HTGR NOAK calcs'!$K$39)^LOG('HTGR Levers &amp; Variables'!AN$2,2)</f>
        <v>20505886.254930466</v>
      </c>
      <c r="AS301" s="276">
        <f>AS271*(1-'HTGR NOAK calcs'!$L$39)^LOG('HTGR Levers &amp; Variables'!AN$2,2)</f>
        <v>390040.63566681463</v>
      </c>
      <c r="AT301" s="268">
        <f t="shared" si="916"/>
        <v>72695409.961574152</v>
      </c>
      <c r="AU301" s="408"/>
      <c r="AV301" s="97">
        <f>AV271*(1-'HTGR NOAK calcs'!$I$39)^LOG('HTGR Levers &amp; Variables'!AT$2,2)</f>
        <v>47848710.990015998</v>
      </c>
      <c r="AW301" s="97">
        <f>AW271*(1-'HTGR NOAK calcs'!$J$39)^LOG('HTGR Levers &amp; Variables'!AT$2,2)</f>
        <v>4253969.0184112303</v>
      </c>
      <c r="AX301" s="97">
        <f>AX271*(1-'HTGR NOAK calcs'!$K$39)^LOG('HTGR Levers &amp; Variables'!AT$2,2)</f>
        <v>19733582.124053501</v>
      </c>
      <c r="AY301" s="276">
        <f>AY271*(1-'HTGR NOAK calcs'!$L$39)^LOG('HTGR Levers &amp; Variables'!AT$2,2)</f>
        <v>375350.707594921</v>
      </c>
      <c r="AZ301" s="268">
        <f t="shared" si="917"/>
        <v>71836262.132480741</v>
      </c>
      <c r="BA301" s="408"/>
      <c r="BB301" s="97">
        <f>BB271*(1-'HTGR NOAK calcs'!$I$39)^LOG('HTGR Levers &amp; Variables'!AZ$2,2)</f>
        <v>47848710.990015998</v>
      </c>
      <c r="BC301" s="97">
        <f>BC271*(1-'HTGR NOAK calcs'!$J$39)^LOG('HTGR Levers &amp; Variables'!AZ$2,2)</f>
        <v>4178810.7336055292</v>
      </c>
      <c r="BD301" s="97">
        <f>BD271*(1-'HTGR NOAK calcs'!$K$39)^LOG('HTGR Levers &amp; Variables'!AZ$2,2)</f>
        <v>19076541.307092775</v>
      </c>
      <c r="BE301" s="276">
        <f>BE271*(1-'HTGR NOAK calcs'!$L$39)^LOG('HTGR Levers &amp; Variables'!AZ$2,2)</f>
        <v>362853.192748676</v>
      </c>
      <c r="BF301" s="268">
        <f t="shared" si="918"/>
        <v>71104063.030714303</v>
      </c>
      <c r="BG301" s="408"/>
      <c r="BH301" s="97">
        <f>BH271*(1-'HTGR NOAK calcs'!$I$39)^LOG('HTGR Levers &amp; Variables'!BF$2,2)</f>
        <v>47848710.990015998</v>
      </c>
      <c r="BI301" s="97">
        <f>BI271*(1-'HTGR NOAK calcs'!$J$39)^LOG('HTGR Levers &amp; Variables'!BF$2,2)</f>
        <v>4112705.249934894</v>
      </c>
      <c r="BJ301" s="97">
        <f>BJ271*(1-'HTGR NOAK calcs'!$K$39)^LOG('HTGR Levers &amp; Variables'!BF$2,2)</f>
        <v>18507357.428817991</v>
      </c>
      <c r="BK301" s="276">
        <f>BK271*(1-'HTGR NOAK calcs'!$L$39)^LOG('HTGR Levers &amp; Variables'!BF$2,2)</f>
        <v>352026.79690634954</v>
      </c>
      <c r="BL301" s="268">
        <f t="shared" si="919"/>
        <v>70468773.668768883</v>
      </c>
      <c r="BM301" s="408"/>
      <c r="BN301" s="97" t="e">
        <f>BN271*(1-'HTGR NOAK calcs'!$I$39)^LOG('HTGR Levers &amp; Variables'!BL$2,2)</f>
        <v>#VALUE!</v>
      </c>
      <c r="BO301" s="97" t="e">
        <f>BO271*(1-'HTGR NOAK calcs'!$J$39)^LOG('HTGR Levers &amp; Variables'!BL$2,2)</f>
        <v>#VALUE!</v>
      </c>
      <c r="BP301" s="97" t="e">
        <f>BP271*(1-'HTGR NOAK calcs'!$K$39)^LOG('HTGR Levers &amp; Variables'!BL$2,2)</f>
        <v>#VALUE!</v>
      </c>
      <c r="BQ301" s="276" t="e">
        <f>BQ271*(1-'HTGR NOAK calcs'!$L$39)^LOG('HTGR Levers &amp; Variables'!BL$2,2)</f>
        <v>#VALUE!</v>
      </c>
      <c r="BR301" s="268" t="e">
        <f t="shared" si="920"/>
        <v>#VALUE!</v>
      </c>
      <c r="BS301" s="408"/>
      <c r="BT301" s="97" t="e">
        <f>BT271*(1-'HTGR NOAK calcs'!$I$39)^LOG('HTGR Levers &amp; Variables'!BR$2,2)</f>
        <v>#VALUE!</v>
      </c>
      <c r="BU301" s="97" t="e">
        <f>BU271*(1-'HTGR NOAK calcs'!$J$39)^LOG('HTGR Levers &amp; Variables'!BR$2,2)</f>
        <v>#VALUE!</v>
      </c>
      <c r="BV301" s="97" t="e">
        <f>BV271*(1-'HTGR NOAK calcs'!$K$39)^LOG('HTGR Levers &amp; Variables'!BR$2,2)</f>
        <v>#VALUE!</v>
      </c>
      <c r="BW301" s="276" t="e">
        <f>BW271*(1-'HTGR NOAK calcs'!$L$39)^LOG('HTGR Levers &amp; Variables'!BR$2,2)</f>
        <v>#VALUE!</v>
      </c>
      <c r="BX301" s="268" t="e">
        <f t="shared" si="921"/>
        <v>#VALUE!</v>
      </c>
      <c r="BY301" s="408"/>
      <c r="BZ301" s="97" t="e">
        <f>BZ271*(1-'HTGR NOAK calcs'!$I$39)^LOG('HTGR Levers &amp; Variables'!BX$2,2)</f>
        <v>#VALUE!</v>
      </c>
      <c r="CA301" s="97" t="e">
        <f>CA271*(1-'HTGR NOAK calcs'!$J$39)^LOG('HTGR Levers &amp; Variables'!BX$2,2)</f>
        <v>#VALUE!</v>
      </c>
      <c r="CB301" s="97" t="e">
        <f>CB271*(1-'HTGR NOAK calcs'!$K$39)^LOG('HTGR Levers &amp; Variables'!BX$2,2)</f>
        <v>#VALUE!</v>
      </c>
      <c r="CC301" s="276" t="e">
        <f>CC271*(1-'HTGR NOAK calcs'!$L$39)^LOG('HTGR Levers &amp; Variables'!BX$2,2)</f>
        <v>#VALUE!</v>
      </c>
      <c r="CD301" s="268" t="e">
        <f t="shared" si="922"/>
        <v>#VALUE!</v>
      </c>
      <c r="CE301" s="408"/>
      <c r="CF301" s="97" t="e">
        <f>CF271*(1-'HTGR NOAK calcs'!$I$39)^LOG('HTGR Levers &amp; Variables'!CD$2,2)</f>
        <v>#VALUE!</v>
      </c>
      <c r="CG301" s="97" t="e">
        <f>CG271*(1-'HTGR NOAK calcs'!$J$39)^LOG('HTGR Levers &amp; Variables'!CD$2,2)</f>
        <v>#VALUE!</v>
      </c>
      <c r="CH301" s="97" t="e">
        <f>CH271*(1-'HTGR NOAK calcs'!$K$39)^LOG('HTGR Levers &amp; Variables'!CD$2,2)</f>
        <v>#VALUE!</v>
      </c>
      <c r="CI301" s="276" t="e">
        <f>CI271*(1-'HTGR NOAK calcs'!$L$39)^LOG('HTGR Levers &amp; Variables'!CD$2,2)</f>
        <v>#VALUE!</v>
      </c>
      <c r="CJ301" s="268" t="e">
        <f t="shared" si="923"/>
        <v>#VALUE!</v>
      </c>
      <c r="CK301" s="408"/>
      <c r="CL301" s="97" t="e">
        <f>CL271*(1-'HTGR NOAK calcs'!$I$39)^LOG('HTGR Levers &amp; Variables'!CJ$2,2)</f>
        <v>#VALUE!</v>
      </c>
      <c r="CM301" s="97" t="e">
        <f>CM271*(1-'HTGR NOAK calcs'!$J$39)^LOG('HTGR Levers &amp; Variables'!CJ$2,2)</f>
        <v>#VALUE!</v>
      </c>
      <c r="CN301" s="97" t="e">
        <f>CN271*(1-'HTGR NOAK calcs'!$K$39)^LOG('HTGR Levers &amp; Variables'!CJ$2,2)</f>
        <v>#VALUE!</v>
      </c>
      <c r="CO301" s="276" t="e">
        <f>CO271*(1-'HTGR NOAK calcs'!$L$39)^LOG('HTGR Levers &amp; Variables'!CJ$2,2)</f>
        <v>#VALUE!</v>
      </c>
      <c r="CP301" s="268" t="e">
        <f t="shared" si="924"/>
        <v>#VALUE!</v>
      </c>
      <c r="CQ301" s="408"/>
      <c r="CR301" s="97" t="e">
        <f>CR271*(1-'HTGR NOAK calcs'!$I$39)^LOG('HTGR Levers &amp; Variables'!CP$2,2)</f>
        <v>#VALUE!</v>
      </c>
      <c r="CS301" s="97" t="e">
        <f>CS271*(1-'HTGR NOAK calcs'!$J$39)^LOG('HTGR Levers &amp; Variables'!CP$2,2)</f>
        <v>#VALUE!</v>
      </c>
      <c r="CT301" s="97" t="e">
        <f>CT271*(1-'HTGR NOAK calcs'!$K$39)^LOG('HTGR Levers &amp; Variables'!CP$2,2)</f>
        <v>#VALUE!</v>
      </c>
      <c r="CU301" s="276" t="e">
        <f>CU271*(1-'HTGR NOAK calcs'!$L$39)^LOG('HTGR Levers &amp; Variables'!CP$2,2)</f>
        <v>#VALUE!</v>
      </c>
      <c r="CV301" s="268" t="e">
        <f t="shared" si="925"/>
        <v>#VALUE!</v>
      </c>
      <c r="CW301" s="408"/>
      <c r="CX301" s="97" t="e">
        <f>CX271*(1-'HTGR NOAK calcs'!$I$39)^LOG('HTGR Levers &amp; Variables'!CV$2,2)</f>
        <v>#VALUE!</v>
      </c>
      <c r="CY301" s="97" t="e">
        <f>CY271*(1-'HTGR NOAK calcs'!$J$39)^LOG('HTGR Levers &amp; Variables'!CV$2,2)</f>
        <v>#VALUE!</v>
      </c>
      <c r="CZ301" s="97" t="e">
        <f>CZ271*(1-'HTGR NOAK calcs'!$K$39)^LOG('HTGR Levers &amp; Variables'!CV$2,2)</f>
        <v>#VALUE!</v>
      </c>
      <c r="DA301" s="276" t="e">
        <f>DA271*(1-'HTGR NOAK calcs'!$L$39)^LOG('HTGR Levers &amp; Variables'!CV$2,2)</f>
        <v>#VALUE!</v>
      </c>
      <c r="DB301" s="268" t="e">
        <f t="shared" si="926"/>
        <v>#VALUE!</v>
      </c>
      <c r="DC301" s="408"/>
      <c r="DD301" s="97" t="e">
        <f>DD271*(1-'HTGR NOAK calcs'!$I$39)^LOG('HTGR Levers &amp; Variables'!DB$2,2)</f>
        <v>#VALUE!</v>
      </c>
      <c r="DE301" s="97" t="e">
        <f>DE271*(1-'HTGR NOAK calcs'!$J$39)^LOG('HTGR Levers &amp; Variables'!DB$2,2)</f>
        <v>#VALUE!</v>
      </c>
      <c r="DF301" s="97" t="e">
        <f>DF271*(1-'HTGR NOAK calcs'!$K$39)^LOG('HTGR Levers &amp; Variables'!DB$2,2)</f>
        <v>#VALUE!</v>
      </c>
      <c r="DG301" s="276" t="e">
        <f>DG271*(1-'HTGR NOAK calcs'!$L$39)^LOG('HTGR Levers &amp; Variables'!DB$2,2)</f>
        <v>#VALUE!</v>
      </c>
      <c r="DH301" s="268" t="e">
        <f t="shared" si="927"/>
        <v>#VALUE!</v>
      </c>
      <c r="DI301" s="408"/>
      <c r="DJ301" s="97" t="e">
        <f>DJ271*(1-'HTGR NOAK calcs'!$I$39)^LOG('HTGR Levers &amp; Variables'!DH$2,2)</f>
        <v>#VALUE!</v>
      </c>
      <c r="DK301" s="97" t="e">
        <f>DK271*(1-'HTGR NOAK calcs'!$J$39)^LOG('HTGR Levers &amp; Variables'!DH$2,2)</f>
        <v>#VALUE!</v>
      </c>
      <c r="DL301" s="97" t="e">
        <f>DL271*(1-'HTGR NOAK calcs'!$K$39)^LOG('HTGR Levers &amp; Variables'!DH$2,2)</f>
        <v>#VALUE!</v>
      </c>
      <c r="DM301" s="276" t="e">
        <f>DM271*(1-'HTGR NOAK calcs'!$L$39)^LOG('HTGR Levers &amp; Variables'!DH$2,2)</f>
        <v>#VALUE!</v>
      </c>
      <c r="DN301" s="268" t="e">
        <f t="shared" si="928"/>
        <v>#VALUE!</v>
      </c>
      <c r="DO301" s="408"/>
      <c r="DP301" s="97" t="e">
        <f>DP271*(1-'HTGR NOAK calcs'!$I$39)^LOG('HTGR Levers &amp; Variables'!DN$2,2)</f>
        <v>#VALUE!</v>
      </c>
      <c r="DQ301" s="97" t="e">
        <f>DQ271*(1-'HTGR NOAK calcs'!$J$39)^LOG('HTGR Levers &amp; Variables'!DN$2,2)</f>
        <v>#VALUE!</v>
      </c>
      <c r="DR301" s="97" t="e">
        <f>DR271*(1-'HTGR NOAK calcs'!$K$39)^LOG('HTGR Levers &amp; Variables'!DN$2,2)</f>
        <v>#VALUE!</v>
      </c>
      <c r="DS301" s="276" t="e">
        <f>DS271*(1-'HTGR NOAK calcs'!$L$39)^LOG('HTGR Levers &amp; Variables'!DN$2,2)</f>
        <v>#VALUE!</v>
      </c>
      <c r="DT301" s="268" t="e">
        <f t="shared" si="929"/>
        <v>#VALUE!</v>
      </c>
    </row>
    <row r="302" spans="2:124" x14ac:dyDescent="0.2">
      <c r="B302" s="95">
        <v>24</v>
      </c>
      <c r="C302" s="95" t="s">
        <v>209</v>
      </c>
      <c r="D302" s="96"/>
      <c r="E302" s="408"/>
      <c r="F302" s="97">
        <f>F272*(1-'HTGR NOAK calcs'!$I$40)^LOG('HTGR Levers &amp; Variables'!D$2,2)</f>
        <v>45963135.752140127</v>
      </c>
      <c r="G302" s="97">
        <f>G272*(1-'HTGR NOAK calcs'!$J$40)^LOG('HTGR Levers &amp; Variables'!D$2,2)</f>
        <v>41860158.363539867</v>
      </c>
      <c r="H302" s="97">
        <f>H272*(1-'HTGR NOAK calcs'!$K$40)^LOG('HTGR Levers &amp; Variables'!D$2,2)</f>
        <v>162677182.34183431</v>
      </c>
      <c r="I302" s="276">
        <f>I272*(1-'HTGR NOAK calcs'!$L$40)^LOG('HTGR Levers &amp; Variables'!D$2,2)</f>
        <v>3018133.1619249438</v>
      </c>
      <c r="J302" s="268">
        <f t="shared" si="910"/>
        <v>250500476.45751429</v>
      </c>
      <c r="K302" s="408"/>
      <c r="L302" s="97">
        <f>L272*(1-'HTGR NOAK calcs'!$I$40)^LOG('HTGR Levers &amp; Variables'!J$2,2)</f>
        <v>32508081.035270743</v>
      </c>
      <c r="M302" s="97">
        <f>M272*(1-'HTGR NOAK calcs'!$J$40)^LOG('HTGR Levers &amp; Variables'!J$2,2)</f>
        <v>26657750.816772588</v>
      </c>
      <c r="N302" s="97">
        <f>N272*(1-'HTGR NOAK calcs'!$K$40)^LOG('HTGR Levers &amp; Variables'!J$2,2)</f>
        <v>88279099.063211471</v>
      </c>
      <c r="O302" s="276">
        <f>O272*(1-'HTGR NOAK calcs'!$L$40)^LOG('HTGR Levers &amp; Variables'!J$2,2)</f>
        <v>1637833.1155728302</v>
      </c>
      <c r="P302" s="268">
        <f t="shared" si="911"/>
        <v>147444930.9152548</v>
      </c>
      <c r="Q302" s="408"/>
      <c r="R302" s="97">
        <f>R272*(1-'HTGR NOAK calcs'!$I$40)^LOG('HTGR Levers &amp; Variables'!P$2,2)</f>
        <v>29172778.603471421</v>
      </c>
      <c r="S302" s="97">
        <f>S272*(1-'HTGR NOAK calcs'!$J$40)^LOG('HTGR Levers &amp; Variables'!P$2,2)</f>
        <v>22498814.377495158</v>
      </c>
      <c r="T302" s="97">
        <f>T272*(1-'HTGR NOAK calcs'!$K$40)^LOG('HTGR Levers &amp; Variables'!P$2,2)</f>
        <v>66293335.717599459</v>
      </c>
      <c r="U302" s="276">
        <f>U272*(1-'HTGR NOAK calcs'!$L$40)^LOG('HTGR Levers &amp; Variables'!P$2,2)</f>
        <v>1229933.4919846163</v>
      </c>
      <c r="V302" s="268">
        <f t="shared" si="912"/>
        <v>117964928.69856605</v>
      </c>
      <c r="W302" s="408"/>
      <c r="X302" s="97">
        <f>X272*(1-'HTGR NOAK calcs'!$I$40)^LOG('HTGR Levers &amp; Variables'!V$2,2)</f>
        <v>28461247.4180209</v>
      </c>
      <c r="Y302" s="97">
        <f>Y272*(1-'HTGR NOAK calcs'!$J$40)^LOG('HTGR Levers &amp; Variables'!V$2,2)</f>
        <v>21014886.777008355</v>
      </c>
      <c r="Z302" s="97">
        <f>Z272*(1-'HTGR NOAK calcs'!$K$40)^LOG('HTGR Levers &amp; Variables'!V$2,2)</f>
        <v>57815661.191976815</v>
      </c>
      <c r="AA302" s="276">
        <f>AA272*(1-'HTGR NOAK calcs'!$L$40)^LOG('HTGR Levers &amp; Variables'!V$2,2)</f>
        <v>1072648.0617020677</v>
      </c>
      <c r="AB302" s="268">
        <f t="shared" si="913"/>
        <v>107291795.38700607</v>
      </c>
      <c r="AC302" s="408"/>
      <c r="AD302" s="97">
        <f>AD272*(1-'HTGR NOAK calcs'!$I$40)^LOG('HTGR Levers &amp; Variables'!AB$2,2)</f>
        <v>28461247.4180209</v>
      </c>
      <c r="AE302" s="97">
        <f>AE272*(1-'HTGR NOAK calcs'!$J$40)^LOG('HTGR Levers &amp; Variables'!AB$2,2)</f>
        <v>20317034.468405399</v>
      </c>
      <c r="AF302" s="97">
        <f>AF272*(1-'HTGR NOAK calcs'!$K$40)^LOG('HTGR Levers &amp; Variables'!AB$2,2)</f>
        <v>54223054.888706803</v>
      </c>
      <c r="AG302" s="276">
        <f>AG272*(1-'HTGR NOAK calcs'!$L$40)^LOG('HTGR Levers &amp; Variables'!AB$2,2)</f>
        <v>1005994.8036018912</v>
      </c>
      <c r="AH302" s="268">
        <f t="shared" si="914"/>
        <v>103001336.7751331</v>
      </c>
      <c r="AI302" s="408"/>
      <c r="AJ302" s="97">
        <f>AJ272*(1-'HTGR NOAK calcs'!$I$40)^LOG('HTGR Levers &amp; Variables'!AH$2,2)</f>
        <v>28461247.4180209</v>
      </c>
      <c r="AK302" s="97">
        <f>AK272*(1-'HTGR NOAK calcs'!$J$40)^LOG('HTGR Levers &amp; Variables'!AH$2,2)</f>
        <v>19764085.347091615</v>
      </c>
      <c r="AL302" s="97">
        <f>AL272*(1-'HTGR NOAK calcs'!$K$40)^LOG('HTGR Levers &amp; Variables'!AH$2,2)</f>
        <v>51454038.430220813</v>
      </c>
      <c r="AM302" s="276">
        <f>AM272*(1-'HTGR NOAK calcs'!$L$40)^LOG('HTGR Levers &amp; Variables'!AH$2,2)</f>
        <v>954621.52384031157</v>
      </c>
      <c r="AN302" s="268">
        <f t="shared" si="915"/>
        <v>99679371.195333332</v>
      </c>
      <c r="AO302" s="408"/>
      <c r="AP302" s="97">
        <f>AP272*(1-'HTGR NOAK calcs'!$I$40)^LOG('HTGR Levers &amp; Variables'!AN$2,2)</f>
        <v>28461247.4180209</v>
      </c>
      <c r="AQ302" s="97">
        <f>AQ272*(1-'HTGR NOAK calcs'!$J$40)^LOG('HTGR Levers &amp; Variables'!AN$2,2)</f>
        <v>19308330.941275485</v>
      </c>
      <c r="AR302" s="97">
        <f>AR272*(1-'HTGR NOAK calcs'!$K$40)^LOG('HTGR Levers &amp; Variables'!AN$2,2)</f>
        <v>49223483.283662267</v>
      </c>
      <c r="AS302" s="276">
        <f>AS272*(1-'HTGR NOAK calcs'!$L$40)^LOG('HTGR Levers &amp; Variables'!AN$2,2)</f>
        <v>913238.26184610976</v>
      </c>
      <c r="AT302" s="268">
        <f t="shared" si="916"/>
        <v>96993061.642958641</v>
      </c>
      <c r="AU302" s="408"/>
      <c r="AV302" s="97">
        <f>AV272*(1-'HTGR NOAK calcs'!$I$40)^LOG('HTGR Levers &amp; Variables'!AT$2,2)</f>
        <v>28461247.4180209</v>
      </c>
      <c r="AW302" s="97">
        <f>AW272*(1-'HTGR NOAK calcs'!$J$40)^LOG('HTGR Levers &amp; Variables'!AT$2,2)</f>
        <v>18922042.249550901</v>
      </c>
      <c r="AX302" s="97">
        <f>AX272*(1-'HTGR NOAK calcs'!$K$40)^LOG('HTGR Levers &amp; Variables'!AT$2,2)</f>
        <v>47369600.988426901</v>
      </c>
      <c r="AY302" s="276">
        <f>AY272*(1-'HTGR NOAK calcs'!$L$40)^LOG('HTGR Levers &amp; Variables'!AT$2,2)</f>
        <v>878843.37282105885</v>
      </c>
      <c r="AZ302" s="268">
        <f t="shared" si="917"/>
        <v>94752890.655998707</v>
      </c>
      <c r="BA302" s="408"/>
      <c r="BB302" s="97">
        <f>BB272*(1-'HTGR NOAK calcs'!$I$40)^LOG('HTGR Levers &amp; Variables'!AZ$2,2)</f>
        <v>28461247.4180209</v>
      </c>
      <c r="BC302" s="97">
        <f>BC272*(1-'HTGR NOAK calcs'!$J$40)^LOG('HTGR Levers &amp; Variables'!AZ$2,2)</f>
        <v>18587731.342644393</v>
      </c>
      <c r="BD302" s="97">
        <f>BD272*(1-'HTGR NOAK calcs'!$K$40)^LOG('HTGR Levers &amp; Variables'!AZ$2,2)</f>
        <v>45792403.238070041</v>
      </c>
      <c r="BE302" s="276">
        <f>BE272*(1-'HTGR NOAK calcs'!$L$40)^LOG('HTGR Levers &amp; Variables'!AZ$2,2)</f>
        <v>849581.78392002394</v>
      </c>
      <c r="BF302" s="268">
        <f t="shared" si="918"/>
        <v>92841381.998735338</v>
      </c>
      <c r="BG302" s="408"/>
      <c r="BH302" s="97">
        <f>BH272*(1-'HTGR NOAK calcs'!$I$40)^LOG('HTGR Levers &amp; Variables'!BF$2,2)</f>
        <v>28461247.4180209</v>
      </c>
      <c r="BI302" s="97">
        <f>BI272*(1-'HTGR NOAK calcs'!$J$40)^LOG('HTGR Levers &amp; Variables'!BF$2,2)</f>
        <v>18293688.121001482</v>
      </c>
      <c r="BJ302" s="97">
        <f>BJ272*(1-'HTGR NOAK calcs'!$K$40)^LOG('HTGR Levers &amp; Variables'!BF$2,2)</f>
        <v>44426102.227263831</v>
      </c>
      <c r="BK302" s="276">
        <f>BK272*(1-'HTGR NOAK calcs'!$L$40)^LOG('HTGR Levers &amp; Variables'!BF$2,2)</f>
        <v>824232.94070474908</v>
      </c>
      <c r="BL302" s="268">
        <f t="shared" si="919"/>
        <v>91181037.766286224</v>
      </c>
      <c r="BM302" s="408"/>
      <c r="BN302" s="97" t="e">
        <f>BN272*(1-'HTGR NOAK calcs'!$I$40)^LOG('HTGR Levers &amp; Variables'!BL$2,2)</f>
        <v>#VALUE!</v>
      </c>
      <c r="BO302" s="97" t="e">
        <f>BO272*(1-'HTGR NOAK calcs'!$J$40)^LOG('HTGR Levers &amp; Variables'!BL$2,2)</f>
        <v>#VALUE!</v>
      </c>
      <c r="BP302" s="97" t="e">
        <f>BP272*(1-'HTGR NOAK calcs'!$K$40)^LOG('HTGR Levers &amp; Variables'!BL$2,2)</f>
        <v>#VALUE!</v>
      </c>
      <c r="BQ302" s="276" t="e">
        <f>BQ272*(1-'HTGR NOAK calcs'!$L$40)^LOG('HTGR Levers &amp; Variables'!BL$2,2)</f>
        <v>#VALUE!</v>
      </c>
      <c r="BR302" s="268" t="e">
        <f t="shared" si="920"/>
        <v>#VALUE!</v>
      </c>
      <c r="BS302" s="408"/>
      <c r="BT302" s="97" t="e">
        <f>BT272*(1-'HTGR NOAK calcs'!$I$40)^LOG('HTGR Levers &amp; Variables'!BR$2,2)</f>
        <v>#VALUE!</v>
      </c>
      <c r="BU302" s="97" t="e">
        <f>BU272*(1-'HTGR NOAK calcs'!$J$40)^LOG('HTGR Levers &amp; Variables'!BR$2,2)</f>
        <v>#VALUE!</v>
      </c>
      <c r="BV302" s="97" t="e">
        <f>BV272*(1-'HTGR NOAK calcs'!$K$40)^LOG('HTGR Levers &amp; Variables'!BR$2,2)</f>
        <v>#VALUE!</v>
      </c>
      <c r="BW302" s="276" t="e">
        <f>BW272*(1-'HTGR NOAK calcs'!$L$40)^LOG('HTGR Levers &amp; Variables'!BR$2,2)</f>
        <v>#VALUE!</v>
      </c>
      <c r="BX302" s="268" t="e">
        <f t="shared" si="921"/>
        <v>#VALUE!</v>
      </c>
      <c r="BY302" s="408"/>
      <c r="BZ302" s="97" t="e">
        <f>BZ272*(1-'HTGR NOAK calcs'!$I$40)^LOG('HTGR Levers &amp; Variables'!BX$2,2)</f>
        <v>#VALUE!</v>
      </c>
      <c r="CA302" s="97" t="e">
        <f>CA272*(1-'HTGR NOAK calcs'!$J$40)^LOG('HTGR Levers &amp; Variables'!BX$2,2)</f>
        <v>#VALUE!</v>
      </c>
      <c r="CB302" s="97" t="e">
        <f>CB272*(1-'HTGR NOAK calcs'!$K$40)^LOG('HTGR Levers &amp; Variables'!BX$2,2)</f>
        <v>#VALUE!</v>
      </c>
      <c r="CC302" s="276" t="e">
        <f>CC272*(1-'HTGR NOAK calcs'!$L$40)^LOG('HTGR Levers &amp; Variables'!BX$2,2)</f>
        <v>#VALUE!</v>
      </c>
      <c r="CD302" s="268" t="e">
        <f t="shared" si="922"/>
        <v>#VALUE!</v>
      </c>
      <c r="CE302" s="408"/>
      <c r="CF302" s="97" t="e">
        <f>CF272*(1-'HTGR NOAK calcs'!$I$40)^LOG('HTGR Levers &amp; Variables'!CD$2,2)</f>
        <v>#VALUE!</v>
      </c>
      <c r="CG302" s="97" t="e">
        <f>CG272*(1-'HTGR NOAK calcs'!$J$40)^LOG('HTGR Levers &amp; Variables'!CD$2,2)</f>
        <v>#VALUE!</v>
      </c>
      <c r="CH302" s="97" t="e">
        <f>CH272*(1-'HTGR NOAK calcs'!$K$40)^LOG('HTGR Levers &amp; Variables'!CD$2,2)</f>
        <v>#VALUE!</v>
      </c>
      <c r="CI302" s="276" t="e">
        <f>CI272*(1-'HTGR NOAK calcs'!$L$40)^LOG('HTGR Levers &amp; Variables'!CD$2,2)</f>
        <v>#VALUE!</v>
      </c>
      <c r="CJ302" s="268" t="e">
        <f t="shared" si="923"/>
        <v>#VALUE!</v>
      </c>
      <c r="CK302" s="408"/>
      <c r="CL302" s="97" t="e">
        <f>CL272*(1-'HTGR NOAK calcs'!$I$40)^LOG('HTGR Levers &amp; Variables'!CJ$2,2)</f>
        <v>#VALUE!</v>
      </c>
      <c r="CM302" s="97" t="e">
        <f>CM272*(1-'HTGR NOAK calcs'!$J$40)^LOG('HTGR Levers &amp; Variables'!CJ$2,2)</f>
        <v>#VALUE!</v>
      </c>
      <c r="CN302" s="97" t="e">
        <f>CN272*(1-'HTGR NOAK calcs'!$K$40)^LOG('HTGR Levers &amp; Variables'!CJ$2,2)</f>
        <v>#VALUE!</v>
      </c>
      <c r="CO302" s="276" t="e">
        <f>CO272*(1-'HTGR NOAK calcs'!$L$40)^LOG('HTGR Levers &amp; Variables'!CJ$2,2)</f>
        <v>#VALUE!</v>
      </c>
      <c r="CP302" s="268" t="e">
        <f t="shared" si="924"/>
        <v>#VALUE!</v>
      </c>
      <c r="CQ302" s="408"/>
      <c r="CR302" s="97" t="e">
        <f>CR272*(1-'HTGR NOAK calcs'!$I$40)^LOG('HTGR Levers &amp; Variables'!CP$2,2)</f>
        <v>#VALUE!</v>
      </c>
      <c r="CS302" s="97" t="e">
        <f>CS272*(1-'HTGR NOAK calcs'!$J$40)^LOG('HTGR Levers &amp; Variables'!CP$2,2)</f>
        <v>#VALUE!</v>
      </c>
      <c r="CT302" s="97" t="e">
        <f>CT272*(1-'HTGR NOAK calcs'!$K$40)^LOG('HTGR Levers &amp; Variables'!CP$2,2)</f>
        <v>#VALUE!</v>
      </c>
      <c r="CU302" s="276" t="e">
        <f>CU272*(1-'HTGR NOAK calcs'!$L$40)^LOG('HTGR Levers &amp; Variables'!CP$2,2)</f>
        <v>#VALUE!</v>
      </c>
      <c r="CV302" s="268" t="e">
        <f t="shared" si="925"/>
        <v>#VALUE!</v>
      </c>
      <c r="CW302" s="408"/>
      <c r="CX302" s="97" t="e">
        <f>CX272*(1-'HTGR NOAK calcs'!$I$40)^LOG('HTGR Levers &amp; Variables'!CV$2,2)</f>
        <v>#VALUE!</v>
      </c>
      <c r="CY302" s="97" t="e">
        <f>CY272*(1-'HTGR NOAK calcs'!$J$40)^LOG('HTGR Levers &amp; Variables'!CV$2,2)</f>
        <v>#VALUE!</v>
      </c>
      <c r="CZ302" s="97" t="e">
        <f>CZ272*(1-'HTGR NOAK calcs'!$K$40)^LOG('HTGR Levers &amp; Variables'!CV$2,2)</f>
        <v>#VALUE!</v>
      </c>
      <c r="DA302" s="276" t="e">
        <f>DA272*(1-'HTGR NOAK calcs'!$L$40)^LOG('HTGR Levers &amp; Variables'!CV$2,2)</f>
        <v>#VALUE!</v>
      </c>
      <c r="DB302" s="268" t="e">
        <f t="shared" si="926"/>
        <v>#VALUE!</v>
      </c>
      <c r="DC302" s="408"/>
      <c r="DD302" s="97" t="e">
        <f>DD272*(1-'HTGR NOAK calcs'!$I$40)^LOG('HTGR Levers &amp; Variables'!DB$2,2)</f>
        <v>#VALUE!</v>
      </c>
      <c r="DE302" s="97" t="e">
        <f>DE272*(1-'HTGR NOAK calcs'!$J$40)^LOG('HTGR Levers &amp; Variables'!DB$2,2)</f>
        <v>#VALUE!</v>
      </c>
      <c r="DF302" s="97" t="e">
        <f>DF272*(1-'HTGR NOAK calcs'!$K$40)^LOG('HTGR Levers &amp; Variables'!DB$2,2)</f>
        <v>#VALUE!</v>
      </c>
      <c r="DG302" s="276" t="e">
        <f>DG272*(1-'HTGR NOAK calcs'!$L$40)^LOG('HTGR Levers &amp; Variables'!DB$2,2)</f>
        <v>#VALUE!</v>
      </c>
      <c r="DH302" s="268" t="e">
        <f t="shared" si="927"/>
        <v>#VALUE!</v>
      </c>
      <c r="DI302" s="408"/>
      <c r="DJ302" s="97" t="e">
        <f>DJ272*(1-'HTGR NOAK calcs'!$I$40)^LOG('HTGR Levers &amp; Variables'!DH$2,2)</f>
        <v>#VALUE!</v>
      </c>
      <c r="DK302" s="97" t="e">
        <f>DK272*(1-'HTGR NOAK calcs'!$J$40)^LOG('HTGR Levers &amp; Variables'!DH$2,2)</f>
        <v>#VALUE!</v>
      </c>
      <c r="DL302" s="97" t="e">
        <f>DL272*(1-'HTGR NOAK calcs'!$K$40)^LOG('HTGR Levers &amp; Variables'!DH$2,2)</f>
        <v>#VALUE!</v>
      </c>
      <c r="DM302" s="276" t="e">
        <f>DM272*(1-'HTGR NOAK calcs'!$L$40)^LOG('HTGR Levers &amp; Variables'!DH$2,2)</f>
        <v>#VALUE!</v>
      </c>
      <c r="DN302" s="268" t="e">
        <f t="shared" si="928"/>
        <v>#VALUE!</v>
      </c>
      <c r="DO302" s="408"/>
      <c r="DP302" s="97" t="e">
        <f>DP272*(1-'HTGR NOAK calcs'!$I$40)^LOG('HTGR Levers &amp; Variables'!DN$2,2)</f>
        <v>#VALUE!</v>
      </c>
      <c r="DQ302" s="97" t="e">
        <f>DQ272*(1-'HTGR NOAK calcs'!$J$40)^LOG('HTGR Levers &amp; Variables'!DN$2,2)</f>
        <v>#VALUE!</v>
      </c>
      <c r="DR302" s="97" t="e">
        <f>DR272*(1-'HTGR NOAK calcs'!$K$40)^LOG('HTGR Levers &amp; Variables'!DN$2,2)</f>
        <v>#VALUE!</v>
      </c>
      <c r="DS302" s="276" t="e">
        <f>DS272*(1-'HTGR NOAK calcs'!$L$40)^LOG('HTGR Levers &amp; Variables'!DN$2,2)</f>
        <v>#VALUE!</v>
      </c>
      <c r="DT302" s="268" t="e">
        <f t="shared" si="929"/>
        <v>#VALUE!</v>
      </c>
    </row>
    <row r="303" spans="2:124" x14ac:dyDescent="0.2">
      <c r="B303" s="95">
        <v>25</v>
      </c>
      <c r="C303" s="95" t="s">
        <v>210</v>
      </c>
      <c r="D303" s="96"/>
      <c r="E303" s="408"/>
      <c r="F303" s="97">
        <f>F273*(1-'HTGR NOAK calcs'!$I$41)^LOG('HTGR Levers &amp; Variables'!D$2,2)</f>
        <v>451686470.57480037</v>
      </c>
      <c r="G303" s="97">
        <f>G273*(1-'HTGR NOAK calcs'!$J$41)^LOG('HTGR Levers &amp; Variables'!D$2,2)</f>
        <v>0</v>
      </c>
      <c r="H303" s="97">
        <f>H273*(1-'HTGR NOAK calcs'!$K$41)^LOG('HTGR Levers &amp; Variables'!D$2,2)</f>
        <v>0</v>
      </c>
      <c r="I303" s="276">
        <f>I273*(1-'HTGR NOAK calcs'!$L$41)^LOG('HTGR Levers &amp; Variables'!D$2,2)</f>
        <v>0</v>
      </c>
      <c r="J303" s="268">
        <f t="shared" si="910"/>
        <v>451686470.57480037</v>
      </c>
      <c r="K303" s="408"/>
      <c r="L303" s="97">
        <f>L273*(1-'HTGR NOAK calcs'!$I$41)^LOG('HTGR Levers &amp; Variables'!J$2,2)</f>
        <v>451686470.57480037</v>
      </c>
      <c r="M303" s="97">
        <f>M273*(1-'HTGR NOAK calcs'!$J$41)^LOG('HTGR Levers &amp; Variables'!J$2,2)</f>
        <v>0</v>
      </c>
      <c r="N303" s="97">
        <f>N273*(1-'HTGR NOAK calcs'!$K$41)^LOG('HTGR Levers &amp; Variables'!J$2,2)</f>
        <v>0</v>
      </c>
      <c r="O303" s="276">
        <f>O273*(1-'HTGR NOAK calcs'!$L$41)^LOG('HTGR Levers &amp; Variables'!J$2,2)</f>
        <v>0</v>
      </c>
      <c r="P303" s="268">
        <f t="shared" si="911"/>
        <v>451686470.57480037</v>
      </c>
      <c r="Q303" s="408"/>
      <c r="R303" s="97">
        <f>R273*(1-'HTGR NOAK calcs'!$I$41)^LOG('HTGR Levers &amp; Variables'!P$2,2)</f>
        <v>451686470.57480037</v>
      </c>
      <c r="S303" s="97">
        <f>S273*(1-'HTGR NOAK calcs'!$J$41)^LOG('HTGR Levers &amp; Variables'!P$2,2)</f>
        <v>0</v>
      </c>
      <c r="T303" s="97">
        <f>T273*(1-'HTGR NOAK calcs'!$K$41)^LOG('HTGR Levers &amp; Variables'!P$2,2)</f>
        <v>0</v>
      </c>
      <c r="U303" s="276">
        <f>U273*(1-'HTGR NOAK calcs'!$L$41)^LOG('HTGR Levers &amp; Variables'!P$2,2)</f>
        <v>0</v>
      </c>
      <c r="V303" s="268">
        <f t="shared" si="912"/>
        <v>451686470.57480037</v>
      </c>
      <c r="W303" s="408"/>
      <c r="X303" s="97">
        <f>X273*(1-'HTGR NOAK calcs'!$I$41)^LOG('HTGR Levers &amp; Variables'!V$2,2)</f>
        <v>451686470.57480037</v>
      </c>
      <c r="Y303" s="97">
        <f>Y273*(1-'HTGR NOAK calcs'!$J$41)^LOG('HTGR Levers &amp; Variables'!V$2,2)</f>
        <v>0</v>
      </c>
      <c r="Z303" s="97">
        <f>Z273*(1-'HTGR NOAK calcs'!$K$41)^LOG('HTGR Levers &amp; Variables'!V$2,2)</f>
        <v>0</v>
      </c>
      <c r="AA303" s="276">
        <f>AA273*(1-'HTGR NOAK calcs'!$L$41)^LOG('HTGR Levers &amp; Variables'!V$2,2)</f>
        <v>0</v>
      </c>
      <c r="AB303" s="268">
        <f t="shared" si="913"/>
        <v>451686470.57480037</v>
      </c>
      <c r="AC303" s="408"/>
      <c r="AD303" s="97">
        <f>AD273*(1-'HTGR NOAK calcs'!$I$41)^LOG('HTGR Levers &amp; Variables'!AB$2,2)</f>
        <v>451686470.57480037</v>
      </c>
      <c r="AE303" s="97">
        <f>AE273*(1-'HTGR NOAK calcs'!$J$41)^LOG('HTGR Levers &amp; Variables'!AB$2,2)</f>
        <v>0</v>
      </c>
      <c r="AF303" s="97">
        <f>AF273*(1-'HTGR NOAK calcs'!$K$41)^LOG('HTGR Levers &amp; Variables'!AB$2,2)</f>
        <v>0</v>
      </c>
      <c r="AG303" s="276">
        <f>AG273*(1-'HTGR NOAK calcs'!$L$41)^LOG('HTGR Levers &amp; Variables'!AB$2,2)</f>
        <v>0</v>
      </c>
      <c r="AH303" s="268">
        <f t="shared" si="914"/>
        <v>451686470.57480037</v>
      </c>
      <c r="AI303" s="408"/>
      <c r="AJ303" s="97">
        <f>AJ273*(1-'HTGR NOAK calcs'!$I$41)^LOG('HTGR Levers &amp; Variables'!AH$2,2)</f>
        <v>451686470.57480037</v>
      </c>
      <c r="AK303" s="97">
        <f>AK273*(1-'HTGR NOAK calcs'!$J$41)^LOG('HTGR Levers &amp; Variables'!AH$2,2)</f>
        <v>0</v>
      </c>
      <c r="AL303" s="97">
        <f>AL273*(1-'HTGR NOAK calcs'!$K$41)^LOG('HTGR Levers &amp; Variables'!AH$2,2)</f>
        <v>0</v>
      </c>
      <c r="AM303" s="276">
        <f>AM273*(1-'HTGR NOAK calcs'!$L$41)^LOG('HTGR Levers &amp; Variables'!AH$2,2)</f>
        <v>0</v>
      </c>
      <c r="AN303" s="268">
        <f t="shared" si="915"/>
        <v>451686470.57480037</v>
      </c>
      <c r="AO303" s="408"/>
      <c r="AP303" s="97">
        <f>AP273*(1-'HTGR NOAK calcs'!$I$41)^LOG('HTGR Levers &amp; Variables'!AN$2,2)</f>
        <v>451686470.57480037</v>
      </c>
      <c r="AQ303" s="97">
        <f>AQ273*(1-'HTGR NOAK calcs'!$J$41)^LOG('HTGR Levers &amp; Variables'!AN$2,2)</f>
        <v>0</v>
      </c>
      <c r="AR303" s="97">
        <f>AR273*(1-'HTGR NOAK calcs'!$K$41)^LOG('HTGR Levers &amp; Variables'!AN$2,2)</f>
        <v>0</v>
      </c>
      <c r="AS303" s="276">
        <f>AS273*(1-'HTGR NOAK calcs'!$L$41)^LOG('HTGR Levers &amp; Variables'!AN$2,2)</f>
        <v>0</v>
      </c>
      <c r="AT303" s="268">
        <f t="shared" si="916"/>
        <v>451686470.57480037</v>
      </c>
      <c r="AU303" s="408"/>
      <c r="AV303" s="97">
        <f>AV273*(1-'HTGR NOAK calcs'!$I$41)^LOG('HTGR Levers &amp; Variables'!AT$2,2)</f>
        <v>451686470.57480037</v>
      </c>
      <c r="AW303" s="97">
        <f>AW273*(1-'HTGR NOAK calcs'!$J$41)^LOG('HTGR Levers &amp; Variables'!AT$2,2)</f>
        <v>0</v>
      </c>
      <c r="AX303" s="97">
        <f>AX273*(1-'HTGR NOAK calcs'!$K$41)^LOG('HTGR Levers &amp; Variables'!AT$2,2)</f>
        <v>0</v>
      </c>
      <c r="AY303" s="276">
        <f>AY273*(1-'HTGR NOAK calcs'!$L$41)^LOG('HTGR Levers &amp; Variables'!AT$2,2)</f>
        <v>0</v>
      </c>
      <c r="AZ303" s="268">
        <f t="shared" si="917"/>
        <v>451686470.57480037</v>
      </c>
      <c r="BA303" s="408"/>
      <c r="BB303" s="97">
        <f>BB273*(1-'HTGR NOAK calcs'!$I$41)^LOG('HTGR Levers &amp; Variables'!AZ$2,2)</f>
        <v>451686470.57480037</v>
      </c>
      <c r="BC303" s="97">
        <f>BC273*(1-'HTGR NOAK calcs'!$J$41)^LOG('HTGR Levers &amp; Variables'!AZ$2,2)</f>
        <v>0</v>
      </c>
      <c r="BD303" s="97">
        <f>BD273*(1-'HTGR NOAK calcs'!$K$41)^LOG('HTGR Levers &amp; Variables'!AZ$2,2)</f>
        <v>0</v>
      </c>
      <c r="BE303" s="276">
        <f>BE273*(1-'HTGR NOAK calcs'!$L$41)^LOG('HTGR Levers &amp; Variables'!AZ$2,2)</f>
        <v>0</v>
      </c>
      <c r="BF303" s="268">
        <f t="shared" si="918"/>
        <v>451686470.57480037</v>
      </c>
      <c r="BG303" s="408"/>
      <c r="BH303" s="97">
        <f>BH273*(1-'HTGR NOAK calcs'!$I$41)^LOG('HTGR Levers &amp; Variables'!BF$2,2)</f>
        <v>451686470.57480037</v>
      </c>
      <c r="BI303" s="97">
        <f>BI273*(1-'HTGR NOAK calcs'!$J$41)^LOG('HTGR Levers &amp; Variables'!BF$2,2)</f>
        <v>0</v>
      </c>
      <c r="BJ303" s="97">
        <f>BJ273*(1-'HTGR NOAK calcs'!$K$41)^LOG('HTGR Levers &amp; Variables'!BF$2,2)</f>
        <v>0</v>
      </c>
      <c r="BK303" s="276">
        <f>BK273*(1-'HTGR NOAK calcs'!$L$41)^LOG('HTGR Levers &amp; Variables'!BF$2,2)</f>
        <v>0</v>
      </c>
      <c r="BL303" s="268">
        <f t="shared" si="919"/>
        <v>451686470.57480037</v>
      </c>
      <c r="BM303" s="408"/>
      <c r="BN303" s="97" t="e">
        <f>BN273*(1-'HTGR NOAK calcs'!$I$41)^LOG('HTGR Levers &amp; Variables'!BL$2,2)</f>
        <v>#VALUE!</v>
      </c>
      <c r="BO303" s="97" t="e">
        <f>BO273*(1-'HTGR NOAK calcs'!$J$41)^LOG('HTGR Levers &amp; Variables'!BL$2,2)</f>
        <v>#VALUE!</v>
      </c>
      <c r="BP303" s="97" t="e">
        <f>BP273*(1-'HTGR NOAK calcs'!$K$41)^LOG('HTGR Levers &amp; Variables'!BL$2,2)</f>
        <v>#VALUE!</v>
      </c>
      <c r="BQ303" s="276" t="e">
        <f>BQ273*(1-'HTGR NOAK calcs'!$L$41)^LOG('HTGR Levers &amp; Variables'!BL$2,2)</f>
        <v>#VALUE!</v>
      </c>
      <c r="BR303" s="268" t="e">
        <f t="shared" si="920"/>
        <v>#VALUE!</v>
      </c>
      <c r="BS303" s="408"/>
      <c r="BT303" s="97" t="e">
        <f>BT273*(1-'HTGR NOAK calcs'!$I$41)^LOG('HTGR Levers &amp; Variables'!BR$2,2)</f>
        <v>#VALUE!</v>
      </c>
      <c r="BU303" s="97" t="e">
        <f>BU273*(1-'HTGR NOAK calcs'!$J$41)^LOG('HTGR Levers &amp; Variables'!BR$2,2)</f>
        <v>#VALUE!</v>
      </c>
      <c r="BV303" s="97" t="e">
        <f>BV273*(1-'HTGR NOAK calcs'!$K$41)^LOG('HTGR Levers &amp; Variables'!BR$2,2)</f>
        <v>#VALUE!</v>
      </c>
      <c r="BW303" s="276" t="e">
        <f>BW273*(1-'HTGR NOAK calcs'!$L$41)^LOG('HTGR Levers &amp; Variables'!BR$2,2)</f>
        <v>#VALUE!</v>
      </c>
      <c r="BX303" s="268" t="e">
        <f t="shared" si="921"/>
        <v>#VALUE!</v>
      </c>
      <c r="BY303" s="408"/>
      <c r="BZ303" s="97" t="e">
        <f>BZ273*(1-'HTGR NOAK calcs'!$I$41)^LOG('HTGR Levers &amp; Variables'!BX$2,2)</f>
        <v>#VALUE!</v>
      </c>
      <c r="CA303" s="97" t="e">
        <f>CA273*(1-'HTGR NOAK calcs'!$J$41)^LOG('HTGR Levers &amp; Variables'!BX$2,2)</f>
        <v>#VALUE!</v>
      </c>
      <c r="CB303" s="97" t="e">
        <f>CB273*(1-'HTGR NOAK calcs'!$K$41)^LOG('HTGR Levers &amp; Variables'!BX$2,2)</f>
        <v>#VALUE!</v>
      </c>
      <c r="CC303" s="276" t="e">
        <f>CC273*(1-'HTGR NOAK calcs'!$L$41)^LOG('HTGR Levers &amp; Variables'!BX$2,2)</f>
        <v>#VALUE!</v>
      </c>
      <c r="CD303" s="268" t="e">
        <f t="shared" si="922"/>
        <v>#VALUE!</v>
      </c>
      <c r="CE303" s="408"/>
      <c r="CF303" s="97" t="e">
        <f>CF273*(1-'HTGR NOAK calcs'!$I$41)^LOG('HTGR Levers &amp; Variables'!CD$2,2)</f>
        <v>#VALUE!</v>
      </c>
      <c r="CG303" s="97" t="e">
        <f>CG273*(1-'HTGR NOAK calcs'!$J$41)^LOG('HTGR Levers &amp; Variables'!CD$2,2)</f>
        <v>#VALUE!</v>
      </c>
      <c r="CH303" s="97" t="e">
        <f>CH273*(1-'HTGR NOAK calcs'!$K$41)^LOG('HTGR Levers &amp; Variables'!CD$2,2)</f>
        <v>#VALUE!</v>
      </c>
      <c r="CI303" s="276" t="e">
        <f>CI273*(1-'HTGR NOAK calcs'!$L$41)^LOG('HTGR Levers &amp; Variables'!CD$2,2)</f>
        <v>#VALUE!</v>
      </c>
      <c r="CJ303" s="268" t="e">
        <f t="shared" si="923"/>
        <v>#VALUE!</v>
      </c>
      <c r="CK303" s="408"/>
      <c r="CL303" s="97" t="e">
        <f>CL273*(1-'HTGR NOAK calcs'!$I$41)^LOG('HTGR Levers &amp; Variables'!CJ$2,2)</f>
        <v>#VALUE!</v>
      </c>
      <c r="CM303" s="97" t="e">
        <f>CM273*(1-'HTGR NOAK calcs'!$J$41)^LOG('HTGR Levers &amp; Variables'!CJ$2,2)</f>
        <v>#VALUE!</v>
      </c>
      <c r="CN303" s="97" t="e">
        <f>CN273*(1-'HTGR NOAK calcs'!$K$41)^LOG('HTGR Levers &amp; Variables'!CJ$2,2)</f>
        <v>#VALUE!</v>
      </c>
      <c r="CO303" s="276" t="e">
        <f>CO273*(1-'HTGR NOAK calcs'!$L$41)^LOG('HTGR Levers &amp; Variables'!CJ$2,2)</f>
        <v>#VALUE!</v>
      </c>
      <c r="CP303" s="268" t="e">
        <f t="shared" si="924"/>
        <v>#VALUE!</v>
      </c>
      <c r="CQ303" s="408"/>
      <c r="CR303" s="97" t="e">
        <f>CR273*(1-'HTGR NOAK calcs'!$I$41)^LOG('HTGR Levers &amp; Variables'!CP$2,2)</f>
        <v>#VALUE!</v>
      </c>
      <c r="CS303" s="97" t="e">
        <f>CS273*(1-'HTGR NOAK calcs'!$J$41)^LOG('HTGR Levers &amp; Variables'!CP$2,2)</f>
        <v>#VALUE!</v>
      </c>
      <c r="CT303" s="97" t="e">
        <f>CT273*(1-'HTGR NOAK calcs'!$K$41)^LOG('HTGR Levers &amp; Variables'!CP$2,2)</f>
        <v>#VALUE!</v>
      </c>
      <c r="CU303" s="276" t="e">
        <f>CU273*(1-'HTGR NOAK calcs'!$L$41)^LOG('HTGR Levers &amp; Variables'!CP$2,2)</f>
        <v>#VALUE!</v>
      </c>
      <c r="CV303" s="268" t="e">
        <f t="shared" si="925"/>
        <v>#VALUE!</v>
      </c>
      <c r="CW303" s="408"/>
      <c r="CX303" s="97" t="e">
        <f>CX273*(1-'HTGR NOAK calcs'!$I$41)^LOG('HTGR Levers &amp; Variables'!CV$2,2)</f>
        <v>#VALUE!</v>
      </c>
      <c r="CY303" s="97" t="e">
        <f>CY273*(1-'HTGR NOAK calcs'!$J$41)^LOG('HTGR Levers &amp; Variables'!CV$2,2)</f>
        <v>#VALUE!</v>
      </c>
      <c r="CZ303" s="97" t="e">
        <f>CZ273*(1-'HTGR NOAK calcs'!$K$41)^LOG('HTGR Levers &amp; Variables'!CV$2,2)</f>
        <v>#VALUE!</v>
      </c>
      <c r="DA303" s="276" t="e">
        <f>DA273*(1-'HTGR NOAK calcs'!$L$41)^LOG('HTGR Levers &amp; Variables'!CV$2,2)</f>
        <v>#VALUE!</v>
      </c>
      <c r="DB303" s="268" t="e">
        <f t="shared" si="926"/>
        <v>#VALUE!</v>
      </c>
      <c r="DC303" s="408"/>
      <c r="DD303" s="97" t="e">
        <f>DD273*(1-'HTGR NOAK calcs'!$I$41)^LOG('HTGR Levers &amp; Variables'!DB$2,2)</f>
        <v>#VALUE!</v>
      </c>
      <c r="DE303" s="97" t="e">
        <f>DE273*(1-'HTGR NOAK calcs'!$J$41)^LOG('HTGR Levers &amp; Variables'!DB$2,2)</f>
        <v>#VALUE!</v>
      </c>
      <c r="DF303" s="97" t="e">
        <f>DF273*(1-'HTGR NOAK calcs'!$K$41)^LOG('HTGR Levers &amp; Variables'!DB$2,2)</f>
        <v>#VALUE!</v>
      </c>
      <c r="DG303" s="276" t="e">
        <f>DG273*(1-'HTGR NOAK calcs'!$L$41)^LOG('HTGR Levers &amp; Variables'!DB$2,2)</f>
        <v>#VALUE!</v>
      </c>
      <c r="DH303" s="268" t="e">
        <f t="shared" si="927"/>
        <v>#VALUE!</v>
      </c>
      <c r="DI303" s="408"/>
      <c r="DJ303" s="97" t="e">
        <f>DJ273*(1-'HTGR NOAK calcs'!$I$41)^LOG('HTGR Levers &amp; Variables'!DH$2,2)</f>
        <v>#VALUE!</v>
      </c>
      <c r="DK303" s="97" t="e">
        <f>DK273*(1-'HTGR NOAK calcs'!$J$41)^LOG('HTGR Levers &amp; Variables'!DH$2,2)</f>
        <v>#VALUE!</v>
      </c>
      <c r="DL303" s="97" t="e">
        <f>DL273*(1-'HTGR NOAK calcs'!$K$41)^LOG('HTGR Levers &amp; Variables'!DH$2,2)</f>
        <v>#VALUE!</v>
      </c>
      <c r="DM303" s="276" t="e">
        <f>DM273*(1-'HTGR NOAK calcs'!$L$41)^LOG('HTGR Levers &amp; Variables'!DH$2,2)</f>
        <v>#VALUE!</v>
      </c>
      <c r="DN303" s="268" t="e">
        <f t="shared" si="928"/>
        <v>#VALUE!</v>
      </c>
      <c r="DO303" s="408"/>
      <c r="DP303" s="97" t="e">
        <f>DP273*(1-'HTGR NOAK calcs'!$I$41)^LOG('HTGR Levers &amp; Variables'!DN$2,2)</f>
        <v>#VALUE!</v>
      </c>
      <c r="DQ303" s="97" t="e">
        <f>DQ273*(1-'HTGR NOAK calcs'!$J$41)^LOG('HTGR Levers &amp; Variables'!DN$2,2)</f>
        <v>#VALUE!</v>
      </c>
      <c r="DR303" s="97" t="e">
        <f>DR273*(1-'HTGR NOAK calcs'!$K$41)^LOG('HTGR Levers &amp; Variables'!DN$2,2)</f>
        <v>#VALUE!</v>
      </c>
      <c r="DS303" s="276" t="e">
        <f>DS273*(1-'HTGR NOAK calcs'!$L$41)^LOG('HTGR Levers &amp; Variables'!DN$2,2)</f>
        <v>#VALUE!</v>
      </c>
      <c r="DT303" s="268" t="e">
        <f t="shared" si="929"/>
        <v>#VALUE!</v>
      </c>
    </row>
    <row r="304" spans="2:124" x14ac:dyDescent="0.2">
      <c r="B304" s="95">
        <v>26</v>
      </c>
      <c r="C304" s="95" t="s">
        <v>211</v>
      </c>
      <c r="D304" s="96"/>
      <c r="E304" s="408"/>
      <c r="F304" s="97">
        <f>F274*(1-'HTGR NOAK calcs'!$I$42)^LOG('HTGR Levers &amp; Variables'!D$2,2)</f>
        <v>105619080.50026739</v>
      </c>
      <c r="G304" s="97">
        <f>G274*(1-'HTGR NOAK calcs'!$J$42)^LOG('HTGR Levers &amp; Variables'!D$2,2)</f>
        <v>30763652.625592258</v>
      </c>
      <c r="H304" s="97">
        <f>H274*(1-'HTGR NOAK calcs'!$K$42)^LOG('HTGR Levers &amp; Variables'!D$2,2)</f>
        <v>245428398.17070514</v>
      </c>
      <c r="I304" s="276">
        <f>I274*(1-'HTGR NOAK calcs'!$L$42)^LOG('HTGR Levers &amp; Variables'!D$2,2)</f>
        <v>4549124.6864492008</v>
      </c>
      <c r="J304" s="268">
        <f t="shared" si="910"/>
        <v>381811131.29656482</v>
      </c>
      <c r="K304" s="408"/>
      <c r="L304" s="97">
        <f>L274*(1-'HTGR NOAK calcs'!$I$42)^LOG('HTGR Levers &amp; Variables'!J$2,2)</f>
        <v>74700595.849002913</v>
      </c>
      <c r="M304" s="97">
        <f>M274*(1-'HTGR NOAK calcs'!$J$42)^LOG('HTGR Levers &amp; Variables'!J$2,2)</f>
        <v>19591177.338236872</v>
      </c>
      <c r="N304" s="97">
        <f>N274*(1-'HTGR NOAK calcs'!$K$42)^LOG('HTGR Levers &amp; Variables'!J$2,2)</f>
        <v>133185229.56409293</v>
      </c>
      <c r="O304" s="276">
        <f>O274*(1-'HTGR NOAK calcs'!$L$42)^LOG('HTGR Levers &amp; Variables'!J$2,2)</f>
        <v>2468647.5574803194</v>
      </c>
      <c r="P304" s="268">
        <f t="shared" si="911"/>
        <v>227477002.7513327</v>
      </c>
      <c r="Q304" s="408"/>
      <c r="R304" s="97">
        <f>R274*(1-'HTGR NOAK calcs'!$I$42)^LOG('HTGR Levers &amp; Variables'!P$2,2)</f>
        <v>67036376.028653778</v>
      </c>
      <c r="S304" s="97">
        <f>S274*(1-'HTGR NOAK calcs'!$J$42)^LOG('HTGR Levers &amp; Variables'!P$2,2)</f>
        <v>16534713.127119891</v>
      </c>
      <c r="T304" s="97">
        <f>T274*(1-'HTGR NOAK calcs'!$K$42)^LOG('HTGR Levers &amp; Variables'!P$2,2)</f>
        <v>100015668.82548085</v>
      </c>
      <c r="U304" s="276">
        <f>U274*(1-'HTGR NOAK calcs'!$L$42)^LOG('HTGR Levers &amp; Variables'!P$2,2)</f>
        <v>1853834.9737721174</v>
      </c>
      <c r="V304" s="268">
        <f t="shared" si="912"/>
        <v>183586757.98125452</v>
      </c>
      <c r="W304" s="408"/>
      <c r="X304" s="97">
        <f>X274*(1-'HTGR NOAK calcs'!$I$42)^LOG('HTGR Levers &amp; Variables'!V$2,2)</f>
        <v>65401342.466979302</v>
      </c>
      <c r="Y304" s="97">
        <f>Y274*(1-'HTGR NOAK calcs'!$J$42)^LOG('HTGR Levers &amp; Variables'!V$2,2)</f>
        <v>15444152.675187469</v>
      </c>
      <c r="Z304" s="97">
        <f>Z274*(1-'HTGR NOAK calcs'!$K$42)^LOG('HTGR Levers &amp; Variables'!V$2,2)</f>
        <v>87225540.246390685</v>
      </c>
      <c r="AA304" s="276">
        <f>AA274*(1-'HTGR NOAK calcs'!$L$42)^LOG('HTGR Levers &amp; Variables'!V$2,2)</f>
        <v>1616764.2431815625</v>
      </c>
      <c r="AB304" s="268">
        <f t="shared" si="913"/>
        <v>168071035.38855743</v>
      </c>
      <c r="AC304" s="408"/>
      <c r="AD304" s="97">
        <f>AD274*(1-'HTGR NOAK calcs'!$I$42)^LOG('HTGR Levers &amp; Variables'!AB$2,2)</f>
        <v>65401342.466979302</v>
      </c>
      <c r="AE304" s="97">
        <f>AE274*(1-'HTGR NOAK calcs'!$J$42)^LOG('HTGR Levers &amp; Variables'!AB$2,2)</f>
        <v>14931290.640137734</v>
      </c>
      <c r="AF304" s="97">
        <f>AF274*(1-'HTGR NOAK calcs'!$K$42)^LOG('HTGR Levers &amp; Variables'!AB$2,2)</f>
        <v>81805434.011597693</v>
      </c>
      <c r="AG304" s="276">
        <f>AG274*(1-'HTGR NOAK calcs'!$L$42)^LOG('HTGR Levers &amp; Variables'!AB$2,2)</f>
        <v>1516300.1597272737</v>
      </c>
      <c r="AH304" s="268">
        <f t="shared" si="914"/>
        <v>162138067.11871475</v>
      </c>
      <c r="AI304" s="408"/>
      <c r="AJ304" s="97">
        <f>AJ274*(1-'HTGR NOAK calcs'!$I$42)^LOG('HTGR Levers &amp; Variables'!AH$2,2)</f>
        <v>65401342.466979302</v>
      </c>
      <c r="AK304" s="97">
        <f>AK274*(1-'HTGR NOAK calcs'!$J$42)^LOG('HTGR Levers &amp; Variables'!AH$2,2)</f>
        <v>14524920.111388365</v>
      </c>
      <c r="AL304" s="97">
        <f>AL274*(1-'HTGR NOAK calcs'!$K$42)^LOG('HTGR Levers &amp; Variables'!AH$2,2)</f>
        <v>77627864.274211302</v>
      </c>
      <c r="AM304" s="276">
        <f>AM274*(1-'HTGR NOAK calcs'!$L$42)^LOG('HTGR Levers &amp; Variables'!AH$2,2)</f>
        <v>1438867.0437416926</v>
      </c>
      <c r="AN304" s="268">
        <f t="shared" si="915"/>
        <v>157554126.85257897</v>
      </c>
      <c r="AO304" s="408"/>
      <c r="AP304" s="97">
        <f>AP274*(1-'HTGR NOAK calcs'!$I$42)^LOG('HTGR Levers &amp; Variables'!AN$2,2)</f>
        <v>65401342.466979302</v>
      </c>
      <c r="AQ304" s="97">
        <f>AQ274*(1-'HTGR NOAK calcs'!$J$42)^LOG('HTGR Levers &amp; Variables'!AN$2,2)</f>
        <v>14189979.423841355</v>
      </c>
      <c r="AR304" s="97">
        <f>AR274*(1-'HTGR NOAK calcs'!$K$42)^LOG('HTGR Levers &amp; Variables'!AN$2,2)</f>
        <v>74262662.290930435</v>
      </c>
      <c r="AS304" s="276">
        <f>AS274*(1-'HTGR NOAK calcs'!$L$42)^LOG('HTGR Levers &amp; Variables'!AN$2,2)</f>
        <v>1376491.5259485843</v>
      </c>
      <c r="AT304" s="268">
        <f t="shared" si="916"/>
        <v>153853984.18175107</v>
      </c>
      <c r="AU304" s="408"/>
      <c r="AV304" s="97">
        <f>AV274*(1-'HTGR NOAK calcs'!$I$42)^LOG('HTGR Levers &amp; Variables'!AT$2,2)</f>
        <v>65401342.466979302</v>
      </c>
      <c r="AW304" s="97">
        <f>AW274*(1-'HTGR NOAK calcs'!$J$42)^LOG('HTGR Levers &amp; Variables'!AT$2,2)</f>
        <v>13906090.122176401</v>
      </c>
      <c r="AX304" s="97">
        <f>AX274*(1-'HTGR NOAK calcs'!$K$42)^LOG('HTGR Levers &amp; Variables'!AT$2,2)</f>
        <v>71465740.463500693</v>
      </c>
      <c r="AY304" s="276">
        <f>AY274*(1-'HTGR NOAK calcs'!$L$42)^LOG('HTGR Levers &amp; Variables'!AT$2,2)</f>
        <v>1324649.3339852102</v>
      </c>
      <c r="AZ304" s="268">
        <f t="shared" si="917"/>
        <v>150773173.05265641</v>
      </c>
      <c r="BA304" s="408"/>
      <c r="BB304" s="97">
        <f>BB274*(1-'HTGR NOAK calcs'!$I$42)^LOG('HTGR Levers &amp; Variables'!AZ$2,2)</f>
        <v>65401342.466979302</v>
      </c>
      <c r="BC304" s="97">
        <f>BC274*(1-'HTGR NOAK calcs'!$J$42)^LOG('HTGR Levers &amp; Variables'!AZ$2,2)</f>
        <v>13660400.067215296</v>
      </c>
      <c r="BD304" s="97">
        <f>BD274*(1-'HTGR NOAK calcs'!$K$42)^LOG('HTGR Levers &amp; Variables'!AZ$2,2)</f>
        <v>69086248.073135033</v>
      </c>
      <c r="BE304" s="276">
        <f>BE274*(1-'HTGR NOAK calcs'!$L$42)^LOG('HTGR Levers &amp; Variables'!AZ$2,2)</f>
        <v>1280544.3825822284</v>
      </c>
      <c r="BF304" s="268">
        <f t="shared" si="918"/>
        <v>148147990.60732964</v>
      </c>
      <c r="BG304" s="408"/>
      <c r="BH304" s="97">
        <f>BH274*(1-'HTGR NOAK calcs'!$I$42)^LOG('HTGR Levers &amp; Variables'!BF$2,2)</f>
        <v>65401342.466979302</v>
      </c>
      <c r="BI304" s="97">
        <f>BI274*(1-'HTGR NOAK calcs'!$J$42)^LOG('HTGR Levers &amp; Variables'!BF$2,2)</f>
        <v>13444303.332726795</v>
      </c>
      <c r="BJ304" s="97">
        <f>BJ274*(1-'HTGR NOAK calcs'!$K$42)^LOG('HTGR Levers &amp; Variables'!BF$2,2)</f>
        <v>67024932.136419609</v>
      </c>
      <c r="BK304" s="276">
        <f>BK274*(1-'HTGR NOAK calcs'!$L$42)^LOG('HTGR Levers &amp; Variables'!BF$2,2)</f>
        <v>1242336.9734797126</v>
      </c>
      <c r="BL304" s="268">
        <f t="shared" si="919"/>
        <v>145870577.9361257</v>
      </c>
      <c r="BM304" s="408"/>
      <c r="BN304" s="97" t="e">
        <f>BN274*(1-'HTGR NOAK calcs'!$I$42)^LOG('HTGR Levers &amp; Variables'!BL$2,2)</f>
        <v>#VALUE!</v>
      </c>
      <c r="BO304" s="97" t="e">
        <f>BO274*(1-'HTGR NOAK calcs'!$J$42)^LOG('HTGR Levers &amp; Variables'!BL$2,2)</f>
        <v>#VALUE!</v>
      </c>
      <c r="BP304" s="97" t="e">
        <f>BP274*(1-'HTGR NOAK calcs'!$K$42)^LOG('HTGR Levers &amp; Variables'!BL$2,2)</f>
        <v>#VALUE!</v>
      </c>
      <c r="BQ304" s="276" t="e">
        <f>BQ274*(1-'HTGR NOAK calcs'!$L$42)^LOG('HTGR Levers &amp; Variables'!BL$2,2)</f>
        <v>#VALUE!</v>
      </c>
      <c r="BR304" s="268" t="e">
        <f t="shared" si="920"/>
        <v>#VALUE!</v>
      </c>
      <c r="BS304" s="408"/>
      <c r="BT304" s="97" t="e">
        <f>BT274*(1-'HTGR NOAK calcs'!$I$42)^LOG('HTGR Levers &amp; Variables'!BR$2,2)</f>
        <v>#VALUE!</v>
      </c>
      <c r="BU304" s="97" t="e">
        <f>BU274*(1-'HTGR NOAK calcs'!$J$42)^LOG('HTGR Levers &amp; Variables'!BR$2,2)</f>
        <v>#VALUE!</v>
      </c>
      <c r="BV304" s="97" t="e">
        <f>BV274*(1-'HTGR NOAK calcs'!$K$42)^LOG('HTGR Levers &amp; Variables'!BR$2,2)</f>
        <v>#VALUE!</v>
      </c>
      <c r="BW304" s="276" t="e">
        <f>BW274*(1-'HTGR NOAK calcs'!$L$42)^LOG('HTGR Levers &amp; Variables'!BR$2,2)</f>
        <v>#VALUE!</v>
      </c>
      <c r="BX304" s="268" t="e">
        <f t="shared" si="921"/>
        <v>#VALUE!</v>
      </c>
      <c r="BY304" s="408"/>
      <c r="BZ304" s="97" t="e">
        <f>BZ274*(1-'HTGR NOAK calcs'!$I$42)^LOG('HTGR Levers &amp; Variables'!BX$2,2)</f>
        <v>#VALUE!</v>
      </c>
      <c r="CA304" s="97" t="e">
        <f>CA274*(1-'HTGR NOAK calcs'!$J$42)^LOG('HTGR Levers &amp; Variables'!BX$2,2)</f>
        <v>#VALUE!</v>
      </c>
      <c r="CB304" s="97" t="e">
        <f>CB274*(1-'HTGR NOAK calcs'!$K$42)^LOG('HTGR Levers &amp; Variables'!BX$2,2)</f>
        <v>#VALUE!</v>
      </c>
      <c r="CC304" s="276" t="e">
        <f>CC274*(1-'HTGR NOAK calcs'!$L$42)^LOG('HTGR Levers &amp; Variables'!BX$2,2)</f>
        <v>#VALUE!</v>
      </c>
      <c r="CD304" s="268" t="e">
        <f t="shared" si="922"/>
        <v>#VALUE!</v>
      </c>
      <c r="CE304" s="408"/>
      <c r="CF304" s="97" t="e">
        <f>CF274*(1-'HTGR NOAK calcs'!$I$42)^LOG('HTGR Levers &amp; Variables'!CD$2,2)</f>
        <v>#VALUE!</v>
      </c>
      <c r="CG304" s="97" t="e">
        <f>CG274*(1-'HTGR NOAK calcs'!$J$42)^LOG('HTGR Levers &amp; Variables'!CD$2,2)</f>
        <v>#VALUE!</v>
      </c>
      <c r="CH304" s="97" t="e">
        <f>CH274*(1-'HTGR NOAK calcs'!$K$42)^LOG('HTGR Levers &amp; Variables'!CD$2,2)</f>
        <v>#VALUE!</v>
      </c>
      <c r="CI304" s="276" t="e">
        <f>CI274*(1-'HTGR NOAK calcs'!$L$42)^LOG('HTGR Levers &amp; Variables'!CD$2,2)</f>
        <v>#VALUE!</v>
      </c>
      <c r="CJ304" s="268" t="e">
        <f t="shared" si="923"/>
        <v>#VALUE!</v>
      </c>
      <c r="CK304" s="408"/>
      <c r="CL304" s="97" t="e">
        <f>CL274*(1-'HTGR NOAK calcs'!$I$42)^LOG('HTGR Levers &amp; Variables'!CJ$2,2)</f>
        <v>#VALUE!</v>
      </c>
      <c r="CM304" s="97" t="e">
        <f>CM274*(1-'HTGR NOAK calcs'!$J$42)^LOG('HTGR Levers &amp; Variables'!CJ$2,2)</f>
        <v>#VALUE!</v>
      </c>
      <c r="CN304" s="97" t="e">
        <f>CN274*(1-'HTGR NOAK calcs'!$K$42)^LOG('HTGR Levers &amp; Variables'!CJ$2,2)</f>
        <v>#VALUE!</v>
      </c>
      <c r="CO304" s="276" t="e">
        <f>CO274*(1-'HTGR NOAK calcs'!$L$42)^LOG('HTGR Levers &amp; Variables'!CJ$2,2)</f>
        <v>#VALUE!</v>
      </c>
      <c r="CP304" s="268" t="e">
        <f t="shared" si="924"/>
        <v>#VALUE!</v>
      </c>
      <c r="CQ304" s="408"/>
      <c r="CR304" s="97" t="e">
        <f>CR274*(1-'HTGR NOAK calcs'!$I$42)^LOG('HTGR Levers &amp; Variables'!CP$2,2)</f>
        <v>#VALUE!</v>
      </c>
      <c r="CS304" s="97" t="e">
        <f>CS274*(1-'HTGR NOAK calcs'!$J$42)^LOG('HTGR Levers &amp; Variables'!CP$2,2)</f>
        <v>#VALUE!</v>
      </c>
      <c r="CT304" s="97" t="e">
        <f>CT274*(1-'HTGR NOAK calcs'!$K$42)^LOG('HTGR Levers &amp; Variables'!CP$2,2)</f>
        <v>#VALUE!</v>
      </c>
      <c r="CU304" s="276" t="e">
        <f>CU274*(1-'HTGR NOAK calcs'!$L$42)^LOG('HTGR Levers &amp; Variables'!CP$2,2)</f>
        <v>#VALUE!</v>
      </c>
      <c r="CV304" s="268" t="e">
        <f t="shared" si="925"/>
        <v>#VALUE!</v>
      </c>
      <c r="CW304" s="408"/>
      <c r="CX304" s="97" t="e">
        <f>CX274*(1-'HTGR NOAK calcs'!$I$42)^LOG('HTGR Levers &amp; Variables'!CV$2,2)</f>
        <v>#VALUE!</v>
      </c>
      <c r="CY304" s="97" t="e">
        <f>CY274*(1-'HTGR NOAK calcs'!$J$42)^LOG('HTGR Levers &amp; Variables'!CV$2,2)</f>
        <v>#VALUE!</v>
      </c>
      <c r="CZ304" s="97" t="e">
        <f>CZ274*(1-'HTGR NOAK calcs'!$K$42)^LOG('HTGR Levers &amp; Variables'!CV$2,2)</f>
        <v>#VALUE!</v>
      </c>
      <c r="DA304" s="276" t="e">
        <f>DA274*(1-'HTGR NOAK calcs'!$L$42)^LOG('HTGR Levers &amp; Variables'!CV$2,2)</f>
        <v>#VALUE!</v>
      </c>
      <c r="DB304" s="268" t="e">
        <f t="shared" si="926"/>
        <v>#VALUE!</v>
      </c>
      <c r="DC304" s="408"/>
      <c r="DD304" s="97" t="e">
        <f>DD274*(1-'HTGR NOAK calcs'!$I$42)^LOG('HTGR Levers &amp; Variables'!DB$2,2)</f>
        <v>#VALUE!</v>
      </c>
      <c r="DE304" s="97" t="e">
        <f>DE274*(1-'HTGR NOAK calcs'!$J$42)^LOG('HTGR Levers &amp; Variables'!DB$2,2)</f>
        <v>#VALUE!</v>
      </c>
      <c r="DF304" s="97" t="e">
        <f>DF274*(1-'HTGR NOAK calcs'!$K$42)^LOG('HTGR Levers &amp; Variables'!DB$2,2)</f>
        <v>#VALUE!</v>
      </c>
      <c r="DG304" s="276" t="e">
        <f>DG274*(1-'HTGR NOAK calcs'!$L$42)^LOG('HTGR Levers &amp; Variables'!DB$2,2)</f>
        <v>#VALUE!</v>
      </c>
      <c r="DH304" s="268" t="e">
        <f t="shared" si="927"/>
        <v>#VALUE!</v>
      </c>
      <c r="DI304" s="408"/>
      <c r="DJ304" s="97" t="e">
        <f>DJ274*(1-'HTGR NOAK calcs'!$I$42)^LOG('HTGR Levers &amp; Variables'!DH$2,2)</f>
        <v>#VALUE!</v>
      </c>
      <c r="DK304" s="97" t="e">
        <f>DK274*(1-'HTGR NOAK calcs'!$J$42)^LOG('HTGR Levers &amp; Variables'!DH$2,2)</f>
        <v>#VALUE!</v>
      </c>
      <c r="DL304" s="97" t="e">
        <f>DL274*(1-'HTGR NOAK calcs'!$K$42)^LOG('HTGR Levers &amp; Variables'!DH$2,2)</f>
        <v>#VALUE!</v>
      </c>
      <c r="DM304" s="276" t="e">
        <f>DM274*(1-'HTGR NOAK calcs'!$L$42)^LOG('HTGR Levers &amp; Variables'!DH$2,2)</f>
        <v>#VALUE!</v>
      </c>
      <c r="DN304" s="268" t="e">
        <f t="shared" si="928"/>
        <v>#VALUE!</v>
      </c>
      <c r="DO304" s="408"/>
      <c r="DP304" s="97" t="e">
        <f>DP274*(1-'HTGR NOAK calcs'!$I$42)^LOG('HTGR Levers &amp; Variables'!DN$2,2)</f>
        <v>#VALUE!</v>
      </c>
      <c r="DQ304" s="97" t="e">
        <f>DQ274*(1-'HTGR NOAK calcs'!$J$42)^LOG('HTGR Levers &amp; Variables'!DN$2,2)</f>
        <v>#VALUE!</v>
      </c>
      <c r="DR304" s="97" t="e">
        <f>DR274*(1-'HTGR NOAK calcs'!$K$42)^LOG('HTGR Levers &amp; Variables'!DN$2,2)</f>
        <v>#VALUE!</v>
      </c>
      <c r="DS304" s="276" t="e">
        <f>DS274*(1-'HTGR NOAK calcs'!$L$42)^LOG('HTGR Levers &amp; Variables'!DN$2,2)</f>
        <v>#VALUE!</v>
      </c>
      <c r="DT304" s="268" t="e">
        <f t="shared" si="929"/>
        <v>#VALUE!</v>
      </c>
    </row>
    <row r="305" spans="1:124" s="6" customFormat="1" x14ac:dyDescent="0.2">
      <c r="A305" s="241"/>
      <c r="B305" s="364">
        <v>30</v>
      </c>
      <c r="C305" s="365" t="s">
        <v>212</v>
      </c>
      <c r="D305" s="370"/>
      <c r="E305" s="366"/>
      <c r="F305" s="371"/>
      <c r="G305" s="371"/>
      <c r="H305" s="371"/>
      <c r="I305" s="392"/>
      <c r="J305" s="368">
        <f>SUM(J306:J310)</f>
        <v>9117890643.0774231</v>
      </c>
      <c r="K305" s="366"/>
      <c r="L305" s="371"/>
      <c r="M305" s="371"/>
      <c r="N305" s="371"/>
      <c r="O305" s="392"/>
      <c r="P305" s="368">
        <f>SUM(P306:P310)</f>
        <v>2500829701.780766</v>
      </c>
      <c r="Q305" s="366"/>
      <c r="R305" s="371"/>
      <c r="S305" s="371"/>
      <c r="T305" s="371"/>
      <c r="U305" s="392"/>
      <c r="V305" s="368">
        <f>SUM(V306:V310)</f>
        <v>1776592654.0905864</v>
      </c>
      <c r="W305" s="366"/>
      <c r="X305" s="371"/>
      <c r="Y305" s="371"/>
      <c r="Z305" s="371"/>
      <c r="AA305" s="392"/>
      <c r="AB305" s="368">
        <f>SUM(AB306:AB310)</f>
        <v>1517704817.2840176</v>
      </c>
      <c r="AC305" s="366"/>
      <c r="AD305" s="371"/>
      <c r="AE305" s="371"/>
      <c r="AF305" s="371"/>
      <c r="AG305" s="392"/>
      <c r="AH305" s="368">
        <f>SUM(AH306:AH310)</f>
        <v>1413949339.8184755</v>
      </c>
      <c r="AI305" s="366"/>
      <c r="AJ305" s="371"/>
      <c r="AK305" s="371"/>
      <c r="AL305" s="371"/>
      <c r="AM305" s="392"/>
      <c r="AN305" s="368">
        <f>SUM(AN306:AN310)</f>
        <v>1334956922.3376431</v>
      </c>
      <c r="AO305" s="366"/>
      <c r="AP305" s="371"/>
      <c r="AQ305" s="371"/>
      <c r="AR305" s="371"/>
      <c r="AS305" s="392"/>
      <c r="AT305" s="368">
        <f>SUM(AT306:AT310)</f>
        <v>1271944755.9834404</v>
      </c>
      <c r="AU305" s="366"/>
      <c r="AV305" s="371"/>
      <c r="AW305" s="371"/>
      <c r="AX305" s="371"/>
      <c r="AY305" s="392"/>
      <c r="AZ305" s="368">
        <f>SUM(AZ306:AZ310)</f>
        <v>1219994205.5098872</v>
      </c>
      <c r="BA305" s="366"/>
      <c r="BB305" s="371"/>
      <c r="BC305" s="371"/>
      <c r="BD305" s="371"/>
      <c r="BE305" s="392"/>
      <c r="BF305" s="368">
        <f>SUM(BF306:BF310)</f>
        <v>1176097817.9420485</v>
      </c>
      <c r="BG305" s="366"/>
      <c r="BH305" s="371"/>
      <c r="BI305" s="371"/>
      <c r="BJ305" s="371"/>
      <c r="BK305" s="392"/>
      <c r="BL305" s="368">
        <f>SUM(BL306:BL310)</f>
        <v>1138294567.4335461</v>
      </c>
      <c r="BM305" s="366"/>
      <c r="BN305" s="371"/>
      <c r="BO305" s="371"/>
      <c r="BP305" s="371"/>
      <c r="BQ305" s="392"/>
      <c r="BR305" s="368" t="e">
        <f>SUM(BR306:BR310)</f>
        <v>#VALUE!</v>
      </c>
      <c r="BS305" s="366"/>
      <c r="BT305" s="371"/>
      <c r="BU305" s="371"/>
      <c r="BV305" s="371"/>
      <c r="BW305" s="392"/>
      <c r="BX305" s="368" t="e">
        <f>SUM(BX306:BX310)</f>
        <v>#VALUE!</v>
      </c>
      <c r="BY305" s="366"/>
      <c r="BZ305" s="371"/>
      <c r="CA305" s="371"/>
      <c r="CB305" s="371"/>
      <c r="CC305" s="392"/>
      <c r="CD305" s="368" t="e">
        <f>SUM(CD306:CD310)</f>
        <v>#VALUE!</v>
      </c>
      <c r="CE305" s="366"/>
      <c r="CF305" s="371"/>
      <c r="CG305" s="371"/>
      <c r="CH305" s="371"/>
      <c r="CI305" s="392"/>
      <c r="CJ305" s="368" t="e">
        <f>SUM(CJ306:CJ310)</f>
        <v>#VALUE!</v>
      </c>
      <c r="CK305" s="366"/>
      <c r="CL305" s="371"/>
      <c r="CM305" s="371"/>
      <c r="CN305" s="371"/>
      <c r="CO305" s="392"/>
      <c r="CP305" s="368" t="e">
        <f>SUM(CP306:CP310)</f>
        <v>#VALUE!</v>
      </c>
      <c r="CQ305" s="366"/>
      <c r="CR305" s="371"/>
      <c r="CS305" s="371"/>
      <c r="CT305" s="371"/>
      <c r="CU305" s="392"/>
      <c r="CV305" s="368" t="e">
        <f>SUM(CV306:CV310)</f>
        <v>#VALUE!</v>
      </c>
      <c r="CW305" s="366"/>
      <c r="CX305" s="371"/>
      <c r="CY305" s="371"/>
      <c r="CZ305" s="371"/>
      <c r="DA305" s="392"/>
      <c r="DB305" s="368" t="e">
        <f>SUM(DB306:DB310)</f>
        <v>#VALUE!</v>
      </c>
      <c r="DC305" s="366"/>
      <c r="DD305" s="371"/>
      <c r="DE305" s="371"/>
      <c r="DF305" s="371"/>
      <c r="DG305" s="392"/>
      <c r="DH305" s="368" t="e">
        <f>SUM(DH306:DH310)</f>
        <v>#VALUE!</v>
      </c>
      <c r="DI305" s="366"/>
      <c r="DJ305" s="371"/>
      <c r="DK305" s="371"/>
      <c r="DL305" s="371"/>
      <c r="DM305" s="392"/>
      <c r="DN305" s="368" t="e">
        <f>SUM(DN306:DN310)</f>
        <v>#VALUE!</v>
      </c>
      <c r="DO305" s="366"/>
      <c r="DP305" s="371"/>
      <c r="DQ305" s="371"/>
      <c r="DR305" s="371"/>
      <c r="DS305" s="392"/>
      <c r="DT305" s="368" t="e">
        <f>SUM(DT306:DT310)</f>
        <v>#VALUE!</v>
      </c>
    </row>
    <row r="306" spans="1:124" s="6" customFormat="1" x14ac:dyDescent="0.2">
      <c r="B306" s="95">
        <v>31</v>
      </c>
      <c r="C306" s="134" t="s">
        <v>213</v>
      </c>
      <c r="D306" s="13"/>
      <c r="E306" s="13"/>
      <c r="F306" s="86"/>
      <c r="G306" s="86"/>
      <c r="H306" s="86"/>
      <c r="I306" s="135"/>
      <c r="J306" s="259">
        <f>G297*'HTGR Relationships'!$D$36*I297/J287/'HTGR Relationships'!$D$31/'HTGR Relationships'!$D$32+H297*'HTGR Relationships'!$D$34</f>
        <v>1525633951.102006</v>
      </c>
      <c r="K306" s="13"/>
      <c r="L306" s="86"/>
      <c r="M306" s="86"/>
      <c r="N306" s="86"/>
      <c r="O306" s="135"/>
      <c r="P306" s="259">
        <f>M297*'HTGR Relationships'!$D$36*O297/P287/'HTGR Relationships'!$D$31/'HTGR Relationships'!$D$32+N297*'HTGR Relationships'!$D$34</f>
        <v>533280931.36763585</v>
      </c>
      <c r="Q306" s="13"/>
      <c r="R306" s="86"/>
      <c r="S306" s="86"/>
      <c r="T306" s="86"/>
      <c r="U306" s="135"/>
      <c r="V306" s="259">
        <f>S297*'HTGR Relationships'!$D$36*U297/V287/'HTGR Relationships'!$D$31/'HTGR Relationships'!$D$32+T297*'HTGR Relationships'!$D$34</f>
        <v>390700434.87516689</v>
      </c>
      <c r="W306" s="13"/>
      <c r="X306" s="86"/>
      <c r="Y306" s="86"/>
      <c r="Z306" s="86"/>
      <c r="AA306" s="135"/>
      <c r="AB306" s="259">
        <f>Y297*'HTGR Relationships'!$D$36*AA297/AB287/'HTGR Relationships'!$D$31/'HTGR Relationships'!$D$32+Z297*'HTGR Relationships'!$D$34</f>
        <v>338801181.64933836</v>
      </c>
      <c r="AC306" s="13"/>
      <c r="AD306" s="86"/>
      <c r="AE306" s="86"/>
      <c r="AF306" s="86"/>
      <c r="AG306" s="135"/>
      <c r="AH306" s="259">
        <f>AE297*'HTGR Relationships'!$D$36*AG297/AH287/'HTGR Relationships'!$D$31/'HTGR Relationships'!$D$32+AF297*'HTGR Relationships'!$D$34</f>
        <v>317260765.10829419</v>
      </c>
      <c r="AI306" s="13"/>
      <c r="AJ306" s="86"/>
      <c r="AK306" s="86"/>
      <c r="AL306" s="86"/>
      <c r="AM306" s="135"/>
      <c r="AN306" s="259">
        <f>AK297*'HTGR Relationships'!$D$36*AM297/AN287/'HTGR Relationships'!$D$31/'HTGR Relationships'!$D$32+AL297*'HTGR Relationships'!$D$34</f>
        <v>300667268.63587749</v>
      </c>
      <c r="AO306" s="13"/>
      <c r="AP306" s="86"/>
      <c r="AQ306" s="86"/>
      <c r="AR306" s="86"/>
      <c r="AS306" s="135"/>
      <c r="AT306" s="259">
        <f>AQ297*'HTGR Relationships'!$D$36*AS297/AT287/'HTGR Relationships'!$D$31/'HTGR Relationships'!$D$32+AR297*'HTGR Relationships'!$D$34</f>
        <v>287308825.89794016</v>
      </c>
      <c r="AU306" s="13"/>
      <c r="AV306" s="86"/>
      <c r="AW306" s="86"/>
      <c r="AX306" s="86"/>
      <c r="AY306" s="135"/>
      <c r="AZ306" s="259">
        <f>AW297*'HTGR Relationships'!$D$36*AY297/AZ287/'HTGR Relationships'!$D$31/'HTGR Relationships'!$D$32+AX297*'HTGR Relationships'!$D$34</f>
        <v>276213438.90850735</v>
      </c>
      <c r="BA306" s="13"/>
      <c r="BB306" s="86"/>
      <c r="BC306" s="86"/>
      <c r="BD306" s="86"/>
      <c r="BE306" s="135"/>
      <c r="BF306" s="259">
        <f>BC297*'HTGR Relationships'!$D$36*BE297/BF287/'HTGR Relationships'!$D$31/'HTGR Relationships'!$D$32+BD297*'HTGR Relationships'!$D$34</f>
        <v>266780168.94384998</v>
      </c>
      <c r="BG306" s="13"/>
      <c r="BH306" s="86"/>
      <c r="BI306" s="86"/>
      <c r="BJ306" s="86"/>
      <c r="BK306" s="135"/>
      <c r="BL306" s="259">
        <f>BI297*'HTGR Relationships'!$D$36*BK297/BL287/'HTGR Relationships'!$D$31/'HTGR Relationships'!$D$32+BJ297*'HTGR Relationships'!$D$34</f>
        <v>258613548.83263808</v>
      </c>
      <c r="BM306" s="13"/>
      <c r="BN306" s="86"/>
      <c r="BO306" s="86"/>
      <c r="BP306" s="86"/>
      <c r="BQ306" s="135"/>
      <c r="BR306" s="259" t="e">
        <f>BO297*'HTGR Relationships'!$D$36*BQ297/BR287/'HTGR Relationships'!$D$31/'HTGR Relationships'!$D$32+BP297*'HTGR Relationships'!$D$34</f>
        <v>#VALUE!</v>
      </c>
      <c r="BS306" s="13"/>
      <c r="BT306" s="86"/>
      <c r="BU306" s="86"/>
      <c r="BV306" s="86"/>
      <c r="BW306" s="135"/>
      <c r="BX306" s="259" t="e">
        <f>BU297*'HTGR Relationships'!$D$36*BW297/BX287/'HTGR Relationships'!$D$31/'HTGR Relationships'!$D$32+BV297*'HTGR Relationships'!$D$34</f>
        <v>#VALUE!</v>
      </c>
      <c r="BY306" s="13"/>
      <c r="BZ306" s="86"/>
      <c r="CA306" s="86"/>
      <c r="CB306" s="86"/>
      <c r="CC306" s="135"/>
      <c r="CD306" s="259" t="e">
        <f>CA297*'HTGR Relationships'!$D$36*CC297/CD287/'HTGR Relationships'!$D$31/'HTGR Relationships'!$D$32+CB297*'HTGR Relationships'!$D$34</f>
        <v>#VALUE!</v>
      </c>
      <c r="CE306" s="13"/>
      <c r="CF306" s="86"/>
      <c r="CG306" s="86"/>
      <c r="CH306" s="86"/>
      <c r="CI306" s="135"/>
      <c r="CJ306" s="259" t="e">
        <f>CG297*'HTGR Relationships'!$D$36*CI297/CJ287/'HTGR Relationships'!$D$31/'HTGR Relationships'!$D$32+CH297*'HTGR Relationships'!$D$34</f>
        <v>#VALUE!</v>
      </c>
      <c r="CK306" s="13"/>
      <c r="CL306" s="86"/>
      <c r="CM306" s="86"/>
      <c r="CN306" s="86"/>
      <c r="CO306" s="135"/>
      <c r="CP306" s="259" t="e">
        <f>CM297*'HTGR Relationships'!$D$36*CO297/CP287/'HTGR Relationships'!$D$31/'HTGR Relationships'!$D$32+CN297*'HTGR Relationships'!$D$34</f>
        <v>#VALUE!</v>
      </c>
      <c r="CQ306" s="13"/>
      <c r="CR306" s="86"/>
      <c r="CS306" s="86"/>
      <c r="CT306" s="86"/>
      <c r="CU306" s="135"/>
      <c r="CV306" s="259" t="e">
        <f>CS297*'HTGR Relationships'!$D$36*CU297/CV287/'HTGR Relationships'!$D$31/'HTGR Relationships'!$D$32+CT297*'HTGR Relationships'!$D$34</f>
        <v>#VALUE!</v>
      </c>
      <c r="CW306" s="13"/>
      <c r="CX306" s="86"/>
      <c r="CY306" s="86"/>
      <c r="CZ306" s="86"/>
      <c r="DA306" s="135"/>
      <c r="DB306" s="259" t="e">
        <f>CY297*'HTGR Relationships'!$D$36*DA297/DB287/'HTGR Relationships'!$D$31/'HTGR Relationships'!$D$32+CZ297*'HTGR Relationships'!$D$34</f>
        <v>#VALUE!</v>
      </c>
      <c r="DC306" s="13"/>
      <c r="DD306" s="86"/>
      <c r="DE306" s="86"/>
      <c r="DF306" s="86"/>
      <c r="DG306" s="135"/>
      <c r="DH306" s="259" t="e">
        <f>DE297*'HTGR Relationships'!$D$36*DG297/DH287/'HTGR Relationships'!$D$31/'HTGR Relationships'!$D$32+DF297*'HTGR Relationships'!$D$34</f>
        <v>#VALUE!</v>
      </c>
      <c r="DI306" s="13"/>
      <c r="DJ306" s="86"/>
      <c r="DK306" s="86"/>
      <c r="DL306" s="86"/>
      <c r="DM306" s="135"/>
      <c r="DN306" s="259" t="e">
        <f>DK297*'HTGR Relationships'!$D$36*DM297/DN287/'HTGR Relationships'!$D$31/'HTGR Relationships'!$D$32+DL297*'HTGR Relationships'!$D$34</f>
        <v>#VALUE!</v>
      </c>
      <c r="DO306" s="13"/>
      <c r="DP306" s="86"/>
      <c r="DQ306" s="86"/>
      <c r="DR306" s="86"/>
      <c r="DS306" s="135"/>
      <c r="DT306" s="259" t="e">
        <f>DQ297*'HTGR Relationships'!$D$36*DS297/DT287/'HTGR Relationships'!$D$31/'HTGR Relationships'!$D$32+DR297*'HTGR Relationships'!$D$34</f>
        <v>#VALUE!</v>
      </c>
    </row>
    <row r="307" spans="1:124" s="6" customFormat="1" x14ac:dyDescent="0.2">
      <c r="B307" s="95">
        <v>32</v>
      </c>
      <c r="C307" s="134" t="s">
        <v>214</v>
      </c>
      <c r="D307" s="13" t="s">
        <v>215</v>
      </c>
      <c r="E307" s="13"/>
      <c r="F307" s="86"/>
      <c r="G307" s="86"/>
      <c r="H307" s="86"/>
      <c r="I307" s="135"/>
      <c r="J307" s="259">
        <f>H297*'HTGR Relationships'!$D$34*'HTGR Relationships'!$D$37*J287/'HTGR Relationships'!$D$30</f>
        <v>5770119635.3150826</v>
      </c>
      <c r="K307" s="13"/>
      <c r="L307" s="86"/>
      <c r="M307" s="86"/>
      <c r="N307" s="86"/>
      <c r="O307" s="135"/>
      <c r="P307" s="259">
        <f>N297*'HTGR Relationships'!$D$34*'HTGR Relationships'!$D$37*P287/'HTGR Relationships'!$D$30</f>
        <v>1605206004.8750799</v>
      </c>
      <c r="Q307" s="13"/>
      <c r="R307" s="86"/>
      <c r="S307" s="86"/>
      <c r="T307" s="86"/>
      <c r="U307" s="135"/>
      <c r="V307" s="259">
        <f>T297*'HTGR Relationships'!$D$34*'HTGR Relationships'!$D$37*V287/'HTGR Relationships'!$D$30</f>
        <v>1130667023.7846911</v>
      </c>
      <c r="W307" s="13"/>
      <c r="X307" s="86"/>
      <c r="Y307" s="86"/>
      <c r="Z307" s="86"/>
      <c r="AA307" s="135"/>
      <c r="AB307" s="259">
        <f>Z297*'HTGR Relationships'!$D$34*'HTGR Relationships'!$D$37*AB287/'HTGR Relationships'!$D$30</f>
        <v>961797350.86947954</v>
      </c>
      <c r="AC307" s="13"/>
      <c r="AD307" s="86"/>
      <c r="AE307" s="86"/>
      <c r="AF307" s="86"/>
      <c r="AG307" s="135"/>
      <c r="AH307" s="259">
        <f>AF297*'HTGR Relationships'!$D$34*'HTGR Relationships'!$D$37*AH287/'HTGR Relationships'!$D$30</f>
        <v>894722973.10985518</v>
      </c>
      <c r="AI307" s="13"/>
      <c r="AJ307" s="86"/>
      <c r="AK307" s="86"/>
      <c r="AL307" s="86"/>
      <c r="AM307" s="135"/>
      <c r="AN307" s="259">
        <f>AL297*'HTGR Relationships'!$D$34*'HTGR Relationships'!$D$37*AN287/'HTGR Relationships'!$D$30</f>
        <v>843815405.17221105</v>
      </c>
      <c r="AO307" s="13"/>
      <c r="AP307" s="86"/>
      <c r="AQ307" s="86"/>
      <c r="AR307" s="86"/>
      <c r="AS307" s="135"/>
      <c r="AT307" s="259">
        <f>AR297*'HTGR Relationships'!$D$34*'HTGR Relationships'!$D$37*AT287/'HTGR Relationships'!$D$30</f>
        <v>803305885.65646315</v>
      </c>
      <c r="AU307" s="13"/>
      <c r="AV307" s="86"/>
      <c r="AW307" s="86"/>
      <c r="AX307" s="86"/>
      <c r="AY307" s="135"/>
      <c r="AZ307" s="259">
        <f>AX297*'HTGR Relationships'!$D$34*'HTGR Relationships'!$D$37*AZ287/'HTGR Relationships'!$D$30</f>
        <v>769974587.98240685</v>
      </c>
      <c r="BA307" s="13"/>
      <c r="BB307" s="86"/>
      <c r="BC307" s="86"/>
      <c r="BD307" s="86"/>
      <c r="BE307" s="135"/>
      <c r="BF307" s="259">
        <f>BD297*'HTGR Relationships'!$D$34*'HTGR Relationships'!$D$37*BF287/'HTGR Relationships'!$D$30</f>
        <v>741858180.32064056</v>
      </c>
      <c r="BG307" s="13"/>
      <c r="BH307" s="86"/>
      <c r="BI307" s="86"/>
      <c r="BJ307" s="86"/>
      <c r="BK307" s="135"/>
      <c r="BL307" s="259">
        <f>BJ297*'HTGR Relationships'!$D$34*'HTGR Relationships'!$D$37*BL287/'HTGR Relationships'!$D$30</f>
        <v>717679416.47327471</v>
      </c>
      <c r="BM307" s="13"/>
      <c r="BN307" s="86"/>
      <c r="BO307" s="86"/>
      <c r="BP307" s="86"/>
      <c r="BQ307" s="135"/>
      <c r="BR307" s="259" t="e">
        <f>BP297*'HTGR Relationships'!$D$34*'HTGR Relationships'!$D$37*BR287/'HTGR Relationships'!$D$30</f>
        <v>#VALUE!</v>
      </c>
      <c r="BS307" s="13"/>
      <c r="BT307" s="86"/>
      <c r="BU307" s="86"/>
      <c r="BV307" s="86"/>
      <c r="BW307" s="135"/>
      <c r="BX307" s="259" t="e">
        <f>BV297*'HTGR Relationships'!$D$34*'HTGR Relationships'!$D$37*BX287/'HTGR Relationships'!$D$30</f>
        <v>#VALUE!</v>
      </c>
      <c r="BY307" s="13"/>
      <c r="BZ307" s="86"/>
      <c r="CA307" s="86"/>
      <c r="CB307" s="86"/>
      <c r="CC307" s="135"/>
      <c r="CD307" s="259" t="e">
        <f>CB297*'HTGR Relationships'!$D$34*'HTGR Relationships'!$D$37*CD287/'HTGR Relationships'!$D$30</f>
        <v>#VALUE!</v>
      </c>
      <c r="CE307" s="13"/>
      <c r="CF307" s="86"/>
      <c r="CG307" s="86"/>
      <c r="CH307" s="86"/>
      <c r="CI307" s="135"/>
      <c r="CJ307" s="259" t="e">
        <f>CH297*'HTGR Relationships'!$D$34*'HTGR Relationships'!$D$37*CJ287/'HTGR Relationships'!$D$30</f>
        <v>#VALUE!</v>
      </c>
      <c r="CK307" s="13"/>
      <c r="CL307" s="86"/>
      <c r="CM307" s="86"/>
      <c r="CN307" s="86"/>
      <c r="CO307" s="135"/>
      <c r="CP307" s="259" t="e">
        <f>CN297*'HTGR Relationships'!$D$34*'HTGR Relationships'!$D$37*CP287/'HTGR Relationships'!$D$30</f>
        <v>#VALUE!</v>
      </c>
      <c r="CQ307" s="13"/>
      <c r="CR307" s="86"/>
      <c r="CS307" s="86"/>
      <c r="CT307" s="86"/>
      <c r="CU307" s="135"/>
      <c r="CV307" s="259" t="e">
        <f>CT297*'HTGR Relationships'!$D$34*'HTGR Relationships'!$D$37*CV287/'HTGR Relationships'!$D$30</f>
        <v>#VALUE!</v>
      </c>
      <c r="CW307" s="13"/>
      <c r="CX307" s="86"/>
      <c r="CY307" s="86"/>
      <c r="CZ307" s="86"/>
      <c r="DA307" s="135"/>
      <c r="DB307" s="259" t="e">
        <f>CZ297*'HTGR Relationships'!$D$34*'HTGR Relationships'!$D$37*DB287/'HTGR Relationships'!$D$30</f>
        <v>#VALUE!</v>
      </c>
      <c r="DC307" s="13"/>
      <c r="DD307" s="86"/>
      <c r="DE307" s="86"/>
      <c r="DF307" s="86"/>
      <c r="DG307" s="135"/>
      <c r="DH307" s="259" t="e">
        <f>DF297*'HTGR Relationships'!$D$34*'HTGR Relationships'!$D$37*DH287/'HTGR Relationships'!$D$30</f>
        <v>#VALUE!</v>
      </c>
      <c r="DI307" s="13"/>
      <c r="DJ307" s="86"/>
      <c r="DK307" s="86"/>
      <c r="DL307" s="86"/>
      <c r="DM307" s="135"/>
      <c r="DN307" s="259" t="e">
        <f>DL297*'HTGR Relationships'!$D$34*'HTGR Relationships'!$D$37*DN287/'HTGR Relationships'!$D$30</f>
        <v>#VALUE!</v>
      </c>
      <c r="DO307" s="13"/>
      <c r="DP307" s="86"/>
      <c r="DQ307" s="86"/>
      <c r="DR307" s="86"/>
      <c r="DS307" s="135"/>
      <c r="DT307" s="259" t="e">
        <f>DR297*'HTGR Relationships'!$D$34*'HTGR Relationships'!$D$37*DT287/'HTGR Relationships'!$D$30</f>
        <v>#VALUE!</v>
      </c>
    </row>
    <row r="308" spans="1:124" s="6" customFormat="1" x14ac:dyDescent="0.2">
      <c r="B308" s="95">
        <v>33</v>
      </c>
      <c r="C308" s="134" t="s">
        <v>216</v>
      </c>
      <c r="D308" s="13"/>
      <c r="E308" s="13"/>
      <c r="F308" s="86"/>
      <c r="G308" s="86"/>
      <c r="H308" s="86"/>
      <c r="I308" s="135"/>
      <c r="J308" s="259">
        <f>J307*'HTGR Relationships'!$D$38</f>
        <v>242749279.37239891</v>
      </c>
      <c r="K308" s="13"/>
      <c r="L308" s="86"/>
      <c r="M308" s="86"/>
      <c r="N308" s="86"/>
      <c r="O308" s="135"/>
      <c r="P308" s="259">
        <f>P307*'HTGR Relationships'!$D$38</f>
        <v>67531112.967364877</v>
      </c>
      <c r="Q308" s="13"/>
      <c r="R308" s="86"/>
      <c r="S308" s="86"/>
      <c r="T308" s="86"/>
      <c r="U308" s="135"/>
      <c r="V308" s="259">
        <f>V307*'HTGR Relationships'!$D$38</f>
        <v>47567229.551711224</v>
      </c>
      <c r="W308" s="13"/>
      <c r="X308" s="86"/>
      <c r="Y308" s="86"/>
      <c r="Z308" s="86"/>
      <c r="AA308" s="135"/>
      <c r="AB308" s="259">
        <f>AB307*'HTGR Relationships'!$D$38</f>
        <v>40462872.276841328</v>
      </c>
      <c r="AC308" s="13"/>
      <c r="AD308" s="86"/>
      <c r="AE308" s="86"/>
      <c r="AF308" s="86"/>
      <c r="AG308" s="135"/>
      <c r="AH308" s="259">
        <f>AH307*'HTGR Relationships'!$D$38</f>
        <v>37641049.178781465</v>
      </c>
      <c r="AI308" s="13"/>
      <c r="AJ308" s="86"/>
      <c r="AK308" s="86"/>
      <c r="AL308" s="86"/>
      <c r="AM308" s="135"/>
      <c r="AN308" s="259">
        <f>AN307*'HTGR Relationships'!$D$38</f>
        <v>35499364.740242131</v>
      </c>
      <c r="AO308" s="13"/>
      <c r="AP308" s="86"/>
      <c r="AQ308" s="86"/>
      <c r="AR308" s="86"/>
      <c r="AS308" s="135"/>
      <c r="AT308" s="259">
        <f>AT307*'HTGR Relationships'!$D$38</f>
        <v>33795126.822888628</v>
      </c>
      <c r="AU308" s="13"/>
      <c r="AV308" s="86"/>
      <c r="AW308" s="86"/>
      <c r="AX308" s="86"/>
      <c r="AY308" s="135"/>
      <c r="AZ308" s="259">
        <f>AZ307*'HTGR Relationships'!$D$38</f>
        <v>32392877.129242156</v>
      </c>
      <c r="BA308" s="13"/>
      <c r="BB308" s="86"/>
      <c r="BC308" s="86"/>
      <c r="BD308" s="86"/>
      <c r="BE308" s="135"/>
      <c r="BF308" s="259">
        <f>BF307*'HTGR Relationships'!$D$38</f>
        <v>31210018.171403293</v>
      </c>
      <c r="BG308" s="13"/>
      <c r="BH308" s="86"/>
      <c r="BI308" s="86"/>
      <c r="BJ308" s="86"/>
      <c r="BK308" s="135"/>
      <c r="BL308" s="259">
        <f>BL307*'HTGR Relationships'!$D$38</f>
        <v>30192816.125168253</v>
      </c>
      <c r="BM308" s="13"/>
      <c r="BN308" s="86"/>
      <c r="BO308" s="86"/>
      <c r="BP308" s="86"/>
      <c r="BQ308" s="135"/>
      <c r="BR308" s="259" t="e">
        <f>BR307*'HTGR Relationships'!$D$38</f>
        <v>#VALUE!</v>
      </c>
      <c r="BS308" s="13"/>
      <c r="BT308" s="86"/>
      <c r="BU308" s="86"/>
      <c r="BV308" s="86"/>
      <c r="BW308" s="135"/>
      <c r="BX308" s="259" t="e">
        <f>BX307*'HTGR Relationships'!$D$38</f>
        <v>#VALUE!</v>
      </c>
      <c r="BY308" s="13"/>
      <c r="BZ308" s="86"/>
      <c r="CA308" s="86"/>
      <c r="CB308" s="86"/>
      <c r="CC308" s="135"/>
      <c r="CD308" s="259" t="e">
        <f>CD307*'HTGR Relationships'!$D$38</f>
        <v>#VALUE!</v>
      </c>
      <c r="CE308" s="13"/>
      <c r="CF308" s="86"/>
      <c r="CG308" s="86"/>
      <c r="CH308" s="86"/>
      <c r="CI308" s="135"/>
      <c r="CJ308" s="259" t="e">
        <f>CJ307*'HTGR Relationships'!$D$38</f>
        <v>#VALUE!</v>
      </c>
      <c r="CK308" s="13"/>
      <c r="CL308" s="86"/>
      <c r="CM308" s="86"/>
      <c r="CN308" s="86"/>
      <c r="CO308" s="135"/>
      <c r="CP308" s="259" t="e">
        <f>CP307*'HTGR Relationships'!$D$38</f>
        <v>#VALUE!</v>
      </c>
      <c r="CQ308" s="13"/>
      <c r="CR308" s="86"/>
      <c r="CS308" s="86"/>
      <c r="CT308" s="86"/>
      <c r="CU308" s="135"/>
      <c r="CV308" s="259" t="e">
        <f>CV307*'HTGR Relationships'!$D$38</f>
        <v>#VALUE!</v>
      </c>
      <c r="CW308" s="13"/>
      <c r="CX308" s="86"/>
      <c r="CY308" s="86"/>
      <c r="CZ308" s="86"/>
      <c r="DA308" s="135"/>
      <c r="DB308" s="259" t="e">
        <f>DB307*'HTGR Relationships'!$D$38</f>
        <v>#VALUE!</v>
      </c>
      <c r="DC308" s="13"/>
      <c r="DD308" s="86"/>
      <c r="DE308" s="86"/>
      <c r="DF308" s="86"/>
      <c r="DG308" s="135"/>
      <c r="DH308" s="259" t="e">
        <f>DH307*'HTGR Relationships'!$D$38</f>
        <v>#VALUE!</v>
      </c>
      <c r="DI308" s="13"/>
      <c r="DJ308" s="86"/>
      <c r="DK308" s="86"/>
      <c r="DL308" s="86"/>
      <c r="DM308" s="135"/>
      <c r="DN308" s="259" t="e">
        <f>DN307*'HTGR Relationships'!$D$38</f>
        <v>#VALUE!</v>
      </c>
      <c r="DO308" s="13"/>
      <c r="DP308" s="86"/>
      <c r="DQ308" s="86"/>
      <c r="DR308" s="86"/>
      <c r="DS308" s="135"/>
      <c r="DT308" s="259" t="e">
        <f>DT307*'HTGR Relationships'!$D$38</f>
        <v>#VALUE!</v>
      </c>
    </row>
    <row r="309" spans="1:124" s="6" customFormat="1" x14ac:dyDescent="0.2">
      <c r="B309" s="95">
        <v>34</v>
      </c>
      <c r="C309" s="134" t="s">
        <v>217</v>
      </c>
      <c r="D309" s="13"/>
      <c r="E309" s="13"/>
      <c r="F309" s="86"/>
      <c r="G309" s="86"/>
      <c r="H309" s="86"/>
      <c r="I309" s="135"/>
      <c r="J309" s="259">
        <f>J307*'HTGR Relationships'!$D$39</f>
        <v>20439761.187008183</v>
      </c>
      <c r="K309" s="13"/>
      <c r="L309" s="86"/>
      <c r="M309" s="86"/>
      <c r="N309" s="86"/>
      <c r="O309" s="135"/>
      <c r="P309" s="259">
        <f>P307*'HTGR Relationships'!$D$39</f>
        <v>5686195.3424309725</v>
      </c>
      <c r="Q309" s="13"/>
      <c r="R309" s="86"/>
      <c r="S309" s="86"/>
      <c r="T309" s="86"/>
      <c r="U309" s="135"/>
      <c r="V309" s="259">
        <f>V307*'HTGR Relationships'!$D$39</f>
        <v>4005214.0005451399</v>
      </c>
      <c r="W309" s="13"/>
      <c r="X309" s="86"/>
      <c r="Y309" s="86"/>
      <c r="Z309" s="86"/>
      <c r="AA309" s="135"/>
      <c r="AB309" s="259">
        <f>AB307*'HTGR Relationships'!$D$39</f>
        <v>3407019.161569912</v>
      </c>
      <c r="AC309" s="13"/>
      <c r="AD309" s="86"/>
      <c r="AE309" s="86"/>
      <c r="AF309" s="86"/>
      <c r="AG309" s="135"/>
      <c r="AH309" s="259">
        <f>AH307*'HTGR Relationships'!$D$39</f>
        <v>3169418.496449728</v>
      </c>
      <c r="AI309" s="13"/>
      <c r="AJ309" s="86"/>
      <c r="AK309" s="86"/>
      <c r="AL309" s="86"/>
      <c r="AM309" s="135"/>
      <c r="AN309" s="259">
        <f>AN307*'HTGR Relationships'!$D$39</f>
        <v>2989086.2681734907</v>
      </c>
      <c r="AO309" s="13"/>
      <c r="AP309" s="86"/>
      <c r="AQ309" s="86"/>
      <c r="AR309" s="86"/>
      <c r="AS309" s="135"/>
      <c r="AT309" s="259">
        <f>AT307*'HTGR Relationships'!$D$39</f>
        <v>2845587.5268935584</v>
      </c>
      <c r="AU309" s="13"/>
      <c r="AV309" s="86"/>
      <c r="AW309" s="86"/>
      <c r="AX309" s="86"/>
      <c r="AY309" s="135"/>
      <c r="AZ309" s="259">
        <f>AZ307*'HTGR Relationships'!$D$39</f>
        <v>2727516.5322574847</v>
      </c>
      <c r="BA309" s="13"/>
      <c r="BB309" s="86"/>
      <c r="BC309" s="86"/>
      <c r="BD309" s="86"/>
      <c r="BE309" s="135"/>
      <c r="BF309" s="259">
        <f>BF307*'HTGR Relationships'!$D$39</f>
        <v>2627918.4832801712</v>
      </c>
      <c r="BG309" s="13"/>
      <c r="BH309" s="86"/>
      <c r="BI309" s="86"/>
      <c r="BJ309" s="86"/>
      <c r="BK309" s="135"/>
      <c r="BL309" s="259">
        <f>BL307*'HTGR Relationships'!$D$39</f>
        <v>2542268.9317851719</v>
      </c>
      <c r="BM309" s="13"/>
      <c r="BN309" s="86"/>
      <c r="BO309" s="86"/>
      <c r="BP309" s="86"/>
      <c r="BQ309" s="135"/>
      <c r="BR309" s="259" t="e">
        <f>BR307*'HTGR Relationships'!$D$39</f>
        <v>#VALUE!</v>
      </c>
      <c r="BS309" s="13"/>
      <c r="BT309" s="86"/>
      <c r="BU309" s="86"/>
      <c r="BV309" s="86"/>
      <c r="BW309" s="135"/>
      <c r="BX309" s="259" t="e">
        <f>BX307*'HTGR Relationships'!$D$39</f>
        <v>#VALUE!</v>
      </c>
      <c r="BY309" s="13"/>
      <c r="BZ309" s="86"/>
      <c r="CA309" s="86"/>
      <c r="CB309" s="86"/>
      <c r="CC309" s="135"/>
      <c r="CD309" s="259" t="e">
        <f>CD307*'HTGR Relationships'!$D$39</f>
        <v>#VALUE!</v>
      </c>
      <c r="CE309" s="13"/>
      <c r="CF309" s="86"/>
      <c r="CG309" s="86"/>
      <c r="CH309" s="86"/>
      <c r="CI309" s="135"/>
      <c r="CJ309" s="259" t="e">
        <f>CJ307*'HTGR Relationships'!$D$39</f>
        <v>#VALUE!</v>
      </c>
      <c r="CK309" s="13"/>
      <c r="CL309" s="86"/>
      <c r="CM309" s="86"/>
      <c r="CN309" s="86"/>
      <c r="CO309" s="135"/>
      <c r="CP309" s="259" t="e">
        <f>CP307*'HTGR Relationships'!$D$39</f>
        <v>#VALUE!</v>
      </c>
      <c r="CQ309" s="13"/>
      <c r="CR309" s="86"/>
      <c r="CS309" s="86"/>
      <c r="CT309" s="86"/>
      <c r="CU309" s="135"/>
      <c r="CV309" s="259" t="e">
        <f>CV307*'HTGR Relationships'!$D$39</f>
        <v>#VALUE!</v>
      </c>
      <c r="CW309" s="13"/>
      <c r="CX309" s="86"/>
      <c r="CY309" s="86"/>
      <c r="CZ309" s="86"/>
      <c r="DA309" s="135"/>
      <c r="DB309" s="259" t="e">
        <f>DB307*'HTGR Relationships'!$D$39</f>
        <v>#VALUE!</v>
      </c>
      <c r="DC309" s="13"/>
      <c r="DD309" s="86"/>
      <c r="DE309" s="86"/>
      <c r="DF309" s="86"/>
      <c r="DG309" s="135"/>
      <c r="DH309" s="259" t="e">
        <f>DH307*'HTGR Relationships'!$D$39</f>
        <v>#VALUE!</v>
      </c>
      <c r="DI309" s="13"/>
      <c r="DJ309" s="86"/>
      <c r="DK309" s="86"/>
      <c r="DL309" s="86"/>
      <c r="DM309" s="135"/>
      <c r="DN309" s="259" t="e">
        <f>DN307*'HTGR Relationships'!$D$39</f>
        <v>#VALUE!</v>
      </c>
      <c r="DO309" s="13"/>
      <c r="DP309" s="86"/>
      <c r="DQ309" s="86"/>
      <c r="DR309" s="86"/>
      <c r="DS309" s="135"/>
      <c r="DT309" s="259" t="e">
        <f>DT307*'HTGR Relationships'!$D$39</f>
        <v>#VALUE!</v>
      </c>
    </row>
    <row r="310" spans="1:124" x14ac:dyDescent="0.2">
      <c r="A310" s="6"/>
      <c r="B310" s="95">
        <v>35</v>
      </c>
      <c r="C310" s="134" t="s">
        <v>218</v>
      </c>
      <c r="D310" s="13"/>
      <c r="E310" s="13"/>
      <c r="F310" s="286"/>
      <c r="G310" s="286"/>
      <c r="H310" s="286"/>
      <c r="I310" s="287"/>
      <c r="J310" s="317">
        <f>J307*'HTGR Relationships'!$D$40*('HTGR Relationships'!$D$8*'HTGR Levers &amp; Variables'!D12+'HTGR Relationships'!$E$8)</f>
        <v>1558948016.1009276</v>
      </c>
      <c r="K310" s="13"/>
      <c r="L310" s="286"/>
      <c r="M310" s="286"/>
      <c r="N310" s="286"/>
      <c r="O310" s="287"/>
      <c r="P310" s="317">
        <f>P307*'HTGR Relationships'!$D$40*('HTGR Relationships'!$D$8*'HTGR Levers &amp; Variables'!J12+'HTGR Relationships'!$E$8)</f>
        <v>289125457.2282542</v>
      </c>
      <c r="Q310" s="13"/>
      <c r="R310" s="286"/>
      <c r="S310" s="286"/>
      <c r="T310" s="286"/>
      <c r="U310" s="287"/>
      <c r="V310" s="317">
        <f>V307*'HTGR Relationships'!$D$40*('HTGR Relationships'!$D$8*'HTGR Levers &amp; Variables'!P12+'HTGR Relationships'!$E$8)</f>
        <v>203652751.87847215</v>
      </c>
      <c r="W310" s="13"/>
      <c r="X310" s="286"/>
      <c r="Y310" s="286"/>
      <c r="Z310" s="286"/>
      <c r="AA310" s="287"/>
      <c r="AB310" s="317">
        <f>AB307*'HTGR Relationships'!$D$40*('HTGR Relationships'!$D$8*'HTGR Levers &amp; Variables'!V12+'HTGR Relationships'!$E$8)</f>
        <v>173236393.32678837</v>
      </c>
      <c r="AC310" s="13"/>
      <c r="AD310" s="286"/>
      <c r="AE310" s="286"/>
      <c r="AF310" s="286"/>
      <c r="AG310" s="287"/>
      <c r="AH310" s="317">
        <f>AH307*'HTGR Relationships'!$D$40*('HTGR Relationships'!$D$8*'HTGR Levers &amp; Variables'!AB12+'HTGR Relationships'!$E$8)</f>
        <v>161155133.92509481</v>
      </c>
      <c r="AI310" s="13"/>
      <c r="AJ310" s="286"/>
      <c r="AK310" s="286"/>
      <c r="AL310" s="286"/>
      <c r="AM310" s="287"/>
      <c r="AN310" s="317">
        <f>AN307*'HTGR Relationships'!$D$40*('HTGR Relationships'!$D$8*'HTGR Levers &amp; Variables'!AH12+'HTGR Relationships'!$E$8)</f>
        <v>151985797.52113885</v>
      </c>
      <c r="AO310" s="13"/>
      <c r="AP310" s="286"/>
      <c r="AQ310" s="286"/>
      <c r="AR310" s="286"/>
      <c r="AS310" s="287"/>
      <c r="AT310" s="317">
        <f>AT307*'HTGR Relationships'!$D$40*('HTGR Relationships'!$D$8*'HTGR Levers &amp; Variables'!AN12+'HTGR Relationships'!$E$8)</f>
        <v>144689330.07925498</v>
      </c>
      <c r="AU310" s="13"/>
      <c r="AV310" s="286"/>
      <c r="AW310" s="286"/>
      <c r="AX310" s="286"/>
      <c r="AY310" s="287"/>
      <c r="AZ310" s="317">
        <f>AZ307*'HTGR Relationships'!$D$40*('HTGR Relationships'!$D$8*'HTGR Levers &amp; Variables'!AT12+'HTGR Relationships'!$E$8)</f>
        <v>138685784.95747322</v>
      </c>
      <c r="BA310" s="13"/>
      <c r="BB310" s="286"/>
      <c r="BC310" s="286"/>
      <c r="BD310" s="286"/>
      <c r="BE310" s="287"/>
      <c r="BF310" s="317">
        <f>BF307*'HTGR Relationships'!$D$40*('HTGR Relationships'!$D$8*'HTGR Levers &amp; Variables'!AZ12+'HTGR Relationships'!$E$8)</f>
        <v>133621532.02287446</v>
      </c>
      <c r="BG310" s="13"/>
      <c r="BH310" s="286"/>
      <c r="BI310" s="286"/>
      <c r="BJ310" s="286"/>
      <c r="BK310" s="287"/>
      <c r="BL310" s="317">
        <f>BL307*'HTGR Relationships'!$D$40*('HTGR Relationships'!$D$8*'HTGR Levers &amp; Variables'!BF12+'HTGR Relationships'!$E$8)</f>
        <v>129266517.0706798</v>
      </c>
      <c r="BM310" s="13"/>
      <c r="BN310" s="286"/>
      <c r="BO310" s="286"/>
      <c r="BP310" s="286"/>
      <c r="BQ310" s="287"/>
      <c r="BR310" s="317" t="e">
        <f>BR307*'HTGR Relationships'!$D$40*('HTGR Relationships'!$D$8*'HTGR Levers &amp; Variables'!BL12+'HTGR Relationships'!$E$8)</f>
        <v>#VALUE!</v>
      </c>
      <c r="BS310" s="13"/>
      <c r="BT310" s="286"/>
      <c r="BU310" s="286"/>
      <c r="BV310" s="286"/>
      <c r="BW310" s="287"/>
      <c r="BX310" s="317" t="e">
        <f>BX307*'HTGR Relationships'!$D$40*('HTGR Relationships'!$D$8*'HTGR Levers &amp; Variables'!BR12+'HTGR Relationships'!$E$8)</f>
        <v>#VALUE!</v>
      </c>
      <c r="BY310" s="13"/>
      <c r="BZ310" s="286"/>
      <c r="CA310" s="286"/>
      <c r="CB310" s="286"/>
      <c r="CC310" s="287"/>
      <c r="CD310" s="317" t="e">
        <f>CD307*'HTGR Relationships'!$D$40*('HTGR Relationships'!$D$8*'HTGR Levers &amp; Variables'!BX12+'HTGR Relationships'!$E$8)</f>
        <v>#VALUE!</v>
      </c>
      <c r="CE310" s="13"/>
      <c r="CF310" s="286"/>
      <c r="CG310" s="286"/>
      <c r="CH310" s="286"/>
      <c r="CI310" s="287"/>
      <c r="CJ310" s="317" t="e">
        <f>CJ307*'HTGR Relationships'!$D$40*('HTGR Relationships'!$D$8*'HTGR Levers &amp; Variables'!CD12+'HTGR Relationships'!$E$8)</f>
        <v>#VALUE!</v>
      </c>
      <c r="CK310" s="13"/>
      <c r="CL310" s="286"/>
      <c r="CM310" s="286"/>
      <c r="CN310" s="286"/>
      <c r="CO310" s="287"/>
      <c r="CP310" s="317" t="e">
        <f>CP307*'HTGR Relationships'!$D$40*('HTGR Relationships'!$D$8*'HTGR Levers &amp; Variables'!CJ12+'HTGR Relationships'!$E$8)</f>
        <v>#VALUE!</v>
      </c>
      <c r="CQ310" s="13"/>
      <c r="CR310" s="286"/>
      <c r="CS310" s="286"/>
      <c r="CT310" s="286"/>
      <c r="CU310" s="287"/>
      <c r="CV310" s="317" t="e">
        <f>CV307*'HTGR Relationships'!$D$40*('HTGR Relationships'!$D$8*'HTGR Levers &amp; Variables'!CP12+'HTGR Relationships'!$E$8)</f>
        <v>#VALUE!</v>
      </c>
      <c r="CW310" s="13"/>
      <c r="CX310" s="286"/>
      <c r="CY310" s="286"/>
      <c r="CZ310" s="286"/>
      <c r="DA310" s="287"/>
      <c r="DB310" s="317" t="e">
        <f>DB307*'HTGR Relationships'!$D$40*('HTGR Relationships'!$D$8*'HTGR Levers &amp; Variables'!CV12+'HTGR Relationships'!$E$8)</f>
        <v>#VALUE!</v>
      </c>
      <c r="DC310" s="13"/>
      <c r="DD310" s="286"/>
      <c r="DE310" s="286"/>
      <c r="DF310" s="286"/>
      <c r="DG310" s="287"/>
      <c r="DH310" s="317" t="e">
        <f>DH307*'HTGR Relationships'!$D$40*('HTGR Relationships'!$D$8*'HTGR Levers &amp; Variables'!DB12+'HTGR Relationships'!$E$8)</f>
        <v>#VALUE!</v>
      </c>
      <c r="DI310" s="13"/>
      <c r="DJ310" s="286"/>
      <c r="DK310" s="286"/>
      <c r="DL310" s="286"/>
      <c r="DM310" s="287"/>
      <c r="DN310" s="317" t="e">
        <f>DN307*'HTGR Relationships'!$D$40*('HTGR Relationships'!$D$8*'HTGR Levers &amp; Variables'!DH12+'HTGR Relationships'!$E$8)</f>
        <v>#VALUE!</v>
      </c>
      <c r="DO310" s="13"/>
      <c r="DP310" s="286"/>
      <c r="DQ310" s="286"/>
      <c r="DR310" s="286"/>
      <c r="DS310" s="287"/>
      <c r="DT310" s="317" t="e">
        <f>DT307*'HTGR Relationships'!$D$40*('HTGR Relationships'!$D$8*'HTGR Levers &amp; Variables'!DN12+'HTGR Relationships'!$E$8)</f>
        <v>#VALUE!</v>
      </c>
    </row>
    <row r="311" spans="1:124" x14ac:dyDescent="0.2">
      <c r="B311" s="390">
        <v>50</v>
      </c>
      <c r="C311" s="399" t="s">
        <v>264</v>
      </c>
      <c r="D311" s="288"/>
      <c r="E311" s="288"/>
      <c r="F311" s="91"/>
      <c r="G311" s="91"/>
      <c r="H311" s="91"/>
      <c r="I311" s="91"/>
      <c r="J311" s="269">
        <f>SUM(J312:J314)</f>
        <v>75031913.703621298</v>
      </c>
      <c r="K311" s="288"/>
      <c r="L311" s="91"/>
      <c r="M311" s="91"/>
      <c r="N311" s="91"/>
      <c r="O311" s="91"/>
      <c r="P311" s="269">
        <f>SUM(P312:P314)</f>
        <v>34196964.099774346</v>
      </c>
      <c r="Q311" s="288"/>
      <c r="R311" s="91"/>
      <c r="S311" s="91"/>
      <c r="T311" s="91"/>
      <c r="U311" s="91"/>
      <c r="V311" s="269">
        <f>SUM(V312:V314)</f>
        <v>29004089.47621607</v>
      </c>
      <c r="W311" s="288"/>
      <c r="X311" s="91"/>
      <c r="Y311" s="91"/>
      <c r="Z311" s="91"/>
      <c r="AA311" s="91"/>
      <c r="AB311" s="269">
        <f>SUM(AB312:AB314)</f>
        <v>27231676.341316056</v>
      </c>
      <c r="AC311" s="288"/>
      <c r="AD311" s="91"/>
      <c r="AE311" s="91"/>
      <c r="AF311" s="91"/>
      <c r="AG311" s="91"/>
      <c r="AH311" s="269">
        <f>SUM(AH312:AH314)</f>
        <v>26578015.119566914</v>
      </c>
      <c r="AI311" s="288"/>
      <c r="AJ311" s="91"/>
      <c r="AK311" s="91"/>
      <c r="AL311" s="91"/>
      <c r="AM311" s="91"/>
      <c r="AN311" s="269">
        <f>SUM(AN312:AN314)</f>
        <v>26077556.88222377</v>
      </c>
      <c r="AO311" s="288"/>
      <c r="AP311" s="91"/>
      <c r="AQ311" s="91"/>
      <c r="AR311" s="91"/>
      <c r="AS311" s="91"/>
      <c r="AT311" s="269">
        <f>SUM(AT312:AT314)</f>
        <v>25676493.177403081</v>
      </c>
      <c r="AU311" s="288"/>
      <c r="AV311" s="91"/>
      <c r="AW311" s="91"/>
      <c r="AX311" s="91"/>
      <c r="AY311" s="91"/>
      <c r="AZ311" s="269">
        <f>SUM(AZ312:AZ314)</f>
        <v>25344536.611317661</v>
      </c>
      <c r="BA311" s="288"/>
      <c r="BB311" s="91"/>
      <c r="BC311" s="91"/>
      <c r="BD311" s="91"/>
      <c r="BE311" s="91"/>
      <c r="BF311" s="269">
        <f>SUM(BF312:BF314)</f>
        <v>25063089.461162344</v>
      </c>
      <c r="BG311" s="288"/>
      <c r="BH311" s="91"/>
      <c r="BI311" s="91"/>
      <c r="BJ311" s="91"/>
      <c r="BK311" s="91"/>
      <c r="BL311" s="269">
        <f>SUM(BL312:BL314)</f>
        <v>24819980.568781059</v>
      </c>
      <c r="BM311" s="288"/>
      <c r="BN311" s="91"/>
      <c r="BO311" s="91"/>
      <c r="BP311" s="91"/>
      <c r="BQ311" s="91"/>
      <c r="BR311" s="269" t="e">
        <f>SUM(BR312:BR314)</f>
        <v>#VALUE!</v>
      </c>
      <c r="BS311" s="288"/>
      <c r="BT311" s="91"/>
      <c r="BU311" s="91"/>
      <c r="BV311" s="91"/>
      <c r="BW311" s="91"/>
      <c r="BX311" s="269" t="e">
        <f>SUM(BX312:BX314)</f>
        <v>#VALUE!</v>
      </c>
      <c r="BY311" s="288"/>
      <c r="BZ311" s="91"/>
      <c r="CA311" s="91"/>
      <c r="CB311" s="91"/>
      <c r="CC311" s="91"/>
      <c r="CD311" s="269" t="e">
        <f>SUM(CD312:CD314)</f>
        <v>#VALUE!</v>
      </c>
      <c r="CE311" s="288"/>
      <c r="CF311" s="91"/>
      <c r="CG311" s="91"/>
      <c r="CH311" s="91"/>
      <c r="CI311" s="91"/>
      <c r="CJ311" s="269" t="e">
        <f>SUM(CJ312:CJ314)</f>
        <v>#VALUE!</v>
      </c>
      <c r="CK311" s="288"/>
      <c r="CL311" s="91"/>
      <c r="CM311" s="91"/>
      <c r="CN311" s="91"/>
      <c r="CO311" s="91"/>
      <c r="CP311" s="269" t="e">
        <f>SUM(CP312:CP314)</f>
        <v>#VALUE!</v>
      </c>
      <c r="CQ311" s="288"/>
      <c r="CR311" s="91"/>
      <c r="CS311" s="91"/>
      <c r="CT311" s="91"/>
      <c r="CU311" s="91"/>
      <c r="CV311" s="269" t="e">
        <f>SUM(CV312:CV314)</f>
        <v>#VALUE!</v>
      </c>
      <c r="CW311" s="288"/>
      <c r="CX311" s="91"/>
      <c r="CY311" s="91"/>
      <c r="CZ311" s="91"/>
      <c r="DA311" s="91"/>
      <c r="DB311" s="269" t="e">
        <f>SUM(DB312:DB314)</f>
        <v>#VALUE!</v>
      </c>
      <c r="DC311" s="288"/>
      <c r="DD311" s="91"/>
      <c r="DE311" s="91"/>
      <c r="DF311" s="91"/>
      <c r="DG311" s="91"/>
      <c r="DH311" s="269" t="e">
        <f>SUM(DH312:DH314)</f>
        <v>#VALUE!</v>
      </c>
      <c r="DI311" s="288"/>
      <c r="DJ311" s="91"/>
      <c r="DK311" s="91"/>
      <c r="DL311" s="91"/>
      <c r="DM311" s="91"/>
      <c r="DN311" s="269" t="e">
        <f>SUM(DN312:DN314)</f>
        <v>#VALUE!</v>
      </c>
      <c r="DO311" s="288"/>
      <c r="DP311" s="91"/>
      <c r="DQ311" s="91"/>
      <c r="DR311" s="91"/>
      <c r="DS311" s="91"/>
      <c r="DT311" s="269" t="e">
        <f>SUM(DT312:DT314)</f>
        <v>#VALUE!</v>
      </c>
    </row>
    <row r="312" spans="1:124" x14ac:dyDescent="0.2">
      <c r="B312" s="95">
        <v>51</v>
      </c>
      <c r="C312" s="95" t="s">
        <v>137</v>
      </c>
      <c r="D312" s="91"/>
      <c r="E312" s="91"/>
      <c r="F312" s="91"/>
      <c r="G312" s="91"/>
      <c r="H312" s="91"/>
      <c r="I312" s="91"/>
      <c r="J312" s="268">
        <f>J290*'HTGR Relationships'!$D$41</f>
        <v>187500</v>
      </c>
      <c r="K312" s="91"/>
      <c r="L312" s="91"/>
      <c r="M312" s="91"/>
      <c r="N312" s="91"/>
      <c r="O312" s="91"/>
      <c r="P312" s="268">
        <f>P290*'HTGR Relationships'!$D$41</f>
        <v>187500</v>
      </c>
      <c r="Q312" s="91"/>
      <c r="R312" s="91"/>
      <c r="S312" s="91"/>
      <c r="T312" s="91"/>
      <c r="U312" s="91"/>
      <c r="V312" s="268">
        <f>V290*'HTGR Relationships'!$D$41</f>
        <v>187500</v>
      </c>
      <c r="W312" s="91"/>
      <c r="X312" s="91"/>
      <c r="Y312" s="91"/>
      <c r="Z312" s="91"/>
      <c r="AA312" s="91"/>
      <c r="AB312" s="268">
        <f>AB290*'HTGR Relationships'!$D$41</f>
        <v>187500</v>
      </c>
      <c r="AC312" s="91"/>
      <c r="AD312" s="91"/>
      <c r="AE312" s="91"/>
      <c r="AF312" s="91"/>
      <c r="AG312" s="91"/>
      <c r="AH312" s="268">
        <f>AH290*'HTGR Relationships'!$D$41</f>
        <v>187500</v>
      </c>
      <c r="AI312" s="91"/>
      <c r="AJ312" s="91"/>
      <c r="AK312" s="91"/>
      <c r="AL312" s="91"/>
      <c r="AM312" s="91"/>
      <c r="AN312" s="268">
        <f>AN290*'HTGR Relationships'!$D$41</f>
        <v>187500</v>
      </c>
      <c r="AO312" s="91"/>
      <c r="AP312" s="91"/>
      <c r="AQ312" s="91"/>
      <c r="AR312" s="91"/>
      <c r="AS312" s="91"/>
      <c r="AT312" s="268">
        <f>AT290*'HTGR Relationships'!$D$41</f>
        <v>187500</v>
      </c>
      <c r="AU312" s="91"/>
      <c r="AV312" s="91"/>
      <c r="AW312" s="91"/>
      <c r="AX312" s="91"/>
      <c r="AY312" s="91"/>
      <c r="AZ312" s="268">
        <f>AZ290*'HTGR Relationships'!$D$41</f>
        <v>187500</v>
      </c>
      <c r="BA312" s="91"/>
      <c r="BB312" s="91"/>
      <c r="BC312" s="91"/>
      <c r="BD312" s="91"/>
      <c r="BE312" s="91"/>
      <c r="BF312" s="268">
        <f>BF290*'HTGR Relationships'!$D$41</f>
        <v>187500</v>
      </c>
      <c r="BG312" s="91"/>
      <c r="BH312" s="91"/>
      <c r="BI312" s="91"/>
      <c r="BJ312" s="91"/>
      <c r="BK312" s="91"/>
      <c r="BL312" s="268">
        <f>BL290*'HTGR Relationships'!$D$41</f>
        <v>187500</v>
      </c>
      <c r="BM312" s="91"/>
      <c r="BN312" s="91"/>
      <c r="BO312" s="91"/>
      <c r="BP312" s="91"/>
      <c r="BQ312" s="91"/>
      <c r="BR312" s="268">
        <f>BR290*'HTGR Relationships'!$D$41</f>
        <v>187500</v>
      </c>
      <c r="BS312" s="91"/>
      <c r="BT312" s="91"/>
      <c r="BU312" s="91"/>
      <c r="BV312" s="91"/>
      <c r="BW312" s="91"/>
      <c r="BX312" s="268">
        <f>BX290*'HTGR Relationships'!$D$41</f>
        <v>187500</v>
      </c>
      <c r="BY312" s="91"/>
      <c r="BZ312" s="91"/>
      <c r="CA312" s="91"/>
      <c r="CB312" s="91"/>
      <c r="CC312" s="91"/>
      <c r="CD312" s="268">
        <f>CD290*'HTGR Relationships'!$D$41</f>
        <v>187500</v>
      </c>
      <c r="CE312" s="91"/>
      <c r="CF312" s="91"/>
      <c r="CG312" s="91"/>
      <c r="CH312" s="91"/>
      <c r="CI312" s="91"/>
      <c r="CJ312" s="268">
        <f>CJ290*'HTGR Relationships'!$D$41</f>
        <v>187500</v>
      </c>
      <c r="CK312" s="91"/>
      <c r="CL312" s="91"/>
      <c r="CM312" s="91"/>
      <c r="CN312" s="91"/>
      <c r="CO312" s="91"/>
      <c r="CP312" s="268">
        <f>CP290*'HTGR Relationships'!$D$41</f>
        <v>187500</v>
      </c>
      <c r="CQ312" s="91"/>
      <c r="CR312" s="91"/>
      <c r="CS312" s="91"/>
      <c r="CT312" s="91"/>
      <c r="CU312" s="91"/>
      <c r="CV312" s="268">
        <f>CV290*'HTGR Relationships'!$D$41</f>
        <v>187500</v>
      </c>
      <c r="CW312" s="91"/>
      <c r="CX312" s="91"/>
      <c r="CY312" s="91"/>
      <c r="CZ312" s="91"/>
      <c r="DA312" s="91"/>
      <c r="DB312" s="268">
        <f>DB290*'HTGR Relationships'!$D$41</f>
        <v>187500</v>
      </c>
      <c r="DC312" s="91"/>
      <c r="DD312" s="91"/>
      <c r="DE312" s="91"/>
      <c r="DF312" s="91"/>
      <c r="DG312" s="91"/>
      <c r="DH312" s="268">
        <f>DH290*'HTGR Relationships'!$D$41</f>
        <v>187500</v>
      </c>
      <c r="DI312" s="91"/>
      <c r="DJ312" s="91"/>
      <c r="DK312" s="91"/>
      <c r="DL312" s="91"/>
      <c r="DM312" s="91"/>
      <c r="DN312" s="268">
        <f>DN290*'HTGR Relationships'!$D$41</f>
        <v>187500</v>
      </c>
      <c r="DO312" s="91"/>
      <c r="DP312" s="91"/>
      <c r="DQ312" s="91"/>
      <c r="DR312" s="91"/>
      <c r="DS312" s="91"/>
      <c r="DT312" s="268">
        <f>DT290*'HTGR Relationships'!$D$41</f>
        <v>187500</v>
      </c>
    </row>
    <row r="313" spans="1:124" x14ac:dyDescent="0.2">
      <c r="B313" s="95">
        <v>52</v>
      </c>
      <c r="C313" s="95" t="s">
        <v>143</v>
      </c>
      <c r="D313" s="91"/>
      <c r="E313" s="91"/>
      <c r="F313" s="91"/>
      <c r="G313" s="91"/>
      <c r="H313" s="91"/>
      <c r="I313" s="91"/>
      <c r="J313" s="268">
        <f>(J297+J305)*'HTGR Relationships'!$D$43</f>
        <v>66702653.703621306</v>
      </c>
      <c r="K313" s="91"/>
      <c r="L313" s="91"/>
      <c r="M313" s="91"/>
      <c r="N313" s="91"/>
      <c r="O313" s="91"/>
      <c r="P313" s="268">
        <f>(P297+P305)*'HTGR Relationships'!$D$43</f>
        <v>25867704.099774342</v>
      </c>
      <c r="Q313" s="91"/>
      <c r="R313" s="91"/>
      <c r="S313" s="91"/>
      <c r="T313" s="91"/>
      <c r="U313" s="91"/>
      <c r="V313" s="268">
        <f>(V297+V305)*'HTGR Relationships'!$D$43</f>
        <v>20674829.47621607</v>
      </c>
      <c r="W313" s="91"/>
      <c r="X313" s="91"/>
      <c r="Y313" s="91"/>
      <c r="Z313" s="91"/>
      <c r="AA313" s="91"/>
      <c r="AB313" s="268">
        <f>(AB297+AB305)*'HTGR Relationships'!$D$43</f>
        <v>18902416.341316056</v>
      </c>
      <c r="AC313" s="91"/>
      <c r="AD313" s="91"/>
      <c r="AE313" s="91"/>
      <c r="AF313" s="91"/>
      <c r="AG313" s="91"/>
      <c r="AH313" s="268">
        <f>(AH297+AH305)*'HTGR Relationships'!$D$43</f>
        <v>18248755.119566914</v>
      </c>
      <c r="AI313" s="91"/>
      <c r="AJ313" s="91"/>
      <c r="AK313" s="91"/>
      <c r="AL313" s="91"/>
      <c r="AM313" s="91"/>
      <c r="AN313" s="268">
        <f>(AN297+AN305)*'HTGR Relationships'!$D$43</f>
        <v>17748296.88222377</v>
      </c>
      <c r="AO313" s="91"/>
      <c r="AP313" s="91"/>
      <c r="AQ313" s="91"/>
      <c r="AR313" s="91"/>
      <c r="AS313" s="91"/>
      <c r="AT313" s="268">
        <f>(AT297+AT305)*'HTGR Relationships'!$D$43</f>
        <v>17347233.177403081</v>
      </c>
      <c r="AU313" s="91"/>
      <c r="AV313" s="91"/>
      <c r="AW313" s="91"/>
      <c r="AX313" s="91"/>
      <c r="AY313" s="91"/>
      <c r="AZ313" s="268">
        <f>(AZ297+AZ305)*'HTGR Relationships'!$D$43</f>
        <v>17015276.611317661</v>
      </c>
      <c r="BA313" s="91"/>
      <c r="BB313" s="91"/>
      <c r="BC313" s="91"/>
      <c r="BD313" s="91"/>
      <c r="BE313" s="91"/>
      <c r="BF313" s="268">
        <f>(BF297+BF305)*'HTGR Relationships'!$D$43</f>
        <v>16733829.461162342</v>
      </c>
      <c r="BG313" s="91"/>
      <c r="BH313" s="91"/>
      <c r="BI313" s="91"/>
      <c r="BJ313" s="91"/>
      <c r="BK313" s="91"/>
      <c r="BL313" s="268">
        <f>(BL297+BL305)*'HTGR Relationships'!$D$43</f>
        <v>16490720.568781059</v>
      </c>
      <c r="BM313" s="91"/>
      <c r="BN313" s="91"/>
      <c r="BO313" s="91"/>
      <c r="BP313" s="91"/>
      <c r="BQ313" s="91"/>
      <c r="BR313" s="268" t="e">
        <f>(BR297+BR305)*'HTGR Relationships'!$D$43</f>
        <v>#VALUE!</v>
      </c>
      <c r="BS313" s="91"/>
      <c r="BT313" s="91"/>
      <c r="BU313" s="91"/>
      <c r="BV313" s="91"/>
      <c r="BW313" s="91"/>
      <c r="BX313" s="268" t="e">
        <f>(BX297+BX305)*'HTGR Relationships'!$D$43</f>
        <v>#VALUE!</v>
      </c>
      <c r="BY313" s="91"/>
      <c r="BZ313" s="91"/>
      <c r="CA313" s="91"/>
      <c r="CB313" s="91"/>
      <c r="CC313" s="91"/>
      <c r="CD313" s="268" t="e">
        <f>(CD297+CD305)*'HTGR Relationships'!$D$43</f>
        <v>#VALUE!</v>
      </c>
      <c r="CE313" s="91"/>
      <c r="CF313" s="91"/>
      <c r="CG313" s="91"/>
      <c r="CH313" s="91"/>
      <c r="CI313" s="91"/>
      <c r="CJ313" s="268" t="e">
        <f>(CJ297+CJ305)*'HTGR Relationships'!$D$43</f>
        <v>#VALUE!</v>
      </c>
      <c r="CK313" s="91"/>
      <c r="CL313" s="91"/>
      <c r="CM313" s="91"/>
      <c r="CN313" s="91"/>
      <c r="CO313" s="91"/>
      <c r="CP313" s="268" t="e">
        <f>(CP297+CP305)*'HTGR Relationships'!$D$43</f>
        <v>#VALUE!</v>
      </c>
      <c r="CQ313" s="91"/>
      <c r="CR313" s="91"/>
      <c r="CS313" s="91"/>
      <c r="CT313" s="91"/>
      <c r="CU313" s="91"/>
      <c r="CV313" s="268" t="e">
        <f>(CV297+CV305)*'HTGR Relationships'!$D$43</f>
        <v>#VALUE!</v>
      </c>
      <c r="CW313" s="91"/>
      <c r="CX313" s="91"/>
      <c r="CY313" s="91"/>
      <c r="CZ313" s="91"/>
      <c r="DA313" s="91"/>
      <c r="DB313" s="268" t="e">
        <f>(DB297+DB305)*'HTGR Relationships'!$D$43</f>
        <v>#VALUE!</v>
      </c>
      <c r="DC313" s="91"/>
      <c r="DD313" s="91"/>
      <c r="DE313" s="91"/>
      <c r="DF313" s="91"/>
      <c r="DG313" s="91"/>
      <c r="DH313" s="268" t="e">
        <f>(DH297+DH305)*'HTGR Relationships'!$D$43</f>
        <v>#VALUE!</v>
      </c>
      <c r="DI313" s="91"/>
      <c r="DJ313" s="91"/>
      <c r="DK313" s="91"/>
      <c r="DL313" s="91"/>
      <c r="DM313" s="91"/>
      <c r="DN313" s="268" t="e">
        <f>(DN297+DN305)*'HTGR Relationships'!$D$43</f>
        <v>#VALUE!</v>
      </c>
      <c r="DO313" s="91"/>
      <c r="DP313" s="91"/>
      <c r="DQ313" s="91"/>
      <c r="DR313" s="91"/>
      <c r="DS313" s="91"/>
      <c r="DT313" s="268" t="e">
        <f>(DT297+DT305)*'HTGR Relationships'!$D$43</f>
        <v>#VALUE!</v>
      </c>
    </row>
    <row r="314" spans="1:124" x14ac:dyDescent="0.2">
      <c r="B314" s="95">
        <v>54</v>
      </c>
      <c r="C314" s="95" t="s">
        <v>146</v>
      </c>
      <c r="D314" s="91"/>
      <c r="E314" s="91"/>
      <c r="F314" s="91"/>
      <c r="G314" s="91"/>
      <c r="H314" s="91"/>
      <c r="I314" s="91"/>
      <c r="J314" s="268">
        <f>'HTGR Levers &amp; Variables'!D$3*1000*'HTGR Relationships'!$D$44</f>
        <v>8141760</v>
      </c>
      <c r="K314" s="91"/>
      <c r="L314" s="91"/>
      <c r="M314" s="91"/>
      <c r="N314" s="91"/>
      <c r="O314" s="91"/>
      <c r="P314" s="268">
        <f>'HTGR Levers &amp; Variables'!J$3*1000*'HTGR Relationships'!$D$44</f>
        <v>8141760</v>
      </c>
      <c r="Q314" s="91"/>
      <c r="R314" s="91"/>
      <c r="S314" s="91"/>
      <c r="T314" s="91"/>
      <c r="U314" s="91"/>
      <c r="V314" s="268">
        <f>'HTGR Levers &amp; Variables'!P$3*1000*'HTGR Relationships'!$D$44</f>
        <v>8141760</v>
      </c>
      <c r="W314" s="91"/>
      <c r="X314" s="91"/>
      <c r="Y314" s="91"/>
      <c r="Z314" s="91"/>
      <c r="AA314" s="91"/>
      <c r="AB314" s="268">
        <f>'HTGR Levers &amp; Variables'!V$3*1000*'HTGR Relationships'!$D$44</f>
        <v>8141760</v>
      </c>
      <c r="AC314" s="91"/>
      <c r="AD314" s="91"/>
      <c r="AE314" s="91"/>
      <c r="AF314" s="91"/>
      <c r="AG314" s="91"/>
      <c r="AH314" s="268">
        <f>'HTGR Levers &amp; Variables'!AB$3*1000*'HTGR Relationships'!$D$44</f>
        <v>8141760</v>
      </c>
      <c r="AI314" s="91"/>
      <c r="AJ314" s="91"/>
      <c r="AK314" s="91"/>
      <c r="AL314" s="91"/>
      <c r="AM314" s="91"/>
      <c r="AN314" s="268">
        <f>'HTGR Levers &amp; Variables'!AH$3*1000*'HTGR Relationships'!$D$44</f>
        <v>8141760</v>
      </c>
      <c r="AO314" s="91"/>
      <c r="AP314" s="91"/>
      <c r="AQ314" s="91"/>
      <c r="AR314" s="91"/>
      <c r="AS314" s="91"/>
      <c r="AT314" s="268">
        <f>'HTGR Levers &amp; Variables'!AN$3*1000*'HTGR Relationships'!$D$44</f>
        <v>8141760</v>
      </c>
      <c r="AU314" s="91"/>
      <c r="AV314" s="91"/>
      <c r="AW314" s="91"/>
      <c r="AX314" s="91"/>
      <c r="AY314" s="91"/>
      <c r="AZ314" s="268">
        <f>'HTGR Levers &amp; Variables'!AT$3*1000*'HTGR Relationships'!$D$44</f>
        <v>8141760</v>
      </c>
      <c r="BA314" s="91"/>
      <c r="BB314" s="91"/>
      <c r="BC314" s="91"/>
      <c r="BD314" s="91"/>
      <c r="BE314" s="91"/>
      <c r="BF314" s="268">
        <f>'HTGR Levers &amp; Variables'!AZ$3*1000*'HTGR Relationships'!$D$44</f>
        <v>8141760</v>
      </c>
      <c r="BG314" s="91"/>
      <c r="BH314" s="91"/>
      <c r="BI314" s="91"/>
      <c r="BJ314" s="91"/>
      <c r="BK314" s="91"/>
      <c r="BL314" s="268">
        <f>'HTGR Levers &amp; Variables'!BF$3*1000*'HTGR Relationships'!$D$44</f>
        <v>8141760</v>
      </c>
      <c r="BM314" s="91"/>
      <c r="BN314" s="91"/>
      <c r="BO314" s="91"/>
      <c r="BP314" s="91"/>
      <c r="BQ314" s="91"/>
      <c r="BR314" s="268">
        <f>'HTGR Levers &amp; Variables'!BL$3*1000*'HTGR Relationships'!$D$44</f>
        <v>8141760</v>
      </c>
      <c r="BS314" s="91"/>
      <c r="BT314" s="91"/>
      <c r="BU314" s="91"/>
      <c r="BV314" s="91"/>
      <c r="BW314" s="91"/>
      <c r="BX314" s="268">
        <f>'HTGR Levers &amp; Variables'!BR$3*1000*'HTGR Relationships'!$D$44</f>
        <v>8141760</v>
      </c>
      <c r="BY314" s="91"/>
      <c r="BZ314" s="91"/>
      <c r="CA314" s="91"/>
      <c r="CB314" s="91"/>
      <c r="CC314" s="91"/>
      <c r="CD314" s="268">
        <f>'HTGR Levers &amp; Variables'!BX$3*1000*'HTGR Relationships'!$D$44</f>
        <v>8141760</v>
      </c>
      <c r="CE314" s="91"/>
      <c r="CF314" s="91"/>
      <c r="CG314" s="91"/>
      <c r="CH314" s="91"/>
      <c r="CI314" s="91"/>
      <c r="CJ314" s="268">
        <f>'HTGR Levers &amp; Variables'!CD$3*1000*'HTGR Relationships'!$D$44</f>
        <v>8141760</v>
      </c>
      <c r="CK314" s="91"/>
      <c r="CL314" s="91"/>
      <c r="CM314" s="91"/>
      <c r="CN314" s="91"/>
      <c r="CO314" s="91"/>
      <c r="CP314" s="268">
        <f>'HTGR Levers &amp; Variables'!CJ$3*1000*'HTGR Relationships'!$D$44</f>
        <v>8141760</v>
      </c>
      <c r="CQ314" s="91"/>
      <c r="CR314" s="91"/>
      <c r="CS314" s="91"/>
      <c r="CT314" s="91"/>
      <c r="CU314" s="91"/>
      <c r="CV314" s="268">
        <f>'HTGR Levers &amp; Variables'!CP$3*1000*'HTGR Relationships'!$D$44</f>
        <v>8141760</v>
      </c>
      <c r="CW314" s="91"/>
      <c r="CX314" s="91"/>
      <c r="CY314" s="91"/>
      <c r="CZ314" s="91"/>
      <c r="DA314" s="91"/>
      <c r="DB314" s="268">
        <f>'HTGR Levers &amp; Variables'!CV$3*1000*'HTGR Relationships'!$D$44</f>
        <v>8141760</v>
      </c>
      <c r="DC314" s="91"/>
      <c r="DD314" s="91"/>
      <c r="DE314" s="91"/>
      <c r="DF314" s="91"/>
      <c r="DG314" s="91"/>
      <c r="DH314" s="268">
        <f>'HTGR Levers &amp; Variables'!DB$3*1000*'HTGR Relationships'!$D$44</f>
        <v>8141760</v>
      </c>
      <c r="DI314" s="91"/>
      <c r="DJ314" s="91"/>
      <c r="DK314" s="91"/>
      <c r="DL314" s="91"/>
      <c r="DM314" s="91"/>
      <c r="DN314" s="268">
        <f>'HTGR Levers &amp; Variables'!DH$3*1000*'HTGR Relationships'!$D$44</f>
        <v>8141760</v>
      </c>
      <c r="DO314" s="91"/>
      <c r="DP314" s="91"/>
      <c r="DQ314" s="91"/>
      <c r="DR314" s="91"/>
      <c r="DS314" s="91"/>
      <c r="DT314" s="268">
        <f>'HTGR Levers &amp; Variables'!DN$3*1000*'HTGR Relationships'!$D$44</f>
        <v>8141760</v>
      </c>
    </row>
    <row r="315" spans="1:124" x14ac:dyDescent="0.2">
      <c r="B315" s="390">
        <v>60</v>
      </c>
      <c r="C315" s="399" t="s">
        <v>265</v>
      </c>
      <c r="D315" s="91"/>
      <c r="E315" s="91"/>
      <c r="F315" s="91"/>
      <c r="G315" s="91"/>
      <c r="H315" s="91"/>
      <c r="I315" s="91"/>
      <c r="J315" s="269">
        <f ca="1">SUM(J317)</f>
        <v>7966473566.2071724</v>
      </c>
      <c r="K315" s="91"/>
      <c r="L315" s="91"/>
      <c r="M315" s="91"/>
      <c r="N315" s="91"/>
      <c r="O315" s="91"/>
      <c r="P315" s="269">
        <f ca="1">SUM(P317)</f>
        <v>1867977322.7795625</v>
      </c>
      <c r="Q315" s="91"/>
      <c r="R315" s="91"/>
      <c r="S315" s="91"/>
      <c r="T315" s="91"/>
      <c r="U315" s="91"/>
      <c r="V315" s="269">
        <f ca="1">SUM(V317)</f>
        <v>1331669423.5593657</v>
      </c>
      <c r="W315" s="91"/>
      <c r="X315" s="91"/>
      <c r="Y315" s="91"/>
      <c r="Z315" s="91"/>
      <c r="AA315" s="91"/>
      <c r="AB315" s="269">
        <f ca="1">SUM(AB317)</f>
        <v>1148614230.8086326</v>
      </c>
      <c r="AC315" s="91"/>
      <c r="AD315" s="91"/>
      <c r="AE315" s="91"/>
      <c r="AF315" s="91"/>
      <c r="AG315" s="91"/>
      <c r="AH315" s="269">
        <f ca="1">SUM(AH317)</f>
        <v>1075784041.6159413</v>
      </c>
      <c r="AI315" s="91"/>
      <c r="AJ315" s="91"/>
      <c r="AK315" s="91"/>
      <c r="AL315" s="91"/>
      <c r="AM315" s="91"/>
      <c r="AN315" s="269">
        <f ca="1">SUM(AN317)</f>
        <v>1037088556.9601483</v>
      </c>
      <c r="AO315" s="91"/>
      <c r="AP315" s="91"/>
      <c r="AQ315" s="91"/>
      <c r="AR315" s="91"/>
      <c r="AS315" s="91"/>
      <c r="AT315" s="269">
        <f ca="1">SUM(AT317)</f>
        <v>998900991.82453334</v>
      </c>
      <c r="AU315" s="91"/>
      <c r="AV315" s="91"/>
      <c r="AW315" s="91"/>
      <c r="AX315" s="91"/>
      <c r="AY315" s="91"/>
      <c r="AZ315" s="269">
        <f ca="1">SUM(AZ317)</f>
        <v>976537683.30555236</v>
      </c>
      <c r="BA315" s="91"/>
      <c r="BB315" s="91"/>
      <c r="BC315" s="91"/>
      <c r="BD315" s="91"/>
      <c r="BE315" s="91"/>
      <c r="BF315" s="269">
        <f ca="1">SUM(BF317)</f>
        <v>950240563.17393005</v>
      </c>
      <c r="BG315" s="91"/>
      <c r="BH315" s="91"/>
      <c r="BI315" s="91"/>
      <c r="BJ315" s="91"/>
      <c r="BK315" s="91"/>
      <c r="BL315" s="269">
        <f ca="1">SUM(BL317)</f>
        <v>937010147.07268536</v>
      </c>
      <c r="BM315" s="91"/>
      <c r="BN315" s="91"/>
      <c r="BO315" s="91"/>
      <c r="BP315" s="91"/>
      <c r="BQ315" s="91"/>
      <c r="BR315" s="269" t="e">
        <f>SUM(BR317)</f>
        <v>#VALUE!</v>
      </c>
      <c r="BS315" s="91"/>
      <c r="BT315" s="91"/>
      <c r="BU315" s="91"/>
      <c r="BV315" s="91"/>
      <c r="BW315" s="91"/>
      <c r="BX315" s="269" t="e">
        <f>SUM(BX317)</f>
        <v>#VALUE!</v>
      </c>
      <c r="BY315" s="91"/>
      <c r="BZ315" s="91"/>
      <c r="CA315" s="91"/>
      <c r="CB315" s="91"/>
      <c r="CC315" s="91"/>
      <c r="CD315" s="269" t="e">
        <f>SUM(CD317)</f>
        <v>#VALUE!</v>
      </c>
      <c r="CE315" s="91"/>
      <c r="CF315" s="91"/>
      <c r="CG315" s="91"/>
      <c r="CH315" s="91"/>
      <c r="CI315" s="91"/>
      <c r="CJ315" s="269" t="e">
        <f>SUM(CJ317)</f>
        <v>#VALUE!</v>
      </c>
      <c r="CK315" s="91"/>
      <c r="CL315" s="91"/>
      <c r="CM315" s="91"/>
      <c r="CN315" s="91"/>
      <c r="CO315" s="91"/>
      <c r="CP315" s="269" t="e">
        <f>SUM(CP317)</f>
        <v>#VALUE!</v>
      </c>
      <c r="CQ315" s="91"/>
      <c r="CR315" s="91"/>
      <c r="CS315" s="91"/>
      <c r="CT315" s="91"/>
      <c r="CU315" s="91"/>
      <c r="CV315" s="269" t="e">
        <f>SUM(CV317)</f>
        <v>#VALUE!</v>
      </c>
      <c r="CW315" s="91"/>
      <c r="CX315" s="91"/>
      <c r="CY315" s="91"/>
      <c r="CZ315" s="91"/>
      <c r="DA315" s="91"/>
      <c r="DB315" s="269" t="e">
        <f>SUM(DB317)</f>
        <v>#VALUE!</v>
      </c>
      <c r="DC315" s="91"/>
      <c r="DD315" s="91"/>
      <c r="DE315" s="91"/>
      <c r="DF315" s="91"/>
      <c r="DG315" s="91"/>
      <c r="DH315" s="269" t="e">
        <f>SUM(DH317)</f>
        <v>#VALUE!</v>
      </c>
      <c r="DI315" s="91"/>
      <c r="DJ315" s="91"/>
      <c r="DK315" s="91"/>
      <c r="DL315" s="91"/>
      <c r="DM315" s="91"/>
      <c r="DN315" s="269" t="e">
        <f>SUM(DN317)</f>
        <v>#VALUE!</v>
      </c>
      <c r="DO315" s="91"/>
      <c r="DP315" s="91"/>
      <c r="DQ315" s="91"/>
      <c r="DR315" s="91"/>
      <c r="DS315" s="91"/>
      <c r="DT315" s="269" t="e">
        <f>SUM(DT317)</f>
        <v>#VALUE!</v>
      </c>
    </row>
    <row r="316" spans="1:124" x14ac:dyDescent="0.2">
      <c r="B316" s="250">
        <v>62</v>
      </c>
      <c r="C316" s="250" t="s">
        <v>266</v>
      </c>
      <c r="D316" s="251"/>
      <c r="E316" s="251"/>
      <c r="F316" s="251"/>
      <c r="G316" s="251"/>
      <c r="H316" s="251"/>
      <c r="I316" s="251"/>
      <c r="J316" s="270">
        <f>SUM(J289,J297,J305,J311)*(0.5*(1+EXP(LN(1+'HTGR Levers &amp; Variables'!D$6)*(J287/12)))/((LN(1+'HTGR Levers &amp; Variables'!D$6)*(J287/12)/PI())^2+1)-1)</f>
        <v>6309924182.7691908</v>
      </c>
      <c r="K316" s="251"/>
      <c r="L316" s="251"/>
      <c r="M316" s="251"/>
      <c r="N316" s="251"/>
      <c r="O316" s="251"/>
      <c r="P316" s="270">
        <f>SUM(P289,P297,P305,P311)*(0.5*(1+EXP(LN(1+'HTGR Levers &amp; Variables'!J$6)*(P287/12)))/((LN(1+'HTGR Levers &amp; Variables'!J$6)*(P287/12)/PI())^2+1)-1)</f>
        <v>1543755815.2523181</v>
      </c>
      <c r="Q316" s="251"/>
      <c r="R316" s="251"/>
      <c r="S316" s="251"/>
      <c r="T316" s="251"/>
      <c r="U316" s="251"/>
      <c r="V316" s="270">
        <f>SUM(V289,V297,V305,V311)*(0.5*(1+EXP(LN(1+'HTGR Levers &amp; Variables'!P$6)*(V287/12)))/((LN(1+'HTGR Levers &amp; Variables'!P$6)*(V287/12)/PI())^2+1)-1)</f>
        <v>1143648797.2106922</v>
      </c>
      <c r="W316" s="251"/>
      <c r="X316" s="251"/>
      <c r="Y316" s="251"/>
      <c r="Z316" s="251"/>
      <c r="AA316" s="251"/>
      <c r="AB316" s="270">
        <f>SUM(AB289,AB297,AB305,AB311)*(0.5*(1+EXP(LN(1+'HTGR Levers &amp; Variables'!V$6)*(AB287/12)))/((LN(1+'HTGR Levers &amp; Variables'!V$6)*(AB287/12)/PI())^2+1)-1)</f>
        <v>1012505490.1170959</v>
      </c>
      <c r="AC316" s="251"/>
      <c r="AD316" s="251"/>
      <c r="AE316" s="251"/>
      <c r="AF316" s="251"/>
      <c r="AG316" s="251"/>
      <c r="AH316" s="270">
        <f>SUM(AH289,AH297,AH305,AH311)*(0.5*(1+EXP(LN(1+'HTGR Levers &amp; Variables'!AB$6)*(AH287/12)))/((LN(1+'HTGR Levers &amp; Variables'!AB$6)*(AH287/12)/PI())^2+1)-1)</f>
        <v>964375291.79970801</v>
      </c>
      <c r="AI316" s="251"/>
      <c r="AJ316" s="251"/>
      <c r="AK316" s="251"/>
      <c r="AL316" s="251"/>
      <c r="AM316" s="251"/>
      <c r="AN316" s="270">
        <f>SUM(AN289,AN297,AN305,AN311)*(0.5*(1+EXP(LN(1+'HTGR Levers &amp; Variables'!AH$6)*(AN287/12)))/((LN(1+'HTGR Levers &amp; Variables'!AH$6)*(AN287/12)/PI())^2+1)-1)</f>
        <v>928115563.78281009</v>
      </c>
      <c r="AO316" s="251"/>
      <c r="AP316" s="251"/>
      <c r="AQ316" s="251"/>
      <c r="AR316" s="251"/>
      <c r="AS316" s="251"/>
      <c r="AT316" s="270">
        <f>SUM(AT289,AT297,AT305,AT311)*(0.5*(1+EXP(LN(1+'HTGR Levers &amp; Variables'!AN$6)*(AT287/12)))/((LN(1+'HTGR Levers &amp; Variables'!AN$6)*(AT287/12)/PI())^2+1)-1)</f>
        <v>899429379.51936042</v>
      </c>
      <c r="AU316" s="251"/>
      <c r="AV316" s="251"/>
      <c r="AW316" s="251"/>
      <c r="AX316" s="251"/>
      <c r="AY316" s="251"/>
      <c r="AZ316" s="270">
        <f>SUM(AZ289,AZ297,AZ305,AZ311)*(0.5*(1+EXP(LN(1+'HTGR Levers &amp; Variables'!AT$6)*(AZ287/12)))/((LN(1+'HTGR Levers &amp; Variables'!AT$6)*(AZ287/12)/PI())^2+1)-1)</f>
        <v>875938103.34729671</v>
      </c>
      <c r="BA316" s="251"/>
      <c r="BB316" s="251"/>
      <c r="BC316" s="251"/>
      <c r="BD316" s="251"/>
      <c r="BE316" s="251"/>
      <c r="BF316" s="270">
        <f>SUM(BF289,BF297,BF305,BF311)*(0.5*(1+EXP(LN(1+'HTGR Levers &amp; Variables'!AZ$6)*(BF287/12)))/((LN(1+'HTGR Levers &amp; Variables'!AZ$6)*(BF287/12)/PI())^2+1)-1)</f>
        <v>856200926.16500831</v>
      </c>
      <c r="BG316" s="251"/>
      <c r="BH316" s="251"/>
      <c r="BI316" s="251"/>
      <c r="BJ316" s="251"/>
      <c r="BK316" s="251"/>
      <c r="BL316" s="270">
        <f>SUM(BL289,BL297,BL305,BL311)*(0.5*(1+EXP(LN(1+'HTGR Levers &amp; Variables'!BF$6)*(BL287/12)))/((LN(1+'HTGR Levers &amp; Variables'!BF$6)*(BL287/12)/PI())^2+1)-1)</f>
        <v>839285694.65678895</v>
      </c>
      <c r="BM316" s="251"/>
      <c r="BN316" s="251"/>
      <c r="BO316" s="251"/>
      <c r="BP316" s="251"/>
      <c r="BQ316" s="251"/>
      <c r="BR316" s="270" t="e">
        <f>SUM(BR289,BR297,BR305,BR311)*(0.5*(1+EXP(LN(1+'HTGR Levers &amp; Variables'!BL$6)*(BR287/12)))/((LN(1+'HTGR Levers &amp; Variables'!BL$6)*(BR287/12)/PI())^2+1)-1)</f>
        <v>#VALUE!</v>
      </c>
      <c r="BS316" s="251"/>
      <c r="BT316" s="251"/>
      <c r="BU316" s="251"/>
      <c r="BV316" s="251"/>
      <c r="BW316" s="251"/>
      <c r="BX316" s="270" t="e">
        <f>SUM(BX289,BX297,BX305,BX311)*(0.5*(1+EXP(LN(1+'HTGR Levers &amp; Variables'!BR$6)*(BX287/12)))/((LN(1+'HTGR Levers &amp; Variables'!BR$6)*(BX287/12)/PI())^2+1)-1)</f>
        <v>#VALUE!</v>
      </c>
      <c r="BY316" s="251"/>
      <c r="BZ316" s="251"/>
      <c r="CA316" s="251"/>
      <c r="CB316" s="251"/>
      <c r="CC316" s="251"/>
      <c r="CD316" s="270" t="e">
        <f>SUM(CD289,CD297,CD305,CD311)*(0.5*(1+EXP(LN(1+'HTGR Levers &amp; Variables'!BX$6)*(CD287/12)))/((LN(1+'HTGR Levers &amp; Variables'!BX$6)*(CD287/12)/PI())^2+1)-1)</f>
        <v>#VALUE!</v>
      </c>
      <c r="CE316" s="251"/>
      <c r="CF316" s="251"/>
      <c r="CG316" s="251"/>
      <c r="CH316" s="251"/>
      <c r="CI316" s="251"/>
      <c r="CJ316" s="270" t="e">
        <f>SUM(CJ289,CJ297,CJ305,CJ311)*(0.5*(1+EXP(LN(1+'HTGR Levers &amp; Variables'!CD$6)*(CJ287/12)))/((LN(1+'HTGR Levers &amp; Variables'!CD$6)*(CJ287/12)/PI())^2+1)-1)</f>
        <v>#VALUE!</v>
      </c>
      <c r="CK316" s="251"/>
      <c r="CL316" s="251"/>
      <c r="CM316" s="251"/>
      <c r="CN316" s="251"/>
      <c r="CO316" s="251"/>
      <c r="CP316" s="270" t="e">
        <f>SUM(CP289,CP297,CP305,CP311)*(0.5*(1+EXP(LN(1+'HTGR Levers &amp; Variables'!CJ$6)*(CP287/12)))/((LN(1+'HTGR Levers &amp; Variables'!CJ$6)*(CP287/12)/PI())^2+1)-1)</f>
        <v>#VALUE!</v>
      </c>
      <c r="CQ316" s="251"/>
      <c r="CR316" s="251"/>
      <c r="CS316" s="251"/>
      <c r="CT316" s="251"/>
      <c r="CU316" s="251"/>
      <c r="CV316" s="270" t="e">
        <f>SUM(CV289,CV297,CV305,CV311)*(0.5*(1+EXP(LN(1+'HTGR Levers &amp; Variables'!CP$6)*(CV287/12)))/((LN(1+'HTGR Levers &amp; Variables'!CP$6)*(CV287/12)/PI())^2+1)-1)</f>
        <v>#VALUE!</v>
      </c>
      <c r="CW316" s="251"/>
      <c r="CX316" s="251"/>
      <c r="CY316" s="251"/>
      <c r="CZ316" s="251"/>
      <c r="DA316" s="251"/>
      <c r="DB316" s="270" t="e">
        <f>SUM(DB289,DB297,DB305,DB311)*(0.5*(1+EXP(LN(1+'HTGR Levers &amp; Variables'!CV$6)*(DB287/12)))/((LN(1+'HTGR Levers &amp; Variables'!CV$6)*(DB287/12)/PI())^2+1)-1)</f>
        <v>#VALUE!</v>
      </c>
      <c r="DC316" s="251"/>
      <c r="DD316" s="251"/>
      <c r="DE316" s="251"/>
      <c r="DF316" s="251"/>
      <c r="DG316" s="251"/>
      <c r="DH316" s="270" t="e">
        <f>SUM(DH289,DH297,DH305,DH311)*(0.5*(1+EXP(LN(1+'HTGR Levers &amp; Variables'!DB$6)*(DH287/12)))/((LN(1+'HTGR Levers &amp; Variables'!DB$6)*(DH287/12)/PI())^2+1)-1)</f>
        <v>#VALUE!</v>
      </c>
      <c r="DI316" s="251"/>
      <c r="DJ316" s="251"/>
      <c r="DK316" s="251"/>
      <c r="DL316" s="251"/>
      <c r="DM316" s="251"/>
      <c r="DN316" s="270" t="e">
        <f>SUM(DN289,DN297,DN305,DN311)*(0.5*(1+EXP(LN(1+'HTGR Levers &amp; Variables'!DH$6)*(DN287/12)))/((LN(1+'HTGR Levers &amp; Variables'!DH$6)*(DN287/12)/PI())^2+1)-1)</f>
        <v>#VALUE!</v>
      </c>
      <c r="DO316" s="251"/>
      <c r="DP316" s="251"/>
      <c r="DQ316" s="251"/>
      <c r="DR316" s="251"/>
      <c r="DS316" s="251"/>
      <c r="DT316" s="270" t="e">
        <f>SUM(DT289,DT297,DT305,DT311)*(0.5*(1+EXP(LN(1+'HTGR Levers &amp; Variables'!DN$6)*(DT287/12)))/((LN(1+'HTGR Levers &amp; Variables'!DN$6)*(DT287/12)/PI())^2+1)-1)</f>
        <v>#VALUE!</v>
      </c>
    </row>
    <row r="317" spans="1:124" x14ac:dyDescent="0.2">
      <c r="B317" s="95">
        <v>62</v>
      </c>
      <c r="C317" s="95" t="s">
        <v>267</v>
      </c>
      <c r="D317" s="149"/>
      <c r="E317" s="149"/>
      <c r="F317" s="149"/>
      <c r="G317" s="149"/>
      <c r="H317" s="149"/>
      <c r="I317" s="149"/>
      <c r="J317" s="271">
        <f ca="1">SUM(J318:J319)</f>
        <v>7966473566.2071724</v>
      </c>
      <c r="K317" s="149"/>
      <c r="L317" s="149"/>
      <c r="M317" s="149"/>
      <c r="N317" s="149"/>
      <c r="O317" s="149"/>
      <c r="P317" s="271">
        <f ca="1">SUM(P318:P319)</f>
        <v>1867977322.7795625</v>
      </c>
      <c r="Q317" s="149"/>
      <c r="R317" s="149"/>
      <c r="S317" s="149"/>
      <c r="T317" s="149"/>
      <c r="U317" s="149"/>
      <c r="V317" s="271">
        <f ca="1">SUM(V318:V319)</f>
        <v>1331669423.5593657</v>
      </c>
      <c r="W317" s="149"/>
      <c r="X317" s="149"/>
      <c r="Y317" s="149"/>
      <c r="Z317" s="149"/>
      <c r="AA317" s="149"/>
      <c r="AB317" s="271">
        <f ca="1">SUM(AB318:AB319)</f>
        <v>1148614230.8086326</v>
      </c>
      <c r="AC317" s="149"/>
      <c r="AD317" s="149"/>
      <c r="AE317" s="149"/>
      <c r="AF317" s="149"/>
      <c r="AG317" s="149"/>
      <c r="AH317" s="271">
        <f ca="1">SUM(AH318:AH319)</f>
        <v>1075784041.6159413</v>
      </c>
      <c r="AI317" s="149"/>
      <c r="AJ317" s="149"/>
      <c r="AK317" s="149"/>
      <c r="AL317" s="149"/>
      <c r="AM317" s="149"/>
      <c r="AN317" s="271">
        <f ca="1">SUM(AN318:AN319)</f>
        <v>1037088556.9601483</v>
      </c>
      <c r="AO317" s="149"/>
      <c r="AP317" s="149"/>
      <c r="AQ317" s="149"/>
      <c r="AR317" s="149"/>
      <c r="AS317" s="149"/>
      <c r="AT317" s="271">
        <f ca="1">SUM(AT318:AT319)</f>
        <v>998900991.82453334</v>
      </c>
      <c r="AU317" s="149"/>
      <c r="AV317" s="149"/>
      <c r="AW317" s="149"/>
      <c r="AX317" s="149"/>
      <c r="AY317" s="149"/>
      <c r="AZ317" s="271">
        <f ca="1">SUM(AZ318:AZ319)</f>
        <v>976537683.30555236</v>
      </c>
      <c r="BA317" s="149"/>
      <c r="BB317" s="149"/>
      <c r="BC317" s="149"/>
      <c r="BD317" s="149"/>
      <c r="BE317" s="149"/>
      <c r="BF317" s="271">
        <f ca="1">SUM(BF318:BF319)</f>
        <v>950240563.17393005</v>
      </c>
      <c r="BG317" s="149"/>
      <c r="BH317" s="149"/>
      <c r="BI317" s="149"/>
      <c r="BJ317" s="149"/>
      <c r="BK317" s="149"/>
      <c r="BL317" s="271">
        <f ca="1">SUM(BL318:BL319)</f>
        <v>937010147.07268536</v>
      </c>
      <c r="BM317" s="149"/>
      <c r="BN317" s="149"/>
      <c r="BO317" s="149"/>
      <c r="BP317" s="149"/>
      <c r="BQ317" s="149"/>
      <c r="BR317" s="271" t="e">
        <f>SUM(BR318:BR319)</f>
        <v>#VALUE!</v>
      </c>
      <c r="BS317" s="149"/>
      <c r="BT317" s="149"/>
      <c r="BU317" s="149"/>
      <c r="BV317" s="149"/>
      <c r="BW317" s="149"/>
      <c r="BX317" s="271" t="e">
        <f>SUM(BX318:BX319)</f>
        <v>#VALUE!</v>
      </c>
      <c r="BY317" s="149"/>
      <c r="BZ317" s="149"/>
      <c r="CA317" s="149"/>
      <c r="CB317" s="149"/>
      <c r="CC317" s="149"/>
      <c r="CD317" s="271" t="e">
        <f>SUM(CD318:CD319)</f>
        <v>#VALUE!</v>
      </c>
      <c r="CE317" s="149"/>
      <c r="CF317" s="149"/>
      <c r="CG317" s="149"/>
      <c r="CH317" s="149"/>
      <c r="CI317" s="149"/>
      <c r="CJ317" s="271" t="e">
        <f>SUM(CJ318:CJ319)</f>
        <v>#VALUE!</v>
      </c>
      <c r="CK317" s="149"/>
      <c r="CL317" s="149"/>
      <c r="CM317" s="149"/>
      <c r="CN317" s="149"/>
      <c r="CO317" s="149"/>
      <c r="CP317" s="271" t="e">
        <f>SUM(CP318:CP319)</f>
        <v>#VALUE!</v>
      </c>
      <c r="CQ317" s="149"/>
      <c r="CR317" s="149"/>
      <c r="CS317" s="149"/>
      <c r="CT317" s="149"/>
      <c r="CU317" s="149"/>
      <c r="CV317" s="271" t="e">
        <f>SUM(CV318:CV319)</f>
        <v>#VALUE!</v>
      </c>
      <c r="CW317" s="149"/>
      <c r="CX317" s="149"/>
      <c r="CY317" s="149"/>
      <c r="CZ317" s="149"/>
      <c r="DA317" s="149"/>
      <c r="DB317" s="271" t="e">
        <f>SUM(DB318:DB319)</f>
        <v>#VALUE!</v>
      </c>
      <c r="DC317" s="149"/>
      <c r="DD317" s="149"/>
      <c r="DE317" s="149"/>
      <c r="DF317" s="149"/>
      <c r="DG317" s="149"/>
      <c r="DH317" s="271" t="e">
        <f>SUM(DH318:DH319)</f>
        <v>#VALUE!</v>
      </c>
      <c r="DI317" s="149"/>
      <c r="DJ317" s="149"/>
      <c r="DK317" s="149"/>
      <c r="DL317" s="149"/>
      <c r="DM317" s="149"/>
      <c r="DN317" s="271" t="e">
        <f>SUM(DN318:DN319)</f>
        <v>#VALUE!</v>
      </c>
      <c r="DO317" s="149"/>
      <c r="DP317" s="149"/>
      <c r="DQ317" s="149"/>
      <c r="DR317" s="149"/>
      <c r="DS317" s="149"/>
      <c r="DT317" s="271" t="e">
        <f>SUM(DT318:DT319)</f>
        <v>#VALUE!</v>
      </c>
    </row>
    <row r="318" spans="1:124" s="292" customFormat="1" x14ac:dyDescent="0.2">
      <c r="B318" s="293"/>
      <c r="C318" s="293" t="s">
        <v>268</v>
      </c>
      <c r="D318" s="294"/>
      <c r="E318" s="294"/>
      <c r="F318" s="294"/>
      <c r="G318" s="294"/>
      <c r="H318" s="294"/>
      <c r="I318" s="294"/>
      <c r="J318" s="295">
        <f ca="1">HLOOKUP('HTGR FOAK-to-NOAK'!J$287,'HTGR Financing'!$4:$11,8,FALSE)</f>
        <v>6245175035.5840378</v>
      </c>
      <c r="K318" s="294"/>
      <c r="L318" s="294"/>
      <c r="M318" s="294"/>
      <c r="N318" s="294"/>
      <c r="O318" s="294"/>
      <c r="P318" s="295">
        <f ca="1">HLOOKUP('HTGR FOAK-to-NOAK'!P$287,'HTGR Financing'!$4:$11,8,FALSE)</f>
        <v>1456137160.4769788</v>
      </c>
      <c r="Q318" s="294"/>
      <c r="R318" s="294"/>
      <c r="S318" s="294"/>
      <c r="T318" s="294"/>
      <c r="U318" s="294"/>
      <c r="V318" s="295">
        <f ca="1">HLOOKUP('HTGR FOAK-to-NOAK'!V$287,'HTGR Financing'!$4:$11,8,FALSE)</f>
        <v>1069247383.2281154</v>
      </c>
      <c r="W318" s="294"/>
      <c r="X318" s="294"/>
      <c r="Y318" s="294"/>
      <c r="Z318" s="294"/>
      <c r="AA318" s="294"/>
      <c r="AB318" s="295">
        <f ca="1">HLOOKUP('HTGR FOAK-to-NOAK'!AB$287,'HTGR Financing'!$4:$11,8,FALSE)</f>
        <v>943455717.98711658</v>
      </c>
      <c r="AC318" s="294"/>
      <c r="AD318" s="294"/>
      <c r="AE318" s="294"/>
      <c r="AF318" s="294"/>
      <c r="AG318" s="294"/>
      <c r="AH318" s="295">
        <f ca="1">HLOOKUP('HTGR FOAK-to-NOAK'!AH$287,'HTGR Financing'!$4:$11,8,FALSE)</f>
        <v>897975934.82872415</v>
      </c>
      <c r="AI318" s="294"/>
      <c r="AJ318" s="294"/>
      <c r="AK318" s="294"/>
      <c r="AL318" s="294"/>
      <c r="AM318" s="294"/>
      <c r="AN318" s="295">
        <f ca="1">HLOOKUP('HTGR FOAK-to-NOAK'!AN$287,'HTGR Financing'!$4:$11,8,FALSE)</f>
        <v>864306967.60898447</v>
      </c>
      <c r="AO318" s="294"/>
      <c r="AP318" s="294"/>
      <c r="AQ318" s="294"/>
      <c r="AR318" s="294"/>
      <c r="AS318" s="294"/>
      <c r="AT318" s="295">
        <f ca="1">HLOOKUP('HTGR FOAK-to-NOAK'!AT$287,'HTGR Financing'!$4:$11,8,FALSE)</f>
        <v>830387475.66602123</v>
      </c>
      <c r="AU318" s="294"/>
      <c r="AV318" s="294"/>
      <c r="AW318" s="294"/>
      <c r="AX318" s="294"/>
      <c r="AY318" s="294"/>
      <c r="AZ318" s="295">
        <f ca="1">HLOOKUP('HTGR FOAK-to-NOAK'!AZ$287,'HTGR Financing'!$4:$11,8,FALSE)</f>
        <v>811247879.08227527</v>
      </c>
      <c r="BA318" s="294"/>
      <c r="BB318" s="294"/>
      <c r="BC318" s="294"/>
      <c r="BD318" s="294"/>
      <c r="BE318" s="294"/>
      <c r="BF318" s="295">
        <f ca="1">HLOOKUP('HTGR FOAK-to-NOAK'!BF$287,'HTGR Financing'!$4:$11,8,FALSE)</f>
        <v>787929141.44795597</v>
      </c>
      <c r="BG318" s="294"/>
      <c r="BH318" s="294"/>
      <c r="BI318" s="294"/>
      <c r="BJ318" s="294"/>
      <c r="BK318" s="294"/>
      <c r="BL318" s="295">
        <f ca="1">HLOOKUP('HTGR FOAK-to-NOAK'!BL$287,'HTGR Financing'!$4:$11,8,FALSE)</f>
        <v>776954433.07392323</v>
      </c>
      <c r="BM318" s="294"/>
      <c r="BN318" s="294"/>
      <c r="BO318" s="294"/>
      <c r="BP318" s="294"/>
      <c r="BQ318" s="294"/>
      <c r="BR318" s="295" t="e">
        <f>HLOOKUP('HTGR FOAK-to-NOAK'!BR$287,'HTGR Financing'!$4:$11,8,FALSE)</f>
        <v>#VALUE!</v>
      </c>
      <c r="BS318" s="294"/>
      <c r="BT318" s="294"/>
      <c r="BU318" s="294"/>
      <c r="BV318" s="294"/>
      <c r="BW318" s="294"/>
      <c r="BX318" s="295" t="e">
        <f>HLOOKUP('HTGR FOAK-to-NOAK'!BX$287,'HTGR Financing'!$4:$11,8,FALSE)</f>
        <v>#VALUE!</v>
      </c>
      <c r="BY318" s="294"/>
      <c r="BZ318" s="294"/>
      <c r="CA318" s="294"/>
      <c r="CB318" s="294"/>
      <c r="CC318" s="294"/>
      <c r="CD318" s="295" t="e">
        <f>HLOOKUP('HTGR FOAK-to-NOAK'!CD$287,'HTGR Financing'!$4:$11,8,FALSE)</f>
        <v>#VALUE!</v>
      </c>
      <c r="CE318" s="294"/>
      <c r="CF318" s="294"/>
      <c r="CG318" s="294"/>
      <c r="CH318" s="294"/>
      <c r="CI318" s="294"/>
      <c r="CJ318" s="295" t="e">
        <f>HLOOKUP('HTGR FOAK-to-NOAK'!CJ$287,'HTGR Financing'!$4:$11,8,FALSE)</f>
        <v>#VALUE!</v>
      </c>
      <c r="CK318" s="294"/>
      <c r="CL318" s="294"/>
      <c r="CM318" s="294"/>
      <c r="CN318" s="294"/>
      <c r="CO318" s="294"/>
      <c r="CP318" s="295" t="e">
        <f>HLOOKUP('HTGR FOAK-to-NOAK'!CP$287,'HTGR Financing'!$4:$11,8,FALSE)</f>
        <v>#VALUE!</v>
      </c>
      <c r="CQ318" s="294"/>
      <c r="CR318" s="294"/>
      <c r="CS318" s="294"/>
      <c r="CT318" s="294"/>
      <c r="CU318" s="294"/>
      <c r="CV318" s="295" t="e">
        <f>HLOOKUP('HTGR FOAK-to-NOAK'!CV$287,'HTGR Financing'!$4:$11,8,FALSE)</f>
        <v>#VALUE!</v>
      </c>
      <c r="CW318" s="294"/>
      <c r="CX318" s="294"/>
      <c r="CY318" s="294"/>
      <c r="CZ318" s="294"/>
      <c r="DA318" s="294"/>
      <c r="DB318" s="295" t="e">
        <f>HLOOKUP('HTGR FOAK-to-NOAK'!DB$287,'HTGR Financing'!$4:$11,8,FALSE)</f>
        <v>#VALUE!</v>
      </c>
      <c r="DC318" s="294"/>
      <c r="DD318" s="294"/>
      <c r="DE318" s="294"/>
      <c r="DF318" s="294"/>
      <c r="DG318" s="294"/>
      <c r="DH318" s="295" t="e">
        <f>HLOOKUP('HTGR FOAK-to-NOAK'!DH$287,'HTGR Financing'!$4:$11,8,FALSE)</f>
        <v>#VALUE!</v>
      </c>
      <c r="DI318" s="294"/>
      <c r="DJ318" s="294"/>
      <c r="DK318" s="294"/>
      <c r="DL318" s="294"/>
      <c r="DM318" s="294"/>
      <c r="DN318" s="295" t="e">
        <f>HLOOKUP('HTGR FOAK-to-NOAK'!DN$287,'HTGR Financing'!$4:$11,8,FALSE)</f>
        <v>#VALUE!</v>
      </c>
      <c r="DO318" s="294"/>
      <c r="DP318" s="294"/>
      <c r="DQ318" s="294"/>
      <c r="DR318" s="294"/>
      <c r="DS318" s="294"/>
      <c r="DT318" s="295" t="e">
        <f>HLOOKUP('HTGR FOAK-to-NOAK'!DT$287,'HTGR Financing'!$4:$11,8,FALSE)</f>
        <v>#VALUE!</v>
      </c>
    </row>
    <row r="319" spans="1:124" s="292" customFormat="1" x14ac:dyDescent="0.2">
      <c r="B319" s="293"/>
      <c r="C319" s="293" t="s">
        <v>269</v>
      </c>
      <c r="D319" s="294"/>
      <c r="E319" s="294"/>
      <c r="F319" s="294"/>
      <c r="G319" s="294"/>
      <c r="H319" s="294"/>
      <c r="I319" s="294"/>
      <c r="J319" s="295">
        <f ca="1">HLOOKUP('HTGR FOAK-to-NOAK'!J$287,'HTGR Financing'!$4:$11,5,FALSE)</f>
        <v>1721298530.6231346</v>
      </c>
      <c r="K319" s="294"/>
      <c r="L319" s="294"/>
      <c r="M319" s="294"/>
      <c r="N319" s="294"/>
      <c r="O319" s="294"/>
      <c r="P319" s="295">
        <f ca="1">HLOOKUP('HTGR FOAK-to-NOAK'!P$287,'HTGR Financing'!$4:$11,5,FALSE)</f>
        <v>411840162.30258369</v>
      </c>
      <c r="Q319" s="294"/>
      <c r="R319" s="294"/>
      <c r="S319" s="294"/>
      <c r="T319" s="294"/>
      <c r="U319" s="294"/>
      <c r="V319" s="295">
        <f ca="1">HLOOKUP('HTGR FOAK-to-NOAK'!V$287,'HTGR Financing'!$4:$11,5,FALSE)</f>
        <v>262422040.33125019</v>
      </c>
      <c r="W319" s="294"/>
      <c r="X319" s="294"/>
      <c r="Y319" s="294"/>
      <c r="Z319" s="294"/>
      <c r="AA319" s="294"/>
      <c r="AB319" s="295">
        <f ca="1">HLOOKUP('HTGR FOAK-to-NOAK'!AB$287,'HTGR Financing'!$4:$11,5,FALSE)</f>
        <v>205158512.82151604</v>
      </c>
      <c r="AC319" s="294"/>
      <c r="AD319" s="294"/>
      <c r="AE319" s="294"/>
      <c r="AF319" s="294"/>
      <c r="AG319" s="294"/>
      <c r="AH319" s="295">
        <f ca="1">HLOOKUP('HTGR FOAK-to-NOAK'!AH$287,'HTGR Financing'!$4:$11,5,FALSE)</f>
        <v>177808106.78721714</v>
      </c>
      <c r="AI319" s="294"/>
      <c r="AJ319" s="294"/>
      <c r="AK319" s="294"/>
      <c r="AL319" s="294"/>
      <c r="AM319" s="294"/>
      <c r="AN319" s="295">
        <f ca="1">HLOOKUP('HTGR FOAK-to-NOAK'!AN$287,'HTGR Financing'!$4:$11,5,FALSE)</f>
        <v>172781589.35116386</v>
      </c>
      <c r="AO319" s="294"/>
      <c r="AP319" s="294"/>
      <c r="AQ319" s="294"/>
      <c r="AR319" s="294"/>
      <c r="AS319" s="294"/>
      <c r="AT319" s="295">
        <f ca="1">HLOOKUP('HTGR FOAK-to-NOAK'!AT$287,'HTGR Financing'!$4:$11,5,FALSE)</f>
        <v>168513516.15851212</v>
      </c>
      <c r="AU319" s="294"/>
      <c r="AV319" s="294"/>
      <c r="AW319" s="294"/>
      <c r="AX319" s="294"/>
      <c r="AY319" s="294"/>
      <c r="AZ319" s="295">
        <f ca="1">HLOOKUP('HTGR FOAK-to-NOAK'!AZ$287,'HTGR Financing'!$4:$11,5,FALSE)</f>
        <v>165289804.22327709</v>
      </c>
      <c r="BA319" s="294"/>
      <c r="BB319" s="294"/>
      <c r="BC319" s="294"/>
      <c r="BD319" s="294"/>
      <c r="BE319" s="294"/>
      <c r="BF319" s="295">
        <f ca="1">HLOOKUP('HTGR FOAK-to-NOAK'!BF$287,'HTGR Financing'!$4:$11,5,FALSE)</f>
        <v>162311421.72597408</v>
      </c>
      <c r="BG319" s="294"/>
      <c r="BH319" s="294"/>
      <c r="BI319" s="294"/>
      <c r="BJ319" s="294"/>
      <c r="BK319" s="294"/>
      <c r="BL319" s="295">
        <f ca="1">HLOOKUP('HTGR FOAK-to-NOAK'!BL$287,'HTGR Financing'!$4:$11,5,FALSE)</f>
        <v>160055713.99876213</v>
      </c>
      <c r="BM319" s="294"/>
      <c r="BN319" s="294"/>
      <c r="BO319" s="294"/>
      <c r="BP319" s="294"/>
      <c r="BQ319" s="294"/>
      <c r="BR319" s="295" t="e">
        <f>HLOOKUP('HTGR FOAK-to-NOAK'!BR$287,'HTGR Financing'!$4:$11,5,FALSE)</f>
        <v>#VALUE!</v>
      </c>
      <c r="BS319" s="294"/>
      <c r="BT319" s="294"/>
      <c r="BU319" s="294"/>
      <c r="BV319" s="294"/>
      <c r="BW319" s="294"/>
      <c r="BX319" s="295" t="e">
        <f>HLOOKUP('HTGR FOAK-to-NOAK'!BX$287,'HTGR Financing'!$4:$11,5,FALSE)</f>
        <v>#VALUE!</v>
      </c>
      <c r="BY319" s="294"/>
      <c r="BZ319" s="294"/>
      <c r="CA319" s="294"/>
      <c r="CB319" s="294"/>
      <c r="CC319" s="294"/>
      <c r="CD319" s="295" t="e">
        <f>HLOOKUP('HTGR FOAK-to-NOAK'!CD$287,'HTGR Financing'!$4:$11,5,FALSE)</f>
        <v>#VALUE!</v>
      </c>
      <c r="CE319" s="294"/>
      <c r="CF319" s="294"/>
      <c r="CG319" s="294"/>
      <c r="CH319" s="294"/>
      <c r="CI319" s="294"/>
      <c r="CJ319" s="295" t="e">
        <f>HLOOKUP('HTGR FOAK-to-NOAK'!CJ$287,'HTGR Financing'!$4:$11,5,FALSE)</f>
        <v>#VALUE!</v>
      </c>
      <c r="CK319" s="294"/>
      <c r="CL319" s="294"/>
      <c r="CM319" s="294"/>
      <c r="CN319" s="294"/>
      <c r="CO319" s="294"/>
      <c r="CP319" s="295" t="e">
        <f>HLOOKUP('HTGR FOAK-to-NOAK'!CP$287,'HTGR Financing'!$4:$11,5,FALSE)</f>
        <v>#VALUE!</v>
      </c>
      <c r="CQ319" s="294"/>
      <c r="CR319" s="294"/>
      <c r="CS319" s="294"/>
      <c r="CT319" s="294"/>
      <c r="CU319" s="294"/>
      <c r="CV319" s="295" t="e">
        <f>HLOOKUP('HTGR FOAK-to-NOAK'!CV$287,'HTGR Financing'!$4:$11,5,FALSE)</f>
        <v>#VALUE!</v>
      </c>
      <c r="CW319" s="294"/>
      <c r="CX319" s="294"/>
      <c r="CY319" s="294"/>
      <c r="CZ319" s="294"/>
      <c r="DA319" s="294"/>
      <c r="DB319" s="295" t="e">
        <f>HLOOKUP('HTGR FOAK-to-NOAK'!DB$287,'HTGR Financing'!$4:$11,5,FALSE)</f>
        <v>#VALUE!</v>
      </c>
      <c r="DC319" s="294"/>
      <c r="DD319" s="294"/>
      <c r="DE319" s="294"/>
      <c r="DF319" s="294"/>
      <c r="DG319" s="294"/>
      <c r="DH319" s="295" t="e">
        <f>HLOOKUP('HTGR FOAK-to-NOAK'!DH$287,'HTGR Financing'!$4:$11,5,FALSE)</f>
        <v>#VALUE!</v>
      </c>
      <c r="DI319" s="294"/>
      <c r="DJ319" s="294"/>
      <c r="DK319" s="294"/>
      <c r="DL319" s="294"/>
      <c r="DM319" s="294"/>
      <c r="DN319" s="295" t="e">
        <f>HLOOKUP('HTGR FOAK-to-NOAK'!DN$287,'HTGR Financing'!$4:$11,5,FALSE)</f>
        <v>#VALUE!</v>
      </c>
      <c r="DO319" s="294"/>
      <c r="DP319" s="294"/>
      <c r="DQ319" s="294"/>
      <c r="DR319" s="294"/>
      <c r="DS319" s="294"/>
      <c r="DT319" s="295" t="e">
        <f>HLOOKUP('HTGR FOAK-to-NOAK'!DT$287,'HTGR Financing'!$4:$11,5,FALSE)</f>
        <v>#VALUE!</v>
      </c>
    </row>
    <row r="320" spans="1:124" x14ac:dyDescent="0.2">
      <c r="C320" s="147" t="s">
        <v>270</v>
      </c>
      <c r="J320" s="410">
        <f>J289+J297</f>
        <v>5867846564.1014576</v>
      </c>
      <c r="P320" s="410">
        <f>P289+P297</f>
        <v>3410474260.0987892</v>
      </c>
      <c r="V320" s="410">
        <f>V289+V297</f>
        <v>2980739169.2204638</v>
      </c>
      <c r="AB320" s="410">
        <f>AB289+AB297</f>
        <v>2845757420.4936967</v>
      </c>
      <c r="AH320" s="410">
        <f>AH289+AH297</f>
        <v>2804254848.6816511</v>
      </c>
      <c r="AN320" s="410">
        <f>AN289+AN297</f>
        <v>2772034324.530674</v>
      </c>
      <c r="AT320" s="410">
        <f>AT289+AT297</f>
        <v>2745921223.146946</v>
      </c>
      <c r="AZ320" s="410">
        <f>AZ289+AZ297</f>
        <v>2724103647.8237391</v>
      </c>
      <c r="BF320" s="410">
        <f>BF289+BF297</f>
        <v>2705456224.2459512</v>
      </c>
      <c r="BL320" s="410">
        <f>BL289+BL297</f>
        <v>2689235276.4475021</v>
      </c>
      <c r="BR320" s="410" t="e">
        <f>BR289+BR297</f>
        <v>#VALUE!</v>
      </c>
      <c r="BX320" s="410" t="e">
        <f>BX289+BX297</f>
        <v>#VALUE!</v>
      </c>
      <c r="CD320" s="410" t="e">
        <f>CD289+CD297</f>
        <v>#VALUE!</v>
      </c>
      <c r="CJ320" s="410" t="e">
        <f>CJ289+CJ297</f>
        <v>#VALUE!</v>
      </c>
      <c r="CP320" s="410" t="e">
        <f>CP289+CP297</f>
        <v>#VALUE!</v>
      </c>
      <c r="CV320" s="410" t="e">
        <f>CV289+CV297</f>
        <v>#VALUE!</v>
      </c>
      <c r="DB320" s="410" t="e">
        <f>DB289+DB297</f>
        <v>#VALUE!</v>
      </c>
      <c r="DH320" s="410" t="e">
        <f>DH289+DH297</f>
        <v>#VALUE!</v>
      </c>
      <c r="DN320" s="410" t="e">
        <f>DN289+DN297</f>
        <v>#VALUE!</v>
      </c>
      <c r="DT320" s="410" t="e">
        <f>DT289+DT297</f>
        <v>#VALUE!</v>
      </c>
    </row>
    <row r="321" spans="3:124" x14ac:dyDescent="0.2">
      <c r="C321" s="147" t="s">
        <v>271</v>
      </c>
      <c r="J321" s="410">
        <f>SUM(J289,J297,J305,J311)</f>
        <v>15060769120.882502</v>
      </c>
      <c r="P321" s="410">
        <f>SUM(P289,P297,P305,P311)</f>
        <v>5945500925.9793291</v>
      </c>
      <c r="V321" s="410">
        <f>SUM(V289,V297,V305,V311)</f>
        <v>4786335912.7872667</v>
      </c>
      <c r="AB321" s="410">
        <f>SUM(AB289,AB297,AB305,AB311)</f>
        <v>4390693914.11903</v>
      </c>
      <c r="AH321" s="410">
        <f>SUM(AH289,AH297,AH305,AH311)</f>
        <v>4244782203.6196938</v>
      </c>
      <c r="AN321" s="410">
        <f>SUM(AN289,AN297,AN305,AN311)</f>
        <v>4133068803.7505407</v>
      </c>
      <c r="AT321" s="410">
        <f>SUM(AT289,AT297,AT305,AT311)</f>
        <v>4043542472.3077893</v>
      </c>
      <c r="AZ321" s="410">
        <f>SUM(AZ289,AZ297,AZ305,AZ311)</f>
        <v>3969442389.9449439</v>
      </c>
      <c r="BF321" s="410">
        <f>SUM(BF289,BF297,BF305,BF311)</f>
        <v>3906617131.6491623</v>
      </c>
      <c r="BL321" s="410">
        <f>SUM(BL289,BL297,BL305,BL311)</f>
        <v>3852349824.4498291</v>
      </c>
      <c r="BR321" s="410" t="e">
        <f>SUM(BR289,BR297,BR305,BR311)</f>
        <v>#VALUE!</v>
      </c>
      <c r="BX321" s="410" t="e">
        <f>SUM(BX289,BX297,BX305,BX311)</f>
        <v>#VALUE!</v>
      </c>
      <c r="CD321" s="410" t="e">
        <f>SUM(CD289,CD297,CD305,CD311)</f>
        <v>#VALUE!</v>
      </c>
      <c r="CJ321" s="410" t="e">
        <f>SUM(CJ289,CJ297,CJ305,CJ311)</f>
        <v>#VALUE!</v>
      </c>
      <c r="CP321" s="410" t="e">
        <f>SUM(CP289,CP297,CP305,CP311)</f>
        <v>#VALUE!</v>
      </c>
      <c r="CV321" s="410" t="e">
        <f>SUM(CV289,CV297,CV305,CV311)</f>
        <v>#VALUE!</v>
      </c>
      <c r="DB321" s="410" t="e">
        <f>SUM(DB289,DB297,DB305,DB311)</f>
        <v>#VALUE!</v>
      </c>
      <c r="DH321" s="410" t="e">
        <f>SUM(DH289,DH297,DH305,DH311)</f>
        <v>#VALUE!</v>
      </c>
      <c r="DN321" s="410" t="e">
        <f>SUM(DN289,DN297,DN305,DN311)</f>
        <v>#VALUE!</v>
      </c>
      <c r="DT321" s="410" t="e">
        <f>SUM(DT289,DT297,DT305,DT311)</f>
        <v>#VALUE!</v>
      </c>
    </row>
    <row r="322" spans="3:124" x14ac:dyDescent="0.2">
      <c r="C322" s="147" t="s">
        <v>272</v>
      </c>
      <c r="J322" s="410">
        <f>J297+J305</f>
        <v>14822811934.138069</v>
      </c>
      <c r="P322" s="410">
        <f>P297+P305</f>
        <v>5748378688.8387432</v>
      </c>
      <c r="V322" s="410">
        <f>V297+V305</f>
        <v>4594406550.2702379</v>
      </c>
      <c r="AB322" s="410">
        <f>AB297+AB305</f>
        <v>4200536964.7369018</v>
      </c>
      <c r="AH322" s="410">
        <f>AH297+AH305</f>
        <v>4055278915.4593143</v>
      </c>
      <c r="AN322" s="410">
        <f>AN297+AN305</f>
        <v>3944065973.8275046</v>
      </c>
      <c r="AT322" s="410">
        <f>AT297+AT305</f>
        <v>3854940706.0895739</v>
      </c>
      <c r="AZ322" s="410">
        <f>AZ297+AZ305</f>
        <v>3781172580.2928138</v>
      </c>
      <c r="BF322" s="410">
        <f>BF297+BF305</f>
        <v>3718628769.1471872</v>
      </c>
      <c r="BL322" s="410">
        <f>BL297+BL305</f>
        <v>3664604570.8402357</v>
      </c>
      <c r="BR322" s="410" t="e">
        <f>BR297+BR305</f>
        <v>#VALUE!</v>
      </c>
      <c r="BX322" s="410" t="e">
        <f>BX297+BX305</f>
        <v>#VALUE!</v>
      </c>
      <c r="CD322" s="410" t="e">
        <f>CD297+CD305</f>
        <v>#VALUE!</v>
      </c>
      <c r="CJ322" s="410" t="e">
        <f>CJ297+CJ305</f>
        <v>#VALUE!</v>
      </c>
      <c r="CP322" s="410" t="e">
        <f>CP297+CP305</f>
        <v>#VALUE!</v>
      </c>
      <c r="CV322" s="410" t="e">
        <f>CV297+CV305</f>
        <v>#VALUE!</v>
      </c>
      <c r="DB322" s="410" t="e">
        <f>DB297+DB305</f>
        <v>#VALUE!</v>
      </c>
      <c r="DH322" s="410" t="e">
        <f>DH297+DH305</f>
        <v>#VALUE!</v>
      </c>
      <c r="DN322" s="410" t="e">
        <f>DN297+DN305</f>
        <v>#VALUE!</v>
      </c>
      <c r="DT322" s="410" t="e">
        <f>DT297+DT305</f>
        <v>#VALUE!</v>
      </c>
    </row>
    <row r="323" spans="3:124" x14ac:dyDescent="0.2">
      <c r="C323" s="147" t="s">
        <v>273</v>
      </c>
      <c r="J323" s="410">
        <f ca="1">SUM(J315,J311,J305,J297,J289)</f>
        <v>23027242687.089676</v>
      </c>
      <c r="P323" s="410">
        <f ca="1">SUM(P315,P311,P305,P297,P289)</f>
        <v>7813478248.7588921</v>
      </c>
      <c r="V323" s="410">
        <f ca="1">SUM(V315,V311,V305,V297,V289)</f>
        <v>6118005336.346632</v>
      </c>
      <c r="AB323" s="410">
        <f ca="1">SUM(AB315,AB311,AB305,AB297,AB289)</f>
        <v>5539308144.9276628</v>
      </c>
      <c r="AH323" s="410">
        <f ca="1">SUM(AH315,AH311,AH305,AH297,AH289)</f>
        <v>5320566245.2356348</v>
      </c>
      <c r="AN323" s="410">
        <f ca="1">SUM(AN315,AN311,AN305,AN297,AN289)</f>
        <v>5170157360.7106886</v>
      </c>
      <c r="AT323" s="410">
        <f ca="1">SUM(AT315,AT311,AT305,AT297,AT289)</f>
        <v>5042443464.1323233</v>
      </c>
      <c r="AZ323" s="410">
        <f ca="1">SUM(AZ315,AZ311,AZ305,AZ297,AZ289)</f>
        <v>4945980073.2504969</v>
      </c>
      <c r="BF323" s="410">
        <f ca="1">SUM(BF315,BF311,BF305,BF297,BF289)</f>
        <v>4856857694.8230925</v>
      </c>
      <c r="BL323" s="410">
        <f ca="1">SUM(BL315,BL311,BL305,BL297,BL289)</f>
        <v>4789359971.5225143</v>
      </c>
      <c r="BR323" s="410" t="e">
        <f>SUM(BR315,BR311,BR305,BR297,BR289)</f>
        <v>#VALUE!</v>
      </c>
      <c r="BX323" s="410" t="e">
        <f>SUM(BX315,BX311,BX305,BX297,BX289)</f>
        <v>#VALUE!</v>
      </c>
      <c r="CD323" s="410" t="e">
        <f>SUM(CD315,CD311,CD305,CD297,CD289)</f>
        <v>#VALUE!</v>
      </c>
      <c r="CJ323" s="410" t="e">
        <f>SUM(CJ315,CJ311,CJ305,CJ297,CJ289)</f>
        <v>#VALUE!</v>
      </c>
      <c r="CP323" s="410" t="e">
        <f>SUM(CP315,CP311,CP305,CP297,CP289)</f>
        <v>#VALUE!</v>
      </c>
      <c r="CV323" s="410" t="e">
        <f>SUM(CV315,CV311,CV305,CV297,CV289)</f>
        <v>#VALUE!</v>
      </c>
      <c r="DB323" s="410" t="e">
        <f>SUM(DB315,DB311,DB305,DB297,DB289)</f>
        <v>#VALUE!</v>
      </c>
      <c r="DH323" s="410" t="e">
        <f>SUM(DH315,DH311,DH305,DH297,DH289)</f>
        <v>#VALUE!</v>
      </c>
      <c r="DN323" s="410" t="e">
        <f>SUM(DN315,DN311,DN305,DN297,DN289)</f>
        <v>#VALUE!</v>
      </c>
      <c r="DT323" s="410" t="e">
        <f>SUM(DT315,DT311,DT305,DT297,DT289)</f>
        <v>#VALUE!</v>
      </c>
    </row>
    <row r="324" spans="3:124" x14ac:dyDescent="0.2">
      <c r="C324" s="147" t="s">
        <v>274</v>
      </c>
      <c r="J324" s="410">
        <f>J321/('HTGR Levers &amp; Variables'!D$3*1000)</f>
        <v>14262.091970532672</v>
      </c>
      <c r="P324" s="410">
        <f>P321/('HTGR Levers &amp; Variables'!J$3*1000)</f>
        <v>5630.2092102076977</v>
      </c>
      <c r="V324" s="410">
        <f>V321/('HTGR Levers &amp; Variables'!P$3*1000)</f>
        <v>4532.515068927336</v>
      </c>
      <c r="AB324" s="410">
        <f>AB321/('HTGR Levers &amp; Variables'!V$3*1000)</f>
        <v>4157.8540853399909</v>
      </c>
      <c r="AH324" s="410">
        <f>AH321/('HTGR Levers &amp; Variables'!AB$3*1000)</f>
        <v>4019.6801170641038</v>
      </c>
      <c r="AN324" s="410">
        <f>AN321/('HTGR Levers &amp; Variables'!AH$3*1000)</f>
        <v>3913.8909126425574</v>
      </c>
      <c r="AT324" s="410">
        <f>AT321/('HTGR Levers &amp; Variables'!AN$3*1000)</f>
        <v>3829.1121896854065</v>
      </c>
      <c r="AZ324" s="410">
        <f>AZ321/('HTGR Levers &amp; Variables'!AT$3*1000)</f>
        <v>3758.9416571448332</v>
      </c>
      <c r="BF324" s="410">
        <f>BF321/('HTGR Levers &amp; Variables'!AZ$3*1000)</f>
        <v>3699.448041334434</v>
      </c>
      <c r="BL324" s="410">
        <f>BL321/('HTGR Levers &amp; Variables'!BF$3*1000)</f>
        <v>3648.0585458805199</v>
      </c>
      <c r="BR324" s="410" t="e">
        <f>BR321/('HTGR Levers &amp; Variables'!BL$3*1000)</f>
        <v>#VALUE!</v>
      </c>
      <c r="BX324" s="410" t="e">
        <f>BX321/('HTGR Levers &amp; Variables'!BR$3*1000)</f>
        <v>#VALUE!</v>
      </c>
      <c r="CD324" s="410" t="e">
        <f>CD321/('HTGR Levers &amp; Variables'!BX$3*1000)</f>
        <v>#VALUE!</v>
      </c>
      <c r="CJ324" s="410" t="e">
        <f>CJ321/('HTGR Levers &amp; Variables'!CD$3*1000)</f>
        <v>#VALUE!</v>
      </c>
      <c r="CP324" s="410" t="e">
        <f>CP321/('HTGR Levers &amp; Variables'!CJ$3*1000)</f>
        <v>#VALUE!</v>
      </c>
      <c r="CV324" s="410" t="e">
        <f>CV321/('HTGR Levers &amp; Variables'!CP$3*1000)</f>
        <v>#VALUE!</v>
      </c>
      <c r="DB324" s="410" t="e">
        <f>DB321/('HTGR Levers &amp; Variables'!CV$3*1000)</f>
        <v>#VALUE!</v>
      </c>
      <c r="DH324" s="410" t="e">
        <f>DH321/('HTGR Levers &amp; Variables'!DB$3*1000)</f>
        <v>#VALUE!</v>
      </c>
      <c r="DN324" s="410" t="e">
        <f>DN321/('HTGR Levers &amp; Variables'!DH$3*1000)</f>
        <v>#VALUE!</v>
      </c>
      <c r="DT324" s="410" t="e">
        <f>DT321/('HTGR Levers &amp; Variables'!DN$3*1000)</f>
        <v>#VALUE!</v>
      </c>
    </row>
    <row r="325" spans="3:124" x14ac:dyDescent="0.2">
      <c r="C325" s="147" t="s">
        <v>275</v>
      </c>
      <c r="J325" s="411">
        <f>($J$324-J324)/$J$324*100</f>
        <v>0</v>
      </c>
      <c r="P325" s="411">
        <f>($J$324-P324)/$J$324*100</f>
        <v>60.523258286088463</v>
      </c>
      <c r="V325" s="411">
        <f>($J$324-V324)/$J$324*100</f>
        <v>68.219844057294694</v>
      </c>
      <c r="AB325" s="411">
        <f>($J$324-AB324)/$J$324*100</f>
        <v>70.846814801568698</v>
      </c>
      <c r="AH325" s="411">
        <f>($J$324-AH324)/$J$324*100</f>
        <v>71.815634583136315</v>
      </c>
      <c r="AN325" s="411">
        <f>($J$324-AN324)/$J$324*100</f>
        <v>72.557385545338221</v>
      </c>
      <c r="AT325" s="411">
        <f>($J$324-AT324)/$J$324*100</f>
        <v>73.151819539539858</v>
      </c>
      <c r="AZ325" s="411">
        <f>($J$324-AZ324)/$J$324*100</f>
        <v>73.643826831917139</v>
      </c>
      <c r="BF325" s="411">
        <f>($J$324-BF324)/$J$324*100</f>
        <v>74.060971917878732</v>
      </c>
      <c r="BL325" s="411">
        <f>($J$324-BL324)/$J$324*100</f>
        <v>74.421294201314353</v>
      </c>
      <c r="BR325" s="411" t="e">
        <f>($J$324-BR324)/$J$324*100</f>
        <v>#VALUE!</v>
      </c>
      <c r="BX325" s="411" t="e">
        <f>($J$324-BX324)/$J$324*100</f>
        <v>#VALUE!</v>
      </c>
      <c r="CD325" s="411" t="e">
        <f>($J$324-CD324)/$J$324*100</f>
        <v>#VALUE!</v>
      </c>
      <c r="CJ325" s="411" t="e">
        <f>($J$324-CJ324)/$J$324*100</f>
        <v>#VALUE!</v>
      </c>
      <c r="CP325" s="411" t="e">
        <f>($J$324-CP324)/$J$324*100</f>
        <v>#VALUE!</v>
      </c>
      <c r="CV325" s="411" t="e">
        <f>($J$324-CV324)/$J$324*100</f>
        <v>#VALUE!</v>
      </c>
      <c r="DB325" s="411" t="e">
        <f>($J$324-DB324)/$J$324*100</f>
        <v>#VALUE!</v>
      </c>
      <c r="DH325" s="411" t="e">
        <f>($J$324-DH324)/$J$324*100</f>
        <v>#VALUE!</v>
      </c>
      <c r="DN325" s="411" t="e">
        <f>($J$324-DN324)/$J$324*100</f>
        <v>#VALUE!</v>
      </c>
      <c r="DT325" s="411" t="e">
        <f>($J$324-DT324)/$J$324*100</f>
        <v>#VALUE!</v>
      </c>
    </row>
    <row r="326" spans="3:124" x14ac:dyDescent="0.2">
      <c r="C326" s="147" t="s">
        <v>276</v>
      </c>
      <c r="J326" s="416" cm="1">
        <f t="array" ref="J326">J321*(1-_xlfn.IFS('HTGR Levers &amp; Variables'!D$16=0,1,'HTGR Levers &amp; Variables'!D$16=0.06,'HTGR Relationships'!$D$45,'HTGR Levers &amp; Variables'!D$16=0.3,'HTGR Relationships'!$E$45,'HTGR Levers &amp; Variables'!D$16=0.4,'HTGR Relationships'!$F$45,'HTGR Levers &amp; Variables'!D$16=0.5,'HTGR Relationships'!$G$45))</f>
        <v>5572484574.7265253</v>
      </c>
      <c r="P326" s="416" cm="1">
        <f t="array" ref="P326">P321*(1-_xlfn.IFS('HTGR Levers &amp; Variables'!J$16=0,1,'HTGR Levers &amp; Variables'!J$16=0.06,'HTGR Relationships'!$D$45,'HTGR Levers &amp; Variables'!J$16=0.3,'HTGR Relationships'!$E$45,'HTGR Levers &amp; Variables'!J$16=0.4,'HTGR Relationships'!$F$45,'HTGR Levers &amp; Variables'!J$16=0.5,'HTGR Relationships'!$G$45))</f>
        <v>0</v>
      </c>
      <c r="V326" s="416" cm="1">
        <f t="array" ref="V326">V321*(1-_xlfn.IFS('HTGR Levers &amp; Variables'!P$16=0,1,'HTGR Levers &amp; Variables'!P$16=0.06,'HTGR Relationships'!$D$45,'HTGR Levers &amp; Variables'!P$16=0.3,'HTGR Relationships'!$E$45,'HTGR Levers &amp; Variables'!P$16=0.4,'HTGR Relationships'!$F$45,'HTGR Levers &amp; Variables'!P$16=0.5,'HTGR Relationships'!$G$45))</f>
        <v>0</v>
      </c>
      <c r="AB326" s="416" cm="1">
        <f t="array" ref="AB326">AB321*(1-_xlfn.IFS('HTGR Levers &amp; Variables'!V$16=0,1,'HTGR Levers &amp; Variables'!V$16=0.06,'HTGR Relationships'!$D$45,'HTGR Levers &amp; Variables'!V$16=0.3,'HTGR Relationships'!$E$45,'HTGR Levers &amp; Variables'!V$16=0.4,'HTGR Relationships'!$F$45,'HTGR Levers &amp; Variables'!V$16=0.5,'HTGR Relationships'!$G$45))</f>
        <v>0</v>
      </c>
      <c r="AH326" s="416" cm="1">
        <f t="array" ref="AH326">AH321*(1-_xlfn.IFS('HTGR Levers &amp; Variables'!AB$16=0,1,'HTGR Levers &amp; Variables'!AB$16=0.06,'HTGR Relationships'!$D$45,'HTGR Levers &amp; Variables'!AB$16=0.3,'HTGR Relationships'!$E$45,'HTGR Levers &amp; Variables'!AB$16=0.4,'HTGR Relationships'!$F$45,'HTGR Levers &amp; Variables'!AB$16=0.5,'HTGR Relationships'!$G$45))</f>
        <v>0</v>
      </c>
      <c r="AN326" s="416" cm="1">
        <f t="array" ref="AN326">AN321*(1-_xlfn.IFS('HTGR Levers &amp; Variables'!AH$16=0,1,'HTGR Levers &amp; Variables'!AH$16=0.06,'HTGR Relationships'!$D$45,'HTGR Levers &amp; Variables'!AH$16=0.3,'HTGR Relationships'!$E$45,'HTGR Levers &amp; Variables'!AH$16=0.4,'HTGR Relationships'!$F$45,'HTGR Levers &amp; Variables'!AH$16=0.5,'HTGR Relationships'!$G$45))</f>
        <v>0</v>
      </c>
      <c r="AT326" s="416" cm="1">
        <f t="array" ref="AT326">AT321*(1-_xlfn.IFS('HTGR Levers &amp; Variables'!AN$16=0,1,'HTGR Levers &amp; Variables'!AN$16=0.06,'HTGR Relationships'!$D$45,'HTGR Levers &amp; Variables'!AN$16=0.3,'HTGR Relationships'!$E$45,'HTGR Levers &amp; Variables'!AN$16=0.4,'HTGR Relationships'!$F$45,'HTGR Levers &amp; Variables'!AN$16=0.5,'HTGR Relationships'!$G$45))</f>
        <v>0</v>
      </c>
      <c r="AZ326" s="416" cm="1">
        <f t="array" ref="AZ326">AZ321*(1-_xlfn.IFS('HTGR Levers &amp; Variables'!AT$16=0,1,'HTGR Levers &amp; Variables'!AT$16=0.06,'HTGR Relationships'!$D$45,'HTGR Levers &amp; Variables'!AT$16=0.3,'HTGR Relationships'!$E$45,'HTGR Levers &amp; Variables'!AT$16=0.4,'HTGR Relationships'!$F$45,'HTGR Levers &amp; Variables'!AT$16=0.5,'HTGR Relationships'!$G$45))</f>
        <v>0</v>
      </c>
      <c r="BF326" s="416" cm="1">
        <f t="array" ref="BF326">BF321*(1-_xlfn.IFS('HTGR Levers &amp; Variables'!AZ$16=0,1,'HTGR Levers &amp; Variables'!AZ$16=0.06,'HTGR Relationships'!$D$45,'HTGR Levers &amp; Variables'!AZ$16=0.3,'HTGR Relationships'!$E$45,'HTGR Levers &amp; Variables'!AZ$16=0.4,'HTGR Relationships'!$F$45,'HTGR Levers &amp; Variables'!AZ$16=0.5,'HTGR Relationships'!$G$45))</f>
        <v>0</v>
      </c>
      <c r="BL326" s="416" cm="1">
        <f t="array" ref="BL326">BL321*(1-_xlfn.IFS('HTGR Levers &amp; Variables'!BF$16=0,1,'HTGR Levers &amp; Variables'!BF$16=0.06,'HTGR Relationships'!$D$45,'HTGR Levers &amp; Variables'!BF$16=0.3,'HTGR Relationships'!$E$45,'HTGR Levers &amp; Variables'!BF$16=0.4,'HTGR Relationships'!$F$45,'HTGR Levers &amp; Variables'!BF$16=0.5,'HTGR Relationships'!$G$45))</f>
        <v>0</v>
      </c>
      <c r="BR326" s="416" t="e" cm="1">
        <f t="array" ref="BR326">BR321*(1-_xlfn.IFS('HTGR Levers &amp; Variables'!BL$16=0,1,'HTGR Levers &amp; Variables'!BL$16=0.06,'HTGR Relationships'!$D$45,'HTGR Levers &amp; Variables'!BL$16=0.3,'HTGR Relationships'!$E$45,'HTGR Levers &amp; Variables'!BL$16=0.4,'HTGR Relationships'!$F$45,'HTGR Levers &amp; Variables'!BL$16=0.5,'HTGR Relationships'!$G$45))</f>
        <v>#VALUE!</v>
      </c>
      <c r="BX326" s="416" t="e" cm="1">
        <f t="array" ref="BX326">BX321*(1-_xlfn.IFS('HTGR Levers &amp; Variables'!BR$16=0,1,'HTGR Levers &amp; Variables'!BR$16=0.06,'HTGR Relationships'!$D$45,'HTGR Levers &amp; Variables'!BR$16=0.3,'HTGR Relationships'!$E$45,'HTGR Levers &amp; Variables'!BR$16=0.4,'HTGR Relationships'!$F$45,'HTGR Levers &amp; Variables'!BR$16=0.5,'HTGR Relationships'!$G$45))</f>
        <v>#VALUE!</v>
      </c>
      <c r="CD326" s="416" t="e" cm="1">
        <f t="array" ref="CD326">CD321*(1-_xlfn.IFS('HTGR Levers &amp; Variables'!BX$16=0,1,'HTGR Levers &amp; Variables'!BX$16=0.06,'HTGR Relationships'!$D$45,'HTGR Levers &amp; Variables'!BX$16=0.3,'HTGR Relationships'!$E$45,'HTGR Levers &amp; Variables'!BX$16=0.4,'HTGR Relationships'!$F$45,'HTGR Levers &amp; Variables'!BX$16=0.5,'HTGR Relationships'!$G$45))</f>
        <v>#VALUE!</v>
      </c>
      <c r="CJ326" s="416" t="e" cm="1">
        <f t="array" ref="CJ326">CJ321*(1-_xlfn.IFS('HTGR Levers &amp; Variables'!CD$16=0,1,'HTGR Levers &amp; Variables'!CD$16=0.06,'HTGR Relationships'!$D$45,'HTGR Levers &amp; Variables'!CD$16=0.3,'HTGR Relationships'!$E$45,'HTGR Levers &amp; Variables'!CD$16=0.4,'HTGR Relationships'!$F$45,'HTGR Levers &amp; Variables'!CD$16=0.5,'HTGR Relationships'!$G$45))</f>
        <v>#VALUE!</v>
      </c>
      <c r="CP326" s="416" t="e" cm="1">
        <f t="array" ref="CP326">CP321*(1-_xlfn.IFS('HTGR Levers &amp; Variables'!CJ$16=0,1,'HTGR Levers &amp; Variables'!CJ$16=0.06,'HTGR Relationships'!$D$45,'HTGR Levers &amp; Variables'!CJ$16=0.3,'HTGR Relationships'!$E$45,'HTGR Levers &amp; Variables'!CJ$16=0.4,'HTGR Relationships'!$F$45,'HTGR Levers &amp; Variables'!CJ$16=0.5,'HTGR Relationships'!$G$45))</f>
        <v>#VALUE!</v>
      </c>
      <c r="CV326" s="416" t="e" cm="1">
        <f t="array" ref="CV326">CV321*(1-_xlfn.IFS('HTGR Levers &amp; Variables'!CP$16=0,1,'HTGR Levers &amp; Variables'!CP$16=0.06,'HTGR Relationships'!$D$45,'HTGR Levers &amp; Variables'!CP$16=0.3,'HTGR Relationships'!$E$45,'HTGR Levers &amp; Variables'!CP$16=0.4,'HTGR Relationships'!$F$45,'HTGR Levers &amp; Variables'!CP$16=0.5,'HTGR Relationships'!$G$45))</f>
        <v>#VALUE!</v>
      </c>
      <c r="DB326" s="416" t="e" cm="1">
        <f t="array" ref="DB326">DB321*(1-_xlfn.IFS('HTGR Levers &amp; Variables'!CV$16=0,1,'HTGR Levers &amp; Variables'!CV$16=0.06,'HTGR Relationships'!$D$45,'HTGR Levers &amp; Variables'!CV$16=0.3,'HTGR Relationships'!$E$45,'HTGR Levers &amp; Variables'!CV$16=0.4,'HTGR Relationships'!$F$45,'HTGR Levers &amp; Variables'!CV$16=0.5,'HTGR Relationships'!$G$45))</f>
        <v>#VALUE!</v>
      </c>
      <c r="DH326" s="416" t="e" cm="1">
        <f t="array" ref="DH326">DH321*(1-_xlfn.IFS('HTGR Levers &amp; Variables'!DB$16=0,1,'HTGR Levers &amp; Variables'!DB$16=0.06,'HTGR Relationships'!$D$45,'HTGR Levers &amp; Variables'!DB$16=0.3,'HTGR Relationships'!$E$45,'HTGR Levers &amp; Variables'!DB$16=0.4,'HTGR Relationships'!$F$45,'HTGR Levers &amp; Variables'!DB$16=0.5,'HTGR Relationships'!$G$45))</f>
        <v>#VALUE!</v>
      </c>
      <c r="DN326" s="416" t="e" cm="1">
        <f t="array" ref="DN326">DN321*(1-_xlfn.IFS('HTGR Levers &amp; Variables'!DH$16=0,1,'HTGR Levers &amp; Variables'!DH$16=0.06,'HTGR Relationships'!$D$45,'HTGR Levers &amp; Variables'!DH$16=0.3,'HTGR Relationships'!$E$45,'HTGR Levers &amp; Variables'!DH$16=0.4,'HTGR Relationships'!$F$45,'HTGR Levers &amp; Variables'!DH$16=0.5,'HTGR Relationships'!$G$45))</f>
        <v>#VALUE!</v>
      </c>
      <c r="DT326" s="416" t="e" cm="1">
        <f t="array" ref="DT326">DT321*(1-_xlfn.IFS('HTGR Levers &amp; Variables'!DN$16=0,1,'HTGR Levers &amp; Variables'!DN$16=0.06,'HTGR Relationships'!$D$45,'HTGR Levers &amp; Variables'!DN$16=0.3,'HTGR Relationships'!$E$45,'HTGR Levers &amp; Variables'!DN$16=0.4,'HTGR Relationships'!$F$45,'HTGR Levers &amp; Variables'!DN$16=0.5,'HTGR Relationships'!$G$45))</f>
        <v>#VALUE!</v>
      </c>
    </row>
    <row r="327" spans="3:124" x14ac:dyDescent="0.2">
      <c r="C327" s="147" t="s">
        <v>277</v>
      </c>
      <c r="J327" s="385">
        <f>J321-J326</f>
        <v>9488284546.1559753</v>
      </c>
      <c r="P327" s="385">
        <f>P321-P326</f>
        <v>5945500925.9793291</v>
      </c>
      <c r="V327" s="385">
        <f>V321-V326</f>
        <v>4786335912.7872667</v>
      </c>
      <c r="AB327" s="385">
        <f>AB321-AB326</f>
        <v>4390693914.11903</v>
      </c>
      <c r="AH327" s="385">
        <f>AH321-AH326</f>
        <v>4244782203.6196938</v>
      </c>
      <c r="AN327" s="385">
        <f>AN321-AN326</f>
        <v>4133068803.7505407</v>
      </c>
      <c r="AT327" s="385">
        <f>AT321-AT326</f>
        <v>4043542472.3077893</v>
      </c>
      <c r="AZ327" s="385">
        <f>AZ321-AZ326</f>
        <v>3969442389.9449439</v>
      </c>
      <c r="BF327" s="385">
        <f>BF321-BF326</f>
        <v>3906617131.6491623</v>
      </c>
      <c r="BL327" s="385">
        <f>BL321-BL326</f>
        <v>3852349824.4498291</v>
      </c>
      <c r="BR327" s="385" t="e">
        <f>BR321-BR326</f>
        <v>#VALUE!</v>
      </c>
      <c r="BX327" s="385" t="e">
        <f>BX321-BX326</f>
        <v>#VALUE!</v>
      </c>
      <c r="CD327" s="385" t="e">
        <f>CD321-CD326</f>
        <v>#VALUE!</v>
      </c>
      <c r="CJ327" s="385" t="e">
        <f>CJ321-CJ326</f>
        <v>#VALUE!</v>
      </c>
      <c r="CP327" s="385" t="e">
        <f>CP321-CP326</f>
        <v>#VALUE!</v>
      </c>
      <c r="CV327" s="385" t="e">
        <f>CV321-CV326</f>
        <v>#VALUE!</v>
      </c>
      <c r="DB327" s="385" t="e">
        <f>DB321-DB326</f>
        <v>#VALUE!</v>
      </c>
      <c r="DH327" s="385" t="e">
        <f>DH321-DH326</f>
        <v>#VALUE!</v>
      </c>
      <c r="DN327" s="385" t="e">
        <f>DN321-DN326</f>
        <v>#VALUE!</v>
      </c>
      <c r="DT327" s="385" t="e">
        <f>DT321-DT326</f>
        <v>#VALUE!</v>
      </c>
    </row>
    <row r="328" spans="3:124" x14ac:dyDescent="0.2">
      <c r="C328" s="147" t="s">
        <v>278</v>
      </c>
      <c r="J328" s="385">
        <f ca="1">J323-J326</f>
        <v>17454758112.363152</v>
      </c>
      <c r="P328" s="385">
        <f ca="1">P323-P326</f>
        <v>7813478248.7588921</v>
      </c>
      <c r="V328" s="385">
        <f ca="1">V323-V326</f>
        <v>6118005336.346632</v>
      </c>
      <c r="AB328" s="385">
        <f ca="1">AB323-AB326</f>
        <v>5539308144.9276628</v>
      </c>
      <c r="AH328" s="385">
        <f ca="1">AH323-AH326</f>
        <v>5320566245.2356348</v>
      </c>
      <c r="AN328" s="385">
        <f ca="1">AN323-AN326</f>
        <v>5170157360.7106886</v>
      </c>
      <c r="AT328" s="385">
        <f ca="1">AT323-AT326</f>
        <v>5042443464.1323233</v>
      </c>
      <c r="AZ328" s="385">
        <f ca="1">AZ323-AZ326</f>
        <v>4945980073.2504969</v>
      </c>
      <c r="BF328" s="385">
        <f ca="1">BF323-BF326</f>
        <v>4856857694.8230925</v>
      </c>
      <c r="BL328" s="385">
        <f ca="1">BL323-BL326</f>
        <v>4789359971.5225143</v>
      </c>
      <c r="BR328" s="385" t="e">
        <f>BR323-BR326</f>
        <v>#VALUE!</v>
      </c>
      <c r="BX328" s="385" t="e">
        <f>BX323-BX326</f>
        <v>#VALUE!</v>
      </c>
      <c r="CD328" s="385" t="e">
        <f>CD323-CD326</f>
        <v>#VALUE!</v>
      </c>
      <c r="CJ328" s="385" t="e">
        <f>CJ323-CJ326</f>
        <v>#VALUE!</v>
      </c>
      <c r="CP328" s="385" t="e">
        <f>CP323-CP326</f>
        <v>#VALUE!</v>
      </c>
      <c r="CV328" s="385" t="e">
        <f>CV323-CV326</f>
        <v>#VALUE!</v>
      </c>
      <c r="DB328" s="385" t="e">
        <f>DB323-DB326</f>
        <v>#VALUE!</v>
      </c>
      <c r="DH328" s="385" t="e">
        <f>DH323-DH326</f>
        <v>#VALUE!</v>
      </c>
      <c r="DN328" s="385" t="e">
        <f>DN323-DN326</f>
        <v>#VALUE!</v>
      </c>
      <c r="DT328" s="385" t="e">
        <f>DT323-DT326</f>
        <v>#VALUE!</v>
      </c>
    </row>
    <row r="329" spans="3:124" x14ac:dyDescent="0.2">
      <c r="D329" s="5"/>
    </row>
    <row r="331" spans="3:124" x14ac:dyDescent="0.2">
      <c r="I331" t="s">
        <v>279</v>
      </c>
      <c r="J331" s="28">
        <f>J321-J152-J284</f>
        <v>15799444309.542177</v>
      </c>
      <c r="O331" t="s">
        <v>279</v>
      </c>
      <c r="P331" s="28">
        <f>P321-P152-P284</f>
        <v>7633705458.7858667</v>
      </c>
      <c r="U331" t="s">
        <v>279</v>
      </c>
      <c r="V331" s="28">
        <f>V321-V152-V284</f>
        <v>6625489675.79673</v>
      </c>
      <c r="AA331" t="s">
        <v>279</v>
      </c>
      <c r="AB331" s="28">
        <f>AB321-AB152-AB284</f>
        <v>6361002715.0864582</v>
      </c>
      <c r="AG331" t="s">
        <v>279</v>
      </c>
      <c r="AH331" s="28">
        <f>AH321-AH152-AH284</f>
        <v>6360349053.8647099</v>
      </c>
      <c r="AM331" t="s">
        <v>279</v>
      </c>
      <c r="AN331" s="28">
        <f>AN321-AN152-AN284</f>
        <v>6359848595.627367</v>
      </c>
      <c r="AS331" t="s">
        <v>279</v>
      </c>
      <c r="AT331" s="28">
        <f>AT321-AT152-AT284</f>
        <v>6359447531.9225454</v>
      </c>
      <c r="AY331" t="s">
        <v>279</v>
      </c>
      <c r="AZ331" s="28">
        <f>AZ321-AZ152-AZ284</f>
        <v>6359115575.3564606</v>
      </c>
      <c r="BE331" t="s">
        <v>279</v>
      </c>
      <c r="BF331" s="28">
        <f>BF321-BF152-BF284</f>
        <v>6358834128.2063055</v>
      </c>
      <c r="BK331" t="s">
        <v>279</v>
      </c>
      <c r="BL331" s="28">
        <f>BL321-BL152-BL284</f>
        <v>6358591019.3139238</v>
      </c>
      <c r="BQ331" t="s">
        <v>279</v>
      </c>
      <c r="BR331" s="28" t="e">
        <f>BR321-BR152-BR284</f>
        <v>#VALUE!</v>
      </c>
      <c r="BW331" t="s">
        <v>279</v>
      </c>
      <c r="BX331" s="28" t="e">
        <f>BX321-BX152-BX284</f>
        <v>#VALUE!</v>
      </c>
      <c r="CC331" t="s">
        <v>279</v>
      </c>
      <c r="CD331" s="28" t="e">
        <f>CD321-CD152-CD284</f>
        <v>#VALUE!</v>
      </c>
      <c r="CI331" t="s">
        <v>279</v>
      </c>
      <c r="CJ331" s="28" t="e">
        <f>CJ321-CJ152-CJ284</f>
        <v>#VALUE!</v>
      </c>
      <c r="CO331" t="s">
        <v>279</v>
      </c>
      <c r="CP331" s="28" t="e">
        <f>CP321-CP152-CP284</f>
        <v>#VALUE!</v>
      </c>
      <c r="CU331" t="s">
        <v>279</v>
      </c>
      <c r="CV331" s="28" t="e">
        <f>CV321-CV152-CV284</f>
        <v>#VALUE!</v>
      </c>
      <c r="DA331" t="s">
        <v>279</v>
      </c>
      <c r="DB331" s="28" t="e">
        <f>DB321-DB152-DB284</f>
        <v>#VALUE!</v>
      </c>
      <c r="DG331" t="s">
        <v>279</v>
      </c>
      <c r="DH331" s="28" t="e">
        <f>DH321-DH152-DH284</f>
        <v>#VALUE!</v>
      </c>
      <c r="DM331" t="s">
        <v>279</v>
      </c>
      <c r="DN331" s="28" t="e">
        <f>DN321-DN152-DN284</f>
        <v>#VALUE!</v>
      </c>
      <c r="DS331" t="s">
        <v>279</v>
      </c>
      <c r="DT331" s="28" t="e">
        <f>DT321-DT152-DT284</f>
        <v>#VALUE!</v>
      </c>
    </row>
    <row r="332" spans="3:124" x14ac:dyDescent="0.2">
      <c r="I332" t="s">
        <v>202</v>
      </c>
      <c r="J332" s="28">
        <f>J311+J289+J19</f>
        <v>8113521510.636342</v>
      </c>
      <c r="O332" t="s">
        <v>202</v>
      </c>
      <c r="P332" s="28">
        <f>P311+P289+P19</f>
        <v>8072686561.0324955</v>
      </c>
      <c r="U332" t="s">
        <v>202</v>
      </c>
      <c r="V332" s="28">
        <f>V311+V289+V19</f>
        <v>8067493686.4089375</v>
      </c>
      <c r="AA332" t="s">
        <v>202</v>
      </c>
      <c r="AB332" s="28">
        <f>AB311+AB289+AB19</f>
        <v>8065721273.2740374</v>
      </c>
      <c r="AG332" t="s">
        <v>202</v>
      </c>
      <c r="AH332" s="28">
        <f>AH311+AH289+AH19</f>
        <v>8065067612.0522881</v>
      </c>
      <c r="AM332" t="s">
        <v>202</v>
      </c>
      <c r="AN332" s="28">
        <f>AN311+AN289+AN19</f>
        <v>8064567153.8149452</v>
      </c>
      <c r="AS332" t="s">
        <v>202</v>
      </c>
      <c r="AT332" s="28">
        <f>AT311+AT289+AT19</f>
        <v>8064166090.1101246</v>
      </c>
      <c r="AY332" t="s">
        <v>202</v>
      </c>
      <c r="AZ332" s="28">
        <f>AZ311+AZ289+AZ19</f>
        <v>8063834133.5440388</v>
      </c>
      <c r="BE332" t="s">
        <v>202</v>
      </c>
      <c r="BF332" s="28">
        <f>BF311+BF289+BF19</f>
        <v>8063552686.3938837</v>
      </c>
      <c r="BK332" t="s">
        <v>202</v>
      </c>
      <c r="BL332" s="28">
        <f>BL311+BL289+BL19</f>
        <v>8063309577.501502</v>
      </c>
      <c r="BQ332" t="s">
        <v>202</v>
      </c>
      <c r="BR332" s="28" t="e">
        <f>BR311+BR289+BR19</f>
        <v>#VALUE!</v>
      </c>
      <c r="BW332" t="s">
        <v>202</v>
      </c>
      <c r="BX332" s="28" t="e">
        <f>BX311+BX289+BX19</f>
        <v>#VALUE!</v>
      </c>
      <c r="CC332" t="s">
        <v>202</v>
      </c>
      <c r="CD332" s="28" t="e">
        <f>CD311+CD289+CD19</f>
        <v>#VALUE!</v>
      </c>
      <c r="CI332" t="s">
        <v>202</v>
      </c>
      <c r="CJ332" s="28" t="e">
        <f>CJ311+CJ289+CJ19</f>
        <v>#VALUE!</v>
      </c>
      <c r="CO332" t="s">
        <v>202</v>
      </c>
      <c r="CP332" s="28" t="e">
        <f>CP311+CP289+CP19</f>
        <v>#VALUE!</v>
      </c>
      <c r="CU332" t="s">
        <v>202</v>
      </c>
      <c r="CV332" s="28" t="e">
        <f>CV311+CV289+CV19</f>
        <v>#VALUE!</v>
      </c>
      <c r="DA332" t="s">
        <v>202</v>
      </c>
      <c r="DB332" s="28" t="e">
        <f>DB311+DB289+DB19</f>
        <v>#VALUE!</v>
      </c>
      <c r="DG332" t="s">
        <v>202</v>
      </c>
      <c r="DH332" s="28" t="e">
        <f>DH311+DH289+DH19</f>
        <v>#VALUE!</v>
      </c>
      <c r="DM332" t="s">
        <v>202</v>
      </c>
      <c r="DN332" s="28" t="e">
        <f>DN311+DN289+DN19</f>
        <v>#VALUE!</v>
      </c>
      <c r="DS332" t="s">
        <v>202</v>
      </c>
      <c r="DT332" s="28" t="e">
        <f>DT311+DT289+DT19</f>
        <v>#VALUE!</v>
      </c>
    </row>
    <row r="333" spans="3:124" x14ac:dyDescent="0.2">
      <c r="J333" s="318">
        <f>J332/('HTGR Levers &amp; Variables'!$D$3*1000)</f>
        <v>7683.2590062844147</v>
      </c>
      <c r="P333" s="318">
        <f>P332/('HTGR Levers &amp; Variables'!$D$3*1000)</f>
        <v>7644.5895464322875</v>
      </c>
      <c r="V333" s="318">
        <f>V332/('HTGR Levers &amp; Variables'!$D$3*1000)</f>
        <v>7639.6720515236148</v>
      </c>
      <c r="AB333" s="318">
        <f>AB332/('HTGR Levers &amp; Variables'!$D$3*1000)</f>
        <v>7637.9936299943538</v>
      </c>
      <c r="AH333" s="318">
        <f>AH332/('HTGR Levers &amp; Variables'!$D$3*1000)</f>
        <v>7637.3746326252731</v>
      </c>
      <c r="AN333" s="318">
        <f>AN332/('HTGR Levers &amp; Variables'!$D$3*1000)</f>
        <v>7636.9007138399102</v>
      </c>
      <c r="AT333" s="318">
        <f>AT332/('HTGR Levers &amp; Variables'!$D$3*1000)</f>
        <v>7636.5209186648908</v>
      </c>
      <c r="AZ333" s="318">
        <f>AZ332/('HTGR Levers &amp; Variables'!$D$3*1000)</f>
        <v>7636.2065658560978</v>
      </c>
      <c r="BF333" s="318">
        <f>BF332/('HTGR Levers &amp; Variables'!$D$3*1000)</f>
        <v>7635.9400439336023</v>
      </c>
      <c r="BL333" s="318">
        <f>BL332/('HTGR Levers &amp; Variables'!$D$3*1000)</f>
        <v>7635.709827179453</v>
      </c>
      <c r="BR333" s="318" t="e">
        <f>BR332/('HTGR Levers &amp; Variables'!$D$3*1000)</f>
        <v>#VALUE!</v>
      </c>
      <c r="BX333" s="318" t="e">
        <f>BX332/('HTGR Levers &amp; Variables'!$D$3*1000)</f>
        <v>#VALUE!</v>
      </c>
      <c r="CD333" s="318" t="e">
        <f>CD332/('HTGR Levers &amp; Variables'!$D$3*1000)</f>
        <v>#VALUE!</v>
      </c>
      <c r="CJ333" s="318" t="e">
        <f>CJ332/('HTGR Levers &amp; Variables'!$D$3*1000)</f>
        <v>#VALUE!</v>
      </c>
      <c r="CP333" s="318" t="e">
        <f>CP332/('HTGR Levers &amp; Variables'!$D$3*1000)</f>
        <v>#VALUE!</v>
      </c>
      <c r="CV333" s="318" t="e">
        <f>CV332/('HTGR Levers &amp; Variables'!$D$3*1000)</f>
        <v>#VALUE!</v>
      </c>
      <c r="DB333" s="318" t="e">
        <f>DB332/('HTGR Levers &amp; Variables'!$D$3*1000)</f>
        <v>#VALUE!</v>
      </c>
      <c r="DH333" s="318" t="e">
        <f>DH332/('HTGR Levers &amp; Variables'!$D$3*1000)</f>
        <v>#VALUE!</v>
      </c>
      <c r="DN333" s="318" t="e">
        <f>DN332/('HTGR Levers &amp; Variables'!$D$3*1000)</f>
        <v>#VALUE!</v>
      </c>
      <c r="DT333" s="318" t="e">
        <f>DT332/('HTGR Levers &amp; Variables'!$D$3*1000)</f>
        <v>#VALUE!</v>
      </c>
    </row>
    <row r="336" spans="3:124" x14ac:dyDescent="0.2">
      <c r="J336" s="28">
        <f>J307*'HTGR Relationships'!$D$40*('HTGR Relationships'!$D$8*'HTGR Levers &amp; Variables'!D12+'HTGR Relationships'!$E$8)</f>
        <v>1558948016.1009276</v>
      </c>
      <c r="P336" s="28">
        <f>P307*'HTGR Relationships'!$D$40*('HTGR Relationships'!$D$8*'HTGR Levers &amp; Variables'!J12+'HTGR Relationships'!$E$8)</f>
        <v>289125457.2282542</v>
      </c>
      <c r="V336" s="28">
        <f>V307*'HTGR Relationships'!$D$40*('HTGR Relationships'!$D$8*'HTGR Levers &amp; Variables'!P12+'HTGR Relationships'!$E$8)</f>
        <v>203652751.87847215</v>
      </c>
      <c r="AB336" s="28">
        <f>AB307*'HTGR Relationships'!$D$40*('HTGR Relationships'!$D$8*'HTGR Levers &amp; Variables'!V12+'HTGR Relationships'!$E$8)</f>
        <v>173236393.32678837</v>
      </c>
      <c r="AH336" s="28">
        <f>AH307*'HTGR Relationships'!$D$40*('HTGR Relationships'!$D$8*'HTGR Levers &amp; Variables'!AB12+'HTGR Relationships'!$E$8)</f>
        <v>161155133.92509481</v>
      </c>
      <c r="AN336" s="28">
        <f>AN307*'HTGR Relationships'!$D$40*('HTGR Relationships'!$D$8*'HTGR Levers &amp; Variables'!AH12+'HTGR Relationships'!$E$8)</f>
        <v>151985797.52113885</v>
      </c>
      <c r="AT336" s="28">
        <f>AT307*'HTGR Relationships'!$D$40*('HTGR Relationships'!$D$8*'HTGR Levers &amp; Variables'!AN12+'HTGR Relationships'!$E$8)</f>
        <v>144689330.07925498</v>
      </c>
      <c r="AZ336" s="28">
        <f>AZ307*'HTGR Relationships'!$D$40*('HTGR Relationships'!$D$8*'HTGR Levers &amp; Variables'!AT12+'HTGR Relationships'!$E$8)</f>
        <v>138685784.95747322</v>
      </c>
      <c r="BF336" s="28">
        <f>BF307*'HTGR Relationships'!$D$40*('HTGR Relationships'!$D$8*'HTGR Levers &amp; Variables'!AZ12+'HTGR Relationships'!$E$8)</f>
        <v>133621532.02287446</v>
      </c>
      <c r="BL336" s="28">
        <f>BL307*'HTGR Relationships'!$D$40*('HTGR Relationships'!$D$8*'HTGR Levers &amp; Variables'!BF12+'HTGR Relationships'!$E$8)</f>
        <v>129266517.0706798</v>
      </c>
      <c r="BR336" s="28" t="e">
        <f>BR307*'HTGR Relationships'!$D$40*('HTGR Relationships'!$D$8*'HTGR Levers &amp; Variables'!BL12+'HTGR Relationships'!$E$8)</f>
        <v>#VALUE!</v>
      </c>
      <c r="BX336" s="28" t="e">
        <f>BX307*'HTGR Relationships'!$D$40*('HTGR Relationships'!$D$8*'HTGR Levers &amp; Variables'!BR12+'HTGR Relationships'!$E$8)</f>
        <v>#VALUE!</v>
      </c>
      <c r="CD336" s="28" t="e">
        <f>CD307*'HTGR Relationships'!$D$40*('HTGR Relationships'!$D$8*'HTGR Levers &amp; Variables'!BX12+'HTGR Relationships'!$E$8)</f>
        <v>#VALUE!</v>
      </c>
      <c r="CJ336" s="28" t="e">
        <f>CJ307*'HTGR Relationships'!$D$40*('HTGR Relationships'!$D$8*'HTGR Levers &amp; Variables'!CD12+'HTGR Relationships'!$E$8)</f>
        <v>#VALUE!</v>
      </c>
      <c r="CP336" s="28" t="e">
        <f>CP307*'HTGR Relationships'!$D$40*('HTGR Relationships'!$D$8*'HTGR Levers &amp; Variables'!CJ12+'HTGR Relationships'!$E$8)</f>
        <v>#VALUE!</v>
      </c>
      <c r="CV336" s="28" t="e">
        <f>CV307*'HTGR Relationships'!$D$40*('HTGR Relationships'!$D$8*'HTGR Levers &amp; Variables'!CP12+'HTGR Relationships'!$E$8)</f>
        <v>#VALUE!</v>
      </c>
      <c r="DB336" s="28" t="e">
        <f>DB307*'HTGR Relationships'!$D$40*('HTGR Relationships'!$D$8*'HTGR Levers &amp; Variables'!CV12+'HTGR Relationships'!$E$8)</f>
        <v>#VALUE!</v>
      </c>
      <c r="DH336" s="28" t="e">
        <f>DH307*'HTGR Relationships'!$D$40*('HTGR Relationships'!$D$8*'HTGR Levers &amp; Variables'!DB12+'HTGR Relationships'!$E$8)</f>
        <v>#VALUE!</v>
      </c>
      <c r="DN336" s="28" t="e">
        <f>DN307*'HTGR Relationships'!$D$40*('HTGR Relationships'!$D$8*'HTGR Levers &amp; Variables'!DH12+'HTGR Relationships'!$E$8)</f>
        <v>#VALUE!</v>
      </c>
      <c r="DT336" s="28" t="e">
        <f>DT307*'HTGR Relationships'!$D$40*('HTGR Relationships'!$D$8*'HTGR Levers &amp; Variables'!DN12+'HTGR Relationships'!$E$8)</f>
        <v>#VALUE!</v>
      </c>
    </row>
    <row r="337" spans="9:124" x14ac:dyDescent="0.2">
      <c r="I337" s="4" t="s">
        <v>280</v>
      </c>
      <c r="J337" s="28">
        <f>J307</f>
        <v>5770119635.3150826</v>
      </c>
      <c r="O337" s="4" t="s">
        <v>280</v>
      </c>
      <c r="P337" s="28">
        <f>P307</f>
        <v>1605206004.8750799</v>
      </c>
      <c r="U337" s="4" t="s">
        <v>280</v>
      </c>
      <c r="V337" s="28">
        <f>V307</f>
        <v>1130667023.7846911</v>
      </c>
      <c r="AA337" s="4" t="s">
        <v>280</v>
      </c>
      <c r="AB337" s="28">
        <f>AB307</f>
        <v>961797350.86947954</v>
      </c>
      <c r="AG337" s="4" t="s">
        <v>280</v>
      </c>
      <c r="AH337" s="28">
        <f>AH307</f>
        <v>894722973.10985518</v>
      </c>
      <c r="AM337" s="4" t="s">
        <v>280</v>
      </c>
      <c r="AN337" s="28">
        <f>AN307</f>
        <v>843815405.17221105</v>
      </c>
      <c r="AS337" s="4" t="s">
        <v>280</v>
      </c>
      <c r="AT337" s="28">
        <f>AT307</f>
        <v>803305885.65646315</v>
      </c>
      <c r="AY337" s="4" t="s">
        <v>280</v>
      </c>
      <c r="AZ337" s="28">
        <f>AZ307</f>
        <v>769974587.98240685</v>
      </c>
      <c r="BE337" s="4" t="s">
        <v>280</v>
      </c>
      <c r="BF337" s="28">
        <f>BF307</f>
        <v>741858180.32064056</v>
      </c>
      <c r="BK337" s="4" t="s">
        <v>280</v>
      </c>
      <c r="BL337" s="28">
        <f>BL307</f>
        <v>717679416.47327471</v>
      </c>
      <c r="BQ337" s="4" t="s">
        <v>280</v>
      </c>
      <c r="BR337" s="28" t="e">
        <f>BR307</f>
        <v>#VALUE!</v>
      </c>
      <c r="BW337" s="4" t="s">
        <v>280</v>
      </c>
      <c r="BX337" s="28" t="e">
        <f>BX307</f>
        <v>#VALUE!</v>
      </c>
      <c r="CC337" s="4" t="s">
        <v>280</v>
      </c>
      <c r="CD337" s="28" t="e">
        <f>CD307</f>
        <v>#VALUE!</v>
      </c>
      <c r="CI337" s="4" t="s">
        <v>280</v>
      </c>
      <c r="CJ337" s="28" t="e">
        <f>CJ307</f>
        <v>#VALUE!</v>
      </c>
      <c r="CO337" s="4" t="s">
        <v>280</v>
      </c>
      <c r="CP337" s="28" t="e">
        <f>CP307</f>
        <v>#VALUE!</v>
      </c>
      <c r="CU337" s="4" t="s">
        <v>280</v>
      </c>
      <c r="CV337" s="28" t="e">
        <f>CV307</f>
        <v>#VALUE!</v>
      </c>
      <c r="DA337" s="4" t="s">
        <v>280</v>
      </c>
      <c r="DB337" s="28" t="e">
        <f>DB307</f>
        <v>#VALUE!</v>
      </c>
      <c r="DG337" s="4" t="s">
        <v>280</v>
      </c>
      <c r="DH337" s="28" t="e">
        <f>DH307</f>
        <v>#VALUE!</v>
      </c>
      <c r="DM337" s="4" t="s">
        <v>280</v>
      </c>
      <c r="DN337" s="28" t="e">
        <f>DN307</f>
        <v>#VALUE!</v>
      </c>
      <c r="DS337" s="4" t="s">
        <v>280</v>
      </c>
      <c r="DT337" s="28" t="e">
        <f>DT307</f>
        <v>#VALUE!</v>
      </c>
    </row>
    <row r="338" spans="9:124" x14ac:dyDescent="0.2">
      <c r="I338" s="4" t="s">
        <v>281</v>
      </c>
      <c r="J338" s="28">
        <f>J337*'HTGR Relationships'!$D$40</f>
        <v>1558948016.1009276</v>
      </c>
      <c r="O338" s="4" t="s">
        <v>281</v>
      </c>
      <c r="P338" s="28">
        <f>P337*'HTGR Relationships'!$D$40</f>
        <v>433688185.84238142</v>
      </c>
      <c r="U338" s="4" t="s">
        <v>281</v>
      </c>
      <c r="V338" s="28">
        <f>V337*'HTGR Relationships'!$D$40</f>
        <v>305479127.81770831</v>
      </c>
      <c r="AA338" s="4" t="s">
        <v>281</v>
      </c>
      <c r="AB338" s="28">
        <f>AB337*'HTGR Relationships'!$D$40</f>
        <v>259854589.99018261</v>
      </c>
      <c r="AG338" s="4" t="s">
        <v>281</v>
      </c>
      <c r="AH338" s="28">
        <f>AH337*'HTGR Relationships'!$D$40</f>
        <v>241732700.88764226</v>
      </c>
      <c r="AM338" s="4" t="s">
        <v>281</v>
      </c>
      <c r="AN338" s="28">
        <f>AN337*'HTGR Relationships'!$D$40</f>
        <v>227978696.28170833</v>
      </c>
      <c r="AS338" s="4" t="s">
        <v>281</v>
      </c>
      <c r="AT338" s="28">
        <f>AT337*'HTGR Relationships'!$D$40</f>
        <v>217033995.11888251</v>
      </c>
      <c r="AY338" s="4" t="s">
        <v>281</v>
      </c>
      <c r="AZ338" s="28">
        <f>AZ337*'HTGR Relationships'!$D$40</f>
        <v>208028677.43620989</v>
      </c>
      <c r="BE338" s="4" t="s">
        <v>281</v>
      </c>
      <c r="BF338" s="28">
        <f>BF337*'HTGR Relationships'!$D$40</f>
        <v>200432298.03431174</v>
      </c>
      <c r="BK338" s="4" t="s">
        <v>281</v>
      </c>
      <c r="BL338" s="28">
        <f>BL337*'HTGR Relationships'!$D$40</f>
        <v>193899775.60601974</v>
      </c>
      <c r="BQ338" s="4" t="s">
        <v>281</v>
      </c>
      <c r="BR338" s="28" t="e">
        <f>BR337*'HTGR Relationships'!$D$40</f>
        <v>#VALUE!</v>
      </c>
      <c r="BW338" s="4" t="s">
        <v>281</v>
      </c>
      <c r="BX338" s="28" t="e">
        <f>BX337*'HTGR Relationships'!$D$40</f>
        <v>#VALUE!</v>
      </c>
      <c r="CC338" s="4" t="s">
        <v>281</v>
      </c>
      <c r="CD338" s="28" t="e">
        <f>CD337*'HTGR Relationships'!$D$40</f>
        <v>#VALUE!</v>
      </c>
      <c r="CI338" s="4" t="s">
        <v>281</v>
      </c>
      <c r="CJ338" s="28" t="e">
        <f>CJ337*'HTGR Relationships'!$D$40</f>
        <v>#VALUE!</v>
      </c>
      <c r="CO338" s="4" t="s">
        <v>281</v>
      </c>
      <c r="CP338" s="28" t="e">
        <f>CP337*'HTGR Relationships'!$D$40</f>
        <v>#VALUE!</v>
      </c>
      <c r="CU338" s="4" t="s">
        <v>281</v>
      </c>
      <c r="CV338" s="28" t="e">
        <f>CV337*'HTGR Relationships'!$D$40</f>
        <v>#VALUE!</v>
      </c>
      <c r="DA338" s="4" t="s">
        <v>281</v>
      </c>
      <c r="DB338" s="28" t="e">
        <f>DB337*'HTGR Relationships'!$D$40</f>
        <v>#VALUE!</v>
      </c>
      <c r="DG338" s="4" t="s">
        <v>281</v>
      </c>
      <c r="DH338" s="28" t="e">
        <f>DH337*'HTGR Relationships'!$D$40</f>
        <v>#VALUE!</v>
      </c>
      <c r="DM338" s="4" t="s">
        <v>281</v>
      </c>
      <c r="DN338" s="28" t="e">
        <f>DN337*'HTGR Relationships'!$D$40</f>
        <v>#VALUE!</v>
      </c>
      <c r="DS338" s="4" t="s">
        <v>281</v>
      </c>
      <c r="DT338" s="28" t="e">
        <f>DT337*'HTGR Relationships'!$D$40</f>
        <v>#VALUE!</v>
      </c>
    </row>
    <row r="339" spans="9:124" x14ac:dyDescent="0.2">
      <c r="I339" s="4" t="s">
        <v>218</v>
      </c>
      <c r="J339" s="28">
        <f>J338*('HTGR Relationships'!$D$8*'HTGR Levers &amp; Variables'!D12+'HTGR Relationships'!$E$8)</f>
        <v>1558948016.1009276</v>
      </c>
      <c r="O339" s="4" t="s">
        <v>218</v>
      </c>
      <c r="P339" s="28">
        <f>P338*('HTGR Relationships'!$D$8*'HTGR Levers &amp; Variables'!J12+'HTGR Relationships'!$E$8)</f>
        <v>289125457.2282542</v>
      </c>
      <c r="U339" s="4" t="s">
        <v>218</v>
      </c>
      <c r="V339" s="28">
        <f>V338*('HTGR Relationships'!$D$8*'HTGR Levers &amp; Variables'!P12+'HTGR Relationships'!$E$8)</f>
        <v>203652751.87847215</v>
      </c>
      <c r="AA339" s="4" t="s">
        <v>218</v>
      </c>
      <c r="AB339" s="28">
        <f>AB338*('HTGR Relationships'!$D$8*'HTGR Levers &amp; Variables'!V12+'HTGR Relationships'!$E$8)</f>
        <v>173236393.32678837</v>
      </c>
      <c r="AG339" s="4" t="s">
        <v>218</v>
      </c>
      <c r="AH339" s="28">
        <f>AH338*('HTGR Relationships'!$D$8*'HTGR Levers &amp; Variables'!AB12+'HTGR Relationships'!$E$8)</f>
        <v>161155133.92509481</v>
      </c>
      <c r="AM339" s="4" t="s">
        <v>218</v>
      </c>
      <c r="AN339" s="28">
        <f>AN338*('HTGR Relationships'!$D$8*'HTGR Levers &amp; Variables'!AH12+'HTGR Relationships'!$E$8)</f>
        <v>151985797.52113885</v>
      </c>
      <c r="AS339" s="4" t="s">
        <v>218</v>
      </c>
      <c r="AT339" s="28">
        <f>AT338*('HTGR Relationships'!$D$8*'HTGR Levers &amp; Variables'!AN12+'HTGR Relationships'!$E$8)</f>
        <v>144689330.07925498</v>
      </c>
      <c r="AY339" s="4" t="s">
        <v>218</v>
      </c>
      <c r="AZ339" s="28">
        <f>AZ338*('HTGR Relationships'!$D$8*'HTGR Levers &amp; Variables'!AT12+'HTGR Relationships'!$E$8)</f>
        <v>138685784.95747322</v>
      </c>
      <c r="BE339" s="4" t="s">
        <v>218</v>
      </c>
      <c r="BF339" s="28">
        <f>BF338*('HTGR Relationships'!$D$8*'HTGR Levers &amp; Variables'!AZ12+'HTGR Relationships'!$E$8)</f>
        <v>133621532.02287446</v>
      </c>
      <c r="BK339" s="4" t="s">
        <v>218</v>
      </c>
      <c r="BL339" s="28">
        <f>BL338*('HTGR Relationships'!$D$8*'HTGR Levers &amp; Variables'!BF12+'HTGR Relationships'!$E$8)</f>
        <v>129266517.0706798</v>
      </c>
      <c r="BQ339" s="4" t="s">
        <v>218</v>
      </c>
      <c r="BR339" s="28" t="e">
        <f>BR338*('HTGR Relationships'!$D$8*'HTGR Levers &amp; Variables'!BL12+'HTGR Relationships'!$E$8)</f>
        <v>#VALUE!</v>
      </c>
      <c r="BW339" s="4" t="s">
        <v>218</v>
      </c>
      <c r="BX339" s="28" t="e">
        <f>BX338*('HTGR Relationships'!$D$8*'HTGR Levers &amp; Variables'!BR12+'HTGR Relationships'!$E$8)</f>
        <v>#VALUE!</v>
      </c>
      <c r="CC339" s="4" t="s">
        <v>218</v>
      </c>
      <c r="CD339" s="28" t="e">
        <f>CD338*('HTGR Relationships'!$D$8*'HTGR Levers &amp; Variables'!BX12+'HTGR Relationships'!$E$8)</f>
        <v>#VALUE!</v>
      </c>
      <c r="CI339" s="4" t="s">
        <v>218</v>
      </c>
      <c r="CJ339" s="28" t="e">
        <f>CJ338*('HTGR Relationships'!$D$8*'HTGR Levers &amp; Variables'!CD12+'HTGR Relationships'!$E$8)</f>
        <v>#VALUE!</v>
      </c>
      <c r="CO339" s="4" t="s">
        <v>218</v>
      </c>
      <c r="CP339" s="28" t="e">
        <f>CP338*('HTGR Relationships'!$D$8*'HTGR Levers &amp; Variables'!CJ12+'HTGR Relationships'!$E$8)</f>
        <v>#VALUE!</v>
      </c>
      <c r="CU339" s="4" t="s">
        <v>218</v>
      </c>
      <c r="CV339" s="28" t="e">
        <f>CV338*('HTGR Relationships'!$D$8*'HTGR Levers &amp; Variables'!CP12+'HTGR Relationships'!$E$8)</f>
        <v>#VALUE!</v>
      </c>
      <c r="DA339" s="4" t="s">
        <v>218</v>
      </c>
      <c r="DB339" s="28" t="e">
        <f>DB338*('HTGR Relationships'!$D$8*'HTGR Levers &amp; Variables'!CV12+'HTGR Relationships'!$E$8)</f>
        <v>#VALUE!</v>
      </c>
      <c r="DG339" s="4" t="s">
        <v>218</v>
      </c>
      <c r="DH339" s="28" t="e">
        <f>DH338*('HTGR Relationships'!$D$8*'HTGR Levers &amp; Variables'!DB12+'HTGR Relationships'!$E$8)</f>
        <v>#VALUE!</v>
      </c>
      <c r="DM339" s="4" t="s">
        <v>218</v>
      </c>
      <c r="DN339" s="28" t="e">
        <f>DN338*('HTGR Relationships'!$D$8*'HTGR Levers &amp; Variables'!DH12+'HTGR Relationships'!$E$8)</f>
        <v>#VALUE!</v>
      </c>
      <c r="DS339" s="4" t="s">
        <v>218</v>
      </c>
      <c r="DT339" s="28" t="e">
        <f>DT338*('HTGR Relationships'!$D$8*'HTGR Levers &amp; Variables'!DN12+'HTGR Relationships'!$E$8)</f>
        <v>#VALUE!</v>
      </c>
    </row>
    <row r="340" spans="9:124" x14ac:dyDescent="0.2">
      <c r="J340" s="318"/>
      <c r="P340" s="318"/>
      <c r="V340" s="318"/>
      <c r="AB340" s="318"/>
      <c r="AH340" s="318"/>
      <c r="AN340" s="318"/>
      <c r="AT340" s="318"/>
      <c r="AZ340" s="318"/>
      <c r="BF340" s="318"/>
      <c r="BL340" s="318"/>
      <c r="BR340" s="318"/>
      <c r="BX340" s="318"/>
      <c r="CD340" s="318"/>
      <c r="CJ340" s="318"/>
      <c r="CP340" s="318"/>
      <c r="CV340" s="318"/>
      <c r="DB340" s="318"/>
      <c r="DH340" s="318"/>
      <c r="DN340" s="318"/>
      <c r="DT340" s="318"/>
    </row>
    <row r="346" spans="9:124" x14ac:dyDescent="0.2">
      <c r="J346" s="28"/>
      <c r="P346" s="28"/>
      <c r="V346" s="28"/>
      <c r="AB346" s="28"/>
      <c r="AH346" s="28"/>
      <c r="AN346" s="28"/>
      <c r="AT346" s="28"/>
      <c r="AZ346" s="28"/>
      <c r="BF346" s="28"/>
      <c r="BL346" s="28"/>
      <c r="BR346" s="28"/>
      <c r="BX346" s="28"/>
      <c r="CD346" s="28"/>
      <c r="CJ346" s="28"/>
      <c r="CP346" s="28"/>
      <c r="CV346" s="28"/>
      <c r="DB346" s="28"/>
      <c r="DH346" s="28"/>
      <c r="DN346" s="28"/>
      <c r="DT346" s="28"/>
    </row>
    <row r="347" spans="9:124" x14ac:dyDescent="0.2">
      <c r="J347" s="28"/>
      <c r="P347" s="28"/>
      <c r="V347" s="28"/>
      <c r="AB347" s="28"/>
      <c r="AH347" s="28"/>
      <c r="AN347" s="28"/>
      <c r="AT347" s="28"/>
      <c r="AZ347" s="28"/>
      <c r="BF347" s="28"/>
      <c r="BL347" s="28"/>
      <c r="BR347" s="28"/>
      <c r="BX347" s="28"/>
      <c r="CD347" s="28"/>
      <c r="CJ347" s="28"/>
      <c r="CP347" s="28"/>
      <c r="CV347" s="28"/>
      <c r="DB347" s="28"/>
      <c r="DH347" s="28"/>
      <c r="DN347" s="28"/>
      <c r="DT347" s="28"/>
    </row>
  </sheetData>
  <pageMargins left="0.7" right="0.7" top="0.75" bottom="0.75" header="0.3" footer="0.3"/>
  <pageSetup orientation="portrait" r:id="rId1"/>
  <ignoredErrors>
    <ignoredError sqref="G101 H101:I101 J102:J108 J27:J32 J219 G138:I138 J139:J145 J6:J10 J12" formulaRange="1"/>
  </ignoredErrors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78467C-656B-443A-9AFC-54D4AB05CB84}">
  <sheetPr>
    <tabColor theme="9"/>
  </sheetPr>
  <dimension ref="A1:GC603"/>
  <sheetViews>
    <sheetView workbookViewId="0">
      <selection activeCell="G31" sqref="G31"/>
    </sheetView>
  </sheetViews>
  <sheetFormatPr baseColWidth="10" defaultColWidth="8.83203125" defaultRowHeight="16" x14ac:dyDescent="0.2"/>
  <cols>
    <col min="11" max="11" width="16.33203125" customWidth="1"/>
    <col min="12" max="12" width="16.6640625" bestFit="1" customWidth="1"/>
    <col min="13" max="13" width="17.33203125" bestFit="1" customWidth="1"/>
    <col min="14" max="14" width="17.5" bestFit="1" customWidth="1"/>
    <col min="20" max="20" width="16.33203125" customWidth="1"/>
    <col min="21" max="21" width="9.83203125" bestFit="1" customWidth="1"/>
    <col min="22" max="22" width="17.33203125" bestFit="1" customWidth="1"/>
    <col min="23" max="23" width="17.5" bestFit="1" customWidth="1"/>
    <col min="29" max="29" width="16.6640625" bestFit="1" customWidth="1"/>
    <col min="30" max="30" width="9.83203125" bestFit="1" customWidth="1"/>
    <col min="31" max="31" width="17.33203125" bestFit="1" customWidth="1"/>
    <col min="32" max="32" width="17.5" bestFit="1" customWidth="1"/>
    <col min="38" max="38" width="16.6640625" bestFit="1" customWidth="1"/>
    <col min="39" max="39" width="9.83203125" bestFit="1" customWidth="1"/>
    <col min="40" max="40" width="17.33203125" bestFit="1" customWidth="1"/>
    <col min="41" max="41" width="17.5" bestFit="1" customWidth="1"/>
    <col min="47" max="47" width="16.6640625" bestFit="1" customWidth="1"/>
    <col min="48" max="48" width="9.83203125" bestFit="1" customWidth="1"/>
    <col min="49" max="49" width="17.33203125" bestFit="1" customWidth="1"/>
    <col min="50" max="50" width="17.5" bestFit="1" customWidth="1"/>
    <col min="56" max="56" width="16.6640625" bestFit="1" customWidth="1"/>
    <col min="57" max="57" width="9.83203125" bestFit="1" customWidth="1"/>
    <col min="58" max="58" width="17.33203125" bestFit="1" customWidth="1"/>
    <col min="59" max="59" width="17.5" bestFit="1" customWidth="1"/>
    <col min="65" max="65" width="16.6640625" bestFit="1" customWidth="1"/>
    <col min="66" max="66" width="9.83203125" bestFit="1" customWidth="1"/>
    <col min="67" max="67" width="17.33203125" bestFit="1" customWidth="1"/>
    <col min="68" max="68" width="17.5" bestFit="1" customWidth="1"/>
    <col min="74" max="74" width="16.6640625" bestFit="1" customWidth="1"/>
    <col min="75" max="75" width="9.83203125" bestFit="1" customWidth="1"/>
    <col min="76" max="76" width="17.33203125" bestFit="1" customWidth="1"/>
    <col min="77" max="77" width="17.5" bestFit="1" customWidth="1"/>
    <col min="83" max="83" width="16.6640625" bestFit="1" customWidth="1"/>
    <col min="84" max="84" width="9.83203125" bestFit="1" customWidth="1"/>
    <col min="85" max="85" width="17.33203125" bestFit="1" customWidth="1"/>
    <col min="86" max="86" width="17.5" bestFit="1" customWidth="1"/>
    <col min="92" max="92" width="16.6640625" bestFit="1" customWidth="1"/>
    <col min="93" max="93" width="9.83203125" bestFit="1" customWidth="1"/>
    <col min="94" max="94" width="17.33203125" bestFit="1" customWidth="1"/>
    <col min="95" max="95" width="17.5" bestFit="1" customWidth="1"/>
    <col min="101" max="101" width="16.6640625" bestFit="1" customWidth="1"/>
    <col min="102" max="102" width="9.83203125" bestFit="1" customWidth="1"/>
    <col min="103" max="103" width="17.33203125" bestFit="1" customWidth="1"/>
    <col min="104" max="104" width="17.5" bestFit="1" customWidth="1"/>
    <col min="110" max="110" width="16.6640625" bestFit="1" customWidth="1"/>
    <col min="111" max="111" width="9.83203125" bestFit="1" customWidth="1"/>
    <col min="112" max="112" width="17.33203125" bestFit="1" customWidth="1"/>
    <col min="113" max="113" width="17.5" bestFit="1" customWidth="1"/>
    <col min="119" max="119" width="16.6640625" bestFit="1" customWidth="1"/>
    <col min="120" max="120" width="9.83203125" bestFit="1" customWidth="1"/>
    <col min="121" max="121" width="17.33203125" bestFit="1" customWidth="1"/>
    <col min="122" max="122" width="17.5" bestFit="1" customWidth="1"/>
    <col min="128" max="128" width="16.6640625" bestFit="1" customWidth="1"/>
    <col min="129" max="129" width="9.83203125" bestFit="1" customWidth="1"/>
    <col min="130" max="130" width="17.33203125" bestFit="1" customWidth="1"/>
    <col min="131" max="131" width="17.5" bestFit="1" customWidth="1"/>
    <col min="137" max="137" width="16.6640625" bestFit="1" customWidth="1"/>
    <col min="138" max="138" width="9.83203125" bestFit="1" customWidth="1"/>
    <col min="139" max="139" width="17.33203125" bestFit="1" customWidth="1"/>
    <col min="140" max="140" width="17.5" bestFit="1" customWidth="1"/>
    <col min="146" max="146" width="16.6640625" bestFit="1" customWidth="1"/>
    <col min="147" max="147" width="9.83203125" bestFit="1" customWidth="1"/>
    <col min="148" max="148" width="17.33203125" bestFit="1" customWidth="1"/>
    <col min="149" max="149" width="17.5" bestFit="1" customWidth="1"/>
    <col min="155" max="155" width="16.6640625" bestFit="1" customWidth="1"/>
    <col min="156" max="156" width="9.83203125" bestFit="1" customWidth="1"/>
    <col min="157" max="157" width="17.33203125" bestFit="1" customWidth="1"/>
    <col min="158" max="158" width="17.5" bestFit="1" customWidth="1"/>
    <col min="164" max="164" width="16.6640625" bestFit="1" customWidth="1"/>
    <col min="165" max="165" width="9.83203125" bestFit="1" customWidth="1"/>
    <col min="166" max="166" width="17.33203125" bestFit="1" customWidth="1"/>
    <col min="167" max="167" width="17.5" bestFit="1" customWidth="1"/>
    <col min="173" max="173" width="16.6640625" bestFit="1" customWidth="1"/>
    <col min="174" max="174" width="9.83203125" bestFit="1" customWidth="1"/>
    <col min="175" max="175" width="17.33203125" bestFit="1" customWidth="1"/>
    <col min="176" max="176" width="17.5" bestFit="1" customWidth="1"/>
    <col min="182" max="182" width="16.6640625" bestFit="1" customWidth="1"/>
    <col min="183" max="183" width="9.83203125" bestFit="1" customWidth="1"/>
    <col min="184" max="184" width="17.33203125" bestFit="1" customWidth="1"/>
    <col min="185" max="185" width="17.5" bestFit="1" customWidth="1"/>
  </cols>
  <sheetData>
    <row r="1" spans="1:185" x14ac:dyDescent="0.2">
      <c r="F1" s="219"/>
      <c r="G1" s="220"/>
      <c r="H1" s="220"/>
      <c r="I1" s="220"/>
      <c r="J1" s="220"/>
      <c r="K1" s="220"/>
      <c r="L1" s="220"/>
      <c r="M1" s="220"/>
      <c r="N1" s="221"/>
      <c r="O1" s="219"/>
      <c r="P1" s="220"/>
      <c r="Q1" s="220"/>
      <c r="R1" s="220"/>
      <c r="S1" s="220"/>
      <c r="T1" s="220"/>
      <c r="U1" s="220"/>
      <c r="V1" s="220"/>
      <c r="W1" s="221"/>
      <c r="X1" s="219"/>
      <c r="Y1" s="220"/>
      <c r="Z1" s="220"/>
      <c r="AA1" s="220"/>
      <c r="AB1" s="220"/>
      <c r="AC1" s="220"/>
      <c r="AD1" s="220"/>
      <c r="AE1" s="220"/>
      <c r="AF1" s="221"/>
      <c r="AG1" s="219"/>
      <c r="AH1" s="220"/>
      <c r="AI1" s="220"/>
      <c r="AJ1" s="220"/>
      <c r="AK1" s="220"/>
      <c r="AL1" s="220"/>
      <c r="AM1" s="220"/>
      <c r="AN1" s="220"/>
      <c r="AO1" s="221"/>
      <c r="AP1" s="219"/>
      <c r="AQ1" s="220"/>
      <c r="AR1" s="220"/>
      <c r="AS1" s="220"/>
      <c r="AT1" s="220"/>
      <c r="AU1" s="220"/>
      <c r="AV1" s="220"/>
      <c r="AW1" s="220"/>
      <c r="AX1" s="221"/>
      <c r="AY1" s="219"/>
      <c r="AZ1" s="220"/>
      <c r="BA1" s="220"/>
      <c r="BB1" s="220"/>
      <c r="BC1" s="220"/>
      <c r="BD1" s="220"/>
      <c r="BE1" s="220"/>
      <c r="BF1" s="220"/>
      <c r="BG1" s="221"/>
      <c r="BH1" s="219"/>
      <c r="BI1" s="220"/>
      <c r="BJ1" s="220"/>
      <c r="BK1" s="220"/>
      <c r="BL1" s="220"/>
      <c r="BM1" s="220"/>
      <c r="BN1" s="220"/>
      <c r="BO1" s="220"/>
      <c r="BP1" s="221"/>
      <c r="BQ1" s="219"/>
      <c r="BR1" s="220"/>
      <c r="BS1" s="220"/>
      <c r="BT1" s="220"/>
      <c r="BU1" s="220"/>
      <c r="BV1" s="220"/>
      <c r="BW1" s="220"/>
      <c r="BX1" s="220"/>
      <c r="BY1" s="221"/>
      <c r="BZ1" s="219"/>
      <c r="CA1" s="220"/>
      <c r="CB1" s="220"/>
      <c r="CC1" s="220"/>
      <c r="CD1" s="220"/>
      <c r="CE1" s="220"/>
      <c r="CF1" s="220"/>
      <c r="CG1" s="220"/>
      <c r="CH1" s="221"/>
      <c r="CI1" s="219"/>
      <c r="CJ1" s="220"/>
      <c r="CK1" s="220"/>
      <c r="CL1" s="220"/>
      <c r="CM1" s="220"/>
      <c r="CN1" s="220"/>
      <c r="CO1" s="220"/>
      <c r="CP1" s="220"/>
      <c r="CQ1" s="221"/>
      <c r="CR1" s="219"/>
      <c r="CS1" s="220"/>
      <c r="CT1" s="220"/>
      <c r="CU1" s="220"/>
      <c r="CV1" s="220"/>
      <c r="CW1" s="220"/>
      <c r="CX1" s="220"/>
      <c r="CY1" s="220"/>
      <c r="CZ1" s="221"/>
      <c r="DA1" s="219"/>
      <c r="DB1" s="220"/>
      <c r="DC1" s="220"/>
      <c r="DD1" s="220"/>
      <c r="DE1" s="220"/>
      <c r="DF1" s="220"/>
      <c r="DG1" s="220"/>
      <c r="DH1" s="220"/>
      <c r="DI1" s="221"/>
      <c r="DJ1" s="219"/>
      <c r="DK1" s="220"/>
      <c r="DL1" s="220"/>
      <c r="DM1" s="220"/>
      <c r="DN1" s="220"/>
      <c r="DO1" s="220"/>
      <c r="DP1" s="220"/>
      <c r="DQ1" s="220"/>
      <c r="DR1" s="221"/>
      <c r="DS1" s="219"/>
      <c r="DT1" s="220"/>
      <c r="DU1" s="220"/>
      <c r="DV1" s="220"/>
      <c r="DW1" s="220"/>
      <c r="DX1" s="220"/>
      <c r="DY1" s="220"/>
      <c r="DZ1" s="220"/>
      <c r="EA1" s="221"/>
      <c r="EB1" s="219"/>
      <c r="EC1" s="220"/>
      <c r="ED1" s="220"/>
      <c r="EE1" s="220"/>
      <c r="EF1" s="220"/>
      <c r="EG1" s="220"/>
      <c r="EH1" s="220"/>
      <c r="EI1" s="220"/>
      <c r="EJ1" s="221"/>
      <c r="EK1" s="219"/>
      <c r="EL1" s="220"/>
      <c r="EM1" s="220"/>
      <c r="EN1" s="220"/>
      <c r="EO1" s="220"/>
      <c r="EP1" s="220"/>
      <c r="EQ1" s="220"/>
      <c r="ER1" s="220"/>
      <c r="ES1" s="221"/>
      <c r="ET1" s="219"/>
      <c r="EU1" s="220"/>
      <c r="EV1" s="220"/>
      <c r="EW1" s="220"/>
      <c r="EX1" s="220"/>
      <c r="EY1" s="220"/>
      <c r="EZ1" s="220"/>
      <c r="FA1" s="220"/>
      <c r="FB1" s="221"/>
      <c r="FC1" s="219"/>
      <c r="FD1" s="220"/>
      <c r="FE1" s="220"/>
      <c r="FF1" s="220"/>
      <c r="FG1" s="220"/>
      <c r="FH1" s="220"/>
      <c r="FI1" s="220"/>
      <c r="FJ1" s="220"/>
      <c r="FK1" s="221"/>
      <c r="FL1" s="219"/>
      <c r="FM1" s="220"/>
      <c r="FN1" s="220"/>
      <c r="FO1" s="220"/>
      <c r="FP1" s="220"/>
      <c r="FQ1" s="220"/>
      <c r="FR1" s="220"/>
      <c r="FS1" s="220"/>
      <c r="FT1" s="221"/>
      <c r="FU1" s="219"/>
      <c r="FV1" s="220"/>
      <c r="FW1" s="220"/>
      <c r="FX1" s="220"/>
      <c r="FY1" s="220"/>
      <c r="FZ1" s="220"/>
      <c r="GA1" s="220"/>
      <c r="GB1" s="220"/>
      <c r="GC1" s="221"/>
    </row>
    <row r="2" spans="1:185" x14ac:dyDescent="0.2">
      <c r="F2" s="222"/>
      <c r="J2" s="4" t="s">
        <v>1</v>
      </c>
      <c r="K2" s="215">
        <f>'HTGR FOAK-to-NOAK'!E1</f>
        <v>1</v>
      </c>
      <c r="N2" s="223"/>
      <c r="O2" s="222"/>
      <c r="S2" s="4" t="s">
        <v>1</v>
      </c>
      <c r="T2" s="215">
        <f>K2+1</f>
        <v>2</v>
      </c>
      <c r="W2" s="223"/>
      <c r="X2" s="222"/>
      <c r="AB2" s="4" t="s">
        <v>1</v>
      </c>
      <c r="AC2" s="215">
        <f>T2+1</f>
        <v>3</v>
      </c>
      <c r="AF2" s="223"/>
      <c r="AG2" s="222"/>
      <c r="AK2" s="4" t="s">
        <v>1</v>
      </c>
      <c r="AL2" s="215">
        <f>AC2+1</f>
        <v>4</v>
      </c>
      <c r="AO2" s="223"/>
      <c r="AP2" s="222"/>
      <c r="AT2" s="4" t="s">
        <v>1</v>
      </c>
      <c r="AU2" s="215">
        <f>AL2+1</f>
        <v>5</v>
      </c>
      <c r="AX2" s="223"/>
      <c r="AY2" s="222"/>
      <c r="BC2" s="4" t="s">
        <v>1</v>
      </c>
      <c r="BD2" s="215">
        <f>AU2+1</f>
        <v>6</v>
      </c>
      <c r="BG2" s="223"/>
      <c r="BH2" s="222"/>
      <c r="BL2" s="4" t="s">
        <v>1</v>
      </c>
      <c r="BM2" s="215">
        <f>BD2+1</f>
        <v>7</v>
      </c>
      <c r="BP2" s="223"/>
      <c r="BQ2" s="222"/>
      <c r="BU2" s="4" t="s">
        <v>1</v>
      </c>
      <c r="BV2" s="215">
        <f>BM2+1</f>
        <v>8</v>
      </c>
      <c r="BY2" s="223"/>
      <c r="BZ2" s="222"/>
      <c r="CD2" s="4" t="s">
        <v>1</v>
      </c>
      <c r="CE2" s="215">
        <f>BV2+1</f>
        <v>9</v>
      </c>
      <c r="CH2" s="223"/>
      <c r="CI2" s="222"/>
      <c r="CM2" s="4" t="s">
        <v>1</v>
      </c>
      <c r="CN2" s="215">
        <f>CE2+1</f>
        <v>10</v>
      </c>
      <c r="CQ2" s="223"/>
      <c r="CR2" s="222"/>
      <c r="CV2" s="4" t="s">
        <v>1</v>
      </c>
      <c r="CW2" s="215">
        <f>CN2+1</f>
        <v>11</v>
      </c>
      <c r="CZ2" s="223"/>
      <c r="DA2" s="222"/>
      <c r="DE2" s="4" t="s">
        <v>1</v>
      </c>
      <c r="DF2" s="215">
        <f>CW2+1</f>
        <v>12</v>
      </c>
      <c r="DI2" s="223"/>
      <c r="DJ2" s="222"/>
      <c r="DN2" s="4" t="s">
        <v>1</v>
      </c>
      <c r="DO2" s="215">
        <f>DF2+1</f>
        <v>13</v>
      </c>
      <c r="DR2" s="223"/>
      <c r="DS2" s="222"/>
      <c r="DW2" s="4" t="s">
        <v>1</v>
      </c>
      <c r="DX2" s="215">
        <f>DO2+1</f>
        <v>14</v>
      </c>
      <c r="EA2" s="223"/>
      <c r="EB2" s="222"/>
      <c r="EF2" s="4" t="s">
        <v>1</v>
      </c>
      <c r="EG2" s="215">
        <f>DX2+1</f>
        <v>15</v>
      </c>
      <c r="EJ2" s="223"/>
      <c r="EK2" s="222"/>
      <c r="EO2" s="4" t="s">
        <v>1</v>
      </c>
      <c r="EP2" s="215">
        <f>EG2+1</f>
        <v>16</v>
      </c>
      <c r="ES2" s="223"/>
      <c r="ET2" s="222"/>
      <c r="EX2" s="4" t="s">
        <v>1</v>
      </c>
      <c r="EY2" s="215">
        <f>EP2+1</f>
        <v>17</v>
      </c>
      <c r="FB2" s="223"/>
      <c r="FC2" s="222"/>
      <c r="FG2" s="4" t="s">
        <v>1</v>
      </c>
      <c r="FH2" s="215">
        <f>EY2+1</f>
        <v>18</v>
      </c>
      <c r="FK2" s="223"/>
      <c r="FL2" s="222"/>
      <c r="FP2" s="4" t="s">
        <v>1</v>
      </c>
      <c r="FQ2" s="215">
        <f>FH2+1</f>
        <v>19</v>
      </c>
      <c r="FT2" s="223"/>
      <c r="FU2" s="222"/>
      <c r="FY2" s="4" t="s">
        <v>1</v>
      </c>
      <c r="FZ2" s="215">
        <f>FQ2+1</f>
        <v>20</v>
      </c>
      <c r="GC2" s="223"/>
    </row>
    <row r="3" spans="1:185" x14ac:dyDescent="0.2">
      <c r="F3" s="222"/>
      <c r="J3" s="199" t="s">
        <v>282</v>
      </c>
      <c r="K3" s="216">
        <f>HLOOKUP('HTGR Financing'!K2,'HTGR Levers &amp; Variables'!$2:$28,5,FALSE)</f>
        <v>0.06</v>
      </c>
      <c r="N3" s="223"/>
      <c r="O3" s="222"/>
      <c r="S3" s="199" t="s">
        <v>282</v>
      </c>
      <c r="T3" s="216">
        <f>HLOOKUP('HTGR Financing'!T2,'HTGR Levers &amp; Variables'!$2:$28,5,FALSE)</f>
        <v>0.06</v>
      </c>
      <c r="W3" s="223"/>
      <c r="X3" s="222"/>
      <c r="AB3" s="199" t="s">
        <v>282</v>
      </c>
      <c r="AC3" s="216">
        <f>HLOOKUP('HTGR Financing'!AC2,'HTGR Levers &amp; Variables'!$2:$28,5,FALSE)</f>
        <v>0.06</v>
      </c>
      <c r="AF3" s="223"/>
      <c r="AG3" s="222"/>
      <c r="AK3" s="199" t="s">
        <v>282</v>
      </c>
      <c r="AL3" s="216">
        <f>HLOOKUP('HTGR Financing'!AL2,'HTGR Levers &amp; Variables'!$2:$28,5,FALSE)</f>
        <v>0.06</v>
      </c>
      <c r="AO3" s="223"/>
      <c r="AP3" s="222"/>
      <c r="AT3" s="199" t="s">
        <v>282</v>
      </c>
      <c r="AU3" s="216">
        <f>HLOOKUP('HTGR Financing'!AU2,'HTGR Levers &amp; Variables'!$2:$28,5,FALSE)</f>
        <v>0.06</v>
      </c>
      <c r="AX3" s="223"/>
      <c r="AY3" s="222"/>
      <c r="BC3" s="199" t="s">
        <v>282</v>
      </c>
      <c r="BD3" s="216">
        <f>HLOOKUP('HTGR Financing'!BD2,'HTGR Levers &amp; Variables'!$2:$28,5,FALSE)</f>
        <v>0.06</v>
      </c>
      <c r="BG3" s="223"/>
      <c r="BH3" s="222"/>
      <c r="BL3" s="199" t="s">
        <v>282</v>
      </c>
      <c r="BM3" s="216">
        <f>HLOOKUP('HTGR Financing'!BM2,'HTGR Levers &amp; Variables'!$2:$28,5,FALSE)</f>
        <v>0.06</v>
      </c>
      <c r="BP3" s="223"/>
      <c r="BQ3" s="222"/>
      <c r="BU3" s="199" t="s">
        <v>282</v>
      </c>
      <c r="BV3" s="216">
        <f>HLOOKUP('HTGR Financing'!BV2,'HTGR Levers &amp; Variables'!$2:$28,5,FALSE)</f>
        <v>0.06</v>
      </c>
      <c r="BY3" s="223"/>
      <c r="BZ3" s="222"/>
      <c r="CD3" s="199" t="s">
        <v>282</v>
      </c>
      <c r="CE3" s="216">
        <f>HLOOKUP('HTGR Financing'!CE2,'HTGR Levers &amp; Variables'!$2:$28,5,FALSE)</f>
        <v>0.06</v>
      </c>
      <c r="CH3" s="223"/>
      <c r="CI3" s="222"/>
      <c r="CM3" s="199" t="s">
        <v>282</v>
      </c>
      <c r="CN3" s="216">
        <f>HLOOKUP('HTGR Financing'!CN2,'HTGR Levers &amp; Variables'!$2:$28,5,FALSE)</f>
        <v>0.06</v>
      </c>
      <c r="CQ3" s="223"/>
      <c r="CR3" s="222"/>
      <c r="CV3" s="199" t="s">
        <v>282</v>
      </c>
      <c r="CW3" s="216" t="e">
        <f>HLOOKUP('HTGR Financing'!CW2,'HTGR Levers &amp; Variables'!$2:$28,5,FALSE)</f>
        <v>#N/A</v>
      </c>
      <c r="CZ3" s="223"/>
      <c r="DA3" s="222"/>
      <c r="DE3" s="199" t="s">
        <v>282</v>
      </c>
      <c r="DF3" s="216" t="e">
        <f>HLOOKUP('HTGR Financing'!DF2,'HTGR Levers &amp; Variables'!$2:$28,5,FALSE)</f>
        <v>#N/A</v>
      </c>
      <c r="DI3" s="223"/>
      <c r="DJ3" s="222"/>
      <c r="DN3" s="199" t="s">
        <v>282</v>
      </c>
      <c r="DO3" s="216" t="e">
        <f>HLOOKUP('HTGR Financing'!DO2,'HTGR Levers &amp; Variables'!$2:$28,5,FALSE)</f>
        <v>#N/A</v>
      </c>
      <c r="DR3" s="223"/>
      <c r="DS3" s="222"/>
      <c r="DW3" s="199" t="s">
        <v>282</v>
      </c>
      <c r="DX3" s="216" t="e">
        <f>HLOOKUP('HTGR Financing'!DX2,'HTGR Levers &amp; Variables'!$2:$28,5,FALSE)</f>
        <v>#N/A</v>
      </c>
      <c r="EA3" s="223"/>
      <c r="EB3" s="222"/>
      <c r="EF3" s="199" t="s">
        <v>282</v>
      </c>
      <c r="EG3" s="216" t="e">
        <f>HLOOKUP('HTGR Financing'!EG2,'HTGR Levers &amp; Variables'!$2:$28,5,FALSE)</f>
        <v>#N/A</v>
      </c>
      <c r="EJ3" s="223"/>
      <c r="EK3" s="222"/>
      <c r="EO3" s="199" t="s">
        <v>282</v>
      </c>
      <c r="EP3" s="216" t="e">
        <f>HLOOKUP('HTGR Financing'!EP2,'HTGR Levers &amp; Variables'!$2:$28,5,FALSE)</f>
        <v>#N/A</v>
      </c>
      <c r="ES3" s="223"/>
      <c r="ET3" s="222"/>
      <c r="EX3" s="199" t="s">
        <v>282</v>
      </c>
      <c r="EY3" s="216" t="e">
        <f>HLOOKUP('HTGR Financing'!EY2,'HTGR Levers &amp; Variables'!$2:$28,5,FALSE)</f>
        <v>#N/A</v>
      </c>
      <c r="FB3" s="223"/>
      <c r="FC3" s="222"/>
      <c r="FG3" s="199" t="s">
        <v>282</v>
      </c>
      <c r="FH3" s="216" t="e">
        <f>HLOOKUP('HTGR Financing'!FH2,'HTGR Levers &amp; Variables'!$2:$28,5,FALSE)</f>
        <v>#N/A</v>
      </c>
      <c r="FK3" s="223"/>
      <c r="FL3" s="222"/>
      <c r="FP3" s="199" t="s">
        <v>282</v>
      </c>
      <c r="FQ3" s="216" t="e">
        <f>HLOOKUP('HTGR Financing'!FQ2,'HTGR Levers &amp; Variables'!$2:$28,5,FALSE)</f>
        <v>#N/A</v>
      </c>
      <c r="FT3" s="223"/>
      <c r="FU3" s="222"/>
      <c r="FY3" s="199" t="s">
        <v>282</v>
      </c>
      <c r="FZ3" s="216" t="e">
        <f>HLOOKUP('HTGR Financing'!FZ2,'HTGR Levers &amp; Variables'!$2:$28,5,FALSE)</f>
        <v>#N/A</v>
      </c>
      <c r="GC3" s="223"/>
    </row>
    <row r="4" spans="1:185" x14ac:dyDescent="0.2">
      <c r="A4" s="240" t="s">
        <v>283</v>
      </c>
      <c r="F4" s="222"/>
      <c r="J4" s="199" t="s">
        <v>284</v>
      </c>
      <c r="K4" s="215">
        <f ca="1">OFFSET('HTGR FOAK-to-NOAK'!$A$287,0,MATCH(K2,'HTGR FOAK-to-NOAK'!$1:$1,0)+4)</f>
        <v>139.65107098505422</v>
      </c>
      <c r="N4" s="223"/>
      <c r="O4" s="222"/>
      <c r="S4" s="199" t="s">
        <v>285</v>
      </c>
      <c r="T4" s="215">
        <f ca="1">OFFSET('HTGR FOAK-to-NOAK'!$A$287,0,MATCH(T2,'HTGR FOAK-to-NOAK'!$1:$1,0)+4)</f>
        <v>93.085757205744088</v>
      </c>
      <c r="W4" s="223"/>
      <c r="X4" s="222"/>
      <c r="AB4" s="199" t="s">
        <v>285</v>
      </c>
      <c r="AC4" s="215">
        <f ca="1">OFFSET('HTGR FOAK-to-NOAK'!$A$287,0,MATCH(AC2,'HTGR FOAK-to-NOAK'!$1:$1,0)+4)</f>
        <v>86.527956228485621</v>
      </c>
      <c r="AF4" s="223"/>
      <c r="AG4" s="222"/>
      <c r="AK4" s="199" t="s">
        <v>285</v>
      </c>
      <c r="AL4" s="215">
        <f ca="1">OFFSET('HTGR FOAK-to-NOAK'!$A$287,0,MATCH(AL2,'HTGR FOAK-to-NOAK'!$1:$1,0)+4)</f>
        <v>83.851470704583022</v>
      </c>
      <c r="AO4" s="223"/>
      <c r="AP4" s="222"/>
      <c r="AT4" s="199" t="s">
        <v>285</v>
      </c>
      <c r="AU4" s="215">
        <f ca="1">OFFSET('HTGR FOAK-to-NOAK'!$A$287,0,MATCH(AU2,'HTGR FOAK-to-NOAK'!$1:$1,0)+4)</f>
        <v>82.750086488282463</v>
      </c>
      <c r="AX4" s="223"/>
      <c r="AY4" s="222"/>
      <c r="BC4" s="199" t="s">
        <v>285</v>
      </c>
      <c r="BD4" s="215">
        <f ca="1">OFFSET('HTGR FOAK-to-NOAK'!$A$287,0,MATCH(BD2,'HTGR FOAK-to-NOAK'!$1:$1,0)+4)</f>
        <v>81.897888807372098</v>
      </c>
      <c r="BG4" s="223"/>
      <c r="BH4" s="222"/>
      <c r="BL4" s="199" t="s">
        <v>285</v>
      </c>
      <c r="BM4" s="215">
        <f ca="1">OFFSET('HTGR FOAK-to-NOAK'!$A$287,0,MATCH(BM2,'HTGR FOAK-to-NOAK'!$1:$1,0)+4)</f>
        <v>81.209177828889352</v>
      </c>
      <c r="BP4" s="223"/>
      <c r="BQ4" s="222"/>
      <c r="BU4" s="199" t="s">
        <v>285</v>
      </c>
      <c r="BV4" s="215">
        <f ca="1">OFFSET('HTGR FOAK-to-NOAK'!$A$287,0,MATCH(BV2,'HTGR FOAK-to-NOAK'!$1:$1,0)+4)</f>
        <v>80.635168718098441</v>
      </c>
      <c r="BY4" s="223"/>
      <c r="BZ4" s="222"/>
      <c r="CD4" s="199" t="s">
        <v>285</v>
      </c>
      <c r="CE4" s="215">
        <f ca="1">OFFSET('HTGR FOAK-to-NOAK'!$A$287,0,MATCH(CE2,'HTGR FOAK-to-NOAK'!$1:$1,0)+4)</f>
        <v>80.1456289505564</v>
      </c>
      <c r="CH4" s="223"/>
      <c r="CI4" s="222"/>
      <c r="CM4" s="199" t="s">
        <v>285</v>
      </c>
      <c r="CN4" s="215">
        <f ca="1">OFFSET('HTGR FOAK-to-NOAK'!$A$287,0,MATCH(CN2,'HTGR FOAK-to-NOAK'!$1:$1,0)+4)</f>
        <v>79.72061940986265</v>
      </c>
      <c r="CQ4" s="223"/>
      <c r="CR4" s="222"/>
      <c r="CV4" s="199" t="s">
        <v>285</v>
      </c>
      <c r="CW4" s="215" t="e">
        <f ca="1">OFFSET('HTGR FOAK-to-NOAK'!$A$287,0,MATCH(CW2,'HTGR FOAK-to-NOAK'!$1:$1,0)+4)</f>
        <v>#N/A</v>
      </c>
      <c r="CZ4" s="223"/>
      <c r="DA4" s="222"/>
      <c r="DE4" s="199" t="s">
        <v>285</v>
      </c>
      <c r="DF4" s="215" t="e">
        <f ca="1">OFFSET('HTGR FOAK-to-NOAK'!$A$287,0,MATCH(DF2,'HTGR FOAK-to-NOAK'!$1:$1,0)+4)</f>
        <v>#N/A</v>
      </c>
      <c r="DI4" s="223"/>
      <c r="DJ4" s="222"/>
      <c r="DN4" s="199" t="s">
        <v>285</v>
      </c>
      <c r="DO4" s="215" t="e">
        <f ca="1">OFFSET('HTGR FOAK-to-NOAK'!$A$287,0,MATCH(DO2,'HTGR FOAK-to-NOAK'!$1:$1,0)+4)</f>
        <v>#N/A</v>
      </c>
      <c r="DR4" s="223"/>
      <c r="DS4" s="222"/>
      <c r="DW4" s="199" t="s">
        <v>285</v>
      </c>
      <c r="DX4" s="215" t="e">
        <f ca="1">OFFSET('HTGR FOAK-to-NOAK'!$A$287,0,MATCH(DX2,'HTGR FOAK-to-NOAK'!$1:$1,0)+4)</f>
        <v>#N/A</v>
      </c>
      <c r="EA4" s="223"/>
      <c r="EB4" s="222"/>
      <c r="EF4" s="199" t="s">
        <v>285</v>
      </c>
      <c r="EG4" s="215" t="e">
        <f ca="1">OFFSET('HTGR FOAK-to-NOAK'!$A$287,0,MATCH(EG2,'HTGR FOAK-to-NOAK'!$1:$1,0)+4)</f>
        <v>#N/A</v>
      </c>
      <c r="EJ4" s="223"/>
      <c r="EK4" s="222"/>
      <c r="EO4" s="199" t="s">
        <v>285</v>
      </c>
      <c r="EP4" s="215" t="e">
        <f ca="1">OFFSET('HTGR FOAK-to-NOAK'!$A$287,0,MATCH(EP2,'HTGR FOAK-to-NOAK'!$1:$1,0)+4)</f>
        <v>#N/A</v>
      </c>
      <c r="ES4" s="223"/>
      <c r="ET4" s="222"/>
      <c r="EX4" s="199" t="s">
        <v>285</v>
      </c>
      <c r="EY4" s="215" t="e">
        <f ca="1">OFFSET('HTGR FOAK-to-NOAK'!$A$287,0,MATCH(EY2,'HTGR FOAK-to-NOAK'!$1:$1,0)+4)</f>
        <v>#N/A</v>
      </c>
      <c r="FB4" s="223"/>
      <c r="FC4" s="222"/>
      <c r="FG4" s="199" t="s">
        <v>285</v>
      </c>
      <c r="FH4" s="215" t="e">
        <f ca="1">OFFSET('HTGR FOAK-to-NOAK'!$A$287,0,MATCH(FH2,'HTGR FOAK-to-NOAK'!$1:$1,0)+4)</f>
        <v>#N/A</v>
      </c>
      <c r="FK4" s="223"/>
      <c r="FL4" s="222"/>
      <c r="FP4" s="199" t="s">
        <v>285</v>
      </c>
      <c r="FQ4" s="215" t="e">
        <f ca="1">OFFSET('HTGR FOAK-to-NOAK'!$A$287,0,MATCH(FQ2,'HTGR FOAK-to-NOAK'!$1:$1,0)+4)</f>
        <v>#N/A</v>
      </c>
      <c r="FT4" s="223"/>
      <c r="FU4" s="222"/>
      <c r="FY4" s="199" t="s">
        <v>285</v>
      </c>
      <c r="FZ4" s="215" t="e">
        <f ca="1">OFFSET('HTGR FOAK-to-NOAK'!$A$287,0,MATCH(FZ2,'HTGR FOAK-to-NOAK'!$1:$1,0)+4)</f>
        <v>#N/A</v>
      </c>
      <c r="GC4" s="223"/>
    </row>
    <row r="5" spans="1:185" x14ac:dyDescent="0.2">
      <c r="F5" s="222"/>
      <c r="J5" s="199" t="s">
        <v>286</v>
      </c>
      <c r="K5" s="217">
        <f ca="1">K4/12</f>
        <v>11.637589248754518</v>
      </c>
      <c r="N5" s="223"/>
      <c r="O5" s="222"/>
      <c r="S5" s="199" t="s">
        <v>287</v>
      </c>
      <c r="T5" s="217">
        <f ca="1">T4/12</f>
        <v>7.7571464338120073</v>
      </c>
      <c r="W5" s="223"/>
      <c r="X5" s="222"/>
      <c r="AB5" s="199" t="s">
        <v>287</v>
      </c>
      <c r="AC5" s="217">
        <f ca="1">AC4/12</f>
        <v>7.2106630190404681</v>
      </c>
      <c r="AF5" s="223"/>
      <c r="AG5" s="222"/>
      <c r="AK5" s="199" t="s">
        <v>287</v>
      </c>
      <c r="AL5" s="217">
        <f ca="1">AL4/12</f>
        <v>6.9876225587152518</v>
      </c>
      <c r="AO5" s="223"/>
      <c r="AP5" s="222"/>
      <c r="AT5" s="199" t="s">
        <v>287</v>
      </c>
      <c r="AU5" s="217">
        <f ca="1">AU4/12</f>
        <v>6.8958405406902052</v>
      </c>
      <c r="AX5" s="223"/>
      <c r="AY5" s="222"/>
      <c r="BC5" s="199" t="s">
        <v>287</v>
      </c>
      <c r="BD5" s="217">
        <f ca="1">BD4/12</f>
        <v>6.8248240672810079</v>
      </c>
      <c r="BG5" s="223"/>
      <c r="BH5" s="222"/>
      <c r="BL5" s="199" t="s">
        <v>287</v>
      </c>
      <c r="BM5" s="217">
        <f ca="1">BM4/12</f>
        <v>6.7674314857407794</v>
      </c>
      <c r="BP5" s="223"/>
      <c r="BQ5" s="222"/>
      <c r="BU5" s="199" t="s">
        <v>287</v>
      </c>
      <c r="BV5" s="217">
        <f ca="1">BV4/12</f>
        <v>6.7195973931748698</v>
      </c>
      <c r="BY5" s="223"/>
      <c r="BZ5" s="222"/>
      <c r="CD5" s="199" t="s">
        <v>287</v>
      </c>
      <c r="CE5" s="217">
        <f ca="1">CE4/12</f>
        <v>6.678802412546367</v>
      </c>
      <c r="CH5" s="223"/>
      <c r="CI5" s="222"/>
      <c r="CM5" s="199" t="s">
        <v>287</v>
      </c>
      <c r="CN5" s="217">
        <f ca="1">CN4/12</f>
        <v>6.6433849508218872</v>
      </c>
      <c r="CQ5" s="223"/>
      <c r="CR5" s="222"/>
      <c r="CV5" s="199" t="s">
        <v>287</v>
      </c>
      <c r="CW5" s="217" t="e">
        <f ca="1">CW4/12</f>
        <v>#N/A</v>
      </c>
      <c r="CZ5" s="223"/>
      <c r="DA5" s="222"/>
      <c r="DE5" s="199" t="s">
        <v>287</v>
      </c>
      <c r="DF5" s="217" t="e">
        <f ca="1">DF4/12</f>
        <v>#N/A</v>
      </c>
      <c r="DI5" s="223"/>
      <c r="DJ5" s="222"/>
      <c r="DN5" s="199" t="s">
        <v>287</v>
      </c>
      <c r="DO5" s="217" t="e">
        <f ca="1">DO4/12</f>
        <v>#N/A</v>
      </c>
      <c r="DR5" s="223"/>
      <c r="DS5" s="222"/>
      <c r="DW5" s="199" t="s">
        <v>287</v>
      </c>
      <c r="DX5" s="217" t="e">
        <f ca="1">DX4/12</f>
        <v>#N/A</v>
      </c>
      <c r="EA5" s="223"/>
      <c r="EB5" s="222"/>
      <c r="EF5" s="199" t="s">
        <v>287</v>
      </c>
      <c r="EG5" s="217" t="e">
        <f ca="1">EG4/12</f>
        <v>#N/A</v>
      </c>
      <c r="EJ5" s="223"/>
      <c r="EK5" s="222"/>
      <c r="EO5" s="199" t="s">
        <v>287</v>
      </c>
      <c r="EP5" s="217" t="e">
        <f ca="1">EP4/12</f>
        <v>#N/A</v>
      </c>
      <c r="ES5" s="223"/>
      <c r="ET5" s="222"/>
      <c r="EX5" s="199" t="s">
        <v>287</v>
      </c>
      <c r="EY5" s="217" t="e">
        <f ca="1">EY4/12</f>
        <v>#N/A</v>
      </c>
      <c r="FB5" s="223"/>
      <c r="FC5" s="222"/>
      <c r="FG5" s="199" t="s">
        <v>287</v>
      </c>
      <c r="FH5" s="217" t="e">
        <f ca="1">FH4/12</f>
        <v>#N/A</v>
      </c>
      <c r="FK5" s="223"/>
      <c r="FL5" s="222"/>
      <c r="FP5" s="199" t="s">
        <v>287</v>
      </c>
      <c r="FQ5" s="217" t="e">
        <f ca="1">FQ4/12</f>
        <v>#N/A</v>
      </c>
      <c r="FT5" s="223"/>
      <c r="FU5" s="222"/>
      <c r="FY5" s="199" t="s">
        <v>287</v>
      </c>
      <c r="FZ5" s="217" t="e">
        <f ca="1">FZ4/12</f>
        <v>#N/A</v>
      </c>
      <c r="GC5" s="223"/>
    </row>
    <row r="6" spans="1:185" x14ac:dyDescent="0.2">
      <c r="F6" s="222"/>
      <c r="J6" s="199" t="s">
        <v>288</v>
      </c>
      <c r="K6" s="215">
        <f ca="1">OFFSET('HTGR FOAK-to-NOAK'!$A$288,0,MATCH(K2,'HTGR FOAK-to-NOAK'!$1:$1,0)+4)</f>
        <v>16</v>
      </c>
      <c r="N6" s="223"/>
      <c r="O6" s="222"/>
      <c r="S6" s="199" t="s">
        <v>288</v>
      </c>
      <c r="T6" s="215">
        <f ca="1">OFFSET('HTGR FOAK-to-NOAK'!$A$288,0,MATCH(T2,'HTGR FOAK-to-NOAK'!$1:$1,0)+4)</f>
        <v>11.151515151515152</v>
      </c>
      <c r="W6" s="223"/>
      <c r="X6" s="222"/>
      <c r="AB6" s="199" t="s">
        <v>288</v>
      </c>
      <c r="AC6" s="215">
        <f ca="1">OFFSET('HTGR FOAK-to-NOAK'!$A$288,0,MATCH(AC2,'HTGR FOAK-to-NOAK'!$1:$1,0)+4)</f>
        <v>9.0285890813032275</v>
      </c>
      <c r="AF6" s="223"/>
      <c r="AG6" s="222"/>
      <c r="AK6" s="199" t="s">
        <v>288</v>
      </c>
      <c r="AL6" s="215">
        <f ca="1">OFFSET('HTGR FOAK-to-NOAK'!$A$288,0,MATCH(AL2,'HTGR FOAK-to-NOAK'!$1:$1,0)+4)</f>
        <v>7.7722681359045005</v>
      </c>
      <c r="AO6" s="223"/>
      <c r="AP6" s="222"/>
      <c r="AT6" s="199" t="s">
        <v>288</v>
      </c>
      <c r="AU6" s="215">
        <f ca="1">OFFSET('HTGR FOAK-to-NOAK'!$A$288,0,MATCH(AU2,'HTGR FOAK-to-NOAK'!$1:$1,0)+4)</f>
        <v>7</v>
      </c>
      <c r="AX6" s="223"/>
      <c r="AY6" s="222"/>
      <c r="BC6" s="199" t="s">
        <v>288</v>
      </c>
      <c r="BD6" s="215">
        <f ca="1">OFFSET('HTGR FOAK-to-NOAK'!$A$288,0,MATCH(BD2,'HTGR FOAK-to-NOAK'!$1:$1,0)+4)</f>
        <v>7</v>
      </c>
      <c r="BG6" s="223"/>
      <c r="BH6" s="222"/>
      <c r="BL6" s="199" t="s">
        <v>288</v>
      </c>
      <c r="BM6" s="215">
        <f ca="1">OFFSET('HTGR FOAK-to-NOAK'!$A$288,0,MATCH(BM2,'HTGR FOAK-to-NOAK'!$1:$1,0)+4)</f>
        <v>7</v>
      </c>
      <c r="BP6" s="223"/>
      <c r="BQ6" s="222"/>
      <c r="BU6" s="199" t="s">
        <v>288</v>
      </c>
      <c r="BV6" s="215">
        <f ca="1">OFFSET('HTGR FOAK-to-NOAK'!$A$288,0,MATCH(BV2,'HTGR FOAK-to-NOAK'!$1:$1,0)+4)</f>
        <v>7</v>
      </c>
      <c r="BY6" s="223"/>
      <c r="BZ6" s="222"/>
      <c r="CD6" s="199" t="s">
        <v>288</v>
      </c>
      <c r="CE6" s="215">
        <f ca="1">OFFSET('HTGR FOAK-to-NOAK'!$A$288,0,MATCH(CE2,'HTGR FOAK-to-NOAK'!$1:$1,0)+4)</f>
        <v>7</v>
      </c>
      <c r="CH6" s="223"/>
      <c r="CI6" s="222"/>
      <c r="CM6" s="199" t="s">
        <v>288</v>
      </c>
      <c r="CN6" s="215">
        <f ca="1">OFFSET('HTGR FOAK-to-NOAK'!$A$288,0,MATCH(CN2,'HTGR FOAK-to-NOAK'!$1:$1,0)+4)</f>
        <v>7</v>
      </c>
      <c r="CQ6" s="223"/>
      <c r="CR6" s="222"/>
      <c r="CV6" s="199" t="s">
        <v>288</v>
      </c>
      <c r="CW6" s="215" t="e">
        <f ca="1">OFFSET('HTGR FOAK-to-NOAK'!$A$288,0,MATCH(CW2,'HTGR FOAK-to-NOAK'!$1:$1,0)+4)</f>
        <v>#N/A</v>
      </c>
      <c r="CZ6" s="223"/>
      <c r="DA6" s="222"/>
      <c r="DE6" s="199" t="s">
        <v>288</v>
      </c>
      <c r="DF6" s="215" t="e">
        <f ca="1">OFFSET('HTGR FOAK-to-NOAK'!$A$288,0,MATCH(DF2,'HTGR FOAK-to-NOAK'!$1:$1,0)+4)</f>
        <v>#N/A</v>
      </c>
      <c r="DI6" s="223"/>
      <c r="DJ6" s="222"/>
      <c r="DN6" s="199" t="s">
        <v>288</v>
      </c>
      <c r="DO6" s="215" t="e">
        <f ca="1">OFFSET('HTGR FOAK-to-NOAK'!$A$288,0,MATCH(DO2,'HTGR FOAK-to-NOAK'!$1:$1,0)+4)</f>
        <v>#N/A</v>
      </c>
      <c r="DR6" s="223"/>
      <c r="DS6" s="222"/>
      <c r="DW6" s="199" t="s">
        <v>288</v>
      </c>
      <c r="DX6" s="215" t="e">
        <f ca="1">OFFSET('HTGR FOAK-to-NOAK'!$A$288,0,MATCH(DX2,'HTGR FOAK-to-NOAK'!$1:$1,0)+4)</f>
        <v>#N/A</v>
      </c>
      <c r="EA6" s="223"/>
      <c r="EB6" s="222"/>
      <c r="EF6" s="199" t="s">
        <v>288</v>
      </c>
      <c r="EG6" s="215" t="e">
        <f ca="1">OFFSET('HTGR FOAK-to-NOAK'!$A$288,0,MATCH(EG2,'HTGR FOAK-to-NOAK'!$1:$1,0)+4)</f>
        <v>#N/A</v>
      </c>
      <c r="EJ6" s="223"/>
      <c r="EK6" s="222"/>
      <c r="EO6" s="199" t="s">
        <v>288</v>
      </c>
      <c r="EP6" s="215" t="e">
        <f ca="1">OFFSET('HTGR FOAK-to-NOAK'!$A$288,0,MATCH(EP2,'HTGR FOAK-to-NOAK'!$1:$1,0)+4)</f>
        <v>#N/A</v>
      </c>
      <c r="ES6" s="223"/>
      <c r="ET6" s="222"/>
      <c r="EX6" s="199" t="s">
        <v>288</v>
      </c>
      <c r="EY6" s="215" t="e">
        <f ca="1">OFFSET('HTGR FOAK-to-NOAK'!$A$288,0,MATCH(EY2,'HTGR FOAK-to-NOAK'!$1:$1,0)+4)</f>
        <v>#N/A</v>
      </c>
      <c r="FB6" s="223"/>
      <c r="FC6" s="222"/>
      <c r="FG6" s="199" t="s">
        <v>288</v>
      </c>
      <c r="FH6" s="215" t="e">
        <f ca="1">OFFSET('HTGR FOAK-to-NOAK'!$A$288,0,MATCH(FH2,'HTGR FOAK-to-NOAK'!$1:$1,0)+4)</f>
        <v>#N/A</v>
      </c>
      <c r="FK6" s="223"/>
      <c r="FL6" s="222"/>
      <c r="FP6" s="199" t="s">
        <v>288</v>
      </c>
      <c r="FQ6" s="215" t="e">
        <f ca="1">OFFSET('HTGR FOAK-to-NOAK'!$A$288,0,MATCH(FQ2,'HTGR FOAK-to-NOAK'!$1:$1,0)+4)</f>
        <v>#N/A</v>
      </c>
      <c r="FT6" s="223"/>
      <c r="FU6" s="222"/>
      <c r="FY6" s="199" t="s">
        <v>288</v>
      </c>
      <c r="FZ6" s="215" t="e">
        <f ca="1">OFFSET('HTGR FOAK-to-NOAK'!$A$288,0,MATCH(FZ2,'HTGR FOAK-to-NOAK'!$1:$1,0)+4)</f>
        <v>#N/A</v>
      </c>
      <c r="GC6" s="223"/>
    </row>
    <row r="7" spans="1:185" x14ac:dyDescent="0.2">
      <c r="F7" s="222"/>
      <c r="J7" s="199" t="s">
        <v>289</v>
      </c>
      <c r="K7" s="217">
        <f ca="1">K6/12</f>
        <v>1.3333333333333333</v>
      </c>
      <c r="N7" s="223"/>
      <c r="O7" s="222"/>
      <c r="S7" s="199" t="s">
        <v>289</v>
      </c>
      <c r="T7" s="217">
        <f t="shared" ref="T7" ca="1" si="0">T6/12</f>
        <v>0.92929292929292939</v>
      </c>
      <c r="W7" s="223"/>
      <c r="X7" s="222"/>
      <c r="AB7" s="199" t="s">
        <v>289</v>
      </c>
      <c r="AC7" s="217">
        <f t="shared" ref="AC7" ca="1" si="1">AC6/12</f>
        <v>0.75238242344193562</v>
      </c>
      <c r="AF7" s="223"/>
      <c r="AG7" s="222"/>
      <c r="AK7" s="199" t="s">
        <v>289</v>
      </c>
      <c r="AL7" s="217">
        <f t="shared" ref="AL7" ca="1" si="2">AL6/12</f>
        <v>0.64768901132537504</v>
      </c>
      <c r="AO7" s="223"/>
      <c r="AP7" s="222"/>
      <c r="AT7" s="199" t="s">
        <v>289</v>
      </c>
      <c r="AU7" s="217">
        <f t="shared" ref="AU7" ca="1" si="3">AU6/12</f>
        <v>0.58333333333333337</v>
      </c>
      <c r="AX7" s="223"/>
      <c r="AY7" s="222"/>
      <c r="BC7" s="199" t="s">
        <v>289</v>
      </c>
      <c r="BD7" s="217">
        <f t="shared" ref="BD7" ca="1" si="4">BD6/12</f>
        <v>0.58333333333333337</v>
      </c>
      <c r="BG7" s="223"/>
      <c r="BH7" s="222"/>
      <c r="BL7" s="199" t="s">
        <v>289</v>
      </c>
      <c r="BM7" s="217">
        <f t="shared" ref="BM7" ca="1" si="5">BM6/12</f>
        <v>0.58333333333333337</v>
      </c>
      <c r="BP7" s="223"/>
      <c r="BQ7" s="222"/>
      <c r="BU7" s="199" t="s">
        <v>289</v>
      </c>
      <c r="BV7" s="217">
        <f t="shared" ref="BV7" ca="1" si="6">BV6/12</f>
        <v>0.58333333333333337</v>
      </c>
      <c r="BY7" s="223"/>
      <c r="BZ7" s="222"/>
      <c r="CD7" s="199" t="s">
        <v>289</v>
      </c>
      <c r="CE7" s="217">
        <f t="shared" ref="CE7" ca="1" si="7">CE6/12</f>
        <v>0.58333333333333337</v>
      </c>
      <c r="CH7" s="223"/>
      <c r="CI7" s="222"/>
      <c r="CM7" s="199" t="s">
        <v>289</v>
      </c>
      <c r="CN7" s="217">
        <f t="shared" ref="CN7" ca="1" si="8">CN6/12</f>
        <v>0.58333333333333337</v>
      </c>
      <c r="CQ7" s="223"/>
      <c r="CR7" s="222"/>
      <c r="CV7" s="199" t="s">
        <v>289</v>
      </c>
      <c r="CW7" s="217" t="e">
        <f t="shared" ref="CW7" ca="1" si="9">CW6/12</f>
        <v>#N/A</v>
      </c>
      <c r="CZ7" s="223"/>
      <c r="DA7" s="222"/>
      <c r="DE7" s="199" t="s">
        <v>289</v>
      </c>
      <c r="DF7" s="217" t="e">
        <f t="shared" ref="DF7" ca="1" si="10">DF6/12</f>
        <v>#N/A</v>
      </c>
      <c r="DI7" s="223"/>
      <c r="DJ7" s="222"/>
      <c r="DN7" s="199" t="s">
        <v>289</v>
      </c>
      <c r="DO7" s="217" t="e">
        <f t="shared" ref="DO7" ca="1" si="11">DO6/12</f>
        <v>#N/A</v>
      </c>
      <c r="DR7" s="223"/>
      <c r="DS7" s="222"/>
      <c r="DW7" s="199" t="s">
        <v>289</v>
      </c>
      <c r="DX7" s="217" t="e">
        <f t="shared" ref="DX7" ca="1" si="12">DX6/12</f>
        <v>#N/A</v>
      </c>
      <c r="EA7" s="223"/>
      <c r="EB7" s="222"/>
      <c r="EF7" s="199" t="s">
        <v>289</v>
      </c>
      <c r="EG7" s="217" t="e">
        <f t="shared" ref="EG7" ca="1" si="13">EG6/12</f>
        <v>#N/A</v>
      </c>
      <c r="EJ7" s="223"/>
      <c r="EK7" s="222"/>
      <c r="EO7" s="199" t="s">
        <v>289</v>
      </c>
      <c r="EP7" s="217" t="e">
        <f t="shared" ref="EP7" ca="1" si="14">EP6/12</f>
        <v>#N/A</v>
      </c>
      <c r="ES7" s="223"/>
      <c r="ET7" s="222"/>
      <c r="EX7" s="199" t="s">
        <v>289</v>
      </c>
      <c r="EY7" s="217" t="e">
        <f t="shared" ref="EY7" ca="1" si="15">EY6/12</f>
        <v>#N/A</v>
      </c>
      <c r="FB7" s="223"/>
      <c r="FC7" s="222"/>
      <c r="FG7" s="199" t="s">
        <v>289</v>
      </c>
      <c r="FH7" s="217" t="e">
        <f t="shared" ref="FH7" ca="1" si="16">FH6/12</f>
        <v>#N/A</v>
      </c>
      <c r="FK7" s="223"/>
      <c r="FL7" s="222"/>
      <c r="FP7" s="199" t="s">
        <v>289</v>
      </c>
      <c r="FQ7" s="217" t="e">
        <f t="shared" ref="FQ7" ca="1" si="17">FQ6/12</f>
        <v>#N/A</v>
      </c>
      <c r="FT7" s="223"/>
      <c r="FU7" s="222"/>
      <c r="FY7" s="199" t="s">
        <v>289</v>
      </c>
      <c r="FZ7" s="217" t="e">
        <f t="shared" ref="FZ7" ca="1" si="18">FZ6/12</f>
        <v>#N/A</v>
      </c>
      <c r="GC7" s="223"/>
    </row>
    <row r="8" spans="1:185" s="19" customFormat="1" x14ac:dyDescent="0.2">
      <c r="F8" s="290"/>
      <c r="J8" s="291" t="s">
        <v>290</v>
      </c>
      <c r="K8" s="289">
        <f ca="1">(K10+K11)*(1+K3)^K7-(K10+K11)</f>
        <v>1721298530.6231346</v>
      </c>
      <c r="N8" s="208"/>
      <c r="O8" s="290"/>
      <c r="S8" s="291" t="s">
        <v>290</v>
      </c>
      <c r="T8" s="289">
        <f t="shared" ref="T8" ca="1" si="19">(T10+T11)*(1+T3)^T7-(T10+T11)</f>
        <v>411840162.30258369</v>
      </c>
      <c r="W8" s="208"/>
      <c r="X8" s="290"/>
      <c r="AB8" s="291" t="s">
        <v>290</v>
      </c>
      <c r="AC8" s="289">
        <f t="shared" ref="AC8" ca="1" si="20">(AC10+AC11)*(1+AC3)^AC7-(AC10+AC11)</f>
        <v>262422040.33125019</v>
      </c>
      <c r="AF8" s="208"/>
      <c r="AG8" s="290"/>
      <c r="AK8" s="291" t="s">
        <v>290</v>
      </c>
      <c r="AL8" s="289">
        <f t="shared" ref="AL8" ca="1" si="21">(AL10+AL11)*(1+AL3)^AL7-(AL10+AL11)</f>
        <v>205158512.82151604</v>
      </c>
      <c r="AO8" s="208"/>
      <c r="AP8" s="290"/>
      <c r="AT8" s="291" t="s">
        <v>290</v>
      </c>
      <c r="AU8" s="289">
        <f t="shared" ref="AU8" ca="1" si="22">(AU10+AU11)*(1+AU3)^AU7-(AU10+AU11)</f>
        <v>177808106.78721714</v>
      </c>
      <c r="AX8" s="208"/>
      <c r="AY8" s="290"/>
      <c r="BC8" s="291" t="s">
        <v>290</v>
      </c>
      <c r="BD8" s="289">
        <f t="shared" ref="BD8" ca="1" si="23">(BD10+BD11)*(1+BD3)^BD7-(BD10+BD11)</f>
        <v>172781589.35116386</v>
      </c>
      <c r="BG8" s="208"/>
      <c r="BH8" s="290"/>
      <c r="BL8" s="291" t="s">
        <v>290</v>
      </c>
      <c r="BM8" s="289">
        <f t="shared" ref="BM8" ca="1" si="24">(BM10+BM11)*(1+BM3)^BM7-(BM10+BM11)</f>
        <v>168513516.15851212</v>
      </c>
      <c r="BP8" s="208"/>
      <c r="BQ8" s="290"/>
      <c r="BU8" s="291" t="s">
        <v>290</v>
      </c>
      <c r="BV8" s="289">
        <f t="shared" ref="BV8" ca="1" si="25">(BV10+BV11)*(1+BV3)^BV7-(BV10+BV11)</f>
        <v>165289804.22327709</v>
      </c>
      <c r="BY8" s="208"/>
      <c r="BZ8" s="290"/>
      <c r="CD8" s="291" t="s">
        <v>290</v>
      </c>
      <c r="CE8" s="289">
        <f t="shared" ref="CE8" ca="1" si="26">(CE10+CE11)*(1+CE3)^CE7-(CE10+CE11)</f>
        <v>162311421.72597408</v>
      </c>
      <c r="CH8" s="208"/>
      <c r="CI8" s="290"/>
      <c r="CM8" s="291" t="s">
        <v>290</v>
      </c>
      <c r="CN8" s="289">
        <f t="shared" ref="CN8" ca="1" si="27">(CN10+CN11)*(1+CN3)^CN7-(CN10+CN11)</f>
        <v>160055713.99876213</v>
      </c>
      <c r="CQ8" s="208"/>
      <c r="CR8" s="290"/>
      <c r="CV8" s="291" t="s">
        <v>290</v>
      </c>
      <c r="CW8" s="289" t="e">
        <f t="shared" ref="CW8" ca="1" si="28">(CW10+CW11)*(1+CW3)^CW7-(CW10+CW11)</f>
        <v>#N/A</v>
      </c>
      <c r="CZ8" s="208"/>
      <c r="DA8" s="290"/>
      <c r="DE8" s="291" t="s">
        <v>290</v>
      </c>
      <c r="DF8" s="289" t="e">
        <f t="shared" ref="DF8" ca="1" si="29">(DF10+DF11)*(1+DF3)^DF7-(DF10+DF11)</f>
        <v>#N/A</v>
      </c>
      <c r="DI8" s="208"/>
      <c r="DJ8" s="290"/>
      <c r="DN8" s="291" t="s">
        <v>290</v>
      </c>
      <c r="DO8" s="289" t="e">
        <f t="shared" ref="DO8" ca="1" si="30">(DO10+DO11)*(1+DO3)^DO7-(DO10+DO11)</f>
        <v>#N/A</v>
      </c>
      <c r="DR8" s="208"/>
      <c r="DS8" s="290"/>
      <c r="DW8" s="291" t="s">
        <v>290</v>
      </c>
      <c r="DX8" s="289" t="e">
        <f t="shared" ref="DX8" ca="1" si="31">(DX10+DX11)*(1+DX3)^DX7-(DX10+DX11)</f>
        <v>#N/A</v>
      </c>
      <c r="EA8" s="208"/>
      <c r="EB8" s="290"/>
      <c r="EF8" s="291" t="s">
        <v>290</v>
      </c>
      <c r="EG8" s="289" t="e">
        <f t="shared" ref="EG8" ca="1" si="32">(EG10+EG11)*(1+EG3)^EG7-(EG10+EG11)</f>
        <v>#N/A</v>
      </c>
      <c r="EJ8" s="208"/>
      <c r="EK8" s="290"/>
      <c r="EO8" s="291" t="s">
        <v>290</v>
      </c>
      <c r="EP8" s="289" t="e">
        <f t="shared" ref="EP8" ca="1" si="33">(EP10+EP11)*(1+EP3)^EP7-(EP10+EP11)</f>
        <v>#N/A</v>
      </c>
      <c r="ES8" s="208"/>
      <c r="ET8" s="290"/>
      <c r="EX8" s="291" t="s">
        <v>290</v>
      </c>
      <c r="EY8" s="289" t="e">
        <f t="shared" ref="EY8" ca="1" si="34">(EY10+EY11)*(1+EY3)^EY7-(EY10+EY11)</f>
        <v>#N/A</v>
      </c>
      <c r="FB8" s="208"/>
      <c r="FC8" s="290"/>
      <c r="FG8" s="291" t="s">
        <v>290</v>
      </c>
      <c r="FH8" s="289" t="e">
        <f t="shared" ref="FH8" ca="1" si="35">(FH10+FH11)*(1+FH3)^FH7-(FH10+FH11)</f>
        <v>#N/A</v>
      </c>
      <c r="FK8" s="208"/>
      <c r="FL8" s="290"/>
      <c r="FP8" s="291" t="s">
        <v>290</v>
      </c>
      <c r="FQ8" s="289" t="e">
        <f t="shared" ref="FQ8" ca="1" si="36">(FQ10+FQ11)*(1+FQ3)^FQ7-(FQ10+FQ11)</f>
        <v>#N/A</v>
      </c>
      <c r="FT8" s="208"/>
      <c r="FU8" s="290"/>
      <c r="FY8" s="291" t="s">
        <v>290</v>
      </c>
      <c r="FZ8" s="289" t="e">
        <f t="shared" ref="FZ8" ca="1" si="37">(FZ10+FZ11)*(1+FZ3)^FZ7-(FZ10+FZ11)</f>
        <v>#N/A</v>
      </c>
      <c r="GC8" s="208"/>
    </row>
    <row r="9" spans="1:185" x14ac:dyDescent="0.2">
      <c r="F9" s="222"/>
      <c r="N9" s="223"/>
      <c r="O9" s="222"/>
      <c r="W9" s="223"/>
      <c r="X9" s="222"/>
      <c r="AF9" s="223"/>
      <c r="AG9" s="222"/>
      <c r="AO9" s="223"/>
      <c r="AP9" s="222"/>
      <c r="AX9" s="223"/>
      <c r="AY9" s="222"/>
      <c r="BG9" s="223"/>
      <c r="BH9" s="222"/>
      <c r="BP9" s="223"/>
      <c r="BQ9" s="222"/>
      <c r="BY9" s="223"/>
      <c r="BZ9" s="222"/>
      <c r="CH9" s="223"/>
      <c r="CI9" s="222"/>
      <c r="CQ9" s="223"/>
      <c r="CR9" s="222"/>
      <c r="CZ9" s="223"/>
      <c r="DA9" s="222"/>
      <c r="DI9" s="223"/>
      <c r="DJ9" s="222"/>
      <c r="DR9" s="223"/>
      <c r="DS9" s="222"/>
      <c r="EA9" s="223"/>
      <c r="EB9" s="222"/>
      <c r="EJ9" s="223"/>
      <c r="EK9" s="222"/>
      <c r="ES9" s="223"/>
      <c r="ET9" s="222"/>
      <c r="FB9" s="223"/>
      <c r="FC9" s="222"/>
      <c r="FK9" s="223"/>
      <c r="FL9" s="222"/>
      <c r="FT9" s="223"/>
      <c r="FU9" s="222"/>
      <c r="GC9" s="223"/>
    </row>
    <row r="10" spans="1:185" x14ac:dyDescent="0.2">
      <c r="A10" s="240">
        <v>103</v>
      </c>
      <c r="B10" s="330"/>
      <c r="C10" s="330"/>
      <c r="D10" s="330"/>
      <c r="E10" s="330"/>
      <c r="F10" s="222"/>
      <c r="J10" s="199" t="s">
        <v>271</v>
      </c>
      <c r="K10" s="218">
        <f ca="1">OFFSET('HTGR FOAK-to-NOAK'!$A$321,0,MATCH(K2,'HTGR FOAK-to-NOAK'!$1:$1,0)+4)</f>
        <v>15060769120.882502</v>
      </c>
      <c r="N10" s="223"/>
      <c r="O10" s="222"/>
      <c r="S10" s="199" t="s">
        <v>271</v>
      </c>
      <c r="T10" s="218">
        <f ca="1">OFFSET('HTGR FOAK-to-NOAK'!$A$321,0,MATCH(T2,'HTGR FOAK-to-NOAK'!$1:$1,0)+4)</f>
        <v>5945500925.9793291</v>
      </c>
      <c r="W10" s="223"/>
      <c r="X10" s="222"/>
      <c r="AB10" s="199" t="s">
        <v>271</v>
      </c>
      <c r="AC10" s="218">
        <f ca="1">OFFSET('HTGR FOAK-to-NOAK'!$A$321,0,MATCH(AC2,'HTGR FOAK-to-NOAK'!$1:$1,0)+4)</f>
        <v>4786335912.7872667</v>
      </c>
      <c r="AF10" s="223"/>
      <c r="AG10" s="222"/>
      <c r="AK10" s="199" t="s">
        <v>271</v>
      </c>
      <c r="AL10" s="218">
        <f ca="1">OFFSET('HTGR FOAK-to-NOAK'!$A$321,0,MATCH(AL2,'HTGR FOAK-to-NOAK'!$1:$1,0)+4)</f>
        <v>4390693914.11903</v>
      </c>
      <c r="AO10" s="223"/>
      <c r="AP10" s="222"/>
      <c r="AT10" s="199" t="s">
        <v>271</v>
      </c>
      <c r="AU10" s="218">
        <f ca="1">OFFSET('HTGR FOAK-to-NOAK'!$A$321,0,MATCH(AU2,'HTGR FOAK-to-NOAK'!$1:$1,0)+4)</f>
        <v>4244782203.6196938</v>
      </c>
      <c r="AX10" s="223"/>
      <c r="AY10" s="222"/>
      <c r="BC10" s="199" t="s">
        <v>271</v>
      </c>
      <c r="BD10" s="218">
        <f ca="1">OFFSET('HTGR FOAK-to-NOAK'!$A$321,0,MATCH(BD2,'HTGR FOAK-to-NOAK'!$1:$1,0)+4)</f>
        <v>4133068803.7505407</v>
      </c>
      <c r="BG10" s="223"/>
      <c r="BH10" s="222"/>
      <c r="BL10" s="199" t="s">
        <v>271</v>
      </c>
      <c r="BM10" s="218">
        <f ca="1">OFFSET('HTGR FOAK-to-NOAK'!$A$321,0,MATCH(BM2,'HTGR FOAK-to-NOAK'!$1:$1,0)+4)</f>
        <v>4043542472.3077893</v>
      </c>
      <c r="BP10" s="223"/>
      <c r="BQ10" s="222"/>
      <c r="BU10" s="199" t="s">
        <v>271</v>
      </c>
      <c r="BV10" s="218">
        <f ca="1">OFFSET('HTGR FOAK-to-NOAK'!$A$321,0,MATCH(BV2,'HTGR FOAK-to-NOAK'!$1:$1,0)+4)</f>
        <v>3969442389.9449439</v>
      </c>
      <c r="BY10" s="223"/>
      <c r="BZ10" s="222"/>
      <c r="CD10" s="199" t="s">
        <v>271</v>
      </c>
      <c r="CE10" s="218">
        <f ca="1">OFFSET('HTGR FOAK-to-NOAK'!$A$321,0,MATCH(CE2,'HTGR FOAK-to-NOAK'!$1:$1,0)+4)</f>
        <v>3906617131.6491623</v>
      </c>
      <c r="CH10" s="223"/>
      <c r="CI10" s="222"/>
      <c r="CM10" s="199" t="s">
        <v>271</v>
      </c>
      <c r="CN10" s="218">
        <f ca="1">OFFSET('HTGR FOAK-to-NOAK'!$A$321,0,MATCH(CN2,'HTGR FOAK-to-NOAK'!$1:$1,0)+4)</f>
        <v>3852349824.4498291</v>
      </c>
      <c r="CQ10" s="223"/>
      <c r="CR10" s="222"/>
      <c r="CV10" s="199" t="s">
        <v>271</v>
      </c>
      <c r="CW10" s="218" t="e">
        <f ca="1">OFFSET('HTGR FOAK-to-NOAK'!$A$321,0,MATCH(CW2,'HTGR FOAK-to-NOAK'!$1:$1,0)+4)</f>
        <v>#N/A</v>
      </c>
      <c r="CZ10" s="223"/>
      <c r="DA10" s="222"/>
      <c r="DE10" s="199" t="s">
        <v>271</v>
      </c>
      <c r="DF10" s="218" t="e">
        <f ca="1">OFFSET('HTGR FOAK-to-NOAK'!$A$321,0,MATCH(DF2,'HTGR FOAK-to-NOAK'!$1:$1,0)+4)</f>
        <v>#N/A</v>
      </c>
      <c r="DI10" s="223"/>
      <c r="DJ10" s="222"/>
      <c r="DN10" s="199" t="s">
        <v>271</v>
      </c>
      <c r="DO10" s="218" t="e">
        <f ca="1">OFFSET('HTGR FOAK-to-NOAK'!$A$321,0,MATCH(DO2,'HTGR FOAK-to-NOAK'!$1:$1,0)+4)</f>
        <v>#N/A</v>
      </c>
      <c r="DR10" s="223"/>
      <c r="DS10" s="222"/>
      <c r="DW10" s="199" t="s">
        <v>271</v>
      </c>
      <c r="DX10" s="218" t="e">
        <f ca="1">OFFSET('HTGR FOAK-to-NOAK'!$A$321,0,MATCH(DX2,'HTGR FOAK-to-NOAK'!$1:$1,0)+4)</f>
        <v>#N/A</v>
      </c>
      <c r="EA10" s="223"/>
      <c r="EB10" s="222"/>
      <c r="EF10" s="199" t="s">
        <v>271</v>
      </c>
      <c r="EG10" s="218" t="e">
        <f ca="1">OFFSET('HTGR FOAK-to-NOAK'!$A$321,0,MATCH(EG2,'HTGR FOAK-to-NOAK'!$1:$1,0)+4)</f>
        <v>#N/A</v>
      </c>
      <c r="EJ10" s="223"/>
      <c r="EK10" s="222"/>
      <c r="EO10" s="199" t="s">
        <v>271</v>
      </c>
      <c r="EP10" s="218" t="e">
        <f ca="1">OFFSET('HTGR FOAK-to-NOAK'!$A$321,0,MATCH(EP2,'HTGR FOAK-to-NOAK'!$1:$1,0)+4)</f>
        <v>#N/A</v>
      </c>
      <c r="ES10" s="223"/>
      <c r="ET10" s="222"/>
      <c r="EX10" s="199" t="s">
        <v>271</v>
      </c>
      <c r="EY10" s="218" t="e">
        <f ca="1">OFFSET('HTGR FOAK-to-NOAK'!$A$321,0,MATCH(EY2,'HTGR FOAK-to-NOAK'!$1:$1,0)+4)</f>
        <v>#N/A</v>
      </c>
      <c r="FB10" s="223"/>
      <c r="FC10" s="222"/>
      <c r="FG10" s="199" t="s">
        <v>271</v>
      </c>
      <c r="FH10" s="218" t="e">
        <f ca="1">OFFSET('HTGR FOAK-to-NOAK'!$A$321,0,MATCH(FH2,'HTGR FOAK-to-NOAK'!$1:$1,0)+4)</f>
        <v>#N/A</v>
      </c>
      <c r="FK10" s="223"/>
      <c r="FL10" s="222"/>
      <c r="FP10" s="199" t="s">
        <v>271</v>
      </c>
      <c r="FQ10" s="218" t="e">
        <f ca="1">OFFSET('HTGR FOAK-to-NOAK'!$A$321,0,MATCH(FQ2,'HTGR FOAK-to-NOAK'!$1:$1,0)+4)</f>
        <v>#N/A</v>
      </c>
      <c r="FT10" s="223"/>
      <c r="FU10" s="222"/>
      <c r="FY10" s="199" t="s">
        <v>271</v>
      </c>
      <c r="FZ10" s="218" t="e">
        <f ca="1">OFFSET('HTGR FOAK-to-NOAK'!$A$321,0,MATCH(FZ2,'HTGR FOAK-to-NOAK'!$1:$1,0)+4)</f>
        <v>#N/A</v>
      </c>
      <c r="GC10" s="223"/>
    </row>
    <row r="11" spans="1:185" ht="17" thickBot="1" x14ac:dyDescent="0.25">
      <c r="F11" s="224"/>
      <c r="G11" s="212"/>
      <c r="H11" s="212"/>
      <c r="I11" s="212"/>
      <c r="J11" s="225" t="s">
        <v>291</v>
      </c>
      <c r="K11" s="226">
        <f ca="1">SUM(N14:N603)</f>
        <v>6245175035.5840378</v>
      </c>
      <c r="L11" s="212"/>
      <c r="M11" s="212"/>
      <c r="N11" s="227"/>
      <c r="O11" s="224"/>
      <c r="P11" s="212"/>
      <c r="Q11" s="212"/>
      <c r="R11" s="212"/>
      <c r="S11" s="225" t="s">
        <v>282</v>
      </c>
      <c r="T11" s="226">
        <f ca="1">SUM(W14:W603)</f>
        <v>1456137160.4769788</v>
      </c>
      <c r="U11" s="212"/>
      <c r="V11" s="212"/>
      <c r="W11" s="227"/>
      <c r="X11" s="224"/>
      <c r="Y11" s="212"/>
      <c r="Z11" s="212"/>
      <c r="AA11" s="212"/>
      <c r="AB11" s="225" t="s">
        <v>282</v>
      </c>
      <c r="AC11" s="226">
        <f ca="1">SUM(AF14:AF603)</f>
        <v>1069247383.2281154</v>
      </c>
      <c r="AD11" s="212"/>
      <c r="AE11" s="212"/>
      <c r="AF11" s="227"/>
      <c r="AG11" s="224"/>
      <c r="AH11" s="212"/>
      <c r="AI11" s="212"/>
      <c r="AJ11" s="212"/>
      <c r="AK11" s="225" t="s">
        <v>282</v>
      </c>
      <c r="AL11" s="226">
        <f ca="1">SUM(AO14:AO603)</f>
        <v>943455717.98711658</v>
      </c>
      <c r="AM11" s="212"/>
      <c r="AN11" s="212"/>
      <c r="AO11" s="227"/>
      <c r="AP11" s="224"/>
      <c r="AQ11" s="212"/>
      <c r="AR11" s="212"/>
      <c r="AS11" s="212"/>
      <c r="AT11" s="225" t="s">
        <v>282</v>
      </c>
      <c r="AU11" s="226">
        <f ca="1">SUM(AX14:AX603)</f>
        <v>897975934.82872415</v>
      </c>
      <c r="AV11" s="212"/>
      <c r="AW11" s="212"/>
      <c r="AX11" s="227"/>
      <c r="AY11" s="224"/>
      <c r="AZ11" s="212"/>
      <c r="BA11" s="212"/>
      <c r="BB11" s="212"/>
      <c r="BC11" s="225" t="s">
        <v>282</v>
      </c>
      <c r="BD11" s="226">
        <f ca="1">SUM(BG14:BG603)</f>
        <v>864306967.60898447</v>
      </c>
      <c r="BE11" s="212"/>
      <c r="BF11" s="212"/>
      <c r="BG11" s="227"/>
      <c r="BH11" s="224"/>
      <c r="BI11" s="212"/>
      <c r="BJ11" s="212"/>
      <c r="BK11" s="212"/>
      <c r="BL11" s="225" t="s">
        <v>282</v>
      </c>
      <c r="BM11" s="226">
        <f ca="1">SUM(BP14:BP603)</f>
        <v>830387475.66602123</v>
      </c>
      <c r="BN11" s="212"/>
      <c r="BO11" s="212"/>
      <c r="BP11" s="227"/>
      <c r="BQ11" s="224"/>
      <c r="BR11" s="212"/>
      <c r="BS11" s="212"/>
      <c r="BT11" s="212"/>
      <c r="BU11" s="225" t="s">
        <v>282</v>
      </c>
      <c r="BV11" s="226">
        <f ca="1">SUM(BY14:BY603)</f>
        <v>811247879.08227527</v>
      </c>
      <c r="BW11" s="212"/>
      <c r="BX11" s="212"/>
      <c r="BY11" s="227"/>
      <c r="BZ11" s="224"/>
      <c r="CA11" s="212"/>
      <c r="CB11" s="212"/>
      <c r="CC11" s="212"/>
      <c r="CD11" s="225" t="s">
        <v>282</v>
      </c>
      <c r="CE11" s="226">
        <f ca="1">SUM(CH14:CH603)</f>
        <v>787929141.44795597</v>
      </c>
      <c r="CF11" s="212"/>
      <c r="CG11" s="212"/>
      <c r="CH11" s="227"/>
      <c r="CI11" s="224"/>
      <c r="CJ11" s="212"/>
      <c r="CK11" s="212"/>
      <c r="CL11" s="212"/>
      <c r="CM11" s="225" t="s">
        <v>282</v>
      </c>
      <c r="CN11" s="226">
        <f ca="1">SUM(CQ14:CQ603)</f>
        <v>776954433.07392323</v>
      </c>
      <c r="CO11" s="212"/>
      <c r="CP11" s="212"/>
      <c r="CQ11" s="227"/>
      <c r="CR11" s="224"/>
      <c r="CS11" s="212"/>
      <c r="CT11" s="212"/>
      <c r="CU11" s="212"/>
      <c r="CV11" s="225" t="s">
        <v>282</v>
      </c>
      <c r="CW11" s="226" t="e">
        <f ca="1">SUM(CZ14:CZ603)</f>
        <v>#N/A</v>
      </c>
      <c r="CX11" s="212"/>
      <c r="CY11" s="212"/>
      <c r="CZ11" s="227"/>
      <c r="DA11" s="224"/>
      <c r="DB11" s="212"/>
      <c r="DC11" s="212"/>
      <c r="DD11" s="212"/>
      <c r="DE11" s="225" t="s">
        <v>282</v>
      </c>
      <c r="DF11" s="226" t="e">
        <f ca="1">SUM(DI14:DI603)</f>
        <v>#N/A</v>
      </c>
      <c r="DG11" s="212"/>
      <c r="DH11" s="212"/>
      <c r="DI11" s="227"/>
      <c r="DJ11" s="224"/>
      <c r="DK11" s="212"/>
      <c r="DL11" s="212"/>
      <c r="DM11" s="212"/>
      <c r="DN11" s="225" t="s">
        <v>282</v>
      </c>
      <c r="DO11" s="226" t="e">
        <f ca="1">SUM(DR14:DR603)</f>
        <v>#N/A</v>
      </c>
      <c r="DP11" s="212"/>
      <c r="DQ11" s="212"/>
      <c r="DR11" s="227"/>
      <c r="DS11" s="224"/>
      <c r="DT11" s="212"/>
      <c r="DU11" s="212"/>
      <c r="DV11" s="212"/>
      <c r="DW11" s="225" t="s">
        <v>282</v>
      </c>
      <c r="DX11" s="226" t="e">
        <f ca="1">SUM(EA14:EA603)</f>
        <v>#N/A</v>
      </c>
      <c r="DY11" s="212"/>
      <c r="DZ11" s="212"/>
      <c r="EA11" s="227"/>
      <c r="EB11" s="224"/>
      <c r="EC11" s="212"/>
      <c r="ED11" s="212"/>
      <c r="EE11" s="212"/>
      <c r="EF11" s="225" t="s">
        <v>282</v>
      </c>
      <c r="EG11" s="226" t="e">
        <f ca="1">SUM(EJ14:EJ603)</f>
        <v>#N/A</v>
      </c>
      <c r="EH11" s="212"/>
      <c r="EI11" s="212"/>
      <c r="EJ11" s="227"/>
      <c r="EK11" s="224"/>
      <c r="EL11" s="212"/>
      <c r="EM11" s="212"/>
      <c r="EN11" s="212"/>
      <c r="EO11" s="225" t="s">
        <v>282</v>
      </c>
      <c r="EP11" s="226" t="e">
        <f ca="1">SUM(ES14:ES603)</f>
        <v>#N/A</v>
      </c>
      <c r="EQ11" s="212"/>
      <c r="ER11" s="212"/>
      <c r="ES11" s="227"/>
      <c r="ET11" s="224"/>
      <c r="EU11" s="212"/>
      <c r="EV11" s="212"/>
      <c r="EW11" s="212"/>
      <c r="EX11" s="225" t="s">
        <v>282</v>
      </c>
      <c r="EY11" s="226" t="e">
        <f ca="1">SUM(FB14:FB603)</f>
        <v>#N/A</v>
      </c>
      <c r="EZ11" s="212"/>
      <c r="FA11" s="212"/>
      <c r="FB11" s="227"/>
      <c r="FC11" s="224"/>
      <c r="FD11" s="212"/>
      <c r="FE11" s="212"/>
      <c r="FF11" s="212"/>
      <c r="FG11" s="225" t="s">
        <v>282</v>
      </c>
      <c r="FH11" s="226" t="e">
        <f ca="1">SUM(FK14:FK603)</f>
        <v>#N/A</v>
      </c>
      <c r="FI11" s="212"/>
      <c r="FJ11" s="212"/>
      <c r="FK11" s="227"/>
      <c r="FL11" s="224"/>
      <c r="FM11" s="212"/>
      <c r="FN11" s="212"/>
      <c r="FO11" s="212"/>
      <c r="FP11" s="225" t="s">
        <v>282</v>
      </c>
      <c r="FQ11" s="226" t="e">
        <f ca="1">SUM(FT14:FT603)</f>
        <v>#N/A</v>
      </c>
      <c r="FR11" s="212"/>
      <c r="FS11" s="212"/>
      <c r="FT11" s="227"/>
      <c r="FU11" s="224"/>
      <c r="FV11" s="212"/>
      <c r="FW11" s="212"/>
      <c r="FX11" s="212"/>
      <c r="FY11" s="225" t="s">
        <v>282</v>
      </c>
      <c r="FZ11" s="226" t="e">
        <f ca="1">SUM(GC14:GC603)</f>
        <v>#N/A</v>
      </c>
      <c r="GA11" s="212"/>
      <c r="GB11" s="212"/>
      <c r="GC11" s="227"/>
    </row>
    <row r="12" spans="1:185" s="33" customFormat="1" ht="52" thickBot="1" x14ac:dyDescent="0.25">
      <c r="A12" s="228" t="s">
        <v>292</v>
      </c>
      <c r="B12" s="229" t="s">
        <v>293</v>
      </c>
      <c r="C12" s="230" t="s">
        <v>294</v>
      </c>
      <c r="D12" s="231" t="s">
        <v>295</v>
      </c>
      <c r="F12" s="311" t="s">
        <v>296</v>
      </c>
      <c r="G12" s="315" t="s">
        <v>293</v>
      </c>
      <c r="H12" s="308" t="s">
        <v>297</v>
      </c>
      <c r="I12" s="308" t="s">
        <v>294</v>
      </c>
      <c r="J12" s="308" t="s">
        <v>298</v>
      </c>
      <c r="K12" s="308" t="s">
        <v>299</v>
      </c>
      <c r="L12" s="308" t="s">
        <v>300</v>
      </c>
      <c r="M12" s="308" t="s">
        <v>301</v>
      </c>
      <c r="N12" s="309" t="s">
        <v>291</v>
      </c>
      <c r="O12" s="311" t="s">
        <v>296</v>
      </c>
      <c r="P12" s="315" t="s">
        <v>293</v>
      </c>
      <c r="Q12" s="308" t="s">
        <v>297</v>
      </c>
      <c r="R12" s="308" t="s">
        <v>294</v>
      </c>
      <c r="S12" s="308" t="s">
        <v>298</v>
      </c>
      <c r="T12" s="308" t="s">
        <v>299</v>
      </c>
      <c r="U12" s="308" t="s">
        <v>300</v>
      </c>
      <c r="V12" s="308" t="s">
        <v>301</v>
      </c>
      <c r="W12" s="309" t="s">
        <v>291</v>
      </c>
      <c r="X12" s="311" t="s">
        <v>296</v>
      </c>
      <c r="Y12" s="315" t="s">
        <v>293</v>
      </c>
      <c r="Z12" s="308" t="s">
        <v>297</v>
      </c>
      <c r="AA12" s="308" t="s">
        <v>294</v>
      </c>
      <c r="AB12" s="308" t="s">
        <v>298</v>
      </c>
      <c r="AC12" s="308" t="s">
        <v>299</v>
      </c>
      <c r="AD12" s="308" t="s">
        <v>300</v>
      </c>
      <c r="AE12" s="308" t="s">
        <v>301</v>
      </c>
      <c r="AF12" s="309" t="s">
        <v>291</v>
      </c>
      <c r="AG12" s="311" t="s">
        <v>296</v>
      </c>
      <c r="AH12" s="315" t="s">
        <v>293</v>
      </c>
      <c r="AI12" s="308" t="s">
        <v>297</v>
      </c>
      <c r="AJ12" s="308" t="s">
        <v>294</v>
      </c>
      <c r="AK12" s="308" t="s">
        <v>298</v>
      </c>
      <c r="AL12" s="308" t="s">
        <v>299</v>
      </c>
      <c r="AM12" s="308" t="s">
        <v>300</v>
      </c>
      <c r="AN12" s="308" t="s">
        <v>301</v>
      </c>
      <c r="AO12" s="309" t="s">
        <v>291</v>
      </c>
      <c r="AP12" s="311" t="s">
        <v>296</v>
      </c>
      <c r="AQ12" s="315" t="s">
        <v>293</v>
      </c>
      <c r="AR12" s="308" t="s">
        <v>297</v>
      </c>
      <c r="AS12" s="308" t="s">
        <v>294</v>
      </c>
      <c r="AT12" s="308" t="s">
        <v>298</v>
      </c>
      <c r="AU12" s="308" t="s">
        <v>299</v>
      </c>
      <c r="AV12" s="308" t="s">
        <v>300</v>
      </c>
      <c r="AW12" s="308" t="s">
        <v>301</v>
      </c>
      <c r="AX12" s="309" t="s">
        <v>291</v>
      </c>
      <c r="AY12" s="311" t="s">
        <v>296</v>
      </c>
      <c r="AZ12" s="315" t="s">
        <v>293</v>
      </c>
      <c r="BA12" s="308" t="s">
        <v>297</v>
      </c>
      <c r="BB12" s="308" t="s">
        <v>294</v>
      </c>
      <c r="BC12" s="308" t="s">
        <v>298</v>
      </c>
      <c r="BD12" s="308" t="s">
        <v>299</v>
      </c>
      <c r="BE12" s="308" t="s">
        <v>300</v>
      </c>
      <c r="BF12" s="308" t="s">
        <v>301</v>
      </c>
      <c r="BG12" s="309" t="s">
        <v>291</v>
      </c>
      <c r="BH12" s="311" t="s">
        <v>296</v>
      </c>
      <c r="BI12" s="315" t="s">
        <v>293</v>
      </c>
      <c r="BJ12" s="308" t="s">
        <v>297</v>
      </c>
      <c r="BK12" s="308" t="s">
        <v>294</v>
      </c>
      <c r="BL12" s="308" t="s">
        <v>298</v>
      </c>
      <c r="BM12" s="308" t="s">
        <v>299</v>
      </c>
      <c r="BN12" s="308" t="s">
        <v>300</v>
      </c>
      <c r="BO12" s="308" t="s">
        <v>301</v>
      </c>
      <c r="BP12" s="309" t="s">
        <v>291</v>
      </c>
      <c r="BQ12" s="311" t="s">
        <v>296</v>
      </c>
      <c r="BR12" s="315" t="s">
        <v>293</v>
      </c>
      <c r="BS12" s="308" t="s">
        <v>297</v>
      </c>
      <c r="BT12" s="308" t="s">
        <v>294</v>
      </c>
      <c r="BU12" s="308" t="s">
        <v>298</v>
      </c>
      <c r="BV12" s="308" t="s">
        <v>299</v>
      </c>
      <c r="BW12" s="308" t="s">
        <v>300</v>
      </c>
      <c r="BX12" s="308" t="s">
        <v>301</v>
      </c>
      <c r="BY12" s="309" t="s">
        <v>291</v>
      </c>
      <c r="BZ12" s="311" t="s">
        <v>296</v>
      </c>
      <c r="CA12" s="315" t="s">
        <v>293</v>
      </c>
      <c r="CB12" s="308" t="s">
        <v>297</v>
      </c>
      <c r="CC12" s="308" t="s">
        <v>294</v>
      </c>
      <c r="CD12" s="308" t="s">
        <v>298</v>
      </c>
      <c r="CE12" s="308" t="s">
        <v>299</v>
      </c>
      <c r="CF12" s="308" t="s">
        <v>300</v>
      </c>
      <c r="CG12" s="308" t="s">
        <v>301</v>
      </c>
      <c r="CH12" s="309" t="s">
        <v>291</v>
      </c>
      <c r="CI12" s="311" t="s">
        <v>296</v>
      </c>
      <c r="CJ12" s="315" t="s">
        <v>293</v>
      </c>
      <c r="CK12" s="308" t="s">
        <v>297</v>
      </c>
      <c r="CL12" s="308" t="s">
        <v>294</v>
      </c>
      <c r="CM12" s="308" t="s">
        <v>298</v>
      </c>
      <c r="CN12" s="308" t="s">
        <v>299</v>
      </c>
      <c r="CO12" s="308" t="s">
        <v>300</v>
      </c>
      <c r="CP12" s="308" t="s">
        <v>301</v>
      </c>
      <c r="CQ12" s="309" t="s">
        <v>291</v>
      </c>
      <c r="CR12" s="311" t="s">
        <v>296</v>
      </c>
      <c r="CS12" s="315" t="s">
        <v>293</v>
      </c>
      <c r="CT12" s="308" t="s">
        <v>297</v>
      </c>
      <c r="CU12" s="308" t="s">
        <v>294</v>
      </c>
      <c r="CV12" s="308" t="s">
        <v>298</v>
      </c>
      <c r="CW12" s="308" t="s">
        <v>299</v>
      </c>
      <c r="CX12" s="308" t="s">
        <v>300</v>
      </c>
      <c r="CY12" s="308" t="s">
        <v>301</v>
      </c>
      <c r="CZ12" s="309" t="s">
        <v>291</v>
      </c>
      <c r="DA12" s="311" t="s">
        <v>296</v>
      </c>
      <c r="DB12" s="315" t="s">
        <v>293</v>
      </c>
      <c r="DC12" s="308" t="s">
        <v>297</v>
      </c>
      <c r="DD12" s="308" t="s">
        <v>294</v>
      </c>
      <c r="DE12" s="308" t="s">
        <v>298</v>
      </c>
      <c r="DF12" s="308" t="s">
        <v>299</v>
      </c>
      <c r="DG12" s="308" t="s">
        <v>300</v>
      </c>
      <c r="DH12" s="308" t="s">
        <v>301</v>
      </c>
      <c r="DI12" s="309" t="s">
        <v>291</v>
      </c>
      <c r="DJ12" s="311" t="s">
        <v>296</v>
      </c>
      <c r="DK12" s="315" t="s">
        <v>293</v>
      </c>
      <c r="DL12" s="308" t="s">
        <v>297</v>
      </c>
      <c r="DM12" s="308" t="s">
        <v>294</v>
      </c>
      <c r="DN12" s="308" t="s">
        <v>298</v>
      </c>
      <c r="DO12" s="308" t="s">
        <v>299</v>
      </c>
      <c r="DP12" s="308" t="s">
        <v>300</v>
      </c>
      <c r="DQ12" s="308" t="s">
        <v>301</v>
      </c>
      <c r="DR12" s="309" t="s">
        <v>291</v>
      </c>
      <c r="DS12" s="311" t="s">
        <v>296</v>
      </c>
      <c r="DT12" s="315" t="s">
        <v>293</v>
      </c>
      <c r="DU12" s="308" t="s">
        <v>297</v>
      </c>
      <c r="DV12" s="308" t="s">
        <v>294</v>
      </c>
      <c r="DW12" s="308" t="s">
        <v>298</v>
      </c>
      <c r="DX12" s="308" t="s">
        <v>299</v>
      </c>
      <c r="DY12" s="308" t="s">
        <v>300</v>
      </c>
      <c r="DZ12" s="308" t="s">
        <v>301</v>
      </c>
      <c r="EA12" s="309" t="s">
        <v>291</v>
      </c>
      <c r="EB12" s="311" t="s">
        <v>296</v>
      </c>
      <c r="EC12" s="315" t="s">
        <v>293</v>
      </c>
      <c r="ED12" s="308" t="s">
        <v>297</v>
      </c>
      <c r="EE12" s="308" t="s">
        <v>294</v>
      </c>
      <c r="EF12" s="308" t="s">
        <v>298</v>
      </c>
      <c r="EG12" s="308" t="s">
        <v>299</v>
      </c>
      <c r="EH12" s="308" t="s">
        <v>300</v>
      </c>
      <c r="EI12" s="308" t="s">
        <v>301</v>
      </c>
      <c r="EJ12" s="309" t="s">
        <v>291</v>
      </c>
      <c r="EK12" s="311" t="s">
        <v>296</v>
      </c>
      <c r="EL12" s="315" t="s">
        <v>293</v>
      </c>
      <c r="EM12" s="308" t="s">
        <v>297</v>
      </c>
      <c r="EN12" s="308" t="s">
        <v>294</v>
      </c>
      <c r="EO12" s="308" t="s">
        <v>298</v>
      </c>
      <c r="EP12" s="308" t="s">
        <v>299</v>
      </c>
      <c r="EQ12" s="308" t="s">
        <v>300</v>
      </c>
      <c r="ER12" s="308" t="s">
        <v>301</v>
      </c>
      <c r="ES12" s="309" t="s">
        <v>291</v>
      </c>
      <c r="ET12" s="311" t="s">
        <v>296</v>
      </c>
      <c r="EU12" s="315" t="s">
        <v>293</v>
      </c>
      <c r="EV12" s="308" t="s">
        <v>297</v>
      </c>
      <c r="EW12" s="308" t="s">
        <v>294</v>
      </c>
      <c r="EX12" s="308" t="s">
        <v>298</v>
      </c>
      <c r="EY12" s="308" t="s">
        <v>299</v>
      </c>
      <c r="EZ12" s="308" t="s">
        <v>300</v>
      </c>
      <c r="FA12" s="308" t="s">
        <v>301</v>
      </c>
      <c r="FB12" s="309" t="s">
        <v>291</v>
      </c>
      <c r="FC12" s="311" t="s">
        <v>296</v>
      </c>
      <c r="FD12" s="315" t="s">
        <v>293</v>
      </c>
      <c r="FE12" s="308" t="s">
        <v>297</v>
      </c>
      <c r="FF12" s="308" t="s">
        <v>294</v>
      </c>
      <c r="FG12" s="308" t="s">
        <v>298</v>
      </c>
      <c r="FH12" s="308" t="s">
        <v>299</v>
      </c>
      <c r="FI12" s="308" t="s">
        <v>300</v>
      </c>
      <c r="FJ12" s="308" t="s">
        <v>301</v>
      </c>
      <c r="FK12" s="309" t="s">
        <v>291</v>
      </c>
      <c r="FL12" s="311" t="s">
        <v>296</v>
      </c>
      <c r="FM12" s="315" t="s">
        <v>293</v>
      </c>
      <c r="FN12" s="308" t="s">
        <v>297</v>
      </c>
      <c r="FO12" s="308" t="s">
        <v>294</v>
      </c>
      <c r="FP12" s="308" t="s">
        <v>298</v>
      </c>
      <c r="FQ12" s="308" t="s">
        <v>299</v>
      </c>
      <c r="FR12" s="308" t="s">
        <v>300</v>
      </c>
      <c r="FS12" s="308" t="s">
        <v>301</v>
      </c>
      <c r="FT12" s="309" t="s">
        <v>291</v>
      </c>
      <c r="FU12" s="311" t="s">
        <v>296</v>
      </c>
      <c r="FV12" s="315" t="s">
        <v>293</v>
      </c>
      <c r="FW12" s="308" t="s">
        <v>297</v>
      </c>
      <c r="FX12" s="308" t="s">
        <v>294</v>
      </c>
      <c r="FY12" s="308" t="s">
        <v>298</v>
      </c>
      <c r="FZ12" s="308" t="s">
        <v>299</v>
      </c>
      <c r="GA12" s="308" t="s">
        <v>300</v>
      </c>
      <c r="GB12" s="308" t="s">
        <v>301</v>
      </c>
      <c r="GC12" s="309" t="s">
        <v>291</v>
      </c>
    </row>
    <row r="13" spans="1:185" s="197" customFormat="1" x14ac:dyDescent="0.2">
      <c r="E13" s="196"/>
      <c r="F13" s="201"/>
      <c r="G13" s="202"/>
      <c r="H13" s="203"/>
      <c r="I13" s="204"/>
      <c r="J13" s="205"/>
      <c r="K13" s="205"/>
      <c r="L13" s="205"/>
      <c r="M13" s="205"/>
      <c r="N13" s="206"/>
      <c r="O13" s="201"/>
      <c r="P13" s="202"/>
      <c r="Q13" s="203"/>
      <c r="R13" s="204"/>
      <c r="S13" s="205"/>
      <c r="T13" s="205"/>
      <c r="U13" s="205"/>
      <c r="V13" s="205"/>
      <c r="W13" s="206"/>
      <c r="X13" s="201"/>
      <c r="Y13" s="202"/>
      <c r="Z13" s="203"/>
      <c r="AA13" s="204"/>
      <c r="AB13" s="205"/>
      <c r="AC13" s="205"/>
      <c r="AD13" s="205"/>
      <c r="AE13" s="205"/>
      <c r="AF13" s="206"/>
      <c r="AG13" s="201"/>
      <c r="AH13" s="202"/>
      <c r="AI13" s="203"/>
      <c r="AJ13" s="204"/>
      <c r="AK13" s="205"/>
      <c r="AL13" s="205"/>
      <c r="AM13" s="205"/>
      <c r="AN13" s="205"/>
      <c r="AO13" s="206"/>
      <c r="AP13" s="201"/>
      <c r="AQ13" s="202"/>
      <c r="AR13" s="203"/>
      <c r="AS13" s="204"/>
      <c r="AT13" s="205"/>
      <c r="AU13" s="205"/>
      <c r="AV13" s="205"/>
      <c r="AW13" s="205"/>
      <c r="AX13" s="206"/>
      <c r="AY13" s="201"/>
      <c r="AZ13" s="202"/>
      <c r="BA13" s="203"/>
      <c r="BB13" s="204"/>
      <c r="BC13" s="205"/>
      <c r="BD13" s="205"/>
      <c r="BE13" s="205"/>
      <c r="BF13" s="205"/>
      <c r="BG13" s="206"/>
      <c r="BH13" s="201"/>
      <c r="BI13" s="202"/>
      <c r="BJ13" s="203"/>
      <c r="BK13" s="204"/>
      <c r="BL13" s="205"/>
      <c r="BM13" s="205"/>
      <c r="BN13" s="205"/>
      <c r="BO13" s="205"/>
      <c r="BP13" s="206"/>
      <c r="BQ13" s="201"/>
      <c r="BR13" s="202"/>
      <c r="BS13" s="203"/>
      <c r="BT13" s="204"/>
      <c r="BU13" s="205"/>
      <c r="BV13" s="205"/>
      <c r="BW13" s="205"/>
      <c r="BX13" s="205"/>
      <c r="BY13" s="206"/>
      <c r="BZ13" s="201"/>
      <c r="CA13" s="202"/>
      <c r="CB13" s="203"/>
      <c r="CC13" s="204"/>
      <c r="CD13" s="205"/>
      <c r="CE13" s="205"/>
      <c r="CF13" s="205"/>
      <c r="CG13" s="205"/>
      <c r="CH13" s="206"/>
      <c r="CI13" s="201"/>
      <c r="CJ13" s="202"/>
      <c r="CK13" s="203"/>
      <c r="CL13" s="204"/>
      <c r="CM13" s="205"/>
      <c r="CN13" s="205"/>
      <c r="CO13" s="205"/>
      <c r="CP13" s="205"/>
      <c r="CQ13" s="206"/>
      <c r="CR13" s="201"/>
      <c r="CS13" s="202"/>
      <c r="CT13" s="203"/>
      <c r="CU13" s="204"/>
      <c r="CV13" s="205"/>
      <c r="CW13" s="205"/>
      <c r="CX13" s="205"/>
      <c r="CY13" s="205"/>
      <c r="CZ13" s="206"/>
      <c r="DA13" s="201"/>
      <c r="DB13" s="202"/>
      <c r="DC13" s="203"/>
      <c r="DD13" s="204"/>
      <c r="DE13" s="205"/>
      <c r="DF13" s="205"/>
      <c r="DG13" s="205"/>
      <c r="DH13" s="205"/>
      <c r="DI13" s="206"/>
      <c r="DJ13" s="201"/>
      <c r="DK13" s="202"/>
      <c r="DL13" s="203"/>
      <c r="DM13" s="204"/>
      <c r="DN13" s="205"/>
      <c r="DO13" s="205"/>
      <c r="DP13" s="205"/>
      <c r="DQ13" s="205"/>
      <c r="DR13" s="206"/>
      <c r="DS13" s="201"/>
      <c r="DT13" s="202"/>
      <c r="DU13" s="203"/>
      <c r="DV13" s="204"/>
      <c r="DW13" s="205"/>
      <c r="DX13" s="205"/>
      <c r="DY13" s="205"/>
      <c r="DZ13" s="205"/>
      <c r="EA13" s="206"/>
      <c r="EB13" s="201"/>
      <c r="EC13" s="202"/>
      <c r="ED13" s="203"/>
      <c r="EE13" s="204"/>
      <c r="EF13" s="205"/>
      <c r="EG13" s="205"/>
      <c r="EH13" s="205"/>
      <c r="EI13" s="205"/>
      <c r="EJ13" s="206"/>
      <c r="EK13" s="201"/>
      <c r="EL13" s="202"/>
      <c r="EM13" s="203"/>
      <c r="EN13" s="204"/>
      <c r="EO13" s="205"/>
      <c r="EP13" s="205"/>
      <c r="EQ13" s="205"/>
      <c r="ER13" s="205"/>
      <c r="ES13" s="206"/>
      <c r="ET13" s="201"/>
      <c r="EU13" s="202"/>
      <c r="EV13" s="203"/>
      <c r="EW13" s="204"/>
      <c r="EX13" s="205"/>
      <c r="EY13" s="205"/>
      <c r="EZ13" s="205"/>
      <c r="FA13" s="205"/>
      <c r="FB13" s="206"/>
      <c r="FC13" s="201"/>
      <c r="FD13" s="202"/>
      <c r="FE13" s="203"/>
      <c r="FF13" s="204"/>
      <c r="FG13" s="205"/>
      <c r="FH13" s="205"/>
      <c r="FI13" s="205"/>
      <c r="FJ13" s="205"/>
      <c r="FK13" s="206"/>
      <c r="FL13" s="201"/>
      <c r="FM13" s="202"/>
      <c r="FN13" s="203"/>
      <c r="FO13" s="204"/>
      <c r="FP13" s="205"/>
      <c r="FQ13" s="205"/>
      <c r="FR13" s="205"/>
      <c r="FS13" s="205"/>
      <c r="FT13" s="206"/>
      <c r="FU13" s="201"/>
      <c r="FV13" s="202"/>
      <c r="FW13" s="203"/>
      <c r="FX13" s="204"/>
      <c r="FY13" s="205"/>
      <c r="FZ13" s="205"/>
      <c r="GA13" s="205"/>
      <c r="GB13" s="205"/>
      <c r="GC13" s="206"/>
    </row>
    <row r="14" spans="1:185" x14ac:dyDescent="0.2">
      <c r="A14" s="232">
        <v>0</v>
      </c>
      <c r="B14" s="233">
        <v>0</v>
      </c>
      <c r="C14" s="234">
        <v>3.2000000000000002E-3</v>
      </c>
      <c r="D14" s="235">
        <v>3.2000000000000002E-3</v>
      </c>
      <c r="E14" s="194"/>
      <c r="F14" s="207" cm="1">
        <f t="array" aca="1" ref="F14:F152" ca="1">_xlfn.SEQUENCE(K4,,0,1)</f>
        <v>0</v>
      </c>
      <c r="G14" s="194" cm="1">
        <f t="array" aca="1" ref="G14:G152" ca="1">(_xlfn.ANCHORARRAY(F14)+1-_xlfn.ANCHORARRAY(F14))/COUNT(_xlfn.ANCHORARRAY(F14))*_xlfn.ANCHORARRAY(F14)</f>
        <v>0</v>
      </c>
      <c r="H14" s="198" cm="1">
        <f t="array" aca="1" ref="H14" ca="1">IFERROR(MATCH(TRUE,INDEX($B$14:$B$117&gt;=G14,0),0),"")</f>
        <v>1</v>
      </c>
      <c r="I14" s="194">
        <f t="shared" ref="I14:I77" ca="1" si="38">IFERROR(IF(ROUND(G14,3)=1,1,FORECAST(G14,OFFSET($C$14,H14-1,0,2),OFFSET($B$14,H14-1,0,2))),I13+(1-I13)/($K$4-F14))</f>
        <v>3.2000000000000006E-3</v>
      </c>
      <c r="J14" s="200" cm="1">
        <f t="array" aca="1" ref="J14:J25" ca="1">IF(_xlfn.SEQUENCE(ROUNDUP(K5,0),,1)*12&gt;K4,K4-1,_xlfn.SEQUENCE(ROUNDUP(K5,0),,1)*12)</f>
        <v>12</v>
      </c>
      <c r="K14" s="5" cm="1">
        <f t="array" aca="1" ref="K14:K25" ca="1">VLOOKUP(_xlfn.ANCHORARRAY(J14),F:I,4)</f>
        <v>4.1776978417266214E-2</v>
      </c>
      <c r="L14" s="194">
        <f ca="1">IF(K14-K13&lt;0,0,K14-K13)</f>
        <v>4.1776978417266214E-2</v>
      </c>
      <c r="M14" s="19" cm="1">
        <f t="array" aca="1" ref="M14:M603" ca="1">L14:L603*K$10</f>
        <v>629193426.51053774</v>
      </c>
      <c r="N14" s="208">
        <f ca="1">(M14*(1+K$3)^((K$4-J14)/12))-M14</f>
        <v>540245583.69570959</v>
      </c>
      <c r="O14" s="207" cm="1">
        <f t="array" aca="1" ref="O14:O106" ca="1">_xlfn.SEQUENCE(T4,,0,1)</f>
        <v>0</v>
      </c>
      <c r="P14" s="194" cm="1">
        <f t="array" aca="1" ref="P14:P106" ca="1">(_xlfn.ANCHORARRAY(O14)+1-_xlfn.ANCHORARRAY(O14))/COUNT(_xlfn.ANCHORARRAY(O14))*_xlfn.ANCHORARRAY(O14)</f>
        <v>0</v>
      </c>
      <c r="Q14" s="198" cm="1">
        <f t="array" aca="1" ref="Q14" ca="1">IFERROR(MATCH(TRUE,INDEX($B$14:$B$117&gt;=P14,0),0),"")</f>
        <v>1</v>
      </c>
      <c r="R14" s="194">
        <f t="shared" ref="R14:R77" ca="1" si="39">IFERROR(IF(ROUND(P14,3)=1,1,FORECAST(P14,OFFSET($C$14,Q14-1,0,2),OFFSET($B$14,Q14-1,0,2))),R13+(1-R13)/($K$4-O14))</f>
        <v>3.2000000000000006E-3</v>
      </c>
      <c r="S14" s="200" cm="1">
        <f t="array" aca="1" ref="S14:S21" ca="1">IF(_xlfn.SEQUENCE(ROUNDUP(T5,0),,1)*12&gt;T4,T4-1,_xlfn.SEQUENCE(ROUNDUP(T5,0),,1)*12)</f>
        <v>12</v>
      </c>
      <c r="T14" s="5" cm="1">
        <f t="array" aca="1" ref="T14:T21" ca="1">VLOOKUP(_xlfn.ANCHORARRAY(S14),O:R,4)</f>
        <v>9.2893548387096792E-2</v>
      </c>
      <c r="U14" s="194">
        <f ca="1">IF(T14-T13&lt;0,0,T14-T13)</f>
        <v>9.2893548387096792E-2</v>
      </c>
      <c r="V14" s="19" cm="1">
        <f t="array" aca="1" ref="V14:V603" ca="1">U14:U603*T$10</f>
        <v>552298677.95298958</v>
      </c>
      <c r="W14" s="208">
        <f ca="1">(V14*(1+T$3)^((T$4-S14)/12))-V14</f>
        <v>266485498.18363154</v>
      </c>
      <c r="X14" s="207" cm="1">
        <f t="array" aca="1" ref="X14:X99" ca="1">_xlfn.SEQUENCE(AC4,,0,1)</f>
        <v>0</v>
      </c>
      <c r="Y14" s="194" cm="1">
        <f t="array" aca="1" ref="Y14:Y99" ca="1">(_xlfn.ANCHORARRAY(X14)+1-_xlfn.ANCHORARRAY(X14))/COUNT(_xlfn.ANCHORARRAY(X14))*_xlfn.ANCHORARRAY(X14)</f>
        <v>0</v>
      </c>
      <c r="Z14" s="198" cm="1">
        <f t="array" aca="1" ref="Z14" ca="1">IFERROR(MATCH(TRUE,INDEX($B$14:$B$117&gt;=Y14,0),0),"")</f>
        <v>1</v>
      </c>
      <c r="AA14" s="194">
        <f t="shared" ref="AA14:AA77" ca="1" si="40">IFERROR(IF(ROUND(Y14,3)=1,1,FORECAST(Y14,OFFSET($C$14,Z14-1,0,2),OFFSET($B$14,Z14-1,0,2))),AA13+(1-AA13)/($K$4-X14))</f>
        <v>3.2000000000000006E-3</v>
      </c>
      <c r="AB14" s="200" cm="1">
        <f t="array" aca="1" ref="AB14:AB21" ca="1">IF(_xlfn.SEQUENCE(ROUNDUP(AC5,0),,1)*12&gt;AC4,AC4-1,_xlfn.SEQUENCE(ROUNDUP(AC5,0),,1)*12)</f>
        <v>12</v>
      </c>
      <c r="AC14" s="5" cm="1">
        <f t="array" aca="1" ref="AC14:AC21" ca="1">VLOOKUP(_xlfn.ANCHORARRAY(AB14),X:AA,4)</f>
        <v>0.10827209302325584</v>
      </c>
      <c r="AD14" s="194">
        <f t="shared" ref="AD14:AD77" ca="1" si="41">IF(AC14-AC13&lt;0,0,AC14-AC13)</f>
        <v>0.10827209302325584</v>
      </c>
      <c r="AE14" s="19" cm="1">
        <f t="array" aca="1" ref="AE14:AE603" ca="1">AD14:AD603*AC$10</f>
        <v>518226607.18985313</v>
      </c>
      <c r="AF14" s="208">
        <f t="shared" ref="AF14:AF77" ca="1" si="42">(AE14*(1+AC$3)^((AC$4-AB14)/12))-AE14</f>
        <v>225966954.87519723</v>
      </c>
      <c r="AG14" s="207" cm="1">
        <f t="array" aca="1" ref="AG14:AG96" ca="1">_xlfn.SEQUENCE(AL4,,0,1)</f>
        <v>0</v>
      </c>
      <c r="AH14" s="194" cm="1">
        <f t="array" aca="1" ref="AH14:AH96" ca="1">(_xlfn.ANCHORARRAY(AG14)+1-_xlfn.ANCHORARRAY(AG14))/COUNT(_xlfn.ANCHORARRAY(AG14))*_xlfn.ANCHORARRAY(AG14)</f>
        <v>0</v>
      </c>
      <c r="AI14" s="198" cm="1">
        <f t="array" aca="1" ref="AI14" ca="1">IFERROR(MATCH(TRUE,INDEX($B$14:$B$117&gt;=AH14,0),0),"")</f>
        <v>1</v>
      </c>
      <c r="AJ14" s="194">
        <f t="shared" ref="AJ14:AJ77" ca="1" si="43">IFERROR(IF(ROUND(AH14,3)=1,1,FORECAST(AH14,OFFSET($C$14,AI14-1,0,2),OFFSET($B$14,AI14-1,0,2))),AJ13+(1-AJ13)/($K$4-AG14))</f>
        <v>3.2000000000000006E-3</v>
      </c>
      <c r="AK14" s="200" cm="1">
        <f t="array" aca="1" ref="AK14:AK20" ca="1">IF(_xlfn.SEQUENCE(ROUNDUP(AL5,0),,1)*12&gt;AL4,AL4-1,_xlfn.SEQUENCE(ROUNDUP(AL5,0),,1)*12)</f>
        <v>12</v>
      </c>
      <c r="AL14" s="5" cm="1">
        <f t="array" aca="1" ref="AL14:AL20" ca="1">VLOOKUP(_xlfn.ANCHORARRAY(AK14),AG:AJ,4)</f>
        <v>0.11549277108433741</v>
      </c>
      <c r="AM14" s="194">
        <f t="shared" ref="AM14:AM77" ca="1" si="44">IF(AL14-AL13&lt;0,0,AL14-AL13)</f>
        <v>0.11549277108433741</v>
      </c>
      <c r="AN14" s="19" cm="1">
        <f t="array" aca="1" ref="AN14:AN603" ca="1">AM14:AM603*AL$10</f>
        <v>507093407.12474251</v>
      </c>
      <c r="AO14" s="208">
        <f t="shared" ref="AO14:AO77" ca="1" si="45">(AN14*(1+AL$3)^((AL$4-AK14)/12))-AN14</f>
        <v>211709680.43515527</v>
      </c>
      <c r="AP14" s="207" cm="1">
        <f t="array" aca="1" ref="AP14:AP95" ca="1">_xlfn.SEQUENCE(AU4,,0,1)</f>
        <v>0</v>
      </c>
      <c r="AQ14" s="194" cm="1">
        <f t="array" aca="1" ref="AQ14:AQ95" ca="1">(_xlfn.ANCHORARRAY(AP14)+1-_xlfn.ANCHORARRAY(AP14))/COUNT(_xlfn.ANCHORARRAY(AP14))*_xlfn.ANCHORARRAY(AP14)</f>
        <v>0</v>
      </c>
      <c r="AR14" s="198" cm="1">
        <f t="array" aca="1" ref="AR14" ca="1">IFERROR(MATCH(TRUE,INDEX($B$14:$B$117&gt;=AQ14,0),0),"")</f>
        <v>1</v>
      </c>
      <c r="AS14" s="194">
        <f t="shared" ref="AS14:AS77" ca="1" si="46">IFERROR(IF(ROUND(AQ14,3)=1,1,FORECAST(AQ14,OFFSET($C$14,AR14-1,0,2),OFFSET($B$14,AR14-1,0,2))),AS13+(1-AS13)/($K$4-AP14))</f>
        <v>3.2000000000000006E-3</v>
      </c>
      <c r="AT14" s="200" cm="1">
        <f t="array" aca="1" ref="AT14:AT20" ca="1">IF(_xlfn.SEQUENCE(ROUNDUP(AU5,0),,1)*12&gt;AU4,AU4-1,_xlfn.SEQUENCE(ROUNDUP(AU5,0),,1)*12)</f>
        <v>12</v>
      </c>
      <c r="AU14" s="5" cm="1">
        <f t="array" aca="1" ref="AU14:AU20" ca="1">VLOOKUP(_xlfn.ANCHORARRAY(AT14),AP:AS,4)</f>
        <v>0.12209512195121955</v>
      </c>
      <c r="AV14" s="194">
        <f t="shared" ref="AV14:AV77" ca="1" si="47">IF(AU14-AU13&lt;0,0,AU14-AU13)</f>
        <v>0.12209512195121955</v>
      </c>
      <c r="AW14" s="19" cm="1">
        <f t="array" aca="1" ref="AW14:AW603" ca="1">AV14:AV603*AU$10</f>
        <v>518267200.80731297</v>
      </c>
      <c r="AX14" s="208">
        <f t="shared" ref="AX14:AX77" ca="1" si="48">(AW14*(1+AU$3)^((AU$4-AT14)/12))-AW14</f>
        <v>212456293.70927525</v>
      </c>
      <c r="AY14" s="207" cm="1">
        <f t="array" aca="1" ref="AY14:AY94" ca="1">_xlfn.SEQUENCE(BD4,,0,1)</f>
        <v>0</v>
      </c>
      <c r="AZ14" s="194" cm="1">
        <f t="array" aca="1" ref="AZ14:AZ94" ca="1">(_xlfn.ANCHORARRAY(AY14)+1-_xlfn.ANCHORARRAY(AY14))/COUNT(_xlfn.ANCHORARRAY(AY14))*_xlfn.ANCHORARRAY(AY14)</f>
        <v>0</v>
      </c>
      <c r="BA14" s="198" cm="1">
        <f t="array" aca="1" ref="BA14" ca="1">IFERROR(MATCH(TRUE,INDEX($B$14:$B$117&gt;=AZ14,0),0),"")</f>
        <v>1</v>
      </c>
      <c r="BB14" s="194">
        <f t="shared" ref="BB14:BB77" ca="1" si="49">IFERROR(IF(ROUND(AZ14,3)=1,1,FORECAST(AZ14,OFFSET($C$14,BA14-1,0,2),OFFSET($B$14,BA14-1,0,2))),BB13+(1-BB13)/($K$4-AY14))</f>
        <v>3.2000000000000006E-3</v>
      </c>
      <c r="BC14" s="200" cm="1">
        <f t="array" aca="1" ref="BC14:BC20" ca="1">IF(_xlfn.SEQUENCE(ROUNDUP(BD5,0),,1)*12&gt;BD4,BD4-1,_xlfn.SEQUENCE(ROUNDUP(BD5,0),,1)*12)</f>
        <v>12</v>
      </c>
      <c r="BD14" s="5" cm="1">
        <f t="array" aca="1" ref="BD14:BD20" ca="1">VLOOKUP(_xlfn.ANCHORARRAY(BC14),AY:BB,4)</f>
        <v>0.12386296296296298</v>
      </c>
      <c r="BE14" s="194">
        <f t="shared" ref="BE14:BE77" ca="1" si="50">IF(BD14-BD13&lt;0,0,BD14-BD13)</f>
        <v>0.12386296296296298</v>
      </c>
      <c r="BF14" s="19" cm="1">
        <f t="array" aca="1" ref="BF14:BF603" ca="1">BE14:BE603*BD$10</f>
        <v>511934148.16233093</v>
      </c>
      <c r="BG14" s="208">
        <f t="shared" ref="BG14:BG77" ca="1" si="51">(BF14*(1+BD$3)^((BD$4-BC14)/12))-BF14</f>
        <v>206879497.23691636</v>
      </c>
      <c r="BH14" s="207" cm="1">
        <f t="array" aca="1" ref="BH14:BH94" ca="1">_xlfn.SEQUENCE(BM4,,0,1)</f>
        <v>0</v>
      </c>
      <c r="BI14" s="194" cm="1">
        <f t="array" aca="1" ref="BI14:BI94" ca="1">(_xlfn.ANCHORARRAY(BH14)+1-_xlfn.ANCHORARRAY(BH14))/COUNT(_xlfn.ANCHORARRAY(BH14))*_xlfn.ANCHORARRAY(BH14)</f>
        <v>0</v>
      </c>
      <c r="BJ14" s="198" cm="1">
        <f t="array" aca="1" ref="BJ14" ca="1">IFERROR(MATCH(TRUE,INDEX($B$14:$B$117&gt;=BI14,0),0),"")</f>
        <v>1</v>
      </c>
      <c r="BK14" s="194">
        <f t="shared" ref="BK14:BK77" ca="1" si="52">IFERROR(IF(ROUND(BI14,3)=1,1,FORECAST(BI14,OFFSET($C$14,BJ14-1,0,2),OFFSET($B$14,BJ14-1,0,2))),BK13+(1-BK13)/($K$4-BH14))</f>
        <v>3.2000000000000006E-3</v>
      </c>
      <c r="BL14" s="200" cm="1">
        <f t="array" aca="1" ref="BL14:BL20" ca="1">IF(_xlfn.SEQUENCE(ROUNDUP(BM5,0),,1)*12&gt;BM4,BM4-1,_xlfn.SEQUENCE(ROUNDUP(BM5,0),,1)*12)</f>
        <v>12</v>
      </c>
      <c r="BM14" s="5" cm="1">
        <f t="array" aca="1" ref="BM14:BM20" ca="1">VLOOKUP(_xlfn.ANCHORARRAY(BL14),BH:BK,4)</f>
        <v>0.12386296296296298</v>
      </c>
      <c r="BN14" s="194">
        <f t="shared" ref="BN14:BN77" ca="1" si="53">IF(BM14-BM13&lt;0,0,BM14-BM13)</f>
        <v>0.12386296296296298</v>
      </c>
      <c r="BO14" s="19" cm="1">
        <f t="array" aca="1" ref="BO14:BO603" ca="1">BN14:BN603*BM$10</f>
        <v>500845151.48662746</v>
      </c>
      <c r="BP14" s="208">
        <f t="shared" ref="BP14:BP77" ca="1" si="54">(BO14*(1+BM$3)^((BM$4-BL14)/12))-BO14</f>
        <v>200050423.24717331</v>
      </c>
      <c r="BQ14" s="207" cm="1">
        <f t="array" aca="1" ref="BQ14:BQ93" ca="1">_xlfn.SEQUENCE(BV4,,0,1)</f>
        <v>0</v>
      </c>
      <c r="BR14" s="194" cm="1">
        <f t="array" aca="1" ref="BR14:BR93" ca="1">(_xlfn.ANCHORARRAY(BQ14)+1-_xlfn.ANCHORARRAY(BQ14))/COUNT(_xlfn.ANCHORARRAY(BQ14))*_xlfn.ANCHORARRAY(BQ14)</f>
        <v>0</v>
      </c>
      <c r="BS14" s="198" cm="1">
        <f t="array" aca="1" ref="BS14" ca="1">IFERROR(MATCH(TRUE,INDEX($B$14:$B$117&gt;=BR14,0),0),"")</f>
        <v>1</v>
      </c>
      <c r="BT14" s="194">
        <f t="shared" ref="BT14:BT77" ca="1" si="55">IFERROR(IF(ROUND(BR14,3)=1,1,FORECAST(BR14,OFFSET($C$14,BS14-1,0,2),OFFSET($B$14,BS14-1,0,2))),BT13+(1-BT13)/($K$4-BQ14))</f>
        <v>3.2000000000000006E-3</v>
      </c>
      <c r="BU14" s="200" cm="1">
        <f t="array" aca="1" ref="BU14:BU20" ca="1">IF(_xlfn.SEQUENCE(ROUNDUP(BV5,0),,1)*12&gt;BV4,BV4-1,_xlfn.SEQUENCE(ROUNDUP(BV5,0),,1)*12)</f>
        <v>12</v>
      </c>
      <c r="BV14" s="5" cm="1">
        <f t="array" aca="1" ref="BV14:BV20" ca="1">VLOOKUP(_xlfn.ANCHORARRAY(BU14),BQ:BT,4)</f>
        <v>0.12567500000000004</v>
      </c>
      <c r="BW14" s="194">
        <f t="shared" ref="BW14:BW77" ca="1" si="56">IF(BV14-BV13&lt;0,0,BV14-BV13)</f>
        <v>0.12567500000000004</v>
      </c>
      <c r="BX14" s="19" cm="1">
        <f t="array" aca="1" ref="BX14:BX603" ca="1">BW14:BW603*BV$10</f>
        <v>498859672.35633099</v>
      </c>
      <c r="BY14" s="208">
        <f t="shared" ref="BY14:BY77" ca="1" si="57">(BX14*(1+BV$3)^((BV$4-BU14)/12))-BX14</f>
        <v>197314261.08876085</v>
      </c>
      <c r="BZ14" s="207" cm="1">
        <f t="array" aca="1" ref="BZ14:BZ93" ca="1">_xlfn.SEQUENCE(CE4,,0,1)</f>
        <v>0</v>
      </c>
      <c r="CA14" s="194" cm="1">
        <f t="array" aca="1" ref="CA14:CA93" ca="1">(_xlfn.ANCHORARRAY(BZ14)+1-_xlfn.ANCHORARRAY(BZ14))/COUNT(_xlfn.ANCHORARRAY(BZ14))*_xlfn.ANCHORARRAY(BZ14)</f>
        <v>0</v>
      </c>
      <c r="CB14" s="198" cm="1">
        <f t="array" aca="1" ref="CB14" ca="1">IFERROR(MATCH(TRUE,INDEX($B$14:$B$117&gt;=CA14,0),0),"")</f>
        <v>1</v>
      </c>
      <c r="CC14" s="194">
        <f t="shared" ref="CC14:CC77" ca="1" si="58">IFERROR(IF(ROUND(CA14,3)=1,1,FORECAST(CA14,OFFSET($C$14,CB14-1,0,2),OFFSET($B$14,CB14-1,0,2))),CC13+(1-CC13)/($K$4-BZ14))</f>
        <v>3.2000000000000006E-3</v>
      </c>
      <c r="CD14" s="200" cm="1">
        <f t="array" aca="1" ref="CD14:CD20" ca="1">IF(_xlfn.SEQUENCE(ROUNDUP(CE5,0),,1)*12&gt;CE4,CE4-1,_xlfn.SEQUENCE(ROUNDUP(CE5,0),,1)*12)</f>
        <v>12</v>
      </c>
      <c r="CE14" s="5" cm="1">
        <f t="array" aca="1" ref="CE14:CE20" ca="1">VLOOKUP(_xlfn.ANCHORARRAY(CD14),BZ:CC,4)</f>
        <v>0.12567500000000004</v>
      </c>
      <c r="CF14" s="194">
        <f t="shared" ref="CF14:CF77" ca="1" si="59">IF(CE14-CE13&lt;0,0,CE14-CE13)</f>
        <v>0.12567500000000004</v>
      </c>
      <c r="CG14" s="19" cm="1">
        <f t="array" aca="1" ref="CG14:CG603" ca="1">CF14:CF603*CE$10</f>
        <v>490964108.02000862</v>
      </c>
      <c r="CH14" s="208">
        <f t="shared" ref="CH14:CH77" ca="1" si="60">(CG14*(1+CE$3)^((CE$4-CD14)/12))-CG14</f>
        <v>192564589.48978835</v>
      </c>
      <c r="CI14" s="207" cm="1">
        <f t="array" aca="1" ref="CI14:CI92" ca="1">_xlfn.SEQUENCE(CN4,,0,1)</f>
        <v>0</v>
      </c>
      <c r="CJ14" s="194" cm="1">
        <f t="array" aca="1" ref="CJ14:CJ92" ca="1">(_xlfn.ANCHORARRAY(CI14)+1-_xlfn.ANCHORARRAY(CI14))/COUNT(_xlfn.ANCHORARRAY(CI14))*_xlfn.ANCHORARRAY(CI14)</f>
        <v>0</v>
      </c>
      <c r="CK14" s="198" cm="1">
        <f t="array" aca="1" ref="CK14" ca="1">IFERROR(MATCH(TRUE,INDEX($B$14:$B$117&gt;=CJ14,0),0),"")</f>
        <v>1</v>
      </c>
      <c r="CL14" s="194">
        <f t="shared" ref="CL14:CL77" ca="1" si="61">IFERROR(IF(ROUND(CJ14,3)=1,1,FORECAST(CJ14,OFFSET($C$14,CK14-1,0,2),OFFSET($B$14,CK14-1,0,2))),CL13+(1-CL13)/($K$4-CI14))</f>
        <v>3.2000000000000006E-3</v>
      </c>
      <c r="CM14" s="200" cm="1">
        <f t="array" aca="1" ref="CM14:CM20" ca="1">IF(_xlfn.SEQUENCE(ROUNDUP(CN5,0),,1)*12&gt;CN4,CN4-1,_xlfn.SEQUENCE(ROUNDUP(CN5,0),,1)*12)</f>
        <v>12</v>
      </c>
      <c r="CN14" s="5" cm="1">
        <f t="array" aca="1" ref="CN14:CN20" ca="1">VLOOKUP(_xlfn.ANCHORARRAY(CM14),CI:CL,4)</f>
        <v>0.12753291139240508</v>
      </c>
      <c r="CO14" s="194">
        <f t="shared" ref="CO14:CO77" ca="1" si="62">IF(CN14-CN13&lt;0,0,CN14-CN13)</f>
        <v>0.12753291139240508</v>
      </c>
      <c r="CP14" s="19" cm="1">
        <f t="array" aca="1" ref="CP14:CP603" ca="1">CO14:CO603*CN$10</f>
        <v>491301388.8141073</v>
      </c>
      <c r="CQ14" s="208">
        <f t="shared" ref="CQ14:CQ77" ca="1" si="63">(CP14*(1+CN$3)^((CN$4-CM14)/12))-CP14</f>
        <v>191286740.00170708</v>
      </c>
      <c r="CR14" s="207" t="e" cm="1">
        <f t="array" aca="1" ref="CR14" ca="1">_xlfn.SEQUENCE(CW4,,0,1)</f>
        <v>#N/A</v>
      </c>
      <c r="CS14" s="194" t="e" cm="1">
        <f t="array" aca="1" ref="CS14" ca="1">(_xlfn.ANCHORARRAY(CR14)+1-_xlfn.ANCHORARRAY(CR14))/COUNT(_xlfn.ANCHORARRAY(CR14))*_xlfn.ANCHORARRAY(CR14)</f>
        <v>#N/A</v>
      </c>
      <c r="CT14" s="198" t="str" cm="1">
        <f t="array" aca="1" ref="CT14" ca="1">IFERROR(MATCH(TRUE,INDEX($B$14:$B$117&gt;=CS14,0),0),"")</f>
        <v/>
      </c>
      <c r="CU14" s="194" t="e">
        <f t="shared" ref="CU14:CU77" ca="1" si="64">IFERROR(IF(ROUND(CS14,3)=1,1,FORECAST(CS14,OFFSET($C$14,CT14-1,0,2),OFFSET($B$14,CT14-1,0,2))),CU13+(1-CU13)/($K$4-CR14))</f>
        <v>#N/A</v>
      </c>
      <c r="CV14" s="200" t="e" cm="1">
        <f t="array" aca="1" ref="CV14" ca="1">IF(_xlfn.SEQUENCE(ROUNDUP(CW5,0),,1)*12&gt;CW4,CW4-1,_xlfn.SEQUENCE(ROUNDUP(CW5,0),,1)*12)</f>
        <v>#N/A</v>
      </c>
      <c r="CW14" s="5" t="e" cm="1">
        <f t="array" aca="1" ref="CW14" ca="1">VLOOKUP(_xlfn.ANCHORARRAY(CV14),CR:CU,4)</f>
        <v>#N/A</v>
      </c>
      <c r="CX14" s="194" t="e">
        <f t="shared" ref="CX14:CX77" ca="1" si="65">IF(CW14-CW13&lt;0,0,CW14-CW13)</f>
        <v>#N/A</v>
      </c>
      <c r="CY14" s="19" t="e" cm="1">
        <f t="array" aca="1" ref="CY14:CY603" ca="1">CX14:CX603*CW$10</f>
        <v>#N/A</v>
      </c>
      <c r="CZ14" s="208" t="e">
        <f t="shared" ref="CZ14:CZ77" ca="1" si="66">(CY14*(1+CW$3)^((CW$4-CV14)/12))-CY14</f>
        <v>#N/A</v>
      </c>
      <c r="DA14" s="207" t="e" cm="1">
        <f t="array" aca="1" ref="DA14" ca="1">_xlfn.SEQUENCE(DF4,,0,1)</f>
        <v>#N/A</v>
      </c>
      <c r="DB14" s="194" t="e" cm="1">
        <f t="array" aca="1" ref="DB14" ca="1">(_xlfn.ANCHORARRAY(DA14)+1-_xlfn.ANCHORARRAY(DA14))/COUNT(_xlfn.ANCHORARRAY(DA14))*_xlfn.ANCHORARRAY(DA14)</f>
        <v>#N/A</v>
      </c>
      <c r="DC14" s="198" t="str" cm="1">
        <f t="array" aca="1" ref="DC14" ca="1">IFERROR(MATCH(TRUE,INDEX($B$14:$B$117&gt;=DB14,0),0),"")</f>
        <v/>
      </c>
      <c r="DD14" s="194" t="e">
        <f t="shared" ref="DD14:DD77" ca="1" si="67">IFERROR(IF(ROUND(DB14,3)=1,1,FORECAST(DB14,OFFSET($C$14,DC14-1,0,2),OFFSET($B$14,DC14-1,0,2))),DD13+(1-DD13)/($K$4-DA14))</f>
        <v>#N/A</v>
      </c>
      <c r="DE14" s="200" t="e" cm="1">
        <f t="array" aca="1" ref="DE14" ca="1">IF(_xlfn.SEQUENCE(ROUNDUP(DF5,0),,1)*12&gt;DF4,DF4-1,_xlfn.SEQUENCE(ROUNDUP(DF5,0),,1)*12)</f>
        <v>#N/A</v>
      </c>
      <c r="DF14" s="5" t="e" cm="1">
        <f t="array" aca="1" ref="DF14" ca="1">VLOOKUP(_xlfn.ANCHORARRAY(DE14),DA:DD,4)</f>
        <v>#N/A</v>
      </c>
      <c r="DG14" s="194" t="e">
        <f t="shared" ref="DG14:DG77" ca="1" si="68">IF(DF14-DF13&lt;0,0,DF14-DF13)</f>
        <v>#N/A</v>
      </c>
      <c r="DH14" s="19" t="e" cm="1">
        <f t="array" aca="1" ref="DH14:DH603" ca="1">DG14:DG603*DF$10</f>
        <v>#N/A</v>
      </c>
      <c r="DI14" s="208" t="e">
        <f t="shared" ref="DI14:DI77" ca="1" si="69">(DH14*(1+DF$3)^((DF$4-DE14)/12))-DH14</f>
        <v>#N/A</v>
      </c>
      <c r="DJ14" s="207" t="e" cm="1">
        <f t="array" aca="1" ref="DJ14" ca="1">_xlfn.SEQUENCE(DO4,,0,1)</f>
        <v>#N/A</v>
      </c>
      <c r="DK14" s="194" t="e" cm="1">
        <f t="array" aca="1" ref="DK14" ca="1">(_xlfn.ANCHORARRAY(DJ14)+1-_xlfn.ANCHORARRAY(DJ14))/COUNT(_xlfn.ANCHORARRAY(DJ14))*_xlfn.ANCHORARRAY(DJ14)</f>
        <v>#N/A</v>
      </c>
      <c r="DL14" s="198" t="str" cm="1">
        <f t="array" aca="1" ref="DL14" ca="1">IFERROR(MATCH(TRUE,INDEX($B$14:$B$117&gt;=DK14,0),0),"")</f>
        <v/>
      </c>
      <c r="DM14" s="194" t="e">
        <f t="shared" ref="DM14:DM77" ca="1" si="70">IFERROR(IF(ROUND(DK14,3)=1,1,FORECAST(DK14,OFFSET($C$14,DL14-1,0,2),OFFSET($B$14,DL14-1,0,2))),DM13+(1-DM13)/($K$4-DJ14))</f>
        <v>#N/A</v>
      </c>
      <c r="DN14" s="200" t="e" cm="1">
        <f t="array" aca="1" ref="DN14" ca="1">IF(_xlfn.SEQUENCE(ROUNDUP(DO5,0),,1)*12&gt;DO4,DO4-1,_xlfn.SEQUENCE(ROUNDUP(DO5,0),,1)*12)</f>
        <v>#N/A</v>
      </c>
      <c r="DO14" s="5" t="e" cm="1">
        <f t="array" aca="1" ref="DO14" ca="1">VLOOKUP(_xlfn.ANCHORARRAY(DN14),DJ:DM,4)</f>
        <v>#N/A</v>
      </c>
      <c r="DP14" s="194" t="e">
        <f t="shared" ref="DP14:DP77" ca="1" si="71">IF(DO14-DO13&lt;0,0,DO14-DO13)</f>
        <v>#N/A</v>
      </c>
      <c r="DQ14" s="19" t="e" cm="1">
        <f t="array" aca="1" ref="DQ14:DQ603" ca="1">DP14:DP603*DO$10</f>
        <v>#N/A</v>
      </c>
      <c r="DR14" s="208" t="e">
        <f t="shared" ref="DR14:DR77" ca="1" si="72">(DQ14*(1+DO$3)^((DO$4-DN14)/12))-DQ14</f>
        <v>#N/A</v>
      </c>
      <c r="DS14" s="207" t="e" cm="1">
        <f t="array" aca="1" ref="DS14" ca="1">_xlfn.SEQUENCE(DX4,,0,1)</f>
        <v>#N/A</v>
      </c>
      <c r="DT14" s="194" t="e" cm="1">
        <f t="array" aca="1" ref="DT14" ca="1">(_xlfn.ANCHORARRAY(DS14)+1-_xlfn.ANCHORARRAY(DS14))/COUNT(_xlfn.ANCHORARRAY(DS14))*_xlfn.ANCHORARRAY(DS14)</f>
        <v>#N/A</v>
      </c>
      <c r="DU14" s="198" t="str" cm="1">
        <f t="array" aca="1" ref="DU14" ca="1">IFERROR(MATCH(TRUE,INDEX($B$14:$B$117&gt;=DT14,0),0),"")</f>
        <v/>
      </c>
      <c r="DV14" s="194" t="e">
        <f t="shared" ref="DV14:DV77" ca="1" si="73">IFERROR(IF(ROUND(DT14,3)=1,1,FORECAST(DT14,OFFSET($C$14,DU14-1,0,2),OFFSET($B$14,DU14-1,0,2))),DV13+(1-DV13)/($K$4-DS14))</f>
        <v>#N/A</v>
      </c>
      <c r="DW14" s="200" t="e" cm="1">
        <f t="array" aca="1" ref="DW14" ca="1">IF(_xlfn.SEQUENCE(ROUNDUP(DX5,0),,1)*12&gt;DX4,DX4-1,_xlfn.SEQUENCE(ROUNDUP(DX5,0),,1)*12)</f>
        <v>#N/A</v>
      </c>
      <c r="DX14" s="5" t="e" cm="1">
        <f t="array" aca="1" ref="DX14" ca="1">VLOOKUP(_xlfn.ANCHORARRAY(DW14),DS:DV,4)</f>
        <v>#N/A</v>
      </c>
      <c r="DY14" s="194" t="e">
        <f t="shared" ref="DY14:DY77" ca="1" si="74">IF(DX14-DX13&lt;0,0,DX14-DX13)</f>
        <v>#N/A</v>
      </c>
      <c r="DZ14" s="19" t="e" cm="1">
        <f t="array" aca="1" ref="DZ14:DZ603" ca="1">DY14:DY603*DX$10</f>
        <v>#N/A</v>
      </c>
      <c r="EA14" s="208" t="e">
        <f t="shared" ref="EA14:EA77" ca="1" si="75">(DZ14*(1+DX$3)^((DX$4-DW14)/12))-DZ14</f>
        <v>#N/A</v>
      </c>
      <c r="EB14" s="207" t="e" cm="1">
        <f t="array" aca="1" ref="EB14" ca="1">_xlfn.SEQUENCE(EG4,,0,1)</f>
        <v>#N/A</v>
      </c>
      <c r="EC14" s="194" t="e" cm="1">
        <f t="array" aca="1" ref="EC14" ca="1">(_xlfn.ANCHORARRAY(EB14)+1-_xlfn.ANCHORARRAY(EB14))/COUNT(_xlfn.ANCHORARRAY(EB14))*_xlfn.ANCHORARRAY(EB14)</f>
        <v>#N/A</v>
      </c>
      <c r="ED14" s="198" t="str" cm="1">
        <f t="array" aca="1" ref="ED14" ca="1">IFERROR(MATCH(TRUE,INDEX($B$14:$B$117&gt;=EC14,0),0),"")</f>
        <v/>
      </c>
      <c r="EE14" s="194" t="e">
        <f t="shared" ref="EE14:EE77" ca="1" si="76">IFERROR(IF(ROUND(EC14,3)=1,1,FORECAST(EC14,OFFSET($C$14,ED14-1,0,2),OFFSET($B$14,ED14-1,0,2))),EE13+(1-EE13)/($K$4-EB14))</f>
        <v>#N/A</v>
      </c>
      <c r="EF14" s="200" t="e" cm="1">
        <f t="array" aca="1" ref="EF14" ca="1">IF(_xlfn.SEQUENCE(ROUNDUP(EG5,0),,1)*12&gt;EG4,EG4-1,_xlfn.SEQUENCE(ROUNDUP(EG5,0),,1)*12)</f>
        <v>#N/A</v>
      </c>
      <c r="EG14" s="5" t="e" cm="1">
        <f t="array" aca="1" ref="EG14" ca="1">VLOOKUP(_xlfn.ANCHORARRAY(EF14),EB:EE,4)</f>
        <v>#N/A</v>
      </c>
      <c r="EH14" s="194" t="e">
        <f t="shared" ref="EH14:EH77" ca="1" si="77">IF(EG14-EG13&lt;0,0,EG14-EG13)</f>
        <v>#N/A</v>
      </c>
      <c r="EI14" s="19" t="e" cm="1">
        <f t="array" aca="1" ref="EI14:EI603" ca="1">EH14:EH603*EG$10</f>
        <v>#N/A</v>
      </c>
      <c r="EJ14" s="208" t="e">
        <f t="shared" ref="EJ14:EJ77" ca="1" si="78">(EI14*(1+EG$3)^((EG$4-EF14)/12))-EI14</f>
        <v>#N/A</v>
      </c>
      <c r="EK14" s="207" t="e" cm="1">
        <f t="array" aca="1" ref="EK14" ca="1">_xlfn.SEQUENCE(EP4,,0,1)</f>
        <v>#N/A</v>
      </c>
      <c r="EL14" s="194" t="e" cm="1">
        <f t="array" aca="1" ref="EL14" ca="1">(_xlfn.ANCHORARRAY(EK14)+1-_xlfn.ANCHORARRAY(EK14))/COUNT(_xlfn.ANCHORARRAY(EK14))*_xlfn.ANCHORARRAY(EK14)</f>
        <v>#N/A</v>
      </c>
      <c r="EM14" s="198" t="str" cm="1">
        <f t="array" aca="1" ref="EM14" ca="1">IFERROR(MATCH(TRUE,INDEX($B$14:$B$117&gt;=EL14,0),0),"")</f>
        <v/>
      </c>
      <c r="EN14" s="194" t="e">
        <f t="shared" ref="EN14:EN77" ca="1" si="79">IFERROR(IF(ROUND(EL14,3)=1,1,FORECAST(EL14,OFFSET($C$14,EM14-1,0,2),OFFSET($B$14,EM14-1,0,2))),EN13+(1-EN13)/($K$4-EK14))</f>
        <v>#N/A</v>
      </c>
      <c r="EO14" s="200" t="e" cm="1">
        <f t="array" aca="1" ref="EO14" ca="1">IF(_xlfn.SEQUENCE(ROUNDUP(EP5,0),,1)*12&gt;EP4,EP4-1,_xlfn.SEQUENCE(ROUNDUP(EP5,0),,1)*12)</f>
        <v>#N/A</v>
      </c>
      <c r="EP14" s="5" t="e" cm="1">
        <f t="array" aca="1" ref="EP14" ca="1">VLOOKUP(_xlfn.ANCHORARRAY(EO14),EK:EN,4)</f>
        <v>#N/A</v>
      </c>
      <c r="EQ14" s="194" t="e">
        <f t="shared" ref="EQ14:EQ77" ca="1" si="80">IF(EP14-EP13&lt;0,0,EP14-EP13)</f>
        <v>#N/A</v>
      </c>
      <c r="ER14" s="19" t="e" cm="1">
        <f t="array" aca="1" ref="ER14:ER603" ca="1">EQ14:EQ603*EP$10</f>
        <v>#N/A</v>
      </c>
      <c r="ES14" s="208" t="e">
        <f t="shared" ref="ES14:ES77" ca="1" si="81">(ER14*(1+EP$3)^((EP$4-EO14)/12))-ER14</f>
        <v>#N/A</v>
      </c>
      <c r="ET14" s="207" t="e" cm="1">
        <f t="array" aca="1" ref="ET14" ca="1">_xlfn.SEQUENCE(EY4,,0,1)</f>
        <v>#N/A</v>
      </c>
      <c r="EU14" s="194" t="e" cm="1">
        <f t="array" aca="1" ref="EU14" ca="1">(_xlfn.ANCHORARRAY(ET14)+1-_xlfn.ANCHORARRAY(ET14))/COUNT(_xlfn.ANCHORARRAY(ET14))*_xlfn.ANCHORARRAY(ET14)</f>
        <v>#N/A</v>
      </c>
      <c r="EV14" s="198" t="str" cm="1">
        <f t="array" aca="1" ref="EV14" ca="1">IFERROR(MATCH(TRUE,INDEX($B$14:$B$117&gt;=EU14,0),0),"")</f>
        <v/>
      </c>
      <c r="EW14" s="194" t="e">
        <f t="shared" ref="EW14:EW77" ca="1" si="82">IFERROR(IF(ROUND(EU14,3)=1,1,FORECAST(EU14,OFFSET($C$14,EV14-1,0,2),OFFSET($B$14,EV14-1,0,2))),EW13+(1-EW13)/($K$4-ET14))</f>
        <v>#N/A</v>
      </c>
      <c r="EX14" s="200" t="e" cm="1">
        <f t="array" aca="1" ref="EX14" ca="1">IF(_xlfn.SEQUENCE(ROUNDUP(EY5,0),,1)*12&gt;EY4,EY4-1,_xlfn.SEQUENCE(ROUNDUP(EY5,0),,1)*12)</f>
        <v>#N/A</v>
      </c>
      <c r="EY14" s="5" t="e" cm="1">
        <f t="array" aca="1" ref="EY14" ca="1">VLOOKUP(_xlfn.ANCHORARRAY(EX14),ET:EW,4)</f>
        <v>#N/A</v>
      </c>
      <c r="EZ14" s="194" t="e">
        <f t="shared" ref="EZ14:EZ77" ca="1" si="83">IF(EY14-EY13&lt;0,0,EY14-EY13)</f>
        <v>#N/A</v>
      </c>
      <c r="FA14" s="19" t="e" cm="1">
        <f t="array" aca="1" ref="FA14:FA603" ca="1">EZ14:EZ603*EY$10</f>
        <v>#N/A</v>
      </c>
      <c r="FB14" s="208" t="e">
        <f t="shared" ref="FB14:FB77" ca="1" si="84">(FA14*(1+EY$3)^((EY$4-EX14)/12))-FA14</f>
        <v>#N/A</v>
      </c>
      <c r="FC14" s="207" t="e" cm="1">
        <f t="array" aca="1" ref="FC14" ca="1">_xlfn.SEQUENCE(FH4,,0,1)</f>
        <v>#N/A</v>
      </c>
      <c r="FD14" s="194" t="e" cm="1">
        <f t="array" aca="1" ref="FD14" ca="1">(_xlfn.ANCHORARRAY(FC14)+1-_xlfn.ANCHORARRAY(FC14))/COUNT(_xlfn.ANCHORARRAY(FC14))*_xlfn.ANCHORARRAY(FC14)</f>
        <v>#N/A</v>
      </c>
      <c r="FE14" s="198" t="str" cm="1">
        <f t="array" aca="1" ref="FE14" ca="1">IFERROR(MATCH(TRUE,INDEX($B$14:$B$117&gt;=FD14,0),0),"")</f>
        <v/>
      </c>
      <c r="FF14" s="194" t="e">
        <f t="shared" ref="FF14:FF77" ca="1" si="85">IFERROR(IF(ROUND(FD14,3)=1,1,FORECAST(FD14,OFFSET($C$14,FE14-1,0,2),OFFSET($B$14,FE14-1,0,2))),FF13+(1-FF13)/($K$4-FC14))</f>
        <v>#N/A</v>
      </c>
      <c r="FG14" s="200" t="e" cm="1">
        <f t="array" aca="1" ref="FG14" ca="1">IF(_xlfn.SEQUENCE(ROUNDUP(FH5,0),,1)*12&gt;FH4,FH4-1,_xlfn.SEQUENCE(ROUNDUP(FH5,0),,1)*12)</f>
        <v>#N/A</v>
      </c>
      <c r="FH14" s="5" t="e" cm="1">
        <f t="array" aca="1" ref="FH14" ca="1">VLOOKUP(_xlfn.ANCHORARRAY(FG14),FC:FF,4)</f>
        <v>#N/A</v>
      </c>
      <c r="FI14" s="194" t="e">
        <f t="shared" ref="FI14:FI77" ca="1" si="86">IF(FH14-FH13&lt;0,0,FH14-FH13)</f>
        <v>#N/A</v>
      </c>
      <c r="FJ14" s="19" t="e" cm="1">
        <f t="array" aca="1" ref="FJ14:FJ603" ca="1">FI14:FI603*FH$10</f>
        <v>#N/A</v>
      </c>
      <c r="FK14" s="208" t="e">
        <f t="shared" ref="FK14:FK77" ca="1" si="87">(FJ14*(1+FH$3)^((FH$4-FG14)/12))-FJ14</f>
        <v>#N/A</v>
      </c>
      <c r="FL14" s="207" t="e" cm="1">
        <f t="array" aca="1" ref="FL14" ca="1">_xlfn.SEQUENCE(FQ4,,0,1)</f>
        <v>#N/A</v>
      </c>
      <c r="FM14" s="194" t="e" cm="1">
        <f t="array" aca="1" ref="FM14" ca="1">(_xlfn.ANCHORARRAY(FL14)+1-_xlfn.ANCHORARRAY(FL14))/COUNT(_xlfn.ANCHORARRAY(FL14))*_xlfn.ANCHORARRAY(FL14)</f>
        <v>#N/A</v>
      </c>
      <c r="FN14" s="198" t="str" cm="1">
        <f t="array" aca="1" ref="FN14" ca="1">IFERROR(MATCH(TRUE,INDEX($B$14:$B$117&gt;=FM14,0),0),"")</f>
        <v/>
      </c>
      <c r="FO14" s="194" t="e">
        <f t="shared" ref="FO14:FO77" ca="1" si="88">IFERROR(IF(ROUND(FM14,3)=1,1,FORECAST(FM14,OFFSET($C$14,FN14-1,0,2),OFFSET($B$14,FN14-1,0,2))),FO13+(1-FO13)/($K$4-FL14))</f>
        <v>#N/A</v>
      </c>
      <c r="FP14" s="200" t="e" cm="1">
        <f t="array" aca="1" ref="FP14" ca="1">IF(_xlfn.SEQUENCE(ROUNDUP(FQ5,0),,1)*12&gt;FQ4,FQ4-1,_xlfn.SEQUENCE(ROUNDUP(FQ5,0),,1)*12)</f>
        <v>#N/A</v>
      </c>
      <c r="FQ14" s="5" t="e" cm="1">
        <f t="array" aca="1" ref="FQ14" ca="1">VLOOKUP(_xlfn.ANCHORARRAY(FP14),FL:FO,4)</f>
        <v>#N/A</v>
      </c>
      <c r="FR14" s="194" t="e">
        <f t="shared" ref="FR14:FR77" ca="1" si="89">IF(FQ14-FQ13&lt;0,0,FQ14-FQ13)</f>
        <v>#N/A</v>
      </c>
      <c r="FS14" s="19" t="e" cm="1">
        <f t="array" aca="1" ref="FS14:FS603" ca="1">FR14:FR603*FQ$10</f>
        <v>#N/A</v>
      </c>
      <c r="FT14" s="208" t="e">
        <f t="shared" ref="FT14:FT77" ca="1" si="90">(FS14*(1+FQ$3)^((FQ$4-FP14)/12))-FS14</f>
        <v>#N/A</v>
      </c>
      <c r="FU14" s="207" t="e" cm="1">
        <f t="array" aca="1" ref="FU14" ca="1">_xlfn.SEQUENCE(FZ4,,0,1)</f>
        <v>#N/A</v>
      </c>
      <c r="FV14" s="194" t="e" cm="1">
        <f t="array" aca="1" ref="FV14" ca="1">(_xlfn.ANCHORARRAY(FU14)+1-_xlfn.ANCHORARRAY(FU14))/COUNT(_xlfn.ANCHORARRAY(FU14))*_xlfn.ANCHORARRAY(FU14)</f>
        <v>#N/A</v>
      </c>
      <c r="FW14" s="198" t="str" cm="1">
        <f t="array" aca="1" ref="FW14" ca="1">IFERROR(MATCH(TRUE,INDEX($B$14:$B$117&gt;=FV14,0),0),"")</f>
        <v/>
      </c>
      <c r="FX14" s="194" t="e">
        <f t="shared" ref="FX14:FX77" ca="1" si="91">IFERROR(IF(ROUND(FV14,3)=1,1,FORECAST(FV14,OFFSET($C$14,FW14-1,0,2),OFFSET($B$14,FW14-1,0,2))),FX13+(1-FX13)/($K$4-FU14))</f>
        <v>#N/A</v>
      </c>
      <c r="FY14" s="200" t="e" cm="1">
        <f t="array" aca="1" ref="FY14" ca="1">IF(_xlfn.SEQUENCE(ROUNDUP(FZ5,0),,1)*12&gt;FZ4,FZ4-1,_xlfn.SEQUENCE(ROUNDUP(FZ5,0),,1)*12)</f>
        <v>#N/A</v>
      </c>
      <c r="FZ14" s="5" t="e" cm="1">
        <f t="array" aca="1" ref="FZ14" ca="1">VLOOKUP(_xlfn.ANCHORARRAY(FY14),FU:FX,4)</f>
        <v>#N/A</v>
      </c>
      <c r="GA14" s="194" t="e">
        <f t="shared" ref="GA14:GA77" ca="1" si="92">IF(FZ14-FZ13&lt;0,0,FZ14-FZ13)</f>
        <v>#N/A</v>
      </c>
      <c r="GB14" s="19" t="e" cm="1">
        <f t="array" aca="1" ref="GB14:GB603" ca="1">GA14:GA603*FZ$10</f>
        <v>#N/A</v>
      </c>
      <c r="GC14" s="208" t="e">
        <f t="shared" ref="GC14:GC77" ca="1" si="93">(GB14*(1+FZ$3)^((FZ$4-FY14)/12))-GB14</f>
        <v>#N/A</v>
      </c>
    </row>
    <row r="15" spans="1:185" x14ac:dyDescent="0.2">
      <c r="A15" s="236">
        <v>1</v>
      </c>
      <c r="B15" s="195">
        <v>9.7087378640776691E-3</v>
      </c>
      <c r="C15" s="194">
        <v>6.4000000000000003E-3</v>
      </c>
      <c r="D15" s="195">
        <v>3.2000000000000002E-3</v>
      </c>
      <c r="E15" s="194"/>
      <c r="F15" s="207">
        <f ca="1"/>
        <v>1</v>
      </c>
      <c r="G15" s="194">
        <f ca="1"/>
        <v>7.1942446043165471E-3</v>
      </c>
      <c r="H15" s="198" cm="1">
        <f t="array" aca="1" ref="H15" ca="1">IFERROR(MATCH(TRUE,INDEX($B$14:$B$117&gt;=G15,0),0),"")</f>
        <v>2</v>
      </c>
      <c r="I15" s="194">
        <f t="shared" ca="1" si="38"/>
        <v>5.571223021582734E-3</v>
      </c>
      <c r="J15" s="200">
        <f ca="1"/>
        <v>24</v>
      </c>
      <c r="K15" s="5">
        <f ca="1"/>
        <v>0.14767697841726626</v>
      </c>
      <c r="L15" s="194">
        <f t="shared" ref="L15:L78" ca="1" si="94">IF(K15-K14&lt;0,0,K15-K14)</f>
        <v>0.10590000000000005</v>
      </c>
      <c r="M15" s="19">
        <f ca="1"/>
        <v>1594935449.9014578</v>
      </c>
      <c r="N15" s="208">
        <f t="shared" ref="N15:N78" ca="1" si="95">(M15*(1+K$3)^((K$4-J15)/12))-M15</f>
        <v>1201666434.963747</v>
      </c>
      <c r="O15" s="207">
        <f ca="1"/>
        <v>1</v>
      </c>
      <c r="P15" s="194">
        <f ca="1"/>
        <v>1.0752688172043012E-2</v>
      </c>
      <c r="Q15" s="198" cm="1">
        <f t="array" aca="1" ref="Q15" ca="1">IFERROR(MATCH(TRUE,INDEX($B$14:$B$117&gt;=P15,0),0),"")</f>
        <v>3</v>
      </c>
      <c r="R15" s="194">
        <f t="shared" ca="1" si="39"/>
        <v>6.7440860215053798E-3</v>
      </c>
      <c r="S15" s="200">
        <f ca="1"/>
        <v>24</v>
      </c>
      <c r="T15" s="5">
        <f ca="1"/>
        <v>0.26340645161290327</v>
      </c>
      <c r="U15" s="194">
        <f t="shared" ref="U15:U78" ca="1" si="96">IF(T15-T14&lt;0,0,T15-T14)</f>
        <v>0.17051290322580648</v>
      </c>
      <c r="V15" s="19">
        <f ca="1"/>
        <v>1013784624.0204562</v>
      </c>
      <c r="W15" s="208">
        <f t="shared" ref="W15:W78" ca="1" si="97">(V15*(1+T$3)^((T$4-S15)/12))-V15</f>
        <v>404081648.94710457</v>
      </c>
      <c r="X15" s="207">
        <f ca="1"/>
        <v>1</v>
      </c>
      <c r="Y15" s="194">
        <f ca="1"/>
        <v>1.1627906976744186E-2</v>
      </c>
      <c r="Z15" s="198" cm="1">
        <f t="array" aca="1" ref="Z15" ca="1">IFERROR(MATCH(TRUE,INDEX($B$14:$B$117&gt;=Y15,0),0),"")</f>
        <v>3</v>
      </c>
      <c r="AA15" s="194">
        <f t="shared" ca="1" si="40"/>
        <v>7.0325581395348866E-3</v>
      </c>
      <c r="AB15" s="200">
        <f ca="1"/>
        <v>24</v>
      </c>
      <c r="AC15" s="5">
        <f ca="1"/>
        <v>0.29071395348837209</v>
      </c>
      <c r="AD15" s="194">
        <f t="shared" ca="1" si="41"/>
        <v>0.18244186046511623</v>
      </c>
      <c r="AE15" s="19">
        <f ca="1"/>
        <v>873228028.73990929</v>
      </c>
      <c r="AF15" s="208">
        <f t="shared" ca="1" si="42"/>
        <v>309780848.26667297</v>
      </c>
      <c r="AG15" s="207">
        <f ca="1"/>
        <v>1</v>
      </c>
      <c r="AH15" s="194">
        <f ca="1"/>
        <v>1.2048192771084338E-2</v>
      </c>
      <c r="AI15" s="198" cm="1">
        <f t="array" aca="1" ref="AI15" ca="1">IFERROR(MATCH(TRUE,INDEX($B$14:$B$117&gt;=AH15,0),0),"")</f>
        <v>3</v>
      </c>
      <c r="AJ15" s="194">
        <f t="shared" ca="1" si="43"/>
        <v>7.1710843373494013E-3</v>
      </c>
      <c r="AK15" s="200">
        <f ca="1"/>
        <v>24</v>
      </c>
      <c r="AL15" s="5">
        <f ca="1"/>
        <v>0.30155783132530134</v>
      </c>
      <c r="AM15" s="194">
        <f t="shared" ca="1" si="44"/>
        <v>0.18606506024096392</v>
      </c>
      <c r="AN15" s="19">
        <f ca="1"/>
        <v>816954727.63019097</v>
      </c>
      <c r="AO15" s="208">
        <f t="shared" ca="1" si="45"/>
        <v>275526780.92418969</v>
      </c>
      <c r="AP15" s="207">
        <f ca="1"/>
        <v>1</v>
      </c>
      <c r="AQ15" s="194">
        <f ca="1"/>
        <v>1.2195121951219513E-2</v>
      </c>
      <c r="AR15" s="198" cm="1">
        <f t="array" aca="1" ref="AR15" ca="1">IFERROR(MATCH(TRUE,INDEX($B$14:$B$117&gt;=AQ15,0),0),"")</f>
        <v>3</v>
      </c>
      <c r="AS15" s="194">
        <f t="shared" ca="1" si="46"/>
        <v>7.219512195121955E-3</v>
      </c>
      <c r="AT15" s="200">
        <f ca="1"/>
        <v>24</v>
      </c>
      <c r="AU15" s="5">
        <f ca="1"/>
        <v>0.30556585365853667</v>
      </c>
      <c r="AV15" s="194">
        <f t="shared" ca="1" si="47"/>
        <v>0.18347073170731712</v>
      </c>
      <c r="AW15" s="19">
        <f ca="1"/>
        <v>778793296.83630323</v>
      </c>
      <c r="AX15" s="208">
        <f t="shared" ca="1" si="48"/>
        <v>257101581.69799447</v>
      </c>
      <c r="AY15" s="207">
        <f ca="1"/>
        <v>1</v>
      </c>
      <c r="AZ15" s="194">
        <f ca="1"/>
        <v>1.2345679012345678E-2</v>
      </c>
      <c r="BA15" s="198" cm="1">
        <f t="array" aca="1" ref="BA15" ca="1">IFERROR(MATCH(TRUE,INDEX($B$14:$B$117&gt;=AZ15,0),0),"")</f>
        <v>3</v>
      </c>
      <c r="BB15" s="194">
        <f t="shared" ca="1" si="49"/>
        <v>7.2691358024691392E-3</v>
      </c>
      <c r="BC15" s="200">
        <f ca="1"/>
        <v>24</v>
      </c>
      <c r="BD15" s="5">
        <f ca="1"/>
        <v>0.30954814814814813</v>
      </c>
      <c r="BE15" s="194">
        <f t="shared" ca="1" si="50"/>
        <v>0.18568518518518515</v>
      </c>
      <c r="BF15" s="19">
        <f ca="1"/>
        <v>767449646.20753086</v>
      </c>
      <c r="BG15" s="208">
        <f t="shared" ca="1" si="51"/>
        <v>249141301.05027175</v>
      </c>
      <c r="BH15" s="207">
        <f ca="1"/>
        <v>1</v>
      </c>
      <c r="BI15" s="194">
        <f ca="1"/>
        <v>1.2345679012345678E-2</v>
      </c>
      <c r="BJ15" s="198" cm="1">
        <f t="array" aca="1" ref="BJ15" ca="1">IFERROR(MATCH(TRUE,INDEX($B$14:$B$117&gt;=BI15,0),0),"")</f>
        <v>3</v>
      </c>
      <c r="BK15" s="194">
        <f t="shared" ca="1" si="52"/>
        <v>7.2691358024691392E-3</v>
      </c>
      <c r="BL15" s="200">
        <f ca="1"/>
        <v>24</v>
      </c>
      <c r="BM15" s="5">
        <f ca="1"/>
        <v>0.30954814814814813</v>
      </c>
      <c r="BN15" s="194">
        <f t="shared" ca="1" si="53"/>
        <v>0.18568518518518515</v>
      </c>
      <c r="BO15" s="19">
        <f ca="1"/>
        <v>750825932.77463329</v>
      </c>
      <c r="BP15" s="208">
        <f t="shared" ca="1" si="54"/>
        <v>240424164.94948888</v>
      </c>
      <c r="BQ15" s="207">
        <f ca="1"/>
        <v>1</v>
      </c>
      <c r="BR15" s="194">
        <f ca="1"/>
        <v>1.2500000000000001E-2</v>
      </c>
      <c r="BS15" s="198" cm="1">
        <f t="array" aca="1" ref="BS15" ca="1">IFERROR(MATCH(TRUE,INDEX($B$14:$B$117&gt;=BR15,0),0),"")</f>
        <v>3</v>
      </c>
      <c r="BT15" s="194">
        <f t="shared" ca="1" si="55"/>
        <v>7.3200000000000036E-3</v>
      </c>
      <c r="BU15" s="200">
        <f ca="1"/>
        <v>24</v>
      </c>
      <c r="BV15" s="5">
        <f ca="1"/>
        <v>0.31363000000000008</v>
      </c>
      <c r="BW15" s="194">
        <f t="shared" ca="1" si="56"/>
        <v>0.18795500000000004</v>
      </c>
      <c r="BX15" s="19">
        <f ca="1"/>
        <v>746076544.40210211</v>
      </c>
      <c r="BY15" s="208">
        <f t="shared" ca="1" si="57"/>
        <v>236161796.18643463</v>
      </c>
      <c r="BZ15" s="207">
        <f ca="1"/>
        <v>1</v>
      </c>
      <c r="CA15" s="194">
        <f ca="1"/>
        <v>1.2500000000000001E-2</v>
      </c>
      <c r="CB15" s="198" cm="1">
        <f t="array" aca="1" ref="CB15" ca="1">IFERROR(MATCH(TRUE,INDEX($B$14:$B$117&gt;=CA15,0),0),"")</f>
        <v>3</v>
      </c>
      <c r="CC15" s="194">
        <f t="shared" ca="1" si="58"/>
        <v>7.3200000000000036E-3</v>
      </c>
      <c r="CD15" s="200">
        <f ca="1"/>
        <v>24</v>
      </c>
      <c r="CE15" s="5">
        <f ca="1"/>
        <v>0.31363000000000008</v>
      </c>
      <c r="CF15" s="194">
        <f t="shared" ca="1" si="59"/>
        <v>0.18795500000000004</v>
      </c>
      <c r="CG15" s="19">
        <f ca="1"/>
        <v>734268222.97911847</v>
      </c>
      <c r="CH15" s="208">
        <f t="shared" ca="1" si="60"/>
        <v>230128835.47469413</v>
      </c>
      <c r="CI15" s="207">
        <f ca="1"/>
        <v>1</v>
      </c>
      <c r="CJ15" s="194">
        <f ca="1"/>
        <v>1.2658227848101266E-2</v>
      </c>
      <c r="CK15" s="198" cm="1">
        <f t="array" aca="1" ref="CK15" ca="1">IFERROR(MATCH(TRUE,INDEX($B$14:$B$117&gt;=CJ15,0),0),"")</f>
        <v>3</v>
      </c>
      <c r="CL15" s="194">
        <f t="shared" ca="1" si="61"/>
        <v>7.3721518987341804E-3</v>
      </c>
      <c r="CM15" s="200">
        <f ca="1"/>
        <v>24</v>
      </c>
      <c r="CN15" s="5">
        <f ca="1"/>
        <v>0.3184531645569621</v>
      </c>
      <c r="CO15" s="194">
        <f t="shared" ca="1" si="62"/>
        <v>0.19092025316455702</v>
      </c>
      <c r="CP15" s="19">
        <f ca="1"/>
        <v>735491603.76239812</v>
      </c>
      <c r="CQ15" s="208">
        <f t="shared" ca="1" si="63"/>
        <v>228520736.25185752</v>
      </c>
      <c r="CR15" s="207"/>
      <c r="CS15" s="194"/>
      <c r="CT15" s="198" cm="1">
        <f t="array" ref="CT15">IFERROR(MATCH(TRUE,INDEX($B$14:$B$117&gt;=CS15,0),0),"")</f>
        <v>1</v>
      </c>
      <c r="CU15" s="194">
        <f t="shared" ca="1" si="64"/>
        <v>3.2000000000000006E-3</v>
      </c>
      <c r="CV15" s="200"/>
      <c r="CW15" s="5"/>
      <c r="CX15" s="194" t="e">
        <f t="shared" ca="1" si="65"/>
        <v>#N/A</v>
      </c>
      <c r="CY15" s="19" t="e">
        <f ca="1"/>
        <v>#N/A</v>
      </c>
      <c r="CZ15" s="208" t="e">
        <f t="shared" ca="1" si="66"/>
        <v>#N/A</v>
      </c>
      <c r="DA15" s="207"/>
      <c r="DB15" s="194"/>
      <c r="DC15" s="198" cm="1">
        <f t="array" ref="DC15">IFERROR(MATCH(TRUE,INDEX($B$14:$B$117&gt;=DB15,0),0),"")</f>
        <v>1</v>
      </c>
      <c r="DD15" s="194">
        <f t="shared" ca="1" si="67"/>
        <v>3.2000000000000006E-3</v>
      </c>
      <c r="DE15" s="200"/>
      <c r="DF15" s="5"/>
      <c r="DG15" s="194" t="e">
        <f t="shared" ca="1" si="68"/>
        <v>#N/A</v>
      </c>
      <c r="DH15" s="19" t="e">
        <f ca="1"/>
        <v>#N/A</v>
      </c>
      <c r="DI15" s="208" t="e">
        <f t="shared" ca="1" si="69"/>
        <v>#N/A</v>
      </c>
      <c r="DJ15" s="207"/>
      <c r="DK15" s="194"/>
      <c r="DL15" s="198" cm="1">
        <f t="array" ref="DL15">IFERROR(MATCH(TRUE,INDEX($B$14:$B$117&gt;=DK15,0),0),"")</f>
        <v>1</v>
      </c>
      <c r="DM15" s="194">
        <f t="shared" ca="1" si="70"/>
        <v>3.2000000000000006E-3</v>
      </c>
      <c r="DN15" s="200"/>
      <c r="DO15" s="5"/>
      <c r="DP15" s="194" t="e">
        <f t="shared" ca="1" si="71"/>
        <v>#N/A</v>
      </c>
      <c r="DQ15" s="19" t="e">
        <f ca="1"/>
        <v>#N/A</v>
      </c>
      <c r="DR15" s="208" t="e">
        <f t="shared" ca="1" si="72"/>
        <v>#N/A</v>
      </c>
      <c r="DS15" s="207"/>
      <c r="DT15" s="194"/>
      <c r="DU15" s="198" cm="1">
        <f t="array" ref="DU15">IFERROR(MATCH(TRUE,INDEX($B$14:$B$117&gt;=DT15,0),0),"")</f>
        <v>1</v>
      </c>
      <c r="DV15" s="194">
        <f t="shared" ca="1" si="73"/>
        <v>3.2000000000000006E-3</v>
      </c>
      <c r="DW15" s="200"/>
      <c r="DX15" s="5"/>
      <c r="DY15" s="194" t="e">
        <f t="shared" ca="1" si="74"/>
        <v>#N/A</v>
      </c>
      <c r="DZ15" s="19" t="e">
        <f ca="1"/>
        <v>#N/A</v>
      </c>
      <c r="EA15" s="208" t="e">
        <f t="shared" ca="1" si="75"/>
        <v>#N/A</v>
      </c>
      <c r="EB15" s="207"/>
      <c r="EC15" s="194"/>
      <c r="ED15" s="198" cm="1">
        <f t="array" ref="ED15">IFERROR(MATCH(TRUE,INDEX($B$14:$B$117&gt;=EC15,0),0),"")</f>
        <v>1</v>
      </c>
      <c r="EE15" s="194">
        <f t="shared" ca="1" si="76"/>
        <v>3.2000000000000006E-3</v>
      </c>
      <c r="EF15" s="200"/>
      <c r="EG15" s="5"/>
      <c r="EH15" s="194" t="e">
        <f t="shared" ca="1" si="77"/>
        <v>#N/A</v>
      </c>
      <c r="EI15" s="19" t="e">
        <f ca="1"/>
        <v>#N/A</v>
      </c>
      <c r="EJ15" s="208" t="e">
        <f t="shared" ca="1" si="78"/>
        <v>#N/A</v>
      </c>
      <c r="EK15" s="207"/>
      <c r="EL15" s="194"/>
      <c r="EM15" s="198" cm="1">
        <f t="array" ref="EM15">IFERROR(MATCH(TRUE,INDEX($B$14:$B$117&gt;=EL15,0),0),"")</f>
        <v>1</v>
      </c>
      <c r="EN15" s="194">
        <f t="shared" ca="1" si="79"/>
        <v>3.2000000000000006E-3</v>
      </c>
      <c r="EO15" s="200"/>
      <c r="EP15" s="5"/>
      <c r="EQ15" s="194" t="e">
        <f t="shared" ca="1" si="80"/>
        <v>#N/A</v>
      </c>
      <c r="ER15" s="19" t="e">
        <f ca="1"/>
        <v>#N/A</v>
      </c>
      <c r="ES15" s="208" t="e">
        <f t="shared" ca="1" si="81"/>
        <v>#N/A</v>
      </c>
      <c r="ET15" s="207"/>
      <c r="EU15" s="194"/>
      <c r="EV15" s="198" cm="1">
        <f t="array" ref="EV15">IFERROR(MATCH(TRUE,INDEX($B$14:$B$117&gt;=EU15,0),0),"")</f>
        <v>1</v>
      </c>
      <c r="EW15" s="194">
        <f t="shared" ca="1" si="82"/>
        <v>3.2000000000000006E-3</v>
      </c>
      <c r="EX15" s="200"/>
      <c r="EY15" s="5"/>
      <c r="EZ15" s="194" t="e">
        <f t="shared" ca="1" si="83"/>
        <v>#N/A</v>
      </c>
      <c r="FA15" s="19" t="e">
        <f ca="1"/>
        <v>#N/A</v>
      </c>
      <c r="FB15" s="208" t="e">
        <f t="shared" ca="1" si="84"/>
        <v>#N/A</v>
      </c>
      <c r="FC15" s="207"/>
      <c r="FD15" s="194"/>
      <c r="FE15" s="198" cm="1">
        <f t="array" ref="FE15">IFERROR(MATCH(TRUE,INDEX($B$14:$B$117&gt;=FD15,0),0),"")</f>
        <v>1</v>
      </c>
      <c r="FF15" s="194">
        <f t="shared" ca="1" si="85"/>
        <v>3.2000000000000006E-3</v>
      </c>
      <c r="FG15" s="200"/>
      <c r="FH15" s="5"/>
      <c r="FI15" s="194" t="e">
        <f t="shared" ca="1" si="86"/>
        <v>#N/A</v>
      </c>
      <c r="FJ15" s="19" t="e">
        <f ca="1"/>
        <v>#N/A</v>
      </c>
      <c r="FK15" s="208" t="e">
        <f t="shared" ca="1" si="87"/>
        <v>#N/A</v>
      </c>
      <c r="FL15" s="207"/>
      <c r="FM15" s="194"/>
      <c r="FN15" s="198" cm="1">
        <f t="array" ref="FN15">IFERROR(MATCH(TRUE,INDEX($B$14:$B$117&gt;=FM15,0),0),"")</f>
        <v>1</v>
      </c>
      <c r="FO15" s="194">
        <f t="shared" ca="1" si="88"/>
        <v>3.2000000000000006E-3</v>
      </c>
      <c r="FP15" s="200"/>
      <c r="FQ15" s="5"/>
      <c r="FR15" s="194" t="e">
        <f t="shared" ca="1" si="89"/>
        <v>#N/A</v>
      </c>
      <c r="FS15" s="19" t="e">
        <f ca="1"/>
        <v>#N/A</v>
      </c>
      <c r="FT15" s="208" t="e">
        <f t="shared" ca="1" si="90"/>
        <v>#N/A</v>
      </c>
      <c r="FU15" s="207"/>
      <c r="FV15" s="194"/>
      <c r="FW15" s="198" cm="1">
        <f t="array" ref="FW15">IFERROR(MATCH(TRUE,INDEX($B$14:$B$117&gt;=FV15,0),0),"")</f>
        <v>1</v>
      </c>
      <c r="FX15" s="194">
        <f t="shared" ca="1" si="91"/>
        <v>3.2000000000000006E-3</v>
      </c>
      <c r="FY15" s="200"/>
      <c r="FZ15" s="5"/>
      <c r="GA15" s="194" t="e">
        <f t="shared" ca="1" si="92"/>
        <v>#N/A</v>
      </c>
      <c r="GB15" s="19" t="e">
        <f ca="1"/>
        <v>#N/A</v>
      </c>
      <c r="GC15" s="208" t="e">
        <f t="shared" ca="1" si="93"/>
        <v>#N/A</v>
      </c>
    </row>
    <row r="16" spans="1:185" x14ac:dyDescent="0.2">
      <c r="A16" s="236">
        <v>2</v>
      </c>
      <c r="B16" s="195">
        <v>1.9417475728155338E-2</v>
      </c>
      <c r="C16" s="194">
        <v>9.6000000000000009E-3</v>
      </c>
      <c r="D16" s="195">
        <v>3.2000000000000002E-3</v>
      </c>
      <c r="E16" s="194"/>
      <c r="F16" s="207">
        <f ca="1"/>
        <v>2</v>
      </c>
      <c r="G16" s="194">
        <f ca="1"/>
        <v>1.4388489208633094E-2</v>
      </c>
      <c r="H16" s="198" cm="1">
        <f t="array" aca="1" ref="H16" ca="1">IFERROR(MATCH(TRUE,INDEX($B$14:$B$117&gt;=G16,0),0),"")</f>
        <v>3</v>
      </c>
      <c r="I16" s="194">
        <f t="shared" ca="1" si="38"/>
        <v>7.94244604316547E-3</v>
      </c>
      <c r="J16" s="200">
        <f ca="1"/>
        <v>36</v>
      </c>
      <c r="K16" s="5">
        <f ca="1"/>
        <v>0.26465899280575544</v>
      </c>
      <c r="L16" s="194">
        <f t="shared" ca="1" si="94"/>
        <v>0.11698201438848918</v>
      </c>
      <c r="M16" s="19">
        <f ca="1"/>
        <v>1761839110.0007904</v>
      </c>
      <c r="N16" s="208">
        <f t="shared" ca="1" si="95"/>
        <v>1152552554.7432468</v>
      </c>
      <c r="O16" s="207">
        <f ca="1"/>
        <v>2</v>
      </c>
      <c r="P16" s="194">
        <f ca="1"/>
        <v>2.1505376344086023E-2</v>
      </c>
      <c r="Q16" s="198" cm="1">
        <f t="array" aca="1" ref="Q16" ca="1">IFERROR(MATCH(TRUE,INDEX($B$14:$B$117&gt;=P16,0),0),"")</f>
        <v>4</v>
      </c>
      <c r="R16" s="194">
        <f t="shared" ca="1" si="39"/>
        <v>1.0288172043010753E-2</v>
      </c>
      <c r="S16" s="200">
        <f ca="1"/>
        <v>36</v>
      </c>
      <c r="T16" s="5">
        <f ca="1"/>
        <v>0.44253870967741943</v>
      </c>
      <c r="U16" s="194">
        <f t="shared" ca="1" si="96"/>
        <v>0.17913225806451616</v>
      </c>
      <c r="V16" s="19">
        <f ca="1"/>
        <v>1065031006.195349</v>
      </c>
      <c r="W16" s="208">
        <f t="shared" ca="1" si="97"/>
        <v>340194287.08509445</v>
      </c>
      <c r="X16" s="207">
        <f ca="1"/>
        <v>2</v>
      </c>
      <c r="Y16" s="194">
        <f ca="1"/>
        <v>2.3255813953488372E-2</v>
      </c>
      <c r="Z16" s="198" cm="1">
        <f t="array" aca="1" ref="Z16" ca="1">IFERROR(MATCH(TRUE,INDEX($B$14:$B$117&gt;=Y16,0),0),"")</f>
        <v>4</v>
      </c>
      <c r="AA16" s="194">
        <f t="shared" ca="1" si="40"/>
        <v>1.0865116279069768E-2</v>
      </c>
      <c r="AB16" s="200">
        <f ca="1"/>
        <v>36</v>
      </c>
      <c r="AC16" s="5">
        <f ca="1"/>
        <v>0.48156744186046507</v>
      </c>
      <c r="AD16" s="194">
        <f t="shared" ca="1" si="41"/>
        <v>0.19085348837209298</v>
      </c>
      <c r="AE16" s="19">
        <f ca="1"/>
        <v>913488905.47607565</v>
      </c>
      <c r="AF16" s="208">
        <f t="shared" ca="1" si="42"/>
        <v>254013403.52135301</v>
      </c>
      <c r="AG16" s="207">
        <f ca="1"/>
        <v>2</v>
      </c>
      <c r="AH16" s="194">
        <f ca="1"/>
        <v>2.4096385542168676E-2</v>
      </c>
      <c r="AI16" s="198" cm="1">
        <f t="array" aca="1" ref="AI16" ca="1">IFERROR(MATCH(TRUE,INDEX($B$14:$B$117&gt;=AH16,0),0),"")</f>
        <v>4</v>
      </c>
      <c r="AJ16" s="194">
        <f t="shared" ca="1" si="43"/>
        <v>1.1142168674698796E-2</v>
      </c>
      <c r="AK16" s="200">
        <f ca="1"/>
        <v>36</v>
      </c>
      <c r="AL16" s="5">
        <f ca="1"/>
        <v>0.49852168674698799</v>
      </c>
      <c r="AM16" s="194">
        <f t="shared" ca="1" si="44"/>
        <v>0.19696385542168665</v>
      </c>
      <c r="AN16" s="19">
        <f ca="1"/>
        <v>864808001.30142009</v>
      </c>
      <c r="AO16" s="208">
        <f t="shared" ca="1" si="45"/>
        <v>226205030.94017231</v>
      </c>
      <c r="AP16" s="207">
        <f ca="1"/>
        <v>2</v>
      </c>
      <c r="AQ16" s="194">
        <f ca="1"/>
        <v>2.4390243902439025E-2</v>
      </c>
      <c r="AR16" s="198" cm="1">
        <f t="array" aca="1" ref="AR16" ca="1">IFERROR(MATCH(TRUE,INDEX($B$14:$B$117&gt;=AQ16,0),0),"")</f>
        <v>4</v>
      </c>
      <c r="AS16" s="194">
        <f t="shared" ca="1" si="46"/>
        <v>1.1239024390243903E-2</v>
      </c>
      <c r="AT16" s="200">
        <f ca="1"/>
        <v>36</v>
      </c>
      <c r="AU16" s="5">
        <f ca="1"/>
        <v>0.50451463414634157</v>
      </c>
      <c r="AV16" s="194">
        <f t="shared" ca="1" si="47"/>
        <v>0.1989487804878049</v>
      </c>
      <c r="AW16" s="19">
        <f ca="1"/>
        <v>844494242.84647524</v>
      </c>
      <c r="AX16" s="208">
        <f t="shared" ca="1" si="48"/>
        <v>215209111.47139204</v>
      </c>
      <c r="AY16" s="207">
        <f ca="1"/>
        <v>2</v>
      </c>
      <c r="AZ16" s="194">
        <f ca="1"/>
        <v>2.4691358024691357E-2</v>
      </c>
      <c r="BA16" s="198" cm="1">
        <f t="array" aca="1" ref="BA16" ca="1">IFERROR(MATCH(TRUE,INDEX($B$14:$B$117&gt;=AZ16,0),0),"")</f>
        <v>4</v>
      </c>
      <c r="BB16" s="194">
        <f t="shared" ca="1" si="49"/>
        <v>1.1338271604938272E-2</v>
      </c>
      <c r="BC16" s="200">
        <f ca="1"/>
        <v>36</v>
      </c>
      <c r="BD16" s="5">
        <f ca="1"/>
        <v>0.51065555555555564</v>
      </c>
      <c r="BE16" s="194">
        <f t="shared" ca="1" si="50"/>
        <v>0.20110740740740751</v>
      </c>
      <c r="BF16" s="19">
        <f ca="1"/>
        <v>831190751.75870645</v>
      </c>
      <c r="BG16" s="208">
        <f t="shared" ca="1" si="51"/>
        <v>207511767.38585722</v>
      </c>
      <c r="BH16" s="207">
        <f ca="1"/>
        <v>2</v>
      </c>
      <c r="BI16" s="194">
        <f ca="1"/>
        <v>2.4691358024691357E-2</v>
      </c>
      <c r="BJ16" s="198" cm="1">
        <f t="array" aca="1" ref="BJ16" ca="1">IFERROR(MATCH(TRUE,INDEX($B$14:$B$117&gt;=BI16,0),0),"")</f>
        <v>4</v>
      </c>
      <c r="BK16" s="194">
        <f t="shared" ca="1" si="52"/>
        <v>1.1338271604938272E-2</v>
      </c>
      <c r="BL16" s="200">
        <f ca="1"/>
        <v>36</v>
      </c>
      <c r="BM16" s="5">
        <f ca="1"/>
        <v>0.51065555555555564</v>
      </c>
      <c r="BN16" s="194">
        <f t="shared" ca="1" si="53"/>
        <v>0.20110740740740751</v>
      </c>
      <c r="BO16" s="19">
        <f ca="1"/>
        <v>813186343.34755838</v>
      </c>
      <c r="BP16" s="208">
        <f t="shared" ca="1" si="54"/>
        <v>199624144.86863804</v>
      </c>
      <c r="BQ16" s="207">
        <f ca="1"/>
        <v>2</v>
      </c>
      <c r="BR16" s="194">
        <f ca="1"/>
        <v>2.5000000000000001E-2</v>
      </c>
      <c r="BS16" s="198" cm="1">
        <f t="array" aca="1" ref="BS16" ca="1">IFERROR(MATCH(TRUE,INDEX($B$14:$B$117&gt;=BR16,0),0),"")</f>
        <v>4</v>
      </c>
      <c r="BT16" s="194">
        <f t="shared" ca="1" si="55"/>
        <v>1.1440000000000001E-2</v>
      </c>
      <c r="BU16" s="200">
        <f ca="1"/>
        <v>36</v>
      </c>
      <c r="BV16" s="5">
        <f ca="1"/>
        <v>0.51565000000000016</v>
      </c>
      <c r="BW16" s="194">
        <f t="shared" ca="1" si="56"/>
        <v>0.20202000000000009</v>
      </c>
      <c r="BX16" s="19">
        <f ca="1"/>
        <v>801906751.61667788</v>
      </c>
      <c r="BY16" s="208">
        <f t="shared" ca="1" si="57"/>
        <v>194075273.21411622</v>
      </c>
      <c r="BZ16" s="207">
        <f ca="1"/>
        <v>2</v>
      </c>
      <c r="CA16" s="194">
        <f ca="1"/>
        <v>2.5000000000000001E-2</v>
      </c>
      <c r="CB16" s="198" cm="1">
        <f t="array" aca="1" ref="CB16" ca="1">IFERROR(MATCH(TRUE,INDEX($B$14:$B$117&gt;=CA16,0),0),"")</f>
        <v>4</v>
      </c>
      <c r="CC16" s="194">
        <f t="shared" ca="1" si="58"/>
        <v>1.1440000000000001E-2</v>
      </c>
      <c r="CD16" s="200">
        <f ca="1"/>
        <v>36</v>
      </c>
      <c r="CE16" s="5">
        <f ca="1"/>
        <v>0.51565000000000016</v>
      </c>
      <c r="CF16" s="194">
        <f t="shared" ca="1" si="59"/>
        <v>0.20202000000000009</v>
      </c>
      <c r="CG16" s="19">
        <f ca="1"/>
        <v>789214792.93576407</v>
      </c>
      <c r="CH16" s="208">
        <f t="shared" ca="1" si="60"/>
        <v>188676310.81016076</v>
      </c>
      <c r="CI16" s="207">
        <f ca="1"/>
        <v>2</v>
      </c>
      <c r="CJ16" s="194">
        <f ca="1"/>
        <v>2.5316455696202531E-2</v>
      </c>
      <c r="CK16" s="198" cm="1">
        <f t="array" aca="1" ref="CK16" ca="1">IFERROR(MATCH(TRUE,INDEX($B$14:$B$117&gt;=CJ16,0),0),"")</f>
        <v>4</v>
      </c>
      <c r="CL16" s="194">
        <f t="shared" ca="1" si="61"/>
        <v>1.1544303797468354E-2</v>
      </c>
      <c r="CM16" s="200">
        <f ca="1"/>
        <v>36</v>
      </c>
      <c r="CN16" s="5">
        <f ca="1"/>
        <v>0.52327721518987358</v>
      </c>
      <c r="CO16" s="194">
        <f t="shared" ca="1" si="62"/>
        <v>0.20482405063291148</v>
      </c>
      <c r="CP16" s="19">
        <f ca="1"/>
        <v>789053895.49879944</v>
      </c>
      <c r="CQ16" s="208">
        <f t="shared" ca="1" si="63"/>
        <v>186622227.43929338</v>
      </c>
      <c r="CR16" s="207"/>
      <c r="CS16" s="194"/>
      <c r="CT16" s="198" cm="1">
        <f t="array" ref="CT16">IFERROR(MATCH(TRUE,INDEX($B$14:$B$117&gt;=CS16,0),0),"")</f>
        <v>1</v>
      </c>
      <c r="CU16" s="194">
        <f t="shared" ca="1" si="64"/>
        <v>3.2000000000000006E-3</v>
      </c>
      <c r="CV16" s="200"/>
      <c r="CW16" s="5"/>
      <c r="CX16" s="194">
        <f t="shared" si="65"/>
        <v>0</v>
      </c>
      <c r="CY16" s="19" t="e">
        <f ca="1"/>
        <v>#N/A</v>
      </c>
      <c r="CZ16" s="208" t="e">
        <f t="shared" ca="1" si="66"/>
        <v>#N/A</v>
      </c>
      <c r="DA16" s="207"/>
      <c r="DB16" s="194"/>
      <c r="DC16" s="198" cm="1">
        <f t="array" ref="DC16">IFERROR(MATCH(TRUE,INDEX($B$14:$B$117&gt;=DB16,0),0),"")</f>
        <v>1</v>
      </c>
      <c r="DD16" s="194">
        <f t="shared" ca="1" si="67"/>
        <v>3.2000000000000006E-3</v>
      </c>
      <c r="DE16" s="200"/>
      <c r="DF16" s="5"/>
      <c r="DG16" s="194">
        <f t="shared" si="68"/>
        <v>0</v>
      </c>
      <c r="DH16" s="19" t="e">
        <f ca="1"/>
        <v>#N/A</v>
      </c>
      <c r="DI16" s="208" t="e">
        <f t="shared" ca="1" si="69"/>
        <v>#N/A</v>
      </c>
      <c r="DJ16" s="207"/>
      <c r="DK16" s="194"/>
      <c r="DL16" s="198" cm="1">
        <f t="array" ref="DL16">IFERROR(MATCH(TRUE,INDEX($B$14:$B$117&gt;=DK16,0),0),"")</f>
        <v>1</v>
      </c>
      <c r="DM16" s="194">
        <f t="shared" ca="1" si="70"/>
        <v>3.2000000000000006E-3</v>
      </c>
      <c r="DN16" s="200"/>
      <c r="DO16" s="5"/>
      <c r="DP16" s="194">
        <f t="shared" si="71"/>
        <v>0</v>
      </c>
      <c r="DQ16" s="19" t="e">
        <f ca="1"/>
        <v>#N/A</v>
      </c>
      <c r="DR16" s="208" t="e">
        <f t="shared" ca="1" si="72"/>
        <v>#N/A</v>
      </c>
      <c r="DS16" s="207"/>
      <c r="DT16" s="194"/>
      <c r="DU16" s="198" cm="1">
        <f t="array" ref="DU16">IFERROR(MATCH(TRUE,INDEX($B$14:$B$117&gt;=DT16,0),0),"")</f>
        <v>1</v>
      </c>
      <c r="DV16" s="194">
        <f t="shared" ca="1" si="73"/>
        <v>3.2000000000000006E-3</v>
      </c>
      <c r="DW16" s="200"/>
      <c r="DX16" s="5"/>
      <c r="DY16" s="194">
        <f t="shared" si="74"/>
        <v>0</v>
      </c>
      <c r="DZ16" s="19" t="e">
        <f ca="1"/>
        <v>#N/A</v>
      </c>
      <c r="EA16" s="208" t="e">
        <f t="shared" ca="1" si="75"/>
        <v>#N/A</v>
      </c>
      <c r="EB16" s="207"/>
      <c r="EC16" s="194"/>
      <c r="ED16" s="198" cm="1">
        <f t="array" ref="ED16">IFERROR(MATCH(TRUE,INDEX($B$14:$B$117&gt;=EC16,0),0),"")</f>
        <v>1</v>
      </c>
      <c r="EE16" s="194">
        <f t="shared" ca="1" si="76"/>
        <v>3.2000000000000006E-3</v>
      </c>
      <c r="EF16" s="200"/>
      <c r="EG16" s="5"/>
      <c r="EH16" s="194">
        <f t="shared" si="77"/>
        <v>0</v>
      </c>
      <c r="EI16" s="19" t="e">
        <f ca="1"/>
        <v>#N/A</v>
      </c>
      <c r="EJ16" s="208" t="e">
        <f t="shared" ca="1" si="78"/>
        <v>#N/A</v>
      </c>
      <c r="EK16" s="207"/>
      <c r="EL16" s="194"/>
      <c r="EM16" s="198" cm="1">
        <f t="array" ref="EM16">IFERROR(MATCH(TRUE,INDEX($B$14:$B$117&gt;=EL16,0),0),"")</f>
        <v>1</v>
      </c>
      <c r="EN16" s="194">
        <f t="shared" ca="1" si="79"/>
        <v>3.2000000000000006E-3</v>
      </c>
      <c r="EO16" s="200"/>
      <c r="EP16" s="5"/>
      <c r="EQ16" s="194">
        <f t="shared" si="80"/>
        <v>0</v>
      </c>
      <c r="ER16" s="19" t="e">
        <f ca="1"/>
        <v>#N/A</v>
      </c>
      <c r="ES16" s="208" t="e">
        <f t="shared" ca="1" si="81"/>
        <v>#N/A</v>
      </c>
      <c r="ET16" s="207"/>
      <c r="EU16" s="194"/>
      <c r="EV16" s="198" cm="1">
        <f t="array" ref="EV16">IFERROR(MATCH(TRUE,INDEX($B$14:$B$117&gt;=EU16,0),0),"")</f>
        <v>1</v>
      </c>
      <c r="EW16" s="194">
        <f t="shared" ca="1" si="82"/>
        <v>3.2000000000000006E-3</v>
      </c>
      <c r="EX16" s="200"/>
      <c r="EY16" s="5"/>
      <c r="EZ16" s="194">
        <f t="shared" si="83"/>
        <v>0</v>
      </c>
      <c r="FA16" s="19" t="e">
        <f ca="1"/>
        <v>#N/A</v>
      </c>
      <c r="FB16" s="208" t="e">
        <f t="shared" ca="1" si="84"/>
        <v>#N/A</v>
      </c>
      <c r="FC16" s="207"/>
      <c r="FD16" s="194"/>
      <c r="FE16" s="198" cm="1">
        <f t="array" ref="FE16">IFERROR(MATCH(TRUE,INDEX($B$14:$B$117&gt;=FD16,0),0),"")</f>
        <v>1</v>
      </c>
      <c r="FF16" s="194">
        <f t="shared" ca="1" si="85"/>
        <v>3.2000000000000006E-3</v>
      </c>
      <c r="FG16" s="200"/>
      <c r="FH16" s="5"/>
      <c r="FI16" s="194">
        <f t="shared" si="86"/>
        <v>0</v>
      </c>
      <c r="FJ16" s="19" t="e">
        <f ca="1"/>
        <v>#N/A</v>
      </c>
      <c r="FK16" s="208" t="e">
        <f t="shared" ca="1" si="87"/>
        <v>#N/A</v>
      </c>
      <c r="FL16" s="207"/>
      <c r="FM16" s="194"/>
      <c r="FN16" s="198" cm="1">
        <f t="array" ref="FN16">IFERROR(MATCH(TRUE,INDEX($B$14:$B$117&gt;=FM16,0),0),"")</f>
        <v>1</v>
      </c>
      <c r="FO16" s="194">
        <f t="shared" ca="1" si="88"/>
        <v>3.2000000000000006E-3</v>
      </c>
      <c r="FP16" s="200"/>
      <c r="FQ16" s="5"/>
      <c r="FR16" s="194">
        <f t="shared" si="89"/>
        <v>0</v>
      </c>
      <c r="FS16" s="19" t="e">
        <f ca="1"/>
        <v>#N/A</v>
      </c>
      <c r="FT16" s="208" t="e">
        <f t="shared" ca="1" si="90"/>
        <v>#N/A</v>
      </c>
      <c r="FU16" s="207"/>
      <c r="FV16" s="194"/>
      <c r="FW16" s="198" cm="1">
        <f t="array" ref="FW16">IFERROR(MATCH(TRUE,INDEX($B$14:$B$117&gt;=FV16,0),0),"")</f>
        <v>1</v>
      </c>
      <c r="FX16" s="194">
        <f t="shared" ca="1" si="91"/>
        <v>3.2000000000000006E-3</v>
      </c>
      <c r="FY16" s="200"/>
      <c r="FZ16" s="5"/>
      <c r="GA16" s="194">
        <f t="shared" si="92"/>
        <v>0</v>
      </c>
      <c r="GB16" s="19" t="e">
        <f ca="1"/>
        <v>#N/A</v>
      </c>
      <c r="GC16" s="208" t="e">
        <f t="shared" ca="1" si="93"/>
        <v>#N/A</v>
      </c>
    </row>
    <row r="17" spans="1:185" x14ac:dyDescent="0.2">
      <c r="A17" s="236">
        <v>3</v>
      </c>
      <c r="B17" s="195">
        <v>2.9126213592233007E-2</v>
      </c>
      <c r="C17" s="194">
        <v>1.2800000000000001E-2</v>
      </c>
      <c r="D17" s="195">
        <v>3.2000000000000002E-3</v>
      </c>
      <c r="E17" s="194"/>
      <c r="F17" s="207">
        <f ca="1"/>
        <v>3</v>
      </c>
      <c r="G17" s="194">
        <f ca="1"/>
        <v>2.1582733812949641E-2</v>
      </c>
      <c r="H17" s="198" cm="1">
        <f t="array" aca="1" ref="H17" ca="1">IFERROR(MATCH(TRUE,INDEX($B$14:$B$117&gt;=G17,0),0),"")</f>
        <v>4</v>
      </c>
      <c r="I17" s="194">
        <f t="shared" ca="1" si="38"/>
        <v>1.0313669064748201E-2</v>
      </c>
      <c r="J17" s="200">
        <f ca="1"/>
        <v>48</v>
      </c>
      <c r="K17" s="5">
        <f ca="1"/>
        <v>0.37070935251798565</v>
      </c>
      <c r="L17" s="194">
        <f t="shared" ca="1" si="94"/>
        <v>0.1060503597122302</v>
      </c>
      <c r="M17" s="19">
        <f ca="1"/>
        <v>1597199982.8124382</v>
      </c>
      <c r="N17" s="208">
        <f t="shared" ca="1" si="95"/>
        <v>895299640.36236119</v>
      </c>
      <c r="O17" s="207">
        <f ca="1"/>
        <v>3</v>
      </c>
      <c r="P17" s="194">
        <f ca="1"/>
        <v>3.2258064516129031E-2</v>
      </c>
      <c r="Q17" s="198" cm="1">
        <f t="array" aca="1" ref="Q17" ca="1">IFERROR(MATCH(TRUE,INDEX($B$14:$B$117&gt;=P17,0),0),"")</f>
        <v>5</v>
      </c>
      <c r="R17" s="194">
        <f t="shared" ca="1" si="39"/>
        <v>1.3832258064516129E-2</v>
      </c>
      <c r="S17" s="200">
        <f ca="1"/>
        <v>48</v>
      </c>
      <c r="T17" s="5">
        <f ca="1"/>
        <v>0.59373870967741937</v>
      </c>
      <c r="U17" s="194">
        <f t="shared" ca="1" si="96"/>
        <v>0.15119999999999995</v>
      </c>
      <c r="V17" s="19">
        <f ca="1"/>
        <v>898959740.00807428</v>
      </c>
      <c r="W17" s="208">
        <f t="shared" ca="1" si="97"/>
        <v>220009333.98256946</v>
      </c>
      <c r="X17" s="207">
        <f ca="1"/>
        <v>3</v>
      </c>
      <c r="Y17" s="194">
        <f ca="1"/>
        <v>3.4883720930232558E-2</v>
      </c>
      <c r="Z17" s="198" cm="1">
        <f t="array" aca="1" ref="Z17" ca="1">IFERROR(MATCH(TRUE,INDEX($B$14:$B$117&gt;=Y17,0),0),"")</f>
        <v>5</v>
      </c>
      <c r="AA17" s="194">
        <f t="shared" ca="1" si="40"/>
        <v>1.4697674418604652E-2</v>
      </c>
      <c r="AB17" s="200">
        <f ca="1"/>
        <v>48</v>
      </c>
      <c r="AC17" s="5">
        <f ca="1"/>
        <v>0.63090465116279071</v>
      </c>
      <c r="AD17" s="194">
        <f t="shared" ca="1" si="41"/>
        <v>0.14933720930232564</v>
      </c>
      <c r="AE17" s="19">
        <f ca="1"/>
        <v>714778047.99914992</v>
      </c>
      <c r="AF17" s="208">
        <f t="shared" ca="1" si="42"/>
        <v>147048388.47981</v>
      </c>
      <c r="AG17" s="207">
        <f ca="1"/>
        <v>3</v>
      </c>
      <c r="AH17" s="194">
        <f ca="1"/>
        <v>3.6144578313253017E-2</v>
      </c>
      <c r="AI17" s="198" cm="1">
        <f t="array" aca="1" ref="AI17" ca="1">IFERROR(MATCH(TRUE,INDEX($B$14:$B$117&gt;=AH17,0),0),"")</f>
        <v>5</v>
      </c>
      <c r="AJ17" s="194">
        <f t="shared" ca="1" si="43"/>
        <v>1.5113253012048196E-2</v>
      </c>
      <c r="AK17" s="200">
        <f ca="1"/>
        <v>48</v>
      </c>
      <c r="AL17" s="5">
        <f ca="1"/>
        <v>0.64886626506024103</v>
      </c>
      <c r="AM17" s="194">
        <f t="shared" ca="1" si="44"/>
        <v>0.15034457831325304</v>
      </c>
      <c r="AN17" s="19">
        <f ca="1"/>
        <v>660117025.02079201</v>
      </c>
      <c r="AO17" s="208">
        <f t="shared" ca="1" si="45"/>
        <v>125526087.75567973</v>
      </c>
      <c r="AP17" s="207">
        <f ca="1"/>
        <v>3</v>
      </c>
      <c r="AQ17" s="194">
        <f ca="1"/>
        <v>3.6585365853658541E-2</v>
      </c>
      <c r="AR17" s="198" cm="1">
        <f t="array" aca="1" ref="AR17" ca="1">IFERROR(MATCH(TRUE,INDEX($B$14:$B$117&gt;=AQ17,0),0),"")</f>
        <v>5</v>
      </c>
      <c r="AS17" s="194">
        <f t="shared" ca="1" si="46"/>
        <v>1.5258536585365856E-2</v>
      </c>
      <c r="AT17" s="200">
        <f ca="1"/>
        <v>48</v>
      </c>
      <c r="AU17" s="5">
        <f ca="1"/>
        <v>0.65569268292682936</v>
      </c>
      <c r="AV17" s="194">
        <f t="shared" ca="1" si="47"/>
        <v>0.15117804878048779</v>
      </c>
      <c r="AW17" s="19">
        <f ca="1"/>
        <v>641717891.04136455</v>
      </c>
      <c r="AX17" s="208">
        <f t="shared" ca="1" si="48"/>
        <v>117953721.74859834</v>
      </c>
      <c r="AY17" s="207">
        <f ca="1"/>
        <v>3</v>
      </c>
      <c r="AZ17" s="194">
        <f ca="1"/>
        <v>3.7037037037037035E-2</v>
      </c>
      <c r="BA17" s="198" cm="1">
        <f t="array" aca="1" ref="BA17" ca="1">IFERROR(MATCH(TRUE,INDEX($B$14:$B$117&gt;=AZ17,0),0),"")</f>
        <v>5</v>
      </c>
      <c r="BB17" s="194">
        <f t="shared" ca="1" si="49"/>
        <v>1.5407407407407408E-2</v>
      </c>
      <c r="BC17" s="200">
        <f ca="1"/>
        <v>48</v>
      </c>
      <c r="BD17" s="5">
        <f ca="1"/>
        <v>0.66225185185185176</v>
      </c>
      <c r="BE17" s="194">
        <f t="shared" ca="1" si="50"/>
        <v>0.15159629629629612</v>
      </c>
      <c r="BF17" s="19">
        <f ca="1"/>
        <v>626557922.98634517</v>
      </c>
      <c r="BG17" s="208">
        <f t="shared" ca="1" si="51"/>
        <v>112104222.9009459</v>
      </c>
      <c r="BH17" s="207">
        <f ca="1"/>
        <v>3</v>
      </c>
      <c r="BI17" s="194">
        <f ca="1"/>
        <v>3.7037037037037035E-2</v>
      </c>
      <c r="BJ17" s="198" cm="1">
        <f t="array" aca="1" ref="BJ17" ca="1">IFERROR(MATCH(TRUE,INDEX($B$14:$B$117&gt;=BI17,0),0),"")</f>
        <v>5</v>
      </c>
      <c r="BK17" s="194">
        <f t="shared" ca="1" si="52"/>
        <v>1.5407407407407408E-2</v>
      </c>
      <c r="BL17" s="200">
        <f ca="1"/>
        <v>48</v>
      </c>
      <c r="BM17" s="5">
        <f ca="1"/>
        <v>0.66225185185185176</v>
      </c>
      <c r="BN17" s="194">
        <f t="shared" ca="1" si="53"/>
        <v>0.15159629629629612</v>
      </c>
      <c r="BO17" s="19">
        <f ca="1"/>
        <v>612986062.71862936</v>
      </c>
      <c r="BP17" s="208">
        <f t="shared" ca="1" si="54"/>
        <v>107263243.32816637</v>
      </c>
      <c r="BQ17" s="207">
        <f ca="1"/>
        <v>3</v>
      </c>
      <c r="BR17" s="194">
        <f ca="1"/>
        <v>3.7500000000000006E-2</v>
      </c>
      <c r="BS17" s="198" cm="1">
        <f t="array" aca="1" ref="BS17" ca="1">IFERROR(MATCH(TRUE,INDEX($B$14:$B$117&gt;=BR17,0),0),"")</f>
        <v>5</v>
      </c>
      <c r="BT17" s="194">
        <f t="shared" ca="1" si="55"/>
        <v>1.5560000000000003E-2</v>
      </c>
      <c r="BU17" s="200">
        <f ca="1"/>
        <v>48</v>
      </c>
      <c r="BV17" s="5">
        <f ca="1"/>
        <v>0.66949999999999998</v>
      </c>
      <c r="BW17" s="194">
        <f t="shared" ca="1" si="56"/>
        <v>0.15384999999999982</v>
      </c>
      <c r="BX17" s="19">
        <f ca="1"/>
        <v>610698711.69302893</v>
      </c>
      <c r="BY17" s="208">
        <f t="shared" ca="1" si="57"/>
        <v>104865759.41396701</v>
      </c>
      <c r="BZ17" s="207">
        <f ca="1"/>
        <v>3</v>
      </c>
      <c r="CA17" s="194">
        <f ca="1"/>
        <v>3.7500000000000006E-2</v>
      </c>
      <c r="CB17" s="198" cm="1">
        <f t="array" aca="1" ref="CB17" ca="1">IFERROR(MATCH(TRUE,INDEX($B$14:$B$117&gt;=CA17,0),0),"")</f>
        <v>5</v>
      </c>
      <c r="CC17" s="194">
        <f t="shared" ca="1" si="58"/>
        <v>1.5560000000000003E-2</v>
      </c>
      <c r="CD17" s="200">
        <f ca="1"/>
        <v>48</v>
      </c>
      <c r="CE17" s="5">
        <f ca="1"/>
        <v>0.66949999999999998</v>
      </c>
      <c r="CF17" s="194">
        <f t="shared" ca="1" si="59"/>
        <v>0.15384999999999982</v>
      </c>
      <c r="CG17" s="19">
        <f ca="1"/>
        <v>601033045.70422292</v>
      </c>
      <c r="CH17" s="208">
        <f t="shared" ca="1" si="60"/>
        <v>101533981.6184516</v>
      </c>
      <c r="CI17" s="207">
        <f ca="1"/>
        <v>3</v>
      </c>
      <c r="CJ17" s="194">
        <f ca="1"/>
        <v>3.7974683544303799E-2</v>
      </c>
      <c r="CK17" s="198" cm="1">
        <f t="array" aca="1" ref="CK17" ca="1">IFERROR(MATCH(TRUE,INDEX($B$14:$B$117&gt;=CJ17,0),0),"")</f>
        <v>5</v>
      </c>
      <c r="CL17" s="194">
        <f t="shared" ca="1" si="61"/>
        <v>1.5716455696202534E-2</v>
      </c>
      <c r="CM17" s="200">
        <f ca="1"/>
        <v>48</v>
      </c>
      <c r="CN17" s="5">
        <f ca="1"/>
        <v>0.67688987341772155</v>
      </c>
      <c r="CO17" s="194">
        <f t="shared" ca="1" si="62"/>
        <v>0.15361265822784798</v>
      </c>
      <c r="CP17" s="19">
        <f ca="1"/>
        <v>591769696.95732176</v>
      </c>
      <c r="CQ17" s="208">
        <f t="shared" ca="1" si="63"/>
        <v>98543006.688599348</v>
      </c>
      <c r="CR17" s="207"/>
      <c r="CS17" s="194"/>
      <c r="CT17" s="198" cm="1">
        <f t="array" ref="CT17">IFERROR(MATCH(TRUE,INDEX($B$14:$B$117&gt;=CS17,0),0),"")</f>
        <v>1</v>
      </c>
      <c r="CU17" s="194">
        <f t="shared" ca="1" si="64"/>
        <v>3.2000000000000006E-3</v>
      </c>
      <c r="CV17" s="200"/>
      <c r="CW17" s="5"/>
      <c r="CX17" s="194">
        <f t="shared" si="65"/>
        <v>0</v>
      </c>
      <c r="CY17" s="19" t="e">
        <f ca="1"/>
        <v>#N/A</v>
      </c>
      <c r="CZ17" s="208" t="e">
        <f t="shared" ca="1" si="66"/>
        <v>#N/A</v>
      </c>
      <c r="DA17" s="207"/>
      <c r="DB17" s="194"/>
      <c r="DC17" s="198" cm="1">
        <f t="array" ref="DC17">IFERROR(MATCH(TRUE,INDEX($B$14:$B$117&gt;=DB17,0),0),"")</f>
        <v>1</v>
      </c>
      <c r="DD17" s="194">
        <f t="shared" ca="1" si="67"/>
        <v>3.2000000000000006E-3</v>
      </c>
      <c r="DE17" s="200"/>
      <c r="DF17" s="5"/>
      <c r="DG17" s="194">
        <f t="shared" si="68"/>
        <v>0</v>
      </c>
      <c r="DH17" s="19" t="e">
        <f ca="1"/>
        <v>#N/A</v>
      </c>
      <c r="DI17" s="208" t="e">
        <f t="shared" ca="1" si="69"/>
        <v>#N/A</v>
      </c>
      <c r="DJ17" s="207"/>
      <c r="DK17" s="194"/>
      <c r="DL17" s="198" cm="1">
        <f t="array" ref="DL17">IFERROR(MATCH(TRUE,INDEX($B$14:$B$117&gt;=DK17,0),0),"")</f>
        <v>1</v>
      </c>
      <c r="DM17" s="194">
        <f t="shared" ca="1" si="70"/>
        <v>3.2000000000000006E-3</v>
      </c>
      <c r="DN17" s="200"/>
      <c r="DO17" s="5"/>
      <c r="DP17" s="194">
        <f t="shared" si="71"/>
        <v>0</v>
      </c>
      <c r="DQ17" s="19" t="e">
        <f ca="1"/>
        <v>#N/A</v>
      </c>
      <c r="DR17" s="208" t="e">
        <f t="shared" ca="1" si="72"/>
        <v>#N/A</v>
      </c>
      <c r="DS17" s="207"/>
      <c r="DT17" s="194"/>
      <c r="DU17" s="198" cm="1">
        <f t="array" ref="DU17">IFERROR(MATCH(TRUE,INDEX($B$14:$B$117&gt;=DT17,0),0),"")</f>
        <v>1</v>
      </c>
      <c r="DV17" s="194">
        <f t="shared" ca="1" si="73"/>
        <v>3.2000000000000006E-3</v>
      </c>
      <c r="DW17" s="200"/>
      <c r="DX17" s="5"/>
      <c r="DY17" s="194">
        <f t="shared" si="74"/>
        <v>0</v>
      </c>
      <c r="DZ17" s="19" t="e">
        <f ca="1"/>
        <v>#N/A</v>
      </c>
      <c r="EA17" s="208" t="e">
        <f t="shared" ca="1" si="75"/>
        <v>#N/A</v>
      </c>
      <c r="EB17" s="207"/>
      <c r="EC17" s="194"/>
      <c r="ED17" s="198" cm="1">
        <f t="array" ref="ED17">IFERROR(MATCH(TRUE,INDEX($B$14:$B$117&gt;=EC17,0),0),"")</f>
        <v>1</v>
      </c>
      <c r="EE17" s="194">
        <f t="shared" ca="1" si="76"/>
        <v>3.2000000000000006E-3</v>
      </c>
      <c r="EF17" s="200"/>
      <c r="EG17" s="5"/>
      <c r="EH17" s="194">
        <f t="shared" si="77"/>
        <v>0</v>
      </c>
      <c r="EI17" s="19" t="e">
        <f ca="1"/>
        <v>#N/A</v>
      </c>
      <c r="EJ17" s="208" t="e">
        <f t="shared" ca="1" si="78"/>
        <v>#N/A</v>
      </c>
      <c r="EK17" s="207"/>
      <c r="EL17" s="194"/>
      <c r="EM17" s="198" cm="1">
        <f t="array" ref="EM17">IFERROR(MATCH(TRUE,INDEX($B$14:$B$117&gt;=EL17,0),0),"")</f>
        <v>1</v>
      </c>
      <c r="EN17" s="194">
        <f t="shared" ca="1" si="79"/>
        <v>3.2000000000000006E-3</v>
      </c>
      <c r="EO17" s="200"/>
      <c r="EP17" s="5"/>
      <c r="EQ17" s="194">
        <f t="shared" si="80"/>
        <v>0</v>
      </c>
      <c r="ER17" s="19" t="e">
        <f ca="1"/>
        <v>#N/A</v>
      </c>
      <c r="ES17" s="208" t="e">
        <f t="shared" ca="1" si="81"/>
        <v>#N/A</v>
      </c>
      <c r="ET17" s="207"/>
      <c r="EU17" s="194"/>
      <c r="EV17" s="198" cm="1">
        <f t="array" ref="EV17">IFERROR(MATCH(TRUE,INDEX($B$14:$B$117&gt;=EU17,0),0),"")</f>
        <v>1</v>
      </c>
      <c r="EW17" s="194">
        <f t="shared" ca="1" si="82"/>
        <v>3.2000000000000006E-3</v>
      </c>
      <c r="EX17" s="200"/>
      <c r="EY17" s="5"/>
      <c r="EZ17" s="194">
        <f t="shared" si="83"/>
        <v>0</v>
      </c>
      <c r="FA17" s="19" t="e">
        <f ca="1"/>
        <v>#N/A</v>
      </c>
      <c r="FB17" s="208" t="e">
        <f t="shared" ca="1" si="84"/>
        <v>#N/A</v>
      </c>
      <c r="FC17" s="207"/>
      <c r="FD17" s="194"/>
      <c r="FE17" s="198" cm="1">
        <f t="array" ref="FE17">IFERROR(MATCH(TRUE,INDEX($B$14:$B$117&gt;=FD17,0),0),"")</f>
        <v>1</v>
      </c>
      <c r="FF17" s="194">
        <f t="shared" ca="1" si="85"/>
        <v>3.2000000000000006E-3</v>
      </c>
      <c r="FG17" s="200"/>
      <c r="FH17" s="5"/>
      <c r="FI17" s="194">
        <f t="shared" si="86"/>
        <v>0</v>
      </c>
      <c r="FJ17" s="19" t="e">
        <f ca="1"/>
        <v>#N/A</v>
      </c>
      <c r="FK17" s="208" t="e">
        <f t="shared" ca="1" si="87"/>
        <v>#N/A</v>
      </c>
      <c r="FL17" s="207"/>
      <c r="FM17" s="194"/>
      <c r="FN17" s="198" cm="1">
        <f t="array" ref="FN17">IFERROR(MATCH(TRUE,INDEX($B$14:$B$117&gt;=FM17,0),0),"")</f>
        <v>1</v>
      </c>
      <c r="FO17" s="194">
        <f t="shared" ca="1" si="88"/>
        <v>3.2000000000000006E-3</v>
      </c>
      <c r="FP17" s="200"/>
      <c r="FQ17" s="5"/>
      <c r="FR17" s="194">
        <f t="shared" si="89"/>
        <v>0</v>
      </c>
      <c r="FS17" s="19" t="e">
        <f ca="1"/>
        <v>#N/A</v>
      </c>
      <c r="FT17" s="208" t="e">
        <f t="shared" ca="1" si="90"/>
        <v>#N/A</v>
      </c>
      <c r="FU17" s="207"/>
      <c r="FV17" s="194"/>
      <c r="FW17" s="198" cm="1">
        <f t="array" ref="FW17">IFERROR(MATCH(TRUE,INDEX($B$14:$B$117&gt;=FV17,0),0),"")</f>
        <v>1</v>
      </c>
      <c r="FX17" s="194">
        <f t="shared" ca="1" si="91"/>
        <v>3.2000000000000006E-3</v>
      </c>
      <c r="FY17" s="200"/>
      <c r="FZ17" s="5"/>
      <c r="GA17" s="194">
        <f t="shared" si="92"/>
        <v>0</v>
      </c>
      <c r="GB17" s="19" t="e">
        <f ca="1"/>
        <v>#N/A</v>
      </c>
      <c r="GC17" s="208" t="e">
        <f t="shared" ca="1" si="93"/>
        <v>#N/A</v>
      </c>
    </row>
    <row r="18" spans="1:185" x14ac:dyDescent="0.2">
      <c r="A18" s="236">
        <v>4</v>
      </c>
      <c r="B18" s="195">
        <v>3.8834951456310676E-2</v>
      </c>
      <c r="C18" s="194">
        <v>1.6E-2</v>
      </c>
      <c r="D18" s="195">
        <v>3.2000000000000002E-3</v>
      </c>
      <c r="E18" s="194"/>
      <c r="F18" s="207">
        <f ca="1"/>
        <v>4</v>
      </c>
      <c r="G18" s="194">
        <f ca="1"/>
        <v>2.8776978417266189E-2</v>
      </c>
      <c r="H18" s="198" cm="1">
        <f t="array" aca="1" ref="H18" ca="1">IFERROR(MATCH(TRUE,INDEX($B$14:$B$117&gt;=G18,0),0),"")</f>
        <v>4</v>
      </c>
      <c r="I18" s="194">
        <f t="shared" ca="1" si="38"/>
        <v>1.2684892086330935E-2</v>
      </c>
      <c r="J18" s="200">
        <f ca="1"/>
        <v>60</v>
      </c>
      <c r="K18" s="5">
        <f ca="1"/>
        <v>0.49616474820143891</v>
      </c>
      <c r="L18" s="194">
        <f t="shared" ca="1" si="94"/>
        <v>0.12545539568345326</v>
      </c>
      <c r="M18" s="19">
        <f ca="1"/>
        <v>1889454749.3574488</v>
      </c>
      <c r="N18" s="208">
        <f t="shared" ca="1" si="95"/>
        <v>892220553.56541705</v>
      </c>
      <c r="O18" s="207">
        <f ca="1"/>
        <v>4</v>
      </c>
      <c r="P18" s="194">
        <f ca="1"/>
        <v>4.3010752688172046E-2</v>
      </c>
      <c r="Q18" s="198" cm="1">
        <f t="array" aca="1" ref="Q18" ca="1">IFERROR(MATCH(TRUE,INDEX($B$14:$B$117&gt;=P18,0),0),"")</f>
        <v>6</v>
      </c>
      <c r="R18" s="194">
        <f t="shared" ca="1" si="39"/>
        <v>1.7376344086021511E-2</v>
      </c>
      <c r="S18" s="200">
        <f ca="1"/>
        <v>60</v>
      </c>
      <c r="T18" s="5">
        <f ca="1"/>
        <v>0.71261935483870975</v>
      </c>
      <c r="U18" s="194">
        <f t="shared" ca="1" si="96"/>
        <v>0.11888064516129038</v>
      </c>
      <c r="V18" s="19">
        <f ca="1"/>
        <v>706804985.88747203</v>
      </c>
      <c r="W18" s="208">
        <f t="shared" ca="1" si="97"/>
        <v>123182569.21597362</v>
      </c>
      <c r="X18" s="207">
        <f ca="1"/>
        <v>4</v>
      </c>
      <c r="Y18" s="194">
        <f ca="1"/>
        <v>4.6511627906976744E-2</v>
      </c>
      <c r="Z18" s="198" cm="1">
        <f t="array" aca="1" ref="Z18" ca="1">IFERROR(MATCH(TRUE,INDEX($B$14:$B$117&gt;=Y18,0),0),"")</f>
        <v>6</v>
      </c>
      <c r="AA18" s="194">
        <f t="shared" ca="1" si="40"/>
        <v>1.8530232558139539E-2</v>
      </c>
      <c r="AB18" s="200">
        <f ca="1"/>
        <v>60</v>
      </c>
      <c r="AC18" s="5">
        <f ca="1"/>
        <v>0.76022790697674414</v>
      </c>
      <c r="AD18" s="194">
        <f t="shared" ca="1" si="41"/>
        <v>0.12932325581395343</v>
      </c>
      <c r="AE18" s="19">
        <f ca="1"/>
        <v>618984543.6609</v>
      </c>
      <c r="AF18" s="208">
        <f t="shared" ca="1" si="42"/>
        <v>85096327.148371816</v>
      </c>
      <c r="AG18" s="207">
        <f ca="1"/>
        <v>4</v>
      </c>
      <c r="AH18" s="194">
        <f ca="1"/>
        <v>4.8192771084337352E-2</v>
      </c>
      <c r="AI18" s="198" cm="1">
        <f t="array" aca="1" ref="AI18" ca="1">IFERROR(MATCH(TRUE,INDEX($B$14:$B$117&gt;=AH18,0),0),"")</f>
        <v>6</v>
      </c>
      <c r="AJ18" s="194">
        <f t="shared" ca="1" si="43"/>
        <v>1.9084337349397597E-2</v>
      </c>
      <c r="AK18" s="200">
        <f ca="1"/>
        <v>60</v>
      </c>
      <c r="AL18" s="5">
        <f ca="1"/>
        <v>0.7820373493975904</v>
      </c>
      <c r="AM18" s="194">
        <f t="shared" ca="1" si="44"/>
        <v>0.13317108433734937</v>
      </c>
      <c r="AN18" s="19">
        <f ca="1"/>
        <v>584713469.53663194</v>
      </c>
      <c r="AO18" s="208">
        <f t="shared" ca="1" si="45"/>
        <v>71796925.629015565</v>
      </c>
      <c r="AP18" s="207">
        <f ca="1"/>
        <v>4</v>
      </c>
      <c r="AQ18" s="194">
        <f ca="1"/>
        <v>4.878048780487805E-2</v>
      </c>
      <c r="AR18" s="198" cm="1">
        <f t="array" aca="1" ref="AR18" ca="1">IFERROR(MATCH(TRUE,INDEX($B$14:$B$117&gt;=AQ18,0),0),"")</f>
        <v>7</v>
      </c>
      <c r="AS18" s="194">
        <f t="shared" ca="1" si="46"/>
        <v>1.5863414634146353E-2</v>
      </c>
      <c r="AT18" s="200">
        <f ca="1"/>
        <v>60</v>
      </c>
      <c r="AU18" s="5">
        <f ca="1"/>
        <v>0.78984634146341459</v>
      </c>
      <c r="AV18" s="194">
        <f t="shared" ca="1" si="47"/>
        <v>0.13415365853658523</v>
      </c>
      <c r="AW18" s="19">
        <f ca="1"/>
        <v>569453062.30657017</v>
      </c>
      <c r="AX18" s="208">
        <f t="shared" ca="1" si="48"/>
        <v>66512820.58289969</v>
      </c>
      <c r="AY18" s="207">
        <f ca="1"/>
        <v>4</v>
      </c>
      <c r="AZ18" s="194">
        <f ca="1"/>
        <v>4.9382716049382713E-2</v>
      </c>
      <c r="BA18" s="198" cm="1">
        <f t="array" aca="1" ref="BA18" ca="1">IFERROR(MATCH(TRUE,INDEX($B$14:$B$117&gt;=AZ18,0),0),"")</f>
        <v>7</v>
      </c>
      <c r="BB18" s="194">
        <f t="shared" ca="1" si="49"/>
        <v>1.6279012345679016E-2</v>
      </c>
      <c r="BC18" s="200">
        <f ca="1"/>
        <v>60</v>
      </c>
      <c r="BD18" s="5">
        <f ca="1"/>
        <v>0.79791851851851869</v>
      </c>
      <c r="BE18" s="194">
        <f t="shared" ca="1" si="50"/>
        <v>0.13566666666666694</v>
      </c>
      <c r="BF18" s="19">
        <f ca="1"/>
        <v>560719667.70882452</v>
      </c>
      <c r="BG18" s="208">
        <f t="shared" ca="1" si="51"/>
        <v>62906803.62031889</v>
      </c>
      <c r="BH18" s="207">
        <f ca="1"/>
        <v>4</v>
      </c>
      <c r="BI18" s="194">
        <f ca="1"/>
        <v>4.9382716049382713E-2</v>
      </c>
      <c r="BJ18" s="198" cm="1">
        <f t="array" aca="1" ref="BJ18" ca="1">IFERROR(MATCH(TRUE,INDEX($B$14:$B$117&gt;=BI18,0),0),"")</f>
        <v>7</v>
      </c>
      <c r="BK18" s="194">
        <f t="shared" ca="1" si="52"/>
        <v>1.6279012345679016E-2</v>
      </c>
      <c r="BL18" s="200">
        <f ca="1"/>
        <v>60</v>
      </c>
      <c r="BM18" s="5">
        <f ca="1"/>
        <v>0.79791851851851869</v>
      </c>
      <c r="BN18" s="194">
        <f t="shared" ca="1" si="53"/>
        <v>0.13566666666666694</v>
      </c>
      <c r="BO18" s="19">
        <f ca="1"/>
        <v>548573928.74309123</v>
      </c>
      <c r="BP18" s="208">
        <f t="shared" ca="1" si="54"/>
        <v>59507229.480716944</v>
      </c>
      <c r="BQ18" s="207">
        <f ca="1"/>
        <v>4</v>
      </c>
      <c r="BR18" s="194">
        <f ca="1"/>
        <v>0.05</v>
      </c>
      <c r="BS18" s="198" cm="1">
        <f t="array" aca="1" ref="BS18" ca="1">IFERROR(MATCH(TRUE,INDEX($B$14:$B$117&gt;=BR18,0),0),"")</f>
        <v>7</v>
      </c>
      <c r="BT18" s="194">
        <f t="shared" ca="1" si="55"/>
        <v>1.6705000000000012E-2</v>
      </c>
      <c r="BU18" s="200">
        <f ca="1"/>
        <v>60</v>
      </c>
      <c r="BV18" s="5">
        <f ca="1"/>
        <v>0.80632500000000018</v>
      </c>
      <c r="BW18" s="194">
        <f t="shared" ca="1" si="56"/>
        <v>0.1368250000000002</v>
      </c>
      <c r="BX18" s="19">
        <f ca="1"/>
        <v>543118955.00421774</v>
      </c>
      <c r="BY18" s="208">
        <f t="shared" ca="1" si="57"/>
        <v>57239816.153764963</v>
      </c>
      <c r="BZ18" s="207">
        <f ca="1"/>
        <v>4</v>
      </c>
      <c r="CA18" s="194">
        <f ca="1"/>
        <v>0.05</v>
      </c>
      <c r="CB18" s="198" cm="1">
        <f t="array" aca="1" ref="CB18" ca="1">IFERROR(MATCH(TRUE,INDEX($B$14:$B$117&gt;=CA18,0),0),"")</f>
        <v>7</v>
      </c>
      <c r="CC18" s="194">
        <f t="shared" ca="1" si="58"/>
        <v>1.6705000000000012E-2</v>
      </c>
      <c r="CD18" s="200">
        <f ca="1"/>
        <v>60</v>
      </c>
      <c r="CE18" s="5">
        <f ca="1"/>
        <v>0.80632500000000018</v>
      </c>
      <c r="CF18" s="194">
        <f t="shared" ca="1" si="59"/>
        <v>0.1368250000000002</v>
      </c>
      <c r="CG18" s="19">
        <f ca="1"/>
        <v>534522889.03789741</v>
      </c>
      <c r="CH18" s="208">
        <f t="shared" ca="1" si="60"/>
        <v>54931023.51736778</v>
      </c>
      <c r="CI18" s="207">
        <f ca="1"/>
        <v>4</v>
      </c>
      <c r="CJ18" s="194">
        <f ca="1"/>
        <v>5.0632911392405063E-2</v>
      </c>
      <c r="CK18" s="198" cm="1">
        <f t="array" aca="1" ref="CK18" ca="1">IFERROR(MATCH(TRUE,INDEX($B$14:$B$117&gt;=CJ18,0),0),"")</f>
        <v>7</v>
      </c>
      <c r="CL18" s="194">
        <f t="shared" ca="1" si="61"/>
        <v>1.7141772151898743E-2</v>
      </c>
      <c r="CM18" s="200">
        <f ca="1"/>
        <v>60</v>
      </c>
      <c r="CN18" s="5">
        <f ca="1"/>
        <v>0.81424556962025318</v>
      </c>
      <c r="CO18" s="194">
        <f t="shared" ca="1" si="62"/>
        <v>0.13735569620253163</v>
      </c>
      <c r="CP18" s="19">
        <f ca="1"/>
        <v>529142192.15300679</v>
      </c>
      <c r="CQ18" s="208">
        <f t="shared" ca="1" si="63"/>
        <v>53175077.868198991</v>
      </c>
      <c r="CR18" s="207"/>
      <c r="CS18" s="194"/>
      <c r="CT18" s="198" cm="1">
        <f t="array" ref="CT18">IFERROR(MATCH(TRUE,INDEX($B$14:$B$117&gt;=CS18,0),0),"")</f>
        <v>1</v>
      </c>
      <c r="CU18" s="194">
        <f t="shared" ca="1" si="64"/>
        <v>3.2000000000000006E-3</v>
      </c>
      <c r="CV18" s="200"/>
      <c r="CW18" s="5"/>
      <c r="CX18" s="194">
        <f t="shared" si="65"/>
        <v>0</v>
      </c>
      <c r="CY18" s="19" t="e">
        <f ca="1"/>
        <v>#N/A</v>
      </c>
      <c r="CZ18" s="208" t="e">
        <f t="shared" ca="1" si="66"/>
        <v>#N/A</v>
      </c>
      <c r="DA18" s="207"/>
      <c r="DB18" s="194"/>
      <c r="DC18" s="198" cm="1">
        <f t="array" ref="DC18">IFERROR(MATCH(TRUE,INDEX($B$14:$B$117&gt;=DB18,0),0),"")</f>
        <v>1</v>
      </c>
      <c r="DD18" s="194">
        <f t="shared" ca="1" si="67"/>
        <v>3.2000000000000006E-3</v>
      </c>
      <c r="DE18" s="200"/>
      <c r="DF18" s="5"/>
      <c r="DG18" s="194">
        <f t="shared" si="68"/>
        <v>0</v>
      </c>
      <c r="DH18" s="19" t="e">
        <f ca="1"/>
        <v>#N/A</v>
      </c>
      <c r="DI18" s="208" t="e">
        <f t="shared" ca="1" si="69"/>
        <v>#N/A</v>
      </c>
      <c r="DJ18" s="207"/>
      <c r="DK18" s="194"/>
      <c r="DL18" s="198" cm="1">
        <f t="array" ref="DL18">IFERROR(MATCH(TRUE,INDEX($B$14:$B$117&gt;=DK18,0),0),"")</f>
        <v>1</v>
      </c>
      <c r="DM18" s="194">
        <f t="shared" ca="1" si="70"/>
        <v>3.2000000000000006E-3</v>
      </c>
      <c r="DN18" s="200"/>
      <c r="DO18" s="5"/>
      <c r="DP18" s="194">
        <f t="shared" si="71"/>
        <v>0</v>
      </c>
      <c r="DQ18" s="19" t="e">
        <f ca="1"/>
        <v>#N/A</v>
      </c>
      <c r="DR18" s="208" t="e">
        <f t="shared" ca="1" si="72"/>
        <v>#N/A</v>
      </c>
      <c r="DS18" s="207"/>
      <c r="DT18" s="194"/>
      <c r="DU18" s="198" cm="1">
        <f t="array" ref="DU18">IFERROR(MATCH(TRUE,INDEX($B$14:$B$117&gt;=DT18,0),0),"")</f>
        <v>1</v>
      </c>
      <c r="DV18" s="194">
        <f t="shared" ca="1" si="73"/>
        <v>3.2000000000000006E-3</v>
      </c>
      <c r="DW18" s="200"/>
      <c r="DX18" s="5"/>
      <c r="DY18" s="194">
        <f t="shared" si="74"/>
        <v>0</v>
      </c>
      <c r="DZ18" s="19" t="e">
        <f ca="1"/>
        <v>#N/A</v>
      </c>
      <c r="EA18" s="208" t="e">
        <f t="shared" ca="1" si="75"/>
        <v>#N/A</v>
      </c>
      <c r="EB18" s="207"/>
      <c r="EC18" s="194"/>
      <c r="ED18" s="198" cm="1">
        <f t="array" ref="ED18">IFERROR(MATCH(TRUE,INDEX($B$14:$B$117&gt;=EC18,0),0),"")</f>
        <v>1</v>
      </c>
      <c r="EE18" s="194">
        <f t="shared" ca="1" si="76"/>
        <v>3.2000000000000006E-3</v>
      </c>
      <c r="EF18" s="200"/>
      <c r="EG18" s="5"/>
      <c r="EH18" s="194">
        <f t="shared" si="77"/>
        <v>0</v>
      </c>
      <c r="EI18" s="19" t="e">
        <f ca="1"/>
        <v>#N/A</v>
      </c>
      <c r="EJ18" s="208" t="e">
        <f t="shared" ca="1" si="78"/>
        <v>#N/A</v>
      </c>
      <c r="EK18" s="207"/>
      <c r="EL18" s="194"/>
      <c r="EM18" s="198" cm="1">
        <f t="array" ref="EM18">IFERROR(MATCH(TRUE,INDEX($B$14:$B$117&gt;=EL18,0),0),"")</f>
        <v>1</v>
      </c>
      <c r="EN18" s="194">
        <f t="shared" ca="1" si="79"/>
        <v>3.2000000000000006E-3</v>
      </c>
      <c r="EO18" s="200"/>
      <c r="EP18" s="5"/>
      <c r="EQ18" s="194">
        <f t="shared" si="80"/>
        <v>0</v>
      </c>
      <c r="ER18" s="19" t="e">
        <f ca="1"/>
        <v>#N/A</v>
      </c>
      <c r="ES18" s="208" t="e">
        <f t="shared" ca="1" si="81"/>
        <v>#N/A</v>
      </c>
      <c r="ET18" s="207"/>
      <c r="EU18" s="194"/>
      <c r="EV18" s="198" cm="1">
        <f t="array" ref="EV18">IFERROR(MATCH(TRUE,INDEX($B$14:$B$117&gt;=EU18,0),0),"")</f>
        <v>1</v>
      </c>
      <c r="EW18" s="194">
        <f t="shared" ca="1" si="82"/>
        <v>3.2000000000000006E-3</v>
      </c>
      <c r="EX18" s="200"/>
      <c r="EY18" s="5"/>
      <c r="EZ18" s="194">
        <f t="shared" si="83"/>
        <v>0</v>
      </c>
      <c r="FA18" s="19" t="e">
        <f ca="1"/>
        <v>#N/A</v>
      </c>
      <c r="FB18" s="208" t="e">
        <f t="shared" ca="1" si="84"/>
        <v>#N/A</v>
      </c>
      <c r="FC18" s="207"/>
      <c r="FD18" s="194"/>
      <c r="FE18" s="198" cm="1">
        <f t="array" ref="FE18">IFERROR(MATCH(TRUE,INDEX($B$14:$B$117&gt;=FD18,0),0),"")</f>
        <v>1</v>
      </c>
      <c r="FF18" s="194">
        <f t="shared" ca="1" si="85"/>
        <v>3.2000000000000006E-3</v>
      </c>
      <c r="FG18" s="200"/>
      <c r="FH18" s="5"/>
      <c r="FI18" s="194">
        <f t="shared" si="86"/>
        <v>0</v>
      </c>
      <c r="FJ18" s="19" t="e">
        <f ca="1"/>
        <v>#N/A</v>
      </c>
      <c r="FK18" s="208" t="e">
        <f t="shared" ca="1" si="87"/>
        <v>#N/A</v>
      </c>
      <c r="FL18" s="207"/>
      <c r="FM18" s="194"/>
      <c r="FN18" s="198" cm="1">
        <f t="array" ref="FN18">IFERROR(MATCH(TRUE,INDEX($B$14:$B$117&gt;=FM18,0),0),"")</f>
        <v>1</v>
      </c>
      <c r="FO18" s="194">
        <f t="shared" ca="1" si="88"/>
        <v>3.2000000000000006E-3</v>
      </c>
      <c r="FP18" s="200"/>
      <c r="FQ18" s="5"/>
      <c r="FR18" s="194">
        <f t="shared" si="89"/>
        <v>0</v>
      </c>
      <c r="FS18" s="19" t="e">
        <f ca="1"/>
        <v>#N/A</v>
      </c>
      <c r="FT18" s="208" t="e">
        <f t="shared" ca="1" si="90"/>
        <v>#N/A</v>
      </c>
      <c r="FU18" s="207"/>
      <c r="FV18" s="194"/>
      <c r="FW18" s="198" cm="1">
        <f t="array" ref="FW18">IFERROR(MATCH(TRUE,INDEX($B$14:$B$117&gt;=FV18,0),0),"")</f>
        <v>1</v>
      </c>
      <c r="FX18" s="194">
        <f t="shared" ca="1" si="91"/>
        <v>3.2000000000000006E-3</v>
      </c>
      <c r="FY18" s="200"/>
      <c r="FZ18" s="5"/>
      <c r="GA18" s="194">
        <f t="shared" si="92"/>
        <v>0</v>
      </c>
      <c r="GB18" s="19" t="e">
        <f ca="1"/>
        <v>#N/A</v>
      </c>
      <c r="GC18" s="208" t="e">
        <f t="shared" ca="1" si="93"/>
        <v>#N/A</v>
      </c>
    </row>
    <row r="19" spans="1:185" x14ac:dyDescent="0.2">
      <c r="A19" s="236">
        <v>5</v>
      </c>
      <c r="B19" s="195">
        <v>4.8543689320388342E-2</v>
      </c>
      <c r="C19" s="194">
        <v>1.9200000000000002E-2</v>
      </c>
      <c r="D19" s="195">
        <v>3.2000000000000002E-3</v>
      </c>
      <c r="E19" s="194"/>
      <c r="F19" s="207">
        <f ca="1"/>
        <v>5</v>
      </c>
      <c r="G19" s="194">
        <f ca="1"/>
        <v>3.5971223021582732E-2</v>
      </c>
      <c r="H19" s="198" cm="1">
        <f t="array" aca="1" ref="H19" ca="1">IFERROR(MATCH(TRUE,INDEX($B$14:$B$117&gt;=G19,0),0),"")</f>
        <v>5</v>
      </c>
      <c r="I19" s="194">
        <f t="shared" ca="1" si="38"/>
        <v>1.5056115107913669E-2</v>
      </c>
      <c r="J19" s="200">
        <f ca="1"/>
        <v>72</v>
      </c>
      <c r="K19" s="5">
        <f ca="1"/>
        <v>0.59532589928057555</v>
      </c>
      <c r="L19" s="194">
        <f t="shared" ca="1" si="94"/>
        <v>9.9161151079136645E-2</v>
      </c>
      <c r="M19" s="19">
        <f ca="1"/>
        <v>1493443202.1638258</v>
      </c>
      <c r="N19" s="208">
        <f t="shared" ca="1" si="95"/>
        <v>580767087.41385388</v>
      </c>
      <c r="O19" s="207">
        <f ca="1"/>
        <v>5</v>
      </c>
      <c r="P19" s="194">
        <f ca="1"/>
        <v>5.3763440860215062E-2</v>
      </c>
      <c r="Q19" s="198" cm="1">
        <f t="array" aca="1" ref="Q19" ca="1">IFERROR(MATCH(TRUE,INDEX($B$14:$B$117&gt;=P19,0),0),"")</f>
        <v>7</v>
      </c>
      <c r="R19" s="194">
        <f t="shared" ca="1" si="39"/>
        <v>1.930215053763442E-2</v>
      </c>
      <c r="S19" s="200">
        <f ca="1"/>
        <v>72</v>
      </c>
      <c r="T19" s="5">
        <f ca="1"/>
        <v>0.82650967741935499</v>
      </c>
      <c r="U19" s="194">
        <f t="shared" ca="1" si="96"/>
        <v>0.11389032258064524</v>
      </c>
      <c r="V19" s="19">
        <f ca="1"/>
        <v>677135018.36331081</v>
      </c>
      <c r="W19" s="208">
        <f t="shared" ca="1" si="97"/>
        <v>73003359.569676876</v>
      </c>
      <c r="X19" s="207">
        <f ca="1"/>
        <v>5</v>
      </c>
      <c r="Y19" s="194">
        <f ca="1"/>
        <v>5.8139534883720929E-2</v>
      </c>
      <c r="Z19" s="198" cm="1">
        <f t="array" aca="1" ref="Z19" ca="1">IFERROR(MATCH(TRUE,INDEX($B$14:$B$117&gt;=Y19,0),0),"")</f>
        <v>7</v>
      </c>
      <c r="AA19" s="194">
        <f t="shared" ca="1" si="40"/>
        <v>2.2322093023255822E-2</v>
      </c>
      <c r="AB19" s="200">
        <f ca="1"/>
        <v>72</v>
      </c>
      <c r="AC19" s="5">
        <f ca="1"/>
        <v>0.87662093023255805</v>
      </c>
      <c r="AD19" s="194">
        <f t="shared" ca="1" si="41"/>
        <v>0.11639302325581391</v>
      </c>
      <c r="AE19" s="19">
        <f ca="1"/>
        <v>557096107.20718563</v>
      </c>
      <c r="AF19" s="208">
        <f t="shared" ca="1" si="42"/>
        <v>40719155.883681774</v>
      </c>
      <c r="AG19" s="207">
        <f ca="1"/>
        <v>5</v>
      </c>
      <c r="AH19" s="194">
        <f ca="1"/>
        <v>6.0240963855421686E-2</v>
      </c>
      <c r="AI19" s="198" cm="1">
        <f t="array" aca="1" ref="AI19" ca="1">IFERROR(MATCH(TRUE,INDEX($B$14:$B$117&gt;=AH19,0),0),"")</f>
        <v>8</v>
      </c>
      <c r="AJ19" s="194">
        <f t="shared" ca="1" si="43"/>
        <v>2.3772289156626519E-2</v>
      </c>
      <c r="AK19" s="200">
        <f ca="1"/>
        <v>72</v>
      </c>
      <c r="AL19" s="5">
        <f ca="1"/>
        <v>0.90009036144578314</v>
      </c>
      <c r="AM19" s="194">
        <f t="shared" ca="1" si="44"/>
        <v>0.11805301204819274</v>
      </c>
      <c r="AN19" s="19">
        <f ca="1"/>
        <v>518334641.54342037</v>
      </c>
      <c r="AO19" s="208">
        <f t="shared" ca="1" si="45"/>
        <v>30703958.052008092</v>
      </c>
      <c r="AP19" s="207">
        <f ca="1"/>
        <v>5</v>
      </c>
      <c r="AQ19" s="194">
        <f ca="1"/>
        <v>6.097560975609756E-2</v>
      </c>
      <c r="AR19" s="198" cm="1">
        <f t="array" aca="1" ref="AR19" ca="1">IFERROR(MATCH(TRUE,INDEX($B$14:$B$117&gt;=AQ19,0),0),"")</f>
        <v>8</v>
      </c>
      <c r="AS19" s="194">
        <f t="shared" ca="1" si="46"/>
        <v>2.427926829268294E-2</v>
      </c>
      <c r="AT19" s="200">
        <f ca="1"/>
        <v>72</v>
      </c>
      <c r="AU19" s="5">
        <f ca="1"/>
        <v>0.90853658536585369</v>
      </c>
      <c r="AV19" s="194">
        <f t="shared" ca="1" si="47"/>
        <v>0.1186902439024391</v>
      </c>
      <c r="AW19" s="19">
        <f ca="1"/>
        <v>503814235.06035435</v>
      </c>
      <c r="AX19" s="208">
        <f t="shared" ca="1" si="48"/>
        <v>26997424.939157188</v>
      </c>
      <c r="AY19" s="207">
        <f ca="1"/>
        <v>5</v>
      </c>
      <c r="AZ19" s="194">
        <f ca="1"/>
        <v>6.1728395061728392E-2</v>
      </c>
      <c r="BA19" s="198" cm="1">
        <f t="array" aca="1" ref="BA19" ca="1">IFERROR(MATCH(TRUE,INDEX($B$14:$B$117&gt;=AZ19,0),0),"")</f>
        <v>8</v>
      </c>
      <c r="BB19" s="194">
        <f t="shared" ca="1" si="49"/>
        <v>2.4798765432098774E-2</v>
      </c>
      <c r="BC19" s="200">
        <f ca="1"/>
        <v>72</v>
      </c>
      <c r="BD19" s="5">
        <f ca="1"/>
        <v>0.91702222222222218</v>
      </c>
      <c r="BE19" s="194">
        <f t="shared" ca="1" si="50"/>
        <v>0.11910370370370349</v>
      </c>
      <c r="BF19" s="19">
        <f ca="1"/>
        <v>492263802.18892461</v>
      </c>
      <c r="BG19" s="208">
        <f t="shared" ca="1" si="51"/>
        <v>24236748.061218679</v>
      </c>
      <c r="BH19" s="207">
        <f ca="1"/>
        <v>5</v>
      </c>
      <c r="BI19" s="194">
        <f ca="1"/>
        <v>6.1728395061728392E-2</v>
      </c>
      <c r="BJ19" s="198" cm="1">
        <f t="array" aca="1" ref="BJ19" ca="1">IFERROR(MATCH(TRUE,INDEX($B$14:$B$117&gt;=BI19,0),0),"")</f>
        <v>8</v>
      </c>
      <c r="BK19" s="194">
        <f t="shared" ca="1" si="52"/>
        <v>2.4798765432098774E-2</v>
      </c>
      <c r="BL19" s="200">
        <f ca="1"/>
        <v>72</v>
      </c>
      <c r="BM19" s="5">
        <f ca="1"/>
        <v>0.91702222222222218</v>
      </c>
      <c r="BN19" s="194">
        <f t="shared" ca="1" si="53"/>
        <v>0.11910370370370349</v>
      </c>
      <c r="BO19" s="19">
        <f ca="1"/>
        <v>481600884.53508759</v>
      </c>
      <c r="BP19" s="208">
        <f t="shared" ca="1" si="54"/>
        <v>22024710.686922073</v>
      </c>
      <c r="BQ19" s="207">
        <f ca="1"/>
        <v>5</v>
      </c>
      <c r="BR19" s="194">
        <f ca="1"/>
        <v>6.25E-2</v>
      </c>
      <c r="BS19" s="198" cm="1">
        <f t="array" aca="1" ref="BS19" ca="1">IFERROR(MATCH(TRUE,INDEX($B$14:$B$117&gt;=BR19,0),0),"")</f>
        <v>8</v>
      </c>
      <c r="BT19" s="194">
        <f t="shared" ca="1" si="55"/>
        <v>2.5331250000000013E-2</v>
      </c>
      <c r="BU19" s="200">
        <f ca="1"/>
        <v>72</v>
      </c>
      <c r="BV19" s="5">
        <f ca="1"/>
        <v>0.9257200000000001</v>
      </c>
      <c r="BW19" s="194">
        <f t="shared" ca="1" si="56"/>
        <v>0.11939499999999992</v>
      </c>
      <c r="BX19" s="19">
        <f ca="1"/>
        <v>473931574.14747626</v>
      </c>
      <c r="BY19" s="208">
        <f t="shared" ca="1" si="57"/>
        <v>20294527.107102275</v>
      </c>
      <c r="BZ19" s="207">
        <f ca="1"/>
        <v>5</v>
      </c>
      <c r="CA19" s="194">
        <f ca="1"/>
        <v>6.25E-2</v>
      </c>
      <c r="CB19" s="198" cm="1">
        <f t="array" aca="1" ref="CB19" ca="1">IFERROR(MATCH(TRUE,INDEX($B$14:$B$117&gt;=CA19,0),0),"")</f>
        <v>8</v>
      </c>
      <c r="CC19" s="194">
        <f t="shared" ca="1" si="58"/>
        <v>2.5331250000000013E-2</v>
      </c>
      <c r="CD19" s="200">
        <f ca="1"/>
        <v>72</v>
      </c>
      <c r="CE19" s="5">
        <f ca="1"/>
        <v>0.9257200000000001</v>
      </c>
      <c r="CF19" s="194">
        <f t="shared" ca="1" si="59"/>
        <v>0.11939499999999992</v>
      </c>
      <c r="CG19" s="19">
        <f ca="1"/>
        <v>466430552.43325144</v>
      </c>
      <c r="CH19" s="208">
        <f t="shared" ca="1" si="60"/>
        <v>18818473.760762632</v>
      </c>
      <c r="CI19" s="207">
        <f ca="1"/>
        <v>5</v>
      </c>
      <c r="CJ19" s="194">
        <f ca="1"/>
        <v>6.3291139240506333E-2</v>
      </c>
      <c r="CK19" s="198" cm="1">
        <f t="array" aca="1" ref="CK19" ca="1">IFERROR(MATCH(TRUE,INDEX($B$14:$B$117&gt;=CJ19,0),0),"")</f>
        <v>8</v>
      </c>
      <c r="CL19" s="194">
        <f t="shared" ca="1" si="61"/>
        <v>2.5877215189873432E-2</v>
      </c>
      <c r="CM19" s="200">
        <f ca="1"/>
        <v>72</v>
      </c>
      <c r="CN19" s="5">
        <f ca="1"/>
        <v>0.93463797468354448</v>
      </c>
      <c r="CO19" s="194">
        <f t="shared" ca="1" si="62"/>
        <v>0.1203924050632913</v>
      </c>
      <c r="CP19" s="19">
        <f ca="1"/>
        <v>463793660.51066297</v>
      </c>
      <c r="CQ19" s="208">
        <f t="shared" ca="1" si="63"/>
        <v>17717348.387286842</v>
      </c>
      <c r="CR19" s="207"/>
      <c r="CS19" s="194"/>
      <c r="CT19" s="198" cm="1">
        <f t="array" ref="CT19">IFERROR(MATCH(TRUE,INDEX($B$14:$B$117&gt;=CS19,0),0),"")</f>
        <v>1</v>
      </c>
      <c r="CU19" s="194">
        <f t="shared" ca="1" si="64"/>
        <v>3.2000000000000006E-3</v>
      </c>
      <c r="CV19" s="200"/>
      <c r="CW19" s="5"/>
      <c r="CX19" s="194">
        <f t="shared" si="65"/>
        <v>0</v>
      </c>
      <c r="CY19" s="19" t="e">
        <f ca="1"/>
        <v>#N/A</v>
      </c>
      <c r="CZ19" s="208" t="e">
        <f t="shared" ca="1" si="66"/>
        <v>#N/A</v>
      </c>
      <c r="DA19" s="207"/>
      <c r="DB19" s="194"/>
      <c r="DC19" s="198" cm="1">
        <f t="array" ref="DC19">IFERROR(MATCH(TRUE,INDEX($B$14:$B$117&gt;=DB19,0),0),"")</f>
        <v>1</v>
      </c>
      <c r="DD19" s="194">
        <f t="shared" ca="1" si="67"/>
        <v>3.2000000000000006E-3</v>
      </c>
      <c r="DE19" s="200"/>
      <c r="DF19" s="5"/>
      <c r="DG19" s="194">
        <f t="shared" si="68"/>
        <v>0</v>
      </c>
      <c r="DH19" s="19" t="e">
        <f ca="1"/>
        <v>#N/A</v>
      </c>
      <c r="DI19" s="208" t="e">
        <f t="shared" ca="1" si="69"/>
        <v>#N/A</v>
      </c>
      <c r="DJ19" s="207"/>
      <c r="DK19" s="194"/>
      <c r="DL19" s="198" cm="1">
        <f t="array" ref="DL19">IFERROR(MATCH(TRUE,INDEX($B$14:$B$117&gt;=DK19,0),0),"")</f>
        <v>1</v>
      </c>
      <c r="DM19" s="194">
        <f t="shared" ca="1" si="70"/>
        <v>3.2000000000000006E-3</v>
      </c>
      <c r="DN19" s="200"/>
      <c r="DO19" s="5"/>
      <c r="DP19" s="194">
        <f t="shared" si="71"/>
        <v>0</v>
      </c>
      <c r="DQ19" s="19" t="e">
        <f ca="1"/>
        <v>#N/A</v>
      </c>
      <c r="DR19" s="208" t="e">
        <f t="shared" ca="1" si="72"/>
        <v>#N/A</v>
      </c>
      <c r="DS19" s="207"/>
      <c r="DT19" s="194"/>
      <c r="DU19" s="198" cm="1">
        <f t="array" ref="DU19">IFERROR(MATCH(TRUE,INDEX($B$14:$B$117&gt;=DT19,0),0),"")</f>
        <v>1</v>
      </c>
      <c r="DV19" s="194">
        <f t="shared" ca="1" si="73"/>
        <v>3.2000000000000006E-3</v>
      </c>
      <c r="DW19" s="200"/>
      <c r="DX19" s="5"/>
      <c r="DY19" s="194">
        <f t="shared" si="74"/>
        <v>0</v>
      </c>
      <c r="DZ19" s="19" t="e">
        <f ca="1"/>
        <v>#N/A</v>
      </c>
      <c r="EA19" s="208" t="e">
        <f t="shared" ca="1" si="75"/>
        <v>#N/A</v>
      </c>
      <c r="EB19" s="207"/>
      <c r="EC19" s="194"/>
      <c r="ED19" s="198" cm="1">
        <f t="array" ref="ED19">IFERROR(MATCH(TRUE,INDEX($B$14:$B$117&gt;=EC19,0),0),"")</f>
        <v>1</v>
      </c>
      <c r="EE19" s="194">
        <f t="shared" ca="1" si="76"/>
        <v>3.2000000000000006E-3</v>
      </c>
      <c r="EF19" s="200"/>
      <c r="EG19" s="5"/>
      <c r="EH19" s="194">
        <f t="shared" si="77"/>
        <v>0</v>
      </c>
      <c r="EI19" s="19" t="e">
        <f ca="1"/>
        <v>#N/A</v>
      </c>
      <c r="EJ19" s="208" t="e">
        <f t="shared" ca="1" si="78"/>
        <v>#N/A</v>
      </c>
      <c r="EK19" s="207"/>
      <c r="EL19" s="194"/>
      <c r="EM19" s="198" cm="1">
        <f t="array" ref="EM19">IFERROR(MATCH(TRUE,INDEX($B$14:$B$117&gt;=EL19,0),0),"")</f>
        <v>1</v>
      </c>
      <c r="EN19" s="194">
        <f t="shared" ca="1" si="79"/>
        <v>3.2000000000000006E-3</v>
      </c>
      <c r="EO19" s="200"/>
      <c r="EP19" s="5"/>
      <c r="EQ19" s="194">
        <f t="shared" si="80"/>
        <v>0</v>
      </c>
      <c r="ER19" s="19" t="e">
        <f ca="1"/>
        <v>#N/A</v>
      </c>
      <c r="ES19" s="208" t="e">
        <f t="shared" ca="1" si="81"/>
        <v>#N/A</v>
      </c>
      <c r="ET19" s="207"/>
      <c r="EU19" s="194"/>
      <c r="EV19" s="198" cm="1">
        <f t="array" ref="EV19">IFERROR(MATCH(TRUE,INDEX($B$14:$B$117&gt;=EU19,0),0),"")</f>
        <v>1</v>
      </c>
      <c r="EW19" s="194">
        <f t="shared" ca="1" si="82"/>
        <v>3.2000000000000006E-3</v>
      </c>
      <c r="EX19" s="200"/>
      <c r="EY19" s="5"/>
      <c r="EZ19" s="194">
        <f t="shared" si="83"/>
        <v>0</v>
      </c>
      <c r="FA19" s="19" t="e">
        <f ca="1"/>
        <v>#N/A</v>
      </c>
      <c r="FB19" s="208" t="e">
        <f t="shared" ca="1" si="84"/>
        <v>#N/A</v>
      </c>
      <c r="FC19" s="207"/>
      <c r="FD19" s="194"/>
      <c r="FE19" s="198" cm="1">
        <f t="array" ref="FE19">IFERROR(MATCH(TRUE,INDEX($B$14:$B$117&gt;=FD19,0),0),"")</f>
        <v>1</v>
      </c>
      <c r="FF19" s="194">
        <f t="shared" ca="1" si="85"/>
        <v>3.2000000000000006E-3</v>
      </c>
      <c r="FG19" s="200"/>
      <c r="FH19" s="5"/>
      <c r="FI19" s="194">
        <f t="shared" si="86"/>
        <v>0</v>
      </c>
      <c r="FJ19" s="19" t="e">
        <f ca="1"/>
        <v>#N/A</v>
      </c>
      <c r="FK19" s="208" t="e">
        <f t="shared" ca="1" si="87"/>
        <v>#N/A</v>
      </c>
      <c r="FL19" s="207"/>
      <c r="FM19" s="194"/>
      <c r="FN19" s="198" cm="1">
        <f t="array" ref="FN19">IFERROR(MATCH(TRUE,INDEX($B$14:$B$117&gt;=FM19,0),0),"")</f>
        <v>1</v>
      </c>
      <c r="FO19" s="194">
        <f t="shared" ca="1" si="88"/>
        <v>3.2000000000000006E-3</v>
      </c>
      <c r="FP19" s="200"/>
      <c r="FQ19" s="5"/>
      <c r="FR19" s="194">
        <f t="shared" si="89"/>
        <v>0</v>
      </c>
      <c r="FS19" s="19" t="e">
        <f ca="1"/>
        <v>#N/A</v>
      </c>
      <c r="FT19" s="208" t="e">
        <f t="shared" ca="1" si="90"/>
        <v>#N/A</v>
      </c>
      <c r="FU19" s="207"/>
      <c r="FV19" s="194"/>
      <c r="FW19" s="198" cm="1">
        <f t="array" ref="FW19">IFERROR(MATCH(TRUE,INDEX($B$14:$B$117&gt;=FV19,0),0),"")</f>
        <v>1</v>
      </c>
      <c r="FX19" s="194">
        <f t="shared" ca="1" si="91"/>
        <v>3.2000000000000006E-3</v>
      </c>
      <c r="FY19" s="200"/>
      <c r="FZ19" s="5"/>
      <c r="GA19" s="194">
        <f t="shared" si="92"/>
        <v>0</v>
      </c>
      <c r="GB19" s="19" t="e">
        <f ca="1"/>
        <v>#N/A</v>
      </c>
      <c r="GC19" s="208" t="e">
        <f t="shared" ca="1" si="93"/>
        <v>#N/A</v>
      </c>
    </row>
    <row r="20" spans="1:185" x14ac:dyDescent="0.2">
      <c r="A20" s="236">
        <v>6</v>
      </c>
      <c r="B20" s="195">
        <v>5.8252427184466007E-2</v>
      </c>
      <c r="C20" s="194">
        <v>2.2400000000000003E-2</v>
      </c>
      <c r="D20" s="195">
        <v>3.2000000000000002E-3</v>
      </c>
      <c r="E20" s="194"/>
      <c r="F20" s="207">
        <f ca="1"/>
        <v>6</v>
      </c>
      <c r="G20" s="194">
        <f ca="1"/>
        <v>4.3165467625899283E-2</v>
      </c>
      <c r="H20" s="198" cm="1">
        <f t="array" aca="1" ref="H20" ca="1">IFERROR(MATCH(TRUE,INDEX($B$14:$B$117&gt;=G20,0),0),"")</f>
        <v>6</v>
      </c>
      <c r="I20" s="194">
        <f t="shared" ca="1" si="38"/>
        <v>1.7427338129496407E-2</v>
      </c>
      <c r="J20" s="200">
        <f ca="1"/>
        <v>84</v>
      </c>
      <c r="K20" s="5">
        <f ca="1"/>
        <v>0.67364820143884885</v>
      </c>
      <c r="L20" s="194">
        <f t="shared" ca="1" si="94"/>
        <v>7.8322302158273294E-2</v>
      </c>
      <c r="M20" s="19">
        <f ca="1"/>
        <v>1179594109.8217514</v>
      </c>
      <c r="N20" s="208">
        <f t="shared" ca="1" si="95"/>
        <v>365983451.24872041</v>
      </c>
      <c r="O20" s="207">
        <f ca="1"/>
        <v>6</v>
      </c>
      <c r="P20" s="194">
        <f ca="1"/>
        <v>6.4516129032258063E-2</v>
      </c>
      <c r="Q20" s="198" cm="1">
        <f t="array" aca="1" ref="Q20" ca="1">IFERROR(MATCH(TRUE,INDEX($B$14:$B$117&gt;=P20,0),0),"")</f>
        <v>8</v>
      </c>
      <c r="R20" s="194">
        <f t="shared" ca="1" si="39"/>
        <v>2.6722580645161302E-2</v>
      </c>
      <c r="S20" s="200">
        <f ca="1"/>
        <v>84</v>
      </c>
      <c r="T20" s="5">
        <f ca="1"/>
        <v>0.92824516129032275</v>
      </c>
      <c r="U20" s="194">
        <f t="shared" ca="1" si="96"/>
        <v>0.10173548387096776</v>
      </c>
      <c r="V20" s="19">
        <f ca="1"/>
        <v>604868413.55979395</v>
      </c>
      <c r="W20" s="208">
        <f t="shared" ca="1" si="97"/>
        <v>27283055.783985138</v>
      </c>
      <c r="X20" s="207">
        <f ca="1"/>
        <v>6</v>
      </c>
      <c r="Y20" s="194">
        <f ca="1"/>
        <v>6.9767441860465115E-2</v>
      </c>
      <c r="Z20" s="198" cm="1">
        <f t="array" aca="1" ref="Z20" ca="1">IFERROR(MATCH(TRUE,INDEX($B$14:$B$117&gt;=Y20,0),0),"")</f>
        <v>9</v>
      </c>
      <c r="AA20" s="194">
        <f t="shared" ca="1" si="40"/>
        <v>3.0346511627906997E-2</v>
      </c>
      <c r="AB20" s="200">
        <f ca="1"/>
        <v>84</v>
      </c>
      <c r="AC20" s="5">
        <f ca="1"/>
        <v>0.9856093023255813</v>
      </c>
      <c r="AD20" s="194">
        <f t="shared" ca="1" si="41"/>
        <v>0.10898837209302326</v>
      </c>
      <c r="AE20" s="19">
        <f ca="1"/>
        <v>521654959.42505872</v>
      </c>
      <c r="AF20" s="208">
        <f t="shared" ca="1" si="42"/>
        <v>6442831.2448679805</v>
      </c>
      <c r="AG20" s="207">
        <f ca="1"/>
        <v>6</v>
      </c>
      <c r="AH20" s="194">
        <f ca="1"/>
        <v>7.2289156626506035E-2</v>
      </c>
      <c r="AI20" s="198" cm="1">
        <f t="array" aca="1" ref="AI20" ca="1">IFERROR(MATCH(TRUE,INDEX($B$14:$B$117&gt;=AH20,0),0),"")</f>
        <v>9</v>
      </c>
      <c r="AJ20" s="194">
        <f t="shared" ca="1" si="43"/>
        <v>3.2086746987951838E-2</v>
      </c>
      <c r="AK20" s="200">
        <f ca="1"/>
        <v>82.851470704583022</v>
      </c>
      <c r="AL20" s="5">
        <f ca="1"/>
        <v>0.99307469879518073</v>
      </c>
      <c r="AM20" s="194">
        <f t="shared" ca="1" si="44"/>
        <v>9.2984337349397594E-2</v>
      </c>
      <c r="AN20" s="19">
        <f ca="1"/>
        <v>408265764.10839081</v>
      </c>
      <c r="AO20" s="208">
        <f t="shared" ca="1" si="45"/>
        <v>1987254.2508960366</v>
      </c>
      <c r="AP20" s="207">
        <f ca="1"/>
        <v>6</v>
      </c>
      <c r="AQ20" s="194">
        <f ca="1"/>
        <v>7.3170731707317083E-2</v>
      </c>
      <c r="AR20" s="198" cm="1">
        <f t="array" aca="1" ref="AR20" ca="1">IFERROR(MATCH(TRUE,INDEX($B$14:$B$117&gt;=AQ20,0),0),"")</f>
        <v>9</v>
      </c>
      <c r="AS20" s="194">
        <f t="shared" ca="1" si="46"/>
        <v>3.2695121951219541E-2</v>
      </c>
      <c r="AT20" s="200">
        <f ca="1"/>
        <v>81.750086488282463</v>
      </c>
      <c r="AU20" s="5">
        <f ca="1"/>
        <v>0.99299146341463407</v>
      </c>
      <c r="AV20" s="194">
        <f t="shared" ca="1" si="47"/>
        <v>8.445487804878038E-2</v>
      </c>
      <c r="AW20" s="19">
        <f ca="1"/>
        <v>358492563.35033447</v>
      </c>
      <c r="AX20" s="208">
        <f t="shared" ca="1" si="48"/>
        <v>1744980.6794071794</v>
      </c>
      <c r="AY20" s="207">
        <f ca="1"/>
        <v>6</v>
      </c>
      <c r="AZ20" s="194">
        <f ca="1"/>
        <v>7.407407407407407E-2</v>
      </c>
      <c r="BA20" s="198" cm="1">
        <f t="array" aca="1" ref="BA20" ca="1">IFERROR(MATCH(TRUE,INDEX($B$14:$B$117&gt;=AZ20,0),0),"")</f>
        <v>9</v>
      </c>
      <c r="BB20" s="194">
        <f t="shared" ca="1" si="49"/>
        <v>3.3318518518518539E-2</v>
      </c>
      <c r="BC20" s="200">
        <f ca="1"/>
        <v>80.897888807372098</v>
      </c>
      <c r="BD20" s="5">
        <f ca="1"/>
        <v>0.99290617283950611</v>
      </c>
      <c r="BE20" s="194">
        <f t="shared" ca="1" si="50"/>
        <v>7.5883950617283924E-2</v>
      </c>
      <c r="BF20" s="19">
        <f ca="1"/>
        <v>313633589.00164276</v>
      </c>
      <c r="BG20" s="208">
        <f t="shared" ca="1" si="51"/>
        <v>1526627.3534555435</v>
      </c>
      <c r="BH20" s="207">
        <f ca="1"/>
        <v>6</v>
      </c>
      <c r="BI20" s="194">
        <f ca="1"/>
        <v>7.407407407407407E-2</v>
      </c>
      <c r="BJ20" s="198" cm="1">
        <f t="array" aca="1" ref="BJ20" ca="1">IFERROR(MATCH(TRUE,INDEX($B$14:$B$117&gt;=BI20,0),0),"")</f>
        <v>9</v>
      </c>
      <c r="BK20" s="194">
        <f t="shared" ca="1" si="52"/>
        <v>3.3318518518518539E-2</v>
      </c>
      <c r="BL20" s="200">
        <f ca="1"/>
        <v>80.209177828889352</v>
      </c>
      <c r="BM20" s="5">
        <f ca="1"/>
        <v>0.99290617283950611</v>
      </c>
      <c r="BN20" s="194">
        <f t="shared" ca="1" si="53"/>
        <v>7.5883950617283924E-2</v>
      </c>
      <c r="BO20" s="19">
        <f ca="1"/>
        <v>306839977.28749442</v>
      </c>
      <c r="BP20" s="208">
        <f t="shared" ca="1" si="54"/>
        <v>1493559.1049156189</v>
      </c>
      <c r="BQ20" s="207">
        <f ca="1"/>
        <v>6</v>
      </c>
      <c r="BR20" s="194">
        <f ca="1"/>
        <v>7.5000000000000011E-2</v>
      </c>
      <c r="BS20" s="198" cm="1">
        <f t="array" aca="1" ref="BS20" ca="1">IFERROR(MATCH(TRUE,INDEX($B$14:$B$117&gt;=BR20,0),0),"")</f>
        <v>9</v>
      </c>
      <c r="BT20" s="194">
        <f t="shared" ca="1" si="55"/>
        <v>3.3957500000000029E-2</v>
      </c>
      <c r="BU20" s="200">
        <f ca="1"/>
        <v>79.635168718098441</v>
      </c>
      <c r="BV20" s="5">
        <f ca="1"/>
        <v>0.99281874999999997</v>
      </c>
      <c r="BW20" s="194">
        <f t="shared" ca="1" si="56"/>
        <v>6.7098749999999874E-2</v>
      </c>
      <c r="BX20" s="19">
        <f ca="1"/>
        <v>266344622.56231782</v>
      </c>
      <c r="BY20" s="208">
        <f t="shared" ca="1" si="57"/>
        <v>1296445.9181292951</v>
      </c>
      <c r="BZ20" s="207">
        <f ca="1"/>
        <v>6</v>
      </c>
      <c r="CA20" s="194">
        <f ca="1"/>
        <v>7.5000000000000011E-2</v>
      </c>
      <c r="CB20" s="198" cm="1">
        <f t="array" aca="1" ref="CB20" ca="1">IFERROR(MATCH(TRUE,INDEX($B$14:$B$117&gt;=CA20,0),0),"")</f>
        <v>9</v>
      </c>
      <c r="CC20" s="194">
        <f t="shared" ca="1" si="58"/>
        <v>3.3957500000000029E-2</v>
      </c>
      <c r="CD20" s="200">
        <f ca="1"/>
        <v>79.1456289505564</v>
      </c>
      <c r="CE20" s="5">
        <f ca="1"/>
        <v>0.99281874999999997</v>
      </c>
      <c r="CF20" s="194">
        <f t="shared" ca="1" si="59"/>
        <v>6.7098749999999874E-2</v>
      </c>
      <c r="CG20" s="19">
        <f ca="1"/>
        <v>262129126.26224375</v>
      </c>
      <c r="CH20" s="208">
        <f t="shared" ca="1" si="60"/>
        <v>1275926.7767306566</v>
      </c>
      <c r="CI20" s="207">
        <f ca="1"/>
        <v>6</v>
      </c>
      <c r="CJ20" s="194">
        <f ca="1"/>
        <v>7.5949367088607597E-2</v>
      </c>
      <c r="CK20" s="198" cm="1">
        <f t="array" aca="1" ref="CK20" ca="1">IFERROR(MATCH(TRUE,INDEX($B$14:$B$117&gt;=CJ20,0),0),"")</f>
        <v>9</v>
      </c>
      <c r="CL20" s="194">
        <f t="shared" ca="1" si="61"/>
        <v>3.4612658227848127E-2</v>
      </c>
      <c r="CM20" s="200">
        <f ca="1"/>
        <v>78.72061940986265</v>
      </c>
      <c r="CN20" s="5">
        <f ca="1"/>
        <v>0.99272911392405061</v>
      </c>
      <c r="CO20" s="194">
        <f t="shared" ca="1" si="62"/>
        <v>5.8091139240506129E-2</v>
      </c>
      <c r="CP20" s="19">
        <f ca="1"/>
        <v>223787390.05525437</v>
      </c>
      <c r="CQ20" s="208">
        <f t="shared" ca="1" si="63"/>
        <v>1089296.4369800985</v>
      </c>
      <c r="CR20" s="207"/>
      <c r="CS20" s="194"/>
      <c r="CT20" s="198" cm="1">
        <f t="array" ref="CT20">IFERROR(MATCH(TRUE,INDEX($B$14:$B$117&gt;=CS20,0),0),"")</f>
        <v>1</v>
      </c>
      <c r="CU20" s="194">
        <f t="shared" ca="1" si="64"/>
        <v>3.2000000000000006E-3</v>
      </c>
      <c r="CV20" s="200"/>
      <c r="CW20" s="5"/>
      <c r="CX20" s="194">
        <f t="shared" si="65"/>
        <v>0</v>
      </c>
      <c r="CY20" s="19" t="e">
        <f ca="1"/>
        <v>#N/A</v>
      </c>
      <c r="CZ20" s="208" t="e">
        <f t="shared" ca="1" si="66"/>
        <v>#N/A</v>
      </c>
      <c r="DA20" s="207"/>
      <c r="DB20" s="194"/>
      <c r="DC20" s="198" cm="1">
        <f t="array" ref="DC20">IFERROR(MATCH(TRUE,INDEX($B$14:$B$117&gt;=DB20,0),0),"")</f>
        <v>1</v>
      </c>
      <c r="DD20" s="194">
        <f t="shared" ca="1" si="67"/>
        <v>3.2000000000000006E-3</v>
      </c>
      <c r="DE20" s="200"/>
      <c r="DF20" s="5"/>
      <c r="DG20" s="194">
        <f t="shared" si="68"/>
        <v>0</v>
      </c>
      <c r="DH20" s="19" t="e">
        <f ca="1"/>
        <v>#N/A</v>
      </c>
      <c r="DI20" s="208" t="e">
        <f t="shared" ca="1" si="69"/>
        <v>#N/A</v>
      </c>
      <c r="DJ20" s="207"/>
      <c r="DK20" s="194"/>
      <c r="DL20" s="198" cm="1">
        <f t="array" ref="DL20">IFERROR(MATCH(TRUE,INDEX($B$14:$B$117&gt;=DK20,0),0),"")</f>
        <v>1</v>
      </c>
      <c r="DM20" s="194">
        <f t="shared" ca="1" si="70"/>
        <v>3.2000000000000006E-3</v>
      </c>
      <c r="DN20" s="200"/>
      <c r="DO20" s="5"/>
      <c r="DP20" s="194">
        <f t="shared" si="71"/>
        <v>0</v>
      </c>
      <c r="DQ20" s="19" t="e">
        <f ca="1"/>
        <v>#N/A</v>
      </c>
      <c r="DR20" s="208" t="e">
        <f t="shared" ca="1" si="72"/>
        <v>#N/A</v>
      </c>
      <c r="DS20" s="207"/>
      <c r="DT20" s="194"/>
      <c r="DU20" s="198" cm="1">
        <f t="array" ref="DU20">IFERROR(MATCH(TRUE,INDEX($B$14:$B$117&gt;=DT20,0),0),"")</f>
        <v>1</v>
      </c>
      <c r="DV20" s="194">
        <f t="shared" ca="1" si="73"/>
        <v>3.2000000000000006E-3</v>
      </c>
      <c r="DW20" s="200"/>
      <c r="DX20" s="5"/>
      <c r="DY20" s="194">
        <f t="shared" si="74"/>
        <v>0</v>
      </c>
      <c r="DZ20" s="19" t="e">
        <f ca="1"/>
        <v>#N/A</v>
      </c>
      <c r="EA20" s="208" t="e">
        <f t="shared" ca="1" si="75"/>
        <v>#N/A</v>
      </c>
      <c r="EB20" s="207"/>
      <c r="EC20" s="194"/>
      <c r="ED20" s="198" cm="1">
        <f t="array" ref="ED20">IFERROR(MATCH(TRUE,INDEX($B$14:$B$117&gt;=EC20,0),0),"")</f>
        <v>1</v>
      </c>
      <c r="EE20" s="194">
        <f t="shared" ca="1" si="76"/>
        <v>3.2000000000000006E-3</v>
      </c>
      <c r="EF20" s="200"/>
      <c r="EG20" s="5"/>
      <c r="EH20" s="194">
        <f t="shared" si="77"/>
        <v>0</v>
      </c>
      <c r="EI20" s="19" t="e">
        <f ca="1"/>
        <v>#N/A</v>
      </c>
      <c r="EJ20" s="208" t="e">
        <f t="shared" ca="1" si="78"/>
        <v>#N/A</v>
      </c>
      <c r="EK20" s="207"/>
      <c r="EL20" s="194"/>
      <c r="EM20" s="198" cm="1">
        <f t="array" ref="EM20">IFERROR(MATCH(TRUE,INDEX($B$14:$B$117&gt;=EL20,0),0),"")</f>
        <v>1</v>
      </c>
      <c r="EN20" s="194">
        <f t="shared" ca="1" si="79"/>
        <v>3.2000000000000006E-3</v>
      </c>
      <c r="EO20" s="200"/>
      <c r="EP20" s="5"/>
      <c r="EQ20" s="194">
        <f t="shared" si="80"/>
        <v>0</v>
      </c>
      <c r="ER20" s="19" t="e">
        <f ca="1"/>
        <v>#N/A</v>
      </c>
      <c r="ES20" s="208" t="e">
        <f t="shared" ca="1" si="81"/>
        <v>#N/A</v>
      </c>
      <c r="ET20" s="207"/>
      <c r="EU20" s="194"/>
      <c r="EV20" s="198" cm="1">
        <f t="array" ref="EV20">IFERROR(MATCH(TRUE,INDEX($B$14:$B$117&gt;=EU20,0),0),"")</f>
        <v>1</v>
      </c>
      <c r="EW20" s="194">
        <f t="shared" ca="1" si="82"/>
        <v>3.2000000000000006E-3</v>
      </c>
      <c r="EX20" s="200"/>
      <c r="EY20" s="5"/>
      <c r="EZ20" s="194">
        <f t="shared" si="83"/>
        <v>0</v>
      </c>
      <c r="FA20" s="19" t="e">
        <f ca="1"/>
        <v>#N/A</v>
      </c>
      <c r="FB20" s="208" t="e">
        <f t="shared" ca="1" si="84"/>
        <v>#N/A</v>
      </c>
      <c r="FC20" s="207"/>
      <c r="FD20" s="194"/>
      <c r="FE20" s="198" cm="1">
        <f t="array" ref="FE20">IFERROR(MATCH(TRUE,INDEX($B$14:$B$117&gt;=FD20,0),0),"")</f>
        <v>1</v>
      </c>
      <c r="FF20" s="194">
        <f t="shared" ca="1" si="85"/>
        <v>3.2000000000000006E-3</v>
      </c>
      <c r="FG20" s="200"/>
      <c r="FH20" s="5"/>
      <c r="FI20" s="194">
        <f t="shared" si="86"/>
        <v>0</v>
      </c>
      <c r="FJ20" s="19" t="e">
        <f ca="1"/>
        <v>#N/A</v>
      </c>
      <c r="FK20" s="208" t="e">
        <f t="shared" ca="1" si="87"/>
        <v>#N/A</v>
      </c>
      <c r="FL20" s="207"/>
      <c r="FM20" s="194"/>
      <c r="FN20" s="198" cm="1">
        <f t="array" ref="FN20">IFERROR(MATCH(TRUE,INDEX($B$14:$B$117&gt;=FM20,0),0),"")</f>
        <v>1</v>
      </c>
      <c r="FO20" s="194">
        <f t="shared" ca="1" si="88"/>
        <v>3.2000000000000006E-3</v>
      </c>
      <c r="FP20" s="200"/>
      <c r="FQ20" s="5"/>
      <c r="FR20" s="194">
        <f t="shared" si="89"/>
        <v>0</v>
      </c>
      <c r="FS20" s="19" t="e">
        <f ca="1"/>
        <v>#N/A</v>
      </c>
      <c r="FT20" s="208" t="e">
        <f t="shared" ca="1" si="90"/>
        <v>#N/A</v>
      </c>
      <c r="FU20" s="207"/>
      <c r="FV20" s="194"/>
      <c r="FW20" s="198" cm="1">
        <f t="array" ref="FW20">IFERROR(MATCH(TRUE,INDEX($B$14:$B$117&gt;=FV20,0),0),"")</f>
        <v>1</v>
      </c>
      <c r="FX20" s="194">
        <f t="shared" ca="1" si="91"/>
        <v>3.2000000000000006E-3</v>
      </c>
      <c r="FY20" s="200"/>
      <c r="FZ20" s="5"/>
      <c r="GA20" s="194">
        <f t="shared" si="92"/>
        <v>0</v>
      </c>
      <c r="GB20" s="19" t="e">
        <f ca="1"/>
        <v>#N/A</v>
      </c>
      <c r="GC20" s="208" t="e">
        <f t="shared" ca="1" si="93"/>
        <v>#N/A</v>
      </c>
    </row>
    <row r="21" spans="1:185" x14ac:dyDescent="0.2">
      <c r="A21" s="236">
        <v>7</v>
      </c>
      <c r="B21" s="195">
        <v>6.7961165048543673E-2</v>
      </c>
      <c r="C21" s="194">
        <v>2.9100000000000004E-2</v>
      </c>
      <c r="D21" s="195">
        <v>6.7000000000000002E-3</v>
      </c>
      <c r="E21" s="194"/>
      <c r="F21" s="207">
        <f ca="1"/>
        <v>7</v>
      </c>
      <c r="G21" s="194">
        <f ca="1"/>
        <v>5.0359712230215833E-2</v>
      </c>
      <c r="H21" s="198" cm="1">
        <f t="array" aca="1" ref="H21" ca="1">IFERROR(MATCH(TRUE,INDEX($B$14:$B$117&gt;=G21,0),0),"")</f>
        <v>7</v>
      </c>
      <c r="I21" s="194">
        <f t="shared" ca="1" si="38"/>
        <v>1.6953237410071952E-2</v>
      </c>
      <c r="J21" s="200">
        <f ca="1"/>
        <v>96</v>
      </c>
      <c r="K21" s="5">
        <f ca="1"/>
        <v>0.75414820143884898</v>
      </c>
      <c r="L21" s="194">
        <f t="shared" ca="1" si="94"/>
        <v>8.0500000000000127E-2</v>
      </c>
      <c r="M21" s="19">
        <f ca="1"/>
        <v>1212391914.2310433</v>
      </c>
      <c r="N21" s="208">
        <f t="shared" ca="1" si="95"/>
        <v>286241372.64346242</v>
      </c>
      <c r="O21" s="207">
        <f ca="1"/>
        <v>7</v>
      </c>
      <c r="P21" s="194">
        <f ca="1"/>
        <v>7.5268817204301078E-2</v>
      </c>
      <c r="Q21" s="198" cm="1">
        <f t="array" aca="1" ref="Q21" ca="1">IFERROR(MATCH(TRUE,INDEX($B$14:$B$117&gt;=P21,0),0),"")</f>
        <v>9</v>
      </c>
      <c r="R21" s="194">
        <f t="shared" ca="1" si="39"/>
        <v>3.4143010752688198E-2</v>
      </c>
      <c r="S21" s="200">
        <f ca="1"/>
        <v>92.085757205744088</v>
      </c>
      <c r="T21" s="5">
        <f ca="1"/>
        <v>0.99380860215053768</v>
      </c>
      <c r="U21" s="194">
        <f t="shared" ca="1" si="96"/>
        <v>6.5563440860214928E-2</v>
      </c>
      <c r="V21" s="19">
        <f ca="1"/>
        <v>389807498.34479886</v>
      </c>
      <c r="W21" s="208">
        <f t="shared" ca="1" si="97"/>
        <v>1897407.7089431882</v>
      </c>
      <c r="X21" s="207">
        <f ca="1"/>
        <v>7</v>
      </c>
      <c r="Y21" s="194">
        <f ca="1"/>
        <v>8.1395348837209308E-2</v>
      </c>
      <c r="Z21" s="198" cm="1">
        <f t="array" aca="1" ref="Z21" ca="1">IFERROR(MATCH(TRUE,INDEX($B$14:$B$117&gt;=Y21,0),0),"")</f>
        <v>10</v>
      </c>
      <c r="AA21" s="194">
        <f t="shared" ca="1" si="40"/>
        <v>3.8370930232558165E-2</v>
      </c>
      <c r="AB21" s="200">
        <f ca="1"/>
        <v>85.527956228485621</v>
      </c>
      <c r="AC21" s="5">
        <f ca="1"/>
        <v>0.99331279069767442</v>
      </c>
      <c r="AD21" s="194">
        <f t="shared" ca="1" si="41"/>
        <v>7.7034883720931147E-3</v>
      </c>
      <c r="AE21" s="19">
        <f ca="1"/>
        <v>36871483.049088396</v>
      </c>
      <c r="AF21" s="208">
        <f t="shared" ca="1" si="42"/>
        <v>179473.8081606254</v>
      </c>
      <c r="AG21" s="207">
        <f ca="1"/>
        <v>7</v>
      </c>
      <c r="AH21" s="194">
        <f ca="1"/>
        <v>8.4337349397590369E-2</v>
      </c>
      <c r="AI21" s="198" cm="1">
        <f t="array" aca="1" ref="AI21" ca="1">IFERROR(MATCH(TRUE,INDEX($B$14:$B$117&gt;=AH21,0),0),"")</f>
        <v>10</v>
      </c>
      <c r="AJ21" s="194">
        <f t="shared" ca="1" si="43"/>
        <v>4.0401204819277135E-2</v>
      </c>
      <c r="AK21" s="200"/>
      <c r="AL21" s="5"/>
      <c r="AM21" s="194">
        <f t="shared" ca="1" si="44"/>
        <v>0</v>
      </c>
      <c r="AN21" s="19">
        <f ca="1"/>
        <v>0</v>
      </c>
      <c r="AO21" s="208">
        <f t="shared" ca="1" si="45"/>
        <v>0</v>
      </c>
      <c r="AP21" s="207">
        <f ca="1"/>
        <v>7</v>
      </c>
      <c r="AQ21" s="194">
        <f ca="1"/>
        <v>8.5365853658536592E-2</v>
      </c>
      <c r="AR21" s="198" cm="1">
        <f t="array" aca="1" ref="AR21" ca="1">IFERROR(MATCH(TRUE,INDEX($B$14:$B$117&gt;=AQ21,0),0),"")</f>
        <v>10</v>
      </c>
      <c r="AS21" s="194">
        <f t="shared" ca="1" si="46"/>
        <v>4.1110975609756122E-2</v>
      </c>
      <c r="AT21" s="200"/>
      <c r="AU21" s="5"/>
      <c r="AV21" s="194">
        <f t="shared" ca="1" si="47"/>
        <v>0</v>
      </c>
      <c r="AW21" s="19">
        <f ca="1"/>
        <v>0</v>
      </c>
      <c r="AX21" s="208">
        <f t="shared" ca="1" si="48"/>
        <v>0</v>
      </c>
      <c r="AY21" s="207">
        <f ca="1"/>
        <v>7</v>
      </c>
      <c r="AZ21" s="194">
        <f ca="1"/>
        <v>8.6419753086419748E-2</v>
      </c>
      <c r="BA21" s="198" cm="1">
        <f t="array" aca="1" ref="BA21" ca="1">IFERROR(MATCH(TRUE,INDEX($B$14:$B$117&gt;=AZ21,0),0),"")</f>
        <v>10</v>
      </c>
      <c r="BB21" s="194">
        <f t="shared" ca="1" si="49"/>
        <v>4.183827160493829E-2</v>
      </c>
      <c r="BC21" s="200"/>
      <c r="BD21" s="5"/>
      <c r="BE21" s="194">
        <f t="shared" ca="1" si="50"/>
        <v>0</v>
      </c>
      <c r="BF21" s="19">
        <f ca="1"/>
        <v>0</v>
      </c>
      <c r="BG21" s="208">
        <f t="shared" ca="1" si="51"/>
        <v>0</v>
      </c>
      <c r="BH21" s="207">
        <f ca="1"/>
        <v>7</v>
      </c>
      <c r="BI21" s="194">
        <f ca="1"/>
        <v>8.6419753086419748E-2</v>
      </c>
      <c r="BJ21" s="198" cm="1">
        <f t="array" aca="1" ref="BJ21" ca="1">IFERROR(MATCH(TRUE,INDEX($B$14:$B$117&gt;=BI21,0),0),"")</f>
        <v>10</v>
      </c>
      <c r="BK21" s="194">
        <f t="shared" ca="1" si="52"/>
        <v>4.183827160493829E-2</v>
      </c>
      <c r="BL21" s="200"/>
      <c r="BM21" s="5"/>
      <c r="BN21" s="194">
        <f t="shared" ca="1" si="53"/>
        <v>0</v>
      </c>
      <c r="BO21" s="19">
        <f ca="1"/>
        <v>0</v>
      </c>
      <c r="BP21" s="208">
        <f t="shared" ca="1" si="54"/>
        <v>0</v>
      </c>
      <c r="BQ21" s="207">
        <f ca="1"/>
        <v>7</v>
      </c>
      <c r="BR21" s="194">
        <f ca="1"/>
        <v>8.7500000000000008E-2</v>
      </c>
      <c r="BS21" s="198" cm="1">
        <f t="array" aca="1" ref="BS21" ca="1">IFERROR(MATCH(TRUE,INDEX($B$14:$B$117&gt;=BR21,0),0),"")</f>
        <v>11</v>
      </c>
      <c r="BT21" s="194">
        <f t="shared" ca="1" si="55"/>
        <v>4.2583750000000024E-2</v>
      </c>
      <c r="BU21" s="200"/>
      <c r="BV21" s="5"/>
      <c r="BW21" s="194">
        <f t="shared" ca="1" si="56"/>
        <v>0</v>
      </c>
      <c r="BX21" s="19">
        <f ca="1"/>
        <v>0</v>
      </c>
      <c r="BY21" s="208">
        <f t="shared" ca="1" si="57"/>
        <v>0</v>
      </c>
      <c r="BZ21" s="207">
        <f ca="1"/>
        <v>7</v>
      </c>
      <c r="CA21" s="194">
        <f ca="1"/>
        <v>8.7500000000000008E-2</v>
      </c>
      <c r="CB21" s="198" cm="1">
        <f t="array" aca="1" ref="CB21" ca="1">IFERROR(MATCH(TRUE,INDEX($B$14:$B$117&gt;=CA21,0),0),"")</f>
        <v>11</v>
      </c>
      <c r="CC21" s="194">
        <f t="shared" ca="1" si="58"/>
        <v>4.2583750000000024E-2</v>
      </c>
      <c r="CD21" s="200"/>
      <c r="CE21" s="5"/>
      <c r="CF21" s="194">
        <f t="shared" ca="1" si="59"/>
        <v>0</v>
      </c>
      <c r="CG21" s="19">
        <f ca="1"/>
        <v>0</v>
      </c>
      <c r="CH21" s="208">
        <f t="shared" ca="1" si="60"/>
        <v>0</v>
      </c>
      <c r="CI21" s="207">
        <f ca="1"/>
        <v>7</v>
      </c>
      <c r="CJ21" s="194">
        <f ca="1"/>
        <v>8.8607594936708861E-2</v>
      </c>
      <c r="CK21" s="198" cm="1">
        <f t="array" aca="1" ref="CK21" ca="1">IFERROR(MATCH(TRUE,INDEX($B$14:$B$117&gt;=CJ21,0),0),"")</f>
        <v>11</v>
      </c>
      <c r="CL21" s="194">
        <f t="shared" ca="1" si="61"/>
        <v>4.3348101265822808E-2</v>
      </c>
      <c r="CM21" s="200"/>
      <c r="CN21" s="5"/>
      <c r="CO21" s="194">
        <f t="shared" ca="1" si="62"/>
        <v>0</v>
      </c>
      <c r="CP21" s="19">
        <f ca="1"/>
        <v>0</v>
      </c>
      <c r="CQ21" s="208">
        <f t="shared" ca="1" si="63"/>
        <v>0</v>
      </c>
      <c r="CR21" s="207"/>
      <c r="CS21" s="194"/>
      <c r="CT21" s="198" cm="1">
        <f t="array" ref="CT21">IFERROR(MATCH(TRUE,INDEX($B$14:$B$117&gt;=CS21,0),0),"")</f>
        <v>1</v>
      </c>
      <c r="CU21" s="194">
        <f t="shared" ca="1" si="64"/>
        <v>3.2000000000000006E-3</v>
      </c>
      <c r="CV21" s="200"/>
      <c r="CW21" s="5"/>
      <c r="CX21" s="194">
        <f t="shared" si="65"/>
        <v>0</v>
      </c>
      <c r="CY21" s="19" t="e">
        <f ca="1"/>
        <v>#N/A</v>
      </c>
      <c r="CZ21" s="208" t="e">
        <f t="shared" ca="1" si="66"/>
        <v>#N/A</v>
      </c>
      <c r="DA21" s="207"/>
      <c r="DB21" s="194"/>
      <c r="DC21" s="198" cm="1">
        <f t="array" ref="DC21">IFERROR(MATCH(TRUE,INDEX($B$14:$B$117&gt;=DB21,0),0),"")</f>
        <v>1</v>
      </c>
      <c r="DD21" s="194">
        <f t="shared" ca="1" si="67"/>
        <v>3.2000000000000006E-3</v>
      </c>
      <c r="DE21" s="200"/>
      <c r="DF21" s="5"/>
      <c r="DG21" s="194">
        <f t="shared" si="68"/>
        <v>0</v>
      </c>
      <c r="DH21" s="19" t="e">
        <f ca="1"/>
        <v>#N/A</v>
      </c>
      <c r="DI21" s="208" t="e">
        <f t="shared" ca="1" si="69"/>
        <v>#N/A</v>
      </c>
      <c r="DJ21" s="207"/>
      <c r="DK21" s="194"/>
      <c r="DL21" s="198" cm="1">
        <f t="array" ref="DL21">IFERROR(MATCH(TRUE,INDEX($B$14:$B$117&gt;=DK21,0),0),"")</f>
        <v>1</v>
      </c>
      <c r="DM21" s="194">
        <f t="shared" ca="1" si="70"/>
        <v>3.2000000000000006E-3</v>
      </c>
      <c r="DN21" s="200"/>
      <c r="DO21" s="5"/>
      <c r="DP21" s="194">
        <f t="shared" si="71"/>
        <v>0</v>
      </c>
      <c r="DQ21" s="19" t="e">
        <f ca="1"/>
        <v>#N/A</v>
      </c>
      <c r="DR21" s="208" t="e">
        <f t="shared" ca="1" si="72"/>
        <v>#N/A</v>
      </c>
      <c r="DS21" s="207"/>
      <c r="DT21" s="194"/>
      <c r="DU21" s="198" cm="1">
        <f t="array" ref="DU21">IFERROR(MATCH(TRUE,INDEX($B$14:$B$117&gt;=DT21,0),0),"")</f>
        <v>1</v>
      </c>
      <c r="DV21" s="194">
        <f t="shared" ca="1" si="73"/>
        <v>3.2000000000000006E-3</v>
      </c>
      <c r="DW21" s="200"/>
      <c r="DX21" s="5"/>
      <c r="DY21" s="194">
        <f t="shared" si="74"/>
        <v>0</v>
      </c>
      <c r="DZ21" s="19" t="e">
        <f ca="1"/>
        <v>#N/A</v>
      </c>
      <c r="EA21" s="208" t="e">
        <f t="shared" ca="1" si="75"/>
        <v>#N/A</v>
      </c>
      <c r="EB21" s="207"/>
      <c r="EC21" s="194"/>
      <c r="ED21" s="198" cm="1">
        <f t="array" ref="ED21">IFERROR(MATCH(TRUE,INDEX($B$14:$B$117&gt;=EC21,0),0),"")</f>
        <v>1</v>
      </c>
      <c r="EE21" s="194">
        <f t="shared" ca="1" si="76"/>
        <v>3.2000000000000006E-3</v>
      </c>
      <c r="EF21" s="200"/>
      <c r="EG21" s="5"/>
      <c r="EH21" s="194">
        <f t="shared" si="77"/>
        <v>0</v>
      </c>
      <c r="EI21" s="19" t="e">
        <f ca="1"/>
        <v>#N/A</v>
      </c>
      <c r="EJ21" s="208" t="e">
        <f t="shared" ca="1" si="78"/>
        <v>#N/A</v>
      </c>
      <c r="EK21" s="207"/>
      <c r="EL21" s="194"/>
      <c r="EM21" s="198" cm="1">
        <f t="array" ref="EM21">IFERROR(MATCH(TRUE,INDEX($B$14:$B$117&gt;=EL21,0),0),"")</f>
        <v>1</v>
      </c>
      <c r="EN21" s="194">
        <f t="shared" ca="1" si="79"/>
        <v>3.2000000000000006E-3</v>
      </c>
      <c r="EO21" s="200"/>
      <c r="EP21" s="5"/>
      <c r="EQ21" s="194">
        <f t="shared" si="80"/>
        <v>0</v>
      </c>
      <c r="ER21" s="19" t="e">
        <f ca="1"/>
        <v>#N/A</v>
      </c>
      <c r="ES21" s="208" t="e">
        <f t="shared" ca="1" si="81"/>
        <v>#N/A</v>
      </c>
      <c r="ET21" s="207"/>
      <c r="EU21" s="194"/>
      <c r="EV21" s="198" cm="1">
        <f t="array" ref="EV21">IFERROR(MATCH(TRUE,INDEX($B$14:$B$117&gt;=EU21,0),0),"")</f>
        <v>1</v>
      </c>
      <c r="EW21" s="194">
        <f t="shared" ca="1" si="82"/>
        <v>3.2000000000000006E-3</v>
      </c>
      <c r="EX21" s="200"/>
      <c r="EY21" s="5"/>
      <c r="EZ21" s="194">
        <f t="shared" si="83"/>
        <v>0</v>
      </c>
      <c r="FA21" s="19" t="e">
        <f ca="1"/>
        <v>#N/A</v>
      </c>
      <c r="FB21" s="208" t="e">
        <f t="shared" ca="1" si="84"/>
        <v>#N/A</v>
      </c>
      <c r="FC21" s="207"/>
      <c r="FD21" s="194"/>
      <c r="FE21" s="198" cm="1">
        <f t="array" ref="FE21">IFERROR(MATCH(TRUE,INDEX($B$14:$B$117&gt;=FD21,0),0),"")</f>
        <v>1</v>
      </c>
      <c r="FF21" s="194">
        <f t="shared" ca="1" si="85"/>
        <v>3.2000000000000006E-3</v>
      </c>
      <c r="FG21" s="200"/>
      <c r="FH21" s="5"/>
      <c r="FI21" s="194">
        <f t="shared" si="86"/>
        <v>0</v>
      </c>
      <c r="FJ21" s="19" t="e">
        <f ca="1"/>
        <v>#N/A</v>
      </c>
      <c r="FK21" s="208" t="e">
        <f t="shared" ca="1" si="87"/>
        <v>#N/A</v>
      </c>
      <c r="FL21" s="207"/>
      <c r="FM21" s="194"/>
      <c r="FN21" s="198" cm="1">
        <f t="array" ref="FN21">IFERROR(MATCH(TRUE,INDEX($B$14:$B$117&gt;=FM21,0),0),"")</f>
        <v>1</v>
      </c>
      <c r="FO21" s="194">
        <f t="shared" ca="1" si="88"/>
        <v>3.2000000000000006E-3</v>
      </c>
      <c r="FP21" s="200"/>
      <c r="FQ21" s="5"/>
      <c r="FR21" s="194">
        <f t="shared" si="89"/>
        <v>0</v>
      </c>
      <c r="FS21" s="19" t="e">
        <f ca="1"/>
        <v>#N/A</v>
      </c>
      <c r="FT21" s="208" t="e">
        <f t="shared" ca="1" si="90"/>
        <v>#N/A</v>
      </c>
      <c r="FU21" s="207"/>
      <c r="FV21" s="194"/>
      <c r="FW21" s="198" cm="1">
        <f t="array" ref="FW21">IFERROR(MATCH(TRUE,INDEX($B$14:$B$117&gt;=FV21,0),0),"")</f>
        <v>1</v>
      </c>
      <c r="FX21" s="194">
        <f t="shared" ca="1" si="91"/>
        <v>3.2000000000000006E-3</v>
      </c>
      <c r="FY21" s="200"/>
      <c r="FZ21" s="5"/>
      <c r="GA21" s="194">
        <f t="shared" si="92"/>
        <v>0</v>
      </c>
      <c r="GB21" s="19" t="e">
        <f ca="1"/>
        <v>#N/A</v>
      </c>
      <c r="GC21" s="208" t="e">
        <f t="shared" ca="1" si="93"/>
        <v>#N/A</v>
      </c>
    </row>
    <row r="22" spans="1:185" x14ac:dyDescent="0.2">
      <c r="A22" s="236">
        <v>8</v>
      </c>
      <c r="B22" s="195">
        <v>7.7669902912621339E-2</v>
      </c>
      <c r="C22" s="194">
        <v>3.5800000000000005E-2</v>
      </c>
      <c r="D22" s="195">
        <v>6.7000000000000002E-3</v>
      </c>
      <c r="E22" s="194"/>
      <c r="F22" s="207">
        <f ca="1"/>
        <v>8</v>
      </c>
      <c r="G22" s="194">
        <f ca="1"/>
        <v>5.7553956834532377E-2</v>
      </c>
      <c r="H22" s="198" cm="1">
        <f t="array" aca="1" ref="H22" ca="1">IFERROR(MATCH(TRUE,INDEX($B$14:$B$117&gt;=G22,0),0),"")</f>
        <v>7</v>
      </c>
      <c r="I22" s="194">
        <f t="shared" ca="1" si="38"/>
        <v>2.1917985611510801E-2</v>
      </c>
      <c r="J22" s="200">
        <f ca="1"/>
        <v>108</v>
      </c>
      <c r="K22" s="5">
        <f ca="1"/>
        <v>0.82883309352517998</v>
      </c>
      <c r="L22" s="194">
        <f t="shared" ca="1" si="94"/>
        <v>7.4684892086331001E-2</v>
      </c>
      <c r="M22" s="19">
        <f ca="1"/>
        <v>1124811916.5302558</v>
      </c>
      <c r="N22" s="208">
        <f t="shared" ca="1" si="95"/>
        <v>186863523.61044264</v>
      </c>
      <c r="O22" s="207">
        <f ca="1"/>
        <v>8</v>
      </c>
      <c r="P22" s="194">
        <f ca="1"/>
        <v>8.6021505376344093E-2</v>
      </c>
      <c r="Q22" s="198" cm="1">
        <f t="array" aca="1" ref="Q22" ca="1">IFERROR(MATCH(TRUE,INDEX($B$14:$B$117&gt;=P22,0),0),"")</f>
        <v>10</v>
      </c>
      <c r="R22" s="194">
        <f t="shared" ca="1" si="39"/>
        <v>4.156344086021508E-2</v>
      </c>
      <c r="S22" s="200"/>
      <c r="T22" s="5"/>
      <c r="U22" s="194">
        <f t="shared" ca="1" si="96"/>
        <v>0</v>
      </c>
      <c r="V22" s="19">
        <f ca="1"/>
        <v>0</v>
      </c>
      <c r="W22" s="208">
        <f t="shared" ca="1" si="97"/>
        <v>0</v>
      </c>
      <c r="X22" s="207">
        <f ca="1"/>
        <v>8</v>
      </c>
      <c r="Y22" s="194">
        <f ca="1"/>
        <v>9.3023255813953487E-2</v>
      </c>
      <c r="Z22" s="198" cm="1">
        <f t="array" aca="1" ref="Z22" ca="1">IFERROR(MATCH(TRUE,INDEX($B$14:$B$117&gt;=Y22,0),0),"")</f>
        <v>11</v>
      </c>
      <c r="AA22" s="194">
        <f t="shared" ca="1" si="40"/>
        <v>4.6395348837209319E-2</v>
      </c>
      <c r="AB22" s="200"/>
      <c r="AC22" s="5"/>
      <c r="AD22" s="194">
        <f t="shared" ca="1" si="41"/>
        <v>0</v>
      </c>
      <c r="AE22" s="19">
        <f ca="1"/>
        <v>0</v>
      </c>
      <c r="AF22" s="208">
        <f t="shared" ca="1" si="42"/>
        <v>0</v>
      </c>
      <c r="AG22" s="207">
        <f ca="1"/>
        <v>8</v>
      </c>
      <c r="AH22" s="194">
        <f ca="1"/>
        <v>9.6385542168674704E-2</v>
      </c>
      <c r="AI22" s="198" cm="1">
        <f t="array" aca="1" ref="AI22" ca="1">IFERROR(MATCH(TRUE,INDEX($B$14:$B$117&gt;=AH22,0),0),"")</f>
        <v>11</v>
      </c>
      <c r="AJ22" s="194">
        <f t="shared" ca="1" si="43"/>
        <v>4.871566265060244E-2</v>
      </c>
      <c r="AK22" s="200"/>
      <c r="AL22" s="5"/>
      <c r="AM22" s="194">
        <f t="shared" si="44"/>
        <v>0</v>
      </c>
      <c r="AN22" s="19">
        <f ca="1"/>
        <v>0</v>
      </c>
      <c r="AO22" s="208">
        <f t="shared" ca="1" si="45"/>
        <v>0</v>
      </c>
      <c r="AP22" s="207">
        <f ca="1"/>
        <v>8</v>
      </c>
      <c r="AQ22" s="194">
        <f ca="1"/>
        <v>9.7560975609756101E-2</v>
      </c>
      <c r="AR22" s="198" cm="1">
        <f t="array" aca="1" ref="AR22" ca="1">IFERROR(MATCH(TRUE,INDEX($B$14:$B$117&gt;=AQ22,0),0),"")</f>
        <v>12</v>
      </c>
      <c r="AS22" s="194">
        <f t="shared" ca="1" si="46"/>
        <v>4.4295121951219554E-2</v>
      </c>
      <c r="AT22" s="200"/>
      <c r="AU22" s="5"/>
      <c r="AV22" s="194">
        <f t="shared" si="47"/>
        <v>0</v>
      </c>
      <c r="AW22" s="19">
        <f ca="1"/>
        <v>0</v>
      </c>
      <c r="AX22" s="208">
        <f t="shared" ca="1" si="48"/>
        <v>0</v>
      </c>
      <c r="AY22" s="207">
        <f ca="1"/>
        <v>8</v>
      </c>
      <c r="AZ22" s="194">
        <f ca="1"/>
        <v>9.8765432098765427E-2</v>
      </c>
      <c r="BA22" s="198" cm="1">
        <f t="array" aca="1" ref="BA22" ca="1">IFERROR(MATCH(TRUE,INDEX($B$14:$B$117&gt;=AZ22,0),0),"")</f>
        <v>12</v>
      </c>
      <c r="BB22" s="194">
        <f t="shared" ca="1" si="49"/>
        <v>4.5808641975308664E-2</v>
      </c>
      <c r="BC22" s="200"/>
      <c r="BD22" s="5"/>
      <c r="BE22" s="194">
        <f t="shared" si="50"/>
        <v>0</v>
      </c>
      <c r="BF22" s="19">
        <f ca="1"/>
        <v>0</v>
      </c>
      <c r="BG22" s="208">
        <f t="shared" ca="1" si="51"/>
        <v>0</v>
      </c>
      <c r="BH22" s="207">
        <f ca="1"/>
        <v>8</v>
      </c>
      <c r="BI22" s="194">
        <f ca="1"/>
        <v>9.8765432098765427E-2</v>
      </c>
      <c r="BJ22" s="198" cm="1">
        <f t="array" aca="1" ref="BJ22" ca="1">IFERROR(MATCH(TRUE,INDEX($B$14:$B$117&gt;=BI22,0),0),"")</f>
        <v>12</v>
      </c>
      <c r="BK22" s="194">
        <f t="shared" ca="1" si="52"/>
        <v>4.5808641975308664E-2</v>
      </c>
      <c r="BL22" s="200"/>
      <c r="BM22" s="5"/>
      <c r="BN22" s="194">
        <f t="shared" si="53"/>
        <v>0</v>
      </c>
      <c r="BO22" s="19">
        <f ca="1"/>
        <v>0</v>
      </c>
      <c r="BP22" s="208">
        <f t="shared" ca="1" si="54"/>
        <v>0</v>
      </c>
      <c r="BQ22" s="207">
        <f ca="1"/>
        <v>8</v>
      </c>
      <c r="BR22" s="194">
        <f ca="1"/>
        <v>0.1</v>
      </c>
      <c r="BS22" s="198" cm="1">
        <f t="array" aca="1" ref="BS22" ca="1">IFERROR(MATCH(TRUE,INDEX($B$14:$B$117&gt;=BR22,0),0),"")</f>
        <v>12</v>
      </c>
      <c r="BT22" s="194">
        <f t="shared" ca="1" si="55"/>
        <v>4.7360000000000041E-2</v>
      </c>
      <c r="BU22" s="200"/>
      <c r="BV22" s="5"/>
      <c r="BW22" s="194">
        <f t="shared" si="56"/>
        <v>0</v>
      </c>
      <c r="BX22" s="19">
        <f ca="1"/>
        <v>0</v>
      </c>
      <c r="BY22" s="208">
        <f t="shared" ca="1" si="57"/>
        <v>0</v>
      </c>
      <c r="BZ22" s="207">
        <f ca="1"/>
        <v>8</v>
      </c>
      <c r="CA22" s="194">
        <f ca="1"/>
        <v>0.1</v>
      </c>
      <c r="CB22" s="198" cm="1">
        <f t="array" aca="1" ref="CB22" ca="1">IFERROR(MATCH(TRUE,INDEX($B$14:$B$117&gt;=CA22,0),0),"")</f>
        <v>12</v>
      </c>
      <c r="CC22" s="194">
        <f t="shared" ca="1" si="58"/>
        <v>4.7360000000000041E-2</v>
      </c>
      <c r="CD22" s="200"/>
      <c r="CE22" s="5"/>
      <c r="CF22" s="194">
        <f t="shared" si="59"/>
        <v>0</v>
      </c>
      <c r="CG22" s="19">
        <f ca="1"/>
        <v>0</v>
      </c>
      <c r="CH22" s="208">
        <f t="shared" ca="1" si="60"/>
        <v>0</v>
      </c>
      <c r="CI22" s="207">
        <f ca="1"/>
        <v>8</v>
      </c>
      <c r="CJ22" s="194">
        <f ca="1"/>
        <v>0.10126582278481013</v>
      </c>
      <c r="CK22" s="198" cm="1">
        <f t="array" aca="1" ref="CK22" ca="1">IFERROR(MATCH(TRUE,INDEX($B$14:$B$117&gt;=CJ22,0),0),"")</f>
        <v>12</v>
      </c>
      <c r="CL22" s="194">
        <f t="shared" ca="1" si="61"/>
        <v>4.8950632911392428E-2</v>
      </c>
      <c r="CM22" s="200"/>
      <c r="CN22" s="5"/>
      <c r="CO22" s="194">
        <f t="shared" si="62"/>
        <v>0</v>
      </c>
      <c r="CP22" s="19">
        <f ca="1"/>
        <v>0</v>
      </c>
      <c r="CQ22" s="208">
        <f t="shared" ca="1" si="63"/>
        <v>0</v>
      </c>
      <c r="CR22" s="207"/>
      <c r="CS22" s="194"/>
      <c r="CT22" s="198" cm="1">
        <f t="array" ref="CT22">IFERROR(MATCH(TRUE,INDEX($B$14:$B$117&gt;=CS22,0),0),"")</f>
        <v>1</v>
      </c>
      <c r="CU22" s="194">
        <f t="shared" ca="1" si="64"/>
        <v>3.2000000000000006E-3</v>
      </c>
      <c r="CV22" s="200"/>
      <c r="CW22" s="5"/>
      <c r="CX22" s="194">
        <f t="shared" si="65"/>
        <v>0</v>
      </c>
      <c r="CY22" s="19" t="e">
        <f ca="1"/>
        <v>#N/A</v>
      </c>
      <c r="CZ22" s="208" t="e">
        <f t="shared" ca="1" si="66"/>
        <v>#N/A</v>
      </c>
      <c r="DA22" s="207"/>
      <c r="DB22" s="194"/>
      <c r="DC22" s="198" cm="1">
        <f t="array" ref="DC22">IFERROR(MATCH(TRUE,INDEX($B$14:$B$117&gt;=DB22,0),0),"")</f>
        <v>1</v>
      </c>
      <c r="DD22" s="194">
        <f t="shared" ca="1" si="67"/>
        <v>3.2000000000000006E-3</v>
      </c>
      <c r="DE22" s="200"/>
      <c r="DF22" s="5"/>
      <c r="DG22" s="194">
        <f t="shared" si="68"/>
        <v>0</v>
      </c>
      <c r="DH22" s="19" t="e">
        <f ca="1"/>
        <v>#N/A</v>
      </c>
      <c r="DI22" s="208" t="e">
        <f t="shared" ca="1" si="69"/>
        <v>#N/A</v>
      </c>
      <c r="DJ22" s="207"/>
      <c r="DK22" s="194"/>
      <c r="DL22" s="198" cm="1">
        <f t="array" ref="DL22">IFERROR(MATCH(TRUE,INDEX($B$14:$B$117&gt;=DK22,0),0),"")</f>
        <v>1</v>
      </c>
      <c r="DM22" s="194">
        <f t="shared" ca="1" si="70"/>
        <v>3.2000000000000006E-3</v>
      </c>
      <c r="DN22" s="200"/>
      <c r="DO22" s="5"/>
      <c r="DP22" s="194">
        <f t="shared" si="71"/>
        <v>0</v>
      </c>
      <c r="DQ22" s="19" t="e">
        <f ca="1"/>
        <v>#N/A</v>
      </c>
      <c r="DR22" s="208" t="e">
        <f t="shared" ca="1" si="72"/>
        <v>#N/A</v>
      </c>
      <c r="DS22" s="207"/>
      <c r="DT22" s="194"/>
      <c r="DU22" s="198" cm="1">
        <f t="array" ref="DU22">IFERROR(MATCH(TRUE,INDEX($B$14:$B$117&gt;=DT22,0),0),"")</f>
        <v>1</v>
      </c>
      <c r="DV22" s="194">
        <f t="shared" ca="1" si="73"/>
        <v>3.2000000000000006E-3</v>
      </c>
      <c r="DW22" s="200"/>
      <c r="DX22" s="5"/>
      <c r="DY22" s="194">
        <f t="shared" si="74"/>
        <v>0</v>
      </c>
      <c r="DZ22" s="19" t="e">
        <f ca="1"/>
        <v>#N/A</v>
      </c>
      <c r="EA22" s="208" t="e">
        <f t="shared" ca="1" si="75"/>
        <v>#N/A</v>
      </c>
      <c r="EB22" s="207"/>
      <c r="EC22" s="194"/>
      <c r="ED22" s="198" cm="1">
        <f t="array" ref="ED22">IFERROR(MATCH(TRUE,INDEX($B$14:$B$117&gt;=EC22,0),0),"")</f>
        <v>1</v>
      </c>
      <c r="EE22" s="194">
        <f t="shared" ca="1" si="76"/>
        <v>3.2000000000000006E-3</v>
      </c>
      <c r="EF22" s="200"/>
      <c r="EG22" s="5"/>
      <c r="EH22" s="194">
        <f t="shared" si="77"/>
        <v>0</v>
      </c>
      <c r="EI22" s="19" t="e">
        <f ca="1"/>
        <v>#N/A</v>
      </c>
      <c r="EJ22" s="208" t="e">
        <f t="shared" ca="1" si="78"/>
        <v>#N/A</v>
      </c>
      <c r="EK22" s="207"/>
      <c r="EL22" s="194"/>
      <c r="EM22" s="198" cm="1">
        <f t="array" ref="EM22">IFERROR(MATCH(TRUE,INDEX($B$14:$B$117&gt;=EL22,0),0),"")</f>
        <v>1</v>
      </c>
      <c r="EN22" s="194">
        <f t="shared" ca="1" si="79"/>
        <v>3.2000000000000006E-3</v>
      </c>
      <c r="EO22" s="200"/>
      <c r="EP22" s="5"/>
      <c r="EQ22" s="194">
        <f t="shared" si="80"/>
        <v>0</v>
      </c>
      <c r="ER22" s="19" t="e">
        <f ca="1"/>
        <v>#N/A</v>
      </c>
      <c r="ES22" s="208" t="e">
        <f t="shared" ca="1" si="81"/>
        <v>#N/A</v>
      </c>
      <c r="ET22" s="207"/>
      <c r="EU22" s="194"/>
      <c r="EV22" s="198" cm="1">
        <f t="array" ref="EV22">IFERROR(MATCH(TRUE,INDEX($B$14:$B$117&gt;=EU22,0),0),"")</f>
        <v>1</v>
      </c>
      <c r="EW22" s="194">
        <f t="shared" ca="1" si="82"/>
        <v>3.2000000000000006E-3</v>
      </c>
      <c r="EX22" s="200"/>
      <c r="EY22" s="5"/>
      <c r="EZ22" s="194">
        <f t="shared" si="83"/>
        <v>0</v>
      </c>
      <c r="FA22" s="19" t="e">
        <f ca="1"/>
        <v>#N/A</v>
      </c>
      <c r="FB22" s="208" t="e">
        <f t="shared" ca="1" si="84"/>
        <v>#N/A</v>
      </c>
      <c r="FC22" s="207"/>
      <c r="FD22" s="194"/>
      <c r="FE22" s="198" cm="1">
        <f t="array" ref="FE22">IFERROR(MATCH(TRUE,INDEX($B$14:$B$117&gt;=FD22,0),0),"")</f>
        <v>1</v>
      </c>
      <c r="FF22" s="194">
        <f t="shared" ca="1" si="85"/>
        <v>3.2000000000000006E-3</v>
      </c>
      <c r="FG22" s="200"/>
      <c r="FH22" s="5"/>
      <c r="FI22" s="194">
        <f t="shared" si="86"/>
        <v>0</v>
      </c>
      <c r="FJ22" s="19" t="e">
        <f ca="1"/>
        <v>#N/A</v>
      </c>
      <c r="FK22" s="208" t="e">
        <f t="shared" ca="1" si="87"/>
        <v>#N/A</v>
      </c>
      <c r="FL22" s="207"/>
      <c r="FM22" s="194"/>
      <c r="FN22" s="198" cm="1">
        <f t="array" ref="FN22">IFERROR(MATCH(TRUE,INDEX($B$14:$B$117&gt;=FM22,0),0),"")</f>
        <v>1</v>
      </c>
      <c r="FO22" s="194">
        <f t="shared" ca="1" si="88"/>
        <v>3.2000000000000006E-3</v>
      </c>
      <c r="FP22" s="200"/>
      <c r="FQ22" s="5"/>
      <c r="FR22" s="194">
        <f t="shared" si="89"/>
        <v>0</v>
      </c>
      <c r="FS22" s="19" t="e">
        <f ca="1"/>
        <v>#N/A</v>
      </c>
      <c r="FT22" s="208" t="e">
        <f t="shared" ca="1" si="90"/>
        <v>#N/A</v>
      </c>
      <c r="FU22" s="207"/>
      <c r="FV22" s="194"/>
      <c r="FW22" s="198" cm="1">
        <f t="array" ref="FW22">IFERROR(MATCH(TRUE,INDEX($B$14:$B$117&gt;=FV22,0),0),"")</f>
        <v>1</v>
      </c>
      <c r="FX22" s="194">
        <f t="shared" ca="1" si="91"/>
        <v>3.2000000000000006E-3</v>
      </c>
      <c r="FY22" s="200"/>
      <c r="FZ22" s="5"/>
      <c r="GA22" s="194">
        <f t="shared" si="92"/>
        <v>0</v>
      </c>
      <c r="GB22" s="19" t="e">
        <f ca="1"/>
        <v>#N/A</v>
      </c>
      <c r="GC22" s="208" t="e">
        <f t="shared" ca="1" si="93"/>
        <v>#N/A</v>
      </c>
    </row>
    <row r="23" spans="1:185" x14ac:dyDescent="0.2">
      <c r="A23" s="236">
        <v>9</v>
      </c>
      <c r="B23" s="195">
        <v>8.7378640776699004E-2</v>
      </c>
      <c r="C23" s="194">
        <v>4.2500000000000003E-2</v>
      </c>
      <c r="D23" s="195">
        <v>6.7000000000000002E-3</v>
      </c>
      <c r="E23" s="194"/>
      <c r="F23" s="207">
        <f ca="1"/>
        <v>9</v>
      </c>
      <c r="G23" s="194">
        <f ca="1"/>
        <v>6.4748201438848921E-2</v>
      </c>
      <c r="H23" s="198" cm="1">
        <f t="array" aca="1" ref="H23" ca="1">IFERROR(MATCH(TRUE,INDEX($B$14:$B$117&gt;=G23,0),0),"")</f>
        <v>8</v>
      </c>
      <c r="I23" s="194">
        <f t="shared" ca="1" si="38"/>
        <v>2.6882733812949658E-2</v>
      </c>
      <c r="J23" s="200">
        <f ca="1"/>
        <v>120</v>
      </c>
      <c r="K23" s="5">
        <f ca="1"/>
        <v>0.89679064748201442</v>
      </c>
      <c r="L23" s="194">
        <f t="shared" ca="1" si="94"/>
        <v>6.7957553956834449E-2</v>
      </c>
      <c r="M23" s="19">
        <f ca="1"/>
        <v>1023493030.1637987</v>
      </c>
      <c r="N23" s="208">
        <f t="shared" ca="1" si="95"/>
        <v>102473555.21596134</v>
      </c>
      <c r="O23" s="207">
        <f ca="1"/>
        <v>9</v>
      </c>
      <c r="P23" s="194">
        <f ca="1"/>
        <v>9.6774193548387108E-2</v>
      </c>
      <c r="Q23" s="198" cm="1">
        <f t="array" aca="1" ref="Q23" ca="1">IFERROR(MATCH(TRUE,INDEX($B$14:$B$117&gt;=P23,0),0),"")</f>
        <v>11</v>
      </c>
      <c r="R23" s="194">
        <f t="shared" ca="1" si="39"/>
        <v>4.8983870967741969E-2</v>
      </c>
      <c r="S23" s="200"/>
      <c r="T23" s="5"/>
      <c r="U23" s="194">
        <f t="shared" si="96"/>
        <v>0</v>
      </c>
      <c r="V23" s="19">
        <f ca="1"/>
        <v>0</v>
      </c>
      <c r="W23" s="208">
        <f t="shared" ca="1" si="97"/>
        <v>0</v>
      </c>
      <c r="X23" s="207">
        <f ca="1"/>
        <v>9</v>
      </c>
      <c r="Y23" s="194">
        <f ca="1"/>
        <v>0.10465116279069767</v>
      </c>
      <c r="Z23" s="198" cm="1">
        <f t="array" aca="1" ref="Z23" ca="1">IFERROR(MATCH(TRUE,INDEX($B$14:$B$117&gt;=Y23,0),0),"")</f>
        <v>12</v>
      </c>
      <c r="AA23" s="194">
        <f t="shared" ca="1" si="40"/>
        <v>5.3204651162790717E-2</v>
      </c>
      <c r="AB23" s="200"/>
      <c r="AC23" s="5"/>
      <c r="AD23" s="194">
        <f t="shared" si="41"/>
        <v>0</v>
      </c>
      <c r="AE23" s="19">
        <f ca="1"/>
        <v>0</v>
      </c>
      <c r="AF23" s="208">
        <f t="shared" ca="1" si="42"/>
        <v>0</v>
      </c>
      <c r="AG23" s="207">
        <f ca="1"/>
        <v>9</v>
      </c>
      <c r="AH23" s="194">
        <f ca="1"/>
        <v>0.10843373493975904</v>
      </c>
      <c r="AI23" s="198" cm="1">
        <f t="array" aca="1" ref="AI23" ca="1">IFERROR(MATCH(TRUE,INDEX($B$14:$B$117&gt;=AH23,0),0),"")</f>
        <v>13</v>
      </c>
      <c r="AJ23" s="194">
        <f t="shared" ca="1" si="43"/>
        <v>5.5297590361445839E-2</v>
      </c>
      <c r="AK23" s="200"/>
      <c r="AL23" s="5"/>
      <c r="AM23" s="194">
        <f t="shared" si="44"/>
        <v>0</v>
      </c>
      <c r="AN23" s="19">
        <f ca="1"/>
        <v>0</v>
      </c>
      <c r="AO23" s="208">
        <f t="shared" ca="1" si="45"/>
        <v>0</v>
      </c>
      <c r="AP23" s="207">
        <f ca="1"/>
        <v>9</v>
      </c>
      <c r="AQ23" s="194">
        <f ca="1"/>
        <v>0.10975609756097561</v>
      </c>
      <c r="AR23" s="198" cm="1">
        <f t="array" aca="1" ref="AR23" ca="1">IFERROR(MATCH(TRUE,INDEX($B$14:$B$117&gt;=AQ23,0),0),"")</f>
        <v>13</v>
      </c>
      <c r="AS23" s="194">
        <f t="shared" ca="1" si="46"/>
        <v>5.7395121951219555E-2</v>
      </c>
      <c r="AT23" s="200"/>
      <c r="AU23" s="5"/>
      <c r="AV23" s="194">
        <f t="shared" si="47"/>
        <v>0</v>
      </c>
      <c r="AW23" s="19">
        <f ca="1"/>
        <v>0</v>
      </c>
      <c r="AX23" s="208">
        <f t="shared" ca="1" si="48"/>
        <v>0</v>
      </c>
      <c r="AY23" s="207">
        <f ca="1"/>
        <v>9</v>
      </c>
      <c r="AZ23" s="194">
        <f ca="1"/>
        <v>0.1111111111111111</v>
      </c>
      <c r="BA23" s="198" cm="1">
        <f t="array" aca="1" ref="BA23" ca="1">IFERROR(MATCH(TRUE,INDEX($B$14:$B$117&gt;=AZ23,0),0),"")</f>
        <v>13</v>
      </c>
      <c r="BB23" s="194">
        <f t="shared" ca="1" si="49"/>
        <v>5.9544444444444497E-2</v>
      </c>
      <c r="BC23" s="200"/>
      <c r="BD23" s="5"/>
      <c r="BE23" s="194">
        <f t="shared" si="50"/>
        <v>0</v>
      </c>
      <c r="BF23" s="19">
        <f ca="1"/>
        <v>0</v>
      </c>
      <c r="BG23" s="208">
        <f t="shared" ca="1" si="51"/>
        <v>0</v>
      </c>
      <c r="BH23" s="207">
        <f ca="1"/>
        <v>9</v>
      </c>
      <c r="BI23" s="194">
        <f ca="1"/>
        <v>0.1111111111111111</v>
      </c>
      <c r="BJ23" s="198" cm="1">
        <f t="array" aca="1" ref="BJ23" ca="1">IFERROR(MATCH(TRUE,INDEX($B$14:$B$117&gt;=BI23,0),0),"")</f>
        <v>13</v>
      </c>
      <c r="BK23" s="194">
        <f t="shared" ca="1" si="52"/>
        <v>5.9544444444444497E-2</v>
      </c>
      <c r="BL23" s="200"/>
      <c r="BM23" s="5"/>
      <c r="BN23" s="194">
        <f t="shared" si="53"/>
        <v>0</v>
      </c>
      <c r="BO23" s="19">
        <f ca="1"/>
        <v>0</v>
      </c>
      <c r="BP23" s="208">
        <f t="shared" ca="1" si="54"/>
        <v>0</v>
      </c>
      <c r="BQ23" s="207">
        <f ca="1"/>
        <v>9</v>
      </c>
      <c r="BR23" s="194">
        <f ca="1"/>
        <v>0.1125</v>
      </c>
      <c r="BS23" s="198" cm="1">
        <f t="array" aca="1" ref="BS23" ca="1">IFERROR(MATCH(TRUE,INDEX($B$14:$B$117&gt;=BR23,0),0),"")</f>
        <v>13</v>
      </c>
      <c r="BT23" s="194">
        <f t="shared" ca="1" si="55"/>
        <v>6.1747500000000052E-2</v>
      </c>
      <c r="BU23" s="200"/>
      <c r="BV23" s="5"/>
      <c r="BW23" s="194">
        <f t="shared" si="56"/>
        <v>0</v>
      </c>
      <c r="BX23" s="19">
        <f ca="1"/>
        <v>0</v>
      </c>
      <c r="BY23" s="208">
        <f t="shared" ca="1" si="57"/>
        <v>0</v>
      </c>
      <c r="BZ23" s="207">
        <f ca="1"/>
        <v>9</v>
      </c>
      <c r="CA23" s="194">
        <f ca="1"/>
        <v>0.1125</v>
      </c>
      <c r="CB23" s="198" cm="1">
        <f t="array" aca="1" ref="CB23" ca="1">IFERROR(MATCH(TRUE,INDEX($B$14:$B$117&gt;=CA23,0),0),"")</f>
        <v>13</v>
      </c>
      <c r="CC23" s="194">
        <f t="shared" ca="1" si="58"/>
        <v>6.1747500000000052E-2</v>
      </c>
      <c r="CD23" s="200"/>
      <c r="CE23" s="5"/>
      <c r="CF23" s="194">
        <f t="shared" si="59"/>
        <v>0</v>
      </c>
      <c r="CG23" s="19">
        <f ca="1"/>
        <v>0</v>
      </c>
      <c r="CH23" s="208">
        <f t="shared" ca="1" si="60"/>
        <v>0</v>
      </c>
      <c r="CI23" s="207">
        <f ca="1"/>
        <v>9</v>
      </c>
      <c r="CJ23" s="194">
        <f ca="1"/>
        <v>0.11392405063291139</v>
      </c>
      <c r="CK23" s="198" cm="1">
        <f t="array" aca="1" ref="CK23" ca="1">IFERROR(MATCH(TRUE,INDEX($B$14:$B$117&gt;=CJ23,0),0),"")</f>
        <v>13</v>
      </c>
      <c r="CL23" s="194">
        <f t="shared" ca="1" si="61"/>
        <v>6.4006329113924079E-2</v>
      </c>
      <c r="CM23" s="200"/>
      <c r="CN23" s="5"/>
      <c r="CO23" s="194">
        <f t="shared" si="62"/>
        <v>0</v>
      </c>
      <c r="CP23" s="19">
        <f ca="1"/>
        <v>0</v>
      </c>
      <c r="CQ23" s="208">
        <f t="shared" ca="1" si="63"/>
        <v>0</v>
      </c>
      <c r="CR23" s="207"/>
      <c r="CS23" s="194"/>
      <c r="CT23" s="198" cm="1">
        <f t="array" ref="CT23">IFERROR(MATCH(TRUE,INDEX($B$14:$B$117&gt;=CS23,0),0),"")</f>
        <v>1</v>
      </c>
      <c r="CU23" s="194">
        <f t="shared" ca="1" si="64"/>
        <v>3.2000000000000006E-3</v>
      </c>
      <c r="CV23" s="200"/>
      <c r="CW23" s="5"/>
      <c r="CX23" s="194">
        <f t="shared" si="65"/>
        <v>0</v>
      </c>
      <c r="CY23" s="19" t="e">
        <f ca="1"/>
        <v>#N/A</v>
      </c>
      <c r="CZ23" s="208" t="e">
        <f t="shared" ca="1" si="66"/>
        <v>#N/A</v>
      </c>
      <c r="DA23" s="207"/>
      <c r="DB23" s="194"/>
      <c r="DC23" s="198" cm="1">
        <f t="array" ref="DC23">IFERROR(MATCH(TRUE,INDEX($B$14:$B$117&gt;=DB23,0),0),"")</f>
        <v>1</v>
      </c>
      <c r="DD23" s="194">
        <f t="shared" ca="1" si="67"/>
        <v>3.2000000000000006E-3</v>
      </c>
      <c r="DE23" s="200"/>
      <c r="DF23" s="5"/>
      <c r="DG23" s="194">
        <f t="shared" si="68"/>
        <v>0</v>
      </c>
      <c r="DH23" s="19" t="e">
        <f ca="1"/>
        <v>#N/A</v>
      </c>
      <c r="DI23" s="208" t="e">
        <f t="shared" ca="1" si="69"/>
        <v>#N/A</v>
      </c>
      <c r="DJ23" s="207"/>
      <c r="DK23" s="194"/>
      <c r="DL23" s="198" cm="1">
        <f t="array" ref="DL23">IFERROR(MATCH(TRUE,INDEX($B$14:$B$117&gt;=DK23,0),0),"")</f>
        <v>1</v>
      </c>
      <c r="DM23" s="194">
        <f t="shared" ca="1" si="70"/>
        <v>3.2000000000000006E-3</v>
      </c>
      <c r="DN23" s="200"/>
      <c r="DO23" s="5"/>
      <c r="DP23" s="194">
        <f t="shared" si="71"/>
        <v>0</v>
      </c>
      <c r="DQ23" s="19" t="e">
        <f ca="1"/>
        <v>#N/A</v>
      </c>
      <c r="DR23" s="208" t="e">
        <f t="shared" ca="1" si="72"/>
        <v>#N/A</v>
      </c>
      <c r="DS23" s="207"/>
      <c r="DT23" s="194"/>
      <c r="DU23" s="198" cm="1">
        <f t="array" ref="DU23">IFERROR(MATCH(TRUE,INDEX($B$14:$B$117&gt;=DT23,0),0),"")</f>
        <v>1</v>
      </c>
      <c r="DV23" s="194">
        <f t="shared" ca="1" si="73"/>
        <v>3.2000000000000006E-3</v>
      </c>
      <c r="DW23" s="200"/>
      <c r="DX23" s="5"/>
      <c r="DY23" s="194">
        <f t="shared" si="74"/>
        <v>0</v>
      </c>
      <c r="DZ23" s="19" t="e">
        <f ca="1"/>
        <v>#N/A</v>
      </c>
      <c r="EA23" s="208" t="e">
        <f t="shared" ca="1" si="75"/>
        <v>#N/A</v>
      </c>
      <c r="EB23" s="207"/>
      <c r="EC23" s="194"/>
      <c r="ED23" s="198" cm="1">
        <f t="array" ref="ED23">IFERROR(MATCH(TRUE,INDEX($B$14:$B$117&gt;=EC23,0),0),"")</f>
        <v>1</v>
      </c>
      <c r="EE23" s="194">
        <f t="shared" ca="1" si="76"/>
        <v>3.2000000000000006E-3</v>
      </c>
      <c r="EF23" s="200"/>
      <c r="EG23" s="5"/>
      <c r="EH23" s="194">
        <f t="shared" si="77"/>
        <v>0</v>
      </c>
      <c r="EI23" s="19" t="e">
        <f ca="1"/>
        <v>#N/A</v>
      </c>
      <c r="EJ23" s="208" t="e">
        <f t="shared" ca="1" si="78"/>
        <v>#N/A</v>
      </c>
      <c r="EK23" s="207"/>
      <c r="EL23" s="194"/>
      <c r="EM23" s="198" cm="1">
        <f t="array" ref="EM23">IFERROR(MATCH(TRUE,INDEX($B$14:$B$117&gt;=EL23,0),0),"")</f>
        <v>1</v>
      </c>
      <c r="EN23" s="194">
        <f t="shared" ca="1" si="79"/>
        <v>3.2000000000000006E-3</v>
      </c>
      <c r="EO23" s="200"/>
      <c r="EP23" s="5"/>
      <c r="EQ23" s="194">
        <f t="shared" si="80"/>
        <v>0</v>
      </c>
      <c r="ER23" s="19" t="e">
        <f ca="1"/>
        <v>#N/A</v>
      </c>
      <c r="ES23" s="208" t="e">
        <f t="shared" ca="1" si="81"/>
        <v>#N/A</v>
      </c>
      <c r="ET23" s="207"/>
      <c r="EU23" s="194"/>
      <c r="EV23" s="198" cm="1">
        <f t="array" ref="EV23">IFERROR(MATCH(TRUE,INDEX($B$14:$B$117&gt;=EU23,0),0),"")</f>
        <v>1</v>
      </c>
      <c r="EW23" s="194">
        <f t="shared" ca="1" si="82"/>
        <v>3.2000000000000006E-3</v>
      </c>
      <c r="EX23" s="200"/>
      <c r="EY23" s="5"/>
      <c r="EZ23" s="194">
        <f t="shared" si="83"/>
        <v>0</v>
      </c>
      <c r="FA23" s="19" t="e">
        <f ca="1"/>
        <v>#N/A</v>
      </c>
      <c r="FB23" s="208" t="e">
        <f t="shared" ca="1" si="84"/>
        <v>#N/A</v>
      </c>
      <c r="FC23" s="207"/>
      <c r="FD23" s="194"/>
      <c r="FE23" s="198" cm="1">
        <f t="array" ref="FE23">IFERROR(MATCH(TRUE,INDEX($B$14:$B$117&gt;=FD23,0),0),"")</f>
        <v>1</v>
      </c>
      <c r="FF23" s="194">
        <f t="shared" ca="1" si="85"/>
        <v>3.2000000000000006E-3</v>
      </c>
      <c r="FG23" s="200"/>
      <c r="FH23" s="5"/>
      <c r="FI23" s="194">
        <f t="shared" si="86"/>
        <v>0</v>
      </c>
      <c r="FJ23" s="19" t="e">
        <f ca="1"/>
        <v>#N/A</v>
      </c>
      <c r="FK23" s="208" t="e">
        <f t="shared" ca="1" si="87"/>
        <v>#N/A</v>
      </c>
      <c r="FL23" s="207"/>
      <c r="FM23" s="194"/>
      <c r="FN23" s="198" cm="1">
        <f t="array" ref="FN23">IFERROR(MATCH(TRUE,INDEX($B$14:$B$117&gt;=FM23,0),0),"")</f>
        <v>1</v>
      </c>
      <c r="FO23" s="194">
        <f t="shared" ca="1" si="88"/>
        <v>3.2000000000000006E-3</v>
      </c>
      <c r="FP23" s="200"/>
      <c r="FQ23" s="5"/>
      <c r="FR23" s="194">
        <f t="shared" si="89"/>
        <v>0</v>
      </c>
      <c r="FS23" s="19" t="e">
        <f ca="1"/>
        <v>#N/A</v>
      </c>
      <c r="FT23" s="208" t="e">
        <f t="shared" ca="1" si="90"/>
        <v>#N/A</v>
      </c>
      <c r="FU23" s="207"/>
      <c r="FV23" s="194"/>
      <c r="FW23" s="198" cm="1">
        <f t="array" ref="FW23">IFERROR(MATCH(TRUE,INDEX($B$14:$B$117&gt;=FV23,0),0),"")</f>
        <v>1</v>
      </c>
      <c r="FX23" s="194">
        <f t="shared" ca="1" si="91"/>
        <v>3.2000000000000006E-3</v>
      </c>
      <c r="FY23" s="200"/>
      <c r="FZ23" s="5"/>
      <c r="GA23" s="194">
        <f t="shared" si="92"/>
        <v>0</v>
      </c>
      <c r="GB23" s="19" t="e">
        <f ca="1"/>
        <v>#N/A</v>
      </c>
      <c r="GC23" s="208" t="e">
        <f t="shared" ca="1" si="93"/>
        <v>#N/A</v>
      </c>
    </row>
    <row r="24" spans="1:185" x14ac:dyDescent="0.2">
      <c r="A24" s="236">
        <v>10</v>
      </c>
      <c r="B24" s="195">
        <v>9.708737864077667E-2</v>
      </c>
      <c r="C24" s="194">
        <v>4.9200000000000001E-2</v>
      </c>
      <c r="D24" s="195">
        <v>6.7000000000000002E-3</v>
      </c>
      <c r="E24" s="194"/>
      <c r="F24" s="207">
        <f ca="1"/>
        <v>10</v>
      </c>
      <c r="G24" s="194">
        <f ca="1"/>
        <v>7.1942446043165464E-2</v>
      </c>
      <c r="H24" s="198" cm="1">
        <f t="array" aca="1" ref="H24" ca="1">IFERROR(MATCH(TRUE,INDEX($B$14:$B$117&gt;=G24,0),0),"")</f>
        <v>9</v>
      </c>
      <c r="I24" s="194">
        <f t="shared" ca="1" si="38"/>
        <v>3.1847482014388508E-2</v>
      </c>
      <c r="J24" s="200">
        <f ca="1"/>
        <v>132</v>
      </c>
      <c r="K24" s="5">
        <f ca="1"/>
        <v>0.96429712230215858</v>
      </c>
      <c r="L24" s="194">
        <f t="shared" ca="1" si="94"/>
        <v>6.7506474820144158E-2</v>
      </c>
      <c r="M24" s="19">
        <f ca="1"/>
        <v>1016699431.4308592</v>
      </c>
      <c r="N24" s="208">
        <f t="shared" ca="1" si="95"/>
        <v>38482457.276379585</v>
      </c>
      <c r="O24" s="207">
        <f ca="1"/>
        <v>10</v>
      </c>
      <c r="P24" s="194">
        <f ca="1"/>
        <v>0.10752688172043012</v>
      </c>
      <c r="Q24" s="198" cm="1">
        <f t="array" aca="1" ref="Q24" ca="1">IFERROR(MATCH(TRUE,INDEX($B$14:$B$117&gt;=P24,0),0),"")</f>
        <v>13</v>
      </c>
      <c r="R24" s="194">
        <f t="shared" ca="1" si="39"/>
        <v>5.3859139784946317E-2</v>
      </c>
      <c r="S24" s="200"/>
      <c r="T24" s="5"/>
      <c r="U24" s="194">
        <f t="shared" si="96"/>
        <v>0</v>
      </c>
      <c r="V24" s="19">
        <f ca="1"/>
        <v>0</v>
      </c>
      <c r="W24" s="208">
        <f t="shared" ca="1" si="97"/>
        <v>0</v>
      </c>
      <c r="X24" s="207">
        <f ca="1"/>
        <v>10</v>
      </c>
      <c r="Y24" s="194">
        <f ca="1"/>
        <v>0.11627906976744186</v>
      </c>
      <c r="Z24" s="198" cm="1">
        <f t="array" aca="1" ref="Z24" ca="1">IFERROR(MATCH(TRUE,INDEX($B$14:$B$117&gt;=Y24,0),0),"")</f>
        <v>13</v>
      </c>
      <c r="AA24" s="194">
        <f t="shared" ca="1" si="40"/>
        <v>6.7741860465116308E-2</v>
      </c>
      <c r="AB24" s="200"/>
      <c r="AC24" s="5"/>
      <c r="AD24" s="194">
        <f t="shared" si="41"/>
        <v>0</v>
      </c>
      <c r="AE24" s="19">
        <f ca="1"/>
        <v>0</v>
      </c>
      <c r="AF24" s="208">
        <f t="shared" ca="1" si="42"/>
        <v>0</v>
      </c>
      <c r="AG24" s="207">
        <f ca="1"/>
        <v>10</v>
      </c>
      <c r="AH24" s="194">
        <f ca="1"/>
        <v>0.12048192771084337</v>
      </c>
      <c r="AI24" s="198" cm="1">
        <f t="array" aca="1" ref="AI24" ca="1">IFERROR(MATCH(TRUE,INDEX($B$14:$B$117&gt;=AH24,0),0),"")</f>
        <v>14</v>
      </c>
      <c r="AJ24" s="194">
        <f t="shared" ca="1" si="43"/>
        <v>7.2046987951807251E-2</v>
      </c>
      <c r="AK24" s="200"/>
      <c r="AL24" s="5"/>
      <c r="AM24" s="194">
        <f t="shared" si="44"/>
        <v>0</v>
      </c>
      <c r="AN24" s="19">
        <f ca="1"/>
        <v>0</v>
      </c>
      <c r="AO24" s="208">
        <f t="shared" ca="1" si="45"/>
        <v>0</v>
      </c>
      <c r="AP24" s="207">
        <f ca="1"/>
        <v>10</v>
      </c>
      <c r="AQ24" s="194">
        <f ca="1"/>
        <v>0.12195121951219512</v>
      </c>
      <c r="AR24" s="198" cm="1">
        <f t="array" aca="1" ref="AR24" ca="1">IFERROR(MATCH(TRUE,INDEX($B$14:$B$117&gt;=AQ24,0),0),"")</f>
        <v>14</v>
      </c>
      <c r="AS24" s="194">
        <f t="shared" ca="1" si="46"/>
        <v>7.4982926829268326E-2</v>
      </c>
      <c r="AT24" s="200"/>
      <c r="AU24" s="5"/>
      <c r="AV24" s="194">
        <f t="shared" si="47"/>
        <v>0</v>
      </c>
      <c r="AW24" s="19">
        <f ca="1"/>
        <v>0</v>
      </c>
      <c r="AX24" s="208">
        <f t="shared" ca="1" si="48"/>
        <v>0</v>
      </c>
      <c r="AY24" s="207">
        <f ca="1"/>
        <v>10</v>
      </c>
      <c r="AZ24" s="194">
        <f ca="1"/>
        <v>0.12345679012345678</v>
      </c>
      <c r="BA24" s="198" cm="1">
        <f t="array" aca="1" ref="BA24" ca="1">IFERROR(MATCH(TRUE,INDEX($B$14:$B$117&gt;=AZ24,0),0),"")</f>
        <v>14</v>
      </c>
      <c r="BB24" s="194">
        <f t="shared" ca="1" si="49"/>
        <v>7.7991358024691371E-2</v>
      </c>
      <c r="BC24" s="200"/>
      <c r="BD24" s="5"/>
      <c r="BE24" s="194">
        <f t="shared" si="50"/>
        <v>0</v>
      </c>
      <c r="BF24" s="19">
        <f ca="1"/>
        <v>0</v>
      </c>
      <c r="BG24" s="208">
        <f t="shared" ca="1" si="51"/>
        <v>0</v>
      </c>
      <c r="BH24" s="207">
        <f ca="1"/>
        <v>10</v>
      </c>
      <c r="BI24" s="194">
        <f ca="1"/>
        <v>0.12345679012345678</v>
      </c>
      <c r="BJ24" s="198" cm="1">
        <f t="array" aca="1" ref="BJ24" ca="1">IFERROR(MATCH(TRUE,INDEX($B$14:$B$117&gt;=BI24,0),0),"")</f>
        <v>14</v>
      </c>
      <c r="BK24" s="194">
        <f t="shared" ca="1" si="52"/>
        <v>7.7991358024691371E-2</v>
      </c>
      <c r="BL24" s="200"/>
      <c r="BM24" s="5"/>
      <c r="BN24" s="194">
        <f t="shared" si="53"/>
        <v>0</v>
      </c>
      <c r="BO24" s="19">
        <f ca="1"/>
        <v>0</v>
      </c>
      <c r="BP24" s="208">
        <f t="shared" ca="1" si="54"/>
        <v>0</v>
      </c>
      <c r="BQ24" s="207">
        <f ca="1"/>
        <v>10</v>
      </c>
      <c r="BR24" s="194">
        <f ca="1"/>
        <v>0.125</v>
      </c>
      <c r="BS24" s="198" cm="1">
        <f t="array" aca="1" ref="BS24" ca="1">IFERROR(MATCH(TRUE,INDEX($B$14:$B$117&gt;=BR24,0),0),"")</f>
        <v>14</v>
      </c>
      <c r="BT24" s="194">
        <f t="shared" ca="1" si="55"/>
        <v>8.1075000000000036E-2</v>
      </c>
      <c r="BU24" s="200"/>
      <c r="BV24" s="5"/>
      <c r="BW24" s="194">
        <f t="shared" si="56"/>
        <v>0</v>
      </c>
      <c r="BX24" s="19">
        <f ca="1"/>
        <v>0</v>
      </c>
      <c r="BY24" s="208">
        <f t="shared" ca="1" si="57"/>
        <v>0</v>
      </c>
      <c r="BZ24" s="207">
        <f ca="1"/>
        <v>10</v>
      </c>
      <c r="CA24" s="194">
        <f ca="1"/>
        <v>0.125</v>
      </c>
      <c r="CB24" s="198" cm="1">
        <f t="array" aca="1" ref="CB24" ca="1">IFERROR(MATCH(TRUE,INDEX($B$14:$B$117&gt;=CA24,0),0),"")</f>
        <v>14</v>
      </c>
      <c r="CC24" s="194">
        <f t="shared" ca="1" si="58"/>
        <v>8.1075000000000036E-2</v>
      </c>
      <c r="CD24" s="200"/>
      <c r="CE24" s="5"/>
      <c r="CF24" s="194">
        <f t="shared" si="59"/>
        <v>0</v>
      </c>
      <c r="CG24" s="19">
        <f ca="1"/>
        <v>0</v>
      </c>
      <c r="CH24" s="208">
        <f t="shared" ca="1" si="60"/>
        <v>0</v>
      </c>
      <c r="CI24" s="207">
        <f ca="1"/>
        <v>10</v>
      </c>
      <c r="CJ24" s="194">
        <f ca="1"/>
        <v>0.12658227848101267</v>
      </c>
      <c r="CK24" s="198" cm="1">
        <f t="array" aca="1" ref="CK24" ca="1">IFERROR(MATCH(TRUE,INDEX($B$14:$B$117&gt;=CJ24,0),0),"")</f>
        <v>15</v>
      </c>
      <c r="CL24" s="194">
        <f t="shared" ca="1" si="61"/>
        <v>8.9335443037974721E-2</v>
      </c>
      <c r="CM24" s="200"/>
      <c r="CN24" s="5"/>
      <c r="CO24" s="194">
        <f t="shared" si="62"/>
        <v>0</v>
      </c>
      <c r="CP24" s="19">
        <f ca="1"/>
        <v>0</v>
      </c>
      <c r="CQ24" s="208">
        <f t="shared" ca="1" si="63"/>
        <v>0</v>
      </c>
      <c r="CR24" s="207"/>
      <c r="CS24" s="194"/>
      <c r="CT24" s="198" cm="1">
        <f t="array" ref="CT24">IFERROR(MATCH(TRUE,INDEX($B$14:$B$117&gt;=CS24,0),0),"")</f>
        <v>1</v>
      </c>
      <c r="CU24" s="194">
        <f t="shared" ca="1" si="64"/>
        <v>3.2000000000000006E-3</v>
      </c>
      <c r="CV24" s="200"/>
      <c r="CW24" s="5"/>
      <c r="CX24" s="194">
        <f t="shared" si="65"/>
        <v>0</v>
      </c>
      <c r="CY24" s="19" t="e">
        <f ca="1"/>
        <v>#N/A</v>
      </c>
      <c r="CZ24" s="208" t="e">
        <f t="shared" ca="1" si="66"/>
        <v>#N/A</v>
      </c>
      <c r="DA24" s="207"/>
      <c r="DB24" s="194"/>
      <c r="DC24" s="198" cm="1">
        <f t="array" ref="DC24">IFERROR(MATCH(TRUE,INDEX($B$14:$B$117&gt;=DB24,0),0),"")</f>
        <v>1</v>
      </c>
      <c r="DD24" s="194">
        <f t="shared" ca="1" si="67"/>
        <v>3.2000000000000006E-3</v>
      </c>
      <c r="DE24" s="200"/>
      <c r="DF24" s="5"/>
      <c r="DG24" s="194">
        <f t="shared" si="68"/>
        <v>0</v>
      </c>
      <c r="DH24" s="19" t="e">
        <f ca="1"/>
        <v>#N/A</v>
      </c>
      <c r="DI24" s="208" t="e">
        <f t="shared" ca="1" si="69"/>
        <v>#N/A</v>
      </c>
      <c r="DJ24" s="207"/>
      <c r="DK24" s="194"/>
      <c r="DL24" s="198" cm="1">
        <f t="array" ref="DL24">IFERROR(MATCH(TRUE,INDEX($B$14:$B$117&gt;=DK24,0),0),"")</f>
        <v>1</v>
      </c>
      <c r="DM24" s="194">
        <f t="shared" ca="1" si="70"/>
        <v>3.2000000000000006E-3</v>
      </c>
      <c r="DN24" s="200"/>
      <c r="DO24" s="5"/>
      <c r="DP24" s="194">
        <f t="shared" si="71"/>
        <v>0</v>
      </c>
      <c r="DQ24" s="19" t="e">
        <f ca="1"/>
        <v>#N/A</v>
      </c>
      <c r="DR24" s="208" t="e">
        <f t="shared" ca="1" si="72"/>
        <v>#N/A</v>
      </c>
      <c r="DS24" s="207"/>
      <c r="DT24" s="194"/>
      <c r="DU24" s="198" cm="1">
        <f t="array" ref="DU24">IFERROR(MATCH(TRUE,INDEX($B$14:$B$117&gt;=DT24,0),0),"")</f>
        <v>1</v>
      </c>
      <c r="DV24" s="194">
        <f t="shared" ca="1" si="73"/>
        <v>3.2000000000000006E-3</v>
      </c>
      <c r="DW24" s="200"/>
      <c r="DX24" s="5"/>
      <c r="DY24" s="194">
        <f t="shared" si="74"/>
        <v>0</v>
      </c>
      <c r="DZ24" s="19" t="e">
        <f ca="1"/>
        <v>#N/A</v>
      </c>
      <c r="EA24" s="208" t="e">
        <f t="shared" ca="1" si="75"/>
        <v>#N/A</v>
      </c>
      <c r="EB24" s="207"/>
      <c r="EC24" s="194"/>
      <c r="ED24" s="198" cm="1">
        <f t="array" ref="ED24">IFERROR(MATCH(TRUE,INDEX($B$14:$B$117&gt;=EC24,0),0),"")</f>
        <v>1</v>
      </c>
      <c r="EE24" s="194">
        <f t="shared" ca="1" si="76"/>
        <v>3.2000000000000006E-3</v>
      </c>
      <c r="EF24" s="200"/>
      <c r="EG24" s="5"/>
      <c r="EH24" s="194">
        <f t="shared" si="77"/>
        <v>0</v>
      </c>
      <c r="EI24" s="19" t="e">
        <f ca="1"/>
        <v>#N/A</v>
      </c>
      <c r="EJ24" s="208" t="e">
        <f t="shared" ca="1" si="78"/>
        <v>#N/A</v>
      </c>
      <c r="EK24" s="207"/>
      <c r="EL24" s="194"/>
      <c r="EM24" s="198" cm="1">
        <f t="array" ref="EM24">IFERROR(MATCH(TRUE,INDEX($B$14:$B$117&gt;=EL24,0),0),"")</f>
        <v>1</v>
      </c>
      <c r="EN24" s="194">
        <f t="shared" ca="1" si="79"/>
        <v>3.2000000000000006E-3</v>
      </c>
      <c r="EO24" s="200"/>
      <c r="EP24" s="5"/>
      <c r="EQ24" s="194">
        <f t="shared" si="80"/>
        <v>0</v>
      </c>
      <c r="ER24" s="19" t="e">
        <f ca="1"/>
        <v>#N/A</v>
      </c>
      <c r="ES24" s="208" t="e">
        <f t="shared" ca="1" si="81"/>
        <v>#N/A</v>
      </c>
      <c r="ET24" s="207"/>
      <c r="EU24" s="194"/>
      <c r="EV24" s="198" cm="1">
        <f t="array" ref="EV24">IFERROR(MATCH(TRUE,INDEX($B$14:$B$117&gt;=EU24,0),0),"")</f>
        <v>1</v>
      </c>
      <c r="EW24" s="194">
        <f t="shared" ca="1" si="82"/>
        <v>3.2000000000000006E-3</v>
      </c>
      <c r="EX24" s="200"/>
      <c r="EY24" s="5"/>
      <c r="EZ24" s="194">
        <f t="shared" si="83"/>
        <v>0</v>
      </c>
      <c r="FA24" s="19" t="e">
        <f ca="1"/>
        <v>#N/A</v>
      </c>
      <c r="FB24" s="208" t="e">
        <f t="shared" ca="1" si="84"/>
        <v>#N/A</v>
      </c>
      <c r="FC24" s="207"/>
      <c r="FD24" s="194"/>
      <c r="FE24" s="198" cm="1">
        <f t="array" ref="FE24">IFERROR(MATCH(TRUE,INDEX($B$14:$B$117&gt;=FD24,0),0),"")</f>
        <v>1</v>
      </c>
      <c r="FF24" s="194">
        <f t="shared" ca="1" si="85"/>
        <v>3.2000000000000006E-3</v>
      </c>
      <c r="FG24" s="200"/>
      <c r="FH24" s="5"/>
      <c r="FI24" s="194">
        <f t="shared" si="86"/>
        <v>0</v>
      </c>
      <c r="FJ24" s="19" t="e">
        <f ca="1"/>
        <v>#N/A</v>
      </c>
      <c r="FK24" s="208" t="e">
        <f t="shared" ca="1" si="87"/>
        <v>#N/A</v>
      </c>
      <c r="FL24" s="207"/>
      <c r="FM24" s="194"/>
      <c r="FN24" s="198" cm="1">
        <f t="array" ref="FN24">IFERROR(MATCH(TRUE,INDEX($B$14:$B$117&gt;=FM24,0),0),"")</f>
        <v>1</v>
      </c>
      <c r="FO24" s="194">
        <f t="shared" ca="1" si="88"/>
        <v>3.2000000000000006E-3</v>
      </c>
      <c r="FP24" s="200"/>
      <c r="FQ24" s="5"/>
      <c r="FR24" s="194">
        <f t="shared" si="89"/>
        <v>0</v>
      </c>
      <c r="FS24" s="19" t="e">
        <f ca="1"/>
        <v>#N/A</v>
      </c>
      <c r="FT24" s="208" t="e">
        <f t="shared" ca="1" si="90"/>
        <v>#N/A</v>
      </c>
      <c r="FU24" s="207"/>
      <c r="FV24" s="194"/>
      <c r="FW24" s="198" cm="1">
        <f t="array" ref="FW24">IFERROR(MATCH(TRUE,INDEX($B$14:$B$117&gt;=FV24,0),0),"")</f>
        <v>1</v>
      </c>
      <c r="FX24" s="194">
        <f t="shared" ca="1" si="91"/>
        <v>3.2000000000000006E-3</v>
      </c>
      <c r="FY24" s="200"/>
      <c r="FZ24" s="5"/>
      <c r="GA24" s="194">
        <f t="shared" si="92"/>
        <v>0</v>
      </c>
      <c r="GB24" s="19" t="e">
        <f ca="1"/>
        <v>#N/A</v>
      </c>
      <c r="GC24" s="208" t="e">
        <f t="shared" ca="1" si="93"/>
        <v>#N/A</v>
      </c>
    </row>
    <row r="25" spans="1:185" x14ac:dyDescent="0.2">
      <c r="A25" s="236">
        <v>11</v>
      </c>
      <c r="B25" s="195">
        <v>0.10679611650485434</v>
      </c>
      <c r="C25" s="194">
        <v>5.5899999999999998E-2</v>
      </c>
      <c r="D25" s="195">
        <v>6.7000000000000002E-3</v>
      </c>
      <c r="E25" s="194"/>
      <c r="F25" s="207">
        <f ca="1"/>
        <v>11</v>
      </c>
      <c r="G25" s="194">
        <f ca="1"/>
        <v>7.9136690647482022E-2</v>
      </c>
      <c r="H25" s="198" cm="1">
        <f t="array" aca="1" ref="H25" ca="1">IFERROR(MATCH(TRUE,INDEX($B$14:$B$117&gt;=G25,0),0),"")</f>
        <v>10</v>
      </c>
      <c r="I25" s="194">
        <f t="shared" ca="1" si="38"/>
        <v>3.6812230215827364E-2</v>
      </c>
      <c r="J25" s="200">
        <f ca="1"/>
        <v>138.65107098505422</v>
      </c>
      <c r="K25" s="5">
        <f ca="1"/>
        <v>0.99674633115722211</v>
      </c>
      <c r="L25" s="194">
        <f t="shared" ca="1" si="94"/>
        <v>3.2449208855063527E-2</v>
      </c>
      <c r="M25" s="19">
        <f ca="1"/>
        <v>488710042.72140783</v>
      </c>
      <c r="N25" s="208">
        <f t="shared" ca="1" si="95"/>
        <v>2378820.8447374105</v>
      </c>
      <c r="O25" s="207">
        <f ca="1"/>
        <v>11</v>
      </c>
      <c r="P25" s="194">
        <f ca="1"/>
        <v>0.11827956989247312</v>
      </c>
      <c r="Q25" s="198" cm="1">
        <f t="array" aca="1" ref="Q25" ca="1">IFERROR(MATCH(TRUE,INDEX($B$14:$B$117&gt;=P25,0),0),"")</f>
        <v>14</v>
      </c>
      <c r="R25" s="194">
        <f t="shared" ca="1" si="39"/>
        <v>6.7646236559139816E-2</v>
      </c>
      <c r="S25" s="200"/>
      <c r="T25" s="5"/>
      <c r="U25" s="194">
        <f t="shared" si="96"/>
        <v>0</v>
      </c>
      <c r="V25" s="19">
        <f ca="1"/>
        <v>0</v>
      </c>
      <c r="W25" s="208">
        <f t="shared" ca="1" si="97"/>
        <v>0</v>
      </c>
      <c r="X25" s="207">
        <f ca="1"/>
        <v>11</v>
      </c>
      <c r="Y25" s="194">
        <f ca="1"/>
        <v>0.12790697674418605</v>
      </c>
      <c r="Z25" s="198" cm="1">
        <f t="array" aca="1" ref="Z25" ca="1">IFERROR(MATCH(TRUE,INDEX($B$14:$B$117&gt;=Y25,0),0),"")</f>
        <v>15</v>
      </c>
      <c r="AA25" s="194">
        <f t="shared" ca="1" si="40"/>
        <v>9.125930232558141E-2</v>
      </c>
      <c r="AB25" s="200"/>
      <c r="AC25" s="5"/>
      <c r="AD25" s="194">
        <f t="shared" si="41"/>
        <v>0</v>
      </c>
      <c r="AE25" s="19">
        <f ca="1"/>
        <v>0</v>
      </c>
      <c r="AF25" s="208">
        <f t="shared" ca="1" si="42"/>
        <v>0</v>
      </c>
      <c r="AG25" s="207">
        <f ca="1"/>
        <v>11</v>
      </c>
      <c r="AH25" s="194">
        <f ca="1"/>
        <v>0.13253012048192772</v>
      </c>
      <c r="AI25" s="198" cm="1">
        <f t="array" aca="1" ref="AI25" ca="1">IFERROR(MATCH(TRUE,INDEX($B$14:$B$117&gt;=AH25,0),0),"")</f>
        <v>15</v>
      </c>
      <c r="AJ25" s="194">
        <f t="shared" ca="1" si="43"/>
        <v>9.7973493975903658E-2</v>
      </c>
      <c r="AK25" s="200"/>
      <c r="AL25" s="5"/>
      <c r="AM25" s="194">
        <f t="shared" si="44"/>
        <v>0</v>
      </c>
      <c r="AN25" s="19">
        <f ca="1"/>
        <v>0</v>
      </c>
      <c r="AO25" s="208">
        <f t="shared" ca="1" si="45"/>
        <v>0</v>
      </c>
      <c r="AP25" s="207">
        <f ca="1"/>
        <v>11</v>
      </c>
      <c r="AQ25" s="194">
        <f ca="1"/>
        <v>0.13414634146341464</v>
      </c>
      <c r="AR25" s="198" cm="1">
        <f t="array" aca="1" ref="AR25" ca="1">IFERROR(MATCH(TRUE,INDEX($B$14:$B$117&gt;=AQ25,0),0),"")</f>
        <v>15</v>
      </c>
      <c r="AS25" s="194">
        <f t="shared" ca="1" si="46"/>
        <v>0.10032073170731712</v>
      </c>
      <c r="AT25" s="200"/>
      <c r="AU25" s="5"/>
      <c r="AV25" s="194">
        <f t="shared" si="47"/>
        <v>0</v>
      </c>
      <c r="AW25" s="19">
        <f ca="1"/>
        <v>0</v>
      </c>
      <c r="AX25" s="208">
        <f t="shared" ca="1" si="48"/>
        <v>0</v>
      </c>
      <c r="AY25" s="207">
        <f ca="1"/>
        <v>11</v>
      </c>
      <c r="AZ25" s="194">
        <f ca="1"/>
        <v>0.13580246913580246</v>
      </c>
      <c r="BA25" s="198" cm="1">
        <f t="array" aca="1" ref="BA25" ca="1">IFERROR(MATCH(TRUE,INDEX($B$14:$B$117&gt;=AZ25,0),0),"")</f>
        <v>15</v>
      </c>
      <c r="BB25" s="194">
        <f t="shared" ca="1" si="49"/>
        <v>0.10272592592592594</v>
      </c>
      <c r="BC25" s="200"/>
      <c r="BD25" s="5"/>
      <c r="BE25" s="194">
        <f t="shared" si="50"/>
        <v>0</v>
      </c>
      <c r="BF25" s="19">
        <f ca="1"/>
        <v>0</v>
      </c>
      <c r="BG25" s="208">
        <f t="shared" ca="1" si="51"/>
        <v>0</v>
      </c>
      <c r="BH25" s="207">
        <f ca="1"/>
        <v>11</v>
      </c>
      <c r="BI25" s="194">
        <f ca="1"/>
        <v>0.13580246913580246</v>
      </c>
      <c r="BJ25" s="198" cm="1">
        <f t="array" aca="1" ref="BJ25" ca="1">IFERROR(MATCH(TRUE,INDEX($B$14:$B$117&gt;=BI25,0),0),"")</f>
        <v>15</v>
      </c>
      <c r="BK25" s="194">
        <f t="shared" ca="1" si="52"/>
        <v>0.10272592592592594</v>
      </c>
      <c r="BL25" s="200"/>
      <c r="BM25" s="5"/>
      <c r="BN25" s="194">
        <f t="shared" si="53"/>
        <v>0</v>
      </c>
      <c r="BO25" s="19">
        <f ca="1"/>
        <v>0</v>
      </c>
      <c r="BP25" s="208">
        <f t="shared" ca="1" si="54"/>
        <v>0</v>
      </c>
      <c r="BQ25" s="207">
        <f ca="1"/>
        <v>11</v>
      </c>
      <c r="BR25" s="194">
        <f ca="1"/>
        <v>0.13750000000000001</v>
      </c>
      <c r="BS25" s="198" cm="1">
        <f t="array" aca="1" ref="BS25" ca="1">IFERROR(MATCH(TRUE,INDEX($B$14:$B$117&gt;=BR25,0),0),"")</f>
        <v>16</v>
      </c>
      <c r="BT25" s="194">
        <f t="shared" ca="1" si="55"/>
        <v>0.10535875000000004</v>
      </c>
      <c r="BU25" s="200"/>
      <c r="BV25" s="5"/>
      <c r="BW25" s="194">
        <f t="shared" si="56"/>
        <v>0</v>
      </c>
      <c r="BX25" s="19">
        <f ca="1"/>
        <v>0</v>
      </c>
      <c r="BY25" s="208">
        <f t="shared" ca="1" si="57"/>
        <v>0</v>
      </c>
      <c r="BZ25" s="207">
        <f ca="1"/>
        <v>11</v>
      </c>
      <c r="CA25" s="194">
        <f ca="1"/>
        <v>0.13750000000000001</v>
      </c>
      <c r="CB25" s="198" cm="1">
        <f t="array" aca="1" ref="CB25" ca="1">IFERROR(MATCH(TRUE,INDEX($B$14:$B$117&gt;=CA25,0),0),"")</f>
        <v>16</v>
      </c>
      <c r="CC25" s="194">
        <f t="shared" ca="1" si="58"/>
        <v>0.10535875000000004</v>
      </c>
      <c r="CD25" s="200"/>
      <c r="CE25" s="5"/>
      <c r="CF25" s="194">
        <f t="shared" si="59"/>
        <v>0</v>
      </c>
      <c r="CG25" s="19">
        <f ca="1"/>
        <v>0</v>
      </c>
      <c r="CH25" s="208">
        <f t="shared" ca="1" si="60"/>
        <v>0</v>
      </c>
      <c r="CI25" s="207">
        <f ca="1"/>
        <v>11</v>
      </c>
      <c r="CJ25" s="194">
        <f ca="1"/>
        <v>0.13924050632911392</v>
      </c>
      <c r="CK25" s="198" cm="1">
        <f t="array" aca="1" ref="CK25" ca="1">IFERROR(MATCH(TRUE,INDEX($B$14:$B$117&gt;=CJ25,0),0),"")</f>
        <v>16</v>
      </c>
      <c r="CL25" s="194">
        <f t="shared" ca="1" si="61"/>
        <v>0.10785063291139242</v>
      </c>
      <c r="CM25" s="200"/>
      <c r="CN25" s="5"/>
      <c r="CO25" s="194">
        <f t="shared" si="62"/>
        <v>0</v>
      </c>
      <c r="CP25" s="19">
        <f ca="1"/>
        <v>0</v>
      </c>
      <c r="CQ25" s="208">
        <f t="shared" ca="1" si="63"/>
        <v>0</v>
      </c>
      <c r="CR25" s="207"/>
      <c r="CS25" s="194"/>
      <c r="CT25" s="198" cm="1">
        <f t="array" ref="CT25">IFERROR(MATCH(TRUE,INDEX($B$14:$B$117&gt;=CS25,0),0),"")</f>
        <v>1</v>
      </c>
      <c r="CU25" s="194">
        <f t="shared" ca="1" si="64"/>
        <v>3.2000000000000006E-3</v>
      </c>
      <c r="CV25" s="200"/>
      <c r="CW25" s="5"/>
      <c r="CX25" s="194">
        <f t="shared" si="65"/>
        <v>0</v>
      </c>
      <c r="CY25" s="19" t="e">
        <f ca="1"/>
        <v>#N/A</v>
      </c>
      <c r="CZ25" s="208" t="e">
        <f t="shared" ca="1" si="66"/>
        <v>#N/A</v>
      </c>
      <c r="DA25" s="207"/>
      <c r="DB25" s="194"/>
      <c r="DC25" s="198" cm="1">
        <f t="array" ref="DC25">IFERROR(MATCH(TRUE,INDEX($B$14:$B$117&gt;=DB25,0),0),"")</f>
        <v>1</v>
      </c>
      <c r="DD25" s="194">
        <f t="shared" ca="1" si="67"/>
        <v>3.2000000000000006E-3</v>
      </c>
      <c r="DE25" s="200"/>
      <c r="DF25" s="5"/>
      <c r="DG25" s="194">
        <f t="shared" si="68"/>
        <v>0</v>
      </c>
      <c r="DH25" s="19" t="e">
        <f ca="1"/>
        <v>#N/A</v>
      </c>
      <c r="DI25" s="208" t="e">
        <f t="shared" ca="1" si="69"/>
        <v>#N/A</v>
      </c>
      <c r="DJ25" s="207"/>
      <c r="DK25" s="194"/>
      <c r="DL25" s="198" cm="1">
        <f t="array" ref="DL25">IFERROR(MATCH(TRUE,INDEX($B$14:$B$117&gt;=DK25,0),0),"")</f>
        <v>1</v>
      </c>
      <c r="DM25" s="194">
        <f t="shared" ca="1" si="70"/>
        <v>3.2000000000000006E-3</v>
      </c>
      <c r="DN25" s="200"/>
      <c r="DO25" s="5"/>
      <c r="DP25" s="194">
        <f t="shared" si="71"/>
        <v>0</v>
      </c>
      <c r="DQ25" s="19" t="e">
        <f ca="1"/>
        <v>#N/A</v>
      </c>
      <c r="DR25" s="208" t="e">
        <f t="shared" ca="1" si="72"/>
        <v>#N/A</v>
      </c>
      <c r="DS25" s="207"/>
      <c r="DT25" s="194"/>
      <c r="DU25" s="198" cm="1">
        <f t="array" ref="DU25">IFERROR(MATCH(TRUE,INDEX($B$14:$B$117&gt;=DT25,0),0),"")</f>
        <v>1</v>
      </c>
      <c r="DV25" s="194">
        <f t="shared" ca="1" si="73"/>
        <v>3.2000000000000006E-3</v>
      </c>
      <c r="DW25" s="200"/>
      <c r="DX25" s="5"/>
      <c r="DY25" s="194">
        <f t="shared" si="74"/>
        <v>0</v>
      </c>
      <c r="DZ25" s="19" t="e">
        <f ca="1"/>
        <v>#N/A</v>
      </c>
      <c r="EA25" s="208" t="e">
        <f t="shared" ca="1" si="75"/>
        <v>#N/A</v>
      </c>
      <c r="EB25" s="207"/>
      <c r="EC25" s="194"/>
      <c r="ED25" s="198" cm="1">
        <f t="array" ref="ED25">IFERROR(MATCH(TRUE,INDEX($B$14:$B$117&gt;=EC25,0),0),"")</f>
        <v>1</v>
      </c>
      <c r="EE25" s="194">
        <f t="shared" ca="1" si="76"/>
        <v>3.2000000000000006E-3</v>
      </c>
      <c r="EF25" s="200"/>
      <c r="EG25" s="5"/>
      <c r="EH25" s="194">
        <f t="shared" si="77"/>
        <v>0</v>
      </c>
      <c r="EI25" s="19" t="e">
        <f ca="1"/>
        <v>#N/A</v>
      </c>
      <c r="EJ25" s="208" t="e">
        <f t="shared" ca="1" si="78"/>
        <v>#N/A</v>
      </c>
      <c r="EK25" s="207"/>
      <c r="EL25" s="194"/>
      <c r="EM25" s="198" cm="1">
        <f t="array" ref="EM25">IFERROR(MATCH(TRUE,INDEX($B$14:$B$117&gt;=EL25,0),0),"")</f>
        <v>1</v>
      </c>
      <c r="EN25" s="194">
        <f t="shared" ca="1" si="79"/>
        <v>3.2000000000000006E-3</v>
      </c>
      <c r="EO25" s="200"/>
      <c r="EP25" s="5"/>
      <c r="EQ25" s="194">
        <f t="shared" si="80"/>
        <v>0</v>
      </c>
      <c r="ER25" s="19" t="e">
        <f ca="1"/>
        <v>#N/A</v>
      </c>
      <c r="ES25" s="208" t="e">
        <f t="shared" ca="1" si="81"/>
        <v>#N/A</v>
      </c>
      <c r="ET25" s="207"/>
      <c r="EU25" s="194"/>
      <c r="EV25" s="198" cm="1">
        <f t="array" ref="EV25">IFERROR(MATCH(TRUE,INDEX($B$14:$B$117&gt;=EU25,0),0),"")</f>
        <v>1</v>
      </c>
      <c r="EW25" s="194">
        <f t="shared" ca="1" si="82"/>
        <v>3.2000000000000006E-3</v>
      </c>
      <c r="EX25" s="200"/>
      <c r="EY25" s="5"/>
      <c r="EZ25" s="194">
        <f t="shared" si="83"/>
        <v>0</v>
      </c>
      <c r="FA25" s="19" t="e">
        <f ca="1"/>
        <v>#N/A</v>
      </c>
      <c r="FB25" s="208" t="e">
        <f t="shared" ca="1" si="84"/>
        <v>#N/A</v>
      </c>
      <c r="FC25" s="207"/>
      <c r="FD25" s="194"/>
      <c r="FE25" s="198" cm="1">
        <f t="array" ref="FE25">IFERROR(MATCH(TRUE,INDEX($B$14:$B$117&gt;=FD25,0),0),"")</f>
        <v>1</v>
      </c>
      <c r="FF25" s="194">
        <f t="shared" ca="1" si="85"/>
        <v>3.2000000000000006E-3</v>
      </c>
      <c r="FG25" s="200"/>
      <c r="FH25" s="5"/>
      <c r="FI25" s="194">
        <f t="shared" si="86"/>
        <v>0</v>
      </c>
      <c r="FJ25" s="19" t="e">
        <f ca="1"/>
        <v>#N/A</v>
      </c>
      <c r="FK25" s="208" t="e">
        <f t="shared" ca="1" si="87"/>
        <v>#N/A</v>
      </c>
      <c r="FL25" s="207"/>
      <c r="FM25" s="194"/>
      <c r="FN25" s="198" cm="1">
        <f t="array" ref="FN25">IFERROR(MATCH(TRUE,INDEX($B$14:$B$117&gt;=FM25,0),0),"")</f>
        <v>1</v>
      </c>
      <c r="FO25" s="194">
        <f t="shared" ca="1" si="88"/>
        <v>3.2000000000000006E-3</v>
      </c>
      <c r="FP25" s="200"/>
      <c r="FQ25" s="5"/>
      <c r="FR25" s="194">
        <f t="shared" si="89"/>
        <v>0</v>
      </c>
      <c r="FS25" s="19" t="e">
        <f ca="1"/>
        <v>#N/A</v>
      </c>
      <c r="FT25" s="208" t="e">
        <f t="shared" ca="1" si="90"/>
        <v>#N/A</v>
      </c>
      <c r="FU25" s="207"/>
      <c r="FV25" s="194"/>
      <c r="FW25" s="198" cm="1">
        <f t="array" ref="FW25">IFERROR(MATCH(TRUE,INDEX($B$14:$B$117&gt;=FV25,0),0),"")</f>
        <v>1</v>
      </c>
      <c r="FX25" s="194">
        <f t="shared" ca="1" si="91"/>
        <v>3.2000000000000006E-3</v>
      </c>
      <c r="FY25" s="200"/>
      <c r="FZ25" s="5"/>
      <c r="GA25" s="194">
        <f t="shared" si="92"/>
        <v>0</v>
      </c>
      <c r="GB25" s="19" t="e">
        <f ca="1"/>
        <v>#N/A</v>
      </c>
      <c r="GC25" s="208" t="e">
        <f t="shared" ca="1" si="93"/>
        <v>#N/A</v>
      </c>
    </row>
    <row r="26" spans="1:185" x14ac:dyDescent="0.2">
      <c r="A26" s="236">
        <v>12</v>
      </c>
      <c r="B26" s="195">
        <v>0.116504854368932</v>
      </c>
      <c r="C26" s="194">
        <v>6.8099999999999994E-2</v>
      </c>
      <c r="D26" s="195">
        <v>1.2200000000000001E-2</v>
      </c>
      <c r="E26" s="194"/>
      <c r="F26" s="207">
        <f ca="1"/>
        <v>12</v>
      </c>
      <c r="G26" s="194">
        <f ca="1"/>
        <v>8.6330935251798566E-2</v>
      </c>
      <c r="H26" s="198" cm="1">
        <f t="array" aca="1" ref="H26" ca="1">IFERROR(MATCH(TRUE,INDEX($B$14:$B$117&gt;=G26,0),0),"")</f>
        <v>10</v>
      </c>
      <c r="I26" s="194">
        <f t="shared" ca="1" si="38"/>
        <v>4.1776978417266214E-2</v>
      </c>
      <c r="J26" s="200"/>
      <c r="K26" s="5"/>
      <c r="L26" s="194">
        <f t="shared" ca="1" si="94"/>
        <v>0</v>
      </c>
      <c r="M26" s="19">
        <f ca="1"/>
        <v>0</v>
      </c>
      <c r="N26" s="208">
        <f t="shared" ca="1" si="95"/>
        <v>0</v>
      </c>
      <c r="O26" s="207">
        <f ca="1"/>
        <v>12</v>
      </c>
      <c r="P26" s="194">
        <f ca="1"/>
        <v>0.12903225806451613</v>
      </c>
      <c r="Q26" s="198" cm="1">
        <f t="array" aca="1" ref="Q26" ca="1">IFERROR(MATCH(TRUE,INDEX($B$14:$B$117&gt;=P26,0),0),"")</f>
        <v>15</v>
      </c>
      <c r="R26" s="194">
        <f t="shared" ca="1" si="39"/>
        <v>9.2893548387096792E-2</v>
      </c>
      <c r="S26" s="200"/>
      <c r="T26" s="5"/>
      <c r="U26" s="194">
        <f t="shared" si="96"/>
        <v>0</v>
      </c>
      <c r="V26" s="19">
        <f ca="1"/>
        <v>0</v>
      </c>
      <c r="W26" s="208">
        <f t="shared" ca="1" si="97"/>
        <v>0</v>
      </c>
      <c r="X26" s="207">
        <f ca="1"/>
        <v>12</v>
      </c>
      <c r="Y26" s="194">
        <f ca="1"/>
        <v>0.13953488372093023</v>
      </c>
      <c r="Z26" s="198" cm="1">
        <f t="array" aca="1" ref="Z26" ca="1">IFERROR(MATCH(TRUE,INDEX($B$14:$B$117&gt;=Y26,0),0),"")</f>
        <v>16</v>
      </c>
      <c r="AA26" s="194">
        <f t="shared" ca="1" si="40"/>
        <v>0.10827209302325584</v>
      </c>
      <c r="AB26" s="200"/>
      <c r="AC26" s="5"/>
      <c r="AD26" s="194">
        <f t="shared" si="41"/>
        <v>0</v>
      </c>
      <c r="AE26" s="19">
        <f ca="1"/>
        <v>0</v>
      </c>
      <c r="AF26" s="208">
        <f t="shared" ca="1" si="42"/>
        <v>0</v>
      </c>
      <c r="AG26" s="207">
        <f ca="1"/>
        <v>12</v>
      </c>
      <c r="AH26" s="194">
        <f ca="1"/>
        <v>0.14457831325301207</v>
      </c>
      <c r="AI26" s="198" cm="1">
        <f t="array" aca="1" ref="AI26" ca="1">IFERROR(MATCH(TRUE,INDEX($B$14:$B$117&gt;=AH26,0),0),"")</f>
        <v>16</v>
      </c>
      <c r="AJ26" s="194">
        <f t="shared" ca="1" si="43"/>
        <v>0.11549277108433741</v>
      </c>
      <c r="AK26" s="200"/>
      <c r="AL26" s="5"/>
      <c r="AM26" s="194">
        <f t="shared" si="44"/>
        <v>0</v>
      </c>
      <c r="AN26" s="19">
        <f ca="1"/>
        <v>0</v>
      </c>
      <c r="AO26" s="208">
        <f t="shared" ca="1" si="45"/>
        <v>0</v>
      </c>
      <c r="AP26" s="207">
        <f ca="1"/>
        <v>12</v>
      </c>
      <c r="AQ26" s="194">
        <f ca="1"/>
        <v>0.14634146341463417</v>
      </c>
      <c r="AR26" s="198" cm="1">
        <f t="array" aca="1" ref="AR26" ca="1">IFERROR(MATCH(TRUE,INDEX($B$14:$B$117&gt;=AQ26,0),0),"")</f>
        <v>17</v>
      </c>
      <c r="AS26" s="194">
        <f t="shared" ca="1" si="46"/>
        <v>0.12209512195121955</v>
      </c>
      <c r="AT26" s="200"/>
      <c r="AU26" s="5"/>
      <c r="AV26" s="194">
        <f t="shared" si="47"/>
        <v>0</v>
      </c>
      <c r="AW26" s="19">
        <f ca="1"/>
        <v>0</v>
      </c>
      <c r="AX26" s="208">
        <f t="shared" ca="1" si="48"/>
        <v>0</v>
      </c>
      <c r="AY26" s="207">
        <f ca="1"/>
        <v>12</v>
      </c>
      <c r="AZ26" s="194">
        <f ca="1"/>
        <v>0.14814814814814814</v>
      </c>
      <c r="BA26" s="198" cm="1">
        <f t="array" aca="1" ref="BA26" ca="1">IFERROR(MATCH(TRUE,INDEX($B$14:$B$117&gt;=AZ26,0),0),"")</f>
        <v>17</v>
      </c>
      <c r="BB26" s="194">
        <f t="shared" ca="1" si="49"/>
        <v>0.12386296296296298</v>
      </c>
      <c r="BC26" s="200"/>
      <c r="BD26" s="5"/>
      <c r="BE26" s="194">
        <f t="shared" si="50"/>
        <v>0</v>
      </c>
      <c r="BF26" s="19">
        <f ca="1"/>
        <v>0</v>
      </c>
      <c r="BG26" s="208">
        <f t="shared" ca="1" si="51"/>
        <v>0</v>
      </c>
      <c r="BH26" s="207">
        <f ca="1"/>
        <v>12</v>
      </c>
      <c r="BI26" s="194">
        <f ca="1"/>
        <v>0.14814814814814814</v>
      </c>
      <c r="BJ26" s="198" cm="1">
        <f t="array" aca="1" ref="BJ26" ca="1">IFERROR(MATCH(TRUE,INDEX($B$14:$B$117&gt;=BI26,0),0),"")</f>
        <v>17</v>
      </c>
      <c r="BK26" s="194">
        <f t="shared" ca="1" si="52"/>
        <v>0.12386296296296298</v>
      </c>
      <c r="BL26" s="200"/>
      <c r="BM26" s="5"/>
      <c r="BN26" s="194">
        <f t="shared" si="53"/>
        <v>0</v>
      </c>
      <c r="BO26" s="19">
        <f ca="1"/>
        <v>0</v>
      </c>
      <c r="BP26" s="208">
        <f t="shared" ca="1" si="54"/>
        <v>0</v>
      </c>
      <c r="BQ26" s="207">
        <f ca="1"/>
        <v>12</v>
      </c>
      <c r="BR26" s="194">
        <f ca="1"/>
        <v>0.15000000000000002</v>
      </c>
      <c r="BS26" s="198" cm="1">
        <f t="array" aca="1" ref="BS26" ca="1">IFERROR(MATCH(TRUE,INDEX($B$14:$B$117&gt;=BR26,0),0),"")</f>
        <v>17</v>
      </c>
      <c r="BT26" s="194">
        <f t="shared" ca="1" si="55"/>
        <v>0.12567500000000004</v>
      </c>
      <c r="BU26" s="200"/>
      <c r="BV26" s="5"/>
      <c r="BW26" s="194">
        <f t="shared" si="56"/>
        <v>0</v>
      </c>
      <c r="BX26" s="19">
        <f ca="1"/>
        <v>0</v>
      </c>
      <c r="BY26" s="208">
        <f t="shared" ca="1" si="57"/>
        <v>0</v>
      </c>
      <c r="BZ26" s="207">
        <f ca="1"/>
        <v>12</v>
      </c>
      <c r="CA26" s="194">
        <f ca="1"/>
        <v>0.15000000000000002</v>
      </c>
      <c r="CB26" s="198" cm="1">
        <f t="array" aca="1" ref="CB26" ca="1">IFERROR(MATCH(TRUE,INDEX($B$14:$B$117&gt;=CA26,0),0),"")</f>
        <v>17</v>
      </c>
      <c r="CC26" s="194">
        <f t="shared" ca="1" si="58"/>
        <v>0.12567500000000004</v>
      </c>
      <c r="CD26" s="200"/>
      <c r="CE26" s="5"/>
      <c r="CF26" s="194">
        <f t="shared" si="59"/>
        <v>0</v>
      </c>
      <c r="CG26" s="19">
        <f ca="1"/>
        <v>0</v>
      </c>
      <c r="CH26" s="208">
        <f t="shared" ca="1" si="60"/>
        <v>0</v>
      </c>
      <c r="CI26" s="207">
        <f ca="1"/>
        <v>12</v>
      </c>
      <c r="CJ26" s="194">
        <f ca="1"/>
        <v>0.15189873417721519</v>
      </c>
      <c r="CK26" s="198" cm="1">
        <f t="array" aca="1" ref="CK26" ca="1">IFERROR(MATCH(TRUE,INDEX($B$14:$B$117&gt;=CJ26,0),0),"")</f>
        <v>17</v>
      </c>
      <c r="CL26" s="194">
        <f t="shared" ca="1" si="61"/>
        <v>0.12753291139240508</v>
      </c>
      <c r="CM26" s="200"/>
      <c r="CN26" s="5"/>
      <c r="CO26" s="194">
        <f t="shared" si="62"/>
        <v>0</v>
      </c>
      <c r="CP26" s="19">
        <f ca="1"/>
        <v>0</v>
      </c>
      <c r="CQ26" s="208">
        <f t="shared" ca="1" si="63"/>
        <v>0</v>
      </c>
      <c r="CR26" s="207"/>
      <c r="CS26" s="194"/>
      <c r="CT26" s="198" cm="1">
        <f t="array" ref="CT26">IFERROR(MATCH(TRUE,INDEX($B$14:$B$117&gt;=CS26,0),0),"")</f>
        <v>1</v>
      </c>
      <c r="CU26" s="194">
        <f t="shared" ca="1" si="64"/>
        <v>3.2000000000000006E-3</v>
      </c>
      <c r="CV26" s="200"/>
      <c r="CW26" s="5"/>
      <c r="CX26" s="194">
        <f t="shared" si="65"/>
        <v>0</v>
      </c>
      <c r="CY26" s="19" t="e">
        <f ca="1"/>
        <v>#N/A</v>
      </c>
      <c r="CZ26" s="208" t="e">
        <f t="shared" ca="1" si="66"/>
        <v>#N/A</v>
      </c>
      <c r="DA26" s="207"/>
      <c r="DB26" s="194"/>
      <c r="DC26" s="198" cm="1">
        <f t="array" ref="DC26">IFERROR(MATCH(TRUE,INDEX($B$14:$B$117&gt;=DB26,0),0),"")</f>
        <v>1</v>
      </c>
      <c r="DD26" s="194">
        <f t="shared" ca="1" si="67"/>
        <v>3.2000000000000006E-3</v>
      </c>
      <c r="DE26" s="200"/>
      <c r="DF26" s="5"/>
      <c r="DG26" s="194">
        <f t="shared" si="68"/>
        <v>0</v>
      </c>
      <c r="DH26" s="19" t="e">
        <f ca="1"/>
        <v>#N/A</v>
      </c>
      <c r="DI26" s="208" t="e">
        <f t="shared" ca="1" si="69"/>
        <v>#N/A</v>
      </c>
      <c r="DJ26" s="207"/>
      <c r="DK26" s="194"/>
      <c r="DL26" s="198" cm="1">
        <f t="array" ref="DL26">IFERROR(MATCH(TRUE,INDEX($B$14:$B$117&gt;=DK26,0),0),"")</f>
        <v>1</v>
      </c>
      <c r="DM26" s="194">
        <f t="shared" ca="1" si="70"/>
        <v>3.2000000000000006E-3</v>
      </c>
      <c r="DN26" s="200"/>
      <c r="DO26" s="5"/>
      <c r="DP26" s="194">
        <f t="shared" si="71"/>
        <v>0</v>
      </c>
      <c r="DQ26" s="19" t="e">
        <f ca="1"/>
        <v>#N/A</v>
      </c>
      <c r="DR26" s="208" t="e">
        <f t="shared" ca="1" si="72"/>
        <v>#N/A</v>
      </c>
      <c r="DS26" s="207"/>
      <c r="DT26" s="194"/>
      <c r="DU26" s="198" cm="1">
        <f t="array" ref="DU26">IFERROR(MATCH(TRUE,INDEX($B$14:$B$117&gt;=DT26,0),0),"")</f>
        <v>1</v>
      </c>
      <c r="DV26" s="194">
        <f t="shared" ca="1" si="73"/>
        <v>3.2000000000000006E-3</v>
      </c>
      <c r="DW26" s="200"/>
      <c r="DX26" s="5"/>
      <c r="DY26" s="194">
        <f t="shared" si="74"/>
        <v>0</v>
      </c>
      <c r="DZ26" s="19" t="e">
        <f ca="1"/>
        <v>#N/A</v>
      </c>
      <c r="EA26" s="208" t="e">
        <f t="shared" ca="1" si="75"/>
        <v>#N/A</v>
      </c>
      <c r="EB26" s="207"/>
      <c r="EC26" s="194"/>
      <c r="ED26" s="198" cm="1">
        <f t="array" ref="ED26">IFERROR(MATCH(TRUE,INDEX($B$14:$B$117&gt;=EC26,0),0),"")</f>
        <v>1</v>
      </c>
      <c r="EE26" s="194">
        <f t="shared" ca="1" si="76"/>
        <v>3.2000000000000006E-3</v>
      </c>
      <c r="EF26" s="200"/>
      <c r="EG26" s="5"/>
      <c r="EH26" s="194">
        <f t="shared" si="77"/>
        <v>0</v>
      </c>
      <c r="EI26" s="19" t="e">
        <f ca="1"/>
        <v>#N/A</v>
      </c>
      <c r="EJ26" s="208" t="e">
        <f t="shared" ca="1" si="78"/>
        <v>#N/A</v>
      </c>
      <c r="EK26" s="207"/>
      <c r="EL26" s="194"/>
      <c r="EM26" s="198" cm="1">
        <f t="array" ref="EM26">IFERROR(MATCH(TRUE,INDEX($B$14:$B$117&gt;=EL26,0),0),"")</f>
        <v>1</v>
      </c>
      <c r="EN26" s="194">
        <f t="shared" ca="1" si="79"/>
        <v>3.2000000000000006E-3</v>
      </c>
      <c r="EO26" s="200"/>
      <c r="EP26" s="5"/>
      <c r="EQ26" s="194">
        <f t="shared" si="80"/>
        <v>0</v>
      </c>
      <c r="ER26" s="19" t="e">
        <f ca="1"/>
        <v>#N/A</v>
      </c>
      <c r="ES26" s="208" t="e">
        <f t="shared" ca="1" si="81"/>
        <v>#N/A</v>
      </c>
      <c r="ET26" s="207"/>
      <c r="EU26" s="194"/>
      <c r="EV26" s="198" cm="1">
        <f t="array" ref="EV26">IFERROR(MATCH(TRUE,INDEX($B$14:$B$117&gt;=EU26,0),0),"")</f>
        <v>1</v>
      </c>
      <c r="EW26" s="194">
        <f t="shared" ca="1" si="82"/>
        <v>3.2000000000000006E-3</v>
      </c>
      <c r="EX26" s="200"/>
      <c r="EY26" s="5"/>
      <c r="EZ26" s="194">
        <f t="shared" si="83"/>
        <v>0</v>
      </c>
      <c r="FA26" s="19" t="e">
        <f ca="1"/>
        <v>#N/A</v>
      </c>
      <c r="FB26" s="208" t="e">
        <f t="shared" ca="1" si="84"/>
        <v>#N/A</v>
      </c>
      <c r="FC26" s="207"/>
      <c r="FD26" s="194"/>
      <c r="FE26" s="198" cm="1">
        <f t="array" ref="FE26">IFERROR(MATCH(TRUE,INDEX($B$14:$B$117&gt;=FD26,0),0),"")</f>
        <v>1</v>
      </c>
      <c r="FF26" s="194">
        <f t="shared" ca="1" si="85"/>
        <v>3.2000000000000006E-3</v>
      </c>
      <c r="FG26" s="200"/>
      <c r="FH26" s="5"/>
      <c r="FI26" s="194">
        <f t="shared" si="86"/>
        <v>0</v>
      </c>
      <c r="FJ26" s="19" t="e">
        <f ca="1"/>
        <v>#N/A</v>
      </c>
      <c r="FK26" s="208" t="e">
        <f t="shared" ca="1" si="87"/>
        <v>#N/A</v>
      </c>
      <c r="FL26" s="207"/>
      <c r="FM26" s="194"/>
      <c r="FN26" s="198" cm="1">
        <f t="array" ref="FN26">IFERROR(MATCH(TRUE,INDEX($B$14:$B$117&gt;=FM26,0),0),"")</f>
        <v>1</v>
      </c>
      <c r="FO26" s="194">
        <f t="shared" ca="1" si="88"/>
        <v>3.2000000000000006E-3</v>
      </c>
      <c r="FP26" s="200"/>
      <c r="FQ26" s="5"/>
      <c r="FR26" s="194">
        <f t="shared" si="89"/>
        <v>0</v>
      </c>
      <c r="FS26" s="19" t="e">
        <f ca="1"/>
        <v>#N/A</v>
      </c>
      <c r="FT26" s="208" t="e">
        <f t="shared" ca="1" si="90"/>
        <v>#N/A</v>
      </c>
      <c r="FU26" s="207"/>
      <c r="FV26" s="194"/>
      <c r="FW26" s="198" cm="1">
        <f t="array" ref="FW26">IFERROR(MATCH(TRUE,INDEX($B$14:$B$117&gt;=FV26,0),0),"")</f>
        <v>1</v>
      </c>
      <c r="FX26" s="194">
        <f t="shared" ca="1" si="91"/>
        <v>3.2000000000000006E-3</v>
      </c>
      <c r="FY26" s="200"/>
      <c r="FZ26" s="5"/>
      <c r="GA26" s="194">
        <f t="shared" si="92"/>
        <v>0</v>
      </c>
      <c r="GB26" s="19" t="e">
        <f ca="1"/>
        <v>#N/A</v>
      </c>
      <c r="GC26" s="208" t="e">
        <f t="shared" ca="1" si="93"/>
        <v>#N/A</v>
      </c>
    </row>
    <row r="27" spans="1:185" x14ac:dyDescent="0.2">
      <c r="A27" s="236">
        <v>13</v>
      </c>
      <c r="B27" s="195">
        <v>0.12621359223300968</v>
      </c>
      <c r="C27" s="194">
        <v>8.3499999999999991E-2</v>
      </c>
      <c r="D27" s="195">
        <v>1.54E-2</v>
      </c>
      <c r="E27" s="194"/>
      <c r="F27" s="207">
        <f ca="1"/>
        <v>13</v>
      </c>
      <c r="G27" s="194">
        <f ca="1"/>
        <v>9.3525179856115109E-2</v>
      </c>
      <c r="H27" s="198" cm="1">
        <f t="array" aca="1" ref="H27" ca="1">IFERROR(MATCH(TRUE,INDEX($B$14:$B$117&gt;=G27,0),0),"")</f>
        <v>11</v>
      </c>
      <c r="I27" s="194">
        <f t="shared" ca="1" si="38"/>
        <v>4.6741726618705057E-2</v>
      </c>
      <c r="J27" s="200"/>
      <c r="K27" s="5"/>
      <c r="L27" s="194">
        <f t="shared" si="94"/>
        <v>0</v>
      </c>
      <c r="M27" s="19">
        <f ca="1"/>
        <v>0</v>
      </c>
      <c r="N27" s="208">
        <f t="shared" ca="1" si="95"/>
        <v>0</v>
      </c>
      <c r="O27" s="207">
        <f ca="1"/>
        <v>13</v>
      </c>
      <c r="P27" s="194">
        <f ca="1"/>
        <v>0.13978494623655915</v>
      </c>
      <c r="Q27" s="198" cm="1">
        <f t="array" aca="1" ref="Q27" ca="1">IFERROR(MATCH(TRUE,INDEX($B$14:$B$117&gt;=P27,0),0),"")</f>
        <v>16</v>
      </c>
      <c r="R27" s="194">
        <f t="shared" ca="1" si="39"/>
        <v>0.10863010752688178</v>
      </c>
      <c r="S27" s="200"/>
      <c r="T27" s="5"/>
      <c r="U27" s="194">
        <f t="shared" si="96"/>
        <v>0</v>
      </c>
      <c r="V27" s="19">
        <f ca="1"/>
        <v>0</v>
      </c>
      <c r="W27" s="208">
        <f t="shared" ca="1" si="97"/>
        <v>0</v>
      </c>
      <c r="X27" s="207">
        <f ca="1"/>
        <v>13</v>
      </c>
      <c r="Y27" s="194">
        <f ca="1"/>
        <v>0.15116279069767441</v>
      </c>
      <c r="Z27" s="198" cm="1">
        <f t="array" aca="1" ref="Z27" ca="1">IFERROR(MATCH(TRUE,INDEX($B$14:$B$117&gt;=Y27,0),0),"")</f>
        <v>17</v>
      </c>
      <c r="AA27" s="194">
        <f t="shared" ca="1" si="40"/>
        <v>0.12681279069767443</v>
      </c>
      <c r="AB27" s="200"/>
      <c r="AC27" s="5"/>
      <c r="AD27" s="194">
        <f t="shared" si="41"/>
        <v>0</v>
      </c>
      <c r="AE27" s="19">
        <f ca="1"/>
        <v>0</v>
      </c>
      <c r="AF27" s="208">
        <f t="shared" ca="1" si="42"/>
        <v>0</v>
      </c>
      <c r="AG27" s="207">
        <f ca="1"/>
        <v>13</v>
      </c>
      <c r="AH27" s="194">
        <f ca="1"/>
        <v>0.15662650602409639</v>
      </c>
      <c r="AI27" s="198" cm="1">
        <f t="array" aca="1" ref="AI27" ca="1">IFERROR(MATCH(TRUE,INDEX($B$14:$B$117&gt;=AH27,0),0),"")</f>
        <v>18</v>
      </c>
      <c r="AJ27" s="194">
        <f t="shared" ca="1" si="43"/>
        <v>0.13215903614457833</v>
      </c>
      <c r="AK27" s="200"/>
      <c r="AL27" s="5"/>
      <c r="AM27" s="194">
        <f t="shared" si="44"/>
        <v>0</v>
      </c>
      <c r="AN27" s="19">
        <f ca="1"/>
        <v>0</v>
      </c>
      <c r="AO27" s="208">
        <f t="shared" ca="1" si="45"/>
        <v>0</v>
      </c>
      <c r="AP27" s="207">
        <f ca="1"/>
        <v>13</v>
      </c>
      <c r="AQ27" s="194">
        <f ca="1"/>
        <v>0.15853658536585366</v>
      </c>
      <c r="AR27" s="198" cm="1">
        <f t="array" aca="1" ref="AR27" ca="1">IFERROR(MATCH(TRUE,INDEX($B$14:$B$117&gt;=AQ27,0),0),"")</f>
        <v>18</v>
      </c>
      <c r="AS27" s="194">
        <f t="shared" ca="1" si="46"/>
        <v>0.13402804878048782</v>
      </c>
      <c r="AT27" s="200"/>
      <c r="AU27" s="5"/>
      <c r="AV27" s="194">
        <f t="shared" si="47"/>
        <v>0</v>
      </c>
      <c r="AW27" s="19">
        <f ca="1"/>
        <v>0</v>
      </c>
      <c r="AX27" s="208">
        <f t="shared" ca="1" si="48"/>
        <v>0</v>
      </c>
      <c r="AY27" s="207">
        <f ca="1"/>
        <v>13</v>
      </c>
      <c r="AZ27" s="194">
        <f ca="1"/>
        <v>0.16049382716049382</v>
      </c>
      <c r="BA27" s="198" cm="1">
        <f t="array" aca="1" ref="BA27" ca="1">IFERROR(MATCH(TRUE,INDEX($B$14:$B$117&gt;=AZ27,0),0),"")</f>
        <v>18</v>
      </c>
      <c r="BB27" s="194">
        <f t="shared" ca="1" si="49"/>
        <v>0.13594320987654324</v>
      </c>
      <c r="BC27" s="200"/>
      <c r="BD27" s="5"/>
      <c r="BE27" s="194">
        <f t="shared" si="50"/>
        <v>0</v>
      </c>
      <c r="BF27" s="19">
        <f ca="1"/>
        <v>0</v>
      </c>
      <c r="BG27" s="208">
        <f t="shared" ca="1" si="51"/>
        <v>0</v>
      </c>
      <c r="BH27" s="207">
        <f ca="1"/>
        <v>13</v>
      </c>
      <c r="BI27" s="194">
        <f ca="1"/>
        <v>0.16049382716049382</v>
      </c>
      <c r="BJ27" s="198" cm="1">
        <f t="array" aca="1" ref="BJ27" ca="1">IFERROR(MATCH(TRUE,INDEX($B$14:$B$117&gt;=BI27,0),0),"")</f>
        <v>18</v>
      </c>
      <c r="BK27" s="194">
        <f t="shared" ca="1" si="52"/>
        <v>0.13594320987654324</v>
      </c>
      <c r="BL27" s="200"/>
      <c r="BM27" s="5"/>
      <c r="BN27" s="194">
        <f t="shared" si="53"/>
        <v>0</v>
      </c>
      <c r="BO27" s="19">
        <f ca="1"/>
        <v>0</v>
      </c>
      <c r="BP27" s="208">
        <f t="shared" ca="1" si="54"/>
        <v>0</v>
      </c>
      <c r="BQ27" s="207">
        <f ca="1"/>
        <v>13</v>
      </c>
      <c r="BR27" s="194">
        <f ca="1"/>
        <v>0.16250000000000001</v>
      </c>
      <c r="BS27" s="198" cm="1">
        <f t="array" aca="1" ref="BS27" ca="1">IFERROR(MATCH(TRUE,INDEX($B$14:$B$117&gt;=BR27,0),0),"")</f>
        <v>18</v>
      </c>
      <c r="BT27" s="194">
        <f t="shared" ca="1" si="55"/>
        <v>0.13790625000000004</v>
      </c>
      <c r="BU27" s="200"/>
      <c r="BV27" s="5"/>
      <c r="BW27" s="194">
        <f t="shared" si="56"/>
        <v>0</v>
      </c>
      <c r="BX27" s="19">
        <f ca="1"/>
        <v>0</v>
      </c>
      <c r="BY27" s="208">
        <f t="shared" ca="1" si="57"/>
        <v>0</v>
      </c>
      <c r="BZ27" s="207">
        <f ca="1"/>
        <v>13</v>
      </c>
      <c r="CA27" s="194">
        <f ca="1"/>
        <v>0.16250000000000001</v>
      </c>
      <c r="CB27" s="198" cm="1">
        <f t="array" aca="1" ref="CB27" ca="1">IFERROR(MATCH(TRUE,INDEX($B$14:$B$117&gt;=CA27,0),0),"")</f>
        <v>18</v>
      </c>
      <c r="CC27" s="194">
        <f t="shared" ca="1" si="58"/>
        <v>0.13790625000000004</v>
      </c>
      <c r="CD27" s="200"/>
      <c r="CE27" s="5"/>
      <c r="CF27" s="194">
        <f t="shared" si="59"/>
        <v>0</v>
      </c>
      <c r="CG27" s="19">
        <f ca="1"/>
        <v>0</v>
      </c>
      <c r="CH27" s="208">
        <f t="shared" ca="1" si="60"/>
        <v>0</v>
      </c>
      <c r="CI27" s="207">
        <f ca="1"/>
        <v>13</v>
      </c>
      <c r="CJ27" s="194">
        <f ca="1"/>
        <v>0.16455696202531644</v>
      </c>
      <c r="CK27" s="198" cm="1">
        <f t="array" aca="1" ref="CK27" ca="1">IFERROR(MATCH(TRUE,INDEX($B$14:$B$117&gt;=CJ27,0),0),"")</f>
        <v>18</v>
      </c>
      <c r="CL27" s="194">
        <f t="shared" ca="1" si="61"/>
        <v>0.13991898734177216</v>
      </c>
      <c r="CM27" s="200"/>
      <c r="CN27" s="5"/>
      <c r="CO27" s="194">
        <f t="shared" si="62"/>
        <v>0</v>
      </c>
      <c r="CP27" s="19">
        <f ca="1"/>
        <v>0</v>
      </c>
      <c r="CQ27" s="208">
        <f t="shared" ca="1" si="63"/>
        <v>0</v>
      </c>
      <c r="CR27" s="207"/>
      <c r="CS27" s="194"/>
      <c r="CT27" s="198" cm="1">
        <f t="array" ref="CT27">IFERROR(MATCH(TRUE,INDEX($B$14:$B$117&gt;=CS27,0),0),"")</f>
        <v>1</v>
      </c>
      <c r="CU27" s="194">
        <f t="shared" ca="1" si="64"/>
        <v>3.2000000000000006E-3</v>
      </c>
      <c r="CV27" s="200"/>
      <c r="CW27" s="5"/>
      <c r="CX27" s="194">
        <f t="shared" si="65"/>
        <v>0</v>
      </c>
      <c r="CY27" s="19" t="e">
        <f ca="1"/>
        <v>#N/A</v>
      </c>
      <c r="CZ27" s="208" t="e">
        <f t="shared" ca="1" si="66"/>
        <v>#N/A</v>
      </c>
      <c r="DA27" s="207"/>
      <c r="DB27" s="194"/>
      <c r="DC27" s="198" cm="1">
        <f t="array" ref="DC27">IFERROR(MATCH(TRUE,INDEX($B$14:$B$117&gt;=DB27,0),0),"")</f>
        <v>1</v>
      </c>
      <c r="DD27" s="194">
        <f t="shared" ca="1" si="67"/>
        <v>3.2000000000000006E-3</v>
      </c>
      <c r="DE27" s="200"/>
      <c r="DF27" s="5"/>
      <c r="DG27" s="194">
        <f t="shared" si="68"/>
        <v>0</v>
      </c>
      <c r="DH27" s="19" t="e">
        <f ca="1"/>
        <v>#N/A</v>
      </c>
      <c r="DI27" s="208" t="e">
        <f t="shared" ca="1" si="69"/>
        <v>#N/A</v>
      </c>
      <c r="DJ27" s="207"/>
      <c r="DK27" s="194"/>
      <c r="DL27" s="198" cm="1">
        <f t="array" ref="DL27">IFERROR(MATCH(TRUE,INDEX($B$14:$B$117&gt;=DK27,0),0),"")</f>
        <v>1</v>
      </c>
      <c r="DM27" s="194">
        <f t="shared" ca="1" si="70"/>
        <v>3.2000000000000006E-3</v>
      </c>
      <c r="DN27" s="200"/>
      <c r="DO27" s="5"/>
      <c r="DP27" s="194">
        <f t="shared" si="71"/>
        <v>0</v>
      </c>
      <c r="DQ27" s="19" t="e">
        <f ca="1"/>
        <v>#N/A</v>
      </c>
      <c r="DR27" s="208" t="e">
        <f t="shared" ca="1" si="72"/>
        <v>#N/A</v>
      </c>
      <c r="DS27" s="207"/>
      <c r="DT27" s="194"/>
      <c r="DU27" s="198" cm="1">
        <f t="array" ref="DU27">IFERROR(MATCH(TRUE,INDEX($B$14:$B$117&gt;=DT27,0),0),"")</f>
        <v>1</v>
      </c>
      <c r="DV27" s="194">
        <f t="shared" ca="1" si="73"/>
        <v>3.2000000000000006E-3</v>
      </c>
      <c r="DW27" s="200"/>
      <c r="DX27" s="5"/>
      <c r="DY27" s="194">
        <f t="shared" si="74"/>
        <v>0</v>
      </c>
      <c r="DZ27" s="19" t="e">
        <f ca="1"/>
        <v>#N/A</v>
      </c>
      <c r="EA27" s="208" t="e">
        <f t="shared" ca="1" si="75"/>
        <v>#N/A</v>
      </c>
      <c r="EB27" s="207"/>
      <c r="EC27" s="194"/>
      <c r="ED27" s="198" cm="1">
        <f t="array" ref="ED27">IFERROR(MATCH(TRUE,INDEX($B$14:$B$117&gt;=EC27,0),0),"")</f>
        <v>1</v>
      </c>
      <c r="EE27" s="194">
        <f t="shared" ca="1" si="76"/>
        <v>3.2000000000000006E-3</v>
      </c>
      <c r="EF27" s="200"/>
      <c r="EG27" s="5"/>
      <c r="EH27" s="194">
        <f t="shared" si="77"/>
        <v>0</v>
      </c>
      <c r="EI27" s="19" t="e">
        <f ca="1"/>
        <v>#N/A</v>
      </c>
      <c r="EJ27" s="208" t="e">
        <f t="shared" ca="1" si="78"/>
        <v>#N/A</v>
      </c>
      <c r="EK27" s="207"/>
      <c r="EL27" s="194"/>
      <c r="EM27" s="198" cm="1">
        <f t="array" ref="EM27">IFERROR(MATCH(TRUE,INDEX($B$14:$B$117&gt;=EL27,0),0),"")</f>
        <v>1</v>
      </c>
      <c r="EN27" s="194">
        <f t="shared" ca="1" si="79"/>
        <v>3.2000000000000006E-3</v>
      </c>
      <c r="EO27" s="200"/>
      <c r="EP27" s="5"/>
      <c r="EQ27" s="194">
        <f t="shared" si="80"/>
        <v>0</v>
      </c>
      <c r="ER27" s="19" t="e">
        <f ca="1"/>
        <v>#N/A</v>
      </c>
      <c r="ES27" s="208" t="e">
        <f t="shared" ca="1" si="81"/>
        <v>#N/A</v>
      </c>
      <c r="ET27" s="207"/>
      <c r="EU27" s="194"/>
      <c r="EV27" s="198" cm="1">
        <f t="array" ref="EV27">IFERROR(MATCH(TRUE,INDEX($B$14:$B$117&gt;=EU27,0),0),"")</f>
        <v>1</v>
      </c>
      <c r="EW27" s="194">
        <f t="shared" ca="1" si="82"/>
        <v>3.2000000000000006E-3</v>
      </c>
      <c r="EX27" s="200"/>
      <c r="EY27" s="5"/>
      <c r="EZ27" s="194">
        <f t="shared" si="83"/>
        <v>0</v>
      </c>
      <c r="FA27" s="19" t="e">
        <f ca="1"/>
        <v>#N/A</v>
      </c>
      <c r="FB27" s="208" t="e">
        <f t="shared" ca="1" si="84"/>
        <v>#N/A</v>
      </c>
      <c r="FC27" s="207"/>
      <c r="FD27" s="194"/>
      <c r="FE27" s="198" cm="1">
        <f t="array" ref="FE27">IFERROR(MATCH(TRUE,INDEX($B$14:$B$117&gt;=FD27,0),0),"")</f>
        <v>1</v>
      </c>
      <c r="FF27" s="194">
        <f t="shared" ca="1" si="85"/>
        <v>3.2000000000000006E-3</v>
      </c>
      <c r="FG27" s="200"/>
      <c r="FH27" s="5"/>
      <c r="FI27" s="194">
        <f t="shared" si="86"/>
        <v>0</v>
      </c>
      <c r="FJ27" s="19" t="e">
        <f ca="1"/>
        <v>#N/A</v>
      </c>
      <c r="FK27" s="208" t="e">
        <f t="shared" ca="1" si="87"/>
        <v>#N/A</v>
      </c>
      <c r="FL27" s="207"/>
      <c r="FM27" s="194"/>
      <c r="FN27" s="198" cm="1">
        <f t="array" ref="FN27">IFERROR(MATCH(TRUE,INDEX($B$14:$B$117&gt;=FM27,0),0),"")</f>
        <v>1</v>
      </c>
      <c r="FO27" s="194">
        <f t="shared" ca="1" si="88"/>
        <v>3.2000000000000006E-3</v>
      </c>
      <c r="FP27" s="200"/>
      <c r="FQ27" s="5"/>
      <c r="FR27" s="194">
        <f t="shared" si="89"/>
        <v>0</v>
      </c>
      <c r="FS27" s="19" t="e">
        <f ca="1"/>
        <v>#N/A</v>
      </c>
      <c r="FT27" s="208" t="e">
        <f t="shared" ca="1" si="90"/>
        <v>#N/A</v>
      </c>
      <c r="FU27" s="207"/>
      <c r="FV27" s="194"/>
      <c r="FW27" s="198" cm="1">
        <f t="array" ref="FW27">IFERROR(MATCH(TRUE,INDEX($B$14:$B$117&gt;=FV27,0),0),"")</f>
        <v>1</v>
      </c>
      <c r="FX27" s="194">
        <f t="shared" ca="1" si="91"/>
        <v>3.2000000000000006E-3</v>
      </c>
      <c r="FY27" s="200"/>
      <c r="FZ27" s="5"/>
      <c r="GA27" s="194">
        <f t="shared" si="92"/>
        <v>0</v>
      </c>
      <c r="GB27" s="19" t="e">
        <f ca="1"/>
        <v>#N/A</v>
      </c>
      <c r="GC27" s="208" t="e">
        <f t="shared" ca="1" si="93"/>
        <v>#N/A</v>
      </c>
    </row>
    <row r="28" spans="1:185" x14ac:dyDescent="0.2">
      <c r="A28" s="236">
        <v>14</v>
      </c>
      <c r="B28" s="195">
        <v>0.13592233009708735</v>
      </c>
      <c r="C28" s="194">
        <v>0.10289999999999999</v>
      </c>
      <c r="D28" s="195">
        <v>1.9400000000000001E-2</v>
      </c>
      <c r="E28" s="194"/>
      <c r="F28" s="207">
        <f ca="1"/>
        <v>14</v>
      </c>
      <c r="G28" s="194">
        <f ca="1"/>
        <v>0.10071942446043167</v>
      </c>
      <c r="H28" s="198" cm="1">
        <f t="array" aca="1" ref="H28" ca="1">IFERROR(MATCH(TRUE,INDEX($B$14:$B$117&gt;=G28,0),0),"")</f>
        <v>12</v>
      </c>
      <c r="I28" s="194">
        <f t="shared" ca="1" si="38"/>
        <v>4.8264028776978468E-2</v>
      </c>
      <c r="J28" s="200"/>
      <c r="K28" s="5"/>
      <c r="L28" s="194">
        <f t="shared" si="94"/>
        <v>0</v>
      </c>
      <c r="M28" s="19">
        <f ca="1"/>
        <v>0</v>
      </c>
      <c r="N28" s="208">
        <f t="shared" ca="1" si="95"/>
        <v>0</v>
      </c>
      <c r="O28" s="207">
        <f ca="1"/>
        <v>14</v>
      </c>
      <c r="P28" s="194">
        <f ca="1"/>
        <v>0.15053763440860216</v>
      </c>
      <c r="Q28" s="198" cm="1">
        <f t="array" aca="1" ref="Q28" ca="1">IFERROR(MATCH(TRUE,INDEX($B$14:$B$117&gt;=P28,0),0),"")</f>
        <v>17</v>
      </c>
      <c r="R28" s="194">
        <f t="shared" ca="1" si="39"/>
        <v>0.12620107526881721</v>
      </c>
      <c r="S28" s="200"/>
      <c r="T28" s="5"/>
      <c r="U28" s="194">
        <f t="shared" si="96"/>
        <v>0</v>
      </c>
      <c r="V28" s="19">
        <f ca="1"/>
        <v>0</v>
      </c>
      <c r="W28" s="208">
        <f t="shared" ca="1" si="97"/>
        <v>0</v>
      </c>
      <c r="X28" s="207">
        <f ca="1"/>
        <v>14</v>
      </c>
      <c r="Y28" s="194">
        <f ca="1"/>
        <v>0.16279069767441862</v>
      </c>
      <c r="Z28" s="198" cm="1">
        <f t="array" aca="1" ref="Z28" ca="1">IFERROR(MATCH(TRUE,INDEX($B$14:$B$117&gt;=Y28,0),0),"")</f>
        <v>18</v>
      </c>
      <c r="AA28" s="194">
        <f t="shared" ca="1" si="40"/>
        <v>0.13819069767441863</v>
      </c>
      <c r="AB28" s="200"/>
      <c r="AC28" s="5"/>
      <c r="AD28" s="194">
        <f t="shared" si="41"/>
        <v>0</v>
      </c>
      <c r="AE28" s="19">
        <f ca="1"/>
        <v>0</v>
      </c>
      <c r="AF28" s="208">
        <f t="shared" ca="1" si="42"/>
        <v>0</v>
      </c>
      <c r="AG28" s="207">
        <f ca="1"/>
        <v>14</v>
      </c>
      <c r="AH28" s="194">
        <f ca="1"/>
        <v>0.16867469879518074</v>
      </c>
      <c r="AI28" s="198" cm="1">
        <f t="array" aca="1" ref="AI28" ca="1">IFERROR(MATCH(TRUE,INDEX($B$14:$B$117&gt;=AH28,0),0),"")</f>
        <v>19</v>
      </c>
      <c r="AJ28" s="194">
        <f t="shared" ca="1" si="43"/>
        <v>0.1434469879518073</v>
      </c>
      <c r="AK28" s="200"/>
      <c r="AL28" s="5"/>
      <c r="AM28" s="194">
        <f t="shared" si="44"/>
        <v>0</v>
      </c>
      <c r="AN28" s="19">
        <f ca="1"/>
        <v>0</v>
      </c>
      <c r="AO28" s="208">
        <f t="shared" ca="1" si="45"/>
        <v>0</v>
      </c>
      <c r="AP28" s="207">
        <f ca="1"/>
        <v>14</v>
      </c>
      <c r="AQ28" s="194">
        <f ca="1"/>
        <v>0.17073170731707318</v>
      </c>
      <c r="AR28" s="198" cm="1">
        <f t="array" aca="1" ref="AR28" ca="1">IFERROR(MATCH(TRUE,INDEX($B$14:$B$117&gt;=AQ28,0),0),"")</f>
        <v>19</v>
      </c>
      <c r="AS28" s="194">
        <f t="shared" ca="1" si="46"/>
        <v>0.145629268292683</v>
      </c>
      <c r="AT28" s="200"/>
      <c r="AU28" s="5"/>
      <c r="AV28" s="194">
        <f t="shared" si="47"/>
        <v>0</v>
      </c>
      <c r="AW28" s="19">
        <f ca="1"/>
        <v>0</v>
      </c>
      <c r="AX28" s="208">
        <f t="shared" ca="1" si="48"/>
        <v>0</v>
      </c>
      <c r="AY28" s="207">
        <f ca="1"/>
        <v>14</v>
      </c>
      <c r="AZ28" s="194">
        <f ca="1"/>
        <v>0.1728395061728395</v>
      </c>
      <c r="BA28" s="198" cm="1">
        <f t="array" aca="1" ref="BA28" ca="1">IFERROR(MATCH(TRUE,INDEX($B$14:$B$117&gt;=AZ28,0),0),"")</f>
        <v>19</v>
      </c>
      <c r="BB28" s="194">
        <f t="shared" ca="1" si="49"/>
        <v>0.14786543209876549</v>
      </c>
      <c r="BC28" s="200"/>
      <c r="BD28" s="5"/>
      <c r="BE28" s="194">
        <f t="shared" si="50"/>
        <v>0</v>
      </c>
      <c r="BF28" s="19">
        <f ca="1"/>
        <v>0</v>
      </c>
      <c r="BG28" s="208">
        <f t="shared" ca="1" si="51"/>
        <v>0</v>
      </c>
      <c r="BH28" s="207">
        <f ca="1"/>
        <v>14</v>
      </c>
      <c r="BI28" s="194">
        <f ca="1"/>
        <v>0.1728395061728395</v>
      </c>
      <c r="BJ28" s="198" cm="1">
        <f t="array" aca="1" ref="BJ28" ca="1">IFERROR(MATCH(TRUE,INDEX($B$14:$B$117&gt;=BI28,0),0),"")</f>
        <v>19</v>
      </c>
      <c r="BK28" s="194">
        <f t="shared" ca="1" si="52"/>
        <v>0.14786543209876549</v>
      </c>
      <c r="BL28" s="200"/>
      <c r="BM28" s="5"/>
      <c r="BN28" s="194">
        <f t="shared" si="53"/>
        <v>0</v>
      </c>
      <c r="BO28" s="19">
        <f ca="1"/>
        <v>0</v>
      </c>
      <c r="BP28" s="208">
        <f t="shared" ca="1" si="54"/>
        <v>0</v>
      </c>
      <c r="BQ28" s="207">
        <f ca="1"/>
        <v>14</v>
      </c>
      <c r="BR28" s="194">
        <f ca="1"/>
        <v>0.17500000000000002</v>
      </c>
      <c r="BS28" s="198" cm="1">
        <f t="array" aca="1" ref="BS28" ca="1">IFERROR(MATCH(TRUE,INDEX($B$14:$B$117&gt;=BR28,0),0),"")</f>
        <v>20</v>
      </c>
      <c r="BT28" s="194">
        <f t="shared" ca="1" si="55"/>
        <v>0.14957250000000011</v>
      </c>
      <c r="BU28" s="200"/>
      <c r="BV28" s="5"/>
      <c r="BW28" s="194">
        <f t="shared" si="56"/>
        <v>0</v>
      </c>
      <c r="BX28" s="19">
        <f ca="1"/>
        <v>0</v>
      </c>
      <c r="BY28" s="208">
        <f t="shared" ca="1" si="57"/>
        <v>0</v>
      </c>
      <c r="BZ28" s="207">
        <f ca="1"/>
        <v>14</v>
      </c>
      <c r="CA28" s="194">
        <f ca="1"/>
        <v>0.17500000000000002</v>
      </c>
      <c r="CB28" s="198" cm="1">
        <f t="array" aca="1" ref="CB28" ca="1">IFERROR(MATCH(TRUE,INDEX($B$14:$B$117&gt;=CA28,0),0),"")</f>
        <v>20</v>
      </c>
      <c r="CC28" s="194">
        <f t="shared" ca="1" si="58"/>
        <v>0.14957250000000011</v>
      </c>
      <c r="CD28" s="200"/>
      <c r="CE28" s="5"/>
      <c r="CF28" s="194">
        <f t="shared" si="59"/>
        <v>0</v>
      </c>
      <c r="CG28" s="19">
        <f ca="1"/>
        <v>0</v>
      </c>
      <c r="CH28" s="208">
        <f t="shared" ca="1" si="60"/>
        <v>0</v>
      </c>
      <c r="CI28" s="207">
        <f ca="1"/>
        <v>14</v>
      </c>
      <c r="CJ28" s="194">
        <f ca="1"/>
        <v>0.17721518987341772</v>
      </c>
      <c r="CK28" s="198" cm="1">
        <f t="array" aca="1" ref="CK28" ca="1">IFERROR(MATCH(TRUE,INDEX($B$14:$B$117&gt;=CJ28,0),0),"")</f>
        <v>20</v>
      </c>
      <c r="CL28" s="194">
        <f t="shared" ca="1" si="61"/>
        <v>0.15205949367088617</v>
      </c>
      <c r="CM28" s="200"/>
      <c r="CN28" s="5"/>
      <c r="CO28" s="194">
        <f t="shared" si="62"/>
        <v>0</v>
      </c>
      <c r="CP28" s="19">
        <f ca="1"/>
        <v>0</v>
      </c>
      <c r="CQ28" s="208">
        <f t="shared" ca="1" si="63"/>
        <v>0</v>
      </c>
      <c r="CR28" s="207"/>
      <c r="CS28" s="194"/>
      <c r="CT28" s="198" cm="1">
        <f t="array" ref="CT28">IFERROR(MATCH(TRUE,INDEX($B$14:$B$117&gt;=CS28,0),0),"")</f>
        <v>1</v>
      </c>
      <c r="CU28" s="194">
        <f t="shared" ca="1" si="64"/>
        <v>3.2000000000000006E-3</v>
      </c>
      <c r="CV28" s="200"/>
      <c r="CW28" s="5"/>
      <c r="CX28" s="194">
        <f t="shared" si="65"/>
        <v>0</v>
      </c>
      <c r="CY28" s="19" t="e">
        <f ca="1"/>
        <v>#N/A</v>
      </c>
      <c r="CZ28" s="208" t="e">
        <f t="shared" ca="1" si="66"/>
        <v>#N/A</v>
      </c>
      <c r="DA28" s="207"/>
      <c r="DB28" s="194"/>
      <c r="DC28" s="198" cm="1">
        <f t="array" ref="DC28">IFERROR(MATCH(TRUE,INDEX($B$14:$B$117&gt;=DB28,0),0),"")</f>
        <v>1</v>
      </c>
      <c r="DD28" s="194">
        <f t="shared" ca="1" si="67"/>
        <v>3.2000000000000006E-3</v>
      </c>
      <c r="DE28" s="200"/>
      <c r="DF28" s="5"/>
      <c r="DG28" s="194">
        <f t="shared" si="68"/>
        <v>0</v>
      </c>
      <c r="DH28" s="19" t="e">
        <f ca="1"/>
        <v>#N/A</v>
      </c>
      <c r="DI28" s="208" t="e">
        <f t="shared" ca="1" si="69"/>
        <v>#N/A</v>
      </c>
      <c r="DJ28" s="207"/>
      <c r="DK28" s="194"/>
      <c r="DL28" s="198" cm="1">
        <f t="array" ref="DL28">IFERROR(MATCH(TRUE,INDEX($B$14:$B$117&gt;=DK28,0),0),"")</f>
        <v>1</v>
      </c>
      <c r="DM28" s="194">
        <f t="shared" ca="1" si="70"/>
        <v>3.2000000000000006E-3</v>
      </c>
      <c r="DN28" s="200"/>
      <c r="DO28" s="5"/>
      <c r="DP28" s="194">
        <f t="shared" si="71"/>
        <v>0</v>
      </c>
      <c r="DQ28" s="19" t="e">
        <f ca="1"/>
        <v>#N/A</v>
      </c>
      <c r="DR28" s="208" t="e">
        <f t="shared" ca="1" si="72"/>
        <v>#N/A</v>
      </c>
      <c r="DS28" s="207"/>
      <c r="DT28" s="194"/>
      <c r="DU28" s="198" cm="1">
        <f t="array" ref="DU28">IFERROR(MATCH(TRUE,INDEX($B$14:$B$117&gt;=DT28,0),0),"")</f>
        <v>1</v>
      </c>
      <c r="DV28" s="194">
        <f t="shared" ca="1" si="73"/>
        <v>3.2000000000000006E-3</v>
      </c>
      <c r="DW28" s="200"/>
      <c r="DX28" s="5"/>
      <c r="DY28" s="194">
        <f t="shared" si="74"/>
        <v>0</v>
      </c>
      <c r="DZ28" s="19" t="e">
        <f ca="1"/>
        <v>#N/A</v>
      </c>
      <c r="EA28" s="208" t="e">
        <f t="shared" ca="1" si="75"/>
        <v>#N/A</v>
      </c>
      <c r="EB28" s="207"/>
      <c r="EC28" s="194"/>
      <c r="ED28" s="198" cm="1">
        <f t="array" ref="ED28">IFERROR(MATCH(TRUE,INDEX($B$14:$B$117&gt;=EC28,0),0),"")</f>
        <v>1</v>
      </c>
      <c r="EE28" s="194">
        <f t="shared" ca="1" si="76"/>
        <v>3.2000000000000006E-3</v>
      </c>
      <c r="EF28" s="200"/>
      <c r="EG28" s="5"/>
      <c r="EH28" s="194">
        <f t="shared" si="77"/>
        <v>0</v>
      </c>
      <c r="EI28" s="19" t="e">
        <f ca="1"/>
        <v>#N/A</v>
      </c>
      <c r="EJ28" s="208" t="e">
        <f t="shared" ca="1" si="78"/>
        <v>#N/A</v>
      </c>
      <c r="EK28" s="207"/>
      <c r="EL28" s="194"/>
      <c r="EM28" s="198" cm="1">
        <f t="array" ref="EM28">IFERROR(MATCH(TRUE,INDEX($B$14:$B$117&gt;=EL28,0),0),"")</f>
        <v>1</v>
      </c>
      <c r="EN28" s="194">
        <f t="shared" ca="1" si="79"/>
        <v>3.2000000000000006E-3</v>
      </c>
      <c r="EO28" s="200"/>
      <c r="EP28" s="5"/>
      <c r="EQ28" s="194">
        <f t="shared" si="80"/>
        <v>0</v>
      </c>
      <c r="ER28" s="19" t="e">
        <f ca="1"/>
        <v>#N/A</v>
      </c>
      <c r="ES28" s="208" t="e">
        <f t="shared" ca="1" si="81"/>
        <v>#N/A</v>
      </c>
      <c r="ET28" s="207"/>
      <c r="EU28" s="194"/>
      <c r="EV28" s="198" cm="1">
        <f t="array" ref="EV28">IFERROR(MATCH(TRUE,INDEX($B$14:$B$117&gt;=EU28,0),0),"")</f>
        <v>1</v>
      </c>
      <c r="EW28" s="194">
        <f t="shared" ca="1" si="82"/>
        <v>3.2000000000000006E-3</v>
      </c>
      <c r="EX28" s="200"/>
      <c r="EY28" s="5"/>
      <c r="EZ28" s="194">
        <f t="shared" si="83"/>
        <v>0</v>
      </c>
      <c r="FA28" s="19" t="e">
        <f ca="1"/>
        <v>#N/A</v>
      </c>
      <c r="FB28" s="208" t="e">
        <f t="shared" ca="1" si="84"/>
        <v>#N/A</v>
      </c>
      <c r="FC28" s="207"/>
      <c r="FD28" s="194"/>
      <c r="FE28" s="198" cm="1">
        <f t="array" ref="FE28">IFERROR(MATCH(TRUE,INDEX($B$14:$B$117&gt;=FD28,0),0),"")</f>
        <v>1</v>
      </c>
      <c r="FF28" s="194">
        <f t="shared" ca="1" si="85"/>
        <v>3.2000000000000006E-3</v>
      </c>
      <c r="FG28" s="200"/>
      <c r="FH28" s="5"/>
      <c r="FI28" s="194">
        <f t="shared" si="86"/>
        <v>0</v>
      </c>
      <c r="FJ28" s="19" t="e">
        <f ca="1"/>
        <v>#N/A</v>
      </c>
      <c r="FK28" s="208" t="e">
        <f t="shared" ca="1" si="87"/>
        <v>#N/A</v>
      </c>
      <c r="FL28" s="207"/>
      <c r="FM28" s="194"/>
      <c r="FN28" s="198" cm="1">
        <f t="array" ref="FN28">IFERROR(MATCH(TRUE,INDEX($B$14:$B$117&gt;=FM28,0),0),"")</f>
        <v>1</v>
      </c>
      <c r="FO28" s="194">
        <f t="shared" ca="1" si="88"/>
        <v>3.2000000000000006E-3</v>
      </c>
      <c r="FP28" s="200"/>
      <c r="FQ28" s="5"/>
      <c r="FR28" s="194">
        <f t="shared" si="89"/>
        <v>0</v>
      </c>
      <c r="FS28" s="19" t="e">
        <f ca="1"/>
        <v>#N/A</v>
      </c>
      <c r="FT28" s="208" t="e">
        <f t="shared" ca="1" si="90"/>
        <v>#N/A</v>
      </c>
      <c r="FU28" s="207"/>
      <c r="FV28" s="194"/>
      <c r="FW28" s="198" cm="1">
        <f t="array" ref="FW28">IFERROR(MATCH(TRUE,INDEX($B$14:$B$117&gt;=FV28,0),0),"")</f>
        <v>1</v>
      </c>
      <c r="FX28" s="194">
        <f t="shared" ca="1" si="91"/>
        <v>3.2000000000000006E-3</v>
      </c>
      <c r="FY28" s="200"/>
      <c r="FZ28" s="5"/>
      <c r="GA28" s="194">
        <f t="shared" si="92"/>
        <v>0</v>
      </c>
      <c r="GB28" s="19" t="e">
        <f ca="1"/>
        <v>#N/A</v>
      </c>
      <c r="GC28" s="208" t="e">
        <f t="shared" ca="1" si="93"/>
        <v>#N/A</v>
      </c>
    </row>
    <row r="29" spans="1:185" x14ac:dyDescent="0.2">
      <c r="A29" s="236">
        <v>15</v>
      </c>
      <c r="B29" s="195">
        <v>0.14563106796116501</v>
      </c>
      <c r="C29" s="194">
        <v>0.11699999999999999</v>
      </c>
      <c r="D29" s="195">
        <v>1.41E-2</v>
      </c>
      <c r="E29" s="194"/>
      <c r="F29" s="207">
        <f ca="1"/>
        <v>15</v>
      </c>
      <c r="G29" s="194">
        <f ca="1"/>
        <v>0.10791366906474821</v>
      </c>
      <c r="H29" s="198" cm="1">
        <f t="array" aca="1" ref="H29" ca="1">IFERROR(MATCH(TRUE,INDEX($B$14:$B$117&gt;=G29,0),0),"")</f>
        <v>13</v>
      </c>
      <c r="I29" s="194">
        <f t="shared" ca="1" si="38"/>
        <v>5.4472661870503661E-2</v>
      </c>
      <c r="J29" s="200"/>
      <c r="K29" s="5"/>
      <c r="L29" s="194">
        <f t="shared" si="94"/>
        <v>0</v>
      </c>
      <c r="M29" s="19">
        <f ca="1"/>
        <v>0</v>
      </c>
      <c r="N29" s="208">
        <f t="shared" ca="1" si="95"/>
        <v>0</v>
      </c>
      <c r="O29" s="207">
        <f ca="1"/>
        <v>15</v>
      </c>
      <c r="P29" s="194">
        <f ca="1"/>
        <v>0.16129032258064518</v>
      </c>
      <c r="Q29" s="198" cm="1">
        <f t="array" aca="1" ref="Q29" ca="1">IFERROR(MATCH(TRUE,INDEX($B$14:$B$117&gt;=P29,0),0),"")</f>
        <v>18</v>
      </c>
      <c r="R29" s="194">
        <f t="shared" ca="1" si="39"/>
        <v>0.13672258064516135</v>
      </c>
      <c r="S29" s="200"/>
      <c r="T29" s="5"/>
      <c r="U29" s="194">
        <f t="shared" si="96"/>
        <v>0</v>
      </c>
      <c r="V29" s="19">
        <f ca="1"/>
        <v>0</v>
      </c>
      <c r="W29" s="208">
        <f t="shared" ca="1" si="97"/>
        <v>0</v>
      </c>
      <c r="X29" s="207">
        <f ca="1"/>
        <v>15</v>
      </c>
      <c r="Y29" s="194">
        <f ca="1"/>
        <v>0.1744186046511628</v>
      </c>
      <c r="Z29" s="198" cm="1">
        <f t="array" aca="1" ref="Z29" ca="1">IFERROR(MATCH(TRUE,INDEX($B$14:$B$117&gt;=Y29,0),0),"")</f>
        <v>19</v>
      </c>
      <c r="AA29" s="194">
        <f t="shared" ca="1" si="40"/>
        <v>0.14954069767441866</v>
      </c>
      <c r="AB29" s="200"/>
      <c r="AC29" s="5"/>
      <c r="AD29" s="194">
        <f t="shared" si="41"/>
        <v>0</v>
      </c>
      <c r="AE29" s="19">
        <f ca="1"/>
        <v>0</v>
      </c>
      <c r="AF29" s="208">
        <f t="shared" ca="1" si="42"/>
        <v>0</v>
      </c>
      <c r="AG29" s="207">
        <f ca="1"/>
        <v>15</v>
      </c>
      <c r="AH29" s="194">
        <f ca="1"/>
        <v>0.18072289156626506</v>
      </c>
      <c r="AI29" s="198" cm="1">
        <f t="array" aca="1" ref="AI29" ca="1">IFERROR(MATCH(TRUE,INDEX($B$14:$B$117&gt;=AH29,0),0),"")</f>
        <v>20</v>
      </c>
      <c r="AJ29" s="194">
        <f t="shared" ca="1" si="43"/>
        <v>0.15599759036144586</v>
      </c>
      <c r="AK29" s="200"/>
      <c r="AL29" s="5"/>
      <c r="AM29" s="194">
        <f t="shared" si="44"/>
        <v>0</v>
      </c>
      <c r="AN29" s="19">
        <f ca="1"/>
        <v>0</v>
      </c>
      <c r="AO29" s="208">
        <f t="shared" ca="1" si="45"/>
        <v>0</v>
      </c>
      <c r="AP29" s="207">
        <f ca="1"/>
        <v>15</v>
      </c>
      <c r="AQ29" s="194">
        <f ca="1"/>
        <v>0.18292682926829268</v>
      </c>
      <c r="AR29" s="198" cm="1">
        <f t="array" aca="1" ref="AR29" ca="1">IFERROR(MATCH(TRUE,INDEX($B$14:$B$117&gt;=AQ29,0),0),"")</f>
        <v>20</v>
      </c>
      <c r="AS29" s="194">
        <f t="shared" ca="1" si="46"/>
        <v>0.15847195121951227</v>
      </c>
      <c r="AT29" s="200"/>
      <c r="AU29" s="5"/>
      <c r="AV29" s="194">
        <f t="shared" si="47"/>
        <v>0</v>
      </c>
      <c r="AW29" s="19">
        <f ca="1"/>
        <v>0</v>
      </c>
      <c r="AX29" s="208">
        <f t="shared" ca="1" si="48"/>
        <v>0</v>
      </c>
      <c r="AY29" s="207">
        <f ca="1"/>
        <v>15</v>
      </c>
      <c r="AZ29" s="194">
        <f ca="1"/>
        <v>0.18518518518518517</v>
      </c>
      <c r="BA29" s="198" cm="1">
        <f t="array" aca="1" ref="BA29" ca="1">IFERROR(MATCH(TRUE,INDEX($B$14:$B$117&gt;=AZ29,0),0),"")</f>
        <v>21</v>
      </c>
      <c r="BB29" s="194">
        <f t="shared" ca="1" si="49"/>
        <v>0.15934074074074081</v>
      </c>
      <c r="BC29" s="200"/>
      <c r="BD29" s="5"/>
      <c r="BE29" s="194">
        <f t="shared" si="50"/>
        <v>0</v>
      </c>
      <c r="BF29" s="19">
        <f ca="1"/>
        <v>0</v>
      </c>
      <c r="BG29" s="208">
        <f t="shared" ca="1" si="51"/>
        <v>0</v>
      </c>
      <c r="BH29" s="207">
        <f ca="1"/>
        <v>15</v>
      </c>
      <c r="BI29" s="194">
        <f ca="1"/>
        <v>0.18518518518518517</v>
      </c>
      <c r="BJ29" s="198" cm="1">
        <f t="array" aca="1" ref="BJ29" ca="1">IFERROR(MATCH(TRUE,INDEX($B$14:$B$117&gt;=BI29,0),0),"")</f>
        <v>21</v>
      </c>
      <c r="BK29" s="194">
        <f t="shared" ca="1" si="52"/>
        <v>0.15934074074074081</v>
      </c>
      <c r="BL29" s="200"/>
      <c r="BM29" s="5"/>
      <c r="BN29" s="194">
        <f t="shared" si="53"/>
        <v>0</v>
      </c>
      <c r="BO29" s="19">
        <f ca="1"/>
        <v>0</v>
      </c>
      <c r="BP29" s="208">
        <f t="shared" ca="1" si="54"/>
        <v>0</v>
      </c>
      <c r="BQ29" s="207">
        <f ca="1"/>
        <v>15</v>
      </c>
      <c r="BR29" s="194">
        <f ca="1"/>
        <v>0.1875</v>
      </c>
      <c r="BS29" s="198" cm="1">
        <f t="array" aca="1" ref="BS29" ca="1">IFERROR(MATCH(TRUE,INDEX($B$14:$B$117&gt;=BR29,0),0),"")</f>
        <v>21</v>
      </c>
      <c r="BT29" s="194">
        <f t="shared" ca="1" si="55"/>
        <v>0.16236875000000006</v>
      </c>
      <c r="BU29" s="200"/>
      <c r="BV29" s="5"/>
      <c r="BW29" s="194">
        <f t="shared" si="56"/>
        <v>0</v>
      </c>
      <c r="BX29" s="19">
        <f ca="1"/>
        <v>0</v>
      </c>
      <c r="BY29" s="208">
        <f t="shared" ca="1" si="57"/>
        <v>0</v>
      </c>
      <c r="BZ29" s="207">
        <f ca="1"/>
        <v>15</v>
      </c>
      <c r="CA29" s="194">
        <f ca="1"/>
        <v>0.1875</v>
      </c>
      <c r="CB29" s="198" cm="1">
        <f t="array" aca="1" ref="CB29" ca="1">IFERROR(MATCH(TRUE,INDEX($B$14:$B$117&gt;=CA29,0),0),"")</f>
        <v>21</v>
      </c>
      <c r="CC29" s="194">
        <f t="shared" ca="1" si="58"/>
        <v>0.16236875000000006</v>
      </c>
      <c r="CD29" s="200"/>
      <c r="CE29" s="5"/>
      <c r="CF29" s="194">
        <f t="shared" si="59"/>
        <v>0</v>
      </c>
      <c r="CG29" s="19">
        <f ca="1"/>
        <v>0</v>
      </c>
      <c r="CH29" s="208">
        <f t="shared" ca="1" si="60"/>
        <v>0</v>
      </c>
      <c r="CI29" s="207">
        <f ca="1"/>
        <v>15</v>
      </c>
      <c r="CJ29" s="194">
        <f ca="1"/>
        <v>0.18987341772151897</v>
      </c>
      <c r="CK29" s="198" cm="1">
        <f t="array" aca="1" ref="CK29" ca="1">IFERROR(MATCH(TRUE,INDEX($B$14:$B$117&gt;=CJ29,0),0),"")</f>
        <v>21</v>
      </c>
      <c r="CL29" s="194">
        <f t="shared" ca="1" si="61"/>
        <v>0.16547341772151905</v>
      </c>
      <c r="CM29" s="200"/>
      <c r="CN29" s="5"/>
      <c r="CO29" s="194">
        <f t="shared" si="62"/>
        <v>0</v>
      </c>
      <c r="CP29" s="19">
        <f ca="1"/>
        <v>0</v>
      </c>
      <c r="CQ29" s="208">
        <f t="shared" ca="1" si="63"/>
        <v>0</v>
      </c>
      <c r="CR29" s="207"/>
      <c r="CS29" s="194"/>
      <c r="CT29" s="198" cm="1">
        <f t="array" ref="CT29">IFERROR(MATCH(TRUE,INDEX($B$14:$B$117&gt;=CS29,0),0),"")</f>
        <v>1</v>
      </c>
      <c r="CU29" s="194">
        <f t="shared" ca="1" si="64"/>
        <v>3.2000000000000006E-3</v>
      </c>
      <c r="CV29" s="200"/>
      <c r="CW29" s="5"/>
      <c r="CX29" s="194">
        <f t="shared" si="65"/>
        <v>0</v>
      </c>
      <c r="CY29" s="19" t="e">
        <f ca="1"/>
        <v>#N/A</v>
      </c>
      <c r="CZ29" s="208" t="e">
        <f t="shared" ca="1" si="66"/>
        <v>#N/A</v>
      </c>
      <c r="DA29" s="207"/>
      <c r="DB29" s="194"/>
      <c r="DC29" s="198" cm="1">
        <f t="array" ref="DC29">IFERROR(MATCH(TRUE,INDEX($B$14:$B$117&gt;=DB29,0),0),"")</f>
        <v>1</v>
      </c>
      <c r="DD29" s="194">
        <f t="shared" ca="1" si="67"/>
        <v>3.2000000000000006E-3</v>
      </c>
      <c r="DE29" s="200"/>
      <c r="DF29" s="5"/>
      <c r="DG29" s="194">
        <f t="shared" si="68"/>
        <v>0</v>
      </c>
      <c r="DH29" s="19" t="e">
        <f ca="1"/>
        <v>#N/A</v>
      </c>
      <c r="DI29" s="208" t="e">
        <f t="shared" ca="1" si="69"/>
        <v>#N/A</v>
      </c>
      <c r="DJ29" s="207"/>
      <c r="DK29" s="194"/>
      <c r="DL29" s="198" cm="1">
        <f t="array" ref="DL29">IFERROR(MATCH(TRUE,INDEX($B$14:$B$117&gt;=DK29,0),0),"")</f>
        <v>1</v>
      </c>
      <c r="DM29" s="194">
        <f t="shared" ca="1" si="70"/>
        <v>3.2000000000000006E-3</v>
      </c>
      <c r="DN29" s="200"/>
      <c r="DO29" s="5"/>
      <c r="DP29" s="194">
        <f t="shared" si="71"/>
        <v>0</v>
      </c>
      <c r="DQ29" s="19" t="e">
        <f ca="1"/>
        <v>#N/A</v>
      </c>
      <c r="DR29" s="208" t="e">
        <f t="shared" ca="1" si="72"/>
        <v>#N/A</v>
      </c>
      <c r="DS29" s="207"/>
      <c r="DT29" s="194"/>
      <c r="DU29" s="198" cm="1">
        <f t="array" ref="DU29">IFERROR(MATCH(TRUE,INDEX($B$14:$B$117&gt;=DT29,0),0),"")</f>
        <v>1</v>
      </c>
      <c r="DV29" s="194">
        <f t="shared" ca="1" si="73"/>
        <v>3.2000000000000006E-3</v>
      </c>
      <c r="DW29" s="200"/>
      <c r="DX29" s="5"/>
      <c r="DY29" s="194">
        <f t="shared" si="74"/>
        <v>0</v>
      </c>
      <c r="DZ29" s="19" t="e">
        <f ca="1"/>
        <v>#N/A</v>
      </c>
      <c r="EA29" s="208" t="e">
        <f t="shared" ca="1" si="75"/>
        <v>#N/A</v>
      </c>
      <c r="EB29" s="207"/>
      <c r="EC29" s="194"/>
      <c r="ED29" s="198" cm="1">
        <f t="array" ref="ED29">IFERROR(MATCH(TRUE,INDEX($B$14:$B$117&gt;=EC29,0),0),"")</f>
        <v>1</v>
      </c>
      <c r="EE29" s="194">
        <f t="shared" ca="1" si="76"/>
        <v>3.2000000000000006E-3</v>
      </c>
      <c r="EF29" s="200"/>
      <c r="EG29" s="5"/>
      <c r="EH29" s="194">
        <f t="shared" si="77"/>
        <v>0</v>
      </c>
      <c r="EI29" s="19" t="e">
        <f ca="1"/>
        <v>#N/A</v>
      </c>
      <c r="EJ29" s="208" t="e">
        <f t="shared" ca="1" si="78"/>
        <v>#N/A</v>
      </c>
      <c r="EK29" s="207"/>
      <c r="EL29" s="194"/>
      <c r="EM29" s="198" cm="1">
        <f t="array" ref="EM29">IFERROR(MATCH(TRUE,INDEX($B$14:$B$117&gt;=EL29,0),0),"")</f>
        <v>1</v>
      </c>
      <c r="EN29" s="194">
        <f t="shared" ca="1" si="79"/>
        <v>3.2000000000000006E-3</v>
      </c>
      <c r="EO29" s="200"/>
      <c r="EP29" s="5"/>
      <c r="EQ29" s="194">
        <f t="shared" si="80"/>
        <v>0</v>
      </c>
      <c r="ER29" s="19" t="e">
        <f ca="1"/>
        <v>#N/A</v>
      </c>
      <c r="ES29" s="208" t="e">
        <f t="shared" ca="1" si="81"/>
        <v>#N/A</v>
      </c>
      <c r="ET29" s="207"/>
      <c r="EU29" s="194"/>
      <c r="EV29" s="198" cm="1">
        <f t="array" ref="EV29">IFERROR(MATCH(TRUE,INDEX($B$14:$B$117&gt;=EU29,0),0),"")</f>
        <v>1</v>
      </c>
      <c r="EW29" s="194">
        <f t="shared" ca="1" si="82"/>
        <v>3.2000000000000006E-3</v>
      </c>
      <c r="EX29" s="200"/>
      <c r="EY29" s="5"/>
      <c r="EZ29" s="194">
        <f t="shared" si="83"/>
        <v>0</v>
      </c>
      <c r="FA29" s="19" t="e">
        <f ca="1"/>
        <v>#N/A</v>
      </c>
      <c r="FB29" s="208" t="e">
        <f t="shared" ca="1" si="84"/>
        <v>#N/A</v>
      </c>
      <c r="FC29" s="207"/>
      <c r="FD29" s="194"/>
      <c r="FE29" s="198" cm="1">
        <f t="array" ref="FE29">IFERROR(MATCH(TRUE,INDEX($B$14:$B$117&gt;=FD29,0),0),"")</f>
        <v>1</v>
      </c>
      <c r="FF29" s="194">
        <f t="shared" ca="1" si="85"/>
        <v>3.2000000000000006E-3</v>
      </c>
      <c r="FG29" s="200"/>
      <c r="FH29" s="5"/>
      <c r="FI29" s="194">
        <f t="shared" si="86"/>
        <v>0</v>
      </c>
      <c r="FJ29" s="19" t="e">
        <f ca="1"/>
        <v>#N/A</v>
      </c>
      <c r="FK29" s="208" t="e">
        <f t="shared" ca="1" si="87"/>
        <v>#N/A</v>
      </c>
      <c r="FL29" s="207"/>
      <c r="FM29" s="194"/>
      <c r="FN29" s="198" cm="1">
        <f t="array" ref="FN29">IFERROR(MATCH(TRUE,INDEX($B$14:$B$117&gt;=FM29,0),0),"")</f>
        <v>1</v>
      </c>
      <c r="FO29" s="194">
        <f t="shared" ca="1" si="88"/>
        <v>3.2000000000000006E-3</v>
      </c>
      <c r="FP29" s="200"/>
      <c r="FQ29" s="5"/>
      <c r="FR29" s="194">
        <f t="shared" si="89"/>
        <v>0</v>
      </c>
      <c r="FS29" s="19" t="e">
        <f ca="1"/>
        <v>#N/A</v>
      </c>
      <c r="FT29" s="208" t="e">
        <f t="shared" ca="1" si="90"/>
        <v>#N/A</v>
      </c>
      <c r="FU29" s="207"/>
      <c r="FV29" s="194"/>
      <c r="FW29" s="198" cm="1">
        <f t="array" ref="FW29">IFERROR(MATCH(TRUE,INDEX($B$14:$B$117&gt;=FV29,0),0),"")</f>
        <v>1</v>
      </c>
      <c r="FX29" s="194">
        <f t="shared" ca="1" si="91"/>
        <v>3.2000000000000006E-3</v>
      </c>
      <c r="FY29" s="200"/>
      <c r="FZ29" s="5"/>
      <c r="GA29" s="194">
        <f t="shared" si="92"/>
        <v>0</v>
      </c>
      <c r="GB29" s="19" t="e">
        <f ca="1"/>
        <v>#N/A</v>
      </c>
      <c r="GC29" s="208" t="e">
        <f t="shared" ca="1" si="93"/>
        <v>#N/A</v>
      </c>
    </row>
    <row r="30" spans="1:185" x14ac:dyDescent="0.2">
      <c r="A30" s="236">
        <v>16</v>
      </c>
      <c r="B30" s="195">
        <v>0.15533980582524268</v>
      </c>
      <c r="C30" s="194">
        <v>0.13089999999999999</v>
      </c>
      <c r="D30" s="195">
        <v>1.3899999999999999E-2</v>
      </c>
      <c r="E30" s="194"/>
      <c r="F30" s="207">
        <f ca="1"/>
        <v>16</v>
      </c>
      <c r="G30" s="194">
        <f ca="1"/>
        <v>0.11510791366906475</v>
      </c>
      <c r="H30" s="198" cm="1">
        <f t="array" aca="1" ref="H30" ca="1">IFERROR(MATCH(TRUE,INDEX($B$14:$B$117&gt;=G30,0),0),"")</f>
        <v>13</v>
      </c>
      <c r="I30" s="194">
        <f t="shared" ca="1" si="38"/>
        <v>6.5884172661870563E-2</v>
      </c>
      <c r="J30" s="200"/>
      <c r="K30" s="5"/>
      <c r="L30" s="194">
        <f t="shared" si="94"/>
        <v>0</v>
      </c>
      <c r="M30" s="19">
        <f ca="1"/>
        <v>0</v>
      </c>
      <c r="N30" s="208">
        <f t="shared" ca="1" si="95"/>
        <v>0</v>
      </c>
      <c r="O30" s="207">
        <f ca="1"/>
        <v>16</v>
      </c>
      <c r="P30" s="194">
        <f ca="1"/>
        <v>0.17204301075268819</v>
      </c>
      <c r="Q30" s="198" cm="1">
        <f t="array" aca="1" ref="Q30" ca="1">IFERROR(MATCH(TRUE,INDEX($B$14:$B$117&gt;=P30,0),0),"")</f>
        <v>19</v>
      </c>
      <c r="R30" s="194">
        <f t="shared" ca="1" si="39"/>
        <v>0.14702043010752697</v>
      </c>
      <c r="S30" s="200"/>
      <c r="T30" s="5"/>
      <c r="U30" s="194">
        <f t="shared" si="96"/>
        <v>0</v>
      </c>
      <c r="V30" s="19">
        <f ca="1"/>
        <v>0</v>
      </c>
      <c r="W30" s="208">
        <f t="shared" ca="1" si="97"/>
        <v>0</v>
      </c>
      <c r="X30" s="207">
        <f ca="1"/>
        <v>16</v>
      </c>
      <c r="Y30" s="194">
        <f ca="1"/>
        <v>0.18604651162790697</v>
      </c>
      <c r="Z30" s="198" cm="1">
        <f t="array" aca="1" ref="Z30" ca="1">IFERROR(MATCH(TRUE,INDEX($B$14:$B$117&gt;=Y30,0),0),"")</f>
        <v>21</v>
      </c>
      <c r="AA30" s="194">
        <f t="shared" ca="1" si="40"/>
        <v>0.16046744186046519</v>
      </c>
      <c r="AB30" s="200"/>
      <c r="AC30" s="5"/>
      <c r="AD30" s="194">
        <f t="shared" si="41"/>
        <v>0</v>
      </c>
      <c r="AE30" s="19">
        <f ca="1"/>
        <v>0</v>
      </c>
      <c r="AF30" s="208">
        <f t="shared" ca="1" si="42"/>
        <v>0</v>
      </c>
      <c r="AG30" s="207">
        <f ca="1"/>
        <v>16</v>
      </c>
      <c r="AH30" s="194">
        <f ca="1"/>
        <v>0.19277108433734941</v>
      </c>
      <c r="AI30" s="198" cm="1">
        <f t="array" aca="1" ref="AI30" ca="1">IFERROR(MATCH(TRUE,INDEX($B$14:$B$117&gt;=AH30,0),0),"")</f>
        <v>21</v>
      </c>
      <c r="AJ30" s="194">
        <f t="shared" ca="1" si="43"/>
        <v>0.16926385542168682</v>
      </c>
      <c r="AK30" s="200"/>
      <c r="AL30" s="5"/>
      <c r="AM30" s="194">
        <f t="shared" si="44"/>
        <v>0</v>
      </c>
      <c r="AN30" s="19">
        <f ca="1"/>
        <v>0</v>
      </c>
      <c r="AO30" s="208">
        <f t="shared" ca="1" si="45"/>
        <v>0</v>
      </c>
      <c r="AP30" s="207">
        <f ca="1"/>
        <v>16</v>
      </c>
      <c r="AQ30" s="194">
        <f ca="1"/>
        <v>0.1951219512195122</v>
      </c>
      <c r="AR30" s="198" cm="1">
        <f t="array" aca="1" ref="AR30" ca="1">IFERROR(MATCH(TRUE,INDEX($B$14:$B$117&gt;=AQ30,0),0),"")</f>
        <v>22</v>
      </c>
      <c r="AS30" s="194">
        <f t="shared" ca="1" si="46"/>
        <v>0.17098536585365862</v>
      </c>
      <c r="AT30" s="200"/>
      <c r="AU30" s="5"/>
      <c r="AV30" s="194">
        <f t="shared" si="47"/>
        <v>0</v>
      </c>
      <c r="AW30" s="19">
        <f ca="1"/>
        <v>0</v>
      </c>
      <c r="AX30" s="208">
        <f t="shared" ca="1" si="48"/>
        <v>0</v>
      </c>
      <c r="AY30" s="207">
        <f ca="1"/>
        <v>16</v>
      </c>
      <c r="AZ30" s="194">
        <f ca="1"/>
        <v>0.19753086419753085</v>
      </c>
      <c r="BA30" s="198" cm="1">
        <f t="array" aca="1" ref="BA30" ca="1">IFERROR(MATCH(TRUE,INDEX($B$14:$B$117&gt;=AZ30,0),0),"")</f>
        <v>22</v>
      </c>
      <c r="BB30" s="194">
        <f t="shared" ca="1" si="49"/>
        <v>0.17450864197530871</v>
      </c>
      <c r="BC30" s="200"/>
      <c r="BD30" s="5"/>
      <c r="BE30" s="194">
        <f t="shared" si="50"/>
        <v>0</v>
      </c>
      <c r="BF30" s="19">
        <f ca="1"/>
        <v>0</v>
      </c>
      <c r="BG30" s="208">
        <f t="shared" ca="1" si="51"/>
        <v>0</v>
      </c>
      <c r="BH30" s="207">
        <f ca="1"/>
        <v>16</v>
      </c>
      <c r="BI30" s="194">
        <f ca="1"/>
        <v>0.19753086419753085</v>
      </c>
      <c r="BJ30" s="198" cm="1">
        <f t="array" aca="1" ref="BJ30" ca="1">IFERROR(MATCH(TRUE,INDEX($B$14:$B$117&gt;=BI30,0),0),"")</f>
        <v>22</v>
      </c>
      <c r="BK30" s="194">
        <f t="shared" ca="1" si="52"/>
        <v>0.17450864197530871</v>
      </c>
      <c r="BL30" s="200"/>
      <c r="BM30" s="5"/>
      <c r="BN30" s="194">
        <f t="shared" si="53"/>
        <v>0</v>
      </c>
      <c r="BO30" s="19">
        <f ca="1"/>
        <v>0</v>
      </c>
      <c r="BP30" s="208">
        <f t="shared" ca="1" si="54"/>
        <v>0</v>
      </c>
      <c r="BQ30" s="207">
        <f ca="1"/>
        <v>16</v>
      </c>
      <c r="BR30" s="194">
        <f ca="1"/>
        <v>0.2</v>
      </c>
      <c r="BS30" s="198" cm="1">
        <f t="array" aca="1" ref="BS30" ca="1">IFERROR(MATCH(TRUE,INDEX($B$14:$B$117&gt;=BR30,0),0),"")</f>
        <v>22</v>
      </c>
      <c r="BT30" s="194">
        <f t="shared" ca="1" si="55"/>
        <v>0.17812000000000008</v>
      </c>
      <c r="BU30" s="200"/>
      <c r="BV30" s="5"/>
      <c r="BW30" s="194">
        <f t="shared" si="56"/>
        <v>0</v>
      </c>
      <c r="BX30" s="19">
        <f ca="1"/>
        <v>0</v>
      </c>
      <c r="BY30" s="208">
        <f t="shared" ca="1" si="57"/>
        <v>0</v>
      </c>
      <c r="BZ30" s="207">
        <f ca="1"/>
        <v>16</v>
      </c>
      <c r="CA30" s="194">
        <f ca="1"/>
        <v>0.2</v>
      </c>
      <c r="CB30" s="198" cm="1">
        <f t="array" aca="1" ref="CB30" ca="1">IFERROR(MATCH(TRUE,INDEX($B$14:$B$117&gt;=CA30,0),0),"")</f>
        <v>22</v>
      </c>
      <c r="CC30" s="194">
        <f t="shared" ca="1" si="58"/>
        <v>0.17812000000000008</v>
      </c>
      <c r="CD30" s="200"/>
      <c r="CE30" s="5"/>
      <c r="CF30" s="194">
        <f t="shared" si="59"/>
        <v>0</v>
      </c>
      <c r="CG30" s="19">
        <f ca="1"/>
        <v>0</v>
      </c>
      <c r="CH30" s="208">
        <f t="shared" ca="1" si="60"/>
        <v>0</v>
      </c>
      <c r="CI30" s="207">
        <f ca="1"/>
        <v>16</v>
      </c>
      <c r="CJ30" s="194">
        <f ca="1"/>
        <v>0.20253164556962025</v>
      </c>
      <c r="CK30" s="198" cm="1">
        <f t="array" aca="1" ref="CK30" ca="1">IFERROR(MATCH(TRUE,INDEX($B$14:$B$117&gt;=CJ30,0),0),"")</f>
        <v>22</v>
      </c>
      <c r="CL30" s="194">
        <f t="shared" ca="1" si="61"/>
        <v>0.18182278481012668</v>
      </c>
      <c r="CM30" s="200"/>
      <c r="CN30" s="5"/>
      <c r="CO30" s="194">
        <f t="shared" si="62"/>
        <v>0</v>
      </c>
      <c r="CP30" s="19">
        <f ca="1"/>
        <v>0</v>
      </c>
      <c r="CQ30" s="208">
        <f t="shared" ca="1" si="63"/>
        <v>0</v>
      </c>
      <c r="CR30" s="207"/>
      <c r="CS30" s="194"/>
      <c r="CT30" s="198" cm="1">
        <f t="array" ref="CT30">IFERROR(MATCH(TRUE,INDEX($B$14:$B$117&gt;=CS30,0),0),"")</f>
        <v>1</v>
      </c>
      <c r="CU30" s="194">
        <f t="shared" ca="1" si="64"/>
        <v>3.2000000000000006E-3</v>
      </c>
      <c r="CV30" s="200"/>
      <c r="CW30" s="5"/>
      <c r="CX30" s="194">
        <f t="shared" si="65"/>
        <v>0</v>
      </c>
      <c r="CY30" s="19" t="e">
        <f ca="1"/>
        <v>#N/A</v>
      </c>
      <c r="CZ30" s="208" t="e">
        <f t="shared" ca="1" si="66"/>
        <v>#N/A</v>
      </c>
      <c r="DA30" s="207"/>
      <c r="DB30" s="194"/>
      <c r="DC30" s="198" cm="1">
        <f t="array" ref="DC30">IFERROR(MATCH(TRUE,INDEX($B$14:$B$117&gt;=DB30,0),0),"")</f>
        <v>1</v>
      </c>
      <c r="DD30" s="194">
        <f t="shared" ca="1" si="67"/>
        <v>3.2000000000000006E-3</v>
      </c>
      <c r="DE30" s="200"/>
      <c r="DF30" s="5"/>
      <c r="DG30" s="194">
        <f t="shared" si="68"/>
        <v>0</v>
      </c>
      <c r="DH30" s="19" t="e">
        <f ca="1"/>
        <v>#N/A</v>
      </c>
      <c r="DI30" s="208" t="e">
        <f t="shared" ca="1" si="69"/>
        <v>#N/A</v>
      </c>
      <c r="DJ30" s="207"/>
      <c r="DK30" s="194"/>
      <c r="DL30" s="198" cm="1">
        <f t="array" ref="DL30">IFERROR(MATCH(TRUE,INDEX($B$14:$B$117&gt;=DK30,0),0),"")</f>
        <v>1</v>
      </c>
      <c r="DM30" s="194">
        <f t="shared" ca="1" si="70"/>
        <v>3.2000000000000006E-3</v>
      </c>
      <c r="DN30" s="200"/>
      <c r="DO30" s="5"/>
      <c r="DP30" s="194">
        <f t="shared" si="71"/>
        <v>0</v>
      </c>
      <c r="DQ30" s="19" t="e">
        <f ca="1"/>
        <v>#N/A</v>
      </c>
      <c r="DR30" s="208" t="e">
        <f t="shared" ca="1" si="72"/>
        <v>#N/A</v>
      </c>
      <c r="DS30" s="207"/>
      <c r="DT30" s="194"/>
      <c r="DU30" s="198" cm="1">
        <f t="array" ref="DU30">IFERROR(MATCH(TRUE,INDEX($B$14:$B$117&gt;=DT30,0),0),"")</f>
        <v>1</v>
      </c>
      <c r="DV30" s="194">
        <f t="shared" ca="1" si="73"/>
        <v>3.2000000000000006E-3</v>
      </c>
      <c r="DW30" s="200"/>
      <c r="DX30" s="5"/>
      <c r="DY30" s="194">
        <f t="shared" si="74"/>
        <v>0</v>
      </c>
      <c r="DZ30" s="19" t="e">
        <f ca="1"/>
        <v>#N/A</v>
      </c>
      <c r="EA30" s="208" t="e">
        <f t="shared" ca="1" si="75"/>
        <v>#N/A</v>
      </c>
      <c r="EB30" s="207"/>
      <c r="EC30" s="194"/>
      <c r="ED30" s="198" cm="1">
        <f t="array" ref="ED30">IFERROR(MATCH(TRUE,INDEX($B$14:$B$117&gt;=EC30,0),0),"")</f>
        <v>1</v>
      </c>
      <c r="EE30" s="194">
        <f t="shared" ca="1" si="76"/>
        <v>3.2000000000000006E-3</v>
      </c>
      <c r="EF30" s="200"/>
      <c r="EG30" s="5"/>
      <c r="EH30" s="194">
        <f t="shared" si="77"/>
        <v>0</v>
      </c>
      <c r="EI30" s="19" t="e">
        <f ca="1"/>
        <v>#N/A</v>
      </c>
      <c r="EJ30" s="208" t="e">
        <f t="shared" ca="1" si="78"/>
        <v>#N/A</v>
      </c>
      <c r="EK30" s="207"/>
      <c r="EL30" s="194"/>
      <c r="EM30" s="198" cm="1">
        <f t="array" ref="EM30">IFERROR(MATCH(TRUE,INDEX($B$14:$B$117&gt;=EL30,0),0),"")</f>
        <v>1</v>
      </c>
      <c r="EN30" s="194">
        <f t="shared" ca="1" si="79"/>
        <v>3.2000000000000006E-3</v>
      </c>
      <c r="EO30" s="200"/>
      <c r="EP30" s="5"/>
      <c r="EQ30" s="194">
        <f t="shared" si="80"/>
        <v>0</v>
      </c>
      <c r="ER30" s="19" t="e">
        <f ca="1"/>
        <v>#N/A</v>
      </c>
      <c r="ES30" s="208" t="e">
        <f t="shared" ca="1" si="81"/>
        <v>#N/A</v>
      </c>
      <c r="ET30" s="207"/>
      <c r="EU30" s="194"/>
      <c r="EV30" s="198" cm="1">
        <f t="array" ref="EV30">IFERROR(MATCH(TRUE,INDEX($B$14:$B$117&gt;=EU30,0),0),"")</f>
        <v>1</v>
      </c>
      <c r="EW30" s="194">
        <f t="shared" ca="1" si="82"/>
        <v>3.2000000000000006E-3</v>
      </c>
      <c r="EX30" s="200"/>
      <c r="EY30" s="5"/>
      <c r="EZ30" s="194">
        <f t="shared" si="83"/>
        <v>0</v>
      </c>
      <c r="FA30" s="19" t="e">
        <f ca="1"/>
        <v>#N/A</v>
      </c>
      <c r="FB30" s="208" t="e">
        <f t="shared" ca="1" si="84"/>
        <v>#N/A</v>
      </c>
      <c r="FC30" s="207"/>
      <c r="FD30" s="194"/>
      <c r="FE30" s="198" cm="1">
        <f t="array" ref="FE30">IFERROR(MATCH(TRUE,INDEX($B$14:$B$117&gt;=FD30,0),0),"")</f>
        <v>1</v>
      </c>
      <c r="FF30" s="194">
        <f t="shared" ca="1" si="85"/>
        <v>3.2000000000000006E-3</v>
      </c>
      <c r="FG30" s="200"/>
      <c r="FH30" s="5"/>
      <c r="FI30" s="194">
        <f t="shared" si="86"/>
        <v>0</v>
      </c>
      <c r="FJ30" s="19" t="e">
        <f ca="1"/>
        <v>#N/A</v>
      </c>
      <c r="FK30" s="208" t="e">
        <f t="shared" ca="1" si="87"/>
        <v>#N/A</v>
      </c>
      <c r="FL30" s="207"/>
      <c r="FM30" s="194"/>
      <c r="FN30" s="198" cm="1">
        <f t="array" ref="FN30">IFERROR(MATCH(TRUE,INDEX($B$14:$B$117&gt;=FM30,0),0),"")</f>
        <v>1</v>
      </c>
      <c r="FO30" s="194">
        <f t="shared" ca="1" si="88"/>
        <v>3.2000000000000006E-3</v>
      </c>
      <c r="FP30" s="200"/>
      <c r="FQ30" s="5"/>
      <c r="FR30" s="194">
        <f t="shared" si="89"/>
        <v>0</v>
      </c>
      <c r="FS30" s="19" t="e">
        <f ca="1"/>
        <v>#N/A</v>
      </c>
      <c r="FT30" s="208" t="e">
        <f t="shared" ca="1" si="90"/>
        <v>#N/A</v>
      </c>
      <c r="FU30" s="207"/>
      <c r="FV30" s="194"/>
      <c r="FW30" s="198" cm="1">
        <f t="array" ref="FW30">IFERROR(MATCH(TRUE,INDEX($B$14:$B$117&gt;=FV30,0),0),"")</f>
        <v>1</v>
      </c>
      <c r="FX30" s="194">
        <f t="shared" ca="1" si="91"/>
        <v>3.2000000000000006E-3</v>
      </c>
      <c r="FY30" s="200"/>
      <c r="FZ30" s="5"/>
      <c r="GA30" s="194">
        <f t="shared" si="92"/>
        <v>0</v>
      </c>
      <c r="GB30" s="19" t="e">
        <f ca="1"/>
        <v>#N/A</v>
      </c>
      <c r="GC30" s="208" t="e">
        <f t="shared" ca="1" si="93"/>
        <v>#N/A</v>
      </c>
    </row>
    <row r="31" spans="1:185" x14ac:dyDescent="0.2">
      <c r="A31" s="236">
        <v>17</v>
      </c>
      <c r="B31" s="195">
        <v>0.16504854368932034</v>
      </c>
      <c r="C31" s="194">
        <v>0.1404</v>
      </c>
      <c r="D31" s="195">
        <v>9.4999999999999998E-3</v>
      </c>
      <c r="E31" s="194"/>
      <c r="F31" s="207">
        <f ca="1"/>
        <v>17</v>
      </c>
      <c r="G31" s="194">
        <f ca="1"/>
        <v>0.1223021582733813</v>
      </c>
      <c r="H31" s="198" cm="1">
        <f t="array" aca="1" ref="H31" ca="1">IFERROR(MATCH(TRUE,INDEX($B$14:$B$117&gt;=G31,0),0),"")</f>
        <v>14</v>
      </c>
      <c r="I31" s="194">
        <f t="shared" ca="1" si="38"/>
        <v>7.5684172661870552E-2</v>
      </c>
      <c r="J31" s="200"/>
      <c r="K31" s="5"/>
      <c r="L31" s="194">
        <f t="shared" si="94"/>
        <v>0</v>
      </c>
      <c r="M31" s="19">
        <f ca="1"/>
        <v>0</v>
      </c>
      <c r="N31" s="208">
        <f t="shared" ca="1" si="95"/>
        <v>0</v>
      </c>
      <c r="O31" s="207">
        <f ca="1"/>
        <v>17</v>
      </c>
      <c r="P31" s="194">
        <f ca="1"/>
        <v>0.18279569892473119</v>
      </c>
      <c r="Q31" s="198" cm="1">
        <f t="array" aca="1" ref="Q31" ca="1">IFERROR(MATCH(TRUE,INDEX($B$14:$B$117&gt;=P31,0),0),"")</f>
        <v>20</v>
      </c>
      <c r="R31" s="194">
        <f t="shared" ca="1" si="39"/>
        <v>0.15832473118279577</v>
      </c>
      <c r="S31" s="200"/>
      <c r="T31" s="5"/>
      <c r="U31" s="194">
        <f t="shared" si="96"/>
        <v>0</v>
      </c>
      <c r="V31" s="19">
        <f ca="1"/>
        <v>0</v>
      </c>
      <c r="W31" s="208">
        <f t="shared" ca="1" si="97"/>
        <v>0</v>
      </c>
      <c r="X31" s="207">
        <f ca="1"/>
        <v>17</v>
      </c>
      <c r="Y31" s="194">
        <f ca="1"/>
        <v>0.19767441860465115</v>
      </c>
      <c r="Z31" s="198" cm="1">
        <f t="array" aca="1" ref="Z31" ca="1">IFERROR(MATCH(TRUE,INDEX($B$14:$B$117&gt;=Y31,0),0),"")</f>
        <v>22</v>
      </c>
      <c r="AA31" s="194">
        <f t="shared" ca="1" si="40"/>
        <v>0.17471860465116287</v>
      </c>
      <c r="AB31" s="200"/>
      <c r="AC31" s="5"/>
      <c r="AD31" s="194">
        <f t="shared" si="41"/>
        <v>0</v>
      </c>
      <c r="AE31" s="19">
        <f ca="1"/>
        <v>0</v>
      </c>
      <c r="AF31" s="208">
        <f t="shared" ca="1" si="42"/>
        <v>0</v>
      </c>
      <c r="AG31" s="207">
        <f ca="1"/>
        <v>17</v>
      </c>
      <c r="AH31" s="194">
        <f ca="1"/>
        <v>0.20481927710843376</v>
      </c>
      <c r="AI31" s="198" cm="1">
        <f t="array" aca="1" ref="AI31" ca="1">IFERROR(MATCH(TRUE,INDEX($B$14:$B$117&gt;=AH31,0),0),"")</f>
        <v>23</v>
      </c>
      <c r="AJ31" s="194">
        <f t="shared" ca="1" si="43"/>
        <v>0.18525903614457842</v>
      </c>
      <c r="AK31" s="200"/>
      <c r="AL31" s="5"/>
      <c r="AM31" s="194">
        <f t="shared" si="44"/>
        <v>0</v>
      </c>
      <c r="AN31" s="19">
        <f ca="1"/>
        <v>0</v>
      </c>
      <c r="AO31" s="208">
        <f t="shared" ca="1" si="45"/>
        <v>0</v>
      </c>
      <c r="AP31" s="207">
        <f ca="1"/>
        <v>17</v>
      </c>
      <c r="AQ31" s="194">
        <f ca="1"/>
        <v>0.20731707317073172</v>
      </c>
      <c r="AR31" s="198" cm="1">
        <f t="array" aca="1" ref="AR31" ca="1">IFERROR(MATCH(TRUE,INDEX($B$14:$B$117&gt;=AQ31,0),0),"")</f>
        <v>23</v>
      </c>
      <c r="AS31" s="194">
        <f t="shared" ca="1" si="46"/>
        <v>0.18888658536585376</v>
      </c>
      <c r="AT31" s="200"/>
      <c r="AU31" s="5"/>
      <c r="AV31" s="194">
        <f t="shared" si="47"/>
        <v>0</v>
      </c>
      <c r="AW31" s="19">
        <f ca="1"/>
        <v>0</v>
      </c>
      <c r="AX31" s="208">
        <f t="shared" ca="1" si="48"/>
        <v>0</v>
      </c>
      <c r="AY31" s="207">
        <f ca="1"/>
        <v>17</v>
      </c>
      <c r="AZ31" s="194">
        <f ca="1"/>
        <v>0.20987654320987653</v>
      </c>
      <c r="BA31" s="198" cm="1">
        <f t="array" aca="1" ref="BA31" ca="1">IFERROR(MATCH(TRUE,INDEX($B$14:$B$117&gt;=AZ31,0),0),"")</f>
        <v>23</v>
      </c>
      <c r="BB31" s="194">
        <f t="shared" ca="1" si="49"/>
        <v>0.19260370370370375</v>
      </c>
      <c r="BC31" s="200"/>
      <c r="BD31" s="5"/>
      <c r="BE31" s="194">
        <f t="shared" si="50"/>
        <v>0</v>
      </c>
      <c r="BF31" s="19">
        <f ca="1"/>
        <v>0</v>
      </c>
      <c r="BG31" s="208">
        <f t="shared" ca="1" si="51"/>
        <v>0</v>
      </c>
      <c r="BH31" s="207">
        <f ca="1"/>
        <v>17</v>
      </c>
      <c r="BI31" s="194">
        <f ca="1"/>
        <v>0.20987654320987653</v>
      </c>
      <c r="BJ31" s="198" cm="1">
        <f t="array" aca="1" ref="BJ31" ca="1">IFERROR(MATCH(TRUE,INDEX($B$14:$B$117&gt;=BI31,0),0),"")</f>
        <v>23</v>
      </c>
      <c r="BK31" s="194">
        <f t="shared" ca="1" si="52"/>
        <v>0.19260370370370375</v>
      </c>
      <c r="BL31" s="200"/>
      <c r="BM31" s="5"/>
      <c r="BN31" s="194">
        <f t="shared" si="53"/>
        <v>0</v>
      </c>
      <c r="BO31" s="19">
        <f ca="1"/>
        <v>0</v>
      </c>
      <c r="BP31" s="208">
        <f t="shared" ca="1" si="54"/>
        <v>0</v>
      </c>
      <c r="BQ31" s="207">
        <f ca="1"/>
        <v>17</v>
      </c>
      <c r="BR31" s="194">
        <f ca="1"/>
        <v>0.21250000000000002</v>
      </c>
      <c r="BS31" s="198" cm="1">
        <f t="array" aca="1" ref="BS31" ca="1">IFERROR(MATCH(TRUE,INDEX($B$14:$B$117&gt;=BR31,0),0),"")</f>
        <v>23</v>
      </c>
      <c r="BT31" s="194">
        <f t="shared" ca="1" si="55"/>
        <v>0.19641375000000008</v>
      </c>
      <c r="BU31" s="200"/>
      <c r="BV31" s="5"/>
      <c r="BW31" s="194">
        <f t="shared" si="56"/>
        <v>0</v>
      </c>
      <c r="BX31" s="19">
        <f ca="1"/>
        <v>0</v>
      </c>
      <c r="BY31" s="208">
        <f t="shared" ca="1" si="57"/>
        <v>0</v>
      </c>
      <c r="BZ31" s="207">
        <f ca="1"/>
        <v>17</v>
      </c>
      <c r="CA31" s="194">
        <f ca="1"/>
        <v>0.21250000000000002</v>
      </c>
      <c r="CB31" s="198" cm="1">
        <f t="array" aca="1" ref="CB31" ca="1">IFERROR(MATCH(TRUE,INDEX($B$14:$B$117&gt;=CA31,0),0),"")</f>
        <v>23</v>
      </c>
      <c r="CC31" s="194">
        <f t="shared" ca="1" si="58"/>
        <v>0.19641375000000008</v>
      </c>
      <c r="CD31" s="200"/>
      <c r="CE31" s="5"/>
      <c r="CF31" s="194">
        <f t="shared" si="59"/>
        <v>0</v>
      </c>
      <c r="CG31" s="19">
        <f ca="1"/>
        <v>0</v>
      </c>
      <c r="CH31" s="208">
        <f t="shared" ca="1" si="60"/>
        <v>0</v>
      </c>
      <c r="CI31" s="207">
        <f ca="1"/>
        <v>17</v>
      </c>
      <c r="CJ31" s="194">
        <f ca="1"/>
        <v>0.21518987341772153</v>
      </c>
      <c r="CK31" s="198" cm="1">
        <f t="array" aca="1" ref="CK31" ca="1">IFERROR(MATCH(TRUE,INDEX($B$14:$B$117&gt;=CJ31,0),0),"")</f>
        <v>24</v>
      </c>
      <c r="CL31" s="194">
        <f t="shared" ca="1" si="61"/>
        <v>0.19956835443037985</v>
      </c>
      <c r="CM31" s="200"/>
      <c r="CN31" s="5"/>
      <c r="CO31" s="194">
        <f t="shared" si="62"/>
        <v>0</v>
      </c>
      <c r="CP31" s="19">
        <f ca="1"/>
        <v>0</v>
      </c>
      <c r="CQ31" s="208">
        <f t="shared" ca="1" si="63"/>
        <v>0</v>
      </c>
      <c r="CR31" s="207"/>
      <c r="CS31" s="194"/>
      <c r="CT31" s="198" cm="1">
        <f t="array" ref="CT31">IFERROR(MATCH(TRUE,INDEX($B$14:$B$117&gt;=CS31,0),0),"")</f>
        <v>1</v>
      </c>
      <c r="CU31" s="194">
        <f t="shared" ca="1" si="64"/>
        <v>3.2000000000000006E-3</v>
      </c>
      <c r="CV31" s="200"/>
      <c r="CW31" s="5"/>
      <c r="CX31" s="194">
        <f t="shared" si="65"/>
        <v>0</v>
      </c>
      <c r="CY31" s="19" t="e">
        <f ca="1"/>
        <v>#N/A</v>
      </c>
      <c r="CZ31" s="208" t="e">
        <f t="shared" ca="1" si="66"/>
        <v>#N/A</v>
      </c>
      <c r="DA31" s="207"/>
      <c r="DB31" s="194"/>
      <c r="DC31" s="198" cm="1">
        <f t="array" ref="DC31">IFERROR(MATCH(TRUE,INDEX($B$14:$B$117&gt;=DB31,0),0),"")</f>
        <v>1</v>
      </c>
      <c r="DD31" s="194">
        <f t="shared" ca="1" si="67"/>
        <v>3.2000000000000006E-3</v>
      </c>
      <c r="DE31" s="200"/>
      <c r="DF31" s="5"/>
      <c r="DG31" s="194">
        <f t="shared" si="68"/>
        <v>0</v>
      </c>
      <c r="DH31" s="19" t="e">
        <f ca="1"/>
        <v>#N/A</v>
      </c>
      <c r="DI31" s="208" t="e">
        <f t="shared" ca="1" si="69"/>
        <v>#N/A</v>
      </c>
      <c r="DJ31" s="207"/>
      <c r="DK31" s="194"/>
      <c r="DL31" s="198" cm="1">
        <f t="array" ref="DL31">IFERROR(MATCH(TRUE,INDEX($B$14:$B$117&gt;=DK31,0),0),"")</f>
        <v>1</v>
      </c>
      <c r="DM31" s="194">
        <f t="shared" ca="1" si="70"/>
        <v>3.2000000000000006E-3</v>
      </c>
      <c r="DN31" s="200"/>
      <c r="DO31" s="5"/>
      <c r="DP31" s="194">
        <f t="shared" si="71"/>
        <v>0</v>
      </c>
      <c r="DQ31" s="19" t="e">
        <f ca="1"/>
        <v>#N/A</v>
      </c>
      <c r="DR31" s="208" t="e">
        <f t="shared" ca="1" si="72"/>
        <v>#N/A</v>
      </c>
      <c r="DS31" s="207"/>
      <c r="DT31" s="194"/>
      <c r="DU31" s="198" cm="1">
        <f t="array" ref="DU31">IFERROR(MATCH(TRUE,INDEX($B$14:$B$117&gt;=DT31,0),0),"")</f>
        <v>1</v>
      </c>
      <c r="DV31" s="194">
        <f t="shared" ca="1" si="73"/>
        <v>3.2000000000000006E-3</v>
      </c>
      <c r="DW31" s="200"/>
      <c r="DX31" s="5"/>
      <c r="DY31" s="194">
        <f t="shared" si="74"/>
        <v>0</v>
      </c>
      <c r="DZ31" s="19" t="e">
        <f ca="1"/>
        <v>#N/A</v>
      </c>
      <c r="EA31" s="208" t="e">
        <f t="shared" ca="1" si="75"/>
        <v>#N/A</v>
      </c>
      <c r="EB31" s="207"/>
      <c r="EC31" s="194"/>
      <c r="ED31" s="198" cm="1">
        <f t="array" ref="ED31">IFERROR(MATCH(TRUE,INDEX($B$14:$B$117&gt;=EC31,0),0),"")</f>
        <v>1</v>
      </c>
      <c r="EE31" s="194">
        <f t="shared" ca="1" si="76"/>
        <v>3.2000000000000006E-3</v>
      </c>
      <c r="EF31" s="200"/>
      <c r="EG31" s="5"/>
      <c r="EH31" s="194">
        <f t="shared" si="77"/>
        <v>0</v>
      </c>
      <c r="EI31" s="19" t="e">
        <f ca="1"/>
        <v>#N/A</v>
      </c>
      <c r="EJ31" s="208" t="e">
        <f t="shared" ca="1" si="78"/>
        <v>#N/A</v>
      </c>
      <c r="EK31" s="207"/>
      <c r="EL31" s="194"/>
      <c r="EM31" s="198" cm="1">
        <f t="array" ref="EM31">IFERROR(MATCH(TRUE,INDEX($B$14:$B$117&gt;=EL31,0),0),"")</f>
        <v>1</v>
      </c>
      <c r="EN31" s="194">
        <f t="shared" ca="1" si="79"/>
        <v>3.2000000000000006E-3</v>
      </c>
      <c r="EO31" s="200"/>
      <c r="EP31" s="5"/>
      <c r="EQ31" s="194">
        <f t="shared" si="80"/>
        <v>0</v>
      </c>
      <c r="ER31" s="19" t="e">
        <f ca="1"/>
        <v>#N/A</v>
      </c>
      <c r="ES31" s="208" t="e">
        <f t="shared" ca="1" si="81"/>
        <v>#N/A</v>
      </c>
      <c r="ET31" s="207"/>
      <c r="EU31" s="194"/>
      <c r="EV31" s="198" cm="1">
        <f t="array" ref="EV31">IFERROR(MATCH(TRUE,INDEX($B$14:$B$117&gt;=EU31,0),0),"")</f>
        <v>1</v>
      </c>
      <c r="EW31" s="194">
        <f t="shared" ca="1" si="82"/>
        <v>3.2000000000000006E-3</v>
      </c>
      <c r="EX31" s="200"/>
      <c r="EY31" s="5"/>
      <c r="EZ31" s="194">
        <f t="shared" si="83"/>
        <v>0</v>
      </c>
      <c r="FA31" s="19" t="e">
        <f ca="1"/>
        <v>#N/A</v>
      </c>
      <c r="FB31" s="208" t="e">
        <f t="shared" ca="1" si="84"/>
        <v>#N/A</v>
      </c>
      <c r="FC31" s="207"/>
      <c r="FD31" s="194"/>
      <c r="FE31" s="198" cm="1">
        <f t="array" ref="FE31">IFERROR(MATCH(TRUE,INDEX($B$14:$B$117&gt;=FD31,0),0),"")</f>
        <v>1</v>
      </c>
      <c r="FF31" s="194">
        <f t="shared" ca="1" si="85"/>
        <v>3.2000000000000006E-3</v>
      </c>
      <c r="FG31" s="200"/>
      <c r="FH31" s="5"/>
      <c r="FI31" s="194">
        <f t="shared" si="86"/>
        <v>0</v>
      </c>
      <c r="FJ31" s="19" t="e">
        <f ca="1"/>
        <v>#N/A</v>
      </c>
      <c r="FK31" s="208" t="e">
        <f t="shared" ca="1" si="87"/>
        <v>#N/A</v>
      </c>
      <c r="FL31" s="207"/>
      <c r="FM31" s="194"/>
      <c r="FN31" s="198" cm="1">
        <f t="array" ref="FN31">IFERROR(MATCH(TRUE,INDEX($B$14:$B$117&gt;=FM31,0),0),"")</f>
        <v>1</v>
      </c>
      <c r="FO31" s="194">
        <f t="shared" ca="1" si="88"/>
        <v>3.2000000000000006E-3</v>
      </c>
      <c r="FP31" s="200"/>
      <c r="FQ31" s="5"/>
      <c r="FR31" s="194">
        <f t="shared" si="89"/>
        <v>0</v>
      </c>
      <c r="FS31" s="19" t="e">
        <f ca="1"/>
        <v>#N/A</v>
      </c>
      <c r="FT31" s="208" t="e">
        <f t="shared" ca="1" si="90"/>
        <v>#N/A</v>
      </c>
      <c r="FU31" s="207"/>
      <c r="FV31" s="194"/>
      <c r="FW31" s="198" cm="1">
        <f t="array" ref="FW31">IFERROR(MATCH(TRUE,INDEX($B$14:$B$117&gt;=FV31,0),0),"")</f>
        <v>1</v>
      </c>
      <c r="FX31" s="194">
        <f t="shared" ca="1" si="91"/>
        <v>3.2000000000000006E-3</v>
      </c>
      <c r="FY31" s="200"/>
      <c r="FZ31" s="5"/>
      <c r="GA31" s="194">
        <f t="shared" si="92"/>
        <v>0</v>
      </c>
      <c r="GB31" s="19" t="e">
        <f ca="1"/>
        <v>#N/A</v>
      </c>
      <c r="GC31" s="208" t="e">
        <f t="shared" ca="1" si="93"/>
        <v>#N/A</v>
      </c>
    </row>
    <row r="32" spans="1:185" x14ac:dyDescent="0.2">
      <c r="A32" s="236">
        <v>18</v>
      </c>
      <c r="B32" s="195">
        <v>0.17475728155339801</v>
      </c>
      <c r="C32" s="194">
        <v>0.14990000000000001</v>
      </c>
      <c r="D32" s="195">
        <v>9.4999999999999998E-3</v>
      </c>
      <c r="E32" s="194"/>
      <c r="F32" s="207">
        <f ca="1"/>
        <v>18</v>
      </c>
      <c r="G32" s="194">
        <f ca="1"/>
        <v>0.12949640287769784</v>
      </c>
      <c r="H32" s="198" cm="1">
        <f t="array" aca="1" ref="H32" ca="1">IFERROR(MATCH(TRUE,INDEX($B$14:$B$117&gt;=G32,0),0),"")</f>
        <v>15</v>
      </c>
      <c r="I32" s="194">
        <f t="shared" ca="1" si="38"/>
        <v>9.356762589928061E-2</v>
      </c>
      <c r="J32" s="200"/>
      <c r="K32" s="5"/>
      <c r="L32" s="194">
        <f t="shared" si="94"/>
        <v>0</v>
      </c>
      <c r="M32" s="19">
        <f ca="1"/>
        <v>0</v>
      </c>
      <c r="N32" s="208">
        <f t="shared" ca="1" si="95"/>
        <v>0</v>
      </c>
      <c r="O32" s="207">
        <f ca="1"/>
        <v>18</v>
      </c>
      <c r="P32" s="194">
        <f ca="1"/>
        <v>0.19354838709677422</v>
      </c>
      <c r="Q32" s="198" cm="1">
        <f t="array" aca="1" ref="Q32" ca="1">IFERROR(MATCH(TRUE,INDEX($B$14:$B$117&gt;=P32,0),0),"")</f>
        <v>21</v>
      </c>
      <c r="R32" s="194">
        <f t="shared" ca="1" si="39"/>
        <v>0.17028064516129043</v>
      </c>
      <c r="S32" s="200"/>
      <c r="T32" s="5"/>
      <c r="U32" s="194">
        <f t="shared" si="96"/>
        <v>0</v>
      </c>
      <c r="V32" s="19">
        <f ca="1"/>
        <v>0</v>
      </c>
      <c r="W32" s="208">
        <f t="shared" ca="1" si="97"/>
        <v>0</v>
      </c>
      <c r="X32" s="207">
        <f ca="1"/>
        <v>18</v>
      </c>
      <c r="Y32" s="194">
        <f ca="1"/>
        <v>0.20930232558139533</v>
      </c>
      <c r="Z32" s="198" cm="1">
        <f t="array" aca="1" ref="Z32" ca="1">IFERROR(MATCH(TRUE,INDEX($B$14:$B$117&gt;=Y32,0),0),"")</f>
        <v>23</v>
      </c>
      <c r="AA32" s="194">
        <f t="shared" ca="1" si="40"/>
        <v>0.1917697674418605</v>
      </c>
      <c r="AB32" s="200"/>
      <c r="AC32" s="5"/>
      <c r="AD32" s="194">
        <f t="shared" si="41"/>
        <v>0</v>
      </c>
      <c r="AE32" s="19">
        <f ca="1"/>
        <v>0</v>
      </c>
      <c r="AF32" s="208">
        <f t="shared" ca="1" si="42"/>
        <v>0</v>
      </c>
      <c r="AG32" s="207">
        <f ca="1"/>
        <v>18</v>
      </c>
      <c r="AH32" s="194">
        <f ca="1"/>
        <v>0.21686746987951808</v>
      </c>
      <c r="AI32" s="198" cm="1">
        <f t="array" aca="1" ref="AI32" ca="1">IFERROR(MATCH(TRUE,INDEX($B$14:$B$117&gt;=AH32,0),0),"")</f>
        <v>24</v>
      </c>
      <c r="AJ32" s="194">
        <f t="shared" ca="1" si="43"/>
        <v>0.20216024096385554</v>
      </c>
      <c r="AK32" s="200"/>
      <c r="AL32" s="5"/>
      <c r="AM32" s="194">
        <f t="shared" si="44"/>
        <v>0</v>
      </c>
      <c r="AN32" s="19">
        <f ca="1"/>
        <v>0</v>
      </c>
      <c r="AO32" s="208">
        <f t="shared" ca="1" si="45"/>
        <v>0</v>
      </c>
      <c r="AP32" s="207">
        <f ca="1"/>
        <v>18</v>
      </c>
      <c r="AQ32" s="194">
        <f ca="1"/>
        <v>0.21951219512195122</v>
      </c>
      <c r="AR32" s="198" cm="1">
        <f t="array" aca="1" ref="AR32" ca="1">IFERROR(MATCH(TRUE,INDEX($B$14:$B$117&gt;=AQ32,0),0),"")</f>
        <v>24</v>
      </c>
      <c r="AS32" s="194">
        <f t="shared" ca="1" si="46"/>
        <v>0.20624634146341475</v>
      </c>
      <c r="AT32" s="200"/>
      <c r="AU32" s="5"/>
      <c r="AV32" s="194">
        <f t="shared" si="47"/>
        <v>0</v>
      </c>
      <c r="AW32" s="19">
        <f ca="1"/>
        <v>0</v>
      </c>
      <c r="AX32" s="208">
        <f t="shared" ca="1" si="48"/>
        <v>0</v>
      </c>
      <c r="AY32" s="207">
        <f ca="1"/>
        <v>18</v>
      </c>
      <c r="AZ32" s="194">
        <f ca="1"/>
        <v>0.22222222222222221</v>
      </c>
      <c r="BA32" s="198" cm="1">
        <f t="array" aca="1" ref="BA32" ca="1">IFERROR(MATCH(TRUE,INDEX($B$14:$B$117&gt;=AZ32,0),0),"")</f>
        <v>24</v>
      </c>
      <c r="BB32" s="194">
        <f t="shared" ca="1" si="49"/>
        <v>0.21043333333333342</v>
      </c>
      <c r="BC32" s="200"/>
      <c r="BD32" s="5"/>
      <c r="BE32" s="194">
        <f t="shared" si="50"/>
        <v>0</v>
      </c>
      <c r="BF32" s="19">
        <f ca="1"/>
        <v>0</v>
      </c>
      <c r="BG32" s="208">
        <f t="shared" ca="1" si="51"/>
        <v>0</v>
      </c>
      <c r="BH32" s="207">
        <f ca="1"/>
        <v>18</v>
      </c>
      <c r="BI32" s="194">
        <f ca="1"/>
        <v>0.22222222222222221</v>
      </c>
      <c r="BJ32" s="198" cm="1">
        <f t="array" aca="1" ref="BJ32" ca="1">IFERROR(MATCH(TRUE,INDEX($B$14:$B$117&gt;=BI32,0),0),"")</f>
        <v>24</v>
      </c>
      <c r="BK32" s="194">
        <f t="shared" ca="1" si="52"/>
        <v>0.21043333333333342</v>
      </c>
      <c r="BL32" s="200"/>
      <c r="BM32" s="5"/>
      <c r="BN32" s="194">
        <f t="shared" si="53"/>
        <v>0</v>
      </c>
      <c r="BO32" s="19">
        <f ca="1"/>
        <v>0</v>
      </c>
      <c r="BP32" s="208">
        <f t="shared" ca="1" si="54"/>
        <v>0</v>
      </c>
      <c r="BQ32" s="207">
        <f ca="1"/>
        <v>18</v>
      </c>
      <c r="BR32" s="194">
        <f ca="1"/>
        <v>0.22500000000000001</v>
      </c>
      <c r="BS32" s="198" cm="1">
        <f t="array" aca="1" ref="BS32" ca="1">IFERROR(MATCH(TRUE,INDEX($B$14:$B$117&gt;=BR32,0),0),"")</f>
        <v>25</v>
      </c>
      <c r="BT32" s="194">
        <f t="shared" ca="1" si="55"/>
        <v>0.2153850000000001</v>
      </c>
      <c r="BU32" s="200"/>
      <c r="BV32" s="5"/>
      <c r="BW32" s="194">
        <f t="shared" si="56"/>
        <v>0</v>
      </c>
      <c r="BX32" s="19">
        <f ca="1"/>
        <v>0</v>
      </c>
      <c r="BY32" s="208">
        <f t="shared" ca="1" si="57"/>
        <v>0</v>
      </c>
      <c r="BZ32" s="207">
        <f ca="1"/>
        <v>18</v>
      </c>
      <c r="CA32" s="194">
        <f ca="1"/>
        <v>0.22500000000000001</v>
      </c>
      <c r="CB32" s="198" cm="1">
        <f t="array" aca="1" ref="CB32" ca="1">IFERROR(MATCH(TRUE,INDEX($B$14:$B$117&gt;=CA32,0),0),"")</f>
        <v>25</v>
      </c>
      <c r="CC32" s="194">
        <f t="shared" ca="1" si="58"/>
        <v>0.2153850000000001</v>
      </c>
      <c r="CD32" s="200"/>
      <c r="CE32" s="5"/>
      <c r="CF32" s="194">
        <f t="shared" si="59"/>
        <v>0</v>
      </c>
      <c r="CG32" s="19">
        <f ca="1"/>
        <v>0</v>
      </c>
      <c r="CH32" s="208">
        <f t="shared" ca="1" si="60"/>
        <v>0</v>
      </c>
      <c r="CI32" s="207">
        <f ca="1"/>
        <v>18</v>
      </c>
      <c r="CJ32" s="194">
        <f ca="1"/>
        <v>0.22784810126582278</v>
      </c>
      <c r="CK32" s="198" cm="1">
        <f t="array" aca="1" ref="CK32" ca="1">IFERROR(MATCH(TRUE,INDEX($B$14:$B$117&gt;=CJ32,0),0),"")</f>
        <v>25</v>
      </c>
      <c r="CL32" s="194">
        <f t="shared" ca="1" si="61"/>
        <v>0.21955063291139248</v>
      </c>
      <c r="CM32" s="200"/>
      <c r="CN32" s="5"/>
      <c r="CO32" s="194">
        <f t="shared" si="62"/>
        <v>0</v>
      </c>
      <c r="CP32" s="19">
        <f ca="1"/>
        <v>0</v>
      </c>
      <c r="CQ32" s="208">
        <f t="shared" ca="1" si="63"/>
        <v>0</v>
      </c>
      <c r="CR32" s="207"/>
      <c r="CS32" s="194"/>
      <c r="CT32" s="198" cm="1">
        <f t="array" ref="CT32">IFERROR(MATCH(TRUE,INDEX($B$14:$B$117&gt;=CS32,0),0),"")</f>
        <v>1</v>
      </c>
      <c r="CU32" s="194">
        <f t="shared" ca="1" si="64"/>
        <v>3.2000000000000006E-3</v>
      </c>
      <c r="CV32" s="200"/>
      <c r="CW32" s="5"/>
      <c r="CX32" s="194">
        <f t="shared" si="65"/>
        <v>0</v>
      </c>
      <c r="CY32" s="19" t="e">
        <f ca="1"/>
        <v>#N/A</v>
      </c>
      <c r="CZ32" s="208" t="e">
        <f t="shared" ca="1" si="66"/>
        <v>#N/A</v>
      </c>
      <c r="DA32" s="207"/>
      <c r="DB32" s="194"/>
      <c r="DC32" s="198" cm="1">
        <f t="array" ref="DC32">IFERROR(MATCH(TRUE,INDEX($B$14:$B$117&gt;=DB32,0),0),"")</f>
        <v>1</v>
      </c>
      <c r="DD32" s="194">
        <f t="shared" ca="1" si="67"/>
        <v>3.2000000000000006E-3</v>
      </c>
      <c r="DE32" s="200"/>
      <c r="DF32" s="5"/>
      <c r="DG32" s="194">
        <f t="shared" si="68"/>
        <v>0</v>
      </c>
      <c r="DH32" s="19" t="e">
        <f ca="1"/>
        <v>#N/A</v>
      </c>
      <c r="DI32" s="208" t="e">
        <f t="shared" ca="1" si="69"/>
        <v>#N/A</v>
      </c>
      <c r="DJ32" s="207"/>
      <c r="DK32" s="194"/>
      <c r="DL32" s="198" cm="1">
        <f t="array" ref="DL32">IFERROR(MATCH(TRUE,INDEX($B$14:$B$117&gt;=DK32,0),0),"")</f>
        <v>1</v>
      </c>
      <c r="DM32" s="194">
        <f t="shared" ca="1" si="70"/>
        <v>3.2000000000000006E-3</v>
      </c>
      <c r="DN32" s="200"/>
      <c r="DO32" s="5"/>
      <c r="DP32" s="194">
        <f t="shared" si="71"/>
        <v>0</v>
      </c>
      <c r="DQ32" s="19" t="e">
        <f ca="1"/>
        <v>#N/A</v>
      </c>
      <c r="DR32" s="208" t="e">
        <f t="shared" ca="1" si="72"/>
        <v>#N/A</v>
      </c>
      <c r="DS32" s="207"/>
      <c r="DT32" s="194"/>
      <c r="DU32" s="198" cm="1">
        <f t="array" ref="DU32">IFERROR(MATCH(TRUE,INDEX($B$14:$B$117&gt;=DT32,0),0),"")</f>
        <v>1</v>
      </c>
      <c r="DV32" s="194">
        <f t="shared" ca="1" si="73"/>
        <v>3.2000000000000006E-3</v>
      </c>
      <c r="DW32" s="200"/>
      <c r="DX32" s="5"/>
      <c r="DY32" s="194">
        <f t="shared" si="74"/>
        <v>0</v>
      </c>
      <c r="DZ32" s="19" t="e">
        <f ca="1"/>
        <v>#N/A</v>
      </c>
      <c r="EA32" s="208" t="e">
        <f t="shared" ca="1" si="75"/>
        <v>#N/A</v>
      </c>
      <c r="EB32" s="207"/>
      <c r="EC32" s="194"/>
      <c r="ED32" s="198" cm="1">
        <f t="array" ref="ED32">IFERROR(MATCH(TRUE,INDEX($B$14:$B$117&gt;=EC32,0),0),"")</f>
        <v>1</v>
      </c>
      <c r="EE32" s="194">
        <f t="shared" ca="1" si="76"/>
        <v>3.2000000000000006E-3</v>
      </c>
      <c r="EF32" s="200"/>
      <c r="EG32" s="5"/>
      <c r="EH32" s="194">
        <f t="shared" si="77"/>
        <v>0</v>
      </c>
      <c r="EI32" s="19" t="e">
        <f ca="1"/>
        <v>#N/A</v>
      </c>
      <c r="EJ32" s="208" t="e">
        <f t="shared" ca="1" si="78"/>
        <v>#N/A</v>
      </c>
      <c r="EK32" s="207"/>
      <c r="EL32" s="194"/>
      <c r="EM32" s="198" cm="1">
        <f t="array" ref="EM32">IFERROR(MATCH(TRUE,INDEX($B$14:$B$117&gt;=EL32,0),0),"")</f>
        <v>1</v>
      </c>
      <c r="EN32" s="194">
        <f t="shared" ca="1" si="79"/>
        <v>3.2000000000000006E-3</v>
      </c>
      <c r="EO32" s="200"/>
      <c r="EP32" s="5"/>
      <c r="EQ32" s="194">
        <f t="shared" si="80"/>
        <v>0</v>
      </c>
      <c r="ER32" s="19" t="e">
        <f ca="1"/>
        <v>#N/A</v>
      </c>
      <c r="ES32" s="208" t="e">
        <f t="shared" ca="1" si="81"/>
        <v>#N/A</v>
      </c>
      <c r="ET32" s="207"/>
      <c r="EU32" s="194"/>
      <c r="EV32" s="198" cm="1">
        <f t="array" ref="EV32">IFERROR(MATCH(TRUE,INDEX($B$14:$B$117&gt;=EU32,0),0),"")</f>
        <v>1</v>
      </c>
      <c r="EW32" s="194">
        <f t="shared" ca="1" si="82"/>
        <v>3.2000000000000006E-3</v>
      </c>
      <c r="EX32" s="200"/>
      <c r="EY32" s="5"/>
      <c r="EZ32" s="194">
        <f t="shared" si="83"/>
        <v>0</v>
      </c>
      <c r="FA32" s="19" t="e">
        <f ca="1"/>
        <v>#N/A</v>
      </c>
      <c r="FB32" s="208" t="e">
        <f t="shared" ca="1" si="84"/>
        <v>#N/A</v>
      </c>
      <c r="FC32" s="207"/>
      <c r="FD32" s="194"/>
      <c r="FE32" s="198" cm="1">
        <f t="array" ref="FE32">IFERROR(MATCH(TRUE,INDEX($B$14:$B$117&gt;=FD32,0),0),"")</f>
        <v>1</v>
      </c>
      <c r="FF32" s="194">
        <f t="shared" ca="1" si="85"/>
        <v>3.2000000000000006E-3</v>
      </c>
      <c r="FG32" s="200"/>
      <c r="FH32" s="5"/>
      <c r="FI32" s="194">
        <f t="shared" si="86"/>
        <v>0</v>
      </c>
      <c r="FJ32" s="19" t="e">
        <f ca="1"/>
        <v>#N/A</v>
      </c>
      <c r="FK32" s="208" t="e">
        <f t="shared" ca="1" si="87"/>
        <v>#N/A</v>
      </c>
      <c r="FL32" s="207"/>
      <c r="FM32" s="194"/>
      <c r="FN32" s="198" cm="1">
        <f t="array" ref="FN32">IFERROR(MATCH(TRUE,INDEX($B$14:$B$117&gt;=FM32,0),0),"")</f>
        <v>1</v>
      </c>
      <c r="FO32" s="194">
        <f t="shared" ca="1" si="88"/>
        <v>3.2000000000000006E-3</v>
      </c>
      <c r="FP32" s="200"/>
      <c r="FQ32" s="5"/>
      <c r="FR32" s="194">
        <f t="shared" si="89"/>
        <v>0</v>
      </c>
      <c r="FS32" s="19" t="e">
        <f ca="1"/>
        <v>#N/A</v>
      </c>
      <c r="FT32" s="208" t="e">
        <f t="shared" ca="1" si="90"/>
        <v>#N/A</v>
      </c>
      <c r="FU32" s="207"/>
      <c r="FV32" s="194"/>
      <c r="FW32" s="198" cm="1">
        <f t="array" ref="FW32">IFERROR(MATCH(TRUE,INDEX($B$14:$B$117&gt;=FV32,0),0),"")</f>
        <v>1</v>
      </c>
      <c r="FX32" s="194">
        <f t="shared" ca="1" si="91"/>
        <v>3.2000000000000006E-3</v>
      </c>
      <c r="FY32" s="200"/>
      <c r="FZ32" s="5"/>
      <c r="GA32" s="194">
        <f t="shared" si="92"/>
        <v>0</v>
      </c>
      <c r="GB32" s="19" t="e">
        <f ca="1"/>
        <v>#N/A</v>
      </c>
      <c r="GC32" s="208" t="e">
        <f t="shared" ca="1" si="93"/>
        <v>#N/A</v>
      </c>
    </row>
    <row r="33" spans="1:185" x14ac:dyDescent="0.2">
      <c r="A33" s="236">
        <v>19</v>
      </c>
      <c r="B33" s="195">
        <v>0.18446601941747567</v>
      </c>
      <c r="C33" s="194">
        <v>0.16020000000000001</v>
      </c>
      <c r="D33" s="195">
        <v>1.03E-2</v>
      </c>
      <c r="E33" s="194"/>
      <c r="F33" s="207">
        <f ca="1"/>
        <v>19</v>
      </c>
      <c r="G33" s="194">
        <f ca="1"/>
        <v>0.1366906474820144</v>
      </c>
      <c r="H33" s="198" cm="1">
        <f t="array" aca="1" ref="H33" ca="1">IFERROR(MATCH(TRUE,INDEX($B$14:$B$117&gt;=G33,0),0),"")</f>
        <v>16</v>
      </c>
      <c r="I33" s="194">
        <f t="shared" ca="1" si="38"/>
        <v>0.10420000000000006</v>
      </c>
      <c r="J33" s="200"/>
      <c r="K33" s="5"/>
      <c r="L33" s="194">
        <f t="shared" si="94"/>
        <v>0</v>
      </c>
      <c r="M33" s="19">
        <f ca="1"/>
        <v>0</v>
      </c>
      <c r="N33" s="208">
        <f t="shared" ca="1" si="95"/>
        <v>0</v>
      </c>
      <c r="O33" s="207">
        <f ca="1"/>
        <v>19</v>
      </c>
      <c r="P33" s="194">
        <f ca="1"/>
        <v>0.20430107526881722</v>
      </c>
      <c r="Q33" s="198" cm="1">
        <f t="array" aca="1" ref="Q33" ca="1">IFERROR(MATCH(TRUE,INDEX($B$14:$B$117&gt;=P33,0),0),"")</f>
        <v>23</v>
      </c>
      <c r="R33" s="194">
        <f t="shared" ca="1" si="39"/>
        <v>0.18450645161290333</v>
      </c>
      <c r="S33" s="200"/>
      <c r="T33" s="5"/>
      <c r="U33" s="194">
        <f t="shared" si="96"/>
        <v>0</v>
      </c>
      <c r="V33" s="19">
        <f ca="1"/>
        <v>0</v>
      </c>
      <c r="W33" s="208">
        <f t="shared" ca="1" si="97"/>
        <v>0</v>
      </c>
      <c r="X33" s="207">
        <f ca="1"/>
        <v>19</v>
      </c>
      <c r="Y33" s="194">
        <f ca="1"/>
        <v>0.22093023255813954</v>
      </c>
      <c r="Z33" s="198" cm="1">
        <f t="array" aca="1" ref="Z33" ca="1">IFERROR(MATCH(TRUE,INDEX($B$14:$B$117&gt;=Y33,0),0),"")</f>
        <v>24</v>
      </c>
      <c r="AA33" s="194">
        <f t="shared" ca="1" si="40"/>
        <v>0.20843720930232568</v>
      </c>
      <c r="AB33" s="200"/>
      <c r="AC33" s="5"/>
      <c r="AD33" s="194">
        <f t="shared" si="41"/>
        <v>0</v>
      </c>
      <c r="AE33" s="19">
        <f ca="1"/>
        <v>0</v>
      </c>
      <c r="AF33" s="208">
        <f t="shared" ca="1" si="42"/>
        <v>0</v>
      </c>
      <c r="AG33" s="207">
        <f ca="1"/>
        <v>19</v>
      </c>
      <c r="AH33" s="194">
        <f ca="1"/>
        <v>0.22891566265060243</v>
      </c>
      <c r="AI33" s="198" cm="1">
        <f t="array" aca="1" ref="AI33" ca="1">IFERROR(MATCH(TRUE,INDEX($B$14:$B$117&gt;=AH33,0),0),"")</f>
        <v>25</v>
      </c>
      <c r="AJ33" s="194">
        <f t="shared" ca="1" si="43"/>
        <v>0.22111204819277119</v>
      </c>
      <c r="AK33" s="200"/>
      <c r="AL33" s="5"/>
      <c r="AM33" s="194">
        <f t="shared" si="44"/>
        <v>0</v>
      </c>
      <c r="AN33" s="19">
        <f ca="1"/>
        <v>0</v>
      </c>
      <c r="AO33" s="208">
        <f t="shared" ca="1" si="45"/>
        <v>0</v>
      </c>
      <c r="AP33" s="207">
        <f ca="1"/>
        <v>19</v>
      </c>
      <c r="AQ33" s="194">
        <f ca="1"/>
        <v>0.23170731707317074</v>
      </c>
      <c r="AR33" s="198" cm="1">
        <f t="array" aca="1" ref="AR33" ca="1">IFERROR(MATCH(TRUE,INDEX($B$14:$B$117&gt;=AQ33,0),0),"")</f>
        <v>25</v>
      </c>
      <c r="AS33" s="194">
        <f t="shared" ca="1" si="46"/>
        <v>0.2251951219512196</v>
      </c>
      <c r="AT33" s="200"/>
      <c r="AU33" s="5"/>
      <c r="AV33" s="194">
        <f t="shared" si="47"/>
        <v>0</v>
      </c>
      <c r="AW33" s="19">
        <f ca="1"/>
        <v>0</v>
      </c>
      <c r="AX33" s="208">
        <f t="shared" ca="1" si="48"/>
        <v>0</v>
      </c>
      <c r="AY33" s="207">
        <f ca="1"/>
        <v>19</v>
      </c>
      <c r="AZ33" s="194">
        <f ca="1"/>
        <v>0.23456790123456789</v>
      </c>
      <c r="BA33" s="198" cm="1">
        <f t="array" aca="1" ref="BA33" ca="1">IFERROR(MATCH(TRUE,INDEX($B$14:$B$117&gt;=AZ33,0),0),"")</f>
        <v>26</v>
      </c>
      <c r="BB33" s="194">
        <f t="shared" ca="1" si="49"/>
        <v>0.22996666666666674</v>
      </c>
      <c r="BC33" s="200"/>
      <c r="BD33" s="5"/>
      <c r="BE33" s="194">
        <f t="shared" si="50"/>
        <v>0</v>
      </c>
      <c r="BF33" s="19">
        <f ca="1"/>
        <v>0</v>
      </c>
      <c r="BG33" s="208">
        <f t="shared" ca="1" si="51"/>
        <v>0</v>
      </c>
      <c r="BH33" s="207">
        <f ca="1"/>
        <v>19</v>
      </c>
      <c r="BI33" s="194">
        <f ca="1"/>
        <v>0.23456790123456789</v>
      </c>
      <c r="BJ33" s="198" cm="1">
        <f t="array" aca="1" ref="BJ33" ca="1">IFERROR(MATCH(TRUE,INDEX($B$14:$B$117&gt;=BI33,0),0),"")</f>
        <v>26</v>
      </c>
      <c r="BK33" s="194">
        <f t="shared" ca="1" si="52"/>
        <v>0.22996666666666674</v>
      </c>
      <c r="BL33" s="200"/>
      <c r="BM33" s="5"/>
      <c r="BN33" s="194">
        <f t="shared" si="53"/>
        <v>0</v>
      </c>
      <c r="BO33" s="19">
        <f ca="1"/>
        <v>0</v>
      </c>
      <c r="BP33" s="208">
        <f t="shared" ca="1" si="54"/>
        <v>0</v>
      </c>
      <c r="BQ33" s="207">
        <f ca="1"/>
        <v>19</v>
      </c>
      <c r="BR33" s="194">
        <f ca="1"/>
        <v>0.23750000000000002</v>
      </c>
      <c r="BS33" s="198" cm="1">
        <f t="array" aca="1" ref="BS33" ca="1">IFERROR(MATCH(TRUE,INDEX($B$14:$B$117&gt;=BR33,0),0),"")</f>
        <v>26</v>
      </c>
      <c r="BT33" s="194">
        <f t="shared" ca="1" si="55"/>
        <v>0.23404375000000008</v>
      </c>
      <c r="BU33" s="200"/>
      <c r="BV33" s="5"/>
      <c r="BW33" s="194">
        <f t="shared" si="56"/>
        <v>0</v>
      </c>
      <c r="BX33" s="19">
        <f ca="1"/>
        <v>0</v>
      </c>
      <c r="BY33" s="208">
        <f t="shared" ca="1" si="57"/>
        <v>0</v>
      </c>
      <c r="BZ33" s="207">
        <f ca="1"/>
        <v>19</v>
      </c>
      <c r="CA33" s="194">
        <f ca="1"/>
        <v>0.23750000000000002</v>
      </c>
      <c r="CB33" s="198" cm="1">
        <f t="array" aca="1" ref="CB33" ca="1">IFERROR(MATCH(TRUE,INDEX($B$14:$B$117&gt;=CA33,0),0),"")</f>
        <v>26</v>
      </c>
      <c r="CC33" s="194">
        <f t="shared" ca="1" si="58"/>
        <v>0.23404375000000008</v>
      </c>
      <c r="CD33" s="200"/>
      <c r="CE33" s="5"/>
      <c r="CF33" s="194">
        <f t="shared" si="59"/>
        <v>0</v>
      </c>
      <c r="CG33" s="19">
        <f ca="1"/>
        <v>0</v>
      </c>
      <c r="CH33" s="208">
        <f t="shared" ca="1" si="60"/>
        <v>0</v>
      </c>
      <c r="CI33" s="207">
        <f ca="1"/>
        <v>19</v>
      </c>
      <c r="CJ33" s="194">
        <f ca="1"/>
        <v>0.24050632911392406</v>
      </c>
      <c r="CK33" s="198" cm="1">
        <f t="array" aca="1" ref="CK33" ca="1">IFERROR(MATCH(TRUE,INDEX($B$14:$B$117&gt;=CJ33,0),0),"")</f>
        <v>26</v>
      </c>
      <c r="CL33" s="194">
        <f t="shared" ca="1" si="61"/>
        <v>0.23822405063291144</v>
      </c>
      <c r="CM33" s="200"/>
      <c r="CN33" s="5"/>
      <c r="CO33" s="194">
        <f t="shared" si="62"/>
        <v>0</v>
      </c>
      <c r="CP33" s="19">
        <f ca="1"/>
        <v>0</v>
      </c>
      <c r="CQ33" s="208">
        <f t="shared" ca="1" si="63"/>
        <v>0</v>
      </c>
      <c r="CR33" s="207"/>
      <c r="CS33" s="194"/>
      <c r="CT33" s="198" cm="1">
        <f t="array" ref="CT33">IFERROR(MATCH(TRUE,INDEX($B$14:$B$117&gt;=CS33,0),0),"")</f>
        <v>1</v>
      </c>
      <c r="CU33" s="194">
        <f t="shared" ca="1" si="64"/>
        <v>3.2000000000000006E-3</v>
      </c>
      <c r="CV33" s="200"/>
      <c r="CW33" s="5"/>
      <c r="CX33" s="194">
        <f t="shared" si="65"/>
        <v>0</v>
      </c>
      <c r="CY33" s="19" t="e">
        <f ca="1"/>
        <v>#N/A</v>
      </c>
      <c r="CZ33" s="208" t="e">
        <f t="shared" ca="1" si="66"/>
        <v>#N/A</v>
      </c>
      <c r="DA33" s="207"/>
      <c r="DB33" s="194"/>
      <c r="DC33" s="198" cm="1">
        <f t="array" ref="DC33">IFERROR(MATCH(TRUE,INDEX($B$14:$B$117&gt;=DB33,0),0),"")</f>
        <v>1</v>
      </c>
      <c r="DD33" s="194">
        <f t="shared" ca="1" si="67"/>
        <v>3.2000000000000006E-3</v>
      </c>
      <c r="DE33" s="200"/>
      <c r="DF33" s="5"/>
      <c r="DG33" s="194">
        <f t="shared" si="68"/>
        <v>0</v>
      </c>
      <c r="DH33" s="19" t="e">
        <f ca="1"/>
        <v>#N/A</v>
      </c>
      <c r="DI33" s="208" t="e">
        <f t="shared" ca="1" si="69"/>
        <v>#N/A</v>
      </c>
      <c r="DJ33" s="207"/>
      <c r="DK33" s="194"/>
      <c r="DL33" s="198" cm="1">
        <f t="array" ref="DL33">IFERROR(MATCH(TRUE,INDEX($B$14:$B$117&gt;=DK33,0),0),"")</f>
        <v>1</v>
      </c>
      <c r="DM33" s="194">
        <f t="shared" ca="1" si="70"/>
        <v>3.2000000000000006E-3</v>
      </c>
      <c r="DN33" s="200"/>
      <c r="DO33" s="5"/>
      <c r="DP33" s="194">
        <f t="shared" si="71"/>
        <v>0</v>
      </c>
      <c r="DQ33" s="19" t="e">
        <f ca="1"/>
        <v>#N/A</v>
      </c>
      <c r="DR33" s="208" t="e">
        <f t="shared" ca="1" si="72"/>
        <v>#N/A</v>
      </c>
      <c r="DS33" s="207"/>
      <c r="DT33" s="194"/>
      <c r="DU33" s="198" cm="1">
        <f t="array" ref="DU33">IFERROR(MATCH(TRUE,INDEX($B$14:$B$117&gt;=DT33,0),0),"")</f>
        <v>1</v>
      </c>
      <c r="DV33" s="194">
        <f t="shared" ca="1" si="73"/>
        <v>3.2000000000000006E-3</v>
      </c>
      <c r="DW33" s="200"/>
      <c r="DX33" s="5"/>
      <c r="DY33" s="194">
        <f t="shared" si="74"/>
        <v>0</v>
      </c>
      <c r="DZ33" s="19" t="e">
        <f ca="1"/>
        <v>#N/A</v>
      </c>
      <c r="EA33" s="208" t="e">
        <f t="shared" ca="1" si="75"/>
        <v>#N/A</v>
      </c>
      <c r="EB33" s="207"/>
      <c r="EC33" s="194"/>
      <c r="ED33" s="198" cm="1">
        <f t="array" ref="ED33">IFERROR(MATCH(TRUE,INDEX($B$14:$B$117&gt;=EC33,0),0),"")</f>
        <v>1</v>
      </c>
      <c r="EE33" s="194">
        <f t="shared" ca="1" si="76"/>
        <v>3.2000000000000006E-3</v>
      </c>
      <c r="EF33" s="200"/>
      <c r="EG33" s="5"/>
      <c r="EH33" s="194">
        <f t="shared" si="77"/>
        <v>0</v>
      </c>
      <c r="EI33" s="19" t="e">
        <f ca="1"/>
        <v>#N/A</v>
      </c>
      <c r="EJ33" s="208" t="e">
        <f t="shared" ca="1" si="78"/>
        <v>#N/A</v>
      </c>
      <c r="EK33" s="207"/>
      <c r="EL33" s="194"/>
      <c r="EM33" s="198" cm="1">
        <f t="array" ref="EM33">IFERROR(MATCH(TRUE,INDEX($B$14:$B$117&gt;=EL33,0),0),"")</f>
        <v>1</v>
      </c>
      <c r="EN33" s="194">
        <f t="shared" ca="1" si="79"/>
        <v>3.2000000000000006E-3</v>
      </c>
      <c r="EO33" s="200"/>
      <c r="EP33" s="5"/>
      <c r="EQ33" s="194">
        <f t="shared" si="80"/>
        <v>0</v>
      </c>
      <c r="ER33" s="19" t="e">
        <f ca="1"/>
        <v>#N/A</v>
      </c>
      <c r="ES33" s="208" t="e">
        <f t="shared" ca="1" si="81"/>
        <v>#N/A</v>
      </c>
      <c r="ET33" s="207"/>
      <c r="EU33" s="194"/>
      <c r="EV33" s="198" cm="1">
        <f t="array" ref="EV33">IFERROR(MATCH(TRUE,INDEX($B$14:$B$117&gt;=EU33,0),0),"")</f>
        <v>1</v>
      </c>
      <c r="EW33" s="194">
        <f t="shared" ca="1" si="82"/>
        <v>3.2000000000000006E-3</v>
      </c>
      <c r="EX33" s="200"/>
      <c r="EY33" s="5"/>
      <c r="EZ33" s="194">
        <f t="shared" si="83"/>
        <v>0</v>
      </c>
      <c r="FA33" s="19" t="e">
        <f ca="1"/>
        <v>#N/A</v>
      </c>
      <c r="FB33" s="208" t="e">
        <f t="shared" ca="1" si="84"/>
        <v>#N/A</v>
      </c>
      <c r="FC33" s="207"/>
      <c r="FD33" s="194"/>
      <c r="FE33" s="198" cm="1">
        <f t="array" ref="FE33">IFERROR(MATCH(TRUE,INDEX($B$14:$B$117&gt;=FD33,0),0),"")</f>
        <v>1</v>
      </c>
      <c r="FF33" s="194">
        <f t="shared" ca="1" si="85"/>
        <v>3.2000000000000006E-3</v>
      </c>
      <c r="FG33" s="200"/>
      <c r="FH33" s="5"/>
      <c r="FI33" s="194">
        <f t="shared" si="86"/>
        <v>0</v>
      </c>
      <c r="FJ33" s="19" t="e">
        <f ca="1"/>
        <v>#N/A</v>
      </c>
      <c r="FK33" s="208" t="e">
        <f t="shared" ca="1" si="87"/>
        <v>#N/A</v>
      </c>
      <c r="FL33" s="207"/>
      <c r="FM33" s="194"/>
      <c r="FN33" s="198" cm="1">
        <f t="array" ref="FN33">IFERROR(MATCH(TRUE,INDEX($B$14:$B$117&gt;=FM33,0),0),"")</f>
        <v>1</v>
      </c>
      <c r="FO33" s="194">
        <f t="shared" ca="1" si="88"/>
        <v>3.2000000000000006E-3</v>
      </c>
      <c r="FP33" s="200"/>
      <c r="FQ33" s="5"/>
      <c r="FR33" s="194">
        <f t="shared" si="89"/>
        <v>0</v>
      </c>
      <c r="FS33" s="19" t="e">
        <f ca="1"/>
        <v>#N/A</v>
      </c>
      <c r="FT33" s="208" t="e">
        <f t="shared" ca="1" si="90"/>
        <v>#N/A</v>
      </c>
      <c r="FU33" s="207"/>
      <c r="FV33" s="194"/>
      <c r="FW33" s="198" cm="1">
        <f t="array" ref="FW33">IFERROR(MATCH(TRUE,INDEX($B$14:$B$117&gt;=FV33,0),0),"")</f>
        <v>1</v>
      </c>
      <c r="FX33" s="194">
        <f t="shared" ca="1" si="91"/>
        <v>3.2000000000000006E-3</v>
      </c>
      <c r="FY33" s="200"/>
      <c r="FZ33" s="5"/>
      <c r="GA33" s="194">
        <f t="shared" si="92"/>
        <v>0</v>
      </c>
      <c r="GB33" s="19" t="e">
        <f ca="1"/>
        <v>#N/A</v>
      </c>
      <c r="GC33" s="208" t="e">
        <f t="shared" ca="1" si="93"/>
        <v>#N/A</v>
      </c>
    </row>
    <row r="34" spans="1:185" x14ac:dyDescent="0.2">
      <c r="A34" s="236">
        <v>20</v>
      </c>
      <c r="B34" s="195">
        <v>0.19417475728155334</v>
      </c>
      <c r="C34" s="194">
        <v>0.1711</v>
      </c>
      <c r="D34" s="195">
        <v>1.09E-2</v>
      </c>
      <c r="E34" s="194"/>
      <c r="F34" s="207">
        <f ca="1"/>
        <v>20</v>
      </c>
      <c r="G34" s="194">
        <f ca="1"/>
        <v>0.14388489208633093</v>
      </c>
      <c r="H34" s="198" cm="1">
        <f t="array" aca="1" ref="H34" ca="1">IFERROR(MATCH(TRUE,INDEX($B$14:$B$117&gt;=G34,0),0),"")</f>
        <v>16</v>
      </c>
      <c r="I34" s="194">
        <f t="shared" ca="1" si="38"/>
        <v>0.11450000000000003</v>
      </c>
      <c r="J34" s="200"/>
      <c r="K34" s="5"/>
      <c r="L34" s="194">
        <f t="shared" si="94"/>
        <v>0</v>
      </c>
      <c r="M34" s="19">
        <f ca="1"/>
        <v>0</v>
      </c>
      <c r="N34" s="208">
        <f t="shared" ca="1" si="95"/>
        <v>0</v>
      </c>
      <c r="O34" s="207">
        <f ca="1"/>
        <v>20</v>
      </c>
      <c r="P34" s="194">
        <f ca="1"/>
        <v>0.21505376344086025</v>
      </c>
      <c r="Q34" s="198" cm="1">
        <f t="array" aca="1" ref="Q34" ca="1">IFERROR(MATCH(TRUE,INDEX($B$14:$B$117&gt;=P34,0),0),"")</f>
        <v>24</v>
      </c>
      <c r="R34" s="194">
        <f t="shared" ca="1" si="39"/>
        <v>0.1993580645161292</v>
      </c>
      <c r="S34" s="200"/>
      <c r="T34" s="5"/>
      <c r="U34" s="194">
        <f t="shared" si="96"/>
        <v>0</v>
      </c>
      <c r="V34" s="19">
        <f ca="1"/>
        <v>0</v>
      </c>
      <c r="W34" s="208">
        <f t="shared" ca="1" si="97"/>
        <v>0</v>
      </c>
      <c r="X34" s="207">
        <f ca="1"/>
        <v>20</v>
      </c>
      <c r="Y34" s="194">
        <f ca="1"/>
        <v>0.23255813953488372</v>
      </c>
      <c r="Z34" s="198" cm="1">
        <f t="array" aca="1" ref="Z34" ca="1">IFERROR(MATCH(TRUE,INDEX($B$14:$B$117&gt;=Y34,0),0),"")</f>
        <v>25</v>
      </c>
      <c r="AA34" s="194">
        <f t="shared" ca="1" si="40"/>
        <v>0.22643953488372098</v>
      </c>
      <c r="AB34" s="200"/>
      <c r="AC34" s="5"/>
      <c r="AD34" s="194">
        <f t="shared" si="41"/>
        <v>0</v>
      </c>
      <c r="AE34" s="19">
        <f ca="1"/>
        <v>0</v>
      </c>
      <c r="AF34" s="208">
        <f t="shared" ca="1" si="42"/>
        <v>0</v>
      </c>
      <c r="AG34" s="207">
        <f ca="1"/>
        <v>20</v>
      </c>
      <c r="AH34" s="194">
        <f ca="1"/>
        <v>0.24096385542168675</v>
      </c>
      <c r="AI34" s="198" cm="1">
        <f t="array" aca="1" ref="AI34" ca="1">IFERROR(MATCH(TRUE,INDEX($B$14:$B$117&gt;=AH34,0),0),"")</f>
        <v>26</v>
      </c>
      <c r="AJ34" s="194">
        <f t="shared" ca="1" si="43"/>
        <v>0.23886024096385547</v>
      </c>
      <c r="AK34" s="200"/>
      <c r="AL34" s="5"/>
      <c r="AM34" s="194">
        <f t="shared" si="44"/>
        <v>0</v>
      </c>
      <c r="AN34" s="19">
        <f ca="1"/>
        <v>0</v>
      </c>
      <c r="AO34" s="208">
        <f t="shared" ca="1" si="45"/>
        <v>0</v>
      </c>
      <c r="AP34" s="207">
        <f ca="1"/>
        <v>20</v>
      </c>
      <c r="AQ34" s="194">
        <f ca="1"/>
        <v>0.24390243902439024</v>
      </c>
      <c r="AR34" s="198" cm="1">
        <f t="array" aca="1" ref="AR34" ca="1">IFERROR(MATCH(TRUE,INDEX($B$14:$B$117&gt;=AQ34,0),0),"")</f>
        <v>27</v>
      </c>
      <c r="AS34" s="194">
        <f t="shared" ca="1" si="46"/>
        <v>0.24241951219512198</v>
      </c>
      <c r="AT34" s="200"/>
      <c r="AU34" s="5"/>
      <c r="AV34" s="194">
        <f t="shared" si="47"/>
        <v>0</v>
      </c>
      <c r="AW34" s="19">
        <f ca="1"/>
        <v>0</v>
      </c>
      <c r="AX34" s="208">
        <f t="shared" ca="1" si="48"/>
        <v>0</v>
      </c>
      <c r="AY34" s="207">
        <f ca="1"/>
        <v>20</v>
      </c>
      <c r="AZ34" s="194">
        <f ca="1"/>
        <v>0.24691358024691357</v>
      </c>
      <c r="BA34" s="198" cm="1">
        <f t="array" aca="1" ref="BA34" ca="1">IFERROR(MATCH(TRUE,INDEX($B$14:$B$117&gt;=AZ34,0),0),"")</f>
        <v>27</v>
      </c>
      <c r="BB34" s="194">
        <f t="shared" ca="1" si="49"/>
        <v>0.24679259259259262</v>
      </c>
      <c r="BC34" s="200"/>
      <c r="BD34" s="5"/>
      <c r="BE34" s="194">
        <f t="shared" si="50"/>
        <v>0</v>
      </c>
      <c r="BF34" s="19">
        <f ca="1"/>
        <v>0</v>
      </c>
      <c r="BG34" s="208">
        <f t="shared" ca="1" si="51"/>
        <v>0</v>
      </c>
      <c r="BH34" s="207">
        <f ca="1"/>
        <v>20</v>
      </c>
      <c r="BI34" s="194">
        <f ca="1"/>
        <v>0.24691358024691357</v>
      </c>
      <c r="BJ34" s="198" cm="1">
        <f t="array" aca="1" ref="BJ34" ca="1">IFERROR(MATCH(TRUE,INDEX($B$14:$B$117&gt;=BI34,0),0),"")</f>
        <v>27</v>
      </c>
      <c r="BK34" s="194">
        <f t="shared" ca="1" si="52"/>
        <v>0.24679259259259262</v>
      </c>
      <c r="BL34" s="200"/>
      <c r="BM34" s="5"/>
      <c r="BN34" s="194">
        <f t="shared" si="53"/>
        <v>0</v>
      </c>
      <c r="BO34" s="19">
        <f ca="1"/>
        <v>0</v>
      </c>
      <c r="BP34" s="208">
        <f t="shared" ca="1" si="54"/>
        <v>0</v>
      </c>
      <c r="BQ34" s="207">
        <f ca="1"/>
        <v>20</v>
      </c>
      <c r="BR34" s="194">
        <f ca="1"/>
        <v>0.25</v>
      </c>
      <c r="BS34" s="198" cm="1">
        <f t="array" aca="1" ref="BS34" ca="1">IFERROR(MATCH(TRUE,INDEX($B$14:$B$117&gt;=BR34,0),0),"")</f>
        <v>27</v>
      </c>
      <c r="BT34" s="194">
        <f t="shared" ca="1" si="55"/>
        <v>0.25127500000000003</v>
      </c>
      <c r="BU34" s="200"/>
      <c r="BV34" s="5"/>
      <c r="BW34" s="194">
        <f t="shared" si="56"/>
        <v>0</v>
      </c>
      <c r="BX34" s="19">
        <f ca="1"/>
        <v>0</v>
      </c>
      <c r="BY34" s="208">
        <f t="shared" ca="1" si="57"/>
        <v>0</v>
      </c>
      <c r="BZ34" s="207">
        <f ca="1"/>
        <v>20</v>
      </c>
      <c r="CA34" s="194">
        <f ca="1"/>
        <v>0.25</v>
      </c>
      <c r="CB34" s="198" cm="1">
        <f t="array" aca="1" ref="CB34" ca="1">IFERROR(MATCH(TRUE,INDEX($B$14:$B$117&gt;=CA34,0),0),"")</f>
        <v>27</v>
      </c>
      <c r="CC34" s="194">
        <f t="shared" ca="1" si="58"/>
        <v>0.25127500000000003</v>
      </c>
      <c r="CD34" s="200"/>
      <c r="CE34" s="5"/>
      <c r="CF34" s="194">
        <f t="shared" si="59"/>
        <v>0</v>
      </c>
      <c r="CG34" s="19">
        <f ca="1"/>
        <v>0</v>
      </c>
      <c r="CH34" s="208">
        <f t="shared" ca="1" si="60"/>
        <v>0</v>
      </c>
      <c r="CI34" s="207">
        <f ca="1"/>
        <v>20</v>
      </c>
      <c r="CJ34" s="194">
        <f ca="1"/>
        <v>0.25316455696202533</v>
      </c>
      <c r="CK34" s="198" cm="1">
        <f t="array" aca="1" ref="CK34" ca="1">IFERROR(MATCH(TRUE,INDEX($B$14:$B$117&gt;=CJ34,0),0),"")</f>
        <v>28</v>
      </c>
      <c r="CL34" s="194">
        <f t="shared" ca="1" si="61"/>
        <v>0.25679493670886083</v>
      </c>
      <c r="CM34" s="200"/>
      <c r="CN34" s="5"/>
      <c r="CO34" s="194">
        <f t="shared" si="62"/>
        <v>0</v>
      </c>
      <c r="CP34" s="19">
        <f ca="1"/>
        <v>0</v>
      </c>
      <c r="CQ34" s="208">
        <f t="shared" ca="1" si="63"/>
        <v>0</v>
      </c>
      <c r="CR34" s="207"/>
      <c r="CS34" s="194"/>
      <c r="CT34" s="198" cm="1">
        <f t="array" ref="CT34">IFERROR(MATCH(TRUE,INDEX($B$14:$B$117&gt;=CS34,0),0),"")</f>
        <v>1</v>
      </c>
      <c r="CU34" s="194">
        <f t="shared" ca="1" si="64"/>
        <v>3.2000000000000006E-3</v>
      </c>
      <c r="CV34" s="200"/>
      <c r="CW34" s="5"/>
      <c r="CX34" s="194">
        <f t="shared" si="65"/>
        <v>0</v>
      </c>
      <c r="CY34" s="19" t="e">
        <f ca="1"/>
        <v>#N/A</v>
      </c>
      <c r="CZ34" s="208" t="e">
        <f t="shared" ca="1" si="66"/>
        <v>#N/A</v>
      </c>
      <c r="DA34" s="207"/>
      <c r="DB34" s="194"/>
      <c r="DC34" s="198" cm="1">
        <f t="array" ref="DC34">IFERROR(MATCH(TRUE,INDEX($B$14:$B$117&gt;=DB34,0),0),"")</f>
        <v>1</v>
      </c>
      <c r="DD34" s="194">
        <f t="shared" ca="1" si="67"/>
        <v>3.2000000000000006E-3</v>
      </c>
      <c r="DE34" s="200"/>
      <c r="DF34" s="5"/>
      <c r="DG34" s="194">
        <f t="shared" si="68"/>
        <v>0</v>
      </c>
      <c r="DH34" s="19" t="e">
        <f ca="1"/>
        <v>#N/A</v>
      </c>
      <c r="DI34" s="208" t="e">
        <f t="shared" ca="1" si="69"/>
        <v>#N/A</v>
      </c>
      <c r="DJ34" s="207"/>
      <c r="DK34" s="194"/>
      <c r="DL34" s="198" cm="1">
        <f t="array" ref="DL34">IFERROR(MATCH(TRUE,INDEX($B$14:$B$117&gt;=DK34,0),0),"")</f>
        <v>1</v>
      </c>
      <c r="DM34" s="194">
        <f t="shared" ca="1" si="70"/>
        <v>3.2000000000000006E-3</v>
      </c>
      <c r="DN34" s="200"/>
      <c r="DO34" s="5"/>
      <c r="DP34" s="194">
        <f t="shared" si="71"/>
        <v>0</v>
      </c>
      <c r="DQ34" s="19" t="e">
        <f ca="1"/>
        <v>#N/A</v>
      </c>
      <c r="DR34" s="208" t="e">
        <f t="shared" ca="1" si="72"/>
        <v>#N/A</v>
      </c>
      <c r="DS34" s="207"/>
      <c r="DT34" s="194"/>
      <c r="DU34" s="198" cm="1">
        <f t="array" ref="DU34">IFERROR(MATCH(TRUE,INDEX($B$14:$B$117&gt;=DT34,0),0),"")</f>
        <v>1</v>
      </c>
      <c r="DV34" s="194">
        <f t="shared" ca="1" si="73"/>
        <v>3.2000000000000006E-3</v>
      </c>
      <c r="DW34" s="200"/>
      <c r="DX34" s="5"/>
      <c r="DY34" s="194">
        <f t="shared" si="74"/>
        <v>0</v>
      </c>
      <c r="DZ34" s="19" t="e">
        <f ca="1"/>
        <v>#N/A</v>
      </c>
      <c r="EA34" s="208" t="e">
        <f t="shared" ca="1" si="75"/>
        <v>#N/A</v>
      </c>
      <c r="EB34" s="207"/>
      <c r="EC34" s="194"/>
      <c r="ED34" s="198" cm="1">
        <f t="array" ref="ED34">IFERROR(MATCH(TRUE,INDEX($B$14:$B$117&gt;=EC34,0),0),"")</f>
        <v>1</v>
      </c>
      <c r="EE34" s="194">
        <f t="shared" ca="1" si="76"/>
        <v>3.2000000000000006E-3</v>
      </c>
      <c r="EF34" s="200"/>
      <c r="EG34" s="5"/>
      <c r="EH34" s="194">
        <f t="shared" si="77"/>
        <v>0</v>
      </c>
      <c r="EI34" s="19" t="e">
        <f ca="1"/>
        <v>#N/A</v>
      </c>
      <c r="EJ34" s="208" t="e">
        <f t="shared" ca="1" si="78"/>
        <v>#N/A</v>
      </c>
      <c r="EK34" s="207"/>
      <c r="EL34" s="194"/>
      <c r="EM34" s="198" cm="1">
        <f t="array" ref="EM34">IFERROR(MATCH(TRUE,INDEX($B$14:$B$117&gt;=EL34,0),0),"")</f>
        <v>1</v>
      </c>
      <c r="EN34" s="194">
        <f t="shared" ca="1" si="79"/>
        <v>3.2000000000000006E-3</v>
      </c>
      <c r="EO34" s="200"/>
      <c r="EP34" s="5"/>
      <c r="EQ34" s="194">
        <f t="shared" si="80"/>
        <v>0</v>
      </c>
      <c r="ER34" s="19" t="e">
        <f ca="1"/>
        <v>#N/A</v>
      </c>
      <c r="ES34" s="208" t="e">
        <f t="shared" ca="1" si="81"/>
        <v>#N/A</v>
      </c>
      <c r="ET34" s="207"/>
      <c r="EU34" s="194"/>
      <c r="EV34" s="198" cm="1">
        <f t="array" ref="EV34">IFERROR(MATCH(TRUE,INDEX($B$14:$B$117&gt;=EU34,0),0),"")</f>
        <v>1</v>
      </c>
      <c r="EW34" s="194">
        <f t="shared" ca="1" si="82"/>
        <v>3.2000000000000006E-3</v>
      </c>
      <c r="EX34" s="200"/>
      <c r="EY34" s="5"/>
      <c r="EZ34" s="194">
        <f t="shared" si="83"/>
        <v>0</v>
      </c>
      <c r="FA34" s="19" t="e">
        <f ca="1"/>
        <v>#N/A</v>
      </c>
      <c r="FB34" s="208" t="e">
        <f t="shared" ca="1" si="84"/>
        <v>#N/A</v>
      </c>
      <c r="FC34" s="207"/>
      <c r="FD34" s="194"/>
      <c r="FE34" s="198" cm="1">
        <f t="array" ref="FE34">IFERROR(MATCH(TRUE,INDEX($B$14:$B$117&gt;=FD34,0),0),"")</f>
        <v>1</v>
      </c>
      <c r="FF34" s="194">
        <f t="shared" ca="1" si="85"/>
        <v>3.2000000000000006E-3</v>
      </c>
      <c r="FG34" s="200"/>
      <c r="FH34" s="5"/>
      <c r="FI34" s="194">
        <f t="shared" si="86"/>
        <v>0</v>
      </c>
      <c r="FJ34" s="19" t="e">
        <f ca="1"/>
        <v>#N/A</v>
      </c>
      <c r="FK34" s="208" t="e">
        <f t="shared" ca="1" si="87"/>
        <v>#N/A</v>
      </c>
      <c r="FL34" s="207"/>
      <c r="FM34" s="194"/>
      <c r="FN34" s="198" cm="1">
        <f t="array" ref="FN34">IFERROR(MATCH(TRUE,INDEX($B$14:$B$117&gt;=FM34,0),0),"")</f>
        <v>1</v>
      </c>
      <c r="FO34" s="194">
        <f t="shared" ca="1" si="88"/>
        <v>3.2000000000000006E-3</v>
      </c>
      <c r="FP34" s="200"/>
      <c r="FQ34" s="5"/>
      <c r="FR34" s="194">
        <f t="shared" si="89"/>
        <v>0</v>
      </c>
      <c r="FS34" s="19" t="e">
        <f ca="1"/>
        <v>#N/A</v>
      </c>
      <c r="FT34" s="208" t="e">
        <f t="shared" ca="1" si="90"/>
        <v>#N/A</v>
      </c>
      <c r="FU34" s="207"/>
      <c r="FV34" s="194"/>
      <c r="FW34" s="198" cm="1">
        <f t="array" ref="FW34">IFERROR(MATCH(TRUE,INDEX($B$14:$B$117&gt;=FV34,0),0),"")</f>
        <v>1</v>
      </c>
      <c r="FX34" s="194">
        <f t="shared" ca="1" si="91"/>
        <v>3.2000000000000006E-3</v>
      </c>
      <c r="FY34" s="200"/>
      <c r="FZ34" s="5"/>
      <c r="GA34" s="194">
        <f t="shared" si="92"/>
        <v>0</v>
      </c>
      <c r="GB34" s="19" t="e">
        <f ca="1"/>
        <v>#N/A</v>
      </c>
      <c r="GC34" s="208" t="e">
        <f t="shared" ca="1" si="93"/>
        <v>#N/A</v>
      </c>
    </row>
    <row r="35" spans="1:185" x14ac:dyDescent="0.2">
      <c r="A35" s="236">
        <v>21</v>
      </c>
      <c r="B35" s="195">
        <v>0.20388349514563101</v>
      </c>
      <c r="C35" s="194">
        <v>0.18379999999999999</v>
      </c>
      <c r="D35" s="195">
        <v>1.2699999999999999E-2</v>
      </c>
      <c r="E35" s="194"/>
      <c r="F35" s="207">
        <f ca="1"/>
        <v>21</v>
      </c>
      <c r="G35" s="194">
        <f ca="1"/>
        <v>0.15107913669064749</v>
      </c>
      <c r="H35" s="198" cm="1">
        <f t="array" aca="1" ref="H35" ca="1">IFERROR(MATCH(TRUE,INDEX($B$14:$B$117&gt;=G35,0),0),"")</f>
        <v>17</v>
      </c>
      <c r="I35" s="194">
        <f t="shared" ca="1" si="38"/>
        <v>0.12673093525179857</v>
      </c>
      <c r="J35" s="200"/>
      <c r="K35" s="5"/>
      <c r="L35" s="194">
        <f t="shared" si="94"/>
        <v>0</v>
      </c>
      <c r="M35" s="19">
        <f ca="1"/>
        <v>0</v>
      </c>
      <c r="N35" s="208">
        <f t="shared" ca="1" si="95"/>
        <v>0</v>
      </c>
      <c r="O35" s="207">
        <f ca="1"/>
        <v>21</v>
      </c>
      <c r="P35" s="194">
        <f ca="1"/>
        <v>0.22580645161290325</v>
      </c>
      <c r="Q35" s="198" cm="1">
        <f t="array" aca="1" ref="Q35" ca="1">IFERROR(MATCH(TRUE,INDEX($B$14:$B$117&gt;=P35,0),0),"")</f>
        <v>25</v>
      </c>
      <c r="R35" s="194">
        <f t="shared" ca="1" si="39"/>
        <v>0.21656451612903238</v>
      </c>
      <c r="S35" s="200"/>
      <c r="T35" s="5"/>
      <c r="U35" s="194">
        <f t="shared" si="96"/>
        <v>0</v>
      </c>
      <c r="V35" s="19">
        <f ca="1"/>
        <v>0</v>
      </c>
      <c r="W35" s="208">
        <f t="shared" ca="1" si="97"/>
        <v>0</v>
      </c>
      <c r="X35" s="207">
        <f ca="1"/>
        <v>21</v>
      </c>
      <c r="Y35" s="194">
        <f ca="1"/>
        <v>0.2441860465116279</v>
      </c>
      <c r="Z35" s="198" cm="1">
        <f t="array" aca="1" ref="Z35" ca="1">IFERROR(MATCH(TRUE,INDEX($B$14:$B$117&gt;=Y35,0),0),"")</f>
        <v>27</v>
      </c>
      <c r="AA35" s="194">
        <f t="shared" ca="1" si="40"/>
        <v>0.24283139534883724</v>
      </c>
      <c r="AB35" s="200"/>
      <c r="AC35" s="5"/>
      <c r="AD35" s="194">
        <f t="shared" si="41"/>
        <v>0</v>
      </c>
      <c r="AE35" s="19">
        <f ca="1"/>
        <v>0</v>
      </c>
      <c r="AF35" s="208">
        <f t="shared" ca="1" si="42"/>
        <v>0</v>
      </c>
      <c r="AG35" s="207">
        <f ca="1"/>
        <v>21</v>
      </c>
      <c r="AH35" s="194">
        <f ca="1"/>
        <v>0.25301204819277112</v>
      </c>
      <c r="AI35" s="198" cm="1">
        <f t="array" aca="1" ref="AI35" ca="1">IFERROR(MATCH(TRUE,INDEX($B$14:$B$117&gt;=AH35,0),0),"")</f>
        <v>28</v>
      </c>
      <c r="AJ35" s="194">
        <f t="shared" ca="1" si="43"/>
        <v>0.25658915662650611</v>
      </c>
      <c r="AK35" s="200"/>
      <c r="AL35" s="5"/>
      <c r="AM35" s="194">
        <f t="shared" si="44"/>
        <v>0</v>
      </c>
      <c r="AN35" s="19">
        <f ca="1"/>
        <v>0</v>
      </c>
      <c r="AO35" s="208">
        <f t="shared" ca="1" si="45"/>
        <v>0</v>
      </c>
      <c r="AP35" s="207">
        <f ca="1"/>
        <v>21</v>
      </c>
      <c r="AQ35" s="194">
        <f ca="1"/>
        <v>0.25609756097560976</v>
      </c>
      <c r="AR35" s="198" cm="1">
        <f t="array" aca="1" ref="AR35" ca="1">IFERROR(MATCH(TRUE,INDEX($B$14:$B$117&gt;=AQ35,0),0),"")</f>
        <v>28</v>
      </c>
      <c r="AS35" s="194">
        <f t="shared" ca="1" si="46"/>
        <v>0.26075243902439033</v>
      </c>
      <c r="AT35" s="200"/>
      <c r="AU35" s="5"/>
      <c r="AV35" s="194">
        <f t="shared" si="47"/>
        <v>0</v>
      </c>
      <c r="AW35" s="19">
        <f ca="1"/>
        <v>0</v>
      </c>
      <c r="AX35" s="208">
        <f t="shared" ca="1" si="48"/>
        <v>0</v>
      </c>
      <c r="AY35" s="207">
        <f ca="1"/>
        <v>21</v>
      </c>
      <c r="AZ35" s="194">
        <f ca="1"/>
        <v>0.25925925925925924</v>
      </c>
      <c r="BA35" s="198" cm="1">
        <f t="array" aca="1" ref="BA35" ca="1">IFERROR(MATCH(TRUE,INDEX($B$14:$B$117&gt;=AZ35,0),0),"")</f>
        <v>28</v>
      </c>
      <c r="BB35" s="194">
        <f t="shared" ca="1" si="49"/>
        <v>0.26501851851851854</v>
      </c>
      <c r="BC35" s="200"/>
      <c r="BD35" s="5"/>
      <c r="BE35" s="194">
        <f t="shared" si="50"/>
        <v>0</v>
      </c>
      <c r="BF35" s="19">
        <f ca="1"/>
        <v>0</v>
      </c>
      <c r="BG35" s="208">
        <f t="shared" ca="1" si="51"/>
        <v>0</v>
      </c>
      <c r="BH35" s="207">
        <f ca="1"/>
        <v>21</v>
      </c>
      <c r="BI35" s="194">
        <f ca="1"/>
        <v>0.25925925925925924</v>
      </c>
      <c r="BJ35" s="198" cm="1">
        <f t="array" aca="1" ref="BJ35" ca="1">IFERROR(MATCH(TRUE,INDEX($B$14:$B$117&gt;=BI35,0),0),"")</f>
        <v>28</v>
      </c>
      <c r="BK35" s="194">
        <f t="shared" ca="1" si="52"/>
        <v>0.26501851851851854</v>
      </c>
      <c r="BL35" s="200"/>
      <c r="BM35" s="5"/>
      <c r="BN35" s="194">
        <f t="shared" si="53"/>
        <v>0</v>
      </c>
      <c r="BO35" s="19">
        <f ca="1"/>
        <v>0</v>
      </c>
      <c r="BP35" s="208">
        <f t="shared" ca="1" si="54"/>
        <v>0</v>
      </c>
      <c r="BQ35" s="207">
        <f ca="1"/>
        <v>21</v>
      </c>
      <c r="BR35" s="194">
        <f ca="1"/>
        <v>0.26250000000000001</v>
      </c>
      <c r="BS35" s="198" cm="1">
        <f t="array" aca="1" ref="BS35" ca="1">IFERROR(MATCH(TRUE,INDEX($B$14:$B$117&gt;=BR35,0),0),"")</f>
        <v>29</v>
      </c>
      <c r="BT35" s="194">
        <f t="shared" ca="1" si="55"/>
        <v>0.27102750000000003</v>
      </c>
      <c r="BU35" s="200"/>
      <c r="BV35" s="5"/>
      <c r="BW35" s="194">
        <f t="shared" si="56"/>
        <v>0</v>
      </c>
      <c r="BX35" s="19">
        <f ca="1"/>
        <v>0</v>
      </c>
      <c r="BY35" s="208">
        <f t="shared" ca="1" si="57"/>
        <v>0</v>
      </c>
      <c r="BZ35" s="207">
        <f ca="1"/>
        <v>21</v>
      </c>
      <c r="CA35" s="194">
        <f ca="1"/>
        <v>0.26250000000000001</v>
      </c>
      <c r="CB35" s="198" cm="1">
        <f t="array" aca="1" ref="CB35" ca="1">IFERROR(MATCH(TRUE,INDEX($B$14:$B$117&gt;=CA35,0),0),"")</f>
        <v>29</v>
      </c>
      <c r="CC35" s="194">
        <f t="shared" ca="1" si="58"/>
        <v>0.27102750000000003</v>
      </c>
      <c r="CD35" s="200"/>
      <c r="CE35" s="5"/>
      <c r="CF35" s="194">
        <f t="shared" si="59"/>
        <v>0</v>
      </c>
      <c r="CG35" s="19">
        <f ca="1"/>
        <v>0</v>
      </c>
      <c r="CH35" s="208">
        <f t="shared" ca="1" si="60"/>
        <v>0</v>
      </c>
      <c r="CI35" s="207">
        <f ca="1"/>
        <v>21</v>
      </c>
      <c r="CJ35" s="194">
        <f ca="1"/>
        <v>0.26582278481012656</v>
      </c>
      <c r="CK35" s="198" cm="1">
        <f t="array" aca="1" ref="CK35" ca="1">IFERROR(MATCH(TRUE,INDEX($B$14:$B$117&gt;=CJ35,0),0),"")</f>
        <v>29</v>
      </c>
      <c r="CL35" s="194">
        <f t="shared" ca="1" si="61"/>
        <v>0.27492911392405062</v>
      </c>
      <c r="CM35" s="200"/>
      <c r="CN35" s="5"/>
      <c r="CO35" s="194">
        <f t="shared" si="62"/>
        <v>0</v>
      </c>
      <c r="CP35" s="19">
        <f ca="1"/>
        <v>0</v>
      </c>
      <c r="CQ35" s="208">
        <f t="shared" ca="1" si="63"/>
        <v>0</v>
      </c>
      <c r="CR35" s="207"/>
      <c r="CS35" s="194"/>
      <c r="CT35" s="198" cm="1">
        <f t="array" ref="CT35">IFERROR(MATCH(TRUE,INDEX($B$14:$B$117&gt;=CS35,0),0),"")</f>
        <v>1</v>
      </c>
      <c r="CU35" s="194">
        <f t="shared" ca="1" si="64"/>
        <v>3.2000000000000006E-3</v>
      </c>
      <c r="CV35" s="200"/>
      <c r="CW35" s="5"/>
      <c r="CX35" s="194">
        <f t="shared" si="65"/>
        <v>0</v>
      </c>
      <c r="CY35" s="19" t="e">
        <f ca="1"/>
        <v>#N/A</v>
      </c>
      <c r="CZ35" s="208" t="e">
        <f t="shared" ca="1" si="66"/>
        <v>#N/A</v>
      </c>
      <c r="DA35" s="207"/>
      <c r="DB35" s="194"/>
      <c r="DC35" s="198" cm="1">
        <f t="array" ref="DC35">IFERROR(MATCH(TRUE,INDEX($B$14:$B$117&gt;=DB35,0),0),"")</f>
        <v>1</v>
      </c>
      <c r="DD35" s="194">
        <f t="shared" ca="1" si="67"/>
        <v>3.2000000000000006E-3</v>
      </c>
      <c r="DE35" s="200"/>
      <c r="DF35" s="5"/>
      <c r="DG35" s="194">
        <f t="shared" si="68"/>
        <v>0</v>
      </c>
      <c r="DH35" s="19" t="e">
        <f ca="1"/>
        <v>#N/A</v>
      </c>
      <c r="DI35" s="208" t="e">
        <f t="shared" ca="1" si="69"/>
        <v>#N/A</v>
      </c>
      <c r="DJ35" s="207"/>
      <c r="DK35" s="194"/>
      <c r="DL35" s="198" cm="1">
        <f t="array" ref="DL35">IFERROR(MATCH(TRUE,INDEX($B$14:$B$117&gt;=DK35,0),0),"")</f>
        <v>1</v>
      </c>
      <c r="DM35" s="194">
        <f t="shared" ca="1" si="70"/>
        <v>3.2000000000000006E-3</v>
      </c>
      <c r="DN35" s="200"/>
      <c r="DO35" s="5"/>
      <c r="DP35" s="194">
        <f t="shared" si="71"/>
        <v>0</v>
      </c>
      <c r="DQ35" s="19" t="e">
        <f ca="1"/>
        <v>#N/A</v>
      </c>
      <c r="DR35" s="208" t="e">
        <f t="shared" ca="1" si="72"/>
        <v>#N/A</v>
      </c>
      <c r="DS35" s="207"/>
      <c r="DT35" s="194"/>
      <c r="DU35" s="198" cm="1">
        <f t="array" ref="DU35">IFERROR(MATCH(TRUE,INDEX($B$14:$B$117&gt;=DT35,0),0),"")</f>
        <v>1</v>
      </c>
      <c r="DV35" s="194">
        <f t="shared" ca="1" si="73"/>
        <v>3.2000000000000006E-3</v>
      </c>
      <c r="DW35" s="200"/>
      <c r="DX35" s="5"/>
      <c r="DY35" s="194">
        <f t="shared" si="74"/>
        <v>0</v>
      </c>
      <c r="DZ35" s="19" t="e">
        <f ca="1"/>
        <v>#N/A</v>
      </c>
      <c r="EA35" s="208" t="e">
        <f t="shared" ca="1" si="75"/>
        <v>#N/A</v>
      </c>
      <c r="EB35" s="207"/>
      <c r="EC35" s="194"/>
      <c r="ED35" s="198" cm="1">
        <f t="array" ref="ED35">IFERROR(MATCH(TRUE,INDEX($B$14:$B$117&gt;=EC35,0),0),"")</f>
        <v>1</v>
      </c>
      <c r="EE35" s="194">
        <f t="shared" ca="1" si="76"/>
        <v>3.2000000000000006E-3</v>
      </c>
      <c r="EF35" s="200"/>
      <c r="EG35" s="5"/>
      <c r="EH35" s="194">
        <f t="shared" si="77"/>
        <v>0</v>
      </c>
      <c r="EI35" s="19" t="e">
        <f ca="1"/>
        <v>#N/A</v>
      </c>
      <c r="EJ35" s="208" t="e">
        <f t="shared" ca="1" si="78"/>
        <v>#N/A</v>
      </c>
      <c r="EK35" s="207"/>
      <c r="EL35" s="194"/>
      <c r="EM35" s="198" cm="1">
        <f t="array" ref="EM35">IFERROR(MATCH(TRUE,INDEX($B$14:$B$117&gt;=EL35,0),0),"")</f>
        <v>1</v>
      </c>
      <c r="EN35" s="194">
        <f t="shared" ca="1" si="79"/>
        <v>3.2000000000000006E-3</v>
      </c>
      <c r="EO35" s="200"/>
      <c r="EP35" s="5"/>
      <c r="EQ35" s="194">
        <f t="shared" si="80"/>
        <v>0</v>
      </c>
      <c r="ER35" s="19" t="e">
        <f ca="1"/>
        <v>#N/A</v>
      </c>
      <c r="ES35" s="208" t="e">
        <f t="shared" ca="1" si="81"/>
        <v>#N/A</v>
      </c>
      <c r="ET35" s="207"/>
      <c r="EU35" s="194"/>
      <c r="EV35" s="198" cm="1">
        <f t="array" ref="EV35">IFERROR(MATCH(TRUE,INDEX($B$14:$B$117&gt;=EU35,0),0),"")</f>
        <v>1</v>
      </c>
      <c r="EW35" s="194">
        <f t="shared" ca="1" si="82"/>
        <v>3.2000000000000006E-3</v>
      </c>
      <c r="EX35" s="200"/>
      <c r="EY35" s="5"/>
      <c r="EZ35" s="194">
        <f t="shared" si="83"/>
        <v>0</v>
      </c>
      <c r="FA35" s="19" t="e">
        <f ca="1"/>
        <v>#N/A</v>
      </c>
      <c r="FB35" s="208" t="e">
        <f t="shared" ca="1" si="84"/>
        <v>#N/A</v>
      </c>
      <c r="FC35" s="207"/>
      <c r="FD35" s="194"/>
      <c r="FE35" s="198" cm="1">
        <f t="array" ref="FE35">IFERROR(MATCH(TRUE,INDEX($B$14:$B$117&gt;=FD35,0),0),"")</f>
        <v>1</v>
      </c>
      <c r="FF35" s="194">
        <f t="shared" ca="1" si="85"/>
        <v>3.2000000000000006E-3</v>
      </c>
      <c r="FG35" s="200"/>
      <c r="FH35" s="5"/>
      <c r="FI35" s="194">
        <f t="shared" si="86"/>
        <v>0</v>
      </c>
      <c r="FJ35" s="19" t="e">
        <f ca="1"/>
        <v>#N/A</v>
      </c>
      <c r="FK35" s="208" t="e">
        <f t="shared" ca="1" si="87"/>
        <v>#N/A</v>
      </c>
      <c r="FL35" s="207"/>
      <c r="FM35" s="194"/>
      <c r="FN35" s="198" cm="1">
        <f t="array" ref="FN35">IFERROR(MATCH(TRUE,INDEX($B$14:$B$117&gt;=FM35,0),0),"")</f>
        <v>1</v>
      </c>
      <c r="FO35" s="194">
        <f t="shared" ca="1" si="88"/>
        <v>3.2000000000000006E-3</v>
      </c>
      <c r="FP35" s="200"/>
      <c r="FQ35" s="5"/>
      <c r="FR35" s="194">
        <f t="shared" si="89"/>
        <v>0</v>
      </c>
      <c r="FS35" s="19" t="e">
        <f ca="1"/>
        <v>#N/A</v>
      </c>
      <c r="FT35" s="208" t="e">
        <f t="shared" ca="1" si="90"/>
        <v>#N/A</v>
      </c>
      <c r="FU35" s="207"/>
      <c r="FV35" s="194"/>
      <c r="FW35" s="198" cm="1">
        <f t="array" ref="FW35">IFERROR(MATCH(TRUE,INDEX($B$14:$B$117&gt;=FV35,0),0),"")</f>
        <v>1</v>
      </c>
      <c r="FX35" s="194">
        <f t="shared" ca="1" si="91"/>
        <v>3.2000000000000006E-3</v>
      </c>
      <c r="FY35" s="200"/>
      <c r="FZ35" s="5"/>
      <c r="GA35" s="194">
        <f t="shared" si="92"/>
        <v>0</v>
      </c>
      <c r="GB35" s="19" t="e">
        <f ca="1"/>
        <v>#N/A</v>
      </c>
      <c r="GC35" s="208" t="e">
        <f t="shared" ca="1" si="93"/>
        <v>#N/A</v>
      </c>
    </row>
    <row r="36" spans="1:185" x14ac:dyDescent="0.2">
      <c r="A36" s="236">
        <v>22</v>
      </c>
      <c r="B36" s="195">
        <v>0.21359223300970867</v>
      </c>
      <c r="C36" s="194">
        <v>0.19799999999999998</v>
      </c>
      <c r="D36" s="195">
        <v>1.4200000000000001E-2</v>
      </c>
      <c r="E36" s="194"/>
      <c r="F36" s="207">
        <f ca="1"/>
        <v>22</v>
      </c>
      <c r="G36" s="194">
        <f ca="1"/>
        <v>0.15827338129496404</v>
      </c>
      <c r="H36" s="198" cm="1">
        <f t="array" aca="1" ref="H36" ca="1">IFERROR(MATCH(TRUE,INDEX($B$14:$B$117&gt;=G36,0),0),"")</f>
        <v>18</v>
      </c>
      <c r="I36" s="194">
        <f t="shared" ca="1" si="38"/>
        <v>0.13377050359712234</v>
      </c>
      <c r="J36" s="200"/>
      <c r="K36" s="5"/>
      <c r="L36" s="194">
        <f t="shared" si="94"/>
        <v>0</v>
      </c>
      <c r="M36" s="19">
        <f ca="1"/>
        <v>0</v>
      </c>
      <c r="N36" s="208">
        <f t="shared" ca="1" si="95"/>
        <v>0</v>
      </c>
      <c r="O36" s="207">
        <f ca="1"/>
        <v>22</v>
      </c>
      <c r="P36" s="194">
        <f ca="1"/>
        <v>0.23655913978494625</v>
      </c>
      <c r="Q36" s="198" cm="1">
        <f t="array" aca="1" ref="Q36" ca="1">IFERROR(MATCH(TRUE,INDEX($B$14:$B$117&gt;=P36,0),0),"")</f>
        <v>26</v>
      </c>
      <c r="R36" s="194">
        <f t="shared" ca="1" si="39"/>
        <v>0.23273548387096785</v>
      </c>
      <c r="S36" s="200"/>
      <c r="T36" s="5"/>
      <c r="U36" s="194">
        <f t="shared" si="96"/>
        <v>0</v>
      </c>
      <c r="V36" s="19">
        <f ca="1"/>
        <v>0</v>
      </c>
      <c r="W36" s="208">
        <f t="shared" ca="1" si="97"/>
        <v>0</v>
      </c>
      <c r="X36" s="207">
        <f ca="1"/>
        <v>22</v>
      </c>
      <c r="Y36" s="194">
        <f ca="1"/>
        <v>0.2558139534883721</v>
      </c>
      <c r="Z36" s="198" cm="1">
        <f t="array" aca="1" ref="Z36" ca="1">IFERROR(MATCH(TRUE,INDEX($B$14:$B$117&gt;=Y36,0),0),"")</f>
        <v>28</v>
      </c>
      <c r="AA36" s="194">
        <f t="shared" ca="1" si="40"/>
        <v>0.26036976744186052</v>
      </c>
      <c r="AB36" s="200"/>
      <c r="AC36" s="5"/>
      <c r="AD36" s="194">
        <f t="shared" si="41"/>
        <v>0</v>
      </c>
      <c r="AE36" s="19">
        <f ca="1"/>
        <v>0</v>
      </c>
      <c r="AF36" s="208">
        <f t="shared" ca="1" si="42"/>
        <v>0</v>
      </c>
      <c r="AG36" s="207">
        <f ca="1"/>
        <v>22</v>
      </c>
      <c r="AH36" s="194">
        <f ca="1"/>
        <v>0.26506024096385544</v>
      </c>
      <c r="AI36" s="198" cm="1">
        <f t="array" aca="1" ref="AI36" ca="1">IFERROR(MATCH(TRUE,INDEX($B$14:$B$117&gt;=AH36,0),0),"")</f>
        <v>29</v>
      </c>
      <c r="AJ36" s="194">
        <f t="shared" ca="1" si="43"/>
        <v>0.27403373493975908</v>
      </c>
      <c r="AK36" s="200"/>
      <c r="AL36" s="5"/>
      <c r="AM36" s="194">
        <f t="shared" si="44"/>
        <v>0</v>
      </c>
      <c r="AN36" s="19">
        <f ca="1"/>
        <v>0</v>
      </c>
      <c r="AO36" s="208">
        <f t="shared" ca="1" si="45"/>
        <v>0</v>
      </c>
      <c r="AP36" s="207">
        <f ca="1"/>
        <v>22</v>
      </c>
      <c r="AQ36" s="194">
        <f ca="1"/>
        <v>0.26829268292682928</v>
      </c>
      <c r="AR36" s="198" cm="1">
        <f t="array" aca="1" ref="AR36" ca="1">IFERROR(MATCH(TRUE,INDEX($B$14:$B$117&gt;=AQ36,0),0),"")</f>
        <v>29</v>
      </c>
      <c r="AS36" s="194">
        <f t="shared" ca="1" si="46"/>
        <v>0.27782926829268295</v>
      </c>
      <c r="AT36" s="200"/>
      <c r="AU36" s="5"/>
      <c r="AV36" s="194">
        <f t="shared" si="47"/>
        <v>0</v>
      </c>
      <c r="AW36" s="19">
        <f ca="1"/>
        <v>0</v>
      </c>
      <c r="AX36" s="208">
        <f t="shared" ca="1" si="48"/>
        <v>0</v>
      </c>
      <c r="AY36" s="207">
        <f ca="1"/>
        <v>22</v>
      </c>
      <c r="AZ36" s="194">
        <f ca="1"/>
        <v>0.27160493827160492</v>
      </c>
      <c r="BA36" s="198" cm="1">
        <f t="array" aca="1" ref="BA36" ca="1">IFERROR(MATCH(TRUE,INDEX($B$14:$B$117&gt;=AZ36,0),0),"")</f>
        <v>29</v>
      </c>
      <c r="BB36" s="194">
        <f t="shared" ca="1" si="49"/>
        <v>0.28171851851851853</v>
      </c>
      <c r="BC36" s="200"/>
      <c r="BD36" s="5"/>
      <c r="BE36" s="194">
        <f t="shared" si="50"/>
        <v>0</v>
      </c>
      <c r="BF36" s="19">
        <f ca="1"/>
        <v>0</v>
      </c>
      <c r="BG36" s="208">
        <f t="shared" ca="1" si="51"/>
        <v>0</v>
      </c>
      <c r="BH36" s="207">
        <f ca="1"/>
        <v>22</v>
      </c>
      <c r="BI36" s="194">
        <f ca="1"/>
        <v>0.27160493827160492</v>
      </c>
      <c r="BJ36" s="198" cm="1">
        <f t="array" aca="1" ref="BJ36" ca="1">IFERROR(MATCH(TRUE,INDEX($B$14:$B$117&gt;=BI36,0),0),"")</f>
        <v>29</v>
      </c>
      <c r="BK36" s="194">
        <f t="shared" ca="1" si="52"/>
        <v>0.28171851851851853</v>
      </c>
      <c r="BL36" s="200"/>
      <c r="BM36" s="5"/>
      <c r="BN36" s="194">
        <f t="shared" si="53"/>
        <v>0</v>
      </c>
      <c r="BO36" s="19">
        <f ca="1"/>
        <v>0</v>
      </c>
      <c r="BP36" s="208">
        <f t="shared" ca="1" si="54"/>
        <v>0</v>
      </c>
      <c r="BQ36" s="207">
        <f ca="1"/>
        <v>22</v>
      </c>
      <c r="BR36" s="194">
        <f ca="1"/>
        <v>0.27500000000000002</v>
      </c>
      <c r="BS36" s="198" cm="1">
        <f t="array" aca="1" ref="BS36" ca="1">IFERROR(MATCH(TRUE,INDEX($B$14:$B$117&gt;=BR36,0),0),"")</f>
        <v>30</v>
      </c>
      <c r="BT36" s="194">
        <f t="shared" ca="1" si="55"/>
        <v>0.28631250000000003</v>
      </c>
      <c r="BU36" s="200"/>
      <c r="BV36" s="5"/>
      <c r="BW36" s="194">
        <f t="shared" si="56"/>
        <v>0</v>
      </c>
      <c r="BX36" s="19">
        <f ca="1"/>
        <v>0</v>
      </c>
      <c r="BY36" s="208">
        <f t="shared" ca="1" si="57"/>
        <v>0</v>
      </c>
      <c r="BZ36" s="207">
        <f ca="1"/>
        <v>22</v>
      </c>
      <c r="CA36" s="194">
        <f ca="1"/>
        <v>0.27500000000000002</v>
      </c>
      <c r="CB36" s="198" cm="1">
        <f t="array" aca="1" ref="CB36" ca="1">IFERROR(MATCH(TRUE,INDEX($B$14:$B$117&gt;=CA36,0),0),"")</f>
        <v>30</v>
      </c>
      <c r="CC36" s="194">
        <f t="shared" ca="1" si="58"/>
        <v>0.28631250000000003</v>
      </c>
      <c r="CD36" s="200"/>
      <c r="CE36" s="5"/>
      <c r="CF36" s="194">
        <f t="shared" si="59"/>
        <v>0</v>
      </c>
      <c r="CG36" s="19">
        <f ca="1"/>
        <v>0</v>
      </c>
      <c r="CH36" s="208">
        <f t="shared" ca="1" si="60"/>
        <v>0</v>
      </c>
      <c r="CI36" s="207">
        <f ca="1"/>
        <v>22</v>
      </c>
      <c r="CJ36" s="194">
        <f ca="1"/>
        <v>0.27848101265822783</v>
      </c>
      <c r="CK36" s="198" cm="1">
        <f t="array" aca="1" ref="CK36" ca="1">IFERROR(MATCH(TRUE,INDEX($B$14:$B$117&gt;=CJ36,0),0),"")</f>
        <v>30</v>
      </c>
      <c r="CL36" s="194">
        <f t="shared" ca="1" si="61"/>
        <v>0.29007721518987339</v>
      </c>
      <c r="CM36" s="200"/>
      <c r="CN36" s="5"/>
      <c r="CO36" s="194">
        <f t="shared" si="62"/>
        <v>0</v>
      </c>
      <c r="CP36" s="19">
        <f ca="1"/>
        <v>0</v>
      </c>
      <c r="CQ36" s="208">
        <f t="shared" ca="1" si="63"/>
        <v>0</v>
      </c>
      <c r="CR36" s="207"/>
      <c r="CS36" s="194"/>
      <c r="CT36" s="198" cm="1">
        <f t="array" ref="CT36">IFERROR(MATCH(TRUE,INDEX($B$14:$B$117&gt;=CS36,0),0),"")</f>
        <v>1</v>
      </c>
      <c r="CU36" s="194">
        <f t="shared" ca="1" si="64"/>
        <v>3.2000000000000006E-3</v>
      </c>
      <c r="CV36" s="200"/>
      <c r="CW36" s="5"/>
      <c r="CX36" s="194">
        <f t="shared" si="65"/>
        <v>0</v>
      </c>
      <c r="CY36" s="19" t="e">
        <f ca="1"/>
        <v>#N/A</v>
      </c>
      <c r="CZ36" s="208" t="e">
        <f t="shared" ca="1" si="66"/>
        <v>#N/A</v>
      </c>
      <c r="DA36" s="207"/>
      <c r="DB36" s="194"/>
      <c r="DC36" s="198" cm="1">
        <f t="array" ref="DC36">IFERROR(MATCH(TRUE,INDEX($B$14:$B$117&gt;=DB36,0),0),"")</f>
        <v>1</v>
      </c>
      <c r="DD36" s="194">
        <f t="shared" ca="1" si="67"/>
        <v>3.2000000000000006E-3</v>
      </c>
      <c r="DE36" s="200"/>
      <c r="DF36" s="5"/>
      <c r="DG36" s="194">
        <f t="shared" si="68"/>
        <v>0</v>
      </c>
      <c r="DH36" s="19" t="e">
        <f ca="1"/>
        <v>#N/A</v>
      </c>
      <c r="DI36" s="208" t="e">
        <f t="shared" ca="1" si="69"/>
        <v>#N/A</v>
      </c>
      <c r="DJ36" s="207"/>
      <c r="DK36" s="194"/>
      <c r="DL36" s="198" cm="1">
        <f t="array" ref="DL36">IFERROR(MATCH(TRUE,INDEX($B$14:$B$117&gt;=DK36,0),0),"")</f>
        <v>1</v>
      </c>
      <c r="DM36" s="194">
        <f t="shared" ca="1" si="70"/>
        <v>3.2000000000000006E-3</v>
      </c>
      <c r="DN36" s="200"/>
      <c r="DO36" s="5"/>
      <c r="DP36" s="194">
        <f t="shared" si="71"/>
        <v>0</v>
      </c>
      <c r="DQ36" s="19" t="e">
        <f ca="1"/>
        <v>#N/A</v>
      </c>
      <c r="DR36" s="208" t="e">
        <f t="shared" ca="1" si="72"/>
        <v>#N/A</v>
      </c>
      <c r="DS36" s="207"/>
      <c r="DT36" s="194"/>
      <c r="DU36" s="198" cm="1">
        <f t="array" ref="DU36">IFERROR(MATCH(TRUE,INDEX($B$14:$B$117&gt;=DT36,0),0),"")</f>
        <v>1</v>
      </c>
      <c r="DV36" s="194">
        <f t="shared" ca="1" si="73"/>
        <v>3.2000000000000006E-3</v>
      </c>
      <c r="DW36" s="200"/>
      <c r="DX36" s="5"/>
      <c r="DY36" s="194">
        <f t="shared" si="74"/>
        <v>0</v>
      </c>
      <c r="DZ36" s="19" t="e">
        <f ca="1"/>
        <v>#N/A</v>
      </c>
      <c r="EA36" s="208" t="e">
        <f t="shared" ca="1" si="75"/>
        <v>#N/A</v>
      </c>
      <c r="EB36" s="207"/>
      <c r="EC36" s="194"/>
      <c r="ED36" s="198" cm="1">
        <f t="array" ref="ED36">IFERROR(MATCH(TRUE,INDEX($B$14:$B$117&gt;=EC36,0),0),"")</f>
        <v>1</v>
      </c>
      <c r="EE36" s="194">
        <f t="shared" ca="1" si="76"/>
        <v>3.2000000000000006E-3</v>
      </c>
      <c r="EF36" s="200"/>
      <c r="EG36" s="5"/>
      <c r="EH36" s="194">
        <f t="shared" si="77"/>
        <v>0</v>
      </c>
      <c r="EI36" s="19" t="e">
        <f ca="1"/>
        <v>#N/A</v>
      </c>
      <c r="EJ36" s="208" t="e">
        <f t="shared" ca="1" si="78"/>
        <v>#N/A</v>
      </c>
      <c r="EK36" s="207"/>
      <c r="EL36" s="194"/>
      <c r="EM36" s="198" cm="1">
        <f t="array" ref="EM36">IFERROR(MATCH(TRUE,INDEX($B$14:$B$117&gt;=EL36,0),0),"")</f>
        <v>1</v>
      </c>
      <c r="EN36" s="194">
        <f t="shared" ca="1" si="79"/>
        <v>3.2000000000000006E-3</v>
      </c>
      <c r="EO36" s="200"/>
      <c r="EP36" s="5"/>
      <c r="EQ36" s="194">
        <f t="shared" si="80"/>
        <v>0</v>
      </c>
      <c r="ER36" s="19" t="e">
        <f ca="1"/>
        <v>#N/A</v>
      </c>
      <c r="ES36" s="208" t="e">
        <f t="shared" ca="1" si="81"/>
        <v>#N/A</v>
      </c>
      <c r="ET36" s="207"/>
      <c r="EU36" s="194"/>
      <c r="EV36" s="198" cm="1">
        <f t="array" ref="EV36">IFERROR(MATCH(TRUE,INDEX($B$14:$B$117&gt;=EU36,0),0),"")</f>
        <v>1</v>
      </c>
      <c r="EW36" s="194">
        <f t="shared" ca="1" si="82"/>
        <v>3.2000000000000006E-3</v>
      </c>
      <c r="EX36" s="200"/>
      <c r="EY36" s="5"/>
      <c r="EZ36" s="194">
        <f t="shared" si="83"/>
        <v>0</v>
      </c>
      <c r="FA36" s="19" t="e">
        <f ca="1"/>
        <v>#N/A</v>
      </c>
      <c r="FB36" s="208" t="e">
        <f t="shared" ca="1" si="84"/>
        <v>#N/A</v>
      </c>
      <c r="FC36" s="207"/>
      <c r="FD36" s="194"/>
      <c r="FE36" s="198" cm="1">
        <f t="array" ref="FE36">IFERROR(MATCH(TRUE,INDEX($B$14:$B$117&gt;=FD36,0),0),"")</f>
        <v>1</v>
      </c>
      <c r="FF36" s="194">
        <f t="shared" ca="1" si="85"/>
        <v>3.2000000000000006E-3</v>
      </c>
      <c r="FG36" s="200"/>
      <c r="FH36" s="5"/>
      <c r="FI36" s="194">
        <f t="shared" si="86"/>
        <v>0</v>
      </c>
      <c r="FJ36" s="19" t="e">
        <f ca="1"/>
        <v>#N/A</v>
      </c>
      <c r="FK36" s="208" t="e">
        <f t="shared" ca="1" si="87"/>
        <v>#N/A</v>
      </c>
      <c r="FL36" s="207"/>
      <c r="FM36" s="194"/>
      <c r="FN36" s="198" cm="1">
        <f t="array" ref="FN36">IFERROR(MATCH(TRUE,INDEX($B$14:$B$117&gt;=FM36,0),0),"")</f>
        <v>1</v>
      </c>
      <c r="FO36" s="194">
        <f t="shared" ca="1" si="88"/>
        <v>3.2000000000000006E-3</v>
      </c>
      <c r="FP36" s="200"/>
      <c r="FQ36" s="5"/>
      <c r="FR36" s="194">
        <f t="shared" si="89"/>
        <v>0</v>
      </c>
      <c r="FS36" s="19" t="e">
        <f ca="1"/>
        <v>#N/A</v>
      </c>
      <c r="FT36" s="208" t="e">
        <f t="shared" ca="1" si="90"/>
        <v>#N/A</v>
      </c>
      <c r="FU36" s="207"/>
      <c r="FV36" s="194"/>
      <c r="FW36" s="198" cm="1">
        <f t="array" ref="FW36">IFERROR(MATCH(TRUE,INDEX($B$14:$B$117&gt;=FV36,0),0),"")</f>
        <v>1</v>
      </c>
      <c r="FX36" s="194">
        <f t="shared" ca="1" si="91"/>
        <v>3.2000000000000006E-3</v>
      </c>
      <c r="FY36" s="200"/>
      <c r="FZ36" s="5"/>
      <c r="GA36" s="194">
        <f t="shared" si="92"/>
        <v>0</v>
      </c>
      <c r="GB36" s="19" t="e">
        <f ca="1"/>
        <v>#N/A</v>
      </c>
      <c r="GC36" s="208" t="e">
        <f t="shared" ca="1" si="93"/>
        <v>#N/A</v>
      </c>
    </row>
    <row r="37" spans="1:185" x14ac:dyDescent="0.2">
      <c r="A37" s="236">
        <v>23</v>
      </c>
      <c r="B37" s="195">
        <v>0.22330097087378634</v>
      </c>
      <c r="C37" s="194">
        <v>0.21209999999999998</v>
      </c>
      <c r="D37" s="195">
        <v>1.41E-2</v>
      </c>
      <c r="E37" s="194"/>
      <c r="F37" s="207">
        <f ca="1"/>
        <v>23</v>
      </c>
      <c r="G37" s="194">
        <f ca="1"/>
        <v>0.16546762589928057</v>
      </c>
      <c r="H37" s="198" cm="1">
        <f t="array" aca="1" ref="H37" ca="1">IFERROR(MATCH(TRUE,INDEX($B$14:$B$117&gt;=G37,0),0),"")</f>
        <v>19</v>
      </c>
      <c r="I37" s="194">
        <f t="shared" ca="1" si="38"/>
        <v>0.14004460431654681</v>
      </c>
      <c r="J37" s="200"/>
      <c r="K37" s="5"/>
      <c r="L37" s="194">
        <f t="shared" si="94"/>
        <v>0</v>
      </c>
      <c r="M37" s="19">
        <f ca="1"/>
        <v>0</v>
      </c>
      <c r="N37" s="208">
        <f t="shared" ca="1" si="95"/>
        <v>0</v>
      </c>
      <c r="O37" s="207">
        <f ca="1"/>
        <v>23</v>
      </c>
      <c r="P37" s="194">
        <f ca="1"/>
        <v>0.24731182795698928</v>
      </c>
      <c r="Q37" s="198" cm="1">
        <f t="array" aca="1" ref="Q37" ca="1">IFERROR(MATCH(TRUE,INDEX($B$14:$B$117&gt;=P37,0),0),"")</f>
        <v>27</v>
      </c>
      <c r="R37" s="194">
        <f t="shared" ca="1" si="39"/>
        <v>0.24737096774193557</v>
      </c>
      <c r="S37" s="200"/>
      <c r="T37" s="5"/>
      <c r="U37" s="194">
        <f t="shared" si="96"/>
        <v>0</v>
      </c>
      <c r="V37" s="19">
        <f ca="1"/>
        <v>0</v>
      </c>
      <c r="W37" s="208">
        <f t="shared" ca="1" si="97"/>
        <v>0</v>
      </c>
      <c r="X37" s="207">
        <f ca="1"/>
        <v>23</v>
      </c>
      <c r="Y37" s="194">
        <f ca="1"/>
        <v>0.26744186046511625</v>
      </c>
      <c r="Z37" s="198" cm="1">
        <f t="array" aca="1" ref="Z37" ca="1">IFERROR(MATCH(TRUE,INDEX($B$14:$B$117&gt;=Y37,0),0),"")</f>
        <v>29</v>
      </c>
      <c r="AA37" s="194">
        <f t="shared" ca="1" si="40"/>
        <v>0.27683023255813954</v>
      </c>
      <c r="AB37" s="200"/>
      <c r="AC37" s="5"/>
      <c r="AD37" s="194">
        <f t="shared" si="41"/>
        <v>0</v>
      </c>
      <c r="AE37" s="19">
        <f ca="1"/>
        <v>0</v>
      </c>
      <c r="AF37" s="208">
        <f t="shared" ca="1" si="42"/>
        <v>0</v>
      </c>
      <c r="AG37" s="207">
        <f ca="1"/>
        <v>23</v>
      </c>
      <c r="AH37" s="194">
        <f ca="1"/>
        <v>0.27710843373493976</v>
      </c>
      <c r="AI37" s="198" cm="1">
        <f t="array" aca="1" ref="AI37" ca="1">IFERROR(MATCH(TRUE,INDEX($B$14:$B$117&gt;=AH37,0),0),"")</f>
        <v>30</v>
      </c>
      <c r="AJ37" s="194">
        <f t="shared" ca="1" si="43"/>
        <v>0.2885927710843374</v>
      </c>
      <c r="AK37" s="200"/>
      <c r="AL37" s="5"/>
      <c r="AM37" s="194">
        <f t="shared" si="44"/>
        <v>0</v>
      </c>
      <c r="AN37" s="19">
        <f ca="1"/>
        <v>0</v>
      </c>
      <c r="AO37" s="208">
        <f t="shared" ca="1" si="45"/>
        <v>0</v>
      </c>
      <c r="AP37" s="207">
        <f ca="1"/>
        <v>23</v>
      </c>
      <c r="AQ37" s="194">
        <f ca="1"/>
        <v>0.28048780487804881</v>
      </c>
      <c r="AR37" s="198" cm="1">
        <f t="array" aca="1" ref="AR37" ca="1">IFERROR(MATCH(TRUE,INDEX($B$14:$B$117&gt;=AQ37,0),0),"")</f>
        <v>30</v>
      </c>
      <c r="AS37" s="194">
        <f t="shared" ca="1" si="46"/>
        <v>0.29224756097560983</v>
      </c>
      <c r="AT37" s="200"/>
      <c r="AU37" s="5"/>
      <c r="AV37" s="194">
        <f t="shared" si="47"/>
        <v>0</v>
      </c>
      <c r="AW37" s="19">
        <f ca="1"/>
        <v>0</v>
      </c>
      <c r="AX37" s="208">
        <f t="shared" ca="1" si="48"/>
        <v>0</v>
      </c>
      <c r="AY37" s="207">
        <f ca="1"/>
        <v>23</v>
      </c>
      <c r="AZ37" s="194">
        <f ca="1"/>
        <v>0.2839506172839506</v>
      </c>
      <c r="BA37" s="198" cm="1">
        <f t="array" aca="1" ref="BA37" ca="1">IFERROR(MATCH(TRUE,INDEX($B$14:$B$117&gt;=AZ37,0),0),"")</f>
        <v>31</v>
      </c>
      <c r="BB37" s="194">
        <f t="shared" ca="1" si="49"/>
        <v>0.29576666666666673</v>
      </c>
      <c r="BC37" s="200"/>
      <c r="BD37" s="5"/>
      <c r="BE37" s="194">
        <f t="shared" si="50"/>
        <v>0</v>
      </c>
      <c r="BF37" s="19">
        <f ca="1"/>
        <v>0</v>
      </c>
      <c r="BG37" s="208">
        <f t="shared" ca="1" si="51"/>
        <v>0</v>
      </c>
      <c r="BH37" s="207">
        <f ca="1"/>
        <v>23</v>
      </c>
      <c r="BI37" s="194">
        <f ca="1"/>
        <v>0.2839506172839506</v>
      </c>
      <c r="BJ37" s="198" cm="1">
        <f t="array" aca="1" ref="BJ37" ca="1">IFERROR(MATCH(TRUE,INDEX($B$14:$B$117&gt;=BI37,0),0),"")</f>
        <v>31</v>
      </c>
      <c r="BK37" s="194">
        <f t="shared" ca="1" si="52"/>
        <v>0.29576666666666673</v>
      </c>
      <c r="BL37" s="200"/>
      <c r="BM37" s="5"/>
      <c r="BN37" s="194">
        <f t="shared" si="53"/>
        <v>0</v>
      </c>
      <c r="BO37" s="19">
        <f ca="1"/>
        <v>0</v>
      </c>
      <c r="BP37" s="208">
        <f t="shared" ca="1" si="54"/>
        <v>0</v>
      </c>
      <c r="BQ37" s="207">
        <f ca="1"/>
        <v>23</v>
      </c>
      <c r="BR37" s="194">
        <f ca="1"/>
        <v>0.28750000000000003</v>
      </c>
      <c r="BS37" s="198" cm="1">
        <f t="array" aca="1" ref="BS37" ca="1">IFERROR(MATCH(TRUE,INDEX($B$14:$B$117&gt;=BR37,0),0),"")</f>
        <v>31</v>
      </c>
      <c r="BT37" s="194">
        <f t="shared" ca="1" si="55"/>
        <v>0.29971500000000012</v>
      </c>
      <c r="BU37" s="200"/>
      <c r="BV37" s="5"/>
      <c r="BW37" s="194">
        <f t="shared" si="56"/>
        <v>0</v>
      </c>
      <c r="BX37" s="19">
        <f ca="1"/>
        <v>0</v>
      </c>
      <c r="BY37" s="208">
        <f t="shared" ca="1" si="57"/>
        <v>0</v>
      </c>
      <c r="BZ37" s="207">
        <f ca="1"/>
        <v>23</v>
      </c>
      <c r="CA37" s="194">
        <f ca="1"/>
        <v>0.28750000000000003</v>
      </c>
      <c r="CB37" s="198" cm="1">
        <f t="array" aca="1" ref="CB37" ca="1">IFERROR(MATCH(TRUE,INDEX($B$14:$B$117&gt;=CA37,0),0),"")</f>
        <v>31</v>
      </c>
      <c r="CC37" s="194">
        <f t="shared" ca="1" si="58"/>
        <v>0.29971500000000012</v>
      </c>
      <c r="CD37" s="200"/>
      <c r="CE37" s="5"/>
      <c r="CF37" s="194">
        <f t="shared" si="59"/>
        <v>0</v>
      </c>
      <c r="CG37" s="19">
        <f ca="1"/>
        <v>0</v>
      </c>
      <c r="CH37" s="208">
        <f t="shared" ca="1" si="60"/>
        <v>0</v>
      </c>
      <c r="CI37" s="207">
        <f ca="1"/>
        <v>23</v>
      </c>
      <c r="CJ37" s="194">
        <f ca="1"/>
        <v>0.29113924050632911</v>
      </c>
      <c r="CK37" s="198" cm="1">
        <f t="array" aca="1" ref="CK37" ca="1">IFERROR(MATCH(TRUE,INDEX($B$14:$B$117&gt;=CJ37,0),0),"")</f>
        <v>31</v>
      </c>
      <c r="CL37" s="194">
        <f t="shared" ca="1" si="61"/>
        <v>0.30376329113924061</v>
      </c>
      <c r="CM37" s="200"/>
      <c r="CN37" s="5"/>
      <c r="CO37" s="194">
        <f t="shared" si="62"/>
        <v>0</v>
      </c>
      <c r="CP37" s="19">
        <f ca="1"/>
        <v>0</v>
      </c>
      <c r="CQ37" s="208">
        <f t="shared" ca="1" si="63"/>
        <v>0</v>
      </c>
      <c r="CR37" s="207"/>
      <c r="CS37" s="194"/>
      <c r="CT37" s="198" cm="1">
        <f t="array" ref="CT37">IFERROR(MATCH(TRUE,INDEX($B$14:$B$117&gt;=CS37,0),0),"")</f>
        <v>1</v>
      </c>
      <c r="CU37" s="194">
        <f t="shared" ca="1" si="64"/>
        <v>3.2000000000000006E-3</v>
      </c>
      <c r="CV37" s="200"/>
      <c r="CW37" s="5"/>
      <c r="CX37" s="194">
        <f t="shared" si="65"/>
        <v>0</v>
      </c>
      <c r="CY37" s="19" t="e">
        <f ca="1"/>
        <v>#N/A</v>
      </c>
      <c r="CZ37" s="208" t="e">
        <f t="shared" ca="1" si="66"/>
        <v>#N/A</v>
      </c>
      <c r="DA37" s="207"/>
      <c r="DB37" s="194"/>
      <c r="DC37" s="198" cm="1">
        <f t="array" ref="DC37">IFERROR(MATCH(TRUE,INDEX($B$14:$B$117&gt;=DB37,0),0),"")</f>
        <v>1</v>
      </c>
      <c r="DD37" s="194">
        <f t="shared" ca="1" si="67"/>
        <v>3.2000000000000006E-3</v>
      </c>
      <c r="DE37" s="200"/>
      <c r="DF37" s="5"/>
      <c r="DG37" s="194">
        <f t="shared" si="68"/>
        <v>0</v>
      </c>
      <c r="DH37" s="19" t="e">
        <f ca="1"/>
        <v>#N/A</v>
      </c>
      <c r="DI37" s="208" t="e">
        <f t="shared" ca="1" si="69"/>
        <v>#N/A</v>
      </c>
      <c r="DJ37" s="207"/>
      <c r="DK37" s="194"/>
      <c r="DL37" s="198" cm="1">
        <f t="array" ref="DL37">IFERROR(MATCH(TRUE,INDEX($B$14:$B$117&gt;=DK37,0),0),"")</f>
        <v>1</v>
      </c>
      <c r="DM37" s="194">
        <f t="shared" ca="1" si="70"/>
        <v>3.2000000000000006E-3</v>
      </c>
      <c r="DN37" s="200"/>
      <c r="DO37" s="5"/>
      <c r="DP37" s="194">
        <f t="shared" si="71"/>
        <v>0</v>
      </c>
      <c r="DQ37" s="19" t="e">
        <f ca="1"/>
        <v>#N/A</v>
      </c>
      <c r="DR37" s="208" t="e">
        <f t="shared" ca="1" si="72"/>
        <v>#N/A</v>
      </c>
      <c r="DS37" s="207"/>
      <c r="DT37" s="194"/>
      <c r="DU37" s="198" cm="1">
        <f t="array" ref="DU37">IFERROR(MATCH(TRUE,INDEX($B$14:$B$117&gt;=DT37,0),0),"")</f>
        <v>1</v>
      </c>
      <c r="DV37" s="194">
        <f t="shared" ca="1" si="73"/>
        <v>3.2000000000000006E-3</v>
      </c>
      <c r="DW37" s="200"/>
      <c r="DX37" s="5"/>
      <c r="DY37" s="194">
        <f t="shared" si="74"/>
        <v>0</v>
      </c>
      <c r="DZ37" s="19" t="e">
        <f ca="1"/>
        <v>#N/A</v>
      </c>
      <c r="EA37" s="208" t="e">
        <f t="shared" ca="1" si="75"/>
        <v>#N/A</v>
      </c>
      <c r="EB37" s="207"/>
      <c r="EC37" s="194"/>
      <c r="ED37" s="198" cm="1">
        <f t="array" ref="ED37">IFERROR(MATCH(TRUE,INDEX($B$14:$B$117&gt;=EC37,0),0),"")</f>
        <v>1</v>
      </c>
      <c r="EE37" s="194">
        <f t="shared" ca="1" si="76"/>
        <v>3.2000000000000006E-3</v>
      </c>
      <c r="EF37" s="200"/>
      <c r="EG37" s="5"/>
      <c r="EH37" s="194">
        <f t="shared" si="77"/>
        <v>0</v>
      </c>
      <c r="EI37" s="19" t="e">
        <f ca="1"/>
        <v>#N/A</v>
      </c>
      <c r="EJ37" s="208" t="e">
        <f t="shared" ca="1" si="78"/>
        <v>#N/A</v>
      </c>
      <c r="EK37" s="207"/>
      <c r="EL37" s="194"/>
      <c r="EM37" s="198" cm="1">
        <f t="array" ref="EM37">IFERROR(MATCH(TRUE,INDEX($B$14:$B$117&gt;=EL37,0),0),"")</f>
        <v>1</v>
      </c>
      <c r="EN37" s="194">
        <f t="shared" ca="1" si="79"/>
        <v>3.2000000000000006E-3</v>
      </c>
      <c r="EO37" s="200"/>
      <c r="EP37" s="5"/>
      <c r="EQ37" s="194">
        <f t="shared" si="80"/>
        <v>0</v>
      </c>
      <c r="ER37" s="19" t="e">
        <f ca="1"/>
        <v>#N/A</v>
      </c>
      <c r="ES37" s="208" t="e">
        <f t="shared" ca="1" si="81"/>
        <v>#N/A</v>
      </c>
      <c r="ET37" s="207"/>
      <c r="EU37" s="194"/>
      <c r="EV37" s="198" cm="1">
        <f t="array" ref="EV37">IFERROR(MATCH(TRUE,INDEX($B$14:$B$117&gt;=EU37,0),0),"")</f>
        <v>1</v>
      </c>
      <c r="EW37" s="194">
        <f t="shared" ca="1" si="82"/>
        <v>3.2000000000000006E-3</v>
      </c>
      <c r="EX37" s="200"/>
      <c r="EY37" s="5"/>
      <c r="EZ37" s="194">
        <f t="shared" si="83"/>
        <v>0</v>
      </c>
      <c r="FA37" s="19" t="e">
        <f ca="1"/>
        <v>#N/A</v>
      </c>
      <c r="FB37" s="208" t="e">
        <f t="shared" ca="1" si="84"/>
        <v>#N/A</v>
      </c>
      <c r="FC37" s="207"/>
      <c r="FD37" s="194"/>
      <c r="FE37" s="198" cm="1">
        <f t="array" ref="FE37">IFERROR(MATCH(TRUE,INDEX($B$14:$B$117&gt;=FD37,0),0),"")</f>
        <v>1</v>
      </c>
      <c r="FF37" s="194">
        <f t="shared" ca="1" si="85"/>
        <v>3.2000000000000006E-3</v>
      </c>
      <c r="FG37" s="200"/>
      <c r="FH37" s="5"/>
      <c r="FI37" s="194">
        <f t="shared" si="86"/>
        <v>0</v>
      </c>
      <c r="FJ37" s="19" t="e">
        <f ca="1"/>
        <v>#N/A</v>
      </c>
      <c r="FK37" s="208" t="e">
        <f t="shared" ca="1" si="87"/>
        <v>#N/A</v>
      </c>
      <c r="FL37" s="207"/>
      <c r="FM37" s="194"/>
      <c r="FN37" s="198" cm="1">
        <f t="array" ref="FN37">IFERROR(MATCH(TRUE,INDEX($B$14:$B$117&gt;=FM37,0),0),"")</f>
        <v>1</v>
      </c>
      <c r="FO37" s="194">
        <f t="shared" ca="1" si="88"/>
        <v>3.2000000000000006E-3</v>
      </c>
      <c r="FP37" s="200"/>
      <c r="FQ37" s="5"/>
      <c r="FR37" s="194">
        <f t="shared" si="89"/>
        <v>0</v>
      </c>
      <c r="FS37" s="19" t="e">
        <f ca="1"/>
        <v>#N/A</v>
      </c>
      <c r="FT37" s="208" t="e">
        <f t="shared" ca="1" si="90"/>
        <v>#N/A</v>
      </c>
      <c r="FU37" s="207"/>
      <c r="FV37" s="194"/>
      <c r="FW37" s="198" cm="1">
        <f t="array" ref="FW37">IFERROR(MATCH(TRUE,INDEX($B$14:$B$117&gt;=FV37,0),0),"")</f>
        <v>1</v>
      </c>
      <c r="FX37" s="194">
        <f t="shared" ca="1" si="91"/>
        <v>3.2000000000000006E-3</v>
      </c>
      <c r="FY37" s="200"/>
      <c r="FZ37" s="5"/>
      <c r="GA37" s="194">
        <f t="shared" si="92"/>
        <v>0</v>
      </c>
      <c r="GB37" s="19" t="e">
        <f ca="1"/>
        <v>#N/A</v>
      </c>
      <c r="GC37" s="208" t="e">
        <f t="shared" ca="1" si="93"/>
        <v>#N/A</v>
      </c>
    </row>
    <row r="38" spans="1:185" x14ac:dyDescent="0.2">
      <c r="A38" s="236">
        <v>24</v>
      </c>
      <c r="B38" s="195">
        <v>0.233009708737864</v>
      </c>
      <c r="C38" s="194">
        <v>0.22709999999999997</v>
      </c>
      <c r="D38" s="195">
        <v>1.4999999999999999E-2</v>
      </c>
      <c r="E38" s="194"/>
      <c r="F38" s="207">
        <f ca="1"/>
        <v>24</v>
      </c>
      <c r="G38" s="194">
        <f ca="1"/>
        <v>0.17266187050359713</v>
      </c>
      <c r="H38" s="198" cm="1">
        <f t="array" aca="1" ref="H38" ca="1">IFERROR(MATCH(TRUE,INDEX($B$14:$B$117&gt;=G38,0),0),"")</f>
        <v>19</v>
      </c>
      <c r="I38" s="194">
        <f t="shared" ca="1" si="38"/>
        <v>0.14767697841726626</v>
      </c>
      <c r="J38" s="200"/>
      <c r="K38" s="5"/>
      <c r="L38" s="194">
        <f t="shared" si="94"/>
        <v>0</v>
      </c>
      <c r="M38" s="19">
        <f ca="1"/>
        <v>0</v>
      </c>
      <c r="N38" s="208">
        <f t="shared" ca="1" si="95"/>
        <v>0</v>
      </c>
      <c r="O38" s="207">
        <f ca="1"/>
        <v>24</v>
      </c>
      <c r="P38" s="194">
        <f ca="1"/>
        <v>0.25806451612903225</v>
      </c>
      <c r="Q38" s="198" cm="1">
        <f t="array" aca="1" ref="Q38" ca="1">IFERROR(MATCH(TRUE,INDEX($B$14:$B$117&gt;=P38,0),0),"")</f>
        <v>28</v>
      </c>
      <c r="R38" s="194">
        <f t="shared" ca="1" si="39"/>
        <v>0.26340645161290327</v>
      </c>
      <c r="S38" s="200"/>
      <c r="T38" s="5"/>
      <c r="U38" s="194">
        <f t="shared" si="96"/>
        <v>0</v>
      </c>
      <c r="V38" s="19">
        <f ca="1"/>
        <v>0</v>
      </c>
      <c r="W38" s="208">
        <f t="shared" ca="1" si="97"/>
        <v>0</v>
      </c>
      <c r="X38" s="207">
        <f ca="1"/>
        <v>24</v>
      </c>
      <c r="Y38" s="194">
        <f ca="1"/>
        <v>0.27906976744186046</v>
      </c>
      <c r="Z38" s="198" cm="1">
        <f t="array" aca="1" ref="Z38" ca="1">IFERROR(MATCH(TRUE,INDEX($B$14:$B$117&gt;=Y38,0),0),"")</f>
        <v>30</v>
      </c>
      <c r="AA38" s="194">
        <f t="shared" ca="1" si="40"/>
        <v>0.29071395348837209</v>
      </c>
      <c r="AB38" s="200"/>
      <c r="AC38" s="5"/>
      <c r="AD38" s="194">
        <f t="shared" si="41"/>
        <v>0</v>
      </c>
      <c r="AE38" s="19">
        <f ca="1"/>
        <v>0</v>
      </c>
      <c r="AF38" s="208">
        <f t="shared" ca="1" si="42"/>
        <v>0</v>
      </c>
      <c r="AG38" s="207">
        <f ca="1"/>
        <v>24</v>
      </c>
      <c r="AH38" s="194">
        <f ca="1"/>
        <v>0.28915662650602414</v>
      </c>
      <c r="AI38" s="198" cm="1">
        <f t="array" aca="1" ref="AI38" ca="1">IFERROR(MATCH(TRUE,INDEX($B$14:$B$117&gt;=AH38,0),0),"")</f>
        <v>31</v>
      </c>
      <c r="AJ38" s="194">
        <f t="shared" ca="1" si="43"/>
        <v>0.30155783132530134</v>
      </c>
      <c r="AK38" s="200"/>
      <c r="AL38" s="5"/>
      <c r="AM38" s="194">
        <f t="shared" si="44"/>
        <v>0</v>
      </c>
      <c r="AN38" s="19">
        <f ca="1"/>
        <v>0</v>
      </c>
      <c r="AO38" s="208">
        <f t="shared" ca="1" si="45"/>
        <v>0</v>
      </c>
      <c r="AP38" s="207">
        <f ca="1"/>
        <v>24</v>
      </c>
      <c r="AQ38" s="194">
        <f ca="1"/>
        <v>0.29268292682926833</v>
      </c>
      <c r="AR38" s="198" cm="1">
        <f t="array" aca="1" ref="AR38" ca="1">IFERROR(MATCH(TRUE,INDEX($B$14:$B$117&gt;=AQ38,0),0),"")</f>
        <v>32</v>
      </c>
      <c r="AS38" s="194">
        <f t="shared" ca="1" si="46"/>
        <v>0.30556585365853667</v>
      </c>
      <c r="AT38" s="200"/>
      <c r="AU38" s="5"/>
      <c r="AV38" s="194">
        <f t="shared" si="47"/>
        <v>0</v>
      </c>
      <c r="AW38" s="19">
        <f ca="1"/>
        <v>0</v>
      </c>
      <c r="AX38" s="208">
        <f t="shared" ca="1" si="48"/>
        <v>0</v>
      </c>
      <c r="AY38" s="207">
        <f ca="1"/>
        <v>24</v>
      </c>
      <c r="AZ38" s="194">
        <f ca="1"/>
        <v>0.29629629629629628</v>
      </c>
      <c r="BA38" s="198" cm="1">
        <f t="array" aca="1" ref="BA38" ca="1">IFERROR(MATCH(TRUE,INDEX($B$14:$B$117&gt;=AZ38,0),0),"")</f>
        <v>32</v>
      </c>
      <c r="BB38" s="194">
        <f t="shared" ca="1" si="49"/>
        <v>0.30954814814814813</v>
      </c>
      <c r="BC38" s="200"/>
      <c r="BD38" s="5"/>
      <c r="BE38" s="194">
        <f t="shared" si="50"/>
        <v>0</v>
      </c>
      <c r="BF38" s="19">
        <f ca="1"/>
        <v>0</v>
      </c>
      <c r="BG38" s="208">
        <f t="shared" ca="1" si="51"/>
        <v>0</v>
      </c>
      <c r="BH38" s="207">
        <f ca="1"/>
        <v>24</v>
      </c>
      <c r="BI38" s="194">
        <f ca="1"/>
        <v>0.29629629629629628</v>
      </c>
      <c r="BJ38" s="198" cm="1">
        <f t="array" aca="1" ref="BJ38" ca="1">IFERROR(MATCH(TRUE,INDEX($B$14:$B$117&gt;=BI38,0),0),"")</f>
        <v>32</v>
      </c>
      <c r="BK38" s="194">
        <f t="shared" ca="1" si="52"/>
        <v>0.30954814814814813</v>
      </c>
      <c r="BL38" s="200"/>
      <c r="BM38" s="5"/>
      <c r="BN38" s="194">
        <f t="shared" si="53"/>
        <v>0</v>
      </c>
      <c r="BO38" s="19">
        <f ca="1"/>
        <v>0</v>
      </c>
      <c r="BP38" s="208">
        <f t="shared" ca="1" si="54"/>
        <v>0</v>
      </c>
      <c r="BQ38" s="207">
        <f ca="1"/>
        <v>24</v>
      </c>
      <c r="BR38" s="194">
        <f ca="1"/>
        <v>0.30000000000000004</v>
      </c>
      <c r="BS38" s="198" cm="1">
        <f t="array" aca="1" ref="BS38" ca="1">IFERROR(MATCH(TRUE,INDEX($B$14:$B$117&gt;=BR38,0),0),"")</f>
        <v>32</v>
      </c>
      <c r="BT38" s="194">
        <f t="shared" ca="1" si="55"/>
        <v>0.31363000000000008</v>
      </c>
      <c r="BU38" s="200"/>
      <c r="BV38" s="5"/>
      <c r="BW38" s="194">
        <f t="shared" si="56"/>
        <v>0</v>
      </c>
      <c r="BX38" s="19">
        <f ca="1"/>
        <v>0</v>
      </c>
      <c r="BY38" s="208">
        <f t="shared" ca="1" si="57"/>
        <v>0</v>
      </c>
      <c r="BZ38" s="207">
        <f ca="1"/>
        <v>24</v>
      </c>
      <c r="CA38" s="194">
        <f ca="1"/>
        <v>0.30000000000000004</v>
      </c>
      <c r="CB38" s="198" cm="1">
        <f t="array" aca="1" ref="CB38" ca="1">IFERROR(MATCH(TRUE,INDEX($B$14:$B$117&gt;=CA38,0),0),"")</f>
        <v>32</v>
      </c>
      <c r="CC38" s="194">
        <f t="shared" ca="1" si="58"/>
        <v>0.31363000000000008</v>
      </c>
      <c r="CD38" s="200"/>
      <c r="CE38" s="5"/>
      <c r="CF38" s="194">
        <f t="shared" si="59"/>
        <v>0</v>
      </c>
      <c r="CG38" s="19">
        <f ca="1"/>
        <v>0</v>
      </c>
      <c r="CH38" s="208">
        <f t="shared" ca="1" si="60"/>
        <v>0</v>
      </c>
      <c r="CI38" s="207">
        <f ca="1"/>
        <v>24</v>
      </c>
      <c r="CJ38" s="194">
        <f ca="1"/>
        <v>0.30379746835443039</v>
      </c>
      <c r="CK38" s="198" cm="1">
        <f t="array" aca="1" ref="CK38" ca="1">IFERROR(MATCH(TRUE,INDEX($B$14:$B$117&gt;=CJ38,0),0),"")</f>
        <v>33</v>
      </c>
      <c r="CL38" s="194">
        <f t="shared" ca="1" si="61"/>
        <v>0.3184531645569621</v>
      </c>
      <c r="CM38" s="200"/>
      <c r="CN38" s="5"/>
      <c r="CO38" s="194">
        <f t="shared" si="62"/>
        <v>0</v>
      </c>
      <c r="CP38" s="19">
        <f ca="1"/>
        <v>0</v>
      </c>
      <c r="CQ38" s="208">
        <f t="shared" ca="1" si="63"/>
        <v>0</v>
      </c>
      <c r="CR38" s="207"/>
      <c r="CS38" s="194"/>
      <c r="CT38" s="198" cm="1">
        <f t="array" ref="CT38">IFERROR(MATCH(TRUE,INDEX($B$14:$B$117&gt;=CS38,0),0),"")</f>
        <v>1</v>
      </c>
      <c r="CU38" s="194">
        <f t="shared" ca="1" si="64"/>
        <v>3.2000000000000006E-3</v>
      </c>
      <c r="CV38" s="200"/>
      <c r="CW38" s="5"/>
      <c r="CX38" s="194">
        <f t="shared" si="65"/>
        <v>0</v>
      </c>
      <c r="CY38" s="19" t="e">
        <f ca="1"/>
        <v>#N/A</v>
      </c>
      <c r="CZ38" s="208" t="e">
        <f t="shared" ca="1" si="66"/>
        <v>#N/A</v>
      </c>
      <c r="DA38" s="207"/>
      <c r="DB38" s="194"/>
      <c r="DC38" s="198" cm="1">
        <f t="array" ref="DC38">IFERROR(MATCH(TRUE,INDEX($B$14:$B$117&gt;=DB38,0),0),"")</f>
        <v>1</v>
      </c>
      <c r="DD38" s="194">
        <f t="shared" ca="1" si="67"/>
        <v>3.2000000000000006E-3</v>
      </c>
      <c r="DE38" s="200"/>
      <c r="DF38" s="5"/>
      <c r="DG38" s="194">
        <f t="shared" si="68"/>
        <v>0</v>
      </c>
      <c r="DH38" s="19" t="e">
        <f ca="1"/>
        <v>#N/A</v>
      </c>
      <c r="DI38" s="208" t="e">
        <f t="shared" ca="1" si="69"/>
        <v>#N/A</v>
      </c>
      <c r="DJ38" s="207"/>
      <c r="DK38" s="194"/>
      <c r="DL38" s="198" cm="1">
        <f t="array" ref="DL38">IFERROR(MATCH(TRUE,INDEX($B$14:$B$117&gt;=DK38,0),0),"")</f>
        <v>1</v>
      </c>
      <c r="DM38" s="194">
        <f t="shared" ca="1" si="70"/>
        <v>3.2000000000000006E-3</v>
      </c>
      <c r="DN38" s="200"/>
      <c r="DO38" s="5"/>
      <c r="DP38" s="194">
        <f t="shared" si="71"/>
        <v>0</v>
      </c>
      <c r="DQ38" s="19" t="e">
        <f ca="1"/>
        <v>#N/A</v>
      </c>
      <c r="DR38" s="208" t="e">
        <f t="shared" ca="1" si="72"/>
        <v>#N/A</v>
      </c>
      <c r="DS38" s="207"/>
      <c r="DT38" s="194"/>
      <c r="DU38" s="198" cm="1">
        <f t="array" ref="DU38">IFERROR(MATCH(TRUE,INDEX($B$14:$B$117&gt;=DT38,0),0),"")</f>
        <v>1</v>
      </c>
      <c r="DV38" s="194">
        <f t="shared" ca="1" si="73"/>
        <v>3.2000000000000006E-3</v>
      </c>
      <c r="DW38" s="200"/>
      <c r="DX38" s="5"/>
      <c r="DY38" s="194">
        <f t="shared" si="74"/>
        <v>0</v>
      </c>
      <c r="DZ38" s="19" t="e">
        <f ca="1"/>
        <v>#N/A</v>
      </c>
      <c r="EA38" s="208" t="e">
        <f t="shared" ca="1" si="75"/>
        <v>#N/A</v>
      </c>
      <c r="EB38" s="207"/>
      <c r="EC38" s="194"/>
      <c r="ED38" s="198" cm="1">
        <f t="array" ref="ED38">IFERROR(MATCH(TRUE,INDEX($B$14:$B$117&gt;=EC38,0),0),"")</f>
        <v>1</v>
      </c>
      <c r="EE38" s="194">
        <f t="shared" ca="1" si="76"/>
        <v>3.2000000000000006E-3</v>
      </c>
      <c r="EF38" s="200"/>
      <c r="EG38" s="5"/>
      <c r="EH38" s="194">
        <f t="shared" si="77"/>
        <v>0</v>
      </c>
      <c r="EI38" s="19" t="e">
        <f ca="1"/>
        <v>#N/A</v>
      </c>
      <c r="EJ38" s="208" t="e">
        <f t="shared" ca="1" si="78"/>
        <v>#N/A</v>
      </c>
      <c r="EK38" s="207"/>
      <c r="EL38" s="194"/>
      <c r="EM38" s="198" cm="1">
        <f t="array" ref="EM38">IFERROR(MATCH(TRUE,INDEX($B$14:$B$117&gt;=EL38,0),0),"")</f>
        <v>1</v>
      </c>
      <c r="EN38" s="194">
        <f t="shared" ca="1" si="79"/>
        <v>3.2000000000000006E-3</v>
      </c>
      <c r="EO38" s="200"/>
      <c r="EP38" s="5"/>
      <c r="EQ38" s="194">
        <f t="shared" si="80"/>
        <v>0</v>
      </c>
      <c r="ER38" s="19" t="e">
        <f ca="1"/>
        <v>#N/A</v>
      </c>
      <c r="ES38" s="208" t="e">
        <f t="shared" ca="1" si="81"/>
        <v>#N/A</v>
      </c>
      <c r="ET38" s="207"/>
      <c r="EU38" s="194"/>
      <c r="EV38" s="198" cm="1">
        <f t="array" ref="EV38">IFERROR(MATCH(TRUE,INDEX($B$14:$B$117&gt;=EU38,0),0),"")</f>
        <v>1</v>
      </c>
      <c r="EW38" s="194">
        <f t="shared" ca="1" si="82"/>
        <v>3.2000000000000006E-3</v>
      </c>
      <c r="EX38" s="200"/>
      <c r="EY38" s="5"/>
      <c r="EZ38" s="194">
        <f t="shared" si="83"/>
        <v>0</v>
      </c>
      <c r="FA38" s="19" t="e">
        <f ca="1"/>
        <v>#N/A</v>
      </c>
      <c r="FB38" s="208" t="e">
        <f t="shared" ca="1" si="84"/>
        <v>#N/A</v>
      </c>
      <c r="FC38" s="207"/>
      <c r="FD38" s="194"/>
      <c r="FE38" s="198" cm="1">
        <f t="array" ref="FE38">IFERROR(MATCH(TRUE,INDEX($B$14:$B$117&gt;=FD38,0),0),"")</f>
        <v>1</v>
      </c>
      <c r="FF38" s="194">
        <f t="shared" ca="1" si="85"/>
        <v>3.2000000000000006E-3</v>
      </c>
      <c r="FG38" s="200"/>
      <c r="FH38" s="5"/>
      <c r="FI38" s="194">
        <f t="shared" si="86"/>
        <v>0</v>
      </c>
      <c r="FJ38" s="19" t="e">
        <f ca="1"/>
        <v>#N/A</v>
      </c>
      <c r="FK38" s="208" t="e">
        <f t="shared" ca="1" si="87"/>
        <v>#N/A</v>
      </c>
      <c r="FL38" s="207"/>
      <c r="FM38" s="194"/>
      <c r="FN38" s="198" cm="1">
        <f t="array" ref="FN38">IFERROR(MATCH(TRUE,INDEX($B$14:$B$117&gt;=FM38,0),0),"")</f>
        <v>1</v>
      </c>
      <c r="FO38" s="194">
        <f t="shared" ca="1" si="88"/>
        <v>3.2000000000000006E-3</v>
      </c>
      <c r="FP38" s="200"/>
      <c r="FQ38" s="5"/>
      <c r="FR38" s="194">
        <f t="shared" si="89"/>
        <v>0</v>
      </c>
      <c r="FS38" s="19" t="e">
        <f ca="1"/>
        <v>#N/A</v>
      </c>
      <c r="FT38" s="208" t="e">
        <f t="shared" ca="1" si="90"/>
        <v>#N/A</v>
      </c>
      <c r="FU38" s="207"/>
      <c r="FV38" s="194"/>
      <c r="FW38" s="198" cm="1">
        <f t="array" ref="FW38">IFERROR(MATCH(TRUE,INDEX($B$14:$B$117&gt;=FV38,0),0),"")</f>
        <v>1</v>
      </c>
      <c r="FX38" s="194">
        <f t="shared" ca="1" si="91"/>
        <v>3.2000000000000006E-3</v>
      </c>
      <c r="FY38" s="200"/>
      <c r="FZ38" s="5"/>
      <c r="GA38" s="194">
        <f t="shared" si="92"/>
        <v>0</v>
      </c>
      <c r="GB38" s="19" t="e">
        <f ca="1"/>
        <v>#N/A</v>
      </c>
      <c r="GC38" s="208" t="e">
        <f t="shared" ca="1" si="93"/>
        <v>#N/A</v>
      </c>
    </row>
    <row r="39" spans="1:185" x14ac:dyDescent="0.2">
      <c r="A39" s="236">
        <v>25</v>
      </c>
      <c r="B39" s="195">
        <v>0.24271844660194167</v>
      </c>
      <c r="C39" s="194">
        <v>0.24129999999999996</v>
      </c>
      <c r="D39" s="195">
        <v>1.4200000000000001E-2</v>
      </c>
      <c r="E39" s="194"/>
      <c r="F39" s="207">
        <f ca="1"/>
        <v>25</v>
      </c>
      <c r="G39" s="194">
        <f ca="1"/>
        <v>0.17985611510791369</v>
      </c>
      <c r="H39" s="198" cm="1">
        <f t="array" aca="1" ref="H39" ca="1">IFERROR(MATCH(TRUE,INDEX($B$14:$B$117&gt;=G39,0),0),"")</f>
        <v>20</v>
      </c>
      <c r="I39" s="194">
        <f t="shared" ca="1" si="38"/>
        <v>0.15502446043165477</v>
      </c>
      <c r="J39" s="200"/>
      <c r="K39" s="5"/>
      <c r="L39" s="194">
        <f t="shared" si="94"/>
        <v>0</v>
      </c>
      <c r="M39" s="19">
        <f ca="1"/>
        <v>0</v>
      </c>
      <c r="N39" s="208">
        <f t="shared" ca="1" si="95"/>
        <v>0</v>
      </c>
      <c r="O39" s="207">
        <f ca="1"/>
        <v>25</v>
      </c>
      <c r="P39" s="194">
        <f ca="1"/>
        <v>0.26881720430107531</v>
      </c>
      <c r="Q39" s="198" cm="1">
        <f t="array" aca="1" ref="Q39" ca="1">IFERROR(MATCH(TRUE,INDEX($B$14:$B$117&gt;=P39,0),0),"")</f>
        <v>29</v>
      </c>
      <c r="R39" s="194">
        <f t="shared" ca="1" si="39"/>
        <v>0.27844516129032265</v>
      </c>
      <c r="S39" s="200"/>
      <c r="T39" s="5"/>
      <c r="U39" s="194">
        <f t="shared" si="96"/>
        <v>0</v>
      </c>
      <c r="V39" s="19">
        <f ca="1"/>
        <v>0</v>
      </c>
      <c r="W39" s="208">
        <f t="shared" ca="1" si="97"/>
        <v>0</v>
      </c>
      <c r="X39" s="207">
        <f ca="1"/>
        <v>25</v>
      </c>
      <c r="Y39" s="194">
        <f ca="1"/>
        <v>0.29069767441860467</v>
      </c>
      <c r="Z39" s="198" cm="1">
        <f t="array" aca="1" ref="Z39" ca="1">IFERROR(MATCH(TRUE,INDEX($B$14:$B$117&gt;=Y39,0),0),"")</f>
        <v>31</v>
      </c>
      <c r="AA39" s="194">
        <f t="shared" ca="1" si="40"/>
        <v>0.30327209302325592</v>
      </c>
      <c r="AB39" s="200"/>
      <c r="AC39" s="5"/>
      <c r="AD39" s="194">
        <f t="shared" si="41"/>
        <v>0</v>
      </c>
      <c r="AE39" s="19">
        <f ca="1"/>
        <v>0</v>
      </c>
      <c r="AF39" s="208">
        <f t="shared" ca="1" si="42"/>
        <v>0</v>
      </c>
      <c r="AG39" s="207">
        <f ca="1"/>
        <v>25</v>
      </c>
      <c r="AH39" s="194">
        <f ca="1"/>
        <v>0.30120481927710846</v>
      </c>
      <c r="AI39" s="198" cm="1">
        <f t="array" aca="1" ref="AI39" ca="1">IFERROR(MATCH(TRUE,INDEX($B$14:$B$117&gt;=AH39,0),0),"")</f>
        <v>33</v>
      </c>
      <c r="AJ39" s="194">
        <f t="shared" ca="1" si="43"/>
        <v>0.31583614457831333</v>
      </c>
      <c r="AK39" s="200"/>
      <c r="AL39" s="5"/>
      <c r="AM39" s="194">
        <f t="shared" si="44"/>
        <v>0</v>
      </c>
      <c r="AN39" s="19">
        <f ca="1"/>
        <v>0</v>
      </c>
      <c r="AO39" s="208">
        <f t="shared" ca="1" si="45"/>
        <v>0</v>
      </c>
      <c r="AP39" s="207">
        <f ca="1"/>
        <v>25</v>
      </c>
      <c r="AQ39" s="194">
        <f ca="1"/>
        <v>0.3048780487804878</v>
      </c>
      <c r="AR39" s="198" cm="1">
        <f t="array" aca="1" ref="AR39" ca="1">IFERROR(MATCH(TRUE,INDEX($B$14:$B$117&gt;=AQ39,0),0),"")</f>
        <v>33</v>
      </c>
      <c r="AS39" s="194">
        <f t="shared" ca="1" si="46"/>
        <v>0.31954390243902442</v>
      </c>
      <c r="AT39" s="200"/>
      <c r="AU39" s="5"/>
      <c r="AV39" s="194">
        <f t="shared" si="47"/>
        <v>0</v>
      </c>
      <c r="AW39" s="19">
        <f ca="1"/>
        <v>0</v>
      </c>
      <c r="AX39" s="208">
        <f t="shared" ca="1" si="48"/>
        <v>0</v>
      </c>
      <c r="AY39" s="207">
        <f ca="1"/>
        <v>25</v>
      </c>
      <c r="AZ39" s="194">
        <f ca="1"/>
        <v>0.30864197530864196</v>
      </c>
      <c r="BA39" s="198" cm="1">
        <f t="array" aca="1" ref="BA39" ca="1">IFERROR(MATCH(TRUE,INDEX($B$14:$B$117&gt;=AZ39,0),0),"")</f>
        <v>33</v>
      </c>
      <c r="BB39" s="194">
        <f t="shared" ca="1" si="49"/>
        <v>0.32334320987654325</v>
      </c>
      <c r="BC39" s="200"/>
      <c r="BD39" s="5"/>
      <c r="BE39" s="194">
        <f t="shared" si="50"/>
        <v>0</v>
      </c>
      <c r="BF39" s="19">
        <f ca="1"/>
        <v>0</v>
      </c>
      <c r="BG39" s="208">
        <f t="shared" ca="1" si="51"/>
        <v>0</v>
      </c>
      <c r="BH39" s="207">
        <f ca="1"/>
        <v>25</v>
      </c>
      <c r="BI39" s="194">
        <f ca="1"/>
        <v>0.30864197530864196</v>
      </c>
      <c r="BJ39" s="198" cm="1">
        <f t="array" aca="1" ref="BJ39" ca="1">IFERROR(MATCH(TRUE,INDEX($B$14:$B$117&gt;=BI39,0),0),"")</f>
        <v>33</v>
      </c>
      <c r="BK39" s="194">
        <f t="shared" ca="1" si="52"/>
        <v>0.32334320987654325</v>
      </c>
      <c r="BL39" s="200"/>
      <c r="BM39" s="5"/>
      <c r="BN39" s="194">
        <f t="shared" si="53"/>
        <v>0</v>
      </c>
      <c r="BO39" s="19">
        <f ca="1"/>
        <v>0</v>
      </c>
      <c r="BP39" s="208">
        <f t="shared" ca="1" si="54"/>
        <v>0</v>
      </c>
      <c r="BQ39" s="207">
        <f ca="1"/>
        <v>25</v>
      </c>
      <c r="BR39" s="194">
        <f ca="1"/>
        <v>0.3125</v>
      </c>
      <c r="BS39" s="198" cm="1">
        <f t="array" aca="1" ref="BS39" ca="1">IFERROR(MATCH(TRUE,INDEX($B$14:$B$117&gt;=BR39,0),0),"")</f>
        <v>34</v>
      </c>
      <c r="BT39" s="194">
        <f t="shared" ca="1" si="55"/>
        <v>0.32650625</v>
      </c>
      <c r="BU39" s="200"/>
      <c r="BV39" s="5"/>
      <c r="BW39" s="194">
        <f t="shared" si="56"/>
        <v>0</v>
      </c>
      <c r="BX39" s="19">
        <f ca="1"/>
        <v>0</v>
      </c>
      <c r="BY39" s="208">
        <f t="shared" ca="1" si="57"/>
        <v>0</v>
      </c>
      <c r="BZ39" s="207">
        <f ca="1"/>
        <v>25</v>
      </c>
      <c r="CA39" s="194">
        <f ca="1"/>
        <v>0.3125</v>
      </c>
      <c r="CB39" s="198" cm="1">
        <f t="array" aca="1" ref="CB39" ca="1">IFERROR(MATCH(TRUE,INDEX($B$14:$B$117&gt;=CA39,0),0),"")</f>
        <v>34</v>
      </c>
      <c r="CC39" s="194">
        <f t="shared" ca="1" si="58"/>
        <v>0.32650625</v>
      </c>
      <c r="CD39" s="200"/>
      <c r="CE39" s="5"/>
      <c r="CF39" s="194">
        <f t="shared" si="59"/>
        <v>0</v>
      </c>
      <c r="CG39" s="19">
        <f ca="1"/>
        <v>0</v>
      </c>
      <c r="CH39" s="208">
        <f t="shared" ca="1" si="60"/>
        <v>0</v>
      </c>
      <c r="CI39" s="207">
        <f ca="1"/>
        <v>25</v>
      </c>
      <c r="CJ39" s="194">
        <f ca="1"/>
        <v>0.31645569620253167</v>
      </c>
      <c r="CK39" s="198" cm="1">
        <f t="array" aca="1" ref="CK39" ca="1">IFERROR(MATCH(TRUE,INDEX($B$14:$B$117&gt;=CJ39,0),0),"")</f>
        <v>34</v>
      </c>
      <c r="CL39" s="194">
        <f t="shared" ca="1" si="61"/>
        <v>0.33086582278481014</v>
      </c>
      <c r="CM39" s="200"/>
      <c r="CN39" s="5"/>
      <c r="CO39" s="194">
        <f t="shared" si="62"/>
        <v>0</v>
      </c>
      <c r="CP39" s="19">
        <f ca="1"/>
        <v>0</v>
      </c>
      <c r="CQ39" s="208">
        <f t="shared" ca="1" si="63"/>
        <v>0</v>
      </c>
      <c r="CR39" s="207"/>
      <c r="CS39" s="194"/>
      <c r="CT39" s="198" cm="1">
        <f t="array" ref="CT39">IFERROR(MATCH(TRUE,INDEX($B$14:$B$117&gt;=CS39,0),0),"")</f>
        <v>1</v>
      </c>
      <c r="CU39" s="194">
        <f t="shared" ca="1" si="64"/>
        <v>3.2000000000000006E-3</v>
      </c>
      <c r="CV39" s="200"/>
      <c r="CW39" s="5"/>
      <c r="CX39" s="194">
        <f t="shared" si="65"/>
        <v>0</v>
      </c>
      <c r="CY39" s="19" t="e">
        <f ca="1"/>
        <v>#N/A</v>
      </c>
      <c r="CZ39" s="208" t="e">
        <f t="shared" ca="1" si="66"/>
        <v>#N/A</v>
      </c>
      <c r="DA39" s="207"/>
      <c r="DB39" s="194"/>
      <c r="DC39" s="198" cm="1">
        <f t="array" ref="DC39">IFERROR(MATCH(TRUE,INDEX($B$14:$B$117&gt;=DB39,0),0),"")</f>
        <v>1</v>
      </c>
      <c r="DD39" s="194">
        <f t="shared" ca="1" si="67"/>
        <v>3.2000000000000006E-3</v>
      </c>
      <c r="DE39" s="200"/>
      <c r="DF39" s="5"/>
      <c r="DG39" s="194">
        <f t="shared" si="68"/>
        <v>0</v>
      </c>
      <c r="DH39" s="19" t="e">
        <f ca="1"/>
        <v>#N/A</v>
      </c>
      <c r="DI39" s="208" t="e">
        <f t="shared" ca="1" si="69"/>
        <v>#N/A</v>
      </c>
      <c r="DJ39" s="207"/>
      <c r="DK39" s="194"/>
      <c r="DL39" s="198" cm="1">
        <f t="array" ref="DL39">IFERROR(MATCH(TRUE,INDEX($B$14:$B$117&gt;=DK39,0),0),"")</f>
        <v>1</v>
      </c>
      <c r="DM39" s="194">
        <f t="shared" ca="1" si="70"/>
        <v>3.2000000000000006E-3</v>
      </c>
      <c r="DN39" s="200"/>
      <c r="DO39" s="5"/>
      <c r="DP39" s="194">
        <f t="shared" si="71"/>
        <v>0</v>
      </c>
      <c r="DQ39" s="19" t="e">
        <f ca="1"/>
        <v>#N/A</v>
      </c>
      <c r="DR39" s="208" t="e">
        <f t="shared" ca="1" si="72"/>
        <v>#N/A</v>
      </c>
      <c r="DS39" s="207"/>
      <c r="DT39" s="194"/>
      <c r="DU39" s="198" cm="1">
        <f t="array" ref="DU39">IFERROR(MATCH(TRUE,INDEX($B$14:$B$117&gt;=DT39,0),0),"")</f>
        <v>1</v>
      </c>
      <c r="DV39" s="194">
        <f t="shared" ca="1" si="73"/>
        <v>3.2000000000000006E-3</v>
      </c>
      <c r="DW39" s="200"/>
      <c r="DX39" s="5"/>
      <c r="DY39" s="194">
        <f t="shared" si="74"/>
        <v>0</v>
      </c>
      <c r="DZ39" s="19" t="e">
        <f ca="1"/>
        <v>#N/A</v>
      </c>
      <c r="EA39" s="208" t="e">
        <f t="shared" ca="1" si="75"/>
        <v>#N/A</v>
      </c>
      <c r="EB39" s="207"/>
      <c r="EC39" s="194"/>
      <c r="ED39" s="198" cm="1">
        <f t="array" ref="ED39">IFERROR(MATCH(TRUE,INDEX($B$14:$B$117&gt;=EC39,0),0),"")</f>
        <v>1</v>
      </c>
      <c r="EE39" s="194">
        <f t="shared" ca="1" si="76"/>
        <v>3.2000000000000006E-3</v>
      </c>
      <c r="EF39" s="200"/>
      <c r="EG39" s="5"/>
      <c r="EH39" s="194">
        <f t="shared" si="77"/>
        <v>0</v>
      </c>
      <c r="EI39" s="19" t="e">
        <f ca="1"/>
        <v>#N/A</v>
      </c>
      <c r="EJ39" s="208" t="e">
        <f t="shared" ca="1" si="78"/>
        <v>#N/A</v>
      </c>
      <c r="EK39" s="207"/>
      <c r="EL39" s="194"/>
      <c r="EM39" s="198" cm="1">
        <f t="array" ref="EM39">IFERROR(MATCH(TRUE,INDEX($B$14:$B$117&gt;=EL39,0),0),"")</f>
        <v>1</v>
      </c>
      <c r="EN39" s="194">
        <f t="shared" ca="1" si="79"/>
        <v>3.2000000000000006E-3</v>
      </c>
      <c r="EO39" s="200"/>
      <c r="EP39" s="5"/>
      <c r="EQ39" s="194">
        <f t="shared" si="80"/>
        <v>0</v>
      </c>
      <c r="ER39" s="19" t="e">
        <f ca="1"/>
        <v>#N/A</v>
      </c>
      <c r="ES39" s="208" t="e">
        <f t="shared" ca="1" si="81"/>
        <v>#N/A</v>
      </c>
      <c r="ET39" s="207"/>
      <c r="EU39" s="194"/>
      <c r="EV39" s="198" cm="1">
        <f t="array" ref="EV39">IFERROR(MATCH(TRUE,INDEX($B$14:$B$117&gt;=EU39,0),0),"")</f>
        <v>1</v>
      </c>
      <c r="EW39" s="194">
        <f t="shared" ca="1" si="82"/>
        <v>3.2000000000000006E-3</v>
      </c>
      <c r="EX39" s="200"/>
      <c r="EY39" s="5"/>
      <c r="EZ39" s="194">
        <f t="shared" si="83"/>
        <v>0</v>
      </c>
      <c r="FA39" s="19" t="e">
        <f ca="1"/>
        <v>#N/A</v>
      </c>
      <c r="FB39" s="208" t="e">
        <f t="shared" ca="1" si="84"/>
        <v>#N/A</v>
      </c>
      <c r="FC39" s="207"/>
      <c r="FD39" s="194"/>
      <c r="FE39" s="198" cm="1">
        <f t="array" ref="FE39">IFERROR(MATCH(TRUE,INDEX($B$14:$B$117&gt;=FD39,0),0),"")</f>
        <v>1</v>
      </c>
      <c r="FF39" s="194">
        <f t="shared" ca="1" si="85"/>
        <v>3.2000000000000006E-3</v>
      </c>
      <c r="FG39" s="200"/>
      <c r="FH39" s="5"/>
      <c r="FI39" s="194">
        <f t="shared" si="86"/>
        <v>0</v>
      </c>
      <c r="FJ39" s="19" t="e">
        <f ca="1"/>
        <v>#N/A</v>
      </c>
      <c r="FK39" s="208" t="e">
        <f t="shared" ca="1" si="87"/>
        <v>#N/A</v>
      </c>
      <c r="FL39" s="207"/>
      <c r="FM39" s="194"/>
      <c r="FN39" s="198" cm="1">
        <f t="array" ref="FN39">IFERROR(MATCH(TRUE,INDEX($B$14:$B$117&gt;=FM39,0),0),"")</f>
        <v>1</v>
      </c>
      <c r="FO39" s="194">
        <f t="shared" ca="1" si="88"/>
        <v>3.2000000000000006E-3</v>
      </c>
      <c r="FP39" s="200"/>
      <c r="FQ39" s="5"/>
      <c r="FR39" s="194">
        <f t="shared" si="89"/>
        <v>0</v>
      </c>
      <c r="FS39" s="19" t="e">
        <f ca="1"/>
        <v>#N/A</v>
      </c>
      <c r="FT39" s="208" t="e">
        <f t="shared" ca="1" si="90"/>
        <v>#N/A</v>
      </c>
      <c r="FU39" s="207"/>
      <c r="FV39" s="194"/>
      <c r="FW39" s="198" cm="1">
        <f t="array" ref="FW39">IFERROR(MATCH(TRUE,INDEX($B$14:$B$117&gt;=FV39,0),0),"")</f>
        <v>1</v>
      </c>
      <c r="FX39" s="194">
        <f t="shared" ca="1" si="91"/>
        <v>3.2000000000000006E-3</v>
      </c>
      <c r="FY39" s="200"/>
      <c r="FZ39" s="5"/>
      <c r="GA39" s="194">
        <f t="shared" si="92"/>
        <v>0</v>
      </c>
      <c r="GB39" s="19" t="e">
        <f ca="1"/>
        <v>#N/A</v>
      </c>
      <c r="GC39" s="208" t="e">
        <f t="shared" ca="1" si="93"/>
        <v>#N/A</v>
      </c>
    </row>
    <row r="40" spans="1:185" x14ac:dyDescent="0.2">
      <c r="A40" s="236">
        <v>26</v>
      </c>
      <c r="B40" s="195">
        <v>0.25242718446601936</v>
      </c>
      <c r="C40" s="194">
        <v>0.25479999999999997</v>
      </c>
      <c r="D40" s="195">
        <v>1.35E-2</v>
      </c>
      <c r="E40" s="194"/>
      <c r="F40" s="207">
        <f ca="1"/>
        <v>26</v>
      </c>
      <c r="G40" s="194">
        <f ca="1"/>
        <v>0.18705035971223022</v>
      </c>
      <c r="H40" s="198" cm="1">
        <f t="array" aca="1" ref="H40" ca="1">IFERROR(MATCH(TRUE,INDEX($B$14:$B$117&gt;=G40,0),0),"")</f>
        <v>21</v>
      </c>
      <c r="I40" s="194">
        <f t="shared" ca="1" si="38"/>
        <v>0.16178057553956843</v>
      </c>
      <c r="J40" s="200"/>
      <c r="K40" s="5"/>
      <c r="L40" s="194">
        <f t="shared" si="94"/>
        <v>0</v>
      </c>
      <c r="M40" s="19">
        <f ca="1"/>
        <v>0</v>
      </c>
      <c r="N40" s="208">
        <f t="shared" ca="1" si="95"/>
        <v>0</v>
      </c>
      <c r="O40" s="207">
        <f ca="1"/>
        <v>26</v>
      </c>
      <c r="P40" s="194">
        <f ca="1"/>
        <v>0.27956989247311831</v>
      </c>
      <c r="Q40" s="198" cm="1">
        <f t="array" aca="1" ref="Q40" ca="1">IFERROR(MATCH(TRUE,INDEX($B$14:$B$117&gt;=P40,0),0),"")</f>
        <v>30</v>
      </c>
      <c r="R40" s="194">
        <f t="shared" ca="1" si="39"/>
        <v>0.2912548387096775</v>
      </c>
      <c r="S40" s="200"/>
      <c r="T40" s="5"/>
      <c r="U40" s="194">
        <f t="shared" si="96"/>
        <v>0</v>
      </c>
      <c r="V40" s="19">
        <f ca="1"/>
        <v>0</v>
      </c>
      <c r="W40" s="208">
        <f t="shared" ca="1" si="97"/>
        <v>0</v>
      </c>
      <c r="X40" s="207">
        <f ca="1"/>
        <v>26</v>
      </c>
      <c r="Y40" s="194">
        <f ca="1"/>
        <v>0.30232558139534882</v>
      </c>
      <c r="Z40" s="198" cm="1">
        <f t="array" aca="1" ref="Z40" ca="1">IFERROR(MATCH(TRUE,INDEX($B$14:$B$117&gt;=Y40,0),0),"")</f>
        <v>33</v>
      </c>
      <c r="AA40" s="194">
        <f t="shared" ca="1" si="40"/>
        <v>0.31696744186046516</v>
      </c>
      <c r="AB40" s="200"/>
      <c r="AC40" s="5"/>
      <c r="AD40" s="194">
        <f t="shared" si="41"/>
        <v>0</v>
      </c>
      <c r="AE40" s="19">
        <f ca="1"/>
        <v>0</v>
      </c>
      <c r="AF40" s="208">
        <f t="shared" ca="1" si="42"/>
        <v>0</v>
      </c>
      <c r="AG40" s="207">
        <f ca="1"/>
        <v>26</v>
      </c>
      <c r="AH40" s="194">
        <f ca="1"/>
        <v>0.31325301204819278</v>
      </c>
      <c r="AI40" s="198" cm="1">
        <f t="array" aca="1" ref="AI40" ca="1">IFERROR(MATCH(TRUE,INDEX($B$14:$B$117&gt;=AH40,0),0),"")</f>
        <v>34</v>
      </c>
      <c r="AJ40" s="194">
        <f t="shared" ca="1" si="43"/>
        <v>0.32733614457831328</v>
      </c>
      <c r="AK40" s="200"/>
      <c r="AL40" s="5"/>
      <c r="AM40" s="194">
        <f t="shared" si="44"/>
        <v>0</v>
      </c>
      <c r="AN40" s="19">
        <f ca="1"/>
        <v>0</v>
      </c>
      <c r="AO40" s="208">
        <f t="shared" ca="1" si="45"/>
        <v>0</v>
      </c>
      <c r="AP40" s="207">
        <f ca="1"/>
        <v>26</v>
      </c>
      <c r="AQ40" s="194">
        <f ca="1"/>
        <v>0.31707317073170732</v>
      </c>
      <c r="AR40" s="198" cm="1">
        <f t="array" aca="1" ref="AR40" ca="1">IFERROR(MATCH(TRUE,INDEX($B$14:$B$117&gt;=AQ40,0),0),"")</f>
        <v>34</v>
      </c>
      <c r="AS40" s="194">
        <f t="shared" ca="1" si="46"/>
        <v>0.33154634146341461</v>
      </c>
      <c r="AT40" s="200"/>
      <c r="AU40" s="5"/>
      <c r="AV40" s="194">
        <f t="shared" si="47"/>
        <v>0</v>
      </c>
      <c r="AW40" s="19">
        <f ca="1"/>
        <v>0</v>
      </c>
      <c r="AX40" s="208">
        <f t="shared" ca="1" si="48"/>
        <v>0</v>
      </c>
      <c r="AY40" s="207">
        <f ca="1"/>
        <v>26</v>
      </c>
      <c r="AZ40" s="194">
        <f ca="1"/>
        <v>0.32098765432098764</v>
      </c>
      <c r="BA40" s="198" cm="1">
        <f t="array" aca="1" ref="BA40" ca="1">IFERROR(MATCH(TRUE,INDEX($B$14:$B$117&gt;=AZ40,0),0),"")</f>
        <v>35</v>
      </c>
      <c r="BB40" s="194">
        <f t="shared" ca="1" si="49"/>
        <v>0.33107530864197532</v>
      </c>
      <c r="BC40" s="200"/>
      <c r="BD40" s="5"/>
      <c r="BE40" s="194">
        <f t="shared" si="50"/>
        <v>0</v>
      </c>
      <c r="BF40" s="19">
        <f ca="1"/>
        <v>0</v>
      </c>
      <c r="BG40" s="208">
        <f t="shared" ca="1" si="51"/>
        <v>0</v>
      </c>
      <c r="BH40" s="207">
        <f ca="1"/>
        <v>26</v>
      </c>
      <c r="BI40" s="194">
        <f ca="1"/>
        <v>0.32098765432098764</v>
      </c>
      <c r="BJ40" s="198" cm="1">
        <f t="array" aca="1" ref="BJ40" ca="1">IFERROR(MATCH(TRUE,INDEX($B$14:$B$117&gt;=BI40,0),0),"")</f>
        <v>35</v>
      </c>
      <c r="BK40" s="194">
        <f t="shared" ca="1" si="52"/>
        <v>0.33107530864197532</v>
      </c>
      <c r="BL40" s="200"/>
      <c r="BM40" s="5"/>
      <c r="BN40" s="194">
        <f t="shared" si="53"/>
        <v>0</v>
      </c>
      <c r="BO40" s="19">
        <f ca="1"/>
        <v>0</v>
      </c>
      <c r="BP40" s="208">
        <f t="shared" ca="1" si="54"/>
        <v>0</v>
      </c>
      <c r="BQ40" s="207">
        <f ca="1"/>
        <v>26</v>
      </c>
      <c r="BR40" s="194">
        <f ca="1"/>
        <v>0.32500000000000001</v>
      </c>
      <c r="BS40" s="198" cm="1">
        <f t="array" aca="1" ref="BS40" ca="1">IFERROR(MATCH(TRUE,INDEX($B$14:$B$117&gt;=BR40,0),0),"")</f>
        <v>35</v>
      </c>
      <c r="BT40" s="194">
        <f t="shared" ca="1" si="55"/>
        <v>0.33760500000000015</v>
      </c>
      <c r="BU40" s="200"/>
      <c r="BV40" s="5"/>
      <c r="BW40" s="194">
        <f t="shared" si="56"/>
        <v>0</v>
      </c>
      <c r="BX40" s="19">
        <f ca="1"/>
        <v>0</v>
      </c>
      <c r="BY40" s="208">
        <f t="shared" ca="1" si="57"/>
        <v>0</v>
      </c>
      <c r="BZ40" s="207">
        <f ca="1"/>
        <v>26</v>
      </c>
      <c r="CA40" s="194">
        <f ca="1"/>
        <v>0.32500000000000001</v>
      </c>
      <c r="CB40" s="198" cm="1">
        <f t="array" aca="1" ref="CB40" ca="1">IFERROR(MATCH(TRUE,INDEX($B$14:$B$117&gt;=CA40,0),0),"")</f>
        <v>35</v>
      </c>
      <c r="CC40" s="194">
        <f t="shared" ca="1" si="58"/>
        <v>0.33760500000000015</v>
      </c>
      <c r="CD40" s="200"/>
      <c r="CE40" s="5"/>
      <c r="CF40" s="194">
        <f t="shared" si="59"/>
        <v>0</v>
      </c>
      <c r="CG40" s="19">
        <f ca="1"/>
        <v>0</v>
      </c>
      <c r="CH40" s="208">
        <f t="shared" ca="1" si="60"/>
        <v>0</v>
      </c>
      <c r="CI40" s="207">
        <f ca="1"/>
        <v>26</v>
      </c>
      <c r="CJ40" s="194">
        <f ca="1"/>
        <v>0.32911392405063289</v>
      </c>
      <c r="CK40" s="198" cm="1">
        <f t="array" aca="1" ref="CK40" ca="1">IFERROR(MATCH(TRUE,INDEX($B$14:$B$117&gt;=CJ40,0),0),"")</f>
        <v>35</v>
      </c>
      <c r="CL40" s="194">
        <f t="shared" ca="1" si="61"/>
        <v>0.34430000000000005</v>
      </c>
      <c r="CM40" s="200"/>
      <c r="CN40" s="5"/>
      <c r="CO40" s="194">
        <f t="shared" si="62"/>
        <v>0</v>
      </c>
      <c r="CP40" s="19">
        <f ca="1"/>
        <v>0</v>
      </c>
      <c r="CQ40" s="208">
        <f t="shared" ca="1" si="63"/>
        <v>0</v>
      </c>
      <c r="CR40" s="207"/>
      <c r="CS40" s="194"/>
      <c r="CT40" s="198" cm="1">
        <f t="array" ref="CT40">IFERROR(MATCH(TRUE,INDEX($B$14:$B$117&gt;=CS40,0),0),"")</f>
        <v>1</v>
      </c>
      <c r="CU40" s="194">
        <f t="shared" ca="1" si="64"/>
        <v>3.2000000000000006E-3</v>
      </c>
      <c r="CV40" s="200"/>
      <c r="CW40" s="5"/>
      <c r="CX40" s="194">
        <f t="shared" si="65"/>
        <v>0</v>
      </c>
      <c r="CY40" s="19" t="e">
        <f ca="1"/>
        <v>#N/A</v>
      </c>
      <c r="CZ40" s="208" t="e">
        <f t="shared" ca="1" si="66"/>
        <v>#N/A</v>
      </c>
      <c r="DA40" s="207"/>
      <c r="DB40" s="194"/>
      <c r="DC40" s="198" cm="1">
        <f t="array" ref="DC40">IFERROR(MATCH(TRUE,INDEX($B$14:$B$117&gt;=DB40,0),0),"")</f>
        <v>1</v>
      </c>
      <c r="DD40" s="194">
        <f t="shared" ca="1" si="67"/>
        <v>3.2000000000000006E-3</v>
      </c>
      <c r="DE40" s="200"/>
      <c r="DF40" s="5"/>
      <c r="DG40" s="194">
        <f t="shared" si="68"/>
        <v>0</v>
      </c>
      <c r="DH40" s="19" t="e">
        <f ca="1"/>
        <v>#N/A</v>
      </c>
      <c r="DI40" s="208" t="e">
        <f t="shared" ca="1" si="69"/>
        <v>#N/A</v>
      </c>
      <c r="DJ40" s="207"/>
      <c r="DK40" s="194"/>
      <c r="DL40" s="198" cm="1">
        <f t="array" ref="DL40">IFERROR(MATCH(TRUE,INDEX($B$14:$B$117&gt;=DK40,0),0),"")</f>
        <v>1</v>
      </c>
      <c r="DM40" s="194">
        <f t="shared" ca="1" si="70"/>
        <v>3.2000000000000006E-3</v>
      </c>
      <c r="DN40" s="200"/>
      <c r="DO40" s="5"/>
      <c r="DP40" s="194">
        <f t="shared" si="71"/>
        <v>0</v>
      </c>
      <c r="DQ40" s="19" t="e">
        <f ca="1"/>
        <v>#N/A</v>
      </c>
      <c r="DR40" s="208" t="e">
        <f t="shared" ca="1" si="72"/>
        <v>#N/A</v>
      </c>
      <c r="DS40" s="207"/>
      <c r="DT40" s="194"/>
      <c r="DU40" s="198" cm="1">
        <f t="array" ref="DU40">IFERROR(MATCH(TRUE,INDEX($B$14:$B$117&gt;=DT40,0),0),"")</f>
        <v>1</v>
      </c>
      <c r="DV40" s="194">
        <f t="shared" ca="1" si="73"/>
        <v>3.2000000000000006E-3</v>
      </c>
      <c r="DW40" s="200"/>
      <c r="DX40" s="5"/>
      <c r="DY40" s="194">
        <f t="shared" si="74"/>
        <v>0</v>
      </c>
      <c r="DZ40" s="19" t="e">
        <f ca="1"/>
        <v>#N/A</v>
      </c>
      <c r="EA40" s="208" t="e">
        <f t="shared" ca="1" si="75"/>
        <v>#N/A</v>
      </c>
      <c r="EB40" s="207"/>
      <c r="EC40" s="194"/>
      <c r="ED40" s="198" cm="1">
        <f t="array" ref="ED40">IFERROR(MATCH(TRUE,INDEX($B$14:$B$117&gt;=EC40,0),0),"")</f>
        <v>1</v>
      </c>
      <c r="EE40" s="194">
        <f t="shared" ca="1" si="76"/>
        <v>3.2000000000000006E-3</v>
      </c>
      <c r="EF40" s="200"/>
      <c r="EG40" s="5"/>
      <c r="EH40" s="194">
        <f t="shared" si="77"/>
        <v>0</v>
      </c>
      <c r="EI40" s="19" t="e">
        <f ca="1"/>
        <v>#N/A</v>
      </c>
      <c r="EJ40" s="208" t="e">
        <f t="shared" ca="1" si="78"/>
        <v>#N/A</v>
      </c>
      <c r="EK40" s="207"/>
      <c r="EL40" s="194"/>
      <c r="EM40" s="198" cm="1">
        <f t="array" ref="EM40">IFERROR(MATCH(TRUE,INDEX($B$14:$B$117&gt;=EL40,0),0),"")</f>
        <v>1</v>
      </c>
      <c r="EN40" s="194">
        <f t="shared" ca="1" si="79"/>
        <v>3.2000000000000006E-3</v>
      </c>
      <c r="EO40" s="200"/>
      <c r="EP40" s="5"/>
      <c r="EQ40" s="194">
        <f t="shared" si="80"/>
        <v>0</v>
      </c>
      <c r="ER40" s="19" t="e">
        <f ca="1"/>
        <v>#N/A</v>
      </c>
      <c r="ES40" s="208" t="e">
        <f t="shared" ca="1" si="81"/>
        <v>#N/A</v>
      </c>
      <c r="ET40" s="207"/>
      <c r="EU40" s="194"/>
      <c r="EV40" s="198" cm="1">
        <f t="array" ref="EV40">IFERROR(MATCH(TRUE,INDEX($B$14:$B$117&gt;=EU40,0),0),"")</f>
        <v>1</v>
      </c>
      <c r="EW40" s="194">
        <f t="shared" ca="1" si="82"/>
        <v>3.2000000000000006E-3</v>
      </c>
      <c r="EX40" s="200"/>
      <c r="EY40" s="5"/>
      <c r="EZ40" s="194">
        <f t="shared" si="83"/>
        <v>0</v>
      </c>
      <c r="FA40" s="19" t="e">
        <f ca="1"/>
        <v>#N/A</v>
      </c>
      <c r="FB40" s="208" t="e">
        <f t="shared" ca="1" si="84"/>
        <v>#N/A</v>
      </c>
      <c r="FC40" s="207"/>
      <c r="FD40" s="194"/>
      <c r="FE40" s="198" cm="1">
        <f t="array" ref="FE40">IFERROR(MATCH(TRUE,INDEX($B$14:$B$117&gt;=FD40,0),0),"")</f>
        <v>1</v>
      </c>
      <c r="FF40" s="194">
        <f t="shared" ca="1" si="85"/>
        <v>3.2000000000000006E-3</v>
      </c>
      <c r="FG40" s="200"/>
      <c r="FH40" s="5"/>
      <c r="FI40" s="194">
        <f t="shared" si="86"/>
        <v>0</v>
      </c>
      <c r="FJ40" s="19" t="e">
        <f ca="1"/>
        <v>#N/A</v>
      </c>
      <c r="FK40" s="208" t="e">
        <f t="shared" ca="1" si="87"/>
        <v>#N/A</v>
      </c>
      <c r="FL40" s="207"/>
      <c r="FM40" s="194"/>
      <c r="FN40" s="198" cm="1">
        <f t="array" ref="FN40">IFERROR(MATCH(TRUE,INDEX($B$14:$B$117&gt;=FM40,0),0),"")</f>
        <v>1</v>
      </c>
      <c r="FO40" s="194">
        <f t="shared" ca="1" si="88"/>
        <v>3.2000000000000006E-3</v>
      </c>
      <c r="FP40" s="200"/>
      <c r="FQ40" s="5"/>
      <c r="FR40" s="194">
        <f t="shared" si="89"/>
        <v>0</v>
      </c>
      <c r="FS40" s="19" t="e">
        <f ca="1"/>
        <v>#N/A</v>
      </c>
      <c r="FT40" s="208" t="e">
        <f t="shared" ca="1" si="90"/>
        <v>#N/A</v>
      </c>
      <c r="FU40" s="207"/>
      <c r="FV40" s="194"/>
      <c r="FW40" s="198" cm="1">
        <f t="array" ref="FW40">IFERROR(MATCH(TRUE,INDEX($B$14:$B$117&gt;=FV40,0),0),"")</f>
        <v>1</v>
      </c>
      <c r="FX40" s="194">
        <f t="shared" ca="1" si="91"/>
        <v>3.2000000000000006E-3</v>
      </c>
      <c r="FY40" s="200"/>
      <c r="FZ40" s="5"/>
      <c r="GA40" s="194">
        <f t="shared" si="92"/>
        <v>0</v>
      </c>
      <c r="GB40" s="19" t="e">
        <f ca="1"/>
        <v>#N/A</v>
      </c>
      <c r="GC40" s="208" t="e">
        <f t="shared" ca="1" si="93"/>
        <v>#N/A</v>
      </c>
    </row>
    <row r="41" spans="1:185" x14ac:dyDescent="0.2">
      <c r="A41" s="236">
        <v>27</v>
      </c>
      <c r="B41" s="195">
        <v>0.26213592233009703</v>
      </c>
      <c r="C41" s="194">
        <v>0.26889999999999997</v>
      </c>
      <c r="D41" s="195">
        <v>1.41E-2</v>
      </c>
      <c r="E41" s="194"/>
      <c r="F41" s="207">
        <f ca="1"/>
        <v>27</v>
      </c>
      <c r="G41" s="194">
        <f ca="1"/>
        <v>0.19424460431654678</v>
      </c>
      <c r="H41" s="198" cm="1">
        <f t="array" aca="1" ref="H41" ca="1">IFERROR(MATCH(TRUE,INDEX($B$14:$B$117&gt;=G41,0),0),"")</f>
        <v>22</v>
      </c>
      <c r="I41" s="194">
        <f t="shared" ca="1" si="38"/>
        <v>0.16970215827338139</v>
      </c>
      <c r="J41" s="200"/>
      <c r="K41" s="5"/>
      <c r="L41" s="194">
        <f t="shared" si="94"/>
        <v>0</v>
      </c>
      <c r="M41" s="19">
        <f ca="1"/>
        <v>0</v>
      </c>
      <c r="N41" s="208">
        <f t="shared" ca="1" si="95"/>
        <v>0</v>
      </c>
      <c r="O41" s="207">
        <f ca="1"/>
        <v>27</v>
      </c>
      <c r="P41" s="194">
        <f ca="1"/>
        <v>0.29032258064516131</v>
      </c>
      <c r="Q41" s="198" cm="1">
        <f t="array" aca="1" ref="Q41" ca="1">IFERROR(MATCH(TRUE,INDEX($B$14:$B$117&gt;=P41,0),0),"")</f>
        <v>31</v>
      </c>
      <c r="R41" s="194">
        <f t="shared" ca="1" si="39"/>
        <v>0.30285483870967755</v>
      </c>
      <c r="S41" s="200"/>
      <c r="T41" s="5"/>
      <c r="U41" s="194">
        <f t="shared" si="96"/>
        <v>0</v>
      </c>
      <c r="V41" s="19">
        <f ca="1"/>
        <v>0</v>
      </c>
      <c r="W41" s="208">
        <f t="shared" ca="1" si="97"/>
        <v>0</v>
      </c>
      <c r="X41" s="207">
        <f ca="1"/>
        <v>27</v>
      </c>
      <c r="Y41" s="194">
        <f ca="1"/>
        <v>0.31395348837209303</v>
      </c>
      <c r="Z41" s="198" cm="1">
        <f t="array" aca="1" ref="Z41" ca="1">IFERROR(MATCH(TRUE,INDEX($B$14:$B$117&gt;=Y41,0),0),"")</f>
        <v>34</v>
      </c>
      <c r="AA41" s="194">
        <f t="shared" ca="1" si="40"/>
        <v>0.32810813953488371</v>
      </c>
      <c r="AB41" s="200"/>
      <c r="AC41" s="5"/>
      <c r="AD41" s="194">
        <f t="shared" si="41"/>
        <v>0</v>
      </c>
      <c r="AE41" s="19">
        <f ca="1"/>
        <v>0</v>
      </c>
      <c r="AF41" s="208">
        <f t="shared" ca="1" si="42"/>
        <v>0</v>
      </c>
      <c r="AG41" s="207">
        <f ca="1"/>
        <v>27</v>
      </c>
      <c r="AH41" s="194">
        <f ca="1"/>
        <v>0.3253012048192771</v>
      </c>
      <c r="AI41" s="198" cm="1">
        <f t="array" aca="1" ref="AI41" ca="1">IFERROR(MATCH(TRUE,INDEX($B$14:$B$117&gt;=AH41,0),0),"")</f>
        <v>35</v>
      </c>
      <c r="AJ41" s="194">
        <f t="shared" ca="1" si="43"/>
        <v>0.33809518072289169</v>
      </c>
      <c r="AK41" s="200"/>
      <c r="AL41" s="5"/>
      <c r="AM41" s="194">
        <f t="shared" si="44"/>
        <v>0</v>
      </c>
      <c r="AN41" s="19">
        <f ca="1"/>
        <v>0</v>
      </c>
      <c r="AO41" s="208">
        <f t="shared" ca="1" si="45"/>
        <v>0</v>
      </c>
      <c r="AP41" s="207">
        <f ca="1"/>
        <v>27</v>
      </c>
      <c r="AQ41" s="194">
        <f ca="1"/>
        <v>0.32926829268292684</v>
      </c>
      <c r="AR41" s="198" cm="1">
        <f t="array" aca="1" ref="AR41" ca="1">IFERROR(MATCH(TRUE,INDEX($B$14:$B$117&gt;=AQ41,0),0),"")</f>
        <v>35</v>
      </c>
      <c r="AS41" s="194">
        <f t="shared" ca="1" si="46"/>
        <v>0.34455121951219525</v>
      </c>
      <c r="AT41" s="200"/>
      <c r="AU41" s="5"/>
      <c r="AV41" s="194">
        <f t="shared" si="47"/>
        <v>0</v>
      </c>
      <c r="AW41" s="19">
        <f ca="1"/>
        <v>0</v>
      </c>
      <c r="AX41" s="208">
        <f t="shared" ca="1" si="48"/>
        <v>0</v>
      </c>
      <c r="AY41" s="207">
        <f ca="1"/>
        <v>27</v>
      </c>
      <c r="AZ41" s="194">
        <f ca="1"/>
        <v>0.33333333333333331</v>
      </c>
      <c r="BA41" s="198" cm="1">
        <f t="array" aca="1" ref="BA41" ca="1">IFERROR(MATCH(TRUE,INDEX($B$14:$B$117&gt;=AZ41,0),0),"")</f>
        <v>36</v>
      </c>
      <c r="BB41" s="194">
        <f t="shared" ca="1" si="49"/>
        <v>0.3512333333333334</v>
      </c>
      <c r="BC41" s="200"/>
      <c r="BD41" s="5"/>
      <c r="BE41" s="194">
        <f t="shared" si="50"/>
        <v>0</v>
      </c>
      <c r="BF41" s="19">
        <f ca="1"/>
        <v>0</v>
      </c>
      <c r="BG41" s="208">
        <f t="shared" ca="1" si="51"/>
        <v>0</v>
      </c>
      <c r="BH41" s="207">
        <f ca="1"/>
        <v>27</v>
      </c>
      <c r="BI41" s="194">
        <f ca="1"/>
        <v>0.33333333333333331</v>
      </c>
      <c r="BJ41" s="198" cm="1">
        <f t="array" aca="1" ref="BJ41" ca="1">IFERROR(MATCH(TRUE,INDEX($B$14:$B$117&gt;=BI41,0),0),"")</f>
        <v>36</v>
      </c>
      <c r="BK41" s="194">
        <f t="shared" ca="1" si="52"/>
        <v>0.3512333333333334</v>
      </c>
      <c r="BL41" s="200"/>
      <c r="BM41" s="5"/>
      <c r="BN41" s="194">
        <f t="shared" si="53"/>
        <v>0</v>
      </c>
      <c r="BO41" s="19">
        <f ca="1"/>
        <v>0</v>
      </c>
      <c r="BP41" s="208">
        <f t="shared" ca="1" si="54"/>
        <v>0</v>
      </c>
      <c r="BQ41" s="207">
        <f ca="1"/>
        <v>27</v>
      </c>
      <c r="BR41" s="194">
        <f ca="1"/>
        <v>0.33750000000000002</v>
      </c>
      <c r="BS41" s="198" cm="1">
        <f t="array" aca="1" ref="BS41" ca="1">IFERROR(MATCH(TRUE,INDEX($B$14:$B$117&gt;=BR41,0),0),"")</f>
        <v>36</v>
      </c>
      <c r="BT41" s="194">
        <f t="shared" ca="1" si="55"/>
        <v>0.35797125000000007</v>
      </c>
      <c r="BU41" s="200"/>
      <c r="BV41" s="5"/>
      <c r="BW41" s="194">
        <f t="shared" si="56"/>
        <v>0</v>
      </c>
      <c r="BX41" s="19">
        <f ca="1"/>
        <v>0</v>
      </c>
      <c r="BY41" s="208">
        <f t="shared" ca="1" si="57"/>
        <v>0</v>
      </c>
      <c r="BZ41" s="207">
        <f ca="1"/>
        <v>27</v>
      </c>
      <c r="CA41" s="194">
        <f ca="1"/>
        <v>0.33750000000000002</v>
      </c>
      <c r="CB41" s="198" cm="1">
        <f t="array" aca="1" ref="CB41" ca="1">IFERROR(MATCH(TRUE,INDEX($B$14:$B$117&gt;=CA41,0),0),"")</f>
        <v>36</v>
      </c>
      <c r="CC41" s="194">
        <f t="shared" ca="1" si="58"/>
        <v>0.35797125000000007</v>
      </c>
      <c r="CD41" s="200"/>
      <c r="CE41" s="5"/>
      <c r="CF41" s="194">
        <f t="shared" si="59"/>
        <v>0</v>
      </c>
      <c r="CG41" s="19">
        <f ca="1"/>
        <v>0</v>
      </c>
      <c r="CH41" s="208">
        <f t="shared" ca="1" si="60"/>
        <v>0</v>
      </c>
      <c r="CI41" s="207">
        <f ca="1"/>
        <v>27</v>
      </c>
      <c r="CJ41" s="194">
        <f ca="1"/>
        <v>0.34177215189873417</v>
      </c>
      <c r="CK41" s="198" cm="1">
        <f t="array" aca="1" ref="CK41" ca="1">IFERROR(MATCH(TRUE,INDEX($B$14:$B$117&gt;=CJ41,0),0),"")</f>
        <v>37</v>
      </c>
      <c r="CL41" s="194">
        <f t="shared" ca="1" si="61"/>
        <v>0.36503924050632919</v>
      </c>
      <c r="CM41" s="200"/>
      <c r="CN41" s="5"/>
      <c r="CO41" s="194">
        <f t="shared" si="62"/>
        <v>0</v>
      </c>
      <c r="CP41" s="19">
        <f ca="1"/>
        <v>0</v>
      </c>
      <c r="CQ41" s="208">
        <f t="shared" ca="1" si="63"/>
        <v>0</v>
      </c>
      <c r="CR41" s="207"/>
      <c r="CS41" s="194"/>
      <c r="CT41" s="198" cm="1">
        <f t="array" ref="CT41">IFERROR(MATCH(TRUE,INDEX($B$14:$B$117&gt;=CS41,0),0),"")</f>
        <v>1</v>
      </c>
      <c r="CU41" s="194">
        <f t="shared" ca="1" si="64"/>
        <v>3.2000000000000006E-3</v>
      </c>
      <c r="CV41" s="200"/>
      <c r="CW41" s="5"/>
      <c r="CX41" s="194">
        <f t="shared" si="65"/>
        <v>0</v>
      </c>
      <c r="CY41" s="19" t="e">
        <f ca="1"/>
        <v>#N/A</v>
      </c>
      <c r="CZ41" s="208" t="e">
        <f t="shared" ca="1" si="66"/>
        <v>#N/A</v>
      </c>
      <c r="DA41" s="207"/>
      <c r="DB41" s="194"/>
      <c r="DC41" s="198" cm="1">
        <f t="array" ref="DC41">IFERROR(MATCH(TRUE,INDEX($B$14:$B$117&gt;=DB41,0),0),"")</f>
        <v>1</v>
      </c>
      <c r="DD41" s="194">
        <f t="shared" ca="1" si="67"/>
        <v>3.2000000000000006E-3</v>
      </c>
      <c r="DE41" s="200"/>
      <c r="DF41" s="5"/>
      <c r="DG41" s="194">
        <f t="shared" si="68"/>
        <v>0</v>
      </c>
      <c r="DH41" s="19" t="e">
        <f ca="1"/>
        <v>#N/A</v>
      </c>
      <c r="DI41" s="208" t="e">
        <f t="shared" ca="1" si="69"/>
        <v>#N/A</v>
      </c>
      <c r="DJ41" s="207"/>
      <c r="DK41" s="194"/>
      <c r="DL41" s="198" cm="1">
        <f t="array" ref="DL41">IFERROR(MATCH(TRUE,INDEX($B$14:$B$117&gt;=DK41,0),0),"")</f>
        <v>1</v>
      </c>
      <c r="DM41" s="194">
        <f t="shared" ca="1" si="70"/>
        <v>3.2000000000000006E-3</v>
      </c>
      <c r="DN41" s="200"/>
      <c r="DO41" s="5"/>
      <c r="DP41" s="194">
        <f t="shared" si="71"/>
        <v>0</v>
      </c>
      <c r="DQ41" s="19" t="e">
        <f ca="1"/>
        <v>#N/A</v>
      </c>
      <c r="DR41" s="208" t="e">
        <f t="shared" ca="1" si="72"/>
        <v>#N/A</v>
      </c>
      <c r="DS41" s="207"/>
      <c r="DT41" s="194"/>
      <c r="DU41" s="198" cm="1">
        <f t="array" ref="DU41">IFERROR(MATCH(TRUE,INDEX($B$14:$B$117&gt;=DT41,0),0),"")</f>
        <v>1</v>
      </c>
      <c r="DV41" s="194">
        <f t="shared" ca="1" si="73"/>
        <v>3.2000000000000006E-3</v>
      </c>
      <c r="DW41" s="200"/>
      <c r="DX41" s="5"/>
      <c r="DY41" s="194">
        <f t="shared" si="74"/>
        <v>0</v>
      </c>
      <c r="DZ41" s="19" t="e">
        <f ca="1"/>
        <v>#N/A</v>
      </c>
      <c r="EA41" s="208" t="e">
        <f t="shared" ca="1" si="75"/>
        <v>#N/A</v>
      </c>
      <c r="EB41" s="207"/>
      <c r="EC41" s="194"/>
      <c r="ED41" s="198" cm="1">
        <f t="array" ref="ED41">IFERROR(MATCH(TRUE,INDEX($B$14:$B$117&gt;=EC41,0),0),"")</f>
        <v>1</v>
      </c>
      <c r="EE41" s="194">
        <f t="shared" ca="1" si="76"/>
        <v>3.2000000000000006E-3</v>
      </c>
      <c r="EF41" s="200"/>
      <c r="EG41" s="5"/>
      <c r="EH41" s="194">
        <f t="shared" si="77"/>
        <v>0</v>
      </c>
      <c r="EI41" s="19" t="e">
        <f ca="1"/>
        <v>#N/A</v>
      </c>
      <c r="EJ41" s="208" t="e">
        <f t="shared" ca="1" si="78"/>
        <v>#N/A</v>
      </c>
      <c r="EK41" s="207"/>
      <c r="EL41" s="194"/>
      <c r="EM41" s="198" cm="1">
        <f t="array" ref="EM41">IFERROR(MATCH(TRUE,INDEX($B$14:$B$117&gt;=EL41,0),0),"")</f>
        <v>1</v>
      </c>
      <c r="EN41" s="194">
        <f t="shared" ca="1" si="79"/>
        <v>3.2000000000000006E-3</v>
      </c>
      <c r="EO41" s="200"/>
      <c r="EP41" s="5"/>
      <c r="EQ41" s="194">
        <f t="shared" si="80"/>
        <v>0</v>
      </c>
      <c r="ER41" s="19" t="e">
        <f ca="1"/>
        <v>#N/A</v>
      </c>
      <c r="ES41" s="208" t="e">
        <f t="shared" ca="1" si="81"/>
        <v>#N/A</v>
      </c>
      <c r="ET41" s="207"/>
      <c r="EU41" s="194"/>
      <c r="EV41" s="198" cm="1">
        <f t="array" ref="EV41">IFERROR(MATCH(TRUE,INDEX($B$14:$B$117&gt;=EU41,0),0),"")</f>
        <v>1</v>
      </c>
      <c r="EW41" s="194">
        <f t="shared" ca="1" si="82"/>
        <v>3.2000000000000006E-3</v>
      </c>
      <c r="EX41" s="200"/>
      <c r="EY41" s="5"/>
      <c r="EZ41" s="194">
        <f t="shared" si="83"/>
        <v>0</v>
      </c>
      <c r="FA41" s="19" t="e">
        <f ca="1"/>
        <v>#N/A</v>
      </c>
      <c r="FB41" s="208" t="e">
        <f t="shared" ca="1" si="84"/>
        <v>#N/A</v>
      </c>
      <c r="FC41" s="207"/>
      <c r="FD41" s="194"/>
      <c r="FE41" s="198" cm="1">
        <f t="array" ref="FE41">IFERROR(MATCH(TRUE,INDEX($B$14:$B$117&gt;=FD41,0),0),"")</f>
        <v>1</v>
      </c>
      <c r="FF41" s="194">
        <f t="shared" ca="1" si="85"/>
        <v>3.2000000000000006E-3</v>
      </c>
      <c r="FG41" s="200"/>
      <c r="FH41" s="5"/>
      <c r="FI41" s="194">
        <f t="shared" si="86"/>
        <v>0</v>
      </c>
      <c r="FJ41" s="19" t="e">
        <f ca="1"/>
        <v>#N/A</v>
      </c>
      <c r="FK41" s="208" t="e">
        <f t="shared" ca="1" si="87"/>
        <v>#N/A</v>
      </c>
      <c r="FL41" s="207"/>
      <c r="FM41" s="194"/>
      <c r="FN41" s="198" cm="1">
        <f t="array" ref="FN41">IFERROR(MATCH(TRUE,INDEX($B$14:$B$117&gt;=FM41,0),0),"")</f>
        <v>1</v>
      </c>
      <c r="FO41" s="194">
        <f t="shared" ca="1" si="88"/>
        <v>3.2000000000000006E-3</v>
      </c>
      <c r="FP41" s="200"/>
      <c r="FQ41" s="5"/>
      <c r="FR41" s="194">
        <f t="shared" si="89"/>
        <v>0</v>
      </c>
      <c r="FS41" s="19" t="e">
        <f ca="1"/>
        <v>#N/A</v>
      </c>
      <c r="FT41" s="208" t="e">
        <f t="shared" ca="1" si="90"/>
        <v>#N/A</v>
      </c>
      <c r="FU41" s="207"/>
      <c r="FV41" s="194"/>
      <c r="FW41" s="198" cm="1">
        <f t="array" ref="FW41">IFERROR(MATCH(TRUE,INDEX($B$14:$B$117&gt;=FV41,0),0),"")</f>
        <v>1</v>
      </c>
      <c r="FX41" s="194">
        <f t="shared" ca="1" si="91"/>
        <v>3.2000000000000006E-3</v>
      </c>
      <c r="FY41" s="200"/>
      <c r="FZ41" s="5"/>
      <c r="GA41" s="194">
        <f t="shared" si="92"/>
        <v>0</v>
      </c>
      <c r="GB41" s="19" t="e">
        <f ca="1"/>
        <v>#N/A</v>
      </c>
      <c r="GC41" s="208" t="e">
        <f t="shared" ca="1" si="93"/>
        <v>#N/A</v>
      </c>
    </row>
    <row r="42" spans="1:185" x14ac:dyDescent="0.2">
      <c r="A42" s="236">
        <v>28</v>
      </c>
      <c r="B42" s="195">
        <v>0.27184466019417469</v>
      </c>
      <c r="C42" s="194">
        <v>0.28199999999999997</v>
      </c>
      <c r="D42" s="195">
        <v>1.3100000000000001E-2</v>
      </c>
      <c r="E42" s="194"/>
      <c r="F42" s="207">
        <f ca="1"/>
        <v>28</v>
      </c>
      <c r="G42" s="194">
        <f ca="1"/>
        <v>0.20143884892086333</v>
      </c>
      <c r="H42" s="198" cm="1">
        <f t="array" aca="1" ref="H42" ca="1">IFERROR(MATCH(TRUE,INDEX($B$14:$B$117&gt;=G42,0),0),"")</f>
        <v>22</v>
      </c>
      <c r="I42" s="194">
        <f t="shared" ca="1" si="38"/>
        <v>0.18022446043165477</v>
      </c>
      <c r="J42" s="200"/>
      <c r="K42" s="5"/>
      <c r="L42" s="194">
        <f t="shared" si="94"/>
        <v>0</v>
      </c>
      <c r="M42" s="19">
        <f ca="1"/>
        <v>0</v>
      </c>
      <c r="N42" s="208">
        <f t="shared" ca="1" si="95"/>
        <v>0</v>
      </c>
      <c r="O42" s="207">
        <f ca="1"/>
        <v>28</v>
      </c>
      <c r="P42" s="194">
        <f ca="1"/>
        <v>0.30107526881720431</v>
      </c>
      <c r="Q42" s="198" cm="1">
        <f t="array" aca="1" ref="Q42" ca="1">IFERROR(MATCH(TRUE,INDEX($B$14:$B$117&gt;=P42,0),0),"")</f>
        <v>33</v>
      </c>
      <c r="R42" s="194">
        <f t="shared" ca="1" si="39"/>
        <v>0.31570537634408607</v>
      </c>
      <c r="S42" s="200"/>
      <c r="T42" s="5"/>
      <c r="U42" s="194">
        <f t="shared" si="96"/>
        <v>0</v>
      </c>
      <c r="V42" s="19">
        <f ca="1"/>
        <v>0</v>
      </c>
      <c r="W42" s="208">
        <f t="shared" ca="1" si="97"/>
        <v>0</v>
      </c>
      <c r="X42" s="207">
        <f ca="1"/>
        <v>28</v>
      </c>
      <c r="Y42" s="194">
        <f ca="1"/>
        <v>0.32558139534883723</v>
      </c>
      <c r="Z42" s="198" cm="1">
        <f t="array" aca="1" ref="Z42" ca="1">IFERROR(MATCH(TRUE,INDEX($B$14:$B$117&gt;=Y42,0),0),"")</f>
        <v>35</v>
      </c>
      <c r="AA42" s="194">
        <f t="shared" ca="1" si="40"/>
        <v>0.33855116279069775</v>
      </c>
      <c r="AB42" s="200"/>
      <c r="AC42" s="5"/>
      <c r="AD42" s="194">
        <f t="shared" si="41"/>
        <v>0</v>
      </c>
      <c r="AE42" s="19">
        <f ca="1"/>
        <v>0</v>
      </c>
      <c r="AF42" s="208">
        <f t="shared" ca="1" si="42"/>
        <v>0</v>
      </c>
      <c r="AG42" s="207">
        <f ca="1"/>
        <v>28</v>
      </c>
      <c r="AH42" s="194">
        <f ca="1"/>
        <v>0.33734939759036148</v>
      </c>
      <c r="AI42" s="198" cm="1">
        <f t="array" aca="1" ref="AI42" ca="1">IFERROR(MATCH(TRUE,INDEX($B$14:$B$117&gt;=AH42,0),0),"")</f>
        <v>36</v>
      </c>
      <c r="AJ42" s="194">
        <f t="shared" ca="1" si="43"/>
        <v>0.35772771084337363</v>
      </c>
      <c r="AK42" s="200"/>
      <c r="AL42" s="5"/>
      <c r="AM42" s="194">
        <f t="shared" si="44"/>
        <v>0</v>
      </c>
      <c r="AN42" s="19">
        <f ca="1"/>
        <v>0</v>
      </c>
      <c r="AO42" s="208">
        <f t="shared" ca="1" si="45"/>
        <v>0</v>
      </c>
      <c r="AP42" s="207">
        <f ca="1"/>
        <v>28</v>
      </c>
      <c r="AQ42" s="194">
        <f ca="1"/>
        <v>0.34146341463414637</v>
      </c>
      <c r="AR42" s="198" cm="1">
        <f t="array" aca="1" ref="AR42" ca="1">IFERROR(MATCH(TRUE,INDEX($B$14:$B$117&gt;=AQ42,0),0),"")</f>
        <v>37</v>
      </c>
      <c r="AS42" s="194">
        <f t="shared" ca="1" si="46"/>
        <v>0.36454634146341469</v>
      </c>
      <c r="AT42" s="200"/>
      <c r="AU42" s="5"/>
      <c r="AV42" s="194">
        <f t="shared" si="47"/>
        <v>0</v>
      </c>
      <c r="AW42" s="19">
        <f ca="1"/>
        <v>0</v>
      </c>
      <c r="AX42" s="208">
        <f t="shared" ca="1" si="48"/>
        <v>0</v>
      </c>
      <c r="AY42" s="207">
        <f ca="1"/>
        <v>28</v>
      </c>
      <c r="AZ42" s="194">
        <f ca="1"/>
        <v>0.34567901234567899</v>
      </c>
      <c r="BA42" s="198" cm="1">
        <f t="array" aca="1" ref="BA42" ca="1">IFERROR(MATCH(TRUE,INDEX($B$14:$B$117&gt;=AZ42,0),0),"")</f>
        <v>37</v>
      </c>
      <c r="BB42" s="194">
        <f t="shared" ca="1" si="49"/>
        <v>0.37127654320987657</v>
      </c>
      <c r="BC42" s="200"/>
      <c r="BD42" s="5"/>
      <c r="BE42" s="194">
        <f t="shared" si="50"/>
        <v>0</v>
      </c>
      <c r="BF42" s="19">
        <f ca="1"/>
        <v>0</v>
      </c>
      <c r="BG42" s="208">
        <f t="shared" ca="1" si="51"/>
        <v>0</v>
      </c>
      <c r="BH42" s="207">
        <f ca="1"/>
        <v>28</v>
      </c>
      <c r="BI42" s="194">
        <f ca="1"/>
        <v>0.34567901234567899</v>
      </c>
      <c r="BJ42" s="198" cm="1">
        <f t="array" aca="1" ref="BJ42" ca="1">IFERROR(MATCH(TRUE,INDEX($B$14:$B$117&gt;=BI42,0),0),"")</f>
        <v>37</v>
      </c>
      <c r="BK42" s="194">
        <f t="shared" ca="1" si="52"/>
        <v>0.37127654320987657</v>
      </c>
      <c r="BL42" s="200"/>
      <c r="BM42" s="5"/>
      <c r="BN42" s="194">
        <f t="shared" si="53"/>
        <v>0</v>
      </c>
      <c r="BO42" s="19">
        <f ca="1"/>
        <v>0</v>
      </c>
      <c r="BP42" s="208">
        <f t="shared" ca="1" si="54"/>
        <v>0</v>
      </c>
      <c r="BQ42" s="207">
        <f ca="1"/>
        <v>28</v>
      </c>
      <c r="BR42" s="194">
        <f ca="1"/>
        <v>0.35000000000000003</v>
      </c>
      <c r="BS42" s="198" cm="1">
        <f t="array" aca="1" ref="BS42" ca="1">IFERROR(MATCH(TRUE,INDEX($B$14:$B$117&gt;=BR42,0),0),"")</f>
        <v>38</v>
      </c>
      <c r="BT42" s="194">
        <f t="shared" ca="1" si="55"/>
        <v>0.37713000000000019</v>
      </c>
      <c r="BU42" s="200"/>
      <c r="BV42" s="5"/>
      <c r="BW42" s="194">
        <f t="shared" si="56"/>
        <v>0</v>
      </c>
      <c r="BX42" s="19">
        <f ca="1"/>
        <v>0</v>
      </c>
      <c r="BY42" s="208">
        <f t="shared" ca="1" si="57"/>
        <v>0</v>
      </c>
      <c r="BZ42" s="207">
        <f ca="1"/>
        <v>28</v>
      </c>
      <c r="CA42" s="194">
        <f ca="1"/>
        <v>0.35000000000000003</v>
      </c>
      <c r="CB42" s="198" cm="1">
        <f t="array" aca="1" ref="CB42" ca="1">IFERROR(MATCH(TRUE,INDEX($B$14:$B$117&gt;=CA42,0),0),"")</f>
        <v>38</v>
      </c>
      <c r="CC42" s="194">
        <f t="shared" ca="1" si="58"/>
        <v>0.37713000000000019</v>
      </c>
      <c r="CD42" s="200"/>
      <c r="CE42" s="5"/>
      <c r="CF42" s="194">
        <f t="shared" si="59"/>
        <v>0</v>
      </c>
      <c r="CG42" s="19">
        <f ca="1"/>
        <v>0</v>
      </c>
      <c r="CH42" s="208">
        <f t="shared" ca="1" si="60"/>
        <v>0</v>
      </c>
      <c r="CI42" s="207">
        <f ca="1"/>
        <v>28</v>
      </c>
      <c r="CJ42" s="194">
        <f ca="1"/>
        <v>0.35443037974683544</v>
      </c>
      <c r="CK42" s="198" cm="1">
        <f t="array" aca="1" ref="CK42" ca="1">IFERROR(MATCH(TRUE,INDEX($B$14:$B$117&gt;=CJ42,0),0),"")</f>
        <v>38</v>
      </c>
      <c r="CL42" s="194">
        <f t="shared" ca="1" si="61"/>
        <v>0.3847050632911394</v>
      </c>
      <c r="CM42" s="200"/>
      <c r="CN42" s="5"/>
      <c r="CO42" s="194">
        <f t="shared" si="62"/>
        <v>0</v>
      </c>
      <c r="CP42" s="19">
        <f ca="1"/>
        <v>0</v>
      </c>
      <c r="CQ42" s="208">
        <f t="shared" ca="1" si="63"/>
        <v>0</v>
      </c>
      <c r="CR42" s="207"/>
      <c r="CS42" s="194"/>
      <c r="CT42" s="198" cm="1">
        <f t="array" ref="CT42">IFERROR(MATCH(TRUE,INDEX($B$14:$B$117&gt;=CS42,0),0),"")</f>
        <v>1</v>
      </c>
      <c r="CU42" s="194">
        <f t="shared" ca="1" si="64"/>
        <v>3.2000000000000006E-3</v>
      </c>
      <c r="CV42" s="200"/>
      <c r="CW42" s="5"/>
      <c r="CX42" s="194">
        <f t="shared" si="65"/>
        <v>0</v>
      </c>
      <c r="CY42" s="19" t="e">
        <f ca="1"/>
        <v>#N/A</v>
      </c>
      <c r="CZ42" s="208" t="e">
        <f t="shared" ca="1" si="66"/>
        <v>#N/A</v>
      </c>
      <c r="DA42" s="207"/>
      <c r="DB42" s="194"/>
      <c r="DC42" s="198" cm="1">
        <f t="array" ref="DC42">IFERROR(MATCH(TRUE,INDEX($B$14:$B$117&gt;=DB42,0),0),"")</f>
        <v>1</v>
      </c>
      <c r="DD42" s="194">
        <f t="shared" ca="1" si="67"/>
        <v>3.2000000000000006E-3</v>
      </c>
      <c r="DE42" s="200"/>
      <c r="DF42" s="5"/>
      <c r="DG42" s="194">
        <f t="shared" si="68"/>
        <v>0</v>
      </c>
      <c r="DH42" s="19" t="e">
        <f ca="1"/>
        <v>#N/A</v>
      </c>
      <c r="DI42" s="208" t="e">
        <f t="shared" ca="1" si="69"/>
        <v>#N/A</v>
      </c>
      <c r="DJ42" s="207"/>
      <c r="DK42" s="194"/>
      <c r="DL42" s="198" cm="1">
        <f t="array" ref="DL42">IFERROR(MATCH(TRUE,INDEX($B$14:$B$117&gt;=DK42,0),0),"")</f>
        <v>1</v>
      </c>
      <c r="DM42" s="194">
        <f t="shared" ca="1" si="70"/>
        <v>3.2000000000000006E-3</v>
      </c>
      <c r="DN42" s="200"/>
      <c r="DO42" s="5"/>
      <c r="DP42" s="194">
        <f t="shared" si="71"/>
        <v>0</v>
      </c>
      <c r="DQ42" s="19" t="e">
        <f ca="1"/>
        <v>#N/A</v>
      </c>
      <c r="DR42" s="208" t="e">
        <f t="shared" ca="1" si="72"/>
        <v>#N/A</v>
      </c>
      <c r="DS42" s="207"/>
      <c r="DT42" s="194"/>
      <c r="DU42" s="198" cm="1">
        <f t="array" ref="DU42">IFERROR(MATCH(TRUE,INDEX($B$14:$B$117&gt;=DT42,0),0),"")</f>
        <v>1</v>
      </c>
      <c r="DV42" s="194">
        <f t="shared" ca="1" si="73"/>
        <v>3.2000000000000006E-3</v>
      </c>
      <c r="DW42" s="200"/>
      <c r="DX42" s="5"/>
      <c r="DY42" s="194">
        <f t="shared" si="74"/>
        <v>0</v>
      </c>
      <c r="DZ42" s="19" t="e">
        <f ca="1"/>
        <v>#N/A</v>
      </c>
      <c r="EA42" s="208" t="e">
        <f t="shared" ca="1" si="75"/>
        <v>#N/A</v>
      </c>
      <c r="EB42" s="207"/>
      <c r="EC42" s="194"/>
      <c r="ED42" s="198" cm="1">
        <f t="array" ref="ED42">IFERROR(MATCH(TRUE,INDEX($B$14:$B$117&gt;=EC42,0),0),"")</f>
        <v>1</v>
      </c>
      <c r="EE42" s="194">
        <f t="shared" ca="1" si="76"/>
        <v>3.2000000000000006E-3</v>
      </c>
      <c r="EF42" s="200"/>
      <c r="EG42" s="5"/>
      <c r="EH42" s="194">
        <f t="shared" si="77"/>
        <v>0</v>
      </c>
      <c r="EI42" s="19" t="e">
        <f ca="1"/>
        <v>#N/A</v>
      </c>
      <c r="EJ42" s="208" t="e">
        <f t="shared" ca="1" si="78"/>
        <v>#N/A</v>
      </c>
      <c r="EK42" s="207"/>
      <c r="EL42" s="194"/>
      <c r="EM42" s="198" cm="1">
        <f t="array" ref="EM42">IFERROR(MATCH(TRUE,INDEX($B$14:$B$117&gt;=EL42,0),0),"")</f>
        <v>1</v>
      </c>
      <c r="EN42" s="194">
        <f t="shared" ca="1" si="79"/>
        <v>3.2000000000000006E-3</v>
      </c>
      <c r="EO42" s="200"/>
      <c r="EP42" s="5"/>
      <c r="EQ42" s="194">
        <f t="shared" si="80"/>
        <v>0</v>
      </c>
      <c r="ER42" s="19" t="e">
        <f ca="1"/>
        <v>#N/A</v>
      </c>
      <c r="ES42" s="208" t="e">
        <f t="shared" ca="1" si="81"/>
        <v>#N/A</v>
      </c>
      <c r="ET42" s="207"/>
      <c r="EU42" s="194"/>
      <c r="EV42" s="198" cm="1">
        <f t="array" ref="EV42">IFERROR(MATCH(TRUE,INDEX($B$14:$B$117&gt;=EU42,0),0),"")</f>
        <v>1</v>
      </c>
      <c r="EW42" s="194">
        <f t="shared" ca="1" si="82"/>
        <v>3.2000000000000006E-3</v>
      </c>
      <c r="EX42" s="200"/>
      <c r="EY42" s="5"/>
      <c r="EZ42" s="194">
        <f t="shared" si="83"/>
        <v>0</v>
      </c>
      <c r="FA42" s="19" t="e">
        <f ca="1"/>
        <v>#N/A</v>
      </c>
      <c r="FB42" s="208" t="e">
        <f t="shared" ca="1" si="84"/>
        <v>#N/A</v>
      </c>
      <c r="FC42" s="207"/>
      <c r="FD42" s="194"/>
      <c r="FE42" s="198" cm="1">
        <f t="array" ref="FE42">IFERROR(MATCH(TRUE,INDEX($B$14:$B$117&gt;=FD42,0),0),"")</f>
        <v>1</v>
      </c>
      <c r="FF42" s="194">
        <f t="shared" ca="1" si="85"/>
        <v>3.2000000000000006E-3</v>
      </c>
      <c r="FG42" s="200"/>
      <c r="FH42" s="5"/>
      <c r="FI42" s="194">
        <f t="shared" si="86"/>
        <v>0</v>
      </c>
      <c r="FJ42" s="19" t="e">
        <f ca="1"/>
        <v>#N/A</v>
      </c>
      <c r="FK42" s="208" t="e">
        <f t="shared" ca="1" si="87"/>
        <v>#N/A</v>
      </c>
      <c r="FL42" s="207"/>
      <c r="FM42" s="194"/>
      <c r="FN42" s="198" cm="1">
        <f t="array" ref="FN42">IFERROR(MATCH(TRUE,INDEX($B$14:$B$117&gt;=FM42,0),0),"")</f>
        <v>1</v>
      </c>
      <c r="FO42" s="194">
        <f t="shared" ca="1" si="88"/>
        <v>3.2000000000000006E-3</v>
      </c>
      <c r="FP42" s="200"/>
      <c r="FQ42" s="5"/>
      <c r="FR42" s="194">
        <f t="shared" si="89"/>
        <v>0</v>
      </c>
      <c r="FS42" s="19" t="e">
        <f ca="1"/>
        <v>#N/A</v>
      </c>
      <c r="FT42" s="208" t="e">
        <f t="shared" ca="1" si="90"/>
        <v>#N/A</v>
      </c>
      <c r="FU42" s="207"/>
      <c r="FV42" s="194"/>
      <c r="FW42" s="198" cm="1">
        <f t="array" ref="FW42">IFERROR(MATCH(TRUE,INDEX($B$14:$B$117&gt;=FV42,0),0),"")</f>
        <v>1</v>
      </c>
      <c r="FX42" s="194">
        <f t="shared" ca="1" si="91"/>
        <v>3.2000000000000006E-3</v>
      </c>
      <c r="FY42" s="200"/>
      <c r="FZ42" s="5"/>
      <c r="GA42" s="194">
        <f t="shared" si="92"/>
        <v>0</v>
      </c>
      <c r="GB42" s="19" t="e">
        <f ca="1"/>
        <v>#N/A</v>
      </c>
      <c r="GC42" s="208" t="e">
        <f t="shared" ca="1" si="93"/>
        <v>#N/A</v>
      </c>
    </row>
    <row r="43" spans="1:185" x14ac:dyDescent="0.2">
      <c r="A43" s="236">
        <v>29</v>
      </c>
      <c r="B43" s="195">
        <v>0.28155339805825236</v>
      </c>
      <c r="C43" s="194">
        <v>0.29339999999999999</v>
      </c>
      <c r="D43" s="195">
        <v>1.14E-2</v>
      </c>
      <c r="E43" s="194"/>
      <c r="F43" s="207">
        <f ca="1"/>
        <v>29</v>
      </c>
      <c r="G43" s="194">
        <f ca="1"/>
        <v>0.20863309352517986</v>
      </c>
      <c r="H43" s="198" cm="1">
        <f t="array" aca="1" ref="H43" ca="1">IFERROR(MATCH(TRUE,INDEX($B$14:$B$117&gt;=G43,0),0),"")</f>
        <v>23</v>
      </c>
      <c r="I43" s="194">
        <f t="shared" ca="1" si="38"/>
        <v>0.19079784172661876</v>
      </c>
      <c r="J43" s="200"/>
      <c r="K43" s="5"/>
      <c r="L43" s="194">
        <f t="shared" si="94"/>
        <v>0</v>
      </c>
      <c r="M43" s="19">
        <f ca="1"/>
        <v>0</v>
      </c>
      <c r="N43" s="208">
        <f t="shared" ca="1" si="95"/>
        <v>0</v>
      </c>
      <c r="O43" s="207">
        <f ca="1"/>
        <v>29</v>
      </c>
      <c r="P43" s="194">
        <f ca="1"/>
        <v>0.31182795698924731</v>
      </c>
      <c r="Q43" s="198" cm="1">
        <f t="array" aca="1" ref="Q43" ca="1">IFERROR(MATCH(TRUE,INDEX($B$14:$B$117&gt;=P43,0),0),"")</f>
        <v>34</v>
      </c>
      <c r="R43" s="194">
        <f t="shared" ca="1" si="39"/>
        <v>0.32576559139784944</v>
      </c>
      <c r="S43" s="200"/>
      <c r="T43" s="5"/>
      <c r="U43" s="194">
        <f t="shared" si="96"/>
        <v>0</v>
      </c>
      <c r="V43" s="19">
        <f ca="1"/>
        <v>0</v>
      </c>
      <c r="W43" s="208">
        <f t="shared" ca="1" si="97"/>
        <v>0</v>
      </c>
      <c r="X43" s="207">
        <f ca="1"/>
        <v>29</v>
      </c>
      <c r="Y43" s="194">
        <f ca="1"/>
        <v>0.33720930232558138</v>
      </c>
      <c r="Z43" s="198" cm="1">
        <f t="array" aca="1" ref="Z43" ca="1">IFERROR(MATCH(TRUE,INDEX($B$14:$B$117&gt;=Y43,0),0),"")</f>
        <v>36</v>
      </c>
      <c r="AA43" s="194">
        <f t="shared" ca="1" si="40"/>
        <v>0.35750116279069777</v>
      </c>
      <c r="AB43" s="200"/>
      <c r="AC43" s="5"/>
      <c r="AD43" s="194">
        <f t="shared" si="41"/>
        <v>0</v>
      </c>
      <c r="AE43" s="19">
        <f ca="1"/>
        <v>0</v>
      </c>
      <c r="AF43" s="208">
        <f t="shared" ca="1" si="42"/>
        <v>0</v>
      </c>
      <c r="AG43" s="207">
        <f ca="1"/>
        <v>29</v>
      </c>
      <c r="AH43" s="194">
        <f ca="1"/>
        <v>0.3493975903614458</v>
      </c>
      <c r="AI43" s="198" cm="1">
        <f t="array" aca="1" ref="AI43" ca="1">IFERROR(MATCH(TRUE,INDEX($B$14:$B$117&gt;=AH43,0),0),"")</f>
        <v>37</v>
      </c>
      <c r="AJ43" s="194">
        <f t="shared" ca="1" si="43"/>
        <v>0.37721325301204822</v>
      </c>
      <c r="AK43" s="200"/>
      <c r="AL43" s="5"/>
      <c r="AM43" s="194">
        <f t="shared" si="44"/>
        <v>0</v>
      </c>
      <c r="AN43" s="19">
        <f ca="1"/>
        <v>0</v>
      </c>
      <c r="AO43" s="208">
        <f t="shared" ca="1" si="45"/>
        <v>0</v>
      </c>
      <c r="AP43" s="207">
        <f ca="1"/>
        <v>29</v>
      </c>
      <c r="AQ43" s="194">
        <f ca="1"/>
        <v>0.35365853658536589</v>
      </c>
      <c r="AR43" s="198" cm="1">
        <f t="array" aca="1" ref="AR43" ca="1">IFERROR(MATCH(TRUE,INDEX($B$14:$B$117&gt;=AQ43,0),0),"")</f>
        <v>38</v>
      </c>
      <c r="AS43" s="194">
        <f t="shared" ca="1" si="46"/>
        <v>0.38338536585365868</v>
      </c>
      <c r="AT43" s="200"/>
      <c r="AU43" s="5"/>
      <c r="AV43" s="194">
        <f t="shared" si="47"/>
        <v>0</v>
      </c>
      <c r="AW43" s="19">
        <f ca="1"/>
        <v>0</v>
      </c>
      <c r="AX43" s="208">
        <f t="shared" ca="1" si="48"/>
        <v>0</v>
      </c>
      <c r="AY43" s="207">
        <f ca="1"/>
        <v>29</v>
      </c>
      <c r="AZ43" s="194">
        <f ca="1"/>
        <v>0.35802469135802467</v>
      </c>
      <c r="BA43" s="198" cm="1">
        <f t="array" aca="1" ref="BA43" ca="1">IFERROR(MATCH(TRUE,INDEX($B$14:$B$117&gt;=AZ43,0),0),"")</f>
        <v>38</v>
      </c>
      <c r="BB43" s="194">
        <f t="shared" ca="1" si="49"/>
        <v>0.39085061728395065</v>
      </c>
      <c r="BC43" s="200"/>
      <c r="BD43" s="5"/>
      <c r="BE43" s="194">
        <f t="shared" si="50"/>
        <v>0</v>
      </c>
      <c r="BF43" s="19">
        <f ca="1"/>
        <v>0</v>
      </c>
      <c r="BG43" s="208">
        <f t="shared" ca="1" si="51"/>
        <v>0</v>
      </c>
      <c r="BH43" s="207">
        <f ca="1"/>
        <v>29</v>
      </c>
      <c r="BI43" s="194">
        <f ca="1"/>
        <v>0.35802469135802467</v>
      </c>
      <c r="BJ43" s="198" cm="1">
        <f t="array" aca="1" ref="BJ43" ca="1">IFERROR(MATCH(TRUE,INDEX($B$14:$B$117&gt;=BI43,0),0),"")</f>
        <v>38</v>
      </c>
      <c r="BK43" s="194">
        <f t="shared" ca="1" si="52"/>
        <v>0.39085061728395065</v>
      </c>
      <c r="BL43" s="200"/>
      <c r="BM43" s="5"/>
      <c r="BN43" s="194">
        <f t="shared" si="53"/>
        <v>0</v>
      </c>
      <c r="BO43" s="19">
        <f ca="1"/>
        <v>0</v>
      </c>
      <c r="BP43" s="208">
        <f t="shared" ca="1" si="54"/>
        <v>0</v>
      </c>
      <c r="BQ43" s="207">
        <f ca="1"/>
        <v>29</v>
      </c>
      <c r="BR43" s="194">
        <f ca="1"/>
        <v>0.36250000000000004</v>
      </c>
      <c r="BS43" s="198" cm="1">
        <f t="array" aca="1" ref="BS43" ca="1">IFERROR(MATCH(TRUE,INDEX($B$14:$B$117&gt;=BR43,0),0),"")</f>
        <v>39</v>
      </c>
      <c r="BT43" s="194">
        <f t="shared" ca="1" si="55"/>
        <v>0.39817125000000009</v>
      </c>
      <c r="BU43" s="200"/>
      <c r="BV43" s="5"/>
      <c r="BW43" s="194">
        <f t="shared" si="56"/>
        <v>0</v>
      </c>
      <c r="BX43" s="19">
        <f ca="1"/>
        <v>0</v>
      </c>
      <c r="BY43" s="208">
        <f t="shared" ca="1" si="57"/>
        <v>0</v>
      </c>
      <c r="BZ43" s="207">
        <f ca="1"/>
        <v>29</v>
      </c>
      <c r="CA43" s="194">
        <f ca="1"/>
        <v>0.36250000000000004</v>
      </c>
      <c r="CB43" s="198" cm="1">
        <f t="array" aca="1" ref="CB43" ca="1">IFERROR(MATCH(TRUE,INDEX($B$14:$B$117&gt;=CA43,0),0),"")</f>
        <v>39</v>
      </c>
      <c r="CC43" s="194">
        <f t="shared" ca="1" si="58"/>
        <v>0.39817125000000009</v>
      </c>
      <c r="CD43" s="200"/>
      <c r="CE43" s="5"/>
      <c r="CF43" s="194">
        <f t="shared" si="59"/>
        <v>0</v>
      </c>
      <c r="CG43" s="19">
        <f ca="1"/>
        <v>0</v>
      </c>
      <c r="CH43" s="208">
        <f t="shared" ca="1" si="60"/>
        <v>0</v>
      </c>
      <c r="CI43" s="207">
        <f ca="1"/>
        <v>29</v>
      </c>
      <c r="CJ43" s="194">
        <f ca="1"/>
        <v>0.36708860759493672</v>
      </c>
      <c r="CK43" s="198" cm="1">
        <f t="array" aca="1" ref="CK43" ca="1">IFERROR(MATCH(TRUE,INDEX($B$14:$B$117&gt;=CJ43,0),0),"")</f>
        <v>39</v>
      </c>
      <c r="CL43" s="194">
        <f t="shared" ca="1" si="61"/>
        <v>0.40625316455696214</v>
      </c>
      <c r="CM43" s="200"/>
      <c r="CN43" s="5"/>
      <c r="CO43" s="194">
        <f t="shared" si="62"/>
        <v>0</v>
      </c>
      <c r="CP43" s="19">
        <f ca="1"/>
        <v>0</v>
      </c>
      <c r="CQ43" s="208">
        <f t="shared" ca="1" si="63"/>
        <v>0</v>
      </c>
      <c r="CR43" s="207"/>
      <c r="CS43" s="194"/>
      <c r="CT43" s="198" cm="1">
        <f t="array" ref="CT43">IFERROR(MATCH(TRUE,INDEX($B$14:$B$117&gt;=CS43,0),0),"")</f>
        <v>1</v>
      </c>
      <c r="CU43" s="194">
        <f t="shared" ca="1" si="64"/>
        <v>3.2000000000000006E-3</v>
      </c>
      <c r="CV43" s="200"/>
      <c r="CW43" s="5"/>
      <c r="CX43" s="194">
        <f t="shared" si="65"/>
        <v>0</v>
      </c>
      <c r="CY43" s="19" t="e">
        <f ca="1"/>
        <v>#N/A</v>
      </c>
      <c r="CZ43" s="208" t="e">
        <f t="shared" ca="1" si="66"/>
        <v>#N/A</v>
      </c>
      <c r="DA43" s="207"/>
      <c r="DB43" s="194"/>
      <c r="DC43" s="198" cm="1">
        <f t="array" ref="DC43">IFERROR(MATCH(TRUE,INDEX($B$14:$B$117&gt;=DB43,0),0),"")</f>
        <v>1</v>
      </c>
      <c r="DD43" s="194">
        <f t="shared" ca="1" si="67"/>
        <v>3.2000000000000006E-3</v>
      </c>
      <c r="DE43" s="200"/>
      <c r="DF43" s="5"/>
      <c r="DG43" s="194">
        <f t="shared" si="68"/>
        <v>0</v>
      </c>
      <c r="DH43" s="19" t="e">
        <f ca="1"/>
        <v>#N/A</v>
      </c>
      <c r="DI43" s="208" t="e">
        <f t="shared" ca="1" si="69"/>
        <v>#N/A</v>
      </c>
      <c r="DJ43" s="207"/>
      <c r="DK43" s="194"/>
      <c r="DL43" s="198" cm="1">
        <f t="array" ref="DL43">IFERROR(MATCH(TRUE,INDEX($B$14:$B$117&gt;=DK43,0),0),"")</f>
        <v>1</v>
      </c>
      <c r="DM43" s="194">
        <f t="shared" ca="1" si="70"/>
        <v>3.2000000000000006E-3</v>
      </c>
      <c r="DN43" s="200"/>
      <c r="DO43" s="5"/>
      <c r="DP43" s="194">
        <f t="shared" si="71"/>
        <v>0</v>
      </c>
      <c r="DQ43" s="19" t="e">
        <f ca="1"/>
        <v>#N/A</v>
      </c>
      <c r="DR43" s="208" t="e">
        <f t="shared" ca="1" si="72"/>
        <v>#N/A</v>
      </c>
      <c r="DS43" s="207"/>
      <c r="DT43" s="194"/>
      <c r="DU43" s="198" cm="1">
        <f t="array" ref="DU43">IFERROR(MATCH(TRUE,INDEX($B$14:$B$117&gt;=DT43,0),0),"")</f>
        <v>1</v>
      </c>
      <c r="DV43" s="194">
        <f t="shared" ca="1" si="73"/>
        <v>3.2000000000000006E-3</v>
      </c>
      <c r="DW43" s="200"/>
      <c r="DX43" s="5"/>
      <c r="DY43" s="194">
        <f t="shared" si="74"/>
        <v>0</v>
      </c>
      <c r="DZ43" s="19" t="e">
        <f ca="1"/>
        <v>#N/A</v>
      </c>
      <c r="EA43" s="208" t="e">
        <f t="shared" ca="1" si="75"/>
        <v>#N/A</v>
      </c>
      <c r="EB43" s="207"/>
      <c r="EC43" s="194"/>
      <c r="ED43" s="198" cm="1">
        <f t="array" ref="ED43">IFERROR(MATCH(TRUE,INDEX($B$14:$B$117&gt;=EC43,0),0),"")</f>
        <v>1</v>
      </c>
      <c r="EE43" s="194">
        <f t="shared" ca="1" si="76"/>
        <v>3.2000000000000006E-3</v>
      </c>
      <c r="EF43" s="200"/>
      <c r="EG43" s="5"/>
      <c r="EH43" s="194">
        <f t="shared" si="77"/>
        <v>0</v>
      </c>
      <c r="EI43" s="19" t="e">
        <f ca="1"/>
        <v>#N/A</v>
      </c>
      <c r="EJ43" s="208" t="e">
        <f t="shared" ca="1" si="78"/>
        <v>#N/A</v>
      </c>
      <c r="EK43" s="207"/>
      <c r="EL43" s="194"/>
      <c r="EM43" s="198" cm="1">
        <f t="array" ref="EM43">IFERROR(MATCH(TRUE,INDEX($B$14:$B$117&gt;=EL43,0),0),"")</f>
        <v>1</v>
      </c>
      <c r="EN43" s="194">
        <f t="shared" ca="1" si="79"/>
        <v>3.2000000000000006E-3</v>
      </c>
      <c r="EO43" s="200"/>
      <c r="EP43" s="5"/>
      <c r="EQ43" s="194">
        <f t="shared" si="80"/>
        <v>0</v>
      </c>
      <c r="ER43" s="19" t="e">
        <f ca="1"/>
        <v>#N/A</v>
      </c>
      <c r="ES43" s="208" t="e">
        <f t="shared" ca="1" si="81"/>
        <v>#N/A</v>
      </c>
      <c r="ET43" s="207"/>
      <c r="EU43" s="194"/>
      <c r="EV43" s="198" cm="1">
        <f t="array" ref="EV43">IFERROR(MATCH(TRUE,INDEX($B$14:$B$117&gt;=EU43,0),0),"")</f>
        <v>1</v>
      </c>
      <c r="EW43" s="194">
        <f t="shared" ca="1" si="82"/>
        <v>3.2000000000000006E-3</v>
      </c>
      <c r="EX43" s="200"/>
      <c r="EY43" s="5"/>
      <c r="EZ43" s="194">
        <f t="shared" si="83"/>
        <v>0</v>
      </c>
      <c r="FA43" s="19" t="e">
        <f ca="1"/>
        <v>#N/A</v>
      </c>
      <c r="FB43" s="208" t="e">
        <f t="shared" ca="1" si="84"/>
        <v>#N/A</v>
      </c>
      <c r="FC43" s="207"/>
      <c r="FD43" s="194"/>
      <c r="FE43" s="198" cm="1">
        <f t="array" ref="FE43">IFERROR(MATCH(TRUE,INDEX($B$14:$B$117&gt;=FD43,0),0),"")</f>
        <v>1</v>
      </c>
      <c r="FF43" s="194">
        <f t="shared" ca="1" si="85"/>
        <v>3.2000000000000006E-3</v>
      </c>
      <c r="FG43" s="200"/>
      <c r="FH43" s="5"/>
      <c r="FI43" s="194">
        <f t="shared" si="86"/>
        <v>0</v>
      </c>
      <c r="FJ43" s="19" t="e">
        <f ca="1"/>
        <v>#N/A</v>
      </c>
      <c r="FK43" s="208" t="e">
        <f t="shared" ca="1" si="87"/>
        <v>#N/A</v>
      </c>
      <c r="FL43" s="207"/>
      <c r="FM43" s="194"/>
      <c r="FN43" s="198" cm="1">
        <f t="array" ref="FN43">IFERROR(MATCH(TRUE,INDEX($B$14:$B$117&gt;=FM43,0),0),"")</f>
        <v>1</v>
      </c>
      <c r="FO43" s="194">
        <f t="shared" ca="1" si="88"/>
        <v>3.2000000000000006E-3</v>
      </c>
      <c r="FP43" s="200"/>
      <c r="FQ43" s="5"/>
      <c r="FR43" s="194">
        <f t="shared" si="89"/>
        <v>0</v>
      </c>
      <c r="FS43" s="19" t="e">
        <f ca="1"/>
        <v>#N/A</v>
      </c>
      <c r="FT43" s="208" t="e">
        <f t="shared" ca="1" si="90"/>
        <v>#N/A</v>
      </c>
      <c r="FU43" s="207"/>
      <c r="FV43" s="194"/>
      <c r="FW43" s="198" cm="1">
        <f t="array" ref="FW43">IFERROR(MATCH(TRUE,INDEX($B$14:$B$117&gt;=FV43,0),0),"")</f>
        <v>1</v>
      </c>
      <c r="FX43" s="194">
        <f t="shared" ca="1" si="91"/>
        <v>3.2000000000000006E-3</v>
      </c>
      <c r="FY43" s="200"/>
      <c r="FZ43" s="5"/>
      <c r="GA43" s="194">
        <f t="shared" si="92"/>
        <v>0</v>
      </c>
      <c r="GB43" s="19" t="e">
        <f ca="1"/>
        <v>#N/A</v>
      </c>
      <c r="GC43" s="208" t="e">
        <f t="shared" ca="1" si="93"/>
        <v>#N/A</v>
      </c>
    </row>
    <row r="44" spans="1:185" x14ac:dyDescent="0.2">
      <c r="A44" s="236">
        <v>30</v>
      </c>
      <c r="B44" s="195">
        <v>0.29126213592233002</v>
      </c>
      <c r="C44" s="194">
        <v>0.3039</v>
      </c>
      <c r="D44" s="195">
        <v>1.0500000000000001E-2</v>
      </c>
      <c r="E44" s="194"/>
      <c r="F44" s="207">
        <f ca="1"/>
        <v>30</v>
      </c>
      <c r="G44" s="194">
        <f ca="1"/>
        <v>0.21582733812949642</v>
      </c>
      <c r="H44" s="198" cm="1">
        <f t="array" aca="1" ref="H44" ca="1">IFERROR(MATCH(TRUE,INDEX($B$14:$B$117&gt;=G44,0),0),"")</f>
        <v>24</v>
      </c>
      <c r="I44" s="194">
        <f t="shared" ca="1" si="38"/>
        <v>0.20055323741007208</v>
      </c>
      <c r="J44" s="200"/>
      <c r="K44" s="5"/>
      <c r="L44" s="194">
        <f t="shared" si="94"/>
        <v>0</v>
      </c>
      <c r="M44" s="19">
        <f ca="1"/>
        <v>0</v>
      </c>
      <c r="N44" s="208">
        <f t="shared" ca="1" si="95"/>
        <v>0</v>
      </c>
      <c r="O44" s="207">
        <f ca="1"/>
        <v>30</v>
      </c>
      <c r="P44" s="194">
        <f ca="1"/>
        <v>0.32258064516129037</v>
      </c>
      <c r="Q44" s="198" cm="1">
        <f t="array" aca="1" ref="Q44" ca="1">IFERROR(MATCH(TRUE,INDEX($B$14:$B$117&gt;=P44,0),0),"")</f>
        <v>35</v>
      </c>
      <c r="R44" s="194">
        <f t="shared" ca="1" si="39"/>
        <v>0.33366774193548399</v>
      </c>
      <c r="S44" s="200"/>
      <c r="T44" s="5"/>
      <c r="U44" s="194">
        <f t="shared" si="96"/>
        <v>0</v>
      </c>
      <c r="V44" s="19">
        <f ca="1"/>
        <v>0</v>
      </c>
      <c r="W44" s="208">
        <f t="shared" ca="1" si="97"/>
        <v>0</v>
      </c>
      <c r="X44" s="207">
        <f ca="1"/>
        <v>30</v>
      </c>
      <c r="Y44" s="194">
        <f ca="1"/>
        <v>0.34883720930232559</v>
      </c>
      <c r="Z44" s="198" cm="1">
        <f t="array" aca="1" ref="Z44" ca="1">IFERROR(MATCH(TRUE,INDEX($B$14:$B$117&gt;=Y44,0),0),"")</f>
        <v>37</v>
      </c>
      <c r="AA44" s="194">
        <f t="shared" ca="1" si="40"/>
        <v>0.37631860465116285</v>
      </c>
      <c r="AB44" s="200"/>
      <c r="AC44" s="5"/>
      <c r="AD44" s="194">
        <f t="shared" si="41"/>
        <v>0</v>
      </c>
      <c r="AE44" s="19">
        <f ca="1"/>
        <v>0</v>
      </c>
      <c r="AF44" s="208">
        <f t="shared" ca="1" si="42"/>
        <v>0</v>
      </c>
      <c r="AG44" s="207">
        <f ca="1"/>
        <v>30</v>
      </c>
      <c r="AH44" s="194">
        <f ca="1"/>
        <v>0.36144578313253012</v>
      </c>
      <c r="AI44" s="198" cm="1">
        <f t="array" aca="1" ref="AI44" ca="1">IFERROR(MATCH(TRUE,INDEX($B$14:$B$117&gt;=AH44,0),0),"")</f>
        <v>39</v>
      </c>
      <c r="AJ44" s="194">
        <f t="shared" ca="1" si="43"/>
        <v>0.39631445783132535</v>
      </c>
      <c r="AK44" s="200"/>
      <c r="AL44" s="5"/>
      <c r="AM44" s="194">
        <f t="shared" si="44"/>
        <v>0</v>
      </c>
      <c r="AN44" s="19">
        <f ca="1"/>
        <v>0</v>
      </c>
      <c r="AO44" s="208">
        <f t="shared" ca="1" si="45"/>
        <v>0</v>
      </c>
      <c r="AP44" s="207">
        <f ca="1"/>
        <v>30</v>
      </c>
      <c r="AQ44" s="194">
        <f ca="1"/>
        <v>0.36585365853658536</v>
      </c>
      <c r="AR44" s="198" cm="1">
        <f t="array" aca="1" ref="AR44" ca="1">IFERROR(MATCH(TRUE,INDEX($B$14:$B$117&gt;=AQ44,0),0),"")</f>
        <v>39</v>
      </c>
      <c r="AS44" s="194">
        <f t="shared" ca="1" si="46"/>
        <v>0.40407804878048781</v>
      </c>
      <c r="AT44" s="200"/>
      <c r="AU44" s="5"/>
      <c r="AV44" s="194">
        <f t="shared" si="47"/>
        <v>0</v>
      </c>
      <c r="AW44" s="19">
        <f ca="1"/>
        <v>0</v>
      </c>
      <c r="AX44" s="208">
        <f t="shared" ca="1" si="48"/>
        <v>0</v>
      </c>
      <c r="AY44" s="207">
        <f ca="1"/>
        <v>30</v>
      </c>
      <c r="AZ44" s="194">
        <f ca="1"/>
        <v>0.37037037037037035</v>
      </c>
      <c r="BA44" s="198" cm="1">
        <f t="array" aca="1" ref="BA44" ca="1">IFERROR(MATCH(TRUE,INDEX($B$14:$B$117&gt;=AZ44,0),0),"")</f>
        <v>40</v>
      </c>
      <c r="BB44" s="194">
        <f t="shared" ca="1" si="49"/>
        <v>0.41135185185185197</v>
      </c>
      <c r="BC44" s="200"/>
      <c r="BD44" s="5"/>
      <c r="BE44" s="194">
        <f t="shared" si="50"/>
        <v>0</v>
      </c>
      <c r="BF44" s="19">
        <f ca="1"/>
        <v>0</v>
      </c>
      <c r="BG44" s="208">
        <f t="shared" ca="1" si="51"/>
        <v>0</v>
      </c>
      <c r="BH44" s="207">
        <f ca="1"/>
        <v>30</v>
      </c>
      <c r="BI44" s="194">
        <f ca="1"/>
        <v>0.37037037037037035</v>
      </c>
      <c r="BJ44" s="198" cm="1">
        <f t="array" aca="1" ref="BJ44" ca="1">IFERROR(MATCH(TRUE,INDEX($B$14:$B$117&gt;=BI44,0),0),"")</f>
        <v>40</v>
      </c>
      <c r="BK44" s="194">
        <f t="shared" ca="1" si="52"/>
        <v>0.41135185185185197</v>
      </c>
      <c r="BL44" s="200"/>
      <c r="BM44" s="5"/>
      <c r="BN44" s="194">
        <f t="shared" si="53"/>
        <v>0</v>
      </c>
      <c r="BO44" s="19">
        <f ca="1"/>
        <v>0</v>
      </c>
      <c r="BP44" s="208">
        <f t="shared" ca="1" si="54"/>
        <v>0</v>
      </c>
      <c r="BQ44" s="207">
        <f ca="1"/>
        <v>30</v>
      </c>
      <c r="BR44" s="194">
        <f ca="1"/>
        <v>0.375</v>
      </c>
      <c r="BS44" s="198" cm="1">
        <f t="array" aca="1" ref="BS44" ca="1">IFERROR(MATCH(TRUE,INDEX($B$14:$B$117&gt;=BR44,0),0),"")</f>
        <v>40</v>
      </c>
      <c r="BT44" s="194">
        <f t="shared" ca="1" si="55"/>
        <v>0.41988750000000019</v>
      </c>
      <c r="BU44" s="200"/>
      <c r="BV44" s="5"/>
      <c r="BW44" s="194">
        <f t="shared" si="56"/>
        <v>0</v>
      </c>
      <c r="BX44" s="19">
        <f ca="1"/>
        <v>0</v>
      </c>
      <c r="BY44" s="208">
        <f t="shared" ca="1" si="57"/>
        <v>0</v>
      </c>
      <c r="BZ44" s="207">
        <f ca="1"/>
        <v>30</v>
      </c>
      <c r="CA44" s="194">
        <f ca="1"/>
        <v>0.375</v>
      </c>
      <c r="CB44" s="198" cm="1">
        <f t="array" aca="1" ref="CB44" ca="1">IFERROR(MATCH(TRUE,INDEX($B$14:$B$117&gt;=CA44,0),0),"")</f>
        <v>40</v>
      </c>
      <c r="CC44" s="194">
        <f t="shared" ca="1" si="58"/>
        <v>0.41988750000000019</v>
      </c>
      <c r="CD44" s="200"/>
      <c r="CE44" s="5"/>
      <c r="CF44" s="194">
        <f t="shared" si="59"/>
        <v>0</v>
      </c>
      <c r="CG44" s="19">
        <f ca="1"/>
        <v>0</v>
      </c>
      <c r="CH44" s="208">
        <f t="shared" ca="1" si="60"/>
        <v>0</v>
      </c>
      <c r="CI44" s="207">
        <f ca="1"/>
        <v>30</v>
      </c>
      <c r="CJ44" s="194">
        <f ca="1"/>
        <v>0.37974683544303794</v>
      </c>
      <c r="CK44" s="198" cm="1">
        <f t="array" aca="1" ref="CK44" ca="1">IFERROR(MATCH(TRUE,INDEX($B$14:$B$117&gt;=CJ44,0),0),"")</f>
        <v>41</v>
      </c>
      <c r="CL44" s="194">
        <f t="shared" ca="1" si="61"/>
        <v>0.4310316455696202</v>
      </c>
      <c r="CM44" s="200"/>
      <c r="CN44" s="5"/>
      <c r="CO44" s="194">
        <f t="shared" si="62"/>
        <v>0</v>
      </c>
      <c r="CP44" s="19">
        <f ca="1"/>
        <v>0</v>
      </c>
      <c r="CQ44" s="208">
        <f t="shared" ca="1" si="63"/>
        <v>0</v>
      </c>
      <c r="CR44" s="207"/>
      <c r="CS44" s="194"/>
      <c r="CT44" s="198" cm="1">
        <f t="array" ref="CT44">IFERROR(MATCH(TRUE,INDEX($B$14:$B$117&gt;=CS44,0),0),"")</f>
        <v>1</v>
      </c>
      <c r="CU44" s="194">
        <f t="shared" ca="1" si="64"/>
        <v>3.2000000000000006E-3</v>
      </c>
      <c r="CV44" s="200"/>
      <c r="CW44" s="5"/>
      <c r="CX44" s="194">
        <f t="shared" si="65"/>
        <v>0</v>
      </c>
      <c r="CY44" s="19" t="e">
        <f ca="1"/>
        <v>#N/A</v>
      </c>
      <c r="CZ44" s="208" t="e">
        <f t="shared" ca="1" si="66"/>
        <v>#N/A</v>
      </c>
      <c r="DA44" s="207"/>
      <c r="DB44" s="194"/>
      <c r="DC44" s="198" cm="1">
        <f t="array" ref="DC44">IFERROR(MATCH(TRUE,INDEX($B$14:$B$117&gt;=DB44,0),0),"")</f>
        <v>1</v>
      </c>
      <c r="DD44" s="194">
        <f t="shared" ca="1" si="67"/>
        <v>3.2000000000000006E-3</v>
      </c>
      <c r="DE44" s="200"/>
      <c r="DF44" s="5"/>
      <c r="DG44" s="194">
        <f t="shared" si="68"/>
        <v>0</v>
      </c>
      <c r="DH44" s="19" t="e">
        <f ca="1"/>
        <v>#N/A</v>
      </c>
      <c r="DI44" s="208" t="e">
        <f t="shared" ca="1" si="69"/>
        <v>#N/A</v>
      </c>
      <c r="DJ44" s="207"/>
      <c r="DK44" s="194"/>
      <c r="DL44" s="198" cm="1">
        <f t="array" ref="DL44">IFERROR(MATCH(TRUE,INDEX($B$14:$B$117&gt;=DK44,0),0),"")</f>
        <v>1</v>
      </c>
      <c r="DM44" s="194">
        <f t="shared" ca="1" si="70"/>
        <v>3.2000000000000006E-3</v>
      </c>
      <c r="DN44" s="200"/>
      <c r="DO44" s="5"/>
      <c r="DP44" s="194">
        <f t="shared" si="71"/>
        <v>0</v>
      </c>
      <c r="DQ44" s="19" t="e">
        <f ca="1"/>
        <v>#N/A</v>
      </c>
      <c r="DR44" s="208" t="e">
        <f t="shared" ca="1" si="72"/>
        <v>#N/A</v>
      </c>
      <c r="DS44" s="207"/>
      <c r="DT44" s="194"/>
      <c r="DU44" s="198" cm="1">
        <f t="array" ref="DU44">IFERROR(MATCH(TRUE,INDEX($B$14:$B$117&gt;=DT44,0),0),"")</f>
        <v>1</v>
      </c>
      <c r="DV44" s="194">
        <f t="shared" ca="1" si="73"/>
        <v>3.2000000000000006E-3</v>
      </c>
      <c r="DW44" s="200"/>
      <c r="DX44" s="5"/>
      <c r="DY44" s="194">
        <f t="shared" si="74"/>
        <v>0</v>
      </c>
      <c r="DZ44" s="19" t="e">
        <f ca="1"/>
        <v>#N/A</v>
      </c>
      <c r="EA44" s="208" t="e">
        <f t="shared" ca="1" si="75"/>
        <v>#N/A</v>
      </c>
      <c r="EB44" s="207"/>
      <c r="EC44" s="194"/>
      <c r="ED44" s="198" cm="1">
        <f t="array" ref="ED44">IFERROR(MATCH(TRUE,INDEX($B$14:$B$117&gt;=EC44,0),0),"")</f>
        <v>1</v>
      </c>
      <c r="EE44" s="194">
        <f t="shared" ca="1" si="76"/>
        <v>3.2000000000000006E-3</v>
      </c>
      <c r="EF44" s="200"/>
      <c r="EG44" s="5"/>
      <c r="EH44" s="194">
        <f t="shared" si="77"/>
        <v>0</v>
      </c>
      <c r="EI44" s="19" t="e">
        <f ca="1"/>
        <v>#N/A</v>
      </c>
      <c r="EJ44" s="208" t="e">
        <f t="shared" ca="1" si="78"/>
        <v>#N/A</v>
      </c>
      <c r="EK44" s="207"/>
      <c r="EL44" s="194"/>
      <c r="EM44" s="198" cm="1">
        <f t="array" ref="EM44">IFERROR(MATCH(TRUE,INDEX($B$14:$B$117&gt;=EL44,0),0),"")</f>
        <v>1</v>
      </c>
      <c r="EN44" s="194">
        <f t="shared" ca="1" si="79"/>
        <v>3.2000000000000006E-3</v>
      </c>
      <c r="EO44" s="200"/>
      <c r="EP44" s="5"/>
      <c r="EQ44" s="194">
        <f t="shared" si="80"/>
        <v>0</v>
      </c>
      <c r="ER44" s="19" t="e">
        <f ca="1"/>
        <v>#N/A</v>
      </c>
      <c r="ES44" s="208" t="e">
        <f t="shared" ca="1" si="81"/>
        <v>#N/A</v>
      </c>
      <c r="ET44" s="207"/>
      <c r="EU44" s="194"/>
      <c r="EV44" s="198" cm="1">
        <f t="array" ref="EV44">IFERROR(MATCH(TRUE,INDEX($B$14:$B$117&gt;=EU44,0),0),"")</f>
        <v>1</v>
      </c>
      <c r="EW44" s="194">
        <f t="shared" ca="1" si="82"/>
        <v>3.2000000000000006E-3</v>
      </c>
      <c r="EX44" s="200"/>
      <c r="EY44" s="5"/>
      <c r="EZ44" s="194">
        <f t="shared" si="83"/>
        <v>0</v>
      </c>
      <c r="FA44" s="19" t="e">
        <f ca="1"/>
        <v>#N/A</v>
      </c>
      <c r="FB44" s="208" t="e">
        <f t="shared" ca="1" si="84"/>
        <v>#N/A</v>
      </c>
      <c r="FC44" s="207"/>
      <c r="FD44" s="194"/>
      <c r="FE44" s="198" cm="1">
        <f t="array" ref="FE44">IFERROR(MATCH(TRUE,INDEX($B$14:$B$117&gt;=FD44,0),0),"")</f>
        <v>1</v>
      </c>
      <c r="FF44" s="194">
        <f t="shared" ca="1" si="85"/>
        <v>3.2000000000000006E-3</v>
      </c>
      <c r="FG44" s="200"/>
      <c r="FH44" s="5"/>
      <c r="FI44" s="194">
        <f t="shared" si="86"/>
        <v>0</v>
      </c>
      <c r="FJ44" s="19" t="e">
        <f ca="1"/>
        <v>#N/A</v>
      </c>
      <c r="FK44" s="208" t="e">
        <f t="shared" ca="1" si="87"/>
        <v>#N/A</v>
      </c>
      <c r="FL44" s="207"/>
      <c r="FM44" s="194"/>
      <c r="FN44" s="198" cm="1">
        <f t="array" ref="FN44">IFERROR(MATCH(TRUE,INDEX($B$14:$B$117&gt;=FM44,0),0),"")</f>
        <v>1</v>
      </c>
      <c r="FO44" s="194">
        <f t="shared" ca="1" si="88"/>
        <v>3.2000000000000006E-3</v>
      </c>
      <c r="FP44" s="200"/>
      <c r="FQ44" s="5"/>
      <c r="FR44" s="194">
        <f t="shared" si="89"/>
        <v>0</v>
      </c>
      <c r="FS44" s="19" t="e">
        <f ca="1"/>
        <v>#N/A</v>
      </c>
      <c r="FT44" s="208" t="e">
        <f t="shared" ca="1" si="90"/>
        <v>#N/A</v>
      </c>
      <c r="FU44" s="207"/>
      <c r="FV44" s="194"/>
      <c r="FW44" s="198" cm="1">
        <f t="array" ref="FW44">IFERROR(MATCH(TRUE,INDEX($B$14:$B$117&gt;=FV44,0),0),"")</f>
        <v>1</v>
      </c>
      <c r="FX44" s="194">
        <f t="shared" ca="1" si="91"/>
        <v>3.2000000000000006E-3</v>
      </c>
      <c r="FY44" s="200"/>
      <c r="FZ44" s="5"/>
      <c r="GA44" s="194">
        <f t="shared" si="92"/>
        <v>0</v>
      </c>
      <c r="GB44" s="19" t="e">
        <f ca="1"/>
        <v>#N/A</v>
      </c>
      <c r="GC44" s="208" t="e">
        <f t="shared" ca="1" si="93"/>
        <v>#N/A</v>
      </c>
    </row>
    <row r="45" spans="1:185" x14ac:dyDescent="0.2">
      <c r="A45" s="236">
        <v>31</v>
      </c>
      <c r="B45" s="195">
        <v>0.30097087378640769</v>
      </c>
      <c r="C45" s="194">
        <v>0.31469999999999998</v>
      </c>
      <c r="D45" s="195">
        <v>1.0800000000000001E-2</v>
      </c>
      <c r="E45" s="194"/>
      <c r="F45" s="207">
        <f ca="1"/>
        <v>31</v>
      </c>
      <c r="G45" s="194">
        <f ca="1"/>
        <v>0.22302158273381295</v>
      </c>
      <c r="H45" s="198" cm="1">
        <f t="array" aca="1" ref="H45" ca="1">IFERROR(MATCH(TRUE,INDEX($B$14:$B$117&gt;=G45,0),0),"")</f>
        <v>24</v>
      </c>
      <c r="I45" s="194">
        <f t="shared" ca="1" si="38"/>
        <v>0.21166834532374112</v>
      </c>
      <c r="J45" s="200"/>
      <c r="K45" s="5"/>
      <c r="L45" s="194">
        <f t="shared" si="94"/>
        <v>0</v>
      </c>
      <c r="M45" s="19">
        <f ca="1"/>
        <v>0</v>
      </c>
      <c r="N45" s="208">
        <f t="shared" ca="1" si="95"/>
        <v>0</v>
      </c>
      <c r="O45" s="207">
        <f ca="1"/>
        <v>31</v>
      </c>
      <c r="P45" s="194">
        <f ca="1"/>
        <v>0.33333333333333337</v>
      </c>
      <c r="Q45" s="198" cm="1">
        <f t="array" aca="1" ref="Q45" ca="1">IFERROR(MATCH(TRUE,INDEX($B$14:$B$117&gt;=P45,0),0),"")</f>
        <v>36</v>
      </c>
      <c r="R45" s="194">
        <f t="shared" ca="1" si="39"/>
        <v>0.35123333333333351</v>
      </c>
      <c r="S45" s="200"/>
      <c r="T45" s="5"/>
      <c r="U45" s="194">
        <f t="shared" si="96"/>
        <v>0</v>
      </c>
      <c r="V45" s="19">
        <f ca="1"/>
        <v>0</v>
      </c>
      <c r="W45" s="208">
        <f t="shared" ca="1" si="97"/>
        <v>0</v>
      </c>
      <c r="X45" s="207">
        <f ca="1"/>
        <v>31</v>
      </c>
      <c r="Y45" s="194">
        <f ca="1"/>
        <v>0.36046511627906974</v>
      </c>
      <c r="Z45" s="198" cm="1">
        <f t="array" aca="1" ref="Z45" ca="1">IFERROR(MATCH(TRUE,INDEX($B$14:$B$117&gt;=Y45,0),0),"")</f>
        <v>39</v>
      </c>
      <c r="AA45" s="194">
        <f t="shared" ca="1" si="40"/>
        <v>0.3945872093023256</v>
      </c>
      <c r="AB45" s="200"/>
      <c r="AC45" s="5"/>
      <c r="AD45" s="194">
        <f t="shared" si="41"/>
        <v>0</v>
      </c>
      <c r="AE45" s="19">
        <f ca="1"/>
        <v>0</v>
      </c>
      <c r="AF45" s="208">
        <f t="shared" ca="1" si="42"/>
        <v>0</v>
      </c>
      <c r="AG45" s="207">
        <f ca="1"/>
        <v>31</v>
      </c>
      <c r="AH45" s="194">
        <f ca="1"/>
        <v>0.37349397590361449</v>
      </c>
      <c r="AI45" s="198" cm="1">
        <f t="array" aca="1" ref="AI45" ca="1">IFERROR(MATCH(TRUE,INDEX($B$14:$B$117&gt;=AH45,0),0),"")</f>
        <v>40</v>
      </c>
      <c r="AJ45" s="194">
        <f t="shared" ca="1" si="43"/>
        <v>0.41711084337349424</v>
      </c>
      <c r="AK45" s="200"/>
      <c r="AL45" s="5"/>
      <c r="AM45" s="194">
        <f t="shared" si="44"/>
        <v>0</v>
      </c>
      <c r="AN45" s="19">
        <f ca="1"/>
        <v>0</v>
      </c>
      <c r="AO45" s="208">
        <f t="shared" ca="1" si="45"/>
        <v>0</v>
      </c>
      <c r="AP45" s="207">
        <f ca="1"/>
        <v>31</v>
      </c>
      <c r="AQ45" s="194">
        <f ca="1"/>
        <v>0.37804878048780488</v>
      </c>
      <c r="AR45" s="198" cm="1">
        <f t="array" aca="1" ref="AR45" ca="1">IFERROR(MATCH(TRUE,INDEX($B$14:$B$117&gt;=AQ45,0),0),"")</f>
        <v>40</v>
      </c>
      <c r="AS45" s="194">
        <f t="shared" ca="1" si="46"/>
        <v>0.42550853658536603</v>
      </c>
      <c r="AT45" s="200"/>
      <c r="AU45" s="5"/>
      <c r="AV45" s="194">
        <f t="shared" si="47"/>
        <v>0</v>
      </c>
      <c r="AW45" s="19">
        <f ca="1"/>
        <v>0</v>
      </c>
      <c r="AX45" s="208">
        <f t="shared" ca="1" si="48"/>
        <v>0</v>
      </c>
      <c r="AY45" s="207">
        <f ca="1"/>
        <v>31</v>
      </c>
      <c r="AZ45" s="194">
        <f ca="1"/>
        <v>0.38271604938271603</v>
      </c>
      <c r="BA45" s="198" cm="1">
        <f t="array" aca="1" ref="BA45" ca="1">IFERROR(MATCH(TRUE,INDEX($B$14:$B$117&gt;=AZ45,0),0),"")</f>
        <v>41</v>
      </c>
      <c r="BB45" s="194">
        <f t="shared" ca="1" si="49"/>
        <v>0.43568024691358026</v>
      </c>
      <c r="BC45" s="200"/>
      <c r="BD45" s="5"/>
      <c r="BE45" s="194">
        <f t="shared" si="50"/>
        <v>0</v>
      </c>
      <c r="BF45" s="19">
        <f ca="1"/>
        <v>0</v>
      </c>
      <c r="BG45" s="208">
        <f t="shared" ca="1" si="51"/>
        <v>0</v>
      </c>
      <c r="BH45" s="207">
        <f ca="1"/>
        <v>31</v>
      </c>
      <c r="BI45" s="194">
        <f ca="1"/>
        <v>0.38271604938271603</v>
      </c>
      <c r="BJ45" s="198" cm="1">
        <f t="array" aca="1" ref="BJ45" ca="1">IFERROR(MATCH(TRUE,INDEX($B$14:$B$117&gt;=BI45,0),0),"")</f>
        <v>41</v>
      </c>
      <c r="BK45" s="194">
        <f t="shared" ca="1" si="52"/>
        <v>0.43568024691358026</v>
      </c>
      <c r="BL45" s="200"/>
      <c r="BM45" s="5"/>
      <c r="BN45" s="194">
        <f t="shared" si="53"/>
        <v>0</v>
      </c>
      <c r="BO45" s="19">
        <f ca="1"/>
        <v>0</v>
      </c>
      <c r="BP45" s="208">
        <f t="shared" ca="1" si="54"/>
        <v>0</v>
      </c>
      <c r="BQ45" s="207">
        <f ca="1"/>
        <v>31</v>
      </c>
      <c r="BR45" s="194">
        <f ca="1"/>
        <v>0.38750000000000001</v>
      </c>
      <c r="BS45" s="198" cm="1">
        <f t="array" aca="1" ref="BS45" ca="1">IFERROR(MATCH(TRUE,INDEX($B$14:$B$117&gt;=BR45,0),0),"")</f>
        <v>41</v>
      </c>
      <c r="BT45" s="194">
        <f t="shared" ca="1" si="55"/>
        <v>0.44317000000000001</v>
      </c>
      <c r="BU45" s="200"/>
      <c r="BV45" s="5"/>
      <c r="BW45" s="194">
        <f t="shared" si="56"/>
        <v>0</v>
      </c>
      <c r="BX45" s="19">
        <f ca="1"/>
        <v>0</v>
      </c>
      <c r="BY45" s="208">
        <f t="shared" ca="1" si="57"/>
        <v>0</v>
      </c>
      <c r="BZ45" s="207">
        <f ca="1"/>
        <v>31</v>
      </c>
      <c r="CA45" s="194">
        <f ca="1"/>
        <v>0.38750000000000001</v>
      </c>
      <c r="CB45" s="198" cm="1">
        <f t="array" aca="1" ref="CB45" ca="1">IFERROR(MATCH(TRUE,INDEX($B$14:$B$117&gt;=CA45,0),0),"")</f>
        <v>41</v>
      </c>
      <c r="CC45" s="194">
        <f t="shared" ca="1" si="58"/>
        <v>0.44317000000000001</v>
      </c>
      <c r="CD45" s="200"/>
      <c r="CE45" s="5"/>
      <c r="CF45" s="194">
        <f t="shared" si="59"/>
        <v>0</v>
      </c>
      <c r="CG45" s="19">
        <f ca="1"/>
        <v>0</v>
      </c>
      <c r="CH45" s="208">
        <f t="shared" ca="1" si="60"/>
        <v>0</v>
      </c>
      <c r="CI45" s="207">
        <f ca="1"/>
        <v>31</v>
      </c>
      <c r="CJ45" s="194">
        <f ca="1"/>
        <v>0.39240506329113922</v>
      </c>
      <c r="CK45" s="198" cm="1">
        <f t="array" aca="1" ref="CK45" ca="1">IFERROR(MATCH(TRUE,INDEX($B$14:$B$117&gt;=CJ45,0),0),"")</f>
        <v>42</v>
      </c>
      <c r="CL45" s="194">
        <f t="shared" ca="1" si="61"/>
        <v>0.45358607594936706</v>
      </c>
      <c r="CM45" s="200"/>
      <c r="CN45" s="5"/>
      <c r="CO45" s="194">
        <f t="shared" si="62"/>
        <v>0</v>
      </c>
      <c r="CP45" s="19">
        <f ca="1"/>
        <v>0</v>
      </c>
      <c r="CQ45" s="208">
        <f t="shared" ca="1" si="63"/>
        <v>0</v>
      </c>
      <c r="CR45" s="207"/>
      <c r="CS45" s="194"/>
      <c r="CT45" s="198" cm="1">
        <f t="array" ref="CT45">IFERROR(MATCH(TRUE,INDEX($B$14:$B$117&gt;=CS45,0),0),"")</f>
        <v>1</v>
      </c>
      <c r="CU45" s="194">
        <f t="shared" ca="1" si="64"/>
        <v>3.2000000000000006E-3</v>
      </c>
      <c r="CV45" s="200"/>
      <c r="CW45" s="5"/>
      <c r="CX45" s="194">
        <f t="shared" si="65"/>
        <v>0</v>
      </c>
      <c r="CY45" s="19" t="e">
        <f ca="1"/>
        <v>#N/A</v>
      </c>
      <c r="CZ45" s="208" t="e">
        <f t="shared" ca="1" si="66"/>
        <v>#N/A</v>
      </c>
      <c r="DA45" s="207"/>
      <c r="DB45" s="194"/>
      <c r="DC45" s="198" cm="1">
        <f t="array" ref="DC45">IFERROR(MATCH(TRUE,INDEX($B$14:$B$117&gt;=DB45,0),0),"")</f>
        <v>1</v>
      </c>
      <c r="DD45" s="194">
        <f t="shared" ca="1" si="67"/>
        <v>3.2000000000000006E-3</v>
      </c>
      <c r="DE45" s="200"/>
      <c r="DF45" s="5"/>
      <c r="DG45" s="194">
        <f t="shared" si="68"/>
        <v>0</v>
      </c>
      <c r="DH45" s="19" t="e">
        <f ca="1"/>
        <v>#N/A</v>
      </c>
      <c r="DI45" s="208" t="e">
        <f t="shared" ca="1" si="69"/>
        <v>#N/A</v>
      </c>
      <c r="DJ45" s="207"/>
      <c r="DK45" s="194"/>
      <c r="DL45" s="198" cm="1">
        <f t="array" ref="DL45">IFERROR(MATCH(TRUE,INDEX($B$14:$B$117&gt;=DK45,0),0),"")</f>
        <v>1</v>
      </c>
      <c r="DM45" s="194">
        <f t="shared" ca="1" si="70"/>
        <v>3.2000000000000006E-3</v>
      </c>
      <c r="DN45" s="200"/>
      <c r="DO45" s="5"/>
      <c r="DP45" s="194">
        <f t="shared" si="71"/>
        <v>0</v>
      </c>
      <c r="DQ45" s="19" t="e">
        <f ca="1"/>
        <v>#N/A</v>
      </c>
      <c r="DR45" s="208" t="e">
        <f t="shared" ca="1" si="72"/>
        <v>#N/A</v>
      </c>
      <c r="DS45" s="207"/>
      <c r="DT45" s="194"/>
      <c r="DU45" s="198" cm="1">
        <f t="array" ref="DU45">IFERROR(MATCH(TRUE,INDEX($B$14:$B$117&gt;=DT45,0),0),"")</f>
        <v>1</v>
      </c>
      <c r="DV45" s="194">
        <f t="shared" ca="1" si="73"/>
        <v>3.2000000000000006E-3</v>
      </c>
      <c r="DW45" s="200"/>
      <c r="DX45" s="5"/>
      <c r="DY45" s="194">
        <f t="shared" si="74"/>
        <v>0</v>
      </c>
      <c r="DZ45" s="19" t="e">
        <f ca="1"/>
        <v>#N/A</v>
      </c>
      <c r="EA45" s="208" t="e">
        <f t="shared" ca="1" si="75"/>
        <v>#N/A</v>
      </c>
      <c r="EB45" s="207"/>
      <c r="EC45" s="194"/>
      <c r="ED45" s="198" cm="1">
        <f t="array" ref="ED45">IFERROR(MATCH(TRUE,INDEX($B$14:$B$117&gt;=EC45,0),0),"")</f>
        <v>1</v>
      </c>
      <c r="EE45" s="194">
        <f t="shared" ca="1" si="76"/>
        <v>3.2000000000000006E-3</v>
      </c>
      <c r="EF45" s="200"/>
      <c r="EG45" s="5"/>
      <c r="EH45" s="194">
        <f t="shared" si="77"/>
        <v>0</v>
      </c>
      <c r="EI45" s="19" t="e">
        <f ca="1"/>
        <v>#N/A</v>
      </c>
      <c r="EJ45" s="208" t="e">
        <f t="shared" ca="1" si="78"/>
        <v>#N/A</v>
      </c>
      <c r="EK45" s="207"/>
      <c r="EL45" s="194"/>
      <c r="EM45" s="198" cm="1">
        <f t="array" ref="EM45">IFERROR(MATCH(TRUE,INDEX($B$14:$B$117&gt;=EL45,0),0),"")</f>
        <v>1</v>
      </c>
      <c r="EN45" s="194">
        <f t="shared" ca="1" si="79"/>
        <v>3.2000000000000006E-3</v>
      </c>
      <c r="EO45" s="200"/>
      <c r="EP45" s="5"/>
      <c r="EQ45" s="194">
        <f t="shared" si="80"/>
        <v>0</v>
      </c>
      <c r="ER45" s="19" t="e">
        <f ca="1"/>
        <v>#N/A</v>
      </c>
      <c r="ES45" s="208" t="e">
        <f t="shared" ca="1" si="81"/>
        <v>#N/A</v>
      </c>
      <c r="ET45" s="207"/>
      <c r="EU45" s="194"/>
      <c r="EV45" s="198" cm="1">
        <f t="array" ref="EV45">IFERROR(MATCH(TRUE,INDEX($B$14:$B$117&gt;=EU45,0),0),"")</f>
        <v>1</v>
      </c>
      <c r="EW45" s="194">
        <f t="shared" ca="1" si="82"/>
        <v>3.2000000000000006E-3</v>
      </c>
      <c r="EX45" s="200"/>
      <c r="EY45" s="5"/>
      <c r="EZ45" s="194">
        <f t="shared" si="83"/>
        <v>0</v>
      </c>
      <c r="FA45" s="19" t="e">
        <f ca="1"/>
        <v>#N/A</v>
      </c>
      <c r="FB45" s="208" t="e">
        <f t="shared" ca="1" si="84"/>
        <v>#N/A</v>
      </c>
      <c r="FC45" s="207"/>
      <c r="FD45" s="194"/>
      <c r="FE45" s="198" cm="1">
        <f t="array" ref="FE45">IFERROR(MATCH(TRUE,INDEX($B$14:$B$117&gt;=FD45,0),0),"")</f>
        <v>1</v>
      </c>
      <c r="FF45" s="194">
        <f t="shared" ca="1" si="85"/>
        <v>3.2000000000000006E-3</v>
      </c>
      <c r="FG45" s="200"/>
      <c r="FH45" s="5"/>
      <c r="FI45" s="194">
        <f t="shared" si="86"/>
        <v>0</v>
      </c>
      <c r="FJ45" s="19" t="e">
        <f ca="1"/>
        <v>#N/A</v>
      </c>
      <c r="FK45" s="208" t="e">
        <f t="shared" ca="1" si="87"/>
        <v>#N/A</v>
      </c>
      <c r="FL45" s="207"/>
      <c r="FM45" s="194"/>
      <c r="FN45" s="198" cm="1">
        <f t="array" ref="FN45">IFERROR(MATCH(TRUE,INDEX($B$14:$B$117&gt;=FM45,0),0),"")</f>
        <v>1</v>
      </c>
      <c r="FO45" s="194">
        <f t="shared" ca="1" si="88"/>
        <v>3.2000000000000006E-3</v>
      </c>
      <c r="FP45" s="200"/>
      <c r="FQ45" s="5"/>
      <c r="FR45" s="194">
        <f t="shared" si="89"/>
        <v>0</v>
      </c>
      <c r="FS45" s="19" t="e">
        <f ca="1"/>
        <v>#N/A</v>
      </c>
      <c r="FT45" s="208" t="e">
        <f t="shared" ca="1" si="90"/>
        <v>#N/A</v>
      </c>
      <c r="FU45" s="207"/>
      <c r="FV45" s="194"/>
      <c r="FW45" s="198" cm="1">
        <f t="array" ref="FW45">IFERROR(MATCH(TRUE,INDEX($B$14:$B$117&gt;=FV45,0),0),"")</f>
        <v>1</v>
      </c>
      <c r="FX45" s="194">
        <f t="shared" ca="1" si="91"/>
        <v>3.2000000000000006E-3</v>
      </c>
      <c r="FY45" s="200"/>
      <c r="FZ45" s="5"/>
      <c r="GA45" s="194">
        <f t="shared" si="92"/>
        <v>0</v>
      </c>
      <c r="GB45" s="19" t="e">
        <f ca="1"/>
        <v>#N/A</v>
      </c>
      <c r="GC45" s="208" t="e">
        <f t="shared" ca="1" si="93"/>
        <v>#N/A</v>
      </c>
    </row>
    <row r="46" spans="1:185" x14ac:dyDescent="0.2">
      <c r="A46" s="236">
        <v>32</v>
      </c>
      <c r="B46" s="195">
        <v>0.31067961165048535</v>
      </c>
      <c r="C46" s="194">
        <v>0.32539999999999997</v>
      </c>
      <c r="D46" s="195">
        <v>1.0699999999999999E-2</v>
      </c>
      <c r="E46" s="194"/>
      <c r="F46" s="207">
        <f ca="1"/>
        <v>32</v>
      </c>
      <c r="G46" s="194">
        <f ca="1"/>
        <v>0.23021582733812951</v>
      </c>
      <c r="H46" s="198" cm="1">
        <f t="array" aca="1" ref="H46" ca="1">IFERROR(MATCH(TRUE,INDEX($B$14:$B$117&gt;=G46,0),0),"")</f>
        <v>25</v>
      </c>
      <c r="I46" s="194">
        <f t="shared" ca="1" si="38"/>
        <v>0.22301366906474829</v>
      </c>
      <c r="J46" s="200"/>
      <c r="K46" s="5"/>
      <c r="L46" s="194">
        <f t="shared" si="94"/>
        <v>0</v>
      </c>
      <c r="M46" s="19">
        <f ca="1"/>
        <v>0</v>
      </c>
      <c r="N46" s="208">
        <f t="shared" ca="1" si="95"/>
        <v>0</v>
      </c>
      <c r="O46" s="207">
        <f ca="1"/>
        <v>32</v>
      </c>
      <c r="P46" s="194">
        <f ca="1"/>
        <v>0.34408602150537637</v>
      </c>
      <c r="Q46" s="198" cm="1">
        <f t="array" aca="1" ref="Q46" ca="1">IFERROR(MATCH(TRUE,INDEX($B$14:$B$117&gt;=P46,0),0),"")</f>
        <v>37</v>
      </c>
      <c r="R46" s="194">
        <f t="shared" ca="1" si="39"/>
        <v>0.36873333333333347</v>
      </c>
      <c r="S46" s="200"/>
      <c r="T46" s="5"/>
      <c r="U46" s="194">
        <f t="shared" si="96"/>
        <v>0</v>
      </c>
      <c r="V46" s="19">
        <f ca="1"/>
        <v>0</v>
      </c>
      <c r="W46" s="208">
        <f t="shared" ca="1" si="97"/>
        <v>0</v>
      </c>
      <c r="X46" s="207">
        <f ca="1"/>
        <v>32</v>
      </c>
      <c r="Y46" s="194">
        <f ca="1"/>
        <v>0.37209302325581395</v>
      </c>
      <c r="Z46" s="198" cm="1">
        <f t="array" aca="1" ref="Z46" ca="1">IFERROR(MATCH(TRUE,INDEX($B$14:$B$117&gt;=Y46,0),0),"")</f>
        <v>40</v>
      </c>
      <c r="AA46" s="194">
        <f t="shared" ca="1" si="40"/>
        <v>0.41452790697674435</v>
      </c>
      <c r="AB46" s="200"/>
      <c r="AC46" s="5"/>
      <c r="AD46" s="194">
        <f t="shared" si="41"/>
        <v>0</v>
      </c>
      <c r="AE46" s="19">
        <f ca="1"/>
        <v>0</v>
      </c>
      <c r="AF46" s="208">
        <f t="shared" ca="1" si="42"/>
        <v>0</v>
      </c>
      <c r="AG46" s="207">
        <f ca="1"/>
        <v>32</v>
      </c>
      <c r="AH46" s="194">
        <f ca="1"/>
        <v>0.38554216867469882</v>
      </c>
      <c r="AI46" s="198" cm="1">
        <f t="array" aca="1" ref="AI46" ca="1">IFERROR(MATCH(TRUE,INDEX($B$14:$B$117&gt;=AH46,0),0),"")</f>
        <v>41</v>
      </c>
      <c r="AJ46" s="194">
        <f t="shared" ca="1" si="43"/>
        <v>0.44010481927710848</v>
      </c>
      <c r="AK46" s="200"/>
      <c r="AL46" s="5"/>
      <c r="AM46" s="194">
        <f t="shared" si="44"/>
        <v>0</v>
      </c>
      <c r="AN46" s="19">
        <f ca="1"/>
        <v>0</v>
      </c>
      <c r="AO46" s="208">
        <f t="shared" ca="1" si="45"/>
        <v>0</v>
      </c>
      <c r="AP46" s="207">
        <f ca="1"/>
        <v>32</v>
      </c>
      <c r="AQ46" s="194">
        <f ca="1"/>
        <v>0.3902439024390244</v>
      </c>
      <c r="AR46" s="198" cm="1">
        <f t="array" aca="1" ref="AR46" ca="1">IFERROR(MATCH(TRUE,INDEX($B$14:$B$117&gt;=AQ46,0),0),"")</f>
        <v>42</v>
      </c>
      <c r="AS46" s="194">
        <f t="shared" ca="1" si="46"/>
        <v>0.45124878048780487</v>
      </c>
      <c r="AT46" s="200"/>
      <c r="AU46" s="5"/>
      <c r="AV46" s="194">
        <f t="shared" si="47"/>
        <v>0</v>
      </c>
      <c r="AW46" s="19">
        <f ca="1"/>
        <v>0</v>
      </c>
      <c r="AX46" s="208">
        <f t="shared" ca="1" si="48"/>
        <v>0</v>
      </c>
      <c r="AY46" s="207">
        <f ca="1"/>
        <v>32</v>
      </c>
      <c r="AZ46" s="194">
        <f ca="1"/>
        <v>0.39506172839506171</v>
      </c>
      <c r="BA46" s="198" cm="1">
        <f t="array" aca="1" ref="BA46" ca="1">IFERROR(MATCH(TRUE,INDEX($B$14:$B$117&gt;=AZ46,0),0),"")</f>
        <v>42</v>
      </c>
      <c r="BB46" s="194">
        <f t="shared" ca="1" si="49"/>
        <v>0.45645925925925923</v>
      </c>
      <c r="BC46" s="200"/>
      <c r="BD46" s="5"/>
      <c r="BE46" s="194">
        <f t="shared" si="50"/>
        <v>0</v>
      </c>
      <c r="BF46" s="19">
        <f ca="1"/>
        <v>0</v>
      </c>
      <c r="BG46" s="208">
        <f t="shared" ca="1" si="51"/>
        <v>0</v>
      </c>
      <c r="BH46" s="207">
        <f ca="1"/>
        <v>32</v>
      </c>
      <c r="BI46" s="194">
        <f ca="1"/>
        <v>0.39506172839506171</v>
      </c>
      <c r="BJ46" s="198" cm="1">
        <f t="array" aca="1" ref="BJ46" ca="1">IFERROR(MATCH(TRUE,INDEX($B$14:$B$117&gt;=BI46,0),0),"")</f>
        <v>42</v>
      </c>
      <c r="BK46" s="194">
        <f t="shared" ca="1" si="52"/>
        <v>0.45645925925925923</v>
      </c>
      <c r="BL46" s="200"/>
      <c r="BM46" s="5"/>
      <c r="BN46" s="194">
        <f t="shared" si="53"/>
        <v>0</v>
      </c>
      <c r="BO46" s="19">
        <f ca="1"/>
        <v>0</v>
      </c>
      <c r="BP46" s="208">
        <f t="shared" ca="1" si="54"/>
        <v>0</v>
      </c>
      <c r="BQ46" s="207">
        <f ca="1"/>
        <v>32</v>
      </c>
      <c r="BR46" s="194">
        <f ca="1"/>
        <v>0.4</v>
      </c>
      <c r="BS46" s="198" cm="1">
        <f t="array" aca="1" ref="BS46" ca="1">IFERROR(MATCH(TRUE,INDEX($B$14:$B$117&gt;=BR46,0),0),"")</f>
        <v>43</v>
      </c>
      <c r="BT46" s="194">
        <f t="shared" ca="1" si="55"/>
        <v>0.46196000000000004</v>
      </c>
      <c r="BU46" s="200"/>
      <c r="BV46" s="5"/>
      <c r="BW46" s="194">
        <f t="shared" si="56"/>
        <v>0</v>
      </c>
      <c r="BX46" s="19">
        <f ca="1"/>
        <v>0</v>
      </c>
      <c r="BY46" s="208">
        <f t="shared" ca="1" si="57"/>
        <v>0</v>
      </c>
      <c r="BZ46" s="207">
        <f ca="1"/>
        <v>32</v>
      </c>
      <c r="CA46" s="194">
        <f ca="1"/>
        <v>0.4</v>
      </c>
      <c r="CB46" s="198" cm="1">
        <f t="array" aca="1" ref="CB46" ca="1">IFERROR(MATCH(TRUE,INDEX($B$14:$B$117&gt;=CA46,0),0),"")</f>
        <v>43</v>
      </c>
      <c r="CC46" s="194">
        <f t="shared" ca="1" si="58"/>
        <v>0.46196000000000004</v>
      </c>
      <c r="CD46" s="200"/>
      <c r="CE46" s="5"/>
      <c r="CF46" s="194">
        <f t="shared" si="59"/>
        <v>0</v>
      </c>
      <c r="CG46" s="19">
        <f ca="1"/>
        <v>0</v>
      </c>
      <c r="CH46" s="208">
        <f t="shared" ca="1" si="60"/>
        <v>0</v>
      </c>
      <c r="CI46" s="207">
        <f ca="1"/>
        <v>32</v>
      </c>
      <c r="CJ46" s="194">
        <f ca="1"/>
        <v>0.4050632911392405</v>
      </c>
      <c r="CK46" s="198" cm="1">
        <f t="array" aca="1" ref="CK46" ca="1">IFERROR(MATCH(TRUE,INDEX($B$14:$B$117&gt;=CJ46,0),0),"")</f>
        <v>43</v>
      </c>
      <c r="CL46" s="194">
        <f t="shared" ca="1" si="61"/>
        <v>0.46733164556962026</v>
      </c>
      <c r="CM46" s="200"/>
      <c r="CN46" s="5"/>
      <c r="CO46" s="194">
        <f t="shared" si="62"/>
        <v>0</v>
      </c>
      <c r="CP46" s="19">
        <f ca="1"/>
        <v>0</v>
      </c>
      <c r="CQ46" s="208">
        <f t="shared" ca="1" si="63"/>
        <v>0</v>
      </c>
      <c r="CR46" s="207"/>
      <c r="CS46" s="194"/>
      <c r="CT46" s="198" cm="1">
        <f t="array" ref="CT46">IFERROR(MATCH(TRUE,INDEX($B$14:$B$117&gt;=CS46,0),0),"")</f>
        <v>1</v>
      </c>
      <c r="CU46" s="194">
        <f t="shared" ca="1" si="64"/>
        <v>3.2000000000000006E-3</v>
      </c>
      <c r="CV46" s="200"/>
      <c r="CW46" s="5"/>
      <c r="CX46" s="194">
        <f t="shared" si="65"/>
        <v>0</v>
      </c>
      <c r="CY46" s="19" t="e">
        <f ca="1"/>
        <v>#N/A</v>
      </c>
      <c r="CZ46" s="208" t="e">
        <f t="shared" ca="1" si="66"/>
        <v>#N/A</v>
      </c>
      <c r="DA46" s="207"/>
      <c r="DB46" s="194"/>
      <c r="DC46" s="198" cm="1">
        <f t="array" ref="DC46">IFERROR(MATCH(TRUE,INDEX($B$14:$B$117&gt;=DB46,0),0),"")</f>
        <v>1</v>
      </c>
      <c r="DD46" s="194">
        <f t="shared" ca="1" si="67"/>
        <v>3.2000000000000006E-3</v>
      </c>
      <c r="DE46" s="200"/>
      <c r="DF46" s="5"/>
      <c r="DG46" s="194">
        <f t="shared" si="68"/>
        <v>0</v>
      </c>
      <c r="DH46" s="19" t="e">
        <f ca="1"/>
        <v>#N/A</v>
      </c>
      <c r="DI46" s="208" t="e">
        <f t="shared" ca="1" si="69"/>
        <v>#N/A</v>
      </c>
      <c r="DJ46" s="207"/>
      <c r="DK46" s="194"/>
      <c r="DL46" s="198" cm="1">
        <f t="array" ref="DL46">IFERROR(MATCH(TRUE,INDEX($B$14:$B$117&gt;=DK46,0),0),"")</f>
        <v>1</v>
      </c>
      <c r="DM46" s="194">
        <f t="shared" ca="1" si="70"/>
        <v>3.2000000000000006E-3</v>
      </c>
      <c r="DN46" s="200"/>
      <c r="DO46" s="5"/>
      <c r="DP46" s="194">
        <f t="shared" si="71"/>
        <v>0</v>
      </c>
      <c r="DQ46" s="19" t="e">
        <f ca="1"/>
        <v>#N/A</v>
      </c>
      <c r="DR46" s="208" t="e">
        <f t="shared" ca="1" si="72"/>
        <v>#N/A</v>
      </c>
      <c r="DS46" s="207"/>
      <c r="DT46" s="194"/>
      <c r="DU46" s="198" cm="1">
        <f t="array" ref="DU46">IFERROR(MATCH(TRUE,INDEX($B$14:$B$117&gt;=DT46,0),0),"")</f>
        <v>1</v>
      </c>
      <c r="DV46" s="194">
        <f t="shared" ca="1" si="73"/>
        <v>3.2000000000000006E-3</v>
      </c>
      <c r="DW46" s="200"/>
      <c r="DX46" s="5"/>
      <c r="DY46" s="194">
        <f t="shared" si="74"/>
        <v>0</v>
      </c>
      <c r="DZ46" s="19" t="e">
        <f ca="1"/>
        <v>#N/A</v>
      </c>
      <c r="EA46" s="208" t="e">
        <f t="shared" ca="1" si="75"/>
        <v>#N/A</v>
      </c>
      <c r="EB46" s="207"/>
      <c r="EC46" s="194"/>
      <c r="ED46" s="198" cm="1">
        <f t="array" ref="ED46">IFERROR(MATCH(TRUE,INDEX($B$14:$B$117&gt;=EC46,0),0),"")</f>
        <v>1</v>
      </c>
      <c r="EE46" s="194">
        <f t="shared" ca="1" si="76"/>
        <v>3.2000000000000006E-3</v>
      </c>
      <c r="EF46" s="200"/>
      <c r="EG46" s="5"/>
      <c r="EH46" s="194">
        <f t="shared" si="77"/>
        <v>0</v>
      </c>
      <c r="EI46" s="19" t="e">
        <f ca="1"/>
        <v>#N/A</v>
      </c>
      <c r="EJ46" s="208" t="e">
        <f t="shared" ca="1" si="78"/>
        <v>#N/A</v>
      </c>
      <c r="EK46" s="207"/>
      <c r="EL46" s="194"/>
      <c r="EM46" s="198" cm="1">
        <f t="array" ref="EM46">IFERROR(MATCH(TRUE,INDEX($B$14:$B$117&gt;=EL46,0),0),"")</f>
        <v>1</v>
      </c>
      <c r="EN46" s="194">
        <f t="shared" ca="1" si="79"/>
        <v>3.2000000000000006E-3</v>
      </c>
      <c r="EO46" s="200"/>
      <c r="EP46" s="5"/>
      <c r="EQ46" s="194">
        <f t="shared" si="80"/>
        <v>0</v>
      </c>
      <c r="ER46" s="19" t="e">
        <f ca="1"/>
        <v>#N/A</v>
      </c>
      <c r="ES46" s="208" t="e">
        <f t="shared" ca="1" si="81"/>
        <v>#N/A</v>
      </c>
      <c r="ET46" s="207"/>
      <c r="EU46" s="194"/>
      <c r="EV46" s="198" cm="1">
        <f t="array" ref="EV46">IFERROR(MATCH(TRUE,INDEX($B$14:$B$117&gt;=EU46,0),0),"")</f>
        <v>1</v>
      </c>
      <c r="EW46" s="194">
        <f t="shared" ca="1" si="82"/>
        <v>3.2000000000000006E-3</v>
      </c>
      <c r="EX46" s="200"/>
      <c r="EY46" s="5"/>
      <c r="EZ46" s="194">
        <f t="shared" si="83"/>
        <v>0</v>
      </c>
      <c r="FA46" s="19" t="e">
        <f ca="1"/>
        <v>#N/A</v>
      </c>
      <c r="FB46" s="208" t="e">
        <f t="shared" ca="1" si="84"/>
        <v>#N/A</v>
      </c>
      <c r="FC46" s="207"/>
      <c r="FD46" s="194"/>
      <c r="FE46" s="198" cm="1">
        <f t="array" ref="FE46">IFERROR(MATCH(TRUE,INDEX($B$14:$B$117&gt;=FD46,0),0),"")</f>
        <v>1</v>
      </c>
      <c r="FF46" s="194">
        <f t="shared" ca="1" si="85"/>
        <v>3.2000000000000006E-3</v>
      </c>
      <c r="FG46" s="200"/>
      <c r="FH46" s="5"/>
      <c r="FI46" s="194">
        <f t="shared" si="86"/>
        <v>0</v>
      </c>
      <c r="FJ46" s="19" t="e">
        <f ca="1"/>
        <v>#N/A</v>
      </c>
      <c r="FK46" s="208" t="e">
        <f t="shared" ca="1" si="87"/>
        <v>#N/A</v>
      </c>
      <c r="FL46" s="207"/>
      <c r="FM46" s="194"/>
      <c r="FN46" s="198" cm="1">
        <f t="array" ref="FN46">IFERROR(MATCH(TRUE,INDEX($B$14:$B$117&gt;=FM46,0),0),"")</f>
        <v>1</v>
      </c>
      <c r="FO46" s="194">
        <f t="shared" ca="1" si="88"/>
        <v>3.2000000000000006E-3</v>
      </c>
      <c r="FP46" s="200"/>
      <c r="FQ46" s="5"/>
      <c r="FR46" s="194">
        <f t="shared" si="89"/>
        <v>0</v>
      </c>
      <c r="FS46" s="19" t="e">
        <f ca="1"/>
        <v>#N/A</v>
      </c>
      <c r="FT46" s="208" t="e">
        <f t="shared" ca="1" si="90"/>
        <v>#N/A</v>
      </c>
      <c r="FU46" s="207"/>
      <c r="FV46" s="194"/>
      <c r="FW46" s="198" cm="1">
        <f t="array" ref="FW46">IFERROR(MATCH(TRUE,INDEX($B$14:$B$117&gt;=FV46,0),0),"")</f>
        <v>1</v>
      </c>
      <c r="FX46" s="194">
        <f t="shared" ca="1" si="91"/>
        <v>3.2000000000000006E-3</v>
      </c>
      <c r="FY46" s="200"/>
      <c r="FZ46" s="5"/>
      <c r="GA46" s="194">
        <f t="shared" si="92"/>
        <v>0</v>
      </c>
      <c r="GB46" s="19" t="e">
        <f ca="1"/>
        <v>#N/A</v>
      </c>
      <c r="GC46" s="208" t="e">
        <f t="shared" ca="1" si="93"/>
        <v>#N/A</v>
      </c>
    </row>
    <row r="47" spans="1:185" x14ac:dyDescent="0.2">
      <c r="A47" s="236">
        <v>33</v>
      </c>
      <c r="B47" s="195">
        <v>0.32038834951456302</v>
      </c>
      <c r="C47" s="194">
        <v>0.33519999999999994</v>
      </c>
      <c r="D47" s="195">
        <v>9.7999999999999997E-3</v>
      </c>
      <c r="E47" s="194"/>
      <c r="F47" s="207">
        <f ca="1"/>
        <v>33</v>
      </c>
      <c r="G47" s="194">
        <f ca="1"/>
        <v>0.23741007194244607</v>
      </c>
      <c r="H47" s="198" cm="1">
        <f t="array" aca="1" ref="H47" ca="1">IFERROR(MATCH(TRUE,INDEX($B$14:$B$117&gt;=G47,0),0),"")</f>
        <v>26</v>
      </c>
      <c r="I47" s="194">
        <f t="shared" ca="1" si="38"/>
        <v>0.23391870503597131</v>
      </c>
      <c r="J47" s="200"/>
      <c r="K47" s="5"/>
      <c r="L47" s="194">
        <f t="shared" si="94"/>
        <v>0</v>
      </c>
      <c r="M47" s="19">
        <f ca="1"/>
        <v>0</v>
      </c>
      <c r="N47" s="208">
        <f t="shared" ca="1" si="95"/>
        <v>0</v>
      </c>
      <c r="O47" s="207">
        <f ca="1"/>
        <v>33</v>
      </c>
      <c r="P47" s="194">
        <f ca="1"/>
        <v>0.35483870967741937</v>
      </c>
      <c r="Q47" s="198" cm="1">
        <f t="array" aca="1" ref="Q47" ca="1">IFERROR(MATCH(TRUE,INDEX($B$14:$B$117&gt;=P47,0),0),"")</f>
        <v>38</v>
      </c>
      <c r="R47" s="194">
        <f t="shared" ca="1" si="39"/>
        <v>0.38540322580645181</v>
      </c>
      <c r="S47" s="200"/>
      <c r="T47" s="5"/>
      <c r="U47" s="194">
        <f t="shared" si="96"/>
        <v>0</v>
      </c>
      <c r="V47" s="19">
        <f ca="1"/>
        <v>0</v>
      </c>
      <c r="W47" s="208">
        <f t="shared" ca="1" si="97"/>
        <v>0</v>
      </c>
      <c r="X47" s="207">
        <f ca="1"/>
        <v>33</v>
      </c>
      <c r="Y47" s="194">
        <f ca="1"/>
        <v>0.38372093023255816</v>
      </c>
      <c r="Z47" s="198" cm="1">
        <f t="array" aca="1" ref="Z47" ca="1">IFERROR(MATCH(TRUE,INDEX($B$14:$B$117&gt;=Y47,0),0),"")</f>
        <v>41</v>
      </c>
      <c r="AA47" s="194">
        <f t="shared" ca="1" si="40"/>
        <v>0.43725348837209305</v>
      </c>
      <c r="AB47" s="200"/>
      <c r="AC47" s="5"/>
      <c r="AD47" s="194">
        <f t="shared" si="41"/>
        <v>0</v>
      </c>
      <c r="AE47" s="19">
        <f ca="1"/>
        <v>0</v>
      </c>
      <c r="AF47" s="208">
        <f t="shared" ca="1" si="42"/>
        <v>0</v>
      </c>
      <c r="AG47" s="207">
        <f ca="1"/>
        <v>33</v>
      </c>
      <c r="AH47" s="194">
        <f ca="1"/>
        <v>0.39759036144578314</v>
      </c>
      <c r="AI47" s="198" cm="1">
        <f t="array" aca="1" ref="AI47" ca="1">IFERROR(MATCH(TRUE,INDEX($B$14:$B$117&gt;=AH47,0),0),"")</f>
        <v>42</v>
      </c>
      <c r="AJ47" s="194">
        <f t="shared" ca="1" si="43"/>
        <v>0.45919397590361444</v>
      </c>
      <c r="AK47" s="200"/>
      <c r="AL47" s="5"/>
      <c r="AM47" s="194">
        <f t="shared" si="44"/>
        <v>0</v>
      </c>
      <c r="AN47" s="19">
        <f ca="1"/>
        <v>0</v>
      </c>
      <c r="AO47" s="208">
        <f t="shared" ca="1" si="45"/>
        <v>0</v>
      </c>
      <c r="AP47" s="207">
        <f ca="1"/>
        <v>33</v>
      </c>
      <c r="AQ47" s="194">
        <f ca="1"/>
        <v>0.40243902439024393</v>
      </c>
      <c r="AR47" s="198" cm="1">
        <f t="array" aca="1" ref="AR47" ca="1">IFERROR(MATCH(TRUE,INDEX($B$14:$B$117&gt;=AQ47,0),0),"")</f>
        <v>43</v>
      </c>
      <c r="AS47" s="194">
        <f t="shared" ca="1" si="46"/>
        <v>0.46454756097560984</v>
      </c>
      <c r="AT47" s="200"/>
      <c r="AU47" s="5"/>
      <c r="AV47" s="194">
        <f t="shared" si="47"/>
        <v>0</v>
      </c>
      <c r="AW47" s="19">
        <f ca="1"/>
        <v>0</v>
      </c>
      <c r="AX47" s="208">
        <f t="shared" ca="1" si="48"/>
        <v>0</v>
      </c>
      <c r="AY47" s="207">
        <f ca="1"/>
        <v>33</v>
      </c>
      <c r="AZ47" s="194">
        <f ca="1"/>
        <v>0.40740740740740738</v>
      </c>
      <c r="BA47" s="198" cm="1">
        <f t="array" aca="1" ref="BA47" ca="1">IFERROR(MATCH(TRUE,INDEX($B$14:$B$117&gt;=AZ47,0),0),"")</f>
        <v>43</v>
      </c>
      <c r="BB47" s="194">
        <f t="shared" ca="1" si="49"/>
        <v>0.46981851851851852</v>
      </c>
      <c r="BC47" s="200"/>
      <c r="BD47" s="5"/>
      <c r="BE47" s="194">
        <f t="shared" si="50"/>
        <v>0</v>
      </c>
      <c r="BF47" s="19">
        <f ca="1"/>
        <v>0</v>
      </c>
      <c r="BG47" s="208">
        <f t="shared" ca="1" si="51"/>
        <v>0</v>
      </c>
      <c r="BH47" s="207">
        <f ca="1"/>
        <v>33</v>
      </c>
      <c r="BI47" s="194">
        <f ca="1"/>
        <v>0.40740740740740738</v>
      </c>
      <c r="BJ47" s="198" cm="1">
        <f t="array" aca="1" ref="BJ47" ca="1">IFERROR(MATCH(TRUE,INDEX($B$14:$B$117&gt;=BI47,0),0),"")</f>
        <v>43</v>
      </c>
      <c r="BK47" s="194">
        <f t="shared" ca="1" si="52"/>
        <v>0.46981851851851852</v>
      </c>
      <c r="BL47" s="200"/>
      <c r="BM47" s="5"/>
      <c r="BN47" s="194">
        <f t="shared" si="53"/>
        <v>0</v>
      </c>
      <c r="BO47" s="19">
        <f ca="1"/>
        <v>0</v>
      </c>
      <c r="BP47" s="208">
        <f t="shared" ca="1" si="54"/>
        <v>0</v>
      </c>
      <c r="BQ47" s="207">
        <f ca="1"/>
        <v>33</v>
      </c>
      <c r="BR47" s="194">
        <f ca="1"/>
        <v>0.41250000000000003</v>
      </c>
      <c r="BS47" s="198" cm="1">
        <f t="array" aca="1" ref="BS47" ca="1">IFERROR(MATCH(TRUE,INDEX($B$14:$B$117&gt;=BR47,0),0),"")</f>
        <v>44</v>
      </c>
      <c r="BT47" s="194">
        <f t="shared" ca="1" si="55"/>
        <v>0.47501625000000008</v>
      </c>
      <c r="BU47" s="200"/>
      <c r="BV47" s="5"/>
      <c r="BW47" s="194">
        <f t="shared" si="56"/>
        <v>0</v>
      </c>
      <c r="BX47" s="19">
        <f ca="1"/>
        <v>0</v>
      </c>
      <c r="BY47" s="208">
        <f t="shared" ca="1" si="57"/>
        <v>0</v>
      </c>
      <c r="BZ47" s="207">
        <f ca="1"/>
        <v>33</v>
      </c>
      <c r="CA47" s="194">
        <f ca="1"/>
        <v>0.41250000000000003</v>
      </c>
      <c r="CB47" s="198" cm="1">
        <f t="array" aca="1" ref="CB47" ca="1">IFERROR(MATCH(TRUE,INDEX($B$14:$B$117&gt;=CA47,0),0),"")</f>
        <v>44</v>
      </c>
      <c r="CC47" s="194">
        <f t="shared" ca="1" si="58"/>
        <v>0.47501625000000008</v>
      </c>
      <c r="CD47" s="200"/>
      <c r="CE47" s="5"/>
      <c r="CF47" s="194">
        <f t="shared" si="59"/>
        <v>0</v>
      </c>
      <c r="CG47" s="19">
        <f ca="1"/>
        <v>0</v>
      </c>
      <c r="CH47" s="208">
        <f t="shared" ca="1" si="60"/>
        <v>0</v>
      </c>
      <c r="CI47" s="207">
        <f ca="1"/>
        <v>33</v>
      </c>
      <c r="CJ47" s="194">
        <f ca="1"/>
        <v>0.41772151898734178</v>
      </c>
      <c r="CK47" s="198" cm="1">
        <f t="array" aca="1" ref="CK47" ca="1">IFERROR(MATCH(TRUE,INDEX($B$14:$B$117&gt;=CJ47,0),0),"")</f>
        <v>45</v>
      </c>
      <c r="CL47" s="194">
        <f t="shared" ca="1" si="61"/>
        <v>0.48057594936708858</v>
      </c>
      <c r="CM47" s="200"/>
      <c r="CN47" s="5"/>
      <c r="CO47" s="194">
        <f t="shared" si="62"/>
        <v>0</v>
      </c>
      <c r="CP47" s="19">
        <f ca="1"/>
        <v>0</v>
      </c>
      <c r="CQ47" s="208">
        <f t="shared" ca="1" si="63"/>
        <v>0</v>
      </c>
      <c r="CR47" s="207"/>
      <c r="CS47" s="194"/>
      <c r="CT47" s="198" cm="1">
        <f t="array" ref="CT47">IFERROR(MATCH(TRUE,INDEX($B$14:$B$117&gt;=CS47,0),0),"")</f>
        <v>1</v>
      </c>
      <c r="CU47" s="194">
        <f t="shared" ca="1" si="64"/>
        <v>3.2000000000000006E-3</v>
      </c>
      <c r="CV47" s="200"/>
      <c r="CW47" s="5"/>
      <c r="CX47" s="194">
        <f t="shared" si="65"/>
        <v>0</v>
      </c>
      <c r="CY47" s="19" t="e">
        <f ca="1"/>
        <v>#N/A</v>
      </c>
      <c r="CZ47" s="208" t="e">
        <f t="shared" ca="1" si="66"/>
        <v>#N/A</v>
      </c>
      <c r="DA47" s="207"/>
      <c r="DB47" s="194"/>
      <c r="DC47" s="198" cm="1">
        <f t="array" ref="DC47">IFERROR(MATCH(TRUE,INDEX($B$14:$B$117&gt;=DB47,0),0),"")</f>
        <v>1</v>
      </c>
      <c r="DD47" s="194">
        <f t="shared" ca="1" si="67"/>
        <v>3.2000000000000006E-3</v>
      </c>
      <c r="DE47" s="200"/>
      <c r="DF47" s="5"/>
      <c r="DG47" s="194">
        <f t="shared" si="68"/>
        <v>0</v>
      </c>
      <c r="DH47" s="19" t="e">
        <f ca="1"/>
        <v>#N/A</v>
      </c>
      <c r="DI47" s="208" t="e">
        <f t="shared" ca="1" si="69"/>
        <v>#N/A</v>
      </c>
      <c r="DJ47" s="207"/>
      <c r="DK47" s="194"/>
      <c r="DL47" s="198" cm="1">
        <f t="array" ref="DL47">IFERROR(MATCH(TRUE,INDEX($B$14:$B$117&gt;=DK47,0),0),"")</f>
        <v>1</v>
      </c>
      <c r="DM47" s="194">
        <f t="shared" ca="1" si="70"/>
        <v>3.2000000000000006E-3</v>
      </c>
      <c r="DN47" s="200"/>
      <c r="DO47" s="5"/>
      <c r="DP47" s="194">
        <f t="shared" si="71"/>
        <v>0</v>
      </c>
      <c r="DQ47" s="19" t="e">
        <f ca="1"/>
        <v>#N/A</v>
      </c>
      <c r="DR47" s="208" t="e">
        <f t="shared" ca="1" si="72"/>
        <v>#N/A</v>
      </c>
      <c r="DS47" s="207"/>
      <c r="DT47" s="194"/>
      <c r="DU47" s="198" cm="1">
        <f t="array" ref="DU47">IFERROR(MATCH(TRUE,INDEX($B$14:$B$117&gt;=DT47,0),0),"")</f>
        <v>1</v>
      </c>
      <c r="DV47" s="194">
        <f t="shared" ca="1" si="73"/>
        <v>3.2000000000000006E-3</v>
      </c>
      <c r="DW47" s="200"/>
      <c r="DX47" s="5"/>
      <c r="DY47" s="194">
        <f t="shared" si="74"/>
        <v>0</v>
      </c>
      <c r="DZ47" s="19" t="e">
        <f ca="1"/>
        <v>#N/A</v>
      </c>
      <c r="EA47" s="208" t="e">
        <f t="shared" ca="1" si="75"/>
        <v>#N/A</v>
      </c>
      <c r="EB47" s="207"/>
      <c r="EC47" s="194"/>
      <c r="ED47" s="198" cm="1">
        <f t="array" ref="ED47">IFERROR(MATCH(TRUE,INDEX($B$14:$B$117&gt;=EC47,0),0),"")</f>
        <v>1</v>
      </c>
      <c r="EE47" s="194">
        <f t="shared" ca="1" si="76"/>
        <v>3.2000000000000006E-3</v>
      </c>
      <c r="EF47" s="200"/>
      <c r="EG47" s="5"/>
      <c r="EH47" s="194">
        <f t="shared" si="77"/>
        <v>0</v>
      </c>
      <c r="EI47" s="19" t="e">
        <f ca="1"/>
        <v>#N/A</v>
      </c>
      <c r="EJ47" s="208" t="e">
        <f t="shared" ca="1" si="78"/>
        <v>#N/A</v>
      </c>
      <c r="EK47" s="207"/>
      <c r="EL47" s="194"/>
      <c r="EM47" s="198" cm="1">
        <f t="array" ref="EM47">IFERROR(MATCH(TRUE,INDEX($B$14:$B$117&gt;=EL47,0),0),"")</f>
        <v>1</v>
      </c>
      <c r="EN47" s="194">
        <f t="shared" ca="1" si="79"/>
        <v>3.2000000000000006E-3</v>
      </c>
      <c r="EO47" s="200"/>
      <c r="EP47" s="5"/>
      <c r="EQ47" s="194">
        <f t="shared" si="80"/>
        <v>0</v>
      </c>
      <c r="ER47" s="19" t="e">
        <f ca="1"/>
        <v>#N/A</v>
      </c>
      <c r="ES47" s="208" t="e">
        <f t="shared" ca="1" si="81"/>
        <v>#N/A</v>
      </c>
      <c r="ET47" s="207"/>
      <c r="EU47" s="194"/>
      <c r="EV47" s="198" cm="1">
        <f t="array" ref="EV47">IFERROR(MATCH(TRUE,INDEX($B$14:$B$117&gt;=EU47,0),0),"")</f>
        <v>1</v>
      </c>
      <c r="EW47" s="194">
        <f t="shared" ca="1" si="82"/>
        <v>3.2000000000000006E-3</v>
      </c>
      <c r="EX47" s="200"/>
      <c r="EY47" s="5"/>
      <c r="EZ47" s="194">
        <f t="shared" si="83"/>
        <v>0</v>
      </c>
      <c r="FA47" s="19" t="e">
        <f ca="1"/>
        <v>#N/A</v>
      </c>
      <c r="FB47" s="208" t="e">
        <f t="shared" ca="1" si="84"/>
        <v>#N/A</v>
      </c>
      <c r="FC47" s="207"/>
      <c r="FD47" s="194"/>
      <c r="FE47" s="198" cm="1">
        <f t="array" ref="FE47">IFERROR(MATCH(TRUE,INDEX($B$14:$B$117&gt;=FD47,0),0),"")</f>
        <v>1</v>
      </c>
      <c r="FF47" s="194">
        <f t="shared" ca="1" si="85"/>
        <v>3.2000000000000006E-3</v>
      </c>
      <c r="FG47" s="200"/>
      <c r="FH47" s="5"/>
      <c r="FI47" s="194">
        <f t="shared" si="86"/>
        <v>0</v>
      </c>
      <c r="FJ47" s="19" t="e">
        <f ca="1"/>
        <v>#N/A</v>
      </c>
      <c r="FK47" s="208" t="e">
        <f t="shared" ca="1" si="87"/>
        <v>#N/A</v>
      </c>
      <c r="FL47" s="207"/>
      <c r="FM47" s="194"/>
      <c r="FN47" s="198" cm="1">
        <f t="array" ref="FN47">IFERROR(MATCH(TRUE,INDEX($B$14:$B$117&gt;=FM47,0),0),"")</f>
        <v>1</v>
      </c>
      <c r="FO47" s="194">
        <f t="shared" ca="1" si="88"/>
        <v>3.2000000000000006E-3</v>
      </c>
      <c r="FP47" s="200"/>
      <c r="FQ47" s="5"/>
      <c r="FR47" s="194">
        <f t="shared" si="89"/>
        <v>0</v>
      </c>
      <c r="FS47" s="19" t="e">
        <f ca="1"/>
        <v>#N/A</v>
      </c>
      <c r="FT47" s="208" t="e">
        <f t="shared" ca="1" si="90"/>
        <v>#N/A</v>
      </c>
      <c r="FU47" s="207"/>
      <c r="FV47" s="194"/>
      <c r="FW47" s="198" cm="1">
        <f t="array" ref="FW47">IFERROR(MATCH(TRUE,INDEX($B$14:$B$117&gt;=FV47,0),0),"")</f>
        <v>1</v>
      </c>
      <c r="FX47" s="194">
        <f t="shared" ca="1" si="91"/>
        <v>3.2000000000000006E-3</v>
      </c>
      <c r="FY47" s="200"/>
      <c r="FZ47" s="5"/>
      <c r="GA47" s="194">
        <f t="shared" si="92"/>
        <v>0</v>
      </c>
      <c r="GB47" s="19" t="e">
        <f ca="1"/>
        <v>#N/A</v>
      </c>
      <c r="GC47" s="208" t="e">
        <f t="shared" ca="1" si="93"/>
        <v>#N/A</v>
      </c>
    </row>
    <row r="48" spans="1:185" x14ac:dyDescent="0.2">
      <c r="A48" s="236">
        <v>34</v>
      </c>
      <c r="B48" s="195">
        <v>0.33009708737864069</v>
      </c>
      <c r="C48" s="194">
        <v>0.34589999999999993</v>
      </c>
      <c r="D48" s="195">
        <v>1.0699999999999999E-2</v>
      </c>
      <c r="E48" s="194"/>
      <c r="F48" s="207">
        <f ca="1"/>
        <v>34</v>
      </c>
      <c r="G48" s="194">
        <f ca="1"/>
        <v>0.2446043165467626</v>
      </c>
      <c r="H48" s="198" cm="1">
        <f t="array" aca="1" ref="H48" ca="1">IFERROR(MATCH(TRUE,INDEX($B$14:$B$117&gt;=G48,0),0),"")</f>
        <v>27</v>
      </c>
      <c r="I48" s="194">
        <f t="shared" ca="1" si="38"/>
        <v>0.24343884892086332</v>
      </c>
      <c r="L48" s="194">
        <f t="shared" si="94"/>
        <v>0</v>
      </c>
      <c r="M48" s="19">
        <f ca="1"/>
        <v>0</v>
      </c>
      <c r="N48" s="208">
        <f t="shared" ca="1" si="95"/>
        <v>0</v>
      </c>
      <c r="O48" s="207">
        <f ca="1"/>
        <v>34</v>
      </c>
      <c r="P48" s="194">
        <f ca="1"/>
        <v>0.36559139784946237</v>
      </c>
      <c r="Q48" s="198" cm="1">
        <f t="array" aca="1" ref="Q48" ca="1">IFERROR(MATCH(TRUE,INDEX($B$14:$B$117&gt;=P48,0),0),"")</f>
        <v>39</v>
      </c>
      <c r="R48" s="194">
        <f t="shared" ca="1" si="39"/>
        <v>0.40361612903225819</v>
      </c>
      <c r="U48" s="194">
        <f t="shared" si="96"/>
        <v>0</v>
      </c>
      <c r="V48" s="19">
        <f ca="1"/>
        <v>0</v>
      </c>
      <c r="W48" s="208">
        <f t="shared" ca="1" si="97"/>
        <v>0</v>
      </c>
      <c r="X48" s="207">
        <f ca="1"/>
        <v>34</v>
      </c>
      <c r="Y48" s="194">
        <f ca="1"/>
        <v>0.39534883720930231</v>
      </c>
      <c r="Z48" s="198" cm="1">
        <f t="array" aca="1" ref="Z48" ca="1">IFERROR(MATCH(TRUE,INDEX($B$14:$B$117&gt;=Y48,0),0),"")</f>
        <v>42</v>
      </c>
      <c r="AA48" s="194">
        <f t="shared" ca="1" si="40"/>
        <v>0.45676976744186043</v>
      </c>
      <c r="AD48" s="194">
        <f t="shared" si="41"/>
        <v>0</v>
      </c>
      <c r="AE48" s="19">
        <f ca="1"/>
        <v>0</v>
      </c>
      <c r="AF48" s="208">
        <f t="shared" ca="1" si="42"/>
        <v>0</v>
      </c>
      <c r="AG48" s="207">
        <f ca="1"/>
        <v>34</v>
      </c>
      <c r="AH48" s="194">
        <f ca="1"/>
        <v>0.40963855421686751</v>
      </c>
      <c r="AI48" s="198" cm="1">
        <f t="array" aca="1" ref="AI48" ca="1">IFERROR(MATCH(TRUE,INDEX($B$14:$B$117&gt;=AH48,0),0),"")</f>
        <v>44</v>
      </c>
      <c r="AJ48" s="194">
        <f t="shared" ca="1" si="43"/>
        <v>0.47186265060240973</v>
      </c>
      <c r="AM48" s="194">
        <f t="shared" si="44"/>
        <v>0</v>
      </c>
      <c r="AN48" s="19">
        <f ca="1"/>
        <v>0</v>
      </c>
      <c r="AO48" s="208">
        <f t="shared" ca="1" si="45"/>
        <v>0</v>
      </c>
      <c r="AP48" s="207">
        <f ca="1"/>
        <v>34</v>
      </c>
      <c r="AQ48" s="194">
        <f ca="1"/>
        <v>0.41463414634146345</v>
      </c>
      <c r="AR48" s="198" cm="1">
        <f t="array" aca="1" ref="AR48" ca="1">IFERROR(MATCH(TRUE,INDEX($B$14:$B$117&gt;=AQ48,0),0),"")</f>
        <v>44</v>
      </c>
      <c r="AS48" s="194">
        <f t="shared" ca="1" si="46"/>
        <v>0.47736829268292691</v>
      </c>
      <c r="AV48" s="194">
        <f t="shared" si="47"/>
        <v>0</v>
      </c>
      <c r="AW48" s="19">
        <f ca="1"/>
        <v>0</v>
      </c>
      <c r="AX48" s="208">
        <f t="shared" ca="1" si="48"/>
        <v>0</v>
      </c>
      <c r="AY48" s="207">
        <f ca="1"/>
        <v>34</v>
      </c>
      <c r="AZ48" s="194">
        <f ca="1"/>
        <v>0.41975308641975306</v>
      </c>
      <c r="BA48" s="198" cm="1">
        <f t="array" aca="1" ref="BA48" ca="1">IFERROR(MATCH(TRUE,INDEX($B$14:$B$117&gt;=AZ48,0),0),"")</f>
        <v>45</v>
      </c>
      <c r="BB48" s="194">
        <f t="shared" ca="1" si="49"/>
        <v>0.48285679012345673</v>
      </c>
      <c r="BE48" s="194">
        <f t="shared" si="50"/>
        <v>0</v>
      </c>
      <c r="BF48" s="19">
        <f ca="1"/>
        <v>0</v>
      </c>
      <c r="BG48" s="208">
        <f t="shared" ca="1" si="51"/>
        <v>0</v>
      </c>
      <c r="BH48" s="207">
        <f ca="1"/>
        <v>34</v>
      </c>
      <c r="BI48" s="194">
        <f ca="1"/>
        <v>0.41975308641975306</v>
      </c>
      <c r="BJ48" s="198" cm="1">
        <f t="array" aca="1" ref="BJ48" ca="1">IFERROR(MATCH(TRUE,INDEX($B$14:$B$117&gt;=BI48,0),0),"")</f>
        <v>45</v>
      </c>
      <c r="BK48" s="194">
        <f t="shared" ca="1" si="52"/>
        <v>0.48285679012345673</v>
      </c>
      <c r="BN48" s="194">
        <f t="shared" si="53"/>
        <v>0</v>
      </c>
      <c r="BO48" s="19">
        <f ca="1"/>
        <v>0</v>
      </c>
      <c r="BP48" s="208">
        <f t="shared" ca="1" si="54"/>
        <v>0</v>
      </c>
      <c r="BQ48" s="207">
        <f ca="1"/>
        <v>34</v>
      </c>
      <c r="BR48" s="194">
        <f ca="1"/>
        <v>0.42500000000000004</v>
      </c>
      <c r="BS48" s="198" cm="1">
        <f t="array" aca="1" ref="BS48" ca="1">IFERROR(MATCH(TRUE,INDEX($B$14:$B$117&gt;=BR48,0),0),"")</f>
        <v>45</v>
      </c>
      <c r="BT48" s="194">
        <f t="shared" ca="1" si="55"/>
        <v>0.48874750000000006</v>
      </c>
      <c r="BW48" s="194">
        <f t="shared" si="56"/>
        <v>0</v>
      </c>
      <c r="BX48" s="19">
        <f ca="1"/>
        <v>0</v>
      </c>
      <c r="BY48" s="208">
        <f t="shared" ca="1" si="57"/>
        <v>0</v>
      </c>
      <c r="BZ48" s="207">
        <f ca="1"/>
        <v>34</v>
      </c>
      <c r="CA48" s="194">
        <f ca="1"/>
        <v>0.42500000000000004</v>
      </c>
      <c r="CB48" s="198" cm="1">
        <f t="array" aca="1" ref="CB48" ca="1">IFERROR(MATCH(TRUE,INDEX($B$14:$B$117&gt;=CA48,0),0),"")</f>
        <v>45</v>
      </c>
      <c r="CC48" s="194">
        <f t="shared" ca="1" si="58"/>
        <v>0.48874750000000006</v>
      </c>
      <c r="CF48" s="194">
        <f t="shared" si="59"/>
        <v>0</v>
      </c>
      <c r="CG48" s="19">
        <f ca="1"/>
        <v>0</v>
      </c>
      <c r="CH48" s="208">
        <f t="shared" ca="1" si="60"/>
        <v>0</v>
      </c>
      <c r="CI48" s="207">
        <f ca="1"/>
        <v>34</v>
      </c>
      <c r="CJ48" s="194">
        <f ca="1"/>
        <v>0.43037974683544306</v>
      </c>
      <c r="CK48" s="198" cm="1">
        <f t="array" aca="1" ref="CK48" ca="1">IFERROR(MATCH(TRUE,INDEX($B$14:$B$117&gt;=CJ48,0),0),"")</f>
        <v>46</v>
      </c>
      <c r="CL48" s="194">
        <f t="shared" ca="1" si="61"/>
        <v>0.49472025316455698</v>
      </c>
      <c r="CO48" s="194">
        <f t="shared" si="62"/>
        <v>0</v>
      </c>
      <c r="CP48" s="19">
        <f ca="1"/>
        <v>0</v>
      </c>
      <c r="CQ48" s="208">
        <f t="shared" ca="1" si="63"/>
        <v>0</v>
      </c>
      <c r="CR48" s="207"/>
      <c r="CS48" s="194"/>
      <c r="CT48" s="198" cm="1">
        <f t="array" ref="CT48">IFERROR(MATCH(TRUE,INDEX($B$14:$B$117&gt;=CS48,0),0),"")</f>
        <v>1</v>
      </c>
      <c r="CU48" s="194">
        <f t="shared" ca="1" si="64"/>
        <v>3.2000000000000006E-3</v>
      </c>
      <c r="CX48" s="194">
        <f t="shared" si="65"/>
        <v>0</v>
      </c>
      <c r="CY48" s="19" t="e">
        <f ca="1"/>
        <v>#N/A</v>
      </c>
      <c r="CZ48" s="208" t="e">
        <f t="shared" ca="1" si="66"/>
        <v>#N/A</v>
      </c>
      <c r="DA48" s="207"/>
      <c r="DB48" s="194"/>
      <c r="DC48" s="198" cm="1">
        <f t="array" ref="DC48">IFERROR(MATCH(TRUE,INDEX($B$14:$B$117&gt;=DB48,0),0),"")</f>
        <v>1</v>
      </c>
      <c r="DD48" s="194">
        <f t="shared" ca="1" si="67"/>
        <v>3.2000000000000006E-3</v>
      </c>
      <c r="DG48" s="194">
        <f t="shared" si="68"/>
        <v>0</v>
      </c>
      <c r="DH48" s="19" t="e">
        <f ca="1"/>
        <v>#N/A</v>
      </c>
      <c r="DI48" s="208" t="e">
        <f t="shared" ca="1" si="69"/>
        <v>#N/A</v>
      </c>
      <c r="DJ48" s="207"/>
      <c r="DK48" s="194"/>
      <c r="DL48" s="198" cm="1">
        <f t="array" ref="DL48">IFERROR(MATCH(TRUE,INDEX($B$14:$B$117&gt;=DK48,0),0),"")</f>
        <v>1</v>
      </c>
      <c r="DM48" s="194">
        <f t="shared" ca="1" si="70"/>
        <v>3.2000000000000006E-3</v>
      </c>
      <c r="DP48" s="194">
        <f t="shared" si="71"/>
        <v>0</v>
      </c>
      <c r="DQ48" s="19" t="e">
        <f ca="1"/>
        <v>#N/A</v>
      </c>
      <c r="DR48" s="208" t="e">
        <f t="shared" ca="1" si="72"/>
        <v>#N/A</v>
      </c>
      <c r="DS48" s="207"/>
      <c r="DT48" s="194"/>
      <c r="DU48" s="198" cm="1">
        <f t="array" ref="DU48">IFERROR(MATCH(TRUE,INDEX($B$14:$B$117&gt;=DT48,0),0),"")</f>
        <v>1</v>
      </c>
      <c r="DV48" s="194">
        <f t="shared" ca="1" si="73"/>
        <v>3.2000000000000006E-3</v>
      </c>
      <c r="DY48" s="194">
        <f t="shared" si="74"/>
        <v>0</v>
      </c>
      <c r="DZ48" s="19" t="e">
        <f ca="1"/>
        <v>#N/A</v>
      </c>
      <c r="EA48" s="208" t="e">
        <f t="shared" ca="1" si="75"/>
        <v>#N/A</v>
      </c>
      <c r="EB48" s="207"/>
      <c r="EC48" s="194"/>
      <c r="ED48" s="198" cm="1">
        <f t="array" ref="ED48">IFERROR(MATCH(TRUE,INDEX($B$14:$B$117&gt;=EC48,0),0),"")</f>
        <v>1</v>
      </c>
      <c r="EE48" s="194">
        <f t="shared" ca="1" si="76"/>
        <v>3.2000000000000006E-3</v>
      </c>
      <c r="EH48" s="194">
        <f t="shared" si="77"/>
        <v>0</v>
      </c>
      <c r="EI48" s="19" t="e">
        <f ca="1"/>
        <v>#N/A</v>
      </c>
      <c r="EJ48" s="208" t="e">
        <f t="shared" ca="1" si="78"/>
        <v>#N/A</v>
      </c>
      <c r="EK48" s="207"/>
      <c r="EL48" s="194"/>
      <c r="EM48" s="198" cm="1">
        <f t="array" ref="EM48">IFERROR(MATCH(TRUE,INDEX($B$14:$B$117&gt;=EL48,0),0),"")</f>
        <v>1</v>
      </c>
      <c r="EN48" s="194">
        <f t="shared" ca="1" si="79"/>
        <v>3.2000000000000006E-3</v>
      </c>
      <c r="EQ48" s="194">
        <f t="shared" si="80"/>
        <v>0</v>
      </c>
      <c r="ER48" s="19" t="e">
        <f ca="1"/>
        <v>#N/A</v>
      </c>
      <c r="ES48" s="208" t="e">
        <f t="shared" ca="1" si="81"/>
        <v>#N/A</v>
      </c>
      <c r="ET48" s="207"/>
      <c r="EU48" s="194"/>
      <c r="EV48" s="198" cm="1">
        <f t="array" ref="EV48">IFERROR(MATCH(TRUE,INDEX($B$14:$B$117&gt;=EU48,0),0),"")</f>
        <v>1</v>
      </c>
      <c r="EW48" s="194">
        <f t="shared" ca="1" si="82"/>
        <v>3.2000000000000006E-3</v>
      </c>
      <c r="EZ48" s="194">
        <f t="shared" si="83"/>
        <v>0</v>
      </c>
      <c r="FA48" s="19" t="e">
        <f ca="1"/>
        <v>#N/A</v>
      </c>
      <c r="FB48" s="208" t="e">
        <f t="shared" ca="1" si="84"/>
        <v>#N/A</v>
      </c>
      <c r="FC48" s="207"/>
      <c r="FD48" s="194"/>
      <c r="FE48" s="198" cm="1">
        <f t="array" ref="FE48">IFERROR(MATCH(TRUE,INDEX($B$14:$B$117&gt;=FD48,0),0),"")</f>
        <v>1</v>
      </c>
      <c r="FF48" s="194">
        <f t="shared" ca="1" si="85"/>
        <v>3.2000000000000006E-3</v>
      </c>
      <c r="FI48" s="194">
        <f t="shared" si="86"/>
        <v>0</v>
      </c>
      <c r="FJ48" s="19" t="e">
        <f ca="1"/>
        <v>#N/A</v>
      </c>
      <c r="FK48" s="208" t="e">
        <f t="shared" ca="1" si="87"/>
        <v>#N/A</v>
      </c>
      <c r="FL48" s="207"/>
      <c r="FM48" s="194"/>
      <c r="FN48" s="198" cm="1">
        <f t="array" ref="FN48">IFERROR(MATCH(TRUE,INDEX($B$14:$B$117&gt;=FM48,0),0),"")</f>
        <v>1</v>
      </c>
      <c r="FO48" s="194">
        <f t="shared" ca="1" si="88"/>
        <v>3.2000000000000006E-3</v>
      </c>
      <c r="FR48" s="194">
        <f t="shared" si="89"/>
        <v>0</v>
      </c>
      <c r="FS48" s="19" t="e">
        <f ca="1"/>
        <v>#N/A</v>
      </c>
      <c r="FT48" s="208" t="e">
        <f t="shared" ca="1" si="90"/>
        <v>#N/A</v>
      </c>
      <c r="FU48" s="207"/>
      <c r="FV48" s="194"/>
      <c r="FW48" s="198" cm="1">
        <f t="array" ref="FW48">IFERROR(MATCH(TRUE,INDEX($B$14:$B$117&gt;=FV48,0),0),"")</f>
        <v>1</v>
      </c>
      <c r="FX48" s="194">
        <f t="shared" ca="1" si="91"/>
        <v>3.2000000000000006E-3</v>
      </c>
      <c r="GA48" s="194">
        <f t="shared" si="92"/>
        <v>0</v>
      </c>
      <c r="GB48" s="19" t="e">
        <f ca="1"/>
        <v>#N/A</v>
      </c>
      <c r="GC48" s="208" t="e">
        <f t="shared" ca="1" si="93"/>
        <v>#N/A</v>
      </c>
    </row>
    <row r="49" spans="1:185" x14ac:dyDescent="0.2">
      <c r="A49" s="236">
        <v>35</v>
      </c>
      <c r="B49" s="195">
        <v>0.33980582524271835</v>
      </c>
      <c r="C49" s="194">
        <v>0.36169999999999991</v>
      </c>
      <c r="D49" s="195">
        <v>1.5800000000000002E-2</v>
      </c>
      <c r="E49" s="194"/>
      <c r="F49" s="207">
        <f ca="1"/>
        <v>35</v>
      </c>
      <c r="G49" s="194">
        <f ca="1"/>
        <v>0.25179856115107913</v>
      </c>
      <c r="H49" s="198" cm="1">
        <f t="array" aca="1" ref="H49" ca="1">IFERROR(MATCH(TRUE,INDEX($B$14:$B$117&gt;=G49,0),0),"")</f>
        <v>27</v>
      </c>
      <c r="I49" s="194">
        <f t="shared" ca="1" si="38"/>
        <v>0.25388705035971226</v>
      </c>
      <c r="L49" s="194">
        <f t="shared" si="94"/>
        <v>0</v>
      </c>
      <c r="M49" s="19">
        <f ca="1"/>
        <v>0</v>
      </c>
      <c r="N49" s="208">
        <f t="shared" ca="1" si="95"/>
        <v>0</v>
      </c>
      <c r="O49" s="207">
        <f ca="1"/>
        <v>35</v>
      </c>
      <c r="P49" s="194">
        <f ca="1"/>
        <v>0.37634408602150543</v>
      </c>
      <c r="Q49" s="198" cm="1">
        <f t="array" aca="1" ref="Q49" ca="1">IFERROR(MATCH(TRUE,INDEX($B$14:$B$117&gt;=P49,0),0),"")</f>
        <v>40</v>
      </c>
      <c r="R49" s="194">
        <f t="shared" ca="1" si="39"/>
        <v>0.42236559139784968</v>
      </c>
      <c r="U49" s="194">
        <f t="shared" si="96"/>
        <v>0</v>
      </c>
      <c r="V49" s="19">
        <f ca="1"/>
        <v>0</v>
      </c>
      <c r="W49" s="208">
        <f t="shared" ca="1" si="97"/>
        <v>0</v>
      </c>
      <c r="X49" s="207">
        <f ca="1"/>
        <v>35</v>
      </c>
      <c r="Y49" s="194">
        <f ca="1"/>
        <v>0.40697674418604651</v>
      </c>
      <c r="Z49" s="198" cm="1">
        <f t="array" aca="1" ref="Z49" ca="1">IFERROR(MATCH(TRUE,INDEX($B$14:$B$117&gt;=Y49,0),0),"")</f>
        <v>43</v>
      </c>
      <c r="AA49" s="194">
        <f t="shared" ca="1" si="40"/>
        <v>0.46936162790697677</v>
      </c>
      <c r="AD49" s="194">
        <f t="shared" si="41"/>
        <v>0</v>
      </c>
      <c r="AE49" s="19">
        <f ca="1"/>
        <v>0</v>
      </c>
      <c r="AF49" s="208">
        <f t="shared" ca="1" si="42"/>
        <v>0</v>
      </c>
      <c r="AG49" s="207">
        <f ca="1"/>
        <v>35</v>
      </c>
      <c r="AH49" s="194">
        <f ca="1"/>
        <v>0.42168674698795183</v>
      </c>
      <c r="AI49" s="198" cm="1">
        <f t="array" aca="1" ref="AI49" ca="1">IFERROR(MATCH(TRUE,INDEX($B$14:$B$117&gt;=AH49,0),0),"")</f>
        <v>45</v>
      </c>
      <c r="AJ49" s="194">
        <f t="shared" ca="1" si="43"/>
        <v>0.48502771084337348</v>
      </c>
      <c r="AM49" s="194">
        <f t="shared" si="44"/>
        <v>0</v>
      </c>
      <c r="AN49" s="19">
        <f ca="1"/>
        <v>0</v>
      </c>
      <c r="AO49" s="208">
        <f t="shared" ca="1" si="45"/>
        <v>0</v>
      </c>
      <c r="AP49" s="207">
        <f ca="1"/>
        <v>35</v>
      </c>
      <c r="AQ49" s="194">
        <f ca="1"/>
        <v>0.42682926829268292</v>
      </c>
      <c r="AR49" s="198" cm="1">
        <f t="array" aca="1" ref="AR49" ca="1">IFERROR(MATCH(TRUE,INDEX($B$14:$B$117&gt;=AQ49,0),0),"")</f>
        <v>45</v>
      </c>
      <c r="AS49" s="194">
        <f t="shared" ca="1" si="46"/>
        <v>0.49080121951219513</v>
      </c>
      <c r="AV49" s="194">
        <f t="shared" si="47"/>
        <v>0</v>
      </c>
      <c r="AW49" s="19">
        <f ca="1"/>
        <v>0</v>
      </c>
      <c r="AX49" s="208">
        <f t="shared" ca="1" si="48"/>
        <v>0</v>
      </c>
      <c r="AY49" s="207">
        <f ca="1"/>
        <v>35</v>
      </c>
      <c r="AZ49" s="194">
        <f ca="1"/>
        <v>0.43209876543209874</v>
      </c>
      <c r="BA49" s="198" cm="1">
        <f t="array" aca="1" ref="BA49" ca="1">IFERROR(MATCH(TRUE,INDEX($B$14:$B$117&gt;=AZ49,0),0),"")</f>
        <v>46</v>
      </c>
      <c r="BB49" s="194">
        <f t="shared" ca="1" si="49"/>
        <v>0.49666790123456789</v>
      </c>
      <c r="BE49" s="194">
        <f t="shared" si="50"/>
        <v>0</v>
      </c>
      <c r="BF49" s="19">
        <f ca="1"/>
        <v>0</v>
      </c>
      <c r="BG49" s="208">
        <f t="shared" ca="1" si="51"/>
        <v>0</v>
      </c>
      <c r="BH49" s="207">
        <f ca="1"/>
        <v>35</v>
      </c>
      <c r="BI49" s="194">
        <f ca="1"/>
        <v>0.43209876543209874</v>
      </c>
      <c r="BJ49" s="198" cm="1">
        <f t="array" aca="1" ref="BJ49" ca="1">IFERROR(MATCH(TRUE,INDEX($B$14:$B$117&gt;=BI49,0),0),"")</f>
        <v>46</v>
      </c>
      <c r="BK49" s="194">
        <f t="shared" ca="1" si="52"/>
        <v>0.49666790123456789</v>
      </c>
      <c r="BN49" s="194">
        <f t="shared" si="53"/>
        <v>0</v>
      </c>
      <c r="BO49" s="19">
        <f ca="1"/>
        <v>0</v>
      </c>
      <c r="BP49" s="208">
        <f t="shared" ca="1" si="54"/>
        <v>0</v>
      </c>
      <c r="BQ49" s="207">
        <f ca="1"/>
        <v>35</v>
      </c>
      <c r="BR49" s="194">
        <f ca="1"/>
        <v>0.4375</v>
      </c>
      <c r="BS49" s="198" cm="1">
        <f t="array" aca="1" ref="BS49" ca="1">IFERROR(MATCH(TRUE,INDEX($B$14:$B$117&gt;=BR49,0),0),"")</f>
        <v>47</v>
      </c>
      <c r="BT49" s="194">
        <f t="shared" ca="1" si="55"/>
        <v>0.50278750000000016</v>
      </c>
      <c r="BW49" s="194">
        <f t="shared" si="56"/>
        <v>0</v>
      </c>
      <c r="BX49" s="19">
        <f ca="1"/>
        <v>0</v>
      </c>
      <c r="BY49" s="208">
        <f t="shared" ca="1" si="57"/>
        <v>0</v>
      </c>
      <c r="BZ49" s="207">
        <f ca="1"/>
        <v>35</v>
      </c>
      <c r="CA49" s="194">
        <f ca="1"/>
        <v>0.4375</v>
      </c>
      <c r="CB49" s="198" cm="1">
        <f t="array" aca="1" ref="CB49" ca="1">IFERROR(MATCH(TRUE,INDEX($B$14:$B$117&gt;=CA49,0),0),"")</f>
        <v>47</v>
      </c>
      <c r="CC49" s="194">
        <f t="shared" ca="1" si="58"/>
        <v>0.50278750000000016</v>
      </c>
      <c r="CF49" s="194">
        <f t="shared" si="59"/>
        <v>0</v>
      </c>
      <c r="CG49" s="19">
        <f ca="1"/>
        <v>0</v>
      </c>
      <c r="CH49" s="208">
        <f t="shared" ca="1" si="60"/>
        <v>0</v>
      </c>
      <c r="CI49" s="207">
        <f ca="1"/>
        <v>35</v>
      </c>
      <c r="CJ49" s="194">
        <f ca="1"/>
        <v>0.44303797468354428</v>
      </c>
      <c r="CK49" s="198" cm="1">
        <f t="array" aca="1" ref="CK49" ca="1">IFERROR(MATCH(TRUE,INDEX($B$14:$B$117&gt;=CJ49,0),0),"")</f>
        <v>47</v>
      </c>
      <c r="CL49" s="194">
        <f t="shared" ca="1" si="61"/>
        <v>0.50906202531645584</v>
      </c>
      <c r="CO49" s="194">
        <f t="shared" si="62"/>
        <v>0</v>
      </c>
      <c r="CP49" s="19">
        <f ca="1"/>
        <v>0</v>
      </c>
      <c r="CQ49" s="208">
        <f t="shared" ca="1" si="63"/>
        <v>0</v>
      </c>
      <c r="CR49" s="207"/>
      <c r="CS49" s="194"/>
      <c r="CT49" s="198" cm="1">
        <f t="array" ref="CT49">IFERROR(MATCH(TRUE,INDEX($B$14:$B$117&gt;=CS49,0),0),"")</f>
        <v>1</v>
      </c>
      <c r="CU49" s="194">
        <f t="shared" ca="1" si="64"/>
        <v>3.2000000000000006E-3</v>
      </c>
      <c r="CX49" s="194">
        <f t="shared" si="65"/>
        <v>0</v>
      </c>
      <c r="CY49" s="19" t="e">
        <f ca="1"/>
        <v>#N/A</v>
      </c>
      <c r="CZ49" s="208" t="e">
        <f t="shared" ca="1" si="66"/>
        <v>#N/A</v>
      </c>
      <c r="DA49" s="207"/>
      <c r="DB49" s="194"/>
      <c r="DC49" s="198" cm="1">
        <f t="array" ref="DC49">IFERROR(MATCH(TRUE,INDEX($B$14:$B$117&gt;=DB49,0),0),"")</f>
        <v>1</v>
      </c>
      <c r="DD49" s="194">
        <f t="shared" ca="1" si="67"/>
        <v>3.2000000000000006E-3</v>
      </c>
      <c r="DG49" s="194">
        <f t="shared" si="68"/>
        <v>0</v>
      </c>
      <c r="DH49" s="19" t="e">
        <f ca="1"/>
        <v>#N/A</v>
      </c>
      <c r="DI49" s="208" t="e">
        <f t="shared" ca="1" si="69"/>
        <v>#N/A</v>
      </c>
      <c r="DJ49" s="207"/>
      <c r="DK49" s="194"/>
      <c r="DL49" s="198" cm="1">
        <f t="array" ref="DL49">IFERROR(MATCH(TRUE,INDEX($B$14:$B$117&gt;=DK49,0),0),"")</f>
        <v>1</v>
      </c>
      <c r="DM49" s="194">
        <f t="shared" ca="1" si="70"/>
        <v>3.2000000000000006E-3</v>
      </c>
      <c r="DP49" s="194">
        <f t="shared" si="71"/>
        <v>0</v>
      </c>
      <c r="DQ49" s="19" t="e">
        <f ca="1"/>
        <v>#N/A</v>
      </c>
      <c r="DR49" s="208" t="e">
        <f t="shared" ca="1" si="72"/>
        <v>#N/A</v>
      </c>
      <c r="DS49" s="207"/>
      <c r="DT49" s="194"/>
      <c r="DU49" s="198" cm="1">
        <f t="array" ref="DU49">IFERROR(MATCH(TRUE,INDEX($B$14:$B$117&gt;=DT49,0),0),"")</f>
        <v>1</v>
      </c>
      <c r="DV49" s="194">
        <f t="shared" ca="1" si="73"/>
        <v>3.2000000000000006E-3</v>
      </c>
      <c r="DY49" s="194">
        <f t="shared" si="74"/>
        <v>0</v>
      </c>
      <c r="DZ49" s="19" t="e">
        <f ca="1"/>
        <v>#N/A</v>
      </c>
      <c r="EA49" s="208" t="e">
        <f t="shared" ca="1" si="75"/>
        <v>#N/A</v>
      </c>
      <c r="EB49" s="207"/>
      <c r="EC49" s="194"/>
      <c r="ED49" s="198" cm="1">
        <f t="array" ref="ED49">IFERROR(MATCH(TRUE,INDEX($B$14:$B$117&gt;=EC49,0),0),"")</f>
        <v>1</v>
      </c>
      <c r="EE49" s="194">
        <f t="shared" ca="1" si="76"/>
        <v>3.2000000000000006E-3</v>
      </c>
      <c r="EH49" s="194">
        <f t="shared" si="77"/>
        <v>0</v>
      </c>
      <c r="EI49" s="19" t="e">
        <f ca="1"/>
        <v>#N/A</v>
      </c>
      <c r="EJ49" s="208" t="e">
        <f t="shared" ca="1" si="78"/>
        <v>#N/A</v>
      </c>
      <c r="EK49" s="207"/>
      <c r="EL49" s="194"/>
      <c r="EM49" s="198" cm="1">
        <f t="array" ref="EM49">IFERROR(MATCH(TRUE,INDEX($B$14:$B$117&gt;=EL49,0),0),"")</f>
        <v>1</v>
      </c>
      <c r="EN49" s="194">
        <f t="shared" ca="1" si="79"/>
        <v>3.2000000000000006E-3</v>
      </c>
      <c r="EQ49" s="194">
        <f t="shared" si="80"/>
        <v>0</v>
      </c>
      <c r="ER49" s="19" t="e">
        <f ca="1"/>
        <v>#N/A</v>
      </c>
      <c r="ES49" s="208" t="e">
        <f t="shared" ca="1" si="81"/>
        <v>#N/A</v>
      </c>
      <c r="ET49" s="207"/>
      <c r="EU49" s="194"/>
      <c r="EV49" s="198" cm="1">
        <f t="array" ref="EV49">IFERROR(MATCH(TRUE,INDEX($B$14:$B$117&gt;=EU49,0),0),"")</f>
        <v>1</v>
      </c>
      <c r="EW49" s="194">
        <f t="shared" ca="1" si="82"/>
        <v>3.2000000000000006E-3</v>
      </c>
      <c r="EZ49" s="194">
        <f t="shared" si="83"/>
        <v>0</v>
      </c>
      <c r="FA49" s="19" t="e">
        <f ca="1"/>
        <v>#N/A</v>
      </c>
      <c r="FB49" s="208" t="e">
        <f t="shared" ca="1" si="84"/>
        <v>#N/A</v>
      </c>
      <c r="FC49" s="207"/>
      <c r="FD49" s="194"/>
      <c r="FE49" s="198" cm="1">
        <f t="array" ref="FE49">IFERROR(MATCH(TRUE,INDEX($B$14:$B$117&gt;=FD49,0),0),"")</f>
        <v>1</v>
      </c>
      <c r="FF49" s="194">
        <f t="shared" ca="1" si="85"/>
        <v>3.2000000000000006E-3</v>
      </c>
      <c r="FI49" s="194">
        <f t="shared" si="86"/>
        <v>0</v>
      </c>
      <c r="FJ49" s="19" t="e">
        <f ca="1"/>
        <v>#N/A</v>
      </c>
      <c r="FK49" s="208" t="e">
        <f t="shared" ca="1" si="87"/>
        <v>#N/A</v>
      </c>
      <c r="FL49" s="207"/>
      <c r="FM49" s="194"/>
      <c r="FN49" s="198" cm="1">
        <f t="array" ref="FN49">IFERROR(MATCH(TRUE,INDEX($B$14:$B$117&gt;=FM49,0),0),"")</f>
        <v>1</v>
      </c>
      <c r="FO49" s="194">
        <f t="shared" ca="1" si="88"/>
        <v>3.2000000000000006E-3</v>
      </c>
      <c r="FR49" s="194">
        <f t="shared" si="89"/>
        <v>0</v>
      </c>
      <c r="FS49" s="19" t="e">
        <f ca="1"/>
        <v>#N/A</v>
      </c>
      <c r="FT49" s="208" t="e">
        <f t="shared" ca="1" si="90"/>
        <v>#N/A</v>
      </c>
      <c r="FU49" s="207"/>
      <c r="FV49" s="194"/>
      <c r="FW49" s="198" cm="1">
        <f t="array" ref="FW49">IFERROR(MATCH(TRUE,INDEX($B$14:$B$117&gt;=FV49,0),0),"")</f>
        <v>1</v>
      </c>
      <c r="FX49" s="194">
        <f t="shared" ca="1" si="91"/>
        <v>3.2000000000000006E-3</v>
      </c>
      <c r="GA49" s="194">
        <f t="shared" si="92"/>
        <v>0</v>
      </c>
      <c r="GB49" s="19" t="e">
        <f ca="1"/>
        <v>#N/A</v>
      </c>
      <c r="GC49" s="208" t="e">
        <f t="shared" ca="1" si="93"/>
        <v>#N/A</v>
      </c>
    </row>
    <row r="50" spans="1:185" x14ac:dyDescent="0.2">
      <c r="A50" s="236">
        <v>36</v>
      </c>
      <c r="B50" s="195">
        <v>0.34951456310679602</v>
      </c>
      <c r="C50" s="194">
        <v>0.3773999999999999</v>
      </c>
      <c r="D50" s="195">
        <v>1.5699999999999999E-2</v>
      </c>
      <c r="E50" s="194"/>
      <c r="F50" s="207">
        <f ca="1"/>
        <v>36</v>
      </c>
      <c r="G50" s="194">
        <f ca="1"/>
        <v>0.25899280575539568</v>
      </c>
      <c r="H50" s="198" cm="1">
        <f t="array" aca="1" ref="H50" ca="1">IFERROR(MATCH(TRUE,INDEX($B$14:$B$117&gt;=G50,0),0),"")</f>
        <v>28</v>
      </c>
      <c r="I50" s="194">
        <f t="shared" ca="1" si="38"/>
        <v>0.26465899280575544</v>
      </c>
      <c r="L50" s="194">
        <f t="shared" si="94"/>
        <v>0</v>
      </c>
      <c r="M50" s="19">
        <f ca="1"/>
        <v>0</v>
      </c>
      <c r="N50" s="208">
        <f t="shared" ca="1" si="95"/>
        <v>0</v>
      </c>
      <c r="O50" s="207">
        <f ca="1"/>
        <v>36</v>
      </c>
      <c r="P50" s="194">
        <f ca="1"/>
        <v>0.38709677419354843</v>
      </c>
      <c r="Q50" s="198" cm="1">
        <f t="array" aca="1" ref="Q50" ca="1">IFERROR(MATCH(TRUE,INDEX($B$14:$B$117&gt;=P50,0),0),"")</f>
        <v>41</v>
      </c>
      <c r="R50" s="194">
        <f t="shared" ca="1" si="39"/>
        <v>0.44253870967741943</v>
      </c>
      <c r="U50" s="194">
        <f t="shared" si="96"/>
        <v>0</v>
      </c>
      <c r="V50" s="19">
        <f ca="1"/>
        <v>0</v>
      </c>
      <c r="W50" s="208">
        <f t="shared" ca="1" si="97"/>
        <v>0</v>
      </c>
      <c r="X50" s="207">
        <f ca="1"/>
        <v>36</v>
      </c>
      <c r="Y50" s="194">
        <f ca="1"/>
        <v>0.41860465116279066</v>
      </c>
      <c r="Z50" s="198" cm="1">
        <f t="array" aca="1" ref="Z50" ca="1">IFERROR(MATCH(TRUE,INDEX($B$14:$B$117&gt;=Y50,0),0),"")</f>
        <v>45</v>
      </c>
      <c r="AA50" s="194">
        <f t="shared" ca="1" si="40"/>
        <v>0.48156744186046507</v>
      </c>
      <c r="AD50" s="194">
        <f t="shared" si="41"/>
        <v>0</v>
      </c>
      <c r="AE50" s="19">
        <f ca="1"/>
        <v>0</v>
      </c>
      <c r="AF50" s="208">
        <f t="shared" ca="1" si="42"/>
        <v>0</v>
      </c>
      <c r="AG50" s="207">
        <f ca="1"/>
        <v>36</v>
      </c>
      <c r="AH50" s="194">
        <f ca="1"/>
        <v>0.43373493975903615</v>
      </c>
      <c r="AI50" s="198" cm="1">
        <f t="array" aca="1" ref="AI50" ca="1">IFERROR(MATCH(TRUE,INDEX($B$14:$B$117&gt;=AH50,0),0),"")</f>
        <v>46</v>
      </c>
      <c r="AJ50" s="194">
        <f t="shared" ca="1" si="43"/>
        <v>0.49852168674698799</v>
      </c>
      <c r="AM50" s="194">
        <f t="shared" si="44"/>
        <v>0</v>
      </c>
      <c r="AN50" s="19">
        <f ca="1"/>
        <v>0</v>
      </c>
      <c r="AO50" s="208">
        <f t="shared" ca="1" si="45"/>
        <v>0</v>
      </c>
      <c r="AP50" s="207">
        <f ca="1"/>
        <v>36</v>
      </c>
      <c r="AQ50" s="194">
        <f ca="1"/>
        <v>0.43902439024390244</v>
      </c>
      <c r="AR50" s="198" cm="1">
        <f t="array" aca="1" ref="AR50" ca="1">IFERROR(MATCH(TRUE,INDEX($B$14:$B$117&gt;=AQ50,0),0),"")</f>
        <v>47</v>
      </c>
      <c r="AS50" s="194">
        <f t="shared" ca="1" si="46"/>
        <v>0.50451463414634157</v>
      </c>
      <c r="AV50" s="194">
        <f t="shared" si="47"/>
        <v>0</v>
      </c>
      <c r="AW50" s="19">
        <f ca="1"/>
        <v>0</v>
      </c>
      <c r="AX50" s="208">
        <f t="shared" ca="1" si="48"/>
        <v>0</v>
      </c>
      <c r="AY50" s="207">
        <f ca="1"/>
        <v>36</v>
      </c>
      <c r="AZ50" s="194">
        <f ca="1"/>
        <v>0.44444444444444442</v>
      </c>
      <c r="BA50" s="198" cm="1">
        <f t="array" aca="1" ref="BA50" ca="1">IFERROR(MATCH(TRUE,INDEX($B$14:$B$117&gt;=AZ50,0),0),"")</f>
        <v>47</v>
      </c>
      <c r="BB50" s="194">
        <f t="shared" ca="1" si="49"/>
        <v>0.51065555555555564</v>
      </c>
      <c r="BE50" s="194">
        <f t="shared" si="50"/>
        <v>0</v>
      </c>
      <c r="BF50" s="19">
        <f ca="1"/>
        <v>0</v>
      </c>
      <c r="BG50" s="208">
        <f t="shared" ca="1" si="51"/>
        <v>0</v>
      </c>
      <c r="BH50" s="207">
        <f ca="1"/>
        <v>36</v>
      </c>
      <c r="BI50" s="194">
        <f ca="1"/>
        <v>0.44444444444444442</v>
      </c>
      <c r="BJ50" s="198" cm="1">
        <f t="array" aca="1" ref="BJ50" ca="1">IFERROR(MATCH(TRUE,INDEX($B$14:$B$117&gt;=BI50,0),0),"")</f>
        <v>47</v>
      </c>
      <c r="BK50" s="194">
        <f t="shared" ca="1" si="52"/>
        <v>0.51065555555555564</v>
      </c>
      <c r="BN50" s="194">
        <f t="shared" si="53"/>
        <v>0</v>
      </c>
      <c r="BO50" s="19">
        <f ca="1"/>
        <v>0</v>
      </c>
      <c r="BP50" s="208">
        <f t="shared" ca="1" si="54"/>
        <v>0</v>
      </c>
      <c r="BQ50" s="207">
        <f ca="1"/>
        <v>36</v>
      </c>
      <c r="BR50" s="194">
        <f ca="1"/>
        <v>0.45</v>
      </c>
      <c r="BS50" s="198" cm="1">
        <f t="array" aca="1" ref="BS50" ca="1">IFERROR(MATCH(TRUE,INDEX($B$14:$B$117&gt;=BR50,0),0),"")</f>
        <v>48</v>
      </c>
      <c r="BT50" s="194">
        <f t="shared" ca="1" si="55"/>
        <v>0.51565000000000016</v>
      </c>
      <c r="BW50" s="194">
        <f t="shared" si="56"/>
        <v>0</v>
      </c>
      <c r="BX50" s="19">
        <f ca="1"/>
        <v>0</v>
      </c>
      <c r="BY50" s="208">
        <f t="shared" ca="1" si="57"/>
        <v>0</v>
      </c>
      <c r="BZ50" s="207">
        <f ca="1"/>
        <v>36</v>
      </c>
      <c r="CA50" s="194">
        <f ca="1"/>
        <v>0.45</v>
      </c>
      <c r="CB50" s="198" cm="1">
        <f t="array" aca="1" ref="CB50" ca="1">IFERROR(MATCH(TRUE,INDEX($B$14:$B$117&gt;=CA50,0),0),"")</f>
        <v>48</v>
      </c>
      <c r="CC50" s="194">
        <f t="shared" ca="1" si="58"/>
        <v>0.51565000000000016</v>
      </c>
      <c r="CF50" s="194">
        <f t="shared" si="59"/>
        <v>0</v>
      </c>
      <c r="CG50" s="19">
        <f ca="1"/>
        <v>0</v>
      </c>
      <c r="CH50" s="208">
        <f t="shared" ca="1" si="60"/>
        <v>0</v>
      </c>
      <c r="CI50" s="207">
        <f ca="1"/>
        <v>36</v>
      </c>
      <c r="CJ50" s="194">
        <f ca="1"/>
        <v>0.45569620253164556</v>
      </c>
      <c r="CK50" s="198" cm="1">
        <f t="array" aca="1" ref="CK50" ca="1">IFERROR(MATCH(TRUE,INDEX($B$14:$B$117&gt;=CJ50,0),0),"")</f>
        <v>48</v>
      </c>
      <c r="CL50" s="194">
        <f t="shared" ca="1" si="61"/>
        <v>0.52327721518987358</v>
      </c>
      <c r="CO50" s="194">
        <f t="shared" si="62"/>
        <v>0</v>
      </c>
      <c r="CP50" s="19">
        <f ca="1"/>
        <v>0</v>
      </c>
      <c r="CQ50" s="208">
        <f t="shared" ca="1" si="63"/>
        <v>0</v>
      </c>
      <c r="CR50" s="207"/>
      <c r="CS50" s="194"/>
      <c r="CT50" s="198" cm="1">
        <f t="array" ref="CT50">IFERROR(MATCH(TRUE,INDEX($B$14:$B$117&gt;=CS50,0),0),"")</f>
        <v>1</v>
      </c>
      <c r="CU50" s="194">
        <f t="shared" ca="1" si="64"/>
        <v>3.2000000000000006E-3</v>
      </c>
      <c r="CX50" s="194">
        <f t="shared" si="65"/>
        <v>0</v>
      </c>
      <c r="CY50" s="19" t="e">
        <f ca="1"/>
        <v>#N/A</v>
      </c>
      <c r="CZ50" s="208" t="e">
        <f t="shared" ca="1" si="66"/>
        <v>#N/A</v>
      </c>
      <c r="DA50" s="207"/>
      <c r="DB50" s="194"/>
      <c r="DC50" s="198" cm="1">
        <f t="array" ref="DC50">IFERROR(MATCH(TRUE,INDEX($B$14:$B$117&gt;=DB50,0),0),"")</f>
        <v>1</v>
      </c>
      <c r="DD50" s="194">
        <f t="shared" ca="1" si="67"/>
        <v>3.2000000000000006E-3</v>
      </c>
      <c r="DG50" s="194">
        <f t="shared" si="68"/>
        <v>0</v>
      </c>
      <c r="DH50" s="19" t="e">
        <f ca="1"/>
        <v>#N/A</v>
      </c>
      <c r="DI50" s="208" t="e">
        <f t="shared" ca="1" si="69"/>
        <v>#N/A</v>
      </c>
      <c r="DJ50" s="207"/>
      <c r="DK50" s="194"/>
      <c r="DL50" s="198" cm="1">
        <f t="array" ref="DL50">IFERROR(MATCH(TRUE,INDEX($B$14:$B$117&gt;=DK50,0),0),"")</f>
        <v>1</v>
      </c>
      <c r="DM50" s="194">
        <f t="shared" ca="1" si="70"/>
        <v>3.2000000000000006E-3</v>
      </c>
      <c r="DP50" s="194">
        <f t="shared" si="71"/>
        <v>0</v>
      </c>
      <c r="DQ50" s="19" t="e">
        <f ca="1"/>
        <v>#N/A</v>
      </c>
      <c r="DR50" s="208" t="e">
        <f t="shared" ca="1" si="72"/>
        <v>#N/A</v>
      </c>
      <c r="DS50" s="207"/>
      <c r="DT50" s="194"/>
      <c r="DU50" s="198" cm="1">
        <f t="array" ref="DU50">IFERROR(MATCH(TRUE,INDEX($B$14:$B$117&gt;=DT50,0),0),"")</f>
        <v>1</v>
      </c>
      <c r="DV50" s="194">
        <f t="shared" ca="1" si="73"/>
        <v>3.2000000000000006E-3</v>
      </c>
      <c r="DY50" s="194">
        <f t="shared" si="74"/>
        <v>0</v>
      </c>
      <c r="DZ50" s="19" t="e">
        <f ca="1"/>
        <v>#N/A</v>
      </c>
      <c r="EA50" s="208" t="e">
        <f t="shared" ca="1" si="75"/>
        <v>#N/A</v>
      </c>
      <c r="EB50" s="207"/>
      <c r="EC50" s="194"/>
      <c r="ED50" s="198" cm="1">
        <f t="array" ref="ED50">IFERROR(MATCH(TRUE,INDEX($B$14:$B$117&gt;=EC50,0),0),"")</f>
        <v>1</v>
      </c>
      <c r="EE50" s="194">
        <f t="shared" ca="1" si="76"/>
        <v>3.2000000000000006E-3</v>
      </c>
      <c r="EH50" s="194">
        <f t="shared" si="77"/>
        <v>0</v>
      </c>
      <c r="EI50" s="19" t="e">
        <f ca="1"/>
        <v>#N/A</v>
      </c>
      <c r="EJ50" s="208" t="e">
        <f t="shared" ca="1" si="78"/>
        <v>#N/A</v>
      </c>
      <c r="EK50" s="207"/>
      <c r="EL50" s="194"/>
      <c r="EM50" s="198" cm="1">
        <f t="array" ref="EM50">IFERROR(MATCH(TRUE,INDEX($B$14:$B$117&gt;=EL50,0),0),"")</f>
        <v>1</v>
      </c>
      <c r="EN50" s="194">
        <f t="shared" ca="1" si="79"/>
        <v>3.2000000000000006E-3</v>
      </c>
      <c r="EQ50" s="194">
        <f t="shared" si="80"/>
        <v>0</v>
      </c>
      <c r="ER50" s="19" t="e">
        <f ca="1"/>
        <v>#N/A</v>
      </c>
      <c r="ES50" s="208" t="e">
        <f t="shared" ca="1" si="81"/>
        <v>#N/A</v>
      </c>
      <c r="ET50" s="207"/>
      <c r="EU50" s="194"/>
      <c r="EV50" s="198" cm="1">
        <f t="array" ref="EV50">IFERROR(MATCH(TRUE,INDEX($B$14:$B$117&gt;=EU50,0),0),"")</f>
        <v>1</v>
      </c>
      <c r="EW50" s="194">
        <f t="shared" ca="1" si="82"/>
        <v>3.2000000000000006E-3</v>
      </c>
      <c r="EZ50" s="194">
        <f t="shared" si="83"/>
        <v>0</v>
      </c>
      <c r="FA50" s="19" t="e">
        <f ca="1"/>
        <v>#N/A</v>
      </c>
      <c r="FB50" s="208" t="e">
        <f t="shared" ca="1" si="84"/>
        <v>#N/A</v>
      </c>
      <c r="FC50" s="207"/>
      <c r="FD50" s="194"/>
      <c r="FE50" s="198" cm="1">
        <f t="array" ref="FE50">IFERROR(MATCH(TRUE,INDEX($B$14:$B$117&gt;=FD50,0),0),"")</f>
        <v>1</v>
      </c>
      <c r="FF50" s="194">
        <f t="shared" ca="1" si="85"/>
        <v>3.2000000000000006E-3</v>
      </c>
      <c r="FI50" s="194">
        <f t="shared" si="86"/>
        <v>0</v>
      </c>
      <c r="FJ50" s="19" t="e">
        <f ca="1"/>
        <v>#N/A</v>
      </c>
      <c r="FK50" s="208" t="e">
        <f t="shared" ca="1" si="87"/>
        <v>#N/A</v>
      </c>
      <c r="FL50" s="207"/>
      <c r="FM50" s="194"/>
      <c r="FN50" s="198" cm="1">
        <f t="array" ref="FN50">IFERROR(MATCH(TRUE,INDEX($B$14:$B$117&gt;=FM50,0),0),"")</f>
        <v>1</v>
      </c>
      <c r="FO50" s="194">
        <f t="shared" ca="1" si="88"/>
        <v>3.2000000000000006E-3</v>
      </c>
      <c r="FR50" s="194">
        <f t="shared" si="89"/>
        <v>0</v>
      </c>
      <c r="FS50" s="19" t="e">
        <f ca="1"/>
        <v>#N/A</v>
      </c>
      <c r="FT50" s="208" t="e">
        <f t="shared" ca="1" si="90"/>
        <v>#N/A</v>
      </c>
      <c r="FU50" s="207"/>
      <c r="FV50" s="194"/>
      <c r="FW50" s="198" cm="1">
        <f t="array" ref="FW50">IFERROR(MATCH(TRUE,INDEX($B$14:$B$117&gt;=FV50,0),0),"")</f>
        <v>1</v>
      </c>
      <c r="FX50" s="194">
        <f t="shared" ca="1" si="91"/>
        <v>3.2000000000000006E-3</v>
      </c>
      <c r="GA50" s="194">
        <f t="shared" si="92"/>
        <v>0</v>
      </c>
      <c r="GB50" s="19" t="e">
        <f ca="1"/>
        <v>#N/A</v>
      </c>
      <c r="GC50" s="208" t="e">
        <f t="shared" ca="1" si="93"/>
        <v>#N/A</v>
      </c>
    </row>
    <row r="51" spans="1:185" x14ac:dyDescent="0.2">
      <c r="A51" s="236">
        <v>37</v>
      </c>
      <c r="B51" s="195">
        <v>0.35922330097087368</v>
      </c>
      <c r="C51" s="194">
        <v>0.39289999999999992</v>
      </c>
      <c r="D51" s="195">
        <v>1.55E-2</v>
      </c>
      <c r="E51" s="194"/>
      <c r="F51" s="207">
        <f ca="1"/>
        <v>37</v>
      </c>
      <c r="G51" s="194">
        <f ca="1"/>
        <v>0.26618705035971224</v>
      </c>
      <c r="H51" s="198" cm="1">
        <f t="array" aca="1" ref="H51" ca="1">IFERROR(MATCH(TRUE,INDEX($B$14:$B$117&gt;=G51,0),0),"")</f>
        <v>29</v>
      </c>
      <c r="I51" s="194">
        <f t="shared" ca="1" si="38"/>
        <v>0.27535683453237414</v>
      </c>
      <c r="L51" s="194">
        <f t="shared" si="94"/>
        <v>0</v>
      </c>
      <c r="M51" s="19">
        <f ca="1"/>
        <v>0</v>
      </c>
      <c r="N51" s="208">
        <f t="shared" ca="1" si="95"/>
        <v>0</v>
      </c>
      <c r="O51" s="207">
        <f ca="1"/>
        <v>37</v>
      </c>
      <c r="P51" s="194">
        <f ca="1"/>
        <v>0.39784946236559143</v>
      </c>
      <c r="Q51" s="198" cm="1">
        <f t="array" aca="1" ref="Q51" ca="1">IFERROR(MATCH(TRUE,INDEX($B$14:$B$117&gt;=P51,0),0),"")</f>
        <v>42</v>
      </c>
      <c r="R51" s="194">
        <f t="shared" ca="1" si="39"/>
        <v>0.45947419354838709</v>
      </c>
      <c r="U51" s="194">
        <f t="shared" si="96"/>
        <v>0</v>
      </c>
      <c r="V51" s="19">
        <f ca="1"/>
        <v>0</v>
      </c>
      <c r="W51" s="208">
        <f t="shared" ca="1" si="97"/>
        <v>0</v>
      </c>
      <c r="X51" s="207">
        <f ca="1"/>
        <v>37</v>
      </c>
      <c r="Y51" s="194">
        <f ca="1"/>
        <v>0.43023255813953487</v>
      </c>
      <c r="Z51" s="198" cm="1">
        <f t="array" aca="1" ref="Z51" ca="1">IFERROR(MATCH(TRUE,INDEX($B$14:$B$117&gt;=Y51,0),0),"")</f>
        <v>46</v>
      </c>
      <c r="AA51" s="194">
        <f t="shared" ca="1" si="40"/>
        <v>0.49455348837209301</v>
      </c>
      <c r="AD51" s="194">
        <f t="shared" si="41"/>
        <v>0</v>
      </c>
      <c r="AE51" s="19">
        <f ca="1"/>
        <v>0</v>
      </c>
      <c r="AF51" s="208">
        <f t="shared" ca="1" si="42"/>
        <v>0</v>
      </c>
      <c r="AG51" s="207">
        <f ca="1"/>
        <v>37</v>
      </c>
      <c r="AH51" s="194">
        <f ca="1"/>
        <v>0.44578313253012053</v>
      </c>
      <c r="AI51" s="198" cm="1">
        <f t="array" aca="1" ref="AI51" ca="1">IFERROR(MATCH(TRUE,INDEX($B$14:$B$117&gt;=AH51,0),0),"")</f>
        <v>47</v>
      </c>
      <c r="AJ51" s="194">
        <f t="shared" ca="1" si="43"/>
        <v>0.51217228915662671</v>
      </c>
      <c r="AM51" s="194">
        <f t="shared" si="44"/>
        <v>0</v>
      </c>
      <c r="AN51" s="19">
        <f ca="1"/>
        <v>0</v>
      </c>
      <c r="AO51" s="208">
        <f t="shared" ca="1" si="45"/>
        <v>0</v>
      </c>
      <c r="AP51" s="207">
        <f ca="1"/>
        <v>37</v>
      </c>
      <c r="AQ51" s="194">
        <f ca="1"/>
        <v>0.45121951219512196</v>
      </c>
      <c r="AR51" s="198" cm="1">
        <f t="array" aca="1" ref="AR51" ca="1">IFERROR(MATCH(TRUE,INDEX($B$14:$B$117&gt;=AQ51,0),0),"")</f>
        <v>48</v>
      </c>
      <c r="AS51" s="194">
        <f t="shared" ca="1" si="46"/>
        <v>0.51728292682926846</v>
      </c>
      <c r="AV51" s="194">
        <f t="shared" si="47"/>
        <v>0</v>
      </c>
      <c r="AW51" s="19">
        <f ca="1"/>
        <v>0</v>
      </c>
      <c r="AX51" s="208">
        <f t="shared" ca="1" si="48"/>
        <v>0</v>
      </c>
      <c r="AY51" s="207">
        <f ca="1"/>
        <v>37</v>
      </c>
      <c r="AZ51" s="194">
        <f ca="1"/>
        <v>0.4567901234567901</v>
      </c>
      <c r="BA51" s="198" cm="1">
        <f t="array" aca="1" ref="BA51" ca="1">IFERROR(MATCH(TRUE,INDEX($B$14:$B$117&gt;=AZ51,0),0),"")</f>
        <v>49</v>
      </c>
      <c r="BB51" s="194">
        <f t="shared" ca="1" si="49"/>
        <v>0.52654814814814821</v>
      </c>
      <c r="BE51" s="194">
        <f t="shared" si="50"/>
        <v>0</v>
      </c>
      <c r="BF51" s="19">
        <f ca="1"/>
        <v>0</v>
      </c>
      <c r="BG51" s="208">
        <f t="shared" ca="1" si="51"/>
        <v>0</v>
      </c>
      <c r="BH51" s="207">
        <f ca="1"/>
        <v>37</v>
      </c>
      <c r="BI51" s="194">
        <f ca="1"/>
        <v>0.4567901234567901</v>
      </c>
      <c r="BJ51" s="198" cm="1">
        <f t="array" aca="1" ref="BJ51" ca="1">IFERROR(MATCH(TRUE,INDEX($B$14:$B$117&gt;=BI51,0),0),"")</f>
        <v>49</v>
      </c>
      <c r="BK51" s="194">
        <f t="shared" ca="1" si="52"/>
        <v>0.52654814814814821</v>
      </c>
      <c r="BN51" s="194">
        <f t="shared" si="53"/>
        <v>0</v>
      </c>
      <c r="BO51" s="19">
        <f ca="1"/>
        <v>0</v>
      </c>
      <c r="BP51" s="208">
        <f t="shared" ca="1" si="54"/>
        <v>0</v>
      </c>
      <c r="BQ51" s="207">
        <f ca="1"/>
        <v>37</v>
      </c>
      <c r="BR51" s="194">
        <f ca="1"/>
        <v>0.46250000000000002</v>
      </c>
      <c r="BS51" s="198" cm="1">
        <f t="array" aca="1" ref="BS51" ca="1">IFERROR(MATCH(TRUE,INDEX($B$14:$B$117&gt;=BR51,0),0),"")</f>
        <v>49</v>
      </c>
      <c r="BT51" s="194">
        <f t="shared" ca="1" si="55"/>
        <v>0.53307625000000003</v>
      </c>
      <c r="BW51" s="194">
        <f t="shared" si="56"/>
        <v>0</v>
      </c>
      <c r="BX51" s="19">
        <f ca="1"/>
        <v>0</v>
      </c>
      <c r="BY51" s="208">
        <f t="shared" ca="1" si="57"/>
        <v>0</v>
      </c>
      <c r="BZ51" s="207">
        <f ca="1"/>
        <v>37</v>
      </c>
      <c r="CA51" s="194">
        <f ca="1"/>
        <v>0.46250000000000002</v>
      </c>
      <c r="CB51" s="198" cm="1">
        <f t="array" aca="1" ref="CB51" ca="1">IFERROR(MATCH(TRUE,INDEX($B$14:$B$117&gt;=CA51,0),0),"")</f>
        <v>49</v>
      </c>
      <c r="CC51" s="194">
        <f t="shared" ca="1" si="58"/>
        <v>0.53307625000000003</v>
      </c>
      <c r="CF51" s="194">
        <f t="shared" si="59"/>
        <v>0</v>
      </c>
      <c r="CG51" s="19">
        <f ca="1"/>
        <v>0</v>
      </c>
      <c r="CH51" s="208">
        <f t="shared" ca="1" si="60"/>
        <v>0</v>
      </c>
      <c r="CI51" s="207">
        <f ca="1"/>
        <v>37</v>
      </c>
      <c r="CJ51" s="194">
        <f ca="1"/>
        <v>0.46835443037974683</v>
      </c>
      <c r="CK51" s="198" cm="1">
        <f t="array" aca="1" ref="CK51" ca="1">IFERROR(MATCH(TRUE,INDEX($B$14:$B$117&gt;=CJ51,0),0),"")</f>
        <v>50</v>
      </c>
      <c r="CL51" s="194">
        <f t="shared" ca="1" si="61"/>
        <v>0.53976962025316477</v>
      </c>
      <c r="CO51" s="194">
        <f t="shared" si="62"/>
        <v>0</v>
      </c>
      <c r="CP51" s="19">
        <f ca="1"/>
        <v>0</v>
      </c>
      <c r="CQ51" s="208">
        <f t="shared" ca="1" si="63"/>
        <v>0</v>
      </c>
      <c r="CR51" s="207"/>
      <c r="CS51" s="194"/>
      <c r="CT51" s="198" cm="1">
        <f t="array" ref="CT51">IFERROR(MATCH(TRUE,INDEX($B$14:$B$117&gt;=CS51,0),0),"")</f>
        <v>1</v>
      </c>
      <c r="CU51" s="194">
        <f t="shared" ca="1" si="64"/>
        <v>3.2000000000000006E-3</v>
      </c>
      <c r="CX51" s="194">
        <f t="shared" si="65"/>
        <v>0</v>
      </c>
      <c r="CY51" s="19" t="e">
        <f ca="1"/>
        <v>#N/A</v>
      </c>
      <c r="CZ51" s="208" t="e">
        <f t="shared" ca="1" si="66"/>
        <v>#N/A</v>
      </c>
      <c r="DA51" s="207"/>
      <c r="DB51" s="194"/>
      <c r="DC51" s="198" cm="1">
        <f t="array" ref="DC51">IFERROR(MATCH(TRUE,INDEX($B$14:$B$117&gt;=DB51,0),0),"")</f>
        <v>1</v>
      </c>
      <c r="DD51" s="194">
        <f t="shared" ca="1" si="67"/>
        <v>3.2000000000000006E-3</v>
      </c>
      <c r="DG51" s="194">
        <f t="shared" si="68"/>
        <v>0</v>
      </c>
      <c r="DH51" s="19" t="e">
        <f ca="1"/>
        <v>#N/A</v>
      </c>
      <c r="DI51" s="208" t="e">
        <f t="shared" ca="1" si="69"/>
        <v>#N/A</v>
      </c>
      <c r="DJ51" s="207"/>
      <c r="DK51" s="194"/>
      <c r="DL51" s="198" cm="1">
        <f t="array" ref="DL51">IFERROR(MATCH(TRUE,INDEX($B$14:$B$117&gt;=DK51,0),0),"")</f>
        <v>1</v>
      </c>
      <c r="DM51" s="194">
        <f t="shared" ca="1" si="70"/>
        <v>3.2000000000000006E-3</v>
      </c>
      <c r="DP51" s="194">
        <f t="shared" si="71"/>
        <v>0</v>
      </c>
      <c r="DQ51" s="19" t="e">
        <f ca="1"/>
        <v>#N/A</v>
      </c>
      <c r="DR51" s="208" t="e">
        <f t="shared" ca="1" si="72"/>
        <v>#N/A</v>
      </c>
      <c r="DS51" s="207"/>
      <c r="DT51" s="194"/>
      <c r="DU51" s="198" cm="1">
        <f t="array" ref="DU51">IFERROR(MATCH(TRUE,INDEX($B$14:$B$117&gt;=DT51,0),0),"")</f>
        <v>1</v>
      </c>
      <c r="DV51" s="194">
        <f t="shared" ca="1" si="73"/>
        <v>3.2000000000000006E-3</v>
      </c>
      <c r="DY51" s="194">
        <f t="shared" si="74"/>
        <v>0</v>
      </c>
      <c r="DZ51" s="19" t="e">
        <f ca="1"/>
        <v>#N/A</v>
      </c>
      <c r="EA51" s="208" t="e">
        <f t="shared" ca="1" si="75"/>
        <v>#N/A</v>
      </c>
      <c r="EB51" s="207"/>
      <c r="EC51" s="194"/>
      <c r="ED51" s="198" cm="1">
        <f t="array" ref="ED51">IFERROR(MATCH(TRUE,INDEX($B$14:$B$117&gt;=EC51,0),0),"")</f>
        <v>1</v>
      </c>
      <c r="EE51" s="194">
        <f t="shared" ca="1" si="76"/>
        <v>3.2000000000000006E-3</v>
      </c>
      <c r="EH51" s="194">
        <f t="shared" si="77"/>
        <v>0</v>
      </c>
      <c r="EI51" s="19" t="e">
        <f ca="1"/>
        <v>#N/A</v>
      </c>
      <c r="EJ51" s="208" t="e">
        <f t="shared" ca="1" si="78"/>
        <v>#N/A</v>
      </c>
      <c r="EK51" s="207"/>
      <c r="EL51" s="194"/>
      <c r="EM51" s="198" cm="1">
        <f t="array" ref="EM51">IFERROR(MATCH(TRUE,INDEX($B$14:$B$117&gt;=EL51,0),0),"")</f>
        <v>1</v>
      </c>
      <c r="EN51" s="194">
        <f t="shared" ca="1" si="79"/>
        <v>3.2000000000000006E-3</v>
      </c>
      <c r="EQ51" s="194">
        <f t="shared" si="80"/>
        <v>0</v>
      </c>
      <c r="ER51" s="19" t="e">
        <f ca="1"/>
        <v>#N/A</v>
      </c>
      <c r="ES51" s="208" t="e">
        <f t="shared" ca="1" si="81"/>
        <v>#N/A</v>
      </c>
      <c r="ET51" s="207"/>
      <c r="EU51" s="194"/>
      <c r="EV51" s="198" cm="1">
        <f t="array" ref="EV51">IFERROR(MATCH(TRUE,INDEX($B$14:$B$117&gt;=EU51,0),0),"")</f>
        <v>1</v>
      </c>
      <c r="EW51" s="194">
        <f t="shared" ca="1" si="82"/>
        <v>3.2000000000000006E-3</v>
      </c>
      <c r="EZ51" s="194">
        <f t="shared" si="83"/>
        <v>0</v>
      </c>
      <c r="FA51" s="19" t="e">
        <f ca="1"/>
        <v>#N/A</v>
      </c>
      <c r="FB51" s="208" t="e">
        <f t="shared" ca="1" si="84"/>
        <v>#N/A</v>
      </c>
      <c r="FC51" s="207"/>
      <c r="FD51" s="194"/>
      <c r="FE51" s="198" cm="1">
        <f t="array" ref="FE51">IFERROR(MATCH(TRUE,INDEX($B$14:$B$117&gt;=FD51,0),0),"")</f>
        <v>1</v>
      </c>
      <c r="FF51" s="194">
        <f t="shared" ca="1" si="85"/>
        <v>3.2000000000000006E-3</v>
      </c>
      <c r="FI51" s="194">
        <f t="shared" si="86"/>
        <v>0</v>
      </c>
      <c r="FJ51" s="19" t="e">
        <f ca="1"/>
        <v>#N/A</v>
      </c>
      <c r="FK51" s="208" t="e">
        <f t="shared" ca="1" si="87"/>
        <v>#N/A</v>
      </c>
      <c r="FL51" s="207"/>
      <c r="FM51" s="194"/>
      <c r="FN51" s="198" cm="1">
        <f t="array" ref="FN51">IFERROR(MATCH(TRUE,INDEX($B$14:$B$117&gt;=FM51,0),0),"")</f>
        <v>1</v>
      </c>
      <c r="FO51" s="194">
        <f t="shared" ca="1" si="88"/>
        <v>3.2000000000000006E-3</v>
      </c>
      <c r="FR51" s="194">
        <f t="shared" si="89"/>
        <v>0</v>
      </c>
      <c r="FS51" s="19" t="e">
        <f ca="1"/>
        <v>#N/A</v>
      </c>
      <c r="FT51" s="208" t="e">
        <f t="shared" ca="1" si="90"/>
        <v>#N/A</v>
      </c>
      <c r="FU51" s="207"/>
      <c r="FV51" s="194"/>
      <c r="FW51" s="198" cm="1">
        <f t="array" ref="FW51">IFERROR(MATCH(TRUE,INDEX($B$14:$B$117&gt;=FV51,0),0),"")</f>
        <v>1</v>
      </c>
      <c r="FX51" s="194">
        <f t="shared" ca="1" si="91"/>
        <v>3.2000000000000006E-3</v>
      </c>
      <c r="GA51" s="194">
        <f t="shared" si="92"/>
        <v>0</v>
      </c>
      <c r="GB51" s="19" t="e">
        <f ca="1"/>
        <v>#N/A</v>
      </c>
      <c r="GC51" s="208" t="e">
        <f t="shared" ca="1" si="93"/>
        <v>#N/A</v>
      </c>
    </row>
    <row r="52" spans="1:185" x14ac:dyDescent="0.2">
      <c r="A52" s="236">
        <v>38</v>
      </c>
      <c r="B52" s="195">
        <v>0.36893203883495135</v>
      </c>
      <c r="C52" s="194">
        <v>0.40949999999999992</v>
      </c>
      <c r="D52" s="195">
        <v>1.66E-2</v>
      </c>
      <c r="E52" s="194"/>
      <c r="F52" s="207">
        <f ca="1"/>
        <v>38</v>
      </c>
      <c r="G52" s="194">
        <f ca="1"/>
        <v>0.2733812949640288</v>
      </c>
      <c r="H52" s="198" cm="1">
        <f t="array" aca="1" ref="H52" ca="1">IFERROR(MATCH(TRUE,INDEX($B$14:$B$117&gt;=G52,0),0),"")</f>
        <v>30</v>
      </c>
      <c r="I52" s="194">
        <f t="shared" ca="1" si="38"/>
        <v>0.28456187050359716</v>
      </c>
      <c r="L52" s="194">
        <f t="shared" si="94"/>
        <v>0</v>
      </c>
      <c r="M52" s="19">
        <f ca="1"/>
        <v>0</v>
      </c>
      <c r="N52" s="208">
        <f t="shared" ca="1" si="95"/>
        <v>0</v>
      </c>
      <c r="O52" s="207">
        <f ca="1"/>
        <v>38</v>
      </c>
      <c r="P52" s="194">
        <f ca="1"/>
        <v>0.40860215053763443</v>
      </c>
      <c r="Q52" s="198" cm="1">
        <f t="array" aca="1" ref="Q52" ca="1">IFERROR(MATCH(TRUE,INDEX($B$14:$B$117&gt;=P52,0),0),"")</f>
        <v>44</v>
      </c>
      <c r="R52" s="194">
        <f t="shared" ca="1" si="39"/>
        <v>0.47072043010752695</v>
      </c>
      <c r="U52" s="194">
        <f t="shared" si="96"/>
        <v>0</v>
      </c>
      <c r="V52" s="19">
        <f ca="1"/>
        <v>0</v>
      </c>
      <c r="W52" s="208">
        <f t="shared" ca="1" si="97"/>
        <v>0</v>
      </c>
      <c r="X52" s="207">
        <f ca="1"/>
        <v>38</v>
      </c>
      <c r="Y52" s="194">
        <f ca="1"/>
        <v>0.44186046511627908</v>
      </c>
      <c r="Z52" s="198" cm="1">
        <f t="array" aca="1" ref="Z52" ca="1">IFERROR(MATCH(TRUE,INDEX($B$14:$B$117&gt;=Y52,0),0),"")</f>
        <v>47</v>
      </c>
      <c r="AA52" s="194">
        <f t="shared" ca="1" si="40"/>
        <v>0.5077279069767443</v>
      </c>
      <c r="AD52" s="194">
        <f t="shared" si="41"/>
        <v>0</v>
      </c>
      <c r="AE52" s="19">
        <f ca="1"/>
        <v>0</v>
      </c>
      <c r="AF52" s="208">
        <f t="shared" ca="1" si="42"/>
        <v>0</v>
      </c>
      <c r="AG52" s="207">
        <f ca="1"/>
        <v>38</v>
      </c>
      <c r="AH52" s="194">
        <f ca="1"/>
        <v>0.45783132530120485</v>
      </c>
      <c r="AI52" s="198" cm="1">
        <f t="array" aca="1" ref="AI52" ca="1">IFERROR(MATCH(TRUE,INDEX($B$14:$B$117&gt;=AH52,0),0),"")</f>
        <v>49</v>
      </c>
      <c r="AJ52" s="194">
        <f t="shared" ca="1" si="43"/>
        <v>0.52773855421686755</v>
      </c>
      <c r="AM52" s="194">
        <f t="shared" si="44"/>
        <v>0</v>
      </c>
      <c r="AN52" s="19">
        <f ca="1"/>
        <v>0</v>
      </c>
      <c r="AO52" s="208">
        <f t="shared" ca="1" si="45"/>
        <v>0</v>
      </c>
      <c r="AP52" s="207">
        <f ca="1"/>
        <v>38</v>
      </c>
      <c r="AQ52" s="194">
        <f ca="1"/>
        <v>0.46341463414634149</v>
      </c>
      <c r="AR52" s="198" cm="1">
        <f t="array" aca="1" ref="AR52" ca="1">IFERROR(MATCH(TRUE,INDEX($B$14:$B$117&gt;=AQ52,0),0),"")</f>
        <v>49</v>
      </c>
      <c r="AS52" s="194">
        <f t="shared" ca="1" si="46"/>
        <v>0.53412195121951223</v>
      </c>
      <c r="AV52" s="194">
        <f t="shared" si="47"/>
        <v>0</v>
      </c>
      <c r="AW52" s="19">
        <f ca="1"/>
        <v>0</v>
      </c>
      <c r="AX52" s="208">
        <f t="shared" ca="1" si="48"/>
        <v>0</v>
      </c>
      <c r="AY52" s="207">
        <f ca="1"/>
        <v>38</v>
      </c>
      <c r="AZ52" s="194">
        <f ca="1"/>
        <v>0.46913580246913578</v>
      </c>
      <c r="BA52" s="198" cm="1">
        <f t="array" aca="1" ref="BA52" ca="1">IFERROR(MATCH(TRUE,INDEX($B$14:$B$117&gt;=AZ52,0),0),"")</f>
        <v>50</v>
      </c>
      <c r="BB52" s="194">
        <f t="shared" ca="1" si="49"/>
        <v>0.54066296296296312</v>
      </c>
      <c r="BE52" s="194">
        <f t="shared" si="50"/>
        <v>0</v>
      </c>
      <c r="BF52" s="19">
        <f ca="1"/>
        <v>0</v>
      </c>
      <c r="BG52" s="208">
        <f t="shared" ca="1" si="51"/>
        <v>0</v>
      </c>
      <c r="BH52" s="207">
        <f ca="1"/>
        <v>38</v>
      </c>
      <c r="BI52" s="194">
        <f ca="1"/>
        <v>0.46913580246913578</v>
      </c>
      <c r="BJ52" s="198" cm="1">
        <f t="array" aca="1" ref="BJ52" ca="1">IFERROR(MATCH(TRUE,INDEX($B$14:$B$117&gt;=BI52,0),0),"")</f>
        <v>50</v>
      </c>
      <c r="BK52" s="194">
        <f t="shared" ca="1" si="52"/>
        <v>0.54066296296296312</v>
      </c>
      <c r="BN52" s="194">
        <f t="shared" si="53"/>
        <v>0</v>
      </c>
      <c r="BO52" s="19">
        <f ca="1"/>
        <v>0</v>
      </c>
      <c r="BP52" s="208">
        <f t="shared" ca="1" si="54"/>
        <v>0</v>
      </c>
      <c r="BQ52" s="207">
        <f ca="1"/>
        <v>38</v>
      </c>
      <c r="BR52" s="194">
        <f ca="1"/>
        <v>0.47500000000000003</v>
      </c>
      <c r="BS52" s="198" cm="1">
        <f t="array" aca="1" ref="BS52" ca="1">IFERROR(MATCH(TRUE,INDEX($B$14:$B$117&gt;=BR52,0),0),"")</f>
        <v>50</v>
      </c>
      <c r="BT52" s="194">
        <f t="shared" ca="1" si="55"/>
        <v>0.54736750000000023</v>
      </c>
      <c r="BW52" s="194">
        <f t="shared" si="56"/>
        <v>0</v>
      </c>
      <c r="BX52" s="19">
        <f ca="1"/>
        <v>0</v>
      </c>
      <c r="BY52" s="208">
        <f t="shared" ca="1" si="57"/>
        <v>0</v>
      </c>
      <c r="BZ52" s="207">
        <f ca="1"/>
        <v>38</v>
      </c>
      <c r="CA52" s="194">
        <f ca="1"/>
        <v>0.47500000000000003</v>
      </c>
      <c r="CB52" s="198" cm="1">
        <f t="array" aca="1" ref="CB52" ca="1">IFERROR(MATCH(TRUE,INDEX($B$14:$B$117&gt;=CA52,0),0),"")</f>
        <v>50</v>
      </c>
      <c r="CC52" s="194">
        <f t="shared" ca="1" si="58"/>
        <v>0.54736750000000023</v>
      </c>
      <c r="CF52" s="194">
        <f t="shared" si="59"/>
        <v>0</v>
      </c>
      <c r="CG52" s="19">
        <f ca="1"/>
        <v>0</v>
      </c>
      <c r="CH52" s="208">
        <f t="shared" ca="1" si="60"/>
        <v>0</v>
      </c>
      <c r="CI52" s="207">
        <f ca="1"/>
        <v>38</v>
      </c>
      <c r="CJ52" s="194">
        <f ca="1"/>
        <v>0.48101265822784811</v>
      </c>
      <c r="CK52" s="198" cm="1">
        <f t="array" aca="1" ref="CK52" ca="1">IFERROR(MATCH(TRUE,INDEX($B$14:$B$117&gt;=CJ52,0),0),"")</f>
        <v>51</v>
      </c>
      <c r="CL52" s="194">
        <f t="shared" ca="1" si="61"/>
        <v>0.55424177215189885</v>
      </c>
      <c r="CO52" s="194">
        <f t="shared" si="62"/>
        <v>0</v>
      </c>
      <c r="CP52" s="19">
        <f ca="1"/>
        <v>0</v>
      </c>
      <c r="CQ52" s="208">
        <f t="shared" ca="1" si="63"/>
        <v>0</v>
      </c>
      <c r="CR52" s="207"/>
      <c r="CS52" s="194"/>
      <c r="CT52" s="198" cm="1">
        <f t="array" ref="CT52">IFERROR(MATCH(TRUE,INDEX($B$14:$B$117&gt;=CS52,0),0),"")</f>
        <v>1</v>
      </c>
      <c r="CU52" s="194">
        <f t="shared" ca="1" si="64"/>
        <v>3.2000000000000006E-3</v>
      </c>
      <c r="CX52" s="194">
        <f t="shared" si="65"/>
        <v>0</v>
      </c>
      <c r="CY52" s="19" t="e">
        <f ca="1"/>
        <v>#N/A</v>
      </c>
      <c r="CZ52" s="208" t="e">
        <f t="shared" ca="1" si="66"/>
        <v>#N/A</v>
      </c>
      <c r="DA52" s="207"/>
      <c r="DB52" s="194"/>
      <c r="DC52" s="198" cm="1">
        <f t="array" ref="DC52">IFERROR(MATCH(TRUE,INDEX($B$14:$B$117&gt;=DB52,0),0),"")</f>
        <v>1</v>
      </c>
      <c r="DD52" s="194">
        <f t="shared" ca="1" si="67"/>
        <v>3.2000000000000006E-3</v>
      </c>
      <c r="DG52" s="194">
        <f t="shared" si="68"/>
        <v>0</v>
      </c>
      <c r="DH52" s="19" t="e">
        <f ca="1"/>
        <v>#N/A</v>
      </c>
      <c r="DI52" s="208" t="e">
        <f t="shared" ca="1" si="69"/>
        <v>#N/A</v>
      </c>
      <c r="DJ52" s="207"/>
      <c r="DK52" s="194"/>
      <c r="DL52" s="198" cm="1">
        <f t="array" ref="DL52">IFERROR(MATCH(TRUE,INDEX($B$14:$B$117&gt;=DK52,0),0),"")</f>
        <v>1</v>
      </c>
      <c r="DM52" s="194">
        <f t="shared" ca="1" si="70"/>
        <v>3.2000000000000006E-3</v>
      </c>
      <c r="DP52" s="194">
        <f t="shared" si="71"/>
        <v>0</v>
      </c>
      <c r="DQ52" s="19" t="e">
        <f ca="1"/>
        <v>#N/A</v>
      </c>
      <c r="DR52" s="208" t="e">
        <f t="shared" ca="1" si="72"/>
        <v>#N/A</v>
      </c>
      <c r="DS52" s="207"/>
      <c r="DT52" s="194"/>
      <c r="DU52" s="198" cm="1">
        <f t="array" ref="DU52">IFERROR(MATCH(TRUE,INDEX($B$14:$B$117&gt;=DT52,0),0),"")</f>
        <v>1</v>
      </c>
      <c r="DV52" s="194">
        <f t="shared" ca="1" si="73"/>
        <v>3.2000000000000006E-3</v>
      </c>
      <c r="DY52" s="194">
        <f t="shared" si="74"/>
        <v>0</v>
      </c>
      <c r="DZ52" s="19" t="e">
        <f ca="1"/>
        <v>#N/A</v>
      </c>
      <c r="EA52" s="208" t="e">
        <f t="shared" ca="1" si="75"/>
        <v>#N/A</v>
      </c>
      <c r="EB52" s="207"/>
      <c r="EC52" s="194"/>
      <c r="ED52" s="198" cm="1">
        <f t="array" ref="ED52">IFERROR(MATCH(TRUE,INDEX($B$14:$B$117&gt;=EC52,0),0),"")</f>
        <v>1</v>
      </c>
      <c r="EE52" s="194">
        <f t="shared" ca="1" si="76"/>
        <v>3.2000000000000006E-3</v>
      </c>
      <c r="EH52" s="194">
        <f t="shared" si="77"/>
        <v>0</v>
      </c>
      <c r="EI52" s="19" t="e">
        <f ca="1"/>
        <v>#N/A</v>
      </c>
      <c r="EJ52" s="208" t="e">
        <f t="shared" ca="1" si="78"/>
        <v>#N/A</v>
      </c>
      <c r="EK52" s="207"/>
      <c r="EL52" s="194"/>
      <c r="EM52" s="198" cm="1">
        <f t="array" ref="EM52">IFERROR(MATCH(TRUE,INDEX($B$14:$B$117&gt;=EL52,0),0),"")</f>
        <v>1</v>
      </c>
      <c r="EN52" s="194">
        <f t="shared" ca="1" si="79"/>
        <v>3.2000000000000006E-3</v>
      </c>
      <c r="EQ52" s="194">
        <f t="shared" si="80"/>
        <v>0</v>
      </c>
      <c r="ER52" s="19" t="e">
        <f ca="1"/>
        <v>#N/A</v>
      </c>
      <c r="ES52" s="208" t="e">
        <f t="shared" ca="1" si="81"/>
        <v>#N/A</v>
      </c>
      <c r="ET52" s="207"/>
      <c r="EU52" s="194"/>
      <c r="EV52" s="198" cm="1">
        <f t="array" ref="EV52">IFERROR(MATCH(TRUE,INDEX($B$14:$B$117&gt;=EU52,0),0),"")</f>
        <v>1</v>
      </c>
      <c r="EW52" s="194">
        <f t="shared" ca="1" si="82"/>
        <v>3.2000000000000006E-3</v>
      </c>
      <c r="EZ52" s="194">
        <f t="shared" si="83"/>
        <v>0</v>
      </c>
      <c r="FA52" s="19" t="e">
        <f ca="1"/>
        <v>#N/A</v>
      </c>
      <c r="FB52" s="208" t="e">
        <f t="shared" ca="1" si="84"/>
        <v>#N/A</v>
      </c>
      <c r="FC52" s="207"/>
      <c r="FD52" s="194"/>
      <c r="FE52" s="198" cm="1">
        <f t="array" ref="FE52">IFERROR(MATCH(TRUE,INDEX($B$14:$B$117&gt;=FD52,0),0),"")</f>
        <v>1</v>
      </c>
      <c r="FF52" s="194">
        <f t="shared" ca="1" si="85"/>
        <v>3.2000000000000006E-3</v>
      </c>
      <c r="FI52" s="194">
        <f t="shared" si="86"/>
        <v>0</v>
      </c>
      <c r="FJ52" s="19" t="e">
        <f ca="1"/>
        <v>#N/A</v>
      </c>
      <c r="FK52" s="208" t="e">
        <f t="shared" ca="1" si="87"/>
        <v>#N/A</v>
      </c>
      <c r="FL52" s="207"/>
      <c r="FM52" s="194"/>
      <c r="FN52" s="198" cm="1">
        <f t="array" ref="FN52">IFERROR(MATCH(TRUE,INDEX($B$14:$B$117&gt;=FM52,0),0),"")</f>
        <v>1</v>
      </c>
      <c r="FO52" s="194">
        <f t="shared" ca="1" si="88"/>
        <v>3.2000000000000006E-3</v>
      </c>
      <c r="FR52" s="194">
        <f t="shared" si="89"/>
        <v>0</v>
      </c>
      <c r="FS52" s="19" t="e">
        <f ca="1"/>
        <v>#N/A</v>
      </c>
      <c r="FT52" s="208" t="e">
        <f t="shared" ca="1" si="90"/>
        <v>#N/A</v>
      </c>
      <c r="FU52" s="207"/>
      <c r="FV52" s="194"/>
      <c r="FW52" s="198" cm="1">
        <f t="array" ref="FW52">IFERROR(MATCH(TRUE,INDEX($B$14:$B$117&gt;=FV52,0),0),"")</f>
        <v>1</v>
      </c>
      <c r="FX52" s="194">
        <f t="shared" ca="1" si="91"/>
        <v>3.2000000000000006E-3</v>
      </c>
      <c r="GA52" s="194">
        <f t="shared" si="92"/>
        <v>0</v>
      </c>
      <c r="GB52" s="19" t="e">
        <f ca="1"/>
        <v>#N/A</v>
      </c>
      <c r="GC52" s="208" t="e">
        <f t="shared" ca="1" si="93"/>
        <v>#N/A</v>
      </c>
    </row>
    <row r="53" spans="1:185" x14ac:dyDescent="0.2">
      <c r="A53" s="236">
        <v>39</v>
      </c>
      <c r="B53" s="195">
        <v>0.37864077669902901</v>
      </c>
      <c r="C53" s="194">
        <v>0.42659999999999992</v>
      </c>
      <c r="D53" s="195">
        <v>1.7100000000000001E-2</v>
      </c>
      <c r="E53" s="194"/>
      <c r="F53" s="207">
        <f ca="1"/>
        <v>39</v>
      </c>
      <c r="G53" s="194">
        <f ca="1"/>
        <v>0.28057553956834536</v>
      </c>
      <c r="H53" s="198" cm="1">
        <f t="array" aca="1" ref="H53" ca="1">IFERROR(MATCH(TRUE,INDEX($B$14:$B$117&gt;=G53,0),0),"")</f>
        <v>30</v>
      </c>
      <c r="I53" s="194">
        <f t="shared" ca="1" si="38"/>
        <v>0.2923424460431655</v>
      </c>
      <c r="L53" s="194">
        <f t="shared" si="94"/>
        <v>0</v>
      </c>
      <c r="M53" s="19">
        <f ca="1"/>
        <v>0</v>
      </c>
      <c r="N53" s="208">
        <f t="shared" ca="1" si="95"/>
        <v>0</v>
      </c>
      <c r="O53" s="207">
        <f ca="1"/>
        <v>39</v>
      </c>
      <c r="P53" s="194">
        <f ca="1"/>
        <v>0.41935483870967744</v>
      </c>
      <c r="Q53" s="198" cm="1">
        <f t="array" aca="1" ref="Q53" ca="1">IFERROR(MATCH(TRUE,INDEX($B$14:$B$117&gt;=P53,0),0),"")</f>
        <v>45</v>
      </c>
      <c r="R53" s="194">
        <f t="shared" ca="1" si="39"/>
        <v>0.48240967741935487</v>
      </c>
      <c r="U53" s="194">
        <f t="shared" si="96"/>
        <v>0</v>
      </c>
      <c r="V53" s="19">
        <f ca="1"/>
        <v>0</v>
      </c>
      <c r="W53" s="208">
        <f t="shared" ca="1" si="97"/>
        <v>0</v>
      </c>
      <c r="X53" s="207">
        <f ca="1"/>
        <v>39</v>
      </c>
      <c r="Y53" s="194">
        <f ca="1"/>
        <v>0.45348837209302323</v>
      </c>
      <c r="Z53" s="198" cm="1">
        <f t="array" aca="1" ref="Z53" ca="1">IFERROR(MATCH(TRUE,INDEX($B$14:$B$117&gt;=Y53,0),0),"")</f>
        <v>48</v>
      </c>
      <c r="AA53" s="194">
        <f t="shared" ca="1" si="40"/>
        <v>0.52032093023255821</v>
      </c>
      <c r="AD53" s="194">
        <f t="shared" si="41"/>
        <v>0</v>
      </c>
      <c r="AE53" s="19">
        <f ca="1"/>
        <v>0</v>
      </c>
      <c r="AF53" s="208">
        <f t="shared" ca="1" si="42"/>
        <v>0</v>
      </c>
      <c r="AG53" s="207">
        <f ca="1"/>
        <v>39</v>
      </c>
      <c r="AH53" s="194">
        <f ca="1"/>
        <v>0.46987951807228917</v>
      </c>
      <c r="AI53" s="198" cm="1">
        <f t="array" aca="1" ref="AI53" ca="1">IFERROR(MATCH(TRUE,INDEX($B$14:$B$117&gt;=AH53,0),0),"")</f>
        <v>50</v>
      </c>
      <c r="AJ53" s="194">
        <f t="shared" ca="1" si="43"/>
        <v>0.54151325301204833</v>
      </c>
      <c r="AM53" s="194">
        <f t="shared" si="44"/>
        <v>0</v>
      </c>
      <c r="AN53" s="19">
        <f ca="1"/>
        <v>0</v>
      </c>
      <c r="AO53" s="208">
        <f t="shared" ca="1" si="45"/>
        <v>0</v>
      </c>
      <c r="AP53" s="207">
        <f ca="1"/>
        <v>39</v>
      </c>
      <c r="AQ53" s="194">
        <f ca="1"/>
        <v>0.47560975609756101</v>
      </c>
      <c r="AR53" s="198" cm="1">
        <f t="array" aca="1" ref="AR53" ca="1">IFERROR(MATCH(TRUE,INDEX($B$14:$B$117&gt;=AQ53,0),0),"")</f>
        <v>50</v>
      </c>
      <c r="AS53" s="194">
        <f t="shared" ca="1" si="46"/>
        <v>0.54806463414634166</v>
      </c>
      <c r="AV53" s="194">
        <f t="shared" si="47"/>
        <v>0</v>
      </c>
      <c r="AW53" s="19">
        <f ca="1"/>
        <v>0</v>
      </c>
      <c r="AX53" s="208">
        <f t="shared" ca="1" si="48"/>
        <v>0</v>
      </c>
      <c r="AY53" s="207">
        <f ca="1"/>
        <v>39</v>
      </c>
      <c r="AZ53" s="194">
        <f ca="1"/>
        <v>0.48148148148148145</v>
      </c>
      <c r="BA53" s="198" cm="1">
        <f t="array" aca="1" ref="BA53" ca="1">IFERROR(MATCH(TRUE,INDEX($B$14:$B$117&gt;=AZ53,0),0),"")</f>
        <v>51</v>
      </c>
      <c r="BB53" s="194">
        <f t="shared" ca="1" si="49"/>
        <v>0.55477777777777781</v>
      </c>
      <c r="BE53" s="194">
        <f t="shared" si="50"/>
        <v>0</v>
      </c>
      <c r="BF53" s="19">
        <f ca="1"/>
        <v>0</v>
      </c>
      <c r="BG53" s="208">
        <f t="shared" ca="1" si="51"/>
        <v>0</v>
      </c>
      <c r="BH53" s="207">
        <f ca="1"/>
        <v>39</v>
      </c>
      <c r="BI53" s="194">
        <f ca="1"/>
        <v>0.48148148148148145</v>
      </c>
      <c r="BJ53" s="198" cm="1">
        <f t="array" aca="1" ref="BJ53" ca="1">IFERROR(MATCH(TRUE,INDEX($B$14:$B$117&gt;=BI53,0),0),"")</f>
        <v>51</v>
      </c>
      <c r="BK53" s="194">
        <f t="shared" ca="1" si="52"/>
        <v>0.55477777777777781</v>
      </c>
      <c r="BN53" s="194">
        <f t="shared" si="53"/>
        <v>0</v>
      </c>
      <c r="BO53" s="19">
        <f ca="1"/>
        <v>0</v>
      </c>
      <c r="BP53" s="208">
        <f t="shared" ca="1" si="54"/>
        <v>0</v>
      </c>
      <c r="BQ53" s="207">
        <f ca="1"/>
        <v>39</v>
      </c>
      <c r="BR53" s="194">
        <f ca="1"/>
        <v>0.48750000000000004</v>
      </c>
      <c r="BS53" s="198" cm="1">
        <f t="array" aca="1" ref="BS53" ca="1">IFERROR(MATCH(TRUE,INDEX($B$14:$B$117&gt;=BR53,0),0),"")</f>
        <v>52</v>
      </c>
      <c r="BT53" s="194">
        <f t="shared" ca="1" si="55"/>
        <v>0.56173750000000011</v>
      </c>
      <c r="BW53" s="194">
        <f t="shared" si="56"/>
        <v>0</v>
      </c>
      <c r="BX53" s="19">
        <f ca="1"/>
        <v>0</v>
      </c>
      <c r="BY53" s="208">
        <f t="shared" ca="1" si="57"/>
        <v>0</v>
      </c>
      <c r="BZ53" s="207">
        <f ca="1"/>
        <v>39</v>
      </c>
      <c r="CA53" s="194">
        <f ca="1"/>
        <v>0.48750000000000004</v>
      </c>
      <c r="CB53" s="198" cm="1">
        <f t="array" aca="1" ref="CB53" ca="1">IFERROR(MATCH(TRUE,INDEX($B$14:$B$117&gt;=CA53,0),0),"")</f>
        <v>52</v>
      </c>
      <c r="CC53" s="194">
        <f t="shared" ca="1" si="58"/>
        <v>0.56173750000000011</v>
      </c>
      <c r="CF53" s="194">
        <f t="shared" si="59"/>
        <v>0</v>
      </c>
      <c r="CG53" s="19">
        <f ca="1"/>
        <v>0</v>
      </c>
      <c r="CH53" s="208">
        <f t="shared" ca="1" si="60"/>
        <v>0</v>
      </c>
      <c r="CI53" s="207">
        <f ca="1"/>
        <v>39</v>
      </c>
      <c r="CJ53" s="194">
        <f ca="1"/>
        <v>0.49367088607594933</v>
      </c>
      <c r="CK53" s="198" cm="1">
        <f t="array" aca="1" ref="CK53" ca="1">IFERROR(MATCH(TRUE,INDEX($B$14:$B$117&gt;=CJ53,0),0),"")</f>
        <v>52</v>
      </c>
      <c r="CL53" s="194">
        <f t="shared" ca="1" si="61"/>
        <v>0.56872911392405057</v>
      </c>
      <c r="CO53" s="194">
        <f t="shared" si="62"/>
        <v>0</v>
      </c>
      <c r="CP53" s="19">
        <f ca="1"/>
        <v>0</v>
      </c>
      <c r="CQ53" s="208">
        <f t="shared" ca="1" si="63"/>
        <v>0</v>
      </c>
      <c r="CR53" s="207"/>
      <c r="CS53" s="194"/>
      <c r="CT53" s="198" cm="1">
        <f t="array" ref="CT53">IFERROR(MATCH(TRUE,INDEX($B$14:$B$117&gt;=CS53,0),0),"")</f>
        <v>1</v>
      </c>
      <c r="CU53" s="194">
        <f t="shared" ca="1" si="64"/>
        <v>3.2000000000000006E-3</v>
      </c>
      <c r="CX53" s="194">
        <f t="shared" si="65"/>
        <v>0</v>
      </c>
      <c r="CY53" s="19" t="e">
        <f ca="1"/>
        <v>#N/A</v>
      </c>
      <c r="CZ53" s="208" t="e">
        <f t="shared" ca="1" si="66"/>
        <v>#N/A</v>
      </c>
      <c r="DA53" s="207"/>
      <c r="DB53" s="194"/>
      <c r="DC53" s="198" cm="1">
        <f t="array" ref="DC53">IFERROR(MATCH(TRUE,INDEX($B$14:$B$117&gt;=DB53,0),0),"")</f>
        <v>1</v>
      </c>
      <c r="DD53" s="194">
        <f t="shared" ca="1" si="67"/>
        <v>3.2000000000000006E-3</v>
      </c>
      <c r="DG53" s="194">
        <f t="shared" si="68"/>
        <v>0</v>
      </c>
      <c r="DH53" s="19" t="e">
        <f ca="1"/>
        <v>#N/A</v>
      </c>
      <c r="DI53" s="208" t="e">
        <f t="shared" ca="1" si="69"/>
        <v>#N/A</v>
      </c>
      <c r="DJ53" s="207"/>
      <c r="DK53" s="194"/>
      <c r="DL53" s="198" cm="1">
        <f t="array" ref="DL53">IFERROR(MATCH(TRUE,INDEX($B$14:$B$117&gt;=DK53,0),0),"")</f>
        <v>1</v>
      </c>
      <c r="DM53" s="194">
        <f t="shared" ca="1" si="70"/>
        <v>3.2000000000000006E-3</v>
      </c>
      <c r="DP53" s="194">
        <f t="shared" si="71"/>
        <v>0</v>
      </c>
      <c r="DQ53" s="19" t="e">
        <f ca="1"/>
        <v>#N/A</v>
      </c>
      <c r="DR53" s="208" t="e">
        <f t="shared" ca="1" si="72"/>
        <v>#N/A</v>
      </c>
      <c r="DS53" s="207"/>
      <c r="DT53" s="194"/>
      <c r="DU53" s="198" cm="1">
        <f t="array" ref="DU53">IFERROR(MATCH(TRUE,INDEX($B$14:$B$117&gt;=DT53,0),0),"")</f>
        <v>1</v>
      </c>
      <c r="DV53" s="194">
        <f t="shared" ca="1" si="73"/>
        <v>3.2000000000000006E-3</v>
      </c>
      <c r="DY53" s="194">
        <f t="shared" si="74"/>
        <v>0</v>
      </c>
      <c r="DZ53" s="19" t="e">
        <f ca="1"/>
        <v>#N/A</v>
      </c>
      <c r="EA53" s="208" t="e">
        <f t="shared" ca="1" si="75"/>
        <v>#N/A</v>
      </c>
      <c r="EB53" s="207"/>
      <c r="EC53" s="194"/>
      <c r="ED53" s="198" cm="1">
        <f t="array" ref="ED53">IFERROR(MATCH(TRUE,INDEX($B$14:$B$117&gt;=EC53,0),0),"")</f>
        <v>1</v>
      </c>
      <c r="EE53" s="194">
        <f t="shared" ca="1" si="76"/>
        <v>3.2000000000000006E-3</v>
      </c>
      <c r="EH53" s="194">
        <f t="shared" si="77"/>
        <v>0</v>
      </c>
      <c r="EI53" s="19" t="e">
        <f ca="1"/>
        <v>#N/A</v>
      </c>
      <c r="EJ53" s="208" t="e">
        <f t="shared" ca="1" si="78"/>
        <v>#N/A</v>
      </c>
      <c r="EK53" s="207"/>
      <c r="EL53" s="194"/>
      <c r="EM53" s="198" cm="1">
        <f t="array" ref="EM53">IFERROR(MATCH(TRUE,INDEX($B$14:$B$117&gt;=EL53,0),0),"")</f>
        <v>1</v>
      </c>
      <c r="EN53" s="194">
        <f t="shared" ca="1" si="79"/>
        <v>3.2000000000000006E-3</v>
      </c>
      <c r="EQ53" s="194">
        <f t="shared" si="80"/>
        <v>0</v>
      </c>
      <c r="ER53" s="19" t="e">
        <f ca="1"/>
        <v>#N/A</v>
      </c>
      <c r="ES53" s="208" t="e">
        <f t="shared" ca="1" si="81"/>
        <v>#N/A</v>
      </c>
      <c r="ET53" s="207"/>
      <c r="EU53" s="194"/>
      <c r="EV53" s="198" cm="1">
        <f t="array" ref="EV53">IFERROR(MATCH(TRUE,INDEX($B$14:$B$117&gt;=EU53,0),0),"")</f>
        <v>1</v>
      </c>
      <c r="EW53" s="194">
        <f t="shared" ca="1" si="82"/>
        <v>3.2000000000000006E-3</v>
      </c>
      <c r="EZ53" s="194">
        <f t="shared" si="83"/>
        <v>0</v>
      </c>
      <c r="FA53" s="19" t="e">
        <f ca="1"/>
        <v>#N/A</v>
      </c>
      <c r="FB53" s="208" t="e">
        <f t="shared" ca="1" si="84"/>
        <v>#N/A</v>
      </c>
      <c r="FC53" s="207"/>
      <c r="FD53" s="194"/>
      <c r="FE53" s="198" cm="1">
        <f t="array" ref="FE53">IFERROR(MATCH(TRUE,INDEX($B$14:$B$117&gt;=FD53,0),0),"")</f>
        <v>1</v>
      </c>
      <c r="FF53" s="194">
        <f t="shared" ca="1" si="85"/>
        <v>3.2000000000000006E-3</v>
      </c>
      <c r="FI53" s="194">
        <f t="shared" si="86"/>
        <v>0</v>
      </c>
      <c r="FJ53" s="19" t="e">
        <f ca="1"/>
        <v>#N/A</v>
      </c>
      <c r="FK53" s="208" t="e">
        <f t="shared" ca="1" si="87"/>
        <v>#N/A</v>
      </c>
      <c r="FL53" s="207"/>
      <c r="FM53" s="194"/>
      <c r="FN53" s="198" cm="1">
        <f t="array" ref="FN53">IFERROR(MATCH(TRUE,INDEX($B$14:$B$117&gt;=FM53,0),0),"")</f>
        <v>1</v>
      </c>
      <c r="FO53" s="194">
        <f t="shared" ca="1" si="88"/>
        <v>3.2000000000000006E-3</v>
      </c>
      <c r="FR53" s="194">
        <f t="shared" si="89"/>
        <v>0</v>
      </c>
      <c r="FS53" s="19" t="e">
        <f ca="1"/>
        <v>#N/A</v>
      </c>
      <c r="FT53" s="208" t="e">
        <f t="shared" ca="1" si="90"/>
        <v>#N/A</v>
      </c>
      <c r="FU53" s="207"/>
      <c r="FV53" s="194"/>
      <c r="FW53" s="198" cm="1">
        <f t="array" ref="FW53">IFERROR(MATCH(TRUE,INDEX($B$14:$B$117&gt;=FV53,0),0),"")</f>
        <v>1</v>
      </c>
      <c r="FX53" s="194">
        <f t="shared" ca="1" si="91"/>
        <v>3.2000000000000006E-3</v>
      </c>
      <c r="GA53" s="194">
        <f t="shared" si="92"/>
        <v>0</v>
      </c>
      <c r="GB53" s="19" t="e">
        <f ca="1"/>
        <v>#N/A</v>
      </c>
      <c r="GC53" s="208" t="e">
        <f t="shared" ca="1" si="93"/>
        <v>#N/A</v>
      </c>
    </row>
    <row r="54" spans="1:185" x14ac:dyDescent="0.2">
      <c r="A54" s="236">
        <v>40</v>
      </c>
      <c r="B54" s="195">
        <v>0.38834951456310668</v>
      </c>
      <c r="C54" s="194">
        <v>0.4444999999999999</v>
      </c>
      <c r="D54" s="195">
        <v>1.7899999999999999E-2</v>
      </c>
      <c r="E54" s="194"/>
      <c r="F54" s="207">
        <f ca="1"/>
        <v>40</v>
      </c>
      <c r="G54" s="194">
        <f ca="1"/>
        <v>0.28776978417266186</v>
      </c>
      <c r="H54" s="198" cm="1">
        <f t="array" aca="1" ref="H54" ca="1">IFERROR(MATCH(TRUE,INDEX($B$14:$B$117&gt;=G54,0),0),"")</f>
        <v>31</v>
      </c>
      <c r="I54" s="194">
        <f t="shared" ca="1" si="38"/>
        <v>0.30001510791366914</v>
      </c>
      <c r="L54" s="194">
        <f t="shared" si="94"/>
        <v>0</v>
      </c>
      <c r="M54" s="19">
        <f ca="1"/>
        <v>0</v>
      </c>
      <c r="N54" s="208">
        <f t="shared" ca="1" si="95"/>
        <v>0</v>
      </c>
      <c r="O54" s="207">
        <f ca="1"/>
        <v>40</v>
      </c>
      <c r="P54" s="194">
        <f ca="1"/>
        <v>0.43010752688172049</v>
      </c>
      <c r="Q54" s="198" cm="1">
        <f t="array" aca="1" ref="Q54" ca="1">IFERROR(MATCH(TRUE,INDEX($B$14:$B$117&gt;=P54,0),0),"")</f>
        <v>46</v>
      </c>
      <c r="R54" s="194">
        <f t="shared" ca="1" si="39"/>
        <v>0.49441182795698929</v>
      </c>
      <c r="U54" s="194">
        <f t="shared" si="96"/>
        <v>0</v>
      </c>
      <c r="V54" s="19">
        <f ca="1"/>
        <v>0</v>
      </c>
      <c r="W54" s="208">
        <f t="shared" ca="1" si="97"/>
        <v>0</v>
      </c>
      <c r="X54" s="207">
        <f ca="1"/>
        <v>40</v>
      </c>
      <c r="Y54" s="194">
        <f ca="1"/>
        <v>0.46511627906976744</v>
      </c>
      <c r="Z54" s="198" cm="1">
        <f t="array" aca="1" ref="Z54" ca="1">IFERROR(MATCH(TRUE,INDEX($B$14:$B$117&gt;=Y54,0),0),"")</f>
        <v>49</v>
      </c>
      <c r="AA54" s="194">
        <f t="shared" ca="1" si="40"/>
        <v>0.53606744186046518</v>
      </c>
      <c r="AD54" s="194">
        <f t="shared" si="41"/>
        <v>0</v>
      </c>
      <c r="AE54" s="19">
        <f ca="1"/>
        <v>0</v>
      </c>
      <c r="AF54" s="208">
        <f t="shared" ca="1" si="42"/>
        <v>0</v>
      </c>
      <c r="AG54" s="207">
        <f ca="1"/>
        <v>40</v>
      </c>
      <c r="AH54" s="194">
        <f ca="1"/>
        <v>0.48192771084337349</v>
      </c>
      <c r="AI54" s="198" cm="1">
        <f t="array" aca="1" ref="AI54" ca="1">IFERROR(MATCH(TRUE,INDEX($B$14:$B$117&gt;=AH54,0),0),"")</f>
        <v>51</v>
      </c>
      <c r="AJ54" s="194">
        <f t="shared" ca="1" si="43"/>
        <v>0.55528795180722901</v>
      </c>
      <c r="AM54" s="194">
        <f t="shared" si="44"/>
        <v>0</v>
      </c>
      <c r="AN54" s="19">
        <f ca="1"/>
        <v>0</v>
      </c>
      <c r="AO54" s="208">
        <f t="shared" ca="1" si="45"/>
        <v>0</v>
      </c>
      <c r="AP54" s="207">
        <f ca="1"/>
        <v>40</v>
      </c>
      <c r="AQ54" s="194">
        <f ca="1"/>
        <v>0.48780487804878048</v>
      </c>
      <c r="AR54" s="198" cm="1">
        <f t="array" aca="1" ref="AR54" ca="1">IFERROR(MATCH(TRUE,INDEX($B$14:$B$117&gt;=AQ54,0),0),"")</f>
        <v>52</v>
      </c>
      <c r="AS54" s="194">
        <f t="shared" ca="1" si="46"/>
        <v>0.5620829268292683</v>
      </c>
      <c r="AV54" s="194">
        <f t="shared" si="47"/>
        <v>0</v>
      </c>
      <c r="AW54" s="19">
        <f ca="1"/>
        <v>0</v>
      </c>
      <c r="AX54" s="208">
        <f t="shared" ca="1" si="48"/>
        <v>0</v>
      </c>
      <c r="AY54" s="207">
        <f ca="1"/>
        <v>40</v>
      </c>
      <c r="AZ54" s="194">
        <f ca="1"/>
        <v>0.49382716049382713</v>
      </c>
      <c r="BA54" s="198" cm="1">
        <f t="array" aca="1" ref="BA54" ca="1">IFERROR(MATCH(TRUE,INDEX($B$14:$B$117&gt;=AZ54,0),0),"")</f>
        <v>52</v>
      </c>
      <c r="BB54" s="194">
        <f t="shared" ca="1" si="49"/>
        <v>0.56890617283950617</v>
      </c>
      <c r="BE54" s="194">
        <f t="shared" si="50"/>
        <v>0</v>
      </c>
      <c r="BF54" s="19">
        <f ca="1"/>
        <v>0</v>
      </c>
      <c r="BG54" s="208">
        <f t="shared" ca="1" si="51"/>
        <v>0</v>
      </c>
      <c r="BH54" s="207">
        <f ca="1"/>
        <v>40</v>
      </c>
      <c r="BI54" s="194">
        <f ca="1"/>
        <v>0.49382716049382713</v>
      </c>
      <c r="BJ54" s="198" cm="1">
        <f t="array" aca="1" ref="BJ54" ca="1">IFERROR(MATCH(TRUE,INDEX($B$14:$B$117&gt;=BI54,0),0),"")</f>
        <v>52</v>
      </c>
      <c r="BK54" s="194">
        <f t="shared" ca="1" si="52"/>
        <v>0.56890617283950617</v>
      </c>
      <c r="BN54" s="194">
        <f t="shared" si="53"/>
        <v>0</v>
      </c>
      <c r="BO54" s="19">
        <f ca="1"/>
        <v>0</v>
      </c>
      <c r="BP54" s="208">
        <f t="shared" ca="1" si="54"/>
        <v>0</v>
      </c>
      <c r="BQ54" s="207">
        <f ca="1"/>
        <v>40</v>
      </c>
      <c r="BR54" s="194">
        <f ca="1"/>
        <v>0.5</v>
      </c>
      <c r="BS54" s="198" cm="1">
        <f t="array" aca="1" ref="BS54" ca="1">IFERROR(MATCH(TRUE,INDEX($B$14:$B$117&gt;=BR54,0),0),"")</f>
        <v>53</v>
      </c>
      <c r="BT54" s="194">
        <f t="shared" ca="1" si="55"/>
        <v>0.57590000000000008</v>
      </c>
      <c r="BW54" s="194">
        <f t="shared" si="56"/>
        <v>0</v>
      </c>
      <c r="BX54" s="19">
        <f ca="1"/>
        <v>0</v>
      </c>
      <c r="BY54" s="208">
        <f t="shared" ca="1" si="57"/>
        <v>0</v>
      </c>
      <c r="BZ54" s="207">
        <f ca="1"/>
        <v>40</v>
      </c>
      <c r="CA54" s="194">
        <f ca="1"/>
        <v>0.5</v>
      </c>
      <c r="CB54" s="198" cm="1">
        <f t="array" aca="1" ref="CB54" ca="1">IFERROR(MATCH(TRUE,INDEX($B$14:$B$117&gt;=CA54,0),0),"")</f>
        <v>53</v>
      </c>
      <c r="CC54" s="194">
        <f t="shared" ca="1" si="58"/>
        <v>0.57590000000000008</v>
      </c>
      <c r="CF54" s="194">
        <f t="shared" si="59"/>
        <v>0</v>
      </c>
      <c r="CG54" s="19">
        <f ca="1"/>
        <v>0</v>
      </c>
      <c r="CH54" s="208">
        <f t="shared" ca="1" si="60"/>
        <v>0</v>
      </c>
      <c r="CI54" s="207">
        <f ca="1"/>
        <v>40</v>
      </c>
      <c r="CJ54" s="194">
        <f ca="1"/>
        <v>0.50632911392405067</v>
      </c>
      <c r="CK54" s="198" cm="1">
        <f t="array" aca="1" ref="CK54" ca="1">IFERROR(MATCH(TRUE,INDEX($B$14:$B$117&gt;=CJ54,0),0),"")</f>
        <v>54</v>
      </c>
      <c r="CL54" s="194">
        <f t="shared" ca="1" si="61"/>
        <v>0.58536075949367095</v>
      </c>
      <c r="CO54" s="194">
        <f t="shared" si="62"/>
        <v>0</v>
      </c>
      <c r="CP54" s="19">
        <f ca="1"/>
        <v>0</v>
      </c>
      <c r="CQ54" s="208">
        <f t="shared" ca="1" si="63"/>
        <v>0</v>
      </c>
      <c r="CR54" s="207"/>
      <c r="CS54" s="194"/>
      <c r="CT54" s="198" cm="1">
        <f t="array" ref="CT54">IFERROR(MATCH(TRUE,INDEX($B$14:$B$117&gt;=CS54,0),0),"")</f>
        <v>1</v>
      </c>
      <c r="CU54" s="194">
        <f t="shared" ca="1" si="64"/>
        <v>3.2000000000000006E-3</v>
      </c>
      <c r="CX54" s="194">
        <f t="shared" si="65"/>
        <v>0</v>
      </c>
      <c r="CY54" s="19" t="e">
        <f ca="1"/>
        <v>#N/A</v>
      </c>
      <c r="CZ54" s="208" t="e">
        <f t="shared" ca="1" si="66"/>
        <v>#N/A</v>
      </c>
      <c r="DA54" s="207"/>
      <c r="DB54" s="194"/>
      <c r="DC54" s="198" cm="1">
        <f t="array" ref="DC54">IFERROR(MATCH(TRUE,INDEX($B$14:$B$117&gt;=DB54,0),0),"")</f>
        <v>1</v>
      </c>
      <c r="DD54" s="194">
        <f t="shared" ca="1" si="67"/>
        <v>3.2000000000000006E-3</v>
      </c>
      <c r="DG54" s="194">
        <f t="shared" si="68"/>
        <v>0</v>
      </c>
      <c r="DH54" s="19" t="e">
        <f ca="1"/>
        <v>#N/A</v>
      </c>
      <c r="DI54" s="208" t="e">
        <f t="shared" ca="1" si="69"/>
        <v>#N/A</v>
      </c>
      <c r="DJ54" s="207"/>
      <c r="DK54" s="194"/>
      <c r="DL54" s="198" cm="1">
        <f t="array" ref="DL54">IFERROR(MATCH(TRUE,INDEX($B$14:$B$117&gt;=DK54,0),0),"")</f>
        <v>1</v>
      </c>
      <c r="DM54" s="194">
        <f t="shared" ca="1" si="70"/>
        <v>3.2000000000000006E-3</v>
      </c>
      <c r="DP54" s="194">
        <f t="shared" si="71"/>
        <v>0</v>
      </c>
      <c r="DQ54" s="19" t="e">
        <f ca="1"/>
        <v>#N/A</v>
      </c>
      <c r="DR54" s="208" t="e">
        <f t="shared" ca="1" si="72"/>
        <v>#N/A</v>
      </c>
      <c r="DS54" s="207"/>
      <c r="DT54" s="194"/>
      <c r="DU54" s="198" cm="1">
        <f t="array" ref="DU54">IFERROR(MATCH(TRUE,INDEX($B$14:$B$117&gt;=DT54,0),0),"")</f>
        <v>1</v>
      </c>
      <c r="DV54" s="194">
        <f t="shared" ca="1" si="73"/>
        <v>3.2000000000000006E-3</v>
      </c>
      <c r="DY54" s="194">
        <f t="shared" si="74"/>
        <v>0</v>
      </c>
      <c r="DZ54" s="19" t="e">
        <f ca="1"/>
        <v>#N/A</v>
      </c>
      <c r="EA54" s="208" t="e">
        <f t="shared" ca="1" si="75"/>
        <v>#N/A</v>
      </c>
      <c r="EB54" s="207"/>
      <c r="EC54" s="194"/>
      <c r="ED54" s="198" cm="1">
        <f t="array" ref="ED54">IFERROR(MATCH(TRUE,INDEX($B$14:$B$117&gt;=EC54,0),0),"")</f>
        <v>1</v>
      </c>
      <c r="EE54" s="194">
        <f t="shared" ca="1" si="76"/>
        <v>3.2000000000000006E-3</v>
      </c>
      <c r="EH54" s="194">
        <f t="shared" si="77"/>
        <v>0</v>
      </c>
      <c r="EI54" s="19" t="e">
        <f ca="1"/>
        <v>#N/A</v>
      </c>
      <c r="EJ54" s="208" t="e">
        <f t="shared" ca="1" si="78"/>
        <v>#N/A</v>
      </c>
      <c r="EK54" s="207"/>
      <c r="EL54" s="194"/>
      <c r="EM54" s="198" cm="1">
        <f t="array" ref="EM54">IFERROR(MATCH(TRUE,INDEX($B$14:$B$117&gt;=EL54,0),0),"")</f>
        <v>1</v>
      </c>
      <c r="EN54" s="194">
        <f t="shared" ca="1" si="79"/>
        <v>3.2000000000000006E-3</v>
      </c>
      <c r="EQ54" s="194">
        <f t="shared" si="80"/>
        <v>0</v>
      </c>
      <c r="ER54" s="19" t="e">
        <f ca="1"/>
        <v>#N/A</v>
      </c>
      <c r="ES54" s="208" t="e">
        <f t="shared" ca="1" si="81"/>
        <v>#N/A</v>
      </c>
      <c r="ET54" s="207"/>
      <c r="EU54" s="194"/>
      <c r="EV54" s="198" cm="1">
        <f t="array" ref="EV54">IFERROR(MATCH(TRUE,INDEX($B$14:$B$117&gt;=EU54,0),0),"")</f>
        <v>1</v>
      </c>
      <c r="EW54" s="194">
        <f t="shared" ca="1" si="82"/>
        <v>3.2000000000000006E-3</v>
      </c>
      <c r="EZ54" s="194">
        <f t="shared" si="83"/>
        <v>0</v>
      </c>
      <c r="FA54" s="19" t="e">
        <f ca="1"/>
        <v>#N/A</v>
      </c>
      <c r="FB54" s="208" t="e">
        <f t="shared" ca="1" si="84"/>
        <v>#N/A</v>
      </c>
      <c r="FC54" s="207"/>
      <c r="FD54" s="194"/>
      <c r="FE54" s="198" cm="1">
        <f t="array" ref="FE54">IFERROR(MATCH(TRUE,INDEX($B$14:$B$117&gt;=FD54,0),0),"")</f>
        <v>1</v>
      </c>
      <c r="FF54" s="194">
        <f t="shared" ca="1" si="85"/>
        <v>3.2000000000000006E-3</v>
      </c>
      <c r="FI54" s="194">
        <f t="shared" si="86"/>
        <v>0</v>
      </c>
      <c r="FJ54" s="19" t="e">
        <f ca="1"/>
        <v>#N/A</v>
      </c>
      <c r="FK54" s="208" t="e">
        <f t="shared" ca="1" si="87"/>
        <v>#N/A</v>
      </c>
      <c r="FL54" s="207"/>
      <c r="FM54" s="194"/>
      <c r="FN54" s="198" cm="1">
        <f t="array" ref="FN54">IFERROR(MATCH(TRUE,INDEX($B$14:$B$117&gt;=FM54,0),0),"")</f>
        <v>1</v>
      </c>
      <c r="FO54" s="194">
        <f t="shared" ca="1" si="88"/>
        <v>3.2000000000000006E-3</v>
      </c>
      <c r="FR54" s="194">
        <f t="shared" si="89"/>
        <v>0</v>
      </c>
      <c r="FS54" s="19" t="e">
        <f ca="1"/>
        <v>#N/A</v>
      </c>
      <c r="FT54" s="208" t="e">
        <f t="shared" ca="1" si="90"/>
        <v>#N/A</v>
      </c>
      <c r="FU54" s="207"/>
      <c r="FV54" s="194"/>
      <c r="FW54" s="198" cm="1">
        <f t="array" ref="FW54">IFERROR(MATCH(TRUE,INDEX($B$14:$B$117&gt;=FV54,0),0),"")</f>
        <v>1</v>
      </c>
      <c r="FX54" s="194">
        <f t="shared" ca="1" si="91"/>
        <v>3.2000000000000006E-3</v>
      </c>
      <c r="GA54" s="194">
        <f t="shared" si="92"/>
        <v>0</v>
      </c>
      <c r="GB54" s="19" t="e">
        <f ca="1"/>
        <v>#N/A</v>
      </c>
      <c r="GC54" s="208" t="e">
        <f t="shared" ca="1" si="93"/>
        <v>#N/A</v>
      </c>
    </row>
    <row r="55" spans="1:185" x14ac:dyDescent="0.2">
      <c r="A55" s="236">
        <v>41</v>
      </c>
      <c r="B55" s="195">
        <v>0.39805825242718434</v>
      </c>
      <c r="C55" s="194">
        <v>0.45969999999999989</v>
      </c>
      <c r="D55" s="195">
        <v>1.52E-2</v>
      </c>
      <c r="E55" s="194"/>
      <c r="F55" s="207">
        <f ca="1"/>
        <v>41</v>
      </c>
      <c r="G55" s="194">
        <f ca="1"/>
        <v>0.29496402877697842</v>
      </c>
      <c r="H55" s="198" cm="1">
        <f t="array" aca="1" ref="H55" ca="1">IFERROR(MATCH(TRUE,INDEX($B$14:$B$117&gt;=G55,0),0),"")</f>
        <v>32</v>
      </c>
      <c r="I55" s="194">
        <f t="shared" ca="1" si="38"/>
        <v>0.30807985611510791</v>
      </c>
      <c r="L55" s="194">
        <f t="shared" si="94"/>
        <v>0</v>
      </c>
      <c r="M55" s="19">
        <f ca="1"/>
        <v>0</v>
      </c>
      <c r="N55" s="208">
        <f t="shared" ca="1" si="95"/>
        <v>0</v>
      </c>
      <c r="O55" s="207">
        <f ca="1"/>
        <v>41</v>
      </c>
      <c r="P55" s="194">
        <f ca="1"/>
        <v>0.44086021505376349</v>
      </c>
      <c r="Q55" s="198" cm="1">
        <f t="array" aca="1" ref="Q55" ca="1">IFERROR(MATCH(TRUE,INDEX($B$14:$B$117&gt;=P55,0),0),"")</f>
        <v>47</v>
      </c>
      <c r="R55" s="194">
        <f t="shared" ca="1" si="39"/>
        <v>0.50659462365591423</v>
      </c>
      <c r="U55" s="194">
        <f t="shared" si="96"/>
        <v>0</v>
      </c>
      <c r="V55" s="19">
        <f ca="1"/>
        <v>0</v>
      </c>
      <c r="W55" s="208">
        <f t="shared" ca="1" si="97"/>
        <v>0</v>
      </c>
      <c r="X55" s="207">
        <f ca="1"/>
        <v>41</v>
      </c>
      <c r="Y55" s="194">
        <f ca="1"/>
        <v>0.47674418604651164</v>
      </c>
      <c r="Z55" s="198" cm="1">
        <f t="array" aca="1" ref="Z55" ca="1">IFERROR(MATCH(TRUE,INDEX($B$14:$B$117&gt;=Y55,0),0),"")</f>
        <v>51</v>
      </c>
      <c r="AA55" s="194">
        <f t="shared" ca="1" si="40"/>
        <v>0.54936162790697685</v>
      </c>
      <c r="AD55" s="194">
        <f t="shared" si="41"/>
        <v>0</v>
      </c>
      <c r="AE55" s="19">
        <f ca="1"/>
        <v>0</v>
      </c>
      <c r="AF55" s="208">
        <f t="shared" ca="1" si="42"/>
        <v>0</v>
      </c>
      <c r="AG55" s="207">
        <f ca="1"/>
        <v>41</v>
      </c>
      <c r="AH55" s="194">
        <f ca="1"/>
        <v>0.49397590361445787</v>
      </c>
      <c r="AI55" s="198" cm="1">
        <f t="array" aca="1" ref="AI55" ca="1">IFERROR(MATCH(TRUE,INDEX($B$14:$B$117&gt;=AH55,0),0),"")</f>
        <v>52</v>
      </c>
      <c r="AJ55" s="194">
        <f t="shared" ca="1" si="43"/>
        <v>0.5690746987951808</v>
      </c>
      <c r="AM55" s="194">
        <f t="shared" si="44"/>
        <v>0</v>
      </c>
      <c r="AN55" s="19">
        <f ca="1"/>
        <v>0</v>
      </c>
      <c r="AO55" s="208">
        <f t="shared" ca="1" si="45"/>
        <v>0</v>
      </c>
      <c r="AP55" s="207">
        <f ca="1"/>
        <v>41</v>
      </c>
      <c r="AQ55" s="194">
        <f ca="1"/>
        <v>0.5</v>
      </c>
      <c r="AR55" s="198" cm="1">
        <f t="array" aca="1" ref="AR55" ca="1">IFERROR(MATCH(TRUE,INDEX($B$14:$B$117&gt;=AQ55,0),0),"")</f>
        <v>53</v>
      </c>
      <c r="AS55" s="194">
        <f t="shared" ca="1" si="46"/>
        <v>0.57590000000000008</v>
      </c>
      <c r="AV55" s="194">
        <f t="shared" si="47"/>
        <v>0</v>
      </c>
      <c r="AW55" s="19">
        <f ca="1"/>
        <v>0</v>
      </c>
      <c r="AX55" s="208">
        <f t="shared" ca="1" si="48"/>
        <v>0</v>
      </c>
      <c r="AY55" s="207">
        <f ca="1"/>
        <v>41</v>
      </c>
      <c r="AZ55" s="194">
        <f ca="1"/>
        <v>0.50617283950617287</v>
      </c>
      <c r="BA55" s="198" cm="1">
        <f t="array" aca="1" ref="BA55" ca="1">IFERROR(MATCH(TRUE,INDEX($B$14:$B$117&gt;=AZ55,0),0),"")</f>
        <v>54</v>
      </c>
      <c r="BB55" s="194">
        <f t="shared" ca="1" si="49"/>
        <v>0.58522716049382728</v>
      </c>
      <c r="BE55" s="194">
        <f t="shared" si="50"/>
        <v>0</v>
      </c>
      <c r="BF55" s="19">
        <f ca="1"/>
        <v>0</v>
      </c>
      <c r="BG55" s="208">
        <f t="shared" ca="1" si="51"/>
        <v>0</v>
      </c>
      <c r="BH55" s="207">
        <f ca="1"/>
        <v>41</v>
      </c>
      <c r="BI55" s="194">
        <f ca="1"/>
        <v>0.50617283950617287</v>
      </c>
      <c r="BJ55" s="198" cm="1">
        <f t="array" aca="1" ref="BJ55" ca="1">IFERROR(MATCH(TRUE,INDEX($B$14:$B$117&gt;=BI55,0),0),"")</f>
        <v>54</v>
      </c>
      <c r="BK55" s="194">
        <f t="shared" ca="1" si="52"/>
        <v>0.58522716049382728</v>
      </c>
      <c r="BN55" s="194">
        <f t="shared" si="53"/>
        <v>0</v>
      </c>
      <c r="BO55" s="19">
        <f ca="1"/>
        <v>0</v>
      </c>
      <c r="BP55" s="208">
        <f t="shared" ca="1" si="54"/>
        <v>0</v>
      </c>
      <c r="BQ55" s="207">
        <f ca="1"/>
        <v>41</v>
      </c>
      <c r="BR55" s="194">
        <f ca="1"/>
        <v>0.51250000000000007</v>
      </c>
      <c r="BS55" s="198" cm="1">
        <f t="array" aca="1" ref="BS55" ca="1">IFERROR(MATCH(TRUE,INDEX($B$14:$B$117&gt;=BR55,0),0),"")</f>
        <v>54</v>
      </c>
      <c r="BT55" s="194">
        <f t="shared" ca="1" si="55"/>
        <v>0.59063625000000008</v>
      </c>
      <c r="BW55" s="194">
        <f t="shared" si="56"/>
        <v>0</v>
      </c>
      <c r="BX55" s="19">
        <f ca="1"/>
        <v>0</v>
      </c>
      <c r="BY55" s="208">
        <f t="shared" ca="1" si="57"/>
        <v>0</v>
      </c>
      <c r="BZ55" s="207">
        <f ca="1"/>
        <v>41</v>
      </c>
      <c r="CA55" s="194">
        <f ca="1"/>
        <v>0.51250000000000007</v>
      </c>
      <c r="CB55" s="198" cm="1">
        <f t="array" aca="1" ref="CB55" ca="1">IFERROR(MATCH(TRUE,INDEX($B$14:$B$117&gt;=CA55,0),0),"")</f>
        <v>54</v>
      </c>
      <c r="CC55" s="194">
        <f t="shared" ca="1" si="58"/>
        <v>0.59063625000000008</v>
      </c>
      <c r="CF55" s="194">
        <f t="shared" si="59"/>
        <v>0</v>
      </c>
      <c r="CG55" s="19">
        <f ca="1"/>
        <v>0</v>
      </c>
      <c r="CH55" s="208">
        <f t="shared" ca="1" si="60"/>
        <v>0</v>
      </c>
      <c r="CI55" s="207">
        <f ca="1"/>
        <v>41</v>
      </c>
      <c r="CJ55" s="194">
        <f ca="1"/>
        <v>0.51898734177215189</v>
      </c>
      <c r="CK55" s="198" cm="1">
        <f t="array" aca="1" ref="CK55" ca="1">IFERROR(MATCH(TRUE,INDEX($B$14:$B$117&gt;=CJ55,0),0),"")</f>
        <v>55</v>
      </c>
      <c r="CL55" s="194">
        <f t="shared" ca="1" si="61"/>
        <v>0.59618227848101268</v>
      </c>
      <c r="CO55" s="194">
        <f t="shared" si="62"/>
        <v>0</v>
      </c>
      <c r="CP55" s="19">
        <f ca="1"/>
        <v>0</v>
      </c>
      <c r="CQ55" s="208">
        <f t="shared" ca="1" si="63"/>
        <v>0</v>
      </c>
      <c r="CR55" s="207"/>
      <c r="CS55" s="194"/>
      <c r="CT55" s="198" cm="1">
        <f t="array" ref="CT55">IFERROR(MATCH(TRUE,INDEX($B$14:$B$117&gt;=CS55,0),0),"")</f>
        <v>1</v>
      </c>
      <c r="CU55" s="194">
        <f t="shared" ca="1" si="64"/>
        <v>3.2000000000000006E-3</v>
      </c>
      <c r="CX55" s="194">
        <f t="shared" si="65"/>
        <v>0</v>
      </c>
      <c r="CY55" s="19" t="e">
        <f ca="1"/>
        <v>#N/A</v>
      </c>
      <c r="CZ55" s="208" t="e">
        <f t="shared" ca="1" si="66"/>
        <v>#N/A</v>
      </c>
      <c r="DA55" s="207"/>
      <c r="DB55" s="194"/>
      <c r="DC55" s="198" cm="1">
        <f t="array" ref="DC55">IFERROR(MATCH(TRUE,INDEX($B$14:$B$117&gt;=DB55,0),0),"")</f>
        <v>1</v>
      </c>
      <c r="DD55" s="194">
        <f t="shared" ca="1" si="67"/>
        <v>3.2000000000000006E-3</v>
      </c>
      <c r="DG55" s="194">
        <f t="shared" si="68"/>
        <v>0</v>
      </c>
      <c r="DH55" s="19" t="e">
        <f ca="1"/>
        <v>#N/A</v>
      </c>
      <c r="DI55" s="208" t="e">
        <f t="shared" ca="1" si="69"/>
        <v>#N/A</v>
      </c>
      <c r="DJ55" s="207"/>
      <c r="DK55" s="194"/>
      <c r="DL55" s="198" cm="1">
        <f t="array" ref="DL55">IFERROR(MATCH(TRUE,INDEX($B$14:$B$117&gt;=DK55,0),0),"")</f>
        <v>1</v>
      </c>
      <c r="DM55" s="194">
        <f t="shared" ca="1" si="70"/>
        <v>3.2000000000000006E-3</v>
      </c>
      <c r="DP55" s="194">
        <f t="shared" si="71"/>
        <v>0</v>
      </c>
      <c r="DQ55" s="19" t="e">
        <f ca="1"/>
        <v>#N/A</v>
      </c>
      <c r="DR55" s="208" t="e">
        <f t="shared" ca="1" si="72"/>
        <v>#N/A</v>
      </c>
      <c r="DS55" s="207"/>
      <c r="DT55" s="194"/>
      <c r="DU55" s="198" cm="1">
        <f t="array" ref="DU55">IFERROR(MATCH(TRUE,INDEX($B$14:$B$117&gt;=DT55,0),0),"")</f>
        <v>1</v>
      </c>
      <c r="DV55" s="194">
        <f t="shared" ca="1" si="73"/>
        <v>3.2000000000000006E-3</v>
      </c>
      <c r="DY55" s="194">
        <f t="shared" si="74"/>
        <v>0</v>
      </c>
      <c r="DZ55" s="19" t="e">
        <f ca="1"/>
        <v>#N/A</v>
      </c>
      <c r="EA55" s="208" t="e">
        <f t="shared" ca="1" si="75"/>
        <v>#N/A</v>
      </c>
      <c r="EB55" s="207"/>
      <c r="EC55" s="194"/>
      <c r="ED55" s="198" cm="1">
        <f t="array" ref="ED55">IFERROR(MATCH(TRUE,INDEX($B$14:$B$117&gt;=EC55,0),0),"")</f>
        <v>1</v>
      </c>
      <c r="EE55" s="194">
        <f t="shared" ca="1" si="76"/>
        <v>3.2000000000000006E-3</v>
      </c>
      <c r="EH55" s="194">
        <f t="shared" si="77"/>
        <v>0</v>
      </c>
      <c r="EI55" s="19" t="e">
        <f ca="1"/>
        <v>#N/A</v>
      </c>
      <c r="EJ55" s="208" t="e">
        <f t="shared" ca="1" si="78"/>
        <v>#N/A</v>
      </c>
      <c r="EK55" s="207"/>
      <c r="EL55" s="194"/>
      <c r="EM55" s="198" cm="1">
        <f t="array" ref="EM55">IFERROR(MATCH(TRUE,INDEX($B$14:$B$117&gt;=EL55,0),0),"")</f>
        <v>1</v>
      </c>
      <c r="EN55" s="194">
        <f t="shared" ca="1" si="79"/>
        <v>3.2000000000000006E-3</v>
      </c>
      <c r="EQ55" s="194">
        <f t="shared" si="80"/>
        <v>0</v>
      </c>
      <c r="ER55" s="19" t="e">
        <f ca="1"/>
        <v>#N/A</v>
      </c>
      <c r="ES55" s="208" t="e">
        <f t="shared" ca="1" si="81"/>
        <v>#N/A</v>
      </c>
      <c r="ET55" s="207"/>
      <c r="EU55" s="194"/>
      <c r="EV55" s="198" cm="1">
        <f t="array" ref="EV55">IFERROR(MATCH(TRUE,INDEX($B$14:$B$117&gt;=EU55,0),0),"")</f>
        <v>1</v>
      </c>
      <c r="EW55" s="194">
        <f t="shared" ca="1" si="82"/>
        <v>3.2000000000000006E-3</v>
      </c>
      <c r="EZ55" s="194">
        <f t="shared" si="83"/>
        <v>0</v>
      </c>
      <c r="FA55" s="19" t="e">
        <f ca="1"/>
        <v>#N/A</v>
      </c>
      <c r="FB55" s="208" t="e">
        <f t="shared" ca="1" si="84"/>
        <v>#N/A</v>
      </c>
      <c r="FC55" s="207"/>
      <c r="FD55" s="194"/>
      <c r="FE55" s="198" cm="1">
        <f t="array" ref="FE55">IFERROR(MATCH(TRUE,INDEX($B$14:$B$117&gt;=FD55,0),0),"")</f>
        <v>1</v>
      </c>
      <c r="FF55" s="194">
        <f t="shared" ca="1" si="85"/>
        <v>3.2000000000000006E-3</v>
      </c>
      <c r="FI55" s="194">
        <f t="shared" si="86"/>
        <v>0</v>
      </c>
      <c r="FJ55" s="19" t="e">
        <f ca="1"/>
        <v>#N/A</v>
      </c>
      <c r="FK55" s="208" t="e">
        <f t="shared" ca="1" si="87"/>
        <v>#N/A</v>
      </c>
      <c r="FL55" s="207"/>
      <c r="FM55" s="194"/>
      <c r="FN55" s="198" cm="1">
        <f t="array" ref="FN55">IFERROR(MATCH(TRUE,INDEX($B$14:$B$117&gt;=FM55,0),0),"")</f>
        <v>1</v>
      </c>
      <c r="FO55" s="194">
        <f t="shared" ca="1" si="88"/>
        <v>3.2000000000000006E-3</v>
      </c>
      <c r="FR55" s="194">
        <f t="shared" si="89"/>
        <v>0</v>
      </c>
      <c r="FS55" s="19" t="e">
        <f ca="1"/>
        <v>#N/A</v>
      </c>
      <c r="FT55" s="208" t="e">
        <f t="shared" ca="1" si="90"/>
        <v>#N/A</v>
      </c>
      <c r="FU55" s="207"/>
      <c r="FV55" s="194"/>
      <c r="FW55" s="198" cm="1">
        <f t="array" ref="FW55">IFERROR(MATCH(TRUE,INDEX($B$14:$B$117&gt;=FV55,0),0),"")</f>
        <v>1</v>
      </c>
      <c r="FX55" s="194">
        <f t="shared" ca="1" si="91"/>
        <v>3.2000000000000006E-3</v>
      </c>
      <c r="GA55" s="194">
        <f t="shared" si="92"/>
        <v>0</v>
      </c>
      <c r="GB55" s="19" t="e">
        <f ca="1"/>
        <v>#N/A</v>
      </c>
      <c r="GC55" s="208" t="e">
        <f t="shared" ca="1" si="93"/>
        <v>#N/A</v>
      </c>
    </row>
    <row r="56" spans="1:185" x14ac:dyDescent="0.2">
      <c r="A56" s="236">
        <v>42</v>
      </c>
      <c r="B56" s="195">
        <v>0.40776699029126201</v>
      </c>
      <c r="C56" s="194">
        <v>0.4701999999999999</v>
      </c>
      <c r="D56" s="195">
        <v>1.0500000000000001E-2</v>
      </c>
      <c r="E56" s="194"/>
      <c r="F56" s="207">
        <f ca="1"/>
        <v>42</v>
      </c>
      <c r="G56" s="194">
        <f ca="1"/>
        <v>0.30215827338129497</v>
      </c>
      <c r="H56" s="198" cm="1">
        <f t="array" aca="1" ref="H56" ca="1">IFERROR(MATCH(TRUE,INDEX($B$14:$B$117&gt;=G56,0),0),"")</f>
        <v>33</v>
      </c>
      <c r="I56" s="194">
        <f t="shared" ca="1" si="38"/>
        <v>0.31679856115107918</v>
      </c>
      <c r="L56" s="194">
        <f t="shared" si="94"/>
        <v>0</v>
      </c>
      <c r="M56" s="19">
        <f ca="1"/>
        <v>0</v>
      </c>
      <c r="N56" s="208">
        <f t="shared" ca="1" si="95"/>
        <v>0</v>
      </c>
      <c r="O56" s="207">
        <f ca="1"/>
        <v>42</v>
      </c>
      <c r="P56" s="194">
        <f ca="1"/>
        <v>0.45161290322580649</v>
      </c>
      <c r="Q56" s="198" cm="1">
        <f t="array" aca="1" ref="Q56" ca="1">IFERROR(MATCH(TRUE,INDEX($B$14:$B$117&gt;=P56,0),0),"")</f>
        <v>48</v>
      </c>
      <c r="R56" s="194">
        <f t="shared" ca="1" si="39"/>
        <v>0.51780967741935502</v>
      </c>
      <c r="U56" s="194">
        <f t="shared" si="96"/>
        <v>0</v>
      </c>
      <c r="V56" s="19">
        <f ca="1"/>
        <v>0</v>
      </c>
      <c r="W56" s="208">
        <f t="shared" ca="1" si="97"/>
        <v>0</v>
      </c>
      <c r="X56" s="207">
        <f ca="1"/>
        <v>42</v>
      </c>
      <c r="Y56" s="194">
        <f ca="1"/>
        <v>0.48837209302325579</v>
      </c>
      <c r="Z56" s="198" cm="1">
        <f t="array" aca="1" ref="Z56" ca="1">IFERROR(MATCH(TRUE,INDEX($B$14:$B$117&gt;=Y56,0),0),"")</f>
        <v>52</v>
      </c>
      <c r="AA56" s="194">
        <f t="shared" ca="1" si="40"/>
        <v>0.56272558139534878</v>
      </c>
      <c r="AD56" s="194">
        <f t="shared" si="41"/>
        <v>0</v>
      </c>
      <c r="AE56" s="19">
        <f ca="1"/>
        <v>0</v>
      </c>
      <c r="AF56" s="208">
        <f t="shared" ca="1" si="42"/>
        <v>0</v>
      </c>
      <c r="AG56" s="207">
        <f ca="1"/>
        <v>42</v>
      </c>
      <c r="AH56" s="194">
        <f ca="1"/>
        <v>0.50602409638554224</v>
      </c>
      <c r="AI56" s="198" cm="1">
        <f t="array" aca="1" ref="AI56" ca="1">IFERROR(MATCH(TRUE,INDEX($B$14:$B$117&gt;=AH56,0),0),"")</f>
        <v>54</v>
      </c>
      <c r="AJ56" s="194">
        <f t="shared" ca="1" si="43"/>
        <v>0.58510000000000018</v>
      </c>
      <c r="AM56" s="194">
        <f t="shared" si="44"/>
        <v>0</v>
      </c>
      <c r="AN56" s="19">
        <f ca="1"/>
        <v>0</v>
      </c>
      <c r="AO56" s="208">
        <f t="shared" ca="1" si="45"/>
        <v>0</v>
      </c>
      <c r="AP56" s="207">
        <f ca="1"/>
        <v>42</v>
      </c>
      <c r="AQ56" s="194">
        <f ca="1"/>
        <v>0.51219512195121952</v>
      </c>
      <c r="AR56" s="198" cm="1">
        <f t="array" aca="1" ref="AR56" ca="1">IFERROR(MATCH(TRUE,INDEX($B$14:$B$117&gt;=AQ56,0),0),"")</f>
        <v>54</v>
      </c>
      <c r="AS56" s="194">
        <f t="shared" ca="1" si="46"/>
        <v>0.5903756097560976</v>
      </c>
      <c r="AV56" s="194">
        <f t="shared" si="47"/>
        <v>0</v>
      </c>
      <c r="AW56" s="19">
        <f ca="1"/>
        <v>0</v>
      </c>
      <c r="AX56" s="208">
        <f t="shared" ca="1" si="48"/>
        <v>0</v>
      </c>
      <c r="AY56" s="207">
        <f ca="1"/>
        <v>42</v>
      </c>
      <c r="AZ56" s="194">
        <f ca="1"/>
        <v>0.51851851851851849</v>
      </c>
      <c r="BA56" s="198" cm="1">
        <f t="array" aca="1" ref="BA56" ca="1">IFERROR(MATCH(TRUE,INDEX($B$14:$B$117&gt;=AZ56,0),0),"")</f>
        <v>55</v>
      </c>
      <c r="BB56" s="194">
        <f t="shared" ca="1" si="49"/>
        <v>0.59578148148148147</v>
      </c>
      <c r="BE56" s="194">
        <f t="shared" si="50"/>
        <v>0</v>
      </c>
      <c r="BF56" s="19">
        <f ca="1"/>
        <v>0</v>
      </c>
      <c r="BG56" s="208">
        <f t="shared" ca="1" si="51"/>
        <v>0</v>
      </c>
      <c r="BH56" s="207">
        <f ca="1"/>
        <v>42</v>
      </c>
      <c r="BI56" s="194">
        <f ca="1"/>
        <v>0.51851851851851849</v>
      </c>
      <c r="BJ56" s="198" cm="1">
        <f t="array" aca="1" ref="BJ56" ca="1">IFERROR(MATCH(TRUE,INDEX($B$14:$B$117&gt;=BI56,0),0),"")</f>
        <v>55</v>
      </c>
      <c r="BK56" s="194">
        <f t="shared" ca="1" si="52"/>
        <v>0.59578148148148147</v>
      </c>
      <c r="BN56" s="194">
        <f t="shared" si="53"/>
        <v>0</v>
      </c>
      <c r="BO56" s="19">
        <f ca="1"/>
        <v>0</v>
      </c>
      <c r="BP56" s="208">
        <f t="shared" ca="1" si="54"/>
        <v>0</v>
      </c>
      <c r="BQ56" s="207">
        <f ca="1"/>
        <v>42</v>
      </c>
      <c r="BR56" s="194">
        <f ca="1"/>
        <v>0.52500000000000002</v>
      </c>
      <c r="BS56" s="198" cm="1">
        <f t="array" aca="1" ref="BS56" ca="1">IFERROR(MATCH(TRUE,INDEX($B$14:$B$117&gt;=BR56,0),0),"")</f>
        <v>56</v>
      </c>
      <c r="BT56" s="194">
        <f t="shared" ca="1" si="55"/>
        <v>0.60011999999999999</v>
      </c>
      <c r="BW56" s="194">
        <f t="shared" si="56"/>
        <v>0</v>
      </c>
      <c r="BX56" s="19">
        <f ca="1"/>
        <v>0</v>
      </c>
      <c r="BY56" s="208">
        <f t="shared" ca="1" si="57"/>
        <v>0</v>
      </c>
      <c r="BZ56" s="207">
        <f ca="1"/>
        <v>42</v>
      </c>
      <c r="CA56" s="194">
        <f ca="1"/>
        <v>0.52500000000000002</v>
      </c>
      <c r="CB56" s="198" cm="1">
        <f t="array" aca="1" ref="CB56" ca="1">IFERROR(MATCH(TRUE,INDEX($B$14:$B$117&gt;=CA56,0),0),"")</f>
        <v>56</v>
      </c>
      <c r="CC56" s="194">
        <f t="shared" ca="1" si="58"/>
        <v>0.60011999999999999</v>
      </c>
      <c r="CF56" s="194">
        <f t="shared" si="59"/>
        <v>0</v>
      </c>
      <c r="CG56" s="19">
        <f ca="1"/>
        <v>0</v>
      </c>
      <c r="CH56" s="208">
        <f t="shared" ca="1" si="60"/>
        <v>0</v>
      </c>
      <c r="CI56" s="207">
        <f ca="1"/>
        <v>42</v>
      </c>
      <c r="CJ56" s="194">
        <f ca="1"/>
        <v>0.53164556962025311</v>
      </c>
      <c r="CK56" s="198" cm="1">
        <f t="array" aca="1" ref="CK56" ca="1">IFERROR(MATCH(TRUE,INDEX($B$14:$B$117&gt;=CJ56,0),0),"")</f>
        <v>56</v>
      </c>
      <c r="CL56" s="194">
        <f t="shared" ca="1" si="61"/>
        <v>0.60669113924050622</v>
      </c>
      <c r="CO56" s="194">
        <f t="shared" si="62"/>
        <v>0</v>
      </c>
      <c r="CP56" s="19">
        <f ca="1"/>
        <v>0</v>
      </c>
      <c r="CQ56" s="208">
        <f t="shared" ca="1" si="63"/>
        <v>0</v>
      </c>
      <c r="CR56" s="207"/>
      <c r="CS56" s="194"/>
      <c r="CT56" s="198" cm="1">
        <f t="array" ref="CT56">IFERROR(MATCH(TRUE,INDEX($B$14:$B$117&gt;=CS56,0),0),"")</f>
        <v>1</v>
      </c>
      <c r="CU56" s="194">
        <f t="shared" ca="1" si="64"/>
        <v>3.2000000000000006E-3</v>
      </c>
      <c r="CX56" s="194">
        <f t="shared" si="65"/>
        <v>0</v>
      </c>
      <c r="CY56" s="19" t="e">
        <f ca="1"/>
        <v>#N/A</v>
      </c>
      <c r="CZ56" s="208" t="e">
        <f t="shared" ca="1" si="66"/>
        <v>#N/A</v>
      </c>
      <c r="DA56" s="207"/>
      <c r="DB56" s="194"/>
      <c r="DC56" s="198" cm="1">
        <f t="array" ref="DC56">IFERROR(MATCH(TRUE,INDEX($B$14:$B$117&gt;=DB56,0),0),"")</f>
        <v>1</v>
      </c>
      <c r="DD56" s="194">
        <f t="shared" ca="1" si="67"/>
        <v>3.2000000000000006E-3</v>
      </c>
      <c r="DG56" s="194">
        <f t="shared" si="68"/>
        <v>0</v>
      </c>
      <c r="DH56" s="19" t="e">
        <f ca="1"/>
        <v>#N/A</v>
      </c>
      <c r="DI56" s="208" t="e">
        <f t="shared" ca="1" si="69"/>
        <v>#N/A</v>
      </c>
      <c r="DJ56" s="207"/>
      <c r="DK56" s="194"/>
      <c r="DL56" s="198" cm="1">
        <f t="array" ref="DL56">IFERROR(MATCH(TRUE,INDEX($B$14:$B$117&gt;=DK56,0),0),"")</f>
        <v>1</v>
      </c>
      <c r="DM56" s="194">
        <f t="shared" ca="1" si="70"/>
        <v>3.2000000000000006E-3</v>
      </c>
      <c r="DP56" s="194">
        <f t="shared" si="71"/>
        <v>0</v>
      </c>
      <c r="DQ56" s="19" t="e">
        <f ca="1"/>
        <v>#N/A</v>
      </c>
      <c r="DR56" s="208" t="e">
        <f t="shared" ca="1" si="72"/>
        <v>#N/A</v>
      </c>
      <c r="DS56" s="207"/>
      <c r="DT56" s="194"/>
      <c r="DU56" s="198" cm="1">
        <f t="array" ref="DU56">IFERROR(MATCH(TRUE,INDEX($B$14:$B$117&gt;=DT56,0),0),"")</f>
        <v>1</v>
      </c>
      <c r="DV56" s="194">
        <f t="shared" ca="1" si="73"/>
        <v>3.2000000000000006E-3</v>
      </c>
      <c r="DY56" s="194">
        <f t="shared" si="74"/>
        <v>0</v>
      </c>
      <c r="DZ56" s="19" t="e">
        <f ca="1"/>
        <v>#N/A</v>
      </c>
      <c r="EA56" s="208" t="e">
        <f t="shared" ca="1" si="75"/>
        <v>#N/A</v>
      </c>
      <c r="EB56" s="207"/>
      <c r="EC56" s="194"/>
      <c r="ED56" s="198" cm="1">
        <f t="array" ref="ED56">IFERROR(MATCH(TRUE,INDEX($B$14:$B$117&gt;=EC56,0),0),"")</f>
        <v>1</v>
      </c>
      <c r="EE56" s="194">
        <f t="shared" ca="1" si="76"/>
        <v>3.2000000000000006E-3</v>
      </c>
      <c r="EH56" s="194">
        <f t="shared" si="77"/>
        <v>0</v>
      </c>
      <c r="EI56" s="19" t="e">
        <f ca="1"/>
        <v>#N/A</v>
      </c>
      <c r="EJ56" s="208" t="e">
        <f t="shared" ca="1" si="78"/>
        <v>#N/A</v>
      </c>
      <c r="EK56" s="207"/>
      <c r="EL56" s="194"/>
      <c r="EM56" s="198" cm="1">
        <f t="array" ref="EM56">IFERROR(MATCH(TRUE,INDEX($B$14:$B$117&gt;=EL56,0),0),"")</f>
        <v>1</v>
      </c>
      <c r="EN56" s="194">
        <f t="shared" ca="1" si="79"/>
        <v>3.2000000000000006E-3</v>
      </c>
      <c r="EQ56" s="194">
        <f t="shared" si="80"/>
        <v>0</v>
      </c>
      <c r="ER56" s="19" t="e">
        <f ca="1"/>
        <v>#N/A</v>
      </c>
      <c r="ES56" s="208" t="e">
        <f t="shared" ca="1" si="81"/>
        <v>#N/A</v>
      </c>
      <c r="ET56" s="207"/>
      <c r="EU56" s="194"/>
      <c r="EV56" s="198" cm="1">
        <f t="array" ref="EV56">IFERROR(MATCH(TRUE,INDEX($B$14:$B$117&gt;=EU56,0),0),"")</f>
        <v>1</v>
      </c>
      <c r="EW56" s="194">
        <f t="shared" ca="1" si="82"/>
        <v>3.2000000000000006E-3</v>
      </c>
      <c r="EZ56" s="194">
        <f t="shared" si="83"/>
        <v>0</v>
      </c>
      <c r="FA56" s="19" t="e">
        <f ca="1"/>
        <v>#N/A</v>
      </c>
      <c r="FB56" s="208" t="e">
        <f t="shared" ca="1" si="84"/>
        <v>#N/A</v>
      </c>
      <c r="FC56" s="207"/>
      <c r="FD56" s="194"/>
      <c r="FE56" s="198" cm="1">
        <f t="array" ref="FE56">IFERROR(MATCH(TRUE,INDEX($B$14:$B$117&gt;=FD56,0),0),"")</f>
        <v>1</v>
      </c>
      <c r="FF56" s="194">
        <f t="shared" ca="1" si="85"/>
        <v>3.2000000000000006E-3</v>
      </c>
      <c r="FI56" s="194">
        <f t="shared" si="86"/>
        <v>0</v>
      </c>
      <c r="FJ56" s="19" t="e">
        <f ca="1"/>
        <v>#N/A</v>
      </c>
      <c r="FK56" s="208" t="e">
        <f t="shared" ca="1" si="87"/>
        <v>#N/A</v>
      </c>
      <c r="FL56" s="207"/>
      <c r="FM56" s="194"/>
      <c r="FN56" s="198" cm="1">
        <f t="array" ref="FN56">IFERROR(MATCH(TRUE,INDEX($B$14:$B$117&gt;=FM56,0),0),"")</f>
        <v>1</v>
      </c>
      <c r="FO56" s="194">
        <f t="shared" ca="1" si="88"/>
        <v>3.2000000000000006E-3</v>
      </c>
      <c r="FR56" s="194">
        <f t="shared" si="89"/>
        <v>0</v>
      </c>
      <c r="FS56" s="19" t="e">
        <f ca="1"/>
        <v>#N/A</v>
      </c>
      <c r="FT56" s="208" t="e">
        <f t="shared" ca="1" si="90"/>
        <v>#N/A</v>
      </c>
      <c r="FU56" s="207"/>
      <c r="FV56" s="194"/>
      <c r="FW56" s="198" cm="1">
        <f t="array" ref="FW56">IFERROR(MATCH(TRUE,INDEX($B$14:$B$117&gt;=FV56,0),0),"")</f>
        <v>1</v>
      </c>
      <c r="FX56" s="194">
        <f t="shared" ca="1" si="91"/>
        <v>3.2000000000000006E-3</v>
      </c>
      <c r="GA56" s="194">
        <f t="shared" si="92"/>
        <v>0</v>
      </c>
      <c r="GB56" s="19" t="e">
        <f ca="1"/>
        <v>#N/A</v>
      </c>
      <c r="GC56" s="208" t="e">
        <f t="shared" ca="1" si="93"/>
        <v>#N/A</v>
      </c>
    </row>
    <row r="57" spans="1:185" x14ac:dyDescent="0.2">
      <c r="A57" s="236">
        <v>43</v>
      </c>
      <c r="B57" s="195">
        <v>0.41747572815533968</v>
      </c>
      <c r="C57" s="194">
        <v>0.48049999999999987</v>
      </c>
      <c r="D57" s="195">
        <v>1.03E-2</v>
      </c>
      <c r="E57" s="194"/>
      <c r="F57" s="207">
        <f ca="1"/>
        <v>43</v>
      </c>
      <c r="G57" s="194">
        <f ca="1"/>
        <v>0.30935251798561153</v>
      </c>
      <c r="H57" s="198" cm="1">
        <f t="array" aca="1" ref="H57" ca="1">IFERROR(MATCH(TRUE,INDEX($B$14:$B$117&gt;=G57,0),0),"")</f>
        <v>33</v>
      </c>
      <c r="I57" s="194">
        <f t="shared" ca="1" si="38"/>
        <v>0.32406043165467635</v>
      </c>
      <c r="L57" s="194">
        <f t="shared" si="94"/>
        <v>0</v>
      </c>
      <c r="M57" s="19">
        <f ca="1"/>
        <v>0</v>
      </c>
      <c r="N57" s="208">
        <f t="shared" ca="1" si="95"/>
        <v>0</v>
      </c>
      <c r="O57" s="207">
        <f ca="1"/>
        <v>43</v>
      </c>
      <c r="P57" s="194">
        <f ca="1"/>
        <v>0.4623655913978495</v>
      </c>
      <c r="Q57" s="198" cm="1">
        <f t="array" aca="1" ref="Q57" ca="1">IFERROR(MATCH(TRUE,INDEX($B$14:$B$117&gt;=P57,0),0),"")</f>
        <v>49</v>
      </c>
      <c r="R57" s="194">
        <f t="shared" ca="1" si="39"/>
        <v>0.5329225806451614</v>
      </c>
      <c r="U57" s="194">
        <f t="shared" si="96"/>
        <v>0</v>
      </c>
      <c r="V57" s="19">
        <f ca="1"/>
        <v>0</v>
      </c>
      <c r="W57" s="208">
        <f t="shared" ca="1" si="97"/>
        <v>0</v>
      </c>
      <c r="X57" s="207">
        <f ca="1"/>
        <v>43</v>
      </c>
      <c r="Y57" s="194">
        <f ca="1"/>
        <v>0.5</v>
      </c>
      <c r="Z57" s="198" cm="1">
        <f t="array" aca="1" ref="Z57" ca="1">IFERROR(MATCH(TRUE,INDEX($B$14:$B$117&gt;=Y57,0),0),"")</f>
        <v>53</v>
      </c>
      <c r="AA57" s="194">
        <f t="shared" ca="1" si="40"/>
        <v>0.57590000000000008</v>
      </c>
      <c r="AD57" s="194">
        <f t="shared" si="41"/>
        <v>0</v>
      </c>
      <c r="AE57" s="19">
        <f ca="1"/>
        <v>0</v>
      </c>
      <c r="AF57" s="208">
        <f t="shared" ca="1" si="42"/>
        <v>0</v>
      </c>
      <c r="AG57" s="207">
        <f ca="1"/>
        <v>43</v>
      </c>
      <c r="AH57" s="194">
        <f ca="1"/>
        <v>0.51807228915662651</v>
      </c>
      <c r="AI57" s="198" cm="1">
        <f t="array" aca="1" ref="AI57" ca="1">IFERROR(MATCH(TRUE,INDEX($B$14:$B$117&gt;=AH57,0),0),"")</f>
        <v>55</v>
      </c>
      <c r="AJ57" s="194">
        <f t="shared" ca="1" si="43"/>
        <v>0.59540000000000004</v>
      </c>
      <c r="AM57" s="194">
        <f t="shared" si="44"/>
        <v>0</v>
      </c>
      <c r="AN57" s="19">
        <f ca="1"/>
        <v>0</v>
      </c>
      <c r="AO57" s="208">
        <f t="shared" ca="1" si="45"/>
        <v>0</v>
      </c>
      <c r="AP57" s="207">
        <f ca="1"/>
        <v>43</v>
      </c>
      <c r="AQ57" s="194">
        <f ca="1"/>
        <v>0.52439024390243905</v>
      </c>
      <c r="AR57" s="198" cm="1">
        <f t="array" aca="1" ref="AR57" ca="1">IFERROR(MATCH(TRUE,INDEX($B$14:$B$117&gt;=AQ57,0),0),"")</f>
        <v>56</v>
      </c>
      <c r="AS57" s="194">
        <f t="shared" ca="1" si="46"/>
        <v>0.59951707317073166</v>
      </c>
      <c r="AV57" s="194">
        <f t="shared" si="47"/>
        <v>0</v>
      </c>
      <c r="AW57" s="19">
        <f ca="1"/>
        <v>0</v>
      </c>
      <c r="AX57" s="208">
        <f t="shared" ca="1" si="48"/>
        <v>0</v>
      </c>
      <c r="AY57" s="207">
        <f ca="1"/>
        <v>43</v>
      </c>
      <c r="AZ57" s="194">
        <f ca="1"/>
        <v>0.53086419753086411</v>
      </c>
      <c r="BA57" s="198" cm="1">
        <f t="array" aca="1" ref="BA57" ca="1">IFERROR(MATCH(TRUE,INDEX($B$14:$B$117&gt;=AZ57,0),0),"")</f>
        <v>56</v>
      </c>
      <c r="BB57" s="194">
        <f t="shared" ca="1" si="49"/>
        <v>0.60591851851851841</v>
      </c>
      <c r="BE57" s="194">
        <f t="shared" si="50"/>
        <v>0</v>
      </c>
      <c r="BF57" s="19">
        <f ca="1"/>
        <v>0</v>
      </c>
      <c r="BG57" s="208">
        <f t="shared" ca="1" si="51"/>
        <v>0</v>
      </c>
      <c r="BH57" s="207">
        <f ca="1"/>
        <v>43</v>
      </c>
      <c r="BI57" s="194">
        <f ca="1"/>
        <v>0.53086419753086411</v>
      </c>
      <c r="BJ57" s="198" cm="1">
        <f t="array" aca="1" ref="BJ57" ca="1">IFERROR(MATCH(TRUE,INDEX($B$14:$B$117&gt;=BI57,0),0),"")</f>
        <v>56</v>
      </c>
      <c r="BK57" s="194">
        <f t="shared" ca="1" si="52"/>
        <v>0.60591851851851841</v>
      </c>
      <c r="BN57" s="194">
        <f t="shared" si="53"/>
        <v>0</v>
      </c>
      <c r="BO57" s="19">
        <f ca="1"/>
        <v>0</v>
      </c>
      <c r="BP57" s="208">
        <f t="shared" ca="1" si="54"/>
        <v>0</v>
      </c>
      <c r="BQ57" s="207">
        <f ca="1"/>
        <v>43</v>
      </c>
      <c r="BR57" s="194">
        <f ca="1"/>
        <v>0.53749999999999998</v>
      </c>
      <c r="BS57" s="198" cm="1">
        <f t="array" aca="1" ref="BS57" ca="1">IFERROR(MATCH(TRUE,INDEX($B$14:$B$117&gt;=BR57,0),0),"")</f>
        <v>57</v>
      </c>
      <c r="BT57" s="194">
        <f t="shared" ca="1" si="55"/>
        <v>0.61330875000000007</v>
      </c>
      <c r="BW57" s="194">
        <f t="shared" si="56"/>
        <v>0</v>
      </c>
      <c r="BX57" s="19">
        <f ca="1"/>
        <v>0</v>
      </c>
      <c r="BY57" s="208">
        <f t="shared" ca="1" si="57"/>
        <v>0</v>
      </c>
      <c r="BZ57" s="207">
        <f ca="1"/>
        <v>43</v>
      </c>
      <c r="CA57" s="194">
        <f ca="1"/>
        <v>0.53749999999999998</v>
      </c>
      <c r="CB57" s="198" cm="1">
        <f t="array" aca="1" ref="CB57" ca="1">IFERROR(MATCH(TRUE,INDEX($B$14:$B$117&gt;=CA57,0),0),"")</f>
        <v>57</v>
      </c>
      <c r="CC57" s="194">
        <f t="shared" ca="1" si="58"/>
        <v>0.61330875000000007</v>
      </c>
      <c r="CF57" s="194">
        <f t="shared" si="59"/>
        <v>0</v>
      </c>
      <c r="CG57" s="19">
        <f ca="1"/>
        <v>0</v>
      </c>
      <c r="CH57" s="208">
        <f t="shared" ca="1" si="60"/>
        <v>0</v>
      </c>
      <c r="CI57" s="207">
        <f ca="1"/>
        <v>43</v>
      </c>
      <c r="CJ57" s="194">
        <f ca="1"/>
        <v>0.54430379746835444</v>
      </c>
      <c r="CK57" s="198" cm="1">
        <f t="array" aca="1" ref="CK57" ca="1">IFERROR(MATCH(TRUE,INDEX($B$14:$B$117&gt;=CJ57,0),0),"")</f>
        <v>58</v>
      </c>
      <c r="CL57" s="194">
        <f t="shared" ca="1" si="61"/>
        <v>0.61921898734177216</v>
      </c>
      <c r="CO57" s="194">
        <f t="shared" si="62"/>
        <v>0</v>
      </c>
      <c r="CP57" s="19">
        <f ca="1"/>
        <v>0</v>
      </c>
      <c r="CQ57" s="208">
        <f t="shared" ca="1" si="63"/>
        <v>0</v>
      </c>
      <c r="CR57" s="207"/>
      <c r="CS57" s="194"/>
      <c r="CT57" s="198" cm="1">
        <f t="array" ref="CT57">IFERROR(MATCH(TRUE,INDEX($B$14:$B$117&gt;=CS57,0),0),"")</f>
        <v>1</v>
      </c>
      <c r="CU57" s="194">
        <f t="shared" ca="1" si="64"/>
        <v>3.2000000000000006E-3</v>
      </c>
      <c r="CX57" s="194">
        <f t="shared" si="65"/>
        <v>0</v>
      </c>
      <c r="CY57" s="19" t="e">
        <f ca="1"/>
        <v>#N/A</v>
      </c>
      <c r="CZ57" s="208" t="e">
        <f t="shared" ca="1" si="66"/>
        <v>#N/A</v>
      </c>
      <c r="DA57" s="207"/>
      <c r="DB57" s="194"/>
      <c r="DC57" s="198" cm="1">
        <f t="array" ref="DC57">IFERROR(MATCH(TRUE,INDEX($B$14:$B$117&gt;=DB57,0),0),"")</f>
        <v>1</v>
      </c>
      <c r="DD57" s="194">
        <f t="shared" ca="1" si="67"/>
        <v>3.2000000000000006E-3</v>
      </c>
      <c r="DG57" s="194">
        <f t="shared" si="68"/>
        <v>0</v>
      </c>
      <c r="DH57" s="19" t="e">
        <f ca="1"/>
        <v>#N/A</v>
      </c>
      <c r="DI57" s="208" t="e">
        <f t="shared" ca="1" si="69"/>
        <v>#N/A</v>
      </c>
      <c r="DJ57" s="207"/>
      <c r="DK57" s="194"/>
      <c r="DL57" s="198" cm="1">
        <f t="array" ref="DL57">IFERROR(MATCH(TRUE,INDEX($B$14:$B$117&gt;=DK57,0),0),"")</f>
        <v>1</v>
      </c>
      <c r="DM57" s="194">
        <f t="shared" ca="1" si="70"/>
        <v>3.2000000000000006E-3</v>
      </c>
      <c r="DP57" s="194">
        <f t="shared" si="71"/>
        <v>0</v>
      </c>
      <c r="DQ57" s="19" t="e">
        <f ca="1"/>
        <v>#N/A</v>
      </c>
      <c r="DR57" s="208" t="e">
        <f t="shared" ca="1" si="72"/>
        <v>#N/A</v>
      </c>
      <c r="DS57" s="207"/>
      <c r="DT57" s="194"/>
      <c r="DU57" s="198" cm="1">
        <f t="array" ref="DU57">IFERROR(MATCH(TRUE,INDEX($B$14:$B$117&gt;=DT57,0),0),"")</f>
        <v>1</v>
      </c>
      <c r="DV57" s="194">
        <f t="shared" ca="1" si="73"/>
        <v>3.2000000000000006E-3</v>
      </c>
      <c r="DY57" s="194">
        <f t="shared" si="74"/>
        <v>0</v>
      </c>
      <c r="DZ57" s="19" t="e">
        <f ca="1"/>
        <v>#N/A</v>
      </c>
      <c r="EA57" s="208" t="e">
        <f t="shared" ca="1" si="75"/>
        <v>#N/A</v>
      </c>
      <c r="EB57" s="207"/>
      <c r="EC57" s="194"/>
      <c r="ED57" s="198" cm="1">
        <f t="array" ref="ED57">IFERROR(MATCH(TRUE,INDEX($B$14:$B$117&gt;=EC57,0),0),"")</f>
        <v>1</v>
      </c>
      <c r="EE57" s="194">
        <f t="shared" ca="1" si="76"/>
        <v>3.2000000000000006E-3</v>
      </c>
      <c r="EH57" s="194">
        <f t="shared" si="77"/>
        <v>0</v>
      </c>
      <c r="EI57" s="19" t="e">
        <f ca="1"/>
        <v>#N/A</v>
      </c>
      <c r="EJ57" s="208" t="e">
        <f t="shared" ca="1" si="78"/>
        <v>#N/A</v>
      </c>
      <c r="EK57" s="207"/>
      <c r="EL57" s="194"/>
      <c r="EM57" s="198" cm="1">
        <f t="array" ref="EM57">IFERROR(MATCH(TRUE,INDEX($B$14:$B$117&gt;=EL57,0),0),"")</f>
        <v>1</v>
      </c>
      <c r="EN57" s="194">
        <f t="shared" ca="1" si="79"/>
        <v>3.2000000000000006E-3</v>
      </c>
      <c r="EQ57" s="194">
        <f t="shared" si="80"/>
        <v>0</v>
      </c>
      <c r="ER57" s="19" t="e">
        <f ca="1"/>
        <v>#N/A</v>
      </c>
      <c r="ES57" s="208" t="e">
        <f t="shared" ca="1" si="81"/>
        <v>#N/A</v>
      </c>
      <c r="ET57" s="207"/>
      <c r="EU57" s="194"/>
      <c r="EV57" s="198" cm="1">
        <f t="array" ref="EV57">IFERROR(MATCH(TRUE,INDEX($B$14:$B$117&gt;=EU57,0),0),"")</f>
        <v>1</v>
      </c>
      <c r="EW57" s="194">
        <f t="shared" ca="1" si="82"/>
        <v>3.2000000000000006E-3</v>
      </c>
      <c r="EZ57" s="194">
        <f t="shared" si="83"/>
        <v>0</v>
      </c>
      <c r="FA57" s="19" t="e">
        <f ca="1"/>
        <v>#N/A</v>
      </c>
      <c r="FB57" s="208" t="e">
        <f t="shared" ca="1" si="84"/>
        <v>#N/A</v>
      </c>
      <c r="FC57" s="207"/>
      <c r="FD57" s="194"/>
      <c r="FE57" s="198" cm="1">
        <f t="array" ref="FE57">IFERROR(MATCH(TRUE,INDEX($B$14:$B$117&gt;=FD57,0),0),"")</f>
        <v>1</v>
      </c>
      <c r="FF57" s="194">
        <f t="shared" ca="1" si="85"/>
        <v>3.2000000000000006E-3</v>
      </c>
      <c r="FI57" s="194">
        <f t="shared" si="86"/>
        <v>0</v>
      </c>
      <c r="FJ57" s="19" t="e">
        <f ca="1"/>
        <v>#N/A</v>
      </c>
      <c r="FK57" s="208" t="e">
        <f t="shared" ca="1" si="87"/>
        <v>#N/A</v>
      </c>
      <c r="FL57" s="207"/>
      <c r="FM57" s="194"/>
      <c r="FN57" s="198" cm="1">
        <f t="array" ref="FN57">IFERROR(MATCH(TRUE,INDEX($B$14:$B$117&gt;=FM57,0),0),"")</f>
        <v>1</v>
      </c>
      <c r="FO57" s="194">
        <f t="shared" ca="1" si="88"/>
        <v>3.2000000000000006E-3</v>
      </c>
      <c r="FR57" s="194">
        <f t="shared" si="89"/>
        <v>0</v>
      </c>
      <c r="FS57" s="19" t="e">
        <f ca="1"/>
        <v>#N/A</v>
      </c>
      <c r="FT57" s="208" t="e">
        <f t="shared" ca="1" si="90"/>
        <v>#N/A</v>
      </c>
      <c r="FU57" s="207"/>
      <c r="FV57" s="194"/>
      <c r="FW57" s="198" cm="1">
        <f t="array" ref="FW57">IFERROR(MATCH(TRUE,INDEX($B$14:$B$117&gt;=FV57,0),0),"")</f>
        <v>1</v>
      </c>
      <c r="FX57" s="194">
        <f t="shared" ca="1" si="91"/>
        <v>3.2000000000000006E-3</v>
      </c>
      <c r="GA57" s="194">
        <f t="shared" si="92"/>
        <v>0</v>
      </c>
      <c r="GB57" s="19" t="e">
        <f ca="1"/>
        <v>#N/A</v>
      </c>
      <c r="GC57" s="208" t="e">
        <f t="shared" ca="1" si="93"/>
        <v>#N/A</v>
      </c>
    </row>
    <row r="58" spans="1:185" x14ac:dyDescent="0.2">
      <c r="A58" s="236">
        <v>44</v>
      </c>
      <c r="B58" s="195">
        <v>0.42718446601941734</v>
      </c>
      <c r="C58" s="194">
        <v>0.49119999999999986</v>
      </c>
      <c r="D58" s="195">
        <v>1.0699999999999999E-2</v>
      </c>
      <c r="E58" s="194"/>
      <c r="F58" s="207">
        <f ca="1"/>
        <v>44</v>
      </c>
      <c r="G58" s="194">
        <f ca="1"/>
        <v>0.31654676258992809</v>
      </c>
      <c r="H58" s="198" cm="1">
        <f t="array" aca="1" ref="H58" ca="1">IFERROR(MATCH(TRUE,INDEX($B$14:$B$117&gt;=G58,0),0),"")</f>
        <v>34</v>
      </c>
      <c r="I58" s="194">
        <f t="shared" ca="1" si="38"/>
        <v>0.33096618705035974</v>
      </c>
      <c r="L58" s="194">
        <f t="shared" si="94"/>
        <v>0</v>
      </c>
      <c r="M58" s="19">
        <f ca="1"/>
        <v>0</v>
      </c>
      <c r="N58" s="208">
        <f t="shared" ca="1" si="95"/>
        <v>0</v>
      </c>
      <c r="O58" s="207">
        <f ca="1"/>
        <v>44</v>
      </c>
      <c r="P58" s="194">
        <f ca="1"/>
        <v>0.4731182795698925</v>
      </c>
      <c r="Q58" s="198" cm="1">
        <f t="array" aca="1" ref="Q58" ca="1">IFERROR(MATCH(TRUE,INDEX($B$14:$B$117&gt;=P58,0),0),"")</f>
        <v>50</v>
      </c>
      <c r="R58" s="194">
        <f t="shared" ca="1" si="39"/>
        <v>0.54521612903225825</v>
      </c>
      <c r="U58" s="194">
        <f t="shared" si="96"/>
        <v>0</v>
      </c>
      <c r="V58" s="19">
        <f ca="1"/>
        <v>0</v>
      </c>
      <c r="W58" s="208">
        <f t="shared" ca="1" si="97"/>
        <v>0</v>
      </c>
      <c r="X58" s="207">
        <f ca="1"/>
        <v>44</v>
      </c>
      <c r="Y58" s="194">
        <f ca="1"/>
        <v>0.51162790697674421</v>
      </c>
      <c r="Z58" s="198" cm="1">
        <f t="array" aca="1" ref="Z58" ca="1">IFERROR(MATCH(TRUE,INDEX($B$14:$B$117&gt;=Y58,0),0),"")</f>
        <v>54</v>
      </c>
      <c r="AA58" s="194">
        <f t="shared" ca="1" si="40"/>
        <v>0.58989069767441871</v>
      </c>
      <c r="AD58" s="194">
        <f t="shared" si="41"/>
        <v>0</v>
      </c>
      <c r="AE58" s="19">
        <f ca="1"/>
        <v>0</v>
      </c>
      <c r="AF58" s="208">
        <f t="shared" ca="1" si="42"/>
        <v>0</v>
      </c>
      <c r="AG58" s="207">
        <f ca="1"/>
        <v>44</v>
      </c>
      <c r="AH58" s="194">
        <f ca="1"/>
        <v>0.53012048192771088</v>
      </c>
      <c r="AI58" s="198" cm="1">
        <f t="array" aca="1" ref="AI58" ca="1">IFERROR(MATCH(TRUE,INDEX($B$14:$B$117&gt;=AH58,0),0),"")</f>
        <v>56</v>
      </c>
      <c r="AJ58" s="194">
        <f t="shared" ca="1" si="43"/>
        <v>0.60518313253012046</v>
      </c>
      <c r="AM58" s="194">
        <f t="shared" si="44"/>
        <v>0</v>
      </c>
      <c r="AN58" s="19">
        <f ca="1"/>
        <v>0</v>
      </c>
      <c r="AO58" s="208">
        <f t="shared" ca="1" si="45"/>
        <v>0</v>
      </c>
      <c r="AP58" s="207">
        <f ca="1"/>
        <v>44</v>
      </c>
      <c r="AQ58" s="194">
        <f ca="1"/>
        <v>0.53658536585365857</v>
      </c>
      <c r="AR58" s="198" cm="1">
        <f t="array" aca="1" ref="AR58" ca="1">IFERROR(MATCH(TRUE,INDEX($B$14:$B$117&gt;=AQ58,0),0),"")</f>
        <v>57</v>
      </c>
      <c r="AS58" s="194">
        <f t="shared" ca="1" si="46"/>
        <v>0.61252682926829283</v>
      </c>
      <c r="AV58" s="194">
        <f t="shared" si="47"/>
        <v>0</v>
      </c>
      <c r="AW58" s="19">
        <f ca="1"/>
        <v>0</v>
      </c>
      <c r="AX58" s="208">
        <f t="shared" ca="1" si="48"/>
        <v>0</v>
      </c>
      <c r="AY58" s="207">
        <f ca="1"/>
        <v>44</v>
      </c>
      <c r="AZ58" s="194">
        <f ca="1"/>
        <v>0.54320987654320985</v>
      </c>
      <c r="BA58" s="198" cm="1">
        <f t="array" aca="1" ref="BA58" ca="1">IFERROR(MATCH(TRUE,INDEX($B$14:$B$117&gt;=AZ58,0),0),"")</f>
        <v>57</v>
      </c>
      <c r="BB58" s="194">
        <f t="shared" ca="1" si="49"/>
        <v>0.61819012345679014</v>
      </c>
      <c r="BE58" s="194">
        <f t="shared" si="50"/>
        <v>0</v>
      </c>
      <c r="BF58" s="19">
        <f ca="1"/>
        <v>0</v>
      </c>
      <c r="BG58" s="208">
        <f t="shared" ca="1" si="51"/>
        <v>0</v>
      </c>
      <c r="BH58" s="207">
        <f ca="1"/>
        <v>44</v>
      </c>
      <c r="BI58" s="194">
        <f ca="1"/>
        <v>0.54320987654320985</v>
      </c>
      <c r="BJ58" s="198" cm="1">
        <f t="array" aca="1" ref="BJ58" ca="1">IFERROR(MATCH(TRUE,INDEX($B$14:$B$117&gt;=BI58,0),0),"")</f>
        <v>57</v>
      </c>
      <c r="BK58" s="194">
        <f t="shared" ca="1" si="52"/>
        <v>0.61819012345679014</v>
      </c>
      <c r="BN58" s="194">
        <f t="shared" si="53"/>
        <v>0</v>
      </c>
      <c r="BO58" s="19">
        <f ca="1"/>
        <v>0</v>
      </c>
      <c r="BP58" s="208">
        <f t="shared" ca="1" si="54"/>
        <v>0</v>
      </c>
      <c r="BQ58" s="207">
        <f ca="1"/>
        <v>44</v>
      </c>
      <c r="BR58" s="194">
        <f ca="1"/>
        <v>0.55000000000000004</v>
      </c>
      <c r="BS58" s="198" cm="1">
        <f t="array" aca="1" ref="BS58" ca="1">IFERROR(MATCH(TRUE,INDEX($B$14:$B$117&gt;=BR58,0),0),"")</f>
        <v>58</v>
      </c>
      <c r="BT58" s="194">
        <f t="shared" ca="1" si="55"/>
        <v>0.62403000000000008</v>
      </c>
      <c r="BW58" s="194">
        <f t="shared" si="56"/>
        <v>0</v>
      </c>
      <c r="BX58" s="19">
        <f ca="1"/>
        <v>0</v>
      </c>
      <c r="BY58" s="208">
        <f t="shared" ca="1" si="57"/>
        <v>0</v>
      </c>
      <c r="BZ58" s="207">
        <f ca="1"/>
        <v>44</v>
      </c>
      <c r="CA58" s="194">
        <f ca="1"/>
        <v>0.55000000000000004</v>
      </c>
      <c r="CB58" s="198" cm="1">
        <f t="array" aca="1" ref="CB58" ca="1">IFERROR(MATCH(TRUE,INDEX($B$14:$B$117&gt;=CA58,0),0),"")</f>
        <v>58</v>
      </c>
      <c r="CC58" s="194">
        <f t="shared" ca="1" si="58"/>
        <v>0.62403000000000008</v>
      </c>
      <c r="CF58" s="194">
        <f t="shared" si="59"/>
        <v>0</v>
      </c>
      <c r="CG58" s="19">
        <f ca="1"/>
        <v>0</v>
      </c>
      <c r="CH58" s="208">
        <f t="shared" ca="1" si="60"/>
        <v>0</v>
      </c>
      <c r="CI58" s="207">
        <f ca="1"/>
        <v>44</v>
      </c>
      <c r="CJ58" s="194">
        <f ca="1"/>
        <v>0.55696202531645567</v>
      </c>
      <c r="CK58" s="198" cm="1">
        <f t="array" aca="1" ref="CK58" ca="1">IFERROR(MATCH(TRUE,INDEX($B$14:$B$117&gt;=CJ58,0),0),"")</f>
        <v>59</v>
      </c>
      <c r="CL58" s="194">
        <f t="shared" ca="1" si="61"/>
        <v>0.62991012658227841</v>
      </c>
      <c r="CO58" s="194">
        <f t="shared" si="62"/>
        <v>0</v>
      </c>
      <c r="CP58" s="19">
        <f ca="1"/>
        <v>0</v>
      </c>
      <c r="CQ58" s="208">
        <f t="shared" ca="1" si="63"/>
        <v>0</v>
      </c>
      <c r="CR58" s="207"/>
      <c r="CS58" s="194"/>
      <c r="CT58" s="198" cm="1">
        <f t="array" ref="CT58">IFERROR(MATCH(TRUE,INDEX($B$14:$B$117&gt;=CS58,0),0),"")</f>
        <v>1</v>
      </c>
      <c r="CU58" s="194">
        <f t="shared" ca="1" si="64"/>
        <v>3.2000000000000006E-3</v>
      </c>
      <c r="CX58" s="194">
        <f t="shared" si="65"/>
        <v>0</v>
      </c>
      <c r="CY58" s="19" t="e">
        <f ca="1"/>
        <v>#N/A</v>
      </c>
      <c r="CZ58" s="208" t="e">
        <f t="shared" ca="1" si="66"/>
        <v>#N/A</v>
      </c>
      <c r="DA58" s="207"/>
      <c r="DB58" s="194"/>
      <c r="DC58" s="198" cm="1">
        <f t="array" ref="DC58">IFERROR(MATCH(TRUE,INDEX($B$14:$B$117&gt;=DB58,0),0),"")</f>
        <v>1</v>
      </c>
      <c r="DD58" s="194">
        <f t="shared" ca="1" si="67"/>
        <v>3.2000000000000006E-3</v>
      </c>
      <c r="DG58" s="194">
        <f t="shared" si="68"/>
        <v>0</v>
      </c>
      <c r="DH58" s="19" t="e">
        <f ca="1"/>
        <v>#N/A</v>
      </c>
      <c r="DI58" s="208" t="e">
        <f t="shared" ca="1" si="69"/>
        <v>#N/A</v>
      </c>
      <c r="DJ58" s="207"/>
      <c r="DK58" s="194"/>
      <c r="DL58" s="198" cm="1">
        <f t="array" ref="DL58">IFERROR(MATCH(TRUE,INDEX($B$14:$B$117&gt;=DK58,0),0),"")</f>
        <v>1</v>
      </c>
      <c r="DM58" s="194">
        <f t="shared" ca="1" si="70"/>
        <v>3.2000000000000006E-3</v>
      </c>
      <c r="DP58" s="194">
        <f t="shared" si="71"/>
        <v>0</v>
      </c>
      <c r="DQ58" s="19" t="e">
        <f ca="1"/>
        <v>#N/A</v>
      </c>
      <c r="DR58" s="208" t="e">
        <f t="shared" ca="1" si="72"/>
        <v>#N/A</v>
      </c>
      <c r="DS58" s="207"/>
      <c r="DT58" s="194"/>
      <c r="DU58" s="198" cm="1">
        <f t="array" ref="DU58">IFERROR(MATCH(TRUE,INDEX($B$14:$B$117&gt;=DT58,0),0),"")</f>
        <v>1</v>
      </c>
      <c r="DV58" s="194">
        <f t="shared" ca="1" si="73"/>
        <v>3.2000000000000006E-3</v>
      </c>
      <c r="DY58" s="194">
        <f t="shared" si="74"/>
        <v>0</v>
      </c>
      <c r="DZ58" s="19" t="e">
        <f ca="1"/>
        <v>#N/A</v>
      </c>
      <c r="EA58" s="208" t="e">
        <f t="shared" ca="1" si="75"/>
        <v>#N/A</v>
      </c>
      <c r="EB58" s="207"/>
      <c r="EC58" s="194"/>
      <c r="ED58" s="198" cm="1">
        <f t="array" ref="ED58">IFERROR(MATCH(TRUE,INDEX($B$14:$B$117&gt;=EC58,0),0),"")</f>
        <v>1</v>
      </c>
      <c r="EE58" s="194">
        <f t="shared" ca="1" si="76"/>
        <v>3.2000000000000006E-3</v>
      </c>
      <c r="EH58" s="194">
        <f t="shared" si="77"/>
        <v>0</v>
      </c>
      <c r="EI58" s="19" t="e">
        <f ca="1"/>
        <v>#N/A</v>
      </c>
      <c r="EJ58" s="208" t="e">
        <f t="shared" ca="1" si="78"/>
        <v>#N/A</v>
      </c>
      <c r="EK58" s="207"/>
      <c r="EL58" s="194"/>
      <c r="EM58" s="198" cm="1">
        <f t="array" ref="EM58">IFERROR(MATCH(TRUE,INDEX($B$14:$B$117&gt;=EL58,0),0),"")</f>
        <v>1</v>
      </c>
      <c r="EN58" s="194">
        <f t="shared" ca="1" si="79"/>
        <v>3.2000000000000006E-3</v>
      </c>
      <c r="EQ58" s="194">
        <f t="shared" si="80"/>
        <v>0</v>
      </c>
      <c r="ER58" s="19" t="e">
        <f ca="1"/>
        <v>#N/A</v>
      </c>
      <c r="ES58" s="208" t="e">
        <f t="shared" ca="1" si="81"/>
        <v>#N/A</v>
      </c>
      <c r="ET58" s="207"/>
      <c r="EU58" s="194"/>
      <c r="EV58" s="198" cm="1">
        <f t="array" ref="EV58">IFERROR(MATCH(TRUE,INDEX($B$14:$B$117&gt;=EU58,0),0),"")</f>
        <v>1</v>
      </c>
      <c r="EW58" s="194">
        <f t="shared" ca="1" si="82"/>
        <v>3.2000000000000006E-3</v>
      </c>
      <c r="EZ58" s="194">
        <f t="shared" si="83"/>
        <v>0</v>
      </c>
      <c r="FA58" s="19" t="e">
        <f ca="1"/>
        <v>#N/A</v>
      </c>
      <c r="FB58" s="208" t="e">
        <f t="shared" ca="1" si="84"/>
        <v>#N/A</v>
      </c>
      <c r="FC58" s="207"/>
      <c r="FD58" s="194"/>
      <c r="FE58" s="198" cm="1">
        <f t="array" ref="FE58">IFERROR(MATCH(TRUE,INDEX($B$14:$B$117&gt;=FD58,0),0),"")</f>
        <v>1</v>
      </c>
      <c r="FF58" s="194">
        <f t="shared" ca="1" si="85"/>
        <v>3.2000000000000006E-3</v>
      </c>
      <c r="FI58" s="194">
        <f t="shared" si="86"/>
        <v>0</v>
      </c>
      <c r="FJ58" s="19" t="e">
        <f ca="1"/>
        <v>#N/A</v>
      </c>
      <c r="FK58" s="208" t="e">
        <f t="shared" ca="1" si="87"/>
        <v>#N/A</v>
      </c>
      <c r="FL58" s="207"/>
      <c r="FM58" s="194"/>
      <c r="FN58" s="198" cm="1">
        <f t="array" ref="FN58">IFERROR(MATCH(TRUE,INDEX($B$14:$B$117&gt;=FM58,0),0),"")</f>
        <v>1</v>
      </c>
      <c r="FO58" s="194">
        <f t="shared" ca="1" si="88"/>
        <v>3.2000000000000006E-3</v>
      </c>
      <c r="FR58" s="194">
        <f t="shared" si="89"/>
        <v>0</v>
      </c>
      <c r="FS58" s="19" t="e">
        <f ca="1"/>
        <v>#N/A</v>
      </c>
      <c r="FT58" s="208" t="e">
        <f t="shared" ca="1" si="90"/>
        <v>#N/A</v>
      </c>
      <c r="FU58" s="207"/>
      <c r="FV58" s="194"/>
      <c r="FW58" s="198" cm="1">
        <f t="array" ref="FW58">IFERROR(MATCH(TRUE,INDEX($B$14:$B$117&gt;=FV58,0),0),"")</f>
        <v>1</v>
      </c>
      <c r="FX58" s="194">
        <f t="shared" ca="1" si="91"/>
        <v>3.2000000000000006E-3</v>
      </c>
      <c r="GA58" s="194">
        <f t="shared" si="92"/>
        <v>0</v>
      </c>
      <c r="GB58" s="19" t="e">
        <f ca="1"/>
        <v>#N/A</v>
      </c>
      <c r="GC58" s="208" t="e">
        <f t="shared" ca="1" si="93"/>
        <v>#N/A</v>
      </c>
    </row>
    <row r="59" spans="1:185" x14ac:dyDescent="0.2">
      <c r="A59" s="236">
        <v>45</v>
      </c>
      <c r="B59" s="195">
        <v>0.43689320388349501</v>
      </c>
      <c r="C59" s="194">
        <v>0.50209999999999988</v>
      </c>
      <c r="D59" s="195">
        <v>1.09E-2</v>
      </c>
      <c r="E59" s="194"/>
      <c r="F59" s="207">
        <f ca="1"/>
        <v>45</v>
      </c>
      <c r="G59" s="194">
        <f ca="1"/>
        <v>0.32374100719424465</v>
      </c>
      <c r="H59" s="198" cm="1">
        <f t="array" aca="1" ref="H59" ca="1">IFERROR(MATCH(TRUE,INDEX($B$14:$B$117&gt;=G59,0),0),"")</f>
        <v>35</v>
      </c>
      <c r="I59" s="194">
        <f t="shared" ca="1" si="38"/>
        <v>0.33555611510791383</v>
      </c>
      <c r="L59" s="194">
        <f t="shared" si="94"/>
        <v>0</v>
      </c>
      <c r="M59" s="19">
        <f ca="1"/>
        <v>0</v>
      </c>
      <c r="N59" s="208">
        <f t="shared" ca="1" si="95"/>
        <v>0</v>
      </c>
      <c r="O59" s="207">
        <f ca="1"/>
        <v>45</v>
      </c>
      <c r="P59" s="194">
        <f ca="1"/>
        <v>0.4838709677419355</v>
      </c>
      <c r="Q59" s="198" cm="1">
        <f t="array" aca="1" ref="Q59" ca="1">IFERROR(MATCH(TRUE,INDEX($B$14:$B$117&gt;=P59,0),0),"")</f>
        <v>51</v>
      </c>
      <c r="R59" s="194">
        <f t="shared" ca="1" si="39"/>
        <v>0.55750967741935498</v>
      </c>
      <c r="U59" s="194">
        <f t="shared" si="96"/>
        <v>0</v>
      </c>
      <c r="V59" s="19">
        <f ca="1"/>
        <v>0</v>
      </c>
      <c r="W59" s="208">
        <f t="shared" ca="1" si="97"/>
        <v>0</v>
      </c>
      <c r="X59" s="207">
        <f ca="1"/>
        <v>45</v>
      </c>
      <c r="Y59" s="194">
        <f ca="1"/>
        <v>0.52325581395348841</v>
      </c>
      <c r="Z59" s="198" cm="1">
        <f t="array" aca="1" ref="Z59" ca="1">IFERROR(MATCH(TRUE,INDEX($B$14:$B$117&gt;=Y59,0),0),"")</f>
        <v>55</v>
      </c>
      <c r="AA59" s="194">
        <f t="shared" ca="1" si="40"/>
        <v>0.59983139534883723</v>
      </c>
      <c r="AD59" s="194">
        <f t="shared" si="41"/>
        <v>0</v>
      </c>
      <c r="AE59" s="19">
        <f ca="1"/>
        <v>0</v>
      </c>
      <c r="AF59" s="208">
        <f t="shared" ca="1" si="42"/>
        <v>0</v>
      </c>
      <c r="AG59" s="207">
        <f ca="1"/>
        <v>45</v>
      </c>
      <c r="AH59" s="194">
        <f ca="1"/>
        <v>0.54216867469879526</v>
      </c>
      <c r="AI59" s="198" cm="1">
        <f t="array" aca="1" ref="AI59" ca="1">IFERROR(MATCH(TRUE,INDEX($B$14:$B$117&gt;=AH59,0),0),"")</f>
        <v>57</v>
      </c>
      <c r="AJ59" s="194">
        <f t="shared" ca="1" si="43"/>
        <v>0.61730000000000018</v>
      </c>
      <c r="AM59" s="194">
        <f t="shared" si="44"/>
        <v>0</v>
      </c>
      <c r="AN59" s="19">
        <f ca="1"/>
        <v>0</v>
      </c>
      <c r="AO59" s="208">
        <f t="shared" ca="1" si="45"/>
        <v>0</v>
      </c>
      <c r="AP59" s="207">
        <f ca="1"/>
        <v>45</v>
      </c>
      <c r="AQ59" s="194">
        <f ca="1"/>
        <v>0.54878048780487809</v>
      </c>
      <c r="AR59" s="198" cm="1">
        <f t="array" aca="1" ref="AR59" ca="1">IFERROR(MATCH(TRUE,INDEX($B$14:$B$117&gt;=AQ59,0),0),"")</f>
        <v>58</v>
      </c>
      <c r="AS59" s="194">
        <f t="shared" ca="1" si="46"/>
        <v>0.623</v>
      </c>
      <c r="AV59" s="194">
        <f t="shared" si="47"/>
        <v>0</v>
      </c>
      <c r="AW59" s="19">
        <f ca="1"/>
        <v>0</v>
      </c>
      <c r="AX59" s="208">
        <f t="shared" ca="1" si="48"/>
        <v>0</v>
      </c>
      <c r="AY59" s="207">
        <f ca="1"/>
        <v>45</v>
      </c>
      <c r="AZ59" s="194">
        <f ca="1"/>
        <v>0.55555555555555558</v>
      </c>
      <c r="BA59" s="198" cm="1">
        <f t="array" aca="1" ref="BA59" ca="1">IFERROR(MATCH(TRUE,INDEX($B$14:$B$117&gt;=AZ59,0),0),"")</f>
        <v>59</v>
      </c>
      <c r="BB59" s="194">
        <f t="shared" ca="1" si="49"/>
        <v>0.62872222222222229</v>
      </c>
      <c r="BE59" s="194">
        <f t="shared" si="50"/>
        <v>0</v>
      </c>
      <c r="BF59" s="19">
        <f ca="1"/>
        <v>0</v>
      </c>
      <c r="BG59" s="208">
        <f t="shared" ca="1" si="51"/>
        <v>0</v>
      </c>
      <c r="BH59" s="207">
        <f ca="1"/>
        <v>45</v>
      </c>
      <c r="BI59" s="194">
        <f ca="1"/>
        <v>0.55555555555555558</v>
      </c>
      <c r="BJ59" s="198" cm="1">
        <f t="array" aca="1" ref="BJ59" ca="1">IFERROR(MATCH(TRUE,INDEX($B$14:$B$117&gt;=BI59,0),0),"")</f>
        <v>59</v>
      </c>
      <c r="BK59" s="194">
        <f t="shared" ca="1" si="52"/>
        <v>0.62872222222222229</v>
      </c>
      <c r="BN59" s="194">
        <f t="shared" si="53"/>
        <v>0</v>
      </c>
      <c r="BO59" s="19">
        <f ca="1"/>
        <v>0</v>
      </c>
      <c r="BP59" s="208">
        <f t="shared" ca="1" si="54"/>
        <v>0</v>
      </c>
      <c r="BQ59" s="207">
        <f ca="1"/>
        <v>45</v>
      </c>
      <c r="BR59" s="194">
        <f ca="1"/>
        <v>0.5625</v>
      </c>
      <c r="BS59" s="198" cm="1">
        <f t="array" aca="1" ref="BS59" ca="1">IFERROR(MATCH(TRUE,INDEX($B$14:$B$117&gt;=BR59,0),0),"")</f>
        <v>59</v>
      </c>
      <c r="BT59" s="194">
        <f t="shared" ca="1" si="55"/>
        <v>0.63458750000000008</v>
      </c>
      <c r="BW59" s="194">
        <f t="shared" si="56"/>
        <v>0</v>
      </c>
      <c r="BX59" s="19">
        <f ca="1"/>
        <v>0</v>
      </c>
      <c r="BY59" s="208">
        <f t="shared" ca="1" si="57"/>
        <v>0</v>
      </c>
      <c r="BZ59" s="207">
        <f ca="1"/>
        <v>45</v>
      </c>
      <c r="CA59" s="194">
        <f ca="1"/>
        <v>0.5625</v>
      </c>
      <c r="CB59" s="198" cm="1">
        <f t="array" aca="1" ref="CB59" ca="1">IFERROR(MATCH(TRUE,INDEX($B$14:$B$117&gt;=CA59,0),0),"")</f>
        <v>59</v>
      </c>
      <c r="CC59" s="194">
        <f t="shared" ca="1" si="58"/>
        <v>0.63458750000000008</v>
      </c>
      <c r="CF59" s="194">
        <f t="shared" si="59"/>
        <v>0</v>
      </c>
      <c r="CG59" s="19">
        <f ca="1"/>
        <v>0</v>
      </c>
      <c r="CH59" s="208">
        <f t="shared" ca="1" si="60"/>
        <v>0</v>
      </c>
      <c r="CI59" s="207">
        <f ca="1"/>
        <v>45</v>
      </c>
      <c r="CJ59" s="194">
        <f ca="1"/>
        <v>0.569620253164557</v>
      </c>
      <c r="CK59" s="198" cm="1">
        <f t="array" aca="1" ref="CK59" ca="1">IFERROR(MATCH(TRUE,INDEX($B$14:$B$117&gt;=CJ59,0),0),"")</f>
        <v>60</v>
      </c>
      <c r="CL59" s="194">
        <f t="shared" ca="1" si="61"/>
        <v>0.64014050632911401</v>
      </c>
      <c r="CO59" s="194">
        <f t="shared" si="62"/>
        <v>0</v>
      </c>
      <c r="CP59" s="19">
        <f ca="1"/>
        <v>0</v>
      </c>
      <c r="CQ59" s="208">
        <f t="shared" ca="1" si="63"/>
        <v>0</v>
      </c>
      <c r="CR59" s="207"/>
      <c r="CS59" s="194"/>
      <c r="CT59" s="198" cm="1">
        <f t="array" ref="CT59">IFERROR(MATCH(TRUE,INDEX($B$14:$B$117&gt;=CS59,0),0),"")</f>
        <v>1</v>
      </c>
      <c r="CU59" s="194">
        <f t="shared" ca="1" si="64"/>
        <v>3.2000000000000006E-3</v>
      </c>
      <c r="CX59" s="194">
        <f t="shared" si="65"/>
        <v>0</v>
      </c>
      <c r="CY59" s="19" t="e">
        <f ca="1"/>
        <v>#N/A</v>
      </c>
      <c r="CZ59" s="208" t="e">
        <f t="shared" ca="1" si="66"/>
        <v>#N/A</v>
      </c>
      <c r="DA59" s="207"/>
      <c r="DB59" s="194"/>
      <c r="DC59" s="198" cm="1">
        <f t="array" ref="DC59">IFERROR(MATCH(TRUE,INDEX($B$14:$B$117&gt;=DB59,0),0),"")</f>
        <v>1</v>
      </c>
      <c r="DD59" s="194">
        <f t="shared" ca="1" si="67"/>
        <v>3.2000000000000006E-3</v>
      </c>
      <c r="DG59" s="194">
        <f t="shared" si="68"/>
        <v>0</v>
      </c>
      <c r="DH59" s="19" t="e">
        <f ca="1"/>
        <v>#N/A</v>
      </c>
      <c r="DI59" s="208" t="e">
        <f t="shared" ca="1" si="69"/>
        <v>#N/A</v>
      </c>
      <c r="DJ59" s="207"/>
      <c r="DK59" s="194"/>
      <c r="DL59" s="198" cm="1">
        <f t="array" ref="DL59">IFERROR(MATCH(TRUE,INDEX($B$14:$B$117&gt;=DK59,0),0),"")</f>
        <v>1</v>
      </c>
      <c r="DM59" s="194">
        <f t="shared" ca="1" si="70"/>
        <v>3.2000000000000006E-3</v>
      </c>
      <c r="DP59" s="194">
        <f t="shared" si="71"/>
        <v>0</v>
      </c>
      <c r="DQ59" s="19" t="e">
        <f ca="1"/>
        <v>#N/A</v>
      </c>
      <c r="DR59" s="208" t="e">
        <f t="shared" ca="1" si="72"/>
        <v>#N/A</v>
      </c>
      <c r="DS59" s="207"/>
      <c r="DT59" s="194"/>
      <c r="DU59" s="198" cm="1">
        <f t="array" ref="DU59">IFERROR(MATCH(TRUE,INDEX($B$14:$B$117&gt;=DT59,0),0),"")</f>
        <v>1</v>
      </c>
      <c r="DV59" s="194">
        <f t="shared" ca="1" si="73"/>
        <v>3.2000000000000006E-3</v>
      </c>
      <c r="DY59" s="194">
        <f t="shared" si="74"/>
        <v>0</v>
      </c>
      <c r="DZ59" s="19" t="e">
        <f ca="1"/>
        <v>#N/A</v>
      </c>
      <c r="EA59" s="208" t="e">
        <f t="shared" ca="1" si="75"/>
        <v>#N/A</v>
      </c>
      <c r="EB59" s="207"/>
      <c r="EC59" s="194"/>
      <c r="ED59" s="198" cm="1">
        <f t="array" ref="ED59">IFERROR(MATCH(TRUE,INDEX($B$14:$B$117&gt;=EC59,0),0),"")</f>
        <v>1</v>
      </c>
      <c r="EE59" s="194">
        <f t="shared" ca="1" si="76"/>
        <v>3.2000000000000006E-3</v>
      </c>
      <c r="EH59" s="194">
        <f t="shared" si="77"/>
        <v>0</v>
      </c>
      <c r="EI59" s="19" t="e">
        <f ca="1"/>
        <v>#N/A</v>
      </c>
      <c r="EJ59" s="208" t="e">
        <f t="shared" ca="1" si="78"/>
        <v>#N/A</v>
      </c>
      <c r="EK59" s="207"/>
      <c r="EL59" s="194"/>
      <c r="EM59" s="198" cm="1">
        <f t="array" ref="EM59">IFERROR(MATCH(TRUE,INDEX($B$14:$B$117&gt;=EL59,0),0),"")</f>
        <v>1</v>
      </c>
      <c r="EN59" s="194">
        <f t="shared" ca="1" si="79"/>
        <v>3.2000000000000006E-3</v>
      </c>
      <c r="EQ59" s="194">
        <f t="shared" si="80"/>
        <v>0</v>
      </c>
      <c r="ER59" s="19" t="e">
        <f ca="1"/>
        <v>#N/A</v>
      </c>
      <c r="ES59" s="208" t="e">
        <f t="shared" ca="1" si="81"/>
        <v>#N/A</v>
      </c>
      <c r="ET59" s="207"/>
      <c r="EU59" s="194"/>
      <c r="EV59" s="198" cm="1">
        <f t="array" ref="EV59">IFERROR(MATCH(TRUE,INDEX($B$14:$B$117&gt;=EU59,0),0),"")</f>
        <v>1</v>
      </c>
      <c r="EW59" s="194">
        <f t="shared" ca="1" si="82"/>
        <v>3.2000000000000006E-3</v>
      </c>
      <c r="EZ59" s="194">
        <f t="shared" si="83"/>
        <v>0</v>
      </c>
      <c r="FA59" s="19" t="e">
        <f ca="1"/>
        <v>#N/A</v>
      </c>
      <c r="FB59" s="208" t="e">
        <f t="shared" ca="1" si="84"/>
        <v>#N/A</v>
      </c>
      <c r="FC59" s="207"/>
      <c r="FD59" s="194"/>
      <c r="FE59" s="198" cm="1">
        <f t="array" ref="FE59">IFERROR(MATCH(TRUE,INDEX($B$14:$B$117&gt;=FD59,0),0),"")</f>
        <v>1</v>
      </c>
      <c r="FF59" s="194">
        <f t="shared" ca="1" si="85"/>
        <v>3.2000000000000006E-3</v>
      </c>
      <c r="FI59" s="194">
        <f t="shared" si="86"/>
        <v>0</v>
      </c>
      <c r="FJ59" s="19" t="e">
        <f ca="1"/>
        <v>#N/A</v>
      </c>
      <c r="FK59" s="208" t="e">
        <f t="shared" ca="1" si="87"/>
        <v>#N/A</v>
      </c>
      <c r="FL59" s="207"/>
      <c r="FM59" s="194"/>
      <c r="FN59" s="198" cm="1">
        <f t="array" ref="FN59">IFERROR(MATCH(TRUE,INDEX($B$14:$B$117&gt;=FM59,0),0),"")</f>
        <v>1</v>
      </c>
      <c r="FO59" s="194">
        <f t="shared" ca="1" si="88"/>
        <v>3.2000000000000006E-3</v>
      </c>
      <c r="FR59" s="194">
        <f t="shared" si="89"/>
        <v>0</v>
      </c>
      <c r="FS59" s="19" t="e">
        <f ca="1"/>
        <v>#N/A</v>
      </c>
      <c r="FT59" s="208" t="e">
        <f t="shared" ca="1" si="90"/>
        <v>#N/A</v>
      </c>
      <c r="FU59" s="207"/>
      <c r="FV59" s="194"/>
      <c r="FW59" s="198" cm="1">
        <f t="array" ref="FW59">IFERROR(MATCH(TRUE,INDEX($B$14:$B$117&gt;=FV59,0),0),"")</f>
        <v>1</v>
      </c>
      <c r="FX59" s="194">
        <f t="shared" ca="1" si="91"/>
        <v>3.2000000000000006E-3</v>
      </c>
      <c r="GA59" s="194">
        <f t="shared" si="92"/>
        <v>0</v>
      </c>
      <c r="GB59" s="19" t="e">
        <f ca="1"/>
        <v>#N/A</v>
      </c>
      <c r="GC59" s="208" t="e">
        <f t="shared" ca="1" si="93"/>
        <v>#N/A</v>
      </c>
    </row>
    <row r="60" spans="1:185" x14ac:dyDescent="0.2">
      <c r="A60" s="236">
        <v>46</v>
      </c>
      <c r="B60" s="195">
        <v>0.44660194174757267</v>
      </c>
      <c r="C60" s="194">
        <v>0.51309999999999989</v>
      </c>
      <c r="D60" s="195">
        <v>1.0999999999999999E-2</v>
      </c>
      <c r="E60" s="194"/>
      <c r="F60" s="207">
        <f ca="1"/>
        <v>46</v>
      </c>
      <c r="G60" s="194">
        <f ca="1"/>
        <v>0.33093525179856115</v>
      </c>
      <c r="H60" s="198" cm="1">
        <f t="array" aca="1" ref="H60" ca="1">IFERROR(MATCH(TRUE,INDEX($B$14:$B$117&gt;=G60,0),0),"")</f>
        <v>36</v>
      </c>
      <c r="I60" s="194">
        <f t="shared" ca="1" si="38"/>
        <v>0.34735539568345331</v>
      </c>
      <c r="L60" s="194">
        <f t="shared" si="94"/>
        <v>0</v>
      </c>
      <c r="M60" s="19">
        <f ca="1"/>
        <v>0</v>
      </c>
      <c r="N60" s="208">
        <f t="shared" ca="1" si="95"/>
        <v>0</v>
      </c>
      <c r="O60" s="207">
        <f ca="1"/>
        <v>46</v>
      </c>
      <c r="P60" s="194">
        <f ca="1"/>
        <v>0.49462365591397855</v>
      </c>
      <c r="Q60" s="198" cm="1">
        <f t="array" aca="1" ref="Q60" ca="1">IFERROR(MATCH(TRUE,INDEX($B$14:$B$117&gt;=P60,0),0),"")</f>
        <v>52</v>
      </c>
      <c r="R60" s="194">
        <f t="shared" ca="1" si="39"/>
        <v>0.56980860215053775</v>
      </c>
      <c r="U60" s="194">
        <f t="shared" si="96"/>
        <v>0</v>
      </c>
      <c r="V60" s="19">
        <f ca="1"/>
        <v>0</v>
      </c>
      <c r="W60" s="208">
        <f t="shared" ca="1" si="97"/>
        <v>0</v>
      </c>
      <c r="X60" s="207">
        <f ca="1"/>
        <v>46</v>
      </c>
      <c r="Y60" s="194">
        <f ca="1"/>
        <v>0.53488372093023251</v>
      </c>
      <c r="Z60" s="198" cm="1">
        <f t="array" aca="1" ref="Z60" ca="1">IFERROR(MATCH(TRUE,INDEX($B$14:$B$117&gt;=Y60,0),0),"")</f>
        <v>57</v>
      </c>
      <c r="AA60" s="194">
        <f t="shared" ca="1" si="40"/>
        <v>0.61107209302325582</v>
      </c>
      <c r="AD60" s="194">
        <f t="shared" si="41"/>
        <v>0</v>
      </c>
      <c r="AE60" s="19">
        <f ca="1"/>
        <v>0</v>
      </c>
      <c r="AF60" s="208">
        <f t="shared" ca="1" si="42"/>
        <v>0</v>
      </c>
      <c r="AG60" s="207">
        <f ca="1"/>
        <v>46</v>
      </c>
      <c r="AH60" s="194">
        <f ca="1"/>
        <v>0.55421686746987953</v>
      </c>
      <c r="AI60" s="198" cm="1">
        <f t="array" aca="1" ref="AI60" ca="1">IFERROR(MATCH(TRUE,INDEX($B$14:$B$117&gt;=AH60,0),0),"")</f>
        <v>59</v>
      </c>
      <c r="AJ60" s="194">
        <f t="shared" ca="1" si="43"/>
        <v>0.6275915662650603</v>
      </c>
      <c r="AM60" s="194">
        <f t="shared" si="44"/>
        <v>0</v>
      </c>
      <c r="AN60" s="19">
        <f ca="1"/>
        <v>0</v>
      </c>
      <c r="AO60" s="208">
        <f t="shared" ca="1" si="45"/>
        <v>0</v>
      </c>
      <c r="AP60" s="207">
        <f ca="1"/>
        <v>46</v>
      </c>
      <c r="AQ60" s="194">
        <f ca="1"/>
        <v>0.56097560975609762</v>
      </c>
      <c r="AR60" s="198" cm="1">
        <f t="array" aca="1" ref="AR60" ca="1">IFERROR(MATCH(TRUE,INDEX($B$14:$B$117&gt;=AQ60,0),0),"")</f>
        <v>59</v>
      </c>
      <c r="AS60" s="194">
        <f t="shared" ca="1" si="46"/>
        <v>0.63330000000000009</v>
      </c>
      <c r="AV60" s="194">
        <f t="shared" si="47"/>
        <v>0</v>
      </c>
      <c r="AW60" s="19">
        <f ca="1"/>
        <v>0</v>
      </c>
      <c r="AX60" s="208">
        <f t="shared" ca="1" si="48"/>
        <v>0</v>
      </c>
      <c r="AY60" s="207">
        <f ca="1"/>
        <v>46</v>
      </c>
      <c r="AZ60" s="194">
        <f ca="1"/>
        <v>0.5679012345679012</v>
      </c>
      <c r="BA60" s="198" cm="1">
        <f t="array" aca="1" ref="BA60" ca="1">IFERROR(MATCH(TRUE,INDEX($B$14:$B$117&gt;=AZ60,0),0),"")</f>
        <v>60</v>
      </c>
      <c r="BB60" s="194">
        <f t="shared" ca="1" si="49"/>
        <v>0.63844074074074064</v>
      </c>
      <c r="BE60" s="194">
        <f t="shared" si="50"/>
        <v>0</v>
      </c>
      <c r="BF60" s="19">
        <f ca="1"/>
        <v>0</v>
      </c>
      <c r="BG60" s="208">
        <f t="shared" ca="1" si="51"/>
        <v>0</v>
      </c>
      <c r="BH60" s="207">
        <f ca="1"/>
        <v>46</v>
      </c>
      <c r="BI60" s="194">
        <f ca="1"/>
        <v>0.5679012345679012</v>
      </c>
      <c r="BJ60" s="198" cm="1">
        <f t="array" aca="1" ref="BJ60" ca="1">IFERROR(MATCH(TRUE,INDEX($B$14:$B$117&gt;=BI60,0),0),"")</f>
        <v>60</v>
      </c>
      <c r="BK60" s="194">
        <f t="shared" ca="1" si="52"/>
        <v>0.63844074074074064</v>
      </c>
      <c r="BN60" s="194">
        <f t="shared" si="53"/>
        <v>0</v>
      </c>
      <c r="BO60" s="19">
        <f ca="1"/>
        <v>0</v>
      </c>
      <c r="BP60" s="208">
        <f t="shared" ca="1" si="54"/>
        <v>0</v>
      </c>
      <c r="BQ60" s="207">
        <f ca="1"/>
        <v>46</v>
      </c>
      <c r="BR60" s="194">
        <f ca="1"/>
        <v>0.57500000000000007</v>
      </c>
      <c r="BS60" s="198" cm="1">
        <f t="array" aca="1" ref="BS60" ca="1">IFERROR(MATCH(TRUE,INDEX($B$14:$B$117&gt;=BR60,0),0),"")</f>
        <v>61</v>
      </c>
      <c r="BT60" s="194">
        <f t="shared" ca="1" si="55"/>
        <v>0.64569250000000011</v>
      </c>
      <c r="BW60" s="194">
        <f t="shared" si="56"/>
        <v>0</v>
      </c>
      <c r="BX60" s="19">
        <f ca="1"/>
        <v>0</v>
      </c>
      <c r="BY60" s="208">
        <f t="shared" ca="1" si="57"/>
        <v>0</v>
      </c>
      <c r="BZ60" s="207">
        <f ca="1"/>
        <v>46</v>
      </c>
      <c r="CA60" s="194">
        <f ca="1"/>
        <v>0.57500000000000007</v>
      </c>
      <c r="CB60" s="198" cm="1">
        <f t="array" aca="1" ref="CB60" ca="1">IFERROR(MATCH(TRUE,INDEX($B$14:$B$117&gt;=CA60,0),0),"")</f>
        <v>61</v>
      </c>
      <c r="CC60" s="194">
        <f t="shared" ca="1" si="58"/>
        <v>0.64569250000000011</v>
      </c>
      <c r="CF60" s="194">
        <f t="shared" si="59"/>
        <v>0</v>
      </c>
      <c r="CG60" s="19">
        <f ca="1"/>
        <v>0</v>
      </c>
      <c r="CH60" s="208">
        <f t="shared" ca="1" si="60"/>
        <v>0</v>
      </c>
      <c r="CI60" s="207">
        <f ca="1"/>
        <v>46</v>
      </c>
      <c r="CJ60" s="194">
        <f ca="1"/>
        <v>0.58227848101265822</v>
      </c>
      <c r="CK60" s="198" cm="1">
        <f t="array" aca="1" ref="CK60" ca="1">IFERROR(MATCH(TRUE,INDEX($B$14:$B$117&gt;=CJ60,0),0),"")</f>
        <v>61</v>
      </c>
      <c r="CL60" s="194">
        <f t="shared" ca="1" si="61"/>
        <v>0.6526645569620253</v>
      </c>
      <c r="CO60" s="194">
        <f t="shared" si="62"/>
        <v>0</v>
      </c>
      <c r="CP60" s="19">
        <f ca="1"/>
        <v>0</v>
      </c>
      <c r="CQ60" s="208">
        <f t="shared" ca="1" si="63"/>
        <v>0</v>
      </c>
      <c r="CR60" s="207"/>
      <c r="CS60" s="194"/>
      <c r="CT60" s="198" cm="1">
        <f t="array" ref="CT60">IFERROR(MATCH(TRUE,INDEX($B$14:$B$117&gt;=CS60,0),0),"")</f>
        <v>1</v>
      </c>
      <c r="CU60" s="194">
        <f t="shared" ca="1" si="64"/>
        <v>3.2000000000000006E-3</v>
      </c>
      <c r="CX60" s="194">
        <f t="shared" si="65"/>
        <v>0</v>
      </c>
      <c r="CY60" s="19" t="e">
        <f ca="1"/>
        <v>#N/A</v>
      </c>
      <c r="CZ60" s="208" t="e">
        <f t="shared" ca="1" si="66"/>
        <v>#N/A</v>
      </c>
      <c r="DA60" s="207"/>
      <c r="DB60" s="194"/>
      <c r="DC60" s="198" cm="1">
        <f t="array" ref="DC60">IFERROR(MATCH(TRUE,INDEX($B$14:$B$117&gt;=DB60,0),0),"")</f>
        <v>1</v>
      </c>
      <c r="DD60" s="194">
        <f t="shared" ca="1" si="67"/>
        <v>3.2000000000000006E-3</v>
      </c>
      <c r="DG60" s="194">
        <f t="shared" si="68"/>
        <v>0</v>
      </c>
      <c r="DH60" s="19" t="e">
        <f ca="1"/>
        <v>#N/A</v>
      </c>
      <c r="DI60" s="208" t="e">
        <f t="shared" ca="1" si="69"/>
        <v>#N/A</v>
      </c>
      <c r="DJ60" s="207"/>
      <c r="DK60" s="194"/>
      <c r="DL60" s="198" cm="1">
        <f t="array" ref="DL60">IFERROR(MATCH(TRUE,INDEX($B$14:$B$117&gt;=DK60,0),0),"")</f>
        <v>1</v>
      </c>
      <c r="DM60" s="194">
        <f t="shared" ca="1" si="70"/>
        <v>3.2000000000000006E-3</v>
      </c>
      <c r="DP60" s="194">
        <f t="shared" si="71"/>
        <v>0</v>
      </c>
      <c r="DQ60" s="19" t="e">
        <f ca="1"/>
        <v>#N/A</v>
      </c>
      <c r="DR60" s="208" t="e">
        <f t="shared" ca="1" si="72"/>
        <v>#N/A</v>
      </c>
      <c r="DS60" s="207"/>
      <c r="DT60" s="194"/>
      <c r="DU60" s="198" cm="1">
        <f t="array" ref="DU60">IFERROR(MATCH(TRUE,INDEX($B$14:$B$117&gt;=DT60,0),0),"")</f>
        <v>1</v>
      </c>
      <c r="DV60" s="194">
        <f t="shared" ca="1" si="73"/>
        <v>3.2000000000000006E-3</v>
      </c>
      <c r="DY60" s="194">
        <f t="shared" si="74"/>
        <v>0</v>
      </c>
      <c r="DZ60" s="19" t="e">
        <f ca="1"/>
        <v>#N/A</v>
      </c>
      <c r="EA60" s="208" t="e">
        <f t="shared" ca="1" si="75"/>
        <v>#N/A</v>
      </c>
      <c r="EB60" s="207"/>
      <c r="EC60" s="194"/>
      <c r="ED60" s="198" cm="1">
        <f t="array" ref="ED60">IFERROR(MATCH(TRUE,INDEX($B$14:$B$117&gt;=EC60,0),0),"")</f>
        <v>1</v>
      </c>
      <c r="EE60" s="194">
        <f t="shared" ca="1" si="76"/>
        <v>3.2000000000000006E-3</v>
      </c>
      <c r="EH60" s="194">
        <f t="shared" si="77"/>
        <v>0</v>
      </c>
      <c r="EI60" s="19" t="e">
        <f ca="1"/>
        <v>#N/A</v>
      </c>
      <c r="EJ60" s="208" t="e">
        <f t="shared" ca="1" si="78"/>
        <v>#N/A</v>
      </c>
      <c r="EK60" s="207"/>
      <c r="EL60" s="194"/>
      <c r="EM60" s="198" cm="1">
        <f t="array" ref="EM60">IFERROR(MATCH(TRUE,INDEX($B$14:$B$117&gt;=EL60,0),0),"")</f>
        <v>1</v>
      </c>
      <c r="EN60" s="194">
        <f t="shared" ca="1" si="79"/>
        <v>3.2000000000000006E-3</v>
      </c>
      <c r="EQ60" s="194">
        <f t="shared" si="80"/>
        <v>0</v>
      </c>
      <c r="ER60" s="19" t="e">
        <f ca="1"/>
        <v>#N/A</v>
      </c>
      <c r="ES60" s="208" t="e">
        <f t="shared" ca="1" si="81"/>
        <v>#N/A</v>
      </c>
      <c r="ET60" s="207"/>
      <c r="EU60" s="194"/>
      <c r="EV60" s="198" cm="1">
        <f t="array" ref="EV60">IFERROR(MATCH(TRUE,INDEX($B$14:$B$117&gt;=EU60,0),0),"")</f>
        <v>1</v>
      </c>
      <c r="EW60" s="194">
        <f t="shared" ca="1" si="82"/>
        <v>3.2000000000000006E-3</v>
      </c>
      <c r="EZ60" s="194">
        <f t="shared" si="83"/>
        <v>0</v>
      </c>
      <c r="FA60" s="19" t="e">
        <f ca="1"/>
        <v>#N/A</v>
      </c>
      <c r="FB60" s="208" t="e">
        <f t="shared" ca="1" si="84"/>
        <v>#N/A</v>
      </c>
      <c r="FC60" s="207"/>
      <c r="FD60" s="194"/>
      <c r="FE60" s="198" cm="1">
        <f t="array" ref="FE60">IFERROR(MATCH(TRUE,INDEX($B$14:$B$117&gt;=FD60,0),0),"")</f>
        <v>1</v>
      </c>
      <c r="FF60" s="194">
        <f t="shared" ca="1" si="85"/>
        <v>3.2000000000000006E-3</v>
      </c>
      <c r="FI60" s="194">
        <f t="shared" si="86"/>
        <v>0</v>
      </c>
      <c r="FJ60" s="19" t="e">
        <f ca="1"/>
        <v>#N/A</v>
      </c>
      <c r="FK60" s="208" t="e">
        <f t="shared" ca="1" si="87"/>
        <v>#N/A</v>
      </c>
      <c r="FL60" s="207"/>
      <c r="FM60" s="194"/>
      <c r="FN60" s="198" cm="1">
        <f t="array" ref="FN60">IFERROR(MATCH(TRUE,INDEX($B$14:$B$117&gt;=FM60,0),0),"")</f>
        <v>1</v>
      </c>
      <c r="FO60" s="194">
        <f t="shared" ca="1" si="88"/>
        <v>3.2000000000000006E-3</v>
      </c>
      <c r="FR60" s="194">
        <f t="shared" si="89"/>
        <v>0</v>
      </c>
      <c r="FS60" s="19" t="e">
        <f ca="1"/>
        <v>#N/A</v>
      </c>
      <c r="FT60" s="208" t="e">
        <f t="shared" ca="1" si="90"/>
        <v>#N/A</v>
      </c>
      <c r="FU60" s="207"/>
      <c r="FV60" s="194"/>
      <c r="FW60" s="198" cm="1">
        <f t="array" ref="FW60">IFERROR(MATCH(TRUE,INDEX($B$14:$B$117&gt;=FV60,0),0),"")</f>
        <v>1</v>
      </c>
      <c r="FX60" s="194">
        <f t="shared" ca="1" si="91"/>
        <v>3.2000000000000006E-3</v>
      </c>
      <c r="GA60" s="194">
        <f t="shared" si="92"/>
        <v>0</v>
      </c>
      <c r="GB60" s="19" t="e">
        <f ca="1"/>
        <v>#N/A</v>
      </c>
      <c r="GC60" s="208" t="e">
        <f t="shared" ca="1" si="93"/>
        <v>#N/A</v>
      </c>
    </row>
    <row r="61" spans="1:185" x14ac:dyDescent="0.2">
      <c r="A61" s="236">
        <v>47</v>
      </c>
      <c r="B61" s="195">
        <v>0.45631067961165034</v>
      </c>
      <c r="C61" s="194">
        <v>0.5240999999999999</v>
      </c>
      <c r="D61" s="195">
        <v>1.0999999999999999E-2</v>
      </c>
      <c r="E61" s="194"/>
      <c r="F61" s="207">
        <f ca="1"/>
        <v>47</v>
      </c>
      <c r="G61" s="194">
        <f ca="1"/>
        <v>0.33812949640287771</v>
      </c>
      <c r="H61" s="198" cm="1">
        <f t="array" aca="1" ref="H61" ca="1">IFERROR(MATCH(TRUE,INDEX($B$14:$B$117&gt;=G61,0),0),"")</f>
        <v>36</v>
      </c>
      <c r="I61" s="194">
        <f t="shared" ca="1" si="38"/>
        <v>0.35898920863309358</v>
      </c>
      <c r="L61" s="194">
        <f t="shared" si="94"/>
        <v>0</v>
      </c>
      <c r="M61" s="19">
        <f ca="1"/>
        <v>0</v>
      </c>
      <c r="N61" s="208">
        <f t="shared" ca="1" si="95"/>
        <v>0</v>
      </c>
      <c r="O61" s="207">
        <f ca="1"/>
        <v>47</v>
      </c>
      <c r="P61" s="194">
        <f ca="1"/>
        <v>0.5053763440860215</v>
      </c>
      <c r="Q61" s="198" cm="1">
        <f t="array" aca="1" ref="Q61" ca="1">IFERROR(MATCH(TRUE,INDEX($B$14:$B$117&gt;=P61,0),0),"")</f>
        <v>54</v>
      </c>
      <c r="R61" s="194">
        <f t="shared" ca="1" si="39"/>
        <v>0.58454623655913984</v>
      </c>
      <c r="U61" s="194">
        <f t="shared" si="96"/>
        <v>0</v>
      </c>
      <c r="V61" s="19">
        <f ca="1"/>
        <v>0</v>
      </c>
      <c r="W61" s="208">
        <f t="shared" ca="1" si="97"/>
        <v>0</v>
      </c>
      <c r="X61" s="207">
        <f ca="1"/>
        <v>47</v>
      </c>
      <c r="Y61" s="194">
        <f ca="1"/>
        <v>0.54651162790697672</v>
      </c>
      <c r="Z61" s="198" cm="1">
        <f t="array" aca="1" ref="Z61" ca="1">IFERROR(MATCH(TRUE,INDEX($B$14:$B$117&gt;=Y61,0),0),"")</f>
        <v>58</v>
      </c>
      <c r="AA61" s="194">
        <f t="shared" ca="1" si="40"/>
        <v>0.62108372093023256</v>
      </c>
      <c r="AD61" s="194">
        <f t="shared" si="41"/>
        <v>0</v>
      </c>
      <c r="AE61" s="19">
        <f ca="1"/>
        <v>0</v>
      </c>
      <c r="AF61" s="208">
        <f t="shared" ca="1" si="42"/>
        <v>0</v>
      </c>
      <c r="AG61" s="207">
        <f ca="1"/>
        <v>47</v>
      </c>
      <c r="AH61" s="194">
        <f ca="1"/>
        <v>0.5662650602409639</v>
      </c>
      <c r="AI61" s="198" cm="1">
        <f t="array" aca="1" ref="AI61" ca="1">IFERROR(MATCH(TRUE,INDEX($B$14:$B$117&gt;=AH61,0),0),"")</f>
        <v>60</v>
      </c>
      <c r="AJ61" s="194">
        <f t="shared" ca="1" si="43"/>
        <v>0.63682289156626504</v>
      </c>
      <c r="AM61" s="194">
        <f t="shared" si="44"/>
        <v>0</v>
      </c>
      <c r="AN61" s="19">
        <f ca="1"/>
        <v>0</v>
      </c>
      <c r="AO61" s="208">
        <f t="shared" ca="1" si="45"/>
        <v>0</v>
      </c>
      <c r="AP61" s="207">
        <f ca="1"/>
        <v>47</v>
      </c>
      <c r="AQ61" s="194">
        <f ca="1"/>
        <v>0.57317073170731714</v>
      </c>
      <c r="AR61" s="198" cm="1">
        <f t="array" aca="1" ref="AR61" ca="1">IFERROR(MATCH(TRUE,INDEX($B$14:$B$117&gt;=AQ61,0),0),"")</f>
        <v>61</v>
      </c>
      <c r="AS61" s="194">
        <f t="shared" ca="1" si="46"/>
        <v>0.64394024390243909</v>
      </c>
      <c r="AV61" s="194">
        <f t="shared" si="47"/>
        <v>0</v>
      </c>
      <c r="AW61" s="19">
        <f ca="1"/>
        <v>0</v>
      </c>
      <c r="AX61" s="208">
        <f t="shared" ca="1" si="48"/>
        <v>0</v>
      </c>
      <c r="AY61" s="207">
        <f ca="1"/>
        <v>47</v>
      </c>
      <c r="AZ61" s="194">
        <f ca="1"/>
        <v>0.58024691358024683</v>
      </c>
      <c r="BA61" s="198" cm="1">
        <f t="array" aca="1" ref="BA61" ca="1">IFERROR(MATCH(TRUE,INDEX($B$14:$B$117&gt;=AZ61,0),0),"")</f>
        <v>61</v>
      </c>
      <c r="BB61" s="194">
        <f t="shared" ca="1" si="49"/>
        <v>0.65071851851851847</v>
      </c>
      <c r="BE61" s="194">
        <f t="shared" si="50"/>
        <v>0</v>
      </c>
      <c r="BF61" s="19">
        <f ca="1"/>
        <v>0</v>
      </c>
      <c r="BG61" s="208">
        <f t="shared" ca="1" si="51"/>
        <v>0</v>
      </c>
      <c r="BH61" s="207">
        <f ca="1"/>
        <v>47</v>
      </c>
      <c r="BI61" s="194">
        <f ca="1"/>
        <v>0.58024691358024683</v>
      </c>
      <c r="BJ61" s="198" cm="1">
        <f t="array" aca="1" ref="BJ61" ca="1">IFERROR(MATCH(TRUE,INDEX($B$14:$B$117&gt;=BI61,0),0),"")</f>
        <v>61</v>
      </c>
      <c r="BK61" s="194">
        <f t="shared" ca="1" si="52"/>
        <v>0.65071851851851847</v>
      </c>
      <c r="BN61" s="194">
        <f t="shared" si="53"/>
        <v>0</v>
      </c>
      <c r="BO61" s="19">
        <f ca="1"/>
        <v>0</v>
      </c>
      <c r="BP61" s="208">
        <f t="shared" ca="1" si="54"/>
        <v>0</v>
      </c>
      <c r="BQ61" s="207">
        <f ca="1"/>
        <v>47</v>
      </c>
      <c r="BR61" s="194">
        <f ca="1"/>
        <v>0.58750000000000002</v>
      </c>
      <c r="BS61" s="198" cm="1">
        <f t="array" aca="1" ref="BS61" ca="1">IFERROR(MATCH(TRUE,INDEX($B$14:$B$117&gt;=BR61,0),0),"")</f>
        <v>62</v>
      </c>
      <c r="BT61" s="194">
        <f t="shared" ca="1" si="55"/>
        <v>0.65771500000000005</v>
      </c>
      <c r="BW61" s="194">
        <f t="shared" si="56"/>
        <v>0</v>
      </c>
      <c r="BX61" s="19">
        <f ca="1"/>
        <v>0</v>
      </c>
      <c r="BY61" s="208">
        <f t="shared" ca="1" si="57"/>
        <v>0</v>
      </c>
      <c r="BZ61" s="207">
        <f ca="1"/>
        <v>47</v>
      </c>
      <c r="CA61" s="194">
        <f ca="1"/>
        <v>0.58750000000000002</v>
      </c>
      <c r="CB61" s="198" cm="1">
        <f t="array" aca="1" ref="CB61" ca="1">IFERROR(MATCH(TRUE,INDEX($B$14:$B$117&gt;=CA61,0),0),"")</f>
        <v>62</v>
      </c>
      <c r="CC61" s="194">
        <f t="shared" ca="1" si="58"/>
        <v>0.65771500000000005</v>
      </c>
      <c r="CF61" s="194">
        <f t="shared" si="59"/>
        <v>0</v>
      </c>
      <c r="CG61" s="19">
        <f ca="1"/>
        <v>0</v>
      </c>
      <c r="CH61" s="208">
        <f t="shared" ca="1" si="60"/>
        <v>0</v>
      </c>
      <c r="CI61" s="207">
        <f ca="1"/>
        <v>47</v>
      </c>
      <c r="CJ61" s="194">
        <f ca="1"/>
        <v>0.59493670886075944</v>
      </c>
      <c r="CK61" s="198" cm="1">
        <f t="array" aca="1" ref="CK61" ca="1">IFERROR(MATCH(TRUE,INDEX($B$14:$B$117&gt;=CJ61,0),0),"")</f>
        <v>63</v>
      </c>
      <c r="CL61" s="194">
        <f t="shared" ca="1" si="61"/>
        <v>0.66454556962025313</v>
      </c>
      <c r="CO61" s="194">
        <f t="shared" si="62"/>
        <v>0</v>
      </c>
      <c r="CP61" s="19">
        <f ca="1"/>
        <v>0</v>
      </c>
      <c r="CQ61" s="208">
        <f t="shared" ca="1" si="63"/>
        <v>0</v>
      </c>
      <c r="CR61" s="207"/>
      <c r="CS61" s="194"/>
      <c r="CT61" s="198" cm="1">
        <f t="array" ref="CT61">IFERROR(MATCH(TRUE,INDEX($B$14:$B$117&gt;=CS61,0),0),"")</f>
        <v>1</v>
      </c>
      <c r="CU61" s="194">
        <f t="shared" ca="1" si="64"/>
        <v>3.2000000000000006E-3</v>
      </c>
      <c r="CX61" s="194">
        <f t="shared" si="65"/>
        <v>0</v>
      </c>
      <c r="CY61" s="19" t="e">
        <f ca="1"/>
        <v>#N/A</v>
      </c>
      <c r="CZ61" s="208" t="e">
        <f t="shared" ca="1" si="66"/>
        <v>#N/A</v>
      </c>
      <c r="DA61" s="207"/>
      <c r="DB61" s="194"/>
      <c r="DC61" s="198" cm="1">
        <f t="array" ref="DC61">IFERROR(MATCH(TRUE,INDEX($B$14:$B$117&gt;=DB61,0),0),"")</f>
        <v>1</v>
      </c>
      <c r="DD61" s="194">
        <f t="shared" ca="1" si="67"/>
        <v>3.2000000000000006E-3</v>
      </c>
      <c r="DG61" s="194">
        <f t="shared" si="68"/>
        <v>0</v>
      </c>
      <c r="DH61" s="19" t="e">
        <f ca="1"/>
        <v>#N/A</v>
      </c>
      <c r="DI61" s="208" t="e">
        <f t="shared" ca="1" si="69"/>
        <v>#N/A</v>
      </c>
      <c r="DJ61" s="207"/>
      <c r="DK61" s="194"/>
      <c r="DL61" s="198" cm="1">
        <f t="array" ref="DL61">IFERROR(MATCH(TRUE,INDEX($B$14:$B$117&gt;=DK61,0),0),"")</f>
        <v>1</v>
      </c>
      <c r="DM61" s="194">
        <f t="shared" ca="1" si="70"/>
        <v>3.2000000000000006E-3</v>
      </c>
      <c r="DP61" s="194">
        <f t="shared" si="71"/>
        <v>0</v>
      </c>
      <c r="DQ61" s="19" t="e">
        <f ca="1"/>
        <v>#N/A</v>
      </c>
      <c r="DR61" s="208" t="e">
        <f t="shared" ca="1" si="72"/>
        <v>#N/A</v>
      </c>
      <c r="DS61" s="207"/>
      <c r="DT61" s="194"/>
      <c r="DU61" s="198" cm="1">
        <f t="array" ref="DU61">IFERROR(MATCH(TRUE,INDEX($B$14:$B$117&gt;=DT61,0),0),"")</f>
        <v>1</v>
      </c>
      <c r="DV61" s="194">
        <f t="shared" ca="1" si="73"/>
        <v>3.2000000000000006E-3</v>
      </c>
      <c r="DY61" s="194">
        <f t="shared" si="74"/>
        <v>0</v>
      </c>
      <c r="DZ61" s="19" t="e">
        <f ca="1"/>
        <v>#N/A</v>
      </c>
      <c r="EA61" s="208" t="e">
        <f t="shared" ca="1" si="75"/>
        <v>#N/A</v>
      </c>
      <c r="EB61" s="207"/>
      <c r="EC61" s="194"/>
      <c r="ED61" s="198" cm="1">
        <f t="array" ref="ED61">IFERROR(MATCH(TRUE,INDEX($B$14:$B$117&gt;=EC61,0),0),"")</f>
        <v>1</v>
      </c>
      <c r="EE61" s="194">
        <f t="shared" ca="1" si="76"/>
        <v>3.2000000000000006E-3</v>
      </c>
      <c r="EH61" s="194">
        <f t="shared" si="77"/>
        <v>0</v>
      </c>
      <c r="EI61" s="19" t="e">
        <f ca="1"/>
        <v>#N/A</v>
      </c>
      <c r="EJ61" s="208" t="e">
        <f t="shared" ca="1" si="78"/>
        <v>#N/A</v>
      </c>
      <c r="EK61" s="207"/>
      <c r="EL61" s="194"/>
      <c r="EM61" s="198" cm="1">
        <f t="array" ref="EM61">IFERROR(MATCH(TRUE,INDEX($B$14:$B$117&gt;=EL61,0),0),"")</f>
        <v>1</v>
      </c>
      <c r="EN61" s="194">
        <f t="shared" ca="1" si="79"/>
        <v>3.2000000000000006E-3</v>
      </c>
      <c r="EQ61" s="194">
        <f t="shared" si="80"/>
        <v>0</v>
      </c>
      <c r="ER61" s="19" t="e">
        <f ca="1"/>
        <v>#N/A</v>
      </c>
      <c r="ES61" s="208" t="e">
        <f t="shared" ca="1" si="81"/>
        <v>#N/A</v>
      </c>
      <c r="ET61" s="207"/>
      <c r="EU61" s="194"/>
      <c r="EV61" s="198" cm="1">
        <f t="array" ref="EV61">IFERROR(MATCH(TRUE,INDEX($B$14:$B$117&gt;=EU61,0),0),"")</f>
        <v>1</v>
      </c>
      <c r="EW61" s="194">
        <f t="shared" ca="1" si="82"/>
        <v>3.2000000000000006E-3</v>
      </c>
      <c r="EZ61" s="194">
        <f t="shared" si="83"/>
        <v>0</v>
      </c>
      <c r="FA61" s="19" t="e">
        <f ca="1"/>
        <v>#N/A</v>
      </c>
      <c r="FB61" s="208" t="e">
        <f t="shared" ca="1" si="84"/>
        <v>#N/A</v>
      </c>
      <c r="FC61" s="207"/>
      <c r="FD61" s="194"/>
      <c r="FE61" s="198" cm="1">
        <f t="array" ref="FE61">IFERROR(MATCH(TRUE,INDEX($B$14:$B$117&gt;=FD61,0),0),"")</f>
        <v>1</v>
      </c>
      <c r="FF61" s="194">
        <f t="shared" ca="1" si="85"/>
        <v>3.2000000000000006E-3</v>
      </c>
      <c r="FI61" s="194">
        <f t="shared" si="86"/>
        <v>0</v>
      </c>
      <c r="FJ61" s="19" t="e">
        <f ca="1"/>
        <v>#N/A</v>
      </c>
      <c r="FK61" s="208" t="e">
        <f t="shared" ca="1" si="87"/>
        <v>#N/A</v>
      </c>
      <c r="FL61" s="207"/>
      <c r="FM61" s="194"/>
      <c r="FN61" s="198" cm="1">
        <f t="array" ref="FN61">IFERROR(MATCH(TRUE,INDEX($B$14:$B$117&gt;=FM61,0),0),"")</f>
        <v>1</v>
      </c>
      <c r="FO61" s="194">
        <f t="shared" ca="1" si="88"/>
        <v>3.2000000000000006E-3</v>
      </c>
      <c r="FR61" s="194">
        <f t="shared" si="89"/>
        <v>0</v>
      </c>
      <c r="FS61" s="19" t="e">
        <f ca="1"/>
        <v>#N/A</v>
      </c>
      <c r="FT61" s="208" t="e">
        <f t="shared" ca="1" si="90"/>
        <v>#N/A</v>
      </c>
      <c r="FU61" s="207"/>
      <c r="FV61" s="194"/>
      <c r="FW61" s="198" cm="1">
        <f t="array" ref="FW61">IFERROR(MATCH(TRUE,INDEX($B$14:$B$117&gt;=FV61,0),0),"")</f>
        <v>1</v>
      </c>
      <c r="FX61" s="194">
        <f t="shared" ca="1" si="91"/>
        <v>3.2000000000000006E-3</v>
      </c>
      <c r="GA61" s="194">
        <f t="shared" si="92"/>
        <v>0</v>
      </c>
      <c r="GB61" s="19" t="e">
        <f ca="1"/>
        <v>#N/A</v>
      </c>
      <c r="GC61" s="208" t="e">
        <f t="shared" ca="1" si="93"/>
        <v>#N/A</v>
      </c>
    </row>
    <row r="62" spans="1:185" x14ac:dyDescent="0.2">
      <c r="A62" s="236">
        <v>48</v>
      </c>
      <c r="B62" s="195">
        <v>0.466019417475728</v>
      </c>
      <c r="C62" s="194">
        <v>0.53709999999999991</v>
      </c>
      <c r="D62" s="195">
        <v>1.2999999999999999E-2</v>
      </c>
      <c r="E62" s="194"/>
      <c r="F62" s="207">
        <f ca="1"/>
        <v>48</v>
      </c>
      <c r="G62" s="194">
        <f ca="1"/>
        <v>0.34532374100719426</v>
      </c>
      <c r="H62" s="198" cm="1">
        <f t="array" aca="1" ref="H62" ca="1">IFERROR(MATCH(TRUE,INDEX($B$14:$B$117&gt;=G62,0),0),"")</f>
        <v>37</v>
      </c>
      <c r="I62" s="194">
        <f t="shared" ca="1" si="38"/>
        <v>0.37070935251798565</v>
      </c>
      <c r="L62" s="194">
        <f t="shared" si="94"/>
        <v>0</v>
      </c>
      <c r="M62" s="19">
        <f ca="1"/>
        <v>0</v>
      </c>
      <c r="N62" s="208">
        <f t="shared" ca="1" si="95"/>
        <v>0</v>
      </c>
      <c r="O62" s="207">
        <f ca="1"/>
        <v>48</v>
      </c>
      <c r="P62" s="194">
        <f ca="1"/>
        <v>0.5161290322580645</v>
      </c>
      <c r="Q62" s="198" cm="1">
        <f t="array" aca="1" ref="Q62" ca="1">IFERROR(MATCH(TRUE,INDEX($B$14:$B$117&gt;=P62,0),0),"")</f>
        <v>55</v>
      </c>
      <c r="R62" s="194">
        <f t="shared" ca="1" si="39"/>
        <v>0.59373870967741937</v>
      </c>
      <c r="U62" s="194">
        <f t="shared" si="96"/>
        <v>0</v>
      </c>
      <c r="V62" s="19">
        <f ca="1"/>
        <v>0</v>
      </c>
      <c r="W62" s="208">
        <f t="shared" ca="1" si="97"/>
        <v>0</v>
      </c>
      <c r="X62" s="207">
        <f ca="1"/>
        <v>48</v>
      </c>
      <c r="Y62" s="194">
        <f ca="1"/>
        <v>0.55813953488372092</v>
      </c>
      <c r="Z62" s="198" cm="1">
        <f t="array" aca="1" ref="Z62" ca="1">IFERROR(MATCH(TRUE,INDEX($B$14:$B$117&gt;=Y62,0),0),"")</f>
        <v>59</v>
      </c>
      <c r="AA62" s="194">
        <f t="shared" ca="1" si="40"/>
        <v>0.63090465116279071</v>
      </c>
      <c r="AD62" s="194">
        <f t="shared" si="41"/>
        <v>0</v>
      </c>
      <c r="AE62" s="19">
        <f ca="1"/>
        <v>0</v>
      </c>
      <c r="AF62" s="208">
        <f t="shared" ca="1" si="42"/>
        <v>0</v>
      </c>
      <c r="AG62" s="207">
        <f ca="1"/>
        <v>48</v>
      </c>
      <c r="AH62" s="194">
        <f ca="1"/>
        <v>0.57831325301204828</v>
      </c>
      <c r="AI62" s="198" cm="1">
        <f t="array" aca="1" ref="AI62" ca="1">IFERROR(MATCH(TRUE,INDEX($B$14:$B$117&gt;=AH62,0),0),"")</f>
        <v>61</v>
      </c>
      <c r="AJ62" s="194">
        <f t="shared" ca="1" si="43"/>
        <v>0.64886626506024103</v>
      </c>
      <c r="AM62" s="194">
        <f t="shared" si="44"/>
        <v>0</v>
      </c>
      <c r="AN62" s="19">
        <f ca="1"/>
        <v>0</v>
      </c>
      <c r="AO62" s="208">
        <f t="shared" ca="1" si="45"/>
        <v>0</v>
      </c>
      <c r="AP62" s="207">
        <f ca="1"/>
        <v>48</v>
      </c>
      <c r="AQ62" s="194">
        <f ca="1"/>
        <v>0.58536585365853666</v>
      </c>
      <c r="AR62" s="198" cm="1">
        <f t="array" aca="1" ref="AR62" ca="1">IFERROR(MATCH(TRUE,INDEX($B$14:$B$117&gt;=AQ62,0),0),"")</f>
        <v>62</v>
      </c>
      <c r="AS62" s="194">
        <f t="shared" ca="1" si="46"/>
        <v>0.65569268292682936</v>
      </c>
      <c r="AV62" s="194">
        <f t="shared" si="47"/>
        <v>0</v>
      </c>
      <c r="AW62" s="19">
        <f ca="1"/>
        <v>0</v>
      </c>
      <c r="AX62" s="208">
        <f t="shared" ca="1" si="48"/>
        <v>0</v>
      </c>
      <c r="AY62" s="207">
        <f ca="1"/>
        <v>48</v>
      </c>
      <c r="AZ62" s="194">
        <f ca="1"/>
        <v>0.59259259259259256</v>
      </c>
      <c r="BA62" s="198" cm="1">
        <f t="array" aca="1" ref="BA62" ca="1">IFERROR(MATCH(TRUE,INDEX($B$14:$B$117&gt;=AZ62,0),0),"")</f>
        <v>63</v>
      </c>
      <c r="BB62" s="194">
        <f t="shared" ca="1" si="49"/>
        <v>0.66225185185185176</v>
      </c>
      <c r="BE62" s="194">
        <f t="shared" si="50"/>
        <v>0</v>
      </c>
      <c r="BF62" s="19">
        <f ca="1"/>
        <v>0</v>
      </c>
      <c r="BG62" s="208">
        <f t="shared" ca="1" si="51"/>
        <v>0</v>
      </c>
      <c r="BH62" s="207">
        <f ca="1"/>
        <v>48</v>
      </c>
      <c r="BI62" s="194">
        <f ca="1"/>
        <v>0.59259259259259256</v>
      </c>
      <c r="BJ62" s="198" cm="1">
        <f t="array" aca="1" ref="BJ62" ca="1">IFERROR(MATCH(TRUE,INDEX($B$14:$B$117&gt;=BI62,0),0),"")</f>
        <v>63</v>
      </c>
      <c r="BK62" s="194">
        <f t="shared" ca="1" si="52"/>
        <v>0.66225185185185176</v>
      </c>
      <c r="BN62" s="194">
        <f t="shared" si="53"/>
        <v>0</v>
      </c>
      <c r="BO62" s="19">
        <f ca="1"/>
        <v>0</v>
      </c>
      <c r="BP62" s="208">
        <f t="shared" ca="1" si="54"/>
        <v>0</v>
      </c>
      <c r="BQ62" s="207">
        <f ca="1"/>
        <v>48</v>
      </c>
      <c r="BR62" s="194">
        <f ca="1"/>
        <v>0.60000000000000009</v>
      </c>
      <c r="BS62" s="198" cm="1">
        <f t="array" aca="1" ref="BS62" ca="1">IFERROR(MATCH(TRUE,INDEX($B$14:$B$117&gt;=BR62,0),0),"")</f>
        <v>63</v>
      </c>
      <c r="BT62" s="194">
        <f t="shared" ca="1" si="55"/>
        <v>0.66949999999999998</v>
      </c>
      <c r="BW62" s="194">
        <f t="shared" si="56"/>
        <v>0</v>
      </c>
      <c r="BX62" s="19">
        <f ca="1"/>
        <v>0</v>
      </c>
      <c r="BY62" s="208">
        <f t="shared" ca="1" si="57"/>
        <v>0</v>
      </c>
      <c r="BZ62" s="207">
        <f ca="1"/>
        <v>48</v>
      </c>
      <c r="CA62" s="194">
        <f ca="1"/>
        <v>0.60000000000000009</v>
      </c>
      <c r="CB62" s="198" cm="1">
        <f t="array" aca="1" ref="CB62" ca="1">IFERROR(MATCH(TRUE,INDEX($B$14:$B$117&gt;=CA62,0),0),"")</f>
        <v>63</v>
      </c>
      <c r="CC62" s="194">
        <f t="shared" ca="1" si="58"/>
        <v>0.66949999999999998</v>
      </c>
      <c r="CF62" s="194">
        <f t="shared" si="59"/>
        <v>0</v>
      </c>
      <c r="CG62" s="19">
        <f ca="1"/>
        <v>0</v>
      </c>
      <c r="CH62" s="208">
        <f t="shared" ca="1" si="60"/>
        <v>0</v>
      </c>
      <c r="CI62" s="207">
        <f ca="1"/>
        <v>48</v>
      </c>
      <c r="CJ62" s="194">
        <f ca="1"/>
        <v>0.60759493670886078</v>
      </c>
      <c r="CK62" s="198" cm="1">
        <f t="array" aca="1" ref="CK62" ca="1">IFERROR(MATCH(TRUE,INDEX($B$14:$B$117&gt;=CJ62,0),0),"")</f>
        <v>64</v>
      </c>
      <c r="CL62" s="194">
        <f t="shared" ca="1" si="61"/>
        <v>0.67688987341772155</v>
      </c>
      <c r="CO62" s="194">
        <f t="shared" si="62"/>
        <v>0</v>
      </c>
      <c r="CP62" s="19">
        <f ca="1"/>
        <v>0</v>
      </c>
      <c r="CQ62" s="208">
        <f t="shared" ca="1" si="63"/>
        <v>0</v>
      </c>
      <c r="CR62" s="207"/>
      <c r="CS62" s="194"/>
      <c r="CT62" s="198" cm="1">
        <f t="array" ref="CT62">IFERROR(MATCH(TRUE,INDEX($B$14:$B$117&gt;=CS62,0),0),"")</f>
        <v>1</v>
      </c>
      <c r="CU62" s="194">
        <f t="shared" ca="1" si="64"/>
        <v>3.2000000000000006E-3</v>
      </c>
      <c r="CX62" s="194">
        <f t="shared" si="65"/>
        <v>0</v>
      </c>
      <c r="CY62" s="19" t="e">
        <f ca="1"/>
        <v>#N/A</v>
      </c>
      <c r="CZ62" s="208" t="e">
        <f t="shared" ca="1" si="66"/>
        <v>#N/A</v>
      </c>
      <c r="DA62" s="207"/>
      <c r="DB62" s="194"/>
      <c r="DC62" s="198" cm="1">
        <f t="array" ref="DC62">IFERROR(MATCH(TRUE,INDEX($B$14:$B$117&gt;=DB62,0),0),"")</f>
        <v>1</v>
      </c>
      <c r="DD62" s="194">
        <f t="shared" ca="1" si="67"/>
        <v>3.2000000000000006E-3</v>
      </c>
      <c r="DG62" s="194">
        <f t="shared" si="68"/>
        <v>0</v>
      </c>
      <c r="DH62" s="19" t="e">
        <f ca="1"/>
        <v>#N/A</v>
      </c>
      <c r="DI62" s="208" t="e">
        <f t="shared" ca="1" si="69"/>
        <v>#N/A</v>
      </c>
      <c r="DJ62" s="207"/>
      <c r="DK62" s="194"/>
      <c r="DL62" s="198" cm="1">
        <f t="array" ref="DL62">IFERROR(MATCH(TRUE,INDEX($B$14:$B$117&gt;=DK62,0),0),"")</f>
        <v>1</v>
      </c>
      <c r="DM62" s="194">
        <f t="shared" ca="1" si="70"/>
        <v>3.2000000000000006E-3</v>
      </c>
      <c r="DP62" s="194">
        <f t="shared" si="71"/>
        <v>0</v>
      </c>
      <c r="DQ62" s="19" t="e">
        <f ca="1"/>
        <v>#N/A</v>
      </c>
      <c r="DR62" s="208" t="e">
        <f t="shared" ca="1" si="72"/>
        <v>#N/A</v>
      </c>
      <c r="DS62" s="207"/>
      <c r="DT62" s="194"/>
      <c r="DU62" s="198" cm="1">
        <f t="array" ref="DU62">IFERROR(MATCH(TRUE,INDEX($B$14:$B$117&gt;=DT62,0),0),"")</f>
        <v>1</v>
      </c>
      <c r="DV62" s="194">
        <f t="shared" ca="1" si="73"/>
        <v>3.2000000000000006E-3</v>
      </c>
      <c r="DY62" s="194">
        <f t="shared" si="74"/>
        <v>0</v>
      </c>
      <c r="DZ62" s="19" t="e">
        <f ca="1"/>
        <v>#N/A</v>
      </c>
      <c r="EA62" s="208" t="e">
        <f t="shared" ca="1" si="75"/>
        <v>#N/A</v>
      </c>
      <c r="EB62" s="207"/>
      <c r="EC62" s="194"/>
      <c r="ED62" s="198" cm="1">
        <f t="array" ref="ED62">IFERROR(MATCH(TRUE,INDEX($B$14:$B$117&gt;=EC62,0),0),"")</f>
        <v>1</v>
      </c>
      <c r="EE62" s="194">
        <f t="shared" ca="1" si="76"/>
        <v>3.2000000000000006E-3</v>
      </c>
      <c r="EH62" s="194">
        <f t="shared" si="77"/>
        <v>0</v>
      </c>
      <c r="EI62" s="19" t="e">
        <f ca="1"/>
        <v>#N/A</v>
      </c>
      <c r="EJ62" s="208" t="e">
        <f t="shared" ca="1" si="78"/>
        <v>#N/A</v>
      </c>
      <c r="EK62" s="207"/>
      <c r="EL62" s="194"/>
      <c r="EM62" s="198" cm="1">
        <f t="array" ref="EM62">IFERROR(MATCH(TRUE,INDEX($B$14:$B$117&gt;=EL62,0),0),"")</f>
        <v>1</v>
      </c>
      <c r="EN62" s="194">
        <f t="shared" ca="1" si="79"/>
        <v>3.2000000000000006E-3</v>
      </c>
      <c r="EQ62" s="194">
        <f t="shared" si="80"/>
        <v>0</v>
      </c>
      <c r="ER62" s="19" t="e">
        <f ca="1"/>
        <v>#N/A</v>
      </c>
      <c r="ES62" s="208" t="e">
        <f t="shared" ca="1" si="81"/>
        <v>#N/A</v>
      </c>
      <c r="ET62" s="207"/>
      <c r="EU62" s="194"/>
      <c r="EV62" s="198" cm="1">
        <f t="array" ref="EV62">IFERROR(MATCH(TRUE,INDEX($B$14:$B$117&gt;=EU62,0),0),"")</f>
        <v>1</v>
      </c>
      <c r="EW62" s="194">
        <f t="shared" ca="1" si="82"/>
        <v>3.2000000000000006E-3</v>
      </c>
      <c r="EZ62" s="194">
        <f t="shared" si="83"/>
        <v>0</v>
      </c>
      <c r="FA62" s="19" t="e">
        <f ca="1"/>
        <v>#N/A</v>
      </c>
      <c r="FB62" s="208" t="e">
        <f t="shared" ca="1" si="84"/>
        <v>#N/A</v>
      </c>
      <c r="FC62" s="207"/>
      <c r="FD62" s="194"/>
      <c r="FE62" s="198" cm="1">
        <f t="array" ref="FE62">IFERROR(MATCH(TRUE,INDEX($B$14:$B$117&gt;=FD62,0),0),"")</f>
        <v>1</v>
      </c>
      <c r="FF62" s="194">
        <f t="shared" ca="1" si="85"/>
        <v>3.2000000000000006E-3</v>
      </c>
      <c r="FI62" s="194">
        <f t="shared" si="86"/>
        <v>0</v>
      </c>
      <c r="FJ62" s="19" t="e">
        <f ca="1"/>
        <v>#N/A</v>
      </c>
      <c r="FK62" s="208" t="e">
        <f t="shared" ca="1" si="87"/>
        <v>#N/A</v>
      </c>
      <c r="FL62" s="207"/>
      <c r="FM62" s="194"/>
      <c r="FN62" s="198" cm="1">
        <f t="array" ref="FN62">IFERROR(MATCH(TRUE,INDEX($B$14:$B$117&gt;=FM62,0),0),"")</f>
        <v>1</v>
      </c>
      <c r="FO62" s="194">
        <f t="shared" ca="1" si="88"/>
        <v>3.2000000000000006E-3</v>
      </c>
      <c r="FR62" s="194">
        <f t="shared" si="89"/>
        <v>0</v>
      </c>
      <c r="FS62" s="19" t="e">
        <f ca="1"/>
        <v>#N/A</v>
      </c>
      <c r="FT62" s="208" t="e">
        <f t="shared" ca="1" si="90"/>
        <v>#N/A</v>
      </c>
      <c r="FU62" s="207"/>
      <c r="FV62" s="194"/>
      <c r="FW62" s="198" cm="1">
        <f t="array" ref="FW62">IFERROR(MATCH(TRUE,INDEX($B$14:$B$117&gt;=FV62,0),0),"")</f>
        <v>1</v>
      </c>
      <c r="FX62" s="194">
        <f t="shared" ca="1" si="91"/>
        <v>3.2000000000000006E-3</v>
      </c>
      <c r="GA62" s="194">
        <f t="shared" si="92"/>
        <v>0</v>
      </c>
      <c r="GB62" s="19" t="e">
        <f ca="1"/>
        <v>#N/A</v>
      </c>
      <c r="GC62" s="208" t="e">
        <f t="shared" ca="1" si="93"/>
        <v>#N/A</v>
      </c>
    </row>
    <row r="63" spans="1:185" x14ac:dyDescent="0.2">
      <c r="A63" s="236">
        <v>49</v>
      </c>
      <c r="B63" s="195">
        <v>0.47572815533980567</v>
      </c>
      <c r="C63" s="194">
        <v>0.54819999999999991</v>
      </c>
      <c r="D63" s="195">
        <v>1.11E-2</v>
      </c>
      <c r="E63" s="194"/>
      <c r="F63" s="207">
        <f ca="1"/>
        <v>49</v>
      </c>
      <c r="G63" s="194">
        <f ca="1"/>
        <v>0.35251798561151082</v>
      </c>
      <c r="H63" s="198" cm="1">
        <f t="array" aca="1" ref="H63" ca="1">IFERROR(MATCH(TRUE,INDEX($B$14:$B$117&gt;=G63,0),0),"")</f>
        <v>38</v>
      </c>
      <c r="I63" s="194">
        <f t="shared" ca="1" si="38"/>
        <v>0.3814352517985613</v>
      </c>
      <c r="L63" s="194">
        <f t="shared" si="94"/>
        <v>0</v>
      </c>
      <c r="M63" s="19">
        <f ca="1"/>
        <v>0</v>
      </c>
      <c r="N63" s="208">
        <f t="shared" ca="1" si="95"/>
        <v>0</v>
      </c>
      <c r="O63" s="207">
        <f ca="1"/>
        <v>49</v>
      </c>
      <c r="P63" s="194">
        <f ca="1"/>
        <v>0.52688172043010761</v>
      </c>
      <c r="Q63" s="198" cm="1">
        <f t="array" aca="1" ref="Q63" ca="1">IFERROR(MATCH(TRUE,INDEX($B$14:$B$117&gt;=P63,0),0),"")</f>
        <v>56</v>
      </c>
      <c r="R63" s="194">
        <f t="shared" ca="1" si="39"/>
        <v>0.60198064516129035</v>
      </c>
      <c r="U63" s="194">
        <f t="shared" si="96"/>
        <v>0</v>
      </c>
      <c r="V63" s="19">
        <f ca="1"/>
        <v>0</v>
      </c>
      <c r="W63" s="208">
        <f t="shared" ca="1" si="97"/>
        <v>0</v>
      </c>
      <c r="X63" s="207">
        <f ca="1"/>
        <v>49</v>
      </c>
      <c r="Y63" s="194">
        <f ca="1"/>
        <v>0.56976744186046513</v>
      </c>
      <c r="Z63" s="198" cm="1">
        <f t="array" aca="1" ref="Z63" ca="1">IFERROR(MATCH(TRUE,INDEX($B$14:$B$117&gt;=Y63,0),0),"")</f>
        <v>60</v>
      </c>
      <c r="AA63" s="194">
        <f t="shared" ca="1" si="40"/>
        <v>0.6402860465116279</v>
      </c>
      <c r="AD63" s="194">
        <f t="shared" si="41"/>
        <v>0</v>
      </c>
      <c r="AE63" s="19">
        <f ca="1"/>
        <v>0</v>
      </c>
      <c r="AF63" s="208">
        <f t="shared" ca="1" si="42"/>
        <v>0</v>
      </c>
      <c r="AG63" s="207">
        <f ca="1"/>
        <v>49</v>
      </c>
      <c r="AH63" s="194">
        <f ca="1"/>
        <v>0.59036144578313254</v>
      </c>
      <c r="AI63" s="198" cm="1">
        <f t="array" aca="1" ref="AI63" ca="1">IFERROR(MATCH(TRUE,INDEX($B$14:$B$117&gt;=AH63,0),0),"")</f>
        <v>62</v>
      </c>
      <c r="AJ63" s="194">
        <f t="shared" ca="1" si="43"/>
        <v>0.66042650602409636</v>
      </c>
      <c r="AM63" s="194">
        <f t="shared" si="44"/>
        <v>0</v>
      </c>
      <c r="AN63" s="19">
        <f ca="1"/>
        <v>0</v>
      </c>
      <c r="AO63" s="208">
        <f t="shared" ca="1" si="45"/>
        <v>0</v>
      </c>
      <c r="AP63" s="207">
        <f ca="1"/>
        <v>49</v>
      </c>
      <c r="AQ63" s="194">
        <f ca="1"/>
        <v>0.59756097560975607</v>
      </c>
      <c r="AR63" s="198" cm="1">
        <f t="array" aca="1" ref="AR63" ca="1">IFERROR(MATCH(TRUE,INDEX($B$14:$B$117&gt;=AQ63,0),0),"")</f>
        <v>63</v>
      </c>
      <c r="AS63" s="194">
        <f t="shared" ca="1" si="46"/>
        <v>0.66711341463414631</v>
      </c>
      <c r="AV63" s="194">
        <f t="shared" si="47"/>
        <v>0</v>
      </c>
      <c r="AW63" s="19">
        <f ca="1"/>
        <v>0</v>
      </c>
      <c r="AX63" s="208">
        <f t="shared" ca="1" si="48"/>
        <v>0</v>
      </c>
      <c r="AY63" s="207">
        <f ca="1"/>
        <v>49</v>
      </c>
      <c r="AZ63" s="194">
        <f ca="1"/>
        <v>0.60493827160493829</v>
      </c>
      <c r="BA63" s="198" cm="1">
        <f t="array" aca="1" ref="BA63" ca="1">IFERROR(MATCH(TRUE,INDEX($B$14:$B$117&gt;=AZ63,0),0),"")</f>
        <v>64</v>
      </c>
      <c r="BB63" s="194">
        <f t="shared" ca="1" si="49"/>
        <v>0.67426296296296295</v>
      </c>
      <c r="BE63" s="194">
        <f t="shared" si="50"/>
        <v>0</v>
      </c>
      <c r="BF63" s="19">
        <f ca="1"/>
        <v>0</v>
      </c>
      <c r="BG63" s="208">
        <f t="shared" ca="1" si="51"/>
        <v>0</v>
      </c>
      <c r="BH63" s="207">
        <f ca="1"/>
        <v>49</v>
      </c>
      <c r="BI63" s="194">
        <f ca="1"/>
        <v>0.60493827160493829</v>
      </c>
      <c r="BJ63" s="198" cm="1">
        <f t="array" aca="1" ref="BJ63" ca="1">IFERROR(MATCH(TRUE,INDEX($B$14:$B$117&gt;=BI63,0),0),"")</f>
        <v>64</v>
      </c>
      <c r="BK63" s="194">
        <f t="shared" ca="1" si="52"/>
        <v>0.67426296296296295</v>
      </c>
      <c r="BN63" s="194">
        <f t="shared" si="53"/>
        <v>0</v>
      </c>
      <c r="BO63" s="19">
        <f ca="1"/>
        <v>0</v>
      </c>
      <c r="BP63" s="208">
        <f t="shared" ca="1" si="54"/>
        <v>0</v>
      </c>
      <c r="BQ63" s="207">
        <f ca="1"/>
        <v>49</v>
      </c>
      <c r="BR63" s="194">
        <f ca="1"/>
        <v>0.61250000000000004</v>
      </c>
      <c r="BS63" s="198" cm="1">
        <f t="array" aca="1" ref="BS63" ca="1">IFERROR(MATCH(TRUE,INDEX($B$14:$B$117&gt;=BR63,0),0),"")</f>
        <v>65</v>
      </c>
      <c r="BT63" s="194">
        <f t="shared" ca="1" si="55"/>
        <v>0.68274375000000009</v>
      </c>
      <c r="BW63" s="194">
        <f t="shared" si="56"/>
        <v>0</v>
      </c>
      <c r="BX63" s="19">
        <f ca="1"/>
        <v>0</v>
      </c>
      <c r="BY63" s="208">
        <f t="shared" ca="1" si="57"/>
        <v>0</v>
      </c>
      <c r="BZ63" s="207">
        <f ca="1"/>
        <v>49</v>
      </c>
      <c r="CA63" s="194">
        <f ca="1"/>
        <v>0.61250000000000004</v>
      </c>
      <c r="CB63" s="198" cm="1">
        <f t="array" aca="1" ref="CB63" ca="1">IFERROR(MATCH(TRUE,INDEX($B$14:$B$117&gt;=CA63,0),0),"")</f>
        <v>65</v>
      </c>
      <c r="CC63" s="194">
        <f t="shared" ca="1" si="58"/>
        <v>0.68274375000000009</v>
      </c>
      <c r="CF63" s="194">
        <f t="shared" si="59"/>
        <v>0</v>
      </c>
      <c r="CG63" s="19">
        <f ca="1"/>
        <v>0</v>
      </c>
      <c r="CH63" s="208">
        <f t="shared" ca="1" si="60"/>
        <v>0</v>
      </c>
      <c r="CI63" s="207">
        <f ca="1"/>
        <v>49</v>
      </c>
      <c r="CJ63" s="194">
        <f ca="1"/>
        <v>0.620253164556962</v>
      </c>
      <c r="CK63" s="198" cm="1">
        <f t="array" aca="1" ref="CK63" ca="1">IFERROR(MATCH(TRUE,INDEX($B$14:$B$117&gt;=CJ63,0),0),"")</f>
        <v>65</v>
      </c>
      <c r="CL63" s="194">
        <f t="shared" ca="1" si="61"/>
        <v>0.68953164556962032</v>
      </c>
      <c r="CO63" s="194">
        <f t="shared" si="62"/>
        <v>0</v>
      </c>
      <c r="CP63" s="19">
        <f ca="1"/>
        <v>0</v>
      </c>
      <c r="CQ63" s="208">
        <f t="shared" ca="1" si="63"/>
        <v>0</v>
      </c>
      <c r="CR63" s="207"/>
      <c r="CS63" s="194"/>
      <c r="CT63" s="198" cm="1">
        <f t="array" ref="CT63">IFERROR(MATCH(TRUE,INDEX($B$14:$B$117&gt;=CS63,0),0),"")</f>
        <v>1</v>
      </c>
      <c r="CU63" s="194">
        <f t="shared" ca="1" si="64"/>
        <v>3.2000000000000006E-3</v>
      </c>
      <c r="CX63" s="194">
        <f t="shared" si="65"/>
        <v>0</v>
      </c>
      <c r="CY63" s="19" t="e">
        <f ca="1"/>
        <v>#N/A</v>
      </c>
      <c r="CZ63" s="208" t="e">
        <f t="shared" ca="1" si="66"/>
        <v>#N/A</v>
      </c>
      <c r="DA63" s="207"/>
      <c r="DB63" s="194"/>
      <c r="DC63" s="198" cm="1">
        <f t="array" ref="DC63">IFERROR(MATCH(TRUE,INDEX($B$14:$B$117&gt;=DB63,0),0),"")</f>
        <v>1</v>
      </c>
      <c r="DD63" s="194">
        <f t="shared" ca="1" si="67"/>
        <v>3.2000000000000006E-3</v>
      </c>
      <c r="DG63" s="194">
        <f t="shared" si="68"/>
        <v>0</v>
      </c>
      <c r="DH63" s="19" t="e">
        <f ca="1"/>
        <v>#N/A</v>
      </c>
      <c r="DI63" s="208" t="e">
        <f t="shared" ca="1" si="69"/>
        <v>#N/A</v>
      </c>
      <c r="DJ63" s="207"/>
      <c r="DK63" s="194"/>
      <c r="DL63" s="198" cm="1">
        <f t="array" ref="DL63">IFERROR(MATCH(TRUE,INDEX($B$14:$B$117&gt;=DK63,0),0),"")</f>
        <v>1</v>
      </c>
      <c r="DM63" s="194">
        <f t="shared" ca="1" si="70"/>
        <v>3.2000000000000006E-3</v>
      </c>
      <c r="DP63" s="194">
        <f t="shared" si="71"/>
        <v>0</v>
      </c>
      <c r="DQ63" s="19" t="e">
        <f ca="1"/>
        <v>#N/A</v>
      </c>
      <c r="DR63" s="208" t="e">
        <f t="shared" ca="1" si="72"/>
        <v>#N/A</v>
      </c>
      <c r="DS63" s="207"/>
      <c r="DT63" s="194"/>
      <c r="DU63" s="198" cm="1">
        <f t="array" ref="DU63">IFERROR(MATCH(TRUE,INDEX($B$14:$B$117&gt;=DT63,0),0),"")</f>
        <v>1</v>
      </c>
      <c r="DV63" s="194">
        <f t="shared" ca="1" si="73"/>
        <v>3.2000000000000006E-3</v>
      </c>
      <c r="DY63" s="194">
        <f t="shared" si="74"/>
        <v>0</v>
      </c>
      <c r="DZ63" s="19" t="e">
        <f ca="1"/>
        <v>#N/A</v>
      </c>
      <c r="EA63" s="208" t="e">
        <f t="shared" ca="1" si="75"/>
        <v>#N/A</v>
      </c>
      <c r="EB63" s="207"/>
      <c r="EC63" s="194"/>
      <c r="ED63" s="198" cm="1">
        <f t="array" ref="ED63">IFERROR(MATCH(TRUE,INDEX($B$14:$B$117&gt;=EC63,0),0),"")</f>
        <v>1</v>
      </c>
      <c r="EE63" s="194">
        <f t="shared" ca="1" si="76"/>
        <v>3.2000000000000006E-3</v>
      </c>
      <c r="EH63" s="194">
        <f t="shared" si="77"/>
        <v>0</v>
      </c>
      <c r="EI63" s="19" t="e">
        <f ca="1"/>
        <v>#N/A</v>
      </c>
      <c r="EJ63" s="208" t="e">
        <f t="shared" ca="1" si="78"/>
        <v>#N/A</v>
      </c>
      <c r="EK63" s="207"/>
      <c r="EL63" s="194"/>
      <c r="EM63" s="198" cm="1">
        <f t="array" ref="EM63">IFERROR(MATCH(TRUE,INDEX($B$14:$B$117&gt;=EL63,0),0),"")</f>
        <v>1</v>
      </c>
      <c r="EN63" s="194">
        <f t="shared" ca="1" si="79"/>
        <v>3.2000000000000006E-3</v>
      </c>
      <c r="EQ63" s="194">
        <f t="shared" si="80"/>
        <v>0</v>
      </c>
      <c r="ER63" s="19" t="e">
        <f ca="1"/>
        <v>#N/A</v>
      </c>
      <c r="ES63" s="208" t="e">
        <f t="shared" ca="1" si="81"/>
        <v>#N/A</v>
      </c>
      <c r="ET63" s="207"/>
      <c r="EU63" s="194"/>
      <c r="EV63" s="198" cm="1">
        <f t="array" ref="EV63">IFERROR(MATCH(TRUE,INDEX($B$14:$B$117&gt;=EU63,0),0),"")</f>
        <v>1</v>
      </c>
      <c r="EW63" s="194">
        <f t="shared" ca="1" si="82"/>
        <v>3.2000000000000006E-3</v>
      </c>
      <c r="EZ63" s="194">
        <f t="shared" si="83"/>
        <v>0</v>
      </c>
      <c r="FA63" s="19" t="e">
        <f ca="1"/>
        <v>#N/A</v>
      </c>
      <c r="FB63" s="208" t="e">
        <f t="shared" ca="1" si="84"/>
        <v>#N/A</v>
      </c>
      <c r="FC63" s="207"/>
      <c r="FD63" s="194"/>
      <c r="FE63" s="198" cm="1">
        <f t="array" ref="FE63">IFERROR(MATCH(TRUE,INDEX($B$14:$B$117&gt;=FD63,0),0),"")</f>
        <v>1</v>
      </c>
      <c r="FF63" s="194">
        <f t="shared" ca="1" si="85"/>
        <v>3.2000000000000006E-3</v>
      </c>
      <c r="FI63" s="194">
        <f t="shared" si="86"/>
        <v>0</v>
      </c>
      <c r="FJ63" s="19" t="e">
        <f ca="1"/>
        <v>#N/A</v>
      </c>
      <c r="FK63" s="208" t="e">
        <f t="shared" ca="1" si="87"/>
        <v>#N/A</v>
      </c>
      <c r="FL63" s="207"/>
      <c r="FM63" s="194"/>
      <c r="FN63" s="198" cm="1">
        <f t="array" ref="FN63">IFERROR(MATCH(TRUE,INDEX($B$14:$B$117&gt;=FM63,0),0),"")</f>
        <v>1</v>
      </c>
      <c r="FO63" s="194">
        <f t="shared" ca="1" si="88"/>
        <v>3.2000000000000006E-3</v>
      </c>
      <c r="FR63" s="194">
        <f t="shared" si="89"/>
        <v>0</v>
      </c>
      <c r="FS63" s="19" t="e">
        <f ca="1"/>
        <v>#N/A</v>
      </c>
      <c r="FT63" s="208" t="e">
        <f t="shared" ca="1" si="90"/>
        <v>#N/A</v>
      </c>
      <c r="FU63" s="207"/>
      <c r="FV63" s="194"/>
      <c r="FW63" s="198" cm="1">
        <f t="array" ref="FW63">IFERROR(MATCH(TRUE,INDEX($B$14:$B$117&gt;=FV63,0),0),"")</f>
        <v>1</v>
      </c>
      <c r="FX63" s="194">
        <f t="shared" ca="1" si="91"/>
        <v>3.2000000000000006E-3</v>
      </c>
      <c r="GA63" s="194">
        <f t="shared" si="92"/>
        <v>0</v>
      </c>
      <c r="GB63" s="19" t="e">
        <f ca="1"/>
        <v>#N/A</v>
      </c>
      <c r="GC63" s="208" t="e">
        <f t="shared" ca="1" si="93"/>
        <v>#N/A</v>
      </c>
    </row>
    <row r="64" spans="1:185" x14ac:dyDescent="0.2">
      <c r="A64" s="236">
        <v>50</v>
      </c>
      <c r="B64" s="195">
        <v>0.48543689320388334</v>
      </c>
      <c r="C64" s="194">
        <v>0.55929999999999991</v>
      </c>
      <c r="D64" s="195">
        <v>1.11E-2</v>
      </c>
      <c r="E64" s="194"/>
      <c r="F64" s="207">
        <f ca="1"/>
        <v>50</v>
      </c>
      <c r="G64" s="194">
        <f ca="1"/>
        <v>0.35971223021582738</v>
      </c>
      <c r="H64" s="198" cm="1">
        <f t="array" aca="1" ref="H64" ca="1">IFERROR(MATCH(TRUE,INDEX($B$14:$B$117&gt;=G64,0),0),"")</f>
        <v>39</v>
      </c>
      <c r="I64" s="194">
        <f t="shared" ca="1" si="38"/>
        <v>0.39326115107913684</v>
      </c>
      <c r="L64" s="194">
        <f t="shared" si="94"/>
        <v>0</v>
      </c>
      <c r="M64" s="19">
        <f ca="1"/>
        <v>0</v>
      </c>
      <c r="N64" s="208">
        <f t="shared" ca="1" si="95"/>
        <v>0</v>
      </c>
      <c r="O64" s="207">
        <f ca="1"/>
        <v>50</v>
      </c>
      <c r="P64" s="194">
        <f ca="1"/>
        <v>0.53763440860215062</v>
      </c>
      <c r="Q64" s="198" cm="1">
        <f t="array" aca="1" ref="Q64" ca="1">IFERROR(MATCH(TRUE,INDEX($B$14:$B$117&gt;=P64,0),0),"")</f>
        <v>57</v>
      </c>
      <c r="R64" s="194">
        <f t="shared" ca="1" si="39"/>
        <v>0.61342365591397863</v>
      </c>
      <c r="U64" s="194">
        <f t="shared" si="96"/>
        <v>0</v>
      </c>
      <c r="V64" s="19">
        <f ca="1"/>
        <v>0</v>
      </c>
      <c r="W64" s="208">
        <f t="shared" ca="1" si="97"/>
        <v>0</v>
      </c>
      <c r="X64" s="207">
        <f ca="1"/>
        <v>50</v>
      </c>
      <c r="Y64" s="194">
        <f ca="1"/>
        <v>0.58139534883720934</v>
      </c>
      <c r="Z64" s="198" cm="1">
        <f t="array" aca="1" ref="Z64" ca="1">IFERROR(MATCH(TRUE,INDEX($B$14:$B$117&gt;=Y64,0),0),"")</f>
        <v>61</v>
      </c>
      <c r="AA64" s="194">
        <f t="shared" ca="1" si="40"/>
        <v>0.65181860465116281</v>
      </c>
      <c r="AD64" s="194">
        <f t="shared" si="41"/>
        <v>0</v>
      </c>
      <c r="AE64" s="19">
        <f ca="1"/>
        <v>0</v>
      </c>
      <c r="AF64" s="208">
        <f t="shared" ca="1" si="42"/>
        <v>0</v>
      </c>
      <c r="AG64" s="207">
        <f ca="1"/>
        <v>50</v>
      </c>
      <c r="AH64" s="194">
        <f ca="1"/>
        <v>0.60240963855421692</v>
      </c>
      <c r="AI64" s="198" cm="1">
        <f t="array" aca="1" ref="AI64" ca="1">IFERROR(MATCH(TRUE,INDEX($B$14:$B$117&gt;=AH64,0),0),"")</f>
        <v>64</v>
      </c>
      <c r="AJ64" s="194">
        <f t="shared" ca="1" si="43"/>
        <v>0.67176265060240958</v>
      </c>
      <c r="AM64" s="194">
        <f t="shared" si="44"/>
        <v>0</v>
      </c>
      <c r="AN64" s="19">
        <f ca="1"/>
        <v>0</v>
      </c>
      <c r="AO64" s="208">
        <f t="shared" ca="1" si="45"/>
        <v>0</v>
      </c>
      <c r="AP64" s="207">
        <f ca="1"/>
        <v>50</v>
      </c>
      <c r="AQ64" s="194">
        <f ca="1"/>
        <v>0.6097560975609756</v>
      </c>
      <c r="AR64" s="198" cm="1">
        <f t="array" aca="1" ref="AR64" ca="1">IFERROR(MATCH(TRUE,INDEX($B$14:$B$117&gt;=AQ64,0),0),"")</f>
        <v>64</v>
      </c>
      <c r="AS64" s="194">
        <f t="shared" ca="1" si="46"/>
        <v>0.67902682926829261</v>
      </c>
      <c r="AV64" s="194">
        <f t="shared" si="47"/>
        <v>0</v>
      </c>
      <c r="AW64" s="19">
        <f ca="1"/>
        <v>0</v>
      </c>
      <c r="AX64" s="208">
        <f t="shared" ca="1" si="48"/>
        <v>0</v>
      </c>
      <c r="AY64" s="207">
        <f ca="1"/>
        <v>50</v>
      </c>
      <c r="AZ64" s="194">
        <f ca="1"/>
        <v>0.61728395061728392</v>
      </c>
      <c r="BA64" s="198" cm="1">
        <f t="array" aca="1" ref="BA64" ca="1">IFERROR(MATCH(TRUE,INDEX($B$14:$B$117&gt;=AZ64,0),0),"")</f>
        <v>65</v>
      </c>
      <c r="BB64" s="194">
        <f t="shared" ca="1" si="49"/>
        <v>0.68693209876543215</v>
      </c>
      <c r="BE64" s="194">
        <f t="shared" si="50"/>
        <v>0</v>
      </c>
      <c r="BF64" s="19">
        <f ca="1"/>
        <v>0</v>
      </c>
      <c r="BG64" s="208">
        <f t="shared" ca="1" si="51"/>
        <v>0</v>
      </c>
      <c r="BH64" s="207">
        <f ca="1"/>
        <v>50</v>
      </c>
      <c r="BI64" s="194">
        <f ca="1"/>
        <v>0.61728395061728392</v>
      </c>
      <c r="BJ64" s="198" cm="1">
        <f t="array" aca="1" ref="BJ64" ca="1">IFERROR(MATCH(TRUE,INDEX($B$14:$B$117&gt;=BI64,0),0),"")</f>
        <v>65</v>
      </c>
      <c r="BK64" s="194">
        <f t="shared" ca="1" si="52"/>
        <v>0.68693209876543215</v>
      </c>
      <c r="BN64" s="194">
        <f t="shared" si="53"/>
        <v>0</v>
      </c>
      <c r="BO64" s="19">
        <f ca="1"/>
        <v>0</v>
      </c>
      <c r="BP64" s="208">
        <f t="shared" ca="1" si="54"/>
        <v>0</v>
      </c>
      <c r="BQ64" s="207">
        <f ca="1"/>
        <v>50</v>
      </c>
      <c r="BR64" s="194">
        <f ca="1"/>
        <v>0.625</v>
      </c>
      <c r="BS64" s="198" cm="1">
        <f t="array" aca="1" ref="BS64" ca="1">IFERROR(MATCH(TRUE,INDEX($B$14:$B$117&gt;=BR64,0),0),"")</f>
        <v>66</v>
      </c>
      <c r="BT64" s="194">
        <f t="shared" ca="1" si="55"/>
        <v>0.69374999999999998</v>
      </c>
      <c r="BW64" s="194">
        <f t="shared" si="56"/>
        <v>0</v>
      </c>
      <c r="BX64" s="19">
        <f ca="1"/>
        <v>0</v>
      </c>
      <c r="BY64" s="208">
        <f t="shared" ca="1" si="57"/>
        <v>0</v>
      </c>
      <c r="BZ64" s="207">
        <f ca="1"/>
        <v>50</v>
      </c>
      <c r="CA64" s="194">
        <f ca="1"/>
        <v>0.625</v>
      </c>
      <c r="CB64" s="198" cm="1">
        <f t="array" aca="1" ref="CB64" ca="1">IFERROR(MATCH(TRUE,INDEX($B$14:$B$117&gt;=CA64,0),0),"")</f>
        <v>66</v>
      </c>
      <c r="CC64" s="194">
        <f t="shared" ca="1" si="58"/>
        <v>0.69374999999999998</v>
      </c>
      <c r="CF64" s="194">
        <f t="shared" si="59"/>
        <v>0</v>
      </c>
      <c r="CG64" s="19">
        <f ca="1"/>
        <v>0</v>
      </c>
      <c r="CH64" s="208">
        <f t="shared" ca="1" si="60"/>
        <v>0</v>
      </c>
      <c r="CI64" s="207">
        <f ca="1"/>
        <v>50</v>
      </c>
      <c r="CJ64" s="194">
        <f ca="1"/>
        <v>0.63291139240506333</v>
      </c>
      <c r="CK64" s="198" cm="1">
        <f t="array" aca="1" ref="CK64" ca="1">IFERROR(MATCH(TRUE,INDEX($B$14:$B$117&gt;=CJ64,0),0),"")</f>
        <v>67</v>
      </c>
      <c r="CL64" s="194">
        <f t="shared" ca="1" si="61"/>
        <v>0.69921772151898731</v>
      </c>
      <c r="CO64" s="194">
        <f t="shared" si="62"/>
        <v>0</v>
      </c>
      <c r="CP64" s="19">
        <f ca="1"/>
        <v>0</v>
      </c>
      <c r="CQ64" s="208">
        <f t="shared" ca="1" si="63"/>
        <v>0</v>
      </c>
      <c r="CR64" s="207"/>
      <c r="CS64" s="194"/>
      <c r="CT64" s="198" cm="1">
        <f t="array" ref="CT64">IFERROR(MATCH(TRUE,INDEX($B$14:$B$117&gt;=CS64,0),0),"")</f>
        <v>1</v>
      </c>
      <c r="CU64" s="194">
        <f t="shared" ca="1" si="64"/>
        <v>3.2000000000000006E-3</v>
      </c>
      <c r="CX64" s="194">
        <f t="shared" si="65"/>
        <v>0</v>
      </c>
      <c r="CY64" s="19" t="e">
        <f ca="1"/>
        <v>#N/A</v>
      </c>
      <c r="CZ64" s="208" t="e">
        <f t="shared" ca="1" si="66"/>
        <v>#N/A</v>
      </c>
      <c r="DA64" s="207"/>
      <c r="DB64" s="194"/>
      <c r="DC64" s="198" cm="1">
        <f t="array" ref="DC64">IFERROR(MATCH(TRUE,INDEX($B$14:$B$117&gt;=DB64,0),0),"")</f>
        <v>1</v>
      </c>
      <c r="DD64" s="194">
        <f t="shared" ca="1" si="67"/>
        <v>3.2000000000000006E-3</v>
      </c>
      <c r="DG64" s="194">
        <f t="shared" si="68"/>
        <v>0</v>
      </c>
      <c r="DH64" s="19" t="e">
        <f ca="1"/>
        <v>#N/A</v>
      </c>
      <c r="DI64" s="208" t="e">
        <f t="shared" ca="1" si="69"/>
        <v>#N/A</v>
      </c>
      <c r="DJ64" s="207"/>
      <c r="DK64" s="194"/>
      <c r="DL64" s="198" cm="1">
        <f t="array" ref="DL64">IFERROR(MATCH(TRUE,INDEX($B$14:$B$117&gt;=DK64,0),0),"")</f>
        <v>1</v>
      </c>
      <c r="DM64" s="194">
        <f t="shared" ca="1" si="70"/>
        <v>3.2000000000000006E-3</v>
      </c>
      <c r="DP64" s="194">
        <f t="shared" si="71"/>
        <v>0</v>
      </c>
      <c r="DQ64" s="19" t="e">
        <f ca="1"/>
        <v>#N/A</v>
      </c>
      <c r="DR64" s="208" t="e">
        <f t="shared" ca="1" si="72"/>
        <v>#N/A</v>
      </c>
      <c r="DS64" s="207"/>
      <c r="DT64" s="194"/>
      <c r="DU64" s="198" cm="1">
        <f t="array" ref="DU64">IFERROR(MATCH(TRUE,INDEX($B$14:$B$117&gt;=DT64,0),0),"")</f>
        <v>1</v>
      </c>
      <c r="DV64" s="194">
        <f t="shared" ca="1" si="73"/>
        <v>3.2000000000000006E-3</v>
      </c>
      <c r="DY64" s="194">
        <f t="shared" si="74"/>
        <v>0</v>
      </c>
      <c r="DZ64" s="19" t="e">
        <f ca="1"/>
        <v>#N/A</v>
      </c>
      <c r="EA64" s="208" t="e">
        <f t="shared" ca="1" si="75"/>
        <v>#N/A</v>
      </c>
      <c r="EB64" s="207"/>
      <c r="EC64" s="194"/>
      <c r="ED64" s="198" cm="1">
        <f t="array" ref="ED64">IFERROR(MATCH(TRUE,INDEX($B$14:$B$117&gt;=EC64,0),0),"")</f>
        <v>1</v>
      </c>
      <c r="EE64" s="194">
        <f t="shared" ca="1" si="76"/>
        <v>3.2000000000000006E-3</v>
      </c>
      <c r="EH64" s="194">
        <f t="shared" si="77"/>
        <v>0</v>
      </c>
      <c r="EI64" s="19" t="e">
        <f ca="1"/>
        <v>#N/A</v>
      </c>
      <c r="EJ64" s="208" t="e">
        <f t="shared" ca="1" si="78"/>
        <v>#N/A</v>
      </c>
      <c r="EK64" s="207"/>
      <c r="EL64" s="194"/>
      <c r="EM64" s="198" cm="1">
        <f t="array" ref="EM64">IFERROR(MATCH(TRUE,INDEX($B$14:$B$117&gt;=EL64,0),0),"")</f>
        <v>1</v>
      </c>
      <c r="EN64" s="194">
        <f t="shared" ca="1" si="79"/>
        <v>3.2000000000000006E-3</v>
      </c>
      <c r="EQ64" s="194">
        <f t="shared" si="80"/>
        <v>0</v>
      </c>
      <c r="ER64" s="19" t="e">
        <f ca="1"/>
        <v>#N/A</v>
      </c>
      <c r="ES64" s="208" t="e">
        <f t="shared" ca="1" si="81"/>
        <v>#N/A</v>
      </c>
      <c r="ET64" s="207"/>
      <c r="EU64" s="194"/>
      <c r="EV64" s="198" cm="1">
        <f t="array" ref="EV64">IFERROR(MATCH(TRUE,INDEX($B$14:$B$117&gt;=EU64,0),0),"")</f>
        <v>1</v>
      </c>
      <c r="EW64" s="194">
        <f t="shared" ca="1" si="82"/>
        <v>3.2000000000000006E-3</v>
      </c>
      <c r="EZ64" s="194">
        <f t="shared" si="83"/>
        <v>0</v>
      </c>
      <c r="FA64" s="19" t="e">
        <f ca="1"/>
        <v>#N/A</v>
      </c>
      <c r="FB64" s="208" t="e">
        <f t="shared" ca="1" si="84"/>
        <v>#N/A</v>
      </c>
      <c r="FC64" s="207"/>
      <c r="FD64" s="194"/>
      <c r="FE64" s="198" cm="1">
        <f t="array" ref="FE64">IFERROR(MATCH(TRUE,INDEX($B$14:$B$117&gt;=FD64,0),0),"")</f>
        <v>1</v>
      </c>
      <c r="FF64" s="194">
        <f t="shared" ca="1" si="85"/>
        <v>3.2000000000000006E-3</v>
      </c>
      <c r="FI64" s="194">
        <f t="shared" si="86"/>
        <v>0</v>
      </c>
      <c r="FJ64" s="19" t="e">
        <f ca="1"/>
        <v>#N/A</v>
      </c>
      <c r="FK64" s="208" t="e">
        <f t="shared" ca="1" si="87"/>
        <v>#N/A</v>
      </c>
      <c r="FL64" s="207"/>
      <c r="FM64" s="194"/>
      <c r="FN64" s="198" cm="1">
        <f t="array" ref="FN64">IFERROR(MATCH(TRUE,INDEX($B$14:$B$117&gt;=FM64,0),0),"")</f>
        <v>1</v>
      </c>
      <c r="FO64" s="194">
        <f t="shared" ca="1" si="88"/>
        <v>3.2000000000000006E-3</v>
      </c>
      <c r="FR64" s="194">
        <f t="shared" si="89"/>
        <v>0</v>
      </c>
      <c r="FS64" s="19" t="e">
        <f ca="1"/>
        <v>#N/A</v>
      </c>
      <c r="FT64" s="208" t="e">
        <f t="shared" ca="1" si="90"/>
        <v>#N/A</v>
      </c>
      <c r="FU64" s="207"/>
      <c r="FV64" s="194"/>
      <c r="FW64" s="198" cm="1">
        <f t="array" ref="FW64">IFERROR(MATCH(TRUE,INDEX($B$14:$B$117&gt;=FV64,0),0),"")</f>
        <v>1</v>
      </c>
      <c r="FX64" s="194">
        <f t="shared" ca="1" si="91"/>
        <v>3.2000000000000006E-3</v>
      </c>
      <c r="GA64" s="194">
        <f t="shared" si="92"/>
        <v>0</v>
      </c>
      <c r="GB64" s="19" t="e">
        <f ca="1"/>
        <v>#N/A</v>
      </c>
      <c r="GC64" s="208" t="e">
        <f t="shared" ca="1" si="93"/>
        <v>#N/A</v>
      </c>
    </row>
    <row r="65" spans="1:185" x14ac:dyDescent="0.2">
      <c r="A65" s="236">
        <v>51</v>
      </c>
      <c r="B65" s="195">
        <v>0.495145631067961</v>
      </c>
      <c r="C65" s="194">
        <v>0.57039999999999991</v>
      </c>
      <c r="D65" s="195">
        <v>1.11E-2</v>
      </c>
      <c r="E65" s="194"/>
      <c r="F65" s="207">
        <f ca="1"/>
        <v>51</v>
      </c>
      <c r="G65" s="194">
        <f ca="1"/>
        <v>0.36690647482014388</v>
      </c>
      <c r="H65" s="198" cm="1">
        <f t="array" aca="1" ref="H65" ca="1">IFERROR(MATCH(TRUE,INDEX($B$14:$B$117&gt;=G65,0),0),"")</f>
        <v>39</v>
      </c>
      <c r="I65" s="194">
        <f t="shared" ca="1" si="38"/>
        <v>0.40593237410071947</v>
      </c>
      <c r="L65" s="194">
        <f t="shared" si="94"/>
        <v>0</v>
      </c>
      <c r="M65" s="19">
        <f ca="1"/>
        <v>0</v>
      </c>
      <c r="N65" s="208">
        <f t="shared" ca="1" si="95"/>
        <v>0</v>
      </c>
      <c r="O65" s="207">
        <f ca="1"/>
        <v>51</v>
      </c>
      <c r="P65" s="194">
        <f ca="1"/>
        <v>0.54838709677419362</v>
      </c>
      <c r="Q65" s="198" cm="1">
        <f t="array" aca="1" ref="Q65" ca="1">IFERROR(MATCH(TRUE,INDEX($B$14:$B$117&gt;=P65,0),0),"")</f>
        <v>58</v>
      </c>
      <c r="R65" s="194">
        <f t="shared" ca="1" si="39"/>
        <v>0.62266774193548402</v>
      </c>
      <c r="U65" s="194">
        <f t="shared" si="96"/>
        <v>0</v>
      </c>
      <c r="V65" s="19">
        <f ca="1"/>
        <v>0</v>
      </c>
      <c r="W65" s="208">
        <f t="shared" ca="1" si="97"/>
        <v>0</v>
      </c>
      <c r="X65" s="207">
        <f ca="1"/>
        <v>51</v>
      </c>
      <c r="Y65" s="194">
        <f ca="1"/>
        <v>0.59302325581395343</v>
      </c>
      <c r="Z65" s="198" cm="1">
        <f t="array" aca="1" ref="Z65" ca="1">IFERROR(MATCH(TRUE,INDEX($B$14:$B$117&gt;=Y65,0),0),"")</f>
        <v>63</v>
      </c>
      <c r="AA65" s="194">
        <f t="shared" ca="1" si="40"/>
        <v>0.66267325581395342</v>
      </c>
      <c r="AD65" s="194">
        <f t="shared" si="41"/>
        <v>0</v>
      </c>
      <c r="AE65" s="19">
        <f ca="1"/>
        <v>0</v>
      </c>
      <c r="AF65" s="208">
        <f t="shared" ca="1" si="42"/>
        <v>0</v>
      </c>
      <c r="AG65" s="207">
        <f ca="1"/>
        <v>51</v>
      </c>
      <c r="AH65" s="194">
        <f ca="1"/>
        <v>0.61445783132530118</v>
      </c>
      <c r="AI65" s="198" cm="1">
        <f t="array" aca="1" ref="AI65" ca="1">IFERROR(MATCH(TRUE,INDEX($B$14:$B$117&gt;=AH65,0),0),"")</f>
        <v>65</v>
      </c>
      <c r="AJ65" s="194">
        <f t="shared" ca="1" si="43"/>
        <v>0.68445783132530125</v>
      </c>
      <c r="AM65" s="194">
        <f t="shared" si="44"/>
        <v>0</v>
      </c>
      <c r="AN65" s="19">
        <f ca="1"/>
        <v>0</v>
      </c>
      <c r="AO65" s="208">
        <f t="shared" ca="1" si="45"/>
        <v>0</v>
      </c>
      <c r="AP65" s="207">
        <f ca="1"/>
        <v>51</v>
      </c>
      <c r="AQ65" s="194">
        <f ca="1"/>
        <v>0.62195121951219512</v>
      </c>
      <c r="AR65" s="198" cm="1">
        <f t="array" aca="1" ref="AR65" ca="1">IFERROR(MATCH(TRUE,INDEX($B$14:$B$117&gt;=AQ65,0),0),"")</f>
        <v>66</v>
      </c>
      <c r="AS65" s="194">
        <f t="shared" ca="1" si="46"/>
        <v>0.69111219512195121</v>
      </c>
      <c r="AV65" s="194">
        <f t="shared" si="47"/>
        <v>0</v>
      </c>
      <c r="AW65" s="19">
        <f ca="1"/>
        <v>0</v>
      </c>
      <c r="AX65" s="208">
        <f t="shared" ca="1" si="48"/>
        <v>0</v>
      </c>
      <c r="AY65" s="207">
        <f ca="1"/>
        <v>51</v>
      </c>
      <c r="AZ65" s="194">
        <f ca="1"/>
        <v>0.62962962962962954</v>
      </c>
      <c r="BA65" s="198" cm="1">
        <f t="array" aca="1" ref="BA65" ca="1">IFERROR(MATCH(TRUE,INDEX($B$14:$B$117&gt;=AZ65,0),0),"")</f>
        <v>66</v>
      </c>
      <c r="BB65" s="194">
        <f t="shared" ca="1" si="49"/>
        <v>0.69775555555555546</v>
      </c>
      <c r="BE65" s="194">
        <f t="shared" si="50"/>
        <v>0</v>
      </c>
      <c r="BF65" s="19">
        <f ca="1"/>
        <v>0</v>
      </c>
      <c r="BG65" s="208">
        <f t="shared" ca="1" si="51"/>
        <v>0</v>
      </c>
      <c r="BH65" s="207">
        <f ca="1"/>
        <v>51</v>
      </c>
      <c r="BI65" s="194">
        <f ca="1"/>
        <v>0.62962962962962954</v>
      </c>
      <c r="BJ65" s="198" cm="1">
        <f t="array" aca="1" ref="BJ65" ca="1">IFERROR(MATCH(TRUE,INDEX($B$14:$B$117&gt;=BI65,0),0),"")</f>
        <v>66</v>
      </c>
      <c r="BK65" s="194">
        <f t="shared" ca="1" si="52"/>
        <v>0.69775555555555546</v>
      </c>
      <c r="BN65" s="194">
        <f t="shared" si="53"/>
        <v>0</v>
      </c>
      <c r="BO65" s="19">
        <f ca="1"/>
        <v>0</v>
      </c>
      <c r="BP65" s="208">
        <f t="shared" ca="1" si="54"/>
        <v>0</v>
      </c>
      <c r="BQ65" s="207">
        <f ca="1"/>
        <v>51</v>
      </c>
      <c r="BR65" s="194">
        <f ca="1"/>
        <v>0.63750000000000007</v>
      </c>
      <c r="BS65" s="198" cm="1">
        <f t="array" aca="1" ref="BS65" ca="1">IFERROR(MATCH(TRUE,INDEX($B$14:$B$117&gt;=BR65,0),0),"")</f>
        <v>67</v>
      </c>
      <c r="BT65" s="194">
        <f t="shared" ca="1" si="55"/>
        <v>0.70399125000000007</v>
      </c>
      <c r="BW65" s="194">
        <f t="shared" si="56"/>
        <v>0</v>
      </c>
      <c r="BX65" s="19">
        <f ca="1"/>
        <v>0</v>
      </c>
      <c r="BY65" s="208">
        <f t="shared" ca="1" si="57"/>
        <v>0</v>
      </c>
      <c r="BZ65" s="207">
        <f ca="1"/>
        <v>51</v>
      </c>
      <c r="CA65" s="194">
        <f ca="1"/>
        <v>0.63750000000000007</v>
      </c>
      <c r="CB65" s="198" cm="1">
        <f t="array" aca="1" ref="CB65" ca="1">IFERROR(MATCH(TRUE,INDEX($B$14:$B$117&gt;=CA65,0),0),"")</f>
        <v>67</v>
      </c>
      <c r="CC65" s="194">
        <f t="shared" ca="1" si="58"/>
        <v>0.70399125000000007</v>
      </c>
      <c r="CF65" s="194">
        <f t="shared" si="59"/>
        <v>0</v>
      </c>
      <c r="CG65" s="19">
        <f ca="1"/>
        <v>0</v>
      </c>
      <c r="CH65" s="208">
        <f t="shared" ca="1" si="60"/>
        <v>0</v>
      </c>
      <c r="CI65" s="207">
        <f ca="1"/>
        <v>51</v>
      </c>
      <c r="CJ65" s="194">
        <f ca="1"/>
        <v>0.64556962025316456</v>
      </c>
      <c r="CK65" s="198" cm="1">
        <f t="array" aca="1" ref="CK65" ca="1">IFERROR(MATCH(TRUE,INDEX($B$14:$B$117&gt;=CJ65,0),0),"")</f>
        <v>68</v>
      </c>
      <c r="CL65" s="194">
        <f t="shared" ca="1" si="61"/>
        <v>0.7129936708860759</v>
      </c>
      <c r="CO65" s="194">
        <f t="shared" si="62"/>
        <v>0</v>
      </c>
      <c r="CP65" s="19">
        <f ca="1"/>
        <v>0</v>
      </c>
      <c r="CQ65" s="208">
        <f t="shared" ca="1" si="63"/>
        <v>0</v>
      </c>
      <c r="CR65" s="207"/>
      <c r="CS65" s="194"/>
      <c r="CT65" s="198" cm="1">
        <f t="array" ref="CT65">IFERROR(MATCH(TRUE,INDEX($B$14:$B$117&gt;=CS65,0),0),"")</f>
        <v>1</v>
      </c>
      <c r="CU65" s="194">
        <f t="shared" ca="1" si="64"/>
        <v>3.2000000000000006E-3</v>
      </c>
      <c r="CX65" s="194">
        <f t="shared" si="65"/>
        <v>0</v>
      </c>
      <c r="CY65" s="19" t="e">
        <f ca="1"/>
        <v>#N/A</v>
      </c>
      <c r="CZ65" s="208" t="e">
        <f t="shared" ca="1" si="66"/>
        <v>#N/A</v>
      </c>
      <c r="DA65" s="207"/>
      <c r="DB65" s="194"/>
      <c r="DC65" s="198" cm="1">
        <f t="array" ref="DC65">IFERROR(MATCH(TRUE,INDEX($B$14:$B$117&gt;=DB65,0),0),"")</f>
        <v>1</v>
      </c>
      <c r="DD65" s="194">
        <f t="shared" ca="1" si="67"/>
        <v>3.2000000000000006E-3</v>
      </c>
      <c r="DG65" s="194">
        <f t="shared" si="68"/>
        <v>0</v>
      </c>
      <c r="DH65" s="19" t="e">
        <f ca="1"/>
        <v>#N/A</v>
      </c>
      <c r="DI65" s="208" t="e">
        <f t="shared" ca="1" si="69"/>
        <v>#N/A</v>
      </c>
      <c r="DJ65" s="207"/>
      <c r="DK65" s="194"/>
      <c r="DL65" s="198" cm="1">
        <f t="array" ref="DL65">IFERROR(MATCH(TRUE,INDEX($B$14:$B$117&gt;=DK65,0),0),"")</f>
        <v>1</v>
      </c>
      <c r="DM65" s="194">
        <f t="shared" ca="1" si="70"/>
        <v>3.2000000000000006E-3</v>
      </c>
      <c r="DP65" s="194">
        <f t="shared" si="71"/>
        <v>0</v>
      </c>
      <c r="DQ65" s="19" t="e">
        <f ca="1"/>
        <v>#N/A</v>
      </c>
      <c r="DR65" s="208" t="e">
        <f t="shared" ca="1" si="72"/>
        <v>#N/A</v>
      </c>
      <c r="DS65" s="207"/>
      <c r="DT65" s="194"/>
      <c r="DU65" s="198" cm="1">
        <f t="array" ref="DU65">IFERROR(MATCH(TRUE,INDEX($B$14:$B$117&gt;=DT65,0),0),"")</f>
        <v>1</v>
      </c>
      <c r="DV65" s="194">
        <f t="shared" ca="1" si="73"/>
        <v>3.2000000000000006E-3</v>
      </c>
      <c r="DY65" s="194">
        <f t="shared" si="74"/>
        <v>0</v>
      </c>
      <c r="DZ65" s="19" t="e">
        <f ca="1"/>
        <v>#N/A</v>
      </c>
      <c r="EA65" s="208" t="e">
        <f t="shared" ca="1" si="75"/>
        <v>#N/A</v>
      </c>
      <c r="EB65" s="207"/>
      <c r="EC65" s="194"/>
      <c r="ED65" s="198" cm="1">
        <f t="array" ref="ED65">IFERROR(MATCH(TRUE,INDEX($B$14:$B$117&gt;=EC65,0),0),"")</f>
        <v>1</v>
      </c>
      <c r="EE65" s="194">
        <f t="shared" ca="1" si="76"/>
        <v>3.2000000000000006E-3</v>
      </c>
      <c r="EH65" s="194">
        <f t="shared" si="77"/>
        <v>0</v>
      </c>
      <c r="EI65" s="19" t="e">
        <f ca="1"/>
        <v>#N/A</v>
      </c>
      <c r="EJ65" s="208" t="e">
        <f t="shared" ca="1" si="78"/>
        <v>#N/A</v>
      </c>
      <c r="EK65" s="207"/>
      <c r="EL65" s="194"/>
      <c r="EM65" s="198" cm="1">
        <f t="array" ref="EM65">IFERROR(MATCH(TRUE,INDEX($B$14:$B$117&gt;=EL65,0),0),"")</f>
        <v>1</v>
      </c>
      <c r="EN65" s="194">
        <f t="shared" ca="1" si="79"/>
        <v>3.2000000000000006E-3</v>
      </c>
      <c r="EQ65" s="194">
        <f t="shared" si="80"/>
        <v>0</v>
      </c>
      <c r="ER65" s="19" t="e">
        <f ca="1"/>
        <v>#N/A</v>
      </c>
      <c r="ES65" s="208" t="e">
        <f t="shared" ca="1" si="81"/>
        <v>#N/A</v>
      </c>
      <c r="ET65" s="207"/>
      <c r="EU65" s="194"/>
      <c r="EV65" s="198" cm="1">
        <f t="array" ref="EV65">IFERROR(MATCH(TRUE,INDEX($B$14:$B$117&gt;=EU65,0),0),"")</f>
        <v>1</v>
      </c>
      <c r="EW65" s="194">
        <f t="shared" ca="1" si="82"/>
        <v>3.2000000000000006E-3</v>
      </c>
      <c r="EZ65" s="194">
        <f t="shared" si="83"/>
        <v>0</v>
      </c>
      <c r="FA65" s="19" t="e">
        <f ca="1"/>
        <v>#N/A</v>
      </c>
      <c r="FB65" s="208" t="e">
        <f t="shared" ca="1" si="84"/>
        <v>#N/A</v>
      </c>
      <c r="FC65" s="207"/>
      <c r="FD65" s="194"/>
      <c r="FE65" s="198" cm="1">
        <f t="array" ref="FE65">IFERROR(MATCH(TRUE,INDEX($B$14:$B$117&gt;=FD65,0),0),"")</f>
        <v>1</v>
      </c>
      <c r="FF65" s="194">
        <f t="shared" ca="1" si="85"/>
        <v>3.2000000000000006E-3</v>
      </c>
      <c r="FI65" s="194">
        <f t="shared" si="86"/>
        <v>0</v>
      </c>
      <c r="FJ65" s="19" t="e">
        <f ca="1"/>
        <v>#N/A</v>
      </c>
      <c r="FK65" s="208" t="e">
        <f t="shared" ca="1" si="87"/>
        <v>#N/A</v>
      </c>
      <c r="FL65" s="207"/>
      <c r="FM65" s="194"/>
      <c r="FN65" s="198" cm="1">
        <f t="array" ref="FN65">IFERROR(MATCH(TRUE,INDEX($B$14:$B$117&gt;=FM65,0),0),"")</f>
        <v>1</v>
      </c>
      <c r="FO65" s="194">
        <f t="shared" ca="1" si="88"/>
        <v>3.2000000000000006E-3</v>
      </c>
      <c r="FR65" s="194">
        <f t="shared" si="89"/>
        <v>0</v>
      </c>
      <c r="FS65" s="19" t="e">
        <f ca="1"/>
        <v>#N/A</v>
      </c>
      <c r="FT65" s="208" t="e">
        <f t="shared" ca="1" si="90"/>
        <v>#N/A</v>
      </c>
      <c r="FU65" s="207"/>
      <c r="FV65" s="194"/>
      <c r="FW65" s="198" cm="1">
        <f t="array" ref="FW65">IFERROR(MATCH(TRUE,INDEX($B$14:$B$117&gt;=FV65,0),0),"")</f>
        <v>1</v>
      </c>
      <c r="FX65" s="194">
        <f t="shared" ca="1" si="91"/>
        <v>3.2000000000000006E-3</v>
      </c>
      <c r="GA65" s="194">
        <f t="shared" si="92"/>
        <v>0</v>
      </c>
      <c r="GB65" s="19" t="e">
        <f ca="1"/>
        <v>#N/A</v>
      </c>
      <c r="GC65" s="208" t="e">
        <f t="shared" ca="1" si="93"/>
        <v>#N/A</v>
      </c>
    </row>
    <row r="66" spans="1:185" x14ac:dyDescent="0.2">
      <c r="A66" s="236">
        <v>52</v>
      </c>
      <c r="B66" s="195">
        <v>0.50485436893203872</v>
      </c>
      <c r="C66" s="194">
        <v>0.58139999999999992</v>
      </c>
      <c r="D66" s="195">
        <v>1.0999999999999999E-2</v>
      </c>
      <c r="E66" s="194"/>
      <c r="F66" s="207">
        <f ca="1"/>
        <v>52</v>
      </c>
      <c r="G66" s="194">
        <f ca="1"/>
        <v>0.37410071942446044</v>
      </c>
      <c r="H66" s="198" cm="1">
        <f t="array" aca="1" ref="H66" ca="1">IFERROR(MATCH(TRUE,INDEX($B$14:$B$117&gt;=G66,0),0),"")</f>
        <v>40</v>
      </c>
      <c r="I66" s="194">
        <f t="shared" ca="1" si="38"/>
        <v>0.41822949640287788</v>
      </c>
      <c r="L66" s="194">
        <f t="shared" si="94"/>
        <v>0</v>
      </c>
      <c r="M66" s="19">
        <f ca="1"/>
        <v>0</v>
      </c>
      <c r="N66" s="208">
        <f t="shared" ca="1" si="95"/>
        <v>0</v>
      </c>
      <c r="O66" s="207">
        <f ca="1"/>
        <v>52</v>
      </c>
      <c r="P66" s="194">
        <f ca="1"/>
        <v>0.55913978494623662</v>
      </c>
      <c r="Q66" s="198" cm="1">
        <f t="array" aca="1" ref="Q66" ca="1">IFERROR(MATCH(TRUE,INDEX($B$14:$B$117&gt;=P66,0),0),"")</f>
        <v>59</v>
      </c>
      <c r="R66" s="194">
        <f t="shared" ca="1" si="39"/>
        <v>0.63174946236559149</v>
      </c>
      <c r="U66" s="194">
        <f t="shared" si="96"/>
        <v>0</v>
      </c>
      <c r="V66" s="19">
        <f ca="1"/>
        <v>0</v>
      </c>
      <c r="W66" s="208">
        <f t="shared" ca="1" si="97"/>
        <v>0</v>
      </c>
      <c r="X66" s="207">
        <f ca="1"/>
        <v>52</v>
      </c>
      <c r="Y66" s="194">
        <f ca="1"/>
        <v>0.60465116279069764</v>
      </c>
      <c r="Z66" s="198" cm="1">
        <f t="array" aca="1" ref="Z66" ca="1">IFERROR(MATCH(TRUE,INDEX($B$14:$B$117&gt;=Y66,0),0),"")</f>
        <v>64</v>
      </c>
      <c r="AA66" s="194">
        <f t="shared" ca="1" si="40"/>
        <v>0.67397906976744182</v>
      </c>
      <c r="AD66" s="194">
        <f t="shared" si="41"/>
        <v>0</v>
      </c>
      <c r="AE66" s="19">
        <f ca="1"/>
        <v>0</v>
      </c>
      <c r="AF66" s="208">
        <f t="shared" ca="1" si="42"/>
        <v>0</v>
      </c>
      <c r="AG66" s="207">
        <f ca="1"/>
        <v>52</v>
      </c>
      <c r="AH66" s="194">
        <f ca="1"/>
        <v>0.62650602409638556</v>
      </c>
      <c r="AI66" s="198" cm="1">
        <f t="array" aca="1" ref="AI66" ca="1">IFERROR(MATCH(TRUE,INDEX($B$14:$B$117&gt;=AH66,0),0),"")</f>
        <v>66</v>
      </c>
      <c r="AJ66" s="194">
        <f t="shared" ca="1" si="43"/>
        <v>0.6950530120481927</v>
      </c>
      <c r="AM66" s="194">
        <f t="shared" si="44"/>
        <v>0</v>
      </c>
      <c r="AN66" s="19">
        <f ca="1"/>
        <v>0</v>
      </c>
      <c r="AO66" s="208">
        <f t="shared" ca="1" si="45"/>
        <v>0</v>
      </c>
      <c r="AP66" s="207">
        <f ca="1"/>
        <v>52</v>
      </c>
      <c r="AQ66" s="194">
        <f ca="1"/>
        <v>0.63414634146341464</v>
      </c>
      <c r="AR66" s="198" cm="1">
        <f t="array" aca="1" ref="AR66" ca="1">IFERROR(MATCH(TRUE,INDEX($B$14:$B$117&gt;=AQ66,0),0),"")</f>
        <v>67</v>
      </c>
      <c r="AS66" s="194">
        <f t="shared" ca="1" si="46"/>
        <v>0.70050243902439024</v>
      </c>
      <c r="AV66" s="194">
        <f t="shared" si="47"/>
        <v>0</v>
      </c>
      <c r="AW66" s="19">
        <f ca="1"/>
        <v>0</v>
      </c>
      <c r="AX66" s="208">
        <f t="shared" ca="1" si="48"/>
        <v>0</v>
      </c>
      <c r="AY66" s="207">
        <f ca="1"/>
        <v>52</v>
      </c>
      <c r="AZ66" s="194">
        <f ca="1"/>
        <v>0.64197530864197527</v>
      </c>
      <c r="BA66" s="198" cm="1">
        <f t="array" aca="1" ref="BA66" ca="1">IFERROR(MATCH(TRUE,INDEX($B$14:$B$117&gt;=AZ66,0),0),"")</f>
        <v>68</v>
      </c>
      <c r="BB66" s="194">
        <f t="shared" ca="1" si="49"/>
        <v>0.70969876543209864</v>
      </c>
      <c r="BE66" s="194">
        <f t="shared" si="50"/>
        <v>0</v>
      </c>
      <c r="BF66" s="19">
        <f ca="1"/>
        <v>0</v>
      </c>
      <c r="BG66" s="208">
        <f t="shared" ca="1" si="51"/>
        <v>0</v>
      </c>
      <c r="BH66" s="207">
        <f ca="1"/>
        <v>52</v>
      </c>
      <c r="BI66" s="194">
        <f ca="1"/>
        <v>0.64197530864197527</v>
      </c>
      <c r="BJ66" s="198" cm="1">
        <f t="array" aca="1" ref="BJ66" ca="1">IFERROR(MATCH(TRUE,INDEX($B$14:$B$117&gt;=BI66,0),0),"")</f>
        <v>68</v>
      </c>
      <c r="BK66" s="194">
        <f t="shared" ca="1" si="52"/>
        <v>0.70969876543209864</v>
      </c>
      <c r="BN66" s="194">
        <f t="shared" si="53"/>
        <v>0</v>
      </c>
      <c r="BO66" s="19">
        <f ca="1"/>
        <v>0</v>
      </c>
      <c r="BP66" s="208">
        <f t="shared" ca="1" si="54"/>
        <v>0</v>
      </c>
      <c r="BQ66" s="207">
        <f ca="1"/>
        <v>52</v>
      </c>
      <c r="BR66" s="194">
        <f ca="1"/>
        <v>0.65</v>
      </c>
      <c r="BS66" s="198" cm="1">
        <f t="array" aca="1" ref="BS66" ca="1">IFERROR(MATCH(TRUE,INDEX($B$14:$B$117&gt;=BR66,0),0),"")</f>
        <v>68</v>
      </c>
      <c r="BT66" s="194">
        <f t="shared" ca="1" si="55"/>
        <v>0.717055</v>
      </c>
      <c r="BW66" s="194">
        <f t="shared" si="56"/>
        <v>0</v>
      </c>
      <c r="BX66" s="19">
        <f ca="1"/>
        <v>0</v>
      </c>
      <c r="BY66" s="208">
        <f t="shared" ca="1" si="57"/>
        <v>0</v>
      </c>
      <c r="BZ66" s="207">
        <f ca="1"/>
        <v>52</v>
      </c>
      <c r="CA66" s="194">
        <f ca="1"/>
        <v>0.65</v>
      </c>
      <c r="CB66" s="198" cm="1">
        <f t="array" aca="1" ref="CB66" ca="1">IFERROR(MATCH(TRUE,INDEX($B$14:$B$117&gt;=CA66,0),0),"")</f>
        <v>68</v>
      </c>
      <c r="CC66" s="194">
        <f t="shared" ca="1" si="58"/>
        <v>0.717055</v>
      </c>
      <c r="CF66" s="194">
        <f t="shared" si="59"/>
        <v>0</v>
      </c>
      <c r="CG66" s="19">
        <f ca="1"/>
        <v>0</v>
      </c>
      <c r="CH66" s="208">
        <f t="shared" ca="1" si="60"/>
        <v>0</v>
      </c>
      <c r="CI66" s="207">
        <f ca="1"/>
        <v>52</v>
      </c>
      <c r="CJ66" s="194">
        <f ca="1"/>
        <v>0.65822784810126578</v>
      </c>
      <c r="CK66" s="198" cm="1">
        <f t="array" aca="1" ref="CK66" ca="1">IFERROR(MATCH(TRUE,INDEX($B$14:$B$117&gt;=CJ66,0),0),"")</f>
        <v>69</v>
      </c>
      <c r="CL66" s="194">
        <f t="shared" ca="1" si="61"/>
        <v>0.72459746835443017</v>
      </c>
      <c r="CO66" s="194">
        <f t="shared" si="62"/>
        <v>0</v>
      </c>
      <c r="CP66" s="19">
        <f ca="1"/>
        <v>0</v>
      </c>
      <c r="CQ66" s="208">
        <f t="shared" ca="1" si="63"/>
        <v>0</v>
      </c>
      <c r="CR66" s="207"/>
      <c r="CS66" s="194"/>
      <c r="CT66" s="198" cm="1">
        <f t="array" ref="CT66">IFERROR(MATCH(TRUE,INDEX($B$14:$B$117&gt;=CS66,0),0),"")</f>
        <v>1</v>
      </c>
      <c r="CU66" s="194">
        <f t="shared" ca="1" si="64"/>
        <v>3.2000000000000006E-3</v>
      </c>
      <c r="CX66" s="194">
        <f t="shared" si="65"/>
        <v>0</v>
      </c>
      <c r="CY66" s="19" t="e">
        <f ca="1"/>
        <v>#N/A</v>
      </c>
      <c r="CZ66" s="208" t="e">
        <f t="shared" ca="1" si="66"/>
        <v>#N/A</v>
      </c>
      <c r="DA66" s="207"/>
      <c r="DB66" s="194"/>
      <c r="DC66" s="198" cm="1">
        <f t="array" ref="DC66">IFERROR(MATCH(TRUE,INDEX($B$14:$B$117&gt;=DB66,0),0),"")</f>
        <v>1</v>
      </c>
      <c r="DD66" s="194">
        <f t="shared" ca="1" si="67"/>
        <v>3.2000000000000006E-3</v>
      </c>
      <c r="DG66" s="194">
        <f t="shared" si="68"/>
        <v>0</v>
      </c>
      <c r="DH66" s="19" t="e">
        <f ca="1"/>
        <v>#N/A</v>
      </c>
      <c r="DI66" s="208" t="e">
        <f t="shared" ca="1" si="69"/>
        <v>#N/A</v>
      </c>
      <c r="DJ66" s="207"/>
      <c r="DK66" s="194"/>
      <c r="DL66" s="198" cm="1">
        <f t="array" ref="DL66">IFERROR(MATCH(TRUE,INDEX($B$14:$B$117&gt;=DK66,0),0),"")</f>
        <v>1</v>
      </c>
      <c r="DM66" s="194">
        <f t="shared" ca="1" si="70"/>
        <v>3.2000000000000006E-3</v>
      </c>
      <c r="DP66" s="194">
        <f t="shared" si="71"/>
        <v>0</v>
      </c>
      <c r="DQ66" s="19" t="e">
        <f ca="1"/>
        <v>#N/A</v>
      </c>
      <c r="DR66" s="208" t="e">
        <f t="shared" ca="1" si="72"/>
        <v>#N/A</v>
      </c>
      <c r="DS66" s="207"/>
      <c r="DT66" s="194"/>
      <c r="DU66" s="198" cm="1">
        <f t="array" ref="DU66">IFERROR(MATCH(TRUE,INDEX($B$14:$B$117&gt;=DT66,0),0),"")</f>
        <v>1</v>
      </c>
      <c r="DV66" s="194">
        <f t="shared" ca="1" si="73"/>
        <v>3.2000000000000006E-3</v>
      </c>
      <c r="DY66" s="194">
        <f t="shared" si="74"/>
        <v>0</v>
      </c>
      <c r="DZ66" s="19" t="e">
        <f ca="1"/>
        <v>#N/A</v>
      </c>
      <c r="EA66" s="208" t="e">
        <f t="shared" ca="1" si="75"/>
        <v>#N/A</v>
      </c>
      <c r="EB66" s="207"/>
      <c r="EC66" s="194"/>
      <c r="ED66" s="198" cm="1">
        <f t="array" ref="ED66">IFERROR(MATCH(TRUE,INDEX($B$14:$B$117&gt;=EC66,0),0),"")</f>
        <v>1</v>
      </c>
      <c r="EE66" s="194">
        <f t="shared" ca="1" si="76"/>
        <v>3.2000000000000006E-3</v>
      </c>
      <c r="EH66" s="194">
        <f t="shared" si="77"/>
        <v>0</v>
      </c>
      <c r="EI66" s="19" t="e">
        <f ca="1"/>
        <v>#N/A</v>
      </c>
      <c r="EJ66" s="208" t="e">
        <f t="shared" ca="1" si="78"/>
        <v>#N/A</v>
      </c>
      <c r="EK66" s="207"/>
      <c r="EL66" s="194"/>
      <c r="EM66" s="198" cm="1">
        <f t="array" ref="EM66">IFERROR(MATCH(TRUE,INDEX($B$14:$B$117&gt;=EL66,0),0),"")</f>
        <v>1</v>
      </c>
      <c r="EN66" s="194">
        <f t="shared" ca="1" si="79"/>
        <v>3.2000000000000006E-3</v>
      </c>
      <c r="EQ66" s="194">
        <f t="shared" si="80"/>
        <v>0</v>
      </c>
      <c r="ER66" s="19" t="e">
        <f ca="1"/>
        <v>#N/A</v>
      </c>
      <c r="ES66" s="208" t="e">
        <f t="shared" ca="1" si="81"/>
        <v>#N/A</v>
      </c>
      <c r="ET66" s="207"/>
      <c r="EU66" s="194"/>
      <c r="EV66" s="198" cm="1">
        <f t="array" ref="EV66">IFERROR(MATCH(TRUE,INDEX($B$14:$B$117&gt;=EU66,0),0),"")</f>
        <v>1</v>
      </c>
      <c r="EW66" s="194">
        <f t="shared" ca="1" si="82"/>
        <v>3.2000000000000006E-3</v>
      </c>
      <c r="EZ66" s="194">
        <f t="shared" si="83"/>
        <v>0</v>
      </c>
      <c r="FA66" s="19" t="e">
        <f ca="1"/>
        <v>#N/A</v>
      </c>
      <c r="FB66" s="208" t="e">
        <f t="shared" ca="1" si="84"/>
        <v>#N/A</v>
      </c>
      <c r="FC66" s="207"/>
      <c r="FD66" s="194"/>
      <c r="FE66" s="198" cm="1">
        <f t="array" ref="FE66">IFERROR(MATCH(TRUE,INDEX($B$14:$B$117&gt;=FD66,0),0),"")</f>
        <v>1</v>
      </c>
      <c r="FF66" s="194">
        <f t="shared" ca="1" si="85"/>
        <v>3.2000000000000006E-3</v>
      </c>
      <c r="FI66" s="194">
        <f t="shared" si="86"/>
        <v>0</v>
      </c>
      <c r="FJ66" s="19" t="e">
        <f ca="1"/>
        <v>#N/A</v>
      </c>
      <c r="FK66" s="208" t="e">
        <f t="shared" ca="1" si="87"/>
        <v>#N/A</v>
      </c>
      <c r="FL66" s="207"/>
      <c r="FM66" s="194"/>
      <c r="FN66" s="198" cm="1">
        <f t="array" ref="FN66">IFERROR(MATCH(TRUE,INDEX($B$14:$B$117&gt;=FM66,0),0),"")</f>
        <v>1</v>
      </c>
      <c r="FO66" s="194">
        <f t="shared" ca="1" si="88"/>
        <v>3.2000000000000006E-3</v>
      </c>
      <c r="FR66" s="194">
        <f t="shared" si="89"/>
        <v>0</v>
      </c>
      <c r="FS66" s="19" t="e">
        <f ca="1"/>
        <v>#N/A</v>
      </c>
      <c r="FT66" s="208" t="e">
        <f t="shared" ca="1" si="90"/>
        <v>#N/A</v>
      </c>
      <c r="FU66" s="207"/>
      <c r="FV66" s="194"/>
      <c r="FW66" s="198" cm="1">
        <f t="array" ref="FW66">IFERROR(MATCH(TRUE,INDEX($B$14:$B$117&gt;=FV66,0),0),"")</f>
        <v>1</v>
      </c>
      <c r="FX66" s="194">
        <f t="shared" ca="1" si="91"/>
        <v>3.2000000000000006E-3</v>
      </c>
      <c r="GA66" s="194">
        <f t="shared" si="92"/>
        <v>0</v>
      </c>
      <c r="GB66" s="19" t="e">
        <f ca="1"/>
        <v>#N/A</v>
      </c>
      <c r="GC66" s="208" t="e">
        <f t="shared" ca="1" si="93"/>
        <v>#N/A</v>
      </c>
    </row>
    <row r="67" spans="1:185" x14ac:dyDescent="0.2">
      <c r="A67" s="236">
        <v>53</v>
      </c>
      <c r="B67" s="195">
        <v>0.51456310679611639</v>
      </c>
      <c r="C67" s="194">
        <v>0.59239999999999993</v>
      </c>
      <c r="D67" s="195">
        <v>1.0999999999999999E-2</v>
      </c>
      <c r="E67" s="194"/>
      <c r="F67" s="207">
        <f ca="1"/>
        <v>53</v>
      </c>
      <c r="G67" s="194">
        <f ca="1"/>
        <v>0.38129496402877699</v>
      </c>
      <c r="H67" s="198" cm="1">
        <f t="array" aca="1" ref="H67" ca="1">IFERROR(MATCH(TRUE,INDEX($B$14:$B$117&gt;=G67,0),0),"")</f>
        <v>41</v>
      </c>
      <c r="I67" s="194">
        <f t="shared" ca="1" si="38"/>
        <v>0.43345539568345332</v>
      </c>
      <c r="L67" s="194">
        <f t="shared" si="94"/>
        <v>0</v>
      </c>
      <c r="M67" s="19">
        <f ca="1"/>
        <v>0</v>
      </c>
      <c r="N67" s="208">
        <f t="shared" ca="1" si="95"/>
        <v>0</v>
      </c>
      <c r="O67" s="207">
        <f ca="1"/>
        <v>53</v>
      </c>
      <c r="P67" s="194">
        <f ca="1"/>
        <v>0.56989247311827962</v>
      </c>
      <c r="Q67" s="198" cm="1">
        <f t="array" aca="1" ref="Q67" ca="1">IFERROR(MATCH(TRUE,INDEX($B$14:$B$117&gt;=P67,0),0),"")</f>
        <v>60</v>
      </c>
      <c r="R67" s="194">
        <f t="shared" ca="1" si="39"/>
        <v>0.64040967741935484</v>
      </c>
      <c r="U67" s="194">
        <f t="shared" si="96"/>
        <v>0</v>
      </c>
      <c r="V67" s="19">
        <f ca="1"/>
        <v>0</v>
      </c>
      <c r="W67" s="208">
        <f t="shared" ca="1" si="97"/>
        <v>0</v>
      </c>
      <c r="X67" s="207">
        <f ca="1"/>
        <v>53</v>
      </c>
      <c r="Y67" s="194">
        <f ca="1"/>
        <v>0.61627906976744184</v>
      </c>
      <c r="Z67" s="198" cm="1">
        <f t="array" aca="1" ref="Z67" ca="1">IFERROR(MATCH(TRUE,INDEX($B$14:$B$117&gt;=Y67,0),0),"")</f>
        <v>65</v>
      </c>
      <c r="AA67" s="194">
        <f t="shared" ca="1" si="40"/>
        <v>0.68605232558139539</v>
      </c>
      <c r="AD67" s="194">
        <f t="shared" si="41"/>
        <v>0</v>
      </c>
      <c r="AE67" s="19">
        <f ca="1"/>
        <v>0</v>
      </c>
      <c r="AF67" s="208">
        <f t="shared" ca="1" si="42"/>
        <v>0</v>
      </c>
      <c r="AG67" s="207">
        <f ca="1"/>
        <v>53</v>
      </c>
      <c r="AH67" s="194">
        <f ca="1"/>
        <v>0.63855421686746994</v>
      </c>
      <c r="AI67" s="198" cm="1">
        <f t="array" aca="1" ref="AI67" ca="1">IFERROR(MATCH(TRUE,INDEX($B$14:$B$117&gt;=AH67,0),0),"")</f>
        <v>67</v>
      </c>
      <c r="AJ67" s="194">
        <f t="shared" ca="1" si="43"/>
        <v>0.70508795180722894</v>
      </c>
      <c r="AM67" s="194">
        <f t="shared" si="44"/>
        <v>0</v>
      </c>
      <c r="AN67" s="19">
        <f ca="1"/>
        <v>0</v>
      </c>
      <c r="AO67" s="208">
        <f t="shared" ca="1" si="45"/>
        <v>0</v>
      </c>
      <c r="AP67" s="207">
        <f ca="1"/>
        <v>53</v>
      </c>
      <c r="AQ67" s="194">
        <f ca="1"/>
        <v>0.64634146341463417</v>
      </c>
      <c r="AR67" s="198" cm="1">
        <f t="array" aca="1" ref="AR67" ca="1">IFERROR(MATCH(TRUE,INDEX($B$14:$B$117&gt;=AQ67,0),0),"")</f>
        <v>68</v>
      </c>
      <c r="AS67" s="194">
        <f t="shared" ca="1" si="46"/>
        <v>0.71370121951219512</v>
      </c>
      <c r="AV67" s="194">
        <f t="shared" si="47"/>
        <v>0</v>
      </c>
      <c r="AW67" s="19">
        <f ca="1"/>
        <v>0</v>
      </c>
      <c r="AX67" s="208">
        <f t="shared" ca="1" si="48"/>
        <v>0</v>
      </c>
      <c r="AY67" s="207">
        <f ca="1"/>
        <v>53</v>
      </c>
      <c r="AZ67" s="194">
        <f ca="1"/>
        <v>0.65432098765432101</v>
      </c>
      <c r="BA67" s="198" cm="1">
        <f t="array" aca="1" ref="BA67" ca="1">IFERROR(MATCH(TRUE,INDEX($B$14:$B$117&gt;=AZ67,0),0),"")</f>
        <v>69</v>
      </c>
      <c r="BB67" s="194">
        <f t="shared" ca="1" si="49"/>
        <v>0.72101604938271591</v>
      </c>
      <c r="BE67" s="194">
        <f t="shared" si="50"/>
        <v>0</v>
      </c>
      <c r="BF67" s="19">
        <f ca="1"/>
        <v>0</v>
      </c>
      <c r="BG67" s="208">
        <f t="shared" ca="1" si="51"/>
        <v>0</v>
      </c>
      <c r="BH67" s="207">
        <f ca="1"/>
        <v>53</v>
      </c>
      <c r="BI67" s="194">
        <f ca="1"/>
        <v>0.65432098765432101</v>
      </c>
      <c r="BJ67" s="198" cm="1">
        <f t="array" aca="1" ref="BJ67" ca="1">IFERROR(MATCH(TRUE,INDEX($B$14:$B$117&gt;=BI67,0),0),"")</f>
        <v>69</v>
      </c>
      <c r="BK67" s="194">
        <f t="shared" ca="1" si="52"/>
        <v>0.72101604938271591</v>
      </c>
      <c r="BN67" s="194">
        <f t="shared" si="53"/>
        <v>0</v>
      </c>
      <c r="BO67" s="19">
        <f ca="1"/>
        <v>0</v>
      </c>
      <c r="BP67" s="208">
        <f t="shared" ca="1" si="54"/>
        <v>0</v>
      </c>
      <c r="BQ67" s="207">
        <f ca="1"/>
        <v>53</v>
      </c>
      <c r="BR67" s="194">
        <f ca="1"/>
        <v>0.66250000000000009</v>
      </c>
      <c r="BS67" s="198" cm="1">
        <f t="array" aca="1" ref="BS67" ca="1">IFERROR(MATCH(TRUE,INDEX($B$14:$B$117&gt;=BR67,0),0),"")</f>
        <v>70</v>
      </c>
      <c r="BT67" s="194">
        <f t="shared" ca="1" si="55"/>
        <v>0.72851375000000007</v>
      </c>
      <c r="BW67" s="194">
        <f t="shared" si="56"/>
        <v>0</v>
      </c>
      <c r="BX67" s="19">
        <f ca="1"/>
        <v>0</v>
      </c>
      <c r="BY67" s="208">
        <f t="shared" ca="1" si="57"/>
        <v>0</v>
      </c>
      <c r="BZ67" s="207">
        <f ca="1"/>
        <v>53</v>
      </c>
      <c r="CA67" s="194">
        <f ca="1"/>
        <v>0.66250000000000009</v>
      </c>
      <c r="CB67" s="198" cm="1">
        <f t="array" aca="1" ref="CB67" ca="1">IFERROR(MATCH(TRUE,INDEX($B$14:$B$117&gt;=CA67,0),0),"")</f>
        <v>70</v>
      </c>
      <c r="CC67" s="194">
        <f t="shared" ca="1" si="58"/>
        <v>0.72851375000000007</v>
      </c>
      <c r="CF67" s="194">
        <f t="shared" si="59"/>
        <v>0</v>
      </c>
      <c r="CG67" s="19">
        <f ca="1"/>
        <v>0</v>
      </c>
      <c r="CH67" s="208">
        <f t="shared" ca="1" si="60"/>
        <v>0</v>
      </c>
      <c r="CI67" s="207">
        <f ca="1"/>
        <v>53</v>
      </c>
      <c r="CJ67" s="194">
        <f ca="1"/>
        <v>0.67088607594936711</v>
      </c>
      <c r="CK67" s="198" cm="1">
        <f t="array" aca="1" ref="CK67" ca="1">IFERROR(MATCH(TRUE,INDEX($B$14:$B$117&gt;=CJ67,0),0),"")</f>
        <v>71</v>
      </c>
      <c r="CL67" s="194">
        <f t="shared" ca="1" si="61"/>
        <v>0.73638101265822775</v>
      </c>
      <c r="CO67" s="194">
        <f t="shared" si="62"/>
        <v>0</v>
      </c>
      <c r="CP67" s="19">
        <f ca="1"/>
        <v>0</v>
      </c>
      <c r="CQ67" s="208">
        <f t="shared" ca="1" si="63"/>
        <v>0</v>
      </c>
      <c r="CR67" s="207"/>
      <c r="CS67" s="194"/>
      <c r="CT67" s="198" cm="1">
        <f t="array" ref="CT67">IFERROR(MATCH(TRUE,INDEX($B$14:$B$117&gt;=CS67,0),0),"")</f>
        <v>1</v>
      </c>
      <c r="CU67" s="194">
        <f t="shared" ca="1" si="64"/>
        <v>3.2000000000000006E-3</v>
      </c>
      <c r="CX67" s="194">
        <f t="shared" si="65"/>
        <v>0</v>
      </c>
      <c r="CY67" s="19" t="e">
        <f ca="1"/>
        <v>#N/A</v>
      </c>
      <c r="CZ67" s="208" t="e">
        <f t="shared" ca="1" si="66"/>
        <v>#N/A</v>
      </c>
      <c r="DA67" s="207"/>
      <c r="DB67" s="194"/>
      <c r="DC67" s="198" cm="1">
        <f t="array" ref="DC67">IFERROR(MATCH(TRUE,INDEX($B$14:$B$117&gt;=DB67,0),0),"")</f>
        <v>1</v>
      </c>
      <c r="DD67" s="194">
        <f t="shared" ca="1" si="67"/>
        <v>3.2000000000000006E-3</v>
      </c>
      <c r="DG67" s="194">
        <f t="shared" si="68"/>
        <v>0</v>
      </c>
      <c r="DH67" s="19" t="e">
        <f ca="1"/>
        <v>#N/A</v>
      </c>
      <c r="DI67" s="208" t="e">
        <f t="shared" ca="1" si="69"/>
        <v>#N/A</v>
      </c>
      <c r="DJ67" s="207"/>
      <c r="DK67" s="194"/>
      <c r="DL67" s="198" cm="1">
        <f t="array" ref="DL67">IFERROR(MATCH(TRUE,INDEX($B$14:$B$117&gt;=DK67,0),0),"")</f>
        <v>1</v>
      </c>
      <c r="DM67" s="194">
        <f t="shared" ca="1" si="70"/>
        <v>3.2000000000000006E-3</v>
      </c>
      <c r="DP67" s="194">
        <f t="shared" si="71"/>
        <v>0</v>
      </c>
      <c r="DQ67" s="19" t="e">
        <f ca="1"/>
        <v>#N/A</v>
      </c>
      <c r="DR67" s="208" t="e">
        <f t="shared" ca="1" si="72"/>
        <v>#N/A</v>
      </c>
      <c r="DS67" s="207"/>
      <c r="DT67" s="194"/>
      <c r="DU67" s="198" cm="1">
        <f t="array" ref="DU67">IFERROR(MATCH(TRUE,INDEX($B$14:$B$117&gt;=DT67,0),0),"")</f>
        <v>1</v>
      </c>
      <c r="DV67" s="194">
        <f t="shared" ca="1" si="73"/>
        <v>3.2000000000000006E-3</v>
      </c>
      <c r="DY67" s="194">
        <f t="shared" si="74"/>
        <v>0</v>
      </c>
      <c r="DZ67" s="19" t="e">
        <f ca="1"/>
        <v>#N/A</v>
      </c>
      <c r="EA67" s="208" t="e">
        <f t="shared" ca="1" si="75"/>
        <v>#N/A</v>
      </c>
      <c r="EB67" s="207"/>
      <c r="EC67" s="194"/>
      <c r="ED67" s="198" cm="1">
        <f t="array" ref="ED67">IFERROR(MATCH(TRUE,INDEX($B$14:$B$117&gt;=EC67,0),0),"")</f>
        <v>1</v>
      </c>
      <c r="EE67" s="194">
        <f t="shared" ca="1" si="76"/>
        <v>3.2000000000000006E-3</v>
      </c>
      <c r="EH67" s="194">
        <f t="shared" si="77"/>
        <v>0</v>
      </c>
      <c r="EI67" s="19" t="e">
        <f ca="1"/>
        <v>#N/A</v>
      </c>
      <c r="EJ67" s="208" t="e">
        <f t="shared" ca="1" si="78"/>
        <v>#N/A</v>
      </c>
      <c r="EK67" s="207"/>
      <c r="EL67" s="194"/>
      <c r="EM67" s="198" cm="1">
        <f t="array" ref="EM67">IFERROR(MATCH(TRUE,INDEX($B$14:$B$117&gt;=EL67,0),0),"")</f>
        <v>1</v>
      </c>
      <c r="EN67" s="194">
        <f t="shared" ca="1" si="79"/>
        <v>3.2000000000000006E-3</v>
      </c>
      <c r="EQ67" s="194">
        <f t="shared" si="80"/>
        <v>0</v>
      </c>
      <c r="ER67" s="19" t="e">
        <f ca="1"/>
        <v>#N/A</v>
      </c>
      <c r="ES67" s="208" t="e">
        <f t="shared" ca="1" si="81"/>
        <v>#N/A</v>
      </c>
      <c r="ET67" s="207"/>
      <c r="EU67" s="194"/>
      <c r="EV67" s="198" cm="1">
        <f t="array" ref="EV67">IFERROR(MATCH(TRUE,INDEX($B$14:$B$117&gt;=EU67,0),0),"")</f>
        <v>1</v>
      </c>
      <c r="EW67" s="194">
        <f t="shared" ca="1" si="82"/>
        <v>3.2000000000000006E-3</v>
      </c>
      <c r="EZ67" s="194">
        <f t="shared" si="83"/>
        <v>0</v>
      </c>
      <c r="FA67" s="19" t="e">
        <f ca="1"/>
        <v>#N/A</v>
      </c>
      <c r="FB67" s="208" t="e">
        <f t="shared" ca="1" si="84"/>
        <v>#N/A</v>
      </c>
      <c r="FC67" s="207"/>
      <c r="FD67" s="194"/>
      <c r="FE67" s="198" cm="1">
        <f t="array" ref="FE67">IFERROR(MATCH(TRUE,INDEX($B$14:$B$117&gt;=FD67,0),0),"")</f>
        <v>1</v>
      </c>
      <c r="FF67" s="194">
        <f t="shared" ca="1" si="85"/>
        <v>3.2000000000000006E-3</v>
      </c>
      <c r="FI67" s="194">
        <f t="shared" si="86"/>
        <v>0</v>
      </c>
      <c r="FJ67" s="19" t="e">
        <f ca="1"/>
        <v>#N/A</v>
      </c>
      <c r="FK67" s="208" t="e">
        <f t="shared" ca="1" si="87"/>
        <v>#N/A</v>
      </c>
      <c r="FL67" s="207"/>
      <c r="FM67" s="194"/>
      <c r="FN67" s="198" cm="1">
        <f t="array" ref="FN67">IFERROR(MATCH(TRUE,INDEX($B$14:$B$117&gt;=FM67,0),0),"")</f>
        <v>1</v>
      </c>
      <c r="FO67" s="194">
        <f t="shared" ca="1" si="88"/>
        <v>3.2000000000000006E-3</v>
      </c>
      <c r="FR67" s="194">
        <f t="shared" si="89"/>
        <v>0</v>
      </c>
      <c r="FS67" s="19" t="e">
        <f ca="1"/>
        <v>#N/A</v>
      </c>
      <c r="FT67" s="208" t="e">
        <f t="shared" ca="1" si="90"/>
        <v>#N/A</v>
      </c>
      <c r="FU67" s="207"/>
      <c r="FV67" s="194"/>
      <c r="FW67" s="198" cm="1">
        <f t="array" ref="FW67">IFERROR(MATCH(TRUE,INDEX($B$14:$B$117&gt;=FV67,0),0),"")</f>
        <v>1</v>
      </c>
      <c r="FX67" s="194">
        <f t="shared" ca="1" si="91"/>
        <v>3.2000000000000006E-3</v>
      </c>
      <c r="GA67" s="194">
        <f t="shared" si="92"/>
        <v>0</v>
      </c>
      <c r="GB67" s="19" t="e">
        <f ca="1"/>
        <v>#N/A</v>
      </c>
      <c r="GC67" s="208" t="e">
        <f t="shared" ca="1" si="93"/>
        <v>#N/A</v>
      </c>
    </row>
    <row r="68" spans="1:185" x14ac:dyDescent="0.2">
      <c r="A68" s="236">
        <v>54</v>
      </c>
      <c r="B68" s="195">
        <v>0.52427184466019405</v>
      </c>
      <c r="C68" s="194">
        <v>0.6006999999999999</v>
      </c>
      <c r="D68" s="195">
        <v>8.3000000000000001E-3</v>
      </c>
      <c r="E68" s="194"/>
      <c r="F68" s="207">
        <f ca="1"/>
        <v>54</v>
      </c>
      <c r="G68" s="194">
        <f ca="1"/>
        <v>0.38848920863309355</v>
      </c>
      <c r="H68" s="198" cm="1">
        <f t="array" aca="1" ref="H68" ca="1">IFERROR(MATCH(TRUE,INDEX($B$14:$B$117&gt;=G68,0),0),"")</f>
        <v>42</v>
      </c>
      <c r="I68" s="194">
        <f t="shared" ca="1" si="38"/>
        <v>0.44935107913669065</v>
      </c>
      <c r="L68" s="194">
        <f t="shared" si="94"/>
        <v>0</v>
      </c>
      <c r="M68" s="19">
        <f ca="1"/>
        <v>0</v>
      </c>
      <c r="N68" s="208">
        <f t="shared" ca="1" si="95"/>
        <v>0</v>
      </c>
      <c r="O68" s="207">
        <f ca="1"/>
        <v>54</v>
      </c>
      <c r="P68" s="194">
        <f ca="1"/>
        <v>0.58064516129032262</v>
      </c>
      <c r="Q68" s="198" cm="1">
        <f t="array" aca="1" ref="Q68" ca="1">IFERROR(MATCH(TRUE,INDEX($B$14:$B$117&gt;=P68,0),0),"")</f>
        <v>61</v>
      </c>
      <c r="R68" s="194">
        <f t="shared" ca="1" si="39"/>
        <v>0.65110000000000001</v>
      </c>
      <c r="U68" s="194">
        <f t="shared" si="96"/>
        <v>0</v>
      </c>
      <c r="V68" s="19">
        <f ca="1"/>
        <v>0</v>
      </c>
      <c r="W68" s="208">
        <f t="shared" ca="1" si="97"/>
        <v>0</v>
      </c>
      <c r="X68" s="207">
        <f ca="1"/>
        <v>54</v>
      </c>
      <c r="Y68" s="194">
        <f ca="1"/>
        <v>0.62790697674418605</v>
      </c>
      <c r="Z68" s="198" cm="1">
        <f t="array" aca="1" ref="Z68" ca="1">IFERROR(MATCH(TRUE,INDEX($B$14:$B$117&gt;=Y68,0),0),"")</f>
        <v>66</v>
      </c>
      <c r="AA68" s="194">
        <f t="shared" ca="1" si="40"/>
        <v>0.69626511627906973</v>
      </c>
      <c r="AD68" s="194">
        <f t="shared" si="41"/>
        <v>0</v>
      </c>
      <c r="AE68" s="19">
        <f ca="1"/>
        <v>0</v>
      </c>
      <c r="AF68" s="208">
        <f t="shared" ca="1" si="42"/>
        <v>0</v>
      </c>
      <c r="AG68" s="207">
        <f ca="1"/>
        <v>54</v>
      </c>
      <c r="AH68" s="194">
        <f ca="1"/>
        <v>0.6506024096385542</v>
      </c>
      <c r="AI68" s="198" cm="1">
        <f t="array" aca="1" ref="AI68" ca="1">IFERROR(MATCH(TRUE,INDEX($B$14:$B$117&gt;=AH68,0),0),"")</f>
        <v>69</v>
      </c>
      <c r="AJ68" s="194">
        <f t="shared" ca="1" si="43"/>
        <v>0.71760722891566253</v>
      </c>
      <c r="AM68" s="194">
        <f t="shared" si="44"/>
        <v>0</v>
      </c>
      <c r="AN68" s="19">
        <f ca="1"/>
        <v>0</v>
      </c>
      <c r="AO68" s="208">
        <f t="shared" ca="1" si="45"/>
        <v>0</v>
      </c>
      <c r="AP68" s="207">
        <f ca="1"/>
        <v>54</v>
      </c>
      <c r="AQ68" s="194">
        <f ca="1"/>
        <v>0.65853658536585369</v>
      </c>
      <c r="AR68" s="198" cm="1">
        <f t="array" aca="1" ref="AR68" ca="1">IFERROR(MATCH(TRUE,INDEX($B$14:$B$117&gt;=AQ68,0),0),"")</f>
        <v>69</v>
      </c>
      <c r="AS68" s="194">
        <f t="shared" ca="1" si="46"/>
        <v>0.72488048780487802</v>
      </c>
      <c r="AV68" s="194">
        <f t="shared" si="47"/>
        <v>0</v>
      </c>
      <c r="AW68" s="19">
        <f ca="1"/>
        <v>0</v>
      </c>
      <c r="AX68" s="208">
        <f t="shared" ca="1" si="48"/>
        <v>0</v>
      </c>
      <c r="AY68" s="207">
        <f ca="1"/>
        <v>54</v>
      </c>
      <c r="AZ68" s="194">
        <f ca="1"/>
        <v>0.66666666666666663</v>
      </c>
      <c r="BA68" s="198" cm="1">
        <f t="array" aca="1" ref="BA68" ca="1">IFERROR(MATCH(TRUE,INDEX($B$14:$B$117&gt;=AZ68,0),0),"")</f>
        <v>70</v>
      </c>
      <c r="BB68" s="194">
        <f t="shared" ca="1" si="49"/>
        <v>0.73233333333333328</v>
      </c>
      <c r="BE68" s="194">
        <f t="shared" si="50"/>
        <v>0</v>
      </c>
      <c r="BF68" s="19">
        <f ca="1"/>
        <v>0</v>
      </c>
      <c r="BG68" s="208">
        <f t="shared" ca="1" si="51"/>
        <v>0</v>
      </c>
      <c r="BH68" s="207">
        <f ca="1"/>
        <v>54</v>
      </c>
      <c r="BI68" s="194">
        <f ca="1"/>
        <v>0.66666666666666663</v>
      </c>
      <c r="BJ68" s="198" cm="1">
        <f t="array" aca="1" ref="BJ68" ca="1">IFERROR(MATCH(TRUE,INDEX($B$14:$B$117&gt;=BI68,0),0),"")</f>
        <v>70</v>
      </c>
      <c r="BK68" s="194">
        <f t="shared" ca="1" si="52"/>
        <v>0.73233333333333328</v>
      </c>
      <c r="BN68" s="194">
        <f t="shared" si="53"/>
        <v>0</v>
      </c>
      <c r="BO68" s="19">
        <f ca="1"/>
        <v>0</v>
      </c>
      <c r="BP68" s="208">
        <f t="shared" ca="1" si="54"/>
        <v>0</v>
      </c>
      <c r="BQ68" s="207">
        <f ca="1"/>
        <v>54</v>
      </c>
      <c r="BR68" s="194">
        <f ca="1"/>
        <v>0.67500000000000004</v>
      </c>
      <c r="BS68" s="198" cm="1">
        <f t="array" aca="1" ref="BS68" ca="1">IFERROR(MATCH(TRUE,INDEX($B$14:$B$117&gt;=BR68,0),0),"")</f>
        <v>71</v>
      </c>
      <c r="BT68" s="194">
        <f t="shared" ca="1" si="55"/>
        <v>0.74006749999999999</v>
      </c>
      <c r="BW68" s="194">
        <f t="shared" si="56"/>
        <v>0</v>
      </c>
      <c r="BX68" s="19">
        <f ca="1"/>
        <v>0</v>
      </c>
      <c r="BY68" s="208">
        <f t="shared" ca="1" si="57"/>
        <v>0</v>
      </c>
      <c r="BZ68" s="207">
        <f ca="1"/>
        <v>54</v>
      </c>
      <c r="CA68" s="194">
        <f ca="1"/>
        <v>0.67500000000000004</v>
      </c>
      <c r="CB68" s="198" cm="1">
        <f t="array" aca="1" ref="CB68" ca="1">IFERROR(MATCH(TRUE,INDEX($B$14:$B$117&gt;=CA68,0),0),"")</f>
        <v>71</v>
      </c>
      <c r="CC68" s="194">
        <f t="shared" ca="1" si="58"/>
        <v>0.74006749999999999</v>
      </c>
      <c r="CF68" s="194">
        <f t="shared" si="59"/>
        <v>0</v>
      </c>
      <c r="CG68" s="19">
        <f ca="1"/>
        <v>0</v>
      </c>
      <c r="CH68" s="208">
        <f t="shared" ca="1" si="60"/>
        <v>0</v>
      </c>
      <c r="CI68" s="207">
        <f ca="1"/>
        <v>54</v>
      </c>
      <c r="CJ68" s="194">
        <f ca="1"/>
        <v>0.68354430379746833</v>
      </c>
      <c r="CK68" s="198" cm="1">
        <f t="array" aca="1" ref="CK68" ca="1">IFERROR(MATCH(TRUE,INDEX($B$14:$B$117&gt;=CJ68,0),0),"")</f>
        <v>72</v>
      </c>
      <c r="CL68" s="194">
        <f t="shared" ca="1" si="61"/>
        <v>0.74784303797468366</v>
      </c>
      <c r="CO68" s="194">
        <f t="shared" si="62"/>
        <v>0</v>
      </c>
      <c r="CP68" s="19">
        <f ca="1"/>
        <v>0</v>
      </c>
      <c r="CQ68" s="208">
        <f t="shared" ca="1" si="63"/>
        <v>0</v>
      </c>
      <c r="CR68" s="207"/>
      <c r="CS68" s="194"/>
      <c r="CT68" s="198" cm="1">
        <f t="array" ref="CT68">IFERROR(MATCH(TRUE,INDEX($B$14:$B$117&gt;=CS68,0),0),"")</f>
        <v>1</v>
      </c>
      <c r="CU68" s="194">
        <f t="shared" ca="1" si="64"/>
        <v>3.2000000000000006E-3</v>
      </c>
      <c r="CX68" s="194">
        <f t="shared" si="65"/>
        <v>0</v>
      </c>
      <c r="CY68" s="19" t="e">
        <f ca="1"/>
        <v>#N/A</v>
      </c>
      <c r="CZ68" s="208" t="e">
        <f t="shared" ca="1" si="66"/>
        <v>#N/A</v>
      </c>
      <c r="DA68" s="207"/>
      <c r="DB68" s="194"/>
      <c r="DC68" s="198" cm="1">
        <f t="array" ref="DC68">IFERROR(MATCH(TRUE,INDEX($B$14:$B$117&gt;=DB68,0),0),"")</f>
        <v>1</v>
      </c>
      <c r="DD68" s="194">
        <f t="shared" ca="1" si="67"/>
        <v>3.2000000000000006E-3</v>
      </c>
      <c r="DG68" s="194">
        <f t="shared" si="68"/>
        <v>0</v>
      </c>
      <c r="DH68" s="19" t="e">
        <f ca="1"/>
        <v>#N/A</v>
      </c>
      <c r="DI68" s="208" t="e">
        <f t="shared" ca="1" si="69"/>
        <v>#N/A</v>
      </c>
      <c r="DJ68" s="207"/>
      <c r="DK68" s="194"/>
      <c r="DL68" s="198" cm="1">
        <f t="array" ref="DL68">IFERROR(MATCH(TRUE,INDEX($B$14:$B$117&gt;=DK68,0),0),"")</f>
        <v>1</v>
      </c>
      <c r="DM68" s="194">
        <f t="shared" ca="1" si="70"/>
        <v>3.2000000000000006E-3</v>
      </c>
      <c r="DP68" s="194">
        <f t="shared" si="71"/>
        <v>0</v>
      </c>
      <c r="DQ68" s="19" t="e">
        <f ca="1"/>
        <v>#N/A</v>
      </c>
      <c r="DR68" s="208" t="e">
        <f t="shared" ca="1" si="72"/>
        <v>#N/A</v>
      </c>
      <c r="DS68" s="207"/>
      <c r="DT68" s="194"/>
      <c r="DU68" s="198" cm="1">
        <f t="array" ref="DU68">IFERROR(MATCH(TRUE,INDEX($B$14:$B$117&gt;=DT68,0),0),"")</f>
        <v>1</v>
      </c>
      <c r="DV68" s="194">
        <f t="shared" ca="1" si="73"/>
        <v>3.2000000000000006E-3</v>
      </c>
      <c r="DY68" s="194">
        <f t="shared" si="74"/>
        <v>0</v>
      </c>
      <c r="DZ68" s="19" t="e">
        <f ca="1"/>
        <v>#N/A</v>
      </c>
      <c r="EA68" s="208" t="e">
        <f t="shared" ca="1" si="75"/>
        <v>#N/A</v>
      </c>
      <c r="EB68" s="207"/>
      <c r="EC68" s="194"/>
      <c r="ED68" s="198" cm="1">
        <f t="array" ref="ED68">IFERROR(MATCH(TRUE,INDEX($B$14:$B$117&gt;=EC68,0),0),"")</f>
        <v>1</v>
      </c>
      <c r="EE68" s="194">
        <f t="shared" ca="1" si="76"/>
        <v>3.2000000000000006E-3</v>
      </c>
      <c r="EH68" s="194">
        <f t="shared" si="77"/>
        <v>0</v>
      </c>
      <c r="EI68" s="19" t="e">
        <f ca="1"/>
        <v>#N/A</v>
      </c>
      <c r="EJ68" s="208" t="e">
        <f t="shared" ca="1" si="78"/>
        <v>#N/A</v>
      </c>
      <c r="EK68" s="207"/>
      <c r="EL68" s="194"/>
      <c r="EM68" s="198" cm="1">
        <f t="array" ref="EM68">IFERROR(MATCH(TRUE,INDEX($B$14:$B$117&gt;=EL68,0),0),"")</f>
        <v>1</v>
      </c>
      <c r="EN68" s="194">
        <f t="shared" ca="1" si="79"/>
        <v>3.2000000000000006E-3</v>
      </c>
      <c r="EQ68" s="194">
        <f t="shared" si="80"/>
        <v>0</v>
      </c>
      <c r="ER68" s="19" t="e">
        <f ca="1"/>
        <v>#N/A</v>
      </c>
      <c r="ES68" s="208" t="e">
        <f t="shared" ca="1" si="81"/>
        <v>#N/A</v>
      </c>
      <c r="ET68" s="207"/>
      <c r="EU68" s="194"/>
      <c r="EV68" s="198" cm="1">
        <f t="array" ref="EV68">IFERROR(MATCH(TRUE,INDEX($B$14:$B$117&gt;=EU68,0),0),"")</f>
        <v>1</v>
      </c>
      <c r="EW68" s="194">
        <f t="shared" ca="1" si="82"/>
        <v>3.2000000000000006E-3</v>
      </c>
      <c r="EZ68" s="194">
        <f t="shared" si="83"/>
        <v>0</v>
      </c>
      <c r="FA68" s="19" t="e">
        <f ca="1"/>
        <v>#N/A</v>
      </c>
      <c r="FB68" s="208" t="e">
        <f t="shared" ca="1" si="84"/>
        <v>#N/A</v>
      </c>
      <c r="FC68" s="207"/>
      <c r="FD68" s="194"/>
      <c r="FE68" s="198" cm="1">
        <f t="array" ref="FE68">IFERROR(MATCH(TRUE,INDEX($B$14:$B$117&gt;=FD68,0),0),"")</f>
        <v>1</v>
      </c>
      <c r="FF68" s="194">
        <f t="shared" ca="1" si="85"/>
        <v>3.2000000000000006E-3</v>
      </c>
      <c r="FI68" s="194">
        <f t="shared" si="86"/>
        <v>0</v>
      </c>
      <c r="FJ68" s="19" t="e">
        <f ca="1"/>
        <v>#N/A</v>
      </c>
      <c r="FK68" s="208" t="e">
        <f t="shared" ca="1" si="87"/>
        <v>#N/A</v>
      </c>
      <c r="FL68" s="207"/>
      <c r="FM68" s="194"/>
      <c r="FN68" s="198" cm="1">
        <f t="array" ref="FN68">IFERROR(MATCH(TRUE,INDEX($B$14:$B$117&gt;=FM68,0),0),"")</f>
        <v>1</v>
      </c>
      <c r="FO68" s="194">
        <f t="shared" ca="1" si="88"/>
        <v>3.2000000000000006E-3</v>
      </c>
      <c r="FR68" s="194">
        <f t="shared" si="89"/>
        <v>0</v>
      </c>
      <c r="FS68" s="19" t="e">
        <f ca="1"/>
        <v>#N/A</v>
      </c>
      <c r="FT68" s="208" t="e">
        <f t="shared" ca="1" si="90"/>
        <v>#N/A</v>
      </c>
      <c r="FU68" s="207"/>
      <c r="FV68" s="194"/>
      <c r="FW68" s="198" cm="1">
        <f t="array" ref="FW68">IFERROR(MATCH(TRUE,INDEX($B$14:$B$117&gt;=FV68,0),0),"")</f>
        <v>1</v>
      </c>
      <c r="FX68" s="194">
        <f t="shared" ca="1" si="91"/>
        <v>3.2000000000000006E-3</v>
      </c>
      <c r="GA68" s="194">
        <f t="shared" si="92"/>
        <v>0</v>
      </c>
      <c r="GB68" s="19" t="e">
        <f ca="1"/>
        <v>#N/A</v>
      </c>
      <c r="GC68" s="208" t="e">
        <f t="shared" ca="1" si="93"/>
        <v>#N/A</v>
      </c>
    </row>
    <row r="69" spans="1:185" x14ac:dyDescent="0.2">
      <c r="A69" s="236">
        <v>55</v>
      </c>
      <c r="B69" s="195">
        <v>0.53398058252427172</v>
      </c>
      <c r="C69" s="194">
        <v>0.60899999999999987</v>
      </c>
      <c r="D69" s="195">
        <v>8.3000000000000001E-3</v>
      </c>
      <c r="E69" s="194"/>
      <c r="F69" s="207">
        <f ca="1"/>
        <v>55</v>
      </c>
      <c r="G69" s="194">
        <f ca="1"/>
        <v>0.39568345323741011</v>
      </c>
      <c r="H69" s="198" cm="1">
        <f t="array" aca="1" ref="H69" ca="1">IFERROR(MATCH(TRUE,INDEX($B$14:$B$117&gt;=G69,0),0),"")</f>
        <v>42</v>
      </c>
      <c r="I69" s="194">
        <f t="shared" ca="1" si="38"/>
        <v>0.45713165467625899</v>
      </c>
      <c r="L69" s="194">
        <f t="shared" si="94"/>
        <v>0</v>
      </c>
      <c r="M69" s="19">
        <f ca="1"/>
        <v>0</v>
      </c>
      <c r="N69" s="208">
        <f t="shared" ca="1" si="95"/>
        <v>0</v>
      </c>
      <c r="O69" s="207">
        <f ca="1"/>
        <v>55</v>
      </c>
      <c r="P69" s="194">
        <f ca="1"/>
        <v>0.59139784946236562</v>
      </c>
      <c r="Q69" s="198" cm="1">
        <f t="array" aca="1" ref="Q69" ca="1">IFERROR(MATCH(TRUE,INDEX($B$14:$B$117&gt;=P69,0),0),"")</f>
        <v>62</v>
      </c>
      <c r="R69" s="194">
        <f t="shared" ca="1" si="39"/>
        <v>0.66140860215053765</v>
      </c>
      <c r="U69" s="194">
        <f t="shared" si="96"/>
        <v>0</v>
      </c>
      <c r="V69" s="19">
        <f ca="1"/>
        <v>0</v>
      </c>
      <c r="W69" s="208">
        <f t="shared" ca="1" si="97"/>
        <v>0</v>
      </c>
      <c r="X69" s="207">
        <f ca="1"/>
        <v>55</v>
      </c>
      <c r="Y69" s="194">
        <f ca="1"/>
        <v>0.63953488372093026</v>
      </c>
      <c r="Z69" s="198" cm="1">
        <f t="array" aca="1" ref="Z69" ca="1">IFERROR(MATCH(TRUE,INDEX($B$14:$B$117&gt;=Y69,0),0),"")</f>
        <v>67</v>
      </c>
      <c r="AA69" s="194">
        <f t="shared" ca="1" si="40"/>
        <v>0.70610813953488372</v>
      </c>
      <c r="AD69" s="194">
        <f t="shared" si="41"/>
        <v>0</v>
      </c>
      <c r="AE69" s="19">
        <f ca="1"/>
        <v>0</v>
      </c>
      <c r="AF69" s="208">
        <f t="shared" ca="1" si="42"/>
        <v>0</v>
      </c>
      <c r="AG69" s="207">
        <f ca="1"/>
        <v>55</v>
      </c>
      <c r="AH69" s="194">
        <f ca="1"/>
        <v>0.66265060240963858</v>
      </c>
      <c r="AI69" s="198" cm="1">
        <f t="array" aca="1" ref="AI69" ca="1">IFERROR(MATCH(TRUE,INDEX($B$14:$B$117&gt;=AH69,0),0),"")</f>
        <v>70</v>
      </c>
      <c r="AJ69" s="194">
        <f t="shared" ca="1" si="43"/>
        <v>0.72865180722891565</v>
      </c>
      <c r="AM69" s="194">
        <f t="shared" si="44"/>
        <v>0</v>
      </c>
      <c r="AN69" s="19">
        <f ca="1"/>
        <v>0</v>
      </c>
      <c r="AO69" s="208">
        <f t="shared" ca="1" si="45"/>
        <v>0</v>
      </c>
      <c r="AP69" s="207">
        <f ca="1"/>
        <v>55</v>
      </c>
      <c r="AQ69" s="194">
        <f ca="1"/>
        <v>0.67073170731707321</v>
      </c>
      <c r="AR69" s="198" cm="1">
        <f t="array" aca="1" ref="AR69" ca="1">IFERROR(MATCH(TRUE,INDEX($B$14:$B$117&gt;=AQ69,0),0),"")</f>
        <v>71</v>
      </c>
      <c r="AS69" s="194">
        <f t="shared" ca="1" si="46"/>
        <v>0.73624268292682915</v>
      </c>
      <c r="AV69" s="194">
        <f t="shared" si="47"/>
        <v>0</v>
      </c>
      <c r="AW69" s="19">
        <f ca="1"/>
        <v>0</v>
      </c>
      <c r="AX69" s="208">
        <f t="shared" ca="1" si="48"/>
        <v>0</v>
      </c>
      <c r="AY69" s="207">
        <f ca="1"/>
        <v>55</v>
      </c>
      <c r="AZ69" s="194">
        <f ca="1"/>
        <v>0.67901234567901225</v>
      </c>
      <c r="BA69" s="198" cm="1">
        <f t="array" aca="1" ref="BA69" ca="1">IFERROR(MATCH(TRUE,INDEX($B$14:$B$117&gt;=AZ69,0),0),"")</f>
        <v>71</v>
      </c>
      <c r="BB69" s="194">
        <f t="shared" ca="1" si="49"/>
        <v>0.74366296296296286</v>
      </c>
      <c r="BE69" s="194">
        <f t="shared" si="50"/>
        <v>0</v>
      </c>
      <c r="BF69" s="19">
        <f ca="1"/>
        <v>0</v>
      </c>
      <c r="BG69" s="208">
        <f t="shared" ca="1" si="51"/>
        <v>0</v>
      </c>
      <c r="BH69" s="207">
        <f ca="1"/>
        <v>55</v>
      </c>
      <c r="BI69" s="194">
        <f ca="1"/>
        <v>0.67901234567901225</v>
      </c>
      <c r="BJ69" s="198" cm="1">
        <f t="array" aca="1" ref="BJ69" ca="1">IFERROR(MATCH(TRUE,INDEX($B$14:$B$117&gt;=BI69,0),0),"")</f>
        <v>71</v>
      </c>
      <c r="BK69" s="194">
        <f t="shared" ca="1" si="52"/>
        <v>0.74366296296296286</v>
      </c>
      <c r="BN69" s="194">
        <f t="shared" si="53"/>
        <v>0</v>
      </c>
      <c r="BO69" s="19">
        <f ca="1"/>
        <v>0</v>
      </c>
      <c r="BP69" s="208">
        <f t="shared" ca="1" si="54"/>
        <v>0</v>
      </c>
      <c r="BQ69" s="207">
        <f ca="1"/>
        <v>55</v>
      </c>
      <c r="BR69" s="194">
        <f ca="1"/>
        <v>0.6875</v>
      </c>
      <c r="BS69" s="198" cm="1">
        <f t="array" aca="1" ref="BS69" ca="1">IFERROR(MATCH(TRUE,INDEX($B$14:$B$117&gt;=BR69,0),0),"")</f>
        <v>72</v>
      </c>
      <c r="BT69" s="194">
        <f t="shared" ca="1" si="55"/>
        <v>0.75130625000000006</v>
      </c>
      <c r="BW69" s="194">
        <f t="shared" si="56"/>
        <v>0</v>
      </c>
      <c r="BX69" s="19">
        <f ca="1"/>
        <v>0</v>
      </c>
      <c r="BY69" s="208">
        <f t="shared" ca="1" si="57"/>
        <v>0</v>
      </c>
      <c r="BZ69" s="207">
        <f ca="1"/>
        <v>55</v>
      </c>
      <c r="CA69" s="194">
        <f ca="1"/>
        <v>0.6875</v>
      </c>
      <c r="CB69" s="198" cm="1">
        <f t="array" aca="1" ref="CB69" ca="1">IFERROR(MATCH(TRUE,INDEX($B$14:$B$117&gt;=CA69,0),0),"")</f>
        <v>72</v>
      </c>
      <c r="CC69" s="194">
        <f t="shared" ca="1" si="58"/>
        <v>0.75130625000000006</v>
      </c>
      <c r="CF69" s="194">
        <f t="shared" si="59"/>
        <v>0</v>
      </c>
      <c r="CG69" s="19">
        <f ca="1"/>
        <v>0</v>
      </c>
      <c r="CH69" s="208">
        <f t="shared" ca="1" si="60"/>
        <v>0</v>
      </c>
      <c r="CI69" s="207">
        <f ca="1"/>
        <v>55</v>
      </c>
      <c r="CJ69" s="194">
        <f ca="1"/>
        <v>0.69620253164556956</v>
      </c>
      <c r="CK69" s="198" cm="1">
        <f t="array" aca="1" ref="CK69" ca="1">IFERROR(MATCH(TRUE,INDEX($B$14:$B$117&gt;=CJ69,0),0),"")</f>
        <v>73</v>
      </c>
      <c r="CL69" s="194">
        <f t="shared" ca="1" si="61"/>
        <v>0.75895443037974675</v>
      </c>
      <c r="CO69" s="194">
        <f t="shared" si="62"/>
        <v>0</v>
      </c>
      <c r="CP69" s="19">
        <f ca="1"/>
        <v>0</v>
      </c>
      <c r="CQ69" s="208">
        <f t="shared" ca="1" si="63"/>
        <v>0</v>
      </c>
      <c r="CR69" s="207"/>
      <c r="CS69" s="194"/>
      <c r="CT69" s="198" cm="1">
        <f t="array" ref="CT69">IFERROR(MATCH(TRUE,INDEX($B$14:$B$117&gt;=CS69,0),0),"")</f>
        <v>1</v>
      </c>
      <c r="CU69" s="194">
        <f t="shared" ca="1" si="64"/>
        <v>3.2000000000000006E-3</v>
      </c>
      <c r="CX69" s="194">
        <f t="shared" si="65"/>
        <v>0</v>
      </c>
      <c r="CY69" s="19" t="e">
        <f ca="1"/>
        <v>#N/A</v>
      </c>
      <c r="CZ69" s="208" t="e">
        <f t="shared" ca="1" si="66"/>
        <v>#N/A</v>
      </c>
      <c r="DA69" s="207"/>
      <c r="DB69" s="194"/>
      <c r="DC69" s="198" cm="1">
        <f t="array" ref="DC69">IFERROR(MATCH(TRUE,INDEX($B$14:$B$117&gt;=DB69,0),0),"")</f>
        <v>1</v>
      </c>
      <c r="DD69" s="194">
        <f t="shared" ca="1" si="67"/>
        <v>3.2000000000000006E-3</v>
      </c>
      <c r="DG69" s="194">
        <f t="shared" si="68"/>
        <v>0</v>
      </c>
      <c r="DH69" s="19" t="e">
        <f ca="1"/>
        <v>#N/A</v>
      </c>
      <c r="DI69" s="208" t="e">
        <f t="shared" ca="1" si="69"/>
        <v>#N/A</v>
      </c>
      <c r="DJ69" s="207"/>
      <c r="DK69" s="194"/>
      <c r="DL69" s="198" cm="1">
        <f t="array" ref="DL69">IFERROR(MATCH(TRUE,INDEX($B$14:$B$117&gt;=DK69,0),0),"")</f>
        <v>1</v>
      </c>
      <c r="DM69" s="194">
        <f t="shared" ca="1" si="70"/>
        <v>3.2000000000000006E-3</v>
      </c>
      <c r="DP69" s="194">
        <f t="shared" si="71"/>
        <v>0</v>
      </c>
      <c r="DQ69" s="19" t="e">
        <f ca="1"/>
        <v>#N/A</v>
      </c>
      <c r="DR69" s="208" t="e">
        <f t="shared" ca="1" si="72"/>
        <v>#N/A</v>
      </c>
      <c r="DS69" s="207"/>
      <c r="DT69" s="194"/>
      <c r="DU69" s="198" cm="1">
        <f t="array" ref="DU69">IFERROR(MATCH(TRUE,INDEX($B$14:$B$117&gt;=DT69,0),0),"")</f>
        <v>1</v>
      </c>
      <c r="DV69" s="194">
        <f t="shared" ca="1" si="73"/>
        <v>3.2000000000000006E-3</v>
      </c>
      <c r="DY69" s="194">
        <f t="shared" si="74"/>
        <v>0</v>
      </c>
      <c r="DZ69" s="19" t="e">
        <f ca="1"/>
        <v>#N/A</v>
      </c>
      <c r="EA69" s="208" t="e">
        <f t="shared" ca="1" si="75"/>
        <v>#N/A</v>
      </c>
      <c r="EB69" s="207"/>
      <c r="EC69" s="194"/>
      <c r="ED69" s="198" cm="1">
        <f t="array" ref="ED69">IFERROR(MATCH(TRUE,INDEX($B$14:$B$117&gt;=EC69,0),0),"")</f>
        <v>1</v>
      </c>
      <c r="EE69" s="194">
        <f t="shared" ca="1" si="76"/>
        <v>3.2000000000000006E-3</v>
      </c>
      <c r="EH69" s="194">
        <f t="shared" si="77"/>
        <v>0</v>
      </c>
      <c r="EI69" s="19" t="e">
        <f ca="1"/>
        <v>#N/A</v>
      </c>
      <c r="EJ69" s="208" t="e">
        <f t="shared" ca="1" si="78"/>
        <v>#N/A</v>
      </c>
      <c r="EK69" s="207"/>
      <c r="EL69" s="194"/>
      <c r="EM69" s="198" cm="1">
        <f t="array" ref="EM69">IFERROR(MATCH(TRUE,INDEX($B$14:$B$117&gt;=EL69,0),0),"")</f>
        <v>1</v>
      </c>
      <c r="EN69" s="194">
        <f t="shared" ca="1" si="79"/>
        <v>3.2000000000000006E-3</v>
      </c>
      <c r="EQ69" s="194">
        <f t="shared" si="80"/>
        <v>0</v>
      </c>
      <c r="ER69" s="19" t="e">
        <f ca="1"/>
        <v>#N/A</v>
      </c>
      <c r="ES69" s="208" t="e">
        <f t="shared" ca="1" si="81"/>
        <v>#N/A</v>
      </c>
      <c r="ET69" s="207"/>
      <c r="EU69" s="194"/>
      <c r="EV69" s="198" cm="1">
        <f t="array" ref="EV69">IFERROR(MATCH(TRUE,INDEX($B$14:$B$117&gt;=EU69,0),0),"")</f>
        <v>1</v>
      </c>
      <c r="EW69" s="194">
        <f t="shared" ca="1" si="82"/>
        <v>3.2000000000000006E-3</v>
      </c>
      <c r="EZ69" s="194">
        <f t="shared" si="83"/>
        <v>0</v>
      </c>
      <c r="FA69" s="19" t="e">
        <f ca="1"/>
        <v>#N/A</v>
      </c>
      <c r="FB69" s="208" t="e">
        <f t="shared" ca="1" si="84"/>
        <v>#N/A</v>
      </c>
      <c r="FC69" s="207"/>
      <c r="FD69" s="194"/>
      <c r="FE69" s="198" cm="1">
        <f t="array" ref="FE69">IFERROR(MATCH(TRUE,INDEX($B$14:$B$117&gt;=FD69,0),0),"")</f>
        <v>1</v>
      </c>
      <c r="FF69" s="194">
        <f t="shared" ca="1" si="85"/>
        <v>3.2000000000000006E-3</v>
      </c>
      <c r="FI69" s="194">
        <f t="shared" si="86"/>
        <v>0</v>
      </c>
      <c r="FJ69" s="19" t="e">
        <f ca="1"/>
        <v>#N/A</v>
      </c>
      <c r="FK69" s="208" t="e">
        <f t="shared" ca="1" si="87"/>
        <v>#N/A</v>
      </c>
      <c r="FL69" s="207"/>
      <c r="FM69" s="194"/>
      <c r="FN69" s="198" cm="1">
        <f t="array" ref="FN69">IFERROR(MATCH(TRUE,INDEX($B$14:$B$117&gt;=FM69,0),0),"")</f>
        <v>1</v>
      </c>
      <c r="FO69" s="194">
        <f t="shared" ca="1" si="88"/>
        <v>3.2000000000000006E-3</v>
      </c>
      <c r="FR69" s="194">
        <f t="shared" si="89"/>
        <v>0</v>
      </c>
      <c r="FS69" s="19" t="e">
        <f ca="1"/>
        <v>#N/A</v>
      </c>
      <c r="FT69" s="208" t="e">
        <f t="shared" ca="1" si="90"/>
        <v>#N/A</v>
      </c>
      <c r="FU69" s="207"/>
      <c r="FV69" s="194"/>
      <c r="FW69" s="198" cm="1">
        <f t="array" ref="FW69">IFERROR(MATCH(TRUE,INDEX($B$14:$B$117&gt;=FV69,0),0),"")</f>
        <v>1</v>
      </c>
      <c r="FX69" s="194">
        <f t="shared" ca="1" si="91"/>
        <v>3.2000000000000006E-3</v>
      </c>
      <c r="GA69" s="194">
        <f t="shared" si="92"/>
        <v>0</v>
      </c>
      <c r="GB69" s="19" t="e">
        <f ca="1"/>
        <v>#N/A</v>
      </c>
      <c r="GC69" s="208" t="e">
        <f t="shared" ca="1" si="93"/>
        <v>#N/A</v>
      </c>
    </row>
    <row r="70" spans="1:185" x14ac:dyDescent="0.2">
      <c r="A70" s="236">
        <v>56</v>
      </c>
      <c r="B70" s="195">
        <v>0.54368932038834938</v>
      </c>
      <c r="C70" s="194">
        <v>0.61859999999999993</v>
      </c>
      <c r="D70" s="195">
        <v>9.5999999999999992E-3</v>
      </c>
      <c r="E70" s="194"/>
      <c r="F70" s="207">
        <f ca="1"/>
        <v>56</v>
      </c>
      <c r="G70" s="194">
        <f ca="1"/>
        <v>0.40287769784172667</v>
      </c>
      <c r="H70" s="198" cm="1">
        <f t="array" aca="1" ref="H70" ca="1">IFERROR(MATCH(TRUE,INDEX($B$14:$B$117&gt;=G70,0),0),"")</f>
        <v>43</v>
      </c>
      <c r="I70" s="194">
        <f t="shared" ca="1" si="38"/>
        <v>0.46501294964028783</v>
      </c>
      <c r="L70" s="194">
        <f t="shared" si="94"/>
        <v>0</v>
      </c>
      <c r="M70" s="19">
        <f ca="1"/>
        <v>0</v>
      </c>
      <c r="N70" s="208">
        <f t="shared" ca="1" si="95"/>
        <v>0</v>
      </c>
      <c r="O70" s="207">
        <f ca="1"/>
        <v>56</v>
      </c>
      <c r="P70" s="194">
        <f ca="1"/>
        <v>0.60215053763440862</v>
      </c>
      <c r="Q70" s="198" cm="1">
        <f t="array" aca="1" ref="Q70" ca="1">IFERROR(MATCH(TRUE,INDEX($B$14:$B$117&gt;=P70,0),0),"")</f>
        <v>64</v>
      </c>
      <c r="R70" s="194">
        <f t="shared" ca="1" si="39"/>
        <v>0.67150645161290323</v>
      </c>
      <c r="U70" s="194">
        <f t="shared" si="96"/>
        <v>0</v>
      </c>
      <c r="V70" s="19">
        <f ca="1"/>
        <v>0</v>
      </c>
      <c r="W70" s="208">
        <f t="shared" ca="1" si="97"/>
        <v>0</v>
      </c>
      <c r="X70" s="207">
        <f ca="1"/>
        <v>56</v>
      </c>
      <c r="Y70" s="194">
        <f ca="1"/>
        <v>0.65116279069767447</v>
      </c>
      <c r="Z70" s="198" cm="1">
        <f t="array" aca="1" ref="Z70" ca="1">IFERROR(MATCH(TRUE,INDEX($B$14:$B$117&gt;=Y70,0),0),"")</f>
        <v>69</v>
      </c>
      <c r="AA70" s="194">
        <f t="shared" ca="1" si="40"/>
        <v>0.71812093023255807</v>
      </c>
      <c r="AD70" s="194">
        <f t="shared" si="41"/>
        <v>0</v>
      </c>
      <c r="AE70" s="19">
        <f ca="1"/>
        <v>0</v>
      </c>
      <c r="AF70" s="208">
        <f t="shared" ca="1" si="42"/>
        <v>0</v>
      </c>
      <c r="AG70" s="207">
        <f ca="1"/>
        <v>56</v>
      </c>
      <c r="AH70" s="194">
        <f ca="1"/>
        <v>0.67469879518072295</v>
      </c>
      <c r="AI70" s="198" cm="1">
        <f t="array" aca="1" ref="AI70" ca="1">IFERROR(MATCH(TRUE,INDEX($B$14:$B$117&gt;=AH70,0),0),"")</f>
        <v>71</v>
      </c>
      <c r="AJ70" s="194">
        <f t="shared" ca="1" si="43"/>
        <v>0.73979759036144577</v>
      </c>
      <c r="AM70" s="194">
        <f t="shared" si="44"/>
        <v>0</v>
      </c>
      <c r="AN70" s="19">
        <f ca="1"/>
        <v>0</v>
      </c>
      <c r="AO70" s="208">
        <f t="shared" ca="1" si="45"/>
        <v>0</v>
      </c>
      <c r="AP70" s="207">
        <f ca="1"/>
        <v>56</v>
      </c>
      <c r="AQ70" s="194">
        <f ca="1"/>
        <v>0.68292682926829273</v>
      </c>
      <c r="AR70" s="198" cm="1">
        <f t="array" aca="1" ref="AR70" ca="1">IFERROR(MATCH(TRUE,INDEX($B$14:$B$117&gt;=AQ70,0),0),"")</f>
        <v>72</v>
      </c>
      <c r="AS70" s="194">
        <f t="shared" ca="1" si="46"/>
        <v>0.74730243902439042</v>
      </c>
      <c r="AV70" s="194">
        <f t="shared" si="47"/>
        <v>0</v>
      </c>
      <c r="AW70" s="19">
        <f ca="1"/>
        <v>0</v>
      </c>
      <c r="AX70" s="208">
        <f t="shared" ca="1" si="48"/>
        <v>0</v>
      </c>
      <c r="AY70" s="207">
        <f ca="1"/>
        <v>56</v>
      </c>
      <c r="AZ70" s="194">
        <f ca="1"/>
        <v>0.69135802469135799</v>
      </c>
      <c r="BA70" s="198" cm="1">
        <f t="array" aca="1" ref="BA70" ca="1">IFERROR(MATCH(TRUE,INDEX($B$14:$B$117&gt;=AZ70,0),0),"")</f>
        <v>73</v>
      </c>
      <c r="BB70" s="194">
        <f t="shared" ca="1" si="49"/>
        <v>0.75476296296296297</v>
      </c>
      <c r="BE70" s="194">
        <f t="shared" si="50"/>
        <v>0</v>
      </c>
      <c r="BF70" s="19">
        <f ca="1"/>
        <v>0</v>
      </c>
      <c r="BG70" s="208">
        <f t="shared" ca="1" si="51"/>
        <v>0</v>
      </c>
      <c r="BH70" s="207">
        <f ca="1"/>
        <v>56</v>
      </c>
      <c r="BI70" s="194">
        <f ca="1"/>
        <v>0.69135802469135799</v>
      </c>
      <c r="BJ70" s="198" cm="1">
        <f t="array" aca="1" ref="BJ70" ca="1">IFERROR(MATCH(TRUE,INDEX($B$14:$B$117&gt;=BI70,0),0),"")</f>
        <v>73</v>
      </c>
      <c r="BK70" s="194">
        <f t="shared" ca="1" si="52"/>
        <v>0.75476296296296297</v>
      </c>
      <c r="BN70" s="194">
        <f t="shared" si="53"/>
        <v>0</v>
      </c>
      <c r="BO70" s="19">
        <f ca="1"/>
        <v>0</v>
      </c>
      <c r="BP70" s="208">
        <f t="shared" ca="1" si="54"/>
        <v>0</v>
      </c>
      <c r="BQ70" s="207">
        <f ca="1"/>
        <v>56</v>
      </c>
      <c r="BR70" s="194">
        <f ca="1"/>
        <v>0.70000000000000007</v>
      </c>
      <c r="BS70" s="198" cm="1">
        <f t="array" aca="1" ref="BS70" ca="1">IFERROR(MATCH(TRUE,INDEX($B$14:$B$117&gt;=BR70,0),0),"")</f>
        <v>74</v>
      </c>
      <c r="BT70" s="194">
        <f t="shared" ca="1" si="55"/>
        <v>0.76233000000000006</v>
      </c>
      <c r="BW70" s="194">
        <f t="shared" si="56"/>
        <v>0</v>
      </c>
      <c r="BX70" s="19">
        <f ca="1"/>
        <v>0</v>
      </c>
      <c r="BY70" s="208">
        <f t="shared" ca="1" si="57"/>
        <v>0</v>
      </c>
      <c r="BZ70" s="207">
        <f ca="1"/>
        <v>56</v>
      </c>
      <c r="CA70" s="194">
        <f ca="1"/>
        <v>0.70000000000000007</v>
      </c>
      <c r="CB70" s="198" cm="1">
        <f t="array" aca="1" ref="CB70" ca="1">IFERROR(MATCH(TRUE,INDEX($B$14:$B$117&gt;=CA70,0),0),"")</f>
        <v>74</v>
      </c>
      <c r="CC70" s="194">
        <f t="shared" ca="1" si="58"/>
        <v>0.76233000000000006</v>
      </c>
      <c r="CF70" s="194">
        <f t="shared" si="59"/>
        <v>0</v>
      </c>
      <c r="CG70" s="19">
        <f ca="1"/>
        <v>0</v>
      </c>
      <c r="CH70" s="208">
        <f t="shared" ca="1" si="60"/>
        <v>0</v>
      </c>
      <c r="CI70" s="207">
        <f ca="1"/>
        <v>56</v>
      </c>
      <c r="CJ70" s="194">
        <f ca="1"/>
        <v>0.70886075949367089</v>
      </c>
      <c r="CK70" s="198" cm="1">
        <f t="array" aca="1" ref="CK70" ca="1">IFERROR(MATCH(TRUE,INDEX($B$14:$B$117&gt;=CJ70,0),0),"")</f>
        <v>75</v>
      </c>
      <c r="CL70" s="194">
        <f t="shared" ca="1" si="61"/>
        <v>0.76960886075949353</v>
      </c>
      <c r="CO70" s="194">
        <f t="shared" si="62"/>
        <v>0</v>
      </c>
      <c r="CP70" s="19">
        <f ca="1"/>
        <v>0</v>
      </c>
      <c r="CQ70" s="208">
        <f t="shared" ca="1" si="63"/>
        <v>0</v>
      </c>
      <c r="CR70" s="207"/>
      <c r="CS70" s="194"/>
      <c r="CT70" s="198" cm="1">
        <f t="array" ref="CT70">IFERROR(MATCH(TRUE,INDEX($B$14:$B$117&gt;=CS70,0),0),"")</f>
        <v>1</v>
      </c>
      <c r="CU70" s="194">
        <f t="shared" ca="1" si="64"/>
        <v>3.2000000000000006E-3</v>
      </c>
      <c r="CX70" s="194">
        <f t="shared" si="65"/>
        <v>0</v>
      </c>
      <c r="CY70" s="19" t="e">
        <f ca="1"/>
        <v>#N/A</v>
      </c>
      <c r="CZ70" s="208" t="e">
        <f t="shared" ca="1" si="66"/>
        <v>#N/A</v>
      </c>
      <c r="DA70" s="207"/>
      <c r="DB70" s="194"/>
      <c r="DC70" s="198" cm="1">
        <f t="array" ref="DC70">IFERROR(MATCH(TRUE,INDEX($B$14:$B$117&gt;=DB70,0),0),"")</f>
        <v>1</v>
      </c>
      <c r="DD70" s="194">
        <f t="shared" ca="1" si="67"/>
        <v>3.2000000000000006E-3</v>
      </c>
      <c r="DG70" s="194">
        <f t="shared" si="68"/>
        <v>0</v>
      </c>
      <c r="DH70" s="19" t="e">
        <f ca="1"/>
        <v>#N/A</v>
      </c>
      <c r="DI70" s="208" t="e">
        <f t="shared" ca="1" si="69"/>
        <v>#N/A</v>
      </c>
      <c r="DJ70" s="207"/>
      <c r="DK70" s="194"/>
      <c r="DL70" s="198" cm="1">
        <f t="array" ref="DL70">IFERROR(MATCH(TRUE,INDEX($B$14:$B$117&gt;=DK70,0),0),"")</f>
        <v>1</v>
      </c>
      <c r="DM70" s="194">
        <f t="shared" ca="1" si="70"/>
        <v>3.2000000000000006E-3</v>
      </c>
      <c r="DP70" s="194">
        <f t="shared" si="71"/>
        <v>0</v>
      </c>
      <c r="DQ70" s="19" t="e">
        <f ca="1"/>
        <v>#N/A</v>
      </c>
      <c r="DR70" s="208" t="e">
        <f t="shared" ca="1" si="72"/>
        <v>#N/A</v>
      </c>
      <c r="DS70" s="207"/>
      <c r="DT70" s="194"/>
      <c r="DU70" s="198" cm="1">
        <f t="array" ref="DU70">IFERROR(MATCH(TRUE,INDEX($B$14:$B$117&gt;=DT70,0),0),"")</f>
        <v>1</v>
      </c>
      <c r="DV70" s="194">
        <f t="shared" ca="1" si="73"/>
        <v>3.2000000000000006E-3</v>
      </c>
      <c r="DY70" s="194">
        <f t="shared" si="74"/>
        <v>0</v>
      </c>
      <c r="DZ70" s="19" t="e">
        <f ca="1"/>
        <v>#N/A</v>
      </c>
      <c r="EA70" s="208" t="e">
        <f t="shared" ca="1" si="75"/>
        <v>#N/A</v>
      </c>
      <c r="EB70" s="207"/>
      <c r="EC70" s="194"/>
      <c r="ED70" s="198" cm="1">
        <f t="array" ref="ED70">IFERROR(MATCH(TRUE,INDEX($B$14:$B$117&gt;=EC70,0),0),"")</f>
        <v>1</v>
      </c>
      <c r="EE70" s="194">
        <f t="shared" ca="1" si="76"/>
        <v>3.2000000000000006E-3</v>
      </c>
      <c r="EH70" s="194">
        <f t="shared" si="77"/>
        <v>0</v>
      </c>
      <c r="EI70" s="19" t="e">
        <f ca="1"/>
        <v>#N/A</v>
      </c>
      <c r="EJ70" s="208" t="e">
        <f t="shared" ca="1" si="78"/>
        <v>#N/A</v>
      </c>
      <c r="EK70" s="207"/>
      <c r="EL70" s="194"/>
      <c r="EM70" s="198" cm="1">
        <f t="array" ref="EM70">IFERROR(MATCH(TRUE,INDEX($B$14:$B$117&gt;=EL70,0),0),"")</f>
        <v>1</v>
      </c>
      <c r="EN70" s="194">
        <f t="shared" ca="1" si="79"/>
        <v>3.2000000000000006E-3</v>
      </c>
      <c r="EQ70" s="194">
        <f t="shared" si="80"/>
        <v>0</v>
      </c>
      <c r="ER70" s="19" t="e">
        <f ca="1"/>
        <v>#N/A</v>
      </c>
      <c r="ES70" s="208" t="e">
        <f t="shared" ca="1" si="81"/>
        <v>#N/A</v>
      </c>
      <c r="ET70" s="207"/>
      <c r="EU70" s="194"/>
      <c r="EV70" s="198" cm="1">
        <f t="array" ref="EV70">IFERROR(MATCH(TRUE,INDEX($B$14:$B$117&gt;=EU70,0),0),"")</f>
        <v>1</v>
      </c>
      <c r="EW70" s="194">
        <f t="shared" ca="1" si="82"/>
        <v>3.2000000000000006E-3</v>
      </c>
      <c r="EZ70" s="194">
        <f t="shared" si="83"/>
        <v>0</v>
      </c>
      <c r="FA70" s="19" t="e">
        <f ca="1"/>
        <v>#N/A</v>
      </c>
      <c r="FB70" s="208" t="e">
        <f t="shared" ca="1" si="84"/>
        <v>#N/A</v>
      </c>
      <c r="FC70" s="207"/>
      <c r="FD70" s="194"/>
      <c r="FE70" s="198" cm="1">
        <f t="array" ref="FE70">IFERROR(MATCH(TRUE,INDEX($B$14:$B$117&gt;=FD70,0),0),"")</f>
        <v>1</v>
      </c>
      <c r="FF70" s="194">
        <f t="shared" ca="1" si="85"/>
        <v>3.2000000000000006E-3</v>
      </c>
      <c r="FI70" s="194">
        <f t="shared" si="86"/>
        <v>0</v>
      </c>
      <c r="FJ70" s="19" t="e">
        <f ca="1"/>
        <v>#N/A</v>
      </c>
      <c r="FK70" s="208" t="e">
        <f t="shared" ca="1" si="87"/>
        <v>#N/A</v>
      </c>
      <c r="FL70" s="207"/>
      <c r="FM70" s="194"/>
      <c r="FN70" s="198" cm="1">
        <f t="array" ref="FN70">IFERROR(MATCH(TRUE,INDEX($B$14:$B$117&gt;=FM70,0),0),"")</f>
        <v>1</v>
      </c>
      <c r="FO70" s="194">
        <f t="shared" ca="1" si="88"/>
        <v>3.2000000000000006E-3</v>
      </c>
      <c r="FR70" s="194">
        <f t="shared" si="89"/>
        <v>0</v>
      </c>
      <c r="FS70" s="19" t="e">
        <f ca="1"/>
        <v>#N/A</v>
      </c>
      <c r="FT70" s="208" t="e">
        <f t="shared" ca="1" si="90"/>
        <v>#N/A</v>
      </c>
      <c r="FU70" s="207"/>
      <c r="FV70" s="194"/>
      <c r="FW70" s="198" cm="1">
        <f t="array" ref="FW70">IFERROR(MATCH(TRUE,INDEX($B$14:$B$117&gt;=FV70,0),0),"")</f>
        <v>1</v>
      </c>
      <c r="FX70" s="194">
        <f t="shared" ca="1" si="91"/>
        <v>3.2000000000000006E-3</v>
      </c>
      <c r="GA70" s="194">
        <f t="shared" si="92"/>
        <v>0</v>
      </c>
      <c r="GB70" s="19" t="e">
        <f ca="1"/>
        <v>#N/A</v>
      </c>
      <c r="GC70" s="208" t="e">
        <f t="shared" ca="1" si="93"/>
        <v>#N/A</v>
      </c>
    </row>
    <row r="71" spans="1:185" x14ac:dyDescent="0.2">
      <c r="A71" s="236">
        <v>57</v>
      </c>
      <c r="B71" s="195">
        <v>0.55339805825242705</v>
      </c>
      <c r="C71" s="194">
        <v>0.6268999999999999</v>
      </c>
      <c r="D71" s="195">
        <v>8.3000000000000001E-3</v>
      </c>
      <c r="E71" s="194"/>
      <c r="F71" s="207">
        <f ca="1"/>
        <v>57</v>
      </c>
      <c r="G71" s="194">
        <f ca="1"/>
        <v>0.41007194244604317</v>
      </c>
      <c r="H71" s="198" cm="1">
        <f t="array" aca="1" ref="H71" ca="1">IFERROR(MATCH(TRUE,INDEX($B$14:$B$117&gt;=G71,0),0),"")</f>
        <v>44</v>
      </c>
      <c r="I71" s="194">
        <f t="shared" ca="1" si="38"/>
        <v>0.47234028776978421</v>
      </c>
      <c r="L71" s="194">
        <f t="shared" si="94"/>
        <v>0</v>
      </c>
      <c r="M71" s="19">
        <f ca="1"/>
        <v>0</v>
      </c>
      <c r="N71" s="208">
        <f t="shared" ca="1" si="95"/>
        <v>0</v>
      </c>
      <c r="O71" s="207">
        <f ca="1"/>
        <v>57</v>
      </c>
      <c r="P71" s="194">
        <f ca="1"/>
        <v>0.61290322580645162</v>
      </c>
      <c r="Q71" s="198" cm="1">
        <f t="array" aca="1" ref="Q71" ca="1">IFERROR(MATCH(TRUE,INDEX($B$14:$B$117&gt;=P71,0),0),"")</f>
        <v>65</v>
      </c>
      <c r="R71" s="194">
        <f t="shared" ca="1" si="39"/>
        <v>0.68309677419354853</v>
      </c>
      <c r="U71" s="194">
        <f t="shared" si="96"/>
        <v>0</v>
      </c>
      <c r="V71" s="19">
        <f ca="1"/>
        <v>0</v>
      </c>
      <c r="W71" s="208">
        <f t="shared" ca="1" si="97"/>
        <v>0</v>
      </c>
      <c r="X71" s="207">
        <f ca="1"/>
        <v>57</v>
      </c>
      <c r="Y71" s="194">
        <f ca="1"/>
        <v>0.66279069767441856</v>
      </c>
      <c r="Z71" s="198" cm="1">
        <f t="array" aca="1" ref="Z71" ca="1">IFERROR(MATCH(TRUE,INDEX($B$14:$B$117&gt;=Y71,0),0),"")</f>
        <v>70</v>
      </c>
      <c r="AA71" s="194">
        <f t="shared" ca="1" si="40"/>
        <v>0.72878023255813951</v>
      </c>
      <c r="AD71" s="194">
        <f t="shared" si="41"/>
        <v>0</v>
      </c>
      <c r="AE71" s="19">
        <f ca="1"/>
        <v>0</v>
      </c>
      <c r="AF71" s="208">
        <f t="shared" ca="1" si="42"/>
        <v>0</v>
      </c>
      <c r="AG71" s="207">
        <f ca="1"/>
        <v>57</v>
      </c>
      <c r="AH71" s="194">
        <f ca="1"/>
        <v>0.68674698795180722</v>
      </c>
      <c r="AI71" s="198" cm="1">
        <f t="array" aca="1" ref="AI71" ca="1">IFERROR(MATCH(TRUE,INDEX($B$14:$B$117&gt;=AH71,0),0),"")</f>
        <v>72</v>
      </c>
      <c r="AJ71" s="194">
        <f t="shared" ca="1" si="43"/>
        <v>0.75064698795180729</v>
      </c>
      <c r="AM71" s="194">
        <f t="shared" si="44"/>
        <v>0</v>
      </c>
      <c r="AN71" s="19">
        <f ca="1"/>
        <v>0</v>
      </c>
      <c r="AO71" s="208">
        <f t="shared" ca="1" si="45"/>
        <v>0</v>
      </c>
      <c r="AP71" s="207">
        <f ca="1"/>
        <v>57</v>
      </c>
      <c r="AQ71" s="194">
        <f ca="1"/>
        <v>0.69512195121951226</v>
      </c>
      <c r="AR71" s="198" cm="1">
        <f t="array" aca="1" ref="AR71" ca="1">IFERROR(MATCH(TRUE,INDEX($B$14:$B$117&gt;=AQ71,0),0),"")</f>
        <v>73</v>
      </c>
      <c r="AS71" s="194">
        <f t="shared" ca="1" si="46"/>
        <v>0.75801951219512198</v>
      </c>
      <c r="AV71" s="194">
        <f t="shared" si="47"/>
        <v>0</v>
      </c>
      <c r="AW71" s="19">
        <f ca="1"/>
        <v>0</v>
      </c>
      <c r="AX71" s="208">
        <f t="shared" ca="1" si="48"/>
        <v>0</v>
      </c>
      <c r="AY71" s="207">
        <f ca="1"/>
        <v>57</v>
      </c>
      <c r="AZ71" s="194">
        <f ca="1"/>
        <v>0.70370370370370372</v>
      </c>
      <c r="BA71" s="198" cm="1">
        <f t="array" aca="1" ref="BA71" ca="1">IFERROR(MATCH(TRUE,INDEX($B$14:$B$117&gt;=AZ71,0),0),"")</f>
        <v>74</v>
      </c>
      <c r="BB71" s="194">
        <f t="shared" ca="1" si="49"/>
        <v>0.76549629629629623</v>
      </c>
      <c r="BE71" s="194">
        <f t="shared" si="50"/>
        <v>0</v>
      </c>
      <c r="BF71" s="19">
        <f ca="1"/>
        <v>0</v>
      </c>
      <c r="BG71" s="208">
        <f t="shared" ca="1" si="51"/>
        <v>0</v>
      </c>
      <c r="BH71" s="207">
        <f ca="1"/>
        <v>57</v>
      </c>
      <c r="BI71" s="194">
        <f ca="1"/>
        <v>0.70370370370370372</v>
      </c>
      <c r="BJ71" s="198" cm="1">
        <f t="array" aca="1" ref="BJ71" ca="1">IFERROR(MATCH(TRUE,INDEX($B$14:$B$117&gt;=BI71,0),0),"")</f>
        <v>74</v>
      </c>
      <c r="BK71" s="194">
        <f t="shared" ca="1" si="52"/>
        <v>0.76549629629629623</v>
      </c>
      <c r="BN71" s="194">
        <f t="shared" si="53"/>
        <v>0</v>
      </c>
      <c r="BO71" s="19">
        <f ca="1"/>
        <v>0</v>
      </c>
      <c r="BP71" s="208">
        <f t="shared" ca="1" si="54"/>
        <v>0</v>
      </c>
      <c r="BQ71" s="207">
        <f ca="1"/>
        <v>57</v>
      </c>
      <c r="BR71" s="194">
        <f ca="1"/>
        <v>0.71250000000000002</v>
      </c>
      <c r="BS71" s="198" cm="1">
        <f t="array" aca="1" ref="BS71" ca="1">IFERROR(MATCH(TRUE,INDEX($B$14:$B$117&gt;=BR71,0),0),"")</f>
        <v>75</v>
      </c>
      <c r="BT71" s="194">
        <f t="shared" ca="1" si="55"/>
        <v>0.77283249999999992</v>
      </c>
      <c r="BW71" s="194">
        <f t="shared" si="56"/>
        <v>0</v>
      </c>
      <c r="BX71" s="19">
        <f ca="1"/>
        <v>0</v>
      </c>
      <c r="BY71" s="208">
        <f t="shared" ca="1" si="57"/>
        <v>0</v>
      </c>
      <c r="BZ71" s="207">
        <f ca="1"/>
        <v>57</v>
      </c>
      <c r="CA71" s="194">
        <f ca="1"/>
        <v>0.71250000000000002</v>
      </c>
      <c r="CB71" s="198" cm="1">
        <f t="array" aca="1" ref="CB71" ca="1">IFERROR(MATCH(TRUE,INDEX($B$14:$B$117&gt;=CA71,0),0),"")</f>
        <v>75</v>
      </c>
      <c r="CC71" s="194">
        <f t="shared" ca="1" si="58"/>
        <v>0.77283249999999992</v>
      </c>
      <c r="CF71" s="194">
        <f t="shared" si="59"/>
        <v>0</v>
      </c>
      <c r="CG71" s="19">
        <f ca="1"/>
        <v>0</v>
      </c>
      <c r="CH71" s="208">
        <f t="shared" ca="1" si="60"/>
        <v>0</v>
      </c>
      <c r="CI71" s="207">
        <f ca="1"/>
        <v>57</v>
      </c>
      <c r="CJ71" s="194">
        <f ca="1"/>
        <v>0.72151898734177211</v>
      </c>
      <c r="CK71" s="198" cm="1">
        <f t="array" aca="1" ref="CK71" ca="1">IFERROR(MATCH(TRUE,INDEX($B$14:$B$117&gt;=CJ71,0),0),"")</f>
        <v>76</v>
      </c>
      <c r="CL71" s="194">
        <f t="shared" ca="1" si="61"/>
        <v>0.78082151898734176</v>
      </c>
      <c r="CO71" s="194">
        <f t="shared" si="62"/>
        <v>0</v>
      </c>
      <c r="CP71" s="19">
        <f ca="1"/>
        <v>0</v>
      </c>
      <c r="CQ71" s="208">
        <f t="shared" ca="1" si="63"/>
        <v>0</v>
      </c>
      <c r="CR71" s="207"/>
      <c r="CS71" s="194"/>
      <c r="CT71" s="198" cm="1">
        <f t="array" ref="CT71">IFERROR(MATCH(TRUE,INDEX($B$14:$B$117&gt;=CS71,0),0),"")</f>
        <v>1</v>
      </c>
      <c r="CU71" s="194">
        <f t="shared" ca="1" si="64"/>
        <v>3.2000000000000006E-3</v>
      </c>
      <c r="CX71" s="194">
        <f t="shared" si="65"/>
        <v>0</v>
      </c>
      <c r="CY71" s="19" t="e">
        <f ca="1"/>
        <v>#N/A</v>
      </c>
      <c r="CZ71" s="208" t="e">
        <f t="shared" ca="1" si="66"/>
        <v>#N/A</v>
      </c>
      <c r="DA71" s="207"/>
      <c r="DB71" s="194"/>
      <c r="DC71" s="198" cm="1">
        <f t="array" ref="DC71">IFERROR(MATCH(TRUE,INDEX($B$14:$B$117&gt;=DB71,0),0),"")</f>
        <v>1</v>
      </c>
      <c r="DD71" s="194">
        <f t="shared" ca="1" si="67"/>
        <v>3.2000000000000006E-3</v>
      </c>
      <c r="DG71" s="194">
        <f t="shared" si="68"/>
        <v>0</v>
      </c>
      <c r="DH71" s="19" t="e">
        <f ca="1"/>
        <v>#N/A</v>
      </c>
      <c r="DI71" s="208" t="e">
        <f t="shared" ca="1" si="69"/>
        <v>#N/A</v>
      </c>
      <c r="DJ71" s="207"/>
      <c r="DK71" s="194"/>
      <c r="DL71" s="198" cm="1">
        <f t="array" ref="DL71">IFERROR(MATCH(TRUE,INDEX($B$14:$B$117&gt;=DK71,0),0),"")</f>
        <v>1</v>
      </c>
      <c r="DM71" s="194">
        <f t="shared" ca="1" si="70"/>
        <v>3.2000000000000006E-3</v>
      </c>
      <c r="DP71" s="194">
        <f t="shared" si="71"/>
        <v>0</v>
      </c>
      <c r="DQ71" s="19" t="e">
        <f ca="1"/>
        <v>#N/A</v>
      </c>
      <c r="DR71" s="208" t="e">
        <f t="shared" ca="1" si="72"/>
        <v>#N/A</v>
      </c>
      <c r="DS71" s="207"/>
      <c r="DT71" s="194"/>
      <c r="DU71" s="198" cm="1">
        <f t="array" ref="DU71">IFERROR(MATCH(TRUE,INDEX($B$14:$B$117&gt;=DT71,0),0),"")</f>
        <v>1</v>
      </c>
      <c r="DV71" s="194">
        <f t="shared" ca="1" si="73"/>
        <v>3.2000000000000006E-3</v>
      </c>
      <c r="DY71" s="194">
        <f t="shared" si="74"/>
        <v>0</v>
      </c>
      <c r="DZ71" s="19" t="e">
        <f ca="1"/>
        <v>#N/A</v>
      </c>
      <c r="EA71" s="208" t="e">
        <f t="shared" ca="1" si="75"/>
        <v>#N/A</v>
      </c>
      <c r="EB71" s="207"/>
      <c r="EC71" s="194"/>
      <c r="ED71" s="198" cm="1">
        <f t="array" ref="ED71">IFERROR(MATCH(TRUE,INDEX($B$14:$B$117&gt;=EC71,0),0),"")</f>
        <v>1</v>
      </c>
      <c r="EE71" s="194">
        <f t="shared" ca="1" si="76"/>
        <v>3.2000000000000006E-3</v>
      </c>
      <c r="EH71" s="194">
        <f t="shared" si="77"/>
        <v>0</v>
      </c>
      <c r="EI71" s="19" t="e">
        <f ca="1"/>
        <v>#N/A</v>
      </c>
      <c r="EJ71" s="208" t="e">
        <f t="shared" ca="1" si="78"/>
        <v>#N/A</v>
      </c>
      <c r="EK71" s="207"/>
      <c r="EL71" s="194"/>
      <c r="EM71" s="198" cm="1">
        <f t="array" ref="EM71">IFERROR(MATCH(TRUE,INDEX($B$14:$B$117&gt;=EL71,0),0),"")</f>
        <v>1</v>
      </c>
      <c r="EN71" s="194">
        <f t="shared" ca="1" si="79"/>
        <v>3.2000000000000006E-3</v>
      </c>
      <c r="EQ71" s="194">
        <f t="shared" si="80"/>
        <v>0</v>
      </c>
      <c r="ER71" s="19" t="e">
        <f ca="1"/>
        <v>#N/A</v>
      </c>
      <c r="ES71" s="208" t="e">
        <f t="shared" ca="1" si="81"/>
        <v>#N/A</v>
      </c>
      <c r="ET71" s="207"/>
      <c r="EU71" s="194"/>
      <c r="EV71" s="198" cm="1">
        <f t="array" ref="EV71">IFERROR(MATCH(TRUE,INDEX($B$14:$B$117&gt;=EU71,0),0),"")</f>
        <v>1</v>
      </c>
      <c r="EW71" s="194">
        <f t="shared" ca="1" si="82"/>
        <v>3.2000000000000006E-3</v>
      </c>
      <c r="EZ71" s="194">
        <f t="shared" si="83"/>
        <v>0</v>
      </c>
      <c r="FA71" s="19" t="e">
        <f ca="1"/>
        <v>#N/A</v>
      </c>
      <c r="FB71" s="208" t="e">
        <f t="shared" ca="1" si="84"/>
        <v>#N/A</v>
      </c>
      <c r="FC71" s="207"/>
      <c r="FD71" s="194"/>
      <c r="FE71" s="198" cm="1">
        <f t="array" ref="FE71">IFERROR(MATCH(TRUE,INDEX($B$14:$B$117&gt;=FD71,0),0),"")</f>
        <v>1</v>
      </c>
      <c r="FF71" s="194">
        <f t="shared" ca="1" si="85"/>
        <v>3.2000000000000006E-3</v>
      </c>
      <c r="FI71" s="194">
        <f t="shared" si="86"/>
        <v>0</v>
      </c>
      <c r="FJ71" s="19" t="e">
        <f ca="1"/>
        <v>#N/A</v>
      </c>
      <c r="FK71" s="208" t="e">
        <f t="shared" ca="1" si="87"/>
        <v>#N/A</v>
      </c>
      <c r="FL71" s="207"/>
      <c r="FM71" s="194"/>
      <c r="FN71" s="198" cm="1">
        <f t="array" ref="FN71">IFERROR(MATCH(TRUE,INDEX($B$14:$B$117&gt;=FM71,0),0),"")</f>
        <v>1</v>
      </c>
      <c r="FO71" s="194">
        <f t="shared" ca="1" si="88"/>
        <v>3.2000000000000006E-3</v>
      </c>
      <c r="FR71" s="194">
        <f t="shared" si="89"/>
        <v>0</v>
      </c>
      <c r="FS71" s="19" t="e">
        <f ca="1"/>
        <v>#N/A</v>
      </c>
      <c r="FT71" s="208" t="e">
        <f t="shared" ca="1" si="90"/>
        <v>#N/A</v>
      </c>
      <c r="FU71" s="207"/>
      <c r="FV71" s="194"/>
      <c r="FW71" s="198" cm="1">
        <f t="array" ref="FW71">IFERROR(MATCH(TRUE,INDEX($B$14:$B$117&gt;=FV71,0),0),"")</f>
        <v>1</v>
      </c>
      <c r="FX71" s="194">
        <f t="shared" ca="1" si="91"/>
        <v>3.2000000000000006E-3</v>
      </c>
      <c r="GA71" s="194">
        <f t="shared" si="92"/>
        <v>0</v>
      </c>
      <c r="GB71" s="19" t="e">
        <f ca="1"/>
        <v>#N/A</v>
      </c>
      <c r="GC71" s="208" t="e">
        <f t="shared" ca="1" si="93"/>
        <v>#N/A</v>
      </c>
    </row>
    <row r="72" spans="1:185" x14ac:dyDescent="0.2">
      <c r="A72" s="236">
        <v>58</v>
      </c>
      <c r="B72" s="195">
        <v>0.56310679611650472</v>
      </c>
      <c r="C72" s="194">
        <v>0.63509999999999989</v>
      </c>
      <c r="D72" s="195">
        <v>8.2000000000000007E-3</v>
      </c>
      <c r="E72" s="194"/>
      <c r="F72" s="207">
        <f ca="1"/>
        <v>58</v>
      </c>
      <c r="G72" s="194">
        <f ca="1"/>
        <v>0.41726618705035973</v>
      </c>
      <c r="H72" s="198" cm="1">
        <f t="array" aca="1" ref="H72" ca="1">IFERROR(MATCH(TRUE,INDEX($B$14:$B$117&gt;=G72,0),0),"")</f>
        <v>44</v>
      </c>
      <c r="I72" s="194">
        <f t="shared" ca="1" si="38"/>
        <v>0.48026906474820147</v>
      </c>
      <c r="L72" s="194">
        <f t="shared" si="94"/>
        <v>0</v>
      </c>
      <c r="M72" s="19">
        <f ca="1"/>
        <v>0</v>
      </c>
      <c r="N72" s="208">
        <f t="shared" ca="1" si="95"/>
        <v>0</v>
      </c>
      <c r="O72" s="207">
        <f ca="1"/>
        <v>58</v>
      </c>
      <c r="P72" s="194">
        <f ca="1"/>
        <v>0.62365591397849462</v>
      </c>
      <c r="Q72" s="198" cm="1">
        <f t="array" aca="1" ref="Q72" ca="1">IFERROR(MATCH(TRUE,INDEX($B$14:$B$117&gt;=P72,0),0),"")</f>
        <v>66</v>
      </c>
      <c r="R72" s="194">
        <f t="shared" ca="1" si="39"/>
        <v>0.6925870967741935</v>
      </c>
      <c r="U72" s="194">
        <f t="shared" si="96"/>
        <v>0</v>
      </c>
      <c r="V72" s="19">
        <f ca="1"/>
        <v>0</v>
      </c>
      <c r="W72" s="208">
        <f t="shared" ca="1" si="97"/>
        <v>0</v>
      </c>
      <c r="X72" s="207">
        <f ca="1"/>
        <v>58</v>
      </c>
      <c r="Y72" s="194">
        <f ca="1"/>
        <v>0.67441860465116277</v>
      </c>
      <c r="Z72" s="198" cm="1">
        <f t="array" aca="1" ref="Z72" ca="1">IFERROR(MATCH(TRUE,INDEX($B$14:$B$117&gt;=Y72,0),0),"")</f>
        <v>71</v>
      </c>
      <c r="AA72" s="194">
        <f t="shared" ca="1" si="40"/>
        <v>0.73954651162790686</v>
      </c>
      <c r="AD72" s="194">
        <f t="shared" si="41"/>
        <v>0</v>
      </c>
      <c r="AE72" s="19">
        <f ca="1"/>
        <v>0</v>
      </c>
      <c r="AF72" s="208">
        <f t="shared" ca="1" si="42"/>
        <v>0</v>
      </c>
      <c r="AG72" s="207">
        <f ca="1"/>
        <v>58</v>
      </c>
      <c r="AH72" s="194">
        <f ca="1"/>
        <v>0.6987951807228916</v>
      </c>
      <c r="AI72" s="198" cm="1">
        <f t="array" aca="1" ref="AI72" ca="1">IFERROR(MATCH(TRUE,INDEX($B$14:$B$117&gt;=AH72,0),0),"")</f>
        <v>73</v>
      </c>
      <c r="AJ72" s="194">
        <f t="shared" ca="1" si="43"/>
        <v>0.76119759036144574</v>
      </c>
      <c r="AM72" s="194">
        <f t="shared" si="44"/>
        <v>0</v>
      </c>
      <c r="AN72" s="19">
        <f ca="1"/>
        <v>0</v>
      </c>
      <c r="AO72" s="208">
        <f t="shared" ca="1" si="45"/>
        <v>0</v>
      </c>
      <c r="AP72" s="207">
        <f ca="1"/>
        <v>58</v>
      </c>
      <c r="AQ72" s="194">
        <f ca="1"/>
        <v>0.70731707317073178</v>
      </c>
      <c r="AR72" s="198" cm="1">
        <f t="array" aca="1" ref="AR72" ca="1">IFERROR(MATCH(TRUE,INDEX($B$14:$B$117&gt;=AQ72,0),0),"")</f>
        <v>74</v>
      </c>
      <c r="AS72" s="194">
        <f t="shared" ca="1" si="46"/>
        <v>0.76858536585365855</v>
      </c>
      <c r="AV72" s="194">
        <f t="shared" si="47"/>
        <v>0</v>
      </c>
      <c r="AW72" s="19">
        <f ca="1"/>
        <v>0</v>
      </c>
      <c r="AX72" s="208">
        <f t="shared" ca="1" si="48"/>
        <v>0</v>
      </c>
      <c r="AY72" s="207">
        <f ca="1"/>
        <v>58</v>
      </c>
      <c r="AZ72" s="194">
        <f ca="1"/>
        <v>0.71604938271604934</v>
      </c>
      <c r="BA72" s="198" cm="1">
        <f t="array" aca="1" ref="BA72" ca="1">IFERROR(MATCH(TRUE,INDEX($B$14:$B$117&gt;=AZ72,0),0),"")</f>
        <v>75</v>
      </c>
      <c r="BB72" s="194">
        <f t="shared" ca="1" si="49"/>
        <v>0.77597654320987641</v>
      </c>
      <c r="BE72" s="194">
        <f t="shared" si="50"/>
        <v>0</v>
      </c>
      <c r="BF72" s="19">
        <f ca="1"/>
        <v>0</v>
      </c>
      <c r="BG72" s="208">
        <f t="shared" ca="1" si="51"/>
        <v>0</v>
      </c>
      <c r="BH72" s="207">
        <f ca="1"/>
        <v>58</v>
      </c>
      <c r="BI72" s="194">
        <f ca="1"/>
        <v>0.71604938271604934</v>
      </c>
      <c r="BJ72" s="198" cm="1">
        <f t="array" aca="1" ref="BJ72" ca="1">IFERROR(MATCH(TRUE,INDEX($B$14:$B$117&gt;=BI72,0),0),"")</f>
        <v>75</v>
      </c>
      <c r="BK72" s="194">
        <f t="shared" ca="1" si="52"/>
        <v>0.77597654320987641</v>
      </c>
      <c r="BN72" s="194">
        <f t="shared" si="53"/>
        <v>0</v>
      </c>
      <c r="BO72" s="19">
        <f ca="1"/>
        <v>0</v>
      </c>
      <c r="BP72" s="208">
        <f t="shared" ca="1" si="54"/>
        <v>0</v>
      </c>
      <c r="BQ72" s="207">
        <f ca="1"/>
        <v>58</v>
      </c>
      <c r="BR72" s="194">
        <f ca="1"/>
        <v>0.72500000000000009</v>
      </c>
      <c r="BS72" s="198" cm="1">
        <f t="array" aca="1" ref="BS72" ca="1">IFERROR(MATCH(TRUE,INDEX($B$14:$B$117&gt;=BR72,0),0),"")</f>
        <v>76</v>
      </c>
      <c r="BT72" s="194">
        <f t="shared" ca="1" si="55"/>
        <v>0.78390500000000018</v>
      </c>
      <c r="BW72" s="194">
        <f t="shared" si="56"/>
        <v>0</v>
      </c>
      <c r="BX72" s="19">
        <f ca="1"/>
        <v>0</v>
      </c>
      <c r="BY72" s="208">
        <f t="shared" ca="1" si="57"/>
        <v>0</v>
      </c>
      <c r="BZ72" s="207">
        <f ca="1"/>
        <v>58</v>
      </c>
      <c r="CA72" s="194">
        <f ca="1"/>
        <v>0.72500000000000009</v>
      </c>
      <c r="CB72" s="198" cm="1">
        <f t="array" aca="1" ref="CB72" ca="1">IFERROR(MATCH(TRUE,INDEX($B$14:$B$117&gt;=CA72,0),0),"")</f>
        <v>76</v>
      </c>
      <c r="CC72" s="194">
        <f t="shared" ca="1" si="58"/>
        <v>0.78390500000000018</v>
      </c>
      <c r="CF72" s="194">
        <f t="shared" si="59"/>
        <v>0</v>
      </c>
      <c r="CG72" s="19">
        <f ca="1"/>
        <v>0</v>
      </c>
      <c r="CH72" s="208">
        <f t="shared" ca="1" si="60"/>
        <v>0</v>
      </c>
      <c r="CI72" s="207">
        <f ca="1"/>
        <v>58</v>
      </c>
      <c r="CJ72" s="194">
        <f ca="1"/>
        <v>0.73417721518987344</v>
      </c>
      <c r="CK72" s="198" cm="1">
        <f t="array" aca="1" ref="CK72" ca="1">IFERROR(MATCH(TRUE,INDEX($B$14:$B$117&gt;=CJ72,0),0),"")</f>
        <v>77</v>
      </c>
      <c r="CL72" s="194">
        <f t="shared" ca="1" si="61"/>
        <v>0.79203417721518987</v>
      </c>
      <c r="CO72" s="194">
        <f t="shared" si="62"/>
        <v>0</v>
      </c>
      <c r="CP72" s="19">
        <f ca="1"/>
        <v>0</v>
      </c>
      <c r="CQ72" s="208">
        <f t="shared" ca="1" si="63"/>
        <v>0</v>
      </c>
      <c r="CR72" s="207"/>
      <c r="CS72" s="194"/>
      <c r="CT72" s="198" cm="1">
        <f t="array" ref="CT72">IFERROR(MATCH(TRUE,INDEX($B$14:$B$117&gt;=CS72,0),0),"")</f>
        <v>1</v>
      </c>
      <c r="CU72" s="194">
        <f t="shared" ca="1" si="64"/>
        <v>3.2000000000000006E-3</v>
      </c>
      <c r="CX72" s="194">
        <f t="shared" si="65"/>
        <v>0</v>
      </c>
      <c r="CY72" s="19" t="e">
        <f ca="1"/>
        <v>#N/A</v>
      </c>
      <c r="CZ72" s="208" t="e">
        <f t="shared" ca="1" si="66"/>
        <v>#N/A</v>
      </c>
      <c r="DA72" s="207"/>
      <c r="DB72" s="194"/>
      <c r="DC72" s="198" cm="1">
        <f t="array" ref="DC72">IFERROR(MATCH(TRUE,INDEX($B$14:$B$117&gt;=DB72,0),0),"")</f>
        <v>1</v>
      </c>
      <c r="DD72" s="194">
        <f t="shared" ca="1" si="67"/>
        <v>3.2000000000000006E-3</v>
      </c>
      <c r="DG72" s="194">
        <f t="shared" si="68"/>
        <v>0</v>
      </c>
      <c r="DH72" s="19" t="e">
        <f ca="1"/>
        <v>#N/A</v>
      </c>
      <c r="DI72" s="208" t="e">
        <f t="shared" ca="1" si="69"/>
        <v>#N/A</v>
      </c>
      <c r="DJ72" s="207"/>
      <c r="DK72" s="194"/>
      <c r="DL72" s="198" cm="1">
        <f t="array" ref="DL72">IFERROR(MATCH(TRUE,INDEX($B$14:$B$117&gt;=DK72,0),0),"")</f>
        <v>1</v>
      </c>
      <c r="DM72" s="194">
        <f t="shared" ca="1" si="70"/>
        <v>3.2000000000000006E-3</v>
      </c>
      <c r="DP72" s="194">
        <f t="shared" si="71"/>
        <v>0</v>
      </c>
      <c r="DQ72" s="19" t="e">
        <f ca="1"/>
        <v>#N/A</v>
      </c>
      <c r="DR72" s="208" t="e">
        <f t="shared" ca="1" si="72"/>
        <v>#N/A</v>
      </c>
      <c r="DS72" s="207"/>
      <c r="DT72" s="194"/>
      <c r="DU72" s="198" cm="1">
        <f t="array" ref="DU72">IFERROR(MATCH(TRUE,INDEX($B$14:$B$117&gt;=DT72,0),0),"")</f>
        <v>1</v>
      </c>
      <c r="DV72" s="194">
        <f t="shared" ca="1" si="73"/>
        <v>3.2000000000000006E-3</v>
      </c>
      <c r="DY72" s="194">
        <f t="shared" si="74"/>
        <v>0</v>
      </c>
      <c r="DZ72" s="19" t="e">
        <f ca="1"/>
        <v>#N/A</v>
      </c>
      <c r="EA72" s="208" t="e">
        <f t="shared" ca="1" si="75"/>
        <v>#N/A</v>
      </c>
      <c r="EB72" s="207"/>
      <c r="EC72" s="194"/>
      <c r="ED72" s="198" cm="1">
        <f t="array" ref="ED72">IFERROR(MATCH(TRUE,INDEX($B$14:$B$117&gt;=EC72,0),0),"")</f>
        <v>1</v>
      </c>
      <c r="EE72" s="194">
        <f t="shared" ca="1" si="76"/>
        <v>3.2000000000000006E-3</v>
      </c>
      <c r="EH72" s="194">
        <f t="shared" si="77"/>
        <v>0</v>
      </c>
      <c r="EI72" s="19" t="e">
        <f ca="1"/>
        <v>#N/A</v>
      </c>
      <c r="EJ72" s="208" t="e">
        <f t="shared" ca="1" si="78"/>
        <v>#N/A</v>
      </c>
      <c r="EK72" s="207"/>
      <c r="EL72" s="194"/>
      <c r="EM72" s="198" cm="1">
        <f t="array" ref="EM72">IFERROR(MATCH(TRUE,INDEX($B$14:$B$117&gt;=EL72,0),0),"")</f>
        <v>1</v>
      </c>
      <c r="EN72" s="194">
        <f t="shared" ca="1" si="79"/>
        <v>3.2000000000000006E-3</v>
      </c>
      <c r="EQ72" s="194">
        <f t="shared" si="80"/>
        <v>0</v>
      </c>
      <c r="ER72" s="19" t="e">
        <f ca="1"/>
        <v>#N/A</v>
      </c>
      <c r="ES72" s="208" t="e">
        <f t="shared" ca="1" si="81"/>
        <v>#N/A</v>
      </c>
      <c r="ET72" s="207"/>
      <c r="EU72" s="194"/>
      <c r="EV72" s="198" cm="1">
        <f t="array" ref="EV72">IFERROR(MATCH(TRUE,INDEX($B$14:$B$117&gt;=EU72,0),0),"")</f>
        <v>1</v>
      </c>
      <c r="EW72" s="194">
        <f t="shared" ca="1" si="82"/>
        <v>3.2000000000000006E-3</v>
      </c>
      <c r="EZ72" s="194">
        <f t="shared" si="83"/>
        <v>0</v>
      </c>
      <c r="FA72" s="19" t="e">
        <f ca="1"/>
        <v>#N/A</v>
      </c>
      <c r="FB72" s="208" t="e">
        <f t="shared" ca="1" si="84"/>
        <v>#N/A</v>
      </c>
      <c r="FC72" s="207"/>
      <c r="FD72" s="194"/>
      <c r="FE72" s="198" cm="1">
        <f t="array" ref="FE72">IFERROR(MATCH(TRUE,INDEX($B$14:$B$117&gt;=FD72,0),0),"")</f>
        <v>1</v>
      </c>
      <c r="FF72" s="194">
        <f t="shared" ca="1" si="85"/>
        <v>3.2000000000000006E-3</v>
      </c>
      <c r="FI72" s="194">
        <f t="shared" si="86"/>
        <v>0</v>
      </c>
      <c r="FJ72" s="19" t="e">
        <f ca="1"/>
        <v>#N/A</v>
      </c>
      <c r="FK72" s="208" t="e">
        <f t="shared" ca="1" si="87"/>
        <v>#N/A</v>
      </c>
      <c r="FL72" s="207"/>
      <c r="FM72" s="194"/>
      <c r="FN72" s="198" cm="1">
        <f t="array" ref="FN72">IFERROR(MATCH(TRUE,INDEX($B$14:$B$117&gt;=FM72,0),0),"")</f>
        <v>1</v>
      </c>
      <c r="FO72" s="194">
        <f t="shared" ca="1" si="88"/>
        <v>3.2000000000000006E-3</v>
      </c>
      <c r="FR72" s="194">
        <f t="shared" si="89"/>
        <v>0</v>
      </c>
      <c r="FS72" s="19" t="e">
        <f ca="1"/>
        <v>#N/A</v>
      </c>
      <c r="FT72" s="208" t="e">
        <f t="shared" ca="1" si="90"/>
        <v>#N/A</v>
      </c>
      <c r="FU72" s="207"/>
      <c r="FV72" s="194"/>
      <c r="FW72" s="198" cm="1">
        <f t="array" ref="FW72">IFERROR(MATCH(TRUE,INDEX($B$14:$B$117&gt;=FV72,0),0),"")</f>
        <v>1</v>
      </c>
      <c r="FX72" s="194">
        <f t="shared" ca="1" si="91"/>
        <v>3.2000000000000006E-3</v>
      </c>
      <c r="GA72" s="194">
        <f t="shared" si="92"/>
        <v>0</v>
      </c>
      <c r="GB72" s="19" t="e">
        <f ca="1"/>
        <v>#N/A</v>
      </c>
      <c r="GC72" s="208" t="e">
        <f t="shared" ca="1" si="93"/>
        <v>#N/A</v>
      </c>
    </row>
    <row r="73" spans="1:185" x14ac:dyDescent="0.2">
      <c r="A73" s="236">
        <v>59</v>
      </c>
      <c r="B73" s="195">
        <v>0.57281553398058238</v>
      </c>
      <c r="C73" s="194">
        <v>0.64329999999999987</v>
      </c>
      <c r="D73" s="195">
        <v>8.2000000000000007E-3</v>
      </c>
      <c r="E73" s="194"/>
      <c r="F73" s="207">
        <f ca="1"/>
        <v>59</v>
      </c>
      <c r="G73" s="194">
        <f ca="1"/>
        <v>0.42446043165467628</v>
      </c>
      <c r="H73" s="198" cm="1">
        <f t="array" aca="1" ref="H73" ca="1">IFERROR(MATCH(TRUE,INDEX($B$14:$B$117&gt;=G73,0),0),"")</f>
        <v>45</v>
      </c>
      <c r="I73" s="194">
        <f t="shared" ca="1" si="38"/>
        <v>0.48814172661870509</v>
      </c>
      <c r="L73" s="194">
        <f t="shared" si="94"/>
        <v>0</v>
      </c>
      <c r="M73" s="19">
        <f ca="1"/>
        <v>0</v>
      </c>
      <c r="N73" s="208">
        <f t="shared" ca="1" si="95"/>
        <v>0</v>
      </c>
      <c r="O73" s="207">
        <f ca="1"/>
        <v>59</v>
      </c>
      <c r="P73" s="194">
        <f ca="1"/>
        <v>0.63440860215053774</v>
      </c>
      <c r="Q73" s="198" cm="1">
        <f t="array" aca="1" ref="Q73" ca="1">IFERROR(MATCH(TRUE,INDEX($B$14:$B$117&gt;=P73,0),0),"")</f>
        <v>67</v>
      </c>
      <c r="R73" s="194">
        <f t="shared" ca="1" si="39"/>
        <v>0.70077526881720442</v>
      </c>
      <c r="U73" s="194">
        <f t="shared" si="96"/>
        <v>0</v>
      </c>
      <c r="V73" s="19">
        <f ca="1"/>
        <v>0</v>
      </c>
      <c r="W73" s="208">
        <f t="shared" ca="1" si="97"/>
        <v>0</v>
      </c>
      <c r="X73" s="207">
        <f ca="1"/>
        <v>59</v>
      </c>
      <c r="Y73" s="194">
        <f ca="1"/>
        <v>0.68604651162790697</v>
      </c>
      <c r="Z73" s="198" cm="1">
        <f t="array" aca="1" ref="Z73" ca="1">IFERROR(MATCH(TRUE,INDEX($B$14:$B$117&gt;=Y73,0),0),"")</f>
        <v>72</v>
      </c>
      <c r="AA73" s="194">
        <f t="shared" ca="1" si="40"/>
        <v>0.75003372093023268</v>
      </c>
      <c r="AD73" s="194">
        <f t="shared" si="41"/>
        <v>0</v>
      </c>
      <c r="AE73" s="19">
        <f ca="1"/>
        <v>0</v>
      </c>
      <c r="AF73" s="208">
        <f t="shared" ca="1" si="42"/>
        <v>0</v>
      </c>
      <c r="AG73" s="207">
        <f ca="1"/>
        <v>59</v>
      </c>
      <c r="AH73" s="194">
        <f ca="1"/>
        <v>0.71084337349397597</v>
      </c>
      <c r="AI73" s="198" cm="1">
        <f t="array" aca="1" ref="AI73" ca="1">IFERROR(MATCH(TRUE,INDEX($B$14:$B$117&gt;=AH73,0),0),"")</f>
        <v>75</v>
      </c>
      <c r="AJ73" s="194">
        <f t="shared" ca="1" si="43"/>
        <v>0.77136506024096374</v>
      </c>
      <c r="AM73" s="194">
        <f t="shared" si="44"/>
        <v>0</v>
      </c>
      <c r="AN73" s="19">
        <f ca="1"/>
        <v>0</v>
      </c>
      <c r="AO73" s="208">
        <f t="shared" ca="1" si="45"/>
        <v>0</v>
      </c>
      <c r="AP73" s="207">
        <f ca="1"/>
        <v>59</v>
      </c>
      <c r="AQ73" s="194">
        <f ca="1"/>
        <v>0.71951219512195119</v>
      </c>
      <c r="AR73" s="198" cm="1">
        <f t="array" aca="1" ref="AR73" ca="1">IFERROR(MATCH(TRUE,INDEX($B$14:$B$117&gt;=AQ73,0),0),"")</f>
        <v>76</v>
      </c>
      <c r="AS73" s="194">
        <f t="shared" ca="1" si="46"/>
        <v>0.77904390243902444</v>
      </c>
      <c r="AV73" s="194">
        <f t="shared" si="47"/>
        <v>0</v>
      </c>
      <c r="AW73" s="19">
        <f ca="1"/>
        <v>0</v>
      </c>
      <c r="AX73" s="208">
        <f t="shared" ca="1" si="48"/>
        <v>0</v>
      </c>
      <c r="AY73" s="207">
        <f ca="1"/>
        <v>59</v>
      </c>
      <c r="AZ73" s="194">
        <f ca="1"/>
        <v>0.72839506172839497</v>
      </c>
      <c r="BA73" s="198" cm="1">
        <f t="array" aca="1" ref="BA73" ca="1">IFERROR(MATCH(TRUE,INDEX($B$14:$B$117&gt;=AZ73,0),0),"")</f>
        <v>77</v>
      </c>
      <c r="BB73" s="194">
        <f t="shared" ca="1" si="49"/>
        <v>0.78691234567901225</v>
      </c>
      <c r="BE73" s="194">
        <f t="shared" si="50"/>
        <v>0</v>
      </c>
      <c r="BF73" s="19">
        <f ca="1"/>
        <v>0</v>
      </c>
      <c r="BG73" s="208">
        <f t="shared" ca="1" si="51"/>
        <v>0</v>
      </c>
      <c r="BH73" s="207">
        <f ca="1"/>
        <v>59</v>
      </c>
      <c r="BI73" s="194">
        <f ca="1"/>
        <v>0.72839506172839497</v>
      </c>
      <c r="BJ73" s="198" cm="1">
        <f t="array" aca="1" ref="BJ73" ca="1">IFERROR(MATCH(TRUE,INDEX($B$14:$B$117&gt;=BI73,0),0),"")</f>
        <v>77</v>
      </c>
      <c r="BK73" s="194">
        <f t="shared" ca="1" si="52"/>
        <v>0.78691234567901225</v>
      </c>
      <c r="BN73" s="194">
        <f t="shared" si="53"/>
        <v>0</v>
      </c>
      <c r="BO73" s="19">
        <f ca="1"/>
        <v>0</v>
      </c>
      <c r="BP73" s="208">
        <f t="shared" ca="1" si="54"/>
        <v>0</v>
      </c>
      <c r="BQ73" s="207">
        <f ca="1"/>
        <v>59</v>
      </c>
      <c r="BR73" s="194">
        <f ca="1"/>
        <v>0.73750000000000004</v>
      </c>
      <c r="BS73" s="198" cm="1">
        <f t="array" aca="1" ref="BS73" ca="1">IFERROR(MATCH(TRUE,INDEX($B$14:$B$117&gt;=BR73,0),0),"")</f>
        <v>77</v>
      </c>
      <c r="BT73" s="194">
        <f t="shared" ca="1" si="55"/>
        <v>0.79497750000000011</v>
      </c>
      <c r="BW73" s="194">
        <f t="shared" si="56"/>
        <v>0</v>
      </c>
      <c r="BX73" s="19">
        <f ca="1"/>
        <v>0</v>
      </c>
      <c r="BY73" s="208">
        <f t="shared" ca="1" si="57"/>
        <v>0</v>
      </c>
      <c r="BZ73" s="207">
        <f ca="1"/>
        <v>59</v>
      </c>
      <c r="CA73" s="194">
        <f ca="1"/>
        <v>0.73750000000000004</v>
      </c>
      <c r="CB73" s="198" cm="1">
        <f t="array" aca="1" ref="CB73" ca="1">IFERROR(MATCH(TRUE,INDEX($B$14:$B$117&gt;=CA73,0),0),"")</f>
        <v>77</v>
      </c>
      <c r="CC73" s="194">
        <f t="shared" ca="1" si="58"/>
        <v>0.79497750000000011</v>
      </c>
      <c r="CF73" s="194">
        <f t="shared" si="59"/>
        <v>0</v>
      </c>
      <c r="CG73" s="19">
        <f ca="1"/>
        <v>0</v>
      </c>
      <c r="CH73" s="208">
        <f t="shared" ca="1" si="60"/>
        <v>0</v>
      </c>
      <c r="CI73" s="207">
        <f ca="1"/>
        <v>59</v>
      </c>
      <c r="CJ73" s="194">
        <f ca="1"/>
        <v>0.74683544303797467</v>
      </c>
      <c r="CK73" s="198" cm="1">
        <f t="array" aca="1" ref="CK73" ca="1">IFERROR(MATCH(TRUE,INDEX($B$14:$B$117&gt;=CJ73,0),0),"")</f>
        <v>78</v>
      </c>
      <c r="CL73" s="194">
        <f t="shared" ca="1" si="61"/>
        <v>0.80325443037974698</v>
      </c>
      <c r="CO73" s="194">
        <f t="shared" si="62"/>
        <v>0</v>
      </c>
      <c r="CP73" s="19">
        <f ca="1"/>
        <v>0</v>
      </c>
      <c r="CQ73" s="208">
        <f t="shared" ca="1" si="63"/>
        <v>0</v>
      </c>
      <c r="CR73" s="207"/>
      <c r="CS73" s="194"/>
      <c r="CT73" s="198" cm="1">
        <f t="array" ref="CT73">IFERROR(MATCH(TRUE,INDEX($B$14:$B$117&gt;=CS73,0),0),"")</f>
        <v>1</v>
      </c>
      <c r="CU73" s="194">
        <f t="shared" ca="1" si="64"/>
        <v>3.2000000000000006E-3</v>
      </c>
      <c r="CX73" s="194">
        <f t="shared" si="65"/>
        <v>0</v>
      </c>
      <c r="CY73" s="19" t="e">
        <f ca="1"/>
        <v>#N/A</v>
      </c>
      <c r="CZ73" s="208" t="e">
        <f t="shared" ca="1" si="66"/>
        <v>#N/A</v>
      </c>
      <c r="DA73" s="207"/>
      <c r="DB73" s="194"/>
      <c r="DC73" s="198" cm="1">
        <f t="array" ref="DC73">IFERROR(MATCH(TRUE,INDEX($B$14:$B$117&gt;=DB73,0),0),"")</f>
        <v>1</v>
      </c>
      <c r="DD73" s="194">
        <f t="shared" ca="1" si="67"/>
        <v>3.2000000000000006E-3</v>
      </c>
      <c r="DG73" s="194">
        <f t="shared" si="68"/>
        <v>0</v>
      </c>
      <c r="DH73" s="19" t="e">
        <f ca="1"/>
        <v>#N/A</v>
      </c>
      <c r="DI73" s="208" t="e">
        <f t="shared" ca="1" si="69"/>
        <v>#N/A</v>
      </c>
      <c r="DJ73" s="207"/>
      <c r="DK73" s="194"/>
      <c r="DL73" s="198" cm="1">
        <f t="array" ref="DL73">IFERROR(MATCH(TRUE,INDEX($B$14:$B$117&gt;=DK73,0),0),"")</f>
        <v>1</v>
      </c>
      <c r="DM73" s="194">
        <f t="shared" ca="1" si="70"/>
        <v>3.2000000000000006E-3</v>
      </c>
      <c r="DP73" s="194">
        <f t="shared" si="71"/>
        <v>0</v>
      </c>
      <c r="DQ73" s="19" t="e">
        <f ca="1"/>
        <v>#N/A</v>
      </c>
      <c r="DR73" s="208" t="e">
        <f t="shared" ca="1" si="72"/>
        <v>#N/A</v>
      </c>
      <c r="DS73" s="207"/>
      <c r="DT73" s="194"/>
      <c r="DU73" s="198" cm="1">
        <f t="array" ref="DU73">IFERROR(MATCH(TRUE,INDEX($B$14:$B$117&gt;=DT73,0),0),"")</f>
        <v>1</v>
      </c>
      <c r="DV73" s="194">
        <f t="shared" ca="1" si="73"/>
        <v>3.2000000000000006E-3</v>
      </c>
      <c r="DY73" s="194">
        <f t="shared" si="74"/>
        <v>0</v>
      </c>
      <c r="DZ73" s="19" t="e">
        <f ca="1"/>
        <v>#N/A</v>
      </c>
      <c r="EA73" s="208" t="e">
        <f t="shared" ca="1" si="75"/>
        <v>#N/A</v>
      </c>
      <c r="EB73" s="207"/>
      <c r="EC73" s="194"/>
      <c r="ED73" s="198" cm="1">
        <f t="array" ref="ED73">IFERROR(MATCH(TRUE,INDEX($B$14:$B$117&gt;=EC73,0),0),"")</f>
        <v>1</v>
      </c>
      <c r="EE73" s="194">
        <f t="shared" ca="1" si="76"/>
        <v>3.2000000000000006E-3</v>
      </c>
      <c r="EH73" s="194">
        <f t="shared" si="77"/>
        <v>0</v>
      </c>
      <c r="EI73" s="19" t="e">
        <f ca="1"/>
        <v>#N/A</v>
      </c>
      <c r="EJ73" s="208" t="e">
        <f t="shared" ca="1" si="78"/>
        <v>#N/A</v>
      </c>
      <c r="EK73" s="207"/>
      <c r="EL73" s="194"/>
      <c r="EM73" s="198" cm="1">
        <f t="array" ref="EM73">IFERROR(MATCH(TRUE,INDEX($B$14:$B$117&gt;=EL73,0),0),"")</f>
        <v>1</v>
      </c>
      <c r="EN73" s="194">
        <f t="shared" ca="1" si="79"/>
        <v>3.2000000000000006E-3</v>
      </c>
      <c r="EQ73" s="194">
        <f t="shared" si="80"/>
        <v>0</v>
      </c>
      <c r="ER73" s="19" t="e">
        <f ca="1"/>
        <v>#N/A</v>
      </c>
      <c r="ES73" s="208" t="e">
        <f t="shared" ca="1" si="81"/>
        <v>#N/A</v>
      </c>
      <c r="ET73" s="207"/>
      <c r="EU73" s="194"/>
      <c r="EV73" s="198" cm="1">
        <f t="array" ref="EV73">IFERROR(MATCH(TRUE,INDEX($B$14:$B$117&gt;=EU73,0),0),"")</f>
        <v>1</v>
      </c>
      <c r="EW73" s="194">
        <f t="shared" ca="1" si="82"/>
        <v>3.2000000000000006E-3</v>
      </c>
      <c r="EZ73" s="194">
        <f t="shared" si="83"/>
        <v>0</v>
      </c>
      <c r="FA73" s="19" t="e">
        <f ca="1"/>
        <v>#N/A</v>
      </c>
      <c r="FB73" s="208" t="e">
        <f t="shared" ca="1" si="84"/>
        <v>#N/A</v>
      </c>
      <c r="FC73" s="207"/>
      <c r="FD73" s="194"/>
      <c r="FE73" s="198" cm="1">
        <f t="array" ref="FE73">IFERROR(MATCH(TRUE,INDEX($B$14:$B$117&gt;=FD73,0),0),"")</f>
        <v>1</v>
      </c>
      <c r="FF73" s="194">
        <f t="shared" ca="1" si="85"/>
        <v>3.2000000000000006E-3</v>
      </c>
      <c r="FI73" s="194">
        <f t="shared" si="86"/>
        <v>0</v>
      </c>
      <c r="FJ73" s="19" t="e">
        <f ca="1"/>
        <v>#N/A</v>
      </c>
      <c r="FK73" s="208" t="e">
        <f t="shared" ca="1" si="87"/>
        <v>#N/A</v>
      </c>
      <c r="FL73" s="207"/>
      <c r="FM73" s="194"/>
      <c r="FN73" s="198" cm="1">
        <f t="array" ref="FN73">IFERROR(MATCH(TRUE,INDEX($B$14:$B$117&gt;=FM73,0),0),"")</f>
        <v>1</v>
      </c>
      <c r="FO73" s="194">
        <f t="shared" ca="1" si="88"/>
        <v>3.2000000000000006E-3</v>
      </c>
      <c r="FR73" s="194">
        <f t="shared" si="89"/>
        <v>0</v>
      </c>
      <c r="FS73" s="19" t="e">
        <f ca="1"/>
        <v>#N/A</v>
      </c>
      <c r="FT73" s="208" t="e">
        <f t="shared" ca="1" si="90"/>
        <v>#N/A</v>
      </c>
      <c r="FU73" s="207"/>
      <c r="FV73" s="194"/>
      <c r="FW73" s="198" cm="1">
        <f t="array" ref="FW73">IFERROR(MATCH(TRUE,INDEX($B$14:$B$117&gt;=FV73,0),0),"")</f>
        <v>1</v>
      </c>
      <c r="FX73" s="194">
        <f t="shared" ca="1" si="91"/>
        <v>3.2000000000000006E-3</v>
      </c>
      <c r="GA73" s="194">
        <f t="shared" si="92"/>
        <v>0</v>
      </c>
      <c r="GB73" s="19" t="e">
        <f ca="1"/>
        <v>#N/A</v>
      </c>
      <c r="GC73" s="208" t="e">
        <f t="shared" ca="1" si="93"/>
        <v>#N/A</v>
      </c>
    </row>
    <row r="74" spans="1:185" x14ac:dyDescent="0.2">
      <c r="A74" s="236">
        <v>60</v>
      </c>
      <c r="B74" s="195">
        <v>0.58252427184466005</v>
      </c>
      <c r="C74" s="194">
        <v>0.65289999999999992</v>
      </c>
      <c r="D74" s="195">
        <v>9.5999999999999992E-3</v>
      </c>
      <c r="E74" s="194"/>
      <c r="F74" s="207">
        <f ca="1"/>
        <v>60</v>
      </c>
      <c r="G74" s="194">
        <f ca="1"/>
        <v>0.43165467625899284</v>
      </c>
      <c r="H74" s="198" cm="1">
        <f t="array" aca="1" ref="H74" ca="1">IFERROR(MATCH(TRUE,INDEX($B$14:$B$117&gt;=G74,0),0),"")</f>
        <v>46</v>
      </c>
      <c r="I74" s="194">
        <f t="shared" ca="1" si="38"/>
        <v>0.49616474820143891</v>
      </c>
      <c r="L74" s="194">
        <f t="shared" si="94"/>
        <v>0</v>
      </c>
      <c r="M74" s="19">
        <f ca="1"/>
        <v>0</v>
      </c>
      <c r="N74" s="208">
        <f t="shared" ca="1" si="95"/>
        <v>0</v>
      </c>
      <c r="O74" s="207">
        <f ca="1"/>
        <v>60</v>
      </c>
      <c r="P74" s="194">
        <f ca="1"/>
        <v>0.64516129032258074</v>
      </c>
      <c r="Q74" s="198" cm="1">
        <f t="array" aca="1" ref="Q74" ca="1">IFERROR(MATCH(TRUE,INDEX($B$14:$B$117&gt;=P74,0),0),"")</f>
        <v>68</v>
      </c>
      <c r="R74" s="194">
        <f t="shared" ca="1" si="39"/>
        <v>0.71261935483870975</v>
      </c>
      <c r="U74" s="194">
        <f t="shared" si="96"/>
        <v>0</v>
      </c>
      <c r="V74" s="19">
        <f ca="1"/>
        <v>0</v>
      </c>
      <c r="W74" s="208">
        <f t="shared" ca="1" si="97"/>
        <v>0</v>
      </c>
      <c r="X74" s="207">
        <f ca="1"/>
        <v>60</v>
      </c>
      <c r="Y74" s="194">
        <f ca="1"/>
        <v>0.69767441860465118</v>
      </c>
      <c r="Z74" s="198" cm="1">
        <f t="array" aca="1" ref="Z74" ca="1">IFERROR(MATCH(TRUE,INDEX($B$14:$B$117&gt;=Y74,0),0),"")</f>
        <v>73</v>
      </c>
      <c r="AA74" s="194">
        <f t="shared" ca="1" si="40"/>
        <v>0.76022790697674414</v>
      </c>
      <c r="AD74" s="194">
        <f t="shared" si="41"/>
        <v>0</v>
      </c>
      <c r="AE74" s="19">
        <f ca="1"/>
        <v>0</v>
      </c>
      <c r="AF74" s="208">
        <f t="shared" ca="1" si="42"/>
        <v>0</v>
      </c>
      <c r="AG74" s="207">
        <f ca="1"/>
        <v>60</v>
      </c>
      <c r="AH74" s="194">
        <f ca="1"/>
        <v>0.72289156626506024</v>
      </c>
      <c r="AI74" s="198" cm="1">
        <f t="array" aca="1" ref="AI74" ca="1">IFERROR(MATCH(TRUE,INDEX($B$14:$B$117&gt;=AH74,0),0),"")</f>
        <v>76</v>
      </c>
      <c r="AJ74" s="194">
        <f t="shared" ca="1" si="43"/>
        <v>0.7820373493975904</v>
      </c>
      <c r="AM74" s="194">
        <f t="shared" si="44"/>
        <v>0</v>
      </c>
      <c r="AN74" s="19">
        <f ca="1"/>
        <v>0</v>
      </c>
      <c r="AO74" s="208">
        <f t="shared" ca="1" si="45"/>
        <v>0</v>
      </c>
      <c r="AP74" s="207">
        <f ca="1"/>
        <v>60</v>
      </c>
      <c r="AQ74" s="194">
        <f ca="1"/>
        <v>0.73170731707317072</v>
      </c>
      <c r="AR74" s="198" cm="1">
        <f t="array" aca="1" ref="AR74" ca="1">IFERROR(MATCH(TRUE,INDEX($B$14:$B$117&gt;=AQ74,0),0),"")</f>
        <v>77</v>
      </c>
      <c r="AS74" s="194">
        <f t="shared" ca="1" si="46"/>
        <v>0.78984634146341459</v>
      </c>
      <c r="AV74" s="194">
        <f t="shared" si="47"/>
        <v>0</v>
      </c>
      <c r="AW74" s="19">
        <f ca="1"/>
        <v>0</v>
      </c>
      <c r="AX74" s="208">
        <f t="shared" ca="1" si="48"/>
        <v>0</v>
      </c>
      <c r="AY74" s="207">
        <f ca="1"/>
        <v>60</v>
      </c>
      <c r="AZ74" s="194">
        <f ca="1"/>
        <v>0.7407407407407407</v>
      </c>
      <c r="BA74" s="198" cm="1">
        <f t="array" aca="1" ref="BA74" ca="1">IFERROR(MATCH(TRUE,INDEX($B$14:$B$117&gt;=AZ74,0),0),"")</f>
        <v>78</v>
      </c>
      <c r="BB74" s="194">
        <f t="shared" ca="1" si="49"/>
        <v>0.79791851851851869</v>
      </c>
      <c r="BE74" s="194">
        <f t="shared" si="50"/>
        <v>0</v>
      </c>
      <c r="BF74" s="19">
        <f ca="1"/>
        <v>0</v>
      </c>
      <c r="BG74" s="208">
        <f t="shared" ca="1" si="51"/>
        <v>0</v>
      </c>
      <c r="BH74" s="207">
        <f ca="1"/>
        <v>60</v>
      </c>
      <c r="BI74" s="194">
        <f ca="1"/>
        <v>0.7407407407407407</v>
      </c>
      <c r="BJ74" s="198" cm="1">
        <f t="array" aca="1" ref="BJ74" ca="1">IFERROR(MATCH(TRUE,INDEX($B$14:$B$117&gt;=BI74,0),0),"")</f>
        <v>78</v>
      </c>
      <c r="BK74" s="194">
        <f t="shared" ca="1" si="52"/>
        <v>0.79791851851851869</v>
      </c>
      <c r="BN74" s="194">
        <f t="shared" si="53"/>
        <v>0</v>
      </c>
      <c r="BO74" s="19">
        <f ca="1"/>
        <v>0</v>
      </c>
      <c r="BP74" s="208">
        <f t="shared" ca="1" si="54"/>
        <v>0</v>
      </c>
      <c r="BQ74" s="207">
        <f ca="1"/>
        <v>60</v>
      </c>
      <c r="BR74" s="194">
        <f ca="1"/>
        <v>0.75</v>
      </c>
      <c r="BS74" s="198" cm="1">
        <f t="array" aca="1" ref="BS74" ca="1">IFERROR(MATCH(TRUE,INDEX($B$14:$B$117&gt;=BR74,0),0),"")</f>
        <v>79</v>
      </c>
      <c r="BT74" s="194">
        <f t="shared" ca="1" si="55"/>
        <v>0.80632500000000018</v>
      </c>
      <c r="BW74" s="194">
        <f t="shared" si="56"/>
        <v>0</v>
      </c>
      <c r="BX74" s="19">
        <f ca="1"/>
        <v>0</v>
      </c>
      <c r="BY74" s="208">
        <f t="shared" ca="1" si="57"/>
        <v>0</v>
      </c>
      <c r="BZ74" s="207">
        <f ca="1"/>
        <v>60</v>
      </c>
      <c r="CA74" s="194">
        <f ca="1"/>
        <v>0.75</v>
      </c>
      <c r="CB74" s="198" cm="1">
        <f t="array" aca="1" ref="CB74" ca="1">IFERROR(MATCH(TRUE,INDEX($B$14:$B$117&gt;=CA74,0),0),"")</f>
        <v>79</v>
      </c>
      <c r="CC74" s="194">
        <f t="shared" ca="1" si="58"/>
        <v>0.80632500000000018</v>
      </c>
      <c r="CF74" s="194">
        <f t="shared" si="59"/>
        <v>0</v>
      </c>
      <c r="CG74" s="19">
        <f ca="1"/>
        <v>0</v>
      </c>
      <c r="CH74" s="208">
        <f t="shared" ca="1" si="60"/>
        <v>0</v>
      </c>
      <c r="CI74" s="207">
        <f ca="1"/>
        <v>60</v>
      </c>
      <c r="CJ74" s="194">
        <f ca="1"/>
        <v>0.75949367088607589</v>
      </c>
      <c r="CK74" s="198" cm="1">
        <f t="array" aca="1" ref="CK74" ca="1">IFERROR(MATCH(TRUE,INDEX($B$14:$B$117&gt;=CJ74,0),0),"")</f>
        <v>80</v>
      </c>
      <c r="CL74" s="194">
        <f t="shared" ca="1" si="61"/>
        <v>0.81424556962025318</v>
      </c>
      <c r="CO74" s="194">
        <f t="shared" si="62"/>
        <v>0</v>
      </c>
      <c r="CP74" s="19">
        <f ca="1"/>
        <v>0</v>
      </c>
      <c r="CQ74" s="208">
        <f t="shared" ca="1" si="63"/>
        <v>0</v>
      </c>
      <c r="CR74" s="207"/>
      <c r="CS74" s="194"/>
      <c r="CT74" s="198" cm="1">
        <f t="array" ref="CT74">IFERROR(MATCH(TRUE,INDEX($B$14:$B$117&gt;=CS74,0),0),"")</f>
        <v>1</v>
      </c>
      <c r="CU74" s="194">
        <f t="shared" ca="1" si="64"/>
        <v>3.2000000000000006E-3</v>
      </c>
      <c r="CX74" s="194">
        <f t="shared" si="65"/>
        <v>0</v>
      </c>
      <c r="CY74" s="19" t="e">
        <f ca="1"/>
        <v>#N/A</v>
      </c>
      <c r="CZ74" s="208" t="e">
        <f t="shared" ca="1" si="66"/>
        <v>#N/A</v>
      </c>
      <c r="DA74" s="207"/>
      <c r="DB74" s="194"/>
      <c r="DC74" s="198" cm="1">
        <f t="array" ref="DC74">IFERROR(MATCH(TRUE,INDEX($B$14:$B$117&gt;=DB74,0),0),"")</f>
        <v>1</v>
      </c>
      <c r="DD74" s="194">
        <f t="shared" ca="1" si="67"/>
        <v>3.2000000000000006E-3</v>
      </c>
      <c r="DG74" s="194">
        <f t="shared" si="68"/>
        <v>0</v>
      </c>
      <c r="DH74" s="19" t="e">
        <f ca="1"/>
        <v>#N/A</v>
      </c>
      <c r="DI74" s="208" t="e">
        <f t="shared" ca="1" si="69"/>
        <v>#N/A</v>
      </c>
      <c r="DJ74" s="207"/>
      <c r="DK74" s="194"/>
      <c r="DL74" s="198" cm="1">
        <f t="array" ref="DL74">IFERROR(MATCH(TRUE,INDEX($B$14:$B$117&gt;=DK74,0),0),"")</f>
        <v>1</v>
      </c>
      <c r="DM74" s="194">
        <f t="shared" ca="1" si="70"/>
        <v>3.2000000000000006E-3</v>
      </c>
      <c r="DP74" s="194">
        <f t="shared" si="71"/>
        <v>0</v>
      </c>
      <c r="DQ74" s="19" t="e">
        <f ca="1"/>
        <v>#N/A</v>
      </c>
      <c r="DR74" s="208" t="e">
        <f t="shared" ca="1" si="72"/>
        <v>#N/A</v>
      </c>
      <c r="DS74" s="207"/>
      <c r="DT74" s="194"/>
      <c r="DU74" s="198" cm="1">
        <f t="array" ref="DU74">IFERROR(MATCH(TRUE,INDEX($B$14:$B$117&gt;=DT74,0),0),"")</f>
        <v>1</v>
      </c>
      <c r="DV74" s="194">
        <f t="shared" ca="1" si="73"/>
        <v>3.2000000000000006E-3</v>
      </c>
      <c r="DY74" s="194">
        <f t="shared" si="74"/>
        <v>0</v>
      </c>
      <c r="DZ74" s="19" t="e">
        <f ca="1"/>
        <v>#N/A</v>
      </c>
      <c r="EA74" s="208" t="e">
        <f t="shared" ca="1" si="75"/>
        <v>#N/A</v>
      </c>
      <c r="EB74" s="207"/>
      <c r="EC74" s="194"/>
      <c r="ED74" s="198" cm="1">
        <f t="array" ref="ED74">IFERROR(MATCH(TRUE,INDEX($B$14:$B$117&gt;=EC74,0),0),"")</f>
        <v>1</v>
      </c>
      <c r="EE74" s="194">
        <f t="shared" ca="1" si="76"/>
        <v>3.2000000000000006E-3</v>
      </c>
      <c r="EH74" s="194">
        <f t="shared" si="77"/>
        <v>0</v>
      </c>
      <c r="EI74" s="19" t="e">
        <f ca="1"/>
        <v>#N/A</v>
      </c>
      <c r="EJ74" s="208" t="e">
        <f t="shared" ca="1" si="78"/>
        <v>#N/A</v>
      </c>
      <c r="EK74" s="207"/>
      <c r="EL74" s="194"/>
      <c r="EM74" s="198" cm="1">
        <f t="array" ref="EM74">IFERROR(MATCH(TRUE,INDEX($B$14:$B$117&gt;=EL74,0),0),"")</f>
        <v>1</v>
      </c>
      <c r="EN74" s="194">
        <f t="shared" ca="1" si="79"/>
        <v>3.2000000000000006E-3</v>
      </c>
      <c r="EQ74" s="194">
        <f t="shared" si="80"/>
        <v>0</v>
      </c>
      <c r="ER74" s="19" t="e">
        <f ca="1"/>
        <v>#N/A</v>
      </c>
      <c r="ES74" s="208" t="e">
        <f t="shared" ca="1" si="81"/>
        <v>#N/A</v>
      </c>
      <c r="ET74" s="207"/>
      <c r="EU74" s="194"/>
      <c r="EV74" s="198" cm="1">
        <f t="array" ref="EV74">IFERROR(MATCH(TRUE,INDEX($B$14:$B$117&gt;=EU74,0),0),"")</f>
        <v>1</v>
      </c>
      <c r="EW74" s="194">
        <f t="shared" ca="1" si="82"/>
        <v>3.2000000000000006E-3</v>
      </c>
      <c r="EZ74" s="194">
        <f t="shared" si="83"/>
        <v>0</v>
      </c>
      <c r="FA74" s="19" t="e">
        <f ca="1"/>
        <v>#N/A</v>
      </c>
      <c r="FB74" s="208" t="e">
        <f t="shared" ca="1" si="84"/>
        <v>#N/A</v>
      </c>
      <c r="FC74" s="207"/>
      <c r="FD74" s="194"/>
      <c r="FE74" s="198" cm="1">
        <f t="array" ref="FE74">IFERROR(MATCH(TRUE,INDEX($B$14:$B$117&gt;=FD74,0),0),"")</f>
        <v>1</v>
      </c>
      <c r="FF74" s="194">
        <f t="shared" ca="1" si="85"/>
        <v>3.2000000000000006E-3</v>
      </c>
      <c r="FI74" s="194">
        <f t="shared" si="86"/>
        <v>0</v>
      </c>
      <c r="FJ74" s="19" t="e">
        <f ca="1"/>
        <v>#N/A</v>
      </c>
      <c r="FK74" s="208" t="e">
        <f t="shared" ca="1" si="87"/>
        <v>#N/A</v>
      </c>
      <c r="FL74" s="207"/>
      <c r="FM74" s="194"/>
      <c r="FN74" s="198" cm="1">
        <f t="array" ref="FN74">IFERROR(MATCH(TRUE,INDEX($B$14:$B$117&gt;=FM74,0),0),"")</f>
        <v>1</v>
      </c>
      <c r="FO74" s="194">
        <f t="shared" ca="1" si="88"/>
        <v>3.2000000000000006E-3</v>
      </c>
      <c r="FR74" s="194">
        <f t="shared" si="89"/>
        <v>0</v>
      </c>
      <c r="FS74" s="19" t="e">
        <f ca="1"/>
        <v>#N/A</v>
      </c>
      <c r="FT74" s="208" t="e">
        <f t="shared" ca="1" si="90"/>
        <v>#N/A</v>
      </c>
      <c r="FU74" s="207"/>
      <c r="FV74" s="194"/>
      <c r="FW74" s="198" cm="1">
        <f t="array" ref="FW74">IFERROR(MATCH(TRUE,INDEX($B$14:$B$117&gt;=FV74,0),0),"")</f>
        <v>1</v>
      </c>
      <c r="FX74" s="194">
        <f t="shared" ca="1" si="91"/>
        <v>3.2000000000000006E-3</v>
      </c>
      <c r="GA74" s="194">
        <f t="shared" si="92"/>
        <v>0</v>
      </c>
      <c r="GB74" s="19" t="e">
        <f ca="1"/>
        <v>#N/A</v>
      </c>
      <c r="GC74" s="208" t="e">
        <f t="shared" ca="1" si="93"/>
        <v>#N/A</v>
      </c>
    </row>
    <row r="75" spans="1:185" x14ac:dyDescent="0.2">
      <c r="A75" s="236">
        <v>61</v>
      </c>
      <c r="B75" s="195">
        <v>0.59223300970873771</v>
      </c>
      <c r="C75" s="194">
        <v>0.6621999999999999</v>
      </c>
      <c r="D75" s="195">
        <v>9.2999999999999992E-3</v>
      </c>
      <c r="E75" s="194"/>
      <c r="F75" s="207">
        <f ca="1"/>
        <v>61</v>
      </c>
      <c r="G75" s="194">
        <f ca="1"/>
        <v>0.4388489208633094</v>
      </c>
      <c r="H75" s="198" cm="1">
        <f t="array" aca="1" ref="H75" ca="1">IFERROR(MATCH(TRUE,INDEX($B$14:$B$117&gt;=G75,0),0),"")</f>
        <v>47</v>
      </c>
      <c r="I75" s="194">
        <f t="shared" ca="1" si="38"/>
        <v>0.50431582733812963</v>
      </c>
      <c r="L75" s="194">
        <f t="shared" si="94"/>
        <v>0</v>
      </c>
      <c r="M75" s="19">
        <f ca="1"/>
        <v>0</v>
      </c>
      <c r="N75" s="208">
        <f t="shared" ca="1" si="95"/>
        <v>0</v>
      </c>
      <c r="O75" s="207">
        <f ca="1"/>
        <v>61</v>
      </c>
      <c r="P75" s="194">
        <f ca="1"/>
        <v>0.65591397849462374</v>
      </c>
      <c r="Q75" s="198" cm="1">
        <f t="array" aca="1" ref="Q75" ca="1">IFERROR(MATCH(TRUE,INDEX($B$14:$B$117&gt;=P75,0),0),"")</f>
        <v>69</v>
      </c>
      <c r="R75" s="194">
        <f t="shared" ca="1" si="39"/>
        <v>0.72247634408602146</v>
      </c>
      <c r="U75" s="194">
        <f t="shared" si="96"/>
        <v>0</v>
      </c>
      <c r="V75" s="19">
        <f ca="1"/>
        <v>0</v>
      </c>
      <c r="W75" s="208">
        <f t="shared" ca="1" si="97"/>
        <v>0</v>
      </c>
      <c r="X75" s="207">
        <f ca="1"/>
        <v>61</v>
      </c>
      <c r="Y75" s="194">
        <f ca="1"/>
        <v>0.70930232558139539</v>
      </c>
      <c r="Z75" s="198" cm="1">
        <f t="array" aca="1" ref="Z75" ca="1">IFERROR(MATCH(TRUE,INDEX($B$14:$B$117&gt;=Y75,0),0),"")</f>
        <v>75</v>
      </c>
      <c r="AA75" s="194">
        <f t="shared" ca="1" si="40"/>
        <v>0.76999999999999991</v>
      </c>
      <c r="AD75" s="194">
        <f t="shared" si="41"/>
        <v>0</v>
      </c>
      <c r="AE75" s="19">
        <f ca="1"/>
        <v>0</v>
      </c>
      <c r="AF75" s="208">
        <f t="shared" ca="1" si="42"/>
        <v>0</v>
      </c>
      <c r="AG75" s="207">
        <f ca="1"/>
        <v>61</v>
      </c>
      <c r="AH75" s="194">
        <f ca="1"/>
        <v>0.73493975903614461</v>
      </c>
      <c r="AI75" s="198" cm="1">
        <f t="array" aca="1" ref="AI75" ca="1">IFERROR(MATCH(TRUE,INDEX($B$14:$B$117&gt;=AH75,0),0),"")</f>
        <v>77</v>
      </c>
      <c r="AJ75" s="194">
        <f t="shared" ca="1" si="43"/>
        <v>0.79270963855421694</v>
      </c>
      <c r="AM75" s="194">
        <f t="shared" si="44"/>
        <v>0</v>
      </c>
      <c r="AN75" s="19">
        <f ca="1"/>
        <v>0</v>
      </c>
      <c r="AO75" s="208">
        <f t="shared" ca="1" si="45"/>
        <v>0</v>
      </c>
      <c r="AP75" s="207">
        <f ca="1"/>
        <v>61</v>
      </c>
      <c r="AQ75" s="194">
        <f ca="1"/>
        <v>0.74390243902439024</v>
      </c>
      <c r="AR75" s="198" cm="1">
        <f t="array" aca="1" ref="AR75" ca="1">IFERROR(MATCH(TRUE,INDEX($B$14:$B$117&gt;=AQ75,0),0),"")</f>
        <v>78</v>
      </c>
      <c r="AS75" s="194">
        <f t="shared" ca="1" si="46"/>
        <v>0.8006865853658538</v>
      </c>
      <c r="AV75" s="194">
        <f t="shared" si="47"/>
        <v>0</v>
      </c>
      <c r="AW75" s="19">
        <f ca="1"/>
        <v>0</v>
      </c>
      <c r="AX75" s="208">
        <f t="shared" ca="1" si="48"/>
        <v>0</v>
      </c>
      <c r="AY75" s="207">
        <f ca="1"/>
        <v>61</v>
      </c>
      <c r="AZ75" s="194">
        <f ca="1"/>
        <v>0.75308641975308643</v>
      </c>
      <c r="BA75" s="198" cm="1">
        <f t="array" aca="1" ref="BA75" ca="1">IFERROR(MATCH(TRUE,INDEX($B$14:$B$117&gt;=AZ75,0),0),"")</f>
        <v>79</v>
      </c>
      <c r="BB75" s="194">
        <f t="shared" ca="1" si="49"/>
        <v>0.80890000000000017</v>
      </c>
      <c r="BE75" s="194">
        <f t="shared" si="50"/>
        <v>0</v>
      </c>
      <c r="BF75" s="19">
        <f ca="1"/>
        <v>0</v>
      </c>
      <c r="BG75" s="208">
        <f t="shared" ca="1" si="51"/>
        <v>0</v>
      </c>
      <c r="BH75" s="207">
        <f ca="1"/>
        <v>61</v>
      </c>
      <c r="BI75" s="194">
        <f ca="1"/>
        <v>0.75308641975308643</v>
      </c>
      <c r="BJ75" s="198" cm="1">
        <f t="array" aca="1" ref="BJ75" ca="1">IFERROR(MATCH(TRUE,INDEX($B$14:$B$117&gt;=BI75,0),0),"")</f>
        <v>79</v>
      </c>
      <c r="BK75" s="194">
        <f t="shared" ca="1" si="52"/>
        <v>0.80890000000000017</v>
      </c>
      <c r="BN75" s="194">
        <f t="shared" si="53"/>
        <v>0</v>
      </c>
      <c r="BO75" s="19">
        <f ca="1"/>
        <v>0</v>
      </c>
      <c r="BP75" s="208">
        <f t="shared" ca="1" si="54"/>
        <v>0</v>
      </c>
      <c r="BQ75" s="207">
        <f ca="1"/>
        <v>61</v>
      </c>
      <c r="BR75" s="194">
        <f ca="1"/>
        <v>0.76250000000000007</v>
      </c>
      <c r="BS75" s="198" cm="1">
        <f t="array" aca="1" ref="BS75" ca="1">IFERROR(MATCH(TRUE,INDEX($B$14:$B$117&gt;=BR75,0),0),"")</f>
        <v>80</v>
      </c>
      <c r="BT75" s="194">
        <f t="shared" ca="1" si="55"/>
        <v>0.81675375000000017</v>
      </c>
      <c r="BW75" s="194">
        <f t="shared" si="56"/>
        <v>0</v>
      </c>
      <c r="BX75" s="19">
        <f ca="1"/>
        <v>0</v>
      </c>
      <c r="BY75" s="208">
        <f t="shared" ca="1" si="57"/>
        <v>0</v>
      </c>
      <c r="BZ75" s="207">
        <f ca="1"/>
        <v>61</v>
      </c>
      <c r="CA75" s="194">
        <f ca="1"/>
        <v>0.76250000000000007</v>
      </c>
      <c r="CB75" s="198" cm="1">
        <f t="array" aca="1" ref="CB75" ca="1">IFERROR(MATCH(TRUE,INDEX($B$14:$B$117&gt;=CA75,0),0),"")</f>
        <v>80</v>
      </c>
      <c r="CC75" s="194">
        <f t="shared" ca="1" si="58"/>
        <v>0.81675375000000017</v>
      </c>
      <c r="CF75" s="194">
        <f t="shared" si="59"/>
        <v>0</v>
      </c>
      <c r="CG75" s="19">
        <f ca="1"/>
        <v>0</v>
      </c>
      <c r="CH75" s="208">
        <f t="shared" ca="1" si="60"/>
        <v>0</v>
      </c>
      <c r="CI75" s="207">
        <f ca="1"/>
        <v>61</v>
      </c>
      <c r="CJ75" s="194">
        <f ca="1"/>
        <v>0.77215189873417722</v>
      </c>
      <c r="CK75" s="198" cm="1">
        <f t="array" aca="1" ref="CK75" ca="1">IFERROR(MATCH(TRUE,INDEX($B$14:$B$117&gt;=CJ75,0),0),"")</f>
        <v>81</v>
      </c>
      <c r="CL75" s="194">
        <f t="shared" ca="1" si="61"/>
        <v>0.82480632911392415</v>
      </c>
      <c r="CO75" s="194">
        <f t="shared" si="62"/>
        <v>0</v>
      </c>
      <c r="CP75" s="19">
        <f ca="1"/>
        <v>0</v>
      </c>
      <c r="CQ75" s="208">
        <f t="shared" ca="1" si="63"/>
        <v>0</v>
      </c>
      <c r="CR75" s="207"/>
      <c r="CS75" s="194"/>
      <c r="CT75" s="198" cm="1">
        <f t="array" ref="CT75">IFERROR(MATCH(TRUE,INDEX($B$14:$B$117&gt;=CS75,0),0),"")</f>
        <v>1</v>
      </c>
      <c r="CU75" s="194">
        <f t="shared" ca="1" si="64"/>
        <v>3.2000000000000006E-3</v>
      </c>
      <c r="CX75" s="194">
        <f t="shared" si="65"/>
        <v>0</v>
      </c>
      <c r="CY75" s="19" t="e">
        <f ca="1"/>
        <v>#N/A</v>
      </c>
      <c r="CZ75" s="208" t="e">
        <f t="shared" ca="1" si="66"/>
        <v>#N/A</v>
      </c>
      <c r="DA75" s="207"/>
      <c r="DB75" s="194"/>
      <c r="DC75" s="198" cm="1">
        <f t="array" ref="DC75">IFERROR(MATCH(TRUE,INDEX($B$14:$B$117&gt;=DB75,0),0),"")</f>
        <v>1</v>
      </c>
      <c r="DD75" s="194">
        <f t="shared" ca="1" si="67"/>
        <v>3.2000000000000006E-3</v>
      </c>
      <c r="DG75" s="194">
        <f t="shared" si="68"/>
        <v>0</v>
      </c>
      <c r="DH75" s="19" t="e">
        <f ca="1"/>
        <v>#N/A</v>
      </c>
      <c r="DI75" s="208" t="e">
        <f t="shared" ca="1" si="69"/>
        <v>#N/A</v>
      </c>
      <c r="DJ75" s="207"/>
      <c r="DK75" s="194"/>
      <c r="DL75" s="198" cm="1">
        <f t="array" ref="DL75">IFERROR(MATCH(TRUE,INDEX($B$14:$B$117&gt;=DK75,0),0),"")</f>
        <v>1</v>
      </c>
      <c r="DM75" s="194">
        <f t="shared" ca="1" si="70"/>
        <v>3.2000000000000006E-3</v>
      </c>
      <c r="DP75" s="194">
        <f t="shared" si="71"/>
        <v>0</v>
      </c>
      <c r="DQ75" s="19" t="e">
        <f ca="1"/>
        <v>#N/A</v>
      </c>
      <c r="DR75" s="208" t="e">
        <f t="shared" ca="1" si="72"/>
        <v>#N/A</v>
      </c>
      <c r="DS75" s="207"/>
      <c r="DT75" s="194"/>
      <c r="DU75" s="198" cm="1">
        <f t="array" ref="DU75">IFERROR(MATCH(TRUE,INDEX($B$14:$B$117&gt;=DT75,0),0),"")</f>
        <v>1</v>
      </c>
      <c r="DV75" s="194">
        <f t="shared" ca="1" si="73"/>
        <v>3.2000000000000006E-3</v>
      </c>
      <c r="DY75" s="194">
        <f t="shared" si="74"/>
        <v>0</v>
      </c>
      <c r="DZ75" s="19" t="e">
        <f ca="1"/>
        <v>#N/A</v>
      </c>
      <c r="EA75" s="208" t="e">
        <f t="shared" ca="1" si="75"/>
        <v>#N/A</v>
      </c>
      <c r="EB75" s="207"/>
      <c r="EC75" s="194"/>
      <c r="ED75" s="198" cm="1">
        <f t="array" ref="ED75">IFERROR(MATCH(TRUE,INDEX($B$14:$B$117&gt;=EC75,0),0),"")</f>
        <v>1</v>
      </c>
      <c r="EE75" s="194">
        <f t="shared" ca="1" si="76"/>
        <v>3.2000000000000006E-3</v>
      </c>
      <c r="EH75" s="194">
        <f t="shared" si="77"/>
        <v>0</v>
      </c>
      <c r="EI75" s="19" t="e">
        <f ca="1"/>
        <v>#N/A</v>
      </c>
      <c r="EJ75" s="208" t="e">
        <f t="shared" ca="1" si="78"/>
        <v>#N/A</v>
      </c>
      <c r="EK75" s="207"/>
      <c r="EL75" s="194"/>
      <c r="EM75" s="198" cm="1">
        <f t="array" ref="EM75">IFERROR(MATCH(TRUE,INDEX($B$14:$B$117&gt;=EL75,0),0),"")</f>
        <v>1</v>
      </c>
      <c r="EN75" s="194">
        <f t="shared" ca="1" si="79"/>
        <v>3.2000000000000006E-3</v>
      </c>
      <c r="EQ75" s="194">
        <f t="shared" si="80"/>
        <v>0</v>
      </c>
      <c r="ER75" s="19" t="e">
        <f ca="1"/>
        <v>#N/A</v>
      </c>
      <c r="ES75" s="208" t="e">
        <f t="shared" ca="1" si="81"/>
        <v>#N/A</v>
      </c>
      <c r="ET75" s="207"/>
      <c r="EU75" s="194"/>
      <c r="EV75" s="198" cm="1">
        <f t="array" ref="EV75">IFERROR(MATCH(TRUE,INDEX($B$14:$B$117&gt;=EU75,0),0),"")</f>
        <v>1</v>
      </c>
      <c r="EW75" s="194">
        <f t="shared" ca="1" si="82"/>
        <v>3.2000000000000006E-3</v>
      </c>
      <c r="EZ75" s="194">
        <f t="shared" si="83"/>
        <v>0</v>
      </c>
      <c r="FA75" s="19" t="e">
        <f ca="1"/>
        <v>#N/A</v>
      </c>
      <c r="FB75" s="208" t="e">
        <f t="shared" ca="1" si="84"/>
        <v>#N/A</v>
      </c>
      <c r="FC75" s="207"/>
      <c r="FD75" s="194"/>
      <c r="FE75" s="198" cm="1">
        <f t="array" ref="FE75">IFERROR(MATCH(TRUE,INDEX($B$14:$B$117&gt;=FD75,0),0),"")</f>
        <v>1</v>
      </c>
      <c r="FF75" s="194">
        <f t="shared" ca="1" si="85"/>
        <v>3.2000000000000006E-3</v>
      </c>
      <c r="FI75" s="194">
        <f t="shared" si="86"/>
        <v>0</v>
      </c>
      <c r="FJ75" s="19" t="e">
        <f ca="1"/>
        <v>#N/A</v>
      </c>
      <c r="FK75" s="208" t="e">
        <f t="shared" ca="1" si="87"/>
        <v>#N/A</v>
      </c>
      <c r="FL75" s="207"/>
      <c r="FM75" s="194"/>
      <c r="FN75" s="198" cm="1">
        <f t="array" ref="FN75">IFERROR(MATCH(TRUE,INDEX($B$14:$B$117&gt;=FM75,0),0),"")</f>
        <v>1</v>
      </c>
      <c r="FO75" s="194">
        <f t="shared" ca="1" si="88"/>
        <v>3.2000000000000006E-3</v>
      </c>
      <c r="FR75" s="194">
        <f t="shared" si="89"/>
        <v>0</v>
      </c>
      <c r="FS75" s="19" t="e">
        <f ca="1"/>
        <v>#N/A</v>
      </c>
      <c r="FT75" s="208" t="e">
        <f t="shared" ca="1" si="90"/>
        <v>#N/A</v>
      </c>
      <c r="FU75" s="207"/>
      <c r="FV75" s="194"/>
      <c r="FW75" s="198" cm="1">
        <f t="array" ref="FW75">IFERROR(MATCH(TRUE,INDEX($B$14:$B$117&gt;=FV75,0),0),"")</f>
        <v>1</v>
      </c>
      <c r="FX75" s="194">
        <f t="shared" ca="1" si="91"/>
        <v>3.2000000000000006E-3</v>
      </c>
      <c r="GA75" s="194">
        <f t="shared" si="92"/>
        <v>0</v>
      </c>
      <c r="GB75" s="19" t="e">
        <f ca="1"/>
        <v>#N/A</v>
      </c>
      <c r="GC75" s="208" t="e">
        <f t="shared" ca="1" si="93"/>
        <v>#N/A</v>
      </c>
    </row>
    <row r="76" spans="1:185" x14ac:dyDescent="0.2">
      <c r="A76" s="236">
        <v>62</v>
      </c>
      <c r="B76" s="195">
        <v>0.60194174757281538</v>
      </c>
      <c r="C76" s="194">
        <v>0.67139999999999989</v>
      </c>
      <c r="D76" s="195">
        <v>9.1999999999999998E-3</v>
      </c>
      <c r="E76" s="194"/>
      <c r="F76" s="207">
        <f ca="1"/>
        <v>62</v>
      </c>
      <c r="G76" s="194">
        <f ca="1"/>
        <v>0.4460431654676259</v>
      </c>
      <c r="H76" s="198" cm="1">
        <f t="array" aca="1" ref="H76" ca="1">IFERROR(MATCH(TRUE,INDEX($B$14:$B$117&gt;=G76,0),0),"")</f>
        <v>47</v>
      </c>
      <c r="I76" s="194">
        <f t="shared" ca="1" si="38"/>
        <v>0.51246690647482029</v>
      </c>
      <c r="L76" s="194">
        <f t="shared" si="94"/>
        <v>0</v>
      </c>
      <c r="M76" s="19">
        <f ca="1"/>
        <v>0</v>
      </c>
      <c r="N76" s="208">
        <f t="shared" ca="1" si="95"/>
        <v>0</v>
      </c>
      <c r="O76" s="207">
        <f ca="1"/>
        <v>62</v>
      </c>
      <c r="P76" s="194">
        <f ca="1"/>
        <v>0.66666666666666674</v>
      </c>
      <c r="Q76" s="198" cm="1">
        <f t="array" aca="1" ref="Q76" ca="1">IFERROR(MATCH(TRUE,INDEX($B$14:$B$117&gt;=P76,0),0),"")</f>
        <v>70</v>
      </c>
      <c r="R76" s="194">
        <f t="shared" ca="1" si="39"/>
        <v>0.73233333333333339</v>
      </c>
      <c r="U76" s="194">
        <f t="shared" si="96"/>
        <v>0</v>
      </c>
      <c r="V76" s="19">
        <f ca="1"/>
        <v>0</v>
      </c>
      <c r="W76" s="208">
        <f t="shared" ca="1" si="97"/>
        <v>0</v>
      </c>
      <c r="X76" s="207">
        <f ca="1"/>
        <v>62</v>
      </c>
      <c r="Y76" s="194">
        <f ca="1"/>
        <v>0.72093023255813948</v>
      </c>
      <c r="Z76" s="198" cm="1">
        <f t="array" aca="1" ref="Z76" ca="1">IFERROR(MATCH(TRUE,INDEX($B$14:$B$117&gt;=Y76,0),0),"")</f>
        <v>76</v>
      </c>
      <c r="AA76" s="194">
        <f t="shared" ca="1" si="40"/>
        <v>0.78029999999999999</v>
      </c>
      <c r="AD76" s="194">
        <f t="shared" si="41"/>
        <v>0</v>
      </c>
      <c r="AE76" s="19">
        <f ca="1"/>
        <v>0</v>
      </c>
      <c r="AF76" s="208">
        <f t="shared" ca="1" si="42"/>
        <v>0</v>
      </c>
      <c r="AG76" s="207">
        <f ca="1"/>
        <v>62</v>
      </c>
      <c r="AH76" s="194">
        <f ca="1"/>
        <v>0.74698795180722899</v>
      </c>
      <c r="AI76" s="198" cm="1">
        <f t="array" aca="1" ref="AI76" ca="1">IFERROR(MATCH(TRUE,INDEX($B$14:$B$117&gt;=AH76,0),0),"")</f>
        <v>78</v>
      </c>
      <c r="AJ76" s="194">
        <f t="shared" ca="1" si="43"/>
        <v>0.80338795180722911</v>
      </c>
      <c r="AM76" s="194">
        <f t="shared" si="44"/>
        <v>0</v>
      </c>
      <c r="AN76" s="19">
        <f ca="1"/>
        <v>0</v>
      </c>
      <c r="AO76" s="208">
        <f t="shared" ca="1" si="45"/>
        <v>0</v>
      </c>
      <c r="AP76" s="207">
        <f ca="1"/>
        <v>62</v>
      </c>
      <c r="AQ76" s="194">
        <f ca="1"/>
        <v>0.75609756097560976</v>
      </c>
      <c r="AR76" s="198" cm="1">
        <f t="array" aca="1" ref="AR76" ca="1">IFERROR(MATCH(TRUE,INDEX($B$14:$B$117&gt;=AQ76,0),0),"")</f>
        <v>79</v>
      </c>
      <c r="AS76" s="194">
        <f t="shared" ca="1" si="46"/>
        <v>0.8114121951219514</v>
      </c>
      <c r="AV76" s="194">
        <f t="shared" si="47"/>
        <v>0</v>
      </c>
      <c r="AW76" s="19">
        <f ca="1"/>
        <v>0</v>
      </c>
      <c r="AX76" s="208">
        <f t="shared" ca="1" si="48"/>
        <v>0</v>
      </c>
      <c r="AY76" s="207">
        <f ca="1"/>
        <v>62</v>
      </c>
      <c r="AZ76" s="194">
        <f ca="1"/>
        <v>0.76543209876543206</v>
      </c>
      <c r="BA76" s="198" cm="1">
        <f t="array" aca="1" ref="BA76" ca="1">IFERROR(MATCH(TRUE,INDEX($B$14:$B$117&gt;=AZ76,0),0),"")</f>
        <v>80</v>
      </c>
      <c r="BB76" s="194">
        <f t="shared" ca="1" si="49"/>
        <v>0.81920000000000004</v>
      </c>
      <c r="BE76" s="194">
        <f t="shared" si="50"/>
        <v>0</v>
      </c>
      <c r="BF76" s="19">
        <f ca="1"/>
        <v>0</v>
      </c>
      <c r="BG76" s="208">
        <f t="shared" ca="1" si="51"/>
        <v>0</v>
      </c>
      <c r="BH76" s="207">
        <f ca="1"/>
        <v>62</v>
      </c>
      <c r="BI76" s="194">
        <f ca="1"/>
        <v>0.76543209876543206</v>
      </c>
      <c r="BJ76" s="198" cm="1">
        <f t="array" aca="1" ref="BJ76" ca="1">IFERROR(MATCH(TRUE,INDEX($B$14:$B$117&gt;=BI76,0),0),"")</f>
        <v>80</v>
      </c>
      <c r="BK76" s="194">
        <f t="shared" ca="1" si="52"/>
        <v>0.81920000000000004</v>
      </c>
      <c r="BN76" s="194">
        <f t="shared" si="53"/>
        <v>0</v>
      </c>
      <c r="BO76" s="19">
        <f ca="1"/>
        <v>0</v>
      </c>
      <c r="BP76" s="208">
        <f t="shared" ca="1" si="54"/>
        <v>0</v>
      </c>
      <c r="BQ76" s="207">
        <f ca="1"/>
        <v>62</v>
      </c>
      <c r="BR76" s="194">
        <f ca="1"/>
        <v>0.77500000000000002</v>
      </c>
      <c r="BS76" s="198" cm="1">
        <f t="array" aca="1" ref="BS76" ca="1">IFERROR(MATCH(TRUE,INDEX($B$14:$B$117&gt;=BR76,0),0),"")</f>
        <v>81</v>
      </c>
      <c r="BT76" s="194">
        <f t="shared" ca="1" si="55"/>
        <v>0.82718250000000015</v>
      </c>
      <c r="BW76" s="194">
        <f t="shared" si="56"/>
        <v>0</v>
      </c>
      <c r="BX76" s="19">
        <f ca="1"/>
        <v>0</v>
      </c>
      <c r="BY76" s="208">
        <f t="shared" ca="1" si="57"/>
        <v>0</v>
      </c>
      <c r="BZ76" s="207">
        <f ca="1"/>
        <v>62</v>
      </c>
      <c r="CA76" s="194">
        <f ca="1"/>
        <v>0.77500000000000002</v>
      </c>
      <c r="CB76" s="198" cm="1">
        <f t="array" aca="1" ref="CB76" ca="1">IFERROR(MATCH(TRUE,INDEX($B$14:$B$117&gt;=CA76,0),0),"")</f>
        <v>81</v>
      </c>
      <c r="CC76" s="194">
        <f t="shared" ca="1" si="58"/>
        <v>0.82718250000000015</v>
      </c>
      <c r="CF76" s="194">
        <f t="shared" si="59"/>
        <v>0</v>
      </c>
      <c r="CG76" s="19">
        <f ca="1"/>
        <v>0</v>
      </c>
      <c r="CH76" s="208">
        <f t="shared" ca="1" si="60"/>
        <v>0</v>
      </c>
      <c r="CI76" s="207">
        <f ca="1"/>
        <v>62</v>
      </c>
      <c r="CJ76" s="194">
        <f ca="1"/>
        <v>0.78481012658227844</v>
      </c>
      <c r="CK76" s="198" cm="1">
        <f t="array" aca="1" ref="CK76" ca="1">IFERROR(MATCH(TRUE,INDEX($B$14:$B$117&gt;=CJ76,0),0),"")</f>
        <v>82</v>
      </c>
      <c r="CL76" s="194">
        <f t="shared" ca="1" si="61"/>
        <v>0.83536708860759501</v>
      </c>
      <c r="CO76" s="194">
        <f t="shared" si="62"/>
        <v>0</v>
      </c>
      <c r="CP76" s="19">
        <f ca="1"/>
        <v>0</v>
      </c>
      <c r="CQ76" s="208">
        <f t="shared" ca="1" si="63"/>
        <v>0</v>
      </c>
      <c r="CR76" s="207"/>
      <c r="CS76" s="194"/>
      <c r="CT76" s="198" cm="1">
        <f t="array" ref="CT76">IFERROR(MATCH(TRUE,INDEX($B$14:$B$117&gt;=CS76,0),0),"")</f>
        <v>1</v>
      </c>
      <c r="CU76" s="194">
        <f t="shared" ca="1" si="64"/>
        <v>3.2000000000000006E-3</v>
      </c>
      <c r="CX76" s="194">
        <f t="shared" si="65"/>
        <v>0</v>
      </c>
      <c r="CY76" s="19" t="e">
        <f ca="1"/>
        <v>#N/A</v>
      </c>
      <c r="CZ76" s="208" t="e">
        <f t="shared" ca="1" si="66"/>
        <v>#N/A</v>
      </c>
      <c r="DA76" s="207"/>
      <c r="DB76" s="194"/>
      <c r="DC76" s="198" cm="1">
        <f t="array" ref="DC76">IFERROR(MATCH(TRUE,INDEX($B$14:$B$117&gt;=DB76,0),0),"")</f>
        <v>1</v>
      </c>
      <c r="DD76" s="194">
        <f t="shared" ca="1" si="67"/>
        <v>3.2000000000000006E-3</v>
      </c>
      <c r="DG76" s="194">
        <f t="shared" si="68"/>
        <v>0</v>
      </c>
      <c r="DH76" s="19" t="e">
        <f ca="1"/>
        <v>#N/A</v>
      </c>
      <c r="DI76" s="208" t="e">
        <f t="shared" ca="1" si="69"/>
        <v>#N/A</v>
      </c>
      <c r="DJ76" s="207"/>
      <c r="DK76" s="194"/>
      <c r="DL76" s="198" cm="1">
        <f t="array" ref="DL76">IFERROR(MATCH(TRUE,INDEX($B$14:$B$117&gt;=DK76,0),0),"")</f>
        <v>1</v>
      </c>
      <c r="DM76" s="194">
        <f t="shared" ca="1" si="70"/>
        <v>3.2000000000000006E-3</v>
      </c>
      <c r="DP76" s="194">
        <f t="shared" si="71"/>
        <v>0</v>
      </c>
      <c r="DQ76" s="19" t="e">
        <f ca="1"/>
        <v>#N/A</v>
      </c>
      <c r="DR76" s="208" t="e">
        <f t="shared" ca="1" si="72"/>
        <v>#N/A</v>
      </c>
      <c r="DS76" s="207"/>
      <c r="DT76" s="194"/>
      <c r="DU76" s="198" cm="1">
        <f t="array" ref="DU76">IFERROR(MATCH(TRUE,INDEX($B$14:$B$117&gt;=DT76,0),0),"")</f>
        <v>1</v>
      </c>
      <c r="DV76" s="194">
        <f t="shared" ca="1" si="73"/>
        <v>3.2000000000000006E-3</v>
      </c>
      <c r="DY76" s="194">
        <f t="shared" si="74"/>
        <v>0</v>
      </c>
      <c r="DZ76" s="19" t="e">
        <f ca="1"/>
        <v>#N/A</v>
      </c>
      <c r="EA76" s="208" t="e">
        <f t="shared" ca="1" si="75"/>
        <v>#N/A</v>
      </c>
      <c r="EB76" s="207"/>
      <c r="EC76" s="194"/>
      <c r="ED76" s="198" cm="1">
        <f t="array" ref="ED76">IFERROR(MATCH(TRUE,INDEX($B$14:$B$117&gt;=EC76,0),0),"")</f>
        <v>1</v>
      </c>
      <c r="EE76" s="194">
        <f t="shared" ca="1" si="76"/>
        <v>3.2000000000000006E-3</v>
      </c>
      <c r="EH76" s="194">
        <f t="shared" si="77"/>
        <v>0</v>
      </c>
      <c r="EI76" s="19" t="e">
        <f ca="1"/>
        <v>#N/A</v>
      </c>
      <c r="EJ76" s="208" t="e">
        <f t="shared" ca="1" si="78"/>
        <v>#N/A</v>
      </c>
      <c r="EK76" s="207"/>
      <c r="EL76" s="194"/>
      <c r="EM76" s="198" cm="1">
        <f t="array" ref="EM76">IFERROR(MATCH(TRUE,INDEX($B$14:$B$117&gt;=EL76,0),0),"")</f>
        <v>1</v>
      </c>
      <c r="EN76" s="194">
        <f t="shared" ca="1" si="79"/>
        <v>3.2000000000000006E-3</v>
      </c>
      <c r="EQ76" s="194">
        <f t="shared" si="80"/>
        <v>0</v>
      </c>
      <c r="ER76" s="19" t="e">
        <f ca="1"/>
        <v>#N/A</v>
      </c>
      <c r="ES76" s="208" t="e">
        <f t="shared" ca="1" si="81"/>
        <v>#N/A</v>
      </c>
      <c r="ET76" s="207"/>
      <c r="EU76" s="194"/>
      <c r="EV76" s="198" cm="1">
        <f t="array" ref="EV76">IFERROR(MATCH(TRUE,INDEX($B$14:$B$117&gt;=EU76,0),0),"")</f>
        <v>1</v>
      </c>
      <c r="EW76" s="194">
        <f t="shared" ca="1" si="82"/>
        <v>3.2000000000000006E-3</v>
      </c>
      <c r="EZ76" s="194">
        <f t="shared" si="83"/>
        <v>0</v>
      </c>
      <c r="FA76" s="19" t="e">
        <f ca="1"/>
        <v>#N/A</v>
      </c>
      <c r="FB76" s="208" t="e">
        <f t="shared" ca="1" si="84"/>
        <v>#N/A</v>
      </c>
      <c r="FC76" s="207"/>
      <c r="FD76" s="194"/>
      <c r="FE76" s="198" cm="1">
        <f t="array" ref="FE76">IFERROR(MATCH(TRUE,INDEX($B$14:$B$117&gt;=FD76,0),0),"")</f>
        <v>1</v>
      </c>
      <c r="FF76" s="194">
        <f t="shared" ca="1" si="85"/>
        <v>3.2000000000000006E-3</v>
      </c>
      <c r="FI76" s="194">
        <f t="shared" si="86"/>
        <v>0</v>
      </c>
      <c r="FJ76" s="19" t="e">
        <f ca="1"/>
        <v>#N/A</v>
      </c>
      <c r="FK76" s="208" t="e">
        <f t="shared" ca="1" si="87"/>
        <v>#N/A</v>
      </c>
      <c r="FL76" s="207"/>
      <c r="FM76" s="194"/>
      <c r="FN76" s="198" cm="1">
        <f t="array" ref="FN76">IFERROR(MATCH(TRUE,INDEX($B$14:$B$117&gt;=FM76,0),0),"")</f>
        <v>1</v>
      </c>
      <c r="FO76" s="194">
        <f t="shared" ca="1" si="88"/>
        <v>3.2000000000000006E-3</v>
      </c>
      <c r="FR76" s="194">
        <f t="shared" si="89"/>
        <v>0</v>
      </c>
      <c r="FS76" s="19" t="e">
        <f ca="1"/>
        <v>#N/A</v>
      </c>
      <c r="FT76" s="208" t="e">
        <f t="shared" ca="1" si="90"/>
        <v>#N/A</v>
      </c>
      <c r="FU76" s="207"/>
      <c r="FV76" s="194"/>
      <c r="FW76" s="198" cm="1">
        <f t="array" ref="FW76">IFERROR(MATCH(TRUE,INDEX($B$14:$B$117&gt;=FV76,0),0),"")</f>
        <v>1</v>
      </c>
      <c r="FX76" s="194">
        <f t="shared" ca="1" si="91"/>
        <v>3.2000000000000006E-3</v>
      </c>
      <c r="GA76" s="194">
        <f t="shared" si="92"/>
        <v>0</v>
      </c>
      <c r="GB76" s="19" t="e">
        <f ca="1"/>
        <v>#N/A</v>
      </c>
      <c r="GC76" s="208" t="e">
        <f t="shared" ca="1" si="93"/>
        <v>#N/A</v>
      </c>
    </row>
    <row r="77" spans="1:185" x14ac:dyDescent="0.2">
      <c r="A77" s="236">
        <v>63</v>
      </c>
      <c r="B77" s="195">
        <v>0.61165048543689304</v>
      </c>
      <c r="C77" s="194">
        <v>0.68089999999999984</v>
      </c>
      <c r="D77" s="195">
        <v>9.4999999999999998E-3</v>
      </c>
      <c r="E77" s="194"/>
      <c r="F77" s="207">
        <f ca="1"/>
        <v>63</v>
      </c>
      <c r="G77" s="194">
        <f ca="1"/>
        <v>0.45323741007194246</v>
      </c>
      <c r="H77" s="198" cm="1">
        <f t="array" aca="1" ref="H77" ca="1">IFERROR(MATCH(TRUE,INDEX($B$14:$B$117&gt;=G77,0),0),"")</f>
        <v>48</v>
      </c>
      <c r="I77" s="194">
        <f t="shared" ca="1" si="38"/>
        <v>0.51998489208633114</v>
      </c>
      <c r="L77" s="194">
        <f t="shared" si="94"/>
        <v>0</v>
      </c>
      <c r="M77" s="19">
        <f ca="1"/>
        <v>0</v>
      </c>
      <c r="N77" s="208">
        <f t="shared" ca="1" si="95"/>
        <v>0</v>
      </c>
      <c r="O77" s="207">
        <f ca="1"/>
        <v>63</v>
      </c>
      <c r="P77" s="194">
        <f ca="1"/>
        <v>0.67741935483870974</v>
      </c>
      <c r="Q77" s="198" cm="1">
        <f t="array" aca="1" ref="Q77" ca="1">IFERROR(MATCH(TRUE,INDEX($B$14:$B$117&gt;=P77,0),0),"")</f>
        <v>71</v>
      </c>
      <c r="R77" s="194">
        <f t="shared" ca="1" si="39"/>
        <v>0.74223548387096772</v>
      </c>
      <c r="U77" s="194">
        <f t="shared" si="96"/>
        <v>0</v>
      </c>
      <c r="V77" s="19">
        <f ca="1"/>
        <v>0</v>
      </c>
      <c r="W77" s="208">
        <f t="shared" ca="1" si="97"/>
        <v>0</v>
      </c>
      <c r="X77" s="207">
        <f ca="1"/>
        <v>63</v>
      </c>
      <c r="Y77" s="194">
        <f ca="1"/>
        <v>0.73255813953488369</v>
      </c>
      <c r="Z77" s="198" cm="1">
        <f t="array" aca="1" ref="Z77" ca="1">IFERROR(MATCH(TRUE,INDEX($B$14:$B$117&gt;=Y77,0),0),"")</f>
        <v>77</v>
      </c>
      <c r="AA77" s="194">
        <f t="shared" ca="1" si="40"/>
        <v>0.79059999999999997</v>
      </c>
      <c r="AD77" s="194">
        <f t="shared" si="41"/>
        <v>0</v>
      </c>
      <c r="AE77" s="19">
        <f ca="1"/>
        <v>0</v>
      </c>
      <c r="AF77" s="208">
        <f t="shared" ca="1" si="42"/>
        <v>0</v>
      </c>
      <c r="AG77" s="207">
        <f ca="1"/>
        <v>63</v>
      </c>
      <c r="AH77" s="194">
        <f ca="1"/>
        <v>0.75903614457831325</v>
      </c>
      <c r="AI77" s="198" cm="1">
        <f t="array" aca="1" ref="AI77" ca="1">IFERROR(MATCH(TRUE,INDEX($B$14:$B$117&gt;=AH77,0),0),"")</f>
        <v>80</v>
      </c>
      <c r="AJ77" s="194">
        <f t="shared" ca="1" si="43"/>
        <v>0.81386385542168682</v>
      </c>
      <c r="AM77" s="194">
        <f t="shared" si="44"/>
        <v>0</v>
      </c>
      <c r="AN77" s="19">
        <f ca="1"/>
        <v>0</v>
      </c>
      <c r="AO77" s="208">
        <f t="shared" ca="1" si="45"/>
        <v>0</v>
      </c>
      <c r="AP77" s="207">
        <f ca="1"/>
        <v>63</v>
      </c>
      <c r="AQ77" s="194">
        <f ca="1"/>
        <v>0.76829268292682928</v>
      </c>
      <c r="AR77" s="198" cm="1">
        <f t="array" aca="1" ref="AR77" ca="1">IFERROR(MATCH(TRUE,INDEX($B$14:$B$117&gt;=AQ77,0),0),"")</f>
        <v>81</v>
      </c>
      <c r="AS77" s="194">
        <f t="shared" ca="1" si="46"/>
        <v>0.82158658536585383</v>
      </c>
      <c r="AV77" s="194">
        <f t="shared" si="47"/>
        <v>0</v>
      </c>
      <c r="AW77" s="19">
        <f ca="1"/>
        <v>0</v>
      </c>
      <c r="AX77" s="208">
        <f t="shared" ca="1" si="48"/>
        <v>0</v>
      </c>
      <c r="AY77" s="207">
        <f ca="1"/>
        <v>63</v>
      </c>
      <c r="AZ77" s="194">
        <f ca="1"/>
        <v>0.77777777777777768</v>
      </c>
      <c r="BA77" s="198" cm="1">
        <f t="array" aca="1" ref="BA77" ca="1">IFERROR(MATCH(TRUE,INDEX($B$14:$B$117&gt;=AZ77,0),0),"")</f>
        <v>82</v>
      </c>
      <c r="BB77" s="194">
        <f t="shared" ca="1" si="49"/>
        <v>0.82950000000000002</v>
      </c>
      <c r="BE77" s="194">
        <f t="shared" si="50"/>
        <v>0</v>
      </c>
      <c r="BF77" s="19">
        <f ca="1"/>
        <v>0</v>
      </c>
      <c r="BG77" s="208">
        <f t="shared" ca="1" si="51"/>
        <v>0</v>
      </c>
      <c r="BH77" s="207">
        <f ca="1"/>
        <v>63</v>
      </c>
      <c r="BI77" s="194">
        <f ca="1"/>
        <v>0.77777777777777768</v>
      </c>
      <c r="BJ77" s="198" cm="1">
        <f t="array" aca="1" ref="BJ77" ca="1">IFERROR(MATCH(TRUE,INDEX($B$14:$B$117&gt;=BI77,0),0),"")</f>
        <v>82</v>
      </c>
      <c r="BK77" s="194">
        <f t="shared" ca="1" si="52"/>
        <v>0.82950000000000002</v>
      </c>
      <c r="BN77" s="194">
        <f t="shared" si="53"/>
        <v>0</v>
      </c>
      <c r="BO77" s="19">
        <f ca="1"/>
        <v>0</v>
      </c>
      <c r="BP77" s="208">
        <f t="shared" ca="1" si="54"/>
        <v>0</v>
      </c>
      <c r="BQ77" s="207">
        <f ca="1"/>
        <v>63</v>
      </c>
      <c r="BR77" s="194">
        <f ca="1"/>
        <v>0.78750000000000009</v>
      </c>
      <c r="BS77" s="198" cm="1">
        <f t="array" aca="1" ref="BS77" ca="1">IFERROR(MATCH(TRUE,INDEX($B$14:$B$117&gt;=BR77,0),0),"")</f>
        <v>83</v>
      </c>
      <c r="BT77" s="194">
        <f t="shared" ca="1" si="55"/>
        <v>0.83761125000000025</v>
      </c>
      <c r="BW77" s="194">
        <f t="shared" si="56"/>
        <v>0</v>
      </c>
      <c r="BX77" s="19">
        <f ca="1"/>
        <v>0</v>
      </c>
      <c r="BY77" s="208">
        <f t="shared" ca="1" si="57"/>
        <v>0</v>
      </c>
      <c r="BZ77" s="207">
        <f ca="1"/>
        <v>63</v>
      </c>
      <c r="CA77" s="194">
        <f ca="1"/>
        <v>0.78750000000000009</v>
      </c>
      <c r="CB77" s="198" cm="1">
        <f t="array" aca="1" ref="CB77" ca="1">IFERROR(MATCH(TRUE,INDEX($B$14:$B$117&gt;=CA77,0),0),"")</f>
        <v>83</v>
      </c>
      <c r="CC77" s="194">
        <f t="shared" ca="1" si="58"/>
        <v>0.83761125000000025</v>
      </c>
      <c r="CF77" s="194">
        <f t="shared" si="59"/>
        <v>0</v>
      </c>
      <c r="CG77" s="19">
        <f ca="1"/>
        <v>0</v>
      </c>
      <c r="CH77" s="208">
        <f t="shared" ca="1" si="60"/>
        <v>0</v>
      </c>
      <c r="CI77" s="207">
        <f ca="1"/>
        <v>63</v>
      </c>
      <c r="CJ77" s="194">
        <f ca="1"/>
        <v>0.79746835443037978</v>
      </c>
      <c r="CK77" s="198" cm="1">
        <f t="array" aca="1" ref="CK77" ca="1">IFERROR(MATCH(TRUE,INDEX($B$14:$B$117&gt;=CJ77,0),0),"")</f>
        <v>84</v>
      </c>
      <c r="CL77" s="194">
        <f t="shared" ca="1" si="61"/>
        <v>0.84670253164556974</v>
      </c>
      <c r="CO77" s="194">
        <f t="shared" si="62"/>
        <v>0</v>
      </c>
      <c r="CP77" s="19">
        <f ca="1"/>
        <v>0</v>
      </c>
      <c r="CQ77" s="208">
        <f t="shared" ca="1" si="63"/>
        <v>0</v>
      </c>
      <c r="CR77" s="207"/>
      <c r="CS77" s="194"/>
      <c r="CT77" s="198" cm="1">
        <f t="array" ref="CT77">IFERROR(MATCH(TRUE,INDEX($B$14:$B$117&gt;=CS77,0),0),"")</f>
        <v>1</v>
      </c>
      <c r="CU77" s="194">
        <f t="shared" ca="1" si="64"/>
        <v>3.2000000000000006E-3</v>
      </c>
      <c r="CX77" s="194">
        <f t="shared" si="65"/>
        <v>0</v>
      </c>
      <c r="CY77" s="19" t="e">
        <f ca="1"/>
        <v>#N/A</v>
      </c>
      <c r="CZ77" s="208" t="e">
        <f t="shared" ca="1" si="66"/>
        <v>#N/A</v>
      </c>
      <c r="DA77" s="207"/>
      <c r="DB77" s="194"/>
      <c r="DC77" s="198" cm="1">
        <f t="array" ref="DC77">IFERROR(MATCH(TRUE,INDEX($B$14:$B$117&gt;=DB77,0),0),"")</f>
        <v>1</v>
      </c>
      <c r="DD77" s="194">
        <f t="shared" ca="1" si="67"/>
        <v>3.2000000000000006E-3</v>
      </c>
      <c r="DG77" s="194">
        <f t="shared" si="68"/>
        <v>0</v>
      </c>
      <c r="DH77" s="19" t="e">
        <f ca="1"/>
        <v>#N/A</v>
      </c>
      <c r="DI77" s="208" t="e">
        <f t="shared" ca="1" si="69"/>
        <v>#N/A</v>
      </c>
      <c r="DJ77" s="207"/>
      <c r="DK77" s="194"/>
      <c r="DL77" s="198" cm="1">
        <f t="array" ref="DL77">IFERROR(MATCH(TRUE,INDEX($B$14:$B$117&gt;=DK77,0),0),"")</f>
        <v>1</v>
      </c>
      <c r="DM77" s="194">
        <f t="shared" ca="1" si="70"/>
        <v>3.2000000000000006E-3</v>
      </c>
      <c r="DP77" s="194">
        <f t="shared" si="71"/>
        <v>0</v>
      </c>
      <c r="DQ77" s="19" t="e">
        <f ca="1"/>
        <v>#N/A</v>
      </c>
      <c r="DR77" s="208" t="e">
        <f t="shared" ca="1" si="72"/>
        <v>#N/A</v>
      </c>
      <c r="DS77" s="207"/>
      <c r="DT77" s="194"/>
      <c r="DU77" s="198" cm="1">
        <f t="array" ref="DU77">IFERROR(MATCH(TRUE,INDEX($B$14:$B$117&gt;=DT77,0),0),"")</f>
        <v>1</v>
      </c>
      <c r="DV77" s="194">
        <f t="shared" ca="1" si="73"/>
        <v>3.2000000000000006E-3</v>
      </c>
      <c r="DY77" s="194">
        <f t="shared" si="74"/>
        <v>0</v>
      </c>
      <c r="DZ77" s="19" t="e">
        <f ca="1"/>
        <v>#N/A</v>
      </c>
      <c r="EA77" s="208" t="e">
        <f t="shared" ca="1" si="75"/>
        <v>#N/A</v>
      </c>
      <c r="EB77" s="207"/>
      <c r="EC77" s="194"/>
      <c r="ED77" s="198" cm="1">
        <f t="array" ref="ED77">IFERROR(MATCH(TRUE,INDEX($B$14:$B$117&gt;=EC77,0),0),"")</f>
        <v>1</v>
      </c>
      <c r="EE77" s="194">
        <f t="shared" ca="1" si="76"/>
        <v>3.2000000000000006E-3</v>
      </c>
      <c r="EH77" s="194">
        <f t="shared" si="77"/>
        <v>0</v>
      </c>
      <c r="EI77" s="19" t="e">
        <f ca="1"/>
        <v>#N/A</v>
      </c>
      <c r="EJ77" s="208" t="e">
        <f t="shared" ca="1" si="78"/>
        <v>#N/A</v>
      </c>
      <c r="EK77" s="207"/>
      <c r="EL77" s="194"/>
      <c r="EM77" s="198" cm="1">
        <f t="array" ref="EM77">IFERROR(MATCH(TRUE,INDEX($B$14:$B$117&gt;=EL77,0),0),"")</f>
        <v>1</v>
      </c>
      <c r="EN77" s="194">
        <f t="shared" ca="1" si="79"/>
        <v>3.2000000000000006E-3</v>
      </c>
      <c r="EQ77" s="194">
        <f t="shared" si="80"/>
        <v>0</v>
      </c>
      <c r="ER77" s="19" t="e">
        <f ca="1"/>
        <v>#N/A</v>
      </c>
      <c r="ES77" s="208" t="e">
        <f t="shared" ca="1" si="81"/>
        <v>#N/A</v>
      </c>
      <c r="ET77" s="207"/>
      <c r="EU77" s="194"/>
      <c r="EV77" s="198" cm="1">
        <f t="array" ref="EV77">IFERROR(MATCH(TRUE,INDEX($B$14:$B$117&gt;=EU77,0),0),"")</f>
        <v>1</v>
      </c>
      <c r="EW77" s="194">
        <f t="shared" ca="1" si="82"/>
        <v>3.2000000000000006E-3</v>
      </c>
      <c r="EZ77" s="194">
        <f t="shared" si="83"/>
        <v>0</v>
      </c>
      <c r="FA77" s="19" t="e">
        <f ca="1"/>
        <v>#N/A</v>
      </c>
      <c r="FB77" s="208" t="e">
        <f t="shared" ca="1" si="84"/>
        <v>#N/A</v>
      </c>
      <c r="FC77" s="207"/>
      <c r="FD77" s="194"/>
      <c r="FE77" s="198" cm="1">
        <f t="array" ref="FE77">IFERROR(MATCH(TRUE,INDEX($B$14:$B$117&gt;=FD77,0),0),"")</f>
        <v>1</v>
      </c>
      <c r="FF77" s="194">
        <f t="shared" ca="1" si="85"/>
        <v>3.2000000000000006E-3</v>
      </c>
      <c r="FI77" s="194">
        <f t="shared" si="86"/>
        <v>0</v>
      </c>
      <c r="FJ77" s="19" t="e">
        <f ca="1"/>
        <v>#N/A</v>
      </c>
      <c r="FK77" s="208" t="e">
        <f t="shared" ca="1" si="87"/>
        <v>#N/A</v>
      </c>
      <c r="FL77" s="207"/>
      <c r="FM77" s="194"/>
      <c r="FN77" s="198" cm="1">
        <f t="array" ref="FN77">IFERROR(MATCH(TRUE,INDEX($B$14:$B$117&gt;=FM77,0),0),"")</f>
        <v>1</v>
      </c>
      <c r="FO77" s="194">
        <f t="shared" ca="1" si="88"/>
        <v>3.2000000000000006E-3</v>
      </c>
      <c r="FR77" s="194">
        <f t="shared" si="89"/>
        <v>0</v>
      </c>
      <c r="FS77" s="19" t="e">
        <f ca="1"/>
        <v>#N/A</v>
      </c>
      <c r="FT77" s="208" t="e">
        <f t="shared" ca="1" si="90"/>
        <v>#N/A</v>
      </c>
      <c r="FU77" s="207"/>
      <c r="FV77" s="194"/>
      <c r="FW77" s="198" cm="1">
        <f t="array" ref="FW77">IFERROR(MATCH(TRUE,INDEX($B$14:$B$117&gt;=FV77,0),0),"")</f>
        <v>1</v>
      </c>
      <c r="FX77" s="194">
        <f t="shared" ca="1" si="91"/>
        <v>3.2000000000000006E-3</v>
      </c>
      <c r="GA77" s="194">
        <f t="shared" si="92"/>
        <v>0</v>
      </c>
      <c r="GB77" s="19" t="e">
        <f ca="1"/>
        <v>#N/A</v>
      </c>
      <c r="GC77" s="208" t="e">
        <f t="shared" ca="1" si="93"/>
        <v>#N/A</v>
      </c>
    </row>
    <row r="78" spans="1:185" x14ac:dyDescent="0.2">
      <c r="A78" s="236">
        <v>64</v>
      </c>
      <c r="B78" s="195">
        <v>0.62135922330097071</v>
      </c>
      <c r="C78" s="194">
        <v>0.69049999999999989</v>
      </c>
      <c r="D78" s="195">
        <v>9.5999999999999992E-3</v>
      </c>
      <c r="E78" s="194"/>
      <c r="F78" s="207">
        <f ca="1"/>
        <v>64</v>
      </c>
      <c r="G78" s="194">
        <f ca="1"/>
        <v>0.46043165467625902</v>
      </c>
      <c r="H78" s="198" cm="1">
        <f t="array" aca="1" ref="H78" ca="1">IFERROR(MATCH(TRUE,INDEX($B$14:$B$117&gt;=G78,0),0),"")</f>
        <v>49</v>
      </c>
      <c r="I78" s="194">
        <f t="shared" ref="I78:I141" ca="1" si="98">IFERROR(IF(ROUND(G78,3)=1,1,FORECAST(G78,OFFSET($C$14,H78-1,0,2),OFFSET($B$14,H78-1,0,2))),I77+(1-I77)/($K$4-F78))</f>
        <v>0.53071151079136702</v>
      </c>
      <c r="L78" s="194">
        <f t="shared" si="94"/>
        <v>0</v>
      </c>
      <c r="M78" s="19">
        <f ca="1"/>
        <v>0</v>
      </c>
      <c r="N78" s="208">
        <f t="shared" ca="1" si="95"/>
        <v>0</v>
      </c>
      <c r="O78" s="207">
        <f ca="1"/>
        <v>64</v>
      </c>
      <c r="P78" s="194">
        <f ca="1"/>
        <v>0.68817204301075274</v>
      </c>
      <c r="Q78" s="198" cm="1">
        <f t="array" aca="1" ref="Q78" ca="1">IFERROR(MATCH(TRUE,INDEX($B$14:$B$117&gt;=P78,0),0),"")</f>
        <v>72</v>
      </c>
      <c r="R78" s="194">
        <f t="shared" ref="R78:R141" ca="1" si="99">IFERROR(IF(ROUND(P78,3)=1,1,FORECAST(P78,OFFSET($C$14,Q78-1,0,2),OFFSET($B$14,Q78-1,0,2))),R77+(1-R77)/($K$4-O78))</f>
        <v>0.75189462365591408</v>
      </c>
      <c r="U78" s="194">
        <f t="shared" si="96"/>
        <v>0</v>
      </c>
      <c r="V78" s="19">
        <f ca="1"/>
        <v>0</v>
      </c>
      <c r="W78" s="208">
        <f t="shared" ca="1" si="97"/>
        <v>0</v>
      </c>
      <c r="X78" s="207">
        <f ca="1"/>
        <v>64</v>
      </c>
      <c r="Y78" s="194">
        <f ca="1"/>
        <v>0.7441860465116279</v>
      </c>
      <c r="Z78" s="198" cm="1">
        <f t="array" aca="1" ref="Z78" ca="1">IFERROR(MATCH(TRUE,INDEX($B$14:$B$117&gt;=Y78,0),0),"")</f>
        <v>78</v>
      </c>
      <c r="AA78" s="194">
        <f t="shared" ref="AA78:AA141" ca="1" si="100">IFERROR(IF(ROUND(Y78,3)=1,1,FORECAST(Y78,OFFSET($C$14,Z78-1,0,2),OFFSET($B$14,Z78-1,0,2))),AA77+(1-AA77)/($K$4-X78))</f>
        <v>0.80093488372093036</v>
      </c>
      <c r="AD78" s="194">
        <f t="shared" ref="AD78:AD141" si="101">IF(AC78-AC77&lt;0,0,AC78-AC77)</f>
        <v>0</v>
      </c>
      <c r="AE78" s="19">
        <f ca="1"/>
        <v>0</v>
      </c>
      <c r="AF78" s="208">
        <f t="shared" ref="AF78:AF141" ca="1" si="102">(AE78*(1+AC$3)^((AC$4-AB78)/12))-AE78</f>
        <v>0</v>
      </c>
      <c r="AG78" s="207">
        <f ca="1"/>
        <v>64</v>
      </c>
      <c r="AH78" s="194">
        <f ca="1"/>
        <v>0.77108433734939763</v>
      </c>
      <c r="AI78" s="198" cm="1">
        <f t="array" aca="1" ref="AI78" ca="1">IFERROR(MATCH(TRUE,INDEX($B$14:$B$117&gt;=AH78,0),0),"")</f>
        <v>81</v>
      </c>
      <c r="AJ78" s="194">
        <f t="shared" ref="AJ78:AJ141" ca="1" si="103">IFERROR(IF(ROUND(AH78,3)=1,1,FORECAST(AH78,OFFSET($C$14,AI78-1,0,2),OFFSET($B$14,AI78-1,0,2))),AJ77+(1-AJ77)/($K$4-AG78))</f>
        <v>0.82391566265060256</v>
      </c>
      <c r="AM78" s="194">
        <f t="shared" ref="AM78:AM141" si="104">IF(AL78-AL77&lt;0,0,AL78-AL77)</f>
        <v>0</v>
      </c>
      <c r="AN78" s="19">
        <f ca="1"/>
        <v>0</v>
      </c>
      <c r="AO78" s="208">
        <f t="shared" ref="AO78:AO141" ca="1" si="105">(AN78*(1+AL$3)^((AL$4-AK78)/12))-AN78</f>
        <v>0</v>
      </c>
      <c r="AP78" s="207">
        <f ca="1"/>
        <v>64</v>
      </c>
      <c r="AQ78" s="194">
        <f ca="1"/>
        <v>0.78048780487804881</v>
      </c>
      <c r="AR78" s="198" cm="1">
        <f t="array" aca="1" ref="AR78" ca="1">IFERROR(MATCH(TRUE,INDEX($B$14:$B$117&gt;=AQ78,0),0),"")</f>
        <v>82</v>
      </c>
      <c r="AS78" s="194">
        <f t="shared" ref="AS78:AS141" ca="1" si="106">IFERROR(IF(ROUND(AQ78,3)=1,1,FORECAST(AQ78,OFFSET($C$14,AR78-1,0,2),OFFSET($B$14,AR78-1,0,2))),AS77+(1-AS77)/($K$4-AP78))</f>
        <v>0.83176097560975626</v>
      </c>
      <c r="AV78" s="194">
        <f t="shared" ref="AV78:AV141" si="107">IF(AU78-AU77&lt;0,0,AU78-AU77)</f>
        <v>0</v>
      </c>
      <c r="AW78" s="19">
        <f ca="1"/>
        <v>0</v>
      </c>
      <c r="AX78" s="208">
        <f t="shared" ref="AX78:AX141" ca="1" si="108">(AW78*(1+AU$3)^((AU$4-AT78)/12))-AW78</f>
        <v>0</v>
      </c>
      <c r="AY78" s="207">
        <f ca="1"/>
        <v>64</v>
      </c>
      <c r="AZ78" s="194">
        <f ca="1"/>
        <v>0.79012345679012341</v>
      </c>
      <c r="BA78" s="198" cm="1">
        <f t="array" aca="1" ref="BA78" ca="1">IFERROR(MATCH(TRUE,INDEX($B$14:$B$117&gt;=AZ78,0),0),"")</f>
        <v>83</v>
      </c>
      <c r="BB78" s="194">
        <f t="shared" ref="BB78:BB141" ca="1" si="109">IFERROR(IF(ROUND(AZ78,3)=1,1,FORECAST(AZ78,OFFSET($C$14,BA78-1,0,2),OFFSET($B$14,BA78-1,0,2))),BB77+(1-BB77)/($K$4-AY78))</f>
        <v>0.8398000000000001</v>
      </c>
      <c r="BE78" s="194">
        <f t="shared" ref="BE78:BE141" si="110">IF(BD78-BD77&lt;0,0,BD78-BD77)</f>
        <v>0</v>
      </c>
      <c r="BF78" s="19">
        <f ca="1"/>
        <v>0</v>
      </c>
      <c r="BG78" s="208">
        <f t="shared" ref="BG78:BG141" ca="1" si="111">(BF78*(1+BD$3)^((BD$4-BC78)/12))-BF78</f>
        <v>0</v>
      </c>
      <c r="BH78" s="207">
        <f ca="1"/>
        <v>64</v>
      </c>
      <c r="BI78" s="194">
        <f ca="1"/>
        <v>0.79012345679012341</v>
      </c>
      <c r="BJ78" s="198" cm="1">
        <f t="array" aca="1" ref="BJ78" ca="1">IFERROR(MATCH(TRUE,INDEX($B$14:$B$117&gt;=BI78,0),0),"")</f>
        <v>83</v>
      </c>
      <c r="BK78" s="194">
        <f t="shared" ref="BK78:BK141" ca="1" si="112">IFERROR(IF(ROUND(BI78,3)=1,1,FORECAST(BI78,OFFSET($C$14,BJ78-1,0,2),OFFSET($B$14,BJ78-1,0,2))),BK77+(1-BK77)/($K$4-BH78))</f>
        <v>0.8398000000000001</v>
      </c>
      <c r="BN78" s="194">
        <f t="shared" ref="BN78:BN141" si="113">IF(BM78-BM77&lt;0,0,BM78-BM77)</f>
        <v>0</v>
      </c>
      <c r="BO78" s="19">
        <f ca="1"/>
        <v>0</v>
      </c>
      <c r="BP78" s="208">
        <f t="shared" ref="BP78:BP141" ca="1" si="114">(BO78*(1+BM$3)^((BM$4-BL78)/12))-BO78</f>
        <v>0</v>
      </c>
      <c r="BQ78" s="207">
        <f ca="1"/>
        <v>64</v>
      </c>
      <c r="BR78" s="194">
        <f ca="1"/>
        <v>0.8</v>
      </c>
      <c r="BS78" s="198" cm="1">
        <f t="array" aca="1" ref="BS78" ca="1">IFERROR(MATCH(TRUE,INDEX($B$14:$B$117&gt;=BR78,0),0),"")</f>
        <v>84</v>
      </c>
      <c r="BT78" s="194">
        <f t="shared" ref="BT78:BT141" ca="1" si="115">IFERROR(IF(ROUND(BR78,3)=1,1,FORECAST(BR78,OFFSET($C$14,BS78-1,0,2),OFFSET($B$14,BS78-1,0,2))),BT77+(1-BT77)/($K$4-BQ78))</f>
        <v>0.84858000000000011</v>
      </c>
      <c r="BW78" s="194">
        <f t="shared" ref="BW78:BW141" si="116">IF(BV78-BV77&lt;0,0,BV78-BV77)</f>
        <v>0</v>
      </c>
      <c r="BX78" s="19">
        <f ca="1"/>
        <v>0</v>
      </c>
      <c r="BY78" s="208">
        <f t="shared" ref="BY78:BY141" ca="1" si="117">(BX78*(1+BV$3)^((BV$4-BU78)/12))-BX78</f>
        <v>0</v>
      </c>
      <c r="BZ78" s="207">
        <f ca="1"/>
        <v>64</v>
      </c>
      <c r="CA78" s="194">
        <f ca="1"/>
        <v>0.8</v>
      </c>
      <c r="CB78" s="198" cm="1">
        <f t="array" aca="1" ref="CB78" ca="1">IFERROR(MATCH(TRUE,INDEX($B$14:$B$117&gt;=CA78,0),0),"")</f>
        <v>84</v>
      </c>
      <c r="CC78" s="194">
        <f t="shared" ref="CC78:CC141" ca="1" si="118">IFERROR(IF(ROUND(CA78,3)=1,1,FORECAST(CA78,OFFSET($C$14,CB78-1,0,2),OFFSET($B$14,CB78-1,0,2))),CC77+(1-CC77)/($K$4-BZ78))</f>
        <v>0.84858000000000011</v>
      </c>
      <c r="CF78" s="194">
        <f t="shared" ref="CF78:CF141" si="119">IF(CE78-CE77&lt;0,0,CE78-CE77)</f>
        <v>0</v>
      </c>
      <c r="CG78" s="19">
        <f ca="1"/>
        <v>0</v>
      </c>
      <c r="CH78" s="208">
        <f t="shared" ref="CH78:CH141" ca="1" si="120">(CG78*(1+CE$3)^((CE$4-CD78)/12))-CG78</f>
        <v>0</v>
      </c>
      <c r="CI78" s="207">
        <f ca="1"/>
        <v>64</v>
      </c>
      <c r="CJ78" s="194">
        <f ca="1"/>
        <v>0.810126582278481</v>
      </c>
      <c r="CK78" s="198" cm="1">
        <f t="array" aca="1" ref="CK78" ca="1">IFERROR(MATCH(TRUE,INDEX($B$14:$B$117&gt;=CJ78,0),0),"")</f>
        <v>85</v>
      </c>
      <c r="CL78" s="194">
        <f t="shared" ref="CL78:CL141" ca="1" si="121">IFERROR(IF(ROUND(CJ78,3)=1,1,FORECAST(CJ78,OFFSET($C$14,CK78-1,0,2),OFFSET($B$14,CK78-1,0,2))),CL77+(1-CL77)/($K$4-CI78))</f>
        <v>0.85597848101265839</v>
      </c>
      <c r="CO78" s="194">
        <f t="shared" ref="CO78:CO141" si="122">IF(CN78-CN77&lt;0,0,CN78-CN77)</f>
        <v>0</v>
      </c>
      <c r="CP78" s="19">
        <f ca="1"/>
        <v>0</v>
      </c>
      <c r="CQ78" s="208">
        <f t="shared" ref="CQ78:CQ141" ca="1" si="123">(CP78*(1+CN$3)^((CN$4-CM78)/12))-CP78</f>
        <v>0</v>
      </c>
      <c r="CR78" s="207"/>
      <c r="CS78" s="194"/>
      <c r="CT78" s="198" cm="1">
        <f t="array" ref="CT78">IFERROR(MATCH(TRUE,INDEX($B$14:$B$117&gt;=CS78,0),0),"")</f>
        <v>1</v>
      </c>
      <c r="CU78" s="194">
        <f t="shared" ref="CU78:CU141" ca="1" si="124">IFERROR(IF(ROUND(CS78,3)=1,1,FORECAST(CS78,OFFSET($C$14,CT78-1,0,2),OFFSET($B$14,CT78-1,0,2))),CU77+(1-CU77)/($K$4-CR78))</f>
        <v>3.2000000000000006E-3</v>
      </c>
      <c r="CX78" s="194">
        <f t="shared" ref="CX78:CX141" si="125">IF(CW78-CW77&lt;0,0,CW78-CW77)</f>
        <v>0</v>
      </c>
      <c r="CY78" s="19" t="e">
        <f ca="1"/>
        <v>#N/A</v>
      </c>
      <c r="CZ78" s="208" t="e">
        <f t="shared" ref="CZ78:CZ141" ca="1" si="126">(CY78*(1+CW$3)^((CW$4-CV78)/12))-CY78</f>
        <v>#N/A</v>
      </c>
      <c r="DA78" s="207"/>
      <c r="DB78" s="194"/>
      <c r="DC78" s="198" cm="1">
        <f t="array" ref="DC78">IFERROR(MATCH(TRUE,INDEX($B$14:$B$117&gt;=DB78,0),0),"")</f>
        <v>1</v>
      </c>
      <c r="DD78" s="194">
        <f t="shared" ref="DD78:DD141" ca="1" si="127">IFERROR(IF(ROUND(DB78,3)=1,1,FORECAST(DB78,OFFSET($C$14,DC78-1,0,2),OFFSET($B$14,DC78-1,0,2))),DD77+(1-DD77)/($K$4-DA78))</f>
        <v>3.2000000000000006E-3</v>
      </c>
      <c r="DG78" s="194">
        <f t="shared" ref="DG78:DG141" si="128">IF(DF78-DF77&lt;0,0,DF78-DF77)</f>
        <v>0</v>
      </c>
      <c r="DH78" s="19" t="e">
        <f ca="1"/>
        <v>#N/A</v>
      </c>
      <c r="DI78" s="208" t="e">
        <f t="shared" ref="DI78:DI141" ca="1" si="129">(DH78*(1+DF$3)^((DF$4-DE78)/12))-DH78</f>
        <v>#N/A</v>
      </c>
      <c r="DJ78" s="207"/>
      <c r="DK78" s="194"/>
      <c r="DL78" s="198" cm="1">
        <f t="array" ref="DL78">IFERROR(MATCH(TRUE,INDEX($B$14:$B$117&gt;=DK78,0),0),"")</f>
        <v>1</v>
      </c>
      <c r="DM78" s="194">
        <f t="shared" ref="DM78:DM141" ca="1" si="130">IFERROR(IF(ROUND(DK78,3)=1,1,FORECAST(DK78,OFFSET($C$14,DL78-1,0,2),OFFSET($B$14,DL78-1,0,2))),DM77+(1-DM77)/($K$4-DJ78))</f>
        <v>3.2000000000000006E-3</v>
      </c>
      <c r="DP78" s="194">
        <f t="shared" ref="DP78:DP141" si="131">IF(DO78-DO77&lt;0,0,DO78-DO77)</f>
        <v>0</v>
      </c>
      <c r="DQ78" s="19" t="e">
        <f ca="1"/>
        <v>#N/A</v>
      </c>
      <c r="DR78" s="208" t="e">
        <f t="shared" ref="DR78:DR141" ca="1" si="132">(DQ78*(1+DO$3)^((DO$4-DN78)/12))-DQ78</f>
        <v>#N/A</v>
      </c>
      <c r="DS78" s="207"/>
      <c r="DT78" s="194"/>
      <c r="DU78" s="198" cm="1">
        <f t="array" ref="DU78">IFERROR(MATCH(TRUE,INDEX($B$14:$B$117&gt;=DT78,0),0),"")</f>
        <v>1</v>
      </c>
      <c r="DV78" s="194">
        <f t="shared" ref="DV78:DV141" ca="1" si="133">IFERROR(IF(ROUND(DT78,3)=1,1,FORECAST(DT78,OFFSET($C$14,DU78-1,0,2),OFFSET($B$14,DU78-1,0,2))),DV77+(1-DV77)/($K$4-DS78))</f>
        <v>3.2000000000000006E-3</v>
      </c>
      <c r="DY78" s="194">
        <f t="shared" ref="DY78:DY141" si="134">IF(DX78-DX77&lt;0,0,DX78-DX77)</f>
        <v>0</v>
      </c>
      <c r="DZ78" s="19" t="e">
        <f ca="1"/>
        <v>#N/A</v>
      </c>
      <c r="EA78" s="208" t="e">
        <f t="shared" ref="EA78:EA141" ca="1" si="135">(DZ78*(1+DX$3)^((DX$4-DW78)/12))-DZ78</f>
        <v>#N/A</v>
      </c>
      <c r="EB78" s="207"/>
      <c r="EC78" s="194"/>
      <c r="ED78" s="198" cm="1">
        <f t="array" ref="ED78">IFERROR(MATCH(TRUE,INDEX($B$14:$B$117&gt;=EC78,0),0),"")</f>
        <v>1</v>
      </c>
      <c r="EE78" s="194">
        <f t="shared" ref="EE78:EE141" ca="1" si="136">IFERROR(IF(ROUND(EC78,3)=1,1,FORECAST(EC78,OFFSET($C$14,ED78-1,0,2),OFFSET($B$14,ED78-1,0,2))),EE77+(1-EE77)/($K$4-EB78))</f>
        <v>3.2000000000000006E-3</v>
      </c>
      <c r="EH78" s="194">
        <f t="shared" ref="EH78:EH141" si="137">IF(EG78-EG77&lt;0,0,EG78-EG77)</f>
        <v>0</v>
      </c>
      <c r="EI78" s="19" t="e">
        <f ca="1"/>
        <v>#N/A</v>
      </c>
      <c r="EJ78" s="208" t="e">
        <f t="shared" ref="EJ78:EJ141" ca="1" si="138">(EI78*(1+EG$3)^((EG$4-EF78)/12))-EI78</f>
        <v>#N/A</v>
      </c>
      <c r="EK78" s="207"/>
      <c r="EL78" s="194"/>
      <c r="EM78" s="198" cm="1">
        <f t="array" ref="EM78">IFERROR(MATCH(TRUE,INDEX($B$14:$B$117&gt;=EL78,0),0),"")</f>
        <v>1</v>
      </c>
      <c r="EN78" s="194">
        <f t="shared" ref="EN78:EN141" ca="1" si="139">IFERROR(IF(ROUND(EL78,3)=1,1,FORECAST(EL78,OFFSET($C$14,EM78-1,0,2),OFFSET($B$14,EM78-1,0,2))),EN77+(1-EN77)/($K$4-EK78))</f>
        <v>3.2000000000000006E-3</v>
      </c>
      <c r="EQ78" s="194">
        <f t="shared" ref="EQ78:EQ141" si="140">IF(EP78-EP77&lt;0,0,EP78-EP77)</f>
        <v>0</v>
      </c>
      <c r="ER78" s="19" t="e">
        <f ca="1"/>
        <v>#N/A</v>
      </c>
      <c r="ES78" s="208" t="e">
        <f t="shared" ref="ES78:ES141" ca="1" si="141">(ER78*(1+EP$3)^((EP$4-EO78)/12))-ER78</f>
        <v>#N/A</v>
      </c>
      <c r="ET78" s="207"/>
      <c r="EU78" s="194"/>
      <c r="EV78" s="198" cm="1">
        <f t="array" ref="EV78">IFERROR(MATCH(TRUE,INDEX($B$14:$B$117&gt;=EU78,0),0),"")</f>
        <v>1</v>
      </c>
      <c r="EW78" s="194">
        <f t="shared" ref="EW78:EW141" ca="1" si="142">IFERROR(IF(ROUND(EU78,3)=1,1,FORECAST(EU78,OFFSET($C$14,EV78-1,0,2),OFFSET($B$14,EV78-1,0,2))),EW77+(1-EW77)/($K$4-ET78))</f>
        <v>3.2000000000000006E-3</v>
      </c>
      <c r="EZ78" s="194">
        <f t="shared" ref="EZ78:EZ141" si="143">IF(EY78-EY77&lt;0,0,EY78-EY77)</f>
        <v>0</v>
      </c>
      <c r="FA78" s="19" t="e">
        <f ca="1"/>
        <v>#N/A</v>
      </c>
      <c r="FB78" s="208" t="e">
        <f t="shared" ref="FB78:FB141" ca="1" si="144">(FA78*(1+EY$3)^((EY$4-EX78)/12))-FA78</f>
        <v>#N/A</v>
      </c>
      <c r="FC78" s="207"/>
      <c r="FD78" s="194"/>
      <c r="FE78" s="198" cm="1">
        <f t="array" ref="FE78">IFERROR(MATCH(TRUE,INDEX($B$14:$B$117&gt;=FD78,0),0),"")</f>
        <v>1</v>
      </c>
      <c r="FF78" s="194">
        <f t="shared" ref="FF78:FF141" ca="1" si="145">IFERROR(IF(ROUND(FD78,3)=1,1,FORECAST(FD78,OFFSET($C$14,FE78-1,0,2),OFFSET($B$14,FE78-1,0,2))),FF77+(1-FF77)/($K$4-FC78))</f>
        <v>3.2000000000000006E-3</v>
      </c>
      <c r="FI78" s="194">
        <f t="shared" ref="FI78:FI141" si="146">IF(FH78-FH77&lt;0,0,FH78-FH77)</f>
        <v>0</v>
      </c>
      <c r="FJ78" s="19" t="e">
        <f ca="1"/>
        <v>#N/A</v>
      </c>
      <c r="FK78" s="208" t="e">
        <f t="shared" ref="FK78:FK141" ca="1" si="147">(FJ78*(1+FH$3)^((FH$4-FG78)/12))-FJ78</f>
        <v>#N/A</v>
      </c>
      <c r="FL78" s="207"/>
      <c r="FM78" s="194"/>
      <c r="FN78" s="198" cm="1">
        <f t="array" ref="FN78">IFERROR(MATCH(TRUE,INDEX($B$14:$B$117&gt;=FM78,0),0),"")</f>
        <v>1</v>
      </c>
      <c r="FO78" s="194">
        <f t="shared" ref="FO78:FO141" ca="1" si="148">IFERROR(IF(ROUND(FM78,3)=1,1,FORECAST(FM78,OFFSET($C$14,FN78-1,0,2),OFFSET($B$14,FN78-1,0,2))),FO77+(1-FO77)/($K$4-FL78))</f>
        <v>3.2000000000000006E-3</v>
      </c>
      <c r="FR78" s="194">
        <f t="shared" ref="FR78:FR141" si="149">IF(FQ78-FQ77&lt;0,0,FQ78-FQ77)</f>
        <v>0</v>
      </c>
      <c r="FS78" s="19" t="e">
        <f ca="1"/>
        <v>#N/A</v>
      </c>
      <c r="FT78" s="208" t="e">
        <f t="shared" ref="FT78:FT141" ca="1" si="150">(FS78*(1+FQ$3)^((FQ$4-FP78)/12))-FS78</f>
        <v>#N/A</v>
      </c>
      <c r="FU78" s="207"/>
      <c r="FV78" s="194"/>
      <c r="FW78" s="198" cm="1">
        <f t="array" ref="FW78">IFERROR(MATCH(TRUE,INDEX($B$14:$B$117&gt;=FV78,0),0),"")</f>
        <v>1</v>
      </c>
      <c r="FX78" s="194">
        <f t="shared" ref="FX78:FX141" ca="1" si="151">IFERROR(IF(ROUND(FV78,3)=1,1,FORECAST(FV78,OFFSET($C$14,FW78-1,0,2),OFFSET($B$14,FW78-1,0,2))),FX77+(1-FX77)/($K$4-FU78))</f>
        <v>3.2000000000000006E-3</v>
      </c>
      <c r="GA78" s="194">
        <f t="shared" ref="GA78:GA141" si="152">IF(FZ78-FZ77&lt;0,0,FZ78-FZ77)</f>
        <v>0</v>
      </c>
      <c r="GB78" s="19" t="e">
        <f ca="1"/>
        <v>#N/A</v>
      </c>
      <c r="GC78" s="208" t="e">
        <f t="shared" ref="GC78:GC141" ca="1" si="153">(GB78*(1+FZ$3)^((FZ$4-FY78)/12))-GB78</f>
        <v>#N/A</v>
      </c>
    </row>
    <row r="79" spans="1:185" x14ac:dyDescent="0.2">
      <c r="A79" s="236">
        <v>65</v>
      </c>
      <c r="B79" s="195">
        <v>0.63106796116504837</v>
      </c>
      <c r="C79" s="194">
        <v>0.69899999999999984</v>
      </c>
      <c r="D79" s="195">
        <v>8.5000000000000006E-3</v>
      </c>
      <c r="E79" s="194"/>
      <c r="F79" s="207">
        <f ca="1"/>
        <v>65</v>
      </c>
      <c r="G79" s="194">
        <f ca="1"/>
        <v>0.46762589928057557</v>
      </c>
      <c r="H79" s="198" cm="1">
        <f t="array" aca="1" ref="H79" ca="1">IFERROR(MATCH(TRUE,INDEX($B$14:$B$117&gt;=G79,0),0),"")</f>
        <v>50</v>
      </c>
      <c r="I79" s="194">
        <f t="shared" ca="1" si="98"/>
        <v>0.53893669064748218</v>
      </c>
      <c r="L79" s="194">
        <f t="shared" ref="L79:L142" si="154">IF(K79-K78&lt;0,0,K79-K78)</f>
        <v>0</v>
      </c>
      <c r="M79" s="19">
        <f ca="1"/>
        <v>0</v>
      </c>
      <c r="N79" s="208">
        <f t="shared" ref="N79:N142" ca="1" si="155">(M79*(1+K$3)^((K$4-J79)/12))-M79</f>
        <v>0</v>
      </c>
      <c r="O79" s="207">
        <f ca="1"/>
        <v>65</v>
      </c>
      <c r="P79" s="194">
        <f ca="1"/>
        <v>0.69892473118279574</v>
      </c>
      <c r="Q79" s="198" cm="1">
        <f t="array" aca="1" ref="Q79" ca="1">IFERROR(MATCH(TRUE,INDEX($B$14:$B$117&gt;=P79,0),0),"")</f>
        <v>73</v>
      </c>
      <c r="R79" s="194">
        <f t="shared" ca="1" si="99"/>
        <v>0.76130967741935485</v>
      </c>
      <c r="U79" s="194">
        <f t="shared" ref="U79:U142" si="156">IF(T79-T78&lt;0,0,T79-T78)</f>
        <v>0</v>
      </c>
      <c r="V79" s="19">
        <f ca="1"/>
        <v>0</v>
      </c>
      <c r="W79" s="208">
        <f t="shared" ref="W79:W142" ca="1" si="157">(V79*(1+T$3)^((T$4-S79)/12))-V79</f>
        <v>0</v>
      </c>
      <c r="X79" s="207">
        <f ca="1"/>
        <v>65</v>
      </c>
      <c r="Y79" s="194">
        <f ca="1"/>
        <v>0.7558139534883721</v>
      </c>
      <c r="Z79" s="198" cm="1">
        <f t="array" aca="1" ref="Z79" ca="1">IFERROR(MATCH(TRUE,INDEX($B$14:$B$117&gt;=Y79,0),0),"")</f>
        <v>79</v>
      </c>
      <c r="AA79" s="194">
        <f t="shared" ca="1" si="100"/>
        <v>0.81117558139534895</v>
      </c>
      <c r="AD79" s="194">
        <f t="shared" si="101"/>
        <v>0</v>
      </c>
      <c r="AE79" s="19">
        <f ca="1"/>
        <v>0</v>
      </c>
      <c r="AF79" s="208">
        <f t="shared" ca="1" si="102"/>
        <v>0</v>
      </c>
      <c r="AG79" s="207">
        <f ca="1"/>
        <v>65</v>
      </c>
      <c r="AH79" s="194">
        <f ca="1"/>
        <v>0.78313253012048201</v>
      </c>
      <c r="AI79" s="198" cm="1">
        <f t="array" aca="1" ref="AI79" ca="1">IFERROR(MATCH(TRUE,INDEX($B$14:$B$117&gt;=AH79,0),0),"")</f>
        <v>82</v>
      </c>
      <c r="AJ79" s="194">
        <f t="shared" ca="1" si="103"/>
        <v>0.83396746987951831</v>
      </c>
      <c r="AM79" s="194">
        <f t="shared" si="104"/>
        <v>0</v>
      </c>
      <c r="AN79" s="19">
        <f ca="1"/>
        <v>0</v>
      </c>
      <c r="AO79" s="208">
        <f t="shared" ca="1" si="105"/>
        <v>0</v>
      </c>
      <c r="AP79" s="207">
        <f ca="1"/>
        <v>65</v>
      </c>
      <c r="AQ79" s="194">
        <f ca="1"/>
        <v>0.79268292682926833</v>
      </c>
      <c r="AR79" s="198" cm="1">
        <f t="array" aca="1" ref="AR79" ca="1">IFERROR(MATCH(TRUE,INDEX($B$14:$B$117&gt;=AQ79,0),0),"")</f>
        <v>83</v>
      </c>
      <c r="AS79" s="194">
        <f t="shared" ca="1" si="106"/>
        <v>0.84193536585365869</v>
      </c>
      <c r="AV79" s="194">
        <f t="shared" si="107"/>
        <v>0</v>
      </c>
      <c r="AW79" s="19">
        <f ca="1"/>
        <v>0</v>
      </c>
      <c r="AX79" s="208">
        <f t="shared" ca="1" si="108"/>
        <v>0</v>
      </c>
      <c r="AY79" s="207">
        <f ca="1"/>
        <v>65</v>
      </c>
      <c r="AZ79" s="194">
        <f ca="1"/>
        <v>0.80246913580246915</v>
      </c>
      <c r="BA79" s="198" cm="1">
        <f t="array" aca="1" ref="BA79" ca="1">IFERROR(MATCH(TRUE,INDEX($B$14:$B$117&gt;=AZ79,0),0),"")</f>
        <v>84</v>
      </c>
      <c r="BB79" s="194">
        <f t="shared" ca="1" si="109"/>
        <v>0.85041111111111112</v>
      </c>
      <c r="BE79" s="194">
        <f t="shared" si="110"/>
        <v>0</v>
      </c>
      <c r="BF79" s="19">
        <f ca="1"/>
        <v>0</v>
      </c>
      <c r="BG79" s="208">
        <f t="shared" ca="1" si="111"/>
        <v>0</v>
      </c>
      <c r="BH79" s="207">
        <f ca="1"/>
        <v>65</v>
      </c>
      <c r="BI79" s="194">
        <f ca="1"/>
        <v>0.80246913580246915</v>
      </c>
      <c r="BJ79" s="198" cm="1">
        <f t="array" aca="1" ref="BJ79" ca="1">IFERROR(MATCH(TRUE,INDEX($B$14:$B$117&gt;=BI79,0),0),"")</f>
        <v>84</v>
      </c>
      <c r="BK79" s="194">
        <f t="shared" ca="1" si="112"/>
        <v>0.85041111111111112</v>
      </c>
      <c r="BN79" s="194">
        <f t="shared" si="113"/>
        <v>0</v>
      </c>
      <c r="BO79" s="19">
        <f ca="1"/>
        <v>0</v>
      </c>
      <c r="BP79" s="208">
        <f t="shared" ca="1" si="114"/>
        <v>0</v>
      </c>
      <c r="BQ79" s="207">
        <f ca="1"/>
        <v>65</v>
      </c>
      <c r="BR79" s="194">
        <f ca="1"/>
        <v>0.8125</v>
      </c>
      <c r="BS79" s="198" cm="1">
        <f t="array" aca="1" ref="BS79" ca="1">IFERROR(MATCH(TRUE,INDEX($B$14:$B$117&gt;=BR79,0),0),"")</f>
        <v>85</v>
      </c>
      <c r="BT79" s="194">
        <f t="shared" ca="1" si="115"/>
        <v>0.85778750000000015</v>
      </c>
      <c r="BW79" s="194">
        <f t="shared" si="116"/>
        <v>0</v>
      </c>
      <c r="BX79" s="19">
        <f ca="1"/>
        <v>0</v>
      </c>
      <c r="BY79" s="208">
        <f t="shared" ca="1" si="117"/>
        <v>0</v>
      </c>
      <c r="BZ79" s="207">
        <f ca="1"/>
        <v>65</v>
      </c>
      <c r="CA79" s="194">
        <f ca="1"/>
        <v>0.8125</v>
      </c>
      <c r="CB79" s="198" cm="1">
        <f t="array" aca="1" ref="CB79" ca="1">IFERROR(MATCH(TRUE,INDEX($B$14:$B$117&gt;=CA79,0),0),"")</f>
        <v>85</v>
      </c>
      <c r="CC79" s="194">
        <f t="shared" ca="1" si="118"/>
        <v>0.85778750000000015</v>
      </c>
      <c r="CF79" s="194">
        <f t="shared" si="119"/>
        <v>0</v>
      </c>
      <c r="CG79" s="19">
        <f ca="1"/>
        <v>0</v>
      </c>
      <c r="CH79" s="208">
        <f t="shared" ca="1" si="120"/>
        <v>0</v>
      </c>
      <c r="CI79" s="207">
        <f ca="1"/>
        <v>65</v>
      </c>
      <c r="CJ79" s="194">
        <f ca="1"/>
        <v>0.82278481012658222</v>
      </c>
      <c r="CK79" s="198" cm="1">
        <f t="array" aca="1" ref="CK79" ca="1">IFERROR(MATCH(TRUE,INDEX($B$14:$B$117&gt;=CJ79,0),0),"")</f>
        <v>86</v>
      </c>
      <c r="CL79" s="194">
        <f t="shared" ca="1" si="121"/>
        <v>0.86562658227848099</v>
      </c>
      <c r="CO79" s="194">
        <f t="shared" si="122"/>
        <v>0</v>
      </c>
      <c r="CP79" s="19">
        <f ca="1"/>
        <v>0</v>
      </c>
      <c r="CQ79" s="208">
        <f t="shared" ca="1" si="123"/>
        <v>0</v>
      </c>
      <c r="CR79" s="207"/>
      <c r="CS79" s="194"/>
      <c r="CT79" s="198" cm="1">
        <f t="array" ref="CT79">IFERROR(MATCH(TRUE,INDEX($B$14:$B$117&gt;=CS79,0),0),"")</f>
        <v>1</v>
      </c>
      <c r="CU79" s="194">
        <f t="shared" ca="1" si="124"/>
        <v>3.2000000000000006E-3</v>
      </c>
      <c r="CX79" s="194">
        <f t="shared" si="125"/>
        <v>0</v>
      </c>
      <c r="CY79" s="19" t="e">
        <f ca="1"/>
        <v>#N/A</v>
      </c>
      <c r="CZ79" s="208" t="e">
        <f t="shared" ca="1" si="126"/>
        <v>#N/A</v>
      </c>
      <c r="DA79" s="207"/>
      <c r="DB79" s="194"/>
      <c r="DC79" s="198" cm="1">
        <f t="array" ref="DC79">IFERROR(MATCH(TRUE,INDEX($B$14:$B$117&gt;=DB79,0),0),"")</f>
        <v>1</v>
      </c>
      <c r="DD79" s="194">
        <f t="shared" ca="1" si="127"/>
        <v>3.2000000000000006E-3</v>
      </c>
      <c r="DG79" s="194">
        <f t="shared" si="128"/>
        <v>0</v>
      </c>
      <c r="DH79" s="19" t="e">
        <f ca="1"/>
        <v>#N/A</v>
      </c>
      <c r="DI79" s="208" t="e">
        <f t="shared" ca="1" si="129"/>
        <v>#N/A</v>
      </c>
      <c r="DJ79" s="207"/>
      <c r="DK79" s="194"/>
      <c r="DL79" s="198" cm="1">
        <f t="array" ref="DL79">IFERROR(MATCH(TRUE,INDEX($B$14:$B$117&gt;=DK79,0),0),"")</f>
        <v>1</v>
      </c>
      <c r="DM79" s="194">
        <f t="shared" ca="1" si="130"/>
        <v>3.2000000000000006E-3</v>
      </c>
      <c r="DP79" s="194">
        <f t="shared" si="131"/>
        <v>0</v>
      </c>
      <c r="DQ79" s="19" t="e">
        <f ca="1"/>
        <v>#N/A</v>
      </c>
      <c r="DR79" s="208" t="e">
        <f t="shared" ca="1" si="132"/>
        <v>#N/A</v>
      </c>
      <c r="DS79" s="207"/>
      <c r="DT79" s="194"/>
      <c r="DU79" s="198" cm="1">
        <f t="array" ref="DU79">IFERROR(MATCH(TRUE,INDEX($B$14:$B$117&gt;=DT79,0),0),"")</f>
        <v>1</v>
      </c>
      <c r="DV79" s="194">
        <f t="shared" ca="1" si="133"/>
        <v>3.2000000000000006E-3</v>
      </c>
      <c r="DY79" s="194">
        <f t="shared" si="134"/>
        <v>0</v>
      </c>
      <c r="DZ79" s="19" t="e">
        <f ca="1"/>
        <v>#N/A</v>
      </c>
      <c r="EA79" s="208" t="e">
        <f t="shared" ca="1" si="135"/>
        <v>#N/A</v>
      </c>
      <c r="EB79" s="207"/>
      <c r="EC79" s="194"/>
      <c r="ED79" s="198" cm="1">
        <f t="array" ref="ED79">IFERROR(MATCH(TRUE,INDEX($B$14:$B$117&gt;=EC79,0),0),"")</f>
        <v>1</v>
      </c>
      <c r="EE79" s="194">
        <f t="shared" ca="1" si="136"/>
        <v>3.2000000000000006E-3</v>
      </c>
      <c r="EH79" s="194">
        <f t="shared" si="137"/>
        <v>0</v>
      </c>
      <c r="EI79" s="19" t="e">
        <f ca="1"/>
        <v>#N/A</v>
      </c>
      <c r="EJ79" s="208" t="e">
        <f t="shared" ca="1" si="138"/>
        <v>#N/A</v>
      </c>
      <c r="EK79" s="207"/>
      <c r="EL79" s="194"/>
      <c r="EM79" s="198" cm="1">
        <f t="array" ref="EM79">IFERROR(MATCH(TRUE,INDEX($B$14:$B$117&gt;=EL79,0),0),"")</f>
        <v>1</v>
      </c>
      <c r="EN79" s="194">
        <f t="shared" ca="1" si="139"/>
        <v>3.2000000000000006E-3</v>
      </c>
      <c r="EQ79" s="194">
        <f t="shared" si="140"/>
        <v>0</v>
      </c>
      <c r="ER79" s="19" t="e">
        <f ca="1"/>
        <v>#N/A</v>
      </c>
      <c r="ES79" s="208" t="e">
        <f t="shared" ca="1" si="141"/>
        <v>#N/A</v>
      </c>
      <c r="ET79" s="207"/>
      <c r="EU79" s="194"/>
      <c r="EV79" s="198" cm="1">
        <f t="array" ref="EV79">IFERROR(MATCH(TRUE,INDEX($B$14:$B$117&gt;=EU79,0),0),"")</f>
        <v>1</v>
      </c>
      <c r="EW79" s="194">
        <f t="shared" ca="1" si="142"/>
        <v>3.2000000000000006E-3</v>
      </c>
      <c r="EZ79" s="194">
        <f t="shared" si="143"/>
        <v>0</v>
      </c>
      <c r="FA79" s="19" t="e">
        <f ca="1"/>
        <v>#N/A</v>
      </c>
      <c r="FB79" s="208" t="e">
        <f t="shared" ca="1" si="144"/>
        <v>#N/A</v>
      </c>
      <c r="FC79" s="207"/>
      <c r="FD79" s="194"/>
      <c r="FE79" s="198" cm="1">
        <f t="array" ref="FE79">IFERROR(MATCH(TRUE,INDEX($B$14:$B$117&gt;=FD79,0),0),"")</f>
        <v>1</v>
      </c>
      <c r="FF79" s="194">
        <f t="shared" ca="1" si="145"/>
        <v>3.2000000000000006E-3</v>
      </c>
      <c r="FI79" s="194">
        <f t="shared" si="146"/>
        <v>0</v>
      </c>
      <c r="FJ79" s="19" t="e">
        <f ca="1"/>
        <v>#N/A</v>
      </c>
      <c r="FK79" s="208" t="e">
        <f t="shared" ca="1" si="147"/>
        <v>#N/A</v>
      </c>
      <c r="FL79" s="207"/>
      <c r="FM79" s="194"/>
      <c r="FN79" s="198" cm="1">
        <f t="array" ref="FN79">IFERROR(MATCH(TRUE,INDEX($B$14:$B$117&gt;=FM79,0),0),"")</f>
        <v>1</v>
      </c>
      <c r="FO79" s="194">
        <f t="shared" ca="1" si="148"/>
        <v>3.2000000000000006E-3</v>
      </c>
      <c r="FR79" s="194">
        <f t="shared" si="149"/>
        <v>0</v>
      </c>
      <c r="FS79" s="19" t="e">
        <f ca="1"/>
        <v>#N/A</v>
      </c>
      <c r="FT79" s="208" t="e">
        <f t="shared" ca="1" si="150"/>
        <v>#N/A</v>
      </c>
      <c r="FU79" s="207"/>
      <c r="FV79" s="194"/>
      <c r="FW79" s="198" cm="1">
        <f t="array" ref="FW79">IFERROR(MATCH(TRUE,INDEX($B$14:$B$117&gt;=FV79,0),0),"")</f>
        <v>1</v>
      </c>
      <c r="FX79" s="194">
        <f t="shared" ca="1" si="151"/>
        <v>3.2000000000000006E-3</v>
      </c>
      <c r="GA79" s="194">
        <f t="shared" si="152"/>
        <v>0</v>
      </c>
      <c r="GB79" s="19" t="e">
        <f ca="1"/>
        <v>#N/A</v>
      </c>
      <c r="GC79" s="208" t="e">
        <f t="shared" ca="1" si="153"/>
        <v>#N/A</v>
      </c>
    </row>
    <row r="80" spans="1:185" x14ac:dyDescent="0.2">
      <c r="A80" s="236">
        <v>66</v>
      </c>
      <c r="B80" s="195">
        <v>0.64077669902912604</v>
      </c>
      <c r="C80" s="194">
        <v>0.70739999999999981</v>
      </c>
      <c r="D80" s="195">
        <v>8.3999999999999995E-3</v>
      </c>
      <c r="E80" s="194"/>
      <c r="F80" s="207">
        <f ca="1"/>
        <v>66</v>
      </c>
      <c r="G80" s="194">
        <f ca="1"/>
        <v>0.47482014388489213</v>
      </c>
      <c r="H80" s="198" cm="1">
        <f t="array" aca="1" ref="H80" ca="1">IFERROR(MATCH(TRUE,INDEX($B$14:$B$117&gt;=G80,0),0),"")</f>
        <v>50</v>
      </c>
      <c r="I80" s="194">
        <f t="shared" ca="1" si="98"/>
        <v>0.54716187050359733</v>
      </c>
      <c r="L80" s="194">
        <f t="shared" si="154"/>
        <v>0</v>
      </c>
      <c r="M80" s="19">
        <f ca="1"/>
        <v>0</v>
      </c>
      <c r="N80" s="208">
        <f t="shared" ca="1" si="155"/>
        <v>0</v>
      </c>
      <c r="O80" s="207">
        <f ca="1"/>
        <v>66</v>
      </c>
      <c r="P80" s="194">
        <f ca="1"/>
        <v>0.70967741935483875</v>
      </c>
      <c r="Q80" s="198" cm="1">
        <f t="array" aca="1" ref="Q80" ca="1">IFERROR(MATCH(TRUE,INDEX($B$14:$B$117&gt;=P80,0),0),"")</f>
        <v>75</v>
      </c>
      <c r="R80" s="194">
        <f t="shared" ca="1" si="99"/>
        <v>0.770332258064516</v>
      </c>
      <c r="U80" s="194">
        <f t="shared" si="156"/>
        <v>0</v>
      </c>
      <c r="V80" s="19">
        <f ca="1"/>
        <v>0</v>
      </c>
      <c r="W80" s="208">
        <f t="shared" ca="1" si="157"/>
        <v>0</v>
      </c>
      <c r="X80" s="207">
        <f ca="1"/>
        <v>66</v>
      </c>
      <c r="Y80" s="194">
        <f ca="1"/>
        <v>0.76744186046511631</v>
      </c>
      <c r="Z80" s="198" cm="1">
        <f t="array" aca="1" ref="Z80" ca="1">IFERROR(MATCH(TRUE,INDEX($B$14:$B$117&gt;=Y80,0),0),"")</f>
        <v>81</v>
      </c>
      <c r="AA80" s="194">
        <f t="shared" ca="1" si="100"/>
        <v>0.82087674418604661</v>
      </c>
      <c r="AD80" s="194">
        <f t="shared" si="101"/>
        <v>0</v>
      </c>
      <c r="AE80" s="19">
        <f ca="1"/>
        <v>0</v>
      </c>
      <c r="AF80" s="208">
        <f t="shared" ca="1" si="102"/>
        <v>0</v>
      </c>
      <c r="AG80" s="207">
        <f ca="1"/>
        <v>66</v>
      </c>
      <c r="AH80" s="194">
        <f ca="1"/>
        <v>0.79518072289156627</v>
      </c>
      <c r="AI80" s="198" cm="1">
        <f t="array" aca="1" ref="AI80" ca="1">IFERROR(MATCH(TRUE,INDEX($B$14:$B$117&gt;=AH80,0),0),"")</f>
        <v>83</v>
      </c>
      <c r="AJ80" s="194">
        <f t="shared" ca="1" si="103"/>
        <v>0.84401927710843383</v>
      </c>
      <c r="AM80" s="194">
        <f t="shared" si="104"/>
        <v>0</v>
      </c>
      <c r="AN80" s="19">
        <f ca="1"/>
        <v>0</v>
      </c>
      <c r="AO80" s="208">
        <f t="shared" ca="1" si="105"/>
        <v>0</v>
      </c>
      <c r="AP80" s="207">
        <f ca="1"/>
        <v>66</v>
      </c>
      <c r="AQ80" s="194">
        <f ca="1"/>
        <v>0.80487804878048785</v>
      </c>
      <c r="AR80" s="198" cm="1">
        <f t="array" aca="1" ref="AR80" ca="1">IFERROR(MATCH(TRUE,INDEX($B$14:$B$117&gt;=AQ80,0),0),"")</f>
        <v>84</v>
      </c>
      <c r="AS80" s="194">
        <f t="shared" ca="1" si="106"/>
        <v>0.85219756097560984</v>
      </c>
      <c r="AV80" s="194">
        <f t="shared" si="107"/>
        <v>0</v>
      </c>
      <c r="AW80" s="19">
        <f ca="1"/>
        <v>0</v>
      </c>
      <c r="AX80" s="208">
        <f t="shared" ca="1" si="108"/>
        <v>0</v>
      </c>
      <c r="AY80" s="207">
        <f ca="1"/>
        <v>66</v>
      </c>
      <c r="AZ80" s="194">
        <f ca="1"/>
        <v>0.81481481481481477</v>
      </c>
      <c r="BA80" s="198" cm="1">
        <f t="array" aca="1" ref="BA80" ca="1">IFERROR(MATCH(TRUE,INDEX($B$14:$B$117&gt;=AZ80,0),0),"")</f>
        <v>85</v>
      </c>
      <c r="BB80" s="194">
        <f t="shared" ca="1" si="109"/>
        <v>0.8595518518518519</v>
      </c>
      <c r="BE80" s="194">
        <f t="shared" si="110"/>
        <v>0</v>
      </c>
      <c r="BF80" s="19">
        <f ca="1"/>
        <v>0</v>
      </c>
      <c r="BG80" s="208">
        <f t="shared" ca="1" si="111"/>
        <v>0</v>
      </c>
      <c r="BH80" s="207">
        <f ca="1"/>
        <v>66</v>
      </c>
      <c r="BI80" s="194">
        <f ca="1"/>
        <v>0.81481481481481477</v>
      </c>
      <c r="BJ80" s="198" cm="1">
        <f t="array" aca="1" ref="BJ80" ca="1">IFERROR(MATCH(TRUE,INDEX($B$14:$B$117&gt;=BI80,0),0),"")</f>
        <v>85</v>
      </c>
      <c r="BK80" s="194">
        <f t="shared" ca="1" si="112"/>
        <v>0.8595518518518519</v>
      </c>
      <c r="BN80" s="194">
        <f t="shared" si="113"/>
        <v>0</v>
      </c>
      <c r="BO80" s="19">
        <f ca="1"/>
        <v>0</v>
      </c>
      <c r="BP80" s="208">
        <f t="shared" ca="1" si="114"/>
        <v>0</v>
      </c>
      <c r="BQ80" s="207">
        <f ca="1"/>
        <v>66</v>
      </c>
      <c r="BR80" s="194">
        <f ca="1"/>
        <v>0.82500000000000007</v>
      </c>
      <c r="BS80" s="198" cm="1">
        <f t="array" aca="1" ref="BS80" ca="1">IFERROR(MATCH(TRUE,INDEX($B$14:$B$117&gt;=BR80,0),0),"")</f>
        <v>86</v>
      </c>
      <c r="BT80" s="194">
        <f t="shared" ca="1" si="115"/>
        <v>0.86731500000000006</v>
      </c>
      <c r="BW80" s="194">
        <f t="shared" si="116"/>
        <v>0</v>
      </c>
      <c r="BX80" s="19">
        <f ca="1"/>
        <v>0</v>
      </c>
      <c r="BY80" s="208">
        <f t="shared" ca="1" si="117"/>
        <v>0</v>
      </c>
      <c r="BZ80" s="207">
        <f ca="1"/>
        <v>66</v>
      </c>
      <c r="CA80" s="194">
        <f ca="1"/>
        <v>0.82500000000000007</v>
      </c>
      <c r="CB80" s="198" cm="1">
        <f t="array" aca="1" ref="CB80" ca="1">IFERROR(MATCH(TRUE,INDEX($B$14:$B$117&gt;=CA80,0),0),"")</f>
        <v>86</v>
      </c>
      <c r="CC80" s="194">
        <f t="shared" ca="1" si="118"/>
        <v>0.86731500000000006</v>
      </c>
      <c r="CF80" s="194">
        <f t="shared" si="119"/>
        <v>0</v>
      </c>
      <c r="CG80" s="19">
        <f ca="1"/>
        <v>0</v>
      </c>
      <c r="CH80" s="208">
        <f t="shared" ca="1" si="120"/>
        <v>0</v>
      </c>
      <c r="CI80" s="207">
        <f ca="1"/>
        <v>66</v>
      </c>
      <c r="CJ80" s="194">
        <f ca="1"/>
        <v>0.83544303797468356</v>
      </c>
      <c r="CK80" s="198" cm="1">
        <f t="array" aca="1" ref="CK80" ca="1">IFERROR(MATCH(TRUE,INDEX($B$14:$B$117&gt;=CJ80,0),0),"")</f>
        <v>88</v>
      </c>
      <c r="CL80" s="194">
        <f t="shared" ca="1" si="121"/>
        <v>0.87527468354430371</v>
      </c>
      <c r="CO80" s="194">
        <f t="shared" si="122"/>
        <v>0</v>
      </c>
      <c r="CP80" s="19">
        <f ca="1"/>
        <v>0</v>
      </c>
      <c r="CQ80" s="208">
        <f t="shared" ca="1" si="123"/>
        <v>0</v>
      </c>
      <c r="CR80" s="207"/>
      <c r="CS80" s="194"/>
      <c r="CT80" s="198" cm="1">
        <f t="array" ref="CT80">IFERROR(MATCH(TRUE,INDEX($B$14:$B$117&gt;=CS80,0),0),"")</f>
        <v>1</v>
      </c>
      <c r="CU80" s="194">
        <f t="shared" ca="1" si="124"/>
        <v>3.2000000000000006E-3</v>
      </c>
      <c r="CX80" s="194">
        <f t="shared" si="125"/>
        <v>0</v>
      </c>
      <c r="CY80" s="19" t="e">
        <f ca="1"/>
        <v>#N/A</v>
      </c>
      <c r="CZ80" s="208" t="e">
        <f t="shared" ca="1" si="126"/>
        <v>#N/A</v>
      </c>
      <c r="DA80" s="207"/>
      <c r="DB80" s="194"/>
      <c r="DC80" s="198" cm="1">
        <f t="array" ref="DC80">IFERROR(MATCH(TRUE,INDEX($B$14:$B$117&gt;=DB80,0),0),"")</f>
        <v>1</v>
      </c>
      <c r="DD80" s="194">
        <f t="shared" ca="1" si="127"/>
        <v>3.2000000000000006E-3</v>
      </c>
      <c r="DG80" s="194">
        <f t="shared" si="128"/>
        <v>0</v>
      </c>
      <c r="DH80" s="19" t="e">
        <f ca="1"/>
        <v>#N/A</v>
      </c>
      <c r="DI80" s="208" t="e">
        <f t="shared" ca="1" si="129"/>
        <v>#N/A</v>
      </c>
      <c r="DJ80" s="207"/>
      <c r="DK80" s="194"/>
      <c r="DL80" s="198" cm="1">
        <f t="array" ref="DL80">IFERROR(MATCH(TRUE,INDEX($B$14:$B$117&gt;=DK80,0),0),"")</f>
        <v>1</v>
      </c>
      <c r="DM80" s="194">
        <f t="shared" ca="1" si="130"/>
        <v>3.2000000000000006E-3</v>
      </c>
      <c r="DP80" s="194">
        <f t="shared" si="131"/>
        <v>0</v>
      </c>
      <c r="DQ80" s="19" t="e">
        <f ca="1"/>
        <v>#N/A</v>
      </c>
      <c r="DR80" s="208" t="e">
        <f t="shared" ca="1" si="132"/>
        <v>#N/A</v>
      </c>
      <c r="DS80" s="207"/>
      <c r="DT80" s="194"/>
      <c r="DU80" s="198" cm="1">
        <f t="array" ref="DU80">IFERROR(MATCH(TRUE,INDEX($B$14:$B$117&gt;=DT80,0),0),"")</f>
        <v>1</v>
      </c>
      <c r="DV80" s="194">
        <f t="shared" ca="1" si="133"/>
        <v>3.2000000000000006E-3</v>
      </c>
      <c r="DY80" s="194">
        <f t="shared" si="134"/>
        <v>0</v>
      </c>
      <c r="DZ80" s="19" t="e">
        <f ca="1"/>
        <v>#N/A</v>
      </c>
      <c r="EA80" s="208" t="e">
        <f t="shared" ca="1" si="135"/>
        <v>#N/A</v>
      </c>
      <c r="EB80" s="207"/>
      <c r="EC80" s="194"/>
      <c r="ED80" s="198" cm="1">
        <f t="array" ref="ED80">IFERROR(MATCH(TRUE,INDEX($B$14:$B$117&gt;=EC80,0),0),"")</f>
        <v>1</v>
      </c>
      <c r="EE80" s="194">
        <f t="shared" ca="1" si="136"/>
        <v>3.2000000000000006E-3</v>
      </c>
      <c r="EH80" s="194">
        <f t="shared" si="137"/>
        <v>0</v>
      </c>
      <c r="EI80" s="19" t="e">
        <f ca="1"/>
        <v>#N/A</v>
      </c>
      <c r="EJ80" s="208" t="e">
        <f t="shared" ca="1" si="138"/>
        <v>#N/A</v>
      </c>
      <c r="EK80" s="207"/>
      <c r="EL80" s="194"/>
      <c r="EM80" s="198" cm="1">
        <f t="array" ref="EM80">IFERROR(MATCH(TRUE,INDEX($B$14:$B$117&gt;=EL80,0),0),"")</f>
        <v>1</v>
      </c>
      <c r="EN80" s="194">
        <f t="shared" ca="1" si="139"/>
        <v>3.2000000000000006E-3</v>
      </c>
      <c r="EQ80" s="194">
        <f t="shared" si="140"/>
        <v>0</v>
      </c>
      <c r="ER80" s="19" t="e">
        <f ca="1"/>
        <v>#N/A</v>
      </c>
      <c r="ES80" s="208" t="e">
        <f t="shared" ca="1" si="141"/>
        <v>#N/A</v>
      </c>
      <c r="ET80" s="207"/>
      <c r="EU80" s="194"/>
      <c r="EV80" s="198" cm="1">
        <f t="array" ref="EV80">IFERROR(MATCH(TRUE,INDEX($B$14:$B$117&gt;=EU80,0),0),"")</f>
        <v>1</v>
      </c>
      <c r="EW80" s="194">
        <f t="shared" ca="1" si="142"/>
        <v>3.2000000000000006E-3</v>
      </c>
      <c r="EZ80" s="194">
        <f t="shared" si="143"/>
        <v>0</v>
      </c>
      <c r="FA80" s="19" t="e">
        <f ca="1"/>
        <v>#N/A</v>
      </c>
      <c r="FB80" s="208" t="e">
        <f t="shared" ca="1" si="144"/>
        <v>#N/A</v>
      </c>
      <c r="FC80" s="207"/>
      <c r="FD80" s="194"/>
      <c r="FE80" s="198" cm="1">
        <f t="array" ref="FE80">IFERROR(MATCH(TRUE,INDEX($B$14:$B$117&gt;=FD80,0),0),"")</f>
        <v>1</v>
      </c>
      <c r="FF80" s="194">
        <f t="shared" ca="1" si="145"/>
        <v>3.2000000000000006E-3</v>
      </c>
      <c r="FI80" s="194">
        <f t="shared" si="146"/>
        <v>0</v>
      </c>
      <c r="FJ80" s="19" t="e">
        <f ca="1"/>
        <v>#N/A</v>
      </c>
      <c r="FK80" s="208" t="e">
        <f t="shared" ca="1" si="147"/>
        <v>#N/A</v>
      </c>
      <c r="FL80" s="207"/>
      <c r="FM80" s="194"/>
      <c r="FN80" s="198" cm="1">
        <f t="array" ref="FN80">IFERROR(MATCH(TRUE,INDEX($B$14:$B$117&gt;=FM80,0),0),"")</f>
        <v>1</v>
      </c>
      <c r="FO80" s="194">
        <f t="shared" ca="1" si="148"/>
        <v>3.2000000000000006E-3</v>
      </c>
      <c r="FR80" s="194">
        <f t="shared" si="149"/>
        <v>0</v>
      </c>
      <c r="FS80" s="19" t="e">
        <f ca="1"/>
        <v>#N/A</v>
      </c>
      <c r="FT80" s="208" t="e">
        <f t="shared" ca="1" si="150"/>
        <v>#N/A</v>
      </c>
      <c r="FU80" s="207"/>
      <c r="FV80" s="194"/>
      <c r="FW80" s="198" cm="1">
        <f t="array" ref="FW80">IFERROR(MATCH(TRUE,INDEX($B$14:$B$117&gt;=FV80,0),0),"")</f>
        <v>1</v>
      </c>
      <c r="FX80" s="194">
        <f t="shared" ca="1" si="151"/>
        <v>3.2000000000000006E-3</v>
      </c>
      <c r="GA80" s="194">
        <f t="shared" si="152"/>
        <v>0</v>
      </c>
      <c r="GB80" s="19" t="e">
        <f ca="1"/>
        <v>#N/A</v>
      </c>
      <c r="GC80" s="208" t="e">
        <f t="shared" ca="1" si="153"/>
        <v>#N/A</v>
      </c>
    </row>
    <row r="81" spans="1:185" x14ac:dyDescent="0.2">
      <c r="A81" s="236">
        <v>67</v>
      </c>
      <c r="B81" s="195">
        <v>0.65048543689320371</v>
      </c>
      <c r="C81" s="194">
        <v>0.7174999999999998</v>
      </c>
      <c r="D81" s="195">
        <v>1.01E-2</v>
      </c>
      <c r="E81" s="194"/>
      <c r="F81" s="207">
        <f ca="1"/>
        <v>67</v>
      </c>
      <c r="G81" s="194">
        <f ca="1"/>
        <v>0.48201438848920863</v>
      </c>
      <c r="H81" s="198" cm="1">
        <f t="array" aca="1" ref="H81" ca="1">IFERROR(MATCH(TRUE,INDEX($B$14:$B$117&gt;=G81,0),0),"")</f>
        <v>51</v>
      </c>
      <c r="I81" s="194">
        <f t="shared" ca="1" si="98"/>
        <v>0.55538705035971225</v>
      </c>
      <c r="L81" s="194">
        <f t="shared" si="154"/>
        <v>0</v>
      </c>
      <c r="M81" s="19">
        <f ca="1"/>
        <v>0</v>
      </c>
      <c r="N81" s="208">
        <f t="shared" ca="1" si="155"/>
        <v>0</v>
      </c>
      <c r="O81" s="207">
        <f ca="1"/>
        <v>67</v>
      </c>
      <c r="P81" s="194">
        <f ca="1"/>
        <v>0.72043010752688175</v>
      </c>
      <c r="Q81" s="198" cm="1">
        <f t="array" aca="1" ref="Q81" ca="1">IFERROR(MATCH(TRUE,INDEX($B$14:$B$117&gt;=P81,0),0),"")</f>
        <v>76</v>
      </c>
      <c r="R81" s="194">
        <f t="shared" ca="1" si="99"/>
        <v>0.77985698924731184</v>
      </c>
      <c r="U81" s="194">
        <f t="shared" si="156"/>
        <v>0</v>
      </c>
      <c r="V81" s="19">
        <f ca="1"/>
        <v>0</v>
      </c>
      <c r="W81" s="208">
        <f t="shared" ca="1" si="157"/>
        <v>0</v>
      </c>
      <c r="X81" s="207">
        <f ca="1"/>
        <v>67</v>
      </c>
      <c r="Y81" s="194">
        <f ca="1"/>
        <v>0.77906976744186041</v>
      </c>
      <c r="Z81" s="198" cm="1">
        <f t="array" aca="1" ref="Z81" ca="1">IFERROR(MATCH(TRUE,INDEX($B$14:$B$117&gt;=Y81,0),0),"")</f>
        <v>82</v>
      </c>
      <c r="AA81" s="194">
        <f t="shared" ca="1" si="100"/>
        <v>0.83057790697674427</v>
      </c>
      <c r="AD81" s="194">
        <f t="shared" si="101"/>
        <v>0</v>
      </c>
      <c r="AE81" s="19">
        <f ca="1"/>
        <v>0</v>
      </c>
      <c r="AF81" s="208">
        <f t="shared" ca="1" si="102"/>
        <v>0</v>
      </c>
      <c r="AG81" s="207">
        <f ca="1"/>
        <v>67</v>
      </c>
      <c r="AH81" s="194">
        <f ca="1"/>
        <v>0.80722891566265065</v>
      </c>
      <c r="AI81" s="198" cm="1">
        <f t="array" aca="1" ref="AI81" ca="1">IFERROR(MATCH(TRUE,INDEX($B$14:$B$117&gt;=AH81,0),0),"")</f>
        <v>85</v>
      </c>
      <c r="AJ81" s="194">
        <f t="shared" ca="1" si="103"/>
        <v>0.85376987951807248</v>
      </c>
      <c r="AM81" s="194">
        <f t="shared" si="104"/>
        <v>0</v>
      </c>
      <c r="AN81" s="19">
        <f ca="1"/>
        <v>0</v>
      </c>
      <c r="AO81" s="208">
        <f t="shared" ca="1" si="105"/>
        <v>0</v>
      </c>
      <c r="AP81" s="207">
        <f ca="1"/>
        <v>67</v>
      </c>
      <c r="AQ81" s="194">
        <f ca="1"/>
        <v>0.81707317073170738</v>
      </c>
      <c r="AR81" s="198" cm="1">
        <f t="array" aca="1" ref="AR81" ca="1">IFERROR(MATCH(TRUE,INDEX($B$14:$B$117&gt;=AQ81,0),0),"")</f>
        <v>86</v>
      </c>
      <c r="AS81" s="194">
        <f t="shared" ca="1" si="106"/>
        <v>0.86127317073170739</v>
      </c>
      <c r="AV81" s="194">
        <f t="shared" si="107"/>
        <v>0</v>
      </c>
      <c r="AW81" s="19">
        <f ca="1"/>
        <v>0</v>
      </c>
      <c r="AX81" s="208">
        <f t="shared" ca="1" si="108"/>
        <v>0</v>
      </c>
      <c r="AY81" s="207">
        <f ca="1"/>
        <v>67</v>
      </c>
      <c r="AZ81" s="194">
        <f ca="1"/>
        <v>0.82716049382716039</v>
      </c>
      <c r="BA81" s="198" cm="1">
        <f t="array" aca="1" ref="BA81" ca="1">IFERROR(MATCH(TRUE,INDEX($B$14:$B$117&gt;=AZ81,0),0),"")</f>
        <v>87</v>
      </c>
      <c r="BB81" s="194">
        <f t="shared" ca="1" si="109"/>
        <v>0.86896172839506169</v>
      </c>
      <c r="BE81" s="194">
        <f t="shared" si="110"/>
        <v>0</v>
      </c>
      <c r="BF81" s="19">
        <f ca="1"/>
        <v>0</v>
      </c>
      <c r="BG81" s="208">
        <f t="shared" ca="1" si="111"/>
        <v>0</v>
      </c>
      <c r="BH81" s="207">
        <f ca="1"/>
        <v>67</v>
      </c>
      <c r="BI81" s="194">
        <f ca="1"/>
        <v>0.82716049382716039</v>
      </c>
      <c r="BJ81" s="198" cm="1">
        <f t="array" aca="1" ref="BJ81" ca="1">IFERROR(MATCH(TRUE,INDEX($B$14:$B$117&gt;=BI81,0),0),"")</f>
        <v>87</v>
      </c>
      <c r="BK81" s="194">
        <f t="shared" ca="1" si="112"/>
        <v>0.86896172839506169</v>
      </c>
      <c r="BN81" s="194">
        <f t="shared" si="113"/>
        <v>0</v>
      </c>
      <c r="BO81" s="19">
        <f ca="1"/>
        <v>0</v>
      </c>
      <c r="BP81" s="208">
        <f t="shared" ca="1" si="114"/>
        <v>0</v>
      </c>
      <c r="BQ81" s="207">
        <f ca="1"/>
        <v>67</v>
      </c>
      <c r="BR81" s="194">
        <f ca="1"/>
        <v>0.83750000000000002</v>
      </c>
      <c r="BS81" s="198" cm="1">
        <f t="array" aca="1" ref="BS81" ca="1">IFERROR(MATCH(TRUE,INDEX($B$14:$B$117&gt;=BR81,0),0),"")</f>
        <v>88</v>
      </c>
      <c r="BT81" s="194">
        <f t="shared" ca="1" si="115"/>
        <v>0.87684249999999997</v>
      </c>
      <c r="BW81" s="194">
        <f t="shared" si="116"/>
        <v>0</v>
      </c>
      <c r="BX81" s="19">
        <f ca="1"/>
        <v>0</v>
      </c>
      <c r="BY81" s="208">
        <f t="shared" ca="1" si="117"/>
        <v>0</v>
      </c>
      <c r="BZ81" s="207">
        <f ca="1"/>
        <v>67</v>
      </c>
      <c r="CA81" s="194">
        <f ca="1"/>
        <v>0.83750000000000002</v>
      </c>
      <c r="CB81" s="198" cm="1">
        <f t="array" aca="1" ref="CB81" ca="1">IFERROR(MATCH(TRUE,INDEX($B$14:$B$117&gt;=CA81,0),0),"")</f>
        <v>88</v>
      </c>
      <c r="CC81" s="194">
        <f t="shared" ca="1" si="118"/>
        <v>0.87684249999999997</v>
      </c>
      <c r="CF81" s="194">
        <f t="shared" si="119"/>
        <v>0</v>
      </c>
      <c r="CG81" s="19">
        <f ca="1"/>
        <v>0</v>
      </c>
      <c r="CH81" s="208">
        <f t="shared" ca="1" si="120"/>
        <v>0</v>
      </c>
      <c r="CI81" s="207">
        <f ca="1"/>
        <v>67</v>
      </c>
      <c r="CJ81" s="194">
        <f ca="1"/>
        <v>0.84810126582278478</v>
      </c>
      <c r="CK81" s="198" cm="1">
        <f t="array" aca="1" ref="CK81" ca="1">IFERROR(MATCH(TRUE,INDEX($B$14:$B$117&gt;=CJ81,0),0),"")</f>
        <v>89</v>
      </c>
      <c r="CL81" s="194">
        <f t="shared" ca="1" si="121"/>
        <v>0.88472911392405051</v>
      </c>
      <c r="CO81" s="194">
        <f t="shared" si="122"/>
        <v>0</v>
      </c>
      <c r="CP81" s="19">
        <f ca="1"/>
        <v>0</v>
      </c>
      <c r="CQ81" s="208">
        <f t="shared" ca="1" si="123"/>
        <v>0</v>
      </c>
      <c r="CR81" s="207"/>
      <c r="CS81" s="194"/>
      <c r="CT81" s="198" cm="1">
        <f t="array" ref="CT81">IFERROR(MATCH(TRUE,INDEX($B$14:$B$117&gt;=CS81,0),0),"")</f>
        <v>1</v>
      </c>
      <c r="CU81" s="194">
        <f t="shared" ca="1" si="124"/>
        <v>3.2000000000000006E-3</v>
      </c>
      <c r="CX81" s="194">
        <f t="shared" si="125"/>
        <v>0</v>
      </c>
      <c r="CY81" s="19" t="e">
        <f ca="1"/>
        <v>#N/A</v>
      </c>
      <c r="CZ81" s="208" t="e">
        <f t="shared" ca="1" si="126"/>
        <v>#N/A</v>
      </c>
      <c r="DA81" s="207"/>
      <c r="DB81" s="194"/>
      <c r="DC81" s="198" cm="1">
        <f t="array" ref="DC81">IFERROR(MATCH(TRUE,INDEX($B$14:$B$117&gt;=DB81,0),0),"")</f>
        <v>1</v>
      </c>
      <c r="DD81" s="194">
        <f t="shared" ca="1" si="127"/>
        <v>3.2000000000000006E-3</v>
      </c>
      <c r="DG81" s="194">
        <f t="shared" si="128"/>
        <v>0</v>
      </c>
      <c r="DH81" s="19" t="e">
        <f ca="1"/>
        <v>#N/A</v>
      </c>
      <c r="DI81" s="208" t="e">
        <f t="shared" ca="1" si="129"/>
        <v>#N/A</v>
      </c>
      <c r="DJ81" s="207"/>
      <c r="DK81" s="194"/>
      <c r="DL81" s="198" cm="1">
        <f t="array" ref="DL81">IFERROR(MATCH(TRUE,INDEX($B$14:$B$117&gt;=DK81,0),0),"")</f>
        <v>1</v>
      </c>
      <c r="DM81" s="194">
        <f t="shared" ca="1" si="130"/>
        <v>3.2000000000000006E-3</v>
      </c>
      <c r="DP81" s="194">
        <f t="shared" si="131"/>
        <v>0</v>
      </c>
      <c r="DQ81" s="19" t="e">
        <f ca="1"/>
        <v>#N/A</v>
      </c>
      <c r="DR81" s="208" t="e">
        <f t="shared" ca="1" si="132"/>
        <v>#N/A</v>
      </c>
      <c r="DS81" s="207"/>
      <c r="DT81" s="194"/>
      <c r="DU81" s="198" cm="1">
        <f t="array" ref="DU81">IFERROR(MATCH(TRUE,INDEX($B$14:$B$117&gt;=DT81,0),0),"")</f>
        <v>1</v>
      </c>
      <c r="DV81" s="194">
        <f t="shared" ca="1" si="133"/>
        <v>3.2000000000000006E-3</v>
      </c>
      <c r="DY81" s="194">
        <f t="shared" si="134"/>
        <v>0</v>
      </c>
      <c r="DZ81" s="19" t="e">
        <f ca="1"/>
        <v>#N/A</v>
      </c>
      <c r="EA81" s="208" t="e">
        <f t="shared" ca="1" si="135"/>
        <v>#N/A</v>
      </c>
      <c r="EB81" s="207"/>
      <c r="EC81" s="194"/>
      <c r="ED81" s="198" cm="1">
        <f t="array" ref="ED81">IFERROR(MATCH(TRUE,INDEX($B$14:$B$117&gt;=EC81,0),0),"")</f>
        <v>1</v>
      </c>
      <c r="EE81" s="194">
        <f t="shared" ca="1" si="136"/>
        <v>3.2000000000000006E-3</v>
      </c>
      <c r="EH81" s="194">
        <f t="shared" si="137"/>
        <v>0</v>
      </c>
      <c r="EI81" s="19" t="e">
        <f ca="1"/>
        <v>#N/A</v>
      </c>
      <c r="EJ81" s="208" t="e">
        <f t="shared" ca="1" si="138"/>
        <v>#N/A</v>
      </c>
      <c r="EK81" s="207"/>
      <c r="EL81" s="194"/>
      <c r="EM81" s="198" cm="1">
        <f t="array" ref="EM81">IFERROR(MATCH(TRUE,INDEX($B$14:$B$117&gt;=EL81,0),0),"")</f>
        <v>1</v>
      </c>
      <c r="EN81" s="194">
        <f t="shared" ca="1" si="139"/>
        <v>3.2000000000000006E-3</v>
      </c>
      <c r="EQ81" s="194">
        <f t="shared" si="140"/>
        <v>0</v>
      </c>
      <c r="ER81" s="19" t="e">
        <f ca="1"/>
        <v>#N/A</v>
      </c>
      <c r="ES81" s="208" t="e">
        <f t="shared" ca="1" si="141"/>
        <v>#N/A</v>
      </c>
      <c r="ET81" s="207"/>
      <c r="EU81" s="194"/>
      <c r="EV81" s="198" cm="1">
        <f t="array" ref="EV81">IFERROR(MATCH(TRUE,INDEX($B$14:$B$117&gt;=EU81,0),0),"")</f>
        <v>1</v>
      </c>
      <c r="EW81" s="194">
        <f t="shared" ca="1" si="142"/>
        <v>3.2000000000000006E-3</v>
      </c>
      <c r="EZ81" s="194">
        <f t="shared" si="143"/>
        <v>0</v>
      </c>
      <c r="FA81" s="19" t="e">
        <f ca="1"/>
        <v>#N/A</v>
      </c>
      <c r="FB81" s="208" t="e">
        <f t="shared" ca="1" si="144"/>
        <v>#N/A</v>
      </c>
      <c r="FC81" s="207"/>
      <c r="FD81" s="194"/>
      <c r="FE81" s="198" cm="1">
        <f t="array" ref="FE81">IFERROR(MATCH(TRUE,INDEX($B$14:$B$117&gt;=FD81,0),0),"")</f>
        <v>1</v>
      </c>
      <c r="FF81" s="194">
        <f t="shared" ca="1" si="145"/>
        <v>3.2000000000000006E-3</v>
      </c>
      <c r="FI81" s="194">
        <f t="shared" si="146"/>
        <v>0</v>
      </c>
      <c r="FJ81" s="19" t="e">
        <f ca="1"/>
        <v>#N/A</v>
      </c>
      <c r="FK81" s="208" t="e">
        <f t="shared" ca="1" si="147"/>
        <v>#N/A</v>
      </c>
      <c r="FL81" s="207"/>
      <c r="FM81" s="194"/>
      <c r="FN81" s="198" cm="1">
        <f t="array" ref="FN81">IFERROR(MATCH(TRUE,INDEX($B$14:$B$117&gt;=FM81,0),0),"")</f>
        <v>1</v>
      </c>
      <c r="FO81" s="194">
        <f t="shared" ca="1" si="148"/>
        <v>3.2000000000000006E-3</v>
      </c>
      <c r="FR81" s="194">
        <f t="shared" si="149"/>
        <v>0</v>
      </c>
      <c r="FS81" s="19" t="e">
        <f ca="1"/>
        <v>#N/A</v>
      </c>
      <c r="FT81" s="208" t="e">
        <f t="shared" ca="1" si="150"/>
        <v>#N/A</v>
      </c>
      <c r="FU81" s="207"/>
      <c r="FV81" s="194"/>
      <c r="FW81" s="198" cm="1">
        <f t="array" ref="FW81">IFERROR(MATCH(TRUE,INDEX($B$14:$B$117&gt;=FV81,0),0),"")</f>
        <v>1</v>
      </c>
      <c r="FX81" s="194">
        <f t="shared" ca="1" si="151"/>
        <v>3.2000000000000006E-3</v>
      </c>
      <c r="GA81" s="194">
        <f t="shared" si="152"/>
        <v>0</v>
      </c>
      <c r="GB81" s="19" t="e">
        <f ca="1"/>
        <v>#N/A</v>
      </c>
      <c r="GC81" s="208" t="e">
        <f t="shared" ca="1" si="153"/>
        <v>#N/A</v>
      </c>
    </row>
    <row r="82" spans="1:185" x14ac:dyDescent="0.2">
      <c r="A82" s="236">
        <v>68</v>
      </c>
      <c r="B82" s="195">
        <v>0.66019417475728137</v>
      </c>
      <c r="C82" s="194">
        <v>0.72639999999999982</v>
      </c>
      <c r="D82" s="195">
        <v>8.8999999999999999E-3</v>
      </c>
      <c r="E82" s="194"/>
      <c r="F82" s="207">
        <f ca="1"/>
        <v>68</v>
      </c>
      <c r="G82" s="194">
        <f ca="1"/>
        <v>0.48920863309352519</v>
      </c>
      <c r="H82" s="198" cm="1">
        <f t="array" aca="1" ref="H82" ca="1">IFERROR(MATCH(TRUE,INDEX($B$14:$B$117&gt;=G82,0),0),"")</f>
        <v>52</v>
      </c>
      <c r="I82" s="194">
        <f t="shared" ca="1" si="98"/>
        <v>0.56367338129496403</v>
      </c>
      <c r="L82" s="194">
        <f t="shared" si="154"/>
        <v>0</v>
      </c>
      <c r="M82" s="19">
        <f ca="1"/>
        <v>0</v>
      </c>
      <c r="N82" s="208">
        <f t="shared" ca="1" si="155"/>
        <v>0</v>
      </c>
      <c r="O82" s="207">
        <f ca="1"/>
        <v>68</v>
      </c>
      <c r="P82" s="194">
        <f ca="1"/>
        <v>0.73118279569892475</v>
      </c>
      <c r="Q82" s="198" cm="1">
        <f t="array" aca="1" ref="Q82" ca="1">IFERROR(MATCH(TRUE,INDEX($B$14:$B$117&gt;=P82,0),0),"")</f>
        <v>77</v>
      </c>
      <c r="R82" s="194">
        <f t="shared" ca="1" si="99"/>
        <v>0.78938172043010757</v>
      </c>
      <c r="U82" s="194">
        <f t="shared" si="156"/>
        <v>0</v>
      </c>
      <c r="V82" s="19">
        <f ca="1"/>
        <v>0</v>
      </c>
      <c r="W82" s="208">
        <f t="shared" ca="1" si="157"/>
        <v>0</v>
      </c>
      <c r="X82" s="207">
        <f ca="1"/>
        <v>68</v>
      </c>
      <c r="Y82" s="194">
        <f ca="1"/>
        <v>0.79069767441860461</v>
      </c>
      <c r="Z82" s="198" cm="1">
        <f t="array" aca="1" ref="Z82" ca="1">IFERROR(MATCH(TRUE,INDEX($B$14:$B$117&gt;=Y82,0),0),"")</f>
        <v>83</v>
      </c>
      <c r="AA82" s="194">
        <f t="shared" ca="1" si="100"/>
        <v>0.84027906976744193</v>
      </c>
      <c r="AD82" s="194">
        <f t="shared" si="101"/>
        <v>0</v>
      </c>
      <c r="AE82" s="19">
        <f ca="1"/>
        <v>0</v>
      </c>
      <c r="AF82" s="208">
        <f t="shared" ca="1" si="102"/>
        <v>0</v>
      </c>
      <c r="AG82" s="207">
        <f ca="1"/>
        <v>68</v>
      </c>
      <c r="AH82" s="194">
        <f ca="1"/>
        <v>0.81927710843373502</v>
      </c>
      <c r="AI82" s="198" cm="1">
        <f t="array" aca="1" ref="AI82" ca="1">IFERROR(MATCH(TRUE,INDEX($B$14:$B$117&gt;=AH82,0),0),"")</f>
        <v>86</v>
      </c>
      <c r="AJ82" s="194">
        <f t="shared" ca="1" si="103"/>
        <v>0.86295301204819286</v>
      </c>
      <c r="AM82" s="194">
        <f t="shared" si="104"/>
        <v>0</v>
      </c>
      <c r="AN82" s="19">
        <f ca="1"/>
        <v>0</v>
      </c>
      <c r="AO82" s="208">
        <f t="shared" ca="1" si="105"/>
        <v>0</v>
      </c>
      <c r="AP82" s="207">
        <f ca="1"/>
        <v>68</v>
      </c>
      <c r="AQ82" s="194">
        <f ca="1"/>
        <v>0.8292682926829269</v>
      </c>
      <c r="AR82" s="198" cm="1">
        <f t="array" aca="1" ref="AR82" ca="1">IFERROR(MATCH(TRUE,INDEX($B$14:$B$117&gt;=AQ82,0),0),"")</f>
        <v>87</v>
      </c>
      <c r="AS82" s="194">
        <f t="shared" ca="1" si="106"/>
        <v>0.8705682926829269</v>
      </c>
      <c r="AV82" s="194">
        <f t="shared" si="107"/>
        <v>0</v>
      </c>
      <c r="AW82" s="19">
        <f ca="1"/>
        <v>0</v>
      </c>
      <c r="AX82" s="208">
        <f t="shared" ca="1" si="108"/>
        <v>0</v>
      </c>
      <c r="AY82" s="207">
        <f ca="1"/>
        <v>68</v>
      </c>
      <c r="AZ82" s="194">
        <f ca="1"/>
        <v>0.83950617283950613</v>
      </c>
      <c r="BA82" s="198" cm="1">
        <f t="array" aca="1" ref="BA82" ca="1">IFERROR(MATCH(TRUE,INDEX($B$14:$B$117&gt;=AZ82,0),0),"")</f>
        <v>88</v>
      </c>
      <c r="BB82" s="194">
        <f t="shared" ca="1" si="109"/>
        <v>0.87837160493827149</v>
      </c>
      <c r="BE82" s="194">
        <f t="shared" si="110"/>
        <v>0</v>
      </c>
      <c r="BF82" s="19">
        <f ca="1"/>
        <v>0</v>
      </c>
      <c r="BG82" s="208">
        <f t="shared" ca="1" si="111"/>
        <v>0</v>
      </c>
      <c r="BH82" s="207">
        <f ca="1"/>
        <v>68</v>
      </c>
      <c r="BI82" s="194">
        <f ca="1"/>
        <v>0.83950617283950613</v>
      </c>
      <c r="BJ82" s="198" cm="1">
        <f t="array" aca="1" ref="BJ82" ca="1">IFERROR(MATCH(TRUE,INDEX($B$14:$B$117&gt;=BI82,0),0),"")</f>
        <v>88</v>
      </c>
      <c r="BK82" s="194">
        <f t="shared" ca="1" si="112"/>
        <v>0.87837160493827149</v>
      </c>
      <c r="BN82" s="194">
        <f t="shared" si="113"/>
        <v>0</v>
      </c>
      <c r="BO82" s="19">
        <f ca="1"/>
        <v>0</v>
      </c>
      <c r="BP82" s="208">
        <f t="shared" ca="1" si="114"/>
        <v>0</v>
      </c>
      <c r="BQ82" s="207">
        <f ca="1"/>
        <v>68</v>
      </c>
      <c r="BR82" s="194">
        <f ca="1"/>
        <v>0.85000000000000009</v>
      </c>
      <c r="BS82" s="198" cm="1">
        <f t="array" aca="1" ref="BS82" ca="1">IFERROR(MATCH(TRUE,INDEX($B$14:$B$117&gt;=BR82,0),0),"")</f>
        <v>89</v>
      </c>
      <c r="BT82" s="194">
        <f t="shared" ca="1" si="115"/>
        <v>0.88623499999999988</v>
      </c>
      <c r="BW82" s="194">
        <f t="shared" si="116"/>
        <v>0</v>
      </c>
      <c r="BX82" s="19">
        <f ca="1"/>
        <v>0</v>
      </c>
      <c r="BY82" s="208">
        <f t="shared" ca="1" si="117"/>
        <v>0</v>
      </c>
      <c r="BZ82" s="207">
        <f ca="1"/>
        <v>68</v>
      </c>
      <c r="CA82" s="194">
        <f ca="1"/>
        <v>0.85000000000000009</v>
      </c>
      <c r="CB82" s="198" cm="1">
        <f t="array" aca="1" ref="CB82" ca="1">IFERROR(MATCH(TRUE,INDEX($B$14:$B$117&gt;=CA82,0),0),"")</f>
        <v>89</v>
      </c>
      <c r="CC82" s="194">
        <f t="shared" ca="1" si="118"/>
        <v>0.88623499999999988</v>
      </c>
      <c r="CF82" s="194">
        <f t="shared" si="119"/>
        <v>0</v>
      </c>
      <c r="CG82" s="19">
        <f ca="1"/>
        <v>0</v>
      </c>
      <c r="CH82" s="208">
        <f t="shared" ca="1" si="120"/>
        <v>0</v>
      </c>
      <c r="CI82" s="207">
        <f ca="1"/>
        <v>68</v>
      </c>
      <c r="CJ82" s="194">
        <f ca="1"/>
        <v>0.86075949367088611</v>
      </c>
      <c r="CK82" s="198" cm="1">
        <f t="array" aca="1" ref="CK82" ca="1">IFERROR(MATCH(TRUE,INDEX($B$14:$B$117&gt;=CJ82,0),0),"")</f>
        <v>90</v>
      </c>
      <c r="CL82" s="194">
        <f t="shared" ca="1" si="121"/>
        <v>0.89476835443037972</v>
      </c>
      <c r="CO82" s="194">
        <f t="shared" si="122"/>
        <v>0</v>
      </c>
      <c r="CP82" s="19">
        <f ca="1"/>
        <v>0</v>
      </c>
      <c r="CQ82" s="208">
        <f t="shared" ca="1" si="123"/>
        <v>0</v>
      </c>
      <c r="CR82" s="207"/>
      <c r="CS82" s="194"/>
      <c r="CT82" s="198" cm="1">
        <f t="array" ref="CT82">IFERROR(MATCH(TRUE,INDEX($B$14:$B$117&gt;=CS82,0),0),"")</f>
        <v>1</v>
      </c>
      <c r="CU82" s="194">
        <f t="shared" ca="1" si="124"/>
        <v>3.2000000000000006E-3</v>
      </c>
      <c r="CX82" s="194">
        <f t="shared" si="125"/>
        <v>0</v>
      </c>
      <c r="CY82" s="19" t="e">
        <f ca="1"/>
        <v>#N/A</v>
      </c>
      <c r="CZ82" s="208" t="e">
        <f t="shared" ca="1" si="126"/>
        <v>#N/A</v>
      </c>
      <c r="DA82" s="207"/>
      <c r="DB82" s="194"/>
      <c r="DC82" s="198" cm="1">
        <f t="array" ref="DC82">IFERROR(MATCH(TRUE,INDEX($B$14:$B$117&gt;=DB82,0),0),"")</f>
        <v>1</v>
      </c>
      <c r="DD82" s="194">
        <f t="shared" ca="1" si="127"/>
        <v>3.2000000000000006E-3</v>
      </c>
      <c r="DG82" s="194">
        <f t="shared" si="128"/>
        <v>0</v>
      </c>
      <c r="DH82" s="19" t="e">
        <f ca="1"/>
        <v>#N/A</v>
      </c>
      <c r="DI82" s="208" t="e">
        <f t="shared" ca="1" si="129"/>
        <v>#N/A</v>
      </c>
      <c r="DJ82" s="207"/>
      <c r="DK82" s="194"/>
      <c r="DL82" s="198" cm="1">
        <f t="array" ref="DL82">IFERROR(MATCH(TRUE,INDEX($B$14:$B$117&gt;=DK82,0),0),"")</f>
        <v>1</v>
      </c>
      <c r="DM82" s="194">
        <f t="shared" ca="1" si="130"/>
        <v>3.2000000000000006E-3</v>
      </c>
      <c r="DP82" s="194">
        <f t="shared" si="131"/>
        <v>0</v>
      </c>
      <c r="DQ82" s="19" t="e">
        <f ca="1"/>
        <v>#N/A</v>
      </c>
      <c r="DR82" s="208" t="e">
        <f t="shared" ca="1" si="132"/>
        <v>#N/A</v>
      </c>
      <c r="DS82" s="207"/>
      <c r="DT82" s="194"/>
      <c r="DU82" s="198" cm="1">
        <f t="array" ref="DU82">IFERROR(MATCH(TRUE,INDEX($B$14:$B$117&gt;=DT82,0),0),"")</f>
        <v>1</v>
      </c>
      <c r="DV82" s="194">
        <f t="shared" ca="1" si="133"/>
        <v>3.2000000000000006E-3</v>
      </c>
      <c r="DY82" s="194">
        <f t="shared" si="134"/>
        <v>0</v>
      </c>
      <c r="DZ82" s="19" t="e">
        <f ca="1"/>
        <v>#N/A</v>
      </c>
      <c r="EA82" s="208" t="e">
        <f t="shared" ca="1" si="135"/>
        <v>#N/A</v>
      </c>
      <c r="EB82" s="207"/>
      <c r="EC82" s="194"/>
      <c r="ED82" s="198" cm="1">
        <f t="array" ref="ED82">IFERROR(MATCH(TRUE,INDEX($B$14:$B$117&gt;=EC82,0),0),"")</f>
        <v>1</v>
      </c>
      <c r="EE82" s="194">
        <f t="shared" ca="1" si="136"/>
        <v>3.2000000000000006E-3</v>
      </c>
      <c r="EH82" s="194">
        <f t="shared" si="137"/>
        <v>0</v>
      </c>
      <c r="EI82" s="19" t="e">
        <f ca="1"/>
        <v>#N/A</v>
      </c>
      <c r="EJ82" s="208" t="e">
        <f t="shared" ca="1" si="138"/>
        <v>#N/A</v>
      </c>
      <c r="EK82" s="207"/>
      <c r="EL82" s="194"/>
      <c r="EM82" s="198" cm="1">
        <f t="array" ref="EM82">IFERROR(MATCH(TRUE,INDEX($B$14:$B$117&gt;=EL82,0),0),"")</f>
        <v>1</v>
      </c>
      <c r="EN82" s="194">
        <f t="shared" ca="1" si="139"/>
        <v>3.2000000000000006E-3</v>
      </c>
      <c r="EQ82" s="194">
        <f t="shared" si="140"/>
        <v>0</v>
      </c>
      <c r="ER82" s="19" t="e">
        <f ca="1"/>
        <v>#N/A</v>
      </c>
      <c r="ES82" s="208" t="e">
        <f t="shared" ca="1" si="141"/>
        <v>#N/A</v>
      </c>
      <c r="ET82" s="207"/>
      <c r="EU82" s="194"/>
      <c r="EV82" s="198" cm="1">
        <f t="array" ref="EV82">IFERROR(MATCH(TRUE,INDEX($B$14:$B$117&gt;=EU82,0),0),"")</f>
        <v>1</v>
      </c>
      <c r="EW82" s="194">
        <f t="shared" ca="1" si="142"/>
        <v>3.2000000000000006E-3</v>
      </c>
      <c r="EZ82" s="194">
        <f t="shared" si="143"/>
        <v>0</v>
      </c>
      <c r="FA82" s="19" t="e">
        <f ca="1"/>
        <v>#N/A</v>
      </c>
      <c r="FB82" s="208" t="e">
        <f t="shared" ca="1" si="144"/>
        <v>#N/A</v>
      </c>
      <c r="FC82" s="207"/>
      <c r="FD82" s="194"/>
      <c r="FE82" s="198" cm="1">
        <f t="array" ref="FE82">IFERROR(MATCH(TRUE,INDEX($B$14:$B$117&gt;=FD82,0),0),"")</f>
        <v>1</v>
      </c>
      <c r="FF82" s="194">
        <f t="shared" ca="1" si="145"/>
        <v>3.2000000000000006E-3</v>
      </c>
      <c r="FI82" s="194">
        <f t="shared" si="146"/>
        <v>0</v>
      </c>
      <c r="FJ82" s="19" t="e">
        <f ca="1"/>
        <v>#N/A</v>
      </c>
      <c r="FK82" s="208" t="e">
        <f t="shared" ca="1" si="147"/>
        <v>#N/A</v>
      </c>
      <c r="FL82" s="207"/>
      <c r="FM82" s="194"/>
      <c r="FN82" s="198" cm="1">
        <f t="array" ref="FN82">IFERROR(MATCH(TRUE,INDEX($B$14:$B$117&gt;=FM82,0),0),"")</f>
        <v>1</v>
      </c>
      <c r="FO82" s="194">
        <f t="shared" ca="1" si="148"/>
        <v>3.2000000000000006E-3</v>
      </c>
      <c r="FR82" s="194">
        <f t="shared" si="149"/>
        <v>0</v>
      </c>
      <c r="FS82" s="19" t="e">
        <f ca="1"/>
        <v>#N/A</v>
      </c>
      <c r="FT82" s="208" t="e">
        <f t="shared" ca="1" si="150"/>
        <v>#N/A</v>
      </c>
      <c r="FU82" s="207"/>
      <c r="FV82" s="194"/>
      <c r="FW82" s="198" cm="1">
        <f t="array" ref="FW82">IFERROR(MATCH(TRUE,INDEX($B$14:$B$117&gt;=FV82,0),0),"")</f>
        <v>1</v>
      </c>
      <c r="FX82" s="194">
        <f t="shared" ca="1" si="151"/>
        <v>3.2000000000000006E-3</v>
      </c>
      <c r="GA82" s="194">
        <f t="shared" si="152"/>
        <v>0</v>
      </c>
      <c r="GB82" s="19" t="e">
        <f ca="1"/>
        <v>#N/A</v>
      </c>
      <c r="GC82" s="208" t="e">
        <f t="shared" ca="1" si="153"/>
        <v>#N/A</v>
      </c>
    </row>
    <row r="83" spans="1:185" x14ac:dyDescent="0.2">
      <c r="A83" s="236">
        <v>69</v>
      </c>
      <c r="B83" s="195">
        <v>0.66990291262135904</v>
      </c>
      <c r="C83" s="194">
        <v>0.73529999999999984</v>
      </c>
      <c r="D83" s="195">
        <v>8.8999999999999999E-3</v>
      </c>
      <c r="E83" s="194"/>
      <c r="F83" s="207">
        <f ca="1"/>
        <v>69</v>
      </c>
      <c r="G83" s="194">
        <f ca="1"/>
        <v>0.49640287769784175</v>
      </c>
      <c r="H83" s="198" cm="1">
        <f t="array" aca="1" ref="H83" ca="1">IFERROR(MATCH(TRUE,INDEX($B$14:$B$117&gt;=G83,0),0),"")</f>
        <v>53</v>
      </c>
      <c r="I83" s="194">
        <f t="shared" ca="1" si="98"/>
        <v>0.5718244604316548</v>
      </c>
      <c r="L83" s="194">
        <f t="shared" si="154"/>
        <v>0</v>
      </c>
      <c r="M83" s="19">
        <f ca="1"/>
        <v>0</v>
      </c>
      <c r="N83" s="208">
        <f t="shared" ca="1" si="155"/>
        <v>0</v>
      </c>
      <c r="O83" s="207">
        <f ca="1"/>
        <v>69</v>
      </c>
      <c r="P83" s="194">
        <f ca="1"/>
        <v>0.74193548387096775</v>
      </c>
      <c r="Q83" s="198" cm="1">
        <f t="array" aca="1" ref="Q83" ca="1">IFERROR(MATCH(TRUE,INDEX($B$14:$B$117&gt;=P83,0),0),"")</f>
        <v>78</v>
      </c>
      <c r="R83" s="194">
        <f t="shared" ca="1" si="99"/>
        <v>0.79896451612903241</v>
      </c>
      <c r="U83" s="194">
        <f t="shared" si="156"/>
        <v>0</v>
      </c>
      <c r="V83" s="19">
        <f ca="1"/>
        <v>0</v>
      </c>
      <c r="W83" s="208">
        <f t="shared" ca="1" si="157"/>
        <v>0</v>
      </c>
      <c r="X83" s="207">
        <f ca="1"/>
        <v>69</v>
      </c>
      <c r="Y83" s="194">
        <f ca="1"/>
        <v>0.80232558139534882</v>
      </c>
      <c r="Z83" s="198" cm="1">
        <f t="array" aca="1" ref="Z83" ca="1">IFERROR(MATCH(TRUE,INDEX($B$14:$B$117&gt;=Y83,0),0),"")</f>
        <v>84</v>
      </c>
      <c r="AA83" s="194">
        <f t="shared" ca="1" si="100"/>
        <v>0.85030465116279075</v>
      </c>
      <c r="AD83" s="194">
        <f t="shared" si="101"/>
        <v>0</v>
      </c>
      <c r="AE83" s="19">
        <f ca="1"/>
        <v>0</v>
      </c>
      <c r="AF83" s="208">
        <f t="shared" ca="1" si="102"/>
        <v>0</v>
      </c>
      <c r="AG83" s="207">
        <f ca="1"/>
        <v>69</v>
      </c>
      <c r="AH83" s="194">
        <f ca="1"/>
        <v>0.83132530120481929</v>
      </c>
      <c r="AI83" s="198" cm="1">
        <f t="array" aca="1" ref="AI83" ca="1">IFERROR(MATCH(TRUE,INDEX($B$14:$B$117&gt;=AH83,0),0),"")</f>
        <v>87</v>
      </c>
      <c r="AJ83" s="194">
        <f t="shared" ca="1" si="103"/>
        <v>0.87213614457831334</v>
      </c>
      <c r="AM83" s="194">
        <f t="shared" si="104"/>
        <v>0</v>
      </c>
      <c r="AN83" s="19">
        <f ca="1"/>
        <v>0</v>
      </c>
      <c r="AO83" s="208">
        <f t="shared" ca="1" si="105"/>
        <v>0</v>
      </c>
      <c r="AP83" s="207">
        <f ca="1"/>
        <v>69</v>
      </c>
      <c r="AQ83" s="194">
        <f ca="1"/>
        <v>0.84146341463414642</v>
      </c>
      <c r="AR83" s="198" cm="1">
        <f t="array" aca="1" ref="AR83" ca="1">IFERROR(MATCH(TRUE,INDEX($B$14:$B$117&gt;=AQ83,0),0),"")</f>
        <v>88</v>
      </c>
      <c r="AS83" s="194">
        <f t="shared" ca="1" si="106"/>
        <v>0.8798634146341463</v>
      </c>
      <c r="AV83" s="194">
        <f t="shared" si="107"/>
        <v>0</v>
      </c>
      <c r="AW83" s="19">
        <f ca="1"/>
        <v>0</v>
      </c>
      <c r="AX83" s="208">
        <f t="shared" ca="1" si="108"/>
        <v>0</v>
      </c>
      <c r="AY83" s="207">
        <f ca="1"/>
        <v>69</v>
      </c>
      <c r="AZ83" s="194">
        <f ca="1"/>
        <v>0.85185185185185186</v>
      </c>
      <c r="BA83" s="198" cm="1">
        <f t="array" aca="1" ref="BA83" ca="1">IFERROR(MATCH(TRUE,INDEX($B$14:$B$117&gt;=AZ83,0),0),"")</f>
        <v>89</v>
      </c>
      <c r="BB83" s="194">
        <f t="shared" ca="1" si="109"/>
        <v>0.88770370370370355</v>
      </c>
      <c r="BE83" s="194">
        <f t="shared" si="110"/>
        <v>0</v>
      </c>
      <c r="BF83" s="19">
        <f ca="1"/>
        <v>0</v>
      </c>
      <c r="BG83" s="208">
        <f t="shared" ca="1" si="111"/>
        <v>0</v>
      </c>
      <c r="BH83" s="207">
        <f ca="1"/>
        <v>69</v>
      </c>
      <c r="BI83" s="194">
        <f ca="1"/>
        <v>0.85185185185185186</v>
      </c>
      <c r="BJ83" s="198" cm="1">
        <f t="array" aca="1" ref="BJ83" ca="1">IFERROR(MATCH(TRUE,INDEX($B$14:$B$117&gt;=BI83,0),0),"")</f>
        <v>89</v>
      </c>
      <c r="BK83" s="194">
        <f t="shared" ca="1" si="112"/>
        <v>0.88770370370370355</v>
      </c>
      <c r="BN83" s="194">
        <f t="shared" si="113"/>
        <v>0</v>
      </c>
      <c r="BO83" s="19">
        <f ca="1"/>
        <v>0</v>
      </c>
      <c r="BP83" s="208">
        <f t="shared" ca="1" si="114"/>
        <v>0</v>
      </c>
      <c r="BQ83" s="207">
        <f ca="1"/>
        <v>69</v>
      </c>
      <c r="BR83" s="194">
        <f ca="1"/>
        <v>0.86250000000000004</v>
      </c>
      <c r="BS83" s="198" cm="1">
        <f t="array" aca="1" ref="BS83" ca="1">IFERROR(MATCH(TRUE,INDEX($B$14:$B$117&gt;=BR83,0),0),"")</f>
        <v>90</v>
      </c>
      <c r="BT83" s="194">
        <f t="shared" ca="1" si="115"/>
        <v>0.89614874999999994</v>
      </c>
      <c r="BW83" s="194">
        <f t="shared" si="116"/>
        <v>0</v>
      </c>
      <c r="BX83" s="19">
        <f ca="1"/>
        <v>0</v>
      </c>
      <c r="BY83" s="208">
        <f t="shared" ca="1" si="117"/>
        <v>0</v>
      </c>
      <c r="BZ83" s="207">
        <f ca="1"/>
        <v>69</v>
      </c>
      <c r="CA83" s="194">
        <f ca="1"/>
        <v>0.86250000000000004</v>
      </c>
      <c r="CB83" s="198" cm="1">
        <f t="array" aca="1" ref="CB83" ca="1">IFERROR(MATCH(TRUE,INDEX($B$14:$B$117&gt;=CA83,0),0),"")</f>
        <v>90</v>
      </c>
      <c r="CC83" s="194">
        <f t="shared" ca="1" si="118"/>
        <v>0.89614874999999994</v>
      </c>
      <c r="CF83" s="194">
        <f t="shared" si="119"/>
        <v>0</v>
      </c>
      <c r="CG83" s="19">
        <f ca="1"/>
        <v>0</v>
      </c>
      <c r="CH83" s="208">
        <f t="shared" ca="1" si="120"/>
        <v>0</v>
      </c>
      <c r="CI83" s="207">
        <f ca="1"/>
        <v>69</v>
      </c>
      <c r="CJ83" s="194">
        <f ca="1"/>
        <v>0.87341772151898733</v>
      </c>
      <c r="CK83" s="198" cm="1">
        <f t="array" aca="1" ref="CK83" ca="1">IFERROR(MATCH(TRUE,INDEX($B$14:$B$117&gt;=CJ83,0),0),"")</f>
        <v>91</v>
      </c>
      <c r="CL83" s="194">
        <f t="shared" ca="1" si="121"/>
        <v>0.90480759493670881</v>
      </c>
      <c r="CO83" s="194">
        <f t="shared" si="122"/>
        <v>0</v>
      </c>
      <c r="CP83" s="19">
        <f ca="1"/>
        <v>0</v>
      </c>
      <c r="CQ83" s="208">
        <f t="shared" ca="1" si="123"/>
        <v>0</v>
      </c>
      <c r="CR83" s="207"/>
      <c r="CS83" s="194"/>
      <c r="CT83" s="198" cm="1">
        <f t="array" ref="CT83">IFERROR(MATCH(TRUE,INDEX($B$14:$B$117&gt;=CS83,0),0),"")</f>
        <v>1</v>
      </c>
      <c r="CU83" s="194">
        <f t="shared" ca="1" si="124"/>
        <v>3.2000000000000006E-3</v>
      </c>
      <c r="CX83" s="194">
        <f t="shared" si="125"/>
        <v>0</v>
      </c>
      <c r="CY83" s="19" t="e">
        <f ca="1"/>
        <v>#N/A</v>
      </c>
      <c r="CZ83" s="208" t="e">
        <f t="shared" ca="1" si="126"/>
        <v>#N/A</v>
      </c>
      <c r="DA83" s="207"/>
      <c r="DB83" s="194"/>
      <c r="DC83" s="198" cm="1">
        <f t="array" ref="DC83">IFERROR(MATCH(TRUE,INDEX($B$14:$B$117&gt;=DB83,0),0),"")</f>
        <v>1</v>
      </c>
      <c r="DD83" s="194">
        <f t="shared" ca="1" si="127"/>
        <v>3.2000000000000006E-3</v>
      </c>
      <c r="DG83" s="194">
        <f t="shared" si="128"/>
        <v>0</v>
      </c>
      <c r="DH83" s="19" t="e">
        <f ca="1"/>
        <v>#N/A</v>
      </c>
      <c r="DI83" s="208" t="e">
        <f t="shared" ca="1" si="129"/>
        <v>#N/A</v>
      </c>
      <c r="DJ83" s="207"/>
      <c r="DK83" s="194"/>
      <c r="DL83" s="198" cm="1">
        <f t="array" ref="DL83">IFERROR(MATCH(TRUE,INDEX($B$14:$B$117&gt;=DK83,0),0),"")</f>
        <v>1</v>
      </c>
      <c r="DM83" s="194">
        <f t="shared" ca="1" si="130"/>
        <v>3.2000000000000006E-3</v>
      </c>
      <c r="DP83" s="194">
        <f t="shared" si="131"/>
        <v>0</v>
      </c>
      <c r="DQ83" s="19" t="e">
        <f ca="1"/>
        <v>#N/A</v>
      </c>
      <c r="DR83" s="208" t="e">
        <f t="shared" ca="1" si="132"/>
        <v>#N/A</v>
      </c>
      <c r="DS83" s="207"/>
      <c r="DT83" s="194"/>
      <c r="DU83" s="198" cm="1">
        <f t="array" ref="DU83">IFERROR(MATCH(TRUE,INDEX($B$14:$B$117&gt;=DT83,0),0),"")</f>
        <v>1</v>
      </c>
      <c r="DV83" s="194">
        <f t="shared" ca="1" si="133"/>
        <v>3.2000000000000006E-3</v>
      </c>
      <c r="DY83" s="194">
        <f t="shared" si="134"/>
        <v>0</v>
      </c>
      <c r="DZ83" s="19" t="e">
        <f ca="1"/>
        <v>#N/A</v>
      </c>
      <c r="EA83" s="208" t="e">
        <f t="shared" ca="1" si="135"/>
        <v>#N/A</v>
      </c>
      <c r="EB83" s="207"/>
      <c r="EC83" s="194"/>
      <c r="ED83" s="198" cm="1">
        <f t="array" ref="ED83">IFERROR(MATCH(TRUE,INDEX($B$14:$B$117&gt;=EC83,0),0),"")</f>
        <v>1</v>
      </c>
      <c r="EE83" s="194">
        <f t="shared" ca="1" si="136"/>
        <v>3.2000000000000006E-3</v>
      </c>
      <c r="EH83" s="194">
        <f t="shared" si="137"/>
        <v>0</v>
      </c>
      <c r="EI83" s="19" t="e">
        <f ca="1"/>
        <v>#N/A</v>
      </c>
      <c r="EJ83" s="208" t="e">
        <f t="shared" ca="1" si="138"/>
        <v>#N/A</v>
      </c>
      <c r="EK83" s="207"/>
      <c r="EL83" s="194"/>
      <c r="EM83" s="198" cm="1">
        <f t="array" ref="EM83">IFERROR(MATCH(TRUE,INDEX($B$14:$B$117&gt;=EL83,0),0),"")</f>
        <v>1</v>
      </c>
      <c r="EN83" s="194">
        <f t="shared" ca="1" si="139"/>
        <v>3.2000000000000006E-3</v>
      </c>
      <c r="EQ83" s="194">
        <f t="shared" si="140"/>
        <v>0</v>
      </c>
      <c r="ER83" s="19" t="e">
        <f ca="1"/>
        <v>#N/A</v>
      </c>
      <c r="ES83" s="208" t="e">
        <f t="shared" ca="1" si="141"/>
        <v>#N/A</v>
      </c>
      <c r="ET83" s="207"/>
      <c r="EU83" s="194"/>
      <c r="EV83" s="198" cm="1">
        <f t="array" ref="EV83">IFERROR(MATCH(TRUE,INDEX($B$14:$B$117&gt;=EU83,0),0),"")</f>
        <v>1</v>
      </c>
      <c r="EW83" s="194">
        <f t="shared" ca="1" si="142"/>
        <v>3.2000000000000006E-3</v>
      </c>
      <c r="EZ83" s="194">
        <f t="shared" si="143"/>
        <v>0</v>
      </c>
      <c r="FA83" s="19" t="e">
        <f ca="1"/>
        <v>#N/A</v>
      </c>
      <c r="FB83" s="208" t="e">
        <f t="shared" ca="1" si="144"/>
        <v>#N/A</v>
      </c>
      <c r="FC83" s="207"/>
      <c r="FD83" s="194"/>
      <c r="FE83" s="198" cm="1">
        <f t="array" ref="FE83">IFERROR(MATCH(TRUE,INDEX($B$14:$B$117&gt;=FD83,0),0),"")</f>
        <v>1</v>
      </c>
      <c r="FF83" s="194">
        <f t="shared" ca="1" si="145"/>
        <v>3.2000000000000006E-3</v>
      </c>
      <c r="FI83" s="194">
        <f t="shared" si="146"/>
        <v>0</v>
      </c>
      <c r="FJ83" s="19" t="e">
        <f ca="1"/>
        <v>#N/A</v>
      </c>
      <c r="FK83" s="208" t="e">
        <f t="shared" ca="1" si="147"/>
        <v>#N/A</v>
      </c>
      <c r="FL83" s="207"/>
      <c r="FM83" s="194"/>
      <c r="FN83" s="198" cm="1">
        <f t="array" ref="FN83">IFERROR(MATCH(TRUE,INDEX($B$14:$B$117&gt;=FM83,0),0),"")</f>
        <v>1</v>
      </c>
      <c r="FO83" s="194">
        <f t="shared" ca="1" si="148"/>
        <v>3.2000000000000006E-3</v>
      </c>
      <c r="FR83" s="194">
        <f t="shared" si="149"/>
        <v>0</v>
      </c>
      <c r="FS83" s="19" t="e">
        <f ca="1"/>
        <v>#N/A</v>
      </c>
      <c r="FT83" s="208" t="e">
        <f t="shared" ca="1" si="150"/>
        <v>#N/A</v>
      </c>
      <c r="FU83" s="207"/>
      <c r="FV83" s="194"/>
      <c r="FW83" s="198" cm="1">
        <f t="array" ref="FW83">IFERROR(MATCH(TRUE,INDEX($B$14:$B$117&gt;=FV83,0),0),"")</f>
        <v>1</v>
      </c>
      <c r="FX83" s="194">
        <f t="shared" ca="1" si="151"/>
        <v>3.2000000000000006E-3</v>
      </c>
      <c r="GA83" s="194">
        <f t="shared" si="152"/>
        <v>0</v>
      </c>
      <c r="GB83" s="19" t="e">
        <f ca="1"/>
        <v>#N/A</v>
      </c>
      <c r="GC83" s="208" t="e">
        <f t="shared" ca="1" si="153"/>
        <v>#N/A</v>
      </c>
    </row>
    <row r="84" spans="1:185" x14ac:dyDescent="0.2">
      <c r="A84" s="236">
        <v>70</v>
      </c>
      <c r="B84" s="195">
        <v>0.6796116504854367</v>
      </c>
      <c r="C84" s="194">
        <v>0.74419999999999986</v>
      </c>
      <c r="D84" s="195">
        <v>8.8999999999999999E-3</v>
      </c>
      <c r="E84" s="194"/>
      <c r="F84" s="207">
        <f ca="1"/>
        <v>70</v>
      </c>
      <c r="G84" s="194">
        <f ca="1"/>
        <v>0.50359712230215825</v>
      </c>
      <c r="H84" s="198" cm="1">
        <f t="array" aca="1" ref="H84" ca="1">IFERROR(MATCH(TRUE,INDEX($B$14:$B$117&gt;=G84,0),0),"")</f>
        <v>53</v>
      </c>
      <c r="I84" s="194">
        <f t="shared" ca="1" si="98"/>
        <v>0.57997553956834536</v>
      </c>
      <c r="L84" s="194">
        <f t="shared" si="154"/>
        <v>0</v>
      </c>
      <c r="M84" s="19">
        <f ca="1"/>
        <v>0</v>
      </c>
      <c r="N84" s="208">
        <f t="shared" ca="1" si="155"/>
        <v>0</v>
      </c>
      <c r="O84" s="207">
        <f ca="1"/>
        <v>70</v>
      </c>
      <c r="P84" s="194">
        <f ca="1"/>
        <v>0.75268817204301086</v>
      </c>
      <c r="Q84" s="198" cm="1">
        <f t="array" aca="1" ref="Q84" ca="1">IFERROR(MATCH(TRUE,INDEX($B$14:$B$117&gt;=P84,0),0),"")</f>
        <v>79</v>
      </c>
      <c r="R84" s="194">
        <f t="shared" ca="1" si="99"/>
        <v>0.80856774193548409</v>
      </c>
      <c r="U84" s="194">
        <f t="shared" si="156"/>
        <v>0</v>
      </c>
      <c r="V84" s="19">
        <f ca="1"/>
        <v>0</v>
      </c>
      <c r="W84" s="208">
        <f t="shared" ca="1" si="157"/>
        <v>0</v>
      </c>
      <c r="X84" s="207">
        <f ca="1"/>
        <v>70</v>
      </c>
      <c r="Y84" s="194">
        <f ca="1"/>
        <v>0.81395348837209303</v>
      </c>
      <c r="Z84" s="198" cm="1">
        <f t="array" aca="1" ref="Z84" ca="1">IFERROR(MATCH(TRUE,INDEX($B$14:$B$117&gt;=Y84,0),0),"")</f>
        <v>85</v>
      </c>
      <c r="AA84" s="194">
        <f t="shared" ca="1" si="100"/>
        <v>0.85889534883720942</v>
      </c>
      <c r="AD84" s="194">
        <f t="shared" si="101"/>
        <v>0</v>
      </c>
      <c r="AE84" s="19">
        <f ca="1"/>
        <v>0</v>
      </c>
      <c r="AF84" s="208">
        <f t="shared" ca="1" si="102"/>
        <v>0</v>
      </c>
      <c r="AG84" s="207">
        <f ca="1"/>
        <v>70</v>
      </c>
      <c r="AH84" s="194">
        <f ca="1"/>
        <v>0.84337349397590367</v>
      </c>
      <c r="AI84" s="198" cm="1">
        <f t="array" aca="1" ref="AI84" ca="1">IFERROR(MATCH(TRUE,INDEX($B$14:$B$117&gt;=AH84,0),0),"")</f>
        <v>88</v>
      </c>
      <c r="AJ84" s="194">
        <f t="shared" ca="1" si="103"/>
        <v>0.88131927710843372</v>
      </c>
      <c r="AM84" s="194">
        <f t="shared" si="104"/>
        <v>0</v>
      </c>
      <c r="AN84" s="19">
        <f ca="1"/>
        <v>0</v>
      </c>
      <c r="AO84" s="208">
        <f t="shared" ca="1" si="105"/>
        <v>0</v>
      </c>
      <c r="AP84" s="207">
        <f ca="1"/>
        <v>70</v>
      </c>
      <c r="AQ84" s="194">
        <f ca="1"/>
        <v>0.85365853658536583</v>
      </c>
      <c r="AR84" s="198" cm="1">
        <f t="array" aca="1" ref="AR84" ca="1">IFERROR(MATCH(TRUE,INDEX($B$14:$B$117&gt;=AQ84,0),0),"")</f>
        <v>89</v>
      </c>
      <c r="AS84" s="194">
        <f t="shared" ca="1" si="106"/>
        <v>0.88913658536585349</v>
      </c>
      <c r="AV84" s="194">
        <f t="shared" si="107"/>
        <v>0</v>
      </c>
      <c r="AW84" s="19">
        <f ca="1"/>
        <v>0</v>
      </c>
      <c r="AX84" s="208">
        <f t="shared" ca="1" si="108"/>
        <v>0</v>
      </c>
      <c r="AY84" s="207">
        <f ca="1"/>
        <v>70</v>
      </c>
      <c r="AZ84" s="194">
        <f ca="1"/>
        <v>0.86419753086419748</v>
      </c>
      <c r="BA84" s="198" cm="1">
        <f t="array" aca="1" ref="BA84" ca="1">IFERROR(MATCH(TRUE,INDEX($B$14:$B$117&gt;=AZ84,0),0),"")</f>
        <v>91</v>
      </c>
      <c r="BB84" s="194">
        <f t="shared" ca="1" si="109"/>
        <v>0.89749506172839499</v>
      </c>
      <c r="BE84" s="194">
        <f t="shared" si="110"/>
        <v>0</v>
      </c>
      <c r="BF84" s="19">
        <f ca="1"/>
        <v>0</v>
      </c>
      <c r="BG84" s="208">
        <f t="shared" ca="1" si="111"/>
        <v>0</v>
      </c>
      <c r="BH84" s="207">
        <f ca="1"/>
        <v>70</v>
      </c>
      <c r="BI84" s="194">
        <f ca="1"/>
        <v>0.86419753086419748</v>
      </c>
      <c r="BJ84" s="198" cm="1">
        <f t="array" aca="1" ref="BJ84" ca="1">IFERROR(MATCH(TRUE,INDEX($B$14:$B$117&gt;=BI84,0),0),"")</f>
        <v>91</v>
      </c>
      <c r="BK84" s="194">
        <f t="shared" ca="1" si="112"/>
        <v>0.89749506172839499</v>
      </c>
      <c r="BN84" s="194">
        <f t="shared" si="113"/>
        <v>0</v>
      </c>
      <c r="BO84" s="19">
        <f ca="1"/>
        <v>0</v>
      </c>
      <c r="BP84" s="208">
        <f t="shared" ca="1" si="114"/>
        <v>0</v>
      </c>
      <c r="BQ84" s="207">
        <f ca="1"/>
        <v>70</v>
      </c>
      <c r="BR84" s="194">
        <f ca="1"/>
        <v>0.875</v>
      </c>
      <c r="BS84" s="198" cm="1">
        <f t="array" aca="1" ref="BS84" ca="1">IFERROR(MATCH(TRUE,INDEX($B$14:$B$117&gt;=BR84,0),0),"")</f>
        <v>92</v>
      </c>
      <c r="BT84" s="194">
        <f t="shared" ca="1" si="115"/>
        <v>0.90615000000000001</v>
      </c>
      <c r="BW84" s="194">
        <f t="shared" si="116"/>
        <v>0</v>
      </c>
      <c r="BX84" s="19">
        <f ca="1"/>
        <v>0</v>
      </c>
      <c r="BY84" s="208">
        <f t="shared" ca="1" si="117"/>
        <v>0</v>
      </c>
      <c r="BZ84" s="207">
        <f ca="1"/>
        <v>70</v>
      </c>
      <c r="CA84" s="194">
        <f ca="1"/>
        <v>0.875</v>
      </c>
      <c r="CB84" s="198" cm="1">
        <f t="array" aca="1" ref="CB84" ca="1">IFERROR(MATCH(TRUE,INDEX($B$14:$B$117&gt;=CA84,0),0),"")</f>
        <v>92</v>
      </c>
      <c r="CC84" s="194">
        <f t="shared" ca="1" si="118"/>
        <v>0.90615000000000001</v>
      </c>
      <c r="CF84" s="194">
        <f t="shared" si="119"/>
        <v>0</v>
      </c>
      <c r="CG84" s="19">
        <f ca="1"/>
        <v>0</v>
      </c>
      <c r="CH84" s="208">
        <f t="shared" ca="1" si="120"/>
        <v>0</v>
      </c>
      <c r="CI84" s="207">
        <f ca="1"/>
        <v>70</v>
      </c>
      <c r="CJ84" s="194">
        <f ca="1"/>
        <v>0.88607594936708856</v>
      </c>
      <c r="CK84" s="198" cm="1">
        <f t="array" aca="1" ref="CK84" ca="1">IFERROR(MATCH(TRUE,INDEX($B$14:$B$117&gt;=CJ84,0),0),"")</f>
        <v>93</v>
      </c>
      <c r="CL84" s="194">
        <f t="shared" ca="1" si="121"/>
        <v>0.91482025316455695</v>
      </c>
      <c r="CO84" s="194">
        <f t="shared" si="122"/>
        <v>0</v>
      </c>
      <c r="CP84" s="19">
        <f ca="1"/>
        <v>0</v>
      </c>
      <c r="CQ84" s="208">
        <f t="shared" ca="1" si="123"/>
        <v>0</v>
      </c>
      <c r="CR84" s="207"/>
      <c r="CS84" s="194"/>
      <c r="CT84" s="198" cm="1">
        <f t="array" ref="CT84">IFERROR(MATCH(TRUE,INDEX($B$14:$B$117&gt;=CS84,0),0),"")</f>
        <v>1</v>
      </c>
      <c r="CU84" s="194">
        <f t="shared" ca="1" si="124"/>
        <v>3.2000000000000006E-3</v>
      </c>
      <c r="CX84" s="194">
        <f t="shared" si="125"/>
        <v>0</v>
      </c>
      <c r="CY84" s="19" t="e">
        <f ca="1"/>
        <v>#N/A</v>
      </c>
      <c r="CZ84" s="208" t="e">
        <f t="shared" ca="1" si="126"/>
        <v>#N/A</v>
      </c>
      <c r="DA84" s="207"/>
      <c r="DB84" s="194"/>
      <c r="DC84" s="198" cm="1">
        <f t="array" ref="DC84">IFERROR(MATCH(TRUE,INDEX($B$14:$B$117&gt;=DB84,0),0),"")</f>
        <v>1</v>
      </c>
      <c r="DD84" s="194">
        <f t="shared" ca="1" si="127"/>
        <v>3.2000000000000006E-3</v>
      </c>
      <c r="DG84" s="194">
        <f t="shared" si="128"/>
        <v>0</v>
      </c>
      <c r="DH84" s="19" t="e">
        <f ca="1"/>
        <v>#N/A</v>
      </c>
      <c r="DI84" s="208" t="e">
        <f t="shared" ca="1" si="129"/>
        <v>#N/A</v>
      </c>
      <c r="DJ84" s="207"/>
      <c r="DK84" s="194"/>
      <c r="DL84" s="198" cm="1">
        <f t="array" ref="DL84">IFERROR(MATCH(TRUE,INDEX($B$14:$B$117&gt;=DK84,0),0),"")</f>
        <v>1</v>
      </c>
      <c r="DM84" s="194">
        <f t="shared" ca="1" si="130"/>
        <v>3.2000000000000006E-3</v>
      </c>
      <c r="DP84" s="194">
        <f t="shared" si="131"/>
        <v>0</v>
      </c>
      <c r="DQ84" s="19" t="e">
        <f ca="1"/>
        <v>#N/A</v>
      </c>
      <c r="DR84" s="208" t="e">
        <f t="shared" ca="1" si="132"/>
        <v>#N/A</v>
      </c>
      <c r="DS84" s="207"/>
      <c r="DT84" s="194"/>
      <c r="DU84" s="198" cm="1">
        <f t="array" ref="DU84">IFERROR(MATCH(TRUE,INDEX($B$14:$B$117&gt;=DT84,0),0),"")</f>
        <v>1</v>
      </c>
      <c r="DV84" s="194">
        <f t="shared" ca="1" si="133"/>
        <v>3.2000000000000006E-3</v>
      </c>
      <c r="DY84" s="194">
        <f t="shared" si="134"/>
        <v>0</v>
      </c>
      <c r="DZ84" s="19" t="e">
        <f ca="1"/>
        <v>#N/A</v>
      </c>
      <c r="EA84" s="208" t="e">
        <f t="shared" ca="1" si="135"/>
        <v>#N/A</v>
      </c>
      <c r="EB84" s="207"/>
      <c r="EC84" s="194"/>
      <c r="ED84" s="198" cm="1">
        <f t="array" ref="ED84">IFERROR(MATCH(TRUE,INDEX($B$14:$B$117&gt;=EC84,0),0),"")</f>
        <v>1</v>
      </c>
      <c r="EE84" s="194">
        <f t="shared" ca="1" si="136"/>
        <v>3.2000000000000006E-3</v>
      </c>
      <c r="EH84" s="194">
        <f t="shared" si="137"/>
        <v>0</v>
      </c>
      <c r="EI84" s="19" t="e">
        <f ca="1"/>
        <v>#N/A</v>
      </c>
      <c r="EJ84" s="208" t="e">
        <f t="shared" ca="1" si="138"/>
        <v>#N/A</v>
      </c>
      <c r="EK84" s="207"/>
      <c r="EL84" s="194"/>
      <c r="EM84" s="198" cm="1">
        <f t="array" ref="EM84">IFERROR(MATCH(TRUE,INDEX($B$14:$B$117&gt;=EL84,0),0),"")</f>
        <v>1</v>
      </c>
      <c r="EN84" s="194">
        <f t="shared" ca="1" si="139"/>
        <v>3.2000000000000006E-3</v>
      </c>
      <c r="EQ84" s="194">
        <f t="shared" si="140"/>
        <v>0</v>
      </c>
      <c r="ER84" s="19" t="e">
        <f ca="1"/>
        <v>#N/A</v>
      </c>
      <c r="ES84" s="208" t="e">
        <f t="shared" ca="1" si="141"/>
        <v>#N/A</v>
      </c>
      <c r="ET84" s="207"/>
      <c r="EU84" s="194"/>
      <c r="EV84" s="198" cm="1">
        <f t="array" ref="EV84">IFERROR(MATCH(TRUE,INDEX($B$14:$B$117&gt;=EU84,0),0),"")</f>
        <v>1</v>
      </c>
      <c r="EW84" s="194">
        <f t="shared" ca="1" si="142"/>
        <v>3.2000000000000006E-3</v>
      </c>
      <c r="EZ84" s="194">
        <f t="shared" si="143"/>
        <v>0</v>
      </c>
      <c r="FA84" s="19" t="e">
        <f ca="1"/>
        <v>#N/A</v>
      </c>
      <c r="FB84" s="208" t="e">
        <f t="shared" ca="1" si="144"/>
        <v>#N/A</v>
      </c>
      <c r="FC84" s="207"/>
      <c r="FD84" s="194"/>
      <c r="FE84" s="198" cm="1">
        <f t="array" ref="FE84">IFERROR(MATCH(TRUE,INDEX($B$14:$B$117&gt;=FD84,0),0),"")</f>
        <v>1</v>
      </c>
      <c r="FF84" s="194">
        <f t="shared" ca="1" si="145"/>
        <v>3.2000000000000006E-3</v>
      </c>
      <c r="FI84" s="194">
        <f t="shared" si="146"/>
        <v>0</v>
      </c>
      <c r="FJ84" s="19" t="e">
        <f ca="1"/>
        <v>#N/A</v>
      </c>
      <c r="FK84" s="208" t="e">
        <f t="shared" ca="1" si="147"/>
        <v>#N/A</v>
      </c>
      <c r="FL84" s="207"/>
      <c r="FM84" s="194"/>
      <c r="FN84" s="198" cm="1">
        <f t="array" ref="FN84">IFERROR(MATCH(TRUE,INDEX($B$14:$B$117&gt;=FM84,0),0),"")</f>
        <v>1</v>
      </c>
      <c r="FO84" s="194">
        <f t="shared" ca="1" si="148"/>
        <v>3.2000000000000006E-3</v>
      </c>
      <c r="FR84" s="194">
        <f t="shared" si="149"/>
        <v>0</v>
      </c>
      <c r="FS84" s="19" t="e">
        <f ca="1"/>
        <v>#N/A</v>
      </c>
      <c r="FT84" s="208" t="e">
        <f t="shared" ca="1" si="150"/>
        <v>#N/A</v>
      </c>
      <c r="FU84" s="207"/>
      <c r="FV84" s="194"/>
      <c r="FW84" s="198" cm="1">
        <f t="array" ref="FW84">IFERROR(MATCH(TRUE,INDEX($B$14:$B$117&gt;=FV84,0),0),"")</f>
        <v>1</v>
      </c>
      <c r="FX84" s="194">
        <f t="shared" ca="1" si="151"/>
        <v>3.2000000000000006E-3</v>
      </c>
      <c r="GA84" s="194">
        <f t="shared" si="152"/>
        <v>0</v>
      </c>
      <c r="GB84" s="19" t="e">
        <f ca="1"/>
        <v>#N/A</v>
      </c>
      <c r="GC84" s="208" t="e">
        <f t="shared" ca="1" si="153"/>
        <v>#N/A</v>
      </c>
    </row>
    <row r="85" spans="1:185" x14ac:dyDescent="0.2">
      <c r="A85" s="236">
        <v>71</v>
      </c>
      <c r="B85" s="195">
        <v>0.68932038834951437</v>
      </c>
      <c r="C85" s="194">
        <v>0.7528999999999999</v>
      </c>
      <c r="D85" s="195">
        <v>8.6999999999999994E-3</v>
      </c>
      <c r="E85" s="194"/>
      <c r="F85" s="207">
        <f ca="1"/>
        <v>71</v>
      </c>
      <c r="G85" s="194">
        <f ca="1"/>
        <v>0.51079136690647486</v>
      </c>
      <c r="H85" s="198" cm="1">
        <f t="array" aca="1" ref="H85" ca="1">IFERROR(MATCH(TRUE,INDEX($B$14:$B$117&gt;=G85,0),0),"")</f>
        <v>54</v>
      </c>
      <c r="I85" s="194">
        <f t="shared" ca="1" si="98"/>
        <v>0.58917553956834534</v>
      </c>
      <c r="L85" s="194">
        <f t="shared" si="154"/>
        <v>0</v>
      </c>
      <c r="M85" s="19">
        <f ca="1"/>
        <v>0</v>
      </c>
      <c r="N85" s="208">
        <f t="shared" ca="1" si="155"/>
        <v>0</v>
      </c>
      <c r="O85" s="207">
        <f ca="1"/>
        <v>71</v>
      </c>
      <c r="P85" s="194">
        <f ca="1"/>
        <v>0.76344086021505386</v>
      </c>
      <c r="Q85" s="198" cm="1">
        <f t="array" aca="1" ref="Q85" ca="1">IFERROR(MATCH(TRUE,INDEX($B$14:$B$117&gt;=P85,0),0),"")</f>
        <v>80</v>
      </c>
      <c r="R85" s="194">
        <f t="shared" ca="1" si="99"/>
        <v>0.81753870967741959</v>
      </c>
      <c r="U85" s="194">
        <f t="shared" si="156"/>
        <v>0</v>
      </c>
      <c r="V85" s="19">
        <f ca="1"/>
        <v>0</v>
      </c>
      <c r="W85" s="208">
        <f t="shared" ca="1" si="157"/>
        <v>0</v>
      </c>
      <c r="X85" s="207">
        <f ca="1"/>
        <v>71</v>
      </c>
      <c r="Y85" s="194">
        <f ca="1"/>
        <v>0.82558139534883723</v>
      </c>
      <c r="Z85" s="198" cm="1">
        <f t="array" aca="1" ref="Z85" ca="1">IFERROR(MATCH(TRUE,INDEX($B$14:$B$117&gt;=Y85,0),0),"")</f>
        <v>87</v>
      </c>
      <c r="AA85" s="194">
        <f t="shared" ca="1" si="100"/>
        <v>0.86775813953488379</v>
      </c>
      <c r="AD85" s="194">
        <f t="shared" si="101"/>
        <v>0</v>
      </c>
      <c r="AE85" s="19">
        <f ca="1"/>
        <v>0</v>
      </c>
      <c r="AF85" s="208">
        <f t="shared" ca="1" si="102"/>
        <v>0</v>
      </c>
      <c r="AG85" s="207">
        <f ca="1"/>
        <v>71</v>
      </c>
      <c r="AH85" s="194">
        <f ca="1"/>
        <v>0.85542168674698804</v>
      </c>
      <c r="AI85" s="198" cm="1">
        <f t="array" aca="1" ref="AI85" ca="1">IFERROR(MATCH(TRUE,INDEX($B$14:$B$117&gt;=AH85,0),0),"")</f>
        <v>90</v>
      </c>
      <c r="AJ85" s="194">
        <f t="shared" ca="1" si="103"/>
        <v>0.89053493975903608</v>
      </c>
      <c r="AM85" s="194">
        <f t="shared" si="104"/>
        <v>0</v>
      </c>
      <c r="AN85" s="19">
        <f ca="1"/>
        <v>0</v>
      </c>
      <c r="AO85" s="208">
        <f t="shared" ca="1" si="105"/>
        <v>0</v>
      </c>
      <c r="AP85" s="207">
        <f ca="1"/>
        <v>71</v>
      </c>
      <c r="AQ85" s="194">
        <f ca="1"/>
        <v>0.86585365853658536</v>
      </c>
      <c r="AR85" s="198" cm="1">
        <f t="array" aca="1" ref="AR85" ca="1">IFERROR(MATCH(TRUE,INDEX($B$14:$B$117&gt;=AQ85,0),0),"")</f>
        <v>91</v>
      </c>
      <c r="AS85" s="194">
        <f t="shared" ca="1" si="106"/>
        <v>0.89880853658536575</v>
      </c>
      <c r="AV85" s="194">
        <f t="shared" si="107"/>
        <v>0</v>
      </c>
      <c r="AW85" s="19">
        <f ca="1"/>
        <v>0</v>
      </c>
      <c r="AX85" s="208">
        <f t="shared" ca="1" si="108"/>
        <v>0</v>
      </c>
      <c r="AY85" s="207">
        <f ca="1"/>
        <v>71</v>
      </c>
      <c r="AZ85" s="194">
        <f ca="1"/>
        <v>0.87654320987654311</v>
      </c>
      <c r="BA85" s="198" cm="1">
        <f t="array" aca="1" ref="BA85" ca="1">IFERROR(MATCH(TRUE,INDEX($B$14:$B$117&gt;=AZ85,0),0),"")</f>
        <v>92</v>
      </c>
      <c r="BB85" s="194">
        <f t="shared" ca="1" si="109"/>
        <v>0.90735802469135796</v>
      </c>
      <c r="BE85" s="194">
        <f t="shared" si="110"/>
        <v>0</v>
      </c>
      <c r="BF85" s="19">
        <f ca="1"/>
        <v>0</v>
      </c>
      <c r="BG85" s="208">
        <f t="shared" ca="1" si="111"/>
        <v>0</v>
      </c>
      <c r="BH85" s="207">
        <f ca="1"/>
        <v>71</v>
      </c>
      <c r="BI85" s="194">
        <f ca="1"/>
        <v>0.87654320987654311</v>
      </c>
      <c r="BJ85" s="198" cm="1">
        <f t="array" aca="1" ref="BJ85" ca="1">IFERROR(MATCH(TRUE,INDEX($B$14:$B$117&gt;=BI85,0),0),"")</f>
        <v>92</v>
      </c>
      <c r="BK85" s="194">
        <f t="shared" ca="1" si="112"/>
        <v>0.90735802469135796</v>
      </c>
      <c r="BN85" s="194">
        <f t="shared" si="113"/>
        <v>0</v>
      </c>
      <c r="BO85" s="19">
        <f ca="1"/>
        <v>0</v>
      </c>
      <c r="BP85" s="208">
        <f t="shared" ca="1" si="114"/>
        <v>0</v>
      </c>
      <c r="BQ85" s="207">
        <f ca="1"/>
        <v>71</v>
      </c>
      <c r="BR85" s="194">
        <f ca="1"/>
        <v>0.88750000000000007</v>
      </c>
      <c r="BS85" s="198" cm="1">
        <f t="array" aca="1" ref="BS85" ca="1">IFERROR(MATCH(TRUE,INDEX($B$14:$B$117&gt;=BR85,0),0),"")</f>
        <v>93</v>
      </c>
      <c r="BT85" s="194">
        <f t="shared" ca="1" si="115"/>
        <v>0.91593500000000005</v>
      </c>
      <c r="BW85" s="194">
        <f t="shared" si="116"/>
        <v>0</v>
      </c>
      <c r="BX85" s="19">
        <f ca="1"/>
        <v>0</v>
      </c>
      <c r="BY85" s="208">
        <f t="shared" ca="1" si="117"/>
        <v>0</v>
      </c>
      <c r="BZ85" s="207">
        <f ca="1"/>
        <v>71</v>
      </c>
      <c r="CA85" s="194">
        <f ca="1"/>
        <v>0.88750000000000007</v>
      </c>
      <c r="CB85" s="198" cm="1">
        <f t="array" aca="1" ref="CB85" ca="1">IFERROR(MATCH(TRUE,INDEX($B$14:$B$117&gt;=CA85,0),0),"")</f>
        <v>93</v>
      </c>
      <c r="CC85" s="194">
        <f t="shared" ca="1" si="118"/>
        <v>0.91593500000000005</v>
      </c>
      <c r="CF85" s="194">
        <f t="shared" si="119"/>
        <v>0</v>
      </c>
      <c r="CG85" s="19">
        <f ca="1"/>
        <v>0</v>
      </c>
      <c r="CH85" s="208">
        <f t="shared" ca="1" si="120"/>
        <v>0</v>
      </c>
      <c r="CI85" s="207">
        <f ca="1"/>
        <v>71</v>
      </c>
      <c r="CJ85" s="194">
        <f ca="1"/>
        <v>0.89873417721518989</v>
      </c>
      <c r="CK85" s="198" cm="1">
        <f t="array" aca="1" ref="CK85" ca="1">IFERROR(MATCH(TRUE,INDEX($B$14:$B$117&gt;=CJ85,0),0),"")</f>
        <v>94</v>
      </c>
      <c r="CL85" s="194">
        <f t="shared" ca="1" si="121"/>
        <v>0.92472911392405077</v>
      </c>
      <c r="CO85" s="194">
        <f t="shared" si="122"/>
        <v>0</v>
      </c>
      <c r="CP85" s="19">
        <f ca="1"/>
        <v>0</v>
      </c>
      <c r="CQ85" s="208">
        <f t="shared" ca="1" si="123"/>
        <v>0</v>
      </c>
      <c r="CR85" s="207"/>
      <c r="CS85" s="194"/>
      <c r="CT85" s="198" cm="1">
        <f t="array" ref="CT85">IFERROR(MATCH(TRUE,INDEX($B$14:$B$117&gt;=CS85,0),0),"")</f>
        <v>1</v>
      </c>
      <c r="CU85" s="194">
        <f t="shared" ca="1" si="124"/>
        <v>3.2000000000000006E-3</v>
      </c>
      <c r="CX85" s="194">
        <f t="shared" si="125"/>
        <v>0</v>
      </c>
      <c r="CY85" s="19" t="e">
        <f ca="1"/>
        <v>#N/A</v>
      </c>
      <c r="CZ85" s="208" t="e">
        <f t="shared" ca="1" si="126"/>
        <v>#N/A</v>
      </c>
      <c r="DA85" s="207"/>
      <c r="DB85" s="194"/>
      <c r="DC85" s="198" cm="1">
        <f t="array" ref="DC85">IFERROR(MATCH(TRUE,INDEX($B$14:$B$117&gt;=DB85,0),0),"")</f>
        <v>1</v>
      </c>
      <c r="DD85" s="194">
        <f t="shared" ca="1" si="127"/>
        <v>3.2000000000000006E-3</v>
      </c>
      <c r="DG85" s="194">
        <f t="shared" si="128"/>
        <v>0</v>
      </c>
      <c r="DH85" s="19" t="e">
        <f ca="1"/>
        <v>#N/A</v>
      </c>
      <c r="DI85" s="208" t="e">
        <f t="shared" ca="1" si="129"/>
        <v>#N/A</v>
      </c>
      <c r="DJ85" s="207"/>
      <c r="DK85" s="194"/>
      <c r="DL85" s="198" cm="1">
        <f t="array" ref="DL85">IFERROR(MATCH(TRUE,INDEX($B$14:$B$117&gt;=DK85,0),0),"")</f>
        <v>1</v>
      </c>
      <c r="DM85" s="194">
        <f t="shared" ca="1" si="130"/>
        <v>3.2000000000000006E-3</v>
      </c>
      <c r="DP85" s="194">
        <f t="shared" si="131"/>
        <v>0</v>
      </c>
      <c r="DQ85" s="19" t="e">
        <f ca="1"/>
        <v>#N/A</v>
      </c>
      <c r="DR85" s="208" t="e">
        <f t="shared" ca="1" si="132"/>
        <v>#N/A</v>
      </c>
      <c r="DS85" s="207"/>
      <c r="DT85" s="194"/>
      <c r="DU85" s="198" cm="1">
        <f t="array" ref="DU85">IFERROR(MATCH(TRUE,INDEX($B$14:$B$117&gt;=DT85,0),0),"")</f>
        <v>1</v>
      </c>
      <c r="DV85" s="194">
        <f t="shared" ca="1" si="133"/>
        <v>3.2000000000000006E-3</v>
      </c>
      <c r="DY85" s="194">
        <f t="shared" si="134"/>
        <v>0</v>
      </c>
      <c r="DZ85" s="19" t="e">
        <f ca="1"/>
        <v>#N/A</v>
      </c>
      <c r="EA85" s="208" t="e">
        <f t="shared" ca="1" si="135"/>
        <v>#N/A</v>
      </c>
      <c r="EB85" s="207"/>
      <c r="EC85" s="194"/>
      <c r="ED85" s="198" cm="1">
        <f t="array" ref="ED85">IFERROR(MATCH(TRUE,INDEX($B$14:$B$117&gt;=EC85,0),0),"")</f>
        <v>1</v>
      </c>
      <c r="EE85" s="194">
        <f t="shared" ca="1" si="136"/>
        <v>3.2000000000000006E-3</v>
      </c>
      <c r="EH85" s="194">
        <f t="shared" si="137"/>
        <v>0</v>
      </c>
      <c r="EI85" s="19" t="e">
        <f ca="1"/>
        <v>#N/A</v>
      </c>
      <c r="EJ85" s="208" t="e">
        <f t="shared" ca="1" si="138"/>
        <v>#N/A</v>
      </c>
      <c r="EK85" s="207"/>
      <c r="EL85" s="194"/>
      <c r="EM85" s="198" cm="1">
        <f t="array" ref="EM85">IFERROR(MATCH(TRUE,INDEX($B$14:$B$117&gt;=EL85,0),0),"")</f>
        <v>1</v>
      </c>
      <c r="EN85" s="194">
        <f t="shared" ca="1" si="139"/>
        <v>3.2000000000000006E-3</v>
      </c>
      <c r="EQ85" s="194">
        <f t="shared" si="140"/>
        <v>0</v>
      </c>
      <c r="ER85" s="19" t="e">
        <f ca="1"/>
        <v>#N/A</v>
      </c>
      <c r="ES85" s="208" t="e">
        <f t="shared" ca="1" si="141"/>
        <v>#N/A</v>
      </c>
      <c r="ET85" s="207"/>
      <c r="EU85" s="194"/>
      <c r="EV85" s="198" cm="1">
        <f t="array" ref="EV85">IFERROR(MATCH(TRUE,INDEX($B$14:$B$117&gt;=EU85,0),0),"")</f>
        <v>1</v>
      </c>
      <c r="EW85" s="194">
        <f t="shared" ca="1" si="142"/>
        <v>3.2000000000000006E-3</v>
      </c>
      <c r="EZ85" s="194">
        <f t="shared" si="143"/>
        <v>0</v>
      </c>
      <c r="FA85" s="19" t="e">
        <f ca="1"/>
        <v>#N/A</v>
      </c>
      <c r="FB85" s="208" t="e">
        <f t="shared" ca="1" si="144"/>
        <v>#N/A</v>
      </c>
      <c r="FC85" s="207"/>
      <c r="FD85" s="194"/>
      <c r="FE85" s="198" cm="1">
        <f t="array" ref="FE85">IFERROR(MATCH(TRUE,INDEX($B$14:$B$117&gt;=FD85,0),0),"")</f>
        <v>1</v>
      </c>
      <c r="FF85" s="194">
        <f t="shared" ca="1" si="145"/>
        <v>3.2000000000000006E-3</v>
      </c>
      <c r="FI85" s="194">
        <f t="shared" si="146"/>
        <v>0</v>
      </c>
      <c r="FJ85" s="19" t="e">
        <f ca="1"/>
        <v>#N/A</v>
      </c>
      <c r="FK85" s="208" t="e">
        <f t="shared" ca="1" si="147"/>
        <v>#N/A</v>
      </c>
      <c r="FL85" s="207"/>
      <c r="FM85" s="194"/>
      <c r="FN85" s="198" cm="1">
        <f t="array" ref="FN85">IFERROR(MATCH(TRUE,INDEX($B$14:$B$117&gt;=FM85,0),0),"")</f>
        <v>1</v>
      </c>
      <c r="FO85" s="194">
        <f t="shared" ca="1" si="148"/>
        <v>3.2000000000000006E-3</v>
      </c>
      <c r="FR85" s="194">
        <f t="shared" si="149"/>
        <v>0</v>
      </c>
      <c r="FS85" s="19" t="e">
        <f ca="1"/>
        <v>#N/A</v>
      </c>
      <c r="FT85" s="208" t="e">
        <f t="shared" ca="1" si="150"/>
        <v>#N/A</v>
      </c>
      <c r="FU85" s="207"/>
      <c r="FV85" s="194"/>
      <c r="FW85" s="198" cm="1">
        <f t="array" ref="FW85">IFERROR(MATCH(TRUE,INDEX($B$14:$B$117&gt;=FV85,0),0),"")</f>
        <v>1</v>
      </c>
      <c r="FX85" s="194">
        <f t="shared" ca="1" si="151"/>
        <v>3.2000000000000006E-3</v>
      </c>
      <c r="GA85" s="194">
        <f t="shared" si="152"/>
        <v>0</v>
      </c>
      <c r="GB85" s="19" t="e">
        <f ca="1"/>
        <v>#N/A</v>
      </c>
      <c r="GC85" s="208" t="e">
        <f t="shared" ca="1" si="153"/>
        <v>#N/A</v>
      </c>
    </row>
    <row r="86" spans="1:185" x14ac:dyDescent="0.2">
      <c r="A86" s="236">
        <v>72</v>
      </c>
      <c r="B86" s="195">
        <v>0.69902912621359203</v>
      </c>
      <c r="C86" s="194">
        <v>0.76139999999999985</v>
      </c>
      <c r="D86" s="195">
        <v>8.5000000000000006E-3</v>
      </c>
      <c r="E86" s="194"/>
      <c r="F86" s="207">
        <f ca="1"/>
        <v>72</v>
      </c>
      <c r="G86" s="194">
        <f ca="1"/>
        <v>0.51798561151079137</v>
      </c>
      <c r="H86" s="198" cm="1">
        <f t="array" aca="1" ref="H86" ca="1">IFERROR(MATCH(TRUE,INDEX($B$14:$B$117&gt;=G86,0),0),"")</f>
        <v>55</v>
      </c>
      <c r="I86" s="194">
        <f t="shared" ca="1" si="98"/>
        <v>0.59532589928057555</v>
      </c>
      <c r="L86" s="194">
        <f t="shared" si="154"/>
        <v>0</v>
      </c>
      <c r="M86" s="19">
        <f ca="1"/>
        <v>0</v>
      </c>
      <c r="N86" s="208">
        <f t="shared" ca="1" si="155"/>
        <v>0</v>
      </c>
      <c r="O86" s="207">
        <f ca="1"/>
        <v>72</v>
      </c>
      <c r="P86" s="194">
        <f ca="1"/>
        <v>0.77419354838709686</v>
      </c>
      <c r="Q86" s="198" cm="1">
        <f t="array" aca="1" ref="Q86" ca="1">IFERROR(MATCH(TRUE,INDEX($B$14:$B$117&gt;=P86,0),0),"")</f>
        <v>81</v>
      </c>
      <c r="R86" s="194">
        <f t="shared" ca="1" si="99"/>
        <v>0.82650967741935499</v>
      </c>
      <c r="U86" s="194">
        <f t="shared" si="156"/>
        <v>0</v>
      </c>
      <c r="V86" s="19">
        <f ca="1"/>
        <v>0</v>
      </c>
      <c r="W86" s="208">
        <f t="shared" ca="1" si="157"/>
        <v>0</v>
      </c>
      <c r="X86" s="207">
        <f ca="1"/>
        <v>72</v>
      </c>
      <c r="Y86" s="194">
        <f ca="1"/>
        <v>0.83720930232558133</v>
      </c>
      <c r="Z86" s="198" cm="1">
        <f t="array" aca="1" ref="Z86" ca="1">IFERROR(MATCH(TRUE,INDEX($B$14:$B$117&gt;=Y86,0),0),"")</f>
        <v>88</v>
      </c>
      <c r="AA86" s="194">
        <f t="shared" ca="1" si="100"/>
        <v>0.87662093023255805</v>
      </c>
      <c r="AD86" s="194">
        <f t="shared" si="101"/>
        <v>0</v>
      </c>
      <c r="AE86" s="19">
        <f ca="1"/>
        <v>0</v>
      </c>
      <c r="AF86" s="208">
        <f t="shared" ca="1" si="102"/>
        <v>0</v>
      </c>
      <c r="AG86" s="207">
        <f ca="1"/>
        <v>72</v>
      </c>
      <c r="AH86" s="194">
        <f ca="1"/>
        <v>0.86746987951807231</v>
      </c>
      <c r="AI86" s="198" cm="1">
        <f t="array" aca="1" ref="AI86" ca="1">IFERROR(MATCH(TRUE,INDEX($B$14:$B$117&gt;=AH86,0),0),"")</f>
        <v>91</v>
      </c>
      <c r="AJ86" s="194">
        <f t="shared" ca="1" si="103"/>
        <v>0.90009036144578314</v>
      </c>
      <c r="AM86" s="194">
        <f t="shared" si="104"/>
        <v>0</v>
      </c>
      <c r="AN86" s="19">
        <f ca="1"/>
        <v>0</v>
      </c>
      <c r="AO86" s="208">
        <f t="shared" ca="1" si="105"/>
        <v>0</v>
      </c>
      <c r="AP86" s="207">
        <f ca="1"/>
        <v>72</v>
      </c>
      <c r="AQ86" s="194">
        <f ca="1"/>
        <v>0.87804878048780488</v>
      </c>
      <c r="AR86" s="198" cm="1">
        <f t="array" aca="1" ref="AR86" ca="1">IFERROR(MATCH(TRUE,INDEX($B$14:$B$117&gt;=AQ86,0),0),"")</f>
        <v>92</v>
      </c>
      <c r="AS86" s="194">
        <f t="shared" ca="1" si="106"/>
        <v>0.90853658536585369</v>
      </c>
      <c r="AV86" s="194">
        <f t="shared" si="107"/>
        <v>0</v>
      </c>
      <c r="AW86" s="19">
        <f ca="1"/>
        <v>0</v>
      </c>
      <c r="AX86" s="208">
        <f t="shared" ca="1" si="108"/>
        <v>0</v>
      </c>
      <c r="AY86" s="207">
        <f ca="1"/>
        <v>72</v>
      </c>
      <c r="AZ86" s="194">
        <f ca="1"/>
        <v>0.88888888888888884</v>
      </c>
      <c r="BA86" s="198" cm="1">
        <f t="array" aca="1" ref="BA86" ca="1">IFERROR(MATCH(TRUE,INDEX($B$14:$B$117&gt;=AZ86,0),0),"")</f>
        <v>93</v>
      </c>
      <c r="BB86" s="194">
        <f t="shared" ca="1" si="109"/>
        <v>0.91702222222222218</v>
      </c>
      <c r="BE86" s="194">
        <f t="shared" si="110"/>
        <v>0</v>
      </c>
      <c r="BF86" s="19">
        <f ca="1"/>
        <v>0</v>
      </c>
      <c r="BG86" s="208">
        <f t="shared" ca="1" si="111"/>
        <v>0</v>
      </c>
      <c r="BH86" s="207">
        <f ca="1"/>
        <v>72</v>
      </c>
      <c r="BI86" s="194">
        <f ca="1"/>
        <v>0.88888888888888884</v>
      </c>
      <c r="BJ86" s="198" cm="1">
        <f t="array" aca="1" ref="BJ86" ca="1">IFERROR(MATCH(TRUE,INDEX($B$14:$B$117&gt;=BI86,0),0),"")</f>
        <v>93</v>
      </c>
      <c r="BK86" s="194">
        <f t="shared" ca="1" si="112"/>
        <v>0.91702222222222218</v>
      </c>
      <c r="BN86" s="194">
        <f t="shared" si="113"/>
        <v>0</v>
      </c>
      <c r="BO86" s="19">
        <f ca="1"/>
        <v>0</v>
      </c>
      <c r="BP86" s="208">
        <f t="shared" ca="1" si="114"/>
        <v>0</v>
      </c>
      <c r="BQ86" s="207">
        <f ca="1"/>
        <v>72</v>
      </c>
      <c r="BR86" s="194">
        <f ca="1"/>
        <v>0.9</v>
      </c>
      <c r="BS86" s="198" cm="1">
        <f t="array" aca="1" ref="BS86" ca="1">IFERROR(MATCH(TRUE,INDEX($B$14:$B$117&gt;=BR86,0),0),"")</f>
        <v>94</v>
      </c>
      <c r="BT86" s="194">
        <f t="shared" ca="1" si="115"/>
        <v>0.9257200000000001</v>
      </c>
      <c r="BW86" s="194">
        <f t="shared" si="116"/>
        <v>0</v>
      </c>
      <c r="BX86" s="19">
        <f ca="1"/>
        <v>0</v>
      </c>
      <c r="BY86" s="208">
        <f t="shared" ca="1" si="117"/>
        <v>0</v>
      </c>
      <c r="BZ86" s="207">
        <f ca="1"/>
        <v>72</v>
      </c>
      <c r="CA86" s="194">
        <f ca="1"/>
        <v>0.9</v>
      </c>
      <c r="CB86" s="198" cm="1">
        <f t="array" aca="1" ref="CB86" ca="1">IFERROR(MATCH(TRUE,INDEX($B$14:$B$117&gt;=CA86,0),0),"")</f>
        <v>94</v>
      </c>
      <c r="CC86" s="194">
        <f t="shared" ca="1" si="118"/>
        <v>0.9257200000000001</v>
      </c>
      <c r="CF86" s="194">
        <f t="shared" si="119"/>
        <v>0</v>
      </c>
      <c r="CG86" s="19">
        <f ca="1"/>
        <v>0</v>
      </c>
      <c r="CH86" s="208">
        <f t="shared" ca="1" si="120"/>
        <v>0</v>
      </c>
      <c r="CI86" s="207">
        <f ca="1"/>
        <v>72</v>
      </c>
      <c r="CJ86" s="194">
        <f ca="1"/>
        <v>0.91139240506329111</v>
      </c>
      <c r="CK86" s="198" cm="1">
        <f t="array" aca="1" ref="CK86" ca="1">IFERROR(MATCH(TRUE,INDEX($B$14:$B$117&gt;=CJ86,0),0),"")</f>
        <v>95</v>
      </c>
      <c r="CL86" s="194">
        <f t="shared" ca="1" si="121"/>
        <v>0.93463797468354448</v>
      </c>
      <c r="CO86" s="194">
        <f t="shared" si="122"/>
        <v>0</v>
      </c>
      <c r="CP86" s="19">
        <f ca="1"/>
        <v>0</v>
      </c>
      <c r="CQ86" s="208">
        <f t="shared" ca="1" si="123"/>
        <v>0</v>
      </c>
      <c r="CR86" s="207"/>
      <c r="CS86" s="194"/>
      <c r="CT86" s="198" cm="1">
        <f t="array" ref="CT86">IFERROR(MATCH(TRUE,INDEX($B$14:$B$117&gt;=CS86,0),0),"")</f>
        <v>1</v>
      </c>
      <c r="CU86" s="194">
        <f t="shared" ca="1" si="124"/>
        <v>3.2000000000000006E-3</v>
      </c>
      <c r="CX86" s="194">
        <f t="shared" si="125"/>
        <v>0</v>
      </c>
      <c r="CY86" s="19" t="e">
        <f ca="1"/>
        <v>#N/A</v>
      </c>
      <c r="CZ86" s="208" t="e">
        <f t="shared" ca="1" si="126"/>
        <v>#N/A</v>
      </c>
      <c r="DA86" s="207"/>
      <c r="DB86" s="194"/>
      <c r="DC86" s="198" cm="1">
        <f t="array" ref="DC86">IFERROR(MATCH(TRUE,INDEX($B$14:$B$117&gt;=DB86,0),0),"")</f>
        <v>1</v>
      </c>
      <c r="DD86" s="194">
        <f t="shared" ca="1" si="127"/>
        <v>3.2000000000000006E-3</v>
      </c>
      <c r="DG86" s="194">
        <f t="shared" si="128"/>
        <v>0</v>
      </c>
      <c r="DH86" s="19" t="e">
        <f ca="1"/>
        <v>#N/A</v>
      </c>
      <c r="DI86" s="208" t="e">
        <f t="shared" ca="1" si="129"/>
        <v>#N/A</v>
      </c>
      <c r="DJ86" s="207"/>
      <c r="DK86" s="194"/>
      <c r="DL86" s="198" cm="1">
        <f t="array" ref="DL86">IFERROR(MATCH(TRUE,INDEX($B$14:$B$117&gt;=DK86,0),0),"")</f>
        <v>1</v>
      </c>
      <c r="DM86" s="194">
        <f t="shared" ca="1" si="130"/>
        <v>3.2000000000000006E-3</v>
      </c>
      <c r="DP86" s="194">
        <f t="shared" si="131"/>
        <v>0</v>
      </c>
      <c r="DQ86" s="19" t="e">
        <f ca="1"/>
        <v>#N/A</v>
      </c>
      <c r="DR86" s="208" t="e">
        <f t="shared" ca="1" si="132"/>
        <v>#N/A</v>
      </c>
      <c r="DS86" s="207"/>
      <c r="DT86" s="194"/>
      <c r="DU86" s="198" cm="1">
        <f t="array" ref="DU86">IFERROR(MATCH(TRUE,INDEX($B$14:$B$117&gt;=DT86,0),0),"")</f>
        <v>1</v>
      </c>
      <c r="DV86" s="194">
        <f t="shared" ca="1" si="133"/>
        <v>3.2000000000000006E-3</v>
      </c>
      <c r="DY86" s="194">
        <f t="shared" si="134"/>
        <v>0</v>
      </c>
      <c r="DZ86" s="19" t="e">
        <f ca="1"/>
        <v>#N/A</v>
      </c>
      <c r="EA86" s="208" t="e">
        <f t="shared" ca="1" si="135"/>
        <v>#N/A</v>
      </c>
      <c r="EB86" s="207"/>
      <c r="EC86" s="194"/>
      <c r="ED86" s="198" cm="1">
        <f t="array" ref="ED86">IFERROR(MATCH(TRUE,INDEX($B$14:$B$117&gt;=EC86,0),0),"")</f>
        <v>1</v>
      </c>
      <c r="EE86" s="194">
        <f t="shared" ca="1" si="136"/>
        <v>3.2000000000000006E-3</v>
      </c>
      <c r="EH86" s="194">
        <f t="shared" si="137"/>
        <v>0</v>
      </c>
      <c r="EI86" s="19" t="e">
        <f ca="1"/>
        <v>#N/A</v>
      </c>
      <c r="EJ86" s="208" t="e">
        <f t="shared" ca="1" si="138"/>
        <v>#N/A</v>
      </c>
      <c r="EK86" s="207"/>
      <c r="EL86" s="194"/>
      <c r="EM86" s="198" cm="1">
        <f t="array" ref="EM86">IFERROR(MATCH(TRUE,INDEX($B$14:$B$117&gt;=EL86,0),0),"")</f>
        <v>1</v>
      </c>
      <c r="EN86" s="194">
        <f t="shared" ca="1" si="139"/>
        <v>3.2000000000000006E-3</v>
      </c>
      <c r="EQ86" s="194">
        <f t="shared" si="140"/>
        <v>0</v>
      </c>
      <c r="ER86" s="19" t="e">
        <f ca="1"/>
        <v>#N/A</v>
      </c>
      <c r="ES86" s="208" t="e">
        <f t="shared" ca="1" si="141"/>
        <v>#N/A</v>
      </c>
      <c r="ET86" s="207"/>
      <c r="EU86" s="194"/>
      <c r="EV86" s="198" cm="1">
        <f t="array" ref="EV86">IFERROR(MATCH(TRUE,INDEX($B$14:$B$117&gt;=EU86,0),0),"")</f>
        <v>1</v>
      </c>
      <c r="EW86" s="194">
        <f t="shared" ca="1" si="142"/>
        <v>3.2000000000000006E-3</v>
      </c>
      <c r="EZ86" s="194">
        <f t="shared" si="143"/>
        <v>0</v>
      </c>
      <c r="FA86" s="19" t="e">
        <f ca="1"/>
        <v>#N/A</v>
      </c>
      <c r="FB86" s="208" t="e">
        <f t="shared" ca="1" si="144"/>
        <v>#N/A</v>
      </c>
      <c r="FC86" s="207"/>
      <c r="FD86" s="194"/>
      <c r="FE86" s="198" cm="1">
        <f t="array" ref="FE86">IFERROR(MATCH(TRUE,INDEX($B$14:$B$117&gt;=FD86,0),0),"")</f>
        <v>1</v>
      </c>
      <c r="FF86" s="194">
        <f t="shared" ca="1" si="145"/>
        <v>3.2000000000000006E-3</v>
      </c>
      <c r="FI86" s="194">
        <f t="shared" si="146"/>
        <v>0</v>
      </c>
      <c r="FJ86" s="19" t="e">
        <f ca="1"/>
        <v>#N/A</v>
      </c>
      <c r="FK86" s="208" t="e">
        <f t="shared" ca="1" si="147"/>
        <v>#N/A</v>
      </c>
      <c r="FL86" s="207"/>
      <c r="FM86" s="194"/>
      <c r="FN86" s="198" cm="1">
        <f t="array" ref="FN86">IFERROR(MATCH(TRUE,INDEX($B$14:$B$117&gt;=FM86,0),0),"")</f>
        <v>1</v>
      </c>
      <c r="FO86" s="194">
        <f t="shared" ca="1" si="148"/>
        <v>3.2000000000000006E-3</v>
      </c>
      <c r="FR86" s="194">
        <f t="shared" si="149"/>
        <v>0</v>
      </c>
      <c r="FS86" s="19" t="e">
        <f ca="1"/>
        <v>#N/A</v>
      </c>
      <c r="FT86" s="208" t="e">
        <f t="shared" ca="1" si="150"/>
        <v>#N/A</v>
      </c>
      <c r="FU86" s="207"/>
      <c r="FV86" s="194"/>
      <c r="FW86" s="198" cm="1">
        <f t="array" ref="FW86">IFERROR(MATCH(TRUE,INDEX($B$14:$B$117&gt;=FV86,0),0),"")</f>
        <v>1</v>
      </c>
      <c r="FX86" s="194">
        <f t="shared" ca="1" si="151"/>
        <v>3.2000000000000006E-3</v>
      </c>
      <c r="GA86" s="194">
        <f t="shared" si="152"/>
        <v>0</v>
      </c>
      <c r="GB86" s="19" t="e">
        <f ca="1"/>
        <v>#N/A</v>
      </c>
      <c r="GC86" s="208" t="e">
        <f t="shared" ca="1" si="153"/>
        <v>#N/A</v>
      </c>
    </row>
    <row r="87" spans="1:185" x14ac:dyDescent="0.2">
      <c r="A87" s="236">
        <v>73</v>
      </c>
      <c r="B87" s="195">
        <v>0.7087378640776697</v>
      </c>
      <c r="C87" s="194">
        <v>0.76979999999999982</v>
      </c>
      <c r="D87" s="195">
        <v>8.3999999999999995E-3</v>
      </c>
      <c r="E87" s="194"/>
      <c r="F87" s="207">
        <f ca="1"/>
        <v>73</v>
      </c>
      <c r="G87" s="194">
        <f ca="1"/>
        <v>0.52517985611510798</v>
      </c>
      <c r="H87" s="198" cm="1">
        <f t="array" aca="1" ref="H87" ca="1">IFERROR(MATCH(TRUE,INDEX($B$14:$B$117&gt;=G87,0),0),"")</f>
        <v>56</v>
      </c>
      <c r="I87" s="194">
        <f t="shared" ca="1" si="98"/>
        <v>0.60029784172661871</v>
      </c>
      <c r="L87" s="194">
        <f t="shared" si="154"/>
        <v>0</v>
      </c>
      <c r="M87" s="19">
        <f ca="1"/>
        <v>0</v>
      </c>
      <c r="N87" s="208">
        <f t="shared" ca="1" si="155"/>
        <v>0</v>
      </c>
      <c r="O87" s="207">
        <f ca="1"/>
        <v>73</v>
      </c>
      <c r="P87" s="194">
        <f ca="1"/>
        <v>0.78494623655913986</v>
      </c>
      <c r="Q87" s="198" cm="1">
        <f t="array" aca="1" ref="Q87" ca="1">IFERROR(MATCH(TRUE,INDEX($B$14:$B$117&gt;=P87,0),0),"")</f>
        <v>82</v>
      </c>
      <c r="R87" s="194">
        <f t="shared" ca="1" si="99"/>
        <v>0.8354806451612905</v>
      </c>
      <c r="U87" s="194">
        <f t="shared" si="156"/>
        <v>0</v>
      </c>
      <c r="V87" s="19">
        <f ca="1"/>
        <v>0</v>
      </c>
      <c r="W87" s="208">
        <f t="shared" ca="1" si="157"/>
        <v>0</v>
      </c>
      <c r="X87" s="207">
        <f ca="1"/>
        <v>73</v>
      </c>
      <c r="Y87" s="194">
        <f ca="1"/>
        <v>0.84883720930232553</v>
      </c>
      <c r="Z87" s="198" cm="1">
        <f t="array" aca="1" ref="Z87" ca="1">IFERROR(MATCH(TRUE,INDEX($B$14:$B$117&gt;=Y87,0),0),"")</f>
        <v>89</v>
      </c>
      <c r="AA87" s="194">
        <f t="shared" ca="1" si="100"/>
        <v>0.88531279069767421</v>
      </c>
      <c r="AD87" s="194">
        <f t="shared" si="101"/>
        <v>0</v>
      </c>
      <c r="AE87" s="19">
        <f ca="1"/>
        <v>0</v>
      </c>
      <c r="AF87" s="208">
        <f t="shared" ca="1" si="102"/>
        <v>0</v>
      </c>
      <c r="AG87" s="207">
        <f ca="1"/>
        <v>73</v>
      </c>
      <c r="AH87" s="194">
        <f ca="1"/>
        <v>0.87951807228915668</v>
      </c>
      <c r="AI87" s="198" cm="1">
        <f t="array" aca="1" ref="AI87" ca="1">IFERROR(MATCH(TRUE,INDEX($B$14:$B$117&gt;=AH87,0),0),"")</f>
        <v>92</v>
      </c>
      <c r="AJ87" s="194">
        <f t="shared" ca="1" si="103"/>
        <v>0.90968674698795182</v>
      </c>
      <c r="AM87" s="194">
        <f t="shared" si="104"/>
        <v>0</v>
      </c>
      <c r="AN87" s="19">
        <f ca="1"/>
        <v>0</v>
      </c>
      <c r="AO87" s="208">
        <f t="shared" ca="1" si="105"/>
        <v>0</v>
      </c>
      <c r="AP87" s="207">
        <f ca="1"/>
        <v>73</v>
      </c>
      <c r="AQ87" s="194">
        <f ca="1"/>
        <v>0.8902439024390244</v>
      </c>
      <c r="AR87" s="198" cm="1">
        <f t="array" aca="1" ref="AR87" ca="1">IFERROR(MATCH(TRUE,INDEX($B$14:$B$117&gt;=AQ87,0),0),"")</f>
        <v>93</v>
      </c>
      <c r="AS87" s="194">
        <f t="shared" ca="1" si="106"/>
        <v>0.9180829268292684</v>
      </c>
      <c r="AV87" s="194">
        <f t="shared" si="107"/>
        <v>0</v>
      </c>
      <c r="AW87" s="19">
        <f ca="1"/>
        <v>0</v>
      </c>
      <c r="AX87" s="208">
        <f t="shared" ca="1" si="108"/>
        <v>0</v>
      </c>
      <c r="AY87" s="207">
        <f ca="1"/>
        <v>73</v>
      </c>
      <c r="AZ87" s="194">
        <f ca="1"/>
        <v>0.90123456790123457</v>
      </c>
      <c r="BA87" s="198" cm="1">
        <f t="array" aca="1" ref="BA87" ca="1">IFERROR(MATCH(TRUE,INDEX($B$14:$B$117&gt;=AZ87,0),0),"")</f>
        <v>94</v>
      </c>
      <c r="BB87" s="194">
        <f t="shared" ca="1" si="109"/>
        <v>0.92668641975308652</v>
      </c>
      <c r="BE87" s="194">
        <f t="shared" si="110"/>
        <v>0</v>
      </c>
      <c r="BF87" s="19">
        <f ca="1"/>
        <v>0</v>
      </c>
      <c r="BG87" s="208">
        <f t="shared" ca="1" si="111"/>
        <v>0</v>
      </c>
      <c r="BH87" s="207">
        <f ca="1"/>
        <v>73</v>
      </c>
      <c r="BI87" s="194">
        <f ca="1"/>
        <v>0.90123456790123457</v>
      </c>
      <c r="BJ87" s="198" cm="1">
        <f t="array" aca="1" ref="BJ87" ca="1">IFERROR(MATCH(TRUE,INDEX($B$14:$B$117&gt;=BI87,0),0),"")</f>
        <v>94</v>
      </c>
      <c r="BK87" s="194">
        <f t="shared" ca="1" si="112"/>
        <v>0.92668641975308652</v>
      </c>
      <c r="BN87" s="194">
        <f t="shared" si="113"/>
        <v>0</v>
      </c>
      <c r="BO87" s="19">
        <f ca="1"/>
        <v>0</v>
      </c>
      <c r="BP87" s="208">
        <f t="shared" ca="1" si="114"/>
        <v>0</v>
      </c>
      <c r="BQ87" s="207">
        <f ca="1"/>
        <v>73</v>
      </c>
      <c r="BR87" s="194">
        <f ca="1"/>
        <v>0.91250000000000009</v>
      </c>
      <c r="BS87" s="198" cm="1">
        <f t="array" aca="1" ref="BS87" ca="1">IFERROR(MATCH(TRUE,INDEX($B$14:$B$117&gt;=BR87,0),0),"")</f>
        <v>95</v>
      </c>
      <c r="BT87" s="194">
        <f t="shared" ca="1" si="115"/>
        <v>0.93550500000000025</v>
      </c>
      <c r="BW87" s="194">
        <f t="shared" si="116"/>
        <v>0</v>
      </c>
      <c r="BX87" s="19">
        <f ca="1"/>
        <v>0</v>
      </c>
      <c r="BY87" s="208">
        <f t="shared" ca="1" si="117"/>
        <v>0</v>
      </c>
      <c r="BZ87" s="207">
        <f ca="1"/>
        <v>73</v>
      </c>
      <c r="CA87" s="194">
        <f ca="1"/>
        <v>0.91250000000000009</v>
      </c>
      <c r="CB87" s="198" cm="1">
        <f t="array" aca="1" ref="CB87" ca="1">IFERROR(MATCH(TRUE,INDEX($B$14:$B$117&gt;=CA87,0),0),"")</f>
        <v>95</v>
      </c>
      <c r="CC87" s="194">
        <f t="shared" ca="1" si="118"/>
        <v>0.93550500000000025</v>
      </c>
      <c r="CF87" s="194">
        <f t="shared" si="119"/>
        <v>0</v>
      </c>
      <c r="CG87" s="19">
        <f ca="1"/>
        <v>0</v>
      </c>
      <c r="CH87" s="208">
        <f t="shared" ca="1" si="120"/>
        <v>0</v>
      </c>
      <c r="CI87" s="207">
        <f ca="1"/>
        <v>73</v>
      </c>
      <c r="CJ87" s="194">
        <f ca="1"/>
        <v>0.92405063291139244</v>
      </c>
      <c r="CK87" s="198" cm="1">
        <f t="array" aca="1" ref="CK87" ca="1">IFERROR(MATCH(TRUE,INDEX($B$14:$B$117&gt;=CJ87,0),0),"")</f>
        <v>97</v>
      </c>
      <c r="CL87" s="194">
        <f t="shared" ca="1" si="121"/>
        <v>0.94452911392405103</v>
      </c>
      <c r="CO87" s="194">
        <f t="shared" si="122"/>
        <v>0</v>
      </c>
      <c r="CP87" s="19">
        <f ca="1"/>
        <v>0</v>
      </c>
      <c r="CQ87" s="208">
        <f t="shared" ca="1" si="123"/>
        <v>0</v>
      </c>
      <c r="CR87" s="207"/>
      <c r="CS87" s="194"/>
      <c r="CT87" s="198" cm="1">
        <f t="array" ref="CT87">IFERROR(MATCH(TRUE,INDEX($B$14:$B$117&gt;=CS87,0),0),"")</f>
        <v>1</v>
      </c>
      <c r="CU87" s="194">
        <f t="shared" ca="1" si="124"/>
        <v>3.2000000000000006E-3</v>
      </c>
      <c r="CX87" s="194">
        <f t="shared" si="125"/>
        <v>0</v>
      </c>
      <c r="CY87" s="19" t="e">
        <f ca="1"/>
        <v>#N/A</v>
      </c>
      <c r="CZ87" s="208" t="e">
        <f t="shared" ca="1" si="126"/>
        <v>#N/A</v>
      </c>
      <c r="DA87" s="207"/>
      <c r="DB87" s="194"/>
      <c r="DC87" s="198" cm="1">
        <f t="array" ref="DC87">IFERROR(MATCH(TRUE,INDEX($B$14:$B$117&gt;=DB87,0),0),"")</f>
        <v>1</v>
      </c>
      <c r="DD87" s="194">
        <f t="shared" ca="1" si="127"/>
        <v>3.2000000000000006E-3</v>
      </c>
      <c r="DG87" s="194">
        <f t="shared" si="128"/>
        <v>0</v>
      </c>
      <c r="DH87" s="19" t="e">
        <f ca="1"/>
        <v>#N/A</v>
      </c>
      <c r="DI87" s="208" t="e">
        <f t="shared" ca="1" si="129"/>
        <v>#N/A</v>
      </c>
      <c r="DJ87" s="207"/>
      <c r="DK87" s="194"/>
      <c r="DL87" s="198" cm="1">
        <f t="array" ref="DL87">IFERROR(MATCH(TRUE,INDEX($B$14:$B$117&gt;=DK87,0),0),"")</f>
        <v>1</v>
      </c>
      <c r="DM87" s="194">
        <f t="shared" ca="1" si="130"/>
        <v>3.2000000000000006E-3</v>
      </c>
      <c r="DP87" s="194">
        <f t="shared" si="131"/>
        <v>0</v>
      </c>
      <c r="DQ87" s="19" t="e">
        <f ca="1"/>
        <v>#N/A</v>
      </c>
      <c r="DR87" s="208" t="e">
        <f t="shared" ca="1" si="132"/>
        <v>#N/A</v>
      </c>
      <c r="DS87" s="207"/>
      <c r="DT87" s="194"/>
      <c r="DU87" s="198" cm="1">
        <f t="array" ref="DU87">IFERROR(MATCH(TRUE,INDEX($B$14:$B$117&gt;=DT87,0),0),"")</f>
        <v>1</v>
      </c>
      <c r="DV87" s="194">
        <f t="shared" ca="1" si="133"/>
        <v>3.2000000000000006E-3</v>
      </c>
      <c r="DY87" s="194">
        <f t="shared" si="134"/>
        <v>0</v>
      </c>
      <c r="DZ87" s="19" t="e">
        <f ca="1"/>
        <v>#N/A</v>
      </c>
      <c r="EA87" s="208" t="e">
        <f t="shared" ca="1" si="135"/>
        <v>#N/A</v>
      </c>
      <c r="EB87" s="207"/>
      <c r="EC87" s="194"/>
      <c r="ED87" s="198" cm="1">
        <f t="array" ref="ED87">IFERROR(MATCH(TRUE,INDEX($B$14:$B$117&gt;=EC87,0),0),"")</f>
        <v>1</v>
      </c>
      <c r="EE87" s="194">
        <f t="shared" ca="1" si="136"/>
        <v>3.2000000000000006E-3</v>
      </c>
      <c r="EH87" s="194">
        <f t="shared" si="137"/>
        <v>0</v>
      </c>
      <c r="EI87" s="19" t="e">
        <f ca="1"/>
        <v>#N/A</v>
      </c>
      <c r="EJ87" s="208" t="e">
        <f t="shared" ca="1" si="138"/>
        <v>#N/A</v>
      </c>
      <c r="EK87" s="207"/>
      <c r="EL87" s="194"/>
      <c r="EM87" s="198" cm="1">
        <f t="array" ref="EM87">IFERROR(MATCH(TRUE,INDEX($B$14:$B$117&gt;=EL87,0),0),"")</f>
        <v>1</v>
      </c>
      <c r="EN87" s="194">
        <f t="shared" ca="1" si="139"/>
        <v>3.2000000000000006E-3</v>
      </c>
      <c r="EQ87" s="194">
        <f t="shared" si="140"/>
        <v>0</v>
      </c>
      <c r="ER87" s="19" t="e">
        <f ca="1"/>
        <v>#N/A</v>
      </c>
      <c r="ES87" s="208" t="e">
        <f t="shared" ca="1" si="141"/>
        <v>#N/A</v>
      </c>
      <c r="ET87" s="207"/>
      <c r="EU87" s="194"/>
      <c r="EV87" s="198" cm="1">
        <f t="array" ref="EV87">IFERROR(MATCH(TRUE,INDEX($B$14:$B$117&gt;=EU87,0),0),"")</f>
        <v>1</v>
      </c>
      <c r="EW87" s="194">
        <f t="shared" ca="1" si="142"/>
        <v>3.2000000000000006E-3</v>
      </c>
      <c r="EZ87" s="194">
        <f t="shared" si="143"/>
        <v>0</v>
      </c>
      <c r="FA87" s="19" t="e">
        <f ca="1"/>
        <v>#N/A</v>
      </c>
      <c r="FB87" s="208" t="e">
        <f t="shared" ca="1" si="144"/>
        <v>#N/A</v>
      </c>
      <c r="FC87" s="207"/>
      <c r="FD87" s="194"/>
      <c r="FE87" s="198" cm="1">
        <f t="array" ref="FE87">IFERROR(MATCH(TRUE,INDEX($B$14:$B$117&gt;=FD87,0),0),"")</f>
        <v>1</v>
      </c>
      <c r="FF87" s="194">
        <f t="shared" ca="1" si="145"/>
        <v>3.2000000000000006E-3</v>
      </c>
      <c r="FI87" s="194">
        <f t="shared" si="146"/>
        <v>0</v>
      </c>
      <c r="FJ87" s="19" t="e">
        <f ca="1"/>
        <v>#N/A</v>
      </c>
      <c r="FK87" s="208" t="e">
        <f t="shared" ca="1" si="147"/>
        <v>#N/A</v>
      </c>
      <c r="FL87" s="207"/>
      <c r="FM87" s="194"/>
      <c r="FN87" s="198" cm="1">
        <f t="array" ref="FN87">IFERROR(MATCH(TRUE,INDEX($B$14:$B$117&gt;=FM87,0),0),"")</f>
        <v>1</v>
      </c>
      <c r="FO87" s="194">
        <f t="shared" ca="1" si="148"/>
        <v>3.2000000000000006E-3</v>
      </c>
      <c r="FR87" s="194">
        <f t="shared" si="149"/>
        <v>0</v>
      </c>
      <c r="FS87" s="19" t="e">
        <f ca="1"/>
        <v>#N/A</v>
      </c>
      <c r="FT87" s="208" t="e">
        <f t="shared" ca="1" si="150"/>
        <v>#N/A</v>
      </c>
      <c r="FU87" s="207"/>
      <c r="FV87" s="194"/>
      <c r="FW87" s="198" cm="1">
        <f t="array" ref="FW87">IFERROR(MATCH(TRUE,INDEX($B$14:$B$117&gt;=FV87,0),0),"")</f>
        <v>1</v>
      </c>
      <c r="FX87" s="194">
        <f t="shared" ca="1" si="151"/>
        <v>3.2000000000000006E-3</v>
      </c>
      <c r="GA87" s="194">
        <f t="shared" si="152"/>
        <v>0</v>
      </c>
      <c r="GB87" s="19" t="e">
        <f ca="1"/>
        <v>#N/A</v>
      </c>
      <c r="GC87" s="208" t="e">
        <f t="shared" ca="1" si="153"/>
        <v>#N/A</v>
      </c>
    </row>
    <row r="88" spans="1:185" x14ac:dyDescent="0.2">
      <c r="A88" s="236">
        <v>74</v>
      </c>
      <c r="B88" s="195">
        <v>0.71844660194174736</v>
      </c>
      <c r="C88" s="194">
        <v>0.77809999999999979</v>
      </c>
      <c r="D88" s="195">
        <v>8.3000000000000001E-3</v>
      </c>
      <c r="E88" s="194"/>
      <c r="F88" s="207">
        <f ca="1"/>
        <v>74</v>
      </c>
      <c r="G88" s="194">
        <f ca="1"/>
        <v>0.53237410071942448</v>
      </c>
      <c r="H88" s="198" cm="1">
        <f t="array" aca="1" ref="H88" ca="1">IFERROR(MATCH(TRUE,INDEX($B$14:$B$117&gt;=G88,0),0),"")</f>
        <v>56</v>
      </c>
      <c r="I88" s="194">
        <f t="shared" ca="1" si="98"/>
        <v>0.6074115107913669</v>
      </c>
      <c r="L88" s="194">
        <f t="shared" si="154"/>
        <v>0</v>
      </c>
      <c r="M88" s="19">
        <f ca="1"/>
        <v>0</v>
      </c>
      <c r="N88" s="208">
        <f t="shared" ca="1" si="155"/>
        <v>0</v>
      </c>
      <c r="O88" s="207">
        <f ca="1"/>
        <v>74</v>
      </c>
      <c r="P88" s="194">
        <f ca="1"/>
        <v>0.79569892473118287</v>
      </c>
      <c r="Q88" s="198" cm="1">
        <f t="array" aca="1" ref="Q88" ca="1">IFERROR(MATCH(TRUE,INDEX($B$14:$B$117&gt;=P88,0),0),"")</f>
        <v>83</v>
      </c>
      <c r="R88" s="194">
        <f t="shared" ca="1" si="99"/>
        <v>0.84445161290322601</v>
      </c>
      <c r="U88" s="194">
        <f t="shared" si="156"/>
        <v>0</v>
      </c>
      <c r="V88" s="19">
        <f ca="1"/>
        <v>0</v>
      </c>
      <c r="W88" s="208">
        <f t="shared" ca="1" si="157"/>
        <v>0</v>
      </c>
      <c r="X88" s="207">
        <f ca="1"/>
        <v>74</v>
      </c>
      <c r="Y88" s="194">
        <f ca="1"/>
        <v>0.86046511627906974</v>
      </c>
      <c r="Z88" s="198" cm="1">
        <f t="array" aca="1" ref="Z88" ca="1">IFERROR(MATCH(TRUE,INDEX($B$14:$B$117&gt;=Y88,0),0),"")</f>
        <v>90</v>
      </c>
      <c r="AA88" s="194">
        <f t="shared" ca="1" si="100"/>
        <v>0.89453488372093015</v>
      </c>
      <c r="AD88" s="194">
        <f t="shared" si="101"/>
        <v>0</v>
      </c>
      <c r="AE88" s="19">
        <f ca="1"/>
        <v>0</v>
      </c>
      <c r="AF88" s="208">
        <f t="shared" ca="1" si="102"/>
        <v>0</v>
      </c>
      <c r="AG88" s="207">
        <f ca="1"/>
        <v>74</v>
      </c>
      <c r="AH88" s="194">
        <f ca="1"/>
        <v>0.89156626506024106</v>
      </c>
      <c r="AI88" s="198" cm="1">
        <f t="array" aca="1" ref="AI88" ca="1">IFERROR(MATCH(TRUE,INDEX($B$14:$B$117&gt;=AH88,0),0),"")</f>
        <v>93</v>
      </c>
      <c r="AJ88" s="194">
        <f t="shared" ca="1" si="103"/>
        <v>0.91911807228915676</v>
      </c>
      <c r="AM88" s="194">
        <f t="shared" si="104"/>
        <v>0</v>
      </c>
      <c r="AN88" s="19">
        <f ca="1"/>
        <v>0</v>
      </c>
      <c r="AO88" s="208">
        <f t="shared" ca="1" si="105"/>
        <v>0</v>
      </c>
      <c r="AP88" s="207">
        <f ca="1"/>
        <v>74</v>
      </c>
      <c r="AQ88" s="194">
        <f ca="1"/>
        <v>0.90243902439024393</v>
      </c>
      <c r="AR88" s="198" cm="1">
        <f t="array" aca="1" ref="AR88" ca="1">IFERROR(MATCH(TRUE,INDEX($B$14:$B$117&gt;=AQ88,0),0),"")</f>
        <v>94</v>
      </c>
      <c r="AS88" s="194">
        <f t="shared" ca="1" si="106"/>
        <v>0.92762926829268311</v>
      </c>
      <c r="AV88" s="194">
        <f t="shared" si="107"/>
        <v>0</v>
      </c>
      <c r="AW88" s="19">
        <f ca="1"/>
        <v>0</v>
      </c>
      <c r="AX88" s="208">
        <f t="shared" ca="1" si="108"/>
        <v>0</v>
      </c>
      <c r="AY88" s="207">
        <f ca="1"/>
        <v>74</v>
      </c>
      <c r="AZ88" s="194">
        <f ca="1"/>
        <v>0.9135802469135802</v>
      </c>
      <c r="BA88" s="198" cm="1">
        <f t="array" aca="1" ref="BA88" ca="1">IFERROR(MATCH(TRUE,INDEX($B$14:$B$117&gt;=AZ88,0),0),"")</f>
        <v>96</v>
      </c>
      <c r="BB88" s="194">
        <f t="shared" ca="1" si="109"/>
        <v>0.93644074074074102</v>
      </c>
      <c r="BE88" s="194">
        <f t="shared" si="110"/>
        <v>0</v>
      </c>
      <c r="BF88" s="19">
        <f ca="1"/>
        <v>0</v>
      </c>
      <c r="BG88" s="208">
        <f t="shared" ca="1" si="111"/>
        <v>0</v>
      </c>
      <c r="BH88" s="207">
        <f ca="1"/>
        <v>74</v>
      </c>
      <c r="BI88" s="194">
        <f ca="1"/>
        <v>0.9135802469135802</v>
      </c>
      <c r="BJ88" s="198" cm="1">
        <f t="array" aca="1" ref="BJ88" ca="1">IFERROR(MATCH(TRUE,INDEX($B$14:$B$117&gt;=BI88,0),0),"")</f>
        <v>96</v>
      </c>
      <c r="BK88" s="194">
        <f t="shared" ca="1" si="112"/>
        <v>0.93644074074074102</v>
      </c>
      <c r="BN88" s="194">
        <f t="shared" si="113"/>
        <v>0</v>
      </c>
      <c r="BO88" s="19">
        <f ca="1"/>
        <v>0</v>
      </c>
      <c r="BP88" s="208">
        <f t="shared" ca="1" si="114"/>
        <v>0</v>
      </c>
      <c r="BQ88" s="207">
        <f ca="1"/>
        <v>74</v>
      </c>
      <c r="BR88" s="194">
        <f ca="1"/>
        <v>0.92500000000000004</v>
      </c>
      <c r="BS88" s="198" cm="1">
        <f t="array" aca="1" ref="BS88" ca="1">IFERROR(MATCH(TRUE,INDEX($B$14:$B$117&gt;=BR88,0),0),"")</f>
        <v>97</v>
      </c>
      <c r="BT88" s="194">
        <f t="shared" ca="1" si="115"/>
        <v>0.94526250000000034</v>
      </c>
      <c r="BW88" s="194">
        <f t="shared" si="116"/>
        <v>0</v>
      </c>
      <c r="BX88" s="19">
        <f ca="1"/>
        <v>0</v>
      </c>
      <c r="BY88" s="208">
        <f t="shared" ca="1" si="117"/>
        <v>0</v>
      </c>
      <c r="BZ88" s="207">
        <f ca="1"/>
        <v>74</v>
      </c>
      <c r="CA88" s="194">
        <f ca="1"/>
        <v>0.92500000000000004</v>
      </c>
      <c r="CB88" s="198" cm="1">
        <f t="array" aca="1" ref="CB88" ca="1">IFERROR(MATCH(TRUE,INDEX($B$14:$B$117&gt;=CA88,0),0),"")</f>
        <v>97</v>
      </c>
      <c r="CC88" s="194">
        <f t="shared" ca="1" si="118"/>
        <v>0.94526250000000034</v>
      </c>
      <c r="CF88" s="194">
        <f t="shared" si="119"/>
        <v>0</v>
      </c>
      <c r="CG88" s="19">
        <f ca="1"/>
        <v>0</v>
      </c>
      <c r="CH88" s="208">
        <f t="shared" ca="1" si="120"/>
        <v>0</v>
      </c>
      <c r="CI88" s="207">
        <f ca="1"/>
        <v>74</v>
      </c>
      <c r="CJ88" s="194">
        <f ca="1"/>
        <v>0.93670886075949367</v>
      </c>
      <c r="CK88" s="198" cm="1">
        <f t="array" aca="1" ref="CK88" ca="1">IFERROR(MATCH(TRUE,INDEX($B$14:$B$117&gt;=CJ88,0),0),"")</f>
        <v>98</v>
      </c>
      <c r="CL88" s="194">
        <f t="shared" ca="1" si="121"/>
        <v>0.95430759493670902</v>
      </c>
      <c r="CO88" s="194">
        <f t="shared" si="122"/>
        <v>0</v>
      </c>
      <c r="CP88" s="19">
        <f ca="1"/>
        <v>0</v>
      </c>
      <c r="CQ88" s="208">
        <f t="shared" ca="1" si="123"/>
        <v>0</v>
      </c>
      <c r="CR88" s="207"/>
      <c r="CS88" s="194"/>
      <c r="CT88" s="198" cm="1">
        <f t="array" ref="CT88">IFERROR(MATCH(TRUE,INDEX($B$14:$B$117&gt;=CS88,0),0),"")</f>
        <v>1</v>
      </c>
      <c r="CU88" s="194">
        <f t="shared" ca="1" si="124"/>
        <v>3.2000000000000006E-3</v>
      </c>
      <c r="CX88" s="194">
        <f t="shared" si="125"/>
        <v>0</v>
      </c>
      <c r="CY88" s="19" t="e">
        <f ca="1"/>
        <v>#N/A</v>
      </c>
      <c r="CZ88" s="208" t="e">
        <f t="shared" ca="1" si="126"/>
        <v>#N/A</v>
      </c>
      <c r="DA88" s="207"/>
      <c r="DB88" s="194"/>
      <c r="DC88" s="198" cm="1">
        <f t="array" ref="DC88">IFERROR(MATCH(TRUE,INDEX($B$14:$B$117&gt;=DB88,0),0),"")</f>
        <v>1</v>
      </c>
      <c r="DD88" s="194">
        <f t="shared" ca="1" si="127"/>
        <v>3.2000000000000006E-3</v>
      </c>
      <c r="DG88" s="194">
        <f t="shared" si="128"/>
        <v>0</v>
      </c>
      <c r="DH88" s="19" t="e">
        <f ca="1"/>
        <v>#N/A</v>
      </c>
      <c r="DI88" s="208" t="e">
        <f t="shared" ca="1" si="129"/>
        <v>#N/A</v>
      </c>
      <c r="DJ88" s="207"/>
      <c r="DK88" s="194"/>
      <c r="DL88" s="198" cm="1">
        <f t="array" ref="DL88">IFERROR(MATCH(TRUE,INDEX($B$14:$B$117&gt;=DK88,0),0),"")</f>
        <v>1</v>
      </c>
      <c r="DM88" s="194">
        <f t="shared" ca="1" si="130"/>
        <v>3.2000000000000006E-3</v>
      </c>
      <c r="DP88" s="194">
        <f t="shared" si="131"/>
        <v>0</v>
      </c>
      <c r="DQ88" s="19" t="e">
        <f ca="1"/>
        <v>#N/A</v>
      </c>
      <c r="DR88" s="208" t="e">
        <f t="shared" ca="1" si="132"/>
        <v>#N/A</v>
      </c>
      <c r="DS88" s="207"/>
      <c r="DT88" s="194"/>
      <c r="DU88" s="198" cm="1">
        <f t="array" ref="DU88">IFERROR(MATCH(TRUE,INDEX($B$14:$B$117&gt;=DT88,0),0),"")</f>
        <v>1</v>
      </c>
      <c r="DV88" s="194">
        <f t="shared" ca="1" si="133"/>
        <v>3.2000000000000006E-3</v>
      </c>
      <c r="DY88" s="194">
        <f t="shared" si="134"/>
        <v>0</v>
      </c>
      <c r="DZ88" s="19" t="e">
        <f ca="1"/>
        <v>#N/A</v>
      </c>
      <c r="EA88" s="208" t="e">
        <f t="shared" ca="1" si="135"/>
        <v>#N/A</v>
      </c>
      <c r="EB88" s="207"/>
      <c r="EC88" s="194"/>
      <c r="ED88" s="198" cm="1">
        <f t="array" ref="ED88">IFERROR(MATCH(TRUE,INDEX($B$14:$B$117&gt;=EC88,0),0),"")</f>
        <v>1</v>
      </c>
      <c r="EE88" s="194">
        <f t="shared" ca="1" si="136"/>
        <v>3.2000000000000006E-3</v>
      </c>
      <c r="EH88" s="194">
        <f t="shared" si="137"/>
        <v>0</v>
      </c>
      <c r="EI88" s="19" t="e">
        <f ca="1"/>
        <v>#N/A</v>
      </c>
      <c r="EJ88" s="208" t="e">
        <f t="shared" ca="1" si="138"/>
        <v>#N/A</v>
      </c>
      <c r="EK88" s="207"/>
      <c r="EL88" s="194"/>
      <c r="EM88" s="198" cm="1">
        <f t="array" ref="EM88">IFERROR(MATCH(TRUE,INDEX($B$14:$B$117&gt;=EL88,0),0),"")</f>
        <v>1</v>
      </c>
      <c r="EN88" s="194">
        <f t="shared" ca="1" si="139"/>
        <v>3.2000000000000006E-3</v>
      </c>
      <c r="EQ88" s="194">
        <f t="shared" si="140"/>
        <v>0</v>
      </c>
      <c r="ER88" s="19" t="e">
        <f ca="1"/>
        <v>#N/A</v>
      </c>
      <c r="ES88" s="208" t="e">
        <f t="shared" ca="1" si="141"/>
        <v>#N/A</v>
      </c>
      <c r="ET88" s="207"/>
      <c r="EU88" s="194"/>
      <c r="EV88" s="198" cm="1">
        <f t="array" ref="EV88">IFERROR(MATCH(TRUE,INDEX($B$14:$B$117&gt;=EU88,0),0),"")</f>
        <v>1</v>
      </c>
      <c r="EW88" s="194">
        <f t="shared" ca="1" si="142"/>
        <v>3.2000000000000006E-3</v>
      </c>
      <c r="EZ88" s="194">
        <f t="shared" si="143"/>
        <v>0</v>
      </c>
      <c r="FA88" s="19" t="e">
        <f ca="1"/>
        <v>#N/A</v>
      </c>
      <c r="FB88" s="208" t="e">
        <f t="shared" ca="1" si="144"/>
        <v>#N/A</v>
      </c>
      <c r="FC88" s="207"/>
      <c r="FD88" s="194"/>
      <c r="FE88" s="198" cm="1">
        <f t="array" ref="FE88">IFERROR(MATCH(TRUE,INDEX($B$14:$B$117&gt;=FD88,0),0),"")</f>
        <v>1</v>
      </c>
      <c r="FF88" s="194">
        <f t="shared" ca="1" si="145"/>
        <v>3.2000000000000006E-3</v>
      </c>
      <c r="FI88" s="194">
        <f t="shared" si="146"/>
        <v>0</v>
      </c>
      <c r="FJ88" s="19" t="e">
        <f ca="1"/>
        <v>#N/A</v>
      </c>
      <c r="FK88" s="208" t="e">
        <f t="shared" ca="1" si="147"/>
        <v>#N/A</v>
      </c>
      <c r="FL88" s="207"/>
      <c r="FM88" s="194"/>
      <c r="FN88" s="198" cm="1">
        <f t="array" ref="FN88">IFERROR(MATCH(TRUE,INDEX($B$14:$B$117&gt;=FM88,0),0),"")</f>
        <v>1</v>
      </c>
      <c r="FO88" s="194">
        <f t="shared" ca="1" si="148"/>
        <v>3.2000000000000006E-3</v>
      </c>
      <c r="FR88" s="194">
        <f t="shared" si="149"/>
        <v>0</v>
      </c>
      <c r="FS88" s="19" t="e">
        <f ca="1"/>
        <v>#N/A</v>
      </c>
      <c r="FT88" s="208" t="e">
        <f t="shared" ca="1" si="150"/>
        <v>#N/A</v>
      </c>
      <c r="FU88" s="207"/>
      <c r="FV88" s="194"/>
      <c r="FW88" s="198" cm="1">
        <f t="array" ref="FW88">IFERROR(MATCH(TRUE,INDEX($B$14:$B$117&gt;=FV88,0),0),"")</f>
        <v>1</v>
      </c>
      <c r="FX88" s="194">
        <f t="shared" ca="1" si="151"/>
        <v>3.2000000000000006E-3</v>
      </c>
      <c r="GA88" s="194">
        <f t="shared" si="152"/>
        <v>0</v>
      </c>
      <c r="GB88" s="19" t="e">
        <f ca="1"/>
        <v>#N/A</v>
      </c>
      <c r="GC88" s="208" t="e">
        <f t="shared" ca="1" si="153"/>
        <v>#N/A</v>
      </c>
    </row>
    <row r="89" spans="1:185" x14ac:dyDescent="0.2">
      <c r="A89" s="236">
        <v>75</v>
      </c>
      <c r="B89" s="195">
        <v>0.72815533980582503</v>
      </c>
      <c r="C89" s="194">
        <v>0.78669999999999984</v>
      </c>
      <c r="D89" s="195">
        <v>8.6E-3</v>
      </c>
      <c r="E89" s="194"/>
      <c r="F89" s="207">
        <f ca="1"/>
        <v>75</v>
      </c>
      <c r="G89" s="194">
        <f ca="1"/>
        <v>0.53956834532374098</v>
      </c>
      <c r="H89" s="198" cm="1">
        <f t="array" aca="1" ref="H89" ca="1">IFERROR(MATCH(TRUE,INDEX($B$14:$B$117&gt;=G89,0),0),"")</f>
        <v>57</v>
      </c>
      <c r="I89" s="194">
        <f t="shared" ca="1" si="98"/>
        <v>0.61507697841726627</v>
      </c>
      <c r="L89" s="194">
        <f t="shared" si="154"/>
        <v>0</v>
      </c>
      <c r="M89" s="19">
        <f ca="1"/>
        <v>0</v>
      </c>
      <c r="N89" s="208">
        <f t="shared" ca="1" si="155"/>
        <v>0</v>
      </c>
      <c r="O89" s="207">
        <f ca="1"/>
        <v>75</v>
      </c>
      <c r="P89" s="194">
        <f ca="1"/>
        <v>0.80645161290322587</v>
      </c>
      <c r="Q89" s="198" cm="1">
        <f t="array" aca="1" ref="Q89" ca="1">IFERROR(MATCH(TRUE,INDEX($B$14:$B$117&gt;=P89,0),0),"")</f>
        <v>85</v>
      </c>
      <c r="R89" s="194">
        <f t="shared" ca="1" si="99"/>
        <v>0.85317741935483893</v>
      </c>
      <c r="U89" s="194">
        <f t="shared" si="156"/>
        <v>0</v>
      </c>
      <c r="V89" s="19">
        <f ca="1"/>
        <v>0</v>
      </c>
      <c r="W89" s="208">
        <f t="shared" ca="1" si="157"/>
        <v>0</v>
      </c>
      <c r="X89" s="207">
        <f ca="1"/>
        <v>75</v>
      </c>
      <c r="Y89" s="194">
        <f ca="1"/>
        <v>0.87209302325581395</v>
      </c>
      <c r="Z89" s="198" cm="1">
        <f t="array" aca="1" ref="Z89" ca="1">IFERROR(MATCH(TRUE,INDEX($B$14:$B$117&gt;=Y89,0),0),"")</f>
        <v>91</v>
      </c>
      <c r="AA89" s="194">
        <f t="shared" ca="1" si="100"/>
        <v>0.90375697674418598</v>
      </c>
      <c r="AD89" s="194">
        <f t="shared" si="101"/>
        <v>0</v>
      </c>
      <c r="AE89" s="19">
        <f ca="1"/>
        <v>0</v>
      </c>
      <c r="AF89" s="208">
        <f t="shared" ca="1" si="102"/>
        <v>0</v>
      </c>
      <c r="AG89" s="207">
        <f ca="1"/>
        <v>75</v>
      </c>
      <c r="AH89" s="194">
        <f ca="1"/>
        <v>0.90361445783132532</v>
      </c>
      <c r="AI89" s="198" cm="1">
        <f t="array" aca="1" ref="AI89" ca="1">IFERROR(MATCH(TRUE,INDEX($B$14:$B$117&gt;=AH89,0),0),"")</f>
        <v>95</v>
      </c>
      <c r="AJ89" s="194">
        <f t="shared" ca="1" si="103"/>
        <v>0.92854939759036159</v>
      </c>
      <c r="AM89" s="194">
        <f t="shared" si="104"/>
        <v>0</v>
      </c>
      <c r="AN89" s="19">
        <f ca="1"/>
        <v>0</v>
      </c>
      <c r="AO89" s="208">
        <f t="shared" ca="1" si="105"/>
        <v>0</v>
      </c>
      <c r="AP89" s="207">
        <f ca="1"/>
        <v>75</v>
      </c>
      <c r="AQ89" s="194">
        <f ca="1"/>
        <v>0.91463414634146345</v>
      </c>
      <c r="AR89" s="198" cm="1">
        <f t="array" aca="1" ref="AR89" ca="1">IFERROR(MATCH(TRUE,INDEX($B$14:$B$117&gt;=AQ89,0),0),"")</f>
        <v>96</v>
      </c>
      <c r="AS89" s="194">
        <f t="shared" ca="1" si="106"/>
        <v>0.93725487804878083</v>
      </c>
      <c r="AV89" s="194">
        <f t="shared" si="107"/>
        <v>0</v>
      </c>
      <c r="AW89" s="19">
        <f ca="1"/>
        <v>0</v>
      </c>
      <c r="AX89" s="208">
        <f t="shared" ca="1" si="108"/>
        <v>0</v>
      </c>
      <c r="AY89" s="207">
        <f ca="1"/>
        <v>75</v>
      </c>
      <c r="AZ89" s="194">
        <f ca="1"/>
        <v>0.92592592592592582</v>
      </c>
      <c r="BA89" s="198" cm="1">
        <f t="array" aca="1" ref="BA89" ca="1">IFERROR(MATCH(TRUE,INDEX($B$14:$B$117&gt;=AZ89,0),0),"")</f>
        <v>97</v>
      </c>
      <c r="BB89" s="194">
        <f t="shared" ca="1" si="109"/>
        <v>0.94597777777777803</v>
      </c>
      <c r="BE89" s="194">
        <f t="shared" si="110"/>
        <v>0</v>
      </c>
      <c r="BF89" s="19">
        <f ca="1"/>
        <v>0</v>
      </c>
      <c r="BG89" s="208">
        <f t="shared" ca="1" si="111"/>
        <v>0</v>
      </c>
      <c r="BH89" s="207">
        <f ca="1"/>
        <v>75</v>
      </c>
      <c r="BI89" s="194">
        <f ca="1"/>
        <v>0.92592592592592582</v>
      </c>
      <c r="BJ89" s="198" cm="1">
        <f t="array" aca="1" ref="BJ89" ca="1">IFERROR(MATCH(TRUE,INDEX($B$14:$B$117&gt;=BI89,0),0),"")</f>
        <v>97</v>
      </c>
      <c r="BK89" s="194">
        <f t="shared" ca="1" si="112"/>
        <v>0.94597777777777803</v>
      </c>
      <c r="BN89" s="194">
        <f t="shared" si="113"/>
        <v>0</v>
      </c>
      <c r="BO89" s="19">
        <f ca="1"/>
        <v>0</v>
      </c>
      <c r="BP89" s="208">
        <f t="shared" ca="1" si="114"/>
        <v>0</v>
      </c>
      <c r="BQ89" s="207">
        <f ca="1"/>
        <v>75</v>
      </c>
      <c r="BR89" s="194">
        <f ca="1"/>
        <v>0.9375</v>
      </c>
      <c r="BS89" s="198" cm="1">
        <f t="array" aca="1" ref="BS89" ca="1">IFERROR(MATCH(TRUE,INDEX($B$14:$B$117&gt;=BR89,0),0),"")</f>
        <v>98</v>
      </c>
      <c r="BT89" s="194">
        <f t="shared" ca="1" si="115"/>
        <v>0.95491875000000015</v>
      </c>
      <c r="BW89" s="194">
        <f t="shared" si="116"/>
        <v>0</v>
      </c>
      <c r="BX89" s="19">
        <f ca="1"/>
        <v>0</v>
      </c>
      <c r="BY89" s="208">
        <f t="shared" ca="1" si="117"/>
        <v>0</v>
      </c>
      <c r="BZ89" s="207">
        <f ca="1"/>
        <v>75</v>
      </c>
      <c r="CA89" s="194">
        <f ca="1"/>
        <v>0.9375</v>
      </c>
      <c r="CB89" s="198" cm="1">
        <f t="array" aca="1" ref="CB89" ca="1">IFERROR(MATCH(TRUE,INDEX($B$14:$B$117&gt;=CA89,0),0),"")</f>
        <v>98</v>
      </c>
      <c r="CC89" s="194">
        <f t="shared" ca="1" si="118"/>
        <v>0.95491875000000015</v>
      </c>
      <c r="CF89" s="194">
        <f t="shared" si="119"/>
        <v>0</v>
      </c>
      <c r="CG89" s="19">
        <f ca="1"/>
        <v>0</v>
      </c>
      <c r="CH89" s="208">
        <f t="shared" ca="1" si="120"/>
        <v>0</v>
      </c>
      <c r="CI89" s="207">
        <f ca="1"/>
        <v>75</v>
      </c>
      <c r="CJ89" s="194">
        <f ca="1"/>
        <v>0.94936708860759489</v>
      </c>
      <c r="CK89" s="198" cm="1">
        <f t="array" aca="1" ref="CK89" ca="1">IFERROR(MATCH(TRUE,INDEX($B$14:$B$117&gt;=CJ89,0),0),"")</f>
        <v>99</v>
      </c>
      <c r="CL89" s="194">
        <f t="shared" ca="1" si="121"/>
        <v>0.96408607594936724</v>
      </c>
      <c r="CO89" s="194">
        <f t="shared" si="122"/>
        <v>0</v>
      </c>
      <c r="CP89" s="19">
        <f ca="1"/>
        <v>0</v>
      </c>
      <c r="CQ89" s="208">
        <f t="shared" ca="1" si="123"/>
        <v>0</v>
      </c>
      <c r="CR89" s="207"/>
      <c r="CS89" s="194"/>
      <c r="CT89" s="198" cm="1">
        <f t="array" ref="CT89">IFERROR(MATCH(TRUE,INDEX($B$14:$B$117&gt;=CS89,0),0),"")</f>
        <v>1</v>
      </c>
      <c r="CU89" s="194">
        <f t="shared" ca="1" si="124"/>
        <v>3.2000000000000006E-3</v>
      </c>
      <c r="CX89" s="194">
        <f t="shared" si="125"/>
        <v>0</v>
      </c>
      <c r="CY89" s="19" t="e">
        <f ca="1"/>
        <v>#N/A</v>
      </c>
      <c r="CZ89" s="208" t="e">
        <f t="shared" ca="1" si="126"/>
        <v>#N/A</v>
      </c>
      <c r="DA89" s="207"/>
      <c r="DB89" s="194"/>
      <c r="DC89" s="198" cm="1">
        <f t="array" ref="DC89">IFERROR(MATCH(TRUE,INDEX($B$14:$B$117&gt;=DB89,0),0),"")</f>
        <v>1</v>
      </c>
      <c r="DD89" s="194">
        <f t="shared" ca="1" si="127"/>
        <v>3.2000000000000006E-3</v>
      </c>
      <c r="DG89" s="194">
        <f t="shared" si="128"/>
        <v>0</v>
      </c>
      <c r="DH89" s="19" t="e">
        <f ca="1"/>
        <v>#N/A</v>
      </c>
      <c r="DI89" s="208" t="e">
        <f t="shared" ca="1" si="129"/>
        <v>#N/A</v>
      </c>
      <c r="DJ89" s="207"/>
      <c r="DK89" s="194"/>
      <c r="DL89" s="198" cm="1">
        <f t="array" ref="DL89">IFERROR(MATCH(TRUE,INDEX($B$14:$B$117&gt;=DK89,0),0),"")</f>
        <v>1</v>
      </c>
      <c r="DM89" s="194">
        <f t="shared" ca="1" si="130"/>
        <v>3.2000000000000006E-3</v>
      </c>
      <c r="DP89" s="194">
        <f t="shared" si="131"/>
        <v>0</v>
      </c>
      <c r="DQ89" s="19" t="e">
        <f ca="1"/>
        <v>#N/A</v>
      </c>
      <c r="DR89" s="208" t="e">
        <f t="shared" ca="1" si="132"/>
        <v>#N/A</v>
      </c>
      <c r="DS89" s="207"/>
      <c r="DT89" s="194"/>
      <c r="DU89" s="198" cm="1">
        <f t="array" ref="DU89">IFERROR(MATCH(TRUE,INDEX($B$14:$B$117&gt;=DT89,0),0),"")</f>
        <v>1</v>
      </c>
      <c r="DV89" s="194">
        <f t="shared" ca="1" si="133"/>
        <v>3.2000000000000006E-3</v>
      </c>
      <c r="DY89" s="194">
        <f t="shared" si="134"/>
        <v>0</v>
      </c>
      <c r="DZ89" s="19" t="e">
        <f ca="1"/>
        <v>#N/A</v>
      </c>
      <c r="EA89" s="208" t="e">
        <f t="shared" ca="1" si="135"/>
        <v>#N/A</v>
      </c>
      <c r="EB89" s="207"/>
      <c r="EC89" s="194"/>
      <c r="ED89" s="198" cm="1">
        <f t="array" ref="ED89">IFERROR(MATCH(TRUE,INDEX($B$14:$B$117&gt;=EC89,0),0),"")</f>
        <v>1</v>
      </c>
      <c r="EE89" s="194">
        <f t="shared" ca="1" si="136"/>
        <v>3.2000000000000006E-3</v>
      </c>
      <c r="EH89" s="194">
        <f t="shared" si="137"/>
        <v>0</v>
      </c>
      <c r="EI89" s="19" t="e">
        <f ca="1"/>
        <v>#N/A</v>
      </c>
      <c r="EJ89" s="208" t="e">
        <f t="shared" ca="1" si="138"/>
        <v>#N/A</v>
      </c>
      <c r="EK89" s="207"/>
      <c r="EL89" s="194"/>
      <c r="EM89" s="198" cm="1">
        <f t="array" ref="EM89">IFERROR(MATCH(TRUE,INDEX($B$14:$B$117&gt;=EL89,0),0),"")</f>
        <v>1</v>
      </c>
      <c r="EN89" s="194">
        <f t="shared" ca="1" si="139"/>
        <v>3.2000000000000006E-3</v>
      </c>
      <c r="EQ89" s="194">
        <f t="shared" si="140"/>
        <v>0</v>
      </c>
      <c r="ER89" s="19" t="e">
        <f ca="1"/>
        <v>#N/A</v>
      </c>
      <c r="ES89" s="208" t="e">
        <f t="shared" ca="1" si="141"/>
        <v>#N/A</v>
      </c>
      <c r="ET89" s="207"/>
      <c r="EU89" s="194"/>
      <c r="EV89" s="198" cm="1">
        <f t="array" ref="EV89">IFERROR(MATCH(TRUE,INDEX($B$14:$B$117&gt;=EU89,0),0),"")</f>
        <v>1</v>
      </c>
      <c r="EW89" s="194">
        <f t="shared" ca="1" si="142"/>
        <v>3.2000000000000006E-3</v>
      </c>
      <c r="EZ89" s="194">
        <f t="shared" si="143"/>
        <v>0</v>
      </c>
      <c r="FA89" s="19" t="e">
        <f ca="1"/>
        <v>#N/A</v>
      </c>
      <c r="FB89" s="208" t="e">
        <f t="shared" ca="1" si="144"/>
        <v>#N/A</v>
      </c>
      <c r="FC89" s="207"/>
      <c r="FD89" s="194"/>
      <c r="FE89" s="198" cm="1">
        <f t="array" ref="FE89">IFERROR(MATCH(TRUE,INDEX($B$14:$B$117&gt;=FD89,0),0),"")</f>
        <v>1</v>
      </c>
      <c r="FF89" s="194">
        <f t="shared" ca="1" si="145"/>
        <v>3.2000000000000006E-3</v>
      </c>
      <c r="FI89" s="194">
        <f t="shared" si="146"/>
        <v>0</v>
      </c>
      <c r="FJ89" s="19" t="e">
        <f ca="1"/>
        <v>#N/A</v>
      </c>
      <c r="FK89" s="208" t="e">
        <f t="shared" ca="1" si="147"/>
        <v>#N/A</v>
      </c>
      <c r="FL89" s="207"/>
      <c r="FM89" s="194"/>
      <c r="FN89" s="198" cm="1">
        <f t="array" ref="FN89">IFERROR(MATCH(TRUE,INDEX($B$14:$B$117&gt;=FM89,0),0),"")</f>
        <v>1</v>
      </c>
      <c r="FO89" s="194">
        <f t="shared" ca="1" si="148"/>
        <v>3.2000000000000006E-3</v>
      </c>
      <c r="FR89" s="194">
        <f t="shared" si="149"/>
        <v>0</v>
      </c>
      <c r="FS89" s="19" t="e">
        <f ca="1"/>
        <v>#N/A</v>
      </c>
      <c r="FT89" s="208" t="e">
        <f t="shared" ca="1" si="150"/>
        <v>#N/A</v>
      </c>
      <c r="FU89" s="207"/>
      <c r="FV89" s="194"/>
      <c r="FW89" s="198" cm="1">
        <f t="array" ref="FW89">IFERROR(MATCH(TRUE,INDEX($B$14:$B$117&gt;=FV89,0),0),"")</f>
        <v>1</v>
      </c>
      <c r="FX89" s="194">
        <f t="shared" ca="1" si="151"/>
        <v>3.2000000000000006E-3</v>
      </c>
      <c r="GA89" s="194">
        <f t="shared" si="152"/>
        <v>0</v>
      </c>
      <c r="GB89" s="19" t="e">
        <f ca="1"/>
        <v>#N/A</v>
      </c>
      <c r="GC89" s="208" t="e">
        <f t="shared" ca="1" si="153"/>
        <v>#N/A</v>
      </c>
    </row>
    <row r="90" spans="1:185" x14ac:dyDescent="0.2">
      <c r="A90" s="236">
        <v>76</v>
      </c>
      <c r="B90" s="195">
        <v>0.7378640776699027</v>
      </c>
      <c r="C90" s="194">
        <v>0.7952999999999999</v>
      </c>
      <c r="D90" s="195">
        <v>8.6E-3</v>
      </c>
      <c r="E90" s="194"/>
      <c r="F90" s="207">
        <f ca="1"/>
        <v>76</v>
      </c>
      <c r="G90" s="194">
        <f ca="1"/>
        <v>0.5467625899280576</v>
      </c>
      <c r="H90" s="198" cm="1">
        <f t="array" aca="1" ref="H90" ca="1">IFERROR(MATCH(TRUE,INDEX($B$14:$B$117&gt;=G90,0),0),"")</f>
        <v>58</v>
      </c>
      <c r="I90" s="194">
        <f t="shared" ca="1" si="98"/>
        <v>0.62129568345323749</v>
      </c>
      <c r="L90" s="194">
        <f t="shared" si="154"/>
        <v>0</v>
      </c>
      <c r="M90" s="19">
        <f ca="1"/>
        <v>0</v>
      </c>
      <c r="N90" s="208">
        <f t="shared" ca="1" si="155"/>
        <v>0</v>
      </c>
      <c r="O90" s="207">
        <f ca="1"/>
        <v>76</v>
      </c>
      <c r="P90" s="194">
        <f ca="1"/>
        <v>0.81720430107526887</v>
      </c>
      <c r="Q90" s="198" cm="1">
        <f t="array" aca="1" ref="Q90" ca="1">IFERROR(MATCH(TRUE,INDEX($B$14:$B$117&gt;=P90,0),0),"")</f>
        <v>86</v>
      </c>
      <c r="R90" s="194">
        <f t="shared" ca="1" si="99"/>
        <v>0.86137311827956997</v>
      </c>
      <c r="U90" s="194">
        <f t="shared" si="156"/>
        <v>0</v>
      </c>
      <c r="V90" s="19">
        <f ca="1"/>
        <v>0</v>
      </c>
      <c r="W90" s="208">
        <f t="shared" ca="1" si="157"/>
        <v>0</v>
      </c>
      <c r="X90" s="207">
        <f ca="1"/>
        <v>76</v>
      </c>
      <c r="Y90" s="194">
        <f ca="1"/>
        <v>0.88372093023255816</v>
      </c>
      <c r="Z90" s="198" cm="1">
        <f t="array" aca="1" ref="Z90" ca="1">IFERROR(MATCH(TRUE,INDEX($B$14:$B$117&gt;=Y90,0),0),"")</f>
        <v>93</v>
      </c>
      <c r="AA90" s="194">
        <f t="shared" ca="1" si="100"/>
        <v>0.91297674418604657</v>
      </c>
      <c r="AD90" s="194">
        <f t="shared" si="101"/>
        <v>0</v>
      </c>
      <c r="AE90" s="19">
        <f ca="1"/>
        <v>0</v>
      </c>
      <c r="AF90" s="208">
        <f t="shared" ca="1" si="102"/>
        <v>0</v>
      </c>
      <c r="AG90" s="207">
        <f ca="1"/>
        <v>76</v>
      </c>
      <c r="AH90" s="194">
        <f ca="1"/>
        <v>0.9156626506024097</v>
      </c>
      <c r="AI90" s="198" cm="1">
        <f t="array" aca="1" ref="AI90" ca="1">IFERROR(MATCH(TRUE,INDEX($B$14:$B$117&gt;=AH90,0),0),"")</f>
        <v>96</v>
      </c>
      <c r="AJ90" s="194">
        <f t="shared" ca="1" si="103"/>
        <v>0.93804939759036177</v>
      </c>
      <c r="AM90" s="194">
        <f t="shared" si="104"/>
        <v>0</v>
      </c>
      <c r="AN90" s="19">
        <f ca="1"/>
        <v>0</v>
      </c>
      <c r="AO90" s="208">
        <f t="shared" ca="1" si="105"/>
        <v>0</v>
      </c>
      <c r="AP90" s="207">
        <f ca="1"/>
        <v>76</v>
      </c>
      <c r="AQ90" s="194">
        <f ca="1"/>
        <v>0.92682926829268297</v>
      </c>
      <c r="AR90" s="198" cm="1">
        <f t="array" aca="1" ref="AR90" ca="1">IFERROR(MATCH(TRUE,INDEX($B$14:$B$117&gt;=AQ90,0),0),"")</f>
        <v>97</v>
      </c>
      <c r="AS90" s="194">
        <f t="shared" ca="1" si="106"/>
        <v>0.94667560975609788</v>
      </c>
      <c r="AV90" s="194">
        <f t="shared" si="107"/>
        <v>0</v>
      </c>
      <c r="AW90" s="19">
        <f ca="1"/>
        <v>0</v>
      </c>
      <c r="AX90" s="208">
        <f t="shared" ca="1" si="108"/>
        <v>0</v>
      </c>
      <c r="AY90" s="207">
        <f ca="1"/>
        <v>76</v>
      </c>
      <c r="AZ90" s="194">
        <f ca="1"/>
        <v>0.93827160493827155</v>
      </c>
      <c r="BA90" s="198" cm="1">
        <f t="array" aca="1" ref="BA90" ca="1">IFERROR(MATCH(TRUE,INDEX($B$14:$B$117&gt;=AZ90,0),0),"")</f>
        <v>98</v>
      </c>
      <c r="BB90" s="194">
        <f t="shared" ca="1" si="109"/>
        <v>0.95551481481481493</v>
      </c>
      <c r="BE90" s="194">
        <f t="shared" si="110"/>
        <v>0</v>
      </c>
      <c r="BF90" s="19">
        <f ca="1"/>
        <v>0</v>
      </c>
      <c r="BG90" s="208">
        <f t="shared" ca="1" si="111"/>
        <v>0</v>
      </c>
      <c r="BH90" s="207">
        <f ca="1"/>
        <v>76</v>
      </c>
      <c r="BI90" s="194">
        <f ca="1"/>
        <v>0.93827160493827155</v>
      </c>
      <c r="BJ90" s="198" cm="1">
        <f t="array" aca="1" ref="BJ90" ca="1">IFERROR(MATCH(TRUE,INDEX($B$14:$B$117&gt;=BI90,0),0),"")</f>
        <v>98</v>
      </c>
      <c r="BK90" s="194">
        <f t="shared" ca="1" si="112"/>
        <v>0.95551481481481493</v>
      </c>
      <c r="BN90" s="194">
        <f t="shared" si="113"/>
        <v>0</v>
      </c>
      <c r="BO90" s="19">
        <f ca="1"/>
        <v>0</v>
      </c>
      <c r="BP90" s="208">
        <f t="shared" ca="1" si="114"/>
        <v>0</v>
      </c>
      <c r="BQ90" s="207">
        <f ca="1"/>
        <v>76</v>
      </c>
      <c r="BR90" s="194">
        <f ca="1"/>
        <v>0.95000000000000007</v>
      </c>
      <c r="BS90" s="198" cm="1">
        <f t="array" aca="1" ref="BS90" ca="1">IFERROR(MATCH(TRUE,INDEX($B$14:$B$117&gt;=BR90,0),0),"")</f>
        <v>99</v>
      </c>
      <c r="BT90" s="194">
        <f t="shared" ca="1" si="115"/>
        <v>0.96457500000000029</v>
      </c>
      <c r="BW90" s="194">
        <f t="shared" si="116"/>
        <v>0</v>
      </c>
      <c r="BX90" s="19">
        <f ca="1"/>
        <v>0</v>
      </c>
      <c r="BY90" s="208">
        <f t="shared" ca="1" si="117"/>
        <v>0</v>
      </c>
      <c r="BZ90" s="207">
        <f ca="1"/>
        <v>76</v>
      </c>
      <c r="CA90" s="194">
        <f ca="1"/>
        <v>0.95000000000000007</v>
      </c>
      <c r="CB90" s="198" cm="1">
        <f t="array" aca="1" ref="CB90" ca="1">IFERROR(MATCH(TRUE,INDEX($B$14:$B$117&gt;=CA90,0),0),"")</f>
        <v>99</v>
      </c>
      <c r="CC90" s="194">
        <f t="shared" ca="1" si="118"/>
        <v>0.96457500000000029</v>
      </c>
      <c r="CF90" s="194">
        <f t="shared" si="119"/>
        <v>0</v>
      </c>
      <c r="CG90" s="19">
        <f ca="1"/>
        <v>0</v>
      </c>
      <c r="CH90" s="208">
        <f t="shared" ca="1" si="120"/>
        <v>0</v>
      </c>
      <c r="CI90" s="207">
        <f ca="1"/>
        <v>76</v>
      </c>
      <c r="CJ90" s="194">
        <f ca="1"/>
        <v>0.96202531645569622</v>
      </c>
      <c r="CK90" s="198" cm="1">
        <f t="array" aca="1" ref="CK90" ca="1">IFERROR(MATCH(TRUE,INDEX($B$14:$B$117&gt;=CJ90,0),0),"")</f>
        <v>101</v>
      </c>
      <c r="CL90" s="194">
        <f t="shared" ca="1" si="121"/>
        <v>0.97395569620253164</v>
      </c>
      <c r="CO90" s="194">
        <f t="shared" si="122"/>
        <v>0</v>
      </c>
      <c r="CP90" s="19">
        <f ca="1"/>
        <v>0</v>
      </c>
      <c r="CQ90" s="208">
        <f t="shared" ca="1" si="123"/>
        <v>0</v>
      </c>
      <c r="CR90" s="207"/>
      <c r="CS90" s="194"/>
      <c r="CT90" s="198" cm="1">
        <f t="array" ref="CT90">IFERROR(MATCH(TRUE,INDEX($B$14:$B$117&gt;=CS90,0),0),"")</f>
        <v>1</v>
      </c>
      <c r="CU90" s="194">
        <f t="shared" ca="1" si="124"/>
        <v>3.2000000000000006E-3</v>
      </c>
      <c r="CX90" s="194">
        <f t="shared" si="125"/>
        <v>0</v>
      </c>
      <c r="CY90" s="19" t="e">
        <f ca="1"/>
        <v>#N/A</v>
      </c>
      <c r="CZ90" s="208" t="e">
        <f t="shared" ca="1" si="126"/>
        <v>#N/A</v>
      </c>
      <c r="DA90" s="207"/>
      <c r="DB90" s="194"/>
      <c r="DC90" s="198" cm="1">
        <f t="array" ref="DC90">IFERROR(MATCH(TRUE,INDEX($B$14:$B$117&gt;=DB90,0),0),"")</f>
        <v>1</v>
      </c>
      <c r="DD90" s="194">
        <f t="shared" ca="1" si="127"/>
        <v>3.2000000000000006E-3</v>
      </c>
      <c r="DG90" s="194">
        <f t="shared" si="128"/>
        <v>0</v>
      </c>
      <c r="DH90" s="19" t="e">
        <f ca="1"/>
        <v>#N/A</v>
      </c>
      <c r="DI90" s="208" t="e">
        <f t="shared" ca="1" si="129"/>
        <v>#N/A</v>
      </c>
      <c r="DJ90" s="207"/>
      <c r="DK90" s="194"/>
      <c r="DL90" s="198" cm="1">
        <f t="array" ref="DL90">IFERROR(MATCH(TRUE,INDEX($B$14:$B$117&gt;=DK90,0),0),"")</f>
        <v>1</v>
      </c>
      <c r="DM90" s="194">
        <f t="shared" ca="1" si="130"/>
        <v>3.2000000000000006E-3</v>
      </c>
      <c r="DP90" s="194">
        <f t="shared" si="131"/>
        <v>0</v>
      </c>
      <c r="DQ90" s="19" t="e">
        <f ca="1"/>
        <v>#N/A</v>
      </c>
      <c r="DR90" s="208" t="e">
        <f t="shared" ca="1" si="132"/>
        <v>#N/A</v>
      </c>
      <c r="DS90" s="207"/>
      <c r="DT90" s="194"/>
      <c r="DU90" s="198" cm="1">
        <f t="array" ref="DU90">IFERROR(MATCH(TRUE,INDEX($B$14:$B$117&gt;=DT90,0),0),"")</f>
        <v>1</v>
      </c>
      <c r="DV90" s="194">
        <f t="shared" ca="1" si="133"/>
        <v>3.2000000000000006E-3</v>
      </c>
      <c r="DY90" s="194">
        <f t="shared" si="134"/>
        <v>0</v>
      </c>
      <c r="DZ90" s="19" t="e">
        <f ca="1"/>
        <v>#N/A</v>
      </c>
      <c r="EA90" s="208" t="e">
        <f t="shared" ca="1" si="135"/>
        <v>#N/A</v>
      </c>
      <c r="EB90" s="207"/>
      <c r="EC90" s="194"/>
      <c r="ED90" s="198" cm="1">
        <f t="array" ref="ED90">IFERROR(MATCH(TRUE,INDEX($B$14:$B$117&gt;=EC90,0),0),"")</f>
        <v>1</v>
      </c>
      <c r="EE90" s="194">
        <f t="shared" ca="1" si="136"/>
        <v>3.2000000000000006E-3</v>
      </c>
      <c r="EH90" s="194">
        <f t="shared" si="137"/>
        <v>0</v>
      </c>
      <c r="EI90" s="19" t="e">
        <f ca="1"/>
        <v>#N/A</v>
      </c>
      <c r="EJ90" s="208" t="e">
        <f t="shared" ca="1" si="138"/>
        <v>#N/A</v>
      </c>
      <c r="EK90" s="207"/>
      <c r="EL90" s="194"/>
      <c r="EM90" s="198" cm="1">
        <f t="array" ref="EM90">IFERROR(MATCH(TRUE,INDEX($B$14:$B$117&gt;=EL90,0),0),"")</f>
        <v>1</v>
      </c>
      <c r="EN90" s="194">
        <f t="shared" ca="1" si="139"/>
        <v>3.2000000000000006E-3</v>
      </c>
      <c r="EQ90" s="194">
        <f t="shared" si="140"/>
        <v>0</v>
      </c>
      <c r="ER90" s="19" t="e">
        <f ca="1"/>
        <v>#N/A</v>
      </c>
      <c r="ES90" s="208" t="e">
        <f t="shared" ca="1" si="141"/>
        <v>#N/A</v>
      </c>
      <c r="ET90" s="207"/>
      <c r="EU90" s="194"/>
      <c r="EV90" s="198" cm="1">
        <f t="array" ref="EV90">IFERROR(MATCH(TRUE,INDEX($B$14:$B$117&gt;=EU90,0),0),"")</f>
        <v>1</v>
      </c>
      <c r="EW90" s="194">
        <f t="shared" ca="1" si="142"/>
        <v>3.2000000000000006E-3</v>
      </c>
      <c r="EZ90" s="194">
        <f t="shared" si="143"/>
        <v>0</v>
      </c>
      <c r="FA90" s="19" t="e">
        <f ca="1"/>
        <v>#N/A</v>
      </c>
      <c r="FB90" s="208" t="e">
        <f t="shared" ca="1" si="144"/>
        <v>#N/A</v>
      </c>
      <c r="FC90" s="207"/>
      <c r="FD90" s="194"/>
      <c r="FE90" s="198" cm="1">
        <f t="array" ref="FE90">IFERROR(MATCH(TRUE,INDEX($B$14:$B$117&gt;=FD90,0),0),"")</f>
        <v>1</v>
      </c>
      <c r="FF90" s="194">
        <f t="shared" ca="1" si="145"/>
        <v>3.2000000000000006E-3</v>
      </c>
      <c r="FI90" s="194">
        <f t="shared" si="146"/>
        <v>0</v>
      </c>
      <c r="FJ90" s="19" t="e">
        <f ca="1"/>
        <v>#N/A</v>
      </c>
      <c r="FK90" s="208" t="e">
        <f t="shared" ca="1" si="147"/>
        <v>#N/A</v>
      </c>
      <c r="FL90" s="207"/>
      <c r="FM90" s="194"/>
      <c r="FN90" s="198" cm="1">
        <f t="array" ref="FN90">IFERROR(MATCH(TRUE,INDEX($B$14:$B$117&gt;=FM90,0),0),"")</f>
        <v>1</v>
      </c>
      <c r="FO90" s="194">
        <f t="shared" ca="1" si="148"/>
        <v>3.2000000000000006E-3</v>
      </c>
      <c r="FR90" s="194">
        <f t="shared" si="149"/>
        <v>0</v>
      </c>
      <c r="FS90" s="19" t="e">
        <f ca="1"/>
        <v>#N/A</v>
      </c>
      <c r="FT90" s="208" t="e">
        <f t="shared" ca="1" si="150"/>
        <v>#N/A</v>
      </c>
      <c r="FU90" s="207"/>
      <c r="FV90" s="194"/>
      <c r="FW90" s="198" cm="1">
        <f t="array" ref="FW90">IFERROR(MATCH(TRUE,INDEX($B$14:$B$117&gt;=FV90,0),0),"")</f>
        <v>1</v>
      </c>
      <c r="FX90" s="194">
        <f t="shared" ca="1" si="151"/>
        <v>3.2000000000000006E-3</v>
      </c>
      <c r="GA90" s="194">
        <f t="shared" si="152"/>
        <v>0</v>
      </c>
      <c r="GB90" s="19" t="e">
        <f ca="1"/>
        <v>#N/A</v>
      </c>
      <c r="GC90" s="208" t="e">
        <f t="shared" ca="1" si="153"/>
        <v>#N/A</v>
      </c>
    </row>
    <row r="91" spans="1:185" x14ac:dyDescent="0.2">
      <c r="A91" s="236">
        <v>77</v>
      </c>
      <c r="B91" s="195">
        <v>0.74757281553398036</v>
      </c>
      <c r="C91" s="194">
        <v>0.80389999999999995</v>
      </c>
      <c r="D91" s="195">
        <v>8.6E-3</v>
      </c>
      <c r="E91" s="194"/>
      <c r="F91" s="207">
        <f ca="1"/>
        <v>77</v>
      </c>
      <c r="G91" s="194">
        <f ca="1"/>
        <v>0.5539568345323741</v>
      </c>
      <c r="H91" s="198" cm="1">
        <f t="array" aca="1" ref="H91" ca="1">IFERROR(MATCH(TRUE,INDEX($B$14:$B$117&gt;=G91,0),0),"")</f>
        <v>59</v>
      </c>
      <c r="I91" s="194">
        <f t="shared" ca="1" si="98"/>
        <v>0.62737194244604322</v>
      </c>
      <c r="L91" s="194">
        <f t="shared" si="154"/>
        <v>0</v>
      </c>
      <c r="M91" s="19">
        <f ca="1"/>
        <v>0</v>
      </c>
      <c r="N91" s="208">
        <f t="shared" ca="1" si="155"/>
        <v>0</v>
      </c>
      <c r="O91" s="207">
        <f ca="1"/>
        <v>77</v>
      </c>
      <c r="P91" s="194">
        <f ca="1"/>
        <v>0.82795698924731187</v>
      </c>
      <c r="Q91" s="198" cm="1">
        <f t="array" aca="1" ref="Q91" ca="1">IFERROR(MATCH(TRUE,INDEX($B$14:$B$117&gt;=P91,0),0),"")</f>
        <v>87</v>
      </c>
      <c r="R91" s="194">
        <f t="shared" ca="1" si="99"/>
        <v>0.86956881720430113</v>
      </c>
      <c r="U91" s="194">
        <f t="shared" si="156"/>
        <v>0</v>
      </c>
      <c r="V91" s="19">
        <f ca="1"/>
        <v>0</v>
      </c>
      <c r="W91" s="208">
        <f t="shared" ca="1" si="157"/>
        <v>0</v>
      </c>
      <c r="X91" s="207">
        <f ca="1"/>
        <v>77</v>
      </c>
      <c r="Y91" s="194">
        <f ca="1"/>
        <v>0.89534883720930236</v>
      </c>
      <c r="Z91" s="198" cm="1">
        <f t="array" aca="1" ref="Z91" ca="1">IFERROR(MATCH(TRUE,INDEX($B$14:$B$117&gt;=Y91,0),0),"")</f>
        <v>94</v>
      </c>
      <c r="AA91" s="194">
        <f t="shared" ca="1" si="100"/>
        <v>0.92207906976744192</v>
      </c>
      <c r="AD91" s="194">
        <f t="shared" si="101"/>
        <v>0</v>
      </c>
      <c r="AE91" s="19">
        <f ca="1"/>
        <v>0</v>
      </c>
      <c r="AF91" s="208">
        <f t="shared" ca="1" si="102"/>
        <v>0</v>
      </c>
      <c r="AG91" s="207">
        <f ca="1"/>
        <v>77</v>
      </c>
      <c r="AH91" s="194">
        <f ca="1"/>
        <v>0.92771084337349408</v>
      </c>
      <c r="AI91" s="198" cm="1">
        <f t="array" aca="1" ref="AI91" ca="1">IFERROR(MATCH(TRUE,INDEX($B$14:$B$117&gt;=AH91,0),0),"")</f>
        <v>97</v>
      </c>
      <c r="AJ91" s="194">
        <f t="shared" ca="1" si="103"/>
        <v>0.94735662650602448</v>
      </c>
      <c r="AM91" s="194">
        <f t="shared" si="104"/>
        <v>0</v>
      </c>
      <c r="AN91" s="19">
        <f ca="1"/>
        <v>0</v>
      </c>
      <c r="AO91" s="208">
        <f t="shared" ca="1" si="105"/>
        <v>0</v>
      </c>
      <c r="AP91" s="207">
        <f ca="1"/>
        <v>77</v>
      </c>
      <c r="AQ91" s="194">
        <f ca="1"/>
        <v>0.9390243902439025</v>
      </c>
      <c r="AR91" s="198" cm="1">
        <f t="array" aca="1" ref="AR91" ca="1">IFERROR(MATCH(TRUE,INDEX($B$14:$B$117&gt;=AQ91,0),0),"")</f>
        <v>98</v>
      </c>
      <c r="AS91" s="194">
        <f t="shared" ca="1" si="106"/>
        <v>0.95609634146341482</v>
      </c>
      <c r="AV91" s="194">
        <f t="shared" si="107"/>
        <v>0</v>
      </c>
      <c r="AW91" s="19">
        <f ca="1"/>
        <v>0</v>
      </c>
      <c r="AX91" s="208">
        <f t="shared" ca="1" si="108"/>
        <v>0</v>
      </c>
      <c r="AY91" s="207">
        <f ca="1"/>
        <v>77</v>
      </c>
      <c r="AZ91" s="194">
        <f ca="1"/>
        <v>0.95061728395061729</v>
      </c>
      <c r="BA91" s="198" cm="1">
        <f t="array" aca="1" ref="BA91" ca="1">IFERROR(MATCH(TRUE,INDEX($B$14:$B$117&gt;=AZ91,0),0),"")</f>
        <v>99</v>
      </c>
      <c r="BB91" s="194">
        <f t="shared" ca="1" si="109"/>
        <v>0.96505185185185205</v>
      </c>
      <c r="BE91" s="194">
        <f t="shared" si="110"/>
        <v>0</v>
      </c>
      <c r="BF91" s="19">
        <f ca="1"/>
        <v>0</v>
      </c>
      <c r="BG91" s="208">
        <f t="shared" ca="1" si="111"/>
        <v>0</v>
      </c>
      <c r="BH91" s="207">
        <f ca="1"/>
        <v>77</v>
      </c>
      <c r="BI91" s="194">
        <f ca="1"/>
        <v>0.95061728395061729</v>
      </c>
      <c r="BJ91" s="198" cm="1">
        <f t="array" aca="1" ref="BJ91" ca="1">IFERROR(MATCH(TRUE,INDEX($B$14:$B$117&gt;=BI91,0),0),"")</f>
        <v>99</v>
      </c>
      <c r="BK91" s="194">
        <f t="shared" ca="1" si="112"/>
        <v>0.96505185185185205</v>
      </c>
      <c r="BN91" s="194">
        <f t="shared" si="113"/>
        <v>0</v>
      </c>
      <c r="BO91" s="19">
        <f ca="1"/>
        <v>0</v>
      </c>
      <c r="BP91" s="208">
        <f t="shared" ca="1" si="114"/>
        <v>0</v>
      </c>
      <c r="BQ91" s="207">
        <f ca="1"/>
        <v>77</v>
      </c>
      <c r="BR91" s="194">
        <f ca="1"/>
        <v>0.96250000000000002</v>
      </c>
      <c r="BS91" s="198" cm="1">
        <f t="array" aca="1" ref="BS91" ca="1">IFERROR(MATCH(TRUE,INDEX($B$14:$B$117&gt;=BR91,0),0),"")</f>
        <v>101</v>
      </c>
      <c r="BT91" s="194">
        <f t="shared" ca="1" si="115"/>
        <v>0.97431750000000006</v>
      </c>
      <c r="BW91" s="194">
        <f t="shared" si="116"/>
        <v>0</v>
      </c>
      <c r="BX91" s="19">
        <f ca="1"/>
        <v>0</v>
      </c>
      <c r="BY91" s="208">
        <f t="shared" ca="1" si="117"/>
        <v>0</v>
      </c>
      <c r="BZ91" s="207">
        <f ca="1"/>
        <v>77</v>
      </c>
      <c r="CA91" s="194">
        <f ca="1"/>
        <v>0.96250000000000002</v>
      </c>
      <c r="CB91" s="198" cm="1">
        <f t="array" aca="1" ref="CB91" ca="1">IFERROR(MATCH(TRUE,INDEX($B$14:$B$117&gt;=CA91,0),0),"")</f>
        <v>101</v>
      </c>
      <c r="CC91" s="194">
        <f t="shared" ca="1" si="118"/>
        <v>0.97431750000000006</v>
      </c>
      <c r="CF91" s="194">
        <f t="shared" si="119"/>
        <v>0</v>
      </c>
      <c r="CG91" s="19">
        <f ca="1"/>
        <v>0</v>
      </c>
      <c r="CH91" s="208">
        <f t="shared" ca="1" si="120"/>
        <v>0</v>
      </c>
      <c r="CI91" s="207">
        <f ca="1"/>
        <v>77</v>
      </c>
      <c r="CJ91" s="194">
        <f ca="1"/>
        <v>0.97468354430379744</v>
      </c>
      <c r="CK91" s="198" cm="1">
        <f t="array" aca="1" ref="CK91" ca="1">IFERROR(MATCH(TRUE,INDEX($B$14:$B$117&gt;=CJ91,0),0),"")</f>
        <v>102</v>
      </c>
      <c r="CL91" s="194">
        <f t="shared" ca="1" si="121"/>
        <v>0.98427215189873418</v>
      </c>
      <c r="CO91" s="194">
        <f t="shared" si="122"/>
        <v>0</v>
      </c>
      <c r="CP91" s="19">
        <f ca="1"/>
        <v>0</v>
      </c>
      <c r="CQ91" s="208">
        <f t="shared" ca="1" si="123"/>
        <v>0</v>
      </c>
      <c r="CR91" s="207"/>
      <c r="CS91" s="194"/>
      <c r="CT91" s="198" cm="1">
        <f t="array" ref="CT91">IFERROR(MATCH(TRUE,INDEX($B$14:$B$117&gt;=CS91,0),0),"")</f>
        <v>1</v>
      </c>
      <c r="CU91" s="194">
        <f t="shared" ca="1" si="124"/>
        <v>3.2000000000000006E-3</v>
      </c>
      <c r="CX91" s="194">
        <f t="shared" si="125"/>
        <v>0</v>
      </c>
      <c r="CY91" s="19" t="e">
        <f ca="1"/>
        <v>#N/A</v>
      </c>
      <c r="CZ91" s="208" t="e">
        <f t="shared" ca="1" si="126"/>
        <v>#N/A</v>
      </c>
      <c r="DA91" s="207"/>
      <c r="DB91" s="194"/>
      <c r="DC91" s="198" cm="1">
        <f t="array" ref="DC91">IFERROR(MATCH(TRUE,INDEX($B$14:$B$117&gt;=DB91,0),0),"")</f>
        <v>1</v>
      </c>
      <c r="DD91" s="194">
        <f t="shared" ca="1" si="127"/>
        <v>3.2000000000000006E-3</v>
      </c>
      <c r="DG91" s="194">
        <f t="shared" si="128"/>
        <v>0</v>
      </c>
      <c r="DH91" s="19" t="e">
        <f ca="1"/>
        <v>#N/A</v>
      </c>
      <c r="DI91" s="208" t="e">
        <f t="shared" ca="1" si="129"/>
        <v>#N/A</v>
      </c>
      <c r="DJ91" s="207"/>
      <c r="DK91" s="194"/>
      <c r="DL91" s="198" cm="1">
        <f t="array" ref="DL91">IFERROR(MATCH(TRUE,INDEX($B$14:$B$117&gt;=DK91,0),0),"")</f>
        <v>1</v>
      </c>
      <c r="DM91" s="194">
        <f t="shared" ca="1" si="130"/>
        <v>3.2000000000000006E-3</v>
      </c>
      <c r="DP91" s="194">
        <f t="shared" si="131"/>
        <v>0</v>
      </c>
      <c r="DQ91" s="19" t="e">
        <f ca="1"/>
        <v>#N/A</v>
      </c>
      <c r="DR91" s="208" t="e">
        <f t="shared" ca="1" si="132"/>
        <v>#N/A</v>
      </c>
      <c r="DS91" s="207"/>
      <c r="DT91" s="194"/>
      <c r="DU91" s="198" cm="1">
        <f t="array" ref="DU91">IFERROR(MATCH(TRUE,INDEX($B$14:$B$117&gt;=DT91,0),0),"")</f>
        <v>1</v>
      </c>
      <c r="DV91" s="194">
        <f t="shared" ca="1" si="133"/>
        <v>3.2000000000000006E-3</v>
      </c>
      <c r="DY91" s="194">
        <f t="shared" si="134"/>
        <v>0</v>
      </c>
      <c r="DZ91" s="19" t="e">
        <f ca="1"/>
        <v>#N/A</v>
      </c>
      <c r="EA91" s="208" t="e">
        <f t="shared" ca="1" si="135"/>
        <v>#N/A</v>
      </c>
      <c r="EB91" s="207"/>
      <c r="EC91" s="194"/>
      <c r="ED91" s="198" cm="1">
        <f t="array" ref="ED91">IFERROR(MATCH(TRUE,INDEX($B$14:$B$117&gt;=EC91,0),0),"")</f>
        <v>1</v>
      </c>
      <c r="EE91" s="194">
        <f t="shared" ca="1" si="136"/>
        <v>3.2000000000000006E-3</v>
      </c>
      <c r="EH91" s="194">
        <f t="shared" si="137"/>
        <v>0</v>
      </c>
      <c r="EI91" s="19" t="e">
        <f ca="1"/>
        <v>#N/A</v>
      </c>
      <c r="EJ91" s="208" t="e">
        <f t="shared" ca="1" si="138"/>
        <v>#N/A</v>
      </c>
      <c r="EK91" s="207"/>
      <c r="EL91" s="194"/>
      <c r="EM91" s="198" cm="1">
        <f t="array" ref="EM91">IFERROR(MATCH(TRUE,INDEX($B$14:$B$117&gt;=EL91,0),0),"")</f>
        <v>1</v>
      </c>
      <c r="EN91" s="194">
        <f t="shared" ca="1" si="139"/>
        <v>3.2000000000000006E-3</v>
      </c>
      <c r="EQ91" s="194">
        <f t="shared" si="140"/>
        <v>0</v>
      </c>
      <c r="ER91" s="19" t="e">
        <f ca="1"/>
        <v>#N/A</v>
      </c>
      <c r="ES91" s="208" t="e">
        <f t="shared" ca="1" si="141"/>
        <v>#N/A</v>
      </c>
      <c r="ET91" s="207"/>
      <c r="EU91" s="194"/>
      <c r="EV91" s="198" cm="1">
        <f t="array" ref="EV91">IFERROR(MATCH(TRUE,INDEX($B$14:$B$117&gt;=EU91,0),0),"")</f>
        <v>1</v>
      </c>
      <c r="EW91" s="194">
        <f t="shared" ca="1" si="142"/>
        <v>3.2000000000000006E-3</v>
      </c>
      <c r="EZ91" s="194">
        <f t="shared" si="143"/>
        <v>0</v>
      </c>
      <c r="FA91" s="19" t="e">
        <f ca="1"/>
        <v>#N/A</v>
      </c>
      <c r="FB91" s="208" t="e">
        <f t="shared" ca="1" si="144"/>
        <v>#N/A</v>
      </c>
      <c r="FC91" s="207"/>
      <c r="FD91" s="194"/>
      <c r="FE91" s="198" cm="1">
        <f t="array" ref="FE91">IFERROR(MATCH(TRUE,INDEX($B$14:$B$117&gt;=FD91,0),0),"")</f>
        <v>1</v>
      </c>
      <c r="FF91" s="194">
        <f t="shared" ca="1" si="145"/>
        <v>3.2000000000000006E-3</v>
      </c>
      <c r="FI91" s="194">
        <f t="shared" si="146"/>
        <v>0</v>
      </c>
      <c r="FJ91" s="19" t="e">
        <f ca="1"/>
        <v>#N/A</v>
      </c>
      <c r="FK91" s="208" t="e">
        <f t="shared" ca="1" si="147"/>
        <v>#N/A</v>
      </c>
      <c r="FL91" s="207"/>
      <c r="FM91" s="194"/>
      <c r="FN91" s="198" cm="1">
        <f t="array" ref="FN91">IFERROR(MATCH(TRUE,INDEX($B$14:$B$117&gt;=FM91,0),0),"")</f>
        <v>1</v>
      </c>
      <c r="FO91" s="194">
        <f t="shared" ca="1" si="148"/>
        <v>3.2000000000000006E-3</v>
      </c>
      <c r="FR91" s="194">
        <f t="shared" si="149"/>
        <v>0</v>
      </c>
      <c r="FS91" s="19" t="e">
        <f ca="1"/>
        <v>#N/A</v>
      </c>
      <c r="FT91" s="208" t="e">
        <f t="shared" ca="1" si="150"/>
        <v>#N/A</v>
      </c>
      <c r="FU91" s="207"/>
      <c r="FV91" s="194"/>
      <c r="FW91" s="198" cm="1">
        <f t="array" ref="FW91">IFERROR(MATCH(TRUE,INDEX($B$14:$B$117&gt;=FV91,0),0),"")</f>
        <v>1</v>
      </c>
      <c r="FX91" s="194">
        <f t="shared" ca="1" si="151"/>
        <v>3.2000000000000006E-3</v>
      </c>
      <c r="GA91" s="194">
        <f t="shared" si="152"/>
        <v>0</v>
      </c>
      <c r="GB91" s="19" t="e">
        <f ca="1"/>
        <v>#N/A</v>
      </c>
      <c r="GC91" s="208" t="e">
        <f t="shared" ca="1" si="153"/>
        <v>#N/A</v>
      </c>
    </row>
    <row r="92" spans="1:185" x14ac:dyDescent="0.2">
      <c r="A92" s="236">
        <v>78</v>
      </c>
      <c r="B92" s="195">
        <v>0.75728155339805803</v>
      </c>
      <c r="C92" s="194">
        <v>0.8123999999999999</v>
      </c>
      <c r="D92" s="195">
        <v>8.5000000000000006E-3</v>
      </c>
      <c r="E92" s="194"/>
      <c r="F92" s="207">
        <f ca="1"/>
        <v>78</v>
      </c>
      <c r="G92" s="194">
        <f ca="1"/>
        <v>0.56115107913669071</v>
      </c>
      <c r="H92" s="198" cm="1">
        <f t="array" aca="1" ref="H92" ca="1">IFERROR(MATCH(TRUE,INDEX($B$14:$B$117&gt;=G92,0),0),"")</f>
        <v>59</v>
      </c>
      <c r="I92" s="194">
        <f t="shared" ca="1" si="98"/>
        <v>0.63344820143884895</v>
      </c>
      <c r="L92" s="194">
        <f t="shared" si="154"/>
        <v>0</v>
      </c>
      <c r="M92" s="19">
        <f ca="1"/>
        <v>0</v>
      </c>
      <c r="N92" s="208">
        <f t="shared" ca="1" si="155"/>
        <v>0</v>
      </c>
      <c r="O92" s="207">
        <f ca="1"/>
        <v>78</v>
      </c>
      <c r="P92" s="194">
        <f ca="1"/>
        <v>0.83870967741935487</v>
      </c>
      <c r="Q92" s="198" cm="1">
        <f t="array" aca="1" ref="Q92" ca="1">IFERROR(MATCH(TRUE,INDEX($B$14:$B$117&gt;=P92,0),0),"")</f>
        <v>88</v>
      </c>
      <c r="R92" s="194">
        <f t="shared" ca="1" si="99"/>
        <v>0.87776451612903217</v>
      </c>
      <c r="U92" s="194">
        <f t="shared" si="156"/>
        <v>0</v>
      </c>
      <c r="V92" s="19">
        <f ca="1"/>
        <v>0</v>
      </c>
      <c r="W92" s="208">
        <f t="shared" ca="1" si="157"/>
        <v>0</v>
      </c>
      <c r="X92" s="207">
        <f ca="1"/>
        <v>78</v>
      </c>
      <c r="Y92" s="194">
        <f ca="1"/>
        <v>0.90697674418604646</v>
      </c>
      <c r="Z92" s="198" cm="1">
        <f t="array" aca="1" ref="Z92" ca="1">IFERROR(MATCH(TRUE,INDEX($B$14:$B$117&gt;=Y92,0),0),"")</f>
        <v>95</v>
      </c>
      <c r="AA92" s="194">
        <f t="shared" ca="1" si="100"/>
        <v>0.93118139534883726</v>
      </c>
      <c r="AD92" s="194">
        <f t="shared" si="101"/>
        <v>0</v>
      </c>
      <c r="AE92" s="19">
        <f ca="1"/>
        <v>0</v>
      </c>
      <c r="AF92" s="208">
        <f t="shared" ca="1" si="102"/>
        <v>0</v>
      </c>
      <c r="AG92" s="207">
        <f ca="1"/>
        <v>78</v>
      </c>
      <c r="AH92" s="194">
        <f ca="1"/>
        <v>0.93975903614457834</v>
      </c>
      <c r="AI92" s="198" cm="1">
        <f t="array" aca="1" ref="AI92" ca="1">IFERROR(MATCH(TRUE,INDEX($B$14:$B$117&gt;=AH92,0),0),"")</f>
        <v>98</v>
      </c>
      <c r="AJ92" s="194">
        <f t="shared" ca="1" si="103"/>
        <v>0.95666385542168686</v>
      </c>
      <c r="AM92" s="194">
        <f t="shared" si="104"/>
        <v>0</v>
      </c>
      <c r="AN92" s="19">
        <f ca="1"/>
        <v>0</v>
      </c>
      <c r="AO92" s="208">
        <f t="shared" ca="1" si="105"/>
        <v>0</v>
      </c>
      <c r="AP92" s="207">
        <f ca="1"/>
        <v>78</v>
      </c>
      <c r="AQ92" s="194">
        <f ca="1"/>
        <v>0.95121951219512202</v>
      </c>
      <c r="AR92" s="198" cm="1">
        <f t="array" aca="1" ref="AR92" ca="1">IFERROR(MATCH(TRUE,INDEX($B$14:$B$117&gt;=AQ92,0),0),"")</f>
        <v>99</v>
      </c>
      <c r="AS92" s="194">
        <f t="shared" ca="1" si="106"/>
        <v>0.96551707317073199</v>
      </c>
      <c r="AV92" s="194">
        <f t="shared" si="107"/>
        <v>0</v>
      </c>
      <c r="AW92" s="19">
        <f ca="1"/>
        <v>0</v>
      </c>
      <c r="AX92" s="208">
        <f t="shared" ca="1" si="108"/>
        <v>0</v>
      </c>
      <c r="AY92" s="207">
        <f ca="1"/>
        <v>78</v>
      </c>
      <c r="AZ92" s="194">
        <f ca="1"/>
        <v>0.96296296296296291</v>
      </c>
      <c r="BA92" s="198" cm="1">
        <f t="array" aca="1" ref="BA92" ca="1">IFERROR(MATCH(TRUE,INDEX($B$14:$B$117&gt;=AZ92,0),0),"")</f>
        <v>101</v>
      </c>
      <c r="BB92" s="194">
        <f t="shared" ca="1" si="109"/>
        <v>0.97467037037037041</v>
      </c>
      <c r="BE92" s="194">
        <f t="shared" si="110"/>
        <v>0</v>
      </c>
      <c r="BF92" s="19">
        <f ca="1"/>
        <v>0</v>
      </c>
      <c r="BG92" s="208">
        <f t="shared" ca="1" si="111"/>
        <v>0</v>
      </c>
      <c r="BH92" s="207">
        <f ca="1"/>
        <v>78</v>
      </c>
      <c r="BI92" s="194">
        <f ca="1"/>
        <v>0.96296296296296291</v>
      </c>
      <c r="BJ92" s="198" cm="1">
        <f t="array" aca="1" ref="BJ92" ca="1">IFERROR(MATCH(TRUE,INDEX($B$14:$B$117&gt;=BI92,0),0),"")</f>
        <v>101</v>
      </c>
      <c r="BK92" s="194">
        <f t="shared" ca="1" si="112"/>
        <v>0.97467037037037041</v>
      </c>
      <c r="BN92" s="194">
        <f t="shared" si="113"/>
        <v>0</v>
      </c>
      <c r="BO92" s="19">
        <f ca="1"/>
        <v>0</v>
      </c>
      <c r="BP92" s="208">
        <f t="shared" ca="1" si="114"/>
        <v>0</v>
      </c>
      <c r="BQ92" s="207">
        <f ca="1"/>
        <v>78</v>
      </c>
      <c r="BR92" s="194">
        <f ca="1"/>
        <v>0.97500000000000009</v>
      </c>
      <c r="BS92" s="198" cm="1">
        <f t="array" aca="1" ref="BS92" ca="1">IFERROR(MATCH(TRUE,INDEX($B$14:$B$117&gt;=BR92,0),0),"")</f>
        <v>102</v>
      </c>
      <c r="BT92" s="194">
        <f t="shared" ca="1" si="115"/>
        <v>0.98447750000000001</v>
      </c>
      <c r="BW92" s="194">
        <f t="shared" si="116"/>
        <v>0</v>
      </c>
      <c r="BX92" s="19">
        <f ca="1"/>
        <v>0</v>
      </c>
      <c r="BY92" s="208">
        <f t="shared" ca="1" si="117"/>
        <v>0</v>
      </c>
      <c r="BZ92" s="207">
        <f ca="1"/>
        <v>78</v>
      </c>
      <c r="CA92" s="194">
        <f ca="1"/>
        <v>0.97500000000000009</v>
      </c>
      <c r="CB92" s="198" cm="1">
        <f t="array" aca="1" ref="CB92" ca="1">IFERROR(MATCH(TRUE,INDEX($B$14:$B$117&gt;=CA92,0),0),"")</f>
        <v>102</v>
      </c>
      <c r="CC92" s="194">
        <f t="shared" ca="1" si="118"/>
        <v>0.98447750000000001</v>
      </c>
      <c r="CF92" s="194">
        <f t="shared" si="119"/>
        <v>0</v>
      </c>
      <c r="CG92" s="19">
        <f ca="1"/>
        <v>0</v>
      </c>
      <c r="CH92" s="208">
        <f t="shared" ca="1" si="120"/>
        <v>0</v>
      </c>
      <c r="CI92" s="207">
        <f ca="1"/>
        <v>78</v>
      </c>
      <c r="CJ92" s="194">
        <f ca="1"/>
        <v>0.98734177215189867</v>
      </c>
      <c r="CK92" s="198" cm="1">
        <f t="array" aca="1" ref="CK92" ca="1">IFERROR(MATCH(TRUE,INDEX($B$14:$B$117&gt;=CJ92,0),0),"")</f>
        <v>103</v>
      </c>
      <c r="CL92" s="194">
        <f t="shared" ca="1" si="121"/>
        <v>0.99272911392405061</v>
      </c>
      <c r="CO92" s="194">
        <f t="shared" si="122"/>
        <v>0</v>
      </c>
      <c r="CP92" s="19">
        <f ca="1"/>
        <v>0</v>
      </c>
      <c r="CQ92" s="208">
        <f t="shared" ca="1" si="123"/>
        <v>0</v>
      </c>
      <c r="CR92" s="207"/>
      <c r="CS92" s="194"/>
      <c r="CT92" s="198" cm="1">
        <f t="array" ref="CT92">IFERROR(MATCH(TRUE,INDEX($B$14:$B$117&gt;=CS92,0),0),"")</f>
        <v>1</v>
      </c>
      <c r="CU92" s="194">
        <f t="shared" ca="1" si="124"/>
        <v>3.2000000000000006E-3</v>
      </c>
      <c r="CX92" s="194">
        <f t="shared" si="125"/>
        <v>0</v>
      </c>
      <c r="CY92" s="19" t="e">
        <f ca="1"/>
        <v>#N/A</v>
      </c>
      <c r="CZ92" s="208" t="e">
        <f t="shared" ca="1" si="126"/>
        <v>#N/A</v>
      </c>
      <c r="DA92" s="207"/>
      <c r="DB92" s="194"/>
      <c r="DC92" s="198" cm="1">
        <f t="array" ref="DC92">IFERROR(MATCH(TRUE,INDEX($B$14:$B$117&gt;=DB92,0),0),"")</f>
        <v>1</v>
      </c>
      <c r="DD92" s="194">
        <f t="shared" ca="1" si="127"/>
        <v>3.2000000000000006E-3</v>
      </c>
      <c r="DG92" s="194">
        <f t="shared" si="128"/>
        <v>0</v>
      </c>
      <c r="DH92" s="19" t="e">
        <f ca="1"/>
        <v>#N/A</v>
      </c>
      <c r="DI92" s="208" t="e">
        <f t="shared" ca="1" si="129"/>
        <v>#N/A</v>
      </c>
      <c r="DJ92" s="207"/>
      <c r="DK92" s="194"/>
      <c r="DL92" s="198" cm="1">
        <f t="array" ref="DL92">IFERROR(MATCH(TRUE,INDEX($B$14:$B$117&gt;=DK92,0),0),"")</f>
        <v>1</v>
      </c>
      <c r="DM92" s="194">
        <f t="shared" ca="1" si="130"/>
        <v>3.2000000000000006E-3</v>
      </c>
      <c r="DP92" s="194">
        <f t="shared" si="131"/>
        <v>0</v>
      </c>
      <c r="DQ92" s="19" t="e">
        <f ca="1"/>
        <v>#N/A</v>
      </c>
      <c r="DR92" s="208" t="e">
        <f t="shared" ca="1" si="132"/>
        <v>#N/A</v>
      </c>
      <c r="DS92" s="207"/>
      <c r="DT92" s="194"/>
      <c r="DU92" s="198" cm="1">
        <f t="array" ref="DU92">IFERROR(MATCH(TRUE,INDEX($B$14:$B$117&gt;=DT92,0),0),"")</f>
        <v>1</v>
      </c>
      <c r="DV92" s="194">
        <f t="shared" ca="1" si="133"/>
        <v>3.2000000000000006E-3</v>
      </c>
      <c r="DY92" s="194">
        <f t="shared" si="134"/>
        <v>0</v>
      </c>
      <c r="DZ92" s="19" t="e">
        <f ca="1"/>
        <v>#N/A</v>
      </c>
      <c r="EA92" s="208" t="e">
        <f t="shared" ca="1" si="135"/>
        <v>#N/A</v>
      </c>
      <c r="EB92" s="207"/>
      <c r="EC92" s="194"/>
      <c r="ED92" s="198" cm="1">
        <f t="array" ref="ED92">IFERROR(MATCH(TRUE,INDEX($B$14:$B$117&gt;=EC92,0),0),"")</f>
        <v>1</v>
      </c>
      <c r="EE92" s="194">
        <f t="shared" ca="1" si="136"/>
        <v>3.2000000000000006E-3</v>
      </c>
      <c r="EH92" s="194">
        <f t="shared" si="137"/>
        <v>0</v>
      </c>
      <c r="EI92" s="19" t="e">
        <f ca="1"/>
        <v>#N/A</v>
      </c>
      <c r="EJ92" s="208" t="e">
        <f t="shared" ca="1" si="138"/>
        <v>#N/A</v>
      </c>
      <c r="EK92" s="207"/>
      <c r="EL92" s="194"/>
      <c r="EM92" s="198" cm="1">
        <f t="array" ref="EM92">IFERROR(MATCH(TRUE,INDEX($B$14:$B$117&gt;=EL92,0),0),"")</f>
        <v>1</v>
      </c>
      <c r="EN92" s="194">
        <f t="shared" ca="1" si="139"/>
        <v>3.2000000000000006E-3</v>
      </c>
      <c r="EQ92" s="194">
        <f t="shared" si="140"/>
        <v>0</v>
      </c>
      <c r="ER92" s="19" t="e">
        <f ca="1"/>
        <v>#N/A</v>
      </c>
      <c r="ES92" s="208" t="e">
        <f t="shared" ca="1" si="141"/>
        <v>#N/A</v>
      </c>
      <c r="ET92" s="207"/>
      <c r="EU92" s="194"/>
      <c r="EV92" s="198" cm="1">
        <f t="array" ref="EV92">IFERROR(MATCH(TRUE,INDEX($B$14:$B$117&gt;=EU92,0),0),"")</f>
        <v>1</v>
      </c>
      <c r="EW92" s="194">
        <f t="shared" ca="1" si="142"/>
        <v>3.2000000000000006E-3</v>
      </c>
      <c r="EZ92" s="194">
        <f t="shared" si="143"/>
        <v>0</v>
      </c>
      <c r="FA92" s="19" t="e">
        <f ca="1"/>
        <v>#N/A</v>
      </c>
      <c r="FB92" s="208" t="e">
        <f t="shared" ca="1" si="144"/>
        <v>#N/A</v>
      </c>
      <c r="FC92" s="207"/>
      <c r="FD92" s="194"/>
      <c r="FE92" s="198" cm="1">
        <f t="array" ref="FE92">IFERROR(MATCH(TRUE,INDEX($B$14:$B$117&gt;=FD92,0),0),"")</f>
        <v>1</v>
      </c>
      <c r="FF92" s="194">
        <f t="shared" ca="1" si="145"/>
        <v>3.2000000000000006E-3</v>
      </c>
      <c r="FI92" s="194">
        <f t="shared" si="146"/>
        <v>0</v>
      </c>
      <c r="FJ92" s="19" t="e">
        <f ca="1"/>
        <v>#N/A</v>
      </c>
      <c r="FK92" s="208" t="e">
        <f t="shared" ca="1" si="147"/>
        <v>#N/A</v>
      </c>
      <c r="FL92" s="207"/>
      <c r="FM92" s="194"/>
      <c r="FN92" s="198" cm="1">
        <f t="array" ref="FN92">IFERROR(MATCH(TRUE,INDEX($B$14:$B$117&gt;=FM92,0),0),"")</f>
        <v>1</v>
      </c>
      <c r="FO92" s="194">
        <f t="shared" ca="1" si="148"/>
        <v>3.2000000000000006E-3</v>
      </c>
      <c r="FR92" s="194">
        <f t="shared" si="149"/>
        <v>0</v>
      </c>
      <c r="FS92" s="19" t="e">
        <f ca="1"/>
        <v>#N/A</v>
      </c>
      <c r="FT92" s="208" t="e">
        <f t="shared" ca="1" si="150"/>
        <v>#N/A</v>
      </c>
      <c r="FU92" s="207"/>
      <c r="FV92" s="194"/>
      <c r="FW92" s="198" cm="1">
        <f t="array" ref="FW92">IFERROR(MATCH(TRUE,INDEX($B$14:$B$117&gt;=FV92,0),0),"")</f>
        <v>1</v>
      </c>
      <c r="FX92" s="194">
        <f t="shared" ca="1" si="151"/>
        <v>3.2000000000000006E-3</v>
      </c>
      <c r="GA92" s="194">
        <f t="shared" si="152"/>
        <v>0</v>
      </c>
      <c r="GB92" s="19" t="e">
        <f ca="1"/>
        <v>#N/A</v>
      </c>
      <c r="GC92" s="208" t="e">
        <f t="shared" ca="1" si="153"/>
        <v>#N/A</v>
      </c>
    </row>
    <row r="93" spans="1:185" x14ac:dyDescent="0.2">
      <c r="A93" s="236">
        <v>79</v>
      </c>
      <c r="B93" s="195">
        <v>0.76699029126213569</v>
      </c>
      <c r="C93" s="194">
        <v>0.8204999999999999</v>
      </c>
      <c r="D93" s="195">
        <v>8.0999999999999996E-3</v>
      </c>
      <c r="E93" s="194"/>
      <c r="F93" s="207">
        <f ca="1"/>
        <v>79</v>
      </c>
      <c r="G93" s="194">
        <f ca="1"/>
        <v>0.56834532374100721</v>
      </c>
      <c r="H93" s="198" cm="1">
        <f t="array" aca="1" ref="H93" ca="1">IFERROR(MATCH(TRUE,INDEX($B$14:$B$117&gt;=G93,0),0),"")</f>
        <v>60</v>
      </c>
      <c r="I93" s="194">
        <f t="shared" ca="1" si="98"/>
        <v>0.63887985611510789</v>
      </c>
      <c r="L93" s="194">
        <f t="shared" si="154"/>
        <v>0</v>
      </c>
      <c r="M93" s="19">
        <f ca="1"/>
        <v>0</v>
      </c>
      <c r="N93" s="208">
        <f t="shared" ca="1" si="155"/>
        <v>0</v>
      </c>
      <c r="O93" s="207">
        <f ca="1"/>
        <v>79</v>
      </c>
      <c r="P93" s="194">
        <f ca="1"/>
        <v>0.84946236559139787</v>
      </c>
      <c r="Q93" s="198" cm="1">
        <f t="array" aca="1" ref="Q93" ca="1">IFERROR(MATCH(TRUE,INDEX($B$14:$B$117&gt;=P93,0),0),"")</f>
        <v>89</v>
      </c>
      <c r="R93" s="194">
        <f t="shared" ca="1" si="99"/>
        <v>0.88580860215053747</v>
      </c>
      <c r="U93" s="194">
        <f t="shared" si="156"/>
        <v>0</v>
      </c>
      <c r="V93" s="19">
        <f ca="1"/>
        <v>0</v>
      </c>
      <c r="W93" s="208">
        <f t="shared" ca="1" si="157"/>
        <v>0</v>
      </c>
      <c r="X93" s="207">
        <f ca="1"/>
        <v>79</v>
      </c>
      <c r="Y93" s="194">
        <f ca="1"/>
        <v>0.91860465116279066</v>
      </c>
      <c r="Z93" s="198" cm="1">
        <f t="array" aca="1" ref="Z93" ca="1">IFERROR(MATCH(TRUE,INDEX($B$14:$B$117&gt;=Y93,0),0),"")</f>
        <v>96</v>
      </c>
      <c r="AA93" s="194">
        <f t="shared" ca="1" si="100"/>
        <v>0.94032209302325598</v>
      </c>
      <c r="AD93" s="194">
        <f t="shared" si="101"/>
        <v>0</v>
      </c>
      <c r="AE93" s="19">
        <f ca="1"/>
        <v>0</v>
      </c>
      <c r="AF93" s="208">
        <f t="shared" ca="1" si="102"/>
        <v>0</v>
      </c>
      <c r="AG93" s="207">
        <f ca="1"/>
        <v>79</v>
      </c>
      <c r="AH93" s="194">
        <f ca="1"/>
        <v>0.95180722891566272</v>
      </c>
      <c r="AI93" s="198" cm="1">
        <f t="array" aca="1" ref="AI93" ca="1">IFERROR(MATCH(TRUE,INDEX($B$14:$B$117&gt;=AH93,0),0),"")</f>
        <v>100</v>
      </c>
      <c r="AJ93" s="194">
        <f t="shared" ca="1" si="103"/>
        <v>0.96597108433734957</v>
      </c>
      <c r="AM93" s="194">
        <f t="shared" si="104"/>
        <v>0</v>
      </c>
      <c r="AN93" s="19">
        <f ca="1"/>
        <v>0</v>
      </c>
      <c r="AO93" s="208">
        <f t="shared" ca="1" si="105"/>
        <v>0</v>
      </c>
      <c r="AP93" s="207">
        <f ca="1"/>
        <v>79</v>
      </c>
      <c r="AQ93" s="194">
        <f ca="1"/>
        <v>0.96341463414634154</v>
      </c>
      <c r="AR93" s="198" cm="1">
        <f t="array" aca="1" ref="AR93" ca="1">IFERROR(MATCH(TRUE,INDEX($B$14:$B$117&gt;=AQ93,0),0),"")</f>
        <v>101</v>
      </c>
      <c r="AS93" s="194">
        <f t="shared" ca="1" si="106"/>
        <v>0.9750146341463416</v>
      </c>
      <c r="AV93" s="194">
        <f t="shared" si="107"/>
        <v>0</v>
      </c>
      <c r="AW93" s="19">
        <f ca="1"/>
        <v>0</v>
      </c>
      <c r="AX93" s="208">
        <f t="shared" ca="1" si="108"/>
        <v>0</v>
      </c>
      <c r="AY93" s="207">
        <f ca="1"/>
        <v>79</v>
      </c>
      <c r="AZ93" s="194">
        <f ca="1"/>
        <v>0.97530864197530853</v>
      </c>
      <c r="BA93" s="198" cm="1">
        <f t="array" aca="1" ref="BA93" ca="1">IFERROR(MATCH(TRUE,INDEX($B$14:$B$117&gt;=AZ93,0),0),"")</f>
        <v>102</v>
      </c>
      <c r="BB93" s="194">
        <f t="shared" ca="1" si="109"/>
        <v>0.98467777777777765</v>
      </c>
      <c r="BE93" s="194">
        <f t="shared" si="110"/>
        <v>0</v>
      </c>
      <c r="BF93" s="19">
        <f ca="1"/>
        <v>0</v>
      </c>
      <c r="BG93" s="208">
        <f t="shared" ca="1" si="111"/>
        <v>0</v>
      </c>
      <c r="BH93" s="207">
        <f ca="1"/>
        <v>79</v>
      </c>
      <c r="BI93" s="194">
        <f ca="1"/>
        <v>0.97530864197530853</v>
      </c>
      <c r="BJ93" s="198" cm="1">
        <f t="array" aca="1" ref="BJ93" ca="1">IFERROR(MATCH(TRUE,INDEX($B$14:$B$117&gt;=BI93,0),0),"")</f>
        <v>102</v>
      </c>
      <c r="BK93" s="194">
        <f t="shared" ca="1" si="112"/>
        <v>0.98467777777777765</v>
      </c>
      <c r="BN93" s="194">
        <f t="shared" si="113"/>
        <v>0</v>
      </c>
      <c r="BO93" s="19">
        <f ca="1"/>
        <v>0</v>
      </c>
      <c r="BP93" s="208">
        <f t="shared" ca="1" si="114"/>
        <v>0</v>
      </c>
      <c r="BQ93" s="207">
        <f ca="1"/>
        <v>79</v>
      </c>
      <c r="BR93" s="194">
        <f ca="1"/>
        <v>0.98750000000000004</v>
      </c>
      <c r="BS93" s="198" cm="1">
        <f t="array" aca="1" ref="BS93" ca="1">IFERROR(MATCH(TRUE,INDEX($B$14:$B$117&gt;=BR93,0),0),"")</f>
        <v>103</v>
      </c>
      <c r="BT93" s="194">
        <f t="shared" ca="1" si="115"/>
        <v>0.99281874999999997</v>
      </c>
      <c r="BW93" s="194">
        <f t="shared" si="116"/>
        <v>0</v>
      </c>
      <c r="BX93" s="19">
        <f ca="1"/>
        <v>0</v>
      </c>
      <c r="BY93" s="208">
        <f t="shared" ca="1" si="117"/>
        <v>0</v>
      </c>
      <c r="BZ93" s="207">
        <f ca="1"/>
        <v>79</v>
      </c>
      <c r="CA93" s="194">
        <f ca="1"/>
        <v>0.98750000000000004</v>
      </c>
      <c r="CB93" s="198" cm="1">
        <f t="array" aca="1" ref="CB93" ca="1">IFERROR(MATCH(TRUE,INDEX($B$14:$B$117&gt;=CA93,0),0),"")</f>
        <v>103</v>
      </c>
      <c r="CC93" s="194">
        <f t="shared" ca="1" si="118"/>
        <v>0.99281874999999997</v>
      </c>
      <c r="CF93" s="194">
        <f t="shared" si="119"/>
        <v>0</v>
      </c>
      <c r="CG93" s="19">
        <f ca="1"/>
        <v>0</v>
      </c>
      <c r="CH93" s="208">
        <f t="shared" ca="1" si="120"/>
        <v>0</v>
      </c>
      <c r="CI93" s="207"/>
      <c r="CJ93" s="194"/>
      <c r="CK93" s="198" cm="1">
        <f t="array" ref="CK93">IFERROR(MATCH(TRUE,INDEX($B$14:$B$117&gt;=CJ93,0),0),"")</f>
        <v>1</v>
      </c>
      <c r="CL93" s="194">
        <f t="shared" ca="1" si="121"/>
        <v>3.2000000000000006E-3</v>
      </c>
      <c r="CO93" s="194">
        <f t="shared" si="122"/>
        <v>0</v>
      </c>
      <c r="CP93" s="19">
        <f ca="1"/>
        <v>0</v>
      </c>
      <c r="CQ93" s="208">
        <f t="shared" ca="1" si="123"/>
        <v>0</v>
      </c>
      <c r="CR93" s="207"/>
      <c r="CS93" s="194"/>
      <c r="CT93" s="198" cm="1">
        <f t="array" ref="CT93">IFERROR(MATCH(TRUE,INDEX($B$14:$B$117&gt;=CS93,0),0),"")</f>
        <v>1</v>
      </c>
      <c r="CU93" s="194">
        <f t="shared" ca="1" si="124"/>
        <v>3.2000000000000006E-3</v>
      </c>
      <c r="CX93" s="194">
        <f t="shared" si="125"/>
        <v>0</v>
      </c>
      <c r="CY93" s="19" t="e">
        <f ca="1"/>
        <v>#N/A</v>
      </c>
      <c r="CZ93" s="208" t="e">
        <f t="shared" ca="1" si="126"/>
        <v>#N/A</v>
      </c>
      <c r="DA93" s="207"/>
      <c r="DB93" s="194"/>
      <c r="DC93" s="198" cm="1">
        <f t="array" ref="DC93">IFERROR(MATCH(TRUE,INDEX($B$14:$B$117&gt;=DB93,0),0),"")</f>
        <v>1</v>
      </c>
      <c r="DD93" s="194">
        <f t="shared" ca="1" si="127"/>
        <v>3.2000000000000006E-3</v>
      </c>
      <c r="DG93" s="194">
        <f t="shared" si="128"/>
        <v>0</v>
      </c>
      <c r="DH93" s="19" t="e">
        <f ca="1"/>
        <v>#N/A</v>
      </c>
      <c r="DI93" s="208" t="e">
        <f t="shared" ca="1" si="129"/>
        <v>#N/A</v>
      </c>
      <c r="DJ93" s="207"/>
      <c r="DK93" s="194"/>
      <c r="DL93" s="198" cm="1">
        <f t="array" ref="DL93">IFERROR(MATCH(TRUE,INDEX($B$14:$B$117&gt;=DK93,0),0),"")</f>
        <v>1</v>
      </c>
      <c r="DM93" s="194">
        <f t="shared" ca="1" si="130"/>
        <v>3.2000000000000006E-3</v>
      </c>
      <c r="DP93" s="194">
        <f t="shared" si="131"/>
        <v>0</v>
      </c>
      <c r="DQ93" s="19" t="e">
        <f ca="1"/>
        <v>#N/A</v>
      </c>
      <c r="DR93" s="208" t="e">
        <f t="shared" ca="1" si="132"/>
        <v>#N/A</v>
      </c>
      <c r="DS93" s="207"/>
      <c r="DT93" s="194"/>
      <c r="DU93" s="198" cm="1">
        <f t="array" ref="DU93">IFERROR(MATCH(TRUE,INDEX($B$14:$B$117&gt;=DT93,0),0),"")</f>
        <v>1</v>
      </c>
      <c r="DV93" s="194">
        <f t="shared" ca="1" si="133"/>
        <v>3.2000000000000006E-3</v>
      </c>
      <c r="DY93" s="194">
        <f t="shared" si="134"/>
        <v>0</v>
      </c>
      <c r="DZ93" s="19" t="e">
        <f ca="1"/>
        <v>#N/A</v>
      </c>
      <c r="EA93" s="208" t="e">
        <f t="shared" ca="1" si="135"/>
        <v>#N/A</v>
      </c>
      <c r="EB93" s="207"/>
      <c r="EC93" s="194"/>
      <c r="ED93" s="198" cm="1">
        <f t="array" ref="ED93">IFERROR(MATCH(TRUE,INDEX($B$14:$B$117&gt;=EC93,0),0),"")</f>
        <v>1</v>
      </c>
      <c r="EE93" s="194">
        <f t="shared" ca="1" si="136"/>
        <v>3.2000000000000006E-3</v>
      </c>
      <c r="EH93" s="194">
        <f t="shared" si="137"/>
        <v>0</v>
      </c>
      <c r="EI93" s="19" t="e">
        <f ca="1"/>
        <v>#N/A</v>
      </c>
      <c r="EJ93" s="208" t="e">
        <f t="shared" ca="1" si="138"/>
        <v>#N/A</v>
      </c>
      <c r="EK93" s="207"/>
      <c r="EL93" s="194"/>
      <c r="EM93" s="198" cm="1">
        <f t="array" ref="EM93">IFERROR(MATCH(TRUE,INDEX($B$14:$B$117&gt;=EL93,0),0),"")</f>
        <v>1</v>
      </c>
      <c r="EN93" s="194">
        <f t="shared" ca="1" si="139"/>
        <v>3.2000000000000006E-3</v>
      </c>
      <c r="EQ93" s="194">
        <f t="shared" si="140"/>
        <v>0</v>
      </c>
      <c r="ER93" s="19" t="e">
        <f ca="1"/>
        <v>#N/A</v>
      </c>
      <c r="ES93" s="208" t="e">
        <f t="shared" ca="1" si="141"/>
        <v>#N/A</v>
      </c>
      <c r="ET93" s="207"/>
      <c r="EU93" s="194"/>
      <c r="EV93" s="198" cm="1">
        <f t="array" ref="EV93">IFERROR(MATCH(TRUE,INDEX($B$14:$B$117&gt;=EU93,0),0),"")</f>
        <v>1</v>
      </c>
      <c r="EW93" s="194">
        <f t="shared" ca="1" si="142"/>
        <v>3.2000000000000006E-3</v>
      </c>
      <c r="EZ93" s="194">
        <f t="shared" si="143"/>
        <v>0</v>
      </c>
      <c r="FA93" s="19" t="e">
        <f ca="1"/>
        <v>#N/A</v>
      </c>
      <c r="FB93" s="208" t="e">
        <f t="shared" ca="1" si="144"/>
        <v>#N/A</v>
      </c>
      <c r="FC93" s="207"/>
      <c r="FD93" s="194"/>
      <c r="FE93" s="198" cm="1">
        <f t="array" ref="FE93">IFERROR(MATCH(TRUE,INDEX($B$14:$B$117&gt;=FD93,0),0),"")</f>
        <v>1</v>
      </c>
      <c r="FF93" s="194">
        <f t="shared" ca="1" si="145"/>
        <v>3.2000000000000006E-3</v>
      </c>
      <c r="FI93" s="194">
        <f t="shared" si="146"/>
        <v>0</v>
      </c>
      <c r="FJ93" s="19" t="e">
        <f ca="1"/>
        <v>#N/A</v>
      </c>
      <c r="FK93" s="208" t="e">
        <f t="shared" ca="1" si="147"/>
        <v>#N/A</v>
      </c>
      <c r="FL93" s="207"/>
      <c r="FM93" s="194"/>
      <c r="FN93" s="198" cm="1">
        <f t="array" ref="FN93">IFERROR(MATCH(TRUE,INDEX($B$14:$B$117&gt;=FM93,0),0),"")</f>
        <v>1</v>
      </c>
      <c r="FO93" s="194">
        <f t="shared" ca="1" si="148"/>
        <v>3.2000000000000006E-3</v>
      </c>
      <c r="FR93" s="194">
        <f t="shared" si="149"/>
        <v>0</v>
      </c>
      <c r="FS93" s="19" t="e">
        <f ca="1"/>
        <v>#N/A</v>
      </c>
      <c r="FT93" s="208" t="e">
        <f t="shared" ca="1" si="150"/>
        <v>#N/A</v>
      </c>
      <c r="FU93" s="207"/>
      <c r="FV93" s="194"/>
      <c r="FW93" s="198" cm="1">
        <f t="array" ref="FW93">IFERROR(MATCH(TRUE,INDEX($B$14:$B$117&gt;=FV93,0),0),"")</f>
        <v>1</v>
      </c>
      <c r="FX93" s="194">
        <f t="shared" ca="1" si="151"/>
        <v>3.2000000000000006E-3</v>
      </c>
      <c r="GA93" s="194">
        <f t="shared" si="152"/>
        <v>0</v>
      </c>
      <c r="GB93" s="19" t="e">
        <f ca="1"/>
        <v>#N/A</v>
      </c>
      <c r="GC93" s="208" t="e">
        <f t="shared" ca="1" si="153"/>
        <v>#N/A</v>
      </c>
    </row>
    <row r="94" spans="1:185" x14ac:dyDescent="0.2">
      <c r="A94" s="236">
        <v>80</v>
      </c>
      <c r="B94" s="195">
        <v>0.77669902912621336</v>
      </c>
      <c r="C94" s="194">
        <v>0.82859999999999989</v>
      </c>
      <c r="D94" s="195">
        <v>8.0999999999999996E-3</v>
      </c>
      <c r="E94" s="194"/>
      <c r="F94" s="207">
        <f ca="1"/>
        <v>80</v>
      </c>
      <c r="G94" s="194">
        <f ca="1"/>
        <v>0.57553956834532372</v>
      </c>
      <c r="H94" s="198" cm="1">
        <f t="array" aca="1" ref="H94" ca="1">IFERROR(MATCH(TRUE,INDEX($B$14:$B$117&gt;=G94,0),0),"")</f>
        <v>61</v>
      </c>
      <c r="I94" s="194">
        <f t="shared" ca="1" si="98"/>
        <v>0.64620935251798561</v>
      </c>
      <c r="L94" s="194">
        <f t="shared" si="154"/>
        <v>0</v>
      </c>
      <c r="M94" s="19">
        <f ca="1"/>
        <v>0</v>
      </c>
      <c r="N94" s="208">
        <f t="shared" ca="1" si="155"/>
        <v>0</v>
      </c>
      <c r="O94" s="207">
        <f ca="1"/>
        <v>80</v>
      </c>
      <c r="P94" s="194">
        <f ca="1"/>
        <v>0.86021505376344098</v>
      </c>
      <c r="Q94" s="198" cm="1">
        <f t="array" aca="1" ref="Q94" ca="1">IFERROR(MATCH(TRUE,INDEX($B$14:$B$117&gt;=P94,0),0),"")</f>
        <v>90</v>
      </c>
      <c r="R94" s="194">
        <f t="shared" ca="1" si="99"/>
        <v>0.89433655913978494</v>
      </c>
      <c r="U94" s="194">
        <f t="shared" si="156"/>
        <v>0</v>
      </c>
      <c r="V94" s="19">
        <f ca="1"/>
        <v>0</v>
      </c>
      <c r="W94" s="208">
        <f t="shared" ca="1" si="157"/>
        <v>0</v>
      </c>
      <c r="X94" s="207">
        <f ca="1"/>
        <v>80</v>
      </c>
      <c r="Y94" s="194">
        <f ca="1"/>
        <v>0.93023255813953487</v>
      </c>
      <c r="Z94" s="198" cm="1">
        <f t="array" aca="1" ref="Z94" ca="1">IFERROR(MATCH(TRUE,INDEX($B$14:$B$117&gt;=Y94,0),0),"")</f>
        <v>97</v>
      </c>
      <c r="AA94" s="194">
        <f t="shared" ca="1" si="100"/>
        <v>0.94930465116279095</v>
      </c>
      <c r="AD94" s="194">
        <f t="shared" si="101"/>
        <v>0</v>
      </c>
      <c r="AE94" s="19">
        <f ca="1"/>
        <v>0</v>
      </c>
      <c r="AF94" s="208">
        <f t="shared" ca="1" si="102"/>
        <v>0</v>
      </c>
      <c r="AG94" s="207">
        <f ca="1"/>
        <v>80</v>
      </c>
      <c r="AH94" s="194">
        <f ca="1"/>
        <v>0.96385542168674698</v>
      </c>
      <c r="AI94" s="198" cm="1">
        <f t="array" aca="1" ref="AI94" ca="1">IFERROR(MATCH(TRUE,INDEX($B$14:$B$117&gt;=AH94,0),0),"")</f>
        <v>101</v>
      </c>
      <c r="AJ94" s="194">
        <f t="shared" ca="1" si="103"/>
        <v>0.97535060240963856</v>
      </c>
      <c r="AM94" s="194">
        <f t="shared" si="104"/>
        <v>0</v>
      </c>
      <c r="AN94" s="19">
        <f ca="1"/>
        <v>0</v>
      </c>
      <c r="AO94" s="208">
        <f t="shared" ca="1" si="105"/>
        <v>0</v>
      </c>
      <c r="AP94" s="207">
        <f ca="1"/>
        <v>80</v>
      </c>
      <c r="AQ94" s="194">
        <f ca="1"/>
        <v>0.97560975609756095</v>
      </c>
      <c r="AR94" s="198" cm="1">
        <f t="array" aca="1" ref="AR94" ca="1">IFERROR(MATCH(TRUE,INDEX($B$14:$B$117&gt;=AQ94,0),0),"")</f>
        <v>102</v>
      </c>
      <c r="AS94" s="194">
        <f t="shared" ca="1" si="106"/>
        <v>0.98487317073170733</v>
      </c>
      <c r="AV94" s="194">
        <f t="shared" si="107"/>
        <v>0</v>
      </c>
      <c r="AW94" s="19">
        <f ca="1"/>
        <v>0</v>
      </c>
      <c r="AX94" s="208">
        <f t="shared" ca="1" si="108"/>
        <v>0</v>
      </c>
      <c r="AY94" s="207">
        <f ca="1"/>
        <v>80</v>
      </c>
      <c r="AZ94" s="194">
        <f ca="1"/>
        <v>0.98765432098765427</v>
      </c>
      <c r="BA94" s="198" cm="1">
        <f t="array" aca="1" ref="BA94" ca="1">IFERROR(MATCH(TRUE,INDEX($B$14:$B$117&gt;=AZ94,0),0),"")</f>
        <v>103</v>
      </c>
      <c r="BB94" s="194">
        <f t="shared" ca="1" si="109"/>
        <v>0.99290617283950611</v>
      </c>
      <c r="BE94" s="194">
        <f t="shared" si="110"/>
        <v>0</v>
      </c>
      <c r="BF94" s="19">
        <f ca="1"/>
        <v>0</v>
      </c>
      <c r="BG94" s="208">
        <f t="shared" ca="1" si="111"/>
        <v>0</v>
      </c>
      <c r="BH94" s="207">
        <f ca="1"/>
        <v>80</v>
      </c>
      <c r="BI94" s="194">
        <f ca="1"/>
        <v>0.98765432098765427</v>
      </c>
      <c r="BJ94" s="198" cm="1">
        <f t="array" aca="1" ref="BJ94" ca="1">IFERROR(MATCH(TRUE,INDEX($B$14:$B$117&gt;=BI94,0),0),"")</f>
        <v>103</v>
      </c>
      <c r="BK94" s="194">
        <f t="shared" ca="1" si="112"/>
        <v>0.99290617283950611</v>
      </c>
      <c r="BN94" s="194">
        <f t="shared" si="113"/>
        <v>0</v>
      </c>
      <c r="BO94" s="19">
        <f ca="1"/>
        <v>0</v>
      </c>
      <c r="BP94" s="208">
        <f t="shared" ca="1" si="114"/>
        <v>0</v>
      </c>
      <c r="BQ94" s="207"/>
      <c r="BR94" s="194"/>
      <c r="BS94" s="198" cm="1">
        <f t="array" ref="BS94">IFERROR(MATCH(TRUE,INDEX($B$14:$B$117&gt;=BR94,0),0),"")</f>
        <v>1</v>
      </c>
      <c r="BT94" s="194">
        <f t="shared" ca="1" si="115"/>
        <v>3.2000000000000006E-3</v>
      </c>
      <c r="BW94" s="194">
        <f t="shared" si="116"/>
        <v>0</v>
      </c>
      <c r="BX94" s="19">
        <f ca="1"/>
        <v>0</v>
      </c>
      <c r="BY94" s="208">
        <f t="shared" ca="1" si="117"/>
        <v>0</v>
      </c>
      <c r="BZ94" s="207"/>
      <c r="CA94" s="194"/>
      <c r="CB94" s="198" cm="1">
        <f t="array" ref="CB94">IFERROR(MATCH(TRUE,INDEX($B$14:$B$117&gt;=CA94,0),0),"")</f>
        <v>1</v>
      </c>
      <c r="CC94" s="194">
        <f t="shared" ca="1" si="118"/>
        <v>3.2000000000000006E-3</v>
      </c>
      <c r="CF94" s="194">
        <f t="shared" si="119"/>
        <v>0</v>
      </c>
      <c r="CG94" s="19">
        <f ca="1"/>
        <v>0</v>
      </c>
      <c r="CH94" s="208">
        <f t="shared" ca="1" si="120"/>
        <v>0</v>
      </c>
      <c r="CI94" s="207"/>
      <c r="CJ94" s="194"/>
      <c r="CK94" s="198" cm="1">
        <f t="array" ref="CK94">IFERROR(MATCH(TRUE,INDEX($B$14:$B$117&gt;=CJ94,0),0),"")</f>
        <v>1</v>
      </c>
      <c r="CL94" s="194">
        <f t="shared" ca="1" si="121"/>
        <v>3.2000000000000006E-3</v>
      </c>
      <c r="CO94" s="194">
        <f t="shared" si="122"/>
        <v>0</v>
      </c>
      <c r="CP94" s="19">
        <f ca="1"/>
        <v>0</v>
      </c>
      <c r="CQ94" s="208">
        <f t="shared" ca="1" si="123"/>
        <v>0</v>
      </c>
      <c r="CR94" s="207"/>
      <c r="CS94" s="194"/>
      <c r="CT94" s="198" cm="1">
        <f t="array" ref="CT94">IFERROR(MATCH(TRUE,INDEX($B$14:$B$117&gt;=CS94,0),0),"")</f>
        <v>1</v>
      </c>
      <c r="CU94" s="194">
        <f t="shared" ca="1" si="124"/>
        <v>3.2000000000000006E-3</v>
      </c>
      <c r="CX94" s="194">
        <f t="shared" si="125"/>
        <v>0</v>
      </c>
      <c r="CY94" s="19" t="e">
        <f ca="1"/>
        <v>#N/A</v>
      </c>
      <c r="CZ94" s="208" t="e">
        <f t="shared" ca="1" si="126"/>
        <v>#N/A</v>
      </c>
      <c r="DA94" s="207"/>
      <c r="DB94" s="194"/>
      <c r="DC94" s="198" cm="1">
        <f t="array" ref="DC94">IFERROR(MATCH(TRUE,INDEX($B$14:$B$117&gt;=DB94,0),0),"")</f>
        <v>1</v>
      </c>
      <c r="DD94" s="194">
        <f t="shared" ca="1" si="127"/>
        <v>3.2000000000000006E-3</v>
      </c>
      <c r="DG94" s="194">
        <f t="shared" si="128"/>
        <v>0</v>
      </c>
      <c r="DH94" s="19" t="e">
        <f ca="1"/>
        <v>#N/A</v>
      </c>
      <c r="DI94" s="208" t="e">
        <f t="shared" ca="1" si="129"/>
        <v>#N/A</v>
      </c>
      <c r="DJ94" s="207"/>
      <c r="DK94" s="194"/>
      <c r="DL94" s="198" cm="1">
        <f t="array" ref="DL94">IFERROR(MATCH(TRUE,INDEX($B$14:$B$117&gt;=DK94,0),0),"")</f>
        <v>1</v>
      </c>
      <c r="DM94" s="194">
        <f t="shared" ca="1" si="130"/>
        <v>3.2000000000000006E-3</v>
      </c>
      <c r="DP94" s="194">
        <f t="shared" si="131"/>
        <v>0</v>
      </c>
      <c r="DQ94" s="19" t="e">
        <f ca="1"/>
        <v>#N/A</v>
      </c>
      <c r="DR94" s="208" t="e">
        <f t="shared" ca="1" si="132"/>
        <v>#N/A</v>
      </c>
      <c r="DS94" s="207"/>
      <c r="DT94" s="194"/>
      <c r="DU94" s="198" cm="1">
        <f t="array" ref="DU94">IFERROR(MATCH(TRUE,INDEX($B$14:$B$117&gt;=DT94,0),0),"")</f>
        <v>1</v>
      </c>
      <c r="DV94" s="194">
        <f t="shared" ca="1" si="133"/>
        <v>3.2000000000000006E-3</v>
      </c>
      <c r="DY94" s="194">
        <f t="shared" si="134"/>
        <v>0</v>
      </c>
      <c r="DZ94" s="19" t="e">
        <f ca="1"/>
        <v>#N/A</v>
      </c>
      <c r="EA94" s="208" t="e">
        <f t="shared" ca="1" si="135"/>
        <v>#N/A</v>
      </c>
      <c r="EB94" s="207"/>
      <c r="EC94" s="194"/>
      <c r="ED94" s="198" cm="1">
        <f t="array" ref="ED94">IFERROR(MATCH(TRUE,INDEX($B$14:$B$117&gt;=EC94,0),0),"")</f>
        <v>1</v>
      </c>
      <c r="EE94" s="194">
        <f t="shared" ca="1" si="136"/>
        <v>3.2000000000000006E-3</v>
      </c>
      <c r="EH94" s="194">
        <f t="shared" si="137"/>
        <v>0</v>
      </c>
      <c r="EI94" s="19" t="e">
        <f ca="1"/>
        <v>#N/A</v>
      </c>
      <c r="EJ94" s="208" t="e">
        <f t="shared" ca="1" si="138"/>
        <v>#N/A</v>
      </c>
      <c r="EK94" s="207"/>
      <c r="EL94" s="194"/>
      <c r="EM94" s="198" cm="1">
        <f t="array" ref="EM94">IFERROR(MATCH(TRUE,INDEX($B$14:$B$117&gt;=EL94,0),0),"")</f>
        <v>1</v>
      </c>
      <c r="EN94" s="194">
        <f t="shared" ca="1" si="139"/>
        <v>3.2000000000000006E-3</v>
      </c>
      <c r="EQ94" s="194">
        <f t="shared" si="140"/>
        <v>0</v>
      </c>
      <c r="ER94" s="19" t="e">
        <f ca="1"/>
        <v>#N/A</v>
      </c>
      <c r="ES94" s="208" t="e">
        <f t="shared" ca="1" si="141"/>
        <v>#N/A</v>
      </c>
      <c r="ET94" s="207"/>
      <c r="EU94" s="194"/>
      <c r="EV94" s="198" cm="1">
        <f t="array" ref="EV94">IFERROR(MATCH(TRUE,INDEX($B$14:$B$117&gt;=EU94,0),0),"")</f>
        <v>1</v>
      </c>
      <c r="EW94" s="194">
        <f t="shared" ca="1" si="142"/>
        <v>3.2000000000000006E-3</v>
      </c>
      <c r="EZ94" s="194">
        <f t="shared" si="143"/>
        <v>0</v>
      </c>
      <c r="FA94" s="19" t="e">
        <f ca="1"/>
        <v>#N/A</v>
      </c>
      <c r="FB94" s="208" t="e">
        <f t="shared" ca="1" si="144"/>
        <v>#N/A</v>
      </c>
      <c r="FC94" s="207"/>
      <c r="FD94" s="194"/>
      <c r="FE94" s="198" cm="1">
        <f t="array" ref="FE94">IFERROR(MATCH(TRUE,INDEX($B$14:$B$117&gt;=FD94,0),0),"")</f>
        <v>1</v>
      </c>
      <c r="FF94" s="194">
        <f t="shared" ca="1" si="145"/>
        <v>3.2000000000000006E-3</v>
      </c>
      <c r="FI94" s="194">
        <f t="shared" si="146"/>
        <v>0</v>
      </c>
      <c r="FJ94" s="19" t="e">
        <f ca="1"/>
        <v>#N/A</v>
      </c>
      <c r="FK94" s="208" t="e">
        <f t="shared" ca="1" si="147"/>
        <v>#N/A</v>
      </c>
      <c r="FL94" s="207"/>
      <c r="FM94" s="194"/>
      <c r="FN94" s="198" cm="1">
        <f t="array" ref="FN94">IFERROR(MATCH(TRUE,INDEX($B$14:$B$117&gt;=FM94,0),0),"")</f>
        <v>1</v>
      </c>
      <c r="FO94" s="194">
        <f t="shared" ca="1" si="148"/>
        <v>3.2000000000000006E-3</v>
      </c>
      <c r="FR94" s="194">
        <f t="shared" si="149"/>
        <v>0</v>
      </c>
      <c r="FS94" s="19" t="e">
        <f ca="1"/>
        <v>#N/A</v>
      </c>
      <c r="FT94" s="208" t="e">
        <f t="shared" ca="1" si="150"/>
        <v>#N/A</v>
      </c>
      <c r="FU94" s="207"/>
      <c r="FV94" s="194"/>
      <c r="FW94" s="198" cm="1">
        <f t="array" ref="FW94">IFERROR(MATCH(TRUE,INDEX($B$14:$B$117&gt;=FV94,0),0),"")</f>
        <v>1</v>
      </c>
      <c r="FX94" s="194">
        <f t="shared" ca="1" si="151"/>
        <v>3.2000000000000006E-3</v>
      </c>
      <c r="GA94" s="194">
        <f t="shared" si="152"/>
        <v>0</v>
      </c>
      <c r="GB94" s="19" t="e">
        <f ca="1"/>
        <v>#N/A</v>
      </c>
      <c r="GC94" s="208" t="e">
        <f t="shared" ca="1" si="153"/>
        <v>#N/A</v>
      </c>
    </row>
    <row r="95" spans="1:185" x14ac:dyDescent="0.2">
      <c r="A95" s="236">
        <v>81</v>
      </c>
      <c r="B95" s="195">
        <v>0.78640776699029102</v>
      </c>
      <c r="C95" s="194">
        <v>0.83669999999999989</v>
      </c>
      <c r="D95" s="195">
        <v>8.0999999999999996E-3</v>
      </c>
      <c r="E95" s="194"/>
      <c r="F95" s="207">
        <f ca="1"/>
        <v>81</v>
      </c>
      <c r="G95" s="194">
        <f ca="1"/>
        <v>0.58273381294964033</v>
      </c>
      <c r="H95" s="198" cm="1">
        <f t="array" aca="1" ref="H95" ca="1">IFERROR(MATCH(TRUE,INDEX($B$14:$B$117&gt;=G95,0),0),"")</f>
        <v>62</v>
      </c>
      <c r="I95" s="194">
        <f t="shared" ca="1" si="98"/>
        <v>0.65319856115107922</v>
      </c>
      <c r="L95" s="194">
        <f t="shared" si="154"/>
        <v>0</v>
      </c>
      <c r="M95" s="19">
        <f ca="1"/>
        <v>0</v>
      </c>
      <c r="N95" s="208">
        <f t="shared" ca="1" si="155"/>
        <v>0</v>
      </c>
      <c r="O95" s="207">
        <f ca="1"/>
        <v>81</v>
      </c>
      <c r="P95" s="194">
        <f ca="1"/>
        <v>0.87096774193548399</v>
      </c>
      <c r="Q95" s="198" cm="1">
        <f t="array" aca="1" ref="Q95" ca="1">IFERROR(MATCH(TRUE,INDEX($B$14:$B$117&gt;=P95,0),0),"")</f>
        <v>91</v>
      </c>
      <c r="R95" s="194">
        <f t="shared" ca="1" si="99"/>
        <v>0.90286451612903229</v>
      </c>
      <c r="U95" s="194">
        <f t="shared" si="156"/>
        <v>0</v>
      </c>
      <c r="V95" s="19">
        <f ca="1"/>
        <v>0</v>
      </c>
      <c r="W95" s="208">
        <f t="shared" ca="1" si="157"/>
        <v>0</v>
      </c>
      <c r="X95" s="207">
        <f ca="1"/>
        <v>81</v>
      </c>
      <c r="Y95" s="194">
        <f ca="1"/>
        <v>0.94186046511627908</v>
      </c>
      <c r="Z95" s="198" cm="1">
        <f t="array" aca="1" ref="Z95" ca="1">IFERROR(MATCH(TRUE,INDEX($B$14:$B$117&gt;=Y95,0),0),"")</f>
        <v>99</v>
      </c>
      <c r="AA95" s="194">
        <f t="shared" ca="1" si="100"/>
        <v>0.9582872093023258</v>
      </c>
      <c r="AD95" s="194">
        <f t="shared" si="101"/>
        <v>0</v>
      </c>
      <c r="AE95" s="19">
        <f ca="1"/>
        <v>0</v>
      </c>
      <c r="AF95" s="208">
        <f t="shared" ca="1" si="102"/>
        <v>0</v>
      </c>
      <c r="AG95" s="207">
        <f ca="1"/>
        <v>81</v>
      </c>
      <c r="AH95" s="194">
        <f ca="1"/>
        <v>0.97590361445783136</v>
      </c>
      <c r="AI95" s="198" cm="1">
        <f t="array" aca="1" ref="AI95" ca="1">IFERROR(MATCH(TRUE,INDEX($B$14:$B$117&gt;=AH95,0),0),"")</f>
        <v>102</v>
      </c>
      <c r="AJ95" s="194">
        <f t="shared" ca="1" si="103"/>
        <v>0.98506385542168673</v>
      </c>
      <c r="AM95" s="194">
        <f t="shared" si="104"/>
        <v>0</v>
      </c>
      <c r="AN95" s="19">
        <f ca="1"/>
        <v>0</v>
      </c>
      <c r="AO95" s="208">
        <f t="shared" ca="1" si="105"/>
        <v>0</v>
      </c>
      <c r="AP95" s="207">
        <f ca="1"/>
        <v>81</v>
      </c>
      <c r="AQ95" s="194">
        <f ca="1"/>
        <v>0.98780487804878048</v>
      </c>
      <c r="AR95" s="198" cm="1">
        <f t="array" aca="1" ref="AR95" ca="1">IFERROR(MATCH(TRUE,INDEX($B$14:$B$117&gt;=AQ95,0),0),"")</f>
        <v>103</v>
      </c>
      <c r="AS95" s="194">
        <f t="shared" ca="1" si="106"/>
        <v>0.99299146341463407</v>
      </c>
      <c r="AV95" s="194">
        <f t="shared" si="107"/>
        <v>0</v>
      </c>
      <c r="AW95" s="19">
        <f ca="1"/>
        <v>0</v>
      </c>
      <c r="AX95" s="208">
        <f t="shared" ca="1" si="108"/>
        <v>0</v>
      </c>
      <c r="AY95" s="207"/>
      <c r="AZ95" s="194"/>
      <c r="BA95" s="198" cm="1">
        <f t="array" ref="BA95">IFERROR(MATCH(TRUE,INDEX($B$14:$B$117&gt;=AZ95,0),0),"")</f>
        <v>1</v>
      </c>
      <c r="BB95" s="194">
        <f t="shared" ca="1" si="109"/>
        <v>3.2000000000000006E-3</v>
      </c>
      <c r="BE95" s="194">
        <f t="shared" si="110"/>
        <v>0</v>
      </c>
      <c r="BF95" s="19">
        <f ca="1"/>
        <v>0</v>
      </c>
      <c r="BG95" s="208">
        <f t="shared" ca="1" si="111"/>
        <v>0</v>
      </c>
      <c r="BH95" s="207"/>
      <c r="BI95" s="194"/>
      <c r="BJ95" s="198" cm="1">
        <f t="array" ref="BJ95">IFERROR(MATCH(TRUE,INDEX($B$14:$B$117&gt;=BI95,0),0),"")</f>
        <v>1</v>
      </c>
      <c r="BK95" s="194">
        <f t="shared" ca="1" si="112"/>
        <v>3.2000000000000006E-3</v>
      </c>
      <c r="BN95" s="194">
        <f t="shared" si="113"/>
        <v>0</v>
      </c>
      <c r="BO95" s="19">
        <f ca="1"/>
        <v>0</v>
      </c>
      <c r="BP95" s="208">
        <f t="shared" ca="1" si="114"/>
        <v>0</v>
      </c>
      <c r="BQ95" s="207"/>
      <c r="BR95" s="194"/>
      <c r="BS95" s="198" cm="1">
        <f t="array" ref="BS95">IFERROR(MATCH(TRUE,INDEX($B$14:$B$117&gt;=BR95,0),0),"")</f>
        <v>1</v>
      </c>
      <c r="BT95" s="194">
        <f t="shared" ca="1" si="115"/>
        <v>3.2000000000000006E-3</v>
      </c>
      <c r="BW95" s="194">
        <f t="shared" si="116"/>
        <v>0</v>
      </c>
      <c r="BX95" s="19">
        <f ca="1"/>
        <v>0</v>
      </c>
      <c r="BY95" s="208">
        <f t="shared" ca="1" si="117"/>
        <v>0</v>
      </c>
      <c r="BZ95" s="207"/>
      <c r="CA95" s="194"/>
      <c r="CB95" s="198" cm="1">
        <f t="array" ref="CB95">IFERROR(MATCH(TRUE,INDEX($B$14:$B$117&gt;=CA95,0),0),"")</f>
        <v>1</v>
      </c>
      <c r="CC95" s="194">
        <f t="shared" ca="1" si="118"/>
        <v>3.2000000000000006E-3</v>
      </c>
      <c r="CF95" s="194">
        <f t="shared" si="119"/>
        <v>0</v>
      </c>
      <c r="CG95" s="19">
        <f ca="1"/>
        <v>0</v>
      </c>
      <c r="CH95" s="208">
        <f t="shared" ca="1" si="120"/>
        <v>0</v>
      </c>
      <c r="CI95" s="207"/>
      <c r="CJ95" s="194"/>
      <c r="CK95" s="198" cm="1">
        <f t="array" ref="CK95">IFERROR(MATCH(TRUE,INDEX($B$14:$B$117&gt;=CJ95,0),0),"")</f>
        <v>1</v>
      </c>
      <c r="CL95" s="194">
        <f t="shared" ca="1" si="121"/>
        <v>3.2000000000000006E-3</v>
      </c>
      <c r="CO95" s="194">
        <f t="shared" si="122"/>
        <v>0</v>
      </c>
      <c r="CP95" s="19">
        <f ca="1"/>
        <v>0</v>
      </c>
      <c r="CQ95" s="208">
        <f t="shared" ca="1" si="123"/>
        <v>0</v>
      </c>
      <c r="CR95" s="207"/>
      <c r="CS95" s="194"/>
      <c r="CT95" s="198" cm="1">
        <f t="array" ref="CT95">IFERROR(MATCH(TRUE,INDEX($B$14:$B$117&gt;=CS95,0),0),"")</f>
        <v>1</v>
      </c>
      <c r="CU95" s="194">
        <f t="shared" ca="1" si="124"/>
        <v>3.2000000000000006E-3</v>
      </c>
      <c r="CX95" s="194">
        <f t="shared" si="125"/>
        <v>0</v>
      </c>
      <c r="CY95" s="19" t="e">
        <f ca="1"/>
        <v>#N/A</v>
      </c>
      <c r="CZ95" s="208" t="e">
        <f t="shared" ca="1" si="126"/>
        <v>#N/A</v>
      </c>
      <c r="DA95" s="207"/>
      <c r="DB95" s="194"/>
      <c r="DC95" s="198" cm="1">
        <f t="array" ref="DC95">IFERROR(MATCH(TRUE,INDEX($B$14:$B$117&gt;=DB95,0),0),"")</f>
        <v>1</v>
      </c>
      <c r="DD95" s="194">
        <f t="shared" ca="1" si="127"/>
        <v>3.2000000000000006E-3</v>
      </c>
      <c r="DG95" s="194">
        <f t="shared" si="128"/>
        <v>0</v>
      </c>
      <c r="DH95" s="19" t="e">
        <f ca="1"/>
        <v>#N/A</v>
      </c>
      <c r="DI95" s="208" t="e">
        <f t="shared" ca="1" si="129"/>
        <v>#N/A</v>
      </c>
      <c r="DJ95" s="207"/>
      <c r="DK95" s="194"/>
      <c r="DL95" s="198" cm="1">
        <f t="array" ref="DL95">IFERROR(MATCH(TRUE,INDEX($B$14:$B$117&gt;=DK95,0),0),"")</f>
        <v>1</v>
      </c>
      <c r="DM95" s="194">
        <f t="shared" ca="1" si="130"/>
        <v>3.2000000000000006E-3</v>
      </c>
      <c r="DP95" s="194">
        <f t="shared" si="131"/>
        <v>0</v>
      </c>
      <c r="DQ95" s="19" t="e">
        <f ca="1"/>
        <v>#N/A</v>
      </c>
      <c r="DR95" s="208" t="e">
        <f t="shared" ca="1" si="132"/>
        <v>#N/A</v>
      </c>
      <c r="DS95" s="207"/>
      <c r="DT95" s="194"/>
      <c r="DU95" s="198" cm="1">
        <f t="array" ref="DU95">IFERROR(MATCH(TRUE,INDEX($B$14:$B$117&gt;=DT95,0),0),"")</f>
        <v>1</v>
      </c>
      <c r="DV95" s="194">
        <f t="shared" ca="1" si="133"/>
        <v>3.2000000000000006E-3</v>
      </c>
      <c r="DY95" s="194">
        <f t="shared" si="134"/>
        <v>0</v>
      </c>
      <c r="DZ95" s="19" t="e">
        <f ca="1"/>
        <v>#N/A</v>
      </c>
      <c r="EA95" s="208" t="e">
        <f t="shared" ca="1" si="135"/>
        <v>#N/A</v>
      </c>
      <c r="EB95" s="207"/>
      <c r="EC95" s="194"/>
      <c r="ED95" s="198" cm="1">
        <f t="array" ref="ED95">IFERROR(MATCH(TRUE,INDEX($B$14:$B$117&gt;=EC95,0),0),"")</f>
        <v>1</v>
      </c>
      <c r="EE95" s="194">
        <f t="shared" ca="1" si="136"/>
        <v>3.2000000000000006E-3</v>
      </c>
      <c r="EH95" s="194">
        <f t="shared" si="137"/>
        <v>0</v>
      </c>
      <c r="EI95" s="19" t="e">
        <f ca="1"/>
        <v>#N/A</v>
      </c>
      <c r="EJ95" s="208" t="e">
        <f t="shared" ca="1" si="138"/>
        <v>#N/A</v>
      </c>
      <c r="EK95" s="207"/>
      <c r="EL95" s="194"/>
      <c r="EM95" s="198" cm="1">
        <f t="array" ref="EM95">IFERROR(MATCH(TRUE,INDEX($B$14:$B$117&gt;=EL95,0),0),"")</f>
        <v>1</v>
      </c>
      <c r="EN95" s="194">
        <f t="shared" ca="1" si="139"/>
        <v>3.2000000000000006E-3</v>
      </c>
      <c r="EQ95" s="194">
        <f t="shared" si="140"/>
        <v>0</v>
      </c>
      <c r="ER95" s="19" t="e">
        <f ca="1"/>
        <v>#N/A</v>
      </c>
      <c r="ES95" s="208" t="e">
        <f t="shared" ca="1" si="141"/>
        <v>#N/A</v>
      </c>
      <c r="ET95" s="207"/>
      <c r="EU95" s="194"/>
      <c r="EV95" s="198" cm="1">
        <f t="array" ref="EV95">IFERROR(MATCH(TRUE,INDEX($B$14:$B$117&gt;=EU95,0),0),"")</f>
        <v>1</v>
      </c>
      <c r="EW95" s="194">
        <f t="shared" ca="1" si="142"/>
        <v>3.2000000000000006E-3</v>
      </c>
      <c r="EZ95" s="194">
        <f t="shared" si="143"/>
        <v>0</v>
      </c>
      <c r="FA95" s="19" t="e">
        <f ca="1"/>
        <v>#N/A</v>
      </c>
      <c r="FB95" s="208" t="e">
        <f t="shared" ca="1" si="144"/>
        <v>#N/A</v>
      </c>
      <c r="FC95" s="207"/>
      <c r="FD95" s="194"/>
      <c r="FE95" s="198" cm="1">
        <f t="array" ref="FE95">IFERROR(MATCH(TRUE,INDEX($B$14:$B$117&gt;=FD95,0),0),"")</f>
        <v>1</v>
      </c>
      <c r="FF95" s="194">
        <f t="shared" ca="1" si="145"/>
        <v>3.2000000000000006E-3</v>
      </c>
      <c r="FI95" s="194">
        <f t="shared" si="146"/>
        <v>0</v>
      </c>
      <c r="FJ95" s="19" t="e">
        <f ca="1"/>
        <v>#N/A</v>
      </c>
      <c r="FK95" s="208" t="e">
        <f t="shared" ca="1" si="147"/>
        <v>#N/A</v>
      </c>
      <c r="FL95" s="207"/>
      <c r="FM95" s="194"/>
      <c r="FN95" s="198" cm="1">
        <f t="array" ref="FN95">IFERROR(MATCH(TRUE,INDEX($B$14:$B$117&gt;=FM95,0),0),"")</f>
        <v>1</v>
      </c>
      <c r="FO95" s="194">
        <f t="shared" ca="1" si="148"/>
        <v>3.2000000000000006E-3</v>
      </c>
      <c r="FR95" s="194">
        <f t="shared" si="149"/>
        <v>0</v>
      </c>
      <c r="FS95" s="19" t="e">
        <f ca="1"/>
        <v>#N/A</v>
      </c>
      <c r="FT95" s="208" t="e">
        <f t="shared" ca="1" si="150"/>
        <v>#N/A</v>
      </c>
      <c r="FU95" s="207"/>
      <c r="FV95" s="194"/>
      <c r="FW95" s="198" cm="1">
        <f t="array" ref="FW95">IFERROR(MATCH(TRUE,INDEX($B$14:$B$117&gt;=FV95,0),0),"")</f>
        <v>1</v>
      </c>
      <c r="FX95" s="194">
        <f t="shared" ca="1" si="151"/>
        <v>3.2000000000000006E-3</v>
      </c>
      <c r="GA95" s="194">
        <f t="shared" si="152"/>
        <v>0</v>
      </c>
      <c r="GB95" s="19" t="e">
        <f ca="1"/>
        <v>#N/A</v>
      </c>
      <c r="GC95" s="208" t="e">
        <f t="shared" ca="1" si="153"/>
        <v>#N/A</v>
      </c>
    </row>
    <row r="96" spans="1:185" x14ac:dyDescent="0.2">
      <c r="A96" s="236">
        <v>82</v>
      </c>
      <c r="B96" s="195">
        <v>0.79611650485436869</v>
      </c>
      <c r="C96" s="194">
        <v>0.84479999999999988</v>
      </c>
      <c r="D96" s="195">
        <v>8.0999999999999996E-3</v>
      </c>
      <c r="E96" s="194"/>
      <c r="F96" s="207">
        <f ca="1"/>
        <v>82</v>
      </c>
      <c r="G96" s="194">
        <f ca="1"/>
        <v>0.58992805755395683</v>
      </c>
      <c r="H96" s="198" cm="1">
        <f t="array" aca="1" ref="H96" ca="1">IFERROR(MATCH(TRUE,INDEX($B$14:$B$117&gt;=G96,0),0),"")</f>
        <v>62</v>
      </c>
      <c r="I96" s="194">
        <f t="shared" ca="1" si="98"/>
        <v>0.66001582733812947</v>
      </c>
      <c r="L96" s="194">
        <f t="shared" si="154"/>
        <v>0</v>
      </c>
      <c r="M96" s="19">
        <f ca="1"/>
        <v>0</v>
      </c>
      <c r="N96" s="208">
        <f t="shared" ca="1" si="155"/>
        <v>0</v>
      </c>
      <c r="O96" s="207">
        <f ca="1"/>
        <v>82</v>
      </c>
      <c r="P96" s="194">
        <f ca="1"/>
        <v>0.88172043010752699</v>
      </c>
      <c r="Q96" s="198" cm="1">
        <f t="array" aca="1" ref="Q96" ca="1">IFERROR(MATCH(TRUE,INDEX($B$14:$B$117&gt;=P96,0),0),"")</f>
        <v>92</v>
      </c>
      <c r="R96" s="194">
        <f t="shared" ca="1" si="99"/>
        <v>0.91141075268817207</v>
      </c>
      <c r="U96" s="194">
        <f t="shared" si="156"/>
        <v>0</v>
      </c>
      <c r="V96" s="19">
        <f ca="1"/>
        <v>0</v>
      </c>
      <c r="W96" s="208">
        <f t="shared" ca="1" si="157"/>
        <v>0</v>
      </c>
      <c r="X96" s="207">
        <f ca="1"/>
        <v>82</v>
      </c>
      <c r="Y96" s="194">
        <f ca="1"/>
        <v>0.95348837209302328</v>
      </c>
      <c r="Z96" s="198" cm="1">
        <f t="array" aca="1" ref="Z96" ca="1">IFERROR(MATCH(TRUE,INDEX($B$14:$B$117&gt;=Y96,0),0),"")</f>
        <v>100</v>
      </c>
      <c r="AA96" s="194">
        <f t="shared" ca="1" si="100"/>
        <v>0.96726976744186055</v>
      </c>
      <c r="AD96" s="194">
        <f t="shared" si="101"/>
        <v>0</v>
      </c>
      <c r="AE96" s="19">
        <f ca="1"/>
        <v>0</v>
      </c>
      <c r="AF96" s="208">
        <f t="shared" ca="1" si="102"/>
        <v>0</v>
      </c>
      <c r="AG96" s="207">
        <f ca="1"/>
        <v>82</v>
      </c>
      <c r="AH96" s="194">
        <f ca="1"/>
        <v>0.98795180722891573</v>
      </c>
      <c r="AI96" s="198" cm="1">
        <f t="array" aca="1" ref="AI96" ca="1">IFERROR(MATCH(TRUE,INDEX($B$14:$B$117&gt;=AH96,0),0),"")</f>
        <v>103</v>
      </c>
      <c r="AJ96" s="194">
        <f t="shared" ca="1" si="103"/>
        <v>0.99307469879518073</v>
      </c>
      <c r="AM96" s="194">
        <f t="shared" si="104"/>
        <v>0</v>
      </c>
      <c r="AN96" s="19">
        <f ca="1"/>
        <v>0</v>
      </c>
      <c r="AO96" s="208">
        <f t="shared" ca="1" si="105"/>
        <v>0</v>
      </c>
      <c r="AP96" s="207"/>
      <c r="AQ96" s="194"/>
      <c r="AR96" s="198" cm="1">
        <f t="array" ref="AR96">IFERROR(MATCH(TRUE,INDEX($B$14:$B$117&gt;=AQ96,0),0),"")</f>
        <v>1</v>
      </c>
      <c r="AS96" s="194">
        <f t="shared" ca="1" si="106"/>
        <v>3.2000000000000006E-3</v>
      </c>
      <c r="AV96" s="194">
        <f t="shared" si="107"/>
        <v>0</v>
      </c>
      <c r="AW96" s="19">
        <f ca="1"/>
        <v>0</v>
      </c>
      <c r="AX96" s="208">
        <f t="shared" ca="1" si="108"/>
        <v>0</v>
      </c>
      <c r="AY96" s="207"/>
      <c r="AZ96" s="194"/>
      <c r="BA96" s="198" cm="1">
        <f t="array" ref="BA96">IFERROR(MATCH(TRUE,INDEX($B$14:$B$117&gt;=AZ96,0),0),"")</f>
        <v>1</v>
      </c>
      <c r="BB96" s="194">
        <f t="shared" ca="1" si="109"/>
        <v>3.2000000000000006E-3</v>
      </c>
      <c r="BE96" s="194">
        <f t="shared" si="110"/>
        <v>0</v>
      </c>
      <c r="BF96" s="19">
        <f ca="1"/>
        <v>0</v>
      </c>
      <c r="BG96" s="208">
        <f t="shared" ca="1" si="111"/>
        <v>0</v>
      </c>
      <c r="BH96" s="207"/>
      <c r="BI96" s="194"/>
      <c r="BJ96" s="198" cm="1">
        <f t="array" ref="BJ96">IFERROR(MATCH(TRUE,INDEX($B$14:$B$117&gt;=BI96,0),0),"")</f>
        <v>1</v>
      </c>
      <c r="BK96" s="194">
        <f t="shared" ca="1" si="112"/>
        <v>3.2000000000000006E-3</v>
      </c>
      <c r="BN96" s="194">
        <f t="shared" si="113"/>
        <v>0</v>
      </c>
      <c r="BO96" s="19">
        <f ca="1"/>
        <v>0</v>
      </c>
      <c r="BP96" s="208">
        <f t="shared" ca="1" si="114"/>
        <v>0</v>
      </c>
      <c r="BQ96" s="207"/>
      <c r="BR96" s="194"/>
      <c r="BS96" s="198" cm="1">
        <f t="array" ref="BS96">IFERROR(MATCH(TRUE,INDEX($B$14:$B$117&gt;=BR96,0),0),"")</f>
        <v>1</v>
      </c>
      <c r="BT96" s="194">
        <f t="shared" ca="1" si="115"/>
        <v>3.2000000000000006E-3</v>
      </c>
      <c r="BW96" s="194">
        <f t="shared" si="116"/>
        <v>0</v>
      </c>
      <c r="BX96" s="19">
        <f ca="1"/>
        <v>0</v>
      </c>
      <c r="BY96" s="208">
        <f t="shared" ca="1" si="117"/>
        <v>0</v>
      </c>
      <c r="BZ96" s="207"/>
      <c r="CA96" s="194"/>
      <c r="CB96" s="198" cm="1">
        <f t="array" ref="CB96">IFERROR(MATCH(TRUE,INDEX($B$14:$B$117&gt;=CA96,0),0),"")</f>
        <v>1</v>
      </c>
      <c r="CC96" s="194">
        <f t="shared" ca="1" si="118"/>
        <v>3.2000000000000006E-3</v>
      </c>
      <c r="CF96" s="194">
        <f t="shared" si="119"/>
        <v>0</v>
      </c>
      <c r="CG96" s="19">
        <f ca="1"/>
        <v>0</v>
      </c>
      <c r="CH96" s="208">
        <f t="shared" ca="1" si="120"/>
        <v>0</v>
      </c>
      <c r="CI96" s="207"/>
      <c r="CJ96" s="194"/>
      <c r="CK96" s="198" cm="1">
        <f t="array" ref="CK96">IFERROR(MATCH(TRUE,INDEX($B$14:$B$117&gt;=CJ96,0),0),"")</f>
        <v>1</v>
      </c>
      <c r="CL96" s="194">
        <f t="shared" ca="1" si="121"/>
        <v>3.2000000000000006E-3</v>
      </c>
      <c r="CO96" s="194">
        <f t="shared" si="122"/>
        <v>0</v>
      </c>
      <c r="CP96" s="19">
        <f ca="1"/>
        <v>0</v>
      </c>
      <c r="CQ96" s="208">
        <f t="shared" ca="1" si="123"/>
        <v>0</v>
      </c>
      <c r="CR96" s="207"/>
      <c r="CS96" s="194"/>
      <c r="CT96" s="198" cm="1">
        <f t="array" ref="CT96">IFERROR(MATCH(TRUE,INDEX($B$14:$B$117&gt;=CS96,0),0),"")</f>
        <v>1</v>
      </c>
      <c r="CU96" s="194">
        <f t="shared" ca="1" si="124"/>
        <v>3.2000000000000006E-3</v>
      </c>
      <c r="CX96" s="194">
        <f t="shared" si="125"/>
        <v>0</v>
      </c>
      <c r="CY96" s="19" t="e">
        <f ca="1"/>
        <v>#N/A</v>
      </c>
      <c r="CZ96" s="208" t="e">
        <f t="shared" ca="1" si="126"/>
        <v>#N/A</v>
      </c>
      <c r="DA96" s="207"/>
      <c r="DB96" s="194"/>
      <c r="DC96" s="198" cm="1">
        <f t="array" ref="DC96">IFERROR(MATCH(TRUE,INDEX($B$14:$B$117&gt;=DB96,0),0),"")</f>
        <v>1</v>
      </c>
      <c r="DD96" s="194">
        <f t="shared" ca="1" si="127"/>
        <v>3.2000000000000006E-3</v>
      </c>
      <c r="DG96" s="194">
        <f t="shared" si="128"/>
        <v>0</v>
      </c>
      <c r="DH96" s="19" t="e">
        <f ca="1"/>
        <v>#N/A</v>
      </c>
      <c r="DI96" s="208" t="e">
        <f t="shared" ca="1" si="129"/>
        <v>#N/A</v>
      </c>
      <c r="DJ96" s="207"/>
      <c r="DK96" s="194"/>
      <c r="DL96" s="198" cm="1">
        <f t="array" ref="DL96">IFERROR(MATCH(TRUE,INDEX($B$14:$B$117&gt;=DK96,0),0),"")</f>
        <v>1</v>
      </c>
      <c r="DM96" s="194">
        <f t="shared" ca="1" si="130"/>
        <v>3.2000000000000006E-3</v>
      </c>
      <c r="DP96" s="194">
        <f t="shared" si="131"/>
        <v>0</v>
      </c>
      <c r="DQ96" s="19" t="e">
        <f ca="1"/>
        <v>#N/A</v>
      </c>
      <c r="DR96" s="208" t="e">
        <f t="shared" ca="1" si="132"/>
        <v>#N/A</v>
      </c>
      <c r="DS96" s="207"/>
      <c r="DT96" s="194"/>
      <c r="DU96" s="198" cm="1">
        <f t="array" ref="DU96">IFERROR(MATCH(TRUE,INDEX($B$14:$B$117&gt;=DT96,0),0),"")</f>
        <v>1</v>
      </c>
      <c r="DV96" s="194">
        <f t="shared" ca="1" si="133"/>
        <v>3.2000000000000006E-3</v>
      </c>
      <c r="DY96" s="194">
        <f t="shared" si="134"/>
        <v>0</v>
      </c>
      <c r="DZ96" s="19" t="e">
        <f ca="1"/>
        <v>#N/A</v>
      </c>
      <c r="EA96" s="208" t="e">
        <f t="shared" ca="1" si="135"/>
        <v>#N/A</v>
      </c>
      <c r="EB96" s="207"/>
      <c r="EC96" s="194"/>
      <c r="ED96" s="198" cm="1">
        <f t="array" ref="ED96">IFERROR(MATCH(TRUE,INDEX($B$14:$B$117&gt;=EC96,0),0),"")</f>
        <v>1</v>
      </c>
      <c r="EE96" s="194">
        <f t="shared" ca="1" si="136"/>
        <v>3.2000000000000006E-3</v>
      </c>
      <c r="EH96" s="194">
        <f t="shared" si="137"/>
        <v>0</v>
      </c>
      <c r="EI96" s="19" t="e">
        <f ca="1"/>
        <v>#N/A</v>
      </c>
      <c r="EJ96" s="208" t="e">
        <f t="shared" ca="1" si="138"/>
        <v>#N/A</v>
      </c>
      <c r="EK96" s="207"/>
      <c r="EL96" s="194"/>
      <c r="EM96" s="198" cm="1">
        <f t="array" ref="EM96">IFERROR(MATCH(TRUE,INDEX($B$14:$B$117&gt;=EL96,0),0),"")</f>
        <v>1</v>
      </c>
      <c r="EN96" s="194">
        <f t="shared" ca="1" si="139"/>
        <v>3.2000000000000006E-3</v>
      </c>
      <c r="EQ96" s="194">
        <f t="shared" si="140"/>
        <v>0</v>
      </c>
      <c r="ER96" s="19" t="e">
        <f ca="1"/>
        <v>#N/A</v>
      </c>
      <c r="ES96" s="208" t="e">
        <f t="shared" ca="1" si="141"/>
        <v>#N/A</v>
      </c>
      <c r="ET96" s="207"/>
      <c r="EU96" s="194"/>
      <c r="EV96" s="198" cm="1">
        <f t="array" ref="EV96">IFERROR(MATCH(TRUE,INDEX($B$14:$B$117&gt;=EU96,0),0),"")</f>
        <v>1</v>
      </c>
      <c r="EW96" s="194">
        <f t="shared" ca="1" si="142"/>
        <v>3.2000000000000006E-3</v>
      </c>
      <c r="EZ96" s="194">
        <f t="shared" si="143"/>
        <v>0</v>
      </c>
      <c r="FA96" s="19" t="e">
        <f ca="1"/>
        <v>#N/A</v>
      </c>
      <c r="FB96" s="208" t="e">
        <f t="shared" ca="1" si="144"/>
        <v>#N/A</v>
      </c>
      <c r="FC96" s="207"/>
      <c r="FD96" s="194"/>
      <c r="FE96" s="198" cm="1">
        <f t="array" ref="FE96">IFERROR(MATCH(TRUE,INDEX($B$14:$B$117&gt;=FD96,0),0),"")</f>
        <v>1</v>
      </c>
      <c r="FF96" s="194">
        <f t="shared" ca="1" si="145"/>
        <v>3.2000000000000006E-3</v>
      </c>
      <c r="FI96" s="194">
        <f t="shared" si="146"/>
        <v>0</v>
      </c>
      <c r="FJ96" s="19" t="e">
        <f ca="1"/>
        <v>#N/A</v>
      </c>
      <c r="FK96" s="208" t="e">
        <f t="shared" ca="1" si="147"/>
        <v>#N/A</v>
      </c>
      <c r="FL96" s="207"/>
      <c r="FM96" s="194"/>
      <c r="FN96" s="198" cm="1">
        <f t="array" ref="FN96">IFERROR(MATCH(TRUE,INDEX($B$14:$B$117&gt;=FM96,0),0),"")</f>
        <v>1</v>
      </c>
      <c r="FO96" s="194">
        <f t="shared" ca="1" si="148"/>
        <v>3.2000000000000006E-3</v>
      </c>
      <c r="FR96" s="194">
        <f t="shared" si="149"/>
        <v>0</v>
      </c>
      <c r="FS96" s="19" t="e">
        <f ca="1"/>
        <v>#N/A</v>
      </c>
      <c r="FT96" s="208" t="e">
        <f t="shared" ca="1" si="150"/>
        <v>#N/A</v>
      </c>
      <c r="FU96" s="207"/>
      <c r="FV96" s="194"/>
      <c r="FW96" s="198" cm="1">
        <f t="array" ref="FW96">IFERROR(MATCH(TRUE,INDEX($B$14:$B$117&gt;=FV96,0),0),"")</f>
        <v>1</v>
      </c>
      <c r="FX96" s="194">
        <f t="shared" ca="1" si="151"/>
        <v>3.2000000000000006E-3</v>
      </c>
      <c r="GA96" s="194">
        <f t="shared" si="152"/>
        <v>0</v>
      </c>
      <c r="GB96" s="19" t="e">
        <f ca="1"/>
        <v>#N/A</v>
      </c>
      <c r="GC96" s="208" t="e">
        <f t="shared" ca="1" si="153"/>
        <v>#N/A</v>
      </c>
    </row>
    <row r="97" spans="1:185" x14ac:dyDescent="0.2">
      <c r="A97" s="236">
        <v>83</v>
      </c>
      <c r="B97" s="195">
        <v>0.80582524271844636</v>
      </c>
      <c r="C97" s="194">
        <v>0.85289999999999988</v>
      </c>
      <c r="D97" s="195">
        <v>8.0999999999999996E-3</v>
      </c>
      <c r="E97" s="194"/>
      <c r="F97" s="207">
        <f ca="1"/>
        <v>83</v>
      </c>
      <c r="G97" s="194">
        <f ca="1"/>
        <v>0.59712230215827344</v>
      </c>
      <c r="H97" s="198" cm="1">
        <f t="array" aca="1" ref="H97" ca="1">IFERROR(MATCH(TRUE,INDEX($B$14:$B$117&gt;=G97,0),0),"")</f>
        <v>63</v>
      </c>
      <c r="I97" s="194">
        <f t="shared" ca="1" si="98"/>
        <v>0.66668417266187052</v>
      </c>
      <c r="L97" s="194">
        <f t="shared" si="154"/>
        <v>0</v>
      </c>
      <c r="M97" s="19">
        <f ca="1"/>
        <v>0</v>
      </c>
      <c r="N97" s="208">
        <f t="shared" ca="1" si="155"/>
        <v>0</v>
      </c>
      <c r="O97" s="207">
        <f ca="1"/>
        <v>83</v>
      </c>
      <c r="P97" s="194">
        <f ca="1"/>
        <v>0.89247311827956999</v>
      </c>
      <c r="Q97" s="198" cm="1">
        <f t="array" aca="1" ref="Q97" ca="1">IFERROR(MATCH(TRUE,INDEX($B$14:$B$117&gt;=P97,0),0),"")</f>
        <v>93</v>
      </c>
      <c r="R97" s="194">
        <f t="shared" ca="1" si="99"/>
        <v>0.91982795698924746</v>
      </c>
      <c r="U97" s="194">
        <f t="shared" si="156"/>
        <v>0</v>
      </c>
      <c r="V97" s="19">
        <f ca="1"/>
        <v>0</v>
      </c>
      <c r="W97" s="208">
        <f t="shared" ca="1" si="157"/>
        <v>0</v>
      </c>
      <c r="X97" s="207">
        <f ca="1"/>
        <v>83</v>
      </c>
      <c r="Y97" s="194">
        <f ca="1"/>
        <v>0.96511627906976738</v>
      </c>
      <c r="Z97" s="198" cm="1">
        <f t="array" aca="1" ref="Z97" ca="1">IFERROR(MATCH(TRUE,INDEX($B$14:$B$117&gt;=Y97,0),0),"")</f>
        <v>101</v>
      </c>
      <c r="AA97" s="194">
        <f t="shared" ca="1" si="100"/>
        <v>0.97631162790697668</v>
      </c>
      <c r="AD97" s="194">
        <f t="shared" si="101"/>
        <v>0</v>
      </c>
      <c r="AE97" s="19">
        <f ca="1"/>
        <v>0</v>
      </c>
      <c r="AF97" s="208">
        <f t="shared" ca="1" si="102"/>
        <v>0</v>
      </c>
      <c r="AG97" s="207"/>
      <c r="AH97" s="194"/>
      <c r="AI97" s="198" cm="1">
        <f t="array" ref="AI97">IFERROR(MATCH(TRUE,INDEX($B$14:$B$117&gt;=AH97,0),0),"")</f>
        <v>1</v>
      </c>
      <c r="AJ97" s="194">
        <f t="shared" ca="1" si="103"/>
        <v>3.2000000000000006E-3</v>
      </c>
      <c r="AM97" s="194">
        <f t="shared" si="104"/>
        <v>0</v>
      </c>
      <c r="AN97" s="19">
        <f ca="1"/>
        <v>0</v>
      </c>
      <c r="AO97" s="208">
        <f t="shared" ca="1" si="105"/>
        <v>0</v>
      </c>
      <c r="AP97" s="207"/>
      <c r="AQ97" s="194"/>
      <c r="AR97" s="198" cm="1">
        <f t="array" ref="AR97">IFERROR(MATCH(TRUE,INDEX($B$14:$B$117&gt;=AQ97,0),0),"")</f>
        <v>1</v>
      </c>
      <c r="AS97" s="194">
        <f t="shared" ca="1" si="106"/>
        <v>3.2000000000000006E-3</v>
      </c>
      <c r="AV97" s="194">
        <f t="shared" si="107"/>
        <v>0</v>
      </c>
      <c r="AW97" s="19">
        <f ca="1"/>
        <v>0</v>
      </c>
      <c r="AX97" s="208">
        <f t="shared" ca="1" si="108"/>
        <v>0</v>
      </c>
      <c r="AY97" s="207"/>
      <c r="AZ97" s="194"/>
      <c r="BA97" s="198" cm="1">
        <f t="array" ref="BA97">IFERROR(MATCH(TRUE,INDEX($B$14:$B$117&gt;=AZ97,0),0),"")</f>
        <v>1</v>
      </c>
      <c r="BB97" s="194">
        <f t="shared" ca="1" si="109"/>
        <v>3.2000000000000006E-3</v>
      </c>
      <c r="BE97" s="194">
        <f t="shared" si="110"/>
        <v>0</v>
      </c>
      <c r="BF97" s="19">
        <f ca="1"/>
        <v>0</v>
      </c>
      <c r="BG97" s="208">
        <f t="shared" ca="1" si="111"/>
        <v>0</v>
      </c>
      <c r="BH97" s="207"/>
      <c r="BI97" s="194"/>
      <c r="BJ97" s="198" cm="1">
        <f t="array" ref="BJ97">IFERROR(MATCH(TRUE,INDEX($B$14:$B$117&gt;=BI97,0),0),"")</f>
        <v>1</v>
      </c>
      <c r="BK97" s="194">
        <f t="shared" ca="1" si="112"/>
        <v>3.2000000000000006E-3</v>
      </c>
      <c r="BN97" s="194">
        <f t="shared" si="113"/>
        <v>0</v>
      </c>
      <c r="BO97" s="19">
        <f ca="1"/>
        <v>0</v>
      </c>
      <c r="BP97" s="208">
        <f t="shared" ca="1" si="114"/>
        <v>0</v>
      </c>
      <c r="BQ97" s="207"/>
      <c r="BR97" s="194"/>
      <c r="BS97" s="198" cm="1">
        <f t="array" ref="BS97">IFERROR(MATCH(TRUE,INDEX($B$14:$B$117&gt;=BR97,0),0),"")</f>
        <v>1</v>
      </c>
      <c r="BT97" s="194">
        <f t="shared" ca="1" si="115"/>
        <v>3.2000000000000006E-3</v>
      </c>
      <c r="BW97" s="194">
        <f t="shared" si="116"/>
        <v>0</v>
      </c>
      <c r="BX97" s="19">
        <f ca="1"/>
        <v>0</v>
      </c>
      <c r="BY97" s="208">
        <f t="shared" ca="1" si="117"/>
        <v>0</v>
      </c>
      <c r="BZ97" s="207"/>
      <c r="CA97" s="194"/>
      <c r="CB97" s="198" cm="1">
        <f t="array" ref="CB97">IFERROR(MATCH(TRUE,INDEX($B$14:$B$117&gt;=CA97,0),0),"")</f>
        <v>1</v>
      </c>
      <c r="CC97" s="194">
        <f t="shared" ca="1" si="118"/>
        <v>3.2000000000000006E-3</v>
      </c>
      <c r="CF97" s="194">
        <f t="shared" si="119"/>
        <v>0</v>
      </c>
      <c r="CG97" s="19">
        <f ca="1"/>
        <v>0</v>
      </c>
      <c r="CH97" s="208">
        <f t="shared" ca="1" si="120"/>
        <v>0</v>
      </c>
      <c r="CI97" s="207"/>
      <c r="CJ97" s="194"/>
      <c r="CK97" s="198" cm="1">
        <f t="array" ref="CK97">IFERROR(MATCH(TRUE,INDEX($B$14:$B$117&gt;=CJ97,0),0),"")</f>
        <v>1</v>
      </c>
      <c r="CL97" s="194">
        <f t="shared" ca="1" si="121"/>
        <v>3.2000000000000006E-3</v>
      </c>
      <c r="CO97" s="194">
        <f t="shared" si="122"/>
        <v>0</v>
      </c>
      <c r="CP97" s="19">
        <f ca="1"/>
        <v>0</v>
      </c>
      <c r="CQ97" s="208">
        <f t="shared" ca="1" si="123"/>
        <v>0</v>
      </c>
      <c r="CR97" s="207"/>
      <c r="CS97" s="194"/>
      <c r="CT97" s="198" cm="1">
        <f t="array" ref="CT97">IFERROR(MATCH(TRUE,INDEX($B$14:$B$117&gt;=CS97,0),0),"")</f>
        <v>1</v>
      </c>
      <c r="CU97" s="194">
        <f t="shared" ca="1" si="124"/>
        <v>3.2000000000000006E-3</v>
      </c>
      <c r="CX97" s="194">
        <f t="shared" si="125"/>
        <v>0</v>
      </c>
      <c r="CY97" s="19" t="e">
        <f ca="1"/>
        <v>#N/A</v>
      </c>
      <c r="CZ97" s="208" t="e">
        <f t="shared" ca="1" si="126"/>
        <v>#N/A</v>
      </c>
      <c r="DA97" s="207"/>
      <c r="DB97" s="194"/>
      <c r="DC97" s="198" cm="1">
        <f t="array" ref="DC97">IFERROR(MATCH(TRUE,INDEX($B$14:$B$117&gt;=DB97,0),0),"")</f>
        <v>1</v>
      </c>
      <c r="DD97" s="194">
        <f t="shared" ca="1" si="127"/>
        <v>3.2000000000000006E-3</v>
      </c>
      <c r="DG97" s="194">
        <f t="shared" si="128"/>
        <v>0</v>
      </c>
      <c r="DH97" s="19" t="e">
        <f ca="1"/>
        <v>#N/A</v>
      </c>
      <c r="DI97" s="208" t="e">
        <f t="shared" ca="1" si="129"/>
        <v>#N/A</v>
      </c>
      <c r="DJ97" s="207"/>
      <c r="DK97" s="194"/>
      <c r="DL97" s="198" cm="1">
        <f t="array" ref="DL97">IFERROR(MATCH(TRUE,INDEX($B$14:$B$117&gt;=DK97,0),0),"")</f>
        <v>1</v>
      </c>
      <c r="DM97" s="194">
        <f t="shared" ca="1" si="130"/>
        <v>3.2000000000000006E-3</v>
      </c>
      <c r="DP97" s="194">
        <f t="shared" si="131"/>
        <v>0</v>
      </c>
      <c r="DQ97" s="19" t="e">
        <f ca="1"/>
        <v>#N/A</v>
      </c>
      <c r="DR97" s="208" t="e">
        <f t="shared" ca="1" si="132"/>
        <v>#N/A</v>
      </c>
      <c r="DS97" s="207"/>
      <c r="DT97" s="194"/>
      <c r="DU97" s="198" cm="1">
        <f t="array" ref="DU97">IFERROR(MATCH(TRUE,INDEX($B$14:$B$117&gt;=DT97,0),0),"")</f>
        <v>1</v>
      </c>
      <c r="DV97" s="194">
        <f t="shared" ca="1" si="133"/>
        <v>3.2000000000000006E-3</v>
      </c>
      <c r="DY97" s="194">
        <f t="shared" si="134"/>
        <v>0</v>
      </c>
      <c r="DZ97" s="19" t="e">
        <f ca="1"/>
        <v>#N/A</v>
      </c>
      <c r="EA97" s="208" t="e">
        <f t="shared" ca="1" si="135"/>
        <v>#N/A</v>
      </c>
      <c r="EB97" s="207"/>
      <c r="EC97" s="194"/>
      <c r="ED97" s="198" cm="1">
        <f t="array" ref="ED97">IFERROR(MATCH(TRUE,INDEX($B$14:$B$117&gt;=EC97,0),0),"")</f>
        <v>1</v>
      </c>
      <c r="EE97" s="194">
        <f t="shared" ca="1" si="136"/>
        <v>3.2000000000000006E-3</v>
      </c>
      <c r="EH97" s="194">
        <f t="shared" si="137"/>
        <v>0</v>
      </c>
      <c r="EI97" s="19" t="e">
        <f ca="1"/>
        <v>#N/A</v>
      </c>
      <c r="EJ97" s="208" t="e">
        <f t="shared" ca="1" si="138"/>
        <v>#N/A</v>
      </c>
      <c r="EK97" s="207"/>
      <c r="EL97" s="194"/>
      <c r="EM97" s="198" cm="1">
        <f t="array" ref="EM97">IFERROR(MATCH(TRUE,INDEX($B$14:$B$117&gt;=EL97,0),0),"")</f>
        <v>1</v>
      </c>
      <c r="EN97" s="194">
        <f t="shared" ca="1" si="139"/>
        <v>3.2000000000000006E-3</v>
      </c>
      <c r="EQ97" s="194">
        <f t="shared" si="140"/>
        <v>0</v>
      </c>
      <c r="ER97" s="19" t="e">
        <f ca="1"/>
        <v>#N/A</v>
      </c>
      <c r="ES97" s="208" t="e">
        <f t="shared" ca="1" si="141"/>
        <v>#N/A</v>
      </c>
      <c r="ET97" s="207"/>
      <c r="EU97" s="194"/>
      <c r="EV97" s="198" cm="1">
        <f t="array" ref="EV97">IFERROR(MATCH(TRUE,INDEX($B$14:$B$117&gt;=EU97,0),0),"")</f>
        <v>1</v>
      </c>
      <c r="EW97" s="194">
        <f t="shared" ca="1" si="142"/>
        <v>3.2000000000000006E-3</v>
      </c>
      <c r="EZ97" s="194">
        <f t="shared" si="143"/>
        <v>0</v>
      </c>
      <c r="FA97" s="19" t="e">
        <f ca="1"/>
        <v>#N/A</v>
      </c>
      <c r="FB97" s="208" t="e">
        <f t="shared" ca="1" si="144"/>
        <v>#N/A</v>
      </c>
      <c r="FC97" s="207"/>
      <c r="FD97" s="194"/>
      <c r="FE97" s="198" cm="1">
        <f t="array" ref="FE97">IFERROR(MATCH(TRUE,INDEX($B$14:$B$117&gt;=FD97,0),0),"")</f>
        <v>1</v>
      </c>
      <c r="FF97" s="194">
        <f t="shared" ca="1" si="145"/>
        <v>3.2000000000000006E-3</v>
      </c>
      <c r="FI97" s="194">
        <f t="shared" si="146"/>
        <v>0</v>
      </c>
      <c r="FJ97" s="19" t="e">
        <f ca="1"/>
        <v>#N/A</v>
      </c>
      <c r="FK97" s="208" t="e">
        <f t="shared" ca="1" si="147"/>
        <v>#N/A</v>
      </c>
      <c r="FL97" s="207"/>
      <c r="FM97" s="194"/>
      <c r="FN97" s="198" cm="1">
        <f t="array" ref="FN97">IFERROR(MATCH(TRUE,INDEX($B$14:$B$117&gt;=FM97,0),0),"")</f>
        <v>1</v>
      </c>
      <c r="FO97" s="194">
        <f t="shared" ca="1" si="148"/>
        <v>3.2000000000000006E-3</v>
      </c>
      <c r="FR97" s="194">
        <f t="shared" si="149"/>
        <v>0</v>
      </c>
      <c r="FS97" s="19" t="e">
        <f ca="1"/>
        <v>#N/A</v>
      </c>
      <c r="FT97" s="208" t="e">
        <f t="shared" ca="1" si="150"/>
        <v>#N/A</v>
      </c>
      <c r="FU97" s="207"/>
      <c r="FV97" s="194"/>
      <c r="FW97" s="198" cm="1">
        <f t="array" ref="FW97">IFERROR(MATCH(TRUE,INDEX($B$14:$B$117&gt;=FV97,0),0),"")</f>
        <v>1</v>
      </c>
      <c r="FX97" s="194">
        <f t="shared" ca="1" si="151"/>
        <v>3.2000000000000006E-3</v>
      </c>
      <c r="GA97" s="194">
        <f t="shared" si="152"/>
        <v>0</v>
      </c>
      <c r="GB97" s="19" t="e">
        <f ca="1"/>
        <v>#N/A</v>
      </c>
      <c r="GC97" s="208" t="e">
        <f t="shared" ca="1" si="153"/>
        <v>#N/A</v>
      </c>
    </row>
    <row r="98" spans="1:185" x14ac:dyDescent="0.2">
      <c r="A98" s="236">
        <v>84</v>
      </c>
      <c r="B98" s="195">
        <v>0.81553398058252402</v>
      </c>
      <c r="C98" s="194">
        <v>0.86009999999999986</v>
      </c>
      <c r="D98" s="195">
        <v>7.1999999999999998E-3</v>
      </c>
      <c r="E98" s="194"/>
      <c r="F98" s="207">
        <f ca="1"/>
        <v>84</v>
      </c>
      <c r="G98" s="194">
        <f ca="1"/>
        <v>0.60431654676258995</v>
      </c>
      <c r="H98" s="198" cm="1">
        <f t="array" aca="1" ref="H98" ca="1">IFERROR(MATCH(TRUE,INDEX($B$14:$B$117&gt;=G98,0),0),"")</f>
        <v>64</v>
      </c>
      <c r="I98" s="194">
        <f t="shared" ca="1" si="98"/>
        <v>0.67364820143884885</v>
      </c>
      <c r="L98" s="194">
        <f t="shared" si="154"/>
        <v>0</v>
      </c>
      <c r="M98" s="19">
        <f ca="1"/>
        <v>0</v>
      </c>
      <c r="N98" s="208">
        <f t="shared" ca="1" si="155"/>
        <v>0</v>
      </c>
      <c r="O98" s="207">
        <f ca="1"/>
        <v>84</v>
      </c>
      <c r="P98" s="194">
        <f ca="1"/>
        <v>0.90322580645161299</v>
      </c>
      <c r="Q98" s="198" cm="1">
        <f t="array" aca="1" ref="Q98" ca="1">IFERROR(MATCH(TRUE,INDEX($B$14:$B$117&gt;=P98,0),0),"")</f>
        <v>95</v>
      </c>
      <c r="R98" s="194">
        <f t="shared" ca="1" si="99"/>
        <v>0.92824516129032275</v>
      </c>
      <c r="U98" s="194">
        <f t="shared" si="156"/>
        <v>0</v>
      </c>
      <c r="V98" s="19">
        <f ca="1"/>
        <v>0</v>
      </c>
      <c r="W98" s="208">
        <f t="shared" ca="1" si="157"/>
        <v>0</v>
      </c>
      <c r="X98" s="207">
        <f ca="1"/>
        <v>84</v>
      </c>
      <c r="Y98" s="194">
        <f ca="1"/>
        <v>0.97674418604651159</v>
      </c>
      <c r="Z98" s="198" cm="1">
        <f t="array" aca="1" ref="Z98" ca="1">IFERROR(MATCH(TRUE,INDEX($B$14:$B$117&gt;=Y98,0),0),"")</f>
        <v>102</v>
      </c>
      <c r="AA98" s="194">
        <f t="shared" ca="1" si="100"/>
        <v>0.9856093023255813</v>
      </c>
      <c r="AD98" s="194">
        <f t="shared" si="101"/>
        <v>0</v>
      </c>
      <c r="AE98" s="19">
        <f ca="1"/>
        <v>0</v>
      </c>
      <c r="AF98" s="208">
        <f t="shared" ca="1" si="102"/>
        <v>0</v>
      </c>
      <c r="AG98" s="207"/>
      <c r="AH98" s="194"/>
      <c r="AI98" s="198" cm="1">
        <f t="array" ref="AI98">IFERROR(MATCH(TRUE,INDEX($B$14:$B$117&gt;=AH98,0),0),"")</f>
        <v>1</v>
      </c>
      <c r="AJ98" s="194">
        <f t="shared" ca="1" si="103"/>
        <v>3.2000000000000006E-3</v>
      </c>
      <c r="AM98" s="194">
        <f t="shared" si="104"/>
        <v>0</v>
      </c>
      <c r="AN98" s="19">
        <f ca="1"/>
        <v>0</v>
      </c>
      <c r="AO98" s="208">
        <f t="shared" ca="1" si="105"/>
        <v>0</v>
      </c>
      <c r="AP98" s="207"/>
      <c r="AQ98" s="194"/>
      <c r="AR98" s="198" cm="1">
        <f t="array" ref="AR98">IFERROR(MATCH(TRUE,INDEX($B$14:$B$117&gt;=AQ98,0),0),"")</f>
        <v>1</v>
      </c>
      <c r="AS98" s="194">
        <f t="shared" ca="1" si="106"/>
        <v>3.2000000000000006E-3</v>
      </c>
      <c r="AV98" s="194">
        <f t="shared" si="107"/>
        <v>0</v>
      </c>
      <c r="AW98" s="19">
        <f ca="1"/>
        <v>0</v>
      </c>
      <c r="AX98" s="208">
        <f t="shared" ca="1" si="108"/>
        <v>0</v>
      </c>
      <c r="AY98" s="207"/>
      <c r="AZ98" s="194"/>
      <c r="BA98" s="198" cm="1">
        <f t="array" ref="BA98">IFERROR(MATCH(TRUE,INDEX($B$14:$B$117&gt;=AZ98,0),0),"")</f>
        <v>1</v>
      </c>
      <c r="BB98" s="194">
        <f t="shared" ca="1" si="109"/>
        <v>3.2000000000000006E-3</v>
      </c>
      <c r="BE98" s="194">
        <f t="shared" si="110"/>
        <v>0</v>
      </c>
      <c r="BF98" s="19">
        <f ca="1"/>
        <v>0</v>
      </c>
      <c r="BG98" s="208">
        <f t="shared" ca="1" si="111"/>
        <v>0</v>
      </c>
      <c r="BH98" s="207"/>
      <c r="BI98" s="194"/>
      <c r="BJ98" s="198" cm="1">
        <f t="array" ref="BJ98">IFERROR(MATCH(TRUE,INDEX($B$14:$B$117&gt;=BI98,0),0),"")</f>
        <v>1</v>
      </c>
      <c r="BK98" s="194">
        <f t="shared" ca="1" si="112"/>
        <v>3.2000000000000006E-3</v>
      </c>
      <c r="BN98" s="194">
        <f t="shared" si="113"/>
        <v>0</v>
      </c>
      <c r="BO98" s="19">
        <f ca="1"/>
        <v>0</v>
      </c>
      <c r="BP98" s="208">
        <f t="shared" ca="1" si="114"/>
        <v>0</v>
      </c>
      <c r="BQ98" s="207"/>
      <c r="BR98" s="194"/>
      <c r="BS98" s="198" cm="1">
        <f t="array" ref="BS98">IFERROR(MATCH(TRUE,INDEX($B$14:$B$117&gt;=BR98,0),0),"")</f>
        <v>1</v>
      </c>
      <c r="BT98" s="194">
        <f t="shared" ca="1" si="115"/>
        <v>3.2000000000000006E-3</v>
      </c>
      <c r="BW98" s="194">
        <f t="shared" si="116"/>
        <v>0</v>
      </c>
      <c r="BX98" s="19">
        <f ca="1"/>
        <v>0</v>
      </c>
      <c r="BY98" s="208">
        <f t="shared" ca="1" si="117"/>
        <v>0</v>
      </c>
      <c r="BZ98" s="207"/>
      <c r="CA98" s="194"/>
      <c r="CB98" s="198" cm="1">
        <f t="array" ref="CB98">IFERROR(MATCH(TRUE,INDEX($B$14:$B$117&gt;=CA98,0),0),"")</f>
        <v>1</v>
      </c>
      <c r="CC98" s="194">
        <f t="shared" ca="1" si="118"/>
        <v>3.2000000000000006E-3</v>
      </c>
      <c r="CF98" s="194">
        <f t="shared" si="119"/>
        <v>0</v>
      </c>
      <c r="CG98" s="19">
        <f ca="1"/>
        <v>0</v>
      </c>
      <c r="CH98" s="208">
        <f t="shared" ca="1" si="120"/>
        <v>0</v>
      </c>
      <c r="CI98" s="207"/>
      <c r="CJ98" s="194"/>
      <c r="CK98" s="198" cm="1">
        <f t="array" ref="CK98">IFERROR(MATCH(TRUE,INDEX($B$14:$B$117&gt;=CJ98,0),0),"")</f>
        <v>1</v>
      </c>
      <c r="CL98" s="194">
        <f t="shared" ca="1" si="121"/>
        <v>3.2000000000000006E-3</v>
      </c>
      <c r="CO98" s="194">
        <f t="shared" si="122"/>
        <v>0</v>
      </c>
      <c r="CP98" s="19">
        <f ca="1"/>
        <v>0</v>
      </c>
      <c r="CQ98" s="208">
        <f t="shared" ca="1" si="123"/>
        <v>0</v>
      </c>
      <c r="CR98" s="207"/>
      <c r="CS98" s="194"/>
      <c r="CT98" s="198" cm="1">
        <f t="array" ref="CT98">IFERROR(MATCH(TRUE,INDEX($B$14:$B$117&gt;=CS98,0),0),"")</f>
        <v>1</v>
      </c>
      <c r="CU98" s="194">
        <f t="shared" ca="1" si="124"/>
        <v>3.2000000000000006E-3</v>
      </c>
      <c r="CX98" s="194">
        <f t="shared" si="125"/>
        <v>0</v>
      </c>
      <c r="CY98" s="19" t="e">
        <f ca="1"/>
        <v>#N/A</v>
      </c>
      <c r="CZ98" s="208" t="e">
        <f t="shared" ca="1" si="126"/>
        <v>#N/A</v>
      </c>
      <c r="DA98" s="207"/>
      <c r="DB98" s="194"/>
      <c r="DC98" s="198" cm="1">
        <f t="array" ref="DC98">IFERROR(MATCH(TRUE,INDEX($B$14:$B$117&gt;=DB98,0),0),"")</f>
        <v>1</v>
      </c>
      <c r="DD98" s="194">
        <f t="shared" ca="1" si="127"/>
        <v>3.2000000000000006E-3</v>
      </c>
      <c r="DG98" s="194">
        <f t="shared" si="128"/>
        <v>0</v>
      </c>
      <c r="DH98" s="19" t="e">
        <f ca="1"/>
        <v>#N/A</v>
      </c>
      <c r="DI98" s="208" t="e">
        <f t="shared" ca="1" si="129"/>
        <v>#N/A</v>
      </c>
      <c r="DJ98" s="207"/>
      <c r="DK98" s="194"/>
      <c r="DL98" s="198" cm="1">
        <f t="array" ref="DL98">IFERROR(MATCH(TRUE,INDEX($B$14:$B$117&gt;=DK98,0),0),"")</f>
        <v>1</v>
      </c>
      <c r="DM98" s="194">
        <f t="shared" ca="1" si="130"/>
        <v>3.2000000000000006E-3</v>
      </c>
      <c r="DP98" s="194">
        <f t="shared" si="131"/>
        <v>0</v>
      </c>
      <c r="DQ98" s="19" t="e">
        <f ca="1"/>
        <v>#N/A</v>
      </c>
      <c r="DR98" s="208" t="e">
        <f t="shared" ca="1" si="132"/>
        <v>#N/A</v>
      </c>
      <c r="DS98" s="207"/>
      <c r="DT98" s="194"/>
      <c r="DU98" s="198" cm="1">
        <f t="array" ref="DU98">IFERROR(MATCH(TRUE,INDEX($B$14:$B$117&gt;=DT98,0),0),"")</f>
        <v>1</v>
      </c>
      <c r="DV98" s="194">
        <f t="shared" ca="1" si="133"/>
        <v>3.2000000000000006E-3</v>
      </c>
      <c r="DY98" s="194">
        <f t="shared" si="134"/>
        <v>0</v>
      </c>
      <c r="DZ98" s="19" t="e">
        <f ca="1"/>
        <v>#N/A</v>
      </c>
      <c r="EA98" s="208" t="e">
        <f t="shared" ca="1" si="135"/>
        <v>#N/A</v>
      </c>
      <c r="EB98" s="207"/>
      <c r="EC98" s="194"/>
      <c r="ED98" s="198" cm="1">
        <f t="array" ref="ED98">IFERROR(MATCH(TRUE,INDEX($B$14:$B$117&gt;=EC98,0),0),"")</f>
        <v>1</v>
      </c>
      <c r="EE98" s="194">
        <f t="shared" ca="1" si="136"/>
        <v>3.2000000000000006E-3</v>
      </c>
      <c r="EH98" s="194">
        <f t="shared" si="137"/>
        <v>0</v>
      </c>
      <c r="EI98" s="19" t="e">
        <f ca="1"/>
        <v>#N/A</v>
      </c>
      <c r="EJ98" s="208" t="e">
        <f t="shared" ca="1" si="138"/>
        <v>#N/A</v>
      </c>
      <c r="EK98" s="207"/>
      <c r="EL98" s="194"/>
      <c r="EM98" s="198" cm="1">
        <f t="array" ref="EM98">IFERROR(MATCH(TRUE,INDEX($B$14:$B$117&gt;=EL98,0),0),"")</f>
        <v>1</v>
      </c>
      <c r="EN98" s="194">
        <f t="shared" ca="1" si="139"/>
        <v>3.2000000000000006E-3</v>
      </c>
      <c r="EQ98" s="194">
        <f t="shared" si="140"/>
        <v>0</v>
      </c>
      <c r="ER98" s="19" t="e">
        <f ca="1"/>
        <v>#N/A</v>
      </c>
      <c r="ES98" s="208" t="e">
        <f t="shared" ca="1" si="141"/>
        <v>#N/A</v>
      </c>
      <c r="ET98" s="207"/>
      <c r="EU98" s="194"/>
      <c r="EV98" s="198" cm="1">
        <f t="array" ref="EV98">IFERROR(MATCH(TRUE,INDEX($B$14:$B$117&gt;=EU98,0),0),"")</f>
        <v>1</v>
      </c>
      <c r="EW98" s="194">
        <f t="shared" ca="1" si="142"/>
        <v>3.2000000000000006E-3</v>
      </c>
      <c r="EZ98" s="194">
        <f t="shared" si="143"/>
        <v>0</v>
      </c>
      <c r="FA98" s="19" t="e">
        <f ca="1"/>
        <v>#N/A</v>
      </c>
      <c r="FB98" s="208" t="e">
        <f t="shared" ca="1" si="144"/>
        <v>#N/A</v>
      </c>
      <c r="FC98" s="207"/>
      <c r="FD98" s="194"/>
      <c r="FE98" s="198" cm="1">
        <f t="array" ref="FE98">IFERROR(MATCH(TRUE,INDEX($B$14:$B$117&gt;=FD98,0),0),"")</f>
        <v>1</v>
      </c>
      <c r="FF98" s="194">
        <f t="shared" ca="1" si="145"/>
        <v>3.2000000000000006E-3</v>
      </c>
      <c r="FI98" s="194">
        <f t="shared" si="146"/>
        <v>0</v>
      </c>
      <c r="FJ98" s="19" t="e">
        <f ca="1"/>
        <v>#N/A</v>
      </c>
      <c r="FK98" s="208" t="e">
        <f t="shared" ca="1" si="147"/>
        <v>#N/A</v>
      </c>
      <c r="FL98" s="207"/>
      <c r="FM98" s="194"/>
      <c r="FN98" s="198" cm="1">
        <f t="array" ref="FN98">IFERROR(MATCH(TRUE,INDEX($B$14:$B$117&gt;=FM98,0),0),"")</f>
        <v>1</v>
      </c>
      <c r="FO98" s="194">
        <f t="shared" ca="1" si="148"/>
        <v>3.2000000000000006E-3</v>
      </c>
      <c r="FR98" s="194">
        <f t="shared" si="149"/>
        <v>0</v>
      </c>
      <c r="FS98" s="19" t="e">
        <f ca="1"/>
        <v>#N/A</v>
      </c>
      <c r="FT98" s="208" t="e">
        <f t="shared" ca="1" si="150"/>
        <v>#N/A</v>
      </c>
      <c r="FU98" s="207"/>
      <c r="FV98" s="194"/>
      <c r="FW98" s="198" cm="1">
        <f t="array" ref="FW98">IFERROR(MATCH(TRUE,INDEX($B$14:$B$117&gt;=FV98,0),0),"")</f>
        <v>1</v>
      </c>
      <c r="FX98" s="194">
        <f t="shared" ca="1" si="151"/>
        <v>3.2000000000000006E-3</v>
      </c>
      <c r="GA98" s="194">
        <f t="shared" si="152"/>
        <v>0</v>
      </c>
      <c r="GB98" s="19" t="e">
        <f ca="1"/>
        <v>#N/A</v>
      </c>
      <c r="GC98" s="208" t="e">
        <f t="shared" ca="1" si="153"/>
        <v>#N/A</v>
      </c>
    </row>
    <row r="99" spans="1:185" x14ac:dyDescent="0.2">
      <c r="A99" s="236">
        <v>85</v>
      </c>
      <c r="B99" s="195">
        <v>0.82524271844660169</v>
      </c>
      <c r="C99" s="194">
        <v>0.86749999999999983</v>
      </c>
      <c r="D99" s="195">
        <v>7.4000000000000003E-3</v>
      </c>
      <c r="E99" s="194"/>
      <c r="F99" s="207">
        <f ca="1"/>
        <v>85</v>
      </c>
      <c r="G99" s="194">
        <f ca="1"/>
        <v>0.61151079136690656</v>
      </c>
      <c r="H99" s="198" cm="1">
        <f t="array" aca="1" ref="H99" ca="1">IFERROR(MATCH(TRUE,INDEX($B$14:$B$117&gt;=G99,0),0),"")</f>
        <v>64</v>
      </c>
      <c r="I99" s="194">
        <f t="shared" ca="1" si="98"/>
        <v>0.68076187050359716</v>
      </c>
      <c r="L99" s="194">
        <f t="shared" si="154"/>
        <v>0</v>
      </c>
      <c r="M99" s="19">
        <f ca="1"/>
        <v>0</v>
      </c>
      <c r="N99" s="208">
        <f t="shared" ca="1" si="155"/>
        <v>0</v>
      </c>
      <c r="O99" s="207">
        <f ca="1"/>
        <v>85</v>
      </c>
      <c r="P99" s="194">
        <f ca="1"/>
        <v>0.91397849462365599</v>
      </c>
      <c r="Q99" s="198" cm="1">
        <f t="array" aca="1" ref="Q99" ca="1">IFERROR(MATCH(TRUE,INDEX($B$14:$B$117&gt;=P99,0),0),"")</f>
        <v>96</v>
      </c>
      <c r="R99" s="194">
        <f t="shared" ca="1" si="99"/>
        <v>0.93674838709677455</v>
      </c>
      <c r="U99" s="194">
        <f t="shared" si="156"/>
        <v>0</v>
      </c>
      <c r="V99" s="19">
        <f ca="1"/>
        <v>0</v>
      </c>
      <c r="W99" s="208">
        <f t="shared" ca="1" si="157"/>
        <v>0</v>
      </c>
      <c r="X99" s="207">
        <f ca="1"/>
        <v>85</v>
      </c>
      <c r="Y99" s="194">
        <f ca="1"/>
        <v>0.98837209302325579</v>
      </c>
      <c r="Z99" s="198" cm="1">
        <f t="array" aca="1" ref="Z99" ca="1">IFERROR(MATCH(TRUE,INDEX($B$14:$B$117&gt;=Y99,0),0),"")</f>
        <v>103</v>
      </c>
      <c r="AA99" s="194">
        <f t="shared" ca="1" si="100"/>
        <v>0.99331279069767442</v>
      </c>
      <c r="AD99" s="194">
        <f t="shared" si="101"/>
        <v>0</v>
      </c>
      <c r="AE99" s="19">
        <f ca="1"/>
        <v>0</v>
      </c>
      <c r="AF99" s="208">
        <f t="shared" ca="1" si="102"/>
        <v>0</v>
      </c>
      <c r="AG99" s="207"/>
      <c r="AH99" s="194"/>
      <c r="AI99" s="198" cm="1">
        <f t="array" ref="AI99">IFERROR(MATCH(TRUE,INDEX($B$14:$B$117&gt;=AH99,0),0),"")</f>
        <v>1</v>
      </c>
      <c r="AJ99" s="194">
        <f t="shared" ca="1" si="103"/>
        <v>3.2000000000000006E-3</v>
      </c>
      <c r="AM99" s="194">
        <f t="shared" si="104"/>
        <v>0</v>
      </c>
      <c r="AN99" s="19">
        <f ca="1"/>
        <v>0</v>
      </c>
      <c r="AO99" s="208">
        <f t="shared" ca="1" si="105"/>
        <v>0</v>
      </c>
      <c r="AP99" s="207"/>
      <c r="AQ99" s="194"/>
      <c r="AR99" s="198" cm="1">
        <f t="array" ref="AR99">IFERROR(MATCH(TRUE,INDEX($B$14:$B$117&gt;=AQ99,0),0),"")</f>
        <v>1</v>
      </c>
      <c r="AS99" s="194">
        <f t="shared" ca="1" si="106"/>
        <v>3.2000000000000006E-3</v>
      </c>
      <c r="AV99" s="194">
        <f t="shared" si="107"/>
        <v>0</v>
      </c>
      <c r="AW99" s="19">
        <f ca="1"/>
        <v>0</v>
      </c>
      <c r="AX99" s="208">
        <f t="shared" ca="1" si="108"/>
        <v>0</v>
      </c>
      <c r="AY99" s="207"/>
      <c r="AZ99" s="194"/>
      <c r="BA99" s="198" cm="1">
        <f t="array" ref="BA99">IFERROR(MATCH(TRUE,INDEX($B$14:$B$117&gt;=AZ99,0),0),"")</f>
        <v>1</v>
      </c>
      <c r="BB99" s="194">
        <f t="shared" ca="1" si="109"/>
        <v>3.2000000000000006E-3</v>
      </c>
      <c r="BE99" s="194">
        <f t="shared" si="110"/>
        <v>0</v>
      </c>
      <c r="BF99" s="19">
        <f ca="1"/>
        <v>0</v>
      </c>
      <c r="BG99" s="208">
        <f t="shared" ca="1" si="111"/>
        <v>0</v>
      </c>
      <c r="BH99" s="207"/>
      <c r="BI99" s="194"/>
      <c r="BJ99" s="198" cm="1">
        <f t="array" ref="BJ99">IFERROR(MATCH(TRUE,INDEX($B$14:$B$117&gt;=BI99,0),0),"")</f>
        <v>1</v>
      </c>
      <c r="BK99" s="194">
        <f t="shared" ca="1" si="112"/>
        <v>3.2000000000000006E-3</v>
      </c>
      <c r="BN99" s="194">
        <f t="shared" si="113"/>
        <v>0</v>
      </c>
      <c r="BO99" s="19">
        <f ca="1"/>
        <v>0</v>
      </c>
      <c r="BP99" s="208">
        <f t="shared" ca="1" si="114"/>
        <v>0</v>
      </c>
      <c r="BQ99" s="207"/>
      <c r="BR99" s="194"/>
      <c r="BS99" s="198" cm="1">
        <f t="array" ref="BS99">IFERROR(MATCH(TRUE,INDEX($B$14:$B$117&gt;=BR99,0),0),"")</f>
        <v>1</v>
      </c>
      <c r="BT99" s="194">
        <f t="shared" ca="1" si="115"/>
        <v>3.2000000000000006E-3</v>
      </c>
      <c r="BW99" s="194">
        <f t="shared" si="116"/>
        <v>0</v>
      </c>
      <c r="BX99" s="19">
        <f ca="1"/>
        <v>0</v>
      </c>
      <c r="BY99" s="208">
        <f t="shared" ca="1" si="117"/>
        <v>0</v>
      </c>
      <c r="BZ99" s="207"/>
      <c r="CA99" s="194"/>
      <c r="CB99" s="198" cm="1">
        <f t="array" ref="CB99">IFERROR(MATCH(TRUE,INDEX($B$14:$B$117&gt;=CA99,0),0),"")</f>
        <v>1</v>
      </c>
      <c r="CC99" s="194">
        <f t="shared" ca="1" si="118"/>
        <v>3.2000000000000006E-3</v>
      </c>
      <c r="CF99" s="194">
        <f t="shared" si="119"/>
        <v>0</v>
      </c>
      <c r="CG99" s="19">
        <f ca="1"/>
        <v>0</v>
      </c>
      <c r="CH99" s="208">
        <f t="shared" ca="1" si="120"/>
        <v>0</v>
      </c>
      <c r="CI99" s="207"/>
      <c r="CJ99" s="194"/>
      <c r="CK99" s="198" cm="1">
        <f t="array" ref="CK99">IFERROR(MATCH(TRUE,INDEX($B$14:$B$117&gt;=CJ99,0),0),"")</f>
        <v>1</v>
      </c>
      <c r="CL99" s="194">
        <f t="shared" ca="1" si="121"/>
        <v>3.2000000000000006E-3</v>
      </c>
      <c r="CO99" s="194">
        <f t="shared" si="122"/>
        <v>0</v>
      </c>
      <c r="CP99" s="19">
        <f ca="1"/>
        <v>0</v>
      </c>
      <c r="CQ99" s="208">
        <f t="shared" ca="1" si="123"/>
        <v>0</v>
      </c>
      <c r="CR99" s="207"/>
      <c r="CS99" s="194"/>
      <c r="CT99" s="198" cm="1">
        <f t="array" ref="CT99">IFERROR(MATCH(TRUE,INDEX($B$14:$B$117&gt;=CS99,0),0),"")</f>
        <v>1</v>
      </c>
      <c r="CU99" s="194">
        <f t="shared" ca="1" si="124"/>
        <v>3.2000000000000006E-3</v>
      </c>
      <c r="CX99" s="194">
        <f t="shared" si="125"/>
        <v>0</v>
      </c>
      <c r="CY99" s="19" t="e">
        <f ca="1"/>
        <v>#N/A</v>
      </c>
      <c r="CZ99" s="208" t="e">
        <f t="shared" ca="1" si="126"/>
        <v>#N/A</v>
      </c>
      <c r="DA99" s="207"/>
      <c r="DB99" s="194"/>
      <c r="DC99" s="198" cm="1">
        <f t="array" ref="DC99">IFERROR(MATCH(TRUE,INDEX($B$14:$B$117&gt;=DB99,0),0),"")</f>
        <v>1</v>
      </c>
      <c r="DD99" s="194">
        <f t="shared" ca="1" si="127"/>
        <v>3.2000000000000006E-3</v>
      </c>
      <c r="DG99" s="194">
        <f t="shared" si="128"/>
        <v>0</v>
      </c>
      <c r="DH99" s="19" t="e">
        <f ca="1"/>
        <v>#N/A</v>
      </c>
      <c r="DI99" s="208" t="e">
        <f t="shared" ca="1" si="129"/>
        <v>#N/A</v>
      </c>
      <c r="DJ99" s="207"/>
      <c r="DK99" s="194"/>
      <c r="DL99" s="198" cm="1">
        <f t="array" ref="DL99">IFERROR(MATCH(TRUE,INDEX($B$14:$B$117&gt;=DK99,0),0),"")</f>
        <v>1</v>
      </c>
      <c r="DM99" s="194">
        <f t="shared" ca="1" si="130"/>
        <v>3.2000000000000006E-3</v>
      </c>
      <c r="DP99" s="194">
        <f t="shared" si="131"/>
        <v>0</v>
      </c>
      <c r="DQ99" s="19" t="e">
        <f ca="1"/>
        <v>#N/A</v>
      </c>
      <c r="DR99" s="208" t="e">
        <f t="shared" ca="1" si="132"/>
        <v>#N/A</v>
      </c>
      <c r="DS99" s="207"/>
      <c r="DT99" s="194"/>
      <c r="DU99" s="198" cm="1">
        <f t="array" ref="DU99">IFERROR(MATCH(TRUE,INDEX($B$14:$B$117&gt;=DT99,0),0),"")</f>
        <v>1</v>
      </c>
      <c r="DV99" s="194">
        <f t="shared" ca="1" si="133"/>
        <v>3.2000000000000006E-3</v>
      </c>
      <c r="DY99" s="194">
        <f t="shared" si="134"/>
        <v>0</v>
      </c>
      <c r="DZ99" s="19" t="e">
        <f ca="1"/>
        <v>#N/A</v>
      </c>
      <c r="EA99" s="208" t="e">
        <f t="shared" ca="1" si="135"/>
        <v>#N/A</v>
      </c>
      <c r="EB99" s="207"/>
      <c r="EC99" s="194"/>
      <c r="ED99" s="198" cm="1">
        <f t="array" ref="ED99">IFERROR(MATCH(TRUE,INDEX($B$14:$B$117&gt;=EC99,0),0),"")</f>
        <v>1</v>
      </c>
      <c r="EE99" s="194">
        <f t="shared" ca="1" si="136"/>
        <v>3.2000000000000006E-3</v>
      </c>
      <c r="EH99" s="194">
        <f t="shared" si="137"/>
        <v>0</v>
      </c>
      <c r="EI99" s="19" t="e">
        <f ca="1"/>
        <v>#N/A</v>
      </c>
      <c r="EJ99" s="208" t="e">
        <f t="shared" ca="1" si="138"/>
        <v>#N/A</v>
      </c>
      <c r="EK99" s="207"/>
      <c r="EL99" s="194"/>
      <c r="EM99" s="198" cm="1">
        <f t="array" ref="EM99">IFERROR(MATCH(TRUE,INDEX($B$14:$B$117&gt;=EL99,0),0),"")</f>
        <v>1</v>
      </c>
      <c r="EN99" s="194">
        <f t="shared" ca="1" si="139"/>
        <v>3.2000000000000006E-3</v>
      </c>
      <c r="EQ99" s="194">
        <f t="shared" si="140"/>
        <v>0</v>
      </c>
      <c r="ER99" s="19" t="e">
        <f ca="1"/>
        <v>#N/A</v>
      </c>
      <c r="ES99" s="208" t="e">
        <f t="shared" ca="1" si="141"/>
        <v>#N/A</v>
      </c>
      <c r="ET99" s="207"/>
      <c r="EU99" s="194"/>
      <c r="EV99" s="198" cm="1">
        <f t="array" ref="EV99">IFERROR(MATCH(TRUE,INDEX($B$14:$B$117&gt;=EU99,0),0),"")</f>
        <v>1</v>
      </c>
      <c r="EW99" s="194">
        <f t="shared" ca="1" si="142"/>
        <v>3.2000000000000006E-3</v>
      </c>
      <c r="EZ99" s="194">
        <f t="shared" si="143"/>
        <v>0</v>
      </c>
      <c r="FA99" s="19" t="e">
        <f ca="1"/>
        <v>#N/A</v>
      </c>
      <c r="FB99" s="208" t="e">
        <f t="shared" ca="1" si="144"/>
        <v>#N/A</v>
      </c>
      <c r="FC99" s="207"/>
      <c r="FD99" s="194"/>
      <c r="FE99" s="198" cm="1">
        <f t="array" ref="FE99">IFERROR(MATCH(TRUE,INDEX($B$14:$B$117&gt;=FD99,0),0),"")</f>
        <v>1</v>
      </c>
      <c r="FF99" s="194">
        <f t="shared" ca="1" si="145"/>
        <v>3.2000000000000006E-3</v>
      </c>
      <c r="FI99" s="194">
        <f t="shared" si="146"/>
        <v>0</v>
      </c>
      <c r="FJ99" s="19" t="e">
        <f ca="1"/>
        <v>#N/A</v>
      </c>
      <c r="FK99" s="208" t="e">
        <f t="shared" ca="1" si="147"/>
        <v>#N/A</v>
      </c>
      <c r="FL99" s="207"/>
      <c r="FM99" s="194"/>
      <c r="FN99" s="198" cm="1">
        <f t="array" ref="FN99">IFERROR(MATCH(TRUE,INDEX($B$14:$B$117&gt;=FM99,0),0),"")</f>
        <v>1</v>
      </c>
      <c r="FO99" s="194">
        <f t="shared" ca="1" si="148"/>
        <v>3.2000000000000006E-3</v>
      </c>
      <c r="FR99" s="194">
        <f t="shared" si="149"/>
        <v>0</v>
      </c>
      <c r="FS99" s="19" t="e">
        <f ca="1"/>
        <v>#N/A</v>
      </c>
      <c r="FT99" s="208" t="e">
        <f t="shared" ca="1" si="150"/>
        <v>#N/A</v>
      </c>
      <c r="FU99" s="207"/>
      <c r="FV99" s="194"/>
      <c r="FW99" s="198" cm="1">
        <f t="array" ref="FW99">IFERROR(MATCH(TRUE,INDEX($B$14:$B$117&gt;=FV99,0),0),"")</f>
        <v>1</v>
      </c>
      <c r="FX99" s="194">
        <f t="shared" ca="1" si="151"/>
        <v>3.2000000000000006E-3</v>
      </c>
      <c r="GA99" s="194">
        <f t="shared" si="152"/>
        <v>0</v>
      </c>
      <c r="GB99" s="19" t="e">
        <f ca="1"/>
        <v>#N/A</v>
      </c>
      <c r="GC99" s="208" t="e">
        <f t="shared" ca="1" si="153"/>
        <v>#N/A</v>
      </c>
    </row>
    <row r="100" spans="1:185" x14ac:dyDescent="0.2">
      <c r="A100" s="236">
        <v>86</v>
      </c>
      <c r="B100" s="195">
        <v>0.83495145631067935</v>
      </c>
      <c r="C100" s="194">
        <v>0.87489999999999979</v>
      </c>
      <c r="D100" s="195">
        <v>7.4000000000000003E-3</v>
      </c>
      <c r="E100" s="194"/>
      <c r="F100" s="207">
        <f ca="1"/>
        <v>86</v>
      </c>
      <c r="G100" s="194">
        <f ca="1"/>
        <v>0.61870503597122306</v>
      </c>
      <c r="H100" s="198" cm="1">
        <f t="array" aca="1" ref="H100" ca="1">IFERROR(MATCH(TRUE,INDEX($B$14:$B$117&gt;=G100,0),0),"")</f>
        <v>65</v>
      </c>
      <c r="I100" s="194">
        <f t="shared" ca="1" si="98"/>
        <v>0.68817625899280588</v>
      </c>
      <c r="L100" s="194">
        <f t="shared" si="154"/>
        <v>0</v>
      </c>
      <c r="M100" s="19">
        <f ca="1"/>
        <v>0</v>
      </c>
      <c r="N100" s="208">
        <f t="shared" ca="1" si="155"/>
        <v>0</v>
      </c>
      <c r="O100" s="207">
        <f ca="1"/>
        <v>86</v>
      </c>
      <c r="P100" s="194">
        <f ca="1"/>
        <v>0.92473118279569899</v>
      </c>
      <c r="Q100" s="198" cm="1">
        <f t="array" aca="1" ref="Q100" ca="1">IFERROR(MATCH(TRUE,INDEX($B$14:$B$117&gt;=P100,0),0),"")</f>
        <v>97</v>
      </c>
      <c r="R100" s="194">
        <f t="shared" ca="1" si="99"/>
        <v>0.94505483870967777</v>
      </c>
      <c r="U100" s="194">
        <f t="shared" si="156"/>
        <v>0</v>
      </c>
      <c r="V100" s="19">
        <f ca="1"/>
        <v>0</v>
      </c>
      <c r="W100" s="208">
        <f t="shared" ca="1" si="157"/>
        <v>0</v>
      </c>
      <c r="X100" s="207"/>
      <c r="Y100" s="194"/>
      <c r="Z100" s="198" cm="1">
        <f t="array" ref="Z100">IFERROR(MATCH(TRUE,INDEX($B$14:$B$117&gt;=Y100,0),0),"")</f>
        <v>1</v>
      </c>
      <c r="AA100" s="194">
        <f t="shared" ca="1" si="100"/>
        <v>3.2000000000000006E-3</v>
      </c>
      <c r="AD100" s="194">
        <f t="shared" si="101"/>
        <v>0</v>
      </c>
      <c r="AE100" s="19">
        <f ca="1"/>
        <v>0</v>
      </c>
      <c r="AF100" s="208">
        <f t="shared" ca="1" si="102"/>
        <v>0</v>
      </c>
      <c r="AG100" s="207"/>
      <c r="AH100" s="194"/>
      <c r="AI100" s="198" cm="1">
        <f t="array" ref="AI100">IFERROR(MATCH(TRUE,INDEX($B$14:$B$117&gt;=AH100,0),0),"")</f>
        <v>1</v>
      </c>
      <c r="AJ100" s="194">
        <f t="shared" ca="1" si="103"/>
        <v>3.2000000000000006E-3</v>
      </c>
      <c r="AM100" s="194">
        <f t="shared" si="104"/>
        <v>0</v>
      </c>
      <c r="AN100" s="19">
        <f ca="1"/>
        <v>0</v>
      </c>
      <c r="AO100" s="208">
        <f t="shared" ca="1" si="105"/>
        <v>0</v>
      </c>
      <c r="AP100" s="207"/>
      <c r="AQ100" s="194"/>
      <c r="AR100" s="198" cm="1">
        <f t="array" ref="AR100">IFERROR(MATCH(TRUE,INDEX($B$14:$B$117&gt;=AQ100,0),0),"")</f>
        <v>1</v>
      </c>
      <c r="AS100" s="194">
        <f t="shared" ca="1" si="106"/>
        <v>3.2000000000000006E-3</v>
      </c>
      <c r="AV100" s="194">
        <f t="shared" si="107"/>
        <v>0</v>
      </c>
      <c r="AW100" s="19">
        <f ca="1"/>
        <v>0</v>
      </c>
      <c r="AX100" s="208">
        <f t="shared" ca="1" si="108"/>
        <v>0</v>
      </c>
      <c r="AY100" s="207"/>
      <c r="AZ100" s="194"/>
      <c r="BA100" s="198" cm="1">
        <f t="array" ref="BA100">IFERROR(MATCH(TRUE,INDEX($B$14:$B$117&gt;=AZ100,0),0),"")</f>
        <v>1</v>
      </c>
      <c r="BB100" s="194">
        <f t="shared" ca="1" si="109"/>
        <v>3.2000000000000006E-3</v>
      </c>
      <c r="BE100" s="194">
        <f t="shared" si="110"/>
        <v>0</v>
      </c>
      <c r="BF100" s="19">
        <f ca="1"/>
        <v>0</v>
      </c>
      <c r="BG100" s="208">
        <f t="shared" ca="1" si="111"/>
        <v>0</v>
      </c>
      <c r="BH100" s="207"/>
      <c r="BI100" s="194"/>
      <c r="BJ100" s="198" cm="1">
        <f t="array" ref="BJ100">IFERROR(MATCH(TRUE,INDEX($B$14:$B$117&gt;=BI100,0),0),"")</f>
        <v>1</v>
      </c>
      <c r="BK100" s="194">
        <f t="shared" ca="1" si="112"/>
        <v>3.2000000000000006E-3</v>
      </c>
      <c r="BN100" s="194">
        <f t="shared" si="113"/>
        <v>0</v>
      </c>
      <c r="BO100" s="19">
        <f ca="1"/>
        <v>0</v>
      </c>
      <c r="BP100" s="208">
        <f t="shared" ca="1" si="114"/>
        <v>0</v>
      </c>
      <c r="BQ100" s="207"/>
      <c r="BR100" s="194"/>
      <c r="BS100" s="198" cm="1">
        <f t="array" ref="BS100">IFERROR(MATCH(TRUE,INDEX($B$14:$B$117&gt;=BR100,0),0),"")</f>
        <v>1</v>
      </c>
      <c r="BT100" s="194">
        <f t="shared" ca="1" si="115"/>
        <v>3.2000000000000006E-3</v>
      </c>
      <c r="BW100" s="194">
        <f t="shared" si="116"/>
        <v>0</v>
      </c>
      <c r="BX100" s="19">
        <f ca="1"/>
        <v>0</v>
      </c>
      <c r="BY100" s="208">
        <f t="shared" ca="1" si="117"/>
        <v>0</v>
      </c>
      <c r="BZ100" s="207"/>
      <c r="CA100" s="194"/>
      <c r="CB100" s="198" cm="1">
        <f t="array" ref="CB100">IFERROR(MATCH(TRUE,INDEX($B$14:$B$117&gt;=CA100,0),0),"")</f>
        <v>1</v>
      </c>
      <c r="CC100" s="194">
        <f t="shared" ca="1" si="118"/>
        <v>3.2000000000000006E-3</v>
      </c>
      <c r="CF100" s="194">
        <f t="shared" si="119"/>
        <v>0</v>
      </c>
      <c r="CG100" s="19">
        <f ca="1"/>
        <v>0</v>
      </c>
      <c r="CH100" s="208">
        <f t="shared" ca="1" si="120"/>
        <v>0</v>
      </c>
      <c r="CI100" s="207"/>
      <c r="CJ100" s="194"/>
      <c r="CK100" s="198" cm="1">
        <f t="array" ref="CK100">IFERROR(MATCH(TRUE,INDEX($B$14:$B$117&gt;=CJ100,0),0),"")</f>
        <v>1</v>
      </c>
      <c r="CL100" s="194">
        <f t="shared" ca="1" si="121"/>
        <v>3.2000000000000006E-3</v>
      </c>
      <c r="CO100" s="194">
        <f t="shared" si="122"/>
        <v>0</v>
      </c>
      <c r="CP100" s="19">
        <f ca="1"/>
        <v>0</v>
      </c>
      <c r="CQ100" s="208">
        <f t="shared" ca="1" si="123"/>
        <v>0</v>
      </c>
      <c r="CR100" s="207"/>
      <c r="CS100" s="194"/>
      <c r="CT100" s="198" cm="1">
        <f t="array" ref="CT100">IFERROR(MATCH(TRUE,INDEX($B$14:$B$117&gt;=CS100,0),0),"")</f>
        <v>1</v>
      </c>
      <c r="CU100" s="194">
        <f t="shared" ca="1" si="124"/>
        <v>3.2000000000000006E-3</v>
      </c>
      <c r="CX100" s="194">
        <f t="shared" si="125"/>
        <v>0</v>
      </c>
      <c r="CY100" s="19" t="e">
        <f ca="1"/>
        <v>#N/A</v>
      </c>
      <c r="CZ100" s="208" t="e">
        <f t="shared" ca="1" si="126"/>
        <v>#N/A</v>
      </c>
      <c r="DA100" s="207"/>
      <c r="DB100" s="194"/>
      <c r="DC100" s="198" cm="1">
        <f t="array" ref="DC100">IFERROR(MATCH(TRUE,INDEX($B$14:$B$117&gt;=DB100,0),0),"")</f>
        <v>1</v>
      </c>
      <c r="DD100" s="194">
        <f t="shared" ca="1" si="127"/>
        <v>3.2000000000000006E-3</v>
      </c>
      <c r="DG100" s="194">
        <f t="shared" si="128"/>
        <v>0</v>
      </c>
      <c r="DH100" s="19" t="e">
        <f ca="1"/>
        <v>#N/A</v>
      </c>
      <c r="DI100" s="208" t="e">
        <f t="shared" ca="1" si="129"/>
        <v>#N/A</v>
      </c>
      <c r="DJ100" s="207"/>
      <c r="DK100" s="194"/>
      <c r="DL100" s="198" cm="1">
        <f t="array" ref="DL100">IFERROR(MATCH(TRUE,INDEX($B$14:$B$117&gt;=DK100,0),0),"")</f>
        <v>1</v>
      </c>
      <c r="DM100" s="194">
        <f t="shared" ca="1" si="130"/>
        <v>3.2000000000000006E-3</v>
      </c>
      <c r="DP100" s="194">
        <f t="shared" si="131"/>
        <v>0</v>
      </c>
      <c r="DQ100" s="19" t="e">
        <f ca="1"/>
        <v>#N/A</v>
      </c>
      <c r="DR100" s="208" t="e">
        <f t="shared" ca="1" si="132"/>
        <v>#N/A</v>
      </c>
      <c r="DS100" s="207"/>
      <c r="DT100" s="194"/>
      <c r="DU100" s="198" cm="1">
        <f t="array" ref="DU100">IFERROR(MATCH(TRUE,INDEX($B$14:$B$117&gt;=DT100,0),0),"")</f>
        <v>1</v>
      </c>
      <c r="DV100" s="194">
        <f t="shared" ca="1" si="133"/>
        <v>3.2000000000000006E-3</v>
      </c>
      <c r="DY100" s="194">
        <f t="shared" si="134"/>
        <v>0</v>
      </c>
      <c r="DZ100" s="19" t="e">
        <f ca="1"/>
        <v>#N/A</v>
      </c>
      <c r="EA100" s="208" t="e">
        <f t="shared" ca="1" si="135"/>
        <v>#N/A</v>
      </c>
      <c r="EB100" s="207"/>
      <c r="EC100" s="194"/>
      <c r="ED100" s="198" cm="1">
        <f t="array" ref="ED100">IFERROR(MATCH(TRUE,INDEX($B$14:$B$117&gt;=EC100,0),0),"")</f>
        <v>1</v>
      </c>
      <c r="EE100" s="194">
        <f t="shared" ca="1" si="136"/>
        <v>3.2000000000000006E-3</v>
      </c>
      <c r="EH100" s="194">
        <f t="shared" si="137"/>
        <v>0</v>
      </c>
      <c r="EI100" s="19" t="e">
        <f ca="1"/>
        <v>#N/A</v>
      </c>
      <c r="EJ100" s="208" t="e">
        <f t="shared" ca="1" si="138"/>
        <v>#N/A</v>
      </c>
      <c r="EK100" s="207"/>
      <c r="EL100" s="194"/>
      <c r="EM100" s="198" cm="1">
        <f t="array" ref="EM100">IFERROR(MATCH(TRUE,INDEX($B$14:$B$117&gt;=EL100,0),0),"")</f>
        <v>1</v>
      </c>
      <c r="EN100" s="194">
        <f t="shared" ca="1" si="139"/>
        <v>3.2000000000000006E-3</v>
      </c>
      <c r="EQ100" s="194">
        <f t="shared" si="140"/>
        <v>0</v>
      </c>
      <c r="ER100" s="19" t="e">
        <f ca="1"/>
        <v>#N/A</v>
      </c>
      <c r="ES100" s="208" t="e">
        <f t="shared" ca="1" si="141"/>
        <v>#N/A</v>
      </c>
      <c r="ET100" s="207"/>
      <c r="EU100" s="194"/>
      <c r="EV100" s="198" cm="1">
        <f t="array" ref="EV100">IFERROR(MATCH(TRUE,INDEX($B$14:$B$117&gt;=EU100,0),0),"")</f>
        <v>1</v>
      </c>
      <c r="EW100" s="194">
        <f t="shared" ca="1" si="142"/>
        <v>3.2000000000000006E-3</v>
      </c>
      <c r="EZ100" s="194">
        <f t="shared" si="143"/>
        <v>0</v>
      </c>
      <c r="FA100" s="19" t="e">
        <f ca="1"/>
        <v>#N/A</v>
      </c>
      <c r="FB100" s="208" t="e">
        <f t="shared" ca="1" si="144"/>
        <v>#N/A</v>
      </c>
      <c r="FC100" s="207"/>
      <c r="FD100" s="194"/>
      <c r="FE100" s="198" cm="1">
        <f t="array" ref="FE100">IFERROR(MATCH(TRUE,INDEX($B$14:$B$117&gt;=FD100,0),0),"")</f>
        <v>1</v>
      </c>
      <c r="FF100" s="194">
        <f t="shared" ca="1" si="145"/>
        <v>3.2000000000000006E-3</v>
      </c>
      <c r="FI100" s="194">
        <f t="shared" si="146"/>
        <v>0</v>
      </c>
      <c r="FJ100" s="19" t="e">
        <f ca="1"/>
        <v>#N/A</v>
      </c>
      <c r="FK100" s="208" t="e">
        <f t="shared" ca="1" si="147"/>
        <v>#N/A</v>
      </c>
      <c r="FL100" s="207"/>
      <c r="FM100" s="194"/>
      <c r="FN100" s="198" cm="1">
        <f t="array" ref="FN100">IFERROR(MATCH(TRUE,INDEX($B$14:$B$117&gt;=FM100,0),0),"")</f>
        <v>1</v>
      </c>
      <c r="FO100" s="194">
        <f t="shared" ca="1" si="148"/>
        <v>3.2000000000000006E-3</v>
      </c>
      <c r="FR100" s="194">
        <f t="shared" si="149"/>
        <v>0</v>
      </c>
      <c r="FS100" s="19" t="e">
        <f ca="1"/>
        <v>#N/A</v>
      </c>
      <c r="FT100" s="208" t="e">
        <f t="shared" ca="1" si="150"/>
        <v>#N/A</v>
      </c>
      <c r="FU100" s="207"/>
      <c r="FV100" s="194"/>
      <c r="FW100" s="198" cm="1">
        <f t="array" ref="FW100">IFERROR(MATCH(TRUE,INDEX($B$14:$B$117&gt;=FV100,0),0),"")</f>
        <v>1</v>
      </c>
      <c r="FX100" s="194">
        <f t="shared" ca="1" si="151"/>
        <v>3.2000000000000006E-3</v>
      </c>
      <c r="GA100" s="194">
        <f t="shared" si="152"/>
        <v>0</v>
      </c>
      <c r="GB100" s="19" t="e">
        <f ca="1"/>
        <v>#N/A</v>
      </c>
      <c r="GC100" s="208" t="e">
        <f t="shared" ca="1" si="153"/>
        <v>#N/A</v>
      </c>
    </row>
    <row r="101" spans="1:185" x14ac:dyDescent="0.2">
      <c r="A101" s="236">
        <v>87</v>
      </c>
      <c r="B101" s="195">
        <v>0.84466019417475702</v>
      </c>
      <c r="C101" s="194">
        <v>0.88229999999999975</v>
      </c>
      <c r="D101" s="195">
        <v>7.4000000000000003E-3</v>
      </c>
      <c r="E101" s="194"/>
      <c r="F101" s="207">
        <f ca="1"/>
        <v>87</v>
      </c>
      <c r="G101" s="194">
        <f ca="1"/>
        <v>0.62589928057553956</v>
      </c>
      <c r="H101" s="198" cm="1">
        <f t="array" aca="1" ref="H101" ca="1">IFERROR(MATCH(TRUE,INDEX($B$14:$B$117&gt;=G101,0),0),"")</f>
        <v>66</v>
      </c>
      <c r="I101" s="194">
        <f t="shared" ca="1" si="98"/>
        <v>0.69452805755395675</v>
      </c>
      <c r="L101" s="194">
        <f t="shared" si="154"/>
        <v>0</v>
      </c>
      <c r="M101" s="19">
        <f ca="1"/>
        <v>0</v>
      </c>
      <c r="N101" s="208">
        <f t="shared" ca="1" si="155"/>
        <v>0</v>
      </c>
      <c r="O101" s="207">
        <f ca="1"/>
        <v>87</v>
      </c>
      <c r="P101" s="194">
        <f ca="1"/>
        <v>0.93548387096774199</v>
      </c>
      <c r="Q101" s="198" cm="1">
        <f t="array" aca="1" ref="Q101" ca="1">IFERROR(MATCH(TRUE,INDEX($B$14:$B$117&gt;=P101,0),0),"")</f>
        <v>98</v>
      </c>
      <c r="R101" s="194">
        <f t="shared" ca="1" si="99"/>
        <v>0.95336129032258088</v>
      </c>
      <c r="U101" s="194">
        <f t="shared" si="156"/>
        <v>0</v>
      </c>
      <c r="V101" s="19">
        <f ca="1"/>
        <v>0</v>
      </c>
      <c r="W101" s="208">
        <f t="shared" ca="1" si="157"/>
        <v>0</v>
      </c>
      <c r="X101" s="207"/>
      <c r="Y101" s="194"/>
      <c r="Z101" s="198" cm="1">
        <f t="array" ref="Z101">IFERROR(MATCH(TRUE,INDEX($B$14:$B$117&gt;=Y101,0),0),"")</f>
        <v>1</v>
      </c>
      <c r="AA101" s="194">
        <f t="shared" ca="1" si="100"/>
        <v>3.2000000000000006E-3</v>
      </c>
      <c r="AD101" s="194">
        <f t="shared" si="101"/>
        <v>0</v>
      </c>
      <c r="AE101" s="19">
        <f ca="1"/>
        <v>0</v>
      </c>
      <c r="AF101" s="208">
        <f t="shared" ca="1" si="102"/>
        <v>0</v>
      </c>
      <c r="AG101" s="207"/>
      <c r="AH101" s="194"/>
      <c r="AI101" s="198" cm="1">
        <f t="array" ref="AI101">IFERROR(MATCH(TRUE,INDEX($B$14:$B$117&gt;=AH101,0),0),"")</f>
        <v>1</v>
      </c>
      <c r="AJ101" s="194">
        <f t="shared" ca="1" si="103"/>
        <v>3.2000000000000006E-3</v>
      </c>
      <c r="AM101" s="194">
        <f t="shared" si="104"/>
        <v>0</v>
      </c>
      <c r="AN101" s="19">
        <f ca="1"/>
        <v>0</v>
      </c>
      <c r="AO101" s="208">
        <f t="shared" ca="1" si="105"/>
        <v>0</v>
      </c>
      <c r="AP101" s="207"/>
      <c r="AQ101" s="194"/>
      <c r="AR101" s="198" cm="1">
        <f t="array" ref="AR101">IFERROR(MATCH(TRUE,INDEX($B$14:$B$117&gt;=AQ101,0),0),"")</f>
        <v>1</v>
      </c>
      <c r="AS101" s="194">
        <f t="shared" ca="1" si="106"/>
        <v>3.2000000000000006E-3</v>
      </c>
      <c r="AV101" s="194">
        <f t="shared" si="107"/>
        <v>0</v>
      </c>
      <c r="AW101" s="19">
        <f ca="1"/>
        <v>0</v>
      </c>
      <c r="AX101" s="208">
        <f t="shared" ca="1" si="108"/>
        <v>0</v>
      </c>
      <c r="AY101" s="207"/>
      <c r="AZ101" s="194"/>
      <c r="BA101" s="198" cm="1">
        <f t="array" ref="BA101">IFERROR(MATCH(TRUE,INDEX($B$14:$B$117&gt;=AZ101,0),0),"")</f>
        <v>1</v>
      </c>
      <c r="BB101" s="194">
        <f t="shared" ca="1" si="109"/>
        <v>3.2000000000000006E-3</v>
      </c>
      <c r="BE101" s="194">
        <f t="shared" si="110"/>
        <v>0</v>
      </c>
      <c r="BF101" s="19">
        <f ca="1"/>
        <v>0</v>
      </c>
      <c r="BG101" s="208">
        <f t="shared" ca="1" si="111"/>
        <v>0</v>
      </c>
      <c r="BH101" s="207"/>
      <c r="BI101" s="194"/>
      <c r="BJ101" s="198" cm="1">
        <f t="array" ref="BJ101">IFERROR(MATCH(TRUE,INDEX($B$14:$B$117&gt;=BI101,0),0),"")</f>
        <v>1</v>
      </c>
      <c r="BK101" s="194">
        <f t="shared" ca="1" si="112"/>
        <v>3.2000000000000006E-3</v>
      </c>
      <c r="BN101" s="194">
        <f t="shared" si="113"/>
        <v>0</v>
      </c>
      <c r="BO101" s="19">
        <f ca="1"/>
        <v>0</v>
      </c>
      <c r="BP101" s="208">
        <f t="shared" ca="1" si="114"/>
        <v>0</v>
      </c>
      <c r="BQ101" s="207"/>
      <c r="BR101" s="194"/>
      <c r="BS101" s="198" cm="1">
        <f t="array" ref="BS101">IFERROR(MATCH(TRUE,INDEX($B$14:$B$117&gt;=BR101,0),0),"")</f>
        <v>1</v>
      </c>
      <c r="BT101" s="194">
        <f t="shared" ca="1" si="115"/>
        <v>3.2000000000000006E-3</v>
      </c>
      <c r="BW101" s="194">
        <f t="shared" si="116"/>
        <v>0</v>
      </c>
      <c r="BX101" s="19">
        <f ca="1"/>
        <v>0</v>
      </c>
      <c r="BY101" s="208">
        <f t="shared" ca="1" si="117"/>
        <v>0</v>
      </c>
      <c r="BZ101" s="207"/>
      <c r="CA101" s="194"/>
      <c r="CB101" s="198" cm="1">
        <f t="array" ref="CB101">IFERROR(MATCH(TRUE,INDEX($B$14:$B$117&gt;=CA101,0),0),"")</f>
        <v>1</v>
      </c>
      <c r="CC101" s="194">
        <f t="shared" ca="1" si="118"/>
        <v>3.2000000000000006E-3</v>
      </c>
      <c r="CF101" s="194">
        <f t="shared" si="119"/>
        <v>0</v>
      </c>
      <c r="CG101" s="19">
        <f ca="1"/>
        <v>0</v>
      </c>
      <c r="CH101" s="208">
        <f t="shared" ca="1" si="120"/>
        <v>0</v>
      </c>
      <c r="CI101" s="207"/>
      <c r="CJ101" s="194"/>
      <c r="CK101" s="198" cm="1">
        <f t="array" ref="CK101">IFERROR(MATCH(TRUE,INDEX($B$14:$B$117&gt;=CJ101,0),0),"")</f>
        <v>1</v>
      </c>
      <c r="CL101" s="194">
        <f t="shared" ca="1" si="121"/>
        <v>3.2000000000000006E-3</v>
      </c>
      <c r="CO101" s="194">
        <f t="shared" si="122"/>
        <v>0</v>
      </c>
      <c r="CP101" s="19">
        <f ca="1"/>
        <v>0</v>
      </c>
      <c r="CQ101" s="208">
        <f t="shared" ca="1" si="123"/>
        <v>0</v>
      </c>
      <c r="CR101" s="207"/>
      <c r="CS101" s="194"/>
      <c r="CT101" s="198" cm="1">
        <f t="array" ref="CT101">IFERROR(MATCH(TRUE,INDEX($B$14:$B$117&gt;=CS101,0),0),"")</f>
        <v>1</v>
      </c>
      <c r="CU101" s="194">
        <f t="shared" ca="1" si="124"/>
        <v>3.2000000000000006E-3</v>
      </c>
      <c r="CX101" s="194">
        <f t="shared" si="125"/>
        <v>0</v>
      </c>
      <c r="CY101" s="19" t="e">
        <f ca="1"/>
        <v>#N/A</v>
      </c>
      <c r="CZ101" s="208" t="e">
        <f t="shared" ca="1" si="126"/>
        <v>#N/A</v>
      </c>
      <c r="DA101" s="207"/>
      <c r="DB101" s="194"/>
      <c r="DC101" s="198" cm="1">
        <f t="array" ref="DC101">IFERROR(MATCH(TRUE,INDEX($B$14:$B$117&gt;=DB101,0),0),"")</f>
        <v>1</v>
      </c>
      <c r="DD101" s="194">
        <f t="shared" ca="1" si="127"/>
        <v>3.2000000000000006E-3</v>
      </c>
      <c r="DG101" s="194">
        <f t="shared" si="128"/>
        <v>0</v>
      </c>
      <c r="DH101" s="19" t="e">
        <f ca="1"/>
        <v>#N/A</v>
      </c>
      <c r="DI101" s="208" t="e">
        <f t="shared" ca="1" si="129"/>
        <v>#N/A</v>
      </c>
      <c r="DJ101" s="207"/>
      <c r="DK101" s="194"/>
      <c r="DL101" s="198" cm="1">
        <f t="array" ref="DL101">IFERROR(MATCH(TRUE,INDEX($B$14:$B$117&gt;=DK101,0),0),"")</f>
        <v>1</v>
      </c>
      <c r="DM101" s="194">
        <f t="shared" ca="1" si="130"/>
        <v>3.2000000000000006E-3</v>
      </c>
      <c r="DP101" s="194">
        <f t="shared" si="131"/>
        <v>0</v>
      </c>
      <c r="DQ101" s="19" t="e">
        <f ca="1"/>
        <v>#N/A</v>
      </c>
      <c r="DR101" s="208" t="e">
        <f t="shared" ca="1" si="132"/>
        <v>#N/A</v>
      </c>
      <c r="DS101" s="207"/>
      <c r="DT101" s="194"/>
      <c r="DU101" s="198" cm="1">
        <f t="array" ref="DU101">IFERROR(MATCH(TRUE,INDEX($B$14:$B$117&gt;=DT101,0),0),"")</f>
        <v>1</v>
      </c>
      <c r="DV101" s="194">
        <f t="shared" ca="1" si="133"/>
        <v>3.2000000000000006E-3</v>
      </c>
      <c r="DY101" s="194">
        <f t="shared" si="134"/>
        <v>0</v>
      </c>
      <c r="DZ101" s="19" t="e">
        <f ca="1"/>
        <v>#N/A</v>
      </c>
      <c r="EA101" s="208" t="e">
        <f t="shared" ca="1" si="135"/>
        <v>#N/A</v>
      </c>
      <c r="EB101" s="207"/>
      <c r="EC101" s="194"/>
      <c r="ED101" s="198" cm="1">
        <f t="array" ref="ED101">IFERROR(MATCH(TRUE,INDEX($B$14:$B$117&gt;=EC101,0),0),"")</f>
        <v>1</v>
      </c>
      <c r="EE101" s="194">
        <f t="shared" ca="1" si="136"/>
        <v>3.2000000000000006E-3</v>
      </c>
      <c r="EH101" s="194">
        <f t="shared" si="137"/>
        <v>0</v>
      </c>
      <c r="EI101" s="19" t="e">
        <f ca="1"/>
        <v>#N/A</v>
      </c>
      <c r="EJ101" s="208" t="e">
        <f t="shared" ca="1" si="138"/>
        <v>#N/A</v>
      </c>
      <c r="EK101" s="207"/>
      <c r="EL101" s="194"/>
      <c r="EM101" s="198" cm="1">
        <f t="array" ref="EM101">IFERROR(MATCH(TRUE,INDEX($B$14:$B$117&gt;=EL101,0),0),"")</f>
        <v>1</v>
      </c>
      <c r="EN101" s="194">
        <f t="shared" ca="1" si="139"/>
        <v>3.2000000000000006E-3</v>
      </c>
      <c r="EQ101" s="194">
        <f t="shared" si="140"/>
        <v>0</v>
      </c>
      <c r="ER101" s="19" t="e">
        <f ca="1"/>
        <v>#N/A</v>
      </c>
      <c r="ES101" s="208" t="e">
        <f t="shared" ca="1" si="141"/>
        <v>#N/A</v>
      </c>
      <c r="ET101" s="207"/>
      <c r="EU101" s="194"/>
      <c r="EV101" s="198" cm="1">
        <f t="array" ref="EV101">IFERROR(MATCH(TRUE,INDEX($B$14:$B$117&gt;=EU101,0),0),"")</f>
        <v>1</v>
      </c>
      <c r="EW101" s="194">
        <f t="shared" ca="1" si="142"/>
        <v>3.2000000000000006E-3</v>
      </c>
      <c r="EZ101" s="194">
        <f t="shared" si="143"/>
        <v>0</v>
      </c>
      <c r="FA101" s="19" t="e">
        <f ca="1"/>
        <v>#N/A</v>
      </c>
      <c r="FB101" s="208" t="e">
        <f t="shared" ca="1" si="144"/>
        <v>#N/A</v>
      </c>
      <c r="FC101" s="207"/>
      <c r="FD101" s="194"/>
      <c r="FE101" s="198" cm="1">
        <f t="array" ref="FE101">IFERROR(MATCH(TRUE,INDEX($B$14:$B$117&gt;=FD101,0),0),"")</f>
        <v>1</v>
      </c>
      <c r="FF101" s="194">
        <f t="shared" ca="1" si="145"/>
        <v>3.2000000000000006E-3</v>
      </c>
      <c r="FI101" s="194">
        <f t="shared" si="146"/>
        <v>0</v>
      </c>
      <c r="FJ101" s="19" t="e">
        <f ca="1"/>
        <v>#N/A</v>
      </c>
      <c r="FK101" s="208" t="e">
        <f t="shared" ca="1" si="147"/>
        <v>#N/A</v>
      </c>
      <c r="FL101" s="207"/>
      <c r="FM101" s="194"/>
      <c r="FN101" s="198" cm="1">
        <f t="array" ref="FN101">IFERROR(MATCH(TRUE,INDEX($B$14:$B$117&gt;=FM101,0),0),"")</f>
        <v>1</v>
      </c>
      <c r="FO101" s="194">
        <f t="shared" ca="1" si="148"/>
        <v>3.2000000000000006E-3</v>
      </c>
      <c r="FR101" s="194">
        <f t="shared" si="149"/>
        <v>0</v>
      </c>
      <c r="FS101" s="19" t="e">
        <f ca="1"/>
        <v>#N/A</v>
      </c>
      <c r="FT101" s="208" t="e">
        <f t="shared" ca="1" si="150"/>
        <v>#N/A</v>
      </c>
      <c r="FU101" s="207"/>
      <c r="FV101" s="194"/>
      <c r="FW101" s="198" cm="1">
        <f t="array" ref="FW101">IFERROR(MATCH(TRUE,INDEX($B$14:$B$117&gt;=FV101,0),0),"")</f>
        <v>1</v>
      </c>
      <c r="FX101" s="194">
        <f t="shared" ca="1" si="151"/>
        <v>3.2000000000000006E-3</v>
      </c>
      <c r="GA101" s="194">
        <f t="shared" si="152"/>
        <v>0</v>
      </c>
      <c r="GB101" s="19" t="e">
        <f ca="1"/>
        <v>#N/A</v>
      </c>
      <c r="GC101" s="208" t="e">
        <f t="shared" ca="1" si="153"/>
        <v>#N/A</v>
      </c>
    </row>
    <row r="102" spans="1:185" x14ac:dyDescent="0.2">
      <c r="A102" s="236">
        <v>88</v>
      </c>
      <c r="B102" s="195">
        <v>0.85436893203883468</v>
      </c>
      <c r="C102" s="194">
        <v>0.88969999999999971</v>
      </c>
      <c r="D102" s="195">
        <v>7.4000000000000003E-3</v>
      </c>
      <c r="E102" s="194"/>
      <c r="F102" s="207">
        <f ca="1"/>
        <v>88</v>
      </c>
      <c r="G102" s="194">
        <f ca="1"/>
        <v>0.63309352517985618</v>
      </c>
      <c r="H102" s="198" cm="1">
        <f t="array" aca="1" ref="H102" ca="1">IFERROR(MATCH(TRUE,INDEX($B$14:$B$117&gt;=G102,0),0),"")</f>
        <v>67</v>
      </c>
      <c r="I102" s="194">
        <f t="shared" ca="1" si="98"/>
        <v>0.6994071942446044</v>
      </c>
      <c r="L102" s="194">
        <f t="shared" si="154"/>
        <v>0</v>
      </c>
      <c r="M102" s="19">
        <f ca="1"/>
        <v>0</v>
      </c>
      <c r="N102" s="208">
        <f t="shared" ca="1" si="155"/>
        <v>0</v>
      </c>
      <c r="O102" s="207">
        <f ca="1"/>
        <v>88</v>
      </c>
      <c r="P102" s="194">
        <f ca="1"/>
        <v>0.94623655913978499</v>
      </c>
      <c r="Q102" s="198" cm="1">
        <f t="array" aca="1" ref="Q102" ca="1">IFERROR(MATCH(TRUE,INDEX($B$14:$B$117&gt;=P102,0),0),"")</f>
        <v>99</v>
      </c>
      <c r="R102" s="194">
        <f t="shared" ca="1" si="99"/>
        <v>0.9616677419354841</v>
      </c>
      <c r="U102" s="194">
        <f t="shared" si="156"/>
        <v>0</v>
      </c>
      <c r="V102" s="19">
        <f ca="1"/>
        <v>0</v>
      </c>
      <c r="W102" s="208">
        <f t="shared" ca="1" si="157"/>
        <v>0</v>
      </c>
      <c r="X102" s="207"/>
      <c r="Y102" s="194"/>
      <c r="Z102" s="198" cm="1">
        <f t="array" ref="Z102">IFERROR(MATCH(TRUE,INDEX($B$14:$B$117&gt;=Y102,0),0),"")</f>
        <v>1</v>
      </c>
      <c r="AA102" s="194">
        <f t="shared" ca="1" si="100"/>
        <v>3.2000000000000006E-3</v>
      </c>
      <c r="AD102" s="194">
        <f t="shared" si="101"/>
        <v>0</v>
      </c>
      <c r="AE102" s="19">
        <f ca="1"/>
        <v>0</v>
      </c>
      <c r="AF102" s="208">
        <f t="shared" ca="1" si="102"/>
        <v>0</v>
      </c>
      <c r="AG102" s="207"/>
      <c r="AH102" s="194"/>
      <c r="AI102" s="198" cm="1">
        <f t="array" ref="AI102">IFERROR(MATCH(TRUE,INDEX($B$14:$B$117&gt;=AH102,0),0),"")</f>
        <v>1</v>
      </c>
      <c r="AJ102" s="194">
        <f t="shared" ca="1" si="103"/>
        <v>3.2000000000000006E-3</v>
      </c>
      <c r="AM102" s="194">
        <f t="shared" si="104"/>
        <v>0</v>
      </c>
      <c r="AN102" s="19">
        <f ca="1"/>
        <v>0</v>
      </c>
      <c r="AO102" s="208">
        <f t="shared" ca="1" si="105"/>
        <v>0</v>
      </c>
      <c r="AP102" s="207"/>
      <c r="AQ102" s="194"/>
      <c r="AR102" s="198" cm="1">
        <f t="array" ref="AR102">IFERROR(MATCH(TRUE,INDEX($B$14:$B$117&gt;=AQ102,0),0),"")</f>
        <v>1</v>
      </c>
      <c r="AS102" s="194">
        <f t="shared" ca="1" si="106"/>
        <v>3.2000000000000006E-3</v>
      </c>
      <c r="AV102" s="194">
        <f t="shared" si="107"/>
        <v>0</v>
      </c>
      <c r="AW102" s="19">
        <f ca="1"/>
        <v>0</v>
      </c>
      <c r="AX102" s="208">
        <f t="shared" ca="1" si="108"/>
        <v>0</v>
      </c>
      <c r="AY102" s="207"/>
      <c r="AZ102" s="194"/>
      <c r="BA102" s="198" cm="1">
        <f t="array" ref="BA102">IFERROR(MATCH(TRUE,INDEX($B$14:$B$117&gt;=AZ102,0),0),"")</f>
        <v>1</v>
      </c>
      <c r="BB102" s="194">
        <f t="shared" ca="1" si="109"/>
        <v>3.2000000000000006E-3</v>
      </c>
      <c r="BE102" s="194">
        <f t="shared" si="110"/>
        <v>0</v>
      </c>
      <c r="BF102" s="19">
        <f ca="1"/>
        <v>0</v>
      </c>
      <c r="BG102" s="208">
        <f t="shared" ca="1" si="111"/>
        <v>0</v>
      </c>
      <c r="BH102" s="207"/>
      <c r="BI102" s="194"/>
      <c r="BJ102" s="198" cm="1">
        <f t="array" ref="BJ102">IFERROR(MATCH(TRUE,INDEX($B$14:$B$117&gt;=BI102,0),0),"")</f>
        <v>1</v>
      </c>
      <c r="BK102" s="194">
        <f t="shared" ca="1" si="112"/>
        <v>3.2000000000000006E-3</v>
      </c>
      <c r="BN102" s="194">
        <f t="shared" si="113"/>
        <v>0</v>
      </c>
      <c r="BO102" s="19">
        <f ca="1"/>
        <v>0</v>
      </c>
      <c r="BP102" s="208">
        <f t="shared" ca="1" si="114"/>
        <v>0</v>
      </c>
      <c r="BQ102" s="207"/>
      <c r="BR102" s="194"/>
      <c r="BS102" s="198" cm="1">
        <f t="array" ref="BS102">IFERROR(MATCH(TRUE,INDEX($B$14:$B$117&gt;=BR102,0),0),"")</f>
        <v>1</v>
      </c>
      <c r="BT102" s="194">
        <f t="shared" ca="1" si="115"/>
        <v>3.2000000000000006E-3</v>
      </c>
      <c r="BW102" s="194">
        <f t="shared" si="116"/>
        <v>0</v>
      </c>
      <c r="BX102" s="19">
        <f ca="1"/>
        <v>0</v>
      </c>
      <c r="BY102" s="208">
        <f t="shared" ca="1" si="117"/>
        <v>0</v>
      </c>
      <c r="BZ102" s="207"/>
      <c r="CA102" s="194"/>
      <c r="CB102" s="198" cm="1">
        <f t="array" ref="CB102">IFERROR(MATCH(TRUE,INDEX($B$14:$B$117&gt;=CA102,0),0),"")</f>
        <v>1</v>
      </c>
      <c r="CC102" s="194">
        <f t="shared" ca="1" si="118"/>
        <v>3.2000000000000006E-3</v>
      </c>
      <c r="CF102" s="194">
        <f t="shared" si="119"/>
        <v>0</v>
      </c>
      <c r="CG102" s="19">
        <f ca="1"/>
        <v>0</v>
      </c>
      <c r="CH102" s="208">
        <f t="shared" ca="1" si="120"/>
        <v>0</v>
      </c>
      <c r="CI102" s="207"/>
      <c r="CJ102" s="194"/>
      <c r="CK102" s="198" cm="1">
        <f t="array" ref="CK102">IFERROR(MATCH(TRUE,INDEX($B$14:$B$117&gt;=CJ102,0),0),"")</f>
        <v>1</v>
      </c>
      <c r="CL102" s="194">
        <f t="shared" ca="1" si="121"/>
        <v>3.2000000000000006E-3</v>
      </c>
      <c r="CO102" s="194">
        <f t="shared" si="122"/>
        <v>0</v>
      </c>
      <c r="CP102" s="19">
        <f ca="1"/>
        <v>0</v>
      </c>
      <c r="CQ102" s="208">
        <f t="shared" ca="1" si="123"/>
        <v>0</v>
      </c>
      <c r="CR102" s="207"/>
      <c r="CS102" s="194"/>
      <c r="CT102" s="198" cm="1">
        <f t="array" ref="CT102">IFERROR(MATCH(TRUE,INDEX($B$14:$B$117&gt;=CS102,0),0),"")</f>
        <v>1</v>
      </c>
      <c r="CU102" s="194">
        <f t="shared" ca="1" si="124"/>
        <v>3.2000000000000006E-3</v>
      </c>
      <c r="CX102" s="194">
        <f t="shared" si="125"/>
        <v>0</v>
      </c>
      <c r="CY102" s="19" t="e">
        <f ca="1"/>
        <v>#N/A</v>
      </c>
      <c r="CZ102" s="208" t="e">
        <f t="shared" ca="1" si="126"/>
        <v>#N/A</v>
      </c>
      <c r="DA102" s="207"/>
      <c r="DB102" s="194"/>
      <c r="DC102" s="198" cm="1">
        <f t="array" ref="DC102">IFERROR(MATCH(TRUE,INDEX($B$14:$B$117&gt;=DB102,0),0),"")</f>
        <v>1</v>
      </c>
      <c r="DD102" s="194">
        <f t="shared" ca="1" si="127"/>
        <v>3.2000000000000006E-3</v>
      </c>
      <c r="DG102" s="194">
        <f t="shared" si="128"/>
        <v>0</v>
      </c>
      <c r="DH102" s="19" t="e">
        <f ca="1"/>
        <v>#N/A</v>
      </c>
      <c r="DI102" s="208" t="e">
        <f t="shared" ca="1" si="129"/>
        <v>#N/A</v>
      </c>
      <c r="DJ102" s="207"/>
      <c r="DK102" s="194"/>
      <c r="DL102" s="198" cm="1">
        <f t="array" ref="DL102">IFERROR(MATCH(TRUE,INDEX($B$14:$B$117&gt;=DK102,0),0),"")</f>
        <v>1</v>
      </c>
      <c r="DM102" s="194">
        <f t="shared" ca="1" si="130"/>
        <v>3.2000000000000006E-3</v>
      </c>
      <c r="DP102" s="194">
        <f t="shared" si="131"/>
        <v>0</v>
      </c>
      <c r="DQ102" s="19" t="e">
        <f ca="1"/>
        <v>#N/A</v>
      </c>
      <c r="DR102" s="208" t="e">
        <f t="shared" ca="1" si="132"/>
        <v>#N/A</v>
      </c>
      <c r="DS102" s="207"/>
      <c r="DT102" s="194"/>
      <c r="DU102" s="198" cm="1">
        <f t="array" ref="DU102">IFERROR(MATCH(TRUE,INDEX($B$14:$B$117&gt;=DT102,0),0),"")</f>
        <v>1</v>
      </c>
      <c r="DV102" s="194">
        <f t="shared" ca="1" si="133"/>
        <v>3.2000000000000006E-3</v>
      </c>
      <c r="DY102" s="194">
        <f t="shared" si="134"/>
        <v>0</v>
      </c>
      <c r="DZ102" s="19" t="e">
        <f ca="1"/>
        <v>#N/A</v>
      </c>
      <c r="EA102" s="208" t="e">
        <f t="shared" ca="1" si="135"/>
        <v>#N/A</v>
      </c>
      <c r="EB102" s="207"/>
      <c r="EC102" s="194"/>
      <c r="ED102" s="198" cm="1">
        <f t="array" ref="ED102">IFERROR(MATCH(TRUE,INDEX($B$14:$B$117&gt;=EC102,0),0),"")</f>
        <v>1</v>
      </c>
      <c r="EE102" s="194">
        <f t="shared" ca="1" si="136"/>
        <v>3.2000000000000006E-3</v>
      </c>
      <c r="EH102" s="194">
        <f t="shared" si="137"/>
        <v>0</v>
      </c>
      <c r="EI102" s="19" t="e">
        <f ca="1"/>
        <v>#N/A</v>
      </c>
      <c r="EJ102" s="208" t="e">
        <f t="shared" ca="1" si="138"/>
        <v>#N/A</v>
      </c>
      <c r="EK102" s="207"/>
      <c r="EL102" s="194"/>
      <c r="EM102" s="198" cm="1">
        <f t="array" ref="EM102">IFERROR(MATCH(TRUE,INDEX($B$14:$B$117&gt;=EL102,0),0),"")</f>
        <v>1</v>
      </c>
      <c r="EN102" s="194">
        <f t="shared" ca="1" si="139"/>
        <v>3.2000000000000006E-3</v>
      </c>
      <c r="EQ102" s="194">
        <f t="shared" si="140"/>
        <v>0</v>
      </c>
      <c r="ER102" s="19" t="e">
        <f ca="1"/>
        <v>#N/A</v>
      </c>
      <c r="ES102" s="208" t="e">
        <f t="shared" ca="1" si="141"/>
        <v>#N/A</v>
      </c>
      <c r="ET102" s="207"/>
      <c r="EU102" s="194"/>
      <c r="EV102" s="198" cm="1">
        <f t="array" ref="EV102">IFERROR(MATCH(TRUE,INDEX($B$14:$B$117&gt;=EU102,0),0),"")</f>
        <v>1</v>
      </c>
      <c r="EW102" s="194">
        <f t="shared" ca="1" si="142"/>
        <v>3.2000000000000006E-3</v>
      </c>
      <c r="EZ102" s="194">
        <f t="shared" si="143"/>
        <v>0</v>
      </c>
      <c r="FA102" s="19" t="e">
        <f ca="1"/>
        <v>#N/A</v>
      </c>
      <c r="FB102" s="208" t="e">
        <f t="shared" ca="1" si="144"/>
        <v>#N/A</v>
      </c>
      <c r="FC102" s="207"/>
      <c r="FD102" s="194"/>
      <c r="FE102" s="198" cm="1">
        <f t="array" ref="FE102">IFERROR(MATCH(TRUE,INDEX($B$14:$B$117&gt;=FD102,0),0),"")</f>
        <v>1</v>
      </c>
      <c r="FF102" s="194">
        <f t="shared" ca="1" si="145"/>
        <v>3.2000000000000006E-3</v>
      </c>
      <c r="FI102" s="194">
        <f t="shared" si="146"/>
        <v>0</v>
      </c>
      <c r="FJ102" s="19" t="e">
        <f ca="1"/>
        <v>#N/A</v>
      </c>
      <c r="FK102" s="208" t="e">
        <f t="shared" ca="1" si="147"/>
        <v>#N/A</v>
      </c>
      <c r="FL102" s="207"/>
      <c r="FM102" s="194"/>
      <c r="FN102" s="198" cm="1">
        <f t="array" ref="FN102">IFERROR(MATCH(TRUE,INDEX($B$14:$B$117&gt;=FM102,0),0),"")</f>
        <v>1</v>
      </c>
      <c r="FO102" s="194">
        <f t="shared" ca="1" si="148"/>
        <v>3.2000000000000006E-3</v>
      </c>
      <c r="FR102" s="194">
        <f t="shared" si="149"/>
        <v>0</v>
      </c>
      <c r="FS102" s="19" t="e">
        <f ca="1"/>
        <v>#N/A</v>
      </c>
      <c r="FT102" s="208" t="e">
        <f t="shared" ca="1" si="150"/>
        <v>#N/A</v>
      </c>
      <c r="FU102" s="207"/>
      <c r="FV102" s="194"/>
      <c r="FW102" s="198" cm="1">
        <f t="array" ref="FW102">IFERROR(MATCH(TRUE,INDEX($B$14:$B$117&gt;=FV102,0),0),"")</f>
        <v>1</v>
      </c>
      <c r="FX102" s="194">
        <f t="shared" ca="1" si="151"/>
        <v>3.2000000000000006E-3</v>
      </c>
      <c r="GA102" s="194">
        <f t="shared" si="152"/>
        <v>0</v>
      </c>
      <c r="GB102" s="19" t="e">
        <f ca="1"/>
        <v>#N/A</v>
      </c>
      <c r="GC102" s="208" t="e">
        <f t="shared" ca="1" si="153"/>
        <v>#N/A</v>
      </c>
    </row>
    <row r="103" spans="1:185" x14ac:dyDescent="0.2">
      <c r="A103" s="236">
        <v>89</v>
      </c>
      <c r="B103" s="195">
        <v>0.86407766990291235</v>
      </c>
      <c r="C103" s="194">
        <v>0.89739999999999975</v>
      </c>
      <c r="D103" s="195">
        <v>7.7000000000000002E-3</v>
      </c>
      <c r="E103" s="194"/>
      <c r="F103" s="207">
        <f ca="1"/>
        <v>89</v>
      </c>
      <c r="G103" s="194">
        <f ca="1"/>
        <v>0.64028776978417268</v>
      </c>
      <c r="H103" s="198" cm="1">
        <f t="array" aca="1" ref="H103" ca="1">IFERROR(MATCH(TRUE,INDEX($B$14:$B$117&gt;=G103,0),0),"")</f>
        <v>67</v>
      </c>
      <c r="I103" s="194">
        <f t="shared" ca="1" si="98"/>
        <v>0.70689136690647481</v>
      </c>
      <c r="L103" s="194">
        <f t="shared" si="154"/>
        <v>0</v>
      </c>
      <c r="M103" s="19">
        <f ca="1"/>
        <v>0</v>
      </c>
      <c r="N103" s="208">
        <f t="shared" ca="1" si="155"/>
        <v>0</v>
      </c>
      <c r="O103" s="207">
        <f ca="1"/>
        <v>89</v>
      </c>
      <c r="P103" s="194">
        <f ca="1"/>
        <v>0.956989247311828</v>
      </c>
      <c r="Q103" s="198" cm="1">
        <f t="array" aca="1" ref="Q103" ca="1">IFERROR(MATCH(TRUE,INDEX($B$14:$B$117&gt;=P103,0),0),"")</f>
        <v>100</v>
      </c>
      <c r="R103" s="194">
        <f t="shared" ca="1" si="99"/>
        <v>0.96997419354838721</v>
      </c>
      <c r="U103" s="194">
        <f t="shared" si="156"/>
        <v>0</v>
      </c>
      <c r="V103" s="19">
        <f ca="1"/>
        <v>0</v>
      </c>
      <c r="W103" s="208">
        <f t="shared" ca="1" si="157"/>
        <v>0</v>
      </c>
      <c r="X103" s="207"/>
      <c r="Y103" s="194"/>
      <c r="Z103" s="198" cm="1">
        <f t="array" ref="Z103">IFERROR(MATCH(TRUE,INDEX($B$14:$B$117&gt;=Y103,0),0),"")</f>
        <v>1</v>
      </c>
      <c r="AA103" s="194">
        <f t="shared" ca="1" si="100"/>
        <v>3.2000000000000006E-3</v>
      </c>
      <c r="AD103" s="194">
        <f t="shared" si="101"/>
        <v>0</v>
      </c>
      <c r="AE103" s="19">
        <f ca="1"/>
        <v>0</v>
      </c>
      <c r="AF103" s="208">
        <f t="shared" ca="1" si="102"/>
        <v>0</v>
      </c>
      <c r="AG103" s="207"/>
      <c r="AH103" s="194"/>
      <c r="AI103" s="198" cm="1">
        <f t="array" ref="AI103">IFERROR(MATCH(TRUE,INDEX($B$14:$B$117&gt;=AH103,0),0),"")</f>
        <v>1</v>
      </c>
      <c r="AJ103" s="194">
        <f t="shared" ca="1" si="103"/>
        <v>3.2000000000000006E-3</v>
      </c>
      <c r="AM103" s="194">
        <f t="shared" si="104"/>
        <v>0</v>
      </c>
      <c r="AN103" s="19">
        <f ca="1"/>
        <v>0</v>
      </c>
      <c r="AO103" s="208">
        <f t="shared" ca="1" si="105"/>
        <v>0</v>
      </c>
      <c r="AP103" s="207"/>
      <c r="AQ103" s="194"/>
      <c r="AR103" s="198" cm="1">
        <f t="array" ref="AR103">IFERROR(MATCH(TRUE,INDEX($B$14:$B$117&gt;=AQ103,0),0),"")</f>
        <v>1</v>
      </c>
      <c r="AS103" s="194">
        <f t="shared" ca="1" si="106"/>
        <v>3.2000000000000006E-3</v>
      </c>
      <c r="AV103" s="194">
        <f t="shared" si="107"/>
        <v>0</v>
      </c>
      <c r="AW103" s="19">
        <f ca="1"/>
        <v>0</v>
      </c>
      <c r="AX103" s="208">
        <f t="shared" ca="1" si="108"/>
        <v>0</v>
      </c>
      <c r="AY103" s="207"/>
      <c r="AZ103" s="194"/>
      <c r="BA103" s="198" cm="1">
        <f t="array" ref="BA103">IFERROR(MATCH(TRUE,INDEX($B$14:$B$117&gt;=AZ103,0),0),"")</f>
        <v>1</v>
      </c>
      <c r="BB103" s="194">
        <f t="shared" ca="1" si="109"/>
        <v>3.2000000000000006E-3</v>
      </c>
      <c r="BE103" s="194">
        <f t="shared" si="110"/>
        <v>0</v>
      </c>
      <c r="BF103" s="19">
        <f ca="1"/>
        <v>0</v>
      </c>
      <c r="BG103" s="208">
        <f t="shared" ca="1" si="111"/>
        <v>0</v>
      </c>
      <c r="BH103" s="207"/>
      <c r="BI103" s="194"/>
      <c r="BJ103" s="198" cm="1">
        <f t="array" ref="BJ103">IFERROR(MATCH(TRUE,INDEX($B$14:$B$117&gt;=BI103,0),0),"")</f>
        <v>1</v>
      </c>
      <c r="BK103" s="194">
        <f t="shared" ca="1" si="112"/>
        <v>3.2000000000000006E-3</v>
      </c>
      <c r="BN103" s="194">
        <f t="shared" si="113"/>
        <v>0</v>
      </c>
      <c r="BO103" s="19">
        <f ca="1"/>
        <v>0</v>
      </c>
      <c r="BP103" s="208">
        <f t="shared" ca="1" si="114"/>
        <v>0</v>
      </c>
      <c r="BQ103" s="207"/>
      <c r="BR103" s="194"/>
      <c r="BS103" s="198" cm="1">
        <f t="array" ref="BS103">IFERROR(MATCH(TRUE,INDEX($B$14:$B$117&gt;=BR103,0),0),"")</f>
        <v>1</v>
      </c>
      <c r="BT103" s="194">
        <f t="shared" ca="1" si="115"/>
        <v>3.2000000000000006E-3</v>
      </c>
      <c r="BW103" s="194">
        <f t="shared" si="116"/>
        <v>0</v>
      </c>
      <c r="BX103" s="19">
        <f ca="1"/>
        <v>0</v>
      </c>
      <c r="BY103" s="208">
        <f t="shared" ca="1" si="117"/>
        <v>0</v>
      </c>
      <c r="BZ103" s="207"/>
      <c r="CA103" s="194"/>
      <c r="CB103" s="198" cm="1">
        <f t="array" ref="CB103">IFERROR(MATCH(TRUE,INDEX($B$14:$B$117&gt;=CA103,0),0),"")</f>
        <v>1</v>
      </c>
      <c r="CC103" s="194">
        <f t="shared" ca="1" si="118"/>
        <v>3.2000000000000006E-3</v>
      </c>
      <c r="CF103" s="194">
        <f t="shared" si="119"/>
        <v>0</v>
      </c>
      <c r="CG103" s="19">
        <f ca="1"/>
        <v>0</v>
      </c>
      <c r="CH103" s="208">
        <f t="shared" ca="1" si="120"/>
        <v>0</v>
      </c>
      <c r="CI103" s="207"/>
      <c r="CJ103" s="194"/>
      <c r="CK103" s="198" cm="1">
        <f t="array" ref="CK103">IFERROR(MATCH(TRUE,INDEX($B$14:$B$117&gt;=CJ103,0),0),"")</f>
        <v>1</v>
      </c>
      <c r="CL103" s="194">
        <f t="shared" ca="1" si="121"/>
        <v>3.2000000000000006E-3</v>
      </c>
      <c r="CO103" s="194">
        <f t="shared" si="122"/>
        <v>0</v>
      </c>
      <c r="CP103" s="19">
        <f ca="1"/>
        <v>0</v>
      </c>
      <c r="CQ103" s="208">
        <f t="shared" ca="1" si="123"/>
        <v>0</v>
      </c>
      <c r="CR103" s="207"/>
      <c r="CS103" s="194"/>
      <c r="CT103" s="198" cm="1">
        <f t="array" ref="CT103">IFERROR(MATCH(TRUE,INDEX($B$14:$B$117&gt;=CS103,0),0),"")</f>
        <v>1</v>
      </c>
      <c r="CU103" s="194">
        <f t="shared" ca="1" si="124"/>
        <v>3.2000000000000006E-3</v>
      </c>
      <c r="CX103" s="194">
        <f t="shared" si="125"/>
        <v>0</v>
      </c>
      <c r="CY103" s="19" t="e">
        <f ca="1"/>
        <v>#N/A</v>
      </c>
      <c r="CZ103" s="208" t="e">
        <f t="shared" ca="1" si="126"/>
        <v>#N/A</v>
      </c>
      <c r="DA103" s="207"/>
      <c r="DB103" s="194"/>
      <c r="DC103" s="198" cm="1">
        <f t="array" ref="DC103">IFERROR(MATCH(TRUE,INDEX($B$14:$B$117&gt;=DB103,0),0),"")</f>
        <v>1</v>
      </c>
      <c r="DD103" s="194">
        <f t="shared" ca="1" si="127"/>
        <v>3.2000000000000006E-3</v>
      </c>
      <c r="DG103" s="194">
        <f t="shared" si="128"/>
        <v>0</v>
      </c>
      <c r="DH103" s="19" t="e">
        <f ca="1"/>
        <v>#N/A</v>
      </c>
      <c r="DI103" s="208" t="e">
        <f t="shared" ca="1" si="129"/>
        <v>#N/A</v>
      </c>
      <c r="DJ103" s="207"/>
      <c r="DK103" s="194"/>
      <c r="DL103" s="198" cm="1">
        <f t="array" ref="DL103">IFERROR(MATCH(TRUE,INDEX($B$14:$B$117&gt;=DK103,0),0),"")</f>
        <v>1</v>
      </c>
      <c r="DM103" s="194">
        <f t="shared" ca="1" si="130"/>
        <v>3.2000000000000006E-3</v>
      </c>
      <c r="DP103" s="194">
        <f t="shared" si="131"/>
        <v>0</v>
      </c>
      <c r="DQ103" s="19" t="e">
        <f ca="1"/>
        <v>#N/A</v>
      </c>
      <c r="DR103" s="208" t="e">
        <f t="shared" ca="1" si="132"/>
        <v>#N/A</v>
      </c>
      <c r="DS103" s="207"/>
      <c r="DT103" s="194"/>
      <c r="DU103" s="198" cm="1">
        <f t="array" ref="DU103">IFERROR(MATCH(TRUE,INDEX($B$14:$B$117&gt;=DT103,0),0),"")</f>
        <v>1</v>
      </c>
      <c r="DV103" s="194">
        <f t="shared" ca="1" si="133"/>
        <v>3.2000000000000006E-3</v>
      </c>
      <c r="DY103" s="194">
        <f t="shared" si="134"/>
        <v>0</v>
      </c>
      <c r="DZ103" s="19" t="e">
        <f ca="1"/>
        <v>#N/A</v>
      </c>
      <c r="EA103" s="208" t="e">
        <f t="shared" ca="1" si="135"/>
        <v>#N/A</v>
      </c>
      <c r="EB103" s="207"/>
      <c r="EC103" s="194"/>
      <c r="ED103" s="198" cm="1">
        <f t="array" ref="ED103">IFERROR(MATCH(TRUE,INDEX($B$14:$B$117&gt;=EC103,0),0),"")</f>
        <v>1</v>
      </c>
      <c r="EE103" s="194">
        <f t="shared" ca="1" si="136"/>
        <v>3.2000000000000006E-3</v>
      </c>
      <c r="EH103" s="194">
        <f t="shared" si="137"/>
        <v>0</v>
      </c>
      <c r="EI103" s="19" t="e">
        <f ca="1"/>
        <v>#N/A</v>
      </c>
      <c r="EJ103" s="208" t="e">
        <f t="shared" ca="1" si="138"/>
        <v>#N/A</v>
      </c>
      <c r="EK103" s="207"/>
      <c r="EL103" s="194"/>
      <c r="EM103" s="198" cm="1">
        <f t="array" ref="EM103">IFERROR(MATCH(TRUE,INDEX($B$14:$B$117&gt;=EL103,0),0),"")</f>
        <v>1</v>
      </c>
      <c r="EN103" s="194">
        <f t="shared" ca="1" si="139"/>
        <v>3.2000000000000006E-3</v>
      </c>
      <c r="EQ103" s="194">
        <f t="shared" si="140"/>
        <v>0</v>
      </c>
      <c r="ER103" s="19" t="e">
        <f ca="1"/>
        <v>#N/A</v>
      </c>
      <c r="ES103" s="208" t="e">
        <f t="shared" ca="1" si="141"/>
        <v>#N/A</v>
      </c>
      <c r="ET103" s="207"/>
      <c r="EU103" s="194"/>
      <c r="EV103" s="198" cm="1">
        <f t="array" ref="EV103">IFERROR(MATCH(TRUE,INDEX($B$14:$B$117&gt;=EU103,0),0),"")</f>
        <v>1</v>
      </c>
      <c r="EW103" s="194">
        <f t="shared" ca="1" si="142"/>
        <v>3.2000000000000006E-3</v>
      </c>
      <c r="EZ103" s="194">
        <f t="shared" si="143"/>
        <v>0</v>
      </c>
      <c r="FA103" s="19" t="e">
        <f ca="1"/>
        <v>#N/A</v>
      </c>
      <c r="FB103" s="208" t="e">
        <f t="shared" ca="1" si="144"/>
        <v>#N/A</v>
      </c>
      <c r="FC103" s="207"/>
      <c r="FD103" s="194"/>
      <c r="FE103" s="198" cm="1">
        <f t="array" ref="FE103">IFERROR(MATCH(TRUE,INDEX($B$14:$B$117&gt;=FD103,0),0),"")</f>
        <v>1</v>
      </c>
      <c r="FF103" s="194">
        <f t="shared" ca="1" si="145"/>
        <v>3.2000000000000006E-3</v>
      </c>
      <c r="FI103" s="194">
        <f t="shared" si="146"/>
        <v>0</v>
      </c>
      <c r="FJ103" s="19" t="e">
        <f ca="1"/>
        <v>#N/A</v>
      </c>
      <c r="FK103" s="208" t="e">
        <f t="shared" ca="1" si="147"/>
        <v>#N/A</v>
      </c>
      <c r="FL103" s="207"/>
      <c r="FM103" s="194"/>
      <c r="FN103" s="198" cm="1">
        <f t="array" ref="FN103">IFERROR(MATCH(TRUE,INDEX($B$14:$B$117&gt;=FM103,0),0),"")</f>
        <v>1</v>
      </c>
      <c r="FO103" s="194">
        <f t="shared" ca="1" si="148"/>
        <v>3.2000000000000006E-3</v>
      </c>
      <c r="FR103" s="194">
        <f t="shared" si="149"/>
        <v>0</v>
      </c>
      <c r="FS103" s="19" t="e">
        <f ca="1"/>
        <v>#N/A</v>
      </c>
      <c r="FT103" s="208" t="e">
        <f t="shared" ca="1" si="150"/>
        <v>#N/A</v>
      </c>
      <c r="FU103" s="207"/>
      <c r="FV103" s="194"/>
      <c r="FW103" s="198" cm="1">
        <f t="array" ref="FW103">IFERROR(MATCH(TRUE,INDEX($B$14:$B$117&gt;=FV103,0),0),"")</f>
        <v>1</v>
      </c>
      <c r="FX103" s="194">
        <f t="shared" ca="1" si="151"/>
        <v>3.2000000000000006E-3</v>
      </c>
      <c r="GA103" s="194">
        <f t="shared" si="152"/>
        <v>0</v>
      </c>
      <c r="GB103" s="19" t="e">
        <f ca="1"/>
        <v>#N/A</v>
      </c>
      <c r="GC103" s="208" t="e">
        <f t="shared" ca="1" si="153"/>
        <v>#N/A</v>
      </c>
    </row>
    <row r="104" spans="1:185" x14ac:dyDescent="0.2">
      <c r="A104" s="236">
        <v>90</v>
      </c>
      <c r="B104" s="195">
        <v>0.87378640776699001</v>
      </c>
      <c r="C104" s="194">
        <v>0.90509999999999979</v>
      </c>
      <c r="D104" s="195">
        <v>7.7000000000000002E-3</v>
      </c>
      <c r="E104" s="194"/>
      <c r="F104" s="207">
        <f ca="1"/>
        <v>90</v>
      </c>
      <c r="G104" s="194">
        <f ca="1"/>
        <v>0.64748201438848929</v>
      </c>
      <c r="H104" s="198" cm="1">
        <f t="array" aca="1" ref="H104" ca="1">IFERROR(MATCH(TRUE,INDEX($B$14:$B$117&gt;=G104,0),0),"")</f>
        <v>68</v>
      </c>
      <c r="I104" s="194">
        <f t="shared" ca="1" si="98"/>
        <v>0.71474676258992809</v>
      </c>
      <c r="L104" s="194">
        <f t="shared" si="154"/>
        <v>0</v>
      </c>
      <c r="M104" s="19">
        <f ca="1"/>
        <v>0</v>
      </c>
      <c r="N104" s="208">
        <f t="shared" ca="1" si="155"/>
        <v>0</v>
      </c>
      <c r="O104" s="207">
        <f ca="1"/>
        <v>90</v>
      </c>
      <c r="P104" s="194">
        <f ca="1"/>
        <v>0.967741935483871</v>
      </c>
      <c r="Q104" s="198" cm="1">
        <f t="array" aca="1" ref="Q104" ca="1">IFERROR(MATCH(TRUE,INDEX($B$14:$B$117&gt;=P104,0),0),"")</f>
        <v>101</v>
      </c>
      <c r="R104" s="194">
        <f t="shared" ca="1" si="99"/>
        <v>0.97831290322580644</v>
      </c>
      <c r="U104" s="194">
        <f t="shared" si="156"/>
        <v>0</v>
      </c>
      <c r="V104" s="19">
        <f ca="1"/>
        <v>0</v>
      </c>
      <c r="W104" s="208">
        <f t="shared" ca="1" si="157"/>
        <v>0</v>
      </c>
      <c r="X104" s="207"/>
      <c r="Y104" s="194"/>
      <c r="Z104" s="198" cm="1">
        <f t="array" ref="Z104">IFERROR(MATCH(TRUE,INDEX($B$14:$B$117&gt;=Y104,0),0),"")</f>
        <v>1</v>
      </c>
      <c r="AA104" s="194">
        <f t="shared" ca="1" si="100"/>
        <v>3.2000000000000006E-3</v>
      </c>
      <c r="AD104" s="194">
        <f t="shared" si="101"/>
        <v>0</v>
      </c>
      <c r="AE104" s="19">
        <f ca="1"/>
        <v>0</v>
      </c>
      <c r="AF104" s="208">
        <f t="shared" ca="1" si="102"/>
        <v>0</v>
      </c>
      <c r="AG104" s="207"/>
      <c r="AH104" s="194"/>
      <c r="AI104" s="198" cm="1">
        <f t="array" ref="AI104">IFERROR(MATCH(TRUE,INDEX($B$14:$B$117&gt;=AH104,0),0),"")</f>
        <v>1</v>
      </c>
      <c r="AJ104" s="194">
        <f t="shared" ca="1" si="103"/>
        <v>3.2000000000000006E-3</v>
      </c>
      <c r="AM104" s="194">
        <f t="shared" si="104"/>
        <v>0</v>
      </c>
      <c r="AN104" s="19">
        <f ca="1"/>
        <v>0</v>
      </c>
      <c r="AO104" s="208">
        <f t="shared" ca="1" si="105"/>
        <v>0</v>
      </c>
      <c r="AP104" s="207"/>
      <c r="AQ104" s="194"/>
      <c r="AR104" s="198" cm="1">
        <f t="array" ref="AR104">IFERROR(MATCH(TRUE,INDEX($B$14:$B$117&gt;=AQ104,0),0),"")</f>
        <v>1</v>
      </c>
      <c r="AS104" s="194">
        <f t="shared" ca="1" si="106"/>
        <v>3.2000000000000006E-3</v>
      </c>
      <c r="AV104" s="194">
        <f t="shared" si="107"/>
        <v>0</v>
      </c>
      <c r="AW104" s="19">
        <f ca="1"/>
        <v>0</v>
      </c>
      <c r="AX104" s="208">
        <f t="shared" ca="1" si="108"/>
        <v>0</v>
      </c>
      <c r="AY104" s="207"/>
      <c r="AZ104" s="194"/>
      <c r="BA104" s="198" cm="1">
        <f t="array" ref="BA104">IFERROR(MATCH(TRUE,INDEX($B$14:$B$117&gt;=AZ104,0),0),"")</f>
        <v>1</v>
      </c>
      <c r="BB104" s="194">
        <f t="shared" ca="1" si="109"/>
        <v>3.2000000000000006E-3</v>
      </c>
      <c r="BE104" s="194">
        <f t="shared" si="110"/>
        <v>0</v>
      </c>
      <c r="BF104" s="19">
        <f ca="1"/>
        <v>0</v>
      </c>
      <c r="BG104" s="208">
        <f t="shared" ca="1" si="111"/>
        <v>0</v>
      </c>
      <c r="BH104" s="207"/>
      <c r="BI104" s="194"/>
      <c r="BJ104" s="198" cm="1">
        <f t="array" ref="BJ104">IFERROR(MATCH(TRUE,INDEX($B$14:$B$117&gt;=BI104,0),0),"")</f>
        <v>1</v>
      </c>
      <c r="BK104" s="194">
        <f t="shared" ca="1" si="112"/>
        <v>3.2000000000000006E-3</v>
      </c>
      <c r="BN104" s="194">
        <f t="shared" si="113"/>
        <v>0</v>
      </c>
      <c r="BO104" s="19">
        <f ca="1"/>
        <v>0</v>
      </c>
      <c r="BP104" s="208">
        <f t="shared" ca="1" si="114"/>
        <v>0</v>
      </c>
      <c r="BQ104" s="207"/>
      <c r="BR104" s="194"/>
      <c r="BS104" s="198" cm="1">
        <f t="array" ref="BS104">IFERROR(MATCH(TRUE,INDEX($B$14:$B$117&gt;=BR104,0),0),"")</f>
        <v>1</v>
      </c>
      <c r="BT104" s="194">
        <f t="shared" ca="1" si="115"/>
        <v>3.2000000000000006E-3</v>
      </c>
      <c r="BW104" s="194">
        <f t="shared" si="116"/>
        <v>0</v>
      </c>
      <c r="BX104" s="19">
        <f ca="1"/>
        <v>0</v>
      </c>
      <c r="BY104" s="208">
        <f t="shared" ca="1" si="117"/>
        <v>0</v>
      </c>
      <c r="BZ104" s="207"/>
      <c r="CA104" s="194"/>
      <c r="CB104" s="198" cm="1">
        <f t="array" ref="CB104">IFERROR(MATCH(TRUE,INDEX($B$14:$B$117&gt;=CA104,0),0),"")</f>
        <v>1</v>
      </c>
      <c r="CC104" s="194">
        <f t="shared" ca="1" si="118"/>
        <v>3.2000000000000006E-3</v>
      </c>
      <c r="CF104" s="194">
        <f t="shared" si="119"/>
        <v>0</v>
      </c>
      <c r="CG104" s="19">
        <f ca="1"/>
        <v>0</v>
      </c>
      <c r="CH104" s="208">
        <f t="shared" ca="1" si="120"/>
        <v>0</v>
      </c>
      <c r="CI104" s="207"/>
      <c r="CJ104" s="194"/>
      <c r="CK104" s="198" cm="1">
        <f t="array" ref="CK104">IFERROR(MATCH(TRUE,INDEX($B$14:$B$117&gt;=CJ104,0),0),"")</f>
        <v>1</v>
      </c>
      <c r="CL104" s="194">
        <f t="shared" ca="1" si="121"/>
        <v>3.2000000000000006E-3</v>
      </c>
      <c r="CO104" s="194">
        <f t="shared" si="122"/>
        <v>0</v>
      </c>
      <c r="CP104" s="19">
        <f ca="1"/>
        <v>0</v>
      </c>
      <c r="CQ104" s="208">
        <f t="shared" ca="1" si="123"/>
        <v>0</v>
      </c>
      <c r="CR104" s="207"/>
      <c r="CS104" s="194"/>
      <c r="CT104" s="198" cm="1">
        <f t="array" ref="CT104">IFERROR(MATCH(TRUE,INDEX($B$14:$B$117&gt;=CS104,0),0),"")</f>
        <v>1</v>
      </c>
      <c r="CU104" s="194">
        <f t="shared" ca="1" si="124"/>
        <v>3.2000000000000006E-3</v>
      </c>
      <c r="CX104" s="194">
        <f t="shared" si="125"/>
        <v>0</v>
      </c>
      <c r="CY104" s="19" t="e">
        <f ca="1"/>
        <v>#N/A</v>
      </c>
      <c r="CZ104" s="208" t="e">
        <f t="shared" ca="1" si="126"/>
        <v>#N/A</v>
      </c>
      <c r="DA104" s="207"/>
      <c r="DB104" s="194"/>
      <c r="DC104" s="198" cm="1">
        <f t="array" ref="DC104">IFERROR(MATCH(TRUE,INDEX($B$14:$B$117&gt;=DB104,0),0),"")</f>
        <v>1</v>
      </c>
      <c r="DD104" s="194">
        <f t="shared" ca="1" si="127"/>
        <v>3.2000000000000006E-3</v>
      </c>
      <c r="DG104" s="194">
        <f t="shared" si="128"/>
        <v>0</v>
      </c>
      <c r="DH104" s="19" t="e">
        <f ca="1"/>
        <v>#N/A</v>
      </c>
      <c r="DI104" s="208" t="e">
        <f t="shared" ca="1" si="129"/>
        <v>#N/A</v>
      </c>
      <c r="DJ104" s="207"/>
      <c r="DK104" s="194"/>
      <c r="DL104" s="198" cm="1">
        <f t="array" ref="DL104">IFERROR(MATCH(TRUE,INDEX($B$14:$B$117&gt;=DK104,0),0),"")</f>
        <v>1</v>
      </c>
      <c r="DM104" s="194">
        <f t="shared" ca="1" si="130"/>
        <v>3.2000000000000006E-3</v>
      </c>
      <c r="DP104" s="194">
        <f t="shared" si="131"/>
        <v>0</v>
      </c>
      <c r="DQ104" s="19" t="e">
        <f ca="1"/>
        <v>#N/A</v>
      </c>
      <c r="DR104" s="208" t="e">
        <f t="shared" ca="1" si="132"/>
        <v>#N/A</v>
      </c>
      <c r="DS104" s="207"/>
      <c r="DT104" s="194"/>
      <c r="DU104" s="198" cm="1">
        <f t="array" ref="DU104">IFERROR(MATCH(TRUE,INDEX($B$14:$B$117&gt;=DT104,0),0),"")</f>
        <v>1</v>
      </c>
      <c r="DV104" s="194">
        <f t="shared" ca="1" si="133"/>
        <v>3.2000000000000006E-3</v>
      </c>
      <c r="DY104" s="194">
        <f t="shared" si="134"/>
        <v>0</v>
      </c>
      <c r="DZ104" s="19" t="e">
        <f ca="1"/>
        <v>#N/A</v>
      </c>
      <c r="EA104" s="208" t="e">
        <f t="shared" ca="1" si="135"/>
        <v>#N/A</v>
      </c>
      <c r="EB104" s="207"/>
      <c r="EC104" s="194"/>
      <c r="ED104" s="198" cm="1">
        <f t="array" ref="ED104">IFERROR(MATCH(TRUE,INDEX($B$14:$B$117&gt;=EC104,0),0),"")</f>
        <v>1</v>
      </c>
      <c r="EE104" s="194">
        <f t="shared" ca="1" si="136"/>
        <v>3.2000000000000006E-3</v>
      </c>
      <c r="EH104" s="194">
        <f t="shared" si="137"/>
        <v>0</v>
      </c>
      <c r="EI104" s="19" t="e">
        <f ca="1"/>
        <v>#N/A</v>
      </c>
      <c r="EJ104" s="208" t="e">
        <f t="shared" ca="1" si="138"/>
        <v>#N/A</v>
      </c>
      <c r="EK104" s="207"/>
      <c r="EL104" s="194"/>
      <c r="EM104" s="198" cm="1">
        <f t="array" ref="EM104">IFERROR(MATCH(TRUE,INDEX($B$14:$B$117&gt;=EL104,0),0),"")</f>
        <v>1</v>
      </c>
      <c r="EN104" s="194">
        <f t="shared" ca="1" si="139"/>
        <v>3.2000000000000006E-3</v>
      </c>
      <c r="EQ104" s="194">
        <f t="shared" si="140"/>
        <v>0</v>
      </c>
      <c r="ER104" s="19" t="e">
        <f ca="1"/>
        <v>#N/A</v>
      </c>
      <c r="ES104" s="208" t="e">
        <f t="shared" ca="1" si="141"/>
        <v>#N/A</v>
      </c>
      <c r="ET104" s="207"/>
      <c r="EU104" s="194"/>
      <c r="EV104" s="198" cm="1">
        <f t="array" ref="EV104">IFERROR(MATCH(TRUE,INDEX($B$14:$B$117&gt;=EU104,0),0),"")</f>
        <v>1</v>
      </c>
      <c r="EW104" s="194">
        <f t="shared" ca="1" si="142"/>
        <v>3.2000000000000006E-3</v>
      </c>
      <c r="EZ104" s="194">
        <f t="shared" si="143"/>
        <v>0</v>
      </c>
      <c r="FA104" s="19" t="e">
        <f ca="1"/>
        <v>#N/A</v>
      </c>
      <c r="FB104" s="208" t="e">
        <f t="shared" ca="1" si="144"/>
        <v>#N/A</v>
      </c>
      <c r="FC104" s="207"/>
      <c r="FD104" s="194"/>
      <c r="FE104" s="198" cm="1">
        <f t="array" ref="FE104">IFERROR(MATCH(TRUE,INDEX($B$14:$B$117&gt;=FD104,0),0),"")</f>
        <v>1</v>
      </c>
      <c r="FF104" s="194">
        <f t="shared" ca="1" si="145"/>
        <v>3.2000000000000006E-3</v>
      </c>
      <c r="FI104" s="194">
        <f t="shared" si="146"/>
        <v>0</v>
      </c>
      <c r="FJ104" s="19" t="e">
        <f ca="1"/>
        <v>#N/A</v>
      </c>
      <c r="FK104" s="208" t="e">
        <f t="shared" ca="1" si="147"/>
        <v>#N/A</v>
      </c>
      <c r="FL104" s="207"/>
      <c r="FM104" s="194"/>
      <c r="FN104" s="198" cm="1">
        <f t="array" ref="FN104">IFERROR(MATCH(TRUE,INDEX($B$14:$B$117&gt;=FM104,0),0),"")</f>
        <v>1</v>
      </c>
      <c r="FO104" s="194">
        <f t="shared" ca="1" si="148"/>
        <v>3.2000000000000006E-3</v>
      </c>
      <c r="FR104" s="194">
        <f t="shared" si="149"/>
        <v>0</v>
      </c>
      <c r="FS104" s="19" t="e">
        <f ca="1"/>
        <v>#N/A</v>
      </c>
      <c r="FT104" s="208" t="e">
        <f t="shared" ca="1" si="150"/>
        <v>#N/A</v>
      </c>
      <c r="FU104" s="207"/>
      <c r="FV104" s="194"/>
      <c r="FW104" s="198" cm="1">
        <f t="array" ref="FW104">IFERROR(MATCH(TRUE,INDEX($B$14:$B$117&gt;=FV104,0),0),"")</f>
        <v>1</v>
      </c>
      <c r="FX104" s="194">
        <f t="shared" ca="1" si="151"/>
        <v>3.2000000000000006E-3</v>
      </c>
      <c r="GA104" s="194">
        <f t="shared" si="152"/>
        <v>0</v>
      </c>
      <c r="GB104" s="19" t="e">
        <f ca="1"/>
        <v>#N/A</v>
      </c>
      <c r="GC104" s="208" t="e">
        <f t="shared" ca="1" si="153"/>
        <v>#N/A</v>
      </c>
    </row>
    <row r="105" spans="1:185" x14ac:dyDescent="0.2">
      <c r="A105" s="236">
        <v>91</v>
      </c>
      <c r="B105" s="195">
        <v>0.88349514563106768</v>
      </c>
      <c r="C105" s="194">
        <v>0.91279999999999983</v>
      </c>
      <c r="D105" s="195">
        <v>7.7000000000000002E-3</v>
      </c>
      <c r="E105" s="194"/>
      <c r="F105" s="207">
        <f ca="1"/>
        <v>91</v>
      </c>
      <c r="G105" s="194">
        <f ca="1"/>
        <v>0.65467625899280579</v>
      </c>
      <c r="H105" s="198" cm="1">
        <f t="array" aca="1" ref="H105" ca="1">IFERROR(MATCH(TRUE,INDEX($B$14:$B$117&gt;=G105,0),0),"")</f>
        <v>69</v>
      </c>
      <c r="I105" s="194">
        <f t="shared" ca="1" si="98"/>
        <v>0.72134172661870499</v>
      </c>
      <c r="L105" s="194">
        <f t="shared" si="154"/>
        <v>0</v>
      </c>
      <c r="M105" s="19">
        <f ca="1"/>
        <v>0</v>
      </c>
      <c r="N105" s="208">
        <f t="shared" ca="1" si="155"/>
        <v>0</v>
      </c>
      <c r="O105" s="207">
        <f ca="1"/>
        <v>91</v>
      </c>
      <c r="P105" s="194">
        <f ca="1"/>
        <v>0.97849462365591411</v>
      </c>
      <c r="Q105" s="198" cm="1">
        <f t="array" aca="1" ref="Q105" ca="1">IFERROR(MATCH(TRUE,INDEX($B$14:$B$117&gt;=P105,0),0),"")</f>
        <v>102</v>
      </c>
      <c r="R105" s="194">
        <f t="shared" ca="1" si="99"/>
        <v>0.98674516129032264</v>
      </c>
      <c r="U105" s="194">
        <f t="shared" si="156"/>
        <v>0</v>
      </c>
      <c r="V105" s="19">
        <f ca="1"/>
        <v>0</v>
      </c>
      <c r="W105" s="208">
        <f t="shared" ca="1" si="157"/>
        <v>0</v>
      </c>
      <c r="X105" s="207"/>
      <c r="Y105" s="194"/>
      <c r="Z105" s="198" cm="1">
        <f t="array" ref="Z105">IFERROR(MATCH(TRUE,INDEX($B$14:$B$117&gt;=Y105,0),0),"")</f>
        <v>1</v>
      </c>
      <c r="AA105" s="194">
        <f t="shared" ca="1" si="100"/>
        <v>3.2000000000000006E-3</v>
      </c>
      <c r="AD105" s="194">
        <f t="shared" si="101"/>
        <v>0</v>
      </c>
      <c r="AE105" s="19">
        <f ca="1"/>
        <v>0</v>
      </c>
      <c r="AF105" s="208">
        <f t="shared" ca="1" si="102"/>
        <v>0</v>
      </c>
      <c r="AG105" s="207"/>
      <c r="AH105" s="194"/>
      <c r="AI105" s="198" cm="1">
        <f t="array" ref="AI105">IFERROR(MATCH(TRUE,INDEX($B$14:$B$117&gt;=AH105,0),0),"")</f>
        <v>1</v>
      </c>
      <c r="AJ105" s="194">
        <f t="shared" ca="1" si="103"/>
        <v>3.2000000000000006E-3</v>
      </c>
      <c r="AM105" s="194">
        <f t="shared" si="104"/>
        <v>0</v>
      </c>
      <c r="AN105" s="19">
        <f ca="1"/>
        <v>0</v>
      </c>
      <c r="AO105" s="208">
        <f t="shared" ca="1" si="105"/>
        <v>0</v>
      </c>
      <c r="AP105" s="207"/>
      <c r="AQ105" s="194"/>
      <c r="AR105" s="198" cm="1">
        <f t="array" ref="AR105">IFERROR(MATCH(TRUE,INDEX($B$14:$B$117&gt;=AQ105,0),0),"")</f>
        <v>1</v>
      </c>
      <c r="AS105" s="194">
        <f t="shared" ca="1" si="106"/>
        <v>3.2000000000000006E-3</v>
      </c>
      <c r="AV105" s="194">
        <f t="shared" si="107"/>
        <v>0</v>
      </c>
      <c r="AW105" s="19">
        <f ca="1"/>
        <v>0</v>
      </c>
      <c r="AX105" s="208">
        <f t="shared" ca="1" si="108"/>
        <v>0</v>
      </c>
      <c r="AY105" s="207"/>
      <c r="AZ105" s="194"/>
      <c r="BA105" s="198" cm="1">
        <f t="array" ref="BA105">IFERROR(MATCH(TRUE,INDEX($B$14:$B$117&gt;=AZ105,0),0),"")</f>
        <v>1</v>
      </c>
      <c r="BB105" s="194">
        <f t="shared" ca="1" si="109"/>
        <v>3.2000000000000006E-3</v>
      </c>
      <c r="BE105" s="194">
        <f t="shared" si="110"/>
        <v>0</v>
      </c>
      <c r="BF105" s="19">
        <f ca="1"/>
        <v>0</v>
      </c>
      <c r="BG105" s="208">
        <f t="shared" ca="1" si="111"/>
        <v>0</v>
      </c>
      <c r="BH105" s="207"/>
      <c r="BI105" s="194"/>
      <c r="BJ105" s="198" cm="1">
        <f t="array" ref="BJ105">IFERROR(MATCH(TRUE,INDEX($B$14:$B$117&gt;=BI105,0),0),"")</f>
        <v>1</v>
      </c>
      <c r="BK105" s="194">
        <f t="shared" ca="1" si="112"/>
        <v>3.2000000000000006E-3</v>
      </c>
      <c r="BN105" s="194">
        <f t="shared" si="113"/>
        <v>0</v>
      </c>
      <c r="BO105" s="19">
        <f ca="1"/>
        <v>0</v>
      </c>
      <c r="BP105" s="208">
        <f t="shared" ca="1" si="114"/>
        <v>0</v>
      </c>
      <c r="BQ105" s="207"/>
      <c r="BR105" s="194"/>
      <c r="BS105" s="198" cm="1">
        <f t="array" ref="BS105">IFERROR(MATCH(TRUE,INDEX($B$14:$B$117&gt;=BR105,0),0),"")</f>
        <v>1</v>
      </c>
      <c r="BT105" s="194">
        <f t="shared" ca="1" si="115"/>
        <v>3.2000000000000006E-3</v>
      </c>
      <c r="BW105" s="194">
        <f t="shared" si="116"/>
        <v>0</v>
      </c>
      <c r="BX105" s="19">
        <f ca="1"/>
        <v>0</v>
      </c>
      <c r="BY105" s="208">
        <f t="shared" ca="1" si="117"/>
        <v>0</v>
      </c>
      <c r="BZ105" s="207"/>
      <c r="CA105" s="194"/>
      <c r="CB105" s="198" cm="1">
        <f t="array" ref="CB105">IFERROR(MATCH(TRUE,INDEX($B$14:$B$117&gt;=CA105,0),0),"")</f>
        <v>1</v>
      </c>
      <c r="CC105" s="194">
        <f t="shared" ca="1" si="118"/>
        <v>3.2000000000000006E-3</v>
      </c>
      <c r="CF105" s="194">
        <f t="shared" si="119"/>
        <v>0</v>
      </c>
      <c r="CG105" s="19">
        <f ca="1"/>
        <v>0</v>
      </c>
      <c r="CH105" s="208">
        <f t="shared" ca="1" si="120"/>
        <v>0</v>
      </c>
      <c r="CI105" s="207"/>
      <c r="CJ105" s="194"/>
      <c r="CK105" s="198" cm="1">
        <f t="array" ref="CK105">IFERROR(MATCH(TRUE,INDEX($B$14:$B$117&gt;=CJ105,0),0),"")</f>
        <v>1</v>
      </c>
      <c r="CL105" s="194">
        <f t="shared" ca="1" si="121"/>
        <v>3.2000000000000006E-3</v>
      </c>
      <c r="CO105" s="194">
        <f t="shared" si="122"/>
        <v>0</v>
      </c>
      <c r="CP105" s="19">
        <f ca="1"/>
        <v>0</v>
      </c>
      <c r="CQ105" s="208">
        <f t="shared" ca="1" si="123"/>
        <v>0</v>
      </c>
      <c r="CR105" s="207"/>
      <c r="CS105" s="194"/>
      <c r="CT105" s="198" cm="1">
        <f t="array" ref="CT105">IFERROR(MATCH(TRUE,INDEX($B$14:$B$117&gt;=CS105,0),0),"")</f>
        <v>1</v>
      </c>
      <c r="CU105" s="194">
        <f t="shared" ca="1" si="124"/>
        <v>3.2000000000000006E-3</v>
      </c>
      <c r="CX105" s="194">
        <f t="shared" si="125"/>
        <v>0</v>
      </c>
      <c r="CY105" s="19" t="e">
        <f ca="1"/>
        <v>#N/A</v>
      </c>
      <c r="CZ105" s="208" t="e">
        <f t="shared" ca="1" si="126"/>
        <v>#N/A</v>
      </c>
      <c r="DA105" s="207"/>
      <c r="DB105" s="194"/>
      <c r="DC105" s="198" cm="1">
        <f t="array" ref="DC105">IFERROR(MATCH(TRUE,INDEX($B$14:$B$117&gt;=DB105,0),0),"")</f>
        <v>1</v>
      </c>
      <c r="DD105" s="194">
        <f t="shared" ca="1" si="127"/>
        <v>3.2000000000000006E-3</v>
      </c>
      <c r="DG105" s="194">
        <f t="shared" si="128"/>
        <v>0</v>
      </c>
      <c r="DH105" s="19" t="e">
        <f ca="1"/>
        <v>#N/A</v>
      </c>
      <c r="DI105" s="208" t="e">
        <f t="shared" ca="1" si="129"/>
        <v>#N/A</v>
      </c>
      <c r="DJ105" s="207"/>
      <c r="DK105" s="194"/>
      <c r="DL105" s="198" cm="1">
        <f t="array" ref="DL105">IFERROR(MATCH(TRUE,INDEX($B$14:$B$117&gt;=DK105,0),0),"")</f>
        <v>1</v>
      </c>
      <c r="DM105" s="194">
        <f t="shared" ca="1" si="130"/>
        <v>3.2000000000000006E-3</v>
      </c>
      <c r="DP105" s="194">
        <f t="shared" si="131"/>
        <v>0</v>
      </c>
      <c r="DQ105" s="19" t="e">
        <f ca="1"/>
        <v>#N/A</v>
      </c>
      <c r="DR105" s="208" t="e">
        <f t="shared" ca="1" si="132"/>
        <v>#N/A</v>
      </c>
      <c r="DS105" s="207"/>
      <c r="DT105" s="194"/>
      <c r="DU105" s="198" cm="1">
        <f t="array" ref="DU105">IFERROR(MATCH(TRUE,INDEX($B$14:$B$117&gt;=DT105,0),0),"")</f>
        <v>1</v>
      </c>
      <c r="DV105" s="194">
        <f t="shared" ca="1" si="133"/>
        <v>3.2000000000000006E-3</v>
      </c>
      <c r="DY105" s="194">
        <f t="shared" si="134"/>
        <v>0</v>
      </c>
      <c r="DZ105" s="19" t="e">
        <f ca="1"/>
        <v>#N/A</v>
      </c>
      <c r="EA105" s="208" t="e">
        <f t="shared" ca="1" si="135"/>
        <v>#N/A</v>
      </c>
      <c r="EB105" s="207"/>
      <c r="EC105" s="194"/>
      <c r="ED105" s="198" cm="1">
        <f t="array" ref="ED105">IFERROR(MATCH(TRUE,INDEX($B$14:$B$117&gt;=EC105,0),0),"")</f>
        <v>1</v>
      </c>
      <c r="EE105" s="194">
        <f t="shared" ca="1" si="136"/>
        <v>3.2000000000000006E-3</v>
      </c>
      <c r="EH105" s="194">
        <f t="shared" si="137"/>
        <v>0</v>
      </c>
      <c r="EI105" s="19" t="e">
        <f ca="1"/>
        <v>#N/A</v>
      </c>
      <c r="EJ105" s="208" t="e">
        <f t="shared" ca="1" si="138"/>
        <v>#N/A</v>
      </c>
      <c r="EK105" s="207"/>
      <c r="EL105" s="194"/>
      <c r="EM105" s="198" cm="1">
        <f t="array" ref="EM105">IFERROR(MATCH(TRUE,INDEX($B$14:$B$117&gt;=EL105,0),0),"")</f>
        <v>1</v>
      </c>
      <c r="EN105" s="194">
        <f t="shared" ca="1" si="139"/>
        <v>3.2000000000000006E-3</v>
      </c>
      <c r="EQ105" s="194">
        <f t="shared" si="140"/>
        <v>0</v>
      </c>
      <c r="ER105" s="19" t="e">
        <f ca="1"/>
        <v>#N/A</v>
      </c>
      <c r="ES105" s="208" t="e">
        <f t="shared" ca="1" si="141"/>
        <v>#N/A</v>
      </c>
      <c r="ET105" s="207"/>
      <c r="EU105" s="194"/>
      <c r="EV105" s="198" cm="1">
        <f t="array" ref="EV105">IFERROR(MATCH(TRUE,INDEX($B$14:$B$117&gt;=EU105,0),0),"")</f>
        <v>1</v>
      </c>
      <c r="EW105" s="194">
        <f t="shared" ca="1" si="142"/>
        <v>3.2000000000000006E-3</v>
      </c>
      <c r="EZ105" s="194">
        <f t="shared" si="143"/>
        <v>0</v>
      </c>
      <c r="FA105" s="19" t="e">
        <f ca="1"/>
        <v>#N/A</v>
      </c>
      <c r="FB105" s="208" t="e">
        <f t="shared" ca="1" si="144"/>
        <v>#N/A</v>
      </c>
      <c r="FC105" s="207"/>
      <c r="FD105" s="194"/>
      <c r="FE105" s="198" cm="1">
        <f t="array" ref="FE105">IFERROR(MATCH(TRUE,INDEX($B$14:$B$117&gt;=FD105,0),0),"")</f>
        <v>1</v>
      </c>
      <c r="FF105" s="194">
        <f t="shared" ca="1" si="145"/>
        <v>3.2000000000000006E-3</v>
      </c>
      <c r="FI105" s="194">
        <f t="shared" si="146"/>
        <v>0</v>
      </c>
      <c r="FJ105" s="19" t="e">
        <f ca="1"/>
        <v>#N/A</v>
      </c>
      <c r="FK105" s="208" t="e">
        <f t="shared" ca="1" si="147"/>
        <v>#N/A</v>
      </c>
      <c r="FL105" s="207"/>
      <c r="FM105" s="194"/>
      <c r="FN105" s="198" cm="1">
        <f t="array" ref="FN105">IFERROR(MATCH(TRUE,INDEX($B$14:$B$117&gt;=FM105,0),0),"")</f>
        <v>1</v>
      </c>
      <c r="FO105" s="194">
        <f t="shared" ca="1" si="148"/>
        <v>3.2000000000000006E-3</v>
      </c>
      <c r="FR105" s="194">
        <f t="shared" si="149"/>
        <v>0</v>
      </c>
      <c r="FS105" s="19" t="e">
        <f ca="1"/>
        <v>#N/A</v>
      </c>
      <c r="FT105" s="208" t="e">
        <f t="shared" ca="1" si="150"/>
        <v>#N/A</v>
      </c>
      <c r="FU105" s="207"/>
      <c r="FV105" s="194"/>
      <c r="FW105" s="198" cm="1">
        <f t="array" ref="FW105">IFERROR(MATCH(TRUE,INDEX($B$14:$B$117&gt;=FV105,0),0),"")</f>
        <v>1</v>
      </c>
      <c r="FX105" s="194">
        <f t="shared" ca="1" si="151"/>
        <v>3.2000000000000006E-3</v>
      </c>
      <c r="GA105" s="194">
        <f t="shared" si="152"/>
        <v>0</v>
      </c>
      <c r="GB105" s="19" t="e">
        <f ca="1"/>
        <v>#N/A</v>
      </c>
      <c r="GC105" s="208" t="e">
        <f t="shared" ca="1" si="153"/>
        <v>#N/A</v>
      </c>
    </row>
    <row r="106" spans="1:185" x14ac:dyDescent="0.2">
      <c r="A106" s="236">
        <v>92</v>
      </c>
      <c r="B106" s="195">
        <v>0.89320388349514535</v>
      </c>
      <c r="C106" s="194">
        <v>0.92039999999999988</v>
      </c>
      <c r="D106" s="195">
        <v>7.6E-3</v>
      </c>
      <c r="E106" s="194"/>
      <c r="F106" s="207">
        <f ca="1"/>
        <v>92</v>
      </c>
      <c r="G106" s="194">
        <f ca="1"/>
        <v>0.66187050359712229</v>
      </c>
      <c r="H106" s="198" cm="1">
        <f t="array" aca="1" ref="H106" ca="1">IFERROR(MATCH(TRUE,INDEX($B$14:$B$117&gt;=G106,0),0),"")</f>
        <v>70</v>
      </c>
      <c r="I106" s="194">
        <f t="shared" ca="1" si="98"/>
        <v>0.72793669064748201</v>
      </c>
      <c r="L106" s="194">
        <f t="shared" si="154"/>
        <v>0</v>
      </c>
      <c r="M106" s="19">
        <f ca="1"/>
        <v>0</v>
      </c>
      <c r="N106" s="208">
        <f t="shared" ca="1" si="155"/>
        <v>0</v>
      </c>
      <c r="O106" s="207">
        <f ca="1"/>
        <v>92</v>
      </c>
      <c r="P106" s="194">
        <f ca="1"/>
        <v>0.98924731182795711</v>
      </c>
      <c r="Q106" s="198" cm="1">
        <f t="array" aca="1" ref="Q106" ca="1">IFERROR(MATCH(TRUE,INDEX($B$14:$B$117&gt;=P106,0),0),"")</f>
        <v>103</v>
      </c>
      <c r="R106" s="194">
        <f t="shared" ca="1" si="99"/>
        <v>0.99380860215053768</v>
      </c>
      <c r="U106" s="194">
        <f t="shared" si="156"/>
        <v>0</v>
      </c>
      <c r="V106" s="19">
        <f ca="1"/>
        <v>0</v>
      </c>
      <c r="W106" s="208">
        <f t="shared" ca="1" si="157"/>
        <v>0</v>
      </c>
      <c r="X106" s="207"/>
      <c r="Y106" s="194"/>
      <c r="Z106" s="198" cm="1">
        <f t="array" ref="Z106">IFERROR(MATCH(TRUE,INDEX($B$14:$B$117&gt;=Y106,0),0),"")</f>
        <v>1</v>
      </c>
      <c r="AA106" s="194">
        <f t="shared" ca="1" si="100"/>
        <v>3.2000000000000006E-3</v>
      </c>
      <c r="AD106" s="194">
        <f t="shared" si="101"/>
        <v>0</v>
      </c>
      <c r="AE106" s="19">
        <f ca="1"/>
        <v>0</v>
      </c>
      <c r="AF106" s="208">
        <f t="shared" ca="1" si="102"/>
        <v>0</v>
      </c>
      <c r="AG106" s="207"/>
      <c r="AH106" s="194"/>
      <c r="AI106" s="198" cm="1">
        <f t="array" ref="AI106">IFERROR(MATCH(TRUE,INDEX($B$14:$B$117&gt;=AH106,0),0),"")</f>
        <v>1</v>
      </c>
      <c r="AJ106" s="194">
        <f t="shared" ca="1" si="103"/>
        <v>3.2000000000000006E-3</v>
      </c>
      <c r="AM106" s="194">
        <f t="shared" si="104"/>
        <v>0</v>
      </c>
      <c r="AN106" s="19">
        <f ca="1"/>
        <v>0</v>
      </c>
      <c r="AO106" s="208">
        <f t="shared" ca="1" si="105"/>
        <v>0</v>
      </c>
      <c r="AP106" s="207"/>
      <c r="AQ106" s="194"/>
      <c r="AR106" s="198" cm="1">
        <f t="array" ref="AR106">IFERROR(MATCH(TRUE,INDEX($B$14:$B$117&gt;=AQ106,0),0),"")</f>
        <v>1</v>
      </c>
      <c r="AS106" s="194">
        <f t="shared" ca="1" si="106"/>
        <v>3.2000000000000006E-3</v>
      </c>
      <c r="AV106" s="194">
        <f t="shared" si="107"/>
        <v>0</v>
      </c>
      <c r="AW106" s="19">
        <f ca="1"/>
        <v>0</v>
      </c>
      <c r="AX106" s="208">
        <f t="shared" ca="1" si="108"/>
        <v>0</v>
      </c>
      <c r="AY106" s="207"/>
      <c r="AZ106" s="194"/>
      <c r="BA106" s="198" cm="1">
        <f t="array" ref="BA106">IFERROR(MATCH(TRUE,INDEX($B$14:$B$117&gt;=AZ106,0),0),"")</f>
        <v>1</v>
      </c>
      <c r="BB106" s="194">
        <f t="shared" ca="1" si="109"/>
        <v>3.2000000000000006E-3</v>
      </c>
      <c r="BE106" s="194">
        <f t="shared" si="110"/>
        <v>0</v>
      </c>
      <c r="BF106" s="19">
        <f ca="1"/>
        <v>0</v>
      </c>
      <c r="BG106" s="208">
        <f t="shared" ca="1" si="111"/>
        <v>0</v>
      </c>
      <c r="BH106" s="207"/>
      <c r="BI106" s="194"/>
      <c r="BJ106" s="198" cm="1">
        <f t="array" ref="BJ106">IFERROR(MATCH(TRUE,INDEX($B$14:$B$117&gt;=BI106,0),0),"")</f>
        <v>1</v>
      </c>
      <c r="BK106" s="194">
        <f t="shared" ca="1" si="112"/>
        <v>3.2000000000000006E-3</v>
      </c>
      <c r="BN106" s="194">
        <f t="shared" si="113"/>
        <v>0</v>
      </c>
      <c r="BO106" s="19">
        <f ca="1"/>
        <v>0</v>
      </c>
      <c r="BP106" s="208">
        <f t="shared" ca="1" si="114"/>
        <v>0</v>
      </c>
      <c r="BQ106" s="207"/>
      <c r="BR106" s="194"/>
      <c r="BS106" s="198" cm="1">
        <f t="array" ref="BS106">IFERROR(MATCH(TRUE,INDEX($B$14:$B$117&gt;=BR106,0),0),"")</f>
        <v>1</v>
      </c>
      <c r="BT106" s="194">
        <f t="shared" ca="1" si="115"/>
        <v>3.2000000000000006E-3</v>
      </c>
      <c r="BW106" s="194">
        <f t="shared" si="116"/>
        <v>0</v>
      </c>
      <c r="BX106" s="19">
        <f ca="1"/>
        <v>0</v>
      </c>
      <c r="BY106" s="208">
        <f t="shared" ca="1" si="117"/>
        <v>0</v>
      </c>
      <c r="BZ106" s="207"/>
      <c r="CA106" s="194"/>
      <c r="CB106" s="198" cm="1">
        <f t="array" ref="CB106">IFERROR(MATCH(TRUE,INDEX($B$14:$B$117&gt;=CA106,0),0),"")</f>
        <v>1</v>
      </c>
      <c r="CC106" s="194">
        <f t="shared" ca="1" si="118"/>
        <v>3.2000000000000006E-3</v>
      </c>
      <c r="CF106" s="194">
        <f t="shared" si="119"/>
        <v>0</v>
      </c>
      <c r="CG106" s="19">
        <f ca="1"/>
        <v>0</v>
      </c>
      <c r="CH106" s="208">
        <f t="shared" ca="1" si="120"/>
        <v>0</v>
      </c>
      <c r="CI106" s="207"/>
      <c r="CJ106" s="194"/>
      <c r="CK106" s="198" cm="1">
        <f t="array" ref="CK106">IFERROR(MATCH(TRUE,INDEX($B$14:$B$117&gt;=CJ106,0),0),"")</f>
        <v>1</v>
      </c>
      <c r="CL106" s="194">
        <f t="shared" ca="1" si="121"/>
        <v>3.2000000000000006E-3</v>
      </c>
      <c r="CO106" s="194">
        <f t="shared" si="122"/>
        <v>0</v>
      </c>
      <c r="CP106" s="19">
        <f ca="1"/>
        <v>0</v>
      </c>
      <c r="CQ106" s="208">
        <f t="shared" ca="1" si="123"/>
        <v>0</v>
      </c>
      <c r="CR106" s="207"/>
      <c r="CS106" s="194"/>
      <c r="CT106" s="198" cm="1">
        <f t="array" ref="CT106">IFERROR(MATCH(TRUE,INDEX($B$14:$B$117&gt;=CS106,0),0),"")</f>
        <v>1</v>
      </c>
      <c r="CU106" s="194">
        <f t="shared" ca="1" si="124"/>
        <v>3.2000000000000006E-3</v>
      </c>
      <c r="CX106" s="194">
        <f t="shared" si="125"/>
        <v>0</v>
      </c>
      <c r="CY106" s="19" t="e">
        <f ca="1"/>
        <v>#N/A</v>
      </c>
      <c r="CZ106" s="208" t="e">
        <f t="shared" ca="1" si="126"/>
        <v>#N/A</v>
      </c>
      <c r="DA106" s="207"/>
      <c r="DB106" s="194"/>
      <c r="DC106" s="198" cm="1">
        <f t="array" ref="DC106">IFERROR(MATCH(TRUE,INDEX($B$14:$B$117&gt;=DB106,0),0),"")</f>
        <v>1</v>
      </c>
      <c r="DD106" s="194">
        <f t="shared" ca="1" si="127"/>
        <v>3.2000000000000006E-3</v>
      </c>
      <c r="DG106" s="194">
        <f t="shared" si="128"/>
        <v>0</v>
      </c>
      <c r="DH106" s="19" t="e">
        <f ca="1"/>
        <v>#N/A</v>
      </c>
      <c r="DI106" s="208" t="e">
        <f t="shared" ca="1" si="129"/>
        <v>#N/A</v>
      </c>
      <c r="DJ106" s="207"/>
      <c r="DK106" s="194"/>
      <c r="DL106" s="198" cm="1">
        <f t="array" ref="DL106">IFERROR(MATCH(TRUE,INDEX($B$14:$B$117&gt;=DK106,0),0),"")</f>
        <v>1</v>
      </c>
      <c r="DM106" s="194">
        <f t="shared" ca="1" si="130"/>
        <v>3.2000000000000006E-3</v>
      </c>
      <c r="DP106" s="194">
        <f t="shared" si="131"/>
        <v>0</v>
      </c>
      <c r="DQ106" s="19" t="e">
        <f ca="1"/>
        <v>#N/A</v>
      </c>
      <c r="DR106" s="208" t="e">
        <f t="shared" ca="1" si="132"/>
        <v>#N/A</v>
      </c>
      <c r="DS106" s="207"/>
      <c r="DT106" s="194"/>
      <c r="DU106" s="198" cm="1">
        <f t="array" ref="DU106">IFERROR(MATCH(TRUE,INDEX($B$14:$B$117&gt;=DT106,0),0),"")</f>
        <v>1</v>
      </c>
      <c r="DV106" s="194">
        <f t="shared" ca="1" si="133"/>
        <v>3.2000000000000006E-3</v>
      </c>
      <c r="DY106" s="194">
        <f t="shared" si="134"/>
        <v>0</v>
      </c>
      <c r="DZ106" s="19" t="e">
        <f ca="1"/>
        <v>#N/A</v>
      </c>
      <c r="EA106" s="208" t="e">
        <f t="shared" ca="1" si="135"/>
        <v>#N/A</v>
      </c>
      <c r="EB106" s="207"/>
      <c r="EC106" s="194"/>
      <c r="ED106" s="198" cm="1">
        <f t="array" ref="ED106">IFERROR(MATCH(TRUE,INDEX($B$14:$B$117&gt;=EC106,0),0),"")</f>
        <v>1</v>
      </c>
      <c r="EE106" s="194">
        <f t="shared" ca="1" si="136"/>
        <v>3.2000000000000006E-3</v>
      </c>
      <c r="EH106" s="194">
        <f t="shared" si="137"/>
        <v>0</v>
      </c>
      <c r="EI106" s="19" t="e">
        <f ca="1"/>
        <v>#N/A</v>
      </c>
      <c r="EJ106" s="208" t="e">
        <f t="shared" ca="1" si="138"/>
        <v>#N/A</v>
      </c>
      <c r="EK106" s="207"/>
      <c r="EL106" s="194"/>
      <c r="EM106" s="198" cm="1">
        <f t="array" ref="EM106">IFERROR(MATCH(TRUE,INDEX($B$14:$B$117&gt;=EL106,0),0),"")</f>
        <v>1</v>
      </c>
      <c r="EN106" s="194">
        <f t="shared" ca="1" si="139"/>
        <v>3.2000000000000006E-3</v>
      </c>
      <c r="EQ106" s="194">
        <f t="shared" si="140"/>
        <v>0</v>
      </c>
      <c r="ER106" s="19" t="e">
        <f ca="1"/>
        <v>#N/A</v>
      </c>
      <c r="ES106" s="208" t="e">
        <f t="shared" ca="1" si="141"/>
        <v>#N/A</v>
      </c>
      <c r="ET106" s="207"/>
      <c r="EU106" s="194"/>
      <c r="EV106" s="198" cm="1">
        <f t="array" ref="EV106">IFERROR(MATCH(TRUE,INDEX($B$14:$B$117&gt;=EU106,0),0),"")</f>
        <v>1</v>
      </c>
      <c r="EW106" s="194">
        <f t="shared" ca="1" si="142"/>
        <v>3.2000000000000006E-3</v>
      </c>
      <c r="EZ106" s="194">
        <f t="shared" si="143"/>
        <v>0</v>
      </c>
      <c r="FA106" s="19" t="e">
        <f ca="1"/>
        <v>#N/A</v>
      </c>
      <c r="FB106" s="208" t="e">
        <f t="shared" ca="1" si="144"/>
        <v>#N/A</v>
      </c>
      <c r="FC106" s="207"/>
      <c r="FD106" s="194"/>
      <c r="FE106" s="198" cm="1">
        <f t="array" ref="FE106">IFERROR(MATCH(TRUE,INDEX($B$14:$B$117&gt;=FD106,0),0),"")</f>
        <v>1</v>
      </c>
      <c r="FF106" s="194">
        <f t="shared" ca="1" si="145"/>
        <v>3.2000000000000006E-3</v>
      </c>
      <c r="FI106" s="194">
        <f t="shared" si="146"/>
        <v>0</v>
      </c>
      <c r="FJ106" s="19" t="e">
        <f ca="1"/>
        <v>#N/A</v>
      </c>
      <c r="FK106" s="208" t="e">
        <f t="shared" ca="1" si="147"/>
        <v>#N/A</v>
      </c>
      <c r="FL106" s="207"/>
      <c r="FM106" s="194"/>
      <c r="FN106" s="198" cm="1">
        <f t="array" ref="FN106">IFERROR(MATCH(TRUE,INDEX($B$14:$B$117&gt;=FM106,0),0),"")</f>
        <v>1</v>
      </c>
      <c r="FO106" s="194">
        <f t="shared" ca="1" si="148"/>
        <v>3.2000000000000006E-3</v>
      </c>
      <c r="FR106" s="194">
        <f t="shared" si="149"/>
        <v>0</v>
      </c>
      <c r="FS106" s="19" t="e">
        <f ca="1"/>
        <v>#N/A</v>
      </c>
      <c r="FT106" s="208" t="e">
        <f t="shared" ca="1" si="150"/>
        <v>#N/A</v>
      </c>
      <c r="FU106" s="207"/>
      <c r="FV106" s="194"/>
      <c r="FW106" s="198" cm="1">
        <f t="array" ref="FW106">IFERROR(MATCH(TRUE,INDEX($B$14:$B$117&gt;=FV106,0),0),"")</f>
        <v>1</v>
      </c>
      <c r="FX106" s="194">
        <f t="shared" ca="1" si="151"/>
        <v>3.2000000000000006E-3</v>
      </c>
      <c r="GA106" s="194">
        <f t="shared" si="152"/>
        <v>0</v>
      </c>
      <c r="GB106" s="19" t="e">
        <f ca="1"/>
        <v>#N/A</v>
      </c>
      <c r="GC106" s="208" t="e">
        <f t="shared" ca="1" si="153"/>
        <v>#N/A</v>
      </c>
    </row>
    <row r="107" spans="1:185" x14ac:dyDescent="0.2">
      <c r="A107" s="236">
        <v>93</v>
      </c>
      <c r="B107" s="195">
        <v>0.90291262135922301</v>
      </c>
      <c r="C107" s="194">
        <v>0.92799999999999994</v>
      </c>
      <c r="D107" s="195">
        <v>7.6E-3</v>
      </c>
      <c r="E107" s="194"/>
      <c r="F107" s="207">
        <f ca="1"/>
        <v>93</v>
      </c>
      <c r="G107" s="194">
        <f ca="1"/>
        <v>0.66906474820143891</v>
      </c>
      <c r="H107" s="198" cm="1">
        <f t="array" aca="1" ref="H107" ca="1">IFERROR(MATCH(TRUE,INDEX($B$14:$B$117&gt;=G107,0),0),"")</f>
        <v>70</v>
      </c>
      <c r="I107" s="194">
        <f t="shared" ca="1" si="98"/>
        <v>0.73453165467625903</v>
      </c>
      <c r="L107" s="194">
        <f t="shared" si="154"/>
        <v>0</v>
      </c>
      <c r="M107" s="19">
        <f ca="1"/>
        <v>0</v>
      </c>
      <c r="N107" s="208">
        <f t="shared" ca="1" si="155"/>
        <v>0</v>
      </c>
      <c r="O107" s="207"/>
      <c r="P107" s="194"/>
      <c r="Q107" s="198" cm="1">
        <f t="array" ref="Q107">IFERROR(MATCH(TRUE,INDEX($B$14:$B$117&gt;=P107,0),0),"")</f>
        <v>1</v>
      </c>
      <c r="R107" s="194">
        <f t="shared" ca="1" si="99"/>
        <v>3.2000000000000006E-3</v>
      </c>
      <c r="U107" s="194">
        <f t="shared" si="156"/>
        <v>0</v>
      </c>
      <c r="V107" s="19">
        <f ca="1"/>
        <v>0</v>
      </c>
      <c r="W107" s="208">
        <f t="shared" ca="1" si="157"/>
        <v>0</v>
      </c>
      <c r="X107" s="207"/>
      <c r="Y107" s="194"/>
      <c r="Z107" s="198" cm="1">
        <f t="array" ref="Z107">IFERROR(MATCH(TRUE,INDEX($B$14:$B$117&gt;=Y107,0),0),"")</f>
        <v>1</v>
      </c>
      <c r="AA107" s="194">
        <f t="shared" ca="1" si="100"/>
        <v>3.2000000000000006E-3</v>
      </c>
      <c r="AD107" s="194">
        <f t="shared" si="101"/>
        <v>0</v>
      </c>
      <c r="AE107" s="19">
        <f ca="1"/>
        <v>0</v>
      </c>
      <c r="AF107" s="208">
        <f t="shared" ca="1" si="102"/>
        <v>0</v>
      </c>
      <c r="AG107" s="207"/>
      <c r="AH107" s="194"/>
      <c r="AI107" s="198" cm="1">
        <f t="array" ref="AI107">IFERROR(MATCH(TRUE,INDEX($B$14:$B$117&gt;=AH107,0),0),"")</f>
        <v>1</v>
      </c>
      <c r="AJ107" s="194">
        <f t="shared" ca="1" si="103"/>
        <v>3.2000000000000006E-3</v>
      </c>
      <c r="AM107" s="194">
        <f t="shared" si="104"/>
        <v>0</v>
      </c>
      <c r="AN107" s="19">
        <f ca="1"/>
        <v>0</v>
      </c>
      <c r="AO107" s="208">
        <f t="shared" ca="1" si="105"/>
        <v>0</v>
      </c>
      <c r="AP107" s="207"/>
      <c r="AQ107" s="194"/>
      <c r="AR107" s="198" cm="1">
        <f t="array" ref="AR107">IFERROR(MATCH(TRUE,INDEX($B$14:$B$117&gt;=AQ107,0),0),"")</f>
        <v>1</v>
      </c>
      <c r="AS107" s="194">
        <f t="shared" ca="1" si="106"/>
        <v>3.2000000000000006E-3</v>
      </c>
      <c r="AV107" s="194">
        <f t="shared" si="107"/>
        <v>0</v>
      </c>
      <c r="AW107" s="19">
        <f ca="1"/>
        <v>0</v>
      </c>
      <c r="AX107" s="208">
        <f t="shared" ca="1" si="108"/>
        <v>0</v>
      </c>
      <c r="AY107" s="207"/>
      <c r="AZ107" s="194"/>
      <c r="BA107" s="198" cm="1">
        <f t="array" ref="BA107">IFERROR(MATCH(TRUE,INDEX($B$14:$B$117&gt;=AZ107,0),0),"")</f>
        <v>1</v>
      </c>
      <c r="BB107" s="194">
        <f t="shared" ca="1" si="109"/>
        <v>3.2000000000000006E-3</v>
      </c>
      <c r="BE107" s="194">
        <f t="shared" si="110"/>
        <v>0</v>
      </c>
      <c r="BF107" s="19">
        <f ca="1"/>
        <v>0</v>
      </c>
      <c r="BG107" s="208">
        <f t="shared" ca="1" si="111"/>
        <v>0</v>
      </c>
      <c r="BH107" s="207"/>
      <c r="BI107" s="194"/>
      <c r="BJ107" s="198" cm="1">
        <f t="array" ref="BJ107">IFERROR(MATCH(TRUE,INDEX($B$14:$B$117&gt;=BI107,0),0),"")</f>
        <v>1</v>
      </c>
      <c r="BK107" s="194">
        <f t="shared" ca="1" si="112"/>
        <v>3.2000000000000006E-3</v>
      </c>
      <c r="BN107" s="194">
        <f t="shared" si="113"/>
        <v>0</v>
      </c>
      <c r="BO107" s="19">
        <f ca="1"/>
        <v>0</v>
      </c>
      <c r="BP107" s="208">
        <f t="shared" ca="1" si="114"/>
        <v>0</v>
      </c>
      <c r="BQ107" s="207"/>
      <c r="BR107" s="194"/>
      <c r="BS107" s="198" cm="1">
        <f t="array" ref="BS107">IFERROR(MATCH(TRUE,INDEX($B$14:$B$117&gt;=BR107,0),0),"")</f>
        <v>1</v>
      </c>
      <c r="BT107" s="194">
        <f t="shared" ca="1" si="115"/>
        <v>3.2000000000000006E-3</v>
      </c>
      <c r="BW107" s="194">
        <f t="shared" si="116"/>
        <v>0</v>
      </c>
      <c r="BX107" s="19">
        <f ca="1"/>
        <v>0</v>
      </c>
      <c r="BY107" s="208">
        <f t="shared" ca="1" si="117"/>
        <v>0</v>
      </c>
      <c r="BZ107" s="207"/>
      <c r="CA107" s="194"/>
      <c r="CB107" s="198" cm="1">
        <f t="array" ref="CB107">IFERROR(MATCH(TRUE,INDEX($B$14:$B$117&gt;=CA107,0),0),"")</f>
        <v>1</v>
      </c>
      <c r="CC107" s="194">
        <f t="shared" ca="1" si="118"/>
        <v>3.2000000000000006E-3</v>
      </c>
      <c r="CF107" s="194">
        <f t="shared" si="119"/>
        <v>0</v>
      </c>
      <c r="CG107" s="19">
        <f ca="1"/>
        <v>0</v>
      </c>
      <c r="CH107" s="208">
        <f t="shared" ca="1" si="120"/>
        <v>0</v>
      </c>
      <c r="CI107" s="207"/>
      <c r="CJ107" s="194"/>
      <c r="CK107" s="198" cm="1">
        <f t="array" ref="CK107">IFERROR(MATCH(TRUE,INDEX($B$14:$B$117&gt;=CJ107,0),0),"")</f>
        <v>1</v>
      </c>
      <c r="CL107" s="194">
        <f t="shared" ca="1" si="121"/>
        <v>3.2000000000000006E-3</v>
      </c>
      <c r="CO107" s="194">
        <f t="shared" si="122"/>
        <v>0</v>
      </c>
      <c r="CP107" s="19">
        <f ca="1"/>
        <v>0</v>
      </c>
      <c r="CQ107" s="208">
        <f t="shared" ca="1" si="123"/>
        <v>0</v>
      </c>
      <c r="CR107" s="207"/>
      <c r="CS107" s="194"/>
      <c r="CT107" s="198" cm="1">
        <f t="array" ref="CT107">IFERROR(MATCH(TRUE,INDEX($B$14:$B$117&gt;=CS107,0),0),"")</f>
        <v>1</v>
      </c>
      <c r="CU107" s="194">
        <f t="shared" ca="1" si="124"/>
        <v>3.2000000000000006E-3</v>
      </c>
      <c r="CX107" s="194">
        <f t="shared" si="125"/>
        <v>0</v>
      </c>
      <c r="CY107" s="19" t="e">
        <f ca="1"/>
        <v>#N/A</v>
      </c>
      <c r="CZ107" s="208" t="e">
        <f t="shared" ca="1" si="126"/>
        <v>#N/A</v>
      </c>
      <c r="DA107" s="207"/>
      <c r="DB107" s="194"/>
      <c r="DC107" s="198" cm="1">
        <f t="array" ref="DC107">IFERROR(MATCH(TRUE,INDEX($B$14:$B$117&gt;=DB107,0),0),"")</f>
        <v>1</v>
      </c>
      <c r="DD107" s="194">
        <f t="shared" ca="1" si="127"/>
        <v>3.2000000000000006E-3</v>
      </c>
      <c r="DG107" s="194">
        <f t="shared" si="128"/>
        <v>0</v>
      </c>
      <c r="DH107" s="19" t="e">
        <f ca="1"/>
        <v>#N/A</v>
      </c>
      <c r="DI107" s="208" t="e">
        <f t="shared" ca="1" si="129"/>
        <v>#N/A</v>
      </c>
      <c r="DJ107" s="207"/>
      <c r="DK107" s="194"/>
      <c r="DL107" s="198" cm="1">
        <f t="array" ref="DL107">IFERROR(MATCH(TRUE,INDEX($B$14:$B$117&gt;=DK107,0),0),"")</f>
        <v>1</v>
      </c>
      <c r="DM107" s="194">
        <f t="shared" ca="1" si="130"/>
        <v>3.2000000000000006E-3</v>
      </c>
      <c r="DP107" s="194">
        <f t="shared" si="131"/>
        <v>0</v>
      </c>
      <c r="DQ107" s="19" t="e">
        <f ca="1"/>
        <v>#N/A</v>
      </c>
      <c r="DR107" s="208" t="e">
        <f t="shared" ca="1" si="132"/>
        <v>#N/A</v>
      </c>
      <c r="DS107" s="207"/>
      <c r="DT107" s="194"/>
      <c r="DU107" s="198" cm="1">
        <f t="array" ref="DU107">IFERROR(MATCH(TRUE,INDEX($B$14:$B$117&gt;=DT107,0),0),"")</f>
        <v>1</v>
      </c>
      <c r="DV107" s="194">
        <f t="shared" ca="1" si="133"/>
        <v>3.2000000000000006E-3</v>
      </c>
      <c r="DY107" s="194">
        <f t="shared" si="134"/>
        <v>0</v>
      </c>
      <c r="DZ107" s="19" t="e">
        <f ca="1"/>
        <v>#N/A</v>
      </c>
      <c r="EA107" s="208" t="e">
        <f t="shared" ca="1" si="135"/>
        <v>#N/A</v>
      </c>
      <c r="EB107" s="207"/>
      <c r="EC107" s="194"/>
      <c r="ED107" s="198" cm="1">
        <f t="array" ref="ED107">IFERROR(MATCH(TRUE,INDEX($B$14:$B$117&gt;=EC107,0),0),"")</f>
        <v>1</v>
      </c>
      <c r="EE107" s="194">
        <f t="shared" ca="1" si="136"/>
        <v>3.2000000000000006E-3</v>
      </c>
      <c r="EH107" s="194">
        <f t="shared" si="137"/>
        <v>0</v>
      </c>
      <c r="EI107" s="19" t="e">
        <f ca="1"/>
        <v>#N/A</v>
      </c>
      <c r="EJ107" s="208" t="e">
        <f t="shared" ca="1" si="138"/>
        <v>#N/A</v>
      </c>
      <c r="EK107" s="207"/>
      <c r="EL107" s="194"/>
      <c r="EM107" s="198" cm="1">
        <f t="array" ref="EM107">IFERROR(MATCH(TRUE,INDEX($B$14:$B$117&gt;=EL107,0),0),"")</f>
        <v>1</v>
      </c>
      <c r="EN107" s="194">
        <f t="shared" ca="1" si="139"/>
        <v>3.2000000000000006E-3</v>
      </c>
      <c r="EQ107" s="194">
        <f t="shared" si="140"/>
        <v>0</v>
      </c>
      <c r="ER107" s="19" t="e">
        <f ca="1"/>
        <v>#N/A</v>
      </c>
      <c r="ES107" s="208" t="e">
        <f t="shared" ca="1" si="141"/>
        <v>#N/A</v>
      </c>
      <c r="ET107" s="207"/>
      <c r="EU107" s="194"/>
      <c r="EV107" s="198" cm="1">
        <f t="array" ref="EV107">IFERROR(MATCH(TRUE,INDEX($B$14:$B$117&gt;=EU107,0),0),"")</f>
        <v>1</v>
      </c>
      <c r="EW107" s="194">
        <f t="shared" ca="1" si="142"/>
        <v>3.2000000000000006E-3</v>
      </c>
      <c r="EZ107" s="194">
        <f t="shared" si="143"/>
        <v>0</v>
      </c>
      <c r="FA107" s="19" t="e">
        <f ca="1"/>
        <v>#N/A</v>
      </c>
      <c r="FB107" s="208" t="e">
        <f t="shared" ca="1" si="144"/>
        <v>#N/A</v>
      </c>
      <c r="FC107" s="207"/>
      <c r="FD107" s="194"/>
      <c r="FE107" s="198" cm="1">
        <f t="array" ref="FE107">IFERROR(MATCH(TRUE,INDEX($B$14:$B$117&gt;=FD107,0),0),"")</f>
        <v>1</v>
      </c>
      <c r="FF107" s="194">
        <f t="shared" ca="1" si="145"/>
        <v>3.2000000000000006E-3</v>
      </c>
      <c r="FI107" s="194">
        <f t="shared" si="146"/>
        <v>0</v>
      </c>
      <c r="FJ107" s="19" t="e">
        <f ca="1"/>
        <v>#N/A</v>
      </c>
      <c r="FK107" s="208" t="e">
        <f t="shared" ca="1" si="147"/>
        <v>#N/A</v>
      </c>
      <c r="FL107" s="207"/>
      <c r="FM107" s="194"/>
      <c r="FN107" s="198" cm="1">
        <f t="array" ref="FN107">IFERROR(MATCH(TRUE,INDEX($B$14:$B$117&gt;=FM107,0),0),"")</f>
        <v>1</v>
      </c>
      <c r="FO107" s="194">
        <f t="shared" ca="1" si="148"/>
        <v>3.2000000000000006E-3</v>
      </c>
      <c r="FR107" s="194">
        <f t="shared" si="149"/>
        <v>0</v>
      </c>
      <c r="FS107" s="19" t="e">
        <f ca="1"/>
        <v>#N/A</v>
      </c>
      <c r="FT107" s="208" t="e">
        <f t="shared" ca="1" si="150"/>
        <v>#N/A</v>
      </c>
      <c r="FU107" s="207"/>
      <c r="FV107" s="194"/>
      <c r="FW107" s="198" cm="1">
        <f t="array" ref="FW107">IFERROR(MATCH(TRUE,INDEX($B$14:$B$117&gt;=FV107,0),0),"")</f>
        <v>1</v>
      </c>
      <c r="FX107" s="194">
        <f t="shared" ca="1" si="151"/>
        <v>3.2000000000000006E-3</v>
      </c>
      <c r="GA107" s="194">
        <f t="shared" si="152"/>
        <v>0</v>
      </c>
      <c r="GB107" s="19" t="e">
        <f ca="1"/>
        <v>#N/A</v>
      </c>
      <c r="GC107" s="208" t="e">
        <f t="shared" ca="1" si="153"/>
        <v>#N/A</v>
      </c>
    </row>
    <row r="108" spans="1:185" x14ac:dyDescent="0.2">
      <c r="A108" s="236">
        <v>94</v>
      </c>
      <c r="B108" s="195">
        <v>0.91262135922330068</v>
      </c>
      <c r="C108" s="194">
        <v>0.93559999999999999</v>
      </c>
      <c r="D108" s="195">
        <v>7.6E-3</v>
      </c>
      <c r="E108" s="194"/>
      <c r="F108" s="207">
        <f ca="1"/>
        <v>94</v>
      </c>
      <c r="G108" s="194">
        <f ca="1"/>
        <v>0.67625899280575541</v>
      </c>
      <c r="H108" s="198" cm="1">
        <f t="array" aca="1" ref="H108" ca="1">IFERROR(MATCH(TRUE,INDEX($B$14:$B$117&gt;=G108,0),0),"")</f>
        <v>71</v>
      </c>
      <c r="I108" s="194">
        <f t="shared" ca="1" si="98"/>
        <v>0.74119568345323739</v>
      </c>
      <c r="L108" s="194">
        <f t="shared" si="154"/>
        <v>0</v>
      </c>
      <c r="M108" s="19">
        <f ca="1"/>
        <v>0</v>
      </c>
      <c r="N108" s="208">
        <f t="shared" ca="1" si="155"/>
        <v>0</v>
      </c>
      <c r="O108" s="207"/>
      <c r="P108" s="194"/>
      <c r="Q108" s="198" cm="1">
        <f t="array" ref="Q108">IFERROR(MATCH(TRUE,INDEX($B$14:$B$117&gt;=P108,0),0),"")</f>
        <v>1</v>
      </c>
      <c r="R108" s="194">
        <f t="shared" ca="1" si="99"/>
        <v>3.2000000000000006E-3</v>
      </c>
      <c r="U108" s="194">
        <f t="shared" si="156"/>
        <v>0</v>
      </c>
      <c r="V108" s="19">
        <f ca="1"/>
        <v>0</v>
      </c>
      <c r="W108" s="208">
        <f t="shared" ca="1" si="157"/>
        <v>0</v>
      </c>
      <c r="X108" s="207"/>
      <c r="Y108" s="194"/>
      <c r="Z108" s="198" cm="1">
        <f t="array" ref="Z108">IFERROR(MATCH(TRUE,INDEX($B$14:$B$117&gt;=Y108,0),0),"")</f>
        <v>1</v>
      </c>
      <c r="AA108" s="194">
        <f t="shared" ca="1" si="100"/>
        <v>3.2000000000000006E-3</v>
      </c>
      <c r="AD108" s="194">
        <f t="shared" si="101"/>
        <v>0</v>
      </c>
      <c r="AE108" s="19">
        <f ca="1"/>
        <v>0</v>
      </c>
      <c r="AF108" s="208">
        <f t="shared" ca="1" si="102"/>
        <v>0</v>
      </c>
      <c r="AG108" s="207"/>
      <c r="AH108" s="194"/>
      <c r="AI108" s="198" cm="1">
        <f t="array" ref="AI108">IFERROR(MATCH(TRUE,INDEX($B$14:$B$117&gt;=AH108,0),0),"")</f>
        <v>1</v>
      </c>
      <c r="AJ108" s="194">
        <f t="shared" ca="1" si="103"/>
        <v>3.2000000000000006E-3</v>
      </c>
      <c r="AM108" s="194">
        <f t="shared" si="104"/>
        <v>0</v>
      </c>
      <c r="AN108" s="19">
        <f ca="1"/>
        <v>0</v>
      </c>
      <c r="AO108" s="208">
        <f t="shared" ca="1" si="105"/>
        <v>0</v>
      </c>
      <c r="AP108" s="207"/>
      <c r="AQ108" s="194"/>
      <c r="AR108" s="198" cm="1">
        <f t="array" ref="AR108">IFERROR(MATCH(TRUE,INDEX($B$14:$B$117&gt;=AQ108,0),0),"")</f>
        <v>1</v>
      </c>
      <c r="AS108" s="194">
        <f t="shared" ca="1" si="106"/>
        <v>3.2000000000000006E-3</v>
      </c>
      <c r="AV108" s="194">
        <f t="shared" si="107"/>
        <v>0</v>
      </c>
      <c r="AW108" s="19">
        <f ca="1"/>
        <v>0</v>
      </c>
      <c r="AX108" s="208">
        <f t="shared" ca="1" si="108"/>
        <v>0</v>
      </c>
      <c r="AY108" s="207"/>
      <c r="AZ108" s="194"/>
      <c r="BA108" s="198" cm="1">
        <f t="array" ref="BA108">IFERROR(MATCH(TRUE,INDEX($B$14:$B$117&gt;=AZ108,0),0),"")</f>
        <v>1</v>
      </c>
      <c r="BB108" s="194">
        <f t="shared" ca="1" si="109"/>
        <v>3.2000000000000006E-3</v>
      </c>
      <c r="BE108" s="194">
        <f t="shared" si="110"/>
        <v>0</v>
      </c>
      <c r="BF108" s="19">
        <f ca="1"/>
        <v>0</v>
      </c>
      <c r="BG108" s="208">
        <f t="shared" ca="1" si="111"/>
        <v>0</v>
      </c>
      <c r="BH108" s="207"/>
      <c r="BI108" s="194"/>
      <c r="BJ108" s="198" cm="1">
        <f t="array" ref="BJ108">IFERROR(MATCH(TRUE,INDEX($B$14:$B$117&gt;=BI108,0),0),"")</f>
        <v>1</v>
      </c>
      <c r="BK108" s="194">
        <f t="shared" ca="1" si="112"/>
        <v>3.2000000000000006E-3</v>
      </c>
      <c r="BN108" s="194">
        <f t="shared" si="113"/>
        <v>0</v>
      </c>
      <c r="BO108" s="19">
        <f ca="1"/>
        <v>0</v>
      </c>
      <c r="BP108" s="208">
        <f t="shared" ca="1" si="114"/>
        <v>0</v>
      </c>
      <c r="BQ108" s="207"/>
      <c r="BR108" s="194"/>
      <c r="BS108" s="198" cm="1">
        <f t="array" ref="BS108">IFERROR(MATCH(TRUE,INDEX($B$14:$B$117&gt;=BR108,0),0),"")</f>
        <v>1</v>
      </c>
      <c r="BT108" s="194">
        <f t="shared" ca="1" si="115"/>
        <v>3.2000000000000006E-3</v>
      </c>
      <c r="BW108" s="194">
        <f t="shared" si="116"/>
        <v>0</v>
      </c>
      <c r="BX108" s="19">
        <f ca="1"/>
        <v>0</v>
      </c>
      <c r="BY108" s="208">
        <f t="shared" ca="1" si="117"/>
        <v>0</v>
      </c>
      <c r="BZ108" s="207"/>
      <c r="CA108" s="194"/>
      <c r="CB108" s="198" cm="1">
        <f t="array" ref="CB108">IFERROR(MATCH(TRUE,INDEX($B$14:$B$117&gt;=CA108,0),0),"")</f>
        <v>1</v>
      </c>
      <c r="CC108" s="194">
        <f t="shared" ca="1" si="118"/>
        <v>3.2000000000000006E-3</v>
      </c>
      <c r="CF108" s="194">
        <f t="shared" si="119"/>
        <v>0</v>
      </c>
      <c r="CG108" s="19">
        <f ca="1"/>
        <v>0</v>
      </c>
      <c r="CH108" s="208">
        <f t="shared" ca="1" si="120"/>
        <v>0</v>
      </c>
      <c r="CI108" s="207"/>
      <c r="CJ108" s="194"/>
      <c r="CK108" s="198" cm="1">
        <f t="array" ref="CK108">IFERROR(MATCH(TRUE,INDEX($B$14:$B$117&gt;=CJ108,0),0),"")</f>
        <v>1</v>
      </c>
      <c r="CL108" s="194">
        <f t="shared" ca="1" si="121"/>
        <v>3.2000000000000006E-3</v>
      </c>
      <c r="CO108" s="194">
        <f t="shared" si="122"/>
        <v>0</v>
      </c>
      <c r="CP108" s="19">
        <f ca="1"/>
        <v>0</v>
      </c>
      <c r="CQ108" s="208">
        <f t="shared" ca="1" si="123"/>
        <v>0</v>
      </c>
      <c r="CR108" s="207"/>
      <c r="CS108" s="194"/>
      <c r="CT108" s="198" cm="1">
        <f t="array" ref="CT108">IFERROR(MATCH(TRUE,INDEX($B$14:$B$117&gt;=CS108,0),0),"")</f>
        <v>1</v>
      </c>
      <c r="CU108" s="194">
        <f t="shared" ca="1" si="124"/>
        <v>3.2000000000000006E-3</v>
      </c>
      <c r="CX108" s="194">
        <f t="shared" si="125"/>
        <v>0</v>
      </c>
      <c r="CY108" s="19" t="e">
        <f ca="1"/>
        <v>#N/A</v>
      </c>
      <c r="CZ108" s="208" t="e">
        <f t="shared" ca="1" si="126"/>
        <v>#N/A</v>
      </c>
      <c r="DA108" s="207"/>
      <c r="DB108" s="194"/>
      <c r="DC108" s="198" cm="1">
        <f t="array" ref="DC108">IFERROR(MATCH(TRUE,INDEX($B$14:$B$117&gt;=DB108,0),0),"")</f>
        <v>1</v>
      </c>
      <c r="DD108" s="194">
        <f t="shared" ca="1" si="127"/>
        <v>3.2000000000000006E-3</v>
      </c>
      <c r="DG108" s="194">
        <f t="shared" si="128"/>
        <v>0</v>
      </c>
      <c r="DH108" s="19" t="e">
        <f ca="1"/>
        <v>#N/A</v>
      </c>
      <c r="DI108" s="208" t="e">
        <f t="shared" ca="1" si="129"/>
        <v>#N/A</v>
      </c>
      <c r="DJ108" s="207"/>
      <c r="DK108" s="194"/>
      <c r="DL108" s="198" cm="1">
        <f t="array" ref="DL108">IFERROR(MATCH(TRUE,INDEX($B$14:$B$117&gt;=DK108,0),0),"")</f>
        <v>1</v>
      </c>
      <c r="DM108" s="194">
        <f t="shared" ca="1" si="130"/>
        <v>3.2000000000000006E-3</v>
      </c>
      <c r="DP108" s="194">
        <f t="shared" si="131"/>
        <v>0</v>
      </c>
      <c r="DQ108" s="19" t="e">
        <f ca="1"/>
        <v>#N/A</v>
      </c>
      <c r="DR108" s="208" t="e">
        <f t="shared" ca="1" si="132"/>
        <v>#N/A</v>
      </c>
      <c r="DS108" s="207"/>
      <c r="DT108" s="194"/>
      <c r="DU108" s="198" cm="1">
        <f t="array" ref="DU108">IFERROR(MATCH(TRUE,INDEX($B$14:$B$117&gt;=DT108,0),0),"")</f>
        <v>1</v>
      </c>
      <c r="DV108" s="194">
        <f t="shared" ca="1" si="133"/>
        <v>3.2000000000000006E-3</v>
      </c>
      <c r="DY108" s="194">
        <f t="shared" si="134"/>
        <v>0</v>
      </c>
      <c r="DZ108" s="19" t="e">
        <f ca="1"/>
        <v>#N/A</v>
      </c>
      <c r="EA108" s="208" t="e">
        <f t="shared" ca="1" si="135"/>
        <v>#N/A</v>
      </c>
      <c r="EB108" s="207"/>
      <c r="EC108" s="194"/>
      <c r="ED108" s="198" cm="1">
        <f t="array" ref="ED108">IFERROR(MATCH(TRUE,INDEX($B$14:$B$117&gt;=EC108,0),0),"")</f>
        <v>1</v>
      </c>
      <c r="EE108" s="194">
        <f t="shared" ca="1" si="136"/>
        <v>3.2000000000000006E-3</v>
      </c>
      <c r="EH108" s="194">
        <f t="shared" si="137"/>
        <v>0</v>
      </c>
      <c r="EI108" s="19" t="e">
        <f ca="1"/>
        <v>#N/A</v>
      </c>
      <c r="EJ108" s="208" t="e">
        <f t="shared" ca="1" si="138"/>
        <v>#N/A</v>
      </c>
      <c r="EK108" s="207"/>
      <c r="EL108" s="194"/>
      <c r="EM108" s="198" cm="1">
        <f t="array" ref="EM108">IFERROR(MATCH(TRUE,INDEX($B$14:$B$117&gt;=EL108,0),0),"")</f>
        <v>1</v>
      </c>
      <c r="EN108" s="194">
        <f t="shared" ca="1" si="139"/>
        <v>3.2000000000000006E-3</v>
      </c>
      <c r="EQ108" s="194">
        <f t="shared" si="140"/>
        <v>0</v>
      </c>
      <c r="ER108" s="19" t="e">
        <f ca="1"/>
        <v>#N/A</v>
      </c>
      <c r="ES108" s="208" t="e">
        <f t="shared" ca="1" si="141"/>
        <v>#N/A</v>
      </c>
      <c r="ET108" s="207"/>
      <c r="EU108" s="194"/>
      <c r="EV108" s="198" cm="1">
        <f t="array" ref="EV108">IFERROR(MATCH(TRUE,INDEX($B$14:$B$117&gt;=EU108,0),0),"")</f>
        <v>1</v>
      </c>
      <c r="EW108" s="194">
        <f t="shared" ca="1" si="142"/>
        <v>3.2000000000000006E-3</v>
      </c>
      <c r="EZ108" s="194">
        <f t="shared" si="143"/>
        <v>0</v>
      </c>
      <c r="FA108" s="19" t="e">
        <f ca="1"/>
        <v>#N/A</v>
      </c>
      <c r="FB108" s="208" t="e">
        <f t="shared" ca="1" si="144"/>
        <v>#N/A</v>
      </c>
      <c r="FC108" s="207"/>
      <c r="FD108" s="194"/>
      <c r="FE108" s="198" cm="1">
        <f t="array" ref="FE108">IFERROR(MATCH(TRUE,INDEX($B$14:$B$117&gt;=FD108,0),0),"")</f>
        <v>1</v>
      </c>
      <c r="FF108" s="194">
        <f t="shared" ca="1" si="145"/>
        <v>3.2000000000000006E-3</v>
      </c>
      <c r="FI108" s="194">
        <f t="shared" si="146"/>
        <v>0</v>
      </c>
      <c r="FJ108" s="19" t="e">
        <f ca="1"/>
        <v>#N/A</v>
      </c>
      <c r="FK108" s="208" t="e">
        <f t="shared" ca="1" si="147"/>
        <v>#N/A</v>
      </c>
      <c r="FL108" s="207"/>
      <c r="FM108" s="194"/>
      <c r="FN108" s="198" cm="1">
        <f t="array" ref="FN108">IFERROR(MATCH(TRUE,INDEX($B$14:$B$117&gt;=FM108,0),0),"")</f>
        <v>1</v>
      </c>
      <c r="FO108" s="194">
        <f t="shared" ca="1" si="148"/>
        <v>3.2000000000000006E-3</v>
      </c>
      <c r="FR108" s="194">
        <f t="shared" si="149"/>
        <v>0</v>
      </c>
      <c r="FS108" s="19" t="e">
        <f ca="1"/>
        <v>#N/A</v>
      </c>
      <c r="FT108" s="208" t="e">
        <f t="shared" ca="1" si="150"/>
        <v>#N/A</v>
      </c>
      <c r="FU108" s="207"/>
      <c r="FV108" s="194"/>
      <c r="FW108" s="198" cm="1">
        <f t="array" ref="FW108">IFERROR(MATCH(TRUE,INDEX($B$14:$B$117&gt;=FV108,0),0),"")</f>
        <v>1</v>
      </c>
      <c r="FX108" s="194">
        <f t="shared" ca="1" si="151"/>
        <v>3.2000000000000006E-3</v>
      </c>
      <c r="GA108" s="194">
        <f t="shared" si="152"/>
        <v>0</v>
      </c>
      <c r="GB108" s="19" t="e">
        <f ca="1"/>
        <v>#N/A</v>
      </c>
      <c r="GC108" s="208" t="e">
        <f t="shared" ca="1" si="153"/>
        <v>#N/A</v>
      </c>
    </row>
    <row r="109" spans="1:185" x14ac:dyDescent="0.2">
      <c r="A109" s="236">
        <v>95</v>
      </c>
      <c r="B109" s="195">
        <v>0.92233009708737834</v>
      </c>
      <c r="C109" s="194">
        <v>0.94320000000000004</v>
      </c>
      <c r="D109" s="195">
        <v>7.6E-3</v>
      </c>
      <c r="E109" s="194"/>
      <c r="F109" s="207">
        <f ca="1"/>
        <v>95</v>
      </c>
      <c r="G109" s="194">
        <f ca="1"/>
        <v>0.68345323741007202</v>
      </c>
      <c r="H109" s="198" cm="1">
        <f t="array" aca="1" ref="H109" ca="1">IFERROR(MATCH(TRUE,INDEX($B$14:$B$117&gt;=G109,0),0),"")</f>
        <v>72</v>
      </c>
      <c r="I109" s="194">
        <f t="shared" ca="1" si="98"/>
        <v>0.74776330935251822</v>
      </c>
      <c r="L109" s="194">
        <f t="shared" si="154"/>
        <v>0</v>
      </c>
      <c r="M109" s="19">
        <f ca="1"/>
        <v>0</v>
      </c>
      <c r="N109" s="208">
        <f t="shared" ca="1" si="155"/>
        <v>0</v>
      </c>
      <c r="O109" s="207"/>
      <c r="P109" s="194"/>
      <c r="Q109" s="198" cm="1">
        <f t="array" ref="Q109">IFERROR(MATCH(TRUE,INDEX($B$14:$B$117&gt;=P109,0),0),"")</f>
        <v>1</v>
      </c>
      <c r="R109" s="194">
        <f t="shared" ca="1" si="99"/>
        <v>3.2000000000000006E-3</v>
      </c>
      <c r="U109" s="194">
        <f t="shared" si="156"/>
        <v>0</v>
      </c>
      <c r="V109" s="19">
        <f ca="1"/>
        <v>0</v>
      </c>
      <c r="W109" s="208">
        <f t="shared" ca="1" si="157"/>
        <v>0</v>
      </c>
      <c r="X109" s="207"/>
      <c r="Y109" s="194"/>
      <c r="Z109" s="198" cm="1">
        <f t="array" ref="Z109">IFERROR(MATCH(TRUE,INDEX($B$14:$B$117&gt;=Y109,0),0),"")</f>
        <v>1</v>
      </c>
      <c r="AA109" s="194">
        <f t="shared" ca="1" si="100"/>
        <v>3.2000000000000006E-3</v>
      </c>
      <c r="AD109" s="194">
        <f t="shared" si="101"/>
        <v>0</v>
      </c>
      <c r="AE109" s="19">
        <f ca="1"/>
        <v>0</v>
      </c>
      <c r="AF109" s="208">
        <f t="shared" ca="1" si="102"/>
        <v>0</v>
      </c>
      <c r="AG109" s="207"/>
      <c r="AH109" s="194"/>
      <c r="AI109" s="198" cm="1">
        <f t="array" ref="AI109">IFERROR(MATCH(TRUE,INDEX($B$14:$B$117&gt;=AH109,0),0),"")</f>
        <v>1</v>
      </c>
      <c r="AJ109" s="194">
        <f t="shared" ca="1" si="103"/>
        <v>3.2000000000000006E-3</v>
      </c>
      <c r="AM109" s="194">
        <f t="shared" si="104"/>
        <v>0</v>
      </c>
      <c r="AN109" s="19">
        <f ca="1"/>
        <v>0</v>
      </c>
      <c r="AO109" s="208">
        <f t="shared" ca="1" si="105"/>
        <v>0</v>
      </c>
      <c r="AP109" s="207"/>
      <c r="AQ109" s="194"/>
      <c r="AR109" s="198" cm="1">
        <f t="array" ref="AR109">IFERROR(MATCH(TRUE,INDEX($B$14:$B$117&gt;=AQ109,0),0),"")</f>
        <v>1</v>
      </c>
      <c r="AS109" s="194">
        <f t="shared" ca="1" si="106"/>
        <v>3.2000000000000006E-3</v>
      </c>
      <c r="AV109" s="194">
        <f t="shared" si="107"/>
        <v>0</v>
      </c>
      <c r="AW109" s="19">
        <f ca="1"/>
        <v>0</v>
      </c>
      <c r="AX109" s="208">
        <f t="shared" ca="1" si="108"/>
        <v>0</v>
      </c>
      <c r="AY109" s="207"/>
      <c r="AZ109" s="194"/>
      <c r="BA109" s="198" cm="1">
        <f t="array" ref="BA109">IFERROR(MATCH(TRUE,INDEX($B$14:$B$117&gt;=AZ109,0),0),"")</f>
        <v>1</v>
      </c>
      <c r="BB109" s="194">
        <f t="shared" ca="1" si="109"/>
        <v>3.2000000000000006E-3</v>
      </c>
      <c r="BE109" s="194">
        <f t="shared" si="110"/>
        <v>0</v>
      </c>
      <c r="BF109" s="19">
        <f ca="1"/>
        <v>0</v>
      </c>
      <c r="BG109" s="208">
        <f t="shared" ca="1" si="111"/>
        <v>0</v>
      </c>
      <c r="BH109" s="207"/>
      <c r="BI109" s="194"/>
      <c r="BJ109" s="198" cm="1">
        <f t="array" ref="BJ109">IFERROR(MATCH(TRUE,INDEX($B$14:$B$117&gt;=BI109,0),0),"")</f>
        <v>1</v>
      </c>
      <c r="BK109" s="194">
        <f t="shared" ca="1" si="112"/>
        <v>3.2000000000000006E-3</v>
      </c>
      <c r="BN109" s="194">
        <f t="shared" si="113"/>
        <v>0</v>
      </c>
      <c r="BO109" s="19">
        <f ca="1"/>
        <v>0</v>
      </c>
      <c r="BP109" s="208">
        <f t="shared" ca="1" si="114"/>
        <v>0</v>
      </c>
      <c r="BQ109" s="207"/>
      <c r="BR109" s="194"/>
      <c r="BS109" s="198" cm="1">
        <f t="array" ref="BS109">IFERROR(MATCH(TRUE,INDEX($B$14:$B$117&gt;=BR109,0),0),"")</f>
        <v>1</v>
      </c>
      <c r="BT109" s="194">
        <f t="shared" ca="1" si="115"/>
        <v>3.2000000000000006E-3</v>
      </c>
      <c r="BW109" s="194">
        <f t="shared" si="116"/>
        <v>0</v>
      </c>
      <c r="BX109" s="19">
        <f ca="1"/>
        <v>0</v>
      </c>
      <c r="BY109" s="208">
        <f t="shared" ca="1" si="117"/>
        <v>0</v>
      </c>
      <c r="BZ109" s="207"/>
      <c r="CA109" s="194"/>
      <c r="CB109" s="198" cm="1">
        <f t="array" ref="CB109">IFERROR(MATCH(TRUE,INDEX($B$14:$B$117&gt;=CA109,0),0),"")</f>
        <v>1</v>
      </c>
      <c r="CC109" s="194">
        <f t="shared" ca="1" si="118"/>
        <v>3.2000000000000006E-3</v>
      </c>
      <c r="CF109" s="194">
        <f t="shared" si="119"/>
        <v>0</v>
      </c>
      <c r="CG109" s="19">
        <f ca="1"/>
        <v>0</v>
      </c>
      <c r="CH109" s="208">
        <f t="shared" ca="1" si="120"/>
        <v>0</v>
      </c>
      <c r="CI109" s="207"/>
      <c r="CJ109" s="194"/>
      <c r="CK109" s="198" cm="1">
        <f t="array" ref="CK109">IFERROR(MATCH(TRUE,INDEX($B$14:$B$117&gt;=CJ109,0),0),"")</f>
        <v>1</v>
      </c>
      <c r="CL109" s="194">
        <f t="shared" ca="1" si="121"/>
        <v>3.2000000000000006E-3</v>
      </c>
      <c r="CO109" s="194">
        <f t="shared" si="122"/>
        <v>0</v>
      </c>
      <c r="CP109" s="19">
        <f ca="1"/>
        <v>0</v>
      </c>
      <c r="CQ109" s="208">
        <f t="shared" ca="1" si="123"/>
        <v>0</v>
      </c>
      <c r="CR109" s="207"/>
      <c r="CS109" s="194"/>
      <c r="CT109" s="198" cm="1">
        <f t="array" ref="CT109">IFERROR(MATCH(TRUE,INDEX($B$14:$B$117&gt;=CS109,0),0),"")</f>
        <v>1</v>
      </c>
      <c r="CU109" s="194">
        <f t="shared" ca="1" si="124"/>
        <v>3.2000000000000006E-3</v>
      </c>
      <c r="CX109" s="194">
        <f t="shared" si="125"/>
        <v>0</v>
      </c>
      <c r="CY109" s="19" t="e">
        <f ca="1"/>
        <v>#N/A</v>
      </c>
      <c r="CZ109" s="208" t="e">
        <f t="shared" ca="1" si="126"/>
        <v>#N/A</v>
      </c>
      <c r="DA109" s="207"/>
      <c r="DB109" s="194"/>
      <c r="DC109" s="198" cm="1">
        <f t="array" ref="DC109">IFERROR(MATCH(TRUE,INDEX($B$14:$B$117&gt;=DB109,0),0),"")</f>
        <v>1</v>
      </c>
      <c r="DD109" s="194">
        <f t="shared" ca="1" si="127"/>
        <v>3.2000000000000006E-3</v>
      </c>
      <c r="DG109" s="194">
        <f t="shared" si="128"/>
        <v>0</v>
      </c>
      <c r="DH109" s="19" t="e">
        <f ca="1"/>
        <v>#N/A</v>
      </c>
      <c r="DI109" s="208" t="e">
        <f t="shared" ca="1" si="129"/>
        <v>#N/A</v>
      </c>
      <c r="DJ109" s="207"/>
      <c r="DK109" s="194"/>
      <c r="DL109" s="198" cm="1">
        <f t="array" ref="DL109">IFERROR(MATCH(TRUE,INDEX($B$14:$B$117&gt;=DK109,0),0),"")</f>
        <v>1</v>
      </c>
      <c r="DM109" s="194">
        <f t="shared" ca="1" si="130"/>
        <v>3.2000000000000006E-3</v>
      </c>
      <c r="DP109" s="194">
        <f t="shared" si="131"/>
        <v>0</v>
      </c>
      <c r="DQ109" s="19" t="e">
        <f ca="1"/>
        <v>#N/A</v>
      </c>
      <c r="DR109" s="208" t="e">
        <f t="shared" ca="1" si="132"/>
        <v>#N/A</v>
      </c>
      <c r="DS109" s="207"/>
      <c r="DT109" s="194"/>
      <c r="DU109" s="198" cm="1">
        <f t="array" ref="DU109">IFERROR(MATCH(TRUE,INDEX($B$14:$B$117&gt;=DT109,0),0),"")</f>
        <v>1</v>
      </c>
      <c r="DV109" s="194">
        <f t="shared" ca="1" si="133"/>
        <v>3.2000000000000006E-3</v>
      </c>
      <c r="DY109" s="194">
        <f t="shared" si="134"/>
        <v>0</v>
      </c>
      <c r="DZ109" s="19" t="e">
        <f ca="1"/>
        <v>#N/A</v>
      </c>
      <c r="EA109" s="208" t="e">
        <f t="shared" ca="1" si="135"/>
        <v>#N/A</v>
      </c>
      <c r="EB109" s="207"/>
      <c r="EC109" s="194"/>
      <c r="ED109" s="198" cm="1">
        <f t="array" ref="ED109">IFERROR(MATCH(TRUE,INDEX($B$14:$B$117&gt;=EC109,0),0),"")</f>
        <v>1</v>
      </c>
      <c r="EE109" s="194">
        <f t="shared" ca="1" si="136"/>
        <v>3.2000000000000006E-3</v>
      </c>
      <c r="EH109" s="194">
        <f t="shared" si="137"/>
        <v>0</v>
      </c>
      <c r="EI109" s="19" t="e">
        <f ca="1"/>
        <v>#N/A</v>
      </c>
      <c r="EJ109" s="208" t="e">
        <f t="shared" ca="1" si="138"/>
        <v>#N/A</v>
      </c>
      <c r="EK109" s="207"/>
      <c r="EL109" s="194"/>
      <c r="EM109" s="198" cm="1">
        <f t="array" ref="EM109">IFERROR(MATCH(TRUE,INDEX($B$14:$B$117&gt;=EL109,0),0),"")</f>
        <v>1</v>
      </c>
      <c r="EN109" s="194">
        <f t="shared" ca="1" si="139"/>
        <v>3.2000000000000006E-3</v>
      </c>
      <c r="EQ109" s="194">
        <f t="shared" si="140"/>
        <v>0</v>
      </c>
      <c r="ER109" s="19" t="e">
        <f ca="1"/>
        <v>#N/A</v>
      </c>
      <c r="ES109" s="208" t="e">
        <f t="shared" ca="1" si="141"/>
        <v>#N/A</v>
      </c>
      <c r="ET109" s="207"/>
      <c r="EU109" s="194"/>
      <c r="EV109" s="198" cm="1">
        <f t="array" ref="EV109">IFERROR(MATCH(TRUE,INDEX($B$14:$B$117&gt;=EU109,0),0),"")</f>
        <v>1</v>
      </c>
      <c r="EW109" s="194">
        <f t="shared" ca="1" si="142"/>
        <v>3.2000000000000006E-3</v>
      </c>
      <c r="EZ109" s="194">
        <f t="shared" si="143"/>
        <v>0</v>
      </c>
      <c r="FA109" s="19" t="e">
        <f ca="1"/>
        <v>#N/A</v>
      </c>
      <c r="FB109" s="208" t="e">
        <f t="shared" ca="1" si="144"/>
        <v>#N/A</v>
      </c>
      <c r="FC109" s="207"/>
      <c r="FD109" s="194"/>
      <c r="FE109" s="198" cm="1">
        <f t="array" ref="FE109">IFERROR(MATCH(TRUE,INDEX($B$14:$B$117&gt;=FD109,0),0),"")</f>
        <v>1</v>
      </c>
      <c r="FF109" s="194">
        <f t="shared" ca="1" si="145"/>
        <v>3.2000000000000006E-3</v>
      </c>
      <c r="FI109" s="194">
        <f t="shared" si="146"/>
        <v>0</v>
      </c>
      <c r="FJ109" s="19" t="e">
        <f ca="1"/>
        <v>#N/A</v>
      </c>
      <c r="FK109" s="208" t="e">
        <f t="shared" ca="1" si="147"/>
        <v>#N/A</v>
      </c>
      <c r="FL109" s="207"/>
      <c r="FM109" s="194"/>
      <c r="FN109" s="198" cm="1">
        <f t="array" ref="FN109">IFERROR(MATCH(TRUE,INDEX($B$14:$B$117&gt;=FM109,0),0),"")</f>
        <v>1</v>
      </c>
      <c r="FO109" s="194">
        <f t="shared" ca="1" si="148"/>
        <v>3.2000000000000006E-3</v>
      </c>
      <c r="FR109" s="194">
        <f t="shared" si="149"/>
        <v>0</v>
      </c>
      <c r="FS109" s="19" t="e">
        <f ca="1"/>
        <v>#N/A</v>
      </c>
      <c r="FT109" s="208" t="e">
        <f t="shared" ca="1" si="150"/>
        <v>#N/A</v>
      </c>
      <c r="FU109" s="207"/>
      <c r="FV109" s="194"/>
      <c r="FW109" s="198" cm="1">
        <f t="array" ref="FW109">IFERROR(MATCH(TRUE,INDEX($B$14:$B$117&gt;=FV109,0),0),"")</f>
        <v>1</v>
      </c>
      <c r="FX109" s="194">
        <f t="shared" ca="1" si="151"/>
        <v>3.2000000000000006E-3</v>
      </c>
      <c r="GA109" s="194">
        <f t="shared" si="152"/>
        <v>0</v>
      </c>
      <c r="GB109" s="19" t="e">
        <f ca="1"/>
        <v>#N/A</v>
      </c>
      <c r="GC109" s="208" t="e">
        <f t="shared" ca="1" si="153"/>
        <v>#N/A</v>
      </c>
    </row>
    <row r="110" spans="1:185" x14ac:dyDescent="0.2">
      <c r="A110" s="236">
        <v>96</v>
      </c>
      <c r="B110" s="195">
        <v>0.93203883495145601</v>
      </c>
      <c r="C110" s="194">
        <v>0.95069999999999999</v>
      </c>
      <c r="D110" s="195">
        <v>7.4999999999999997E-3</v>
      </c>
      <c r="E110" s="194"/>
      <c r="F110" s="207">
        <f ca="1"/>
        <v>96</v>
      </c>
      <c r="G110" s="194">
        <f ca="1"/>
        <v>0.69064748201438853</v>
      </c>
      <c r="H110" s="198" cm="1">
        <f t="array" aca="1" ref="H110" ca="1">IFERROR(MATCH(TRUE,INDEX($B$14:$B$117&gt;=G110,0),0),"")</f>
        <v>73</v>
      </c>
      <c r="I110" s="194">
        <f t="shared" ca="1" si="98"/>
        <v>0.75414820143884898</v>
      </c>
      <c r="L110" s="194">
        <f t="shared" si="154"/>
        <v>0</v>
      </c>
      <c r="M110" s="19">
        <f ca="1"/>
        <v>0</v>
      </c>
      <c r="N110" s="208">
        <f t="shared" ca="1" si="155"/>
        <v>0</v>
      </c>
      <c r="O110" s="207"/>
      <c r="P110" s="194"/>
      <c r="Q110" s="198" cm="1">
        <f t="array" ref="Q110">IFERROR(MATCH(TRUE,INDEX($B$14:$B$117&gt;=P110,0),0),"")</f>
        <v>1</v>
      </c>
      <c r="R110" s="194">
        <f t="shared" ca="1" si="99"/>
        <v>3.2000000000000006E-3</v>
      </c>
      <c r="U110" s="194">
        <f t="shared" si="156"/>
        <v>0</v>
      </c>
      <c r="V110" s="19">
        <f ca="1"/>
        <v>0</v>
      </c>
      <c r="W110" s="208">
        <f t="shared" ca="1" si="157"/>
        <v>0</v>
      </c>
      <c r="X110" s="207"/>
      <c r="Y110" s="194"/>
      <c r="Z110" s="198" cm="1">
        <f t="array" ref="Z110">IFERROR(MATCH(TRUE,INDEX($B$14:$B$117&gt;=Y110,0),0),"")</f>
        <v>1</v>
      </c>
      <c r="AA110" s="194">
        <f t="shared" ca="1" si="100"/>
        <v>3.2000000000000006E-3</v>
      </c>
      <c r="AD110" s="194">
        <f t="shared" si="101"/>
        <v>0</v>
      </c>
      <c r="AE110" s="19">
        <f ca="1"/>
        <v>0</v>
      </c>
      <c r="AF110" s="208">
        <f t="shared" ca="1" si="102"/>
        <v>0</v>
      </c>
      <c r="AG110" s="207"/>
      <c r="AH110" s="194"/>
      <c r="AI110" s="198" cm="1">
        <f t="array" ref="AI110">IFERROR(MATCH(TRUE,INDEX($B$14:$B$117&gt;=AH110,0),0),"")</f>
        <v>1</v>
      </c>
      <c r="AJ110" s="194">
        <f t="shared" ca="1" si="103"/>
        <v>3.2000000000000006E-3</v>
      </c>
      <c r="AM110" s="194">
        <f t="shared" si="104"/>
        <v>0</v>
      </c>
      <c r="AN110" s="19">
        <f ca="1"/>
        <v>0</v>
      </c>
      <c r="AO110" s="208">
        <f t="shared" ca="1" si="105"/>
        <v>0</v>
      </c>
      <c r="AP110" s="207"/>
      <c r="AQ110" s="194"/>
      <c r="AR110" s="198" cm="1">
        <f t="array" ref="AR110">IFERROR(MATCH(TRUE,INDEX($B$14:$B$117&gt;=AQ110,0),0),"")</f>
        <v>1</v>
      </c>
      <c r="AS110" s="194">
        <f t="shared" ca="1" si="106"/>
        <v>3.2000000000000006E-3</v>
      </c>
      <c r="AV110" s="194">
        <f t="shared" si="107"/>
        <v>0</v>
      </c>
      <c r="AW110" s="19">
        <f ca="1"/>
        <v>0</v>
      </c>
      <c r="AX110" s="208">
        <f t="shared" ca="1" si="108"/>
        <v>0</v>
      </c>
      <c r="AY110" s="207"/>
      <c r="AZ110" s="194"/>
      <c r="BA110" s="198" cm="1">
        <f t="array" ref="BA110">IFERROR(MATCH(TRUE,INDEX($B$14:$B$117&gt;=AZ110,0),0),"")</f>
        <v>1</v>
      </c>
      <c r="BB110" s="194">
        <f t="shared" ca="1" si="109"/>
        <v>3.2000000000000006E-3</v>
      </c>
      <c r="BE110" s="194">
        <f t="shared" si="110"/>
        <v>0</v>
      </c>
      <c r="BF110" s="19">
        <f ca="1"/>
        <v>0</v>
      </c>
      <c r="BG110" s="208">
        <f t="shared" ca="1" si="111"/>
        <v>0</v>
      </c>
      <c r="BH110" s="207"/>
      <c r="BI110" s="194"/>
      <c r="BJ110" s="198" cm="1">
        <f t="array" ref="BJ110">IFERROR(MATCH(TRUE,INDEX($B$14:$B$117&gt;=BI110,0),0),"")</f>
        <v>1</v>
      </c>
      <c r="BK110" s="194">
        <f t="shared" ca="1" si="112"/>
        <v>3.2000000000000006E-3</v>
      </c>
      <c r="BN110" s="194">
        <f t="shared" si="113"/>
        <v>0</v>
      </c>
      <c r="BO110" s="19">
        <f ca="1"/>
        <v>0</v>
      </c>
      <c r="BP110" s="208">
        <f t="shared" ca="1" si="114"/>
        <v>0</v>
      </c>
      <c r="BQ110" s="207"/>
      <c r="BR110" s="194"/>
      <c r="BS110" s="198" cm="1">
        <f t="array" ref="BS110">IFERROR(MATCH(TRUE,INDEX($B$14:$B$117&gt;=BR110,0),0),"")</f>
        <v>1</v>
      </c>
      <c r="BT110" s="194">
        <f t="shared" ca="1" si="115"/>
        <v>3.2000000000000006E-3</v>
      </c>
      <c r="BW110" s="194">
        <f t="shared" si="116"/>
        <v>0</v>
      </c>
      <c r="BX110" s="19">
        <f ca="1"/>
        <v>0</v>
      </c>
      <c r="BY110" s="208">
        <f t="shared" ca="1" si="117"/>
        <v>0</v>
      </c>
      <c r="BZ110" s="207"/>
      <c r="CA110" s="194"/>
      <c r="CB110" s="198" cm="1">
        <f t="array" ref="CB110">IFERROR(MATCH(TRUE,INDEX($B$14:$B$117&gt;=CA110,0),0),"")</f>
        <v>1</v>
      </c>
      <c r="CC110" s="194">
        <f t="shared" ca="1" si="118"/>
        <v>3.2000000000000006E-3</v>
      </c>
      <c r="CF110" s="194">
        <f t="shared" si="119"/>
        <v>0</v>
      </c>
      <c r="CG110" s="19">
        <f ca="1"/>
        <v>0</v>
      </c>
      <c r="CH110" s="208">
        <f t="shared" ca="1" si="120"/>
        <v>0</v>
      </c>
      <c r="CI110" s="207"/>
      <c r="CJ110" s="194"/>
      <c r="CK110" s="198" cm="1">
        <f t="array" ref="CK110">IFERROR(MATCH(TRUE,INDEX($B$14:$B$117&gt;=CJ110,0),0),"")</f>
        <v>1</v>
      </c>
      <c r="CL110" s="194">
        <f t="shared" ca="1" si="121"/>
        <v>3.2000000000000006E-3</v>
      </c>
      <c r="CO110" s="194">
        <f t="shared" si="122"/>
        <v>0</v>
      </c>
      <c r="CP110" s="19">
        <f ca="1"/>
        <v>0</v>
      </c>
      <c r="CQ110" s="208">
        <f t="shared" ca="1" si="123"/>
        <v>0</v>
      </c>
      <c r="CR110" s="207"/>
      <c r="CS110" s="194"/>
      <c r="CT110" s="198" cm="1">
        <f t="array" ref="CT110">IFERROR(MATCH(TRUE,INDEX($B$14:$B$117&gt;=CS110,0),0),"")</f>
        <v>1</v>
      </c>
      <c r="CU110" s="194">
        <f t="shared" ca="1" si="124"/>
        <v>3.2000000000000006E-3</v>
      </c>
      <c r="CX110" s="194">
        <f t="shared" si="125"/>
        <v>0</v>
      </c>
      <c r="CY110" s="19" t="e">
        <f ca="1"/>
        <v>#N/A</v>
      </c>
      <c r="CZ110" s="208" t="e">
        <f t="shared" ca="1" si="126"/>
        <v>#N/A</v>
      </c>
      <c r="DA110" s="207"/>
      <c r="DB110" s="194"/>
      <c r="DC110" s="198" cm="1">
        <f t="array" ref="DC110">IFERROR(MATCH(TRUE,INDEX($B$14:$B$117&gt;=DB110,0),0),"")</f>
        <v>1</v>
      </c>
      <c r="DD110" s="194">
        <f t="shared" ca="1" si="127"/>
        <v>3.2000000000000006E-3</v>
      </c>
      <c r="DG110" s="194">
        <f t="shared" si="128"/>
        <v>0</v>
      </c>
      <c r="DH110" s="19" t="e">
        <f ca="1"/>
        <v>#N/A</v>
      </c>
      <c r="DI110" s="208" t="e">
        <f t="shared" ca="1" si="129"/>
        <v>#N/A</v>
      </c>
      <c r="DJ110" s="207"/>
      <c r="DK110" s="194"/>
      <c r="DL110" s="198" cm="1">
        <f t="array" ref="DL110">IFERROR(MATCH(TRUE,INDEX($B$14:$B$117&gt;=DK110,0),0),"")</f>
        <v>1</v>
      </c>
      <c r="DM110" s="194">
        <f t="shared" ca="1" si="130"/>
        <v>3.2000000000000006E-3</v>
      </c>
      <c r="DP110" s="194">
        <f t="shared" si="131"/>
        <v>0</v>
      </c>
      <c r="DQ110" s="19" t="e">
        <f ca="1"/>
        <v>#N/A</v>
      </c>
      <c r="DR110" s="208" t="e">
        <f t="shared" ca="1" si="132"/>
        <v>#N/A</v>
      </c>
      <c r="DS110" s="207"/>
      <c r="DT110" s="194"/>
      <c r="DU110" s="198" cm="1">
        <f t="array" ref="DU110">IFERROR(MATCH(TRUE,INDEX($B$14:$B$117&gt;=DT110,0),0),"")</f>
        <v>1</v>
      </c>
      <c r="DV110" s="194">
        <f t="shared" ca="1" si="133"/>
        <v>3.2000000000000006E-3</v>
      </c>
      <c r="DY110" s="194">
        <f t="shared" si="134"/>
        <v>0</v>
      </c>
      <c r="DZ110" s="19" t="e">
        <f ca="1"/>
        <v>#N/A</v>
      </c>
      <c r="EA110" s="208" t="e">
        <f t="shared" ca="1" si="135"/>
        <v>#N/A</v>
      </c>
      <c r="EB110" s="207"/>
      <c r="EC110" s="194"/>
      <c r="ED110" s="198" cm="1">
        <f t="array" ref="ED110">IFERROR(MATCH(TRUE,INDEX($B$14:$B$117&gt;=EC110,0),0),"")</f>
        <v>1</v>
      </c>
      <c r="EE110" s="194">
        <f t="shared" ca="1" si="136"/>
        <v>3.2000000000000006E-3</v>
      </c>
      <c r="EH110" s="194">
        <f t="shared" si="137"/>
        <v>0</v>
      </c>
      <c r="EI110" s="19" t="e">
        <f ca="1"/>
        <v>#N/A</v>
      </c>
      <c r="EJ110" s="208" t="e">
        <f t="shared" ca="1" si="138"/>
        <v>#N/A</v>
      </c>
      <c r="EK110" s="207"/>
      <c r="EL110" s="194"/>
      <c r="EM110" s="198" cm="1">
        <f t="array" ref="EM110">IFERROR(MATCH(TRUE,INDEX($B$14:$B$117&gt;=EL110,0),0),"")</f>
        <v>1</v>
      </c>
      <c r="EN110" s="194">
        <f t="shared" ca="1" si="139"/>
        <v>3.2000000000000006E-3</v>
      </c>
      <c r="EQ110" s="194">
        <f t="shared" si="140"/>
        <v>0</v>
      </c>
      <c r="ER110" s="19" t="e">
        <f ca="1"/>
        <v>#N/A</v>
      </c>
      <c r="ES110" s="208" t="e">
        <f t="shared" ca="1" si="141"/>
        <v>#N/A</v>
      </c>
      <c r="ET110" s="207"/>
      <c r="EU110" s="194"/>
      <c r="EV110" s="198" cm="1">
        <f t="array" ref="EV110">IFERROR(MATCH(TRUE,INDEX($B$14:$B$117&gt;=EU110,0),0),"")</f>
        <v>1</v>
      </c>
      <c r="EW110" s="194">
        <f t="shared" ca="1" si="142"/>
        <v>3.2000000000000006E-3</v>
      </c>
      <c r="EZ110" s="194">
        <f t="shared" si="143"/>
        <v>0</v>
      </c>
      <c r="FA110" s="19" t="e">
        <f ca="1"/>
        <v>#N/A</v>
      </c>
      <c r="FB110" s="208" t="e">
        <f t="shared" ca="1" si="144"/>
        <v>#N/A</v>
      </c>
      <c r="FC110" s="207"/>
      <c r="FD110" s="194"/>
      <c r="FE110" s="198" cm="1">
        <f t="array" ref="FE110">IFERROR(MATCH(TRUE,INDEX($B$14:$B$117&gt;=FD110,0),0),"")</f>
        <v>1</v>
      </c>
      <c r="FF110" s="194">
        <f t="shared" ca="1" si="145"/>
        <v>3.2000000000000006E-3</v>
      </c>
      <c r="FI110" s="194">
        <f t="shared" si="146"/>
        <v>0</v>
      </c>
      <c r="FJ110" s="19" t="e">
        <f ca="1"/>
        <v>#N/A</v>
      </c>
      <c r="FK110" s="208" t="e">
        <f t="shared" ca="1" si="147"/>
        <v>#N/A</v>
      </c>
      <c r="FL110" s="207"/>
      <c r="FM110" s="194"/>
      <c r="FN110" s="198" cm="1">
        <f t="array" ref="FN110">IFERROR(MATCH(TRUE,INDEX($B$14:$B$117&gt;=FM110,0),0),"")</f>
        <v>1</v>
      </c>
      <c r="FO110" s="194">
        <f t="shared" ca="1" si="148"/>
        <v>3.2000000000000006E-3</v>
      </c>
      <c r="FR110" s="194">
        <f t="shared" si="149"/>
        <v>0</v>
      </c>
      <c r="FS110" s="19" t="e">
        <f ca="1"/>
        <v>#N/A</v>
      </c>
      <c r="FT110" s="208" t="e">
        <f t="shared" ca="1" si="150"/>
        <v>#N/A</v>
      </c>
      <c r="FU110" s="207"/>
      <c r="FV110" s="194"/>
      <c r="FW110" s="198" cm="1">
        <f t="array" ref="FW110">IFERROR(MATCH(TRUE,INDEX($B$14:$B$117&gt;=FV110,0),0),"")</f>
        <v>1</v>
      </c>
      <c r="FX110" s="194">
        <f t="shared" ca="1" si="151"/>
        <v>3.2000000000000006E-3</v>
      </c>
      <c r="GA110" s="194">
        <f t="shared" si="152"/>
        <v>0</v>
      </c>
      <c r="GB110" s="19" t="e">
        <f ca="1"/>
        <v>#N/A</v>
      </c>
      <c r="GC110" s="208" t="e">
        <f t="shared" ca="1" si="153"/>
        <v>#N/A</v>
      </c>
    </row>
    <row r="111" spans="1:185" x14ac:dyDescent="0.2">
      <c r="A111" s="236">
        <v>97</v>
      </c>
      <c r="B111" s="195">
        <v>0.94174757281553367</v>
      </c>
      <c r="C111" s="194">
        <v>0.95819999999999994</v>
      </c>
      <c r="D111" s="195">
        <v>7.4999999999999997E-3</v>
      </c>
      <c r="E111" s="194"/>
      <c r="F111" s="207">
        <f ca="1"/>
        <v>97</v>
      </c>
      <c r="G111" s="194">
        <f ca="1"/>
        <v>0.69784172661870503</v>
      </c>
      <c r="H111" s="198" cm="1">
        <f t="array" aca="1" ref="H111" ca="1">IFERROR(MATCH(TRUE,INDEX($B$14:$B$117&gt;=G111,0),0),"")</f>
        <v>73</v>
      </c>
      <c r="I111" s="194">
        <f t="shared" ca="1" si="98"/>
        <v>0.76037266187050356</v>
      </c>
      <c r="L111" s="194">
        <f t="shared" si="154"/>
        <v>0</v>
      </c>
      <c r="M111" s="19">
        <f ca="1"/>
        <v>0</v>
      </c>
      <c r="N111" s="208">
        <f t="shared" ca="1" si="155"/>
        <v>0</v>
      </c>
      <c r="O111" s="207"/>
      <c r="P111" s="194"/>
      <c r="Q111" s="198" cm="1">
        <f t="array" ref="Q111">IFERROR(MATCH(TRUE,INDEX($B$14:$B$117&gt;=P111,0),0),"")</f>
        <v>1</v>
      </c>
      <c r="R111" s="194">
        <f t="shared" ca="1" si="99"/>
        <v>3.2000000000000006E-3</v>
      </c>
      <c r="U111" s="194">
        <f t="shared" si="156"/>
        <v>0</v>
      </c>
      <c r="V111" s="19">
        <f ca="1"/>
        <v>0</v>
      </c>
      <c r="W111" s="208">
        <f t="shared" ca="1" si="157"/>
        <v>0</v>
      </c>
      <c r="X111" s="207"/>
      <c r="Y111" s="194"/>
      <c r="Z111" s="198" cm="1">
        <f t="array" ref="Z111">IFERROR(MATCH(TRUE,INDEX($B$14:$B$117&gt;=Y111,0),0),"")</f>
        <v>1</v>
      </c>
      <c r="AA111" s="194">
        <f t="shared" ca="1" si="100"/>
        <v>3.2000000000000006E-3</v>
      </c>
      <c r="AD111" s="194">
        <f t="shared" si="101"/>
        <v>0</v>
      </c>
      <c r="AE111" s="19">
        <f ca="1"/>
        <v>0</v>
      </c>
      <c r="AF111" s="208">
        <f t="shared" ca="1" si="102"/>
        <v>0</v>
      </c>
      <c r="AG111" s="207"/>
      <c r="AH111" s="194"/>
      <c r="AI111" s="198" cm="1">
        <f t="array" ref="AI111">IFERROR(MATCH(TRUE,INDEX($B$14:$B$117&gt;=AH111,0),0),"")</f>
        <v>1</v>
      </c>
      <c r="AJ111" s="194">
        <f t="shared" ca="1" si="103"/>
        <v>3.2000000000000006E-3</v>
      </c>
      <c r="AM111" s="194">
        <f t="shared" si="104"/>
        <v>0</v>
      </c>
      <c r="AN111" s="19">
        <f ca="1"/>
        <v>0</v>
      </c>
      <c r="AO111" s="208">
        <f t="shared" ca="1" si="105"/>
        <v>0</v>
      </c>
      <c r="AP111" s="207"/>
      <c r="AQ111" s="194"/>
      <c r="AR111" s="198" cm="1">
        <f t="array" ref="AR111">IFERROR(MATCH(TRUE,INDEX($B$14:$B$117&gt;=AQ111,0),0),"")</f>
        <v>1</v>
      </c>
      <c r="AS111" s="194">
        <f t="shared" ca="1" si="106"/>
        <v>3.2000000000000006E-3</v>
      </c>
      <c r="AV111" s="194">
        <f t="shared" si="107"/>
        <v>0</v>
      </c>
      <c r="AW111" s="19">
        <f ca="1"/>
        <v>0</v>
      </c>
      <c r="AX111" s="208">
        <f t="shared" ca="1" si="108"/>
        <v>0</v>
      </c>
      <c r="AY111" s="207"/>
      <c r="AZ111" s="194"/>
      <c r="BA111" s="198" cm="1">
        <f t="array" ref="BA111">IFERROR(MATCH(TRUE,INDEX($B$14:$B$117&gt;=AZ111,0),0),"")</f>
        <v>1</v>
      </c>
      <c r="BB111" s="194">
        <f t="shared" ca="1" si="109"/>
        <v>3.2000000000000006E-3</v>
      </c>
      <c r="BE111" s="194">
        <f t="shared" si="110"/>
        <v>0</v>
      </c>
      <c r="BF111" s="19">
        <f ca="1"/>
        <v>0</v>
      </c>
      <c r="BG111" s="208">
        <f t="shared" ca="1" si="111"/>
        <v>0</v>
      </c>
      <c r="BH111" s="207"/>
      <c r="BI111" s="194"/>
      <c r="BJ111" s="198" cm="1">
        <f t="array" ref="BJ111">IFERROR(MATCH(TRUE,INDEX($B$14:$B$117&gt;=BI111,0),0),"")</f>
        <v>1</v>
      </c>
      <c r="BK111" s="194">
        <f t="shared" ca="1" si="112"/>
        <v>3.2000000000000006E-3</v>
      </c>
      <c r="BN111" s="194">
        <f t="shared" si="113"/>
        <v>0</v>
      </c>
      <c r="BO111" s="19">
        <f ca="1"/>
        <v>0</v>
      </c>
      <c r="BP111" s="208">
        <f t="shared" ca="1" si="114"/>
        <v>0</v>
      </c>
      <c r="BQ111" s="207"/>
      <c r="BR111" s="194"/>
      <c r="BS111" s="198" cm="1">
        <f t="array" ref="BS111">IFERROR(MATCH(TRUE,INDEX($B$14:$B$117&gt;=BR111,0),0),"")</f>
        <v>1</v>
      </c>
      <c r="BT111" s="194">
        <f t="shared" ca="1" si="115"/>
        <v>3.2000000000000006E-3</v>
      </c>
      <c r="BW111" s="194">
        <f t="shared" si="116"/>
        <v>0</v>
      </c>
      <c r="BX111" s="19">
        <f ca="1"/>
        <v>0</v>
      </c>
      <c r="BY111" s="208">
        <f t="shared" ca="1" si="117"/>
        <v>0</v>
      </c>
      <c r="BZ111" s="207"/>
      <c r="CA111" s="194"/>
      <c r="CB111" s="198" cm="1">
        <f t="array" ref="CB111">IFERROR(MATCH(TRUE,INDEX($B$14:$B$117&gt;=CA111,0),0),"")</f>
        <v>1</v>
      </c>
      <c r="CC111" s="194">
        <f t="shared" ca="1" si="118"/>
        <v>3.2000000000000006E-3</v>
      </c>
      <c r="CF111" s="194">
        <f t="shared" si="119"/>
        <v>0</v>
      </c>
      <c r="CG111" s="19">
        <f ca="1"/>
        <v>0</v>
      </c>
      <c r="CH111" s="208">
        <f t="shared" ca="1" si="120"/>
        <v>0</v>
      </c>
      <c r="CI111" s="207"/>
      <c r="CJ111" s="194"/>
      <c r="CK111" s="198" cm="1">
        <f t="array" ref="CK111">IFERROR(MATCH(TRUE,INDEX($B$14:$B$117&gt;=CJ111,0),0),"")</f>
        <v>1</v>
      </c>
      <c r="CL111" s="194">
        <f t="shared" ca="1" si="121"/>
        <v>3.2000000000000006E-3</v>
      </c>
      <c r="CO111" s="194">
        <f t="shared" si="122"/>
        <v>0</v>
      </c>
      <c r="CP111" s="19">
        <f ca="1"/>
        <v>0</v>
      </c>
      <c r="CQ111" s="208">
        <f t="shared" ca="1" si="123"/>
        <v>0</v>
      </c>
      <c r="CR111" s="207"/>
      <c r="CS111" s="194"/>
      <c r="CT111" s="198" cm="1">
        <f t="array" ref="CT111">IFERROR(MATCH(TRUE,INDEX($B$14:$B$117&gt;=CS111,0),0),"")</f>
        <v>1</v>
      </c>
      <c r="CU111" s="194">
        <f t="shared" ca="1" si="124"/>
        <v>3.2000000000000006E-3</v>
      </c>
      <c r="CX111" s="194">
        <f t="shared" si="125"/>
        <v>0</v>
      </c>
      <c r="CY111" s="19" t="e">
        <f ca="1"/>
        <v>#N/A</v>
      </c>
      <c r="CZ111" s="208" t="e">
        <f t="shared" ca="1" si="126"/>
        <v>#N/A</v>
      </c>
      <c r="DA111" s="207"/>
      <c r="DB111" s="194"/>
      <c r="DC111" s="198" cm="1">
        <f t="array" ref="DC111">IFERROR(MATCH(TRUE,INDEX($B$14:$B$117&gt;=DB111,0),0),"")</f>
        <v>1</v>
      </c>
      <c r="DD111" s="194">
        <f t="shared" ca="1" si="127"/>
        <v>3.2000000000000006E-3</v>
      </c>
      <c r="DG111" s="194">
        <f t="shared" si="128"/>
        <v>0</v>
      </c>
      <c r="DH111" s="19" t="e">
        <f ca="1"/>
        <v>#N/A</v>
      </c>
      <c r="DI111" s="208" t="e">
        <f t="shared" ca="1" si="129"/>
        <v>#N/A</v>
      </c>
      <c r="DJ111" s="207"/>
      <c r="DK111" s="194"/>
      <c r="DL111" s="198" cm="1">
        <f t="array" ref="DL111">IFERROR(MATCH(TRUE,INDEX($B$14:$B$117&gt;=DK111,0),0),"")</f>
        <v>1</v>
      </c>
      <c r="DM111" s="194">
        <f t="shared" ca="1" si="130"/>
        <v>3.2000000000000006E-3</v>
      </c>
      <c r="DP111" s="194">
        <f t="shared" si="131"/>
        <v>0</v>
      </c>
      <c r="DQ111" s="19" t="e">
        <f ca="1"/>
        <v>#N/A</v>
      </c>
      <c r="DR111" s="208" t="e">
        <f t="shared" ca="1" si="132"/>
        <v>#N/A</v>
      </c>
      <c r="DS111" s="207"/>
      <c r="DT111" s="194"/>
      <c r="DU111" s="198" cm="1">
        <f t="array" ref="DU111">IFERROR(MATCH(TRUE,INDEX($B$14:$B$117&gt;=DT111,0),0),"")</f>
        <v>1</v>
      </c>
      <c r="DV111" s="194">
        <f t="shared" ca="1" si="133"/>
        <v>3.2000000000000006E-3</v>
      </c>
      <c r="DY111" s="194">
        <f t="shared" si="134"/>
        <v>0</v>
      </c>
      <c r="DZ111" s="19" t="e">
        <f ca="1"/>
        <v>#N/A</v>
      </c>
      <c r="EA111" s="208" t="e">
        <f t="shared" ca="1" si="135"/>
        <v>#N/A</v>
      </c>
      <c r="EB111" s="207"/>
      <c r="EC111" s="194"/>
      <c r="ED111" s="198" cm="1">
        <f t="array" ref="ED111">IFERROR(MATCH(TRUE,INDEX($B$14:$B$117&gt;=EC111,0),0),"")</f>
        <v>1</v>
      </c>
      <c r="EE111" s="194">
        <f t="shared" ca="1" si="136"/>
        <v>3.2000000000000006E-3</v>
      </c>
      <c r="EH111" s="194">
        <f t="shared" si="137"/>
        <v>0</v>
      </c>
      <c r="EI111" s="19" t="e">
        <f ca="1"/>
        <v>#N/A</v>
      </c>
      <c r="EJ111" s="208" t="e">
        <f t="shared" ca="1" si="138"/>
        <v>#N/A</v>
      </c>
      <c r="EK111" s="207"/>
      <c r="EL111" s="194"/>
      <c r="EM111" s="198" cm="1">
        <f t="array" ref="EM111">IFERROR(MATCH(TRUE,INDEX($B$14:$B$117&gt;=EL111,0),0),"")</f>
        <v>1</v>
      </c>
      <c r="EN111" s="194">
        <f t="shared" ca="1" si="139"/>
        <v>3.2000000000000006E-3</v>
      </c>
      <c r="EQ111" s="194">
        <f t="shared" si="140"/>
        <v>0</v>
      </c>
      <c r="ER111" s="19" t="e">
        <f ca="1"/>
        <v>#N/A</v>
      </c>
      <c r="ES111" s="208" t="e">
        <f t="shared" ca="1" si="141"/>
        <v>#N/A</v>
      </c>
      <c r="ET111" s="207"/>
      <c r="EU111" s="194"/>
      <c r="EV111" s="198" cm="1">
        <f t="array" ref="EV111">IFERROR(MATCH(TRUE,INDEX($B$14:$B$117&gt;=EU111,0),0),"")</f>
        <v>1</v>
      </c>
      <c r="EW111" s="194">
        <f t="shared" ca="1" si="142"/>
        <v>3.2000000000000006E-3</v>
      </c>
      <c r="EZ111" s="194">
        <f t="shared" si="143"/>
        <v>0</v>
      </c>
      <c r="FA111" s="19" t="e">
        <f ca="1"/>
        <v>#N/A</v>
      </c>
      <c r="FB111" s="208" t="e">
        <f t="shared" ca="1" si="144"/>
        <v>#N/A</v>
      </c>
      <c r="FC111" s="207"/>
      <c r="FD111" s="194"/>
      <c r="FE111" s="198" cm="1">
        <f t="array" ref="FE111">IFERROR(MATCH(TRUE,INDEX($B$14:$B$117&gt;=FD111,0),0),"")</f>
        <v>1</v>
      </c>
      <c r="FF111" s="194">
        <f t="shared" ca="1" si="145"/>
        <v>3.2000000000000006E-3</v>
      </c>
      <c r="FI111" s="194">
        <f t="shared" si="146"/>
        <v>0</v>
      </c>
      <c r="FJ111" s="19" t="e">
        <f ca="1"/>
        <v>#N/A</v>
      </c>
      <c r="FK111" s="208" t="e">
        <f t="shared" ca="1" si="147"/>
        <v>#N/A</v>
      </c>
      <c r="FL111" s="207"/>
      <c r="FM111" s="194"/>
      <c r="FN111" s="198" cm="1">
        <f t="array" ref="FN111">IFERROR(MATCH(TRUE,INDEX($B$14:$B$117&gt;=FM111,0),0),"")</f>
        <v>1</v>
      </c>
      <c r="FO111" s="194">
        <f t="shared" ca="1" si="148"/>
        <v>3.2000000000000006E-3</v>
      </c>
      <c r="FR111" s="194">
        <f t="shared" si="149"/>
        <v>0</v>
      </c>
      <c r="FS111" s="19" t="e">
        <f ca="1"/>
        <v>#N/A</v>
      </c>
      <c r="FT111" s="208" t="e">
        <f t="shared" ca="1" si="150"/>
        <v>#N/A</v>
      </c>
      <c r="FU111" s="207"/>
      <c r="FV111" s="194"/>
      <c r="FW111" s="198" cm="1">
        <f t="array" ref="FW111">IFERROR(MATCH(TRUE,INDEX($B$14:$B$117&gt;=FV111,0),0),"")</f>
        <v>1</v>
      </c>
      <c r="FX111" s="194">
        <f t="shared" ca="1" si="151"/>
        <v>3.2000000000000006E-3</v>
      </c>
      <c r="GA111" s="194">
        <f t="shared" si="152"/>
        <v>0</v>
      </c>
      <c r="GB111" s="19" t="e">
        <f ca="1"/>
        <v>#N/A</v>
      </c>
      <c r="GC111" s="208" t="e">
        <f t="shared" ca="1" si="153"/>
        <v>#N/A</v>
      </c>
    </row>
    <row r="112" spans="1:185" x14ac:dyDescent="0.2">
      <c r="A112" s="236">
        <v>98</v>
      </c>
      <c r="B112" s="195">
        <v>0.95145631067961134</v>
      </c>
      <c r="C112" s="194">
        <v>0.96569999999999989</v>
      </c>
      <c r="D112" s="195">
        <v>7.4999999999999997E-3</v>
      </c>
      <c r="E112" s="194"/>
      <c r="F112" s="207">
        <f ca="1"/>
        <v>98</v>
      </c>
      <c r="G112" s="194">
        <f ca="1"/>
        <v>0.70503597122302164</v>
      </c>
      <c r="H112" s="198" cm="1">
        <f t="array" aca="1" ref="H112" ca="1">IFERROR(MATCH(TRUE,INDEX($B$14:$B$117&gt;=G112,0),0),"")</f>
        <v>74</v>
      </c>
      <c r="I112" s="194">
        <f t="shared" ca="1" si="98"/>
        <v>0.76663525179856118</v>
      </c>
      <c r="L112" s="194">
        <f t="shared" si="154"/>
        <v>0</v>
      </c>
      <c r="M112" s="19">
        <f ca="1"/>
        <v>0</v>
      </c>
      <c r="N112" s="208">
        <f t="shared" ca="1" si="155"/>
        <v>0</v>
      </c>
      <c r="O112" s="207"/>
      <c r="P112" s="194"/>
      <c r="Q112" s="198" cm="1">
        <f t="array" ref="Q112">IFERROR(MATCH(TRUE,INDEX($B$14:$B$117&gt;=P112,0),0),"")</f>
        <v>1</v>
      </c>
      <c r="R112" s="194">
        <f t="shared" ca="1" si="99"/>
        <v>3.2000000000000006E-3</v>
      </c>
      <c r="U112" s="194">
        <f t="shared" si="156"/>
        <v>0</v>
      </c>
      <c r="V112" s="19">
        <f ca="1"/>
        <v>0</v>
      </c>
      <c r="W112" s="208">
        <f t="shared" ca="1" si="157"/>
        <v>0</v>
      </c>
      <c r="X112" s="207"/>
      <c r="Y112" s="194"/>
      <c r="Z112" s="198" cm="1">
        <f t="array" ref="Z112">IFERROR(MATCH(TRUE,INDEX($B$14:$B$117&gt;=Y112,0),0),"")</f>
        <v>1</v>
      </c>
      <c r="AA112" s="194">
        <f t="shared" ca="1" si="100"/>
        <v>3.2000000000000006E-3</v>
      </c>
      <c r="AD112" s="194">
        <f t="shared" si="101"/>
        <v>0</v>
      </c>
      <c r="AE112" s="19">
        <f ca="1"/>
        <v>0</v>
      </c>
      <c r="AF112" s="208">
        <f t="shared" ca="1" si="102"/>
        <v>0</v>
      </c>
      <c r="AG112" s="207"/>
      <c r="AH112" s="194"/>
      <c r="AI112" s="198" cm="1">
        <f t="array" ref="AI112">IFERROR(MATCH(TRUE,INDEX($B$14:$B$117&gt;=AH112,0),0),"")</f>
        <v>1</v>
      </c>
      <c r="AJ112" s="194">
        <f t="shared" ca="1" si="103"/>
        <v>3.2000000000000006E-3</v>
      </c>
      <c r="AM112" s="194">
        <f t="shared" si="104"/>
        <v>0</v>
      </c>
      <c r="AN112" s="19">
        <f ca="1"/>
        <v>0</v>
      </c>
      <c r="AO112" s="208">
        <f t="shared" ca="1" si="105"/>
        <v>0</v>
      </c>
      <c r="AP112" s="207"/>
      <c r="AQ112" s="194"/>
      <c r="AR112" s="198" cm="1">
        <f t="array" ref="AR112">IFERROR(MATCH(TRUE,INDEX($B$14:$B$117&gt;=AQ112,0),0),"")</f>
        <v>1</v>
      </c>
      <c r="AS112" s="194">
        <f t="shared" ca="1" si="106"/>
        <v>3.2000000000000006E-3</v>
      </c>
      <c r="AV112" s="194">
        <f t="shared" si="107"/>
        <v>0</v>
      </c>
      <c r="AW112" s="19">
        <f ca="1"/>
        <v>0</v>
      </c>
      <c r="AX112" s="208">
        <f t="shared" ca="1" si="108"/>
        <v>0</v>
      </c>
      <c r="AY112" s="207"/>
      <c r="AZ112" s="194"/>
      <c r="BA112" s="198" cm="1">
        <f t="array" ref="BA112">IFERROR(MATCH(TRUE,INDEX($B$14:$B$117&gt;=AZ112,0),0),"")</f>
        <v>1</v>
      </c>
      <c r="BB112" s="194">
        <f t="shared" ca="1" si="109"/>
        <v>3.2000000000000006E-3</v>
      </c>
      <c r="BE112" s="194">
        <f t="shared" si="110"/>
        <v>0</v>
      </c>
      <c r="BF112" s="19">
        <f ca="1"/>
        <v>0</v>
      </c>
      <c r="BG112" s="208">
        <f t="shared" ca="1" si="111"/>
        <v>0</v>
      </c>
      <c r="BH112" s="207"/>
      <c r="BI112" s="194"/>
      <c r="BJ112" s="198" cm="1">
        <f t="array" ref="BJ112">IFERROR(MATCH(TRUE,INDEX($B$14:$B$117&gt;=BI112,0),0),"")</f>
        <v>1</v>
      </c>
      <c r="BK112" s="194">
        <f t="shared" ca="1" si="112"/>
        <v>3.2000000000000006E-3</v>
      </c>
      <c r="BN112" s="194">
        <f t="shared" si="113"/>
        <v>0</v>
      </c>
      <c r="BO112" s="19">
        <f ca="1"/>
        <v>0</v>
      </c>
      <c r="BP112" s="208">
        <f t="shared" ca="1" si="114"/>
        <v>0</v>
      </c>
      <c r="BQ112" s="207"/>
      <c r="BR112" s="194"/>
      <c r="BS112" s="198" cm="1">
        <f t="array" ref="BS112">IFERROR(MATCH(TRUE,INDEX($B$14:$B$117&gt;=BR112,0),0),"")</f>
        <v>1</v>
      </c>
      <c r="BT112" s="194">
        <f t="shared" ca="1" si="115"/>
        <v>3.2000000000000006E-3</v>
      </c>
      <c r="BW112" s="194">
        <f t="shared" si="116"/>
        <v>0</v>
      </c>
      <c r="BX112" s="19">
        <f ca="1"/>
        <v>0</v>
      </c>
      <c r="BY112" s="208">
        <f t="shared" ca="1" si="117"/>
        <v>0</v>
      </c>
      <c r="BZ112" s="207"/>
      <c r="CA112" s="194"/>
      <c r="CB112" s="198" cm="1">
        <f t="array" ref="CB112">IFERROR(MATCH(TRUE,INDEX($B$14:$B$117&gt;=CA112,0),0),"")</f>
        <v>1</v>
      </c>
      <c r="CC112" s="194">
        <f t="shared" ca="1" si="118"/>
        <v>3.2000000000000006E-3</v>
      </c>
      <c r="CF112" s="194">
        <f t="shared" si="119"/>
        <v>0</v>
      </c>
      <c r="CG112" s="19">
        <f ca="1"/>
        <v>0</v>
      </c>
      <c r="CH112" s="208">
        <f t="shared" ca="1" si="120"/>
        <v>0</v>
      </c>
      <c r="CI112" s="207"/>
      <c r="CJ112" s="194"/>
      <c r="CK112" s="198" cm="1">
        <f t="array" ref="CK112">IFERROR(MATCH(TRUE,INDEX($B$14:$B$117&gt;=CJ112,0),0),"")</f>
        <v>1</v>
      </c>
      <c r="CL112" s="194">
        <f t="shared" ca="1" si="121"/>
        <v>3.2000000000000006E-3</v>
      </c>
      <c r="CO112" s="194">
        <f t="shared" si="122"/>
        <v>0</v>
      </c>
      <c r="CP112" s="19">
        <f ca="1"/>
        <v>0</v>
      </c>
      <c r="CQ112" s="208">
        <f t="shared" ca="1" si="123"/>
        <v>0</v>
      </c>
      <c r="CR112" s="207"/>
      <c r="CS112" s="194"/>
      <c r="CT112" s="198" cm="1">
        <f t="array" ref="CT112">IFERROR(MATCH(TRUE,INDEX($B$14:$B$117&gt;=CS112,0),0),"")</f>
        <v>1</v>
      </c>
      <c r="CU112" s="194">
        <f t="shared" ca="1" si="124"/>
        <v>3.2000000000000006E-3</v>
      </c>
      <c r="CX112" s="194">
        <f t="shared" si="125"/>
        <v>0</v>
      </c>
      <c r="CY112" s="19" t="e">
        <f ca="1"/>
        <v>#N/A</v>
      </c>
      <c r="CZ112" s="208" t="e">
        <f t="shared" ca="1" si="126"/>
        <v>#N/A</v>
      </c>
      <c r="DA112" s="207"/>
      <c r="DB112" s="194"/>
      <c r="DC112" s="198" cm="1">
        <f t="array" ref="DC112">IFERROR(MATCH(TRUE,INDEX($B$14:$B$117&gt;=DB112,0),0),"")</f>
        <v>1</v>
      </c>
      <c r="DD112" s="194">
        <f t="shared" ca="1" si="127"/>
        <v>3.2000000000000006E-3</v>
      </c>
      <c r="DG112" s="194">
        <f t="shared" si="128"/>
        <v>0</v>
      </c>
      <c r="DH112" s="19" t="e">
        <f ca="1"/>
        <v>#N/A</v>
      </c>
      <c r="DI112" s="208" t="e">
        <f t="shared" ca="1" si="129"/>
        <v>#N/A</v>
      </c>
      <c r="DJ112" s="207"/>
      <c r="DK112" s="194"/>
      <c r="DL112" s="198" cm="1">
        <f t="array" ref="DL112">IFERROR(MATCH(TRUE,INDEX($B$14:$B$117&gt;=DK112,0),0),"")</f>
        <v>1</v>
      </c>
      <c r="DM112" s="194">
        <f t="shared" ca="1" si="130"/>
        <v>3.2000000000000006E-3</v>
      </c>
      <c r="DP112" s="194">
        <f t="shared" si="131"/>
        <v>0</v>
      </c>
      <c r="DQ112" s="19" t="e">
        <f ca="1"/>
        <v>#N/A</v>
      </c>
      <c r="DR112" s="208" t="e">
        <f t="shared" ca="1" si="132"/>
        <v>#N/A</v>
      </c>
      <c r="DS112" s="207"/>
      <c r="DT112" s="194"/>
      <c r="DU112" s="198" cm="1">
        <f t="array" ref="DU112">IFERROR(MATCH(TRUE,INDEX($B$14:$B$117&gt;=DT112,0),0),"")</f>
        <v>1</v>
      </c>
      <c r="DV112" s="194">
        <f t="shared" ca="1" si="133"/>
        <v>3.2000000000000006E-3</v>
      </c>
      <c r="DY112" s="194">
        <f t="shared" si="134"/>
        <v>0</v>
      </c>
      <c r="DZ112" s="19" t="e">
        <f ca="1"/>
        <v>#N/A</v>
      </c>
      <c r="EA112" s="208" t="e">
        <f t="shared" ca="1" si="135"/>
        <v>#N/A</v>
      </c>
      <c r="EB112" s="207"/>
      <c r="EC112" s="194"/>
      <c r="ED112" s="198" cm="1">
        <f t="array" ref="ED112">IFERROR(MATCH(TRUE,INDEX($B$14:$B$117&gt;=EC112,0),0),"")</f>
        <v>1</v>
      </c>
      <c r="EE112" s="194">
        <f t="shared" ca="1" si="136"/>
        <v>3.2000000000000006E-3</v>
      </c>
      <c r="EH112" s="194">
        <f t="shared" si="137"/>
        <v>0</v>
      </c>
      <c r="EI112" s="19" t="e">
        <f ca="1"/>
        <v>#N/A</v>
      </c>
      <c r="EJ112" s="208" t="e">
        <f t="shared" ca="1" si="138"/>
        <v>#N/A</v>
      </c>
      <c r="EK112" s="207"/>
      <c r="EL112" s="194"/>
      <c r="EM112" s="198" cm="1">
        <f t="array" ref="EM112">IFERROR(MATCH(TRUE,INDEX($B$14:$B$117&gt;=EL112,0),0),"")</f>
        <v>1</v>
      </c>
      <c r="EN112" s="194">
        <f t="shared" ca="1" si="139"/>
        <v>3.2000000000000006E-3</v>
      </c>
      <c r="EQ112" s="194">
        <f t="shared" si="140"/>
        <v>0</v>
      </c>
      <c r="ER112" s="19" t="e">
        <f ca="1"/>
        <v>#N/A</v>
      </c>
      <c r="ES112" s="208" t="e">
        <f t="shared" ca="1" si="141"/>
        <v>#N/A</v>
      </c>
      <c r="ET112" s="207"/>
      <c r="EU112" s="194"/>
      <c r="EV112" s="198" cm="1">
        <f t="array" ref="EV112">IFERROR(MATCH(TRUE,INDEX($B$14:$B$117&gt;=EU112,0),0),"")</f>
        <v>1</v>
      </c>
      <c r="EW112" s="194">
        <f t="shared" ca="1" si="142"/>
        <v>3.2000000000000006E-3</v>
      </c>
      <c r="EZ112" s="194">
        <f t="shared" si="143"/>
        <v>0</v>
      </c>
      <c r="FA112" s="19" t="e">
        <f ca="1"/>
        <v>#N/A</v>
      </c>
      <c r="FB112" s="208" t="e">
        <f t="shared" ca="1" si="144"/>
        <v>#N/A</v>
      </c>
      <c r="FC112" s="207"/>
      <c r="FD112" s="194"/>
      <c r="FE112" s="198" cm="1">
        <f t="array" ref="FE112">IFERROR(MATCH(TRUE,INDEX($B$14:$B$117&gt;=FD112,0),0),"")</f>
        <v>1</v>
      </c>
      <c r="FF112" s="194">
        <f t="shared" ca="1" si="145"/>
        <v>3.2000000000000006E-3</v>
      </c>
      <c r="FI112" s="194">
        <f t="shared" si="146"/>
        <v>0</v>
      </c>
      <c r="FJ112" s="19" t="e">
        <f ca="1"/>
        <v>#N/A</v>
      </c>
      <c r="FK112" s="208" t="e">
        <f t="shared" ca="1" si="147"/>
        <v>#N/A</v>
      </c>
      <c r="FL112" s="207"/>
      <c r="FM112" s="194"/>
      <c r="FN112" s="198" cm="1">
        <f t="array" ref="FN112">IFERROR(MATCH(TRUE,INDEX($B$14:$B$117&gt;=FM112,0),0),"")</f>
        <v>1</v>
      </c>
      <c r="FO112" s="194">
        <f t="shared" ca="1" si="148"/>
        <v>3.2000000000000006E-3</v>
      </c>
      <c r="FR112" s="194">
        <f t="shared" si="149"/>
        <v>0</v>
      </c>
      <c r="FS112" s="19" t="e">
        <f ca="1"/>
        <v>#N/A</v>
      </c>
      <c r="FT112" s="208" t="e">
        <f t="shared" ca="1" si="150"/>
        <v>#N/A</v>
      </c>
      <c r="FU112" s="207"/>
      <c r="FV112" s="194"/>
      <c r="FW112" s="198" cm="1">
        <f t="array" ref="FW112">IFERROR(MATCH(TRUE,INDEX($B$14:$B$117&gt;=FV112,0),0),"")</f>
        <v>1</v>
      </c>
      <c r="FX112" s="194">
        <f t="shared" ca="1" si="151"/>
        <v>3.2000000000000006E-3</v>
      </c>
      <c r="GA112" s="194">
        <f t="shared" si="152"/>
        <v>0</v>
      </c>
      <c r="GB112" s="19" t="e">
        <f ca="1"/>
        <v>#N/A</v>
      </c>
      <c r="GC112" s="208" t="e">
        <f t="shared" ca="1" si="153"/>
        <v>#N/A</v>
      </c>
    </row>
    <row r="113" spans="1:185" x14ac:dyDescent="0.2">
      <c r="A113" s="236">
        <v>99</v>
      </c>
      <c r="B113" s="195">
        <v>0.961165048543689</v>
      </c>
      <c r="C113" s="194">
        <v>0.97319999999999984</v>
      </c>
      <c r="D113" s="195">
        <v>7.4999999999999997E-3</v>
      </c>
      <c r="E113" s="194"/>
      <c r="F113" s="207">
        <f ca="1"/>
        <v>99</v>
      </c>
      <c r="G113" s="194">
        <f ca="1"/>
        <v>0.71223021582733814</v>
      </c>
      <c r="H113" s="198" cm="1">
        <f t="array" aca="1" ref="H113" ca="1">IFERROR(MATCH(TRUE,INDEX($B$14:$B$117&gt;=G113,0),0),"")</f>
        <v>75</v>
      </c>
      <c r="I113" s="194">
        <f t="shared" ca="1" si="98"/>
        <v>0.77259352517985602</v>
      </c>
      <c r="L113" s="194">
        <f t="shared" si="154"/>
        <v>0</v>
      </c>
      <c r="M113" s="19">
        <f ca="1"/>
        <v>0</v>
      </c>
      <c r="N113" s="208">
        <f t="shared" ca="1" si="155"/>
        <v>0</v>
      </c>
      <c r="O113" s="207"/>
      <c r="P113" s="194"/>
      <c r="Q113" s="198" cm="1">
        <f t="array" ref="Q113">IFERROR(MATCH(TRUE,INDEX($B$14:$B$117&gt;=P113,0),0),"")</f>
        <v>1</v>
      </c>
      <c r="R113" s="194">
        <f t="shared" ca="1" si="99"/>
        <v>3.2000000000000006E-3</v>
      </c>
      <c r="U113" s="194">
        <f t="shared" si="156"/>
        <v>0</v>
      </c>
      <c r="V113" s="19">
        <f ca="1"/>
        <v>0</v>
      </c>
      <c r="W113" s="208">
        <f t="shared" ca="1" si="157"/>
        <v>0</v>
      </c>
      <c r="X113" s="207"/>
      <c r="Y113" s="194"/>
      <c r="Z113" s="198" cm="1">
        <f t="array" ref="Z113">IFERROR(MATCH(TRUE,INDEX($B$14:$B$117&gt;=Y113,0),0),"")</f>
        <v>1</v>
      </c>
      <c r="AA113" s="194">
        <f t="shared" ca="1" si="100"/>
        <v>3.2000000000000006E-3</v>
      </c>
      <c r="AD113" s="194">
        <f t="shared" si="101"/>
        <v>0</v>
      </c>
      <c r="AE113" s="19">
        <f ca="1"/>
        <v>0</v>
      </c>
      <c r="AF113" s="208">
        <f t="shared" ca="1" si="102"/>
        <v>0</v>
      </c>
      <c r="AG113" s="207"/>
      <c r="AH113" s="194"/>
      <c r="AI113" s="198" cm="1">
        <f t="array" ref="AI113">IFERROR(MATCH(TRUE,INDEX($B$14:$B$117&gt;=AH113,0),0),"")</f>
        <v>1</v>
      </c>
      <c r="AJ113" s="194">
        <f t="shared" ca="1" si="103"/>
        <v>3.2000000000000006E-3</v>
      </c>
      <c r="AM113" s="194">
        <f t="shared" si="104"/>
        <v>0</v>
      </c>
      <c r="AN113" s="19">
        <f ca="1"/>
        <v>0</v>
      </c>
      <c r="AO113" s="208">
        <f t="shared" ca="1" si="105"/>
        <v>0</v>
      </c>
      <c r="AP113" s="207"/>
      <c r="AQ113" s="194"/>
      <c r="AR113" s="198" cm="1">
        <f t="array" ref="AR113">IFERROR(MATCH(TRUE,INDEX($B$14:$B$117&gt;=AQ113,0),0),"")</f>
        <v>1</v>
      </c>
      <c r="AS113" s="194">
        <f t="shared" ca="1" si="106"/>
        <v>3.2000000000000006E-3</v>
      </c>
      <c r="AV113" s="194">
        <f t="shared" si="107"/>
        <v>0</v>
      </c>
      <c r="AW113" s="19">
        <f ca="1"/>
        <v>0</v>
      </c>
      <c r="AX113" s="208">
        <f t="shared" ca="1" si="108"/>
        <v>0</v>
      </c>
      <c r="AY113" s="207"/>
      <c r="AZ113" s="194"/>
      <c r="BA113" s="198" cm="1">
        <f t="array" ref="BA113">IFERROR(MATCH(TRUE,INDEX($B$14:$B$117&gt;=AZ113,0),0),"")</f>
        <v>1</v>
      </c>
      <c r="BB113" s="194">
        <f t="shared" ca="1" si="109"/>
        <v>3.2000000000000006E-3</v>
      </c>
      <c r="BE113" s="194">
        <f t="shared" si="110"/>
        <v>0</v>
      </c>
      <c r="BF113" s="19">
        <f ca="1"/>
        <v>0</v>
      </c>
      <c r="BG113" s="208">
        <f t="shared" ca="1" si="111"/>
        <v>0</v>
      </c>
      <c r="BH113" s="207"/>
      <c r="BI113" s="194"/>
      <c r="BJ113" s="198" cm="1">
        <f t="array" ref="BJ113">IFERROR(MATCH(TRUE,INDEX($B$14:$B$117&gt;=BI113,0),0),"")</f>
        <v>1</v>
      </c>
      <c r="BK113" s="194">
        <f t="shared" ca="1" si="112"/>
        <v>3.2000000000000006E-3</v>
      </c>
      <c r="BN113" s="194">
        <f t="shared" si="113"/>
        <v>0</v>
      </c>
      <c r="BO113" s="19">
        <f ca="1"/>
        <v>0</v>
      </c>
      <c r="BP113" s="208">
        <f t="shared" ca="1" si="114"/>
        <v>0</v>
      </c>
      <c r="BQ113" s="207"/>
      <c r="BR113" s="194"/>
      <c r="BS113" s="198" cm="1">
        <f t="array" ref="BS113">IFERROR(MATCH(TRUE,INDEX($B$14:$B$117&gt;=BR113,0),0),"")</f>
        <v>1</v>
      </c>
      <c r="BT113" s="194">
        <f t="shared" ca="1" si="115"/>
        <v>3.2000000000000006E-3</v>
      </c>
      <c r="BW113" s="194">
        <f t="shared" si="116"/>
        <v>0</v>
      </c>
      <c r="BX113" s="19">
        <f ca="1"/>
        <v>0</v>
      </c>
      <c r="BY113" s="208">
        <f t="shared" ca="1" si="117"/>
        <v>0</v>
      </c>
      <c r="BZ113" s="207"/>
      <c r="CA113" s="194"/>
      <c r="CB113" s="198" cm="1">
        <f t="array" ref="CB113">IFERROR(MATCH(TRUE,INDEX($B$14:$B$117&gt;=CA113,0),0),"")</f>
        <v>1</v>
      </c>
      <c r="CC113" s="194">
        <f t="shared" ca="1" si="118"/>
        <v>3.2000000000000006E-3</v>
      </c>
      <c r="CF113" s="194">
        <f t="shared" si="119"/>
        <v>0</v>
      </c>
      <c r="CG113" s="19">
        <f ca="1"/>
        <v>0</v>
      </c>
      <c r="CH113" s="208">
        <f t="shared" ca="1" si="120"/>
        <v>0</v>
      </c>
      <c r="CI113" s="207"/>
      <c r="CJ113" s="194"/>
      <c r="CK113" s="198" cm="1">
        <f t="array" ref="CK113">IFERROR(MATCH(TRUE,INDEX($B$14:$B$117&gt;=CJ113,0),0),"")</f>
        <v>1</v>
      </c>
      <c r="CL113" s="194">
        <f t="shared" ca="1" si="121"/>
        <v>3.2000000000000006E-3</v>
      </c>
      <c r="CO113" s="194">
        <f t="shared" si="122"/>
        <v>0</v>
      </c>
      <c r="CP113" s="19">
        <f ca="1"/>
        <v>0</v>
      </c>
      <c r="CQ113" s="208">
        <f t="shared" ca="1" si="123"/>
        <v>0</v>
      </c>
      <c r="CR113" s="207"/>
      <c r="CS113" s="194"/>
      <c r="CT113" s="198" cm="1">
        <f t="array" ref="CT113">IFERROR(MATCH(TRUE,INDEX($B$14:$B$117&gt;=CS113,0),0),"")</f>
        <v>1</v>
      </c>
      <c r="CU113" s="194">
        <f t="shared" ca="1" si="124"/>
        <v>3.2000000000000006E-3</v>
      </c>
      <c r="CX113" s="194">
        <f t="shared" si="125"/>
        <v>0</v>
      </c>
      <c r="CY113" s="19" t="e">
        <f ca="1"/>
        <v>#N/A</v>
      </c>
      <c r="CZ113" s="208" t="e">
        <f t="shared" ca="1" si="126"/>
        <v>#N/A</v>
      </c>
      <c r="DA113" s="207"/>
      <c r="DB113" s="194"/>
      <c r="DC113" s="198" cm="1">
        <f t="array" ref="DC113">IFERROR(MATCH(TRUE,INDEX($B$14:$B$117&gt;=DB113,0),0),"")</f>
        <v>1</v>
      </c>
      <c r="DD113" s="194">
        <f t="shared" ca="1" si="127"/>
        <v>3.2000000000000006E-3</v>
      </c>
      <c r="DG113" s="194">
        <f t="shared" si="128"/>
        <v>0</v>
      </c>
      <c r="DH113" s="19" t="e">
        <f ca="1"/>
        <v>#N/A</v>
      </c>
      <c r="DI113" s="208" t="e">
        <f t="shared" ca="1" si="129"/>
        <v>#N/A</v>
      </c>
      <c r="DJ113" s="207"/>
      <c r="DK113" s="194"/>
      <c r="DL113" s="198" cm="1">
        <f t="array" ref="DL113">IFERROR(MATCH(TRUE,INDEX($B$14:$B$117&gt;=DK113,0),0),"")</f>
        <v>1</v>
      </c>
      <c r="DM113" s="194">
        <f t="shared" ca="1" si="130"/>
        <v>3.2000000000000006E-3</v>
      </c>
      <c r="DP113" s="194">
        <f t="shared" si="131"/>
        <v>0</v>
      </c>
      <c r="DQ113" s="19" t="e">
        <f ca="1"/>
        <v>#N/A</v>
      </c>
      <c r="DR113" s="208" t="e">
        <f t="shared" ca="1" si="132"/>
        <v>#N/A</v>
      </c>
      <c r="DS113" s="207"/>
      <c r="DT113" s="194"/>
      <c r="DU113" s="198" cm="1">
        <f t="array" ref="DU113">IFERROR(MATCH(TRUE,INDEX($B$14:$B$117&gt;=DT113,0),0),"")</f>
        <v>1</v>
      </c>
      <c r="DV113" s="194">
        <f t="shared" ca="1" si="133"/>
        <v>3.2000000000000006E-3</v>
      </c>
      <c r="DY113" s="194">
        <f t="shared" si="134"/>
        <v>0</v>
      </c>
      <c r="DZ113" s="19" t="e">
        <f ca="1"/>
        <v>#N/A</v>
      </c>
      <c r="EA113" s="208" t="e">
        <f t="shared" ca="1" si="135"/>
        <v>#N/A</v>
      </c>
      <c r="EB113" s="207"/>
      <c r="EC113" s="194"/>
      <c r="ED113" s="198" cm="1">
        <f t="array" ref="ED113">IFERROR(MATCH(TRUE,INDEX($B$14:$B$117&gt;=EC113,0),0),"")</f>
        <v>1</v>
      </c>
      <c r="EE113" s="194">
        <f t="shared" ca="1" si="136"/>
        <v>3.2000000000000006E-3</v>
      </c>
      <c r="EH113" s="194">
        <f t="shared" si="137"/>
        <v>0</v>
      </c>
      <c r="EI113" s="19" t="e">
        <f ca="1"/>
        <v>#N/A</v>
      </c>
      <c r="EJ113" s="208" t="e">
        <f t="shared" ca="1" si="138"/>
        <v>#N/A</v>
      </c>
      <c r="EK113" s="207"/>
      <c r="EL113" s="194"/>
      <c r="EM113" s="198" cm="1">
        <f t="array" ref="EM113">IFERROR(MATCH(TRUE,INDEX($B$14:$B$117&gt;=EL113,0),0),"")</f>
        <v>1</v>
      </c>
      <c r="EN113" s="194">
        <f t="shared" ca="1" si="139"/>
        <v>3.2000000000000006E-3</v>
      </c>
      <c r="EQ113" s="194">
        <f t="shared" si="140"/>
        <v>0</v>
      </c>
      <c r="ER113" s="19" t="e">
        <f ca="1"/>
        <v>#N/A</v>
      </c>
      <c r="ES113" s="208" t="e">
        <f t="shared" ca="1" si="141"/>
        <v>#N/A</v>
      </c>
      <c r="ET113" s="207"/>
      <c r="EU113" s="194"/>
      <c r="EV113" s="198" cm="1">
        <f t="array" ref="EV113">IFERROR(MATCH(TRUE,INDEX($B$14:$B$117&gt;=EU113,0),0),"")</f>
        <v>1</v>
      </c>
      <c r="EW113" s="194">
        <f t="shared" ca="1" si="142"/>
        <v>3.2000000000000006E-3</v>
      </c>
      <c r="EZ113" s="194">
        <f t="shared" si="143"/>
        <v>0</v>
      </c>
      <c r="FA113" s="19" t="e">
        <f ca="1"/>
        <v>#N/A</v>
      </c>
      <c r="FB113" s="208" t="e">
        <f t="shared" ca="1" si="144"/>
        <v>#N/A</v>
      </c>
      <c r="FC113" s="207"/>
      <c r="FD113" s="194"/>
      <c r="FE113" s="198" cm="1">
        <f t="array" ref="FE113">IFERROR(MATCH(TRUE,INDEX($B$14:$B$117&gt;=FD113,0),0),"")</f>
        <v>1</v>
      </c>
      <c r="FF113" s="194">
        <f t="shared" ca="1" si="145"/>
        <v>3.2000000000000006E-3</v>
      </c>
      <c r="FI113" s="194">
        <f t="shared" si="146"/>
        <v>0</v>
      </c>
      <c r="FJ113" s="19" t="e">
        <f ca="1"/>
        <v>#N/A</v>
      </c>
      <c r="FK113" s="208" t="e">
        <f t="shared" ca="1" si="147"/>
        <v>#N/A</v>
      </c>
      <c r="FL113" s="207"/>
      <c r="FM113" s="194"/>
      <c r="FN113" s="198" cm="1">
        <f t="array" ref="FN113">IFERROR(MATCH(TRUE,INDEX($B$14:$B$117&gt;=FM113,0),0),"")</f>
        <v>1</v>
      </c>
      <c r="FO113" s="194">
        <f t="shared" ca="1" si="148"/>
        <v>3.2000000000000006E-3</v>
      </c>
      <c r="FR113" s="194">
        <f t="shared" si="149"/>
        <v>0</v>
      </c>
      <c r="FS113" s="19" t="e">
        <f ca="1"/>
        <v>#N/A</v>
      </c>
      <c r="FT113" s="208" t="e">
        <f t="shared" ca="1" si="150"/>
        <v>#N/A</v>
      </c>
      <c r="FU113" s="207"/>
      <c r="FV113" s="194"/>
      <c r="FW113" s="198" cm="1">
        <f t="array" ref="FW113">IFERROR(MATCH(TRUE,INDEX($B$14:$B$117&gt;=FV113,0),0),"")</f>
        <v>1</v>
      </c>
      <c r="FX113" s="194">
        <f t="shared" ca="1" si="151"/>
        <v>3.2000000000000006E-3</v>
      </c>
      <c r="GA113" s="194">
        <f t="shared" si="152"/>
        <v>0</v>
      </c>
      <c r="GB113" s="19" t="e">
        <f ca="1"/>
        <v>#N/A</v>
      </c>
      <c r="GC113" s="208" t="e">
        <f t="shared" ca="1" si="153"/>
        <v>#N/A</v>
      </c>
    </row>
    <row r="114" spans="1:185" x14ac:dyDescent="0.2">
      <c r="A114" s="236">
        <v>100</v>
      </c>
      <c r="B114" s="195">
        <v>0.97087378640776667</v>
      </c>
      <c r="C114" s="194">
        <v>0.98069999999999979</v>
      </c>
      <c r="D114" s="195">
        <v>7.4999999999999997E-3</v>
      </c>
      <c r="E114" s="194"/>
      <c r="F114" s="207">
        <f ca="1"/>
        <v>100</v>
      </c>
      <c r="G114" s="194">
        <f ca="1"/>
        <v>0.71942446043165476</v>
      </c>
      <c r="H114" s="198" cm="1">
        <f t="array" aca="1" ref="H114" ca="1">IFERROR(MATCH(TRUE,INDEX($B$14:$B$117&gt;=G114,0),0),"")</f>
        <v>76</v>
      </c>
      <c r="I114" s="194">
        <f t="shared" ca="1" si="98"/>
        <v>0.7789661870503598</v>
      </c>
      <c r="L114" s="194">
        <f t="shared" si="154"/>
        <v>0</v>
      </c>
      <c r="M114" s="19">
        <f ca="1"/>
        <v>0</v>
      </c>
      <c r="N114" s="208">
        <f t="shared" ca="1" si="155"/>
        <v>0</v>
      </c>
      <c r="O114" s="207"/>
      <c r="P114" s="194"/>
      <c r="Q114" s="198" cm="1">
        <f t="array" ref="Q114">IFERROR(MATCH(TRUE,INDEX($B$14:$B$117&gt;=P114,0),0),"")</f>
        <v>1</v>
      </c>
      <c r="R114" s="194">
        <f t="shared" ca="1" si="99"/>
        <v>3.2000000000000006E-3</v>
      </c>
      <c r="U114" s="194">
        <f t="shared" si="156"/>
        <v>0</v>
      </c>
      <c r="V114" s="19">
        <f ca="1"/>
        <v>0</v>
      </c>
      <c r="W114" s="208">
        <f t="shared" ca="1" si="157"/>
        <v>0</v>
      </c>
      <c r="X114" s="207"/>
      <c r="Y114" s="194"/>
      <c r="Z114" s="198" cm="1">
        <f t="array" ref="Z114">IFERROR(MATCH(TRUE,INDEX($B$14:$B$117&gt;=Y114,0),0),"")</f>
        <v>1</v>
      </c>
      <c r="AA114" s="194">
        <f t="shared" ca="1" si="100"/>
        <v>3.2000000000000006E-3</v>
      </c>
      <c r="AD114" s="194">
        <f t="shared" si="101"/>
        <v>0</v>
      </c>
      <c r="AE114" s="19">
        <f ca="1"/>
        <v>0</v>
      </c>
      <c r="AF114" s="208">
        <f t="shared" ca="1" si="102"/>
        <v>0</v>
      </c>
      <c r="AG114" s="207"/>
      <c r="AH114" s="194"/>
      <c r="AI114" s="198" cm="1">
        <f t="array" ref="AI114">IFERROR(MATCH(TRUE,INDEX($B$14:$B$117&gt;=AH114,0),0),"")</f>
        <v>1</v>
      </c>
      <c r="AJ114" s="194">
        <f t="shared" ca="1" si="103"/>
        <v>3.2000000000000006E-3</v>
      </c>
      <c r="AM114" s="194">
        <f t="shared" si="104"/>
        <v>0</v>
      </c>
      <c r="AN114" s="19">
        <f ca="1"/>
        <v>0</v>
      </c>
      <c r="AO114" s="208">
        <f t="shared" ca="1" si="105"/>
        <v>0</v>
      </c>
      <c r="AP114" s="207"/>
      <c r="AQ114" s="194"/>
      <c r="AR114" s="198" cm="1">
        <f t="array" ref="AR114">IFERROR(MATCH(TRUE,INDEX($B$14:$B$117&gt;=AQ114,0),0),"")</f>
        <v>1</v>
      </c>
      <c r="AS114" s="194">
        <f t="shared" ca="1" si="106"/>
        <v>3.2000000000000006E-3</v>
      </c>
      <c r="AV114" s="194">
        <f t="shared" si="107"/>
        <v>0</v>
      </c>
      <c r="AW114" s="19">
        <f ca="1"/>
        <v>0</v>
      </c>
      <c r="AX114" s="208">
        <f t="shared" ca="1" si="108"/>
        <v>0</v>
      </c>
      <c r="AY114" s="207"/>
      <c r="AZ114" s="194"/>
      <c r="BA114" s="198" cm="1">
        <f t="array" ref="BA114">IFERROR(MATCH(TRUE,INDEX($B$14:$B$117&gt;=AZ114,0),0),"")</f>
        <v>1</v>
      </c>
      <c r="BB114" s="194">
        <f t="shared" ca="1" si="109"/>
        <v>3.2000000000000006E-3</v>
      </c>
      <c r="BE114" s="194">
        <f t="shared" si="110"/>
        <v>0</v>
      </c>
      <c r="BF114" s="19">
        <f ca="1"/>
        <v>0</v>
      </c>
      <c r="BG114" s="208">
        <f t="shared" ca="1" si="111"/>
        <v>0</v>
      </c>
      <c r="BH114" s="207"/>
      <c r="BI114" s="194"/>
      <c r="BJ114" s="198" cm="1">
        <f t="array" ref="BJ114">IFERROR(MATCH(TRUE,INDEX($B$14:$B$117&gt;=BI114,0),0),"")</f>
        <v>1</v>
      </c>
      <c r="BK114" s="194">
        <f t="shared" ca="1" si="112"/>
        <v>3.2000000000000006E-3</v>
      </c>
      <c r="BN114" s="194">
        <f t="shared" si="113"/>
        <v>0</v>
      </c>
      <c r="BO114" s="19">
        <f ca="1"/>
        <v>0</v>
      </c>
      <c r="BP114" s="208">
        <f t="shared" ca="1" si="114"/>
        <v>0</v>
      </c>
      <c r="BQ114" s="207"/>
      <c r="BR114" s="194"/>
      <c r="BS114" s="198" cm="1">
        <f t="array" ref="BS114">IFERROR(MATCH(TRUE,INDEX($B$14:$B$117&gt;=BR114,0),0),"")</f>
        <v>1</v>
      </c>
      <c r="BT114" s="194">
        <f t="shared" ca="1" si="115"/>
        <v>3.2000000000000006E-3</v>
      </c>
      <c r="BW114" s="194">
        <f t="shared" si="116"/>
        <v>0</v>
      </c>
      <c r="BX114" s="19">
        <f ca="1"/>
        <v>0</v>
      </c>
      <c r="BY114" s="208">
        <f t="shared" ca="1" si="117"/>
        <v>0</v>
      </c>
      <c r="BZ114" s="207"/>
      <c r="CA114" s="194"/>
      <c r="CB114" s="198" cm="1">
        <f t="array" ref="CB114">IFERROR(MATCH(TRUE,INDEX($B$14:$B$117&gt;=CA114,0),0),"")</f>
        <v>1</v>
      </c>
      <c r="CC114" s="194">
        <f t="shared" ca="1" si="118"/>
        <v>3.2000000000000006E-3</v>
      </c>
      <c r="CF114" s="194">
        <f t="shared" si="119"/>
        <v>0</v>
      </c>
      <c r="CG114" s="19">
        <f ca="1"/>
        <v>0</v>
      </c>
      <c r="CH114" s="208">
        <f t="shared" ca="1" si="120"/>
        <v>0</v>
      </c>
      <c r="CI114" s="207"/>
      <c r="CJ114" s="194"/>
      <c r="CK114" s="198" cm="1">
        <f t="array" ref="CK114">IFERROR(MATCH(TRUE,INDEX($B$14:$B$117&gt;=CJ114,0),0),"")</f>
        <v>1</v>
      </c>
      <c r="CL114" s="194">
        <f t="shared" ca="1" si="121"/>
        <v>3.2000000000000006E-3</v>
      </c>
      <c r="CO114" s="194">
        <f t="shared" si="122"/>
        <v>0</v>
      </c>
      <c r="CP114" s="19">
        <f ca="1"/>
        <v>0</v>
      </c>
      <c r="CQ114" s="208">
        <f t="shared" ca="1" si="123"/>
        <v>0</v>
      </c>
      <c r="CR114" s="207"/>
      <c r="CS114" s="194"/>
      <c r="CT114" s="198" cm="1">
        <f t="array" ref="CT114">IFERROR(MATCH(TRUE,INDEX($B$14:$B$117&gt;=CS114,0),0),"")</f>
        <v>1</v>
      </c>
      <c r="CU114" s="194">
        <f t="shared" ca="1" si="124"/>
        <v>3.2000000000000006E-3</v>
      </c>
      <c r="CX114" s="194">
        <f t="shared" si="125"/>
        <v>0</v>
      </c>
      <c r="CY114" s="19" t="e">
        <f ca="1"/>
        <v>#N/A</v>
      </c>
      <c r="CZ114" s="208" t="e">
        <f t="shared" ca="1" si="126"/>
        <v>#N/A</v>
      </c>
      <c r="DA114" s="207"/>
      <c r="DB114" s="194"/>
      <c r="DC114" s="198" cm="1">
        <f t="array" ref="DC114">IFERROR(MATCH(TRUE,INDEX($B$14:$B$117&gt;=DB114,0),0),"")</f>
        <v>1</v>
      </c>
      <c r="DD114" s="194">
        <f t="shared" ca="1" si="127"/>
        <v>3.2000000000000006E-3</v>
      </c>
      <c r="DG114" s="194">
        <f t="shared" si="128"/>
        <v>0</v>
      </c>
      <c r="DH114" s="19" t="e">
        <f ca="1"/>
        <v>#N/A</v>
      </c>
      <c r="DI114" s="208" t="e">
        <f t="shared" ca="1" si="129"/>
        <v>#N/A</v>
      </c>
      <c r="DJ114" s="207"/>
      <c r="DK114" s="194"/>
      <c r="DL114" s="198" cm="1">
        <f t="array" ref="DL114">IFERROR(MATCH(TRUE,INDEX($B$14:$B$117&gt;=DK114,0),0),"")</f>
        <v>1</v>
      </c>
      <c r="DM114" s="194">
        <f t="shared" ca="1" si="130"/>
        <v>3.2000000000000006E-3</v>
      </c>
      <c r="DP114" s="194">
        <f t="shared" si="131"/>
        <v>0</v>
      </c>
      <c r="DQ114" s="19" t="e">
        <f ca="1"/>
        <v>#N/A</v>
      </c>
      <c r="DR114" s="208" t="e">
        <f t="shared" ca="1" si="132"/>
        <v>#N/A</v>
      </c>
      <c r="DS114" s="207"/>
      <c r="DT114" s="194"/>
      <c r="DU114" s="198" cm="1">
        <f t="array" ref="DU114">IFERROR(MATCH(TRUE,INDEX($B$14:$B$117&gt;=DT114,0),0),"")</f>
        <v>1</v>
      </c>
      <c r="DV114" s="194">
        <f t="shared" ca="1" si="133"/>
        <v>3.2000000000000006E-3</v>
      </c>
      <c r="DY114" s="194">
        <f t="shared" si="134"/>
        <v>0</v>
      </c>
      <c r="DZ114" s="19" t="e">
        <f ca="1"/>
        <v>#N/A</v>
      </c>
      <c r="EA114" s="208" t="e">
        <f t="shared" ca="1" si="135"/>
        <v>#N/A</v>
      </c>
      <c r="EB114" s="207"/>
      <c r="EC114" s="194"/>
      <c r="ED114" s="198" cm="1">
        <f t="array" ref="ED114">IFERROR(MATCH(TRUE,INDEX($B$14:$B$117&gt;=EC114,0),0),"")</f>
        <v>1</v>
      </c>
      <c r="EE114" s="194">
        <f t="shared" ca="1" si="136"/>
        <v>3.2000000000000006E-3</v>
      </c>
      <c r="EH114" s="194">
        <f t="shared" si="137"/>
        <v>0</v>
      </c>
      <c r="EI114" s="19" t="e">
        <f ca="1"/>
        <v>#N/A</v>
      </c>
      <c r="EJ114" s="208" t="e">
        <f t="shared" ca="1" si="138"/>
        <v>#N/A</v>
      </c>
      <c r="EK114" s="207"/>
      <c r="EL114" s="194"/>
      <c r="EM114" s="198" cm="1">
        <f t="array" ref="EM114">IFERROR(MATCH(TRUE,INDEX($B$14:$B$117&gt;=EL114,0),0),"")</f>
        <v>1</v>
      </c>
      <c r="EN114" s="194">
        <f t="shared" ca="1" si="139"/>
        <v>3.2000000000000006E-3</v>
      </c>
      <c r="EQ114" s="194">
        <f t="shared" si="140"/>
        <v>0</v>
      </c>
      <c r="ER114" s="19" t="e">
        <f ca="1"/>
        <v>#N/A</v>
      </c>
      <c r="ES114" s="208" t="e">
        <f t="shared" ca="1" si="141"/>
        <v>#N/A</v>
      </c>
      <c r="ET114" s="207"/>
      <c r="EU114" s="194"/>
      <c r="EV114" s="198" cm="1">
        <f t="array" ref="EV114">IFERROR(MATCH(TRUE,INDEX($B$14:$B$117&gt;=EU114,0),0),"")</f>
        <v>1</v>
      </c>
      <c r="EW114" s="194">
        <f t="shared" ca="1" si="142"/>
        <v>3.2000000000000006E-3</v>
      </c>
      <c r="EZ114" s="194">
        <f t="shared" si="143"/>
        <v>0</v>
      </c>
      <c r="FA114" s="19" t="e">
        <f ca="1"/>
        <v>#N/A</v>
      </c>
      <c r="FB114" s="208" t="e">
        <f t="shared" ca="1" si="144"/>
        <v>#N/A</v>
      </c>
      <c r="FC114" s="207"/>
      <c r="FD114" s="194"/>
      <c r="FE114" s="198" cm="1">
        <f t="array" ref="FE114">IFERROR(MATCH(TRUE,INDEX($B$14:$B$117&gt;=FD114,0),0),"")</f>
        <v>1</v>
      </c>
      <c r="FF114" s="194">
        <f t="shared" ca="1" si="145"/>
        <v>3.2000000000000006E-3</v>
      </c>
      <c r="FI114" s="194">
        <f t="shared" si="146"/>
        <v>0</v>
      </c>
      <c r="FJ114" s="19" t="e">
        <f ca="1"/>
        <v>#N/A</v>
      </c>
      <c r="FK114" s="208" t="e">
        <f t="shared" ca="1" si="147"/>
        <v>#N/A</v>
      </c>
      <c r="FL114" s="207"/>
      <c r="FM114" s="194"/>
      <c r="FN114" s="198" cm="1">
        <f t="array" ref="FN114">IFERROR(MATCH(TRUE,INDEX($B$14:$B$117&gt;=FM114,0),0),"")</f>
        <v>1</v>
      </c>
      <c r="FO114" s="194">
        <f t="shared" ca="1" si="148"/>
        <v>3.2000000000000006E-3</v>
      </c>
      <c r="FR114" s="194">
        <f t="shared" si="149"/>
        <v>0</v>
      </c>
      <c r="FS114" s="19" t="e">
        <f ca="1"/>
        <v>#N/A</v>
      </c>
      <c r="FT114" s="208" t="e">
        <f t="shared" ca="1" si="150"/>
        <v>#N/A</v>
      </c>
      <c r="FU114" s="207"/>
      <c r="FV114" s="194"/>
      <c r="FW114" s="198" cm="1">
        <f t="array" ref="FW114">IFERROR(MATCH(TRUE,INDEX($B$14:$B$117&gt;=FV114,0),0),"")</f>
        <v>1</v>
      </c>
      <c r="FX114" s="194">
        <f t="shared" ca="1" si="151"/>
        <v>3.2000000000000006E-3</v>
      </c>
      <c r="GA114" s="194">
        <f t="shared" si="152"/>
        <v>0</v>
      </c>
      <c r="GB114" s="19" t="e">
        <f ca="1"/>
        <v>#N/A</v>
      </c>
      <c r="GC114" s="208" t="e">
        <f t="shared" ca="1" si="153"/>
        <v>#N/A</v>
      </c>
    </row>
    <row r="115" spans="1:185" x14ac:dyDescent="0.2">
      <c r="A115" s="236">
        <v>101</v>
      </c>
      <c r="B115" s="195">
        <v>0.98058252427184434</v>
      </c>
      <c r="C115" s="194">
        <v>0.98809999999999976</v>
      </c>
      <c r="D115" s="195">
        <v>7.4000000000000003E-3</v>
      </c>
      <c r="E115" s="194"/>
      <c r="F115" s="207">
        <f ca="1"/>
        <v>101</v>
      </c>
      <c r="G115" s="194">
        <f ca="1"/>
        <v>0.72661870503597126</v>
      </c>
      <c r="H115" s="198" cm="1">
        <f t="array" aca="1" ref="H115" ca="1">IFERROR(MATCH(TRUE,INDEX($B$14:$B$117&gt;=G115,0),0),"")</f>
        <v>76</v>
      </c>
      <c r="I115" s="194">
        <f t="shared" ca="1" si="98"/>
        <v>0.78533884892086336</v>
      </c>
      <c r="L115" s="194">
        <f t="shared" si="154"/>
        <v>0</v>
      </c>
      <c r="M115" s="19">
        <f ca="1"/>
        <v>0</v>
      </c>
      <c r="N115" s="208">
        <f t="shared" ca="1" si="155"/>
        <v>0</v>
      </c>
      <c r="O115" s="207"/>
      <c r="P115" s="194"/>
      <c r="Q115" s="198" cm="1">
        <f t="array" ref="Q115">IFERROR(MATCH(TRUE,INDEX($B$14:$B$117&gt;=P115,0),0),"")</f>
        <v>1</v>
      </c>
      <c r="R115" s="194">
        <f t="shared" ca="1" si="99"/>
        <v>3.2000000000000006E-3</v>
      </c>
      <c r="U115" s="194">
        <f t="shared" si="156"/>
        <v>0</v>
      </c>
      <c r="V115" s="19">
        <f ca="1"/>
        <v>0</v>
      </c>
      <c r="W115" s="208">
        <f t="shared" ca="1" si="157"/>
        <v>0</v>
      </c>
      <c r="X115" s="207"/>
      <c r="Y115" s="194"/>
      <c r="Z115" s="198" cm="1">
        <f t="array" ref="Z115">IFERROR(MATCH(TRUE,INDEX($B$14:$B$117&gt;=Y115,0),0),"")</f>
        <v>1</v>
      </c>
      <c r="AA115" s="194">
        <f t="shared" ca="1" si="100"/>
        <v>3.2000000000000006E-3</v>
      </c>
      <c r="AD115" s="194">
        <f t="shared" si="101"/>
        <v>0</v>
      </c>
      <c r="AE115" s="19">
        <f ca="1"/>
        <v>0</v>
      </c>
      <c r="AF115" s="208">
        <f t="shared" ca="1" si="102"/>
        <v>0</v>
      </c>
      <c r="AG115" s="207"/>
      <c r="AH115" s="194"/>
      <c r="AI115" s="198" cm="1">
        <f t="array" ref="AI115">IFERROR(MATCH(TRUE,INDEX($B$14:$B$117&gt;=AH115,0),0),"")</f>
        <v>1</v>
      </c>
      <c r="AJ115" s="194">
        <f t="shared" ca="1" si="103"/>
        <v>3.2000000000000006E-3</v>
      </c>
      <c r="AM115" s="194">
        <f t="shared" si="104"/>
        <v>0</v>
      </c>
      <c r="AN115" s="19">
        <f ca="1"/>
        <v>0</v>
      </c>
      <c r="AO115" s="208">
        <f t="shared" ca="1" si="105"/>
        <v>0</v>
      </c>
      <c r="AP115" s="207"/>
      <c r="AQ115" s="194"/>
      <c r="AR115" s="198" cm="1">
        <f t="array" ref="AR115">IFERROR(MATCH(TRUE,INDEX($B$14:$B$117&gt;=AQ115,0),0),"")</f>
        <v>1</v>
      </c>
      <c r="AS115" s="194">
        <f t="shared" ca="1" si="106"/>
        <v>3.2000000000000006E-3</v>
      </c>
      <c r="AV115" s="194">
        <f t="shared" si="107"/>
        <v>0</v>
      </c>
      <c r="AW115" s="19">
        <f ca="1"/>
        <v>0</v>
      </c>
      <c r="AX115" s="208">
        <f t="shared" ca="1" si="108"/>
        <v>0</v>
      </c>
      <c r="AY115" s="207"/>
      <c r="AZ115" s="194"/>
      <c r="BA115" s="198" cm="1">
        <f t="array" ref="BA115">IFERROR(MATCH(TRUE,INDEX($B$14:$B$117&gt;=AZ115,0),0),"")</f>
        <v>1</v>
      </c>
      <c r="BB115" s="194">
        <f t="shared" ca="1" si="109"/>
        <v>3.2000000000000006E-3</v>
      </c>
      <c r="BE115" s="194">
        <f t="shared" si="110"/>
        <v>0</v>
      </c>
      <c r="BF115" s="19">
        <f ca="1"/>
        <v>0</v>
      </c>
      <c r="BG115" s="208">
        <f t="shared" ca="1" si="111"/>
        <v>0</v>
      </c>
      <c r="BH115" s="207"/>
      <c r="BI115" s="194"/>
      <c r="BJ115" s="198" cm="1">
        <f t="array" ref="BJ115">IFERROR(MATCH(TRUE,INDEX($B$14:$B$117&gt;=BI115,0),0),"")</f>
        <v>1</v>
      </c>
      <c r="BK115" s="194">
        <f t="shared" ca="1" si="112"/>
        <v>3.2000000000000006E-3</v>
      </c>
      <c r="BN115" s="194">
        <f t="shared" si="113"/>
        <v>0</v>
      </c>
      <c r="BO115" s="19">
        <f ca="1"/>
        <v>0</v>
      </c>
      <c r="BP115" s="208">
        <f t="shared" ca="1" si="114"/>
        <v>0</v>
      </c>
      <c r="BQ115" s="207"/>
      <c r="BR115" s="194"/>
      <c r="BS115" s="198" cm="1">
        <f t="array" ref="BS115">IFERROR(MATCH(TRUE,INDEX($B$14:$B$117&gt;=BR115,0),0),"")</f>
        <v>1</v>
      </c>
      <c r="BT115" s="194">
        <f t="shared" ca="1" si="115"/>
        <v>3.2000000000000006E-3</v>
      </c>
      <c r="BW115" s="194">
        <f t="shared" si="116"/>
        <v>0</v>
      </c>
      <c r="BX115" s="19">
        <f ca="1"/>
        <v>0</v>
      </c>
      <c r="BY115" s="208">
        <f t="shared" ca="1" si="117"/>
        <v>0</v>
      </c>
      <c r="BZ115" s="207"/>
      <c r="CA115" s="194"/>
      <c r="CB115" s="198" cm="1">
        <f t="array" ref="CB115">IFERROR(MATCH(TRUE,INDEX($B$14:$B$117&gt;=CA115,0),0),"")</f>
        <v>1</v>
      </c>
      <c r="CC115" s="194">
        <f t="shared" ca="1" si="118"/>
        <v>3.2000000000000006E-3</v>
      </c>
      <c r="CF115" s="194">
        <f t="shared" si="119"/>
        <v>0</v>
      </c>
      <c r="CG115" s="19">
        <f ca="1"/>
        <v>0</v>
      </c>
      <c r="CH115" s="208">
        <f t="shared" ca="1" si="120"/>
        <v>0</v>
      </c>
      <c r="CI115" s="207"/>
      <c r="CJ115" s="194"/>
      <c r="CK115" s="198" cm="1">
        <f t="array" ref="CK115">IFERROR(MATCH(TRUE,INDEX($B$14:$B$117&gt;=CJ115,0),0),"")</f>
        <v>1</v>
      </c>
      <c r="CL115" s="194">
        <f t="shared" ca="1" si="121"/>
        <v>3.2000000000000006E-3</v>
      </c>
      <c r="CO115" s="194">
        <f t="shared" si="122"/>
        <v>0</v>
      </c>
      <c r="CP115" s="19">
        <f ca="1"/>
        <v>0</v>
      </c>
      <c r="CQ115" s="208">
        <f t="shared" ca="1" si="123"/>
        <v>0</v>
      </c>
      <c r="CR115" s="207"/>
      <c r="CS115" s="194"/>
      <c r="CT115" s="198" cm="1">
        <f t="array" ref="CT115">IFERROR(MATCH(TRUE,INDEX($B$14:$B$117&gt;=CS115,0),0),"")</f>
        <v>1</v>
      </c>
      <c r="CU115" s="194">
        <f t="shared" ca="1" si="124"/>
        <v>3.2000000000000006E-3</v>
      </c>
      <c r="CX115" s="194">
        <f t="shared" si="125"/>
        <v>0</v>
      </c>
      <c r="CY115" s="19" t="e">
        <f ca="1"/>
        <v>#N/A</v>
      </c>
      <c r="CZ115" s="208" t="e">
        <f t="shared" ca="1" si="126"/>
        <v>#N/A</v>
      </c>
      <c r="DA115" s="207"/>
      <c r="DB115" s="194"/>
      <c r="DC115" s="198" cm="1">
        <f t="array" ref="DC115">IFERROR(MATCH(TRUE,INDEX($B$14:$B$117&gt;=DB115,0),0),"")</f>
        <v>1</v>
      </c>
      <c r="DD115" s="194">
        <f t="shared" ca="1" si="127"/>
        <v>3.2000000000000006E-3</v>
      </c>
      <c r="DG115" s="194">
        <f t="shared" si="128"/>
        <v>0</v>
      </c>
      <c r="DH115" s="19" t="e">
        <f ca="1"/>
        <v>#N/A</v>
      </c>
      <c r="DI115" s="208" t="e">
        <f t="shared" ca="1" si="129"/>
        <v>#N/A</v>
      </c>
      <c r="DJ115" s="207"/>
      <c r="DK115" s="194"/>
      <c r="DL115" s="198" cm="1">
        <f t="array" ref="DL115">IFERROR(MATCH(TRUE,INDEX($B$14:$B$117&gt;=DK115,0),0),"")</f>
        <v>1</v>
      </c>
      <c r="DM115" s="194">
        <f t="shared" ca="1" si="130"/>
        <v>3.2000000000000006E-3</v>
      </c>
      <c r="DP115" s="194">
        <f t="shared" si="131"/>
        <v>0</v>
      </c>
      <c r="DQ115" s="19" t="e">
        <f ca="1"/>
        <v>#N/A</v>
      </c>
      <c r="DR115" s="208" t="e">
        <f t="shared" ca="1" si="132"/>
        <v>#N/A</v>
      </c>
      <c r="DS115" s="207"/>
      <c r="DT115" s="194"/>
      <c r="DU115" s="198" cm="1">
        <f t="array" ref="DU115">IFERROR(MATCH(TRUE,INDEX($B$14:$B$117&gt;=DT115,0),0),"")</f>
        <v>1</v>
      </c>
      <c r="DV115" s="194">
        <f t="shared" ca="1" si="133"/>
        <v>3.2000000000000006E-3</v>
      </c>
      <c r="DY115" s="194">
        <f t="shared" si="134"/>
        <v>0</v>
      </c>
      <c r="DZ115" s="19" t="e">
        <f ca="1"/>
        <v>#N/A</v>
      </c>
      <c r="EA115" s="208" t="e">
        <f t="shared" ca="1" si="135"/>
        <v>#N/A</v>
      </c>
      <c r="EB115" s="207"/>
      <c r="EC115" s="194"/>
      <c r="ED115" s="198" cm="1">
        <f t="array" ref="ED115">IFERROR(MATCH(TRUE,INDEX($B$14:$B$117&gt;=EC115,0),0),"")</f>
        <v>1</v>
      </c>
      <c r="EE115" s="194">
        <f t="shared" ca="1" si="136"/>
        <v>3.2000000000000006E-3</v>
      </c>
      <c r="EH115" s="194">
        <f t="shared" si="137"/>
        <v>0</v>
      </c>
      <c r="EI115" s="19" t="e">
        <f ca="1"/>
        <v>#N/A</v>
      </c>
      <c r="EJ115" s="208" t="e">
        <f t="shared" ca="1" si="138"/>
        <v>#N/A</v>
      </c>
      <c r="EK115" s="207"/>
      <c r="EL115" s="194"/>
      <c r="EM115" s="198" cm="1">
        <f t="array" ref="EM115">IFERROR(MATCH(TRUE,INDEX($B$14:$B$117&gt;=EL115,0),0),"")</f>
        <v>1</v>
      </c>
      <c r="EN115" s="194">
        <f t="shared" ca="1" si="139"/>
        <v>3.2000000000000006E-3</v>
      </c>
      <c r="EQ115" s="194">
        <f t="shared" si="140"/>
        <v>0</v>
      </c>
      <c r="ER115" s="19" t="e">
        <f ca="1"/>
        <v>#N/A</v>
      </c>
      <c r="ES115" s="208" t="e">
        <f t="shared" ca="1" si="141"/>
        <v>#N/A</v>
      </c>
      <c r="ET115" s="207"/>
      <c r="EU115" s="194"/>
      <c r="EV115" s="198" cm="1">
        <f t="array" ref="EV115">IFERROR(MATCH(TRUE,INDEX($B$14:$B$117&gt;=EU115,0),0),"")</f>
        <v>1</v>
      </c>
      <c r="EW115" s="194">
        <f t="shared" ca="1" si="142"/>
        <v>3.2000000000000006E-3</v>
      </c>
      <c r="EZ115" s="194">
        <f t="shared" si="143"/>
        <v>0</v>
      </c>
      <c r="FA115" s="19" t="e">
        <f ca="1"/>
        <v>#N/A</v>
      </c>
      <c r="FB115" s="208" t="e">
        <f t="shared" ca="1" si="144"/>
        <v>#N/A</v>
      </c>
      <c r="FC115" s="207"/>
      <c r="FD115" s="194"/>
      <c r="FE115" s="198" cm="1">
        <f t="array" ref="FE115">IFERROR(MATCH(TRUE,INDEX($B$14:$B$117&gt;=FD115,0),0),"")</f>
        <v>1</v>
      </c>
      <c r="FF115" s="194">
        <f t="shared" ca="1" si="145"/>
        <v>3.2000000000000006E-3</v>
      </c>
      <c r="FI115" s="194">
        <f t="shared" si="146"/>
        <v>0</v>
      </c>
      <c r="FJ115" s="19" t="e">
        <f ca="1"/>
        <v>#N/A</v>
      </c>
      <c r="FK115" s="208" t="e">
        <f t="shared" ca="1" si="147"/>
        <v>#N/A</v>
      </c>
      <c r="FL115" s="207"/>
      <c r="FM115" s="194"/>
      <c r="FN115" s="198" cm="1">
        <f t="array" ref="FN115">IFERROR(MATCH(TRUE,INDEX($B$14:$B$117&gt;=FM115,0),0),"")</f>
        <v>1</v>
      </c>
      <c r="FO115" s="194">
        <f t="shared" ca="1" si="148"/>
        <v>3.2000000000000006E-3</v>
      </c>
      <c r="FR115" s="194">
        <f t="shared" si="149"/>
        <v>0</v>
      </c>
      <c r="FS115" s="19" t="e">
        <f ca="1"/>
        <v>#N/A</v>
      </c>
      <c r="FT115" s="208" t="e">
        <f t="shared" ca="1" si="150"/>
        <v>#N/A</v>
      </c>
      <c r="FU115" s="207"/>
      <c r="FV115" s="194"/>
      <c r="FW115" s="198" cm="1">
        <f t="array" ref="FW115">IFERROR(MATCH(TRUE,INDEX($B$14:$B$117&gt;=FV115,0),0),"")</f>
        <v>1</v>
      </c>
      <c r="FX115" s="194">
        <f t="shared" ca="1" si="151"/>
        <v>3.2000000000000006E-3</v>
      </c>
      <c r="GA115" s="194">
        <f t="shared" si="152"/>
        <v>0</v>
      </c>
      <c r="GB115" s="19" t="e">
        <f ca="1"/>
        <v>#N/A</v>
      </c>
      <c r="GC115" s="208" t="e">
        <f t="shared" ca="1" si="153"/>
        <v>#N/A</v>
      </c>
    </row>
    <row r="116" spans="1:185" x14ac:dyDescent="0.2">
      <c r="A116" s="236">
        <v>102</v>
      </c>
      <c r="B116" s="195">
        <v>0.990291262135922</v>
      </c>
      <c r="C116" s="194">
        <v>0.99439999999999973</v>
      </c>
      <c r="D116" s="195">
        <v>6.3E-3</v>
      </c>
      <c r="E116" s="194"/>
      <c r="F116" s="207">
        <f ca="1"/>
        <v>102</v>
      </c>
      <c r="G116" s="194">
        <f ca="1"/>
        <v>0.73381294964028776</v>
      </c>
      <c r="H116" s="198" cm="1">
        <f t="array" aca="1" ref="H116" ca="1">IFERROR(MATCH(TRUE,INDEX($B$14:$B$117&gt;=G116,0),0),"")</f>
        <v>77</v>
      </c>
      <c r="I116" s="194">
        <f t="shared" ca="1" si="98"/>
        <v>0.79171151079136692</v>
      </c>
      <c r="L116" s="194">
        <f t="shared" si="154"/>
        <v>0</v>
      </c>
      <c r="M116" s="19">
        <f ca="1"/>
        <v>0</v>
      </c>
      <c r="N116" s="208">
        <f t="shared" ca="1" si="155"/>
        <v>0</v>
      </c>
      <c r="O116" s="207"/>
      <c r="P116" s="194"/>
      <c r="Q116" s="198" cm="1">
        <f t="array" ref="Q116">IFERROR(MATCH(TRUE,INDEX($B$14:$B$117&gt;=P116,0),0),"")</f>
        <v>1</v>
      </c>
      <c r="R116" s="194">
        <f t="shared" ca="1" si="99"/>
        <v>3.2000000000000006E-3</v>
      </c>
      <c r="U116" s="194">
        <f t="shared" si="156"/>
        <v>0</v>
      </c>
      <c r="V116" s="19">
        <f ca="1"/>
        <v>0</v>
      </c>
      <c r="W116" s="208">
        <f t="shared" ca="1" si="157"/>
        <v>0</v>
      </c>
      <c r="X116" s="207"/>
      <c r="Y116" s="194"/>
      <c r="Z116" s="198" cm="1">
        <f t="array" ref="Z116">IFERROR(MATCH(TRUE,INDEX($B$14:$B$117&gt;=Y116,0),0),"")</f>
        <v>1</v>
      </c>
      <c r="AA116" s="194">
        <f t="shared" ca="1" si="100"/>
        <v>3.2000000000000006E-3</v>
      </c>
      <c r="AD116" s="194">
        <f t="shared" si="101"/>
        <v>0</v>
      </c>
      <c r="AE116" s="19">
        <f ca="1"/>
        <v>0</v>
      </c>
      <c r="AF116" s="208">
        <f t="shared" ca="1" si="102"/>
        <v>0</v>
      </c>
      <c r="AG116" s="207"/>
      <c r="AH116" s="194"/>
      <c r="AI116" s="198" cm="1">
        <f t="array" ref="AI116">IFERROR(MATCH(TRUE,INDEX($B$14:$B$117&gt;=AH116,0),0),"")</f>
        <v>1</v>
      </c>
      <c r="AJ116" s="194">
        <f t="shared" ca="1" si="103"/>
        <v>3.2000000000000006E-3</v>
      </c>
      <c r="AM116" s="194">
        <f t="shared" si="104"/>
        <v>0</v>
      </c>
      <c r="AN116" s="19">
        <f ca="1"/>
        <v>0</v>
      </c>
      <c r="AO116" s="208">
        <f t="shared" ca="1" si="105"/>
        <v>0</v>
      </c>
      <c r="AP116" s="207"/>
      <c r="AQ116" s="194"/>
      <c r="AR116" s="198" cm="1">
        <f t="array" ref="AR116">IFERROR(MATCH(TRUE,INDEX($B$14:$B$117&gt;=AQ116,0),0),"")</f>
        <v>1</v>
      </c>
      <c r="AS116" s="194">
        <f t="shared" ca="1" si="106"/>
        <v>3.2000000000000006E-3</v>
      </c>
      <c r="AV116" s="194">
        <f t="shared" si="107"/>
        <v>0</v>
      </c>
      <c r="AW116" s="19">
        <f ca="1"/>
        <v>0</v>
      </c>
      <c r="AX116" s="208">
        <f t="shared" ca="1" si="108"/>
        <v>0</v>
      </c>
      <c r="AY116" s="207"/>
      <c r="AZ116" s="194"/>
      <c r="BA116" s="198" cm="1">
        <f t="array" ref="BA116">IFERROR(MATCH(TRUE,INDEX($B$14:$B$117&gt;=AZ116,0),0),"")</f>
        <v>1</v>
      </c>
      <c r="BB116" s="194">
        <f t="shared" ca="1" si="109"/>
        <v>3.2000000000000006E-3</v>
      </c>
      <c r="BE116" s="194">
        <f t="shared" si="110"/>
        <v>0</v>
      </c>
      <c r="BF116" s="19">
        <f ca="1"/>
        <v>0</v>
      </c>
      <c r="BG116" s="208">
        <f t="shared" ca="1" si="111"/>
        <v>0</v>
      </c>
      <c r="BH116" s="207"/>
      <c r="BI116" s="194"/>
      <c r="BJ116" s="198" cm="1">
        <f t="array" ref="BJ116">IFERROR(MATCH(TRUE,INDEX($B$14:$B$117&gt;=BI116,0),0),"")</f>
        <v>1</v>
      </c>
      <c r="BK116" s="194">
        <f t="shared" ca="1" si="112"/>
        <v>3.2000000000000006E-3</v>
      </c>
      <c r="BN116" s="194">
        <f t="shared" si="113"/>
        <v>0</v>
      </c>
      <c r="BO116" s="19">
        <f ca="1"/>
        <v>0</v>
      </c>
      <c r="BP116" s="208">
        <f t="shared" ca="1" si="114"/>
        <v>0</v>
      </c>
      <c r="BQ116" s="207"/>
      <c r="BR116" s="194"/>
      <c r="BS116" s="198" cm="1">
        <f t="array" ref="BS116">IFERROR(MATCH(TRUE,INDEX($B$14:$B$117&gt;=BR116,0),0),"")</f>
        <v>1</v>
      </c>
      <c r="BT116" s="194">
        <f t="shared" ca="1" si="115"/>
        <v>3.2000000000000006E-3</v>
      </c>
      <c r="BW116" s="194">
        <f t="shared" si="116"/>
        <v>0</v>
      </c>
      <c r="BX116" s="19">
        <f ca="1"/>
        <v>0</v>
      </c>
      <c r="BY116" s="208">
        <f t="shared" ca="1" si="117"/>
        <v>0</v>
      </c>
      <c r="BZ116" s="207"/>
      <c r="CA116" s="194"/>
      <c r="CB116" s="198" cm="1">
        <f t="array" ref="CB116">IFERROR(MATCH(TRUE,INDEX($B$14:$B$117&gt;=CA116,0),0),"")</f>
        <v>1</v>
      </c>
      <c r="CC116" s="194">
        <f t="shared" ca="1" si="118"/>
        <v>3.2000000000000006E-3</v>
      </c>
      <c r="CF116" s="194">
        <f t="shared" si="119"/>
        <v>0</v>
      </c>
      <c r="CG116" s="19">
        <f ca="1"/>
        <v>0</v>
      </c>
      <c r="CH116" s="208">
        <f t="shared" ca="1" si="120"/>
        <v>0</v>
      </c>
      <c r="CI116" s="207"/>
      <c r="CJ116" s="194"/>
      <c r="CK116" s="198" cm="1">
        <f t="array" ref="CK116">IFERROR(MATCH(TRUE,INDEX($B$14:$B$117&gt;=CJ116,0),0),"")</f>
        <v>1</v>
      </c>
      <c r="CL116" s="194">
        <f t="shared" ca="1" si="121"/>
        <v>3.2000000000000006E-3</v>
      </c>
      <c r="CO116" s="194">
        <f t="shared" si="122"/>
        <v>0</v>
      </c>
      <c r="CP116" s="19">
        <f ca="1"/>
        <v>0</v>
      </c>
      <c r="CQ116" s="208">
        <f t="shared" ca="1" si="123"/>
        <v>0</v>
      </c>
      <c r="CR116" s="207"/>
      <c r="CS116" s="194"/>
      <c r="CT116" s="198" cm="1">
        <f t="array" ref="CT116">IFERROR(MATCH(TRUE,INDEX($B$14:$B$117&gt;=CS116,0),0),"")</f>
        <v>1</v>
      </c>
      <c r="CU116" s="194">
        <f t="shared" ca="1" si="124"/>
        <v>3.2000000000000006E-3</v>
      </c>
      <c r="CX116" s="194">
        <f t="shared" si="125"/>
        <v>0</v>
      </c>
      <c r="CY116" s="19" t="e">
        <f ca="1"/>
        <v>#N/A</v>
      </c>
      <c r="CZ116" s="208" t="e">
        <f t="shared" ca="1" si="126"/>
        <v>#N/A</v>
      </c>
      <c r="DA116" s="207"/>
      <c r="DB116" s="194"/>
      <c r="DC116" s="198" cm="1">
        <f t="array" ref="DC116">IFERROR(MATCH(TRUE,INDEX($B$14:$B$117&gt;=DB116,0),0),"")</f>
        <v>1</v>
      </c>
      <c r="DD116" s="194">
        <f t="shared" ca="1" si="127"/>
        <v>3.2000000000000006E-3</v>
      </c>
      <c r="DG116" s="194">
        <f t="shared" si="128"/>
        <v>0</v>
      </c>
      <c r="DH116" s="19" t="e">
        <f ca="1"/>
        <v>#N/A</v>
      </c>
      <c r="DI116" s="208" t="e">
        <f t="shared" ca="1" si="129"/>
        <v>#N/A</v>
      </c>
      <c r="DJ116" s="207"/>
      <c r="DK116" s="194"/>
      <c r="DL116" s="198" cm="1">
        <f t="array" ref="DL116">IFERROR(MATCH(TRUE,INDEX($B$14:$B$117&gt;=DK116,0),0),"")</f>
        <v>1</v>
      </c>
      <c r="DM116" s="194">
        <f t="shared" ca="1" si="130"/>
        <v>3.2000000000000006E-3</v>
      </c>
      <c r="DP116" s="194">
        <f t="shared" si="131"/>
        <v>0</v>
      </c>
      <c r="DQ116" s="19" t="e">
        <f ca="1"/>
        <v>#N/A</v>
      </c>
      <c r="DR116" s="208" t="e">
        <f t="shared" ca="1" si="132"/>
        <v>#N/A</v>
      </c>
      <c r="DS116" s="207"/>
      <c r="DT116" s="194"/>
      <c r="DU116" s="198" cm="1">
        <f t="array" ref="DU116">IFERROR(MATCH(TRUE,INDEX($B$14:$B$117&gt;=DT116,0),0),"")</f>
        <v>1</v>
      </c>
      <c r="DV116" s="194">
        <f t="shared" ca="1" si="133"/>
        <v>3.2000000000000006E-3</v>
      </c>
      <c r="DY116" s="194">
        <f t="shared" si="134"/>
        <v>0</v>
      </c>
      <c r="DZ116" s="19" t="e">
        <f ca="1"/>
        <v>#N/A</v>
      </c>
      <c r="EA116" s="208" t="e">
        <f t="shared" ca="1" si="135"/>
        <v>#N/A</v>
      </c>
      <c r="EB116" s="207"/>
      <c r="EC116" s="194"/>
      <c r="ED116" s="198" cm="1">
        <f t="array" ref="ED116">IFERROR(MATCH(TRUE,INDEX($B$14:$B$117&gt;=EC116,0),0),"")</f>
        <v>1</v>
      </c>
      <c r="EE116" s="194">
        <f t="shared" ca="1" si="136"/>
        <v>3.2000000000000006E-3</v>
      </c>
      <c r="EH116" s="194">
        <f t="shared" si="137"/>
        <v>0</v>
      </c>
      <c r="EI116" s="19" t="e">
        <f ca="1"/>
        <v>#N/A</v>
      </c>
      <c r="EJ116" s="208" t="e">
        <f t="shared" ca="1" si="138"/>
        <v>#N/A</v>
      </c>
      <c r="EK116" s="207"/>
      <c r="EL116" s="194"/>
      <c r="EM116" s="198" cm="1">
        <f t="array" ref="EM116">IFERROR(MATCH(TRUE,INDEX($B$14:$B$117&gt;=EL116,0),0),"")</f>
        <v>1</v>
      </c>
      <c r="EN116" s="194">
        <f t="shared" ca="1" si="139"/>
        <v>3.2000000000000006E-3</v>
      </c>
      <c r="EQ116" s="194">
        <f t="shared" si="140"/>
        <v>0</v>
      </c>
      <c r="ER116" s="19" t="e">
        <f ca="1"/>
        <v>#N/A</v>
      </c>
      <c r="ES116" s="208" t="e">
        <f t="shared" ca="1" si="141"/>
        <v>#N/A</v>
      </c>
      <c r="ET116" s="207"/>
      <c r="EU116" s="194"/>
      <c r="EV116" s="198" cm="1">
        <f t="array" ref="EV116">IFERROR(MATCH(TRUE,INDEX($B$14:$B$117&gt;=EU116,0),0),"")</f>
        <v>1</v>
      </c>
      <c r="EW116" s="194">
        <f t="shared" ca="1" si="142"/>
        <v>3.2000000000000006E-3</v>
      </c>
      <c r="EZ116" s="194">
        <f t="shared" si="143"/>
        <v>0</v>
      </c>
      <c r="FA116" s="19" t="e">
        <f ca="1"/>
        <v>#N/A</v>
      </c>
      <c r="FB116" s="208" t="e">
        <f t="shared" ca="1" si="144"/>
        <v>#N/A</v>
      </c>
      <c r="FC116" s="207"/>
      <c r="FD116" s="194"/>
      <c r="FE116" s="198" cm="1">
        <f t="array" ref="FE116">IFERROR(MATCH(TRUE,INDEX($B$14:$B$117&gt;=FD116,0),0),"")</f>
        <v>1</v>
      </c>
      <c r="FF116" s="194">
        <f t="shared" ca="1" si="145"/>
        <v>3.2000000000000006E-3</v>
      </c>
      <c r="FI116" s="194">
        <f t="shared" si="146"/>
        <v>0</v>
      </c>
      <c r="FJ116" s="19" t="e">
        <f ca="1"/>
        <v>#N/A</v>
      </c>
      <c r="FK116" s="208" t="e">
        <f t="shared" ca="1" si="147"/>
        <v>#N/A</v>
      </c>
      <c r="FL116" s="207"/>
      <c r="FM116" s="194"/>
      <c r="FN116" s="198" cm="1">
        <f t="array" ref="FN116">IFERROR(MATCH(TRUE,INDEX($B$14:$B$117&gt;=FM116,0),0),"")</f>
        <v>1</v>
      </c>
      <c r="FO116" s="194">
        <f t="shared" ca="1" si="148"/>
        <v>3.2000000000000006E-3</v>
      </c>
      <c r="FR116" s="194">
        <f t="shared" si="149"/>
        <v>0</v>
      </c>
      <c r="FS116" s="19" t="e">
        <f ca="1"/>
        <v>#N/A</v>
      </c>
      <c r="FT116" s="208" t="e">
        <f t="shared" ca="1" si="150"/>
        <v>#N/A</v>
      </c>
      <c r="FU116" s="207"/>
      <c r="FV116" s="194"/>
      <c r="FW116" s="198" cm="1">
        <f t="array" ref="FW116">IFERROR(MATCH(TRUE,INDEX($B$14:$B$117&gt;=FV116,0),0),"")</f>
        <v>1</v>
      </c>
      <c r="FX116" s="194">
        <f t="shared" ca="1" si="151"/>
        <v>3.2000000000000006E-3</v>
      </c>
      <c r="GA116" s="194">
        <f t="shared" si="152"/>
        <v>0</v>
      </c>
      <c r="GB116" s="19" t="e">
        <f ca="1"/>
        <v>#N/A</v>
      </c>
      <c r="GC116" s="208" t="e">
        <f t="shared" ca="1" si="153"/>
        <v>#N/A</v>
      </c>
    </row>
    <row r="117" spans="1:185" x14ac:dyDescent="0.2">
      <c r="A117" s="237">
        <v>103</v>
      </c>
      <c r="B117" s="238">
        <v>0.99999999999999967</v>
      </c>
      <c r="C117" s="239">
        <v>0.99989999999999968</v>
      </c>
      <c r="D117" s="238">
        <v>5.4999999999999997E-3</v>
      </c>
      <c r="E117" s="194"/>
      <c r="F117" s="207">
        <f ca="1"/>
        <v>103</v>
      </c>
      <c r="G117" s="194">
        <f ca="1"/>
        <v>0.74100719424460437</v>
      </c>
      <c r="H117" s="198" cm="1">
        <f t="array" aca="1" ref="H117" ca="1">IFERROR(MATCH(TRUE,INDEX($B$14:$B$117&gt;=G117,0),0),"")</f>
        <v>78</v>
      </c>
      <c r="I117" s="194">
        <f t="shared" ca="1" si="98"/>
        <v>0.79815179856115137</v>
      </c>
      <c r="L117" s="194">
        <f t="shared" si="154"/>
        <v>0</v>
      </c>
      <c r="M117" s="19">
        <f ca="1"/>
        <v>0</v>
      </c>
      <c r="N117" s="208">
        <f t="shared" ca="1" si="155"/>
        <v>0</v>
      </c>
      <c r="O117" s="207"/>
      <c r="P117" s="194"/>
      <c r="Q117" s="198" cm="1">
        <f t="array" ref="Q117">IFERROR(MATCH(TRUE,INDEX($B$14:$B$117&gt;=P117,0),0),"")</f>
        <v>1</v>
      </c>
      <c r="R117" s="194">
        <f t="shared" ca="1" si="99"/>
        <v>3.2000000000000006E-3</v>
      </c>
      <c r="U117" s="194">
        <f t="shared" si="156"/>
        <v>0</v>
      </c>
      <c r="V117" s="19">
        <f ca="1"/>
        <v>0</v>
      </c>
      <c r="W117" s="208">
        <f t="shared" ca="1" si="157"/>
        <v>0</v>
      </c>
      <c r="X117" s="207"/>
      <c r="Y117" s="194"/>
      <c r="Z117" s="198" cm="1">
        <f t="array" ref="Z117">IFERROR(MATCH(TRUE,INDEX($B$14:$B$117&gt;=Y117,0),0),"")</f>
        <v>1</v>
      </c>
      <c r="AA117" s="194">
        <f t="shared" ca="1" si="100"/>
        <v>3.2000000000000006E-3</v>
      </c>
      <c r="AD117" s="194">
        <f t="shared" si="101"/>
        <v>0</v>
      </c>
      <c r="AE117" s="19">
        <f ca="1"/>
        <v>0</v>
      </c>
      <c r="AF117" s="208">
        <f t="shared" ca="1" si="102"/>
        <v>0</v>
      </c>
      <c r="AG117" s="207"/>
      <c r="AH117" s="194"/>
      <c r="AI117" s="198" cm="1">
        <f t="array" ref="AI117">IFERROR(MATCH(TRUE,INDEX($B$14:$B$117&gt;=AH117,0),0),"")</f>
        <v>1</v>
      </c>
      <c r="AJ117" s="194">
        <f t="shared" ca="1" si="103"/>
        <v>3.2000000000000006E-3</v>
      </c>
      <c r="AM117" s="194">
        <f t="shared" si="104"/>
        <v>0</v>
      </c>
      <c r="AN117" s="19">
        <f ca="1"/>
        <v>0</v>
      </c>
      <c r="AO117" s="208">
        <f t="shared" ca="1" si="105"/>
        <v>0</v>
      </c>
      <c r="AP117" s="207"/>
      <c r="AQ117" s="194"/>
      <c r="AR117" s="198" cm="1">
        <f t="array" ref="AR117">IFERROR(MATCH(TRUE,INDEX($B$14:$B$117&gt;=AQ117,0),0),"")</f>
        <v>1</v>
      </c>
      <c r="AS117" s="194">
        <f t="shared" ca="1" si="106"/>
        <v>3.2000000000000006E-3</v>
      </c>
      <c r="AV117" s="194">
        <f t="shared" si="107"/>
        <v>0</v>
      </c>
      <c r="AW117" s="19">
        <f ca="1"/>
        <v>0</v>
      </c>
      <c r="AX117" s="208">
        <f t="shared" ca="1" si="108"/>
        <v>0</v>
      </c>
      <c r="AY117" s="207"/>
      <c r="AZ117" s="194"/>
      <c r="BA117" s="198" cm="1">
        <f t="array" ref="BA117">IFERROR(MATCH(TRUE,INDEX($B$14:$B$117&gt;=AZ117,0),0),"")</f>
        <v>1</v>
      </c>
      <c r="BB117" s="194">
        <f t="shared" ca="1" si="109"/>
        <v>3.2000000000000006E-3</v>
      </c>
      <c r="BE117" s="194">
        <f t="shared" si="110"/>
        <v>0</v>
      </c>
      <c r="BF117" s="19">
        <f ca="1"/>
        <v>0</v>
      </c>
      <c r="BG117" s="208">
        <f t="shared" ca="1" si="111"/>
        <v>0</v>
      </c>
      <c r="BH117" s="207"/>
      <c r="BI117" s="194"/>
      <c r="BJ117" s="198" cm="1">
        <f t="array" ref="BJ117">IFERROR(MATCH(TRUE,INDEX($B$14:$B$117&gt;=BI117,0),0),"")</f>
        <v>1</v>
      </c>
      <c r="BK117" s="194">
        <f t="shared" ca="1" si="112"/>
        <v>3.2000000000000006E-3</v>
      </c>
      <c r="BN117" s="194">
        <f t="shared" si="113"/>
        <v>0</v>
      </c>
      <c r="BO117" s="19">
        <f ca="1"/>
        <v>0</v>
      </c>
      <c r="BP117" s="208">
        <f t="shared" ca="1" si="114"/>
        <v>0</v>
      </c>
      <c r="BQ117" s="207"/>
      <c r="BR117" s="194"/>
      <c r="BS117" s="198" cm="1">
        <f t="array" ref="BS117">IFERROR(MATCH(TRUE,INDEX($B$14:$B$117&gt;=BR117,0),0),"")</f>
        <v>1</v>
      </c>
      <c r="BT117" s="194">
        <f t="shared" ca="1" si="115"/>
        <v>3.2000000000000006E-3</v>
      </c>
      <c r="BW117" s="194">
        <f t="shared" si="116"/>
        <v>0</v>
      </c>
      <c r="BX117" s="19">
        <f ca="1"/>
        <v>0</v>
      </c>
      <c r="BY117" s="208">
        <f t="shared" ca="1" si="117"/>
        <v>0</v>
      </c>
      <c r="BZ117" s="207"/>
      <c r="CA117" s="194"/>
      <c r="CB117" s="198" cm="1">
        <f t="array" ref="CB117">IFERROR(MATCH(TRUE,INDEX($B$14:$B$117&gt;=CA117,0),0),"")</f>
        <v>1</v>
      </c>
      <c r="CC117" s="194">
        <f t="shared" ca="1" si="118"/>
        <v>3.2000000000000006E-3</v>
      </c>
      <c r="CF117" s="194">
        <f t="shared" si="119"/>
        <v>0</v>
      </c>
      <c r="CG117" s="19">
        <f ca="1"/>
        <v>0</v>
      </c>
      <c r="CH117" s="208">
        <f t="shared" ca="1" si="120"/>
        <v>0</v>
      </c>
      <c r="CI117" s="207"/>
      <c r="CJ117" s="194"/>
      <c r="CK117" s="198" cm="1">
        <f t="array" ref="CK117">IFERROR(MATCH(TRUE,INDEX($B$14:$B$117&gt;=CJ117,0),0),"")</f>
        <v>1</v>
      </c>
      <c r="CL117" s="194">
        <f t="shared" ca="1" si="121"/>
        <v>3.2000000000000006E-3</v>
      </c>
      <c r="CO117" s="194">
        <f t="shared" si="122"/>
        <v>0</v>
      </c>
      <c r="CP117" s="19">
        <f ca="1"/>
        <v>0</v>
      </c>
      <c r="CQ117" s="208">
        <f t="shared" ca="1" si="123"/>
        <v>0</v>
      </c>
      <c r="CR117" s="207"/>
      <c r="CS117" s="194"/>
      <c r="CT117" s="198" cm="1">
        <f t="array" ref="CT117">IFERROR(MATCH(TRUE,INDEX($B$14:$B$117&gt;=CS117,0),0),"")</f>
        <v>1</v>
      </c>
      <c r="CU117" s="194">
        <f t="shared" ca="1" si="124"/>
        <v>3.2000000000000006E-3</v>
      </c>
      <c r="CX117" s="194">
        <f t="shared" si="125"/>
        <v>0</v>
      </c>
      <c r="CY117" s="19" t="e">
        <f ca="1"/>
        <v>#N/A</v>
      </c>
      <c r="CZ117" s="208" t="e">
        <f t="shared" ca="1" si="126"/>
        <v>#N/A</v>
      </c>
      <c r="DA117" s="207"/>
      <c r="DB117" s="194"/>
      <c r="DC117" s="198" cm="1">
        <f t="array" ref="DC117">IFERROR(MATCH(TRUE,INDEX($B$14:$B$117&gt;=DB117,0),0),"")</f>
        <v>1</v>
      </c>
      <c r="DD117" s="194">
        <f t="shared" ca="1" si="127"/>
        <v>3.2000000000000006E-3</v>
      </c>
      <c r="DG117" s="194">
        <f t="shared" si="128"/>
        <v>0</v>
      </c>
      <c r="DH117" s="19" t="e">
        <f ca="1"/>
        <v>#N/A</v>
      </c>
      <c r="DI117" s="208" t="e">
        <f t="shared" ca="1" si="129"/>
        <v>#N/A</v>
      </c>
      <c r="DJ117" s="207"/>
      <c r="DK117" s="194"/>
      <c r="DL117" s="198" cm="1">
        <f t="array" ref="DL117">IFERROR(MATCH(TRUE,INDEX($B$14:$B$117&gt;=DK117,0),0),"")</f>
        <v>1</v>
      </c>
      <c r="DM117" s="194">
        <f t="shared" ca="1" si="130"/>
        <v>3.2000000000000006E-3</v>
      </c>
      <c r="DP117" s="194">
        <f t="shared" si="131"/>
        <v>0</v>
      </c>
      <c r="DQ117" s="19" t="e">
        <f ca="1"/>
        <v>#N/A</v>
      </c>
      <c r="DR117" s="208" t="e">
        <f t="shared" ca="1" si="132"/>
        <v>#N/A</v>
      </c>
      <c r="DS117" s="207"/>
      <c r="DT117" s="194"/>
      <c r="DU117" s="198" cm="1">
        <f t="array" ref="DU117">IFERROR(MATCH(TRUE,INDEX($B$14:$B$117&gt;=DT117,0),0),"")</f>
        <v>1</v>
      </c>
      <c r="DV117" s="194">
        <f t="shared" ca="1" si="133"/>
        <v>3.2000000000000006E-3</v>
      </c>
      <c r="DY117" s="194">
        <f t="shared" si="134"/>
        <v>0</v>
      </c>
      <c r="DZ117" s="19" t="e">
        <f ca="1"/>
        <v>#N/A</v>
      </c>
      <c r="EA117" s="208" t="e">
        <f t="shared" ca="1" si="135"/>
        <v>#N/A</v>
      </c>
      <c r="EB117" s="207"/>
      <c r="EC117" s="194"/>
      <c r="ED117" s="198" cm="1">
        <f t="array" ref="ED117">IFERROR(MATCH(TRUE,INDEX($B$14:$B$117&gt;=EC117,0),0),"")</f>
        <v>1</v>
      </c>
      <c r="EE117" s="194">
        <f t="shared" ca="1" si="136"/>
        <v>3.2000000000000006E-3</v>
      </c>
      <c r="EH117" s="194">
        <f t="shared" si="137"/>
        <v>0</v>
      </c>
      <c r="EI117" s="19" t="e">
        <f ca="1"/>
        <v>#N/A</v>
      </c>
      <c r="EJ117" s="208" t="e">
        <f t="shared" ca="1" si="138"/>
        <v>#N/A</v>
      </c>
      <c r="EK117" s="207"/>
      <c r="EL117" s="194"/>
      <c r="EM117" s="198" cm="1">
        <f t="array" ref="EM117">IFERROR(MATCH(TRUE,INDEX($B$14:$B$117&gt;=EL117,0),0),"")</f>
        <v>1</v>
      </c>
      <c r="EN117" s="194">
        <f t="shared" ca="1" si="139"/>
        <v>3.2000000000000006E-3</v>
      </c>
      <c r="EQ117" s="194">
        <f t="shared" si="140"/>
        <v>0</v>
      </c>
      <c r="ER117" s="19" t="e">
        <f ca="1"/>
        <v>#N/A</v>
      </c>
      <c r="ES117" s="208" t="e">
        <f t="shared" ca="1" si="141"/>
        <v>#N/A</v>
      </c>
      <c r="ET117" s="207"/>
      <c r="EU117" s="194"/>
      <c r="EV117" s="198" cm="1">
        <f t="array" ref="EV117">IFERROR(MATCH(TRUE,INDEX($B$14:$B$117&gt;=EU117,0),0),"")</f>
        <v>1</v>
      </c>
      <c r="EW117" s="194">
        <f t="shared" ca="1" si="142"/>
        <v>3.2000000000000006E-3</v>
      </c>
      <c r="EZ117" s="194">
        <f t="shared" si="143"/>
        <v>0</v>
      </c>
      <c r="FA117" s="19" t="e">
        <f ca="1"/>
        <v>#N/A</v>
      </c>
      <c r="FB117" s="208" t="e">
        <f t="shared" ca="1" si="144"/>
        <v>#N/A</v>
      </c>
      <c r="FC117" s="207"/>
      <c r="FD117" s="194"/>
      <c r="FE117" s="198" cm="1">
        <f t="array" ref="FE117">IFERROR(MATCH(TRUE,INDEX($B$14:$B$117&gt;=FD117,0),0),"")</f>
        <v>1</v>
      </c>
      <c r="FF117" s="194">
        <f t="shared" ca="1" si="145"/>
        <v>3.2000000000000006E-3</v>
      </c>
      <c r="FI117" s="194">
        <f t="shared" si="146"/>
        <v>0</v>
      </c>
      <c r="FJ117" s="19" t="e">
        <f ca="1"/>
        <v>#N/A</v>
      </c>
      <c r="FK117" s="208" t="e">
        <f t="shared" ca="1" si="147"/>
        <v>#N/A</v>
      </c>
      <c r="FL117" s="207"/>
      <c r="FM117" s="194"/>
      <c r="FN117" s="198" cm="1">
        <f t="array" ref="FN117">IFERROR(MATCH(TRUE,INDEX($B$14:$B$117&gt;=FM117,0),0),"")</f>
        <v>1</v>
      </c>
      <c r="FO117" s="194">
        <f t="shared" ca="1" si="148"/>
        <v>3.2000000000000006E-3</v>
      </c>
      <c r="FR117" s="194">
        <f t="shared" si="149"/>
        <v>0</v>
      </c>
      <c r="FS117" s="19" t="e">
        <f ca="1"/>
        <v>#N/A</v>
      </c>
      <c r="FT117" s="208" t="e">
        <f t="shared" ca="1" si="150"/>
        <v>#N/A</v>
      </c>
      <c r="FU117" s="207"/>
      <c r="FV117" s="194"/>
      <c r="FW117" s="198" cm="1">
        <f t="array" ref="FW117">IFERROR(MATCH(TRUE,INDEX($B$14:$B$117&gt;=FV117,0),0),"")</f>
        <v>1</v>
      </c>
      <c r="FX117" s="194">
        <f t="shared" ca="1" si="151"/>
        <v>3.2000000000000006E-3</v>
      </c>
      <c r="GA117" s="194">
        <f t="shared" si="152"/>
        <v>0</v>
      </c>
      <c r="GB117" s="19" t="e">
        <f ca="1"/>
        <v>#N/A</v>
      </c>
      <c r="GC117" s="208" t="e">
        <f t="shared" ca="1" si="153"/>
        <v>#N/A</v>
      </c>
    </row>
    <row r="118" spans="1:185" x14ac:dyDescent="0.2">
      <c r="F118" s="207">
        <f ca="1"/>
        <v>104</v>
      </c>
      <c r="G118" s="194">
        <f ca="1"/>
        <v>0.74820143884892087</v>
      </c>
      <c r="H118" s="198" cm="1">
        <f t="array" aca="1" ref="H118" ca="1">IFERROR(MATCH(TRUE,INDEX($B$14:$B$117&gt;=G118,0),0),"")</f>
        <v>79</v>
      </c>
      <c r="I118" s="194">
        <f t="shared" ca="1" si="98"/>
        <v>0.80482446043165479</v>
      </c>
      <c r="L118" s="194">
        <f t="shared" si="154"/>
        <v>0</v>
      </c>
      <c r="M118" s="19">
        <f ca="1"/>
        <v>0</v>
      </c>
      <c r="N118" s="208">
        <f t="shared" ca="1" si="155"/>
        <v>0</v>
      </c>
      <c r="O118" s="207"/>
      <c r="P118" s="194"/>
      <c r="Q118" s="198" cm="1">
        <f t="array" ref="Q118">IFERROR(MATCH(TRUE,INDEX($B$14:$B$117&gt;=P118,0),0),"")</f>
        <v>1</v>
      </c>
      <c r="R118" s="194">
        <f t="shared" ca="1" si="99"/>
        <v>3.2000000000000006E-3</v>
      </c>
      <c r="U118" s="194">
        <f t="shared" si="156"/>
        <v>0</v>
      </c>
      <c r="V118" s="19">
        <f ca="1"/>
        <v>0</v>
      </c>
      <c r="W118" s="208">
        <f t="shared" ca="1" si="157"/>
        <v>0</v>
      </c>
      <c r="X118" s="207"/>
      <c r="Y118" s="194"/>
      <c r="Z118" s="198" cm="1">
        <f t="array" ref="Z118">IFERROR(MATCH(TRUE,INDEX($B$14:$B$117&gt;=Y118,0),0),"")</f>
        <v>1</v>
      </c>
      <c r="AA118" s="194">
        <f t="shared" ca="1" si="100"/>
        <v>3.2000000000000006E-3</v>
      </c>
      <c r="AD118" s="194">
        <f t="shared" si="101"/>
        <v>0</v>
      </c>
      <c r="AE118" s="19">
        <f ca="1"/>
        <v>0</v>
      </c>
      <c r="AF118" s="208">
        <f t="shared" ca="1" si="102"/>
        <v>0</v>
      </c>
      <c r="AG118" s="207"/>
      <c r="AH118" s="194"/>
      <c r="AI118" s="198" cm="1">
        <f t="array" ref="AI118">IFERROR(MATCH(TRUE,INDEX($B$14:$B$117&gt;=AH118,0),0),"")</f>
        <v>1</v>
      </c>
      <c r="AJ118" s="194">
        <f t="shared" ca="1" si="103"/>
        <v>3.2000000000000006E-3</v>
      </c>
      <c r="AM118" s="194">
        <f t="shared" si="104"/>
        <v>0</v>
      </c>
      <c r="AN118" s="19">
        <f ca="1"/>
        <v>0</v>
      </c>
      <c r="AO118" s="208">
        <f t="shared" ca="1" si="105"/>
        <v>0</v>
      </c>
      <c r="AP118" s="207"/>
      <c r="AQ118" s="194"/>
      <c r="AR118" s="198" cm="1">
        <f t="array" ref="AR118">IFERROR(MATCH(TRUE,INDEX($B$14:$B$117&gt;=AQ118,0),0),"")</f>
        <v>1</v>
      </c>
      <c r="AS118" s="194">
        <f t="shared" ca="1" si="106"/>
        <v>3.2000000000000006E-3</v>
      </c>
      <c r="AV118" s="194">
        <f t="shared" si="107"/>
        <v>0</v>
      </c>
      <c r="AW118" s="19">
        <f ca="1"/>
        <v>0</v>
      </c>
      <c r="AX118" s="208">
        <f t="shared" ca="1" si="108"/>
        <v>0</v>
      </c>
      <c r="AY118" s="207"/>
      <c r="AZ118" s="194"/>
      <c r="BA118" s="198" cm="1">
        <f t="array" ref="BA118">IFERROR(MATCH(TRUE,INDEX($B$14:$B$117&gt;=AZ118,0),0),"")</f>
        <v>1</v>
      </c>
      <c r="BB118" s="194">
        <f t="shared" ca="1" si="109"/>
        <v>3.2000000000000006E-3</v>
      </c>
      <c r="BE118" s="194">
        <f t="shared" si="110"/>
        <v>0</v>
      </c>
      <c r="BF118" s="19">
        <f ca="1"/>
        <v>0</v>
      </c>
      <c r="BG118" s="208">
        <f t="shared" ca="1" si="111"/>
        <v>0</v>
      </c>
      <c r="BH118" s="207"/>
      <c r="BI118" s="194"/>
      <c r="BJ118" s="198" cm="1">
        <f t="array" ref="BJ118">IFERROR(MATCH(TRUE,INDEX($B$14:$B$117&gt;=BI118,0),0),"")</f>
        <v>1</v>
      </c>
      <c r="BK118" s="194">
        <f t="shared" ca="1" si="112"/>
        <v>3.2000000000000006E-3</v>
      </c>
      <c r="BN118" s="194">
        <f t="shared" si="113"/>
        <v>0</v>
      </c>
      <c r="BO118" s="19">
        <f ca="1"/>
        <v>0</v>
      </c>
      <c r="BP118" s="208">
        <f t="shared" ca="1" si="114"/>
        <v>0</v>
      </c>
      <c r="BQ118" s="207"/>
      <c r="BR118" s="194"/>
      <c r="BS118" s="198" cm="1">
        <f t="array" ref="BS118">IFERROR(MATCH(TRUE,INDEX($B$14:$B$117&gt;=BR118,0),0),"")</f>
        <v>1</v>
      </c>
      <c r="BT118" s="194">
        <f t="shared" ca="1" si="115"/>
        <v>3.2000000000000006E-3</v>
      </c>
      <c r="BW118" s="194">
        <f t="shared" si="116"/>
        <v>0</v>
      </c>
      <c r="BX118" s="19">
        <f ca="1"/>
        <v>0</v>
      </c>
      <c r="BY118" s="208">
        <f t="shared" ca="1" si="117"/>
        <v>0</v>
      </c>
      <c r="BZ118" s="207"/>
      <c r="CA118" s="194"/>
      <c r="CB118" s="198" cm="1">
        <f t="array" ref="CB118">IFERROR(MATCH(TRUE,INDEX($B$14:$B$117&gt;=CA118,0),0),"")</f>
        <v>1</v>
      </c>
      <c r="CC118" s="194">
        <f t="shared" ca="1" si="118"/>
        <v>3.2000000000000006E-3</v>
      </c>
      <c r="CF118" s="194">
        <f t="shared" si="119"/>
        <v>0</v>
      </c>
      <c r="CG118" s="19">
        <f ca="1"/>
        <v>0</v>
      </c>
      <c r="CH118" s="208">
        <f t="shared" ca="1" si="120"/>
        <v>0</v>
      </c>
      <c r="CI118" s="207"/>
      <c r="CJ118" s="194"/>
      <c r="CK118" s="198" cm="1">
        <f t="array" ref="CK118">IFERROR(MATCH(TRUE,INDEX($B$14:$B$117&gt;=CJ118,0),0),"")</f>
        <v>1</v>
      </c>
      <c r="CL118" s="194">
        <f t="shared" ca="1" si="121"/>
        <v>3.2000000000000006E-3</v>
      </c>
      <c r="CO118" s="194">
        <f t="shared" si="122"/>
        <v>0</v>
      </c>
      <c r="CP118" s="19">
        <f ca="1"/>
        <v>0</v>
      </c>
      <c r="CQ118" s="208">
        <f t="shared" ca="1" si="123"/>
        <v>0</v>
      </c>
      <c r="CR118" s="207"/>
      <c r="CS118" s="194"/>
      <c r="CT118" s="198" cm="1">
        <f t="array" ref="CT118">IFERROR(MATCH(TRUE,INDEX($B$14:$B$117&gt;=CS118,0),0),"")</f>
        <v>1</v>
      </c>
      <c r="CU118" s="194">
        <f t="shared" ca="1" si="124"/>
        <v>3.2000000000000006E-3</v>
      </c>
      <c r="CX118" s="194">
        <f t="shared" si="125"/>
        <v>0</v>
      </c>
      <c r="CY118" s="19" t="e">
        <f ca="1"/>
        <v>#N/A</v>
      </c>
      <c r="CZ118" s="208" t="e">
        <f t="shared" ca="1" si="126"/>
        <v>#N/A</v>
      </c>
      <c r="DA118" s="207"/>
      <c r="DB118" s="194"/>
      <c r="DC118" s="198" cm="1">
        <f t="array" ref="DC118">IFERROR(MATCH(TRUE,INDEX($B$14:$B$117&gt;=DB118,0),0),"")</f>
        <v>1</v>
      </c>
      <c r="DD118" s="194">
        <f t="shared" ca="1" si="127"/>
        <v>3.2000000000000006E-3</v>
      </c>
      <c r="DG118" s="194">
        <f t="shared" si="128"/>
        <v>0</v>
      </c>
      <c r="DH118" s="19" t="e">
        <f ca="1"/>
        <v>#N/A</v>
      </c>
      <c r="DI118" s="208" t="e">
        <f t="shared" ca="1" si="129"/>
        <v>#N/A</v>
      </c>
      <c r="DJ118" s="207"/>
      <c r="DK118" s="194"/>
      <c r="DL118" s="198" cm="1">
        <f t="array" ref="DL118">IFERROR(MATCH(TRUE,INDEX($B$14:$B$117&gt;=DK118,0),0),"")</f>
        <v>1</v>
      </c>
      <c r="DM118" s="194">
        <f t="shared" ca="1" si="130"/>
        <v>3.2000000000000006E-3</v>
      </c>
      <c r="DP118" s="194">
        <f t="shared" si="131"/>
        <v>0</v>
      </c>
      <c r="DQ118" s="19" t="e">
        <f ca="1"/>
        <v>#N/A</v>
      </c>
      <c r="DR118" s="208" t="e">
        <f t="shared" ca="1" si="132"/>
        <v>#N/A</v>
      </c>
      <c r="DS118" s="207"/>
      <c r="DT118" s="194"/>
      <c r="DU118" s="198" cm="1">
        <f t="array" ref="DU118">IFERROR(MATCH(TRUE,INDEX($B$14:$B$117&gt;=DT118,0),0),"")</f>
        <v>1</v>
      </c>
      <c r="DV118" s="194">
        <f t="shared" ca="1" si="133"/>
        <v>3.2000000000000006E-3</v>
      </c>
      <c r="DY118" s="194">
        <f t="shared" si="134"/>
        <v>0</v>
      </c>
      <c r="DZ118" s="19" t="e">
        <f ca="1"/>
        <v>#N/A</v>
      </c>
      <c r="EA118" s="208" t="e">
        <f t="shared" ca="1" si="135"/>
        <v>#N/A</v>
      </c>
      <c r="EB118" s="207"/>
      <c r="EC118" s="194"/>
      <c r="ED118" s="198" cm="1">
        <f t="array" ref="ED118">IFERROR(MATCH(TRUE,INDEX($B$14:$B$117&gt;=EC118,0),0),"")</f>
        <v>1</v>
      </c>
      <c r="EE118" s="194">
        <f t="shared" ca="1" si="136"/>
        <v>3.2000000000000006E-3</v>
      </c>
      <c r="EH118" s="194">
        <f t="shared" si="137"/>
        <v>0</v>
      </c>
      <c r="EI118" s="19" t="e">
        <f ca="1"/>
        <v>#N/A</v>
      </c>
      <c r="EJ118" s="208" t="e">
        <f t="shared" ca="1" si="138"/>
        <v>#N/A</v>
      </c>
      <c r="EK118" s="207"/>
      <c r="EL118" s="194"/>
      <c r="EM118" s="198" cm="1">
        <f t="array" ref="EM118">IFERROR(MATCH(TRUE,INDEX($B$14:$B$117&gt;=EL118,0),0),"")</f>
        <v>1</v>
      </c>
      <c r="EN118" s="194">
        <f t="shared" ca="1" si="139"/>
        <v>3.2000000000000006E-3</v>
      </c>
      <c r="EQ118" s="194">
        <f t="shared" si="140"/>
        <v>0</v>
      </c>
      <c r="ER118" s="19" t="e">
        <f ca="1"/>
        <v>#N/A</v>
      </c>
      <c r="ES118" s="208" t="e">
        <f t="shared" ca="1" si="141"/>
        <v>#N/A</v>
      </c>
      <c r="ET118" s="207"/>
      <c r="EU118" s="194"/>
      <c r="EV118" s="198" cm="1">
        <f t="array" ref="EV118">IFERROR(MATCH(TRUE,INDEX($B$14:$B$117&gt;=EU118,0),0),"")</f>
        <v>1</v>
      </c>
      <c r="EW118" s="194">
        <f t="shared" ca="1" si="142"/>
        <v>3.2000000000000006E-3</v>
      </c>
      <c r="EZ118" s="194">
        <f t="shared" si="143"/>
        <v>0</v>
      </c>
      <c r="FA118" s="19" t="e">
        <f ca="1"/>
        <v>#N/A</v>
      </c>
      <c r="FB118" s="208" t="e">
        <f t="shared" ca="1" si="144"/>
        <v>#N/A</v>
      </c>
      <c r="FC118" s="207"/>
      <c r="FD118" s="194"/>
      <c r="FE118" s="198" cm="1">
        <f t="array" ref="FE118">IFERROR(MATCH(TRUE,INDEX($B$14:$B$117&gt;=FD118,0),0),"")</f>
        <v>1</v>
      </c>
      <c r="FF118" s="194">
        <f t="shared" ca="1" si="145"/>
        <v>3.2000000000000006E-3</v>
      </c>
      <c r="FI118" s="194">
        <f t="shared" si="146"/>
        <v>0</v>
      </c>
      <c r="FJ118" s="19" t="e">
        <f ca="1"/>
        <v>#N/A</v>
      </c>
      <c r="FK118" s="208" t="e">
        <f t="shared" ca="1" si="147"/>
        <v>#N/A</v>
      </c>
      <c r="FL118" s="207"/>
      <c r="FM118" s="194"/>
      <c r="FN118" s="198" cm="1">
        <f t="array" ref="FN118">IFERROR(MATCH(TRUE,INDEX($B$14:$B$117&gt;=FM118,0),0),"")</f>
        <v>1</v>
      </c>
      <c r="FO118" s="194">
        <f t="shared" ca="1" si="148"/>
        <v>3.2000000000000006E-3</v>
      </c>
      <c r="FR118" s="194">
        <f t="shared" si="149"/>
        <v>0</v>
      </c>
      <c r="FS118" s="19" t="e">
        <f ca="1"/>
        <v>#N/A</v>
      </c>
      <c r="FT118" s="208" t="e">
        <f t="shared" ca="1" si="150"/>
        <v>#N/A</v>
      </c>
      <c r="FU118" s="207"/>
      <c r="FV118" s="194"/>
      <c r="FW118" s="198" cm="1">
        <f t="array" ref="FW118">IFERROR(MATCH(TRUE,INDEX($B$14:$B$117&gt;=FV118,0),0),"")</f>
        <v>1</v>
      </c>
      <c r="FX118" s="194">
        <f t="shared" ca="1" si="151"/>
        <v>3.2000000000000006E-3</v>
      </c>
      <c r="GA118" s="194">
        <f t="shared" si="152"/>
        <v>0</v>
      </c>
      <c r="GB118" s="19" t="e">
        <f ca="1"/>
        <v>#N/A</v>
      </c>
      <c r="GC118" s="208" t="e">
        <f t="shared" ca="1" si="153"/>
        <v>#N/A</v>
      </c>
    </row>
    <row r="119" spans="1:185" x14ac:dyDescent="0.2">
      <c r="F119" s="207">
        <f ca="1"/>
        <v>105</v>
      </c>
      <c r="G119" s="194">
        <f ca="1"/>
        <v>0.75539568345323749</v>
      </c>
      <c r="H119" s="198" cm="1">
        <f t="array" aca="1" ref="H119" ca="1">IFERROR(MATCH(TRUE,INDEX($B$14:$B$117&gt;=G119,0),0),"")</f>
        <v>79</v>
      </c>
      <c r="I119" s="194">
        <f t="shared" ca="1" si="98"/>
        <v>0.81082661870503614</v>
      </c>
      <c r="L119" s="194">
        <f t="shared" si="154"/>
        <v>0</v>
      </c>
      <c r="M119" s="19">
        <f ca="1"/>
        <v>0</v>
      </c>
      <c r="N119" s="208">
        <f t="shared" ca="1" si="155"/>
        <v>0</v>
      </c>
      <c r="O119" s="207"/>
      <c r="P119" s="194"/>
      <c r="Q119" s="198" cm="1">
        <f t="array" ref="Q119">IFERROR(MATCH(TRUE,INDEX($B$14:$B$117&gt;=P119,0),0),"")</f>
        <v>1</v>
      </c>
      <c r="R119" s="194">
        <f t="shared" ca="1" si="99"/>
        <v>3.2000000000000006E-3</v>
      </c>
      <c r="U119" s="194">
        <f t="shared" si="156"/>
        <v>0</v>
      </c>
      <c r="V119" s="19">
        <f ca="1"/>
        <v>0</v>
      </c>
      <c r="W119" s="208">
        <f t="shared" ca="1" si="157"/>
        <v>0</v>
      </c>
      <c r="X119" s="207"/>
      <c r="Y119" s="194"/>
      <c r="Z119" s="198" cm="1">
        <f t="array" ref="Z119">IFERROR(MATCH(TRUE,INDEX($B$14:$B$117&gt;=Y119,0),0),"")</f>
        <v>1</v>
      </c>
      <c r="AA119" s="194">
        <f t="shared" ca="1" si="100"/>
        <v>3.2000000000000006E-3</v>
      </c>
      <c r="AD119" s="194">
        <f t="shared" si="101"/>
        <v>0</v>
      </c>
      <c r="AE119" s="19">
        <f ca="1"/>
        <v>0</v>
      </c>
      <c r="AF119" s="208">
        <f t="shared" ca="1" si="102"/>
        <v>0</v>
      </c>
      <c r="AG119" s="207"/>
      <c r="AH119" s="194"/>
      <c r="AI119" s="198" cm="1">
        <f t="array" ref="AI119">IFERROR(MATCH(TRUE,INDEX($B$14:$B$117&gt;=AH119,0),0),"")</f>
        <v>1</v>
      </c>
      <c r="AJ119" s="194">
        <f t="shared" ca="1" si="103"/>
        <v>3.2000000000000006E-3</v>
      </c>
      <c r="AM119" s="194">
        <f t="shared" si="104"/>
        <v>0</v>
      </c>
      <c r="AN119" s="19">
        <f ca="1"/>
        <v>0</v>
      </c>
      <c r="AO119" s="208">
        <f t="shared" ca="1" si="105"/>
        <v>0</v>
      </c>
      <c r="AP119" s="207"/>
      <c r="AQ119" s="194"/>
      <c r="AR119" s="198" cm="1">
        <f t="array" ref="AR119">IFERROR(MATCH(TRUE,INDEX($B$14:$B$117&gt;=AQ119,0),0),"")</f>
        <v>1</v>
      </c>
      <c r="AS119" s="194">
        <f t="shared" ca="1" si="106"/>
        <v>3.2000000000000006E-3</v>
      </c>
      <c r="AV119" s="194">
        <f t="shared" si="107"/>
        <v>0</v>
      </c>
      <c r="AW119" s="19">
        <f ca="1"/>
        <v>0</v>
      </c>
      <c r="AX119" s="208">
        <f t="shared" ca="1" si="108"/>
        <v>0</v>
      </c>
      <c r="AY119" s="207"/>
      <c r="AZ119" s="194"/>
      <c r="BA119" s="198" cm="1">
        <f t="array" ref="BA119">IFERROR(MATCH(TRUE,INDEX($B$14:$B$117&gt;=AZ119,0),0),"")</f>
        <v>1</v>
      </c>
      <c r="BB119" s="194">
        <f t="shared" ca="1" si="109"/>
        <v>3.2000000000000006E-3</v>
      </c>
      <c r="BE119" s="194">
        <f t="shared" si="110"/>
        <v>0</v>
      </c>
      <c r="BF119" s="19">
        <f ca="1"/>
        <v>0</v>
      </c>
      <c r="BG119" s="208">
        <f t="shared" ca="1" si="111"/>
        <v>0</v>
      </c>
      <c r="BH119" s="207"/>
      <c r="BI119" s="194"/>
      <c r="BJ119" s="198" cm="1">
        <f t="array" ref="BJ119">IFERROR(MATCH(TRUE,INDEX($B$14:$B$117&gt;=BI119,0),0),"")</f>
        <v>1</v>
      </c>
      <c r="BK119" s="194">
        <f t="shared" ca="1" si="112"/>
        <v>3.2000000000000006E-3</v>
      </c>
      <c r="BN119" s="194">
        <f t="shared" si="113"/>
        <v>0</v>
      </c>
      <c r="BO119" s="19">
        <f ca="1"/>
        <v>0</v>
      </c>
      <c r="BP119" s="208">
        <f t="shared" ca="1" si="114"/>
        <v>0</v>
      </c>
      <c r="BQ119" s="207"/>
      <c r="BR119" s="194"/>
      <c r="BS119" s="198" cm="1">
        <f t="array" ref="BS119">IFERROR(MATCH(TRUE,INDEX($B$14:$B$117&gt;=BR119,0),0),"")</f>
        <v>1</v>
      </c>
      <c r="BT119" s="194">
        <f t="shared" ca="1" si="115"/>
        <v>3.2000000000000006E-3</v>
      </c>
      <c r="BW119" s="194">
        <f t="shared" si="116"/>
        <v>0</v>
      </c>
      <c r="BX119" s="19">
        <f ca="1"/>
        <v>0</v>
      </c>
      <c r="BY119" s="208">
        <f t="shared" ca="1" si="117"/>
        <v>0</v>
      </c>
      <c r="BZ119" s="207"/>
      <c r="CA119" s="194"/>
      <c r="CB119" s="198" cm="1">
        <f t="array" ref="CB119">IFERROR(MATCH(TRUE,INDEX($B$14:$B$117&gt;=CA119,0),0),"")</f>
        <v>1</v>
      </c>
      <c r="CC119" s="194">
        <f t="shared" ca="1" si="118"/>
        <v>3.2000000000000006E-3</v>
      </c>
      <c r="CF119" s="194">
        <f t="shared" si="119"/>
        <v>0</v>
      </c>
      <c r="CG119" s="19">
        <f ca="1"/>
        <v>0</v>
      </c>
      <c r="CH119" s="208">
        <f t="shared" ca="1" si="120"/>
        <v>0</v>
      </c>
      <c r="CI119" s="207"/>
      <c r="CJ119" s="194"/>
      <c r="CK119" s="198" cm="1">
        <f t="array" ref="CK119">IFERROR(MATCH(TRUE,INDEX($B$14:$B$117&gt;=CJ119,0),0),"")</f>
        <v>1</v>
      </c>
      <c r="CL119" s="194">
        <f t="shared" ca="1" si="121"/>
        <v>3.2000000000000006E-3</v>
      </c>
      <c r="CO119" s="194">
        <f t="shared" si="122"/>
        <v>0</v>
      </c>
      <c r="CP119" s="19">
        <f ca="1"/>
        <v>0</v>
      </c>
      <c r="CQ119" s="208">
        <f t="shared" ca="1" si="123"/>
        <v>0</v>
      </c>
      <c r="CR119" s="207"/>
      <c r="CS119" s="194"/>
      <c r="CT119" s="198" cm="1">
        <f t="array" ref="CT119">IFERROR(MATCH(TRUE,INDEX($B$14:$B$117&gt;=CS119,0),0),"")</f>
        <v>1</v>
      </c>
      <c r="CU119" s="194">
        <f t="shared" ca="1" si="124"/>
        <v>3.2000000000000006E-3</v>
      </c>
      <c r="CX119" s="194">
        <f t="shared" si="125"/>
        <v>0</v>
      </c>
      <c r="CY119" s="19" t="e">
        <f ca="1"/>
        <v>#N/A</v>
      </c>
      <c r="CZ119" s="208" t="e">
        <f t="shared" ca="1" si="126"/>
        <v>#N/A</v>
      </c>
      <c r="DA119" s="207"/>
      <c r="DB119" s="194"/>
      <c r="DC119" s="198" cm="1">
        <f t="array" ref="DC119">IFERROR(MATCH(TRUE,INDEX($B$14:$B$117&gt;=DB119,0),0),"")</f>
        <v>1</v>
      </c>
      <c r="DD119" s="194">
        <f t="shared" ca="1" si="127"/>
        <v>3.2000000000000006E-3</v>
      </c>
      <c r="DG119" s="194">
        <f t="shared" si="128"/>
        <v>0</v>
      </c>
      <c r="DH119" s="19" t="e">
        <f ca="1"/>
        <v>#N/A</v>
      </c>
      <c r="DI119" s="208" t="e">
        <f t="shared" ca="1" si="129"/>
        <v>#N/A</v>
      </c>
      <c r="DJ119" s="207"/>
      <c r="DK119" s="194"/>
      <c r="DL119" s="198" cm="1">
        <f t="array" ref="DL119">IFERROR(MATCH(TRUE,INDEX($B$14:$B$117&gt;=DK119,0),0),"")</f>
        <v>1</v>
      </c>
      <c r="DM119" s="194">
        <f t="shared" ca="1" si="130"/>
        <v>3.2000000000000006E-3</v>
      </c>
      <c r="DP119" s="194">
        <f t="shared" si="131"/>
        <v>0</v>
      </c>
      <c r="DQ119" s="19" t="e">
        <f ca="1"/>
        <v>#N/A</v>
      </c>
      <c r="DR119" s="208" t="e">
        <f t="shared" ca="1" si="132"/>
        <v>#N/A</v>
      </c>
      <c r="DS119" s="207"/>
      <c r="DT119" s="194"/>
      <c r="DU119" s="198" cm="1">
        <f t="array" ref="DU119">IFERROR(MATCH(TRUE,INDEX($B$14:$B$117&gt;=DT119,0),0),"")</f>
        <v>1</v>
      </c>
      <c r="DV119" s="194">
        <f t="shared" ca="1" si="133"/>
        <v>3.2000000000000006E-3</v>
      </c>
      <c r="DY119" s="194">
        <f t="shared" si="134"/>
        <v>0</v>
      </c>
      <c r="DZ119" s="19" t="e">
        <f ca="1"/>
        <v>#N/A</v>
      </c>
      <c r="EA119" s="208" t="e">
        <f t="shared" ca="1" si="135"/>
        <v>#N/A</v>
      </c>
      <c r="EB119" s="207"/>
      <c r="EC119" s="194"/>
      <c r="ED119" s="198" cm="1">
        <f t="array" ref="ED119">IFERROR(MATCH(TRUE,INDEX($B$14:$B$117&gt;=EC119,0),0),"")</f>
        <v>1</v>
      </c>
      <c r="EE119" s="194">
        <f t="shared" ca="1" si="136"/>
        <v>3.2000000000000006E-3</v>
      </c>
      <c r="EH119" s="194">
        <f t="shared" si="137"/>
        <v>0</v>
      </c>
      <c r="EI119" s="19" t="e">
        <f ca="1"/>
        <v>#N/A</v>
      </c>
      <c r="EJ119" s="208" t="e">
        <f t="shared" ca="1" si="138"/>
        <v>#N/A</v>
      </c>
      <c r="EK119" s="207"/>
      <c r="EL119" s="194"/>
      <c r="EM119" s="198" cm="1">
        <f t="array" ref="EM119">IFERROR(MATCH(TRUE,INDEX($B$14:$B$117&gt;=EL119,0),0),"")</f>
        <v>1</v>
      </c>
      <c r="EN119" s="194">
        <f t="shared" ca="1" si="139"/>
        <v>3.2000000000000006E-3</v>
      </c>
      <c r="EQ119" s="194">
        <f t="shared" si="140"/>
        <v>0</v>
      </c>
      <c r="ER119" s="19" t="e">
        <f ca="1"/>
        <v>#N/A</v>
      </c>
      <c r="ES119" s="208" t="e">
        <f t="shared" ca="1" si="141"/>
        <v>#N/A</v>
      </c>
      <c r="ET119" s="207"/>
      <c r="EU119" s="194"/>
      <c r="EV119" s="198" cm="1">
        <f t="array" ref="EV119">IFERROR(MATCH(TRUE,INDEX($B$14:$B$117&gt;=EU119,0),0),"")</f>
        <v>1</v>
      </c>
      <c r="EW119" s="194">
        <f t="shared" ca="1" si="142"/>
        <v>3.2000000000000006E-3</v>
      </c>
      <c r="EZ119" s="194">
        <f t="shared" si="143"/>
        <v>0</v>
      </c>
      <c r="FA119" s="19" t="e">
        <f ca="1"/>
        <v>#N/A</v>
      </c>
      <c r="FB119" s="208" t="e">
        <f t="shared" ca="1" si="144"/>
        <v>#N/A</v>
      </c>
      <c r="FC119" s="207"/>
      <c r="FD119" s="194"/>
      <c r="FE119" s="198" cm="1">
        <f t="array" ref="FE119">IFERROR(MATCH(TRUE,INDEX($B$14:$B$117&gt;=FD119,0),0),"")</f>
        <v>1</v>
      </c>
      <c r="FF119" s="194">
        <f t="shared" ca="1" si="145"/>
        <v>3.2000000000000006E-3</v>
      </c>
      <c r="FI119" s="194">
        <f t="shared" si="146"/>
        <v>0</v>
      </c>
      <c r="FJ119" s="19" t="e">
        <f ca="1"/>
        <v>#N/A</v>
      </c>
      <c r="FK119" s="208" t="e">
        <f t="shared" ca="1" si="147"/>
        <v>#N/A</v>
      </c>
      <c r="FL119" s="207"/>
      <c r="FM119" s="194"/>
      <c r="FN119" s="198" cm="1">
        <f t="array" ref="FN119">IFERROR(MATCH(TRUE,INDEX($B$14:$B$117&gt;=FM119,0),0),"")</f>
        <v>1</v>
      </c>
      <c r="FO119" s="194">
        <f t="shared" ca="1" si="148"/>
        <v>3.2000000000000006E-3</v>
      </c>
      <c r="FR119" s="194">
        <f t="shared" si="149"/>
        <v>0</v>
      </c>
      <c r="FS119" s="19" t="e">
        <f ca="1"/>
        <v>#N/A</v>
      </c>
      <c r="FT119" s="208" t="e">
        <f t="shared" ca="1" si="150"/>
        <v>#N/A</v>
      </c>
      <c r="FU119" s="207"/>
      <c r="FV119" s="194"/>
      <c r="FW119" s="198" cm="1">
        <f t="array" ref="FW119">IFERROR(MATCH(TRUE,INDEX($B$14:$B$117&gt;=FV119,0),0),"")</f>
        <v>1</v>
      </c>
      <c r="FX119" s="194">
        <f t="shared" ca="1" si="151"/>
        <v>3.2000000000000006E-3</v>
      </c>
      <c r="GA119" s="194">
        <f t="shared" si="152"/>
        <v>0</v>
      </c>
      <c r="GB119" s="19" t="e">
        <f ca="1"/>
        <v>#N/A</v>
      </c>
      <c r="GC119" s="208" t="e">
        <f t="shared" ca="1" si="153"/>
        <v>#N/A</v>
      </c>
    </row>
    <row r="120" spans="1:185" x14ac:dyDescent="0.2">
      <c r="F120" s="207">
        <f ca="1"/>
        <v>106</v>
      </c>
      <c r="G120" s="194">
        <f ca="1"/>
        <v>0.76258992805755399</v>
      </c>
      <c r="H120" s="198" cm="1">
        <f t="array" aca="1" ref="H120" ca="1">IFERROR(MATCH(TRUE,INDEX($B$14:$B$117&gt;=G120,0),0),"")</f>
        <v>80</v>
      </c>
      <c r="I120" s="194">
        <f t="shared" ca="1" si="98"/>
        <v>0.81682877697841738</v>
      </c>
      <c r="L120" s="194">
        <f t="shared" si="154"/>
        <v>0</v>
      </c>
      <c r="M120" s="19">
        <f ca="1"/>
        <v>0</v>
      </c>
      <c r="N120" s="208">
        <f t="shared" ca="1" si="155"/>
        <v>0</v>
      </c>
      <c r="O120" s="207"/>
      <c r="P120" s="194"/>
      <c r="Q120" s="198" cm="1">
        <f t="array" ref="Q120">IFERROR(MATCH(TRUE,INDEX($B$14:$B$117&gt;=P120,0),0),"")</f>
        <v>1</v>
      </c>
      <c r="R120" s="194">
        <f t="shared" ca="1" si="99"/>
        <v>3.2000000000000006E-3</v>
      </c>
      <c r="U120" s="194">
        <f t="shared" si="156"/>
        <v>0</v>
      </c>
      <c r="V120" s="19">
        <f ca="1"/>
        <v>0</v>
      </c>
      <c r="W120" s="208">
        <f t="shared" ca="1" si="157"/>
        <v>0</v>
      </c>
      <c r="X120" s="207"/>
      <c r="Y120" s="194"/>
      <c r="Z120" s="198" cm="1">
        <f t="array" ref="Z120">IFERROR(MATCH(TRUE,INDEX($B$14:$B$117&gt;=Y120,0),0),"")</f>
        <v>1</v>
      </c>
      <c r="AA120" s="194">
        <f t="shared" ca="1" si="100"/>
        <v>3.2000000000000006E-3</v>
      </c>
      <c r="AD120" s="194">
        <f t="shared" si="101"/>
        <v>0</v>
      </c>
      <c r="AE120" s="19">
        <f ca="1"/>
        <v>0</v>
      </c>
      <c r="AF120" s="208">
        <f t="shared" ca="1" si="102"/>
        <v>0</v>
      </c>
      <c r="AG120" s="207"/>
      <c r="AH120" s="194"/>
      <c r="AI120" s="198" cm="1">
        <f t="array" ref="AI120">IFERROR(MATCH(TRUE,INDEX($B$14:$B$117&gt;=AH120,0),0),"")</f>
        <v>1</v>
      </c>
      <c r="AJ120" s="194">
        <f t="shared" ca="1" si="103"/>
        <v>3.2000000000000006E-3</v>
      </c>
      <c r="AM120" s="194">
        <f t="shared" si="104"/>
        <v>0</v>
      </c>
      <c r="AN120" s="19">
        <f ca="1"/>
        <v>0</v>
      </c>
      <c r="AO120" s="208">
        <f t="shared" ca="1" si="105"/>
        <v>0</v>
      </c>
      <c r="AP120" s="207"/>
      <c r="AQ120" s="194"/>
      <c r="AR120" s="198" cm="1">
        <f t="array" ref="AR120">IFERROR(MATCH(TRUE,INDEX($B$14:$B$117&gt;=AQ120,0),0),"")</f>
        <v>1</v>
      </c>
      <c r="AS120" s="194">
        <f t="shared" ca="1" si="106"/>
        <v>3.2000000000000006E-3</v>
      </c>
      <c r="AV120" s="194">
        <f t="shared" si="107"/>
        <v>0</v>
      </c>
      <c r="AW120" s="19">
        <f ca="1"/>
        <v>0</v>
      </c>
      <c r="AX120" s="208">
        <f t="shared" ca="1" si="108"/>
        <v>0</v>
      </c>
      <c r="AY120" s="207"/>
      <c r="AZ120" s="194"/>
      <c r="BA120" s="198" cm="1">
        <f t="array" ref="BA120">IFERROR(MATCH(TRUE,INDEX($B$14:$B$117&gt;=AZ120,0),0),"")</f>
        <v>1</v>
      </c>
      <c r="BB120" s="194">
        <f t="shared" ca="1" si="109"/>
        <v>3.2000000000000006E-3</v>
      </c>
      <c r="BE120" s="194">
        <f t="shared" si="110"/>
        <v>0</v>
      </c>
      <c r="BF120" s="19">
        <f ca="1"/>
        <v>0</v>
      </c>
      <c r="BG120" s="208">
        <f t="shared" ca="1" si="111"/>
        <v>0</v>
      </c>
      <c r="BH120" s="207"/>
      <c r="BI120" s="194"/>
      <c r="BJ120" s="198" cm="1">
        <f t="array" ref="BJ120">IFERROR(MATCH(TRUE,INDEX($B$14:$B$117&gt;=BI120,0),0),"")</f>
        <v>1</v>
      </c>
      <c r="BK120" s="194">
        <f t="shared" ca="1" si="112"/>
        <v>3.2000000000000006E-3</v>
      </c>
      <c r="BN120" s="194">
        <f t="shared" si="113"/>
        <v>0</v>
      </c>
      <c r="BO120" s="19">
        <f ca="1"/>
        <v>0</v>
      </c>
      <c r="BP120" s="208">
        <f t="shared" ca="1" si="114"/>
        <v>0</v>
      </c>
      <c r="BQ120" s="207"/>
      <c r="BR120" s="194"/>
      <c r="BS120" s="198" cm="1">
        <f t="array" ref="BS120">IFERROR(MATCH(TRUE,INDEX($B$14:$B$117&gt;=BR120,0),0),"")</f>
        <v>1</v>
      </c>
      <c r="BT120" s="194">
        <f t="shared" ca="1" si="115"/>
        <v>3.2000000000000006E-3</v>
      </c>
      <c r="BW120" s="194">
        <f t="shared" si="116"/>
        <v>0</v>
      </c>
      <c r="BX120" s="19">
        <f ca="1"/>
        <v>0</v>
      </c>
      <c r="BY120" s="208">
        <f t="shared" ca="1" si="117"/>
        <v>0</v>
      </c>
      <c r="BZ120" s="207"/>
      <c r="CA120" s="194"/>
      <c r="CB120" s="198" cm="1">
        <f t="array" ref="CB120">IFERROR(MATCH(TRUE,INDEX($B$14:$B$117&gt;=CA120,0),0),"")</f>
        <v>1</v>
      </c>
      <c r="CC120" s="194">
        <f t="shared" ca="1" si="118"/>
        <v>3.2000000000000006E-3</v>
      </c>
      <c r="CF120" s="194">
        <f t="shared" si="119"/>
        <v>0</v>
      </c>
      <c r="CG120" s="19">
        <f ca="1"/>
        <v>0</v>
      </c>
      <c r="CH120" s="208">
        <f t="shared" ca="1" si="120"/>
        <v>0</v>
      </c>
      <c r="CI120" s="207"/>
      <c r="CJ120" s="194"/>
      <c r="CK120" s="198" cm="1">
        <f t="array" ref="CK120">IFERROR(MATCH(TRUE,INDEX($B$14:$B$117&gt;=CJ120,0),0),"")</f>
        <v>1</v>
      </c>
      <c r="CL120" s="194">
        <f t="shared" ca="1" si="121"/>
        <v>3.2000000000000006E-3</v>
      </c>
      <c r="CO120" s="194">
        <f t="shared" si="122"/>
        <v>0</v>
      </c>
      <c r="CP120" s="19">
        <f ca="1"/>
        <v>0</v>
      </c>
      <c r="CQ120" s="208">
        <f t="shared" ca="1" si="123"/>
        <v>0</v>
      </c>
      <c r="CR120" s="207"/>
      <c r="CS120" s="194"/>
      <c r="CT120" s="198" cm="1">
        <f t="array" ref="CT120">IFERROR(MATCH(TRUE,INDEX($B$14:$B$117&gt;=CS120,0),0),"")</f>
        <v>1</v>
      </c>
      <c r="CU120" s="194">
        <f t="shared" ca="1" si="124"/>
        <v>3.2000000000000006E-3</v>
      </c>
      <c r="CX120" s="194">
        <f t="shared" si="125"/>
        <v>0</v>
      </c>
      <c r="CY120" s="19" t="e">
        <f ca="1"/>
        <v>#N/A</v>
      </c>
      <c r="CZ120" s="208" t="e">
        <f t="shared" ca="1" si="126"/>
        <v>#N/A</v>
      </c>
      <c r="DA120" s="207"/>
      <c r="DB120" s="194"/>
      <c r="DC120" s="198" cm="1">
        <f t="array" ref="DC120">IFERROR(MATCH(TRUE,INDEX($B$14:$B$117&gt;=DB120,0),0),"")</f>
        <v>1</v>
      </c>
      <c r="DD120" s="194">
        <f t="shared" ca="1" si="127"/>
        <v>3.2000000000000006E-3</v>
      </c>
      <c r="DG120" s="194">
        <f t="shared" si="128"/>
        <v>0</v>
      </c>
      <c r="DH120" s="19" t="e">
        <f ca="1"/>
        <v>#N/A</v>
      </c>
      <c r="DI120" s="208" t="e">
        <f t="shared" ca="1" si="129"/>
        <v>#N/A</v>
      </c>
      <c r="DJ120" s="207"/>
      <c r="DK120" s="194"/>
      <c r="DL120" s="198" cm="1">
        <f t="array" ref="DL120">IFERROR(MATCH(TRUE,INDEX($B$14:$B$117&gt;=DK120,0),0),"")</f>
        <v>1</v>
      </c>
      <c r="DM120" s="194">
        <f t="shared" ca="1" si="130"/>
        <v>3.2000000000000006E-3</v>
      </c>
      <c r="DP120" s="194">
        <f t="shared" si="131"/>
        <v>0</v>
      </c>
      <c r="DQ120" s="19" t="e">
        <f ca="1"/>
        <v>#N/A</v>
      </c>
      <c r="DR120" s="208" t="e">
        <f t="shared" ca="1" si="132"/>
        <v>#N/A</v>
      </c>
      <c r="DS120" s="207"/>
      <c r="DT120" s="194"/>
      <c r="DU120" s="198" cm="1">
        <f t="array" ref="DU120">IFERROR(MATCH(TRUE,INDEX($B$14:$B$117&gt;=DT120,0),0),"")</f>
        <v>1</v>
      </c>
      <c r="DV120" s="194">
        <f t="shared" ca="1" si="133"/>
        <v>3.2000000000000006E-3</v>
      </c>
      <c r="DY120" s="194">
        <f t="shared" si="134"/>
        <v>0</v>
      </c>
      <c r="DZ120" s="19" t="e">
        <f ca="1"/>
        <v>#N/A</v>
      </c>
      <c r="EA120" s="208" t="e">
        <f t="shared" ca="1" si="135"/>
        <v>#N/A</v>
      </c>
      <c r="EB120" s="207"/>
      <c r="EC120" s="194"/>
      <c r="ED120" s="198" cm="1">
        <f t="array" ref="ED120">IFERROR(MATCH(TRUE,INDEX($B$14:$B$117&gt;=EC120,0),0),"")</f>
        <v>1</v>
      </c>
      <c r="EE120" s="194">
        <f t="shared" ca="1" si="136"/>
        <v>3.2000000000000006E-3</v>
      </c>
      <c r="EH120" s="194">
        <f t="shared" si="137"/>
        <v>0</v>
      </c>
      <c r="EI120" s="19" t="e">
        <f ca="1"/>
        <v>#N/A</v>
      </c>
      <c r="EJ120" s="208" t="e">
        <f t="shared" ca="1" si="138"/>
        <v>#N/A</v>
      </c>
      <c r="EK120" s="207"/>
      <c r="EL120" s="194"/>
      <c r="EM120" s="198" cm="1">
        <f t="array" ref="EM120">IFERROR(MATCH(TRUE,INDEX($B$14:$B$117&gt;=EL120,0),0),"")</f>
        <v>1</v>
      </c>
      <c r="EN120" s="194">
        <f t="shared" ca="1" si="139"/>
        <v>3.2000000000000006E-3</v>
      </c>
      <c r="EQ120" s="194">
        <f t="shared" si="140"/>
        <v>0</v>
      </c>
      <c r="ER120" s="19" t="e">
        <f ca="1"/>
        <v>#N/A</v>
      </c>
      <c r="ES120" s="208" t="e">
        <f t="shared" ca="1" si="141"/>
        <v>#N/A</v>
      </c>
      <c r="ET120" s="207"/>
      <c r="EU120" s="194"/>
      <c r="EV120" s="198" cm="1">
        <f t="array" ref="EV120">IFERROR(MATCH(TRUE,INDEX($B$14:$B$117&gt;=EU120,0),0),"")</f>
        <v>1</v>
      </c>
      <c r="EW120" s="194">
        <f t="shared" ca="1" si="142"/>
        <v>3.2000000000000006E-3</v>
      </c>
      <c r="EZ120" s="194">
        <f t="shared" si="143"/>
        <v>0</v>
      </c>
      <c r="FA120" s="19" t="e">
        <f ca="1"/>
        <v>#N/A</v>
      </c>
      <c r="FB120" s="208" t="e">
        <f t="shared" ca="1" si="144"/>
        <v>#N/A</v>
      </c>
      <c r="FC120" s="207"/>
      <c r="FD120" s="194"/>
      <c r="FE120" s="198" cm="1">
        <f t="array" ref="FE120">IFERROR(MATCH(TRUE,INDEX($B$14:$B$117&gt;=FD120,0),0),"")</f>
        <v>1</v>
      </c>
      <c r="FF120" s="194">
        <f t="shared" ca="1" si="145"/>
        <v>3.2000000000000006E-3</v>
      </c>
      <c r="FI120" s="194">
        <f t="shared" si="146"/>
        <v>0</v>
      </c>
      <c r="FJ120" s="19" t="e">
        <f ca="1"/>
        <v>#N/A</v>
      </c>
      <c r="FK120" s="208" t="e">
        <f t="shared" ca="1" si="147"/>
        <v>#N/A</v>
      </c>
      <c r="FL120" s="207"/>
      <c r="FM120" s="194"/>
      <c r="FN120" s="198" cm="1">
        <f t="array" ref="FN120">IFERROR(MATCH(TRUE,INDEX($B$14:$B$117&gt;=FM120,0),0),"")</f>
        <v>1</v>
      </c>
      <c r="FO120" s="194">
        <f t="shared" ca="1" si="148"/>
        <v>3.2000000000000006E-3</v>
      </c>
      <c r="FR120" s="194">
        <f t="shared" si="149"/>
        <v>0</v>
      </c>
      <c r="FS120" s="19" t="e">
        <f ca="1"/>
        <v>#N/A</v>
      </c>
      <c r="FT120" s="208" t="e">
        <f t="shared" ca="1" si="150"/>
        <v>#N/A</v>
      </c>
      <c r="FU120" s="207"/>
      <c r="FV120" s="194"/>
      <c r="FW120" s="198" cm="1">
        <f t="array" ref="FW120">IFERROR(MATCH(TRUE,INDEX($B$14:$B$117&gt;=FV120,0),0),"")</f>
        <v>1</v>
      </c>
      <c r="FX120" s="194">
        <f t="shared" ca="1" si="151"/>
        <v>3.2000000000000006E-3</v>
      </c>
      <c r="GA120" s="194">
        <f t="shared" si="152"/>
        <v>0</v>
      </c>
      <c r="GB120" s="19" t="e">
        <f ca="1"/>
        <v>#N/A</v>
      </c>
      <c r="GC120" s="208" t="e">
        <f t="shared" ca="1" si="153"/>
        <v>#N/A</v>
      </c>
    </row>
    <row r="121" spans="1:185" x14ac:dyDescent="0.2">
      <c r="F121" s="207">
        <f ca="1"/>
        <v>107</v>
      </c>
      <c r="G121" s="194">
        <f ca="1"/>
        <v>0.76978417266187049</v>
      </c>
      <c r="H121" s="198" cm="1">
        <f t="array" aca="1" ref="H121" ca="1">IFERROR(MATCH(TRUE,INDEX($B$14:$B$117&gt;=G121,0),0),"")</f>
        <v>81</v>
      </c>
      <c r="I121" s="194">
        <f t="shared" ca="1" si="98"/>
        <v>0.82283093525179862</v>
      </c>
      <c r="L121" s="194">
        <f t="shared" si="154"/>
        <v>0</v>
      </c>
      <c r="M121" s="19">
        <f ca="1"/>
        <v>0</v>
      </c>
      <c r="N121" s="208">
        <f t="shared" ca="1" si="155"/>
        <v>0</v>
      </c>
      <c r="O121" s="207"/>
      <c r="P121" s="194"/>
      <c r="Q121" s="198" cm="1">
        <f t="array" ref="Q121">IFERROR(MATCH(TRUE,INDEX($B$14:$B$117&gt;=P121,0),0),"")</f>
        <v>1</v>
      </c>
      <c r="R121" s="194">
        <f t="shared" ca="1" si="99"/>
        <v>3.2000000000000006E-3</v>
      </c>
      <c r="U121" s="194">
        <f t="shared" si="156"/>
        <v>0</v>
      </c>
      <c r="V121" s="19">
        <f ca="1"/>
        <v>0</v>
      </c>
      <c r="W121" s="208">
        <f t="shared" ca="1" si="157"/>
        <v>0</v>
      </c>
      <c r="X121" s="207"/>
      <c r="Y121" s="194"/>
      <c r="Z121" s="198" cm="1">
        <f t="array" ref="Z121">IFERROR(MATCH(TRUE,INDEX($B$14:$B$117&gt;=Y121,0),0),"")</f>
        <v>1</v>
      </c>
      <c r="AA121" s="194">
        <f t="shared" ca="1" si="100"/>
        <v>3.2000000000000006E-3</v>
      </c>
      <c r="AD121" s="194">
        <f t="shared" si="101"/>
        <v>0</v>
      </c>
      <c r="AE121" s="19">
        <f ca="1"/>
        <v>0</v>
      </c>
      <c r="AF121" s="208">
        <f t="shared" ca="1" si="102"/>
        <v>0</v>
      </c>
      <c r="AG121" s="207"/>
      <c r="AH121" s="194"/>
      <c r="AI121" s="198" cm="1">
        <f t="array" ref="AI121">IFERROR(MATCH(TRUE,INDEX($B$14:$B$117&gt;=AH121,0),0),"")</f>
        <v>1</v>
      </c>
      <c r="AJ121" s="194">
        <f t="shared" ca="1" si="103"/>
        <v>3.2000000000000006E-3</v>
      </c>
      <c r="AM121" s="194">
        <f t="shared" si="104"/>
        <v>0</v>
      </c>
      <c r="AN121" s="19">
        <f ca="1"/>
        <v>0</v>
      </c>
      <c r="AO121" s="208">
        <f t="shared" ca="1" si="105"/>
        <v>0</v>
      </c>
      <c r="AP121" s="207"/>
      <c r="AQ121" s="194"/>
      <c r="AR121" s="198" cm="1">
        <f t="array" ref="AR121">IFERROR(MATCH(TRUE,INDEX($B$14:$B$117&gt;=AQ121,0),0),"")</f>
        <v>1</v>
      </c>
      <c r="AS121" s="194">
        <f t="shared" ca="1" si="106"/>
        <v>3.2000000000000006E-3</v>
      </c>
      <c r="AV121" s="194">
        <f t="shared" si="107"/>
        <v>0</v>
      </c>
      <c r="AW121" s="19">
        <f ca="1"/>
        <v>0</v>
      </c>
      <c r="AX121" s="208">
        <f t="shared" ca="1" si="108"/>
        <v>0</v>
      </c>
      <c r="AY121" s="207"/>
      <c r="AZ121" s="194"/>
      <c r="BA121" s="198" cm="1">
        <f t="array" ref="BA121">IFERROR(MATCH(TRUE,INDEX($B$14:$B$117&gt;=AZ121,0),0),"")</f>
        <v>1</v>
      </c>
      <c r="BB121" s="194">
        <f t="shared" ca="1" si="109"/>
        <v>3.2000000000000006E-3</v>
      </c>
      <c r="BE121" s="194">
        <f t="shared" si="110"/>
        <v>0</v>
      </c>
      <c r="BF121" s="19">
        <f ca="1"/>
        <v>0</v>
      </c>
      <c r="BG121" s="208">
        <f t="shared" ca="1" si="111"/>
        <v>0</v>
      </c>
      <c r="BH121" s="207"/>
      <c r="BI121" s="194"/>
      <c r="BJ121" s="198" cm="1">
        <f t="array" ref="BJ121">IFERROR(MATCH(TRUE,INDEX($B$14:$B$117&gt;=BI121,0),0),"")</f>
        <v>1</v>
      </c>
      <c r="BK121" s="194">
        <f t="shared" ca="1" si="112"/>
        <v>3.2000000000000006E-3</v>
      </c>
      <c r="BN121" s="194">
        <f t="shared" si="113"/>
        <v>0</v>
      </c>
      <c r="BO121" s="19">
        <f ca="1"/>
        <v>0</v>
      </c>
      <c r="BP121" s="208">
        <f t="shared" ca="1" si="114"/>
        <v>0</v>
      </c>
      <c r="BQ121" s="207"/>
      <c r="BR121" s="194"/>
      <c r="BS121" s="198" cm="1">
        <f t="array" ref="BS121">IFERROR(MATCH(TRUE,INDEX($B$14:$B$117&gt;=BR121,0),0),"")</f>
        <v>1</v>
      </c>
      <c r="BT121" s="194">
        <f t="shared" ca="1" si="115"/>
        <v>3.2000000000000006E-3</v>
      </c>
      <c r="BW121" s="194">
        <f t="shared" si="116"/>
        <v>0</v>
      </c>
      <c r="BX121" s="19">
        <f ca="1"/>
        <v>0</v>
      </c>
      <c r="BY121" s="208">
        <f t="shared" ca="1" si="117"/>
        <v>0</v>
      </c>
      <c r="BZ121" s="207"/>
      <c r="CA121" s="194"/>
      <c r="CB121" s="198" cm="1">
        <f t="array" ref="CB121">IFERROR(MATCH(TRUE,INDEX($B$14:$B$117&gt;=CA121,0),0),"")</f>
        <v>1</v>
      </c>
      <c r="CC121" s="194">
        <f t="shared" ca="1" si="118"/>
        <v>3.2000000000000006E-3</v>
      </c>
      <c r="CF121" s="194">
        <f t="shared" si="119"/>
        <v>0</v>
      </c>
      <c r="CG121" s="19">
        <f ca="1"/>
        <v>0</v>
      </c>
      <c r="CH121" s="208">
        <f t="shared" ca="1" si="120"/>
        <v>0</v>
      </c>
      <c r="CI121" s="207"/>
      <c r="CJ121" s="194"/>
      <c r="CK121" s="198" cm="1">
        <f t="array" ref="CK121">IFERROR(MATCH(TRUE,INDEX($B$14:$B$117&gt;=CJ121,0),0),"")</f>
        <v>1</v>
      </c>
      <c r="CL121" s="194">
        <f t="shared" ca="1" si="121"/>
        <v>3.2000000000000006E-3</v>
      </c>
      <c r="CO121" s="194">
        <f t="shared" si="122"/>
        <v>0</v>
      </c>
      <c r="CP121" s="19">
        <f ca="1"/>
        <v>0</v>
      </c>
      <c r="CQ121" s="208">
        <f t="shared" ca="1" si="123"/>
        <v>0</v>
      </c>
      <c r="CR121" s="207"/>
      <c r="CS121" s="194"/>
      <c r="CT121" s="198" cm="1">
        <f t="array" ref="CT121">IFERROR(MATCH(TRUE,INDEX($B$14:$B$117&gt;=CS121,0),0),"")</f>
        <v>1</v>
      </c>
      <c r="CU121" s="194">
        <f t="shared" ca="1" si="124"/>
        <v>3.2000000000000006E-3</v>
      </c>
      <c r="CX121" s="194">
        <f t="shared" si="125"/>
        <v>0</v>
      </c>
      <c r="CY121" s="19" t="e">
        <f ca="1"/>
        <v>#N/A</v>
      </c>
      <c r="CZ121" s="208" t="e">
        <f t="shared" ca="1" si="126"/>
        <v>#N/A</v>
      </c>
      <c r="DA121" s="207"/>
      <c r="DB121" s="194"/>
      <c r="DC121" s="198" cm="1">
        <f t="array" ref="DC121">IFERROR(MATCH(TRUE,INDEX($B$14:$B$117&gt;=DB121,0),0),"")</f>
        <v>1</v>
      </c>
      <c r="DD121" s="194">
        <f t="shared" ca="1" si="127"/>
        <v>3.2000000000000006E-3</v>
      </c>
      <c r="DG121" s="194">
        <f t="shared" si="128"/>
        <v>0</v>
      </c>
      <c r="DH121" s="19" t="e">
        <f ca="1"/>
        <v>#N/A</v>
      </c>
      <c r="DI121" s="208" t="e">
        <f t="shared" ca="1" si="129"/>
        <v>#N/A</v>
      </c>
      <c r="DJ121" s="207"/>
      <c r="DK121" s="194"/>
      <c r="DL121" s="198" cm="1">
        <f t="array" ref="DL121">IFERROR(MATCH(TRUE,INDEX($B$14:$B$117&gt;=DK121,0),0),"")</f>
        <v>1</v>
      </c>
      <c r="DM121" s="194">
        <f t="shared" ca="1" si="130"/>
        <v>3.2000000000000006E-3</v>
      </c>
      <c r="DP121" s="194">
        <f t="shared" si="131"/>
        <v>0</v>
      </c>
      <c r="DQ121" s="19" t="e">
        <f ca="1"/>
        <v>#N/A</v>
      </c>
      <c r="DR121" s="208" t="e">
        <f t="shared" ca="1" si="132"/>
        <v>#N/A</v>
      </c>
      <c r="DS121" s="207"/>
      <c r="DT121" s="194"/>
      <c r="DU121" s="198" cm="1">
        <f t="array" ref="DU121">IFERROR(MATCH(TRUE,INDEX($B$14:$B$117&gt;=DT121,0),0),"")</f>
        <v>1</v>
      </c>
      <c r="DV121" s="194">
        <f t="shared" ca="1" si="133"/>
        <v>3.2000000000000006E-3</v>
      </c>
      <c r="DY121" s="194">
        <f t="shared" si="134"/>
        <v>0</v>
      </c>
      <c r="DZ121" s="19" t="e">
        <f ca="1"/>
        <v>#N/A</v>
      </c>
      <c r="EA121" s="208" t="e">
        <f t="shared" ca="1" si="135"/>
        <v>#N/A</v>
      </c>
      <c r="EB121" s="207"/>
      <c r="EC121" s="194"/>
      <c r="ED121" s="198" cm="1">
        <f t="array" ref="ED121">IFERROR(MATCH(TRUE,INDEX($B$14:$B$117&gt;=EC121,0),0),"")</f>
        <v>1</v>
      </c>
      <c r="EE121" s="194">
        <f t="shared" ca="1" si="136"/>
        <v>3.2000000000000006E-3</v>
      </c>
      <c r="EH121" s="194">
        <f t="shared" si="137"/>
        <v>0</v>
      </c>
      <c r="EI121" s="19" t="e">
        <f ca="1"/>
        <v>#N/A</v>
      </c>
      <c r="EJ121" s="208" t="e">
        <f t="shared" ca="1" si="138"/>
        <v>#N/A</v>
      </c>
      <c r="EK121" s="207"/>
      <c r="EL121" s="194"/>
      <c r="EM121" s="198" cm="1">
        <f t="array" ref="EM121">IFERROR(MATCH(TRUE,INDEX($B$14:$B$117&gt;=EL121,0),0),"")</f>
        <v>1</v>
      </c>
      <c r="EN121" s="194">
        <f t="shared" ca="1" si="139"/>
        <v>3.2000000000000006E-3</v>
      </c>
      <c r="EQ121" s="194">
        <f t="shared" si="140"/>
        <v>0</v>
      </c>
      <c r="ER121" s="19" t="e">
        <f ca="1"/>
        <v>#N/A</v>
      </c>
      <c r="ES121" s="208" t="e">
        <f t="shared" ca="1" si="141"/>
        <v>#N/A</v>
      </c>
      <c r="ET121" s="207"/>
      <c r="EU121" s="194"/>
      <c r="EV121" s="198" cm="1">
        <f t="array" ref="EV121">IFERROR(MATCH(TRUE,INDEX($B$14:$B$117&gt;=EU121,0),0),"")</f>
        <v>1</v>
      </c>
      <c r="EW121" s="194">
        <f t="shared" ca="1" si="142"/>
        <v>3.2000000000000006E-3</v>
      </c>
      <c r="EZ121" s="194">
        <f t="shared" si="143"/>
        <v>0</v>
      </c>
      <c r="FA121" s="19" t="e">
        <f ca="1"/>
        <v>#N/A</v>
      </c>
      <c r="FB121" s="208" t="e">
        <f t="shared" ca="1" si="144"/>
        <v>#N/A</v>
      </c>
      <c r="FC121" s="207"/>
      <c r="FD121" s="194"/>
      <c r="FE121" s="198" cm="1">
        <f t="array" ref="FE121">IFERROR(MATCH(TRUE,INDEX($B$14:$B$117&gt;=FD121,0),0),"")</f>
        <v>1</v>
      </c>
      <c r="FF121" s="194">
        <f t="shared" ca="1" si="145"/>
        <v>3.2000000000000006E-3</v>
      </c>
      <c r="FI121" s="194">
        <f t="shared" si="146"/>
        <v>0</v>
      </c>
      <c r="FJ121" s="19" t="e">
        <f ca="1"/>
        <v>#N/A</v>
      </c>
      <c r="FK121" s="208" t="e">
        <f t="shared" ca="1" si="147"/>
        <v>#N/A</v>
      </c>
      <c r="FL121" s="207"/>
      <c r="FM121" s="194"/>
      <c r="FN121" s="198" cm="1">
        <f t="array" ref="FN121">IFERROR(MATCH(TRUE,INDEX($B$14:$B$117&gt;=FM121,0),0),"")</f>
        <v>1</v>
      </c>
      <c r="FO121" s="194">
        <f t="shared" ca="1" si="148"/>
        <v>3.2000000000000006E-3</v>
      </c>
      <c r="FR121" s="194">
        <f t="shared" si="149"/>
        <v>0</v>
      </c>
      <c r="FS121" s="19" t="e">
        <f ca="1"/>
        <v>#N/A</v>
      </c>
      <c r="FT121" s="208" t="e">
        <f t="shared" ca="1" si="150"/>
        <v>#N/A</v>
      </c>
      <c r="FU121" s="207"/>
      <c r="FV121" s="194"/>
      <c r="FW121" s="198" cm="1">
        <f t="array" ref="FW121">IFERROR(MATCH(TRUE,INDEX($B$14:$B$117&gt;=FV121,0),0),"")</f>
        <v>1</v>
      </c>
      <c r="FX121" s="194">
        <f t="shared" ca="1" si="151"/>
        <v>3.2000000000000006E-3</v>
      </c>
      <c r="GA121" s="194">
        <f t="shared" si="152"/>
        <v>0</v>
      </c>
      <c r="GB121" s="19" t="e">
        <f ca="1"/>
        <v>#N/A</v>
      </c>
      <c r="GC121" s="208" t="e">
        <f t="shared" ca="1" si="153"/>
        <v>#N/A</v>
      </c>
    </row>
    <row r="122" spans="1:185" x14ac:dyDescent="0.2">
      <c r="F122" s="207">
        <f ca="1"/>
        <v>108</v>
      </c>
      <c r="G122" s="194">
        <f ca="1"/>
        <v>0.7769784172661871</v>
      </c>
      <c r="H122" s="198" cm="1">
        <f t="array" aca="1" ref="H122" ca="1">IFERROR(MATCH(TRUE,INDEX($B$14:$B$117&gt;=G122,0),0),"")</f>
        <v>82</v>
      </c>
      <c r="I122" s="194">
        <f t="shared" ca="1" si="98"/>
        <v>0.82883309352517998</v>
      </c>
      <c r="L122" s="194">
        <f t="shared" si="154"/>
        <v>0</v>
      </c>
      <c r="M122" s="19">
        <f ca="1"/>
        <v>0</v>
      </c>
      <c r="N122" s="208">
        <f t="shared" ca="1" si="155"/>
        <v>0</v>
      </c>
      <c r="O122" s="207"/>
      <c r="P122" s="194"/>
      <c r="Q122" s="198" cm="1">
        <f t="array" ref="Q122">IFERROR(MATCH(TRUE,INDEX($B$14:$B$117&gt;=P122,0),0),"")</f>
        <v>1</v>
      </c>
      <c r="R122" s="194">
        <f t="shared" ca="1" si="99"/>
        <v>3.2000000000000006E-3</v>
      </c>
      <c r="U122" s="194">
        <f t="shared" si="156"/>
        <v>0</v>
      </c>
      <c r="V122" s="19">
        <f ca="1"/>
        <v>0</v>
      </c>
      <c r="W122" s="208">
        <f t="shared" ca="1" si="157"/>
        <v>0</v>
      </c>
      <c r="X122" s="207"/>
      <c r="Y122" s="194"/>
      <c r="Z122" s="198" cm="1">
        <f t="array" ref="Z122">IFERROR(MATCH(TRUE,INDEX($B$14:$B$117&gt;=Y122,0),0),"")</f>
        <v>1</v>
      </c>
      <c r="AA122" s="194">
        <f t="shared" ca="1" si="100"/>
        <v>3.2000000000000006E-3</v>
      </c>
      <c r="AD122" s="194">
        <f t="shared" si="101"/>
        <v>0</v>
      </c>
      <c r="AE122" s="19">
        <f ca="1"/>
        <v>0</v>
      </c>
      <c r="AF122" s="208">
        <f t="shared" ca="1" si="102"/>
        <v>0</v>
      </c>
      <c r="AG122" s="207"/>
      <c r="AH122" s="194"/>
      <c r="AI122" s="198" cm="1">
        <f t="array" ref="AI122">IFERROR(MATCH(TRUE,INDEX($B$14:$B$117&gt;=AH122,0),0),"")</f>
        <v>1</v>
      </c>
      <c r="AJ122" s="194">
        <f t="shared" ca="1" si="103"/>
        <v>3.2000000000000006E-3</v>
      </c>
      <c r="AM122" s="194">
        <f t="shared" si="104"/>
        <v>0</v>
      </c>
      <c r="AN122" s="19">
        <f ca="1"/>
        <v>0</v>
      </c>
      <c r="AO122" s="208">
        <f t="shared" ca="1" si="105"/>
        <v>0</v>
      </c>
      <c r="AP122" s="207"/>
      <c r="AQ122" s="194"/>
      <c r="AR122" s="198" cm="1">
        <f t="array" ref="AR122">IFERROR(MATCH(TRUE,INDEX($B$14:$B$117&gt;=AQ122,0),0),"")</f>
        <v>1</v>
      </c>
      <c r="AS122" s="194">
        <f t="shared" ca="1" si="106"/>
        <v>3.2000000000000006E-3</v>
      </c>
      <c r="AV122" s="194">
        <f t="shared" si="107"/>
        <v>0</v>
      </c>
      <c r="AW122" s="19">
        <f ca="1"/>
        <v>0</v>
      </c>
      <c r="AX122" s="208">
        <f t="shared" ca="1" si="108"/>
        <v>0</v>
      </c>
      <c r="AY122" s="207"/>
      <c r="AZ122" s="194"/>
      <c r="BA122" s="198" cm="1">
        <f t="array" ref="BA122">IFERROR(MATCH(TRUE,INDEX($B$14:$B$117&gt;=AZ122,0),0),"")</f>
        <v>1</v>
      </c>
      <c r="BB122" s="194">
        <f t="shared" ca="1" si="109"/>
        <v>3.2000000000000006E-3</v>
      </c>
      <c r="BE122" s="194">
        <f t="shared" si="110"/>
        <v>0</v>
      </c>
      <c r="BF122" s="19">
        <f ca="1"/>
        <v>0</v>
      </c>
      <c r="BG122" s="208">
        <f t="shared" ca="1" si="111"/>
        <v>0</v>
      </c>
      <c r="BH122" s="207"/>
      <c r="BI122" s="194"/>
      <c r="BJ122" s="198" cm="1">
        <f t="array" ref="BJ122">IFERROR(MATCH(TRUE,INDEX($B$14:$B$117&gt;=BI122,0),0),"")</f>
        <v>1</v>
      </c>
      <c r="BK122" s="194">
        <f t="shared" ca="1" si="112"/>
        <v>3.2000000000000006E-3</v>
      </c>
      <c r="BN122" s="194">
        <f t="shared" si="113"/>
        <v>0</v>
      </c>
      <c r="BO122" s="19">
        <f ca="1"/>
        <v>0</v>
      </c>
      <c r="BP122" s="208">
        <f t="shared" ca="1" si="114"/>
        <v>0</v>
      </c>
      <c r="BQ122" s="207"/>
      <c r="BR122" s="194"/>
      <c r="BS122" s="198" cm="1">
        <f t="array" ref="BS122">IFERROR(MATCH(TRUE,INDEX($B$14:$B$117&gt;=BR122,0),0),"")</f>
        <v>1</v>
      </c>
      <c r="BT122" s="194">
        <f t="shared" ca="1" si="115"/>
        <v>3.2000000000000006E-3</v>
      </c>
      <c r="BW122" s="194">
        <f t="shared" si="116"/>
        <v>0</v>
      </c>
      <c r="BX122" s="19">
        <f ca="1"/>
        <v>0</v>
      </c>
      <c r="BY122" s="208">
        <f t="shared" ca="1" si="117"/>
        <v>0</v>
      </c>
      <c r="BZ122" s="207"/>
      <c r="CA122" s="194"/>
      <c r="CB122" s="198" cm="1">
        <f t="array" ref="CB122">IFERROR(MATCH(TRUE,INDEX($B$14:$B$117&gt;=CA122,0),0),"")</f>
        <v>1</v>
      </c>
      <c r="CC122" s="194">
        <f t="shared" ca="1" si="118"/>
        <v>3.2000000000000006E-3</v>
      </c>
      <c r="CF122" s="194">
        <f t="shared" si="119"/>
        <v>0</v>
      </c>
      <c r="CG122" s="19">
        <f ca="1"/>
        <v>0</v>
      </c>
      <c r="CH122" s="208">
        <f t="shared" ca="1" si="120"/>
        <v>0</v>
      </c>
      <c r="CI122" s="207"/>
      <c r="CJ122" s="194"/>
      <c r="CK122" s="198" cm="1">
        <f t="array" ref="CK122">IFERROR(MATCH(TRUE,INDEX($B$14:$B$117&gt;=CJ122,0),0),"")</f>
        <v>1</v>
      </c>
      <c r="CL122" s="194">
        <f t="shared" ca="1" si="121"/>
        <v>3.2000000000000006E-3</v>
      </c>
      <c r="CO122" s="194">
        <f t="shared" si="122"/>
        <v>0</v>
      </c>
      <c r="CP122" s="19">
        <f ca="1"/>
        <v>0</v>
      </c>
      <c r="CQ122" s="208">
        <f t="shared" ca="1" si="123"/>
        <v>0</v>
      </c>
      <c r="CR122" s="207"/>
      <c r="CS122" s="194"/>
      <c r="CT122" s="198" cm="1">
        <f t="array" ref="CT122">IFERROR(MATCH(TRUE,INDEX($B$14:$B$117&gt;=CS122,0),0),"")</f>
        <v>1</v>
      </c>
      <c r="CU122" s="194">
        <f t="shared" ca="1" si="124"/>
        <v>3.2000000000000006E-3</v>
      </c>
      <c r="CX122" s="194">
        <f t="shared" si="125"/>
        <v>0</v>
      </c>
      <c r="CY122" s="19" t="e">
        <f ca="1"/>
        <v>#N/A</v>
      </c>
      <c r="CZ122" s="208" t="e">
        <f t="shared" ca="1" si="126"/>
        <v>#N/A</v>
      </c>
      <c r="DA122" s="207"/>
      <c r="DB122" s="194"/>
      <c r="DC122" s="198" cm="1">
        <f t="array" ref="DC122">IFERROR(MATCH(TRUE,INDEX($B$14:$B$117&gt;=DB122,0),0),"")</f>
        <v>1</v>
      </c>
      <c r="DD122" s="194">
        <f t="shared" ca="1" si="127"/>
        <v>3.2000000000000006E-3</v>
      </c>
      <c r="DG122" s="194">
        <f t="shared" si="128"/>
        <v>0</v>
      </c>
      <c r="DH122" s="19" t="e">
        <f ca="1"/>
        <v>#N/A</v>
      </c>
      <c r="DI122" s="208" t="e">
        <f t="shared" ca="1" si="129"/>
        <v>#N/A</v>
      </c>
      <c r="DJ122" s="207"/>
      <c r="DK122" s="194"/>
      <c r="DL122" s="198" cm="1">
        <f t="array" ref="DL122">IFERROR(MATCH(TRUE,INDEX($B$14:$B$117&gt;=DK122,0),0),"")</f>
        <v>1</v>
      </c>
      <c r="DM122" s="194">
        <f t="shared" ca="1" si="130"/>
        <v>3.2000000000000006E-3</v>
      </c>
      <c r="DP122" s="194">
        <f t="shared" si="131"/>
        <v>0</v>
      </c>
      <c r="DQ122" s="19" t="e">
        <f ca="1"/>
        <v>#N/A</v>
      </c>
      <c r="DR122" s="208" t="e">
        <f t="shared" ca="1" si="132"/>
        <v>#N/A</v>
      </c>
      <c r="DS122" s="207"/>
      <c r="DT122" s="194"/>
      <c r="DU122" s="198" cm="1">
        <f t="array" ref="DU122">IFERROR(MATCH(TRUE,INDEX($B$14:$B$117&gt;=DT122,0),0),"")</f>
        <v>1</v>
      </c>
      <c r="DV122" s="194">
        <f t="shared" ca="1" si="133"/>
        <v>3.2000000000000006E-3</v>
      </c>
      <c r="DY122" s="194">
        <f t="shared" si="134"/>
        <v>0</v>
      </c>
      <c r="DZ122" s="19" t="e">
        <f ca="1"/>
        <v>#N/A</v>
      </c>
      <c r="EA122" s="208" t="e">
        <f t="shared" ca="1" si="135"/>
        <v>#N/A</v>
      </c>
      <c r="EB122" s="207"/>
      <c r="EC122" s="194"/>
      <c r="ED122" s="198" cm="1">
        <f t="array" ref="ED122">IFERROR(MATCH(TRUE,INDEX($B$14:$B$117&gt;=EC122,0),0),"")</f>
        <v>1</v>
      </c>
      <c r="EE122" s="194">
        <f t="shared" ca="1" si="136"/>
        <v>3.2000000000000006E-3</v>
      </c>
      <c r="EH122" s="194">
        <f t="shared" si="137"/>
        <v>0</v>
      </c>
      <c r="EI122" s="19" t="e">
        <f ca="1"/>
        <v>#N/A</v>
      </c>
      <c r="EJ122" s="208" t="e">
        <f t="shared" ca="1" si="138"/>
        <v>#N/A</v>
      </c>
      <c r="EK122" s="207"/>
      <c r="EL122" s="194"/>
      <c r="EM122" s="198" cm="1">
        <f t="array" ref="EM122">IFERROR(MATCH(TRUE,INDEX($B$14:$B$117&gt;=EL122,0),0),"")</f>
        <v>1</v>
      </c>
      <c r="EN122" s="194">
        <f t="shared" ca="1" si="139"/>
        <v>3.2000000000000006E-3</v>
      </c>
      <c r="EQ122" s="194">
        <f t="shared" si="140"/>
        <v>0</v>
      </c>
      <c r="ER122" s="19" t="e">
        <f ca="1"/>
        <v>#N/A</v>
      </c>
      <c r="ES122" s="208" t="e">
        <f t="shared" ca="1" si="141"/>
        <v>#N/A</v>
      </c>
      <c r="ET122" s="207"/>
      <c r="EU122" s="194"/>
      <c r="EV122" s="198" cm="1">
        <f t="array" ref="EV122">IFERROR(MATCH(TRUE,INDEX($B$14:$B$117&gt;=EU122,0),0),"")</f>
        <v>1</v>
      </c>
      <c r="EW122" s="194">
        <f t="shared" ca="1" si="142"/>
        <v>3.2000000000000006E-3</v>
      </c>
      <c r="EZ122" s="194">
        <f t="shared" si="143"/>
        <v>0</v>
      </c>
      <c r="FA122" s="19" t="e">
        <f ca="1"/>
        <v>#N/A</v>
      </c>
      <c r="FB122" s="208" t="e">
        <f t="shared" ca="1" si="144"/>
        <v>#N/A</v>
      </c>
      <c r="FC122" s="207"/>
      <c r="FD122" s="194"/>
      <c r="FE122" s="198" cm="1">
        <f t="array" ref="FE122">IFERROR(MATCH(TRUE,INDEX($B$14:$B$117&gt;=FD122,0),0),"")</f>
        <v>1</v>
      </c>
      <c r="FF122" s="194">
        <f t="shared" ca="1" si="145"/>
        <v>3.2000000000000006E-3</v>
      </c>
      <c r="FI122" s="194">
        <f t="shared" si="146"/>
        <v>0</v>
      </c>
      <c r="FJ122" s="19" t="e">
        <f ca="1"/>
        <v>#N/A</v>
      </c>
      <c r="FK122" s="208" t="e">
        <f t="shared" ca="1" si="147"/>
        <v>#N/A</v>
      </c>
      <c r="FL122" s="207"/>
      <c r="FM122" s="194"/>
      <c r="FN122" s="198" cm="1">
        <f t="array" ref="FN122">IFERROR(MATCH(TRUE,INDEX($B$14:$B$117&gt;=FM122,0),0),"")</f>
        <v>1</v>
      </c>
      <c r="FO122" s="194">
        <f t="shared" ca="1" si="148"/>
        <v>3.2000000000000006E-3</v>
      </c>
      <c r="FR122" s="194">
        <f t="shared" si="149"/>
        <v>0</v>
      </c>
      <c r="FS122" s="19" t="e">
        <f ca="1"/>
        <v>#N/A</v>
      </c>
      <c r="FT122" s="208" t="e">
        <f t="shared" ca="1" si="150"/>
        <v>#N/A</v>
      </c>
      <c r="FU122" s="207"/>
      <c r="FV122" s="194"/>
      <c r="FW122" s="198" cm="1">
        <f t="array" ref="FW122">IFERROR(MATCH(TRUE,INDEX($B$14:$B$117&gt;=FV122,0),0),"")</f>
        <v>1</v>
      </c>
      <c r="FX122" s="194">
        <f t="shared" ca="1" si="151"/>
        <v>3.2000000000000006E-3</v>
      </c>
      <c r="GA122" s="194">
        <f t="shared" si="152"/>
        <v>0</v>
      </c>
      <c r="GB122" s="19" t="e">
        <f ca="1"/>
        <v>#N/A</v>
      </c>
      <c r="GC122" s="208" t="e">
        <f t="shared" ca="1" si="153"/>
        <v>#N/A</v>
      </c>
    </row>
    <row r="123" spans="1:185" x14ac:dyDescent="0.2">
      <c r="F123" s="207">
        <f ca="1"/>
        <v>109</v>
      </c>
      <c r="G123" s="194">
        <f ca="1"/>
        <v>0.78417266187050361</v>
      </c>
      <c r="H123" s="198" cm="1">
        <f t="array" aca="1" ref="H123" ca="1">IFERROR(MATCH(TRUE,INDEX($B$14:$B$117&gt;=G123,0),0),"")</f>
        <v>82</v>
      </c>
      <c r="I123" s="194">
        <f t="shared" ca="1" si="98"/>
        <v>0.83483525179856133</v>
      </c>
      <c r="L123" s="194">
        <f t="shared" si="154"/>
        <v>0</v>
      </c>
      <c r="M123" s="19">
        <f ca="1"/>
        <v>0</v>
      </c>
      <c r="N123" s="208">
        <f t="shared" ca="1" si="155"/>
        <v>0</v>
      </c>
      <c r="O123" s="207"/>
      <c r="P123" s="194"/>
      <c r="Q123" s="198" cm="1">
        <f t="array" ref="Q123">IFERROR(MATCH(TRUE,INDEX($B$14:$B$117&gt;=P123,0),0),"")</f>
        <v>1</v>
      </c>
      <c r="R123" s="194">
        <f t="shared" ca="1" si="99"/>
        <v>3.2000000000000006E-3</v>
      </c>
      <c r="U123" s="194">
        <f t="shared" si="156"/>
        <v>0</v>
      </c>
      <c r="V123" s="19">
        <f ca="1"/>
        <v>0</v>
      </c>
      <c r="W123" s="208">
        <f t="shared" ca="1" si="157"/>
        <v>0</v>
      </c>
      <c r="X123" s="207"/>
      <c r="Y123" s="194"/>
      <c r="Z123" s="198" cm="1">
        <f t="array" ref="Z123">IFERROR(MATCH(TRUE,INDEX($B$14:$B$117&gt;=Y123,0),0),"")</f>
        <v>1</v>
      </c>
      <c r="AA123" s="194">
        <f t="shared" ca="1" si="100"/>
        <v>3.2000000000000006E-3</v>
      </c>
      <c r="AD123" s="194">
        <f t="shared" si="101"/>
        <v>0</v>
      </c>
      <c r="AE123" s="19">
        <f ca="1"/>
        <v>0</v>
      </c>
      <c r="AF123" s="208">
        <f t="shared" ca="1" si="102"/>
        <v>0</v>
      </c>
      <c r="AG123" s="207"/>
      <c r="AH123" s="194"/>
      <c r="AI123" s="198" cm="1">
        <f t="array" ref="AI123">IFERROR(MATCH(TRUE,INDEX($B$14:$B$117&gt;=AH123,0),0),"")</f>
        <v>1</v>
      </c>
      <c r="AJ123" s="194">
        <f t="shared" ca="1" si="103"/>
        <v>3.2000000000000006E-3</v>
      </c>
      <c r="AM123" s="194">
        <f t="shared" si="104"/>
        <v>0</v>
      </c>
      <c r="AN123" s="19">
        <f ca="1"/>
        <v>0</v>
      </c>
      <c r="AO123" s="208">
        <f t="shared" ca="1" si="105"/>
        <v>0</v>
      </c>
      <c r="AP123" s="207"/>
      <c r="AQ123" s="194"/>
      <c r="AR123" s="198" cm="1">
        <f t="array" ref="AR123">IFERROR(MATCH(TRUE,INDEX($B$14:$B$117&gt;=AQ123,0),0),"")</f>
        <v>1</v>
      </c>
      <c r="AS123" s="194">
        <f t="shared" ca="1" si="106"/>
        <v>3.2000000000000006E-3</v>
      </c>
      <c r="AV123" s="194">
        <f t="shared" si="107"/>
        <v>0</v>
      </c>
      <c r="AW123" s="19">
        <f ca="1"/>
        <v>0</v>
      </c>
      <c r="AX123" s="208">
        <f t="shared" ca="1" si="108"/>
        <v>0</v>
      </c>
      <c r="AY123" s="207"/>
      <c r="AZ123" s="194"/>
      <c r="BA123" s="198" cm="1">
        <f t="array" ref="BA123">IFERROR(MATCH(TRUE,INDEX($B$14:$B$117&gt;=AZ123,0),0),"")</f>
        <v>1</v>
      </c>
      <c r="BB123" s="194">
        <f t="shared" ca="1" si="109"/>
        <v>3.2000000000000006E-3</v>
      </c>
      <c r="BE123" s="194">
        <f t="shared" si="110"/>
        <v>0</v>
      </c>
      <c r="BF123" s="19">
        <f ca="1"/>
        <v>0</v>
      </c>
      <c r="BG123" s="208">
        <f t="shared" ca="1" si="111"/>
        <v>0</v>
      </c>
      <c r="BH123" s="207"/>
      <c r="BI123" s="194"/>
      <c r="BJ123" s="198" cm="1">
        <f t="array" ref="BJ123">IFERROR(MATCH(TRUE,INDEX($B$14:$B$117&gt;=BI123,0),0),"")</f>
        <v>1</v>
      </c>
      <c r="BK123" s="194">
        <f t="shared" ca="1" si="112"/>
        <v>3.2000000000000006E-3</v>
      </c>
      <c r="BN123" s="194">
        <f t="shared" si="113"/>
        <v>0</v>
      </c>
      <c r="BO123" s="19">
        <f ca="1"/>
        <v>0</v>
      </c>
      <c r="BP123" s="208">
        <f t="shared" ca="1" si="114"/>
        <v>0</v>
      </c>
      <c r="BQ123" s="207"/>
      <c r="BR123" s="194"/>
      <c r="BS123" s="198" cm="1">
        <f t="array" ref="BS123">IFERROR(MATCH(TRUE,INDEX($B$14:$B$117&gt;=BR123,0),0),"")</f>
        <v>1</v>
      </c>
      <c r="BT123" s="194">
        <f t="shared" ca="1" si="115"/>
        <v>3.2000000000000006E-3</v>
      </c>
      <c r="BW123" s="194">
        <f t="shared" si="116"/>
        <v>0</v>
      </c>
      <c r="BX123" s="19">
        <f ca="1"/>
        <v>0</v>
      </c>
      <c r="BY123" s="208">
        <f t="shared" ca="1" si="117"/>
        <v>0</v>
      </c>
      <c r="BZ123" s="207"/>
      <c r="CA123" s="194"/>
      <c r="CB123" s="198" cm="1">
        <f t="array" ref="CB123">IFERROR(MATCH(TRUE,INDEX($B$14:$B$117&gt;=CA123,0),0),"")</f>
        <v>1</v>
      </c>
      <c r="CC123" s="194">
        <f t="shared" ca="1" si="118"/>
        <v>3.2000000000000006E-3</v>
      </c>
      <c r="CF123" s="194">
        <f t="shared" si="119"/>
        <v>0</v>
      </c>
      <c r="CG123" s="19">
        <f ca="1"/>
        <v>0</v>
      </c>
      <c r="CH123" s="208">
        <f t="shared" ca="1" si="120"/>
        <v>0</v>
      </c>
      <c r="CI123" s="207"/>
      <c r="CJ123" s="194"/>
      <c r="CK123" s="198" cm="1">
        <f t="array" ref="CK123">IFERROR(MATCH(TRUE,INDEX($B$14:$B$117&gt;=CJ123,0),0),"")</f>
        <v>1</v>
      </c>
      <c r="CL123" s="194">
        <f t="shared" ca="1" si="121"/>
        <v>3.2000000000000006E-3</v>
      </c>
      <c r="CO123" s="194">
        <f t="shared" si="122"/>
        <v>0</v>
      </c>
      <c r="CP123" s="19">
        <f ca="1"/>
        <v>0</v>
      </c>
      <c r="CQ123" s="208">
        <f t="shared" ca="1" si="123"/>
        <v>0</v>
      </c>
      <c r="CR123" s="207"/>
      <c r="CS123" s="194"/>
      <c r="CT123" s="198" cm="1">
        <f t="array" ref="CT123">IFERROR(MATCH(TRUE,INDEX($B$14:$B$117&gt;=CS123,0),0),"")</f>
        <v>1</v>
      </c>
      <c r="CU123" s="194">
        <f t="shared" ca="1" si="124"/>
        <v>3.2000000000000006E-3</v>
      </c>
      <c r="CX123" s="194">
        <f t="shared" si="125"/>
        <v>0</v>
      </c>
      <c r="CY123" s="19" t="e">
        <f ca="1"/>
        <v>#N/A</v>
      </c>
      <c r="CZ123" s="208" t="e">
        <f t="shared" ca="1" si="126"/>
        <v>#N/A</v>
      </c>
      <c r="DA123" s="207"/>
      <c r="DB123" s="194"/>
      <c r="DC123" s="198" cm="1">
        <f t="array" ref="DC123">IFERROR(MATCH(TRUE,INDEX($B$14:$B$117&gt;=DB123,0),0),"")</f>
        <v>1</v>
      </c>
      <c r="DD123" s="194">
        <f t="shared" ca="1" si="127"/>
        <v>3.2000000000000006E-3</v>
      </c>
      <c r="DG123" s="194">
        <f t="shared" si="128"/>
        <v>0</v>
      </c>
      <c r="DH123" s="19" t="e">
        <f ca="1"/>
        <v>#N/A</v>
      </c>
      <c r="DI123" s="208" t="e">
        <f t="shared" ca="1" si="129"/>
        <v>#N/A</v>
      </c>
      <c r="DJ123" s="207"/>
      <c r="DK123" s="194"/>
      <c r="DL123" s="198" cm="1">
        <f t="array" ref="DL123">IFERROR(MATCH(TRUE,INDEX($B$14:$B$117&gt;=DK123,0),0),"")</f>
        <v>1</v>
      </c>
      <c r="DM123" s="194">
        <f t="shared" ca="1" si="130"/>
        <v>3.2000000000000006E-3</v>
      </c>
      <c r="DP123" s="194">
        <f t="shared" si="131"/>
        <v>0</v>
      </c>
      <c r="DQ123" s="19" t="e">
        <f ca="1"/>
        <v>#N/A</v>
      </c>
      <c r="DR123" s="208" t="e">
        <f t="shared" ca="1" si="132"/>
        <v>#N/A</v>
      </c>
      <c r="DS123" s="207"/>
      <c r="DT123" s="194"/>
      <c r="DU123" s="198" cm="1">
        <f t="array" ref="DU123">IFERROR(MATCH(TRUE,INDEX($B$14:$B$117&gt;=DT123,0),0),"")</f>
        <v>1</v>
      </c>
      <c r="DV123" s="194">
        <f t="shared" ca="1" si="133"/>
        <v>3.2000000000000006E-3</v>
      </c>
      <c r="DY123" s="194">
        <f t="shared" si="134"/>
        <v>0</v>
      </c>
      <c r="DZ123" s="19" t="e">
        <f ca="1"/>
        <v>#N/A</v>
      </c>
      <c r="EA123" s="208" t="e">
        <f t="shared" ca="1" si="135"/>
        <v>#N/A</v>
      </c>
      <c r="EB123" s="207"/>
      <c r="EC123" s="194"/>
      <c r="ED123" s="198" cm="1">
        <f t="array" ref="ED123">IFERROR(MATCH(TRUE,INDEX($B$14:$B$117&gt;=EC123,0),0),"")</f>
        <v>1</v>
      </c>
      <c r="EE123" s="194">
        <f t="shared" ca="1" si="136"/>
        <v>3.2000000000000006E-3</v>
      </c>
      <c r="EH123" s="194">
        <f t="shared" si="137"/>
        <v>0</v>
      </c>
      <c r="EI123" s="19" t="e">
        <f ca="1"/>
        <v>#N/A</v>
      </c>
      <c r="EJ123" s="208" t="e">
        <f t="shared" ca="1" si="138"/>
        <v>#N/A</v>
      </c>
      <c r="EK123" s="207"/>
      <c r="EL123" s="194"/>
      <c r="EM123" s="198" cm="1">
        <f t="array" ref="EM123">IFERROR(MATCH(TRUE,INDEX($B$14:$B$117&gt;=EL123,0),0),"")</f>
        <v>1</v>
      </c>
      <c r="EN123" s="194">
        <f t="shared" ca="1" si="139"/>
        <v>3.2000000000000006E-3</v>
      </c>
      <c r="EQ123" s="194">
        <f t="shared" si="140"/>
        <v>0</v>
      </c>
      <c r="ER123" s="19" t="e">
        <f ca="1"/>
        <v>#N/A</v>
      </c>
      <c r="ES123" s="208" t="e">
        <f t="shared" ca="1" si="141"/>
        <v>#N/A</v>
      </c>
      <c r="ET123" s="207"/>
      <c r="EU123" s="194"/>
      <c r="EV123" s="198" cm="1">
        <f t="array" ref="EV123">IFERROR(MATCH(TRUE,INDEX($B$14:$B$117&gt;=EU123,0),0),"")</f>
        <v>1</v>
      </c>
      <c r="EW123" s="194">
        <f t="shared" ca="1" si="142"/>
        <v>3.2000000000000006E-3</v>
      </c>
      <c r="EZ123" s="194">
        <f t="shared" si="143"/>
        <v>0</v>
      </c>
      <c r="FA123" s="19" t="e">
        <f ca="1"/>
        <v>#N/A</v>
      </c>
      <c r="FB123" s="208" t="e">
        <f t="shared" ca="1" si="144"/>
        <v>#N/A</v>
      </c>
      <c r="FC123" s="207"/>
      <c r="FD123" s="194"/>
      <c r="FE123" s="198" cm="1">
        <f t="array" ref="FE123">IFERROR(MATCH(TRUE,INDEX($B$14:$B$117&gt;=FD123,0),0),"")</f>
        <v>1</v>
      </c>
      <c r="FF123" s="194">
        <f t="shared" ca="1" si="145"/>
        <v>3.2000000000000006E-3</v>
      </c>
      <c r="FI123" s="194">
        <f t="shared" si="146"/>
        <v>0</v>
      </c>
      <c r="FJ123" s="19" t="e">
        <f ca="1"/>
        <v>#N/A</v>
      </c>
      <c r="FK123" s="208" t="e">
        <f t="shared" ca="1" si="147"/>
        <v>#N/A</v>
      </c>
      <c r="FL123" s="207"/>
      <c r="FM123" s="194"/>
      <c r="FN123" s="198" cm="1">
        <f t="array" ref="FN123">IFERROR(MATCH(TRUE,INDEX($B$14:$B$117&gt;=FM123,0),0),"")</f>
        <v>1</v>
      </c>
      <c r="FO123" s="194">
        <f t="shared" ca="1" si="148"/>
        <v>3.2000000000000006E-3</v>
      </c>
      <c r="FR123" s="194">
        <f t="shared" si="149"/>
        <v>0</v>
      </c>
      <c r="FS123" s="19" t="e">
        <f ca="1"/>
        <v>#N/A</v>
      </c>
      <c r="FT123" s="208" t="e">
        <f t="shared" ca="1" si="150"/>
        <v>#N/A</v>
      </c>
      <c r="FU123" s="207"/>
      <c r="FV123" s="194"/>
      <c r="FW123" s="198" cm="1">
        <f t="array" ref="FW123">IFERROR(MATCH(TRUE,INDEX($B$14:$B$117&gt;=FV123,0),0),"")</f>
        <v>1</v>
      </c>
      <c r="FX123" s="194">
        <f t="shared" ca="1" si="151"/>
        <v>3.2000000000000006E-3</v>
      </c>
      <c r="GA123" s="194">
        <f t="shared" si="152"/>
        <v>0</v>
      </c>
      <c r="GB123" s="19" t="e">
        <f ca="1"/>
        <v>#N/A</v>
      </c>
      <c r="GC123" s="208" t="e">
        <f t="shared" ca="1" si="153"/>
        <v>#N/A</v>
      </c>
    </row>
    <row r="124" spans="1:185" x14ac:dyDescent="0.2">
      <c r="F124" s="207">
        <f ca="1"/>
        <v>110</v>
      </c>
      <c r="G124" s="194">
        <f ca="1"/>
        <v>0.79136690647482022</v>
      </c>
      <c r="H124" s="198" cm="1">
        <f t="array" aca="1" ref="H124" ca="1">IFERROR(MATCH(TRUE,INDEX($B$14:$B$117&gt;=G124,0),0),"")</f>
        <v>83</v>
      </c>
      <c r="I124" s="194">
        <f t="shared" ca="1" si="98"/>
        <v>0.84083741007194268</v>
      </c>
      <c r="L124" s="194">
        <f t="shared" si="154"/>
        <v>0</v>
      </c>
      <c r="M124" s="19">
        <f ca="1"/>
        <v>0</v>
      </c>
      <c r="N124" s="208">
        <f t="shared" ca="1" si="155"/>
        <v>0</v>
      </c>
      <c r="O124" s="207"/>
      <c r="P124" s="194"/>
      <c r="Q124" s="198" cm="1">
        <f t="array" ref="Q124">IFERROR(MATCH(TRUE,INDEX($B$14:$B$117&gt;=P124,0),0),"")</f>
        <v>1</v>
      </c>
      <c r="R124" s="194">
        <f t="shared" ca="1" si="99"/>
        <v>3.2000000000000006E-3</v>
      </c>
      <c r="U124" s="194">
        <f t="shared" si="156"/>
        <v>0</v>
      </c>
      <c r="V124" s="19">
        <f ca="1"/>
        <v>0</v>
      </c>
      <c r="W124" s="208">
        <f t="shared" ca="1" si="157"/>
        <v>0</v>
      </c>
      <c r="X124" s="207"/>
      <c r="Y124" s="194"/>
      <c r="Z124" s="198" cm="1">
        <f t="array" ref="Z124">IFERROR(MATCH(TRUE,INDEX($B$14:$B$117&gt;=Y124,0),0),"")</f>
        <v>1</v>
      </c>
      <c r="AA124" s="194">
        <f t="shared" ca="1" si="100"/>
        <v>3.2000000000000006E-3</v>
      </c>
      <c r="AD124" s="194">
        <f t="shared" si="101"/>
        <v>0</v>
      </c>
      <c r="AE124" s="19">
        <f ca="1"/>
        <v>0</v>
      </c>
      <c r="AF124" s="208">
        <f t="shared" ca="1" si="102"/>
        <v>0</v>
      </c>
      <c r="AG124" s="207"/>
      <c r="AH124" s="194"/>
      <c r="AI124" s="198" cm="1">
        <f t="array" ref="AI124">IFERROR(MATCH(TRUE,INDEX($B$14:$B$117&gt;=AH124,0),0),"")</f>
        <v>1</v>
      </c>
      <c r="AJ124" s="194">
        <f t="shared" ca="1" si="103"/>
        <v>3.2000000000000006E-3</v>
      </c>
      <c r="AM124" s="194">
        <f t="shared" si="104"/>
        <v>0</v>
      </c>
      <c r="AN124" s="19">
        <f ca="1"/>
        <v>0</v>
      </c>
      <c r="AO124" s="208">
        <f t="shared" ca="1" si="105"/>
        <v>0</v>
      </c>
      <c r="AP124" s="207"/>
      <c r="AQ124" s="194"/>
      <c r="AR124" s="198" cm="1">
        <f t="array" ref="AR124">IFERROR(MATCH(TRUE,INDEX($B$14:$B$117&gt;=AQ124,0),0),"")</f>
        <v>1</v>
      </c>
      <c r="AS124" s="194">
        <f t="shared" ca="1" si="106"/>
        <v>3.2000000000000006E-3</v>
      </c>
      <c r="AV124" s="194">
        <f t="shared" si="107"/>
        <v>0</v>
      </c>
      <c r="AW124" s="19">
        <f ca="1"/>
        <v>0</v>
      </c>
      <c r="AX124" s="208">
        <f t="shared" ca="1" si="108"/>
        <v>0</v>
      </c>
      <c r="AY124" s="207"/>
      <c r="AZ124" s="194"/>
      <c r="BA124" s="198" cm="1">
        <f t="array" ref="BA124">IFERROR(MATCH(TRUE,INDEX($B$14:$B$117&gt;=AZ124,0),0),"")</f>
        <v>1</v>
      </c>
      <c r="BB124" s="194">
        <f t="shared" ca="1" si="109"/>
        <v>3.2000000000000006E-3</v>
      </c>
      <c r="BE124" s="194">
        <f t="shared" si="110"/>
        <v>0</v>
      </c>
      <c r="BF124" s="19">
        <f ca="1"/>
        <v>0</v>
      </c>
      <c r="BG124" s="208">
        <f t="shared" ca="1" si="111"/>
        <v>0</v>
      </c>
      <c r="BH124" s="207"/>
      <c r="BI124" s="194"/>
      <c r="BJ124" s="198" cm="1">
        <f t="array" ref="BJ124">IFERROR(MATCH(TRUE,INDEX($B$14:$B$117&gt;=BI124,0),0),"")</f>
        <v>1</v>
      </c>
      <c r="BK124" s="194">
        <f t="shared" ca="1" si="112"/>
        <v>3.2000000000000006E-3</v>
      </c>
      <c r="BN124" s="194">
        <f t="shared" si="113"/>
        <v>0</v>
      </c>
      <c r="BO124" s="19">
        <f ca="1"/>
        <v>0</v>
      </c>
      <c r="BP124" s="208">
        <f t="shared" ca="1" si="114"/>
        <v>0</v>
      </c>
      <c r="BQ124" s="207"/>
      <c r="BR124" s="194"/>
      <c r="BS124" s="198" cm="1">
        <f t="array" ref="BS124">IFERROR(MATCH(TRUE,INDEX($B$14:$B$117&gt;=BR124,0),0),"")</f>
        <v>1</v>
      </c>
      <c r="BT124" s="194">
        <f t="shared" ca="1" si="115"/>
        <v>3.2000000000000006E-3</v>
      </c>
      <c r="BW124" s="194">
        <f t="shared" si="116"/>
        <v>0</v>
      </c>
      <c r="BX124" s="19">
        <f ca="1"/>
        <v>0</v>
      </c>
      <c r="BY124" s="208">
        <f t="shared" ca="1" si="117"/>
        <v>0</v>
      </c>
      <c r="BZ124" s="207"/>
      <c r="CA124" s="194"/>
      <c r="CB124" s="198" cm="1">
        <f t="array" ref="CB124">IFERROR(MATCH(TRUE,INDEX($B$14:$B$117&gt;=CA124,0),0),"")</f>
        <v>1</v>
      </c>
      <c r="CC124" s="194">
        <f t="shared" ca="1" si="118"/>
        <v>3.2000000000000006E-3</v>
      </c>
      <c r="CF124" s="194">
        <f t="shared" si="119"/>
        <v>0</v>
      </c>
      <c r="CG124" s="19">
        <f ca="1"/>
        <v>0</v>
      </c>
      <c r="CH124" s="208">
        <f t="shared" ca="1" si="120"/>
        <v>0</v>
      </c>
      <c r="CI124" s="207"/>
      <c r="CJ124" s="194"/>
      <c r="CK124" s="198" cm="1">
        <f t="array" ref="CK124">IFERROR(MATCH(TRUE,INDEX($B$14:$B$117&gt;=CJ124,0),0),"")</f>
        <v>1</v>
      </c>
      <c r="CL124" s="194">
        <f t="shared" ca="1" si="121"/>
        <v>3.2000000000000006E-3</v>
      </c>
      <c r="CO124" s="194">
        <f t="shared" si="122"/>
        <v>0</v>
      </c>
      <c r="CP124" s="19">
        <f ca="1"/>
        <v>0</v>
      </c>
      <c r="CQ124" s="208">
        <f t="shared" ca="1" si="123"/>
        <v>0</v>
      </c>
      <c r="CR124" s="207"/>
      <c r="CS124" s="194"/>
      <c r="CT124" s="198" cm="1">
        <f t="array" ref="CT124">IFERROR(MATCH(TRUE,INDEX($B$14:$B$117&gt;=CS124,0),0),"")</f>
        <v>1</v>
      </c>
      <c r="CU124" s="194">
        <f t="shared" ca="1" si="124"/>
        <v>3.2000000000000006E-3</v>
      </c>
      <c r="CX124" s="194">
        <f t="shared" si="125"/>
        <v>0</v>
      </c>
      <c r="CY124" s="19" t="e">
        <f ca="1"/>
        <v>#N/A</v>
      </c>
      <c r="CZ124" s="208" t="e">
        <f t="shared" ca="1" si="126"/>
        <v>#N/A</v>
      </c>
      <c r="DA124" s="207"/>
      <c r="DB124" s="194"/>
      <c r="DC124" s="198" cm="1">
        <f t="array" ref="DC124">IFERROR(MATCH(TRUE,INDEX($B$14:$B$117&gt;=DB124,0),0),"")</f>
        <v>1</v>
      </c>
      <c r="DD124" s="194">
        <f t="shared" ca="1" si="127"/>
        <v>3.2000000000000006E-3</v>
      </c>
      <c r="DG124" s="194">
        <f t="shared" si="128"/>
        <v>0</v>
      </c>
      <c r="DH124" s="19" t="e">
        <f ca="1"/>
        <v>#N/A</v>
      </c>
      <c r="DI124" s="208" t="e">
        <f t="shared" ca="1" si="129"/>
        <v>#N/A</v>
      </c>
      <c r="DJ124" s="207"/>
      <c r="DK124" s="194"/>
      <c r="DL124" s="198" cm="1">
        <f t="array" ref="DL124">IFERROR(MATCH(TRUE,INDEX($B$14:$B$117&gt;=DK124,0),0),"")</f>
        <v>1</v>
      </c>
      <c r="DM124" s="194">
        <f t="shared" ca="1" si="130"/>
        <v>3.2000000000000006E-3</v>
      </c>
      <c r="DP124" s="194">
        <f t="shared" si="131"/>
        <v>0</v>
      </c>
      <c r="DQ124" s="19" t="e">
        <f ca="1"/>
        <v>#N/A</v>
      </c>
      <c r="DR124" s="208" t="e">
        <f t="shared" ca="1" si="132"/>
        <v>#N/A</v>
      </c>
      <c r="DS124" s="207"/>
      <c r="DT124" s="194"/>
      <c r="DU124" s="198" cm="1">
        <f t="array" ref="DU124">IFERROR(MATCH(TRUE,INDEX($B$14:$B$117&gt;=DT124,0),0),"")</f>
        <v>1</v>
      </c>
      <c r="DV124" s="194">
        <f t="shared" ca="1" si="133"/>
        <v>3.2000000000000006E-3</v>
      </c>
      <c r="DY124" s="194">
        <f t="shared" si="134"/>
        <v>0</v>
      </c>
      <c r="DZ124" s="19" t="e">
        <f ca="1"/>
        <v>#N/A</v>
      </c>
      <c r="EA124" s="208" t="e">
        <f t="shared" ca="1" si="135"/>
        <v>#N/A</v>
      </c>
      <c r="EB124" s="207"/>
      <c r="EC124" s="194"/>
      <c r="ED124" s="198" cm="1">
        <f t="array" ref="ED124">IFERROR(MATCH(TRUE,INDEX($B$14:$B$117&gt;=EC124,0),0),"")</f>
        <v>1</v>
      </c>
      <c r="EE124" s="194">
        <f t="shared" ca="1" si="136"/>
        <v>3.2000000000000006E-3</v>
      </c>
      <c r="EH124" s="194">
        <f t="shared" si="137"/>
        <v>0</v>
      </c>
      <c r="EI124" s="19" t="e">
        <f ca="1"/>
        <v>#N/A</v>
      </c>
      <c r="EJ124" s="208" t="e">
        <f t="shared" ca="1" si="138"/>
        <v>#N/A</v>
      </c>
      <c r="EK124" s="207"/>
      <c r="EL124" s="194"/>
      <c r="EM124" s="198" cm="1">
        <f t="array" ref="EM124">IFERROR(MATCH(TRUE,INDEX($B$14:$B$117&gt;=EL124,0),0),"")</f>
        <v>1</v>
      </c>
      <c r="EN124" s="194">
        <f t="shared" ca="1" si="139"/>
        <v>3.2000000000000006E-3</v>
      </c>
      <c r="EQ124" s="194">
        <f t="shared" si="140"/>
        <v>0</v>
      </c>
      <c r="ER124" s="19" t="e">
        <f ca="1"/>
        <v>#N/A</v>
      </c>
      <c r="ES124" s="208" t="e">
        <f t="shared" ca="1" si="141"/>
        <v>#N/A</v>
      </c>
      <c r="ET124" s="207"/>
      <c r="EU124" s="194"/>
      <c r="EV124" s="198" cm="1">
        <f t="array" ref="EV124">IFERROR(MATCH(TRUE,INDEX($B$14:$B$117&gt;=EU124,0),0),"")</f>
        <v>1</v>
      </c>
      <c r="EW124" s="194">
        <f t="shared" ca="1" si="142"/>
        <v>3.2000000000000006E-3</v>
      </c>
      <c r="EZ124" s="194">
        <f t="shared" si="143"/>
        <v>0</v>
      </c>
      <c r="FA124" s="19" t="e">
        <f ca="1"/>
        <v>#N/A</v>
      </c>
      <c r="FB124" s="208" t="e">
        <f t="shared" ca="1" si="144"/>
        <v>#N/A</v>
      </c>
      <c r="FC124" s="207"/>
      <c r="FD124" s="194"/>
      <c r="FE124" s="198" cm="1">
        <f t="array" ref="FE124">IFERROR(MATCH(TRUE,INDEX($B$14:$B$117&gt;=FD124,0),0),"")</f>
        <v>1</v>
      </c>
      <c r="FF124" s="194">
        <f t="shared" ca="1" si="145"/>
        <v>3.2000000000000006E-3</v>
      </c>
      <c r="FI124" s="194">
        <f t="shared" si="146"/>
        <v>0</v>
      </c>
      <c r="FJ124" s="19" t="e">
        <f ca="1"/>
        <v>#N/A</v>
      </c>
      <c r="FK124" s="208" t="e">
        <f t="shared" ca="1" si="147"/>
        <v>#N/A</v>
      </c>
      <c r="FL124" s="207"/>
      <c r="FM124" s="194"/>
      <c r="FN124" s="198" cm="1">
        <f t="array" ref="FN124">IFERROR(MATCH(TRUE,INDEX($B$14:$B$117&gt;=FM124,0),0),"")</f>
        <v>1</v>
      </c>
      <c r="FO124" s="194">
        <f t="shared" ca="1" si="148"/>
        <v>3.2000000000000006E-3</v>
      </c>
      <c r="FR124" s="194">
        <f t="shared" si="149"/>
        <v>0</v>
      </c>
      <c r="FS124" s="19" t="e">
        <f ca="1"/>
        <v>#N/A</v>
      </c>
      <c r="FT124" s="208" t="e">
        <f t="shared" ca="1" si="150"/>
        <v>#N/A</v>
      </c>
      <c r="FU124" s="207"/>
      <c r="FV124" s="194"/>
      <c r="FW124" s="198" cm="1">
        <f t="array" ref="FW124">IFERROR(MATCH(TRUE,INDEX($B$14:$B$117&gt;=FV124,0),0),"")</f>
        <v>1</v>
      </c>
      <c r="FX124" s="194">
        <f t="shared" ca="1" si="151"/>
        <v>3.2000000000000006E-3</v>
      </c>
      <c r="GA124" s="194">
        <f t="shared" si="152"/>
        <v>0</v>
      </c>
      <c r="GB124" s="19" t="e">
        <f ca="1"/>
        <v>#N/A</v>
      </c>
      <c r="GC124" s="208" t="e">
        <f t="shared" ca="1" si="153"/>
        <v>#N/A</v>
      </c>
    </row>
    <row r="125" spans="1:185" x14ac:dyDescent="0.2">
      <c r="F125" s="207">
        <f ca="1"/>
        <v>111</v>
      </c>
      <c r="G125" s="194">
        <f ca="1"/>
        <v>0.79856115107913672</v>
      </c>
      <c r="H125" s="198" cm="1">
        <f t="array" aca="1" ref="H125" ca="1">IFERROR(MATCH(TRUE,INDEX($B$14:$B$117&gt;=G125,0),0),"")</f>
        <v>84</v>
      </c>
      <c r="I125" s="194">
        <f t="shared" ca="1" si="98"/>
        <v>0.84751294964028789</v>
      </c>
      <c r="L125" s="194">
        <f t="shared" si="154"/>
        <v>0</v>
      </c>
      <c r="M125" s="19">
        <f ca="1"/>
        <v>0</v>
      </c>
      <c r="N125" s="208">
        <f t="shared" ca="1" si="155"/>
        <v>0</v>
      </c>
      <c r="O125" s="207"/>
      <c r="P125" s="194"/>
      <c r="Q125" s="198" cm="1">
        <f t="array" ref="Q125">IFERROR(MATCH(TRUE,INDEX($B$14:$B$117&gt;=P125,0),0),"")</f>
        <v>1</v>
      </c>
      <c r="R125" s="194">
        <f t="shared" ca="1" si="99"/>
        <v>3.2000000000000006E-3</v>
      </c>
      <c r="U125" s="194">
        <f t="shared" si="156"/>
        <v>0</v>
      </c>
      <c r="V125" s="19">
        <f ca="1"/>
        <v>0</v>
      </c>
      <c r="W125" s="208">
        <f t="shared" ca="1" si="157"/>
        <v>0</v>
      </c>
      <c r="X125" s="207"/>
      <c r="Y125" s="194"/>
      <c r="Z125" s="198" cm="1">
        <f t="array" ref="Z125">IFERROR(MATCH(TRUE,INDEX($B$14:$B$117&gt;=Y125,0),0),"")</f>
        <v>1</v>
      </c>
      <c r="AA125" s="194">
        <f t="shared" ca="1" si="100"/>
        <v>3.2000000000000006E-3</v>
      </c>
      <c r="AD125" s="194">
        <f t="shared" si="101"/>
        <v>0</v>
      </c>
      <c r="AE125" s="19">
        <f ca="1"/>
        <v>0</v>
      </c>
      <c r="AF125" s="208">
        <f t="shared" ca="1" si="102"/>
        <v>0</v>
      </c>
      <c r="AG125" s="207"/>
      <c r="AH125" s="194"/>
      <c r="AI125" s="198" cm="1">
        <f t="array" ref="AI125">IFERROR(MATCH(TRUE,INDEX($B$14:$B$117&gt;=AH125,0),0),"")</f>
        <v>1</v>
      </c>
      <c r="AJ125" s="194">
        <f t="shared" ca="1" si="103"/>
        <v>3.2000000000000006E-3</v>
      </c>
      <c r="AM125" s="194">
        <f t="shared" si="104"/>
        <v>0</v>
      </c>
      <c r="AN125" s="19">
        <f ca="1"/>
        <v>0</v>
      </c>
      <c r="AO125" s="208">
        <f t="shared" ca="1" si="105"/>
        <v>0</v>
      </c>
      <c r="AP125" s="207"/>
      <c r="AQ125" s="194"/>
      <c r="AR125" s="198" cm="1">
        <f t="array" ref="AR125">IFERROR(MATCH(TRUE,INDEX($B$14:$B$117&gt;=AQ125,0),0),"")</f>
        <v>1</v>
      </c>
      <c r="AS125" s="194">
        <f t="shared" ca="1" si="106"/>
        <v>3.2000000000000006E-3</v>
      </c>
      <c r="AV125" s="194">
        <f t="shared" si="107"/>
        <v>0</v>
      </c>
      <c r="AW125" s="19">
        <f ca="1"/>
        <v>0</v>
      </c>
      <c r="AX125" s="208">
        <f t="shared" ca="1" si="108"/>
        <v>0</v>
      </c>
      <c r="AY125" s="207"/>
      <c r="AZ125" s="194"/>
      <c r="BA125" s="198" cm="1">
        <f t="array" ref="BA125">IFERROR(MATCH(TRUE,INDEX($B$14:$B$117&gt;=AZ125,0),0),"")</f>
        <v>1</v>
      </c>
      <c r="BB125" s="194">
        <f t="shared" ca="1" si="109"/>
        <v>3.2000000000000006E-3</v>
      </c>
      <c r="BE125" s="194">
        <f t="shared" si="110"/>
        <v>0</v>
      </c>
      <c r="BF125" s="19">
        <f ca="1"/>
        <v>0</v>
      </c>
      <c r="BG125" s="208">
        <f t="shared" ca="1" si="111"/>
        <v>0</v>
      </c>
      <c r="BH125" s="207"/>
      <c r="BI125" s="194"/>
      <c r="BJ125" s="198" cm="1">
        <f t="array" ref="BJ125">IFERROR(MATCH(TRUE,INDEX($B$14:$B$117&gt;=BI125,0),0),"")</f>
        <v>1</v>
      </c>
      <c r="BK125" s="194">
        <f t="shared" ca="1" si="112"/>
        <v>3.2000000000000006E-3</v>
      </c>
      <c r="BN125" s="194">
        <f t="shared" si="113"/>
        <v>0</v>
      </c>
      <c r="BO125" s="19">
        <f ca="1"/>
        <v>0</v>
      </c>
      <c r="BP125" s="208">
        <f t="shared" ca="1" si="114"/>
        <v>0</v>
      </c>
      <c r="BQ125" s="207"/>
      <c r="BR125" s="194"/>
      <c r="BS125" s="198" cm="1">
        <f t="array" ref="BS125">IFERROR(MATCH(TRUE,INDEX($B$14:$B$117&gt;=BR125,0),0),"")</f>
        <v>1</v>
      </c>
      <c r="BT125" s="194">
        <f t="shared" ca="1" si="115"/>
        <v>3.2000000000000006E-3</v>
      </c>
      <c r="BW125" s="194">
        <f t="shared" si="116"/>
        <v>0</v>
      </c>
      <c r="BX125" s="19">
        <f ca="1"/>
        <v>0</v>
      </c>
      <c r="BY125" s="208">
        <f t="shared" ca="1" si="117"/>
        <v>0</v>
      </c>
      <c r="BZ125" s="207"/>
      <c r="CA125" s="194"/>
      <c r="CB125" s="198" cm="1">
        <f t="array" ref="CB125">IFERROR(MATCH(TRUE,INDEX($B$14:$B$117&gt;=CA125,0),0),"")</f>
        <v>1</v>
      </c>
      <c r="CC125" s="194">
        <f t="shared" ca="1" si="118"/>
        <v>3.2000000000000006E-3</v>
      </c>
      <c r="CF125" s="194">
        <f t="shared" si="119"/>
        <v>0</v>
      </c>
      <c r="CG125" s="19">
        <f ca="1"/>
        <v>0</v>
      </c>
      <c r="CH125" s="208">
        <f t="shared" ca="1" si="120"/>
        <v>0</v>
      </c>
      <c r="CI125" s="207"/>
      <c r="CJ125" s="194"/>
      <c r="CK125" s="198" cm="1">
        <f t="array" ref="CK125">IFERROR(MATCH(TRUE,INDEX($B$14:$B$117&gt;=CJ125,0),0),"")</f>
        <v>1</v>
      </c>
      <c r="CL125" s="194">
        <f t="shared" ca="1" si="121"/>
        <v>3.2000000000000006E-3</v>
      </c>
      <c r="CO125" s="194">
        <f t="shared" si="122"/>
        <v>0</v>
      </c>
      <c r="CP125" s="19">
        <f ca="1"/>
        <v>0</v>
      </c>
      <c r="CQ125" s="208">
        <f t="shared" ca="1" si="123"/>
        <v>0</v>
      </c>
      <c r="CR125" s="207"/>
      <c r="CS125" s="194"/>
      <c r="CT125" s="198" cm="1">
        <f t="array" ref="CT125">IFERROR(MATCH(TRUE,INDEX($B$14:$B$117&gt;=CS125,0),0),"")</f>
        <v>1</v>
      </c>
      <c r="CU125" s="194">
        <f t="shared" ca="1" si="124"/>
        <v>3.2000000000000006E-3</v>
      </c>
      <c r="CX125" s="194">
        <f t="shared" si="125"/>
        <v>0</v>
      </c>
      <c r="CY125" s="19" t="e">
        <f ca="1"/>
        <v>#N/A</v>
      </c>
      <c r="CZ125" s="208" t="e">
        <f t="shared" ca="1" si="126"/>
        <v>#N/A</v>
      </c>
      <c r="DA125" s="207"/>
      <c r="DB125" s="194"/>
      <c r="DC125" s="198" cm="1">
        <f t="array" ref="DC125">IFERROR(MATCH(TRUE,INDEX($B$14:$B$117&gt;=DB125,0),0),"")</f>
        <v>1</v>
      </c>
      <c r="DD125" s="194">
        <f t="shared" ca="1" si="127"/>
        <v>3.2000000000000006E-3</v>
      </c>
      <c r="DG125" s="194">
        <f t="shared" si="128"/>
        <v>0</v>
      </c>
      <c r="DH125" s="19" t="e">
        <f ca="1"/>
        <v>#N/A</v>
      </c>
      <c r="DI125" s="208" t="e">
        <f t="shared" ca="1" si="129"/>
        <v>#N/A</v>
      </c>
      <c r="DJ125" s="207"/>
      <c r="DK125" s="194"/>
      <c r="DL125" s="198" cm="1">
        <f t="array" ref="DL125">IFERROR(MATCH(TRUE,INDEX($B$14:$B$117&gt;=DK125,0),0),"")</f>
        <v>1</v>
      </c>
      <c r="DM125" s="194">
        <f t="shared" ca="1" si="130"/>
        <v>3.2000000000000006E-3</v>
      </c>
      <c r="DP125" s="194">
        <f t="shared" si="131"/>
        <v>0</v>
      </c>
      <c r="DQ125" s="19" t="e">
        <f ca="1"/>
        <v>#N/A</v>
      </c>
      <c r="DR125" s="208" t="e">
        <f t="shared" ca="1" si="132"/>
        <v>#N/A</v>
      </c>
      <c r="DS125" s="207"/>
      <c r="DT125" s="194"/>
      <c r="DU125" s="198" cm="1">
        <f t="array" ref="DU125">IFERROR(MATCH(TRUE,INDEX($B$14:$B$117&gt;=DT125,0),0),"")</f>
        <v>1</v>
      </c>
      <c r="DV125" s="194">
        <f t="shared" ca="1" si="133"/>
        <v>3.2000000000000006E-3</v>
      </c>
      <c r="DY125" s="194">
        <f t="shared" si="134"/>
        <v>0</v>
      </c>
      <c r="DZ125" s="19" t="e">
        <f ca="1"/>
        <v>#N/A</v>
      </c>
      <c r="EA125" s="208" t="e">
        <f t="shared" ca="1" si="135"/>
        <v>#N/A</v>
      </c>
      <c r="EB125" s="207"/>
      <c r="EC125" s="194"/>
      <c r="ED125" s="198" cm="1">
        <f t="array" ref="ED125">IFERROR(MATCH(TRUE,INDEX($B$14:$B$117&gt;=EC125,0),0),"")</f>
        <v>1</v>
      </c>
      <c r="EE125" s="194">
        <f t="shared" ca="1" si="136"/>
        <v>3.2000000000000006E-3</v>
      </c>
      <c r="EH125" s="194">
        <f t="shared" si="137"/>
        <v>0</v>
      </c>
      <c r="EI125" s="19" t="e">
        <f ca="1"/>
        <v>#N/A</v>
      </c>
      <c r="EJ125" s="208" t="e">
        <f t="shared" ca="1" si="138"/>
        <v>#N/A</v>
      </c>
      <c r="EK125" s="207"/>
      <c r="EL125" s="194"/>
      <c r="EM125" s="198" cm="1">
        <f t="array" ref="EM125">IFERROR(MATCH(TRUE,INDEX($B$14:$B$117&gt;=EL125,0),0),"")</f>
        <v>1</v>
      </c>
      <c r="EN125" s="194">
        <f t="shared" ca="1" si="139"/>
        <v>3.2000000000000006E-3</v>
      </c>
      <c r="EQ125" s="194">
        <f t="shared" si="140"/>
        <v>0</v>
      </c>
      <c r="ER125" s="19" t="e">
        <f ca="1"/>
        <v>#N/A</v>
      </c>
      <c r="ES125" s="208" t="e">
        <f t="shared" ca="1" si="141"/>
        <v>#N/A</v>
      </c>
      <c r="ET125" s="207"/>
      <c r="EU125" s="194"/>
      <c r="EV125" s="198" cm="1">
        <f t="array" ref="EV125">IFERROR(MATCH(TRUE,INDEX($B$14:$B$117&gt;=EU125,0),0),"")</f>
        <v>1</v>
      </c>
      <c r="EW125" s="194">
        <f t="shared" ca="1" si="142"/>
        <v>3.2000000000000006E-3</v>
      </c>
      <c r="EZ125" s="194">
        <f t="shared" si="143"/>
        <v>0</v>
      </c>
      <c r="FA125" s="19" t="e">
        <f ca="1"/>
        <v>#N/A</v>
      </c>
      <c r="FB125" s="208" t="e">
        <f t="shared" ca="1" si="144"/>
        <v>#N/A</v>
      </c>
      <c r="FC125" s="207"/>
      <c r="FD125" s="194"/>
      <c r="FE125" s="198" cm="1">
        <f t="array" ref="FE125">IFERROR(MATCH(TRUE,INDEX($B$14:$B$117&gt;=FD125,0),0),"")</f>
        <v>1</v>
      </c>
      <c r="FF125" s="194">
        <f t="shared" ca="1" si="145"/>
        <v>3.2000000000000006E-3</v>
      </c>
      <c r="FI125" s="194">
        <f t="shared" si="146"/>
        <v>0</v>
      </c>
      <c r="FJ125" s="19" t="e">
        <f ca="1"/>
        <v>#N/A</v>
      </c>
      <c r="FK125" s="208" t="e">
        <f t="shared" ca="1" si="147"/>
        <v>#N/A</v>
      </c>
      <c r="FL125" s="207"/>
      <c r="FM125" s="194"/>
      <c r="FN125" s="198" cm="1">
        <f t="array" ref="FN125">IFERROR(MATCH(TRUE,INDEX($B$14:$B$117&gt;=FM125,0),0),"")</f>
        <v>1</v>
      </c>
      <c r="FO125" s="194">
        <f t="shared" ca="1" si="148"/>
        <v>3.2000000000000006E-3</v>
      </c>
      <c r="FR125" s="194">
        <f t="shared" si="149"/>
        <v>0</v>
      </c>
      <c r="FS125" s="19" t="e">
        <f ca="1"/>
        <v>#N/A</v>
      </c>
      <c r="FT125" s="208" t="e">
        <f t="shared" ca="1" si="150"/>
        <v>#N/A</v>
      </c>
      <c r="FU125" s="207"/>
      <c r="FV125" s="194"/>
      <c r="FW125" s="198" cm="1">
        <f t="array" ref="FW125">IFERROR(MATCH(TRUE,INDEX($B$14:$B$117&gt;=FV125,0),0),"")</f>
        <v>1</v>
      </c>
      <c r="FX125" s="194">
        <f t="shared" ca="1" si="151"/>
        <v>3.2000000000000006E-3</v>
      </c>
      <c r="GA125" s="194">
        <f t="shared" si="152"/>
        <v>0</v>
      </c>
      <c r="GB125" s="19" t="e">
        <f ca="1"/>
        <v>#N/A</v>
      </c>
      <c r="GC125" s="208" t="e">
        <f t="shared" ca="1" si="153"/>
        <v>#N/A</v>
      </c>
    </row>
    <row r="126" spans="1:185" x14ac:dyDescent="0.2">
      <c r="F126" s="207">
        <f ca="1"/>
        <v>112</v>
      </c>
      <c r="G126" s="194">
        <f ca="1"/>
        <v>0.80575539568345333</v>
      </c>
      <c r="H126" s="198" cm="1">
        <f t="array" aca="1" ref="H126" ca="1">IFERROR(MATCH(TRUE,INDEX($B$14:$B$117&gt;=G126,0),0),"")</f>
        <v>84</v>
      </c>
      <c r="I126" s="194">
        <f t="shared" ca="1" si="98"/>
        <v>0.85284820143884899</v>
      </c>
      <c r="L126" s="194">
        <f t="shared" si="154"/>
        <v>0</v>
      </c>
      <c r="M126" s="19">
        <f ca="1"/>
        <v>0</v>
      </c>
      <c r="N126" s="208">
        <f t="shared" ca="1" si="155"/>
        <v>0</v>
      </c>
      <c r="O126" s="207"/>
      <c r="P126" s="194"/>
      <c r="Q126" s="198" cm="1">
        <f t="array" ref="Q126">IFERROR(MATCH(TRUE,INDEX($B$14:$B$117&gt;=P126,0),0),"")</f>
        <v>1</v>
      </c>
      <c r="R126" s="194">
        <f t="shared" ca="1" si="99"/>
        <v>3.2000000000000006E-3</v>
      </c>
      <c r="U126" s="194">
        <f t="shared" si="156"/>
        <v>0</v>
      </c>
      <c r="V126" s="19">
        <f ca="1"/>
        <v>0</v>
      </c>
      <c r="W126" s="208">
        <f t="shared" ca="1" si="157"/>
        <v>0</v>
      </c>
      <c r="X126" s="207"/>
      <c r="Y126" s="194"/>
      <c r="Z126" s="198" cm="1">
        <f t="array" ref="Z126">IFERROR(MATCH(TRUE,INDEX($B$14:$B$117&gt;=Y126,0),0),"")</f>
        <v>1</v>
      </c>
      <c r="AA126" s="194">
        <f t="shared" ca="1" si="100"/>
        <v>3.2000000000000006E-3</v>
      </c>
      <c r="AD126" s="194">
        <f t="shared" si="101"/>
        <v>0</v>
      </c>
      <c r="AE126" s="19">
        <f ca="1"/>
        <v>0</v>
      </c>
      <c r="AF126" s="208">
        <f t="shared" ca="1" si="102"/>
        <v>0</v>
      </c>
      <c r="AG126" s="207"/>
      <c r="AH126" s="194"/>
      <c r="AI126" s="198" cm="1">
        <f t="array" ref="AI126">IFERROR(MATCH(TRUE,INDEX($B$14:$B$117&gt;=AH126,0),0),"")</f>
        <v>1</v>
      </c>
      <c r="AJ126" s="194">
        <f t="shared" ca="1" si="103"/>
        <v>3.2000000000000006E-3</v>
      </c>
      <c r="AM126" s="194">
        <f t="shared" si="104"/>
        <v>0</v>
      </c>
      <c r="AN126" s="19">
        <f ca="1"/>
        <v>0</v>
      </c>
      <c r="AO126" s="208">
        <f t="shared" ca="1" si="105"/>
        <v>0</v>
      </c>
      <c r="AP126" s="207"/>
      <c r="AQ126" s="194"/>
      <c r="AR126" s="198" cm="1">
        <f t="array" ref="AR126">IFERROR(MATCH(TRUE,INDEX($B$14:$B$117&gt;=AQ126,0),0),"")</f>
        <v>1</v>
      </c>
      <c r="AS126" s="194">
        <f t="shared" ca="1" si="106"/>
        <v>3.2000000000000006E-3</v>
      </c>
      <c r="AV126" s="194">
        <f t="shared" si="107"/>
        <v>0</v>
      </c>
      <c r="AW126" s="19">
        <f ca="1"/>
        <v>0</v>
      </c>
      <c r="AX126" s="208">
        <f t="shared" ca="1" si="108"/>
        <v>0</v>
      </c>
      <c r="AY126" s="207"/>
      <c r="AZ126" s="194"/>
      <c r="BA126" s="198" cm="1">
        <f t="array" ref="BA126">IFERROR(MATCH(TRUE,INDEX($B$14:$B$117&gt;=AZ126,0),0),"")</f>
        <v>1</v>
      </c>
      <c r="BB126" s="194">
        <f t="shared" ca="1" si="109"/>
        <v>3.2000000000000006E-3</v>
      </c>
      <c r="BE126" s="194">
        <f t="shared" si="110"/>
        <v>0</v>
      </c>
      <c r="BF126" s="19">
        <f ca="1"/>
        <v>0</v>
      </c>
      <c r="BG126" s="208">
        <f t="shared" ca="1" si="111"/>
        <v>0</v>
      </c>
      <c r="BH126" s="207"/>
      <c r="BI126" s="194"/>
      <c r="BJ126" s="198" cm="1">
        <f t="array" ref="BJ126">IFERROR(MATCH(TRUE,INDEX($B$14:$B$117&gt;=BI126,0),0),"")</f>
        <v>1</v>
      </c>
      <c r="BK126" s="194">
        <f t="shared" ca="1" si="112"/>
        <v>3.2000000000000006E-3</v>
      </c>
      <c r="BN126" s="194">
        <f t="shared" si="113"/>
        <v>0</v>
      </c>
      <c r="BO126" s="19">
        <f ca="1"/>
        <v>0</v>
      </c>
      <c r="BP126" s="208">
        <f t="shared" ca="1" si="114"/>
        <v>0</v>
      </c>
      <c r="BQ126" s="207"/>
      <c r="BR126" s="194"/>
      <c r="BS126" s="198" cm="1">
        <f t="array" ref="BS126">IFERROR(MATCH(TRUE,INDEX($B$14:$B$117&gt;=BR126,0),0),"")</f>
        <v>1</v>
      </c>
      <c r="BT126" s="194">
        <f t="shared" ca="1" si="115"/>
        <v>3.2000000000000006E-3</v>
      </c>
      <c r="BW126" s="194">
        <f t="shared" si="116"/>
        <v>0</v>
      </c>
      <c r="BX126" s="19">
        <f ca="1"/>
        <v>0</v>
      </c>
      <c r="BY126" s="208">
        <f t="shared" ca="1" si="117"/>
        <v>0</v>
      </c>
      <c r="BZ126" s="207"/>
      <c r="CA126" s="194"/>
      <c r="CB126" s="198" cm="1">
        <f t="array" ref="CB126">IFERROR(MATCH(TRUE,INDEX($B$14:$B$117&gt;=CA126,0),0),"")</f>
        <v>1</v>
      </c>
      <c r="CC126" s="194">
        <f t="shared" ca="1" si="118"/>
        <v>3.2000000000000006E-3</v>
      </c>
      <c r="CF126" s="194">
        <f t="shared" si="119"/>
        <v>0</v>
      </c>
      <c r="CG126" s="19">
        <f ca="1"/>
        <v>0</v>
      </c>
      <c r="CH126" s="208">
        <f t="shared" ca="1" si="120"/>
        <v>0</v>
      </c>
      <c r="CI126" s="207"/>
      <c r="CJ126" s="194"/>
      <c r="CK126" s="198" cm="1">
        <f t="array" ref="CK126">IFERROR(MATCH(TRUE,INDEX($B$14:$B$117&gt;=CJ126,0),0),"")</f>
        <v>1</v>
      </c>
      <c r="CL126" s="194">
        <f t="shared" ca="1" si="121"/>
        <v>3.2000000000000006E-3</v>
      </c>
      <c r="CO126" s="194">
        <f t="shared" si="122"/>
        <v>0</v>
      </c>
      <c r="CP126" s="19">
        <f ca="1"/>
        <v>0</v>
      </c>
      <c r="CQ126" s="208">
        <f t="shared" ca="1" si="123"/>
        <v>0</v>
      </c>
      <c r="CR126" s="207"/>
      <c r="CS126" s="194"/>
      <c r="CT126" s="198" cm="1">
        <f t="array" ref="CT126">IFERROR(MATCH(TRUE,INDEX($B$14:$B$117&gt;=CS126,0),0),"")</f>
        <v>1</v>
      </c>
      <c r="CU126" s="194">
        <f t="shared" ca="1" si="124"/>
        <v>3.2000000000000006E-3</v>
      </c>
      <c r="CX126" s="194">
        <f t="shared" si="125"/>
        <v>0</v>
      </c>
      <c r="CY126" s="19" t="e">
        <f ca="1"/>
        <v>#N/A</v>
      </c>
      <c r="CZ126" s="208" t="e">
        <f t="shared" ca="1" si="126"/>
        <v>#N/A</v>
      </c>
      <c r="DA126" s="207"/>
      <c r="DB126" s="194"/>
      <c r="DC126" s="198" cm="1">
        <f t="array" ref="DC126">IFERROR(MATCH(TRUE,INDEX($B$14:$B$117&gt;=DB126,0),0),"")</f>
        <v>1</v>
      </c>
      <c r="DD126" s="194">
        <f t="shared" ca="1" si="127"/>
        <v>3.2000000000000006E-3</v>
      </c>
      <c r="DG126" s="194">
        <f t="shared" si="128"/>
        <v>0</v>
      </c>
      <c r="DH126" s="19" t="e">
        <f ca="1"/>
        <v>#N/A</v>
      </c>
      <c r="DI126" s="208" t="e">
        <f t="shared" ca="1" si="129"/>
        <v>#N/A</v>
      </c>
      <c r="DJ126" s="207"/>
      <c r="DK126" s="194"/>
      <c r="DL126" s="198" cm="1">
        <f t="array" ref="DL126">IFERROR(MATCH(TRUE,INDEX($B$14:$B$117&gt;=DK126,0),0),"")</f>
        <v>1</v>
      </c>
      <c r="DM126" s="194">
        <f t="shared" ca="1" si="130"/>
        <v>3.2000000000000006E-3</v>
      </c>
      <c r="DP126" s="194">
        <f t="shared" si="131"/>
        <v>0</v>
      </c>
      <c r="DQ126" s="19" t="e">
        <f ca="1"/>
        <v>#N/A</v>
      </c>
      <c r="DR126" s="208" t="e">
        <f t="shared" ca="1" si="132"/>
        <v>#N/A</v>
      </c>
      <c r="DS126" s="207"/>
      <c r="DT126" s="194"/>
      <c r="DU126" s="198" cm="1">
        <f t="array" ref="DU126">IFERROR(MATCH(TRUE,INDEX($B$14:$B$117&gt;=DT126,0),0),"")</f>
        <v>1</v>
      </c>
      <c r="DV126" s="194">
        <f t="shared" ca="1" si="133"/>
        <v>3.2000000000000006E-3</v>
      </c>
      <c r="DY126" s="194">
        <f t="shared" si="134"/>
        <v>0</v>
      </c>
      <c r="DZ126" s="19" t="e">
        <f ca="1"/>
        <v>#N/A</v>
      </c>
      <c r="EA126" s="208" t="e">
        <f t="shared" ca="1" si="135"/>
        <v>#N/A</v>
      </c>
      <c r="EB126" s="207"/>
      <c r="EC126" s="194"/>
      <c r="ED126" s="198" cm="1">
        <f t="array" ref="ED126">IFERROR(MATCH(TRUE,INDEX($B$14:$B$117&gt;=EC126,0),0),"")</f>
        <v>1</v>
      </c>
      <c r="EE126" s="194">
        <f t="shared" ca="1" si="136"/>
        <v>3.2000000000000006E-3</v>
      </c>
      <c r="EH126" s="194">
        <f t="shared" si="137"/>
        <v>0</v>
      </c>
      <c r="EI126" s="19" t="e">
        <f ca="1"/>
        <v>#N/A</v>
      </c>
      <c r="EJ126" s="208" t="e">
        <f t="shared" ca="1" si="138"/>
        <v>#N/A</v>
      </c>
      <c r="EK126" s="207"/>
      <c r="EL126" s="194"/>
      <c r="EM126" s="198" cm="1">
        <f t="array" ref="EM126">IFERROR(MATCH(TRUE,INDEX($B$14:$B$117&gt;=EL126,0),0),"")</f>
        <v>1</v>
      </c>
      <c r="EN126" s="194">
        <f t="shared" ca="1" si="139"/>
        <v>3.2000000000000006E-3</v>
      </c>
      <c r="EQ126" s="194">
        <f t="shared" si="140"/>
        <v>0</v>
      </c>
      <c r="ER126" s="19" t="e">
        <f ca="1"/>
        <v>#N/A</v>
      </c>
      <c r="ES126" s="208" t="e">
        <f t="shared" ca="1" si="141"/>
        <v>#N/A</v>
      </c>
      <c r="ET126" s="207"/>
      <c r="EU126" s="194"/>
      <c r="EV126" s="198" cm="1">
        <f t="array" ref="EV126">IFERROR(MATCH(TRUE,INDEX($B$14:$B$117&gt;=EU126,0),0),"")</f>
        <v>1</v>
      </c>
      <c r="EW126" s="194">
        <f t="shared" ca="1" si="142"/>
        <v>3.2000000000000006E-3</v>
      </c>
      <c r="EZ126" s="194">
        <f t="shared" si="143"/>
        <v>0</v>
      </c>
      <c r="FA126" s="19" t="e">
        <f ca="1"/>
        <v>#N/A</v>
      </c>
      <c r="FB126" s="208" t="e">
        <f t="shared" ca="1" si="144"/>
        <v>#N/A</v>
      </c>
      <c r="FC126" s="207"/>
      <c r="FD126" s="194"/>
      <c r="FE126" s="198" cm="1">
        <f t="array" ref="FE126">IFERROR(MATCH(TRUE,INDEX($B$14:$B$117&gt;=FD126,0),0),"")</f>
        <v>1</v>
      </c>
      <c r="FF126" s="194">
        <f t="shared" ca="1" si="145"/>
        <v>3.2000000000000006E-3</v>
      </c>
      <c r="FI126" s="194">
        <f t="shared" si="146"/>
        <v>0</v>
      </c>
      <c r="FJ126" s="19" t="e">
        <f ca="1"/>
        <v>#N/A</v>
      </c>
      <c r="FK126" s="208" t="e">
        <f t="shared" ca="1" si="147"/>
        <v>#N/A</v>
      </c>
      <c r="FL126" s="207"/>
      <c r="FM126" s="194"/>
      <c r="FN126" s="198" cm="1">
        <f t="array" ref="FN126">IFERROR(MATCH(TRUE,INDEX($B$14:$B$117&gt;=FM126,0),0),"")</f>
        <v>1</v>
      </c>
      <c r="FO126" s="194">
        <f t="shared" ca="1" si="148"/>
        <v>3.2000000000000006E-3</v>
      </c>
      <c r="FR126" s="194">
        <f t="shared" si="149"/>
        <v>0</v>
      </c>
      <c r="FS126" s="19" t="e">
        <f ca="1"/>
        <v>#N/A</v>
      </c>
      <c r="FT126" s="208" t="e">
        <f t="shared" ca="1" si="150"/>
        <v>#N/A</v>
      </c>
      <c r="FU126" s="207"/>
      <c r="FV126" s="194"/>
      <c r="FW126" s="198" cm="1">
        <f t="array" ref="FW126">IFERROR(MATCH(TRUE,INDEX($B$14:$B$117&gt;=FV126,0),0),"")</f>
        <v>1</v>
      </c>
      <c r="FX126" s="194">
        <f t="shared" ca="1" si="151"/>
        <v>3.2000000000000006E-3</v>
      </c>
      <c r="GA126" s="194">
        <f t="shared" si="152"/>
        <v>0</v>
      </c>
      <c r="GB126" s="19" t="e">
        <f ca="1"/>
        <v>#N/A</v>
      </c>
      <c r="GC126" s="208" t="e">
        <f t="shared" ca="1" si="153"/>
        <v>#N/A</v>
      </c>
    </row>
    <row r="127" spans="1:185" x14ac:dyDescent="0.2">
      <c r="F127" s="207">
        <f ca="1"/>
        <v>113</v>
      </c>
      <c r="G127" s="194">
        <f ca="1"/>
        <v>0.81294964028776984</v>
      </c>
      <c r="H127" s="198" cm="1">
        <f t="array" aca="1" ref="H127" ca="1">IFERROR(MATCH(TRUE,INDEX($B$14:$B$117&gt;=G127,0),0),"")</f>
        <v>85</v>
      </c>
      <c r="I127" s="194">
        <f t="shared" ca="1" si="98"/>
        <v>0.85813021582733828</v>
      </c>
      <c r="L127" s="194">
        <f t="shared" si="154"/>
        <v>0</v>
      </c>
      <c r="M127" s="19">
        <f ca="1"/>
        <v>0</v>
      </c>
      <c r="N127" s="208">
        <f t="shared" ca="1" si="155"/>
        <v>0</v>
      </c>
      <c r="O127" s="207"/>
      <c r="P127" s="194"/>
      <c r="Q127" s="198" cm="1">
        <f t="array" ref="Q127">IFERROR(MATCH(TRUE,INDEX($B$14:$B$117&gt;=P127,0),0),"")</f>
        <v>1</v>
      </c>
      <c r="R127" s="194">
        <f t="shared" ca="1" si="99"/>
        <v>3.2000000000000006E-3</v>
      </c>
      <c r="U127" s="194">
        <f t="shared" si="156"/>
        <v>0</v>
      </c>
      <c r="V127" s="19">
        <f ca="1"/>
        <v>0</v>
      </c>
      <c r="W127" s="208">
        <f t="shared" ca="1" si="157"/>
        <v>0</v>
      </c>
      <c r="X127" s="207"/>
      <c r="Y127" s="194"/>
      <c r="Z127" s="198" cm="1">
        <f t="array" ref="Z127">IFERROR(MATCH(TRUE,INDEX($B$14:$B$117&gt;=Y127,0),0),"")</f>
        <v>1</v>
      </c>
      <c r="AA127" s="194">
        <f t="shared" ca="1" si="100"/>
        <v>3.2000000000000006E-3</v>
      </c>
      <c r="AD127" s="194">
        <f t="shared" si="101"/>
        <v>0</v>
      </c>
      <c r="AE127" s="19">
        <f ca="1"/>
        <v>0</v>
      </c>
      <c r="AF127" s="208">
        <f t="shared" ca="1" si="102"/>
        <v>0</v>
      </c>
      <c r="AG127" s="207"/>
      <c r="AH127" s="194"/>
      <c r="AI127" s="198" cm="1">
        <f t="array" ref="AI127">IFERROR(MATCH(TRUE,INDEX($B$14:$B$117&gt;=AH127,0),0),"")</f>
        <v>1</v>
      </c>
      <c r="AJ127" s="194">
        <f t="shared" ca="1" si="103"/>
        <v>3.2000000000000006E-3</v>
      </c>
      <c r="AM127" s="194">
        <f t="shared" si="104"/>
        <v>0</v>
      </c>
      <c r="AN127" s="19">
        <f ca="1"/>
        <v>0</v>
      </c>
      <c r="AO127" s="208">
        <f t="shared" ca="1" si="105"/>
        <v>0</v>
      </c>
      <c r="AP127" s="207"/>
      <c r="AQ127" s="194"/>
      <c r="AR127" s="198" cm="1">
        <f t="array" ref="AR127">IFERROR(MATCH(TRUE,INDEX($B$14:$B$117&gt;=AQ127,0),0),"")</f>
        <v>1</v>
      </c>
      <c r="AS127" s="194">
        <f t="shared" ca="1" si="106"/>
        <v>3.2000000000000006E-3</v>
      </c>
      <c r="AV127" s="194">
        <f t="shared" si="107"/>
        <v>0</v>
      </c>
      <c r="AW127" s="19">
        <f ca="1"/>
        <v>0</v>
      </c>
      <c r="AX127" s="208">
        <f t="shared" ca="1" si="108"/>
        <v>0</v>
      </c>
      <c r="AY127" s="207"/>
      <c r="AZ127" s="194"/>
      <c r="BA127" s="198" cm="1">
        <f t="array" ref="BA127">IFERROR(MATCH(TRUE,INDEX($B$14:$B$117&gt;=AZ127,0),0),"")</f>
        <v>1</v>
      </c>
      <c r="BB127" s="194">
        <f t="shared" ca="1" si="109"/>
        <v>3.2000000000000006E-3</v>
      </c>
      <c r="BE127" s="194">
        <f t="shared" si="110"/>
        <v>0</v>
      </c>
      <c r="BF127" s="19">
        <f ca="1"/>
        <v>0</v>
      </c>
      <c r="BG127" s="208">
        <f t="shared" ca="1" si="111"/>
        <v>0</v>
      </c>
      <c r="BH127" s="207"/>
      <c r="BI127" s="194"/>
      <c r="BJ127" s="198" cm="1">
        <f t="array" ref="BJ127">IFERROR(MATCH(TRUE,INDEX($B$14:$B$117&gt;=BI127,0),0),"")</f>
        <v>1</v>
      </c>
      <c r="BK127" s="194">
        <f t="shared" ca="1" si="112"/>
        <v>3.2000000000000006E-3</v>
      </c>
      <c r="BN127" s="194">
        <f t="shared" si="113"/>
        <v>0</v>
      </c>
      <c r="BO127" s="19">
        <f ca="1"/>
        <v>0</v>
      </c>
      <c r="BP127" s="208">
        <f t="shared" ca="1" si="114"/>
        <v>0</v>
      </c>
      <c r="BQ127" s="207"/>
      <c r="BR127" s="194"/>
      <c r="BS127" s="198" cm="1">
        <f t="array" ref="BS127">IFERROR(MATCH(TRUE,INDEX($B$14:$B$117&gt;=BR127,0),0),"")</f>
        <v>1</v>
      </c>
      <c r="BT127" s="194">
        <f t="shared" ca="1" si="115"/>
        <v>3.2000000000000006E-3</v>
      </c>
      <c r="BW127" s="194">
        <f t="shared" si="116"/>
        <v>0</v>
      </c>
      <c r="BX127" s="19">
        <f ca="1"/>
        <v>0</v>
      </c>
      <c r="BY127" s="208">
        <f t="shared" ca="1" si="117"/>
        <v>0</v>
      </c>
      <c r="BZ127" s="207"/>
      <c r="CA127" s="194"/>
      <c r="CB127" s="198" cm="1">
        <f t="array" ref="CB127">IFERROR(MATCH(TRUE,INDEX($B$14:$B$117&gt;=CA127,0),0),"")</f>
        <v>1</v>
      </c>
      <c r="CC127" s="194">
        <f t="shared" ca="1" si="118"/>
        <v>3.2000000000000006E-3</v>
      </c>
      <c r="CF127" s="194">
        <f t="shared" si="119"/>
        <v>0</v>
      </c>
      <c r="CG127" s="19">
        <f ca="1"/>
        <v>0</v>
      </c>
      <c r="CH127" s="208">
        <f t="shared" ca="1" si="120"/>
        <v>0</v>
      </c>
      <c r="CI127" s="207"/>
      <c r="CJ127" s="194"/>
      <c r="CK127" s="198" cm="1">
        <f t="array" ref="CK127">IFERROR(MATCH(TRUE,INDEX($B$14:$B$117&gt;=CJ127,0),0),"")</f>
        <v>1</v>
      </c>
      <c r="CL127" s="194">
        <f t="shared" ca="1" si="121"/>
        <v>3.2000000000000006E-3</v>
      </c>
      <c r="CO127" s="194">
        <f t="shared" si="122"/>
        <v>0</v>
      </c>
      <c r="CP127" s="19">
        <f ca="1"/>
        <v>0</v>
      </c>
      <c r="CQ127" s="208">
        <f t="shared" ca="1" si="123"/>
        <v>0</v>
      </c>
      <c r="CR127" s="207"/>
      <c r="CS127" s="194"/>
      <c r="CT127" s="198" cm="1">
        <f t="array" ref="CT127">IFERROR(MATCH(TRUE,INDEX($B$14:$B$117&gt;=CS127,0),0),"")</f>
        <v>1</v>
      </c>
      <c r="CU127" s="194">
        <f t="shared" ca="1" si="124"/>
        <v>3.2000000000000006E-3</v>
      </c>
      <c r="CX127" s="194">
        <f t="shared" si="125"/>
        <v>0</v>
      </c>
      <c r="CY127" s="19" t="e">
        <f ca="1"/>
        <v>#N/A</v>
      </c>
      <c r="CZ127" s="208" t="e">
        <f t="shared" ca="1" si="126"/>
        <v>#N/A</v>
      </c>
      <c r="DA127" s="207"/>
      <c r="DB127" s="194"/>
      <c r="DC127" s="198" cm="1">
        <f t="array" ref="DC127">IFERROR(MATCH(TRUE,INDEX($B$14:$B$117&gt;=DB127,0),0),"")</f>
        <v>1</v>
      </c>
      <c r="DD127" s="194">
        <f t="shared" ca="1" si="127"/>
        <v>3.2000000000000006E-3</v>
      </c>
      <c r="DG127" s="194">
        <f t="shared" si="128"/>
        <v>0</v>
      </c>
      <c r="DH127" s="19" t="e">
        <f ca="1"/>
        <v>#N/A</v>
      </c>
      <c r="DI127" s="208" t="e">
        <f t="shared" ca="1" si="129"/>
        <v>#N/A</v>
      </c>
      <c r="DJ127" s="207"/>
      <c r="DK127" s="194"/>
      <c r="DL127" s="198" cm="1">
        <f t="array" ref="DL127">IFERROR(MATCH(TRUE,INDEX($B$14:$B$117&gt;=DK127,0),0),"")</f>
        <v>1</v>
      </c>
      <c r="DM127" s="194">
        <f t="shared" ca="1" si="130"/>
        <v>3.2000000000000006E-3</v>
      </c>
      <c r="DP127" s="194">
        <f t="shared" si="131"/>
        <v>0</v>
      </c>
      <c r="DQ127" s="19" t="e">
        <f ca="1"/>
        <v>#N/A</v>
      </c>
      <c r="DR127" s="208" t="e">
        <f t="shared" ca="1" si="132"/>
        <v>#N/A</v>
      </c>
      <c r="DS127" s="207"/>
      <c r="DT127" s="194"/>
      <c r="DU127" s="198" cm="1">
        <f t="array" ref="DU127">IFERROR(MATCH(TRUE,INDEX($B$14:$B$117&gt;=DT127,0),0),"")</f>
        <v>1</v>
      </c>
      <c r="DV127" s="194">
        <f t="shared" ca="1" si="133"/>
        <v>3.2000000000000006E-3</v>
      </c>
      <c r="DY127" s="194">
        <f t="shared" si="134"/>
        <v>0</v>
      </c>
      <c r="DZ127" s="19" t="e">
        <f ca="1"/>
        <v>#N/A</v>
      </c>
      <c r="EA127" s="208" t="e">
        <f t="shared" ca="1" si="135"/>
        <v>#N/A</v>
      </c>
      <c r="EB127" s="207"/>
      <c r="EC127" s="194"/>
      <c r="ED127" s="198" cm="1">
        <f t="array" ref="ED127">IFERROR(MATCH(TRUE,INDEX($B$14:$B$117&gt;=EC127,0),0),"")</f>
        <v>1</v>
      </c>
      <c r="EE127" s="194">
        <f t="shared" ca="1" si="136"/>
        <v>3.2000000000000006E-3</v>
      </c>
      <c r="EH127" s="194">
        <f t="shared" si="137"/>
        <v>0</v>
      </c>
      <c r="EI127" s="19" t="e">
        <f ca="1"/>
        <v>#N/A</v>
      </c>
      <c r="EJ127" s="208" t="e">
        <f t="shared" ca="1" si="138"/>
        <v>#N/A</v>
      </c>
      <c r="EK127" s="207"/>
      <c r="EL127" s="194"/>
      <c r="EM127" s="198" cm="1">
        <f t="array" ref="EM127">IFERROR(MATCH(TRUE,INDEX($B$14:$B$117&gt;=EL127,0),0),"")</f>
        <v>1</v>
      </c>
      <c r="EN127" s="194">
        <f t="shared" ca="1" si="139"/>
        <v>3.2000000000000006E-3</v>
      </c>
      <c r="EQ127" s="194">
        <f t="shared" si="140"/>
        <v>0</v>
      </c>
      <c r="ER127" s="19" t="e">
        <f ca="1"/>
        <v>#N/A</v>
      </c>
      <c r="ES127" s="208" t="e">
        <f t="shared" ca="1" si="141"/>
        <v>#N/A</v>
      </c>
      <c r="ET127" s="207"/>
      <c r="EU127" s="194"/>
      <c r="EV127" s="198" cm="1">
        <f t="array" ref="EV127">IFERROR(MATCH(TRUE,INDEX($B$14:$B$117&gt;=EU127,0),0),"")</f>
        <v>1</v>
      </c>
      <c r="EW127" s="194">
        <f t="shared" ca="1" si="142"/>
        <v>3.2000000000000006E-3</v>
      </c>
      <c r="EZ127" s="194">
        <f t="shared" si="143"/>
        <v>0</v>
      </c>
      <c r="FA127" s="19" t="e">
        <f ca="1"/>
        <v>#N/A</v>
      </c>
      <c r="FB127" s="208" t="e">
        <f t="shared" ca="1" si="144"/>
        <v>#N/A</v>
      </c>
      <c r="FC127" s="207"/>
      <c r="FD127" s="194"/>
      <c r="FE127" s="198" cm="1">
        <f t="array" ref="FE127">IFERROR(MATCH(TRUE,INDEX($B$14:$B$117&gt;=FD127,0),0),"")</f>
        <v>1</v>
      </c>
      <c r="FF127" s="194">
        <f t="shared" ca="1" si="145"/>
        <v>3.2000000000000006E-3</v>
      </c>
      <c r="FI127" s="194">
        <f t="shared" si="146"/>
        <v>0</v>
      </c>
      <c r="FJ127" s="19" t="e">
        <f ca="1"/>
        <v>#N/A</v>
      </c>
      <c r="FK127" s="208" t="e">
        <f t="shared" ca="1" si="147"/>
        <v>#N/A</v>
      </c>
      <c r="FL127" s="207"/>
      <c r="FM127" s="194"/>
      <c r="FN127" s="198" cm="1">
        <f t="array" ref="FN127">IFERROR(MATCH(TRUE,INDEX($B$14:$B$117&gt;=FM127,0),0),"")</f>
        <v>1</v>
      </c>
      <c r="FO127" s="194">
        <f t="shared" ca="1" si="148"/>
        <v>3.2000000000000006E-3</v>
      </c>
      <c r="FR127" s="194">
        <f t="shared" si="149"/>
        <v>0</v>
      </c>
      <c r="FS127" s="19" t="e">
        <f ca="1"/>
        <v>#N/A</v>
      </c>
      <c r="FT127" s="208" t="e">
        <f t="shared" ca="1" si="150"/>
        <v>#N/A</v>
      </c>
      <c r="FU127" s="207"/>
      <c r="FV127" s="194"/>
      <c r="FW127" s="198" cm="1">
        <f t="array" ref="FW127">IFERROR(MATCH(TRUE,INDEX($B$14:$B$117&gt;=FV127,0),0),"")</f>
        <v>1</v>
      </c>
      <c r="FX127" s="194">
        <f t="shared" ca="1" si="151"/>
        <v>3.2000000000000006E-3</v>
      </c>
      <c r="GA127" s="194">
        <f t="shared" si="152"/>
        <v>0</v>
      </c>
      <c r="GB127" s="19" t="e">
        <f ca="1"/>
        <v>#N/A</v>
      </c>
      <c r="GC127" s="208" t="e">
        <f t="shared" ca="1" si="153"/>
        <v>#N/A</v>
      </c>
    </row>
    <row r="128" spans="1:185" x14ac:dyDescent="0.2">
      <c r="F128" s="207">
        <f ca="1"/>
        <v>114</v>
      </c>
      <c r="G128" s="194">
        <f ca="1"/>
        <v>0.82014388489208634</v>
      </c>
      <c r="H128" s="198" cm="1">
        <f t="array" aca="1" ref="H128" ca="1">IFERROR(MATCH(TRUE,INDEX($B$14:$B$117&gt;=G128,0),0),"")</f>
        <v>86</v>
      </c>
      <c r="I128" s="194">
        <f t="shared" ca="1" si="98"/>
        <v>0.86361366906474824</v>
      </c>
      <c r="L128" s="194">
        <f t="shared" si="154"/>
        <v>0</v>
      </c>
      <c r="M128" s="19">
        <f ca="1"/>
        <v>0</v>
      </c>
      <c r="N128" s="208">
        <f t="shared" ca="1" si="155"/>
        <v>0</v>
      </c>
      <c r="O128" s="207"/>
      <c r="P128" s="194"/>
      <c r="Q128" s="198" cm="1">
        <f t="array" ref="Q128">IFERROR(MATCH(TRUE,INDEX($B$14:$B$117&gt;=P128,0),0),"")</f>
        <v>1</v>
      </c>
      <c r="R128" s="194">
        <f t="shared" ca="1" si="99"/>
        <v>3.2000000000000006E-3</v>
      </c>
      <c r="U128" s="194">
        <f t="shared" si="156"/>
        <v>0</v>
      </c>
      <c r="V128" s="19">
        <f ca="1"/>
        <v>0</v>
      </c>
      <c r="W128" s="208">
        <f t="shared" ca="1" si="157"/>
        <v>0</v>
      </c>
      <c r="X128" s="207"/>
      <c r="Y128" s="194"/>
      <c r="Z128" s="198" cm="1">
        <f t="array" ref="Z128">IFERROR(MATCH(TRUE,INDEX($B$14:$B$117&gt;=Y128,0),0),"")</f>
        <v>1</v>
      </c>
      <c r="AA128" s="194">
        <f t="shared" ca="1" si="100"/>
        <v>3.2000000000000006E-3</v>
      </c>
      <c r="AD128" s="194">
        <f t="shared" si="101"/>
        <v>0</v>
      </c>
      <c r="AE128" s="19">
        <f ca="1"/>
        <v>0</v>
      </c>
      <c r="AF128" s="208">
        <f t="shared" ca="1" si="102"/>
        <v>0</v>
      </c>
      <c r="AG128" s="207"/>
      <c r="AH128" s="194"/>
      <c r="AI128" s="198" cm="1">
        <f t="array" ref="AI128">IFERROR(MATCH(TRUE,INDEX($B$14:$B$117&gt;=AH128,0),0),"")</f>
        <v>1</v>
      </c>
      <c r="AJ128" s="194">
        <f t="shared" ca="1" si="103"/>
        <v>3.2000000000000006E-3</v>
      </c>
      <c r="AM128" s="194">
        <f t="shared" si="104"/>
        <v>0</v>
      </c>
      <c r="AN128" s="19">
        <f ca="1"/>
        <v>0</v>
      </c>
      <c r="AO128" s="208">
        <f t="shared" ca="1" si="105"/>
        <v>0</v>
      </c>
      <c r="AP128" s="207"/>
      <c r="AQ128" s="194"/>
      <c r="AR128" s="198" cm="1">
        <f t="array" ref="AR128">IFERROR(MATCH(TRUE,INDEX($B$14:$B$117&gt;=AQ128,0),0),"")</f>
        <v>1</v>
      </c>
      <c r="AS128" s="194">
        <f t="shared" ca="1" si="106"/>
        <v>3.2000000000000006E-3</v>
      </c>
      <c r="AV128" s="194">
        <f t="shared" si="107"/>
        <v>0</v>
      </c>
      <c r="AW128" s="19">
        <f ca="1"/>
        <v>0</v>
      </c>
      <c r="AX128" s="208">
        <f t="shared" ca="1" si="108"/>
        <v>0</v>
      </c>
      <c r="AY128" s="207"/>
      <c r="AZ128" s="194"/>
      <c r="BA128" s="198" cm="1">
        <f t="array" ref="BA128">IFERROR(MATCH(TRUE,INDEX($B$14:$B$117&gt;=AZ128,0),0),"")</f>
        <v>1</v>
      </c>
      <c r="BB128" s="194">
        <f t="shared" ca="1" si="109"/>
        <v>3.2000000000000006E-3</v>
      </c>
      <c r="BE128" s="194">
        <f t="shared" si="110"/>
        <v>0</v>
      </c>
      <c r="BF128" s="19">
        <f ca="1"/>
        <v>0</v>
      </c>
      <c r="BG128" s="208">
        <f t="shared" ca="1" si="111"/>
        <v>0</v>
      </c>
      <c r="BH128" s="207"/>
      <c r="BI128" s="194"/>
      <c r="BJ128" s="198" cm="1">
        <f t="array" ref="BJ128">IFERROR(MATCH(TRUE,INDEX($B$14:$B$117&gt;=BI128,0),0),"")</f>
        <v>1</v>
      </c>
      <c r="BK128" s="194">
        <f t="shared" ca="1" si="112"/>
        <v>3.2000000000000006E-3</v>
      </c>
      <c r="BN128" s="194">
        <f t="shared" si="113"/>
        <v>0</v>
      </c>
      <c r="BO128" s="19">
        <f ca="1"/>
        <v>0</v>
      </c>
      <c r="BP128" s="208">
        <f t="shared" ca="1" si="114"/>
        <v>0</v>
      </c>
      <c r="BQ128" s="207"/>
      <c r="BR128" s="194"/>
      <c r="BS128" s="198" cm="1">
        <f t="array" ref="BS128">IFERROR(MATCH(TRUE,INDEX($B$14:$B$117&gt;=BR128,0),0),"")</f>
        <v>1</v>
      </c>
      <c r="BT128" s="194">
        <f t="shared" ca="1" si="115"/>
        <v>3.2000000000000006E-3</v>
      </c>
      <c r="BW128" s="194">
        <f t="shared" si="116"/>
        <v>0</v>
      </c>
      <c r="BX128" s="19">
        <f ca="1"/>
        <v>0</v>
      </c>
      <c r="BY128" s="208">
        <f t="shared" ca="1" si="117"/>
        <v>0</v>
      </c>
      <c r="BZ128" s="207"/>
      <c r="CA128" s="194"/>
      <c r="CB128" s="198" cm="1">
        <f t="array" ref="CB128">IFERROR(MATCH(TRUE,INDEX($B$14:$B$117&gt;=CA128,0),0),"")</f>
        <v>1</v>
      </c>
      <c r="CC128" s="194">
        <f t="shared" ca="1" si="118"/>
        <v>3.2000000000000006E-3</v>
      </c>
      <c r="CF128" s="194">
        <f t="shared" si="119"/>
        <v>0</v>
      </c>
      <c r="CG128" s="19">
        <f ca="1"/>
        <v>0</v>
      </c>
      <c r="CH128" s="208">
        <f t="shared" ca="1" si="120"/>
        <v>0</v>
      </c>
      <c r="CI128" s="207"/>
      <c r="CJ128" s="194"/>
      <c r="CK128" s="198" cm="1">
        <f t="array" ref="CK128">IFERROR(MATCH(TRUE,INDEX($B$14:$B$117&gt;=CJ128,0),0),"")</f>
        <v>1</v>
      </c>
      <c r="CL128" s="194">
        <f t="shared" ca="1" si="121"/>
        <v>3.2000000000000006E-3</v>
      </c>
      <c r="CO128" s="194">
        <f t="shared" si="122"/>
        <v>0</v>
      </c>
      <c r="CP128" s="19">
        <f ca="1"/>
        <v>0</v>
      </c>
      <c r="CQ128" s="208">
        <f t="shared" ca="1" si="123"/>
        <v>0</v>
      </c>
      <c r="CR128" s="207"/>
      <c r="CS128" s="194"/>
      <c r="CT128" s="198" cm="1">
        <f t="array" ref="CT128">IFERROR(MATCH(TRUE,INDEX($B$14:$B$117&gt;=CS128,0),0),"")</f>
        <v>1</v>
      </c>
      <c r="CU128" s="194">
        <f t="shared" ca="1" si="124"/>
        <v>3.2000000000000006E-3</v>
      </c>
      <c r="CX128" s="194">
        <f t="shared" si="125"/>
        <v>0</v>
      </c>
      <c r="CY128" s="19" t="e">
        <f ca="1"/>
        <v>#N/A</v>
      </c>
      <c r="CZ128" s="208" t="e">
        <f t="shared" ca="1" si="126"/>
        <v>#N/A</v>
      </c>
      <c r="DA128" s="207"/>
      <c r="DB128" s="194"/>
      <c r="DC128" s="198" cm="1">
        <f t="array" ref="DC128">IFERROR(MATCH(TRUE,INDEX($B$14:$B$117&gt;=DB128,0),0),"")</f>
        <v>1</v>
      </c>
      <c r="DD128" s="194">
        <f t="shared" ca="1" si="127"/>
        <v>3.2000000000000006E-3</v>
      </c>
      <c r="DG128" s="194">
        <f t="shared" si="128"/>
        <v>0</v>
      </c>
      <c r="DH128" s="19" t="e">
        <f ca="1"/>
        <v>#N/A</v>
      </c>
      <c r="DI128" s="208" t="e">
        <f t="shared" ca="1" si="129"/>
        <v>#N/A</v>
      </c>
      <c r="DJ128" s="207"/>
      <c r="DK128" s="194"/>
      <c r="DL128" s="198" cm="1">
        <f t="array" ref="DL128">IFERROR(MATCH(TRUE,INDEX($B$14:$B$117&gt;=DK128,0),0),"")</f>
        <v>1</v>
      </c>
      <c r="DM128" s="194">
        <f t="shared" ca="1" si="130"/>
        <v>3.2000000000000006E-3</v>
      </c>
      <c r="DP128" s="194">
        <f t="shared" si="131"/>
        <v>0</v>
      </c>
      <c r="DQ128" s="19" t="e">
        <f ca="1"/>
        <v>#N/A</v>
      </c>
      <c r="DR128" s="208" t="e">
        <f t="shared" ca="1" si="132"/>
        <v>#N/A</v>
      </c>
      <c r="DS128" s="207"/>
      <c r="DT128" s="194"/>
      <c r="DU128" s="198" cm="1">
        <f t="array" ref="DU128">IFERROR(MATCH(TRUE,INDEX($B$14:$B$117&gt;=DT128,0),0),"")</f>
        <v>1</v>
      </c>
      <c r="DV128" s="194">
        <f t="shared" ca="1" si="133"/>
        <v>3.2000000000000006E-3</v>
      </c>
      <c r="DY128" s="194">
        <f t="shared" si="134"/>
        <v>0</v>
      </c>
      <c r="DZ128" s="19" t="e">
        <f ca="1"/>
        <v>#N/A</v>
      </c>
      <c r="EA128" s="208" t="e">
        <f t="shared" ca="1" si="135"/>
        <v>#N/A</v>
      </c>
      <c r="EB128" s="207"/>
      <c r="EC128" s="194"/>
      <c r="ED128" s="198" cm="1">
        <f t="array" ref="ED128">IFERROR(MATCH(TRUE,INDEX($B$14:$B$117&gt;=EC128,0),0),"")</f>
        <v>1</v>
      </c>
      <c r="EE128" s="194">
        <f t="shared" ca="1" si="136"/>
        <v>3.2000000000000006E-3</v>
      </c>
      <c r="EH128" s="194">
        <f t="shared" si="137"/>
        <v>0</v>
      </c>
      <c r="EI128" s="19" t="e">
        <f ca="1"/>
        <v>#N/A</v>
      </c>
      <c r="EJ128" s="208" t="e">
        <f t="shared" ca="1" si="138"/>
        <v>#N/A</v>
      </c>
      <c r="EK128" s="207"/>
      <c r="EL128" s="194"/>
      <c r="EM128" s="198" cm="1">
        <f t="array" ref="EM128">IFERROR(MATCH(TRUE,INDEX($B$14:$B$117&gt;=EL128,0),0),"")</f>
        <v>1</v>
      </c>
      <c r="EN128" s="194">
        <f t="shared" ca="1" si="139"/>
        <v>3.2000000000000006E-3</v>
      </c>
      <c r="EQ128" s="194">
        <f t="shared" si="140"/>
        <v>0</v>
      </c>
      <c r="ER128" s="19" t="e">
        <f ca="1"/>
        <v>#N/A</v>
      </c>
      <c r="ES128" s="208" t="e">
        <f t="shared" ca="1" si="141"/>
        <v>#N/A</v>
      </c>
      <c r="ET128" s="207"/>
      <c r="EU128" s="194"/>
      <c r="EV128" s="198" cm="1">
        <f t="array" ref="EV128">IFERROR(MATCH(TRUE,INDEX($B$14:$B$117&gt;=EU128,0),0),"")</f>
        <v>1</v>
      </c>
      <c r="EW128" s="194">
        <f t="shared" ca="1" si="142"/>
        <v>3.2000000000000006E-3</v>
      </c>
      <c r="EZ128" s="194">
        <f t="shared" si="143"/>
        <v>0</v>
      </c>
      <c r="FA128" s="19" t="e">
        <f ca="1"/>
        <v>#N/A</v>
      </c>
      <c r="FB128" s="208" t="e">
        <f t="shared" ca="1" si="144"/>
        <v>#N/A</v>
      </c>
      <c r="FC128" s="207"/>
      <c r="FD128" s="194"/>
      <c r="FE128" s="198" cm="1">
        <f t="array" ref="FE128">IFERROR(MATCH(TRUE,INDEX($B$14:$B$117&gt;=FD128,0),0),"")</f>
        <v>1</v>
      </c>
      <c r="FF128" s="194">
        <f t="shared" ca="1" si="145"/>
        <v>3.2000000000000006E-3</v>
      </c>
      <c r="FI128" s="194">
        <f t="shared" si="146"/>
        <v>0</v>
      </c>
      <c r="FJ128" s="19" t="e">
        <f ca="1"/>
        <v>#N/A</v>
      </c>
      <c r="FK128" s="208" t="e">
        <f t="shared" ca="1" si="147"/>
        <v>#N/A</v>
      </c>
      <c r="FL128" s="207"/>
      <c r="FM128" s="194"/>
      <c r="FN128" s="198" cm="1">
        <f t="array" ref="FN128">IFERROR(MATCH(TRUE,INDEX($B$14:$B$117&gt;=FM128,0),0),"")</f>
        <v>1</v>
      </c>
      <c r="FO128" s="194">
        <f t="shared" ca="1" si="148"/>
        <v>3.2000000000000006E-3</v>
      </c>
      <c r="FR128" s="194">
        <f t="shared" si="149"/>
        <v>0</v>
      </c>
      <c r="FS128" s="19" t="e">
        <f ca="1"/>
        <v>#N/A</v>
      </c>
      <c r="FT128" s="208" t="e">
        <f t="shared" ca="1" si="150"/>
        <v>#N/A</v>
      </c>
      <c r="FU128" s="207"/>
      <c r="FV128" s="194"/>
      <c r="FW128" s="198" cm="1">
        <f t="array" ref="FW128">IFERROR(MATCH(TRUE,INDEX($B$14:$B$117&gt;=FV128,0),0),"")</f>
        <v>1</v>
      </c>
      <c r="FX128" s="194">
        <f t="shared" ca="1" si="151"/>
        <v>3.2000000000000006E-3</v>
      </c>
      <c r="GA128" s="194">
        <f t="shared" si="152"/>
        <v>0</v>
      </c>
      <c r="GB128" s="19" t="e">
        <f ca="1"/>
        <v>#N/A</v>
      </c>
      <c r="GC128" s="208" t="e">
        <f t="shared" ca="1" si="153"/>
        <v>#N/A</v>
      </c>
    </row>
    <row r="129" spans="6:185" x14ac:dyDescent="0.2">
      <c r="F129" s="207">
        <f ca="1"/>
        <v>115</v>
      </c>
      <c r="G129" s="194">
        <f ca="1"/>
        <v>0.82733812949640295</v>
      </c>
      <c r="H129" s="198" cm="1">
        <f t="array" aca="1" ref="H129" ca="1">IFERROR(MATCH(TRUE,INDEX($B$14:$B$117&gt;=G129,0),0),"")</f>
        <v>87</v>
      </c>
      <c r="I129" s="194">
        <f t="shared" ca="1" si="98"/>
        <v>0.86909712230215841</v>
      </c>
      <c r="L129" s="194">
        <f t="shared" si="154"/>
        <v>0</v>
      </c>
      <c r="M129" s="19">
        <f ca="1"/>
        <v>0</v>
      </c>
      <c r="N129" s="208">
        <f t="shared" ca="1" si="155"/>
        <v>0</v>
      </c>
      <c r="O129" s="207"/>
      <c r="P129" s="194"/>
      <c r="Q129" s="198" cm="1">
        <f t="array" ref="Q129">IFERROR(MATCH(TRUE,INDEX($B$14:$B$117&gt;=P129,0),0),"")</f>
        <v>1</v>
      </c>
      <c r="R129" s="194">
        <f t="shared" ca="1" si="99"/>
        <v>3.2000000000000006E-3</v>
      </c>
      <c r="U129" s="194">
        <f t="shared" si="156"/>
        <v>0</v>
      </c>
      <c r="V129" s="19">
        <f ca="1"/>
        <v>0</v>
      </c>
      <c r="W129" s="208">
        <f t="shared" ca="1" si="157"/>
        <v>0</v>
      </c>
      <c r="X129" s="207"/>
      <c r="Y129" s="194"/>
      <c r="Z129" s="198" cm="1">
        <f t="array" ref="Z129">IFERROR(MATCH(TRUE,INDEX($B$14:$B$117&gt;=Y129,0),0),"")</f>
        <v>1</v>
      </c>
      <c r="AA129" s="194">
        <f t="shared" ca="1" si="100"/>
        <v>3.2000000000000006E-3</v>
      </c>
      <c r="AD129" s="194">
        <f t="shared" si="101"/>
        <v>0</v>
      </c>
      <c r="AE129" s="19">
        <f ca="1"/>
        <v>0</v>
      </c>
      <c r="AF129" s="208">
        <f t="shared" ca="1" si="102"/>
        <v>0</v>
      </c>
      <c r="AG129" s="207"/>
      <c r="AH129" s="194"/>
      <c r="AI129" s="198" cm="1">
        <f t="array" ref="AI129">IFERROR(MATCH(TRUE,INDEX($B$14:$B$117&gt;=AH129,0),0),"")</f>
        <v>1</v>
      </c>
      <c r="AJ129" s="194">
        <f t="shared" ca="1" si="103"/>
        <v>3.2000000000000006E-3</v>
      </c>
      <c r="AM129" s="194">
        <f t="shared" si="104"/>
        <v>0</v>
      </c>
      <c r="AN129" s="19">
        <f ca="1"/>
        <v>0</v>
      </c>
      <c r="AO129" s="208">
        <f t="shared" ca="1" si="105"/>
        <v>0</v>
      </c>
      <c r="AP129" s="207"/>
      <c r="AQ129" s="194"/>
      <c r="AR129" s="198" cm="1">
        <f t="array" ref="AR129">IFERROR(MATCH(TRUE,INDEX($B$14:$B$117&gt;=AQ129,0),0),"")</f>
        <v>1</v>
      </c>
      <c r="AS129" s="194">
        <f t="shared" ca="1" si="106"/>
        <v>3.2000000000000006E-3</v>
      </c>
      <c r="AV129" s="194">
        <f t="shared" si="107"/>
        <v>0</v>
      </c>
      <c r="AW129" s="19">
        <f ca="1"/>
        <v>0</v>
      </c>
      <c r="AX129" s="208">
        <f t="shared" ca="1" si="108"/>
        <v>0</v>
      </c>
      <c r="AY129" s="207"/>
      <c r="AZ129" s="194"/>
      <c r="BA129" s="198" cm="1">
        <f t="array" ref="BA129">IFERROR(MATCH(TRUE,INDEX($B$14:$B$117&gt;=AZ129,0),0),"")</f>
        <v>1</v>
      </c>
      <c r="BB129" s="194">
        <f t="shared" ca="1" si="109"/>
        <v>3.2000000000000006E-3</v>
      </c>
      <c r="BE129" s="194">
        <f t="shared" si="110"/>
        <v>0</v>
      </c>
      <c r="BF129" s="19">
        <f ca="1"/>
        <v>0</v>
      </c>
      <c r="BG129" s="208">
        <f t="shared" ca="1" si="111"/>
        <v>0</v>
      </c>
      <c r="BH129" s="207"/>
      <c r="BI129" s="194"/>
      <c r="BJ129" s="198" cm="1">
        <f t="array" ref="BJ129">IFERROR(MATCH(TRUE,INDEX($B$14:$B$117&gt;=BI129,0),0),"")</f>
        <v>1</v>
      </c>
      <c r="BK129" s="194">
        <f t="shared" ca="1" si="112"/>
        <v>3.2000000000000006E-3</v>
      </c>
      <c r="BN129" s="194">
        <f t="shared" si="113"/>
        <v>0</v>
      </c>
      <c r="BO129" s="19">
        <f ca="1"/>
        <v>0</v>
      </c>
      <c r="BP129" s="208">
        <f t="shared" ca="1" si="114"/>
        <v>0</v>
      </c>
      <c r="BQ129" s="207"/>
      <c r="BR129" s="194"/>
      <c r="BS129" s="198" cm="1">
        <f t="array" ref="BS129">IFERROR(MATCH(TRUE,INDEX($B$14:$B$117&gt;=BR129,0),0),"")</f>
        <v>1</v>
      </c>
      <c r="BT129" s="194">
        <f t="shared" ca="1" si="115"/>
        <v>3.2000000000000006E-3</v>
      </c>
      <c r="BW129" s="194">
        <f t="shared" si="116"/>
        <v>0</v>
      </c>
      <c r="BX129" s="19">
        <f ca="1"/>
        <v>0</v>
      </c>
      <c r="BY129" s="208">
        <f t="shared" ca="1" si="117"/>
        <v>0</v>
      </c>
      <c r="BZ129" s="207"/>
      <c r="CA129" s="194"/>
      <c r="CB129" s="198" cm="1">
        <f t="array" ref="CB129">IFERROR(MATCH(TRUE,INDEX($B$14:$B$117&gt;=CA129,0),0),"")</f>
        <v>1</v>
      </c>
      <c r="CC129" s="194">
        <f t="shared" ca="1" si="118"/>
        <v>3.2000000000000006E-3</v>
      </c>
      <c r="CF129" s="194">
        <f t="shared" si="119"/>
        <v>0</v>
      </c>
      <c r="CG129" s="19">
        <f ca="1"/>
        <v>0</v>
      </c>
      <c r="CH129" s="208">
        <f t="shared" ca="1" si="120"/>
        <v>0</v>
      </c>
      <c r="CI129" s="207"/>
      <c r="CJ129" s="194"/>
      <c r="CK129" s="198" cm="1">
        <f t="array" ref="CK129">IFERROR(MATCH(TRUE,INDEX($B$14:$B$117&gt;=CJ129,0),0),"")</f>
        <v>1</v>
      </c>
      <c r="CL129" s="194">
        <f t="shared" ca="1" si="121"/>
        <v>3.2000000000000006E-3</v>
      </c>
      <c r="CO129" s="194">
        <f t="shared" si="122"/>
        <v>0</v>
      </c>
      <c r="CP129" s="19">
        <f ca="1"/>
        <v>0</v>
      </c>
      <c r="CQ129" s="208">
        <f t="shared" ca="1" si="123"/>
        <v>0</v>
      </c>
      <c r="CR129" s="207"/>
      <c r="CS129" s="194"/>
      <c r="CT129" s="198" cm="1">
        <f t="array" ref="CT129">IFERROR(MATCH(TRUE,INDEX($B$14:$B$117&gt;=CS129,0),0),"")</f>
        <v>1</v>
      </c>
      <c r="CU129" s="194">
        <f t="shared" ca="1" si="124"/>
        <v>3.2000000000000006E-3</v>
      </c>
      <c r="CX129" s="194">
        <f t="shared" si="125"/>
        <v>0</v>
      </c>
      <c r="CY129" s="19" t="e">
        <f ca="1"/>
        <v>#N/A</v>
      </c>
      <c r="CZ129" s="208" t="e">
        <f t="shared" ca="1" si="126"/>
        <v>#N/A</v>
      </c>
      <c r="DA129" s="207"/>
      <c r="DB129" s="194"/>
      <c r="DC129" s="198" cm="1">
        <f t="array" ref="DC129">IFERROR(MATCH(TRUE,INDEX($B$14:$B$117&gt;=DB129,0),0),"")</f>
        <v>1</v>
      </c>
      <c r="DD129" s="194">
        <f t="shared" ca="1" si="127"/>
        <v>3.2000000000000006E-3</v>
      </c>
      <c r="DG129" s="194">
        <f t="shared" si="128"/>
        <v>0</v>
      </c>
      <c r="DH129" s="19" t="e">
        <f ca="1"/>
        <v>#N/A</v>
      </c>
      <c r="DI129" s="208" t="e">
        <f t="shared" ca="1" si="129"/>
        <v>#N/A</v>
      </c>
      <c r="DJ129" s="207"/>
      <c r="DK129" s="194"/>
      <c r="DL129" s="198" cm="1">
        <f t="array" ref="DL129">IFERROR(MATCH(TRUE,INDEX($B$14:$B$117&gt;=DK129,0),0),"")</f>
        <v>1</v>
      </c>
      <c r="DM129" s="194">
        <f t="shared" ca="1" si="130"/>
        <v>3.2000000000000006E-3</v>
      </c>
      <c r="DP129" s="194">
        <f t="shared" si="131"/>
        <v>0</v>
      </c>
      <c r="DQ129" s="19" t="e">
        <f ca="1"/>
        <v>#N/A</v>
      </c>
      <c r="DR129" s="208" t="e">
        <f t="shared" ca="1" si="132"/>
        <v>#N/A</v>
      </c>
      <c r="DS129" s="207"/>
      <c r="DT129" s="194"/>
      <c r="DU129" s="198" cm="1">
        <f t="array" ref="DU129">IFERROR(MATCH(TRUE,INDEX($B$14:$B$117&gt;=DT129,0),0),"")</f>
        <v>1</v>
      </c>
      <c r="DV129" s="194">
        <f t="shared" ca="1" si="133"/>
        <v>3.2000000000000006E-3</v>
      </c>
      <c r="DY129" s="194">
        <f t="shared" si="134"/>
        <v>0</v>
      </c>
      <c r="DZ129" s="19" t="e">
        <f ca="1"/>
        <v>#N/A</v>
      </c>
      <c r="EA129" s="208" t="e">
        <f t="shared" ca="1" si="135"/>
        <v>#N/A</v>
      </c>
      <c r="EB129" s="207"/>
      <c r="EC129" s="194"/>
      <c r="ED129" s="198" cm="1">
        <f t="array" ref="ED129">IFERROR(MATCH(TRUE,INDEX($B$14:$B$117&gt;=EC129,0),0),"")</f>
        <v>1</v>
      </c>
      <c r="EE129" s="194">
        <f t="shared" ca="1" si="136"/>
        <v>3.2000000000000006E-3</v>
      </c>
      <c r="EH129" s="194">
        <f t="shared" si="137"/>
        <v>0</v>
      </c>
      <c r="EI129" s="19" t="e">
        <f ca="1"/>
        <v>#N/A</v>
      </c>
      <c r="EJ129" s="208" t="e">
        <f t="shared" ca="1" si="138"/>
        <v>#N/A</v>
      </c>
      <c r="EK129" s="207"/>
      <c r="EL129" s="194"/>
      <c r="EM129" s="198" cm="1">
        <f t="array" ref="EM129">IFERROR(MATCH(TRUE,INDEX($B$14:$B$117&gt;=EL129,0),0),"")</f>
        <v>1</v>
      </c>
      <c r="EN129" s="194">
        <f t="shared" ca="1" si="139"/>
        <v>3.2000000000000006E-3</v>
      </c>
      <c r="EQ129" s="194">
        <f t="shared" si="140"/>
        <v>0</v>
      </c>
      <c r="ER129" s="19" t="e">
        <f ca="1"/>
        <v>#N/A</v>
      </c>
      <c r="ES129" s="208" t="e">
        <f t="shared" ca="1" si="141"/>
        <v>#N/A</v>
      </c>
      <c r="ET129" s="207"/>
      <c r="EU129" s="194"/>
      <c r="EV129" s="198" cm="1">
        <f t="array" ref="EV129">IFERROR(MATCH(TRUE,INDEX($B$14:$B$117&gt;=EU129,0),0),"")</f>
        <v>1</v>
      </c>
      <c r="EW129" s="194">
        <f t="shared" ca="1" si="142"/>
        <v>3.2000000000000006E-3</v>
      </c>
      <c r="EZ129" s="194">
        <f t="shared" si="143"/>
        <v>0</v>
      </c>
      <c r="FA129" s="19" t="e">
        <f ca="1"/>
        <v>#N/A</v>
      </c>
      <c r="FB129" s="208" t="e">
        <f t="shared" ca="1" si="144"/>
        <v>#N/A</v>
      </c>
      <c r="FC129" s="207"/>
      <c r="FD129" s="194"/>
      <c r="FE129" s="198" cm="1">
        <f t="array" ref="FE129">IFERROR(MATCH(TRUE,INDEX($B$14:$B$117&gt;=FD129,0),0),"")</f>
        <v>1</v>
      </c>
      <c r="FF129" s="194">
        <f t="shared" ca="1" si="145"/>
        <v>3.2000000000000006E-3</v>
      </c>
      <c r="FI129" s="194">
        <f t="shared" si="146"/>
        <v>0</v>
      </c>
      <c r="FJ129" s="19" t="e">
        <f ca="1"/>
        <v>#N/A</v>
      </c>
      <c r="FK129" s="208" t="e">
        <f t="shared" ca="1" si="147"/>
        <v>#N/A</v>
      </c>
      <c r="FL129" s="207"/>
      <c r="FM129" s="194"/>
      <c r="FN129" s="198" cm="1">
        <f t="array" ref="FN129">IFERROR(MATCH(TRUE,INDEX($B$14:$B$117&gt;=FM129,0),0),"")</f>
        <v>1</v>
      </c>
      <c r="FO129" s="194">
        <f t="shared" ca="1" si="148"/>
        <v>3.2000000000000006E-3</v>
      </c>
      <c r="FR129" s="194">
        <f t="shared" si="149"/>
        <v>0</v>
      </c>
      <c r="FS129" s="19" t="e">
        <f ca="1"/>
        <v>#N/A</v>
      </c>
      <c r="FT129" s="208" t="e">
        <f t="shared" ca="1" si="150"/>
        <v>#N/A</v>
      </c>
      <c r="FU129" s="207"/>
      <c r="FV129" s="194"/>
      <c r="FW129" s="198" cm="1">
        <f t="array" ref="FW129">IFERROR(MATCH(TRUE,INDEX($B$14:$B$117&gt;=FV129,0),0),"")</f>
        <v>1</v>
      </c>
      <c r="FX129" s="194">
        <f t="shared" ca="1" si="151"/>
        <v>3.2000000000000006E-3</v>
      </c>
      <c r="GA129" s="194">
        <f t="shared" si="152"/>
        <v>0</v>
      </c>
      <c r="GB129" s="19" t="e">
        <f ca="1"/>
        <v>#N/A</v>
      </c>
      <c r="GC129" s="208" t="e">
        <f t="shared" ca="1" si="153"/>
        <v>#N/A</v>
      </c>
    </row>
    <row r="130" spans="6:185" x14ac:dyDescent="0.2">
      <c r="F130" s="207">
        <f ca="1"/>
        <v>116</v>
      </c>
      <c r="G130" s="194">
        <f ca="1"/>
        <v>0.83453237410071945</v>
      </c>
      <c r="H130" s="198" cm="1">
        <f t="array" aca="1" ref="H130" ca="1">IFERROR(MATCH(TRUE,INDEX($B$14:$B$117&gt;=G130,0),0),"")</f>
        <v>87</v>
      </c>
      <c r="I130" s="194">
        <f t="shared" ca="1" si="98"/>
        <v>0.87458057553956847</v>
      </c>
      <c r="L130" s="194">
        <f t="shared" si="154"/>
        <v>0</v>
      </c>
      <c r="M130" s="19">
        <f ca="1"/>
        <v>0</v>
      </c>
      <c r="N130" s="208">
        <f t="shared" ca="1" si="155"/>
        <v>0</v>
      </c>
      <c r="O130" s="207"/>
      <c r="P130" s="194"/>
      <c r="Q130" s="198" cm="1">
        <f t="array" ref="Q130">IFERROR(MATCH(TRUE,INDEX($B$14:$B$117&gt;=P130,0),0),"")</f>
        <v>1</v>
      </c>
      <c r="R130" s="194">
        <f t="shared" ca="1" si="99"/>
        <v>3.2000000000000006E-3</v>
      </c>
      <c r="U130" s="194">
        <f t="shared" si="156"/>
        <v>0</v>
      </c>
      <c r="V130" s="19">
        <f ca="1"/>
        <v>0</v>
      </c>
      <c r="W130" s="208">
        <f t="shared" ca="1" si="157"/>
        <v>0</v>
      </c>
      <c r="X130" s="207"/>
      <c r="Y130" s="194"/>
      <c r="Z130" s="198" cm="1">
        <f t="array" ref="Z130">IFERROR(MATCH(TRUE,INDEX($B$14:$B$117&gt;=Y130,0),0),"")</f>
        <v>1</v>
      </c>
      <c r="AA130" s="194">
        <f t="shared" ca="1" si="100"/>
        <v>3.2000000000000006E-3</v>
      </c>
      <c r="AD130" s="194">
        <f t="shared" si="101"/>
        <v>0</v>
      </c>
      <c r="AE130" s="19">
        <f ca="1"/>
        <v>0</v>
      </c>
      <c r="AF130" s="208">
        <f t="shared" ca="1" si="102"/>
        <v>0</v>
      </c>
      <c r="AG130" s="207"/>
      <c r="AH130" s="194"/>
      <c r="AI130" s="198" cm="1">
        <f t="array" ref="AI130">IFERROR(MATCH(TRUE,INDEX($B$14:$B$117&gt;=AH130,0),0),"")</f>
        <v>1</v>
      </c>
      <c r="AJ130" s="194">
        <f t="shared" ca="1" si="103"/>
        <v>3.2000000000000006E-3</v>
      </c>
      <c r="AM130" s="194">
        <f t="shared" si="104"/>
        <v>0</v>
      </c>
      <c r="AN130" s="19">
        <f ca="1"/>
        <v>0</v>
      </c>
      <c r="AO130" s="208">
        <f t="shared" ca="1" si="105"/>
        <v>0</v>
      </c>
      <c r="AP130" s="207"/>
      <c r="AQ130" s="194"/>
      <c r="AR130" s="198" cm="1">
        <f t="array" ref="AR130">IFERROR(MATCH(TRUE,INDEX($B$14:$B$117&gt;=AQ130,0),0),"")</f>
        <v>1</v>
      </c>
      <c r="AS130" s="194">
        <f t="shared" ca="1" si="106"/>
        <v>3.2000000000000006E-3</v>
      </c>
      <c r="AV130" s="194">
        <f t="shared" si="107"/>
        <v>0</v>
      </c>
      <c r="AW130" s="19">
        <f ca="1"/>
        <v>0</v>
      </c>
      <c r="AX130" s="208">
        <f t="shared" ca="1" si="108"/>
        <v>0</v>
      </c>
      <c r="AY130" s="207"/>
      <c r="AZ130" s="194"/>
      <c r="BA130" s="198" cm="1">
        <f t="array" ref="BA130">IFERROR(MATCH(TRUE,INDEX($B$14:$B$117&gt;=AZ130,0),0),"")</f>
        <v>1</v>
      </c>
      <c r="BB130" s="194">
        <f t="shared" ca="1" si="109"/>
        <v>3.2000000000000006E-3</v>
      </c>
      <c r="BE130" s="194">
        <f t="shared" si="110"/>
        <v>0</v>
      </c>
      <c r="BF130" s="19">
        <f ca="1"/>
        <v>0</v>
      </c>
      <c r="BG130" s="208">
        <f t="shared" ca="1" si="111"/>
        <v>0</v>
      </c>
      <c r="BH130" s="207"/>
      <c r="BI130" s="194"/>
      <c r="BJ130" s="198" cm="1">
        <f t="array" ref="BJ130">IFERROR(MATCH(TRUE,INDEX($B$14:$B$117&gt;=BI130,0),0),"")</f>
        <v>1</v>
      </c>
      <c r="BK130" s="194">
        <f t="shared" ca="1" si="112"/>
        <v>3.2000000000000006E-3</v>
      </c>
      <c r="BN130" s="194">
        <f t="shared" si="113"/>
        <v>0</v>
      </c>
      <c r="BO130" s="19">
        <f ca="1"/>
        <v>0</v>
      </c>
      <c r="BP130" s="208">
        <f t="shared" ca="1" si="114"/>
        <v>0</v>
      </c>
      <c r="BQ130" s="207"/>
      <c r="BR130" s="194"/>
      <c r="BS130" s="198" cm="1">
        <f t="array" ref="BS130">IFERROR(MATCH(TRUE,INDEX($B$14:$B$117&gt;=BR130,0),0),"")</f>
        <v>1</v>
      </c>
      <c r="BT130" s="194">
        <f t="shared" ca="1" si="115"/>
        <v>3.2000000000000006E-3</v>
      </c>
      <c r="BW130" s="194">
        <f t="shared" si="116"/>
        <v>0</v>
      </c>
      <c r="BX130" s="19">
        <f ca="1"/>
        <v>0</v>
      </c>
      <c r="BY130" s="208">
        <f t="shared" ca="1" si="117"/>
        <v>0</v>
      </c>
      <c r="BZ130" s="207"/>
      <c r="CA130" s="194"/>
      <c r="CB130" s="198" cm="1">
        <f t="array" ref="CB130">IFERROR(MATCH(TRUE,INDEX($B$14:$B$117&gt;=CA130,0),0),"")</f>
        <v>1</v>
      </c>
      <c r="CC130" s="194">
        <f t="shared" ca="1" si="118"/>
        <v>3.2000000000000006E-3</v>
      </c>
      <c r="CF130" s="194">
        <f t="shared" si="119"/>
        <v>0</v>
      </c>
      <c r="CG130" s="19">
        <f ca="1"/>
        <v>0</v>
      </c>
      <c r="CH130" s="208">
        <f t="shared" ca="1" si="120"/>
        <v>0</v>
      </c>
      <c r="CI130" s="207"/>
      <c r="CJ130" s="194"/>
      <c r="CK130" s="198" cm="1">
        <f t="array" ref="CK130">IFERROR(MATCH(TRUE,INDEX($B$14:$B$117&gt;=CJ130,0),0),"")</f>
        <v>1</v>
      </c>
      <c r="CL130" s="194">
        <f t="shared" ca="1" si="121"/>
        <v>3.2000000000000006E-3</v>
      </c>
      <c r="CO130" s="194">
        <f t="shared" si="122"/>
        <v>0</v>
      </c>
      <c r="CP130" s="19">
        <f ca="1"/>
        <v>0</v>
      </c>
      <c r="CQ130" s="208">
        <f t="shared" ca="1" si="123"/>
        <v>0</v>
      </c>
      <c r="CR130" s="207"/>
      <c r="CS130" s="194"/>
      <c r="CT130" s="198" cm="1">
        <f t="array" ref="CT130">IFERROR(MATCH(TRUE,INDEX($B$14:$B$117&gt;=CS130,0),0),"")</f>
        <v>1</v>
      </c>
      <c r="CU130" s="194">
        <f t="shared" ca="1" si="124"/>
        <v>3.2000000000000006E-3</v>
      </c>
      <c r="CX130" s="194">
        <f t="shared" si="125"/>
        <v>0</v>
      </c>
      <c r="CY130" s="19" t="e">
        <f ca="1"/>
        <v>#N/A</v>
      </c>
      <c r="CZ130" s="208" t="e">
        <f t="shared" ca="1" si="126"/>
        <v>#N/A</v>
      </c>
      <c r="DA130" s="207"/>
      <c r="DB130" s="194"/>
      <c r="DC130" s="198" cm="1">
        <f t="array" ref="DC130">IFERROR(MATCH(TRUE,INDEX($B$14:$B$117&gt;=DB130,0),0),"")</f>
        <v>1</v>
      </c>
      <c r="DD130" s="194">
        <f t="shared" ca="1" si="127"/>
        <v>3.2000000000000006E-3</v>
      </c>
      <c r="DG130" s="194">
        <f t="shared" si="128"/>
        <v>0</v>
      </c>
      <c r="DH130" s="19" t="e">
        <f ca="1"/>
        <v>#N/A</v>
      </c>
      <c r="DI130" s="208" t="e">
        <f t="shared" ca="1" si="129"/>
        <v>#N/A</v>
      </c>
      <c r="DJ130" s="207"/>
      <c r="DK130" s="194"/>
      <c r="DL130" s="198" cm="1">
        <f t="array" ref="DL130">IFERROR(MATCH(TRUE,INDEX($B$14:$B$117&gt;=DK130,0),0),"")</f>
        <v>1</v>
      </c>
      <c r="DM130" s="194">
        <f t="shared" ca="1" si="130"/>
        <v>3.2000000000000006E-3</v>
      </c>
      <c r="DP130" s="194">
        <f t="shared" si="131"/>
        <v>0</v>
      </c>
      <c r="DQ130" s="19" t="e">
        <f ca="1"/>
        <v>#N/A</v>
      </c>
      <c r="DR130" s="208" t="e">
        <f t="shared" ca="1" si="132"/>
        <v>#N/A</v>
      </c>
      <c r="DS130" s="207"/>
      <c r="DT130" s="194"/>
      <c r="DU130" s="198" cm="1">
        <f t="array" ref="DU130">IFERROR(MATCH(TRUE,INDEX($B$14:$B$117&gt;=DT130,0),0),"")</f>
        <v>1</v>
      </c>
      <c r="DV130" s="194">
        <f t="shared" ca="1" si="133"/>
        <v>3.2000000000000006E-3</v>
      </c>
      <c r="DY130" s="194">
        <f t="shared" si="134"/>
        <v>0</v>
      </c>
      <c r="DZ130" s="19" t="e">
        <f ca="1"/>
        <v>#N/A</v>
      </c>
      <c r="EA130" s="208" t="e">
        <f t="shared" ca="1" si="135"/>
        <v>#N/A</v>
      </c>
      <c r="EB130" s="207"/>
      <c r="EC130" s="194"/>
      <c r="ED130" s="198" cm="1">
        <f t="array" ref="ED130">IFERROR(MATCH(TRUE,INDEX($B$14:$B$117&gt;=EC130,0),0),"")</f>
        <v>1</v>
      </c>
      <c r="EE130" s="194">
        <f t="shared" ca="1" si="136"/>
        <v>3.2000000000000006E-3</v>
      </c>
      <c r="EH130" s="194">
        <f t="shared" si="137"/>
        <v>0</v>
      </c>
      <c r="EI130" s="19" t="e">
        <f ca="1"/>
        <v>#N/A</v>
      </c>
      <c r="EJ130" s="208" t="e">
        <f t="shared" ca="1" si="138"/>
        <v>#N/A</v>
      </c>
      <c r="EK130" s="207"/>
      <c r="EL130" s="194"/>
      <c r="EM130" s="198" cm="1">
        <f t="array" ref="EM130">IFERROR(MATCH(TRUE,INDEX($B$14:$B$117&gt;=EL130,0),0),"")</f>
        <v>1</v>
      </c>
      <c r="EN130" s="194">
        <f t="shared" ca="1" si="139"/>
        <v>3.2000000000000006E-3</v>
      </c>
      <c r="EQ130" s="194">
        <f t="shared" si="140"/>
        <v>0</v>
      </c>
      <c r="ER130" s="19" t="e">
        <f ca="1"/>
        <v>#N/A</v>
      </c>
      <c r="ES130" s="208" t="e">
        <f t="shared" ca="1" si="141"/>
        <v>#N/A</v>
      </c>
      <c r="ET130" s="207"/>
      <c r="EU130" s="194"/>
      <c r="EV130" s="198" cm="1">
        <f t="array" ref="EV130">IFERROR(MATCH(TRUE,INDEX($B$14:$B$117&gt;=EU130,0),0),"")</f>
        <v>1</v>
      </c>
      <c r="EW130" s="194">
        <f t="shared" ca="1" si="142"/>
        <v>3.2000000000000006E-3</v>
      </c>
      <c r="EZ130" s="194">
        <f t="shared" si="143"/>
        <v>0</v>
      </c>
      <c r="FA130" s="19" t="e">
        <f ca="1"/>
        <v>#N/A</v>
      </c>
      <c r="FB130" s="208" t="e">
        <f t="shared" ca="1" si="144"/>
        <v>#N/A</v>
      </c>
      <c r="FC130" s="207"/>
      <c r="FD130" s="194"/>
      <c r="FE130" s="198" cm="1">
        <f t="array" ref="FE130">IFERROR(MATCH(TRUE,INDEX($B$14:$B$117&gt;=FD130,0),0),"")</f>
        <v>1</v>
      </c>
      <c r="FF130" s="194">
        <f t="shared" ca="1" si="145"/>
        <v>3.2000000000000006E-3</v>
      </c>
      <c r="FI130" s="194">
        <f t="shared" si="146"/>
        <v>0</v>
      </c>
      <c r="FJ130" s="19" t="e">
        <f ca="1"/>
        <v>#N/A</v>
      </c>
      <c r="FK130" s="208" t="e">
        <f t="shared" ca="1" si="147"/>
        <v>#N/A</v>
      </c>
      <c r="FL130" s="207"/>
      <c r="FM130" s="194"/>
      <c r="FN130" s="198" cm="1">
        <f t="array" ref="FN130">IFERROR(MATCH(TRUE,INDEX($B$14:$B$117&gt;=FM130,0),0),"")</f>
        <v>1</v>
      </c>
      <c r="FO130" s="194">
        <f t="shared" ca="1" si="148"/>
        <v>3.2000000000000006E-3</v>
      </c>
      <c r="FR130" s="194">
        <f t="shared" si="149"/>
        <v>0</v>
      </c>
      <c r="FS130" s="19" t="e">
        <f ca="1"/>
        <v>#N/A</v>
      </c>
      <c r="FT130" s="208" t="e">
        <f t="shared" ca="1" si="150"/>
        <v>#N/A</v>
      </c>
      <c r="FU130" s="207"/>
      <c r="FV130" s="194"/>
      <c r="FW130" s="198" cm="1">
        <f t="array" ref="FW130">IFERROR(MATCH(TRUE,INDEX($B$14:$B$117&gt;=FV130,0),0),"")</f>
        <v>1</v>
      </c>
      <c r="FX130" s="194">
        <f t="shared" ca="1" si="151"/>
        <v>3.2000000000000006E-3</v>
      </c>
      <c r="GA130" s="194">
        <f t="shared" si="152"/>
        <v>0</v>
      </c>
      <c r="GB130" s="19" t="e">
        <f ca="1"/>
        <v>#N/A</v>
      </c>
      <c r="GC130" s="208" t="e">
        <f t="shared" ca="1" si="153"/>
        <v>#N/A</v>
      </c>
    </row>
    <row r="131" spans="6:185" x14ac:dyDescent="0.2">
      <c r="F131" s="207">
        <f ca="1"/>
        <v>117</v>
      </c>
      <c r="G131" s="194">
        <f ca="1"/>
        <v>0.84172661870503607</v>
      </c>
      <c r="H131" s="198" cm="1">
        <f t="array" aca="1" ref="H131" ca="1">IFERROR(MATCH(TRUE,INDEX($B$14:$B$117&gt;=G131,0),0),"")</f>
        <v>88</v>
      </c>
      <c r="I131" s="194">
        <f t="shared" ca="1" si="98"/>
        <v>0.88006402877697842</v>
      </c>
      <c r="L131" s="194">
        <f t="shared" si="154"/>
        <v>0</v>
      </c>
      <c r="M131" s="19">
        <f ca="1"/>
        <v>0</v>
      </c>
      <c r="N131" s="208">
        <f t="shared" ca="1" si="155"/>
        <v>0</v>
      </c>
      <c r="O131" s="207"/>
      <c r="P131" s="194"/>
      <c r="Q131" s="198" cm="1">
        <f t="array" ref="Q131">IFERROR(MATCH(TRUE,INDEX($B$14:$B$117&gt;=P131,0),0),"")</f>
        <v>1</v>
      </c>
      <c r="R131" s="194">
        <f t="shared" ca="1" si="99"/>
        <v>3.2000000000000006E-3</v>
      </c>
      <c r="U131" s="194">
        <f t="shared" si="156"/>
        <v>0</v>
      </c>
      <c r="V131" s="19">
        <f ca="1"/>
        <v>0</v>
      </c>
      <c r="W131" s="208">
        <f t="shared" ca="1" si="157"/>
        <v>0</v>
      </c>
      <c r="X131" s="207"/>
      <c r="Y131" s="194"/>
      <c r="Z131" s="198" cm="1">
        <f t="array" ref="Z131">IFERROR(MATCH(TRUE,INDEX($B$14:$B$117&gt;=Y131,0),0),"")</f>
        <v>1</v>
      </c>
      <c r="AA131" s="194">
        <f t="shared" ca="1" si="100"/>
        <v>3.2000000000000006E-3</v>
      </c>
      <c r="AD131" s="194">
        <f t="shared" si="101"/>
        <v>0</v>
      </c>
      <c r="AE131" s="19">
        <f ca="1"/>
        <v>0</v>
      </c>
      <c r="AF131" s="208">
        <f t="shared" ca="1" si="102"/>
        <v>0</v>
      </c>
      <c r="AG131" s="207"/>
      <c r="AH131" s="194"/>
      <c r="AI131" s="198" cm="1">
        <f t="array" ref="AI131">IFERROR(MATCH(TRUE,INDEX($B$14:$B$117&gt;=AH131,0),0),"")</f>
        <v>1</v>
      </c>
      <c r="AJ131" s="194">
        <f t="shared" ca="1" si="103"/>
        <v>3.2000000000000006E-3</v>
      </c>
      <c r="AM131" s="194">
        <f t="shared" si="104"/>
        <v>0</v>
      </c>
      <c r="AN131" s="19">
        <f ca="1"/>
        <v>0</v>
      </c>
      <c r="AO131" s="208">
        <f t="shared" ca="1" si="105"/>
        <v>0</v>
      </c>
      <c r="AP131" s="207"/>
      <c r="AQ131" s="194"/>
      <c r="AR131" s="198" cm="1">
        <f t="array" ref="AR131">IFERROR(MATCH(TRUE,INDEX($B$14:$B$117&gt;=AQ131,0),0),"")</f>
        <v>1</v>
      </c>
      <c r="AS131" s="194">
        <f t="shared" ca="1" si="106"/>
        <v>3.2000000000000006E-3</v>
      </c>
      <c r="AV131" s="194">
        <f t="shared" si="107"/>
        <v>0</v>
      </c>
      <c r="AW131" s="19">
        <f ca="1"/>
        <v>0</v>
      </c>
      <c r="AX131" s="208">
        <f t="shared" ca="1" si="108"/>
        <v>0</v>
      </c>
      <c r="AY131" s="207"/>
      <c r="AZ131" s="194"/>
      <c r="BA131" s="198" cm="1">
        <f t="array" ref="BA131">IFERROR(MATCH(TRUE,INDEX($B$14:$B$117&gt;=AZ131,0),0),"")</f>
        <v>1</v>
      </c>
      <c r="BB131" s="194">
        <f t="shared" ca="1" si="109"/>
        <v>3.2000000000000006E-3</v>
      </c>
      <c r="BE131" s="194">
        <f t="shared" si="110"/>
        <v>0</v>
      </c>
      <c r="BF131" s="19">
        <f ca="1"/>
        <v>0</v>
      </c>
      <c r="BG131" s="208">
        <f t="shared" ca="1" si="111"/>
        <v>0</v>
      </c>
      <c r="BH131" s="207"/>
      <c r="BI131" s="194"/>
      <c r="BJ131" s="198" cm="1">
        <f t="array" ref="BJ131">IFERROR(MATCH(TRUE,INDEX($B$14:$B$117&gt;=BI131,0),0),"")</f>
        <v>1</v>
      </c>
      <c r="BK131" s="194">
        <f t="shared" ca="1" si="112"/>
        <v>3.2000000000000006E-3</v>
      </c>
      <c r="BN131" s="194">
        <f t="shared" si="113"/>
        <v>0</v>
      </c>
      <c r="BO131" s="19">
        <f ca="1"/>
        <v>0</v>
      </c>
      <c r="BP131" s="208">
        <f t="shared" ca="1" si="114"/>
        <v>0</v>
      </c>
      <c r="BQ131" s="207"/>
      <c r="BR131" s="194"/>
      <c r="BS131" s="198" cm="1">
        <f t="array" ref="BS131">IFERROR(MATCH(TRUE,INDEX($B$14:$B$117&gt;=BR131,0),0),"")</f>
        <v>1</v>
      </c>
      <c r="BT131" s="194">
        <f t="shared" ca="1" si="115"/>
        <v>3.2000000000000006E-3</v>
      </c>
      <c r="BW131" s="194">
        <f t="shared" si="116"/>
        <v>0</v>
      </c>
      <c r="BX131" s="19">
        <f ca="1"/>
        <v>0</v>
      </c>
      <c r="BY131" s="208">
        <f t="shared" ca="1" si="117"/>
        <v>0</v>
      </c>
      <c r="BZ131" s="207"/>
      <c r="CA131" s="194"/>
      <c r="CB131" s="198" cm="1">
        <f t="array" ref="CB131">IFERROR(MATCH(TRUE,INDEX($B$14:$B$117&gt;=CA131,0),0),"")</f>
        <v>1</v>
      </c>
      <c r="CC131" s="194">
        <f t="shared" ca="1" si="118"/>
        <v>3.2000000000000006E-3</v>
      </c>
      <c r="CF131" s="194">
        <f t="shared" si="119"/>
        <v>0</v>
      </c>
      <c r="CG131" s="19">
        <f ca="1"/>
        <v>0</v>
      </c>
      <c r="CH131" s="208">
        <f t="shared" ca="1" si="120"/>
        <v>0</v>
      </c>
      <c r="CI131" s="207"/>
      <c r="CJ131" s="194"/>
      <c r="CK131" s="198" cm="1">
        <f t="array" ref="CK131">IFERROR(MATCH(TRUE,INDEX($B$14:$B$117&gt;=CJ131,0),0),"")</f>
        <v>1</v>
      </c>
      <c r="CL131" s="194">
        <f t="shared" ca="1" si="121"/>
        <v>3.2000000000000006E-3</v>
      </c>
      <c r="CO131" s="194">
        <f t="shared" si="122"/>
        <v>0</v>
      </c>
      <c r="CP131" s="19">
        <f ca="1"/>
        <v>0</v>
      </c>
      <c r="CQ131" s="208">
        <f t="shared" ca="1" si="123"/>
        <v>0</v>
      </c>
      <c r="CR131" s="207"/>
      <c r="CS131" s="194"/>
      <c r="CT131" s="198" cm="1">
        <f t="array" ref="CT131">IFERROR(MATCH(TRUE,INDEX($B$14:$B$117&gt;=CS131,0),0),"")</f>
        <v>1</v>
      </c>
      <c r="CU131" s="194">
        <f t="shared" ca="1" si="124"/>
        <v>3.2000000000000006E-3</v>
      </c>
      <c r="CX131" s="194">
        <f t="shared" si="125"/>
        <v>0</v>
      </c>
      <c r="CY131" s="19" t="e">
        <f ca="1"/>
        <v>#N/A</v>
      </c>
      <c r="CZ131" s="208" t="e">
        <f t="shared" ca="1" si="126"/>
        <v>#N/A</v>
      </c>
      <c r="DA131" s="207"/>
      <c r="DB131" s="194"/>
      <c r="DC131" s="198" cm="1">
        <f t="array" ref="DC131">IFERROR(MATCH(TRUE,INDEX($B$14:$B$117&gt;=DB131,0),0),"")</f>
        <v>1</v>
      </c>
      <c r="DD131" s="194">
        <f t="shared" ca="1" si="127"/>
        <v>3.2000000000000006E-3</v>
      </c>
      <c r="DG131" s="194">
        <f t="shared" si="128"/>
        <v>0</v>
      </c>
      <c r="DH131" s="19" t="e">
        <f ca="1"/>
        <v>#N/A</v>
      </c>
      <c r="DI131" s="208" t="e">
        <f t="shared" ca="1" si="129"/>
        <v>#N/A</v>
      </c>
      <c r="DJ131" s="207"/>
      <c r="DK131" s="194"/>
      <c r="DL131" s="198" cm="1">
        <f t="array" ref="DL131">IFERROR(MATCH(TRUE,INDEX($B$14:$B$117&gt;=DK131,0),0),"")</f>
        <v>1</v>
      </c>
      <c r="DM131" s="194">
        <f t="shared" ca="1" si="130"/>
        <v>3.2000000000000006E-3</v>
      </c>
      <c r="DP131" s="194">
        <f t="shared" si="131"/>
        <v>0</v>
      </c>
      <c r="DQ131" s="19" t="e">
        <f ca="1"/>
        <v>#N/A</v>
      </c>
      <c r="DR131" s="208" t="e">
        <f t="shared" ca="1" si="132"/>
        <v>#N/A</v>
      </c>
      <c r="DS131" s="207"/>
      <c r="DT131" s="194"/>
      <c r="DU131" s="198" cm="1">
        <f t="array" ref="DU131">IFERROR(MATCH(TRUE,INDEX($B$14:$B$117&gt;=DT131,0),0),"")</f>
        <v>1</v>
      </c>
      <c r="DV131" s="194">
        <f t="shared" ca="1" si="133"/>
        <v>3.2000000000000006E-3</v>
      </c>
      <c r="DY131" s="194">
        <f t="shared" si="134"/>
        <v>0</v>
      </c>
      <c r="DZ131" s="19" t="e">
        <f ca="1"/>
        <v>#N/A</v>
      </c>
      <c r="EA131" s="208" t="e">
        <f t="shared" ca="1" si="135"/>
        <v>#N/A</v>
      </c>
      <c r="EB131" s="207"/>
      <c r="EC131" s="194"/>
      <c r="ED131" s="198" cm="1">
        <f t="array" ref="ED131">IFERROR(MATCH(TRUE,INDEX($B$14:$B$117&gt;=EC131,0),0),"")</f>
        <v>1</v>
      </c>
      <c r="EE131" s="194">
        <f t="shared" ca="1" si="136"/>
        <v>3.2000000000000006E-3</v>
      </c>
      <c r="EH131" s="194">
        <f t="shared" si="137"/>
        <v>0</v>
      </c>
      <c r="EI131" s="19" t="e">
        <f ca="1"/>
        <v>#N/A</v>
      </c>
      <c r="EJ131" s="208" t="e">
        <f t="shared" ca="1" si="138"/>
        <v>#N/A</v>
      </c>
      <c r="EK131" s="207"/>
      <c r="EL131" s="194"/>
      <c r="EM131" s="198" cm="1">
        <f t="array" ref="EM131">IFERROR(MATCH(TRUE,INDEX($B$14:$B$117&gt;=EL131,0),0),"")</f>
        <v>1</v>
      </c>
      <c r="EN131" s="194">
        <f t="shared" ca="1" si="139"/>
        <v>3.2000000000000006E-3</v>
      </c>
      <c r="EQ131" s="194">
        <f t="shared" si="140"/>
        <v>0</v>
      </c>
      <c r="ER131" s="19" t="e">
        <f ca="1"/>
        <v>#N/A</v>
      </c>
      <c r="ES131" s="208" t="e">
        <f t="shared" ca="1" si="141"/>
        <v>#N/A</v>
      </c>
      <c r="ET131" s="207"/>
      <c r="EU131" s="194"/>
      <c r="EV131" s="198" cm="1">
        <f t="array" ref="EV131">IFERROR(MATCH(TRUE,INDEX($B$14:$B$117&gt;=EU131,0),0),"")</f>
        <v>1</v>
      </c>
      <c r="EW131" s="194">
        <f t="shared" ca="1" si="142"/>
        <v>3.2000000000000006E-3</v>
      </c>
      <c r="EZ131" s="194">
        <f t="shared" si="143"/>
        <v>0</v>
      </c>
      <c r="FA131" s="19" t="e">
        <f ca="1"/>
        <v>#N/A</v>
      </c>
      <c r="FB131" s="208" t="e">
        <f t="shared" ca="1" si="144"/>
        <v>#N/A</v>
      </c>
      <c r="FC131" s="207"/>
      <c r="FD131" s="194"/>
      <c r="FE131" s="198" cm="1">
        <f t="array" ref="FE131">IFERROR(MATCH(TRUE,INDEX($B$14:$B$117&gt;=FD131,0),0),"")</f>
        <v>1</v>
      </c>
      <c r="FF131" s="194">
        <f t="shared" ca="1" si="145"/>
        <v>3.2000000000000006E-3</v>
      </c>
      <c r="FI131" s="194">
        <f t="shared" si="146"/>
        <v>0</v>
      </c>
      <c r="FJ131" s="19" t="e">
        <f ca="1"/>
        <v>#N/A</v>
      </c>
      <c r="FK131" s="208" t="e">
        <f t="shared" ca="1" si="147"/>
        <v>#N/A</v>
      </c>
      <c r="FL131" s="207"/>
      <c r="FM131" s="194"/>
      <c r="FN131" s="198" cm="1">
        <f t="array" ref="FN131">IFERROR(MATCH(TRUE,INDEX($B$14:$B$117&gt;=FM131,0),0),"")</f>
        <v>1</v>
      </c>
      <c r="FO131" s="194">
        <f t="shared" ca="1" si="148"/>
        <v>3.2000000000000006E-3</v>
      </c>
      <c r="FR131" s="194">
        <f t="shared" si="149"/>
        <v>0</v>
      </c>
      <c r="FS131" s="19" t="e">
        <f ca="1"/>
        <v>#N/A</v>
      </c>
      <c r="FT131" s="208" t="e">
        <f t="shared" ca="1" si="150"/>
        <v>#N/A</v>
      </c>
      <c r="FU131" s="207"/>
      <c r="FV131" s="194"/>
      <c r="FW131" s="198" cm="1">
        <f t="array" ref="FW131">IFERROR(MATCH(TRUE,INDEX($B$14:$B$117&gt;=FV131,0),0),"")</f>
        <v>1</v>
      </c>
      <c r="FX131" s="194">
        <f t="shared" ca="1" si="151"/>
        <v>3.2000000000000006E-3</v>
      </c>
      <c r="GA131" s="194">
        <f t="shared" si="152"/>
        <v>0</v>
      </c>
      <c r="GB131" s="19" t="e">
        <f ca="1"/>
        <v>#N/A</v>
      </c>
      <c r="GC131" s="208" t="e">
        <f t="shared" ca="1" si="153"/>
        <v>#N/A</v>
      </c>
    </row>
    <row r="132" spans="6:185" x14ac:dyDescent="0.2">
      <c r="F132" s="207">
        <f ca="1"/>
        <v>118</v>
      </c>
      <c r="G132" s="194">
        <f ca="1"/>
        <v>0.84892086330935257</v>
      </c>
      <c r="H132" s="198" cm="1">
        <f t="array" aca="1" ref="H132" ca="1">IFERROR(MATCH(TRUE,INDEX($B$14:$B$117&gt;=G132,0),0),"")</f>
        <v>89</v>
      </c>
      <c r="I132" s="194">
        <f t="shared" ca="1" si="98"/>
        <v>0.88537913669064738</v>
      </c>
      <c r="L132" s="194">
        <f t="shared" si="154"/>
        <v>0</v>
      </c>
      <c r="M132" s="19">
        <f ca="1"/>
        <v>0</v>
      </c>
      <c r="N132" s="208">
        <f t="shared" ca="1" si="155"/>
        <v>0</v>
      </c>
      <c r="O132" s="207"/>
      <c r="P132" s="194"/>
      <c r="Q132" s="198" cm="1">
        <f t="array" ref="Q132">IFERROR(MATCH(TRUE,INDEX($B$14:$B$117&gt;=P132,0),0),"")</f>
        <v>1</v>
      </c>
      <c r="R132" s="194">
        <f t="shared" ca="1" si="99"/>
        <v>3.2000000000000006E-3</v>
      </c>
      <c r="U132" s="194">
        <f t="shared" si="156"/>
        <v>0</v>
      </c>
      <c r="V132" s="19">
        <f ca="1"/>
        <v>0</v>
      </c>
      <c r="W132" s="208">
        <f t="shared" ca="1" si="157"/>
        <v>0</v>
      </c>
      <c r="X132" s="207"/>
      <c r="Y132" s="194"/>
      <c r="Z132" s="198" cm="1">
        <f t="array" ref="Z132">IFERROR(MATCH(TRUE,INDEX($B$14:$B$117&gt;=Y132,0),0),"")</f>
        <v>1</v>
      </c>
      <c r="AA132" s="194">
        <f t="shared" ca="1" si="100"/>
        <v>3.2000000000000006E-3</v>
      </c>
      <c r="AD132" s="194">
        <f t="shared" si="101"/>
        <v>0</v>
      </c>
      <c r="AE132" s="19">
        <f ca="1"/>
        <v>0</v>
      </c>
      <c r="AF132" s="208">
        <f t="shared" ca="1" si="102"/>
        <v>0</v>
      </c>
      <c r="AG132" s="207"/>
      <c r="AH132" s="194"/>
      <c r="AI132" s="198" cm="1">
        <f t="array" ref="AI132">IFERROR(MATCH(TRUE,INDEX($B$14:$B$117&gt;=AH132,0),0),"")</f>
        <v>1</v>
      </c>
      <c r="AJ132" s="194">
        <f t="shared" ca="1" si="103"/>
        <v>3.2000000000000006E-3</v>
      </c>
      <c r="AM132" s="194">
        <f t="shared" si="104"/>
        <v>0</v>
      </c>
      <c r="AN132" s="19">
        <f ca="1"/>
        <v>0</v>
      </c>
      <c r="AO132" s="208">
        <f t="shared" ca="1" si="105"/>
        <v>0</v>
      </c>
      <c r="AP132" s="207"/>
      <c r="AQ132" s="194"/>
      <c r="AR132" s="198" cm="1">
        <f t="array" ref="AR132">IFERROR(MATCH(TRUE,INDEX($B$14:$B$117&gt;=AQ132,0),0),"")</f>
        <v>1</v>
      </c>
      <c r="AS132" s="194">
        <f t="shared" ca="1" si="106"/>
        <v>3.2000000000000006E-3</v>
      </c>
      <c r="AV132" s="194">
        <f t="shared" si="107"/>
        <v>0</v>
      </c>
      <c r="AW132" s="19">
        <f ca="1"/>
        <v>0</v>
      </c>
      <c r="AX132" s="208">
        <f t="shared" ca="1" si="108"/>
        <v>0</v>
      </c>
      <c r="AY132" s="207"/>
      <c r="AZ132" s="194"/>
      <c r="BA132" s="198" cm="1">
        <f t="array" ref="BA132">IFERROR(MATCH(TRUE,INDEX($B$14:$B$117&gt;=AZ132,0),0),"")</f>
        <v>1</v>
      </c>
      <c r="BB132" s="194">
        <f t="shared" ca="1" si="109"/>
        <v>3.2000000000000006E-3</v>
      </c>
      <c r="BE132" s="194">
        <f t="shared" si="110"/>
        <v>0</v>
      </c>
      <c r="BF132" s="19">
        <f ca="1"/>
        <v>0</v>
      </c>
      <c r="BG132" s="208">
        <f t="shared" ca="1" si="111"/>
        <v>0</v>
      </c>
      <c r="BH132" s="207"/>
      <c r="BI132" s="194"/>
      <c r="BJ132" s="198" cm="1">
        <f t="array" ref="BJ132">IFERROR(MATCH(TRUE,INDEX($B$14:$B$117&gt;=BI132,0),0),"")</f>
        <v>1</v>
      </c>
      <c r="BK132" s="194">
        <f t="shared" ca="1" si="112"/>
        <v>3.2000000000000006E-3</v>
      </c>
      <c r="BN132" s="194">
        <f t="shared" si="113"/>
        <v>0</v>
      </c>
      <c r="BO132" s="19">
        <f ca="1"/>
        <v>0</v>
      </c>
      <c r="BP132" s="208">
        <f t="shared" ca="1" si="114"/>
        <v>0</v>
      </c>
      <c r="BQ132" s="207"/>
      <c r="BR132" s="194"/>
      <c r="BS132" s="198" cm="1">
        <f t="array" ref="BS132">IFERROR(MATCH(TRUE,INDEX($B$14:$B$117&gt;=BR132,0),0),"")</f>
        <v>1</v>
      </c>
      <c r="BT132" s="194">
        <f t="shared" ca="1" si="115"/>
        <v>3.2000000000000006E-3</v>
      </c>
      <c r="BW132" s="194">
        <f t="shared" si="116"/>
        <v>0</v>
      </c>
      <c r="BX132" s="19">
        <f ca="1"/>
        <v>0</v>
      </c>
      <c r="BY132" s="208">
        <f t="shared" ca="1" si="117"/>
        <v>0</v>
      </c>
      <c r="BZ132" s="207"/>
      <c r="CA132" s="194"/>
      <c r="CB132" s="198" cm="1">
        <f t="array" ref="CB132">IFERROR(MATCH(TRUE,INDEX($B$14:$B$117&gt;=CA132,0),0),"")</f>
        <v>1</v>
      </c>
      <c r="CC132" s="194">
        <f t="shared" ca="1" si="118"/>
        <v>3.2000000000000006E-3</v>
      </c>
      <c r="CF132" s="194">
        <f t="shared" si="119"/>
        <v>0</v>
      </c>
      <c r="CG132" s="19">
        <f ca="1"/>
        <v>0</v>
      </c>
      <c r="CH132" s="208">
        <f t="shared" ca="1" si="120"/>
        <v>0</v>
      </c>
      <c r="CI132" s="207"/>
      <c r="CJ132" s="194"/>
      <c r="CK132" s="198" cm="1">
        <f t="array" ref="CK132">IFERROR(MATCH(TRUE,INDEX($B$14:$B$117&gt;=CJ132,0),0),"")</f>
        <v>1</v>
      </c>
      <c r="CL132" s="194">
        <f t="shared" ca="1" si="121"/>
        <v>3.2000000000000006E-3</v>
      </c>
      <c r="CO132" s="194">
        <f t="shared" si="122"/>
        <v>0</v>
      </c>
      <c r="CP132" s="19">
        <f ca="1"/>
        <v>0</v>
      </c>
      <c r="CQ132" s="208">
        <f t="shared" ca="1" si="123"/>
        <v>0</v>
      </c>
      <c r="CR132" s="207"/>
      <c r="CS132" s="194"/>
      <c r="CT132" s="198" cm="1">
        <f t="array" ref="CT132">IFERROR(MATCH(TRUE,INDEX($B$14:$B$117&gt;=CS132,0),0),"")</f>
        <v>1</v>
      </c>
      <c r="CU132" s="194">
        <f t="shared" ca="1" si="124"/>
        <v>3.2000000000000006E-3</v>
      </c>
      <c r="CX132" s="194">
        <f t="shared" si="125"/>
        <v>0</v>
      </c>
      <c r="CY132" s="19" t="e">
        <f ca="1"/>
        <v>#N/A</v>
      </c>
      <c r="CZ132" s="208" t="e">
        <f t="shared" ca="1" si="126"/>
        <v>#N/A</v>
      </c>
      <c r="DA132" s="207"/>
      <c r="DB132" s="194"/>
      <c r="DC132" s="198" cm="1">
        <f t="array" ref="DC132">IFERROR(MATCH(TRUE,INDEX($B$14:$B$117&gt;=DB132,0),0),"")</f>
        <v>1</v>
      </c>
      <c r="DD132" s="194">
        <f t="shared" ca="1" si="127"/>
        <v>3.2000000000000006E-3</v>
      </c>
      <c r="DG132" s="194">
        <f t="shared" si="128"/>
        <v>0</v>
      </c>
      <c r="DH132" s="19" t="e">
        <f ca="1"/>
        <v>#N/A</v>
      </c>
      <c r="DI132" s="208" t="e">
        <f t="shared" ca="1" si="129"/>
        <v>#N/A</v>
      </c>
      <c r="DJ132" s="207"/>
      <c r="DK132" s="194"/>
      <c r="DL132" s="198" cm="1">
        <f t="array" ref="DL132">IFERROR(MATCH(TRUE,INDEX($B$14:$B$117&gt;=DK132,0),0),"")</f>
        <v>1</v>
      </c>
      <c r="DM132" s="194">
        <f t="shared" ca="1" si="130"/>
        <v>3.2000000000000006E-3</v>
      </c>
      <c r="DP132" s="194">
        <f t="shared" si="131"/>
        <v>0</v>
      </c>
      <c r="DQ132" s="19" t="e">
        <f ca="1"/>
        <v>#N/A</v>
      </c>
      <c r="DR132" s="208" t="e">
        <f t="shared" ca="1" si="132"/>
        <v>#N/A</v>
      </c>
      <c r="DS132" s="207"/>
      <c r="DT132" s="194"/>
      <c r="DU132" s="198" cm="1">
        <f t="array" ref="DU132">IFERROR(MATCH(TRUE,INDEX($B$14:$B$117&gt;=DT132,0),0),"")</f>
        <v>1</v>
      </c>
      <c r="DV132" s="194">
        <f t="shared" ca="1" si="133"/>
        <v>3.2000000000000006E-3</v>
      </c>
      <c r="DY132" s="194">
        <f t="shared" si="134"/>
        <v>0</v>
      </c>
      <c r="DZ132" s="19" t="e">
        <f ca="1"/>
        <v>#N/A</v>
      </c>
      <c r="EA132" s="208" t="e">
        <f t="shared" ca="1" si="135"/>
        <v>#N/A</v>
      </c>
      <c r="EB132" s="207"/>
      <c r="EC132" s="194"/>
      <c r="ED132" s="198" cm="1">
        <f t="array" ref="ED132">IFERROR(MATCH(TRUE,INDEX($B$14:$B$117&gt;=EC132,0),0),"")</f>
        <v>1</v>
      </c>
      <c r="EE132" s="194">
        <f t="shared" ca="1" si="136"/>
        <v>3.2000000000000006E-3</v>
      </c>
      <c r="EH132" s="194">
        <f t="shared" si="137"/>
        <v>0</v>
      </c>
      <c r="EI132" s="19" t="e">
        <f ca="1"/>
        <v>#N/A</v>
      </c>
      <c r="EJ132" s="208" t="e">
        <f t="shared" ca="1" si="138"/>
        <v>#N/A</v>
      </c>
      <c r="EK132" s="207"/>
      <c r="EL132" s="194"/>
      <c r="EM132" s="198" cm="1">
        <f t="array" ref="EM132">IFERROR(MATCH(TRUE,INDEX($B$14:$B$117&gt;=EL132,0),0),"")</f>
        <v>1</v>
      </c>
      <c r="EN132" s="194">
        <f t="shared" ca="1" si="139"/>
        <v>3.2000000000000006E-3</v>
      </c>
      <c r="EQ132" s="194">
        <f t="shared" si="140"/>
        <v>0</v>
      </c>
      <c r="ER132" s="19" t="e">
        <f ca="1"/>
        <v>#N/A</v>
      </c>
      <c r="ES132" s="208" t="e">
        <f t="shared" ca="1" si="141"/>
        <v>#N/A</v>
      </c>
      <c r="ET132" s="207"/>
      <c r="EU132" s="194"/>
      <c r="EV132" s="198" cm="1">
        <f t="array" ref="EV132">IFERROR(MATCH(TRUE,INDEX($B$14:$B$117&gt;=EU132,0),0),"")</f>
        <v>1</v>
      </c>
      <c r="EW132" s="194">
        <f t="shared" ca="1" si="142"/>
        <v>3.2000000000000006E-3</v>
      </c>
      <c r="EZ132" s="194">
        <f t="shared" si="143"/>
        <v>0</v>
      </c>
      <c r="FA132" s="19" t="e">
        <f ca="1"/>
        <v>#N/A</v>
      </c>
      <c r="FB132" s="208" t="e">
        <f t="shared" ca="1" si="144"/>
        <v>#N/A</v>
      </c>
      <c r="FC132" s="207"/>
      <c r="FD132" s="194"/>
      <c r="FE132" s="198" cm="1">
        <f t="array" ref="FE132">IFERROR(MATCH(TRUE,INDEX($B$14:$B$117&gt;=FD132,0),0),"")</f>
        <v>1</v>
      </c>
      <c r="FF132" s="194">
        <f t="shared" ca="1" si="145"/>
        <v>3.2000000000000006E-3</v>
      </c>
      <c r="FI132" s="194">
        <f t="shared" si="146"/>
        <v>0</v>
      </c>
      <c r="FJ132" s="19" t="e">
        <f ca="1"/>
        <v>#N/A</v>
      </c>
      <c r="FK132" s="208" t="e">
        <f t="shared" ca="1" si="147"/>
        <v>#N/A</v>
      </c>
      <c r="FL132" s="207"/>
      <c r="FM132" s="194"/>
      <c r="FN132" s="198" cm="1">
        <f t="array" ref="FN132">IFERROR(MATCH(TRUE,INDEX($B$14:$B$117&gt;=FM132,0),0),"")</f>
        <v>1</v>
      </c>
      <c r="FO132" s="194">
        <f t="shared" ca="1" si="148"/>
        <v>3.2000000000000006E-3</v>
      </c>
      <c r="FR132" s="194">
        <f t="shared" si="149"/>
        <v>0</v>
      </c>
      <c r="FS132" s="19" t="e">
        <f ca="1"/>
        <v>#N/A</v>
      </c>
      <c r="FT132" s="208" t="e">
        <f t="shared" ca="1" si="150"/>
        <v>#N/A</v>
      </c>
      <c r="FU132" s="207"/>
      <c r="FV132" s="194"/>
      <c r="FW132" s="198" cm="1">
        <f t="array" ref="FW132">IFERROR(MATCH(TRUE,INDEX($B$14:$B$117&gt;=FV132,0),0),"")</f>
        <v>1</v>
      </c>
      <c r="FX132" s="194">
        <f t="shared" ca="1" si="151"/>
        <v>3.2000000000000006E-3</v>
      </c>
      <c r="GA132" s="194">
        <f t="shared" si="152"/>
        <v>0</v>
      </c>
      <c r="GB132" s="19" t="e">
        <f ca="1"/>
        <v>#N/A</v>
      </c>
      <c r="GC132" s="208" t="e">
        <f t="shared" ca="1" si="153"/>
        <v>#N/A</v>
      </c>
    </row>
    <row r="133" spans="6:185" x14ac:dyDescent="0.2">
      <c r="F133" s="207">
        <f ca="1"/>
        <v>119</v>
      </c>
      <c r="G133" s="194">
        <f ca="1"/>
        <v>0.85611510791366907</v>
      </c>
      <c r="H133" s="198" cm="1">
        <f t="array" aca="1" ref="H133" ca="1">IFERROR(MATCH(TRUE,INDEX($B$14:$B$117&gt;=G133,0),0),"")</f>
        <v>90</v>
      </c>
      <c r="I133" s="194">
        <f t="shared" ca="1" si="98"/>
        <v>0.89108489208633079</v>
      </c>
      <c r="L133" s="194">
        <f t="shared" si="154"/>
        <v>0</v>
      </c>
      <c r="M133" s="19">
        <f ca="1"/>
        <v>0</v>
      </c>
      <c r="N133" s="208">
        <f t="shared" ca="1" si="155"/>
        <v>0</v>
      </c>
      <c r="O133" s="207"/>
      <c r="P133" s="194"/>
      <c r="Q133" s="198" cm="1">
        <f t="array" ref="Q133">IFERROR(MATCH(TRUE,INDEX($B$14:$B$117&gt;=P133,0),0),"")</f>
        <v>1</v>
      </c>
      <c r="R133" s="194">
        <f t="shared" ca="1" si="99"/>
        <v>3.2000000000000006E-3</v>
      </c>
      <c r="U133" s="194">
        <f t="shared" si="156"/>
        <v>0</v>
      </c>
      <c r="V133" s="19">
        <f ca="1"/>
        <v>0</v>
      </c>
      <c r="W133" s="208">
        <f t="shared" ca="1" si="157"/>
        <v>0</v>
      </c>
      <c r="X133" s="207"/>
      <c r="Y133" s="194"/>
      <c r="Z133" s="198" cm="1">
        <f t="array" ref="Z133">IFERROR(MATCH(TRUE,INDEX($B$14:$B$117&gt;=Y133,0),0),"")</f>
        <v>1</v>
      </c>
      <c r="AA133" s="194">
        <f t="shared" ca="1" si="100"/>
        <v>3.2000000000000006E-3</v>
      </c>
      <c r="AD133" s="194">
        <f t="shared" si="101"/>
        <v>0</v>
      </c>
      <c r="AE133" s="19">
        <f ca="1"/>
        <v>0</v>
      </c>
      <c r="AF133" s="208">
        <f t="shared" ca="1" si="102"/>
        <v>0</v>
      </c>
      <c r="AG133" s="207"/>
      <c r="AH133" s="194"/>
      <c r="AI133" s="198" cm="1">
        <f t="array" ref="AI133">IFERROR(MATCH(TRUE,INDEX($B$14:$B$117&gt;=AH133,0),0),"")</f>
        <v>1</v>
      </c>
      <c r="AJ133" s="194">
        <f t="shared" ca="1" si="103"/>
        <v>3.2000000000000006E-3</v>
      </c>
      <c r="AM133" s="194">
        <f t="shared" si="104"/>
        <v>0</v>
      </c>
      <c r="AN133" s="19">
        <f ca="1"/>
        <v>0</v>
      </c>
      <c r="AO133" s="208">
        <f t="shared" ca="1" si="105"/>
        <v>0</v>
      </c>
      <c r="AP133" s="207"/>
      <c r="AQ133" s="194"/>
      <c r="AR133" s="198" cm="1">
        <f t="array" ref="AR133">IFERROR(MATCH(TRUE,INDEX($B$14:$B$117&gt;=AQ133,0),0),"")</f>
        <v>1</v>
      </c>
      <c r="AS133" s="194">
        <f t="shared" ca="1" si="106"/>
        <v>3.2000000000000006E-3</v>
      </c>
      <c r="AV133" s="194">
        <f t="shared" si="107"/>
        <v>0</v>
      </c>
      <c r="AW133" s="19">
        <f ca="1"/>
        <v>0</v>
      </c>
      <c r="AX133" s="208">
        <f t="shared" ca="1" si="108"/>
        <v>0</v>
      </c>
      <c r="AY133" s="207"/>
      <c r="AZ133" s="194"/>
      <c r="BA133" s="198" cm="1">
        <f t="array" ref="BA133">IFERROR(MATCH(TRUE,INDEX($B$14:$B$117&gt;=AZ133,0),0),"")</f>
        <v>1</v>
      </c>
      <c r="BB133" s="194">
        <f t="shared" ca="1" si="109"/>
        <v>3.2000000000000006E-3</v>
      </c>
      <c r="BE133" s="194">
        <f t="shared" si="110"/>
        <v>0</v>
      </c>
      <c r="BF133" s="19">
        <f ca="1"/>
        <v>0</v>
      </c>
      <c r="BG133" s="208">
        <f t="shared" ca="1" si="111"/>
        <v>0</v>
      </c>
      <c r="BH133" s="207"/>
      <c r="BI133" s="194"/>
      <c r="BJ133" s="198" cm="1">
        <f t="array" ref="BJ133">IFERROR(MATCH(TRUE,INDEX($B$14:$B$117&gt;=BI133,0),0),"")</f>
        <v>1</v>
      </c>
      <c r="BK133" s="194">
        <f t="shared" ca="1" si="112"/>
        <v>3.2000000000000006E-3</v>
      </c>
      <c r="BN133" s="194">
        <f t="shared" si="113"/>
        <v>0</v>
      </c>
      <c r="BO133" s="19">
        <f ca="1"/>
        <v>0</v>
      </c>
      <c r="BP133" s="208">
        <f t="shared" ca="1" si="114"/>
        <v>0</v>
      </c>
      <c r="BQ133" s="207"/>
      <c r="BR133" s="194"/>
      <c r="BS133" s="198" cm="1">
        <f t="array" ref="BS133">IFERROR(MATCH(TRUE,INDEX($B$14:$B$117&gt;=BR133,0),0),"")</f>
        <v>1</v>
      </c>
      <c r="BT133" s="194">
        <f t="shared" ca="1" si="115"/>
        <v>3.2000000000000006E-3</v>
      </c>
      <c r="BW133" s="194">
        <f t="shared" si="116"/>
        <v>0</v>
      </c>
      <c r="BX133" s="19">
        <f ca="1"/>
        <v>0</v>
      </c>
      <c r="BY133" s="208">
        <f t="shared" ca="1" si="117"/>
        <v>0</v>
      </c>
      <c r="BZ133" s="207"/>
      <c r="CA133" s="194"/>
      <c r="CB133" s="198" cm="1">
        <f t="array" ref="CB133">IFERROR(MATCH(TRUE,INDEX($B$14:$B$117&gt;=CA133,0),0),"")</f>
        <v>1</v>
      </c>
      <c r="CC133" s="194">
        <f t="shared" ca="1" si="118"/>
        <v>3.2000000000000006E-3</v>
      </c>
      <c r="CF133" s="194">
        <f t="shared" si="119"/>
        <v>0</v>
      </c>
      <c r="CG133" s="19">
        <f ca="1"/>
        <v>0</v>
      </c>
      <c r="CH133" s="208">
        <f t="shared" ca="1" si="120"/>
        <v>0</v>
      </c>
      <c r="CI133" s="207"/>
      <c r="CJ133" s="194"/>
      <c r="CK133" s="198" cm="1">
        <f t="array" ref="CK133">IFERROR(MATCH(TRUE,INDEX($B$14:$B$117&gt;=CJ133,0),0),"")</f>
        <v>1</v>
      </c>
      <c r="CL133" s="194">
        <f t="shared" ca="1" si="121"/>
        <v>3.2000000000000006E-3</v>
      </c>
      <c r="CO133" s="194">
        <f t="shared" si="122"/>
        <v>0</v>
      </c>
      <c r="CP133" s="19">
        <f ca="1"/>
        <v>0</v>
      </c>
      <c r="CQ133" s="208">
        <f t="shared" ca="1" si="123"/>
        <v>0</v>
      </c>
      <c r="CR133" s="207"/>
      <c r="CS133" s="194"/>
      <c r="CT133" s="198" cm="1">
        <f t="array" ref="CT133">IFERROR(MATCH(TRUE,INDEX($B$14:$B$117&gt;=CS133,0),0),"")</f>
        <v>1</v>
      </c>
      <c r="CU133" s="194">
        <f t="shared" ca="1" si="124"/>
        <v>3.2000000000000006E-3</v>
      </c>
      <c r="CX133" s="194">
        <f t="shared" si="125"/>
        <v>0</v>
      </c>
      <c r="CY133" s="19" t="e">
        <f ca="1"/>
        <v>#N/A</v>
      </c>
      <c r="CZ133" s="208" t="e">
        <f t="shared" ca="1" si="126"/>
        <v>#N/A</v>
      </c>
      <c r="DA133" s="207"/>
      <c r="DB133" s="194"/>
      <c r="DC133" s="198" cm="1">
        <f t="array" ref="DC133">IFERROR(MATCH(TRUE,INDEX($B$14:$B$117&gt;=DB133,0),0),"")</f>
        <v>1</v>
      </c>
      <c r="DD133" s="194">
        <f t="shared" ca="1" si="127"/>
        <v>3.2000000000000006E-3</v>
      </c>
      <c r="DG133" s="194">
        <f t="shared" si="128"/>
        <v>0</v>
      </c>
      <c r="DH133" s="19" t="e">
        <f ca="1"/>
        <v>#N/A</v>
      </c>
      <c r="DI133" s="208" t="e">
        <f t="shared" ca="1" si="129"/>
        <v>#N/A</v>
      </c>
      <c r="DJ133" s="207"/>
      <c r="DK133" s="194"/>
      <c r="DL133" s="198" cm="1">
        <f t="array" ref="DL133">IFERROR(MATCH(TRUE,INDEX($B$14:$B$117&gt;=DK133,0),0),"")</f>
        <v>1</v>
      </c>
      <c r="DM133" s="194">
        <f t="shared" ca="1" si="130"/>
        <v>3.2000000000000006E-3</v>
      </c>
      <c r="DP133" s="194">
        <f t="shared" si="131"/>
        <v>0</v>
      </c>
      <c r="DQ133" s="19" t="e">
        <f ca="1"/>
        <v>#N/A</v>
      </c>
      <c r="DR133" s="208" t="e">
        <f t="shared" ca="1" si="132"/>
        <v>#N/A</v>
      </c>
      <c r="DS133" s="207"/>
      <c r="DT133" s="194"/>
      <c r="DU133" s="198" cm="1">
        <f t="array" ref="DU133">IFERROR(MATCH(TRUE,INDEX($B$14:$B$117&gt;=DT133,0),0),"")</f>
        <v>1</v>
      </c>
      <c r="DV133" s="194">
        <f t="shared" ca="1" si="133"/>
        <v>3.2000000000000006E-3</v>
      </c>
      <c r="DY133" s="194">
        <f t="shared" si="134"/>
        <v>0</v>
      </c>
      <c r="DZ133" s="19" t="e">
        <f ca="1"/>
        <v>#N/A</v>
      </c>
      <c r="EA133" s="208" t="e">
        <f t="shared" ca="1" si="135"/>
        <v>#N/A</v>
      </c>
      <c r="EB133" s="207"/>
      <c r="EC133" s="194"/>
      <c r="ED133" s="198" cm="1">
        <f t="array" ref="ED133">IFERROR(MATCH(TRUE,INDEX($B$14:$B$117&gt;=EC133,0),0),"")</f>
        <v>1</v>
      </c>
      <c r="EE133" s="194">
        <f t="shared" ca="1" si="136"/>
        <v>3.2000000000000006E-3</v>
      </c>
      <c r="EH133" s="194">
        <f t="shared" si="137"/>
        <v>0</v>
      </c>
      <c r="EI133" s="19" t="e">
        <f ca="1"/>
        <v>#N/A</v>
      </c>
      <c r="EJ133" s="208" t="e">
        <f t="shared" ca="1" si="138"/>
        <v>#N/A</v>
      </c>
      <c r="EK133" s="207"/>
      <c r="EL133" s="194"/>
      <c r="EM133" s="198" cm="1">
        <f t="array" ref="EM133">IFERROR(MATCH(TRUE,INDEX($B$14:$B$117&gt;=EL133,0),0),"")</f>
        <v>1</v>
      </c>
      <c r="EN133" s="194">
        <f t="shared" ca="1" si="139"/>
        <v>3.2000000000000006E-3</v>
      </c>
      <c r="EQ133" s="194">
        <f t="shared" si="140"/>
        <v>0</v>
      </c>
      <c r="ER133" s="19" t="e">
        <f ca="1"/>
        <v>#N/A</v>
      </c>
      <c r="ES133" s="208" t="e">
        <f t="shared" ca="1" si="141"/>
        <v>#N/A</v>
      </c>
      <c r="ET133" s="207"/>
      <c r="EU133" s="194"/>
      <c r="EV133" s="198" cm="1">
        <f t="array" ref="EV133">IFERROR(MATCH(TRUE,INDEX($B$14:$B$117&gt;=EU133,0),0),"")</f>
        <v>1</v>
      </c>
      <c r="EW133" s="194">
        <f t="shared" ca="1" si="142"/>
        <v>3.2000000000000006E-3</v>
      </c>
      <c r="EZ133" s="194">
        <f t="shared" si="143"/>
        <v>0</v>
      </c>
      <c r="FA133" s="19" t="e">
        <f ca="1"/>
        <v>#N/A</v>
      </c>
      <c r="FB133" s="208" t="e">
        <f t="shared" ca="1" si="144"/>
        <v>#N/A</v>
      </c>
      <c r="FC133" s="207"/>
      <c r="FD133" s="194"/>
      <c r="FE133" s="198" cm="1">
        <f t="array" ref="FE133">IFERROR(MATCH(TRUE,INDEX($B$14:$B$117&gt;=FD133,0),0),"")</f>
        <v>1</v>
      </c>
      <c r="FF133" s="194">
        <f t="shared" ca="1" si="145"/>
        <v>3.2000000000000006E-3</v>
      </c>
      <c r="FI133" s="194">
        <f t="shared" si="146"/>
        <v>0</v>
      </c>
      <c r="FJ133" s="19" t="e">
        <f ca="1"/>
        <v>#N/A</v>
      </c>
      <c r="FK133" s="208" t="e">
        <f t="shared" ca="1" si="147"/>
        <v>#N/A</v>
      </c>
      <c r="FL133" s="207"/>
      <c r="FM133" s="194"/>
      <c r="FN133" s="198" cm="1">
        <f t="array" ref="FN133">IFERROR(MATCH(TRUE,INDEX($B$14:$B$117&gt;=FM133,0),0),"")</f>
        <v>1</v>
      </c>
      <c r="FO133" s="194">
        <f t="shared" ca="1" si="148"/>
        <v>3.2000000000000006E-3</v>
      </c>
      <c r="FR133" s="194">
        <f t="shared" si="149"/>
        <v>0</v>
      </c>
      <c r="FS133" s="19" t="e">
        <f ca="1"/>
        <v>#N/A</v>
      </c>
      <c r="FT133" s="208" t="e">
        <f t="shared" ca="1" si="150"/>
        <v>#N/A</v>
      </c>
      <c r="FU133" s="207"/>
      <c r="FV133" s="194"/>
      <c r="FW133" s="198" cm="1">
        <f t="array" ref="FW133">IFERROR(MATCH(TRUE,INDEX($B$14:$B$117&gt;=FV133,0),0),"")</f>
        <v>1</v>
      </c>
      <c r="FX133" s="194">
        <f t="shared" ca="1" si="151"/>
        <v>3.2000000000000006E-3</v>
      </c>
      <c r="GA133" s="194">
        <f t="shared" si="152"/>
        <v>0</v>
      </c>
      <c r="GB133" s="19" t="e">
        <f ca="1"/>
        <v>#N/A</v>
      </c>
      <c r="GC133" s="208" t="e">
        <f t="shared" ca="1" si="153"/>
        <v>#N/A</v>
      </c>
    </row>
    <row r="134" spans="6:185" x14ac:dyDescent="0.2">
      <c r="F134" s="207">
        <f ca="1"/>
        <v>120</v>
      </c>
      <c r="G134" s="194">
        <f ca="1"/>
        <v>0.86330935251798568</v>
      </c>
      <c r="H134" s="198" cm="1">
        <f t="array" aca="1" ref="H134" ca="1">IFERROR(MATCH(TRUE,INDEX($B$14:$B$117&gt;=G134,0),0),"")</f>
        <v>90</v>
      </c>
      <c r="I134" s="194">
        <f t="shared" ca="1" si="98"/>
        <v>0.89679064748201442</v>
      </c>
      <c r="L134" s="194">
        <f t="shared" si="154"/>
        <v>0</v>
      </c>
      <c r="M134" s="19">
        <f ca="1"/>
        <v>0</v>
      </c>
      <c r="N134" s="208">
        <f t="shared" ca="1" si="155"/>
        <v>0</v>
      </c>
      <c r="O134" s="207"/>
      <c r="P134" s="194"/>
      <c r="Q134" s="198" cm="1">
        <f t="array" ref="Q134">IFERROR(MATCH(TRUE,INDEX($B$14:$B$117&gt;=P134,0),0),"")</f>
        <v>1</v>
      </c>
      <c r="R134" s="194">
        <f t="shared" ca="1" si="99"/>
        <v>3.2000000000000006E-3</v>
      </c>
      <c r="U134" s="194">
        <f t="shared" si="156"/>
        <v>0</v>
      </c>
      <c r="V134" s="19">
        <f ca="1"/>
        <v>0</v>
      </c>
      <c r="W134" s="208">
        <f t="shared" ca="1" si="157"/>
        <v>0</v>
      </c>
      <c r="X134" s="207"/>
      <c r="Y134" s="194"/>
      <c r="Z134" s="198" cm="1">
        <f t="array" ref="Z134">IFERROR(MATCH(TRUE,INDEX($B$14:$B$117&gt;=Y134,0),0),"")</f>
        <v>1</v>
      </c>
      <c r="AA134" s="194">
        <f t="shared" ca="1" si="100"/>
        <v>3.2000000000000006E-3</v>
      </c>
      <c r="AD134" s="194">
        <f t="shared" si="101"/>
        <v>0</v>
      </c>
      <c r="AE134" s="19">
        <f ca="1"/>
        <v>0</v>
      </c>
      <c r="AF134" s="208">
        <f t="shared" ca="1" si="102"/>
        <v>0</v>
      </c>
      <c r="AG134" s="207"/>
      <c r="AH134" s="194"/>
      <c r="AI134" s="198" cm="1">
        <f t="array" ref="AI134">IFERROR(MATCH(TRUE,INDEX($B$14:$B$117&gt;=AH134,0),0),"")</f>
        <v>1</v>
      </c>
      <c r="AJ134" s="194">
        <f t="shared" ca="1" si="103"/>
        <v>3.2000000000000006E-3</v>
      </c>
      <c r="AM134" s="194">
        <f t="shared" si="104"/>
        <v>0</v>
      </c>
      <c r="AN134" s="19">
        <f ca="1"/>
        <v>0</v>
      </c>
      <c r="AO134" s="208">
        <f t="shared" ca="1" si="105"/>
        <v>0</v>
      </c>
      <c r="AP134" s="207"/>
      <c r="AQ134" s="194"/>
      <c r="AR134" s="198" cm="1">
        <f t="array" ref="AR134">IFERROR(MATCH(TRUE,INDEX($B$14:$B$117&gt;=AQ134,0),0),"")</f>
        <v>1</v>
      </c>
      <c r="AS134" s="194">
        <f t="shared" ca="1" si="106"/>
        <v>3.2000000000000006E-3</v>
      </c>
      <c r="AV134" s="194">
        <f t="shared" si="107"/>
        <v>0</v>
      </c>
      <c r="AW134" s="19">
        <f ca="1"/>
        <v>0</v>
      </c>
      <c r="AX134" s="208">
        <f t="shared" ca="1" si="108"/>
        <v>0</v>
      </c>
      <c r="AY134" s="207"/>
      <c r="AZ134" s="194"/>
      <c r="BA134" s="198" cm="1">
        <f t="array" ref="BA134">IFERROR(MATCH(TRUE,INDEX($B$14:$B$117&gt;=AZ134,0),0),"")</f>
        <v>1</v>
      </c>
      <c r="BB134" s="194">
        <f t="shared" ca="1" si="109"/>
        <v>3.2000000000000006E-3</v>
      </c>
      <c r="BE134" s="194">
        <f t="shared" si="110"/>
        <v>0</v>
      </c>
      <c r="BF134" s="19">
        <f ca="1"/>
        <v>0</v>
      </c>
      <c r="BG134" s="208">
        <f t="shared" ca="1" si="111"/>
        <v>0</v>
      </c>
      <c r="BH134" s="207"/>
      <c r="BI134" s="194"/>
      <c r="BJ134" s="198" cm="1">
        <f t="array" ref="BJ134">IFERROR(MATCH(TRUE,INDEX($B$14:$B$117&gt;=BI134,0),0),"")</f>
        <v>1</v>
      </c>
      <c r="BK134" s="194">
        <f t="shared" ca="1" si="112"/>
        <v>3.2000000000000006E-3</v>
      </c>
      <c r="BN134" s="194">
        <f t="shared" si="113"/>
        <v>0</v>
      </c>
      <c r="BO134" s="19">
        <f ca="1"/>
        <v>0</v>
      </c>
      <c r="BP134" s="208">
        <f t="shared" ca="1" si="114"/>
        <v>0</v>
      </c>
      <c r="BQ134" s="207"/>
      <c r="BR134" s="194"/>
      <c r="BS134" s="198" cm="1">
        <f t="array" ref="BS134">IFERROR(MATCH(TRUE,INDEX($B$14:$B$117&gt;=BR134,0),0),"")</f>
        <v>1</v>
      </c>
      <c r="BT134" s="194">
        <f t="shared" ca="1" si="115"/>
        <v>3.2000000000000006E-3</v>
      </c>
      <c r="BW134" s="194">
        <f t="shared" si="116"/>
        <v>0</v>
      </c>
      <c r="BX134" s="19">
        <f ca="1"/>
        <v>0</v>
      </c>
      <c r="BY134" s="208">
        <f t="shared" ca="1" si="117"/>
        <v>0</v>
      </c>
      <c r="BZ134" s="207"/>
      <c r="CA134" s="194"/>
      <c r="CB134" s="198" cm="1">
        <f t="array" ref="CB134">IFERROR(MATCH(TRUE,INDEX($B$14:$B$117&gt;=CA134,0),0),"")</f>
        <v>1</v>
      </c>
      <c r="CC134" s="194">
        <f t="shared" ca="1" si="118"/>
        <v>3.2000000000000006E-3</v>
      </c>
      <c r="CF134" s="194">
        <f t="shared" si="119"/>
        <v>0</v>
      </c>
      <c r="CG134" s="19">
        <f ca="1"/>
        <v>0</v>
      </c>
      <c r="CH134" s="208">
        <f t="shared" ca="1" si="120"/>
        <v>0</v>
      </c>
      <c r="CI134" s="207"/>
      <c r="CJ134" s="194"/>
      <c r="CK134" s="198" cm="1">
        <f t="array" ref="CK134">IFERROR(MATCH(TRUE,INDEX($B$14:$B$117&gt;=CJ134,0),0),"")</f>
        <v>1</v>
      </c>
      <c r="CL134" s="194">
        <f t="shared" ca="1" si="121"/>
        <v>3.2000000000000006E-3</v>
      </c>
      <c r="CO134" s="194">
        <f t="shared" si="122"/>
        <v>0</v>
      </c>
      <c r="CP134" s="19">
        <f ca="1"/>
        <v>0</v>
      </c>
      <c r="CQ134" s="208">
        <f t="shared" ca="1" si="123"/>
        <v>0</v>
      </c>
      <c r="CR134" s="207"/>
      <c r="CS134" s="194"/>
      <c r="CT134" s="198" cm="1">
        <f t="array" ref="CT134">IFERROR(MATCH(TRUE,INDEX($B$14:$B$117&gt;=CS134,0),0),"")</f>
        <v>1</v>
      </c>
      <c r="CU134" s="194">
        <f t="shared" ca="1" si="124"/>
        <v>3.2000000000000006E-3</v>
      </c>
      <c r="CX134" s="194">
        <f t="shared" si="125"/>
        <v>0</v>
      </c>
      <c r="CY134" s="19" t="e">
        <f ca="1"/>
        <v>#N/A</v>
      </c>
      <c r="CZ134" s="208" t="e">
        <f t="shared" ca="1" si="126"/>
        <v>#N/A</v>
      </c>
      <c r="DA134" s="207"/>
      <c r="DB134" s="194"/>
      <c r="DC134" s="198" cm="1">
        <f t="array" ref="DC134">IFERROR(MATCH(TRUE,INDEX($B$14:$B$117&gt;=DB134,0),0),"")</f>
        <v>1</v>
      </c>
      <c r="DD134" s="194">
        <f t="shared" ca="1" si="127"/>
        <v>3.2000000000000006E-3</v>
      </c>
      <c r="DG134" s="194">
        <f t="shared" si="128"/>
        <v>0</v>
      </c>
      <c r="DH134" s="19" t="e">
        <f ca="1"/>
        <v>#N/A</v>
      </c>
      <c r="DI134" s="208" t="e">
        <f t="shared" ca="1" si="129"/>
        <v>#N/A</v>
      </c>
      <c r="DJ134" s="207"/>
      <c r="DK134" s="194"/>
      <c r="DL134" s="198" cm="1">
        <f t="array" ref="DL134">IFERROR(MATCH(TRUE,INDEX($B$14:$B$117&gt;=DK134,0),0),"")</f>
        <v>1</v>
      </c>
      <c r="DM134" s="194">
        <f t="shared" ca="1" si="130"/>
        <v>3.2000000000000006E-3</v>
      </c>
      <c r="DP134" s="194">
        <f t="shared" si="131"/>
        <v>0</v>
      </c>
      <c r="DQ134" s="19" t="e">
        <f ca="1"/>
        <v>#N/A</v>
      </c>
      <c r="DR134" s="208" t="e">
        <f t="shared" ca="1" si="132"/>
        <v>#N/A</v>
      </c>
      <c r="DS134" s="207"/>
      <c r="DT134" s="194"/>
      <c r="DU134" s="198" cm="1">
        <f t="array" ref="DU134">IFERROR(MATCH(TRUE,INDEX($B$14:$B$117&gt;=DT134,0),0),"")</f>
        <v>1</v>
      </c>
      <c r="DV134" s="194">
        <f t="shared" ca="1" si="133"/>
        <v>3.2000000000000006E-3</v>
      </c>
      <c r="DY134" s="194">
        <f t="shared" si="134"/>
        <v>0</v>
      </c>
      <c r="DZ134" s="19" t="e">
        <f ca="1"/>
        <v>#N/A</v>
      </c>
      <c r="EA134" s="208" t="e">
        <f t="shared" ca="1" si="135"/>
        <v>#N/A</v>
      </c>
      <c r="EB134" s="207"/>
      <c r="EC134" s="194"/>
      <c r="ED134" s="198" cm="1">
        <f t="array" ref="ED134">IFERROR(MATCH(TRUE,INDEX($B$14:$B$117&gt;=EC134,0),0),"")</f>
        <v>1</v>
      </c>
      <c r="EE134" s="194">
        <f t="shared" ca="1" si="136"/>
        <v>3.2000000000000006E-3</v>
      </c>
      <c r="EH134" s="194">
        <f t="shared" si="137"/>
        <v>0</v>
      </c>
      <c r="EI134" s="19" t="e">
        <f ca="1"/>
        <v>#N/A</v>
      </c>
      <c r="EJ134" s="208" t="e">
        <f t="shared" ca="1" si="138"/>
        <v>#N/A</v>
      </c>
      <c r="EK134" s="207"/>
      <c r="EL134" s="194"/>
      <c r="EM134" s="198" cm="1">
        <f t="array" ref="EM134">IFERROR(MATCH(TRUE,INDEX($B$14:$B$117&gt;=EL134,0),0),"")</f>
        <v>1</v>
      </c>
      <c r="EN134" s="194">
        <f t="shared" ca="1" si="139"/>
        <v>3.2000000000000006E-3</v>
      </c>
      <c r="EQ134" s="194">
        <f t="shared" si="140"/>
        <v>0</v>
      </c>
      <c r="ER134" s="19" t="e">
        <f ca="1"/>
        <v>#N/A</v>
      </c>
      <c r="ES134" s="208" t="e">
        <f t="shared" ca="1" si="141"/>
        <v>#N/A</v>
      </c>
      <c r="ET134" s="207"/>
      <c r="EU134" s="194"/>
      <c r="EV134" s="198" cm="1">
        <f t="array" ref="EV134">IFERROR(MATCH(TRUE,INDEX($B$14:$B$117&gt;=EU134,0),0),"")</f>
        <v>1</v>
      </c>
      <c r="EW134" s="194">
        <f t="shared" ca="1" si="142"/>
        <v>3.2000000000000006E-3</v>
      </c>
      <c r="EZ134" s="194">
        <f t="shared" si="143"/>
        <v>0</v>
      </c>
      <c r="FA134" s="19" t="e">
        <f ca="1"/>
        <v>#N/A</v>
      </c>
      <c r="FB134" s="208" t="e">
        <f t="shared" ca="1" si="144"/>
        <v>#N/A</v>
      </c>
      <c r="FC134" s="207"/>
      <c r="FD134" s="194"/>
      <c r="FE134" s="198" cm="1">
        <f t="array" ref="FE134">IFERROR(MATCH(TRUE,INDEX($B$14:$B$117&gt;=FD134,0),0),"")</f>
        <v>1</v>
      </c>
      <c r="FF134" s="194">
        <f t="shared" ca="1" si="145"/>
        <v>3.2000000000000006E-3</v>
      </c>
      <c r="FI134" s="194">
        <f t="shared" si="146"/>
        <v>0</v>
      </c>
      <c r="FJ134" s="19" t="e">
        <f ca="1"/>
        <v>#N/A</v>
      </c>
      <c r="FK134" s="208" t="e">
        <f t="shared" ca="1" si="147"/>
        <v>#N/A</v>
      </c>
      <c r="FL134" s="207"/>
      <c r="FM134" s="194"/>
      <c r="FN134" s="198" cm="1">
        <f t="array" ref="FN134">IFERROR(MATCH(TRUE,INDEX($B$14:$B$117&gt;=FM134,0),0),"")</f>
        <v>1</v>
      </c>
      <c r="FO134" s="194">
        <f t="shared" ca="1" si="148"/>
        <v>3.2000000000000006E-3</v>
      </c>
      <c r="FR134" s="194">
        <f t="shared" si="149"/>
        <v>0</v>
      </c>
      <c r="FS134" s="19" t="e">
        <f ca="1"/>
        <v>#N/A</v>
      </c>
      <c r="FT134" s="208" t="e">
        <f t="shared" ca="1" si="150"/>
        <v>#N/A</v>
      </c>
      <c r="FU134" s="207"/>
      <c r="FV134" s="194"/>
      <c r="FW134" s="198" cm="1">
        <f t="array" ref="FW134">IFERROR(MATCH(TRUE,INDEX($B$14:$B$117&gt;=FV134,0),0),"")</f>
        <v>1</v>
      </c>
      <c r="FX134" s="194">
        <f t="shared" ca="1" si="151"/>
        <v>3.2000000000000006E-3</v>
      </c>
      <c r="GA134" s="194">
        <f t="shared" si="152"/>
        <v>0</v>
      </c>
      <c r="GB134" s="19" t="e">
        <f ca="1"/>
        <v>#N/A</v>
      </c>
      <c r="GC134" s="208" t="e">
        <f t="shared" ca="1" si="153"/>
        <v>#N/A</v>
      </c>
    </row>
    <row r="135" spans="6:185" x14ac:dyDescent="0.2">
      <c r="F135" s="207">
        <f ca="1"/>
        <v>121</v>
      </c>
      <c r="G135" s="194">
        <f ca="1"/>
        <v>0.87050359712230219</v>
      </c>
      <c r="H135" s="198" cm="1">
        <f t="array" aca="1" ref="H135" ca="1">IFERROR(MATCH(TRUE,INDEX($B$14:$B$117&gt;=G135,0),0),"")</f>
        <v>91</v>
      </c>
      <c r="I135" s="194">
        <f t="shared" ca="1" si="98"/>
        <v>0.90249640287769783</v>
      </c>
      <c r="L135" s="194">
        <f t="shared" si="154"/>
        <v>0</v>
      </c>
      <c r="M135" s="19">
        <f ca="1"/>
        <v>0</v>
      </c>
      <c r="N135" s="208">
        <f t="shared" ca="1" si="155"/>
        <v>0</v>
      </c>
      <c r="O135" s="207"/>
      <c r="P135" s="194"/>
      <c r="Q135" s="198" cm="1">
        <f t="array" ref="Q135">IFERROR(MATCH(TRUE,INDEX($B$14:$B$117&gt;=P135,0),0),"")</f>
        <v>1</v>
      </c>
      <c r="R135" s="194">
        <f t="shared" ca="1" si="99"/>
        <v>3.2000000000000006E-3</v>
      </c>
      <c r="U135" s="194">
        <f t="shared" si="156"/>
        <v>0</v>
      </c>
      <c r="V135" s="19">
        <f ca="1"/>
        <v>0</v>
      </c>
      <c r="W135" s="208">
        <f t="shared" ca="1" si="157"/>
        <v>0</v>
      </c>
      <c r="X135" s="207"/>
      <c r="Y135" s="194"/>
      <c r="Z135" s="198" cm="1">
        <f t="array" ref="Z135">IFERROR(MATCH(TRUE,INDEX($B$14:$B$117&gt;=Y135,0),0),"")</f>
        <v>1</v>
      </c>
      <c r="AA135" s="194">
        <f t="shared" ca="1" si="100"/>
        <v>3.2000000000000006E-3</v>
      </c>
      <c r="AD135" s="194">
        <f t="shared" si="101"/>
        <v>0</v>
      </c>
      <c r="AE135" s="19">
        <f ca="1"/>
        <v>0</v>
      </c>
      <c r="AF135" s="208">
        <f t="shared" ca="1" si="102"/>
        <v>0</v>
      </c>
      <c r="AG135" s="207"/>
      <c r="AH135" s="194"/>
      <c r="AI135" s="198" cm="1">
        <f t="array" ref="AI135">IFERROR(MATCH(TRUE,INDEX($B$14:$B$117&gt;=AH135,0),0),"")</f>
        <v>1</v>
      </c>
      <c r="AJ135" s="194">
        <f t="shared" ca="1" si="103"/>
        <v>3.2000000000000006E-3</v>
      </c>
      <c r="AM135" s="194">
        <f t="shared" si="104"/>
        <v>0</v>
      </c>
      <c r="AN135" s="19">
        <f ca="1"/>
        <v>0</v>
      </c>
      <c r="AO135" s="208">
        <f t="shared" ca="1" si="105"/>
        <v>0</v>
      </c>
      <c r="AP135" s="207"/>
      <c r="AQ135" s="194"/>
      <c r="AR135" s="198" cm="1">
        <f t="array" ref="AR135">IFERROR(MATCH(TRUE,INDEX($B$14:$B$117&gt;=AQ135,0),0),"")</f>
        <v>1</v>
      </c>
      <c r="AS135" s="194">
        <f t="shared" ca="1" si="106"/>
        <v>3.2000000000000006E-3</v>
      </c>
      <c r="AV135" s="194">
        <f t="shared" si="107"/>
        <v>0</v>
      </c>
      <c r="AW135" s="19">
        <f ca="1"/>
        <v>0</v>
      </c>
      <c r="AX135" s="208">
        <f t="shared" ca="1" si="108"/>
        <v>0</v>
      </c>
      <c r="AY135" s="207"/>
      <c r="AZ135" s="194"/>
      <c r="BA135" s="198" cm="1">
        <f t="array" ref="BA135">IFERROR(MATCH(TRUE,INDEX($B$14:$B$117&gt;=AZ135,0),0),"")</f>
        <v>1</v>
      </c>
      <c r="BB135" s="194">
        <f t="shared" ca="1" si="109"/>
        <v>3.2000000000000006E-3</v>
      </c>
      <c r="BE135" s="194">
        <f t="shared" si="110"/>
        <v>0</v>
      </c>
      <c r="BF135" s="19">
        <f ca="1"/>
        <v>0</v>
      </c>
      <c r="BG135" s="208">
        <f t="shared" ca="1" si="111"/>
        <v>0</v>
      </c>
      <c r="BH135" s="207"/>
      <c r="BI135" s="194"/>
      <c r="BJ135" s="198" cm="1">
        <f t="array" ref="BJ135">IFERROR(MATCH(TRUE,INDEX($B$14:$B$117&gt;=BI135,0),0),"")</f>
        <v>1</v>
      </c>
      <c r="BK135" s="194">
        <f t="shared" ca="1" si="112"/>
        <v>3.2000000000000006E-3</v>
      </c>
      <c r="BN135" s="194">
        <f t="shared" si="113"/>
        <v>0</v>
      </c>
      <c r="BO135" s="19">
        <f ca="1"/>
        <v>0</v>
      </c>
      <c r="BP135" s="208">
        <f t="shared" ca="1" si="114"/>
        <v>0</v>
      </c>
      <c r="BQ135" s="207"/>
      <c r="BR135" s="194"/>
      <c r="BS135" s="198" cm="1">
        <f t="array" ref="BS135">IFERROR(MATCH(TRUE,INDEX($B$14:$B$117&gt;=BR135,0),0),"")</f>
        <v>1</v>
      </c>
      <c r="BT135" s="194">
        <f t="shared" ca="1" si="115"/>
        <v>3.2000000000000006E-3</v>
      </c>
      <c r="BW135" s="194">
        <f t="shared" si="116"/>
        <v>0</v>
      </c>
      <c r="BX135" s="19">
        <f ca="1"/>
        <v>0</v>
      </c>
      <c r="BY135" s="208">
        <f t="shared" ca="1" si="117"/>
        <v>0</v>
      </c>
      <c r="BZ135" s="207"/>
      <c r="CA135" s="194"/>
      <c r="CB135" s="198" cm="1">
        <f t="array" ref="CB135">IFERROR(MATCH(TRUE,INDEX($B$14:$B$117&gt;=CA135,0),0),"")</f>
        <v>1</v>
      </c>
      <c r="CC135" s="194">
        <f t="shared" ca="1" si="118"/>
        <v>3.2000000000000006E-3</v>
      </c>
      <c r="CF135" s="194">
        <f t="shared" si="119"/>
        <v>0</v>
      </c>
      <c r="CG135" s="19">
        <f ca="1"/>
        <v>0</v>
      </c>
      <c r="CH135" s="208">
        <f t="shared" ca="1" si="120"/>
        <v>0</v>
      </c>
      <c r="CI135" s="207"/>
      <c r="CJ135" s="194"/>
      <c r="CK135" s="198" cm="1">
        <f t="array" ref="CK135">IFERROR(MATCH(TRUE,INDEX($B$14:$B$117&gt;=CJ135,0),0),"")</f>
        <v>1</v>
      </c>
      <c r="CL135" s="194">
        <f t="shared" ca="1" si="121"/>
        <v>3.2000000000000006E-3</v>
      </c>
      <c r="CO135" s="194">
        <f t="shared" si="122"/>
        <v>0</v>
      </c>
      <c r="CP135" s="19">
        <f ca="1"/>
        <v>0</v>
      </c>
      <c r="CQ135" s="208">
        <f t="shared" ca="1" si="123"/>
        <v>0</v>
      </c>
      <c r="CR135" s="207"/>
      <c r="CS135" s="194"/>
      <c r="CT135" s="198" cm="1">
        <f t="array" ref="CT135">IFERROR(MATCH(TRUE,INDEX($B$14:$B$117&gt;=CS135,0),0),"")</f>
        <v>1</v>
      </c>
      <c r="CU135" s="194">
        <f t="shared" ca="1" si="124"/>
        <v>3.2000000000000006E-3</v>
      </c>
      <c r="CX135" s="194">
        <f t="shared" si="125"/>
        <v>0</v>
      </c>
      <c r="CY135" s="19" t="e">
        <f ca="1"/>
        <v>#N/A</v>
      </c>
      <c r="CZ135" s="208" t="e">
        <f t="shared" ca="1" si="126"/>
        <v>#N/A</v>
      </c>
      <c r="DA135" s="207"/>
      <c r="DB135" s="194"/>
      <c r="DC135" s="198" cm="1">
        <f t="array" ref="DC135">IFERROR(MATCH(TRUE,INDEX($B$14:$B$117&gt;=DB135,0),0),"")</f>
        <v>1</v>
      </c>
      <c r="DD135" s="194">
        <f t="shared" ca="1" si="127"/>
        <v>3.2000000000000006E-3</v>
      </c>
      <c r="DG135" s="194">
        <f t="shared" si="128"/>
        <v>0</v>
      </c>
      <c r="DH135" s="19" t="e">
        <f ca="1"/>
        <v>#N/A</v>
      </c>
      <c r="DI135" s="208" t="e">
        <f t="shared" ca="1" si="129"/>
        <v>#N/A</v>
      </c>
      <c r="DJ135" s="207"/>
      <c r="DK135" s="194"/>
      <c r="DL135" s="198" cm="1">
        <f t="array" ref="DL135">IFERROR(MATCH(TRUE,INDEX($B$14:$B$117&gt;=DK135,0),0),"")</f>
        <v>1</v>
      </c>
      <c r="DM135" s="194">
        <f t="shared" ca="1" si="130"/>
        <v>3.2000000000000006E-3</v>
      </c>
      <c r="DP135" s="194">
        <f t="shared" si="131"/>
        <v>0</v>
      </c>
      <c r="DQ135" s="19" t="e">
        <f ca="1"/>
        <v>#N/A</v>
      </c>
      <c r="DR135" s="208" t="e">
        <f t="shared" ca="1" si="132"/>
        <v>#N/A</v>
      </c>
      <c r="DS135" s="207"/>
      <c r="DT135" s="194"/>
      <c r="DU135" s="198" cm="1">
        <f t="array" ref="DU135">IFERROR(MATCH(TRUE,INDEX($B$14:$B$117&gt;=DT135,0),0),"")</f>
        <v>1</v>
      </c>
      <c r="DV135" s="194">
        <f t="shared" ca="1" si="133"/>
        <v>3.2000000000000006E-3</v>
      </c>
      <c r="DY135" s="194">
        <f t="shared" si="134"/>
        <v>0</v>
      </c>
      <c r="DZ135" s="19" t="e">
        <f ca="1"/>
        <v>#N/A</v>
      </c>
      <c r="EA135" s="208" t="e">
        <f t="shared" ca="1" si="135"/>
        <v>#N/A</v>
      </c>
      <c r="EB135" s="207"/>
      <c r="EC135" s="194"/>
      <c r="ED135" s="198" cm="1">
        <f t="array" ref="ED135">IFERROR(MATCH(TRUE,INDEX($B$14:$B$117&gt;=EC135,0),0),"")</f>
        <v>1</v>
      </c>
      <c r="EE135" s="194">
        <f t="shared" ca="1" si="136"/>
        <v>3.2000000000000006E-3</v>
      </c>
      <c r="EH135" s="194">
        <f t="shared" si="137"/>
        <v>0</v>
      </c>
      <c r="EI135" s="19" t="e">
        <f ca="1"/>
        <v>#N/A</v>
      </c>
      <c r="EJ135" s="208" t="e">
        <f t="shared" ca="1" si="138"/>
        <v>#N/A</v>
      </c>
      <c r="EK135" s="207"/>
      <c r="EL135" s="194"/>
      <c r="EM135" s="198" cm="1">
        <f t="array" ref="EM135">IFERROR(MATCH(TRUE,INDEX($B$14:$B$117&gt;=EL135,0),0),"")</f>
        <v>1</v>
      </c>
      <c r="EN135" s="194">
        <f t="shared" ca="1" si="139"/>
        <v>3.2000000000000006E-3</v>
      </c>
      <c r="EQ135" s="194">
        <f t="shared" si="140"/>
        <v>0</v>
      </c>
      <c r="ER135" s="19" t="e">
        <f ca="1"/>
        <v>#N/A</v>
      </c>
      <c r="ES135" s="208" t="e">
        <f t="shared" ca="1" si="141"/>
        <v>#N/A</v>
      </c>
      <c r="ET135" s="207"/>
      <c r="EU135" s="194"/>
      <c r="EV135" s="198" cm="1">
        <f t="array" ref="EV135">IFERROR(MATCH(TRUE,INDEX($B$14:$B$117&gt;=EU135,0),0),"")</f>
        <v>1</v>
      </c>
      <c r="EW135" s="194">
        <f t="shared" ca="1" si="142"/>
        <v>3.2000000000000006E-3</v>
      </c>
      <c r="EZ135" s="194">
        <f t="shared" si="143"/>
        <v>0</v>
      </c>
      <c r="FA135" s="19" t="e">
        <f ca="1"/>
        <v>#N/A</v>
      </c>
      <c r="FB135" s="208" t="e">
        <f t="shared" ca="1" si="144"/>
        <v>#N/A</v>
      </c>
      <c r="FC135" s="207"/>
      <c r="FD135" s="194"/>
      <c r="FE135" s="198" cm="1">
        <f t="array" ref="FE135">IFERROR(MATCH(TRUE,INDEX($B$14:$B$117&gt;=FD135,0),0),"")</f>
        <v>1</v>
      </c>
      <c r="FF135" s="194">
        <f t="shared" ca="1" si="145"/>
        <v>3.2000000000000006E-3</v>
      </c>
      <c r="FI135" s="194">
        <f t="shared" si="146"/>
        <v>0</v>
      </c>
      <c r="FJ135" s="19" t="e">
        <f ca="1"/>
        <v>#N/A</v>
      </c>
      <c r="FK135" s="208" t="e">
        <f t="shared" ca="1" si="147"/>
        <v>#N/A</v>
      </c>
      <c r="FL135" s="207"/>
      <c r="FM135" s="194"/>
      <c r="FN135" s="198" cm="1">
        <f t="array" ref="FN135">IFERROR(MATCH(TRUE,INDEX($B$14:$B$117&gt;=FM135,0),0),"")</f>
        <v>1</v>
      </c>
      <c r="FO135" s="194">
        <f t="shared" ca="1" si="148"/>
        <v>3.2000000000000006E-3</v>
      </c>
      <c r="FR135" s="194">
        <f t="shared" si="149"/>
        <v>0</v>
      </c>
      <c r="FS135" s="19" t="e">
        <f ca="1"/>
        <v>#N/A</v>
      </c>
      <c r="FT135" s="208" t="e">
        <f t="shared" ca="1" si="150"/>
        <v>#N/A</v>
      </c>
      <c r="FU135" s="207"/>
      <c r="FV135" s="194"/>
      <c r="FW135" s="198" cm="1">
        <f t="array" ref="FW135">IFERROR(MATCH(TRUE,INDEX($B$14:$B$117&gt;=FV135,0),0),"")</f>
        <v>1</v>
      </c>
      <c r="FX135" s="194">
        <f t="shared" ca="1" si="151"/>
        <v>3.2000000000000006E-3</v>
      </c>
      <c r="GA135" s="194">
        <f t="shared" si="152"/>
        <v>0</v>
      </c>
      <c r="GB135" s="19" t="e">
        <f ca="1"/>
        <v>#N/A</v>
      </c>
      <c r="GC135" s="208" t="e">
        <f t="shared" ca="1" si="153"/>
        <v>#N/A</v>
      </c>
    </row>
    <row r="136" spans="6:185" x14ac:dyDescent="0.2">
      <c r="F136" s="207">
        <f ca="1"/>
        <v>122</v>
      </c>
      <c r="G136" s="194">
        <f ca="1"/>
        <v>0.8776978417266188</v>
      </c>
      <c r="H136" s="198" cm="1">
        <f t="array" aca="1" ref="H136" ca="1">IFERROR(MATCH(TRUE,INDEX($B$14:$B$117&gt;=G136,0),0),"")</f>
        <v>92</v>
      </c>
      <c r="I136" s="194">
        <f t="shared" ca="1" si="98"/>
        <v>0.90826187050359719</v>
      </c>
      <c r="L136" s="194">
        <f t="shared" si="154"/>
        <v>0</v>
      </c>
      <c r="M136" s="19">
        <f ca="1"/>
        <v>0</v>
      </c>
      <c r="N136" s="208">
        <f t="shared" ca="1" si="155"/>
        <v>0</v>
      </c>
      <c r="O136" s="207"/>
      <c r="P136" s="194"/>
      <c r="Q136" s="198" cm="1">
        <f t="array" ref="Q136">IFERROR(MATCH(TRUE,INDEX($B$14:$B$117&gt;=P136,0),0),"")</f>
        <v>1</v>
      </c>
      <c r="R136" s="194">
        <f t="shared" ca="1" si="99"/>
        <v>3.2000000000000006E-3</v>
      </c>
      <c r="U136" s="194">
        <f t="shared" si="156"/>
        <v>0</v>
      </c>
      <c r="V136" s="19">
        <f ca="1"/>
        <v>0</v>
      </c>
      <c r="W136" s="208">
        <f t="shared" ca="1" si="157"/>
        <v>0</v>
      </c>
      <c r="X136" s="207"/>
      <c r="Y136" s="194"/>
      <c r="Z136" s="198" cm="1">
        <f t="array" ref="Z136">IFERROR(MATCH(TRUE,INDEX($B$14:$B$117&gt;=Y136,0),0),"")</f>
        <v>1</v>
      </c>
      <c r="AA136" s="194">
        <f t="shared" ca="1" si="100"/>
        <v>3.2000000000000006E-3</v>
      </c>
      <c r="AD136" s="194">
        <f t="shared" si="101"/>
        <v>0</v>
      </c>
      <c r="AE136" s="19">
        <f ca="1"/>
        <v>0</v>
      </c>
      <c r="AF136" s="208">
        <f t="shared" ca="1" si="102"/>
        <v>0</v>
      </c>
      <c r="AG136" s="207"/>
      <c r="AH136" s="194"/>
      <c r="AI136" s="198" cm="1">
        <f t="array" ref="AI136">IFERROR(MATCH(TRUE,INDEX($B$14:$B$117&gt;=AH136,0),0),"")</f>
        <v>1</v>
      </c>
      <c r="AJ136" s="194">
        <f t="shared" ca="1" si="103"/>
        <v>3.2000000000000006E-3</v>
      </c>
      <c r="AM136" s="194">
        <f t="shared" si="104"/>
        <v>0</v>
      </c>
      <c r="AN136" s="19">
        <f ca="1"/>
        <v>0</v>
      </c>
      <c r="AO136" s="208">
        <f t="shared" ca="1" si="105"/>
        <v>0</v>
      </c>
      <c r="AP136" s="207"/>
      <c r="AQ136" s="194"/>
      <c r="AR136" s="198" cm="1">
        <f t="array" ref="AR136">IFERROR(MATCH(TRUE,INDEX($B$14:$B$117&gt;=AQ136,0),0),"")</f>
        <v>1</v>
      </c>
      <c r="AS136" s="194">
        <f t="shared" ca="1" si="106"/>
        <v>3.2000000000000006E-3</v>
      </c>
      <c r="AV136" s="194">
        <f t="shared" si="107"/>
        <v>0</v>
      </c>
      <c r="AW136" s="19">
        <f ca="1"/>
        <v>0</v>
      </c>
      <c r="AX136" s="208">
        <f t="shared" ca="1" si="108"/>
        <v>0</v>
      </c>
      <c r="AY136" s="207"/>
      <c r="AZ136" s="194"/>
      <c r="BA136" s="198" cm="1">
        <f t="array" ref="BA136">IFERROR(MATCH(TRUE,INDEX($B$14:$B$117&gt;=AZ136,0),0),"")</f>
        <v>1</v>
      </c>
      <c r="BB136" s="194">
        <f t="shared" ca="1" si="109"/>
        <v>3.2000000000000006E-3</v>
      </c>
      <c r="BE136" s="194">
        <f t="shared" si="110"/>
        <v>0</v>
      </c>
      <c r="BF136" s="19">
        <f ca="1"/>
        <v>0</v>
      </c>
      <c r="BG136" s="208">
        <f t="shared" ca="1" si="111"/>
        <v>0</v>
      </c>
      <c r="BH136" s="207"/>
      <c r="BI136" s="194"/>
      <c r="BJ136" s="198" cm="1">
        <f t="array" ref="BJ136">IFERROR(MATCH(TRUE,INDEX($B$14:$B$117&gt;=BI136,0),0),"")</f>
        <v>1</v>
      </c>
      <c r="BK136" s="194">
        <f t="shared" ca="1" si="112"/>
        <v>3.2000000000000006E-3</v>
      </c>
      <c r="BN136" s="194">
        <f t="shared" si="113"/>
        <v>0</v>
      </c>
      <c r="BO136" s="19">
        <f ca="1"/>
        <v>0</v>
      </c>
      <c r="BP136" s="208">
        <f t="shared" ca="1" si="114"/>
        <v>0</v>
      </c>
      <c r="BQ136" s="207"/>
      <c r="BR136" s="194"/>
      <c r="BS136" s="198" cm="1">
        <f t="array" ref="BS136">IFERROR(MATCH(TRUE,INDEX($B$14:$B$117&gt;=BR136,0),0),"")</f>
        <v>1</v>
      </c>
      <c r="BT136" s="194">
        <f t="shared" ca="1" si="115"/>
        <v>3.2000000000000006E-3</v>
      </c>
      <c r="BW136" s="194">
        <f t="shared" si="116"/>
        <v>0</v>
      </c>
      <c r="BX136" s="19">
        <f ca="1"/>
        <v>0</v>
      </c>
      <c r="BY136" s="208">
        <f t="shared" ca="1" si="117"/>
        <v>0</v>
      </c>
      <c r="BZ136" s="207"/>
      <c r="CA136" s="194"/>
      <c r="CB136" s="198" cm="1">
        <f t="array" ref="CB136">IFERROR(MATCH(TRUE,INDEX($B$14:$B$117&gt;=CA136,0),0),"")</f>
        <v>1</v>
      </c>
      <c r="CC136" s="194">
        <f t="shared" ca="1" si="118"/>
        <v>3.2000000000000006E-3</v>
      </c>
      <c r="CF136" s="194">
        <f t="shared" si="119"/>
        <v>0</v>
      </c>
      <c r="CG136" s="19">
        <f ca="1"/>
        <v>0</v>
      </c>
      <c r="CH136" s="208">
        <f t="shared" ca="1" si="120"/>
        <v>0</v>
      </c>
      <c r="CI136" s="207"/>
      <c r="CJ136" s="194"/>
      <c r="CK136" s="198" cm="1">
        <f t="array" ref="CK136">IFERROR(MATCH(TRUE,INDEX($B$14:$B$117&gt;=CJ136,0),0),"")</f>
        <v>1</v>
      </c>
      <c r="CL136" s="194">
        <f t="shared" ca="1" si="121"/>
        <v>3.2000000000000006E-3</v>
      </c>
      <c r="CO136" s="194">
        <f t="shared" si="122"/>
        <v>0</v>
      </c>
      <c r="CP136" s="19">
        <f ca="1"/>
        <v>0</v>
      </c>
      <c r="CQ136" s="208">
        <f t="shared" ca="1" si="123"/>
        <v>0</v>
      </c>
      <c r="CR136" s="207"/>
      <c r="CS136" s="194"/>
      <c r="CT136" s="198" cm="1">
        <f t="array" ref="CT136">IFERROR(MATCH(TRUE,INDEX($B$14:$B$117&gt;=CS136,0),0),"")</f>
        <v>1</v>
      </c>
      <c r="CU136" s="194">
        <f t="shared" ca="1" si="124"/>
        <v>3.2000000000000006E-3</v>
      </c>
      <c r="CX136" s="194">
        <f t="shared" si="125"/>
        <v>0</v>
      </c>
      <c r="CY136" s="19" t="e">
        <f ca="1"/>
        <v>#N/A</v>
      </c>
      <c r="CZ136" s="208" t="e">
        <f t="shared" ca="1" si="126"/>
        <v>#N/A</v>
      </c>
      <c r="DA136" s="207"/>
      <c r="DB136" s="194"/>
      <c r="DC136" s="198" cm="1">
        <f t="array" ref="DC136">IFERROR(MATCH(TRUE,INDEX($B$14:$B$117&gt;=DB136,0),0),"")</f>
        <v>1</v>
      </c>
      <c r="DD136" s="194">
        <f t="shared" ca="1" si="127"/>
        <v>3.2000000000000006E-3</v>
      </c>
      <c r="DG136" s="194">
        <f t="shared" si="128"/>
        <v>0</v>
      </c>
      <c r="DH136" s="19" t="e">
        <f ca="1"/>
        <v>#N/A</v>
      </c>
      <c r="DI136" s="208" t="e">
        <f t="shared" ca="1" si="129"/>
        <v>#N/A</v>
      </c>
      <c r="DJ136" s="207"/>
      <c r="DK136" s="194"/>
      <c r="DL136" s="198" cm="1">
        <f t="array" ref="DL136">IFERROR(MATCH(TRUE,INDEX($B$14:$B$117&gt;=DK136,0),0),"")</f>
        <v>1</v>
      </c>
      <c r="DM136" s="194">
        <f t="shared" ca="1" si="130"/>
        <v>3.2000000000000006E-3</v>
      </c>
      <c r="DP136" s="194">
        <f t="shared" si="131"/>
        <v>0</v>
      </c>
      <c r="DQ136" s="19" t="e">
        <f ca="1"/>
        <v>#N/A</v>
      </c>
      <c r="DR136" s="208" t="e">
        <f t="shared" ca="1" si="132"/>
        <v>#N/A</v>
      </c>
      <c r="DS136" s="207"/>
      <c r="DT136" s="194"/>
      <c r="DU136" s="198" cm="1">
        <f t="array" ref="DU136">IFERROR(MATCH(TRUE,INDEX($B$14:$B$117&gt;=DT136,0),0),"")</f>
        <v>1</v>
      </c>
      <c r="DV136" s="194">
        <f t="shared" ca="1" si="133"/>
        <v>3.2000000000000006E-3</v>
      </c>
      <c r="DY136" s="194">
        <f t="shared" si="134"/>
        <v>0</v>
      </c>
      <c r="DZ136" s="19" t="e">
        <f ca="1"/>
        <v>#N/A</v>
      </c>
      <c r="EA136" s="208" t="e">
        <f t="shared" ca="1" si="135"/>
        <v>#N/A</v>
      </c>
      <c r="EB136" s="207"/>
      <c r="EC136" s="194"/>
      <c r="ED136" s="198" cm="1">
        <f t="array" ref="ED136">IFERROR(MATCH(TRUE,INDEX($B$14:$B$117&gt;=EC136,0),0),"")</f>
        <v>1</v>
      </c>
      <c r="EE136" s="194">
        <f t="shared" ca="1" si="136"/>
        <v>3.2000000000000006E-3</v>
      </c>
      <c r="EH136" s="194">
        <f t="shared" si="137"/>
        <v>0</v>
      </c>
      <c r="EI136" s="19" t="e">
        <f ca="1"/>
        <v>#N/A</v>
      </c>
      <c r="EJ136" s="208" t="e">
        <f t="shared" ca="1" si="138"/>
        <v>#N/A</v>
      </c>
      <c r="EK136" s="207"/>
      <c r="EL136" s="194"/>
      <c r="EM136" s="198" cm="1">
        <f t="array" ref="EM136">IFERROR(MATCH(TRUE,INDEX($B$14:$B$117&gt;=EL136,0),0),"")</f>
        <v>1</v>
      </c>
      <c r="EN136" s="194">
        <f t="shared" ca="1" si="139"/>
        <v>3.2000000000000006E-3</v>
      </c>
      <c r="EQ136" s="194">
        <f t="shared" si="140"/>
        <v>0</v>
      </c>
      <c r="ER136" s="19" t="e">
        <f ca="1"/>
        <v>#N/A</v>
      </c>
      <c r="ES136" s="208" t="e">
        <f t="shared" ca="1" si="141"/>
        <v>#N/A</v>
      </c>
      <c r="ET136" s="207"/>
      <c r="EU136" s="194"/>
      <c r="EV136" s="198" cm="1">
        <f t="array" ref="EV136">IFERROR(MATCH(TRUE,INDEX($B$14:$B$117&gt;=EU136,0),0),"")</f>
        <v>1</v>
      </c>
      <c r="EW136" s="194">
        <f t="shared" ca="1" si="142"/>
        <v>3.2000000000000006E-3</v>
      </c>
      <c r="EZ136" s="194">
        <f t="shared" si="143"/>
        <v>0</v>
      </c>
      <c r="FA136" s="19" t="e">
        <f ca="1"/>
        <v>#N/A</v>
      </c>
      <c r="FB136" s="208" t="e">
        <f t="shared" ca="1" si="144"/>
        <v>#N/A</v>
      </c>
      <c r="FC136" s="207"/>
      <c r="FD136" s="194"/>
      <c r="FE136" s="198" cm="1">
        <f t="array" ref="FE136">IFERROR(MATCH(TRUE,INDEX($B$14:$B$117&gt;=FD136,0),0),"")</f>
        <v>1</v>
      </c>
      <c r="FF136" s="194">
        <f t="shared" ca="1" si="145"/>
        <v>3.2000000000000006E-3</v>
      </c>
      <c r="FI136" s="194">
        <f t="shared" si="146"/>
        <v>0</v>
      </c>
      <c r="FJ136" s="19" t="e">
        <f ca="1"/>
        <v>#N/A</v>
      </c>
      <c r="FK136" s="208" t="e">
        <f t="shared" ca="1" si="147"/>
        <v>#N/A</v>
      </c>
      <c r="FL136" s="207"/>
      <c r="FM136" s="194"/>
      <c r="FN136" s="198" cm="1">
        <f t="array" ref="FN136">IFERROR(MATCH(TRUE,INDEX($B$14:$B$117&gt;=FM136,0),0),"")</f>
        <v>1</v>
      </c>
      <c r="FO136" s="194">
        <f t="shared" ca="1" si="148"/>
        <v>3.2000000000000006E-3</v>
      </c>
      <c r="FR136" s="194">
        <f t="shared" si="149"/>
        <v>0</v>
      </c>
      <c r="FS136" s="19" t="e">
        <f ca="1"/>
        <v>#N/A</v>
      </c>
      <c r="FT136" s="208" t="e">
        <f t="shared" ca="1" si="150"/>
        <v>#N/A</v>
      </c>
      <c r="FU136" s="207"/>
      <c r="FV136" s="194"/>
      <c r="FW136" s="198" cm="1">
        <f t="array" ref="FW136">IFERROR(MATCH(TRUE,INDEX($B$14:$B$117&gt;=FV136,0),0),"")</f>
        <v>1</v>
      </c>
      <c r="FX136" s="194">
        <f t="shared" ca="1" si="151"/>
        <v>3.2000000000000006E-3</v>
      </c>
      <c r="GA136" s="194">
        <f t="shared" si="152"/>
        <v>0</v>
      </c>
      <c r="GB136" s="19" t="e">
        <f ca="1"/>
        <v>#N/A</v>
      </c>
      <c r="GC136" s="208" t="e">
        <f t="shared" ca="1" si="153"/>
        <v>#N/A</v>
      </c>
    </row>
    <row r="137" spans="6:185" x14ac:dyDescent="0.2">
      <c r="F137" s="207">
        <f ca="1"/>
        <v>123</v>
      </c>
      <c r="G137" s="194">
        <f ca="1"/>
        <v>0.8848920863309353</v>
      </c>
      <c r="H137" s="198" cm="1">
        <f t="array" aca="1" ref="H137" ca="1">IFERROR(MATCH(TRUE,INDEX($B$14:$B$117&gt;=G137,0),0),"")</f>
        <v>93</v>
      </c>
      <c r="I137" s="194">
        <f t="shared" ca="1" si="98"/>
        <v>0.91389352517985611</v>
      </c>
      <c r="L137" s="194">
        <f t="shared" si="154"/>
        <v>0</v>
      </c>
      <c r="M137" s="19">
        <f ca="1"/>
        <v>0</v>
      </c>
      <c r="N137" s="208">
        <f t="shared" ca="1" si="155"/>
        <v>0</v>
      </c>
      <c r="O137" s="207"/>
      <c r="P137" s="194"/>
      <c r="Q137" s="198" cm="1">
        <f t="array" ref="Q137">IFERROR(MATCH(TRUE,INDEX($B$14:$B$117&gt;=P137,0),0),"")</f>
        <v>1</v>
      </c>
      <c r="R137" s="194">
        <f t="shared" ca="1" si="99"/>
        <v>3.2000000000000006E-3</v>
      </c>
      <c r="U137" s="194">
        <f t="shared" si="156"/>
        <v>0</v>
      </c>
      <c r="V137" s="19">
        <f ca="1"/>
        <v>0</v>
      </c>
      <c r="W137" s="208">
        <f t="shared" ca="1" si="157"/>
        <v>0</v>
      </c>
      <c r="X137" s="207"/>
      <c r="Y137" s="194"/>
      <c r="Z137" s="198" cm="1">
        <f t="array" ref="Z137">IFERROR(MATCH(TRUE,INDEX($B$14:$B$117&gt;=Y137,0),0),"")</f>
        <v>1</v>
      </c>
      <c r="AA137" s="194">
        <f t="shared" ca="1" si="100"/>
        <v>3.2000000000000006E-3</v>
      </c>
      <c r="AD137" s="194">
        <f t="shared" si="101"/>
        <v>0</v>
      </c>
      <c r="AE137" s="19">
        <f ca="1"/>
        <v>0</v>
      </c>
      <c r="AF137" s="208">
        <f t="shared" ca="1" si="102"/>
        <v>0</v>
      </c>
      <c r="AG137" s="207"/>
      <c r="AH137" s="194"/>
      <c r="AI137" s="198" cm="1">
        <f t="array" ref="AI137">IFERROR(MATCH(TRUE,INDEX($B$14:$B$117&gt;=AH137,0),0),"")</f>
        <v>1</v>
      </c>
      <c r="AJ137" s="194">
        <f t="shared" ca="1" si="103"/>
        <v>3.2000000000000006E-3</v>
      </c>
      <c r="AM137" s="194">
        <f t="shared" si="104"/>
        <v>0</v>
      </c>
      <c r="AN137" s="19">
        <f ca="1"/>
        <v>0</v>
      </c>
      <c r="AO137" s="208">
        <f t="shared" ca="1" si="105"/>
        <v>0</v>
      </c>
      <c r="AP137" s="207"/>
      <c r="AQ137" s="194"/>
      <c r="AR137" s="198" cm="1">
        <f t="array" ref="AR137">IFERROR(MATCH(TRUE,INDEX($B$14:$B$117&gt;=AQ137,0),0),"")</f>
        <v>1</v>
      </c>
      <c r="AS137" s="194">
        <f t="shared" ca="1" si="106"/>
        <v>3.2000000000000006E-3</v>
      </c>
      <c r="AV137" s="194">
        <f t="shared" si="107"/>
        <v>0</v>
      </c>
      <c r="AW137" s="19">
        <f ca="1"/>
        <v>0</v>
      </c>
      <c r="AX137" s="208">
        <f t="shared" ca="1" si="108"/>
        <v>0</v>
      </c>
      <c r="AY137" s="207"/>
      <c r="AZ137" s="194"/>
      <c r="BA137" s="198" cm="1">
        <f t="array" ref="BA137">IFERROR(MATCH(TRUE,INDEX($B$14:$B$117&gt;=AZ137,0),0),"")</f>
        <v>1</v>
      </c>
      <c r="BB137" s="194">
        <f t="shared" ca="1" si="109"/>
        <v>3.2000000000000006E-3</v>
      </c>
      <c r="BE137" s="194">
        <f t="shared" si="110"/>
        <v>0</v>
      </c>
      <c r="BF137" s="19">
        <f ca="1"/>
        <v>0</v>
      </c>
      <c r="BG137" s="208">
        <f t="shared" ca="1" si="111"/>
        <v>0</v>
      </c>
      <c r="BH137" s="207"/>
      <c r="BI137" s="194"/>
      <c r="BJ137" s="198" cm="1">
        <f t="array" ref="BJ137">IFERROR(MATCH(TRUE,INDEX($B$14:$B$117&gt;=BI137,0),0),"")</f>
        <v>1</v>
      </c>
      <c r="BK137" s="194">
        <f t="shared" ca="1" si="112"/>
        <v>3.2000000000000006E-3</v>
      </c>
      <c r="BN137" s="194">
        <f t="shared" si="113"/>
        <v>0</v>
      </c>
      <c r="BO137" s="19">
        <f ca="1"/>
        <v>0</v>
      </c>
      <c r="BP137" s="208">
        <f t="shared" ca="1" si="114"/>
        <v>0</v>
      </c>
      <c r="BQ137" s="207"/>
      <c r="BR137" s="194"/>
      <c r="BS137" s="198" cm="1">
        <f t="array" ref="BS137">IFERROR(MATCH(TRUE,INDEX($B$14:$B$117&gt;=BR137,0),0),"")</f>
        <v>1</v>
      </c>
      <c r="BT137" s="194">
        <f t="shared" ca="1" si="115"/>
        <v>3.2000000000000006E-3</v>
      </c>
      <c r="BW137" s="194">
        <f t="shared" si="116"/>
        <v>0</v>
      </c>
      <c r="BX137" s="19">
        <f ca="1"/>
        <v>0</v>
      </c>
      <c r="BY137" s="208">
        <f t="shared" ca="1" si="117"/>
        <v>0</v>
      </c>
      <c r="BZ137" s="207"/>
      <c r="CA137" s="194"/>
      <c r="CB137" s="198" cm="1">
        <f t="array" ref="CB137">IFERROR(MATCH(TRUE,INDEX($B$14:$B$117&gt;=CA137,0),0),"")</f>
        <v>1</v>
      </c>
      <c r="CC137" s="194">
        <f t="shared" ca="1" si="118"/>
        <v>3.2000000000000006E-3</v>
      </c>
      <c r="CF137" s="194">
        <f t="shared" si="119"/>
        <v>0</v>
      </c>
      <c r="CG137" s="19">
        <f ca="1"/>
        <v>0</v>
      </c>
      <c r="CH137" s="208">
        <f t="shared" ca="1" si="120"/>
        <v>0</v>
      </c>
      <c r="CI137" s="207"/>
      <c r="CJ137" s="194"/>
      <c r="CK137" s="198" cm="1">
        <f t="array" ref="CK137">IFERROR(MATCH(TRUE,INDEX($B$14:$B$117&gt;=CJ137,0),0),"")</f>
        <v>1</v>
      </c>
      <c r="CL137" s="194">
        <f t="shared" ca="1" si="121"/>
        <v>3.2000000000000006E-3</v>
      </c>
      <c r="CO137" s="194">
        <f t="shared" si="122"/>
        <v>0</v>
      </c>
      <c r="CP137" s="19">
        <f ca="1"/>
        <v>0</v>
      </c>
      <c r="CQ137" s="208">
        <f t="shared" ca="1" si="123"/>
        <v>0</v>
      </c>
      <c r="CR137" s="207"/>
      <c r="CS137" s="194"/>
      <c r="CT137" s="198" cm="1">
        <f t="array" ref="CT137">IFERROR(MATCH(TRUE,INDEX($B$14:$B$117&gt;=CS137,0),0),"")</f>
        <v>1</v>
      </c>
      <c r="CU137" s="194">
        <f t="shared" ca="1" si="124"/>
        <v>3.2000000000000006E-3</v>
      </c>
      <c r="CX137" s="194">
        <f t="shared" si="125"/>
        <v>0</v>
      </c>
      <c r="CY137" s="19" t="e">
        <f ca="1"/>
        <v>#N/A</v>
      </c>
      <c r="CZ137" s="208" t="e">
        <f t="shared" ca="1" si="126"/>
        <v>#N/A</v>
      </c>
      <c r="DA137" s="207"/>
      <c r="DB137" s="194"/>
      <c r="DC137" s="198" cm="1">
        <f t="array" ref="DC137">IFERROR(MATCH(TRUE,INDEX($B$14:$B$117&gt;=DB137,0),0),"")</f>
        <v>1</v>
      </c>
      <c r="DD137" s="194">
        <f t="shared" ca="1" si="127"/>
        <v>3.2000000000000006E-3</v>
      </c>
      <c r="DG137" s="194">
        <f t="shared" si="128"/>
        <v>0</v>
      </c>
      <c r="DH137" s="19" t="e">
        <f ca="1"/>
        <v>#N/A</v>
      </c>
      <c r="DI137" s="208" t="e">
        <f t="shared" ca="1" si="129"/>
        <v>#N/A</v>
      </c>
      <c r="DJ137" s="207"/>
      <c r="DK137" s="194"/>
      <c r="DL137" s="198" cm="1">
        <f t="array" ref="DL137">IFERROR(MATCH(TRUE,INDEX($B$14:$B$117&gt;=DK137,0),0),"")</f>
        <v>1</v>
      </c>
      <c r="DM137" s="194">
        <f t="shared" ca="1" si="130"/>
        <v>3.2000000000000006E-3</v>
      </c>
      <c r="DP137" s="194">
        <f t="shared" si="131"/>
        <v>0</v>
      </c>
      <c r="DQ137" s="19" t="e">
        <f ca="1"/>
        <v>#N/A</v>
      </c>
      <c r="DR137" s="208" t="e">
        <f t="shared" ca="1" si="132"/>
        <v>#N/A</v>
      </c>
      <c r="DS137" s="207"/>
      <c r="DT137" s="194"/>
      <c r="DU137" s="198" cm="1">
        <f t="array" ref="DU137">IFERROR(MATCH(TRUE,INDEX($B$14:$B$117&gt;=DT137,0),0),"")</f>
        <v>1</v>
      </c>
      <c r="DV137" s="194">
        <f t="shared" ca="1" si="133"/>
        <v>3.2000000000000006E-3</v>
      </c>
      <c r="DY137" s="194">
        <f t="shared" si="134"/>
        <v>0</v>
      </c>
      <c r="DZ137" s="19" t="e">
        <f ca="1"/>
        <v>#N/A</v>
      </c>
      <c r="EA137" s="208" t="e">
        <f t="shared" ca="1" si="135"/>
        <v>#N/A</v>
      </c>
      <c r="EB137" s="207"/>
      <c r="EC137" s="194"/>
      <c r="ED137" s="198" cm="1">
        <f t="array" ref="ED137">IFERROR(MATCH(TRUE,INDEX($B$14:$B$117&gt;=EC137,0),0),"")</f>
        <v>1</v>
      </c>
      <c r="EE137" s="194">
        <f t="shared" ca="1" si="136"/>
        <v>3.2000000000000006E-3</v>
      </c>
      <c r="EH137" s="194">
        <f t="shared" si="137"/>
        <v>0</v>
      </c>
      <c r="EI137" s="19" t="e">
        <f ca="1"/>
        <v>#N/A</v>
      </c>
      <c r="EJ137" s="208" t="e">
        <f t="shared" ca="1" si="138"/>
        <v>#N/A</v>
      </c>
      <c r="EK137" s="207"/>
      <c r="EL137" s="194"/>
      <c r="EM137" s="198" cm="1">
        <f t="array" ref="EM137">IFERROR(MATCH(TRUE,INDEX($B$14:$B$117&gt;=EL137,0),0),"")</f>
        <v>1</v>
      </c>
      <c r="EN137" s="194">
        <f t="shared" ca="1" si="139"/>
        <v>3.2000000000000006E-3</v>
      </c>
      <c r="EQ137" s="194">
        <f t="shared" si="140"/>
        <v>0</v>
      </c>
      <c r="ER137" s="19" t="e">
        <f ca="1"/>
        <v>#N/A</v>
      </c>
      <c r="ES137" s="208" t="e">
        <f t="shared" ca="1" si="141"/>
        <v>#N/A</v>
      </c>
      <c r="ET137" s="207"/>
      <c r="EU137" s="194"/>
      <c r="EV137" s="198" cm="1">
        <f t="array" ref="EV137">IFERROR(MATCH(TRUE,INDEX($B$14:$B$117&gt;=EU137,0),0),"")</f>
        <v>1</v>
      </c>
      <c r="EW137" s="194">
        <f t="shared" ca="1" si="142"/>
        <v>3.2000000000000006E-3</v>
      </c>
      <c r="EZ137" s="194">
        <f t="shared" si="143"/>
        <v>0</v>
      </c>
      <c r="FA137" s="19" t="e">
        <f ca="1"/>
        <v>#N/A</v>
      </c>
      <c r="FB137" s="208" t="e">
        <f t="shared" ca="1" si="144"/>
        <v>#N/A</v>
      </c>
      <c r="FC137" s="207"/>
      <c r="FD137" s="194"/>
      <c r="FE137" s="198" cm="1">
        <f t="array" ref="FE137">IFERROR(MATCH(TRUE,INDEX($B$14:$B$117&gt;=FD137,0),0),"")</f>
        <v>1</v>
      </c>
      <c r="FF137" s="194">
        <f t="shared" ca="1" si="145"/>
        <v>3.2000000000000006E-3</v>
      </c>
      <c r="FI137" s="194">
        <f t="shared" si="146"/>
        <v>0</v>
      </c>
      <c r="FJ137" s="19" t="e">
        <f ca="1"/>
        <v>#N/A</v>
      </c>
      <c r="FK137" s="208" t="e">
        <f t="shared" ca="1" si="147"/>
        <v>#N/A</v>
      </c>
      <c r="FL137" s="207"/>
      <c r="FM137" s="194"/>
      <c r="FN137" s="198" cm="1">
        <f t="array" ref="FN137">IFERROR(MATCH(TRUE,INDEX($B$14:$B$117&gt;=FM137,0),0),"")</f>
        <v>1</v>
      </c>
      <c r="FO137" s="194">
        <f t="shared" ca="1" si="148"/>
        <v>3.2000000000000006E-3</v>
      </c>
      <c r="FR137" s="194">
        <f t="shared" si="149"/>
        <v>0</v>
      </c>
      <c r="FS137" s="19" t="e">
        <f ca="1"/>
        <v>#N/A</v>
      </c>
      <c r="FT137" s="208" t="e">
        <f t="shared" ca="1" si="150"/>
        <v>#N/A</v>
      </c>
      <c r="FU137" s="207"/>
      <c r="FV137" s="194"/>
      <c r="FW137" s="198" cm="1">
        <f t="array" ref="FW137">IFERROR(MATCH(TRUE,INDEX($B$14:$B$117&gt;=FV137,0),0),"")</f>
        <v>1</v>
      </c>
      <c r="FX137" s="194">
        <f t="shared" ca="1" si="151"/>
        <v>3.2000000000000006E-3</v>
      </c>
      <c r="GA137" s="194">
        <f t="shared" si="152"/>
        <v>0</v>
      </c>
      <c r="GB137" s="19" t="e">
        <f ca="1"/>
        <v>#N/A</v>
      </c>
      <c r="GC137" s="208" t="e">
        <f t="shared" ca="1" si="153"/>
        <v>#N/A</v>
      </c>
    </row>
    <row r="138" spans="6:185" x14ac:dyDescent="0.2">
      <c r="F138" s="207">
        <f ca="1"/>
        <v>124</v>
      </c>
      <c r="G138" s="194">
        <f ca="1"/>
        <v>0.8920863309352518</v>
      </c>
      <c r="H138" s="198" cm="1">
        <f t="array" aca="1" ref="H138" ca="1">IFERROR(MATCH(TRUE,INDEX($B$14:$B$117&gt;=G138,0),0),"")</f>
        <v>93</v>
      </c>
      <c r="I138" s="194">
        <f t="shared" ca="1" si="98"/>
        <v>0.91952517985611515</v>
      </c>
      <c r="L138" s="194">
        <f t="shared" si="154"/>
        <v>0</v>
      </c>
      <c r="M138" s="19">
        <f ca="1"/>
        <v>0</v>
      </c>
      <c r="N138" s="208">
        <f t="shared" ca="1" si="155"/>
        <v>0</v>
      </c>
      <c r="O138" s="207"/>
      <c r="P138" s="194"/>
      <c r="Q138" s="198" cm="1">
        <f t="array" ref="Q138">IFERROR(MATCH(TRUE,INDEX($B$14:$B$117&gt;=P138,0),0),"")</f>
        <v>1</v>
      </c>
      <c r="R138" s="194">
        <f t="shared" ca="1" si="99"/>
        <v>3.2000000000000006E-3</v>
      </c>
      <c r="U138" s="194">
        <f t="shared" si="156"/>
        <v>0</v>
      </c>
      <c r="V138" s="19">
        <f ca="1"/>
        <v>0</v>
      </c>
      <c r="W138" s="208">
        <f t="shared" ca="1" si="157"/>
        <v>0</v>
      </c>
      <c r="X138" s="207"/>
      <c r="Y138" s="194"/>
      <c r="Z138" s="198" cm="1">
        <f t="array" ref="Z138">IFERROR(MATCH(TRUE,INDEX($B$14:$B$117&gt;=Y138,0),0),"")</f>
        <v>1</v>
      </c>
      <c r="AA138" s="194">
        <f t="shared" ca="1" si="100"/>
        <v>3.2000000000000006E-3</v>
      </c>
      <c r="AD138" s="194">
        <f t="shared" si="101"/>
        <v>0</v>
      </c>
      <c r="AE138" s="19">
        <f ca="1"/>
        <v>0</v>
      </c>
      <c r="AF138" s="208">
        <f t="shared" ca="1" si="102"/>
        <v>0</v>
      </c>
      <c r="AG138" s="207"/>
      <c r="AH138" s="194"/>
      <c r="AI138" s="198" cm="1">
        <f t="array" ref="AI138">IFERROR(MATCH(TRUE,INDEX($B$14:$B$117&gt;=AH138,0),0),"")</f>
        <v>1</v>
      </c>
      <c r="AJ138" s="194">
        <f t="shared" ca="1" si="103"/>
        <v>3.2000000000000006E-3</v>
      </c>
      <c r="AM138" s="194">
        <f t="shared" si="104"/>
        <v>0</v>
      </c>
      <c r="AN138" s="19">
        <f ca="1"/>
        <v>0</v>
      </c>
      <c r="AO138" s="208">
        <f t="shared" ca="1" si="105"/>
        <v>0</v>
      </c>
      <c r="AP138" s="207"/>
      <c r="AQ138" s="194"/>
      <c r="AR138" s="198" cm="1">
        <f t="array" ref="AR138">IFERROR(MATCH(TRUE,INDEX($B$14:$B$117&gt;=AQ138,0),0),"")</f>
        <v>1</v>
      </c>
      <c r="AS138" s="194">
        <f t="shared" ca="1" si="106"/>
        <v>3.2000000000000006E-3</v>
      </c>
      <c r="AV138" s="194">
        <f t="shared" si="107"/>
        <v>0</v>
      </c>
      <c r="AW138" s="19">
        <f ca="1"/>
        <v>0</v>
      </c>
      <c r="AX138" s="208">
        <f t="shared" ca="1" si="108"/>
        <v>0</v>
      </c>
      <c r="AY138" s="207"/>
      <c r="AZ138" s="194"/>
      <c r="BA138" s="198" cm="1">
        <f t="array" ref="BA138">IFERROR(MATCH(TRUE,INDEX($B$14:$B$117&gt;=AZ138,0),0),"")</f>
        <v>1</v>
      </c>
      <c r="BB138" s="194">
        <f t="shared" ca="1" si="109"/>
        <v>3.2000000000000006E-3</v>
      </c>
      <c r="BE138" s="194">
        <f t="shared" si="110"/>
        <v>0</v>
      </c>
      <c r="BF138" s="19">
        <f ca="1"/>
        <v>0</v>
      </c>
      <c r="BG138" s="208">
        <f t="shared" ca="1" si="111"/>
        <v>0</v>
      </c>
      <c r="BH138" s="207"/>
      <c r="BI138" s="194"/>
      <c r="BJ138" s="198" cm="1">
        <f t="array" ref="BJ138">IFERROR(MATCH(TRUE,INDEX($B$14:$B$117&gt;=BI138,0),0),"")</f>
        <v>1</v>
      </c>
      <c r="BK138" s="194">
        <f t="shared" ca="1" si="112"/>
        <v>3.2000000000000006E-3</v>
      </c>
      <c r="BN138" s="194">
        <f t="shared" si="113"/>
        <v>0</v>
      </c>
      <c r="BO138" s="19">
        <f ca="1"/>
        <v>0</v>
      </c>
      <c r="BP138" s="208">
        <f t="shared" ca="1" si="114"/>
        <v>0</v>
      </c>
      <c r="BQ138" s="207"/>
      <c r="BR138" s="194"/>
      <c r="BS138" s="198" cm="1">
        <f t="array" ref="BS138">IFERROR(MATCH(TRUE,INDEX($B$14:$B$117&gt;=BR138,0),0),"")</f>
        <v>1</v>
      </c>
      <c r="BT138" s="194">
        <f t="shared" ca="1" si="115"/>
        <v>3.2000000000000006E-3</v>
      </c>
      <c r="BW138" s="194">
        <f t="shared" si="116"/>
        <v>0</v>
      </c>
      <c r="BX138" s="19">
        <f ca="1"/>
        <v>0</v>
      </c>
      <c r="BY138" s="208">
        <f t="shared" ca="1" si="117"/>
        <v>0</v>
      </c>
      <c r="BZ138" s="207"/>
      <c r="CA138" s="194"/>
      <c r="CB138" s="198" cm="1">
        <f t="array" ref="CB138">IFERROR(MATCH(TRUE,INDEX($B$14:$B$117&gt;=CA138,0),0),"")</f>
        <v>1</v>
      </c>
      <c r="CC138" s="194">
        <f t="shared" ca="1" si="118"/>
        <v>3.2000000000000006E-3</v>
      </c>
      <c r="CF138" s="194">
        <f t="shared" si="119"/>
        <v>0</v>
      </c>
      <c r="CG138" s="19">
        <f ca="1"/>
        <v>0</v>
      </c>
      <c r="CH138" s="208">
        <f t="shared" ca="1" si="120"/>
        <v>0</v>
      </c>
      <c r="CI138" s="207"/>
      <c r="CJ138" s="194"/>
      <c r="CK138" s="198" cm="1">
        <f t="array" ref="CK138">IFERROR(MATCH(TRUE,INDEX($B$14:$B$117&gt;=CJ138,0),0),"")</f>
        <v>1</v>
      </c>
      <c r="CL138" s="194">
        <f t="shared" ca="1" si="121"/>
        <v>3.2000000000000006E-3</v>
      </c>
      <c r="CO138" s="194">
        <f t="shared" si="122"/>
        <v>0</v>
      </c>
      <c r="CP138" s="19">
        <f ca="1"/>
        <v>0</v>
      </c>
      <c r="CQ138" s="208">
        <f t="shared" ca="1" si="123"/>
        <v>0</v>
      </c>
      <c r="CR138" s="207"/>
      <c r="CS138" s="194"/>
      <c r="CT138" s="198" cm="1">
        <f t="array" ref="CT138">IFERROR(MATCH(TRUE,INDEX($B$14:$B$117&gt;=CS138,0),0),"")</f>
        <v>1</v>
      </c>
      <c r="CU138" s="194">
        <f t="shared" ca="1" si="124"/>
        <v>3.2000000000000006E-3</v>
      </c>
      <c r="CX138" s="194">
        <f t="shared" si="125"/>
        <v>0</v>
      </c>
      <c r="CY138" s="19" t="e">
        <f ca="1"/>
        <v>#N/A</v>
      </c>
      <c r="CZ138" s="208" t="e">
        <f t="shared" ca="1" si="126"/>
        <v>#N/A</v>
      </c>
      <c r="DA138" s="207"/>
      <c r="DB138" s="194"/>
      <c r="DC138" s="198" cm="1">
        <f t="array" ref="DC138">IFERROR(MATCH(TRUE,INDEX($B$14:$B$117&gt;=DB138,0),0),"")</f>
        <v>1</v>
      </c>
      <c r="DD138" s="194">
        <f t="shared" ca="1" si="127"/>
        <v>3.2000000000000006E-3</v>
      </c>
      <c r="DG138" s="194">
        <f t="shared" si="128"/>
        <v>0</v>
      </c>
      <c r="DH138" s="19" t="e">
        <f ca="1"/>
        <v>#N/A</v>
      </c>
      <c r="DI138" s="208" t="e">
        <f t="shared" ca="1" si="129"/>
        <v>#N/A</v>
      </c>
      <c r="DJ138" s="207"/>
      <c r="DK138" s="194"/>
      <c r="DL138" s="198" cm="1">
        <f t="array" ref="DL138">IFERROR(MATCH(TRUE,INDEX($B$14:$B$117&gt;=DK138,0),0),"")</f>
        <v>1</v>
      </c>
      <c r="DM138" s="194">
        <f t="shared" ca="1" si="130"/>
        <v>3.2000000000000006E-3</v>
      </c>
      <c r="DP138" s="194">
        <f t="shared" si="131"/>
        <v>0</v>
      </c>
      <c r="DQ138" s="19" t="e">
        <f ca="1"/>
        <v>#N/A</v>
      </c>
      <c r="DR138" s="208" t="e">
        <f t="shared" ca="1" si="132"/>
        <v>#N/A</v>
      </c>
      <c r="DS138" s="207"/>
      <c r="DT138" s="194"/>
      <c r="DU138" s="198" cm="1">
        <f t="array" ref="DU138">IFERROR(MATCH(TRUE,INDEX($B$14:$B$117&gt;=DT138,0),0),"")</f>
        <v>1</v>
      </c>
      <c r="DV138" s="194">
        <f t="shared" ca="1" si="133"/>
        <v>3.2000000000000006E-3</v>
      </c>
      <c r="DY138" s="194">
        <f t="shared" si="134"/>
        <v>0</v>
      </c>
      <c r="DZ138" s="19" t="e">
        <f ca="1"/>
        <v>#N/A</v>
      </c>
      <c r="EA138" s="208" t="e">
        <f t="shared" ca="1" si="135"/>
        <v>#N/A</v>
      </c>
      <c r="EB138" s="207"/>
      <c r="EC138" s="194"/>
      <c r="ED138" s="198" cm="1">
        <f t="array" ref="ED138">IFERROR(MATCH(TRUE,INDEX($B$14:$B$117&gt;=EC138,0),0),"")</f>
        <v>1</v>
      </c>
      <c r="EE138" s="194">
        <f t="shared" ca="1" si="136"/>
        <v>3.2000000000000006E-3</v>
      </c>
      <c r="EH138" s="194">
        <f t="shared" si="137"/>
        <v>0</v>
      </c>
      <c r="EI138" s="19" t="e">
        <f ca="1"/>
        <v>#N/A</v>
      </c>
      <c r="EJ138" s="208" t="e">
        <f t="shared" ca="1" si="138"/>
        <v>#N/A</v>
      </c>
      <c r="EK138" s="207"/>
      <c r="EL138" s="194"/>
      <c r="EM138" s="198" cm="1">
        <f t="array" ref="EM138">IFERROR(MATCH(TRUE,INDEX($B$14:$B$117&gt;=EL138,0),0),"")</f>
        <v>1</v>
      </c>
      <c r="EN138" s="194">
        <f t="shared" ca="1" si="139"/>
        <v>3.2000000000000006E-3</v>
      </c>
      <c r="EQ138" s="194">
        <f t="shared" si="140"/>
        <v>0</v>
      </c>
      <c r="ER138" s="19" t="e">
        <f ca="1"/>
        <v>#N/A</v>
      </c>
      <c r="ES138" s="208" t="e">
        <f t="shared" ca="1" si="141"/>
        <v>#N/A</v>
      </c>
      <c r="ET138" s="207"/>
      <c r="EU138" s="194"/>
      <c r="EV138" s="198" cm="1">
        <f t="array" ref="EV138">IFERROR(MATCH(TRUE,INDEX($B$14:$B$117&gt;=EU138,0),0),"")</f>
        <v>1</v>
      </c>
      <c r="EW138" s="194">
        <f t="shared" ca="1" si="142"/>
        <v>3.2000000000000006E-3</v>
      </c>
      <c r="EZ138" s="194">
        <f t="shared" si="143"/>
        <v>0</v>
      </c>
      <c r="FA138" s="19" t="e">
        <f ca="1"/>
        <v>#N/A</v>
      </c>
      <c r="FB138" s="208" t="e">
        <f t="shared" ca="1" si="144"/>
        <v>#N/A</v>
      </c>
      <c r="FC138" s="207"/>
      <c r="FD138" s="194"/>
      <c r="FE138" s="198" cm="1">
        <f t="array" ref="FE138">IFERROR(MATCH(TRUE,INDEX($B$14:$B$117&gt;=FD138,0),0),"")</f>
        <v>1</v>
      </c>
      <c r="FF138" s="194">
        <f t="shared" ca="1" si="145"/>
        <v>3.2000000000000006E-3</v>
      </c>
      <c r="FI138" s="194">
        <f t="shared" si="146"/>
        <v>0</v>
      </c>
      <c r="FJ138" s="19" t="e">
        <f ca="1"/>
        <v>#N/A</v>
      </c>
      <c r="FK138" s="208" t="e">
        <f t="shared" ca="1" si="147"/>
        <v>#N/A</v>
      </c>
      <c r="FL138" s="207"/>
      <c r="FM138" s="194"/>
      <c r="FN138" s="198" cm="1">
        <f t="array" ref="FN138">IFERROR(MATCH(TRUE,INDEX($B$14:$B$117&gt;=FM138,0),0),"")</f>
        <v>1</v>
      </c>
      <c r="FO138" s="194">
        <f t="shared" ca="1" si="148"/>
        <v>3.2000000000000006E-3</v>
      </c>
      <c r="FR138" s="194">
        <f t="shared" si="149"/>
        <v>0</v>
      </c>
      <c r="FS138" s="19" t="e">
        <f ca="1"/>
        <v>#N/A</v>
      </c>
      <c r="FT138" s="208" t="e">
        <f t="shared" ca="1" si="150"/>
        <v>#N/A</v>
      </c>
      <c r="FU138" s="207"/>
      <c r="FV138" s="194"/>
      <c r="FW138" s="198" cm="1">
        <f t="array" ref="FW138">IFERROR(MATCH(TRUE,INDEX($B$14:$B$117&gt;=FV138,0),0),"")</f>
        <v>1</v>
      </c>
      <c r="FX138" s="194">
        <f t="shared" ca="1" si="151"/>
        <v>3.2000000000000006E-3</v>
      </c>
      <c r="GA138" s="194">
        <f t="shared" si="152"/>
        <v>0</v>
      </c>
      <c r="GB138" s="19" t="e">
        <f ca="1"/>
        <v>#N/A</v>
      </c>
      <c r="GC138" s="208" t="e">
        <f t="shared" ca="1" si="153"/>
        <v>#N/A</v>
      </c>
    </row>
    <row r="139" spans="6:185" x14ac:dyDescent="0.2">
      <c r="F139" s="207">
        <f ca="1"/>
        <v>125</v>
      </c>
      <c r="G139" s="194">
        <f ca="1"/>
        <v>0.89928057553956842</v>
      </c>
      <c r="H139" s="198" cm="1">
        <f t="array" aca="1" ref="H139" ca="1">IFERROR(MATCH(TRUE,INDEX($B$14:$B$117&gt;=G139,0),0),"")</f>
        <v>94</v>
      </c>
      <c r="I139" s="194">
        <f t="shared" ca="1" si="98"/>
        <v>0.92515683453237429</v>
      </c>
      <c r="L139" s="194">
        <f t="shared" si="154"/>
        <v>0</v>
      </c>
      <c r="M139" s="19">
        <f ca="1"/>
        <v>0</v>
      </c>
      <c r="N139" s="208">
        <f t="shared" ca="1" si="155"/>
        <v>0</v>
      </c>
      <c r="O139" s="207"/>
      <c r="P139" s="194"/>
      <c r="Q139" s="198" cm="1">
        <f t="array" ref="Q139">IFERROR(MATCH(TRUE,INDEX($B$14:$B$117&gt;=P139,0),0),"")</f>
        <v>1</v>
      </c>
      <c r="R139" s="194">
        <f t="shared" ca="1" si="99"/>
        <v>3.2000000000000006E-3</v>
      </c>
      <c r="U139" s="194">
        <f t="shared" si="156"/>
        <v>0</v>
      </c>
      <c r="V139" s="19">
        <f ca="1"/>
        <v>0</v>
      </c>
      <c r="W139" s="208">
        <f t="shared" ca="1" si="157"/>
        <v>0</v>
      </c>
      <c r="X139" s="207"/>
      <c r="Y139" s="194"/>
      <c r="Z139" s="198" cm="1">
        <f t="array" ref="Z139">IFERROR(MATCH(TRUE,INDEX($B$14:$B$117&gt;=Y139,0),0),"")</f>
        <v>1</v>
      </c>
      <c r="AA139" s="194">
        <f t="shared" ca="1" si="100"/>
        <v>3.2000000000000006E-3</v>
      </c>
      <c r="AD139" s="194">
        <f t="shared" si="101"/>
        <v>0</v>
      </c>
      <c r="AE139" s="19">
        <f ca="1"/>
        <v>0</v>
      </c>
      <c r="AF139" s="208">
        <f t="shared" ca="1" si="102"/>
        <v>0</v>
      </c>
      <c r="AG139" s="207"/>
      <c r="AH139" s="194"/>
      <c r="AI139" s="198" cm="1">
        <f t="array" ref="AI139">IFERROR(MATCH(TRUE,INDEX($B$14:$B$117&gt;=AH139,0),0),"")</f>
        <v>1</v>
      </c>
      <c r="AJ139" s="194">
        <f t="shared" ca="1" si="103"/>
        <v>3.2000000000000006E-3</v>
      </c>
      <c r="AM139" s="194">
        <f t="shared" si="104"/>
        <v>0</v>
      </c>
      <c r="AN139" s="19">
        <f ca="1"/>
        <v>0</v>
      </c>
      <c r="AO139" s="208">
        <f t="shared" ca="1" si="105"/>
        <v>0</v>
      </c>
      <c r="AP139" s="207"/>
      <c r="AQ139" s="194"/>
      <c r="AR139" s="198" cm="1">
        <f t="array" ref="AR139">IFERROR(MATCH(TRUE,INDEX($B$14:$B$117&gt;=AQ139,0),0),"")</f>
        <v>1</v>
      </c>
      <c r="AS139" s="194">
        <f t="shared" ca="1" si="106"/>
        <v>3.2000000000000006E-3</v>
      </c>
      <c r="AV139" s="194">
        <f t="shared" si="107"/>
        <v>0</v>
      </c>
      <c r="AW139" s="19">
        <f ca="1"/>
        <v>0</v>
      </c>
      <c r="AX139" s="208">
        <f t="shared" ca="1" si="108"/>
        <v>0</v>
      </c>
      <c r="AY139" s="207"/>
      <c r="AZ139" s="194"/>
      <c r="BA139" s="198" cm="1">
        <f t="array" ref="BA139">IFERROR(MATCH(TRUE,INDEX($B$14:$B$117&gt;=AZ139,0),0),"")</f>
        <v>1</v>
      </c>
      <c r="BB139" s="194">
        <f t="shared" ca="1" si="109"/>
        <v>3.2000000000000006E-3</v>
      </c>
      <c r="BE139" s="194">
        <f t="shared" si="110"/>
        <v>0</v>
      </c>
      <c r="BF139" s="19">
        <f ca="1"/>
        <v>0</v>
      </c>
      <c r="BG139" s="208">
        <f t="shared" ca="1" si="111"/>
        <v>0</v>
      </c>
      <c r="BH139" s="207"/>
      <c r="BI139" s="194"/>
      <c r="BJ139" s="198" cm="1">
        <f t="array" ref="BJ139">IFERROR(MATCH(TRUE,INDEX($B$14:$B$117&gt;=BI139,0),0),"")</f>
        <v>1</v>
      </c>
      <c r="BK139" s="194">
        <f t="shared" ca="1" si="112"/>
        <v>3.2000000000000006E-3</v>
      </c>
      <c r="BN139" s="194">
        <f t="shared" si="113"/>
        <v>0</v>
      </c>
      <c r="BO139" s="19">
        <f ca="1"/>
        <v>0</v>
      </c>
      <c r="BP139" s="208">
        <f t="shared" ca="1" si="114"/>
        <v>0</v>
      </c>
      <c r="BQ139" s="207"/>
      <c r="BR139" s="194"/>
      <c r="BS139" s="198" cm="1">
        <f t="array" ref="BS139">IFERROR(MATCH(TRUE,INDEX($B$14:$B$117&gt;=BR139,0),0),"")</f>
        <v>1</v>
      </c>
      <c r="BT139" s="194">
        <f t="shared" ca="1" si="115"/>
        <v>3.2000000000000006E-3</v>
      </c>
      <c r="BW139" s="194">
        <f t="shared" si="116"/>
        <v>0</v>
      </c>
      <c r="BX139" s="19">
        <f ca="1"/>
        <v>0</v>
      </c>
      <c r="BY139" s="208">
        <f t="shared" ca="1" si="117"/>
        <v>0</v>
      </c>
      <c r="BZ139" s="207"/>
      <c r="CA139" s="194"/>
      <c r="CB139" s="198" cm="1">
        <f t="array" ref="CB139">IFERROR(MATCH(TRUE,INDEX($B$14:$B$117&gt;=CA139,0),0),"")</f>
        <v>1</v>
      </c>
      <c r="CC139" s="194">
        <f t="shared" ca="1" si="118"/>
        <v>3.2000000000000006E-3</v>
      </c>
      <c r="CF139" s="194">
        <f t="shared" si="119"/>
        <v>0</v>
      </c>
      <c r="CG139" s="19">
        <f ca="1"/>
        <v>0</v>
      </c>
      <c r="CH139" s="208">
        <f t="shared" ca="1" si="120"/>
        <v>0</v>
      </c>
      <c r="CI139" s="207"/>
      <c r="CJ139" s="194"/>
      <c r="CK139" s="198" cm="1">
        <f t="array" ref="CK139">IFERROR(MATCH(TRUE,INDEX($B$14:$B$117&gt;=CJ139,0),0),"")</f>
        <v>1</v>
      </c>
      <c r="CL139" s="194">
        <f t="shared" ca="1" si="121"/>
        <v>3.2000000000000006E-3</v>
      </c>
      <c r="CO139" s="194">
        <f t="shared" si="122"/>
        <v>0</v>
      </c>
      <c r="CP139" s="19">
        <f ca="1"/>
        <v>0</v>
      </c>
      <c r="CQ139" s="208">
        <f t="shared" ca="1" si="123"/>
        <v>0</v>
      </c>
      <c r="CR139" s="207"/>
      <c r="CS139" s="194"/>
      <c r="CT139" s="198" cm="1">
        <f t="array" ref="CT139">IFERROR(MATCH(TRUE,INDEX($B$14:$B$117&gt;=CS139,0),0),"")</f>
        <v>1</v>
      </c>
      <c r="CU139" s="194">
        <f t="shared" ca="1" si="124"/>
        <v>3.2000000000000006E-3</v>
      </c>
      <c r="CX139" s="194">
        <f t="shared" si="125"/>
        <v>0</v>
      </c>
      <c r="CY139" s="19" t="e">
        <f ca="1"/>
        <v>#N/A</v>
      </c>
      <c r="CZ139" s="208" t="e">
        <f t="shared" ca="1" si="126"/>
        <v>#N/A</v>
      </c>
      <c r="DA139" s="207"/>
      <c r="DB139" s="194"/>
      <c r="DC139" s="198" cm="1">
        <f t="array" ref="DC139">IFERROR(MATCH(TRUE,INDEX($B$14:$B$117&gt;=DB139,0),0),"")</f>
        <v>1</v>
      </c>
      <c r="DD139" s="194">
        <f t="shared" ca="1" si="127"/>
        <v>3.2000000000000006E-3</v>
      </c>
      <c r="DG139" s="194">
        <f t="shared" si="128"/>
        <v>0</v>
      </c>
      <c r="DH139" s="19" t="e">
        <f ca="1"/>
        <v>#N/A</v>
      </c>
      <c r="DI139" s="208" t="e">
        <f t="shared" ca="1" si="129"/>
        <v>#N/A</v>
      </c>
      <c r="DJ139" s="207"/>
      <c r="DK139" s="194"/>
      <c r="DL139" s="198" cm="1">
        <f t="array" ref="DL139">IFERROR(MATCH(TRUE,INDEX($B$14:$B$117&gt;=DK139,0),0),"")</f>
        <v>1</v>
      </c>
      <c r="DM139" s="194">
        <f t="shared" ca="1" si="130"/>
        <v>3.2000000000000006E-3</v>
      </c>
      <c r="DP139" s="194">
        <f t="shared" si="131"/>
        <v>0</v>
      </c>
      <c r="DQ139" s="19" t="e">
        <f ca="1"/>
        <v>#N/A</v>
      </c>
      <c r="DR139" s="208" t="e">
        <f t="shared" ca="1" si="132"/>
        <v>#N/A</v>
      </c>
      <c r="DS139" s="207"/>
      <c r="DT139" s="194"/>
      <c r="DU139" s="198" cm="1">
        <f t="array" ref="DU139">IFERROR(MATCH(TRUE,INDEX($B$14:$B$117&gt;=DT139,0),0),"")</f>
        <v>1</v>
      </c>
      <c r="DV139" s="194">
        <f t="shared" ca="1" si="133"/>
        <v>3.2000000000000006E-3</v>
      </c>
      <c r="DY139" s="194">
        <f t="shared" si="134"/>
        <v>0</v>
      </c>
      <c r="DZ139" s="19" t="e">
        <f ca="1"/>
        <v>#N/A</v>
      </c>
      <c r="EA139" s="208" t="e">
        <f t="shared" ca="1" si="135"/>
        <v>#N/A</v>
      </c>
      <c r="EB139" s="207"/>
      <c r="EC139" s="194"/>
      <c r="ED139" s="198" cm="1">
        <f t="array" ref="ED139">IFERROR(MATCH(TRUE,INDEX($B$14:$B$117&gt;=EC139,0),0),"")</f>
        <v>1</v>
      </c>
      <c r="EE139" s="194">
        <f t="shared" ca="1" si="136"/>
        <v>3.2000000000000006E-3</v>
      </c>
      <c r="EH139" s="194">
        <f t="shared" si="137"/>
        <v>0</v>
      </c>
      <c r="EI139" s="19" t="e">
        <f ca="1"/>
        <v>#N/A</v>
      </c>
      <c r="EJ139" s="208" t="e">
        <f t="shared" ca="1" si="138"/>
        <v>#N/A</v>
      </c>
      <c r="EK139" s="207"/>
      <c r="EL139" s="194"/>
      <c r="EM139" s="198" cm="1">
        <f t="array" ref="EM139">IFERROR(MATCH(TRUE,INDEX($B$14:$B$117&gt;=EL139,0),0),"")</f>
        <v>1</v>
      </c>
      <c r="EN139" s="194">
        <f t="shared" ca="1" si="139"/>
        <v>3.2000000000000006E-3</v>
      </c>
      <c r="EQ139" s="194">
        <f t="shared" si="140"/>
        <v>0</v>
      </c>
      <c r="ER139" s="19" t="e">
        <f ca="1"/>
        <v>#N/A</v>
      </c>
      <c r="ES139" s="208" t="e">
        <f t="shared" ca="1" si="141"/>
        <v>#N/A</v>
      </c>
      <c r="ET139" s="207"/>
      <c r="EU139" s="194"/>
      <c r="EV139" s="198" cm="1">
        <f t="array" ref="EV139">IFERROR(MATCH(TRUE,INDEX($B$14:$B$117&gt;=EU139,0),0),"")</f>
        <v>1</v>
      </c>
      <c r="EW139" s="194">
        <f t="shared" ca="1" si="142"/>
        <v>3.2000000000000006E-3</v>
      </c>
      <c r="EZ139" s="194">
        <f t="shared" si="143"/>
        <v>0</v>
      </c>
      <c r="FA139" s="19" t="e">
        <f ca="1"/>
        <v>#N/A</v>
      </c>
      <c r="FB139" s="208" t="e">
        <f t="shared" ca="1" si="144"/>
        <v>#N/A</v>
      </c>
      <c r="FC139" s="207"/>
      <c r="FD139" s="194"/>
      <c r="FE139" s="198" cm="1">
        <f t="array" ref="FE139">IFERROR(MATCH(TRUE,INDEX($B$14:$B$117&gt;=FD139,0),0),"")</f>
        <v>1</v>
      </c>
      <c r="FF139" s="194">
        <f t="shared" ca="1" si="145"/>
        <v>3.2000000000000006E-3</v>
      </c>
      <c r="FI139" s="194">
        <f t="shared" si="146"/>
        <v>0</v>
      </c>
      <c r="FJ139" s="19" t="e">
        <f ca="1"/>
        <v>#N/A</v>
      </c>
      <c r="FK139" s="208" t="e">
        <f t="shared" ca="1" si="147"/>
        <v>#N/A</v>
      </c>
      <c r="FL139" s="207"/>
      <c r="FM139" s="194"/>
      <c r="FN139" s="198" cm="1">
        <f t="array" ref="FN139">IFERROR(MATCH(TRUE,INDEX($B$14:$B$117&gt;=FM139,0),0),"")</f>
        <v>1</v>
      </c>
      <c r="FO139" s="194">
        <f t="shared" ca="1" si="148"/>
        <v>3.2000000000000006E-3</v>
      </c>
      <c r="FR139" s="194">
        <f t="shared" si="149"/>
        <v>0</v>
      </c>
      <c r="FS139" s="19" t="e">
        <f ca="1"/>
        <v>#N/A</v>
      </c>
      <c r="FT139" s="208" t="e">
        <f t="shared" ca="1" si="150"/>
        <v>#N/A</v>
      </c>
      <c r="FU139" s="207"/>
      <c r="FV139" s="194"/>
      <c r="FW139" s="198" cm="1">
        <f t="array" ref="FW139">IFERROR(MATCH(TRUE,INDEX($B$14:$B$117&gt;=FV139,0),0),"")</f>
        <v>1</v>
      </c>
      <c r="FX139" s="194">
        <f t="shared" ca="1" si="151"/>
        <v>3.2000000000000006E-3</v>
      </c>
      <c r="GA139" s="194">
        <f t="shared" si="152"/>
        <v>0</v>
      </c>
      <c r="GB139" s="19" t="e">
        <f ca="1"/>
        <v>#N/A</v>
      </c>
      <c r="GC139" s="208" t="e">
        <f t="shared" ca="1" si="153"/>
        <v>#N/A</v>
      </c>
    </row>
    <row r="140" spans="6:185" x14ac:dyDescent="0.2">
      <c r="F140" s="207">
        <f ca="1"/>
        <v>126</v>
      </c>
      <c r="G140" s="194">
        <f ca="1"/>
        <v>0.90647482014388492</v>
      </c>
      <c r="H140" s="198" cm="1">
        <f t="array" aca="1" ref="H140" ca="1">IFERROR(MATCH(TRUE,INDEX($B$14:$B$117&gt;=G140,0),0),"")</f>
        <v>95</v>
      </c>
      <c r="I140" s="194">
        <f t="shared" ca="1" si="98"/>
        <v>0.93078848920863322</v>
      </c>
      <c r="L140" s="194">
        <f t="shared" si="154"/>
        <v>0</v>
      </c>
      <c r="M140" s="19">
        <f ca="1"/>
        <v>0</v>
      </c>
      <c r="N140" s="208">
        <f t="shared" ca="1" si="155"/>
        <v>0</v>
      </c>
      <c r="O140" s="207"/>
      <c r="P140" s="194"/>
      <c r="Q140" s="198" cm="1">
        <f t="array" ref="Q140">IFERROR(MATCH(TRUE,INDEX($B$14:$B$117&gt;=P140,0),0),"")</f>
        <v>1</v>
      </c>
      <c r="R140" s="194">
        <f t="shared" ca="1" si="99"/>
        <v>3.2000000000000006E-3</v>
      </c>
      <c r="U140" s="194">
        <f t="shared" si="156"/>
        <v>0</v>
      </c>
      <c r="V140" s="19">
        <f ca="1"/>
        <v>0</v>
      </c>
      <c r="W140" s="208">
        <f t="shared" ca="1" si="157"/>
        <v>0</v>
      </c>
      <c r="X140" s="207"/>
      <c r="Y140" s="194"/>
      <c r="Z140" s="198" cm="1">
        <f t="array" ref="Z140">IFERROR(MATCH(TRUE,INDEX($B$14:$B$117&gt;=Y140,0),0),"")</f>
        <v>1</v>
      </c>
      <c r="AA140" s="194">
        <f t="shared" ca="1" si="100"/>
        <v>3.2000000000000006E-3</v>
      </c>
      <c r="AD140" s="194">
        <f t="shared" si="101"/>
        <v>0</v>
      </c>
      <c r="AE140" s="19">
        <f ca="1"/>
        <v>0</v>
      </c>
      <c r="AF140" s="208">
        <f t="shared" ca="1" si="102"/>
        <v>0</v>
      </c>
      <c r="AG140" s="207"/>
      <c r="AH140" s="194"/>
      <c r="AI140" s="198" cm="1">
        <f t="array" ref="AI140">IFERROR(MATCH(TRUE,INDEX($B$14:$B$117&gt;=AH140,0),0),"")</f>
        <v>1</v>
      </c>
      <c r="AJ140" s="194">
        <f t="shared" ca="1" si="103"/>
        <v>3.2000000000000006E-3</v>
      </c>
      <c r="AM140" s="194">
        <f t="shared" si="104"/>
        <v>0</v>
      </c>
      <c r="AN140" s="19">
        <f ca="1"/>
        <v>0</v>
      </c>
      <c r="AO140" s="208">
        <f t="shared" ca="1" si="105"/>
        <v>0</v>
      </c>
      <c r="AP140" s="207"/>
      <c r="AQ140" s="194"/>
      <c r="AR140" s="198" cm="1">
        <f t="array" ref="AR140">IFERROR(MATCH(TRUE,INDEX($B$14:$B$117&gt;=AQ140,0),0),"")</f>
        <v>1</v>
      </c>
      <c r="AS140" s="194">
        <f t="shared" ca="1" si="106"/>
        <v>3.2000000000000006E-3</v>
      </c>
      <c r="AV140" s="194">
        <f t="shared" si="107"/>
        <v>0</v>
      </c>
      <c r="AW140" s="19">
        <f ca="1"/>
        <v>0</v>
      </c>
      <c r="AX140" s="208">
        <f t="shared" ca="1" si="108"/>
        <v>0</v>
      </c>
      <c r="AY140" s="207"/>
      <c r="AZ140" s="194"/>
      <c r="BA140" s="198" cm="1">
        <f t="array" ref="BA140">IFERROR(MATCH(TRUE,INDEX($B$14:$B$117&gt;=AZ140,0),0),"")</f>
        <v>1</v>
      </c>
      <c r="BB140" s="194">
        <f t="shared" ca="1" si="109"/>
        <v>3.2000000000000006E-3</v>
      </c>
      <c r="BE140" s="194">
        <f t="shared" si="110"/>
        <v>0</v>
      </c>
      <c r="BF140" s="19">
        <f ca="1"/>
        <v>0</v>
      </c>
      <c r="BG140" s="208">
        <f t="shared" ca="1" si="111"/>
        <v>0</v>
      </c>
      <c r="BH140" s="207"/>
      <c r="BI140" s="194"/>
      <c r="BJ140" s="198" cm="1">
        <f t="array" ref="BJ140">IFERROR(MATCH(TRUE,INDEX($B$14:$B$117&gt;=BI140,0),0),"")</f>
        <v>1</v>
      </c>
      <c r="BK140" s="194">
        <f t="shared" ca="1" si="112"/>
        <v>3.2000000000000006E-3</v>
      </c>
      <c r="BN140" s="194">
        <f t="shared" si="113"/>
        <v>0</v>
      </c>
      <c r="BO140" s="19">
        <f ca="1"/>
        <v>0</v>
      </c>
      <c r="BP140" s="208">
        <f t="shared" ca="1" si="114"/>
        <v>0</v>
      </c>
      <c r="BQ140" s="207"/>
      <c r="BR140" s="194"/>
      <c r="BS140" s="198" cm="1">
        <f t="array" ref="BS140">IFERROR(MATCH(TRUE,INDEX($B$14:$B$117&gt;=BR140,0),0),"")</f>
        <v>1</v>
      </c>
      <c r="BT140" s="194">
        <f t="shared" ca="1" si="115"/>
        <v>3.2000000000000006E-3</v>
      </c>
      <c r="BW140" s="194">
        <f t="shared" si="116"/>
        <v>0</v>
      </c>
      <c r="BX140" s="19">
        <f ca="1"/>
        <v>0</v>
      </c>
      <c r="BY140" s="208">
        <f t="shared" ca="1" si="117"/>
        <v>0</v>
      </c>
      <c r="BZ140" s="207"/>
      <c r="CA140" s="194"/>
      <c r="CB140" s="198" cm="1">
        <f t="array" ref="CB140">IFERROR(MATCH(TRUE,INDEX($B$14:$B$117&gt;=CA140,0),0),"")</f>
        <v>1</v>
      </c>
      <c r="CC140" s="194">
        <f t="shared" ca="1" si="118"/>
        <v>3.2000000000000006E-3</v>
      </c>
      <c r="CF140" s="194">
        <f t="shared" si="119"/>
        <v>0</v>
      </c>
      <c r="CG140" s="19">
        <f ca="1"/>
        <v>0</v>
      </c>
      <c r="CH140" s="208">
        <f t="shared" ca="1" si="120"/>
        <v>0</v>
      </c>
      <c r="CI140" s="207"/>
      <c r="CJ140" s="194"/>
      <c r="CK140" s="198" cm="1">
        <f t="array" ref="CK140">IFERROR(MATCH(TRUE,INDEX($B$14:$B$117&gt;=CJ140,0),0),"")</f>
        <v>1</v>
      </c>
      <c r="CL140" s="194">
        <f t="shared" ca="1" si="121"/>
        <v>3.2000000000000006E-3</v>
      </c>
      <c r="CO140" s="194">
        <f t="shared" si="122"/>
        <v>0</v>
      </c>
      <c r="CP140" s="19">
        <f ca="1"/>
        <v>0</v>
      </c>
      <c r="CQ140" s="208">
        <f t="shared" ca="1" si="123"/>
        <v>0</v>
      </c>
      <c r="CR140" s="207"/>
      <c r="CS140" s="194"/>
      <c r="CT140" s="198" cm="1">
        <f t="array" ref="CT140">IFERROR(MATCH(TRUE,INDEX($B$14:$B$117&gt;=CS140,0),0),"")</f>
        <v>1</v>
      </c>
      <c r="CU140" s="194">
        <f t="shared" ca="1" si="124"/>
        <v>3.2000000000000006E-3</v>
      </c>
      <c r="CX140" s="194">
        <f t="shared" si="125"/>
        <v>0</v>
      </c>
      <c r="CY140" s="19" t="e">
        <f ca="1"/>
        <v>#N/A</v>
      </c>
      <c r="CZ140" s="208" t="e">
        <f t="shared" ca="1" si="126"/>
        <v>#N/A</v>
      </c>
      <c r="DA140" s="207"/>
      <c r="DB140" s="194"/>
      <c r="DC140" s="198" cm="1">
        <f t="array" ref="DC140">IFERROR(MATCH(TRUE,INDEX($B$14:$B$117&gt;=DB140,0),0),"")</f>
        <v>1</v>
      </c>
      <c r="DD140" s="194">
        <f t="shared" ca="1" si="127"/>
        <v>3.2000000000000006E-3</v>
      </c>
      <c r="DG140" s="194">
        <f t="shared" si="128"/>
        <v>0</v>
      </c>
      <c r="DH140" s="19" t="e">
        <f ca="1"/>
        <v>#N/A</v>
      </c>
      <c r="DI140" s="208" t="e">
        <f t="shared" ca="1" si="129"/>
        <v>#N/A</v>
      </c>
      <c r="DJ140" s="207"/>
      <c r="DK140" s="194"/>
      <c r="DL140" s="198" cm="1">
        <f t="array" ref="DL140">IFERROR(MATCH(TRUE,INDEX($B$14:$B$117&gt;=DK140,0),0),"")</f>
        <v>1</v>
      </c>
      <c r="DM140" s="194">
        <f t="shared" ca="1" si="130"/>
        <v>3.2000000000000006E-3</v>
      </c>
      <c r="DP140" s="194">
        <f t="shared" si="131"/>
        <v>0</v>
      </c>
      <c r="DQ140" s="19" t="e">
        <f ca="1"/>
        <v>#N/A</v>
      </c>
      <c r="DR140" s="208" t="e">
        <f t="shared" ca="1" si="132"/>
        <v>#N/A</v>
      </c>
      <c r="DS140" s="207"/>
      <c r="DT140" s="194"/>
      <c r="DU140" s="198" cm="1">
        <f t="array" ref="DU140">IFERROR(MATCH(TRUE,INDEX($B$14:$B$117&gt;=DT140,0),0),"")</f>
        <v>1</v>
      </c>
      <c r="DV140" s="194">
        <f t="shared" ca="1" si="133"/>
        <v>3.2000000000000006E-3</v>
      </c>
      <c r="DY140" s="194">
        <f t="shared" si="134"/>
        <v>0</v>
      </c>
      <c r="DZ140" s="19" t="e">
        <f ca="1"/>
        <v>#N/A</v>
      </c>
      <c r="EA140" s="208" t="e">
        <f t="shared" ca="1" si="135"/>
        <v>#N/A</v>
      </c>
      <c r="EB140" s="207"/>
      <c r="EC140" s="194"/>
      <c r="ED140" s="198" cm="1">
        <f t="array" ref="ED140">IFERROR(MATCH(TRUE,INDEX($B$14:$B$117&gt;=EC140,0),0),"")</f>
        <v>1</v>
      </c>
      <c r="EE140" s="194">
        <f t="shared" ca="1" si="136"/>
        <v>3.2000000000000006E-3</v>
      </c>
      <c r="EH140" s="194">
        <f t="shared" si="137"/>
        <v>0</v>
      </c>
      <c r="EI140" s="19" t="e">
        <f ca="1"/>
        <v>#N/A</v>
      </c>
      <c r="EJ140" s="208" t="e">
        <f t="shared" ca="1" si="138"/>
        <v>#N/A</v>
      </c>
      <c r="EK140" s="207"/>
      <c r="EL140" s="194"/>
      <c r="EM140" s="198" cm="1">
        <f t="array" ref="EM140">IFERROR(MATCH(TRUE,INDEX($B$14:$B$117&gt;=EL140,0),0),"")</f>
        <v>1</v>
      </c>
      <c r="EN140" s="194">
        <f t="shared" ca="1" si="139"/>
        <v>3.2000000000000006E-3</v>
      </c>
      <c r="EQ140" s="194">
        <f t="shared" si="140"/>
        <v>0</v>
      </c>
      <c r="ER140" s="19" t="e">
        <f ca="1"/>
        <v>#N/A</v>
      </c>
      <c r="ES140" s="208" t="e">
        <f t="shared" ca="1" si="141"/>
        <v>#N/A</v>
      </c>
      <c r="ET140" s="207"/>
      <c r="EU140" s="194"/>
      <c r="EV140" s="198" cm="1">
        <f t="array" ref="EV140">IFERROR(MATCH(TRUE,INDEX($B$14:$B$117&gt;=EU140,0),0),"")</f>
        <v>1</v>
      </c>
      <c r="EW140" s="194">
        <f t="shared" ca="1" si="142"/>
        <v>3.2000000000000006E-3</v>
      </c>
      <c r="EZ140" s="194">
        <f t="shared" si="143"/>
        <v>0</v>
      </c>
      <c r="FA140" s="19" t="e">
        <f ca="1"/>
        <v>#N/A</v>
      </c>
      <c r="FB140" s="208" t="e">
        <f t="shared" ca="1" si="144"/>
        <v>#N/A</v>
      </c>
      <c r="FC140" s="207"/>
      <c r="FD140" s="194"/>
      <c r="FE140" s="198" cm="1">
        <f t="array" ref="FE140">IFERROR(MATCH(TRUE,INDEX($B$14:$B$117&gt;=FD140,0),0),"")</f>
        <v>1</v>
      </c>
      <c r="FF140" s="194">
        <f t="shared" ca="1" si="145"/>
        <v>3.2000000000000006E-3</v>
      </c>
      <c r="FI140" s="194">
        <f t="shared" si="146"/>
        <v>0</v>
      </c>
      <c r="FJ140" s="19" t="e">
        <f ca="1"/>
        <v>#N/A</v>
      </c>
      <c r="FK140" s="208" t="e">
        <f t="shared" ca="1" si="147"/>
        <v>#N/A</v>
      </c>
      <c r="FL140" s="207"/>
      <c r="FM140" s="194"/>
      <c r="FN140" s="198" cm="1">
        <f t="array" ref="FN140">IFERROR(MATCH(TRUE,INDEX($B$14:$B$117&gt;=FM140,0),0),"")</f>
        <v>1</v>
      </c>
      <c r="FO140" s="194">
        <f t="shared" ca="1" si="148"/>
        <v>3.2000000000000006E-3</v>
      </c>
      <c r="FR140" s="194">
        <f t="shared" si="149"/>
        <v>0</v>
      </c>
      <c r="FS140" s="19" t="e">
        <f ca="1"/>
        <v>#N/A</v>
      </c>
      <c r="FT140" s="208" t="e">
        <f t="shared" ca="1" si="150"/>
        <v>#N/A</v>
      </c>
      <c r="FU140" s="207"/>
      <c r="FV140" s="194"/>
      <c r="FW140" s="198" cm="1">
        <f t="array" ref="FW140">IFERROR(MATCH(TRUE,INDEX($B$14:$B$117&gt;=FV140,0),0),"")</f>
        <v>1</v>
      </c>
      <c r="FX140" s="194">
        <f t="shared" ca="1" si="151"/>
        <v>3.2000000000000006E-3</v>
      </c>
      <c r="GA140" s="194">
        <f t="shared" si="152"/>
        <v>0</v>
      </c>
      <c r="GB140" s="19" t="e">
        <f ca="1"/>
        <v>#N/A</v>
      </c>
      <c r="GC140" s="208" t="e">
        <f t="shared" ca="1" si="153"/>
        <v>#N/A</v>
      </c>
    </row>
    <row r="141" spans="6:185" x14ac:dyDescent="0.2">
      <c r="F141" s="207">
        <f ca="1"/>
        <v>127</v>
      </c>
      <c r="G141" s="194">
        <f ca="1"/>
        <v>0.91366906474820153</v>
      </c>
      <c r="H141" s="198" cm="1">
        <f t="array" aca="1" ref="H141" ca="1">IFERROR(MATCH(TRUE,INDEX($B$14:$B$117&gt;=G141,0),0),"")</f>
        <v>96</v>
      </c>
      <c r="I141" s="194">
        <f t="shared" ca="1" si="98"/>
        <v>0.93650935251798595</v>
      </c>
      <c r="L141" s="194">
        <f t="shared" si="154"/>
        <v>0</v>
      </c>
      <c r="M141" s="19">
        <f ca="1"/>
        <v>0</v>
      </c>
      <c r="N141" s="208">
        <f t="shared" ca="1" si="155"/>
        <v>0</v>
      </c>
      <c r="O141" s="207"/>
      <c r="P141" s="194"/>
      <c r="Q141" s="198" cm="1">
        <f t="array" ref="Q141">IFERROR(MATCH(TRUE,INDEX($B$14:$B$117&gt;=P141,0),0),"")</f>
        <v>1</v>
      </c>
      <c r="R141" s="194">
        <f t="shared" ca="1" si="99"/>
        <v>3.2000000000000006E-3</v>
      </c>
      <c r="U141" s="194">
        <f t="shared" si="156"/>
        <v>0</v>
      </c>
      <c r="V141" s="19">
        <f ca="1"/>
        <v>0</v>
      </c>
      <c r="W141" s="208">
        <f t="shared" ca="1" si="157"/>
        <v>0</v>
      </c>
      <c r="X141" s="207"/>
      <c r="Y141" s="194"/>
      <c r="Z141" s="198" cm="1">
        <f t="array" ref="Z141">IFERROR(MATCH(TRUE,INDEX($B$14:$B$117&gt;=Y141,0),0),"")</f>
        <v>1</v>
      </c>
      <c r="AA141" s="194">
        <f t="shared" ca="1" si="100"/>
        <v>3.2000000000000006E-3</v>
      </c>
      <c r="AD141" s="194">
        <f t="shared" si="101"/>
        <v>0</v>
      </c>
      <c r="AE141" s="19">
        <f ca="1"/>
        <v>0</v>
      </c>
      <c r="AF141" s="208">
        <f t="shared" ca="1" si="102"/>
        <v>0</v>
      </c>
      <c r="AG141" s="207"/>
      <c r="AH141" s="194"/>
      <c r="AI141" s="198" cm="1">
        <f t="array" ref="AI141">IFERROR(MATCH(TRUE,INDEX($B$14:$B$117&gt;=AH141,0),0),"")</f>
        <v>1</v>
      </c>
      <c r="AJ141" s="194">
        <f t="shared" ca="1" si="103"/>
        <v>3.2000000000000006E-3</v>
      </c>
      <c r="AM141" s="194">
        <f t="shared" si="104"/>
        <v>0</v>
      </c>
      <c r="AN141" s="19">
        <f ca="1"/>
        <v>0</v>
      </c>
      <c r="AO141" s="208">
        <f t="shared" ca="1" si="105"/>
        <v>0</v>
      </c>
      <c r="AP141" s="207"/>
      <c r="AQ141" s="194"/>
      <c r="AR141" s="198" cm="1">
        <f t="array" ref="AR141">IFERROR(MATCH(TRUE,INDEX($B$14:$B$117&gt;=AQ141,0),0),"")</f>
        <v>1</v>
      </c>
      <c r="AS141" s="194">
        <f t="shared" ca="1" si="106"/>
        <v>3.2000000000000006E-3</v>
      </c>
      <c r="AV141" s="194">
        <f t="shared" si="107"/>
        <v>0</v>
      </c>
      <c r="AW141" s="19">
        <f ca="1"/>
        <v>0</v>
      </c>
      <c r="AX141" s="208">
        <f t="shared" ca="1" si="108"/>
        <v>0</v>
      </c>
      <c r="AY141" s="207"/>
      <c r="AZ141" s="194"/>
      <c r="BA141" s="198" cm="1">
        <f t="array" ref="BA141">IFERROR(MATCH(TRUE,INDEX($B$14:$B$117&gt;=AZ141,0),0),"")</f>
        <v>1</v>
      </c>
      <c r="BB141" s="194">
        <f t="shared" ca="1" si="109"/>
        <v>3.2000000000000006E-3</v>
      </c>
      <c r="BE141" s="194">
        <f t="shared" si="110"/>
        <v>0</v>
      </c>
      <c r="BF141" s="19">
        <f ca="1"/>
        <v>0</v>
      </c>
      <c r="BG141" s="208">
        <f t="shared" ca="1" si="111"/>
        <v>0</v>
      </c>
      <c r="BH141" s="207"/>
      <c r="BI141" s="194"/>
      <c r="BJ141" s="198" cm="1">
        <f t="array" ref="BJ141">IFERROR(MATCH(TRUE,INDEX($B$14:$B$117&gt;=BI141,0),0),"")</f>
        <v>1</v>
      </c>
      <c r="BK141" s="194">
        <f t="shared" ca="1" si="112"/>
        <v>3.2000000000000006E-3</v>
      </c>
      <c r="BN141" s="194">
        <f t="shared" si="113"/>
        <v>0</v>
      </c>
      <c r="BO141" s="19">
        <f ca="1"/>
        <v>0</v>
      </c>
      <c r="BP141" s="208">
        <f t="shared" ca="1" si="114"/>
        <v>0</v>
      </c>
      <c r="BQ141" s="207"/>
      <c r="BR141" s="194"/>
      <c r="BS141" s="198" cm="1">
        <f t="array" ref="BS141">IFERROR(MATCH(TRUE,INDEX($B$14:$B$117&gt;=BR141,0),0),"")</f>
        <v>1</v>
      </c>
      <c r="BT141" s="194">
        <f t="shared" ca="1" si="115"/>
        <v>3.2000000000000006E-3</v>
      </c>
      <c r="BW141" s="194">
        <f t="shared" si="116"/>
        <v>0</v>
      </c>
      <c r="BX141" s="19">
        <f ca="1"/>
        <v>0</v>
      </c>
      <c r="BY141" s="208">
        <f t="shared" ca="1" si="117"/>
        <v>0</v>
      </c>
      <c r="BZ141" s="207"/>
      <c r="CA141" s="194"/>
      <c r="CB141" s="198" cm="1">
        <f t="array" ref="CB141">IFERROR(MATCH(TRUE,INDEX($B$14:$B$117&gt;=CA141,0),0),"")</f>
        <v>1</v>
      </c>
      <c r="CC141" s="194">
        <f t="shared" ca="1" si="118"/>
        <v>3.2000000000000006E-3</v>
      </c>
      <c r="CF141" s="194">
        <f t="shared" si="119"/>
        <v>0</v>
      </c>
      <c r="CG141" s="19">
        <f ca="1"/>
        <v>0</v>
      </c>
      <c r="CH141" s="208">
        <f t="shared" ca="1" si="120"/>
        <v>0</v>
      </c>
      <c r="CI141" s="207"/>
      <c r="CJ141" s="194"/>
      <c r="CK141" s="198" cm="1">
        <f t="array" ref="CK141">IFERROR(MATCH(TRUE,INDEX($B$14:$B$117&gt;=CJ141,0),0),"")</f>
        <v>1</v>
      </c>
      <c r="CL141" s="194">
        <f t="shared" ca="1" si="121"/>
        <v>3.2000000000000006E-3</v>
      </c>
      <c r="CO141" s="194">
        <f t="shared" si="122"/>
        <v>0</v>
      </c>
      <c r="CP141" s="19">
        <f ca="1"/>
        <v>0</v>
      </c>
      <c r="CQ141" s="208">
        <f t="shared" ca="1" si="123"/>
        <v>0</v>
      </c>
      <c r="CR141" s="207"/>
      <c r="CS141" s="194"/>
      <c r="CT141" s="198" cm="1">
        <f t="array" ref="CT141">IFERROR(MATCH(TRUE,INDEX($B$14:$B$117&gt;=CS141,0),0),"")</f>
        <v>1</v>
      </c>
      <c r="CU141" s="194">
        <f t="shared" ca="1" si="124"/>
        <v>3.2000000000000006E-3</v>
      </c>
      <c r="CX141" s="194">
        <f t="shared" si="125"/>
        <v>0</v>
      </c>
      <c r="CY141" s="19" t="e">
        <f ca="1"/>
        <v>#N/A</v>
      </c>
      <c r="CZ141" s="208" t="e">
        <f t="shared" ca="1" si="126"/>
        <v>#N/A</v>
      </c>
      <c r="DA141" s="207"/>
      <c r="DB141" s="194"/>
      <c r="DC141" s="198" cm="1">
        <f t="array" ref="DC141">IFERROR(MATCH(TRUE,INDEX($B$14:$B$117&gt;=DB141,0),0),"")</f>
        <v>1</v>
      </c>
      <c r="DD141" s="194">
        <f t="shared" ca="1" si="127"/>
        <v>3.2000000000000006E-3</v>
      </c>
      <c r="DG141" s="194">
        <f t="shared" si="128"/>
        <v>0</v>
      </c>
      <c r="DH141" s="19" t="e">
        <f ca="1"/>
        <v>#N/A</v>
      </c>
      <c r="DI141" s="208" t="e">
        <f t="shared" ca="1" si="129"/>
        <v>#N/A</v>
      </c>
      <c r="DJ141" s="207"/>
      <c r="DK141" s="194"/>
      <c r="DL141" s="198" cm="1">
        <f t="array" ref="DL141">IFERROR(MATCH(TRUE,INDEX($B$14:$B$117&gt;=DK141,0),0),"")</f>
        <v>1</v>
      </c>
      <c r="DM141" s="194">
        <f t="shared" ca="1" si="130"/>
        <v>3.2000000000000006E-3</v>
      </c>
      <c r="DP141" s="194">
        <f t="shared" si="131"/>
        <v>0</v>
      </c>
      <c r="DQ141" s="19" t="e">
        <f ca="1"/>
        <v>#N/A</v>
      </c>
      <c r="DR141" s="208" t="e">
        <f t="shared" ca="1" si="132"/>
        <v>#N/A</v>
      </c>
      <c r="DS141" s="207"/>
      <c r="DT141" s="194"/>
      <c r="DU141" s="198" cm="1">
        <f t="array" ref="DU141">IFERROR(MATCH(TRUE,INDEX($B$14:$B$117&gt;=DT141,0),0),"")</f>
        <v>1</v>
      </c>
      <c r="DV141" s="194">
        <f t="shared" ca="1" si="133"/>
        <v>3.2000000000000006E-3</v>
      </c>
      <c r="DY141" s="194">
        <f t="shared" si="134"/>
        <v>0</v>
      </c>
      <c r="DZ141" s="19" t="e">
        <f ca="1"/>
        <v>#N/A</v>
      </c>
      <c r="EA141" s="208" t="e">
        <f t="shared" ca="1" si="135"/>
        <v>#N/A</v>
      </c>
      <c r="EB141" s="207"/>
      <c r="EC141" s="194"/>
      <c r="ED141" s="198" cm="1">
        <f t="array" ref="ED141">IFERROR(MATCH(TRUE,INDEX($B$14:$B$117&gt;=EC141,0),0),"")</f>
        <v>1</v>
      </c>
      <c r="EE141" s="194">
        <f t="shared" ca="1" si="136"/>
        <v>3.2000000000000006E-3</v>
      </c>
      <c r="EH141" s="194">
        <f t="shared" si="137"/>
        <v>0</v>
      </c>
      <c r="EI141" s="19" t="e">
        <f ca="1"/>
        <v>#N/A</v>
      </c>
      <c r="EJ141" s="208" t="e">
        <f t="shared" ca="1" si="138"/>
        <v>#N/A</v>
      </c>
      <c r="EK141" s="207"/>
      <c r="EL141" s="194"/>
      <c r="EM141" s="198" cm="1">
        <f t="array" ref="EM141">IFERROR(MATCH(TRUE,INDEX($B$14:$B$117&gt;=EL141,0),0),"")</f>
        <v>1</v>
      </c>
      <c r="EN141" s="194">
        <f t="shared" ca="1" si="139"/>
        <v>3.2000000000000006E-3</v>
      </c>
      <c r="EQ141" s="194">
        <f t="shared" si="140"/>
        <v>0</v>
      </c>
      <c r="ER141" s="19" t="e">
        <f ca="1"/>
        <v>#N/A</v>
      </c>
      <c r="ES141" s="208" t="e">
        <f t="shared" ca="1" si="141"/>
        <v>#N/A</v>
      </c>
      <c r="ET141" s="207"/>
      <c r="EU141" s="194"/>
      <c r="EV141" s="198" cm="1">
        <f t="array" ref="EV141">IFERROR(MATCH(TRUE,INDEX($B$14:$B$117&gt;=EU141,0),0),"")</f>
        <v>1</v>
      </c>
      <c r="EW141" s="194">
        <f t="shared" ca="1" si="142"/>
        <v>3.2000000000000006E-3</v>
      </c>
      <c r="EZ141" s="194">
        <f t="shared" si="143"/>
        <v>0</v>
      </c>
      <c r="FA141" s="19" t="e">
        <f ca="1"/>
        <v>#N/A</v>
      </c>
      <c r="FB141" s="208" t="e">
        <f t="shared" ca="1" si="144"/>
        <v>#N/A</v>
      </c>
      <c r="FC141" s="207"/>
      <c r="FD141" s="194"/>
      <c r="FE141" s="198" cm="1">
        <f t="array" ref="FE141">IFERROR(MATCH(TRUE,INDEX($B$14:$B$117&gt;=FD141,0),0),"")</f>
        <v>1</v>
      </c>
      <c r="FF141" s="194">
        <f t="shared" ca="1" si="145"/>
        <v>3.2000000000000006E-3</v>
      </c>
      <c r="FI141" s="194">
        <f t="shared" si="146"/>
        <v>0</v>
      </c>
      <c r="FJ141" s="19" t="e">
        <f ca="1"/>
        <v>#N/A</v>
      </c>
      <c r="FK141" s="208" t="e">
        <f t="shared" ca="1" si="147"/>
        <v>#N/A</v>
      </c>
      <c r="FL141" s="207"/>
      <c r="FM141" s="194"/>
      <c r="FN141" s="198" cm="1">
        <f t="array" ref="FN141">IFERROR(MATCH(TRUE,INDEX($B$14:$B$117&gt;=FM141,0),0),"")</f>
        <v>1</v>
      </c>
      <c r="FO141" s="194">
        <f t="shared" ca="1" si="148"/>
        <v>3.2000000000000006E-3</v>
      </c>
      <c r="FR141" s="194">
        <f t="shared" si="149"/>
        <v>0</v>
      </c>
      <c r="FS141" s="19" t="e">
        <f ca="1"/>
        <v>#N/A</v>
      </c>
      <c r="FT141" s="208" t="e">
        <f t="shared" ca="1" si="150"/>
        <v>#N/A</v>
      </c>
      <c r="FU141" s="207"/>
      <c r="FV141" s="194"/>
      <c r="FW141" s="198" cm="1">
        <f t="array" ref="FW141">IFERROR(MATCH(TRUE,INDEX($B$14:$B$117&gt;=FV141,0),0),"")</f>
        <v>1</v>
      </c>
      <c r="FX141" s="194">
        <f t="shared" ca="1" si="151"/>
        <v>3.2000000000000006E-3</v>
      </c>
      <c r="GA141" s="194">
        <f t="shared" si="152"/>
        <v>0</v>
      </c>
      <c r="GB141" s="19" t="e">
        <f ca="1"/>
        <v>#N/A</v>
      </c>
      <c r="GC141" s="208" t="e">
        <f t="shared" ca="1" si="153"/>
        <v>#N/A</v>
      </c>
    </row>
    <row r="142" spans="6:185" x14ac:dyDescent="0.2">
      <c r="F142" s="207">
        <f ca="1"/>
        <v>128</v>
      </c>
      <c r="G142" s="194">
        <f ca="1"/>
        <v>0.92086330935251803</v>
      </c>
      <c r="H142" s="198" cm="1">
        <f t="array" aca="1" ref="H142" ca="1">IFERROR(MATCH(TRUE,INDEX($B$14:$B$117&gt;=G142,0),0),"")</f>
        <v>96</v>
      </c>
      <c r="I142" s="194">
        <f t="shared" ref="I142:I205" ca="1" si="158">IFERROR(IF(ROUND(G142,3)=1,1,FORECAST(G142,OFFSET($C$14,H142-1,0,2),OFFSET($B$14,H142-1,0,2))),I141+(1-I141)/($K$4-F142))</f>
        <v>0.94206690647482039</v>
      </c>
      <c r="L142" s="194">
        <f t="shared" si="154"/>
        <v>0</v>
      </c>
      <c r="M142" s="19">
        <f ca="1"/>
        <v>0</v>
      </c>
      <c r="N142" s="208">
        <f t="shared" ca="1" si="155"/>
        <v>0</v>
      </c>
      <c r="O142" s="207"/>
      <c r="P142" s="194"/>
      <c r="Q142" s="198" cm="1">
        <f t="array" ref="Q142">IFERROR(MATCH(TRUE,INDEX($B$14:$B$117&gt;=P142,0),0),"")</f>
        <v>1</v>
      </c>
      <c r="R142" s="194">
        <f t="shared" ref="R142:R205" ca="1" si="159">IFERROR(IF(ROUND(P142,3)=1,1,FORECAST(P142,OFFSET($C$14,Q142-1,0,2),OFFSET($B$14,Q142-1,0,2))),R141+(1-R141)/($K$4-O142))</f>
        <v>3.2000000000000006E-3</v>
      </c>
      <c r="U142" s="194">
        <f t="shared" si="156"/>
        <v>0</v>
      </c>
      <c r="V142" s="19">
        <f ca="1"/>
        <v>0</v>
      </c>
      <c r="W142" s="208">
        <f t="shared" ca="1" si="157"/>
        <v>0</v>
      </c>
      <c r="X142" s="207"/>
      <c r="Y142" s="194"/>
      <c r="Z142" s="198" cm="1">
        <f t="array" ref="Z142">IFERROR(MATCH(TRUE,INDEX($B$14:$B$117&gt;=Y142,0),0),"")</f>
        <v>1</v>
      </c>
      <c r="AA142" s="194">
        <f t="shared" ref="AA142:AA205" ca="1" si="160">IFERROR(IF(ROUND(Y142,3)=1,1,FORECAST(Y142,OFFSET($C$14,Z142-1,0,2),OFFSET($B$14,Z142-1,0,2))),AA141+(1-AA141)/($K$4-X142))</f>
        <v>3.2000000000000006E-3</v>
      </c>
      <c r="AD142" s="194">
        <f t="shared" ref="AD142:AD205" si="161">IF(AC142-AC141&lt;0,0,AC142-AC141)</f>
        <v>0</v>
      </c>
      <c r="AE142" s="19">
        <f ca="1"/>
        <v>0</v>
      </c>
      <c r="AF142" s="208">
        <f t="shared" ref="AF142:AF205" ca="1" si="162">(AE142*(1+AC$3)^((AC$4-AB142)/12))-AE142</f>
        <v>0</v>
      </c>
      <c r="AG142" s="207"/>
      <c r="AH142" s="194"/>
      <c r="AI142" s="198" cm="1">
        <f t="array" ref="AI142">IFERROR(MATCH(TRUE,INDEX($B$14:$B$117&gt;=AH142,0),0),"")</f>
        <v>1</v>
      </c>
      <c r="AJ142" s="194">
        <f t="shared" ref="AJ142:AJ205" ca="1" si="163">IFERROR(IF(ROUND(AH142,3)=1,1,FORECAST(AH142,OFFSET($C$14,AI142-1,0,2),OFFSET($B$14,AI142-1,0,2))),AJ141+(1-AJ141)/($K$4-AG142))</f>
        <v>3.2000000000000006E-3</v>
      </c>
      <c r="AM142" s="194">
        <f t="shared" ref="AM142:AM205" si="164">IF(AL142-AL141&lt;0,0,AL142-AL141)</f>
        <v>0</v>
      </c>
      <c r="AN142" s="19">
        <f ca="1"/>
        <v>0</v>
      </c>
      <c r="AO142" s="208">
        <f t="shared" ref="AO142:AO205" ca="1" si="165">(AN142*(1+AL$3)^((AL$4-AK142)/12))-AN142</f>
        <v>0</v>
      </c>
      <c r="AP142" s="207"/>
      <c r="AQ142" s="194"/>
      <c r="AR142" s="198" cm="1">
        <f t="array" ref="AR142">IFERROR(MATCH(TRUE,INDEX($B$14:$B$117&gt;=AQ142,0),0),"")</f>
        <v>1</v>
      </c>
      <c r="AS142" s="194">
        <f t="shared" ref="AS142:AS205" ca="1" si="166">IFERROR(IF(ROUND(AQ142,3)=1,1,FORECAST(AQ142,OFFSET($C$14,AR142-1,0,2),OFFSET($B$14,AR142-1,0,2))),AS141+(1-AS141)/($K$4-AP142))</f>
        <v>3.2000000000000006E-3</v>
      </c>
      <c r="AV142" s="194">
        <f t="shared" ref="AV142:AV205" si="167">IF(AU142-AU141&lt;0,0,AU142-AU141)</f>
        <v>0</v>
      </c>
      <c r="AW142" s="19">
        <f ca="1"/>
        <v>0</v>
      </c>
      <c r="AX142" s="208">
        <f t="shared" ref="AX142:AX205" ca="1" si="168">(AW142*(1+AU$3)^((AU$4-AT142)/12))-AW142</f>
        <v>0</v>
      </c>
      <c r="AY142" s="207"/>
      <c r="AZ142" s="194"/>
      <c r="BA142" s="198" cm="1">
        <f t="array" ref="BA142">IFERROR(MATCH(TRUE,INDEX($B$14:$B$117&gt;=AZ142,0),0),"")</f>
        <v>1</v>
      </c>
      <c r="BB142" s="194">
        <f t="shared" ref="BB142:BB205" ca="1" si="169">IFERROR(IF(ROUND(AZ142,3)=1,1,FORECAST(AZ142,OFFSET($C$14,BA142-1,0,2),OFFSET($B$14,BA142-1,0,2))),BB141+(1-BB141)/($K$4-AY142))</f>
        <v>3.2000000000000006E-3</v>
      </c>
      <c r="BE142" s="194">
        <f t="shared" ref="BE142:BE205" si="170">IF(BD142-BD141&lt;0,0,BD142-BD141)</f>
        <v>0</v>
      </c>
      <c r="BF142" s="19">
        <f ca="1"/>
        <v>0</v>
      </c>
      <c r="BG142" s="208">
        <f t="shared" ref="BG142:BG205" ca="1" si="171">(BF142*(1+BD$3)^((BD$4-BC142)/12))-BF142</f>
        <v>0</v>
      </c>
      <c r="BH142" s="207"/>
      <c r="BI142" s="194"/>
      <c r="BJ142" s="198" cm="1">
        <f t="array" ref="BJ142">IFERROR(MATCH(TRUE,INDEX($B$14:$B$117&gt;=BI142,0),0),"")</f>
        <v>1</v>
      </c>
      <c r="BK142" s="194">
        <f t="shared" ref="BK142:BK205" ca="1" si="172">IFERROR(IF(ROUND(BI142,3)=1,1,FORECAST(BI142,OFFSET($C$14,BJ142-1,0,2),OFFSET($B$14,BJ142-1,0,2))),BK141+(1-BK141)/($K$4-BH142))</f>
        <v>3.2000000000000006E-3</v>
      </c>
      <c r="BN142" s="194">
        <f t="shared" ref="BN142:BN205" si="173">IF(BM142-BM141&lt;0,0,BM142-BM141)</f>
        <v>0</v>
      </c>
      <c r="BO142" s="19">
        <f ca="1"/>
        <v>0</v>
      </c>
      <c r="BP142" s="208">
        <f t="shared" ref="BP142:BP205" ca="1" si="174">(BO142*(1+BM$3)^((BM$4-BL142)/12))-BO142</f>
        <v>0</v>
      </c>
      <c r="BQ142" s="207"/>
      <c r="BR142" s="194"/>
      <c r="BS142" s="198" cm="1">
        <f t="array" ref="BS142">IFERROR(MATCH(TRUE,INDEX($B$14:$B$117&gt;=BR142,0),0),"")</f>
        <v>1</v>
      </c>
      <c r="BT142" s="194">
        <f t="shared" ref="BT142:BT205" ca="1" si="175">IFERROR(IF(ROUND(BR142,3)=1,1,FORECAST(BR142,OFFSET($C$14,BS142-1,0,2),OFFSET($B$14,BS142-1,0,2))),BT141+(1-BT141)/($K$4-BQ142))</f>
        <v>3.2000000000000006E-3</v>
      </c>
      <c r="BW142" s="194">
        <f t="shared" ref="BW142:BW205" si="176">IF(BV142-BV141&lt;0,0,BV142-BV141)</f>
        <v>0</v>
      </c>
      <c r="BX142" s="19">
        <f ca="1"/>
        <v>0</v>
      </c>
      <c r="BY142" s="208">
        <f t="shared" ref="BY142:BY205" ca="1" si="177">(BX142*(1+BV$3)^((BV$4-BU142)/12))-BX142</f>
        <v>0</v>
      </c>
      <c r="BZ142" s="207"/>
      <c r="CA142" s="194"/>
      <c r="CB142" s="198" cm="1">
        <f t="array" ref="CB142">IFERROR(MATCH(TRUE,INDEX($B$14:$B$117&gt;=CA142,0),0),"")</f>
        <v>1</v>
      </c>
      <c r="CC142" s="194">
        <f t="shared" ref="CC142:CC205" ca="1" si="178">IFERROR(IF(ROUND(CA142,3)=1,1,FORECAST(CA142,OFFSET($C$14,CB142-1,0,2),OFFSET($B$14,CB142-1,0,2))),CC141+(1-CC141)/($K$4-BZ142))</f>
        <v>3.2000000000000006E-3</v>
      </c>
      <c r="CF142" s="194">
        <f t="shared" ref="CF142:CF205" si="179">IF(CE142-CE141&lt;0,0,CE142-CE141)</f>
        <v>0</v>
      </c>
      <c r="CG142" s="19">
        <f ca="1"/>
        <v>0</v>
      </c>
      <c r="CH142" s="208">
        <f t="shared" ref="CH142:CH205" ca="1" si="180">(CG142*(1+CE$3)^((CE$4-CD142)/12))-CG142</f>
        <v>0</v>
      </c>
      <c r="CI142" s="207"/>
      <c r="CJ142" s="194"/>
      <c r="CK142" s="198" cm="1">
        <f t="array" ref="CK142">IFERROR(MATCH(TRUE,INDEX($B$14:$B$117&gt;=CJ142,0),0),"")</f>
        <v>1</v>
      </c>
      <c r="CL142" s="194">
        <f t="shared" ref="CL142:CL205" ca="1" si="181">IFERROR(IF(ROUND(CJ142,3)=1,1,FORECAST(CJ142,OFFSET($C$14,CK142-1,0,2),OFFSET($B$14,CK142-1,0,2))),CL141+(1-CL141)/($K$4-CI142))</f>
        <v>3.2000000000000006E-3</v>
      </c>
      <c r="CO142" s="194">
        <f t="shared" ref="CO142:CO205" si="182">IF(CN142-CN141&lt;0,0,CN142-CN141)</f>
        <v>0</v>
      </c>
      <c r="CP142" s="19">
        <f ca="1"/>
        <v>0</v>
      </c>
      <c r="CQ142" s="208">
        <f t="shared" ref="CQ142:CQ205" ca="1" si="183">(CP142*(1+CN$3)^((CN$4-CM142)/12))-CP142</f>
        <v>0</v>
      </c>
      <c r="CR142" s="207"/>
      <c r="CS142" s="194"/>
      <c r="CT142" s="198" cm="1">
        <f t="array" ref="CT142">IFERROR(MATCH(TRUE,INDEX($B$14:$B$117&gt;=CS142,0),0),"")</f>
        <v>1</v>
      </c>
      <c r="CU142" s="194">
        <f t="shared" ref="CU142:CU205" ca="1" si="184">IFERROR(IF(ROUND(CS142,3)=1,1,FORECAST(CS142,OFFSET($C$14,CT142-1,0,2),OFFSET($B$14,CT142-1,0,2))),CU141+(1-CU141)/($K$4-CR142))</f>
        <v>3.2000000000000006E-3</v>
      </c>
      <c r="CX142" s="194">
        <f t="shared" ref="CX142:CX205" si="185">IF(CW142-CW141&lt;0,0,CW142-CW141)</f>
        <v>0</v>
      </c>
      <c r="CY142" s="19" t="e">
        <f ca="1"/>
        <v>#N/A</v>
      </c>
      <c r="CZ142" s="208" t="e">
        <f t="shared" ref="CZ142:CZ205" ca="1" si="186">(CY142*(1+CW$3)^((CW$4-CV142)/12))-CY142</f>
        <v>#N/A</v>
      </c>
      <c r="DA142" s="207"/>
      <c r="DB142" s="194"/>
      <c r="DC142" s="198" cm="1">
        <f t="array" ref="DC142">IFERROR(MATCH(TRUE,INDEX($B$14:$B$117&gt;=DB142,0),0),"")</f>
        <v>1</v>
      </c>
      <c r="DD142" s="194">
        <f t="shared" ref="DD142:DD205" ca="1" si="187">IFERROR(IF(ROUND(DB142,3)=1,1,FORECAST(DB142,OFFSET($C$14,DC142-1,0,2),OFFSET($B$14,DC142-1,0,2))),DD141+(1-DD141)/($K$4-DA142))</f>
        <v>3.2000000000000006E-3</v>
      </c>
      <c r="DG142" s="194">
        <f t="shared" ref="DG142:DG205" si="188">IF(DF142-DF141&lt;0,0,DF142-DF141)</f>
        <v>0</v>
      </c>
      <c r="DH142" s="19" t="e">
        <f ca="1"/>
        <v>#N/A</v>
      </c>
      <c r="DI142" s="208" t="e">
        <f t="shared" ref="DI142:DI205" ca="1" si="189">(DH142*(1+DF$3)^((DF$4-DE142)/12))-DH142</f>
        <v>#N/A</v>
      </c>
      <c r="DJ142" s="207"/>
      <c r="DK142" s="194"/>
      <c r="DL142" s="198" cm="1">
        <f t="array" ref="DL142">IFERROR(MATCH(TRUE,INDEX($B$14:$B$117&gt;=DK142,0),0),"")</f>
        <v>1</v>
      </c>
      <c r="DM142" s="194">
        <f t="shared" ref="DM142:DM205" ca="1" si="190">IFERROR(IF(ROUND(DK142,3)=1,1,FORECAST(DK142,OFFSET($C$14,DL142-1,0,2),OFFSET($B$14,DL142-1,0,2))),DM141+(1-DM141)/($K$4-DJ142))</f>
        <v>3.2000000000000006E-3</v>
      </c>
      <c r="DP142" s="194">
        <f t="shared" ref="DP142:DP205" si="191">IF(DO142-DO141&lt;0,0,DO142-DO141)</f>
        <v>0</v>
      </c>
      <c r="DQ142" s="19" t="e">
        <f ca="1"/>
        <v>#N/A</v>
      </c>
      <c r="DR142" s="208" t="e">
        <f t="shared" ref="DR142:DR205" ca="1" si="192">(DQ142*(1+DO$3)^((DO$4-DN142)/12))-DQ142</f>
        <v>#N/A</v>
      </c>
      <c r="DS142" s="207"/>
      <c r="DT142" s="194"/>
      <c r="DU142" s="198" cm="1">
        <f t="array" ref="DU142">IFERROR(MATCH(TRUE,INDEX($B$14:$B$117&gt;=DT142,0),0),"")</f>
        <v>1</v>
      </c>
      <c r="DV142" s="194">
        <f t="shared" ref="DV142:DV205" ca="1" si="193">IFERROR(IF(ROUND(DT142,3)=1,1,FORECAST(DT142,OFFSET($C$14,DU142-1,0,2),OFFSET($B$14,DU142-1,0,2))),DV141+(1-DV141)/($K$4-DS142))</f>
        <v>3.2000000000000006E-3</v>
      </c>
      <c r="DY142" s="194">
        <f t="shared" ref="DY142:DY205" si="194">IF(DX142-DX141&lt;0,0,DX142-DX141)</f>
        <v>0</v>
      </c>
      <c r="DZ142" s="19" t="e">
        <f ca="1"/>
        <v>#N/A</v>
      </c>
      <c r="EA142" s="208" t="e">
        <f t="shared" ref="EA142:EA205" ca="1" si="195">(DZ142*(1+DX$3)^((DX$4-DW142)/12))-DZ142</f>
        <v>#N/A</v>
      </c>
      <c r="EB142" s="207"/>
      <c r="EC142" s="194"/>
      <c r="ED142" s="198" cm="1">
        <f t="array" ref="ED142">IFERROR(MATCH(TRUE,INDEX($B$14:$B$117&gt;=EC142,0),0),"")</f>
        <v>1</v>
      </c>
      <c r="EE142" s="194">
        <f t="shared" ref="EE142:EE205" ca="1" si="196">IFERROR(IF(ROUND(EC142,3)=1,1,FORECAST(EC142,OFFSET($C$14,ED142-1,0,2),OFFSET($B$14,ED142-1,0,2))),EE141+(1-EE141)/($K$4-EB142))</f>
        <v>3.2000000000000006E-3</v>
      </c>
      <c r="EH142" s="194">
        <f t="shared" ref="EH142:EH205" si="197">IF(EG142-EG141&lt;0,0,EG142-EG141)</f>
        <v>0</v>
      </c>
      <c r="EI142" s="19" t="e">
        <f ca="1"/>
        <v>#N/A</v>
      </c>
      <c r="EJ142" s="208" t="e">
        <f t="shared" ref="EJ142:EJ205" ca="1" si="198">(EI142*(1+EG$3)^((EG$4-EF142)/12))-EI142</f>
        <v>#N/A</v>
      </c>
      <c r="EK142" s="207"/>
      <c r="EL142" s="194"/>
      <c r="EM142" s="198" cm="1">
        <f t="array" ref="EM142">IFERROR(MATCH(TRUE,INDEX($B$14:$B$117&gt;=EL142,0),0),"")</f>
        <v>1</v>
      </c>
      <c r="EN142" s="194">
        <f t="shared" ref="EN142:EN205" ca="1" si="199">IFERROR(IF(ROUND(EL142,3)=1,1,FORECAST(EL142,OFFSET($C$14,EM142-1,0,2),OFFSET($B$14,EM142-1,0,2))),EN141+(1-EN141)/($K$4-EK142))</f>
        <v>3.2000000000000006E-3</v>
      </c>
      <c r="EQ142" s="194">
        <f t="shared" ref="EQ142:EQ205" si="200">IF(EP142-EP141&lt;0,0,EP142-EP141)</f>
        <v>0</v>
      </c>
      <c r="ER142" s="19" t="e">
        <f ca="1"/>
        <v>#N/A</v>
      </c>
      <c r="ES142" s="208" t="e">
        <f t="shared" ref="ES142:ES205" ca="1" si="201">(ER142*(1+EP$3)^((EP$4-EO142)/12))-ER142</f>
        <v>#N/A</v>
      </c>
      <c r="ET142" s="207"/>
      <c r="EU142" s="194"/>
      <c r="EV142" s="198" cm="1">
        <f t="array" ref="EV142">IFERROR(MATCH(TRUE,INDEX($B$14:$B$117&gt;=EU142,0),0),"")</f>
        <v>1</v>
      </c>
      <c r="EW142" s="194">
        <f t="shared" ref="EW142:EW205" ca="1" si="202">IFERROR(IF(ROUND(EU142,3)=1,1,FORECAST(EU142,OFFSET($C$14,EV142-1,0,2),OFFSET($B$14,EV142-1,0,2))),EW141+(1-EW141)/($K$4-ET142))</f>
        <v>3.2000000000000006E-3</v>
      </c>
      <c r="EZ142" s="194">
        <f t="shared" ref="EZ142:EZ205" si="203">IF(EY142-EY141&lt;0,0,EY142-EY141)</f>
        <v>0</v>
      </c>
      <c r="FA142" s="19" t="e">
        <f ca="1"/>
        <v>#N/A</v>
      </c>
      <c r="FB142" s="208" t="e">
        <f t="shared" ref="FB142:FB205" ca="1" si="204">(FA142*(1+EY$3)^((EY$4-EX142)/12))-FA142</f>
        <v>#N/A</v>
      </c>
      <c r="FC142" s="207"/>
      <c r="FD142" s="194"/>
      <c r="FE142" s="198" cm="1">
        <f t="array" ref="FE142">IFERROR(MATCH(TRUE,INDEX($B$14:$B$117&gt;=FD142,0),0),"")</f>
        <v>1</v>
      </c>
      <c r="FF142" s="194">
        <f t="shared" ref="FF142:FF205" ca="1" si="205">IFERROR(IF(ROUND(FD142,3)=1,1,FORECAST(FD142,OFFSET($C$14,FE142-1,0,2),OFFSET($B$14,FE142-1,0,2))),FF141+(1-FF141)/($K$4-FC142))</f>
        <v>3.2000000000000006E-3</v>
      </c>
      <c r="FI142" s="194">
        <f t="shared" ref="FI142:FI205" si="206">IF(FH142-FH141&lt;0,0,FH142-FH141)</f>
        <v>0</v>
      </c>
      <c r="FJ142" s="19" t="e">
        <f ca="1"/>
        <v>#N/A</v>
      </c>
      <c r="FK142" s="208" t="e">
        <f t="shared" ref="FK142:FK205" ca="1" si="207">(FJ142*(1+FH$3)^((FH$4-FG142)/12))-FJ142</f>
        <v>#N/A</v>
      </c>
      <c r="FL142" s="207"/>
      <c r="FM142" s="194"/>
      <c r="FN142" s="198" cm="1">
        <f t="array" ref="FN142">IFERROR(MATCH(TRUE,INDEX($B$14:$B$117&gt;=FM142,0),0),"")</f>
        <v>1</v>
      </c>
      <c r="FO142" s="194">
        <f t="shared" ref="FO142:FO205" ca="1" si="208">IFERROR(IF(ROUND(FM142,3)=1,1,FORECAST(FM142,OFFSET($C$14,FN142-1,0,2),OFFSET($B$14,FN142-1,0,2))),FO141+(1-FO141)/($K$4-FL142))</f>
        <v>3.2000000000000006E-3</v>
      </c>
      <c r="FR142" s="194">
        <f t="shared" ref="FR142:FR205" si="209">IF(FQ142-FQ141&lt;0,0,FQ142-FQ141)</f>
        <v>0</v>
      </c>
      <c r="FS142" s="19" t="e">
        <f ca="1"/>
        <v>#N/A</v>
      </c>
      <c r="FT142" s="208" t="e">
        <f t="shared" ref="FT142:FT205" ca="1" si="210">(FS142*(1+FQ$3)^((FQ$4-FP142)/12))-FS142</f>
        <v>#N/A</v>
      </c>
      <c r="FU142" s="207"/>
      <c r="FV142" s="194"/>
      <c r="FW142" s="198" cm="1">
        <f t="array" ref="FW142">IFERROR(MATCH(TRUE,INDEX($B$14:$B$117&gt;=FV142,0),0),"")</f>
        <v>1</v>
      </c>
      <c r="FX142" s="194">
        <f t="shared" ref="FX142:FX205" ca="1" si="211">IFERROR(IF(ROUND(FV142,3)=1,1,FORECAST(FV142,OFFSET($C$14,FW142-1,0,2),OFFSET($B$14,FW142-1,0,2))),FX141+(1-FX141)/($K$4-FU142))</f>
        <v>3.2000000000000006E-3</v>
      </c>
      <c r="GA142" s="194">
        <f t="shared" ref="GA142:GA205" si="212">IF(FZ142-FZ141&lt;0,0,FZ142-FZ141)</f>
        <v>0</v>
      </c>
      <c r="GB142" s="19" t="e">
        <f ca="1"/>
        <v>#N/A</v>
      </c>
      <c r="GC142" s="208" t="e">
        <f t="shared" ref="GC142:GC205" ca="1" si="213">(GB142*(1+FZ$3)^((FZ$4-FY142)/12))-GB142</f>
        <v>#N/A</v>
      </c>
    </row>
    <row r="143" spans="6:185" x14ac:dyDescent="0.2">
      <c r="F143" s="207">
        <f ca="1"/>
        <v>129</v>
      </c>
      <c r="G143" s="194">
        <f ca="1"/>
        <v>0.92805755395683454</v>
      </c>
      <c r="H143" s="198" cm="1">
        <f t="array" aca="1" ref="H143" ca="1">IFERROR(MATCH(TRUE,INDEX($B$14:$B$117&gt;=G143,0),0),"")</f>
        <v>97</v>
      </c>
      <c r="I143" s="194">
        <f t="shared" ca="1" si="158"/>
        <v>0.94762446043165494</v>
      </c>
      <c r="L143" s="194">
        <f t="shared" ref="L143:L206" si="214">IF(K143-K142&lt;0,0,K143-K142)</f>
        <v>0</v>
      </c>
      <c r="M143" s="19">
        <f ca="1"/>
        <v>0</v>
      </c>
      <c r="N143" s="208">
        <f t="shared" ref="N143:N206" ca="1" si="215">(M143*(1+K$3)^((K$4-J143)/12))-M143</f>
        <v>0</v>
      </c>
      <c r="O143" s="207"/>
      <c r="P143" s="194"/>
      <c r="Q143" s="198" cm="1">
        <f t="array" ref="Q143">IFERROR(MATCH(TRUE,INDEX($B$14:$B$117&gt;=P143,0),0),"")</f>
        <v>1</v>
      </c>
      <c r="R143" s="194">
        <f t="shared" ca="1" si="159"/>
        <v>3.2000000000000006E-3</v>
      </c>
      <c r="U143" s="194">
        <f t="shared" ref="U143:U206" si="216">IF(T143-T142&lt;0,0,T143-T142)</f>
        <v>0</v>
      </c>
      <c r="V143" s="19">
        <f ca="1"/>
        <v>0</v>
      </c>
      <c r="W143" s="208">
        <f t="shared" ref="W143:W206" ca="1" si="217">(V143*(1+T$3)^((T$4-S143)/12))-V143</f>
        <v>0</v>
      </c>
      <c r="X143" s="207"/>
      <c r="Y143" s="194"/>
      <c r="Z143" s="198" cm="1">
        <f t="array" ref="Z143">IFERROR(MATCH(TRUE,INDEX($B$14:$B$117&gt;=Y143,0),0),"")</f>
        <v>1</v>
      </c>
      <c r="AA143" s="194">
        <f t="shared" ca="1" si="160"/>
        <v>3.2000000000000006E-3</v>
      </c>
      <c r="AD143" s="194">
        <f t="shared" si="161"/>
        <v>0</v>
      </c>
      <c r="AE143" s="19">
        <f ca="1"/>
        <v>0</v>
      </c>
      <c r="AF143" s="208">
        <f t="shared" ca="1" si="162"/>
        <v>0</v>
      </c>
      <c r="AG143" s="207"/>
      <c r="AH143" s="194"/>
      <c r="AI143" s="198" cm="1">
        <f t="array" ref="AI143">IFERROR(MATCH(TRUE,INDEX($B$14:$B$117&gt;=AH143,0),0),"")</f>
        <v>1</v>
      </c>
      <c r="AJ143" s="194">
        <f t="shared" ca="1" si="163"/>
        <v>3.2000000000000006E-3</v>
      </c>
      <c r="AM143" s="194">
        <f t="shared" si="164"/>
        <v>0</v>
      </c>
      <c r="AN143" s="19">
        <f ca="1"/>
        <v>0</v>
      </c>
      <c r="AO143" s="208">
        <f t="shared" ca="1" si="165"/>
        <v>0</v>
      </c>
      <c r="AP143" s="207"/>
      <c r="AQ143" s="194"/>
      <c r="AR143" s="198" cm="1">
        <f t="array" ref="AR143">IFERROR(MATCH(TRUE,INDEX($B$14:$B$117&gt;=AQ143,0),0),"")</f>
        <v>1</v>
      </c>
      <c r="AS143" s="194">
        <f t="shared" ca="1" si="166"/>
        <v>3.2000000000000006E-3</v>
      </c>
      <c r="AV143" s="194">
        <f t="shared" si="167"/>
        <v>0</v>
      </c>
      <c r="AW143" s="19">
        <f ca="1"/>
        <v>0</v>
      </c>
      <c r="AX143" s="208">
        <f t="shared" ca="1" si="168"/>
        <v>0</v>
      </c>
      <c r="AY143" s="207"/>
      <c r="AZ143" s="194"/>
      <c r="BA143" s="198" cm="1">
        <f t="array" ref="BA143">IFERROR(MATCH(TRUE,INDEX($B$14:$B$117&gt;=AZ143,0),0),"")</f>
        <v>1</v>
      </c>
      <c r="BB143" s="194">
        <f t="shared" ca="1" si="169"/>
        <v>3.2000000000000006E-3</v>
      </c>
      <c r="BE143" s="194">
        <f t="shared" si="170"/>
        <v>0</v>
      </c>
      <c r="BF143" s="19">
        <f ca="1"/>
        <v>0</v>
      </c>
      <c r="BG143" s="208">
        <f t="shared" ca="1" si="171"/>
        <v>0</v>
      </c>
      <c r="BH143" s="207"/>
      <c r="BI143" s="194"/>
      <c r="BJ143" s="198" cm="1">
        <f t="array" ref="BJ143">IFERROR(MATCH(TRUE,INDEX($B$14:$B$117&gt;=BI143,0),0),"")</f>
        <v>1</v>
      </c>
      <c r="BK143" s="194">
        <f t="shared" ca="1" si="172"/>
        <v>3.2000000000000006E-3</v>
      </c>
      <c r="BN143" s="194">
        <f t="shared" si="173"/>
        <v>0</v>
      </c>
      <c r="BO143" s="19">
        <f ca="1"/>
        <v>0</v>
      </c>
      <c r="BP143" s="208">
        <f t="shared" ca="1" si="174"/>
        <v>0</v>
      </c>
      <c r="BQ143" s="207"/>
      <c r="BR143" s="194"/>
      <c r="BS143" s="198" cm="1">
        <f t="array" ref="BS143">IFERROR(MATCH(TRUE,INDEX($B$14:$B$117&gt;=BR143,0),0),"")</f>
        <v>1</v>
      </c>
      <c r="BT143" s="194">
        <f t="shared" ca="1" si="175"/>
        <v>3.2000000000000006E-3</v>
      </c>
      <c r="BW143" s="194">
        <f t="shared" si="176"/>
        <v>0</v>
      </c>
      <c r="BX143" s="19">
        <f ca="1"/>
        <v>0</v>
      </c>
      <c r="BY143" s="208">
        <f t="shared" ca="1" si="177"/>
        <v>0</v>
      </c>
      <c r="BZ143" s="207"/>
      <c r="CA143" s="194"/>
      <c r="CB143" s="198" cm="1">
        <f t="array" ref="CB143">IFERROR(MATCH(TRUE,INDEX($B$14:$B$117&gt;=CA143,0),0),"")</f>
        <v>1</v>
      </c>
      <c r="CC143" s="194">
        <f t="shared" ca="1" si="178"/>
        <v>3.2000000000000006E-3</v>
      </c>
      <c r="CF143" s="194">
        <f t="shared" si="179"/>
        <v>0</v>
      </c>
      <c r="CG143" s="19">
        <f ca="1"/>
        <v>0</v>
      </c>
      <c r="CH143" s="208">
        <f t="shared" ca="1" si="180"/>
        <v>0</v>
      </c>
      <c r="CI143" s="207"/>
      <c r="CJ143" s="194"/>
      <c r="CK143" s="198" cm="1">
        <f t="array" ref="CK143">IFERROR(MATCH(TRUE,INDEX($B$14:$B$117&gt;=CJ143,0),0),"")</f>
        <v>1</v>
      </c>
      <c r="CL143" s="194">
        <f t="shared" ca="1" si="181"/>
        <v>3.2000000000000006E-3</v>
      </c>
      <c r="CO143" s="194">
        <f t="shared" si="182"/>
        <v>0</v>
      </c>
      <c r="CP143" s="19">
        <f ca="1"/>
        <v>0</v>
      </c>
      <c r="CQ143" s="208">
        <f t="shared" ca="1" si="183"/>
        <v>0</v>
      </c>
      <c r="CR143" s="207"/>
      <c r="CS143" s="194"/>
      <c r="CT143" s="198" cm="1">
        <f t="array" ref="CT143">IFERROR(MATCH(TRUE,INDEX($B$14:$B$117&gt;=CS143,0),0),"")</f>
        <v>1</v>
      </c>
      <c r="CU143" s="194">
        <f t="shared" ca="1" si="184"/>
        <v>3.2000000000000006E-3</v>
      </c>
      <c r="CX143" s="194">
        <f t="shared" si="185"/>
        <v>0</v>
      </c>
      <c r="CY143" s="19" t="e">
        <f ca="1"/>
        <v>#N/A</v>
      </c>
      <c r="CZ143" s="208" t="e">
        <f t="shared" ca="1" si="186"/>
        <v>#N/A</v>
      </c>
      <c r="DA143" s="207"/>
      <c r="DB143" s="194"/>
      <c r="DC143" s="198" cm="1">
        <f t="array" ref="DC143">IFERROR(MATCH(TRUE,INDEX($B$14:$B$117&gt;=DB143,0),0),"")</f>
        <v>1</v>
      </c>
      <c r="DD143" s="194">
        <f t="shared" ca="1" si="187"/>
        <v>3.2000000000000006E-3</v>
      </c>
      <c r="DG143" s="194">
        <f t="shared" si="188"/>
        <v>0</v>
      </c>
      <c r="DH143" s="19" t="e">
        <f ca="1"/>
        <v>#N/A</v>
      </c>
      <c r="DI143" s="208" t="e">
        <f t="shared" ca="1" si="189"/>
        <v>#N/A</v>
      </c>
      <c r="DJ143" s="207"/>
      <c r="DK143" s="194"/>
      <c r="DL143" s="198" cm="1">
        <f t="array" ref="DL143">IFERROR(MATCH(TRUE,INDEX($B$14:$B$117&gt;=DK143,0),0),"")</f>
        <v>1</v>
      </c>
      <c r="DM143" s="194">
        <f t="shared" ca="1" si="190"/>
        <v>3.2000000000000006E-3</v>
      </c>
      <c r="DP143" s="194">
        <f t="shared" si="191"/>
        <v>0</v>
      </c>
      <c r="DQ143" s="19" t="e">
        <f ca="1"/>
        <v>#N/A</v>
      </c>
      <c r="DR143" s="208" t="e">
        <f t="shared" ca="1" si="192"/>
        <v>#N/A</v>
      </c>
      <c r="DS143" s="207"/>
      <c r="DT143" s="194"/>
      <c r="DU143" s="198" cm="1">
        <f t="array" ref="DU143">IFERROR(MATCH(TRUE,INDEX($B$14:$B$117&gt;=DT143,0),0),"")</f>
        <v>1</v>
      </c>
      <c r="DV143" s="194">
        <f t="shared" ca="1" si="193"/>
        <v>3.2000000000000006E-3</v>
      </c>
      <c r="DY143" s="194">
        <f t="shared" si="194"/>
        <v>0</v>
      </c>
      <c r="DZ143" s="19" t="e">
        <f ca="1"/>
        <v>#N/A</v>
      </c>
      <c r="EA143" s="208" t="e">
        <f t="shared" ca="1" si="195"/>
        <v>#N/A</v>
      </c>
      <c r="EB143" s="207"/>
      <c r="EC143" s="194"/>
      <c r="ED143" s="198" cm="1">
        <f t="array" ref="ED143">IFERROR(MATCH(TRUE,INDEX($B$14:$B$117&gt;=EC143,0),0),"")</f>
        <v>1</v>
      </c>
      <c r="EE143" s="194">
        <f t="shared" ca="1" si="196"/>
        <v>3.2000000000000006E-3</v>
      </c>
      <c r="EH143" s="194">
        <f t="shared" si="197"/>
        <v>0</v>
      </c>
      <c r="EI143" s="19" t="e">
        <f ca="1"/>
        <v>#N/A</v>
      </c>
      <c r="EJ143" s="208" t="e">
        <f t="shared" ca="1" si="198"/>
        <v>#N/A</v>
      </c>
      <c r="EK143" s="207"/>
      <c r="EL143" s="194"/>
      <c r="EM143" s="198" cm="1">
        <f t="array" ref="EM143">IFERROR(MATCH(TRUE,INDEX($B$14:$B$117&gt;=EL143,0),0),"")</f>
        <v>1</v>
      </c>
      <c r="EN143" s="194">
        <f t="shared" ca="1" si="199"/>
        <v>3.2000000000000006E-3</v>
      </c>
      <c r="EQ143" s="194">
        <f t="shared" si="200"/>
        <v>0</v>
      </c>
      <c r="ER143" s="19" t="e">
        <f ca="1"/>
        <v>#N/A</v>
      </c>
      <c r="ES143" s="208" t="e">
        <f t="shared" ca="1" si="201"/>
        <v>#N/A</v>
      </c>
      <c r="ET143" s="207"/>
      <c r="EU143" s="194"/>
      <c r="EV143" s="198" cm="1">
        <f t="array" ref="EV143">IFERROR(MATCH(TRUE,INDEX($B$14:$B$117&gt;=EU143,0),0),"")</f>
        <v>1</v>
      </c>
      <c r="EW143" s="194">
        <f t="shared" ca="1" si="202"/>
        <v>3.2000000000000006E-3</v>
      </c>
      <c r="EZ143" s="194">
        <f t="shared" si="203"/>
        <v>0</v>
      </c>
      <c r="FA143" s="19" t="e">
        <f ca="1"/>
        <v>#N/A</v>
      </c>
      <c r="FB143" s="208" t="e">
        <f t="shared" ca="1" si="204"/>
        <v>#N/A</v>
      </c>
      <c r="FC143" s="207"/>
      <c r="FD143" s="194"/>
      <c r="FE143" s="198" cm="1">
        <f t="array" ref="FE143">IFERROR(MATCH(TRUE,INDEX($B$14:$B$117&gt;=FD143,0),0),"")</f>
        <v>1</v>
      </c>
      <c r="FF143" s="194">
        <f t="shared" ca="1" si="205"/>
        <v>3.2000000000000006E-3</v>
      </c>
      <c r="FI143" s="194">
        <f t="shared" si="206"/>
        <v>0</v>
      </c>
      <c r="FJ143" s="19" t="e">
        <f ca="1"/>
        <v>#N/A</v>
      </c>
      <c r="FK143" s="208" t="e">
        <f t="shared" ca="1" si="207"/>
        <v>#N/A</v>
      </c>
      <c r="FL143" s="207"/>
      <c r="FM143" s="194"/>
      <c r="FN143" s="198" cm="1">
        <f t="array" ref="FN143">IFERROR(MATCH(TRUE,INDEX($B$14:$B$117&gt;=FM143,0),0),"")</f>
        <v>1</v>
      </c>
      <c r="FO143" s="194">
        <f t="shared" ca="1" si="208"/>
        <v>3.2000000000000006E-3</v>
      </c>
      <c r="FR143" s="194">
        <f t="shared" si="209"/>
        <v>0</v>
      </c>
      <c r="FS143" s="19" t="e">
        <f ca="1"/>
        <v>#N/A</v>
      </c>
      <c r="FT143" s="208" t="e">
        <f t="shared" ca="1" si="210"/>
        <v>#N/A</v>
      </c>
      <c r="FU143" s="207"/>
      <c r="FV143" s="194"/>
      <c r="FW143" s="198" cm="1">
        <f t="array" ref="FW143">IFERROR(MATCH(TRUE,INDEX($B$14:$B$117&gt;=FV143,0),0),"")</f>
        <v>1</v>
      </c>
      <c r="FX143" s="194">
        <f t="shared" ca="1" si="211"/>
        <v>3.2000000000000006E-3</v>
      </c>
      <c r="GA143" s="194">
        <f t="shared" si="212"/>
        <v>0</v>
      </c>
      <c r="GB143" s="19" t="e">
        <f ca="1"/>
        <v>#N/A</v>
      </c>
      <c r="GC143" s="208" t="e">
        <f t="shared" ca="1" si="213"/>
        <v>#N/A</v>
      </c>
    </row>
    <row r="144" spans="6:185" x14ac:dyDescent="0.2">
      <c r="F144" s="207">
        <f ca="1"/>
        <v>130</v>
      </c>
      <c r="G144" s="194">
        <f ca="1"/>
        <v>0.93525179856115115</v>
      </c>
      <c r="H144" s="198" cm="1">
        <f t="array" aca="1" ref="H144" ca="1">IFERROR(MATCH(TRUE,INDEX($B$14:$B$117&gt;=G144,0),0),"")</f>
        <v>98</v>
      </c>
      <c r="I144" s="194">
        <f t="shared" ca="1" si="158"/>
        <v>0.95318201438848937</v>
      </c>
      <c r="L144" s="194">
        <f t="shared" si="214"/>
        <v>0</v>
      </c>
      <c r="M144" s="19">
        <f ca="1"/>
        <v>0</v>
      </c>
      <c r="N144" s="208">
        <f t="shared" ca="1" si="215"/>
        <v>0</v>
      </c>
      <c r="O144" s="207"/>
      <c r="P144" s="194"/>
      <c r="Q144" s="198" cm="1">
        <f t="array" ref="Q144">IFERROR(MATCH(TRUE,INDEX($B$14:$B$117&gt;=P144,0),0),"")</f>
        <v>1</v>
      </c>
      <c r="R144" s="194">
        <f t="shared" ca="1" si="159"/>
        <v>3.2000000000000006E-3</v>
      </c>
      <c r="U144" s="194">
        <f t="shared" si="216"/>
        <v>0</v>
      </c>
      <c r="V144" s="19">
        <f ca="1"/>
        <v>0</v>
      </c>
      <c r="W144" s="208">
        <f t="shared" ca="1" si="217"/>
        <v>0</v>
      </c>
      <c r="X144" s="207"/>
      <c r="Y144" s="194"/>
      <c r="Z144" s="198" cm="1">
        <f t="array" ref="Z144">IFERROR(MATCH(TRUE,INDEX($B$14:$B$117&gt;=Y144,0),0),"")</f>
        <v>1</v>
      </c>
      <c r="AA144" s="194">
        <f t="shared" ca="1" si="160"/>
        <v>3.2000000000000006E-3</v>
      </c>
      <c r="AD144" s="194">
        <f t="shared" si="161"/>
        <v>0</v>
      </c>
      <c r="AE144" s="19">
        <f ca="1"/>
        <v>0</v>
      </c>
      <c r="AF144" s="208">
        <f t="shared" ca="1" si="162"/>
        <v>0</v>
      </c>
      <c r="AG144" s="207"/>
      <c r="AH144" s="194"/>
      <c r="AI144" s="198" cm="1">
        <f t="array" ref="AI144">IFERROR(MATCH(TRUE,INDEX($B$14:$B$117&gt;=AH144,0),0),"")</f>
        <v>1</v>
      </c>
      <c r="AJ144" s="194">
        <f t="shared" ca="1" si="163"/>
        <v>3.2000000000000006E-3</v>
      </c>
      <c r="AM144" s="194">
        <f t="shared" si="164"/>
        <v>0</v>
      </c>
      <c r="AN144" s="19">
        <f ca="1"/>
        <v>0</v>
      </c>
      <c r="AO144" s="208">
        <f t="shared" ca="1" si="165"/>
        <v>0</v>
      </c>
      <c r="AP144" s="207"/>
      <c r="AQ144" s="194"/>
      <c r="AR144" s="198" cm="1">
        <f t="array" ref="AR144">IFERROR(MATCH(TRUE,INDEX($B$14:$B$117&gt;=AQ144,0),0),"")</f>
        <v>1</v>
      </c>
      <c r="AS144" s="194">
        <f t="shared" ca="1" si="166"/>
        <v>3.2000000000000006E-3</v>
      </c>
      <c r="AV144" s="194">
        <f t="shared" si="167"/>
        <v>0</v>
      </c>
      <c r="AW144" s="19">
        <f ca="1"/>
        <v>0</v>
      </c>
      <c r="AX144" s="208">
        <f t="shared" ca="1" si="168"/>
        <v>0</v>
      </c>
      <c r="AY144" s="207"/>
      <c r="AZ144" s="194"/>
      <c r="BA144" s="198" cm="1">
        <f t="array" ref="BA144">IFERROR(MATCH(TRUE,INDEX($B$14:$B$117&gt;=AZ144,0),0),"")</f>
        <v>1</v>
      </c>
      <c r="BB144" s="194">
        <f t="shared" ca="1" si="169"/>
        <v>3.2000000000000006E-3</v>
      </c>
      <c r="BE144" s="194">
        <f t="shared" si="170"/>
        <v>0</v>
      </c>
      <c r="BF144" s="19">
        <f ca="1"/>
        <v>0</v>
      </c>
      <c r="BG144" s="208">
        <f t="shared" ca="1" si="171"/>
        <v>0</v>
      </c>
      <c r="BH144" s="207"/>
      <c r="BI144" s="194"/>
      <c r="BJ144" s="198" cm="1">
        <f t="array" ref="BJ144">IFERROR(MATCH(TRUE,INDEX($B$14:$B$117&gt;=BI144,0),0),"")</f>
        <v>1</v>
      </c>
      <c r="BK144" s="194">
        <f t="shared" ca="1" si="172"/>
        <v>3.2000000000000006E-3</v>
      </c>
      <c r="BN144" s="194">
        <f t="shared" si="173"/>
        <v>0</v>
      </c>
      <c r="BO144" s="19">
        <f ca="1"/>
        <v>0</v>
      </c>
      <c r="BP144" s="208">
        <f t="shared" ca="1" si="174"/>
        <v>0</v>
      </c>
      <c r="BQ144" s="207"/>
      <c r="BR144" s="194"/>
      <c r="BS144" s="198" cm="1">
        <f t="array" ref="BS144">IFERROR(MATCH(TRUE,INDEX($B$14:$B$117&gt;=BR144,0),0),"")</f>
        <v>1</v>
      </c>
      <c r="BT144" s="194">
        <f t="shared" ca="1" si="175"/>
        <v>3.2000000000000006E-3</v>
      </c>
      <c r="BW144" s="194">
        <f t="shared" si="176"/>
        <v>0</v>
      </c>
      <c r="BX144" s="19">
        <f ca="1"/>
        <v>0</v>
      </c>
      <c r="BY144" s="208">
        <f t="shared" ca="1" si="177"/>
        <v>0</v>
      </c>
      <c r="BZ144" s="207"/>
      <c r="CA144" s="194"/>
      <c r="CB144" s="198" cm="1">
        <f t="array" ref="CB144">IFERROR(MATCH(TRUE,INDEX($B$14:$B$117&gt;=CA144,0),0),"")</f>
        <v>1</v>
      </c>
      <c r="CC144" s="194">
        <f t="shared" ca="1" si="178"/>
        <v>3.2000000000000006E-3</v>
      </c>
      <c r="CF144" s="194">
        <f t="shared" si="179"/>
        <v>0</v>
      </c>
      <c r="CG144" s="19">
        <f ca="1"/>
        <v>0</v>
      </c>
      <c r="CH144" s="208">
        <f t="shared" ca="1" si="180"/>
        <v>0</v>
      </c>
      <c r="CI144" s="207"/>
      <c r="CJ144" s="194"/>
      <c r="CK144" s="198" cm="1">
        <f t="array" ref="CK144">IFERROR(MATCH(TRUE,INDEX($B$14:$B$117&gt;=CJ144,0),0),"")</f>
        <v>1</v>
      </c>
      <c r="CL144" s="194">
        <f t="shared" ca="1" si="181"/>
        <v>3.2000000000000006E-3</v>
      </c>
      <c r="CO144" s="194">
        <f t="shared" si="182"/>
        <v>0</v>
      </c>
      <c r="CP144" s="19">
        <f ca="1"/>
        <v>0</v>
      </c>
      <c r="CQ144" s="208">
        <f t="shared" ca="1" si="183"/>
        <v>0</v>
      </c>
      <c r="CR144" s="207"/>
      <c r="CS144" s="194"/>
      <c r="CT144" s="198" cm="1">
        <f t="array" ref="CT144">IFERROR(MATCH(TRUE,INDEX($B$14:$B$117&gt;=CS144,0),0),"")</f>
        <v>1</v>
      </c>
      <c r="CU144" s="194">
        <f t="shared" ca="1" si="184"/>
        <v>3.2000000000000006E-3</v>
      </c>
      <c r="CX144" s="194">
        <f t="shared" si="185"/>
        <v>0</v>
      </c>
      <c r="CY144" s="19" t="e">
        <f ca="1"/>
        <v>#N/A</v>
      </c>
      <c r="CZ144" s="208" t="e">
        <f t="shared" ca="1" si="186"/>
        <v>#N/A</v>
      </c>
      <c r="DA144" s="207"/>
      <c r="DB144" s="194"/>
      <c r="DC144" s="198" cm="1">
        <f t="array" ref="DC144">IFERROR(MATCH(TRUE,INDEX($B$14:$B$117&gt;=DB144,0),0),"")</f>
        <v>1</v>
      </c>
      <c r="DD144" s="194">
        <f t="shared" ca="1" si="187"/>
        <v>3.2000000000000006E-3</v>
      </c>
      <c r="DG144" s="194">
        <f t="shared" si="188"/>
        <v>0</v>
      </c>
      <c r="DH144" s="19" t="e">
        <f ca="1"/>
        <v>#N/A</v>
      </c>
      <c r="DI144" s="208" t="e">
        <f t="shared" ca="1" si="189"/>
        <v>#N/A</v>
      </c>
      <c r="DJ144" s="207"/>
      <c r="DK144" s="194"/>
      <c r="DL144" s="198" cm="1">
        <f t="array" ref="DL144">IFERROR(MATCH(TRUE,INDEX($B$14:$B$117&gt;=DK144,0),0),"")</f>
        <v>1</v>
      </c>
      <c r="DM144" s="194">
        <f t="shared" ca="1" si="190"/>
        <v>3.2000000000000006E-3</v>
      </c>
      <c r="DP144" s="194">
        <f t="shared" si="191"/>
        <v>0</v>
      </c>
      <c r="DQ144" s="19" t="e">
        <f ca="1"/>
        <v>#N/A</v>
      </c>
      <c r="DR144" s="208" t="e">
        <f t="shared" ca="1" si="192"/>
        <v>#N/A</v>
      </c>
      <c r="DS144" s="207"/>
      <c r="DT144" s="194"/>
      <c r="DU144" s="198" cm="1">
        <f t="array" ref="DU144">IFERROR(MATCH(TRUE,INDEX($B$14:$B$117&gt;=DT144,0),0),"")</f>
        <v>1</v>
      </c>
      <c r="DV144" s="194">
        <f t="shared" ca="1" si="193"/>
        <v>3.2000000000000006E-3</v>
      </c>
      <c r="DY144" s="194">
        <f t="shared" si="194"/>
        <v>0</v>
      </c>
      <c r="DZ144" s="19" t="e">
        <f ca="1"/>
        <v>#N/A</v>
      </c>
      <c r="EA144" s="208" t="e">
        <f t="shared" ca="1" si="195"/>
        <v>#N/A</v>
      </c>
      <c r="EB144" s="207"/>
      <c r="EC144" s="194"/>
      <c r="ED144" s="198" cm="1">
        <f t="array" ref="ED144">IFERROR(MATCH(TRUE,INDEX($B$14:$B$117&gt;=EC144,0),0),"")</f>
        <v>1</v>
      </c>
      <c r="EE144" s="194">
        <f t="shared" ca="1" si="196"/>
        <v>3.2000000000000006E-3</v>
      </c>
      <c r="EH144" s="194">
        <f t="shared" si="197"/>
        <v>0</v>
      </c>
      <c r="EI144" s="19" t="e">
        <f ca="1"/>
        <v>#N/A</v>
      </c>
      <c r="EJ144" s="208" t="e">
        <f t="shared" ca="1" si="198"/>
        <v>#N/A</v>
      </c>
      <c r="EK144" s="207"/>
      <c r="EL144" s="194"/>
      <c r="EM144" s="198" cm="1">
        <f t="array" ref="EM144">IFERROR(MATCH(TRUE,INDEX($B$14:$B$117&gt;=EL144,0),0),"")</f>
        <v>1</v>
      </c>
      <c r="EN144" s="194">
        <f t="shared" ca="1" si="199"/>
        <v>3.2000000000000006E-3</v>
      </c>
      <c r="EQ144" s="194">
        <f t="shared" si="200"/>
        <v>0</v>
      </c>
      <c r="ER144" s="19" t="e">
        <f ca="1"/>
        <v>#N/A</v>
      </c>
      <c r="ES144" s="208" t="e">
        <f t="shared" ca="1" si="201"/>
        <v>#N/A</v>
      </c>
      <c r="ET144" s="207"/>
      <c r="EU144" s="194"/>
      <c r="EV144" s="198" cm="1">
        <f t="array" ref="EV144">IFERROR(MATCH(TRUE,INDEX($B$14:$B$117&gt;=EU144,0),0),"")</f>
        <v>1</v>
      </c>
      <c r="EW144" s="194">
        <f t="shared" ca="1" si="202"/>
        <v>3.2000000000000006E-3</v>
      </c>
      <c r="EZ144" s="194">
        <f t="shared" si="203"/>
        <v>0</v>
      </c>
      <c r="FA144" s="19" t="e">
        <f ca="1"/>
        <v>#N/A</v>
      </c>
      <c r="FB144" s="208" t="e">
        <f t="shared" ca="1" si="204"/>
        <v>#N/A</v>
      </c>
      <c r="FC144" s="207"/>
      <c r="FD144" s="194"/>
      <c r="FE144" s="198" cm="1">
        <f t="array" ref="FE144">IFERROR(MATCH(TRUE,INDEX($B$14:$B$117&gt;=FD144,0),0),"")</f>
        <v>1</v>
      </c>
      <c r="FF144" s="194">
        <f t="shared" ca="1" si="205"/>
        <v>3.2000000000000006E-3</v>
      </c>
      <c r="FI144" s="194">
        <f t="shared" si="206"/>
        <v>0</v>
      </c>
      <c r="FJ144" s="19" t="e">
        <f ca="1"/>
        <v>#N/A</v>
      </c>
      <c r="FK144" s="208" t="e">
        <f t="shared" ca="1" si="207"/>
        <v>#N/A</v>
      </c>
      <c r="FL144" s="207"/>
      <c r="FM144" s="194"/>
      <c r="FN144" s="198" cm="1">
        <f t="array" ref="FN144">IFERROR(MATCH(TRUE,INDEX($B$14:$B$117&gt;=FM144,0),0),"")</f>
        <v>1</v>
      </c>
      <c r="FO144" s="194">
        <f t="shared" ca="1" si="208"/>
        <v>3.2000000000000006E-3</v>
      </c>
      <c r="FR144" s="194">
        <f t="shared" si="209"/>
        <v>0</v>
      </c>
      <c r="FS144" s="19" t="e">
        <f ca="1"/>
        <v>#N/A</v>
      </c>
      <c r="FT144" s="208" t="e">
        <f t="shared" ca="1" si="210"/>
        <v>#N/A</v>
      </c>
      <c r="FU144" s="207"/>
      <c r="FV144" s="194"/>
      <c r="FW144" s="198" cm="1">
        <f t="array" ref="FW144">IFERROR(MATCH(TRUE,INDEX($B$14:$B$117&gt;=FV144,0),0),"")</f>
        <v>1</v>
      </c>
      <c r="FX144" s="194">
        <f t="shared" ca="1" si="211"/>
        <v>3.2000000000000006E-3</v>
      </c>
      <c r="GA144" s="194">
        <f t="shared" si="212"/>
        <v>0</v>
      </c>
      <c r="GB144" s="19" t="e">
        <f ca="1"/>
        <v>#N/A</v>
      </c>
      <c r="GC144" s="208" t="e">
        <f t="shared" ca="1" si="213"/>
        <v>#N/A</v>
      </c>
    </row>
    <row r="145" spans="6:185" x14ac:dyDescent="0.2">
      <c r="F145" s="207">
        <f ca="1"/>
        <v>131</v>
      </c>
      <c r="G145" s="194">
        <f ca="1"/>
        <v>0.94244604316546765</v>
      </c>
      <c r="H145" s="198" cm="1">
        <f t="array" aca="1" ref="H145" ca="1">IFERROR(MATCH(TRUE,INDEX($B$14:$B$117&gt;=G145,0),0),"")</f>
        <v>99</v>
      </c>
      <c r="I145" s="194">
        <f t="shared" ca="1" si="158"/>
        <v>0.95873956834532403</v>
      </c>
      <c r="L145" s="194">
        <f t="shared" si="214"/>
        <v>0</v>
      </c>
      <c r="M145" s="19">
        <f ca="1"/>
        <v>0</v>
      </c>
      <c r="N145" s="208">
        <f t="shared" ca="1" si="215"/>
        <v>0</v>
      </c>
      <c r="O145" s="207"/>
      <c r="P145" s="194"/>
      <c r="Q145" s="198" cm="1">
        <f t="array" ref="Q145">IFERROR(MATCH(TRUE,INDEX($B$14:$B$117&gt;=P145,0),0),"")</f>
        <v>1</v>
      </c>
      <c r="R145" s="194">
        <f t="shared" ca="1" si="159"/>
        <v>3.2000000000000006E-3</v>
      </c>
      <c r="U145" s="194">
        <f t="shared" si="216"/>
        <v>0</v>
      </c>
      <c r="V145" s="19">
        <f ca="1"/>
        <v>0</v>
      </c>
      <c r="W145" s="208">
        <f t="shared" ca="1" si="217"/>
        <v>0</v>
      </c>
      <c r="X145" s="207"/>
      <c r="Y145" s="194"/>
      <c r="Z145" s="198" cm="1">
        <f t="array" ref="Z145">IFERROR(MATCH(TRUE,INDEX($B$14:$B$117&gt;=Y145,0),0),"")</f>
        <v>1</v>
      </c>
      <c r="AA145" s="194">
        <f t="shared" ca="1" si="160"/>
        <v>3.2000000000000006E-3</v>
      </c>
      <c r="AD145" s="194">
        <f t="shared" si="161"/>
        <v>0</v>
      </c>
      <c r="AE145" s="19">
        <f ca="1"/>
        <v>0</v>
      </c>
      <c r="AF145" s="208">
        <f t="shared" ca="1" si="162"/>
        <v>0</v>
      </c>
      <c r="AG145" s="207"/>
      <c r="AH145" s="194"/>
      <c r="AI145" s="198" cm="1">
        <f t="array" ref="AI145">IFERROR(MATCH(TRUE,INDEX($B$14:$B$117&gt;=AH145,0),0),"")</f>
        <v>1</v>
      </c>
      <c r="AJ145" s="194">
        <f t="shared" ca="1" si="163"/>
        <v>3.2000000000000006E-3</v>
      </c>
      <c r="AM145" s="194">
        <f t="shared" si="164"/>
        <v>0</v>
      </c>
      <c r="AN145" s="19">
        <f ca="1"/>
        <v>0</v>
      </c>
      <c r="AO145" s="208">
        <f t="shared" ca="1" si="165"/>
        <v>0</v>
      </c>
      <c r="AP145" s="207"/>
      <c r="AQ145" s="194"/>
      <c r="AR145" s="198" cm="1">
        <f t="array" ref="AR145">IFERROR(MATCH(TRUE,INDEX($B$14:$B$117&gt;=AQ145,0),0),"")</f>
        <v>1</v>
      </c>
      <c r="AS145" s="194">
        <f t="shared" ca="1" si="166"/>
        <v>3.2000000000000006E-3</v>
      </c>
      <c r="AV145" s="194">
        <f t="shared" si="167"/>
        <v>0</v>
      </c>
      <c r="AW145" s="19">
        <f ca="1"/>
        <v>0</v>
      </c>
      <c r="AX145" s="208">
        <f t="shared" ca="1" si="168"/>
        <v>0</v>
      </c>
      <c r="AY145" s="207"/>
      <c r="AZ145" s="194"/>
      <c r="BA145" s="198" cm="1">
        <f t="array" ref="BA145">IFERROR(MATCH(TRUE,INDEX($B$14:$B$117&gt;=AZ145,0),0),"")</f>
        <v>1</v>
      </c>
      <c r="BB145" s="194">
        <f t="shared" ca="1" si="169"/>
        <v>3.2000000000000006E-3</v>
      </c>
      <c r="BE145" s="194">
        <f t="shared" si="170"/>
        <v>0</v>
      </c>
      <c r="BF145" s="19">
        <f ca="1"/>
        <v>0</v>
      </c>
      <c r="BG145" s="208">
        <f t="shared" ca="1" si="171"/>
        <v>0</v>
      </c>
      <c r="BH145" s="207"/>
      <c r="BI145" s="194"/>
      <c r="BJ145" s="198" cm="1">
        <f t="array" ref="BJ145">IFERROR(MATCH(TRUE,INDEX($B$14:$B$117&gt;=BI145,0),0),"")</f>
        <v>1</v>
      </c>
      <c r="BK145" s="194">
        <f t="shared" ca="1" si="172"/>
        <v>3.2000000000000006E-3</v>
      </c>
      <c r="BN145" s="194">
        <f t="shared" si="173"/>
        <v>0</v>
      </c>
      <c r="BO145" s="19">
        <f ca="1"/>
        <v>0</v>
      </c>
      <c r="BP145" s="208">
        <f t="shared" ca="1" si="174"/>
        <v>0</v>
      </c>
      <c r="BQ145" s="207"/>
      <c r="BR145" s="194"/>
      <c r="BS145" s="198" cm="1">
        <f t="array" ref="BS145">IFERROR(MATCH(TRUE,INDEX($B$14:$B$117&gt;=BR145,0),0),"")</f>
        <v>1</v>
      </c>
      <c r="BT145" s="194">
        <f t="shared" ca="1" si="175"/>
        <v>3.2000000000000006E-3</v>
      </c>
      <c r="BW145" s="194">
        <f t="shared" si="176"/>
        <v>0</v>
      </c>
      <c r="BX145" s="19">
        <f ca="1"/>
        <v>0</v>
      </c>
      <c r="BY145" s="208">
        <f t="shared" ca="1" si="177"/>
        <v>0</v>
      </c>
      <c r="BZ145" s="207"/>
      <c r="CA145" s="194"/>
      <c r="CB145" s="198" cm="1">
        <f t="array" ref="CB145">IFERROR(MATCH(TRUE,INDEX($B$14:$B$117&gt;=CA145,0),0),"")</f>
        <v>1</v>
      </c>
      <c r="CC145" s="194">
        <f t="shared" ca="1" si="178"/>
        <v>3.2000000000000006E-3</v>
      </c>
      <c r="CF145" s="194">
        <f t="shared" si="179"/>
        <v>0</v>
      </c>
      <c r="CG145" s="19">
        <f ca="1"/>
        <v>0</v>
      </c>
      <c r="CH145" s="208">
        <f t="shared" ca="1" si="180"/>
        <v>0</v>
      </c>
      <c r="CI145" s="207"/>
      <c r="CJ145" s="194"/>
      <c r="CK145" s="198" cm="1">
        <f t="array" ref="CK145">IFERROR(MATCH(TRUE,INDEX($B$14:$B$117&gt;=CJ145,0),0),"")</f>
        <v>1</v>
      </c>
      <c r="CL145" s="194">
        <f t="shared" ca="1" si="181"/>
        <v>3.2000000000000006E-3</v>
      </c>
      <c r="CO145" s="194">
        <f t="shared" si="182"/>
        <v>0</v>
      </c>
      <c r="CP145" s="19">
        <f ca="1"/>
        <v>0</v>
      </c>
      <c r="CQ145" s="208">
        <f t="shared" ca="1" si="183"/>
        <v>0</v>
      </c>
      <c r="CR145" s="207"/>
      <c r="CS145" s="194"/>
      <c r="CT145" s="198" cm="1">
        <f t="array" ref="CT145">IFERROR(MATCH(TRUE,INDEX($B$14:$B$117&gt;=CS145,0),0),"")</f>
        <v>1</v>
      </c>
      <c r="CU145" s="194">
        <f t="shared" ca="1" si="184"/>
        <v>3.2000000000000006E-3</v>
      </c>
      <c r="CX145" s="194">
        <f t="shared" si="185"/>
        <v>0</v>
      </c>
      <c r="CY145" s="19" t="e">
        <f ca="1"/>
        <v>#N/A</v>
      </c>
      <c r="CZ145" s="208" t="e">
        <f t="shared" ca="1" si="186"/>
        <v>#N/A</v>
      </c>
      <c r="DA145" s="207"/>
      <c r="DB145" s="194"/>
      <c r="DC145" s="198" cm="1">
        <f t="array" ref="DC145">IFERROR(MATCH(TRUE,INDEX($B$14:$B$117&gt;=DB145,0),0),"")</f>
        <v>1</v>
      </c>
      <c r="DD145" s="194">
        <f t="shared" ca="1" si="187"/>
        <v>3.2000000000000006E-3</v>
      </c>
      <c r="DG145" s="194">
        <f t="shared" si="188"/>
        <v>0</v>
      </c>
      <c r="DH145" s="19" t="e">
        <f ca="1"/>
        <v>#N/A</v>
      </c>
      <c r="DI145" s="208" t="e">
        <f t="shared" ca="1" si="189"/>
        <v>#N/A</v>
      </c>
      <c r="DJ145" s="207"/>
      <c r="DK145" s="194"/>
      <c r="DL145" s="198" cm="1">
        <f t="array" ref="DL145">IFERROR(MATCH(TRUE,INDEX($B$14:$B$117&gt;=DK145,0),0),"")</f>
        <v>1</v>
      </c>
      <c r="DM145" s="194">
        <f t="shared" ca="1" si="190"/>
        <v>3.2000000000000006E-3</v>
      </c>
      <c r="DP145" s="194">
        <f t="shared" si="191"/>
        <v>0</v>
      </c>
      <c r="DQ145" s="19" t="e">
        <f ca="1"/>
        <v>#N/A</v>
      </c>
      <c r="DR145" s="208" t="e">
        <f t="shared" ca="1" si="192"/>
        <v>#N/A</v>
      </c>
      <c r="DS145" s="207"/>
      <c r="DT145" s="194"/>
      <c r="DU145" s="198" cm="1">
        <f t="array" ref="DU145">IFERROR(MATCH(TRUE,INDEX($B$14:$B$117&gt;=DT145,0),0),"")</f>
        <v>1</v>
      </c>
      <c r="DV145" s="194">
        <f t="shared" ca="1" si="193"/>
        <v>3.2000000000000006E-3</v>
      </c>
      <c r="DY145" s="194">
        <f t="shared" si="194"/>
        <v>0</v>
      </c>
      <c r="DZ145" s="19" t="e">
        <f ca="1"/>
        <v>#N/A</v>
      </c>
      <c r="EA145" s="208" t="e">
        <f t="shared" ca="1" si="195"/>
        <v>#N/A</v>
      </c>
      <c r="EB145" s="207"/>
      <c r="EC145" s="194"/>
      <c r="ED145" s="198" cm="1">
        <f t="array" ref="ED145">IFERROR(MATCH(TRUE,INDEX($B$14:$B$117&gt;=EC145,0),0),"")</f>
        <v>1</v>
      </c>
      <c r="EE145" s="194">
        <f t="shared" ca="1" si="196"/>
        <v>3.2000000000000006E-3</v>
      </c>
      <c r="EH145" s="194">
        <f t="shared" si="197"/>
        <v>0</v>
      </c>
      <c r="EI145" s="19" t="e">
        <f ca="1"/>
        <v>#N/A</v>
      </c>
      <c r="EJ145" s="208" t="e">
        <f t="shared" ca="1" si="198"/>
        <v>#N/A</v>
      </c>
      <c r="EK145" s="207"/>
      <c r="EL145" s="194"/>
      <c r="EM145" s="198" cm="1">
        <f t="array" ref="EM145">IFERROR(MATCH(TRUE,INDEX($B$14:$B$117&gt;=EL145,0),0),"")</f>
        <v>1</v>
      </c>
      <c r="EN145" s="194">
        <f t="shared" ca="1" si="199"/>
        <v>3.2000000000000006E-3</v>
      </c>
      <c r="EQ145" s="194">
        <f t="shared" si="200"/>
        <v>0</v>
      </c>
      <c r="ER145" s="19" t="e">
        <f ca="1"/>
        <v>#N/A</v>
      </c>
      <c r="ES145" s="208" t="e">
        <f t="shared" ca="1" si="201"/>
        <v>#N/A</v>
      </c>
      <c r="ET145" s="207"/>
      <c r="EU145" s="194"/>
      <c r="EV145" s="198" cm="1">
        <f t="array" ref="EV145">IFERROR(MATCH(TRUE,INDEX($B$14:$B$117&gt;=EU145,0),0),"")</f>
        <v>1</v>
      </c>
      <c r="EW145" s="194">
        <f t="shared" ca="1" si="202"/>
        <v>3.2000000000000006E-3</v>
      </c>
      <c r="EZ145" s="194">
        <f t="shared" si="203"/>
        <v>0</v>
      </c>
      <c r="FA145" s="19" t="e">
        <f ca="1"/>
        <v>#N/A</v>
      </c>
      <c r="FB145" s="208" t="e">
        <f t="shared" ca="1" si="204"/>
        <v>#N/A</v>
      </c>
      <c r="FC145" s="207"/>
      <c r="FD145" s="194"/>
      <c r="FE145" s="198" cm="1">
        <f t="array" ref="FE145">IFERROR(MATCH(TRUE,INDEX($B$14:$B$117&gt;=FD145,0),0),"")</f>
        <v>1</v>
      </c>
      <c r="FF145" s="194">
        <f t="shared" ca="1" si="205"/>
        <v>3.2000000000000006E-3</v>
      </c>
      <c r="FI145" s="194">
        <f t="shared" si="206"/>
        <v>0</v>
      </c>
      <c r="FJ145" s="19" t="e">
        <f ca="1"/>
        <v>#N/A</v>
      </c>
      <c r="FK145" s="208" t="e">
        <f t="shared" ca="1" si="207"/>
        <v>#N/A</v>
      </c>
      <c r="FL145" s="207"/>
      <c r="FM145" s="194"/>
      <c r="FN145" s="198" cm="1">
        <f t="array" ref="FN145">IFERROR(MATCH(TRUE,INDEX($B$14:$B$117&gt;=FM145,0),0),"")</f>
        <v>1</v>
      </c>
      <c r="FO145" s="194">
        <f t="shared" ca="1" si="208"/>
        <v>3.2000000000000006E-3</v>
      </c>
      <c r="FR145" s="194">
        <f t="shared" si="209"/>
        <v>0</v>
      </c>
      <c r="FS145" s="19" t="e">
        <f ca="1"/>
        <v>#N/A</v>
      </c>
      <c r="FT145" s="208" t="e">
        <f t="shared" ca="1" si="210"/>
        <v>#N/A</v>
      </c>
      <c r="FU145" s="207"/>
      <c r="FV145" s="194"/>
      <c r="FW145" s="198" cm="1">
        <f t="array" ref="FW145">IFERROR(MATCH(TRUE,INDEX($B$14:$B$117&gt;=FV145,0),0),"")</f>
        <v>1</v>
      </c>
      <c r="FX145" s="194">
        <f t="shared" ca="1" si="211"/>
        <v>3.2000000000000006E-3</v>
      </c>
      <c r="GA145" s="194">
        <f t="shared" si="212"/>
        <v>0</v>
      </c>
      <c r="GB145" s="19" t="e">
        <f ca="1"/>
        <v>#N/A</v>
      </c>
      <c r="GC145" s="208" t="e">
        <f t="shared" ca="1" si="213"/>
        <v>#N/A</v>
      </c>
    </row>
    <row r="146" spans="6:185" x14ac:dyDescent="0.2">
      <c r="F146" s="207">
        <f ca="1"/>
        <v>132</v>
      </c>
      <c r="G146" s="194">
        <f ca="1"/>
        <v>0.94964028776978426</v>
      </c>
      <c r="H146" s="198" cm="1">
        <f t="array" aca="1" ref="H146" ca="1">IFERROR(MATCH(TRUE,INDEX($B$14:$B$117&gt;=G146,0),0),"")</f>
        <v>99</v>
      </c>
      <c r="I146" s="194">
        <f t="shared" ca="1" si="158"/>
        <v>0.96429712230215858</v>
      </c>
      <c r="L146" s="194">
        <f t="shared" si="214"/>
        <v>0</v>
      </c>
      <c r="M146" s="19">
        <f ca="1"/>
        <v>0</v>
      </c>
      <c r="N146" s="208">
        <f t="shared" ca="1" si="215"/>
        <v>0</v>
      </c>
      <c r="O146" s="207"/>
      <c r="P146" s="194"/>
      <c r="Q146" s="198" cm="1">
        <f t="array" ref="Q146">IFERROR(MATCH(TRUE,INDEX($B$14:$B$117&gt;=P146,0),0),"")</f>
        <v>1</v>
      </c>
      <c r="R146" s="194">
        <f t="shared" ca="1" si="159"/>
        <v>3.2000000000000006E-3</v>
      </c>
      <c r="U146" s="194">
        <f t="shared" si="216"/>
        <v>0</v>
      </c>
      <c r="V146" s="19">
        <f ca="1"/>
        <v>0</v>
      </c>
      <c r="W146" s="208">
        <f t="shared" ca="1" si="217"/>
        <v>0</v>
      </c>
      <c r="X146" s="207"/>
      <c r="Y146" s="194"/>
      <c r="Z146" s="198" cm="1">
        <f t="array" ref="Z146">IFERROR(MATCH(TRUE,INDEX($B$14:$B$117&gt;=Y146,0),0),"")</f>
        <v>1</v>
      </c>
      <c r="AA146" s="194">
        <f t="shared" ca="1" si="160"/>
        <v>3.2000000000000006E-3</v>
      </c>
      <c r="AD146" s="194">
        <f t="shared" si="161"/>
        <v>0</v>
      </c>
      <c r="AE146" s="19">
        <f ca="1"/>
        <v>0</v>
      </c>
      <c r="AF146" s="208">
        <f t="shared" ca="1" si="162"/>
        <v>0</v>
      </c>
      <c r="AG146" s="207"/>
      <c r="AH146" s="194"/>
      <c r="AI146" s="198" cm="1">
        <f t="array" ref="AI146">IFERROR(MATCH(TRUE,INDEX($B$14:$B$117&gt;=AH146,0),0),"")</f>
        <v>1</v>
      </c>
      <c r="AJ146" s="194">
        <f t="shared" ca="1" si="163"/>
        <v>3.2000000000000006E-3</v>
      </c>
      <c r="AM146" s="194">
        <f t="shared" si="164"/>
        <v>0</v>
      </c>
      <c r="AN146" s="19">
        <f ca="1"/>
        <v>0</v>
      </c>
      <c r="AO146" s="208">
        <f t="shared" ca="1" si="165"/>
        <v>0</v>
      </c>
      <c r="AP146" s="207"/>
      <c r="AQ146" s="194"/>
      <c r="AR146" s="198" cm="1">
        <f t="array" ref="AR146">IFERROR(MATCH(TRUE,INDEX($B$14:$B$117&gt;=AQ146,0),0),"")</f>
        <v>1</v>
      </c>
      <c r="AS146" s="194">
        <f t="shared" ca="1" si="166"/>
        <v>3.2000000000000006E-3</v>
      </c>
      <c r="AV146" s="194">
        <f t="shared" si="167"/>
        <v>0</v>
      </c>
      <c r="AW146" s="19">
        <f ca="1"/>
        <v>0</v>
      </c>
      <c r="AX146" s="208">
        <f t="shared" ca="1" si="168"/>
        <v>0</v>
      </c>
      <c r="AY146" s="207"/>
      <c r="AZ146" s="194"/>
      <c r="BA146" s="198" cm="1">
        <f t="array" ref="BA146">IFERROR(MATCH(TRUE,INDEX($B$14:$B$117&gt;=AZ146,0),0),"")</f>
        <v>1</v>
      </c>
      <c r="BB146" s="194">
        <f t="shared" ca="1" si="169"/>
        <v>3.2000000000000006E-3</v>
      </c>
      <c r="BE146" s="194">
        <f t="shared" si="170"/>
        <v>0</v>
      </c>
      <c r="BF146" s="19">
        <f ca="1"/>
        <v>0</v>
      </c>
      <c r="BG146" s="208">
        <f t="shared" ca="1" si="171"/>
        <v>0</v>
      </c>
      <c r="BH146" s="207"/>
      <c r="BI146" s="194"/>
      <c r="BJ146" s="198" cm="1">
        <f t="array" ref="BJ146">IFERROR(MATCH(TRUE,INDEX($B$14:$B$117&gt;=BI146,0),0),"")</f>
        <v>1</v>
      </c>
      <c r="BK146" s="194">
        <f t="shared" ca="1" si="172"/>
        <v>3.2000000000000006E-3</v>
      </c>
      <c r="BN146" s="194">
        <f t="shared" si="173"/>
        <v>0</v>
      </c>
      <c r="BO146" s="19">
        <f ca="1"/>
        <v>0</v>
      </c>
      <c r="BP146" s="208">
        <f t="shared" ca="1" si="174"/>
        <v>0</v>
      </c>
      <c r="BQ146" s="207"/>
      <c r="BR146" s="194"/>
      <c r="BS146" s="198" cm="1">
        <f t="array" ref="BS146">IFERROR(MATCH(TRUE,INDEX($B$14:$B$117&gt;=BR146,0),0),"")</f>
        <v>1</v>
      </c>
      <c r="BT146" s="194">
        <f t="shared" ca="1" si="175"/>
        <v>3.2000000000000006E-3</v>
      </c>
      <c r="BW146" s="194">
        <f t="shared" si="176"/>
        <v>0</v>
      </c>
      <c r="BX146" s="19">
        <f ca="1"/>
        <v>0</v>
      </c>
      <c r="BY146" s="208">
        <f t="shared" ca="1" si="177"/>
        <v>0</v>
      </c>
      <c r="BZ146" s="207"/>
      <c r="CA146" s="194"/>
      <c r="CB146" s="198" cm="1">
        <f t="array" ref="CB146">IFERROR(MATCH(TRUE,INDEX($B$14:$B$117&gt;=CA146,0),0),"")</f>
        <v>1</v>
      </c>
      <c r="CC146" s="194">
        <f t="shared" ca="1" si="178"/>
        <v>3.2000000000000006E-3</v>
      </c>
      <c r="CF146" s="194">
        <f t="shared" si="179"/>
        <v>0</v>
      </c>
      <c r="CG146" s="19">
        <f ca="1"/>
        <v>0</v>
      </c>
      <c r="CH146" s="208">
        <f t="shared" ca="1" si="180"/>
        <v>0</v>
      </c>
      <c r="CI146" s="207"/>
      <c r="CJ146" s="194"/>
      <c r="CK146" s="198" cm="1">
        <f t="array" ref="CK146">IFERROR(MATCH(TRUE,INDEX($B$14:$B$117&gt;=CJ146,0),0),"")</f>
        <v>1</v>
      </c>
      <c r="CL146" s="194">
        <f t="shared" ca="1" si="181"/>
        <v>3.2000000000000006E-3</v>
      </c>
      <c r="CO146" s="194">
        <f t="shared" si="182"/>
        <v>0</v>
      </c>
      <c r="CP146" s="19">
        <f ca="1"/>
        <v>0</v>
      </c>
      <c r="CQ146" s="208">
        <f t="shared" ca="1" si="183"/>
        <v>0</v>
      </c>
      <c r="CR146" s="207"/>
      <c r="CS146" s="194"/>
      <c r="CT146" s="198" cm="1">
        <f t="array" ref="CT146">IFERROR(MATCH(TRUE,INDEX($B$14:$B$117&gt;=CS146,0),0),"")</f>
        <v>1</v>
      </c>
      <c r="CU146" s="194">
        <f t="shared" ca="1" si="184"/>
        <v>3.2000000000000006E-3</v>
      </c>
      <c r="CX146" s="194">
        <f t="shared" si="185"/>
        <v>0</v>
      </c>
      <c r="CY146" s="19" t="e">
        <f ca="1"/>
        <v>#N/A</v>
      </c>
      <c r="CZ146" s="208" t="e">
        <f t="shared" ca="1" si="186"/>
        <v>#N/A</v>
      </c>
      <c r="DA146" s="207"/>
      <c r="DB146" s="194"/>
      <c r="DC146" s="198" cm="1">
        <f t="array" ref="DC146">IFERROR(MATCH(TRUE,INDEX($B$14:$B$117&gt;=DB146,0),0),"")</f>
        <v>1</v>
      </c>
      <c r="DD146" s="194">
        <f t="shared" ca="1" si="187"/>
        <v>3.2000000000000006E-3</v>
      </c>
      <c r="DG146" s="194">
        <f t="shared" si="188"/>
        <v>0</v>
      </c>
      <c r="DH146" s="19" t="e">
        <f ca="1"/>
        <v>#N/A</v>
      </c>
      <c r="DI146" s="208" t="e">
        <f t="shared" ca="1" si="189"/>
        <v>#N/A</v>
      </c>
      <c r="DJ146" s="207"/>
      <c r="DK146" s="194"/>
      <c r="DL146" s="198" cm="1">
        <f t="array" ref="DL146">IFERROR(MATCH(TRUE,INDEX($B$14:$B$117&gt;=DK146,0),0),"")</f>
        <v>1</v>
      </c>
      <c r="DM146" s="194">
        <f t="shared" ca="1" si="190"/>
        <v>3.2000000000000006E-3</v>
      </c>
      <c r="DP146" s="194">
        <f t="shared" si="191"/>
        <v>0</v>
      </c>
      <c r="DQ146" s="19" t="e">
        <f ca="1"/>
        <v>#N/A</v>
      </c>
      <c r="DR146" s="208" t="e">
        <f t="shared" ca="1" si="192"/>
        <v>#N/A</v>
      </c>
      <c r="DS146" s="207"/>
      <c r="DT146" s="194"/>
      <c r="DU146" s="198" cm="1">
        <f t="array" ref="DU146">IFERROR(MATCH(TRUE,INDEX($B$14:$B$117&gt;=DT146,0),0),"")</f>
        <v>1</v>
      </c>
      <c r="DV146" s="194">
        <f t="shared" ca="1" si="193"/>
        <v>3.2000000000000006E-3</v>
      </c>
      <c r="DY146" s="194">
        <f t="shared" si="194"/>
        <v>0</v>
      </c>
      <c r="DZ146" s="19" t="e">
        <f ca="1"/>
        <v>#N/A</v>
      </c>
      <c r="EA146" s="208" t="e">
        <f t="shared" ca="1" si="195"/>
        <v>#N/A</v>
      </c>
      <c r="EB146" s="207"/>
      <c r="EC146" s="194"/>
      <c r="ED146" s="198" cm="1">
        <f t="array" ref="ED146">IFERROR(MATCH(TRUE,INDEX($B$14:$B$117&gt;=EC146,0),0),"")</f>
        <v>1</v>
      </c>
      <c r="EE146" s="194">
        <f t="shared" ca="1" si="196"/>
        <v>3.2000000000000006E-3</v>
      </c>
      <c r="EH146" s="194">
        <f t="shared" si="197"/>
        <v>0</v>
      </c>
      <c r="EI146" s="19" t="e">
        <f ca="1"/>
        <v>#N/A</v>
      </c>
      <c r="EJ146" s="208" t="e">
        <f t="shared" ca="1" si="198"/>
        <v>#N/A</v>
      </c>
      <c r="EK146" s="207"/>
      <c r="EL146" s="194"/>
      <c r="EM146" s="198" cm="1">
        <f t="array" ref="EM146">IFERROR(MATCH(TRUE,INDEX($B$14:$B$117&gt;=EL146,0),0),"")</f>
        <v>1</v>
      </c>
      <c r="EN146" s="194">
        <f t="shared" ca="1" si="199"/>
        <v>3.2000000000000006E-3</v>
      </c>
      <c r="EQ146" s="194">
        <f t="shared" si="200"/>
        <v>0</v>
      </c>
      <c r="ER146" s="19" t="e">
        <f ca="1"/>
        <v>#N/A</v>
      </c>
      <c r="ES146" s="208" t="e">
        <f t="shared" ca="1" si="201"/>
        <v>#N/A</v>
      </c>
      <c r="ET146" s="207"/>
      <c r="EU146" s="194"/>
      <c r="EV146" s="198" cm="1">
        <f t="array" ref="EV146">IFERROR(MATCH(TRUE,INDEX($B$14:$B$117&gt;=EU146,0),0),"")</f>
        <v>1</v>
      </c>
      <c r="EW146" s="194">
        <f t="shared" ca="1" si="202"/>
        <v>3.2000000000000006E-3</v>
      </c>
      <c r="EZ146" s="194">
        <f t="shared" si="203"/>
        <v>0</v>
      </c>
      <c r="FA146" s="19" t="e">
        <f ca="1"/>
        <v>#N/A</v>
      </c>
      <c r="FB146" s="208" t="e">
        <f t="shared" ca="1" si="204"/>
        <v>#N/A</v>
      </c>
      <c r="FC146" s="207"/>
      <c r="FD146" s="194"/>
      <c r="FE146" s="198" cm="1">
        <f t="array" ref="FE146">IFERROR(MATCH(TRUE,INDEX($B$14:$B$117&gt;=FD146,0),0),"")</f>
        <v>1</v>
      </c>
      <c r="FF146" s="194">
        <f t="shared" ca="1" si="205"/>
        <v>3.2000000000000006E-3</v>
      </c>
      <c r="FI146" s="194">
        <f t="shared" si="206"/>
        <v>0</v>
      </c>
      <c r="FJ146" s="19" t="e">
        <f ca="1"/>
        <v>#N/A</v>
      </c>
      <c r="FK146" s="208" t="e">
        <f t="shared" ca="1" si="207"/>
        <v>#N/A</v>
      </c>
      <c r="FL146" s="207"/>
      <c r="FM146" s="194"/>
      <c r="FN146" s="198" cm="1">
        <f t="array" ref="FN146">IFERROR(MATCH(TRUE,INDEX($B$14:$B$117&gt;=FM146,0),0),"")</f>
        <v>1</v>
      </c>
      <c r="FO146" s="194">
        <f t="shared" ca="1" si="208"/>
        <v>3.2000000000000006E-3</v>
      </c>
      <c r="FR146" s="194">
        <f t="shared" si="209"/>
        <v>0</v>
      </c>
      <c r="FS146" s="19" t="e">
        <f ca="1"/>
        <v>#N/A</v>
      </c>
      <c r="FT146" s="208" t="e">
        <f t="shared" ca="1" si="210"/>
        <v>#N/A</v>
      </c>
      <c r="FU146" s="207"/>
      <c r="FV146" s="194"/>
      <c r="FW146" s="198" cm="1">
        <f t="array" ref="FW146">IFERROR(MATCH(TRUE,INDEX($B$14:$B$117&gt;=FV146,0),0),"")</f>
        <v>1</v>
      </c>
      <c r="FX146" s="194">
        <f t="shared" ca="1" si="211"/>
        <v>3.2000000000000006E-3</v>
      </c>
      <c r="GA146" s="194">
        <f t="shared" si="212"/>
        <v>0</v>
      </c>
      <c r="GB146" s="19" t="e">
        <f ca="1"/>
        <v>#N/A</v>
      </c>
      <c r="GC146" s="208" t="e">
        <f t="shared" ca="1" si="213"/>
        <v>#N/A</v>
      </c>
    </row>
    <row r="147" spans="6:185" x14ac:dyDescent="0.2">
      <c r="F147" s="207">
        <f ca="1"/>
        <v>133</v>
      </c>
      <c r="G147" s="194">
        <f ca="1"/>
        <v>0.95683453237410077</v>
      </c>
      <c r="H147" s="198" cm="1">
        <f t="array" aca="1" ref="H147" ca="1">IFERROR(MATCH(TRUE,INDEX($B$14:$B$117&gt;=G147,0),0),"")</f>
        <v>100</v>
      </c>
      <c r="I147" s="194">
        <f t="shared" ca="1" si="158"/>
        <v>0.96985467625899291</v>
      </c>
      <c r="L147" s="194">
        <f t="shared" si="214"/>
        <v>0</v>
      </c>
      <c r="M147" s="19">
        <f ca="1"/>
        <v>0</v>
      </c>
      <c r="N147" s="208">
        <f t="shared" ca="1" si="215"/>
        <v>0</v>
      </c>
      <c r="O147" s="207"/>
      <c r="P147" s="194"/>
      <c r="Q147" s="198" cm="1">
        <f t="array" ref="Q147">IFERROR(MATCH(TRUE,INDEX($B$14:$B$117&gt;=P147,0),0),"")</f>
        <v>1</v>
      </c>
      <c r="R147" s="194">
        <f t="shared" ca="1" si="159"/>
        <v>3.2000000000000006E-3</v>
      </c>
      <c r="U147" s="194">
        <f t="shared" si="216"/>
        <v>0</v>
      </c>
      <c r="V147" s="19">
        <f ca="1"/>
        <v>0</v>
      </c>
      <c r="W147" s="208">
        <f t="shared" ca="1" si="217"/>
        <v>0</v>
      </c>
      <c r="X147" s="207"/>
      <c r="Y147" s="194"/>
      <c r="Z147" s="198" cm="1">
        <f t="array" ref="Z147">IFERROR(MATCH(TRUE,INDEX($B$14:$B$117&gt;=Y147,0),0),"")</f>
        <v>1</v>
      </c>
      <c r="AA147" s="194">
        <f t="shared" ca="1" si="160"/>
        <v>3.2000000000000006E-3</v>
      </c>
      <c r="AD147" s="194">
        <f t="shared" si="161"/>
        <v>0</v>
      </c>
      <c r="AE147" s="19">
        <f ca="1"/>
        <v>0</v>
      </c>
      <c r="AF147" s="208">
        <f t="shared" ca="1" si="162"/>
        <v>0</v>
      </c>
      <c r="AG147" s="207"/>
      <c r="AH147" s="194"/>
      <c r="AI147" s="198" cm="1">
        <f t="array" ref="AI147">IFERROR(MATCH(TRUE,INDEX($B$14:$B$117&gt;=AH147,0),0),"")</f>
        <v>1</v>
      </c>
      <c r="AJ147" s="194">
        <f t="shared" ca="1" si="163"/>
        <v>3.2000000000000006E-3</v>
      </c>
      <c r="AM147" s="194">
        <f t="shared" si="164"/>
        <v>0</v>
      </c>
      <c r="AN147" s="19">
        <f ca="1"/>
        <v>0</v>
      </c>
      <c r="AO147" s="208">
        <f t="shared" ca="1" si="165"/>
        <v>0</v>
      </c>
      <c r="AP147" s="207"/>
      <c r="AQ147" s="194"/>
      <c r="AR147" s="198" cm="1">
        <f t="array" ref="AR147">IFERROR(MATCH(TRUE,INDEX($B$14:$B$117&gt;=AQ147,0),0),"")</f>
        <v>1</v>
      </c>
      <c r="AS147" s="194">
        <f t="shared" ca="1" si="166"/>
        <v>3.2000000000000006E-3</v>
      </c>
      <c r="AV147" s="194">
        <f t="shared" si="167"/>
        <v>0</v>
      </c>
      <c r="AW147" s="19">
        <f ca="1"/>
        <v>0</v>
      </c>
      <c r="AX147" s="208">
        <f t="shared" ca="1" si="168"/>
        <v>0</v>
      </c>
      <c r="AY147" s="207"/>
      <c r="AZ147" s="194"/>
      <c r="BA147" s="198" cm="1">
        <f t="array" ref="BA147">IFERROR(MATCH(TRUE,INDEX($B$14:$B$117&gt;=AZ147,0),0),"")</f>
        <v>1</v>
      </c>
      <c r="BB147" s="194">
        <f t="shared" ca="1" si="169"/>
        <v>3.2000000000000006E-3</v>
      </c>
      <c r="BE147" s="194">
        <f t="shared" si="170"/>
        <v>0</v>
      </c>
      <c r="BF147" s="19">
        <f ca="1"/>
        <v>0</v>
      </c>
      <c r="BG147" s="208">
        <f t="shared" ca="1" si="171"/>
        <v>0</v>
      </c>
      <c r="BH147" s="207"/>
      <c r="BI147" s="194"/>
      <c r="BJ147" s="198" cm="1">
        <f t="array" ref="BJ147">IFERROR(MATCH(TRUE,INDEX($B$14:$B$117&gt;=BI147,0),0),"")</f>
        <v>1</v>
      </c>
      <c r="BK147" s="194">
        <f t="shared" ca="1" si="172"/>
        <v>3.2000000000000006E-3</v>
      </c>
      <c r="BN147" s="194">
        <f t="shared" si="173"/>
        <v>0</v>
      </c>
      <c r="BO147" s="19">
        <f ca="1"/>
        <v>0</v>
      </c>
      <c r="BP147" s="208">
        <f t="shared" ca="1" si="174"/>
        <v>0</v>
      </c>
      <c r="BQ147" s="207"/>
      <c r="BR147" s="194"/>
      <c r="BS147" s="198" cm="1">
        <f t="array" ref="BS147">IFERROR(MATCH(TRUE,INDEX($B$14:$B$117&gt;=BR147,0),0),"")</f>
        <v>1</v>
      </c>
      <c r="BT147" s="194">
        <f t="shared" ca="1" si="175"/>
        <v>3.2000000000000006E-3</v>
      </c>
      <c r="BW147" s="194">
        <f t="shared" si="176"/>
        <v>0</v>
      </c>
      <c r="BX147" s="19">
        <f ca="1"/>
        <v>0</v>
      </c>
      <c r="BY147" s="208">
        <f t="shared" ca="1" si="177"/>
        <v>0</v>
      </c>
      <c r="BZ147" s="207"/>
      <c r="CA147" s="194"/>
      <c r="CB147" s="198" cm="1">
        <f t="array" ref="CB147">IFERROR(MATCH(TRUE,INDEX($B$14:$B$117&gt;=CA147,0),0),"")</f>
        <v>1</v>
      </c>
      <c r="CC147" s="194">
        <f t="shared" ca="1" si="178"/>
        <v>3.2000000000000006E-3</v>
      </c>
      <c r="CF147" s="194">
        <f t="shared" si="179"/>
        <v>0</v>
      </c>
      <c r="CG147" s="19">
        <f ca="1"/>
        <v>0</v>
      </c>
      <c r="CH147" s="208">
        <f t="shared" ca="1" si="180"/>
        <v>0</v>
      </c>
      <c r="CI147" s="207"/>
      <c r="CJ147" s="194"/>
      <c r="CK147" s="198" cm="1">
        <f t="array" ref="CK147">IFERROR(MATCH(TRUE,INDEX($B$14:$B$117&gt;=CJ147,0),0),"")</f>
        <v>1</v>
      </c>
      <c r="CL147" s="194">
        <f t="shared" ca="1" si="181"/>
        <v>3.2000000000000006E-3</v>
      </c>
      <c r="CO147" s="194">
        <f t="shared" si="182"/>
        <v>0</v>
      </c>
      <c r="CP147" s="19">
        <f ca="1"/>
        <v>0</v>
      </c>
      <c r="CQ147" s="208">
        <f t="shared" ca="1" si="183"/>
        <v>0</v>
      </c>
      <c r="CR147" s="207"/>
      <c r="CS147" s="194"/>
      <c r="CT147" s="198" cm="1">
        <f t="array" ref="CT147">IFERROR(MATCH(TRUE,INDEX($B$14:$B$117&gt;=CS147,0),0),"")</f>
        <v>1</v>
      </c>
      <c r="CU147" s="194">
        <f t="shared" ca="1" si="184"/>
        <v>3.2000000000000006E-3</v>
      </c>
      <c r="CX147" s="194">
        <f t="shared" si="185"/>
        <v>0</v>
      </c>
      <c r="CY147" s="19" t="e">
        <f ca="1"/>
        <v>#N/A</v>
      </c>
      <c r="CZ147" s="208" t="e">
        <f t="shared" ca="1" si="186"/>
        <v>#N/A</v>
      </c>
      <c r="DA147" s="207"/>
      <c r="DB147" s="194"/>
      <c r="DC147" s="198" cm="1">
        <f t="array" ref="DC147">IFERROR(MATCH(TRUE,INDEX($B$14:$B$117&gt;=DB147,0),0),"")</f>
        <v>1</v>
      </c>
      <c r="DD147" s="194">
        <f t="shared" ca="1" si="187"/>
        <v>3.2000000000000006E-3</v>
      </c>
      <c r="DG147" s="194">
        <f t="shared" si="188"/>
        <v>0</v>
      </c>
      <c r="DH147" s="19" t="e">
        <f ca="1"/>
        <v>#N/A</v>
      </c>
      <c r="DI147" s="208" t="e">
        <f t="shared" ca="1" si="189"/>
        <v>#N/A</v>
      </c>
      <c r="DJ147" s="207"/>
      <c r="DK147" s="194"/>
      <c r="DL147" s="198" cm="1">
        <f t="array" ref="DL147">IFERROR(MATCH(TRUE,INDEX($B$14:$B$117&gt;=DK147,0),0),"")</f>
        <v>1</v>
      </c>
      <c r="DM147" s="194">
        <f t="shared" ca="1" si="190"/>
        <v>3.2000000000000006E-3</v>
      </c>
      <c r="DP147" s="194">
        <f t="shared" si="191"/>
        <v>0</v>
      </c>
      <c r="DQ147" s="19" t="e">
        <f ca="1"/>
        <v>#N/A</v>
      </c>
      <c r="DR147" s="208" t="e">
        <f t="shared" ca="1" si="192"/>
        <v>#N/A</v>
      </c>
      <c r="DS147" s="207"/>
      <c r="DT147" s="194"/>
      <c r="DU147" s="198" cm="1">
        <f t="array" ref="DU147">IFERROR(MATCH(TRUE,INDEX($B$14:$B$117&gt;=DT147,0),0),"")</f>
        <v>1</v>
      </c>
      <c r="DV147" s="194">
        <f t="shared" ca="1" si="193"/>
        <v>3.2000000000000006E-3</v>
      </c>
      <c r="DY147" s="194">
        <f t="shared" si="194"/>
        <v>0</v>
      </c>
      <c r="DZ147" s="19" t="e">
        <f ca="1"/>
        <v>#N/A</v>
      </c>
      <c r="EA147" s="208" t="e">
        <f t="shared" ca="1" si="195"/>
        <v>#N/A</v>
      </c>
      <c r="EB147" s="207"/>
      <c r="EC147" s="194"/>
      <c r="ED147" s="198" cm="1">
        <f t="array" ref="ED147">IFERROR(MATCH(TRUE,INDEX($B$14:$B$117&gt;=EC147,0),0),"")</f>
        <v>1</v>
      </c>
      <c r="EE147" s="194">
        <f t="shared" ca="1" si="196"/>
        <v>3.2000000000000006E-3</v>
      </c>
      <c r="EH147" s="194">
        <f t="shared" si="197"/>
        <v>0</v>
      </c>
      <c r="EI147" s="19" t="e">
        <f ca="1"/>
        <v>#N/A</v>
      </c>
      <c r="EJ147" s="208" t="e">
        <f t="shared" ca="1" si="198"/>
        <v>#N/A</v>
      </c>
      <c r="EK147" s="207"/>
      <c r="EL147" s="194"/>
      <c r="EM147" s="198" cm="1">
        <f t="array" ref="EM147">IFERROR(MATCH(TRUE,INDEX($B$14:$B$117&gt;=EL147,0),0),"")</f>
        <v>1</v>
      </c>
      <c r="EN147" s="194">
        <f t="shared" ca="1" si="199"/>
        <v>3.2000000000000006E-3</v>
      </c>
      <c r="EQ147" s="194">
        <f t="shared" si="200"/>
        <v>0</v>
      </c>
      <c r="ER147" s="19" t="e">
        <f ca="1"/>
        <v>#N/A</v>
      </c>
      <c r="ES147" s="208" t="e">
        <f t="shared" ca="1" si="201"/>
        <v>#N/A</v>
      </c>
      <c r="ET147" s="207"/>
      <c r="EU147" s="194"/>
      <c r="EV147" s="198" cm="1">
        <f t="array" ref="EV147">IFERROR(MATCH(TRUE,INDEX($B$14:$B$117&gt;=EU147,0),0),"")</f>
        <v>1</v>
      </c>
      <c r="EW147" s="194">
        <f t="shared" ca="1" si="202"/>
        <v>3.2000000000000006E-3</v>
      </c>
      <c r="EZ147" s="194">
        <f t="shared" si="203"/>
        <v>0</v>
      </c>
      <c r="FA147" s="19" t="e">
        <f ca="1"/>
        <v>#N/A</v>
      </c>
      <c r="FB147" s="208" t="e">
        <f t="shared" ca="1" si="204"/>
        <v>#N/A</v>
      </c>
      <c r="FC147" s="207"/>
      <c r="FD147" s="194"/>
      <c r="FE147" s="198" cm="1">
        <f t="array" ref="FE147">IFERROR(MATCH(TRUE,INDEX($B$14:$B$117&gt;=FD147,0),0),"")</f>
        <v>1</v>
      </c>
      <c r="FF147" s="194">
        <f t="shared" ca="1" si="205"/>
        <v>3.2000000000000006E-3</v>
      </c>
      <c r="FI147" s="194">
        <f t="shared" si="206"/>
        <v>0</v>
      </c>
      <c r="FJ147" s="19" t="e">
        <f ca="1"/>
        <v>#N/A</v>
      </c>
      <c r="FK147" s="208" t="e">
        <f t="shared" ca="1" si="207"/>
        <v>#N/A</v>
      </c>
      <c r="FL147" s="207"/>
      <c r="FM147" s="194"/>
      <c r="FN147" s="198" cm="1">
        <f t="array" ref="FN147">IFERROR(MATCH(TRUE,INDEX($B$14:$B$117&gt;=FM147,0),0),"")</f>
        <v>1</v>
      </c>
      <c r="FO147" s="194">
        <f t="shared" ca="1" si="208"/>
        <v>3.2000000000000006E-3</v>
      </c>
      <c r="FR147" s="194">
        <f t="shared" si="209"/>
        <v>0</v>
      </c>
      <c r="FS147" s="19" t="e">
        <f ca="1"/>
        <v>#N/A</v>
      </c>
      <c r="FT147" s="208" t="e">
        <f t="shared" ca="1" si="210"/>
        <v>#N/A</v>
      </c>
      <c r="FU147" s="207"/>
      <c r="FV147" s="194"/>
      <c r="FW147" s="198" cm="1">
        <f t="array" ref="FW147">IFERROR(MATCH(TRUE,INDEX($B$14:$B$117&gt;=FV147,0),0),"")</f>
        <v>1</v>
      </c>
      <c r="FX147" s="194">
        <f t="shared" ca="1" si="211"/>
        <v>3.2000000000000006E-3</v>
      </c>
      <c r="GA147" s="194">
        <f t="shared" si="212"/>
        <v>0</v>
      </c>
      <c r="GB147" s="19" t="e">
        <f ca="1"/>
        <v>#N/A</v>
      </c>
      <c r="GC147" s="208" t="e">
        <f t="shared" ca="1" si="213"/>
        <v>#N/A</v>
      </c>
    </row>
    <row r="148" spans="6:185" x14ac:dyDescent="0.2">
      <c r="F148" s="207">
        <f ca="1"/>
        <v>134</v>
      </c>
      <c r="G148" s="194">
        <f ca="1"/>
        <v>0.96402877697841727</v>
      </c>
      <c r="H148" s="198" cm="1">
        <f t="array" aca="1" ref="H148" ca="1">IFERROR(MATCH(TRUE,INDEX($B$14:$B$117&gt;=G148,0),0),"")</f>
        <v>101</v>
      </c>
      <c r="I148" s="194">
        <f t="shared" ca="1" si="158"/>
        <v>0.9754827338129497</v>
      </c>
      <c r="L148" s="194">
        <f t="shared" si="214"/>
        <v>0</v>
      </c>
      <c r="M148" s="19">
        <f ca="1"/>
        <v>0</v>
      </c>
      <c r="N148" s="208">
        <f t="shared" ca="1" si="215"/>
        <v>0</v>
      </c>
      <c r="O148" s="207"/>
      <c r="P148" s="194"/>
      <c r="Q148" s="198" cm="1">
        <f t="array" ref="Q148">IFERROR(MATCH(TRUE,INDEX($B$14:$B$117&gt;=P148,0),0),"")</f>
        <v>1</v>
      </c>
      <c r="R148" s="194">
        <f t="shared" ca="1" si="159"/>
        <v>3.2000000000000006E-3</v>
      </c>
      <c r="U148" s="194">
        <f t="shared" si="216"/>
        <v>0</v>
      </c>
      <c r="V148" s="19">
        <f ca="1"/>
        <v>0</v>
      </c>
      <c r="W148" s="208">
        <f t="shared" ca="1" si="217"/>
        <v>0</v>
      </c>
      <c r="X148" s="207"/>
      <c r="Y148" s="194"/>
      <c r="Z148" s="198" cm="1">
        <f t="array" ref="Z148">IFERROR(MATCH(TRUE,INDEX($B$14:$B$117&gt;=Y148,0),0),"")</f>
        <v>1</v>
      </c>
      <c r="AA148" s="194">
        <f t="shared" ca="1" si="160"/>
        <v>3.2000000000000006E-3</v>
      </c>
      <c r="AD148" s="194">
        <f t="shared" si="161"/>
        <v>0</v>
      </c>
      <c r="AE148" s="19">
        <f ca="1"/>
        <v>0</v>
      </c>
      <c r="AF148" s="208">
        <f t="shared" ca="1" si="162"/>
        <v>0</v>
      </c>
      <c r="AG148" s="207"/>
      <c r="AH148" s="194"/>
      <c r="AI148" s="198" cm="1">
        <f t="array" ref="AI148">IFERROR(MATCH(TRUE,INDEX($B$14:$B$117&gt;=AH148,0),0),"")</f>
        <v>1</v>
      </c>
      <c r="AJ148" s="194">
        <f t="shared" ca="1" si="163"/>
        <v>3.2000000000000006E-3</v>
      </c>
      <c r="AM148" s="194">
        <f t="shared" si="164"/>
        <v>0</v>
      </c>
      <c r="AN148" s="19">
        <f ca="1"/>
        <v>0</v>
      </c>
      <c r="AO148" s="208">
        <f t="shared" ca="1" si="165"/>
        <v>0</v>
      </c>
      <c r="AP148" s="207"/>
      <c r="AQ148" s="194"/>
      <c r="AR148" s="198" cm="1">
        <f t="array" ref="AR148">IFERROR(MATCH(TRUE,INDEX($B$14:$B$117&gt;=AQ148,0),0),"")</f>
        <v>1</v>
      </c>
      <c r="AS148" s="194">
        <f t="shared" ca="1" si="166"/>
        <v>3.2000000000000006E-3</v>
      </c>
      <c r="AV148" s="194">
        <f t="shared" si="167"/>
        <v>0</v>
      </c>
      <c r="AW148" s="19">
        <f ca="1"/>
        <v>0</v>
      </c>
      <c r="AX148" s="208">
        <f t="shared" ca="1" si="168"/>
        <v>0</v>
      </c>
      <c r="AY148" s="207"/>
      <c r="AZ148" s="194"/>
      <c r="BA148" s="198" cm="1">
        <f t="array" ref="BA148">IFERROR(MATCH(TRUE,INDEX($B$14:$B$117&gt;=AZ148,0),0),"")</f>
        <v>1</v>
      </c>
      <c r="BB148" s="194">
        <f t="shared" ca="1" si="169"/>
        <v>3.2000000000000006E-3</v>
      </c>
      <c r="BE148" s="194">
        <f t="shared" si="170"/>
        <v>0</v>
      </c>
      <c r="BF148" s="19">
        <f ca="1"/>
        <v>0</v>
      </c>
      <c r="BG148" s="208">
        <f t="shared" ca="1" si="171"/>
        <v>0</v>
      </c>
      <c r="BH148" s="207"/>
      <c r="BI148" s="194"/>
      <c r="BJ148" s="198" cm="1">
        <f t="array" ref="BJ148">IFERROR(MATCH(TRUE,INDEX($B$14:$B$117&gt;=BI148,0),0),"")</f>
        <v>1</v>
      </c>
      <c r="BK148" s="194">
        <f t="shared" ca="1" si="172"/>
        <v>3.2000000000000006E-3</v>
      </c>
      <c r="BN148" s="194">
        <f t="shared" si="173"/>
        <v>0</v>
      </c>
      <c r="BO148" s="19">
        <f ca="1"/>
        <v>0</v>
      </c>
      <c r="BP148" s="208">
        <f t="shared" ca="1" si="174"/>
        <v>0</v>
      </c>
      <c r="BQ148" s="207"/>
      <c r="BR148" s="194"/>
      <c r="BS148" s="198" cm="1">
        <f t="array" ref="BS148">IFERROR(MATCH(TRUE,INDEX($B$14:$B$117&gt;=BR148,0),0),"")</f>
        <v>1</v>
      </c>
      <c r="BT148" s="194">
        <f t="shared" ca="1" si="175"/>
        <v>3.2000000000000006E-3</v>
      </c>
      <c r="BW148" s="194">
        <f t="shared" si="176"/>
        <v>0</v>
      </c>
      <c r="BX148" s="19">
        <f ca="1"/>
        <v>0</v>
      </c>
      <c r="BY148" s="208">
        <f t="shared" ca="1" si="177"/>
        <v>0</v>
      </c>
      <c r="BZ148" s="207"/>
      <c r="CA148" s="194"/>
      <c r="CB148" s="198" cm="1">
        <f t="array" ref="CB148">IFERROR(MATCH(TRUE,INDEX($B$14:$B$117&gt;=CA148,0),0),"")</f>
        <v>1</v>
      </c>
      <c r="CC148" s="194">
        <f t="shared" ca="1" si="178"/>
        <v>3.2000000000000006E-3</v>
      </c>
      <c r="CF148" s="194">
        <f t="shared" si="179"/>
        <v>0</v>
      </c>
      <c r="CG148" s="19">
        <f ca="1"/>
        <v>0</v>
      </c>
      <c r="CH148" s="208">
        <f t="shared" ca="1" si="180"/>
        <v>0</v>
      </c>
      <c r="CI148" s="207"/>
      <c r="CJ148" s="194"/>
      <c r="CK148" s="198" cm="1">
        <f t="array" ref="CK148">IFERROR(MATCH(TRUE,INDEX($B$14:$B$117&gt;=CJ148,0),0),"")</f>
        <v>1</v>
      </c>
      <c r="CL148" s="194">
        <f t="shared" ca="1" si="181"/>
        <v>3.2000000000000006E-3</v>
      </c>
      <c r="CO148" s="194">
        <f t="shared" si="182"/>
        <v>0</v>
      </c>
      <c r="CP148" s="19">
        <f ca="1"/>
        <v>0</v>
      </c>
      <c r="CQ148" s="208">
        <f t="shared" ca="1" si="183"/>
        <v>0</v>
      </c>
      <c r="CR148" s="207"/>
      <c r="CS148" s="194"/>
      <c r="CT148" s="198" cm="1">
        <f t="array" ref="CT148">IFERROR(MATCH(TRUE,INDEX($B$14:$B$117&gt;=CS148,0),0),"")</f>
        <v>1</v>
      </c>
      <c r="CU148" s="194">
        <f t="shared" ca="1" si="184"/>
        <v>3.2000000000000006E-3</v>
      </c>
      <c r="CX148" s="194">
        <f t="shared" si="185"/>
        <v>0</v>
      </c>
      <c r="CY148" s="19" t="e">
        <f ca="1"/>
        <v>#N/A</v>
      </c>
      <c r="CZ148" s="208" t="e">
        <f t="shared" ca="1" si="186"/>
        <v>#N/A</v>
      </c>
      <c r="DA148" s="207"/>
      <c r="DB148" s="194"/>
      <c r="DC148" s="198" cm="1">
        <f t="array" ref="DC148">IFERROR(MATCH(TRUE,INDEX($B$14:$B$117&gt;=DB148,0),0),"")</f>
        <v>1</v>
      </c>
      <c r="DD148" s="194">
        <f t="shared" ca="1" si="187"/>
        <v>3.2000000000000006E-3</v>
      </c>
      <c r="DG148" s="194">
        <f t="shared" si="188"/>
        <v>0</v>
      </c>
      <c r="DH148" s="19" t="e">
        <f ca="1"/>
        <v>#N/A</v>
      </c>
      <c r="DI148" s="208" t="e">
        <f t="shared" ca="1" si="189"/>
        <v>#N/A</v>
      </c>
      <c r="DJ148" s="207"/>
      <c r="DK148" s="194"/>
      <c r="DL148" s="198" cm="1">
        <f t="array" ref="DL148">IFERROR(MATCH(TRUE,INDEX($B$14:$B$117&gt;=DK148,0),0),"")</f>
        <v>1</v>
      </c>
      <c r="DM148" s="194">
        <f t="shared" ca="1" si="190"/>
        <v>3.2000000000000006E-3</v>
      </c>
      <c r="DP148" s="194">
        <f t="shared" si="191"/>
        <v>0</v>
      </c>
      <c r="DQ148" s="19" t="e">
        <f ca="1"/>
        <v>#N/A</v>
      </c>
      <c r="DR148" s="208" t="e">
        <f t="shared" ca="1" si="192"/>
        <v>#N/A</v>
      </c>
      <c r="DS148" s="207"/>
      <c r="DT148" s="194"/>
      <c r="DU148" s="198" cm="1">
        <f t="array" ref="DU148">IFERROR(MATCH(TRUE,INDEX($B$14:$B$117&gt;=DT148,0),0),"")</f>
        <v>1</v>
      </c>
      <c r="DV148" s="194">
        <f t="shared" ca="1" si="193"/>
        <v>3.2000000000000006E-3</v>
      </c>
      <c r="DY148" s="194">
        <f t="shared" si="194"/>
        <v>0</v>
      </c>
      <c r="DZ148" s="19" t="e">
        <f ca="1"/>
        <v>#N/A</v>
      </c>
      <c r="EA148" s="208" t="e">
        <f t="shared" ca="1" si="195"/>
        <v>#N/A</v>
      </c>
      <c r="EB148" s="207"/>
      <c r="EC148" s="194"/>
      <c r="ED148" s="198" cm="1">
        <f t="array" ref="ED148">IFERROR(MATCH(TRUE,INDEX($B$14:$B$117&gt;=EC148,0),0),"")</f>
        <v>1</v>
      </c>
      <c r="EE148" s="194">
        <f t="shared" ca="1" si="196"/>
        <v>3.2000000000000006E-3</v>
      </c>
      <c r="EH148" s="194">
        <f t="shared" si="197"/>
        <v>0</v>
      </c>
      <c r="EI148" s="19" t="e">
        <f ca="1"/>
        <v>#N/A</v>
      </c>
      <c r="EJ148" s="208" t="e">
        <f t="shared" ca="1" si="198"/>
        <v>#N/A</v>
      </c>
      <c r="EK148" s="207"/>
      <c r="EL148" s="194"/>
      <c r="EM148" s="198" cm="1">
        <f t="array" ref="EM148">IFERROR(MATCH(TRUE,INDEX($B$14:$B$117&gt;=EL148,0),0),"")</f>
        <v>1</v>
      </c>
      <c r="EN148" s="194">
        <f t="shared" ca="1" si="199"/>
        <v>3.2000000000000006E-3</v>
      </c>
      <c r="EQ148" s="194">
        <f t="shared" si="200"/>
        <v>0</v>
      </c>
      <c r="ER148" s="19" t="e">
        <f ca="1"/>
        <v>#N/A</v>
      </c>
      <c r="ES148" s="208" t="e">
        <f t="shared" ca="1" si="201"/>
        <v>#N/A</v>
      </c>
      <c r="ET148" s="207"/>
      <c r="EU148" s="194"/>
      <c r="EV148" s="198" cm="1">
        <f t="array" ref="EV148">IFERROR(MATCH(TRUE,INDEX($B$14:$B$117&gt;=EU148,0),0),"")</f>
        <v>1</v>
      </c>
      <c r="EW148" s="194">
        <f t="shared" ca="1" si="202"/>
        <v>3.2000000000000006E-3</v>
      </c>
      <c r="EZ148" s="194">
        <f t="shared" si="203"/>
        <v>0</v>
      </c>
      <c r="FA148" s="19" t="e">
        <f ca="1"/>
        <v>#N/A</v>
      </c>
      <c r="FB148" s="208" t="e">
        <f t="shared" ca="1" si="204"/>
        <v>#N/A</v>
      </c>
      <c r="FC148" s="207"/>
      <c r="FD148" s="194"/>
      <c r="FE148" s="198" cm="1">
        <f t="array" ref="FE148">IFERROR(MATCH(TRUE,INDEX($B$14:$B$117&gt;=FD148,0),0),"")</f>
        <v>1</v>
      </c>
      <c r="FF148" s="194">
        <f t="shared" ca="1" si="205"/>
        <v>3.2000000000000006E-3</v>
      </c>
      <c r="FI148" s="194">
        <f t="shared" si="206"/>
        <v>0</v>
      </c>
      <c r="FJ148" s="19" t="e">
        <f ca="1"/>
        <v>#N/A</v>
      </c>
      <c r="FK148" s="208" t="e">
        <f t="shared" ca="1" si="207"/>
        <v>#N/A</v>
      </c>
      <c r="FL148" s="207"/>
      <c r="FM148" s="194"/>
      <c r="FN148" s="198" cm="1">
        <f t="array" ref="FN148">IFERROR(MATCH(TRUE,INDEX($B$14:$B$117&gt;=FM148,0),0),"")</f>
        <v>1</v>
      </c>
      <c r="FO148" s="194">
        <f t="shared" ca="1" si="208"/>
        <v>3.2000000000000006E-3</v>
      </c>
      <c r="FR148" s="194">
        <f t="shared" si="209"/>
        <v>0</v>
      </c>
      <c r="FS148" s="19" t="e">
        <f ca="1"/>
        <v>#N/A</v>
      </c>
      <c r="FT148" s="208" t="e">
        <f t="shared" ca="1" si="210"/>
        <v>#N/A</v>
      </c>
      <c r="FU148" s="207"/>
      <c r="FV148" s="194"/>
      <c r="FW148" s="198" cm="1">
        <f t="array" ref="FW148">IFERROR(MATCH(TRUE,INDEX($B$14:$B$117&gt;=FV148,0),0),"")</f>
        <v>1</v>
      </c>
      <c r="FX148" s="194">
        <f t="shared" ca="1" si="211"/>
        <v>3.2000000000000006E-3</v>
      </c>
      <c r="GA148" s="194">
        <f t="shared" si="212"/>
        <v>0</v>
      </c>
      <c r="GB148" s="19" t="e">
        <f ca="1"/>
        <v>#N/A</v>
      </c>
      <c r="GC148" s="208" t="e">
        <f t="shared" ca="1" si="213"/>
        <v>#N/A</v>
      </c>
    </row>
    <row r="149" spans="6:185" x14ac:dyDescent="0.2">
      <c r="F149" s="207">
        <f ca="1"/>
        <v>135</v>
      </c>
      <c r="G149" s="194">
        <f ca="1"/>
        <v>0.97122302158273388</v>
      </c>
      <c r="H149" s="198" cm="1">
        <f t="array" aca="1" ref="H149" ca="1">IFERROR(MATCH(TRUE,INDEX($B$14:$B$117&gt;=G149,0),0),"")</f>
        <v>102</v>
      </c>
      <c r="I149" s="194">
        <f t="shared" ca="1" si="158"/>
        <v>0.98202661870503605</v>
      </c>
      <c r="L149" s="194">
        <f t="shared" si="214"/>
        <v>0</v>
      </c>
      <c r="M149" s="19">
        <f ca="1"/>
        <v>0</v>
      </c>
      <c r="N149" s="208">
        <f t="shared" ca="1" si="215"/>
        <v>0</v>
      </c>
      <c r="O149" s="207"/>
      <c r="P149" s="194"/>
      <c r="Q149" s="198" cm="1">
        <f t="array" ref="Q149">IFERROR(MATCH(TRUE,INDEX($B$14:$B$117&gt;=P149,0),0),"")</f>
        <v>1</v>
      </c>
      <c r="R149" s="194">
        <f t="shared" ca="1" si="159"/>
        <v>3.2000000000000006E-3</v>
      </c>
      <c r="U149" s="194">
        <f t="shared" si="216"/>
        <v>0</v>
      </c>
      <c r="V149" s="19">
        <f ca="1"/>
        <v>0</v>
      </c>
      <c r="W149" s="208">
        <f t="shared" ca="1" si="217"/>
        <v>0</v>
      </c>
      <c r="X149" s="207"/>
      <c r="Y149" s="194"/>
      <c r="Z149" s="198" cm="1">
        <f t="array" ref="Z149">IFERROR(MATCH(TRUE,INDEX($B$14:$B$117&gt;=Y149,0),0),"")</f>
        <v>1</v>
      </c>
      <c r="AA149" s="194">
        <f t="shared" ca="1" si="160"/>
        <v>3.2000000000000006E-3</v>
      </c>
      <c r="AD149" s="194">
        <f t="shared" si="161"/>
        <v>0</v>
      </c>
      <c r="AE149" s="19">
        <f ca="1"/>
        <v>0</v>
      </c>
      <c r="AF149" s="208">
        <f t="shared" ca="1" si="162"/>
        <v>0</v>
      </c>
      <c r="AG149" s="207"/>
      <c r="AH149" s="194"/>
      <c r="AI149" s="198" cm="1">
        <f t="array" ref="AI149">IFERROR(MATCH(TRUE,INDEX($B$14:$B$117&gt;=AH149,0),0),"")</f>
        <v>1</v>
      </c>
      <c r="AJ149" s="194">
        <f t="shared" ca="1" si="163"/>
        <v>3.2000000000000006E-3</v>
      </c>
      <c r="AM149" s="194">
        <f t="shared" si="164"/>
        <v>0</v>
      </c>
      <c r="AN149" s="19">
        <f ca="1"/>
        <v>0</v>
      </c>
      <c r="AO149" s="208">
        <f t="shared" ca="1" si="165"/>
        <v>0</v>
      </c>
      <c r="AP149" s="207"/>
      <c r="AQ149" s="194"/>
      <c r="AR149" s="198" cm="1">
        <f t="array" ref="AR149">IFERROR(MATCH(TRUE,INDEX($B$14:$B$117&gt;=AQ149,0),0),"")</f>
        <v>1</v>
      </c>
      <c r="AS149" s="194">
        <f t="shared" ca="1" si="166"/>
        <v>3.2000000000000006E-3</v>
      </c>
      <c r="AV149" s="194">
        <f t="shared" si="167"/>
        <v>0</v>
      </c>
      <c r="AW149" s="19">
        <f ca="1"/>
        <v>0</v>
      </c>
      <c r="AX149" s="208">
        <f t="shared" ca="1" si="168"/>
        <v>0</v>
      </c>
      <c r="AY149" s="207"/>
      <c r="AZ149" s="194"/>
      <c r="BA149" s="198" cm="1">
        <f t="array" ref="BA149">IFERROR(MATCH(TRUE,INDEX($B$14:$B$117&gt;=AZ149,0),0),"")</f>
        <v>1</v>
      </c>
      <c r="BB149" s="194">
        <f t="shared" ca="1" si="169"/>
        <v>3.2000000000000006E-3</v>
      </c>
      <c r="BE149" s="194">
        <f t="shared" si="170"/>
        <v>0</v>
      </c>
      <c r="BF149" s="19">
        <f ca="1"/>
        <v>0</v>
      </c>
      <c r="BG149" s="208">
        <f t="shared" ca="1" si="171"/>
        <v>0</v>
      </c>
      <c r="BH149" s="207"/>
      <c r="BI149" s="194"/>
      <c r="BJ149" s="198" cm="1">
        <f t="array" ref="BJ149">IFERROR(MATCH(TRUE,INDEX($B$14:$B$117&gt;=BI149,0),0),"")</f>
        <v>1</v>
      </c>
      <c r="BK149" s="194">
        <f t="shared" ca="1" si="172"/>
        <v>3.2000000000000006E-3</v>
      </c>
      <c r="BN149" s="194">
        <f t="shared" si="173"/>
        <v>0</v>
      </c>
      <c r="BO149" s="19">
        <f ca="1"/>
        <v>0</v>
      </c>
      <c r="BP149" s="208">
        <f t="shared" ca="1" si="174"/>
        <v>0</v>
      </c>
      <c r="BQ149" s="207"/>
      <c r="BR149" s="194"/>
      <c r="BS149" s="198" cm="1">
        <f t="array" ref="BS149">IFERROR(MATCH(TRUE,INDEX($B$14:$B$117&gt;=BR149,0),0),"")</f>
        <v>1</v>
      </c>
      <c r="BT149" s="194">
        <f t="shared" ca="1" si="175"/>
        <v>3.2000000000000006E-3</v>
      </c>
      <c r="BW149" s="194">
        <f t="shared" si="176"/>
        <v>0</v>
      </c>
      <c r="BX149" s="19">
        <f ca="1"/>
        <v>0</v>
      </c>
      <c r="BY149" s="208">
        <f t="shared" ca="1" si="177"/>
        <v>0</v>
      </c>
      <c r="BZ149" s="207"/>
      <c r="CA149" s="194"/>
      <c r="CB149" s="198" cm="1">
        <f t="array" ref="CB149">IFERROR(MATCH(TRUE,INDEX($B$14:$B$117&gt;=CA149,0),0),"")</f>
        <v>1</v>
      </c>
      <c r="CC149" s="194">
        <f t="shared" ca="1" si="178"/>
        <v>3.2000000000000006E-3</v>
      </c>
      <c r="CF149" s="194">
        <f t="shared" si="179"/>
        <v>0</v>
      </c>
      <c r="CG149" s="19">
        <f ca="1"/>
        <v>0</v>
      </c>
      <c r="CH149" s="208">
        <f t="shared" ca="1" si="180"/>
        <v>0</v>
      </c>
      <c r="CI149" s="207"/>
      <c r="CJ149" s="194"/>
      <c r="CK149" s="198" cm="1">
        <f t="array" ref="CK149">IFERROR(MATCH(TRUE,INDEX($B$14:$B$117&gt;=CJ149,0),0),"")</f>
        <v>1</v>
      </c>
      <c r="CL149" s="194">
        <f t="shared" ca="1" si="181"/>
        <v>3.2000000000000006E-3</v>
      </c>
      <c r="CO149" s="194">
        <f t="shared" si="182"/>
        <v>0</v>
      </c>
      <c r="CP149" s="19">
        <f ca="1"/>
        <v>0</v>
      </c>
      <c r="CQ149" s="208">
        <f t="shared" ca="1" si="183"/>
        <v>0</v>
      </c>
      <c r="CR149" s="207"/>
      <c r="CS149" s="194"/>
      <c r="CT149" s="198" cm="1">
        <f t="array" ref="CT149">IFERROR(MATCH(TRUE,INDEX($B$14:$B$117&gt;=CS149,0),0),"")</f>
        <v>1</v>
      </c>
      <c r="CU149" s="194">
        <f t="shared" ca="1" si="184"/>
        <v>3.2000000000000006E-3</v>
      </c>
      <c r="CX149" s="194">
        <f t="shared" si="185"/>
        <v>0</v>
      </c>
      <c r="CY149" s="19" t="e">
        <f ca="1"/>
        <v>#N/A</v>
      </c>
      <c r="CZ149" s="208" t="e">
        <f t="shared" ca="1" si="186"/>
        <v>#N/A</v>
      </c>
      <c r="DA149" s="207"/>
      <c r="DB149" s="194"/>
      <c r="DC149" s="198" cm="1">
        <f t="array" ref="DC149">IFERROR(MATCH(TRUE,INDEX($B$14:$B$117&gt;=DB149,0),0),"")</f>
        <v>1</v>
      </c>
      <c r="DD149" s="194">
        <f t="shared" ca="1" si="187"/>
        <v>3.2000000000000006E-3</v>
      </c>
      <c r="DG149" s="194">
        <f t="shared" si="188"/>
        <v>0</v>
      </c>
      <c r="DH149" s="19" t="e">
        <f ca="1"/>
        <v>#N/A</v>
      </c>
      <c r="DI149" s="208" t="e">
        <f t="shared" ca="1" si="189"/>
        <v>#N/A</v>
      </c>
      <c r="DJ149" s="207"/>
      <c r="DK149" s="194"/>
      <c r="DL149" s="198" cm="1">
        <f t="array" ref="DL149">IFERROR(MATCH(TRUE,INDEX($B$14:$B$117&gt;=DK149,0),0),"")</f>
        <v>1</v>
      </c>
      <c r="DM149" s="194">
        <f t="shared" ca="1" si="190"/>
        <v>3.2000000000000006E-3</v>
      </c>
      <c r="DP149" s="194">
        <f t="shared" si="191"/>
        <v>0</v>
      </c>
      <c r="DQ149" s="19" t="e">
        <f ca="1"/>
        <v>#N/A</v>
      </c>
      <c r="DR149" s="208" t="e">
        <f t="shared" ca="1" si="192"/>
        <v>#N/A</v>
      </c>
      <c r="DS149" s="207"/>
      <c r="DT149" s="194"/>
      <c r="DU149" s="198" cm="1">
        <f t="array" ref="DU149">IFERROR(MATCH(TRUE,INDEX($B$14:$B$117&gt;=DT149,0),0),"")</f>
        <v>1</v>
      </c>
      <c r="DV149" s="194">
        <f t="shared" ca="1" si="193"/>
        <v>3.2000000000000006E-3</v>
      </c>
      <c r="DY149" s="194">
        <f t="shared" si="194"/>
        <v>0</v>
      </c>
      <c r="DZ149" s="19" t="e">
        <f ca="1"/>
        <v>#N/A</v>
      </c>
      <c r="EA149" s="208" t="e">
        <f t="shared" ca="1" si="195"/>
        <v>#N/A</v>
      </c>
      <c r="EB149" s="207"/>
      <c r="EC149" s="194"/>
      <c r="ED149" s="198" cm="1">
        <f t="array" ref="ED149">IFERROR(MATCH(TRUE,INDEX($B$14:$B$117&gt;=EC149,0),0),"")</f>
        <v>1</v>
      </c>
      <c r="EE149" s="194">
        <f t="shared" ca="1" si="196"/>
        <v>3.2000000000000006E-3</v>
      </c>
      <c r="EH149" s="194">
        <f t="shared" si="197"/>
        <v>0</v>
      </c>
      <c r="EI149" s="19" t="e">
        <f ca="1"/>
        <v>#N/A</v>
      </c>
      <c r="EJ149" s="208" t="e">
        <f t="shared" ca="1" si="198"/>
        <v>#N/A</v>
      </c>
      <c r="EK149" s="207"/>
      <c r="EL149" s="194"/>
      <c r="EM149" s="198" cm="1">
        <f t="array" ref="EM149">IFERROR(MATCH(TRUE,INDEX($B$14:$B$117&gt;=EL149,0),0),"")</f>
        <v>1</v>
      </c>
      <c r="EN149" s="194">
        <f t="shared" ca="1" si="199"/>
        <v>3.2000000000000006E-3</v>
      </c>
      <c r="EQ149" s="194">
        <f t="shared" si="200"/>
        <v>0</v>
      </c>
      <c r="ER149" s="19" t="e">
        <f ca="1"/>
        <v>#N/A</v>
      </c>
      <c r="ES149" s="208" t="e">
        <f t="shared" ca="1" si="201"/>
        <v>#N/A</v>
      </c>
      <c r="ET149" s="207"/>
      <c r="EU149" s="194"/>
      <c r="EV149" s="198" cm="1">
        <f t="array" ref="EV149">IFERROR(MATCH(TRUE,INDEX($B$14:$B$117&gt;=EU149,0),0),"")</f>
        <v>1</v>
      </c>
      <c r="EW149" s="194">
        <f t="shared" ca="1" si="202"/>
        <v>3.2000000000000006E-3</v>
      </c>
      <c r="EZ149" s="194">
        <f t="shared" si="203"/>
        <v>0</v>
      </c>
      <c r="FA149" s="19" t="e">
        <f ca="1"/>
        <v>#N/A</v>
      </c>
      <c r="FB149" s="208" t="e">
        <f t="shared" ca="1" si="204"/>
        <v>#N/A</v>
      </c>
      <c r="FC149" s="207"/>
      <c r="FD149" s="194"/>
      <c r="FE149" s="198" cm="1">
        <f t="array" ref="FE149">IFERROR(MATCH(TRUE,INDEX($B$14:$B$117&gt;=FD149,0),0),"")</f>
        <v>1</v>
      </c>
      <c r="FF149" s="194">
        <f t="shared" ca="1" si="205"/>
        <v>3.2000000000000006E-3</v>
      </c>
      <c r="FI149" s="194">
        <f t="shared" si="206"/>
        <v>0</v>
      </c>
      <c r="FJ149" s="19" t="e">
        <f ca="1"/>
        <v>#N/A</v>
      </c>
      <c r="FK149" s="208" t="e">
        <f t="shared" ca="1" si="207"/>
        <v>#N/A</v>
      </c>
      <c r="FL149" s="207"/>
      <c r="FM149" s="194"/>
      <c r="FN149" s="198" cm="1">
        <f t="array" ref="FN149">IFERROR(MATCH(TRUE,INDEX($B$14:$B$117&gt;=FM149,0),0),"")</f>
        <v>1</v>
      </c>
      <c r="FO149" s="194">
        <f t="shared" ca="1" si="208"/>
        <v>3.2000000000000006E-3</v>
      </c>
      <c r="FR149" s="194">
        <f t="shared" si="209"/>
        <v>0</v>
      </c>
      <c r="FS149" s="19" t="e">
        <f ca="1"/>
        <v>#N/A</v>
      </c>
      <c r="FT149" s="208" t="e">
        <f t="shared" ca="1" si="210"/>
        <v>#N/A</v>
      </c>
      <c r="FU149" s="207"/>
      <c r="FV149" s="194"/>
      <c r="FW149" s="198" cm="1">
        <f t="array" ref="FW149">IFERROR(MATCH(TRUE,INDEX($B$14:$B$117&gt;=FV149,0),0),"")</f>
        <v>1</v>
      </c>
      <c r="FX149" s="194">
        <f t="shared" ca="1" si="211"/>
        <v>3.2000000000000006E-3</v>
      </c>
      <c r="GA149" s="194">
        <f t="shared" si="212"/>
        <v>0</v>
      </c>
      <c r="GB149" s="19" t="e">
        <f ca="1"/>
        <v>#N/A</v>
      </c>
      <c r="GC149" s="208" t="e">
        <f t="shared" ca="1" si="213"/>
        <v>#N/A</v>
      </c>
    </row>
    <row r="150" spans="6:185" x14ac:dyDescent="0.2">
      <c r="F150" s="207">
        <f ca="1"/>
        <v>136</v>
      </c>
      <c r="G150" s="194">
        <f ca="1"/>
        <v>0.97841726618705038</v>
      </c>
      <c r="H150" s="198" cm="1">
        <f t="array" aca="1" ref="H150" ca="1">IFERROR(MATCH(TRUE,INDEX($B$14:$B$117&gt;=G150,0),0),"")</f>
        <v>102</v>
      </c>
      <c r="I150" s="194">
        <f t="shared" ca="1" si="158"/>
        <v>0.98669496402877699</v>
      </c>
      <c r="L150" s="194">
        <f t="shared" si="214"/>
        <v>0</v>
      </c>
      <c r="M150" s="19">
        <f ca="1"/>
        <v>0</v>
      </c>
      <c r="N150" s="208">
        <f t="shared" ca="1" si="215"/>
        <v>0</v>
      </c>
      <c r="O150" s="207"/>
      <c r="P150" s="194"/>
      <c r="Q150" s="198" cm="1">
        <f t="array" ref="Q150">IFERROR(MATCH(TRUE,INDEX($B$14:$B$117&gt;=P150,0),0),"")</f>
        <v>1</v>
      </c>
      <c r="R150" s="194">
        <f t="shared" ca="1" si="159"/>
        <v>3.2000000000000006E-3</v>
      </c>
      <c r="U150" s="194">
        <f t="shared" si="216"/>
        <v>0</v>
      </c>
      <c r="V150" s="19">
        <f ca="1"/>
        <v>0</v>
      </c>
      <c r="W150" s="208">
        <f t="shared" ca="1" si="217"/>
        <v>0</v>
      </c>
      <c r="X150" s="207"/>
      <c r="Y150" s="194"/>
      <c r="Z150" s="198" cm="1">
        <f t="array" ref="Z150">IFERROR(MATCH(TRUE,INDEX($B$14:$B$117&gt;=Y150,0),0),"")</f>
        <v>1</v>
      </c>
      <c r="AA150" s="194">
        <f t="shared" ca="1" si="160"/>
        <v>3.2000000000000006E-3</v>
      </c>
      <c r="AD150" s="194">
        <f t="shared" si="161"/>
        <v>0</v>
      </c>
      <c r="AE150" s="19">
        <f ca="1"/>
        <v>0</v>
      </c>
      <c r="AF150" s="208">
        <f t="shared" ca="1" si="162"/>
        <v>0</v>
      </c>
      <c r="AG150" s="207"/>
      <c r="AH150" s="194"/>
      <c r="AI150" s="198" cm="1">
        <f t="array" ref="AI150">IFERROR(MATCH(TRUE,INDEX($B$14:$B$117&gt;=AH150,0),0),"")</f>
        <v>1</v>
      </c>
      <c r="AJ150" s="194">
        <f t="shared" ca="1" si="163"/>
        <v>3.2000000000000006E-3</v>
      </c>
      <c r="AM150" s="194">
        <f t="shared" si="164"/>
        <v>0</v>
      </c>
      <c r="AN150" s="19">
        <f ca="1"/>
        <v>0</v>
      </c>
      <c r="AO150" s="208">
        <f t="shared" ca="1" si="165"/>
        <v>0</v>
      </c>
      <c r="AP150" s="207"/>
      <c r="AQ150" s="194"/>
      <c r="AR150" s="198" cm="1">
        <f t="array" ref="AR150">IFERROR(MATCH(TRUE,INDEX($B$14:$B$117&gt;=AQ150,0),0),"")</f>
        <v>1</v>
      </c>
      <c r="AS150" s="194">
        <f t="shared" ca="1" si="166"/>
        <v>3.2000000000000006E-3</v>
      </c>
      <c r="AV150" s="194">
        <f t="shared" si="167"/>
        <v>0</v>
      </c>
      <c r="AW150" s="19">
        <f ca="1"/>
        <v>0</v>
      </c>
      <c r="AX150" s="208">
        <f t="shared" ca="1" si="168"/>
        <v>0</v>
      </c>
      <c r="AY150" s="207"/>
      <c r="AZ150" s="194"/>
      <c r="BA150" s="198" cm="1">
        <f t="array" ref="BA150">IFERROR(MATCH(TRUE,INDEX($B$14:$B$117&gt;=AZ150,0),0),"")</f>
        <v>1</v>
      </c>
      <c r="BB150" s="194">
        <f t="shared" ca="1" si="169"/>
        <v>3.2000000000000006E-3</v>
      </c>
      <c r="BE150" s="194">
        <f t="shared" si="170"/>
        <v>0</v>
      </c>
      <c r="BF150" s="19">
        <f ca="1"/>
        <v>0</v>
      </c>
      <c r="BG150" s="208">
        <f t="shared" ca="1" si="171"/>
        <v>0</v>
      </c>
      <c r="BH150" s="207"/>
      <c r="BI150" s="194"/>
      <c r="BJ150" s="198" cm="1">
        <f t="array" ref="BJ150">IFERROR(MATCH(TRUE,INDEX($B$14:$B$117&gt;=BI150,0),0),"")</f>
        <v>1</v>
      </c>
      <c r="BK150" s="194">
        <f t="shared" ca="1" si="172"/>
        <v>3.2000000000000006E-3</v>
      </c>
      <c r="BN150" s="194">
        <f t="shared" si="173"/>
        <v>0</v>
      </c>
      <c r="BO150" s="19">
        <f ca="1"/>
        <v>0</v>
      </c>
      <c r="BP150" s="208">
        <f t="shared" ca="1" si="174"/>
        <v>0</v>
      </c>
      <c r="BQ150" s="207"/>
      <c r="BR150" s="194"/>
      <c r="BS150" s="198" cm="1">
        <f t="array" ref="BS150">IFERROR(MATCH(TRUE,INDEX($B$14:$B$117&gt;=BR150,0),0),"")</f>
        <v>1</v>
      </c>
      <c r="BT150" s="194">
        <f t="shared" ca="1" si="175"/>
        <v>3.2000000000000006E-3</v>
      </c>
      <c r="BW150" s="194">
        <f t="shared" si="176"/>
        <v>0</v>
      </c>
      <c r="BX150" s="19">
        <f ca="1"/>
        <v>0</v>
      </c>
      <c r="BY150" s="208">
        <f t="shared" ca="1" si="177"/>
        <v>0</v>
      </c>
      <c r="BZ150" s="207"/>
      <c r="CA150" s="194"/>
      <c r="CB150" s="198" cm="1">
        <f t="array" ref="CB150">IFERROR(MATCH(TRUE,INDEX($B$14:$B$117&gt;=CA150,0),0),"")</f>
        <v>1</v>
      </c>
      <c r="CC150" s="194">
        <f t="shared" ca="1" si="178"/>
        <v>3.2000000000000006E-3</v>
      </c>
      <c r="CF150" s="194">
        <f t="shared" si="179"/>
        <v>0</v>
      </c>
      <c r="CG150" s="19">
        <f ca="1"/>
        <v>0</v>
      </c>
      <c r="CH150" s="208">
        <f t="shared" ca="1" si="180"/>
        <v>0</v>
      </c>
      <c r="CI150" s="207"/>
      <c r="CJ150" s="194"/>
      <c r="CK150" s="198" cm="1">
        <f t="array" ref="CK150">IFERROR(MATCH(TRUE,INDEX($B$14:$B$117&gt;=CJ150,0),0),"")</f>
        <v>1</v>
      </c>
      <c r="CL150" s="194">
        <f t="shared" ca="1" si="181"/>
        <v>3.2000000000000006E-3</v>
      </c>
      <c r="CO150" s="194">
        <f t="shared" si="182"/>
        <v>0</v>
      </c>
      <c r="CP150" s="19">
        <f ca="1"/>
        <v>0</v>
      </c>
      <c r="CQ150" s="208">
        <f t="shared" ca="1" si="183"/>
        <v>0</v>
      </c>
      <c r="CR150" s="207"/>
      <c r="CS150" s="194"/>
      <c r="CT150" s="198" cm="1">
        <f t="array" ref="CT150">IFERROR(MATCH(TRUE,INDEX($B$14:$B$117&gt;=CS150,0),0),"")</f>
        <v>1</v>
      </c>
      <c r="CU150" s="194">
        <f t="shared" ca="1" si="184"/>
        <v>3.2000000000000006E-3</v>
      </c>
      <c r="CX150" s="194">
        <f t="shared" si="185"/>
        <v>0</v>
      </c>
      <c r="CY150" s="19" t="e">
        <f ca="1"/>
        <v>#N/A</v>
      </c>
      <c r="CZ150" s="208" t="e">
        <f t="shared" ca="1" si="186"/>
        <v>#N/A</v>
      </c>
      <c r="DA150" s="207"/>
      <c r="DB150" s="194"/>
      <c r="DC150" s="198" cm="1">
        <f t="array" ref="DC150">IFERROR(MATCH(TRUE,INDEX($B$14:$B$117&gt;=DB150,0),0),"")</f>
        <v>1</v>
      </c>
      <c r="DD150" s="194">
        <f t="shared" ca="1" si="187"/>
        <v>3.2000000000000006E-3</v>
      </c>
      <c r="DG150" s="194">
        <f t="shared" si="188"/>
        <v>0</v>
      </c>
      <c r="DH150" s="19" t="e">
        <f ca="1"/>
        <v>#N/A</v>
      </c>
      <c r="DI150" s="208" t="e">
        <f t="shared" ca="1" si="189"/>
        <v>#N/A</v>
      </c>
      <c r="DJ150" s="207"/>
      <c r="DK150" s="194"/>
      <c r="DL150" s="198" cm="1">
        <f t="array" ref="DL150">IFERROR(MATCH(TRUE,INDEX($B$14:$B$117&gt;=DK150,0),0),"")</f>
        <v>1</v>
      </c>
      <c r="DM150" s="194">
        <f t="shared" ca="1" si="190"/>
        <v>3.2000000000000006E-3</v>
      </c>
      <c r="DP150" s="194">
        <f t="shared" si="191"/>
        <v>0</v>
      </c>
      <c r="DQ150" s="19" t="e">
        <f ca="1"/>
        <v>#N/A</v>
      </c>
      <c r="DR150" s="208" t="e">
        <f t="shared" ca="1" si="192"/>
        <v>#N/A</v>
      </c>
      <c r="DS150" s="207"/>
      <c r="DT150" s="194"/>
      <c r="DU150" s="198" cm="1">
        <f t="array" ref="DU150">IFERROR(MATCH(TRUE,INDEX($B$14:$B$117&gt;=DT150,0),0),"")</f>
        <v>1</v>
      </c>
      <c r="DV150" s="194">
        <f t="shared" ca="1" si="193"/>
        <v>3.2000000000000006E-3</v>
      </c>
      <c r="DY150" s="194">
        <f t="shared" si="194"/>
        <v>0</v>
      </c>
      <c r="DZ150" s="19" t="e">
        <f ca="1"/>
        <v>#N/A</v>
      </c>
      <c r="EA150" s="208" t="e">
        <f t="shared" ca="1" si="195"/>
        <v>#N/A</v>
      </c>
      <c r="EB150" s="207"/>
      <c r="EC150" s="194"/>
      <c r="ED150" s="198" cm="1">
        <f t="array" ref="ED150">IFERROR(MATCH(TRUE,INDEX($B$14:$B$117&gt;=EC150,0),0),"")</f>
        <v>1</v>
      </c>
      <c r="EE150" s="194">
        <f t="shared" ca="1" si="196"/>
        <v>3.2000000000000006E-3</v>
      </c>
      <c r="EH150" s="194">
        <f t="shared" si="197"/>
        <v>0</v>
      </c>
      <c r="EI150" s="19" t="e">
        <f ca="1"/>
        <v>#N/A</v>
      </c>
      <c r="EJ150" s="208" t="e">
        <f t="shared" ca="1" si="198"/>
        <v>#N/A</v>
      </c>
      <c r="EK150" s="207"/>
      <c r="EL150" s="194"/>
      <c r="EM150" s="198" cm="1">
        <f t="array" ref="EM150">IFERROR(MATCH(TRUE,INDEX($B$14:$B$117&gt;=EL150,0),0),"")</f>
        <v>1</v>
      </c>
      <c r="EN150" s="194">
        <f t="shared" ca="1" si="199"/>
        <v>3.2000000000000006E-3</v>
      </c>
      <c r="EQ150" s="194">
        <f t="shared" si="200"/>
        <v>0</v>
      </c>
      <c r="ER150" s="19" t="e">
        <f ca="1"/>
        <v>#N/A</v>
      </c>
      <c r="ES150" s="208" t="e">
        <f t="shared" ca="1" si="201"/>
        <v>#N/A</v>
      </c>
      <c r="ET150" s="207"/>
      <c r="EU150" s="194"/>
      <c r="EV150" s="198" cm="1">
        <f t="array" ref="EV150">IFERROR(MATCH(TRUE,INDEX($B$14:$B$117&gt;=EU150,0),0),"")</f>
        <v>1</v>
      </c>
      <c r="EW150" s="194">
        <f t="shared" ca="1" si="202"/>
        <v>3.2000000000000006E-3</v>
      </c>
      <c r="EZ150" s="194">
        <f t="shared" si="203"/>
        <v>0</v>
      </c>
      <c r="FA150" s="19" t="e">
        <f ca="1"/>
        <v>#N/A</v>
      </c>
      <c r="FB150" s="208" t="e">
        <f t="shared" ca="1" si="204"/>
        <v>#N/A</v>
      </c>
      <c r="FC150" s="207"/>
      <c r="FD150" s="194"/>
      <c r="FE150" s="198" cm="1">
        <f t="array" ref="FE150">IFERROR(MATCH(TRUE,INDEX($B$14:$B$117&gt;=FD150,0),0),"")</f>
        <v>1</v>
      </c>
      <c r="FF150" s="194">
        <f t="shared" ca="1" si="205"/>
        <v>3.2000000000000006E-3</v>
      </c>
      <c r="FI150" s="194">
        <f t="shared" si="206"/>
        <v>0</v>
      </c>
      <c r="FJ150" s="19" t="e">
        <f ca="1"/>
        <v>#N/A</v>
      </c>
      <c r="FK150" s="208" t="e">
        <f t="shared" ca="1" si="207"/>
        <v>#N/A</v>
      </c>
      <c r="FL150" s="207"/>
      <c r="FM150" s="194"/>
      <c r="FN150" s="198" cm="1">
        <f t="array" ref="FN150">IFERROR(MATCH(TRUE,INDEX($B$14:$B$117&gt;=FM150,0),0),"")</f>
        <v>1</v>
      </c>
      <c r="FO150" s="194">
        <f t="shared" ca="1" si="208"/>
        <v>3.2000000000000006E-3</v>
      </c>
      <c r="FR150" s="194">
        <f t="shared" si="209"/>
        <v>0</v>
      </c>
      <c r="FS150" s="19" t="e">
        <f ca="1"/>
        <v>#N/A</v>
      </c>
      <c r="FT150" s="208" t="e">
        <f t="shared" ca="1" si="210"/>
        <v>#N/A</v>
      </c>
      <c r="FU150" s="207"/>
      <c r="FV150" s="194"/>
      <c r="FW150" s="198" cm="1">
        <f t="array" ref="FW150">IFERROR(MATCH(TRUE,INDEX($B$14:$B$117&gt;=FV150,0),0),"")</f>
        <v>1</v>
      </c>
      <c r="FX150" s="194">
        <f t="shared" ca="1" si="211"/>
        <v>3.2000000000000006E-3</v>
      </c>
      <c r="GA150" s="194">
        <f t="shared" si="212"/>
        <v>0</v>
      </c>
      <c r="GB150" s="19" t="e">
        <f ca="1"/>
        <v>#N/A</v>
      </c>
      <c r="GC150" s="208" t="e">
        <f t="shared" ca="1" si="213"/>
        <v>#N/A</v>
      </c>
    </row>
    <row r="151" spans="6:185" x14ac:dyDescent="0.2">
      <c r="F151" s="207">
        <f ca="1"/>
        <v>137</v>
      </c>
      <c r="G151" s="194">
        <f ca="1"/>
        <v>0.985611510791367</v>
      </c>
      <c r="H151" s="198" cm="1">
        <f t="array" aca="1" ref="H151" ca="1">IFERROR(MATCH(TRUE,INDEX($B$14:$B$117&gt;=G151,0),0),"")</f>
        <v>103</v>
      </c>
      <c r="I151" s="194">
        <f t="shared" ca="1" si="158"/>
        <v>0.99174892086330935</v>
      </c>
      <c r="L151" s="194">
        <f t="shared" si="214"/>
        <v>0</v>
      </c>
      <c r="M151" s="19">
        <f ca="1"/>
        <v>0</v>
      </c>
      <c r="N151" s="208">
        <f t="shared" ca="1" si="215"/>
        <v>0</v>
      </c>
      <c r="O151" s="207"/>
      <c r="P151" s="194"/>
      <c r="Q151" s="198" cm="1">
        <f t="array" ref="Q151">IFERROR(MATCH(TRUE,INDEX($B$14:$B$117&gt;=P151,0),0),"")</f>
        <v>1</v>
      </c>
      <c r="R151" s="194">
        <f t="shared" ca="1" si="159"/>
        <v>3.2000000000000006E-3</v>
      </c>
      <c r="U151" s="194">
        <f t="shared" si="216"/>
        <v>0</v>
      </c>
      <c r="V151" s="19">
        <f ca="1"/>
        <v>0</v>
      </c>
      <c r="W151" s="208">
        <f t="shared" ca="1" si="217"/>
        <v>0</v>
      </c>
      <c r="X151" s="207"/>
      <c r="Y151" s="194"/>
      <c r="Z151" s="198" cm="1">
        <f t="array" ref="Z151">IFERROR(MATCH(TRUE,INDEX($B$14:$B$117&gt;=Y151,0),0),"")</f>
        <v>1</v>
      </c>
      <c r="AA151" s="194">
        <f t="shared" ca="1" si="160"/>
        <v>3.2000000000000006E-3</v>
      </c>
      <c r="AD151" s="194">
        <f t="shared" si="161"/>
        <v>0</v>
      </c>
      <c r="AE151" s="19">
        <f ca="1"/>
        <v>0</v>
      </c>
      <c r="AF151" s="208">
        <f t="shared" ca="1" si="162"/>
        <v>0</v>
      </c>
      <c r="AG151" s="207"/>
      <c r="AH151" s="194"/>
      <c r="AI151" s="198" cm="1">
        <f t="array" ref="AI151">IFERROR(MATCH(TRUE,INDEX($B$14:$B$117&gt;=AH151,0),0),"")</f>
        <v>1</v>
      </c>
      <c r="AJ151" s="194">
        <f t="shared" ca="1" si="163"/>
        <v>3.2000000000000006E-3</v>
      </c>
      <c r="AM151" s="194">
        <f t="shared" si="164"/>
        <v>0</v>
      </c>
      <c r="AN151" s="19">
        <f ca="1"/>
        <v>0</v>
      </c>
      <c r="AO151" s="208">
        <f t="shared" ca="1" si="165"/>
        <v>0</v>
      </c>
      <c r="AP151" s="207"/>
      <c r="AQ151" s="194"/>
      <c r="AR151" s="198" cm="1">
        <f t="array" ref="AR151">IFERROR(MATCH(TRUE,INDEX($B$14:$B$117&gt;=AQ151,0),0),"")</f>
        <v>1</v>
      </c>
      <c r="AS151" s="194">
        <f t="shared" ca="1" si="166"/>
        <v>3.2000000000000006E-3</v>
      </c>
      <c r="AV151" s="194">
        <f t="shared" si="167"/>
        <v>0</v>
      </c>
      <c r="AW151" s="19">
        <f ca="1"/>
        <v>0</v>
      </c>
      <c r="AX151" s="208">
        <f t="shared" ca="1" si="168"/>
        <v>0</v>
      </c>
      <c r="AY151" s="207"/>
      <c r="AZ151" s="194"/>
      <c r="BA151" s="198" cm="1">
        <f t="array" ref="BA151">IFERROR(MATCH(TRUE,INDEX($B$14:$B$117&gt;=AZ151,0),0),"")</f>
        <v>1</v>
      </c>
      <c r="BB151" s="194">
        <f t="shared" ca="1" si="169"/>
        <v>3.2000000000000006E-3</v>
      </c>
      <c r="BE151" s="194">
        <f t="shared" si="170"/>
        <v>0</v>
      </c>
      <c r="BF151" s="19">
        <f ca="1"/>
        <v>0</v>
      </c>
      <c r="BG151" s="208">
        <f t="shared" ca="1" si="171"/>
        <v>0</v>
      </c>
      <c r="BH151" s="207"/>
      <c r="BI151" s="194"/>
      <c r="BJ151" s="198" cm="1">
        <f t="array" ref="BJ151">IFERROR(MATCH(TRUE,INDEX($B$14:$B$117&gt;=BI151,0),0),"")</f>
        <v>1</v>
      </c>
      <c r="BK151" s="194">
        <f t="shared" ca="1" si="172"/>
        <v>3.2000000000000006E-3</v>
      </c>
      <c r="BN151" s="194">
        <f t="shared" si="173"/>
        <v>0</v>
      </c>
      <c r="BO151" s="19">
        <f ca="1"/>
        <v>0</v>
      </c>
      <c r="BP151" s="208">
        <f t="shared" ca="1" si="174"/>
        <v>0</v>
      </c>
      <c r="BQ151" s="207"/>
      <c r="BR151" s="194"/>
      <c r="BS151" s="198" cm="1">
        <f t="array" ref="BS151">IFERROR(MATCH(TRUE,INDEX($B$14:$B$117&gt;=BR151,0),0),"")</f>
        <v>1</v>
      </c>
      <c r="BT151" s="194">
        <f t="shared" ca="1" si="175"/>
        <v>3.2000000000000006E-3</v>
      </c>
      <c r="BW151" s="194">
        <f t="shared" si="176"/>
        <v>0</v>
      </c>
      <c r="BX151" s="19">
        <f ca="1"/>
        <v>0</v>
      </c>
      <c r="BY151" s="208">
        <f t="shared" ca="1" si="177"/>
        <v>0</v>
      </c>
      <c r="BZ151" s="207"/>
      <c r="CA151" s="194"/>
      <c r="CB151" s="198" cm="1">
        <f t="array" ref="CB151">IFERROR(MATCH(TRUE,INDEX($B$14:$B$117&gt;=CA151,0),0),"")</f>
        <v>1</v>
      </c>
      <c r="CC151" s="194">
        <f t="shared" ca="1" si="178"/>
        <v>3.2000000000000006E-3</v>
      </c>
      <c r="CF151" s="194">
        <f t="shared" si="179"/>
        <v>0</v>
      </c>
      <c r="CG151" s="19">
        <f ca="1"/>
        <v>0</v>
      </c>
      <c r="CH151" s="208">
        <f t="shared" ca="1" si="180"/>
        <v>0</v>
      </c>
      <c r="CI151" s="207"/>
      <c r="CJ151" s="194"/>
      <c r="CK151" s="198" cm="1">
        <f t="array" ref="CK151">IFERROR(MATCH(TRUE,INDEX($B$14:$B$117&gt;=CJ151,0),0),"")</f>
        <v>1</v>
      </c>
      <c r="CL151" s="194">
        <f t="shared" ca="1" si="181"/>
        <v>3.2000000000000006E-3</v>
      </c>
      <c r="CO151" s="194">
        <f t="shared" si="182"/>
        <v>0</v>
      </c>
      <c r="CP151" s="19">
        <f ca="1"/>
        <v>0</v>
      </c>
      <c r="CQ151" s="208">
        <f t="shared" ca="1" si="183"/>
        <v>0</v>
      </c>
      <c r="CR151" s="207"/>
      <c r="CS151" s="194"/>
      <c r="CT151" s="198" cm="1">
        <f t="array" ref="CT151">IFERROR(MATCH(TRUE,INDEX($B$14:$B$117&gt;=CS151,0),0),"")</f>
        <v>1</v>
      </c>
      <c r="CU151" s="194">
        <f t="shared" ca="1" si="184"/>
        <v>3.2000000000000006E-3</v>
      </c>
      <c r="CX151" s="194">
        <f t="shared" si="185"/>
        <v>0</v>
      </c>
      <c r="CY151" s="19" t="e">
        <f ca="1"/>
        <v>#N/A</v>
      </c>
      <c r="CZ151" s="208" t="e">
        <f t="shared" ca="1" si="186"/>
        <v>#N/A</v>
      </c>
      <c r="DA151" s="207"/>
      <c r="DB151" s="194"/>
      <c r="DC151" s="198" cm="1">
        <f t="array" ref="DC151">IFERROR(MATCH(TRUE,INDEX($B$14:$B$117&gt;=DB151,0),0),"")</f>
        <v>1</v>
      </c>
      <c r="DD151" s="194">
        <f t="shared" ca="1" si="187"/>
        <v>3.2000000000000006E-3</v>
      </c>
      <c r="DG151" s="194">
        <f t="shared" si="188"/>
        <v>0</v>
      </c>
      <c r="DH151" s="19" t="e">
        <f ca="1"/>
        <v>#N/A</v>
      </c>
      <c r="DI151" s="208" t="e">
        <f t="shared" ca="1" si="189"/>
        <v>#N/A</v>
      </c>
      <c r="DJ151" s="207"/>
      <c r="DK151" s="194"/>
      <c r="DL151" s="198" cm="1">
        <f t="array" ref="DL151">IFERROR(MATCH(TRUE,INDEX($B$14:$B$117&gt;=DK151,0),0),"")</f>
        <v>1</v>
      </c>
      <c r="DM151" s="194">
        <f t="shared" ca="1" si="190"/>
        <v>3.2000000000000006E-3</v>
      </c>
      <c r="DP151" s="194">
        <f t="shared" si="191"/>
        <v>0</v>
      </c>
      <c r="DQ151" s="19" t="e">
        <f ca="1"/>
        <v>#N/A</v>
      </c>
      <c r="DR151" s="208" t="e">
        <f t="shared" ca="1" si="192"/>
        <v>#N/A</v>
      </c>
      <c r="DS151" s="207"/>
      <c r="DT151" s="194"/>
      <c r="DU151" s="198" cm="1">
        <f t="array" ref="DU151">IFERROR(MATCH(TRUE,INDEX($B$14:$B$117&gt;=DT151,0),0),"")</f>
        <v>1</v>
      </c>
      <c r="DV151" s="194">
        <f t="shared" ca="1" si="193"/>
        <v>3.2000000000000006E-3</v>
      </c>
      <c r="DY151" s="194">
        <f t="shared" si="194"/>
        <v>0</v>
      </c>
      <c r="DZ151" s="19" t="e">
        <f ca="1"/>
        <v>#N/A</v>
      </c>
      <c r="EA151" s="208" t="e">
        <f t="shared" ca="1" si="195"/>
        <v>#N/A</v>
      </c>
      <c r="EB151" s="207"/>
      <c r="EC151" s="194"/>
      <c r="ED151" s="198" cm="1">
        <f t="array" ref="ED151">IFERROR(MATCH(TRUE,INDEX($B$14:$B$117&gt;=EC151,0),0),"")</f>
        <v>1</v>
      </c>
      <c r="EE151" s="194">
        <f t="shared" ca="1" si="196"/>
        <v>3.2000000000000006E-3</v>
      </c>
      <c r="EH151" s="194">
        <f t="shared" si="197"/>
        <v>0</v>
      </c>
      <c r="EI151" s="19" t="e">
        <f ca="1"/>
        <v>#N/A</v>
      </c>
      <c r="EJ151" s="208" t="e">
        <f t="shared" ca="1" si="198"/>
        <v>#N/A</v>
      </c>
      <c r="EK151" s="207"/>
      <c r="EL151" s="194"/>
      <c r="EM151" s="198" cm="1">
        <f t="array" ref="EM151">IFERROR(MATCH(TRUE,INDEX($B$14:$B$117&gt;=EL151,0),0),"")</f>
        <v>1</v>
      </c>
      <c r="EN151" s="194">
        <f t="shared" ca="1" si="199"/>
        <v>3.2000000000000006E-3</v>
      </c>
      <c r="EQ151" s="194">
        <f t="shared" si="200"/>
        <v>0</v>
      </c>
      <c r="ER151" s="19" t="e">
        <f ca="1"/>
        <v>#N/A</v>
      </c>
      <c r="ES151" s="208" t="e">
        <f t="shared" ca="1" si="201"/>
        <v>#N/A</v>
      </c>
      <c r="ET151" s="207"/>
      <c r="EU151" s="194"/>
      <c r="EV151" s="198" cm="1">
        <f t="array" ref="EV151">IFERROR(MATCH(TRUE,INDEX($B$14:$B$117&gt;=EU151,0),0),"")</f>
        <v>1</v>
      </c>
      <c r="EW151" s="194">
        <f t="shared" ca="1" si="202"/>
        <v>3.2000000000000006E-3</v>
      </c>
      <c r="EZ151" s="194">
        <f t="shared" si="203"/>
        <v>0</v>
      </c>
      <c r="FA151" s="19" t="e">
        <f ca="1"/>
        <v>#N/A</v>
      </c>
      <c r="FB151" s="208" t="e">
        <f t="shared" ca="1" si="204"/>
        <v>#N/A</v>
      </c>
      <c r="FC151" s="207"/>
      <c r="FD151" s="194"/>
      <c r="FE151" s="198" cm="1">
        <f t="array" ref="FE151">IFERROR(MATCH(TRUE,INDEX($B$14:$B$117&gt;=FD151,0),0),"")</f>
        <v>1</v>
      </c>
      <c r="FF151" s="194">
        <f t="shared" ca="1" si="205"/>
        <v>3.2000000000000006E-3</v>
      </c>
      <c r="FI151" s="194">
        <f t="shared" si="206"/>
        <v>0</v>
      </c>
      <c r="FJ151" s="19" t="e">
        <f ca="1"/>
        <v>#N/A</v>
      </c>
      <c r="FK151" s="208" t="e">
        <f t="shared" ca="1" si="207"/>
        <v>#N/A</v>
      </c>
      <c r="FL151" s="207"/>
      <c r="FM151" s="194"/>
      <c r="FN151" s="198" cm="1">
        <f t="array" ref="FN151">IFERROR(MATCH(TRUE,INDEX($B$14:$B$117&gt;=FM151,0),0),"")</f>
        <v>1</v>
      </c>
      <c r="FO151" s="194">
        <f t="shared" ca="1" si="208"/>
        <v>3.2000000000000006E-3</v>
      </c>
      <c r="FR151" s="194">
        <f t="shared" si="209"/>
        <v>0</v>
      </c>
      <c r="FS151" s="19" t="e">
        <f ca="1"/>
        <v>#N/A</v>
      </c>
      <c r="FT151" s="208" t="e">
        <f t="shared" ca="1" si="210"/>
        <v>#N/A</v>
      </c>
      <c r="FU151" s="207"/>
      <c r="FV151" s="194"/>
      <c r="FW151" s="198" cm="1">
        <f t="array" ref="FW151">IFERROR(MATCH(TRUE,INDEX($B$14:$B$117&gt;=FV151,0),0),"")</f>
        <v>1</v>
      </c>
      <c r="FX151" s="194">
        <f t="shared" ca="1" si="211"/>
        <v>3.2000000000000006E-3</v>
      </c>
      <c r="GA151" s="194">
        <f t="shared" si="212"/>
        <v>0</v>
      </c>
      <c r="GB151" s="19" t="e">
        <f ca="1"/>
        <v>#N/A</v>
      </c>
      <c r="GC151" s="208" t="e">
        <f t="shared" ca="1" si="213"/>
        <v>#N/A</v>
      </c>
    </row>
    <row r="152" spans="6:185" x14ac:dyDescent="0.2">
      <c r="F152" s="207">
        <f ca="1"/>
        <v>138</v>
      </c>
      <c r="G152" s="194">
        <f ca="1"/>
        <v>0.9928057553956835</v>
      </c>
      <c r="H152" s="198" cm="1">
        <f t="array" aca="1" ref="H152" ca="1">IFERROR(MATCH(TRUE,INDEX($B$14:$B$117&gt;=G152,0),0),"")</f>
        <v>104</v>
      </c>
      <c r="I152" s="194">
        <f t="shared" ca="1" si="158"/>
        <v>0.99674633115722211</v>
      </c>
      <c r="L152" s="194">
        <f t="shared" si="214"/>
        <v>0</v>
      </c>
      <c r="M152" s="19">
        <f ca="1"/>
        <v>0</v>
      </c>
      <c r="N152" s="208">
        <f t="shared" ca="1" si="215"/>
        <v>0</v>
      </c>
      <c r="O152" s="207"/>
      <c r="P152" s="194"/>
      <c r="Q152" s="198" cm="1">
        <f t="array" ref="Q152">IFERROR(MATCH(TRUE,INDEX($B$14:$B$117&gt;=P152,0),0),"")</f>
        <v>1</v>
      </c>
      <c r="R152" s="194">
        <f t="shared" ca="1" si="159"/>
        <v>3.2000000000000006E-3</v>
      </c>
      <c r="U152" s="194">
        <f t="shared" si="216"/>
        <v>0</v>
      </c>
      <c r="V152" s="19">
        <f ca="1"/>
        <v>0</v>
      </c>
      <c r="W152" s="208">
        <f t="shared" ca="1" si="217"/>
        <v>0</v>
      </c>
      <c r="X152" s="207"/>
      <c r="Y152" s="194"/>
      <c r="Z152" s="198" cm="1">
        <f t="array" ref="Z152">IFERROR(MATCH(TRUE,INDEX($B$14:$B$117&gt;=Y152,0),0),"")</f>
        <v>1</v>
      </c>
      <c r="AA152" s="194">
        <f t="shared" ca="1" si="160"/>
        <v>3.2000000000000006E-3</v>
      </c>
      <c r="AD152" s="194">
        <f t="shared" si="161"/>
        <v>0</v>
      </c>
      <c r="AE152" s="19">
        <f ca="1"/>
        <v>0</v>
      </c>
      <c r="AF152" s="208">
        <f t="shared" ca="1" si="162"/>
        <v>0</v>
      </c>
      <c r="AG152" s="207"/>
      <c r="AH152" s="194"/>
      <c r="AI152" s="198" cm="1">
        <f t="array" ref="AI152">IFERROR(MATCH(TRUE,INDEX($B$14:$B$117&gt;=AH152,0),0),"")</f>
        <v>1</v>
      </c>
      <c r="AJ152" s="194">
        <f t="shared" ca="1" si="163"/>
        <v>3.2000000000000006E-3</v>
      </c>
      <c r="AM152" s="194">
        <f t="shared" si="164"/>
        <v>0</v>
      </c>
      <c r="AN152" s="19">
        <f ca="1"/>
        <v>0</v>
      </c>
      <c r="AO152" s="208">
        <f t="shared" ca="1" si="165"/>
        <v>0</v>
      </c>
      <c r="AP152" s="207"/>
      <c r="AQ152" s="194"/>
      <c r="AR152" s="198" cm="1">
        <f t="array" ref="AR152">IFERROR(MATCH(TRUE,INDEX($B$14:$B$117&gt;=AQ152,0),0),"")</f>
        <v>1</v>
      </c>
      <c r="AS152" s="194">
        <f t="shared" ca="1" si="166"/>
        <v>3.2000000000000006E-3</v>
      </c>
      <c r="AV152" s="194">
        <f t="shared" si="167"/>
        <v>0</v>
      </c>
      <c r="AW152" s="19">
        <f ca="1"/>
        <v>0</v>
      </c>
      <c r="AX152" s="208">
        <f t="shared" ca="1" si="168"/>
        <v>0</v>
      </c>
      <c r="AY152" s="207"/>
      <c r="AZ152" s="194"/>
      <c r="BA152" s="198" cm="1">
        <f t="array" ref="BA152">IFERROR(MATCH(TRUE,INDEX($B$14:$B$117&gt;=AZ152,0),0),"")</f>
        <v>1</v>
      </c>
      <c r="BB152" s="194">
        <f t="shared" ca="1" si="169"/>
        <v>3.2000000000000006E-3</v>
      </c>
      <c r="BE152" s="194">
        <f t="shared" si="170"/>
        <v>0</v>
      </c>
      <c r="BF152" s="19">
        <f ca="1"/>
        <v>0</v>
      </c>
      <c r="BG152" s="208">
        <f t="shared" ca="1" si="171"/>
        <v>0</v>
      </c>
      <c r="BH152" s="207"/>
      <c r="BI152" s="194"/>
      <c r="BJ152" s="198" cm="1">
        <f t="array" ref="BJ152">IFERROR(MATCH(TRUE,INDEX($B$14:$B$117&gt;=BI152,0),0),"")</f>
        <v>1</v>
      </c>
      <c r="BK152" s="194">
        <f t="shared" ca="1" si="172"/>
        <v>3.2000000000000006E-3</v>
      </c>
      <c r="BN152" s="194">
        <f t="shared" si="173"/>
        <v>0</v>
      </c>
      <c r="BO152" s="19">
        <f ca="1"/>
        <v>0</v>
      </c>
      <c r="BP152" s="208">
        <f t="shared" ca="1" si="174"/>
        <v>0</v>
      </c>
      <c r="BQ152" s="207"/>
      <c r="BR152" s="194"/>
      <c r="BS152" s="198" cm="1">
        <f t="array" ref="BS152">IFERROR(MATCH(TRUE,INDEX($B$14:$B$117&gt;=BR152,0),0),"")</f>
        <v>1</v>
      </c>
      <c r="BT152" s="194">
        <f t="shared" ca="1" si="175"/>
        <v>3.2000000000000006E-3</v>
      </c>
      <c r="BW152" s="194">
        <f t="shared" si="176"/>
        <v>0</v>
      </c>
      <c r="BX152" s="19">
        <f ca="1"/>
        <v>0</v>
      </c>
      <c r="BY152" s="208">
        <f t="shared" ca="1" si="177"/>
        <v>0</v>
      </c>
      <c r="BZ152" s="207"/>
      <c r="CA152" s="194"/>
      <c r="CB152" s="198" cm="1">
        <f t="array" ref="CB152">IFERROR(MATCH(TRUE,INDEX($B$14:$B$117&gt;=CA152,0),0),"")</f>
        <v>1</v>
      </c>
      <c r="CC152" s="194">
        <f t="shared" ca="1" si="178"/>
        <v>3.2000000000000006E-3</v>
      </c>
      <c r="CF152" s="194">
        <f t="shared" si="179"/>
        <v>0</v>
      </c>
      <c r="CG152" s="19">
        <f ca="1"/>
        <v>0</v>
      </c>
      <c r="CH152" s="208">
        <f t="shared" ca="1" si="180"/>
        <v>0</v>
      </c>
      <c r="CI152" s="207"/>
      <c r="CJ152" s="194"/>
      <c r="CK152" s="198" cm="1">
        <f t="array" ref="CK152">IFERROR(MATCH(TRUE,INDEX($B$14:$B$117&gt;=CJ152,0),0),"")</f>
        <v>1</v>
      </c>
      <c r="CL152" s="194">
        <f t="shared" ca="1" si="181"/>
        <v>3.2000000000000006E-3</v>
      </c>
      <c r="CO152" s="194">
        <f t="shared" si="182"/>
        <v>0</v>
      </c>
      <c r="CP152" s="19">
        <f ca="1"/>
        <v>0</v>
      </c>
      <c r="CQ152" s="208">
        <f t="shared" ca="1" si="183"/>
        <v>0</v>
      </c>
      <c r="CR152" s="207"/>
      <c r="CS152" s="194"/>
      <c r="CT152" s="198" cm="1">
        <f t="array" ref="CT152">IFERROR(MATCH(TRUE,INDEX($B$14:$B$117&gt;=CS152,0),0),"")</f>
        <v>1</v>
      </c>
      <c r="CU152" s="194">
        <f t="shared" ca="1" si="184"/>
        <v>3.2000000000000006E-3</v>
      </c>
      <c r="CX152" s="194">
        <f t="shared" si="185"/>
        <v>0</v>
      </c>
      <c r="CY152" s="19" t="e">
        <f ca="1"/>
        <v>#N/A</v>
      </c>
      <c r="CZ152" s="208" t="e">
        <f t="shared" ca="1" si="186"/>
        <v>#N/A</v>
      </c>
      <c r="DA152" s="207"/>
      <c r="DB152" s="194"/>
      <c r="DC152" s="198" cm="1">
        <f t="array" ref="DC152">IFERROR(MATCH(TRUE,INDEX($B$14:$B$117&gt;=DB152,0),0),"")</f>
        <v>1</v>
      </c>
      <c r="DD152" s="194">
        <f t="shared" ca="1" si="187"/>
        <v>3.2000000000000006E-3</v>
      </c>
      <c r="DG152" s="194">
        <f t="shared" si="188"/>
        <v>0</v>
      </c>
      <c r="DH152" s="19" t="e">
        <f ca="1"/>
        <v>#N/A</v>
      </c>
      <c r="DI152" s="208" t="e">
        <f t="shared" ca="1" si="189"/>
        <v>#N/A</v>
      </c>
      <c r="DJ152" s="207"/>
      <c r="DK152" s="194"/>
      <c r="DL152" s="198" cm="1">
        <f t="array" ref="DL152">IFERROR(MATCH(TRUE,INDEX($B$14:$B$117&gt;=DK152,0),0),"")</f>
        <v>1</v>
      </c>
      <c r="DM152" s="194">
        <f t="shared" ca="1" si="190"/>
        <v>3.2000000000000006E-3</v>
      </c>
      <c r="DP152" s="194">
        <f t="shared" si="191"/>
        <v>0</v>
      </c>
      <c r="DQ152" s="19" t="e">
        <f ca="1"/>
        <v>#N/A</v>
      </c>
      <c r="DR152" s="208" t="e">
        <f t="shared" ca="1" si="192"/>
        <v>#N/A</v>
      </c>
      <c r="DS152" s="207"/>
      <c r="DT152" s="194"/>
      <c r="DU152" s="198" cm="1">
        <f t="array" ref="DU152">IFERROR(MATCH(TRUE,INDEX($B$14:$B$117&gt;=DT152,0),0),"")</f>
        <v>1</v>
      </c>
      <c r="DV152" s="194">
        <f t="shared" ca="1" si="193"/>
        <v>3.2000000000000006E-3</v>
      </c>
      <c r="DY152" s="194">
        <f t="shared" si="194"/>
        <v>0</v>
      </c>
      <c r="DZ152" s="19" t="e">
        <f ca="1"/>
        <v>#N/A</v>
      </c>
      <c r="EA152" s="208" t="e">
        <f t="shared" ca="1" si="195"/>
        <v>#N/A</v>
      </c>
      <c r="EB152" s="207"/>
      <c r="EC152" s="194"/>
      <c r="ED152" s="198" cm="1">
        <f t="array" ref="ED152">IFERROR(MATCH(TRUE,INDEX($B$14:$B$117&gt;=EC152,0),0),"")</f>
        <v>1</v>
      </c>
      <c r="EE152" s="194">
        <f t="shared" ca="1" si="196"/>
        <v>3.2000000000000006E-3</v>
      </c>
      <c r="EH152" s="194">
        <f t="shared" si="197"/>
        <v>0</v>
      </c>
      <c r="EI152" s="19" t="e">
        <f ca="1"/>
        <v>#N/A</v>
      </c>
      <c r="EJ152" s="208" t="e">
        <f t="shared" ca="1" si="198"/>
        <v>#N/A</v>
      </c>
      <c r="EK152" s="207"/>
      <c r="EL152" s="194"/>
      <c r="EM152" s="198" cm="1">
        <f t="array" ref="EM152">IFERROR(MATCH(TRUE,INDEX($B$14:$B$117&gt;=EL152,0),0),"")</f>
        <v>1</v>
      </c>
      <c r="EN152" s="194">
        <f t="shared" ca="1" si="199"/>
        <v>3.2000000000000006E-3</v>
      </c>
      <c r="EQ152" s="194">
        <f t="shared" si="200"/>
        <v>0</v>
      </c>
      <c r="ER152" s="19" t="e">
        <f ca="1"/>
        <v>#N/A</v>
      </c>
      <c r="ES152" s="208" t="e">
        <f t="shared" ca="1" si="201"/>
        <v>#N/A</v>
      </c>
      <c r="ET152" s="207"/>
      <c r="EU152" s="194"/>
      <c r="EV152" s="198" cm="1">
        <f t="array" ref="EV152">IFERROR(MATCH(TRUE,INDEX($B$14:$B$117&gt;=EU152,0),0),"")</f>
        <v>1</v>
      </c>
      <c r="EW152" s="194">
        <f t="shared" ca="1" si="202"/>
        <v>3.2000000000000006E-3</v>
      </c>
      <c r="EZ152" s="194">
        <f t="shared" si="203"/>
        <v>0</v>
      </c>
      <c r="FA152" s="19" t="e">
        <f ca="1"/>
        <v>#N/A</v>
      </c>
      <c r="FB152" s="208" t="e">
        <f t="shared" ca="1" si="204"/>
        <v>#N/A</v>
      </c>
      <c r="FC152" s="207"/>
      <c r="FD152" s="194"/>
      <c r="FE152" s="198" cm="1">
        <f t="array" ref="FE152">IFERROR(MATCH(TRUE,INDEX($B$14:$B$117&gt;=FD152,0),0),"")</f>
        <v>1</v>
      </c>
      <c r="FF152" s="194">
        <f t="shared" ca="1" si="205"/>
        <v>3.2000000000000006E-3</v>
      </c>
      <c r="FI152" s="194">
        <f t="shared" si="206"/>
        <v>0</v>
      </c>
      <c r="FJ152" s="19" t="e">
        <f ca="1"/>
        <v>#N/A</v>
      </c>
      <c r="FK152" s="208" t="e">
        <f t="shared" ca="1" si="207"/>
        <v>#N/A</v>
      </c>
      <c r="FL152" s="207"/>
      <c r="FM152" s="194"/>
      <c r="FN152" s="198" cm="1">
        <f t="array" ref="FN152">IFERROR(MATCH(TRUE,INDEX($B$14:$B$117&gt;=FM152,0),0),"")</f>
        <v>1</v>
      </c>
      <c r="FO152" s="194">
        <f t="shared" ca="1" si="208"/>
        <v>3.2000000000000006E-3</v>
      </c>
      <c r="FR152" s="194">
        <f t="shared" si="209"/>
        <v>0</v>
      </c>
      <c r="FS152" s="19" t="e">
        <f ca="1"/>
        <v>#N/A</v>
      </c>
      <c r="FT152" s="208" t="e">
        <f t="shared" ca="1" si="210"/>
        <v>#N/A</v>
      </c>
      <c r="FU152" s="207"/>
      <c r="FV152" s="194"/>
      <c r="FW152" s="198" cm="1">
        <f t="array" ref="FW152">IFERROR(MATCH(TRUE,INDEX($B$14:$B$117&gt;=FV152,0),0),"")</f>
        <v>1</v>
      </c>
      <c r="FX152" s="194">
        <f t="shared" ca="1" si="211"/>
        <v>3.2000000000000006E-3</v>
      </c>
      <c r="GA152" s="194">
        <f t="shared" si="212"/>
        <v>0</v>
      </c>
      <c r="GB152" s="19" t="e">
        <f ca="1"/>
        <v>#N/A</v>
      </c>
      <c r="GC152" s="208" t="e">
        <f t="shared" ca="1" si="213"/>
        <v>#N/A</v>
      </c>
    </row>
    <row r="153" spans="6:185" x14ac:dyDescent="0.2">
      <c r="F153" s="207"/>
      <c r="G153" s="194"/>
      <c r="H153" s="198" cm="1">
        <f t="array" ref="H153">IFERROR(MATCH(TRUE,INDEX($B$14:$B$117&gt;=G153,0),0),"")</f>
        <v>1</v>
      </c>
      <c r="I153" s="194">
        <f t="shared" ca="1" si="158"/>
        <v>3.2000000000000006E-3</v>
      </c>
      <c r="L153" s="194">
        <f t="shared" si="214"/>
        <v>0</v>
      </c>
      <c r="M153" s="19">
        <f ca="1"/>
        <v>0</v>
      </c>
      <c r="N153" s="208">
        <f t="shared" ca="1" si="215"/>
        <v>0</v>
      </c>
      <c r="O153" s="207"/>
      <c r="P153" s="194"/>
      <c r="Q153" s="198" cm="1">
        <f t="array" ref="Q153">IFERROR(MATCH(TRUE,INDEX($B$14:$B$117&gt;=P153,0),0),"")</f>
        <v>1</v>
      </c>
      <c r="R153" s="194">
        <f t="shared" ca="1" si="159"/>
        <v>3.2000000000000006E-3</v>
      </c>
      <c r="U153" s="194">
        <f t="shared" si="216"/>
        <v>0</v>
      </c>
      <c r="V153" s="19">
        <f ca="1"/>
        <v>0</v>
      </c>
      <c r="W153" s="208">
        <f t="shared" ca="1" si="217"/>
        <v>0</v>
      </c>
      <c r="X153" s="207"/>
      <c r="Y153" s="194"/>
      <c r="Z153" s="198" cm="1">
        <f t="array" ref="Z153">IFERROR(MATCH(TRUE,INDEX($B$14:$B$117&gt;=Y153,0),0),"")</f>
        <v>1</v>
      </c>
      <c r="AA153" s="194">
        <f t="shared" ca="1" si="160"/>
        <v>3.2000000000000006E-3</v>
      </c>
      <c r="AD153" s="194">
        <f t="shared" si="161"/>
        <v>0</v>
      </c>
      <c r="AE153" s="19">
        <f ca="1"/>
        <v>0</v>
      </c>
      <c r="AF153" s="208">
        <f t="shared" ca="1" si="162"/>
        <v>0</v>
      </c>
      <c r="AG153" s="207"/>
      <c r="AH153" s="194"/>
      <c r="AI153" s="198" cm="1">
        <f t="array" ref="AI153">IFERROR(MATCH(TRUE,INDEX($B$14:$B$117&gt;=AH153,0),0),"")</f>
        <v>1</v>
      </c>
      <c r="AJ153" s="194">
        <f t="shared" ca="1" si="163"/>
        <v>3.2000000000000006E-3</v>
      </c>
      <c r="AM153" s="194">
        <f t="shared" si="164"/>
        <v>0</v>
      </c>
      <c r="AN153" s="19">
        <f ca="1"/>
        <v>0</v>
      </c>
      <c r="AO153" s="208">
        <f t="shared" ca="1" si="165"/>
        <v>0</v>
      </c>
      <c r="AP153" s="207"/>
      <c r="AQ153" s="194"/>
      <c r="AR153" s="198" cm="1">
        <f t="array" ref="AR153">IFERROR(MATCH(TRUE,INDEX($B$14:$B$117&gt;=AQ153,0),0),"")</f>
        <v>1</v>
      </c>
      <c r="AS153" s="194">
        <f t="shared" ca="1" si="166"/>
        <v>3.2000000000000006E-3</v>
      </c>
      <c r="AV153" s="194">
        <f t="shared" si="167"/>
        <v>0</v>
      </c>
      <c r="AW153" s="19">
        <f ca="1"/>
        <v>0</v>
      </c>
      <c r="AX153" s="208">
        <f t="shared" ca="1" si="168"/>
        <v>0</v>
      </c>
      <c r="AY153" s="207"/>
      <c r="AZ153" s="194"/>
      <c r="BA153" s="198" cm="1">
        <f t="array" ref="BA153">IFERROR(MATCH(TRUE,INDEX($B$14:$B$117&gt;=AZ153,0),0),"")</f>
        <v>1</v>
      </c>
      <c r="BB153" s="194">
        <f t="shared" ca="1" si="169"/>
        <v>3.2000000000000006E-3</v>
      </c>
      <c r="BE153" s="194">
        <f t="shared" si="170"/>
        <v>0</v>
      </c>
      <c r="BF153" s="19">
        <f ca="1"/>
        <v>0</v>
      </c>
      <c r="BG153" s="208">
        <f t="shared" ca="1" si="171"/>
        <v>0</v>
      </c>
      <c r="BH153" s="207"/>
      <c r="BI153" s="194"/>
      <c r="BJ153" s="198" cm="1">
        <f t="array" ref="BJ153">IFERROR(MATCH(TRUE,INDEX($B$14:$B$117&gt;=BI153,0),0),"")</f>
        <v>1</v>
      </c>
      <c r="BK153" s="194">
        <f t="shared" ca="1" si="172"/>
        <v>3.2000000000000006E-3</v>
      </c>
      <c r="BN153" s="194">
        <f t="shared" si="173"/>
        <v>0</v>
      </c>
      <c r="BO153" s="19">
        <f ca="1"/>
        <v>0</v>
      </c>
      <c r="BP153" s="208">
        <f t="shared" ca="1" si="174"/>
        <v>0</v>
      </c>
      <c r="BQ153" s="207"/>
      <c r="BR153" s="194"/>
      <c r="BS153" s="198" cm="1">
        <f t="array" ref="BS153">IFERROR(MATCH(TRUE,INDEX($B$14:$B$117&gt;=BR153,0),0),"")</f>
        <v>1</v>
      </c>
      <c r="BT153" s="194">
        <f t="shared" ca="1" si="175"/>
        <v>3.2000000000000006E-3</v>
      </c>
      <c r="BW153" s="194">
        <f t="shared" si="176"/>
        <v>0</v>
      </c>
      <c r="BX153" s="19">
        <f ca="1"/>
        <v>0</v>
      </c>
      <c r="BY153" s="208">
        <f t="shared" ca="1" si="177"/>
        <v>0</v>
      </c>
      <c r="BZ153" s="207"/>
      <c r="CA153" s="194"/>
      <c r="CB153" s="198" cm="1">
        <f t="array" ref="CB153">IFERROR(MATCH(TRUE,INDEX($B$14:$B$117&gt;=CA153,0),0),"")</f>
        <v>1</v>
      </c>
      <c r="CC153" s="194">
        <f t="shared" ca="1" si="178"/>
        <v>3.2000000000000006E-3</v>
      </c>
      <c r="CF153" s="194">
        <f t="shared" si="179"/>
        <v>0</v>
      </c>
      <c r="CG153" s="19">
        <f ca="1"/>
        <v>0</v>
      </c>
      <c r="CH153" s="208">
        <f t="shared" ca="1" si="180"/>
        <v>0</v>
      </c>
      <c r="CI153" s="207"/>
      <c r="CJ153" s="194"/>
      <c r="CK153" s="198" cm="1">
        <f t="array" ref="CK153">IFERROR(MATCH(TRUE,INDEX($B$14:$B$117&gt;=CJ153,0),0),"")</f>
        <v>1</v>
      </c>
      <c r="CL153" s="194">
        <f t="shared" ca="1" si="181"/>
        <v>3.2000000000000006E-3</v>
      </c>
      <c r="CO153" s="194">
        <f t="shared" si="182"/>
        <v>0</v>
      </c>
      <c r="CP153" s="19">
        <f ca="1"/>
        <v>0</v>
      </c>
      <c r="CQ153" s="208">
        <f t="shared" ca="1" si="183"/>
        <v>0</v>
      </c>
      <c r="CR153" s="207"/>
      <c r="CS153" s="194"/>
      <c r="CT153" s="198" cm="1">
        <f t="array" ref="CT153">IFERROR(MATCH(TRUE,INDEX($B$14:$B$117&gt;=CS153,0),0),"")</f>
        <v>1</v>
      </c>
      <c r="CU153" s="194">
        <f t="shared" ca="1" si="184"/>
        <v>3.2000000000000006E-3</v>
      </c>
      <c r="CX153" s="194">
        <f t="shared" si="185"/>
        <v>0</v>
      </c>
      <c r="CY153" s="19" t="e">
        <f ca="1"/>
        <v>#N/A</v>
      </c>
      <c r="CZ153" s="208" t="e">
        <f t="shared" ca="1" si="186"/>
        <v>#N/A</v>
      </c>
      <c r="DA153" s="207"/>
      <c r="DB153" s="194"/>
      <c r="DC153" s="198" cm="1">
        <f t="array" ref="DC153">IFERROR(MATCH(TRUE,INDEX($B$14:$B$117&gt;=DB153,0),0),"")</f>
        <v>1</v>
      </c>
      <c r="DD153" s="194">
        <f t="shared" ca="1" si="187"/>
        <v>3.2000000000000006E-3</v>
      </c>
      <c r="DG153" s="194">
        <f t="shared" si="188"/>
        <v>0</v>
      </c>
      <c r="DH153" s="19" t="e">
        <f ca="1"/>
        <v>#N/A</v>
      </c>
      <c r="DI153" s="208" t="e">
        <f t="shared" ca="1" si="189"/>
        <v>#N/A</v>
      </c>
      <c r="DJ153" s="207"/>
      <c r="DK153" s="194"/>
      <c r="DL153" s="198" cm="1">
        <f t="array" ref="DL153">IFERROR(MATCH(TRUE,INDEX($B$14:$B$117&gt;=DK153,0),0),"")</f>
        <v>1</v>
      </c>
      <c r="DM153" s="194">
        <f t="shared" ca="1" si="190"/>
        <v>3.2000000000000006E-3</v>
      </c>
      <c r="DP153" s="194">
        <f t="shared" si="191"/>
        <v>0</v>
      </c>
      <c r="DQ153" s="19" t="e">
        <f ca="1"/>
        <v>#N/A</v>
      </c>
      <c r="DR153" s="208" t="e">
        <f t="shared" ca="1" si="192"/>
        <v>#N/A</v>
      </c>
      <c r="DS153" s="207"/>
      <c r="DT153" s="194"/>
      <c r="DU153" s="198" cm="1">
        <f t="array" ref="DU153">IFERROR(MATCH(TRUE,INDEX($B$14:$B$117&gt;=DT153,0),0),"")</f>
        <v>1</v>
      </c>
      <c r="DV153" s="194">
        <f t="shared" ca="1" si="193"/>
        <v>3.2000000000000006E-3</v>
      </c>
      <c r="DY153" s="194">
        <f t="shared" si="194"/>
        <v>0</v>
      </c>
      <c r="DZ153" s="19" t="e">
        <f ca="1"/>
        <v>#N/A</v>
      </c>
      <c r="EA153" s="208" t="e">
        <f t="shared" ca="1" si="195"/>
        <v>#N/A</v>
      </c>
      <c r="EB153" s="207"/>
      <c r="EC153" s="194"/>
      <c r="ED153" s="198" cm="1">
        <f t="array" ref="ED153">IFERROR(MATCH(TRUE,INDEX($B$14:$B$117&gt;=EC153,0),0),"")</f>
        <v>1</v>
      </c>
      <c r="EE153" s="194">
        <f t="shared" ca="1" si="196"/>
        <v>3.2000000000000006E-3</v>
      </c>
      <c r="EH153" s="194">
        <f t="shared" si="197"/>
        <v>0</v>
      </c>
      <c r="EI153" s="19" t="e">
        <f ca="1"/>
        <v>#N/A</v>
      </c>
      <c r="EJ153" s="208" t="e">
        <f t="shared" ca="1" si="198"/>
        <v>#N/A</v>
      </c>
      <c r="EK153" s="207"/>
      <c r="EL153" s="194"/>
      <c r="EM153" s="198" cm="1">
        <f t="array" ref="EM153">IFERROR(MATCH(TRUE,INDEX($B$14:$B$117&gt;=EL153,0),0),"")</f>
        <v>1</v>
      </c>
      <c r="EN153" s="194">
        <f t="shared" ca="1" si="199"/>
        <v>3.2000000000000006E-3</v>
      </c>
      <c r="EQ153" s="194">
        <f t="shared" si="200"/>
        <v>0</v>
      </c>
      <c r="ER153" s="19" t="e">
        <f ca="1"/>
        <v>#N/A</v>
      </c>
      <c r="ES153" s="208" t="e">
        <f t="shared" ca="1" si="201"/>
        <v>#N/A</v>
      </c>
      <c r="ET153" s="207"/>
      <c r="EU153" s="194"/>
      <c r="EV153" s="198" cm="1">
        <f t="array" ref="EV153">IFERROR(MATCH(TRUE,INDEX($B$14:$B$117&gt;=EU153,0),0),"")</f>
        <v>1</v>
      </c>
      <c r="EW153" s="194">
        <f t="shared" ca="1" si="202"/>
        <v>3.2000000000000006E-3</v>
      </c>
      <c r="EZ153" s="194">
        <f t="shared" si="203"/>
        <v>0</v>
      </c>
      <c r="FA153" s="19" t="e">
        <f ca="1"/>
        <v>#N/A</v>
      </c>
      <c r="FB153" s="208" t="e">
        <f t="shared" ca="1" si="204"/>
        <v>#N/A</v>
      </c>
      <c r="FC153" s="207"/>
      <c r="FD153" s="194"/>
      <c r="FE153" s="198" cm="1">
        <f t="array" ref="FE153">IFERROR(MATCH(TRUE,INDEX($B$14:$B$117&gt;=FD153,0),0),"")</f>
        <v>1</v>
      </c>
      <c r="FF153" s="194">
        <f t="shared" ca="1" si="205"/>
        <v>3.2000000000000006E-3</v>
      </c>
      <c r="FI153" s="194">
        <f t="shared" si="206"/>
        <v>0</v>
      </c>
      <c r="FJ153" s="19" t="e">
        <f ca="1"/>
        <v>#N/A</v>
      </c>
      <c r="FK153" s="208" t="e">
        <f t="shared" ca="1" si="207"/>
        <v>#N/A</v>
      </c>
      <c r="FL153" s="207"/>
      <c r="FM153" s="194"/>
      <c r="FN153" s="198" cm="1">
        <f t="array" ref="FN153">IFERROR(MATCH(TRUE,INDEX($B$14:$B$117&gt;=FM153,0),0),"")</f>
        <v>1</v>
      </c>
      <c r="FO153" s="194">
        <f t="shared" ca="1" si="208"/>
        <v>3.2000000000000006E-3</v>
      </c>
      <c r="FR153" s="194">
        <f t="shared" si="209"/>
        <v>0</v>
      </c>
      <c r="FS153" s="19" t="e">
        <f ca="1"/>
        <v>#N/A</v>
      </c>
      <c r="FT153" s="208" t="e">
        <f t="shared" ca="1" si="210"/>
        <v>#N/A</v>
      </c>
      <c r="FU153" s="207"/>
      <c r="FV153" s="194"/>
      <c r="FW153" s="198" cm="1">
        <f t="array" ref="FW153">IFERROR(MATCH(TRUE,INDEX($B$14:$B$117&gt;=FV153,0),0),"")</f>
        <v>1</v>
      </c>
      <c r="FX153" s="194">
        <f t="shared" ca="1" si="211"/>
        <v>3.2000000000000006E-3</v>
      </c>
      <c r="GA153" s="194">
        <f t="shared" si="212"/>
        <v>0</v>
      </c>
      <c r="GB153" s="19" t="e">
        <f ca="1"/>
        <v>#N/A</v>
      </c>
      <c r="GC153" s="208" t="e">
        <f t="shared" ca="1" si="213"/>
        <v>#N/A</v>
      </c>
    </row>
    <row r="154" spans="6:185" x14ac:dyDescent="0.2">
      <c r="F154" s="207"/>
      <c r="G154" s="194"/>
      <c r="H154" s="198" cm="1">
        <f t="array" ref="H154">IFERROR(MATCH(TRUE,INDEX($B$14:$B$117&gt;=G154,0),0),"")</f>
        <v>1</v>
      </c>
      <c r="I154" s="194">
        <f t="shared" ca="1" si="158"/>
        <v>3.2000000000000006E-3</v>
      </c>
      <c r="L154" s="194">
        <f t="shared" si="214"/>
        <v>0</v>
      </c>
      <c r="M154" s="19">
        <f ca="1"/>
        <v>0</v>
      </c>
      <c r="N154" s="208">
        <f t="shared" ca="1" si="215"/>
        <v>0</v>
      </c>
      <c r="O154" s="207"/>
      <c r="P154" s="194"/>
      <c r="Q154" s="198" cm="1">
        <f t="array" ref="Q154">IFERROR(MATCH(TRUE,INDEX($B$14:$B$117&gt;=P154,0),0),"")</f>
        <v>1</v>
      </c>
      <c r="R154" s="194">
        <f t="shared" ca="1" si="159"/>
        <v>3.2000000000000006E-3</v>
      </c>
      <c r="U154" s="194">
        <f t="shared" si="216"/>
        <v>0</v>
      </c>
      <c r="V154" s="19">
        <f ca="1"/>
        <v>0</v>
      </c>
      <c r="W154" s="208">
        <f t="shared" ca="1" si="217"/>
        <v>0</v>
      </c>
      <c r="X154" s="207"/>
      <c r="Y154" s="194"/>
      <c r="Z154" s="198" cm="1">
        <f t="array" ref="Z154">IFERROR(MATCH(TRUE,INDEX($B$14:$B$117&gt;=Y154,0),0),"")</f>
        <v>1</v>
      </c>
      <c r="AA154" s="194">
        <f t="shared" ca="1" si="160"/>
        <v>3.2000000000000006E-3</v>
      </c>
      <c r="AD154" s="194">
        <f t="shared" si="161"/>
        <v>0</v>
      </c>
      <c r="AE154" s="19">
        <f ca="1"/>
        <v>0</v>
      </c>
      <c r="AF154" s="208">
        <f t="shared" ca="1" si="162"/>
        <v>0</v>
      </c>
      <c r="AG154" s="207"/>
      <c r="AH154" s="194"/>
      <c r="AI154" s="198" cm="1">
        <f t="array" ref="AI154">IFERROR(MATCH(TRUE,INDEX($B$14:$B$117&gt;=AH154,0),0),"")</f>
        <v>1</v>
      </c>
      <c r="AJ154" s="194">
        <f t="shared" ca="1" si="163"/>
        <v>3.2000000000000006E-3</v>
      </c>
      <c r="AM154" s="194">
        <f t="shared" si="164"/>
        <v>0</v>
      </c>
      <c r="AN154" s="19">
        <f ca="1"/>
        <v>0</v>
      </c>
      <c r="AO154" s="208">
        <f t="shared" ca="1" si="165"/>
        <v>0</v>
      </c>
      <c r="AP154" s="207"/>
      <c r="AQ154" s="194"/>
      <c r="AR154" s="198" cm="1">
        <f t="array" ref="AR154">IFERROR(MATCH(TRUE,INDEX($B$14:$B$117&gt;=AQ154,0),0),"")</f>
        <v>1</v>
      </c>
      <c r="AS154" s="194">
        <f t="shared" ca="1" si="166"/>
        <v>3.2000000000000006E-3</v>
      </c>
      <c r="AV154" s="194">
        <f t="shared" si="167"/>
        <v>0</v>
      </c>
      <c r="AW154" s="19">
        <f ca="1"/>
        <v>0</v>
      </c>
      <c r="AX154" s="208">
        <f t="shared" ca="1" si="168"/>
        <v>0</v>
      </c>
      <c r="AY154" s="207"/>
      <c r="AZ154" s="194"/>
      <c r="BA154" s="198" cm="1">
        <f t="array" ref="BA154">IFERROR(MATCH(TRUE,INDEX($B$14:$B$117&gt;=AZ154,0),0),"")</f>
        <v>1</v>
      </c>
      <c r="BB154" s="194">
        <f t="shared" ca="1" si="169"/>
        <v>3.2000000000000006E-3</v>
      </c>
      <c r="BE154" s="194">
        <f t="shared" si="170"/>
        <v>0</v>
      </c>
      <c r="BF154" s="19">
        <f ca="1"/>
        <v>0</v>
      </c>
      <c r="BG154" s="208">
        <f t="shared" ca="1" si="171"/>
        <v>0</v>
      </c>
      <c r="BH154" s="207"/>
      <c r="BI154" s="194"/>
      <c r="BJ154" s="198" cm="1">
        <f t="array" ref="BJ154">IFERROR(MATCH(TRUE,INDEX($B$14:$B$117&gt;=BI154,0),0),"")</f>
        <v>1</v>
      </c>
      <c r="BK154" s="194">
        <f t="shared" ca="1" si="172"/>
        <v>3.2000000000000006E-3</v>
      </c>
      <c r="BN154" s="194">
        <f t="shared" si="173"/>
        <v>0</v>
      </c>
      <c r="BO154" s="19">
        <f ca="1"/>
        <v>0</v>
      </c>
      <c r="BP154" s="208">
        <f t="shared" ca="1" si="174"/>
        <v>0</v>
      </c>
      <c r="BQ154" s="207"/>
      <c r="BR154" s="194"/>
      <c r="BS154" s="198" cm="1">
        <f t="array" ref="BS154">IFERROR(MATCH(TRUE,INDEX($B$14:$B$117&gt;=BR154,0),0),"")</f>
        <v>1</v>
      </c>
      <c r="BT154" s="194">
        <f t="shared" ca="1" si="175"/>
        <v>3.2000000000000006E-3</v>
      </c>
      <c r="BW154" s="194">
        <f t="shared" si="176"/>
        <v>0</v>
      </c>
      <c r="BX154" s="19">
        <f ca="1"/>
        <v>0</v>
      </c>
      <c r="BY154" s="208">
        <f t="shared" ca="1" si="177"/>
        <v>0</v>
      </c>
      <c r="BZ154" s="207"/>
      <c r="CA154" s="194"/>
      <c r="CB154" s="198" cm="1">
        <f t="array" ref="CB154">IFERROR(MATCH(TRUE,INDEX($B$14:$B$117&gt;=CA154,0),0),"")</f>
        <v>1</v>
      </c>
      <c r="CC154" s="194">
        <f t="shared" ca="1" si="178"/>
        <v>3.2000000000000006E-3</v>
      </c>
      <c r="CF154" s="194">
        <f t="shared" si="179"/>
        <v>0</v>
      </c>
      <c r="CG154" s="19">
        <f ca="1"/>
        <v>0</v>
      </c>
      <c r="CH154" s="208">
        <f t="shared" ca="1" si="180"/>
        <v>0</v>
      </c>
      <c r="CI154" s="207"/>
      <c r="CJ154" s="194"/>
      <c r="CK154" s="198" cm="1">
        <f t="array" ref="CK154">IFERROR(MATCH(TRUE,INDEX($B$14:$B$117&gt;=CJ154,0),0),"")</f>
        <v>1</v>
      </c>
      <c r="CL154" s="194">
        <f t="shared" ca="1" si="181"/>
        <v>3.2000000000000006E-3</v>
      </c>
      <c r="CO154" s="194">
        <f t="shared" si="182"/>
        <v>0</v>
      </c>
      <c r="CP154" s="19">
        <f ca="1"/>
        <v>0</v>
      </c>
      <c r="CQ154" s="208">
        <f t="shared" ca="1" si="183"/>
        <v>0</v>
      </c>
      <c r="CR154" s="207"/>
      <c r="CS154" s="194"/>
      <c r="CT154" s="198" cm="1">
        <f t="array" ref="CT154">IFERROR(MATCH(TRUE,INDEX($B$14:$B$117&gt;=CS154,0),0),"")</f>
        <v>1</v>
      </c>
      <c r="CU154" s="194">
        <f t="shared" ca="1" si="184"/>
        <v>3.2000000000000006E-3</v>
      </c>
      <c r="CX154" s="194">
        <f t="shared" si="185"/>
        <v>0</v>
      </c>
      <c r="CY154" s="19" t="e">
        <f ca="1"/>
        <v>#N/A</v>
      </c>
      <c r="CZ154" s="208" t="e">
        <f t="shared" ca="1" si="186"/>
        <v>#N/A</v>
      </c>
      <c r="DA154" s="207"/>
      <c r="DB154" s="194"/>
      <c r="DC154" s="198" cm="1">
        <f t="array" ref="DC154">IFERROR(MATCH(TRUE,INDEX($B$14:$B$117&gt;=DB154,0),0),"")</f>
        <v>1</v>
      </c>
      <c r="DD154" s="194">
        <f t="shared" ca="1" si="187"/>
        <v>3.2000000000000006E-3</v>
      </c>
      <c r="DG154" s="194">
        <f t="shared" si="188"/>
        <v>0</v>
      </c>
      <c r="DH154" s="19" t="e">
        <f ca="1"/>
        <v>#N/A</v>
      </c>
      <c r="DI154" s="208" t="e">
        <f t="shared" ca="1" si="189"/>
        <v>#N/A</v>
      </c>
      <c r="DJ154" s="207"/>
      <c r="DK154" s="194"/>
      <c r="DL154" s="198" cm="1">
        <f t="array" ref="DL154">IFERROR(MATCH(TRUE,INDEX($B$14:$B$117&gt;=DK154,0),0),"")</f>
        <v>1</v>
      </c>
      <c r="DM154" s="194">
        <f t="shared" ca="1" si="190"/>
        <v>3.2000000000000006E-3</v>
      </c>
      <c r="DP154" s="194">
        <f t="shared" si="191"/>
        <v>0</v>
      </c>
      <c r="DQ154" s="19" t="e">
        <f ca="1"/>
        <v>#N/A</v>
      </c>
      <c r="DR154" s="208" t="e">
        <f t="shared" ca="1" si="192"/>
        <v>#N/A</v>
      </c>
      <c r="DS154" s="207"/>
      <c r="DT154" s="194"/>
      <c r="DU154" s="198" cm="1">
        <f t="array" ref="DU154">IFERROR(MATCH(TRUE,INDEX($B$14:$B$117&gt;=DT154,0),0),"")</f>
        <v>1</v>
      </c>
      <c r="DV154" s="194">
        <f t="shared" ca="1" si="193"/>
        <v>3.2000000000000006E-3</v>
      </c>
      <c r="DY154" s="194">
        <f t="shared" si="194"/>
        <v>0</v>
      </c>
      <c r="DZ154" s="19" t="e">
        <f ca="1"/>
        <v>#N/A</v>
      </c>
      <c r="EA154" s="208" t="e">
        <f t="shared" ca="1" si="195"/>
        <v>#N/A</v>
      </c>
      <c r="EB154" s="207"/>
      <c r="EC154" s="194"/>
      <c r="ED154" s="198" cm="1">
        <f t="array" ref="ED154">IFERROR(MATCH(TRUE,INDEX($B$14:$B$117&gt;=EC154,0),0),"")</f>
        <v>1</v>
      </c>
      <c r="EE154" s="194">
        <f t="shared" ca="1" si="196"/>
        <v>3.2000000000000006E-3</v>
      </c>
      <c r="EH154" s="194">
        <f t="shared" si="197"/>
        <v>0</v>
      </c>
      <c r="EI154" s="19" t="e">
        <f ca="1"/>
        <v>#N/A</v>
      </c>
      <c r="EJ154" s="208" t="e">
        <f t="shared" ca="1" si="198"/>
        <v>#N/A</v>
      </c>
      <c r="EK154" s="207"/>
      <c r="EL154" s="194"/>
      <c r="EM154" s="198" cm="1">
        <f t="array" ref="EM154">IFERROR(MATCH(TRUE,INDEX($B$14:$B$117&gt;=EL154,0),0),"")</f>
        <v>1</v>
      </c>
      <c r="EN154" s="194">
        <f t="shared" ca="1" si="199"/>
        <v>3.2000000000000006E-3</v>
      </c>
      <c r="EQ154" s="194">
        <f t="shared" si="200"/>
        <v>0</v>
      </c>
      <c r="ER154" s="19" t="e">
        <f ca="1"/>
        <v>#N/A</v>
      </c>
      <c r="ES154" s="208" t="e">
        <f t="shared" ca="1" si="201"/>
        <v>#N/A</v>
      </c>
      <c r="ET154" s="207"/>
      <c r="EU154" s="194"/>
      <c r="EV154" s="198" cm="1">
        <f t="array" ref="EV154">IFERROR(MATCH(TRUE,INDEX($B$14:$B$117&gt;=EU154,0),0),"")</f>
        <v>1</v>
      </c>
      <c r="EW154" s="194">
        <f t="shared" ca="1" si="202"/>
        <v>3.2000000000000006E-3</v>
      </c>
      <c r="EZ154" s="194">
        <f t="shared" si="203"/>
        <v>0</v>
      </c>
      <c r="FA154" s="19" t="e">
        <f ca="1"/>
        <v>#N/A</v>
      </c>
      <c r="FB154" s="208" t="e">
        <f t="shared" ca="1" si="204"/>
        <v>#N/A</v>
      </c>
      <c r="FC154" s="207"/>
      <c r="FD154" s="194"/>
      <c r="FE154" s="198" cm="1">
        <f t="array" ref="FE154">IFERROR(MATCH(TRUE,INDEX($B$14:$B$117&gt;=FD154,0),0),"")</f>
        <v>1</v>
      </c>
      <c r="FF154" s="194">
        <f t="shared" ca="1" si="205"/>
        <v>3.2000000000000006E-3</v>
      </c>
      <c r="FI154" s="194">
        <f t="shared" si="206"/>
        <v>0</v>
      </c>
      <c r="FJ154" s="19" t="e">
        <f ca="1"/>
        <v>#N/A</v>
      </c>
      <c r="FK154" s="208" t="e">
        <f t="shared" ca="1" si="207"/>
        <v>#N/A</v>
      </c>
      <c r="FL154" s="207"/>
      <c r="FM154" s="194"/>
      <c r="FN154" s="198" cm="1">
        <f t="array" ref="FN154">IFERROR(MATCH(TRUE,INDEX($B$14:$B$117&gt;=FM154,0),0),"")</f>
        <v>1</v>
      </c>
      <c r="FO154" s="194">
        <f t="shared" ca="1" si="208"/>
        <v>3.2000000000000006E-3</v>
      </c>
      <c r="FR154" s="194">
        <f t="shared" si="209"/>
        <v>0</v>
      </c>
      <c r="FS154" s="19" t="e">
        <f ca="1"/>
        <v>#N/A</v>
      </c>
      <c r="FT154" s="208" t="e">
        <f t="shared" ca="1" si="210"/>
        <v>#N/A</v>
      </c>
      <c r="FU154" s="207"/>
      <c r="FV154" s="194"/>
      <c r="FW154" s="198" cm="1">
        <f t="array" ref="FW154">IFERROR(MATCH(TRUE,INDEX($B$14:$B$117&gt;=FV154,0),0),"")</f>
        <v>1</v>
      </c>
      <c r="FX154" s="194">
        <f t="shared" ca="1" si="211"/>
        <v>3.2000000000000006E-3</v>
      </c>
      <c r="GA154" s="194">
        <f t="shared" si="212"/>
        <v>0</v>
      </c>
      <c r="GB154" s="19" t="e">
        <f ca="1"/>
        <v>#N/A</v>
      </c>
      <c r="GC154" s="208" t="e">
        <f t="shared" ca="1" si="213"/>
        <v>#N/A</v>
      </c>
    </row>
    <row r="155" spans="6:185" x14ac:dyDescent="0.2">
      <c r="F155" s="207"/>
      <c r="G155" s="194"/>
      <c r="H155" s="198" cm="1">
        <f t="array" ref="H155">IFERROR(MATCH(TRUE,INDEX($B$14:$B$117&gt;=G155,0),0),"")</f>
        <v>1</v>
      </c>
      <c r="I155" s="194">
        <f t="shared" ca="1" si="158"/>
        <v>3.2000000000000006E-3</v>
      </c>
      <c r="L155" s="194">
        <f t="shared" si="214"/>
        <v>0</v>
      </c>
      <c r="M155" s="19">
        <f ca="1"/>
        <v>0</v>
      </c>
      <c r="N155" s="208">
        <f t="shared" ca="1" si="215"/>
        <v>0</v>
      </c>
      <c r="O155" s="207"/>
      <c r="P155" s="194"/>
      <c r="Q155" s="198" cm="1">
        <f t="array" ref="Q155">IFERROR(MATCH(TRUE,INDEX($B$14:$B$117&gt;=P155,0),0),"")</f>
        <v>1</v>
      </c>
      <c r="R155" s="194">
        <f t="shared" ca="1" si="159"/>
        <v>3.2000000000000006E-3</v>
      </c>
      <c r="U155" s="194">
        <f t="shared" si="216"/>
        <v>0</v>
      </c>
      <c r="V155" s="19">
        <f ca="1"/>
        <v>0</v>
      </c>
      <c r="W155" s="208">
        <f t="shared" ca="1" si="217"/>
        <v>0</v>
      </c>
      <c r="X155" s="207"/>
      <c r="Y155" s="194"/>
      <c r="Z155" s="198" cm="1">
        <f t="array" ref="Z155">IFERROR(MATCH(TRUE,INDEX($B$14:$B$117&gt;=Y155,0),0),"")</f>
        <v>1</v>
      </c>
      <c r="AA155" s="194">
        <f t="shared" ca="1" si="160"/>
        <v>3.2000000000000006E-3</v>
      </c>
      <c r="AD155" s="194">
        <f t="shared" si="161"/>
        <v>0</v>
      </c>
      <c r="AE155" s="19">
        <f ca="1"/>
        <v>0</v>
      </c>
      <c r="AF155" s="208">
        <f t="shared" ca="1" si="162"/>
        <v>0</v>
      </c>
      <c r="AG155" s="207"/>
      <c r="AH155" s="194"/>
      <c r="AI155" s="198" cm="1">
        <f t="array" ref="AI155">IFERROR(MATCH(TRUE,INDEX($B$14:$B$117&gt;=AH155,0),0),"")</f>
        <v>1</v>
      </c>
      <c r="AJ155" s="194">
        <f t="shared" ca="1" si="163"/>
        <v>3.2000000000000006E-3</v>
      </c>
      <c r="AM155" s="194">
        <f t="shared" si="164"/>
        <v>0</v>
      </c>
      <c r="AN155" s="19">
        <f ca="1"/>
        <v>0</v>
      </c>
      <c r="AO155" s="208">
        <f t="shared" ca="1" si="165"/>
        <v>0</v>
      </c>
      <c r="AP155" s="207"/>
      <c r="AQ155" s="194"/>
      <c r="AR155" s="198" cm="1">
        <f t="array" ref="AR155">IFERROR(MATCH(TRUE,INDEX($B$14:$B$117&gt;=AQ155,0),0),"")</f>
        <v>1</v>
      </c>
      <c r="AS155" s="194">
        <f t="shared" ca="1" si="166"/>
        <v>3.2000000000000006E-3</v>
      </c>
      <c r="AV155" s="194">
        <f t="shared" si="167"/>
        <v>0</v>
      </c>
      <c r="AW155" s="19">
        <f ca="1"/>
        <v>0</v>
      </c>
      <c r="AX155" s="208">
        <f t="shared" ca="1" si="168"/>
        <v>0</v>
      </c>
      <c r="AY155" s="207"/>
      <c r="AZ155" s="194"/>
      <c r="BA155" s="198" cm="1">
        <f t="array" ref="BA155">IFERROR(MATCH(TRUE,INDEX($B$14:$B$117&gt;=AZ155,0),0),"")</f>
        <v>1</v>
      </c>
      <c r="BB155" s="194">
        <f t="shared" ca="1" si="169"/>
        <v>3.2000000000000006E-3</v>
      </c>
      <c r="BE155" s="194">
        <f t="shared" si="170"/>
        <v>0</v>
      </c>
      <c r="BF155" s="19">
        <f ca="1"/>
        <v>0</v>
      </c>
      <c r="BG155" s="208">
        <f t="shared" ca="1" si="171"/>
        <v>0</v>
      </c>
      <c r="BH155" s="207"/>
      <c r="BI155" s="194"/>
      <c r="BJ155" s="198" cm="1">
        <f t="array" ref="BJ155">IFERROR(MATCH(TRUE,INDEX($B$14:$B$117&gt;=BI155,0),0),"")</f>
        <v>1</v>
      </c>
      <c r="BK155" s="194">
        <f t="shared" ca="1" si="172"/>
        <v>3.2000000000000006E-3</v>
      </c>
      <c r="BN155" s="194">
        <f t="shared" si="173"/>
        <v>0</v>
      </c>
      <c r="BO155" s="19">
        <f ca="1"/>
        <v>0</v>
      </c>
      <c r="BP155" s="208">
        <f t="shared" ca="1" si="174"/>
        <v>0</v>
      </c>
      <c r="BQ155" s="207"/>
      <c r="BR155" s="194"/>
      <c r="BS155" s="198" cm="1">
        <f t="array" ref="BS155">IFERROR(MATCH(TRUE,INDEX($B$14:$B$117&gt;=BR155,0),0),"")</f>
        <v>1</v>
      </c>
      <c r="BT155" s="194">
        <f t="shared" ca="1" si="175"/>
        <v>3.2000000000000006E-3</v>
      </c>
      <c r="BW155" s="194">
        <f t="shared" si="176"/>
        <v>0</v>
      </c>
      <c r="BX155" s="19">
        <f ca="1"/>
        <v>0</v>
      </c>
      <c r="BY155" s="208">
        <f t="shared" ca="1" si="177"/>
        <v>0</v>
      </c>
      <c r="BZ155" s="207"/>
      <c r="CA155" s="194"/>
      <c r="CB155" s="198" cm="1">
        <f t="array" ref="CB155">IFERROR(MATCH(TRUE,INDEX($B$14:$B$117&gt;=CA155,0),0),"")</f>
        <v>1</v>
      </c>
      <c r="CC155" s="194">
        <f t="shared" ca="1" si="178"/>
        <v>3.2000000000000006E-3</v>
      </c>
      <c r="CF155" s="194">
        <f t="shared" si="179"/>
        <v>0</v>
      </c>
      <c r="CG155" s="19">
        <f ca="1"/>
        <v>0</v>
      </c>
      <c r="CH155" s="208">
        <f t="shared" ca="1" si="180"/>
        <v>0</v>
      </c>
      <c r="CI155" s="207"/>
      <c r="CJ155" s="194"/>
      <c r="CK155" s="198" cm="1">
        <f t="array" ref="CK155">IFERROR(MATCH(TRUE,INDEX($B$14:$B$117&gt;=CJ155,0),0),"")</f>
        <v>1</v>
      </c>
      <c r="CL155" s="194">
        <f t="shared" ca="1" si="181"/>
        <v>3.2000000000000006E-3</v>
      </c>
      <c r="CO155" s="194">
        <f t="shared" si="182"/>
        <v>0</v>
      </c>
      <c r="CP155" s="19">
        <f ca="1"/>
        <v>0</v>
      </c>
      <c r="CQ155" s="208">
        <f t="shared" ca="1" si="183"/>
        <v>0</v>
      </c>
      <c r="CR155" s="207"/>
      <c r="CS155" s="194"/>
      <c r="CT155" s="198" cm="1">
        <f t="array" ref="CT155">IFERROR(MATCH(TRUE,INDEX($B$14:$B$117&gt;=CS155,0),0),"")</f>
        <v>1</v>
      </c>
      <c r="CU155" s="194">
        <f t="shared" ca="1" si="184"/>
        <v>3.2000000000000006E-3</v>
      </c>
      <c r="CX155" s="194">
        <f t="shared" si="185"/>
        <v>0</v>
      </c>
      <c r="CY155" s="19" t="e">
        <f ca="1"/>
        <v>#N/A</v>
      </c>
      <c r="CZ155" s="208" t="e">
        <f t="shared" ca="1" si="186"/>
        <v>#N/A</v>
      </c>
      <c r="DA155" s="207"/>
      <c r="DB155" s="194"/>
      <c r="DC155" s="198" cm="1">
        <f t="array" ref="DC155">IFERROR(MATCH(TRUE,INDEX($B$14:$B$117&gt;=DB155,0),0),"")</f>
        <v>1</v>
      </c>
      <c r="DD155" s="194">
        <f t="shared" ca="1" si="187"/>
        <v>3.2000000000000006E-3</v>
      </c>
      <c r="DG155" s="194">
        <f t="shared" si="188"/>
        <v>0</v>
      </c>
      <c r="DH155" s="19" t="e">
        <f ca="1"/>
        <v>#N/A</v>
      </c>
      <c r="DI155" s="208" t="e">
        <f t="shared" ca="1" si="189"/>
        <v>#N/A</v>
      </c>
      <c r="DJ155" s="207"/>
      <c r="DK155" s="194"/>
      <c r="DL155" s="198" cm="1">
        <f t="array" ref="DL155">IFERROR(MATCH(TRUE,INDEX($B$14:$B$117&gt;=DK155,0),0),"")</f>
        <v>1</v>
      </c>
      <c r="DM155" s="194">
        <f t="shared" ca="1" si="190"/>
        <v>3.2000000000000006E-3</v>
      </c>
      <c r="DP155" s="194">
        <f t="shared" si="191"/>
        <v>0</v>
      </c>
      <c r="DQ155" s="19" t="e">
        <f ca="1"/>
        <v>#N/A</v>
      </c>
      <c r="DR155" s="208" t="e">
        <f t="shared" ca="1" si="192"/>
        <v>#N/A</v>
      </c>
      <c r="DS155" s="207"/>
      <c r="DT155" s="194"/>
      <c r="DU155" s="198" cm="1">
        <f t="array" ref="DU155">IFERROR(MATCH(TRUE,INDEX($B$14:$B$117&gt;=DT155,0),0),"")</f>
        <v>1</v>
      </c>
      <c r="DV155" s="194">
        <f t="shared" ca="1" si="193"/>
        <v>3.2000000000000006E-3</v>
      </c>
      <c r="DY155" s="194">
        <f t="shared" si="194"/>
        <v>0</v>
      </c>
      <c r="DZ155" s="19" t="e">
        <f ca="1"/>
        <v>#N/A</v>
      </c>
      <c r="EA155" s="208" t="e">
        <f t="shared" ca="1" si="195"/>
        <v>#N/A</v>
      </c>
      <c r="EB155" s="207"/>
      <c r="EC155" s="194"/>
      <c r="ED155" s="198" cm="1">
        <f t="array" ref="ED155">IFERROR(MATCH(TRUE,INDEX($B$14:$B$117&gt;=EC155,0),0),"")</f>
        <v>1</v>
      </c>
      <c r="EE155" s="194">
        <f t="shared" ca="1" si="196"/>
        <v>3.2000000000000006E-3</v>
      </c>
      <c r="EH155" s="194">
        <f t="shared" si="197"/>
        <v>0</v>
      </c>
      <c r="EI155" s="19" t="e">
        <f ca="1"/>
        <v>#N/A</v>
      </c>
      <c r="EJ155" s="208" t="e">
        <f t="shared" ca="1" si="198"/>
        <v>#N/A</v>
      </c>
      <c r="EK155" s="207"/>
      <c r="EL155" s="194"/>
      <c r="EM155" s="198" cm="1">
        <f t="array" ref="EM155">IFERROR(MATCH(TRUE,INDEX($B$14:$B$117&gt;=EL155,0),0),"")</f>
        <v>1</v>
      </c>
      <c r="EN155" s="194">
        <f t="shared" ca="1" si="199"/>
        <v>3.2000000000000006E-3</v>
      </c>
      <c r="EQ155" s="194">
        <f t="shared" si="200"/>
        <v>0</v>
      </c>
      <c r="ER155" s="19" t="e">
        <f ca="1"/>
        <v>#N/A</v>
      </c>
      <c r="ES155" s="208" t="e">
        <f t="shared" ca="1" si="201"/>
        <v>#N/A</v>
      </c>
      <c r="ET155" s="207"/>
      <c r="EU155" s="194"/>
      <c r="EV155" s="198" cm="1">
        <f t="array" ref="EV155">IFERROR(MATCH(TRUE,INDEX($B$14:$B$117&gt;=EU155,0),0),"")</f>
        <v>1</v>
      </c>
      <c r="EW155" s="194">
        <f t="shared" ca="1" si="202"/>
        <v>3.2000000000000006E-3</v>
      </c>
      <c r="EZ155" s="194">
        <f t="shared" si="203"/>
        <v>0</v>
      </c>
      <c r="FA155" s="19" t="e">
        <f ca="1"/>
        <v>#N/A</v>
      </c>
      <c r="FB155" s="208" t="e">
        <f t="shared" ca="1" si="204"/>
        <v>#N/A</v>
      </c>
      <c r="FC155" s="207"/>
      <c r="FD155" s="194"/>
      <c r="FE155" s="198" cm="1">
        <f t="array" ref="FE155">IFERROR(MATCH(TRUE,INDEX($B$14:$B$117&gt;=FD155,0),0),"")</f>
        <v>1</v>
      </c>
      <c r="FF155" s="194">
        <f t="shared" ca="1" si="205"/>
        <v>3.2000000000000006E-3</v>
      </c>
      <c r="FI155" s="194">
        <f t="shared" si="206"/>
        <v>0</v>
      </c>
      <c r="FJ155" s="19" t="e">
        <f ca="1"/>
        <v>#N/A</v>
      </c>
      <c r="FK155" s="208" t="e">
        <f t="shared" ca="1" si="207"/>
        <v>#N/A</v>
      </c>
      <c r="FL155" s="207"/>
      <c r="FM155" s="194"/>
      <c r="FN155" s="198" cm="1">
        <f t="array" ref="FN155">IFERROR(MATCH(TRUE,INDEX($B$14:$B$117&gt;=FM155,0),0),"")</f>
        <v>1</v>
      </c>
      <c r="FO155" s="194">
        <f t="shared" ca="1" si="208"/>
        <v>3.2000000000000006E-3</v>
      </c>
      <c r="FR155" s="194">
        <f t="shared" si="209"/>
        <v>0</v>
      </c>
      <c r="FS155" s="19" t="e">
        <f ca="1"/>
        <v>#N/A</v>
      </c>
      <c r="FT155" s="208" t="e">
        <f t="shared" ca="1" si="210"/>
        <v>#N/A</v>
      </c>
      <c r="FU155" s="207"/>
      <c r="FV155" s="194"/>
      <c r="FW155" s="198" cm="1">
        <f t="array" ref="FW155">IFERROR(MATCH(TRUE,INDEX($B$14:$B$117&gt;=FV155,0),0),"")</f>
        <v>1</v>
      </c>
      <c r="FX155" s="194">
        <f t="shared" ca="1" si="211"/>
        <v>3.2000000000000006E-3</v>
      </c>
      <c r="GA155" s="194">
        <f t="shared" si="212"/>
        <v>0</v>
      </c>
      <c r="GB155" s="19" t="e">
        <f ca="1"/>
        <v>#N/A</v>
      </c>
      <c r="GC155" s="208" t="e">
        <f t="shared" ca="1" si="213"/>
        <v>#N/A</v>
      </c>
    </row>
    <row r="156" spans="6:185" x14ac:dyDescent="0.2">
      <c r="F156" s="207"/>
      <c r="G156" s="194"/>
      <c r="H156" s="198" cm="1">
        <f t="array" ref="H156">IFERROR(MATCH(TRUE,INDEX($B$14:$B$117&gt;=G156,0),0),"")</f>
        <v>1</v>
      </c>
      <c r="I156" s="194">
        <f t="shared" ca="1" si="158"/>
        <v>3.2000000000000006E-3</v>
      </c>
      <c r="L156" s="194">
        <f t="shared" si="214"/>
        <v>0</v>
      </c>
      <c r="M156" s="19">
        <f ca="1"/>
        <v>0</v>
      </c>
      <c r="N156" s="208">
        <f t="shared" ca="1" si="215"/>
        <v>0</v>
      </c>
      <c r="O156" s="207"/>
      <c r="P156" s="194"/>
      <c r="Q156" s="198" cm="1">
        <f t="array" ref="Q156">IFERROR(MATCH(TRUE,INDEX($B$14:$B$117&gt;=P156,0),0),"")</f>
        <v>1</v>
      </c>
      <c r="R156" s="194">
        <f t="shared" ca="1" si="159"/>
        <v>3.2000000000000006E-3</v>
      </c>
      <c r="U156" s="194">
        <f t="shared" si="216"/>
        <v>0</v>
      </c>
      <c r="V156" s="19">
        <f ca="1"/>
        <v>0</v>
      </c>
      <c r="W156" s="208">
        <f t="shared" ca="1" si="217"/>
        <v>0</v>
      </c>
      <c r="X156" s="207"/>
      <c r="Y156" s="194"/>
      <c r="Z156" s="198" cm="1">
        <f t="array" ref="Z156">IFERROR(MATCH(TRUE,INDEX($B$14:$B$117&gt;=Y156,0),0),"")</f>
        <v>1</v>
      </c>
      <c r="AA156" s="194">
        <f t="shared" ca="1" si="160"/>
        <v>3.2000000000000006E-3</v>
      </c>
      <c r="AD156" s="194">
        <f t="shared" si="161"/>
        <v>0</v>
      </c>
      <c r="AE156" s="19">
        <f ca="1"/>
        <v>0</v>
      </c>
      <c r="AF156" s="208">
        <f t="shared" ca="1" si="162"/>
        <v>0</v>
      </c>
      <c r="AG156" s="207"/>
      <c r="AH156" s="194"/>
      <c r="AI156" s="198" cm="1">
        <f t="array" ref="AI156">IFERROR(MATCH(TRUE,INDEX($B$14:$B$117&gt;=AH156,0),0),"")</f>
        <v>1</v>
      </c>
      <c r="AJ156" s="194">
        <f t="shared" ca="1" si="163"/>
        <v>3.2000000000000006E-3</v>
      </c>
      <c r="AM156" s="194">
        <f t="shared" si="164"/>
        <v>0</v>
      </c>
      <c r="AN156" s="19">
        <f ca="1"/>
        <v>0</v>
      </c>
      <c r="AO156" s="208">
        <f t="shared" ca="1" si="165"/>
        <v>0</v>
      </c>
      <c r="AP156" s="207"/>
      <c r="AQ156" s="194"/>
      <c r="AR156" s="198" cm="1">
        <f t="array" ref="AR156">IFERROR(MATCH(TRUE,INDEX($B$14:$B$117&gt;=AQ156,0),0),"")</f>
        <v>1</v>
      </c>
      <c r="AS156" s="194">
        <f t="shared" ca="1" si="166"/>
        <v>3.2000000000000006E-3</v>
      </c>
      <c r="AV156" s="194">
        <f t="shared" si="167"/>
        <v>0</v>
      </c>
      <c r="AW156" s="19">
        <f ca="1"/>
        <v>0</v>
      </c>
      <c r="AX156" s="208">
        <f t="shared" ca="1" si="168"/>
        <v>0</v>
      </c>
      <c r="AY156" s="207"/>
      <c r="AZ156" s="194"/>
      <c r="BA156" s="198" cm="1">
        <f t="array" ref="BA156">IFERROR(MATCH(TRUE,INDEX($B$14:$B$117&gt;=AZ156,0),0),"")</f>
        <v>1</v>
      </c>
      <c r="BB156" s="194">
        <f t="shared" ca="1" si="169"/>
        <v>3.2000000000000006E-3</v>
      </c>
      <c r="BE156" s="194">
        <f t="shared" si="170"/>
        <v>0</v>
      </c>
      <c r="BF156" s="19">
        <f ca="1"/>
        <v>0</v>
      </c>
      <c r="BG156" s="208">
        <f t="shared" ca="1" si="171"/>
        <v>0</v>
      </c>
      <c r="BH156" s="207"/>
      <c r="BI156" s="194"/>
      <c r="BJ156" s="198" cm="1">
        <f t="array" ref="BJ156">IFERROR(MATCH(TRUE,INDEX($B$14:$B$117&gt;=BI156,0),0),"")</f>
        <v>1</v>
      </c>
      <c r="BK156" s="194">
        <f t="shared" ca="1" si="172"/>
        <v>3.2000000000000006E-3</v>
      </c>
      <c r="BN156" s="194">
        <f t="shared" si="173"/>
        <v>0</v>
      </c>
      <c r="BO156" s="19">
        <f ca="1"/>
        <v>0</v>
      </c>
      <c r="BP156" s="208">
        <f t="shared" ca="1" si="174"/>
        <v>0</v>
      </c>
      <c r="BQ156" s="207"/>
      <c r="BR156" s="194"/>
      <c r="BS156" s="198" cm="1">
        <f t="array" ref="BS156">IFERROR(MATCH(TRUE,INDEX($B$14:$B$117&gt;=BR156,0),0),"")</f>
        <v>1</v>
      </c>
      <c r="BT156" s="194">
        <f t="shared" ca="1" si="175"/>
        <v>3.2000000000000006E-3</v>
      </c>
      <c r="BW156" s="194">
        <f t="shared" si="176"/>
        <v>0</v>
      </c>
      <c r="BX156" s="19">
        <f ca="1"/>
        <v>0</v>
      </c>
      <c r="BY156" s="208">
        <f t="shared" ca="1" si="177"/>
        <v>0</v>
      </c>
      <c r="BZ156" s="207"/>
      <c r="CA156" s="194"/>
      <c r="CB156" s="198" cm="1">
        <f t="array" ref="CB156">IFERROR(MATCH(TRUE,INDEX($B$14:$B$117&gt;=CA156,0),0),"")</f>
        <v>1</v>
      </c>
      <c r="CC156" s="194">
        <f t="shared" ca="1" si="178"/>
        <v>3.2000000000000006E-3</v>
      </c>
      <c r="CF156" s="194">
        <f t="shared" si="179"/>
        <v>0</v>
      </c>
      <c r="CG156" s="19">
        <f ca="1"/>
        <v>0</v>
      </c>
      <c r="CH156" s="208">
        <f t="shared" ca="1" si="180"/>
        <v>0</v>
      </c>
      <c r="CI156" s="207"/>
      <c r="CJ156" s="194"/>
      <c r="CK156" s="198" cm="1">
        <f t="array" ref="CK156">IFERROR(MATCH(TRUE,INDEX($B$14:$B$117&gt;=CJ156,0),0),"")</f>
        <v>1</v>
      </c>
      <c r="CL156" s="194">
        <f t="shared" ca="1" si="181"/>
        <v>3.2000000000000006E-3</v>
      </c>
      <c r="CO156" s="194">
        <f t="shared" si="182"/>
        <v>0</v>
      </c>
      <c r="CP156" s="19">
        <f ca="1"/>
        <v>0</v>
      </c>
      <c r="CQ156" s="208">
        <f t="shared" ca="1" si="183"/>
        <v>0</v>
      </c>
      <c r="CR156" s="207"/>
      <c r="CS156" s="194"/>
      <c r="CT156" s="198" cm="1">
        <f t="array" ref="CT156">IFERROR(MATCH(TRUE,INDEX($B$14:$B$117&gt;=CS156,0),0),"")</f>
        <v>1</v>
      </c>
      <c r="CU156" s="194">
        <f t="shared" ca="1" si="184"/>
        <v>3.2000000000000006E-3</v>
      </c>
      <c r="CX156" s="194">
        <f t="shared" si="185"/>
        <v>0</v>
      </c>
      <c r="CY156" s="19" t="e">
        <f ca="1"/>
        <v>#N/A</v>
      </c>
      <c r="CZ156" s="208" t="e">
        <f t="shared" ca="1" si="186"/>
        <v>#N/A</v>
      </c>
      <c r="DA156" s="207"/>
      <c r="DB156" s="194"/>
      <c r="DC156" s="198" cm="1">
        <f t="array" ref="DC156">IFERROR(MATCH(TRUE,INDEX($B$14:$B$117&gt;=DB156,0),0),"")</f>
        <v>1</v>
      </c>
      <c r="DD156" s="194">
        <f t="shared" ca="1" si="187"/>
        <v>3.2000000000000006E-3</v>
      </c>
      <c r="DG156" s="194">
        <f t="shared" si="188"/>
        <v>0</v>
      </c>
      <c r="DH156" s="19" t="e">
        <f ca="1"/>
        <v>#N/A</v>
      </c>
      <c r="DI156" s="208" t="e">
        <f t="shared" ca="1" si="189"/>
        <v>#N/A</v>
      </c>
      <c r="DJ156" s="207"/>
      <c r="DK156" s="194"/>
      <c r="DL156" s="198" cm="1">
        <f t="array" ref="DL156">IFERROR(MATCH(TRUE,INDEX($B$14:$B$117&gt;=DK156,0),0),"")</f>
        <v>1</v>
      </c>
      <c r="DM156" s="194">
        <f t="shared" ca="1" si="190"/>
        <v>3.2000000000000006E-3</v>
      </c>
      <c r="DP156" s="194">
        <f t="shared" si="191"/>
        <v>0</v>
      </c>
      <c r="DQ156" s="19" t="e">
        <f ca="1"/>
        <v>#N/A</v>
      </c>
      <c r="DR156" s="208" t="e">
        <f t="shared" ca="1" si="192"/>
        <v>#N/A</v>
      </c>
      <c r="DS156" s="207"/>
      <c r="DT156" s="194"/>
      <c r="DU156" s="198" cm="1">
        <f t="array" ref="DU156">IFERROR(MATCH(TRUE,INDEX($B$14:$B$117&gt;=DT156,0),0),"")</f>
        <v>1</v>
      </c>
      <c r="DV156" s="194">
        <f t="shared" ca="1" si="193"/>
        <v>3.2000000000000006E-3</v>
      </c>
      <c r="DY156" s="194">
        <f t="shared" si="194"/>
        <v>0</v>
      </c>
      <c r="DZ156" s="19" t="e">
        <f ca="1"/>
        <v>#N/A</v>
      </c>
      <c r="EA156" s="208" t="e">
        <f t="shared" ca="1" si="195"/>
        <v>#N/A</v>
      </c>
      <c r="EB156" s="207"/>
      <c r="EC156" s="194"/>
      <c r="ED156" s="198" cm="1">
        <f t="array" ref="ED156">IFERROR(MATCH(TRUE,INDEX($B$14:$B$117&gt;=EC156,0),0),"")</f>
        <v>1</v>
      </c>
      <c r="EE156" s="194">
        <f t="shared" ca="1" si="196"/>
        <v>3.2000000000000006E-3</v>
      </c>
      <c r="EH156" s="194">
        <f t="shared" si="197"/>
        <v>0</v>
      </c>
      <c r="EI156" s="19" t="e">
        <f ca="1"/>
        <v>#N/A</v>
      </c>
      <c r="EJ156" s="208" t="e">
        <f t="shared" ca="1" si="198"/>
        <v>#N/A</v>
      </c>
      <c r="EK156" s="207"/>
      <c r="EL156" s="194"/>
      <c r="EM156" s="198" cm="1">
        <f t="array" ref="EM156">IFERROR(MATCH(TRUE,INDEX($B$14:$B$117&gt;=EL156,0),0),"")</f>
        <v>1</v>
      </c>
      <c r="EN156" s="194">
        <f t="shared" ca="1" si="199"/>
        <v>3.2000000000000006E-3</v>
      </c>
      <c r="EQ156" s="194">
        <f t="shared" si="200"/>
        <v>0</v>
      </c>
      <c r="ER156" s="19" t="e">
        <f ca="1"/>
        <v>#N/A</v>
      </c>
      <c r="ES156" s="208" t="e">
        <f t="shared" ca="1" si="201"/>
        <v>#N/A</v>
      </c>
      <c r="ET156" s="207"/>
      <c r="EU156" s="194"/>
      <c r="EV156" s="198" cm="1">
        <f t="array" ref="EV156">IFERROR(MATCH(TRUE,INDEX($B$14:$B$117&gt;=EU156,0),0),"")</f>
        <v>1</v>
      </c>
      <c r="EW156" s="194">
        <f t="shared" ca="1" si="202"/>
        <v>3.2000000000000006E-3</v>
      </c>
      <c r="EZ156" s="194">
        <f t="shared" si="203"/>
        <v>0</v>
      </c>
      <c r="FA156" s="19" t="e">
        <f ca="1"/>
        <v>#N/A</v>
      </c>
      <c r="FB156" s="208" t="e">
        <f t="shared" ca="1" si="204"/>
        <v>#N/A</v>
      </c>
      <c r="FC156" s="207"/>
      <c r="FD156" s="194"/>
      <c r="FE156" s="198" cm="1">
        <f t="array" ref="FE156">IFERROR(MATCH(TRUE,INDEX($B$14:$B$117&gt;=FD156,0),0),"")</f>
        <v>1</v>
      </c>
      <c r="FF156" s="194">
        <f t="shared" ca="1" si="205"/>
        <v>3.2000000000000006E-3</v>
      </c>
      <c r="FI156" s="194">
        <f t="shared" si="206"/>
        <v>0</v>
      </c>
      <c r="FJ156" s="19" t="e">
        <f ca="1"/>
        <v>#N/A</v>
      </c>
      <c r="FK156" s="208" t="e">
        <f t="shared" ca="1" si="207"/>
        <v>#N/A</v>
      </c>
      <c r="FL156" s="207"/>
      <c r="FM156" s="194"/>
      <c r="FN156" s="198" cm="1">
        <f t="array" ref="FN156">IFERROR(MATCH(TRUE,INDEX($B$14:$B$117&gt;=FM156,0),0),"")</f>
        <v>1</v>
      </c>
      <c r="FO156" s="194">
        <f t="shared" ca="1" si="208"/>
        <v>3.2000000000000006E-3</v>
      </c>
      <c r="FR156" s="194">
        <f t="shared" si="209"/>
        <v>0</v>
      </c>
      <c r="FS156" s="19" t="e">
        <f ca="1"/>
        <v>#N/A</v>
      </c>
      <c r="FT156" s="208" t="e">
        <f t="shared" ca="1" si="210"/>
        <v>#N/A</v>
      </c>
      <c r="FU156" s="207"/>
      <c r="FV156" s="194"/>
      <c r="FW156" s="198" cm="1">
        <f t="array" ref="FW156">IFERROR(MATCH(TRUE,INDEX($B$14:$B$117&gt;=FV156,0),0),"")</f>
        <v>1</v>
      </c>
      <c r="FX156" s="194">
        <f t="shared" ca="1" si="211"/>
        <v>3.2000000000000006E-3</v>
      </c>
      <c r="GA156" s="194">
        <f t="shared" si="212"/>
        <v>0</v>
      </c>
      <c r="GB156" s="19" t="e">
        <f ca="1"/>
        <v>#N/A</v>
      </c>
      <c r="GC156" s="208" t="e">
        <f t="shared" ca="1" si="213"/>
        <v>#N/A</v>
      </c>
    </row>
    <row r="157" spans="6:185" x14ac:dyDescent="0.2">
      <c r="F157" s="207"/>
      <c r="G157" s="194"/>
      <c r="H157" s="198" cm="1">
        <f t="array" ref="H157">IFERROR(MATCH(TRUE,INDEX($B$14:$B$117&gt;=G157,0),0),"")</f>
        <v>1</v>
      </c>
      <c r="I157" s="194">
        <f t="shared" ca="1" si="158"/>
        <v>3.2000000000000006E-3</v>
      </c>
      <c r="L157" s="194">
        <f t="shared" si="214"/>
        <v>0</v>
      </c>
      <c r="M157" s="19">
        <f ca="1"/>
        <v>0</v>
      </c>
      <c r="N157" s="208">
        <f t="shared" ca="1" si="215"/>
        <v>0</v>
      </c>
      <c r="O157" s="207"/>
      <c r="P157" s="194"/>
      <c r="Q157" s="198" cm="1">
        <f t="array" ref="Q157">IFERROR(MATCH(TRUE,INDEX($B$14:$B$117&gt;=P157,0),0),"")</f>
        <v>1</v>
      </c>
      <c r="R157" s="194">
        <f t="shared" ca="1" si="159"/>
        <v>3.2000000000000006E-3</v>
      </c>
      <c r="U157" s="194">
        <f t="shared" si="216"/>
        <v>0</v>
      </c>
      <c r="V157" s="19">
        <f ca="1"/>
        <v>0</v>
      </c>
      <c r="W157" s="208">
        <f t="shared" ca="1" si="217"/>
        <v>0</v>
      </c>
      <c r="X157" s="207"/>
      <c r="Y157" s="194"/>
      <c r="Z157" s="198" cm="1">
        <f t="array" ref="Z157">IFERROR(MATCH(TRUE,INDEX($B$14:$B$117&gt;=Y157,0),0),"")</f>
        <v>1</v>
      </c>
      <c r="AA157" s="194">
        <f t="shared" ca="1" si="160"/>
        <v>3.2000000000000006E-3</v>
      </c>
      <c r="AD157" s="194">
        <f t="shared" si="161"/>
        <v>0</v>
      </c>
      <c r="AE157" s="19">
        <f ca="1"/>
        <v>0</v>
      </c>
      <c r="AF157" s="208">
        <f t="shared" ca="1" si="162"/>
        <v>0</v>
      </c>
      <c r="AG157" s="207"/>
      <c r="AH157" s="194"/>
      <c r="AI157" s="198" cm="1">
        <f t="array" ref="AI157">IFERROR(MATCH(TRUE,INDEX($B$14:$B$117&gt;=AH157,0),0),"")</f>
        <v>1</v>
      </c>
      <c r="AJ157" s="194">
        <f t="shared" ca="1" si="163"/>
        <v>3.2000000000000006E-3</v>
      </c>
      <c r="AM157" s="194">
        <f t="shared" si="164"/>
        <v>0</v>
      </c>
      <c r="AN157" s="19">
        <f ca="1"/>
        <v>0</v>
      </c>
      <c r="AO157" s="208">
        <f t="shared" ca="1" si="165"/>
        <v>0</v>
      </c>
      <c r="AP157" s="207"/>
      <c r="AQ157" s="194"/>
      <c r="AR157" s="198" cm="1">
        <f t="array" ref="AR157">IFERROR(MATCH(TRUE,INDEX($B$14:$B$117&gt;=AQ157,0),0),"")</f>
        <v>1</v>
      </c>
      <c r="AS157" s="194">
        <f t="shared" ca="1" si="166"/>
        <v>3.2000000000000006E-3</v>
      </c>
      <c r="AV157" s="194">
        <f t="shared" si="167"/>
        <v>0</v>
      </c>
      <c r="AW157" s="19">
        <f ca="1"/>
        <v>0</v>
      </c>
      <c r="AX157" s="208">
        <f t="shared" ca="1" si="168"/>
        <v>0</v>
      </c>
      <c r="AY157" s="207"/>
      <c r="AZ157" s="194"/>
      <c r="BA157" s="198" cm="1">
        <f t="array" ref="BA157">IFERROR(MATCH(TRUE,INDEX($B$14:$B$117&gt;=AZ157,0),0),"")</f>
        <v>1</v>
      </c>
      <c r="BB157" s="194">
        <f t="shared" ca="1" si="169"/>
        <v>3.2000000000000006E-3</v>
      </c>
      <c r="BE157" s="194">
        <f t="shared" si="170"/>
        <v>0</v>
      </c>
      <c r="BF157" s="19">
        <f ca="1"/>
        <v>0</v>
      </c>
      <c r="BG157" s="208">
        <f t="shared" ca="1" si="171"/>
        <v>0</v>
      </c>
      <c r="BH157" s="207"/>
      <c r="BI157" s="194"/>
      <c r="BJ157" s="198" cm="1">
        <f t="array" ref="BJ157">IFERROR(MATCH(TRUE,INDEX($B$14:$B$117&gt;=BI157,0),0),"")</f>
        <v>1</v>
      </c>
      <c r="BK157" s="194">
        <f t="shared" ca="1" si="172"/>
        <v>3.2000000000000006E-3</v>
      </c>
      <c r="BN157" s="194">
        <f t="shared" si="173"/>
        <v>0</v>
      </c>
      <c r="BO157" s="19">
        <f ca="1"/>
        <v>0</v>
      </c>
      <c r="BP157" s="208">
        <f t="shared" ca="1" si="174"/>
        <v>0</v>
      </c>
      <c r="BQ157" s="207"/>
      <c r="BR157" s="194"/>
      <c r="BS157" s="198" cm="1">
        <f t="array" ref="BS157">IFERROR(MATCH(TRUE,INDEX($B$14:$B$117&gt;=BR157,0),0),"")</f>
        <v>1</v>
      </c>
      <c r="BT157" s="194">
        <f t="shared" ca="1" si="175"/>
        <v>3.2000000000000006E-3</v>
      </c>
      <c r="BW157" s="194">
        <f t="shared" si="176"/>
        <v>0</v>
      </c>
      <c r="BX157" s="19">
        <f ca="1"/>
        <v>0</v>
      </c>
      <c r="BY157" s="208">
        <f t="shared" ca="1" si="177"/>
        <v>0</v>
      </c>
      <c r="BZ157" s="207"/>
      <c r="CA157" s="194"/>
      <c r="CB157" s="198" cm="1">
        <f t="array" ref="CB157">IFERROR(MATCH(TRUE,INDEX($B$14:$B$117&gt;=CA157,0),0),"")</f>
        <v>1</v>
      </c>
      <c r="CC157" s="194">
        <f t="shared" ca="1" si="178"/>
        <v>3.2000000000000006E-3</v>
      </c>
      <c r="CF157" s="194">
        <f t="shared" si="179"/>
        <v>0</v>
      </c>
      <c r="CG157" s="19">
        <f ca="1"/>
        <v>0</v>
      </c>
      <c r="CH157" s="208">
        <f t="shared" ca="1" si="180"/>
        <v>0</v>
      </c>
      <c r="CI157" s="207"/>
      <c r="CJ157" s="194"/>
      <c r="CK157" s="198" cm="1">
        <f t="array" ref="CK157">IFERROR(MATCH(TRUE,INDEX($B$14:$B$117&gt;=CJ157,0),0),"")</f>
        <v>1</v>
      </c>
      <c r="CL157" s="194">
        <f t="shared" ca="1" si="181"/>
        <v>3.2000000000000006E-3</v>
      </c>
      <c r="CO157" s="194">
        <f t="shared" si="182"/>
        <v>0</v>
      </c>
      <c r="CP157" s="19">
        <f ca="1"/>
        <v>0</v>
      </c>
      <c r="CQ157" s="208">
        <f t="shared" ca="1" si="183"/>
        <v>0</v>
      </c>
      <c r="CR157" s="207"/>
      <c r="CS157" s="194"/>
      <c r="CT157" s="198" cm="1">
        <f t="array" ref="CT157">IFERROR(MATCH(TRUE,INDEX($B$14:$B$117&gt;=CS157,0),0),"")</f>
        <v>1</v>
      </c>
      <c r="CU157" s="194">
        <f t="shared" ca="1" si="184"/>
        <v>3.2000000000000006E-3</v>
      </c>
      <c r="CX157" s="194">
        <f t="shared" si="185"/>
        <v>0</v>
      </c>
      <c r="CY157" s="19" t="e">
        <f ca="1"/>
        <v>#N/A</v>
      </c>
      <c r="CZ157" s="208" t="e">
        <f t="shared" ca="1" si="186"/>
        <v>#N/A</v>
      </c>
      <c r="DA157" s="207"/>
      <c r="DB157" s="194"/>
      <c r="DC157" s="198" cm="1">
        <f t="array" ref="DC157">IFERROR(MATCH(TRUE,INDEX($B$14:$B$117&gt;=DB157,0),0),"")</f>
        <v>1</v>
      </c>
      <c r="DD157" s="194">
        <f t="shared" ca="1" si="187"/>
        <v>3.2000000000000006E-3</v>
      </c>
      <c r="DG157" s="194">
        <f t="shared" si="188"/>
        <v>0</v>
      </c>
      <c r="DH157" s="19" t="e">
        <f ca="1"/>
        <v>#N/A</v>
      </c>
      <c r="DI157" s="208" t="e">
        <f t="shared" ca="1" si="189"/>
        <v>#N/A</v>
      </c>
      <c r="DJ157" s="207"/>
      <c r="DK157" s="194"/>
      <c r="DL157" s="198" cm="1">
        <f t="array" ref="DL157">IFERROR(MATCH(TRUE,INDEX($B$14:$B$117&gt;=DK157,0),0),"")</f>
        <v>1</v>
      </c>
      <c r="DM157" s="194">
        <f t="shared" ca="1" si="190"/>
        <v>3.2000000000000006E-3</v>
      </c>
      <c r="DP157" s="194">
        <f t="shared" si="191"/>
        <v>0</v>
      </c>
      <c r="DQ157" s="19" t="e">
        <f ca="1"/>
        <v>#N/A</v>
      </c>
      <c r="DR157" s="208" t="e">
        <f t="shared" ca="1" si="192"/>
        <v>#N/A</v>
      </c>
      <c r="DS157" s="207"/>
      <c r="DT157" s="194"/>
      <c r="DU157" s="198" cm="1">
        <f t="array" ref="DU157">IFERROR(MATCH(TRUE,INDEX($B$14:$B$117&gt;=DT157,0),0),"")</f>
        <v>1</v>
      </c>
      <c r="DV157" s="194">
        <f t="shared" ca="1" si="193"/>
        <v>3.2000000000000006E-3</v>
      </c>
      <c r="DY157" s="194">
        <f t="shared" si="194"/>
        <v>0</v>
      </c>
      <c r="DZ157" s="19" t="e">
        <f ca="1"/>
        <v>#N/A</v>
      </c>
      <c r="EA157" s="208" t="e">
        <f t="shared" ca="1" si="195"/>
        <v>#N/A</v>
      </c>
      <c r="EB157" s="207"/>
      <c r="EC157" s="194"/>
      <c r="ED157" s="198" cm="1">
        <f t="array" ref="ED157">IFERROR(MATCH(TRUE,INDEX($B$14:$B$117&gt;=EC157,0),0),"")</f>
        <v>1</v>
      </c>
      <c r="EE157" s="194">
        <f t="shared" ca="1" si="196"/>
        <v>3.2000000000000006E-3</v>
      </c>
      <c r="EH157" s="194">
        <f t="shared" si="197"/>
        <v>0</v>
      </c>
      <c r="EI157" s="19" t="e">
        <f ca="1"/>
        <v>#N/A</v>
      </c>
      <c r="EJ157" s="208" t="e">
        <f t="shared" ca="1" si="198"/>
        <v>#N/A</v>
      </c>
      <c r="EK157" s="207"/>
      <c r="EL157" s="194"/>
      <c r="EM157" s="198" cm="1">
        <f t="array" ref="EM157">IFERROR(MATCH(TRUE,INDEX($B$14:$B$117&gt;=EL157,0),0),"")</f>
        <v>1</v>
      </c>
      <c r="EN157" s="194">
        <f t="shared" ca="1" si="199"/>
        <v>3.2000000000000006E-3</v>
      </c>
      <c r="EQ157" s="194">
        <f t="shared" si="200"/>
        <v>0</v>
      </c>
      <c r="ER157" s="19" t="e">
        <f ca="1"/>
        <v>#N/A</v>
      </c>
      <c r="ES157" s="208" t="e">
        <f t="shared" ca="1" si="201"/>
        <v>#N/A</v>
      </c>
      <c r="ET157" s="207"/>
      <c r="EU157" s="194"/>
      <c r="EV157" s="198" cm="1">
        <f t="array" ref="EV157">IFERROR(MATCH(TRUE,INDEX($B$14:$B$117&gt;=EU157,0),0),"")</f>
        <v>1</v>
      </c>
      <c r="EW157" s="194">
        <f t="shared" ca="1" si="202"/>
        <v>3.2000000000000006E-3</v>
      </c>
      <c r="EZ157" s="194">
        <f t="shared" si="203"/>
        <v>0</v>
      </c>
      <c r="FA157" s="19" t="e">
        <f ca="1"/>
        <v>#N/A</v>
      </c>
      <c r="FB157" s="208" t="e">
        <f t="shared" ca="1" si="204"/>
        <v>#N/A</v>
      </c>
      <c r="FC157" s="207"/>
      <c r="FD157" s="194"/>
      <c r="FE157" s="198" cm="1">
        <f t="array" ref="FE157">IFERROR(MATCH(TRUE,INDEX($B$14:$B$117&gt;=FD157,0),0),"")</f>
        <v>1</v>
      </c>
      <c r="FF157" s="194">
        <f t="shared" ca="1" si="205"/>
        <v>3.2000000000000006E-3</v>
      </c>
      <c r="FI157" s="194">
        <f t="shared" si="206"/>
        <v>0</v>
      </c>
      <c r="FJ157" s="19" t="e">
        <f ca="1"/>
        <v>#N/A</v>
      </c>
      <c r="FK157" s="208" t="e">
        <f t="shared" ca="1" si="207"/>
        <v>#N/A</v>
      </c>
      <c r="FL157" s="207"/>
      <c r="FM157" s="194"/>
      <c r="FN157" s="198" cm="1">
        <f t="array" ref="FN157">IFERROR(MATCH(TRUE,INDEX($B$14:$B$117&gt;=FM157,0),0),"")</f>
        <v>1</v>
      </c>
      <c r="FO157" s="194">
        <f t="shared" ca="1" si="208"/>
        <v>3.2000000000000006E-3</v>
      </c>
      <c r="FR157" s="194">
        <f t="shared" si="209"/>
        <v>0</v>
      </c>
      <c r="FS157" s="19" t="e">
        <f ca="1"/>
        <v>#N/A</v>
      </c>
      <c r="FT157" s="208" t="e">
        <f t="shared" ca="1" si="210"/>
        <v>#N/A</v>
      </c>
      <c r="FU157" s="207"/>
      <c r="FV157" s="194"/>
      <c r="FW157" s="198" cm="1">
        <f t="array" ref="FW157">IFERROR(MATCH(TRUE,INDEX($B$14:$B$117&gt;=FV157,0),0),"")</f>
        <v>1</v>
      </c>
      <c r="FX157" s="194">
        <f t="shared" ca="1" si="211"/>
        <v>3.2000000000000006E-3</v>
      </c>
      <c r="GA157" s="194">
        <f t="shared" si="212"/>
        <v>0</v>
      </c>
      <c r="GB157" s="19" t="e">
        <f ca="1"/>
        <v>#N/A</v>
      </c>
      <c r="GC157" s="208" t="e">
        <f t="shared" ca="1" si="213"/>
        <v>#N/A</v>
      </c>
    </row>
    <row r="158" spans="6:185" x14ac:dyDescent="0.2">
      <c r="F158" s="207"/>
      <c r="G158" s="194"/>
      <c r="H158" s="198" cm="1">
        <f t="array" ref="H158">IFERROR(MATCH(TRUE,INDEX($B$14:$B$117&gt;=G158,0),0),"")</f>
        <v>1</v>
      </c>
      <c r="I158" s="194">
        <f t="shared" ca="1" si="158"/>
        <v>3.2000000000000006E-3</v>
      </c>
      <c r="L158" s="194">
        <f t="shared" si="214"/>
        <v>0</v>
      </c>
      <c r="M158" s="19">
        <f ca="1"/>
        <v>0</v>
      </c>
      <c r="N158" s="208">
        <f t="shared" ca="1" si="215"/>
        <v>0</v>
      </c>
      <c r="O158" s="207"/>
      <c r="P158" s="194"/>
      <c r="Q158" s="198" cm="1">
        <f t="array" ref="Q158">IFERROR(MATCH(TRUE,INDEX($B$14:$B$117&gt;=P158,0),0),"")</f>
        <v>1</v>
      </c>
      <c r="R158" s="194">
        <f t="shared" ca="1" si="159"/>
        <v>3.2000000000000006E-3</v>
      </c>
      <c r="U158" s="194">
        <f t="shared" si="216"/>
        <v>0</v>
      </c>
      <c r="V158" s="19">
        <f ca="1"/>
        <v>0</v>
      </c>
      <c r="W158" s="208">
        <f t="shared" ca="1" si="217"/>
        <v>0</v>
      </c>
      <c r="X158" s="207"/>
      <c r="Y158" s="194"/>
      <c r="Z158" s="198" cm="1">
        <f t="array" ref="Z158">IFERROR(MATCH(TRUE,INDEX($B$14:$B$117&gt;=Y158,0),0),"")</f>
        <v>1</v>
      </c>
      <c r="AA158" s="194">
        <f t="shared" ca="1" si="160"/>
        <v>3.2000000000000006E-3</v>
      </c>
      <c r="AD158" s="194">
        <f t="shared" si="161"/>
        <v>0</v>
      </c>
      <c r="AE158" s="19">
        <f ca="1"/>
        <v>0</v>
      </c>
      <c r="AF158" s="208">
        <f t="shared" ca="1" si="162"/>
        <v>0</v>
      </c>
      <c r="AG158" s="207"/>
      <c r="AH158" s="194"/>
      <c r="AI158" s="198" cm="1">
        <f t="array" ref="AI158">IFERROR(MATCH(TRUE,INDEX($B$14:$B$117&gt;=AH158,0),0),"")</f>
        <v>1</v>
      </c>
      <c r="AJ158" s="194">
        <f t="shared" ca="1" si="163"/>
        <v>3.2000000000000006E-3</v>
      </c>
      <c r="AM158" s="194">
        <f t="shared" si="164"/>
        <v>0</v>
      </c>
      <c r="AN158" s="19">
        <f ca="1"/>
        <v>0</v>
      </c>
      <c r="AO158" s="208">
        <f t="shared" ca="1" si="165"/>
        <v>0</v>
      </c>
      <c r="AP158" s="207"/>
      <c r="AQ158" s="194"/>
      <c r="AR158" s="198" cm="1">
        <f t="array" ref="AR158">IFERROR(MATCH(TRUE,INDEX($B$14:$B$117&gt;=AQ158,0),0),"")</f>
        <v>1</v>
      </c>
      <c r="AS158" s="194">
        <f t="shared" ca="1" si="166"/>
        <v>3.2000000000000006E-3</v>
      </c>
      <c r="AV158" s="194">
        <f t="shared" si="167"/>
        <v>0</v>
      </c>
      <c r="AW158" s="19">
        <f ca="1"/>
        <v>0</v>
      </c>
      <c r="AX158" s="208">
        <f t="shared" ca="1" si="168"/>
        <v>0</v>
      </c>
      <c r="AY158" s="207"/>
      <c r="AZ158" s="194"/>
      <c r="BA158" s="198" cm="1">
        <f t="array" ref="BA158">IFERROR(MATCH(TRUE,INDEX($B$14:$B$117&gt;=AZ158,0),0),"")</f>
        <v>1</v>
      </c>
      <c r="BB158" s="194">
        <f t="shared" ca="1" si="169"/>
        <v>3.2000000000000006E-3</v>
      </c>
      <c r="BE158" s="194">
        <f t="shared" si="170"/>
        <v>0</v>
      </c>
      <c r="BF158" s="19">
        <f ca="1"/>
        <v>0</v>
      </c>
      <c r="BG158" s="208">
        <f t="shared" ca="1" si="171"/>
        <v>0</v>
      </c>
      <c r="BH158" s="207"/>
      <c r="BI158" s="194"/>
      <c r="BJ158" s="198" cm="1">
        <f t="array" ref="BJ158">IFERROR(MATCH(TRUE,INDEX($B$14:$B$117&gt;=BI158,0),0),"")</f>
        <v>1</v>
      </c>
      <c r="BK158" s="194">
        <f t="shared" ca="1" si="172"/>
        <v>3.2000000000000006E-3</v>
      </c>
      <c r="BN158" s="194">
        <f t="shared" si="173"/>
        <v>0</v>
      </c>
      <c r="BO158" s="19">
        <f ca="1"/>
        <v>0</v>
      </c>
      <c r="BP158" s="208">
        <f t="shared" ca="1" si="174"/>
        <v>0</v>
      </c>
      <c r="BQ158" s="207"/>
      <c r="BR158" s="194"/>
      <c r="BS158" s="198" cm="1">
        <f t="array" ref="BS158">IFERROR(MATCH(TRUE,INDEX($B$14:$B$117&gt;=BR158,0),0),"")</f>
        <v>1</v>
      </c>
      <c r="BT158" s="194">
        <f t="shared" ca="1" si="175"/>
        <v>3.2000000000000006E-3</v>
      </c>
      <c r="BW158" s="194">
        <f t="shared" si="176"/>
        <v>0</v>
      </c>
      <c r="BX158" s="19">
        <f ca="1"/>
        <v>0</v>
      </c>
      <c r="BY158" s="208">
        <f t="shared" ca="1" si="177"/>
        <v>0</v>
      </c>
      <c r="BZ158" s="207"/>
      <c r="CA158" s="194"/>
      <c r="CB158" s="198" cm="1">
        <f t="array" ref="CB158">IFERROR(MATCH(TRUE,INDEX($B$14:$B$117&gt;=CA158,0),0),"")</f>
        <v>1</v>
      </c>
      <c r="CC158" s="194">
        <f t="shared" ca="1" si="178"/>
        <v>3.2000000000000006E-3</v>
      </c>
      <c r="CF158" s="194">
        <f t="shared" si="179"/>
        <v>0</v>
      </c>
      <c r="CG158" s="19">
        <f ca="1"/>
        <v>0</v>
      </c>
      <c r="CH158" s="208">
        <f t="shared" ca="1" si="180"/>
        <v>0</v>
      </c>
      <c r="CI158" s="207"/>
      <c r="CJ158" s="194"/>
      <c r="CK158" s="198" cm="1">
        <f t="array" ref="CK158">IFERROR(MATCH(TRUE,INDEX($B$14:$B$117&gt;=CJ158,0),0),"")</f>
        <v>1</v>
      </c>
      <c r="CL158" s="194">
        <f t="shared" ca="1" si="181"/>
        <v>3.2000000000000006E-3</v>
      </c>
      <c r="CO158" s="194">
        <f t="shared" si="182"/>
        <v>0</v>
      </c>
      <c r="CP158" s="19">
        <f ca="1"/>
        <v>0</v>
      </c>
      <c r="CQ158" s="208">
        <f t="shared" ca="1" si="183"/>
        <v>0</v>
      </c>
      <c r="CR158" s="207"/>
      <c r="CS158" s="194"/>
      <c r="CT158" s="198" cm="1">
        <f t="array" ref="CT158">IFERROR(MATCH(TRUE,INDEX($B$14:$B$117&gt;=CS158,0),0),"")</f>
        <v>1</v>
      </c>
      <c r="CU158" s="194">
        <f t="shared" ca="1" si="184"/>
        <v>3.2000000000000006E-3</v>
      </c>
      <c r="CX158" s="194">
        <f t="shared" si="185"/>
        <v>0</v>
      </c>
      <c r="CY158" s="19" t="e">
        <f ca="1"/>
        <v>#N/A</v>
      </c>
      <c r="CZ158" s="208" t="e">
        <f t="shared" ca="1" si="186"/>
        <v>#N/A</v>
      </c>
      <c r="DA158" s="207"/>
      <c r="DB158" s="194"/>
      <c r="DC158" s="198" cm="1">
        <f t="array" ref="DC158">IFERROR(MATCH(TRUE,INDEX($B$14:$B$117&gt;=DB158,0),0),"")</f>
        <v>1</v>
      </c>
      <c r="DD158" s="194">
        <f t="shared" ca="1" si="187"/>
        <v>3.2000000000000006E-3</v>
      </c>
      <c r="DG158" s="194">
        <f t="shared" si="188"/>
        <v>0</v>
      </c>
      <c r="DH158" s="19" t="e">
        <f ca="1"/>
        <v>#N/A</v>
      </c>
      <c r="DI158" s="208" t="e">
        <f t="shared" ca="1" si="189"/>
        <v>#N/A</v>
      </c>
      <c r="DJ158" s="207"/>
      <c r="DK158" s="194"/>
      <c r="DL158" s="198" cm="1">
        <f t="array" ref="DL158">IFERROR(MATCH(TRUE,INDEX($B$14:$B$117&gt;=DK158,0),0),"")</f>
        <v>1</v>
      </c>
      <c r="DM158" s="194">
        <f t="shared" ca="1" si="190"/>
        <v>3.2000000000000006E-3</v>
      </c>
      <c r="DP158" s="194">
        <f t="shared" si="191"/>
        <v>0</v>
      </c>
      <c r="DQ158" s="19" t="e">
        <f ca="1"/>
        <v>#N/A</v>
      </c>
      <c r="DR158" s="208" t="e">
        <f t="shared" ca="1" si="192"/>
        <v>#N/A</v>
      </c>
      <c r="DS158" s="207"/>
      <c r="DT158" s="194"/>
      <c r="DU158" s="198" cm="1">
        <f t="array" ref="DU158">IFERROR(MATCH(TRUE,INDEX($B$14:$B$117&gt;=DT158,0),0),"")</f>
        <v>1</v>
      </c>
      <c r="DV158" s="194">
        <f t="shared" ca="1" si="193"/>
        <v>3.2000000000000006E-3</v>
      </c>
      <c r="DY158" s="194">
        <f t="shared" si="194"/>
        <v>0</v>
      </c>
      <c r="DZ158" s="19" t="e">
        <f ca="1"/>
        <v>#N/A</v>
      </c>
      <c r="EA158" s="208" t="e">
        <f t="shared" ca="1" si="195"/>
        <v>#N/A</v>
      </c>
      <c r="EB158" s="207"/>
      <c r="EC158" s="194"/>
      <c r="ED158" s="198" cm="1">
        <f t="array" ref="ED158">IFERROR(MATCH(TRUE,INDEX($B$14:$B$117&gt;=EC158,0),0),"")</f>
        <v>1</v>
      </c>
      <c r="EE158" s="194">
        <f t="shared" ca="1" si="196"/>
        <v>3.2000000000000006E-3</v>
      </c>
      <c r="EH158" s="194">
        <f t="shared" si="197"/>
        <v>0</v>
      </c>
      <c r="EI158" s="19" t="e">
        <f ca="1"/>
        <v>#N/A</v>
      </c>
      <c r="EJ158" s="208" t="e">
        <f t="shared" ca="1" si="198"/>
        <v>#N/A</v>
      </c>
      <c r="EK158" s="207"/>
      <c r="EL158" s="194"/>
      <c r="EM158" s="198" cm="1">
        <f t="array" ref="EM158">IFERROR(MATCH(TRUE,INDEX($B$14:$B$117&gt;=EL158,0),0),"")</f>
        <v>1</v>
      </c>
      <c r="EN158" s="194">
        <f t="shared" ca="1" si="199"/>
        <v>3.2000000000000006E-3</v>
      </c>
      <c r="EQ158" s="194">
        <f t="shared" si="200"/>
        <v>0</v>
      </c>
      <c r="ER158" s="19" t="e">
        <f ca="1"/>
        <v>#N/A</v>
      </c>
      <c r="ES158" s="208" t="e">
        <f t="shared" ca="1" si="201"/>
        <v>#N/A</v>
      </c>
      <c r="ET158" s="207"/>
      <c r="EU158" s="194"/>
      <c r="EV158" s="198" cm="1">
        <f t="array" ref="EV158">IFERROR(MATCH(TRUE,INDEX($B$14:$B$117&gt;=EU158,0),0),"")</f>
        <v>1</v>
      </c>
      <c r="EW158" s="194">
        <f t="shared" ca="1" si="202"/>
        <v>3.2000000000000006E-3</v>
      </c>
      <c r="EZ158" s="194">
        <f t="shared" si="203"/>
        <v>0</v>
      </c>
      <c r="FA158" s="19" t="e">
        <f ca="1"/>
        <v>#N/A</v>
      </c>
      <c r="FB158" s="208" t="e">
        <f t="shared" ca="1" si="204"/>
        <v>#N/A</v>
      </c>
      <c r="FC158" s="207"/>
      <c r="FD158" s="194"/>
      <c r="FE158" s="198" cm="1">
        <f t="array" ref="FE158">IFERROR(MATCH(TRUE,INDEX($B$14:$B$117&gt;=FD158,0),0),"")</f>
        <v>1</v>
      </c>
      <c r="FF158" s="194">
        <f t="shared" ca="1" si="205"/>
        <v>3.2000000000000006E-3</v>
      </c>
      <c r="FI158" s="194">
        <f t="shared" si="206"/>
        <v>0</v>
      </c>
      <c r="FJ158" s="19" t="e">
        <f ca="1"/>
        <v>#N/A</v>
      </c>
      <c r="FK158" s="208" t="e">
        <f t="shared" ca="1" si="207"/>
        <v>#N/A</v>
      </c>
      <c r="FL158" s="207"/>
      <c r="FM158" s="194"/>
      <c r="FN158" s="198" cm="1">
        <f t="array" ref="FN158">IFERROR(MATCH(TRUE,INDEX($B$14:$B$117&gt;=FM158,0),0),"")</f>
        <v>1</v>
      </c>
      <c r="FO158" s="194">
        <f t="shared" ca="1" si="208"/>
        <v>3.2000000000000006E-3</v>
      </c>
      <c r="FR158" s="194">
        <f t="shared" si="209"/>
        <v>0</v>
      </c>
      <c r="FS158" s="19" t="e">
        <f ca="1"/>
        <v>#N/A</v>
      </c>
      <c r="FT158" s="208" t="e">
        <f t="shared" ca="1" si="210"/>
        <v>#N/A</v>
      </c>
      <c r="FU158" s="207"/>
      <c r="FV158" s="194"/>
      <c r="FW158" s="198" cm="1">
        <f t="array" ref="FW158">IFERROR(MATCH(TRUE,INDEX($B$14:$B$117&gt;=FV158,0),0),"")</f>
        <v>1</v>
      </c>
      <c r="FX158" s="194">
        <f t="shared" ca="1" si="211"/>
        <v>3.2000000000000006E-3</v>
      </c>
      <c r="GA158" s="194">
        <f t="shared" si="212"/>
        <v>0</v>
      </c>
      <c r="GB158" s="19" t="e">
        <f ca="1"/>
        <v>#N/A</v>
      </c>
      <c r="GC158" s="208" t="e">
        <f t="shared" ca="1" si="213"/>
        <v>#N/A</v>
      </c>
    </row>
    <row r="159" spans="6:185" x14ac:dyDescent="0.2">
      <c r="F159" s="207"/>
      <c r="G159" s="194"/>
      <c r="H159" s="198" cm="1">
        <f t="array" ref="H159">IFERROR(MATCH(TRUE,INDEX($B$14:$B$117&gt;=G159,0),0),"")</f>
        <v>1</v>
      </c>
      <c r="I159" s="194">
        <f t="shared" ca="1" si="158"/>
        <v>3.2000000000000006E-3</v>
      </c>
      <c r="L159" s="194">
        <f t="shared" si="214"/>
        <v>0</v>
      </c>
      <c r="M159" s="19">
        <f ca="1"/>
        <v>0</v>
      </c>
      <c r="N159" s="208">
        <f t="shared" ca="1" si="215"/>
        <v>0</v>
      </c>
      <c r="O159" s="207"/>
      <c r="P159" s="194"/>
      <c r="Q159" s="198" cm="1">
        <f t="array" ref="Q159">IFERROR(MATCH(TRUE,INDEX($B$14:$B$117&gt;=P159,0),0),"")</f>
        <v>1</v>
      </c>
      <c r="R159" s="194">
        <f t="shared" ca="1" si="159"/>
        <v>3.2000000000000006E-3</v>
      </c>
      <c r="U159" s="194">
        <f t="shared" si="216"/>
        <v>0</v>
      </c>
      <c r="V159" s="19">
        <f ca="1"/>
        <v>0</v>
      </c>
      <c r="W159" s="208">
        <f t="shared" ca="1" si="217"/>
        <v>0</v>
      </c>
      <c r="X159" s="207"/>
      <c r="Y159" s="194"/>
      <c r="Z159" s="198" cm="1">
        <f t="array" ref="Z159">IFERROR(MATCH(TRUE,INDEX($B$14:$B$117&gt;=Y159,0),0),"")</f>
        <v>1</v>
      </c>
      <c r="AA159" s="194">
        <f t="shared" ca="1" si="160"/>
        <v>3.2000000000000006E-3</v>
      </c>
      <c r="AD159" s="194">
        <f t="shared" si="161"/>
        <v>0</v>
      </c>
      <c r="AE159" s="19">
        <f ca="1"/>
        <v>0</v>
      </c>
      <c r="AF159" s="208">
        <f t="shared" ca="1" si="162"/>
        <v>0</v>
      </c>
      <c r="AG159" s="207"/>
      <c r="AH159" s="194"/>
      <c r="AI159" s="198" cm="1">
        <f t="array" ref="AI159">IFERROR(MATCH(TRUE,INDEX($B$14:$B$117&gt;=AH159,0),0),"")</f>
        <v>1</v>
      </c>
      <c r="AJ159" s="194">
        <f t="shared" ca="1" si="163"/>
        <v>3.2000000000000006E-3</v>
      </c>
      <c r="AM159" s="194">
        <f t="shared" si="164"/>
        <v>0</v>
      </c>
      <c r="AN159" s="19">
        <f ca="1"/>
        <v>0</v>
      </c>
      <c r="AO159" s="208">
        <f t="shared" ca="1" si="165"/>
        <v>0</v>
      </c>
      <c r="AP159" s="207"/>
      <c r="AQ159" s="194"/>
      <c r="AR159" s="198" cm="1">
        <f t="array" ref="AR159">IFERROR(MATCH(TRUE,INDEX($B$14:$B$117&gt;=AQ159,0),0),"")</f>
        <v>1</v>
      </c>
      <c r="AS159" s="194">
        <f t="shared" ca="1" si="166"/>
        <v>3.2000000000000006E-3</v>
      </c>
      <c r="AV159" s="194">
        <f t="shared" si="167"/>
        <v>0</v>
      </c>
      <c r="AW159" s="19">
        <f ca="1"/>
        <v>0</v>
      </c>
      <c r="AX159" s="208">
        <f t="shared" ca="1" si="168"/>
        <v>0</v>
      </c>
      <c r="AY159" s="207"/>
      <c r="AZ159" s="194"/>
      <c r="BA159" s="198" cm="1">
        <f t="array" ref="BA159">IFERROR(MATCH(TRUE,INDEX($B$14:$B$117&gt;=AZ159,0),0),"")</f>
        <v>1</v>
      </c>
      <c r="BB159" s="194">
        <f t="shared" ca="1" si="169"/>
        <v>3.2000000000000006E-3</v>
      </c>
      <c r="BE159" s="194">
        <f t="shared" si="170"/>
        <v>0</v>
      </c>
      <c r="BF159" s="19">
        <f ca="1"/>
        <v>0</v>
      </c>
      <c r="BG159" s="208">
        <f t="shared" ca="1" si="171"/>
        <v>0</v>
      </c>
      <c r="BH159" s="207"/>
      <c r="BI159" s="194"/>
      <c r="BJ159" s="198" cm="1">
        <f t="array" ref="BJ159">IFERROR(MATCH(TRUE,INDEX($B$14:$B$117&gt;=BI159,0),0),"")</f>
        <v>1</v>
      </c>
      <c r="BK159" s="194">
        <f t="shared" ca="1" si="172"/>
        <v>3.2000000000000006E-3</v>
      </c>
      <c r="BN159" s="194">
        <f t="shared" si="173"/>
        <v>0</v>
      </c>
      <c r="BO159" s="19">
        <f ca="1"/>
        <v>0</v>
      </c>
      <c r="BP159" s="208">
        <f t="shared" ca="1" si="174"/>
        <v>0</v>
      </c>
      <c r="BQ159" s="207"/>
      <c r="BR159" s="194"/>
      <c r="BS159" s="198" cm="1">
        <f t="array" ref="BS159">IFERROR(MATCH(TRUE,INDEX($B$14:$B$117&gt;=BR159,0),0),"")</f>
        <v>1</v>
      </c>
      <c r="BT159" s="194">
        <f t="shared" ca="1" si="175"/>
        <v>3.2000000000000006E-3</v>
      </c>
      <c r="BW159" s="194">
        <f t="shared" si="176"/>
        <v>0</v>
      </c>
      <c r="BX159" s="19">
        <f ca="1"/>
        <v>0</v>
      </c>
      <c r="BY159" s="208">
        <f t="shared" ca="1" si="177"/>
        <v>0</v>
      </c>
      <c r="BZ159" s="207"/>
      <c r="CA159" s="194"/>
      <c r="CB159" s="198" cm="1">
        <f t="array" ref="CB159">IFERROR(MATCH(TRUE,INDEX($B$14:$B$117&gt;=CA159,0),0),"")</f>
        <v>1</v>
      </c>
      <c r="CC159" s="194">
        <f t="shared" ca="1" si="178"/>
        <v>3.2000000000000006E-3</v>
      </c>
      <c r="CF159" s="194">
        <f t="shared" si="179"/>
        <v>0</v>
      </c>
      <c r="CG159" s="19">
        <f ca="1"/>
        <v>0</v>
      </c>
      <c r="CH159" s="208">
        <f t="shared" ca="1" si="180"/>
        <v>0</v>
      </c>
      <c r="CI159" s="207"/>
      <c r="CJ159" s="194"/>
      <c r="CK159" s="198" cm="1">
        <f t="array" ref="CK159">IFERROR(MATCH(TRUE,INDEX($B$14:$B$117&gt;=CJ159,0),0),"")</f>
        <v>1</v>
      </c>
      <c r="CL159" s="194">
        <f t="shared" ca="1" si="181"/>
        <v>3.2000000000000006E-3</v>
      </c>
      <c r="CO159" s="194">
        <f t="shared" si="182"/>
        <v>0</v>
      </c>
      <c r="CP159" s="19">
        <f ca="1"/>
        <v>0</v>
      </c>
      <c r="CQ159" s="208">
        <f t="shared" ca="1" si="183"/>
        <v>0</v>
      </c>
      <c r="CR159" s="207"/>
      <c r="CS159" s="194"/>
      <c r="CT159" s="198" cm="1">
        <f t="array" ref="CT159">IFERROR(MATCH(TRUE,INDEX($B$14:$B$117&gt;=CS159,0),0),"")</f>
        <v>1</v>
      </c>
      <c r="CU159" s="194">
        <f t="shared" ca="1" si="184"/>
        <v>3.2000000000000006E-3</v>
      </c>
      <c r="CX159" s="194">
        <f t="shared" si="185"/>
        <v>0</v>
      </c>
      <c r="CY159" s="19" t="e">
        <f ca="1"/>
        <v>#N/A</v>
      </c>
      <c r="CZ159" s="208" t="e">
        <f t="shared" ca="1" si="186"/>
        <v>#N/A</v>
      </c>
      <c r="DA159" s="207"/>
      <c r="DB159" s="194"/>
      <c r="DC159" s="198" cm="1">
        <f t="array" ref="DC159">IFERROR(MATCH(TRUE,INDEX($B$14:$B$117&gt;=DB159,0),0),"")</f>
        <v>1</v>
      </c>
      <c r="DD159" s="194">
        <f t="shared" ca="1" si="187"/>
        <v>3.2000000000000006E-3</v>
      </c>
      <c r="DG159" s="194">
        <f t="shared" si="188"/>
        <v>0</v>
      </c>
      <c r="DH159" s="19" t="e">
        <f ca="1"/>
        <v>#N/A</v>
      </c>
      <c r="DI159" s="208" t="e">
        <f t="shared" ca="1" si="189"/>
        <v>#N/A</v>
      </c>
      <c r="DJ159" s="207"/>
      <c r="DK159" s="194"/>
      <c r="DL159" s="198" cm="1">
        <f t="array" ref="DL159">IFERROR(MATCH(TRUE,INDEX($B$14:$B$117&gt;=DK159,0),0),"")</f>
        <v>1</v>
      </c>
      <c r="DM159" s="194">
        <f t="shared" ca="1" si="190"/>
        <v>3.2000000000000006E-3</v>
      </c>
      <c r="DP159" s="194">
        <f t="shared" si="191"/>
        <v>0</v>
      </c>
      <c r="DQ159" s="19" t="e">
        <f ca="1"/>
        <v>#N/A</v>
      </c>
      <c r="DR159" s="208" t="e">
        <f t="shared" ca="1" si="192"/>
        <v>#N/A</v>
      </c>
      <c r="DS159" s="207"/>
      <c r="DT159" s="194"/>
      <c r="DU159" s="198" cm="1">
        <f t="array" ref="DU159">IFERROR(MATCH(TRUE,INDEX($B$14:$B$117&gt;=DT159,0),0),"")</f>
        <v>1</v>
      </c>
      <c r="DV159" s="194">
        <f t="shared" ca="1" si="193"/>
        <v>3.2000000000000006E-3</v>
      </c>
      <c r="DY159" s="194">
        <f t="shared" si="194"/>
        <v>0</v>
      </c>
      <c r="DZ159" s="19" t="e">
        <f ca="1"/>
        <v>#N/A</v>
      </c>
      <c r="EA159" s="208" t="e">
        <f t="shared" ca="1" si="195"/>
        <v>#N/A</v>
      </c>
      <c r="EB159" s="207"/>
      <c r="EC159" s="194"/>
      <c r="ED159" s="198" cm="1">
        <f t="array" ref="ED159">IFERROR(MATCH(TRUE,INDEX($B$14:$B$117&gt;=EC159,0),0),"")</f>
        <v>1</v>
      </c>
      <c r="EE159" s="194">
        <f t="shared" ca="1" si="196"/>
        <v>3.2000000000000006E-3</v>
      </c>
      <c r="EH159" s="194">
        <f t="shared" si="197"/>
        <v>0</v>
      </c>
      <c r="EI159" s="19" t="e">
        <f ca="1"/>
        <v>#N/A</v>
      </c>
      <c r="EJ159" s="208" t="e">
        <f t="shared" ca="1" si="198"/>
        <v>#N/A</v>
      </c>
      <c r="EK159" s="207"/>
      <c r="EL159" s="194"/>
      <c r="EM159" s="198" cm="1">
        <f t="array" ref="EM159">IFERROR(MATCH(TRUE,INDEX($B$14:$B$117&gt;=EL159,0),0),"")</f>
        <v>1</v>
      </c>
      <c r="EN159" s="194">
        <f t="shared" ca="1" si="199"/>
        <v>3.2000000000000006E-3</v>
      </c>
      <c r="EQ159" s="194">
        <f t="shared" si="200"/>
        <v>0</v>
      </c>
      <c r="ER159" s="19" t="e">
        <f ca="1"/>
        <v>#N/A</v>
      </c>
      <c r="ES159" s="208" t="e">
        <f t="shared" ca="1" si="201"/>
        <v>#N/A</v>
      </c>
      <c r="ET159" s="207"/>
      <c r="EU159" s="194"/>
      <c r="EV159" s="198" cm="1">
        <f t="array" ref="EV159">IFERROR(MATCH(TRUE,INDEX($B$14:$B$117&gt;=EU159,0),0),"")</f>
        <v>1</v>
      </c>
      <c r="EW159" s="194">
        <f t="shared" ca="1" si="202"/>
        <v>3.2000000000000006E-3</v>
      </c>
      <c r="EZ159" s="194">
        <f t="shared" si="203"/>
        <v>0</v>
      </c>
      <c r="FA159" s="19" t="e">
        <f ca="1"/>
        <v>#N/A</v>
      </c>
      <c r="FB159" s="208" t="e">
        <f t="shared" ca="1" si="204"/>
        <v>#N/A</v>
      </c>
      <c r="FC159" s="207"/>
      <c r="FD159" s="194"/>
      <c r="FE159" s="198" cm="1">
        <f t="array" ref="FE159">IFERROR(MATCH(TRUE,INDEX($B$14:$B$117&gt;=FD159,0),0),"")</f>
        <v>1</v>
      </c>
      <c r="FF159" s="194">
        <f t="shared" ca="1" si="205"/>
        <v>3.2000000000000006E-3</v>
      </c>
      <c r="FI159" s="194">
        <f t="shared" si="206"/>
        <v>0</v>
      </c>
      <c r="FJ159" s="19" t="e">
        <f ca="1"/>
        <v>#N/A</v>
      </c>
      <c r="FK159" s="208" t="e">
        <f t="shared" ca="1" si="207"/>
        <v>#N/A</v>
      </c>
      <c r="FL159" s="207"/>
      <c r="FM159" s="194"/>
      <c r="FN159" s="198" cm="1">
        <f t="array" ref="FN159">IFERROR(MATCH(TRUE,INDEX($B$14:$B$117&gt;=FM159,0),0),"")</f>
        <v>1</v>
      </c>
      <c r="FO159" s="194">
        <f t="shared" ca="1" si="208"/>
        <v>3.2000000000000006E-3</v>
      </c>
      <c r="FR159" s="194">
        <f t="shared" si="209"/>
        <v>0</v>
      </c>
      <c r="FS159" s="19" t="e">
        <f ca="1"/>
        <v>#N/A</v>
      </c>
      <c r="FT159" s="208" t="e">
        <f t="shared" ca="1" si="210"/>
        <v>#N/A</v>
      </c>
      <c r="FU159" s="207"/>
      <c r="FV159" s="194"/>
      <c r="FW159" s="198" cm="1">
        <f t="array" ref="FW159">IFERROR(MATCH(TRUE,INDEX($B$14:$B$117&gt;=FV159,0),0),"")</f>
        <v>1</v>
      </c>
      <c r="FX159" s="194">
        <f t="shared" ca="1" si="211"/>
        <v>3.2000000000000006E-3</v>
      </c>
      <c r="GA159" s="194">
        <f t="shared" si="212"/>
        <v>0</v>
      </c>
      <c r="GB159" s="19" t="e">
        <f ca="1"/>
        <v>#N/A</v>
      </c>
      <c r="GC159" s="208" t="e">
        <f t="shared" ca="1" si="213"/>
        <v>#N/A</v>
      </c>
    </row>
    <row r="160" spans="6:185" x14ac:dyDescent="0.2">
      <c r="F160" s="207"/>
      <c r="G160" s="194"/>
      <c r="H160" s="198" cm="1">
        <f t="array" ref="H160">IFERROR(MATCH(TRUE,INDEX($B$14:$B$117&gt;=G160,0),0),"")</f>
        <v>1</v>
      </c>
      <c r="I160" s="194">
        <f t="shared" ca="1" si="158"/>
        <v>3.2000000000000006E-3</v>
      </c>
      <c r="L160" s="194">
        <f t="shared" si="214"/>
        <v>0</v>
      </c>
      <c r="M160" s="19">
        <f ca="1"/>
        <v>0</v>
      </c>
      <c r="N160" s="208">
        <f t="shared" ca="1" si="215"/>
        <v>0</v>
      </c>
      <c r="O160" s="207"/>
      <c r="P160" s="194"/>
      <c r="Q160" s="198" cm="1">
        <f t="array" ref="Q160">IFERROR(MATCH(TRUE,INDEX($B$14:$B$117&gt;=P160,0),0),"")</f>
        <v>1</v>
      </c>
      <c r="R160" s="194">
        <f t="shared" ca="1" si="159"/>
        <v>3.2000000000000006E-3</v>
      </c>
      <c r="U160" s="194">
        <f t="shared" si="216"/>
        <v>0</v>
      </c>
      <c r="V160" s="19">
        <f ca="1"/>
        <v>0</v>
      </c>
      <c r="W160" s="208">
        <f t="shared" ca="1" si="217"/>
        <v>0</v>
      </c>
      <c r="X160" s="207"/>
      <c r="Y160" s="194"/>
      <c r="Z160" s="198" cm="1">
        <f t="array" ref="Z160">IFERROR(MATCH(TRUE,INDEX($B$14:$B$117&gt;=Y160,0),0),"")</f>
        <v>1</v>
      </c>
      <c r="AA160" s="194">
        <f t="shared" ca="1" si="160"/>
        <v>3.2000000000000006E-3</v>
      </c>
      <c r="AD160" s="194">
        <f t="shared" si="161"/>
        <v>0</v>
      </c>
      <c r="AE160" s="19">
        <f ca="1"/>
        <v>0</v>
      </c>
      <c r="AF160" s="208">
        <f t="shared" ca="1" si="162"/>
        <v>0</v>
      </c>
      <c r="AG160" s="207"/>
      <c r="AH160" s="194"/>
      <c r="AI160" s="198" cm="1">
        <f t="array" ref="AI160">IFERROR(MATCH(TRUE,INDEX($B$14:$B$117&gt;=AH160,0),0),"")</f>
        <v>1</v>
      </c>
      <c r="AJ160" s="194">
        <f t="shared" ca="1" si="163"/>
        <v>3.2000000000000006E-3</v>
      </c>
      <c r="AM160" s="194">
        <f t="shared" si="164"/>
        <v>0</v>
      </c>
      <c r="AN160" s="19">
        <f ca="1"/>
        <v>0</v>
      </c>
      <c r="AO160" s="208">
        <f t="shared" ca="1" si="165"/>
        <v>0</v>
      </c>
      <c r="AP160" s="207"/>
      <c r="AQ160" s="194"/>
      <c r="AR160" s="198" cm="1">
        <f t="array" ref="AR160">IFERROR(MATCH(TRUE,INDEX($B$14:$B$117&gt;=AQ160,0),0),"")</f>
        <v>1</v>
      </c>
      <c r="AS160" s="194">
        <f t="shared" ca="1" si="166"/>
        <v>3.2000000000000006E-3</v>
      </c>
      <c r="AV160" s="194">
        <f t="shared" si="167"/>
        <v>0</v>
      </c>
      <c r="AW160" s="19">
        <f ca="1"/>
        <v>0</v>
      </c>
      <c r="AX160" s="208">
        <f t="shared" ca="1" si="168"/>
        <v>0</v>
      </c>
      <c r="AY160" s="207"/>
      <c r="AZ160" s="194"/>
      <c r="BA160" s="198" cm="1">
        <f t="array" ref="BA160">IFERROR(MATCH(TRUE,INDEX($B$14:$B$117&gt;=AZ160,0),0),"")</f>
        <v>1</v>
      </c>
      <c r="BB160" s="194">
        <f t="shared" ca="1" si="169"/>
        <v>3.2000000000000006E-3</v>
      </c>
      <c r="BE160" s="194">
        <f t="shared" si="170"/>
        <v>0</v>
      </c>
      <c r="BF160" s="19">
        <f ca="1"/>
        <v>0</v>
      </c>
      <c r="BG160" s="208">
        <f t="shared" ca="1" si="171"/>
        <v>0</v>
      </c>
      <c r="BH160" s="207"/>
      <c r="BI160" s="194"/>
      <c r="BJ160" s="198" cm="1">
        <f t="array" ref="BJ160">IFERROR(MATCH(TRUE,INDEX($B$14:$B$117&gt;=BI160,0),0),"")</f>
        <v>1</v>
      </c>
      <c r="BK160" s="194">
        <f t="shared" ca="1" si="172"/>
        <v>3.2000000000000006E-3</v>
      </c>
      <c r="BN160" s="194">
        <f t="shared" si="173"/>
        <v>0</v>
      </c>
      <c r="BO160" s="19">
        <f ca="1"/>
        <v>0</v>
      </c>
      <c r="BP160" s="208">
        <f t="shared" ca="1" si="174"/>
        <v>0</v>
      </c>
      <c r="BQ160" s="207"/>
      <c r="BR160" s="194"/>
      <c r="BS160" s="198" cm="1">
        <f t="array" ref="BS160">IFERROR(MATCH(TRUE,INDEX($B$14:$B$117&gt;=BR160,0),0),"")</f>
        <v>1</v>
      </c>
      <c r="BT160" s="194">
        <f t="shared" ca="1" si="175"/>
        <v>3.2000000000000006E-3</v>
      </c>
      <c r="BW160" s="194">
        <f t="shared" si="176"/>
        <v>0</v>
      </c>
      <c r="BX160" s="19">
        <f ca="1"/>
        <v>0</v>
      </c>
      <c r="BY160" s="208">
        <f t="shared" ca="1" si="177"/>
        <v>0</v>
      </c>
      <c r="BZ160" s="207"/>
      <c r="CA160" s="194"/>
      <c r="CB160" s="198" cm="1">
        <f t="array" ref="CB160">IFERROR(MATCH(TRUE,INDEX($B$14:$B$117&gt;=CA160,0),0),"")</f>
        <v>1</v>
      </c>
      <c r="CC160" s="194">
        <f t="shared" ca="1" si="178"/>
        <v>3.2000000000000006E-3</v>
      </c>
      <c r="CF160" s="194">
        <f t="shared" si="179"/>
        <v>0</v>
      </c>
      <c r="CG160" s="19">
        <f ca="1"/>
        <v>0</v>
      </c>
      <c r="CH160" s="208">
        <f t="shared" ca="1" si="180"/>
        <v>0</v>
      </c>
      <c r="CI160" s="207"/>
      <c r="CJ160" s="194"/>
      <c r="CK160" s="198" cm="1">
        <f t="array" ref="CK160">IFERROR(MATCH(TRUE,INDEX($B$14:$B$117&gt;=CJ160,0),0),"")</f>
        <v>1</v>
      </c>
      <c r="CL160" s="194">
        <f t="shared" ca="1" si="181"/>
        <v>3.2000000000000006E-3</v>
      </c>
      <c r="CO160" s="194">
        <f t="shared" si="182"/>
        <v>0</v>
      </c>
      <c r="CP160" s="19">
        <f ca="1"/>
        <v>0</v>
      </c>
      <c r="CQ160" s="208">
        <f t="shared" ca="1" si="183"/>
        <v>0</v>
      </c>
      <c r="CR160" s="207"/>
      <c r="CS160" s="194"/>
      <c r="CT160" s="198" cm="1">
        <f t="array" ref="CT160">IFERROR(MATCH(TRUE,INDEX($B$14:$B$117&gt;=CS160,0),0),"")</f>
        <v>1</v>
      </c>
      <c r="CU160" s="194">
        <f t="shared" ca="1" si="184"/>
        <v>3.2000000000000006E-3</v>
      </c>
      <c r="CX160" s="194">
        <f t="shared" si="185"/>
        <v>0</v>
      </c>
      <c r="CY160" s="19" t="e">
        <f ca="1"/>
        <v>#N/A</v>
      </c>
      <c r="CZ160" s="208" t="e">
        <f t="shared" ca="1" si="186"/>
        <v>#N/A</v>
      </c>
      <c r="DA160" s="207"/>
      <c r="DB160" s="194"/>
      <c r="DC160" s="198" cm="1">
        <f t="array" ref="DC160">IFERROR(MATCH(TRUE,INDEX($B$14:$B$117&gt;=DB160,0),0),"")</f>
        <v>1</v>
      </c>
      <c r="DD160" s="194">
        <f t="shared" ca="1" si="187"/>
        <v>3.2000000000000006E-3</v>
      </c>
      <c r="DG160" s="194">
        <f t="shared" si="188"/>
        <v>0</v>
      </c>
      <c r="DH160" s="19" t="e">
        <f ca="1"/>
        <v>#N/A</v>
      </c>
      <c r="DI160" s="208" t="e">
        <f t="shared" ca="1" si="189"/>
        <v>#N/A</v>
      </c>
      <c r="DJ160" s="207"/>
      <c r="DK160" s="194"/>
      <c r="DL160" s="198" cm="1">
        <f t="array" ref="DL160">IFERROR(MATCH(TRUE,INDEX($B$14:$B$117&gt;=DK160,0),0),"")</f>
        <v>1</v>
      </c>
      <c r="DM160" s="194">
        <f t="shared" ca="1" si="190"/>
        <v>3.2000000000000006E-3</v>
      </c>
      <c r="DP160" s="194">
        <f t="shared" si="191"/>
        <v>0</v>
      </c>
      <c r="DQ160" s="19" t="e">
        <f ca="1"/>
        <v>#N/A</v>
      </c>
      <c r="DR160" s="208" t="e">
        <f t="shared" ca="1" si="192"/>
        <v>#N/A</v>
      </c>
      <c r="DS160" s="207"/>
      <c r="DT160" s="194"/>
      <c r="DU160" s="198" cm="1">
        <f t="array" ref="DU160">IFERROR(MATCH(TRUE,INDEX($B$14:$B$117&gt;=DT160,0),0),"")</f>
        <v>1</v>
      </c>
      <c r="DV160" s="194">
        <f t="shared" ca="1" si="193"/>
        <v>3.2000000000000006E-3</v>
      </c>
      <c r="DY160" s="194">
        <f t="shared" si="194"/>
        <v>0</v>
      </c>
      <c r="DZ160" s="19" t="e">
        <f ca="1"/>
        <v>#N/A</v>
      </c>
      <c r="EA160" s="208" t="e">
        <f t="shared" ca="1" si="195"/>
        <v>#N/A</v>
      </c>
      <c r="EB160" s="207"/>
      <c r="EC160" s="194"/>
      <c r="ED160" s="198" cm="1">
        <f t="array" ref="ED160">IFERROR(MATCH(TRUE,INDEX($B$14:$B$117&gt;=EC160,0),0),"")</f>
        <v>1</v>
      </c>
      <c r="EE160" s="194">
        <f t="shared" ca="1" si="196"/>
        <v>3.2000000000000006E-3</v>
      </c>
      <c r="EH160" s="194">
        <f t="shared" si="197"/>
        <v>0</v>
      </c>
      <c r="EI160" s="19" t="e">
        <f ca="1"/>
        <v>#N/A</v>
      </c>
      <c r="EJ160" s="208" t="e">
        <f t="shared" ca="1" si="198"/>
        <v>#N/A</v>
      </c>
      <c r="EK160" s="207"/>
      <c r="EL160" s="194"/>
      <c r="EM160" s="198" cm="1">
        <f t="array" ref="EM160">IFERROR(MATCH(TRUE,INDEX($B$14:$B$117&gt;=EL160,0),0),"")</f>
        <v>1</v>
      </c>
      <c r="EN160" s="194">
        <f t="shared" ca="1" si="199"/>
        <v>3.2000000000000006E-3</v>
      </c>
      <c r="EQ160" s="194">
        <f t="shared" si="200"/>
        <v>0</v>
      </c>
      <c r="ER160" s="19" t="e">
        <f ca="1"/>
        <v>#N/A</v>
      </c>
      <c r="ES160" s="208" t="e">
        <f t="shared" ca="1" si="201"/>
        <v>#N/A</v>
      </c>
      <c r="ET160" s="207"/>
      <c r="EU160" s="194"/>
      <c r="EV160" s="198" cm="1">
        <f t="array" ref="EV160">IFERROR(MATCH(TRUE,INDEX($B$14:$B$117&gt;=EU160,0),0),"")</f>
        <v>1</v>
      </c>
      <c r="EW160" s="194">
        <f t="shared" ca="1" si="202"/>
        <v>3.2000000000000006E-3</v>
      </c>
      <c r="EZ160" s="194">
        <f t="shared" si="203"/>
        <v>0</v>
      </c>
      <c r="FA160" s="19" t="e">
        <f ca="1"/>
        <v>#N/A</v>
      </c>
      <c r="FB160" s="208" t="e">
        <f t="shared" ca="1" si="204"/>
        <v>#N/A</v>
      </c>
      <c r="FC160" s="207"/>
      <c r="FD160" s="194"/>
      <c r="FE160" s="198" cm="1">
        <f t="array" ref="FE160">IFERROR(MATCH(TRUE,INDEX($B$14:$B$117&gt;=FD160,0),0),"")</f>
        <v>1</v>
      </c>
      <c r="FF160" s="194">
        <f t="shared" ca="1" si="205"/>
        <v>3.2000000000000006E-3</v>
      </c>
      <c r="FI160" s="194">
        <f t="shared" si="206"/>
        <v>0</v>
      </c>
      <c r="FJ160" s="19" t="e">
        <f ca="1"/>
        <v>#N/A</v>
      </c>
      <c r="FK160" s="208" t="e">
        <f t="shared" ca="1" si="207"/>
        <v>#N/A</v>
      </c>
      <c r="FL160" s="207"/>
      <c r="FM160" s="194"/>
      <c r="FN160" s="198" cm="1">
        <f t="array" ref="FN160">IFERROR(MATCH(TRUE,INDEX($B$14:$B$117&gt;=FM160,0),0),"")</f>
        <v>1</v>
      </c>
      <c r="FO160" s="194">
        <f t="shared" ca="1" si="208"/>
        <v>3.2000000000000006E-3</v>
      </c>
      <c r="FR160" s="194">
        <f t="shared" si="209"/>
        <v>0</v>
      </c>
      <c r="FS160" s="19" t="e">
        <f ca="1"/>
        <v>#N/A</v>
      </c>
      <c r="FT160" s="208" t="e">
        <f t="shared" ca="1" si="210"/>
        <v>#N/A</v>
      </c>
      <c r="FU160" s="207"/>
      <c r="FV160" s="194"/>
      <c r="FW160" s="198" cm="1">
        <f t="array" ref="FW160">IFERROR(MATCH(TRUE,INDEX($B$14:$B$117&gt;=FV160,0),0),"")</f>
        <v>1</v>
      </c>
      <c r="FX160" s="194">
        <f t="shared" ca="1" si="211"/>
        <v>3.2000000000000006E-3</v>
      </c>
      <c r="GA160" s="194">
        <f t="shared" si="212"/>
        <v>0</v>
      </c>
      <c r="GB160" s="19" t="e">
        <f ca="1"/>
        <v>#N/A</v>
      </c>
      <c r="GC160" s="208" t="e">
        <f t="shared" ca="1" si="213"/>
        <v>#N/A</v>
      </c>
    </row>
    <row r="161" spans="6:185" x14ac:dyDescent="0.2">
      <c r="F161" s="207"/>
      <c r="G161" s="194"/>
      <c r="H161" s="198" cm="1">
        <f t="array" ref="H161">IFERROR(MATCH(TRUE,INDEX($B$14:$B$117&gt;=G161,0),0),"")</f>
        <v>1</v>
      </c>
      <c r="I161" s="194">
        <f t="shared" ca="1" si="158"/>
        <v>3.2000000000000006E-3</v>
      </c>
      <c r="L161" s="194">
        <f t="shared" si="214"/>
        <v>0</v>
      </c>
      <c r="M161" s="19">
        <f ca="1"/>
        <v>0</v>
      </c>
      <c r="N161" s="208">
        <f t="shared" ca="1" si="215"/>
        <v>0</v>
      </c>
      <c r="O161" s="207"/>
      <c r="P161" s="194"/>
      <c r="Q161" s="198" cm="1">
        <f t="array" ref="Q161">IFERROR(MATCH(TRUE,INDEX($B$14:$B$117&gt;=P161,0),0),"")</f>
        <v>1</v>
      </c>
      <c r="R161" s="194">
        <f t="shared" ca="1" si="159"/>
        <v>3.2000000000000006E-3</v>
      </c>
      <c r="U161" s="194">
        <f t="shared" si="216"/>
        <v>0</v>
      </c>
      <c r="V161" s="19">
        <f ca="1"/>
        <v>0</v>
      </c>
      <c r="W161" s="208">
        <f t="shared" ca="1" si="217"/>
        <v>0</v>
      </c>
      <c r="X161" s="207"/>
      <c r="Y161" s="194"/>
      <c r="Z161" s="198" cm="1">
        <f t="array" ref="Z161">IFERROR(MATCH(TRUE,INDEX($B$14:$B$117&gt;=Y161,0),0),"")</f>
        <v>1</v>
      </c>
      <c r="AA161" s="194">
        <f t="shared" ca="1" si="160"/>
        <v>3.2000000000000006E-3</v>
      </c>
      <c r="AD161" s="194">
        <f t="shared" si="161"/>
        <v>0</v>
      </c>
      <c r="AE161" s="19">
        <f ca="1"/>
        <v>0</v>
      </c>
      <c r="AF161" s="208">
        <f t="shared" ca="1" si="162"/>
        <v>0</v>
      </c>
      <c r="AG161" s="207"/>
      <c r="AH161" s="194"/>
      <c r="AI161" s="198" cm="1">
        <f t="array" ref="AI161">IFERROR(MATCH(TRUE,INDEX($B$14:$B$117&gt;=AH161,0),0),"")</f>
        <v>1</v>
      </c>
      <c r="AJ161" s="194">
        <f t="shared" ca="1" si="163"/>
        <v>3.2000000000000006E-3</v>
      </c>
      <c r="AM161" s="194">
        <f t="shared" si="164"/>
        <v>0</v>
      </c>
      <c r="AN161" s="19">
        <f ca="1"/>
        <v>0</v>
      </c>
      <c r="AO161" s="208">
        <f t="shared" ca="1" si="165"/>
        <v>0</v>
      </c>
      <c r="AP161" s="207"/>
      <c r="AQ161" s="194"/>
      <c r="AR161" s="198" cm="1">
        <f t="array" ref="AR161">IFERROR(MATCH(TRUE,INDEX($B$14:$B$117&gt;=AQ161,0),0),"")</f>
        <v>1</v>
      </c>
      <c r="AS161" s="194">
        <f t="shared" ca="1" si="166"/>
        <v>3.2000000000000006E-3</v>
      </c>
      <c r="AV161" s="194">
        <f t="shared" si="167"/>
        <v>0</v>
      </c>
      <c r="AW161" s="19">
        <f ca="1"/>
        <v>0</v>
      </c>
      <c r="AX161" s="208">
        <f t="shared" ca="1" si="168"/>
        <v>0</v>
      </c>
      <c r="AY161" s="207"/>
      <c r="AZ161" s="194"/>
      <c r="BA161" s="198" cm="1">
        <f t="array" ref="BA161">IFERROR(MATCH(TRUE,INDEX($B$14:$B$117&gt;=AZ161,0),0),"")</f>
        <v>1</v>
      </c>
      <c r="BB161" s="194">
        <f t="shared" ca="1" si="169"/>
        <v>3.2000000000000006E-3</v>
      </c>
      <c r="BE161" s="194">
        <f t="shared" si="170"/>
        <v>0</v>
      </c>
      <c r="BF161" s="19">
        <f ca="1"/>
        <v>0</v>
      </c>
      <c r="BG161" s="208">
        <f t="shared" ca="1" si="171"/>
        <v>0</v>
      </c>
      <c r="BH161" s="207"/>
      <c r="BI161" s="194"/>
      <c r="BJ161" s="198" cm="1">
        <f t="array" ref="BJ161">IFERROR(MATCH(TRUE,INDEX($B$14:$B$117&gt;=BI161,0),0),"")</f>
        <v>1</v>
      </c>
      <c r="BK161" s="194">
        <f t="shared" ca="1" si="172"/>
        <v>3.2000000000000006E-3</v>
      </c>
      <c r="BN161" s="194">
        <f t="shared" si="173"/>
        <v>0</v>
      </c>
      <c r="BO161" s="19">
        <f ca="1"/>
        <v>0</v>
      </c>
      <c r="BP161" s="208">
        <f t="shared" ca="1" si="174"/>
        <v>0</v>
      </c>
      <c r="BQ161" s="207"/>
      <c r="BR161" s="194"/>
      <c r="BS161" s="198" cm="1">
        <f t="array" ref="BS161">IFERROR(MATCH(TRUE,INDEX($B$14:$B$117&gt;=BR161,0),0),"")</f>
        <v>1</v>
      </c>
      <c r="BT161" s="194">
        <f t="shared" ca="1" si="175"/>
        <v>3.2000000000000006E-3</v>
      </c>
      <c r="BW161" s="194">
        <f t="shared" si="176"/>
        <v>0</v>
      </c>
      <c r="BX161" s="19">
        <f ca="1"/>
        <v>0</v>
      </c>
      <c r="BY161" s="208">
        <f t="shared" ca="1" si="177"/>
        <v>0</v>
      </c>
      <c r="BZ161" s="207"/>
      <c r="CA161" s="194"/>
      <c r="CB161" s="198" cm="1">
        <f t="array" ref="CB161">IFERROR(MATCH(TRUE,INDEX($B$14:$B$117&gt;=CA161,0),0),"")</f>
        <v>1</v>
      </c>
      <c r="CC161" s="194">
        <f t="shared" ca="1" si="178"/>
        <v>3.2000000000000006E-3</v>
      </c>
      <c r="CF161" s="194">
        <f t="shared" si="179"/>
        <v>0</v>
      </c>
      <c r="CG161" s="19">
        <f ca="1"/>
        <v>0</v>
      </c>
      <c r="CH161" s="208">
        <f t="shared" ca="1" si="180"/>
        <v>0</v>
      </c>
      <c r="CI161" s="207"/>
      <c r="CJ161" s="194"/>
      <c r="CK161" s="198" cm="1">
        <f t="array" ref="CK161">IFERROR(MATCH(TRUE,INDEX($B$14:$B$117&gt;=CJ161,0),0),"")</f>
        <v>1</v>
      </c>
      <c r="CL161" s="194">
        <f t="shared" ca="1" si="181"/>
        <v>3.2000000000000006E-3</v>
      </c>
      <c r="CO161" s="194">
        <f t="shared" si="182"/>
        <v>0</v>
      </c>
      <c r="CP161" s="19">
        <f ca="1"/>
        <v>0</v>
      </c>
      <c r="CQ161" s="208">
        <f t="shared" ca="1" si="183"/>
        <v>0</v>
      </c>
      <c r="CR161" s="207"/>
      <c r="CS161" s="194"/>
      <c r="CT161" s="198" cm="1">
        <f t="array" ref="CT161">IFERROR(MATCH(TRUE,INDEX($B$14:$B$117&gt;=CS161,0),0),"")</f>
        <v>1</v>
      </c>
      <c r="CU161" s="194">
        <f t="shared" ca="1" si="184"/>
        <v>3.2000000000000006E-3</v>
      </c>
      <c r="CX161" s="194">
        <f t="shared" si="185"/>
        <v>0</v>
      </c>
      <c r="CY161" s="19" t="e">
        <f ca="1"/>
        <v>#N/A</v>
      </c>
      <c r="CZ161" s="208" t="e">
        <f t="shared" ca="1" si="186"/>
        <v>#N/A</v>
      </c>
      <c r="DA161" s="207"/>
      <c r="DB161" s="194"/>
      <c r="DC161" s="198" cm="1">
        <f t="array" ref="DC161">IFERROR(MATCH(TRUE,INDEX($B$14:$B$117&gt;=DB161,0),0),"")</f>
        <v>1</v>
      </c>
      <c r="DD161" s="194">
        <f t="shared" ca="1" si="187"/>
        <v>3.2000000000000006E-3</v>
      </c>
      <c r="DG161" s="194">
        <f t="shared" si="188"/>
        <v>0</v>
      </c>
      <c r="DH161" s="19" t="e">
        <f ca="1"/>
        <v>#N/A</v>
      </c>
      <c r="DI161" s="208" t="e">
        <f t="shared" ca="1" si="189"/>
        <v>#N/A</v>
      </c>
      <c r="DJ161" s="207"/>
      <c r="DK161" s="194"/>
      <c r="DL161" s="198" cm="1">
        <f t="array" ref="DL161">IFERROR(MATCH(TRUE,INDEX($B$14:$B$117&gt;=DK161,0),0),"")</f>
        <v>1</v>
      </c>
      <c r="DM161" s="194">
        <f t="shared" ca="1" si="190"/>
        <v>3.2000000000000006E-3</v>
      </c>
      <c r="DP161" s="194">
        <f t="shared" si="191"/>
        <v>0</v>
      </c>
      <c r="DQ161" s="19" t="e">
        <f ca="1"/>
        <v>#N/A</v>
      </c>
      <c r="DR161" s="208" t="e">
        <f t="shared" ca="1" si="192"/>
        <v>#N/A</v>
      </c>
      <c r="DS161" s="207"/>
      <c r="DT161" s="194"/>
      <c r="DU161" s="198" cm="1">
        <f t="array" ref="DU161">IFERROR(MATCH(TRUE,INDEX($B$14:$B$117&gt;=DT161,0),0),"")</f>
        <v>1</v>
      </c>
      <c r="DV161" s="194">
        <f t="shared" ca="1" si="193"/>
        <v>3.2000000000000006E-3</v>
      </c>
      <c r="DY161" s="194">
        <f t="shared" si="194"/>
        <v>0</v>
      </c>
      <c r="DZ161" s="19" t="e">
        <f ca="1"/>
        <v>#N/A</v>
      </c>
      <c r="EA161" s="208" t="e">
        <f t="shared" ca="1" si="195"/>
        <v>#N/A</v>
      </c>
      <c r="EB161" s="207"/>
      <c r="EC161" s="194"/>
      <c r="ED161" s="198" cm="1">
        <f t="array" ref="ED161">IFERROR(MATCH(TRUE,INDEX($B$14:$B$117&gt;=EC161,0),0),"")</f>
        <v>1</v>
      </c>
      <c r="EE161" s="194">
        <f t="shared" ca="1" si="196"/>
        <v>3.2000000000000006E-3</v>
      </c>
      <c r="EH161" s="194">
        <f t="shared" si="197"/>
        <v>0</v>
      </c>
      <c r="EI161" s="19" t="e">
        <f ca="1"/>
        <v>#N/A</v>
      </c>
      <c r="EJ161" s="208" t="e">
        <f t="shared" ca="1" si="198"/>
        <v>#N/A</v>
      </c>
      <c r="EK161" s="207"/>
      <c r="EL161" s="194"/>
      <c r="EM161" s="198" cm="1">
        <f t="array" ref="EM161">IFERROR(MATCH(TRUE,INDEX($B$14:$B$117&gt;=EL161,0),0),"")</f>
        <v>1</v>
      </c>
      <c r="EN161" s="194">
        <f t="shared" ca="1" si="199"/>
        <v>3.2000000000000006E-3</v>
      </c>
      <c r="EQ161" s="194">
        <f t="shared" si="200"/>
        <v>0</v>
      </c>
      <c r="ER161" s="19" t="e">
        <f ca="1"/>
        <v>#N/A</v>
      </c>
      <c r="ES161" s="208" t="e">
        <f t="shared" ca="1" si="201"/>
        <v>#N/A</v>
      </c>
      <c r="ET161" s="207"/>
      <c r="EU161" s="194"/>
      <c r="EV161" s="198" cm="1">
        <f t="array" ref="EV161">IFERROR(MATCH(TRUE,INDEX($B$14:$B$117&gt;=EU161,0),0),"")</f>
        <v>1</v>
      </c>
      <c r="EW161" s="194">
        <f t="shared" ca="1" si="202"/>
        <v>3.2000000000000006E-3</v>
      </c>
      <c r="EZ161" s="194">
        <f t="shared" si="203"/>
        <v>0</v>
      </c>
      <c r="FA161" s="19" t="e">
        <f ca="1"/>
        <v>#N/A</v>
      </c>
      <c r="FB161" s="208" t="e">
        <f t="shared" ca="1" si="204"/>
        <v>#N/A</v>
      </c>
      <c r="FC161" s="207"/>
      <c r="FD161" s="194"/>
      <c r="FE161" s="198" cm="1">
        <f t="array" ref="FE161">IFERROR(MATCH(TRUE,INDEX($B$14:$B$117&gt;=FD161,0),0),"")</f>
        <v>1</v>
      </c>
      <c r="FF161" s="194">
        <f t="shared" ca="1" si="205"/>
        <v>3.2000000000000006E-3</v>
      </c>
      <c r="FI161" s="194">
        <f t="shared" si="206"/>
        <v>0</v>
      </c>
      <c r="FJ161" s="19" t="e">
        <f ca="1"/>
        <v>#N/A</v>
      </c>
      <c r="FK161" s="208" t="e">
        <f t="shared" ca="1" si="207"/>
        <v>#N/A</v>
      </c>
      <c r="FL161" s="207"/>
      <c r="FM161" s="194"/>
      <c r="FN161" s="198" cm="1">
        <f t="array" ref="FN161">IFERROR(MATCH(TRUE,INDEX($B$14:$B$117&gt;=FM161,0),0),"")</f>
        <v>1</v>
      </c>
      <c r="FO161" s="194">
        <f t="shared" ca="1" si="208"/>
        <v>3.2000000000000006E-3</v>
      </c>
      <c r="FR161" s="194">
        <f t="shared" si="209"/>
        <v>0</v>
      </c>
      <c r="FS161" s="19" t="e">
        <f ca="1"/>
        <v>#N/A</v>
      </c>
      <c r="FT161" s="208" t="e">
        <f t="shared" ca="1" si="210"/>
        <v>#N/A</v>
      </c>
      <c r="FU161" s="207"/>
      <c r="FV161" s="194"/>
      <c r="FW161" s="198" cm="1">
        <f t="array" ref="FW161">IFERROR(MATCH(TRUE,INDEX($B$14:$B$117&gt;=FV161,0),0),"")</f>
        <v>1</v>
      </c>
      <c r="FX161" s="194">
        <f t="shared" ca="1" si="211"/>
        <v>3.2000000000000006E-3</v>
      </c>
      <c r="GA161" s="194">
        <f t="shared" si="212"/>
        <v>0</v>
      </c>
      <c r="GB161" s="19" t="e">
        <f ca="1"/>
        <v>#N/A</v>
      </c>
      <c r="GC161" s="208" t="e">
        <f t="shared" ca="1" si="213"/>
        <v>#N/A</v>
      </c>
    </row>
    <row r="162" spans="6:185" x14ac:dyDescent="0.2">
      <c r="F162" s="207"/>
      <c r="G162" s="194"/>
      <c r="H162" s="198" cm="1">
        <f t="array" ref="H162">IFERROR(MATCH(TRUE,INDEX($B$14:$B$117&gt;=G162,0),0),"")</f>
        <v>1</v>
      </c>
      <c r="I162" s="194">
        <f t="shared" ca="1" si="158"/>
        <v>3.2000000000000006E-3</v>
      </c>
      <c r="L162" s="194">
        <f t="shared" si="214"/>
        <v>0</v>
      </c>
      <c r="M162" s="19">
        <f ca="1"/>
        <v>0</v>
      </c>
      <c r="N162" s="208">
        <f t="shared" ca="1" si="215"/>
        <v>0</v>
      </c>
      <c r="O162" s="207"/>
      <c r="P162" s="194"/>
      <c r="Q162" s="198" cm="1">
        <f t="array" ref="Q162">IFERROR(MATCH(TRUE,INDEX($B$14:$B$117&gt;=P162,0),0),"")</f>
        <v>1</v>
      </c>
      <c r="R162" s="194">
        <f t="shared" ca="1" si="159"/>
        <v>3.2000000000000006E-3</v>
      </c>
      <c r="U162" s="194">
        <f t="shared" si="216"/>
        <v>0</v>
      </c>
      <c r="V162" s="19">
        <f ca="1"/>
        <v>0</v>
      </c>
      <c r="W162" s="208">
        <f t="shared" ca="1" si="217"/>
        <v>0</v>
      </c>
      <c r="X162" s="207"/>
      <c r="Y162" s="194"/>
      <c r="Z162" s="198" cm="1">
        <f t="array" ref="Z162">IFERROR(MATCH(TRUE,INDEX($B$14:$B$117&gt;=Y162,0),0),"")</f>
        <v>1</v>
      </c>
      <c r="AA162" s="194">
        <f t="shared" ca="1" si="160"/>
        <v>3.2000000000000006E-3</v>
      </c>
      <c r="AD162" s="194">
        <f t="shared" si="161"/>
        <v>0</v>
      </c>
      <c r="AE162" s="19">
        <f ca="1"/>
        <v>0</v>
      </c>
      <c r="AF162" s="208">
        <f t="shared" ca="1" si="162"/>
        <v>0</v>
      </c>
      <c r="AG162" s="207"/>
      <c r="AH162" s="194"/>
      <c r="AI162" s="198" cm="1">
        <f t="array" ref="AI162">IFERROR(MATCH(TRUE,INDEX($B$14:$B$117&gt;=AH162,0),0),"")</f>
        <v>1</v>
      </c>
      <c r="AJ162" s="194">
        <f t="shared" ca="1" si="163"/>
        <v>3.2000000000000006E-3</v>
      </c>
      <c r="AM162" s="194">
        <f t="shared" si="164"/>
        <v>0</v>
      </c>
      <c r="AN162" s="19">
        <f ca="1"/>
        <v>0</v>
      </c>
      <c r="AO162" s="208">
        <f t="shared" ca="1" si="165"/>
        <v>0</v>
      </c>
      <c r="AP162" s="207"/>
      <c r="AQ162" s="194"/>
      <c r="AR162" s="198" cm="1">
        <f t="array" ref="AR162">IFERROR(MATCH(TRUE,INDEX($B$14:$B$117&gt;=AQ162,0),0),"")</f>
        <v>1</v>
      </c>
      <c r="AS162" s="194">
        <f t="shared" ca="1" si="166"/>
        <v>3.2000000000000006E-3</v>
      </c>
      <c r="AV162" s="194">
        <f t="shared" si="167"/>
        <v>0</v>
      </c>
      <c r="AW162" s="19">
        <f ca="1"/>
        <v>0</v>
      </c>
      <c r="AX162" s="208">
        <f t="shared" ca="1" si="168"/>
        <v>0</v>
      </c>
      <c r="AY162" s="207"/>
      <c r="AZ162" s="194"/>
      <c r="BA162" s="198" cm="1">
        <f t="array" ref="BA162">IFERROR(MATCH(TRUE,INDEX($B$14:$B$117&gt;=AZ162,0),0),"")</f>
        <v>1</v>
      </c>
      <c r="BB162" s="194">
        <f t="shared" ca="1" si="169"/>
        <v>3.2000000000000006E-3</v>
      </c>
      <c r="BE162" s="194">
        <f t="shared" si="170"/>
        <v>0</v>
      </c>
      <c r="BF162" s="19">
        <f ca="1"/>
        <v>0</v>
      </c>
      <c r="BG162" s="208">
        <f t="shared" ca="1" si="171"/>
        <v>0</v>
      </c>
      <c r="BH162" s="207"/>
      <c r="BI162" s="194"/>
      <c r="BJ162" s="198" cm="1">
        <f t="array" ref="BJ162">IFERROR(MATCH(TRUE,INDEX($B$14:$B$117&gt;=BI162,0),0),"")</f>
        <v>1</v>
      </c>
      <c r="BK162" s="194">
        <f t="shared" ca="1" si="172"/>
        <v>3.2000000000000006E-3</v>
      </c>
      <c r="BN162" s="194">
        <f t="shared" si="173"/>
        <v>0</v>
      </c>
      <c r="BO162" s="19">
        <f ca="1"/>
        <v>0</v>
      </c>
      <c r="BP162" s="208">
        <f t="shared" ca="1" si="174"/>
        <v>0</v>
      </c>
      <c r="BQ162" s="207"/>
      <c r="BR162" s="194"/>
      <c r="BS162" s="198" cm="1">
        <f t="array" ref="BS162">IFERROR(MATCH(TRUE,INDEX($B$14:$B$117&gt;=BR162,0),0),"")</f>
        <v>1</v>
      </c>
      <c r="BT162" s="194">
        <f t="shared" ca="1" si="175"/>
        <v>3.2000000000000006E-3</v>
      </c>
      <c r="BW162" s="194">
        <f t="shared" si="176"/>
        <v>0</v>
      </c>
      <c r="BX162" s="19">
        <f ca="1"/>
        <v>0</v>
      </c>
      <c r="BY162" s="208">
        <f t="shared" ca="1" si="177"/>
        <v>0</v>
      </c>
      <c r="BZ162" s="207"/>
      <c r="CA162" s="194"/>
      <c r="CB162" s="198" cm="1">
        <f t="array" ref="CB162">IFERROR(MATCH(TRUE,INDEX($B$14:$B$117&gt;=CA162,0),0),"")</f>
        <v>1</v>
      </c>
      <c r="CC162" s="194">
        <f t="shared" ca="1" si="178"/>
        <v>3.2000000000000006E-3</v>
      </c>
      <c r="CF162" s="194">
        <f t="shared" si="179"/>
        <v>0</v>
      </c>
      <c r="CG162" s="19">
        <f ca="1"/>
        <v>0</v>
      </c>
      <c r="CH162" s="208">
        <f t="shared" ca="1" si="180"/>
        <v>0</v>
      </c>
      <c r="CI162" s="207"/>
      <c r="CJ162" s="194"/>
      <c r="CK162" s="198" cm="1">
        <f t="array" ref="CK162">IFERROR(MATCH(TRUE,INDEX($B$14:$B$117&gt;=CJ162,0),0),"")</f>
        <v>1</v>
      </c>
      <c r="CL162" s="194">
        <f t="shared" ca="1" si="181"/>
        <v>3.2000000000000006E-3</v>
      </c>
      <c r="CO162" s="194">
        <f t="shared" si="182"/>
        <v>0</v>
      </c>
      <c r="CP162" s="19">
        <f ca="1"/>
        <v>0</v>
      </c>
      <c r="CQ162" s="208">
        <f t="shared" ca="1" si="183"/>
        <v>0</v>
      </c>
      <c r="CR162" s="207"/>
      <c r="CS162" s="194"/>
      <c r="CT162" s="198" cm="1">
        <f t="array" ref="CT162">IFERROR(MATCH(TRUE,INDEX($B$14:$B$117&gt;=CS162,0),0),"")</f>
        <v>1</v>
      </c>
      <c r="CU162" s="194">
        <f t="shared" ca="1" si="184"/>
        <v>3.2000000000000006E-3</v>
      </c>
      <c r="CX162" s="194">
        <f t="shared" si="185"/>
        <v>0</v>
      </c>
      <c r="CY162" s="19" t="e">
        <f ca="1"/>
        <v>#N/A</v>
      </c>
      <c r="CZ162" s="208" t="e">
        <f t="shared" ca="1" si="186"/>
        <v>#N/A</v>
      </c>
      <c r="DA162" s="207"/>
      <c r="DB162" s="194"/>
      <c r="DC162" s="198" cm="1">
        <f t="array" ref="DC162">IFERROR(MATCH(TRUE,INDEX($B$14:$B$117&gt;=DB162,0),0),"")</f>
        <v>1</v>
      </c>
      <c r="DD162" s="194">
        <f t="shared" ca="1" si="187"/>
        <v>3.2000000000000006E-3</v>
      </c>
      <c r="DG162" s="194">
        <f t="shared" si="188"/>
        <v>0</v>
      </c>
      <c r="DH162" s="19" t="e">
        <f ca="1"/>
        <v>#N/A</v>
      </c>
      <c r="DI162" s="208" t="e">
        <f t="shared" ca="1" si="189"/>
        <v>#N/A</v>
      </c>
      <c r="DJ162" s="207"/>
      <c r="DK162" s="194"/>
      <c r="DL162" s="198" cm="1">
        <f t="array" ref="DL162">IFERROR(MATCH(TRUE,INDEX($B$14:$B$117&gt;=DK162,0),0),"")</f>
        <v>1</v>
      </c>
      <c r="DM162" s="194">
        <f t="shared" ca="1" si="190"/>
        <v>3.2000000000000006E-3</v>
      </c>
      <c r="DP162" s="194">
        <f t="shared" si="191"/>
        <v>0</v>
      </c>
      <c r="DQ162" s="19" t="e">
        <f ca="1"/>
        <v>#N/A</v>
      </c>
      <c r="DR162" s="208" t="e">
        <f t="shared" ca="1" si="192"/>
        <v>#N/A</v>
      </c>
      <c r="DS162" s="207"/>
      <c r="DT162" s="194"/>
      <c r="DU162" s="198" cm="1">
        <f t="array" ref="DU162">IFERROR(MATCH(TRUE,INDEX($B$14:$B$117&gt;=DT162,0),0),"")</f>
        <v>1</v>
      </c>
      <c r="DV162" s="194">
        <f t="shared" ca="1" si="193"/>
        <v>3.2000000000000006E-3</v>
      </c>
      <c r="DY162" s="194">
        <f t="shared" si="194"/>
        <v>0</v>
      </c>
      <c r="DZ162" s="19" t="e">
        <f ca="1"/>
        <v>#N/A</v>
      </c>
      <c r="EA162" s="208" t="e">
        <f t="shared" ca="1" si="195"/>
        <v>#N/A</v>
      </c>
      <c r="EB162" s="207"/>
      <c r="EC162" s="194"/>
      <c r="ED162" s="198" cm="1">
        <f t="array" ref="ED162">IFERROR(MATCH(TRUE,INDEX($B$14:$B$117&gt;=EC162,0),0),"")</f>
        <v>1</v>
      </c>
      <c r="EE162" s="194">
        <f t="shared" ca="1" si="196"/>
        <v>3.2000000000000006E-3</v>
      </c>
      <c r="EH162" s="194">
        <f t="shared" si="197"/>
        <v>0</v>
      </c>
      <c r="EI162" s="19" t="e">
        <f ca="1"/>
        <v>#N/A</v>
      </c>
      <c r="EJ162" s="208" t="e">
        <f t="shared" ca="1" si="198"/>
        <v>#N/A</v>
      </c>
      <c r="EK162" s="207"/>
      <c r="EL162" s="194"/>
      <c r="EM162" s="198" cm="1">
        <f t="array" ref="EM162">IFERROR(MATCH(TRUE,INDEX($B$14:$B$117&gt;=EL162,0),0),"")</f>
        <v>1</v>
      </c>
      <c r="EN162" s="194">
        <f t="shared" ca="1" si="199"/>
        <v>3.2000000000000006E-3</v>
      </c>
      <c r="EQ162" s="194">
        <f t="shared" si="200"/>
        <v>0</v>
      </c>
      <c r="ER162" s="19" t="e">
        <f ca="1"/>
        <v>#N/A</v>
      </c>
      <c r="ES162" s="208" t="e">
        <f t="shared" ca="1" si="201"/>
        <v>#N/A</v>
      </c>
      <c r="ET162" s="207"/>
      <c r="EU162" s="194"/>
      <c r="EV162" s="198" cm="1">
        <f t="array" ref="EV162">IFERROR(MATCH(TRUE,INDEX($B$14:$B$117&gt;=EU162,0),0),"")</f>
        <v>1</v>
      </c>
      <c r="EW162" s="194">
        <f t="shared" ca="1" si="202"/>
        <v>3.2000000000000006E-3</v>
      </c>
      <c r="EZ162" s="194">
        <f t="shared" si="203"/>
        <v>0</v>
      </c>
      <c r="FA162" s="19" t="e">
        <f ca="1"/>
        <v>#N/A</v>
      </c>
      <c r="FB162" s="208" t="e">
        <f t="shared" ca="1" si="204"/>
        <v>#N/A</v>
      </c>
      <c r="FC162" s="207"/>
      <c r="FD162" s="194"/>
      <c r="FE162" s="198" cm="1">
        <f t="array" ref="FE162">IFERROR(MATCH(TRUE,INDEX($B$14:$B$117&gt;=FD162,0),0),"")</f>
        <v>1</v>
      </c>
      <c r="FF162" s="194">
        <f t="shared" ca="1" si="205"/>
        <v>3.2000000000000006E-3</v>
      </c>
      <c r="FI162" s="194">
        <f t="shared" si="206"/>
        <v>0</v>
      </c>
      <c r="FJ162" s="19" t="e">
        <f ca="1"/>
        <v>#N/A</v>
      </c>
      <c r="FK162" s="208" t="e">
        <f t="shared" ca="1" si="207"/>
        <v>#N/A</v>
      </c>
      <c r="FL162" s="207"/>
      <c r="FM162" s="194"/>
      <c r="FN162" s="198" cm="1">
        <f t="array" ref="FN162">IFERROR(MATCH(TRUE,INDEX($B$14:$B$117&gt;=FM162,0),0),"")</f>
        <v>1</v>
      </c>
      <c r="FO162" s="194">
        <f t="shared" ca="1" si="208"/>
        <v>3.2000000000000006E-3</v>
      </c>
      <c r="FR162" s="194">
        <f t="shared" si="209"/>
        <v>0</v>
      </c>
      <c r="FS162" s="19" t="e">
        <f ca="1"/>
        <v>#N/A</v>
      </c>
      <c r="FT162" s="208" t="e">
        <f t="shared" ca="1" si="210"/>
        <v>#N/A</v>
      </c>
      <c r="FU162" s="207"/>
      <c r="FV162" s="194"/>
      <c r="FW162" s="198" cm="1">
        <f t="array" ref="FW162">IFERROR(MATCH(TRUE,INDEX($B$14:$B$117&gt;=FV162,0),0),"")</f>
        <v>1</v>
      </c>
      <c r="FX162" s="194">
        <f t="shared" ca="1" si="211"/>
        <v>3.2000000000000006E-3</v>
      </c>
      <c r="GA162" s="194">
        <f t="shared" si="212"/>
        <v>0</v>
      </c>
      <c r="GB162" s="19" t="e">
        <f ca="1"/>
        <v>#N/A</v>
      </c>
      <c r="GC162" s="208" t="e">
        <f t="shared" ca="1" si="213"/>
        <v>#N/A</v>
      </c>
    </row>
    <row r="163" spans="6:185" x14ac:dyDescent="0.2">
      <c r="F163" s="207"/>
      <c r="G163" s="194"/>
      <c r="H163" s="198" cm="1">
        <f t="array" ref="H163">IFERROR(MATCH(TRUE,INDEX($B$14:$B$117&gt;=G163,0),0),"")</f>
        <v>1</v>
      </c>
      <c r="I163" s="194">
        <f t="shared" ca="1" si="158"/>
        <v>3.2000000000000006E-3</v>
      </c>
      <c r="L163" s="194">
        <f t="shared" si="214"/>
        <v>0</v>
      </c>
      <c r="M163" s="19">
        <f ca="1"/>
        <v>0</v>
      </c>
      <c r="N163" s="208">
        <f t="shared" ca="1" si="215"/>
        <v>0</v>
      </c>
      <c r="O163" s="207"/>
      <c r="P163" s="194"/>
      <c r="Q163" s="198" cm="1">
        <f t="array" ref="Q163">IFERROR(MATCH(TRUE,INDEX($B$14:$B$117&gt;=P163,0),0),"")</f>
        <v>1</v>
      </c>
      <c r="R163" s="194">
        <f t="shared" ca="1" si="159"/>
        <v>3.2000000000000006E-3</v>
      </c>
      <c r="U163" s="194">
        <f t="shared" si="216"/>
        <v>0</v>
      </c>
      <c r="V163" s="19">
        <f ca="1"/>
        <v>0</v>
      </c>
      <c r="W163" s="208">
        <f t="shared" ca="1" si="217"/>
        <v>0</v>
      </c>
      <c r="X163" s="207"/>
      <c r="Y163" s="194"/>
      <c r="Z163" s="198" cm="1">
        <f t="array" ref="Z163">IFERROR(MATCH(TRUE,INDEX($B$14:$B$117&gt;=Y163,0),0),"")</f>
        <v>1</v>
      </c>
      <c r="AA163" s="194">
        <f t="shared" ca="1" si="160"/>
        <v>3.2000000000000006E-3</v>
      </c>
      <c r="AD163" s="194">
        <f t="shared" si="161"/>
        <v>0</v>
      </c>
      <c r="AE163" s="19">
        <f ca="1"/>
        <v>0</v>
      </c>
      <c r="AF163" s="208">
        <f t="shared" ca="1" si="162"/>
        <v>0</v>
      </c>
      <c r="AG163" s="207"/>
      <c r="AH163" s="194"/>
      <c r="AI163" s="198" cm="1">
        <f t="array" ref="AI163">IFERROR(MATCH(TRUE,INDEX($B$14:$B$117&gt;=AH163,0),0),"")</f>
        <v>1</v>
      </c>
      <c r="AJ163" s="194">
        <f t="shared" ca="1" si="163"/>
        <v>3.2000000000000006E-3</v>
      </c>
      <c r="AM163" s="194">
        <f t="shared" si="164"/>
        <v>0</v>
      </c>
      <c r="AN163" s="19">
        <f ca="1"/>
        <v>0</v>
      </c>
      <c r="AO163" s="208">
        <f t="shared" ca="1" si="165"/>
        <v>0</v>
      </c>
      <c r="AP163" s="207"/>
      <c r="AQ163" s="194"/>
      <c r="AR163" s="198" cm="1">
        <f t="array" ref="AR163">IFERROR(MATCH(TRUE,INDEX($B$14:$B$117&gt;=AQ163,0),0),"")</f>
        <v>1</v>
      </c>
      <c r="AS163" s="194">
        <f t="shared" ca="1" si="166"/>
        <v>3.2000000000000006E-3</v>
      </c>
      <c r="AV163" s="194">
        <f t="shared" si="167"/>
        <v>0</v>
      </c>
      <c r="AW163" s="19">
        <f ca="1"/>
        <v>0</v>
      </c>
      <c r="AX163" s="208">
        <f t="shared" ca="1" si="168"/>
        <v>0</v>
      </c>
      <c r="AY163" s="207"/>
      <c r="AZ163" s="194"/>
      <c r="BA163" s="198" cm="1">
        <f t="array" ref="BA163">IFERROR(MATCH(TRUE,INDEX($B$14:$B$117&gt;=AZ163,0),0),"")</f>
        <v>1</v>
      </c>
      <c r="BB163" s="194">
        <f t="shared" ca="1" si="169"/>
        <v>3.2000000000000006E-3</v>
      </c>
      <c r="BE163" s="194">
        <f t="shared" si="170"/>
        <v>0</v>
      </c>
      <c r="BF163" s="19">
        <f ca="1"/>
        <v>0</v>
      </c>
      <c r="BG163" s="208">
        <f t="shared" ca="1" si="171"/>
        <v>0</v>
      </c>
      <c r="BH163" s="207"/>
      <c r="BI163" s="194"/>
      <c r="BJ163" s="198" cm="1">
        <f t="array" ref="BJ163">IFERROR(MATCH(TRUE,INDEX($B$14:$B$117&gt;=BI163,0),0),"")</f>
        <v>1</v>
      </c>
      <c r="BK163" s="194">
        <f t="shared" ca="1" si="172"/>
        <v>3.2000000000000006E-3</v>
      </c>
      <c r="BN163" s="194">
        <f t="shared" si="173"/>
        <v>0</v>
      </c>
      <c r="BO163" s="19">
        <f ca="1"/>
        <v>0</v>
      </c>
      <c r="BP163" s="208">
        <f t="shared" ca="1" si="174"/>
        <v>0</v>
      </c>
      <c r="BQ163" s="207"/>
      <c r="BR163" s="194"/>
      <c r="BS163" s="198" cm="1">
        <f t="array" ref="BS163">IFERROR(MATCH(TRUE,INDEX($B$14:$B$117&gt;=BR163,0),0),"")</f>
        <v>1</v>
      </c>
      <c r="BT163" s="194">
        <f t="shared" ca="1" si="175"/>
        <v>3.2000000000000006E-3</v>
      </c>
      <c r="BW163" s="194">
        <f t="shared" si="176"/>
        <v>0</v>
      </c>
      <c r="BX163" s="19">
        <f ca="1"/>
        <v>0</v>
      </c>
      <c r="BY163" s="208">
        <f t="shared" ca="1" si="177"/>
        <v>0</v>
      </c>
      <c r="BZ163" s="207"/>
      <c r="CA163" s="194"/>
      <c r="CB163" s="198" cm="1">
        <f t="array" ref="CB163">IFERROR(MATCH(TRUE,INDEX($B$14:$B$117&gt;=CA163,0),0),"")</f>
        <v>1</v>
      </c>
      <c r="CC163" s="194">
        <f t="shared" ca="1" si="178"/>
        <v>3.2000000000000006E-3</v>
      </c>
      <c r="CF163" s="194">
        <f t="shared" si="179"/>
        <v>0</v>
      </c>
      <c r="CG163" s="19">
        <f ca="1"/>
        <v>0</v>
      </c>
      <c r="CH163" s="208">
        <f t="shared" ca="1" si="180"/>
        <v>0</v>
      </c>
      <c r="CI163" s="207"/>
      <c r="CJ163" s="194"/>
      <c r="CK163" s="198" cm="1">
        <f t="array" ref="CK163">IFERROR(MATCH(TRUE,INDEX($B$14:$B$117&gt;=CJ163,0),0),"")</f>
        <v>1</v>
      </c>
      <c r="CL163" s="194">
        <f t="shared" ca="1" si="181"/>
        <v>3.2000000000000006E-3</v>
      </c>
      <c r="CO163" s="194">
        <f t="shared" si="182"/>
        <v>0</v>
      </c>
      <c r="CP163" s="19">
        <f ca="1"/>
        <v>0</v>
      </c>
      <c r="CQ163" s="208">
        <f t="shared" ca="1" si="183"/>
        <v>0</v>
      </c>
      <c r="CR163" s="207"/>
      <c r="CS163" s="194"/>
      <c r="CT163" s="198" cm="1">
        <f t="array" ref="CT163">IFERROR(MATCH(TRUE,INDEX($B$14:$B$117&gt;=CS163,0),0),"")</f>
        <v>1</v>
      </c>
      <c r="CU163" s="194">
        <f t="shared" ca="1" si="184"/>
        <v>3.2000000000000006E-3</v>
      </c>
      <c r="CX163" s="194">
        <f t="shared" si="185"/>
        <v>0</v>
      </c>
      <c r="CY163" s="19" t="e">
        <f ca="1"/>
        <v>#N/A</v>
      </c>
      <c r="CZ163" s="208" t="e">
        <f t="shared" ca="1" si="186"/>
        <v>#N/A</v>
      </c>
      <c r="DA163" s="207"/>
      <c r="DB163" s="194"/>
      <c r="DC163" s="198" cm="1">
        <f t="array" ref="DC163">IFERROR(MATCH(TRUE,INDEX($B$14:$B$117&gt;=DB163,0),0),"")</f>
        <v>1</v>
      </c>
      <c r="DD163" s="194">
        <f t="shared" ca="1" si="187"/>
        <v>3.2000000000000006E-3</v>
      </c>
      <c r="DG163" s="194">
        <f t="shared" si="188"/>
        <v>0</v>
      </c>
      <c r="DH163" s="19" t="e">
        <f ca="1"/>
        <v>#N/A</v>
      </c>
      <c r="DI163" s="208" t="e">
        <f t="shared" ca="1" si="189"/>
        <v>#N/A</v>
      </c>
      <c r="DJ163" s="207"/>
      <c r="DK163" s="194"/>
      <c r="DL163" s="198" cm="1">
        <f t="array" ref="DL163">IFERROR(MATCH(TRUE,INDEX($B$14:$B$117&gt;=DK163,0),0),"")</f>
        <v>1</v>
      </c>
      <c r="DM163" s="194">
        <f t="shared" ca="1" si="190"/>
        <v>3.2000000000000006E-3</v>
      </c>
      <c r="DP163" s="194">
        <f t="shared" si="191"/>
        <v>0</v>
      </c>
      <c r="DQ163" s="19" t="e">
        <f ca="1"/>
        <v>#N/A</v>
      </c>
      <c r="DR163" s="208" t="e">
        <f t="shared" ca="1" si="192"/>
        <v>#N/A</v>
      </c>
      <c r="DS163" s="207"/>
      <c r="DT163" s="194"/>
      <c r="DU163" s="198" cm="1">
        <f t="array" ref="DU163">IFERROR(MATCH(TRUE,INDEX($B$14:$B$117&gt;=DT163,0),0),"")</f>
        <v>1</v>
      </c>
      <c r="DV163" s="194">
        <f t="shared" ca="1" si="193"/>
        <v>3.2000000000000006E-3</v>
      </c>
      <c r="DY163" s="194">
        <f t="shared" si="194"/>
        <v>0</v>
      </c>
      <c r="DZ163" s="19" t="e">
        <f ca="1"/>
        <v>#N/A</v>
      </c>
      <c r="EA163" s="208" t="e">
        <f t="shared" ca="1" si="195"/>
        <v>#N/A</v>
      </c>
      <c r="EB163" s="207"/>
      <c r="EC163" s="194"/>
      <c r="ED163" s="198" cm="1">
        <f t="array" ref="ED163">IFERROR(MATCH(TRUE,INDEX($B$14:$B$117&gt;=EC163,0),0),"")</f>
        <v>1</v>
      </c>
      <c r="EE163" s="194">
        <f t="shared" ca="1" si="196"/>
        <v>3.2000000000000006E-3</v>
      </c>
      <c r="EH163" s="194">
        <f t="shared" si="197"/>
        <v>0</v>
      </c>
      <c r="EI163" s="19" t="e">
        <f ca="1"/>
        <v>#N/A</v>
      </c>
      <c r="EJ163" s="208" t="e">
        <f t="shared" ca="1" si="198"/>
        <v>#N/A</v>
      </c>
      <c r="EK163" s="207"/>
      <c r="EL163" s="194"/>
      <c r="EM163" s="198" cm="1">
        <f t="array" ref="EM163">IFERROR(MATCH(TRUE,INDEX($B$14:$B$117&gt;=EL163,0),0),"")</f>
        <v>1</v>
      </c>
      <c r="EN163" s="194">
        <f t="shared" ca="1" si="199"/>
        <v>3.2000000000000006E-3</v>
      </c>
      <c r="EQ163" s="194">
        <f t="shared" si="200"/>
        <v>0</v>
      </c>
      <c r="ER163" s="19" t="e">
        <f ca="1"/>
        <v>#N/A</v>
      </c>
      <c r="ES163" s="208" t="e">
        <f t="shared" ca="1" si="201"/>
        <v>#N/A</v>
      </c>
      <c r="ET163" s="207"/>
      <c r="EU163" s="194"/>
      <c r="EV163" s="198" cm="1">
        <f t="array" ref="EV163">IFERROR(MATCH(TRUE,INDEX($B$14:$B$117&gt;=EU163,0),0),"")</f>
        <v>1</v>
      </c>
      <c r="EW163" s="194">
        <f t="shared" ca="1" si="202"/>
        <v>3.2000000000000006E-3</v>
      </c>
      <c r="EZ163" s="194">
        <f t="shared" si="203"/>
        <v>0</v>
      </c>
      <c r="FA163" s="19" t="e">
        <f ca="1"/>
        <v>#N/A</v>
      </c>
      <c r="FB163" s="208" t="e">
        <f t="shared" ca="1" si="204"/>
        <v>#N/A</v>
      </c>
      <c r="FC163" s="207"/>
      <c r="FD163" s="194"/>
      <c r="FE163" s="198" cm="1">
        <f t="array" ref="FE163">IFERROR(MATCH(TRUE,INDEX($B$14:$B$117&gt;=FD163,0),0),"")</f>
        <v>1</v>
      </c>
      <c r="FF163" s="194">
        <f t="shared" ca="1" si="205"/>
        <v>3.2000000000000006E-3</v>
      </c>
      <c r="FI163" s="194">
        <f t="shared" si="206"/>
        <v>0</v>
      </c>
      <c r="FJ163" s="19" t="e">
        <f ca="1"/>
        <v>#N/A</v>
      </c>
      <c r="FK163" s="208" t="e">
        <f t="shared" ca="1" si="207"/>
        <v>#N/A</v>
      </c>
      <c r="FL163" s="207"/>
      <c r="FM163" s="194"/>
      <c r="FN163" s="198" cm="1">
        <f t="array" ref="FN163">IFERROR(MATCH(TRUE,INDEX($B$14:$B$117&gt;=FM163,0),0),"")</f>
        <v>1</v>
      </c>
      <c r="FO163" s="194">
        <f t="shared" ca="1" si="208"/>
        <v>3.2000000000000006E-3</v>
      </c>
      <c r="FR163" s="194">
        <f t="shared" si="209"/>
        <v>0</v>
      </c>
      <c r="FS163" s="19" t="e">
        <f ca="1"/>
        <v>#N/A</v>
      </c>
      <c r="FT163" s="208" t="e">
        <f t="shared" ca="1" si="210"/>
        <v>#N/A</v>
      </c>
      <c r="FU163" s="207"/>
      <c r="FV163" s="194"/>
      <c r="FW163" s="198" cm="1">
        <f t="array" ref="FW163">IFERROR(MATCH(TRUE,INDEX($B$14:$B$117&gt;=FV163,0),0),"")</f>
        <v>1</v>
      </c>
      <c r="FX163" s="194">
        <f t="shared" ca="1" si="211"/>
        <v>3.2000000000000006E-3</v>
      </c>
      <c r="GA163" s="194">
        <f t="shared" si="212"/>
        <v>0</v>
      </c>
      <c r="GB163" s="19" t="e">
        <f ca="1"/>
        <v>#N/A</v>
      </c>
      <c r="GC163" s="208" t="e">
        <f t="shared" ca="1" si="213"/>
        <v>#N/A</v>
      </c>
    </row>
    <row r="164" spans="6:185" x14ac:dyDescent="0.2">
      <c r="F164" s="207"/>
      <c r="G164" s="194"/>
      <c r="H164" s="198" cm="1">
        <f t="array" ref="H164">IFERROR(MATCH(TRUE,INDEX($B$14:$B$117&gt;=G164,0),0),"")</f>
        <v>1</v>
      </c>
      <c r="I164" s="194">
        <f t="shared" ca="1" si="158"/>
        <v>3.2000000000000006E-3</v>
      </c>
      <c r="L164" s="194">
        <f t="shared" si="214"/>
        <v>0</v>
      </c>
      <c r="M164" s="19">
        <f ca="1"/>
        <v>0</v>
      </c>
      <c r="N164" s="208">
        <f t="shared" ca="1" si="215"/>
        <v>0</v>
      </c>
      <c r="O164" s="207"/>
      <c r="P164" s="194"/>
      <c r="Q164" s="198" cm="1">
        <f t="array" ref="Q164">IFERROR(MATCH(TRUE,INDEX($B$14:$B$117&gt;=P164,0),0),"")</f>
        <v>1</v>
      </c>
      <c r="R164" s="194">
        <f t="shared" ca="1" si="159"/>
        <v>3.2000000000000006E-3</v>
      </c>
      <c r="U164" s="194">
        <f t="shared" si="216"/>
        <v>0</v>
      </c>
      <c r="V164" s="19">
        <f ca="1"/>
        <v>0</v>
      </c>
      <c r="W164" s="208">
        <f t="shared" ca="1" si="217"/>
        <v>0</v>
      </c>
      <c r="X164" s="207"/>
      <c r="Y164" s="194"/>
      <c r="Z164" s="198" cm="1">
        <f t="array" ref="Z164">IFERROR(MATCH(TRUE,INDEX($B$14:$B$117&gt;=Y164,0),0),"")</f>
        <v>1</v>
      </c>
      <c r="AA164" s="194">
        <f t="shared" ca="1" si="160"/>
        <v>3.2000000000000006E-3</v>
      </c>
      <c r="AD164" s="194">
        <f t="shared" si="161"/>
        <v>0</v>
      </c>
      <c r="AE164" s="19">
        <f ca="1"/>
        <v>0</v>
      </c>
      <c r="AF164" s="208">
        <f t="shared" ca="1" si="162"/>
        <v>0</v>
      </c>
      <c r="AG164" s="207"/>
      <c r="AH164" s="194"/>
      <c r="AI164" s="198" cm="1">
        <f t="array" ref="AI164">IFERROR(MATCH(TRUE,INDEX($B$14:$B$117&gt;=AH164,0),0),"")</f>
        <v>1</v>
      </c>
      <c r="AJ164" s="194">
        <f t="shared" ca="1" si="163"/>
        <v>3.2000000000000006E-3</v>
      </c>
      <c r="AM164" s="194">
        <f t="shared" si="164"/>
        <v>0</v>
      </c>
      <c r="AN164" s="19">
        <f ca="1"/>
        <v>0</v>
      </c>
      <c r="AO164" s="208">
        <f t="shared" ca="1" si="165"/>
        <v>0</v>
      </c>
      <c r="AP164" s="207"/>
      <c r="AQ164" s="194"/>
      <c r="AR164" s="198" cm="1">
        <f t="array" ref="AR164">IFERROR(MATCH(TRUE,INDEX($B$14:$B$117&gt;=AQ164,0),0),"")</f>
        <v>1</v>
      </c>
      <c r="AS164" s="194">
        <f t="shared" ca="1" si="166"/>
        <v>3.2000000000000006E-3</v>
      </c>
      <c r="AV164" s="194">
        <f t="shared" si="167"/>
        <v>0</v>
      </c>
      <c r="AW164" s="19">
        <f ca="1"/>
        <v>0</v>
      </c>
      <c r="AX164" s="208">
        <f t="shared" ca="1" si="168"/>
        <v>0</v>
      </c>
      <c r="AY164" s="207"/>
      <c r="AZ164" s="194"/>
      <c r="BA164" s="198" cm="1">
        <f t="array" ref="BA164">IFERROR(MATCH(TRUE,INDEX($B$14:$B$117&gt;=AZ164,0),0),"")</f>
        <v>1</v>
      </c>
      <c r="BB164" s="194">
        <f t="shared" ca="1" si="169"/>
        <v>3.2000000000000006E-3</v>
      </c>
      <c r="BE164" s="194">
        <f t="shared" si="170"/>
        <v>0</v>
      </c>
      <c r="BF164" s="19">
        <f ca="1"/>
        <v>0</v>
      </c>
      <c r="BG164" s="208">
        <f t="shared" ca="1" si="171"/>
        <v>0</v>
      </c>
      <c r="BH164" s="207"/>
      <c r="BI164" s="194"/>
      <c r="BJ164" s="198" cm="1">
        <f t="array" ref="BJ164">IFERROR(MATCH(TRUE,INDEX($B$14:$B$117&gt;=BI164,0),0),"")</f>
        <v>1</v>
      </c>
      <c r="BK164" s="194">
        <f t="shared" ca="1" si="172"/>
        <v>3.2000000000000006E-3</v>
      </c>
      <c r="BN164" s="194">
        <f t="shared" si="173"/>
        <v>0</v>
      </c>
      <c r="BO164" s="19">
        <f ca="1"/>
        <v>0</v>
      </c>
      <c r="BP164" s="208">
        <f t="shared" ca="1" si="174"/>
        <v>0</v>
      </c>
      <c r="BQ164" s="207"/>
      <c r="BR164" s="194"/>
      <c r="BS164" s="198" cm="1">
        <f t="array" ref="BS164">IFERROR(MATCH(TRUE,INDEX($B$14:$B$117&gt;=BR164,0),0),"")</f>
        <v>1</v>
      </c>
      <c r="BT164" s="194">
        <f t="shared" ca="1" si="175"/>
        <v>3.2000000000000006E-3</v>
      </c>
      <c r="BW164" s="194">
        <f t="shared" si="176"/>
        <v>0</v>
      </c>
      <c r="BX164" s="19">
        <f ca="1"/>
        <v>0</v>
      </c>
      <c r="BY164" s="208">
        <f t="shared" ca="1" si="177"/>
        <v>0</v>
      </c>
      <c r="BZ164" s="207"/>
      <c r="CA164" s="194"/>
      <c r="CB164" s="198" cm="1">
        <f t="array" ref="CB164">IFERROR(MATCH(TRUE,INDEX($B$14:$B$117&gt;=CA164,0),0),"")</f>
        <v>1</v>
      </c>
      <c r="CC164" s="194">
        <f t="shared" ca="1" si="178"/>
        <v>3.2000000000000006E-3</v>
      </c>
      <c r="CF164" s="194">
        <f t="shared" si="179"/>
        <v>0</v>
      </c>
      <c r="CG164" s="19">
        <f ca="1"/>
        <v>0</v>
      </c>
      <c r="CH164" s="208">
        <f t="shared" ca="1" si="180"/>
        <v>0</v>
      </c>
      <c r="CI164" s="207"/>
      <c r="CJ164" s="194"/>
      <c r="CK164" s="198" cm="1">
        <f t="array" ref="CK164">IFERROR(MATCH(TRUE,INDEX($B$14:$B$117&gt;=CJ164,0),0),"")</f>
        <v>1</v>
      </c>
      <c r="CL164" s="194">
        <f t="shared" ca="1" si="181"/>
        <v>3.2000000000000006E-3</v>
      </c>
      <c r="CO164" s="194">
        <f t="shared" si="182"/>
        <v>0</v>
      </c>
      <c r="CP164" s="19">
        <f ca="1"/>
        <v>0</v>
      </c>
      <c r="CQ164" s="208">
        <f t="shared" ca="1" si="183"/>
        <v>0</v>
      </c>
      <c r="CR164" s="207"/>
      <c r="CS164" s="194"/>
      <c r="CT164" s="198" cm="1">
        <f t="array" ref="CT164">IFERROR(MATCH(TRUE,INDEX($B$14:$B$117&gt;=CS164,0),0),"")</f>
        <v>1</v>
      </c>
      <c r="CU164" s="194">
        <f t="shared" ca="1" si="184"/>
        <v>3.2000000000000006E-3</v>
      </c>
      <c r="CX164" s="194">
        <f t="shared" si="185"/>
        <v>0</v>
      </c>
      <c r="CY164" s="19" t="e">
        <f ca="1"/>
        <v>#N/A</v>
      </c>
      <c r="CZ164" s="208" t="e">
        <f t="shared" ca="1" si="186"/>
        <v>#N/A</v>
      </c>
      <c r="DA164" s="207"/>
      <c r="DB164" s="194"/>
      <c r="DC164" s="198" cm="1">
        <f t="array" ref="DC164">IFERROR(MATCH(TRUE,INDEX($B$14:$B$117&gt;=DB164,0),0),"")</f>
        <v>1</v>
      </c>
      <c r="DD164" s="194">
        <f t="shared" ca="1" si="187"/>
        <v>3.2000000000000006E-3</v>
      </c>
      <c r="DG164" s="194">
        <f t="shared" si="188"/>
        <v>0</v>
      </c>
      <c r="DH164" s="19" t="e">
        <f ca="1"/>
        <v>#N/A</v>
      </c>
      <c r="DI164" s="208" t="e">
        <f t="shared" ca="1" si="189"/>
        <v>#N/A</v>
      </c>
      <c r="DJ164" s="207"/>
      <c r="DK164" s="194"/>
      <c r="DL164" s="198" cm="1">
        <f t="array" ref="DL164">IFERROR(MATCH(TRUE,INDEX($B$14:$B$117&gt;=DK164,0),0),"")</f>
        <v>1</v>
      </c>
      <c r="DM164" s="194">
        <f t="shared" ca="1" si="190"/>
        <v>3.2000000000000006E-3</v>
      </c>
      <c r="DP164" s="194">
        <f t="shared" si="191"/>
        <v>0</v>
      </c>
      <c r="DQ164" s="19" t="e">
        <f ca="1"/>
        <v>#N/A</v>
      </c>
      <c r="DR164" s="208" t="e">
        <f t="shared" ca="1" si="192"/>
        <v>#N/A</v>
      </c>
      <c r="DS164" s="207"/>
      <c r="DT164" s="194"/>
      <c r="DU164" s="198" cm="1">
        <f t="array" ref="DU164">IFERROR(MATCH(TRUE,INDEX($B$14:$B$117&gt;=DT164,0),0),"")</f>
        <v>1</v>
      </c>
      <c r="DV164" s="194">
        <f t="shared" ca="1" si="193"/>
        <v>3.2000000000000006E-3</v>
      </c>
      <c r="DY164" s="194">
        <f t="shared" si="194"/>
        <v>0</v>
      </c>
      <c r="DZ164" s="19" t="e">
        <f ca="1"/>
        <v>#N/A</v>
      </c>
      <c r="EA164" s="208" t="e">
        <f t="shared" ca="1" si="195"/>
        <v>#N/A</v>
      </c>
      <c r="EB164" s="207"/>
      <c r="EC164" s="194"/>
      <c r="ED164" s="198" cm="1">
        <f t="array" ref="ED164">IFERROR(MATCH(TRUE,INDEX($B$14:$B$117&gt;=EC164,0),0),"")</f>
        <v>1</v>
      </c>
      <c r="EE164" s="194">
        <f t="shared" ca="1" si="196"/>
        <v>3.2000000000000006E-3</v>
      </c>
      <c r="EH164" s="194">
        <f t="shared" si="197"/>
        <v>0</v>
      </c>
      <c r="EI164" s="19" t="e">
        <f ca="1"/>
        <v>#N/A</v>
      </c>
      <c r="EJ164" s="208" t="e">
        <f t="shared" ca="1" si="198"/>
        <v>#N/A</v>
      </c>
      <c r="EK164" s="207"/>
      <c r="EL164" s="194"/>
      <c r="EM164" s="198" cm="1">
        <f t="array" ref="EM164">IFERROR(MATCH(TRUE,INDEX($B$14:$B$117&gt;=EL164,0),0),"")</f>
        <v>1</v>
      </c>
      <c r="EN164" s="194">
        <f t="shared" ca="1" si="199"/>
        <v>3.2000000000000006E-3</v>
      </c>
      <c r="EQ164" s="194">
        <f t="shared" si="200"/>
        <v>0</v>
      </c>
      <c r="ER164" s="19" t="e">
        <f ca="1"/>
        <v>#N/A</v>
      </c>
      <c r="ES164" s="208" t="e">
        <f t="shared" ca="1" si="201"/>
        <v>#N/A</v>
      </c>
      <c r="ET164" s="207"/>
      <c r="EU164" s="194"/>
      <c r="EV164" s="198" cm="1">
        <f t="array" ref="EV164">IFERROR(MATCH(TRUE,INDEX($B$14:$B$117&gt;=EU164,0),0),"")</f>
        <v>1</v>
      </c>
      <c r="EW164" s="194">
        <f t="shared" ca="1" si="202"/>
        <v>3.2000000000000006E-3</v>
      </c>
      <c r="EZ164" s="194">
        <f t="shared" si="203"/>
        <v>0</v>
      </c>
      <c r="FA164" s="19" t="e">
        <f ca="1"/>
        <v>#N/A</v>
      </c>
      <c r="FB164" s="208" t="e">
        <f t="shared" ca="1" si="204"/>
        <v>#N/A</v>
      </c>
      <c r="FC164" s="207"/>
      <c r="FD164" s="194"/>
      <c r="FE164" s="198" cm="1">
        <f t="array" ref="FE164">IFERROR(MATCH(TRUE,INDEX($B$14:$B$117&gt;=FD164,0),0),"")</f>
        <v>1</v>
      </c>
      <c r="FF164" s="194">
        <f t="shared" ca="1" si="205"/>
        <v>3.2000000000000006E-3</v>
      </c>
      <c r="FI164" s="194">
        <f t="shared" si="206"/>
        <v>0</v>
      </c>
      <c r="FJ164" s="19" t="e">
        <f ca="1"/>
        <v>#N/A</v>
      </c>
      <c r="FK164" s="208" t="e">
        <f t="shared" ca="1" si="207"/>
        <v>#N/A</v>
      </c>
      <c r="FL164" s="207"/>
      <c r="FM164" s="194"/>
      <c r="FN164" s="198" cm="1">
        <f t="array" ref="FN164">IFERROR(MATCH(TRUE,INDEX($B$14:$B$117&gt;=FM164,0),0),"")</f>
        <v>1</v>
      </c>
      <c r="FO164" s="194">
        <f t="shared" ca="1" si="208"/>
        <v>3.2000000000000006E-3</v>
      </c>
      <c r="FR164" s="194">
        <f t="shared" si="209"/>
        <v>0</v>
      </c>
      <c r="FS164" s="19" t="e">
        <f ca="1"/>
        <v>#N/A</v>
      </c>
      <c r="FT164" s="208" t="e">
        <f t="shared" ca="1" si="210"/>
        <v>#N/A</v>
      </c>
      <c r="FU164" s="207"/>
      <c r="FV164" s="194"/>
      <c r="FW164" s="198" cm="1">
        <f t="array" ref="FW164">IFERROR(MATCH(TRUE,INDEX($B$14:$B$117&gt;=FV164,0),0),"")</f>
        <v>1</v>
      </c>
      <c r="FX164" s="194">
        <f t="shared" ca="1" si="211"/>
        <v>3.2000000000000006E-3</v>
      </c>
      <c r="GA164" s="194">
        <f t="shared" si="212"/>
        <v>0</v>
      </c>
      <c r="GB164" s="19" t="e">
        <f ca="1"/>
        <v>#N/A</v>
      </c>
      <c r="GC164" s="208" t="e">
        <f t="shared" ca="1" si="213"/>
        <v>#N/A</v>
      </c>
    </row>
    <row r="165" spans="6:185" x14ac:dyDescent="0.2">
      <c r="F165" s="207"/>
      <c r="G165" s="194"/>
      <c r="H165" s="198" cm="1">
        <f t="array" ref="H165">IFERROR(MATCH(TRUE,INDEX($B$14:$B$117&gt;=G165,0),0),"")</f>
        <v>1</v>
      </c>
      <c r="I165" s="194">
        <f t="shared" ca="1" si="158"/>
        <v>3.2000000000000006E-3</v>
      </c>
      <c r="L165" s="194">
        <f t="shared" si="214"/>
        <v>0</v>
      </c>
      <c r="M165" s="19">
        <f ca="1"/>
        <v>0</v>
      </c>
      <c r="N165" s="208">
        <f t="shared" ca="1" si="215"/>
        <v>0</v>
      </c>
      <c r="O165" s="207"/>
      <c r="P165" s="194"/>
      <c r="Q165" s="198" cm="1">
        <f t="array" ref="Q165">IFERROR(MATCH(TRUE,INDEX($B$14:$B$117&gt;=P165,0),0),"")</f>
        <v>1</v>
      </c>
      <c r="R165" s="194">
        <f t="shared" ca="1" si="159"/>
        <v>3.2000000000000006E-3</v>
      </c>
      <c r="U165" s="194">
        <f t="shared" si="216"/>
        <v>0</v>
      </c>
      <c r="V165" s="19">
        <f ca="1"/>
        <v>0</v>
      </c>
      <c r="W165" s="208">
        <f t="shared" ca="1" si="217"/>
        <v>0</v>
      </c>
      <c r="X165" s="207"/>
      <c r="Y165" s="194"/>
      <c r="Z165" s="198" cm="1">
        <f t="array" ref="Z165">IFERROR(MATCH(TRUE,INDEX($B$14:$B$117&gt;=Y165,0),0),"")</f>
        <v>1</v>
      </c>
      <c r="AA165" s="194">
        <f t="shared" ca="1" si="160"/>
        <v>3.2000000000000006E-3</v>
      </c>
      <c r="AD165" s="194">
        <f t="shared" si="161"/>
        <v>0</v>
      </c>
      <c r="AE165" s="19">
        <f ca="1"/>
        <v>0</v>
      </c>
      <c r="AF165" s="208">
        <f t="shared" ca="1" si="162"/>
        <v>0</v>
      </c>
      <c r="AG165" s="207"/>
      <c r="AH165" s="194"/>
      <c r="AI165" s="198" cm="1">
        <f t="array" ref="AI165">IFERROR(MATCH(TRUE,INDEX($B$14:$B$117&gt;=AH165,0),0),"")</f>
        <v>1</v>
      </c>
      <c r="AJ165" s="194">
        <f t="shared" ca="1" si="163"/>
        <v>3.2000000000000006E-3</v>
      </c>
      <c r="AM165" s="194">
        <f t="shared" si="164"/>
        <v>0</v>
      </c>
      <c r="AN165" s="19">
        <f ca="1"/>
        <v>0</v>
      </c>
      <c r="AO165" s="208">
        <f t="shared" ca="1" si="165"/>
        <v>0</v>
      </c>
      <c r="AP165" s="207"/>
      <c r="AQ165" s="194"/>
      <c r="AR165" s="198" cm="1">
        <f t="array" ref="AR165">IFERROR(MATCH(TRUE,INDEX($B$14:$B$117&gt;=AQ165,0),0),"")</f>
        <v>1</v>
      </c>
      <c r="AS165" s="194">
        <f t="shared" ca="1" si="166"/>
        <v>3.2000000000000006E-3</v>
      </c>
      <c r="AV165" s="194">
        <f t="shared" si="167"/>
        <v>0</v>
      </c>
      <c r="AW165" s="19">
        <f ca="1"/>
        <v>0</v>
      </c>
      <c r="AX165" s="208">
        <f t="shared" ca="1" si="168"/>
        <v>0</v>
      </c>
      <c r="AY165" s="207"/>
      <c r="AZ165" s="194"/>
      <c r="BA165" s="198" cm="1">
        <f t="array" ref="BA165">IFERROR(MATCH(TRUE,INDEX($B$14:$B$117&gt;=AZ165,0),0),"")</f>
        <v>1</v>
      </c>
      <c r="BB165" s="194">
        <f t="shared" ca="1" si="169"/>
        <v>3.2000000000000006E-3</v>
      </c>
      <c r="BE165" s="194">
        <f t="shared" si="170"/>
        <v>0</v>
      </c>
      <c r="BF165" s="19">
        <f ca="1"/>
        <v>0</v>
      </c>
      <c r="BG165" s="208">
        <f t="shared" ca="1" si="171"/>
        <v>0</v>
      </c>
      <c r="BH165" s="207"/>
      <c r="BI165" s="194"/>
      <c r="BJ165" s="198" cm="1">
        <f t="array" ref="BJ165">IFERROR(MATCH(TRUE,INDEX($B$14:$B$117&gt;=BI165,0),0),"")</f>
        <v>1</v>
      </c>
      <c r="BK165" s="194">
        <f t="shared" ca="1" si="172"/>
        <v>3.2000000000000006E-3</v>
      </c>
      <c r="BN165" s="194">
        <f t="shared" si="173"/>
        <v>0</v>
      </c>
      <c r="BO165" s="19">
        <f ca="1"/>
        <v>0</v>
      </c>
      <c r="BP165" s="208">
        <f t="shared" ca="1" si="174"/>
        <v>0</v>
      </c>
      <c r="BQ165" s="207"/>
      <c r="BR165" s="194"/>
      <c r="BS165" s="198" cm="1">
        <f t="array" ref="BS165">IFERROR(MATCH(TRUE,INDEX($B$14:$B$117&gt;=BR165,0),0),"")</f>
        <v>1</v>
      </c>
      <c r="BT165" s="194">
        <f t="shared" ca="1" si="175"/>
        <v>3.2000000000000006E-3</v>
      </c>
      <c r="BW165" s="194">
        <f t="shared" si="176"/>
        <v>0</v>
      </c>
      <c r="BX165" s="19">
        <f ca="1"/>
        <v>0</v>
      </c>
      <c r="BY165" s="208">
        <f t="shared" ca="1" si="177"/>
        <v>0</v>
      </c>
      <c r="BZ165" s="207"/>
      <c r="CA165" s="194"/>
      <c r="CB165" s="198" cm="1">
        <f t="array" ref="CB165">IFERROR(MATCH(TRUE,INDEX($B$14:$B$117&gt;=CA165,0),0),"")</f>
        <v>1</v>
      </c>
      <c r="CC165" s="194">
        <f t="shared" ca="1" si="178"/>
        <v>3.2000000000000006E-3</v>
      </c>
      <c r="CF165" s="194">
        <f t="shared" si="179"/>
        <v>0</v>
      </c>
      <c r="CG165" s="19">
        <f ca="1"/>
        <v>0</v>
      </c>
      <c r="CH165" s="208">
        <f t="shared" ca="1" si="180"/>
        <v>0</v>
      </c>
      <c r="CI165" s="207"/>
      <c r="CJ165" s="194"/>
      <c r="CK165" s="198" cm="1">
        <f t="array" ref="CK165">IFERROR(MATCH(TRUE,INDEX($B$14:$B$117&gt;=CJ165,0),0),"")</f>
        <v>1</v>
      </c>
      <c r="CL165" s="194">
        <f t="shared" ca="1" si="181"/>
        <v>3.2000000000000006E-3</v>
      </c>
      <c r="CO165" s="194">
        <f t="shared" si="182"/>
        <v>0</v>
      </c>
      <c r="CP165" s="19">
        <f ca="1"/>
        <v>0</v>
      </c>
      <c r="CQ165" s="208">
        <f t="shared" ca="1" si="183"/>
        <v>0</v>
      </c>
      <c r="CR165" s="207"/>
      <c r="CS165" s="194"/>
      <c r="CT165" s="198" cm="1">
        <f t="array" ref="CT165">IFERROR(MATCH(TRUE,INDEX($B$14:$B$117&gt;=CS165,0),0),"")</f>
        <v>1</v>
      </c>
      <c r="CU165" s="194">
        <f t="shared" ca="1" si="184"/>
        <v>3.2000000000000006E-3</v>
      </c>
      <c r="CX165" s="194">
        <f t="shared" si="185"/>
        <v>0</v>
      </c>
      <c r="CY165" s="19" t="e">
        <f ca="1"/>
        <v>#N/A</v>
      </c>
      <c r="CZ165" s="208" t="e">
        <f t="shared" ca="1" si="186"/>
        <v>#N/A</v>
      </c>
      <c r="DA165" s="207"/>
      <c r="DB165" s="194"/>
      <c r="DC165" s="198" cm="1">
        <f t="array" ref="DC165">IFERROR(MATCH(TRUE,INDEX($B$14:$B$117&gt;=DB165,0),0),"")</f>
        <v>1</v>
      </c>
      <c r="DD165" s="194">
        <f t="shared" ca="1" si="187"/>
        <v>3.2000000000000006E-3</v>
      </c>
      <c r="DG165" s="194">
        <f t="shared" si="188"/>
        <v>0</v>
      </c>
      <c r="DH165" s="19" t="e">
        <f ca="1"/>
        <v>#N/A</v>
      </c>
      <c r="DI165" s="208" t="e">
        <f t="shared" ca="1" si="189"/>
        <v>#N/A</v>
      </c>
      <c r="DJ165" s="207"/>
      <c r="DK165" s="194"/>
      <c r="DL165" s="198" cm="1">
        <f t="array" ref="DL165">IFERROR(MATCH(TRUE,INDEX($B$14:$B$117&gt;=DK165,0),0),"")</f>
        <v>1</v>
      </c>
      <c r="DM165" s="194">
        <f t="shared" ca="1" si="190"/>
        <v>3.2000000000000006E-3</v>
      </c>
      <c r="DP165" s="194">
        <f t="shared" si="191"/>
        <v>0</v>
      </c>
      <c r="DQ165" s="19" t="e">
        <f ca="1"/>
        <v>#N/A</v>
      </c>
      <c r="DR165" s="208" t="e">
        <f t="shared" ca="1" si="192"/>
        <v>#N/A</v>
      </c>
      <c r="DS165" s="207"/>
      <c r="DT165" s="194"/>
      <c r="DU165" s="198" cm="1">
        <f t="array" ref="DU165">IFERROR(MATCH(TRUE,INDEX($B$14:$B$117&gt;=DT165,0),0),"")</f>
        <v>1</v>
      </c>
      <c r="DV165" s="194">
        <f t="shared" ca="1" si="193"/>
        <v>3.2000000000000006E-3</v>
      </c>
      <c r="DY165" s="194">
        <f t="shared" si="194"/>
        <v>0</v>
      </c>
      <c r="DZ165" s="19" t="e">
        <f ca="1"/>
        <v>#N/A</v>
      </c>
      <c r="EA165" s="208" t="e">
        <f t="shared" ca="1" si="195"/>
        <v>#N/A</v>
      </c>
      <c r="EB165" s="207"/>
      <c r="EC165" s="194"/>
      <c r="ED165" s="198" cm="1">
        <f t="array" ref="ED165">IFERROR(MATCH(TRUE,INDEX($B$14:$B$117&gt;=EC165,0),0),"")</f>
        <v>1</v>
      </c>
      <c r="EE165" s="194">
        <f t="shared" ca="1" si="196"/>
        <v>3.2000000000000006E-3</v>
      </c>
      <c r="EH165" s="194">
        <f t="shared" si="197"/>
        <v>0</v>
      </c>
      <c r="EI165" s="19" t="e">
        <f ca="1"/>
        <v>#N/A</v>
      </c>
      <c r="EJ165" s="208" t="e">
        <f t="shared" ca="1" si="198"/>
        <v>#N/A</v>
      </c>
      <c r="EK165" s="207"/>
      <c r="EL165" s="194"/>
      <c r="EM165" s="198" cm="1">
        <f t="array" ref="EM165">IFERROR(MATCH(TRUE,INDEX($B$14:$B$117&gt;=EL165,0),0),"")</f>
        <v>1</v>
      </c>
      <c r="EN165" s="194">
        <f t="shared" ca="1" si="199"/>
        <v>3.2000000000000006E-3</v>
      </c>
      <c r="EQ165" s="194">
        <f t="shared" si="200"/>
        <v>0</v>
      </c>
      <c r="ER165" s="19" t="e">
        <f ca="1"/>
        <v>#N/A</v>
      </c>
      <c r="ES165" s="208" t="e">
        <f t="shared" ca="1" si="201"/>
        <v>#N/A</v>
      </c>
      <c r="ET165" s="207"/>
      <c r="EU165" s="194"/>
      <c r="EV165" s="198" cm="1">
        <f t="array" ref="EV165">IFERROR(MATCH(TRUE,INDEX($B$14:$B$117&gt;=EU165,0),0),"")</f>
        <v>1</v>
      </c>
      <c r="EW165" s="194">
        <f t="shared" ca="1" si="202"/>
        <v>3.2000000000000006E-3</v>
      </c>
      <c r="EZ165" s="194">
        <f t="shared" si="203"/>
        <v>0</v>
      </c>
      <c r="FA165" s="19" t="e">
        <f ca="1"/>
        <v>#N/A</v>
      </c>
      <c r="FB165" s="208" t="e">
        <f t="shared" ca="1" si="204"/>
        <v>#N/A</v>
      </c>
      <c r="FC165" s="207"/>
      <c r="FD165" s="194"/>
      <c r="FE165" s="198" cm="1">
        <f t="array" ref="FE165">IFERROR(MATCH(TRUE,INDEX($B$14:$B$117&gt;=FD165,0),0),"")</f>
        <v>1</v>
      </c>
      <c r="FF165" s="194">
        <f t="shared" ca="1" si="205"/>
        <v>3.2000000000000006E-3</v>
      </c>
      <c r="FI165" s="194">
        <f t="shared" si="206"/>
        <v>0</v>
      </c>
      <c r="FJ165" s="19" t="e">
        <f ca="1"/>
        <v>#N/A</v>
      </c>
      <c r="FK165" s="208" t="e">
        <f t="shared" ca="1" si="207"/>
        <v>#N/A</v>
      </c>
      <c r="FL165" s="207"/>
      <c r="FM165" s="194"/>
      <c r="FN165" s="198" cm="1">
        <f t="array" ref="FN165">IFERROR(MATCH(TRUE,INDEX($B$14:$B$117&gt;=FM165,0),0),"")</f>
        <v>1</v>
      </c>
      <c r="FO165" s="194">
        <f t="shared" ca="1" si="208"/>
        <v>3.2000000000000006E-3</v>
      </c>
      <c r="FR165" s="194">
        <f t="shared" si="209"/>
        <v>0</v>
      </c>
      <c r="FS165" s="19" t="e">
        <f ca="1"/>
        <v>#N/A</v>
      </c>
      <c r="FT165" s="208" t="e">
        <f t="shared" ca="1" si="210"/>
        <v>#N/A</v>
      </c>
      <c r="FU165" s="207"/>
      <c r="FV165" s="194"/>
      <c r="FW165" s="198" cm="1">
        <f t="array" ref="FW165">IFERROR(MATCH(TRUE,INDEX($B$14:$B$117&gt;=FV165,0),0),"")</f>
        <v>1</v>
      </c>
      <c r="FX165" s="194">
        <f t="shared" ca="1" si="211"/>
        <v>3.2000000000000006E-3</v>
      </c>
      <c r="GA165" s="194">
        <f t="shared" si="212"/>
        <v>0</v>
      </c>
      <c r="GB165" s="19" t="e">
        <f ca="1"/>
        <v>#N/A</v>
      </c>
      <c r="GC165" s="208" t="e">
        <f t="shared" ca="1" si="213"/>
        <v>#N/A</v>
      </c>
    </row>
    <row r="166" spans="6:185" x14ac:dyDescent="0.2">
      <c r="F166" s="207"/>
      <c r="G166" s="194"/>
      <c r="H166" s="198" cm="1">
        <f t="array" ref="H166">IFERROR(MATCH(TRUE,INDEX($B$14:$B$117&gt;=G166,0),0),"")</f>
        <v>1</v>
      </c>
      <c r="I166" s="194">
        <f t="shared" ca="1" si="158"/>
        <v>3.2000000000000006E-3</v>
      </c>
      <c r="L166" s="194">
        <f t="shared" si="214"/>
        <v>0</v>
      </c>
      <c r="M166" s="19">
        <f ca="1"/>
        <v>0</v>
      </c>
      <c r="N166" s="208">
        <f t="shared" ca="1" si="215"/>
        <v>0</v>
      </c>
      <c r="O166" s="207"/>
      <c r="P166" s="194"/>
      <c r="Q166" s="198" cm="1">
        <f t="array" ref="Q166">IFERROR(MATCH(TRUE,INDEX($B$14:$B$117&gt;=P166,0),0),"")</f>
        <v>1</v>
      </c>
      <c r="R166" s="194">
        <f t="shared" ca="1" si="159"/>
        <v>3.2000000000000006E-3</v>
      </c>
      <c r="U166" s="194">
        <f t="shared" si="216"/>
        <v>0</v>
      </c>
      <c r="V166" s="19">
        <f ca="1"/>
        <v>0</v>
      </c>
      <c r="W166" s="208">
        <f t="shared" ca="1" si="217"/>
        <v>0</v>
      </c>
      <c r="X166" s="207"/>
      <c r="Y166" s="194"/>
      <c r="Z166" s="198" cm="1">
        <f t="array" ref="Z166">IFERROR(MATCH(TRUE,INDEX($B$14:$B$117&gt;=Y166,0),0),"")</f>
        <v>1</v>
      </c>
      <c r="AA166" s="194">
        <f t="shared" ca="1" si="160"/>
        <v>3.2000000000000006E-3</v>
      </c>
      <c r="AD166" s="194">
        <f t="shared" si="161"/>
        <v>0</v>
      </c>
      <c r="AE166" s="19">
        <f ca="1"/>
        <v>0</v>
      </c>
      <c r="AF166" s="208">
        <f t="shared" ca="1" si="162"/>
        <v>0</v>
      </c>
      <c r="AG166" s="207"/>
      <c r="AH166" s="194"/>
      <c r="AI166" s="198" cm="1">
        <f t="array" ref="AI166">IFERROR(MATCH(TRUE,INDEX($B$14:$B$117&gt;=AH166,0),0),"")</f>
        <v>1</v>
      </c>
      <c r="AJ166" s="194">
        <f t="shared" ca="1" si="163"/>
        <v>3.2000000000000006E-3</v>
      </c>
      <c r="AM166" s="194">
        <f t="shared" si="164"/>
        <v>0</v>
      </c>
      <c r="AN166" s="19">
        <f ca="1"/>
        <v>0</v>
      </c>
      <c r="AO166" s="208">
        <f t="shared" ca="1" si="165"/>
        <v>0</v>
      </c>
      <c r="AP166" s="207"/>
      <c r="AQ166" s="194"/>
      <c r="AR166" s="198" cm="1">
        <f t="array" ref="AR166">IFERROR(MATCH(TRUE,INDEX($B$14:$B$117&gt;=AQ166,0),0),"")</f>
        <v>1</v>
      </c>
      <c r="AS166" s="194">
        <f t="shared" ca="1" si="166"/>
        <v>3.2000000000000006E-3</v>
      </c>
      <c r="AV166" s="194">
        <f t="shared" si="167"/>
        <v>0</v>
      </c>
      <c r="AW166" s="19">
        <f ca="1"/>
        <v>0</v>
      </c>
      <c r="AX166" s="208">
        <f t="shared" ca="1" si="168"/>
        <v>0</v>
      </c>
      <c r="AY166" s="207"/>
      <c r="AZ166" s="194"/>
      <c r="BA166" s="198" cm="1">
        <f t="array" ref="BA166">IFERROR(MATCH(TRUE,INDEX($B$14:$B$117&gt;=AZ166,0),0),"")</f>
        <v>1</v>
      </c>
      <c r="BB166" s="194">
        <f t="shared" ca="1" si="169"/>
        <v>3.2000000000000006E-3</v>
      </c>
      <c r="BE166" s="194">
        <f t="shared" si="170"/>
        <v>0</v>
      </c>
      <c r="BF166" s="19">
        <f ca="1"/>
        <v>0</v>
      </c>
      <c r="BG166" s="208">
        <f t="shared" ca="1" si="171"/>
        <v>0</v>
      </c>
      <c r="BH166" s="207"/>
      <c r="BI166" s="194"/>
      <c r="BJ166" s="198" cm="1">
        <f t="array" ref="BJ166">IFERROR(MATCH(TRUE,INDEX($B$14:$B$117&gt;=BI166,0),0),"")</f>
        <v>1</v>
      </c>
      <c r="BK166" s="194">
        <f t="shared" ca="1" si="172"/>
        <v>3.2000000000000006E-3</v>
      </c>
      <c r="BN166" s="194">
        <f t="shared" si="173"/>
        <v>0</v>
      </c>
      <c r="BO166" s="19">
        <f ca="1"/>
        <v>0</v>
      </c>
      <c r="BP166" s="208">
        <f t="shared" ca="1" si="174"/>
        <v>0</v>
      </c>
      <c r="BQ166" s="207"/>
      <c r="BR166" s="194"/>
      <c r="BS166" s="198" cm="1">
        <f t="array" ref="BS166">IFERROR(MATCH(TRUE,INDEX($B$14:$B$117&gt;=BR166,0),0),"")</f>
        <v>1</v>
      </c>
      <c r="BT166" s="194">
        <f t="shared" ca="1" si="175"/>
        <v>3.2000000000000006E-3</v>
      </c>
      <c r="BW166" s="194">
        <f t="shared" si="176"/>
        <v>0</v>
      </c>
      <c r="BX166" s="19">
        <f ca="1"/>
        <v>0</v>
      </c>
      <c r="BY166" s="208">
        <f t="shared" ca="1" si="177"/>
        <v>0</v>
      </c>
      <c r="BZ166" s="207"/>
      <c r="CA166" s="194"/>
      <c r="CB166" s="198" cm="1">
        <f t="array" ref="CB166">IFERROR(MATCH(TRUE,INDEX($B$14:$B$117&gt;=CA166,0),0),"")</f>
        <v>1</v>
      </c>
      <c r="CC166" s="194">
        <f t="shared" ca="1" si="178"/>
        <v>3.2000000000000006E-3</v>
      </c>
      <c r="CF166" s="194">
        <f t="shared" si="179"/>
        <v>0</v>
      </c>
      <c r="CG166" s="19">
        <f ca="1"/>
        <v>0</v>
      </c>
      <c r="CH166" s="208">
        <f t="shared" ca="1" si="180"/>
        <v>0</v>
      </c>
      <c r="CI166" s="207"/>
      <c r="CJ166" s="194"/>
      <c r="CK166" s="198" cm="1">
        <f t="array" ref="CK166">IFERROR(MATCH(TRUE,INDEX($B$14:$B$117&gt;=CJ166,0),0),"")</f>
        <v>1</v>
      </c>
      <c r="CL166" s="194">
        <f t="shared" ca="1" si="181"/>
        <v>3.2000000000000006E-3</v>
      </c>
      <c r="CO166" s="194">
        <f t="shared" si="182"/>
        <v>0</v>
      </c>
      <c r="CP166" s="19">
        <f ca="1"/>
        <v>0</v>
      </c>
      <c r="CQ166" s="208">
        <f t="shared" ca="1" si="183"/>
        <v>0</v>
      </c>
      <c r="CR166" s="207"/>
      <c r="CS166" s="194"/>
      <c r="CT166" s="198" cm="1">
        <f t="array" ref="CT166">IFERROR(MATCH(TRUE,INDEX($B$14:$B$117&gt;=CS166,0),0),"")</f>
        <v>1</v>
      </c>
      <c r="CU166" s="194">
        <f t="shared" ca="1" si="184"/>
        <v>3.2000000000000006E-3</v>
      </c>
      <c r="CX166" s="194">
        <f t="shared" si="185"/>
        <v>0</v>
      </c>
      <c r="CY166" s="19" t="e">
        <f ca="1"/>
        <v>#N/A</v>
      </c>
      <c r="CZ166" s="208" t="e">
        <f t="shared" ca="1" si="186"/>
        <v>#N/A</v>
      </c>
      <c r="DA166" s="207"/>
      <c r="DB166" s="194"/>
      <c r="DC166" s="198" cm="1">
        <f t="array" ref="DC166">IFERROR(MATCH(TRUE,INDEX($B$14:$B$117&gt;=DB166,0),0),"")</f>
        <v>1</v>
      </c>
      <c r="DD166" s="194">
        <f t="shared" ca="1" si="187"/>
        <v>3.2000000000000006E-3</v>
      </c>
      <c r="DG166" s="194">
        <f t="shared" si="188"/>
        <v>0</v>
      </c>
      <c r="DH166" s="19" t="e">
        <f ca="1"/>
        <v>#N/A</v>
      </c>
      <c r="DI166" s="208" t="e">
        <f t="shared" ca="1" si="189"/>
        <v>#N/A</v>
      </c>
      <c r="DJ166" s="207"/>
      <c r="DK166" s="194"/>
      <c r="DL166" s="198" cm="1">
        <f t="array" ref="DL166">IFERROR(MATCH(TRUE,INDEX($B$14:$B$117&gt;=DK166,0),0),"")</f>
        <v>1</v>
      </c>
      <c r="DM166" s="194">
        <f t="shared" ca="1" si="190"/>
        <v>3.2000000000000006E-3</v>
      </c>
      <c r="DP166" s="194">
        <f t="shared" si="191"/>
        <v>0</v>
      </c>
      <c r="DQ166" s="19" t="e">
        <f ca="1"/>
        <v>#N/A</v>
      </c>
      <c r="DR166" s="208" t="e">
        <f t="shared" ca="1" si="192"/>
        <v>#N/A</v>
      </c>
      <c r="DS166" s="207"/>
      <c r="DT166" s="194"/>
      <c r="DU166" s="198" cm="1">
        <f t="array" ref="DU166">IFERROR(MATCH(TRUE,INDEX($B$14:$B$117&gt;=DT166,0),0),"")</f>
        <v>1</v>
      </c>
      <c r="DV166" s="194">
        <f t="shared" ca="1" si="193"/>
        <v>3.2000000000000006E-3</v>
      </c>
      <c r="DY166" s="194">
        <f t="shared" si="194"/>
        <v>0</v>
      </c>
      <c r="DZ166" s="19" t="e">
        <f ca="1"/>
        <v>#N/A</v>
      </c>
      <c r="EA166" s="208" t="e">
        <f t="shared" ca="1" si="195"/>
        <v>#N/A</v>
      </c>
      <c r="EB166" s="207"/>
      <c r="EC166" s="194"/>
      <c r="ED166" s="198" cm="1">
        <f t="array" ref="ED166">IFERROR(MATCH(TRUE,INDEX($B$14:$B$117&gt;=EC166,0),0),"")</f>
        <v>1</v>
      </c>
      <c r="EE166" s="194">
        <f t="shared" ca="1" si="196"/>
        <v>3.2000000000000006E-3</v>
      </c>
      <c r="EH166" s="194">
        <f t="shared" si="197"/>
        <v>0</v>
      </c>
      <c r="EI166" s="19" t="e">
        <f ca="1"/>
        <v>#N/A</v>
      </c>
      <c r="EJ166" s="208" t="e">
        <f t="shared" ca="1" si="198"/>
        <v>#N/A</v>
      </c>
      <c r="EK166" s="207"/>
      <c r="EL166" s="194"/>
      <c r="EM166" s="198" cm="1">
        <f t="array" ref="EM166">IFERROR(MATCH(TRUE,INDEX($B$14:$B$117&gt;=EL166,0),0),"")</f>
        <v>1</v>
      </c>
      <c r="EN166" s="194">
        <f t="shared" ca="1" si="199"/>
        <v>3.2000000000000006E-3</v>
      </c>
      <c r="EQ166" s="194">
        <f t="shared" si="200"/>
        <v>0</v>
      </c>
      <c r="ER166" s="19" t="e">
        <f ca="1"/>
        <v>#N/A</v>
      </c>
      <c r="ES166" s="208" t="e">
        <f t="shared" ca="1" si="201"/>
        <v>#N/A</v>
      </c>
      <c r="ET166" s="207"/>
      <c r="EU166" s="194"/>
      <c r="EV166" s="198" cm="1">
        <f t="array" ref="EV166">IFERROR(MATCH(TRUE,INDEX($B$14:$B$117&gt;=EU166,0),0),"")</f>
        <v>1</v>
      </c>
      <c r="EW166" s="194">
        <f t="shared" ca="1" si="202"/>
        <v>3.2000000000000006E-3</v>
      </c>
      <c r="EZ166" s="194">
        <f t="shared" si="203"/>
        <v>0</v>
      </c>
      <c r="FA166" s="19" t="e">
        <f ca="1"/>
        <v>#N/A</v>
      </c>
      <c r="FB166" s="208" t="e">
        <f t="shared" ca="1" si="204"/>
        <v>#N/A</v>
      </c>
      <c r="FC166" s="207"/>
      <c r="FD166" s="194"/>
      <c r="FE166" s="198" cm="1">
        <f t="array" ref="FE166">IFERROR(MATCH(TRUE,INDEX($B$14:$B$117&gt;=FD166,0),0),"")</f>
        <v>1</v>
      </c>
      <c r="FF166" s="194">
        <f t="shared" ca="1" si="205"/>
        <v>3.2000000000000006E-3</v>
      </c>
      <c r="FI166" s="194">
        <f t="shared" si="206"/>
        <v>0</v>
      </c>
      <c r="FJ166" s="19" t="e">
        <f ca="1"/>
        <v>#N/A</v>
      </c>
      <c r="FK166" s="208" t="e">
        <f t="shared" ca="1" si="207"/>
        <v>#N/A</v>
      </c>
      <c r="FL166" s="207"/>
      <c r="FM166" s="194"/>
      <c r="FN166" s="198" cm="1">
        <f t="array" ref="FN166">IFERROR(MATCH(TRUE,INDEX($B$14:$B$117&gt;=FM166,0),0),"")</f>
        <v>1</v>
      </c>
      <c r="FO166" s="194">
        <f t="shared" ca="1" si="208"/>
        <v>3.2000000000000006E-3</v>
      </c>
      <c r="FR166" s="194">
        <f t="shared" si="209"/>
        <v>0</v>
      </c>
      <c r="FS166" s="19" t="e">
        <f ca="1"/>
        <v>#N/A</v>
      </c>
      <c r="FT166" s="208" t="e">
        <f t="shared" ca="1" si="210"/>
        <v>#N/A</v>
      </c>
      <c r="FU166" s="207"/>
      <c r="FV166" s="194"/>
      <c r="FW166" s="198" cm="1">
        <f t="array" ref="FW166">IFERROR(MATCH(TRUE,INDEX($B$14:$B$117&gt;=FV166,0),0),"")</f>
        <v>1</v>
      </c>
      <c r="FX166" s="194">
        <f t="shared" ca="1" si="211"/>
        <v>3.2000000000000006E-3</v>
      </c>
      <c r="GA166" s="194">
        <f t="shared" si="212"/>
        <v>0</v>
      </c>
      <c r="GB166" s="19" t="e">
        <f ca="1"/>
        <v>#N/A</v>
      </c>
      <c r="GC166" s="208" t="e">
        <f t="shared" ca="1" si="213"/>
        <v>#N/A</v>
      </c>
    </row>
    <row r="167" spans="6:185" x14ac:dyDescent="0.2">
      <c r="F167" s="207"/>
      <c r="G167" s="194"/>
      <c r="H167" s="198" cm="1">
        <f t="array" ref="H167">IFERROR(MATCH(TRUE,INDEX($B$14:$B$117&gt;=G167,0),0),"")</f>
        <v>1</v>
      </c>
      <c r="I167" s="194">
        <f t="shared" ca="1" si="158"/>
        <v>3.2000000000000006E-3</v>
      </c>
      <c r="L167" s="194">
        <f t="shared" si="214"/>
        <v>0</v>
      </c>
      <c r="M167" s="19">
        <f ca="1"/>
        <v>0</v>
      </c>
      <c r="N167" s="208">
        <f t="shared" ca="1" si="215"/>
        <v>0</v>
      </c>
      <c r="O167" s="207"/>
      <c r="P167" s="194"/>
      <c r="Q167" s="198" cm="1">
        <f t="array" ref="Q167">IFERROR(MATCH(TRUE,INDEX($B$14:$B$117&gt;=P167,0),0),"")</f>
        <v>1</v>
      </c>
      <c r="R167" s="194">
        <f t="shared" ca="1" si="159"/>
        <v>3.2000000000000006E-3</v>
      </c>
      <c r="U167" s="194">
        <f t="shared" si="216"/>
        <v>0</v>
      </c>
      <c r="V167" s="19">
        <f ca="1"/>
        <v>0</v>
      </c>
      <c r="W167" s="208">
        <f t="shared" ca="1" si="217"/>
        <v>0</v>
      </c>
      <c r="X167" s="207"/>
      <c r="Y167" s="194"/>
      <c r="Z167" s="198" cm="1">
        <f t="array" ref="Z167">IFERROR(MATCH(TRUE,INDEX($B$14:$B$117&gt;=Y167,0),0),"")</f>
        <v>1</v>
      </c>
      <c r="AA167" s="194">
        <f t="shared" ca="1" si="160"/>
        <v>3.2000000000000006E-3</v>
      </c>
      <c r="AD167" s="194">
        <f t="shared" si="161"/>
        <v>0</v>
      </c>
      <c r="AE167" s="19">
        <f ca="1"/>
        <v>0</v>
      </c>
      <c r="AF167" s="208">
        <f t="shared" ca="1" si="162"/>
        <v>0</v>
      </c>
      <c r="AG167" s="207"/>
      <c r="AH167" s="194"/>
      <c r="AI167" s="198" cm="1">
        <f t="array" ref="AI167">IFERROR(MATCH(TRUE,INDEX($B$14:$B$117&gt;=AH167,0),0),"")</f>
        <v>1</v>
      </c>
      <c r="AJ167" s="194">
        <f t="shared" ca="1" si="163"/>
        <v>3.2000000000000006E-3</v>
      </c>
      <c r="AM167" s="194">
        <f t="shared" si="164"/>
        <v>0</v>
      </c>
      <c r="AN167" s="19">
        <f ca="1"/>
        <v>0</v>
      </c>
      <c r="AO167" s="208">
        <f t="shared" ca="1" si="165"/>
        <v>0</v>
      </c>
      <c r="AP167" s="207"/>
      <c r="AQ167" s="194"/>
      <c r="AR167" s="198" cm="1">
        <f t="array" ref="AR167">IFERROR(MATCH(TRUE,INDEX($B$14:$B$117&gt;=AQ167,0),0),"")</f>
        <v>1</v>
      </c>
      <c r="AS167" s="194">
        <f t="shared" ca="1" si="166"/>
        <v>3.2000000000000006E-3</v>
      </c>
      <c r="AV167" s="194">
        <f t="shared" si="167"/>
        <v>0</v>
      </c>
      <c r="AW167" s="19">
        <f ca="1"/>
        <v>0</v>
      </c>
      <c r="AX167" s="208">
        <f t="shared" ca="1" si="168"/>
        <v>0</v>
      </c>
      <c r="AY167" s="207"/>
      <c r="AZ167" s="194"/>
      <c r="BA167" s="198" cm="1">
        <f t="array" ref="BA167">IFERROR(MATCH(TRUE,INDEX($B$14:$B$117&gt;=AZ167,0),0),"")</f>
        <v>1</v>
      </c>
      <c r="BB167" s="194">
        <f t="shared" ca="1" si="169"/>
        <v>3.2000000000000006E-3</v>
      </c>
      <c r="BE167" s="194">
        <f t="shared" si="170"/>
        <v>0</v>
      </c>
      <c r="BF167" s="19">
        <f ca="1"/>
        <v>0</v>
      </c>
      <c r="BG167" s="208">
        <f t="shared" ca="1" si="171"/>
        <v>0</v>
      </c>
      <c r="BH167" s="207"/>
      <c r="BI167" s="194"/>
      <c r="BJ167" s="198" cm="1">
        <f t="array" ref="BJ167">IFERROR(MATCH(TRUE,INDEX($B$14:$B$117&gt;=BI167,0),0),"")</f>
        <v>1</v>
      </c>
      <c r="BK167" s="194">
        <f t="shared" ca="1" si="172"/>
        <v>3.2000000000000006E-3</v>
      </c>
      <c r="BN167" s="194">
        <f t="shared" si="173"/>
        <v>0</v>
      </c>
      <c r="BO167" s="19">
        <f ca="1"/>
        <v>0</v>
      </c>
      <c r="BP167" s="208">
        <f t="shared" ca="1" si="174"/>
        <v>0</v>
      </c>
      <c r="BQ167" s="207"/>
      <c r="BR167" s="194"/>
      <c r="BS167" s="198" cm="1">
        <f t="array" ref="BS167">IFERROR(MATCH(TRUE,INDEX($B$14:$B$117&gt;=BR167,0),0),"")</f>
        <v>1</v>
      </c>
      <c r="BT167" s="194">
        <f t="shared" ca="1" si="175"/>
        <v>3.2000000000000006E-3</v>
      </c>
      <c r="BW167" s="194">
        <f t="shared" si="176"/>
        <v>0</v>
      </c>
      <c r="BX167" s="19">
        <f ca="1"/>
        <v>0</v>
      </c>
      <c r="BY167" s="208">
        <f t="shared" ca="1" si="177"/>
        <v>0</v>
      </c>
      <c r="BZ167" s="207"/>
      <c r="CA167" s="194"/>
      <c r="CB167" s="198" cm="1">
        <f t="array" ref="CB167">IFERROR(MATCH(TRUE,INDEX($B$14:$B$117&gt;=CA167,0),0),"")</f>
        <v>1</v>
      </c>
      <c r="CC167" s="194">
        <f t="shared" ca="1" si="178"/>
        <v>3.2000000000000006E-3</v>
      </c>
      <c r="CF167" s="194">
        <f t="shared" si="179"/>
        <v>0</v>
      </c>
      <c r="CG167" s="19">
        <f ca="1"/>
        <v>0</v>
      </c>
      <c r="CH167" s="208">
        <f t="shared" ca="1" si="180"/>
        <v>0</v>
      </c>
      <c r="CI167" s="207"/>
      <c r="CJ167" s="194"/>
      <c r="CK167" s="198" cm="1">
        <f t="array" ref="CK167">IFERROR(MATCH(TRUE,INDEX($B$14:$B$117&gt;=CJ167,0),0),"")</f>
        <v>1</v>
      </c>
      <c r="CL167" s="194">
        <f t="shared" ca="1" si="181"/>
        <v>3.2000000000000006E-3</v>
      </c>
      <c r="CO167" s="194">
        <f t="shared" si="182"/>
        <v>0</v>
      </c>
      <c r="CP167" s="19">
        <f ca="1"/>
        <v>0</v>
      </c>
      <c r="CQ167" s="208">
        <f t="shared" ca="1" si="183"/>
        <v>0</v>
      </c>
      <c r="CR167" s="207"/>
      <c r="CS167" s="194"/>
      <c r="CT167" s="198" cm="1">
        <f t="array" ref="CT167">IFERROR(MATCH(TRUE,INDEX($B$14:$B$117&gt;=CS167,0),0),"")</f>
        <v>1</v>
      </c>
      <c r="CU167" s="194">
        <f t="shared" ca="1" si="184"/>
        <v>3.2000000000000006E-3</v>
      </c>
      <c r="CX167" s="194">
        <f t="shared" si="185"/>
        <v>0</v>
      </c>
      <c r="CY167" s="19" t="e">
        <f ca="1"/>
        <v>#N/A</v>
      </c>
      <c r="CZ167" s="208" t="e">
        <f t="shared" ca="1" si="186"/>
        <v>#N/A</v>
      </c>
      <c r="DA167" s="207"/>
      <c r="DB167" s="194"/>
      <c r="DC167" s="198" cm="1">
        <f t="array" ref="DC167">IFERROR(MATCH(TRUE,INDEX($B$14:$B$117&gt;=DB167,0),0),"")</f>
        <v>1</v>
      </c>
      <c r="DD167" s="194">
        <f t="shared" ca="1" si="187"/>
        <v>3.2000000000000006E-3</v>
      </c>
      <c r="DG167" s="194">
        <f t="shared" si="188"/>
        <v>0</v>
      </c>
      <c r="DH167" s="19" t="e">
        <f ca="1"/>
        <v>#N/A</v>
      </c>
      <c r="DI167" s="208" t="e">
        <f t="shared" ca="1" si="189"/>
        <v>#N/A</v>
      </c>
      <c r="DJ167" s="207"/>
      <c r="DK167" s="194"/>
      <c r="DL167" s="198" cm="1">
        <f t="array" ref="DL167">IFERROR(MATCH(TRUE,INDEX($B$14:$B$117&gt;=DK167,0),0),"")</f>
        <v>1</v>
      </c>
      <c r="DM167" s="194">
        <f t="shared" ca="1" si="190"/>
        <v>3.2000000000000006E-3</v>
      </c>
      <c r="DP167" s="194">
        <f t="shared" si="191"/>
        <v>0</v>
      </c>
      <c r="DQ167" s="19" t="e">
        <f ca="1"/>
        <v>#N/A</v>
      </c>
      <c r="DR167" s="208" t="e">
        <f t="shared" ca="1" si="192"/>
        <v>#N/A</v>
      </c>
      <c r="DS167" s="207"/>
      <c r="DT167" s="194"/>
      <c r="DU167" s="198" cm="1">
        <f t="array" ref="DU167">IFERROR(MATCH(TRUE,INDEX($B$14:$B$117&gt;=DT167,0),0),"")</f>
        <v>1</v>
      </c>
      <c r="DV167" s="194">
        <f t="shared" ca="1" si="193"/>
        <v>3.2000000000000006E-3</v>
      </c>
      <c r="DY167" s="194">
        <f t="shared" si="194"/>
        <v>0</v>
      </c>
      <c r="DZ167" s="19" t="e">
        <f ca="1"/>
        <v>#N/A</v>
      </c>
      <c r="EA167" s="208" t="e">
        <f t="shared" ca="1" si="195"/>
        <v>#N/A</v>
      </c>
      <c r="EB167" s="207"/>
      <c r="EC167" s="194"/>
      <c r="ED167" s="198" cm="1">
        <f t="array" ref="ED167">IFERROR(MATCH(TRUE,INDEX($B$14:$B$117&gt;=EC167,0),0),"")</f>
        <v>1</v>
      </c>
      <c r="EE167" s="194">
        <f t="shared" ca="1" si="196"/>
        <v>3.2000000000000006E-3</v>
      </c>
      <c r="EH167" s="194">
        <f t="shared" si="197"/>
        <v>0</v>
      </c>
      <c r="EI167" s="19" t="e">
        <f ca="1"/>
        <v>#N/A</v>
      </c>
      <c r="EJ167" s="208" t="e">
        <f t="shared" ca="1" si="198"/>
        <v>#N/A</v>
      </c>
      <c r="EK167" s="207"/>
      <c r="EL167" s="194"/>
      <c r="EM167" s="198" cm="1">
        <f t="array" ref="EM167">IFERROR(MATCH(TRUE,INDEX($B$14:$B$117&gt;=EL167,0),0),"")</f>
        <v>1</v>
      </c>
      <c r="EN167" s="194">
        <f t="shared" ca="1" si="199"/>
        <v>3.2000000000000006E-3</v>
      </c>
      <c r="EQ167" s="194">
        <f t="shared" si="200"/>
        <v>0</v>
      </c>
      <c r="ER167" s="19" t="e">
        <f ca="1"/>
        <v>#N/A</v>
      </c>
      <c r="ES167" s="208" t="e">
        <f t="shared" ca="1" si="201"/>
        <v>#N/A</v>
      </c>
      <c r="ET167" s="207"/>
      <c r="EU167" s="194"/>
      <c r="EV167" s="198" cm="1">
        <f t="array" ref="EV167">IFERROR(MATCH(TRUE,INDEX($B$14:$B$117&gt;=EU167,0),0),"")</f>
        <v>1</v>
      </c>
      <c r="EW167" s="194">
        <f t="shared" ca="1" si="202"/>
        <v>3.2000000000000006E-3</v>
      </c>
      <c r="EZ167" s="194">
        <f t="shared" si="203"/>
        <v>0</v>
      </c>
      <c r="FA167" s="19" t="e">
        <f ca="1"/>
        <v>#N/A</v>
      </c>
      <c r="FB167" s="208" t="e">
        <f t="shared" ca="1" si="204"/>
        <v>#N/A</v>
      </c>
      <c r="FC167" s="207"/>
      <c r="FD167" s="194"/>
      <c r="FE167" s="198" cm="1">
        <f t="array" ref="FE167">IFERROR(MATCH(TRUE,INDEX($B$14:$B$117&gt;=FD167,0),0),"")</f>
        <v>1</v>
      </c>
      <c r="FF167" s="194">
        <f t="shared" ca="1" si="205"/>
        <v>3.2000000000000006E-3</v>
      </c>
      <c r="FI167" s="194">
        <f t="shared" si="206"/>
        <v>0</v>
      </c>
      <c r="FJ167" s="19" t="e">
        <f ca="1"/>
        <v>#N/A</v>
      </c>
      <c r="FK167" s="208" t="e">
        <f t="shared" ca="1" si="207"/>
        <v>#N/A</v>
      </c>
      <c r="FL167" s="207"/>
      <c r="FM167" s="194"/>
      <c r="FN167" s="198" cm="1">
        <f t="array" ref="FN167">IFERROR(MATCH(TRUE,INDEX($B$14:$B$117&gt;=FM167,0),0),"")</f>
        <v>1</v>
      </c>
      <c r="FO167" s="194">
        <f t="shared" ca="1" si="208"/>
        <v>3.2000000000000006E-3</v>
      </c>
      <c r="FR167" s="194">
        <f t="shared" si="209"/>
        <v>0</v>
      </c>
      <c r="FS167" s="19" t="e">
        <f ca="1"/>
        <v>#N/A</v>
      </c>
      <c r="FT167" s="208" t="e">
        <f t="shared" ca="1" si="210"/>
        <v>#N/A</v>
      </c>
      <c r="FU167" s="207"/>
      <c r="FV167" s="194"/>
      <c r="FW167" s="198" cm="1">
        <f t="array" ref="FW167">IFERROR(MATCH(TRUE,INDEX($B$14:$B$117&gt;=FV167,0),0),"")</f>
        <v>1</v>
      </c>
      <c r="FX167" s="194">
        <f t="shared" ca="1" si="211"/>
        <v>3.2000000000000006E-3</v>
      </c>
      <c r="GA167" s="194">
        <f t="shared" si="212"/>
        <v>0</v>
      </c>
      <c r="GB167" s="19" t="e">
        <f ca="1"/>
        <v>#N/A</v>
      </c>
      <c r="GC167" s="208" t="e">
        <f t="shared" ca="1" si="213"/>
        <v>#N/A</v>
      </c>
    </row>
    <row r="168" spans="6:185" x14ac:dyDescent="0.2">
      <c r="F168" s="207"/>
      <c r="G168" s="194"/>
      <c r="H168" s="198" cm="1">
        <f t="array" ref="H168">IFERROR(MATCH(TRUE,INDEX($B$14:$B$117&gt;=G168,0),0),"")</f>
        <v>1</v>
      </c>
      <c r="I168" s="194">
        <f t="shared" ca="1" si="158"/>
        <v>3.2000000000000006E-3</v>
      </c>
      <c r="L168" s="194">
        <f t="shared" si="214"/>
        <v>0</v>
      </c>
      <c r="M168" s="19">
        <f ca="1"/>
        <v>0</v>
      </c>
      <c r="N168" s="208">
        <f t="shared" ca="1" si="215"/>
        <v>0</v>
      </c>
      <c r="O168" s="207"/>
      <c r="P168" s="194"/>
      <c r="Q168" s="198" cm="1">
        <f t="array" ref="Q168">IFERROR(MATCH(TRUE,INDEX($B$14:$B$117&gt;=P168,0),0),"")</f>
        <v>1</v>
      </c>
      <c r="R168" s="194">
        <f t="shared" ca="1" si="159"/>
        <v>3.2000000000000006E-3</v>
      </c>
      <c r="U168" s="194">
        <f t="shared" si="216"/>
        <v>0</v>
      </c>
      <c r="V168" s="19">
        <f ca="1"/>
        <v>0</v>
      </c>
      <c r="W168" s="208">
        <f t="shared" ca="1" si="217"/>
        <v>0</v>
      </c>
      <c r="X168" s="207"/>
      <c r="Y168" s="194"/>
      <c r="Z168" s="198" cm="1">
        <f t="array" ref="Z168">IFERROR(MATCH(TRUE,INDEX($B$14:$B$117&gt;=Y168,0),0),"")</f>
        <v>1</v>
      </c>
      <c r="AA168" s="194">
        <f t="shared" ca="1" si="160"/>
        <v>3.2000000000000006E-3</v>
      </c>
      <c r="AD168" s="194">
        <f t="shared" si="161"/>
        <v>0</v>
      </c>
      <c r="AE168" s="19">
        <f ca="1"/>
        <v>0</v>
      </c>
      <c r="AF168" s="208">
        <f t="shared" ca="1" si="162"/>
        <v>0</v>
      </c>
      <c r="AG168" s="207"/>
      <c r="AH168" s="194"/>
      <c r="AI168" s="198" cm="1">
        <f t="array" ref="AI168">IFERROR(MATCH(TRUE,INDEX($B$14:$B$117&gt;=AH168,0),0),"")</f>
        <v>1</v>
      </c>
      <c r="AJ168" s="194">
        <f t="shared" ca="1" si="163"/>
        <v>3.2000000000000006E-3</v>
      </c>
      <c r="AM168" s="194">
        <f t="shared" si="164"/>
        <v>0</v>
      </c>
      <c r="AN168" s="19">
        <f ca="1"/>
        <v>0</v>
      </c>
      <c r="AO168" s="208">
        <f t="shared" ca="1" si="165"/>
        <v>0</v>
      </c>
      <c r="AP168" s="207"/>
      <c r="AQ168" s="194"/>
      <c r="AR168" s="198" cm="1">
        <f t="array" ref="AR168">IFERROR(MATCH(TRUE,INDEX($B$14:$B$117&gt;=AQ168,0),0),"")</f>
        <v>1</v>
      </c>
      <c r="AS168" s="194">
        <f t="shared" ca="1" si="166"/>
        <v>3.2000000000000006E-3</v>
      </c>
      <c r="AV168" s="194">
        <f t="shared" si="167"/>
        <v>0</v>
      </c>
      <c r="AW168" s="19">
        <f ca="1"/>
        <v>0</v>
      </c>
      <c r="AX168" s="208">
        <f t="shared" ca="1" si="168"/>
        <v>0</v>
      </c>
      <c r="AY168" s="207"/>
      <c r="AZ168" s="194"/>
      <c r="BA168" s="198" cm="1">
        <f t="array" ref="BA168">IFERROR(MATCH(TRUE,INDEX($B$14:$B$117&gt;=AZ168,0),0),"")</f>
        <v>1</v>
      </c>
      <c r="BB168" s="194">
        <f t="shared" ca="1" si="169"/>
        <v>3.2000000000000006E-3</v>
      </c>
      <c r="BE168" s="194">
        <f t="shared" si="170"/>
        <v>0</v>
      </c>
      <c r="BF168" s="19">
        <f ca="1"/>
        <v>0</v>
      </c>
      <c r="BG168" s="208">
        <f t="shared" ca="1" si="171"/>
        <v>0</v>
      </c>
      <c r="BH168" s="207"/>
      <c r="BI168" s="194"/>
      <c r="BJ168" s="198" cm="1">
        <f t="array" ref="BJ168">IFERROR(MATCH(TRUE,INDEX($B$14:$B$117&gt;=BI168,0),0),"")</f>
        <v>1</v>
      </c>
      <c r="BK168" s="194">
        <f t="shared" ca="1" si="172"/>
        <v>3.2000000000000006E-3</v>
      </c>
      <c r="BN168" s="194">
        <f t="shared" si="173"/>
        <v>0</v>
      </c>
      <c r="BO168" s="19">
        <f ca="1"/>
        <v>0</v>
      </c>
      <c r="BP168" s="208">
        <f t="shared" ca="1" si="174"/>
        <v>0</v>
      </c>
      <c r="BQ168" s="207"/>
      <c r="BR168" s="194"/>
      <c r="BS168" s="198" cm="1">
        <f t="array" ref="BS168">IFERROR(MATCH(TRUE,INDEX($B$14:$B$117&gt;=BR168,0),0),"")</f>
        <v>1</v>
      </c>
      <c r="BT168" s="194">
        <f t="shared" ca="1" si="175"/>
        <v>3.2000000000000006E-3</v>
      </c>
      <c r="BW168" s="194">
        <f t="shared" si="176"/>
        <v>0</v>
      </c>
      <c r="BX168" s="19">
        <f ca="1"/>
        <v>0</v>
      </c>
      <c r="BY168" s="208">
        <f t="shared" ca="1" si="177"/>
        <v>0</v>
      </c>
      <c r="BZ168" s="207"/>
      <c r="CA168" s="194"/>
      <c r="CB168" s="198" cm="1">
        <f t="array" ref="CB168">IFERROR(MATCH(TRUE,INDEX($B$14:$B$117&gt;=CA168,0),0),"")</f>
        <v>1</v>
      </c>
      <c r="CC168" s="194">
        <f t="shared" ca="1" si="178"/>
        <v>3.2000000000000006E-3</v>
      </c>
      <c r="CF168" s="194">
        <f t="shared" si="179"/>
        <v>0</v>
      </c>
      <c r="CG168" s="19">
        <f ca="1"/>
        <v>0</v>
      </c>
      <c r="CH168" s="208">
        <f t="shared" ca="1" si="180"/>
        <v>0</v>
      </c>
      <c r="CI168" s="207"/>
      <c r="CJ168" s="194"/>
      <c r="CK168" s="198" cm="1">
        <f t="array" ref="CK168">IFERROR(MATCH(TRUE,INDEX($B$14:$B$117&gt;=CJ168,0),0),"")</f>
        <v>1</v>
      </c>
      <c r="CL168" s="194">
        <f t="shared" ca="1" si="181"/>
        <v>3.2000000000000006E-3</v>
      </c>
      <c r="CO168" s="194">
        <f t="shared" si="182"/>
        <v>0</v>
      </c>
      <c r="CP168" s="19">
        <f ca="1"/>
        <v>0</v>
      </c>
      <c r="CQ168" s="208">
        <f t="shared" ca="1" si="183"/>
        <v>0</v>
      </c>
      <c r="CR168" s="207"/>
      <c r="CS168" s="194"/>
      <c r="CT168" s="198" cm="1">
        <f t="array" ref="CT168">IFERROR(MATCH(TRUE,INDEX($B$14:$B$117&gt;=CS168,0),0),"")</f>
        <v>1</v>
      </c>
      <c r="CU168" s="194">
        <f t="shared" ca="1" si="184"/>
        <v>3.2000000000000006E-3</v>
      </c>
      <c r="CX168" s="194">
        <f t="shared" si="185"/>
        <v>0</v>
      </c>
      <c r="CY168" s="19" t="e">
        <f ca="1"/>
        <v>#N/A</v>
      </c>
      <c r="CZ168" s="208" t="e">
        <f t="shared" ca="1" si="186"/>
        <v>#N/A</v>
      </c>
      <c r="DA168" s="207"/>
      <c r="DB168" s="194"/>
      <c r="DC168" s="198" cm="1">
        <f t="array" ref="DC168">IFERROR(MATCH(TRUE,INDEX($B$14:$B$117&gt;=DB168,0),0),"")</f>
        <v>1</v>
      </c>
      <c r="DD168" s="194">
        <f t="shared" ca="1" si="187"/>
        <v>3.2000000000000006E-3</v>
      </c>
      <c r="DG168" s="194">
        <f t="shared" si="188"/>
        <v>0</v>
      </c>
      <c r="DH168" s="19" t="e">
        <f ca="1"/>
        <v>#N/A</v>
      </c>
      <c r="DI168" s="208" t="e">
        <f t="shared" ca="1" si="189"/>
        <v>#N/A</v>
      </c>
      <c r="DJ168" s="207"/>
      <c r="DK168" s="194"/>
      <c r="DL168" s="198" cm="1">
        <f t="array" ref="DL168">IFERROR(MATCH(TRUE,INDEX($B$14:$B$117&gt;=DK168,0),0),"")</f>
        <v>1</v>
      </c>
      <c r="DM168" s="194">
        <f t="shared" ca="1" si="190"/>
        <v>3.2000000000000006E-3</v>
      </c>
      <c r="DP168" s="194">
        <f t="shared" si="191"/>
        <v>0</v>
      </c>
      <c r="DQ168" s="19" t="e">
        <f ca="1"/>
        <v>#N/A</v>
      </c>
      <c r="DR168" s="208" t="e">
        <f t="shared" ca="1" si="192"/>
        <v>#N/A</v>
      </c>
      <c r="DS168" s="207"/>
      <c r="DT168" s="194"/>
      <c r="DU168" s="198" cm="1">
        <f t="array" ref="DU168">IFERROR(MATCH(TRUE,INDEX($B$14:$B$117&gt;=DT168,0),0),"")</f>
        <v>1</v>
      </c>
      <c r="DV168" s="194">
        <f t="shared" ca="1" si="193"/>
        <v>3.2000000000000006E-3</v>
      </c>
      <c r="DY168" s="194">
        <f t="shared" si="194"/>
        <v>0</v>
      </c>
      <c r="DZ168" s="19" t="e">
        <f ca="1"/>
        <v>#N/A</v>
      </c>
      <c r="EA168" s="208" t="e">
        <f t="shared" ca="1" si="195"/>
        <v>#N/A</v>
      </c>
      <c r="EB168" s="207"/>
      <c r="EC168" s="194"/>
      <c r="ED168" s="198" cm="1">
        <f t="array" ref="ED168">IFERROR(MATCH(TRUE,INDEX($B$14:$B$117&gt;=EC168,0),0),"")</f>
        <v>1</v>
      </c>
      <c r="EE168" s="194">
        <f t="shared" ca="1" si="196"/>
        <v>3.2000000000000006E-3</v>
      </c>
      <c r="EH168" s="194">
        <f t="shared" si="197"/>
        <v>0</v>
      </c>
      <c r="EI168" s="19" t="e">
        <f ca="1"/>
        <v>#N/A</v>
      </c>
      <c r="EJ168" s="208" t="e">
        <f t="shared" ca="1" si="198"/>
        <v>#N/A</v>
      </c>
      <c r="EK168" s="207"/>
      <c r="EL168" s="194"/>
      <c r="EM168" s="198" cm="1">
        <f t="array" ref="EM168">IFERROR(MATCH(TRUE,INDEX($B$14:$B$117&gt;=EL168,0),0),"")</f>
        <v>1</v>
      </c>
      <c r="EN168" s="194">
        <f t="shared" ca="1" si="199"/>
        <v>3.2000000000000006E-3</v>
      </c>
      <c r="EQ168" s="194">
        <f t="shared" si="200"/>
        <v>0</v>
      </c>
      <c r="ER168" s="19" t="e">
        <f ca="1"/>
        <v>#N/A</v>
      </c>
      <c r="ES168" s="208" t="e">
        <f t="shared" ca="1" si="201"/>
        <v>#N/A</v>
      </c>
      <c r="ET168" s="207"/>
      <c r="EU168" s="194"/>
      <c r="EV168" s="198" cm="1">
        <f t="array" ref="EV168">IFERROR(MATCH(TRUE,INDEX($B$14:$B$117&gt;=EU168,0),0),"")</f>
        <v>1</v>
      </c>
      <c r="EW168" s="194">
        <f t="shared" ca="1" si="202"/>
        <v>3.2000000000000006E-3</v>
      </c>
      <c r="EZ168" s="194">
        <f t="shared" si="203"/>
        <v>0</v>
      </c>
      <c r="FA168" s="19" t="e">
        <f ca="1"/>
        <v>#N/A</v>
      </c>
      <c r="FB168" s="208" t="e">
        <f t="shared" ca="1" si="204"/>
        <v>#N/A</v>
      </c>
      <c r="FC168" s="207"/>
      <c r="FD168" s="194"/>
      <c r="FE168" s="198" cm="1">
        <f t="array" ref="FE168">IFERROR(MATCH(TRUE,INDEX($B$14:$B$117&gt;=FD168,0),0),"")</f>
        <v>1</v>
      </c>
      <c r="FF168" s="194">
        <f t="shared" ca="1" si="205"/>
        <v>3.2000000000000006E-3</v>
      </c>
      <c r="FI168" s="194">
        <f t="shared" si="206"/>
        <v>0</v>
      </c>
      <c r="FJ168" s="19" t="e">
        <f ca="1"/>
        <v>#N/A</v>
      </c>
      <c r="FK168" s="208" t="e">
        <f t="shared" ca="1" si="207"/>
        <v>#N/A</v>
      </c>
      <c r="FL168" s="207"/>
      <c r="FM168" s="194"/>
      <c r="FN168" s="198" cm="1">
        <f t="array" ref="FN168">IFERROR(MATCH(TRUE,INDEX($B$14:$B$117&gt;=FM168,0),0),"")</f>
        <v>1</v>
      </c>
      <c r="FO168" s="194">
        <f t="shared" ca="1" si="208"/>
        <v>3.2000000000000006E-3</v>
      </c>
      <c r="FR168" s="194">
        <f t="shared" si="209"/>
        <v>0</v>
      </c>
      <c r="FS168" s="19" t="e">
        <f ca="1"/>
        <v>#N/A</v>
      </c>
      <c r="FT168" s="208" t="e">
        <f t="shared" ca="1" si="210"/>
        <v>#N/A</v>
      </c>
      <c r="FU168" s="207"/>
      <c r="FV168" s="194"/>
      <c r="FW168" s="198" cm="1">
        <f t="array" ref="FW168">IFERROR(MATCH(TRUE,INDEX($B$14:$B$117&gt;=FV168,0),0),"")</f>
        <v>1</v>
      </c>
      <c r="FX168" s="194">
        <f t="shared" ca="1" si="211"/>
        <v>3.2000000000000006E-3</v>
      </c>
      <c r="GA168" s="194">
        <f t="shared" si="212"/>
        <v>0</v>
      </c>
      <c r="GB168" s="19" t="e">
        <f ca="1"/>
        <v>#N/A</v>
      </c>
      <c r="GC168" s="208" t="e">
        <f t="shared" ca="1" si="213"/>
        <v>#N/A</v>
      </c>
    </row>
    <row r="169" spans="6:185" x14ac:dyDescent="0.2">
      <c r="F169" s="207"/>
      <c r="G169" s="194"/>
      <c r="H169" s="198" cm="1">
        <f t="array" ref="H169">IFERROR(MATCH(TRUE,INDEX($B$14:$B$117&gt;=G169,0),0),"")</f>
        <v>1</v>
      </c>
      <c r="I169" s="194">
        <f t="shared" ca="1" si="158"/>
        <v>3.2000000000000006E-3</v>
      </c>
      <c r="L169" s="194">
        <f t="shared" si="214"/>
        <v>0</v>
      </c>
      <c r="M169" s="19">
        <f ca="1"/>
        <v>0</v>
      </c>
      <c r="N169" s="208">
        <f t="shared" ca="1" si="215"/>
        <v>0</v>
      </c>
      <c r="O169" s="207"/>
      <c r="P169" s="194"/>
      <c r="Q169" s="198" cm="1">
        <f t="array" ref="Q169">IFERROR(MATCH(TRUE,INDEX($B$14:$B$117&gt;=P169,0),0),"")</f>
        <v>1</v>
      </c>
      <c r="R169" s="194">
        <f t="shared" ca="1" si="159"/>
        <v>3.2000000000000006E-3</v>
      </c>
      <c r="U169" s="194">
        <f t="shared" si="216"/>
        <v>0</v>
      </c>
      <c r="V169" s="19">
        <f ca="1"/>
        <v>0</v>
      </c>
      <c r="W169" s="208">
        <f t="shared" ca="1" si="217"/>
        <v>0</v>
      </c>
      <c r="X169" s="207"/>
      <c r="Y169" s="194"/>
      <c r="Z169" s="198" cm="1">
        <f t="array" ref="Z169">IFERROR(MATCH(TRUE,INDEX($B$14:$B$117&gt;=Y169,0),0),"")</f>
        <v>1</v>
      </c>
      <c r="AA169" s="194">
        <f t="shared" ca="1" si="160"/>
        <v>3.2000000000000006E-3</v>
      </c>
      <c r="AD169" s="194">
        <f t="shared" si="161"/>
        <v>0</v>
      </c>
      <c r="AE169" s="19">
        <f ca="1"/>
        <v>0</v>
      </c>
      <c r="AF169" s="208">
        <f t="shared" ca="1" si="162"/>
        <v>0</v>
      </c>
      <c r="AG169" s="207"/>
      <c r="AH169" s="194"/>
      <c r="AI169" s="198" cm="1">
        <f t="array" ref="AI169">IFERROR(MATCH(TRUE,INDEX($B$14:$B$117&gt;=AH169,0),0),"")</f>
        <v>1</v>
      </c>
      <c r="AJ169" s="194">
        <f t="shared" ca="1" si="163"/>
        <v>3.2000000000000006E-3</v>
      </c>
      <c r="AM169" s="194">
        <f t="shared" si="164"/>
        <v>0</v>
      </c>
      <c r="AN169" s="19">
        <f ca="1"/>
        <v>0</v>
      </c>
      <c r="AO169" s="208">
        <f t="shared" ca="1" si="165"/>
        <v>0</v>
      </c>
      <c r="AP169" s="207"/>
      <c r="AQ169" s="194"/>
      <c r="AR169" s="198" cm="1">
        <f t="array" ref="AR169">IFERROR(MATCH(TRUE,INDEX($B$14:$B$117&gt;=AQ169,0),0),"")</f>
        <v>1</v>
      </c>
      <c r="AS169" s="194">
        <f t="shared" ca="1" si="166"/>
        <v>3.2000000000000006E-3</v>
      </c>
      <c r="AV169" s="194">
        <f t="shared" si="167"/>
        <v>0</v>
      </c>
      <c r="AW169" s="19">
        <f ca="1"/>
        <v>0</v>
      </c>
      <c r="AX169" s="208">
        <f t="shared" ca="1" si="168"/>
        <v>0</v>
      </c>
      <c r="AY169" s="207"/>
      <c r="AZ169" s="194"/>
      <c r="BA169" s="198" cm="1">
        <f t="array" ref="BA169">IFERROR(MATCH(TRUE,INDEX($B$14:$B$117&gt;=AZ169,0),0),"")</f>
        <v>1</v>
      </c>
      <c r="BB169" s="194">
        <f t="shared" ca="1" si="169"/>
        <v>3.2000000000000006E-3</v>
      </c>
      <c r="BE169" s="194">
        <f t="shared" si="170"/>
        <v>0</v>
      </c>
      <c r="BF169" s="19">
        <f ca="1"/>
        <v>0</v>
      </c>
      <c r="BG169" s="208">
        <f t="shared" ca="1" si="171"/>
        <v>0</v>
      </c>
      <c r="BH169" s="207"/>
      <c r="BI169" s="194"/>
      <c r="BJ169" s="198" cm="1">
        <f t="array" ref="BJ169">IFERROR(MATCH(TRUE,INDEX($B$14:$B$117&gt;=BI169,0),0),"")</f>
        <v>1</v>
      </c>
      <c r="BK169" s="194">
        <f t="shared" ca="1" si="172"/>
        <v>3.2000000000000006E-3</v>
      </c>
      <c r="BN169" s="194">
        <f t="shared" si="173"/>
        <v>0</v>
      </c>
      <c r="BO169" s="19">
        <f ca="1"/>
        <v>0</v>
      </c>
      <c r="BP169" s="208">
        <f t="shared" ca="1" si="174"/>
        <v>0</v>
      </c>
      <c r="BQ169" s="207"/>
      <c r="BR169" s="194"/>
      <c r="BS169" s="198" cm="1">
        <f t="array" ref="BS169">IFERROR(MATCH(TRUE,INDEX($B$14:$B$117&gt;=BR169,0),0),"")</f>
        <v>1</v>
      </c>
      <c r="BT169" s="194">
        <f t="shared" ca="1" si="175"/>
        <v>3.2000000000000006E-3</v>
      </c>
      <c r="BW169" s="194">
        <f t="shared" si="176"/>
        <v>0</v>
      </c>
      <c r="BX169" s="19">
        <f ca="1"/>
        <v>0</v>
      </c>
      <c r="BY169" s="208">
        <f t="shared" ca="1" si="177"/>
        <v>0</v>
      </c>
      <c r="BZ169" s="207"/>
      <c r="CA169" s="194"/>
      <c r="CB169" s="198" cm="1">
        <f t="array" ref="CB169">IFERROR(MATCH(TRUE,INDEX($B$14:$B$117&gt;=CA169,0),0),"")</f>
        <v>1</v>
      </c>
      <c r="CC169" s="194">
        <f t="shared" ca="1" si="178"/>
        <v>3.2000000000000006E-3</v>
      </c>
      <c r="CF169" s="194">
        <f t="shared" si="179"/>
        <v>0</v>
      </c>
      <c r="CG169" s="19">
        <f ca="1"/>
        <v>0</v>
      </c>
      <c r="CH169" s="208">
        <f t="shared" ca="1" si="180"/>
        <v>0</v>
      </c>
      <c r="CI169" s="207"/>
      <c r="CJ169" s="194"/>
      <c r="CK169" s="198" cm="1">
        <f t="array" ref="CK169">IFERROR(MATCH(TRUE,INDEX($B$14:$B$117&gt;=CJ169,0),0),"")</f>
        <v>1</v>
      </c>
      <c r="CL169" s="194">
        <f t="shared" ca="1" si="181"/>
        <v>3.2000000000000006E-3</v>
      </c>
      <c r="CO169" s="194">
        <f t="shared" si="182"/>
        <v>0</v>
      </c>
      <c r="CP169" s="19">
        <f ca="1"/>
        <v>0</v>
      </c>
      <c r="CQ169" s="208">
        <f t="shared" ca="1" si="183"/>
        <v>0</v>
      </c>
      <c r="CR169" s="207"/>
      <c r="CS169" s="194"/>
      <c r="CT169" s="198" cm="1">
        <f t="array" ref="CT169">IFERROR(MATCH(TRUE,INDEX($B$14:$B$117&gt;=CS169,0),0),"")</f>
        <v>1</v>
      </c>
      <c r="CU169" s="194">
        <f t="shared" ca="1" si="184"/>
        <v>3.2000000000000006E-3</v>
      </c>
      <c r="CX169" s="194">
        <f t="shared" si="185"/>
        <v>0</v>
      </c>
      <c r="CY169" s="19" t="e">
        <f ca="1"/>
        <v>#N/A</v>
      </c>
      <c r="CZ169" s="208" t="e">
        <f t="shared" ca="1" si="186"/>
        <v>#N/A</v>
      </c>
      <c r="DA169" s="207"/>
      <c r="DB169" s="194"/>
      <c r="DC169" s="198" cm="1">
        <f t="array" ref="DC169">IFERROR(MATCH(TRUE,INDEX($B$14:$B$117&gt;=DB169,0),0),"")</f>
        <v>1</v>
      </c>
      <c r="DD169" s="194">
        <f t="shared" ca="1" si="187"/>
        <v>3.2000000000000006E-3</v>
      </c>
      <c r="DG169" s="194">
        <f t="shared" si="188"/>
        <v>0</v>
      </c>
      <c r="DH169" s="19" t="e">
        <f ca="1"/>
        <v>#N/A</v>
      </c>
      <c r="DI169" s="208" t="e">
        <f t="shared" ca="1" si="189"/>
        <v>#N/A</v>
      </c>
      <c r="DJ169" s="207"/>
      <c r="DK169" s="194"/>
      <c r="DL169" s="198" cm="1">
        <f t="array" ref="DL169">IFERROR(MATCH(TRUE,INDEX($B$14:$B$117&gt;=DK169,0),0),"")</f>
        <v>1</v>
      </c>
      <c r="DM169" s="194">
        <f t="shared" ca="1" si="190"/>
        <v>3.2000000000000006E-3</v>
      </c>
      <c r="DP169" s="194">
        <f t="shared" si="191"/>
        <v>0</v>
      </c>
      <c r="DQ169" s="19" t="e">
        <f ca="1"/>
        <v>#N/A</v>
      </c>
      <c r="DR169" s="208" t="e">
        <f t="shared" ca="1" si="192"/>
        <v>#N/A</v>
      </c>
      <c r="DS169" s="207"/>
      <c r="DT169" s="194"/>
      <c r="DU169" s="198" cm="1">
        <f t="array" ref="DU169">IFERROR(MATCH(TRUE,INDEX($B$14:$B$117&gt;=DT169,0),0),"")</f>
        <v>1</v>
      </c>
      <c r="DV169" s="194">
        <f t="shared" ca="1" si="193"/>
        <v>3.2000000000000006E-3</v>
      </c>
      <c r="DY169" s="194">
        <f t="shared" si="194"/>
        <v>0</v>
      </c>
      <c r="DZ169" s="19" t="e">
        <f ca="1"/>
        <v>#N/A</v>
      </c>
      <c r="EA169" s="208" t="e">
        <f t="shared" ca="1" si="195"/>
        <v>#N/A</v>
      </c>
      <c r="EB169" s="207"/>
      <c r="EC169" s="194"/>
      <c r="ED169" s="198" cm="1">
        <f t="array" ref="ED169">IFERROR(MATCH(TRUE,INDEX($B$14:$B$117&gt;=EC169,0),0),"")</f>
        <v>1</v>
      </c>
      <c r="EE169" s="194">
        <f t="shared" ca="1" si="196"/>
        <v>3.2000000000000006E-3</v>
      </c>
      <c r="EH169" s="194">
        <f t="shared" si="197"/>
        <v>0</v>
      </c>
      <c r="EI169" s="19" t="e">
        <f ca="1"/>
        <v>#N/A</v>
      </c>
      <c r="EJ169" s="208" t="e">
        <f t="shared" ca="1" si="198"/>
        <v>#N/A</v>
      </c>
      <c r="EK169" s="207"/>
      <c r="EL169" s="194"/>
      <c r="EM169" s="198" cm="1">
        <f t="array" ref="EM169">IFERROR(MATCH(TRUE,INDEX($B$14:$B$117&gt;=EL169,0),0),"")</f>
        <v>1</v>
      </c>
      <c r="EN169" s="194">
        <f t="shared" ca="1" si="199"/>
        <v>3.2000000000000006E-3</v>
      </c>
      <c r="EQ169" s="194">
        <f t="shared" si="200"/>
        <v>0</v>
      </c>
      <c r="ER169" s="19" t="e">
        <f ca="1"/>
        <v>#N/A</v>
      </c>
      <c r="ES169" s="208" t="e">
        <f t="shared" ca="1" si="201"/>
        <v>#N/A</v>
      </c>
      <c r="ET169" s="207"/>
      <c r="EU169" s="194"/>
      <c r="EV169" s="198" cm="1">
        <f t="array" ref="EV169">IFERROR(MATCH(TRUE,INDEX($B$14:$B$117&gt;=EU169,0),0),"")</f>
        <v>1</v>
      </c>
      <c r="EW169" s="194">
        <f t="shared" ca="1" si="202"/>
        <v>3.2000000000000006E-3</v>
      </c>
      <c r="EZ169" s="194">
        <f t="shared" si="203"/>
        <v>0</v>
      </c>
      <c r="FA169" s="19" t="e">
        <f ca="1"/>
        <v>#N/A</v>
      </c>
      <c r="FB169" s="208" t="e">
        <f t="shared" ca="1" si="204"/>
        <v>#N/A</v>
      </c>
      <c r="FC169" s="207"/>
      <c r="FD169" s="194"/>
      <c r="FE169" s="198" cm="1">
        <f t="array" ref="FE169">IFERROR(MATCH(TRUE,INDEX($B$14:$B$117&gt;=FD169,0),0),"")</f>
        <v>1</v>
      </c>
      <c r="FF169" s="194">
        <f t="shared" ca="1" si="205"/>
        <v>3.2000000000000006E-3</v>
      </c>
      <c r="FI169" s="194">
        <f t="shared" si="206"/>
        <v>0</v>
      </c>
      <c r="FJ169" s="19" t="e">
        <f ca="1"/>
        <v>#N/A</v>
      </c>
      <c r="FK169" s="208" t="e">
        <f t="shared" ca="1" si="207"/>
        <v>#N/A</v>
      </c>
      <c r="FL169" s="207"/>
      <c r="FM169" s="194"/>
      <c r="FN169" s="198" cm="1">
        <f t="array" ref="FN169">IFERROR(MATCH(TRUE,INDEX($B$14:$B$117&gt;=FM169,0),0),"")</f>
        <v>1</v>
      </c>
      <c r="FO169" s="194">
        <f t="shared" ca="1" si="208"/>
        <v>3.2000000000000006E-3</v>
      </c>
      <c r="FR169" s="194">
        <f t="shared" si="209"/>
        <v>0</v>
      </c>
      <c r="FS169" s="19" t="e">
        <f ca="1"/>
        <v>#N/A</v>
      </c>
      <c r="FT169" s="208" t="e">
        <f t="shared" ca="1" si="210"/>
        <v>#N/A</v>
      </c>
      <c r="FU169" s="207"/>
      <c r="FV169" s="194"/>
      <c r="FW169" s="198" cm="1">
        <f t="array" ref="FW169">IFERROR(MATCH(TRUE,INDEX($B$14:$B$117&gt;=FV169,0),0),"")</f>
        <v>1</v>
      </c>
      <c r="FX169" s="194">
        <f t="shared" ca="1" si="211"/>
        <v>3.2000000000000006E-3</v>
      </c>
      <c r="GA169" s="194">
        <f t="shared" si="212"/>
        <v>0</v>
      </c>
      <c r="GB169" s="19" t="e">
        <f ca="1"/>
        <v>#N/A</v>
      </c>
      <c r="GC169" s="208" t="e">
        <f t="shared" ca="1" si="213"/>
        <v>#N/A</v>
      </c>
    </row>
    <row r="170" spans="6:185" x14ac:dyDescent="0.2">
      <c r="F170" s="207"/>
      <c r="G170" s="194"/>
      <c r="H170" s="198" cm="1">
        <f t="array" ref="H170">IFERROR(MATCH(TRUE,INDEX($B$14:$B$117&gt;=G170,0),0),"")</f>
        <v>1</v>
      </c>
      <c r="I170" s="194">
        <f t="shared" ca="1" si="158"/>
        <v>3.2000000000000006E-3</v>
      </c>
      <c r="L170" s="194">
        <f t="shared" si="214"/>
        <v>0</v>
      </c>
      <c r="M170" s="19">
        <f ca="1"/>
        <v>0</v>
      </c>
      <c r="N170" s="208">
        <f t="shared" ca="1" si="215"/>
        <v>0</v>
      </c>
      <c r="O170" s="207"/>
      <c r="P170" s="194"/>
      <c r="Q170" s="198" cm="1">
        <f t="array" ref="Q170">IFERROR(MATCH(TRUE,INDEX($B$14:$B$117&gt;=P170,0),0),"")</f>
        <v>1</v>
      </c>
      <c r="R170" s="194">
        <f t="shared" ca="1" si="159"/>
        <v>3.2000000000000006E-3</v>
      </c>
      <c r="U170" s="194">
        <f t="shared" si="216"/>
        <v>0</v>
      </c>
      <c r="V170" s="19">
        <f ca="1"/>
        <v>0</v>
      </c>
      <c r="W170" s="208">
        <f t="shared" ca="1" si="217"/>
        <v>0</v>
      </c>
      <c r="X170" s="207"/>
      <c r="Y170" s="194"/>
      <c r="Z170" s="198" cm="1">
        <f t="array" ref="Z170">IFERROR(MATCH(TRUE,INDEX($B$14:$B$117&gt;=Y170,0),0),"")</f>
        <v>1</v>
      </c>
      <c r="AA170" s="194">
        <f t="shared" ca="1" si="160"/>
        <v>3.2000000000000006E-3</v>
      </c>
      <c r="AD170" s="194">
        <f t="shared" si="161"/>
        <v>0</v>
      </c>
      <c r="AE170" s="19">
        <f ca="1"/>
        <v>0</v>
      </c>
      <c r="AF170" s="208">
        <f t="shared" ca="1" si="162"/>
        <v>0</v>
      </c>
      <c r="AG170" s="207"/>
      <c r="AH170" s="194"/>
      <c r="AI170" s="198" cm="1">
        <f t="array" ref="AI170">IFERROR(MATCH(TRUE,INDEX($B$14:$B$117&gt;=AH170,0),0),"")</f>
        <v>1</v>
      </c>
      <c r="AJ170" s="194">
        <f t="shared" ca="1" si="163"/>
        <v>3.2000000000000006E-3</v>
      </c>
      <c r="AM170" s="194">
        <f t="shared" si="164"/>
        <v>0</v>
      </c>
      <c r="AN170" s="19">
        <f ca="1"/>
        <v>0</v>
      </c>
      <c r="AO170" s="208">
        <f t="shared" ca="1" si="165"/>
        <v>0</v>
      </c>
      <c r="AP170" s="207"/>
      <c r="AQ170" s="194"/>
      <c r="AR170" s="198" cm="1">
        <f t="array" ref="AR170">IFERROR(MATCH(TRUE,INDEX($B$14:$B$117&gt;=AQ170,0),0),"")</f>
        <v>1</v>
      </c>
      <c r="AS170" s="194">
        <f t="shared" ca="1" si="166"/>
        <v>3.2000000000000006E-3</v>
      </c>
      <c r="AV170" s="194">
        <f t="shared" si="167"/>
        <v>0</v>
      </c>
      <c r="AW170" s="19">
        <f ca="1"/>
        <v>0</v>
      </c>
      <c r="AX170" s="208">
        <f t="shared" ca="1" si="168"/>
        <v>0</v>
      </c>
      <c r="AY170" s="207"/>
      <c r="AZ170" s="194"/>
      <c r="BA170" s="198" cm="1">
        <f t="array" ref="BA170">IFERROR(MATCH(TRUE,INDEX($B$14:$B$117&gt;=AZ170,0),0),"")</f>
        <v>1</v>
      </c>
      <c r="BB170" s="194">
        <f t="shared" ca="1" si="169"/>
        <v>3.2000000000000006E-3</v>
      </c>
      <c r="BE170" s="194">
        <f t="shared" si="170"/>
        <v>0</v>
      </c>
      <c r="BF170" s="19">
        <f ca="1"/>
        <v>0</v>
      </c>
      <c r="BG170" s="208">
        <f t="shared" ca="1" si="171"/>
        <v>0</v>
      </c>
      <c r="BH170" s="207"/>
      <c r="BI170" s="194"/>
      <c r="BJ170" s="198" cm="1">
        <f t="array" ref="BJ170">IFERROR(MATCH(TRUE,INDEX($B$14:$B$117&gt;=BI170,0),0),"")</f>
        <v>1</v>
      </c>
      <c r="BK170" s="194">
        <f t="shared" ca="1" si="172"/>
        <v>3.2000000000000006E-3</v>
      </c>
      <c r="BN170" s="194">
        <f t="shared" si="173"/>
        <v>0</v>
      </c>
      <c r="BO170" s="19">
        <f ca="1"/>
        <v>0</v>
      </c>
      <c r="BP170" s="208">
        <f t="shared" ca="1" si="174"/>
        <v>0</v>
      </c>
      <c r="BQ170" s="207"/>
      <c r="BR170" s="194"/>
      <c r="BS170" s="198" cm="1">
        <f t="array" ref="BS170">IFERROR(MATCH(TRUE,INDEX($B$14:$B$117&gt;=BR170,0),0),"")</f>
        <v>1</v>
      </c>
      <c r="BT170" s="194">
        <f t="shared" ca="1" si="175"/>
        <v>3.2000000000000006E-3</v>
      </c>
      <c r="BW170" s="194">
        <f t="shared" si="176"/>
        <v>0</v>
      </c>
      <c r="BX170" s="19">
        <f ca="1"/>
        <v>0</v>
      </c>
      <c r="BY170" s="208">
        <f t="shared" ca="1" si="177"/>
        <v>0</v>
      </c>
      <c r="BZ170" s="207"/>
      <c r="CA170" s="194"/>
      <c r="CB170" s="198" cm="1">
        <f t="array" ref="CB170">IFERROR(MATCH(TRUE,INDEX($B$14:$B$117&gt;=CA170,0),0),"")</f>
        <v>1</v>
      </c>
      <c r="CC170" s="194">
        <f t="shared" ca="1" si="178"/>
        <v>3.2000000000000006E-3</v>
      </c>
      <c r="CF170" s="194">
        <f t="shared" si="179"/>
        <v>0</v>
      </c>
      <c r="CG170" s="19">
        <f ca="1"/>
        <v>0</v>
      </c>
      <c r="CH170" s="208">
        <f t="shared" ca="1" si="180"/>
        <v>0</v>
      </c>
      <c r="CI170" s="207"/>
      <c r="CJ170" s="194"/>
      <c r="CK170" s="198" cm="1">
        <f t="array" ref="CK170">IFERROR(MATCH(TRUE,INDEX($B$14:$B$117&gt;=CJ170,0),0),"")</f>
        <v>1</v>
      </c>
      <c r="CL170" s="194">
        <f t="shared" ca="1" si="181"/>
        <v>3.2000000000000006E-3</v>
      </c>
      <c r="CO170" s="194">
        <f t="shared" si="182"/>
        <v>0</v>
      </c>
      <c r="CP170" s="19">
        <f ca="1"/>
        <v>0</v>
      </c>
      <c r="CQ170" s="208">
        <f t="shared" ca="1" si="183"/>
        <v>0</v>
      </c>
      <c r="CR170" s="207"/>
      <c r="CS170" s="194"/>
      <c r="CT170" s="198" cm="1">
        <f t="array" ref="CT170">IFERROR(MATCH(TRUE,INDEX($B$14:$B$117&gt;=CS170,0),0),"")</f>
        <v>1</v>
      </c>
      <c r="CU170" s="194">
        <f t="shared" ca="1" si="184"/>
        <v>3.2000000000000006E-3</v>
      </c>
      <c r="CX170" s="194">
        <f t="shared" si="185"/>
        <v>0</v>
      </c>
      <c r="CY170" s="19" t="e">
        <f ca="1"/>
        <v>#N/A</v>
      </c>
      <c r="CZ170" s="208" t="e">
        <f t="shared" ca="1" si="186"/>
        <v>#N/A</v>
      </c>
      <c r="DA170" s="207"/>
      <c r="DB170" s="194"/>
      <c r="DC170" s="198" cm="1">
        <f t="array" ref="DC170">IFERROR(MATCH(TRUE,INDEX($B$14:$B$117&gt;=DB170,0),0),"")</f>
        <v>1</v>
      </c>
      <c r="DD170" s="194">
        <f t="shared" ca="1" si="187"/>
        <v>3.2000000000000006E-3</v>
      </c>
      <c r="DG170" s="194">
        <f t="shared" si="188"/>
        <v>0</v>
      </c>
      <c r="DH170" s="19" t="e">
        <f ca="1"/>
        <v>#N/A</v>
      </c>
      <c r="DI170" s="208" t="e">
        <f t="shared" ca="1" si="189"/>
        <v>#N/A</v>
      </c>
      <c r="DJ170" s="207"/>
      <c r="DK170" s="194"/>
      <c r="DL170" s="198" cm="1">
        <f t="array" ref="DL170">IFERROR(MATCH(TRUE,INDEX($B$14:$B$117&gt;=DK170,0),0),"")</f>
        <v>1</v>
      </c>
      <c r="DM170" s="194">
        <f t="shared" ca="1" si="190"/>
        <v>3.2000000000000006E-3</v>
      </c>
      <c r="DP170" s="194">
        <f t="shared" si="191"/>
        <v>0</v>
      </c>
      <c r="DQ170" s="19" t="e">
        <f ca="1"/>
        <v>#N/A</v>
      </c>
      <c r="DR170" s="208" t="e">
        <f t="shared" ca="1" si="192"/>
        <v>#N/A</v>
      </c>
      <c r="DS170" s="207"/>
      <c r="DT170" s="194"/>
      <c r="DU170" s="198" cm="1">
        <f t="array" ref="DU170">IFERROR(MATCH(TRUE,INDEX($B$14:$B$117&gt;=DT170,0),0),"")</f>
        <v>1</v>
      </c>
      <c r="DV170" s="194">
        <f t="shared" ca="1" si="193"/>
        <v>3.2000000000000006E-3</v>
      </c>
      <c r="DY170" s="194">
        <f t="shared" si="194"/>
        <v>0</v>
      </c>
      <c r="DZ170" s="19" t="e">
        <f ca="1"/>
        <v>#N/A</v>
      </c>
      <c r="EA170" s="208" t="e">
        <f t="shared" ca="1" si="195"/>
        <v>#N/A</v>
      </c>
      <c r="EB170" s="207"/>
      <c r="EC170" s="194"/>
      <c r="ED170" s="198" cm="1">
        <f t="array" ref="ED170">IFERROR(MATCH(TRUE,INDEX($B$14:$B$117&gt;=EC170,0),0),"")</f>
        <v>1</v>
      </c>
      <c r="EE170" s="194">
        <f t="shared" ca="1" si="196"/>
        <v>3.2000000000000006E-3</v>
      </c>
      <c r="EH170" s="194">
        <f t="shared" si="197"/>
        <v>0</v>
      </c>
      <c r="EI170" s="19" t="e">
        <f ca="1"/>
        <v>#N/A</v>
      </c>
      <c r="EJ170" s="208" t="e">
        <f t="shared" ca="1" si="198"/>
        <v>#N/A</v>
      </c>
      <c r="EK170" s="207"/>
      <c r="EL170" s="194"/>
      <c r="EM170" s="198" cm="1">
        <f t="array" ref="EM170">IFERROR(MATCH(TRUE,INDEX($B$14:$B$117&gt;=EL170,0),0),"")</f>
        <v>1</v>
      </c>
      <c r="EN170" s="194">
        <f t="shared" ca="1" si="199"/>
        <v>3.2000000000000006E-3</v>
      </c>
      <c r="EQ170" s="194">
        <f t="shared" si="200"/>
        <v>0</v>
      </c>
      <c r="ER170" s="19" t="e">
        <f ca="1"/>
        <v>#N/A</v>
      </c>
      <c r="ES170" s="208" t="e">
        <f t="shared" ca="1" si="201"/>
        <v>#N/A</v>
      </c>
      <c r="ET170" s="207"/>
      <c r="EU170" s="194"/>
      <c r="EV170" s="198" cm="1">
        <f t="array" ref="EV170">IFERROR(MATCH(TRUE,INDEX($B$14:$B$117&gt;=EU170,0),0),"")</f>
        <v>1</v>
      </c>
      <c r="EW170" s="194">
        <f t="shared" ca="1" si="202"/>
        <v>3.2000000000000006E-3</v>
      </c>
      <c r="EZ170" s="194">
        <f t="shared" si="203"/>
        <v>0</v>
      </c>
      <c r="FA170" s="19" t="e">
        <f ca="1"/>
        <v>#N/A</v>
      </c>
      <c r="FB170" s="208" t="e">
        <f t="shared" ca="1" si="204"/>
        <v>#N/A</v>
      </c>
      <c r="FC170" s="207"/>
      <c r="FD170" s="194"/>
      <c r="FE170" s="198" cm="1">
        <f t="array" ref="FE170">IFERROR(MATCH(TRUE,INDEX($B$14:$B$117&gt;=FD170,0),0),"")</f>
        <v>1</v>
      </c>
      <c r="FF170" s="194">
        <f t="shared" ca="1" si="205"/>
        <v>3.2000000000000006E-3</v>
      </c>
      <c r="FI170" s="194">
        <f t="shared" si="206"/>
        <v>0</v>
      </c>
      <c r="FJ170" s="19" t="e">
        <f ca="1"/>
        <v>#N/A</v>
      </c>
      <c r="FK170" s="208" t="e">
        <f t="shared" ca="1" si="207"/>
        <v>#N/A</v>
      </c>
      <c r="FL170" s="207"/>
      <c r="FM170" s="194"/>
      <c r="FN170" s="198" cm="1">
        <f t="array" ref="FN170">IFERROR(MATCH(TRUE,INDEX($B$14:$B$117&gt;=FM170,0),0),"")</f>
        <v>1</v>
      </c>
      <c r="FO170" s="194">
        <f t="shared" ca="1" si="208"/>
        <v>3.2000000000000006E-3</v>
      </c>
      <c r="FR170" s="194">
        <f t="shared" si="209"/>
        <v>0</v>
      </c>
      <c r="FS170" s="19" t="e">
        <f ca="1"/>
        <v>#N/A</v>
      </c>
      <c r="FT170" s="208" t="e">
        <f t="shared" ca="1" si="210"/>
        <v>#N/A</v>
      </c>
      <c r="FU170" s="207"/>
      <c r="FV170" s="194"/>
      <c r="FW170" s="198" cm="1">
        <f t="array" ref="FW170">IFERROR(MATCH(TRUE,INDEX($B$14:$B$117&gt;=FV170,0),0),"")</f>
        <v>1</v>
      </c>
      <c r="FX170" s="194">
        <f t="shared" ca="1" si="211"/>
        <v>3.2000000000000006E-3</v>
      </c>
      <c r="GA170" s="194">
        <f t="shared" si="212"/>
        <v>0</v>
      </c>
      <c r="GB170" s="19" t="e">
        <f ca="1"/>
        <v>#N/A</v>
      </c>
      <c r="GC170" s="208" t="e">
        <f t="shared" ca="1" si="213"/>
        <v>#N/A</v>
      </c>
    </row>
    <row r="171" spans="6:185" x14ac:dyDescent="0.2">
      <c r="F171" s="207"/>
      <c r="G171" s="194"/>
      <c r="H171" s="198" cm="1">
        <f t="array" ref="H171">IFERROR(MATCH(TRUE,INDEX($B$14:$B$117&gt;=G171,0),0),"")</f>
        <v>1</v>
      </c>
      <c r="I171" s="194">
        <f t="shared" ca="1" si="158"/>
        <v>3.2000000000000006E-3</v>
      </c>
      <c r="L171" s="194">
        <f t="shared" si="214"/>
        <v>0</v>
      </c>
      <c r="M171" s="19">
        <f ca="1"/>
        <v>0</v>
      </c>
      <c r="N171" s="208">
        <f t="shared" ca="1" si="215"/>
        <v>0</v>
      </c>
      <c r="O171" s="207"/>
      <c r="P171" s="194"/>
      <c r="Q171" s="198" cm="1">
        <f t="array" ref="Q171">IFERROR(MATCH(TRUE,INDEX($B$14:$B$117&gt;=P171,0),0),"")</f>
        <v>1</v>
      </c>
      <c r="R171" s="194">
        <f t="shared" ca="1" si="159"/>
        <v>3.2000000000000006E-3</v>
      </c>
      <c r="U171" s="194">
        <f t="shared" si="216"/>
        <v>0</v>
      </c>
      <c r="V171" s="19">
        <f ca="1"/>
        <v>0</v>
      </c>
      <c r="W171" s="208">
        <f t="shared" ca="1" si="217"/>
        <v>0</v>
      </c>
      <c r="X171" s="207"/>
      <c r="Y171" s="194"/>
      <c r="Z171" s="198" cm="1">
        <f t="array" ref="Z171">IFERROR(MATCH(TRUE,INDEX($B$14:$B$117&gt;=Y171,0),0),"")</f>
        <v>1</v>
      </c>
      <c r="AA171" s="194">
        <f t="shared" ca="1" si="160"/>
        <v>3.2000000000000006E-3</v>
      </c>
      <c r="AD171" s="194">
        <f t="shared" si="161"/>
        <v>0</v>
      </c>
      <c r="AE171" s="19">
        <f ca="1"/>
        <v>0</v>
      </c>
      <c r="AF171" s="208">
        <f t="shared" ca="1" si="162"/>
        <v>0</v>
      </c>
      <c r="AG171" s="207"/>
      <c r="AH171" s="194"/>
      <c r="AI171" s="198" cm="1">
        <f t="array" ref="AI171">IFERROR(MATCH(TRUE,INDEX($B$14:$B$117&gt;=AH171,0),0),"")</f>
        <v>1</v>
      </c>
      <c r="AJ171" s="194">
        <f t="shared" ca="1" si="163"/>
        <v>3.2000000000000006E-3</v>
      </c>
      <c r="AM171" s="194">
        <f t="shared" si="164"/>
        <v>0</v>
      </c>
      <c r="AN171" s="19">
        <f ca="1"/>
        <v>0</v>
      </c>
      <c r="AO171" s="208">
        <f t="shared" ca="1" si="165"/>
        <v>0</v>
      </c>
      <c r="AP171" s="207"/>
      <c r="AQ171" s="194"/>
      <c r="AR171" s="198" cm="1">
        <f t="array" ref="AR171">IFERROR(MATCH(TRUE,INDEX($B$14:$B$117&gt;=AQ171,0),0),"")</f>
        <v>1</v>
      </c>
      <c r="AS171" s="194">
        <f t="shared" ca="1" si="166"/>
        <v>3.2000000000000006E-3</v>
      </c>
      <c r="AV171" s="194">
        <f t="shared" si="167"/>
        <v>0</v>
      </c>
      <c r="AW171" s="19">
        <f ca="1"/>
        <v>0</v>
      </c>
      <c r="AX171" s="208">
        <f t="shared" ca="1" si="168"/>
        <v>0</v>
      </c>
      <c r="AY171" s="207"/>
      <c r="AZ171" s="194"/>
      <c r="BA171" s="198" cm="1">
        <f t="array" ref="BA171">IFERROR(MATCH(TRUE,INDEX($B$14:$B$117&gt;=AZ171,0),0),"")</f>
        <v>1</v>
      </c>
      <c r="BB171" s="194">
        <f t="shared" ca="1" si="169"/>
        <v>3.2000000000000006E-3</v>
      </c>
      <c r="BE171" s="194">
        <f t="shared" si="170"/>
        <v>0</v>
      </c>
      <c r="BF171" s="19">
        <f ca="1"/>
        <v>0</v>
      </c>
      <c r="BG171" s="208">
        <f t="shared" ca="1" si="171"/>
        <v>0</v>
      </c>
      <c r="BH171" s="207"/>
      <c r="BI171" s="194"/>
      <c r="BJ171" s="198" cm="1">
        <f t="array" ref="BJ171">IFERROR(MATCH(TRUE,INDEX($B$14:$B$117&gt;=BI171,0),0),"")</f>
        <v>1</v>
      </c>
      <c r="BK171" s="194">
        <f t="shared" ca="1" si="172"/>
        <v>3.2000000000000006E-3</v>
      </c>
      <c r="BN171" s="194">
        <f t="shared" si="173"/>
        <v>0</v>
      </c>
      <c r="BO171" s="19">
        <f ca="1"/>
        <v>0</v>
      </c>
      <c r="BP171" s="208">
        <f t="shared" ca="1" si="174"/>
        <v>0</v>
      </c>
      <c r="BQ171" s="207"/>
      <c r="BR171" s="194"/>
      <c r="BS171" s="198" cm="1">
        <f t="array" ref="BS171">IFERROR(MATCH(TRUE,INDEX($B$14:$B$117&gt;=BR171,0),0),"")</f>
        <v>1</v>
      </c>
      <c r="BT171" s="194">
        <f t="shared" ca="1" si="175"/>
        <v>3.2000000000000006E-3</v>
      </c>
      <c r="BW171" s="194">
        <f t="shared" si="176"/>
        <v>0</v>
      </c>
      <c r="BX171" s="19">
        <f ca="1"/>
        <v>0</v>
      </c>
      <c r="BY171" s="208">
        <f t="shared" ca="1" si="177"/>
        <v>0</v>
      </c>
      <c r="BZ171" s="207"/>
      <c r="CA171" s="194"/>
      <c r="CB171" s="198" cm="1">
        <f t="array" ref="CB171">IFERROR(MATCH(TRUE,INDEX($B$14:$B$117&gt;=CA171,0),0),"")</f>
        <v>1</v>
      </c>
      <c r="CC171" s="194">
        <f t="shared" ca="1" si="178"/>
        <v>3.2000000000000006E-3</v>
      </c>
      <c r="CF171" s="194">
        <f t="shared" si="179"/>
        <v>0</v>
      </c>
      <c r="CG171" s="19">
        <f ca="1"/>
        <v>0</v>
      </c>
      <c r="CH171" s="208">
        <f t="shared" ca="1" si="180"/>
        <v>0</v>
      </c>
      <c r="CI171" s="207"/>
      <c r="CJ171" s="194"/>
      <c r="CK171" s="198" cm="1">
        <f t="array" ref="CK171">IFERROR(MATCH(TRUE,INDEX($B$14:$B$117&gt;=CJ171,0),0),"")</f>
        <v>1</v>
      </c>
      <c r="CL171" s="194">
        <f t="shared" ca="1" si="181"/>
        <v>3.2000000000000006E-3</v>
      </c>
      <c r="CO171" s="194">
        <f t="shared" si="182"/>
        <v>0</v>
      </c>
      <c r="CP171" s="19">
        <f ca="1"/>
        <v>0</v>
      </c>
      <c r="CQ171" s="208">
        <f t="shared" ca="1" si="183"/>
        <v>0</v>
      </c>
      <c r="CR171" s="207"/>
      <c r="CS171" s="194"/>
      <c r="CT171" s="198" cm="1">
        <f t="array" ref="CT171">IFERROR(MATCH(TRUE,INDEX($B$14:$B$117&gt;=CS171,0),0),"")</f>
        <v>1</v>
      </c>
      <c r="CU171" s="194">
        <f t="shared" ca="1" si="184"/>
        <v>3.2000000000000006E-3</v>
      </c>
      <c r="CX171" s="194">
        <f t="shared" si="185"/>
        <v>0</v>
      </c>
      <c r="CY171" s="19" t="e">
        <f ca="1"/>
        <v>#N/A</v>
      </c>
      <c r="CZ171" s="208" t="e">
        <f t="shared" ca="1" si="186"/>
        <v>#N/A</v>
      </c>
      <c r="DA171" s="207"/>
      <c r="DB171" s="194"/>
      <c r="DC171" s="198" cm="1">
        <f t="array" ref="DC171">IFERROR(MATCH(TRUE,INDEX($B$14:$B$117&gt;=DB171,0),0),"")</f>
        <v>1</v>
      </c>
      <c r="DD171" s="194">
        <f t="shared" ca="1" si="187"/>
        <v>3.2000000000000006E-3</v>
      </c>
      <c r="DG171" s="194">
        <f t="shared" si="188"/>
        <v>0</v>
      </c>
      <c r="DH171" s="19" t="e">
        <f ca="1"/>
        <v>#N/A</v>
      </c>
      <c r="DI171" s="208" t="e">
        <f t="shared" ca="1" si="189"/>
        <v>#N/A</v>
      </c>
      <c r="DJ171" s="207"/>
      <c r="DK171" s="194"/>
      <c r="DL171" s="198" cm="1">
        <f t="array" ref="DL171">IFERROR(MATCH(TRUE,INDEX($B$14:$B$117&gt;=DK171,0),0),"")</f>
        <v>1</v>
      </c>
      <c r="DM171" s="194">
        <f t="shared" ca="1" si="190"/>
        <v>3.2000000000000006E-3</v>
      </c>
      <c r="DP171" s="194">
        <f t="shared" si="191"/>
        <v>0</v>
      </c>
      <c r="DQ171" s="19" t="e">
        <f ca="1"/>
        <v>#N/A</v>
      </c>
      <c r="DR171" s="208" t="e">
        <f t="shared" ca="1" si="192"/>
        <v>#N/A</v>
      </c>
      <c r="DS171" s="207"/>
      <c r="DT171" s="194"/>
      <c r="DU171" s="198" cm="1">
        <f t="array" ref="DU171">IFERROR(MATCH(TRUE,INDEX($B$14:$B$117&gt;=DT171,0),0),"")</f>
        <v>1</v>
      </c>
      <c r="DV171" s="194">
        <f t="shared" ca="1" si="193"/>
        <v>3.2000000000000006E-3</v>
      </c>
      <c r="DY171" s="194">
        <f t="shared" si="194"/>
        <v>0</v>
      </c>
      <c r="DZ171" s="19" t="e">
        <f ca="1"/>
        <v>#N/A</v>
      </c>
      <c r="EA171" s="208" t="e">
        <f t="shared" ca="1" si="195"/>
        <v>#N/A</v>
      </c>
      <c r="EB171" s="207"/>
      <c r="EC171" s="194"/>
      <c r="ED171" s="198" cm="1">
        <f t="array" ref="ED171">IFERROR(MATCH(TRUE,INDEX($B$14:$B$117&gt;=EC171,0),0),"")</f>
        <v>1</v>
      </c>
      <c r="EE171" s="194">
        <f t="shared" ca="1" si="196"/>
        <v>3.2000000000000006E-3</v>
      </c>
      <c r="EH171" s="194">
        <f t="shared" si="197"/>
        <v>0</v>
      </c>
      <c r="EI171" s="19" t="e">
        <f ca="1"/>
        <v>#N/A</v>
      </c>
      <c r="EJ171" s="208" t="e">
        <f t="shared" ca="1" si="198"/>
        <v>#N/A</v>
      </c>
      <c r="EK171" s="207"/>
      <c r="EL171" s="194"/>
      <c r="EM171" s="198" cm="1">
        <f t="array" ref="EM171">IFERROR(MATCH(TRUE,INDEX($B$14:$B$117&gt;=EL171,0),0),"")</f>
        <v>1</v>
      </c>
      <c r="EN171" s="194">
        <f t="shared" ca="1" si="199"/>
        <v>3.2000000000000006E-3</v>
      </c>
      <c r="EQ171" s="194">
        <f t="shared" si="200"/>
        <v>0</v>
      </c>
      <c r="ER171" s="19" t="e">
        <f ca="1"/>
        <v>#N/A</v>
      </c>
      <c r="ES171" s="208" t="e">
        <f t="shared" ca="1" si="201"/>
        <v>#N/A</v>
      </c>
      <c r="ET171" s="207"/>
      <c r="EU171" s="194"/>
      <c r="EV171" s="198" cm="1">
        <f t="array" ref="EV171">IFERROR(MATCH(TRUE,INDEX($B$14:$B$117&gt;=EU171,0),0),"")</f>
        <v>1</v>
      </c>
      <c r="EW171" s="194">
        <f t="shared" ca="1" si="202"/>
        <v>3.2000000000000006E-3</v>
      </c>
      <c r="EZ171" s="194">
        <f t="shared" si="203"/>
        <v>0</v>
      </c>
      <c r="FA171" s="19" t="e">
        <f ca="1"/>
        <v>#N/A</v>
      </c>
      <c r="FB171" s="208" t="e">
        <f t="shared" ca="1" si="204"/>
        <v>#N/A</v>
      </c>
      <c r="FC171" s="207"/>
      <c r="FD171" s="194"/>
      <c r="FE171" s="198" cm="1">
        <f t="array" ref="FE171">IFERROR(MATCH(TRUE,INDEX($B$14:$B$117&gt;=FD171,0),0),"")</f>
        <v>1</v>
      </c>
      <c r="FF171" s="194">
        <f t="shared" ca="1" si="205"/>
        <v>3.2000000000000006E-3</v>
      </c>
      <c r="FI171" s="194">
        <f t="shared" si="206"/>
        <v>0</v>
      </c>
      <c r="FJ171" s="19" t="e">
        <f ca="1"/>
        <v>#N/A</v>
      </c>
      <c r="FK171" s="208" t="e">
        <f t="shared" ca="1" si="207"/>
        <v>#N/A</v>
      </c>
      <c r="FL171" s="207"/>
      <c r="FM171" s="194"/>
      <c r="FN171" s="198" cm="1">
        <f t="array" ref="FN171">IFERROR(MATCH(TRUE,INDEX($B$14:$B$117&gt;=FM171,0),0),"")</f>
        <v>1</v>
      </c>
      <c r="FO171" s="194">
        <f t="shared" ca="1" si="208"/>
        <v>3.2000000000000006E-3</v>
      </c>
      <c r="FR171" s="194">
        <f t="shared" si="209"/>
        <v>0</v>
      </c>
      <c r="FS171" s="19" t="e">
        <f ca="1"/>
        <v>#N/A</v>
      </c>
      <c r="FT171" s="208" t="e">
        <f t="shared" ca="1" si="210"/>
        <v>#N/A</v>
      </c>
      <c r="FU171" s="207"/>
      <c r="FV171" s="194"/>
      <c r="FW171" s="198" cm="1">
        <f t="array" ref="FW171">IFERROR(MATCH(TRUE,INDEX($B$14:$B$117&gt;=FV171,0),0),"")</f>
        <v>1</v>
      </c>
      <c r="FX171" s="194">
        <f t="shared" ca="1" si="211"/>
        <v>3.2000000000000006E-3</v>
      </c>
      <c r="GA171" s="194">
        <f t="shared" si="212"/>
        <v>0</v>
      </c>
      <c r="GB171" s="19" t="e">
        <f ca="1"/>
        <v>#N/A</v>
      </c>
      <c r="GC171" s="208" t="e">
        <f t="shared" ca="1" si="213"/>
        <v>#N/A</v>
      </c>
    </row>
    <row r="172" spans="6:185" x14ac:dyDescent="0.2">
      <c r="F172" s="207"/>
      <c r="G172" s="194"/>
      <c r="H172" s="198" cm="1">
        <f t="array" ref="H172">IFERROR(MATCH(TRUE,INDEX($B$14:$B$117&gt;=G172,0),0),"")</f>
        <v>1</v>
      </c>
      <c r="I172" s="194">
        <f t="shared" ca="1" si="158"/>
        <v>3.2000000000000006E-3</v>
      </c>
      <c r="L172" s="194">
        <f t="shared" si="214"/>
        <v>0</v>
      </c>
      <c r="M172" s="19">
        <f ca="1"/>
        <v>0</v>
      </c>
      <c r="N172" s="208">
        <f t="shared" ca="1" si="215"/>
        <v>0</v>
      </c>
      <c r="O172" s="207"/>
      <c r="P172" s="194"/>
      <c r="Q172" s="198" cm="1">
        <f t="array" ref="Q172">IFERROR(MATCH(TRUE,INDEX($B$14:$B$117&gt;=P172,0),0),"")</f>
        <v>1</v>
      </c>
      <c r="R172" s="194">
        <f t="shared" ca="1" si="159"/>
        <v>3.2000000000000006E-3</v>
      </c>
      <c r="U172" s="194">
        <f t="shared" si="216"/>
        <v>0</v>
      </c>
      <c r="V172" s="19">
        <f ca="1"/>
        <v>0</v>
      </c>
      <c r="W172" s="208">
        <f t="shared" ca="1" si="217"/>
        <v>0</v>
      </c>
      <c r="X172" s="207"/>
      <c r="Y172" s="194"/>
      <c r="Z172" s="198" cm="1">
        <f t="array" ref="Z172">IFERROR(MATCH(TRUE,INDEX($B$14:$B$117&gt;=Y172,0),0),"")</f>
        <v>1</v>
      </c>
      <c r="AA172" s="194">
        <f t="shared" ca="1" si="160"/>
        <v>3.2000000000000006E-3</v>
      </c>
      <c r="AD172" s="194">
        <f t="shared" si="161"/>
        <v>0</v>
      </c>
      <c r="AE172" s="19">
        <f ca="1"/>
        <v>0</v>
      </c>
      <c r="AF172" s="208">
        <f t="shared" ca="1" si="162"/>
        <v>0</v>
      </c>
      <c r="AG172" s="207"/>
      <c r="AH172" s="194"/>
      <c r="AI172" s="198" cm="1">
        <f t="array" ref="AI172">IFERROR(MATCH(TRUE,INDEX($B$14:$B$117&gt;=AH172,0),0),"")</f>
        <v>1</v>
      </c>
      <c r="AJ172" s="194">
        <f t="shared" ca="1" si="163"/>
        <v>3.2000000000000006E-3</v>
      </c>
      <c r="AM172" s="194">
        <f t="shared" si="164"/>
        <v>0</v>
      </c>
      <c r="AN172" s="19">
        <f ca="1"/>
        <v>0</v>
      </c>
      <c r="AO172" s="208">
        <f t="shared" ca="1" si="165"/>
        <v>0</v>
      </c>
      <c r="AP172" s="207"/>
      <c r="AQ172" s="194"/>
      <c r="AR172" s="198" cm="1">
        <f t="array" ref="AR172">IFERROR(MATCH(TRUE,INDEX($B$14:$B$117&gt;=AQ172,0),0),"")</f>
        <v>1</v>
      </c>
      <c r="AS172" s="194">
        <f t="shared" ca="1" si="166"/>
        <v>3.2000000000000006E-3</v>
      </c>
      <c r="AV172" s="194">
        <f t="shared" si="167"/>
        <v>0</v>
      </c>
      <c r="AW172" s="19">
        <f ca="1"/>
        <v>0</v>
      </c>
      <c r="AX172" s="208">
        <f t="shared" ca="1" si="168"/>
        <v>0</v>
      </c>
      <c r="AY172" s="207"/>
      <c r="AZ172" s="194"/>
      <c r="BA172" s="198" cm="1">
        <f t="array" ref="BA172">IFERROR(MATCH(TRUE,INDEX($B$14:$B$117&gt;=AZ172,0),0),"")</f>
        <v>1</v>
      </c>
      <c r="BB172" s="194">
        <f t="shared" ca="1" si="169"/>
        <v>3.2000000000000006E-3</v>
      </c>
      <c r="BE172" s="194">
        <f t="shared" si="170"/>
        <v>0</v>
      </c>
      <c r="BF172" s="19">
        <f ca="1"/>
        <v>0</v>
      </c>
      <c r="BG172" s="208">
        <f t="shared" ca="1" si="171"/>
        <v>0</v>
      </c>
      <c r="BH172" s="207"/>
      <c r="BI172" s="194"/>
      <c r="BJ172" s="198" cm="1">
        <f t="array" ref="BJ172">IFERROR(MATCH(TRUE,INDEX($B$14:$B$117&gt;=BI172,0),0),"")</f>
        <v>1</v>
      </c>
      <c r="BK172" s="194">
        <f t="shared" ca="1" si="172"/>
        <v>3.2000000000000006E-3</v>
      </c>
      <c r="BN172" s="194">
        <f t="shared" si="173"/>
        <v>0</v>
      </c>
      <c r="BO172" s="19">
        <f ca="1"/>
        <v>0</v>
      </c>
      <c r="BP172" s="208">
        <f t="shared" ca="1" si="174"/>
        <v>0</v>
      </c>
      <c r="BQ172" s="207"/>
      <c r="BR172" s="194"/>
      <c r="BS172" s="198" cm="1">
        <f t="array" ref="BS172">IFERROR(MATCH(TRUE,INDEX($B$14:$B$117&gt;=BR172,0),0),"")</f>
        <v>1</v>
      </c>
      <c r="BT172" s="194">
        <f t="shared" ca="1" si="175"/>
        <v>3.2000000000000006E-3</v>
      </c>
      <c r="BW172" s="194">
        <f t="shared" si="176"/>
        <v>0</v>
      </c>
      <c r="BX172" s="19">
        <f ca="1"/>
        <v>0</v>
      </c>
      <c r="BY172" s="208">
        <f t="shared" ca="1" si="177"/>
        <v>0</v>
      </c>
      <c r="BZ172" s="207"/>
      <c r="CA172" s="194"/>
      <c r="CB172" s="198" cm="1">
        <f t="array" ref="CB172">IFERROR(MATCH(TRUE,INDEX($B$14:$B$117&gt;=CA172,0),0),"")</f>
        <v>1</v>
      </c>
      <c r="CC172" s="194">
        <f t="shared" ca="1" si="178"/>
        <v>3.2000000000000006E-3</v>
      </c>
      <c r="CF172" s="194">
        <f t="shared" si="179"/>
        <v>0</v>
      </c>
      <c r="CG172" s="19">
        <f ca="1"/>
        <v>0</v>
      </c>
      <c r="CH172" s="208">
        <f t="shared" ca="1" si="180"/>
        <v>0</v>
      </c>
      <c r="CI172" s="207"/>
      <c r="CJ172" s="194"/>
      <c r="CK172" s="198" cm="1">
        <f t="array" ref="CK172">IFERROR(MATCH(TRUE,INDEX($B$14:$B$117&gt;=CJ172,0),0),"")</f>
        <v>1</v>
      </c>
      <c r="CL172" s="194">
        <f t="shared" ca="1" si="181"/>
        <v>3.2000000000000006E-3</v>
      </c>
      <c r="CO172" s="194">
        <f t="shared" si="182"/>
        <v>0</v>
      </c>
      <c r="CP172" s="19">
        <f ca="1"/>
        <v>0</v>
      </c>
      <c r="CQ172" s="208">
        <f t="shared" ca="1" si="183"/>
        <v>0</v>
      </c>
      <c r="CR172" s="207"/>
      <c r="CS172" s="194"/>
      <c r="CT172" s="198" cm="1">
        <f t="array" ref="CT172">IFERROR(MATCH(TRUE,INDEX($B$14:$B$117&gt;=CS172,0),0),"")</f>
        <v>1</v>
      </c>
      <c r="CU172" s="194">
        <f t="shared" ca="1" si="184"/>
        <v>3.2000000000000006E-3</v>
      </c>
      <c r="CX172" s="194">
        <f t="shared" si="185"/>
        <v>0</v>
      </c>
      <c r="CY172" s="19" t="e">
        <f ca="1"/>
        <v>#N/A</v>
      </c>
      <c r="CZ172" s="208" t="e">
        <f t="shared" ca="1" si="186"/>
        <v>#N/A</v>
      </c>
      <c r="DA172" s="207"/>
      <c r="DB172" s="194"/>
      <c r="DC172" s="198" cm="1">
        <f t="array" ref="DC172">IFERROR(MATCH(TRUE,INDEX($B$14:$B$117&gt;=DB172,0),0),"")</f>
        <v>1</v>
      </c>
      <c r="DD172" s="194">
        <f t="shared" ca="1" si="187"/>
        <v>3.2000000000000006E-3</v>
      </c>
      <c r="DG172" s="194">
        <f t="shared" si="188"/>
        <v>0</v>
      </c>
      <c r="DH172" s="19" t="e">
        <f ca="1"/>
        <v>#N/A</v>
      </c>
      <c r="DI172" s="208" t="e">
        <f t="shared" ca="1" si="189"/>
        <v>#N/A</v>
      </c>
      <c r="DJ172" s="207"/>
      <c r="DK172" s="194"/>
      <c r="DL172" s="198" cm="1">
        <f t="array" ref="DL172">IFERROR(MATCH(TRUE,INDEX($B$14:$B$117&gt;=DK172,0),0),"")</f>
        <v>1</v>
      </c>
      <c r="DM172" s="194">
        <f t="shared" ca="1" si="190"/>
        <v>3.2000000000000006E-3</v>
      </c>
      <c r="DP172" s="194">
        <f t="shared" si="191"/>
        <v>0</v>
      </c>
      <c r="DQ172" s="19" t="e">
        <f ca="1"/>
        <v>#N/A</v>
      </c>
      <c r="DR172" s="208" t="e">
        <f t="shared" ca="1" si="192"/>
        <v>#N/A</v>
      </c>
      <c r="DS172" s="207"/>
      <c r="DT172" s="194"/>
      <c r="DU172" s="198" cm="1">
        <f t="array" ref="DU172">IFERROR(MATCH(TRUE,INDEX($B$14:$B$117&gt;=DT172,0),0),"")</f>
        <v>1</v>
      </c>
      <c r="DV172" s="194">
        <f t="shared" ca="1" si="193"/>
        <v>3.2000000000000006E-3</v>
      </c>
      <c r="DY172" s="194">
        <f t="shared" si="194"/>
        <v>0</v>
      </c>
      <c r="DZ172" s="19" t="e">
        <f ca="1"/>
        <v>#N/A</v>
      </c>
      <c r="EA172" s="208" t="e">
        <f t="shared" ca="1" si="195"/>
        <v>#N/A</v>
      </c>
      <c r="EB172" s="207"/>
      <c r="EC172" s="194"/>
      <c r="ED172" s="198" cm="1">
        <f t="array" ref="ED172">IFERROR(MATCH(TRUE,INDEX($B$14:$B$117&gt;=EC172,0),0),"")</f>
        <v>1</v>
      </c>
      <c r="EE172" s="194">
        <f t="shared" ca="1" si="196"/>
        <v>3.2000000000000006E-3</v>
      </c>
      <c r="EH172" s="194">
        <f t="shared" si="197"/>
        <v>0</v>
      </c>
      <c r="EI172" s="19" t="e">
        <f ca="1"/>
        <v>#N/A</v>
      </c>
      <c r="EJ172" s="208" t="e">
        <f t="shared" ca="1" si="198"/>
        <v>#N/A</v>
      </c>
      <c r="EK172" s="207"/>
      <c r="EL172" s="194"/>
      <c r="EM172" s="198" cm="1">
        <f t="array" ref="EM172">IFERROR(MATCH(TRUE,INDEX($B$14:$B$117&gt;=EL172,0),0),"")</f>
        <v>1</v>
      </c>
      <c r="EN172" s="194">
        <f t="shared" ca="1" si="199"/>
        <v>3.2000000000000006E-3</v>
      </c>
      <c r="EQ172" s="194">
        <f t="shared" si="200"/>
        <v>0</v>
      </c>
      <c r="ER172" s="19" t="e">
        <f ca="1"/>
        <v>#N/A</v>
      </c>
      <c r="ES172" s="208" t="e">
        <f t="shared" ca="1" si="201"/>
        <v>#N/A</v>
      </c>
      <c r="ET172" s="207"/>
      <c r="EU172" s="194"/>
      <c r="EV172" s="198" cm="1">
        <f t="array" ref="EV172">IFERROR(MATCH(TRUE,INDEX($B$14:$B$117&gt;=EU172,0),0),"")</f>
        <v>1</v>
      </c>
      <c r="EW172" s="194">
        <f t="shared" ca="1" si="202"/>
        <v>3.2000000000000006E-3</v>
      </c>
      <c r="EZ172" s="194">
        <f t="shared" si="203"/>
        <v>0</v>
      </c>
      <c r="FA172" s="19" t="e">
        <f ca="1"/>
        <v>#N/A</v>
      </c>
      <c r="FB172" s="208" t="e">
        <f t="shared" ca="1" si="204"/>
        <v>#N/A</v>
      </c>
      <c r="FC172" s="207"/>
      <c r="FD172" s="194"/>
      <c r="FE172" s="198" cm="1">
        <f t="array" ref="FE172">IFERROR(MATCH(TRUE,INDEX($B$14:$B$117&gt;=FD172,0),0),"")</f>
        <v>1</v>
      </c>
      <c r="FF172" s="194">
        <f t="shared" ca="1" si="205"/>
        <v>3.2000000000000006E-3</v>
      </c>
      <c r="FI172" s="194">
        <f t="shared" si="206"/>
        <v>0</v>
      </c>
      <c r="FJ172" s="19" t="e">
        <f ca="1"/>
        <v>#N/A</v>
      </c>
      <c r="FK172" s="208" t="e">
        <f t="shared" ca="1" si="207"/>
        <v>#N/A</v>
      </c>
      <c r="FL172" s="207"/>
      <c r="FM172" s="194"/>
      <c r="FN172" s="198" cm="1">
        <f t="array" ref="FN172">IFERROR(MATCH(TRUE,INDEX($B$14:$B$117&gt;=FM172,0),0),"")</f>
        <v>1</v>
      </c>
      <c r="FO172" s="194">
        <f t="shared" ca="1" si="208"/>
        <v>3.2000000000000006E-3</v>
      </c>
      <c r="FR172" s="194">
        <f t="shared" si="209"/>
        <v>0</v>
      </c>
      <c r="FS172" s="19" t="e">
        <f ca="1"/>
        <v>#N/A</v>
      </c>
      <c r="FT172" s="208" t="e">
        <f t="shared" ca="1" si="210"/>
        <v>#N/A</v>
      </c>
      <c r="FU172" s="207"/>
      <c r="FV172" s="194"/>
      <c r="FW172" s="198" cm="1">
        <f t="array" ref="FW172">IFERROR(MATCH(TRUE,INDEX($B$14:$B$117&gt;=FV172,0),0),"")</f>
        <v>1</v>
      </c>
      <c r="FX172" s="194">
        <f t="shared" ca="1" si="211"/>
        <v>3.2000000000000006E-3</v>
      </c>
      <c r="GA172" s="194">
        <f t="shared" si="212"/>
        <v>0</v>
      </c>
      <c r="GB172" s="19" t="e">
        <f ca="1"/>
        <v>#N/A</v>
      </c>
      <c r="GC172" s="208" t="e">
        <f t="shared" ca="1" si="213"/>
        <v>#N/A</v>
      </c>
    </row>
    <row r="173" spans="6:185" x14ac:dyDescent="0.2">
      <c r="F173" s="207"/>
      <c r="G173" s="194"/>
      <c r="H173" s="198" cm="1">
        <f t="array" ref="H173">IFERROR(MATCH(TRUE,INDEX($B$14:$B$117&gt;=G173,0),0),"")</f>
        <v>1</v>
      </c>
      <c r="I173" s="194">
        <f t="shared" ca="1" si="158"/>
        <v>3.2000000000000006E-3</v>
      </c>
      <c r="L173" s="194">
        <f t="shared" si="214"/>
        <v>0</v>
      </c>
      <c r="M173" s="19">
        <f ca="1"/>
        <v>0</v>
      </c>
      <c r="N173" s="208">
        <f t="shared" ca="1" si="215"/>
        <v>0</v>
      </c>
      <c r="O173" s="207"/>
      <c r="P173" s="194"/>
      <c r="Q173" s="198" cm="1">
        <f t="array" ref="Q173">IFERROR(MATCH(TRUE,INDEX($B$14:$B$117&gt;=P173,0),0),"")</f>
        <v>1</v>
      </c>
      <c r="R173" s="194">
        <f t="shared" ca="1" si="159"/>
        <v>3.2000000000000006E-3</v>
      </c>
      <c r="U173" s="194">
        <f t="shared" si="216"/>
        <v>0</v>
      </c>
      <c r="V173" s="19">
        <f ca="1"/>
        <v>0</v>
      </c>
      <c r="W173" s="208">
        <f t="shared" ca="1" si="217"/>
        <v>0</v>
      </c>
      <c r="X173" s="207"/>
      <c r="Y173" s="194"/>
      <c r="Z173" s="198" cm="1">
        <f t="array" ref="Z173">IFERROR(MATCH(TRUE,INDEX($B$14:$B$117&gt;=Y173,0),0),"")</f>
        <v>1</v>
      </c>
      <c r="AA173" s="194">
        <f t="shared" ca="1" si="160"/>
        <v>3.2000000000000006E-3</v>
      </c>
      <c r="AD173" s="194">
        <f t="shared" si="161"/>
        <v>0</v>
      </c>
      <c r="AE173" s="19">
        <f ca="1"/>
        <v>0</v>
      </c>
      <c r="AF173" s="208">
        <f t="shared" ca="1" si="162"/>
        <v>0</v>
      </c>
      <c r="AG173" s="207"/>
      <c r="AH173" s="194"/>
      <c r="AI173" s="198" cm="1">
        <f t="array" ref="AI173">IFERROR(MATCH(TRUE,INDEX($B$14:$B$117&gt;=AH173,0),0),"")</f>
        <v>1</v>
      </c>
      <c r="AJ173" s="194">
        <f t="shared" ca="1" si="163"/>
        <v>3.2000000000000006E-3</v>
      </c>
      <c r="AM173" s="194">
        <f t="shared" si="164"/>
        <v>0</v>
      </c>
      <c r="AN173" s="19">
        <f ca="1"/>
        <v>0</v>
      </c>
      <c r="AO173" s="208">
        <f t="shared" ca="1" si="165"/>
        <v>0</v>
      </c>
      <c r="AP173" s="207"/>
      <c r="AQ173" s="194"/>
      <c r="AR173" s="198" cm="1">
        <f t="array" ref="AR173">IFERROR(MATCH(TRUE,INDEX($B$14:$B$117&gt;=AQ173,0),0),"")</f>
        <v>1</v>
      </c>
      <c r="AS173" s="194">
        <f t="shared" ca="1" si="166"/>
        <v>3.2000000000000006E-3</v>
      </c>
      <c r="AV173" s="194">
        <f t="shared" si="167"/>
        <v>0</v>
      </c>
      <c r="AW173" s="19">
        <f ca="1"/>
        <v>0</v>
      </c>
      <c r="AX173" s="208">
        <f t="shared" ca="1" si="168"/>
        <v>0</v>
      </c>
      <c r="AY173" s="207"/>
      <c r="AZ173" s="194"/>
      <c r="BA173" s="198" cm="1">
        <f t="array" ref="BA173">IFERROR(MATCH(TRUE,INDEX($B$14:$B$117&gt;=AZ173,0),0),"")</f>
        <v>1</v>
      </c>
      <c r="BB173" s="194">
        <f t="shared" ca="1" si="169"/>
        <v>3.2000000000000006E-3</v>
      </c>
      <c r="BE173" s="194">
        <f t="shared" si="170"/>
        <v>0</v>
      </c>
      <c r="BF173" s="19">
        <f ca="1"/>
        <v>0</v>
      </c>
      <c r="BG173" s="208">
        <f t="shared" ca="1" si="171"/>
        <v>0</v>
      </c>
      <c r="BH173" s="207"/>
      <c r="BI173" s="194"/>
      <c r="BJ173" s="198" cm="1">
        <f t="array" ref="BJ173">IFERROR(MATCH(TRUE,INDEX($B$14:$B$117&gt;=BI173,0),0),"")</f>
        <v>1</v>
      </c>
      <c r="BK173" s="194">
        <f t="shared" ca="1" si="172"/>
        <v>3.2000000000000006E-3</v>
      </c>
      <c r="BN173" s="194">
        <f t="shared" si="173"/>
        <v>0</v>
      </c>
      <c r="BO173" s="19">
        <f ca="1"/>
        <v>0</v>
      </c>
      <c r="BP173" s="208">
        <f t="shared" ca="1" si="174"/>
        <v>0</v>
      </c>
      <c r="BQ173" s="207"/>
      <c r="BR173" s="194"/>
      <c r="BS173" s="198" cm="1">
        <f t="array" ref="BS173">IFERROR(MATCH(TRUE,INDEX($B$14:$B$117&gt;=BR173,0),0),"")</f>
        <v>1</v>
      </c>
      <c r="BT173" s="194">
        <f t="shared" ca="1" si="175"/>
        <v>3.2000000000000006E-3</v>
      </c>
      <c r="BW173" s="194">
        <f t="shared" si="176"/>
        <v>0</v>
      </c>
      <c r="BX173" s="19">
        <f ca="1"/>
        <v>0</v>
      </c>
      <c r="BY173" s="208">
        <f t="shared" ca="1" si="177"/>
        <v>0</v>
      </c>
      <c r="BZ173" s="207"/>
      <c r="CA173" s="194"/>
      <c r="CB173" s="198" cm="1">
        <f t="array" ref="CB173">IFERROR(MATCH(TRUE,INDEX($B$14:$B$117&gt;=CA173,0),0),"")</f>
        <v>1</v>
      </c>
      <c r="CC173" s="194">
        <f t="shared" ca="1" si="178"/>
        <v>3.2000000000000006E-3</v>
      </c>
      <c r="CF173" s="194">
        <f t="shared" si="179"/>
        <v>0</v>
      </c>
      <c r="CG173" s="19">
        <f ca="1"/>
        <v>0</v>
      </c>
      <c r="CH173" s="208">
        <f t="shared" ca="1" si="180"/>
        <v>0</v>
      </c>
      <c r="CI173" s="207"/>
      <c r="CJ173" s="194"/>
      <c r="CK173" s="198" cm="1">
        <f t="array" ref="CK173">IFERROR(MATCH(TRUE,INDEX($B$14:$B$117&gt;=CJ173,0),0),"")</f>
        <v>1</v>
      </c>
      <c r="CL173" s="194">
        <f t="shared" ca="1" si="181"/>
        <v>3.2000000000000006E-3</v>
      </c>
      <c r="CO173" s="194">
        <f t="shared" si="182"/>
        <v>0</v>
      </c>
      <c r="CP173" s="19">
        <f ca="1"/>
        <v>0</v>
      </c>
      <c r="CQ173" s="208">
        <f t="shared" ca="1" si="183"/>
        <v>0</v>
      </c>
      <c r="CR173" s="207"/>
      <c r="CS173" s="194"/>
      <c r="CT173" s="198" cm="1">
        <f t="array" ref="CT173">IFERROR(MATCH(TRUE,INDEX($B$14:$B$117&gt;=CS173,0),0),"")</f>
        <v>1</v>
      </c>
      <c r="CU173" s="194">
        <f t="shared" ca="1" si="184"/>
        <v>3.2000000000000006E-3</v>
      </c>
      <c r="CX173" s="194">
        <f t="shared" si="185"/>
        <v>0</v>
      </c>
      <c r="CY173" s="19" t="e">
        <f ca="1"/>
        <v>#N/A</v>
      </c>
      <c r="CZ173" s="208" t="e">
        <f t="shared" ca="1" si="186"/>
        <v>#N/A</v>
      </c>
      <c r="DA173" s="207"/>
      <c r="DB173" s="194"/>
      <c r="DC173" s="198" cm="1">
        <f t="array" ref="DC173">IFERROR(MATCH(TRUE,INDEX($B$14:$B$117&gt;=DB173,0),0),"")</f>
        <v>1</v>
      </c>
      <c r="DD173" s="194">
        <f t="shared" ca="1" si="187"/>
        <v>3.2000000000000006E-3</v>
      </c>
      <c r="DG173" s="194">
        <f t="shared" si="188"/>
        <v>0</v>
      </c>
      <c r="DH173" s="19" t="e">
        <f ca="1"/>
        <v>#N/A</v>
      </c>
      <c r="DI173" s="208" t="e">
        <f t="shared" ca="1" si="189"/>
        <v>#N/A</v>
      </c>
      <c r="DJ173" s="207"/>
      <c r="DK173" s="194"/>
      <c r="DL173" s="198" cm="1">
        <f t="array" ref="DL173">IFERROR(MATCH(TRUE,INDEX($B$14:$B$117&gt;=DK173,0),0),"")</f>
        <v>1</v>
      </c>
      <c r="DM173" s="194">
        <f t="shared" ca="1" si="190"/>
        <v>3.2000000000000006E-3</v>
      </c>
      <c r="DP173" s="194">
        <f t="shared" si="191"/>
        <v>0</v>
      </c>
      <c r="DQ173" s="19" t="e">
        <f ca="1"/>
        <v>#N/A</v>
      </c>
      <c r="DR173" s="208" t="e">
        <f t="shared" ca="1" si="192"/>
        <v>#N/A</v>
      </c>
      <c r="DS173" s="207"/>
      <c r="DT173" s="194"/>
      <c r="DU173" s="198" cm="1">
        <f t="array" ref="DU173">IFERROR(MATCH(TRUE,INDEX($B$14:$B$117&gt;=DT173,0),0),"")</f>
        <v>1</v>
      </c>
      <c r="DV173" s="194">
        <f t="shared" ca="1" si="193"/>
        <v>3.2000000000000006E-3</v>
      </c>
      <c r="DY173" s="194">
        <f t="shared" si="194"/>
        <v>0</v>
      </c>
      <c r="DZ173" s="19" t="e">
        <f ca="1"/>
        <v>#N/A</v>
      </c>
      <c r="EA173" s="208" t="e">
        <f t="shared" ca="1" si="195"/>
        <v>#N/A</v>
      </c>
      <c r="EB173" s="207"/>
      <c r="EC173" s="194"/>
      <c r="ED173" s="198" cm="1">
        <f t="array" ref="ED173">IFERROR(MATCH(TRUE,INDEX($B$14:$B$117&gt;=EC173,0),0),"")</f>
        <v>1</v>
      </c>
      <c r="EE173" s="194">
        <f t="shared" ca="1" si="196"/>
        <v>3.2000000000000006E-3</v>
      </c>
      <c r="EH173" s="194">
        <f t="shared" si="197"/>
        <v>0</v>
      </c>
      <c r="EI173" s="19" t="e">
        <f ca="1"/>
        <v>#N/A</v>
      </c>
      <c r="EJ173" s="208" t="e">
        <f t="shared" ca="1" si="198"/>
        <v>#N/A</v>
      </c>
      <c r="EK173" s="207"/>
      <c r="EL173" s="194"/>
      <c r="EM173" s="198" cm="1">
        <f t="array" ref="EM173">IFERROR(MATCH(TRUE,INDEX($B$14:$B$117&gt;=EL173,0),0),"")</f>
        <v>1</v>
      </c>
      <c r="EN173" s="194">
        <f t="shared" ca="1" si="199"/>
        <v>3.2000000000000006E-3</v>
      </c>
      <c r="EQ173" s="194">
        <f t="shared" si="200"/>
        <v>0</v>
      </c>
      <c r="ER173" s="19" t="e">
        <f ca="1"/>
        <v>#N/A</v>
      </c>
      <c r="ES173" s="208" t="e">
        <f t="shared" ca="1" si="201"/>
        <v>#N/A</v>
      </c>
      <c r="ET173" s="207"/>
      <c r="EU173" s="194"/>
      <c r="EV173" s="198" cm="1">
        <f t="array" ref="EV173">IFERROR(MATCH(TRUE,INDEX($B$14:$B$117&gt;=EU173,0),0),"")</f>
        <v>1</v>
      </c>
      <c r="EW173" s="194">
        <f t="shared" ca="1" si="202"/>
        <v>3.2000000000000006E-3</v>
      </c>
      <c r="EZ173" s="194">
        <f t="shared" si="203"/>
        <v>0</v>
      </c>
      <c r="FA173" s="19" t="e">
        <f ca="1"/>
        <v>#N/A</v>
      </c>
      <c r="FB173" s="208" t="e">
        <f t="shared" ca="1" si="204"/>
        <v>#N/A</v>
      </c>
      <c r="FC173" s="207"/>
      <c r="FD173" s="194"/>
      <c r="FE173" s="198" cm="1">
        <f t="array" ref="FE173">IFERROR(MATCH(TRUE,INDEX($B$14:$B$117&gt;=FD173,0),0),"")</f>
        <v>1</v>
      </c>
      <c r="FF173" s="194">
        <f t="shared" ca="1" si="205"/>
        <v>3.2000000000000006E-3</v>
      </c>
      <c r="FI173" s="194">
        <f t="shared" si="206"/>
        <v>0</v>
      </c>
      <c r="FJ173" s="19" t="e">
        <f ca="1"/>
        <v>#N/A</v>
      </c>
      <c r="FK173" s="208" t="e">
        <f t="shared" ca="1" si="207"/>
        <v>#N/A</v>
      </c>
      <c r="FL173" s="207"/>
      <c r="FM173" s="194"/>
      <c r="FN173" s="198" cm="1">
        <f t="array" ref="FN173">IFERROR(MATCH(TRUE,INDEX($B$14:$B$117&gt;=FM173,0),0),"")</f>
        <v>1</v>
      </c>
      <c r="FO173" s="194">
        <f t="shared" ca="1" si="208"/>
        <v>3.2000000000000006E-3</v>
      </c>
      <c r="FR173" s="194">
        <f t="shared" si="209"/>
        <v>0</v>
      </c>
      <c r="FS173" s="19" t="e">
        <f ca="1"/>
        <v>#N/A</v>
      </c>
      <c r="FT173" s="208" t="e">
        <f t="shared" ca="1" si="210"/>
        <v>#N/A</v>
      </c>
      <c r="FU173" s="207"/>
      <c r="FV173" s="194"/>
      <c r="FW173" s="198" cm="1">
        <f t="array" ref="FW173">IFERROR(MATCH(TRUE,INDEX($B$14:$B$117&gt;=FV173,0),0),"")</f>
        <v>1</v>
      </c>
      <c r="FX173" s="194">
        <f t="shared" ca="1" si="211"/>
        <v>3.2000000000000006E-3</v>
      </c>
      <c r="GA173" s="194">
        <f t="shared" si="212"/>
        <v>0</v>
      </c>
      <c r="GB173" s="19" t="e">
        <f ca="1"/>
        <v>#N/A</v>
      </c>
      <c r="GC173" s="208" t="e">
        <f t="shared" ca="1" si="213"/>
        <v>#N/A</v>
      </c>
    </row>
    <row r="174" spans="6:185" x14ac:dyDescent="0.2">
      <c r="F174" s="207"/>
      <c r="G174" s="194"/>
      <c r="H174" s="198" cm="1">
        <f t="array" ref="H174">IFERROR(MATCH(TRUE,INDEX($B$14:$B$117&gt;=G174,0),0),"")</f>
        <v>1</v>
      </c>
      <c r="I174" s="194">
        <f t="shared" ca="1" si="158"/>
        <v>3.2000000000000006E-3</v>
      </c>
      <c r="L174" s="194">
        <f t="shared" si="214"/>
        <v>0</v>
      </c>
      <c r="M174" s="19">
        <f ca="1"/>
        <v>0</v>
      </c>
      <c r="N174" s="208">
        <f t="shared" ca="1" si="215"/>
        <v>0</v>
      </c>
      <c r="O174" s="207"/>
      <c r="P174" s="194"/>
      <c r="Q174" s="198" cm="1">
        <f t="array" ref="Q174">IFERROR(MATCH(TRUE,INDEX($B$14:$B$117&gt;=P174,0),0),"")</f>
        <v>1</v>
      </c>
      <c r="R174" s="194">
        <f t="shared" ca="1" si="159"/>
        <v>3.2000000000000006E-3</v>
      </c>
      <c r="U174" s="194">
        <f t="shared" si="216"/>
        <v>0</v>
      </c>
      <c r="V174" s="19">
        <f ca="1"/>
        <v>0</v>
      </c>
      <c r="W174" s="208">
        <f t="shared" ca="1" si="217"/>
        <v>0</v>
      </c>
      <c r="X174" s="207"/>
      <c r="Y174" s="194"/>
      <c r="Z174" s="198" cm="1">
        <f t="array" ref="Z174">IFERROR(MATCH(TRUE,INDEX($B$14:$B$117&gt;=Y174,0),0),"")</f>
        <v>1</v>
      </c>
      <c r="AA174" s="194">
        <f t="shared" ca="1" si="160"/>
        <v>3.2000000000000006E-3</v>
      </c>
      <c r="AD174" s="194">
        <f t="shared" si="161"/>
        <v>0</v>
      </c>
      <c r="AE174" s="19">
        <f ca="1"/>
        <v>0</v>
      </c>
      <c r="AF174" s="208">
        <f t="shared" ca="1" si="162"/>
        <v>0</v>
      </c>
      <c r="AG174" s="207"/>
      <c r="AH174" s="194"/>
      <c r="AI174" s="198" cm="1">
        <f t="array" ref="AI174">IFERROR(MATCH(TRUE,INDEX($B$14:$B$117&gt;=AH174,0),0),"")</f>
        <v>1</v>
      </c>
      <c r="AJ174" s="194">
        <f t="shared" ca="1" si="163"/>
        <v>3.2000000000000006E-3</v>
      </c>
      <c r="AM174" s="194">
        <f t="shared" si="164"/>
        <v>0</v>
      </c>
      <c r="AN174" s="19">
        <f ca="1"/>
        <v>0</v>
      </c>
      <c r="AO174" s="208">
        <f t="shared" ca="1" si="165"/>
        <v>0</v>
      </c>
      <c r="AP174" s="207"/>
      <c r="AQ174" s="194"/>
      <c r="AR174" s="198" cm="1">
        <f t="array" ref="AR174">IFERROR(MATCH(TRUE,INDEX($B$14:$B$117&gt;=AQ174,0),0),"")</f>
        <v>1</v>
      </c>
      <c r="AS174" s="194">
        <f t="shared" ca="1" si="166"/>
        <v>3.2000000000000006E-3</v>
      </c>
      <c r="AV174" s="194">
        <f t="shared" si="167"/>
        <v>0</v>
      </c>
      <c r="AW174" s="19">
        <f ca="1"/>
        <v>0</v>
      </c>
      <c r="AX174" s="208">
        <f t="shared" ca="1" si="168"/>
        <v>0</v>
      </c>
      <c r="AY174" s="207"/>
      <c r="AZ174" s="194"/>
      <c r="BA174" s="198" cm="1">
        <f t="array" ref="BA174">IFERROR(MATCH(TRUE,INDEX($B$14:$B$117&gt;=AZ174,0),0),"")</f>
        <v>1</v>
      </c>
      <c r="BB174" s="194">
        <f t="shared" ca="1" si="169"/>
        <v>3.2000000000000006E-3</v>
      </c>
      <c r="BE174" s="194">
        <f t="shared" si="170"/>
        <v>0</v>
      </c>
      <c r="BF174" s="19">
        <f ca="1"/>
        <v>0</v>
      </c>
      <c r="BG174" s="208">
        <f t="shared" ca="1" si="171"/>
        <v>0</v>
      </c>
      <c r="BH174" s="207"/>
      <c r="BI174" s="194"/>
      <c r="BJ174" s="198" cm="1">
        <f t="array" ref="BJ174">IFERROR(MATCH(TRUE,INDEX($B$14:$B$117&gt;=BI174,0),0),"")</f>
        <v>1</v>
      </c>
      <c r="BK174" s="194">
        <f t="shared" ca="1" si="172"/>
        <v>3.2000000000000006E-3</v>
      </c>
      <c r="BN174" s="194">
        <f t="shared" si="173"/>
        <v>0</v>
      </c>
      <c r="BO174" s="19">
        <f ca="1"/>
        <v>0</v>
      </c>
      <c r="BP174" s="208">
        <f t="shared" ca="1" si="174"/>
        <v>0</v>
      </c>
      <c r="BQ174" s="207"/>
      <c r="BR174" s="194"/>
      <c r="BS174" s="198" cm="1">
        <f t="array" ref="BS174">IFERROR(MATCH(TRUE,INDEX($B$14:$B$117&gt;=BR174,0),0),"")</f>
        <v>1</v>
      </c>
      <c r="BT174" s="194">
        <f t="shared" ca="1" si="175"/>
        <v>3.2000000000000006E-3</v>
      </c>
      <c r="BW174" s="194">
        <f t="shared" si="176"/>
        <v>0</v>
      </c>
      <c r="BX174" s="19">
        <f ca="1"/>
        <v>0</v>
      </c>
      <c r="BY174" s="208">
        <f t="shared" ca="1" si="177"/>
        <v>0</v>
      </c>
      <c r="BZ174" s="207"/>
      <c r="CA174" s="194"/>
      <c r="CB174" s="198" cm="1">
        <f t="array" ref="CB174">IFERROR(MATCH(TRUE,INDEX($B$14:$B$117&gt;=CA174,0),0),"")</f>
        <v>1</v>
      </c>
      <c r="CC174" s="194">
        <f t="shared" ca="1" si="178"/>
        <v>3.2000000000000006E-3</v>
      </c>
      <c r="CF174" s="194">
        <f t="shared" si="179"/>
        <v>0</v>
      </c>
      <c r="CG174" s="19">
        <f ca="1"/>
        <v>0</v>
      </c>
      <c r="CH174" s="208">
        <f t="shared" ca="1" si="180"/>
        <v>0</v>
      </c>
      <c r="CI174" s="207"/>
      <c r="CJ174" s="194"/>
      <c r="CK174" s="198" cm="1">
        <f t="array" ref="CK174">IFERROR(MATCH(TRUE,INDEX($B$14:$B$117&gt;=CJ174,0),0),"")</f>
        <v>1</v>
      </c>
      <c r="CL174" s="194">
        <f t="shared" ca="1" si="181"/>
        <v>3.2000000000000006E-3</v>
      </c>
      <c r="CO174" s="194">
        <f t="shared" si="182"/>
        <v>0</v>
      </c>
      <c r="CP174" s="19">
        <f ca="1"/>
        <v>0</v>
      </c>
      <c r="CQ174" s="208">
        <f t="shared" ca="1" si="183"/>
        <v>0</v>
      </c>
      <c r="CR174" s="207"/>
      <c r="CS174" s="194"/>
      <c r="CT174" s="198" cm="1">
        <f t="array" ref="CT174">IFERROR(MATCH(TRUE,INDEX($B$14:$B$117&gt;=CS174,0),0),"")</f>
        <v>1</v>
      </c>
      <c r="CU174" s="194">
        <f t="shared" ca="1" si="184"/>
        <v>3.2000000000000006E-3</v>
      </c>
      <c r="CX174" s="194">
        <f t="shared" si="185"/>
        <v>0</v>
      </c>
      <c r="CY174" s="19" t="e">
        <f ca="1"/>
        <v>#N/A</v>
      </c>
      <c r="CZ174" s="208" t="e">
        <f t="shared" ca="1" si="186"/>
        <v>#N/A</v>
      </c>
      <c r="DA174" s="207"/>
      <c r="DB174" s="194"/>
      <c r="DC174" s="198" cm="1">
        <f t="array" ref="DC174">IFERROR(MATCH(TRUE,INDEX($B$14:$B$117&gt;=DB174,0),0),"")</f>
        <v>1</v>
      </c>
      <c r="DD174" s="194">
        <f t="shared" ca="1" si="187"/>
        <v>3.2000000000000006E-3</v>
      </c>
      <c r="DG174" s="194">
        <f t="shared" si="188"/>
        <v>0</v>
      </c>
      <c r="DH174" s="19" t="e">
        <f ca="1"/>
        <v>#N/A</v>
      </c>
      <c r="DI174" s="208" t="e">
        <f t="shared" ca="1" si="189"/>
        <v>#N/A</v>
      </c>
      <c r="DJ174" s="207"/>
      <c r="DK174" s="194"/>
      <c r="DL174" s="198" cm="1">
        <f t="array" ref="DL174">IFERROR(MATCH(TRUE,INDEX($B$14:$B$117&gt;=DK174,0),0),"")</f>
        <v>1</v>
      </c>
      <c r="DM174" s="194">
        <f t="shared" ca="1" si="190"/>
        <v>3.2000000000000006E-3</v>
      </c>
      <c r="DP174" s="194">
        <f t="shared" si="191"/>
        <v>0</v>
      </c>
      <c r="DQ174" s="19" t="e">
        <f ca="1"/>
        <v>#N/A</v>
      </c>
      <c r="DR174" s="208" t="e">
        <f t="shared" ca="1" si="192"/>
        <v>#N/A</v>
      </c>
      <c r="DS174" s="207"/>
      <c r="DT174" s="194"/>
      <c r="DU174" s="198" cm="1">
        <f t="array" ref="DU174">IFERROR(MATCH(TRUE,INDEX($B$14:$B$117&gt;=DT174,0),0),"")</f>
        <v>1</v>
      </c>
      <c r="DV174" s="194">
        <f t="shared" ca="1" si="193"/>
        <v>3.2000000000000006E-3</v>
      </c>
      <c r="DY174" s="194">
        <f t="shared" si="194"/>
        <v>0</v>
      </c>
      <c r="DZ174" s="19" t="e">
        <f ca="1"/>
        <v>#N/A</v>
      </c>
      <c r="EA174" s="208" t="e">
        <f t="shared" ca="1" si="195"/>
        <v>#N/A</v>
      </c>
      <c r="EB174" s="207"/>
      <c r="EC174" s="194"/>
      <c r="ED174" s="198" cm="1">
        <f t="array" ref="ED174">IFERROR(MATCH(TRUE,INDEX($B$14:$B$117&gt;=EC174,0),0),"")</f>
        <v>1</v>
      </c>
      <c r="EE174" s="194">
        <f t="shared" ca="1" si="196"/>
        <v>3.2000000000000006E-3</v>
      </c>
      <c r="EH174" s="194">
        <f t="shared" si="197"/>
        <v>0</v>
      </c>
      <c r="EI174" s="19" t="e">
        <f ca="1"/>
        <v>#N/A</v>
      </c>
      <c r="EJ174" s="208" t="e">
        <f t="shared" ca="1" si="198"/>
        <v>#N/A</v>
      </c>
      <c r="EK174" s="207"/>
      <c r="EL174" s="194"/>
      <c r="EM174" s="198" cm="1">
        <f t="array" ref="EM174">IFERROR(MATCH(TRUE,INDEX($B$14:$B$117&gt;=EL174,0),0),"")</f>
        <v>1</v>
      </c>
      <c r="EN174" s="194">
        <f t="shared" ca="1" si="199"/>
        <v>3.2000000000000006E-3</v>
      </c>
      <c r="EQ174" s="194">
        <f t="shared" si="200"/>
        <v>0</v>
      </c>
      <c r="ER174" s="19" t="e">
        <f ca="1"/>
        <v>#N/A</v>
      </c>
      <c r="ES174" s="208" t="e">
        <f t="shared" ca="1" si="201"/>
        <v>#N/A</v>
      </c>
      <c r="ET174" s="207"/>
      <c r="EU174" s="194"/>
      <c r="EV174" s="198" cm="1">
        <f t="array" ref="EV174">IFERROR(MATCH(TRUE,INDEX($B$14:$B$117&gt;=EU174,0),0),"")</f>
        <v>1</v>
      </c>
      <c r="EW174" s="194">
        <f t="shared" ca="1" si="202"/>
        <v>3.2000000000000006E-3</v>
      </c>
      <c r="EZ174" s="194">
        <f t="shared" si="203"/>
        <v>0</v>
      </c>
      <c r="FA174" s="19" t="e">
        <f ca="1"/>
        <v>#N/A</v>
      </c>
      <c r="FB174" s="208" t="e">
        <f t="shared" ca="1" si="204"/>
        <v>#N/A</v>
      </c>
      <c r="FC174" s="207"/>
      <c r="FD174" s="194"/>
      <c r="FE174" s="198" cm="1">
        <f t="array" ref="FE174">IFERROR(MATCH(TRUE,INDEX($B$14:$B$117&gt;=FD174,0),0),"")</f>
        <v>1</v>
      </c>
      <c r="FF174" s="194">
        <f t="shared" ca="1" si="205"/>
        <v>3.2000000000000006E-3</v>
      </c>
      <c r="FI174" s="194">
        <f t="shared" si="206"/>
        <v>0</v>
      </c>
      <c r="FJ174" s="19" t="e">
        <f ca="1"/>
        <v>#N/A</v>
      </c>
      <c r="FK174" s="208" t="e">
        <f t="shared" ca="1" si="207"/>
        <v>#N/A</v>
      </c>
      <c r="FL174" s="207"/>
      <c r="FM174" s="194"/>
      <c r="FN174" s="198" cm="1">
        <f t="array" ref="FN174">IFERROR(MATCH(TRUE,INDEX($B$14:$B$117&gt;=FM174,0),0),"")</f>
        <v>1</v>
      </c>
      <c r="FO174" s="194">
        <f t="shared" ca="1" si="208"/>
        <v>3.2000000000000006E-3</v>
      </c>
      <c r="FR174" s="194">
        <f t="shared" si="209"/>
        <v>0</v>
      </c>
      <c r="FS174" s="19" t="e">
        <f ca="1"/>
        <v>#N/A</v>
      </c>
      <c r="FT174" s="208" t="e">
        <f t="shared" ca="1" si="210"/>
        <v>#N/A</v>
      </c>
      <c r="FU174" s="207"/>
      <c r="FV174" s="194"/>
      <c r="FW174" s="198" cm="1">
        <f t="array" ref="FW174">IFERROR(MATCH(TRUE,INDEX($B$14:$B$117&gt;=FV174,0),0),"")</f>
        <v>1</v>
      </c>
      <c r="FX174" s="194">
        <f t="shared" ca="1" si="211"/>
        <v>3.2000000000000006E-3</v>
      </c>
      <c r="GA174" s="194">
        <f t="shared" si="212"/>
        <v>0</v>
      </c>
      <c r="GB174" s="19" t="e">
        <f ca="1"/>
        <v>#N/A</v>
      </c>
      <c r="GC174" s="208" t="e">
        <f t="shared" ca="1" si="213"/>
        <v>#N/A</v>
      </c>
    </row>
    <row r="175" spans="6:185" x14ac:dyDescent="0.2">
      <c r="F175" s="207"/>
      <c r="G175" s="194"/>
      <c r="H175" s="198" cm="1">
        <f t="array" ref="H175">IFERROR(MATCH(TRUE,INDEX($B$14:$B$117&gt;=G175,0),0),"")</f>
        <v>1</v>
      </c>
      <c r="I175" s="194">
        <f t="shared" ca="1" si="158"/>
        <v>3.2000000000000006E-3</v>
      </c>
      <c r="L175" s="194">
        <f t="shared" si="214"/>
        <v>0</v>
      </c>
      <c r="M175" s="19">
        <f ca="1"/>
        <v>0</v>
      </c>
      <c r="N175" s="208">
        <f t="shared" ca="1" si="215"/>
        <v>0</v>
      </c>
      <c r="O175" s="207"/>
      <c r="P175" s="194"/>
      <c r="Q175" s="198" cm="1">
        <f t="array" ref="Q175">IFERROR(MATCH(TRUE,INDEX($B$14:$B$117&gt;=P175,0),0),"")</f>
        <v>1</v>
      </c>
      <c r="R175" s="194">
        <f t="shared" ca="1" si="159"/>
        <v>3.2000000000000006E-3</v>
      </c>
      <c r="U175" s="194">
        <f t="shared" si="216"/>
        <v>0</v>
      </c>
      <c r="V175" s="19">
        <f ca="1"/>
        <v>0</v>
      </c>
      <c r="W175" s="208">
        <f t="shared" ca="1" si="217"/>
        <v>0</v>
      </c>
      <c r="X175" s="207"/>
      <c r="Y175" s="194"/>
      <c r="Z175" s="198" cm="1">
        <f t="array" ref="Z175">IFERROR(MATCH(TRUE,INDEX($B$14:$B$117&gt;=Y175,0),0),"")</f>
        <v>1</v>
      </c>
      <c r="AA175" s="194">
        <f t="shared" ca="1" si="160"/>
        <v>3.2000000000000006E-3</v>
      </c>
      <c r="AD175" s="194">
        <f t="shared" si="161"/>
        <v>0</v>
      </c>
      <c r="AE175" s="19">
        <f ca="1"/>
        <v>0</v>
      </c>
      <c r="AF175" s="208">
        <f t="shared" ca="1" si="162"/>
        <v>0</v>
      </c>
      <c r="AG175" s="207"/>
      <c r="AH175" s="194"/>
      <c r="AI175" s="198" cm="1">
        <f t="array" ref="AI175">IFERROR(MATCH(TRUE,INDEX($B$14:$B$117&gt;=AH175,0),0),"")</f>
        <v>1</v>
      </c>
      <c r="AJ175" s="194">
        <f t="shared" ca="1" si="163"/>
        <v>3.2000000000000006E-3</v>
      </c>
      <c r="AM175" s="194">
        <f t="shared" si="164"/>
        <v>0</v>
      </c>
      <c r="AN175" s="19">
        <f ca="1"/>
        <v>0</v>
      </c>
      <c r="AO175" s="208">
        <f t="shared" ca="1" si="165"/>
        <v>0</v>
      </c>
      <c r="AP175" s="207"/>
      <c r="AQ175" s="194"/>
      <c r="AR175" s="198" cm="1">
        <f t="array" ref="AR175">IFERROR(MATCH(TRUE,INDEX($B$14:$B$117&gt;=AQ175,0),0),"")</f>
        <v>1</v>
      </c>
      <c r="AS175" s="194">
        <f t="shared" ca="1" si="166"/>
        <v>3.2000000000000006E-3</v>
      </c>
      <c r="AV175" s="194">
        <f t="shared" si="167"/>
        <v>0</v>
      </c>
      <c r="AW175" s="19">
        <f ca="1"/>
        <v>0</v>
      </c>
      <c r="AX175" s="208">
        <f t="shared" ca="1" si="168"/>
        <v>0</v>
      </c>
      <c r="AY175" s="207"/>
      <c r="AZ175" s="194"/>
      <c r="BA175" s="198" cm="1">
        <f t="array" ref="BA175">IFERROR(MATCH(TRUE,INDEX($B$14:$B$117&gt;=AZ175,0),0),"")</f>
        <v>1</v>
      </c>
      <c r="BB175" s="194">
        <f t="shared" ca="1" si="169"/>
        <v>3.2000000000000006E-3</v>
      </c>
      <c r="BE175" s="194">
        <f t="shared" si="170"/>
        <v>0</v>
      </c>
      <c r="BF175" s="19">
        <f ca="1"/>
        <v>0</v>
      </c>
      <c r="BG175" s="208">
        <f t="shared" ca="1" si="171"/>
        <v>0</v>
      </c>
      <c r="BH175" s="207"/>
      <c r="BI175" s="194"/>
      <c r="BJ175" s="198" cm="1">
        <f t="array" ref="BJ175">IFERROR(MATCH(TRUE,INDEX($B$14:$B$117&gt;=BI175,0),0),"")</f>
        <v>1</v>
      </c>
      <c r="BK175" s="194">
        <f t="shared" ca="1" si="172"/>
        <v>3.2000000000000006E-3</v>
      </c>
      <c r="BN175" s="194">
        <f t="shared" si="173"/>
        <v>0</v>
      </c>
      <c r="BO175" s="19">
        <f ca="1"/>
        <v>0</v>
      </c>
      <c r="BP175" s="208">
        <f t="shared" ca="1" si="174"/>
        <v>0</v>
      </c>
      <c r="BQ175" s="207"/>
      <c r="BR175" s="194"/>
      <c r="BS175" s="198" cm="1">
        <f t="array" ref="BS175">IFERROR(MATCH(TRUE,INDEX($B$14:$B$117&gt;=BR175,0),0),"")</f>
        <v>1</v>
      </c>
      <c r="BT175" s="194">
        <f t="shared" ca="1" si="175"/>
        <v>3.2000000000000006E-3</v>
      </c>
      <c r="BW175" s="194">
        <f t="shared" si="176"/>
        <v>0</v>
      </c>
      <c r="BX175" s="19">
        <f ca="1"/>
        <v>0</v>
      </c>
      <c r="BY175" s="208">
        <f t="shared" ca="1" si="177"/>
        <v>0</v>
      </c>
      <c r="BZ175" s="207"/>
      <c r="CA175" s="194"/>
      <c r="CB175" s="198" cm="1">
        <f t="array" ref="CB175">IFERROR(MATCH(TRUE,INDEX($B$14:$B$117&gt;=CA175,0),0),"")</f>
        <v>1</v>
      </c>
      <c r="CC175" s="194">
        <f t="shared" ca="1" si="178"/>
        <v>3.2000000000000006E-3</v>
      </c>
      <c r="CF175" s="194">
        <f t="shared" si="179"/>
        <v>0</v>
      </c>
      <c r="CG175" s="19">
        <f ca="1"/>
        <v>0</v>
      </c>
      <c r="CH175" s="208">
        <f t="shared" ca="1" si="180"/>
        <v>0</v>
      </c>
      <c r="CI175" s="207"/>
      <c r="CJ175" s="194"/>
      <c r="CK175" s="198" cm="1">
        <f t="array" ref="CK175">IFERROR(MATCH(TRUE,INDEX($B$14:$B$117&gt;=CJ175,0),0),"")</f>
        <v>1</v>
      </c>
      <c r="CL175" s="194">
        <f t="shared" ca="1" si="181"/>
        <v>3.2000000000000006E-3</v>
      </c>
      <c r="CO175" s="194">
        <f t="shared" si="182"/>
        <v>0</v>
      </c>
      <c r="CP175" s="19">
        <f ca="1"/>
        <v>0</v>
      </c>
      <c r="CQ175" s="208">
        <f t="shared" ca="1" si="183"/>
        <v>0</v>
      </c>
      <c r="CR175" s="207"/>
      <c r="CS175" s="194"/>
      <c r="CT175" s="198" cm="1">
        <f t="array" ref="CT175">IFERROR(MATCH(TRUE,INDEX($B$14:$B$117&gt;=CS175,0),0),"")</f>
        <v>1</v>
      </c>
      <c r="CU175" s="194">
        <f t="shared" ca="1" si="184"/>
        <v>3.2000000000000006E-3</v>
      </c>
      <c r="CX175" s="194">
        <f t="shared" si="185"/>
        <v>0</v>
      </c>
      <c r="CY175" s="19" t="e">
        <f ca="1"/>
        <v>#N/A</v>
      </c>
      <c r="CZ175" s="208" t="e">
        <f t="shared" ca="1" si="186"/>
        <v>#N/A</v>
      </c>
      <c r="DA175" s="207"/>
      <c r="DB175" s="194"/>
      <c r="DC175" s="198" cm="1">
        <f t="array" ref="DC175">IFERROR(MATCH(TRUE,INDEX($B$14:$B$117&gt;=DB175,0),0),"")</f>
        <v>1</v>
      </c>
      <c r="DD175" s="194">
        <f t="shared" ca="1" si="187"/>
        <v>3.2000000000000006E-3</v>
      </c>
      <c r="DG175" s="194">
        <f t="shared" si="188"/>
        <v>0</v>
      </c>
      <c r="DH175" s="19" t="e">
        <f ca="1"/>
        <v>#N/A</v>
      </c>
      <c r="DI175" s="208" t="e">
        <f t="shared" ca="1" si="189"/>
        <v>#N/A</v>
      </c>
      <c r="DJ175" s="207"/>
      <c r="DK175" s="194"/>
      <c r="DL175" s="198" cm="1">
        <f t="array" ref="DL175">IFERROR(MATCH(TRUE,INDEX($B$14:$B$117&gt;=DK175,0),0),"")</f>
        <v>1</v>
      </c>
      <c r="DM175" s="194">
        <f t="shared" ca="1" si="190"/>
        <v>3.2000000000000006E-3</v>
      </c>
      <c r="DP175" s="194">
        <f t="shared" si="191"/>
        <v>0</v>
      </c>
      <c r="DQ175" s="19" t="e">
        <f ca="1"/>
        <v>#N/A</v>
      </c>
      <c r="DR175" s="208" t="e">
        <f t="shared" ca="1" si="192"/>
        <v>#N/A</v>
      </c>
      <c r="DS175" s="207"/>
      <c r="DT175" s="194"/>
      <c r="DU175" s="198" cm="1">
        <f t="array" ref="DU175">IFERROR(MATCH(TRUE,INDEX($B$14:$B$117&gt;=DT175,0),0),"")</f>
        <v>1</v>
      </c>
      <c r="DV175" s="194">
        <f t="shared" ca="1" si="193"/>
        <v>3.2000000000000006E-3</v>
      </c>
      <c r="DY175" s="194">
        <f t="shared" si="194"/>
        <v>0</v>
      </c>
      <c r="DZ175" s="19" t="e">
        <f ca="1"/>
        <v>#N/A</v>
      </c>
      <c r="EA175" s="208" t="e">
        <f t="shared" ca="1" si="195"/>
        <v>#N/A</v>
      </c>
      <c r="EB175" s="207"/>
      <c r="EC175" s="194"/>
      <c r="ED175" s="198" cm="1">
        <f t="array" ref="ED175">IFERROR(MATCH(TRUE,INDEX($B$14:$B$117&gt;=EC175,0),0),"")</f>
        <v>1</v>
      </c>
      <c r="EE175" s="194">
        <f t="shared" ca="1" si="196"/>
        <v>3.2000000000000006E-3</v>
      </c>
      <c r="EH175" s="194">
        <f t="shared" si="197"/>
        <v>0</v>
      </c>
      <c r="EI175" s="19" t="e">
        <f ca="1"/>
        <v>#N/A</v>
      </c>
      <c r="EJ175" s="208" t="e">
        <f t="shared" ca="1" si="198"/>
        <v>#N/A</v>
      </c>
      <c r="EK175" s="207"/>
      <c r="EL175" s="194"/>
      <c r="EM175" s="198" cm="1">
        <f t="array" ref="EM175">IFERROR(MATCH(TRUE,INDEX($B$14:$B$117&gt;=EL175,0),0),"")</f>
        <v>1</v>
      </c>
      <c r="EN175" s="194">
        <f t="shared" ca="1" si="199"/>
        <v>3.2000000000000006E-3</v>
      </c>
      <c r="EQ175" s="194">
        <f t="shared" si="200"/>
        <v>0</v>
      </c>
      <c r="ER175" s="19" t="e">
        <f ca="1"/>
        <v>#N/A</v>
      </c>
      <c r="ES175" s="208" t="e">
        <f t="shared" ca="1" si="201"/>
        <v>#N/A</v>
      </c>
      <c r="ET175" s="207"/>
      <c r="EU175" s="194"/>
      <c r="EV175" s="198" cm="1">
        <f t="array" ref="EV175">IFERROR(MATCH(TRUE,INDEX($B$14:$B$117&gt;=EU175,0),0),"")</f>
        <v>1</v>
      </c>
      <c r="EW175" s="194">
        <f t="shared" ca="1" si="202"/>
        <v>3.2000000000000006E-3</v>
      </c>
      <c r="EZ175" s="194">
        <f t="shared" si="203"/>
        <v>0</v>
      </c>
      <c r="FA175" s="19" t="e">
        <f ca="1"/>
        <v>#N/A</v>
      </c>
      <c r="FB175" s="208" t="e">
        <f t="shared" ca="1" si="204"/>
        <v>#N/A</v>
      </c>
      <c r="FC175" s="207"/>
      <c r="FD175" s="194"/>
      <c r="FE175" s="198" cm="1">
        <f t="array" ref="FE175">IFERROR(MATCH(TRUE,INDEX($B$14:$B$117&gt;=FD175,0),0),"")</f>
        <v>1</v>
      </c>
      <c r="FF175" s="194">
        <f t="shared" ca="1" si="205"/>
        <v>3.2000000000000006E-3</v>
      </c>
      <c r="FI175" s="194">
        <f t="shared" si="206"/>
        <v>0</v>
      </c>
      <c r="FJ175" s="19" t="e">
        <f ca="1"/>
        <v>#N/A</v>
      </c>
      <c r="FK175" s="208" t="e">
        <f t="shared" ca="1" si="207"/>
        <v>#N/A</v>
      </c>
      <c r="FL175" s="207"/>
      <c r="FM175" s="194"/>
      <c r="FN175" s="198" cm="1">
        <f t="array" ref="FN175">IFERROR(MATCH(TRUE,INDEX($B$14:$B$117&gt;=FM175,0),0),"")</f>
        <v>1</v>
      </c>
      <c r="FO175" s="194">
        <f t="shared" ca="1" si="208"/>
        <v>3.2000000000000006E-3</v>
      </c>
      <c r="FR175" s="194">
        <f t="shared" si="209"/>
        <v>0</v>
      </c>
      <c r="FS175" s="19" t="e">
        <f ca="1"/>
        <v>#N/A</v>
      </c>
      <c r="FT175" s="208" t="e">
        <f t="shared" ca="1" si="210"/>
        <v>#N/A</v>
      </c>
      <c r="FU175" s="207"/>
      <c r="FV175" s="194"/>
      <c r="FW175" s="198" cm="1">
        <f t="array" ref="FW175">IFERROR(MATCH(TRUE,INDEX($B$14:$B$117&gt;=FV175,0),0),"")</f>
        <v>1</v>
      </c>
      <c r="FX175" s="194">
        <f t="shared" ca="1" si="211"/>
        <v>3.2000000000000006E-3</v>
      </c>
      <c r="GA175" s="194">
        <f t="shared" si="212"/>
        <v>0</v>
      </c>
      <c r="GB175" s="19" t="e">
        <f ca="1"/>
        <v>#N/A</v>
      </c>
      <c r="GC175" s="208" t="e">
        <f t="shared" ca="1" si="213"/>
        <v>#N/A</v>
      </c>
    </row>
    <row r="176" spans="6:185" x14ac:dyDescent="0.2">
      <c r="F176" s="207"/>
      <c r="G176" s="194"/>
      <c r="H176" s="198" cm="1">
        <f t="array" ref="H176">IFERROR(MATCH(TRUE,INDEX($B$14:$B$117&gt;=G176,0),0),"")</f>
        <v>1</v>
      </c>
      <c r="I176" s="194">
        <f t="shared" ca="1" si="158"/>
        <v>3.2000000000000006E-3</v>
      </c>
      <c r="L176" s="194">
        <f t="shared" si="214"/>
        <v>0</v>
      </c>
      <c r="M176" s="19">
        <f ca="1"/>
        <v>0</v>
      </c>
      <c r="N176" s="208">
        <f t="shared" ca="1" si="215"/>
        <v>0</v>
      </c>
      <c r="O176" s="207"/>
      <c r="P176" s="194"/>
      <c r="Q176" s="198" cm="1">
        <f t="array" ref="Q176">IFERROR(MATCH(TRUE,INDEX($B$14:$B$117&gt;=P176,0),0),"")</f>
        <v>1</v>
      </c>
      <c r="R176" s="194">
        <f t="shared" ca="1" si="159"/>
        <v>3.2000000000000006E-3</v>
      </c>
      <c r="U176" s="194">
        <f t="shared" si="216"/>
        <v>0</v>
      </c>
      <c r="V176" s="19">
        <f ca="1"/>
        <v>0</v>
      </c>
      <c r="W176" s="208">
        <f t="shared" ca="1" si="217"/>
        <v>0</v>
      </c>
      <c r="X176" s="207"/>
      <c r="Y176" s="194"/>
      <c r="Z176" s="198" cm="1">
        <f t="array" ref="Z176">IFERROR(MATCH(TRUE,INDEX($B$14:$B$117&gt;=Y176,0),0),"")</f>
        <v>1</v>
      </c>
      <c r="AA176" s="194">
        <f t="shared" ca="1" si="160"/>
        <v>3.2000000000000006E-3</v>
      </c>
      <c r="AD176" s="194">
        <f t="shared" si="161"/>
        <v>0</v>
      </c>
      <c r="AE176" s="19">
        <f ca="1"/>
        <v>0</v>
      </c>
      <c r="AF176" s="208">
        <f t="shared" ca="1" si="162"/>
        <v>0</v>
      </c>
      <c r="AG176" s="207"/>
      <c r="AH176" s="194"/>
      <c r="AI176" s="198" cm="1">
        <f t="array" ref="AI176">IFERROR(MATCH(TRUE,INDEX($B$14:$B$117&gt;=AH176,0),0),"")</f>
        <v>1</v>
      </c>
      <c r="AJ176" s="194">
        <f t="shared" ca="1" si="163"/>
        <v>3.2000000000000006E-3</v>
      </c>
      <c r="AM176" s="194">
        <f t="shared" si="164"/>
        <v>0</v>
      </c>
      <c r="AN176" s="19">
        <f ca="1"/>
        <v>0</v>
      </c>
      <c r="AO176" s="208">
        <f t="shared" ca="1" si="165"/>
        <v>0</v>
      </c>
      <c r="AP176" s="207"/>
      <c r="AQ176" s="194"/>
      <c r="AR176" s="198" cm="1">
        <f t="array" ref="AR176">IFERROR(MATCH(TRUE,INDEX($B$14:$B$117&gt;=AQ176,0),0),"")</f>
        <v>1</v>
      </c>
      <c r="AS176" s="194">
        <f t="shared" ca="1" si="166"/>
        <v>3.2000000000000006E-3</v>
      </c>
      <c r="AV176" s="194">
        <f t="shared" si="167"/>
        <v>0</v>
      </c>
      <c r="AW176" s="19">
        <f ca="1"/>
        <v>0</v>
      </c>
      <c r="AX176" s="208">
        <f t="shared" ca="1" si="168"/>
        <v>0</v>
      </c>
      <c r="AY176" s="207"/>
      <c r="AZ176" s="194"/>
      <c r="BA176" s="198" cm="1">
        <f t="array" ref="BA176">IFERROR(MATCH(TRUE,INDEX($B$14:$B$117&gt;=AZ176,0),0),"")</f>
        <v>1</v>
      </c>
      <c r="BB176" s="194">
        <f t="shared" ca="1" si="169"/>
        <v>3.2000000000000006E-3</v>
      </c>
      <c r="BE176" s="194">
        <f t="shared" si="170"/>
        <v>0</v>
      </c>
      <c r="BF176" s="19">
        <f ca="1"/>
        <v>0</v>
      </c>
      <c r="BG176" s="208">
        <f t="shared" ca="1" si="171"/>
        <v>0</v>
      </c>
      <c r="BH176" s="207"/>
      <c r="BI176" s="194"/>
      <c r="BJ176" s="198" cm="1">
        <f t="array" ref="BJ176">IFERROR(MATCH(TRUE,INDEX($B$14:$B$117&gt;=BI176,0),0),"")</f>
        <v>1</v>
      </c>
      <c r="BK176" s="194">
        <f t="shared" ca="1" si="172"/>
        <v>3.2000000000000006E-3</v>
      </c>
      <c r="BN176" s="194">
        <f t="shared" si="173"/>
        <v>0</v>
      </c>
      <c r="BO176" s="19">
        <f ca="1"/>
        <v>0</v>
      </c>
      <c r="BP176" s="208">
        <f t="shared" ca="1" si="174"/>
        <v>0</v>
      </c>
      <c r="BQ176" s="207"/>
      <c r="BR176" s="194"/>
      <c r="BS176" s="198" cm="1">
        <f t="array" ref="BS176">IFERROR(MATCH(TRUE,INDEX($B$14:$B$117&gt;=BR176,0),0),"")</f>
        <v>1</v>
      </c>
      <c r="BT176" s="194">
        <f t="shared" ca="1" si="175"/>
        <v>3.2000000000000006E-3</v>
      </c>
      <c r="BW176" s="194">
        <f t="shared" si="176"/>
        <v>0</v>
      </c>
      <c r="BX176" s="19">
        <f ca="1"/>
        <v>0</v>
      </c>
      <c r="BY176" s="208">
        <f t="shared" ca="1" si="177"/>
        <v>0</v>
      </c>
      <c r="BZ176" s="207"/>
      <c r="CA176" s="194"/>
      <c r="CB176" s="198" cm="1">
        <f t="array" ref="CB176">IFERROR(MATCH(TRUE,INDEX($B$14:$B$117&gt;=CA176,0),0),"")</f>
        <v>1</v>
      </c>
      <c r="CC176" s="194">
        <f t="shared" ca="1" si="178"/>
        <v>3.2000000000000006E-3</v>
      </c>
      <c r="CF176" s="194">
        <f t="shared" si="179"/>
        <v>0</v>
      </c>
      <c r="CG176" s="19">
        <f ca="1"/>
        <v>0</v>
      </c>
      <c r="CH176" s="208">
        <f t="shared" ca="1" si="180"/>
        <v>0</v>
      </c>
      <c r="CI176" s="207"/>
      <c r="CJ176" s="194"/>
      <c r="CK176" s="198" cm="1">
        <f t="array" ref="CK176">IFERROR(MATCH(TRUE,INDEX($B$14:$B$117&gt;=CJ176,0),0),"")</f>
        <v>1</v>
      </c>
      <c r="CL176" s="194">
        <f t="shared" ca="1" si="181"/>
        <v>3.2000000000000006E-3</v>
      </c>
      <c r="CO176" s="194">
        <f t="shared" si="182"/>
        <v>0</v>
      </c>
      <c r="CP176" s="19">
        <f ca="1"/>
        <v>0</v>
      </c>
      <c r="CQ176" s="208">
        <f t="shared" ca="1" si="183"/>
        <v>0</v>
      </c>
      <c r="CR176" s="207"/>
      <c r="CS176" s="194"/>
      <c r="CT176" s="198" cm="1">
        <f t="array" ref="CT176">IFERROR(MATCH(TRUE,INDEX($B$14:$B$117&gt;=CS176,0),0),"")</f>
        <v>1</v>
      </c>
      <c r="CU176" s="194">
        <f t="shared" ca="1" si="184"/>
        <v>3.2000000000000006E-3</v>
      </c>
      <c r="CX176" s="194">
        <f t="shared" si="185"/>
        <v>0</v>
      </c>
      <c r="CY176" s="19" t="e">
        <f ca="1"/>
        <v>#N/A</v>
      </c>
      <c r="CZ176" s="208" t="e">
        <f t="shared" ca="1" si="186"/>
        <v>#N/A</v>
      </c>
      <c r="DA176" s="207"/>
      <c r="DB176" s="194"/>
      <c r="DC176" s="198" cm="1">
        <f t="array" ref="DC176">IFERROR(MATCH(TRUE,INDEX($B$14:$B$117&gt;=DB176,0),0),"")</f>
        <v>1</v>
      </c>
      <c r="DD176" s="194">
        <f t="shared" ca="1" si="187"/>
        <v>3.2000000000000006E-3</v>
      </c>
      <c r="DG176" s="194">
        <f t="shared" si="188"/>
        <v>0</v>
      </c>
      <c r="DH176" s="19" t="e">
        <f ca="1"/>
        <v>#N/A</v>
      </c>
      <c r="DI176" s="208" t="e">
        <f t="shared" ca="1" si="189"/>
        <v>#N/A</v>
      </c>
      <c r="DJ176" s="207"/>
      <c r="DK176" s="194"/>
      <c r="DL176" s="198" cm="1">
        <f t="array" ref="DL176">IFERROR(MATCH(TRUE,INDEX($B$14:$B$117&gt;=DK176,0),0),"")</f>
        <v>1</v>
      </c>
      <c r="DM176" s="194">
        <f t="shared" ca="1" si="190"/>
        <v>3.2000000000000006E-3</v>
      </c>
      <c r="DP176" s="194">
        <f t="shared" si="191"/>
        <v>0</v>
      </c>
      <c r="DQ176" s="19" t="e">
        <f ca="1"/>
        <v>#N/A</v>
      </c>
      <c r="DR176" s="208" t="e">
        <f t="shared" ca="1" si="192"/>
        <v>#N/A</v>
      </c>
      <c r="DS176" s="207"/>
      <c r="DT176" s="194"/>
      <c r="DU176" s="198" cm="1">
        <f t="array" ref="DU176">IFERROR(MATCH(TRUE,INDEX($B$14:$B$117&gt;=DT176,0),0),"")</f>
        <v>1</v>
      </c>
      <c r="DV176" s="194">
        <f t="shared" ca="1" si="193"/>
        <v>3.2000000000000006E-3</v>
      </c>
      <c r="DY176" s="194">
        <f t="shared" si="194"/>
        <v>0</v>
      </c>
      <c r="DZ176" s="19" t="e">
        <f ca="1"/>
        <v>#N/A</v>
      </c>
      <c r="EA176" s="208" t="e">
        <f t="shared" ca="1" si="195"/>
        <v>#N/A</v>
      </c>
      <c r="EB176" s="207"/>
      <c r="EC176" s="194"/>
      <c r="ED176" s="198" cm="1">
        <f t="array" ref="ED176">IFERROR(MATCH(TRUE,INDEX($B$14:$B$117&gt;=EC176,0),0),"")</f>
        <v>1</v>
      </c>
      <c r="EE176" s="194">
        <f t="shared" ca="1" si="196"/>
        <v>3.2000000000000006E-3</v>
      </c>
      <c r="EH176" s="194">
        <f t="shared" si="197"/>
        <v>0</v>
      </c>
      <c r="EI176" s="19" t="e">
        <f ca="1"/>
        <v>#N/A</v>
      </c>
      <c r="EJ176" s="208" t="e">
        <f t="shared" ca="1" si="198"/>
        <v>#N/A</v>
      </c>
      <c r="EK176" s="207"/>
      <c r="EL176" s="194"/>
      <c r="EM176" s="198" cm="1">
        <f t="array" ref="EM176">IFERROR(MATCH(TRUE,INDEX($B$14:$B$117&gt;=EL176,0),0),"")</f>
        <v>1</v>
      </c>
      <c r="EN176" s="194">
        <f t="shared" ca="1" si="199"/>
        <v>3.2000000000000006E-3</v>
      </c>
      <c r="EQ176" s="194">
        <f t="shared" si="200"/>
        <v>0</v>
      </c>
      <c r="ER176" s="19" t="e">
        <f ca="1"/>
        <v>#N/A</v>
      </c>
      <c r="ES176" s="208" t="e">
        <f t="shared" ca="1" si="201"/>
        <v>#N/A</v>
      </c>
      <c r="ET176" s="207"/>
      <c r="EU176" s="194"/>
      <c r="EV176" s="198" cm="1">
        <f t="array" ref="EV176">IFERROR(MATCH(TRUE,INDEX($B$14:$B$117&gt;=EU176,0),0),"")</f>
        <v>1</v>
      </c>
      <c r="EW176" s="194">
        <f t="shared" ca="1" si="202"/>
        <v>3.2000000000000006E-3</v>
      </c>
      <c r="EZ176" s="194">
        <f t="shared" si="203"/>
        <v>0</v>
      </c>
      <c r="FA176" s="19" t="e">
        <f ca="1"/>
        <v>#N/A</v>
      </c>
      <c r="FB176" s="208" t="e">
        <f t="shared" ca="1" si="204"/>
        <v>#N/A</v>
      </c>
      <c r="FC176" s="207"/>
      <c r="FD176" s="194"/>
      <c r="FE176" s="198" cm="1">
        <f t="array" ref="FE176">IFERROR(MATCH(TRUE,INDEX($B$14:$B$117&gt;=FD176,0),0),"")</f>
        <v>1</v>
      </c>
      <c r="FF176" s="194">
        <f t="shared" ca="1" si="205"/>
        <v>3.2000000000000006E-3</v>
      </c>
      <c r="FI176" s="194">
        <f t="shared" si="206"/>
        <v>0</v>
      </c>
      <c r="FJ176" s="19" t="e">
        <f ca="1"/>
        <v>#N/A</v>
      </c>
      <c r="FK176" s="208" t="e">
        <f t="shared" ca="1" si="207"/>
        <v>#N/A</v>
      </c>
      <c r="FL176" s="207"/>
      <c r="FM176" s="194"/>
      <c r="FN176" s="198" cm="1">
        <f t="array" ref="FN176">IFERROR(MATCH(TRUE,INDEX($B$14:$B$117&gt;=FM176,0),0),"")</f>
        <v>1</v>
      </c>
      <c r="FO176" s="194">
        <f t="shared" ca="1" si="208"/>
        <v>3.2000000000000006E-3</v>
      </c>
      <c r="FR176" s="194">
        <f t="shared" si="209"/>
        <v>0</v>
      </c>
      <c r="FS176" s="19" t="e">
        <f ca="1"/>
        <v>#N/A</v>
      </c>
      <c r="FT176" s="208" t="e">
        <f t="shared" ca="1" si="210"/>
        <v>#N/A</v>
      </c>
      <c r="FU176" s="207"/>
      <c r="FV176" s="194"/>
      <c r="FW176" s="198" cm="1">
        <f t="array" ref="FW176">IFERROR(MATCH(TRUE,INDEX($B$14:$B$117&gt;=FV176,0),0),"")</f>
        <v>1</v>
      </c>
      <c r="FX176" s="194">
        <f t="shared" ca="1" si="211"/>
        <v>3.2000000000000006E-3</v>
      </c>
      <c r="GA176" s="194">
        <f t="shared" si="212"/>
        <v>0</v>
      </c>
      <c r="GB176" s="19" t="e">
        <f ca="1"/>
        <v>#N/A</v>
      </c>
      <c r="GC176" s="208" t="e">
        <f t="shared" ca="1" si="213"/>
        <v>#N/A</v>
      </c>
    </row>
    <row r="177" spans="6:185" x14ac:dyDescent="0.2">
      <c r="F177" s="207"/>
      <c r="G177" s="194"/>
      <c r="H177" s="198" cm="1">
        <f t="array" ref="H177">IFERROR(MATCH(TRUE,INDEX($B$14:$B$117&gt;=G177,0),0),"")</f>
        <v>1</v>
      </c>
      <c r="I177" s="194">
        <f t="shared" ca="1" si="158"/>
        <v>3.2000000000000006E-3</v>
      </c>
      <c r="L177" s="194">
        <f t="shared" si="214"/>
        <v>0</v>
      </c>
      <c r="M177" s="19">
        <f ca="1"/>
        <v>0</v>
      </c>
      <c r="N177" s="208">
        <f t="shared" ca="1" si="215"/>
        <v>0</v>
      </c>
      <c r="O177" s="207"/>
      <c r="P177" s="194"/>
      <c r="Q177" s="198" cm="1">
        <f t="array" ref="Q177">IFERROR(MATCH(TRUE,INDEX($B$14:$B$117&gt;=P177,0),0),"")</f>
        <v>1</v>
      </c>
      <c r="R177" s="194">
        <f t="shared" ca="1" si="159"/>
        <v>3.2000000000000006E-3</v>
      </c>
      <c r="U177" s="194">
        <f t="shared" si="216"/>
        <v>0</v>
      </c>
      <c r="V177" s="19">
        <f ca="1"/>
        <v>0</v>
      </c>
      <c r="W177" s="208">
        <f t="shared" ca="1" si="217"/>
        <v>0</v>
      </c>
      <c r="X177" s="207"/>
      <c r="Y177" s="194"/>
      <c r="Z177" s="198" cm="1">
        <f t="array" ref="Z177">IFERROR(MATCH(TRUE,INDEX($B$14:$B$117&gt;=Y177,0),0),"")</f>
        <v>1</v>
      </c>
      <c r="AA177" s="194">
        <f t="shared" ca="1" si="160"/>
        <v>3.2000000000000006E-3</v>
      </c>
      <c r="AD177" s="194">
        <f t="shared" si="161"/>
        <v>0</v>
      </c>
      <c r="AE177" s="19">
        <f ca="1"/>
        <v>0</v>
      </c>
      <c r="AF177" s="208">
        <f t="shared" ca="1" si="162"/>
        <v>0</v>
      </c>
      <c r="AG177" s="207"/>
      <c r="AH177" s="194"/>
      <c r="AI177" s="198" cm="1">
        <f t="array" ref="AI177">IFERROR(MATCH(TRUE,INDEX($B$14:$B$117&gt;=AH177,0),0),"")</f>
        <v>1</v>
      </c>
      <c r="AJ177" s="194">
        <f t="shared" ca="1" si="163"/>
        <v>3.2000000000000006E-3</v>
      </c>
      <c r="AM177" s="194">
        <f t="shared" si="164"/>
        <v>0</v>
      </c>
      <c r="AN177" s="19">
        <f ca="1"/>
        <v>0</v>
      </c>
      <c r="AO177" s="208">
        <f t="shared" ca="1" si="165"/>
        <v>0</v>
      </c>
      <c r="AP177" s="207"/>
      <c r="AQ177" s="194"/>
      <c r="AR177" s="198" cm="1">
        <f t="array" ref="AR177">IFERROR(MATCH(TRUE,INDEX($B$14:$B$117&gt;=AQ177,0),0),"")</f>
        <v>1</v>
      </c>
      <c r="AS177" s="194">
        <f t="shared" ca="1" si="166"/>
        <v>3.2000000000000006E-3</v>
      </c>
      <c r="AV177" s="194">
        <f t="shared" si="167"/>
        <v>0</v>
      </c>
      <c r="AW177" s="19">
        <f ca="1"/>
        <v>0</v>
      </c>
      <c r="AX177" s="208">
        <f t="shared" ca="1" si="168"/>
        <v>0</v>
      </c>
      <c r="AY177" s="207"/>
      <c r="AZ177" s="194"/>
      <c r="BA177" s="198" cm="1">
        <f t="array" ref="BA177">IFERROR(MATCH(TRUE,INDEX($B$14:$B$117&gt;=AZ177,0),0),"")</f>
        <v>1</v>
      </c>
      <c r="BB177" s="194">
        <f t="shared" ca="1" si="169"/>
        <v>3.2000000000000006E-3</v>
      </c>
      <c r="BE177" s="194">
        <f t="shared" si="170"/>
        <v>0</v>
      </c>
      <c r="BF177" s="19">
        <f ca="1"/>
        <v>0</v>
      </c>
      <c r="BG177" s="208">
        <f t="shared" ca="1" si="171"/>
        <v>0</v>
      </c>
      <c r="BH177" s="207"/>
      <c r="BI177" s="194"/>
      <c r="BJ177" s="198" cm="1">
        <f t="array" ref="BJ177">IFERROR(MATCH(TRUE,INDEX($B$14:$B$117&gt;=BI177,0),0),"")</f>
        <v>1</v>
      </c>
      <c r="BK177" s="194">
        <f t="shared" ca="1" si="172"/>
        <v>3.2000000000000006E-3</v>
      </c>
      <c r="BN177" s="194">
        <f t="shared" si="173"/>
        <v>0</v>
      </c>
      <c r="BO177" s="19">
        <f ca="1"/>
        <v>0</v>
      </c>
      <c r="BP177" s="208">
        <f t="shared" ca="1" si="174"/>
        <v>0</v>
      </c>
      <c r="BQ177" s="207"/>
      <c r="BR177" s="194"/>
      <c r="BS177" s="198" cm="1">
        <f t="array" ref="BS177">IFERROR(MATCH(TRUE,INDEX($B$14:$B$117&gt;=BR177,0),0),"")</f>
        <v>1</v>
      </c>
      <c r="BT177" s="194">
        <f t="shared" ca="1" si="175"/>
        <v>3.2000000000000006E-3</v>
      </c>
      <c r="BW177" s="194">
        <f t="shared" si="176"/>
        <v>0</v>
      </c>
      <c r="BX177" s="19">
        <f ca="1"/>
        <v>0</v>
      </c>
      <c r="BY177" s="208">
        <f t="shared" ca="1" si="177"/>
        <v>0</v>
      </c>
      <c r="BZ177" s="207"/>
      <c r="CA177" s="194"/>
      <c r="CB177" s="198" cm="1">
        <f t="array" ref="CB177">IFERROR(MATCH(TRUE,INDEX($B$14:$B$117&gt;=CA177,0),0),"")</f>
        <v>1</v>
      </c>
      <c r="CC177" s="194">
        <f t="shared" ca="1" si="178"/>
        <v>3.2000000000000006E-3</v>
      </c>
      <c r="CF177" s="194">
        <f t="shared" si="179"/>
        <v>0</v>
      </c>
      <c r="CG177" s="19">
        <f ca="1"/>
        <v>0</v>
      </c>
      <c r="CH177" s="208">
        <f t="shared" ca="1" si="180"/>
        <v>0</v>
      </c>
      <c r="CI177" s="207"/>
      <c r="CJ177" s="194"/>
      <c r="CK177" s="198" cm="1">
        <f t="array" ref="CK177">IFERROR(MATCH(TRUE,INDEX($B$14:$B$117&gt;=CJ177,0),0),"")</f>
        <v>1</v>
      </c>
      <c r="CL177" s="194">
        <f t="shared" ca="1" si="181"/>
        <v>3.2000000000000006E-3</v>
      </c>
      <c r="CO177" s="194">
        <f t="shared" si="182"/>
        <v>0</v>
      </c>
      <c r="CP177" s="19">
        <f ca="1"/>
        <v>0</v>
      </c>
      <c r="CQ177" s="208">
        <f t="shared" ca="1" si="183"/>
        <v>0</v>
      </c>
      <c r="CR177" s="207"/>
      <c r="CS177" s="194"/>
      <c r="CT177" s="198" cm="1">
        <f t="array" ref="CT177">IFERROR(MATCH(TRUE,INDEX($B$14:$B$117&gt;=CS177,0),0),"")</f>
        <v>1</v>
      </c>
      <c r="CU177" s="194">
        <f t="shared" ca="1" si="184"/>
        <v>3.2000000000000006E-3</v>
      </c>
      <c r="CX177" s="194">
        <f t="shared" si="185"/>
        <v>0</v>
      </c>
      <c r="CY177" s="19" t="e">
        <f ca="1"/>
        <v>#N/A</v>
      </c>
      <c r="CZ177" s="208" t="e">
        <f t="shared" ca="1" si="186"/>
        <v>#N/A</v>
      </c>
      <c r="DA177" s="207"/>
      <c r="DB177" s="194"/>
      <c r="DC177" s="198" cm="1">
        <f t="array" ref="DC177">IFERROR(MATCH(TRUE,INDEX($B$14:$B$117&gt;=DB177,0),0),"")</f>
        <v>1</v>
      </c>
      <c r="DD177" s="194">
        <f t="shared" ca="1" si="187"/>
        <v>3.2000000000000006E-3</v>
      </c>
      <c r="DG177" s="194">
        <f t="shared" si="188"/>
        <v>0</v>
      </c>
      <c r="DH177" s="19" t="e">
        <f ca="1"/>
        <v>#N/A</v>
      </c>
      <c r="DI177" s="208" t="e">
        <f t="shared" ca="1" si="189"/>
        <v>#N/A</v>
      </c>
      <c r="DJ177" s="207"/>
      <c r="DK177" s="194"/>
      <c r="DL177" s="198" cm="1">
        <f t="array" ref="DL177">IFERROR(MATCH(TRUE,INDEX($B$14:$B$117&gt;=DK177,0),0),"")</f>
        <v>1</v>
      </c>
      <c r="DM177" s="194">
        <f t="shared" ca="1" si="190"/>
        <v>3.2000000000000006E-3</v>
      </c>
      <c r="DP177" s="194">
        <f t="shared" si="191"/>
        <v>0</v>
      </c>
      <c r="DQ177" s="19" t="e">
        <f ca="1"/>
        <v>#N/A</v>
      </c>
      <c r="DR177" s="208" t="e">
        <f t="shared" ca="1" si="192"/>
        <v>#N/A</v>
      </c>
      <c r="DS177" s="207"/>
      <c r="DT177" s="194"/>
      <c r="DU177" s="198" cm="1">
        <f t="array" ref="DU177">IFERROR(MATCH(TRUE,INDEX($B$14:$B$117&gt;=DT177,0),0),"")</f>
        <v>1</v>
      </c>
      <c r="DV177" s="194">
        <f t="shared" ca="1" si="193"/>
        <v>3.2000000000000006E-3</v>
      </c>
      <c r="DY177" s="194">
        <f t="shared" si="194"/>
        <v>0</v>
      </c>
      <c r="DZ177" s="19" t="e">
        <f ca="1"/>
        <v>#N/A</v>
      </c>
      <c r="EA177" s="208" t="e">
        <f t="shared" ca="1" si="195"/>
        <v>#N/A</v>
      </c>
      <c r="EB177" s="207"/>
      <c r="EC177" s="194"/>
      <c r="ED177" s="198" cm="1">
        <f t="array" ref="ED177">IFERROR(MATCH(TRUE,INDEX($B$14:$B$117&gt;=EC177,0),0),"")</f>
        <v>1</v>
      </c>
      <c r="EE177" s="194">
        <f t="shared" ca="1" si="196"/>
        <v>3.2000000000000006E-3</v>
      </c>
      <c r="EH177" s="194">
        <f t="shared" si="197"/>
        <v>0</v>
      </c>
      <c r="EI177" s="19" t="e">
        <f ca="1"/>
        <v>#N/A</v>
      </c>
      <c r="EJ177" s="208" t="e">
        <f t="shared" ca="1" si="198"/>
        <v>#N/A</v>
      </c>
      <c r="EK177" s="207"/>
      <c r="EL177" s="194"/>
      <c r="EM177" s="198" cm="1">
        <f t="array" ref="EM177">IFERROR(MATCH(TRUE,INDEX($B$14:$B$117&gt;=EL177,0),0),"")</f>
        <v>1</v>
      </c>
      <c r="EN177" s="194">
        <f t="shared" ca="1" si="199"/>
        <v>3.2000000000000006E-3</v>
      </c>
      <c r="EQ177" s="194">
        <f t="shared" si="200"/>
        <v>0</v>
      </c>
      <c r="ER177" s="19" t="e">
        <f ca="1"/>
        <v>#N/A</v>
      </c>
      <c r="ES177" s="208" t="e">
        <f t="shared" ca="1" si="201"/>
        <v>#N/A</v>
      </c>
      <c r="ET177" s="207"/>
      <c r="EU177" s="194"/>
      <c r="EV177" s="198" cm="1">
        <f t="array" ref="EV177">IFERROR(MATCH(TRUE,INDEX($B$14:$B$117&gt;=EU177,0),0),"")</f>
        <v>1</v>
      </c>
      <c r="EW177" s="194">
        <f t="shared" ca="1" si="202"/>
        <v>3.2000000000000006E-3</v>
      </c>
      <c r="EZ177" s="194">
        <f t="shared" si="203"/>
        <v>0</v>
      </c>
      <c r="FA177" s="19" t="e">
        <f ca="1"/>
        <v>#N/A</v>
      </c>
      <c r="FB177" s="208" t="e">
        <f t="shared" ca="1" si="204"/>
        <v>#N/A</v>
      </c>
      <c r="FC177" s="207"/>
      <c r="FD177" s="194"/>
      <c r="FE177" s="198" cm="1">
        <f t="array" ref="FE177">IFERROR(MATCH(TRUE,INDEX($B$14:$B$117&gt;=FD177,0),0),"")</f>
        <v>1</v>
      </c>
      <c r="FF177" s="194">
        <f t="shared" ca="1" si="205"/>
        <v>3.2000000000000006E-3</v>
      </c>
      <c r="FI177" s="194">
        <f t="shared" si="206"/>
        <v>0</v>
      </c>
      <c r="FJ177" s="19" t="e">
        <f ca="1"/>
        <v>#N/A</v>
      </c>
      <c r="FK177" s="208" t="e">
        <f t="shared" ca="1" si="207"/>
        <v>#N/A</v>
      </c>
      <c r="FL177" s="207"/>
      <c r="FM177" s="194"/>
      <c r="FN177" s="198" cm="1">
        <f t="array" ref="FN177">IFERROR(MATCH(TRUE,INDEX($B$14:$B$117&gt;=FM177,0),0),"")</f>
        <v>1</v>
      </c>
      <c r="FO177" s="194">
        <f t="shared" ca="1" si="208"/>
        <v>3.2000000000000006E-3</v>
      </c>
      <c r="FR177" s="194">
        <f t="shared" si="209"/>
        <v>0</v>
      </c>
      <c r="FS177" s="19" t="e">
        <f ca="1"/>
        <v>#N/A</v>
      </c>
      <c r="FT177" s="208" t="e">
        <f t="shared" ca="1" si="210"/>
        <v>#N/A</v>
      </c>
      <c r="FU177" s="207"/>
      <c r="FV177" s="194"/>
      <c r="FW177" s="198" cm="1">
        <f t="array" ref="FW177">IFERROR(MATCH(TRUE,INDEX($B$14:$B$117&gt;=FV177,0),0),"")</f>
        <v>1</v>
      </c>
      <c r="FX177" s="194">
        <f t="shared" ca="1" si="211"/>
        <v>3.2000000000000006E-3</v>
      </c>
      <c r="GA177" s="194">
        <f t="shared" si="212"/>
        <v>0</v>
      </c>
      <c r="GB177" s="19" t="e">
        <f ca="1"/>
        <v>#N/A</v>
      </c>
      <c r="GC177" s="208" t="e">
        <f t="shared" ca="1" si="213"/>
        <v>#N/A</v>
      </c>
    </row>
    <row r="178" spans="6:185" x14ac:dyDescent="0.2">
      <c r="F178" s="207"/>
      <c r="G178" s="194"/>
      <c r="H178" s="198" cm="1">
        <f t="array" ref="H178">IFERROR(MATCH(TRUE,INDEX($B$14:$B$117&gt;=G178,0),0),"")</f>
        <v>1</v>
      </c>
      <c r="I178" s="194">
        <f t="shared" ca="1" si="158"/>
        <v>3.2000000000000006E-3</v>
      </c>
      <c r="L178" s="194">
        <f t="shared" si="214"/>
        <v>0</v>
      </c>
      <c r="M178" s="19">
        <f ca="1"/>
        <v>0</v>
      </c>
      <c r="N178" s="208">
        <f t="shared" ca="1" si="215"/>
        <v>0</v>
      </c>
      <c r="O178" s="207"/>
      <c r="P178" s="194"/>
      <c r="Q178" s="198" cm="1">
        <f t="array" ref="Q178">IFERROR(MATCH(TRUE,INDEX($B$14:$B$117&gt;=P178,0),0),"")</f>
        <v>1</v>
      </c>
      <c r="R178" s="194">
        <f t="shared" ca="1" si="159"/>
        <v>3.2000000000000006E-3</v>
      </c>
      <c r="U178" s="194">
        <f t="shared" si="216"/>
        <v>0</v>
      </c>
      <c r="V178" s="19">
        <f ca="1"/>
        <v>0</v>
      </c>
      <c r="W178" s="208">
        <f t="shared" ca="1" si="217"/>
        <v>0</v>
      </c>
      <c r="X178" s="207"/>
      <c r="Y178" s="194"/>
      <c r="Z178" s="198" cm="1">
        <f t="array" ref="Z178">IFERROR(MATCH(TRUE,INDEX($B$14:$B$117&gt;=Y178,0),0),"")</f>
        <v>1</v>
      </c>
      <c r="AA178" s="194">
        <f t="shared" ca="1" si="160"/>
        <v>3.2000000000000006E-3</v>
      </c>
      <c r="AD178" s="194">
        <f t="shared" si="161"/>
        <v>0</v>
      </c>
      <c r="AE178" s="19">
        <f ca="1"/>
        <v>0</v>
      </c>
      <c r="AF178" s="208">
        <f t="shared" ca="1" si="162"/>
        <v>0</v>
      </c>
      <c r="AG178" s="207"/>
      <c r="AH178" s="194"/>
      <c r="AI178" s="198" cm="1">
        <f t="array" ref="AI178">IFERROR(MATCH(TRUE,INDEX($B$14:$B$117&gt;=AH178,0),0),"")</f>
        <v>1</v>
      </c>
      <c r="AJ178" s="194">
        <f t="shared" ca="1" si="163"/>
        <v>3.2000000000000006E-3</v>
      </c>
      <c r="AM178" s="194">
        <f t="shared" si="164"/>
        <v>0</v>
      </c>
      <c r="AN178" s="19">
        <f ca="1"/>
        <v>0</v>
      </c>
      <c r="AO178" s="208">
        <f t="shared" ca="1" si="165"/>
        <v>0</v>
      </c>
      <c r="AP178" s="207"/>
      <c r="AQ178" s="194"/>
      <c r="AR178" s="198" cm="1">
        <f t="array" ref="AR178">IFERROR(MATCH(TRUE,INDEX($B$14:$B$117&gt;=AQ178,0),0),"")</f>
        <v>1</v>
      </c>
      <c r="AS178" s="194">
        <f t="shared" ca="1" si="166"/>
        <v>3.2000000000000006E-3</v>
      </c>
      <c r="AV178" s="194">
        <f t="shared" si="167"/>
        <v>0</v>
      </c>
      <c r="AW178" s="19">
        <f ca="1"/>
        <v>0</v>
      </c>
      <c r="AX178" s="208">
        <f t="shared" ca="1" si="168"/>
        <v>0</v>
      </c>
      <c r="AY178" s="207"/>
      <c r="AZ178" s="194"/>
      <c r="BA178" s="198" cm="1">
        <f t="array" ref="BA178">IFERROR(MATCH(TRUE,INDEX($B$14:$B$117&gt;=AZ178,0),0),"")</f>
        <v>1</v>
      </c>
      <c r="BB178" s="194">
        <f t="shared" ca="1" si="169"/>
        <v>3.2000000000000006E-3</v>
      </c>
      <c r="BE178" s="194">
        <f t="shared" si="170"/>
        <v>0</v>
      </c>
      <c r="BF178" s="19">
        <f ca="1"/>
        <v>0</v>
      </c>
      <c r="BG178" s="208">
        <f t="shared" ca="1" si="171"/>
        <v>0</v>
      </c>
      <c r="BH178" s="207"/>
      <c r="BI178" s="194"/>
      <c r="BJ178" s="198" cm="1">
        <f t="array" ref="BJ178">IFERROR(MATCH(TRUE,INDEX($B$14:$B$117&gt;=BI178,0),0),"")</f>
        <v>1</v>
      </c>
      <c r="BK178" s="194">
        <f t="shared" ca="1" si="172"/>
        <v>3.2000000000000006E-3</v>
      </c>
      <c r="BN178" s="194">
        <f t="shared" si="173"/>
        <v>0</v>
      </c>
      <c r="BO178" s="19">
        <f ca="1"/>
        <v>0</v>
      </c>
      <c r="BP178" s="208">
        <f t="shared" ca="1" si="174"/>
        <v>0</v>
      </c>
      <c r="BQ178" s="207"/>
      <c r="BR178" s="194"/>
      <c r="BS178" s="198" cm="1">
        <f t="array" ref="BS178">IFERROR(MATCH(TRUE,INDEX($B$14:$B$117&gt;=BR178,0),0),"")</f>
        <v>1</v>
      </c>
      <c r="BT178" s="194">
        <f t="shared" ca="1" si="175"/>
        <v>3.2000000000000006E-3</v>
      </c>
      <c r="BW178" s="194">
        <f t="shared" si="176"/>
        <v>0</v>
      </c>
      <c r="BX178" s="19">
        <f ca="1"/>
        <v>0</v>
      </c>
      <c r="BY178" s="208">
        <f t="shared" ca="1" si="177"/>
        <v>0</v>
      </c>
      <c r="BZ178" s="207"/>
      <c r="CA178" s="194"/>
      <c r="CB178" s="198" cm="1">
        <f t="array" ref="CB178">IFERROR(MATCH(TRUE,INDEX($B$14:$B$117&gt;=CA178,0),0),"")</f>
        <v>1</v>
      </c>
      <c r="CC178" s="194">
        <f t="shared" ca="1" si="178"/>
        <v>3.2000000000000006E-3</v>
      </c>
      <c r="CF178" s="194">
        <f t="shared" si="179"/>
        <v>0</v>
      </c>
      <c r="CG178" s="19">
        <f ca="1"/>
        <v>0</v>
      </c>
      <c r="CH178" s="208">
        <f t="shared" ca="1" si="180"/>
        <v>0</v>
      </c>
      <c r="CI178" s="207"/>
      <c r="CJ178" s="194"/>
      <c r="CK178" s="198" cm="1">
        <f t="array" ref="CK178">IFERROR(MATCH(TRUE,INDEX($B$14:$B$117&gt;=CJ178,0),0),"")</f>
        <v>1</v>
      </c>
      <c r="CL178" s="194">
        <f t="shared" ca="1" si="181"/>
        <v>3.2000000000000006E-3</v>
      </c>
      <c r="CO178" s="194">
        <f t="shared" si="182"/>
        <v>0</v>
      </c>
      <c r="CP178" s="19">
        <f ca="1"/>
        <v>0</v>
      </c>
      <c r="CQ178" s="208">
        <f t="shared" ca="1" si="183"/>
        <v>0</v>
      </c>
      <c r="CR178" s="207"/>
      <c r="CS178" s="194"/>
      <c r="CT178" s="198" cm="1">
        <f t="array" ref="CT178">IFERROR(MATCH(TRUE,INDEX($B$14:$B$117&gt;=CS178,0),0),"")</f>
        <v>1</v>
      </c>
      <c r="CU178" s="194">
        <f t="shared" ca="1" si="184"/>
        <v>3.2000000000000006E-3</v>
      </c>
      <c r="CX178" s="194">
        <f t="shared" si="185"/>
        <v>0</v>
      </c>
      <c r="CY178" s="19" t="e">
        <f ca="1"/>
        <v>#N/A</v>
      </c>
      <c r="CZ178" s="208" t="e">
        <f t="shared" ca="1" si="186"/>
        <v>#N/A</v>
      </c>
      <c r="DA178" s="207"/>
      <c r="DB178" s="194"/>
      <c r="DC178" s="198" cm="1">
        <f t="array" ref="DC178">IFERROR(MATCH(TRUE,INDEX($B$14:$B$117&gt;=DB178,0),0),"")</f>
        <v>1</v>
      </c>
      <c r="DD178" s="194">
        <f t="shared" ca="1" si="187"/>
        <v>3.2000000000000006E-3</v>
      </c>
      <c r="DG178" s="194">
        <f t="shared" si="188"/>
        <v>0</v>
      </c>
      <c r="DH178" s="19" t="e">
        <f ca="1"/>
        <v>#N/A</v>
      </c>
      <c r="DI178" s="208" t="e">
        <f t="shared" ca="1" si="189"/>
        <v>#N/A</v>
      </c>
      <c r="DJ178" s="207"/>
      <c r="DK178" s="194"/>
      <c r="DL178" s="198" cm="1">
        <f t="array" ref="DL178">IFERROR(MATCH(TRUE,INDEX($B$14:$B$117&gt;=DK178,0),0),"")</f>
        <v>1</v>
      </c>
      <c r="DM178" s="194">
        <f t="shared" ca="1" si="190"/>
        <v>3.2000000000000006E-3</v>
      </c>
      <c r="DP178" s="194">
        <f t="shared" si="191"/>
        <v>0</v>
      </c>
      <c r="DQ178" s="19" t="e">
        <f ca="1"/>
        <v>#N/A</v>
      </c>
      <c r="DR178" s="208" t="e">
        <f t="shared" ca="1" si="192"/>
        <v>#N/A</v>
      </c>
      <c r="DS178" s="207"/>
      <c r="DT178" s="194"/>
      <c r="DU178" s="198" cm="1">
        <f t="array" ref="DU178">IFERROR(MATCH(TRUE,INDEX($B$14:$B$117&gt;=DT178,0),0),"")</f>
        <v>1</v>
      </c>
      <c r="DV178" s="194">
        <f t="shared" ca="1" si="193"/>
        <v>3.2000000000000006E-3</v>
      </c>
      <c r="DY178" s="194">
        <f t="shared" si="194"/>
        <v>0</v>
      </c>
      <c r="DZ178" s="19" t="e">
        <f ca="1"/>
        <v>#N/A</v>
      </c>
      <c r="EA178" s="208" t="e">
        <f t="shared" ca="1" si="195"/>
        <v>#N/A</v>
      </c>
      <c r="EB178" s="207"/>
      <c r="EC178" s="194"/>
      <c r="ED178" s="198" cm="1">
        <f t="array" ref="ED178">IFERROR(MATCH(TRUE,INDEX($B$14:$B$117&gt;=EC178,0),0),"")</f>
        <v>1</v>
      </c>
      <c r="EE178" s="194">
        <f t="shared" ca="1" si="196"/>
        <v>3.2000000000000006E-3</v>
      </c>
      <c r="EH178" s="194">
        <f t="shared" si="197"/>
        <v>0</v>
      </c>
      <c r="EI178" s="19" t="e">
        <f ca="1"/>
        <v>#N/A</v>
      </c>
      <c r="EJ178" s="208" t="e">
        <f t="shared" ca="1" si="198"/>
        <v>#N/A</v>
      </c>
      <c r="EK178" s="207"/>
      <c r="EL178" s="194"/>
      <c r="EM178" s="198" cm="1">
        <f t="array" ref="EM178">IFERROR(MATCH(TRUE,INDEX($B$14:$B$117&gt;=EL178,0),0),"")</f>
        <v>1</v>
      </c>
      <c r="EN178" s="194">
        <f t="shared" ca="1" si="199"/>
        <v>3.2000000000000006E-3</v>
      </c>
      <c r="EQ178" s="194">
        <f t="shared" si="200"/>
        <v>0</v>
      </c>
      <c r="ER178" s="19" t="e">
        <f ca="1"/>
        <v>#N/A</v>
      </c>
      <c r="ES178" s="208" t="e">
        <f t="shared" ca="1" si="201"/>
        <v>#N/A</v>
      </c>
      <c r="ET178" s="207"/>
      <c r="EU178" s="194"/>
      <c r="EV178" s="198" cm="1">
        <f t="array" ref="EV178">IFERROR(MATCH(TRUE,INDEX($B$14:$B$117&gt;=EU178,0),0),"")</f>
        <v>1</v>
      </c>
      <c r="EW178" s="194">
        <f t="shared" ca="1" si="202"/>
        <v>3.2000000000000006E-3</v>
      </c>
      <c r="EZ178" s="194">
        <f t="shared" si="203"/>
        <v>0</v>
      </c>
      <c r="FA178" s="19" t="e">
        <f ca="1"/>
        <v>#N/A</v>
      </c>
      <c r="FB178" s="208" t="e">
        <f t="shared" ca="1" si="204"/>
        <v>#N/A</v>
      </c>
      <c r="FC178" s="207"/>
      <c r="FD178" s="194"/>
      <c r="FE178" s="198" cm="1">
        <f t="array" ref="FE178">IFERROR(MATCH(TRUE,INDEX($B$14:$B$117&gt;=FD178,0),0),"")</f>
        <v>1</v>
      </c>
      <c r="FF178" s="194">
        <f t="shared" ca="1" si="205"/>
        <v>3.2000000000000006E-3</v>
      </c>
      <c r="FI178" s="194">
        <f t="shared" si="206"/>
        <v>0</v>
      </c>
      <c r="FJ178" s="19" t="e">
        <f ca="1"/>
        <v>#N/A</v>
      </c>
      <c r="FK178" s="208" t="e">
        <f t="shared" ca="1" si="207"/>
        <v>#N/A</v>
      </c>
      <c r="FL178" s="207"/>
      <c r="FM178" s="194"/>
      <c r="FN178" s="198" cm="1">
        <f t="array" ref="FN178">IFERROR(MATCH(TRUE,INDEX($B$14:$B$117&gt;=FM178,0),0),"")</f>
        <v>1</v>
      </c>
      <c r="FO178" s="194">
        <f t="shared" ca="1" si="208"/>
        <v>3.2000000000000006E-3</v>
      </c>
      <c r="FR178" s="194">
        <f t="shared" si="209"/>
        <v>0</v>
      </c>
      <c r="FS178" s="19" t="e">
        <f ca="1"/>
        <v>#N/A</v>
      </c>
      <c r="FT178" s="208" t="e">
        <f t="shared" ca="1" si="210"/>
        <v>#N/A</v>
      </c>
      <c r="FU178" s="207"/>
      <c r="FV178" s="194"/>
      <c r="FW178" s="198" cm="1">
        <f t="array" ref="FW178">IFERROR(MATCH(TRUE,INDEX($B$14:$B$117&gt;=FV178,0),0),"")</f>
        <v>1</v>
      </c>
      <c r="FX178" s="194">
        <f t="shared" ca="1" si="211"/>
        <v>3.2000000000000006E-3</v>
      </c>
      <c r="GA178" s="194">
        <f t="shared" si="212"/>
        <v>0</v>
      </c>
      <c r="GB178" s="19" t="e">
        <f ca="1"/>
        <v>#N/A</v>
      </c>
      <c r="GC178" s="208" t="e">
        <f t="shared" ca="1" si="213"/>
        <v>#N/A</v>
      </c>
    </row>
    <row r="179" spans="6:185" x14ac:dyDescent="0.2">
      <c r="F179" s="207"/>
      <c r="G179" s="194"/>
      <c r="H179" s="198" cm="1">
        <f t="array" ref="H179">IFERROR(MATCH(TRUE,INDEX($B$14:$B$117&gt;=G179,0),0),"")</f>
        <v>1</v>
      </c>
      <c r="I179" s="194">
        <f t="shared" ca="1" si="158"/>
        <v>3.2000000000000006E-3</v>
      </c>
      <c r="L179" s="194">
        <f t="shared" si="214"/>
        <v>0</v>
      </c>
      <c r="M179" s="19">
        <f ca="1"/>
        <v>0</v>
      </c>
      <c r="N179" s="208">
        <f t="shared" ca="1" si="215"/>
        <v>0</v>
      </c>
      <c r="O179" s="207"/>
      <c r="P179" s="194"/>
      <c r="Q179" s="198" cm="1">
        <f t="array" ref="Q179">IFERROR(MATCH(TRUE,INDEX($B$14:$B$117&gt;=P179,0),0),"")</f>
        <v>1</v>
      </c>
      <c r="R179" s="194">
        <f t="shared" ca="1" si="159"/>
        <v>3.2000000000000006E-3</v>
      </c>
      <c r="U179" s="194">
        <f t="shared" si="216"/>
        <v>0</v>
      </c>
      <c r="V179" s="19">
        <f ca="1"/>
        <v>0</v>
      </c>
      <c r="W179" s="208">
        <f t="shared" ca="1" si="217"/>
        <v>0</v>
      </c>
      <c r="X179" s="207"/>
      <c r="Y179" s="194"/>
      <c r="Z179" s="198" cm="1">
        <f t="array" ref="Z179">IFERROR(MATCH(TRUE,INDEX($B$14:$B$117&gt;=Y179,0),0),"")</f>
        <v>1</v>
      </c>
      <c r="AA179" s="194">
        <f t="shared" ca="1" si="160"/>
        <v>3.2000000000000006E-3</v>
      </c>
      <c r="AD179" s="194">
        <f t="shared" si="161"/>
        <v>0</v>
      </c>
      <c r="AE179" s="19">
        <f ca="1"/>
        <v>0</v>
      </c>
      <c r="AF179" s="208">
        <f t="shared" ca="1" si="162"/>
        <v>0</v>
      </c>
      <c r="AG179" s="207"/>
      <c r="AH179" s="194"/>
      <c r="AI179" s="198" cm="1">
        <f t="array" ref="AI179">IFERROR(MATCH(TRUE,INDEX($B$14:$B$117&gt;=AH179,0),0),"")</f>
        <v>1</v>
      </c>
      <c r="AJ179" s="194">
        <f t="shared" ca="1" si="163"/>
        <v>3.2000000000000006E-3</v>
      </c>
      <c r="AM179" s="194">
        <f t="shared" si="164"/>
        <v>0</v>
      </c>
      <c r="AN179" s="19">
        <f ca="1"/>
        <v>0</v>
      </c>
      <c r="AO179" s="208">
        <f t="shared" ca="1" si="165"/>
        <v>0</v>
      </c>
      <c r="AP179" s="207"/>
      <c r="AQ179" s="194"/>
      <c r="AR179" s="198" cm="1">
        <f t="array" ref="AR179">IFERROR(MATCH(TRUE,INDEX($B$14:$B$117&gt;=AQ179,0),0),"")</f>
        <v>1</v>
      </c>
      <c r="AS179" s="194">
        <f t="shared" ca="1" si="166"/>
        <v>3.2000000000000006E-3</v>
      </c>
      <c r="AV179" s="194">
        <f t="shared" si="167"/>
        <v>0</v>
      </c>
      <c r="AW179" s="19">
        <f ca="1"/>
        <v>0</v>
      </c>
      <c r="AX179" s="208">
        <f t="shared" ca="1" si="168"/>
        <v>0</v>
      </c>
      <c r="AY179" s="207"/>
      <c r="AZ179" s="194"/>
      <c r="BA179" s="198" cm="1">
        <f t="array" ref="BA179">IFERROR(MATCH(TRUE,INDEX($B$14:$B$117&gt;=AZ179,0),0),"")</f>
        <v>1</v>
      </c>
      <c r="BB179" s="194">
        <f t="shared" ca="1" si="169"/>
        <v>3.2000000000000006E-3</v>
      </c>
      <c r="BE179" s="194">
        <f t="shared" si="170"/>
        <v>0</v>
      </c>
      <c r="BF179" s="19">
        <f ca="1"/>
        <v>0</v>
      </c>
      <c r="BG179" s="208">
        <f t="shared" ca="1" si="171"/>
        <v>0</v>
      </c>
      <c r="BH179" s="207"/>
      <c r="BI179" s="194"/>
      <c r="BJ179" s="198" cm="1">
        <f t="array" ref="BJ179">IFERROR(MATCH(TRUE,INDEX($B$14:$B$117&gt;=BI179,0),0),"")</f>
        <v>1</v>
      </c>
      <c r="BK179" s="194">
        <f t="shared" ca="1" si="172"/>
        <v>3.2000000000000006E-3</v>
      </c>
      <c r="BN179" s="194">
        <f t="shared" si="173"/>
        <v>0</v>
      </c>
      <c r="BO179" s="19">
        <f ca="1"/>
        <v>0</v>
      </c>
      <c r="BP179" s="208">
        <f t="shared" ca="1" si="174"/>
        <v>0</v>
      </c>
      <c r="BQ179" s="207"/>
      <c r="BR179" s="194"/>
      <c r="BS179" s="198" cm="1">
        <f t="array" ref="BS179">IFERROR(MATCH(TRUE,INDEX($B$14:$B$117&gt;=BR179,0),0),"")</f>
        <v>1</v>
      </c>
      <c r="BT179" s="194">
        <f t="shared" ca="1" si="175"/>
        <v>3.2000000000000006E-3</v>
      </c>
      <c r="BW179" s="194">
        <f t="shared" si="176"/>
        <v>0</v>
      </c>
      <c r="BX179" s="19">
        <f ca="1"/>
        <v>0</v>
      </c>
      <c r="BY179" s="208">
        <f t="shared" ca="1" si="177"/>
        <v>0</v>
      </c>
      <c r="BZ179" s="207"/>
      <c r="CA179" s="194"/>
      <c r="CB179" s="198" cm="1">
        <f t="array" ref="CB179">IFERROR(MATCH(TRUE,INDEX($B$14:$B$117&gt;=CA179,0),0),"")</f>
        <v>1</v>
      </c>
      <c r="CC179" s="194">
        <f t="shared" ca="1" si="178"/>
        <v>3.2000000000000006E-3</v>
      </c>
      <c r="CF179" s="194">
        <f t="shared" si="179"/>
        <v>0</v>
      </c>
      <c r="CG179" s="19">
        <f ca="1"/>
        <v>0</v>
      </c>
      <c r="CH179" s="208">
        <f t="shared" ca="1" si="180"/>
        <v>0</v>
      </c>
      <c r="CI179" s="207"/>
      <c r="CJ179" s="194"/>
      <c r="CK179" s="198" cm="1">
        <f t="array" ref="CK179">IFERROR(MATCH(TRUE,INDEX($B$14:$B$117&gt;=CJ179,0),0),"")</f>
        <v>1</v>
      </c>
      <c r="CL179" s="194">
        <f t="shared" ca="1" si="181"/>
        <v>3.2000000000000006E-3</v>
      </c>
      <c r="CO179" s="194">
        <f t="shared" si="182"/>
        <v>0</v>
      </c>
      <c r="CP179" s="19">
        <f ca="1"/>
        <v>0</v>
      </c>
      <c r="CQ179" s="208">
        <f t="shared" ca="1" si="183"/>
        <v>0</v>
      </c>
      <c r="CR179" s="207"/>
      <c r="CS179" s="194"/>
      <c r="CT179" s="198" cm="1">
        <f t="array" ref="CT179">IFERROR(MATCH(TRUE,INDEX($B$14:$B$117&gt;=CS179,0),0),"")</f>
        <v>1</v>
      </c>
      <c r="CU179" s="194">
        <f t="shared" ca="1" si="184"/>
        <v>3.2000000000000006E-3</v>
      </c>
      <c r="CX179" s="194">
        <f t="shared" si="185"/>
        <v>0</v>
      </c>
      <c r="CY179" s="19" t="e">
        <f ca="1"/>
        <v>#N/A</v>
      </c>
      <c r="CZ179" s="208" t="e">
        <f t="shared" ca="1" si="186"/>
        <v>#N/A</v>
      </c>
      <c r="DA179" s="207"/>
      <c r="DB179" s="194"/>
      <c r="DC179" s="198" cm="1">
        <f t="array" ref="DC179">IFERROR(MATCH(TRUE,INDEX($B$14:$B$117&gt;=DB179,0),0),"")</f>
        <v>1</v>
      </c>
      <c r="DD179" s="194">
        <f t="shared" ca="1" si="187"/>
        <v>3.2000000000000006E-3</v>
      </c>
      <c r="DG179" s="194">
        <f t="shared" si="188"/>
        <v>0</v>
      </c>
      <c r="DH179" s="19" t="e">
        <f ca="1"/>
        <v>#N/A</v>
      </c>
      <c r="DI179" s="208" t="e">
        <f t="shared" ca="1" si="189"/>
        <v>#N/A</v>
      </c>
      <c r="DJ179" s="207"/>
      <c r="DK179" s="194"/>
      <c r="DL179" s="198" cm="1">
        <f t="array" ref="DL179">IFERROR(MATCH(TRUE,INDEX($B$14:$B$117&gt;=DK179,0),0),"")</f>
        <v>1</v>
      </c>
      <c r="DM179" s="194">
        <f t="shared" ca="1" si="190"/>
        <v>3.2000000000000006E-3</v>
      </c>
      <c r="DP179" s="194">
        <f t="shared" si="191"/>
        <v>0</v>
      </c>
      <c r="DQ179" s="19" t="e">
        <f ca="1"/>
        <v>#N/A</v>
      </c>
      <c r="DR179" s="208" t="e">
        <f t="shared" ca="1" si="192"/>
        <v>#N/A</v>
      </c>
      <c r="DS179" s="207"/>
      <c r="DT179" s="194"/>
      <c r="DU179" s="198" cm="1">
        <f t="array" ref="DU179">IFERROR(MATCH(TRUE,INDEX($B$14:$B$117&gt;=DT179,0),0),"")</f>
        <v>1</v>
      </c>
      <c r="DV179" s="194">
        <f t="shared" ca="1" si="193"/>
        <v>3.2000000000000006E-3</v>
      </c>
      <c r="DY179" s="194">
        <f t="shared" si="194"/>
        <v>0</v>
      </c>
      <c r="DZ179" s="19" t="e">
        <f ca="1"/>
        <v>#N/A</v>
      </c>
      <c r="EA179" s="208" t="e">
        <f t="shared" ca="1" si="195"/>
        <v>#N/A</v>
      </c>
      <c r="EB179" s="207"/>
      <c r="EC179" s="194"/>
      <c r="ED179" s="198" cm="1">
        <f t="array" ref="ED179">IFERROR(MATCH(TRUE,INDEX($B$14:$B$117&gt;=EC179,0),0),"")</f>
        <v>1</v>
      </c>
      <c r="EE179" s="194">
        <f t="shared" ca="1" si="196"/>
        <v>3.2000000000000006E-3</v>
      </c>
      <c r="EH179" s="194">
        <f t="shared" si="197"/>
        <v>0</v>
      </c>
      <c r="EI179" s="19" t="e">
        <f ca="1"/>
        <v>#N/A</v>
      </c>
      <c r="EJ179" s="208" t="e">
        <f t="shared" ca="1" si="198"/>
        <v>#N/A</v>
      </c>
      <c r="EK179" s="207"/>
      <c r="EL179" s="194"/>
      <c r="EM179" s="198" cm="1">
        <f t="array" ref="EM179">IFERROR(MATCH(TRUE,INDEX($B$14:$B$117&gt;=EL179,0),0),"")</f>
        <v>1</v>
      </c>
      <c r="EN179" s="194">
        <f t="shared" ca="1" si="199"/>
        <v>3.2000000000000006E-3</v>
      </c>
      <c r="EQ179" s="194">
        <f t="shared" si="200"/>
        <v>0</v>
      </c>
      <c r="ER179" s="19" t="e">
        <f ca="1"/>
        <v>#N/A</v>
      </c>
      <c r="ES179" s="208" t="e">
        <f t="shared" ca="1" si="201"/>
        <v>#N/A</v>
      </c>
      <c r="ET179" s="207"/>
      <c r="EU179" s="194"/>
      <c r="EV179" s="198" cm="1">
        <f t="array" ref="EV179">IFERROR(MATCH(TRUE,INDEX($B$14:$B$117&gt;=EU179,0),0),"")</f>
        <v>1</v>
      </c>
      <c r="EW179" s="194">
        <f t="shared" ca="1" si="202"/>
        <v>3.2000000000000006E-3</v>
      </c>
      <c r="EZ179" s="194">
        <f t="shared" si="203"/>
        <v>0</v>
      </c>
      <c r="FA179" s="19" t="e">
        <f ca="1"/>
        <v>#N/A</v>
      </c>
      <c r="FB179" s="208" t="e">
        <f t="shared" ca="1" si="204"/>
        <v>#N/A</v>
      </c>
      <c r="FC179" s="207"/>
      <c r="FD179" s="194"/>
      <c r="FE179" s="198" cm="1">
        <f t="array" ref="FE179">IFERROR(MATCH(TRUE,INDEX($B$14:$B$117&gt;=FD179,0),0),"")</f>
        <v>1</v>
      </c>
      <c r="FF179" s="194">
        <f t="shared" ca="1" si="205"/>
        <v>3.2000000000000006E-3</v>
      </c>
      <c r="FI179" s="194">
        <f t="shared" si="206"/>
        <v>0</v>
      </c>
      <c r="FJ179" s="19" t="e">
        <f ca="1"/>
        <v>#N/A</v>
      </c>
      <c r="FK179" s="208" t="e">
        <f t="shared" ca="1" si="207"/>
        <v>#N/A</v>
      </c>
      <c r="FL179" s="207"/>
      <c r="FM179" s="194"/>
      <c r="FN179" s="198" cm="1">
        <f t="array" ref="FN179">IFERROR(MATCH(TRUE,INDEX($B$14:$B$117&gt;=FM179,0),0),"")</f>
        <v>1</v>
      </c>
      <c r="FO179" s="194">
        <f t="shared" ca="1" si="208"/>
        <v>3.2000000000000006E-3</v>
      </c>
      <c r="FR179" s="194">
        <f t="shared" si="209"/>
        <v>0</v>
      </c>
      <c r="FS179" s="19" t="e">
        <f ca="1"/>
        <v>#N/A</v>
      </c>
      <c r="FT179" s="208" t="e">
        <f t="shared" ca="1" si="210"/>
        <v>#N/A</v>
      </c>
      <c r="FU179" s="207"/>
      <c r="FV179" s="194"/>
      <c r="FW179" s="198" cm="1">
        <f t="array" ref="FW179">IFERROR(MATCH(TRUE,INDEX($B$14:$B$117&gt;=FV179,0),0),"")</f>
        <v>1</v>
      </c>
      <c r="FX179" s="194">
        <f t="shared" ca="1" si="211"/>
        <v>3.2000000000000006E-3</v>
      </c>
      <c r="GA179" s="194">
        <f t="shared" si="212"/>
        <v>0</v>
      </c>
      <c r="GB179" s="19" t="e">
        <f ca="1"/>
        <v>#N/A</v>
      </c>
      <c r="GC179" s="208" t="e">
        <f t="shared" ca="1" si="213"/>
        <v>#N/A</v>
      </c>
    </row>
    <row r="180" spans="6:185" x14ac:dyDescent="0.2">
      <c r="F180" s="207"/>
      <c r="G180" s="194"/>
      <c r="H180" s="198" cm="1">
        <f t="array" ref="H180">IFERROR(MATCH(TRUE,INDEX($B$14:$B$117&gt;=G180,0),0),"")</f>
        <v>1</v>
      </c>
      <c r="I180" s="194">
        <f t="shared" ca="1" si="158"/>
        <v>3.2000000000000006E-3</v>
      </c>
      <c r="L180" s="194">
        <f t="shared" si="214"/>
        <v>0</v>
      </c>
      <c r="M180" s="19">
        <f ca="1"/>
        <v>0</v>
      </c>
      <c r="N180" s="208">
        <f t="shared" ca="1" si="215"/>
        <v>0</v>
      </c>
      <c r="O180" s="207"/>
      <c r="P180" s="194"/>
      <c r="Q180" s="198" cm="1">
        <f t="array" ref="Q180">IFERROR(MATCH(TRUE,INDEX($B$14:$B$117&gt;=P180,0),0),"")</f>
        <v>1</v>
      </c>
      <c r="R180" s="194">
        <f t="shared" ca="1" si="159"/>
        <v>3.2000000000000006E-3</v>
      </c>
      <c r="U180" s="194">
        <f t="shared" si="216"/>
        <v>0</v>
      </c>
      <c r="V180" s="19">
        <f ca="1"/>
        <v>0</v>
      </c>
      <c r="W180" s="208">
        <f t="shared" ca="1" si="217"/>
        <v>0</v>
      </c>
      <c r="X180" s="207"/>
      <c r="Y180" s="194"/>
      <c r="Z180" s="198" cm="1">
        <f t="array" ref="Z180">IFERROR(MATCH(TRUE,INDEX($B$14:$B$117&gt;=Y180,0),0),"")</f>
        <v>1</v>
      </c>
      <c r="AA180" s="194">
        <f t="shared" ca="1" si="160"/>
        <v>3.2000000000000006E-3</v>
      </c>
      <c r="AD180" s="194">
        <f t="shared" si="161"/>
        <v>0</v>
      </c>
      <c r="AE180" s="19">
        <f ca="1"/>
        <v>0</v>
      </c>
      <c r="AF180" s="208">
        <f t="shared" ca="1" si="162"/>
        <v>0</v>
      </c>
      <c r="AG180" s="207"/>
      <c r="AH180" s="194"/>
      <c r="AI180" s="198" cm="1">
        <f t="array" ref="AI180">IFERROR(MATCH(TRUE,INDEX($B$14:$B$117&gt;=AH180,0),0),"")</f>
        <v>1</v>
      </c>
      <c r="AJ180" s="194">
        <f t="shared" ca="1" si="163"/>
        <v>3.2000000000000006E-3</v>
      </c>
      <c r="AM180" s="194">
        <f t="shared" si="164"/>
        <v>0</v>
      </c>
      <c r="AN180" s="19">
        <f ca="1"/>
        <v>0</v>
      </c>
      <c r="AO180" s="208">
        <f t="shared" ca="1" si="165"/>
        <v>0</v>
      </c>
      <c r="AP180" s="207"/>
      <c r="AQ180" s="194"/>
      <c r="AR180" s="198" cm="1">
        <f t="array" ref="AR180">IFERROR(MATCH(TRUE,INDEX($B$14:$B$117&gt;=AQ180,0),0),"")</f>
        <v>1</v>
      </c>
      <c r="AS180" s="194">
        <f t="shared" ca="1" si="166"/>
        <v>3.2000000000000006E-3</v>
      </c>
      <c r="AV180" s="194">
        <f t="shared" si="167"/>
        <v>0</v>
      </c>
      <c r="AW180" s="19">
        <f ca="1"/>
        <v>0</v>
      </c>
      <c r="AX180" s="208">
        <f t="shared" ca="1" si="168"/>
        <v>0</v>
      </c>
      <c r="AY180" s="207"/>
      <c r="AZ180" s="194"/>
      <c r="BA180" s="198" cm="1">
        <f t="array" ref="BA180">IFERROR(MATCH(TRUE,INDEX($B$14:$B$117&gt;=AZ180,0),0),"")</f>
        <v>1</v>
      </c>
      <c r="BB180" s="194">
        <f t="shared" ca="1" si="169"/>
        <v>3.2000000000000006E-3</v>
      </c>
      <c r="BE180" s="194">
        <f t="shared" si="170"/>
        <v>0</v>
      </c>
      <c r="BF180" s="19">
        <f ca="1"/>
        <v>0</v>
      </c>
      <c r="BG180" s="208">
        <f t="shared" ca="1" si="171"/>
        <v>0</v>
      </c>
      <c r="BH180" s="207"/>
      <c r="BI180" s="194"/>
      <c r="BJ180" s="198" cm="1">
        <f t="array" ref="BJ180">IFERROR(MATCH(TRUE,INDEX($B$14:$B$117&gt;=BI180,0),0),"")</f>
        <v>1</v>
      </c>
      <c r="BK180" s="194">
        <f t="shared" ca="1" si="172"/>
        <v>3.2000000000000006E-3</v>
      </c>
      <c r="BN180" s="194">
        <f t="shared" si="173"/>
        <v>0</v>
      </c>
      <c r="BO180" s="19">
        <f ca="1"/>
        <v>0</v>
      </c>
      <c r="BP180" s="208">
        <f t="shared" ca="1" si="174"/>
        <v>0</v>
      </c>
      <c r="BQ180" s="207"/>
      <c r="BR180" s="194"/>
      <c r="BS180" s="198" cm="1">
        <f t="array" ref="BS180">IFERROR(MATCH(TRUE,INDEX($B$14:$B$117&gt;=BR180,0),0),"")</f>
        <v>1</v>
      </c>
      <c r="BT180" s="194">
        <f t="shared" ca="1" si="175"/>
        <v>3.2000000000000006E-3</v>
      </c>
      <c r="BW180" s="194">
        <f t="shared" si="176"/>
        <v>0</v>
      </c>
      <c r="BX180" s="19">
        <f ca="1"/>
        <v>0</v>
      </c>
      <c r="BY180" s="208">
        <f t="shared" ca="1" si="177"/>
        <v>0</v>
      </c>
      <c r="BZ180" s="207"/>
      <c r="CA180" s="194"/>
      <c r="CB180" s="198" cm="1">
        <f t="array" ref="CB180">IFERROR(MATCH(TRUE,INDEX($B$14:$B$117&gt;=CA180,0),0),"")</f>
        <v>1</v>
      </c>
      <c r="CC180" s="194">
        <f t="shared" ca="1" si="178"/>
        <v>3.2000000000000006E-3</v>
      </c>
      <c r="CF180" s="194">
        <f t="shared" si="179"/>
        <v>0</v>
      </c>
      <c r="CG180" s="19">
        <f ca="1"/>
        <v>0</v>
      </c>
      <c r="CH180" s="208">
        <f t="shared" ca="1" si="180"/>
        <v>0</v>
      </c>
      <c r="CI180" s="207"/>
      <c r="CJ180" s="194"/>
      <c r="CK180" s="198" cm="1">
        <f t="array" ref="CK180">IFERROR(MATCH(TRUE,INDEX($B$14:$B$117&gt;=CJ180,0),0),"")</f>
        <v>1</v>
      </c>
      <c r="CL180" s="194">
        <f t="shared" ca="1" si="181"/>
        <v>3.2000000000000006E-3</v>
      </c>
      <c r="CO180" s="194">
        <f t="shared" si="182"/>
        <v>0</v>
      </c>
      <c r="CP180" s="19">
        <f ca="1"/>
        <v>0</v>
      </c>
      <c r="CQ180" s="208">
        <f t="shared" ca="1" si="183"/>
        <v>0</v>
      </c>
      <c r="CR180" s="207"/>
      <c r="CS180" s="194"/>
      <c r="CT180" s="198" cm="1">
        <f t="array" ref="CT180">IFERROR(MATCH(TRUE,INDEX($B$14:$B$117&gt;=CS180,0),0),"")</f>
        <v>1</v>
      </c>
      <c r="CU180" s="194">
        <f t="shared" ca="1" si="184"/>
        <v>3.2000000000000006E-3</v>
      </c>
      <c r="CX180" s="194">
        <f t="shared" si="185"/>
        <v>0</v>
      </c>
      <c r="CY180" s="19" t="e">
        <f ca="1"/>
        <v>#N/A</v>
      </c>
      <c r="CZ180" s="208" t="e">
        <f t="shared" ca="1" si="186"/>
        <v>#N/A</v>
      </c>
      <c r="DA180" s="207"/>
      <c r="DB180" s="194"/>
      <c r="DC180" s="198" cm="1">
        <f t="array" ref="DC180">IFERROR(MATCH(TRUE,INDEX($B$14:$B$117&gt;=DB180,0),0),"")</f>
        <v>1</v>
      </c>
      <c r="DD180" s="194">
        <f t="shared" ca="1" si="187"/>
        <v>3.2000000000000006E-3</v>
      </c>
      <c r="DG180" s="194">
        <f t="shared" si="188"/>
        <v>0</v>
      </c>
      <c r="DH180" s="19" t="e">
        <f ca="1"/>
        <v>#N/A</v>
      </c>
      <c r="DI180" s="208" t="e">
        <f t="shared" ca="1" si="189"/>
        <v>#N/A</v>
      </c>
      <c r="DJ180" s="207"/>
      <c r="DK180" s="194"/>
      <c r="DL180" s="198" cm="1">
        <f t="array" ref="DL180">IFERROR(MATCH(TRUE,INDEX($B$14:$B$117&gt;=DK180,0),0),"")</f>
        <v>1</v>
      </c>
      <c r="DM180" s="194">
        <f t="shared" ca="1" si="190"/>
        <v>3.2000000000000006E-3</v>
      </c>
      <c r="DP180" s="194">
        <f t="shared" si="191"/>
        <v>0</v>
      </c>
      <c r="DQ180" s="19" t="e">
        <f ca="1"/>
        <v>#N/A</v>
      </c>
      <c r="DR180" s="208" t="e">
        <f t="shared" ca="1" si="192"/>
        <v>#N/A</v>
      </c>
      <c r="DS180" s="207"/>
      <c r="DT180" s="194"/>
      <c r="DU180" s="198" cm="1">
        <f t="array" ref="DU180">IFERROR(MATCH(TRUE,INDEX($B$14:$B$117&gt;=DT180,0),0),"")</f>
        <v>1</v>
      </c>
      <c r="DV180" s="194">
        <f t="shared" ca="1" si="193"/>
        <v>3.2000000000000006E-3</v>
      </c>
      <c r="DY180" s="194">
        <f t="shared" si="194"/>
        <v>0</v>
      </c>
      <c r="DZ180" s="19" t="e">
        <f ca="1"/>
        <v>#N/A</v>
      </c>
      <c r="EA180" s="208" t="e">
        <f t="shared" ca="1" si="195"/>
        <v>#N/A</v>
      </c>
      <c r="EB180" s="207"/>
      <c r="EC180" s="194"/>
      <c r="ED180" s="198" cm="1">
        <f t="array" ref="ED180">IFERROR(MATCH(TRUE,INDEX($B$14:$B$117&gt;=EC180,0),0),"")</f>
        <v>1</v>
      </c>
      <c r="EE180" s="194">
        <f t="shared" ca="1" si="196"/>
        <v>3.2000000000000006E-3</v>
      </c>
      <c r="EH180" s="194">
        <f t="shared" si="197"/>
        <v>0</v>
      </c>
      <c r="EI180" s="19" t="e">
        <f ca="1"/>
        <v>#N/A</v>
      </c>
      <c r="EJ180" s="208" t="e">
        <f t="shared" ca="1" si="198"/>
        <v>#N/A</v>
      </c>
      <c r="EK180" s="207"/>
      <c r="EL180" s="194"/>
      <c r="EM180" s="198" cm="1">
        <f t="array" ref="EM180">IFERROR(MATCH(TRUE,INDEX($B$14:$B$117&gt;=EL180,0),0),"")</f>
        <v>1</v>
      </c>
      <c r="EN180" s="194">
        <f t="shared" ca="1" si="199"/>
        <v>3.2000000000000006E-3</v>
      </c>
      <c r="EQ180" s="194">
        <f t="shared" si="200"/>
        <v>0</v>
      </c>
      <c r="ER180" s="19" t="e">
        <f ca="1"/>
        <v>#N/A</v>
      </c>
      <c r="ES180" s="208" t="e">
        <f t="shared" ca="1" si="201"/>
        <v>#N/A</v>
      </c>
      <c r="ET180" s="207"/>
      <c r="EU180" s="194"/>
      <c r="EV180" s="198" cm="1">
        <f t="array" ref="EV180">IFERROR(MATCH(TRUE,INDEX($B$14:$B$117&gt;=EU180,0),0),"")</f>
        <v>1</v>
      </c>
      <c r="EW180" s="194">
        <f t="shared" ca="1" si="202"/>
        <v>3.2000000000000006E-3</v>
      </c>
      <c r="EZ180" s="194">
        <f t="shared" si="203"/>
        <v>0</v>
      </c>
      <c r="FA180" s="19" t="e">
        <f ca="1"/>
        <v>#N/A</v>
      </c>
      <c r="FB180" s="208" t="e">
        <f t="shared" ca="1" si="204"/>
        <v>#N/A</v>
      </c>
      <c r="FC180" s="207"/>
      <c r="FD180" s="194"/>
      <c r="FE180" s="198" cm="1">
        <f t="array" ref="FE180">IFERROR(MATCH(TRUE,INDEX($B$14:$B$117&gt;=FD180,0),0),"")</f>
        <v>1</v>
      </c>
      <c r="FF180" s="194">
        <f t="shared" ca="1" si="205"/>
        <v>3.2000000000000006E-3</v>
      </c>
      <c r="FI180" s="194">
        <f t="shared" si="206"/>
        <v>0</v>
      </c>
      <c r="FJ180" s="19" t="e">
        <f ca="1"/>
        <v>#N/A</v>
      </c>
      <c r="FK180" s="208" t="e">
        <f t="shared" ca="1" si="207"/>
        <v>#N/A</v>
      </c>
      <c r="FL180" s="207"/>
      <c r="FM180" s="194"/>
      <c r="FN180" s="198" cm="1">
        <f t="array" ref="FN180">IFERROR(MATCH(TRUE,INDEX($B$14:$B$117&gt;=FM180,0),0),"")</f>
        <v>1</v>
      </c>
      <c r="FO180" s="194">
        <f t="shared" ca="1" si="208"/>
        <v>3.2000000000000006E-3</v>
      </c>
      <c r="FR180" s="194">
        <f t="shared" si="209"/>
        <v>0</v>
      </c>
      <c r="FS180" s="19" t="e">
        <f ca="1"/>
        <v>#N/A</v>
      </c>
      <c r="FT180" s="208" t="e">
        <f t="shared" ca="1" si="210"/>
        <v>#N/A</v>
      </c>
      <c r="FU180" s="207"/>
      <c r="FV180" s="194"/>
      <c r="FW180" s="198" cm="1">
        <f t="array" ref="FW180">IFERROR(MATCH(TRUE,INDEX($B$14:$B$117&gt;=FV180,0),0),"")</f>
        <v>1</v>
      </c>
      <c r="FX180" s="194">
        <f t="shared" ca="1" si="211"/>
        <v>3.2000000000000006E-3</v>
      </c>
      <c r="GA180" s="194">
        <f t="shared" si="212"/>
        <v>0</v>
      </c>
      <c r="GB180" s="19" t="e">
        <f ca="1"/>
        <v>#N/A</v>
      </c>
      <c r="GC180" s="208" t="e">
        <f t="shared" ca="1" si="213"/>
        <v>#N/A</v>
      </c>
    </row>
    <row r="181" spans="6:185" x14ac:dyDescent="0.2">
      <c r="F181" s="207"/>
      <c r="G181" s="194"/>
      <c r="H181" s="198" cm="1">
        <f t="array" ref="H181">IFERROR(MATCH(TRUE,INDEX($B$14:$B$117&gt;=G181,0),0),"")</f>
        <v>1</v>
      </c>
      <c r="I181" s="194">
        <f t="shared" ca="1" si="158"/>
        <v>3.2000000000000006E-3</v>
      </c>
      <c r="L181" s="194">
        <f t="shared" si="214"/>
        <v>0</v>
      </c>
      <c r="M181" s="19">
        <f ca="1"/>
        <v>0</v>
      </c>
      <c r="N181" s="208">
        <f t="shared" ca="1" si="215"/>
        <v>0</v>
      </c>
      <c r="O181" s="207"/>
      <c r="P181" s="194"/>
      <c r="Q181" s="198" cm="1">
        <f t="array" ref="Q181">IFERROR(MATCH(TRUE,INDEX($B$14:$B$117&gt;=P181,0),0),"")</f>
        <v>1</v>
      </c>
      <c r="R181" s="194">
        <f t="shared" ca="1" si="159"/>
        <v>3.2000000000000006E-3</v>
      </c>
      <c r="U181" s="194">
        <f t="shared" si="216"/>
        <v>0</v>
      </c>
      <c r="V181" s="19">
        <f ca="1"/>
        <v>0</v>
      </c>
      <c r="W181" s="208">
        <f t="shared" ca="1" si="217"/>
        <v>0</v>
      </c>
      <c r="X181" s="207"/>
      <c r="Y181" s="194"/>
      <c r="Z181" s="198" cm="1">
        <f t="array" ref="Z181">IFERROR(MATCH(TRUE,INDEX($B$14:$B$117&gt;=Y181,0),0),"")</f>
        <v>1</v>
      </c>
      <c r="AA181" s="194">
        <f t="shared" ca="1" si="160"/>
        <v>3.2000000000000006E-3</v>
      </c>
      <c r="AD181" s="194">
        <f t="shared" si="161"/>
        <v>0</v>
      </c>
      <c r="AE181" s="19">
        <f ca="1"/>
        <v>0</v>
      </c>
      <c r="AF181" s="208">
        <f t="shared" ca="1" si="162"/>
        <v>0</v>
      </c>
      <c r="AG181" s="207"/>
      <c r="AH181" s="194"/>
      <c r="AI181" s="198" cm="1">
        <f t="array" ref="AI181">IFERROR(MATCH(TRUE,INDEX($B$14:$B$117&gt;=AH181,0),0),"")</f>
        <v>1</v>
      </c>
      <c r="AJ181" s="194">
        <f t="shared" ca="1" si="163"/>
        <v>3.2000000000000006E-3</v>
      </c>
      <c r="AM181" s="194">
        <f t="shared" si="164"/>
        <v>0</v>
      </c>
      <c r="AN181" s="19">
        <f ca="1"/>
        <v>0</v>
      </c>
      <c r="AO181" s="208">
        <f t="shared" ca="1" si="165"/>
        <v>0</v>
      </c>
      <c r="AP181" s="207"/>
      <c r="AQ181" s="194"/>
      <c r="AR181" s="198" cm="1">
        <f t="array" ref="AR181">IFERROR(MATCH(TRUE,INDEX($B$14:$B$117&gt;=AQ181,0),0),"")</f>
        <v>1</v>
      </c>
      <c r="AS181" s="194">
        <f t="shared" ca="1" si="166"/>
        <v>3.2000000000000006E-3</v>
      </c>
      <c r="AV181" s="194">
        <f t="shared" si="167"/>
        <v>0</v>
      </c>
      <c r="AW181" s="19">
        <f ca="1"/>
        <v>0</v>
      </c>
      <c r="AX181" s="208">
        <f t="shared" ca="1" si="168"/>
        <v>0</v>
      </c>
      <c r="AY181" s="207"/>
      <c r="AZ181" s="194"/>
      <c r="BA181" s="198" cm="1">
        <f t="array" ref="BA181">IFERROR(MATCH(TRUE,INDEX($B$14:$B$117&gt;=AZ181,0),0),"")</f>
        <v>1</v>
      </c>
      <c r="BB181" s="194">
        <f t="shared" ca="1" si="169"/>
        <v>3.2000000000000006E-3</v>
      </c>
      <c r="BE181" s="194">
        <f t="shared" si="170"/>
        <v>0</v>
      </c>
      <c r="BF181" s="19">
        <f ca="1"/>
        <v>0</v>
      </c>
      <c r="BG181" s="208">
        <f t="shared" ca="1" si="171"/>
        <v>0</v>
      </c>
      <c r="BH181" s="207"/>
      <c r="BI181" s="194"/>
      <c r="BJ181" s="198" cm="1">
        <f t="array" ref="BJ181">IFERROR(MATCH(TRUE,INDEX($B$14:$B$117&gt;=BI181,0),0),"")</f>
        <v>1</v>
      </c>
      <c r="BK181" s="194">
        <f t="shared" ca="1" si="172"/>
        <v>3.2000000000000006E-3</v>
      </c>
      <c r="BN181" s="194">
        <f t="shared" si="173"/>
        <v>0</v>
      </c>
      <c r="BO181" s="19">
        <f ca="1"/>
        <v>0</v>
      </c>
      <c r="BP181" s="208">
        <f t="shared" ca="1" si="174"/>
        <v>0</v>
      </c>
      <c r="BQ181" s="207"/>
      <c r="BR181" s="194"/>
      <c r="BS181" s="198" cm="1">
        <f t="array" ref="BS181">IFERROR(MATCH(TRUE,INDEX($B$14:$B$117&gt;=BR181,0),0),"")</f>
        <v>1</v>
      </c>
      <c r="BT181" s="194">
        <f t="shared" ca="1" si="175"/>
        <v>3.2000000000000006E-3</v>
      </c>
      <c r="BW181" s="194">
        <f t="shared" si="176"/>
        <v>0</v>
      </c>
      <c r="BX181" s="19">
        <f ca="1"/>
        <v>0</v>
      </c>
      <c r="BY181" s="208">
        <f t="shared" ca="1" si="177"/>
        <v>0</v>
      </c>
      <c r="BZ181" s="207"/>
      <c r="CA181" s="194"/>
      <c r="CB181" s="198" cm="1">
        <f t="array" ref="CB181">IFERROR(MATCH(TRUE,INDEX($B$14:$B$117&gt;=CA181,0),0),"")</f>
        <v>1</v>
      </c>
      <c r="CC181" s="194">
        <f t="shared" ca="1" si="178"/>
        <v>3.2000000000000006E-3</v>
      </c>
      <c r="CF181" s="194">
        <f t="shared" si="179"/>
        <v>0</v>
      </c>
      <c r="CG181" s="19">
        <f ca="1"/>
        <v>0</v>
      </c>
      <c r="CH181" s="208">
        <f t="shared" ca="1" si="180"/>
        <v>0</v>
      </c>
      <c r="CI181" s="207"/>
      <c r="CJ181" s="194"/>
      <c r="CK181" s="198" cm="1">
        <f t="array" ref="CK181">IFERROR(MATCH(TRUE,INDEX($B$14:$B$117&gt;=CJ181,0),0),"")</f>
        <v>1</v>
      </c>
      <c r="CL181" s="194">
        <f t="shared" ca="1" si="181"/>
        <v>3.2000000000000006E-3</v>
      </c>
      <c r="CO181" s="194">
        <f t="shared" si="182"/>
        <v>0</v>
      </c>
      <c r="CP181" s="19">
        <f ca="1"/>
        <v>0</v>
      </c>
      <c r="CQ181" s="208">
        <f t="shared" ca="1" si="183"/>
        <v>0</v>
      </c>
      <c r="CR181" s="207"/>
      <c r="CS181" s="194"/>
      <c r="CT181" s="198" cm="1">
        <f t="array" ref="CT181">IFERROR(MATCH(TRUE,INDEX($B$14:$B$117&gt;=CS181,0),0),"")</f>
        <v>1</v>
      </c>
      <c r="CU181" s="194">
        <f t="shared" ca="1" si="184"/>
        <v>3.2000000000000006E-3</v>
      </c>
      <c r="CX181" s="194">
        <f t="shared" si="185"/>
        <v>0</v>
      </c>
      <c r="CY181" s="19" t="e">
        <f ca="1"/>
        <v>#N/A</v>
      </c>
      <c r="CZ181" s="208" t="e">
        <f t="shared" ca="1" si="186"/>
        <v>#N/A</v>
      </c>
      <c r="DA181" s="207"/>
      <c r="DB181" s="194"/>
      <c r="DC181" s="198" cm="1">
        <f t="array" ref="DC181">IFERROR(MATCH(TRUE,INDEX($B$14:$B$117&gt;=DB181,0),0),"")</f>
        <v>1</v>
      </c>
      <c r="DD181" s="194">
        <f t="shared" ca="1" si="187"/>
        <v>3.2000000000000006E-3</v>
      </c>
      <c r="DG181" s="194">
        <f t="shared" si="188"/>
        <v>0</v>
      </c>
      <c r="DH181" s="19" t="e">
        <f ca="1"/>
        <v>#N/A</v>
      </c>
      <c r="DI181" s="208" t="e">
        <f t="shared" ca="1" si="189"/>
        <v>#N/A</v>
      </c>
      <c r="DJ181" s="207"/>
      <c r="DK181" s="194"/>
      <c r="DL181" s="198" cm="1">
        <f t="array" ref="DL181">IFERROR(MATCH(TRUE,INDEX($B$14:$B$117&gt;=DK181,0),0),"")</f>
        <v>1</v>
      </c>
      <c r="DM181" s="194">
        <f t="shared" ca="1" si="190"/>
        <v>3.2000000000000006E-3</v>
      </c>
      <c r="DP181" s="194">
        <f t="shared" si="191"/>
        <v>0</v>
      </c>
      <c r="DQ181" s="19" t="e">
        <f ca="1"/>
        <v>#N/A</v>
      </c>
      <c r="DR181" s="208" t="e">
        <f t="shared" ca="1" si="192"/>
        <v>#N/A</v>
      </c>
      <c r="DS181" s="207"/>
      <c r="DT181" s="194"/>
      <c r="DU181" s="198" cm="1">
        <f t="array" ref="DU181">IFERROR(MATCH(TRUE,INDEX($B$14:$B$117&gt;=DT181,0),0),"")</f>
        <v>1</v>
      </c>
      <c r="DV181" s="194">
        <f t="shared" ca="1" si="193"/>
        <v>3.2000000000000006E-3</v>
      </c>
      <c r="DY181" s="194">
        <f t="shared" si="194"/>
        <v>0</v>
      </c>
      <c r="DZ181" s="19" t="e">
        <f ca="1"/>
        <v>#N/A</v>
      </c>
      <c r="EA181" s="208" t="e">
        <f t="shared" ca="1" si="195"/>
        <v>#N/A</v>
      </c>
      <c r="EB181" s="207"/>
      <c r="EC181" s="194"/>
      <c r="ED181" s="198" cm="1">
        <f t="array" ref="ED181">IFERROR(MATCH(TRUE,INDEX($B$14:$B$117&gt;=EC181,0),0),"")</f>
        <v>1</v>
      </c>
      <c r="EE181" s="194">
        <f t="shared" ca="1" si="196"/>
        <v>3.2000000000000006E-3</v>
      </c>
      <c r="EH181" s="194">
        <f t="shared" si="197"/>
        <v>0</v>
      </c>
      <c r="EI181" s="19" t="e">
        <f ca="1"/>
        <v>#N/A</v>
      </c>
      <c r="EJ181" s="208" t="e">
        <f t="shared" ca="1" si="198"/>
        <v>#N/A</v>
      </c>
      <c r="EK181" s="207"/>
      <c r="EL181" s="194"/>
      <c r="EM181" s="198" cm="1">
        <f t="array" ref="EM181">IFERROR(MATCH(TRUE,INDEX($B$14:$B$117&gt;=EL181,0),0),"")</f>
        <v>1</v>
      </c>
      <c r="EN181" s="194">
        <f t="shared" ca="1" si="199"/>
        <v>3.2000000000000006E-3</v>
      </c>
      <c r="EQ181" s="194">
        <f t="shared" si="200"/>
        <v>0</v>
      </c>
      <c r="ER181" s="19" t="e">
        <f ca="1"/>
        <v>#N/A</v>
      </c>
      <c r="ES181" s="208" t="e">
        <f t="shared" ca="1" si="201"/>
        <v>#N/A</v>
      </c>
      <c r="ET181" s="207"/>
      <c r="EU181" s="194"/>
      <c r="EV181" s="198" cm="1">
        <f t="array" ref="EV181">IFERROR(MATCH(TRUE,INDEX($B$14:$B$117&gt;=EU181,0),0),"")</f>
        <v>1</v>
      </c>
      <c r="EW181" s="194">
        <f t="shared" ca="1" si="202"/>
        <v>3.2000000000000006E-3</v>
      </c>
      <c r="EZ181" s="194">
        <f t="shared" si="203"/>
        <v>0</v>
      </c>
      <c r="FA181" s="19" t="e">
        <f ca="1"/>
        <v>#N/A</v>
      </c>
      <c r="FB181" s="208" t="e">
        <f t="shared" ca="1" si="204"/>
        <v>#N/A</v>
      </c>
      <c r="FC181" s="207"/>
      <c r="FD181" s="194"/>
      <c r="FE181" s="198" cm="1">
        <f t="array" ref="FE181">IFERROR(MATCH(TRUE,INDEX($B$14:$B$117&gt;=FD181,0),0),"")</f>
        <v>1</v>
      </c>
      <c r="FF181" s="194">
        <f t="shared" ca="1" si="205"/>
        <v>3.2000000000000006E-3</v>
      </c>
      <c r="FI181" s="194">
        <f t="shared" si="206"/>
        <v>0</v>
      </c>
      <c r="FJ181" s="19" t="e">
        <f ca="1"/>
        <v>#N/A</v>
      </c>
      <c r="FK181" s="208" t="e">
        <f t="shared" ca="1" si="207"/>
        <v>#N/A</v>
      </c>
      <c r="FL181" s="207"/>
      <c r="FM181" s="194"/>
      <c r="FN181" s="198" cm="1">
        <f t="array" ref="FN181">IFERROR(MATCH(TRUE,INDEX($B$14:$B$117&gt;=FM181,0),0),"")</f>
        <v>1</v>
      </c>
      <c r="FO181" s="194">
        <f t="shared" ca="1" si="208"/>
        <v>3.2000000000000006E-3</v>
      </c>
      <c r="FR181" s="194">
        <f t="shared" si="209"/>
        <v>0</v>
      </c>
      <c r="FS181" s="19" t="e">
        <f ca="1"/>
        <v>#N/A</v>
      </c>
      <c r="FT181" s="208" t="e">
        <f t="shared" ca="1" si="210"/>
        <v>#N/A</v>
      </c>
      <c r="FU181" s="207"/>
      <c r="FV181" s="194"/>
      <c r="FW181" s="198" cm="1">
        <f t="array" ref="FW181">IFERROR(MATCH(TRUE,INDEX($B$14:$B$117&gt;=FV181,0),0),"")</f>
        <v>1</v>
      </c>
      <c r="FX181" s="194">
        <f t="shared" ca="1" si="211"/>
        <v>3.2000000000000006E-3</v>
      </c>
      <c r="GA181" s="194">
        <f t="shared" si="212"/>
        <v>0</v>
      </c>
      <c r="GB181" s="19" t="e">
        <f ca="1"/>
        <v>#N/A</v>
      </c>
      <c r="GC181" s="208" t="e">
        <f t="shared" ca="1" si="213"/>
        <v>#N/A</v>
      </c>
    </row>
    <row r="182" spans="6:185" x14ac:dyDescent="0.2">
      <c r="F182" s="207"/>
      <c r="G182" s="194"/>
      <c r="H182" s="198" cm="1">
        <f t="array" ref="H182">IFERROR(MATCH(TRUE,INDEX($B$14:$B$117&gt;=G182,0),0),"")</f>
        <v>1</v>
      </c>
      <c r="I182" s="194">
        <f t="shared" ca="1" si="158"/>
        <v>3.2000000000000006E-3</v>
      </c>
      <c r="L182" s="194">
        <f t="shared" si="214"/>
        <v>0</v>
      </c>
      <c r="M182" s="19">
        <f ca="1"/>
        <v>0</v>
      </c>
      <c r="N182" s="208">
        <f t="shared" ca="1" si="215"/>
        <v>0</v>
      </c>
      <c r="O182" s="207"/>
      <c r="P182" s="194"/>
      <c r="Q182" s="198" cm="1">
        <f t="array" ref="Q182">IFERROR(MATCH(TRUE,INDEX($B$14:$B$117&gt;=P182,0),0),"")</f>
        <v>1</v>
      </c>
      <c r="R182" s="194">
        <f t="shared" ca="1" si="159"/>
        <v>3.2000000000000006E-3</v>
      </c>
      <c r="U182" s="194">
        <f t="shared" si="216"/>
        <v>0</v>
      </c>
      <c r="V182" s="19">
        <f ca="1"/>
        <v>0</v>
      </c>
      <c r="W182" s="208">
        <f t="shared" ca="1" si="217"/>
        <v>0</v>
      </c>
      <c r="X182" s="207"/>
      <c r="Y182" s="194"/>
      <c r="Z182" s="198" cm="1">
        <f t="array" ref="Z182">IFERROR(MATCH(TRUE,INDEX($B$14:$B$117&gt;=Y182,0),0),"")</f>
        <v>1</v>
      </c>
      <c r="AA182" s="194">
        <f t="shared" ca="1" si="160"/>
        <v>3.2000000000000006E-3</v>
      </c>
      <c r="AD182" s="194">
        <f t="shared" si="161"/>
        <v>0</v>
      </c>
      <c r="AE182" s="19">
        <f ca="1"/>
        <v>0</v>
      </c>
      <c r="AF182" s="208">
        <f t="shared" ca="1" si="162"/>
        <v>0</v>
      </c>
      <c r="AG182" s="207"/>
      <c r="AH182" s="194"/>
      <c r="AI182" s="198" cm="1">
        <f t="array" ref="AI182">IFERROR(MATCH(TRUE,INDEX($B$14:$B$117&gt;=AH182,0),0),"")</f>
        <v>1</v>
      </c>
      <c r="AJ182" s="194">
        <f t="shared" ca="1" si="163"/>
        <v>3.2000000000000006E-3</v>
      </c>
      <c r="AM182" s="194">
        <f t="shared" si="164"/>
        <v>0</v>
      </c>
      <c r="AN182" s="19">
        <f ca="1"/>
        <v>0</v>
      </c>
      <c r="AO182" s="208">
        <f t="shared" ca="1" si="165"/>
        <v>0</v>
      </c>
      <c r="AP182" s="207"/>
      <c r="AQ182" s="194"/>
      <c r="AR182" s="198" cm="1">
        <f t="array" ref="AR182">IFERROR(MATCH(TRUE,INDEX($B$14:$B$117&gt;=AQ182,0),0),"")</f>
        <v>1</v>
      </c>
      <c r="AS182" s="194">
        <f t="shared" ca="1" si="166"/>
        <v>3.2000000000000006E-3</v>
      </c>
      <c r="AV182" s="194">
        <f t="shared" si="167"/>
        <v>0</v>
      </c>
      <c r="AW182" s="19">
        <f ca="1"/>
        <v>0</v>
      </c>
      <c r="AX182" s="208">
        <f t="shared" ca="1" si="168"/>
        <v>0</v>
      </c>
      <c r="AY182" s="207"/>
      <c r="AZ182" s="194"/>
      <c r="BA182" s="198" cm="1">
        <f t="array" ref="BA182">IFERROR(MATCH(TRUE,INDEX($B$14:$B$117&gt;=AZ182,0),0),"")</f>
        <v>1</v>
      </c>
      <c r="BB182" s="194">
        <f t="shared" ca="1" si="169"/>
        <v>3.2000000000000006E-3</v>
      </c>
      <c r="BE182" s="194">
        <f t="shared" si="170"/>
        <v>0</v>
      </c>
      <c r="BF182" s="19">
        <f ca="1"/>
        <v>0</v>
      </c>
      <c r="BG182" s="208">
        <f t="shared" ca="1" si="171"/>
        <v>0</v>
      </c>
      <c r="BH182" s="207"/>
      <c r="BI182" s="194"/>
      <c r="BJ182" s="198" cm="1">
        <f t="array" ref="BJ182">IFERROR(MATCH(TRUE,INDEX($B$14:$B$117&gt;=BI182,0),0),"")</f>
        <v>1</v>
      </c>
      <c r="BK182" s="194">
        <f t="shared" ca="1" si="172"/>
        <v>3.2000000000000006E-3</v>
      </c>
      <c r="BN182" s="194">
        <f t="shared" si="173"/>
        <v>0</v>
      </c>
      <c r="BO182" s="19">
        <f ca="1"/>
        <v>0</v>
      </c>
      <c r="BP182" s="208">
        <f t="shared" ca="1" si="174"/>
        <v>0</v>
      </c>
      <c r="BQ182" s="207"/>
      <c r="BR182" s="194"/>
      <c r="BS182" s="198" cm="1">
        <f t="array" ref="BS182">IFERROR(MATCH(TRUE,INDEX($B$14:$B$117&gt;=BR182,0),0),"")</f>
        <v>1</v>
      </c>
      <c r="BT182" s="194">
        <f t="shared" ca="1" si="175"/>
        <v>3.2000000000000006E-3</v>
      </c>
      <c r="BW182" s="194">
        <f t="shared" si="176"/>
        <v>0</v>
      </c>
      <c r="BX182" s="19">
        <f ca="1"/>
        <v>0</v>
      </c>
      <c r="BY182" s="208">
        <f t="shared" ca="1" si="177"/>
        <v>0</v>
      </c>
      <c r="BZ182" s="207"/>
      <c r="CA182" s="194"/>
      <c r="CB182" s="198" cm="1">
        <f t="array" ref="CB182">IFERROR(MATCH(TRUE,INDEX($B$14:$B$117&gt;=CA182,0),0),"")</f>
        <v>1</v>
      </c>
      <c r="CC182" s="194">
        <f t="shared" ca="1" si="178"/>
        <v>3.2000000000000006E-3</v>
      </c>
      <c r="CF182" s="194">
        <f t="shared" si="179"/>
        <v>0</v>
      </c>
      <c r="CG182" s="19">
        <f ca="1"/>
        <v>0</v>
      </c>
      <c r="CH182" s="208">
        <f t="shared" ca="1" si="180"/>
        <v>0</v>
      </c>
      <c r="CI182" s="207"/>
      <c r="CJ182" s="194"/>
      <c r="CK182" s="198" cm="1">
        <f t="array" ref="CK182">IFERROR(MATCH(TRUE,INDEX($B$14:$B$117&gt;=CJ182,0),0),"")</f>
        <v>1</v>
      </c>
      <c r="CL182" s="194">
        <f t="shared" ca="1" si="181"/>
        <v>3.2000000000000006E-3</v>
      </c>
      <c r="CO182" s="194">
        <f t="shared" si="182"/>
        <v>0</v>
      </c>
      <c r="CP182" s="19">
        <f ca="1"/>
        <v>0</v>
      </c>
      <c r="CQ182" s="208">
        <f t="shared" ca="1" si="183"/>
        <v>0</v>
      </c>
      <c r="CR182" s="207"/>
      <c r="CS182" s="194"/>
      <c r="CT182" s="198" cm="1">
        <f t="array" ref="CT182">IFERROR(MATCH(TRUE,INDEX($B$14:$B$117&gt;=CS182,0),0),"")</f>
        <v>1</v>
      </c>
      <c r="CU182" s="194">
        <f t="shared" ca="1" si="184"/>
        <v>3.2000000000000006E-3</v>
      </c>
      <c r="CX182" s="194">
        <f t="shared" si="185"/>
        <v>0</v>
      </c>
      <c r="CY182" s="19" t="e">
        <f ca="1"/>
        <v>#N/A</v>
      </c>
      <c r="CZ182" s="208" t="e">
        <f t="shared" ca="1" si="186"/>
        <v>#N/A</v>
      </c>
      <c r="DA182" s="207"/>
      <c r="DB182" s="194"/>
      <c r="DC182" s="198" cm="1">
        <f t="array" ref="DC182">IFERROR(MATCH(TRUE,INDEX($B$14:$B$117&gt;=DB182,0),0),"")</f>
        <v>1</v>
      </c>
      <c r="DD182" s="194">
        <f t="shared" ca="1" si="187"/>
        <v>3.2000000000000006E-3</v>
      </c>
      <c r="DG182" s="194">
        <f t="shared" si="188"/>
        <v>0</v>
      </c>
      <c r="DH182" s="19" t="e">
        <f ca="1"/>
        <v>#N/A</v>
      </c>
      <c r="DI182" s="208" t="e">
        <f t="shared" ca="1" si="189"/>
        <v>#N/A</v>
      </c>
      <c r="DJ182" s="207"/>
      <c r="DK182" s="194"/>
      <c r="DL182" s="198" cm="1">
        <f t="array" ref="DL182">IFERROR(MATCH(TRUE,INDEX($B$14:$B$117&gt;=DK182,0),0),"")</f>
        <v>1</v>
      </c>
      <c r="DM182" s="194">
        <f t="shared" ca="1" si="190"/>
        <v>3.2000000000000006E-3</v>
      </c>
      <c r="DP182" s="194">
        <f t="shared" si="191"/>
        <v>0</v>
      </c>
      <c r="DQ182" s="19" t="e">
        <f ca="1"/>
        <v>#N/A</v>
      </c>
      <c r="DR182" s="208" t="e">
        <f t="shared" ca="1" si="192"/>
        <v>#N/A</v>
      </c>
      <c r="DS182" s="207"/>
      <c r="DT182" s="194"/>
      <c r="DU182" s="198" cm="1">
        <f t="array" ref="DU182">IFERROR(MATCH(TRUE,INDEX($B$14:$B$117&gt;=DT182,0),0),"")</f>
        <v>1</v>
      </c>
      <c r="DV182" s="194">
        <f t="shared" ca="1" si="193"/>
        <v>3.2000000000000006E-3</v>
      </c>
      <c r="DY182" s="194">
        <f t="shared" si="194"/>
        <v>0</v>
      </c>
      <c r="DZ182" s="19" t="e">
        <f ca="1"/>
        <v>#N/A</v>
      </c>
      <c r="EA182" s="208" t="e">
        <f t="shared" ca="1" si="195"/>
        <v>#N/A</v>
      </c>
      <c r="EB182" s="207"/>
      <c r="EC182" s="194"/>
      <c r="ED182" s="198" cm="1">
        <f t="array" ref="ED182">IFERROR(MATCH(TRUE,INDEX($B$14:$B$117&gt;=EC182,0),0),"")</f>
        <v>1</v>
      </c>
      <c r="EE182" s="194">
        <f t="shared" ca="1" si="196"/>
        <v>3.2000000000000006E-3</v>
      </c>
      <c r="EH182" s="194">
        <f t="shared" si="197"/>
        <v>0</v>
      </c>
      <c r="EI182" s="19" t="e">
        <f ca="1"/>
        <v>#N/A</v>
      </c>
      <c r="EJ182" s="208" t="e">
        <f t="shared" ca="1" si="198"/>
        <v>#N/A</v>
      </c>
      <c r="EK182" s="207"/>
      <c r="EL182" s="194"/>
      <c r="EM182" s="198" cm="1">
        <f t="array" ref="EM182">IFERROR(MATCH(TRUE,INDEX($B$14:$B$117&gt;=EL182,0),0),"")</f>
        <v>1</v>
      </c>
      <c r="EN182" s="194">
        <f t="shared" ca="1" si="199"/>
        <v>3.2000000000000006E-3</v>
      </c>
      <c r="EQ182" s="194">
        <f t="shared" si="200"/>
        <v>0</v>
      </c>
      <c r="ER182" s="19" t="e">
        <f ca="1"/>
        <v>#N/A</v>
      </c>
      <c r="ES182" s="208" t="e">
        <f t="shared" ca="1" si="201"/>
        <v>#N/A</v>
      </c>
      <c r="ET182" s="207"/>
      <c r="EU182" s="194"/>
      <c r="EV182" s="198" cm="1">
        <f t="array" ref="EV182">IFERROR(MATCH(TRUE,INDEX($B$14:$B$117&gt;=EU182,0),0),"")</f>
        <v>1</v>
      </c>
      <c r="EW182" s="194">
        <f t="shared" ca="1" si="202"/>
        <v>3.2000000000000006E-3</v>
      </c>
      <c r="EZ182" s="194">
        <f t="shared" si="203"/>
        <v>0</v>
      </c>
      <c r="FA182" s="19" t="e">
        <f ca="1"/>
        <v>#N/A</v>
      </c>
      <c r="FB182" s="208" t="e">
        <f t="shared" ca="1" si="204"/>
        <v>#N/A</v>
      </c>
      <c r="FC182" s="207"/>
      <c r="FD182" s="194"/>
      <c r="FE182" s="198" cm="1">
        <f t="array" ref="FE182">IFERROR(MATCH(TRUE,INDEX($B$14:$B$117&gt;=FD182,0),0),"")</f>
        <v>1</v>
      </c>
      <c r="FF182" s="194">
        <f t="shared" ca="1" si="205"/>
        <v>3.2000000000000006E-3</v>
      </c>
      <c r="FI182" s="194">
        <f t="shared" si="206"/>
        <v>0</v>
      </c>
      <c r="FJ182" s="19" t="e">
        <f ca="1"/>
        <v>#N/A</v>
      </c>
      <c r="FK182" s="208" t="e">
        <f t="shared" ca="1" si="207"/>
        <v>#N/A</v>
      </c>
      <c r="FL182" s="207"/>
      <c r="FM182" s="194"/>
      <c r="FN182" s="198" cm="1">
        <f t="array" ref="FN182">IFERROR(MATCH(TRUE,INDEX($B$14:$B$117&gt;=FM182,0),0),"")</f>
        <v>1</v>
      </c>
      <c r="FO182" s="194">
        <f t="shared" ca="1" si="208"/>
        <v>3.2000000000000006E-3</v>
      </c>
      <c r="FR182" s="194">
        <f t="shared" si="209"/>
        <v>0</v>
      </c>
      <c r="FS182" s="19" t="e">
        <f ca="1"/>
        <v>#N/A</v>
      </c>
      <c r="FT182" s="208" t="e">
        <f t="shared" ca="1" si="210"/>
        <v>#N/A</v>
      </c>
      <c r="FU182" s="207"/>
      <c r="FV182" s="194"/>
      <c r="FW182" s="198" cm="1">
        <f t="array" ref="FW182">IFERROR(MATCH(TRUE,INDEX($B$14:$B$117&gt;=FV182,0),0),"")</f>
        <v>1</v>
      </c>
      <c r="FX182" s="194">
        <f t="shared" ca="1" si="211"/>
        <v>3.2000000000000006E-3</v>
      </c>
      <c r="GA182" s="194">
        <f t="shared" si="212"/>
        <v>0</v>
      </c>
      <c r="GB182" s="19" t="e">
        <f ca="1"/>
        <v>#N/A</v>
      </c>
      <c r="GC182" s="208" t="e">
        <f t="shared" ca="1" si="213"/>
        <v>#N/A</v>
      </c>
    </row>
    <row r="183" spans="6:185" x14ac:dyDescent="0.2">
      <c r="F183" s="207"/>
      <c r="G183" s="194"/>
      <c r="H183" s="198" cm="1">
        <f t="array" ref="H183">IFERROR(MATCH(TRUE,INDEX($B$14:$B$117&gt;=G183,0),0),"")</f>
        <v>1</v>
      </c>
      <c r="I183" s="194">
        <f t="shared" ca="1" si="158"/>
        <v>3.2000000000000006E-3</v>
      </c>
      <c r="L183" s="194">
        <f t="shared" si="214"/>
        <v>0</v>
      </c>
      <c r="M183" s="19">
        <f ca="1"/>
        <v>0</v>
      </c>
      <c r="N183" s="208">
        <f t="shared" ca="1" si="215"/>
        <v>0</v>
      </c>
      <c r="O183" s="207"/>
      <c r="P183" s="194"/>
      <c r="Q183" s="198" cm="1">
        <f t="array" ref="Q183">IFERROR(MATCH(TRUE,INDEX($B$14:$B$117&gt;=P183,0),0),"")</f>
        <v>1</v>
      </c>
      <c r="R183" s="194">
        <f t="shared" ca="1" si="159"/>
        <v>3.2000000000000006E-3</v>
      </c>
      <c r="U183" s="194">
        <f t="shared" si="216"/>
        <v>0</v>
      </c>
      <c r="V183" s="19">
        <f ca="1"/>
        <v>0</v>
      </c>
      <c r="W183" s="208">
        <f t="shared" ca="1" si="217"/>
        <v>0</v>
      </c>
      <c r="X183" s="207"/>
      <c r="Y183" s="194"/>
      <c r="Z183" s="198" cm="1">
        <f t="array" ref="Z183">IFERROR(MATCH(TRUE,INDEX($B$14:$B$117&gt;=Y183,0),0),"")</f>
        <v>1</v>
      </c>
      <c r="AA183" s="194">
        <f t="shared" ca="1" si="160"/>
        <v>3.2000000000000006E-3</v>
      </c>
      <c r="AD183" s="194">
        <f t="shared" si="161"/>
        <v>0</v>
      </c>
      <c r="AE183" s="19">
        <f ca="1"/>
        <v>0</v>
      </c>
      <c r="AF183" s="208">
        <f t="shared" ca="1" si="162"/>
        <v>0</v>
      </c>
      <c r="AG183" s="207"/>
      <c r="AH183" s="194"/>
      <c r="AI183" s="198" cm="1">
        <f t="array" ref="AI183">IFERROR(MATCH(TRUE,INDEX($B$14:$B$117&gt;=AH183,0),0),"")</f>
        <v>1</v>
      </c>
      <c r="AJ183" s="194">
        <f t="shared" ca="1" si="163"/>
        <v>3.2000000000000006E-3</v>
      </c>
      <c r="AM183" s="194">
        <f t="shared" si="164"/>
        <v>0</v>
      </c>
      <c r="AN183" s="19">
        <f ca="1"/>
        <v>0</v>
      </c>
      <c r="AO183" s="208">
        <f t="shared" ca="1" si="165"/>
        <v>0</v>
      </c>
      <c r="AP183" s="207"/>
      <c r="AQ183" s="194"/>
      <c r="AR183" s="198" cm="1">
        <f t="array" ref="AR183">IFERROR(MATCH(TRUE,INDEX($B$14:$B$117&gt;=AQ183,0),0),"")</f>
        <v>1</v>
      </c>
      <c r="AS183" s="194">
        <f t="shared" ca="1" si="166"/>
        <v>3.2000000000000006E-3</v>
      </c>
      <c r="AV183" s="194">
        <f t="shared" si="167"/>
        <v>0</v>
      </c>
      <c r="AW183" s="19">
        <f ca="1"/>
        <v>0</v>
      </c>
      <c r="AX183" s="208">
        <f t="shared" ca="1" si="168"/>
        <v>0</v>
      </c>
      <c r="AY183" s="207"/>
      <c r="AZ183" s="194"/>
      <c r="BA183" s="198" cm="1">
        <f t="array" ref="BA183">IFERROR(MATCH(TRUE,INDEX($B$14:$B$117&gt;=AZ183,0),0),"")</f>
        <v>1</v>
      </c>
      <c r="BB183" s="194">
        <f t="shared" ca="1" si="169"/>
        <v>3.2000000000000006E-3</v>
      </c>
      <c r="BE183" s="194">
        <f t="shared" si="170"/>
        <v>0</v>
      </c>
      <c r="BF183" s="19">
        <f ca="1"/>
        <v>0</v>
      </c>
      <c r="BG183" s="208">
        <f t="shared" ca="1" si="171"/>
        <v>0</v>
      </c>
      <c r="BH183" s="207"/>
      <c r="BI183" s="194"/>
      <c r="BJ183" s="198" cm="1">
        <f t="array" ref="BJ183">IFERROR(MATCH(TRUE,INDEX($B$14:$B$117&gt;=BI183,0),0),"")</f>
        <v>1</v>
      </c>
      <c r="BK183" s="194">
        <f t="shared" ca="1" si="172"/>
        <v>3.2000000000000006E-3</v>
      </c>
      <c r="BN183" s="194">
        <f t="shared" si="173"/>
        <v>0</v>
      </c>
      <c r="BO183" s="19">
        <f ca="1"/>
        <v>0</v>
      </c>
      <c r="BP183" s="208">
        <f t="shared" ca="1" si="174"/>
        <v>0</v>
      </c>
      <c r="BQ183" s="207"/>
      <c r="BR183" s="194"/>
      <c r="BS183" s="198" cm="1">
        <f t="array" ref="BS183">IFERROR(MATCH(TRUE,INDEX($B$14:$B$117&gt;=BR183,0),0),"")</f>
        <v>1</v>
      </c>
      <c r="BT183" s="194">
        <f t="shared" ca="1" si="175"/>
        <v>3.2000000000000006E-3</v>
      </c>
      <c r="BW183" s="194">
        <f t="shared" si="176"/>
        <v>0</v>
      </c>
      <c r="BX183" s="19">
        <f ca="1"/>
        <v>0</v>
      </c>
      <c r="BY183" s="208">
        <f t="shared" ca="1" si="177"/>
        <v>0</v>
      </c>
      <c r="BZ183" s="207"/>
      <c r="CA183" s="194"/>
      <c r="CB183" s="198" cm="1">
        <f t="array" ref="CB183">IFERROR(MATCH(TRUE,INDEX($B$14:$B$117&gt;=CA183,0),0),"")</f>
        <v>1</v>
      </c>
      <c r="CC183" s="194">
        <f t="shared" ca="1" si="178"/>
        <v>3.2000000000000006E-3</v>
      </c>
      <c r="CF183" s="194">
        <f t="shared" si="179"/>
        <v>0</v>
      </c>
      <c r="CG183" s="19">
        <f ca="1"/>
        <v>0</v>
      </c>
      <c r="CH183" s="208">
        <f t="shared" ca="1" si="180"/>
        <v>0</v>
      </c>
      <c r="CI183" s="207"/>
      <c r="CJ183" s="194"/>
      <c r="CK183" s="198" cm="1">
        <f t="array" ref="CK183">IFERROR(MATCH(TRUE,INDEX($B$14:$B$117&gt;=CJ183,0),0),"")</f>
        <v>1</v>
      </c>
      <c r="CL183" s="194">
        <f t="shared" ca="1" si="181"/>
        <v>3.2000000000000006E-3</v>
      </c>
      <c r="CO183" s="194">
        <f t="shared" si="182"/>
        <v>0</v>
      </c>
      <c r="CP183" s="19">
        <f ca="1"/>
        <v>0</v>
      </c>
      <c r="CQ183" s="208">
        <f t="shared" ca="1" si="183"/>
        <v>0</v>
      </c>
      <c r="CR183" s="207"/>
      <c r="CS183" s="194"/>
      <c r="CT183" s="198" cm="1">
        <f t="array" ref="CT183">IFERROR(MATCH(TRUE,INDEX($B$14:$B$117&gt;=CS183,0),0),"")</f>
        <v>1</v>
      </c>
      <c r="CU183" s="194">
        <f t="shared" ca="1" si="184"/>
        <v>3.2000000000000006E-3</v>
      </c>
      <c r="CX183" s="194">
        <f t="shared" si="185"/>
        <v>0</v>
      </c>
      <c r="CY183" s="19" t="e">
        <f ca="1"/>
        <v>#N/A</v>
      </c>
      <c r="CZ183" s="208" t="e">
        <f t="shared" ca="1" si="186"/>
        <v>#N/A</v>
      </c>
      <c r="DA183" s="207"/>
      <c r="DB183" s="194"/>
      <c r="DC183" s="198" cm="1">
        <f t="array" ref="DC183">IFERROR(MATCH(TRUE,INDEX($B$14:$B$117&gt;=DB183,0),0),"")</f>
        <v>1</v>
      </c>
      <c r="DD183" s="194">
        <f t="shared" ca="1" si="187"/>
        <v>3.2000000000000006E-3</v>
      </c>
      <c r="DG183" s="194">
        <f t="shared" si="188"/>
        <v>0</v>
      </c>
      <c r="DH183" s="19" t="e">
        <f ca="1"/>
        <v>#N/A</v>
      </c>
      <c r="DI183" s="208" t="e">
        <f t="shared" ca="1" si="189"/>
        <v>#N/A</v>
      </c>
      <c r="DJ183" s="207"/>
      <c r="DK183" s="194"/>
      <c r="DL183" s="198" cm="1">
        <f t="array" ref="DL183">IFERROR(MATCH(TRUE,INDEX($B$14:$B$117&gt;=DK183,0),0),"")</f>
        <v>1</v>
      </c>
      <c r="DM183" s="194">
        <f t="shared" ca="1" si="190"/>
        <v>3.2000000000000006E-3</v>
      </c>
      <c r="DP183" s="194">
        <f t="shared" si="191"/>
        <v>0</v>
      </c>
      <c r="DQ183" s="19" t="e">
        <f ca="1"/>
        <v>#N/A</v>
      </c>
      <c r="DR183" s="208" t="e">
        <f t="shared" ca="1" si="192"/>
        <v>#N/A</v>
      </c>
      <c r="DS183" s="207"/>
      <c r="DT183" s="194"/>
      <c r="DU183" s="198" cm="1">
        <f t="array" ref="DU183">IFERROR(MATCH(TRUE,INDEX($B$14:$B$117&gt;=DT183,0),0),"")</f>
        <v>1</v>
      </c>
      <c r="DV183" s="194">
        <f t="shared" ca="1" si="193"/>
        <v>3.2000000000000006E-3</v>
      </c>
      <c r="DY183" s="194">
        <f t="shared" si="194"/>
        <v>0</v>
      </c>
      <c r="DZ183" s="19" t="e">
        <f ca="1"/>
        <v>#N/A</v>
      </c>
      <c r="EA183" s="208" t="e">
        <f t="shared" ca="1" si="195"/>
        <v>#N/A</v>
      </c>
      <c r="EB183" s="207"/>
      <c r="EC183" s="194"/>
      <c r="ED183" s="198" cm="1">
        <f t="array" ref="ED183">IFERROR(MATCH(TRUE,INDEX($B$14:$B$117&gt;=EC183,0),0),"")</f>
        <v>1</v>
      </c>
      <c r="EE183" s="194">
        <f t="shared" ca="1" si="196"/>
        <v>3.2000000000000006E-3</v>
      </c>
      <c r="EH183" s="194">
        <f t="shared" si="197"/>
        <v>0</v>
      </c>
      <c r="EI183" s="19" t="e">
        <f ca="1"/>
        <v>#N/A</v>
      </c>
      <c r="EJ183" s="208" t="e">
        <f t="shared" ca="1" si="198"/>
        <v>#N/A</v>
      </c>
      <c r="EK183" s="207"/>
      <c r="EL183" s="194"/>
      <c r="EM183" s="198" cm="1">
        <f t="array" ref="EM183">IFERROR(MATCH(TRUE,INDEX($B$14:$B$117&gt;=EL183,0),0),"")</f>
        <v>1</v>
      </c>
      <c r="EN183" s="194">
        <f t="shared" ca="1" si="199"/>
        <v>3.2000000000000006E-3</v>
      </c>
      <c r="EQ183" s="194">
        <f t="shared" si="200"/>
        <v>0</v>
      </c>
      <c r="ER183" s="19" t="e">
        <f ca="1"/>
        <v>#N/A</v>
      </c>
      <c r="ES183" s="208" t="e">
        <f t="shared" ca="1" si="201"/>
        <v>#N/A</v>
      </c>
      <c r="ET183" s="207"/>
      <c r="EU183" s="194"/>
      <c r="EV183" s="198" cm="1">
        <f t="array" ref="EV183">IFERROR(MATCH(TRUE,INDEX($B$14:$B$117&gt;=EU183,0),0),"")</f>
        <v>1</v>
      </c>
      <c r="EW183" s="194">
        <f t="shared" ca="1" si="202"/>
        <v>3.2000000000000006E-3</v>
      </c>
      <c r="EZ183" s="194">
        <f t="shared" si="203"/>
        <v>0</v>
      </c>
      <c r="FA183" s="19" t="e">
        <f ca="1"/>
        <v>#N/A</v>
      </c>
      <c r="FB183" s="208" t="e">
        <f t="shared" ca="1" si="204"/>
        <v>#N/A</v>
      </c>
      <c r="FC183" s="207"/>
      <c r="FD183" s="194"/>
      <c r="FE183" s="198" cm="1">
        <f t="array" ref="FE183">IFERROR(MATCH(TRUE,INDEX($B$14:$B$117&gt;=FD183,0),0),"")</f>
        <v>1</v>
      </c>
      <c r="FF183" s="194">
        <f t="shared" ca="1" si="205"/>
        <v>3.2000000000000006E-3</v>
      </c>
      <c r="FI183" s="194">
        <f t="shared" si="206"/>
        <v>0</v>
      </c>
      <c r="FJ183" s="19" t="e">
        <f ca="1"/>
        <v>#N/A</v>
      </c>
      <c r="FK183" s="208" t="e">
        <f t="shared" ca="1" si="207"/>
        <v>#N/A</v>
      </c>
      <c r="FL183" s="207"/>
      <c r="FM183" s="194"/>
      <c r="FN183" s="198" cm="1">
        <f t="array" ref="FN183">IFERROR(MATCH(TRUE,INDEX($B$14:$B$117&gt;=FM183,0),0),"")</f>
        <v>1</v>
      </c>
      <c r="FO183" s="194">
        <f t="shared" ca="1" si="208"/>
        <v>3.2000000000000006E-3</v>
      </c>
      <c r="FR183" s="194">
        <f t="shared" si="209"/>
        <v>0</v>
      </c>
      <c r="FS183" s="19" t="e">
        <f ca="1"/>
        <v>#N/A</v>
      </c>
      <c r="FT183" s="208" t="e">
        <f t="shared" ca="1" si="210"/>
        <v>#N/A</v>
      </c>
      <c r="FU183" s="207"/>
      <c r="FV183" s="194"/>
      <c r="FW183" s="198" cm="1">
        <f t="array" ref="FW183">IFERROR(MATCH(TRUE,INDEX($B$14:$B$117&gt;=FV183,0),0),"")</f>
        <v>1</v>
      </c>
      <c r="FX183" s="194">
        <f t="shared" ca="1" si="211"/>
        <v>3.2000000000000006E-3</v>
      </c>
      <c r="GA183" s="194">
        <f t="shared" si="212"/>
        <v>0</v>
      </c>
      <c r="GB183" s="19" t="e">
        <f ca="1"/>
        <v>#N/A</v>
      </c>
      <c r="GC183" s="208" t="e">
        <f t="shared" ca="1" si="213"/>
        <v>#N/A</v>
      </c>
    </row>
    <row r="184" spans="6:185" x14ac:dyDescent="0.2">
      <c r="F184" s="207"/>
      <c r="G184" s="194"/>
      <c r="H184" s="198" cm="1">
        <f t="array" ref="H184">IFERROR(MATCH(TRUE,INDEX($B$14:$B$117&gt;=G184,0),0),"")</f>
        <v>1</v>
      </c>
      <c r="I184" s="194">
        <f t="shared" ca="1" si="158"/>
        <v>3.2000000000000006E-3</v>
      </c>
      <c r="L184" s="194">
        <f t="shared" si="214"/>
        <v>0</v>
      </c>
      <c r="M184" s="19">
        <f ca="1"/>
        <v>0</v>
      </c>
      <c r="N184" s="208">
        <f t="shared" ca="1" si="215"/>
        <v>0</v>
      </c>
      <c r="O184" s="207"/>
      <c r="P184" s="194"/>
      <c r="Q184" s="198" cm="1">
        <f t="array" ref="Q184">IFERROR(MATCH(TRUE,INDEX($B$14:$B$117&gt;=P184,0),0),"")</f>
        <v>1</v>
      </c>
      <c r="R184" s="194">
        <f t="shared" ca="1" si="159"/>
        <v>3.2000000000000006E-3</v>
      </c>
      <c r="U184" s="194">
        <f t="shared" si="216"/>
        <v>0</v>
      </c>
      <c r="V184" s="19">
        <f ca="1"/>
        <v>0</v>
      </c>
      <c r="W184" s="208">
        <f t="shared" ca="1" si="217"/>
        <v>0</v>
      </c>
      <c r="X184" s="207"/>
      <c r="Y184" s="194"/>
      <c r="Z184" s="198" cm="1">
        <f t="array" ref="Z184">IFERROR(MATCH(TRUE,INDEX($B$14:$B$117&gt;=Y184,0),0),"")</f>
        <v>1</v>
      </c>
      <c r="AA184" s="194">
        <f t="shared" ca="1" si="160"/>
        <v>3.2000000000000006E-3</v>
      </c>
      <c r="AD184" s="194">
        <f t="shared" si="161"/>
        <v>0</v>
      </c>
      <c r="AE184" s="19">
        <f ca="1"/>
        <v>0</v>
      </c>
      <c r="AF184" s="208">
        <f t="shared" ca="1" si="162"/>
        <v>0</v>
      </c>
      <c r="AG184" s="207"/>
      <c r="AH184" s="194"/>
      <c r="AI184" s="198" cm="1">
        <f t="array" ref="AI184">IFERROR(MATCH(TRUE,INDEX($B$14:$B$117&gt;=AH184,0),0),"")</f>
        <v>1</v>
      </c>
      <c r="AJ184" s="194">
        <f t="shared" ca="1" si="163"/>
        <v>3.2000000000000006E-3</v>
      </c>
      <c r="AM184" s="194">
        <f t="shared" si="164"/>
        <v>0</v>
      </c>
      <c r="AN184" s="19">
        <f ca="1"/>
        <v>0</v>
      </c>
      <c r="AO184" s="208">
        <f t="shared" ca="1" si="165"/>
        <v>0</v>
      </c>
      <c r="AP184" s="207"/>
      <c r="AQ184" s="194"/>
      <c r="AR184" s="198" cm="1">
        <f t="array" ref="AR184">IFERROR(MATCH(TRUE,INDEX($B$14:$B$117&gt;=AQ184,0),0),"")</f>
        <v>1</v>
      </c>
      <c r="AS184" s="194">
        <f t="shared" ca="1" si="166"/>
        <v>3.2000000000000006E-3</v>
      </c>
      <c r="AV184" s="194">
        <f t="shared" si="167"/>
        <v>0</v>
      </c>
      <c r="AW184" s="19">
        <f ca="1"/>
        <v>0</v>
      </c>
      <c r="AX184" s="208">
        <f t="shared" ca="1" si="168"/>
        <v>0</v>
      </c>
      <c r="AY184" s="207"/>
      <c r="AZ184" s="194"/>
      <c r="BA184" s="198" cm="1">
        <f t="array" ref="BA184">IFERROR(MATCH(TRUE,INDEX($B$14:$B$117&gt;=AZ184,0),0),"")</f>
        <v>1</v>
      </c>
      <c r="BB184" s="194">
        <f t="shared" ca="1" si="169"/>
        <v>3.2000000000000006E-3</v>
      </c>
      <c r="BE184" s="194">
        <f t="shared" si="170"/>
        <v>0</v>
      </c>
      <c r="BF184" s="19">
        <f ca="1"/>
        <v>0</v>
      </c>
      <c r="BG184" s="208">
        <f t="shared" ca="1" si="171"/>
        <v>0</v>
      </c>
      <c r="BH184" s="207"/>
      <c r="BI184" s="194"/>
      <c r="BJ184" s="198" cm="1">
        <f t="array" ref="BJ184">IFERROR(MATCH(TRUE,INDEX($B$14:$B$117&gt;=BI184,0),0),"")</f>
        <v>1</v>
      </c>
      <c r="BK184" s="194">
        <f t="shared" ca="1" si="172"/>
        <v>3.2000000000000006E-3</v>
      </c>
      <c r="BN184" s="194">
        <f t="shared" si="173"/>
        <v>0</v>
      </c>
      <c r="BO184" s="19">
        <f ca="1"/>
        <v>0</v>
      </c>
      <c r="BP184" s="208">
        <f t="shared" ca="1" si="174"/>
        <v>0</v>
      </c>
      <c r="BQ184" s="207"/>
      <c r="BR184" s="194"/>
      <c r="BS184" s="198" cm="1">
        <f t="array" ref="BS184">IFERROR(MATCH(TRUE,INDEX($B$14:$B$117&gt;=BR184,0),0),"")</f>
        <v>1</v>
      </c>
      <c r="BT184" s="194">
        <f t="shared" ca="1" si="175"/>
        <v>3.2000000000000006E-3</v>
      </c>
      <c r="BW184" s="194">
        <f t="shared" si="176"/>
        <v>0</v>
      </c>
      <c r="BX184" s="19">
        <f ca="1"/>
        <v>0</v>
      </c>
      <c r="BY184" s="208">
        <f t="shared" ca="1" si="177"/>
        <v>0</v>
      </c>
      <c r="BZ184" s="207"/>
      <c r="CA184" s="194"/>
      <c r="CB184" s="198" cm="1">
        <f t="array" ref="CB184">IFERROR(MATCH(TRUE,INDEX($B$14:$B$117&gt;=CA184,0),0),"")</f>
        <v>1</v>
      </c>
      <c r="CC184" s="194">
        <f t="shared" ca="1" si="178"/>
        <v>3.2000000000000006E-3</v>
      </c>
      <c r="CF184" s="194">
        <f t="shared" si="179"/>
        <v>0</v>
      </c>
      <c r="CG184" s="19">
        <f ca="1"/>
        <v>0</v>
      </c>
      <c r="CH184" s="208">
        <f t="shared" ca="1" si="180"/>
        <v>0</v>
      </c>
      <c r="CI184" s="207"/>
      <c r="CJ184" s="194"/>
      <c r="CK184" s="198" cm="1">
        <f t="array" ref="CK184">IFERROR(MATCH(TRUE,INDEX($B$14:$B$117&gt;=CJ184,0),0),"")</f>
        <v>1</v>
      </c>
      <c r="CL184" s="194">
        <f t="shared" ca="1" si="181"/>
        <v>3.2000000000000006E-3</v>
      </c>
      <c r="CO184" s="194">
        <f t="shared" si="182"/>
        <v>0</v>
      </c>
      <c r="CP184" s="19">
        <f ca="1"/>
        <v>0</v>
      </c>
      <c r="CQ184" s="208">
        <f t="shared" ca="1" si="183"/>
        <v>0</v>
      </c>
      <c r="CR184" s="207"/>
      <c r="CS184" s="194"/>
      <c r="CT184" s="198" cm="1">
        <f t="array" ref="CT184">IFERROR(MATCH(TRUE,INDEX($B$14:$B$117&gt;=CS184,0),0),"")</f>
        <v>1</v>
      </c>
      <c r="CU184" s="194">
        <f t="shared" ca="1" si="184"/>
        <v>3.2000000000000006E-3</v>
      </c>
      <c r="CX184" s="194">
        <f t="shared" si="185"/>
        <v>0</v>
      </c>
      <c r="CY184" s="19" t="e">
        <f ca="1"/>
        <v>#N/A</v>
      </c>
      <c r="CZ184" s="208" t="e">
        <f t="shared" ca="1" si="186"/>
        <v>#N/A</v>
      </c>
      <c r="DA184" s="207"/>
      <c r="DB184" s="194"/>
      <c r="DC184" s="198" cm="1">
        <f t="array" ref="DC184">IFERROR(MATCH(TRUE,INDEX($B$14:$B$117&gt;=DB184,0),0),"")</f>
        <v>1</v>
      </c>
      <c r="DD184" s="194">
        <f t="shared" ca="1" si="187"/>
        <v>3.2000000000000006E-3</v>
      </c>
      <c r="DG184" s="194">
        <f t="shared" si="188"/>
        <v>0</v>
      </c>
      <c r="DH184" s="19" t="e">
        <f ca="1"/>
        <v>#N/A</v>
      </c>
      <c r="DI184" s="208" t="e">
        <f t="shared" ca="1" si="189"/>
        <v>#N/A</v>
      </c>
      <c r="DJ184" s="207"/>
      <c r="DK184" s="194"/>
      <c r="DL184" s="198" cm="1">
        <f t="array" ref="DL184">IFERROR(MATCH(TRUE,INDEX($B$14:$B$117&gt;=DK184,0),0),"")</f>
        <v>1</v>
      </c>
      <c r="DM184" s="194">
        <f t="shared" ca="1" si="190"/>
        <v>3.2000000000000006E-3</v>
      </c>
      <c r="DP184" s="194">
        <f t="shared" si="191"/>
        <v>0</v>
      </c>
      <c r="DQ184" s="19" t="e">
        <f ca="1"/>
        <v>#N/A</v>
      </c>
      <c r="DR184" s="208" t="e">
        <f t="shared" ca="1" si="192"/>
        <v>#N/A</v>
      </c>
      <c r="DS184" s="207"/>
      <c r="DT184" s="194"/>
      <c r="DU184" s="198" cm="1">
        <f t="array" ref="DU184">IFERROR(MATCH(TRUE,INDEX($B$14:$B$117&gt;=DT184,0),0),"")</f>
        <v>1</v>
      </c>
      <c r="DV184" s="194">
        <f t="shared" ca="1" si="193"/>
        <v>3.2000000000000006E-3</v>
      </c>
      <c r="DY184" s="194">
        <f t="shared" si="194"/>
        <v>0</v>
      </c>
      <c r="DZ184" s="19" t="e">
        <f ca="1"/>
        <v>#N/A</v>
      </c>
      <c r="EA184" s="208" t="e">
        <f t="shared" ca="1" si="195"/>
        <v>#N/A</v>
      </c>
      <c r="EB184" s="207"/>
      <c r="EC184" s="194"/>
      <c r="ED184" s="198" cm="1">
        <f t="array" ref="ED184">IFERROR(MATCH(TRUE,INDEX($B$14:$B$117&gt;=EC184,0),0),"")</f>
        <v>1</v>
      </c>
      <c r="EE184" s="194">
        <f t="shared" ca="1" si="196"/>
        <v>3.2000000000000006E-3</v>
      </c>
      <c r="EH184" s="194">
        <f t="shared" si="197"/>
        <v>0</v>
      </c>
      <c r="EI184" s="19" t="e">
        <f ca="1"/>
        <v>#N/A</v>
      </c>
      <c r="EJ184" s="208" t="e">
        <f t="shared" ca="1" si="198"/>
        <v>#N/A</v>
      </c>
      <c r="EK184" s="207"/>
      <c r="EL184" s="194"/>
      <c r="EM184" s="198" cm="1">
        <f t="array" ref="EM184">IFERROR(MATCH(TRUE,INDEX($B$14:$B$117&gt;=EL184,0),0),"")</f>
        <v>1</v>
      </c>
      <c r="EN184" s="194">
        <f t="shared" ca="1" si="199"/>
        <v>3.2000000000000006E-3</v>
      </c>
      <c r="EQ184" s="194">
        <f t="shared" si="200"/>
        <v>0</v>
      </c>
      <c r="ER184" s="19" t="e">
        <f ca="1"/>
        <v>#N/A</v>
      </c>
      <c r="ES184" s="208" t="e">
        <f t="shared" ca="1" si="201"/>
        <v>#N/A</v>
      </c>
      <c r="ET184" s="207"/>
      <c r="EU184" s="194"/>
      <c r="EV184" s="198" cm="1">
        <f t="array" ref="EV184">IFERROR(MATCH(TRUE,INDEX($B$14:$B$117&gt;=EU184,0),0),"")</f>
        <v>1</v>
      </c>
      <c r="EW184" s="194">
        <f t="shared" ca="1" si="202"/>
        <v>3.2000000000000006E-3</v>
      </c>
      <c r="EZ184" s="194">
        <f t="shared" si="203"/>
        <v>0</v>
      </c>
      <c r="FA184" s="19" t="e">
        <f ca="1"/>
        <v>#N/A</v>
      </c>
      <c r="FB184" s="208" t="e">
        <f t="shared" ca="1" si="204"/>
        <v>#N/A</v>
      </c>
      <c r="FC184" s="207"/>
      <c r="FD184" s="194"/>
      <c r="FE184" s="198" cm="1">
        <f t="array" ref="FE184">IFERROR(MATCH(TRUE,INDEX($B$14:$B$117&gt;=FD184,0),0),"")</f>
        <v>1</v>
      </c>
      <c r="FF184" s="194">
        <f t="shared" ca="1" si="205"/>
        <v>3.2000000000000006E-3</v>
      </c>
      <c r="FI184" s="194">
        <f t="shared" si="206"/>
        <v>0</v>
      </c>
      <c r="FJ184" s="19" t="e">
        <f ca="1"/>
        <v>#N/A</v>
      </c>
      <c r="FK184" s="208" t="e">
        <f t="shared" ca="1" si="207"/>
        <v>#N/A</v>
      </c>
      <c r="FL184" s="207"/>
      <c r="FM184" s="194"/>
      <c r="FN184" s="198" cm="1">
        <f t="array" ref="FN184">IFERROR(MATCH(TRUE,INDEX($B$14:$B$117&gt;=FM184,0),0),"")</f>
        <v>1</v>
      </c>
      <c r="FO184" s="194">
        <f t="shared" ca="1" si="208"/>
        <v>3.2000000000000006E-3</v>
      </c>
      <c r="FR184" s="194">
        <f t="shared" si="209"/>
        <v>0</v>
      </c>
      <c r="FS184" s="19" t="e">
        <f ca="1"/>
        <v>#N/A</v>
      </c>
      <c r="FT184" s="208" t="e">
        <f t="shared" ca="1" si="210"/>
        <v>#N/A</v>
      </c>
      <c r="FU184" s="207"/>
      <c r="FV184" s="194"/>
      <c r="FW184" s="198" cm="1">
        <f t="array" ref="FW184">IFERROR(MATCH(TRUE,INDEX($B$14:$B$117&gt;=FV184,0),0),"")</f>
        <v>1</v>
      </c>
      <c r="FX184" s="194">
        <f t="shared" ca="1" si="211"/>
        <v>3.2000000000000006E-3</v>
      </c>
      <c r="GA184" s="194">
        <f t="shared" si="212"/>
        <v>0</v>
      </c>
      <c r="GB184" s="19" t="e">
        <f ca="1"/>
        <v>#N/A</v>
      </c>
      <c r="GC184" s="208" t="e">
        <f t="shared" ca="1" si="213"/>
        <v>#N/A</v>
      </c>
    </row>
    <row r="185" spans="6:185" x14ac:dyDescent="0.2">
      <c r="F185" s="207"/>
      <c r="G185" s="194"/>
      <c r="H185" s="198" cm="1">
        <f t="array" ref="H185">IFERROR(MATCH(TRUE,INDEX($B$14:$B$117&gt;=G185,0),0),"")</f>
        <v>1</v>
      </c>
      <c r="I185" s="194">
        <f t="shared" ca="1" si="158"/>
        <v>3.2000000000000006E-3</v>
      </c>
      <c r="L185" s="194">
        <f t="shared" si="214"/>
        <v>0</v>
      </c>
      <c r="M185" s="19">
        <f ca="1"/>
        <v>0</v>
      </c>
      <c r="N185" s="208">
        <f t="shared" ca="1" si="215"/>
        <v>0</v>
      </c>
      <c r="O185" s="207"/>
      <c r="P185" s="194"/>
      <c r="Q185" s="198" cm="1">
        <f t="array" ref="Q185">IFERROR(MATCH(TRUE,INDEX($B$14:$B$117&gt;=P185,0),0),"")</f>
        <v>1</v>
      </c>
      <c r="R185" s="194">
        <f t="shared" ca="1" si="159"/>
        <v>3.2000000000000006E-3</v>
      </c>
      <c r="U185" s="194">
        <f t="shared" si="216"/>
        <v>0</v>
      </c>
      <c r="V185" s="19">
        <f ca="1"/>
        <v>0</v>
      </c>
      <c r="W185" s="208">
        <f t="shared" ca="1" si="217"/>
        <v>0</v>
      </c>
      <c r="X185" s="207"/>
      <c r="Y185" s="194"/>
      <c r="Z185" s="198" cm="1">
        <f t="array" ref="Z185">IFERROR(MATCH(TRUE,INDEX($B$14:$B$117&gt;=Y185,0),0),"")</f>
        <v>1</v>
      </c>
      <c r="AA185" s="194">
        <f t="shared" ca="1" si="160"/>
        <v>3.2000000000000006E-3</v>
      </c>
      <c r="AD185" s="194">
        <f t="shared" si="161"/>
        <v>0</v>
      </c>
      <c r="AE185" s="19">
        <f ca="1"/>
        <v>0</v>
      </c>
      <c r="AF185" s="208">
        <f t="shared" ca="1" si="162"/>
        <v>0</v>
      </c>
      <c r="AG185" s="207"/>
      <c r="AH185" s="194"/>
      <c r="AI185" s="198" cm="1">
        <f t="array" ref="AI185">IFERROR(MATCH(TRUE,INDEX($B$14:$B$117&gt;=AH185,0),0),"")</f>
        <v>1</v>
      </c>
      <c r="AJ185" s="194">
        <f t="shared" ca="1" si="163"/>
        <v>3.2000000000000006E-3</v>
      </c>
      <c r="AM185" s="194">
        <f t="shared" si="164"/>
        <v>0</v>
      </c>
      <c r="AN185" s="19">
        <f ca="1"/>
        <v>0</v>
      </c>
      <c r="AO185" s="208">
        <f t="shared" ca="1" si="165"/>
        <v>0</v>
      </c>
      <c r="AP185" s="207"/>
      <c r="AQ185" s="194"/>
      <c r="AR185" s="198" cm="1">
        <f t="array" ref="AR185">IFERROR(MATCH(TRUE,INDEX($B$14:$B$117&gt;=AQ185,0),0),"")</f>
        <v>1</v>
      </c>
      <c r="AS185" s="194">
        <f t="shared" ca="1" si="166"/>
        <v>3.2000000000000006E-3</v>
      </c>
      <c r="AV185" s="194">
        <f t="shared" si="167"/>
        <v>0</v>
      </c>
      <c r="AW185" s="19">
        <f ca="1"/>
        <v>0</v>
      </c>
      <c r="AX185" s="208">
        <f t="shared" ca="1" si="168"/>
        <v>0</v>
      </c>
      <c r="AY185" s="207"/>
      <c r="AZ185" s="194"/>
      <c r="BA185" s="198" cm="1">
        <f t="array" ref="BA185">IFERROR(MATCH(TRUE,INDEX($B$14:$B$117&gt;=AZ185,0),0),"")</f>
        <v>1</v>
      </c>
      <c r="BB185" s="194">
        <f t="shared" ca="1" si="169"/>
        <v>3.2000000000000006E-3</v>
      </c>
      <c r="BE185" s="194">
        <f t="shared" si="170"/>
        <v>0</v>
      </c>
      <c r="BF185" s="19">
        <f ca="1"/>
        <v>0</v>
      </c>
      <c r="BG185" s="208">
        <f t="shared" ca="1" si="171"/>
        <v>0</v>
      </c>
      <c r="BH185" s="207"/>
      <c r="BI185" s="194"/>
      <c r="BJ185" s="198" cm="1">
        <f t="array" ref="BJ185">IFERROR(MATCH(TRUE,INDEX($B$14:$B$117&gt;=BI185,0),0),"")</f>
        <v>1</v>
      </c>
      <c r="BK185" s="194">
        <f t="shared" ca="1" si="172"/>
        <v>3.2000000000000006E-3</v>
      </c>
      <c r="BN185" s="194">
        <f t="shared" si="173"/>
        <v>0</v>
      </c>
      <c r="BO185" s="19">
        <f ca="1"/>
        <v>0</v>
      </c>
      <c r="BP185" s="208">
        <f t="shared" ca="1" si="174"/>
        <v>0</v>
      </c>
      <c r="BQ185" s="207"/>
      <c r="BR185" s="194"/>
      <c r="BS185" s="198" cm="1">
        <f t="array" ref="BS185">IFERROR(MATCH(TRUE,INDEX($B$14:$B$117&gt;=BR185,0),0),"")</f>
        <v>1</v>
      </c>
      <c r="BT185" s="194">
        <f t="shared" ca="1" si="175"/>
        <v>3.2000000000000006E-3</v>
      </c>
      <c r="BW185" s="194">
        <f t="shared" si="176"/>
        <v>0</v>
      </c>
      <c r="BX185" s="19">
        <f ca="1"/>
        <v>0</v>
      </c>
      <c r="BY185" s="208">
        <f t="shared" ca="1" si="177"/>
        <v>0</v>
      </c>
      <c r="BZ185" s="207"/>
      <c r="CA185" s="194"/>
      <c r="CB185" s="198" cm="1">
        <f t="array" ref="CB185">IFERROR(MATCH(TRUE,INDEX($B$14:$B$117&gt;=CA185,0),0),"")</f>
        <v>1</v>
      </c>
      <c r="CC185" s="194">
        <f t="shared" ca="1" si="178"/>
        <v>3.2000000000000006E-3</v>
      </c>
      <c r="CF185" s="194">
        <f t="shared" si="179"/>
        <v>0</v>
      </c>
      <c r="CG185" s="19">
        <f ca="1"/>
        <v>0</v>
      </c>
      <c r="CH185" s="208">
        <f t="shared" ca="1" si="180"/>
        <v>0</v>
      </c>
      <c r="CI185" s="207"/>
      <c r="CJ185" s="194"/>
      <c r="CK185" s="198" cm="1">
        <f t="array" ref="CK185">IFERROR(MATCH(TRUE,INDEX($B$14:$B$117&gt;=CJ185,0),0),"")</f>
        <v>1</v>
      </c>
      <c r="CL185" s="194">
        <f t="shared" ca="1" si="181"/>
        <v>3.2000000000000006E-3</v>
      </c>
      <c r="CO185" s="194">
        <f t="shared" si="182"/>
        <v>0</v>
      </c>
      <c r="CP185" s="19">
        <f ca="1"/>
        <v>0</v>
      </c>
      <c r="CQ185" s="208">
        <f t="shared" ca="1" si="183"/>
        <v>0</v>
      </c>
      <c r="CR185" s="207"/>
      <c r="CS185" s="194"/>
      <c r="CT185" s="198" cm="1">
        <f t="array" ref="CT185">IFERROR(MATCH(TRUE,INDEX($B$14:$B$117&gt;=CS185,0),0),"")</f>
        <v>1</v>
      </c>
      <c r="CU185" s="194">
        <f t="shared" ca="1" si="184"/>
        <v>3.2000000000000006E-3</v>
      </c>
      <c r="CX185" s="194">
        <f t="shared" si="185"/>
        <v>0</v>
      </c>
      <c r="CY185" s="19" t="e">
        <f ca="1"/>
        <v>#N/A</v>
      </c>
      <c r="CZ185" s="208" t="e">
        <f t="shared" ca="1" si="186"/>
        <v>#N/A</v>
      </c>
      <c r="DA185" s="207"/>
      <c r="DB185" s="194"/>
      <c r="DC185" s="198" cm="1">
        <f t="array" ref="DC185">IFERROR(MATCH(TRUE,INDEX($B$14:$B$117&gt;=DB185,0),0),"")</f>
        <v>1</v>
      </c>
      <c r="DD185" s="194">
        <f t="shared" ca="1" si="187"/>
        <v>3.2000000000000006E-3</v>
      </c>
      <c r="DG185" s="194">
        <f t="shared" si="188"/>
        <v>0</v>
      </c>
      <c r="DH185" s="19" t="e">
        <f ca="1"/>
        <v>#N/A</v>
      </c>
      <c r="DI185" s="208" t="e">
        <f t="shared" ca="1" si="189"/>
        <v>#N/A</v>
      </c>
      <c r="DJ185" s="207"/>
      <c r="DK185" s="194"/>
      <c r="DL185" s="198" cm="1">
        <f t="array" ref="DL185">IFERROR(MATCH(TRUE,INDEX($B$14:$B$117&gt;=DK185,0),0),"")</f>
        <v>1</v>
      </c>
      <c r="DM185" s="194">
        <f t="shared" ca="1" si="190"/>
        <v>3.2000000000000006E-3</v>
      </c>
      <c r="DP185" s="194">
        <f t="shared" si="191"/>
        <v>0</v>
      </c>
      <c r="DQ185" s="19" t="e">
        <f ca="1"/>
        <v>#N/A</v>
      </c>
      <c r="DR185" s="208" t="e">
        <f t="shared" ca="1" si="192"/>
        <v>#N/A</v>
      </c>
      <c r="DS185" s="207"/>
      <c r="DT185" s="194"/>
      <c r="DU185" s="198" cm="1">
        <f t="array" ref="DU185">IFERROR(MATCH(TRUE,INDEX($B$14:$B$117&gt;=DT185,0),0),"")</f>
        <v>1</v>
      </c>
      <c r="DV185" s="194">
        <f t="shared" ca="1" si="193"/>
        <v>3.2000000000000006E-3</v>
      </c>
      <c r="DY185" s="194">
        <f t="shared" si="194"/>
        <v>0</v>
      </c>
      <c r="DZ185" s="19" t="e">
        <f ca="1"/>
        <v>#N/A</v>
      </c>
      <c r="EA185" s="208" t="e">
        <f t="shared" ca="1" si="195"/>
        <v>#N/A</v>
      </c>
      <c r="EB185" s="207"/>
      <c r="EC185" s="194"/>
      <c r="ED185" s="198" cm="1">
        <f t="array" ref="ED185">IFERROR(MATCH(TRUE,INDEX($B$14:$B$117&gt;=EC185,0),0),"")</f>
        <v>1</v>
      </c>
      <c r="EE185" s="194">
        <f t="shared" ca="1" si="196"/>
        <v>3.2000000000000006E-3</v>
      </c>
      <c r="EH185" s="194">
        <f t="shared" si="197"/>
        <v>0</v>
      </c>
      <c r="EI185" s="19" t="e">
        <f ca="1"/>
        <v>#N/A</v>
      </c>
      <c r="EJ185" s="208" t="e">
        <f t="shared" ca="1" si="198"/>
        <v>#N/A</v>
      </c>
      <c r="EK185" s="207"/>
      <c r="EL185" s="194"/>
      <c r="EM185" s="198" cm="1">
        <f t="array" ref="EM185">IFERROR(MATCH(TRUE,INDEX($B$14:$B$117&gt;=EL185,0),0),"")</f>
        <v>1</v>
      </c>
      <c r="EN185" s="194">
        <f t="shared" ca="1" si="199"/>
        <v>3.2000000000000006E-3</v>
      </c>
      <c r="EQ185" s="194">
        <f t="shared" si="200"/>
        <v>0</v>
      </c>
      <c r="ER185" s="19" t="e">
        <f ca="1"/>
        <v>#N/A</v>
      </c>
      <c r="ES185" s="208" t="e">
        <f t="shared" ca="1" si="201"/>
        <v>#N/A</v>
      </c>
      <c r="ET185" s="207"/>
      <c r="EU185" s="194"/>
      <c r="EV185" s="198" cm="1">
        <f t="array" ref="EV185">IFERROR(MATCH(TRUE,INDEX($B$14:$B$117&gt;=EU185,0),0),"")</f>
        <v>1</v>
      </c>
      <c r="EW185" s="194">
        <f t="shared" ca="1" si="202"/>
        <v>3.2000000000000006E-3</v>
      </c>
      <c r="EZ185" s="194">
        <f t="shared" si="203"/>
        <v>0</v>
      </c>
      <c r="FA185" s="19" t="e">
        <f ca="1"/>
        <v>#N/A</v>
      </c>
      <c r="FB185" s="208" t="e">
        <f t="shared" ca="1" si="204"/>
        <v>#N/A</v>
      </c>
      <c r="FC185" s="207"/>
      <c r="FD185" s="194"/>
      <c r="FE185" s="198" cm="1">
        <f t="array" ref="FE185">IFERROR(MATCH(TRUE,INDEX($B$14:$B$117&gt;=FD185,0),0),"")</f>
        <v>1</v>
      </c>
      <c r="FF185" s="194">
        <f t="shared" ca="1" si="205"/>
        <v>3.2000000000000006E-3</v>
      </c>
      <c r="FI185" s="194">
        <f t="shared" si="206"/>
        <v>0</v>
      </c>
      <c r="FJ185" s="19" t="e">
        <f ca="1"/>
        <v>#N/A</v>
      </c>
      <c r="FK185" s="208" t="e">
        <f t="shared" ca="1" si="207"/>
        <v>#N/A</v>
      </c>
      <c r="FL185" s="207"/>
      <c r="FM185" s="194"/>
      <c r="FN185" s="198" cm="1">
        <f t="array" ref="FN185">IFERROR(MATCH(TRUE,INDEX($B$14:$B$117&gt;=FM185,0),0),"")</f>
        <v>1</v>
      </c>
      <c r="FO185" s="194">
        <f t="shared" ca="1" si="208"/>
        <v>3.2000000000000006E-3</v>
      </c>
      <c r="FR185" s="194">
        <f t="shared" si="209"/>
        <v>0</v>
      </c>
      <c r="FS185" s="19" t="e">
        <f ca="1"/>
        <v>#N/A</v>
      </c>
      <c r="FT185" s="208" t="e">
        <f t="shared" ca="1" si="210"/>
        <v>#N/A</v>
      </c>
      <c r="FU185" s="207"/>
      <c r="FV185" s="194"/>
      <c r="FW185" s="198" cm="1">
        <f t="array" ref="FW185">IFERROR(MATCH(TRUE,INDEX($B$14:$B$117&gt;=FV185,0),0),"")</f>
        <v>1</v>
      </c>
      <c r="FX185" s="194">
        <f t="shared" ca="1" si="211"/>
        <v>3.2000000000000006E-3</v>
      </c>
      <c r="GA185" s="194">
        <f t="shared" si="212"/>
        <v>0</v>
      </c>
      <c r="GB185" s="19" t="e">
        <f ca="1"/>
        <v>#N/A</v>
      </c>
      <c r="GC185" s="208" t="e">
        <f t="shared" ca="1" si="213"/>
        <v>#N/A</v>
      </c>
    </row>
    <row r="186" spans="6:185" x14ac:dyDescent="0.2">
      <c r="F186" s="207"/>
      <c r="G186" s="194"/>
      <c r="H186" s="198" cm="1">
        <f t="array" ref="H186">IFERROR(MATCH(TRUE,INDEX($B$14:$B$117&gt;=G186,0),0),"")</f>
        <v>1</v>
      </c>
      <c r="I186" s="194">
        <f t="shared" ca="1" si="158"/>
        <v>3.2000000000000006E-3</v>
      </c>
      <c r="L186" s="194">
        <f t="shared" si="214"/>
        <v>0</v>
      </c>
      <c r="M186" s="19">
        <f ca="1"/>
        <v>0</v>
      </c>
      <c r="N186" s="208">
        <f t="shared" ca="1" si="215"/>
        <v>0</v>
      </c>
      <c r="O186" s="207"/>
      <c r="P186" s="194"/>
      <c r="Q186" s="198" cm="1">
        <f t="array" ref="Q186">IFERROR(MATCH(TRUE,INDEX($B$14:$B$117&gt;=P186,0),0),"")</f>
        <v>1</v>
      </c>
      <c r="R186" s="194">
        <f t="shared" ca="1" si="159"/>
        <v>3.2000000000000006E-3</v>
      </c>
      <c r="U186" s="194">
        <f t="shared" si="216"/>
        <v>0</v>
      </c>
      <c r="V186" s="19">
        <f ca="1"/>
        <v>0</v>
      </c>
      <c r="W186" s="208">
        <f t="shared" ca="1" si="217"/>
        <v>0</v>
      </c>
      <c r="X186" s="207"/>
      <c r="Y186" s="194"/>
      <c r="Z186" s="198" cm="1">
        <f t="array" ref="Z186">IFERROR(MATCH(TRUE,INDEX($B$14:$B$117&gt;=Y186,0),0),"")</f>
        <v>1</v>
      </c>
      <c r="AA186" s="194">
        <f t="shared" ca="1" si="160"/>
        <v>3.2000000000000006E-3</v>
      </c>
      <c r="AD186" s="194">
        <f t="shared" si="161"/>
        <v>0</v>
      </c>
      <c r="AE186" s="19">
        <f ca="1"/>
        <v>0</v>
      </c>
      <c r="AF186" s="208">
        <f t="shared" ca="1" si="162"/>
        <v>0</v>
      </c>
      <c r="AG186" s="207"/>
      <c r="AH186" s="194"/>
      <c r="AI186" s="198" cm="1">
        <f t="array" ref="AI186">IFERROR(MATCH(TRUE,INDEX($B$14:$B$117&gt;=AH186,0),0),"")</f>
        <v>1</v>
      </c>
      <c r="AJ186" s="194">
        <f t="shared" ca="1" si="163"/>
        <v>3.2000000000000006E-3</v>
      </c>
      <c r="AM186" s="194">
        <f t="shared" si="164"/>
        <v>0</v>
      </c>
      <c r="AN186" s="19">
        <f ca="1"/>
        <v>0</v>
      </c>
      <c r="AO186" s="208">
        <f t="shared" ca="1" si="165"/>
        <v>0</v>
      </c>
      <c r="AP186" s="207"/>
      <c r="AQ186" s="194"/>
      <c r="AR186" s="198" cm="1">
        <f t="array" ref="AR186">IFERROR(MATCH(TRUE,INDEX($B$14:$B$117&gt;=AQ186,0),0),"")</f>
        <v>1</v>
      </c>
      <c r="AS186" s="194">
        <f t="shared" ca="1" si="166"/>
        <v>3.2000000000000006E-3</v>
      </c>
      <c r="AV186" s="194">
        <f t="shared" si="167"/>
        <v>0</v>
      </c>
      <c r="AW186" s="19">
        <f ca="1"/>
        <v>0</v>
      </c>
      <c r="AX186" s="208">
        <f t="shared" ca="1" si="168"/>
        <v>0</v>
      </c>
      <c r="AY186" s="207"/>
      <c r="AZ186" s="194"/>
      <c r="BA186" s="198" cm="1">
        <f t="array" ref="BA186">IFERROR(MATCH(TRUE,INDEX($B$14:$B$117&gt;=AZ186,0),0),"")</f>
        <v>1</v>
      </c>
      <c r="BB186" s="194">
        <f t="shared" ca="1" si="169"/>
        <v>3.2000000000000006E-3</v>
      </c>
      <c r="BE186" s="194">
        <f t="shared" si="170"/>
        <v>0</v>
      </c>
      <c r="BF186" s="19">
        <f ca="1"/>
        <v>0</v>
      </c>
      <c r="BG186" s="208">
        <f t="shared" ca="1" si="171"/>
        <v>0</v>
      </c>
      <c r="BH186" s="207"/>
      <c r="BI186" s="194"/>
      <c r="BJ186" s="198" cm="1">
        <f t="array" ref="BJ186">IFERROR(MATCH(TRUE,INDEX($B$14:$B$117&gt;=BI186,0),0),"")</f>
        <v>1</v>
      </c>
      <c r="BK186" s="194">
        <f t="shared" ca="1" si="172"/>
        <v>3.2000000000000006E-3</v>
      </c>
      <c r="BN186" s="194">
        <f t="shared" si="173"/>
        <v>0</v>
      </c>
      <c r="BO186" s="19">
        <f ca="1"/>
        <v>0</v>
      </c>
      <c r="BP186" s="208">
        <f t="shared" ca="1" si="174"/>
        <v>0</v>
      </c>
      <c r="BQ186" s="207"/>
      <c r="BR186" s="194"/>
      <c r="BS186" s="198" cm="1">
        <f t="array" ref="BS186">IFERROR(MATCH(TRUE,INDEX($B$14:$B$117&gt;=BR186,0),0),"")</f>
        <v>1</v>
      </c>
      <c r="BT186" s="194">
        <f t="shared" ca="1" si="175"/>
        <v>3.2000000000000006E-3</v>
      </c>
      <c r="BW186" s="194">
        <f t="shared" si="176"/>
        <v>0</v>
      </c>
      <c r="BX186" s="19">
        <f ca="1"/>
        <v>0</v>
      </c>
      <c r="BY186" s="208">
        <f t="shared" ca="1" si="177"/>
        <v>0</v>
      </c>
      <c r="BZ186" s="207"/>
      <c r="CA186" s="194"/>
      <c r="CB186" s="198" cm="1">
        <f t="array" ref="CB186">IFERROR(MATCH(TRUE,INDEX($B$14:$B$117&gt;=CA186,0),0),"")</f>
        <v>1</v>
      </c>
      <c r="CC186" s="194">
        <f t="shared" ca="1" si="178"/>
        <v>3.2000000000000006E-3</v>
      </c>
      <c r="CF186" s="194">
        <f t="shared" si="179"/>
        <v>0</v>
      </c>
      <c r="CG186" s="19">
        <f ca="1"/>
        <v>0</v>
      </c>
      <c r="CH186" s="208">
        <f t="shared" ca="1" si="180"/>
        <v>0</v>
      </c>
      <c r="CI186" s="207"/>
      <c r="CJ186" s="194"/>
      <c r="CK186" s="198" cm="1">
        <f t="array" ref="CK186">IFERROR(MATCH(TRUE,INDEX($B$14:$B$117&gt;=CJ186,0),0),"")</f>
        <v>1</v>
      </c>
      <c r="CL186" s="194">
        <f t="shared" ca="1" si="181"/>
        <v>3.2000000000000006E-3</v>
      </c>
      <c r="CO186" s="194">
        <f t="shared" si="182"/>
        <v>0</v>
      </c>
      <c r="CP186" s="19">
        <f ca="1"/>
        <v>0</v>
      </c>
      <c r="CQ186" s="208">
        <f t="shared" ca="1" si="183"/>
        <v>0</v>
      </c>
      <c r="CR186" s="207"/>
      <c r="CS186" s="194"/>
      <c r="CT186" s="198" cm="1">
        <f t="array" ref="CT186">IFERROR(MATCH(TRUE,INDEX($B$14:$B$117&gt;=CS186,0),0),"")</f>
        <v>1</v>
      </c>
      <c r="CU186" s="194">
        <f t="shared" ca="1" si="184"/>
        <v>3.2000000000000006E-3</v>
      </c>
      <c r="CX186" s="194">
        <f t="shared" si="185"/>
        <v>0</v>
      </c>
      <c r="CY186" s="19" t="e">
        <f ca="1"/>
        <v>#N/A</v>
      </c>
      <c r="CZ186" s="208" t="e">
        <f t="shared" ca="1" si="186"/>
        <v>#N/A</v>
      </c>
      <c r="DA186" s="207"/>
      <c r="DB186" s="194"/>
      <c r="DC186" s="198" cm="1">
        <f t="array" ref="DC186">IFERROR(MATCH(TRUE,INDEX($B$14:$B$117&gt;=DB186,0),0),"")</f>
        <v>1</v>
      </c>
      <c r="DD186" s="194">
        <f t="shared" ca="1" si="187"/>
        <v>3.2000000000000006E-3</v>
      </c>
      <c r="DG186" s="194">
        <f t="shared" si="188"/>
        <v>0</v>
      </c>
      <c r="DH186" s="19" t="e">
        <f ca="1"/>
        <v>#N/A</v>
      </c>
      <c r="DI186" s="208" t="e">
        <f t="shared" ca="1" si="189"/>
        <v>#N/A</v>
      </c>
      <c r="DJ186" s="207"/>
      <c r="DK186" s="194"/>
      <c r="DL186" s="198" cm="1">
        <f t="array" ref="DL186">IFERROR(MATCH(TRUE,INDEX($B$14:$B$117&gt;=DK186,0),0),"")</f>
        <v>1</v>
      </c>
      <c r="DM186" s="194">
        <f t="shared" ca="1" si="190"/>
        <v>3.2000000000000006E-3</v>
      </c>
      <c r="DP186" s="194">
        <f t="shared" si="191"/>
        <v>0</v>
      </c>
      <c r="DQ186" s="19" t="e">
        <f ca="1"/>
        <v>#N/A</v>
      </c>
      <c r="DR186" s="208" t="e">
        <f t="shared" ca="1" si="192"/>
        <v>#N/A</v>
      </c>
      <c r="DS186" s="207"/>
      <c r="DT186" s="194"/>
      <c r="DU186" s="198" cm="1">
        <f t="array" ref="DU186">IFERROR(MATCH(TRUE,INDEX($B$14:$B$117&gt;=DT186,0),0),"")</f>
        <v>1</v>
      </c>
      <c r="DV186" s="194">
        <f t="shared" ca="1" si="193"/>
        <v>3.2000000000000006E-3</v>
      </c>
      <c r="DY186" s="194">
        <f t="shared" si="194"/>
        <v>0</v>
      </c>
      <c r="DZ186" s="19" t="e">
        <f ca="1"/>
        <v>#N/A</v>
      </c>
      <c r="EA186" s="208" t="e">
        <f t="shared" ca="1" si="195"/>
        <v>#N/A</v>
      </c>
      <c r="EB186" s="207"/>
      <c r="EC186" s="194"/>
      <c r="ED186" s="198" cm="1">
        <f t="array" ref="ED186">IFERROR(MATCH(TRUE,INDEX($B$14:$B$117&gt;=EC186,0),0),"")</f>
        <v>1</v>
      </c>
      <c r="EE186" s="194">
        <f t="shared" ca="1" si="196"/>
        <v>3.2000000000000006E-3</v>
      </c>
      <c r="EH186" s="194">
        <f t="shared" si="197"/>
        <v>0</v>
      </c>
      <c r="EI186" s="19" t="e">
        <f ca="1"/>
        <v>#N/A</v>
      </c>
      <c r="EJ186" s="208" t="e">
        <f t="shared" ca="1" si="198"/>
        <v>#N/A</v>
      </c>
      <c r="EK186" s="207"/>
      <c r="EL186" s="194"/>
      <c r="EM186" s="198" cm="1">
        <f t="array" ref="EM186">IFERROR(MATCH(TRUE,INDEX($B$14:$B$117&gt;=EL186,0),0),"")</f>
        <v>1</v>
      </c>
      <c r="EN186" s="194">
        <f t="shared" ca="1" si="199"/>
        <v>3.2000000000000006E-3</v>
      </c>
      <c r="EQ186" s="194">
        <f t="shared" si="200"/>
        <v>0</v>
      </c>
      <c r="ER186" s="19" t="e">
        <f ca="1"/>
        <v>#N/A</v>
      </c>
      <c r="ES186" s="208" t="e">
        <f t="shared" ca="1" si="201"/>
        <v>#N/A</v>
      </c>
      <c r="ET186" s="207"/>
      <c r="EU186" s="194"/>
      <c r="EV186" s="198" cm="1">
        <f t="array" ref="EV186">IFERROR(MATCH(TRUE,INDEX($B$14:$B$117&gt;=EU186,0),0),"")</f>
        <v>1</v>
      </c>
      <c r="EW186" s="194">
        <f t="shared" ca="1" si="202"/>
        <v>3.2000000000000006E-3</v>
      </c>
      <c r="EZ186" s="194">
        <f t="shared" si="203"/>
        <v>0</v>
      </c>
      <c r="FA186" s="19" t="e">
        <f ca="1"/>
        <v>#N/A</v>
      </c>
      <c r="FB186" s="208" t="e">
        <f t="shared" ca="1" si="204"/>
        <v>#N/A</v>
      </c>
      <c r="FC186" s="207"/>
      <c r="FD186" s="194"/>
      <c r="FE186" s="198" cm="1">
        <f t="array" ref="FE186">IFERROR(MATCH(TRUE,INDEX($B$14:$B$117&gt;=FD186,0),0),"")</f>
        <v>1</v>
      </c>
      <c r="FF186" s="194">
        <f t="shared" ca="1" si="205"/>
        <v>3.2000000000000006E-3</v>
      </c>
      <c r="FI186" s="194">
        <f t="shared" si="206"/>
        <v>0</v>
      </c>
      <c r="FJ186" s="19" t="e">
        <f ca="1"/>
        <v>#N/A</v>
      </c>
      <c r="FK186" s="208" t="e">
        <f t="shared" ca="1" si="207"/>
        <v>#N/A</v>
      </c>
      <c r="FL186" s="207"/>
      <c r="FM186" s="194"/>
      <c r="FN186" s="198" cm="1">
        <f t="array" ref="FN186">IFERROR(MATCH(TRUE,INDEX($B$14:$B$117&gt;=FM186,0),0),"")</f>
        <v>1</v>
      </c>
      <c r="FO186" s="194">
        <f t="shared" ca="1" si="208"/>
        <v>3.2000000000000006E-3</v>
      </c>
      <c r="FR186" s="194">
        <f t="shared" si="209"/>
        <v>0</v>
      </c>
      <c r="FS186" s="19" t="e">
        <f ca="1"/>
        <v>#N/A</v>
      </c>
      <c r="FT186" s="208" t="e">
        <f t="shared" ca="1" si="210"/>
        <v>#N/A</v>
      </c>
      <c r="FU186" s="207"/>
      <c r="FV186" s="194"/>
      <c r="FW186" s="198" cm="1">
        <f t="array" ref="FW186">IFERROR(MATCH(TRUE,INDEX($B$14:$B$117&gt;=FV186,0),0),"")</f>
        <v>1</v>
      </c>
      <c r="FX186" s="194">
        <f t="shared" ca="1" si="211"/>
        <v>3.2000000000000006E-3</v>
      </c>
      <c r="GA186" s="194">
        <f t="shared" si="212"/>
        <v>0</v>
      </c>
      <c r="GB186" s="19" t="e">
        <f ca="1"/>
        <v>#N/A</v>
      </c>
      <c r="GC186" s="208" t="e">
        <f t="shared" ca="1" si="213"/>
        <v>#N/A</v>
      </c>
    </row>
    <row r="187" spans="6:185" x14ac:dyDescent="0.2">
      <c r="F187" s="207"/>
      <c r="G187" s="194"/>
      <c r="H187" s="198" cm="1">
        <f t="array" ref="H187">IFERROR(MATCH(TRUE,INDEX($B$14:$B$117&gt;=G187,0),0),"")</f>
        <v>1</v>
      </c>
      <c r="I187" s="194">
        <f t="shared" ca="1" si="158"/>
        <v>3.2000000000000006E-3</v>
      </c>
      <c r="L187" s="194">
        <f t="shared" si="214"/>
        <v>0</v>
      </c>
      <c r="M187" s="19">
        <f ca="1"/>
        <v>0</v>
      </c>
      <c r="N187" s="208">
        <f t="shared" ca="1" si="215"/>
        <v>0</v>
      </c>
      <c r="O187" s="207"/>
      <c r="P187" s="194"/>
      <c r="Q187" s="198" cm="1">
        <f t="array" ref="Q187">IFERROR(MATCH(TRUE,INDEX($B$14:$B$117&gt;=P187,0),0),"")</f>
        <v>1</v>
      </c>
      <c r="R187" s="194">
        <f t="shared" ca="1" si="159"/>
        <v>3.2000000000000006E-3</v>
      </c>
      <c r="U187" s="194">
        <f t="shared" si="216"/>
        <v>0</v>
      </c>
      <c r="V187" s="19">
        <f ca="1"/>
        <v>0</v>
      </c>
      <c r="W187" s="208">
        <f t="shared" ca="1" si="217"/>
        <v>0</v>
      </c>
      <c r="X187" s="207"/>
      <c r="Y187" s="194"/>
      <c r="Z187" s="198" cm="1">
        <f t="array" ref="Z187">IFERROR(MATCH(TRUE,INDEX($B$14:$B$117&gt;=Y187,0),0),"")</f>
        <v>1</v>
      </c>
      <c r="AA187" s="194">
        <f t="shared" ca="1" si="160"/>
        <v>3.2000000000000006E-3</v>
      </c>
      <c r="AD187" s="194">
        <f t="shared" si="161"/>
        <v>0</v>
      </c>
      <c r="AE187" s="19">
        <f ca="1"/>
        <v>0</v>
      </c>
      <c r="AF187" s="208">
        <f t="shared" ca="1" si="162"/>
        <v>0</v>
      </c>
      <c r="AG187" s="207"/>
      <c r="AH187" s="194"/>
      <c r="AI187" s="198" cm="1">
        <f t="array" ref="AI187">IFERROR(MATCH(TRUE,INDEX($B$14:$B$117&gt;=AH187,0),0),"")</f>
        <v>1</v>
      </c>
      <c r="AJ187" s="194">
        <f t="shared" ca="1" si="163"/>
        <v>3.2000000000000006E-3</v>
      </c>
      <c r="AM187" s="194">
        <f t="shared" si="164"/>
        <v>0</v>
      </c>
      <c r="AN187" s="19">
        <f ca="1"/>
        <v>0</v>
      </c>
      <c r="AO187" s="208">
        <f t="shared" ca="1" si="165"/>
        <v>0</v>
      </c>
      <c r="AP187" s="207"/>
      <c r="AQ187" s="194"/>
      <c r="AR187" s="198" cm="1">
        <f t="array" ref="AR187">IFERROR(MATCH(TRUE,INDEX($B$14:$B$117&gt;=AQ187,0),0),"")</f>
        <v>1</v>
      </c>
      <c r="AS187" s="194">
        <f t="shared" ca="1" si="166"/>
        <v>3.2000000000000006E-3</v>
      </c>
      <c r="AV187" s="194">
        <f t="shared" si="167"/>
        <v>0</v>
      </c>
      <c r="AW187" s="19">
        <f ca="1"/>
        <v>0</v>
      </c>
      <c r="AX187" s="208">
        <f t="shared" ca="1" si="168"/>
        <v>0</v>
      </c>
      <c r="AY187" s="207"/>
      <c r="AZ187" s="194"/>
      <c r="BA187" s="198" cm="1">
        <f t="array" ref="BA187">IFERROR(MATCH(TRUE,INDEX($B$14:$B$117&gt;=AZ187,0),0),"")</f>
        <v>1</v>
      </c>
      <c r="BB187" s="194">
        <f t="shared" ca="1" si="169"/>
        <v>3.2000000000000006E-3</v>
      </c>
      <c r="BE187" s="194">
        <f t="shared" si="170"/>
        <v>0</v>
      </c>
      <c r="BF187" s="19">
        <f ca="1"/>
        <v>0</v>
      </c>
      <c r="BG187" s="208">
        <f t="shared" ca="1" si="171"/>
        <v>0</v>
      </c>
      <c r="BH187" s="207"/>
      <c r="BI187" s="194"/>
      <c r="BJ187" s="198" cm="1">
        <f t="array" ref="BJ187">IFERROR(MATCH(TRUE,INDEX($B$14:$B$117&gt;=BI187,0),0),"")</f>
        <v>1</v>
      </c>
      <c r="BK187" s="194">
        <f t="shared" ca="1" si="172"/>
        <v>3.2000000000000006E-3</v>
      </c>
      <c r="BN187" s="194">
        <f t="shared" si="173"/>
        <v>0</v>
      </c>
      <c r="BO187" s="19">
        <f ca="1"/>
        <v>0</v>
      </c>
      <c r="BP187" s="208">
        <f t="shared" ca="1" si="174"/>
        <v>0</v>
      </c>
      <c r="BQ187" s="207"/>
      <c r="BR187" s="194"/>
      <c r="BS187" s="198" cm="1">
        <f t="array" ref="BS187">IFERROR(MATCH(TRUE,INDEX($B$14:$B$117&gt;=BR187,0),0),"")</f>
        <v>1</v>
      </c>
      <c r="BT187" s="194">
        <f t="shared" ca="1" si="175"/>
        <v>3.2000000000000006E-3</v>
      </c>
      <c r="BW187" s="194">
        <f t="shared" si="176"/>
        <v>0</v>
      </c>
      <c r="BX187" s="19">
        <f ca="1"/>
        <v>0</v>
      </c>
      <c r="BY187" s="208">
        <f t="shared" ca="1" si="177"/>
        <v>0</v>
      </c>
      <c r="BZ187" s="207"/>
      <c r="CA187" s="194"/>
      <c r="CB187" s="198" cm="1">
        <f t="array" ref="CB187">IFERROR(MATCH(TRUE,INDEX($B$14:$B$117&gt;=CA187,0),0),"")</f>
        <v>1</v>
      </c>
      <c r="CC187" s="194">
        <f t="shared" ca="1" si="178"/>
        <v>3.2000000000000006E-3</v>
      </c>
      <c r="CF187" s="194">
        <f t="shared" si="179"/>
        <v>0</v>
      </c>
      <c r="CG187" s="19">
        <f ca="1"/>
        <v>0</v>
      </c>
      <c r="CH187" s="208">
        <f t="shared" ca="1" si="180"/>
        <v>0</v>
      </c>
      <c r="CI187" s="207"/>
      <c r="CJ187" s="194"/>
      <c r="CK187" s="198" cm="1">
        <f t="array" ref="CK187">IFERROR(MATCH(TRUE,INDEX($B$14:$B$117&gt;=CJ187,0),0),"")</f>
        <v>1</v>
      </c>
      <c r="CL187" s="194">
        <f t="shared" ca="1" si="181"/>
        <v>3.2000000000000006E-3</v>
      </c>
      <c r="CO187" s="194">
        <f t="shared" si="182"/>
        <v>0</v>
      </c>
      <c r="CP187" s="19">
        <f ca="1"/>
        <v>0</v>
      </c>
      <c r="CQ187" s="208">
        <f t="shared" ca="1" si="183"/>
        <v>0</v>
      </c>
      <c r="CR187" s="207"/>
      <c r="CS187" s="194"/>
      <c r="CT187" s="198" cm="1">
        <f t="array" ref="CT187">IFERROR(MATCH(TRUE,INDEX($B$14:$B$117&gt;=CS187,0),0),"")</f>
        <v>1</v>
      </c>
      <c r="CU187" s="194">
        <f t="shared" ca="1" si="184"/>
        <v>3.2000000000000006E-3</v>
      </c>
      <c r="CX187" s="194">
        <f t="shared" si="185"/>
        <v>0</v>
      </c>
      <c r="CY187" s="19" t="e">
        <f ca="1"/>
        <v>#N/A</v>
      </c>
      <c r="CZ187" s="208" t="e">
        <f t="shared" ca="1" si="186"/>
        <v>#N/A</v>
      </c>
      <c r="DA187" s="207"/>
      <c r="DB187" s="194"/>
      <c r="DC187" s="198" cm="1">
        <f t="array" ref="DC187">IFERROR(MATCH(TRUE,INDEX($B$14:$B$117&gt;=DB187,0),0),"")</f>
        <v>1</v>
      </c>
      <c r="DD187" s="194">
        <f t="shared" ca="1" si="187"/>
        <v>3.2000000000000006E-3</v>
      </c>
      <c r="DG187" s="194">
        <f t="shared" si="188"/>
        <v>0</v>
      </c>
      <c r="DH187" s="19" t="e">
        <f ca="1"/>
        <v>#N/A</v>
      </c>
      <c r="DI187" s="208" t="e">
        <f t="shared" ca="1" si="189"/>
        <v>#N/A</v>
      </c>
      <c r="DJ187" s="207"/>
      <c r="DK187" s="194"/>
      <c r="DL187" s="198" cm="1">
        <f t="array" ref="DL187">IFERROR(MATCH(TRUE,INDEX($B$14:$B$117&gt;=DK187,0),0),"")</f>
        <v>1</v>
      </c>
      <c r="DM187" s="194">
        <f t="shared" ca="1" si="190"/>
        <v>3.2000000000000006E-3</v>
      </c>
      <c r="DP187" s="194">
        <f t="shared" si="191"/>
        <v>0</v>
      </c>
      <c r="DQ187" s="19" t="e">
        <f ca="1"/>
        <v>#N/A</v>
      </c>
      <c r="DR187" s="208" t="e">
        <f t="shared" ca="1" si="192"/>
        <v>#N/A</v>
      </c>
      <c r="DS187" s="207"/>
      <c r="DT187" s="194"/>
      <c r="DU187" s="198" cm="1">
        <f t="array" ref="DU187">IFERROR(MATCH(TRUE,INDEX($B$14:$B$117&gt;=DT187,0),0),"")</f>
        <v>1</v>
      </c>
      <c r="DV187" s="194">
        <f t="shared" ca="1" si="193"/>
        <v>3.2000000000000006E-3</v>
      </c>
      <c r="DY187" s="194">
        <f t="shared" si="194"/>
        <v>0</v>
      </c>
      <c r="DZ187" s="19" t="e">
        <f ca="1"/>
        <v>#N/A</v>
      </c>
      <c r="EA187" s="208" t="e">
        <f t="shared" ca="1" si="195"/>
        <v>#N/A</v>
      </c>
      <c r="EB187" s="207"/>
      <c r="EC187" s="194"/>
      <c r="ED187" s="198" cm="1">
        <f t="array" ref="ED187">IFERROR(MATCH(TRUE,INDEX($B$14:$B$117&gt;=EC187,0),0),"")</f>
        <v>1</v>
      </c>
      <c r="EE187" s="194">
        <f t="shared" ca="1" si="196"/>
        <v>3.2000000000000006E-3</v>
      </c>
      <c r="EH187" s="194">
        <f t="shared" si="197"/>
        <v>0</v>
      </c>
      <c r="EI187" s="19" t="e">
        <f ca="1"/>
        <v>#N/A</v>
      </c>
      <c r="EJ187" s="208" t="e">
        <f t="shared" ca="1" si="198"/>
        <v>#N/A</v>
      </c>
      <c r="EK187" s="207"/>
      <c r="EL187" s="194"/>
      <c r="EM187" s="198" cm="1">
        <f t="array" ref="EM187">IFERROR(MATCH(TRUE,INDEX($B$14:$B$117&gt;=EL187,0),0),"")</f>
        <v>1</v>
      </c>
      <c r="EN187" s="194">
        <f t="shared" ca="1" si="199"/>
        <v>3.2000000000000006E-3</v>
      </c>
      <c r="EQ187" s="194">
        <f t="shared" si="200"/>
        <v>0</v>
      </c>
      <c r="ER187" s="19" t="e">
        <f ca="1"/>
        <v>#N/A</v>
      </c>
      <c r="ES187" s="208" t="e">
        <f t="shared" ca="1" si="201"/>
        <v>#N/A</v>
      </c>
      <c r="ET187" s="207"/>
      <c r="EU187" s="194"/>
      <c r="EV187" s="198" cm="1">
        <f t="array" ref="EV187">IFERROR(MATCH(TRUE,INDEX($B$14:$B$117&gt;=EU187,0),0),"")</f>
        <v>1</v>
      </c>
      <c r="EW187" s="194">
        <f t="shared" ca="1" si="202"/>
        <v>3.2000000000000006E-3</v>
      </c>
      <c r="EZ187" s="194">
        <f t="shared" si="203"/>
        <v>0</v>
      </c>
      <c r="FA187" s="19" t="e">
        <f ca="1"/>
        <v>#N/A</v>
      </c>
      <c r="FB187" s="208" t="e">
        <f t="shared" ca="1" si="204"/>
        <v>#N/A</v>
      </c>
      <c r="FC187" s="207"/>
      <c r="FD187" s="194"/>
      <c r="FE187" s="198" cm="1">
        <f t="array" ref="FE187">IFERROR(MATCH(TRUE,INDEX($B$14:$B$117&gt;=FD187,0),0),"")</f>
        <v>1</v>
      </c>
      <c r="FF187" s="194">
        <f t="shared" ca="1" si="205"/>
        <v>3.2000000000000006E-3</v>
      </c>
      <c r="FI187" s="194">
        <f t="shared" si="206"/>
        <v>0</v>
      </c>
      <c r="FJ187" s="19" t="e">
        <f ca="1"/>
        <v>#N/A</v>
      </c>
      <c r="FK187" s="208" t="e">
        <f t="shared" ca="1" si="207"/>
        <v>#N/A</v>
      </c>
      <c r="FL187" s="207"/>
      <c r="FM187" s="194"/>
      <c r="FN187" s="198" cm="1">
        <f t="array" ref="FN187">IFERROR(MATCH(TRUE,INDEX($B$14:$B$117&gt;=FM187,0),0),"")</f>
        <v>1</v>
      </c>
      <c r="FO187" s="194">
        <f t="shared" ca="1" si="208"/>
        <v>3.2000000000000006E-3</v>
      </c>
      <c r="FR187" s="194">
        <f t="shared" si="209"/>
        <v>0</v>
      </c>
      <c r="FS187" s="19" t="e">
        <f ca="1"/>
        <v>#N/A</v>
      </c>
      <c r="FT187" s="208" t="e">
        <f t="shared" ca="1" si="210"/>
        <v>#N/A</v>
      </c>
      <c r="FU187" s="207"/>
      <c r="FV187" s="194"/>
      <c r="FW187" s="198" cm="1">
        <f t="array" ref="FW187">IFERROR(MATCH(TRUE,INDEX($B$14:$B$117&gt;=FV187,0),0),"")</f>
        <v>1</v>
      </c>
      <c r="FX187" s="194">
        <f t="shared" ca="1" si="211"/>
        <v>3.2000000000000006E-3</v>
      </c>
      <c r="GA187" s="194">
        <f t="shared" si="212"/>
        <v>0</v>
      </c>
      <c r="GB187" s="19" t="e">
        <f ca="1"/>
        <v>#N/A</v>
      </c>
      <c r="GC187" s="208" t="e">
        <f t="shared" ca="1" si="213"/>
        <v>#N/A</v>
      </c>
    </row>
    <row r="188" spans="6:185" x14ac:dyDescent="0.2">
      <c r="F188" s="207"/>
      <c r="G188" s="194"/>
      <c r="H188" s="198" cm="1">
        <f t="array" ref="H188">IFERROR(MATCH(TRUE,INDEX($B$14:$B$117&gt;=G188,0),0),"")</f>
        <v>1</v>
      </c>
      <c r="I188" s="194">
        <f t="shared" ca="1" si="158"/>
        <v>3.2000000000000006E-3</v>
      </c>
      <c r="L188" s="194">
        <f t="shared" si="214"/>
        <v>0</v>
      </c>
      <c r="M188" s="19">
        <f ca="1"/>
        <v>0</v>
      </c>
      <c r="N188" s="208">
        <f t="shared" ca="1" si="215"/>
        <v>0</v>
      </c>
      <c r="O188" s="207"/>
      <c r="P188" s="194"/>
      <c r="Q188" s="198" cm="1">
        <f t="array" ref="Q188">IFERROR(MATCH(TRUE,INDEX($B$14:$B$117&gt;=P188,0),0),"")</f>
        <v>1</v>
      </c>
      <c r="R188" s="194">
        <f t="shared" ca="1" si="159"/>
        <v>3.2000000000000006E-3</v>
      </c>
      <c r="U188" s="194">
        <f t="shared" si="216"/>
        <v>0</v>
      </c>
      <c r="V188" s="19">
        <f ca="1"/>
        <v>0</v>
      </c>
      <c r="W188" s="208">
        <f t="shared" ca="1" si="217"/>
        <v>0</v>
      </c>
      <c r="X188" s="207"/>
      <c r="Y188" s="194"/>
      <c r="Z188" s="198" cm="1">
        <f t="array" ref="Z188">IFERROR(MATCH(TRUE,INDEX($B$14:$B$117&gt;=Y188,0),0),"")</f>
        <v>1</v>
      </c>
      <c r="AA188" s="194">
        <f t="shared" ca="1" si="160"/>
        <v>3.2000000000000006E-3</v>
      </c>
      <c r="AD188" s="194">
        <f t="shared" si="161"/>
        <v>0</v>
      </c>
      <c r="AE188" s="19">
        <f ca="1"/>
        <v>0</v>
      </c>
      <c r="AF188" s="208">
        <f t="shared" ca="1" si="162"/>
        <v>0</v>
      </c>
      <c r="AG188" s="207"/>
      <c r="AH188" s="194"/>
      <c r="AI188" s="198" cm="1">
        <f t="array" ref="AI188">IFERROR(MATCH(TRUE,INDEX($B$14:$B$117&gt;=AH188,0),0),"")</f>
        <v>1</v>
      </c>
      <c r="AJ188" s="194">
        <f t="shared" ca="1" si="163"/>
        <v>3.2000000000000006E-3</v>
      </c>
      <c r="AM188" s="194">
        <f t="shared" si="164"/>
        <v>0</v>
      </c>
      <c r="AN188" s="19">
        <f ca="1"/>
        <v>0</v>
      </c>
      <c r="AO188" s="208">
        <f t="shared" ca="1" si="165"/>
        <v>0</v>
      </c>
      <c r="AP188" s="207"/>
      <c r="AQ188" s="194"/>
      <c r="AR188" s="198" cm="1">
        <f t="array" ref="AR188">IFERROR(MATCH(TRUE,INDEX($B$14:$B$117&gt;=AQ188,0),0),"")</f>
        <v>1</v>
      </c>
      <c r="AS188" s="194">
        <f t="shared" ca="1" si="166"/>
        <v>3.2000000000000006E-3</v>
      </c>
      <c r="AV188" s="194">
        <f t="shared" si="167"/>
        <v>0</v>
      </c>
      <c r="AW188" s="19">
        <f ca="1"/>
        <v>0</v>
      </c>
      <c r="AX188" s="208">
        <f t="shared" ca="1" si="168"/>
        <v>0</v>
      </c>
      <c r="AY188" s="207"/>
      <c r="AZ188" s="194"/>
      <c r="BA188" s="198" cm="1">
        <f t="array" ref="BA188">IFERROR(MATCH(TRUE,INDEX($B$14:$B$117&gt;=AZ188,0),0),"")</f>
        <v>1</v>
      </c>
      <c r="BB188" s="194">
        <f t="shared" ca="1" si="169"/>
        <v>3.2000000000000006E-3</v>
      </c>
      <c r="BE188" s="194">
        <f t="shared" si="170"/>
        <v>0</v>
      </c>
      <c r="BF188" s="19">
        <f ca="1"/>
        <v>0</v>
      </c>
      <c r="BG188" s="208">
        <f t="shared" ca="1" si="171"/>
        <v>0</v>
      </c>
      <c r="BH188" s="207"/>
      <c r="BI188" s="194"/>
      <c r="BJ188" s="198" cm="1">
        <f t="array" ref="BJ188">IFERROR(MATCH(TRUE,INDEX($B$14:$B$117&gt;=BI188,0),0),"")</f>
        <v>1</v>
      </c>
      <c r="BK188" s="194">
        <f t="shared" ca="1" si="172"/>
        <v>3.2000000000000006E-3</v>
      </c>
      <c r="BN188" s="194">
        <f t="shared" si="173"/>
        <v>0</v>
      </c>
      <c r="BO188" s="19">
        <f ca="1"/>
        <v>0</v>
      </c>
      <c r="BP188" s="208">
        <f t="shared" ca="1" si="174"/>
        <v>0</v>
      </c>
      <c r="BQ188" s="207"/>
      <c r="BR188" s="194"/>
      <c r="BS188" s="198" cm="1">
        <f t="array" ref="BS188">IFERROR(MATCH(TRUE,INDEX($B$14:$B$117&gt;=BR188,0),0),"")</f>
        <v>1</v>
      </c>
      <c r="BT188" s="194">
        <f t="shared" ca="1" si="175"/>
        <v>3.2000000000000006E-3</v>
      </c>
      <c r="BW188" s="194">
        <f t="shared" si="176"/>
        <v>0</v>
      </c>
      <c r="BX188" s="19">
        <f ca="1"/>
        <v>0</v>
      </c>
      <c r="BY188" s="208">
        <f t="shared" ca="1" si="177"/>
        <v>0</v>
      </c>
      <c r="BZ188" s="207"/>
      <c r="CA188" s="194"/>
      <c r="CB188" s="198" cm="1">
        <f t="array" ref="CB188">IFERROR(MATCH(TRUE,INDEX($B$14:$B$117&gt;=CA188,0),0),"")</f>
        <v>1</v>
      </c>
      <c r="CC188" s="194">
        <f t="shared" ca="1" si="178"/>
        <v>3.2000000000000006E-3</v>
      </c>
      <c r="CF188" s="194">
        <f t="shared" si="179"/>
        <v>0</v>
      </c>
      <c r="CG188" s="19">
        <f ca="1"/>
        <v>0</v>
      </c>
      <c r="CH188" s="208">
        <f t="shared" ca="1" si="180"/>
        <v>0</v>
      </c>
      <c r="CI188" s="207"/>
      <c r="CJ188" s="194"/>
      <c r="CK188" s="198" cm="1">
        <f t="array" ref="CK188">IFERROR(MATCH(TRUE,INDEX($B$14:$B$117&gt;=CJ188,0),0),"")</f>
        <v>1</v>
      </c>
      <c r="CL188" s="194">
        <f t="shared" ca="1" si="181"/>
        <v>3.2000000000000006E-3</v>
      </c>
      <c r="CO188" s="194">
        <f t="shared" si="182"/>
        <v>0</v>
      </c>
      <c r="CP188" s="19">
        <f ca="1"/>
        <v>0</v>
      </c>
      <c r="CQ188" s="208">
        <f t="shared" ca="1" si="183"/>
        <v>0</v>
      </c>
      <c r="CR188" s="207"/>
      <c r="CS188" s="194"/>
      <c r="CT188" s="198" cm="1">
        <f t="array" ref="CT188">IFERROR(MATCH(TRUE,INDEX($B$14:$B$117&gt;=CS188,0),0),"")</f>
        <v>1</v>
      </c>
      <c r="CU188" s="194">
        <f t="shared" ca="1" si="184"/>
        <v>3.2000000000000006E-3</v>
      </c>
      <c r="CX188" s="194">
        <f t="shared" si="185"/>
        <v>0</v>
      </c>
      <c r="CY188" s="19" t="e">
        <f ca="1"/>
        <v>#N/A</v>
      </c>
      <c r="CZ188" s="208" t="e">
        <f t="shared" ca="1" si="186"/>
        <v>#N/A</v>
      </c>
      <c r="DA188" s="207"/>
      <c r="DB188" s="194"/>
      <c r="DC188" s="198" cm="1">
        <f t="array" ref="DC188">IFERROR(MATCH(TRUE,INDEX($B$14:$B$117&gt;=DB188,0),0),"")</f>
        <v>1</v>
      </c>
      <c r="DD188" s="194">
        <f t="shared" ca="1" si="187"/>
        <v>3.2000000000000006E-3</v>
      </c>
      <c r="DG188" s="194">
        <f t="shared" si="188"/>
        <v>0</v>
      </c>
      <c r="DH188" s="19" t="e">
        <f ca="1"/>
        <v>#N/A</v>
      </c>
      <c r="DI188" s="208" t="e">
        <f t="shared" ca="1" si="189"/>
        <v>#N/A</v>
      </c>
      <c r="DJ188" s="207"/>
      <c r="DK188" s="194"/>
      <c r="DL188" s="198" cm="1">
        <f t="array" ref="DL188">IFERROR(MATCH(TRUE,INDEX($B$14:$B$117&gt;=DK188,0),0),"")</f>
        <v>1</v>
      </c>
      <c r="DM188" s="194">
        <f t="shared" ca="1" si="190"/>
        <v>3.2000000000000006E-3</v>
      </c>
      <c r="DP188" s="194">
        <f t="shared" si="191"/>
        <v>0</v>
      </c>
      <c r="DQ188" s="19" t="e">
        <f ca="1"/>
        <v>#N/A</v>
      </c>
      <c r="DR188" s="208" t="e">
        <f t="shared" ca="1" si="192"/>
        <v>#N/A</v>
      </c>
      <c r="DS188" s="207"/>
      <c r="DT188" s="194"/>
      <c r="DU188" s="198" cm="1">
        <f t="array" ref="DU188">IFERROR(MATCH(TRUE,INDEX($B$14:$B$117&gt;=DT188,0),0),"")</f>
        <v>1</v>
      </c>
      <c r="DV188" s="194">
        <f t="shared" ca="1" si="193"/>
        <v>3.2000000000000006E-3</v>
      </c>
      <c r="DY188" s="194">
        <f t="shared" si="194"/>
        <v>0</v>
      </c>
      <c r="DZ188" s="19" t="e">
        <f ca="1"/>
        <v>#N/A</v>
      </c>
      <c r="EA188" s="208" t="e">
        <f t="shared" ca="1" si="195"/>
        <v>#N/A</v>
      </c>
      <c r="EB188" s="207"/>
      <c r="EC188" s="194"/>
      <c r="ED188" s="198" cm="1">
        <f t="array" ref="ED188">IFERROR(MATCH(TRUE,INDEX($B$14:$B$117&gt;=EC188,0),0),"")</f>
        <v>1</v>
      </c>
      <c r="EE188" s="194">
        <f t="shared" ca="1" si="196"/>
        <v>3.2000000000000006E-3</v>
      </c>
      <c r="EH188" s="194">
        <f t="shared" si="197"/>
        <v>0</v>
      </c>
      <c r="EI188" s="19" t="e">
        <f ca="1"/>
        <v>#N/A</v>
      </c>
      <c r="EJ188" s="208" t="e">
        <f t="shared" ca="1" si="198"/>
        <v>#N/A</v>
      </c>
      <c r="EK188" s="207"/>
      <c r="EL188" s="194"/>
      <c r="EM188" s="198" cm="1">
        <f t="array" ref="EM188">IFERROR(MATCH(TRUE,INDEX($B$14:$B$117&gt;=EL188,0),0),"")</f>
        <v>1</v>
      </c>
      <c r="EN188" s="194">
        <f t="shared" ca="1" si="199"/>
        <v>3.2000000000000006E-3</v>
      </c>
      <c r="EQ188" s="194">
        <f t="shared" si="200"/>
        <v>0</v>
      </c>
      <c r="ER188" s="19" t="e">
        <f ca="1"/>
        <v>#N/A</v>
      </c>
      <c r="ES188" s="208" t="e">
        <f t="shared" ca="1" si="201"/>
        <v>#N/A</v>
      </c>
      <c r="ET188" s="207"/>
      <c r="EU188" s="194"/>
      <c r="EV188" s="198" cm="1">
        <f t="array" ref="EV188">IFERROR(MATCH(TRUE,INDEX($B$14:$B$117&gt;=EU188,0),0),"")</f>
        <v>1</v>
      </c>
      <c r="EW188" s="194">
        <f t="shared" ca="1" si="202"/>
        <v>3.2000000000000006E-3</v>
      </c>
      <c r="EZ188" s="194">
        <f t="shared" si="203"/>
        <v>0</v>
      </c>
      <c r="FA188" s="19" t="e">
        <f ca="1"/>
        <v>#N/A</v>
      </c>
      <c r="FB188" s="208" t="e">
        <f t="shared" ca="1" si="204"/>
        <v>#N/A</v>
      </c>
      <c r="FC188" s="207"/>
      <c r="FD188" s="194"/>
      <c r="FE188" s="198" cm="1">
        <f t="array" ref="FE188">IFERROR(MATCH(TRUE,INDEX($B$14:$B$117&gt;=FD188,0),0),"")</f>
        <v>1</v>
      </c>
      <c r="FF188" s="194">
        <f t="shared" ca="1" si="205"/>
        <v>3.2000000000000006E-3</v>
      </c>
      <c r="FI188" s="194">
        <f t="shared" si="206"/>
        <v>0</v>
      </c>
      <c r="FJ188" s="19" t="e">
        <f ca="1"/>
        <v>#N/A</v>
      </c>
      <c r="FK188" s="208" t="e">
        <f t="shared" ca="1" si="207"/>
        <v>#N/A</v>
      </c>
      <c r="FL188" s="207"/>
      <c r="FM188" s="194"/>
      <c r="FN188" s="198" cm="1">
        <f t="array" ref="FN188">IFERROR(MATCH(TRUE,INDEX($B$14:$B$117&gt;=FM188,0),0),"")</f>
        <v>1</v>
      </c>
      <c r="FO188" s="194">
        <f t="shared" ca="1" si="208"/>
        <v>3.2000000000000006E-3</v>
      </c>
      <c r="FR188" s="194">
        <f t="shared" si="209"/>
        <v>0</v>
      </c>
      <c r="FS188" s="19" t="e">
        <f ca="1"/>
        <v>#N/A</v>
      </c>
      <c r="FT188" s="208" t="e">
        <f t="shared" ca="1" si="210"/>
        <v>#N/A</v>
      </c>
      <c r="FU188" s="207"/>
      <c r="FV188" s="194"/>
      <c r="FW188" s="198" cm="1">
        <f t="array" ref="FW188">IFERROR(MATCH(TRUE,INDEX($B$14:$B$117&gt;=FV188,0),0),"")</f>
        <v>1</v>
      </c>
      <c r="FX188" s="194">
        <f t="shared" ca="1" si="211"/>
        <v>3.2000000000000006E-3</v>
      </c>
      <c r="GA188" s="194">
        <f t="shared" si="212"/>
        <v>0</v>
      </c>
      <c r="GB188" s="19" t="e">
        <f ca="1"/>
        <v>#N/A</v>
      </c>
      <c r="GC188" s="208" t="e">
        <f t="shared" ca="1" si="213"/>
        <v>#N/A</v>
      </c>
    </row>
    <row r="189" spans="6:185" x14ac:dyDescent="0.2">
      <c r="F189" s="207"/>
      <c r="G189" s="194"/>
      <c r="H189" s="198" cm="1">
        <f t="array" ref="H189">IFERROR(MATCH(TRUE,INDEX($B$14:$B$117&gt;=G189,0),0),"")</f>
        <v>1</v>
      </c>
      <c r="I189" s="194">
        <f t="shared" ca="1" si="158"/>
        <v>3.2000000000000006E-3</v>
      </c>
      <c r="L189" s="194">
        <f t="shared" si="214"/>
        <v>0</v>
      </c>
      <c r="M189" s="19">
        <f ca="1"/>
        <v>0</v>
      </c>
      <c r="N189" s="208">
        <f t="shared" ca="1" si="215"/>
        <v>0</v>
      </c>
      <c r="O189" s="207"/>
      <c r="P189" s="194"/>
      <c r="Q189" s="198" cm="1">
        <f t="array" ref="Q189">IFERROR(MATCH(TRUE,INDEX($B$14:$B$117&gt;=P189,0),0),"")</f>
        <v>1</v>
      </c>
      <c r="R189" s="194">
        <f t="shared" ca="1" si="159"/>
        <v>3.2000000000000006E-3</v>
      </c>
      <c r="U189" s="194">
        <f t="shared" si="216"/>
        <v>0</v>
      </c>
      <c r="V189" s="19">
        <f ca="1"/>
        <v>0</v>
      </c>
      <c r="W189" s="208">
        <f t="shared" ca="1" si="217"/>
        <v>0</v>
      </c>
      <c r="X189" s="207"/>
      <c r="Y189" s="194"/>
      <c r="Z189" s="198" cm="1">
        <f t="array" ref="Z189">IFERROR(MATCH(TRUE,INDEX($B$14:$B$117&gt;=Y189,0),0),"")</f>
        <v>1</v>
      </c>
      <c r="AA189" s="194">
        <f t="shared" ca="1" si="160"/>
        <v>3.2000000000000006E-3</v>
      </c>
      <c r="AD189" s="194">
        <f t="shared" si="161"/>
        <v>0</v>
      </c>
      <c r="AE189" s="19">
        <f ca="1"/>
        <v>0</v>
      </c>
      <c r="AF189" s="208">
        <f t="shared" ca="1" si="162"/>
        <v>0</v>
      </c>
      <c r="AG189" s="207"/>
      <c r="AH189" s="194"/>
      <c r="AI189" s="198" cm="1">
        <f t="array" ref="AI189">IFERROR(MATCH(TRUE,INDEX($B$14:$B$117&gt;=AH189,0),0),"")</f>
        <v>1</v>
      </c>
      <c r="AJ189" s="194">
        <f t="shared" ca="1" si="163"/>
        <v>3.2000000000000006E-3</v>
      </c>
      <c r="AM189" s="194">
        <f t="shared" si="164"/>
        <v>0</v>
      </c>
      <c r="AN189" s="19">
        <f ca="1"/>
        <v>0</v>
      </c>
      <c r="AO189" s="208">
        <f t="shared" ca="1" si="165"/>
        <v>0</v>
      </c>
      <c r="AP189" s="207"/>
      <c r="AQ189" s="194"/>
      <c r="AR189" s="198" cm="1">
        <f t="array" ref="AR189">IFERROR(MATCH(TRUE,INDEX($B$14:$B$117&gt;=AQ189,0),0),"")</f>
        <v>1</v>
      </c>
      <c r="AS189" s="194">
        <f t="shared" ca="1" si="166"/>
        <v>3.2000000000000006E-3</v>
      </c>
      <c r="AV189" s="194">
        <f t="shared" si="167"/>
        <v>0</v>
      </c>
      <c r="AW189" s="19">
        <f ca="1"/>
        <v>0</v>
      </c>
      <c r="AX189" s="208">
        <f t="shared" ca="1" si="168"/>
        <v>0</v>
      </c>
      <c r="AY189" s="207"/>
      <c r="AZ189" s="194"/>
      <c r="BA189" s="198" cm="1">
        <f t="array" ref="BA189">IFERROR(MATCH(TRUE,INDEX($B$14:$B$117&gt;=AZ189,0),0),"")</f>
        <v>1</v>
      </c>
      <c r="BB189" s="194">
        <f t="shared" ca="1" si="169"/>
        <v>3.2000000000000006E-3</v>
      </c>
      <c r="BE189" s="194">
        <f t="shared" si="170"/>
        <v>0</v>
      </c>
      <c r="BF189" s="19">
        <f ca="1"/>
        <v>0</v>
      </c>
      <c r="BG189" s="208">
        <f t="shared" ca="1" si="171"/>
        <v>0</v>
      </c>
      <c r="BH189" s="207"/>
      <c r="BI189" s="194"/>
      <c r="BJ189" s="198" cm="1">
        <f t="array" ref="BJ189">IFERROR(MATCH(TRUE,INDEX($B$14:$B$117&gt;=BI189,0),0),"")</f>
        <v>1</v>
      </c>
      <c r="BK189" s="194">
        <f t="shared" ca="1" si="172"/>
        <v>3.2000000000000006E-3</v>
      </c>
      <c r="BN189" s="194">
        <f t="shared" si="173"/>
        <v>0</v>
      </c>
      <c r="BO189" s="19">
        <f ca="1"/>
        <v>0</v>
      </c>
      <c r="BP189" s="208">
        <f t="shared" ca="1" si="174"/>
        <v>0</v>
      </c>
      <c r="BQ189" s="207"/>
      <c r="BR189" s="194"/>
      <c r="BS189" s="198" cm="1">
        <f t="array" ref="BS189">IFERROR(MATCH(TRUE,INDEX($B$14:$B$117&gt;=BR189,0),0),"")</f>
        <v>1</v>
      </c>
      <c r="BT189" s="194">
        <f t="shared" ca="1" si="175"/>
        <v>3.2000000000000006E-3</v>
      </c>
      <c r="BW189" s="194">
        <f t="shared" si="176"/>
        <v>0</v>
      </c>
      <c r="BX189" s="19">
        <f ca="1"/>
        <v>0</v>
      </c>
      <c r="BY189" s="208">
        <f t="shared" ca="1" si="177"/>
        <v>0</v>
      </c>
      <c r="BZ189" s="207"/>
      <c r="CA189" s="194"/>
      <c r="CB189" s="198" cm="1">
        <f t="array" ref="CB189">IFERROR(MATCH(TRUE,INDEX($B$14:$B$117&gt;=CA189,0),0),"")</f>
        <v>1</v>
      </c>
      <c r="CC189" s="194">
        <f t="shared" ca="1" si="178"/>
        <v>3.2000000000000006E-3</v>
      </c>
      <c r="CF189" s="194">
        <f t="shared" si="179"/>
        <v>0</v>
      </c>
      <c r="CG189" s="19">
        <f ca="1"/>
        <v>0</v>
      </c>
      <c r="CH189" s="208">
        <f t="shared" ca="1" si="180"/>
        <v>0</v>
      </c>
      <c r="CI189" s="207"/>
      <c r="CJ189" s="194"/>
      <c r="CK189" s="198" cm="1">
        <f t="array" ref="CK189">IFERROR(MATCH(TRUE,INDEX($B$14:$B$117&gt;=CJ189,0),0),"")</f>
        <v>1</v>
      </c>
      <c r="CL189" s="194">
        <f t="shared" ca="1" si="181"/>
        <v>3.2000000000000006E-3</v>
      </c>
      <c r="CO189" s="194">
        <f t="shared" si="182"/>
        <v>0</v>
      </c>
      <c r="CP189" s="19">
        <f ca="1"/>
        <v>0</v>
      </c>
      <c r="CQ189" s="208">
        <f t="shared" ca="1" si="183"/>
        <v>0</v>
      </c>
      <c r="CR189" s="207"/>
      <c r="CS189" s="194"/>
      <c r="CT189" s="198" cm="1">
        <f t="array" ref="CT189">IFERROR(MATCH(TRUE,INDEX($B$14:$B$117&gt;=CS189,0),0),"")</f>
        <v>1</v>
      </c>
      <c r="CU189" s="194">
        <f t="shared" ca="1" si="184"/>
        <v>3.2000000000000006E-3</v>
      </c>
      <c r="CX189" s="194">
        <f t="shared" si="185"/>
        <v>0</v>
      </c>
      <c r="CY189" s="19" t="e">
        <f ca="1"/>
        <v>#N/A</v>
      </c>
      <c r="CZ189" s="208" t="e">
        <f t="shared" ca="1" si="186"/>
        <v>#N/A</v>
      </c>
      <c r="DA189" s="207"/>
      <c r="DB189" s="194"/>
      <c r="DC189" s="198" cm="1">
        <f t="array" ref="DC189">IFERROR(MATCH(TRUE,INDEX($B$14:$B$117&gt;=DB189,0),0),"")</f>
        <v>1</v>
      </c>
      <c r="DD189" s="194">
        <f t="shared" ca="1" si="187"/>
        <v>3.2000000000000006E-3</v>
      </c>
      <c r="DG189" s="194">
        <f t="shared" si="188"/>
        <v>0</v>
      </c>
      <c r="DH189" s="19" t="e">
        <f ca="1"/>
        <v>#N/A</v>
      </c>
      <c r="DI189" s="208" t="e">
        <f t="shared" ca="1" si="189"/>
        <v>#N/A</v>
      </c>
      <c r="DJ189" s="207"/>
      <c r="DK189" s="194"/>
      <c r="DL189" s="198" cm="1">
        <f t="array" ref="DL189">IFERROR(MATCH(TRUE,INDEX($B$14:$B$117&gt;=DK189,0),0),"")</f>
        <v>1</v>
      </c>
      <c r="DM189" s="194">
        <f t="shared" ca="1" si="190"/>
        <v>3.2000000000000006E-3</v>
      </c>
      <c r="DP189" s="194">
        <f t="shared" si="191"/>
        <v>0</v>
      </c>
      <c r="DQ189" s="19" t="e">
        <f ca="1"/>
        <v>#N/A</v>
      </c>
      <c r="DR189" s="208" t="e">
        <f t="shared" ca="1" si="192"/>
        <v>#N/A</v>
      </c>
      <c r="DS189" s="207"/>
      <c r="DT189" s="194"/>
      <c r="DU189" s="198" cm="1">
        <f t="array" ref="DU189">IFERROR(MATCH(TRUE,INDEX($B$14:$B$117&gt;=DT189,0),0),"")</f>
        <v>1</v>
      </c>
      <c r="DV189" s="194">
        <f t="shared" ca="1" si="193"/>
        <v>3.2000000000000006E-3</v>
      </c>
      <c r="DY189" s="194">
        <f t="shared" si="194"/>
        <v>0</v>
      </c>
      <c r="DZ189" s="19" t="e">
        <f ca="1"/>
        <v>#N/A</v>
      </c>
      <c r="EA189" s="208" t="e">
        <f t="shared" ca="1" si="195"/>
        <v>#N/A</v>
      </c>
      <c r="EB189" s="207"/>
      <c r="EC189" s="194"/>
      <c r="ED189" s="198" cm="1">
        <f t="array" ref="ED189">IFERROR(MATCH(TRUE,INDEX($B$14:$B$117&gt;=EC189,0),0),"")</f>
        <v>1</v>
      </c>
      <c r="EE189" s="194">
        <f t="shared" ca="1" si="196"/>
        <v>3.2000000000000006E-3</v>
      </c>
      <c r="EH189" s="194">
        <f t="shared" si="197"/>
        <v>0</v>
      </c>
      <c r="EI189" s="19" t="e">
        <f ca="1"/>
        <v>#N/A</v>
      </c>
      <c r="EJ189" s="208" t="e">
        <f t="shared" ca="1" si="198"/>
        <v>#N/A</v>
      </c>
      <c r="EK189" s="207"/>
      <c r="EL189" s="194"/>
      <c r="EM189" s="198" cm="1">
        <f t="array" ref="EM189">IFERROR(MATCH(TRUE,INDEX($B$14:$B$117&gt;=EL189,0),0),"")</f>
        <v>1</v>
      </c>
      <c r="EN189" s="194">
        <f t="shared" ca="1" si="199"/>
        <v>3.2000000000000006E-3</v>
      </c>
      <c r="EQ189" s="194">
        <f t="shared" si="200"/>
        <v>0</v>
      </c>
      <c r="ER189" s="19" t="e">
        <f ca="1"/>
        <v>#N/A</v>
      </c>
      <c r="ES189" s="208" t="e">
        <f t="shared" ca="1" si="201"/>
        <v>#N/A</v>
      </c>
      <c r="ET189" s="207"/>
      <c r="EU189" s="194"/>
      <c r="EV189" s="198" cm="1">
        <f t="array" ref="EV189">IFERROR(MATCH(TRUE,INDEX($B$14:$B$117&gt;=EU189,0),0),"")</f>
        <v>1</v>
      </c>
      <c r="EW189" s="194">
        <f t="shared" ca="1" si="202"/>
        <v>3.2000000000000006E-3</v>
      </c>
      <c r="EZ189" s="194">
        <f t="shared" si="203"/>
        <v>0</v>
      </c>
      <c r="FA189" s="19" t="e">
        <f ca="1"/>
        <v>#N/A</v>
      </c>
      <c r="FB189" s="208" t="e">
        <f t="shared" ca="1" si="204"/>
        <v>#N/A</v>
      </c>
      <c r="FC189" s="207"/>
      <c r="FD189" s="194"/>
      <c r="FE189" s="198" cm="1">
        <f t="array" ref="FE189">IFERROR(MATCH(TRUE,INDEX($B$14:$B$117&gt;=FD189,0),0),"")</f>
        <v>1</v>
      </c>
      <c r="FF189" s="194">
        <f t="shared" ca="1" si="205"/>
        <v>3.2000000000000006E-3</v>
      </c>
      <c r="FI189" s="194">
        <f t="shared" si="206"/>
        <v>0</v>
      </c>
      <c r="FJ189" s="19" t="e">
        <f ca="1"/>
        <v>#N/A</v>
      </c>
      <c r="FK189" s="208" t="e">
        <f t="shared" ca="1" si="207"/>
        <v>#N/A</v>
      </c>
      <c r="FL189" s="207"/>
      <c r="FM189" s="194"/>
      <c r="FN189" s="198" cm="1">
        <f t="array" ref="FN189">IFERROR(MATCH(TRUE,INDEX($B$14:$B$117&gt;=FM189,0),0),"")</f>
        <v>1</v>
      </c>
      <c r="FO189" s="194">
        <f t="shared" ca="1" si="208"/>
        <v>3.2000000000000006E-3</v>
      </c>
      <c r="FR189" s="194">
        <f t="shared" si="209"/>
        <v>0</v>
      </c>
      <c r="FS189" s="19" t="e">
        <f ca="1"/>
        <v>#N/A</v>
      </c>
      <c r="FT189" s="208" t="e">
        <f t="shared" ca="1" si="210"/>
        <v>#N/A</v>
      </c>
      <c r="FU189" s="207"/>
      <c r="FV189" s="194"/>
      <c r="FW189" s="198" cm="1">
        <f t="array" ref="FW189">IFERROR(MATCH(TRUE,INDEX($B$14:$B$117&gt;=FV189,0),0),"")</f>
        <v>1</v>
      </c>
      <c r="FX189" s="194">
        <f t="shared" ca="1" si="211"/>
        <v>3.2000000000000006E-3</v>
      </c>
      <c r="GA189" s="194">
        <f t="shared" si="212"/>
        <v>0</v>
      </c>
      <c r="GB189" s="19" t="e">
        <f ca="1"/>
        <v>#N/A</v>
      </c>
      <c r="GC189" s="208" t="e">
        <f t="shared" ca="1" si="213"/>
        <v>#N/A</v>
      </c>
    </row>
    <row r="190" spans="6:185" x14ac:dyDescent="0.2">
      <c r="F190" s="207"/>
      <c r="G190" s="194"/>
      <c r="H190" s="198" cm="1">
        <f t="array" ref="H190">IFERROR(MATCH(TRUE,INDEX($B$14:$B$117&gt;=G190,0),0),"")</f>
        <v>1</v>
      </c>
      <c r="I190" s="194">
        <f t="shared" ca="1" si="158"/>
        <v>3.2000000000000006E-3</v>
      </c>
      <c r="L190" s="194">
        <f t="shared" si="214"/>
        <v>0</v>
      </c>
      <c r="M190" s="19">
        <f ca="1"/>
        <v>0</v>
      </c>
      <c r="N190" s="208">
        <f t="shared" ca="1" si="215"/>
        <v>0</v>
      </c>
      <c r="O190" s="207"/>
      <c r="P190" s="194"/>
      <c r="Q190" s="198" cm="1">
        <f t="array" ref="Q190">IFERROR(MATCH(TRUE,INDEX($B$14:$B$117&gt;=P190,0),0),"")</f>
        <v>1</v>
      </c>
      <c r="R190" s="194">
        <f t="shared" ca="1" si="159"/>
        <v>3.2000000000000006E-3</v>
      </c>
      <c r="U190" s="194">
        <f t="shared" si="216"/>
        <v>0</v>
      </c>
      <c r="V190" s="19">
        <f ca="1"/>
        <v>0</v>
      </c>
      <c r="W190" s="208">
        <f t="shared" ca="1" si="217"/>
        <v>0</v>
      </c>
      <c r="X190" s="207"/>
      <c r="Y190" s="194"/>
      <c r="Z190" s="198" cm="1">
        <f t="array" ref="Z190">IFERROR(MATCH(TRUE,INDEX($B$14:$B$117&gt;=Y190,0),0),"")</f>
        <v>1</v>
      </c>
      <c r="AA190" s="194">
        <f t="shared" ca="1" si="160"/>
        <v>3.2000000000000006E-3</v>
      </c>
      <c r="AD190" s="194">
        <f t="shared" si="161"/>
        <v>0</v>
      </c>
      <c r="AE190" s="19">
        <f ca="1"/>
        <v>0</v>
      </c>
      <c r="AF190" s="208">
        <f t="shared" ca="1" si="162"/>
        <v>0</v>
      </c>
      <c r="AG190" s="207"/>
      <c r="AH190" s="194"/>
      <c r="AI190" s="198" cm="1">
        <f t="array" ref="AI190">IFERROR(MATCH(TRUE,INDEX($B$14:$B$117&gt;=AH190,0),0),"")</f>
        <v>1</v>
      </c>
      <c r="AJ190" s="194">
        <f t="shared" ca="1" si="163"/>
        <v>3.2000000000000006E-3</v>
      </c>
      <c r="AM190" s="194">
        <f t="shared" si="164"/>
        <v>0</v>
      </c>
      <c r="AN190" s="19">
        <f ca="1"/>
        <v>0</v>
      </c>
      <c r="AO190" s="208">
        <f t="shared" ca="1" si="165"/>
        <v>0</v>
      </c>
      <c r="AP190" s="207"/>
      <c r="AQ190" s="194"/>
      <c r="AR190" s="198" cm="1">
        <f t="array" ref="AR190">IFERROR(MATCH(TRUE,INDEX($B$14:$B$117&gt;=AQ190,0),0),"")</f>
        <v>1</v>
      </c>
      <c r="AS190" s="194">
        <f t="shared" ca="1" si="166"/>
        <v>3.2000000000000006E-3</v>
      </c>
      <c r="AV190" s="194">
        <f t="shared" si="167"/>
        <v>0</v>
      </c>
      <c r="AW190" s="19">
        <f ca="1"/>
        <v>0</v>
      </c>
      <c r="AX190" s="208">
        <f t="shared" ca="1" si="168"/>
        <v>0</v>
      </c>
      <c r="AY190" s="207"/>
      <c r="AZ190" s="194"/>
      <c r="BA190" s="198" cm="1">
        <f t="array" ref="BA190">IFERROR(MATCH(TRUE,INDEX($B$14:$B$117&gt;=AZ190,0),0),"")</f>
        <v>1</v>
      </c>
      <c r="BB190" s="194">
        <f t="shared" ca="1" si="169"/>
        <v>3.2000000000000006E-3</v>
      </c>
      <c r="BE190" s="194">
        <f t="shared" si="170"/>
        <v>0</v>
      </c>
      <c r="BF190" s="19">
        <f ca="1"/>
        <v>0</v>
      </c>
      <c r="BG190" s="208">
        <f t="shared" ca="1" si="171"/>
        <v>0</v>
      </c>
      <c r="BH190" s="207"/>
      <c r="BI190" s="194"/>
      <c r="BJ190" s="198" cm="1">
        <f t="array" ref="BJ190">IFERROR(MATCH(TRUE,INDEX($B$14:$B$117&gt;=BI190,0),0),"")</f>
        <v>1</v>
      </c>
      <c r="BK190" s="194">
        <f t="shared" ca="1" si="172"/>
        <v>3.2000000000000006E-3</v>
      </c>
      <c r="BN190" s="194">
        <f t="shared" si="173"/>
        <v>0</v>
      </c>
      <c r="BO190" s="19">
        <f ca="1"/>
        <v>0</v>
      </c>
      <c r="BP190" s="208">
        <f t="shared" ca="1" si="174"/>
        <v>0</v>
      </c>
      <c r="BQ190" s="207"/>
      <c r="BR190" s="194"/>
      <c r="BS190" s="198" cm="1">
        <f t="array" ref="BS190">IFERROR(MATCH(TRUE,INDEX($B$14:$B$117&gt;=BR190,0),0),"")</f>
        <v>1</v>
      </c>
      <c r="BT190" s="194">
        <f t="shared" ca="1" si="175"/>
        <v>3.2000000000000006E-3</v>
      </c>
      <c r="BW190" s="194">
        <f t="shared" si="176"/>
        <v>0</v>
      </c>
      <c r="BX190" s="19">
        <f ca="1"/>
        <v>0</v>
      </c>
      <c r="BY190" s="208">
        <f t="shared" ca="1" si="177"/>
        <v>0</v>
      </c>
      <c r="BZ190" s="207"/>
      <c r="CA190" s="194"/>
      <c r="CB190" s="198" cm="1">
        <f t="array" ref="CB190">IFERROR(MATCH(TRUE,INDEX($B$14:$B$117&gt;=CA190,0),0),"")</f>
        <v>1</v>
      </c>
      <c r="CC190" s="194">
        <f t="shared" ca="1" si="178"/>
        <v>3.2000000000000006E-3</v>
      </c>
      <c r="CF190" s="194">
        <f t="shared" si="179"/>
        <v>0</v>
      </c>
      <c r="CG190" s="19">
        <f ca="1"/>
        <v>0</v>
      </c>
      <c r="CH190" s="208">
        <f t="shared" ca="1" si="180"/>
        <v>0</v>
      </c>
      <c r="CI190" s="207"/>
      <c r="CJ190" s="194"/>
      <c r="CK190" s="198" cm="1">
        <f t="array" ref="CK190">IFERROR(MATCH(TRUE,INDEX($B$14:$B$117&gt;=CJ190,0),0),"")</f>
        <v>1</v>
      </c>
      <c r="CL190" s="194">
        <f t="shared" ca="1" si="181"/>
        <v>3.2000000000000006E-3</v>
      </c>
      <c r="CO190" s="194">
        <f t="shared" si="182"/>
        <v>0</v>
      </c>
      <c r="CP190" s="19">
        <f ca="1"/>
        <v>0</v>
      </c>
      <c r="CQ190" s="208">
        <f t="shared" ca="1" si="183"/>
        <v>0</v>
      </c>
      <c r="CR190" s="207"/>
      <c r="CS190" s="194"/>
      <c r="CT190" s="198" cm="1">
        <f t="array" ref="CT190">IFERROR(MATCH(TRUE,INDEX($B$14:$B$117&gt;=CS190,0),0),"")</f>
        <v>1</v>
      </c>
      <c r="CU190" s="194">
        <f t="shared" ca="1" si="184"/>
        <v>3.2000000000000006E-3</v>
      </c>
      <c r="CX190" s="194">
        <f t="shared" si="185"/>
        <v>0</v>
      </c>
      <c r="CY190" s="19" t="e">
        <f ca="1"/>
        <v>#N/A</v>
      </c>
      <c r="CZ190" s="208" t="e">
        <f t="shared" ca="1" si="186"/>
        <v>#N/A</v>
      </c>
      <c r="DA190" s="207"/>
      <c r="DB190" s="194"/>
      <c r="DC190" s="198" cm="1">
        <f t="array" ref="DC190">IFERROR(MATCH(TRUE,INDEX($B$14:$B$117&gt;=DB190,0),0),"")</f>
        <v>1</v>
      </c>
      <c r="DD190" s="194">
        <f t="shared" ca="1" si="187"/>
        <v>3.2000000000000006E-3</v>
      </c>
      <c r="DG190" s="194">
        <f t="shared" si="188"/>
        <v>0</v>
      </c>
      <c r="DH190" s="19" t="e">
        <f ca="1"/>
        <v>#N/A</v>
      </c>
      <c r="DI190" s="208" t="e">
        <f t="shared" ca="1" si="189"/>
        <v>#N/A</v>
      </c>
      <c r="DJ190" s="207"/>
      <c r="DK190" s="194"/>
      <c r="DL190" s="198" cm="1">
        <f t="array" ref="DL190">IFERROR(MATCH(TRUE,INDEX($B$14:$B$117&gt;=DK190,0),0),"")</f>
        <v>1</v>
      </c>
      <c r="DM190" s="194">
        <f t="shared" ca="1" si="190"/>
        <v>3.2000000000000006E-3</v>
      </c>
      <c r="DP190" s="194">
        <f t="shared" si="191"/>
        <v>0</v>
      </c>
      <c r="DQ190" s="19" t="e">
        <f ca="1"/>
        <v>#N/A</v>
      </c>
      <c r="DR190" s="208" t="e">
        <f t="shared" ca="1" si="192"/>
        <v>#N/A</v>
      </c>
      <c r="DS190" s="207"/>
      <c r="DT190" s="194"/>
      <c r="DU190" s="198" cm="1">
        <f t="array" ref="DU190">IFERROR(MATCH(TRUE,INDEX($B$14:$B$117&gt;=DT190,0),0),"")</f>
        <v>1</v>
      </c>
      <c r="DV190" s="194">
        <f t="shared" ca="1" si="193"/>
        <v>3.2000000000000006E-3</v>
      </c>
      <c r="DY190" s="194">
        <f t="shared" si="194"/>
        <v>0</v>
      </c>
      <c r="DZ190" s="19" t="e">
        <f ca="1"/>
        <v>#N/A</v>
      </c>
      <c r="EA190" s="208" t="e">
        <f t="shared" ca="1" si="195"/>
        <v>#N/A</v>
      </c>
      <c r="EB190" s="207"/>
      <c r="EC190" s="194"/>
      <c r="ED190" s="198" cm="1">
        <f t="array" ref="ED190">IFERROR(MATCH(TRUE,INDEX($B$14:$B$117&gt;=EC190,0),0),"")</f>
        <v>1</v>
      </c>
      <c r="EE190" s="194">
        <f t="shared" ca="1" si="196"/>
        <v>3.2000000000000006E-3</v>
      </c>
      <c r="EH190" s="194">
        <f t="shared" si="197"/>
        <v>0</v>
      </c>
      <c r="EI190" s="19" t="e">
        <f ca="1"/>
        <v>#N/A</v>
      </c>
      <c r="EJ190" s="208" t="e">
        <f t="shared" ca="1" si="198"/>
        <v>#N/A</v>
      </c>
      <c r="EK190" s="207"/>
      <c r="EL190" s="194"/>
      <c r="EM190" s="198" cm="1">
        <f t="array" ref="EM190">IFERROR(MATCH(TRUE,INDEX($B$14:$B$117&gt;=EL190,0),0),"")</f>
        <v>1</v>
      </c>
      <c r="EN190" s="194">
        <f t="shared" ca="1" si="199"/>
        <v>3.2000000000000006E-3</v>
      </c>
      <c r="EQ190" s="194">
        <f t="shared" si="200"/>
        <v>0</v>
      </c>
      <c r="ER190" s="19" t="e">
        <f ca="1"/>
        <v>#N/A</v>
      </c>
      <c r="ES190" s="208" t="e">
        <f t="shared" ca="1" si="201"/>
        <v>#N/A</v>
      </c>
      <c r="ET190" s="207"/>
      <c r="EU190" s="194"/>
      <c r="EV190" s="198" cm="1">
        <f t="array" ref="EV190">IFERROR(MATCH(TRUE,INDEX($B$14:$B$117&gt;=EU190,0),0),"")</f>
        <v>1</v>
      </c>
      <c r="EW190" s="194">
        <f t="shared" ca="1" si="202"/>
        <v>3.2000000000000006E-3</v>
      </c>
      <c r="EZ190" s="194">
        <f t="shared" si="203"/>
        <v>0</v>
      </c>
      <c r="FA190" s="19" t="e">
        <f ca="1"/>
        <v>#N/A</v>
      </c>
      <c r="FB190" s="208" t="e">
        <f t="shared" ca="1" si="204"/>
        <v>#N/A</v>
      </c>
      <c r="FC190" s="207"/>
      <c r="FD190" s="194"/>
      <c r="FE190" s="198" cm="1">
        <f t="array" ref="FE190">IFERROR(MATCH(TRUE,INDEX($B$14:$B$117&gt;=FD190,0),0),"")</f>
        <v>1</v>
      </c>
      <c r="FF190" s="194">
        <f t="shared" ca="1" si="205"/>
        <v>3.2000000000000006E-3</v>
      </c>
      <c r="FI190" s="194">
        <f t="shared" si="206"/>
        <v>0</v>
      </c>
      <c r="FJ190" s="19" t="e">
        <f ca="1"/>
        <v>#N/A</v>
      </c>
      <c r="FK190" s="208" t="e">
        <f t="shared" ca="1" si="207"/>
        <v>#N/A</v>
      </c>
      <c r="FL190" s="207"/>
      <c r="FM190" s="194"/>
      <c r="FN190" s="198" cm="1">
        <f t="array" ref="FN190">IFERROR(MATCH(TRUE,INDEX($B$14:$B$117&gt;=FM190,0),0),"")</f>
        <v>1</v>
      </c>
      <c r="FO190" s="194">
        <f t="shared" ca="1" si="208"/>
        <v>3.2000000000000006E-3</v>
      </c>
      <c r="FR190" s="194">
        <f t="shared" si="209"/>
        <v>0</v>
      </c>
      <c r="FS190" s="19" t="e">
        <f ca="1"/>
        <v>#N/A</v>
      </c>
      <c r="FT190" s="208" t="e">
        <f t="shared" ca="1" si="210"/>
        <v>#N/A</v>
      </c>
      <c r="FU190" s="207"/>
      <c r="FV190" s="194"/>
      <c r="FW190" s="198" cm="1">
        <f t="array" ref="FW190">IFERROR(MATCH(TRUE,INDEX($B$14:$B$117&gt;=FV190,0),0),"")</f>
        <v>1</v>
      </c>
      <c r="FX190" s="194">
        <f t="shared" ca="1" si="211"/>
        <v>3.2000000000000006E-3</v>
      </c>
      <c r="GA190" s="194">
        <f t="shared" si="212"/>
        <v>0</v>
      </c>
      <c r="GB190" s="19" t="e">
        <f ca="1"/>
        <v>#N/A</v>
      </c>
      <c r="GC190" s="208" t="e">
        <f t="shared" ca="1" si="213"/>
        <v>#N/A</v>
      </c>
    </row>
    <row r="191" spans="6:185" x14ac:dyDescent="0.2">
      <c r="F191" s="207"/>
      <c r="G191" s="194"/>
      <c r="H191" s="198" cm="1">
        <f t="array" ref="H191">IFERROR(MATCH(TRUE,INDEX($B$14:$B$117&gt;=G191,0),0),"")</f>
        <v>1</v>
      </c>
      <c r="I191" s="194">
        <f t="shared" ca="1" si="158"/>
        <v>3.2000000000000006E-3</v>
      </c>
      <c r="L191" s="194">
        <f t="shared" si="214"/>
        <v>0</v>
      </c>
      <c r="M191" s="19">
        <f ca="1"/>
        <v>0</v>
      </c>
      <c r="N191" s="208">
        <f t="shared" ca="1" si="215"/>
        <v>0</v>
      </c>
      <c r="O191" s="207"/>
      <c r="P191" s="194"/>
      <c r="Q191" s="198" cm="1">
        <f t="array" ref="Q191">IFERROR(MATCH(TRUE,INDEX($B$14:$B$117&gt;=P191,0),0),"")</f>
        <v>1</v>
      </c>
      <c r="R191" s="194">
        <f t="shared" ca="1" si="159"/>
        <v>3.2000000000000006E-3</v>
      </c>
      <c r="U191" s="194">
        <f t="shared" si="216"/>
        <v>0</v>
      </c>
      <c r="V191" s="19">
        <f ca="1"/>
        <v>0</v>
      </c>
      <c r="W191" s="208">
        <f t="shared" ca="1" si="217"/>
        <v>0</v>
      </c>
      <c r="X191" s="207"/>
      <c r="Y191" s="194"/>
      <c r="Z191" s="198" cm="1">
        <f t="array" ref="Z191">IFERROR(MATCH(TRUE,INDEX($B$14:$B$117&gt;=Y191,0),0),"")</f>
        <v>1</v>
      </c>
      <c r="AA191" s="194">
        <f t="shared" ca="1" si="160"/>
        <v>3.2000000000000006E-3</v>
      </c>
      <c r="AD191" s="194">
        <f t="shared" si="161"/>
        <v>0</v>
      </c>
      <c r="AE191" s="19">
        <f ca="1"/>
        <v>0</v>
      </c>
      <c r="AF191" s="208">
        <f t="shared" ca="1" si="162"/>
        <v>0</v>
      </c>
      <c r="AG191" s="207"/>
      <c r="AH191" s="194"/>
      <c r="AI191" s="198" cm="1">
        <f t="array" ref="AI191">IFERROR(MATCH(TRUE,INDEX($B$14:$B$117&gt;=AH191,0),0),"")</f>
        <v>1</v>
      </c>
      <c r="AJ191" s="194">
        <f t="shared" ca="1" si="163"/>
        <v>3.2000000000000006E-3</v>
      </c>
      <c r="AM191" s="194">
        <f t="shared" si="164"/>
        <v>0</v>
      </c>
      <c r="AN191" s="19">
        <f ca="1"/>
        <v>0</v>
      </c>
      <c r="AO191" s="208">
        <f t="shared" ca="1" si="165"/>
        <v>0</v>
      </c>
      <c r="AP191" s="207"/>
      <c r="AQ191" s="194"/>
      <c r="AR191" s="198" cm="1">
        <f t="array" ref="AR191">IFERROR(MATCH(TRUE,INDEX($B$14:$B$117&gt;=AQ191,0),0),"")</f>
        <v>1</v>
      </c>
      <c r="AS191" s="194">
        <f t="shared" ca="1" si="166"/>
        <v>3.2000000000000006E-3</v>
      </c>
      <c r="AV191" s="194">
        <f t="shared" si="167"/>
        <v>0</v>
      </c>
      <c r="AW191" s="19">
        <f ca="1"/>
        <v>0</v>
      </c>
      <c r="AX191" s="208">
        <f t="shared" ca="1" si="168"/>
        <v>0</v>
      </c>
      <c r="AY191" s="207"/>
      <c r="AZ191" s="194"/>
      <c r="BA191" s="198" cm="1">
        <f t="array" ref="BA191">IFERROR(MATCH(TRUE,INDEX($B$14:$B$117&gt;=AZ191,0),0),"")</f>
        <v>1</v>
      </c>
      <c r="BB191" s="194">
        <f t="shared" ca="1" si="169"/>
        <v>3.2000000000000006E-3</v>
      </c>
      <c r="BE191" s="194">
        <f t="shared" si="170"/>
        <v>0</v>
      </c>
      <c r="BF191" s="19">
        <f ca="1"/>
        <v>0</v>
      </c>
      <c r="BG191" s="208">
        <f t="shared" ca="1" si="171"/>
        <v>0</v>
      </c>
      <c r="BH191" s="207"/>
      <c r="BI191" s="194"/>
      <c r="BJ191" s="198" cm="1">
        <f t="array" ref="BJ191">IFERROR(MATCH(TRUE,INDEX($B$14:$B$117&gt;=BI191,0),0),"")</f>
        <v>1</v>
      </c>
      <c r="BK191" s="194">
        <f t="shared" ca="1" si="172"/>
        <v>3.2000000000000006E-3</v>
      </c>
      <c r="BN191" s="194">
        <f t="shared" si="173"/>
        <v>0</v>
      </c>
      <c r="BO191" s="19">
        <f ca="1"/>
        <v>0</v>
      </c>
      <c r="BP191" s="208">
        <f t="shared" ca="1" si="174"/>
        <v>0</v>
      </c>
      <c r="BQ191" s="207"/>
      <c r="BR191" s="194"/>
      <c r="BS191" s="198" cm="1">
        <f t="array" ref="BS191">IFERROR(MATCH(TRUE,INDEX($B$14:$B$117&gt;=BR191,0),0),"")</f>
        <v>1</v>
      </c>
      <c r="BT191" s="194">
        <f t="shared" ca="1" si="175"/>
        <v>3.2000000000000006E-3</v>
      </c>
      <c r="BW191" s="194">
        <f t="shared" si="176"/>
        <v>0</v>
      </c>
      <c r="BX191" s="19">
        <f ca="1"/>
        <v>0</v>
      </c>
      <c r="BY191" s="208">
        <f t="shared" ca="1" si="177"/>
        <v>0</v>
      </c>
      <c r="BZ191" s="207"/>
      <c r="CA191" s="194"/>
      <c r="CB191" s="198" cm="1">
        <f t="array" ref="CB191">IFERROR(MATCH(TRUE,INDEX($B$14:$B$117&gt;=CA191,0),0),"")</f>
        <v>1</v>
      </c>
      <c r="CC191" s="194">
        <f t="shared" ca="1" si="178"/>
        <v>3.2000000000000006E-3</v>
      </c>
      <c r="CF191" s="194">
        <f t="shared" si="179"/>
        <v>0</v>
      </c>
      <c r="CG191" s="19">
        <f ca="1"/>
        <v>0</v>
      </c>
      <c r="CH191" s="208">
        <f t="shared" ca="1" si="180"/>
        <v>0</v>
      </c>
      <c r="CI191" s="207"/>
      <c r="CJ191" s="194"/>
      <c r="CK191" s="198" cm="1">
        <f t="array" ref="CK191">IFERROR(MATCH(TRUE,INDEX($B$14:$B$117&gt;=CJ191,0),0),"")</f>
        <v>1</v>
      </c>
      <c r="CL191" s="194">
        <f t="shared" ca="1" si="181"/>
        <v>3.2000000000000006E-3</v>
      </c>
      <c r="CO191" s="194">
        <f t="shared" si="182"/>
        <v>0</v>
      </c>
      <c r="CP191" s="19">
        <f ca="1"/>
        <v>0</v>
      </c>
      <c r="CQ191" s="208">
        <f t="shared" ca="1" si="183"/>
        <v>0</v>
      </c>
      <c r="CR191" s="207"/>
      <c r="CS191" s="194"/>
      <c r="CT191" s="198" cm="1">
        <f t="array" ref="CT191">IFERROR(MATCH(TRUE,INDEX($B$14:$B$117&gt;=CS191,0),0),"")</f>
        <v>1</v>
      </c>
      <c r="CU191" s="194">
        <f t="shared" ca="1" si="184"/>
        <v>3.2000000000000006E-3</v>
      </c>
      <c r="CX191" s="194">
        <f t="shared" si="185"/>
        <v>0</v>
      </c>
      <c r="CY191" s="19" t="e">
        <f ca="1"/>
        <v>#N/A</v>
      </c>
      <c r="CZ191" s="208" t="e">
        <f t="shared" ca="1" si="186"/>
        <v>#N/A</v>
      </c>
      <c r="DA191" s="207"/>
      <c r="DB191" s="194"/>
      <c r="DC191" s="198" cm="1">
        <f t="array" ref="DC191">IFERROR(MATCH(TRUE,INDEX($B$14:$B$117&gt;=DB191,0),0),"")</f>
        <v>1</v>
      </c>
      <c r="DD191" s="194">
        <f t="shared" ca="1" si="187"/>
        <v>3.2000000000000006E-3</v>
      </c>
      <c r="DG191" s="194">
        <f t="shared" si="188"/>
        <v>0</v>
      </c>
      <c r="DH191" s="19" t="e">
        <f ca="1"/>
        <v>#N/A</v>
      </c>
      <c r="DI191" s="208" t="e">
        <f t="shared" ca="1" si="189"/>
        <v>#N/A</v>
      </c>
      <c r="DJ191" s="207"/>
      <c r="DK191" s="194"/>
      <c r="DL191" s="198" cm="1">
        <f t="array" ref="DL191">IFERROR(MATCH(TRUE,INDEX($B$14:$B$117&gt;=DK191,0),0),"")</f>
        <v>1</v>
      </c>
      <c r="DM191" s="194">
        <f t="shared" ca="1" si="190"/>
        <v>3.2000000000000006E-3</v>
      </c>
      <c r="DP191" s="194">
        <f t="shared" si="191"/>
        <v>0</v>
      </c>
      <c r="DQ191" s="19" t="e">
        <f ca="1"/>
        <v>#N/A</v>
      </c>
      <c r="DR191" s="208" t="e">
        <f t="shared" ca="1" si="192"/>
        <v>#N/A</v>
      </c>
      <c r="DS191" s="207"/>
      <c r="DT191" s="194"/>
      <c r="DU191" s="198" cm="1">
        <f t="array" ref="DU191">IFERROR(MATCH(TRUE,INDEX($B$14:$B$117&gt;=DT191,0),0),"")</f>
        <v>1</v>
      </c>
      <c r="DV191" s="194">
        <f t="shared" ca="1" si="193"/>
        <v>3.2000000000000006E-3</v>
      </c>
      <c r="DY191" s="194">
        <f t="shared" si="194"/>
        <v>0</v>
      </c>
      <c r="DZ191" s="19" t="e">
        <f ca="1"/>
        <v>#N/A</v>
      </c>
      <c r="EA191" s="208" t="e">
        <f t="shared" ca="1" si="195"/>
        <v>#N/A</v>
      </c>
      <c r="EB191" s="207"/>
      <c r="EC191" s="194"/>
      <c r="ED191" s="198" cm="1">
        <f t="array" ref="ED191">IFERROR(MATCH(TRUE,INDEX($B$14:$B$117&gt;=EC191,0),0),"")</f>
        <v>1</v>
      </c>
      <c r="EE191" s="194">
        <f t="shared" ca="1" si="196"/>
        <v>3.2000000000000006E-3</v>
      </c>
      <c r="EH191" s="194">
        <f t="shared" si="197"/>
        <v>0</v>
      </c>
      <c r="EI191" s="19" t="e">
        <f ca="1"/>
        <v>#N/A</v>
      </c>
      <c r="EJ191" s="208" t="e">
        <f t="shared" ca="1" si="198"/>
        <v>#N/A</v>
      </c>
      <c r="EK191" s="207"/>
      <c r="EL191" s="194"/>
      <c r="EM191" s="198" cm="1">
        <f t="array" ref="EM191">IFERROR(MATCH(TRUE,INDEX($B$14:$B$117&gt;=EL191,0),0),"")</f>
        <v>1</v>
      </c>
      <c r="EN191" s="194">
        <f t="shared" ca="1" si="199"/>
        <v>3.2000000000000006E-3</v>
      </c>
      <c r="EQ191" s="194">
        <f t="shared" si="200"/>
        <v>0</v>
      </c>
      <c r="ER191" s="19" t="e">
        <f ca="1"/>
        <v>#N/A</v>
      </c>
      <c r="ES191" s="208" t="e">
        <f t="shared" ca="1" si="201"/>
        <v>#N/A</v>
      </c>
      <c r="ET191" s="207"/>
      <c r="EU191" s="194"/>
      <c r="EV191" s="198" cm="1">
        <f t="array" ref="EV191">IFERROR(MATCH(TRUE,INDEX($B$14:$B$117&gt;=EU191,0),0),"")</f>
        <v>1</v>
      </c>
      <c r="EW191" s="194">
        <f t="shared" ca="1" si="202"/>
        <v>3.2000000000000006E-3</v>
      </c>
      <c r="EZ191" s="194">
        <f t="shared" si="203"/>
        <v>0</v>
      </c>
      <c r="FA191" s="19" t="e">
        <f ca="1"/>
        <v>#N/A</v>
      </c>
      <c r="FB191" s="208" t="e">
        <f t="shared" ca="1" si="204"/>
        <v>#N/A</v>
      </c>
      <c r="FC191" s="207"/>
      <c r="FD191" s="194"/>
      <c r="FE191" s="198" cm="1">
        <f t="array" ref="FE191">IFERROR(MATCH(TRUE,INDEX($B$14:$B$117&gt;=FD191,0),0),"")</f>
        <v>1</v>
      </c>
      <c r="FF191" s="194">
        <f t="shared" ca="1" si="205"/>
        <v>3.2000000000000006E-3</v>
      </c>
      <c r="FI191" s="194">
        <f t="shared" si="206"/>
        <v>0</v>
      </c>
      <c r="FJ191" s="19" t="e">
        <f ca="1"/>
        <v>#N/A</v>
      </c>
      <c r="FK191" s="208" t="e">
        <f t="shared" ca="1" si="207"/>
        <v>#N/A</v>
      </c>
      <c r="FL191" s="207"/>
      <c r="FM191" s="194"/>
      <c r="FN191" s="198" cm="1">
        <f t="array" ref="FN191">IFERROR(MATCH(TRUE,INDEX($B$14:$B$117&gt;=FM191,0),0),"")</f>
        <v>1</v>
      </c>
      <c r="FO191" s="194">
        <f t="shared" ca="1" si="208"/>
        <v>3.2000000000000006E-3</v>
      </c>
      <c r="FR191" s="194">
        <f t="shared" si="209"/>
        <v>0</v>
      </c>
      <c r="FS191" s="19" t="e">
        <f ca="1"/>
        <v>#N/A</v>
      </c>
      <c r="FT191" s="208" t="e">
        <f t="shared" ca="1" si="210"/>
        <v>#N/A</v>
      </c>
      <c r="FU191" s="207"/>
      <c r="FV191" s="194"/>
      <c r="FW191" s="198" cm="1">
        <f t="array" ref="FW191">IFERROR(MATCH(TRUE,INDEX($B$14:$B$117&gt;=FV191,0),0),"")</f>
        <v>1</v>
      </c>
      <c r="FX191" s="194">
        <f t="shared" ca="1" si="211"/>
        <v>3.2000000000000006E-3</v>
      </c>
      <c r="GA191" s="194">
        <f t="shared" si="212"/>
        <v>0</v>
      </c>
      <c r="GB191" s="19" t="e">
        <f ca="1"/>
        <v>#N/A</v>
      </c>
      <c r="GC191" s="208" t="e">
        <f t="shared" ca="1" si="213"/>
        <v>#N/A</v>
      </c>
    </row>
    <row r="192" spans="6:185" x14ac:dyDescent="0.2">
      <c r="F192" s="207"/>
      <c r="G192" s="194"/>
      <c r="H192" s="198" cm="1">
        <f t="array" ref="H192">IFERROR(MATCH(TRUE,INDEX($B$14:$B$117&gt;=G192,0),0),"")</f>
        <v>1</v>
      </c>
      <c r="I192" s="194">
        <f t="shared" ca="1" si="158"/>
        <v>3.2000000000000006E-3</v>
      </c>
      <c r="L192" s="194">
        <f t="shared" si="214"/>
        <v>0</v>
      </c>
      <c r="M192" s="19">
        <f ca="1"/>
        <v>0</v>
      </c>
      <c r="N192" s="208">
        <f t="shared" ca="1" si="215"/>
        <v>0</v>
      </c>
      <c r="O192" s="207"/>
      <c r="P192" s="194"/>
      <c r="Q192" s="198" cm="1">
        <f t="array" ref="Q192">IFERROR(MATCH(TRUE,INDEX($B$14:$B$117&gt;=P192,0),0),"")</f>
        <v>1</v>
      </c>
      <c r="R192" s="194">
        <f t="shared" ca="1" si="159"/>
        <v>3.2000000000000006E-3</v>
      </c>
      <c r="U192" s="194">
        <f t="shared" si="216"/>
        <v>0</v>
      </c>
      <c r="V192" s="19">
        <f ca="1"/>
        <v>0</v>
      </c>
      <c r="W192" s="208">
        <f t="shared" ca="1" si="217"/>
        <v>0</v>
      </c>
      <c r="X192" s="207"/>
      <c r="Y192" s="194"/>
      <c r="Z192" s="198" cm="1">
        <f t="array" ref="Z192">IFERROR(MATCH(TRUE,INDEX($B$14:$B$117&gt;=Y192,0),0),"")</f>
        <v>1</v>
      </c>
      <c r="AA192" s="194">
        <f t="shared" ca="1" si="160"/>
        <v>3.2000000000000006E-3</v>
      </c>
      <c r="AD192" s="194">
        <f t="shared" si="161"/>
        <v>0</v>
      </c>
      <c r="AE192" s="19">
        <f ca="1"/>
        <v>0</v>
      </c>
      <c r="AF192" s="208">
        <f t="shared" ca="1" si="162"/>
        <v>0</v>
      </c>
      <c r="AG192" s="207"/>
      <c r="AH192" s="194"/>
      <c r="AI192" s="198" cm="1">
        <f t="array" ref="AI192">IFERROR(MATCH(TRUE,INDEX($B$14:$B$117&gt;=AH192,0),0),"")</f>
        <v>1</v>
      </c>
      <c r="AJ192" s="194">
        <f t="shared" ca="1" si="163"/>
        <v>3.2000000000000006E-3</v>
      </c>
      <c r="AM192" s="194">
        <f t="shared" si="164"/>
        <v>0</v>
      </c>
      <c r="AN192" s="19">
        <f ca="1"/>
        <v>0</v>
      </c>
      <c r="AO192" s="208">
        <f t="shared" ca="1" si="165"/>
        <v>0</v>
      </c>
      <c r="AP192" s="207"/>
      <c r="AQ192" s="194"/>
      <c r="AR192" s="198" cm="1">
        <f t="array" ref="AR192">IFERROR(MATCH(TRUE,INDEX($B$14:$B$117&gt;=AQ192,0),0),"")</f>
        <v>1</v>
      </c>
      <c r="AS192" s="194">
        <f t="shared" ca="1" si="166"/>
        <v>3.2000000000000006E-3</v>
      </c>
      <c r="AV192" s="194">
        <f t="shared" si="167"/>
        <v>0</v>
      </c>
      <c r="AW192" s="19">
        <f ca="1"/>
        <v>0</v>
      </c>
      <c r="AX192" s="208">
        <f t="shared" ca="1" si="168"/>
        <v>0</v>
      </c>
      <c r="AY192" s="207"/>
      <c r="AZ192" s="194"/>
      <c r="BA192" s="198" cm="1">
        <f t="array" ref="BA192">IFERROR(MATCH(TRUE,INDEX($B$14:$B$117&gt;=AZ192,0),0),"")</f>
        <v>1</v>
      </c>
      <c r="BB192" s="194">
        <f t="shared" ca="1" si="169"/>
        <v>3.2000000000000006E-3</v>
      </c>
      <c r="BE192" s="194">
        <f t="shared" si="170"/>
        <v>0</v>
      </c>
      <c r="BF192" s="19">
        <f ca="1"/>
        <v>0</v>
      </c>
      <c r="BG192" s="208">
        <f t="shared" ca="1" si="171"/>
        <v>0</v>
      </c>
      <c r="BH192" s="207"/>
      <c r="BI192" s="194"/>
      <c r="BJ192" s="198" cm="1">
        <f t="array" ref="BJ192">IFERROR(MATCH(TRUE,INDEX($B$14:$B$117&gt;=BI192,0),0),"")</f>
        <v>1</v>
      </c>
      <c r="BK192" s="194">
        <f t="shared" ca="1" si="172"/>
        <v>3.2000000000000006E-3</v>
      </c>
      <c r="BN192" s="194">
        <f t="shared" si="173"/>
        <v>0</v>
      </c>
      <c r="BO192" s="19">
        <f ca="1"/>
        <v>0</v>
      </c>
      <c r="BP192" s="208">
        <f t="shared" ca="1" si="174"/>
        <v>0</v>
      </c>
      <c r="BQ192" s="207"/>
      <c r="BR192" s="194"/>
      <c r="BS192" s="198" cm="1">
        <f t="array" ref="BS192">IFERROR(MATCH(TRUE,INDEX($B$14:$B$117&gt;=BR192,0),0),"")</f>
        <v>1</v>
      </c>
      <c r="BT192" s="194">
        <f t="shared" ca="1" si="175"/>
        <v>3.2000000000000006E-3</v>
      </c>
      <c r="BW192" s="194">
        <f t="shared" si="176"/>
        <v>0</v>
      </c>
      <c r="BX192" s="19">
        <f ca="1"/>
        <v>0</v>
      </c>
      <c r="BY192" s="208">
        <f t="shared" ca="1" si="177"/>
        <v>0</v>
      </c>
      <c r="BZ192" s="207"/>
      <c r="CA192" s="194"/>
      <c r="CB192" s="198" cm="1">
        <f t="array" ref="CB192">IFERROR(MATCH(TRUE,INDEX($B$14:$B$117&gt;=CA192,0),0),"")</f>
        <v>1</v>
      </c>
      <c r="CC192" s="194">
        <f t="shared" ca="1" si="178"/>
        <v>3.2000000000000006E-3</v>
      </c>
      <c r="CF192" s="194">
        <f t="shared" si="179"/>
        <v>0</v>
      </c>
      <c r="CG192" s="19">
        <f ca="1"/>
        <v>0</v>
      </c>
      <c r="CH192" s="208">
        <f t="shared" ca="1" si="180"/>
        <v>0</v>
      </c>
      <c r="CI192" s="207"/>
      <c r="CJ192" s="194"/>
      <c r="CK192" s="198" cm="1">
        <f t="array" ref="CK192">IFERROR(MATCH(TRUE,INDEX($B$14:$B$117&gt;=CJ192,0),0),"")</f>
        <v>1</v>
      </c>
      <c r="CL192" s="194">
        <f t="shared" ca="1" si="181"/>
        <v>3.2000000000000006E-3</v>
      </c>
      <c r="CO192" s="194">
        <f t="shared" si="182"/>
        <v>0</v>
      </c>
      <c r="CP192" s="19">
        <f ca="1"/>
        <v>0</v>
      </c>
      <c r="CQ192" s="208">
        <f t="shared" ca="1" si="183"/>
        <v>0</v>
      </c>
      <c r="CR192" s="207"/>
      <c r="CS192" s="194"/>
      <c r="CT192" s="198" cm="1">
        <f t="array" ref="CT192">IFERROR(MATCH(TRUE,INDEX($B$14:$B$117&gt;=CS192,0),0),"")</f>
        <v>1</v>
      </c>
      <c r="CU192" s="194">
        <f t="shared" ca="1" si="184"/>
        <v>3.2000000000000006E-3</v>
      </c>
      <c r="CX192" s="194">
        <f t="shared" si="185"/>
        <v>0</v>
      </c>
      <c r="CY192" s="19" t="e">
        <f ca="1"/>
        <v>#N/A</v>
      </c>
      <c r="CZ192" s="208" t="e">
        <f t="shared" ca="1" si="186"/>
        <v>#N/A</v>
      </c>
      <c r="DA192" s="207"/>
      <c r="DB192" s="194"/>
      <c r="DC192" s="198" cm="1">
        <f t="array" ref="DC192">IFERROR(MATCH(TRUE,INDEX($B$14:$B$117&gt;=DB192,0),0),"")</f>
        <v>1</v>
      </c>
      <c r="DD192" s="194">
        <f t="shared" ca="1" si="187"/>
        <v>3.2000000000000006E-3</v>
      </c>
      <c r="DG192" s="194">
        <f t="shared" si="188"/>
        <v>0</v>
      </c>
      <c r="DH192" s="19" t="e">
        <f ca="1"/>
        <v>#N/A</v>
      </c>
      <c r="DI192" s="208" t="e">
        <f t="shared" ca="1" si="189"/>
        <v>#N/A</v>
      </c>
      <c r="DJ192" s="207"/>
      <c r="DK192" s="194"/>
      <c r="DL192" s="198" cm="1">
        <f t="array" ref="DL192">IFERROR(MATCH(TRUE,INDEX($B$14:$B$117&gt;=DK192,0),0),"")</f>
        <v>1</v>
      </c>
      <c r="DM192" s="194">
        <f t="shared" ca="1" si="190"/>
        <v>3.2000000000000006E-3</v>
      </c>
      <c r="DP192" s="194">
        <f t="shared" si="191"/>
        <v>0</v>
      </c>
      <c r="DQ192" s="19" t="e">
        <f ca="1"/>
        <v>#N/A</v>
      </c>
      <c r="DR192" s="208" t="e">
        <f t="shared" ca="1" si="192"/>
        <v>#N/A</v>
      </c>
      <c r="DS192" s="207"/>
      <c r="DT192" s="194"/>
      <c r="DU192" s="198" cm="1">
        <f t="array" ref="DU192">IFERROR(MATCH(TRUE,INDEX($B$14:$B$117&gt;=DT192,0),0),"")</f>
        <v>1</v>
      </c>
      <c r="DV192" s="194">
        <f t="shared" ca="1" si="193"/>
        <v>3.2000000000000006E-3</v>
      </c>
      <c r="DY192" s="194">
        <f t="shared" si="194"/>
        <v>0</v>
      </c>
      <c r="DZ192" s="19" t="e">
        <f ca="1"/>
        <v>#N/A</v>
      </c>
      <c r="EA192" s="208" t="e">
        <f t="shared" ca="1" si="195"/>
        <v>#N/A</v>
      </c>
      <c r="EB192" s="207"/>
      <c r="EC192" s="194"/>
      <c r="ED192" s="198" cm="1">
        <f t="array" ref="ED192">IFERROR(MATCH(TRUE,INDEX($B$14:$B$117&gt;=EC192,0),0),"")</f>
        <v>1</v>
      </c>
      <c r="EE192" s="194">
        <f t="shared" ca="1" si="196"/>
        <v>3.2000000000000006E-3</v>
      </c>
      <c r="EH192" s="194">
        <f t="shared" si="197"/>
        <v>0</v>
      </c>
      <c r="EI192" s="19" t="e">
        <f ca="1"/>
        <v>#N/A</v>
      </c>
      <c r="EJ192" s="208" t="e">
        <f t="shared" ca="1" si="198"/>
        <v>#N/A</v>
      </c>
      <c r="EK192" s="207"/>
      <c r="EL192" s="194"/>
      <c r="EM192" s="198" cm="1">
        <f t="array" ref="EM192">IFERROR(MATCH(TRUE,INDEX($B$14:$B$117&gt;=EL192,0),0),"")</f>
        <v>1</v>
      </c>
      <c r="EN192" s="194">
        <f t="shared" ca="1" si="199"/>
        <v>3.2000000000000006E-3</v>
      </c>
      <c r="EQ192" s="194">
        <f t="shared" si="200"/>
        <v>0</v>
      </c>
      <c r="ER192" s="19" t="e">
        <f ca="1"/>
        <v>#N/A</v>
      </c>
      <c r="ES192" s="208" t="e">
        <f t="shared" ca="1" si="201"/>
        <v>#N/A</v>
      </c>
      <c r="ET192" s="207"/>
      <c r="EU192" s="194"/>
      <c r="EV192" s="198" cm="1">
        <f t="array" ref="EV192">IFERROR(MATCH(TRUE,INDEX($B$14:$B$117&gt;=EU192,0),0),"")</f>
        <v>1</v>
      </c>
      <c r="EW192" s="194">
        <f t="shared" ca="1" si="202"/>
        <v>3.2000000000000006E-3</v>
      </c>
      <c r="EZ192" s="194">
        <f t="shared" si="203"/>
        <v>0</v>
      </c>
      <c r="FA192" s="19" t="e">
        <f ca="1"/>
        <v>#N/A</v>
      </c>
      <c r="FB192" s="208" t="e">
        <f t="shared" ca="1" si="204"/>
        <v>#N/A</v>
      </c>
      <c r="FC192" s="207"/>
      <c r="FD192" s="194"/>
      <c r="FE192" s="198" cm="1">
        <f t="array" ref="FE192">IFERROR(MATCH(TRUE,INDEX($B$14:$B$117&gt;=FD192,0),0),"")</f>
        <v>1</v>
      </c>
      <c r="FF192" s="194">
        <f t="shared" ca="1" si="205"/>
        <v>3.2000000000000006E-3</v>
      </c>
      <c r="FI192" s="194">
        <f t="shared" si="206"/>
        <v>0</v>
      </c>
      <c r="FJ192" s="19" t="e">
        <f ca="1"/>
        <v>#N/A</v>
      </c>
      <c r="FK192" s="208" t="e">
        <f t="shared" ca="1" si="207"/>
        <v>#N/A</v>
      </c>
      <c r="FL192" s="207"/>
      <c r="FM192" s="194"/>
      <c r="FN192" s="198" cm="1">
        <f t="array" ref="FN192">IFERROR(MATCH(TRUE,INDEX($B$14:$B$117&gt;=FM192,0),0),"")</f>
        <v>1</v>
      </c>
      <c r="FO192" s="194">
        <f t="shared" ca="1" si="208"/>
        <v>3.2000000000000006E-3</v>
      </c>
      <c r="FR192" s="194">
        <f t="shared" si="209"/>
        <v>0</v>
      </c>
      <c r="FS192" s="19" t="e">
        <f ca="1"/>
        <v>#N/A</v>
      </c>
      <c r="FT192" s="208" t="e">
        <f t="shared" ca="1" si="210"/>
        <v>#N/A</v>
      </c>
      <c r="FU192" s="207"/>
      <c r="FV192" s="194"/>
      <c r="FW192" s="198" cm="1">
        <f t="array" ref="FW192">IFERROR(MATCH(TRUE,INDEX($B$14:$B$117&gt;=FV192,0),0),"")</f>
        <v>1</v>
      </c>
      <c r="FX192" s="194">
        <f t="shared" ca="1" si="211"/>
        <v>3.2000000000000006E-3</v>
      </c>
      <c r="GA192" s="194">
        <f t="shared" si="212"/>
        <v>0</v>
      </c>
      <c r="GB192" s="19" t="e">
        <f ca="1"/>
        <v>#N/A</v>
      </c>
      <c r="GC192" s="208" t="e">
        <f t="shared" ca="1" si="213"/>
        <v>#N/A</v>
      </c>
    </row>
    <row r="193" spans="6:185" x14ac:dyDescent="0.2">
      <c r="F193" s="207"/>
      <c r="G193" s="194"/>
      <c r="H193" s="198" cm="1">
        <f t="array" ref="H193">IFERROR(MATCH(TRUE,INDEX($B$14:$B$117&gt;=G193,0),0),"")</f>
        <v>1</v>
      </c>
      <c r="I193" s="194">
        <f t="shared" ca="1" si="158"/>
        <v>3.2000000000000006E-3</v>
      </c>
      <c r="L193" s="194">
        <f t="shared" si="214"/>
        <v>0</v>
      </c>
      <c r="M193" s="19">
        <f ca="1"/>
        <v>0</v>
      </c>
      <c r="N193" s="208">
        <f t="shared" ca="1" si="215"/>
        <v>0</v>
      </c>
      <c r="O193" s="207"/>
      <c r="P193" s="194"/>
      <c r="Q193" s="198" cm="1">
        <f t="array" ref="Q193">IFERROR(MATCH(TRUE,INDEX($B$14:$B$117&gt;=P193,0),0),"")</f>
        <v>1</v>
      </c>
      <c r="R193" s="194">
        <f t="shared" ca="1" si="159"/>
        <v>3.2000000000000006E-3</v>
      </c>
      <c r="U193" s="194">
        <f t="shared" si="216"/>
        <v>0</v>
      </c>
      <c r="V193" s="19">
        <f ca="1"/>
        <v>0</v>
      </c>
      <c r="W193" s="208">
        <f t="shared" ca="1" si="217"/>
        <v>0</v>
      </c>
      <c r="X193" s="207"/>
      <c r="Y193" s="194"/>
      <c r="Z193" s="198" cm="1">
        <f t="array" ref="Z193">IFERROR(MATCH(TRUE,INDEX($B$14:$B$117&gt;=Y193,0),0),"")</f>
        <v>1</v>
      </c>
      <c r="AA193" s="194">
        <f t="shared" ca="1" si="160"/>
        <v>3.2000000000000006E-3</v>
      </c>
      <c r="AD193" s="194">
        <f t="shared" si="161"/>
        <v>0</v>
      </c>
      <c r="AE193" s="19">
        <f ca="1"/>
        <v>0</v>
      </c>
      <c r="AF193" s="208">
        <f t="shared" ca="1" si="162"/>
        <v>0</v>
      </c>
      <c r="AG193" s="207"/>
      <c r="AH193" s="194"/>
      <c r="AI193" s="198" cm="1">
        <f t="array" ref="AI193">IFERROR(MATCH(TRUE,INDEX($B$14:$B$117&gt;=AH193,0),0),"")</f>
        <v>1</v>
      </c>
      <c r="AJ193" s="194">
        <f t="shared" ca="1" si="163"/>
        <v>3.2000000000000006E-3</v>
      </c>
      <c r="AM193" s="194">
        <f t="shared" si="164"/>
        <v>0</v>
      </c>
      <c r="AN193" s="19">
        <f ca="1"/>
        <v>0</v>
      </c>
      <c r="AO193" s="208">
        <f t="shared" ca="1" si="165"/>
        <v>0</v>
      </c>
      <c r="AP193" s="207"/>
      <c r="AQ193" s="194"/>
      <c r="AR193" s="198" cm="1">
        <f t="array" ref="AR193">IFERROR(MATCH(TRUE,INDEX($B$14:$B$117&gt;=AQ193,0),0),"")</f>
        <v>1</v>
      </c>
      <c r="AS193" s="194">
        <f t="shared" ca="1" si="166"/>
        <v>3.2000000000000006E-3</v>
      </c>
      <c r="AV193" s="194">
        <f t="shared" si="167"/>
        <v>0</v>
      </c>
      <c r="AW193" s="19">
        <f ca="1"/>
        <v>0</v>
      </c>
      <c r="AX193" s="208">
        <f t="shared" ca="1" si="168"/>
        <v>0</v>
      </c>
      <c r="AY193" s="207"/>
      <c r="AZ193" s="194"/>
      <c r="BA193" s="198" cm="1">
        <f t="array" ref="BA193">IFERROR(MATCH(TRUE,INDEX($B$14:$B$117&gt;=AZ193,0),0),"")</f>
        <v>1</v>
      </c>
      <c r="BB193" s="194">
        <f t="shared" ca="1" si="169"/>
        <v>3.2000000000000006E-3</v>
      </c>
      <c r="BE193" s="194">
        <f t="shared" si="170"/>
        <v>0</v>
      </c>
      <c r="BF193" s="19">
        <f ca="1"/>
        <v>0</v>
      </c>
      <c r="BG193" s="208">
        <f t="shared" ca="1" si="171"/>
        <v>0</v>
      </c>
      <c r="BH193" s="207"/>
      <c r="BI193" s="194"/>
      <c r="BJ193" s="198" cm="1">
        <f t="array" ref="BJ193">IFERROR(MATCH(TRUE,INDEX($B$14:$B$117&gt;=BI193,0),0),"")</f>
        <v>1</v>
      </c>
      <c r="BK193" s="194">
        <f t="shared" ca="1" si="172"/>
        <v>3.2000000000000006E-3</v>
      </c>
      <c r="BN193" s="194">
        <f t="shared" si="173"/>
        <v>0</v>
      </c>
      <c r="BO193" s="19">
        <f ca="1"/>
        <v>0</v>
      </c>
      <c r="BP193" s="208">
        <f t="shared" ca="1" si="174"/>
        <v>0</v>
      </c>
      <c r="BQ193" s="207"/>
      <c r="BR193" s="194"/>
      <c r="BS193" s="198" cm="1">
        <f t="array" ref="BS193">IFERROR(MATCH(TRUE,INDEX($B$14:$B$117&gt;=BR193,0),0),"")</f>
        <v>1</v>
      </c>
      <c r="BT193" s="194">
        <f t="shared" ca="1" si="175"/>
        <v>3.2000000000000006E-3</v>
      </c>
      <c r="BW193" s="194">
        <f t="shared" si="176"/>
        <v>0</v>
      </c>
      <c r="BX193" s="19">
        <f ca="1"/>
        <v>0</v>
      </c>
      <c r="BY193" s="208">
        <f t="shared" ca="1" si="177"/>
        <v>0</v>
      </c>
      <c r="BZ193" s="207"/>
      <c r="CA193" s="194"/>
      <c r="CB193" s="198" cm="1">
        <f t="array" ref="CB193">IFERROR(MATCH(TRUE,INDEX($B$14:$B$117&gt;=CA193,0),0),"")</f>
        <v>1</v>
      </c>
      <c r="CC193" s="194">
        <f t="shared" ca="1" si="178"/>
        <v>3.2000000000000006E-3</v>
      </c>
      <c r="CF193" s="194">
        <f t="shared" si="179"/>
        <v>0</v>
      </c>
      <c r="CG193" s="19">
        <f ca="1"/>
        <v>0</v>
      </c>
      <c r="CH193" s="208">
        <f t="shared" ca="1" si="180"/>
        <v>0</v>
      </c>
      <c r="CI193" s="207"/>
      <c r="CJ193" s="194"/>
      <c r="CK193" s="198" cm="1">
        <f t="array" ref="CK193">IFERROR(MATCH(TRUE,INDEX($B$14:$B$117&gt;=CJ193,0),0),"")</f>
        <v>1</v>
      </c>
      <c r="CL193" s="194">
        <f t="shared" ca="1" si="181"/>
        <v>3.2000000000000006E-3</v>
      </c>
      <c r="CO193" s="194">
        <f t="shared" si="182"/>
        <v>0</v>
      </c>
      <c r="CP193" s="19">
        <f ca="1"/>
        <v>0</v>
      </c>
      <c r="CQ193" s="208">
        <f t="shared" ca="1" si="183"/>
        <v>0</v>
      </c>
      <c r="CR193" s="207"/>
      <c r="CS193" s="194"/>
      <c r="CT193" s="198" cm="1">
        <f t="array" ref="CT193">IFERROR(MATCH(TRUE,INDEX($B$14:$B$117&gt;=CS193,0),0),"")</f>
        <v>1</v>
      </c>
      <c r="CU193" s="194">
        <f t="shared" ca="1" si="184"/>
        <v>3.2000000000000006E-3</v>
      </c>
      <c r="CX193" s="194">
        <f t="shared" si="185"/>
        <v>0</v>
      </c>
      <c r="CY193" s="19" t="e">
        <f ca="1"/>
        <v>#N/A</v>
      </c>
      <c r="CZ193" s="208" t="e">
        <f t="shared" ca="1" si="186"/>
        <v>#N/A</v>
      </c>
      <c r="DA193" s="207"/>
      <c r="DB193" s="194"/>
      <c r="DC193" s="198" cm="1">
        <f t="array" ref="DC193">IFERROR(MATCH(TRUE,INDEX($B$14:$B$117&gt;=DB193,0),0),"")</f>
        <v>1</v>
      </c>
      <c r="DD193" s="194">
        <f t="shared" ca="1" si="187"/>
        <v>3.2000000000000006E-3</v>
      </c>
      <c r="DG193" s="194">
        <f t="shared" si="188"/>
        <v>0</v>
      </c>
      <c r="DH193" s="19" t="e">
        <f ca="1"/>
        <v>#N/A</v>
      </c>
      <c r="DI193" s="208" t="e">
        <f t="shared" ca="1" si="189"/>
        <v>#N/A</v>
      </c>
      <c r="DJ193" s="207"/>
      <c r="DK193" s="194"/>
      <c r="DL193" s="198" cm="1">
        <f t="array" ref="DL193">IFERROR(MATCH(TRUE,INDEX($B$14:$B$117&gt;=DK193,0),0),"")</f>
        <v>1</v>
      </c>
      <c r="DM193" s="194">
        <f t="shared" ca="1" si="190"/>
        <v>3.2000000000000006E-3</v>
      </c>
      <c r="DP193" s="194">
        <f t="shared" si="191"/>
        <v>0</v>
      </c>
      <c r="DQ193" s="19" t="e">
        <f ca="1"/>
        <v>#N/A</v>
      </c>
      <c r="DR193" s="208" t="e">
        <f t="shared" ca="1" si="192"/>
        <v>#N/A</v>
      </c>
      <c r="DS193" s="207"/>
      <c r="DT193" s="194"/>
      <c r="DU193" s="198" cm="1">
        <f t="array" ref="DU193">IFERROR(MATCH(TRUE,INDEX($B$14:$B$117&gt;=DT193,0),0),"")</f>
        <v>1</v>
      </c>
      <c r="DV193" s="194">
        <f t="shared" ca="1" si="193"/>
        <v>3.2000000000000006E-3</v>
      </c>
      <c r="DY193" s="194">
        <f t="shared" si="194"/>
        <v>0</v>
      </c>
      <c r="DZ193" s="19" t="e">
        <f ca="1"/>
        <v>#N/A</v>
      </c>
      <c r="EA193" s="208" t="e">
        <f t="shared" ca="1" si="195"/>
        <v>#N/A</v>
      </c>
      <c r="EB193" s="207"/>
      <c r="EC193" s="194"/>
      <c r="ED193" s="198" cm="1">
        <f t="array" ref="ED193">IFERROR(MATCH(TRUE,INDEX($B$14:$B$117&gt;=EC193,0),0),"")</f>
        <v>1</v>
      </c>
      <c r="EE193" s="194">
        <f t="shared" ca="1" si="196"/>
        <v>3.2000000000000006E-3</v>
      </c>
      <c r="EH193" s="194">
        <f t="shared" si="197"/>
        <v>0</v>
      </c>
      <c r="EI193" s="19" t="e">
        <f ca="1"/>
        <v>#N/A</v>
      </c>
      <c r="EJ193" s="208" t="e">
        <f t="shared" ca="1" si="198"/>
        <v>#N/A</v>
      </c>
      <c r="EK193" s="207"/>
      <c r="EL193" s="194"/>
      <c r="EM193" s="198" cm="1">
        <f t="array" ref="EM193">IFERROR(MATCH(TRUE,INDEX($B$14:$B$117&gt;=EL193,0),0),"")</f>
        <v>1</v>
      </c>
      <c r="EN193" s="194">
        <f t="shared" ca="1" si="199"/>
        <v>3.2000000000000006E-3</v>
      </c>
      <c r="EQ193" s="194">
        <f t="shared" si="200"/>
        <v>0</v>
      </c>
      <c r="ER193" s="19" t="e">
        <f ca="1"/>
        <v>#N/A</v>
      </c>
      <c r="ES193" s="208" t="e">
        <f t="shared" ca="1" si="201"/>
        <v>#N/A</v>
      </c>
      <c r="ET193" s="207"/>
      <c r="EU193" s="194"/>
      <c r="EV193" s="198" cm="1">
        <f t="array" ref="EV193">IFERROR(MATCH(TRUE,INDEX($B$14:$B$117&gt;=EU193,0),0),"")</f>
        <v>1</v>
      </c>
      <c r="EW193" s="194">
        <f t="shared" ca="1" si="202"/>
        <v>3.2000000000000006E-3</v>
      </c>
      <c r="EZ193" s="194">
        <f t="shared" si="203"/>
        <v>0</v>
      </c>
      <c r="FA193" s="19" t="e">
        <f ca="1"/>
        <v>#N/A</v>
      </c>
      <c r="FB193" s="208" t="e">
        <f t="shared" ca="1" si="204"/>
        <v>#N/A</v>
      </c>
      <c r="FC193" s="207"/>
      <c r="FD193" s="194"/>
      <c r="FE193" s="198" cm="1">
        <f t="array" ref="FE193">IFERROR(MATCH(TRUE,INDEX($B$14:$B$117&gt;=FD193,0),0),"")</f>
        <v>1</v>
      </c>
      <c r="FF193" s="194">
        <f t="shared" ca="1" si="205"/>
        <v>3.2000000000000006E-3</v>
      </c>
      <c r="FI193" s="194">
        <f t="shared" si="206"/>
        <v>0</v>
      </c>
      <c r="FJ193" s="19" t="e">
        <f ca="1"/>
        <v>#N/A</v>
      </c>
      <c r="FK193" s="208" t="e">
        <f t="shared" ca="1" si="207"/>
        <v>#N/A</v>
      </c>
      <c r="FL193" s="207"/>
      <c r="FM193" s="194"/>
      <c r="FN193" s="198" cm="1">
        <f t="array" ref="FN193">IFERROR(MATCH(TRUE,INDEX($B$14:$B$117&gt;=FM193,0),0),"")</f>
        <v>1</v>
      </c>
      <c r="FO193" s="194">
        <f t="shared" ca="1" si="208"/>
        <v>3.2000000000000006E-3</v>
      </c>
      <c r="FR193" s="194">
        <f t="shared" si="209"/>
        <v>0</v>
      </c>
      <c r="FS193" s="19" t="e">
        <f ca="1"/>
        <v>#N/A</v>
      </c>
      <c r="FT193" s="208" t="e">
        <f t="shared" ca="1" si="210"/>
        <v>#N/A</v>
      </c>
      <c r="FU193" s="207"/>
      <c r="FV193" s="194"/>
      <c r="FW193" s="198" cm="1">
        <f t="array" ref="FW193">IFERROR(MATCH(TRUE,INDEX($B$14:$B$117&gt;=FV193,0),0),"")</f>
        <v>1</v>
      </c>
      <c r="FX193" s="194">
        <f t="shared" ca="1" si="211"/>
        <v>3.2000000000000006E-3</v>
      </c>
      <c r="GA193" s="194">
        <f t="shared" si="212"/>
        <v>0</v>
      </c>
      <c r="GB193" s="19" t="e">
        <f ca="1"/>
        <v>#N/A</v>
      </c>
      <c r="GC193" s="208" t="e">
        <f t="shared" ca="1" si="213"/>
        <v>#N/A</v>
      </c>
    </row>
    <row r="194" spans="6:185" x14ac:dyDescent="0.2">
      <c r="F194" s="207"/>
      <c r="G194" s="194"/>
      <c r="H194" s="198" cm="1">
        <f t="array" ref="H194">IFERROR(MATCH(TRUE,INDEX($B$14:$B$117&gt;=G194,0),0),"")</f>
        <v>1</v>
      </c>
      <c r="I194" s="194">
        <f t="shared" ca="1" si="158"/>
        <v>3.2000000000000006E-3</v>
      </c>
      <c r="L194" s="194">
        <f t="shared" si="214"/>
        <v>0</v>
      </c>
      <c r="M194" s="19">
        <f ca="1"/>
        <v>0</v>
      </c>
      <c r="N194" s="208">
        <f t="shared" ca="1" si="215"/>
        <v>0</v>
      </c>
      <c r="O194" s="207"/>
      <c r="P194" s="194"/>
      <c r="Q194" s="198" cm="1">
        <f t="array" ref="Q194">IFERROR(MATCH(TRUE,INDEX($B$14:$B$117&gt;=P194,0),0),"")</f>
        <v>1</v>
      </c>
      <c r="R194" s="194">
        <f t="shared" ca="1" si="159"/>
        <v>3.2000000000000006E-3</v>
      </c>
      <c r="U194" s="194">
        <f t="shared" si="216"/>
        <v>0</v>
      </c>
      <c r="V194" s="19">
        <f ca="1"/>
        <v>0</v>
      </c>
      <c r="W194" s="208">
        <f t="shared" ca="1" si="217"/>
        <v>0</v>
      </c>
      <c r="X194" s="207"/>
      <c r="Y194" s="194"/>
      <c r="Z194" s="198" cm="1">
        <f t="array" ref="Z194">IFERROR(MATCH(TRUE,INDEX($B$14:$B$117&gt;=Y194,0),0),"")</f>
        <v>1</v>
      </c>
      <c r="AA194" s="194">
        <f t="shared" ca="1" si="160"/>
        <v>3.2000000000000006E-3</v>
      </c>
      <c r="AD194" s="194">
        <f t="shared" si="161"/>
        <v>0</v>
      </c>
      <c r="AE194" s="19">
        <f ca="1"/>
        <v>0</v>
      </c>
      <c r="AF194" s="208">
        <f t="shared" ca="1" si="162"/>
        <v>0</v>
      </c>
      <c r="AG194" s="207"/>
      <c r="AH194" s="194"/>
      <c r="AI194" s="198" cm="1">
        <f t="array" ref="AI194">IFERROR(MATCH(TRUE,INDEX($B$14:$B$117&gt;=AH194,0),0),"")</f>
        <v>1</v>
      </c>
      <c r="AJ194" s="194">
        <f t="shared" ca="1" si="163"/>
        <v>3.2000000000000006E-3</v>
      </c>
      <c r="AM194" s="194">
        <f t="shared" si="164"/>
        <v>0</v>
      </c>
      <c r="AN194" s="19">
        <f ca="1"/>
        <v>0</v>
      </c>
      <c r="AO194" s="208">
        <f t="shared" ca="1" si="165"/>
        <v>0</v>
      </c>
      <c r="AP194" s="207"/>
      <c r="AQ194" s="194"/>
      <c r="AR194" s="198" cm="1">
        <f t="array" ref="AR194">IFERROR(MATCH(TRUE,INDEX($B$14:$B$117&gt;=AQ194,0),0),"")</f>
        <v>1</v>
      </c>
      <c r="AS194" s="194">
        <f t="shared" ca="1" si="166"/>
        <v>3.2000000000000006E-3</v>
      </c>
      <c r="AV194" s="194">
        <f t="shared" si="167"/>
        <v>0</v>
      </c>
      <c r="AW194" s="19">
        <f ca="1"/>
        <v>0</v>
      </c>
      <c r="AX194" s="208">
        <f t="shared" ca="1" si="168"/>
        <v>0</v>
      </c>
      <c r="AY194" s="207"/>
      <c r="AZ194" s="194"/>
      <c r="BA194" s="198" cm="1">
        <f t="array" ref="BA194">IFERROR(MATCH(TRUE,INDEX($B$14:$B$117&gt;=AZ194,0),0),"")</f>
        <v>1</v>
      </c>
      <c r="BB194" s="194">
        <f t="shared" ca="1" si="169"/>
        <v>3.2000000000000006E-3</v>
      </c>
      <c r="BE194" s="194">
        <f t="shared" si="170"/>
        <v>0</v>
      </c>
      <c r="BF194" s="19">
        <f ca="1"/>
        <v>0</v>
      </c>
      <c r="BG194" s="208">
        <f t="shared" ca="1" si="171"/>
        <v>0</v>
      </c>
      <c r="BH194" s="207"/>
      <c r="BI194" s="194"/>
      <c r="BJ194" s="198" cm="1">
        <f t="array" ref="BJ194">IFERROR(MATCH(TRUE,INDEX($B$14:$B$117&gt;=BI194,0),0),"")</f>
        <v>1</v>
      </c>
      <c r="BK194" s="194">
        <f t="shared" ca="1" si="172"/>
        <v>3.2000000000000006E-3</v>
      </c>
      <c r="BN194" s="194">
        <f t="shared" si="173"/>
        <v>0</v>
      </c>
      <c r="BO194" s="19">
        <f ca="1"/>
        <v>0</v>
      </c>
      <c r="BP194" s="208">
        <f t="shared" ca="1" si="174"/>
        <v>0</v>
      </c>
      <c r="BQ194" s="207"/>
      <c r="BR194" s="194"/>
      <c r="BS194" s="198" cm="1">
        <f t="array" ref="BS194">IFERROR(MATCH(TRUE,INDEX($B$14:$B$117&gt;=BR194,0),0),"")</f>
        <v>1</v>
      </c>
      <c r="BT194" s="194">
        <f t="shared" ca="1" si="175"/>
        <v>3.2000000000000006E-3</v>
      </c>
      <c r="BW194" s="194">
        <f t="shared" si="176"/>
        <v>0</v>
      </c>
      <c r="BX194" s="19">
        <f ca="1"/>
        <v>0</v>
      </c>
      <c r="BY194" s="208">
        <f t="shared" ca="1" si="177"/>
        <v>0</v>
      </c>
      <c r="BZ194" s="207"/>
      <c r="CA194" s="194"/>
      <c r="CB194" s="198" cm="1">
        <f t="array" ref="CB194">IFERROR(MATCH(TRUE,INDEX($B$14:$B$117&gt;=CA194,0),0),"")</f>
        <v>1</v>
      </c>
      <c r="CC194" s="194">
        <f t="shared" ca="1" si="178"/>
        <v>3.2000000000000006E-3</v>
      </c>
      <c r="CF194" s="194">
        <f t="shared" si="179"/>
        <v>0</v>
      </c>
      <c r="CG194" s="19">
        <f ca="1"/>
        <v>0</v>
      </c>
      <c r="CH194" s="208">
        <f t="shared" ca="1" si="180"/>
        <v>0</v>
      </c>
      <c r="CI194" s="207"/>
      <c r="CJ194" s="194"/>
      <c r="CK194" s="198" cm="1">
        <f t="array" ref="CK194">IFERROR(MATCH(TRUE,INDEX($B$14:$B$117&gt;=CJ194,0),0),"")</f>
        <v>1</v>
      </c>
      <c r="CL194" s="194">
        <f t="shared" ca="1" si="181"/>
        <v>3.2000000000000006E-3</v>
      </c>
      <c r="CO194" s="194">
        <f t="shared" si="182"/>
        <v>0</v>
      </c>
      <c r="CP194" s="19">
        <f ca="1"/>
        <v>0</v>
      </c>
      <c r="CQ194" s="208">
        <f t="shared" ca="1" si="183"/>
        <v>0</v>
      </c>
      <c r="CR194" s="207"/>
      <c r="CS194" s="194"/>
      <c r="CT194" s="198" cm="1">
        <f t="array" ref="CT194">IFERROR(MATCH(TRUE,INDEX($B$14:$B$117&gt;=CS194,0),0),"")</f>
        <v>1</v>
      </c>
      <c r="CU194" s="194">
        <f t="shared" ca="1" si="184"/>
        <v>3.2000000000000006E-3</v>
      </c>
      <c r="CX194" s="194">
        <f t="shared" si="185"/>
        <v>0</v>
      </c>
      <c r="CY194" s="19" t="e">
        <f ca="1"/>
        <v>#N/A</v>
      </c>
      <c r="CZ194" s="208" t="e">
        <f t="shared" ca="1" si="186"/>
        <v>#N/A</v>
      </c>
      <c r="DA194" s="207"/>
      <c r="DB194" s="194"/>
      <c r="DC194" s="198" cm="1">
        <f t="array" ref="DC194">IFERROR(MATCH(TRUE,INDEX($B$14:$B$117&gt;=DB194,0),0),"")</f>
        <v>1</v>
      </c>
      <c r="DD194" s="194">
        <f t="shared" ca="1" si="187"/>
        <v>3.2000000000000006E-3</v>
      </c>
      <c r="DG194" s="194">
        <f t="shared" si="188"/>
        <v>0</v>
      </c>
      <c r="DH194" s="19" t="e">
        <f ca="1"/>
        <v>#N/A</v>
      </c>
      <c r="DI194" s="208" t="e">
        <f t="shared" ca="1" si="189"/>
        <v>#N/A</v>
      </c>
      <c r="DJ194" s="207"/>
      <c r="DK194" s="194"/>
      <c r="DL194" s="198" cm="1">
        <f t="array" ref="DL194">IFERROR(MATCH(TRUE,INDEX($B$14:$B$117&gt;=DK194,0),0),"")</f>
        <v>1</v>
      </c>
      <c r="DM194" s="194">
        <f t="shared" ca="1" si="190"/>
        <v>3.2000000000000006E-3</v>
      </c>
      <c r="DP194" s="194">
        <f t="shared" si="191"/>
        <v>0</v>
      </c>
      <c r="DQ194" s="19" t="e">
        <f ca="1"/>
        <v>#N/A</v>
      </c>
      <c r="DR194" s="208" t="e">
        <f t="shared" ca="1" si="192"/>
        <v>#N/A</v>
      </c>
      <c r="DS194" s="207"/>
      <c r="DT194" s="194"/>
      <c r="DU194" s="198" cm="1">
        <f t="array" ref="DU194">IFERROR(MATCH(TRUE,INDEX($B$14:$B$117&gt;=DT194,0),0),"")</f>
        <v>1</v>
      </c>
      <c r="DV194" s="194">
        <f t="shared" ca="1" si="193"/>
        <v>3.2000000000000006E-3</v>
      </c>
      <c r="DY194" s="194">
        <f t="shared" si="194"/>
        <v>0</v>
      </c>
      <c r="DZ194" s="19" t="e">
        <f ca="1"/>
        <v>#N/A</v>
      </c>
      <c r="EA194" s="208" t="e">
        <f t="shared" ca="1" si="195"/>
        <v>#N/A</v>
      </c>
      <c r="EB194" s="207"/>
      <c r="EC194" s="194"/>
      <c r="ED194" s="198" cm="1">
        <f t="array" ref="ED194">IFERROR(MATCH(TRUE,INDEX($B$14:$B$117&gt;=EC194,0),0),"")</f>
        <v>1</v>
      </c>
      <c r="EE194" s="194">
        <f t="shared" ca="1" si="196"/>
        <v>3.2000000000000006E-3</v>
      </c>
      <c r="EH194" s="194">
        <f t="shared" si="197"/>
        <v>0</v>
      </c>
      <c r="EI194" s="19" t="e">
        <f ca="1"/>
        <v>#N/A</v>
      </c>
      <c r="EJ194" s="208" t="e">
        <f t="shared" ca="1" si="198"/>
        <v>#N/A</v>
      </c>
      <c r="EK194" s="207"/>
      <c r="EL194" s="194"/>
      <c r="EM194" s="198" cm="1">
        <f t="array" ref="EM194">IFERROR(MATCH(TRUE,INDEX($B$14:$B$117&gt;=EL194,0),0),"")</f>
        <v>1</v>
      </c>
      <c r="EN194" s="194">
        <f t="shared" ca="1" si="199"/>
        <v>3.2000000000000006E-3</v>
      </c>
      <c r="EQ194" s="194">
        <f t="shared" si="200"/>
        <v>0</v>
      </c>
      <c r="ER194" s="19" t="e">
        <f ca="1"/>
        <v>#N/A</v>
      </c>
      <c r="ES194" s="208" t="e">
        <f t="shared" ca="1" si="201"/>
        <v>#N/A</v>
      </c>
      <c r="ET194" s="207"/>
      <c r="EU194" s="194"/>
      <c r="EV194" s="198" cm="1">
        <f t="array" ref="EV194">IFERROR(MATCH(TRUE,INDEX($B$14:$B$117&gt;=EU194,0),0),"")</f>
        <v>1</v>
      </c>
      <c r="EW194" s="194">
        <f t="shared" ca="1" si="202"/>
        <v>3.2000000000000006E-3</v>
      </c>
      <c r="EZ194" s="194">
        <f t="shared" si="203"/>
        <v>0</v>
      </c>
      <c r="FA194" s="19" t="e">
        <f ca="1"/>
        <v>#N/A</v>
      </c>
      <c r="FB194" s="208" t="e">
        <f t="shared" ca="1" si="204"/>
        <v>#N/A</v>
      </c>
      <c r="FC194" s="207"/>
      <c r="FD194" s="194"/>
      <c r="FE194" s="198" cm="1">
        <f t="array" ref="FE194">IFERROR(MATCH(TRUE,INDEX($B$14:$B$117&gt;=FD194,0),0),"")</f>
        <v>1</v>
      </c>
      <c r="FF194" s="194">
        <f t="shared" ca="1" si="205"/>
        <v>3.2000000000000006E-3</v>
      </c>
      <c r="FI194" s="194">
        <f t="shared" si="206"/>
        <v>0</v>
      </c>
      <c r="FJ194" s="19" t="e">
        <f ca="1"/>
        <v>#N/A</v>
      </c>
      <c r="FK194" s="208" t="e">
        <f t="shared" ca="1" si="207"/>
        <v>#N/A</v>
      </c>
      <c r="FL194" s="207"/>
      <c r="FM194" s="194"/>
      <c r="FN194" s="198" cm="1">
        <f t="array" ref="FN194">IFERROR(MATCH(TRUE,INDEX($B$14:$B$117&gt;=FM194,0),0),"")</f>
        <v>1</v>
      </c>
      <c r="FO194" s="194">
        <f t="shared" ca="1" si="208"/>
        <v>3.2000000000000006E-3</v>
      </c>
      <c r="FR194" s="194">
        <f t="shared" si="209"/>
        <v>0</v>
      </c>
      <c r="FS194" s="19" t="e">
        <f ca="1"/>
        <v>#N/A</v>
      </c>
      <c r="FT194" s="208" t="e">
        <f t="shared" ca="1" si="210"/>
        <v>#N/A</v>
      </c>
      <c r="FU194" s="207"/>
      <c r="FV194" s="194"/>
      <c r="FW194" s="198" cm="1">
        <f t="array" ref="FW194">IFERROR(MATCH(TRUE,INDEX($B$14:$B$117&gt;=FV194,0),0),"")</f>
        <v>1</v>
      </c>
      <c r="FX194" s="194">
        <f t="shared" ca="1" si="211"/>
        <v>3.2000000000000006E-3</v>
      </c>
      <c r="GA194" s="194">
        <f t="shared" si="212"/>
        <v>0</v>
      </c>
      <c r="GB194" s="19" t="e">
        <f ca="1"/>
        <v>#N/A</v>
      </c>
      <c r="GC194" s="208" t="e">
        <f t="shared" ca="1" si="213"/>
        <v>#N/A</v>
      </c>
    </row>
    <row r="195" spans="6:185" x14ac:dyDescent="0.2">
      <c r="F195" s="207"/>
      <c r="G195" s="194"/>
      <c r="H195" s="198" cm="1">
        <f t="array" ref="H195">IFERROR(MATCH(TRUE,INDEX($B$14:$B$117&gt;=G195,0),0),"")</f>
        <v>1</v>
      </c>
      <c r="I195" s="194">
        <f t="shared" ca="1" si="158"/>
        <v>3.2000000000000006E-3</v>
      </c>
      <c r="L195" s="194">
        <f t="shared" si="214"/>
        <v>0</v>
      </c>
      <c r="M195" s="19">
        <f ca="1"/>
        <v>0</v>
      </c>
      <c r="N195" s="208">
        <f t="shared" ca="1" si="215"/>
        <v>0</v>
      </c>
      <c r="O195" s="207"/>
      <c r="P195" s="194"/>
      <c r="Q195" s="198" cm="1">
        <f t="array" ref="Q195">IFERROR(MATCH(TRUE,INDEX($B$14:$B$117&gt;=P195,0),0),"")</f>
        <v>1</v>
      </c>
      <c r="R195" s="194">
        <f t="shared" ca="1" si="159"/>
        <v>3.2000000000000006E-3</v>
      </c>
      <c r="U195" s="194">
        <f t="shared" si="216"/>
        <v>0</v>
      </c>
      <c r="V195" s="19">
        <f ca="1"/>
        <v>0</v>
      </c>
      <c r="W195" s="208">
        <f t="shared" ca="1" si="217"/>
        <v>0</v>
      </c>
      <c r="X195" s="207"/>
      <c r="Y195" s="194"/>
      <c r="Z195" s="198" cm="1">
        <f t="array" ref="Z195">IFERROR(MATCH(TRUE,INDEX($B$14:$B$117&gt;=Y195,0),0),"")</f>
        <v>1</v>
      </c>
      <c r="AA195" s="194">
        <f t="shared" ca="1" si="160"/>
        <v>3.2000000000000006E-3</v>
      </c>
      <c r="AD195" s="194">
        <f t="shared" si="161"/>
        <v>0</v>
      </c>
      <c r="AE195" s="19">
        <f ca="1"/>
        <v>0</v>
      </c>
      <c r="AF195" s="208">
        <f t="shared" ca="1" si="162"/>
        <v>0</v>
      </c>
      <c r="AG195" s="207"/>
      <c r="AH195" s="194"/>
      <c r="AI195" s="198" cm="1">
        <f t="array" ref="AI195">IFERROR(MATCH(TRUE,INDEX($B$14:$B$117&gt;=AH195,0),0),"")</f>
        <v>1</v>
      </c>
      <c r="AJ195" s="194">
        <f t="shared" ca="1" si="163"/>
        <v>3.2000000000000006E-3</v>
      </c>
      <c r="AM195" s="194">
        <f t="shared" si="164"/>
        <v>0</v>
      </c>
      <c r="AN195" s="19">
        <f ca="1"/>
        <v>0</v>
      </c>
      <c r="AO195" s="208">
        <f t="shared" ca="1" si="165"/>
        <v>0</v>
      </c>
      <c r="AP195" s="207"/>
      <c r="AQ195" s="194"/>
      <c r="AR195" s="198" cm="1">
        <f t="array" ref="AR195">IFERROR(MATCH(TRUE,INDEX($B$14:$B$117&gt;=AQ195,0),0),"")</f>
        <v>1</v>
      </c>
      <c r="AS195" s="194">
        <f t="shared" ca="1" si="166"/>
        <v>3.2000000000000006E-3</v>
      </c>
      <c r="AV195" s="194">
        <f t="shared" si="167"/>
        <v>0</v>
      </c>
      <c r="AW195" s="19">
        <f ca="1"/>
        <v>0</v>
      </c>
      <c r="AX195" s="208">
        <f t="shared" ca="1" si="168"/>
        <v>0</v>
      </c>
      <c r="AY195" s="207"/>
      <c r="AZ195" s="194"/>
      <c r="BA195" s="198" cm="1">
        <f t="array" ref="BA195">IFERROR(MATCH(TRUE,INDEX($B$14:$B$117&gt;=AZ195,0),0),"")</f>
        <v>1</v>
      </c>
      <c r="BB195" s="194">
        <f t="shared" ca="1" si="169"/>
        <v>3.2000000000000006E-3</v>
      </c>
      <c r="BE195" s="194">
        <f t="shared" si="170"/>
        <v>0</v>
      </c>
      <c r="BF195" s="19">
        <f ca="1"/>
        <v>0</v>
      </c>
      <c r="BG195" s="208">
        <f t="shared" ca="1" si="171"/>
        <v>0</v>
      </c>
      <c r="BH195" s="207"/>
      <c r="BI195" s="194"/>
      <c r="BJ195" s="198" cm="1">
        <f t="array" ref="BJ195">IFERROR(MATCH(TRUE,INDEX($B$14:$B$117&gt;=BI195,0),0),"")</f>
        <v>1</v>
      </c>
      <c r="BK195" s="194">
        <f t="shared" ca="1" si="172"/>
        <v>3.2000000000000006E-3</v>
      </c>
      <c r="BN195" s="194">
        <f t="shared" si="173"/>
        <v>0</v>
      </c>
      <c r="BO195" s="19">
        <f ca="1"/>
        <v>0</v>
      </c>
      <c r="BP195" s="208">
        <f t="shared" ca="1" si="174"/>
        <v>0</v>
      </c>
      <c r="BQ195" s="207"/>
      <c r="BR195" s="194"/>
      <c r="BS195" s="198" cm="1">
        <f t="array" ref="BS195">IFERROR(MATCH(TRUE,INDEX($B$14:$B$117&gt;=BR195,0),0),"")</f>
        <v>1</v>
      </c>
      <c r="BT195" s="194">
        <f t="shared" ca="1" si="175"/>
        <v>3.2000000000000006E-3</v>
      </c>
      <c r="BW195" s="194">
        <f t="shared" si="176"/>
        <v>0</v>
      </c>
      <c r="BX195" s="19">
        <f ca="1"/>
        <v>0</v>
      </c>
      <c r="BY195" s="208">
        <f t="shared" ca="1" si="177"/>
        <v>0</v>
      </c>
      <c r="BZ195" s="207"/>
      <c r="CA195" s="194"/>
      <c r="CB195" s="198" cm="1">
        <f t="array" ref="CB195">IFERROR(MATCH(TRUE,INDEX($B$14:$B$117&gt;=CA195,0),0),"")</f>
        <v>1</v>
      </c>
      <c r="CC195" s="194">
        <f t="shared" ca="1" si="178"/>
        <v>3.2000000000000006E-3</v>
      </c>
      <c r="CF195" s="194">
        <f t="shared" si="179"/>
        <v>0</v>
      </c>
      <c r="CG195" s="19">
        <f ca="1"/>
        <v>0</v>
      </c>
      <c r="CH195" s="208">
        <f t="shared" ca="1" si="180"/>
        <v>0</v>
      </c>
      <c r="CI195" s="207"/>
      <c r="CJ195" s="194"/>
      <c r="CK195" s="198" cm="1">
        <f t="array" ref="CK195">IFERROR(MATCH(TRUE,INDEX($B$14:$B$117&gt;=CJ195,0),0),"")</f>
        <v>1</v>
      </c>
      <c r="CL195" s="194">
        <f t="shared" ca="1" si="181"/>
        <v>3.2000000000000006E-3</v>
      </c>
      <c r="CO195" s="194">
        <f t="shared" si="182"/>
        <v>0</v>
      </c>
      <c r="CP195" s="19">
        <f ca="1"/>
        <v>0</v>
      </c>
      <c r="CQ195" s="208">
        <f t="shared" ca="1" si="183"/>
        <v>0</v>
      </c>
      <c r="CR195" s="207"/>
      <c r="CS195" s="194"/>
      <c r="CT195" s="198" cm="1">
        <f t="array" ref="CT195">IFERROR(MATCH(TRUE,INDEX($B$14:$B$117&gt;=CS195,0),0),"")</f>
        <v>1</v>
      </c>
      <c r="CU195" s="194">
        <f t="shared" ca="1" si="184"/>
        <v>3.2000000000000006E-3</v>
      </c>
      <c r="CX195" s="194">
        <f t="shared" si="185"/>
        <v>0</v>
      </c>
      <c r="CY195" s="19" t="e">
        <f ca="1"/>
        <v>#N/A</v>
      </c>
      <c r="CZ195" s="208" t="e">
        <f t="shared" ca="1" si="186"/>
        <v>#N/A</v>
      </c>
      <c r="DA195" s="207"/>
      <c r="DB195" s="194"/>
      <c r="DC195" s="198" cm="1">
        <f t="array" ref="DC195">IFERROR(MATCH(TRUE,INDEX($B$14:$B$117&gt;=DB195,0),0),"")</f>
        <v>1</v>
      </c>
      <c r="DD195" s="194">
        <f t="shared" ca="1" si="187"/>
        <v>3.2000000000000006E-3</v>
      </c>
      <c r="DG195" s="194">
        <f t="shared" si="188"/>
        <v>0</v>
      </c>
      <c r="DH195" s="19" t="e">
        <f ca="1"/>
        <v>#N/A</v>
      </c>
      <c r="DI195" s="208" t="e">
        <f t="shared" ca="1" si="189"/>
        <v>#N/A</v>
      </c>
      <c r="DJ195" s="207"/>
      <c r="DK195" s="194"/>
      <c r="DL195" s="198" cm="1">
        <f t="array" ref="DL195">IFERROR(MATCH(TRUE,INDEX($B$14:$B$117&gt;=DK195,0),0),"")</f>
        <v>1</v>
      </c>
      <c r="DM195" s="194">
        <f t="shared" ca="1" si="190"/>
        <v>3.2000000000000006E-3</v>
      </c>
      <c r="DP195" s="194">
        <f t="shared" si="191"/>
        <v>0</v>
      </c>
      <c r="DQ195" s="19" t="e">
        <f ca="1"/>
        <v>#N/A</v>
      </c>
      <c r="DR195" s="208" t="e">
        <f t="shared" ca="1" si="192"/>
        <v>#N/A</v>
      </c>
      <c r="DS195" s="207"/>
      <c r="DT195" s="194"/>
      <c r="DU195" s="198" cm="1">
        <f t="array" ref="DU195">IFERROR(MATCH(TRUE,INDEX($B$14:$B$117&gt;=DT195,0),0),"")</f>
        <v>1</v>
      </c>
      <c r="DV195" s="194">
        <f t="shared" ca="1" si="193"/>
        <v>3.2000000000000006E-3</v>
      </c>
      <c r="DY195" s="194">
        <f t="shared" si="194"/>
        <v>0</v>
      </c>
      <c r="DZ195" s="19" t="e">
        <f ca="1"/>
        <v>#N/A</v>
      </c>
      <c r="EA195" s="208" t="e">
        <f t="shared" ca="1" si="195"/>
        <v>#N/A</v>
      </c>
      <c r="EB195" s="207"/>
      <c r="EC195" s="194"/>
      <c r="ED195" s="198" cm="1">
        <f t="array" ref="ED195">IFERROR(MATCH(TRUE,INDEX($B$14:$B$117&gt;=EC195,0),0),"")</f>
        <v>1</v>
      </c>
      <c r="EE195" s="194">
        <f t="shared" ca="1" si="196"/>
        <v>3.2000000000000006E-3</v>
      </c>
      <c r="EH195" s="194">
        <f t="shared" si="197"/>
        <v>0</v>
      </c>
      <c r="EI195" s="19" t="e">
        <f ca="1"/>
        <v>#N/A</v>
      </c>
      <c r="EJ195" s="208" t="e">
        <f t="shared" ca="1" si="198"/>
        <v>#N/A</v>
      </c>
      <c r="EK195" s="207"/>
      <c r="EL195" s="194"/>
      <c r="EM195" s="198" cm="1">
        <f t="array" ref="EM195">IFERROR(MATCH(TRUE,INDEX($B$14:$B$117&gt;=EL195,0),0),"")</f>
        <v>1</v>
      </c>
      <c r="EN195" s="194">
        <f t="shared" ca="1" si="199"/>
        <v>3.2000000000000006E-3</v>
      </c>
      <c r="EQ195" s="194">
        <f t="shared" si="200"/>
        <v>0</v>
      </c>
      <c r="ER195" s="19" t="e">
        <f ca="1"/>
        <v>#N/A</v>
      </c>
      <c r="ES195" s="208" t="e">
        <f t="shared" ca="1" si="201"/>
        <v>#N/A</v>
      </c>
      <c r="ET195" s="207"/>
      <c r="EU195" s="194"/>
      <c r="EV195" s="198" cm="1">
        <f t="array" ref="EV195">IFERROR(MATCH(TRUE,INDEX($B$14:$B$117&gt;=EU195,0),0),"")</f>
        <v>1</v>
      </c>
      <c r="EW195" s="194">
        <f t="shared" ca="1" si="202"/>
        <v>3.2000000000000006E-3</v>
      </c>
      <c r="EZ195" s="194">
        <f t="shared" si="203"/>
        <v>0</v>
      </c>
      <c r="FA195" s="19" t="e">
        <f ca="1"/>
        <v>#N/A</v>
      </c>
      <c r="FB195" s="208" t="e">
        <f t="shared" ca="1" si="204"/>
        <v>#N/A</v>
      </c>
      <c r="FC195" s="207"/>
      <c r="FD195" s="194"/>
      <c r="FE195" s="198" cm="1">
        <f t="array" ref="FE195">IFERROR(MATCH(TRUE,INDEX($B$14:$B$117&gt;=FD195,0),0),"")</f>
        <v>1</v>
      </c>
      <c r="FF195" s="194">
        <f t="shared" ca="1" si="205"/>
        <v>3.2000000000000006E-3</v>
      </c>
      <c r="FI195" s="194">
        <f t="shared" si="206"/>
        <v>0</v>
      </c>
      <c r="FJ195" s="19" t="e">
        <f ca="1"/>
        <v>#N/A</v>
      </c>
      <c r="FK195" s="208" t="e">
        <f t="shared" ca="1" si="207"/>
        <v>#N/A</v>
      </c>
      <c r="FL195" s="207"/>
      <c r="FM195" s="194"/>
      <c r="FN195" s="198" cm="1">
        <f t="array" ref="FN195">IFERROR(MATCH(TRUE,INDEX($B$14:$B$117&gt;=FM195,0),0),"")</f>
        <v>1</v>
      </c>
      <c r="FO195" s="194">
        <f t="shared" ca="1" si="208"/>
        <v>3.2000000000000006E-3</v>
      </c>
      <c r="FR195" s="194">
        <f t="shared" si="209"/>
        <v>0</v>
      </c>
      <c r="FS195" s="19" t="e">
        <f ca="1"/>
        <v>#N/A</v>
      </c>
      <c r="FT195" s="208" t="e">
        <f t="shared" ca="1" si="210"/>
        <v>#N/A</v>
      </c>
      <c r="FU195" s="207"/>
      <c r="FV195" s="194"/>
      <c r="FW195" s="198" cm="1">
        <f t="array" ref="FW195">IFERROR(MATCH(TRUE,INDEX($B$14:$B$117&gt;=FV195,0),0),"")</f>
        <v>1</v>
      </c>
      <c r="FX195" s="194">
        <f t="shared" ca="1" si="211"/>
        <v>3.2000000000000006E-3</v>
      </c>
      <c r="GA195" s="194">
        <f t="shared" si="212"/>
        <v>0</v>
      </c>
      <c r="GB195" s="19" t="e">
        <f ca="1"/>
        <v>#N/A</v>
      </c>
      <c r="GC195" s="208" t="e">
        <f t="shared" ca="1" si="213"/>
        <v>#N/A</v>
      </c>
    </row>
    <row r="196" spans="6:185" x14ac:dyDescent="0.2">
      <c r="F196" s="207"/>
      <c r="G196" s="194"/>
      <c r="H196" s="198" cm="1">
        <f t="array" ref="H196">IFERROR(MATCH(TRUE,INDEX($B$14:$B$117&gt;=G196,0),0),"")</f>
        <v>1</v>
      </c>
      <c r="I196" s="194">
        <f t="shared" ca="1" si="158"/>
        <v>3.2000000000000006E-3</v>
      </c>
      <c r="L196" s="194">
        <f t="shared" si="214"/>
        <v>0</v>
      </c>
      <c r="M196" s="19">
        <f ca="1"/>
        <v>0</v>
      </c>
      <c r="N196" s="208">
        <f t="shared" ca="1" si="215"/>
        <v>0</v>
      </c>
      <c r="O196" s="207"/>
      <c r="P196" s="194"/>
      <c r="Q196" s="198" cm="1">
        <f t="array" ref="Q196">IFERROR(MATCH(TRUE,INDEX($B$14:$B$117&gt;=P196,0),0),"")</f>
        <v>1</v>
      </c>
      <c r="R196" s="194">
        <f t="shared" ca="1" si="159"/>
        <v>3.2000000000000006E-3</v>
      </c>
      <c r="U196" s="194">
        <f t="shared" si="216"/>
        <v>0</v>
      </c>
      <c r="V196" s="19">
        <f ca="1"/>
        <v>0</v>
      </c>
      <c r="W196" s="208">
        <f t="shared" ca="1" si="217"/>
        <v>0</v>
      </c>
      <c r="X196" s="207"/>
      <c r="Y196" s="194"/>
      <c r="Z196" s="198" cm="1">
        <f t="array" ref="Z196">IFERROR(MATCH(TRUE,INDEX($B$14:$B$117&gt;=Y196,0),0),"")</f>
        <v>1</v>
      </c>
      <c r="AA196" s="194">
        <f t="shared" ca="1" si="160"/>
        <v>3.2000000000000006E-3</v>
      </c>
      <c r="AD196" s="194">
        <f t="shared" si="161"/>
        <v>0</v>
      </c>
      <c r="AE196" s="19">
        <f ca="1"/>
        <v>0</v>
      </c>
      <c r="AF196" s="208">
        <f t="shared" ca="1" si="162"/>
        <v>0</v>
      </c>
      <c r="AG196" s="207"/>
      <c r="AH196" s="194"/>
      <c r="AI196" s="198" cm="1">
        <f t="array" ref="AI196">IFERROR(MATCH(TRUE,INDEX($B$14:$B$117&gt;=AH196,0),0),"")</f>
        <v>1</v>
      </c>
      <c r="AJ196" s="194">
        <f t="shared" ca="1" si="163"/>
        <v>3.2000000000000006E-3</v>
      </c>
      <c r="AM196" s="194">
        <f t="shared" si="164"/>
        <v>0</v>
      </c>
      <c r="AN196" s="19">
        <f ca="1"/>
        <v>0</v>
      </c>
      <c r="AO196" s="208">
        <f t="shared" ca="1" si="165"/>
        <v>0</v>
      </c>
      <c r="AP196" s="207"/>
      <c r="AQ196" s="194"/>
      <c r="AR196" s="198" cm="1">
        <f t="array" ref="AR196">IFERROR(MATCH(TRUE,INDEX($B$14:$B$117&gt;=AQ196,0),0),"")</f>
        <v>1</v>
      </c>
      <c r="AS196" s="194">
        <f t="shared" ca="1" si="166"/>
        <v>3.2000000000000006E-3</v>
      </c>
      <c r="AV196" s="194">
        <f t="shared" si="167"/>
        <v>0</v>
      </c>
      <c r="AW196" s="19">
        <f ca="1"/>
        <v>0</v>
      </c>
      <c r="AX196" s="208">
        <f t="shared" ca="1" si="168"/>
        <v>0</v>
      </c>
      <c r="AY196" s="207"/>
      <c r="AZ196" s="194"/>
      <c r="BA196" s="198" cm="1">
        <f t="array" ref="BA196">IFERROR(MATCH(TRUE,INDEX($B$14:$B$117&gt;=AZ196,0),0),"")</f>
        <v>1</v>
      </c>
      <c r="BB196" s="194">
        <f t="shared" ca="1" si="169"/>
        <v>3.2000000000000006E-3</v>
      </c>
      <c r="BE196" s="194">
        <f t="shared" si="170"/>
        <v>0</v>
      </c>
      <c r="BF196" s="19">
        <f ca="1"/>
        <v>0</v>
      </c>
      <c r="BG196" s="208">
        <f t="shared" ca="1" si="171"/>
        <v>0</v>
      </c>
      <c r="BH196" s="207"/>
      <c r="BI196" s="194"/>
      <c r="BJ196" s="198" cm="1">
        <f t="array" ref="BJ196">IFERROR(MATCH(TRUE,INDEX($B$14:$B$117&gt;=BI196,0),0),"")</f>
        <v>1</v>
      </c>
      <c r="BK196" s="194">
        <f t="shared" ca="1" si="172"/>
        <v>3.2000000000000006E-3</v>
      </c>
      <c r="BN196" s="194">
        <f t="shared" si="173"/>
        <v>0</v>
      </c>
      <c r="BO196" s="19">
        <f ca="1"/>
        <v>0</v>
      </c>
      <c r="BP196" s="208">
        <f t="shared" ca="1" si="174"/>
        <v>0</v>
      </c>
      <c r="BQ196" s="207"/>
      <c r="BR196" s="194"/>
      <c r="BS196" s="198" cm="1">
        <f t="array" ref="BS196">IFERROR(MATCH(TRUE,INDEX($B$14:$B$117&gt;=BR196,0),0),"")</f>
        <v>1</v>
      </c>
      <c r="BT196" s="194">
        <f t="shared" ca="1" si="175"/>
        <v>3.2000000000000006E-3</v>
      </c>
      <c r="BW196" s="194">
        <f t="shared" si="176"/>
        <v>0</v>
      </c>
      <c r="BX196" s="19">
        <f ca="1"/>
        <v>0</v>
      </c>
      <c r="BY196" s="208">
        <f t="shared" ca="1" si="177"/>
        <v>0</v>
      </c>
      <c r="BZ196" s="207"/>
      <c r="CA196" s="194"/>
      <c r="CB196" s="198" cm="1">
        <f t="array" ref="CB196">IFERROR(MATCH(TRUE,INDEX($B$14:$B$117&gt;=CA196,0),0),"")</f>
        <v>1</v>
      </c>
      <c r="CC196" s="194">
        <f t="shared" ca="1" si="178"/>
        <v>3.2000000000000006E-3</v>
      </c>
      <c r="CF196" s="194">
        <f t="shared" si="179"/>
        <v>0</v>
      </c>
      <c r="CG196" s="19">
        <f ca="1"/>
        <v>0</v>
      </c>
      <c r="CH196" s="208">
        <f t="shared" ca="1" si="180"/>
        <v>0</v>
      </c>
      <c r="CI196" s="207"/>
      <c r="CJ196" s="194"/>
      <c r="CK196" s="198" cm="1">
        <f t="array" ref="CK196">IFERROR(MATCH(TRUE,INDEX($B$14:$B$117&gt;=CJ196,0),0),"")</f>
        <v>1</v>
      </c>
      <c r="CL196" s="194">
        <f t="shared" ca="1" si="181"/>
        <v>3.2000000000000006E-3</v>
      </c>
      <c r="CO196" s="194">
        <f t="shared" si="182"/>
        <v>0</v>
      </c>
      <c r="CP196" s="19">
        <f ca="1"/>
        <v>0</v>
      </c>
      <c r="CQ196" s="208">
        <f t="shared" ca="1" si="183"/>
        <v>0</v>
      </c>
      <c r="CR196" s="207"/>
      <c r="CS196" s="194"/>
      <c r="CT196" s="198" cm="1">
        <f t="array" ref="CT196">IFERROR(MATCH(TRUE,INDEX($B$14:$B$117&gt;=CS196,0),0),"")</f>
        <v>1</v>
      </c>
      <c r="CU196" s="194">
        <f t="shared" ca="1" si="184"/>
        <v>3.2000000000000006E-3</v>
      </c>
      <c r="CX196" s="194">
        <f t="shared" si="185"/>
        <v>0</v>
      </c>
      <c r="CY196" s="19" t="e">
        <f ca="1"/>
        <v>#N/A</v>
      </c>
      <c r="CZ196" s="208" t="e">
        <f t="shared" ca="1" si="186"/>
        <v>#N/A</v>
      </c>
      <c r="DA196" s="207"/>
      <c r="DB196" s="194"/>
      <c r="DC196" s="198" cm="1">
        <f t="array" ref="DC196">IFERROR(MATCH(TRUE,INDEX($B$14:$B$117&gt;=DB196,0),0),"")</f>
        <v>1</v>
      </c>
      <c r="DD196" s="194">
        <f t="shared" ca="1" si="187"/>
        <v>3.2000000000000006E-3</v>
      </c>
      <c r="DG196" s="194">
        <f t="shared" si="188"/>
        <v>0</v>
      </c>
      <c r="DH196" s="19" t="e">
        <f ca="1"/>
        <v>#N/A</v>
      </c>
      <c r="DI196" s="208" t="e">
        <f t="shared" ca="1" si="189"/>
        <v>#N/A</v>
      </c>
      <c r="DJ196" s="207"/>
      <c r="DK196" s="194"/>
      <c r="DL196" s="198" cm="1">
        <f t="array" ref="DL196">IFERROR(MATCH(TRUE,INDEX($B$14:$B$117&gt;=DK196,0),0),"")</f>
        <v>1</v>
      </c>
      <c r="DM196" s="194">
        <f t="shared" ca="1" si="190"/>
        <v>3.2000000000000006E-3</v>
      </c>
      <c r="DP196" s="194">
        <f t="shared" si="191"/>
        <v>0</v>
      </c>
      <c r="DQ196" s="19" t="e">
        <f ca="1"/>
        <v>#N/A</v>
      </c>
      <c r="DR196" s="208" t="e">
        <f t="shared" ca="1" si="192"/>
        <v>#N/A</v>
      </c>
      <c r="DS196" s="207"/>
      <c r="DT196" s="194"/>
      <c r="DU196" s="198" cm="1">
        <f t="array" ref="DU196">IFERROR(MATCH(TRUE,INDEX($B$14:$B$117&gt;=DT196,0),0),"")</f>
        <v>1</v>
      </c>
      <c r="DV196" s="194">
        <f t="shared" ca="1" si="193"/>
        <v>3.2000000000000006E-3</v>
      </c>
      <c r="DY196" s="194">
        <f t="shared" si="194"/>
        <v>0</v>
      </c>
      <c r="DZ196" s="19" t="e">
        <f ca="1"/>
        <v>#N/A</v>
      </c>
      <c r="EA196" s="208" t="e">
        <f t="shared" ca="1" si="195"/>
        <v>#N/A</v>
      </c>
      <c r="EB196" s="207"/>
      <c r="EC196" s="194"/>
      <c r="ED196" s="198" cm="1">
        <f t="array" ref="ED196">IFERROR(MATCH(TRUE,INDEX($B$14:$B$117&gt;=EC196,0),0),"")</f>
        <v>1</v>
      </c>
      <c r="EE196" s="194">
        <f t="shared" ca="1" si="196"/>
        <v>3.2000000000000006E-3</v>
      </c>
      <c r="EH196" s="194">
        <f t="shared" si="197"/>
        <v>0</v>
      </c>
      <c r="EI196" s="19" t="e">
        <f ca="1"/>
        <v>#N/A</v>
      </c>
      <c r="EJ196" s="208" t="e">
        <f t="shared" ca="1" si="198"/>
        <v>#N/A</v>
      </c>
      <c r="EK196" s="207"/>
      <c r="EL196" s="194"/>
      <c r="EM196" s="198" cm="1">
        <f t="array" ref="EM196">IFERROR(MATCH(TRUE,INDEX($B$14:$B$117&gt;=EL196,0),0),"")</f>
        <v>1</v>
      </c>
      <c r="EN196" s="194">
        <f t="shared" ca="1" si="199"/>
        <v>3.2000000000000006E-3</v>
      </c>
      <c r="EQ196" s="194">
        <f t="shared" si="200"/>
        <v>0</v>
      </c>
      <c r="ER196" s="19" t="e">
        <f ca="1"/>
        <v>#N/A</v>
      </c>
      <c r="ES196" s="208" t="e">
        <f t="shared" ca="1" si="201"/>
        <v>#N/A</v>
      </c>
      <c r="ET196" s="207"/>
      <c r="EU196" s="194"/>
      <c r="EV196" s="198" cm="1">
        <f t="array" ref="EV196">IFERROR(MATCH(TRUE,INDEX($B$14:$B$117&gt;=EU196,0),0),"")</f>
        <v>1</v>
      </c>
      <c r="EW196" s="194">
        <f t="shared" ca="1" si="202"/>
        <v>3.2000000000000006E-3</v>
      </c>
      <c r="EZ196" s="194">
        <f t="shared" si="203"/>
        <v>0</v>
      </c>
      <c r="FA196" s="19" t="e">
        <f ca="1"/>
        <v>#N/A</v>
      </c>
      <c r="FB196" s="208" t="e">
        <f t="shared" ca="1" si="204"/>
        <v>#N/A</v>
      </c>
      <c r="FC196" s="207"/>
      <c r="FD196" s="194"/>
      <c r="FE196" s="198" cm="1">
        <f t="array" ref="FE196">IFERROR(MATCH(TRUE,INDEX($B$14:$B$117&gt;=FD196,0),0),"")</f>
        <v>1</v>
      </c>
      <c r="FF196" s="194">
        <f t="shared" ca="1" si="205"/>
        <v>3.2000000000000006E-3</v>
      </c>
      <c r="FI196" s="194">
        <f t="shared" si="206"/>
        <v>0</v>
      </c>
      <c r="FJ196" s="19" t="e">
        <f ca="1"/>
        <v>#N/A</v>
      </c>
      <c r="FK196" s="208" t="e">
        <f t="shared" ca="1" si="207"/>
        <v>#N/A</v>
      </c>
      <c r="FL196" s="207"/>
      <c r="FM196" s="194"/>
      <c r="FN196" s="198" cm="1">
        <f t="array" ref="FN196">IFERROR(MATCH(TRUE,INDEX($B$14:$B$117&gt;=FM196,0),0),"")</f>
        <v>1</v>
      </c>
      <c r="FO196" s="194">
        <f t="shared" ca="1" si="208"/>
        <v>3.2000000000000006E-3</v>
      </c>
      <c r="FR196" s="194">
        <f t="shared" si="209"/>
        <v>0</v>
      </c>
      <c r="FS196" s="19" t="e">
        <f ca="1"/>
        <v>#N/A</v>
      </c>
      <c r="FT196" s="208" t="e">
        <f t="shared" ca="1" si="210"/>
        <v>#N/A</v>
      </c>
      <c r="FU196" s="207"/>
      <c r="FV196" s="194"/>
      <c r="FW196" s="198" cm="1">
        <f t="array" ref="FW196">IFERROR(MATCH(TRUE,INDEX($B$14:$B$117&gt;=FV196,0),0),"")</f>
        <v>1</v>
      </c>
      <c r="FX196" s="194">
        <f t="shared" ca="1" si="211"/>
        <v>3.2000000000000006E-3</v>
      </c>
      <c r="GA196" s="194">
        <f t="shared" si="212"/>
        <v>0</v>
      </c>
      <c r="GB196" s="19" t="e">
        <f ca="1"/>
        <v>#N/A</v>
      </c>
      <c r="GC196" s="208" t="e">
        <f t="shared" ca="1" si="213"/>
        <v>#N/A</v>
      </c>
    </row>
    <row r="197" spans="6:185" x14ac:dyDescent="0.2">
      <c r="F197" s="207"/>
      <c r="G197" s="194"/>
      <c r="H197" s="198" cm="1">
        <f t="array" ref="H197">IFERROR(MATCH(TRUE,INDEX($B$14:$B$117&gt;=G197,0),0),"")</f>
        <v>1</v>
      </c>
      <c r="I197" s="194">
        <f t="shared" ca="1" si="158"/>
        <v>3.2000000000000006E-3</v>
      </c>
      <c r="L197" s="194">
        <f t="shared" si="214"/>
        <v>0</v>
      </c>
      <c r="M197" s="19">
        <f ca="1"/>
        <v>0</v>
      </c>
      <c r="N197" s="208">
        <f t="shared" ca="1" si="215"/>
        <v>0</v>
      </c>
      <c r="O197" s="207"/>
      <c r="P197" s="194"/>
      <c r="Q197" s="198" cm="1">
        <f t="array" ref="Q197">IFERROR(MATCH(TRUE,INDEX($B$14:$B$117&gt;=P197,0),0),"")</f>
        <v>1</v>
      </c>
      <c r="R197" s="194">
        <f t="shared" ca="1" si="159"/>
        <v>3.2000000000000006E-3</v>
      </c>
      <c r="U197" s="194">
        <f t="shared" si="216"/>
        <v>0</v>
      </c>
      <c r="V197" s="19">
        <f ca="1"/>
        <v>0</v>
      </c>
      <c r="W197" s="208">
        <f t="shared" ca="1" si="217"/>
        <v>0</v>
      </c>
      <c r="X197" s="207"/>
      <c r="Y197" s="194"/>
      <c r="Z197" s="198" cm="1">
        <f t="array" ref="Z197">IFERROR(MATCH(TRUE,INDEX($B$14:$B$117&gt;=Y197,0),0),"")</f>
        <v>1</v>
      </c>
      <c r="AA197" s="194">
        <f t="shared" ca="1" si="160"/>
        <v>3.2000000000000006E-3</v>
      </c>
      <c r="AD197" s="194">
        <f t="shared" si="161"/>
        <v>0</v>
      </c>
      <c r="AE197" s="19">
        <f ca="1"/>
        <v>0</v>
      </c>
      <c r="AF197" s="208">
        <f t="shared" ca="1" si="162"/>
        <v>0</v>
      </c>
      <c r="AG197" s="207"/>
      <c r="AH197" s="194"/>
      <c r="AI197" s="198" cm="1">
        <f t="array" ref="AI197">IFERROR(MATCH(TRUE,INDEX($B$14:$B$117&gt;=AH197,0),0),"")</f>
        <v>1</v>
      </c>
      <c r="AJ197" s="194">
        <f t="shared" ca="1" si="163"/>
        <v>3.2000000000000006E-3</v>
      </c>
      <c r="AM197" s="194">
        <f t="shared" si="164"/>
        <v>0</v>
      </c>
      <c r="AN197" s="19">
        <f ca="1"/>
        <v>0</v>
      </c>
      <c r="AO197" s="208">
        <f t="shared" ca="1" si="165"/>
        <v>0</v>
      </c>
      <c r="AP197" s="207"/>
      <c r="AQ197" s="194"/>
      <c r="AR197" s="198" cm="1">
        <f t="array" ref="AR197">IFERROR(MATCH(TRUE,INDEX($B$14:$B$117&gt;=AQ197,0),0),"")</f>
        <v>1</v>
      </c>
      <c r="AS197" s="194">
        <f t="shared" ca="1" si="166"/>
        <v>3.2000000000000006E-3</v>
      </c>
      <c r="AV197" s="194">
        <f t="shared" si="167"/>
        <v>0</v>
      </c>
      <c r="AW197" s="19">
        <f ca="1"/>
        <v>0</v>
      </c>
      <c r="AX197" s="208">
        <f t="shared" ca="1" si="168"/>
        <v>0</v>
      </c>
      <c r="AY197" s="207"/>
      <c r="AZ197" s="194"/>
      <c r="BA197" s="198" cm="1">
        <f t="array" ref="BA197">IFERROR(MATCH(TRUE,INDEX($B$14:$B$117&gt;=AZ197,0),0),"")</f>
        <v>1</v>
      </c>
      <c r="BB197" s="194">
        <f t="shared" ca="1" si="169"/>
        <v>3.2000000000000006E-3</v>
      </c>
      <c r="BE197" s="194">
        <f t="shared" si="170"/>
        <v>0</v>
      </c>
      <c r="BF197" s="19">
        <f ca="1"/>
        <v>0</v>
      </c>
      <c r="BG197" s="208">
        <f t="shared" ca="1" si="171"/>
        <v>0</v>
      </c>
      <c r="BH197" s="207"/>
      <c r="BI197" s="194"/>
      <c r="BJ197" s="198" cm="1">
        <f t="array" ref="BJ197">IFERROR(MATCH(TRUE,INDEX($B$14:$B$117&gt;=BI197,0),0),"")</f>
        <v>1</v>
      </c>
      <c r="BK197" s="194">
        <f t="shared" ca="1" si="172"/>
        <v>3.2000000000000006E-3</v>
      </c>
      <c r="BN197" s="194">
        <f t="shared" si="173"/>
        <v>0</v>
      </c>
      <c r="BO197" s="19">
        <f ca="1"/>
        <v>0</v>
      </c>
      <c r="BP197" s="208">
        <f t="shared" ca="1" si="174"/>
        <v>0</v>
      </c>
      <c r="BQ197" s="207"/>
      <c r="BR197" s="194"/>
      <c r="BS197" s="198" cm="1">
        <f t="array" ref="BS197">IFERROR(MATCH(TRUE,INDEX($B$14:$B$117&gt;=BR197,0),0),"")</f>
        <v>1</v>
      </c>
      <c r="BT197" s="194">
        <f t="shared" ca="1" si="175"/>
        <v>3.2000000000000006E-3</v>
      </c>
      <c r="BW197" s="194">
        <f t="shared" si="176"/>
        <v>0</v>
      </c>
      <c r="BX197" s="19">
        <f ca="1"/>
        <v>0</v>
      </c>
      <c r="BY197" s="208">
        <f t="shared" ca="1" si="177"/>
        <v>0</v>
      </c>
      <c r="BZ197" s="207"/>
      <c r="CA197" s="194"/>
      <c r="CB197" s="198" cm="1">
        <f t="array" ref="CB197">IFERROR(MATCH(TRUE,INDEX($B$14:$B$117&gt;=CA197,0),0),"")</f>
        <v>1</v>
      </c>
      <c r="CC197" s="194">
        <f t="shared" ca="1" si="178"/>
        <v>3.2000000000000006E-3</v>
      </c>
      <c r="CF197" s="194">
        <f t="shared" si="179"/>
        <v>0</v>
      </c>
      <c r="CG197" s="19">
        <f ca="1"/>
        <v>0</v>
      </c>
      <c r="CH197" s="208">
        <f t="shared" ca="1" si="180"/>
        <v>0</v>
      </c>
      <c r="CI197" s="207"/>
      <c r="CJ197" s="194"/>
      <c r="CK197" s="198" cm="1">
        <f t="array" ref="CK197">IFERROR(MATCH(TRUE,INDEX($B$14:$B$117&gt;=CJ197,0),0),"")</f>
        <v>1</v>
      </c>
      <c r="CL197" s="194">
        <f t="shared" ca="1" si="181"/>
        <v>3.2000000000000006E-3</v>
      </c>
      <c r="CO197" s="194">
        <f t="shared" si="182"/>
        <v>0</v>
      </c>
      <c r="CP197" s="19">
        <f ca="1"/>
        <v>0</v>
      </c>
      <c r="CQ197" s="208">
        <f t="shared" ca="1" si="183"/>
        <v>0</v>
      </c>
      <c r="CR197" s="207"/>
      <c r="CS197" s="194"/>
      <c r="CT197" s="198" cm="1">
        <f t="array" ref="CT197">IFERROR(MATCH(TRUE,INDEX($B$14:$B$117&gt;=CS197,0),0),"")</f>
        <v>1</v>
      </c>
      <c r="CU197" s="194">
        <f t="shared" ca="1" si="184"/>
        <v>3.2000000000000006E-3</v>
      </c>
      <c r="CX197" s="194">
        <f t="shared" si="185"/>
        <v>0</v>
      </c>
      <c r="CY197" s="19" t="e">
        <f ca="1"/>
        <v>#N/A</v>
      </c>
      <c r="CZ197" s="208" t="e">
        <f t="shared" ca="1" si="186"/>
        <v>#N/A</v>
      </c>
      <c r="DA197" s="207"/>
      <c r="DB197" s="194"/>
      <c r="DC197" s="198" cm="1">
        <f t="array" ref="DC197">IFERROR(MATCH(TRUE,INDEX($B$14:$B$117&gt;=DB197,0),0),"")</f>
        <v>1</v>
      </c>
      <c r="DD197" s="194">
        <f t="shared" ca="1" si="187"/>
        <v>3.2000000000000006E-3</v>
      </c>
      <c r="DG197" s="194">
        <f t="shared" si="188"/>
        <v>0</v>
      </c>
      <c r="DH197" s="19" t="e">
        <f ca="1"/>
        <v>#N/A</v>
      </c>
      <c r="DI197" s="208" t="e">
        <f t="shared" ca="1" si="189"/>
        <v>#N/A</v>
      </c>
      <c r="DJ197" s="207"/>
      <c r="DK197" s="194"/>
      <c r="DL197" s="198" cm="1">
        <f t="array" ref="DL197">IFERROR(MATCH(TRUE,INDEX($B$14:$B$117&gt;=DK197,0),0),"")</f>
        <v>1</v>
      </c>
      <c r="DM197" s="194">
        <f t="shared" ca="1" si="190"/>
        <v>3.2000000000000006E-3</v>
      </c>
      <c r="DP197" s="194">
        <f t="shared" si="191"/>
        <v>0</v>
      </c>
      <c r="DQ197" s="19" t="e">
        <f ca="1"/>
        <v>#N/A</v>
      </c>
      <c r="DR197" s="208" t="e">
        <f t="shared" ca="1" si="192"/>
        <v>#N/A</v>
      </c>
      <c r="DS197" s="207"/>
      <c r="DT197" s="194"/>
      <c r="DU197" s="198" cm="1">
        <f t="array" ref="DU197">IFERROR(MATCH(TRUE,INDEX($B$14:$B$117&gt;=DT197,0),0),"")</f>
        <v>1</v>
      </c>
      <c r="DV197" s="194">
        <f t="shared" ca="1" si="193"/>
        <v>3.2000000000000006E-3</v>
      </c>
      <c r="DY197" s="194">
        <f t="shared" si="194"/>
        <v>0</v>
      </c>
      <c r="DZ197" s="19" t="e">
        <f ca="1"/>
        <v>#N/A</v>
      </c>
      <c r="EA197" s="208" t="e">
        <f t="shared" ca="1" si="195"/>
        <v>#N/A</v>
      </c>
      <c r="EB197" s="207"/>
      <c r="EC197" s="194"/>
      <c r="ED197" s="198" cm="1">
        <f t="array" ref="ED197">IFERROR(MATCH(TRUE,INDEX($B$14:$B$117&gt;=EC197,0),0),"")</f>
        <v>1</v>
      </c>
      <c r="EE197" s="194">
        <f t="shared" ca="1" si="196"/>
        <v>3.2000000000000006E-3</v>
      </c>
      <c r="EH197" s="194">
        <f t="shared" si="197"/>
        <v>0</v>
      </c>
      <c r="EI197" s="19" t="e">
        <f ca="1"/>
        <v>#N/A</v>
      </c>
      <c r="EJ197" s="208" t="e">
        <f t="shared" ca="1" si="198"/>
        <v>#N/A</v>
      </c>
      <c r="EK197" s="207"/>
      <c r="EL197" s="194"/>
      <c r="EM197" s="198" cm="1">
        <f t="array" ref="EM197">IFERROR(MATCH(TRUE,INDEX($B$14:$B$117&gt;=EL197,0),0),"")</f>
        <v>1</v>
      </c>
      <c r="EN197" s="194">
        <f t="shared" ca="1" si="199"/>
        <v>3.2000000000000006E-3</v>
      </c>
      <c r="EQ197" s="194">
        <f t="shared" si="200"/>
        <v>0</v>
      </c>
      <c r="ER197" s="19" t="e">
        <f ca="1"/>
        <v>#N/A</v>
      </c>
      <c r="ES197" s="208" t="e">
        <f t="shared" ca="1" si="201"/>
        <v>#N/A</v>
      </c>
      <c r="ET197" s="207"/>
      <c r="EU197" s="194"/>
      <c r="EV197" s="198" cm="1">
        <f t="array" ref="EV197">IFERROR(MATCH(TRUE,INDEX($B$14:$B$117&gt;=EU197,0),0),"")</f>
        <v>1</v>
      </c>
      <c r="EW197" s="194">
        <f t="shared" ca="1" si="202"/>
        <v>3.2000000000000006E-3</v>
      </c>
      <c r="EZ197" s="194">
        <f t="shared" si="203"/>
        <v>0</v>
      </c>
      <c r="FA197" s="19" t="e">
        <f ca="1"/>
        <v>#N/A</v>
      </c>
      <c r="FB197" s="208" t="e">
        <f t="shared" ca="1" si="204"/>
        <v>#N/A</v>
      </c>
      <c r="FC197" s="207"/>
      <c r="FD197" s="194"/>
      <c r="FE197" s="198" cm="1">
        <f t="array" ref="FE197">IFERROR(MATCH(TRUE,INDEX($B$14:$B$117&gt;=FD197,0),0),"")</f>
        <v>1</v>
      </c>
      <c r="FF197" s="194">
        <f t="shared" ca="1" si="205"/>
        <v>3.2000000000000006E-3</v>
      </c>
      <c r="FI197" s="194">
        <f t="shared" si="206"/>
        <v>0</v>
      </c>
      <c r="FJ197" s="19" t="e">
        <f ca="1"/>
        <v>#N/A</v>
      </c>
      <c r="FK197" s="208" t="e">
        <f t="shared" ca="1" si="207"/>
        <v>#N/A</v>
      </c>
      <c r="FL197" s="207"/>
      <c r="FM197" s="194"/>
      <c r="FN197" s="198" cm="1">
        <f t="array" ref="FN197">IFERROR(MATCH(TRUE,INDEX($B$14:$B$117&gt;=FM197,0),0),"")</f>
        <v>1</v>
      </c>
      <c r="FO197" s="194">
        <f t="shared" ca="1" si="208"/>
        <v>3.2000000000000006E-3</v>
      </c>
      <c r="FR197" s="194">
        <f t="shared" si="209"/>
        <v>0</v>
      </c>
      <c r="FS197" s="19" t="e">
        <f ca="1"/>
        <v>#N/A</v>
      </c>
      <c r="FT197" s="208" t="e">
        <f t="shared" ca="1" si="210"/>
        <v>#N/A</v>
      </c>
      <c r="FU197" s="207"/>
      <c r="FV197" s="194"/>
      <c r="FW197" s="198" cm="1">
        <f t="array" ref="FW197">IFERROR(MATCH(TRUE,INDEX($B$14:$B$117&gt;=FV197,0),0),"")</f>
        <v>1</v>
      </c>
      <c r="FX197" s="194">
        <f t="shared" ca="1" si="211"/>
        <v>3.2000000000000006E-3</v>
      </c>
      <c r="GA197" s="194">
        <f t="shared" si="212"/>
        <v>0</v>
      </c>
      <c r="GB197" s="19" t="e">
        <f ca="1"/>
        <v>#N/A</v>
      </c>
      <c r="GC197" s="208" t="e">
        <f t="shared" ca="1" si="213"/>
        <v>#N/A</v>
      </c>
    </row>
    <row r="198" spans="6:185" x14ac:dyDescent="0.2">
      <c r="F198" s="207"/>
      <c r="G198" s="194"/>
      <c r="H198" s="198" cm="1">
        <f t="array" ref="H198">IFERROR(MATCH(TRUE,INDEX($B$14:$B$117&gt;=G198,0),0),"")</f>
        <v>1</v>
      </c>
      <c r="I198" s="194">
        <f t="shared" ca="1" si="158"/>
        <v>3.2000000000000006E-3</v>
      </c>
      <c r="L198" s="194">
        <f t="shared" si="214"/>
        <v>0</v>
      </c>
      <c r="M198" s="19">
        <f ca="1"/>
        <v>0</v>
      </c>
      <c r="N198" s="208">
        <f t="shared" ca="1" si="215"/>
        <v>0</v>
      </c>
      <c r="O198" s="207"/>
      <c r="P198" s="194"/>
      <c r="Q198" s="198" cm="1">
        <f t="array" ref="Q198">IFERROR(MATCH(TRUE,INDEX($B$14:$B$117&gt;=P198,0),0),"")</f>
        <v>1</v>
      </c>
      <c r="R198" s="194">
        <f t="shared" ca="1" si="159"/>
        <v>3.2000000000000006E-3</v>
      </c>
      <c r="U198" s="194">
        <f t="shared" si="216"/>
        <v>0</v>
      </c>
      <c r="V198" s="19">
        <f ca="1"/>
        <v>0</v>
      </c>
      <c r="W198" s="208">
        <f t="shared" ca="1" si="217"/>
        <v>0</v>
      </c>
      <c r="X198" s="207"/>
      <c r="Y198" s="194"/>
      <c r="Z198" s="198" cm="1">
        <f t="array" ref="Z198">IFERROR(MATCH(TRUE,INDEX($B$14:$B$117&gt;=Y198,0),0),"")</f>
        <v>1</v>
      </c>
      <c r="AA198" s="194">
        <f t="shared" ca="1" si="160"/>
        <v>3.2000000000000006E-3</v>
      </c>
      <c r="AD198" s="194">
        <f t="shared" si="161"/>
        <v>0</v>
      </c>
      <c r="AE198" s="19">
        <f ca="1"/>
        <v>0</v>
      </c>
      <c r="AF198" s="208">
        <f t="shared" ca="1" si="162"/>
        <v>0</v>
      </c>
      <c r="AG198" s="207"/>
      <c r="AH198" s="194"/>
      <c r="AI198" s="198" cm="1">
        <f t="array" ref="AI198">IFERROR(MATCH(TRUE,INDEX($B$14:$B$117&gt;=AH198,0),0),"")</f>
        <v>1</v>
      </c>
      <c r="AJ198" s="194">
        <f t="shared" ca="1" si="163"/>
        <v>3.2000000000000006E-3</v>
      </c>
      <c r="AM198" s="194">
        <f t="shared" si="164"/>
        <v>0</v>
      </c>
      <c r="AN198" s="19">
        <f ca="1"/>
        <v>0</v>
      </c>
      <c r="AO198" s="208">
        <f t="shared" ca="1" si="165"/>
        <v>0</v>
      </c>
      <c r="AP198" s="207"/>
      <c r="AQ198" s="194"/>
      <c r="AR198" s="198" cm="1">
        <f t="array" ref="AR198">IFERROR(MATCH(TRUE,INDEX($B$14:$B$117&gt;=AQ198,0),0),"")</f>
        <v>1</v>
      </c>
      <c r="AS198" s="194">
        <f t="shared" ca="1" si="166"/>
        <v>3.2000000000000006E-3</v>
      </c>
      <c r="AV198" s="194">
        <f t="shared" si="167"/>
        <v>0</v>
      </c>
      <c r="AW198" s="19">
        <f ca="1"/>
        <v>0</v>
      </c>
      <c r="AX198" s="208">
        <f t="shared" ca="1" si="168"/>
        <v>0</v>
      </c>
      <c r="AY198" s="207"/>
      <c r="AZ198" s="194"/>
      <c r="BA198" s="198" cm="1">
        <f t="array" ref="BA198">IFERROR(MATCH(TRUE,INDEX($B$14:$B$117&gt;=AZ198,0),0),"")</f>
        <v>1</v>
      </c>
      <c r="BB198" s="194">
        <f t="shared" ca="1" si="169"/>
        <v>3.2000000000000006E-3</v>
      </c>
      <c r="BE198" s="194">
        <f t="shared" si="170"/>
        <v>0</v>
      </c>
      <c r="BF198" s="19">
        <f ca="1"/>
        <v>0</v>
      </c>
      <c r="BG198" s="208">
        <f t="shared" ca="1" si="171"/>
        <v>0</v>
      </c>
      <c r="BH198" s="207"/>
      <c r="BI198" s="194"/>
      <c r="BJ198" s="198" cm="1">
        <f t="array" ref="BJ198">IFERROR(MATCH(TRUE,INDEX($B$14:$B$117&gt;=BI198,0),0),"")</f>
        <v>1</v>
      </c>
      <c r="BK198" s="194">
        <f t="shared" ca="1" si="172"/>
        <v>3.2000000000000006E-3</v>
      </c>
      <c r="BN198" s="194">
        <f t="shared" si="173"/>
        <v>0</v>
      </c>
      <c r="BO198" s="19">
        <f ca="1"/>
        <v>0</v>
      </c>
      <c r="BP198" s="208">
        <f t="shared" ca="1" si="174"/>
        <v>0</v>
      </c>
      <c r="BQ198" s="207"/>
      <c r="BR198" s="194"/>
      <c r="BS198" s="198" cm="1">
        <f t="array" ref="BS198">IFERROR(MATCH(TRUE,INDEX($B$14:$B$117&gt;=BR198,0),0),"")</f>
        <v>1</v>
      </c>
      <c r="BT198" s="194">
        <f t="shared" ca="1" si="175"/>
        <v>3.2000000000000006E-3</v>
      </c>
      <c r="BW198" s="194">
        <f t="shared" si="176"/>
        <v>0</v>
      </c>
      <c r="BX198" s="19">
        <f ca="1"/>
        <v>0</v>
      </c>
      <c r="BY198" s="208">
        <f t="shared" ca="1" si="177"/>
        <v>0</v>
      </c>
      <c r="BZ198" s="207"/>
      <c r="CA198" s="194"/>
      <c r="CB198" s="198" cm="1">
        <f t="array" ref="CB198">IFERROR(MATCH(TRUE,INDEX($B$14:$B$117&gt;=CA198,0),0),"")</f>
        <v>1</v>
      </c>
      <c r="CC198" s="194">
        <f t="shared" ca="1" si="178"/>
        <v>3.2000000000000006E-3</v>
      </c>
      <c r="CF198" s="194">
        <f t="shared" si="179"/>
        <v>0</v>
      </c>
      <c r="CG198" s="19">
        <f ca="1"/>
        <v>0</v>
      </c>
      <c r="CH198" s="208">
        <f t="shared" ca="1" si="180"/>
        <v>0</v>
      </c>
      <c r="CI198" s="207"/>
      <c r="CJ198" s="194"/>
      <c r="CK198" s="198" cm="1">
        <f t="array" ref="CK198">IFERROR(MATCH(TRUE,INDEX($B$14:$B$117&gt;=CJ198,0),0),"")</f>
        <v>1</v>
      </c>
      <c r="CL198" s="194">
        <f t="shared" ca="1" si="181"/>
        <v>3.2000000000000006E-3</v>
      </c>
      <c r="CO198" s="194">
        <f t="shared" si="182"/>
        <v>0</v>
      </c>
      <c r="CP198" s="19">
        <f ca="1"/>
        <v>0</v>
      </c>
      <c r="CQ198" s="208">
        <f t="shared" ca="1" si="183"/>
        <v>0</v>
      </c>
      <c r="CR198" s="207"/>
      <c r="CS198" s="194"/>
      <c r="CT198" s="198" cm="1">
        <f t="array" ref="CT198">IFERROR(MATCH(TRUE,INDEX($B$14:$B$117&gt;=CS198,0),0),"")</f>
        <v>1</v>
      </c>
      <c r="CU198" s="194">
        <f t="shared" ca="1" si="184"/>
        <v>3.2000000000000006E-3</v>
      </c>
      <c r="CX198" s="194">
        <f t="shared" si="185"/>
        <v>0</v>
      </c>
      <c r="CY198" s="19" t="e">
        <f ca="1"/>
        <v>#N/A</v>
      </c>
      <c r="CZ198" s="208" t="e">
        <f t="shared" ca="1" si="186"/>
        <v>#N/A</v>
      </c>
      <c r="DA198" s="207"/>
      <c r="DB198" s="194"/>
      <c r="DC198" s="198" cm="1">
        <f t="array" ref="DC198">IFERROR(MATCH(TRUE,INDEX($B$14:$B$117&gt;=DB198,0),0),"")</f>
        <v>1</v>
      </c>
      <c r="DD198" s="194">
        <f t="shared" ca="1" si="187"/>
        <v>3.2000000000000006E-3</v>
      </c>
      <c r="DG198" s="194">
        <f t="shared" si="188"/>
        <v>0</v>
      </c>
      <c r="DH198" s="19" t="e">
        <f ca="1"/>
        <v>#N/A</v>
      </c>
      <c r="DI198" s="208" t="e">
        <f t="shared" ca="1" si="189"/>
        <v>#N/A</v>
      </c>
      <c r="DJ198" s="207"/>
      <c r="DK198" s="194"/>
      <c r="DL198" s="198" cm="1">
        <f t="array" ref="DL198">IFERROR(MATCH(TRUE,INDEX($B$14:$B$117&gt;=DK198,0),0),"")</f>
        <v>1</v>
      </c>
      <c r="DM198" s="194">
        <f t="shared" ca="1" si="190"/>
        <v>3.2000000000000006E-3</v>
      </c>
      <c r="DP198" s="194">
        <f t="shared" si="191"/>
        <v>0</v>
      </c>
      <c r="DQ198" s="19" t="e">
        <f ca="1"/>
        <v>#N/A</v>
      </c>
      <c r="DR198" s="208" t="e">
        <f t="shared" ca="1" si="192"/>
        <v>#N/A</v>
      </c>
      <c r="DS198" s="207"/>
      <c r="DT198" s="194"/>
      <c r="DU198" s="198" cm="1">
        <f t="array" ref="DU198">IFERROR(MATCH(TRUE,INDEX($B$14:$B$117&gt;=DT198,0),0),"")</f>
        <v>1</v>
      </c>
      <c r="DV198" s="194">
        <f t="shared" ca="1" si="193"/>
        <v>3.2000000000000006E-3</v>
      </c>
      <c r="DY198" s="194">
        <f t="shared" si="194"/>
        <v>0</v>
      </c>
      <c r="DZ198" s="19" t="e">
        <f ca="1"/>
        <v>#N/A</v>
      </c>
      <c r="EA198" s="208" t="e">
        <f t="shared" ca="1" si="195"/>
        <v>#N/A</v>
      </c>
      <c r="EB198" s="207"/>
      <c r="EC198" s="194"/>
      <c r="ED198" s="198" cm="1">
        <f t="array" ref="ED198">IFERROR(MATCH(TRUE,INDEX($B$14:$B$117&gt;=EC198,0),0),"")</f>
        <v>1</v>
      </c>
      <c r="EE198" s="194">
        <f t="shared" ca="1" si="196"/>
        <v>3.2000000000000006E-3</v>
      </c>
      <c r="EH198" s="194">
        <f t="shared" si="197"/>
        <v>0</v>
      </c>
      <c r="EI198" s="19" t="e">
        <f ca="1"/>
        <v>#N/A</v>
      </c>
      <c r="EJ198" s="208" t="e">
        <f t="shared" ca="1" si="198"/>
        <v>#N/A</v>
      </c>
      <c r="EK198" s="207"/>
      <c r="EL198" s="194"/>
      <c r="EM198" s="198" cm="1">
        <f t="array" ref="EM198">IFERROR(MATCH(TRUE,INDEX($B$14:$B$117&gt;=EL198,0),0),"")</f>
        <v>1</v>
      </c>
      <c r="EN198" s="194">
        <f t="shared" ca="1" si="199"/>
        <v>3.2000000000000006E-3</v>
      </c>
      <c r="EQ198" s="194">
        <f t="shared" si="200"/>
        <v>0</v>
      </c>
      <c r="ER198" s="19" t="e">
        <f ca="1"/>
        <v>#N/A</v>
      </c>
      <c r="ES198" s="208" t="e">
        <f t="shared" ca="1" si="201"/>
        <v>#N/A</v>
      </c>
      <c r="ET198" s="207"/>
      <c r="EU198" s="194"/>
      <c r="EV198" s="198" cm="1">
        <f t="array" ref="EV198">IFERROR(MATCH(TRUE,INDEX($B$14:$B$117&gt;=EU198,0),0),"")</f>
        <v>1</v>
      </c>
      <c r="EW198" s="194">
        <f t="shared" ca="1" si="202"/>
        <v>3.2000000000000006E-3</v>
      </c>
      <c r="EZ198" s="194">
        <f t="shared" si="203"/>
        <v>0</v>
      </c>
      <c r="FA198" s="19" t="e">
        <f ca="1"/>
        <v>#N/A</v>
      </c>
      <c r="FB198" s="208" t="e">
        <f t="shared" ca="1" si="204"/>
        <v>#N/A</v>
      </c>
      <c r="FC198" s="207"/>
      <c r="FD198" s="194"/>
      <c r="FE198" s="198" cm="1">
        <f t="array" ref="FE198">IFERROR(MATCH(TRUE,INDEX($B$14:$B$117&gt;=FD198,0),0),"")</f>
        <v>1</v>
      </c>
      <c r="FF198" s="194">
        <f t="shared" ca="1" si="205"/>
        <v>3.2000000000000006E-3</v>
      </c>
      <c r="FI198" s="194">
        <f t="shared" si="206"/>
        <v>0</v>
      </c>
      <c r="FJ198" s="19" t="e">
        <f ca="1"/>
        <v>#N/A</v>
      </c>
      <c r="FK198" s="208" t="e">
        <f t="shared" ca="1" si="207"/>
        <v>#N/A</v>
      </c>
      <c r="FL198" s="207"/>
      <c r="FM198" s="194"/>
      <c r="FN198" s="198" cm="1">
        <f t="array" ref="FN198">IFERROR(MATCH(TRUE,INDEX($B$14:$B$117&gt;=FM198,0),0),"")</f>
        <v>1</v>
      </c>
      <c r="FO198" s="194">
        <f t="shared" ca="1" si="208"/>
        <v>3.2000000000000006E-3</v>
      </c>
      <c r="FR198" s="194">
        <f t="shared" si="209"/>
        <v>0</v>
      </c>
      <c r="FS198" s="19" t="e">
        <f ca="1"/>
        <v>#N/A</v>
      </c>
      <c r="FT198" s="208" t="e">
        <f t="shared" ca="1" si="210"/>
        <v>#N/A</v>
      </c>
      <c r="FU198" s="207"/>
      <c r="FV198" s="194"/>
      <c r="FW198" s="198" cm="1">
        <f t="array" ref="FW198">IFERROR(MATCH(TRUE,INDEX($B$14:$B$117&gt;=FV198,0),0),"")</f>
        <v>1</v>
      </c>
      <c r="FX198" s="194">
        <f t="shared" ca="1" si="211"/>
        <v>3.2000000000000006E-3</v>
      </c>
      <c r="GA198" s="194">
        <f t="shared" si="212"/>
        <v>0</v>
      </c>
      <c r="GB198" s="19" t="e">
        <f ca="1"/>
        <v>#N/A</v>
      </c>
      <c r="GC198" s="208" t="e">
        <f t="shared" ca="1" si="213"/>
        <v>#N/A</v>
      </c>
    </row>
    <row r="199" spans="6:185" x14ac:dyDescent="0.2">
      <c r="F199" s="207"/>
      <c r="G199" s="194"/>
      <c r="H199" s="198" cm="1">
        <f t="array" ref="H199">IFERROR(MATCH(TRUE,INDEX($B$14:$B$117&gt;=G199,0),0),"")</f>
        <v>1</v>
      </c>
      <c r="I199" s="194">
        <f t="shared" ca="1" si="158"/>
        <v>3.2000000000000006E-3</v>
      </c>
      <c r="L199" s="194">
        <f t="shared" si="214"/>
        <v>0</v>
      </c>
      <c r="M199" s="19">
        <f ca="1"/>
        <v>0</v>
      </c>
      <c r="N199" s="208">
        <f t="shared" ca="1" si="215"/>
        <v>0</v>
      </c>
      <c r="O199" s="207"/>
      <c r="P199" s="194"/>
      <c r="Q199" s="198" cm="1">
        <f t="array" ref="Q199">IFERROR(MATCH(TRUE,INDEX($B$14:$B$117&gt;=P199,0),0),"")</f>
        <v>1</v>
      </c>
      <c r="R199" s="194">
        <f t="shared" ca="1" si="159"/>
        <v>3.2000000000000006E-3</v>
      </c>
      <c r="U199" s="194">
        <f t="shared" si="216"/>
        <v>0</v>
      </c>
      <c r="V199" s="19">
        <f ca="1"/>
        <v>0</v>
      </c>
      <c r="W199" s="208">
        <f t="shared" ca="1" si="217"/>
        <v>0</v>
      </c>
      <c r="X199" s="207"/>
      <c r="Y199" s="194"/>
      <c r="Z199" s="198" cm="1">
        <f t="array" ref="Z199">IFERROR(MATCH(TRUE,INDEX($B$14:$B$117&gt;=Y199,0),0),"")</f>
        <v>1</v>
      </c>
      <c r="AA199" s="194">
        <f t="shared" ca="1" si="160"/>
        <v>3.2000000000000006E-3</v>
      </c>
      <c r="AD199" s="194">
        <f t="shared" si="161"/>
        <v>0</v>
      </c>
      <c r="AE199" s="19">
        <f ca="1"/>
        <v>0</v>
      </c>
      <c r="AF199" s="208">
        <f t="shared" ca="1" si="162"/>
        <v>0</v>
      </c>
      <c r="AG199" s="207"/>
      <c r="AH199" s="194"/>
      <c r="AI199" s="198" cm="1">
        <f t="array" ref="AI199">IFERROR(MATCH(TRUE,INDEX($B$14:$B$117&gt;=AH199,0),0),"")</f>
        <v>1</v>
      </c>
      <c r="AJ199" s="194">
        <f t="shared" ca="1" si="163"/>
        <v>3.2000000000000006E-3</v>
      </c>
      <c r="AM199" s="194">
        <f t="shared" si="164"/>
        <v>0</v>
      </c>
      <c r="AN199" s="19">
        <f ca="1"/>
        <v>0</v>
      </c>
      <c r="AO199" s="208">
        <f t="shared" ca="1" si="165"/>
        <v>0</v>
      </c>
      <c r="AP199" s="207"/>
      <c r="AQ199" s="194"/>
      <c r="AR199" s="198" cm="1">
        <f t="array" ref="AR199">IFERROR(MATCH(TRUE,INDEX($B$14:$B$117&gt;=AQ199,0),0),"")</f>
        <v>1</v>
      </c>
      <c r="AS199" s="194">
        <f t="shared" ca="1" si="166"/>
        <v>3.2000000000000006E-3</v>
      </c>
      <c r="AV199" s="194">
        <f t="shared" si="167"/>
        <v>0</v>
      </c>
      <c r="AW199" s="19">
        <f ca="1"/>
        <v>0</v>
      </c>
      <c r="AX199" s="208">
        <f t="shared" ca="1" si="168"/>
        <v>0</v>
      </c>
      <c r="AY199" s="207"/>
      <c r="AZ199" s="194"/>
      <c r="BA199" s="198" cm="1">
        <f t="array" ref="BA199">IFERROR(MATCH(TRUE,INDEX($B$14:$B$117&gt;=AZ199,0),0),"")</f>
        <v>1</v>
      </c>
      <c r="BB199" s="194">
        <f t="shared" ca="1" si="169"/>
        <v>3.2000000000000006E-3</v>
      </c>
      <c r="BE199" s="194">
        <f t="shared" si="170"/>
        <v>0</v>
      </c>
      <c r="BF199" s="19">
        <f ca="1"/>
        <v>0</v>
      </c>
      <c r="BG199" s="208">
        <f t="shared" ca="1" si="171"/>
        <v>0</v>
      </c>
      <c r="BH199" s="207"/>
      <c r="BI199" s="194"/>
      <c r="BJ199" s="198" cm="1">
        <f t="array" ref="BJ199">IFERROR(MATCH(TRUE,INDEX($B$14:$B$117&gt;=BI199,0),0),"")</f>
        <v>1</v>
      </c>
      <c r="BK199" s="194">
        <f t="shared" ca="1" si="172"/>
        <v>3.2000000000000006E-3</v>
      </c>
      <c r="BN199" s="194">
        <f t="shared" si="173"/>
        <v>0</v>
      </c>
      <c r="BO199" s="19">
        <f ca="1"/>
        <v>0</v>
      </c>
      <c r="BP199" s="208">
        <f t="shared" ca="1" si="174"/>
        <v>0</v>
      </c>
      <c r="BQ199" s="207"/>
      <c r="BR199" s="194"/>
      <c r="BS199" s="198" cm="1">
        <f t="array" ref="BS199">IFERROR(MATCH(TRUE,INDEX($B$14:$B$117&gt;=BR199,0),0),"")</f>
        <v>1</v>
      </c>
      <c r="BT199" s="194">
        <f t="shared" ca="1" si="175"/>
        <v>3.2000000000000006E-3</v>
      </c>
      <c r="BW199" s="194">
        <f t="shared" si="176"/>
        <v>0</v>
      </c>
      <c r="BX199" s="19">
        <f ca="1"/>
        <v>0</v>
      </c>
      <c r="BY199" s="208">
        <f t="shared" ca="1" si="177"/>
        <v>0</v>
      </c>
      <c r="BZ199" s="207"/>
      <c r="CA199" s="194"/>
      <c r="CB199" s="198" cm="1">
        <f t="array" ref="CB199">IFERROR(MATCH(TRUE,INDEX($B$14:$B$117&gt;=CA199,0),0),"")</f>
        <v>1</v>
      </c>
      <c r="CC199" s="194">
        <f t="shared" ca="1" si="178"/>
        <v>3.2000000000000006E-3</v>
      </c>
      <c r="CF199" s="194">
        <f t="shared" si="179"/>
        <v>0</v>
      </c>
      <c r="CG199" s="19">
        <f ca="1"/>
        <v>0</v>
      </c>
      <c r="CH199" s="208">
        <f t="shared" ca="1" si="180"/>
        <v>0</v>
      </c>
      <c r="CI199" s="207"/>
      <c r="CJ199" s="194"/>
      <c r="CK199" s="198" cm="1">
        <f t="array" ref="CK199">IFERROR(MATCH(TRUE,INDEX($B$14:$B$117&gt;=CJ199,0),0),"")</f>
        <v>1</v>
      </c>
      <c r="CL199" s="194">
        <f t="shared" ca="1" si="181"/>
        <v>3.2000000000000006E-3</v>
      </c>
      <c r="CO199" s="194">
        <f t="shared" si="182"/>
        <v>0</v>
      </c>
      <c r="CP199" s="19">
        <f ca="1"/>
        <v>0</v>
      </c>
      <c r="CQ199" s="208">
        <f t="shared" ca="1" si="183"/>
        <v>0</v>
      </c>
      <c r="CR199" s="207"/>
      <c r="CS199" s="194"/>
      <c r="CT199" s="198" cm="1">
        <f t="array" ref="CT199">IFERROR(MATCH(TRUE,INDEX($B$14:$B$117&gt;=CS199,0),0),"")</f>
        <v>1</v>
      </c>
      <c r="CU199" s="194">
        <f t="shared" ca="1" si="184"/>
        <v>3.2000000000000006E-3</v>
      </c>
      <c r="CX199" s="194">
        <f t="shared" si="185"/>
        <v>0</v>
      </c>
      <c r="CY199" s="19" t="e">
        <f ca="1"/>
        <v>#N/A</v>
      </c>
      <c r="CZ199" s="208" t="e">
        <f t="shared" ca="1" si="186"/>
        <v>#N/A</v>
      </c>
      <c r="DA199" s="207"/>
      <c r="DB199" s="194"/>
      <c r="DC199" s="198" cm="1">
        <f t="array" ref="DC199">IFERROR(MATCH(TRUE,INDEX($B$14:$B$117&gt;=DB199,0),0),"")</f>
        <v>1</v>
      </c>
      <c r="DD199" s="194">
        <f t="shared" ca="1" si="187"/>
        <v>3.2000000000000006E-3</v>
      </c>
      <c r="DG199" s="194">
        <f t="shared" si="188"/>
        <v>0</v>
      </c>
      <c r="DH199" s="19" t="e">
        <f ca="1"/>
        <v>#N/A</v>
      </c>
      <c r="DI199" s="208" t="e">
        <f t="shared" ca="1" si="189"/>
        <v>#N/A</v>
      </c>
      <c r="DJ199" s="207"/>
      <c r="DK199" s="194"/>
      <c r="DL199" s="198" cm="1">
        <f t="array" ref="DL199">IFERROR(MATCH(TRUE,INDEX($B$14:$B$117&gt;=DK199,0),0),"")</f>
        <v>1</v>
      </c>
      <c r="DM199" s="194">
        <f t="shared" ca="1" si="190"/>
        <v>3.2000000000000006E-3</v>
      </c>
      <c r="DP199" s="194">
        <f t="shared" si="191"/>
        <v>0</v>
      </c>
      <c r="DQ199" s="19" t="e">
        <f ca="1"/>
        <v>#N/A</v>
      </c>
      <c r="DR199" s="208" t="e">
        <f t="shared" ca="1" si="192"/>
        <v>#N/A</v>
      </c>
      <c r="DS199" s="207"/>
      <c r="DT199" s="194"/>
      <c r="DU199" s="198" cm="1">
        <f t="array" ref="DU199">IFERROR(MATCH(TRUE,INDEX($B$14:$B$117&gt;=DT199,0),0),"")</f>
        <v>1</v>
      </c>
      <c r="DV199" s="194">
        <f t="shared" ca="1" si="193"/>
        <v>3.2000000000000006E-3</v>
      </c>
      <c r="DY199" s="194">
        <f t="shared" si="194"/>
        <v>0</v>
      </c>
      <c r="DZ199" s="19" t="e">
        <f ca="1"/>
        <v>#N/A</v>
      </c>
      <c r="EA199" s="208" t="e">
        <f t="shared" ca="1" si="195"/>
        <v>#N/A</v>
      </c>
      <c r="EB199" s="207"/>
      <c r="EC199" s="194"/>
      <c r="ED199" s="198" cm="1">
        <f t="array" ref="ED199">IFERROR(MATCH(TRUE,INDEX($B$14:$B$117&gt;=EC199,0),0),"")</f>
        <v>1</v>
      </c>
      <c r="EE199" s="194">
        <f t="shared" ca="1" si="196"/>
        <v>3.2000000000000006E-3</v>
      </c>
      <c r="EH199" s="194">
        <f t="shared" si="197"/>
        <v>0</v>
      </c>
      <c r="EI199" s="19" t="e">
        <f ca="1"/>
        <v>#N/A</v>
      </c>
      <c r="EJ199" s="208" t="e">
        <f t="shared" ca="1" si="198"/>
        <v>#N/A</v>
      </c>
      <c r="EK199" s="207"/>
      <c r="EL199" s="194"/>
      <c r="EM199" s="198" cm="1">
        <f t="array" ref="EM199">IFERROR(MATCH(TRUE,INDEX($B$14:$B$117&gt;=EL199,0),0),"")</f>
        <v>1</v>
      </c>
      <c r="EN199" s="194">
        <f t="shared" ca="1" si="199"/>
        <v>3.2000000000000006E-3</v>
      </c>
      <c r="EQ199" s="194">
        <f t="shared" si="200"/>
        <v>0</v>
      </c>
      <c r="ER199" s="19" t="e">
        <f ca="1"/>
        <v>#N/A</v>
      </c>
      <c r="ES199" s="208" t="e">
        <f t="shared" ca="1" si="201"/>
        <v>#N/A</v>
      </c>
      <c r="ET199" s="207"/>
      <c r="EU199" s="194"/>
      <c r="EV199" s="198" cm="1">
        <f t="array" ref="EV199">IFERROR(MATCH(TRUE,INDEX($B$14:$B$117&gt;=EU199,0),0),"")</f>
        <v>1</v>
      </c>
      <c r="EW199" s="194">
        <f t="shared" ca="1" si="202"/>
        <v>3.2000000000000006E-3</v>
      </c>
      <c r="EZ199" s="194">
        <f t="shared" si="203"/>
        <v>0</v>
      </c>
      <c r="FA199" s="19" t="e">
        <f ca="1"/>
        <v>#N/A</v>
      </c>
      <c r="FB199" s="208" t="e">
        <f t="shared" ca="1" si="204"/>
        <v>#N/A</v>
      </c>
      <c r="FC199" s="207"/>
      <c r="FD199" s="194"/>
      <c r="FE199" s="198" cm="1">
        <f t="array" ref="FE199">IFERROR(MATCH(TRUE,INDEX($B$14:$B$117&gt;=FD199,0),0),"")</f>
        <v>1</v>
      </c>
      <c r="FF199" s="194">
        <f t="shared" ca="1" si="205"/>
        <v>3.2000000000000006E-3</v>
      </c>
      <c r="FI199" s="194">
        <f t="shared" si="206"/>
        <v>0</v>
      </c>
      <c r="FJ199" s="19" t="e">
        <f ca="1"/>
        <v>#N/A</v>
      </c>
      <c r="FK199" s="208" t="e">
        <f t="shared" ca="1" si="207"/>
        <v>#N/A</v>
      </c>
      <c r="FL199" s="207"/>
      <c r="FM199" s="194"/>
      <c r="FN199" s="198" cm="1">
        <f t="array" ref="FN199">IFERROR(MATCH(TRUE,INDEX($B$14:$B$117&gt;=FM199,0),0),"")</f>
        <v>1</v>
      </c>
      <c r="FO199" s="194">
        <f t="shared" ca="1" si="208"/>
        <v>3.2000000000000006E-3</v>
      </c>
      <c r="FR199" s="194">
        <f t="shared" si="209"/>
        <v>0</v>
      </c>
      <c r="FS199" s="19" t="e">
        <f ca="1"/>
        <v>#N/A</v>
      </c>
      <c r="FT199" s="208" t="e">
        <f t="shared" ca="1" si="210"/>
        <v>#N/A</v>
      </c>
      <c r="FU199" s="207"/>
      <c r="FV199" s="194"/>
      <c r="FW199" s="198" cm="1">
        <f t="array" ref="FW199">IFERROR(MATCH(TRUE,INDEX($B$14:$B$117&gt;=FV199,0),0),"")</f>
        <v>1</v>
      </c>
      <c r="FX199" s="194">
        <f t="shared" ca="1" si="211"/>
        <v>3.2000000000000006E-3</v>
      </c>
      <c r="GA199" s="194">
        <f t="shared" si="212"/>
        <v>0</v>
      </c>
      <c r="GB199" s="19" t="e">
        <f ca="1"/>
        <v>#N/A</v>
      </c>
      <c r="GC199" s="208" t="e">
        <f t="shared" ca="1" si="213"/>
        <v>#N/A</v>
      </c>
    </row>
    <row r="200" spans="6:185" x14ac:dyDescent="0.2">
      <c r="F200" s="207"/>
      <c r="G200" s="194"/>
      <c r="H200" s="198" cm="1">
        <f t="array" ref="H200">IFERROR(MATCH(TRUE,INDEX($B$14:$B$117&gt;=G200,0),0),"")</f>
        <v>1</v>
      </c>
      <c r="I200" s="194">
        <f t="shared" ca="1" si="158"/>
        <v>3.2000000000000006E-3</v>
      </c>
      <c r="L200" s="194">
        <f t="shared" si="214"/>
        <v>0</v>
      </c>
      <c r="M200" s="19">
        <f ca="1"/>
        <v>0</v>
      </c>
      <c r="N200" s="208">
        <f t="shared" ca="1" si="215"/>
        <v>0</v>
      </c>
      <c r="O200" s="207"/>
      <c r="P200" s="194"/>
      <c r="Q200" s="198" cm="1">
        <f t="array" ref="Q200">IFERROR(MATCH(TRUE,INDEX($B$14:$B$117&gt;=P200,0),0),"")</f>
        <v>1</v>
      </c>
      <c r="R200" s="194">
        <f t="shared" ca="1" si="159"/>
        <v>3.2000000000000006E-3</v>
      </c>
      <c r="U200" s="194">
        <f t="shared" si="216"/>
        <v>0</v>
      </c>
      <c r="V200" s="19">
        <f ca="1"/>
        <v>0</v>
      </c>
      <c r="W200" s="208">
        <f t="shared" ca="1" si="217"/>
        <v>0</v>
      </c>
      <c r="X200" s="207"/>
      <c r="Y200" s="194"/>
      <c r="Z200" s="198" cm="1">
        <f t="array" ref="Z200">IFERROR(MATCH(TRUE,INDEX($B$14:$B$117&gt;=Y200,0),0),"")</f>
        <v>1</v>
      </c>
      <c r="AA200" s="194">
        <f t="shared" ca="1" si="160"/>
        <v>3.2000000000000006E-3</v>
      </c>
      <c r="AD200" s="194">
        <f t="shared" si="161"/>
        <v>0</v>
      </c>
      <c r="AE200" s="19">
        <f ca="1"/>
        <v>0</v>
      </c>
      <c r="AF200" s="208">
        <f t="shared" ca="1" si="162"/>
        <v>0</v>
      </c>
      <c r="AG200" s="207"/>
      <c r="AH200" s="194"/>
      <c r="AI200" s="198" cm="1">
        <f t="array" ref="AI200">IFERROR(MATCH(TRUE,INDEX($B$14:$B$117&gt;=AH200,0),0),"")</f>
        <v>1</v>
      </c>
      <c r="AJ200" s="194">
        <f t="shared" ca="1" si="163"/>
        <v>3.2000000000000006E-3</v>
      </c>
      <c r="AM200" s="194">
        <f t="shared" si="164"/>
        <v>0</v>
      </c>
      <c r="AN200" s="19">
        <f ca="1"/>
        <v>0</v>
      </c>
      <c r="AO200" s="208">
        <f t="shared" ca="1" si="165"/>
        <v>0</v>
      </c>
      <c r="AP200" s="207"/>
      <c r="AQ200" s="194"/>
      <c r="AR200" s="198" cm="1">
        <f t="array" ref="AR200">IFERROR(MATCH(TRUE,INDEX($B$14:$B$117&gt;=AQ200,0),0),"")</f>
        <v>1</v>
      </c>
      <c r="AS200" s="194">
        <f t="shared" ca="1" si="166"/>
        <v>3.2000000000000006E-3</v>
      </c>
      <c r="AV200" s="194">
        <f t="shared" si="167"/>
        <v>0</v>
      </c>
      <c r="AW200" s="19">
        <f ca="1"/>
        <v>0</v>
      </c>
      <c r="AX200" s="208">
        <f t="shared" ca="1" si="168"/>
        <v>0</v>
      </c>
      <c r="AY200" s="207"/>
      <c r="AZ200" s="194"/>
      <c r="BA200" s="198" cm="1">
        <f t="array" ref="BA200">IFERROR(MATCH(TRUE,INDEX($B$14:$B$117&gt;=AZ200,0),0),"")</f>
        <v>1</v>
      </c>
      <c r="BB200" s="194">
        <f t="shared" ca="1" si="169"/>
        <v>3.2000000000000006E-3</v>
      </c>
      <c r="BE200" s="194">
        <f t="shared" si="170"/>
        <v>0</v>
      </c>
      <c r="BF200" s="19">
        <f ca="1"/>
        <v>0</v>
      </c>
      <c r="BG200" s="208">
        <f t="shared" ca="1" si="171"/>
        <v>0</v>
      </c>
      <c r="BH200" s="207"/>
      <c r="BI200" s="194"/>
      <c r="BJ200" s="198" cm="1">
        <f t="array" ref="BJ200">IFERROR(MATCH(TRUE,INDEX($B$14:$B$117&gt;=BI200,0),0),"")</f>
        <v>1</v>
      </c>
      <c r="BK200" s="194">
        <f t="shared" ca="1" si="172"/>
        <v>3.2000000000000006E-3</v>
      </c>
      <c r="BN200" s="194">
        <f t="shared" si="173"/>
        <v>0</v>
      </c>
      <c r="BO200" s="19">
        <f ca="1"/>
        <v>0</v>
      </c>
      <c r="BP200" s="208">
        <f t="shared" ca="1" si="174"/>
        <v>0</v>
      </c>
      <c r="BQ200" s="207"/>
      <c r="BR200" s="194"/>
      <c r="BS200" s="198" cm="1">
        <f t="array" ref="BS200">IFERROR(MATCH(TRUE,INDEX($B$14:$B$117&gt;=BR200,0),0),"")</f>
        <v>1</v>
      </c>
      <c r="BT200" s="194">
        <f t="shared" ca="1" si="175"/>
        <v>3.2000000000000006E-3</v>
      </c>
      <c r="BW200" s="194">
        <f t="shared" si="176"/>
        <v>0</v>
      </c>
      <c r="BX200" s="19">
        <f ca="1"/>
        <v>0</v>
      </c>
      <c r="BY200" s="208">
        <f t="shared" ca="1" si="177"/>
        <v>0</v>
      </c>
      <c r="BZ200" s="207"/>
      <c r="CA200" s="194"/>
      <c r="CB200" s="198" cm="1">
        <f t="array" ref="CB200">IFERROR(MATCH(TRUE,INDEX($B$14:$B$117&gt;=CA200,0),0),"")</f>
        <v>1</v>
      </c>
      <c r="CC200" s="194">
        <f t="shared" ca="1" si="178"/>
        <v>3.2000000000000006E-3</v>
      </c>
      <c r="CF200" s="194">
        <f t="shared" si="179"/>
        <v>0</v>
      </c>
      <c r="CG200" s="19">
        <f ca="1"/>
        <v>0</v>
      </c>
      <c r="CH200" s="208">
        <f t="shared" ca="1" si="180"/>
        <v>0</v>
      </c>
      <c r="CI200" s="207"/>
      <c r="CJ200" s="194"/>
      <c r="CK200" s="198" cm="1">
        <f t="array" ref="CK200">IFERROR(MATCH(TRUE,INDEX($B$14:$B$117&gt;=CJ200,0),0),"")</f>
        <v>1</v>
      </c>
      <c r="CL200" s="194">
        <f t="shared" ca="1" si="181"/>
        <v>3.2000000000000006E-3</v>
      </c>
      <c r="CO200" s="194">
        <f t="shared" si="182"/>
        <v>0</v>
      </c>
      <c r="CP200" s="19">
        <f ca="1"/>
        <v>0</v>
      </c>
      <c r="CQ200" s="208">
        <f t="shared" ca="1" si="183"/>
        <v>0</v>
      </c>
      <c r="CR200" s="207"/>
      <c r="CS200" s="194"/>
      <c r="CT200" s="198" cm="1">
        <f t="array" ref="CT200">IFERROR(MATCH(TRUE,INDEX($B$14:$B$117&gt;=CS200,0),0),"")</f>
        <v>1</v>
      </c>
      <c r="CU200" s="194">
        <f t="shared" ca="1" si="184"/>
        <v>3.2000000000000006E-3</v>
      </c>
      <c r="CX200" s="194">
        <f t="shared" si="185"/>
        <v>0</v>
      </c>
      <c r="CY200" s="19" t="e">
        <f ca="1"/>
        <v>#N/A</v>
      </c>
      <c r="CZ200" s="208" t="e">
        <f t="shared" ca="1" si="186"/>
        <v>#N/A</v>
      </c>
      <c r="DA200" s="207"/>
      <c r="DB200" s="194"/>
      <c r="DC200" s="198" cm="1">
        <f t="array" ref="DC200">IFERROR(MATCH(TRUE,INDEX($B$14:$B$117&gt;=DB200,0),0),"")</f>
        <v>1</v>
      </c>
      <c r="DD200" s="194">
        <f t="shared" ca="1" si="187"/>
        <v>3.2000000000000006E-3</v>
      </c>
      <c r="DG200" s="194">
        <f t="shared" si="188"/>
        <v>0</v>
      </c>
      <c r="DH200" s="19" t="e">
        <f ca="1"/>
        <v>#N/A</v>
      </c>
      <c r="DI200" s="208" t="e">
        <f t="shared" ca="1" si="189"/>
        <v>#N/A</v>
      </c>
      <c r="DJ200" s="207"/>
      <c r="DK200" s="194"/>
      <c r="DL200" s="198" cm="1">
        <f t="array" ref="DL200">IFERROR(MATCH(TRUE,INDEX($B$14:$B$117&gt;=DK200,0),0),"")</f>
        <v>1</v>
      </c>
      <c r="DM200" s="194">
        <f t="shared" ca="1" si="190"/>
        <v>3.2000000000000006E-3</v>
      </c>
      <c r="DP200" s="194">
        <f t="shared" si="191"/>
        <v>0</v>
      </c>
      <c r="DQ200" s="19" t="e">
        <f ca="1"/>
        <v>#N/A</v>
      </c>
      <c r="DR200" s="208" t="e">
        <f t="shared" ca="1" si="192"/>
        <v>#N/A</v>
      </c>
      <c r="DS200" s="207"/>
      <c r="DT200" s="194"/>
      <c r="DU200" s="198" cm="1">
        <f t="array" ref="DU200">IFERROR(MATCH(TRUE,INDEX($B$14:$B$117&gt;=DT200,0),0),"")</f>
        <v>1</v>
      </c>
      <c r="DV200" s="194">
        <f t="shared" ca="1" si="193"/>
        <v>3.2000000000000006E-3</v>
      </c>
      <c r="DY200" s="194">
        <f t="shared" si="194"/>
        <v>0</v>
      </c>
      <c r="DZ200" s="19" t="e">
        <f ca="1"/>
        <v>#N/A</v>
      </c>
      <c r="EA200" s="208" t="e">
        <f t="shared" ca="1" si="195"/>
        <v>#N/A</v>
      </c>
      <c r="EB200" s="207"/>
      <c r="EC200" s="194"/>
      <c r="ED200" s="198" cm="1">
        <f t="array" ref="ED200">IFERROR(MATCH(TRUE,INDEX($B$14:$B$117&gt;=EC200,0),0),"")</f>
        <v>1</v>
      </c>
      <c r="EE200" s="194">
        <f t="shared" ca="1" si="196"/>
        <v>3.2000000000000006E-3</v>
      </c>
      <c r="EH200" s="194">
        <f t="shared" si="197"/>
        <v>0</v>
      </c>
      <c r="EI200" s="19" t="e">
        <f ca="1"/>
        <v>#N/A</v>
      </c>
      <c r="EJ200" s="208" t="e">
        <f t="shared" ca="1" si="198"/>
        <v>#N/A</v>
      </c>
      <c r="EK200" s="207"/>
      <c r="EL200" s="194"/>
      <c r="EM200" s="198" cm="1">
        <f t="array" ref="EM200">IFERROR(MATCH(TRUE,INDEX($B$14:$B$117&gt;=EL200,0),0),"")</f>
        <v>1</v>
      </c>
      <c r="EN200" s="194">
        <f t="shared" ca="1" si="199"/>
        <v>3.2000000000000006E-3</v>
      </c>
      <c r="EQ200" s="194">
        <f t="shared" si="200"/>
        <v>0</v>
      </c>
      <c r="ER200" s="19" t="e">
        <f ca="1"/>
        <v>#N/A</v>
      </c>
      <c r="ES200" s="208" t="e">
        <f t="shared" ca="1" si="201"/>
        <v>#N/A</v>
      </c>
      <c r="ET200" s="207"/>
      <c r="EU200" s="194"/>
      <c r="EV200" s="198" cm="1">
        <f t="array" ref="EV200">IFERROR(MATCH(TRUE,INDEX($B$14:$B$117&gt;=EU200,0),0),"")</f>
        <v>1</v>
      </c>
      <c r="EW200" s="194">
        <f t="shared" ca="1" si="202"/>
        <v>3.2000000000000006E-3</v>
      </c>
      <c r="EZ200" s="194">
        <f t="shared" si="203"/>
        <v>0</v>
      </c>
      <c r="FA200" s="19" t="e">
        <f ca="1"/>
        <v>#N/A</v>
      </c>
      <c r="FB200" s="208" t="e">
        <f t="shared" ca="1" si="204"/>
        <v>#N/A</v>
      </c>
      <c r="FC200" s="207"/>
      <c r="FD200" s="194"/>
      <c r="FE200" s="198" cm="1">
        <f t="array" ref="FE200">IFERROR(MATCH(TRUE,INDEX($B$14:$B$117&gt;=FD200,0),0),"")</f>
        <v>1</v>
      </c>
      <c r="FF200" s="194">
        <f t="shared" ca="1" si="205"/>
        <v>3.2000000000000006E-3</v>
      </c>
      <c r="FI200" s="194">
        <f t="shared" si="206"/>
        <v>0</v>
      </c>
      <c r="FJ200" s="19" t="e">
        <f ca="1"/>
        <v>#N/A</v>
      </c>
      <c r="FK200" s="208" t="e">
        <f t="shared" ca="1" si="207"/>
        <v>#N/A</v>
      </c>
      <c r="FL200" s="207"/>
      <c r="FM200" s="194"/>
      <c r="FN200" s="198" cm="1">
        <f t="array" ref="FN200">IFERROR(MATCH(TRUE,INDEX($B$14:$B$117&gt;=FM200,0),0),"")</f>
        <v>1</v>
      </c>
      <c r="FO200" s="194">
        <f t="shared" ca="1" si="208"/>
        <v>3.2000000000000006E-3</v>
      </c>
      <c r="FR200" s="194">
        <f t="shared" si="209"/>
        <v>0</v>
      </c>
      <c r="FS200" s="19" t="e">
        <f ca="1"/>
        <v>#N/A</v>
      </c>
      <c r="FT200" s="208" t="e">
        <f t="shared" ca="1" si="210"/>
        <v>#N/A</v>
      </c>
      <c r="FU200" s="207"/>
      <c r="FV200" s="194"/>
      <c r="FW200" s="198" cm="1">
        <f t="array" ref="FW200">IFERROR(MATCH(TRUE,INDEX($B$14:$B$117&gt;=FV200,0),0),"")</f>
        <v>1</v>
      </c>
      <c r="FX200" s="194">
        <f t="shared" ca="1" si="211"/>
        <v>3.2000000000000006E-3</v>
      </c>
      <c r="GA200" s="194">
        <f t="shared" si="212"/>
        <v>0</v>
      </c>
      <c r="GB200" s="19" t="e">
        <f ca="1"/>
        <v>#N/A</v>
      </c>
      <c r="GC200" s="208" t="e">
        <f t="shared" ca="1" si="213"/>
        <v>#N/A</v>
      </c>
    </row>
    <row r="201" spans="6:185" x14ac:dyDescent="0.2">
      <c r="F201" s="207"/>
      <c r="G201" s="194"/>
      <c r="H201" s="198" cm="1">
        <f t="array" ref="H201">IFERROR(MATCH(TRUE,INDEX($B$14:$B$117&gt;=G201,0),0),"")</f>
        <v>1</v>
      </c>
      <c r="I201" s="194">
        <f t="shared" ca="1" si="158"/>
        <v>3.2000000000000006E-3</v>
      </c>
      <c r="L201" s="194">
        <f t="shared" si="214"/>
        <v>0</v>
      </c>
      <c r="M201" s="19">
        <f ca="1"/>
        <v>0</v>
      </c>
      <c r="N201" s="208">
        <f t="shared" ca="1" si="215"/>
        <v>0</v>
      </c>
      <c r="O201" s="207"/>
      <c r="P201" s="194"/>
      <c r="Q201" s="198" cm="1">
        <f t="array" ref="Q201">IFERROR(MATCH(TRUE,INDEX($B$14:$B$117&gt;=P201,0),0),"")</f>
        <v>1</v>
      </c>
      <c r="R201" s="194">
        <f t="shared" ca="1" si="159"/>
        <v>3.2000000000000006E-3</v>
      </c>
      <c r="U201" s="194">
        <f t="shared" si="216"/>
        <v>0</v>
      </c>
      <c r="V201" s="19">
        <f ca="1"/>
        <v>0</v>
      </c>
      <c r="W201" s="208">
        <f t="shared" ca="1" si="217"/>
        <v>0</v>
      </c>
      <c r="X201" s="207"/>
      <c r="Y201" s="194"/>
      <c r="Z201" s="198" cm="1">
        <f t="array" ref="Z201">IFERROR(MATCH(TRUE,INDEX($B$14:$B$117&gt;=Y201,0),0),"")</f>
        <v>1</v>
      </c>
      <c r="AA201" s="194">
        <f t="shared" ca="1" si="160"/>
        <v>3.2000000000000006E-3</v>
      </c>
      <c r="AD201" s="194">
        <f t="shared" si="161"/>
        <v>0</v>
      </c>
      <c r="AE201" s="19">
        <f ca="1"/>
        <v>0</v>
      </c>
      <c r="AF201" s="208">
        <f t="shared" ca="1" si="162"/>
        <v>0</v>
      </c>
      <c r="AG201" s="207"/>
      <c r="AH201" s="194"/>
      <c r="AI201" s="198" cm="1">
        <f t="array" ref="AI201">IFERROR(MATCH(TRUE,INDEX($B$14:$B$117&gt;=AH201,0),0),"")</f>
        <v>1</v>
      </c>
      <c r="AJ201" s="194">
        <f t="shared" ca="1" si="163"/>
        <v>3.2000000000000006E-3</v>
      </c>
      <c r="AM201" s="194">
        <f t="shared" si="164"/>
        <v>0</v>
      </c>
      <c r="AN201" s="19">
        <f ca="1"/>
        <v>0</v>
      </c>
      <c r="AO201" s="208">
        <f t="shared" ca="1" si="165"/>
        <v>0</v>
      </c>
      <c r="AP201" s="207"/>
      <c r="AQ201" s="194"/>
      <c r="AR201" s="198" cm="1">
        <f t="array" ref="AR201">IFERROR(MATCH(TRUE,INDEX($B$14:$B$117&gt;=AQ201,0),0),"")</f>
        <v>1</v>
      </c>
      <c r="AS201" s="194">
        <f t="shared" ca="1" si="166"/>
        <v>3.2000000000000006E-3</v>
      </c>
      <c r="AV201" s="194">
        <f t="shared" si="167"/>
        <v>0</v>
      </c>
      <c r="AW201" s="19">
        <f ca="1"/>
        <v>0</v>
      </c>
      <c r="AX201" s="208">
        <f t="shared" ca="1" si="168"/>
        <v>0</v>
      </c>
      <c r="AY201" s="207"/>
      <c r="AZ201" s="194"/>
      <c r="BA201" s="198" cm="1">
        <f t="array" ref="BA201">IFERROR(MATCH(TRUE,INDEX($B$14:$B$117&gt;=AZ201,0),0),"")</f>
        <v>1</v>
      </c>
      <c r="BB201" s="194">
        <f t="shared" ca="1" si="169"/>
        <v>3.2000000000000006E-3</v>
      </c>
      <c r="BE201" s="194">
        <f t="shared" si="170"/>
        <v>0</v>
      </c>
      <c r="BF201" s="19">
        <f ca="1"/>
        <v>0</v>
      </c>
      <c r="BG201" s="208">
        <f t="shared" ca="1" si="171"/>
        <v>0</v>
      </c>
      <c r="BH201" s="207"/>
      <c r="BI201" s="194"/>
      <c r="BJ201" s="198" cm="1">
        <f t="array" ref="BJ201">IFERROR(MATCH(TRUE,INDEX($B$14:$B$117&gt;=BI201,0),0),"")</f>
        <v>1</v>
      </c>
      <c r="BK201" s="194">
        <f t="shared" ca="1" si="172"/>
        <v>3.2000000000000006E-3</v>
      </c>
      <c r="BN201" s="194">
        <f t="shared" si="173"/>
        <v>0</v>
      </c>
      <c r="BO201" s="19">
        <f ca="1"/>
        <v>0</v>
      </c>
      <c r="BP201" s="208">
        <f t="shared" ca="1" si="174"/>
        <v>0</v>
      </c>
      <c r="BQ201" s="207"/>
      <c r="BR201" s="194"/>
      <c r="BS201" s="198" cm="1">
        <f t="array" ref="BS201">IFERROR(MATCH(TRUE,INDEX($B$14:$B$117&gt;=BR201,0),0),"")</f>
        <v>1</v>
      </c>
      <c r="BT201" s="194">
        <f t="shared" ca="1" si="175"/>
        <v>3.2000000000000006E-3</v>
      </c>
      <c r="BW201" s="194">
        <f t="shared" si="176"/>
        <v>0</v>
      </c>
      <c r="BX201" s="19">
        <f ca="1"/>
        <v>0</v>
      </c>
      <c r="BY201" s="208">
        <f t="shared" ca="1" si="177"/>
        <v>0</v>
      </c>
      <c r="BZ201" s="207"/>
      <c r="CA201" s="194"/>
      <c r="CB201" s="198" cm="1">
        <f t="array" ref="CB201">IFERROR(MATCH(TRUE,INDEX($B$14:$B$117&gt;=CA201,0),0),"")</f>
        <v>1</v>
      </c>
      <c r="CC201" s="194">
        <f t="shared" ca="1" si="178"/>
        <v>3.2000000000000006E-3</v>
      </c>
      <c r="CF201" s="194">
        <f t="shared" si="179"/>
        <v>0</v>
      </c>
      <c r="CG201" s="19">
        <f ca="1"/>
        <v>0</v>
      </c>
      <c r="CH201" s="208">
        <f t="shared" ca="1" si="180"/>
        <v>0</v>
      </c>
      <c r="CI201" s="207"/>
      <c r="CJ201" s="194"/>
      <c r="CK201" s="198" cm="1">
        <f t="array" ref="CK201">IFERROR(MATCH(TRUE,INDEX($B$14:$B$117&gt;=CJ201,0),0),"")</f>
        <v>1</v>
      </c>
      <c r="CL201" s="194">
        <f t="shared" ca="1" si="181"/>
        <v>3.2000000000000006E-3</v>
      </c>
      <c r="CO201" s="194">
        <f t="shared" si="182"/>
        <v>0</v>
      </c>
      <c r="CP201" s="19">
        <f ca="1"/>
        <v>0</v>
      </c>
      <c r="CQ201" s="208">
        <f t="shared" ca="1" si="183"/>
        <v>0</v>
      </c>
      <c r="CR201" s="207"/>
      <c r="CS201" s="194"/>
      <c r="CT201" s="198" cm="1">
        <f t="array" ref="CT201">IFERROR(MATCH(TRUE,INDEX($B$14:$B$117&gt;=CS201,0),0),"")</f>
        <v>1</v>
      </c>
      <c r="CU201" s="194">
        <f t="shared" ca="1" si="184"/>
        <v>3.2000000000000006E-3</v>
      </c>
      <c r="CX201" s="194">
        <f t="shared" si="185"/>
        <v>0</v>
      </c>
      <c r="CY201" s="19" t="e">
        <f ca="1"/>
        <v>#N/A</v>
      </c>
      <c r="CZ201" s="208" t="e">
        <f t="shared" ca="1" si="186"/>
        <v>#N/A</v>
      </c>
      <c r="DA201" s="207"/>
      <c r="DB201" s="194"/>
      <c r="DC201" s="198" cm="1">
        <f t="array" ref="DC201">IFERROR(MATCH(TRUE,INDEX($B$14:$B$117&gt;=DB201,0),0),"")</f>
        <v>1</v>
      </c>
      <c r="DD201" s="194">
        <f t="shared" ca="1" si="187"/>
        <v>3.2000000000000006E-3</v>
      </c>
      <c r="DG201" s="194">
        <f t="shared" si="188"/>
        <v>0</v>
      </c>
      <c r="DH201" s="19" t="e">
        <f ca="1"/>
        <v>#N/A</v>
      </c>
      <c r="DI201" s="208" t="e">
        <f t="shared" ca="1" si="189"/>
        <v>#N/A</v>
      </c>
      <c r="DJ201" s="207"/>
      <c r="DK201" s="194"/>
      <c r="DL201" s="198" cm="1">
        <f t="array" ref="DL201">IFERROR(MATCH(TRUE,INDEX($B$14:$B$117&gt;=DK201,0),0),"")</f>
        <v>1</v>
      </c>
      <c r="DM201" s="194">
        <f t="shared" ca="1" si="190"/>
        <v>3.2000000000000006E-3</v>
      </c>
      <c r="DP201" s="194">
        <f t="shared" si="191"/>
        <v>0</v>
      </c>
      <c r="DQ201" s="19" t="e">
        <f ca="1"/>
        <v>#N/A</v>
      </c>
      <c r="DR201" s="208" t="e">
        <f t="shared" ca="1" si="192"/>
        <v>#N/A</v>
      </c>
      <c r="DS201" s="207"/>
      <c r="DT201" s="194"/>
      <c r="DU201" s="198" cm="1">
        <f t="array" ref="DU201">IFERROR(MATCH(TRUE,INDEX($B$14:$B$117&gt;=DT201,0),0),"")</f>
        <v>1</v>
      </c>
      <c r="DV201" s="194">
        <f t="shared" ca="1" si="193"/>
        <v>3.2000000000000006E-3</v>
      </c>
      <c r="DY201" s="194">
        <f t="shared" si="194"/>
        <v>0</v>
      </c>
      <c r="DZ201" s="19" t="e">
        <f ca="1"/>
        <v>#N/A</v>
      </c>
      <c r="EA201" s="208" t="e">
        <f t="shared" ca="1" si="195"/>
        <v>#N/A</v>
      </c>
      <c r="EB201" s="207"/>
      <c r="EC201" s="194"/>
      <c r="ED201" s="198" cm="1">
        <f t="array" ref="ED201">IFERROR(MATCH(TRUE,INDEX($B$14:$B$117&gt;=EC201,0),0),"")</f>
        <v>1</v>
      </c>
      <c r="EE201" s="194">
        <f t="shared" ca="1" si="196"/>
        <v>3.2000000000000006E-3</v>
      </c>
      <c r="EH201" s="194">
        <f t="shared" si="197"/>
        <v>0</v>
      </c>
      <c r="EI201" s="19" t="e">
        <f ca="1"/>
        <v>#N/A</v>
      </c>
      <c r="EJ201" s="208" t="e">
        <f t="shared" ca="1" si="198"/>
        <v>#N/A</v>
      </c>
      <c r="EK201" s="207"/>
      <c r="EL201" s="194"/>
      <c r="EM201" s="198" cm="1">
        <f t="array" ref="EM201">IFERROR(MATCH(TRUE,INDEX($B$14:$B$117&gt;=EL201,0),0),"")</f>
        <v>1</v>
      </c>
      <c r="EN201" s="194">
        <f t="shared" ca="1" si="199"/>
        <v>3.2000000000000006E-3</v>
      </c>
      <c r="EQ201" s="194">
        <f t="shared" si="200"/>
        <v>0</v>
      </c>
      <c r="ER201" s="19" t="e">
        <f ca="1"/>
        <v>#N/A</v>
      </c>
      <c r="ES201" s="208" t="e">
        <f t="shared" ca="1" si="201"/>
        <v>#N/A</v>
      </c>
      <c r="ET201" s="207"/>
      <c r="EU201" s="194"/>
      <c r="EV201" s="198" cm="1">
        <f t="array" ref="EV201">IFERROR(MATCH(TRUE,INDEX($B$14:$B$117&gt;=EU201,0),0),"")</f>
        <v>1</v>
      </c>
      <c r="EW201" s="194">
        <f t="shared" ca="1" si="202"/>
        <v>3.2000000000000006E-3</v>
      </c>
      <c r="EZ201" s="194">
        <f t="shared" si="203"/>
        <v>0</v>
      </c>
      <c r="FA201" s="19" t="e">
        <f ca="1"/>
        <v>#N/A</v>
      </c>
      <c r="FB201" s="208" t="e">
        <f t="shared" ca="1" si="204"/>
        <v>#N/A</v>
      </c>
      <c r="FC201" s="207"/>
      <c r="FD201" s="194"/>
      <c r="FE201" s="198" cm="1">
        <f t="array" ref="FE201">IFERROR(MATCH(TRUE,INDEX($B$14:$B$117&gt;=FD201,0),0),"")</f>
        <v>1</v>
      </c>
      <c r="FF201" s="194">
        <f t="shared" ca="1" si="205"/>
        <v>3.2000000000000006E-3</v>
      </c>
      <c r="FI201" s="194">
        <f t="shared" si="206"/>
        <v>0</v>
      </c>
      <c r="FJ201" s="19" t="e">
        <f ca="1"/>
        <v>#N/A</v>
      </c>
      <c r="FK201" s="208" t="e">
        <f t="shared" ca="1" si="207"/>
        <v>#N/A</v>
      </c>
      <c r="FL201" s="207"/>
      <c r="FM201" s="194"/>
      <c r="FN201" s="198" cm="1">
        <f t="array" ref="FN201">IFERROR(MATCH(TRUE,INDEX($B$14:$B$117&gt;=FM201,0),0),"")</f>
        <v>1</v>
      </c>
      <c r="FO201" s="194">
        <f t="shared" ca="1" si="208"/>
        <v>3.2000000000000006E-3</v>
      </c>
      <c r="FR201" s="194">
        <f t="shared" si="209"/>
        <v>0</v>
      </c>
      <c r="FS201" s="19" t="e">
        <f ca="1"/>
        <v>#N/A</v>
      </c>
      <c r="FT201" s="208" t="e">
        <f t="shared" ca="1" si="210"/>
        <v>#N/A</v>
      </c>
      <c r="FU201" s="207"/>
      <c r="FV201" s="194"/>
      <c r="FW201" s="198" cm="1">
        <f t="array" ref="FW201">IFERROR(MATCH(TRUE,INDEX($B$14:$B$117&gt;=FV201,0),0),"")</f>
        <v>1</v>
      </c>
      <c r="FX201" s="194">
        <f t="shared" ca="1" si="211"/>
        <v>3.2000000000000006E-3</v>
      </c>
      <c r="GA201" s="194">
        <f t="shared" si="212"/>
        <v>0</v>
      </c>
      <c r="GB201" s="19" t="e">
        <f ca="1"/>
        <v>#N/A</v>
      </c>
      <c r="GC201" s="208" t="e">
        <f t="shared" ca="1" si="213"/>
        <v>#N/A</v>
      </c>
    </row>
    <row r="202" spans="6:185" x14ac:dyDescent="0.2">
      <c r="F202" s="207"/>
      <c r="G202" s="194"/>
      <c r="H202" s="198" cm="1">
        <f t="array" ref="H202">IFERROR(MATCH(TRUE,INDEX($B$14:$B$117&gt;=G202,0),0),"")</f>
        <v>1</v>
      </c>
      <c r="I202" s="194">
        <f t="shared" ca="1" si="158"/>
        <v>3.2000000000000006E-3</v>
      </c>
      <c r="L202" s="194">
        <f t="shared" si="214"/>
        <v>0</v>
      </c>
      <c r="M202" s="19">
        <f ca="1"/>
        <v>0</v>
      </c>
      <c r="N202" s="208">
        <f t="shared" ca="1" si="215"/>
        <v>0</v>
      </c>
      <c r="O202" s="207"/>
      <c r="P202" s="194"/>
      <c r="Q202" s="198" cm="1">
        <f t="array" ref="Q202">IFERROR(MATCH(TRUE,INDEX($B$14:$B$117&gt;=P202,0),0),"")</f>
        <v>1</v>
      </c>
      <c r="R202" s="194">
        <f t="shared" ca="1" si="159"/>
        <v>3.2000000000000006E-3</v>
      </c>
      <c r="U202" s="194">
        <f t="shared" si="216"/>
        <v>0</v>
      </c>
      <c r="V202" s="19">
        <f ca="1"/>
        <v>0</v>
      </c>
      <c r="W202" s="208">
        <f t="shared" ca="1" si="217"/>
        <v>0</v>
      </c>
      <c r="X202" s="207"/>
      <c r="Y202" s="194"/>
      <c r="Z202" s="198" cm="1">
        <f t="array" ref="Z202">IFERROR(MATCH(TRUE,INDEX($B$14:$B$117&gt;=Y202,0),0),"")</f>
        <v>1</v>
      </c>
      <c r="AA202" s="194">
        <f t="shared" ca="1" si="160"/>
        <v>3.2000000000000006E-3</v>
      </c>
      <c r="AD202" s="194">
        <f t="shared" si="161"/>
        <v>0</v>
      </c>
      <c r="AE202" s="19">
        <f ca="1"/>
        <v>0</v>
      </c>
      <c r="AF202" s="208">
        <f t="shared" ca="1" si="162"/>
        <v>0</v>
      </c>
      <c r="AG202" s="207"/>
      <c r="AH202" s="194"/>
      <c r="AI202" s="198" cm="1">
        <f t="array" ref="AI202">IFERROR(MATCH(TRUE,INDEX($B$14:$B$117&gt;=AH202,0),0),"")</f>
        <v>1</v>
      </c>
      <c r="AJ202" s="194">
        <f t="shared" ca="1" si="163"/>
        <v>3.2000000000000006E-3</v>
      </c>
      <c r="AM202" s="194">
        <f t="shared" si="164"/>
        <v>0</v>
      </c>
      <c r="AN202" s="19">
        <f ca="1"/>
        <v>0</v>
      </c>
      <c r="AO202" s="208">
        <f t="shared" ca="1" si="165"/>
        <v>0</v>
      </c>
      <c r="AP202" s="207"/>
      <c r="AQ202" s="194"/>
      <c r="AR202" s="198" cm="1">
        <f t="array" ref="AR202">IFERROR(MATCH(TRUE,INDEX($B$14:$B$117&gt;=AQ202,0),0),"")</f>
        <v>1</v>
      </c>
      <c r="AS202" s="194">
        <f t="shared" ca="1" si="166"/>
        <v>3.2000000000000006E-3</v>
      </c>
      <c r="AV202" s="194">
        <f t="shared" si="167"/>
        <v>0</v>
      </c>
      <c r="AW202" s="19">
        <f ca="1"/>
        <v>0</v>
      </c>
      <c r="AX202" s="208">
        <f t="shared" ca="1" si="168"/>
        <v>0</v>
      </c>
      <c r="AY202" s="207"/>
      <c r="AZ202" s="194"/>
      <c r="BA202" s="198" cm="1">
        <f t="array" ref="BA202">IFERROR(MATCH(TRUE,INDEX($B$14:$B$117&gt;=AZ202,0),0),"")</f>
        <v>1</v>
      </c>
      <c r="BB202" s="194">
        <f t="shared" ca="1" si="169"/>
        <v>3.2000000000000006E-3</v>
      </c>
      <c r="BE202" s="194">
        <f t="shared" si="170"/>
        <v>0</v>
      </c>
      <c r="BF202" s="19">
        <f ca="1"/>
        <v>0</v>
      </c>
      <c r="BG202" s="208">
        <f t="shared" ca="1" si="171"/>
        <v>0</v>
      </c>
      <c r="BH202" s="207"/>
      <c r="BI202" s="194"/>
      <c r="BJ202" s="198" cm="1">
        <f t="array" ref="BJ202">IFERROR(MATCH(TRUE,INDEX($B$14:$B$117&gt;=BI202,0),0),"")</f>
        <v>1</v>
      </c>
      <c r="BK202" s="194">
        <f t="shared" ca="1" si="172"/>
        <v>3.2000000000000006E-3</v>
      </c>
      <c r="BN202" s="194">
        <f t="shared" si="173"/>
        <v>0</v>
      </c>
      <c r="BO202" s="19">
        <f ca="1"/>
        <v>0</v>
      </c>
      <c r="BP202" s="208">
        <f t="shared" ca="1" si="174"/>
        <v>0</v>
      </c>
      <c r="BQ202" s="207"/>
      <c r="BR202" s="194"/>
      <c r="BS202" s="198" cm="1">
        <f t="array" ref="BS202">IFERROR(MATCH(TRUE,INDEX($B$14:$B$117&gt;=BR202,0),0),"")</f>
        <v>1</v>
      </c>
      <c r="BT202" s="194">
        <f t="shared" ca="1" si="175"/>
        <v>3.2000000000000006E-3</v>
      </c>
      <c r="BW202" s="194">
        <f t="shared" si="176"/>
        <v>0</v>
      </c>
      <c r="BX202" s="19">
        <f ca="1"/>
        <v>0</v>
      </c>
      <c r="BY202" s="208">
        <f t="shared" ca="1" si="177"/>
        <v>0</v>
      </c>
      <c r="BZ202" s="207"/>
      <c r="CA202" s="194"/>
      <c r="CB202" s="198" cm="1">
        <f t="array" ref="CB202">IFERROR(MATCH(TRUE,INDEX($B$14:$B$117&gt;=CA202,0),0),"")</f>
        <v>1</v>
      </c>
      <c r="CC202" s="194">
        <f t="shared" ca="1" si="178"/>
        <v>3.2000000000000006E-3</v>
      </c>
      <c r="CF202" s="194">
        <f t="shared" si="179"/>
        <v>0</v>
      </c>
      <c r="CG202" s="19">
        <f ca="1"/>
        <v>0</v>
      </c>
      <c r="CH202" s="208">
        <f t="shared" ca="1" si="180"/>
        <v>0</v>
      </c>
      <c r="CI202" s="207"/>
      <c r="CJ202" s="194"/>
      <c r="CK202" s="198" cm="1">
        <f t="array" ref="CK202">IFERROR(MATCH(TRUE,INDEX($B$14:$B$117&gt;=CJ202,0),0),"")</f>
        <v>1</v>
      </c>
      <c r="CL202" s="194">
        <f t="shared" ca="1" si="181"/>
        <v>3.2000000000000006E-3</v>
      </c>
      <c r="CO202" s="194">
        <f t="shared" si="182"/>
        <v>0</v>
      </c>
      <c r="CP202" s="19">
        <f ca="1"/>
        <v>0</v>
      </c>
      <c r="CQ202" s="208">
        <f t="shared" ca="1" si="183"/>
        <v>0</v>
      </c>
      <c r="CR202" s="207"/>
      <c r="CS202" s="194"/>
      <c r="CT202" s="198" cm="1">
        <f t="array" ref="CT202">IFERROR(MATCH(TRUE,INDEX($B$14:$B$117&gt;=CS202,0),0),"")</f>
        <v>1</v>
      </c>
      <c r="CU202" s="194">
        <f t="shared" ca="1" si="184"/>
        <v>3.2000000000000006E-3</v>
      </c>
      <c r="CX202" s="194">
        <f t="shared" si="185"/>
        <v>0</v>
      </c>
      <c r="CY202" s="19" t="e">
        <f ca="1"/>
        <v>#N/A</v>
      </c>
      <c r="CZ202" s="208" t="e">
        <f t="shared" ca="1" si="186"/>
        <v>#N/A</v>
      </c>
      <c r="DA202" s="207"/>
      <c r="DB202" s="194"/>
      <c r="DC202" s="198" cm="1">
        <f t="array" ref="DC202">IFERROR(MATCH(TRUE,INDEX($B$14:$B$117&gt;=DB202,0),0),"")</f>
        <v>1</v>
      </c>
      <c r="DD202" s="194">
        <f t="shared" ca="1" si="187"/>
        <v>3.2000000000000006E-3</v>
      </c>
      <c r="DG202" s="194">
        <f t="shared" si="188"/>
        <v>0</v>
      </c>
      <c r="DH202" s="19" t="e">
        <f ca="1"/>
        <v>#N/A</v>
      </c>
      <c r="DI202" s="208" t="e">
        <f t="shared" ca="1" si="189"/>
        <v>#N/A</v>
      </c>
      <c r="DJ202" s="207"/>
      <c r="DK202" s="194"/>
      <c r="DL202" s="198" cm="1">
        <f t="array" ref="DL202">IFERROR(MATCH(TRUE,INDEX($B$14:$B$117&gt;=DK202,0),0),"")</f>
        <v>1</v>
      </c>
      <c r="DM202" s="194">
        <f t="shared" ca="1" si="190"/>
        <v>3.2000000000000006E-3</v>
      </c>
      <c r="DP202" s="194">
        <f t="shared" si="191"/>
        <v>0</v>
      </c>
      <c r="DQ202" s="19" t="e">
        <f ca="1"/>
        <v>#N/A</v>
      </c>
      <c r="DR202" s="208" t="e">
        <f t="shared" ca="1" si="192"/>
        <v>#N/A</v>
      </c>
      <c r="DS202" s="207"/>
      <c r="DT202" s="194"/>
      <c r="DU202" s="198" cm="1">
        <f t="array" ref="DU202">IFERROR(MATCH(TRUE,INDEX($B$14:$B$117&gt;=DT202,0),0),"")</f>
        <v>1</v>
      </c>
      <c r="DV202" s="194">
        <f t="shared" ca="1" si="193"/>
        <v>3.2000000000000006E-3</v>
      </c>
      <c r="DY202" s="194">
        <f t="shared" si="194"/>
        <v>0</v>
      </c>
      <c r="DZ202" s="19" t="e">
        <f ca="1"/>
        <v>#N/A</v>
      </c>
      <c r="EA202" s="208" t="e">
        <f t="shared" ca="1" si="195"/>
        <v>#N/A</v>
      </c>
      <c r="EB202" s="207"/>
      <c r="EC202" s="194"/>
      <c r="ED202" s="198" cm="1">
        <f t="array" ref="ED202">IFERROR(MATCH(TRUE,INDEX($B$14:$B$117&gt;=EC202,0),0),"")</f>
        <v>1</v>
      </c>
      <c r="EE202" s="194">
        <f t="shared" ca="1" si="196"/>
        <v>3.2000000000000006E-3</v>
      </c>
      <c r="EH202" s="194">
        <f t="shared" si="197"/>
        <v>0</v>
      </c>
      <c r="EI202" s="19" t="e">
        <f ca="1"/>
        <v>#N/A</v>
      </c>
      <c r="EJ202" s="208" t="e">
        <f t="shared" ca="1" si="198"/>
        <v>#N/A</v>
      </c>
      <c r="EK202" s="207"/>
      <c r="EL202" s="194"/>
      <c r="EM202" s="198" cm="1">
        <f t="array" ref="EM202">IFERROR(MATCH(TRUE,INDEX($B$14:$B$117&gt;=EL202,0),0),"")</f>
        <v>1</v>
      </c>
      <c r="EN202" s="194">
        <f t="shared" ca="1" si="199"/>
        <v>3.2000000000000006E-3</v>
      </c>
      <c r="EQ202" s="194">
        <f t="shared" si="200"/>
        <v>0</v>
      </c>
      <c r="ER202" s="19" t="e">
        <f ca="1"/>
        <v>#N/A</v>
      </c>
      <c r="ES202" s="208" t="e">
        <f t="shared" ca="1" si="201"/>
        <v>#N/A</v>
      </c>
      <c r="ET202" s="207"/>
      <c r="EU202" s="194"/>
      <c r="EV202" s="198" cm="1">
        <f t="array" ref="EV202">IFERROR(MATCH(TRUE,INDEX($B$14:$B$117&gt;=EU202,0),0),"")</f>
        <v>1</v>
      </c>
      <c r="EW202" s="194">
        <f t="shared" ca="1" si="202"/>
        <v>3.2000000000000006E-3</v>
      </c>
      <c r="EZ202" s="194">
        <f t="shared" si="203"/>
        <v>0</v>
      </c>
      <c r="FA202" s="19" t="e">
        <f ca="1"/>
        <v>#N/A</v>
      </c>
      <c r="FB202" s="208" t="e">
        <f t="shared" ca="1" si="204"/>
        <v>#N/A</v>
      </c>
      <c r="FC202" s="207"/>
      <c r="FD202" s="194"/>
      <c r="FE202" s="198" cm="1">
        <f t="array" ref="FE202">IFERROR(MATCH(TRUE,INDEX($B$14:$B$117&gt;=FD202,0),0),"")</f>
        <v>1</v>
      </c>
      <c r="FF202" s="194">
        <f t="shared" ca="1" si="205"/>
        <v>3.2000000000000006E-3</v>
      </c>
      <c r="FI202" s="194">
        <f t="shared" si="206"/>
        <v>0</v>
      </c>
      <c r="FJ202" s="19" t="e">
        <f ca="1"/>
        <v>#N/A</v>
      </c>
      <c r="FK202" s="208" t="e">
        <f t="shared" ca="1" si="207"/>
        <v>#N/A</v>
      </c>
      <c r="FL202" s="207"/>
      <c r="FM202" s="194"/>
      <c r="FN202" s="198" cm="1">
        <f t="array" ref="FN202">IFERROR(MATCH(TRUE,INDEX($B$14:$B$117&gt;=FM202,0),0),"")</f>
        <v>1</v>
      </c>
      <c r="FO202" s="194">
        <f t="shared" ca="1" si="208"/>
        <v>3.2000000000000006E-3</v>
      </c>
      <c r="FR202" s="194">
        <f t="shared" si="209"/>
        <v>0</v>
      </c>
      <c r="FS202" s="19" t="e">
        <f ca="1"/>
        <v>#N/A</v>
      </c>
      <c r="FT202" s="208" t="e">
        <f t="shared" ca="1" si="210"/>
        <v>#N/A</v>
      </c>
      <c r="FU202" s="207"/>
      <c r="FV202" s="194"/>
      <c r="FW202" s="198" cm="1">
        <f t="array" ref="FW202">IFERROR(MATCH(TRUE,INDEX($B$14:$B$117&gt;=FV202,0),0),"")</f>
        <v>1</v>
      </c>
      <c r="FX202" s="194">
        <f t="shared" ca="1" si="211"/>
        <v>3.2000000000000006E-3</v>
      </c>
      <c r="GA202" s="194">
        <f t="shared" si="212"/>
        <v>0</v>
      </c>
      <c r="GB202" s="19" t="e">
        <f ca="1"/>
        <v>#N/A</v>
      </c>
      <c r="GC202" s="208" t="e">
        <f t="shared" ca="1" si="213"/>
        <v>#N/A</v>
      </c>
    </row>
    <row r="203" spans="6:185" x14ac:dyDescent="0.2">
      <c r="F203" s="207"/>
      <c r="G203" s="194"/>
      <c r="H203" s="198" cm="1">
        <f t="array" ref="H203">IFERROR(MATCH(TRUE,INDEX($B$14:$B$117&gt;=G203,0),0),"")</f>
        <v>1</v>
      </c>
      <c r="I203" s="194">
        <f t="shared" ca="1" si="158"/>
        <v>3.2000000000000006E-3</v>
      </c>
      <c r="L203" s="194">
        <f t="shared" si="214"/>
        <v>0</v>
      </c>
      <c r="M203" s="19">
        <f ca="1"/>
        <v>0</v>
      </c>
      <c r="N203" s="208">
        <f t="shared" ca="1" si="215"/>
        <v>0</v>
      </c>
      <c r="O203" s="207"/>
      <c r="P203" s="194"/>
      <c r="Q203" s="198" cm="1">
        <f t="array" ref="Q203">IFERROR(MATCH(TRUE,INDEX($B$14:$B$117&gt;=P203,0),0),"")</f>
        <v>1</v>
      </c>
      <c r="R203" s="194">
        <f t="shared" ca="1" si="159"/>
        <v>3.2000000000000006E-3</v>
      </c>
      <c r="U203" s="194">
        <f t="shared" si="216"/>
        <v>0</v>
      </c>
      <c r="V203" s="19">
        <f ca="1"/>
        <v>0</v>
      </c>
      <c r="W203" s="208">
        <f t="shared" ca="1" si="217"/>
        <v>0</v>
      </c>
      <c r="X203" s="207"/>
      <c r="Y203" s="194"/>
      <c r="Z203" s="198" cm="1">
        <f t="array" ref="Z203">IFERROR(MATCH(TRUE,INDEX($B$14:$B$117&gt;=Y203,0),0),"")</f>
        <v>1</v>
      </c>
      <c r="AA203" s="194">
        <f t="shared" ca="1" si="160"/>
        <v>3.2000000000000006E-3</v>
      </c>
      <c r="AD203" s="194">
        <f t="shared" si="161"/>
        <v>0</v>
      </c>
      <c r="AE203" s="19">
        <f ca="1"/>
        <v>0</v>
      </c>
      <c r="AF203" s="208">
        <f t="shared" ca="1" si="162"/>
        <v>0</v>
      </c>
      <c r="AG203" s="207"/>
      <c r="AH203" s="194"/>
      <c r="AI203" s="198" cm="1">
        <f t="array" ref="AI203">IFERROR(MATCH(TRUE,INDEX($B$14:$B$117&gt;=AH203,0),0),"")</f>
        <v>1</v>
      </c>
      <c r="AJ203" s="194">
        <f t="shared" ca="1" si="163"/>
        <v>3.2000000000000006E-3</v>
      </c>
      <c r="AM203" s="194">
        <f t="shared" si="164"/>
        <v>0</v>
      </c>
      <c r="AN203" s="19">
        <f ca="1"/>
        <v>0</v>
      </c>
      <c r="AO203" s="208">
        <f t="shared" ca="1" si="165"/>
        <v>0</v>
      </c>
      <c r="AP203" s="207"/>
      <c r="AQ203" s="194"/>
      <c r="AR203" s="198" cm="1">
        <f t="array" ref="AR203">IFERROR(MATCH(TRUE,INDEX($B$14:$B$117&gt;=AQ203,0),0),"")</f>
        <v>1</v>
      </c>
      <c r="AS203" s="194">
        <f t="shared" ca="1" si="166"/>
        <v>3.2000000000000006E-3</v>
      </c>
      <c r="AV203" s="194">
        <f t="shared" si="167"/>
        <v>0</v>
      </c>
      <c r="AW203" s="19">
        <f ca="1"/>
        <v>0</v>
      </c>
      <c r="AX203" s="208">
        <f t="shared" ca="1" si="168"/>
        <v>0</v>
      </c>
      <c r="AY203" s="207"/>
      <c r="AZ203" s="194"/>
      <c r="BA203" s="198" cm="1">
        <f t="array" ref="BA203">IFERROR(MATCH(TRUE,INDEX($B$14:$B$117&gt;=AZ203,0),0),"")</f>
        <v>1</v>
      </c>
      <c r="BB203" s="194">
        <f t="shared" ca="1" si="169"/>
        <v>3.2000000000000006E-3</v>
      </c>
      <c r="BE203" s="194">
        <f t="shared" si="170"/>
        <v>0</v>
      </c>
      <c r="BF203" s="19">
        <f ca="1"/>
        <v>0</v>
      </c>
      <c r="BG203" s="208">
        <f t="shared" ca="1" si="171"/>
        <v>0</v>
      </c>
      <c r="BH203" s="207"/>
      <c r="BI203" s="194"/>
      <c r="BJ203" s="198" cm="1">
        <f t="array" ref="BJ203">IFERROR(MATCH(TRUE,INDEX($B$14:$B$117&gt;=BI203,0),0),"")</f>
        <v>1</v>
      </c>
      <c r="BK203" s="194">
        <f t="shared" ca="1" si="172"/>
        <v>3.2000000000000006E-3</v>
      </c>
      <c r="BN203" s="194">
        <f t="shared" si="173"/>
        <v>0</v>
      </c>
      <c r="BO203" s="19">
        <f ca="1"/>
        <v>0</v>
      </c>
      <c r="BP203" s="208">
        <f t="shared" ca="1" si="174"/>
        <v>0</v>
      </c>
      <c r="BQ203" s="207"/>
      <c r="BR203" s="194"/>
      <c r="BS203" s="198" cm="1">
        <f t="array" ref="BS203">IFERROR(MATCH(TRUE,INDEX($B$14:$B$117&gt;=BR203,0),0),"")</f>
        <v>1</v>
      </c>
      <c r="BT203" s="194">
        <f t="shared" ca="1" si="175"/>
        <v>3.2000000000000006E-3</v>
      </c>
      <c r="BW203" s="194">
        <f t="shared" si="176"/>
        <v>0</v>
      </c>
      <c r="BX203" s="19">
        <f ca="1"/>
        <v>0</v>
      </c>
      <c r="BY203" s="208">
        <f t="shared" ca="1" si="177"/>
        <v>0</v>
      </c>
      <c r="BZ203" s="207"/>
      <c r="CA203" s="194"/>
      <c r="CB203" s="198" cm="1">
        <f t="array" ref="CB203">IFERROR(MATCH(TRUE,INDEX($B$14:$B$117&gt;=CA203,0),0),"")</f>
        <v>1</v>
      </c>
      <c r="CC203" s="194">
        <f t="shared" ca="1" si="178"/>
        <v>3.2000000000000006E-3</v>
      </c>
      <c r="CF203" s="194">
        <f t="shared" si="179"/>
        <v>0</v>
      </c>
      <c r="CG203" s="19">
        <f ca="1"/>
        <v>0</v>
      </c>
      <c r="CH203" s="208">
        <f t="shared" ca="1" si="180"/>
        <v>0</v>
      </c>
      <c r="CI203" s="207"/>
      <c r="CJ203" s="194"/>
      <c r="CK203" s="198" cm="1">
        <f t="array" ref="CK203">IFERROR(MATCH(TRUE,INDEX($B$14:$B$117&gt;=CJ203,0),0),"")</f>
        <v>1</v>
      </c>
      <c r="CL203" s="194">
        <f t="shared" ca="1" si="181"/>
        <v>3.2000000000000006E-3</v>
      </c>
      <c r="CO203" s="194">
        <f t="shared" si="182"/>
        <v>0</v>
      </c>
      <c r="CP203" s="19">
        <f ca="1"/>
        <v>0</v>
      </c>
      <c r="CQ203" s="208">
        <f t="shared" ca="1" si="183"/>
        <v>0</v>
      </c>
      <c r="CR203" s="207"/>
      <c r="CS203" s="194"/>
      <c r="CT203" s="198" cm="1">
        <f t="array" ref="CT203">IFERROR(MATCH(TRUE,INDEX($B$14:$B$117&gt;=CS203,0),0),"")</f>
        <v>1</v>
      </c>
      <c r="CU203" s="194">
        <f t="shared" ca="1" si="184"/>
        <v>3.2000000000000006E-3</v>
      </c>
      <c r="CX203" s="194">
        <f t="shared" si="185"/>
        <v>0</v>
      </c>
      <c r="CY203" s="19" t="e">
        <f ca="1"/>
        <v>#N/A</v>
      </c>
      <c r="CZ203" s="208" t="e">
        <f t="shared" ca="1" si="186"/>
        <v>#N/A</v>
      </c>
      <c r="DA203" s="207"/>
      <c r="DB203" s="194"/>
      <c r="DC203" s="198" cm="1">
        <f t="array" ref="DC203">IFERROR(MATCH(TRUE,INDEX($B$14:$B$117&gt;=DB203,0),0),"")</f>
        <v>1</v>
      </c>
      <c r="DD203" s="194">
        <f t="shared" ca="1" si="187"/>
        <v>3.2000000000000006E-3</v>
      </c>
      <c r="DG203" s="194">
        <f t="shared" si="188"/>
        <v>0</v>
      </c>
      <c r="DH203" s="19" t="e">
        <f ca="1"/>
        <v>#N/A</v>
      </c>
      <c r="DI203" s="208" t="e">
        <f t="shared" ca="1" si="189"/>
        <v>#N/A</v>
      </c>
      <c r="DJ203" s="207"/>
      <c r="DK203" s="194"/>
      <c r="DL203" s="198" cm="1">
        <f t="array" ref="DL203">IFERROR(MATCH(TRUE,INDEX($B$14:$B$117&gt;=DK203,0),0),"")</f>
        <v>1</v>
      </c>
      <c r="DM203" s="194">
        <f t="shared" ca="1" si="190"/>
        <v>3.2000000000000006E-3</v>
      </c>
      <c r="DP203" s="194">
        <f t="shared" si="191"/>
        <v>0</v>
      </c>
      <c r="DQ203" s="19" t="e">
        <f ca="1"/>
        <v>#N/A</v>
      </c>
      <c r="DR203" s="208" t="e">
        <f t="shared" ca="1" si="192"/>
        <v>#N/A</v>
      </c>
      <c r="DS203" s="207"/>
      <c r="DT203" s="194"/>
      <c r="DU203" s="198" cm="1">
        <f t="array" ref="DU203">IFERROR(MATCH(TRUE,INDEX($B$14:$B$117&gt;=DT203,0),0),"")</f>
        <v>1</v>
      </c>
      <c r="DV203" s="194">
        <f t="shared" ca="1" si="193"/>
        <v>3.2000000000000006E-3</v>
      </c>
      <c r="DY203" s="194">
        <f t="shared" si="194"/>
        <v>0</v>
      </c>
      <c r="DZ203" s="19" t="e">
        <f ca="1"/>
        <v>#N/A</v>
      </c>
      <c r="EA203" s="208" t="e">
        <f t="shared" ca="1" si="195"/>
        <v>#N/A</v>
      </c>
      <c r="EB203" s="207"/>
      <c r="EC203" s="194"/>
      <c r="ED203" s="198" cm="1">
        <f t="array" ref="ED203">IFERROR(MATCH(TRUE,INDEX($B$14:$B$117&gt;=EC203,0),0),"")</f>
        <v>1</v>
      </c>
      <c r="EE203" s="194">
        <f t="shared" ca="1" si="196"/>
        <v>3.2000000000000006E-3</v>
      </c>
      <c r="EH203" s="194">
        <f t="shared" si="197"/>
        <v>0</v>
      </c>
      <c r="EI203" s="19" t="e">
        <f ca="1"/>
        <v>#N/A</v>
      </c>
      <c r="EJ203" s="208" t="e">
        <f t="shared" ca="1" si="198"/>
        <v>#N/A</v>
      </c>
      <c r="EK203" s="207"/>
      <c r="EL203" s="194"/>
      <c r="EM203" s="198" cm="1">
        <f t="array" ref="EM203">IFERROR(MATCH(TRUE,INDEX($B$14:$B$117&gt;=EL203,0),0),"")</f>
        <v>1</v>
      </c>
      <c r="EN203" s="194">
        <f t="shared" ca="1" si="199"/>
        <v>3.2000000000000006E-3</v>
      </c>
      <c r="EQ203" s="194">
        <f t="shared" si="200"/>
        <v>0</v>
      </c>
      <c r="ER203" s="19" t="e">
        <f ca="1"/>
        <v>#N/A</v>
      </c>
      <c r="ES203" s="208" t="e">
        <f t="shared" ca="1" si="201"/>
        <v>#N/A</v>
      </c>
      <c r="ET203" s="207"/>
      <c r="EU203" s="194"/>
      <c r="EV203" s="198" cm="1">
        <f t="array" ref="EV203">IFERROR(MATCH(TRUE,INDEX($B$14:$B$117&gt;=EU203,0),0),"")</f>
        <v>1</v>
      </c>
      <c r="EW203" s="194">
        <f t="shared" ca="1" si="202"/>
        <v>3.2000000000000006E-3</v>
      </c>
      <c r="EZ203" s="194">
        <f t="shared" si="203"/>
        <v>0</v>
      </c>
      <c r="FA203" s="19" t="e">
        <f ca="1"/>
        <v>#N/A</v>
      </c>
      <c r="FB203" s="208" t="e">
        <f t="shared" ca="1" si="204"/>
        <v>#N/A</v>
      </c>
      <c r="FC203" s="207"/>
      <c r="FD203" s="194"/>
      <c r="FE203" s="198" cm="1">
        <f t="array" ref="FE203">IFERROR(MATCH(TRUE,INDEX($B$14:$B$117&gt;=FD203,0),0),"")</f>
        <v>1</v>
      </c>
      <c r="FF203" s="194">
        <f t="shared" ca="1" si="205"/>
        <v>3.2000000000000006E-3</v>
      </c>
      <c r="FI203" s="194">
        <f t="shared" si="206"/>
        <v>0</v>
      </c>
      <c r="FJ203" s="19" t="e">
        <f ca="1"/>
        <v>#N/A</v>
      </c>
      <c r="FK203" s="208" t="e">
        <f t="shared" ca="1" si="207"/>
        <v>#N/A</v>
      </c>
      <c r="FL203" s="207"/>
      <c r="FM203" s="194"/>
      <c r="FN203" s="198" cm="1">
        <f t="array" ref="FN203">IFERROR(MATCH(TRUE,INDEX($B$14:$B$117&gt;=FM203,0),0),"")</f>
        <v>1</v>
      </c>
      <c r="FO203" s="194">
        <f t="shared" ca="1" si="208"/>
        <v>3.2000000000000006E-3</v>
      </c>
      <c r="FR203" s="194">
        <f t="shared" si="209"/>
        <v>0</v>
      </c>
      <c r="FS203" s="19" t="e">
        <f ca="1"/>
        <v>#N/A</v>
      </c>
      <c r="FT203" s="208" t="e">
        <f t="shared" ca="1" si="210"/>
        <v>#N/A</v>
      </c>
      <c r="FU203" s="207"/>
      <c r="FV203" s="194"/>
      <c r="FW203" s="198" cm="1">
        <f t="array" ref="FW203">IFERROR(MATCH(TRUE,INDEX($B$14:$B$117&gt;=FV203,0),0),"")</f>
        <v>1</v>
      </c>
      <c r="FX203" s="194">
        <f t="shared" ca="1" si="211"/>
        <v>3.2000000000000006E-3</v>
      </c>
      <c r="GA203" s="194">
        <f t="shared" si="212"/>
        <v>0</v>
      </c>
      <c r="GB203" s="19" t="e">
        <f ca="1"/>
        <v>#N/A</v>
      </c>
      <c r="GC203" s="208" t="e">
        <f t="shared" ca="1" si="213"/>
        <v>#N/A</v>
      </c>
    </row>
    <row r="204" spans="6:185" x14ac:dyDescent="0.2">
      <c r="F204" s="207"/>
      <c r="G204" s="194"/>
      <c r="H204" s="198" cm="1">
        <f t="array" ref="H204">IFERROR(MATCH(TRUE,INDEX($B$14:$B$117&gt;=G204,0),0),"")</f>
        <v>1</v>
      </c>
      <c r="I204" s="194">
        <f t="shared" ca="1" si="158"/>
        <v>3.2000000000000006E-3</v>
      </c>
      <c r="L204" s="194">
        <f t="shared" si="214"/>
        <v>0</v>
      </c>
      <c r="M204" s="19">
        <f ca="1"/>
        <v>0</v>
      </c>
      <c r="N204" s="208">
        <f t="shared" ca="1" si="215"/>
        <v>0</v>
      </c>
      <c r="O204" s="207"/>
      <c r="P204" s="194"/>
      <c r="Q204" s="198" cm="1">
        <f t="array" ref="Q204">IFERROR(MATCH(TRUE,INDEX($B$14:$B$117&gt;=P204,0),0),"")</f>
        <v>1</v>
      </c>
      <c r="R204" s="194">
        <f t="shared" ca="1" si="159"/>
        <v>3.2000000000000006E-3</v>
      </c>
      <c r="U204" s="194">
        <f t="shared" si="216"/>
        <v>0</v>
      </c>
      <c r="V204" s="19">
        <f ca="1"/>
        <v>0</v>
      </c>
      <c r="W204" s="208">
        <f t="shared" ca="1" si="217"/>
        <v>0</v>
      </c>
      <c r="X204" s="207"/>
      <c r="Y204" s="194"/>
      <c r="Z204" s="198" cm="1">
        <f t="array" ref="Z204">IFERROR(MATCH(TRUE,INDEX($B$14:$B$117&gt;=Y204,0),0),"")</f>
        <v>1</v>
      </c>
      <c r="AA204" s="194">
        <f t="shared" ca="1" si="160"/>
        <v>3.2000000000000006E-3</v>
      </c>
      <c r="AD204" s="194">
        <f t="shared" si="161"/>
        <v>0</v>
      </c>
      <c r="AE204" s="19">
        <f ca="1"/>
        <v>0</v>
      </c>
      <c r="AF204" s="208">
        <f t="shared" ca="1" si="162"/>
        <v>0</v>
      </c>
      <c r="AG204" s="207"/>
      <c r="AH204" s="194"/>
      <c r="AI204" s="198" cm="1">
        <f t="array" ref="AI204">IFERROR(MATCH(TRUE,INDEX($B$14:$B$117&gt;=AH204,0),0),"")</f>
        <v>1</v>
      </c>
      <c r="AJ204" s="194">
        <f t="shared" ca="1" si="163"/>
        <v>3.2000000000000006E-3</v>
      </c>
      <c r="AM204" s="194">
        <f t="shared" si="164"/>
        <v>0</v>
      </c>
      <c r="AN204" s="19">
        <f ca="1"/>
        <v>0</v>
      </c>
      <c r="AO204" s="208">
        <f t="shared" ca="1" si="165"/>
        <v>0</v>
      </c>
      <c r="AP204" s="207"/>
      <c r="AQ204" s="194"/>
      <c r="AR204" s="198" cm="1">
        <f t="array" ref="AR204">IFERROR(MATCH(TRUE,INDEX($B$14:$B$117&gt;=AQ204,0),0),"")</f>
        <v>1</v>
      </c>
      <c r="AS204" s="194">
        <f t="shared" ca="1" si="166"/>
        <v>3.2000000000000006E-3</v>
      </c>
      <c r="AV204" s="194">
        <f t="shared" si="167"/>
        <v>0</v>
      </c>
      <c r="AW204" s="19">
        <f ca="1"/>
        <v>0</v>
      </c>
      <c r="AX204" s="208">
        <f t="shared" ca="1" si="168"/>
        <v>0</v>
      </c>
      <c r="AY204" s="207"/>
      <c r="AZ204" s="194"/>
      <c r="BA204" s="198" cm="1">
        <f t="array" ref="BA204">IFERROR(MATCH(TRUE,INDEX($B$14:$B$117&gt;=AZ204,0),0),"")</f>
        <v>1</v>
      </c>
      <c r="BB204" s="194">
        <f t="shared" ca="1" si="169"/>
        <v>3.2000000000000006E-3</v>
      </c>
      <c r="BE204" s="194">
        <f t="shared" si="170"/>
        <v>0</v>
      </c>
      <c r="BF204" s="19">
        <f ca="1"/>
        <v>0</v>
      </c>
      <c r="BG204" s="208">
        <f t="shared" ca="1" si="171"/>
        <v>0</v>
      </c>
      <c r="BH204" s="207"/>
      <c r="BI204" s="194"/>
      <c r="BJ204" s="198" cm="1">
        <f t="array" ref="BJ204">IFERROR(MATCH(TRUE,INDEX($B$14:$B$117&gt;=BI204,0),0),"")</f>
        <v>1</v>
      </c>
      <c r="BK204" s="194">
        <f t="shared" ca="1" si="172"/>
        <v>3.2000000000000006E-3</v>
      </c>
      <c r="BN204" s="194">
        <f t="shared" si="173"/>
        <v>0</v>
      </c>
      <c r="BO204" s="19">
        <f ca="1"/>
        <v>0</v>
      </c>
      <c r="BP204" s="208">
        <f t="shared" ca="1" si="174"/>
        <v>0</v>
      </c>
      <c r="BQ204" s="207"/>
      <c r="BR204" s="194"/>
      <c r="BS204" s="198" cm="1">
        <f t="array" ref="BS204">IFERROR(MATCH(TRUE,INDEX($B$14:$B$117&gt;=BR204,0),0),"")</f>
        <v>1</v>
      </c>
      <c r="BT204" s="194">
        <f t="shared" ca="1" si="175"/>
        <v>3.2000000000000006E-3</v>
      </c>
      <c r="BW204" s="194">
        <f t="shared" si="176"/>
        <v>0</v>
      </c>
      <c r="BX204" s="19">
        <f ca="1"/>
        <v>0</v>
      </c>
      <c r="BY204" s="208">
        <f t="shared" ca="1" si="177"/>
        <v>0</v>
      </c>
      <c r="BZ204" s="207"/>
      <c r="CA204" s="194"/>
      <c r="CB204" s="198" cm="1">
        <f t="array" ref="CB204">IFERROR(MATCH(TRUE,INDEX($B$14:$B$117&gt;=CA204,0),0),"")</f>
        <v>1</v>
      </c>
      <c r="CC204" s="194">
        <f t="shared" ca="1" si="178"/>
        <v>3.2000000000000006E-3</v>
      </c>
      <c r="CF204" s="194">
        <f t="shared" si="179"/>
        <v>0</v>
      </c>
      <c r="CG204" s="19">
        <f ca="1"/>
        <v>0</v>
      </c>
      <c r="CH204" s="208">
        <f t="shared" ca="1" si="180"/>
        <v>0</v>
      </c>
      <c r="CI204" s="207"/>
      <c r="CJ204" s="194"/>
      <c r="CK204" s="198" cm="1">
        <f t="array" ref="CK204">IFERROR(MATCH(TRUE,INDEX($B$14:$B$117&gt;=CJ204,0),0),"")</f>
        <v>1</v>
      </c>
      <c r="CL204" s="194">
        <f t="shared" ca="1" si="181"/>
        <v>3.2000000000000006E-3</v>
      </c>
      <c r="CO204" s="194">
        <f t="shared" si="182"/>
        <v>0</v>
      </c>
      <c r="CP204" s="19">
        <f ca="1"/>
        <v>0</v>
      </c>
      <c r="CQ204" s="208">
        <f t="shared" ca="1" si="183"/>
        <v>0</v>
      </c>
      <c r="CR204" s="207"/>
      <c r="CS204" s="194"/>
      <c r="CT204" s="198" cm="1">
        <f t="array" ref="CT204">IFERROR(MATCH(TRUE,INDEX($B$14:$B$117&gt;=CS204,0),0),"")</f>
        <v>1</v>
      </c>
      <c r="CU204" s="194">
        <f t="shared" ca="1" si="184"/>
        <v>3.2000000000000006E-3</v>
      </c>
      <c r="CX204" s="194">
        <f t="shared" si="185"/>
        <v>0</v>
      </c>
      <c r="CY204" s="19" t="e">
        <f ca="1"/>
        <v>#N/A</v>
      </c>
      <c r="CZ204" s="208" t="e">
        <f t="shared" ca="1" si="186"/>
        <v>#N/A</v>
      </c>
      <c r="DA204" s="207"/>
      <c r="DB204" s="194"/>
      <c r="DC204" s="198" cm="1">
        <f t="array" ref="DC204">IFERROR(MATCH(TRUE,INDEX($B$14:$B$117&gt;=DB204,0),0),"")</f>
        <v>1</v>
      </c>
      <c r="DD204" s="194">
        <f t="shared" ca="1" si="187"/>
        <v>3.2000000000000006E-3</v>
      </c>
      <c r="DG204" s="194">
        <f t="shared" si="188"/>
        <v>0</v>
      </c>
      <c r="DH204" s="19" t="e">
        <f ca="1"/>
        <v>#N/A</v>
      </c>
      <c r="DI204" s="208" t="e">
        <f t="shared" ca="1" si="189"/>
        <v>#N/A</v>
      </c>
      <c r="DJ204" s="207"/>
      <c r="DK204" s="194"/>
      <c r="DL204" s="198" cm="1">
        <f t="array" ref="DL204">IFERROR(MATCH(TRUE,INDEX($B$14:$B$117&gt;=DK204,0),0),"")</f>
        <v>1</v>
      </c>
      <c r="DM204" s="194">
        <f t="shared" ca="1" si="190"/>
        <v>3.2000000000000006E-3</v>
      </c>
      <c r="DP204" s="194">
        <f t="shared" si="191"/>
        <v>0</v>
      </c>
      <c r="DQ204" s="19" t="e">
        <f ca="1"/>
        <v>#N/A</v>
      </c>
      <c r="DR204" s="208" t="e">
        <f t="shared" ca="1" si="192"/>
        <v>#N/A</v>
      </c>
      <c r="DS204" s="207"/>
      <c r="DT204" s="194"/>
      <c r="DU204" s="198" cm="1">
        <f t="array" ref="DU204">IFERROR(MATCH(TRUE,INDEX($B$14:$B$117&gt;=DT204,0),0),"")</f>
        <v>1</v>
      </c>
      <c r="DV204" s="194">
        <f t="shared" ca="1" si="193"/>
        <v>3.2000000000000006E-3</v>
      </c>
      <c r="DY204" s="194">
        <f t="shared" si="194"/>
        <v>0</v>
      </c>
      <c r="DZ204" s="19" t="e">
        <f ca="1"/>
        <v>#N/A</v>
      </c>
      <c r="EA204" s="208" t="e">
        <f t="shared" ca="1" si="195"/>
        <v>#N/A</v>
      </c>
      <c r="EB204" s="207"/>
      <c r="EC204" s="194"/>
      <c r="ED204" s="198" cm="1">
        <f t="array" ref="ED204">IFERROR(MATCH(TRUE,INDEX($B$14:$B$117&gt;=EC204,0),0),"")</f>
        <v>1</v>
      </c>
      <c r="EE204" s="194">
        <f t="shared" ca="1" si="196"/>
        <v>3.2000000000000006E-3</v>
      </c>
      <c r="EH204" s="194">
        <f t="shared" si="197"/>
        <v>0</v>
      </c>
      <c r="EI204" s="19" t="e">
        <f ca="1"/>
        <v>#N/A</v>
      </c>
      <c r="EJ204" s="208" t="e">
        <f t="shared" ca="1" si="198"/>
        <v>#N/A</v>
      </c>
      <c r="EK204" s="207"/>
      <c r="EL204" s="194"/>
      <c r="EM204" s="198" cm="1">
        <f t="array" ref="EM204">IFERROR(MATCH(TRUE,INDEX($B$14:$B$117&gt;=EL204,0),0),"")</f>
        <v>1</v>
      </c>
      <c r="EN204" s="194">
        <f t="shared" ca="1" si="199"/>
        <v>3.2000000000000006E-3</v>
      </c>
      <c r="EQ204" s="194">
        <f t="shared" si="200"/>
        <v>0</v>
      </c>
      <c r="ER204" s="19" t="e">
        <f ca="1"/>
        <v>#N/A</v>
      </c>
      <c r="ES204" s="208" t="e">
        <f t="shared" ca="1" si="201"/>
        <v>#N/A</v>
      </c>
      <c r="ET204" s="207"/>
      <c r="EU204" s="194"/>
      <c r="EV204" s="198" cm="1">
        <f t="array" ref="EV204">IFERROR(MATCH(TRUE,INDEX($B$14:$B$117&gt;=EU204,0),0),"")</f>
        <v>1</v>
      </c>
      <c r="EW204" s="194">
        <f t="shared" ca="1" si="202"/>
        <v>3.2000000000000006E-3</v>
      </c>
      <c r="EZ204" s="194">
        <f t="shared" si="203"/>
        <v>0</v>
      </c>
      <c r="FA204" s="19" t="e">
        <f ca="1"/>
        <v>#N/A</v>
      </c>
      <c r="FB204" s="208" t="e">
        <f t="shared" ca="1" si="204"/>
        <v>#N/A</v>
      </c>
      <c r="FC204" s="207"/>
      <c r="FD204" s="194"/>
      <c r="FE204" s="198" cm="1">
        <f t="array" ref="FE204">IFERROR(MATCH(TRUE,INDEX($B$14:$B$117&gt;=FD204,0),0),"")</f>
        <v>1</v>
      </c>
      <c r="FF204" s="194">
        <f t="shared" ca="1" si="205"/>
        <v>3.2000000000000006E-3</v>
      </c>
      <c r="FI204" s="194">
        <f t="shared" si="206"/>
        <v>0</v>
      </c>
      <c r="FJ204" s="19" t="e">
        <f ca="1"/>
        <v>#N/A</v>
      </c>
      <c r="FK204" s="208" t="e">
        <f t="shared" ca="1" si="207"/>
        <v>#N/A</v>
      </c>
      <c r="FL204" s="207"/>
      <c r="FM204" s="194"/>
      <c r="FN204" s="198" cm="1">
        <f t="array" ref="FN204">IFERROR(MATCH(TRUE,INDEX($B$14:$B$117&gt;=FM204,0),0),"")</f>
        <v>1</v>
      </c>
      <c r="FO204" s="194">
        <f t="shared" ca="1" si="208"/>
        <v>3.2000000000000006E-3</v>
      </c>
      <c r="FR204" s="194">
        <f t="shared" si="209"/>
        <v>0</v>
      </c>
      <c r="FS204" s="19" t="e">
        <f ca="1"/>
        <v>#N/A</v>
      </c>
      <c r="FT204" s="208" t="e">
        <f t="shared" ca="1" si="210"/>
        <v>#N/A</v>
      </c>
      <c r="FU204" s="207"/>
      <c r="FV204" s="194"/>
      <c r="FW204" s="198" cm="1">
        <f t="array" ref="FW204">IFERROR(MATCH(TRUE,INDEX($B$14:$B$117&gt;=FV204,0),0),"")</f>
        <v>1</v>
      </c>
      <c r="FX204" s="194">
        <f t="shared" ca="1" si="211"/>
        <v>3.2000000000000006E-3</v>
      </c>
      <c r="GA204" s="194">
        <f t="shared" si="212"/>
        <v>0</v>
      </c>
      <c r="GB204" s="19" t="e">
        <f ca="1"/>
        <v>#N/A</v>
      </c>
      <c r="GC204" s="208" t="e">
        <f t="shared" ca="1" si="213"/>
        <v>#N/A</v>
      </c>
    </row>
    <row r="205" spans="6:185" x14ac:dyDescent="0.2">
      <c r="F205" s="207"/>
      <c r="G205" s="194"/>
      <c r="H205" s="198" cm="1">
        <f t="array" ref="H205">IFERROR(MATCH(TRUE,INDEX($B$14:$B$117&gt;=G205,0),0),"")</f>
        <v>1</v>
      </c>
      <c r="I205" s="194">
        <f t="shared" ca="1" si="158"/>
        <v>3.2000000000000006E-3</v>
      </c>
      <c r="L205" s="194">
        <f t="shared" si="214"/>
        <v>0</v>
      </c>
      <c r="M205" s="19">
        <f ca="1"/>
        <v>0</v>
      </c>
      <c r="N205" s="208">
        <f t="shared" ca="1" si="215"/>
        <v>0</v>
      </c>
      <c r="O205" s="207"/>
      <c r="P205" s="194"/>
      <c r="Q205" s="198" cm="1">
        <f t="array" ref="Q205">IFERROR(MATCH(TRUE,INDEX($B$14:$B$117&gt;=P205,0),0),"")</f>
        <v>1</v>
      </c>
      <c r="R205" s="194">
        <f t="shared" ca="1" si="159"/>
        <v>3.2000000000000006E-3</v>
      </c>
      <c r="U205" s="194">
        <f t="shared" si="216"/>
        <v>0</v>
      </c>
      <c r="V205" s="19">
        <f ca="1"/>
        <v>0</v>
      </c>
      <c r="W205" s="208">
        <f t="shared" ca="1" si="217"/>
        <v>0</v>
      </c>
      <c r="X205" s="207"/>
      <c r="Y205" s="194"/>
      <c r="Z205" s="198" cm="1">
        <f t="array" ref="Z205">IFERROR(MATCH(TRUE,INDEX($B$14:$B$117&gt;=Y205,0),0),"")</f>
        <v>1</v>
      </c>
      <c r="AA205" s="194">
        <f t="shared" ca="1" si="160"/>
        <v>3.2000000000000006E-3</v>
      </c>
      <c r="AD205" s="194">
        <f t="shared" si="161"/>
        <v>0</v>
      </c>
      <c r="AE205" s="19">
        <f ca="1"/>
        <v>0</v>
      </c>
      <c r="AF205" s="208">
        <f t="shared" ca="1" si="162"/>
        <v>0</v>
      </c>
      <c r="AG205" s="207"/>
      <c r="AH205" s="194"/>
      <c r="AI205" s="198" cm="1">
        <f t="array" ref="AI205">IFERROR(MATCH(TRUE,INDEX($B$14:$B$117&gt;=AH205,0),0),"")</f>
        <v>1</v>
      </c>
      <c r="AJ205" s="194">
        <f t="shared" ca="1" si="163"/>
        <v>3.2000000000000006E-3</v>
      </c>
      <c r="AM205" s="194">
        <f t="shared" si="164"/>
        <v>0</v>
      </c>
      <c r="AN205" s="19">
        <f ca="1"/>
        <v>0</v>
      </c>
      <c r="AO205" s="208">
        <f t="shared" ca="1" si="165"/>
        <v>0</v>
      </c>
      <c r="AP205" s="207"/>
      <c r="AQ205" s="194"/>
      <c r="AR205" s="198" cm="1">
        <f t="array" ref="AR205">IFERROR(MATCH(TRUE,INDEX($B$14:$B$117&gt;=AQ205,0),0),"")</f>
        <v>1</v>
      </c>
      <c r="AS205" s="194">
        <f t="shared" ca="1" si="166"/>
        <v>3.2000000000000006E-3</v>
      </c>
      <c r="AV205" s="194">
        <f t="shared" si="167"/>
        <v>0</v>
      </c>
      <c r="AW205" s="19">
        <f ca="1"/>
        <v>0</v>
      </c>
      <c r="AX205" s="208">
        <f t="shared" ca="1" si="168"/>
        <v>0</v>
      </c>
      <c r="AY205" s="207"/>
      <c r="AZ205" s="194"/>
      <c r="BA205" s="198" cm="1">
        <f t="array" ref="BA205">IFERROR(MATCH(TRUE,INDEX($B$14:$B$117&gt;=AZ205,0),0),"")</f>
        <v>1</v>
      </c>
      <c r="BB205" s="194">
        <f t="shared" ca="1" si="169"/>
        <v>3.2000000000000006E-3</v>
      </c>
      <c r="BE205" s="194">
        <f t="shared" si="170"/>
        <v>0</v>
      </c>
      <c r="BF205" s="19">
        <f ca="1"/>
        <v>0</v>
      </c>
      <c r="BG205" s="208">
        <f t="shared" ca="1" si="171"/>
        <v>0</v>
      </c>
      <c r="BH205" s="207"/>
      <c r="BI205" s="194"/>
      <c r="BJ205" s="198" cm="1">
        <f t="array" ref="BJ205">IFERROR(MATCH(TRUE,INDEX($B$14:$B$117&gt;=BI205,0),0),"")</f>
        <v>1</v>
      </c>
      <c r="BK205" s="194">
        <f t="shared" ca="1" si="172"/>
        <v>3.2000000000000006E-3</v>
      </c>
      <c r="BN205" s="194">
        <f t="shared" si="173"/>
        <v>0</v>
      </c>
      <c r="BO205" s="19">
        <f ca="1"/>
        <v>0</v>
      </c>
      <c r="BP205" s="208">
        <f t="shared" ca="1" si="174"/>
        <v>0</v>
      </c>
      <c r="BQ205" s="207"/>
      <c r="BR205" s="194"/>
      <c r="BS205" s="198" cm="1">
        <f t="array" ref="BS205">IFERROR(MATCH(TRUE,INDEX($B$14:$B$117&gt;=BR205,0),0),"")</f>
        <v>1</v>
      </c>
      <c r="BT205" s="194">
        <f t="shared" ca="1" si="175"/>
        <v>3.2000000000000006E-3</v>
      </c>
      <c r="BW205" s="194">
        <f t="shared" si="176"/>
        <v>0</v>
      </c>
      <c r="BX205" s="19">
        <f ca="1"/>
        <v>0</v>
      </c>
      <c r="BY205" s="208">
        <f t="shared" ca="1" si="177"/>
        <v>0</v>
      </c>
      <c r="BZ205" s="207"/>
      <c r="CA205" s="194"/>
      <c r="CB205" s="198" cm="1">
        <f t="array" ref="CB205">IFERROR(MATCH(TRUE,INDEX($B$14:$B$117&gt;=CA205,0),0),"")</f>
        <v>1</v>
      </c>
      <c r="CC205" s="194">
        <f t="shared" ca="1" si="178"/>
        <v>3.2000000000000006E-3</v>
      </c>
      <c r="CF205" s="194">
        <f t="shared" si="179"/>
        <v>0</v>
      </c>
      <c r="CG205" s="19">
        <f ca="1"/>
        <v>0</v>
      </c>
      <c r="CH205" s="208">
        <f t="shared" ca="1" si="180"/>
        <v>0</v>
      </c>
      <c r="CI205" s="207"/>
      <c r="CJ205" s="194"/>
      <c r="CK205" s="198" cm="1">
        <f t="array" ref="CK205">IFERROR(MATCH(TRUE,INDEX($B$14:$B$117&gt;=CJ205,0),0),"")</f>
        <v>1</v>
      </c>
      <c r="CL205" s="194">
        <f t="shared" ca="1" si="181"/>
        <v>3.2000000000000006E-3</v>
      </c>
      <c r="CO205" s="194">
        <f t="shared" si="182"/>
        <v>0</v>
      </c>
      <c r="CP205" s="19">
        <f ca="1"/>
        <v>0</v>
      </c>
      <c r="CQ205" s="208">
        <f t="shared" ca="1" si="183"/>
        <v>0</v>
      </c>
      <c r="CR205" s="207"/>
      <c r="CS205" s="194"/>
      <c r="CT205" s="198" cm="1">
        <f t="array" ref="CT205">IFERROR(MATCH(TRUE,INDEX($B$14:$B$117&gt;=CS205,0),0),"")</f>
        <v>1</v>
      </c>
      <c r="CU205" s="194">
        <f t="shared" ca="1" si="184"/>
        <v>3.2000000000000006E-3</v>
      </c>
      <c r="CX205" s="194">
        <f t="shared" si="185"/>
        <v>0</v>
      </c>
      <c r="CY205" s="19" t="e">
        <f ca="1"/>
        <v>#N/A</v>
      </c>
      <c r="CZ205" s="208" t="e">
        <f t="shared" ca="1" si="186"/>
        <v>#N/A</v>
      </c>
      <c r="DA205" s="207"/>
      <c r="DB205" s="194"/>
      <c r="DC205" s="198" cm="1">
        <f t="array" ref="DC205">IFERROR(MATCH(TRUE,INDEX($B$14:$B$117&gt;=DB205,0),0),"")</f>
        <v>1</v>
      </c>
      <c r="DD205" s="194">
        <f t="shared" ca="1" si="187"/>
        <v>3.2000000000000006E-3</v>
      </c>
      <c r="DG205" s="194">
        <f t="shared" si="188"/>
        <v>0</v>
      </c>
      <c r="DH205" s="19" t="e">
        <f ca="1"/>
        <v>#N/A</v>
      </c>
      <c r="DI205" s="208" t="e">
        <f t="shared" ca="1" si="189"/>
        <v>#N/A</v>
      </c>
      <c r="DJ205" s="207"/>
      <c r="DK205" s="194"/>
      <c r="DL205" s="198" cm="1">
        <f t="array" ref="DL205">IFERROR(MATCH(TRUE,INDEX($B$14:$B$117&gt;=DK205,0),0),"")</f>
        <v>1</v>
      </c>
      <c r="DM205" s="194">
        <f t="shared" ca="1" si="190"/>
        <v>3.2000000000000006E-3</v>
      </c>
      <c r="DP205" s="194">
        <f t="shared" si="191"/>
        <v>0</v>
      </c>
      <c r="DQ205" s="19" t="e">
        <f ca="1"/>
        <v>#N/A</v>
      </c>
      <c r="DR205" s="208" t="e">
        <f t="shared" ca="1" si="192"/>
        <v>#N/A</v>
      </c>
      <c r="DS205" s="207"/>
      <c r="DT205" s="194"/>
      <c r="DU205" s="198" cm="1">
        <f t="array" ref="DU205">IFERROR(MATCH(TRUE,INDEX($B$14:$B$117&gt;=DT205,0),0),"")</f>
        <v>1</v>
      </c>
      <c r="DV205" s="194">
        <f t="shared" ca="1" si="193"/>
        <v>3.2000000000000006E-3</v>
      </c>
      <c r="DY205" s="194">
        <f t="shared" si="194"/>
        <v>0</v>
      </c>
      <c r="DZ205" s="19" t="e">
        <f ca="1"/>
        <v>#N/A</v>
      </c>
      <c r="EA205" s="208" t="e">
        <f t="shared" ca="1" si="195"/>
        <v>#N/A</v>
      </c>
      <c r="EB205" s="207"/>
      <c r="EC205" s="194"/>
      <c r="ED205" s="198" cm="1">
        <f t="array" ref="ED205">IFERROR(MATCH(TRUE,INDEX($B$14:$B$117&gt;=EC205,0),0),"")</f>
        <v>1</v>
      </c>
      <c r="EE205" s="194">
        <f t="shared" ca="1" si="196"/>
        <v>3.2000000000000006E-3</v>
      </c>
      <c r="EH205" s="194">
        <f t="shared" si="197"/>
        <v>0</v>
      </c>
      <c r="EI205" s="19" t="e">
        <f ca="1"/>
        <v>#N/A</v>
      </c>
      <c r="EJ205" s="208" t="e">
        <f t="shared" ca="1" si="198"/>
        <v>#N/A</v>
      </c>
      <c r="EK205" s="207"/>
      <c r="EL205" s="194"/>
      <c r="EM205" s="198" cm="1">
        <f t="array" ref="EM205">IFERROR(MATCH(TRUE,INDEX($B$14:$B$117&gt;=EL205,0),0),"")</f>
        <v>1</v>
      </c>
      <c r="EN205" s="194">
        <f t="shared" ca="1" si="199"/>
        <v>3.2000000000000006E-3</v>
      </c>
      <c r="EQ205" s="194">
        <f t="shared" si="200"/>
        <v>0</v>
      </c>
      <c r="ER205" s="19" t="e">
        <f ca="1"/>
        <v>#N/A</v>
      </c>
      <c r="ES205" s="208" t="e">
        <f t="shared" ca="1" si="201"/>
        <v>#N/A</v>
      </c>
      <c r="ET205" s="207"/>
      <c r="EU205" s="194"/>
      <c r="EV205" s="198" cm="1">
        <f t="array" ref="EV205">IFERROR(MATCH(TRUE,INDEX($B$14:$B$117&gt;=EU205,0),0),"")</f>
        <v>1</v>
      </c>
      <c r="EW205" s="194">
        <f t="shared" ca="1" si="202"/>
        <v>3.2000000000000006E-3</v>
      </c>
      <c r="EZ205" s="194">
        <f t="shared" si="203"/>
        <v>0</v>
      </c>
      <c r="FA205" s="19" t="e">
        <f ca="1"/>
        <v>#N/A</v>
      </c>
      <c r="FB205" s="208" t="e">
        <f t="shared" ca="1" si="204"/>
        <v>#N/A</v>
      </c>
      <c r="FC205" s="207"/>
      <c r="FD205" s="194"/>
      <c r="FE205" s="198" cm="1">
        <f t="array" ref="FE205">IFERROR(MATCH(TRUE,INDEX($B$14:$B$117&gt;=FD205,0),0),"")</f>
        <v>1</v>
      </c>
      <c r="FF205" s="194">
        <f t="shared" ca="1" si="205"/>
        <v>3.2000000000000006E-3</v>
      </c>
      <c r="FI205" s="194">
        <f t="shared" si="206"/>
        <v>0</v>
      </c>
      <c r="FJ205" s="19" t="e">
        <f ca="1"/>
        <v>#N/A</v>
      </c>
      <c r="FK205" s="208" t="e">
        <f t="shared" ca="1" si="207"/>
        <v>#N/A</v>
      </c>
      <c r="FL205" s="207"/>
      <c r="FM205" s="194"/>
      <c r="FN205" s="198" cm="1">
        <f t="array" ref="FN205">IFERROR(MATCH(TRUE,INDEX($B$14:$B$117&gt;=FM205,0),0),"")</f>
        <v>1</v>
      </c>
      <c r="FO205" s="194">
        <f t="shared" ca="1" si="208"/>
        <v>3.2000000000000006E-3</v>
      </c>
      <c r="FR205" s="194">
        <f t="shared" si="209"/>
        <v>0</v>
      </c>
      <c r="FS205" s="19" t="e">
        <f ca="1"/>
        <v>#N/A</v>
      </c>
      <c r="FT205" s="208" t="e">
        <f t="shared" ca="1" si="210"/>
        <v>#N/A</v>
      </c>
      <c r="FU205" s="207"/>
      <c r="FV205" s="194"/>
      <c r="FW205" s="198" cm="1">
        <f t="array" ref="FW205">IFERROR(MATCH(TRUE,INDEX($B$14:$B$117&gt;=FV205,0),0),"")</f>
        <v>1</v>
      </c>
      <c r="FX205" s="194">
        <f t="shared" ca="1" si="211"/>
        <v>3.2000000000000006E-3</v>
      </c>
      <c r="GA205" s="194">
        <f t="shared" si="212"/>
        <v>0</v>
      </c>
      <c r="GB205" s="19" t="e">
        <f ca="1"/>
        <v>#N/A</v>
      </c>
      <c r="GC205" s="208" t="e">
        <f t="shared" ca="1" si="213"/>
        <v>#N/A</v>
      </c>
    </row>
    <row r="206" spans="6:185" x14ac:dyDescent="0.2">
      <c r="F206" s="207"/>
      <c r="G206" s="194"/>
      <c r="H206" s="198" cm="1">
        <f t="array" ref="H206">IFERROR(MATCH(TRUE,INDEX($B$14:$B$117&gt;=G206,0),0),"")</f>
        <v>1</v>
      </c>
      <c r="I206" s="194">
        <f t="shared" ref="I206:I269" ca="1" si="218">IFERROR(IF(ROUND(G206,3)=1,1,FORECAST(G206,OFFSET($C$14,H206-1,0,2),OFFSET($B$14,H206-1,0,2))),I205+(1-I205)/($K$4-F206))</f>
        <v>3.2000000000000006E-3</v>
      </c>
      <c r="L206" s="194">
        <f t="shared" si="214"/>
        <v>0</v>
      </c>
      <c r="M206" s="19">
        <f ca="1"/>
        <v>0</v>
      </c>
      <c r="N206" s="208">
        <f t="shared" ca="1" si="215"/>
        <v>0</v>
      </c>
      <c r="O206" s="207"/>
      <c r="P206" s="194"/>
      <c r="Q206" s="198" cm="1">
        <f t="array" ref="Q206">IFERROR(MATCH(TRUE,INDEX($B$14:$B$117&gt;=P206,0),0),"")</f>
        <v>1</v>
      </c>
      <c r="R206" s="194">
        <f t="shared" ref="R206:R269" ca="1" si="219">IFERROR(IF(ROUND(P206,3)=1,1,FORECAST(P206,OFFSET($C$14,Q206-1,0,2),OFFSET($B$14,Q206-1,0,2))),R205+(1-R205)/($K$4-O206))</f>
        <v>3.2000000000000006E-3</v>
      </c>
      <c r="U206" s="194">
        <f t="shared" si="216"/>
        <v>0</v>
      </c>
      <c r="V206" s="19">
        <f ca="1"/>
        <v>0</v>
      </c>
      <c r="W206" s="208">
        <f t="shared" ca="1" si="217"/>
        <v>0</v>
      </c>
      <c r="X206" s="207"/>
      <c r="Y206" s="194"/>
      <c r="Z206" s="198" cm="1">
        <f t="array" ref="Z206">IFERROR(MATCH(TRUE,INDEX($B$14:$B$117&gt;=Y206,0),0),"")</f>
        <v>1</v>
      </c>
      <c r="AA206" s="194">
        <f t="shared" ref="AA206:AA269" ca="1" si="220">IFERROR(IF(ROUND(Y206,3)=1,1,FORECAST(Y206,OFFSET($C$14,Z206-1,0,2),OFFSET($B$14,Z206-1,0,2))),AA205+(1-AA205)/($K$4-X206))</f>
        <v>3.2000000000000006E-3</v>
      </c>
      <c r="AD206" s="194">
        <f t="shared" ref="AD206:AD269" si="221">IF(AC206-AC205&lt;0,0,AC206-AC205)</f>
        <v>0</v>
      </c>
      <c r="AE206" s="19">
        <f ca="1"/>
        <v>0</v>
      </c>
      <c r="AF206" s="208">
        <f t="shared" ref="AF206:AF269" ca="1" si="222">(AE206*(1+AC$3)^((AC$4-AB206)/12))-AE206</f>
        <v>0</v>
      </c>
      <c r="AG206" s="207"/>
      <c r="AH206" s="194"/>
      <c r="AI206" s="198" cm="1">
        <f t="array" ref="AI206">IFERROR(MATCH(TRUE,INDEX($B$14:$B$117&gt;=AH206,0),0),"")</f>
        <v>1</v>
      </c>
      <c r="AJ206" s="194">
        <f t="shared" ref="AJ206:AJ269" ca="1" si="223">IFERROR(IF(ROUND(AH206,3)=1,1,FORECAST(AH206,OFFSET($C$14,AI206-1,0,2),OFFSET($B$14,AI206-1,0,2))),AJ205+(1-AJ205)/($K$4-AG206))</f>
        <v>3.2000000000000006E-3</v>
      </c>
      <c r="AM206" s="194">
        <f t="shared" ref="AM206:AM269" si="224">IF(AL206-AL205&lt;0,0,AL206-AL205)</f>
        <v>0</v>
      </c>
      <c r="AN206" s="19">
        <f ca="1"/>
        <v>0</v>
      </c>
      <c r="AO206" s="208">
        <f t="shared" ref="AO206:AO269" ca="1" si="225">(AN206*(1+AL$3)^((AL$4-AK206)/12))-AN206</f>
        <v>0</v>
      </c>
      <c r="AP206" s="207"/>
      <c r="AQ206" s="194"/>
      <c r="AR206" s="198" cm="1">
        <f t="array" ref="AR206">IFERROR(MATCH(TRUE,INDEX($B$14:$B$117&gt;=AQ206,0),0),"")</f>
        <v>1</v>
      </c>
      <c r="AS206" s="194">
        <f t="shared" ref="AS206:AS269" ca="1" si="226">IFERROR(IF(ROUND(AQ206,3)=1,1,FORECAST(AQ206,OFFSET($C$14,AR206-1,0,2),OFFSET($B$14,AR206-1,0,2))),AS205+(1-AS205)/($K$4-AP206))</f>
        <v>3.2000000000000006E-3</v>
      </c>
      <c r="AV206" s="194">
        <f t="shared" ref="AV206:AV269" si="227">IF(AU206-AU205&lt;0,0,AU206-AU205)</f>
        <v>0</v>
      </c>
      <c r="AW206" s="19">
        <f ca="1"/>
        <v>0</v>
      </c>
      <c r="AX206" s="208">
        <f t="shared" ref="AX206:AX269" ca="1" si="228">(AW206*(1+AU$3)^((AU$4-AT206)/12))-AW206</f>
        <v>0</v>
      </c>
      <c r="AY206" s="207"/>
      <c r="AZ206" s="194"/>
      <c r="BA206" s="198" cm="1">
        <f t="array" ref="BA206">IFERROR(MATCH(TRUE,INDEX($B$14:$B$117&gt;=AZ206,0),0),"")</f>
        <v>1</v>
      </c>
      <c r="BB206" s="194">
        <f t="shared" ref="BB206:BB269" ca="1" si="229">IFERROR(IF(ROUND(AZ206,3)=1,1,FORECAST(AZ206,OFFSET($C$14,BA206-1,0,2),OFFSET($B$14,BA206-1,0,2))),BB205+(1-BB205)/($K$4-AY206))</f>
        <v>3.2000000000000006E-3</v>
      </c>
      <c r="BE206" s="194">
        <f t="shared" ref="BE206:BE269" si="230">IF(BD206-BD205&lt;0,0,BD206-BD205)</f>
        <v>0</v>
      </c>
      <c r="BF206" s="19">
        <f ca="1"/>
        <v>0</v>
      </c>
      <c r="BG206" s="208">
        <f t="shared" ref="BG206:BG269" ca="1" si="231">(BF206*(1+BD$3)^((BD$4-BC206)/12))-BF206</f>
        <v>0</v>
      </c>
      <c r="BH206" s="207"/>
      <c r="BI206" s="194"/>
      <c r="BJ206" s="198" cm="1">
        <f t="array" ref="BJ206">IFERROR(MATCH(TRUE,INDEX($B$14:$B$117&gt;=BI206,0),0),"")</f>
        <v>1</v>
      </c>
      <c r="BK206" s="194">
        <f t="shared" ref="BK206:BK269" ca="1" si="232">IFERROR(IF(ROUND(BI206,3)=1,1,FORECAST(BI206,OFFSET($C$14,BJ206-1,0,2),OFFSET($B$14,BJ206-1,0,2))),BK205+(1-BK205)/($K$4-BH206))</f>
        <v>3.2000000000000006E-3</v>
      </c>
      <c r="BN206" s="194">
        <f t="shared" ref="BN206:BN269" si="233">IF(BM206-BM205&lt;0,0,BM206-BM205)</f>
        <v>0</v>
      </c>
      <c r="BO206" s="19">
        <f ca="1"/>
        <v>0</v>
      </c>
      <c r="BP206" s="208">
        <f t="shared" ref="BP206:BP269" ca="1" si="234">(BO206*(1+BM$3)^((BM$4-BL206)/12))-BO206</f>
        <v>0</v>
      </c>
      <c r="BQ206" s="207"/>
      <c r="BR206" s="194"/>
      <c r="BS206" s="198" cm="1">
        <f t="array" ref="BS206">IFERROR(MATCH(TRUE,INDEX($B$14:$B$117&gt;=BR206,0),0),"")</f>
        <v>1</v>
      </c>
      <c r="BT206" s="194">
        <f t="shared" ref="BT206:BT269" ca="1" si="235">IFERROR(IF(ROUND(BR206,3)=1,1,FORECAST(BR206,OFFSET($C$14,BS206-1,0,2),OFFSET($B$14,BS206-1,0,2))),BT205+(1-BT205)/($K$4-BQ206))</f>
        <v>3.2000000000000006E-3</v>
      </c>
      <c r="BW206" s="194">
        <f t="shared" ref="BW206:BW269" si="236">IF(BV206-BV205&lt;0,0,BV206-BV205)</f>
        <v>0</v>
      </c>
      <c r="BX206" s="19">
        <f ca="1"/>
        <v>0</v>
      </c>
      <c r="BY206" s="208">
        <f t="shared" ref="BY206:BY269" ca="1" si="237">(BX206*(1+BV$3)^((BV$4-BU206)/12))-BX206</f>
        <v>0</v>
      </c>
      <c r="BZ206" s="207"/>
      <c r="CA206" s="194"/>
      <c r="CB206" s="198" cm="1">
        <f t="array" ref="CB206">IFERROR(MATCH(TRUE,INDEX($B$14:$B$117&gt;=CA206,0),0),"")</f>
        <v>1</v>
      </c>
      <c r="CC206" s="194">
        <f t="shared" ref="CC206:CC269" ca="1" si="238">IFERROR(IF(ROUND(CA206,3)=1,1,FORECAST(CA206,OFFSET($C$14,CB206-1,0,2),OFFSET($B$14,CB206-1,0,2))),CC205+(1-CC205)/($K$4-BZ206))</f>
        <v>3.2000000000000006E-3</v>
      </c>
      <c r="CF206" s="194">
        <f t="shared" ref="CF206:CF269" si="239">IF(CE206-CE205&lt;0,0,CE206-CE205)</f>
        <v>0</v>
      </c>
      <c r="CG206" s="19">
        <f ca="1"/>
        <v>0</v>
      </c>
      <c r="CH206" s="208">
        <f t="shared" ref="CH206:CH269" ca="1" si="240">(CG206*(1+CE$3)^((CE$4-CD206)/12))-CG206</f>
        <v>0</v>
      </c>
      <c r="CI206" s="207"/>
      <c r="CJ206" s="194"/>
      <c r="CK206" s="198" cm="1">
        <f t="array" ref="CK206">IFERROR(MATCH(TRUE,INDEX($B$14:$B$117&gt;=CJ206,0),0),"")</f>
        <v>1</v>
      </c>
      <c r="CL206" s="194">
        <f t="shared" ref="CL206:CL269" ca="1" si="241">IFERROR(IF(ROUND(CJ206,3)=1,1,FORECAST(CJ206,OFFSET($C$14,CK206-1,0,2),OFFSET($B$14,CK206-1,0,2))),CL205+(1-CL205)/($K$4-CI206))</f>
        <v>3.2000000000000006E-3</v>
      </c>
      <c r="CO206" s="194">
        <f t="shared" ref="CO206:CO269" si="242">IF(CN206-CN205&lt;0,0,CN206-CN205)</f>
        <v>0</v>
      </c>
      <c r="CP206" s="19">
        <f ca="1"/>
        <v>0</v>
      </c>
      <c r="CQ206" s="208">
        <f t="shared" ref="CQ206:CQ269" ca="1" si="243">(CP206*(1+CN$3)^((CN$4-CM206)/12))-CP206</f>
        <v>0</v>
      </c>
      <c r="CR206" s="207"/>
      <c r="CS206" s="194"/>
      <c r="CT206" s="198" cm="1">
        <f t="array" ref="CT206">IFERROR(MATCH(TRUE,INDEX($B$14:$B$117&gt;=CS206,0),0),"")</f>
        <v>1</v>
      </c>
      <c r="CU206" s="194">
        <f t="shared" ref="CU206:CU269" ca="1" si="244">IFERROR(IF(ROUND(CS206,3)=1,1,FORECAST(CS206,OFFSET($C$14,CT206-1,0,2),OFFSET($B$14,CT206-1,0,2))),CU205+(1-CU205)/($K$4-CR206))</f>
        <v>3.2000000000000006E-3</v>
      </c>
      <c r="CX206" s="194">
        <f t="shared" ref="CX206:CX269" si="245">IF(CW206-CW205&lt;0,0,CW206-CW205)</f>
        <v>0</v>
      </c>
      <c r="CY206" s="19" t="e">
        <f ca="1"/>
        <v>#N/A</v>
      </c>
      <c r="CZ206" s="208" t="e">
        <f t="shared" ref="CZ206:CZ269" ca="1" si="246">(CY206*(1+CW$3)^((CW$4-CV206)/12))-CY206</f>
        <v>#N/A</v>
      </c>
      <c r="DA206" s="207"/>
      <c r="DB206" s="194"/>
      <c r="DC206" s="198" cm="1">
        <f t="array" ref="DC206">IFERROR(MATCH(TRUE,INDEX($B$14:$B$117&gt;=DB206,0),0),"")</f>
        <v>1</v>
      </c>
      <c r="DD206" s="194">
        <f t="shared" ref="DD206:DD269" ca="1" si="247">IFERROR(IF(ROUND(DB206,3)=1,1,FORECAST(DB206,OFFSET($C$14,DC206-1,0,2),OFFSET($B$14,DC206-1,0,2))),DD205+(1-DD205)/($K$4-DA206))</f>
        <v>3.2000000000000006E-3</v>
      </c>
      <c r="DG206" s="194">
        <f t="shared" ref="DG206:DG269" si="248">IF(DF206-DF205&lt;0,0,DF206-DF205)</f>
        <v>0</v>
      </c>
      <c r="DH206" s="19" t="e">
        <f ca="1"/>
        <v>#N/A</v>
      </c>
      <c r="DI206" s="208" t="e">
        <f t="shared" ref="DI206:DI269" ca="1" si="249">(DH206*(1+DF$3)^((DF$4-DE206)/12))-DH206</f>
        <v>#N/A</v>
      </c>
      <c r="DJ206" s="207"/>
      <c r="DK206" s="194"/>
      <c r="DL206" s="198" cm="1">
        <f t="array" ref="DL206">IFERROR(MATCH(TRUE,INDEX($B$14:$B$117&gt;=DK206,0),0),"")</f>
        <v>1</v>
      </c>
      <c r="DM206" s="194">
        <f t="shared" ref="DM206:DM269" ca="1" si="250">IFERROR(IF(ROUND(DK206,3)=1,1,FORECAST(DK206,OFFSET($C$14,DL206-1,0,2),OFFSET($B$14,DL206-1,0,2))),DM205+(1-DM205)/($K$4-DJ206))</f>
        <v>3.2000000000000006E-3</v>
      </c>
      <c r="DP206" s="194">
        <f t="shared" ref="DP206:DP269" si="251">IF(DO206-DO205&lt;0,0,DO206-DO205)</f>
        <v>0</v>
      </c>
      <c r="DQ206" s="19" t="e">
        <f ca="1"/>
        <v>#N/A</v>
      </c>
      <c r="DR206" s="208" t="e">
        <f t="shared" ref="DR206:DR269" ca="1" si="252">(DQ206*(1+DO$3)^((DO$4-DN206)/12))-DQ206</f>
        <v>#N/A</v>
      </c>
      <c r="DS206" s="207"/>
      <c r="DT206" s="194"/>
      <c r="DU206" s="198" cm="1">
        <f t="array" ref="DU206">IFERROR(MATCH(TRUE,INDEX($B$14:$B$117&gt;=DT206,0),0),"")</f>
        <v>1</v>
      </c>
      <c r="DV206" s="194">
        <f t="shared" ref="DV206:DV269" ca="1" si="253">IFERROR(IF(ROUND(DT206,3)=1,1,FORECAST(DT206,OFFSET($C$14,DU206-1,0,2),OFFSET($B$14,DU206-1,0,2))),DV205+(1-DV205)/($K$4-DS206))</f>
        <v>3.2000000000000006E-3</v>
      </c>
      <c r="DY206" s="194">
        <f t="shared" ref="DY206:DY269" si="254">IF(DX206-DX205&lt;0,0,DX206-DX205)</f>
        <v>0</v>
      </c>
      <c r="DZ206" s="19" t="e">
        <f ca="1"/>
        <v>#N/A</v>
      </c>
      <c r="EA206" s="208" t="e">
        <f t="shared" ref="EA206:EA269" ca="1" si="255">(DZ206*(1+DX$3)^((DX$4-DW206)/12))-DZ206</f>
        <v>#N/A</v>
      </c>
      <c r="EB206" s="207"/>
      <c r="EC206" s="194"/>
      <c r="ED206" s="198" cm="1">
        <f t="array" ref="ED206">IFERROR(MATCH(TRUE,INDEX($B$14:$B$117&gt;=EC206,0),0),"")</f>
        <v>1</v>
      </c>
      <c r="EE206" s="194">
        <f t="shared" ref="EE206:EE269" ca="1" si="256">IFERROR(IF(ROUND(EC206,3)=1,1,FORECAST(EC206,OFFSET($C$14,ED206-1,0,2),OFFSET($B$14,ED206-1,0,2))),EE205+(1-EE205)/($K$4-EB206))</f>
        <v>3.2000000000000006E-3</v>
      </c>
      <c r="EH206" s="194">
        <f t="shared" ref="EH206:EH269" si="257">IF(EG206-EG205&lt;0,0,EG206-EG205)</f>
        <v>0</v>
      </c>
      <c r="EI206" s="19" t="e">
        <f ca="1"/>
        <v>#N/A</v>
      </c>
      <c r="EJ206" s="208" t="e">
        <f t="shared" ref="EJ206:EJ269" ca="1" si="258">(EI206*(1+EG$3)^((EG$4-EF206)/12))-EI206</f>
        <v>#N/A</v>
      </c>
      <c r="EK206" s="207"/>
      <c r="EL206" s="194"/>
      <c r="EM206" s="198" cm="1">
        <f t="array" ref="EM206">IFERROR(MATCH(TRUE,INDEX($B$14:$B$117&gt;=EL206,0),0),"")</f>
        <v>1</v>
      </c>
      <c r="EN206" s="194">
        <f t="shared" ref="EN206:EN269" ca="1" si="259">IFERROR(IF(ROUND(EL206,3)=1,1,FORECAST(EL206,OFFSET($C$14,EM206-1,0,2),OFFSET($B$14,EM206-1,0,2))),EN205+(1-EN205)/($K$4-EK206))</f>
        <v>3.2000000000000006E-3</v>
      </c>
      <c r="EQ206" s="194">
        <f t="shared" ref="EQ206:EQ269" si="260">IF(EP206-EP205&lt;0,0,EP206-EP205)</f>
        <v>0</v>
      </c>
      <c r="ER206" s="19" t="e">
        <f ca="1"/>
        <v>#N/A</v>
      </c>
      <c r="ES206" s="208" t="e">
        <f t="shared" ref="ES206:ES269" ca="1" si="261">(ER206*(1+EP$3)^((EP$4-EO206)/12))-ER206</f>
        <v>#N/A</v>
      </c>
      <c r="ET206" s="207"/>
      <c r="EU206" s="194"/>
      <c r="EV206" s="198" cm="1">
        <f t="array" ref="EV206">IFERROR(MATCH(TRUE,INDEX($B$14:$B$117&gt;=EU206,0),0),"")</f>
        <v>1</v>
      </c>
      <c r="EW206" s="194">
        <f t="shared" ref="EW206:EW269" ca="1" si="262">IFERROR(IF(ROUND(EU206,3)=1,1,FORECAST(EU206,OFFSET($C$14,EV206-1,0,2),OFFSET($B$14,EV206-1,0,2))),EW205+(1-EW205)/($K$4-ET206))</f>
        <v>3.2000000000000006E-3</v>
      </c>
      <c r="EZ206" s="194">
        <f t="shared" ref="EZ206:EZ269" si="263">IF(EY206-EY205&lt;0,0,EY206-EY205)</f>
        <v>0</v>
      </c>
      <c r="FA206" s="19" t="e">
        <f ca="1"/>
        <v>#N/A</v>
      </c>
      <c r="FB206" s="208" t="e">
        <f t="shared" ref="FB206:FB269" ca="1" si="264">(FA206*(1+EY$3)^((EY$4-EX206)/12))-FA206</f>
        <v>#N/A</v>
      </c>
      <c r="FC206" s="207"/>
      <c r="FD206" s="194"/>
      <c r="FE206" s="198" cm="1">
        <f t="array" ref="FE206">IFERROR(MATCH(TRUE,INDEX($B$14:$B$117&gt;=FD206,0),0),"")</f>
        <v>1</v>
      </c>
      <c r="FF206" s="194">
        <f t="shared" ref="FF206:FF269" ca="1" si="265">IFERROR(IF(ROUND(FD206,3)=1,1,FORECAST(FD206,OFFSET($C$14,FE206-1,0,2),OFFSET($B$14,FE206-1,0,2))),FF205+(1-FF205)/($K$4-FC206))</f>
        <v>3.2000000000000006E-3</v>
      </c>
      <c r="FI206" s="194">
        <f t="shared" ref="FI206:FI269" si="266">IF(FH206-FH205&lt;0,0,FH206-FH205)</f>
        <v>0</v>
      </c>
      <c r="FJ206" s="19" t="e">
        <f ca="1"/>
        <v>#N/A</v>
      </c>
      <c r="FK206" s="208" t="e">
        <f t="shared" ref="FK206:FK269" ca="1" si="267">(FJ206*(1+FH$3)^((FH$4-FG206)/12))-FJ206</f>
        <v>#N/A</v>
      </c>
      <c r="FL206" s="207"/>
      <c r="FM206" s="194"/>
      <c r="FN206" s="198" cm="1">
        <f t="array" ref="FN206">IFERROR(MATCH(TRUE,INDEX($B$14:$B$117&gt;=FM206,0),0),"")</f>
        <v>1</v>
      </c>
      <c r="FO206" s="194">
        <f t="shared" ref="FO206:FO269" ca="1" si="268">IFERROR(IF(ROUND(FM206,3)=1,1,FORECAST(FM206,OFFSET($C$14,FN206-1,0,2),OFFSET($B$14,FN206-1,0,2))),FO205+(1-FO205)/($K$4-FL206))</f>
        <v>3.2000000000000006E-3</v>
      </c>
      <c r="FR206" s="194">
        <f t="shared" ref="FR206:FR269" si="269">IF(FQ206-FQ205&lt;0,0,FQ206-FQ205)</f>
        <v>0</v>
      </c>
      <c r="FS206" s="19" t="e">
        <f ca="1"/>
        <v>#N/A</v>
      </c>
      <c r="FT206" s="208" t="e">
        <f t="shared" ref="FT206:FT269" ca="1" si="270">(FS206*(1+FQ$3)^((FQ$4-FP206)/12))-FS206</f>
        <v>#N/A</v>
      </c>
      <c r="FU206" s="207"/>
      <c r="FV206" s="194"/>
      <c r="FW206" s="198" cm="1">
        <f t="array" ref="FW206">IFERROR(MATCH(TRUE,INDEX($B$14:$B$117&gt;=FV206,0),0),"")</f>
        <v>1</v>
      </c>
      <c r="FX206" s="194">
        <f t="shared" ref="FX206:FX269" ca="1" si="271">IFERROR(IF(ROUND(FV206,3)=1,1,FORECAST(FV206,OFFSET($C$14,FW206-1,0,2),OFFSET($B$14,FW206-1,0,2))),FX205+(1-FX205)/($K$4-FU206))</f>
        <v>3.2000000000000006E-3</v>
      </c>
      <c r="GA206" s="194">
        <f t="shared" ref="GA206:GA269" si="272">IF(FZ206-FZ205&lt;0,0,FZ206-FZ205)</f>
        <v>0</v>
      </c>
      <c r="GB206" s="19" t="e">
        <f ca="1"/>
        <v>#N/A</v>
      </c>
      <c r="GC206" s="208" t="e">
        <f t="shared" ref="GC206:GC269" ca="1" si="273">(GB206*(1+FZ$3)^((FZ$4-FY206)/12))-GB206</f>
        <v>#N/A</v>
      </c>
    </row>
    <row r="207" spans="6:185" x14ac:dyDescent="0.2">
      <c r="F207" s="207"/>
      <c r="G207" s="194"/>
      <c r="H207" s="198" cm="1">
        <f t="array" ref="H207">IFERROR(MATCH(TRUE,INDEX($B$14:$B$117&gt;=G207,0),0),"")</f>
        <v>1</v>
      </c>
      <c r="I207" s="194">
        <f t="shared" ca="1" si="218"/>
        <v>3.2000000000000006E-3</v>
      </c>
      <c r="L207" s="194">
        <f t="shared" ref="L207:L270" si="274">IF(K207-K206&lt;0,0,K207-K206)</f>
        <v>0</v>
      </c>
      <c r="M207" s="19">
        <f ca="1"/>
        <v>0</v>
      </c>
      <c r="N207" s="208">
        <f t="shared" ref="N207:N270" ca="1" si="275">(M207*(1+K$3)^((K$4-J207)/12))-M207</f>
        <v>0</v>
      </c>
      <c r="O207" s="207"/>
      <c r="P207" s="194"/>
      <c r="Q207" s="198" cm="1">
        <f t="array" ref="Q207">IFERROR(MATCH(TRUE,INDEX($B$14:$B$117&gt;=P207,0),0),"")</f>
        <v>1</v>
      </c>
      <c r="R207" s="194">
        <f t="shared" ca="1" si="219"/>
        <v>3.2000000000000006E-3</v>
      </c>
      <c r="U207" s="194">
        <f t="shared" ref="U207:U270" si="276">IF(T207-T206&lt;0,0,T207-T206)</f>
        <v>0</v>
      </c>
      <c r="V207" s="19">
        <f ca="1"/>
        <v>0</v>
      </c>
      <c r="W207" s="208">
        <f t="shared" ref="W207:W270" ca="1" si="277">(V207*(1+T$3)^((T$4-S207)/12))-V207</f>
        <v>0</v>
      </c>
      <c r="X207" s="207"/>
      <c r="Y207" s="194"/>
      <c r="Z207" s="198" cm="1">
        <f t="array" ref="Z207">IFERROR(MATCH(TRUE,INDEX($B$14:$B$117&gt;=Y207,0),0),"")</f>
        <v>1</v>
      </c>
      <c r="AA207" s="194">
        <f t="shared" ca="1" si="220"/>
        <v>3.2000000000000006E-3</v>
      </c>
      <c r="AD207" s="194">
        <f t="shared" si="221"/>
        <v>0</v>
      </c>
      <c r="AE207" s="19">
        <f ca="1"/>
        <v>0</v>
      </c>
      <c r="AF207" s="208">
        <f t="shared" ca="1" si="222"/>
        <v>0</v>
      </c>
      <c r="AG207" s="207"/>
      <c r="AH207" s="194"/>
      <c r="AI207" s="198" cm="1">
        <f t="array" ref="AI207">IFERROR(MATCH(TRUE,INDEX($B$14:$B$117&gt;=AH207,0),0),"")</f>
        <v>1</v>
      </c>
      <c r="AJ207" s="194">
        <f t="shared" ca="1" si="223"/>
        <v>3.2000000000000006E-3</v>
      </c>
      <c r="AM207" s="194">
        <f t="shared" si="224"/>
        <v>0</v>
      </c>
      <c r="AN207" s="19">
        <f ca="1"/>
        <v>0</v>
      </c>
      <c r="AO207" s="208">
        <f t="shared" ca="1" si="225"/>
        <v>0</v>
      </c>
      <c r="AP207" s="207"/>
      <c r="AQ207" s="194"/>
      <c r="AR207" s="198" cm="1">
        <f t="array" ref="AR207">IFERROR(MATCH(TRUE,INDEX($B$14:$B$117&gt;=AQ207,0),0),"")</f>
        <v>1</v>
      </c>
      <c r="AS207" s="194">
        <f t="shared" ca="1" si="226"/>
        <v>3.2000000000000006E-3</v>
      </c>
      <c r="AV207" s="194">
        <f t="shared" si="227"/>
        <v>0</v>
      </c>
      <c r="AW207" s="19">
        <f ca="1"/>
        <v>0</v>
      </c>
      <c r="AX207" s="208">
        <f t="shared" ca="1" si="228"/>
        <v>0</v>
      </c>
      <c r="AY207" s="207"/>
      <c r="AZ207" s="194"/>
      <c r="BA207" s="198" cm="1">
        <f t="array" ref="BA207">IFERROR(MATCH(TRUE,INDEX($B$14:$B$117&gt;=AZ207,0),0),"")</f>
        <v>1</v>
      </c>
      <c r="BB207" s="194">
        <f t="shared" ca="1" si="229"/>
        <v>3.2000000000000006E-3</v>
      </c>
      <c r="BE207" s="194">
        <f t="shared" si="230"/>
        <v>0</v>
      </c>
      <c r="BF207" s="19">
        <f ca="1"/>
        <v>0</v>
      </c>
      <c r="BG207" s="208">
        <f t="shared" ca="1" si="231"/>
        <v>0</v>
      </c>
      <c r="BH207" s="207"/>
      <c r="BI207" s="194"/>
      <c r="BJ207" s="198" cm="1">
        <f t="array" ref="BJ207">IFERROR(MATCH(TRUE,INDEX($B$14:$B$117&gt;=BI207,0),0),"")</f>
        <v>1</v>
      </c>
      <c r="BK207" s="194">
        <f t="shared" ca="1" si="232"/>
        <v>3.2000000000000006E-3</v>
      </c>
      <c r="BN207" s="194">
        <f t="shared" si="233"/>
        <v>0</v>
      </c>
      <c r="BO207" s="19">
        <f ca="1"/>
        <v>0</v>
      </c>
      <c r="BP207" s="208">
        <f t="shared" ca="1" si="234"/>
        <v>0</v>
      </c>
      <c r="BQ207" s="207"/>
      <c r="BR207" s="194"/>
      <c r="BS207" s="198" cm="1">
        <f t="array" ref="BS207">IFERROR(MATCH(TRUE,INDEX($B$14:$B$117&gt;=BR207,0),0),"")</f>
        <v>1</v>
      </c>
      <c r="BT207" s="194">
        <f t="shared" ca="1" si="235"/>
        <v>3.2000000000000006E-3</v>
      </c>
      <c r="BW207" s="194">
        <f t="shared" si="236"/>
        <v>0</v>
      </c>
      <c r="BX207" s="19">
        <f ca="1"/>
        <v>0</v>
      </c>
      <c r="BY207" s="208">
        <f t="shared" ca="1" si="237"/>
        <v>0</v>
      </c>
      <c r="BZ207" s="207"/>
      <c r="CA207" s="194"/>
      <c r="CB207" s="198" cm="1">
        <f t="array" ref="CB207">IFERROR(MATCH(TRUE,INDEX($B$14:$B$117&gt;=CA207,0),0),"")</f>
        <v>1</v>
      </c>
      <c r="CC207" s="194">
        <f t="shared" ca="1" si="238"/>
        <v>3.2000000000000006E-3</v>
      </c>
      <c r="CF207" s="194">
        <f t="shared" si="239"/>
        <v>0</v>
      </c>
      <c r="CG207" s="19">
        <f ca="1"/>
        <v>0</v>
      </c>
      <c r="CH207" s="208">
        <f t="shared" ca="1" si="240"/>
        <v>0</v>
      </c>
      <c r="CI207" s="207"/>
      <c r="CJ207" s="194"/>
      <c r="CK207" s="198" cm="1">
        <f t="array" ref="CK207">IFERROR(MATCH(TRUE,INDEX($B$14:$B$117&gt;=CJ207,0),0),"")</f>
        <v>1</v>
      </c>
      <c r="CL207" s="194">
        <f t="shared" ca="1" si="241"/>
        <v>3.2000000000000006E-3</v>
      </c>
      <c r="CO207" s="194">
        <f t="shared" si="242"/>
        <v>0</v>
      </c>
      <c r="CP207" s="19">
        <f ca="1"/>
        <v>0</v>
      </c>
      <c r="CQ207" s="208">
        <f t="shared" ca="1" si="243"/>
        <v>0</v>
      </c>
      <c r="CR207" s="207"/>
      <c r="CS207" s="194"/>
      <c r="CT207" s="198" cm="1">
        <f t="array" ref="CT207">IFERROR(MATCH(TRUE,INDEX($B$14:$B$117&gt;=CS207,0),0),"")</f>
        <v>1</v>
      </c>
      <c r="CU207" s="194">
        <f t="shared" ca="1" si="244"/>
        <v>3.2000000000000006E-3</v>
      </c>
      <c r="CX207" s="194">
        <f t="shared" si="245"/>
        <v>0</v>
      </c>
      <c r="CY207" s="19" t="e">
        <f ca="1"/>
        <v>#N/A</v>
      </c>
      <c r="CZ207" s="208" t="e">
        <f t="shared" ca="1" si="246"/>
        <v>#N/A</v>
      </c>
      <c r="DA207" s="207"/>
      <c r="DB207" s="194"/>
      <c r="DC207" s="198" cm="1">
        <f t="array" ref="DC207">IFERROR(MATCH(TRUE,INDEX($B$14:$B$117&gt;=DB207,0),0),"")</f>
        <v>1</v>
      </c>
      <c r="DD207" s="194">
        <f t="shared" ca="1" si="247"/>
        <v>3.2000000000000006E-3</v>
      </c>
      <c r="DG207" s="194">
        <f t="shared" si="248"/>
        <v>0</v>
      </c>
      <c r="DH207" s="19" t="e">
        <f ca="1"/>
        <v>#N/A</v>
      </c>
      <c r="DI207" s="208" t="e">
        <f t="shared" ca="1" si="249"/>
        <v>#N/A</v>
      </c>
      <c r="DJ207" s="207"/>
      <c r="DK207" s="194"/>
      <c r="DL207" s="198" cm="1">
        <f t="array" ref="DL207">IFERROR(MATCH(TRUE,INDEX($B$14:$B$117&gt;=DK207,0),0),"")</f>
        <v>1</v>
      </c>
      <c r="DM207" s="194">
        <f t="shared" ca="1" si="250"/>
        <v>3.2000000000000006E-3</v>
      </c>
      <c r="DP207" s="194">
        <f t="shared" si="251"/>
        <v>0</v>
      </c>
      <c r="DQ207" s="19" t="e">
        <f ca="1"/>
        <v>#N/A</v>
      </c>
      <c r="DR207" s="208" t="e">
        <f t="shared" ca="1" si="252"/>
        <v>#N/A</v>
      </c>
      <c r="DS207" s="207"/>
      <c r="DT207" s="194"/>
      <c r="DU207" s="198" cm="1">
        <f t="array" ref="DU207">IFERROR(MATCH(TRUE,INDEX($B$14:$B$117&gt;=DT207,0),0),"")</f>
        <v>1</v>
      </c>
      <c r="DV207" s="194">
        <f t="shared" ca="1" si="253"/>
        <v>3.2000000000000006E-3</v>
      </c>
      <c r="DY207" s="194">
        <f t="shared" si="254"/>
        <v>0</v>
      </c>
      <c r="DZ207" s="19" t="e">
        <f ca="1"/>
        <v>#N/A</v>
      </c>
      <c r="EA207" s="208" t="e">
        <f t="shared" ca="1" si="255"/>
        <v>#N/A</v>
      </c>
      <c r="EB207" s="207"/>
      <c r="EC207" s="194"/>
      <c r="ED207" s="198" cm="1">
        <f t="array" ref="ED207">IFERROR(MATCH(TRUE,INDEX($B$14:$B$117&gt;=EC207,0),0),"")</f>
        <v>1</v>
      </c>
      <c r="EE207" s="194">
        <f t="shared" ca="1" si="256"/>
        <v>3.2000000000000006E-3</v>
      </c>
      <c r="EH207" s="194">
        <f t="shared" si="257"/>
        <v>0</v>
      </c>
      <c r="EI207" s="19" t="e">
        <f ca="1"/>
        <v>#N/A</v>
      </c>
      <c r="EJ207" s="208" t="e">
        <f t="shared" ca="1" si="258"/>
        <v>#N/A</v>
      </c>
      <c r="EK207" s="207"/>
      <c r="EL207" s="194"/>
      <c r="EM207" s="198" cm="1">
        <f t="array" ref="EM207">IFERROR(MATCH(TRUE,INDEX($B$14:$B$117&gt;=EL207,0),0),"")</f>
        <v>1</v>
      </c>
      <c r="EN207" s="194">
        <f t="shared" ca="1" si="259"/>
        <v>3.2000000000000006E-3</v>
      </c>
      <c r="EQ207" s="194">
        <f t="shared" si="260"/>
        <v>0</v>
      </c>
      <c r="ER207" s="19" t="e">
        <f ca="1"/>
        <v>#N/A</v>
      </c>
      <c r="ES207" s="208" t="e">
        <f t="shared" ca="1" si="261"/>
        <v>#N/A</v>
      </c>
      <c r="ET207" s="207"/>
      <c r="EU207" s="194"/>
      <c r="EV207" s="198" cm="1">
        <f t="array" ref="EV207">IFERROR(MATCH(TRUE,INDEX($B$14:$B$117&gt;=EU207,0),0),"")</f>
        <v>1</v>
      </c>
      <c r="EW207" s="194">
        <f t="shared" ca="1" si="262"/>
        <v>3.2000000000000006E-3</v>
      </c>
      <c r="EZ207" s="194">
        <f t="shared" si="263"/>
        <v>0</v>
      </c>
      <c r="FA207" s="19" t="e">
        <f ca="1"/>
        <v>#N/A</v>
      </c>
      <c r="FB207" s="208" t="e">
        <f t="shared" ca="1" si="264"/>
        <v>#N/A</v>
      </c>
      <c r="FC207" s="207"/>
      <c r="FD207" s="194"/>
      <c r="FE207" s="198" cm="1">
        <f t="array" ref="FE207">IFERROR(MATCH(TRUE,INDEX($B$14:$B$117&gt;=FD207,0),0),"")</f>
        <v>1</v>
      </c>
      <c r="FF207" s="194">
        <f t="shared" ca="1" si="265"/>
        <v>3.2000000000000006E-3</v>
      </c>
      <c r="FI207" s="194">
        <f t="shared" si="266"/>
        <v>0</v>
      </c>
      <c r="FJ207" s="19" t="e">
        <f ca="1"/>
        <v>#N/A</v>
      </c>
      <c r="FK207" s="208" t="e">
        <f t="shared" ca="1" si="267"/>
        <v>#N/A</v>
      </c>
      <c r="FL207" s="207"/>
      <c r="FM207" s="194"/>
      <c r="FN207" s="198" cm="1">
        <f t="array" ref="FN207">IFERROR(MATCH(TRUE,INDEX($B$14:$B$117&gt;=FM207,0),0),"")</f>
        <v>1</v>
      </c>
      <c r="FO207" s="194">
        <f t="shared" ca="1" si="268"/>
        <v>3.2000000000000006E-3</v>
      </c>
      <c r="FR207" s="194">
        <f t="shared" si="269"/>
        <v>0</v>
      </c>
      <c r="FS207" s="19" t="e">
        <f ca="1"/>
        <v>#N/A</v>
      </c>
      <c r="FT207" s="208" t="e">
        <f t="shared" ca="1" si="270"/>
        <v>#N/A</v>
      </c>
      <c r="FU207" s="207"/>
      <c r="FV207" s="194"/>
      <c r="FW207" s="198" cm="1">
        <f t="array" ref="FW207">IFERROR(MATCH(TRUE,INDEX($B$14:$B$117&gt;=FV207,0),0),"")</f>
        <v>1</v>
      </c>
      <c r="FX207" s="194">
        <f t="shared" ca="1" si="271"/>
        <v>3.2000000000000006E-3</v>
      </c>
      <c r="GA207" s="194">
        <f t="shared" si="272"/>
        <v>0</v>
      </c>
      <c r="GB207" s="19" t="e">
        <f ca="1"/>
        <v>#N/A</v>
      </c>
      <c r="GC207" s="208" t="e">
        <f t="shared" ca="1" si="273"/>
        <v>#N/A</v>
      </c>
    </row>
    <row r="208" spans="6:185" x14ac:dyDescent="0.2">
      <c r="F208" s="207"/>
      <c r="G208" s="194"/>
      <c r="H208" s="198" cm="1">
        <f t="array" ref="H208">IFERROR(MATCH(TRUE,INDEX($B$14:$B$117&gt;=G208,0),0),"")</f>
        <v>1</v>
      </c>
      <c r="I208" s="194">
        <f t="shared" ca="1" si="218"/>
        <v>3.2000000000000006E-3</v>
      </c>
      <c r="L208" s="194">
        <f t="shared" si="274"/>
        <v>0</v>
      </c>
      <c r="M208" s="19">
        <f ca="1"/>
        <v>0</v>
      </c>
      <c r="N208" s="208">
        <f t="shared" ca="1" si="275"/>
        <v>0</v>
      </c>
      <c r="O208" s="207"/>
      <c r="P208" s="194"/>
      <c r="Q208" s="198" cm="1">
        <f t="array" ref="Q208">IFERROR(MATCH(TRUE,INDEX($B$14:$B$117&gt;=P208,0),0),"")</f>
        <v>1</v>
      </c>
      <c r="R208" s="194">
        <f t="shared" ca="1" si="219"/>
        <v>3.2000000000000006E-3</v>
      </c>
      <c r="U208" s="194">
        <f t="shared" si="276"/>
        <v>0</v>
      </c>
      <c r="V208" s="19">
        <f ca="1"/>
        <v>0</v>
      </c>
      <c r="W208" s="208">
        <f t="shared" ca="1" si="277"/>
        <v>0</v>
      </c>
      <c r="X208" s="207"/>
      <c r="Y208" s="194"/>
      <c r="Z208" s="198" cm="1">
        <f t="array" ref="Z208">IFERROR(MATCH(TRUE,INDEX($B$14:$B$117&gt;=Y208,0),0),"")</f>
        <v>1</v>
      </c>
      <c r="AA208" s="194">
        <f t="shared" ca="1" si="220"/>
        <v>3.2000000000000006E-3</v>
      </c>
      <c r="AD208" s="194">
        <f t="shared" si="221"/>
        <v>0</v>
      </c>
      <c r="AE208" s="19">
        <f ca="1"/>
        <v>0</v>
      </c>
      <c r="AF208" s="208">
        <f t="shared" ca="1" si="222"/>
        <v>0</v>
      </c>
      <c r="AG208" s="207"/>
      <c r="AH208" s="194"/>
      <c r="AI208" s="198" cm="1">
        <f t="array" ref="AI208">IFERROR(MATCH(TRUE,INDEX($B$14:$B$117&gt;=AH208,0),0),"")</f>
        <v>1</v>
      </c>
      <c r="AJ208" s="194">
        <f t="shared" ca="1" si="223"/>
        <v>3.2000000000000006E-3</v>
      </c>
      <c r="AM208" s="194">
        <f t="shared" si="224"/>
        <v>0</v>
      </c>
      <c r="AN208" s="19">
        <f ca="1"/>
        <v>0</v>
      </c>
      <c r="AO208" s="208">
        <f t="shared" ca="1" si="225"/>
        <v>0</v>
      </c>
      <c r="AP208" s="207"/>
      <c r="AQ208" s="194"/>
      <c r="AR208" s="198" cm="1">
        <f t="array" ref="AR208">IFERROR(MATCH(TRUE,INDEX($B$14:$B$117&gt;=AQ208,0),0),"")</f>
        <v>1</v>
      </c>
      <c r="AS208" s="194">
        <f t="shared" ca="1" si="226"/>
        <v>3.2000000000000006E-3</v>
      </c>
      <c r="AV208" s="194">
        <f t="shared" si="227"/>
        <v>0</v>
      </c>
      <c r="AW208" s="19">
        <f ca="1"/>
        <v>0</v>
      </c>
      <c r="AX208" s="208">
        <f t="shared" ca="1" si="228"/>
        <v>0</v>
      </c>
      <c r="AY208" s="207"/>
      <c r="AZ208" s="194"/>
      <c r="BA208" s="198" cm="1">
        <f t="array" ref="BA208">IFERROR(MATCH(TRUE,INDEX($B$14:$B$117&gt;=AZ208,0),0),"")</f>
        <v>1</v>
      </c>
      <c r="BB208" s="194">
        <f t="shared" ca="1" si="229"/>
        <v>3.2000000000000006E-3</v>
      </c>
      <c r="BE208" s="194">
        <f t="shared" si="230"/>
        <v>0</v>
      </c>
      <c r="BF208" s="19">
        <f ca="1"/>
        <v>0</v>
      </c>
      <c r="BG208" s="208">
        <f t="shared" ca="1" si="231"/>
        <v>0</v>
      </c>
      <c r="BH208" s="207"/>
      <c r="BI208" s="194"/>
      <c r="BJ208" s="198" cm="1">
        <f t="array" ref="BJ208">IFERROR(MATCH(TRUE,INDEX($B$14:$B$117&gt;=BI208,0),0),"")</f>
        <v>1</v>
      </c>
      <c r="BK208" s="194">
        <f t="shared" ca="1" si="232"/>
        <v>3.2000000000000006E-3</v>
      </c>
      <c r="BN208" s="194">
        <f t="shared" si="233"/>
        <v>0</v>
      </c>
      <c r="BO208" s="19">
        <f ca="1"/>
        <v>0</v>
      </c>
      <c r="BP208" s="208">
        <f t="shared" ca="1" si="234"/>
        <v>0</v>
      </c>
      <c r="BQ208" s="207"/>
      <c r="BR208" s="194"/>
      <c r="BS208" s="198" cm="1">
        <f t="array" ref="BS208">IFERROR(MATCH(TRUE,INDEX($B$14:$B$117&gt;=BR208,0),0),"")</f>
        <v>1</v>
      </c>
      <c r="BT208" s="194">
        <f t="shared" ca="1" si="235"/>
        <v>3.2000000000000006E-3</v>
      </c>
      <c r="BW208" s="194">
        <f t="shared" si="236"/>
        <v>0</v>
      </c>
      <c r="BX208" s="19">
        <f ca="1"/>
        <v>0</v>
      </c>
      <c r="BY208" s="208">
        <f t="shared" ca="1" si="237"/>
        <v>0</v>
      </c>
      <c r="BZ208" s="207"/>
      <c r="CA208" s="194"/>
      <c r="CB208" s="198" cm="1">
        <f t="array" ref="CB208">IFERROR(MATCH(TRUE,INDEX($B$14:$B$117&gt;=CA208,0),0),"")</f>
        <v>1</v>
      </c>
      <c r="CC208" s="194">
        <f t="shared" ca="1" si="238"/>
        <v>3.2000000000000006E-3</v>
      </c>
      <c r="CF208" s="194">
        <f t="shared" si="239"/>
        <v>0</v>
      </c>
      <c r="CG208" s="19">
        <f ca="1"/>
        <v>0</v>
      </c>
      <c r="CH208" s="208">
        <f t="shared" ca="1" si="240"/>
        <v>0</v>
      </c>
      <c r="CI208" s="207"/>
      <c r="CJ208" s="194"/>
      <c r="CK208" s="198" cm="1">
        <f t="array" ref="CK208">IFERROR(MATCH(TRUE,INDEX($B$14:$B$117&gt;=CJ208,0),0),"")</f>
        <v>1</v>
      </c>
      <c r="CL208" s="194">
        <f t="shared" ca="1" si="241"/>
        <v>3.2000000000000006E-3</v>
      </c>
      <c r="CO208" s="194">
        <f t="shared" si="242"/>
        <v>0</v>
      </c>
      <c r="CP208" s="19">
        <f ca="1"/>
        <v>0</v>
      </c>
      <c r="CQ208" s="208">
        <f t="shared" ca="1" si="243"/>
        <v>0</v>
      </c>
      <c r="CR208" s="207"/>
      <c r="CS208" s="194"/>
      <c r="CT208" s="198" cm="1">
        <f t="array" ref="CT208">IFERROR(MATCH(TRUE,INDEX($B$14:$B$117&gt;=CS208,0),0),"")</f>
        <v>1</v>
      </c>
      <c r="CU208" s="194">
        <f t="shared" ca="1" si="244"/>
        <v>3.2000000000000006E-3</v>
      </c>
      <c r="CX208" s="194">
        <f t="shared" si="245"/>
        <v>0</v>
      </c>
      <c r="CY208" s="19" t="e">
        <f ca="1"/>
        <v>#N/A</v>
      </c>
      <c r="CZ208" s="208" t="e">
        <f t="shared" ca="1" si="246"/>
        <v>#N/A</v>
      </c>
      <c r="DA208" s="207"/>
      <c r="DB208" s="194"/>
      <c r="DC208" s="198" cm="1">
        <f t="array" ref="DC208">IFERROR(MATCH(TRUE,INDEX($B$14:$B$117&gt;=DB208,0),0),"")</f>
        <v>1</v>
      </c>
      <c r="DD208" s="194">
        <f t="shared" ca="1" si="247"/>
        <v>3.2000000000000006E-3</v>
      </c>
      <c r="DG208" s="194">
        <f t="shared" si="248"/>
        <v>0</v>
      </c>
      <c r="DH208" s="19" t="e">
        <f ca="1"/>
        <v>#N/A</v>
      </c>
      <c r="DI208" s="208" t="e">
        <f t="shared" ca="1" si="249"/>
        <v>#N/A</v>
      </c>
      <c r="DJ208" s="207"/>
      <c r="DK208" s="194"/>
      <c r="DL208" s="198" cm="1">
        <f t="array" ref="DL208">IFERROR(MATCH(TRUE,INDEX($B$14:$B$117&gt;=DK208,0),0),"")</f>
        <v>1</v>
      </c>
      <c r="DM208" s="194">
        <f t="shared" ca="1" si="250"/>
        <v>3.2000000000000006E-3</v>
      </c>
      <c r="DP208" s="194">
        <f t="shared" si="251"/>
        <v>0</v>
      </c>
      <c r="DQ208" s="19" t="e">
        <f ca="1"/>
        <v>#N/A</v>
      </c>
      <c r="DR208" s="208" t="e">
        <f t="shared" ca="1" si="252"/>
        <v>#N/A</v>
      </c>
      <c r="DS208" s="207"/>
      <c r="DT208" s="194"/>
      <c r="DU208" s="198" cm="1">
        <f t="array" ref="DU208">IFERROR(MATCH(TRUE,INDEX($B$14:$B$117&gt;=DT208,0),0),"")</f>
        <v>1</v>
      </c>
      <c r="DV208" s="194">
        <f t="shared" ca="1" si="253"/>
        <v>3.2000000000000006E-3</v>
      </c>
      <c r="DY208" s="194">
        <f t="shared" si="254"/>
        <v>0</v>
      </c>
      <c r="DZ208" s="19" t="e">
        <f ca="1"/>
        <v>#N/A</v>
      </c>
      <c r="EA208" s="208" t="e">
        <f t="shared" ca="1" si="255"/>
        <v>#N/A</v>
      </c>
      <c r="EB208" s="207"/>
      <c r="EC208" s="194"/>
      <c r="ED208" s="198" cm="1">
        <f t="array" ref="ED208">IFERROR(MATCH(TRUE,INDEX($B$14:$B$117&gt;=EC208,0),0),"")</f>
        <v>1</v>
      </c>
      <c r="EE208" s="194">
        <f t="shared" ca="1" si="256"/>
        <v>3.2000000000000006E-3</v>
      </c>
      <c r="EH208" s="194">
        <f t="shared" si="257"/>
        <v>0</v>
      </c>
      <c r="EI208" s="19" t="e">
        <f ca="1"/>
        <v>#N/A</v>
      </c>
      <c r="EJ208" s="208" t="e">
        <f t="shared" ca="1" si="258"/>
        <v>#N/A</v>
      </c>
      <c r="EK208" s="207"/>
      <c r="EL208" s="194"/>
      <c r="EM208" s="198" cm="1">
        <f t="array" ref="EM208">IFERROR(MATCH(TRUE,INDEX($B$14:$B$117&gt;=EL208,0),0),"")</f>
        <v>1</v>
      </c>
      <c r="EN208" s="194">
        <f t="shared" ca="1" si="259"/>
        <v>3.2000000000000006E-3</v>
      </c>
      <c r="EQ208" s="194">
        <f t="shared" si="260"/>
        <v>0</v>
      </c>
      <c r="ER208" s="19" t="e">
        <f ca="1"/>
        <v>#N/A</v>
      </c>
      <c r="ES208" s="208" t="e">
        <f t="shared" ca="1" si="261"/>
        <v>#N/A</v>
      </c>
      <c r="ET208" s="207"/>
      <c r="EU208" s="194"/>
      <c r="EV208" s="198" cm="1">
        <f t="array" ref="EV208">IFERROR(MATCH(TRUE,INDEX($B$14:$B$117&gt;=EU208,0),0),"")</f>
        <v>1</v>
      </c>
      <c r="EW208" s="194">
        <f t="shared" ca="1" si="262"/>
        <v>3.2000000000000006E-3</v>
      </c>
      <c r="EZ208" s="194">
        <f t="shared" si="263"/>
        <v>0</v>
      </c>
      <c r="FA208" s="19" t="e">
        <f ca="1"/>
        <v>#N/A</v>
      </c>
      <c r="FB208" s="208" t="e">
        <f t="shared" ca="1" si="264"/>
        <v>#N/A</v>
      </c>
      <c r="FC208" s="207"/>
      <c r="FD208" s="194"/>
      <c r="FE208" s="198" cm="1">
        <f t="array" ref="FE208">IFERROR(MATCH(TRUE,INDEX($B$14:$B$117&gt;=FD208,0),0),"")</f>
        <v>1</v>
      </c>
      <c r="FF208" s="194">
        <f t="shared" ca="1" si="265"/>
        <v>3.2000000000000006E-3</v>
      </c>
      <c r="FI208" s="194">
        <f t="shared" si="266"/>
        <v>0</v>
      </c>
      <c r="FJ208" s="19" t="e">
        <f ca="1"/>
        <v>#N/A</v>
      </c>
      <c r="FK208" s="208" t="e">
        <f t="shared" ca="1" si="267"/>
        <v>#N/A</v>
      </c>
      <c r="FL208" s="207"/>
      <c r="FM208" s="194"/>
      <c r="FN208" s="198" cm="1">
        <f t="array" ref="FN208">IFERROR(MATCH(TRUE,INDEX($B$14:$B$117&gt;=FM208,0),0),"")</f>
        <v>1</v>
      </c>
      <c r="FO208" s="194">
        <f t="shared" ca="1" si="268"/>
        <v>3.2000000000000006E-3</v>
      </c>
      <c r="FR208" s="194">
        <f t="shared" si="269"/>
        <v>0</v>
      </c>
      <c r="FS208" s="19" t="e">
        <f ca="1"/>
        <v>#N/A</v>
      </c>
      <c r="FT208" s="208" t="e">
        <f t="shared" ca="1" si="270"/>
        <v>#N/A</v>
      </c>
      <c r="FU208" s="207"/>
      <c r="FV208" s="194"/>
      <c r="FW208" s="198" cm="1">
        <f t="array" ref="FW208">IFERROR(MATCH(TRUE,INDEX($B$14:$B$117&gt;=FV208,0),0),"")</f>
        <v>1</v>
      </c>
      <c r="FX208" s="194">
        <f t="shared" ca="1" si="271"/>
        <v>3.2000000000000006E-3</v>
      </c>
      <c r="GA208" s="194">
        <f t="shared" si="272"/>
        <v>0</v>
      </c>
      <c r="GB208" s="19" t="e">
        <f ca="1"/>
        <v>#N/A</v>
      </c>
      <c r="GC208" s="208" t="e">
        <f t="shared" ca="1" si="273"/>
        <v>#N/A</v>
      </c>
    </row>
    <row r="209" spans="6:185" x14ac:dyDescent="0.2">
      <c r="F209" s="207"/>
      <c r="G209" s="194"/>
      <c r="H209" s="198" cm="1">
        <f t="array" ref="H209">IFERROR(MATCH(TRUE,INDEX($B$14:$B$117&gt;=G209,0),0),"")</f>
        <v>1</v>
      </c>
      <c r="I209" s="194">
        <f t="shared" ca="1" si="218"/>
        <v>3.2000000000000006E-3</v>
      </c>
      <c r="L209" s="194">
        <f t="shared" si="274"/>
        <v>0</v>
      </c>
      <c r="M209" s="19">
        <f ca="1"/>
        <v>0</v>
      </c>
      <c r="N209" s="208">
        <f t="shared" ca="1" si="275"/>
        <v>0</v>
      </c>
      <c r="O209" s="207"/>
      <c r="P209" s="194"/>
      <c r="Q209" s="198" cm="1">
        <f t="array" ref="Q209">IFERROR(MATCH(TRUE,INDEX($B$14:$B$117&gt;=P209,0),0),"")</f>
        <v>1</v>
      </c>
      <c r="R209" s="194">
        <f t="shared" ca="1" si="219"/>
        <v>3.2000000000000006E-3</v>
      </c>
      <c r="U209" s="194">
        <f t="shared" si="276"/>
        <v>0</v>
      </c>
      <c r="V209" s="19">
        <f ca="1"/>
        <v>0</v>
      </c>
      <c r="W209" s="208">
        <f t="shared" ca="1" si="277"/>
        <v>0</v>
      </c>
      <c r="X209" s="207"/>
      <c r="Y209" s="194"/>
      <c r="Z209" s="198" cm="1">
        <f t="array" ref="Z209">IFERROR(MATCH(TRUE,INDEX($B$14:$B$117&gt;=Y209,0),0),"")</f>
        <v>1</v>
      </c>
      <c r="AA209" s="194">
        <f t="shared" ca="1" si="220"/>
        <v>3.2000000000000006E-3</v>
      </c>
      <c r="AD209" s="194">
        <f t="shared" si="221"/>
        <v>0</v>
      </c>
      <c r="AE209" s="19">
        <f ca="1"/>
        <v>0</v>
      </c>
      <c r="AF209" s="208">
        <f t="shared" ca="1" si="222"/>
        <v>0</v>
      </c>
      <c r="AG209" s="207"/>
      <c r="AH209" s="194"/>
      <c r="AI209" s="198" cm="1">
        <f t="array" ref="AI209">IFERROR(MATCH(TRUE,INDEX($B$14:$B$117&gt;=AH209,0),0),"")</f>
        <v>1</v>
      </c>
      <c r="AJ209" s="194">
        <f t="shared" ca="1" si="223"/>
        <v>3.2000000000000006E-3</v>
      </c>
      <c r="AM209" s="194">
        <f t="shared" si="224"/>
        <v>0</v>
      </c>
      <c r="AN209" s="19">
        <f ca="1"/>
        <v>0</v>
      </c>
      <c r="AO209" s="208">
        <f t="shared" ca="1" si="225"/>
        <v>0</v>
      </c>
      <c r="AP209" s="207"/>
      <c r="AQ209" s="194"/>
      <c r="AR209" s="198" cm="1">
        <f t="array" ref="AR209">IFERROR(MATCH(TRUE,INDEX($B$14:$B$117&gt;=AQ209,0),0),"")</f>
        <v>1</v>
      </c>
      <c r="AS209" s="194">
        <f t="shared" ca="1" si="226"/>
        <v>3.2000000000000006E-3</v>
      </c>
      <c r="AV209" s="194">
        <f t="shared" si="227"/>
        <v>0</v>
      </c>
      <c r="AW209" s="19">
        <f ca="1"/>
        <v>0</v>
      </c>
      <c r="AX209" s="208">
        <f t="shared" ca="1" si="228"/>
        <v>0</v>
      </c>
      <c r="AY209" s="207"/>
      <c r="AZ209" s="194"/>
      <c r="BA209" s="198" cm="1">
        <f t="array" ref="BA209">IFERROR(MATCH(TRUE,INDEX($B$14:$B$117&gt;=AZ209,0),0),"")</f>
        <v>1</v>
      </c>
      <c r="BB209" s="194">
        <f t="shared" ca="1" si="229"/>
        <v>3.2000000000000006E-3</v>
      </c>
      <c r="BE209" s="194">
        <f t="shared" si="230"/>
        <v>0</v>
      </c>
      <c r="BF209" s="19">
        <f ca="1"/>
        <v>0</v>
      </c>
      <c r="BG209" s="208">
        <f t="shared" ca="1" si="231"/>
        <v>0</v>
      </c>
      <c r="BH209" s="207"/>
      <c r="BI209" s="194"/>
      <c r="BJ209" s="198" cm="1">
        <f t="array" ref="BJ209">IFERROR(MATCH(TRUE,INDEX($B$14:$B$117&gt;=BI209,0),0),"")</f>
        <v>1</v>
      </c>
      <c r="BK209" s="194">
        <f t="shared" ca="1" si="232"/>
        <v>3.2000000000000006E-3</v>
      </c>
      <c r="BN209" s="194">
        <f t="shared" si="233"/>
        <v>0</v>
      </c>
      <c r="BO209" s="19">
        <f ca="1"/>
        <v>0</v>
      </c>
      <c r="BP209" s="208">
        <f t="shared" ca="1" si="234"/>
        <v>0</v>
      </c>
      <c r="BQ209" s="207"/>
      <c r="BR209" s="194"/>
      <c r="BS209" s="198" cm="1">
        <f t="array" ref="BS209">IFERROR(MATCH(TRUE,INDEX($B$14:$B$117&gt;=BR209,0),0),"")</f>
        <v>1</v>
      </c>
      <c r="BT209" s="194">
        <f t="shared" ca="1" si="235"/>
        <v>3.2000000000000006E-3</v>
      </c>
      <c r="BW209" s="194">
        <f t="shared" si="236"/>
        <v>0</v>
      </c>
      <c r="BX209" s="19">
        <f ca="1"/>
        <v>0</v>
      </c>
      <c r="BY209" s="208">
        <f t="shared" ca="1" si="237"/>
        <v>0</v>
      </c>
      <c r="BZ209" s="207"/>
      <c r="CA209" s="194"/>
      <c r="CB209" s="198" cm="1">
        <f t="array" ref="CB209">IFERROR(MATCH(TRUE,INDEX($B$14:$B$117&gt;=CA209,0),0),"")</f>
        <v>1</v>
      </c>
      <c r="CC209" s="194">
        <f t="shared" ca="1" si="238"/>
        <v>3.2000000000000006E-3</v>
      </c>
      <c r="CF209" s="194">
        <f t="shared" si="239"/>
        <v>0</v>
      </c>
      <c r="CG209" s="19">
        <f ca="1"/>
        <v>0</v>
      </c>
      <c r="CH209" s="208">
        <f t="shared" ca="1" si="240"/>
        <v>0</v>
      </c>
      <c r="CI209" s="207"/>
      <c r="CJ209" s="194"/>
      <c r="CK209" s="198" cm="1">
        <f t="array" ref="CK209">IFERROR(MATCH(TRUE,INDEX($B$14:$B$117&gt;=CJ209,0),0),"")</f>
        <v>1</v>
      </c>
      <c r="CL209" s="194">
        <f t="shared" ca="1" si="241"/>
        <v>3.2000000000000006E-3</v>
      </c>
      <c r="CO209" s="194">
        <f t="shared" si="242"/>
        <v>0</v>
      </c>
      <c r="CP209" s="19">
        <f ca="1"/>
        <v>0</v>
      </c>
      <c r="CQ209" s="208">
        <f t="shared" ca="1" si="243"/>
        <v>0</v>
      </c>
      <c r="CR209" s="207"/>
      <c r="CS209" s="194"/>
      <c r="CT209" s="198" cm="1">
        <f t="array" ref="CT209">IFERROR(MATCH(TRUE,INDEX($B$14:$B$117&gt;=CS209,0),0),"")</f>
        <v>1</v>
      </c>
      <c r="CU209" s="194">
        <f t="shared" ca="1" si="244"/>
        <v>3.2000000000000006E-3</v>
      </c>
      <c r="CX209" s="194">
        <f t="shared" si="245"/>
        <v>0</v>
      </c>
      <c r="CY209" s="19" t="e">
        <f ca="1"/>
        <v>#N/A</v>
      </c>
      <c r="CZ209" s="208" t="e">
        <f t="shared" ca="1" si="246"/>
        <v>#N/A</v>
      </c>
      <c r="DA209" s="207"/>
      <c r="DB209" s="194"/>
      <c r="DC209" s="198" cm="1">
        <f t="array" ref="DC209">IFERROR(MATCH(TRUE,INDEX($B$14:$B$117&gt;=DB209,0),0),"")</f>
        <v>1</v>
      </c>
      <c r="DD209" s="194">
        <f t="shared" ca="1" si="247"/>
        <v>3.2000000000000006E-3</v>
      </c>
      <c r="DG209" s="194">
        <f t="shared" si="248"/>
        <v>0</v>
      </c>
      <c r="DH209" s="19" t="e">
        <f ca="1"/>
        <v>#N/A</v>
      </c>
      <c r="DI209" s="208" t="e">
        <f t="shared" ca="1" si="249"/>
        <v>#N/A</v>
      </c>
      <c r="DJ209" s="207"/>
      <c r="DK209" s="194"/>
      <c r="DL209" s="198" cm="1">
        <f t="array" ref="DL209">IFERROR(MATCH(TRUE,INDEX($B$14:$B$117&gt;=DK209,0),0),"")</f>
        <v>1</v>
      </c>
      <c r="DM209" s="194">
        <f t="shared" ca="1" si="250"/>
        <v>3.2000000000000006E-3</v>
      </c>
      <c r="DP209" s="194">
        <f t="shared" si="251"/>
        <v>0</v>
      </c>
      <c r="DQ209" s="19" t="e">
        <f ca="1"/>
        <v>#N/A</v>
      </c>
      <c r="DR209" s="208" t="e">
        <f t="shared" ca="1" si="252"/>
        <v>#N/A</v>
      </c>
      <c r="DS209" s="207"/>
      <c r="DT209" s="194"/>
      <c r="DU209" s="198" cm="1">
        <f t="array" ref="DU209">IFERROR(MATCH(TRUE,INDEX($B$14:$B$117&gt;=DT209,0),0),"")</f>
        <v>1</v>
      </c>
      <c r="DV209" s="194">
        <f t="shared" ca="1" si="253"/>
        <v>3.2000000000000006E-3</v>
      </c>
      <c r="DY209" s="194">
        <f t="shared" si="254"/>
        <v>0</v>
      </c>
      <c r="DZ209" s="19" t="e">
        <f ca="1"/>
        <v>#N/A</v>
      </c>
      <c r="EA209" s="208" t="e">
        <f t="shared" ca="1" si="255"/>
        <v>#N/A</v>
      </c>
      <c r="EB209" s="207"/>
      <c r="EC209" s="194"/>
      <c r="ED209" s="198" cm="1">
        <f t="array" ref="ED209">IFERROR(MATCH(TRUE,INDEX($B$14:$B$117&gt;=EC209,0),0),"")</f>
        <v>1</v>
      </c>
      <c r="EE209" s="194">
        <f t="shared" ca="1" si="256"/>
        <v>3.2000000000000006E-3</v>
      </c>
      <c r="EH209" s="194">
        <f t="shared" si="257"/>
        <v>0</v>
      </c>
      <c r="EI209" s="19" t="e">
        <f ca="1"/>
        <v>#N/A</v>
      </c>
      <c r="EJ209" s="208" t="e">
        <f t="shared" ca="1" si="258"/>
        <v>#N/A</v>
      </c>
      <c r="EK209" s="207"/>
      <c r="EL209" s="194"/>
      <c r="EM209" s="198" cm="1">
        <f t="array" ref="EM209">IFERROR(MATCH(TRUE,INDEX($B$14:$B$117&gt;=EL209,0),0),"")</f>
        <v>1</v>
      </c>
      <c r="EN209" s="194">
        <f t="shared" ca="1" si="259"/>
        <v>3.2000000000000006E-3</v>
      </c>
      <c r="EQ209" s="194">
        <f t="shared" si="260"/>
        <v>0</v>
      </c>
      <c r="ER209" s="19" t="e">
        <f ca="1"/>
        <v>#N/A</v>
      </c>
      <c r="ES209" s="208" t="e">
        <f t="shared" ca="1" si="261"/>
        <v>#N/A</v>
      </c>
      <c r="ET209" s="207"/>
      <c r="EU209" s="194"/>
      <c r="EV209" s="198" cm="1">
        <f t="array" ref="EV209">IFERROR(MATCH(TRUE,INDEX($B$14:$B$117&gt;=EU209,0),0),"")</f>
        <v>1</v>
      </c>
      <c r="EW209" s="194">
        <f t="shared" ca="1" si="262"/>
        <v>3.2000000000000006E-3</v>
      </c>
      <c r="EZ209" s="194">
        <f t="shared" si="263"/>
        <v>0</v>
      </c>
      <c r="FA209" s="19" t="e">
        <f ca="1"/>
        <v>#N/A</v>
      </c>
      <c r="FB209" s="208" t="e">
        <f t="shared" ca="1" si="264"/>
        <v>#N/A</v>
      </c>
      <c r="FC209" s="207"/>
      <c r="FD209" s="194"/>
      <c r="FE209" s="198" cm="1">
        <f t="array" ref="FE209">IFERROR(MATCH(TRUE,INDEX($B$14:$B$117&gt;=FD209,0),0),"")</f>
        <v>1</v>
      </c>
      <c r="FF209" s="194">
        <f t="shared" ca="1" si="265"/>
        <v>3.2000000000000006E-3</v>
      </c>
      <c r="FI209" s="194">
        <f t="shared" si="266"/>
        <v>0</v>
      </c>
      <c r="FJ209" s="19" t="e">
        <f ca="1"/>
        <v>#N/A</v>
      </c>
      <c r="FK209" s="208" t="e">
        <f t="shared" ca="1" si="267"/>
        <v>#N/A</v>
      </c>
      <c r="FL209" s="207"/>
      <c r="FM209" s="194"/>
      <c r="FN209" s="198" cm="1">
        <f t="array" ref="FN209">IFERROR(MATCH(TRUE,INDEX($B$14:$B$117&gt;=FM209,0),0),"")</f>
        <v>1</v>
      </c>
      <c r="FO209" s="194">
        <f t="shared" ca="1" si="268"/>
        <v>3.2000000000000006E-3</v>
      </c>
      <c r="FR209" s="194">
        <f t="shared" si="269"/>
        <v>0</v>
      </c>
      <c r="FS209" s="19" t="e">
        <f ca="1"/>
        <v>#N/A</v>
      </c>
      <c r="FT209" s="208" t="e">
        <f t="shared" ca="1" si="270"/>
        <v>#N/A</v>
      </c>
      <c r="FU209" s="207"/>
      <c r="FV209" s="194"/>
      <c r="FW209" s="198" cm="1">
        <f t="array" ref="FW209">IFERROR(MATCH(TRUE,INDEX($B$14:$B$117&gt;=FV209,0),0),"")</f>
        <v>1</v>
      </c>
      <c r="FX209" s="194">
        <f t="shared" ca="1" si="271"/>
        <v>3.2000000000000006E-3</v>
      </c>
      <c r="GA209" s="194">
        <f t="shared" si="272"/>
        <v>0</v>
      </c>
      <c r="GB209" s="19" t="e">
        <f ca="1"/>
        <v>#N/A</v>
      </c>
      <c r="GC209" s="208" t="e">
        <f t="shared" ca="1" si="273"/>
        <v>#N/A</v>
      </c>
    </row>
    <row r="210" spans="6:185" x14ac:dyDescent="0.2">
      <c r="F210" s="207"/>
      <c r="G210" s="194"/>
      <c r="H210" s="198" cm="1">
        <f t="array" ref="H210">IFERROR(MATCH(TRUE,INDEX($B$14:$B$117&gt;=G210,0),0),"")</f>
        <v>1</v>
      </c>
      <c r="I210" s="194">
        <f t="shared" ca="1" si="218"/>
        <v>3.2000000000000006E-3</v>
      </c>
      <c r="L210" s="194">
        <f t="shared" si="274"/>
        <v>0</v>
      </c>
      <c r="M210" s="19">
        <f ca="1"/>
        <v>0</v>
      </c>
      <c r="N210" s="208">
        <f t="shared" ca="1" si="275"/>
        <v>0</v>
      </c>
      <c r="O210" s="207"/>
      <c r="P210" s="194"/>
      <c r="Q210" s="198" cm="1">
        <f t="array" ref="Q210">IFERROR(MATCH(TRUE,INDEX($B$14:$B$117&gt;=P210,0),0),"")</f>
        <v>1</v>
      </c>
      <c r="R210" s="194">
        <f t="shared" ca="1" si="219"/>
        <v>3.2000000000000006E-3</v>
      </c>
      <c r="U210" s="194">
        <f t="shared" si="276"/>
        <v>0</v>
      </c>
      <c r="V210" s="19">
        <f ca="1"/>
        <v>0</v>
      </c>
      <c r="W210" s="208">
        <f t="shared" ca="1" si="277"/>
        <v>0</v>
      </c>
      <c r="X210" s="207"/>
      <c r="Y210" s="194"/>
      <c r="Z210" s="198" cm="1">
        <f t="array" ref="Z210">IFERROR(MATCH(TRUE,INDEX($B$14:$B$117&gt;=Y210,0),0),"")</f>
        <v>1</v>
      </c>
      <c r="AA210" s="194">
        <f t="shared" ca="1" si="220"/>
        <v>3.2000000000000006E-3</v>
      </c>
      <c r="AD210" s="194">
        <f t="shared" si="221"/>
        <v>0</v>
      </c>
      <c r="AE210" s="19">
        <f ca="1"/>
        <v>0</v>
      </c>
      <c r="AF210" s="208">
        <f t="shared" ca="1" si="222"/>
        <v>0</v>
      </c>
      <c r="AG210" s="207"/>
      <c r="AH210" s="194"/>
      <c r="AI210" s="198" cm="1">
        <f t="array" ref="AI210">IFERROR(MATCH(TRUE,INDEX($B$14:$B$117&gt;=AH210,0),0),"")</f>
        <v>1</v>
      </c>
      <c r="AJ210" s="194">
        <f t="shared" ca="1" si="223"/>
        <v>3.2000000000000006E-3</v>
      </c>
      <c r="AM210" s="194">
        <f t="shared" si="224"/>
        <v>0</v>
      </c>
      <c r="AN210" s="19">
        <f ca="1"/>
        <v>0</v>
      </c>
      <c r="AO210" s="208">
        <f t="shared" ca="1" si="225"/>
        <v>0</v>
      </c>
      <c r="AP210" s="207"/>
      <c r="AQ210" s="194"/>
      <c r="AR210" s="198" cm="1">
        <f t="array" ref="AR210">IFERROR(MATCH(TRUE,INDEX($B$14:$B$117&gt;=AQ210,0),0),"")</f>
        <v>1</v>
      </c>
      <c r="AS210" s="194">
        <f t="shared" ca="1" si="226"/>
        <v>3.2000000000000006E-3</v>
      </c>
      <c r="AV210" s="194">
        <f t="shared" si="227"/>
        <v>0</v>
      </c>
      <c r="AW210" s="19">
        <f ca="1"/>
        <v>0</v>
      </c>
      <c r="AX210" s="208">
        <f t="shared" ca="1" si="228"/>
        <v>0</v>
      </c>
      <c r="AY210" s="207"/>
      <c r="AZ210" s="194"/>
      <c r="BA210" s="198" cm="1">
        <f t="array" ref="BA210">IFERROR(MATCH(TRUE,INDEX($B$14:$B$117&gt;=AZ210,0),0),"")</f>
        <v>1</v>
      </c>
      <c r="BB210" s="194">
        <f t="shared" ca="1" si="229"/>
        <v>3.2000000000000006E-3</v>
      </c>
      <c r="BE210" s="194">
        <f t="shared" si="230"/>
        <v>0</v>
      </c>
      <c r="BF210" s="19">
        <f ca="1"/>
        <v>0</v>
      </c>
      <c r="BG210" s="208">
        <f t="shared" ca="1" si="231"/>
        <v>0</v>
      </c>
      <c r="BH210" s="207"/>
      <c r="BI210" s="194"/>
      <c r="BJ210" s="198" cm="1">
        <f t="array" ref="BJ210">IFERROR(MATCH(TRUE,INDEX($B$14:$B$117&gt;=BI210,0),0),"")</f>
        <v>1</v>
      </c>
      <c r="BK210" s="194">
        <f t="shared" ca="1" si="232"/>
        <v>3.2000000000000006E-3</v>
      </c>
      <c r="BN210" s="194">
        <f t="shared" si="233"/>
        <v>0</v>
      </c>
      <c r="BO210" s="19">
        <f ca="1"/>
        <v>0</v>
      </c>
      <c r="BP210" s="208">
        <f t="shared" ca="1" si="234"/>
        <v>0</v>
      </c>
      <c r="BQ210" s="207"/>
      <c r="BR210" s="194"/>
      <c r="BS210" s="198" cm="1">
        <f t="array" ref="BS210">IFERROR(MATCH(TRUE,INDEX($B$14:$B$117&gt;=BR210,0),0),"")</f>
        <v>1</v>
      </c>
      <c r="BT210" s="194">
        <f t="shared" ca="1" si="235"/>
        <v>3.2000000000000006E-3</v>
      </c>
      <c r="BW210" s="194">
        <f t="shared" si="236"/>
        <v>0</v>
      </c>
      <c r="BX210" s="19">
        <f ca="1"/>
        <v>0</v>
      </c>
      <c r="BY210" s="208">
        <f t="shared" ca="1" si="237"/>
        <v>0</v>
      </c>
      <c r="BZ210" s="207"/>
      <c r="CA210" s="194"/>
      <c r="CB210" s="198" cm="1">
        <f t="array" ref="CB210">IFERROR(MATCH(TRUE,INDEX($B$14:$B$117&gt;=CA210,0),0),"")</f>
        <v>1</v>
      </c>
      <c r="CC210" s="194">
        <f t="shared" ca="1" si="238"/>
        <v>3.2000000000000006E-3</v>
      </c>
      <c r="CF210" s="194">
        <f t="shared" si="239"/>
        <v>0</v>
      </c>
      <c r="CG210" s="19">
        <f ca="1"/>
        <v>0</v>
      </c>
      <c r="CH210" s="208">
        <f t="shared" ca="1" si="240"/>
        <v>0</v>
      </c>
      <c r="CI210" s="207"/>
      <c r="CJ210" s="194"/>
      <c r="CK210" s="198" cm="1">
        <f t="array" ref="CK210">IFERROR(MATCH(TRUE,INDEX($B$14:$B$117&gt;=CJ210,0),0),"")</f>
        <v>1</v>
      </c>
      <c r="CL210" s="194">
        <f t="shared" ca="1" si="241"/>
        <v>3.2000000000000006E-3</v>
      </c>
      <c r="CO210" s="194">
        <f t="shared" si="242"/>
        <v>0</v>
      </c>
      <c r="CP210" s="19">
        <f ca="1"/>
        <v>0</v>
      </c>
      <c r="CQ210" s="208">
        <f t="shared" ca="1" si="243"/>
        <v>0</v>
      </c>
      <c r="CR210" s="207"/>
      <c r="CS210" s="194"/>
      <c r="CT210" s="198" cm="1">
        <f t="array" ref="CT210">IFERROR(MATCH(TRUE,INDEX($B$14:$B$117&gt;=CS210,0),0),"")</f>
        <v>1</v>
      </c>
      <c r="CU210" s="194">
        <f t="shared" ca="1" si="244"/>
        <v>3.2000000000000006E-3</v>
      </c>
      <c r="CX210" s="194">
        <f t="shared" si="245"/>
        <v>0</v>
      </c>
      <c r="CY210" s="19" t="e">
        <f ca="1"/>
        <v>#N/A</v>
      </c>
      <c r="CZ210" s="208" t="e">
        <f t="shared" ca="1" si="246"/>
        <v>#N/A</v>
      </c>
      <c r="DA210" s="207"/>
      <c r="DB210" s="194"/>
      <c r="DC210" s="198" cm="1">
        <f t="array" ref="DC210">IFERROR(MATCH(TRUE,INDEX($B$14:$B$117&gt;=DB210,0),0),"")</f>
        <v>1</v>
      </c>
      <c r="DD210" s="194">
        <f t="shared" ca="1" si="247"/>
        <v>3.2000000000000006E-3</v>
      </c>
      <c r="DG210" s="194">
        <f t="shared" si="248"/>
        <v>0</v>
      </c>
      <c r="DH210" s="19" t="e">
        <f ca="1"/>
        <v>#N/A</v>
      </c>
      <c r="DI210" s="208" t="e">
        <f t="shared" ca="1" si="249"/>
        <v>#N/A</v>
      </c>
      <c r="DJ210" s="207"/>
      <c r="DK210" s="194"/>
      <c r="DL210" s="198" cm="1">
        <f t="array" ref="DL210">IFERROR(MATCH(TRUE,INDEX($B$14:$B$117&gt;=DK210,0),0),"")</f>
        <v>1</v>
      </c>
      <c r="DM210" s="194">
        <f t="shared" ca="1" si="250"/>
        <v>3.2000000000000006E-3</v>
      </c>
      <c r="DP210" s="194">
        <f t="shared" si="251"/>
        <v>0</v>
      </c>
      <c r="DQ210" s="19" t="e">
        <f ca="1"/>
        <v>#N/A</v>
      </c>
      <c r="DR210" s="208" t="e">
        <f t="shared" ca="1" si="252"/>
        <v>#N/A</v>
      </c>
      <c r="DS210" s="207"/>
      <c r="DT210" s="194"/>
      <c r="DU210" s="198" cm="1">
        <f t="array" ref="DU210">IFERROR(MATCH(TRUE,INDEX($B$14:$B$117&gt;=DT210,0),0),"")</f>
        <v>1</v>
      </c>
      <c r="DV210" s="194">
        <f t="shared" ca="1" si="253"/>
        <v>3.2000000000000006E-3</v>
      </c>
      <c r="DY210" s="194">
        <f t="shared" si="254"/>
        <v>0</v>
      </c>
      <c r="DZ210" s="19" t="e">
        <f ca="1"/>
        <v>#N/A</v>
      </c>
      <c r="EA210" s="208" t="e">
        <f t="shared" ca="1" si="255"/>
        <v>#N/A</v>
      </c>
      <c r="EB210" s="207"/>
      <c r="EC210" s="194"/>
      <c r="ED210" s="198" cm="1">
        <f t="array" ref="ED210">IFERROR(MATCH(TRUE,INDEX($B$14:$B$117&gt;=EC210,0),0),"")</f>
        <v>1</v>
      </c>
      <c r="EE210" s="194">
        <f t="shared" ca="1" si="256"/>
        <v>3.2000000000000006E-3</v>
      </c>
      <c r="EH210" s="194">
        <f t="shared" si="257"/>
        <v>0</v>
      </c>
      <c r="EI210" s="19" t="e">
        <f ca="1"/>
        <v>#N/A</v>
      </c>
      <c r="EJ210" s="208" t="e">
        <f t="shared" ca="1" si="258"/>
        <v>#N/A</v>
      </c>
      <c r="EK210" s="207"/>
      <c r="EL210" s="194"/>
      <c r="EM210" s="198" cm="1">
        <f t="array" ref="EM210">IFERROR(MATCH(TRUE,INDEX($B$14:$B$117&gt;=EL210,0),0),"")</f>
        <v>1</v>
      </c>
      <c r="EN210" s="194">
        <f t="shared" ca="1" si="259"/>
        <v>3.2000000000000006E-3</v>
      </c>
      <c r="EQ210" s="194">
        <f t="shared" si="260"/>
        <v>0</v>
      </c>
      <c r="ER210" s="19" t="e">
        <f ca="1"/>
        <v>#N/A</v>
      </c>
      <c r="ES210" s="208" t="e">
        <f t="shared" ca="1" si="261"/>
        <v>#N/A</v>
      </c>
      <c r="ET210" s="207"/>
      <c r="EU210" s="194"/>
      <c r="EV210" s="198" cm="1">
        <f t="array" ref="EV210">IFERROR(MATCH(TRUE,INDEX($B$14:$B$117&gt;=EU210,0),0),"")</f>
        <v>1</v>
      </c>
      <c r="EW210" s="194">
        <f t="shared" ca="1" si="262"/>
        <v>3.2000000000000006E-3</v>
      </c>
      <c r="EZ210" s="194">
        <f t="shared" si="263"/>
        <v>0</v>
      </c>
      <c r="FA210" s="19" t="e">
        <f ca="1"/>
        <v>#N/A</v>
      </c>
      <c r="FB210" s="208" t="e">
        <f t="shared" ca="1" si="264"/>
        <v>#N/A</v>
      </c>
      <c r="FC210" s="207"/>
      <c r="FD210" s="194"/>
      <c r="FE210" s="198" cm="1">
        <f t="array" ref="FE210">IFERROR(MATCH(TRUE,INDEX($B$14:$B$117&gt;=FD210,0),0),"")</f>
        <v>1</v>
      </c>
      <c r="FF210" s="194">
        <f t="shared" ca="1" si="265"/>
        <v>3.2000000000000006E-3</v>
      </c>
      <c r="FI210" s="194">
        <f t="shared" si="266"/>
        <v>0</v>
      </c>
      <c r="FJ210" s="19" t="e">
        <f ca="1"/>
        <v>#N/A</v>
      </c>
      <c r="FK210" s="208" t="e">
        <f t="shared" ca="1" si="267"/>
        <v>#N/A</v>
      </c>
      <c r="FL210" s="207"/>
      <c r="FM210" s="194"/>
      <c r="FN210" s="198" cm="1">
        <f t="array" ref="FN210">IFERROR(MATCH(TRUE,INDEX($B$14:$B$117&gt;=FM210,0),0),"")</f>
        <v>1</v>
      </c>
      <c r="FO210" s="194">
        <f t="shared" ca="1" si="268"/>
        <v>3.2000000000000006E-3</v>
      </c>
      <c r="FR210" s="194">
        <f t="shared" si="269"/>
        <v>0</v>
      </c>
      <c r="FS210" s="19" t="e">
        <f ca="1"/>
        <v>#N/A</v>
      </c>
      <c r="FT210" s="208" t="e">
        <f t="shared" ca="1" si="270"/>
        <v>#N/A</v>
      </c>
      <c r="FU210" s="207"/>
      <c r="FV210" s="194"/>
      <c r="FW210" s="198" cm="1">
        <f t="array" ref="FW210">IFERROR(MATCH(TRUE,INDEX($B$14:$B$117&gt;=FV210,0),0),"")</f>
        <v>1</v>
      </c>
      <c r="FX210" s="194">
        <f t="shared" ca="1" si="271"/>
        <v>3.2000000000000006E-3</v>
      </c>
      <c r="GA210" s="194">
        <f t="shared" si="272"/>
        <v>0</v>
      </c>
      <c r="GB210" s="19" t="e">
        <f ca="1"/>
        <v>#N/A</v>
      </c>
      <c r="GC210" s="208" t="e">
        <f t="shared" ca="1" si="273"/>
        <v>#N/A</v>
      </c>
    </row>
    <row r="211" spans="6:185" x14ac:dyDescent="0.2">
      <c r="F211" s="207"/>
      <c r="G211" s="194"/>
      <c r="H211" s="198" cm="1">
        <f t="array" ref="H211">IFERROR(MATCH(TRUE,INDEX($B$14:$B$117&gt;=G211,0),0),"")</f>
        <v>1</v>
      </c>
      <c r="I211" s="194">
        <f t="shared" ca="1" si="218"/>
        <v>3.2000000000000006E-3</v>
      </c>
      <c r="L211" s="194">
        <f t="shared" si="274"/>
        <v>0</v>
      </c>
      <c r="M211" s="19">
        <f ca="1"/>
        <v>0</v>
      </c>
      <c r="N211" s="208">
        <f t="shared" ca="1" si="275"/>
        <v>0</v>
      </c>
      <c r="O211" s="207"/>
      <c r="P211" s="194"/>
      <c r="Q211" s="198" cm="1">
        <f t="array" ref="Q211">IFERROR(MATCH(TRUE,INDEX($B$14:$B$117&gt;=P211,0),0),"")</f>
        <v>1</v>
      </c>
      <c r="R211" s="194">
        <f t="shared" ca="1" si="219"/>
        <v>3.2000000000000006E-3</v>
      </c>
      <c r="U211" s="194">
        <f t="shared" si="276"/>
        <v>0</v>
      </c>
      <c r="V211" s="19">
        <f ca="1"/>
        <v>0</v>
      </c>
      <c r="W211" s="208">
        <f t="shared" ca="1" si="277"/>
        <v>0</v>
      </c>
      <c r="X211" s="207"/>
      <c r="Y211" s="194"/>
      <c r="Z211" s="198" cm="1">
        <f t="array" ref="Z211">IFERROR(MATCH(TRUE,INDEX($B$14:$B$117&gt;=Y211,0),0),"")</f>
        <v>1</v>
      </c>
      <c r="AA211" s="194">
        <f t="shared" ca="1" si="220"/>
        <v>3.2000000000000006E-3</v>
      </c>
      <c r="AD211" s="194">
        <f t="shared" si="221"/>
        <v>0</v>
      </c>
      <c r="AE211" s="19">
        <f ca="1"/>
        <v>0</v>
      </c>
      <c r="AF211" s="208">
        <f t="shared" ca="1" si="222"/>
        <v>0</v>
      </c>
      <c r="AG211" s="207"/>
      <c r="AH211" s="194"/>
      <c r="AI211" s="198" cm="1">
        <f t="array" ref="AI211">IFERROR(MATCH(TRUE,INDEX($B$14:$B$117&gt;=AH211,0),0),"")</f>
        <v>1</v>
      </c>
      <c r="AJ211" s="194">
        <f t="shared" ca="1" si="223"/>
        <v>3.2000000000000006E-3</v>
      </c>
      <c r="AM211" s="194">
        <f t="shared" si="224"/>
        <v>0</v>
      </c>
      <c r="AN211" s="19">
        <f ca="1"/>
        <v>0</v>
      </c>
      <c r="AO211" s="208">
        <f t="shared" ca="1" si="225"/>
        <v>0</v>
      </c>
      <c r="AP211" s="207"/>
      <c r="AQ211" s="194"/>
      <c r="AR211" s="198" cm="1">
        <f t="array" ref="AR211">IFERROR(MATCH(TRUE,INDEX($B$14:$B$117&gt;=AQ211,0),0),"")</f>
        <v>1</v>
      </c>
      <c r="AS211" s="194">
        <f t="shared" ca="1" si="226"/>
        <v>3.2000000000000006E-3</v>
      </c>
      <c r="AV211" s="194">
        <f t="shared" si="227"/>
        <v>0</v>
      </c>
      <c r="AW211" s="19">
        <f ca="1"/>
        <v>0</v>
      </c>
      <c r="AX211" s="208">
        <f t="shared" ca="1" si="228"/>
        <v>0</v>
      </c>
      <c r="AY211" s="207"/>
      <c r="AZ211" s="194"/>
      <c r="BA211" s="198" cm="1">
        <f t="array" ref="BA211">IFERROR(MATCH(TRUE,INDEX($B$14:$B$117&gt;=AZ211,0),0),"")</f>
        <v>1</v>
      </c>
      <c r="BB211" s="194">
        <f t="shared" ca="1" si="229"/>
        <v>3.2000000000000006E-3</v>
      </c>
      <c r="BE211" s="194">
        <f t="shared" si="230"/>
        <v>0</v>
      </c>
      <c r="BF211" s="19">
        <f ca="1"/>
        <v>0</v>
      </c>
      <c r="BG211" s="208">
        <f t="shared" ca="1" si="231"/>
        <v>0</v>
      </c>
      <c r="BH211" s="207"/>
      <c r="BI211" s="194"/>
      <c r="BJ211" s="198" cm="1">
        <f t="array" ref="BJ211">IFERROR(MATCH(TRUE,INDEX($B$14:$B$117&gt;=BI211,0),0),"")</f>
        <v>1</v>
      </c>
      <c r="BK211" s="194">
        <f t="shared" ca="1" si="232"/>
        <v>3.2000000000000006E-3</v>
      </c>
      <c r="BN211" s="194">
        <f t="shared" si="233"/>
        <v>0</v>
      </c>
      <c r="BO211" s="19">
        <f ca="1"/>
        <v>0</v>
      </c>
      <c r="BP211" s="208">
        <f t="shared" ca="1" si="234"/>
        <v>0</v>
      </c>
      <c r="BQ211" s="207"/>
      <c r="BR211" s="194"/>
      <c r="BS211" s="198" cm="1">
        <f t="array" ref="BS211">IFERROR(MATCH(TRUE,INDEX($B$14:$B$117&gt;=BR211,0),0),"")</f>
        <v>1</v>
      </c>
      <c r="BT211" s="194">
        <f t="shared" ca="1" si="235"/>
        <v>3.2000000000000006E-3</v>
      </c>
      <c r="BW211" s="194">
        <f t="shared" si="236"/>
        <v>0</v>
      </c>
      <c r="BX211" s="19">
        <f ca="1"/>
        <v>0</v>
      </c>
      <c r="BY211" s="208">
        <f t="shared" ca="1" si="237"/>
        <v>0</v>
      </c>
      <c r="BZ211" s="207"/>
      <c r="CA211" s="194"/>
      <c r="CB211" s="198" cm="1">
        <f t="array" ref="CB211">IFERROR(MATCH(TRUE,INDEX($B$14:$B$117&gt;=CA211,0),0),"")</f>
        <v>1</v>
      </c>
      <c r="CC211" s="194">
        <f t="shared" ca="1" si="238"/>
        <v>3.2000000000000006E-3</v>
      </c>
      <c r="CF211" s="194">
        <f t="shared" si="239"/>
        <v>0</v>
      </c>
      <c r="CG211" s="19">
        <f ca="1"/>
        <v>0</v>
      </c>
      <c r="CH211" s="208">
        <f t="shared" ca="1" si="240"/>
        <v>0</v>
      </c>
      <c r="CI211" s="207"/>
      <c r="CJ211" s="194"/>
      <c r="CK211" s="198" cm="1">
        <f t="array" ref="CK211">IFERROR(MATCH(TRUE,INDEX($B$14:$B$117&gt;=CJ211,0),0),"")</f>
        <v>1</v>
      </c>
      <c r="CL211" s="194">
        <f t="shared" ca="1" si="241"/>
        <v>3.2000000000000006E-3</v>
      </c>
      <c r="CO211" s="194">
        <f t="shared" si="242"/>
        <v>0</v>
      </c>
      <c r="CP211" s="19">
        <f ca="1"/>
        <v>0</v>
      </c>
      <c r="CQ211" s="208">
        <f t="shared" ca="1" si="243"/>
        <v>0</v>
      </c>
      <c r="CR211" s="207"/>
      <c r="CS211" s="194"/>
      <c r="CT211" s="198" cm="1">
        <f t="array" ref="CT211">IFERROR(MATCH(TRUE,INDEX($B$14:$B$117&gt;=CS211,0),0),"")</f>
        <v>1</v>
      </c>
      <c r="CU211" s="194">
        <f t="shared" ca="1" si="244"/>
        <v>3.2000000000000006E-3</v>
      </c>
      <c r="CX211" s="194">
        <f t="shared" si="245"/>
        <v>0</v>
      </c>
      <c r="CY211" s="19" t="e">
        <f ca="1"/>
        <v>#N/A</v>
      </c>
      <c r="CZ211" s="208" t="e">
        <f t="shared" ca="1" si="246"/>
        <v>#N/A</v>
      </c>
      <c r="DA211" s="207"/>
      <c r="DB211" s="194"/>
      <c r="DC211" s="198" cm="1">
        <f t="array" ref="DC211">IFERROR(MATCH(TRUE,INDEX($B$14:$B$117&gt;=DB211,0),0),"")</f>
        <v>1</v>
      </c>
      <c r="DD211" s="194">
        <f t="shared" ca="1" si="247"/>
        <v>3.2000000000000006E-3</v>
      </c>
      <c r="DG211" s="194">
        <f t="shared" si="248"/>
        <v>0</v>
      </c>
      <c r="DH211" s="19" t="e">
        <f ca="1"/>
        <v>#N/A</v>
      </c>
      <c r="DI211" s="208" t="e">
        <f t="shared" ca="1" si="249"/>
        <v>#N/A</v>
      </c>
      <c r="DJ211" s="207"/>
      <c r="DK211" s="194"/>
      <c r="DL211" s="198" cm="1">
        <f t="array" ref="DL211">IFERROR(MATCH(TRUE,INDEX($B$14:$B$117&gt;=DK211,0),0),"")</f>
        <v>1</v>
      </c>
      <c r="DM211" s="194">
        <f t="shared" ca="1" si="250"/>
        <v>3.2000000000000006E-3</v>
      </c>
      <c r="DP211" s="194">
        <f t="shared" si="251"/>
        <v>0</v>
      </c>
      <c r="DQ211" s="19" t="e">
        <f ca="1"/>
        <v>#N/A</v>
      </c>
      <c r="DR211" s="208" t="e">
        <f t="shared" ca="1" si="252"/>
        <v>#N/A</v>
      </c>
      <c r="DS211" s="207"/>
      <c r="DT211" s="194"/>
      <c r="DU211" s="198" cm="1">
        <f t="array" ref="DU211">IFERROR(MATCH(TRUE,INDEX($B$14:$B$117&gt;=DT211,0),0),"")</f>
        <v>1</v>
      </c>
      <c r="DV211" s="194">
        <f t="shared" ca="1" si="253"/>
        <v>3.2000000000000006E-3</v>
      </c>
      <c r="DY211" s="194">
        <f t="shared" si="254"/>
        <v>0</v>
      </c>
      <c r="DZ211" s="19" t="e">
        <f ca="1"/>
        <v>#N/A</v>
      </c>
      <c r="EA211" s="208" t="e">
        <f t="shared" ca="1" si="255"/>
        <v>#N/A</v>
      </c>
      <c r="EB211" s="207"/>
      <c r="EC211" s="194"/>
      <c r="ED211" s="198" cm="1">
        <f t="array" ref="ED211">IFERROR(MATCH(TRUE,INDEX($B$14:$B$117&gt;=EC211,0),0),"")</f>
        <v>1</v>
      </c>
      <c r="EE211" s="194">
        <f t="shared" ca="1" si="256"/>
        <v>3.2000000000000006E-3</v>
      </c>
      <c r="EH211" s="194">
        <f t="shared" si="257"/>
        <v>0</v>
      </c>
      <c r="EI211" s="19" t="e">
        <f ca="1"/>
        <v>#N/A</v>
      </c>
      <c r="EJ211" s="208" t="e">
        <f t="shared" ca="1" si="258"/>
        <v>#N/A</v>
      </c>
      <c r="EK211" s="207"/>
      <c r="EL211" s="194"/>
      <c r="EM211" s="198" cm="1">
        <f t="array" ref="EM211">IFERROR(MATCH(TRUE,INDEX($B$14:$B$117&gt;=EL211,0),0),"")</f>
        <v>1</v>
      </c>
      <c r="EN211" s="194">
        <f t="shared" ca="1" si="259"/>
        <v>3.2000000000000006E-3</v>
      </c>
      <c r="EQ211" s="194">
        <f t="shared" si="260"/>
        <v>0</v>
      </c>
      <c r="ER211" s="19" t="e">
        <f ca="1"/>
        <v>#N/A</v>
      </c>
      <c r="ES211" s="208" t="e">
        <f t="shared" ca="1" si="261"/>
        <v>#N/A</v>
      </c>
      <c r="ET211" s="207"/>
      <c r="EU211" s="194"/>
      <c r="EV211" s="198" cm="1">
        <f t="array" ref="EV211">IFERROR(MATCH(TRUE,INDEX($B$14:$B$117&gt;=EU211,0),0),"")</f>
        <v>1</v>
      </c>
      <c r="EW211" s="194">
        <f t="shared" ca="1" si="262"/>
        <v>3.2000000000000006E-3</v>
      </c>
      <c r="EZ211" s="194">
        <f t="shared" si="263"/>
        <v>0</v>
      </c>
      <c r="FA211" s="19" t="e">
        <f ca="1"/>
        <v>#N/A</v>
      </c>
      <c r="FB211" s="208" t="e">
        <f t="shared" ca="1" si="264"/>
        <v>#N/A</v>
      </c>
      <c r="FC211" s="207"/>
      <c r="FD211" s="194"/>
      <c r="FE211" s="198" cm="1">
        <f t="array" ref="FE211">IFERROR(MATCH(TRUE,INDEX($B$14:$B$117&gt;=FD211,0),0),"")</f>
        <v>1</v>
      </c>
      <c r="FF211" s="194">
        <f t="shared" ca="1" si="265"/>
        <v>3.2000000000000006E-3</v>
      </c>
      <c r="FI211" s="194">
        <f t="shared" si="266"/>
        <v>0</v>
      </c>
      <c r="FJ211" s="19" t="e">
        <f ca="1"/>
        <v>#N/A</v>
      </c>
      <c r="FK211" s="208" t="e">
        <f t="shared" ca="1" si="267"/>
        <v>#N/A</v>
      </c>
      <c r="FL211" s="207"/>
      <c r="FM211" s="194"/>
      <c r="FN211" s="198" cm="1">
        <f t="array" ref="FN211">IFERROR(MATCH(TRUE,INDEX($B$14:$B$117&gt;=FM211,0),0),"")</f>
        <v>1</v>
      </c>
      <c r="FO211" s="194">
        <f t="shared" ca="1" si="268"/>
        <v>3.2000000000000006E-3</v>
      </c>
      <c r="FR211" s="194">
        <f t="shared" si="269"/>
        <v>0</v>
      </c>
      <c r="FS211" s="19" t="e">
        <f ca="1"/>
        <v>#N/A</v>
      </c>
      <c r="FT211" s="208" t="e">
        <f t="shared" ca="1" si="270"/>
        <v>#N/A</v>
      </c>
      <c r="FU211" s="207"/>
      <c r="FV211" s="194"/>
      <c r="FW211" s="198" cm="1">
        <f t="array" ref="FW211">IFERROR(MATCH(TRUE,INDEX($B$14:$B$117&gt;=FV211,0),0),"")</f>
        <v>1</v>
      </c>
      <c r="FX211" s="194">
        <f t="shared" ca="1" si="271"/>
        <v>3.2000000000000006E-3</v>
      </c>
      <c r="GA211" s="194">
        <f t="shared" si="272"/>
        <v>0</v>
      </c>
      <c r="GB211" s="19" t="e">
        <f ca="1"/>
        <v>#N/A</v>
      </c>
      <c r="GC211" s="208" t="e">
        <f t="shared" ca="1" si="273"/>
        <v>#N/A</v>
      </c>
    </row>
    <row r="212" spans="6:185" x14ac:dyDescent="0.2">
      <c r="F212" s="207"/>
      <c r="G212" s="194"/>
      <c r="H212" s="198" cm="1">
        <f t="array" ref="H212">IFERROR(MATCH(TRUE,INDEX($B$14:$B$117&gt;=G212,0),0),"")</f>
        <v>1</v>
      </c>
      <c r="I212" s="194">
        <f t="shared" ca="1" si="218"/>
        <v>3.2000000000000006E-3</v>
      </c>
      <c r="L212" s="194">
        <f t="shared" si="274"/>
        <v>0</v>
      </c>
      <c r="M212" s="19">
        <f ca="1"/>
        <v>0</v>
      </c>
      <c r="N212" s="208">
        <f t="shared" ca="1" si="275"/>
        <v>0</v>
      </c>
      <c r="O212" s="207"/>
      <c r="P212" s="194"/>
      <c r="Q212" s="198" cm="1">
        <f t="array" ref="Q212">IFERROR(MATCH(TRUE,INDEX($B$14:$B$117&gt;=P212,0),0),"")</f>
        <v>1</v>
      </c>
      <c r="R212" s="194">
        <f t="shared" ca="1" si="219"/>
        <v>3.2000000000000006E-3</v>
      </c>
      <c r="U212" s="194">
        <f t="shared" si="276"/>
        <v>0</v>
      </c>
      <c r="V212" s="19">
        <f ca="1"/>
        <v>0</v>
      </c>
      <c r="W212" s="208">
        <f t="shared" ca="1" si="277"/>
        <v>0</v>
      </c>
      <c r="X212" s="207"/>
      <c r="Y212" s="194"/>
      <c r="Z212" s="198" cm="1">
        <f t="array" ref="Z212">IFERROR(MATCH(TRUE,INDEX($B$14:$B$117&gt;=Y212,0),0),"")</f>
        <v>1</v>
      </c>
      <c r="AA212" s="194">
        <f t="shared" ca="1" si="220"/>
        <v>3.2000000000000006E-3</v>
      </c>
      <c r="AD212" s="194">
        <f t="shared" si="221"/>
        <v>0</v>
      </c>
      <c r="AE212" s="19">
        <f ca="1"/>
        <v>0</v>
      </c>
      <c r="AF212" s="208">
        <f t="shared" ca="1" si="222"/>
        <v>0</v>
      </c>
      <c r="AG212" s="207"/>
      <c r="AH212" s="194"/>
      <c r="AI212" s="198" cm="1">
        <f t="array" ref="AI212">IFERROR(MATCH(TRUE,INDEX($B$14:$B$117&gt;=AH212,0),0),"")</f>
        <v>1</v>
      </c>
      <c r="AJ212" s="194">
        <f t="shared" ca="1" si="223"/>
        <v>3.2000000000000006E-3</v>
      </c>
      <c r="AM212" s="194">
        <f t="shared" si="224"/>
        <v>0</v>
      </c>
      <c r="AN212" s="19">
        <f ca="1"/>
        <v>0</v>
      </c>
      <c r="AO212" s="208">
        <f t="shared" ca="1" si="225"/>
        <v>0</v>
      </c>
      <c r="AP212" s="207"/>
      <c r="AQ212" s="194"/>
      <c r="AR212" s="198" cm="1">
        <f t="array" ref="AR212">IFERROR(MATCH(TRUE,INDEX($B$14:$B$117&gt;=AQ212,0),0),"")</f>
        <v>1</v>
      </c>
      <c r="AS212" s="194">
        <f t="shared" ca="1" si="226"/>
        <v>3.2000000000000006E-3</v>
      </c>
      <c r="AV212" s="194">
        <f t="shared" si="227"/>
        <v>0</v>
      </c>
      <c r="AW212" s="19">
        <f ca="1"/>
        <v>0</v>
      </c>
      <c r="AX212" s="208">
        <f t="shared" ca="1" si="228"/>
        <v>0</v>
      </c>
      <c r="AY212" s="207"/>
      <c r="AZ212" s="194"/>
      <c r="BA212" s="198" cm="1">
        <f t="array" ref="BA212">IFERROR(MATCH(TRUE,INDEX($B$14:$B$117&gt;=AZ212,0),0),"")</f>
        <v>1</v>
      </c>
      <c r="BB212" s="194">
        <f t="shared" ca="1" si="229"/>
        <v>3.2000000000000006E-3</v>
      </c>
      <c r="BE212" s="194">
        <f t="shared" si="230"/>
        <v>0</v>
      </c>
      <c r="BF212" s="19">
        <f ca="1"/>
        <v>0</v>
      </c>
      <c r="BG212" s="208">
        <f t="shared" ca="1" si="231"/>
        <v>0</v>
      </c>
      <c r="BH212" s="207"/>
      <c r="BI212" s="194"/>
      <c r="BJ212" s="198" cm="1">
        <f t="array" ref="BJ212">IFERROR(MATCH(TRUE,INDEX($B$14:$B$117&gt;=BI212,0),0),"")</f>
        <v>1</v>
      </c>
      <c r="BK212" s="194">
        <f t="shared" ca="1" si="232"/>
        <v>3.2000000000000006E-3</v>
      </c>
      <c r="BN212" s="194">
        <f t="shared" si="233"/>
        <v>0</v>
      </c>
      <c r="BO212" s="19">
        <f ca="1"/>
        <v>0</v>
      </c>
      <c r="BP212" s="208">
        <f t="shared" ca="1" si="234"/>
        <v>0</v>
      </c>
      <c r="BQ212" s="207"/>
      <c r="BR212" s="194"/>
      <c r="BS212" s="198" cm="1">
        <f t="array" ref="BS212">IFERROR(MATCH(TRUE,INDEX($B$14:$B$117&gt;=BR212,0),0),"")</f>
        <v>1</v>
      </c>
      <c r="BT212" s="194">
        <f t="shared" ca="1" si="235"/>
        <v>3.2000000000000006E-3</v>
      </c>
      <c r="BW212" s="194">
        <f t="shared" si="236"/>
        <v>0</v>
      </c>
      <c r="BX212" s="19">
        <f ca="1"/>
        <v>0</v>
      </c>
      <c r="BY212" s="208">
        <f t="shared" ca="1" si="237"/>
        <v>0</v>
      </c>
      <c r="BZ212" s="207"/>
      <c r="CA212" s="194"/>
      <c r="CB212" s="198" cm="1">
        <f t="array" ref="CB212">IFERROR(MATCH(TRUE,INDEX($B$14:$B$117&gt;=CA212,0),0),"")</f>
        <v>1</v>
      </c>
      <c r="CC212" s="194">
        <f t="shared" ca="1" si="238"/>
        <v>3.2000000000000006E-3</v>
      </c>
      <c r="CF212" s="194">
        <f t="shared" si="239"/>
        <v>0</v>
      </c>
      <c r="CG212" s="19">
        <f ca="1"/>
        <v>0</v>
      </c>
      <c r="CH212" s="208">
        <f t="shared" ca="1" si="240"/>
        <v>0</v>
      </c>
      <c r="CI212" s="207"/>
      <c r="CJ212" s="194"/>
      <c r="CK212" s="198" cm="1">
        <f t="array" ref="CK212">IFERROR(MATCH(TRUE,INDEX($B$14:$B$117&gt;=CJ212,0),0),"")</f>
        <v>1</v>
      </c>
      <c r="CL212" s="194">
        <f t="shared" ca="1" si="241"/>
        <v>3.2000000000000006E-3</v>
      </c>
      <c r="CO212" s="194">
        <f t="shared" si="242"/>
        <v>0</v>
      </c>
      <c r="CP212" s="19">
        <f ca="1"/>
        <v>0</v>
      </c>
      <c r="CQ212" s="208">
        <f t="shared" ca="1" si="243"/>
        <v>0</v>
      </c>
      <c r="CR212" s="207"/>
      <c r="CS212" s="194"/>
      <c r="CT212" s="198" cm="1">
        <f t="array" ref="CT212">IFERROR(MATCH(TRUE,INDEX($B$14:$B$117&gt;=CS212,0),0),"")</f>
        <v>1</v>
      </c>
      <c r="CU212" s="194">
        <f t="shared" ca="1" si="244"/>
        <v>3.2000000000000006E-3</v>
      </c>
      <c r="CX212" s="194">
        <f t="shared" si="245"/>
        <v>0</v>
      </c>
      <c r="CY212" s="19" t="e">
        <f ca="1"/>
        <v>#N/A</v>
      </c>
      <c r="CZ212" s="208" t="e">
        <f t="shared" ca="1" si="246"/>
        <v>#N/A</v>
      </c>
      <c r="DA212" s="207"/>
      <c r="DB212" s="194"/>
      <c r="DC212" s="198" cm="1">
        <f t="array" ref="DC212">IFERROR(MATCH(TRUE,INDEX($B$14:$B$117&gt;=DB212,0),0),"")</f>
        <v>1</v>
      </c>
      <c r="DD212" s="194">
        <f t="shared" ca="1" si="247"/>
        <v>3.2000000000000006E-3</v>
      </c>
      <c r="DG212" s="194">
        <f t="shared" si="248"/>
        <v>0</v>
      </c>
      <c r="DH212" s="19" t="e">
        <f ca="1"/>
        <v>#N/A</v>
      </c>
      <c r="DI212" s="208" t="e">
        <f t="shared" ca="1" si="249"/>
        <v>#N/A</v>
      </c>
      <c r="DJ212" s="207"/>
      <c r="DK212" s="194"/>
      <c r="DL212" s="198" cm="1">
        <f t="array" ref="DL212">IFERROR(MATCH(TRUE,INDEX($B$14:$B$117&gt;=DK212,0),0),"")</f>
        <v>1</v>
      </c>
      <c r="DM212" s="194">
        <f t="shared" ca="1" si="250"/>
        <v>3.2000000000000006E-3</v>
      </c>
      <c r="DP212" s="194">
        <f t="shared" si="251"/>
        <v>0</v>
      </c>
      <c r="DQ212" s="19" t="e">
        <f ca="1"/>
        <v>#N/A</v>
      </c>
      <c r="DR212" s="208" t="e">
        <f t="shared" ca="1" si="252"/>
        <v>#N/A</v>
      </c>
      <c r="DS212" s="207"/>
      <c r="DT212" s="194"/>
      <c r="DU212" s="198" cm="1">
        <f t="array" ref="DU212">IFERROR(MATCH(TRUE,INDEX($B$14:$B$117&gt;=DT212,0),0),"")</f>
        <v>1</v>
      </c>
      <c r="DV212" s="194">
        <f t="shared" ca="1" si="253"/>
        <v>3.2000000000000006E-3</v>
      </c>
      <c r="DY212" s="194">
        <f t="shared" si="254"/>
        <v>0</v>
      </c>
      <c r="DZ212" s="19" t="e">
        <f ca="1"/>
        <v>#N/A</v>
      </c>
      <c r="EA212" s="208" t="e">
        <f t="shared" ca="1" si="255"/>
        <v>#N/A</v>
      </c>
      <c r="EB212" s="207"/>
      <c r="EC212" s="194"/>
      <c r="ED212" s="198" cm="1">
        <f t="array" ref="ED212">IFERROR(MATCH(TRUE,INDEX($B$14:$B$117&gt;=EC212,0),0),"")</f>
        <v>1</v>
      </c>
      <c r="EE212" s="194">
        <f t="shared" ca="1" si="256"/>
        <v>3.2000000000000006E-3</v>
      </c>
      <c r="EH212" s="194">
        <f t="shared" si="257"/>
        <v>0</v>
      </c>
      <c r="EI212" s="19" t="e">
        <f ca="1"/>
        <v>#N/A</v>
      </c>
      <c r="EJ212" s="208" t="e">
        <f t="shared" ca="1" si="258"/>
        <v>#N/A</v>
      </c>
      <c r="EK212" s="207"/>
      <c r="EL212" s="194"/>
      <c r="EM212" s="198" cm="1">
        <f t="array" ref="EM212">IFERROR(MATCH(TRUE,INDEX($B$14:$B$117&gt;=EL212,0),0),"")</f>
        <v>1</v>
      </c>
      <c r="EN212" s="194">
        <f t="shared" ca="1" si="259"/>
        <v>3.2000000000000006E-3</v>
      </c>
      <c r="EQ212" s="194">
        <f t="shared" si="260"/>
        <v>0</v>
      </c>
      <c r="ER212" s="19" t="e">
        <f ca="1"/>
        <v>#N/A</v>
      </c>
      <c r="ES212" s="208" t="e">
        <f t="shared" ca="1" si="261"/>
        <v>#N/A</v>
      </c>
      <c r="ET212" s="207"/>
      <c r="EU212" s="194"/>
      <c r="EV212" s="198" cm="1">
        <f t="array" ref="EV212">IFERROR(MATCH(TRUE,INDEX($B$14:$B$117&gt;=EU212,0),0),"")</f>
        <v>1</v>
      </c>
      <c r="EW212" s="194">
        <f t="shared" ca="1" si="262"/>
        <v>3.2000000000000006E-3</v>
      </c>
      <c r="EZ212" s="194">
        <f t="shared" si="263"/>
        <v>0</v>
      </c>
      <c r="FA212" s="19" t="e">
        <f ca="1"/>
        <v>#N/A</v>
      </c>
      <c r="FB212" s="208" t="e">
        <f t="shared" ca="1" si="264"/>
        <v>#N/A</v>
      </c>
      <c r="FC212" s="207"/>
      <c r="FD212" s="194"/>
      <c r="FE212" s="198" cm="1">
        <f t="array" ref="FE212">IFERROR(MATCH(TRUE,INDEX($B$14:$B$117&gt;=FD212,0),0),"")</f>
        <v>1</v>
      </c>
      <c r="FF212" s="194">
        <f t="shared" ca="1" si="265"/>
        <v>3.2000000000000006E-3</v>
      </c>
      <c r="FI212" s="194">
        <f t="shared" si="266"/>
        <v>0</v>
      </c>
      <c r="FJ212" s="19" t="e">
        <f ca="1"/>
        <v>#N/A</v>
      </c>
      <c r="FK212" s="208" t="e">
        <f t="shared" ca="1" si="267"/>
        <v>#N/A</v>
      </c>
      <c r="FL212" s="207"/>
      <c r="FM212" s="194"/>
      <c r="FN212" s="198" cm="1">
        <f t="array" ref="FN212">IFERROR(MATCH(TRUE,INDEX($B$14:$B$117&gt;=FM212,0),0),"")</f>
        <v>1</v>
      </c>
      <c r="FO212" s="194">
        <f t="shared" ca="1" si="268"/>
        <v>3.2000000000000006E-3</v>
      </c>
      <c r="FR212" s="194">
        <f t="shared" si="269"/>
        <v>0</v>
      </c>
      <c r="FS212" s="19" t="e">
        <f ca="1"/>
        <v>#N/A</v>
      </c>
      <c r="FT212" s="208" t="e">
        <f t="shared" ca="1" si="270"/>
        <v>#N/A</v>
      </c>
      <c r="FU212" s="207"/>
      <c r="FV212" s="194"/>
      <c r="FW212" s="198" cm="1">
        <f t="array" ref="FW212">IFERROR(MATCH(TRUE,INDEX($B$14:$B$117&gt;=FV212,0),0),"")</f>
        <v>1</v>
      </c>
      <c r="FX212" s="194">
        <f t="shared" ca="1" si="271"/>
        <v>3.2000000000000006E-3</v>
      </c>
      <c r="GA212" s="194">
        <f t="shared" si="272"/>
        <v>0</v>
      </c>
      <c r="GB212" s="19" t="e">
        <f ca="1"/>
        <v>#N/A</v>
      </c>
      <c r="GC212" s="208" t="e">
        <f t="shared" ca="1" si="273"/>
        <v>#N/A</v>
      </c>
    </row>
    <row r="213" spans="6:185" x14ac:dyDescent="0.2">
      <c r="F213" s="207"/>
      <c r="G213" s="194"/>
      <c r="H213" s="198" cm="1">
        <f t="array" ref="H213">IFERROR(MATCH(TRUE,INDEX($B$14:$B$117&gt;=G213,0),0),"")</f>
        <v>1</v>
      </c>
      <c r="I213" s="194">
        <f t="shared" ca="1" si="218"/>
        <v>3.2000000000000006E-3</v>
      </c>
      <c r="L213" s="194">
        <f t="shared" si="274"/>
        <v>0</v>
      </c>
      <c r="M213" s="19">
        <f ca="1"/>
        <v>0</v>
      </c>
      <c r="N213" s="208">
        <f t="shared" ca="1" si="275"/>
        <v>0</v>
      </c>
      <c r="O213" s="207"/>
      <c r="P213" s="194"/>
      <c r="Q213" s="198" cm="1">
        <f t="array" ref="Q213">IFERROR(MATCH(TRUE,INDEX($B$14:$B$117&gt;=P213,0),0),"")</f>
        <v>1</v>
      </c>
      <c r="R213" s="194">
        <f t="shared" ca="1" si="219"/>
        <v>3.2000000000000006E-3</v>
      </c>
      <c r="U213" s="194">
        <f t="shared" si="276"/>
        <v>0</v>
      </c>
      <c r="V213" s="19">
        <f ca="1"/>
        <v>0</v>
      </c>
      <c r="W213" s="208">
        <f t="shared" ca="1" si="277"/>
        <v>0</v>
      </c>
      <c r="X213" s="207"/>
      <c r="Y213" s="194"/>
      <c r="Z213" s="198" cm="1">
        <f t="array" ref="Z213">IFERROR(MATCH(TRUE,INDEX($B$14:$B$117&gt;=Y213,0),0),"")</f>
        <v>1</v>
      </c>
      <c r="AA213" s="194">
        <f t="shared" ca="1" si="220"/>
        <v>3.2000000000000006E-3</v>
      </c>
      <c r="AD213" s="194">
        <f t="shared" si="221"/>
        <v>0</v>
      </c>
      <c r="AE213" s="19">
        <f ca="1"/>
        <v>0</v>
      </c>
      <c r="AF213" s="208">
        <f t="shared" ca="1" si="222"/>
        <v>0</v>
      </c>
      <c r="AG213" s="207"/>
      <c r="AH213" s="194"/>
      <c r="AI213" s="198" cm="1">
        <f t="array" ref="AI213">IFERROR(MATCH(TRUE,INDEX($B$14:$B$117&gt;=AH213,0),0),"")</f>
        <v>1</v>
      </c>
      <c r="AJ213" s="194">
        <f t="shared" ca="1" si="223"/>
        <v>3.2000000000000006E-3</v>
      </c>
      <c r="AM213" s="194">
        <f t="shared" si="224"/>
        <v>0</v>
      </c>
      <c r="AN213" s="19">
        <f ca="1"/>
        <v>0</v>
      </c>
      <c r="AO213" s="208">
        <f t="shared" ca="1" si="225"/>
        <v>0</v>
      </c>
      <c r="AP213" s="207"/>
      <c r="AQ213" s="194"/>
      <c r="AR213" s="198" cm="1">
        <f t="array" ref="AR213">IFERROR(MATCH(TRUE,INDEX($B$14:$B$117&gt;=AQ213,0),0),"")</f>
        <v>1</v>
      </c>
      <c r="AS213" s="194">
        <f t="shared" ca="1" si="226"/>
        <v>3.2000000000000006E-3</v>
      </c>
      <c r="AV213" s="194">
        <f t="shared" si="227"/>
        <v>0</v>
      </c>
      <c r="AW213" s="19">
        <f ca="1"/>
        <v>0</v>
      </c>
      <c r="AX213" s="208">
        <f t="shared" ca="1" si="228"/>
        <v>0</v>
      </c>
      <c r="AY213" s="207"/>
      <c r="AZ213" s="194"/>
      <c r="BA213" s="198" cm="1">
        <f t="array" ref="BA213">IFERROR(MATCH(TRUE,INDEX($B$14:$B$117&gt;=AZ213,0),0),"")</f>
        <v>1</v>
      </c>
      <c r="BB213" s="194">
        <f t="shared" ca="1" si="229"/>
        <v>3.2000000000000006E-3</v>
      </c>
      <c r="BE213" s="194">
        <f t="shared" si="230"/>
        <v>0</v>
      </c>
      <c r="BF213" s="19">
        <f ca="1"/>
        <v>0</v>
      </c>
      <c r="BG213" s="208">
        <f t="shared" ca="1" si="231"/>
        <v>0</v>
      </c>
      <c r="BH213" s="207"/>
      <c r="BI213" s="194"/>
      <c r="BJ213" s="198" cm="1">
        <f t="array" ref="BJ213">IFERROR(MATCH(TRUE,INDEX($B$14:$B$117&gt;=BI213,0),0),"")</f>
        <v>1</v>
      </c>
      <c r="BK213" s="194">
        <f t="shared" ca="1" si="232"/>
        <v>3.2000000000000006E-3</v>
      </c>
      <c r="BN213" s="194">
        <f t="shared" si="233"/>
        <v>0</v>
      </c>
      <c r="BO213" s="19">
        <f ca="1"/>
        <v>0</v>
      </c>
      <c r="BP213" s="208">
        <f t="shared" ca="1" si="234"/>
        <v>0</v>
      </c>
      <c r="BQ213" s="207"/>
      <c r="BR213" s="194"/>
      <c r="BS213" s="198" cm="1">
        <f t="array" ref="BS213">IFERROR(MATCH(TRUE,INDEX($B$14:$B$117&gt;=BR213,0),0),"")</f>
        <v>1</v>
      </c>
      <c r="BT213" s="194">
        <f t="shared" ca="1" si="235"/>
        <v>3.2000000000000006E-3</v>
      </c>
      <c r="BW213" s="194">
        <f t="shared" si="236"/>
        <v>0</v>
      </c>
      <c r="BX213" s="19">
        <f ca="1"/>
        <v>0</v>
      </c>
      <c r="BY213" s="208">
        <f t="shared" ca="1" si="237"/>
        <v>0</v>
      </c>
      <c r="BZ213" s="207"/>
      <c r="CA213" s="194"/>
      <c r="CB213" s="198" cm="1">
        <f t="array" ref="CB213">IFERROR(MATCH(TRUE,INDEX($B$14:$B$117&gt;=CA213,0),0),"")</f>
        <v>1</v>
      </c>
      <c r="CC213" s="194">
        <f t="shared" ca="1" si="238"/>
        <v>3.2000000000000006E-3</v>
      </c>
      <c r="CF213" s="194">
        <f t="shared" si="239"/>
        <v>0</v>
      </c>
      <c r="CG213" s="19">
        <f ca="1"/>
        <v>0</v>
      </c>
      <c r="CH213" s="208">
        <f t="shared" ca="1" si="240"/>
        <v>0</v>
      </c>
      <c r="CI213" s="207"/>
      <c r="CJ213" s="194"/>
      <c r="CK213" s="198" cm="1">
        <f t="array" ref="CK213">IFERROR(MATCH(TRUE,INDEX($B$14:$B$117&gt;=CJ213,0),0),"")</f>
        <v>1</v>
      </c>
      <c r="CL213" s="194">
        <f t="shared" ca="1" si="241"/>
        <v>3.2000000000000006E-3</v>
      </c>
      <c r="CO213" s="194">
        <f t="shared" si="242"/>
        <v>0</v>
      </c>
      <c r="CP213" s="19">
        <f ca="1"/>
        <v>0</v>
      </c>
      <c r="CQ213" s="208">
        <f t="shared" ca="1" si="243"/>
        <v>0</v>
      </c>
      <c r="CR213" s="207"/>
      <c r="CS213" s="194"/>
      <c r="CT213" s="198" cm="1">
        <f t="array" ref="CT213">IFERROR(MATCH(TRUE,INDEX($B$14:$B$117&gt;=CS213,0),0),"")</f>
        <v>1</v>
      </c>
      <c r="CU213" s="194">
        <f t="shared" ca="1" si="244"/>
        <v>3.2000000000000006E-3</v>
      </c>
      <c r="CX213" s="194">
        <f t="shared" si="245"/>
        <v>0</v>
      </c>
      <c r="CY213" s="19" t="e">
        <f ca="1"/>
        <v>#N/A</v>
      </c>
      <c r="CZ213" s="208" t="e">
        <f t="shared" ca="1" si="246"/>
        <v>#N/A</v>
      </c>
      <c r="DA213" s="207"/>
      <c r="DB213" s="194"/>
      <c r="DC213" s="198" cm="1">
        <f t="array" ref="DC213">IFERROR(MATCH(TRUE,INDEX($B$14:$B$117&gt;=DB213,0),0),"")</f>
        <v>1</v>
      </c>
      <c r="DD213" s="194">
        <f t="shared" ca="1" si="247"/>
        <v>3.2000000000000006E-3</v>
      </c>
      <c r="DG213" s="194">
        <f t="shared" si="248"/>
        <v>0</v>
      </c>
      <c r="DH213" s="19" t="e">
        <f ca="1"/>
        <v>#N/A</v>
      </c>
      <c r="DI213" s="208" t="e">
        <f t="shared" ca="1" si="249"/>
        <v>#N/A</v>
      </c>
      <c r="DJ213" s="207"/>
      <c r="DK213" s="194"/>
      <c r="DL213" s="198" cm="1">
        <f t="array" ref="DL213">IFERROR(MATCH(TRUE,INDEX($B$14:$B$117&gt;=DK213,0),0),"")</f>
        <v>1</v>
      </c>
      <c r="DM213" s="194">
        <f t="shared" ca="1" si="250"/>
        <v>3.2000000000000006E-3</v>
      </c>
      <c r="DP213" s="194">
        <f t="shared" si="251"/>
        <v>0</v>
      </c>
      <c r="DQ213" s="19" t="e">
        <f ca="1"/>
        <v>#N/A</v>
      </c>
      <c r="DR213" s="208" t="e">
        <f t="shared" ca="1" si="252"/>
        <v>#N/A</v>
      </c>
      <c r="DS213" s="207"/>
      <c r="DT213" s="194"/>
      <c r="DU213" s="198" cm="1">
        <f t="array" ref="DU213">IFERROR(MATCH(TRUE,INDEX($B$14:$B$117&gt;=DT213,0),0),"")</f>
        <v>1</v>
      </c>
      <c r="DV213" s="194">
        <f t="shared" ca="1" si="253"/>
        <v>3.2000000000000006E-3</v>
      </c>
      <c r="DY213" s="194">
        <f t="shared" si="254"/>
        <v>0</v>
      </c>
      <c r="DZ213" s="19" t="e">
        <f ca="1"/>
        <v>#N/A</v>
      </c>
      <c r="EA213" s="208" t="e">
        <f t="shared" ca="1" si="255"/>
        <v>#N/A</v>
      </c>
      <c r="EB213" s="207"/>
      <c r="EC213" s="194"/>
      <c r="ED213" s="198" cm="1">
        <f t="array" ref="ED213">IFERROR(MATCH(TRUE,INDEX($B$14:$B$117&gt;=EC213,0),0),"")</f>
        <v>1</v>
      </c>
      <c r="EE213" s="194">
        <f t="shared" ca="1" si="256"/>
        <v>3.2000000000000006E-3</v>
      </c>
      <c r="EH213" s="194">
        <f t="shared" si="257"/>
        <v>0</v>
      </c>
      <c r="EI213" s="19" t="e">
        <f ca="1"/>
        <v>#N/A</v>
      </c>
      <c r="EJ213" s="208" t="e">
        <f t="shared" ca="1" si="258"/>
        <v>#N/A</v>
      </c>
      <c r="EK213" s="207"/>
      <c r="EL213" s="194"/>
      <c r="EM213" s="198" cm="1">
        <f t="array" ref="EM213">IFERROR(MATCH(TRUE,INDEX($B$14:$B$117&gt;=EL213,0),0),"")</f>
        <v>1</v>
      </c>
      <c r="EN213" s="194">
        <f t="shared" ca="1" si="259"/>
        <v>3.2000000000000006E-3</v>
      </c>
      <c r="EQ213" s="194">
        <f t="shared" si="260"/>
        <v>0</v>
      </c>
      <c r="ER213" s="19" t="e">
        <f ca="1"/>
        <v>#N/A</v>
      </c>
      <c r="ES213" s="208" t="e">
        <f t="shared" ca="1" si="261"/>
        <v>#N/A</v>
      </c>
      <c r="ET213" s="207"/>
      <c r="EU213" s="194"/>
      <c r="EV213" s="198" cm="1">
        <f t="array" ref="EV213">IFERROR(MATCH(TRUE,INDEX($B$14:$B$117&gt;=EU213,0),0),"")</f>
        <v>1</v>
      </c>
      <c r="EW213" s="194">
        <f t="shared" ca="1" si="262"/>
        <v>3.2000000000000006E-3</v>
      </c>
      <c r="EZ213" s="194">
        <f t="shared" si="263"/>
        <v>0</v>
      </c>
      <c r="FA213" s="19" t="e">
        <f ca="1"/>
        <v>#N/A</v>
      </c>
      <c r="FB213" s="208" t="e">
        <f t="shared" ca="1" si="264"/>
        <v>#N/A</v>
      </c>
      <c r="FC213" s="207"/>
      <c r="FD213" s="194"/>
      <c r="FE213" s="198" cm="1">
        <f t="array" ref="FE213">IFERROR(MATCH(TRUE,INDEX($B$14:$B$117&gt;=FD213,0),0),"")</f>
        <v>1</v>
      </c>
      <c r="FF213" s="194">
        <f t="shared" ca="1" si="265"/>
        <v>3.2000000000000006E-3</v>
      </c>
      <c r="FI213" s="194">
        <f t="shared" si="266"/>
        <v>0</v>
      </c>
      <c r="FJ213" s="19" t="e">
        <f ca="1"/>
        <v>#N/A</v>
      </c>
      <c r="FK213" s="208" t="e">
        <f t="shared" ca="1" si="267"/>
        <v>#N/A</v>
      </c>
      <c r="FL213" s="207"/>
      <c r="FM213" s="194"/>
      <c r="FN213" s="198" cm="1">
        <f t="array" ref="FN213">IFERROR(MATCH(TRUE,INDEX($B$14:$B$117&gt;=FM213,0),0),"")</f>
        <v>1</v>
      </c>
      <c r="FO213" s="194">
        <f t="shared" ca="1" si="268"/>
        <v>3.2000000000000006E-3</v>
      </c>
      <c r="FR213" s="194">
        <f t="shared" si="269"/>
        <v>0</v>
      </c>
      <c r="FS213" s="19" t="e">
        <f ca="1"/>
        <v>#N/A</v>
      </c>
      <c r="FT213" s="208" t="e">
        <f t="shared" ca="1" si="270"/>
        <v>#N/A</v>
      </c>
      <c r="FU213" s="207"/>
      <c r="FV213" s="194"/>
      <c r="FW213" s="198" cm="1">
        <f t="array" ref="FW213">IFERROR(MATCH(TRUE,INDEX($B$14:$B$117&gt;=FV213,0),0),"")</f>
        <v>1</v>
      </c>
      <c r="FX213" s="194">
        <f t="shared" ca="1" si="271"/>
        <v>3.2000000000000006E-3</v>
      </c>
      <c r="GA213" s="194">
        <f t="shared" si="272"/>
        <v>0</v>
      </c>
      <c r="GB213" s="19" t="e">
        <f ca="1"/>
        <v>#N/A</v>
      </c>
      <c r="GC213" s="208" t="e">
        <f t="shared" ca="1" si="273"/>
        <v>#N/A</v>
      </c>
    </row>
    <row r="214" spans="6:185" x14ac:dyDescent="0.2">
      <c r="F214" s="207"/>
      <c r="G214" s="194"/>
      <c r="H214" s="198" cm="1">
        <f t="array" ref="H214">IFERROR(MATCH(TRUE,INDEX($B$14:$B$117&gt;=G214,0),0),"")</f>
        <v>1</v>
      </c>
      <c r="I214" s="194">
        <f t="shared" ca="1" si="218"/>
        <v>3.2000000000000006E-3</v>
      </c>
      <c r="L214" s="194">
        <f t="shared" si="274"/>
        <v>0</v>
      </c>
      <c r="M214" s="19">
        <f ca="1"/>
        <v>0</v>
      </c>
      <c r="N214" s="208">
        <f t="shared" ca="1" si="275"/>
        <v>0</v>
      </c>
      <c r="O214" s="207"/>
      <c r="P214" s="194"/>
      <c r="Q214" s="198" cm="1">
        <f t="array" ref="Q214">IFERROR(MATCH(TRUE,INDEX($B$14:$B$117&gt;=P214,0),0),"")</f>
        <v>1</v>
      </c>
      <c r="R214" s="194">
        <f t="shared" ca="1" si="219"/>
        <v>3.2000000000000006E-3</v>
      </c>
      <c r="U214" s="194">
        <f t="shared" si="276"/>
        <v>0</v>
      </c>
      <c r="V214" s="19">
        <f ca="1"/>
        <v>0</v>
      </c>
      <c r="W214" s="208">
        <f t="shared" ca="1" si="277"/>
        <v>0</v>
      </c>
      <c r="X214" s="207"/>
      <c r="Y214" s="194"/>
      <c r="Z214" s="198" cm="1">
        <f t="array" ref="Z214">IFERROR(MATCH(TRUE,INDEX($B$14:$B$117&gt;=Y214,0),0),"")</f>
        <v>1</v>
      </c>
      <c r="AA214" s="194">
        <f t="shared" ca="1" si="220"/>
        <v>3.2000000000000006E-3</v>
      </c>
      <c r="AD214" s="194">
        <f t="shared" si="221"/>
        <v>0</v>
      </c>
      <c r="AE214" s="19">
        <f ca="1"/>
        <v>0</v>
      </c>
      <c r="AF214" s="208">
        <f t="shared" ca="1" si="222"/>
        <v>0</v>
      </c>
      <c r="AG214" s="207"/>
      <c r="AH214" s="194"/>
      <c r="AI214" s="198" cm="1">
        <f t="array" ref="AI214">IFERROR(MATCH(TRUE,INDEX($B$14:$B$117&gt;=AH214,0),0),"")</f>
        <v>1</v>
      </c>
      <c r="AJ214" s="194">
        <f t="shared" ca="1" si="223"/>
        <v>3.2000000000000006E-3</v>
      </c>
      <c r="AM214" s="194">
        <f t="shared" si="224"/>
        <v>0</v>
      </c>
      <c r="AN214" s="19">
        <f ca="1"/>
        <v>0</v>
      </c>
      <c r="AO214" s="208">
        <f t="shared" ca="1" si="225"/>
        <v>0</v>
      </c>
      <c r="AP214" s="207"/>
      <c r="AQ214" s="194"/>
      <c r="AR214" s="198" cm="1">
        <f t="array" ref="AR214">IFERROR(MATCH(TRUE,INDEX($B$14:$B$117&gt;=AQ214,0),0),"")</f>
        <v>1</v>
      </c>
      <c r="AS214" s="194">
        <f t="shared" ca="1" si="226"/>
        <v>3.2000000000000006E-3</v>
      </c>
      <c r="AV214" s="194">
        <f t="shared" si="227"/>
        <v>0</v>
      </c>
      <c r="AW214" s="19">
        <f ca="1"/>
        <v>0</v>
      </c>
      <c r="AX214" s="208">
        <f t="shared" ca="1" si="228"/>
        <v>0</v>
      </c>
      <c r="AY214" s="207"/>
      <c r="AZ214" s="194"/>
      <c r="BA214" s="198" cm="1">
        <f t="array" ref="BA214">IFERROR(MATCH(TRUE,INDEX($B$14:$B$117&gt;=AZ214,0),0),"")</f>
        <v>1</v>
      </c>
      <c r="BB214" s="194">
        <f t="shared" ca="1" si="229"/>
        <v>3.2000000000000006E-3</v>
      </c>
      <c r="BE214" s="194">
        <f t="shared" si="230"/>
        <v>0</v>
      </c>
      <c r="BF214" s="19">
        <f ca="1"/>
        <v>0</v>
      </c>
      <c r="BG214" s="208">
        <f t="shared" ca="1" si="231"/>
        <v>0</v>
      </c>
      <c r="BH214" s="207"/>
      <c r="BI214" s="194"/>
      <c r="BJ214" s="198" cm="1">
        <f t="array" ref="BJ214">IFERROR(MATCH(TRUE,INDEX($B$14:$B$117&gt;=BI214,0),0),"")</f>
        <v>1</v>
      </c>
      <c r="BK214" s="194">
        <f t="shared" ca="1" si="232"/>
        <v>3.2000000000000006E-3</v>
      </c>
      <c r="BN214" s="194">
        <f t="shared" si="233"/>
        <v>0</v>
      </c>
      <c r="BO214" s="19">
        <f ca="1"/>
        <v>0</v>
      </c>
      <c r="BP214" s="208">
        <f t="shared" ca="1" si="234"/>
        <v>0</v>
      </c>
      <c r="BQ214" s="207"/>
      <c r="BR214" s="194"/>
      <c r="BS214" s="198" cm="1">
        <f t="array" ref="BS214">IFERROR(MATCH(TRUE,INDEX($B$14:$B$117&gt;=BR214,0),0),"")</f>
        <v>1</v>
      </c>
      <c r="BT214" s="194">
        <f t="shared" ca="1" si="235"/>
        <v>3.2000000000000006E-3</v>
      </c>
      <c r="BW214" s="194">
        <f t="shared" si="236"/>
        <v>0</v>
      </c>
      <c r="BX214" s="19">
        <f ca="1"/>
        <v>0</v>
      </c>
      <c r="BY214" s="208">
        <f t="shared" ca="1" si="237"/>
        <v>0</v>
      </c>
      <c r="BZ214" s="207"/>
      <c r="CA214" s="194"/>
      <c r="CB214" s="198" cm="1">
        <f t="array" ref="CB214">IFERROR(MATCH(TRUE,INDEX($B$14:$B$117&gt;=CA214,0),0),"")</f>
        <v>1</v>
      </c>
      <c r="CC214" s="194">
        <f t="shared" ca="1" si="238"/>
        <v>3.2000000000000006E-3</v>
      </c>
      <c r="CF214" s="194">
        <f t="shared" si="239"/>
        <v>0</v>
      </c>
      <c r="CG214" s="19">
        <f ca="1"/>
        <v>0</v>
      </c>
      <c r="CH214" s="208">
        <f t="shared" ca="1" si="240"/>
        <v>0</v>
      </c>
      <c r="CI214" s="207"/>
      <c r="CJ214" s="194"/>
      <c r="CK214" s="198" cm="1">
        <f t="array" ref="CK214">IFERROR(MATCH(TRUE,INDEX($B$14:$B$117&gt;=CJ214,0),0),"")</f>
        <v>1</v>
      </c>
      <c r="CL214" s="194">
        <f t="shared" ca="1" si="241"/>
        <v>3.2000000000000006E-3</v>
      </c>
      <c r="CO214" s="194">
        <f t="shared" si="242"/>
        <v>0</v>
      </c>
      <c r="CP214" s="19">
        <f ca="1"/>
        <v>0</v>
      </c>
      <c r="CQ214" s="208">
        <f t="shared" ca="1" si="243"/>
        <v>0</v>
      </c>
      <c r="CR214" s="207"/>
      <c r="CS214" s="194"/>
      <c r="CT214" s="198" cm="1">
        <f t="array" ref="CT214">IFERROR(MATCH(TRUE,INDEX($B$14:$B$117&gt;=CS214,0),0),"")</f>
        <v>1</v>
      </c>
      <c r="CU214" s="194">
        <f t="shared" ca="1" si="244"/>
        <v>3.2000000000000006E-3</v>
      </c>
      <c r="CX214" s="194">
        <f t="shared" si="245"/>
        <v>0</v>
      </c>
      <c r="CY214" s="19" t="e">
        <f ca="1"/>
        <v>#N/A</v>
      </c>
      <c r="CZ214" s="208" t="e">
        <f t="shared" ca="1" si="246"/>
        <v>#N/A</v>
      </c>
      <c r="DA214" s="207"/>
      <c r="DB214" s="194"/>
      <c r="DC214" s="198" cm="1">
        <f t="array" ref="DC214">IFERROR(MATCH(TRUE,INDEX($B$14:$B$117&gt;=DB214,0),0),"")</f>
        <v>1</v>
      </c>
      <c r="DD214" s="194">
        <f t="shared" ca="1" si="247"/>
        <v>3.2000000000000006E-3</v>
      </c>
      <c r="DG214" s="194">
        <f t="shared" si="248"/>
        <v>0</v>
      </c>
      <c r="DH214" s="19" t="e">
        <f ca="1"/>
        <v>#N/A</v>
      </c>
      <c r="DI214" s="208" t="e">
        <f t="shared" ca="1" si="249"/>
        <v>#N/A</v>
      </c>
      <c r="DJ214" s="207"/>
      <c r="DK214" s="194"/>
      <c r="DL214" s="198" cm="1">
        <f t="array" ref="DL214">IFERROR(MATCH(TRUE,INDEX($B$14:$B$117&gt;=DK214,0),0),"")</f>
        <v>1</v>
      </c>
      <c r="DM214" s="194">
        <f t="shared" ca="1" si="250"/>
        <v>3.2000000000000006E-3</v>
      </c>
      <c r="DP214" s="194">
        <f t="shared" si="251"/>
        <v>0</v>
      </c>
      <c r="DQ214" s="19" t="e">
        <f ca="1"/>
        <v>#N/A</v>
      </c>
      <c r="DR214" s="208" t="e">
        <f t="shared" ca="1" si="252"/>
        <v>#N/A</v>
      </c>
      <c r="DS214" s="207"/>
      <c r="DT214" s="194"/>
      <c r="DU214" s="198" cm="1">
        <f t="array" ref="DU214">IFERROR(MATCH(TRUE,INDEX($B$14:$B$117&gt;=DT214,0),0),"")</f>
        <v>1</v>
      </c>
      <c r="DV214" s="194">
        <f t="shared" ca="1" si="253"/>
        <v>3.2000000000000006E-3</v>
      </c>
      <c r="DY214" s="194">
        <f t="shared" si="254"/>
        <v>0</v>
      </c>
      <c r="DZ214" s="19" t="e">
        <f ca="1"/>
        <v>#N/A</v>
      </c>
      <c r="EA214" s="208" t="e">
        <f t="shared" ca="1" si="255"/>
        <v>#N/A</v>
      </c>
      <c r="EB214" s="207"/>
      <c r="EC214" s="194"/>
      <c r="ED214" s="198" cm="1">
        <f t="array" ref="ED214">IFERROR(MATCH(TRUE,INDEX($B$14:$B$117&gt;=EC214,0),0),"")</f>
        <v>1</v>
      </c>
      <c r="EE214" s="194">
        <f t="shared" ca="1" si="256"/>
        <v>3.2000000000000006E-3</v>
      </c>
      <c r="EH214" s="194">
        <f t="shared" si="257"/>
        <v>0</v>
      </c>
      <c r="EI214" s="19" t="e">
        <f ca="1"/>
        <v>#N/A</v>
      </c>
      <c r="EJ214" s="208" t="e">
        <f t="shared" ca="1" si="258"/>
        <v>#N/A</v>
      </c>
      <c r="EK214" s="207"/>
      <c r="EL214" s="194"/>
      <c r="EM214" s="198" cm="1">
        <f t="array" ref="EM214">IFERROR(MATCH(TRUE,INDEX($B$14:$B$117&gt;=EL214,0),0),"")</f>
        <v>1</v>
      </c>
      <c r="EN214" s="194">
        <f t="shared" ca="1" si="259"/>
        <v>3.2000000000000006E-3</v>
      </c>
      <c r="EQ214" s="194">
        <f t="shared" si="260"/>
        <v>0</v>
      </c>
      <c r="ER214" s="19" t="e">
        <f ca="1"/>
        <v>#N/A</v>
      </c>
      <c r="ES214" s="208" t="e">
        <f t="shared" ca="1" si="261"/>
        <v>#N/A</v>
      </c>
      <c r="ET214" s="207"/>
      <c r="EU214" s="194"/>
      <c r="EV214" s="198" cm="1">
        <f t="array" ref="EV214">IFERROR(MATCH(TRUE,INDEX($B$14:$B$117&gt;=EU214,0),0),"")</f>
        <v>1</v>
      </c>
      <c r="EW214" s="194">
        <f t="shared" ca="1" si="262"/>
        <v>3.2000000000000006E-3</v>
      </c>
      <c r="EZ214" s="194">
        <f t="shared" si="263"/>
        <v>0</v>
      </c>
      <c r="FA214" s="19" t="e">
        <f ca="1"/>
        <v>#N/A</v>
      </c>
      <c r="FB214" s="208" t="e">
        <f t="shared" ca="1" si="264"/>
        <v>#N/A</v>
      </c>
      <c r="FC214" s="207"/>
      <c r="FD214" s="194"/>
      <c r="FE214" s="198" cm="1">
        <f t="array" ref="FE214">IFERROR(MATCH(TRUE,INDEX($B$14:$B$117&gt;=FD214,0),0),"")</f>
        <v>1</v>
      </c>
      <c r="FF214" s="194">
        <f t="shared" ca="1" si="265"/>
        <v>3.2000000000000006E-3</v>
      </c>
      <c r="FI214" s="194">
        <f t="shared" si="266"/>
        <v>0</v>
      </c>
      <c r="FJ214" s="19" t="e">
        <f ca="1"/>
        <v>#N/A</v>
      </c>
      <c r="FK214" s="208" t="e">
        <f t="shared" ca="1" si="267"/>
        <v>#N/A</v>
      </c>
      <c r="FL214" s="207"/>
      <c r="FM214" s="194"/>
      <c r="FN214" s="198" cm="1">
        <f t="array" ref="FN214">IFERROR(MATCH(TRUE,INDEX($B$14:$B$117&gt;=FM214,0),0),"")</f>
        <v>1</v>
      </c>
      <c r="FO214" s="194">
        <f t="shared" ca="1" si="268"/>
        <v>3.2000000000000006E-3</v>
      </c>
      <c r="FR214" s="194">
        <f t="shared" si="269"/>
        <v>0</v>
      </c>
      <c r="FS214" s="19" t="e">
        <f ca="1"/>
        <v>#N/A</v>
      </c>
      <c r="FT214" s="208" t="e">
        <f t="shared" ca="1" si="270"/>
        <v>#N/A</v>
      </c>
      <c r="FU214" s="207"/>
      <c r="FV214" s="194"/>
      <c r="FW214" s="198" cm="1">
        <f t="array" ref="FW214">IFERROR(MATCH(TRUE,INDEX($B$14:$B$117&gt;=FV214,0),0),"")</f>
        <v>1</v>
      </c>
      <c r="FX214" s="194">
        <f t="shared" ca="1" si="271"/>
        <v>3.2000000000000006E-3</v>
      </c>
      <c r="GA214" s="194">
        <f t="shared" si="272"/>
        <v>0</v>
      </c>
      <c r="GB214" s="19" t="e">
        <f ca="1"/>
        <v>#N/A</v>
      </c>
      <c r="GC214" s="208" t="e">
        <f t="shared" ca="1" si="273"/>
        <v>#N/A</v>
      </c>
    </row>
    <row r="215" spans="6:185" x14ac:dyDescent="0.2">
      <c r="F215" s="207"/>
      <c r="G215" s="194"/>
      <c r="H215" s="198" cm="1">
        <f t="array" ref="H215">IFERROR(MATCH(TRUE,INDEX($B$14:$B$117&gt;=G215,0),0),"")</f>
        <v>1</v>
      </c>
      <c r="I215" s="194">
        <f t="shared" ca="1" si="218"/>
        <v>3.2000000000000006E-3</v>
      </c>
      <c r="L215" s="194">
        <f t="shared" si="274"/>
        <v>0</v>
      </c>
      <c r="M215" s="19">
        <f ca="1"/>
        <v>0</v>
      </c>
      <c r="N215" s="208">
        <f t="shared" ca="1" si="275"/>
        <v>0</v>
      </c>
      <c r="O215" s="207"/>
      <c r="P215" s="194"/>
      <c r="Q215" s="198" cm="1">
        <f t="array" ref="Q215">IFERROR(MATCH(TRUE,INDEX($B$14:$B$117&gt;=P215,0),0),"")</f>
        <v>1</v>
      </c>
      <c r="R215" s="194">
        <f t="shared" ca="1" si="219"/>
        <v>3.2000000000000006E-3</v>
      </c>
      <c r="U215" s="194">
        <f t="shared" si="276"/>
        <v>0</v>
      </c>
      <c r="V215" s="19">
        <f ca="1"/>
        <v>0</v>
      </c>
      <c r="W215" s="208">
        <f t="shared" ca="1" si="277"/>
        <v>0</v>
      </c>
      <c r="X215" s="207"/>
      <c r="Y215" s="194"/>
      <c r="Z215" s="198" cm="1">
        <f t="array" ref="Z215">IFERROR(MATCH(TRUE,INDEX($B$14:$B$117&gt;=Y215,0),0),"")</f>
        <v>1</v>
      </c>
      <c r="AA215" s="194">
        <f t="shared" ca="1" si="220"/>
        <v>3.2000000000000006E-3</v>
      </c>
      <c r="AD215" s="194">
        <f t="shared" si="221"/>
        <v>0</v>
      </c>
      <c r="AE215" s="19">
        <f ca="1"/>
        <v>0</v>
      </c>
      <c r="AF215" s="208">
        <f t="shared" ca="1" si="222"/>
        <v>0</v>
      </c>
      <c r="AG215" s="207"/>
      <c r="AH215" s="194"/>
      <c r="AI215" s="198" cm="1">
        <f t="array" ref="AI215">IFERROR(MATCH(TRUE,INDEX($B$14:$B$117&gt;=AH215,0),0),"")</f>
        <v>1</v>
      </c>
      <c r="AJ215" s="194">
        <f t="shared" ca="1" si="223"/>
        <v>3.2000000000000006E-3</v>
      </c>
      <c r="AM215" s="194">
        <f t="shared" si="224"/>
        <v>0</v>
      </c>
      <c r="AN215" s="19">
        <f ca="1"/>
        <v>0</v>
      </c>
      <c r="AO215" s="208">
        <f t="shared" ca="1" si="225"/>
        <v>0</v>
      </c>
      <c r="AP215" s="207"/>
      <c r="AQ215" s="194"/>
      <c r="AR215" s="198" cm="1">
        <f t="array" ref="AR215">IFERROR(MATCH(TRUE,INDEX($B$14:$B$117&gt;=AQ215,0),0),"")</f>
        <v>1</v>
      </c>
      <c r="AS215" s="194">
        <f t="shared" ca="1" si="226"/>
        <v>3.2000000000000006E-3</v>
      </c>
      <c r="AV215" s="194">
        <f t="shared" si="227"/>
        <v>0</v>
      </c>
      <c r="AW215" s="19">
        <f ca="1"/>
        <v>0</v>
      </c>
      <c r="AX215" s="208">
        <f t="shared" ca="1" si="228"/>
        <v>0</v>
      </c>
      <c r="AY215" s="207"/>
      <c r="AZ215" s="194"/>
      <c r="BA215" s="198" cm="1">
        <f t="array" ref="BA215">IFERROR(MATCH(TRUE,INDEX($B$14:$B$117&gt;=AZ215,0),0),"")</f>
        <v>1</v>
      </c>
      <c r="BB215" s="194">
        <f t="shared" ca="1" si="229"/>
        <v>3.2000000000000006E-3</v>
      </c>
      <c r="BE215" s="194">
        <f t="shared" si="230"/>
        <v>0</v>
      </c>
      <c r="BF215" s="19">
        <f ca="1"/>
        <v>0</v>
      </c>
      <c r="BG215" s="208">
        <f t="shared" ca="1" si="231"/>
        <v>0</v>
      </c>
      <c r="BH215" s="207"/>
      <c r="BI215" s="194"/>
      <c r="BJ215" s="198" cm="1">
        <f t="array" ref="BJ215">IFERROR(MATCH(TRUE,INDEX($B$14:$B$117&gt;=BI215,0),0),"")</f>
        <v>1</v>
      </c>
      <c r="BK215" s="194">
        <f t="shared" ca="1" si="232"/>
        <v>3.2000000000000006E-3</v>
      </c>
      <c r="BN215" s="194">
        <f t="shared" si="233"/>
        <v>0</v>
      </c>
      <c r="BO215" s="19">
        <f ca="1"/>
        <v>0</v>
      </c>
      <c r="BP215" s="208">
        <f t="shared" ca="1" si="234"/>
        <v>0</v>
      </c>
      <c r="BQ215" s="207"/>
      <c r="BR215" s="194"/>
      <c r="BS215" s="198" cm="1">
        <f t="array" ref="BS215">IFERROR(MATCH(TRUE,INDEX($B$14:$B$117&gt;=BR215,0),0),"")</f>
        <v>1</v>
      </c>
      <c r="BT215" s="194">
        <f t="shared" ca="1" si="235"/>
        <v>3.2000000000000006E-3</v>
      </c>
      <c r="BW215" s="194">
        <f t="shared" si="236"/>
        <v>0</v>
      </c>
      <c r="BX215" s="19">
        <f ca="1"/>
        <v>0</v>
      </c>
      <c r="BY215" s="208">
        <f t="shared" ca="1" si="237"/>
        <v>0</v>
      </c>
      <c r="BZ215" s="207"/>
      <c r="CA215" s="194"/>
      <c r="CB215" s="198" cm="1">
        <f t="array" ref="CB215">IFERROR(MATCH(TRUE,INDEX($B$14:$B$117&gt;=CA215,0),0),"")</f>
        <v>1</v>
      </c>
      <c r="CC215" s="194">
        <f t="shared" ca="1" si="238"/>
        <v>3.2000000000000006E-3</v>
      </c>
      <c r="CF215" s="194">
        <f t="shared" si="239"/>
        <v>0</v>
      </c>
      <c r="CG215" s="19">
        <f ca="1"/>
        <v>0</v>
      </c>
      <c r="CH215" s="208">
        <f t="shared" ca="1" si="240"/>
        <v>0</v>
      </c>
      <c r="CI215" s="207"/>
      <c r="CJ215" s="194"/>
      <c r="CK215" s="198" cm="1">
        <f t="array" ref="CK215">IFERROR(MATCH(TRUE,INDEX($B$14:$B$117&gt;=CJ215,0),0),"")</f>
        <v>1</v>
      </c>
      <c r="CL215" s="194">
        <f t="shared" ca="1" si="241"/>
        <v>3.2000000000000006E-3</v>
      </c>
      <c r="CO215" s="194">
        <f t="shared" si="242"/>
        <v>0</v>
      </c>
      <c r="CP215" s="19">
        <f ca="1"/>
        <v>0</v>
      </c>
      <c r="CQ215" s="208">
        <f t="shared" ca="1" si="243"/>
        <v>0</v>
      </c>
      <c r="CR215" s="207"/>
      <c r="CS215" s="194"/>
      <c r="CT215" s="198" cm="1">
        <f t="array" ref="CT215">IFERROR(MATCH(TRUE,INDEX($B$14:$B$117&gt;=CS215,0),0),"")</f>
        <v>1</v>
      </c>
      <c r="CU215" s="194">
        <f t="shared" ca="1" si="244"/>
        <v>3.2000000000000006E-3</v>
      </c>
      <c r="CX215" s="194">
        <f t="shared" si="245"/>
        <v>0</v>
      </c>
      <c r="CY215" s="19" t="e">
        <f ca="1"/>
        <v>#N/A</v>
      </c>
      <c r="CZ215" s="208" t="e">
        <f t="shared" ca="1" si="246"/>
        <v>#N/A</v>
      </c>
      <c r="DA215" s="207"/>
      <c r="DB215" s="194"/>
      <c r="DC215" s="198" cm="1">
        <f t="array" ref="DC215">IFERROR(MATCH(TRUE,INDEX($B$14:$B$117&gt;=DB215,0),0),"")</f>
        <v>1</v>
      </c>
      <c r="DD215" s="194">
        <f t="shared" ca="1" si="247"/>
        <v>3.2000000000000006E-3</v>
      </c>
      <c r="DG215" s="194">
        <f t="shared" si="248"/>
        <v>0</v>
      </c>
      <c r="DH215" s="19" t="e">
        <f ca="1"/>
        <v>#N/A</v>
      </c>
      <c r="DI215" s="208" t="e">
        <f t="shared" ca="1" si="249"/>
        <v>#N/A</v>
      </c>
      <c r="DJ215" s="207"/>
      <c r="DK215" s="194"/>
      <c r="DL215" s="198" cm="1">
        <f t="array" ref="DL215">IFERROR(MATCH(TRUE,INDEX($B$14:$B$117&gt;=DK215,0),0),"")</f>
        <v>1</v>
      </c>
      <c r="DM215" s="194">
        <f t="shared" ca="1" si="250"/>
        <v>3.2000000000000006E-3</v>
      </c>
      <c r="DP215" s="194">
        <f t="shared" si="251"/>
        <v>0</v>
      </c>
      <c r="DQ215" s="19" t="e">
        <f ca="1"/>
        <v>#N/A</v>
      </c>
      <c r="DR215" s="208" t="e">
        <f t="shared" ca="1" si="252"/>
        <v>#N/A</v>
      </c>
      <c r="DS215" s="207"/>
      <c r="DT215" s="194"/>
      <c r="DU215" s="198" cm="1">
        <f t="array" ref="DU215">IFERROR(MATCH(TRUE,INDEX($B$14:$B$117&gt;=DT215,0),0),"")</f>
        <v>1</v>
      </c>
      <c r="DV215" s="194">
        <f t="shared" ca="1" si="253"/>
        <v>3.2000000000000006E-3</v>
      </c>
      <c r="DY215" s="194">
        <f t="shared" si="254"/>
        <v>0</v>
      </c>
      <c r="DZ215" s="19" t="e">
        <f ca="1"/>
        <v>#N/A</v>
      </c>
      <c r="EA215" s="208" t="e">
        <f t="shared" ca="1" si="255"/>
        <v>#N/A</v>
      </c>
      <c r="EB215" s="207"/>
      <c r="EC215" s="194"/>
      <c r="ED215" s="198" cm="1">
        <f t="array" ref="ED215">IFERROR(MATCH(TRUE,INDEX($B$14:$B$117&gt;=EC215,0),0),"")</f>
        <v>1</v>
      </c>
      <c r="EE215" s="194">
        <f t="shared" ca="1" si="256"/>
        <v>3.2000000000000006E-3</v>
      </c>
      <c r="EH215" s="194">
        <f t="shared" si="257"/>
        <v>0</v>
      </c>
      <c r="EI215" s="19" t="e">
        <f ca="1"/>
        <v>#N/A</v>
      </c>
      <c r="EJ215" s="208" t="e">
        <f t="shared" ca="1" si="258"/>
        <v>#N/A</v>
      </c>
      <c r="EK215" s="207"/>
      <c r="EL215" s="194"/>
      <c r="EM215" s="198" cm="1">
        <f t="array" ref="EM215">IFERROR(MATCH(TRUE,INDEX($B$14:$B$117&gt;=EL215,0),0),"")</f>
        <v>1</v>
      </c>
      <c r="EN215" s="194">
        <f t="shared" ca="1" si="259"/>
        <v>3.2000000000000006E-3</v>
      </c>
      <c r="EQ215" s="194">
        <f t="shared" si="260"/>
        <v>0</v>
      </c>
      <c r="ER215" s="19" t="e">
        <f ca="1"/>
        <v>#N/A</v>
      </c>
      <c r="ES215" s="208" t="e">
        <f t="shared" ca="1" si="261"/>
        <v>#N/A</v>
      </c>
      <c r="ET215" s="207"/>
      <c r="EU215" s="194"/>
      <c r="EV215" s="198" cm="1">
        <f t="array" ref="EV215">IFERROR(MATCH(TRUE,INDEX($B$14:$B$117&gt;=EU215,0),0),"")</f>
        <v>1</v>
      </c>
      <c r="EW215" s="194">
        <f t="shared" ca="1" si="262"/>
        <v>3.2000000000000006E-3</v>
      </c>
      <c r="EZ215" s="194">
        <f t="shared" si="263"/>
        <v>0</v>
      </c>
      <c r="FA215" s="19" t="e">
        <f ca="1"/>
        <v>#N/A</v>
      </c>
      <c r="FB215" s="208" t="e">
        <f t="shared" ca="1" si="264"/>
        <v>#N/A</v>
      </c>
      <c r="FC215" s="207"/>
      <c r="FD215" s="194"/>
      <c r="FE215" s="198" cm="1">
        <f t="array" ref="FE215">IFERROR(MATCH(TRUE,INDEX($B$14:$B$117&gt;=FD215,0),0),"")</f>
        <v>1</v>
      </c>
      <c r="FF215" s="194">
        <f t="shared" ca="1" si="265"/>
        <v>3.2000000000000006E-3</v>
      </c>
      <c r="FI215" s="194">
        <f t="shared" si="266"/>
        <v>0</v>
      </c>
      <c r="FJ215" s="19" t="e">
        <f ca="1"/>
        <v>#N/A</v>
      </c>
      <c r="FK215" s="208" t="e">
        <f t="shared" ca="1" si="267"/>
        <v>#N/A</v>
      </c>
      <c r="FL215" s="207"/>
      <c r="FM215" s="194"/>
      <c r="FN215" s="198" cm="1">
        <f t="array" ref="FN215">IFERROR(MATCH(TRUE,INDEX($B$14:$B$117&gt;=FM215,0),0),"")</f>
        <v>1</v>
      </c>
      <c r="FO215" s="194">
        <f t="shared" ca="1" si="268"/>
        <v>3.2000000000000006E-3</v>
      </c>
      <c r="FR215" s="194">
        <f t="shared" si="269"/>
        <v>0</v>
      </c>
      <c r="FS215" s="19" t="e">
        <f ca="1"/>
        <v>#N/A</v>
      </c>
      <c r="FT215" s="208" t="e">
        <f t="shared" ca="1" si="270"/>
        <v>#N/A</v>
      </c>
      <c r="FU215" s="207"/>
      <c r="FV215" s="194"/>
      <c r="FW215" s="198" cm="1">
        <f t="array" ref="FW215">IFERROR(MATCH(TRUE,INDEX($B$14:$B$117&gt;=FV215,0),0),"")</f>
        <v>1</v>
      </c>
      <c r="FX215" s="194">
        <f t="shared" ca="1" si="271"/>
        <v>3.2000000000000006E-3</v>
      </c>
      <c r="GA215" s="194">
        <f t="shared" si="272"/>
        <v>0</v>
      </c>
      <c r="GB215" s="19" t="e">
        <f ca="1"/>
        <v>#N/A</v>
      </c>
      <c r="GC215" s="208" t="e">
        <f t="shared" ca="1" si="273"/>
        <v>#N/A</v>
      </c>
    </row>
    <row r="216" spans="6:185" x14ac:dyDescent="0.2">
      <c r="F216" s="207"/>
      <c r="G216" s="194"/>
      <c r="H216" s="198" cm="1">
        <f t="array" ref="H216">IFERROR(MATCH(TRUE,INDEX($B$14:$B$117&gt;=G216,0),0),"")</f>
        <v>1</v>
      </c>
      <c r="I216" s="194">
        <f t="shared" ca="1" si="218"/>
        <v>3.2000000000000006E-3</v>
      </c>
      <c r="L216" s="194">
        <f t="shared" si="274"/>
        <v>0</v>
      </c>
      <c r="M216" s="19">
        <f ca="1"/>
        <v>0</v>
      </c>
      <c r="N216" s="208">
        <f t="shared" ca="1" si="275"/>
        <v>0</v>
      </c>
      <c r="O216" s="207"/>
      <c r="P216" s="194"/>
      <c r="Q216" s="198" cm="1">
        <f t="array" ref="Q216">IFERROR(MATCH(TRUE,INDEX($B$14:$B$117&gt;=P216,0),0),"")</f>
        <v>1</v>
      </c>
      <c r="R216" s="194">
        <f t="shared" ca="1" si="219"/>
        <v>3.2000000000000006E-3</v>
      </c>
      <c r="U216" s="194">
        <f t="shared" si="276"/>
        <v>0</v>
      </c>
      <c r="V216" s="19">
        <f ca="1"/>
        <v>0</v>
      </c>
      <c r="W216" s="208">
        <f t="shared" ca="1" si="277"/>
        <v>0</v>
      </c>
      <c r="X216" s="207"/>
      <c r="Y216" s="194"/>
      <c r="Z216" s="198" cm="1">
        <f t="array" ref="Z216">IFERROR(MATCH(TRUE,INDEX($B$14:$B$117&gt;=Y216,0),0),"")</f>
        <v>1</v>
      </c>
      <c r="AA216" s="194">
        <f t="shared" ca="1" si="220"/>
        <v>3.2000000000000006E-3</v>
      </c>
      <c r="AD216" s="194">
        <f t="shared" si="221"/>
        <v>0</v>
      </c>
      <c r="AE216" s="19">
        <f ca="1"/>
        <v>0</v>
      </c>
      <c r="AF216" s="208">
        <f t="shared" ca="1" si="222"/>
        <v>0</v>
      </c>
      <c r="AG216" s="207"/>
      <c r="AH216" s="194"/>
      <c r="AI216" s="198" cm="1">
        <f t="array" ref="AI216">IFERROR(MATCH(TRUE,INDEX($B$14:$B$117&gt;=AH216,0),0),"")</f>
        <v>1</v>
      </c>
      <c r="AJ216" s="194">
        <f t="shared" ca="1" si="223"/>
        <v>3.2000000000000006E-3</v>
      </c>
      <c r="AM216" s="194">
        <f t="shared" si="224"/>
        <v>0</v>
      </c>
      <c r="AN216" s="19">
        <f ca="1"/>
        <v>0</v>
      </c>
      <c r="AO216" s="208">
        <f t="shared" ca="1" si="225"/>
        <v>0</v>
      </c>
      <c r="AP216" s="207"/>
      <c r="AQ216" s="194"/>
      <c r="AR216" s="198" cm="1">
        <f t="array" ref="AR216">IFERROR(MATCH(TRUE,INDEX($B$14:$B$117&gt;=AQ216,0),0),"")</f>
        <v>1</v>
      </c>
      <c r="AS216" s="194">
        <f t="shared" ca="1" si="226"/>
        <v>3.2000000000000006E-3</v>
      </c>
      <c r="AV216" s="194">
        <f t="shared" si="227"/>
        <v>0</v>
      </c>
      <c r="AW216" s="19">
        <f ca="1"/>
        <v>0</v>
      </c>
      <c r="AX216" s="208">
        <f t="shared" ca="1" si="228"/>
        <v>0</v>
      </c>
      <c r="AY216" s="207"/>
      <c r="AZ216" s="194"/>
      <c r="BA216" s="198" cm="1">
        <f t="array" ref="BA216">IFERROR(MATCH(TRUE,INDEX($B$14:$B$117&gt;=AZ216,0),0),"")</f>
        <v>1</v>
      </c>
      <c r="BB216" s="194">
        <f t="shared" ca="1" si="229"/>
        <v>3.2000000000000006E-3</v>
      </c>
      <c r="BE216" s="194">
        <f t="shared" si="230"/>
        <v>0</v>
      </c>
      <c r="BF216" s="19">
        <f ca="1"/>
        <v>0</v>
      </c>
      <c r="BG216" s="208">
        <f t="shared" ca="1" si="231"/>
        <v>0</v>
      </c>
      <c r="BH216" s="207"/>
      <c r="BI216" s="194"/>
      <c r="BJ216" s="198" cm="1">
        <f t="array" ref="BJ216">IFERROR(MATCH(TRUE,INDEX($B$14:$B$117&gt;=BI216,0),0),"")</f>
        <v>1</v>
      </c>
      <c r="BK216" s="194">
        <f t="shared" ca="1" si="232"/>
        <v>3.2000000000000006E-3</v>
      </c>
      <c r="BN216" s="194">
        <f t="shared" si="233"/>
        <v>0</v>
      </c>
      <c r="BO216" s="19">
        <f ca="1"/>
        <v>0</v>
      </c>
      <c r="BP216" s="208">
        <f t="shared" ca="1" si="234"/>
        <v>0</v>
      </c>
      <c r="BQ216" s="207"/>
      <c r="BR216" s="194"/>
      <c r="BS216" s="198" cm="1">
        <f t="array" ref="BS216">IFERROR(MATCH(TRUE,INDEX($B$14:$B$117&gt;=BR216,0),0),"")</f>
        <v>1</v>
      </c>
      <c r="BT216" s="194">
        <f t="shared" ca="1" si="235"/>
        <v>3.2000000000000006E-3</v>
      </c>
      <c r="BW216" s="194">
        <f t="shared" si="236"/>
        <v>0</v>
      </c>
      <c r="BX216" s="19">
        <f ca="1"/>
        <v>0</v>
      </c>
      <c r="BY216" s="208">
        <f t="shared" ca="1" si="237"/>
        <v>0</v>
      </c>
      <c r="BZ216" s="207"/>
      <c r="CA216" s="194"/>
      <c r="CB216" s="198" cm="1">
        <f t="array" ref="CB216">IFERROR(MATCH(TRUE,INDEX($B$14:$B$117&gt;=CA216,0),0),"")</f>
        <v>1</v>
      </c>
      <c r="CC216" s="194">
        <f t="shared" ca="1" si="238"/>
        <v>3.2000000000000006E-3</v>
      </c>
      <c r="CF216" s="194">
        <f t="shared" si="239"/>
        <v>0</v>
      </c>
      <c r="CG216" s="19">
        <f ca="1"/>
        <v>0</v>
      </c>
      <c r="CH216" s="208">
        <f t="shared" ca="1" si="240"/>
        <v>0</v>
      </c>
      <c r="CI216" s="207"/>
      <c r="CJ216" s="194"/>
      <c r="CK216" s="198" cm="1">
        <f t="array" ref="CK216">IFERROR(MATCH(TRUE,INDEX($B$14:$B$117&gt;=CJ216,0),0),"")</f>
        <v>1</v>
      </c>
      <c r="CL216" s="194">
        <f t="shared" ca="1" si="241"/>
        <v>3.2000000000000006E-3</v>
      </c>
      <c r="CO216" s="194">
        <f t="shared" si="242"/>
        <v>0</v>
      </c>
      <c r="CP216" s="19">
        <f ca="1"/>
        <v>0</v>
      </c>
      <c r="CQ216" s="208">
        <f t="shared" ca="1" si="243"/>
        <v>0</v>
      </c>
      <c r="CR216" s="207"/>
      <c r="CS216" s="194"/>
      <c r="CT216" s="198" cm="1">
        <f t="array" ref="CT216">IFERROR(MATCH(TRUE,INDEX($B$14:$B$117&gt;=CS216,0),0),"")</f>
        <v>1</v>
      </c>
      <c r="CU216" s="194">
        <f t="shared" ca="1" si="244"/>
        <v>3.2000000000000006E-3</v>
      </c>
      <c r="CX216" s="194">
        <f t="shared" si="245"/>
        <v>0</v>
      </c>
      <c r="CY216" s="19" t="e">
        <f ca="1"/>
        <v>#N/A</v>
      </c>
      <c r="CZ216" s="208" t="e">
        <f t="shared" ca="1" si="246"/>
        <v>#N/A</v>
      </c>
      <c r="DA216" s="207"/>
      <c r="DB216" s="194"/>
      <c r="DC216" s="198" cm="1">
        <f t="array" ref="DC216">IFERROR(MATCH(TRUE,INDEX($B$14:$B$117&gt;=DB216,0),0),"")</f>
        <v>1</v>
      </c>
      <c r="DD216" s="194">
        <f t="shared" ca="1" si="247"/>
        <v>3.2000000000000006E-3</v>
      </c>
      <c r="DG216" s="194">
        <f t="shared" si="248"/>
        <v>0</v>
      </c>
      <c r="DH216" s="19" t="e">
        <f ca="1"/>
        <v>#N/A</v>
      </c>
      <c r="DI216" s="208" t="e">
        <f t="shared" ca="1" si="249"/>
        <v>#N/A</v>
      </c>
      <c r="DJ216" s="207"/>
      <c r="DK216" s="194"/>
      <c r="DL216" s="198" cm="1">
        <f t="array" ref="DL216">IFERROR(MATCH(TRUE,INDEX($B$14:$B$117&gt;=DK216,0),0),"")</f>
        <v>1</v>
      </c>
      <c r="DM216" s="194">
        <f t="shared" ca="1" si="250"/>
        <v>3.2000000000000006E-3</v>
      </c>
      <c r="DP216" s="194">
        <f t="shared" si="251"/>
        <v>0</v>
      </c>
      <c r="DQ216" s="19" t="e">
        <f ca="1"/>
        <v>#N/A</v>
      </c>
      <c r="DR216" s="208" t="e">
        <f t="shared" ca="1" si="252"/>
        <v>#N/A</v>
      </c>
      <c r="DS216" s="207"/>
      <c r="DT216" s="194"/>
      <c r="DU216" s="198" cm="1">
        <f t="array" ref="DU216">IFERROR(MATCH(TRUE,INDEX($B$14:$B$117&gt;=DT216,0),0),"")</f>
        <v>1</v>
      </c>
      <c r="DV216" s="194">
        <f t="shared" ca="1" si="253"/>
        <v>3.2000000000000006E-3</v>
      </c>
      <c r="DY216" s="194">
        <f t="shared" si="254"/>
        <v>0</v>
      </c>
      <c r="DZ216" s="19" t="e">
        <f ca="1"/>
        <v>#N/A</v>
      </c>
      <c r="EA216" s="208" t="e">
        <f t="shared" ca="1" si="255"/>
        <v>#N/A</v>
      </c>
      <c r="EB216" s="207"/>
      <c r="EC216" s="194"/>
      <c r="ED216" s="198" cm="1">
        <f t="array" ref="ED216">IFERROR(MATCH(TRUE,INDEX($B$14:$B$117&gt;=EC216,0),0),"")</f>
        <v>1</v>
      </c>
      <c r="EE216" s="194">
        <f t="shared" ca="1" si="256"/>
        <v>3.2000000000000006E-3</v>
      </c>
      <c r="EH216" s="194">
        <f t="shared" si="257"/>
        <v>0</v>
      </c>
      <c r="EI216" s="19" t="e">
        <f ca="1"/>
        <v>#N/A</v>
      </c>
      <c r="EJ216" s="208" t="e">
        <f t="shared" ca="1" si="258"/>
        <v>#N/A</v>
      </c>
      <c r="EK216" s="207"/>
      <c r="EL216" s="194"/>
      <c r="EM216" s="198" cm="1">
        <f t="array" ref="EM216">IFERROR(MATCH(TRUE,INDEX($B$14:$B$117&gt;=EL216,0),0),"")</f>
        <v>1</v>
      </c>
      <c r="EN216" s="194">
        <f t="shared" ca="1" si="259"/>
        <v>3.2000000000000006E-3</v>
      </c>
      <c r="EQ216" s="194">
        <f t="shared" si="260"/>
        <v>0</v>
      </c>
      <c r="ER216" s="19" t="e">
        <f ca="1"/>
        <v>#N/A</v>
      </c>
      <c r="ES216" s="208" t="e">
        <f t="shared" ca="1" si="261"/>
        <v>#N/A</v>
      </c>
      <c r="ET216" s="207"/>
      <c r="EU216" s="194"/>
      <c r="EV216" s="198" cm="1">
        <f t="array" ref="EV216">IFERROR(MATCH(TRUE,INDEX($B$14:$B$117&gt;=EU216,0),0),"")</f>
        <v>1</v>
      </c>
      <c r="EW216" s="194">
        <f t="shared" ca="1" si="262"/>
        <v>3.2000000000000006E-3</v>
      </c>
      <c r="EZ216" s="194">
        <f t="shared" si="263"/>
        <v>0</v>
      </c>
      <c r="FA216" s="19" t="e">
        <f ca="1"/>
        <v>#N/A</v>
      </c>
      <c r="FB216" s="208" t="e">
        <f t="shared" ca="1" si="264"/>
        <v>#N/A</v>
      </c>
      <c r="FC216" s="207"/>
      <c r="FD216" s="194"/>
      <c r="FE216" s="198" cm="1">
        <f t="array" ref="FE216">IFERROR(MATCH(TRUE,INDEX($B$14:$B$117&gt;=FD216,0),0),"")</f>
        <v>1</v>
      </c>
      <c r="FF216" s="194">
        <f t="shared" ca="1" si="265"/>
        <v>3.2000000000000006E-3</v>
      </c>
      <c r="FI216" s="194">
        <f t="shared" si="266"/>
        <v>0</v>
      </c>
      <c r="FJ216" s="19" t="e">
        <f ca="1"/>
        <v>#N/A</v>
      </c>
      <c r="FK216" s="208" t="e">
        <f t="shared" ca="1" si="267"/>
        <v>#N/A</v>
      </c>
      <c r="FL216" s="207"/>
      <c r="FM216" s="194"/>
      <c r="FN216" s="198" cm="1">
        <f t="array" ref="FN216">IFERROR(MATCH(TRUE,INDEX($B$14:$B$117&gt;=FM216,0),0),"")</f>
        <v>1</v>
      </c>
      <c r="FO216" s="194">
        <f t="shared" ca="1" si="268"/>
        <v>3.2000000000000006E-3</v>
      </c>
      <c r="FR216" s="194">
        <f t="shared" si="269"/>
        <v>0</v>
      </c>
      <c r="FS216" s="19" t="e">
        <f ca="1"/>
        <v>#N/A</v>
      </c>
      <c r="FT216" s="208" t="e">
        <f t="shared" ca="1" si="270"/>
        <v>#N/A</v>
      </c>
      <c r="FU216" s="207"/>
      <c r="FV216" s="194"/>
      <c r="FW216" s="198" cm="1">
        <f t="array" ref="FW216">IFERROR(MATCH(TRUE,INDEX($B$14:$B$117&gt;=FV216,0),0),"")</f>
        <v>1</v>
      </c>
      <c r="FX216" s="194">
        <f t="shared" ca="1" si="271"/>
        <v>3.2000000000000006E-3</v>
      </c>
      <c r="GA216" s="194">
        <f t="shared" si="272"/>
        <v>0</v>
      </c>
      <c r="GB216" s="19" t="e">
        <f ca="1"/>
        <v>#N/A</v>
      </c>
      <c r="GC216" s="208" t="e">
        <f t="shared" ca="1" si="273"/>
        <v>#N/A</v>
      </c>
    </row>
    <row r="217" spans="6:185" x14ac:dyDescent="0.2">
      <c r="F217" s="207"/>
      <c r="G217" s="194"/>
      <c r="H217" s="198" cm="1">
        <f t="array" ref="H217">IFERROR(MATCH(TRUE,INDEX($B$14:$B$117&gt;=G217,0),0),"")</f>
        <v>1</v>
      </c>
      <c r="I217" s="194">
        <f t="shared" ca="1" si="218"/>
        <v>3.2000000000000006E-3</v>
      </c>
      <c r="L217" s="194">
        <f t="shared" si="274"/>
        <v>0</v>
      </c>
      <c r="M217" s="19">
        <f ca="1"/>
        <v>0</v>
      </c>
      <c r="N217" s="208">
        <f t="shared" ca="1" si="275"/>
        <v>0</v>
      </c>
      <c r="O217" s="207"/>
      <c r="P217" s="194"/>
      <c r="Q217" s="198" cm="1">
        <f t="array" ref="Q217">IFERROR(MATCH(TRUE,INDEX($B$14:$B$117&gt;=P217,0),0),"")</f>
        <v>1</v>
      </c>
      <c r="R217" s="194">
        <f t="shared" ca="1" si="219"/>
        <v>3.2000000000000006E-3</v>
      </c>
      <c r="U217" s="194">
        <f t="shared" si="276"/>
        <v>0</v>
      </c>
      <c r="V217" s="19">
        <f ca="1"/>
        <v>0</v>
      </c>
      <c r="W217" s="208">
        <f t="shared" ca="1" si="277"/>
        <v>0</v>
      </c>
      <c r="X217" s="207"/>
      <c r="Y217" s="194"/>
      <c r="Z217" s="198" cm="1">
        <f t="array" ref="Z217">IFERROR(MATCH(TRUE,INDEX($B$14:$B$117&gt;=Y217,0),0),"")</f>
        <v>1</v>
      </c>
      <c r="AA217" s="194">
        <f t="shared" ca="1" si="220"/>
        <v>3.2000000000000006E-3</v>
      </c>
      <c r="AD217" s="194">
        <f t="shared" si="221"/>
        <v>0</v>
      </c>
      <c r="AE217" s="19">
        <f ca="1"/>
        <v>0</v>
      </c>
      <c r="AF217" s="208">
        <f t="shared" ca="1" si="222"/>
        <v>0</v>
      </c>
      <c r="AG217" s="207"/>
      <c r="AH217" s="194"/>
      <c r="AI217" s="198" cm="1">
        <f t="array" ref="AI217">IFERROR(MATCH(TRUE,INDEX($B$14:$B$117&gt;=AH217,0),0),"")</f>
        <v>1</v>
      </c>
      <c r="AJ217" s="194">
        <f t="shared" ca="1" si="223"/>
        <v>3.2000000000000006E-3</v>
      </c>
      <c r="AM217" s="194">
        <f t="shared" si="224"/>
        <v>0</v>
      </c>
      <c r="AN217" s="19">
        <f ca="1"/>
        <v>0</v>
      </c>
      <c r="AO217" s="208">
        <f t="shared" ca="1" si="225"/>
        <v>0</v>
      </c>
      <c r="AP217" s="207"/>
      <c r="AQ217" s="194"/>
      <c r="AR217" s="198" cm="1">
        <f t="array" ref="AR217">IFERROR(MATCH(TRUE,INDEX($B$14:$B$117&gt;=AQ217,0),0),"")</f>
        <v>1</v>
      </c>
      <c r="AS217" s="194">
        <f t="shared" ca="1" si="226"/>
        <v>3.2000000000000006E-3</v>
      </c>
      <c r="AV217" s="194">
        <f t="shared" si="227"/>
        <v>0</v>
      </c>
      <c r="AW217" s="19">
        <f ca="1"/>
        <v>0</v>
      </c>
      <c r="AX217" s="208">
        <f t="shared" ca="1" si="228"/>
        <v>0</v>
      </c>
      <c r="AY217" s="207"/>
      <c r="AZ217" s="194"/>
      <c r="BA217" s="198" cm="1">
        <f t="array" ref="BA217">IFERROR(MATCH(TRUE,INDEX($B$14:$B$117&gt;=AZ217,0),0),"")</f>
        <v>1</v>
      </c>
      <c r="BB217" s="194">
        <f t="shared" ca="1" si="229"/>
        <v>3.2000000000000006E-3</v>
      </c>
      <c r="BE217" s="194">
        <f t="shared" si="230"/>
        <v>0</v>
      </c>
      <c r="BF217" s="19">
        <f ca="1"/>
        <v>0</v>
      </c>
      <c r="BG217" s="208">
        <f t="shared" ca="1" si="231"/>
        <v>0</v>
      </c>
      <c r="BH217" s="207"/>
      <c r="BI217" s="194"/>
      <c r="BJ217" s="198" cm="1">
        <f t="array" ref="BJ217">IFERROR(MATCH(TRUE,INDEX($B$14:$B$117&gt;=BI217,0),0),"")</f>
        <v>1</v>
      </c>
      <c r="BK217" s="194">
        <f t="shared" ca="1" si="232"/>
        <v>3.2000000000000006E-3</v>
      </c>
      <c r="BN217" s="194">
        <f t="shared" si="233"/>
        <v>0</v>
      </c>
      <c r="BO217" s="19">
        <f ca="1"/>
        <v>0</v>
      </c>
      <c r="BP217" s="208">
        <f t="shared" ca="1" si="234"/>
        <v>0</v>
      </c>
      <c r="BQ217" s="207"/>
      <c r="BR217" s="194"/>
      <c r="BS217" s="198" cm="1">
        <f t="array" ref="BS217">IFERROR(MATCH(TRUE,INDEX($B$14:$B$117&gt;=BR217,0),0),"")</f>
        <v>1</v>
      </c>
      <c r="BT217" s="194">
        <f t="shared" ca="1" si="235"/>
        <v>3.2000000000000006E-3</v>
      </c>
      <c r="BW217" s="194">
        <f t="shared" si="236"/>
        <v>0</v>
      </c>
      <c r="BX217" s="19">
        <f ca="1"/>
        <v>0</v>
      </c>
      <c r="BY217" s="208">
        <f t="shared" ca="1" si="237"/>
        <v>0</v>
      </c>
      <c r="BZ217" s="207"/>
      <c r="CA217" s="194"/>
      <c r="CB217" s="198" cm="1">
        <f t="array" ref="CB217">IFERROR(MATCH(TRUE,INDEX($B$14:$B$117&gt;=CA217,0),0),"")</f>
        <v>1</v>
      </c>
      <c r="CC217" s="194">
        <f t="shared" ca="1" si="238"/>
        <v>3.2000000000000006E-3</v>
      </c>
      <c r="CF217" s="194">
        <f t="shared" si="239"/>
        <v>0</v>
      </c>
      <c r="CG217" s="19">
        <f ca="1"/>
        <v>0</v>
      </c>
      <c r="CH217" s="208">
        <f t="shared" ca="1" si="240"/>
        <v>0</v>
      </c>
      <c r="CI217" s="207"/>
      <c r="CJ217" s="194"/>
      <c r="CK217" s="198" cm="1">
        <f t="array" ref="CK217">IFERROR(MATCH(TRUE,INDEX($B$14:$B$117&gt;=CJ217,0),0),"")</f>
        <v>1</v>
      </c>
      <c r="CL217" s="194">
        <f t="shared" ca="1" si="241"/>
        <v>3.2000000000000006E-3</v>
      </c>
      <c r="CO217" s="194">
        <f t="shared" si="242"/>
        <v>0</v>
      </c>
      <c r="CP217" s="19">
        <f ca="1"/>
        <v>0</v>
      </c>
      <c r="CQ217" s="208">
        <f t="shared" ca="1" si="243"/>
        <v>0</v>
      </c>
      <c r="CR217" s="207"/>
      <c r="CS217" s="194"/>
      <c r="CT217" s="198" cm="1">
        <f t="array" ref="CT217">IFERROR(MATCH(TRUE,INDEX($B$14:$B$117&gt;=CS217,0),0),"")</f>
        <v>1</v>
      </c>
      <c r="CU217" s="194">
        <f t="shared" ca="1" si="244"/>
        <v>3.2000000000000006E-3</v>
      </c>
      <c r="CX217" s="194">
        <f t="shared" si="245"/>
        <v>0</v>
      </c>
      <c r="CY217" s="19" t="e">
        <f ca="1"/>
        <v>#N/A</v>
      </c>
      <c r="CZ217" s="208" t="e">
        <f t="shared" ca="1" si="246"/>
        <v>#N/A</v>
      </c>
      <c r="DA217" s="207"/>
      <c r="DB217" s="194"/>
      <c r="DC217" s="198" cm="1">
        <f t="array" ref="DC217">IFERROR(MATCH(TRUE,INDEX($B$14:$B$117&gt;=DB217,0),0),"")</f>
        <v>1</v>
      </c>
      <c r="DD217" s="194">
        <f t="shared" ca="1" si="247"/>
        <v>3.2000000000000006E-3</v>
      </c>
      <c r="DG217" s="194">
        <f t="shared" si="248"/>
        <v>0</v>
      </c>
      <c r="DH217" s="19" t="e">
        <f ca="1"/>
        <v>#N/A</v>
      </c>
      <c r="DI217" s="208" t="e">
        <f t="shared" ca="1" si="249"/>
        <v>#N/A</v>
      </c>
      <c r="DJ217" s="207"/>
      <c r="DK217" s="194"/>
      <c r="DL217" s="198" cm="1">
        <f t="array" ref="DL217">IFERROR(MATCH(TRUE,INDEX($B$14:$B$117&gt;=DK217,0),0),"")</f>
        <v>1</v>
      </c>
      <c r="DM217" s="194">
        <f t="shared" ca="1" si="250"/>
        <v>3.2000000000000006E-3</v>
      </c>
      <c r="DP217" s="194">
        <f t="shared" si="251"/>
        <v>0</v>
      </c>
      <c r="DQ217" s="19" t="e">
        <f ca="1"/>
        <v>#N/A</v>
      </c>
      <c r="DR217" s="208" t="e">
        <f t="shared" ca="1" si="252"/>
        <v>#N/A</v>
      </c>
      <c r="DS217" s="207"/>
      <c r="DT217" s="194"/>
      <c r="DU217" s="198" cm="1">
        <f t="array" ref="DU217">IFERROR(MATCH(TRUE,INDEX($B$14:$B$117&gt;=DT217,0),0),"")</f>
        <v>1</v>
      </c>
      <c r="DV217" s="194">
        <f t="shared" ca="1" si="253"/>
        <v>3.2000000000000006E-3</v>
      </c>
      <c r="DY217" s="194">
        <f t="shared" si="254"/>
        <v>0</v>
      </c>
      <c r="DZ217" s="19" t="e">
        <f ca="1"/>
        <v>#N/A</v>
      </c>
      <c r="EA217" s="208" t="e">
        <f t="shared" ca="1" si="255"/>
        <v>#N/A</v>
      </c>
      <c r="EB217" s="207"/>
      <c r="EC217" s="194"/>
      <c r="ED217" s="198" cm="1">
        <f t="array" ref="ED217">IFERROR(MATCH(TRUE,INDEX($B$14:$B$117&gt;=EC217,0),0),"")</f>
        <v>1</v>
      </c>
      <c r="EE217" s="194">
        <f t="shared" ca="1" si="256"/>
        <v>3.2000000000000006E-3</v>
      </c>
      <c r="EH217" s="194">
        <f t="shared" si="257"/>
        <v>0</v>
      </c>
      <c r="EI217" s="19" t="e">
        <f ca="1"/>
        <v>#N/A</v>
      </c>
      <c r="EJ217" s="208" t="e">
        <f t="shared" ca="1" si="258"/>
        <v>#N/A</v>
      </c>
      <c r="EK217" s="207"/>
      <c r="EL217" s="194"/>
      <c r="EM217" s="198" cm="1">
        <f t="array" ref="EM217">IFERROR(MATCH(TRUE,INDEX($B$14:$B$117&gt;=EL217,0),0),"")</f>
        <v>1</v>
      </c>
      <c r="EN217" s="194">
        <f t="shared" ca="1" si="259"/>
        <v>3.2000000000000006E-3</v>
      </c>
      <c r="EQ217" s="194">
        <f t="shared" si="260"/>
        <v>0</v>
      </c>
      <c r="ER217" s="19" t="e">
        <f ca="1"/>
        <v>#N/A</v>
      </c>
      <c r="ES217" s="208" t="e">
        <f t="shared" ca="1" si="261"/>
        <v>#N/A</v>
      </c>
      <c r="ET217" s="207"/>
      <c r="EU217" s="194"/>
      <c r="EV217" s="198" cm="1">
        <f t="array" ref="EV217">IFERROR(MATCH(TRUE,INDEX($B$14:$B$117&gt;=EU217,0),0),"")</f>
        <v>1</v>
      </c>
      <c r="EW217" s="194">
        <f t="shared" ca="1" si="262"/>
        <v>3.2000000000000006E-3</v>
      </c>
      <c r="EZ217" s="194">
        <f t="shared" si="263"/>
        <v>0</v>
      </c>
      <c r="FA217" s="19" t="e">
        <f ca="1"/>
        <v>#N/A</v>
      </c>
      <c r="FB217" s="208" t="e">
        <f t="shared" ca="1" si="264"/>
        <v>#N/A</v>
      </c>
      <c r="FC217" s="207"/>
      <c r="FD217" s="194"/>
      <c r="FE217" s="198" cm="1">
        <f t="array" ref="FE217">IFERROR(MATCH(TRUE,INDEX($B$14:$B$117&gt;=FD217,0),0),"")</f>
        <v>1</v>
      </c>
      <c r="FF217" s="194">
        <f t="shared" ca="1" si="265"/>
        <v>3.2000000000000006E-3</v>
      </c>
      <c r="FI217" s="194">
        <f t="shared" si="266"/>
        <v>0</v>
      </c>
      <c r="FJ217" s="19" t="e">
        <f ca="1"/>
        <v>#N/A</v>
      </c>
      <c r="FK217" s="208" t="e">
        <f t="shared" ca="1" si="267"/>
        <v>#N/A</v>
      </c>
      <c r="FL217" s="207"/>
      <c r="FM217" s="194"/>
      <c r="FN217" s="198" cm="1">
        <f t="array" ref="FN217">IFERROR(MATCH(TRUE,INDEX($B$14:$B$117&gt;=FM217,0),0),"")</f>
        <v>1</v>
      </c>
      <c r="FO217" s="194">
        <f t="shared" ca="1" si="268"/>
        <v>3.2000000000000006E-3</v>
      </c>
      <c r="FR217" s="194">
        <f t="shared" si="269"/>
        <v>0</v>
      </c>
      <c r="FS217" s="19" t="e">
        <f ca="1"/>
        <v>#N/A</v>
      </c>
      <c r="FT217" s="208" t="e">
        <f t="shared" ca="1" si="270"/>
        <v>#N/A</v>
      </c>
      <c r="FU217" s="207"/>
      <c r="FV217" s="194"/>
      <c r="FW217" s="198" cm="1">
        <f t="array" ref="FW217">IFERROR(MATCH(TRUE,INDEX($B$14:$B$117&gt;=FV217,0),0),"")</f>
        <v>1</v>
      </c>
      <c r="FX217" s="194">
        <f t="shared" ca="1" si="271"/>
        <v>3.2000000000000006E-3</v>
      </c>
      <c r="GA217" s="194">
        <f t="shared" si="272"/>
        <v>0</v>
      </c>
      <c r="GB217" s="19" t="e">
        <f ca="1"/>
        <v>#N/A</v>
      </c>
      <c r="GC217" s="208" t="e">
        <f t="shared" ca="1" si="273"/>
        <v>#N/A</v>
      </c>
    </row>
    <row r="218" spans="6:185" x14ac:dyDescent="0.2">
      <c r="F218" s="207"/>
      <c r="G218" s="194"/>
      <c r="H218" s="198" cm="1">
        <f t="array" ref="H218">IFERROR(MATCH(TRUE,INDEX($B$14:$B$117&gt;=G218,0),0),"")</f>
        <v>1</v>
      </c>
      <c r="I218" s="194">
        <f t="shared" ca="1" si="218"/>
        <v>3.2000000000000006E-3</v>
      </c>
      <c r="L218" s="194">
        <f t="shared" si="274"/>
        <v>0</v>
      </c>
      <c r="M218" s="19">
        <f ca="1"/>
        <v>0</v>
      </c>
      <c r="N218" s="208">
        <f t="shared" ca="1" si="275"/>
        <v>0</v>
      </c>
      <c r="O218" s="207"/>
      <c r="P218" s="194"/>
      <c r="Q218" s="198" cm="1">
        <f t="array" ref="Q218">IFERROR(MATCH(TRUE,INDEX($B$14:$B$117&gt;=P218,0),0),"")</f>
        <v>1</v>
      </c>
      <c r="R218" s="194">
        <f t="shared" ca="1" si="219"/>
        <v>3.2000000000000006E-3</v>
      </c>
      <c r="U218" s="194">
        <f t="shared" si="276"/>
        <v>0</v>
      </c>
      <c r="V218" s="19">
        <f ca="1"/>
        <v>0</v>
      </c>
      <c r="W218" s="208">
        <f t="shared" ca="1" si="277"/>
        <v>0</v>
      </c>
      <c r="X218" s="207"/>
      <c r="Y218" s="194"/>
      <c r="Z218" s="198" cm="1">
        <f t="array" ref="Z218">IFERROR(MATCH(TRUE,INDEX($B$14:$B$117&gt;=Y218,0),0),"")</f>
        <v>1</v>
      </c>
      <c r="AA218" s="194">
        <f t="shared" ca="1" si="220"/>
        <v>3.2000000000000006E-3</v>
      </c>
      <c r="AD218" s="194">
        <f t="shared" si="221"/>
        <v>0</v>
      </c>
      <c r="AE218" s="19">
        <f ca="1"/>
        <v>0</v>
      </c>
      <c r="AF218" s="208">
        <f t="shared" ca="1" si="222"/>
        <v>0</v>
      </c>
      <c r="AG218" s="207"/>
      <c r="AH218" s="194"/>
      <c r="AI218" s="198" cm="1">
        <f t="array" ref="AI218">IFERROR(MATCH(TRUE,INDEX($B$14:$B$117&gt;=AH218,0),0),"")</f>
        <v>1</v>
      </c>
      <c r="AJ218" s="194">
        <f t="shared" ca="1" si="223"/>
        <v>3.2000000000000006E-3</v>
      </c>
      <c r="AM218" s="194">
        <f t="shared" si="224"/>
        <v>0</v>
      </c>
      <c r="AN218" s="19">
        <f ca="1"/>
        <v>0</v>
      </c>
      <c r="AO218" s="208">
        <f t="shared" ca="1" si="225"/>
        <v>0</v>
      </c>
      <c r="AP218" s="207"/>
      <c r="AQ218" s="194"/>
      <c r="AR218" s="198" cm="1">
        <f t="array" ref="AR218">IFERROR(MATCH(TRUE,INDEX($B$14:$B$117&gt;=AQ218,0),0),"")</f>
        <v>1</v>
      </c>
      <c r="AS218" s="194">
        <f t="shared" ca="1" si="226"/>
        <v>3.2000000000000006E-3</v>
      </c>
      <c r="AV218" s="194">
        <f t="shared" si="227"/>
        <v>0</v>
      </c>
      <c r="AW218" s="19">
        <f ca="1"/>
        <v>0</v>
      </c>
      <c r="AX218" s="208">
        <f t="shared" ca="1" si="228"/>
        <v>0</v>
      </c>
      <c r="AY218" s="207"/>
      <c r="AZ218" s="194"/>
      <c r="BA218" s="198" cm="1">
        <f t="array" ref="BA218">IFERROR(MATCH(TRUE,INDEX($B$14:$B$117&gt;=AZ218,0),0),"")</f>
        <v>1</v>
      </c>
      <c r="BB218" s="194">
        <f t="shared" ca="1" si="229"/>
        <v>3.2000000000000006E-3</v>
      </c>
      <c r="BE218" s="194">
        <f t="shared" si="230"/>
        <v>0</v>
      </c>
      <c r="BF218" s="19">
        <f ca="1"/>
        <v>0</v>
      </c>
      <c r="BG218" s="208">
        <f t="shared" ca="1" si="231"/>
        <v>0</v>
      </c>
      <c r="BH218" s="207"/>
      <c r="BI218" s="194"/>
      <c r="BJ218" s="198" cm="1">
        <f t="array" ref="BJ218">IFERROR(MATCH(TRUE,INDEX($B$14:$B$117&gt;=BI218,0),0),"")</f>
        <v>1</v>
      </c>
      <c r="BK218" s="194">
        <f t="shared" ca="1" si="232"/>
        <v>3.2000000000000006E-3</v>
      </c>
      <c r="BN218" s="194">
        <f t="shared" si="233"/>
        <v>0</v>
      </c>
      <c r="BO218" s="19">
        <f ca="1"/>
        <v>0</v>
      </c>
      <c r="BP218" s="208">
        <f t="shared" ca="1" si="234"/>
        <v>0</v>
      </c>
      <c r="BQ218" s="207"/>
      <c r="BR218" s="194"/>
      <c r="BS218" s="198" cm="1">
        <f t="array" ref="BS218">IFERROR(MATCH(TRUE,INDEX($B$14:$B$117&gt;=BR218,0),0),"")</f>
        <v>1</v>
      </c>
      <c r="BT218" s="194">
        <f t="shared" ca="1" si="235"/>
        <v>3.2000000000000006E-3</v>
      </c>
      <c r="BW218" s="194">
        <f t="shared" si="236"/>
        <v>0</v>
      </c>
      <c r="BX218" s="19">
        <f ca="1"/>
        <v>0</v>
      </c>
      <c r="BY218" s="208">
        <f t="shared" ca="1" si="237"/>
        <v>0</v>
      </c>
      <c r="BZ218" s="207"/>
      <c r="CA218" s="194"/>
      <c r="CB218" s="198" cm="1">
        <f t="array" ref="CB218">IFERROR(MATCH(TRUE,INDEX($B$14:$B$117&gt;=CA218,0),0),"")</f>
        <v>1</v>
      </c>
      <c r="CC218" s="194">
        <f t="shared" ca="1" si="238"/>
        <v>3.2000000000000006E-3</v>
      </c>
      <c r="CF218" s="194">
        <f t="shared" si="239"/>
        <v>0</v>
      </c>
      <c r="CG218" s="19">
        <f ca="1"/>
        <v>0</v>
      </c>
      <c r="CH218" s="208">
        <f t="shared" ca="1" si="240"/>
        <v>0</v>
      </c>
      <c r="CI218" s="207"/>
      <c r="CJ218" s="194"/>
      <c r="CK218" s="198" cm="1">
        <f t="array" ref="CK218">IFERROR(MATCH(TRUE,INDEX($B$14:$B$117&gt;=CJ218,0),0),"")</f>
        <v>1</v>
      </c>
      <c r="CL218" s="194">
        <f t="shared" ca="1" si="241"/>
        <v>3.2000000000000006E-3</v>
      </c>
      <c r="CO218" s="194">
        <f t="shared" si="242"/>
        <v>0</v>
      </c>
      <c r="CP218" s="19">
        <f ca="1"/>
        <v>0</v>
      </c>
      <c r="CQ218" s="208">
        <f t="shared" ca="1" si="243"/>
        <v>0</v>
      </c>
      <c r="CR218" s="207"/>
      <c r="CS218" s="194"/>
      <c r="CT218" s="198" cm="1">
        <f t="array" ref="CT218">IFERROR(MATCH(TRUE,INDEX($B$14:$B$117&gt;=CS218,0),0),"")</f>
        <v>1</v>
      </c>
      <c r="CU218" s="194">
        <f t="shared" ca="1" si="244"/>
        <v>3.2000000000000006E-3</v>
      </c>
      <c r="CX218" s="194">
        <f t="shared" si="245"/>
        <v>0</v>
      </c>
      <c r="CY218" s="19" t="e">
        <f ca="1"/>
        <v>#N/A</v>
      </c>
      <c r="CZ218" s="208" t="e">
        <f t="shared" ca="1" si="246"/>
        <v>#N/A</v>
      </c>
      <c r="DA218" s="207"/>
      <c r="DB218" s="194"/>
      <c r="DC218" s="198" cm="1">
        <f t="array" ref="DC218">IFERROR(MATCH(TRUE,INDEX($B$14:$B$117&gt;=DB218,0),0),"")</f>
        <v>1</v>
      </c>
      <c r="DD218" s="194">
        <f t="shared" ca="1" si="247"/>
        <v>3.2000000000000006E-3</v>
      </c>
      <c r="DG218" s="194">
        <f t="shared" si="248"/>
        <v>0</v>
      </c>
      <c r="DH218" s="19" t="e">
        <f ca="1"/>
        <v>#N/A</v>
      </c>
      <c r="DI218" s="208" t="e">
        <f t="shared" ca="1" si="249"/>
        <v>#N/A</v>
      </c>
      <c r="DJ218" s="207"/>
      <c r="DK218" s="194"/>
      <c r="DL218" s="198" cm="1">
        <f t="array" ref="DL218">IFERROR(MATCH(TRUE,INDEX($B$14:$B$117&gt;=DK218,0),0),"")</f>
        <v>1</v>
      </c>
      <c r="DM218" s="194">
        <f t="shared" ca="1" si="250"/>
        <v>3.2000000000000006E-3</v>
      </c>
      <c r="DP218" s="194">
        <f t="shared" si="251"/>
        <v>0</v>
      </c>
      <c r="DQ218" s="19" t="e">
        <f ca="1"/>
        <v>#N/A</v>
      </c>
      <c r="DR218" s="208" t="e">
        <f t="shared" ca="1" si="252"/>
        <v>#N/A</v>
      </c>
      <c r="DS218" s="207"/>
      <c r="DT218" s="194"/>
      <c r="DU218" s="198" cm="1">
        <f t="array" ref="DU218">IFERROR(MATCH(TRUE,INDEX($B$14:$B$117&gt;=DT218,0),0),"")</f>
        <v>1</v>
      </c>
      <c r="DV218" s="194">
        <f t="shared" ca="1" si="253"/>
        <v>3.2000000000000006E-3</v>
      </c>
      <c r="DY218" s="194">
        <f t="shared" si="254"/>
        <v>0</v>
      </c>
      <c r="DZ218" s="19" t="e">
        <f ca="1"/>
        <v>#N/A</v>
      </c>
      <c r="EA218" s="208" t="e">
        <f t="shared" ca="1" si="255"/>
        <v>#N/A</v>
      </c>
      <c r="EB218" s="207"/>
      <c r="EC218" s="194"/>
      <c r="ED218" s="198" cm="1">
        <f t="array" ref="ED218">IFERROR(MATCH(TRUE,INDEX($B$14:$B$117&gt;=EC218,0),0),"")</f>
        <v>1</v>
      </c>
      <c r="EE218" s="194">
        <f t="shared" ca="1" si="256"/>
        <v>3.2000000000000006E-3</v>
      </c>
      <c r="EH218" s="194">
        <f t="shared" si="257"/>
        <v>0</v>
      </c>
      <c r="EI218" s="19" t="e">
        <f ca="1"/>
        <v>#N/A</v>
      </c>
      <c r="EJ218" s="208" t="e">
        <f t="shared" ca="1" si="258"/>
        <v>#N/A</v>
      </c>
      <c r="EK218" s="207"/>
      <c r="EL218" s="194"/>
      <c r="EM218" s="198" cm="1">
        <f t="array" ref="EM218">IFERROR(MATCH(TRUE,INDEX($B$14:$B$117&gt;=EL218,0),0),"")</f>
        <v>1</v>
      </c>
      <c r="EN218" s="194">
        <f t="shared" ca="1" si="259"/>
        <v>3.2000000000000006E-3</v>
      </c>
      <c r="EQ218" s="194">
        <f t="shared" si="260"/>
        <v>0</v>
      </c>
      <c r="ER218" s="19" t="e">
        <f ca="1"/>
        <v>#N/A</v>
      </c>
      <c r="ES218" s="208" t="e">
        <f t="shared" ca="1" si="261"/>
        <v>#N/A</v>
      </c>
      <c r="ET218" s="207"/>
      <c r="EU218" s="194"/>
      <c r="EV218" s="198" cm="1">
        <f t="array" ref="EV218">IFERROR(MATCH(TRUE,INDEX($B$14:$B$117&gt;=EU218,0),0),"")</f>
        <v>1</v>
      </c>
      <c r="EW218" s="194">
        <f t="shared" ca="1" si="262"/>
        <v>3.2000000000000006E-3</v>
      </c>
      <c r="EZ218" s="194">
        <f t="shared" si="263"/>
        <v>0</v>
      </c>
      <c r="FA218" s="19" t="e">
        <f ca="1"/>
        <v>#N/A</v>
      </c>
      <c r="FB218" s="208" t="e">
        <f t="shared" ca="1" si="264"/>
        <v>#N/A</v>
      </c>
      <c r="FC218" s="207"/>
      <c r="FD218" s="194"/>
      <c r="FE218" s="198" cm="1">
        <f t="array" ref="FE218">IFERROR(MATCH(TRUE,INDEX($B$14:$B$117&gt;=FD218,0),0),"")</f>
        <v>1</v>
      </c>
      <c r="FF218" s="194">
        <f t="shared" ca="1" si="265"/>
        <v>3.2000000000000006E-3</v>
      </c>
      <c r="FI218" s="194">
        <f t="shared" si="266"/>
        <v>0</v>
      </c>
      <c r="FJ218" s="19" t="e">
        <f ca="1"/>
        <v>#N/A</v>
      </c>
      <c r="FK218" s="208" t="e">
        <f t="shared" ca="1" si="267"/>
        <v>#N/A</v>
      </c>
      <c r="FL218" s="207"/>
      <c r="FM218" s="194"/>
      <c r="FN218" s="198" cm="1">
        <f t="array" ref="FN218">IFERROR(MATCH(TRUE,INDEX($B$14:$B$117&gt;=FM218,0),0),"")</f>
        <v>1</v>
      </c>
      <c r="FO218" s="194">
        <f t="shared" ca="1" si="268"/>
        <v>3.2000000000000006E-3</v>
      </c>
      <c r="FR218" s="194">
        <f t="shared" si="269"/>
        <v>0</v>
      </c>
      <c r="FS218" s="19" t="e">
        <f ca="1"/>
        <v>#N/A</v>
      </c>
      <c r="FT218" s="208" t="e">
        <f t="shared" ca="1" si="270"/>
        <v>#N/A</v>
      </c>
      <c r="FU218" s="207"/>
      <c r="FV218" s="194"/>
      <c r="FW218" s="198" cm="1">
        <f t="array" ref="FW218">IFERROR(MATCH(TRUE,INDEX($B$14:$B$117&gt;=FV218,0),0),"")</f>
        <v>1</v>
      </c>
      <c r="FX218" s="194">
        <f t="shared" ca="1" si="271"/>
        <v>3.2000000000000006E-3</v>
      </c>
      <c r="GA218" s="194">
        <f t="shared" si="272"/>
        <v>0</v>
      </c>
      <c r="GB218" s="19" t="e">
        <f ca="1"/>
        <v>#N/A</v>
      </c>
      <c r="GC218" s="208" t="e">
        <f t="shared" ca="1" si="273"/>
        <v>#N/A</v>
      </c>
    </row>
    <row r="219" spans="6:185" x14ac:dyDescent="0.2">
      <c r="F219" s="207"/>
      <c r="G219" s="194"/>
      <c r="H219" s="198" cm="1">
        <f t="array" ref="H219">IFERROR(MATCH(TRUE,INDEX($B$14:$B$117&gt;=G219,0),0),"")</f>
        <v>1</v>
      </c>
      <c r="I219" s="194">
        <f t="shared" ca="1" si="218"/>
        <v>3.2000000000000006E-3</v>
      </c>
      <c r="L219" s="194">
        <f t="shared" si="274"/>
        <v>0</v>
      </c>
      <c r="M219" s="19">
        <f ca="1"/>
        <v>0</v>
      </c>
      <c r="N219" s="208">
        <f t="shared" ca="1" si="275"/>
        <v>0</v>
      </c>
      <c r="O219" s="207"/>
      <c r="P219" s="194"/>
      <c r="Q219" s="198" cm="1">
        <f t="array" ref="Q219">IFERROR(MATCH(TRUE,INDEX($B$14:$B$117&gt;=P219,0),0),"")</f>
        <v>1</v>
      </c>
      <c r="R219" s="194">
        <f t="shared" ca="1" si="219"/>
        <v>3.2000000000000006E-3</v>
      </c>
      <c r="U219" s="194">
        <f t="shared" si="276"/>
        <v>0</v>
      </c>
      <c r="V219" s="19">
        <f ca="1"/>
        <v>0</v>
      </c>
      <c r="W219" s="208">
        <f t="shared" ca="1" si="277"/>
        <v>0</v>
      </c>
      <c r="X219" s="207"/>
      <c r="Y219" s="194"/>
      <c r="Z219" s="198" cm="1">
        <f t="array" ref="Z219">IFERROR(MATCH(TRUE,INDEX($B$14:$B$117&gt;=Y219,0),0),"")</f>
        <v>1</v>
      </c>
      <c r="AA219" s="194">
        <f t="shared" ca="1" si="220"/>
        <v>3.2000000000000006E-3</v>
      </c>
      <c r="AD219" s="194">
        <f t="shared" si="221"/>
        <v>0</v>
      </c>
      <c r="AE219" s="19">
        <f ca="1"/>
        <v>0</v>
      </c>
      <c r="AF219" s="208">
        <f t="shared" ca="1" si="222"/>
        <v>0</v>
      </c>
      <c r="AG219" s="207"/>
      <c r="AH219" s="194"/>
      <c r="AI219" s="198" cm="1">
        <f t="array" ref="AI219">IFERROR(MATCH(TRUE,INDEX($B$14:$B$117&gt;=AH219,0),0),"")</f>
        <v>1</v>
      </c>
      <c r="AJ219" s="194">
        <f t="shared" ca="1" si="223"/>
        <v>3.2000000000000006E-3</v>
      </c>
      <c r="AM219" s="194">
        <f t="shared" si="224"/>
        <v>0</v>
      </c>
      <c r="AN219" s="19">
        <f ca="1"/>
        <v>0</v>
      </c>
      <c r="AO219" s="208">
        <f t="shared" ca="1" si="225"/>
        <v>0</v>
      </c>
      <c r="AP219" s="207"/>
      <c r="AQ219" s="194"/>
      <c r="AR219" s="198" cm="1">
        <f t="array" ref="AR219">IFERROR(MATCH(TRUE,INDEX($B$14:$B$117&gt;=AQ219,0),0),"")</f>
        <v>1</v>
      </c>
      <c r="AS219" s="194">
        <f t="shared" ca="1" si="226"/>
        <v>3.2000000000000006E-3</v>
      </c>
      <c r="AV219" s="194">
        <f t="shared" si="227"/>
        <v>0</v>
      </c>
      <c r="AW219" s="19">
        <f ca="1"/>
        <v>0</v>
      </c>
      <c r="AX219" s="208">
        <f t="shared" ca="1" si="228"/>
        <v>0</v>
      </c>
      <c r="AY219" s="207"/>
      <c r="AZ219" s="194"/>
      <c r="BA219" s="198" cm="1">
        <f t="array" ref="BA219">IFERROR(MATCH(TRUE,INDEX($B$14:$B$117&gt;=AZ219,0),0),"")</f>
        <v>1</v>
      </c>
      <c r="BB219" s="194">
        <f t="shared" ca="1" si="229"/>
        <v>3.2000000000000006E-3</v>
      </c>
      <c r="BE219" s="194">
        <f t="shared" si="230"/>
        <v>0</v>
      </c>
      <c r="BF219" s="19">
        <f ca="1"/>
        <v>0</v>
      </c>
      <c r="BG219" s="208">
        <f t="shared" ca="1" si="231"/>
        <v>0</v>
      </c>
      <c r="BH219" s="207"/>
      <c r="BI219" s="194"/>
      <c r="BJ219" s="198" cm="1">
        <f t="array" ref="BJ219">IFERROR(MATCH(TRUE,INDEX($B$14:$B$117&gt;=BI219,0),0),"")</f>
        <v>1</v>
      </c>
      <c r="BK219" s="194">
        <f t="shared" ca="1" si="232"/>
        <v>3.2000000000000006E-3</v>
      </c>
      <c r="BN219" s="194">
        <f t="shared" si="233"/>
        <v>0</v>
      </c>
      <c r="BO219" s="19">
        <f ca="1"/>
        <v>0</v>
      </c>
      <c r="BP219" s="208">
        <f t="shared" ca="1" si="234"/>
        <v>0</v>
      </c>
      <c r="BQ219" s="207"/>
      <c r="BR219" s="194"/>
      <c r="BS219" s="198" cm="1">
        <f t="array" ref="BS219">IFERROR(MATCH(TRUE,INDEX($B$14:$B$117&gt;=BR219,0),0),"")</f>
        <v>1</v>
      </c>
      <c r="BT219" s="194">
        <f t="shared" ca="1" si="235"/>
        <v>3.2000000000000006E-3</v>
      </c>
      <c r="BW219" s="194">
        <f t="shared" si="236"/>
        <v>0</v>
      </c>
      <c r="BX219" s="19">
        <f ca="1"/>
        <v>0</v>
      </c>
      <c r="BY219" s="208">
        <f t="shared" ca="1" si="237"/>
        <v>0</v>
      </c>
      <c r="BZ219" s="207"/>
      <c r="CA219" s="194"/>
      <c r="CB219" s="198" cm="1">
        <f t="array" ref="CB219">IFERROR(MATCH(TRUE,INDEX($B$14:$B$117&gt;=CA219,0),0),"")</f>
        <v>1</v>
      </c>
      <c r="CC219" s="194">
        <f t="shared" ca="1" si="238"/>
        <v>3.2000000000000006E-3</v>
      </c>
      <c r="CF219" s="194">
        <f t="shared" si="239"/>
        <v>0</v>
      </c>
      <c r="CG219" s="19">
        <f ca="1"/>
        <v>0</v>
      </c>
      <c r="CH219" s="208">
        <f t="shared" ca="1" si="240"/>
        <v>0</v>
      </c>
      <c r="CI219" s="207"/>
      <c r="CJ219" s="194"/>
      <c r="CK219" s="198" cm="1">
        <f t="array" ref="CK219">IFERROR(MATCH(TRUE,INDEX($B$14:$B$117&gt;=CJ219,0),0),"")</f>
        <v>1</v>
      </c>
      <c r="CL219" s="194">
        <f t="shared" ca="1" si="241"/>
        <v>3.2000000000000006E-3</v>
      </c>
      <c r="CO219" s="194">
        <f t="shared" si="242"/>
        <v>0</v>
      </c>
      <c r="CP219" s="19">
        <f ca="1"/>
        <v>0</v>
      </c>
      <c r="CQ219" s="208">
        <f t="shared" ca="1" si="243"/>
        <v>0</v>
      </c>
      <c r="CR219" s="207"/>
      <c r="CS219" s="194"/>
      <c r="CT219" s="198" cm="1">
        <f t="array" ref="CT219">IFERROR(MATCH(TRUE,INDEX($B$14:$B$117&gt;=CS219,0),0),"")</f>
        <v>1</v>
      </c>
      <c r="CU219" s="194">
        <f t="shared" ca="1" si="244"/>
        <v>3.2000000000000006E-3</v>
      </c>
      <c r="CX219" s="194">
        <f t="shared" si="245"/>
        <v>0</v>
      </c>
      <c r="CY219" s="19" t="e">
        <f ca="1"/>
        <v>#N/A</v>
      </c>
      <c r="CZ219" s="208" t="e">
        <f t="shared" ca="1" si="246"/>
        <v>#N/A</v>
      </c>
      <c r="DA219" s="207"/>
      <c r="DB219" s="194"/>
      <c r="DC219" s="198" cm="1">
        <f t="array" ref="DC219">IFERROR(MATCH(TRUE,INDEX($B$14:$B$117&gt;=DB219,0),0),"")</f>
        <v>1</v>
      </c>
      <c r="DD219" s="194">
        <f t="shared" ca="1" si="247"/>
        <v>3.2000000000000006E-3</v>
      </c>
      <c r="DG219" s="194">
        <f t="shared" si="248"/>
        <v>0</v>
      </c>
      <c r="DH219" s="19" t="e">
        <f ca="1"/>
        <v>#N/A</v>
      </c>
      <c r="DI219" s="208" t="e">
        <f t="shared" ca="1" si="249"/>
        <v>#N/A</v>
      </c>
      <c r="DJ219" s="207"/>
      <c r="DK219" s="194"/>
      <c r="DL219" s="198" cm="1">
        <f t="array" ref="DL219">IFERROR(MATCH(TRUE,INDEX($B$14:$B$117&gt;=DK219,0),0),"")</f>
        <v>1</v>
      </c>
      <c r="DM219" s="194">
        <f t="shared" ca="1" si="250"/>
        <v>3.2000000000000006E-3</v>
      </c>
      <c r="DP219" s="194">
        <f t="shared" si="251"/>
        <v>0</v>
      </c>
      <c r="DQ219" s="19" t="e">
        <f ca="1"/>
        <v>#N/A</v>
      </c>
      <c r="DR219" s="208" t="e">
        <f t="shared" ca="1" si="252"/>
        <v>#N/A</v>
      </c>
      <c r="DS219" s="207"/>
      <c r="DT219" s="194"/>
      <c r="DU219" s="198" cm="1">
        <f t="array" ref="DU219">IFERROR(MATCH(TRUE,INDEX($B$14:$B$117&gt;=DT219,0),0),"")</f>
        <v>1</v>
      </c>
      <c r="DV219" s="194">
        <f t="shared" ca="1" si="253"/>
        <v>3.2000000000000006E-3</v>
      </c>
      <c r="DY219" s="194">
        <f t="shared" si="254"/>
        <v>0</v>
      </c>
      <c r="DZ219" s="19" t="e">
        <f ca="1"/>
        <v>#N/A</v>
      </c>
      <c r="EA219" s="208" t="e">
        <f t="shared" ca="1" si="255"/>
        <v>#N/A</v>
      </c>
      <c r="EB219" s="207"/>
      <c r="EC219" s="194"/>
      <c r="ED219" s="198" cm="1">
        <f t="array" ref="ED219">IFERROR(MATCH(TRUE,INDEX($B$14:$B$117&gt;=EC219,0),0),"")</f>
        <v>1</v>
      </c>
      <c r="EE219" s="194">
        <f t="shared" ca="1" si="256"/>
        <v>3.2000000000000006E-3</v>
      </c>
      <c r="EH219" s="194">
        <f t="shared" si="257"/>
        <v>0</v>
      </c>
      <c r="EI219" s="19" t="e">
        <f ca="1"/>
        <v>#N/A</v>
      </c>
      <c r="EJ219" s="208" t="e">
        <f t="shared" ca="1" si="258"/>
        <v>#N/A</v>
      </c>
      <c r="EK219" s="207"/>
      <c r="EL219" s="194"/>
      <c r="EM219" s="198" cm="1">
        <f t="array" ref="EM219">IFERROR(MATCH(TRUE,INDEX($B$14:$B$117&gt;=EL219,0),0),"")</f>
        <v>1</v>
      </c>
      <c r="EN219" s="194">
        <f t="shared" ca="1" si="259"/>
        <v>3.2000000000000006E-3</v>
      </c>
      <c r="EQ219" s="194">
        <f t="shared" si="260"/>
        <v>0</v>
      </c>
      <c r="ER219" s="19" t="e">
        <f ca="1"/>
        <v>#N/A</v>
      </c>
      <c r="ES219" s="208" t="e">
        <f t="shared" ca="1" si="261"/>
        <v>#N/A</v>
      </c>
      <c r="ET219" s="207"/>
      <c r="EU219" s="194"/>
      <c r="EV219" s="198" cm="1">
        <f t="array" ref="EV219">IFERROR(MATCH(TRUE,INDEX($B$14:$B$117&gt;=EU219,0),0),"")</f>
        <v>1</v>
      </c>
      <c r="EW219" s="194">
        <f t="shared" ca="1" si="262"/>
        <v>3.2000000000000006E-3</v>
      </c>
      <c r="EZ219" s="194">
        <f t="shared" si="263"/>
        <v>0</v>
      </c>
      <c r="FA219" s="19" t="e">
        <f ca="1"/>
        <v>#N/A</v>
      </c>
      <c r="FB219" s="208" t="e">
        <f t="shared" ca="1" si="264"/>
        <v>#N/A</v>
      </c>
      <c r="FC219" s="207"/>
      <c r="FD219" s="194"/>
      <c r="FE219" s="198" cm="1">
        <f t="array" ref="FE219">IFERROR(MATCH(TRUE,INDEX($B$14:$B$117&gt;=FD219,0),0),"")</f>
        <v>1</v>
      </c>
      <c r="FF219" s="194">
        <f t="shared" ca="1" si="265"/>
        <v>3.2000000000000006E-3</v>
      </c>
      <c r="FI219" s="194">
        <f t="shared" si="266"/>
        <v>0</v>
      </c>
      <c r="FJ219" s="19" t="e">
        <f ca="1"/>
        <v>#N/A</v>
      </c>
      <c r="FK219" s="208" t="e">
        <f t="shared" ca="1" si="267"/>
        <v>#N/A</v>
      </c>
      <c r="FL219" s="207"/>
      <c r="FM219" s="194"/>
      <c r="FN219" s="198" cm="1">
        <f t="array" ref="FN219">IFERROR(MATCH(TRUE,INDEX($B$14:$B$117&gt;=FM219,0),0),"")</f>
        <v>1</v>
      </c>
      <c r="FO219" s="194">
        <f t="shared" ca="1" si="268"/>
        <v>3.2000000000000006E-3</v>
      </c>
      <c r="FR219" s="194">
        <f t="shared" si="269"/>
        <v>0</v>
      </c>
      <c r="FS219" s="19" t="e">
        <f ca="1"/>
        <v>#N/A</v>
      </c>
      <c r="FT219" s="208" t="e">
        <f t="shared" ca="1" si="270"/>
        <v>#N/A</v>
      </c>
      <c r="FU219" s="207"/>
      <c r="FV219" s="194"/>
      <c r="FW219" s="198" cm="1">
        <f t="array" ref="FW219">IFERROR(MATCH(TRUE,INDEX($B$14:$B$117&gt;=FV219,0),0),"")</f>
        <v>1</v>
      </c>
      <c r="FX219" s="194">
        <f t="shared" ca="1" si="271"/>
        <v>3.2000000000000006E-3</v>
      </c>
      <c r="GA219" s="194">
        <f t="shared" si="272"/>
        <v>0</v>
      </c>
      <c r="GB219" s="19" t="e">
        <f ca="1"/>
        <v>#N/A</v>
      </c>
      <c r="GC219" s="208" t="e">
        <f t="shared" ca="1" si="273"/>
        <v>#N/A</v>
      </c>
    </row>
    <row r="220" spans="6:185" x14ac:dyDescent="0.2">
      <c r="F220" s="207"/>
      <c r="G220" s="194"/>
      <c r="H220" s="198" cm="1">
        <f t="array" ref="H220">IFERROR(MATCH(TRUE,INDEX($B$14:$B$117&gt;=G220,0),0),"")</f>
        <v>1</v>
      </c>
      <c r="I220" s="194">
        <f t="shared" ca="1" si="218"/>
        <v>3.2000000000000006E-3</v>
      </c>
      <c r="L220" s="194">
        <f t="shared" si="274"/>
        <v>0</v>
      </c>
      <c r="M220" s="19">
        <f ca="1"/>
        <v>0</v>
      </c>
      <c r="N220" s="208">
        <f t="shared" ca="1" si="275"/>
        <v>0</v>
      </c>
      <c r="O220" s="207"/>
      <c r="P220" s="194"/>
      <c r="Q220" s="198" cm="1">
        <f t="array" ref="Q220">IFERROR(MATCH(TRUE,INDEX($B$14:$B$117&gt;=P220,0),0),"")</f>
        <v>1</v>
      </c>
      <c r="R220" s="194">
        <f t="shared" ca="1" si="219"/>
        <v>3.2000000000000006E-3</v>
      </c>
      <c r="U220" s="194">
        <f t="shared" si="276"/>
        <v>0</v>
      </c>
      <c r="V220" s="19">
        <f ca="1"/>
        <v>0</v>
      </c>
      <c r="W220" s="208">
        <f t="shared" ca="1" si="277"/>
        <v>0</v>
      </c>
      <c r="X220" s="207"/>
      <c r="Y220" s="194"/>
      <c r="Z220" s="198" cm="1">
        <f t="array" ref="Z220">IFERROR(MATCH(TRUE,INDEX($B$14:$B$117&gt;=Y220,0),0),"")</f>
        <v>1</v>
      </c>
      <c r="AA220" s="194">
        <f t="shared" ca="1" si="220"/>
        <v>3.2000000000000006E-3</v>
      </c>
      <c r="AD220" s="194">
        <f t="shared" si="221"/>
        <v>0</v>
      </c>
      <c r="AE220" s="19">
        <f ca="1"/>
        <v>0</v>
      </c>
      <c r="AF220" s="208">
        <f t="shared" ca="1" si="222"/>
        <v>0</v>
      </c>
      <c r="AG220" s="207"/>
      <c r="AH220" s="194"/>
      <c r="AI220" s="198" cm="1">
        <f t="array" ref="AI220">IFERROR(MATCH(TRUE,INDEX($B$14:$B$117&gt;=AH220,0),0),"")</f>
        <v>1</v>
      </c>
      <c r="AJ220" s="194">
        <f t="shared" ca="1" si="223"/>
        <v>3.2000000000000006E-3</v>
      </c>
      <c r="AM220" s="194">
        <f t="shared" si="224"/>
        <v>0</v>
      </c>
      <c r="AN220" s="19">
        <f ca="1"/>
        <v>0</v>
      </c>
      <c r="AO220" s="208">
        <f t="shared" ca="1" si="225"/>
        <v>0</v>
      </c>
      <c r="AP220" s="207"/>
      <c r="AQ220" s="194"/>
      <c r="AR220" s="198" cm="1">
        <f t="array" ref="AR220">IFERROR(MATCH(TRUE,INDEX($B$14:$B$117&gt;=AQ220,0),0),"")</f>
        <v>1</v>
      </c>
      <c r="AS220" s="194">
        <f t="shared" ca="1" si="226"/>
        <v>3.2000000000000006E-3</v>
      </c>
      <c r="AV220" s="194">
        <f t="shared" si="227"/>
        <v>0</v>
      </c>
      <c r="AW220" s="19">
        <f ca="1"/>
        <v>0</v>
      </c>
      <c r="AX220" s="208">
        <f t="shared" ca="1" si="228"/>
        <v>0</v>
      </c>
      <c r="AY220" s="207"/>
      <c r="AZ220" s="194"/>
      <c r="BA220" s="198" cm="1">
        <f t="array" ref="BA220">IFERROR(MATCH(TRUE,INDEX($B$14:$B$117&gt;=AZ220,0),0),"")</f>
        <v>1</v>
      </c>
      <c r="BB220" s="194">
        <f t="shared" ca="1" si="229"/>
        <v>3.2000000000000006E-3</v>
      </c>
      <c r="BE220" s="194">
        <f t="shared" si="230"/>
        <v>0</v>
      </c>
      <c r="BF220" s="19">
        <f ca="1"/>
        <v>0</v>
      </c>
      <c r="BG220" s="208">
        <f t="shared" ca="1" si="231"/>
        <v>0</v>
      </c>
      <c r="BH220" s="207"/>
      <c r="BI220" s="194"/>
      <c r="BJ220" s="198" cm="1">
        <f t="array" ref="BJ220">IFERROR(MATCH(TRUE,INDEX($B$14:$B$117&gt;=BI220,0),0),"")</f>
        <v>1</v>
      </c>
      <c r="BK220" s="194">
        <f t="shared" ca="1" si="232"/>
        <v>3.2000000000000006E-3</v>
      </c>
      <c r="BN220" s="194">
        <f t="shared" si="233"/>
        <v>0</v>
      </c>
      <c r="BO220" s="19">
        <f ca="1"/>
        <v>0</v>
      </c>
      <c r="BP220" s="208">
        <f t="shared" ca="1" si="234"/>
        <v>0</v>
      </c>
      <c r="BQ220" s="207"/>
      <c r="BR220" s="194"/>
      <c r="BS220" s="198" cm="1">
        <f t="array" ref="BS220">IFERROR(MATCH(TRUE,INDEX($B$14:$B$117&gt;=BR220,0),0),"")</f>
        <v>1</v>
      </c>
      <c r="BT220" s="194">
        <f t="shared" ca="1" si="235"/>
        <v>3.2000000000000006E-3</v>
      </c>
      <c r="BW220" s="194">
        <f t="shared" si="236"/>
        <v>0</v>
      </c>
      <c r="BX220" s="19">
        <f ca="1"/>
        <v>0</v>
      </c>
      <c r="BY220" s="208">
        <f t="shared" ca="1" si="237"/>
        <v>0</v>
      </c>
      <c r="BZ220" s="207"/>
      <c r="CA220" s="194"/>
      <c r="CB220" s="198" cm="1">
        <f t="array" ref="CB220">IFERROR(MATCH(TRUE,INDEX($B$14:$B$117&gt;=CA220,0),0),"")</f>
        <v>1</v>
      </c>
      <c r="CC220" s="194">
        <f t="shared" ca="1" si="238"/>
        <v>3.2000000000000006E-3</v>
      </c>
      <c r="CF220" s="194">
        <f t="shared" si="239"/>
        <v>0</v>
      </c>
      <c r="CG220" s="19">
        <f ca="1"/>
        <v>0</v>
      </c>
      <c r="CH220" s="208">
        <f t="shared" ca="1" si="240"/>
        <v>0</v>
      </c>
      <c r="CI220" s="207"/>
      <c r="CJ220" s="194"/>
      <c r="CK220" s="198" cm="1">
        <f t="array" ref="CK220">IFERROR(MATCH(TRUE,INDEX($B$14:$B$117&gt;=CJ220,0),0),"")</f>
        <v>1</v>
      </c>
      <c r="CL220" s="194">
        <f t="shared" ca="1" si="241"/>
        <v>3.2000000000000006E-3</v>
      </c>
      <c r="CO220" s="194">
        <f t="shared" si="242"/>
        <v>0</v>
      </c>
      <c r="CP220" s="19">
        <f ca="1"/>
        <v>0</v>
      </c>
      <c r="CQ220" s="208">
        <f t="shared" ca="1" si="243"/>
        <v>0</v>
      </c>
      <c r="CR220" s="207"/>
      <c r="CS220" s="194"/>
      <c r="CT220" s="198" cm="1">
        <f t="array" ref="CT220">IFERROR(MATCH(TRUE,INDEX($B$14:$B$117&gt;=CS220,0),0),"")</f>
        <v>1</v>
      </c>
      <c r="CU220" s="194">
        <f t="shared" ca="1" si="244"/>
        <v>3.2000000000000006E-3</v>
      </c>
      <c r="CX220" s="194">
        <f t="shared" si="245"/>
        <v>0</v>
      </c>
      <c r="CY220" s="19" t="e">
        <f ca="1"/>
        <v>#N/A</v>
      </c>
      <c r="CZ220" s="208" t="e">
        <f t="shared" ca="1" si="246"/>
        <v>#N/A</v>
      </c>
      <c r="DA220" s="207"/>
      <c r="DB220" s="194"/>
      <c r="DC220" s="198" cm="1">
        <f t="array" ref="DC220">IFERROR(MATCH(TRUE,INDEX($B$14:$B$117&gt;=DB220,0),0),"")</f>
        <v>1</v>
      </c>
      <c r="DD220" s="194">
        <f t="shared" ca="1" si="247"/>
        <v>3.2000000000000006E-3</v>
      </c>
      <c r="DG220" s="194">
        <f t="shared" si="248"/>
        <v>0</v>
      </c>
      <c r="DH220" s="19" t="e">
        <f ca="1"/>
        <v>#N/A</v>
      </c>
      <c r="DI220" s="208" t="e">
        <f t="shared" ca="1" si="249"/>
        <v>#N/A</v>
      </c>
      <c r="DJ220" s="207"/>
      <c r="DK220" s="194"/>
      <c r="DL220" s="198" cm="1">
        <f t="array" ref="DL220">IFERROR(MATCH(TRUE,INDEX($B$14:$B$117&gt;=DK220,0),0),"")</f>
        <v>1</v>
      </c>
      <c r="DM220" s="194">
        <f t="shared" ca="1" si="250"/>
        <v>3.2000000000000006E-3</v>
      </c>
      <c r="DP220" s="194">
        <f t="shared" si="251"/>
        <v>0</v>
      </c>
      <c r="DQ220" s="19" t="e">
        <f ca="1"/>
        <v>#N/A</v>
      </c>
      <c r="DR220" s="208" t="e">
        <f t="shared" ca="1" si="252"/>
        <v>#N/A</v>
      </c>
      <c r="DS220" s="207"/>
      <c r="DT220" s="194"/>
      <c r="DU220" s="198" cm="1">
        <f t="array" ref="DU220">IFERROR(MATCH(TRUE,INDEX($B$14:$B$117&gt;=DT220,0),0),"")</f>
        <v>1</v>
      </c>
      <c r="DV220" s="194">
        <f t="shared" ca="1" si="253"/>
        <v>3.2000000000000006E-3</v>
      </c>
      <c r="DY220" s="194">
        <f t="shared" si="254"/>
        <v>0</v>
      </c>
      <c r="DZ220" s="19" t="e">
        <f ca="1"/>
        <v>#N/A</v>
      </c>
      <c r="EA220" s="208" t="e">
        <f t="shared" ca="1" si="255"/>
        <v>#N/A</v>
      </c>
      <c r="EB220" s="207"/>
      <c r="EC220" s="194"/>
      <c r="ED220" s="198" cm="1">
        <f t="array" ref="ED220">IFERROR(MATCH(TRUE,INDEX($B$14:$B$117&gt;=EC220,0),0),"")</f>
        <v>1</v>
      </c>
      <c r="EE220" s="194">
        <f t="shared" ca="1" si="256"/>
        <v>3.2000000000000006E-3</v>
      </c>
      <c r="EH220" s="194">
        <f t="shared" si="257"/>
        <v>0</v>
      </c>
      <c r="EI220" s="19" t="e">
        <f ca="1"/>
        <v>#N/A</v>
      </c>
      <c r="EJ220" s="208" t="e">
        <f t="shared" ca="1" si="258"/>
        <v>#N/A</v>
      </c>
      <c r="EK220" s="207"/>
      <c r="EL220" s="194"/>
      <c r="EM220" s="198" cm="1">
        <f t="array" ref="EM220">IFERROR(MATCH(TRUE,INDEX($B$14:$B$117&gt;=EL220,0),0),"")</f>
        <v>1</v>
      </c>
      <c r="EN220" s="194">
        <f t="shared" ca="1" si="259"/>
        <v>3.2000000000000006E-3</v>
      </c>
      <c r="EQ220" s="194">
        <f t="shared" si="260"/>
        <v>0</v>
      </c>
      <c r="ER220" s="19" t="e">
        <f ca="1"/>
        <v>#N/A</v>
      </c>
      <c r="ES220" s="208" t="e">
        <f t="shared" ca="1" si="261"/>
        <v>#N/A</v>
      </c>
      <c r="ET220" s="207"/>
      <c r="EU220" s="194"/>
      <c r="EV220" s="198" cm="1">
        <f t="array" ref="EV220">IFERROR(MATCH(TRUE,INDEX($B$14:$B$117&gt;=EU220,0),0),"")</f>
        <v>1</v>
      </c>
      <c r="EW220" s="194">
        <f t="shared" ca="1" si="262"/>
        <v>3.2000000000000006E-3</v>
      </c>
      <c r="EZ220" s="194">
        <f t="shared" si="263"/>
        <v>0</v>
      </c>
      <c r="FA220" s="19" t="e">
        <f ca="1"/>
        <v>#N/A</v>
      </c>
      <c r="FB220" s="208" t="e">
        <f t="shared" ca="1" si="264"/>
        <v>#N/A</v>
      </c>
      <c r="FC220" s="207"/>
      <c r="FD220" s="194"/>
      <c r="FE220" s="198" cm="1">
        <f t="array" ref="FE220">IFERROR(MATCH(TRUE,INDEX($B$14:$B$117&gt;=FD220,0),0),"")</f>
        <v>1</v>
      </c>
      <c r="FF220" s="194">
        <f t="shared" ca="1" si="265"/>
        <v>3.2000000000000006E-3</v>
      </c>
      <c r="FI220" s="194">
        <f t="shared" si="266"/>
        <v>0</v>
      </c>
      <c r="FJ220" s="19" t="e">
        <f ca="1"/>
        <v>#N/A</v>
      </c>
      <c r="FK220" s="208" t="e">
        <f t="shared" ca="1" si="267"/>
        <v>#N/A</v>
      </c>
      <c r="FL220" s="207"/>
      <c r="FM220" s="194"/>
      <c r="FN220" s="198" cm="1">
        <f t="array" ref="FN220">IFERROR(MATCH(TRUE,INDEX($B$14:$B$117&gt;=FM220,0),0),"")</f>
        <v>1</v>
      </c>
      <c r="FO220" s="194">
        <f t="shared" ca="1" si="268"/>
        <v>3.2000000000000006E-3</v>
      </c>
      <c r="FR220" s="194">
        <f t="shared" si="269"/>
        <v>0</v>
      </c>
      <c r="FS220" s="19" t="e">
        <f ca="1"/>
        <v>#N/A</v>
      </c>
      <c r="FT220" s="208" t="e">
        <f t="shared" ca="1" si="270"/>
        <v>#N/A</v>
      </c>
      <c r="FU220" s="207"/>
      <c r="FV220" s="194"/>
      <c r="FW220" s="198" cm="1">
        <f t="array" ref="FW220">IFERROR(MATCH(TRUE,INDEX($B$14:$B$117&gt;=FV220,0),0),"")</f>
        <v>1</v>
      </c>
      <c r="FX220" s="194">
        <f t="shared" ca="1" si="271"/>
        <v>3.2000000000000006E-3</v>
      </c>
      <c r="GA220" s="194">
        <f t="shared" si="272"/>
        <v>0</v>
      </c>
      <c r="GB220" s="19" t="e">
        <f ca="1"/>
        <v>#N/A</v>
      </c>
      <c r="GC220" s="208" t="e">
        <f t="shared" ca="1" si="273"/>
        <v>#N/A</v>
      </c>
    </row>
    <row r="221" spans="6:185" x14ac:dyDescent="0.2">
      <c r="F221" s="207"/>
      <c r="G221" s="194"/>
      <c r="H221" s="198" cm="1">
        <f t="array" ref="H221">IFERROR(MATCH(TRUE,INDEX($B$14:$B$117&gt;=G221,0),0),"")</f>
        <v>1</v>
      </c>
      <c r="I221" s="194">
        <f t="shared" ca="1" si="218"/>
        <v>3.2000000000000006E-3</v>
      </c>
      <c r="L221" s="194">
        <f t="shared" si="274"/>
        <v>0</v>
      </c>
      <c r="M221" s="19">
        <f ca="1"/>
        <v>0</v>
      </c>
      <c r="N221" s="208">
        <f t="shared" ca="1" si="275"/>
        <v>0</v>
      </c>
      <c r="O221" s="207"/>
      <c r="P221" s="194"/>
      <c r="Q221" s="198" cm="1">
        <f t="array" ref="Q221">IFERROR(MATCH(TRUE,INDEX($B$14:$B$117&gt;=P221,0),0),"")</f>
        <v>1</v>
      </c>
      <c r="R221" s="194">
        <f t="shared" ca="1" si="219"/>
        <v>3.2000000000000006E-3</v>
      </c>
      <c r="U221" s="194">
        <f t="shared" si="276"/>
        <v>0</v>
      </c>
      <c r="V221" s="19">
        <f ca="1"/>
        <v>0</v>
      </c>
      <c r="W221" s="208">
        <f t="shared" ca="1" si="277"/>
        <v>0</v>
      </c>
      <c r="X221" s="207"/>
      <c r="Y221" s="194"/>
      <c r="Z221" s="198" cm="1">
        <f t="array" ref="Z221">IFERROR(MATCH(TRUE,INDEX($B$14:$B$117&gt;=Y221,0),0),"")</f>
        <v>1</v>
      </c>
      <c r="AA221" s="194">
        <f t="shared" ca="1" si="220"/>
        <v>3.2000000000000006E-3</v>
      </c>
      <c r="AD221" s="194">
        <f t="shared" si="221"/>
        <v>0</v>
      </c>
      <c r="AE221" s="19">
        <f ca="1"/>
        <v>0</v>
      </c>
      <c r="AF221" s="208">
        <f t="shared" ca="1" si="222"/>
        <v>0</v>
      </c>
      <c r="AG221" s="207"/>
      <c r="AH221" s="194"/>
      <c r="AI221" s="198" cm="1">
        <f t="array" ref="AI221">IFERROR(MATCH(TRUE,INDEX($B$14:$B$117&gt;=AH221,0),0),"")</f>
        <v>1</v>
      </c>
      <c r="AJ221" s="194">
        <f t="shared" ca="1" si="223"/>
        <v>3.2000000000000006E-3</v>
      </c>
      <c r="AM221" s="194">
        <f t="shared" si="224"/>
        <v>0</v>
      </c>
      <c r="AN221" s="19">
        <f ca="1"/>
        <v>0</v>
      </c>
      <c r="AO221" s="208">
        <f t="shared" ca="1" si="225"/>
        <v>0</v>
      </c>
      <c r="AP221" s="207"/>
      <c r="AQ221" s="194"/>
      <c r="AR221" s="198" cm="1">
        <f t="array" ref="AR221">IFERROR(MATCH(TRUE,INDEX($B$14:$B$117&gt;=AQ221,0),0),"")</f>
        <v>1</v>
      </c>
      <c r="AS221" s="194">
        <f t="shared" ca="1" si="226"/>
        <v>3.2000000000000006E-3</v>
      </c>
      <c r="AV221" s="194">
        <f t="shared" si="227"/>
        <v>0</v>
      </c>
      <c r="AW221" s="19">
        <f ca="1"/>
        <v>0</v>
      </c>
      <c r="AX221" s="208">
        <f t="shared" ca="1" si="228"/>
        <v>0</v>
      </c>
      <c r="AY221" s="207"/>
      <c r="AZ221" s="194"/>
      <c r="BA221" s="198" cm="1">
        <f t="array" ref="BA221">IFERROR(MATCH(TRUE,INDEX($B$14:$B$117&gt;=AZ221,0),0),"")</f>
        <v>1</v>
      </c>
      <c r="BB221" s="194">
        <f t="shared" ca="1" si="229"/>
        <v>3.2000000000000006E-3</v>
      </c>
      <c r="BE221" s="194">
        <f t="shared" si="230"/>
        <v>0</v>
      </c>
      <c r="BF221" s="19">
        <f ca="1"/>
        <v>0</v>
      </c>
      <c r="BG221" s="208">
        <f t="shared" ca="1" si="231"/>
        <v>0</v>
      </c>
      <c r="BH221" s="207"/>
      <c r="BI221" s="194"/>
      <c r="BJ221" s="198" cm="1">
        <f t="array" ref="BJ221">IFERROR(MATCH(TRUE,INDEX($B$14:$B$117&gt;=BI221,0),0),"")</f>
        <v>1</v>
      </c>
      <c r="BK221" s="194">
        <f t="shared" ca="1" si="232"/>
        <v>3.2000000000000006E-3</v>
      </c>
      <c r="BN221" s="194">
        <f t="shared" si="233"/>
        <v>0</v>
      </c>
      <c r="BO221" s="19">
        <f ca="1"/>
        <v>0</v>
      </c>
      <c r="BP221" s="208">
        <f t="shared" ca="1" si="234"/>
        <v>0</v>
      </c>
      <c r="BQ221" s="207"/>
      <c r="BR221" s="194"/>
      <c r="BS221" s="198" cm="1">
        <f t="array" ref="BS221">IFERROR(MATCH(TRUE,INDEX($B$14:$B$117&gt;=BR221,0),0),"")</f>
        <v>1</v>
      </c>
      <c r="BT221" s="194">
        <f t="shared" ca="1" si="235"/>
        <v>3.2000000000000006E-3</v>
      </c>
      <c r="BW221" s="194">
        <f t="shared" si="236"/>
        <v>0</v>
      </c>
      <c r="BX221" s="19">
        <f ca="1"/>
        <v>0</v>
      </c>
      <c r="BY221" s="208">
        <f t="shared" ca="1" si="237"/>
        <v>0</v>
      </c>
      <c r="BZ221" s="207"/>
      <c r="CA221" s="194"/>
      <c r="CB221" s="198" cm="1">
        <f t="array" ref="CB221">IFERROR(MATCH(TRUE,INDEX($B$14:$B$117&gt;=CA221,0),0),"")</f>
        <v>1</v>
      </c>
      <c r="CC221" s="194">
        <f t="shared" ca="1" si="238"/>
        <v>3.2000000000000006E-3</v>
      </c>
      <c r="CF221" s="194">
        <f t="shared" si="239"/>
        <v>0</v>
      </c>
      <c r="CG221" s="19">
        <f ca="1"/>
        <v>0</v>
      </c>
      <c r="CH221" s="208">
        <f t="shared" ca="1" si="240"/>
        <v>0</v>
      </c>
      <c r="CI221" s="207"/>
      <c r="CJ221" s="194"/>
      <c r="CK221" s="198" cm="1">
        <f t="array" ref="CK221">IFERROR(MATCH(TRUE,INDEX($B$14:$B$117&gt;=CJ221,0),0),"")</f>
        <v>1</v>
      </c>
      <c r="CL221" s="194">
        <f t="shared" ca="1" si="241"/>
        <v>3.2000000000000006E-3</v>
      </c>
      <c r="CO221" s="194">
        <f t="shared" si="242"/>
        <v>0</v>
      </c>
      <c r="CP221" s="19">
        <f ca="1"/>
        <v>0</v>
      </c>
      <c r="CQ221" s="208">
        <f t="shared" ca="1" si="243"/>
        <v>0</v>
      </c>
      <c r="CR221" s="207"/>
      <c r="CS221" s="194"/>
      <c r="CT221" s="198" cm="1">
        <f t="array" ref="CT221">IFERROR(MATCH(TRUE,INDEX($B$14:$B$117&gt;=CS221,0),0),"")</f>
        <v>1</v>
      </c>
      <c r="CU221" s="194">
        <f t="shared" ca="1" si="244"/>
        <v>3.2000000000000006E-3</v>
      </c>
      <c r="CX221" s="194">
        <f t="shared" si="245"/>
        <v>0</v>
      </c>
      <c r="CY221" s="19" t="e">
        <f ca="1"/>
        <v>#N/A</v>
      </c>
      <c r="CZ221" s="208" t="e">
        <f t="shared" ca="1" si="246"/>
        <v>#N/A</v>
      </c>
      <c r="DA221" s="207"/>
      <c r="DB221" s="194"/>
      <c r="DC221" s="198" cm="1">
        <f t="array" ref="DC221">IFERROR(MATCH(TRUE,INDEX($B$14:$B$117&gt;=DB221,0),0),"")</f>
        <v>1</v>
      </c>
      <c r="DD221" s="194">
        <f t="shared" ca="1" si="247"/>
        <v>3.2000000000000006E-3</v>
      </c>
      <c r="DG221" s="194">
        <f t="shared" si="248"/>
        <v>0</v>
      </c>
      <c r="DH221" s="19" t="e">
        <f ca="1"/>
        <v>#N/A</v>
      </c>
      <c r="DI221" s="208" t="e">
        <f t="shared" ca="1" si="249"/>
        <v>#N/A</v>
      </c>
      <c r="DJ221" s="207"/>
      <c r="DK221" s="194"/>
      <c r="DL221" s="198" cm="1">
        <f t="array" ref="DL221">IFERROR(MATCH(TRUE,INDEX($B$14:$B$117&gt;=DK221,0),0),"")</f>
        <v>1</v>
      </c>
      <c r="DM221" s="194">
        <f t="shared" ca="1" si="250"/>
        <v>3.2000000000000006E-3</v>
      </c>
      <c r="DP221" s="194">
        <f t="shared" si="251"/>
        <v>0</v>
      </c>
      <c r="DQ221" s="19" t="e">
        <f ca="1"/>
        <v>#N/A</v>
      </c>
      <c r="DR221" s="208" t="e">
        <f t="shared" ca="1" si="252"/>
        <v>#N/A</v>
      </c>
      <c r="DS221" s="207"/>
      <c r="DT221" s="194"/>
      <c r="DU221" s="198" cm="1">
        <f t="array" ref="DU221">IFERROR(MATCH(TRUE,INDEX($B$14:$B$117&gt;=DT221,0),0),"")</f>
        <v>1</v>
      </c>
      <c r="DV221" s="194">
        <f t="shared" ca="1" si="253"/>
        <v>3.2000000000000006E-3</v>
      </c>
      <c r="DY221" s="194">
        <f t="shared" si="254"/>
        <v>0</v>
      </c>
      <c r="DZ221" s="19" t="e">
        <f ca="1"/>
        <v>#N/A</v>
      </c>
      <c r="EA221" s="208" t="e">
        <f t="shared" ca="1" si="255"/>
        <v>#N/A</v>
      </c>
      <c r="EB221" s="207"/>
      <c r="EC221" s="194"/>
      <c r="ED221" s="198" cm="1">
        <f t="array" ref="ED221">IFERROR(MATCH(TRUE,INDEX($B$14:$B$117&gt;=EC221,0),0),"")</f>
        <v>1</v>
      </c>
      <c r="EE221" s="194">
        <f t="shared" ca="1" si="256"/>
        <v>3.2000000000000006E-3</v>
      </c>
      <c r="EH221" s="194">
        <f t="shared" si="257"/>
        <v>0</v>
      </c>
      <c r="EI221" s="19" t="e">
        <f ca="1"/>
        <v>#N/A</v>
      </c>
      <c r="EJ221" s="208" t="e">
        <f t="shared" ca="1" si="258"/>
        <v>#N/A</v>
      </c>
      <c r="EK221" s="207"/>
      <c r="EL221" s="194"/>
      <c r="EM221" s="198" cm="1">
        <f t="array" ref="EM221">IFERROR(MATCH(TRUE,INDEX($B$14:$B$117&gt;=EL221,0),0),"")</f>
        <v>1</v>
      </c>
      <c r="EN221" s="194">
        <f t="shared" ca="1" si="259"/>
        <v>3.2000000000000006E-3</v>
      </c>
      <c r="EQ221" s="194">
        <f t="shared" si="260"/>
        <v>0</v>
      </c>
      <c r="ER221" s="19" t="e">
        <f ca="1"/>
        <v>#N/A</v>
      </c>
      <c r="ES221" s="208" t="e">
        <f t="shared" ca="1" si="261"/>
        <v>#N/A</v>
      </c>
      <c r="ET221" s="207"/>
      <c r="EU221" s="194"/>
      <c r="EV221" s="198" cm="1">
        <f t="array" ref="EV221">IFERROR(MATCH(TRUE,INDEX($B$14:$B$117&gt;=EU221,0),0),"")</f>
        <v>1</v>
      </c>
      <c r="EW221" s="194">
        <f t="shared" ca="1" si="262"/>
        <v>3.2000000000000006E-3</v>
      </c>
      <c r="EZ221" s="194">
        <f t="shared" si="263"/>
        <v>0</v>
      </c>
      <c r="FA221" s="19" t="e">
        <f ca="1"/>
        <v>#N/A</v>
      </c>
      <c r="FB221" s="208" t="e">
        <f t="shared" ca="1" si="264"/>
        <v>#N/A</v>
      </c>
      <c r="FC221" s="207"/>
      <c r="FD221" s="194"/>
      <c r="FE221" s="198" cm="1">
        <f t="array" ref="FE221">IFERROR(MATCH(TRUE,INDEX($B$14:$B$117&gt;=FD221,0),0),"")</f>
        <v>1</v>
      </c>
      <c r="FF221" s="194">
        <f t="shared" ca="1" si="265"/>
        <v>3.2000000000000006E-3</v>
      </c>
      <c r="FI221" s="194">
        <f t="shared" si="266"/>
        <v>0</v>
      </c>
      <c r="FJ221" s="19" t="e">
        <f ca="1"/>
        <v>#N/A</v>
      </c>
      <c r="FK221" s="208" t="e">
        <f t="shared" ca="1" si="267"/>
        <v>#N/A</v>
      </c>
      <c r="FL221" s="207"/>
      <c r="FM221" s="194"/>
      <c r="FN221" s="198" cm="1">
        <f t="array" ref="FN221">IFERROR(MATCH(TRUE,INDEX($B$14:$B$117&gt;=FM221,0),0),"")</f>
        <v>1</v>
      </c>
      <c r="FO221" s="194">
        <f t="shared" ca="1" si="268"/>
        <v>3.2000000000000006E-3</v>
      </c>
      <c r="FR221" s="194">
        <f t="shared" si="269"/>
        <v>0</v>
      </c>
      <c r="FS221" s="19" t="e">
        <f ca="1"/>
        <v>#N/A</v>
      </c>
      <c r="FT221" s="208" t="e">
        <f t="shared" ca="1" si="270"/>
        <v>#N/A</v>
      </c>
      <c r="FU221" s="207"/>
      <c r="FV221" s="194"/>
      <c r="FW221" s="198" cm="1">
        <f t="array" ref="FW221">IFERROR(MATCH(TRUE,INDEX($B$14:$B$117&gt;=FV221,0),0),"")</f>
        <v>1</v>
      </c>
      <c r="FX221" s="194">
        <f t="shared" ca="1" si="271"/>
        <v>3.2000000000000006E-3</v>
      </c>
      <c r="GA221" s="194">
        <f t="shared" si="272"/>
        <v>0</v>
      </c>
      <c r="GB221" s="19" t="e">
        <f ca="1"/>
        <v>#N/A</v>
      </c>
      <c r="GC221" s="208" t="e">
        <f t="shared" ca="1" si="273"/>
        <v>#N/A</v>
      </c>
    </row>
    <row r="222" spans="6:185" x14ac:dyDescent="0.2">
      <c r="F222" s="207"/>
      <c r="G222" s="194"/>
      <c r="H222" s="198" cm="1">
        <f t="array" ref="H222">IFERROR(MATCH(TRUE,INDEX($B$14:$B$117&gt;=G222,0),0),"")</f>
        <v>1</v>
      </c>
      <c r="I222" s="194">
        <f t="shared" ca="1" si="218"/>
        <v>3.2000000000000006E-3</v>
      </c>
      <c r="L222" s="194">
        <f t="shared" si="274"/>
        <v>0</v>
      </c>
      <c r="M222" s="19">
        <f ca="1"/>
        <v>0</v>
      </c>
      <c r="N222" s="208">
        <f t="shared" ca="1" si="275"/>
        <v>0</v>
      </c>
      <c r="O222" s="207"/>
      <c r="P222" s="194"/>
      <c r="Q222" s="198" cm="1">
        <f t="array" ref="Q222">IFERROR(MATCH(TRUE,INDEX($B$14:$B$117&gt;=P222,0),0),"")</f>
        <v>1</v>
      </c>
      <c r="R222" s="194">
        <f t="shared" ca="1" si="219"/>
        <v>3.2000000000000006E-3</v>
      </c>
      <c r="U222" s="194">
        <f t="shared" si="276"/>
        <v>0</v>
      </c>
      <c r="V222" s="19">
        <f ca="1"/>
        <v>0</v>
      </c>
      <c r="W222" s="208">
        <f t="shared" ca="1" si="277"/>
        <v>0</v>
      </c>
      <c r="X222" s="207"/>
      <c r="Y222" s="194"/>
      <c r="Z222" s="198" cm="1">
        <f t="array" ref="Z222">IFERROR(MATCH(TRUE,INDEX($B$14:$B$117&gt;=Y222,0),0),"")</f>
        <v>1</v>
      </c>
      <c r="AA222" s="194">
        <f t="shared" ca="1" si="220"/>
        <v>3.2000000000000006E-3</v>
      </c>
      <c r="AD222" s="194">
        <f t="shared" si="221"/>
        <v>0</v>
      </c>
      <c r="AE222" s="19">
        <f ca="1"/>
        <v>0</v>
      </c>
      <c r="AF222" s="208">
        <f t="shared" ca="1" si="222"/>
        <v>0</v>
      </c>
      <c r="AG222" s="207"/>
      <c r="AH222" s="194"/>
      <c r="AI222" s="198" cm="1">
        <f t="array" ref="AI222">IFERROR(MATCH(TRUE,INDEX($B$14:$B$117&gt;=AH222,0),0),"")</f>
        <v>1</v>
      </c>
      <c r="AJ222" s="194">
        <f t="shared" ca="1" si="223"/>
        <v>3.2000000000000006E-3</v>
      </c>
      <c r="AM222" s="194">
        <f t="shared" si="224"/>
        <v>0</v>
      </c>
      <c r="AN222" s="19">
        <f ca="1"/>
        <v>0</v>
      </c>
      <c r="AO222" s="208">
        <f t="shared" ca="1" si="225"/>
        <v>0</v>
      </c>
      <c r="AP222" s="207"/>
      <c r="AQ222" s="194"/>
      <c r="AR222" s="198" cm="1">
        <f t="array" ref="AR222">IFERROR(MATCH(TRUE,INDEX($B$14:$B$117&gt;=AQ222,0),0),"")</f>
        <v>1</v>
      </c>
      <c r="AS222" s="194">
        <f t="shared" ca="1" si="226"/>
        <v>3.2000000000000006E-3</v>
      </c>
      <c r="AV222" s="194">
        <f t="shared" si="227"/>
        <v>0</v>
      </c>
      <c r="AW222" s="19">
        <f ca="1"/>
        <v>0</v>
      </c>
      <c r="AX222" s="208">
        <f t="shared" ca="1" si="228"/>
        <v>0</v>
      </c>
      <c r="AY222" s="207"/>
      <c r="AZ222" s="194"/>
      <c r="BA222" s="198" cm="1">
        <f t="array" ref="BA222">IFERROR(MATCH(TRUE,INDEX($B$14:$B$117&gt;=AZ222,0),0),"")</f>
        <v>1</v>
      </c>
      <c r="BB222" s="194">
        <f t="shared" ca="1" si="229"/>
        <v>3.2000000000000006E-3</v>
      </c>
      <c r="BE222" s="194">
        <f t="shared" si="230"/>
        <v>0</v>
      </c>
      <c r="BF222" s="19">
        <f ca="1"/>
        <v>0</v>
      </c>
      <c r="BG222" s="208">
        <f t="shared" ca="1" si="231"/>
        <v>0</v>
      </c>
      <c r="BH222" s="207"/>
      <c r="BI222" s="194"/>
      <c r="BJ222" s="198" cm="1">
        <f t="array" ref="BJ222">IFERROR(MATCH(TRUE,INDEX($B$14:$B$117&gt;=BI222,0),0),"")</f>
        <v>1</v>
      </c>
      <c r="BK222" s="194">
        <f t="shared" ca="1" si="232"/>
        <v>3.2000000000000006E-3</v>
      </c>
      <c r="BN222" s="194">
        <f t="shared" si="233"/>
        <v>0</v>
      </c>
      <c r="BO222" s="19">
        <f ca="1"/>
        <v>0</v>
      </c>
      <c r="BP222" s="208">
        <f t="shared" ca="1" si="234"/>
        <v>0</v>
      </c>
      <c r="BQ222" s="207"/>
      <c r="BR222" s="194"/>
      <c r="BS222" s="198" cm="1">
        <f t="array" ref="BS222">IFERROR(MATCH(TRUE,INDEX($B$14:$B$117&gt;=BR222,0),0),"")</f>
        <v>1</v>
      </c>
      <c r="BT222" s="194">
        <f t="shared" ca="1" si="235"/>
        <v>3.2000000000000006E-3</v>
      </c>
      <c r="BW222" s="194">
        <f t="shared" si="236"/>
        <v>0</v>
      </c>
      <c r="BX222" s="19">
        <f ca="1"/>
        <v>0</v>
      </c>
      <c r="BY222" s="208">
        <f t="shared" ca="1" si="237"/>
        <v>0</v>
      </c>
      <c r="BZ222" s="207"/>
      <c r="CA222" s="194"/>
      <c r="CB222" s="198" cm="1">
        <f t="array" ref="CB222">IFERROR(MATCH(TRUE,INDEX($B$14:$B$117&gt;=CA222,0),0),"")</f>
        <v>1</v>
      </c>
      <c r="CC222" s="194">
        <f t="shared" ca="1" si="238"/>
        <v>3.2000000000000006E-3</v>
      </c>
      <c r="CF222" s="194">
        <f t="shared" si="239"/>
        <v>0</v>
      </c>
      <c r="CG222" s="19">
        <f ca="1"/>
        <v>0</v>
      </c>
      <c r="CH222" s="208">
        <f t="shared" ca="1" si="240"/>
        <v>0</v>
      </c>
      <c r="CI222" s="207"/>
      <c r="CJ222" s="194"/>
      <c r="CK222" s="198" cm="1">
        <f t="array" ref="CK222">IFERROR(MATCH(TRUE,INDEX($B$14:$B$117&gt;=CJ222,0),0),"")</f>
        <v>1</v>
      </c>
      <c r="CL222" s="194">
        <f t="shared" ca="1" si="241"/>
        <v>3.2000000000000006E-3</v>
      </c>
      <c r="CO222" s="194">
        <f t="shared" si="242"/>
        <v>0</v>
      </c>
      <c r="CP222" s="19">
        <f ca="1"/>
        <v>0</v>
      </c>
      <c r="CQ222" s="208">
        <f t="shared" ca="1" si="243"/>
        <v>0</v>
      </c>
      <c r="CR222" s="207"/>
      <c r="CS222" s="194"/>
      <c r="CT222" s="198" cm="1">
        <f t="array" ref="CT222">IFERROR(MATCH(TRUE,INDEX($B$14:$B$117&gt;=CS222,0),0),"")</f>
        <v>1</v>
      </c>
      <c r="CU222" s="194">
        <f t="shared" ca="1" si="244"/>
        <v>3.2000000000000006E-3</v>
      </c>
      <c r="CX222" s="194">
        <f t="shared" si="245"/>
        <v>0</v>
      </c>
      <c r="CY222" s="19" t="e">
        <f ca="1"/>
        <v>#N/A</v>
      </c>
      <c r="CZ222" s="208" t="e">
        <f t="shared" ca="1" si="246"/>
        <v>#N/A</v>
      </c>
      <c r="DA222" s="207"/>
      <c r="DB222" s="194"/>
      <c r="DC222" s="198" cm="1">
        <f t="array" ref="DC222">IFERROR(MATCH(TRUE,INDEX($B$14:$B$117&gt;=DB222,0),0),"")</f>
        <v>1</v>
      </c>
      <c r="DD222" s="194">
        <f t="shared" ca="1" si="247"/>
        <v>3.2000000000000006E-3</v>
      </c>
      <c r="DG222" s="194">
        <f t="shared" si="248"/>
        <v>0</v>
      </c>
      <c r="DH222" s="19" t="e">
        <f ca="1"/>
        <v>#N/A</v>
      </c>
      <c r="DI222" s="208" t="e">
        <f t="shared" ca="1" si="249"/>
        <v>#N/A</v>
      </c>
      <c r="DJ222" s="207"/>
      <c r="DK222" s="194"/>
      <c r="DL222" s="198" cm="1">
        <f t="array" ref="DL222">IFERROR(MATCH(TRUE,INDEX($B$14:$B$117&gt;=DK222,0),0),"")</f>
        <v>1</v>
      </c>
      <c r="DM222" s="194">
        <f t="shared" ca="1" si="250"/>
        <v>3.2000000000000006E-3</v>
      </c>
      <c r="DP222" s="194">
        <f t="shared" si="251"/>
        <v>0</v>
      </c>
      <c r="DQ222" s="19" t="e">
        <f ca="1"/>
        <v>#N/A</v>
      </c>
      <c r="DR222" s="208" t="e">
        <f t="shared" ca="1" si="252"/>
        <v>#N/A</v>
      </c>
      <c r="DS222" s="207"/>
      <c r="DT222" s="194"/>
      <c r="DU222" s="198" cm="1">
        <f t="array" ref="DU222">IFERROR(MATCH(TRUE,INDEX($B$14:$B$117&gt;=DT222,0),0),"")</f>
        <v>1</v>
      </c>
      <c r="DV222" s="194">
        <f t="shared" ca="1" si="253"/>
        <v>3.2000000000000006E-3</v>
      </c>
      <c r="DY222" s="194">
        <f t="shared" si="254"/>
        <v>0</v>
      </c>
      <c r="DZ222" s="19" t="e">
        <f ca="1"/>
        <v>#N/A</v>
      </c>
      <c r="EA222" s="208" t="e">
        <f t="shared" ca="1" si="255"/>
        <v>#N/A</v>
      </c>
      <c r="EB222" s="207"/>
      <c r="EC222" s="194"/>
      <c r="ED222" s="198" cm="1">
        <f t="array" ref="ED222">IFERROR(MATCH(TRUE,INDEX($B$14:$B$117&gt;=EC222,0),0),"")</f>
        <v>1</v>
      </c>
      <c r="EE222" s="194">
        <f t="shared" ca="1" si="256"/>
        <v>3.2000000000000006E-3</v>
      </c>
      <c r="EH222" s="194">
        <f t="shared" si="257"/>
        <v>0</v>
      </c>
      <c r="EI222" s="19" t="e">
        <f ca="1"/>
        <v>#N/A</v>
      </c>
      <c r="EJ222" s="208" t="e">
        <f t="shared" ca="1" si="258"/>
        <v>#N/A</v>
      </c>
      <c r="EK222" s="207"/>
      <c r="EL222" s="194"/>
      <c r="EM222" s="198" cm="1">
        <f t="array" ref="EM222">IFERROR(MATCH(TRUE,INDEX($B$14:$B$117&gt;=EL222,0),0),"")</f>
        <v>1</v>
      </c>
      <c r="EN222" s="194">
        <f t="shared" ca="1" si="259"/>
        <v>3.2000000000000006E-3</v>
      </c>
      <c r="EQ222" s="194">
        <f t="shared" si="260"/>
        <v>0</v>
      </c>
      <c r="ER222" s="19" t="e">
        <f ca="1"/>
        <v>#N/A</v>
      </c>
      <c r="ES222" s="208" t="e">
        <f t="shared" ca="1" si="261"/>
        <v>#N/A</v>
      </c>
      <c r="ET222" s="207"/>
      <c r="EU222" s="194"/>
      <c r="EV222" s="198" cm="1">
        <f t="array" ref="EV222">IFERROR(MATCH(TRUE,INDEX($B$14:$B$117&gt;=EU222,0),0),"")</f>
        <v>1</v>
      </c>
      <c r="EW222" s="194">
        <f t="shared" ca="1" si="262"/>
        <v>3.2000000000000006E-3</v>
      </c>
      <c r="EZ222" s="194">
        <f t="shared" si="263"/>
        <v>0</v>
      </c>
      <c r="FA222" s="19" t="e">
        <f ca="1"/>
        <v>#N/A</v>
      </c>
      <c r="FB222" s="208" t="e">
        <f t="shared" ca="1" si="264"/>
        <v>#N/A</v>
      </c>
      <c r="FC222" s="207"/>
      <c r="FD222" s="194"/>
      <c r="FE222" s="198" cm="1">
        <f t="array" ref="FE222">IFERROR(MATCH(TRUE,INDEX($B$14:$B$117&gt;=FD222,0),0),"")</f>
        <v>1</v>
      </c>
      <c r="FF222" s="194">
        <f t="shared" ca="1" si="265"/>
        <v>3.2000000000000006E-3</v>
      </c>
      <c r="FI222" s="194">
        <f t="shared" si="266"/>
        <v>0</v>
      </c>
      <c r="FJ222" s="19" t="e">
        <f ca="1"/>
        <v>#N/A</v>
      </c>
      <c r="FK222" s="208" t="e">
        <f t="shared" ca="1" si="267"/>
        <v>#N/A</v>
      </c>
      <c r="FL222" s="207"/>
      <c r="FM222" s="194"/>
      <c r="FN222" s="198" cm="1">
        <f t="array" ref="FN222">IFERROR(MATCH(TRUE,INDEX($B$14:$B$117&gt;=FM222,0),0),"")</f>
        <v>1</v>
      </c>
      <c r="FO222" s="194">
        <f t="shared" ca="1" si="268"/>
        <v>3.2000000000000006E-3</v>
      </c>
      <c r="FR222" s="194">
        <f t="shared" si="269"/>
        <v>0</v>
      </c>
      <c r="FS222" s="19" t="e">
        <f ca="1"/>
        <v>#N/A</v>
      </c>
      <c r="FT222" s="208" t="e">
        <f t="shared" ca="1" si="270"/>
        <v>#N/A</v>
      </c>
      <c r="FU222" s="207"/>
      <c r="FV222" s="194"/>
      <c r="FW222" s="198" cm="1">
        <f t="array" ref="FW222">IFERROR(MATCH(TRUE,INDEX($B$14:$B$117&gt;=FV222,0),0),"")</f>
        <v>1</v>
      </c>
      <c r="FX222" s="194">
        <f t="shared" ca="1" si="271"/>
        <v>3.2000000000000006E-3</v>
      </c>
      <c r="GA222" s="194">
        <f t="shared" si="272"/>
        <v>0</v>
      </c>
      <c r="GB222" s="19" t="e">
        <f ca="1"/>
        <v>#N/A</v>
      </c>
      <c r="GC222" s="208" t="e">
        <f t="shared" ca="1" si="273"/>
        <v>#N/A</v>
      </c>
    </row>
    <row r="223" spans="6:185" x14ac:dyDescent="0.2">
      <c r="F223" s="207"/>
      <c r="G223" s="194"/>
      <c r="H223" s="198" cm="1">
        <f t="array" ref="H223">IFERROR(MATCH(TRUE,INDEX($B$14:$B$117&gt;=G223,0),0),"")</f>
        <v>1</v>
      </c>
      <c r="I223" s="194">
        <f t="shared" ca="1" si="218"/>
        <v>3.2000000000000006E-3</v>
      </c>
      <c r="L223" s="194">
        <f t="shared" si="274"/>
        <v>0</v>
      </c>
      <c r="M223" s="19">
        <f ca="1"/>
        <v>0</v>
      </c>
      <c r="N223" s="208">
        <f t="shared" ca="1" si="275"/>
        <v>0</v>
      </c>
      <c r="O223" s="207"/>
      <c r="P223" s="194"/>
      <c r="Q223" s="198" cm="1">
        <f t="array" ref="Q223">IFERROR(MATCH(TRUE,INDEX($B$14:$B$117&gt;=P223,0),0),"")</f>
        <v>1</v>
      </c>
      <c r="R223" s="194">
        <f t="shared" ca="1" si="219"/>
        <v>3.2000000000000006E-3</v>
      </c>
      <c r="U223" s="194">
        <f t="shared" si="276"/>
        <v>0</v>
      </c>
      <c r="V223" s="19">
        <f ca="1"/>
        <v>0</v>
      </c>
      <c r="W223" s="208">
        <f t="shared" ca="1" si="277"/>
        <v>0</v>
      </c>
      <c r="X223" s="207"/>
      <c r="Y223" s="194"/>
      <c r="Z223" s="198" cm="1">
        <f t="array" ref="Z223">IFERROR(MATCH(TRUE,INDEX($B$14:$B$117&gt;=Y223,0),0),"")</f>
        <v>1</v>
      </c>
      <c r="AA223" s="194">
        <f t="shared" ca="1" si="220"/>
        <v>3.2000000000000006E-3</v>
      </c>
      <c r="AD223" s="194">
        <f t="shared" si="221"/>
        <v>0</v>
      </c>
      <c r="AE223" s="19">
        <f ca="1"/>
        <v>0</v>
      </c>
      <c r="AF223" s="208">
        <f t="shared" ca="1" si="222"/>
        <v>0</v>
      </c>
      <c r="AG223" s="207"/>
      <c r="AH223" s="194"/>
      <c r="AI223" s="198" cm="1">
        <f t="array" ref="AI223">IFERROR(MATCH(TRUE,INDEX($B$14:$B$117&gt;=AH223,0),0),"")</f>
        <v>1</v>
      </c>
      <c r="AJ223" s="194">
        <f t="shared" ca="1" si="223"/>
        <v>3.2000000000000006E-3</v>
      </c>
      <c r="AM223" s="194">
        <f t="shared" si="224"/>
        <v>0</v>
      </c>
      <c r="AN223" s="19">
        <f ca="1"/>
        <v>0</v>
      </c>
      <c r="AO223" s="208">
        <f t="shared" ca="1" si="225"/>
        <v>0</v>
      </c>
      <c r="AP223" s="207"/>
      <c r="AQ223" s="194"/>
      <c r="AR223" s="198" cm="1">
        <f t="array" ref="AR223">IFERROR(MATCH(TRUE,INDEX($B$14:$B$117&gt;=AQ223,0),0),"")</f>
        <v>1</v>
      </c>
      <c r="AS223" s="194">
        <f t="shared" ca="1" si="226"/>
        <v>3.2000000000000006E-3</v>
      </c>
      <c r="AV223" s="194">
        <f t="shared" si="227"/>
        <v>0</v>
      </c>
      <c r="AW223" s="19">
        <f ca="1"/>
        <v>0</v>
      </c>
      <c r="AX223" s="208">
        <f t="shared" ca="1" si="228"/>
        <v>0</v>
      </c>
      <c r="AY223" s="207"/>
      <c r="AZ223" s="194"/>
      <c r="BA223" s="198" cm="1">
        <f t="array" ref="BA223">IFERROR(MATCH(TRUE,INDEX($B$14:$B$117&gt;=AZ223,0),0),"")</f>
        <v>1</v>
      </c>
      <c r="BB223" s="194">
        <f t="shared" ca="1" si="229"/>
        <v>3.2000000000000006E-3</v>
      </c>
      <c r="BE223" s="194">
        <f t="shared" si="230"/>
        <v>0</v>
      </c>
      <c r="BF223" s="19">
        <f ca="1"/>
        <v>0</v>
      </c>
      <c r="BG223" s="208">
        <f t="shared" ca="1" si="231"/>
        <v>0</v>
      </c>
      <c r="BH223" s="207"/>
      <c r="BI223" s="194"/>
      <c r="BJ223" s="198" cm="1">
        <f t="array" ref="BJ223">IFERROR(MATCH(TRUE,INDEX($B$14:$B$117&gt;=BI223,0),0),"")</f>
        <v>1</v>
      </c>
      <c r="BK223" s="194">
        <f t="shared" ca="1" si="232"/>
        <v>3.2000000000000006E-3</v>
      </c>
      <c r="BN223" s="194">
        <f t="shared" si="233"/>
        <v>0</v>
      </c>
      <c r="BO223" s="19">
        <f ca="1"/>
        <v>0</v>
      </c>
      <c r="BP223" s="208">
        <f t="shared" ca="1" si="234"/>
        <v>0</v>
      </c>
      <c r="BQ223" s="207"/>
      <c r="BR223" s="194"/>
      <c r="BS223" s="198" cm="1">
        <f t="array" ref="BS223">IFERROR(MATCH(TRUE,INDEX($B$14:$B$117&gt;=BR223,0),0),"")</f>
        <v>1</v>
      </c>
      <c r="BT223" s="194">
        <f t="shared" ca="1" si="235"/>
        <v>3.2000000000000006E-3</v>
      </c>
      <c r="BW223" s="194">
        <f t="shared" si="236"/>
        <v>0</v>
      </c>
      <c r="BX223" s="19">
        <f ca="1"/>
        <v>0</v>
      </c>
      <c r="BY223" s="208">
        <f t="shared" ca="1" si="237"/>
        <v>0</v>
      </c>
      <c r="BZ223" s="207"/>
      <c r="CA223" s="194"/>
      <c r="CB223" s="198" cm="1">
        <f t="array" ref="CB223">IFERROR(MATCH(TRUE,INDEX($B$14:$B$117&gt;=CA223,0),0),"")</f>
        <v>1</v>
      </c>
      <c r="CC223" s="194">
        <f t="shared" ca="1" si="238"/>
        <v>3.2000000000000006E-3</v>
      </c>
      <c r="CF223" s="194">
        <f t="shared" si="239"/>
        <v>0</v>
      </c>
      <c r="CG223" s="19">
        <f ca="1"/>
        <v>0</v>
      </c>
      <c r="CH223" s="208">
        <f t="shared" ca="1" si="240"/>
        <v>0</v>
      </c>
      <c r="CI223" s="207"/>
      <c r="CJ223" s="194"/>
      <c r="CK223" s="198" cm="1">
        <f t="array" ref="CK223">IFERROR(MATCH(TRUE,INDEX($B$14:$B$117&gt;=CJ223,0),0),"")</f>
        <v>1</v>
      </c>
      <c r="CL223" s="194">
        <f t="shared" ca="1" si="241"/>
        <v>3.2000000000000006E-3</v>
      </c>
      <c r="CO223" s="194">
        <f t="shared" si="242"/>
        <v>0</v>
      </c>
      <c r="CP223" s="19">
        <f ca="1"/>
        <v>0</v>
      </c>
      <c r="CQ223" s="208">
        <f t="shared" ca="1" si="243"/>
        <v>0</v>
      </c>
      <c r="CR223" s="207"/>
      <c r="CS223" s="194"/>
      <c r="CT223" s="198" cm="1">
        <f t="array" ref="CT223">IFERROR(MATCH(TRUE,INDEX($B$14:$B$117&gt;=CS223,0),0),"")</f>
        <v>1</v>
      </c>
      <c r="CU223" s="194">
        <f t="shared" ca="1" si="244"/>
        <v>3.2000000000000006E-3</v>
      </c>
      <c r="CX223" s="194">
        <f t="shared" si="245"/>
        <v>0</v>
      </c>
      <c r="CY223" s="19" t="e">
        <f ca="1"/>
        <v>#N/A</v>
      </c>
      <c r="CZ223" s="208" t="e">
        <f t="shared" ca="1" si="246"/>
        <v>#N/A</v>
      </c>
      <c r="DA223" s="207"/>
      <c r="DB223" s="194"/>
      <c r="DC223" s="198" cm="1">
        <f t="array" ref="DC223">IFERROR(MATCH(TRUE,INDEX($B$14:$B$117&gt;=DB223,0),0),"")</f>
        <v>1</v>
      </c>
      <c r="DD223" s="194">
        <f t="shared" ca="1" si="247"/>
        <v>3.2000000000000006E-3</v>
      </c>
      <c r="DG223" s="194">
        <f t="shared" si="248"/>
        <v>0</v>
      </c>
      <c r="DH223" s="19" t="e">
        <f ca="1"/>
        <v>#N/A</v>
      </c>
      <c r="DI223" s="208" t="e">
        <f t="shared" ca="1" si="249"/>
        <v>#N/A</v>
      </c>
      <c r="DJ223" s="207"/>
      <c r="DK223" s="194"/>
      <c r="DL223" s="198" cm="1">
        <f t="array" ref="DL223">IFERROR(MATCH(TRUE,INDEX($B$14:$B$117&gt;=DK223,0),0),"")</f>
        <v>1</v>
      </c>
      <c r="DM223" s="194">
        <f t="shared" ca="1" si="250"/>
        <v>3.2000000000000006E-3</v>
      </c>
      <c r="DP223" s="194">
        <f t="shared" si="251"/>
        <v>0</v>
      </c>
      <c r="DQ223" s="19" t="e">
        <f ca="1"/>
        <v>#N/A</v>
      </c>
      <c r="DR223" s="208" t="e">
        <f t="shared" ca="1" si="252"/>
        <v>#N/A</v>
      </c>
      <c r="DS223" s="207"/>
      <c r="DT223" s="194"/>
      <c r="DU223" s="198" cm="1">
        <f t="array" ref="DU223">IFERROR(MATCH(TRUE,INDEX($B$14:$B$117&gt;=DT223,0),0),"")</f>
        <v>1</v>
      </c>
      <c r="DV223" s="194">
        <f t="shared" ca="1" si="253"/>
        <v>3.2000000000000006E-3</v>
      </c>
      <c r="DY223" s="194">
        <f t="shared" si="254"/>
        <v>0</v>
      </c>
      <c r="DZ223" s="19" t="e">
        <f ca="1"/>
        <v>#N/A</v>
      </c>
      <c r="EA223" s="208" t="e">
        <f t="shared" ca="1" si="255"/>
        <v>#N/A</v>
      </c>
      <c r="EB223" s="207"/>
      <c r="EC223" s="194"/>
      <c r="ED223" s="198" cm="1">
        <f t="array" ref="ED223">IFERROR(MATCH(TRUE,INDEX($B$14:$B$117&gt;=EC223,0),0),"")</f>
        <v>1</v>
      </c>
      <c r="EE223" s="194">
        <f t="shared" ca="1" si="256"/>
        <v>3.2000000000000006E-3</v>
      </c>
      <c r="EH223" s="194">
        <f t="shared" si="257"/>
        <v>0</v>
      </c>
      <c r="EI223" s="19" t="e">
        <f ca="1"/>
        <v>#N/A</v>
      </c>
      <c r="EJ223" s="208" t="e">
        <f t="shared" ca="1" si="258"/>
        <v>#N/A</v>
      </c>
      <c r="EK223" s="207"/>
      <c r="EL223" s="194"/>
      <c r="EM223" s="198" cm="1">
        <f t="array" ref="EM223">IFERROR(MATCH(TRUE,INDEX($B$14:$B$117&gt;=EL223,0),0),"")</f>
        <v>1</v>
      </c>
      <c r="EN223" s="194">
        <f t="shared" ca="1" si="259"/>
        <v>3.2000000000000006E-3</v>
      </c>
      <c r="EQ223" s="194">
        <f t="shared" si="260"/>
        <v>0</v>
      </c>
      <c r="ER223" s="19" t="e">
        <f ca="1"/>
        <v>#N/A</v>
      </c>
      <c r="ES223" s="208" t="e">
        <f t="shared" ca="1" si="261"/>
        <v>#N/A</v>
      </c>
      <c r="ET223" s="207"/>
      <c r="EU223" s="194"/>
      <c r="EV223" s="198" cm="1">
        <f t="array" ref="EV223">IFERROR(MATCH(TRUE,INDEX($B$14:$B$117&gt;=EU223,0),0),"")</f>
        <v>1</v>
      </c>
      <c r="EW223" s="194">
        <f t="shared" ca="1" si="262"/>
        <v>3.2000000000000006E-3</v>
      </c>
      <c r="EZ223" s="194">
        <f t="shared" si="263"/>
        <v>0</v>
      </c>
      <c r="FA223" s="19" t="e">
        <f ca="1"/>
        <v>#N/A</v>
      </c>
      <c r="FB223" s="208" t="e">
        <f t="shared" ca="1" si="264"/>
        <v>#N/A</v>
      </c>
      <c r="FC223" s="207"/>
      <c r="FD223" s="194"/>
      <c r="FE223" s="198" cm="1">
        <f t="array" ref="FE223">IFERROR(MATCH(TRUE,INDEX($B$14:$B$117&gt;=FD223,0),0),"")</f>
        <v>1</v>
      </c>
      <c r="FF223" s="194">
        <f t="shared" ca="1" si="265"/>
        <v>3.2000000000000006E-3</v>
      </c>
      <c r="FI223" s="194">
        <f t="shared" si="266"/>
        <v>0</v>
      </c>
      <c r="FJ223" s="19" t="e">
        <f ca="1"/>
        <v>#N/A</v>
      </c>
      <c r="FK223" s="208" t="e">
        <f t="shared" ca="1" si="267"/>
        <v>#N/A</v>
      </c>
      <c r="FL223" s="207"/>
      <c r="FM223" s="194"/>
      <c r="FN223" s="198" cm="1">
        <f t="array" ref="FN223">IFERROR(MATCH(TRUE,INDEX($B$14:$B$117&gt;=FM223,0),0),"")</f>
        <v>1</v>
      </c>
      <c r="FO223" s="194">
        <f t="shared" ca="1" si="268"/>
        <v>3.2000000000000006E-3</v>
      </c>
      <c r="FR223" s="194">
        <f t="shared" si="269"/>
        <v>0</v>
      </c>
      <c r="FS223" s="19" t="e">
        <f ca="1"/>
        <v>#N/A</v>
      </c>
      <c r="FT223" s="208" t="e">
        <f t="shared" ca="1" si="270"/>
        <v>#N/A</v>
      </c>
      <c r="FU223" s="207"/>
      <c r="FV223" s="194"/>
      <c r="FW223" s="198" cm="1">
        <f t="array" ref="FW223">IFERROR(MATCH(TRUE,INDEX($B$14:$B$117&gt;=FV223,0),0),"")</f>
        <v>1</v>
      </c>
      <c r="FX223" s="194">
        <f t="shared" ca="1" si="271"/>
        <v>3.2000000000000006E-3</v>
      </c>
      <c r="GA223" s="194">
        <f t="shared" si="272"/>
        <v>0</v>
      </c>
      <c r="GB223" s="19" t="e">
        <f ca="1"/>
        <v>#N/A</v>
      </c>
      <c r="GC223" s="208" t="e">
        <f t="shared" ca="1" si="273"/>
        <v>#N/A</v>
      </c>
    </row>
    <row r="224" spans="6:185" x14ac:dyDescent="0.2">
      <c r="F224" s="207"/>
      <c r="G224" s="194"/>
      <c r="H224" s="198" cm="1">
        <f t="array" ref="H224">IFERROR(MATCH(TRUE,INDEX($B$14:$B$117&gt;=G224,0),0),"")</f>
        <v>1</v>
      </c>
      <c r="I224" s="194">
        <f t="shared" ca="1" si="218"/>
        <v>3.2000000000000006E-3</v>
      </c>
      <c r="L224" s="194">
        <f t="shared" si="274"/>
        <v>0</v>
      </c>
      <c r="M224" s="19">
        <f ca="1"/>
        <v>0</v>
      </c>
      <c r="N224" s="208">
        <f t="shared" ca="1" si="275"/>
        <v>0</v>
      </c>
      <c r="O224" s="207"/>
      <c r="P224" s="194"/>
      <c r="Q224" s="198" cm="1">
        <f t="array" ref="Q224">IFERROR(MATCH(TRUE,INDEX($B$14:$B$117&gt;=P224,0),0),"")</f>
        <v>1</v>
      </c>
      <c r="R224" s="194">
        <f t="shared" ca="1" si="219"/>
        <v>3.2000000000000006E-3</v>
      </c>
      <c r="U224" s="194">
        <f t="shared" si="276"/>
        <v>0</v>
      </c>
      <c r="V224" s="19">
        <f ca="1"/>
        <v>0</v>
      </c>
      <c r="W224" s="208">
        <f t="shared" ca="1" si="277"/>
        <v>0</v>
      </c>
      <c r="X224" s="207"/>
      <c r="Y224" s="194"/>
      <c r="Z224" s="198" cm="1">
        <f t="array" ref="Z224">IFERROR(MATCH(TRUE,INDEX($B$14:$B$117&gt;=Y224,0),0),"")</f>
        <v>1</v>
      </c>
      <c r="AA224" s="194">
        <f t="shared" ca="1" si="220"/>
        <v>3.2000000000000006E-3</v>
      </c>
      <c r="AD224" s="194">
        <f t="shared" si="221"/>
        <v>0</v>
      </c>
      <c r="AE224" s="19">
        <f ca="1"/>
        <v>0</v>
      </c>
      <c r="AF224" s="208">
        <f t="shared" ca="1" si="222"/>
        <v>0</v>
      </c>
      <c r="AG224" s="207"/>
      <c r="AH224" s="194"/>
      <c r="AI224" s="198" cm="1">
        <f t="array" ref="AI224">IFERROR(MATCH(TRUE,INDEX($B$14:$B$117&gt;=AH224,0),0),"")</f>
        <v>1</v>
      </c>
      <c r="AJ224" s="194">
        <f t="shared" ca="1" si="223"/>
        <v>3.2000000000000006E-3</v>
      </c>
      <c r="AM224" s="194">
        <f t="shared" si="224"/>
        <v>0</v>
      </c>
      <c r="AN224" s="19">
        <f ca="1"/>
        <v>0</v>
      </c>
      <c r="AO224" s="208">
        <f t="shared" ca="1" si="225"/>
        <v>0</v>
      </c>
      <c r="AP224" s="207"/>
      <c r="AQ224" s="194"/>
      <c r="AR224" s="198" cm="1">
        <f t="array" ref="AR224">IFERROR(MATCH(TRUE,INDEX($B$14:$B$117&gt;=AQ224,0),0),"")</f>
        <v>1</v>
      </c>
      <c r="AS224" s="194">
        <f t="shared" ca="1" si="226"/>
        <v>3.2000000000000006E-3</v>
      </c>
      <c r="AV224" s="194">
        <f t="shared" si="227"/>
        <v>0</v>
      </c>
      <c r="AW224" s="19">
        <f ca="1"/>
        <v>0</v>
      </c>
      <c r="AX224" s="208">
        <f t="shared" ca="1" si="228"/>
        <v>0</v>
      </c>
      <c r="AY224" s="207"/>
      <c r="AZ224" s="194"/>
      <c r="BA224" s="198" cm="1">
        <f t="array" ref="BA224">IFERROR(MATCH(TRUE,INDEX($B$14:$B$117&gt;=AZ224,0),0),"")</f>
        <v>1</v>
      </c>
      <c r="BB224" s="194">
        <f t="shared" ca="1" si="229"/>
        <v>3.2000000000000006E-3</v>
      </c>
      <c r="BE224" s="194">
        <f t="shared" si="230"/>
        <v>0</v>
      </c>
      <c r="BF224" s="19">
        <f ca="1"/>
        <v>0</v>
      </c>
      <c r="BG224" s="208">
        <f t="shared" ca="1" si="231"/>
        <v>0</v>
      </c>
      <c r="BH224" s="207"/>
      <c r="BI224" s="194"/>
      <c r="BJ224" s="198" cm="1">
        <f t="array" ref="BJ224">IFERROR(MATCH(TRUE,INDEX($B$14:$B$117&gt;=BI224,0),0),"")</f>
        <v>1</v>
      </c>
      <c r="BK224" s="194">
        <f t="shared" ca="1" si="232"/>
        <v>3.2000000000000006E-3</v>
      </c>
      <c r="BN224" s="194">
        <f t="shared" si="233"/>
        <v>0</v>
      </c>
      <c r="BO224" s="19">
        <f ca="1"/>
        <v>0</v>
      </c>
      <c r="BP224" s="208">
        <f t="shared" ca="1" si="234"/>
        <v>0</v>
      </c>
      <c r="BQ224" s="207"/>
      <c r="BR224" s="194"/>
      <c r="BS224" s="198" cm="1">
        <f t="array" ref="BS224">IFERROR(MATCH(TRUE,INDEX($B$14:$B$117&gt;=BR224,0),0),"")</f>
        <v>1</v>
      </c>
      <c r="BT224" s="194">
        <f t="shared" ca="1" si="235"/>
        <v>3.2000000000000006E-3</v>
      </c>
      <c r="BW224" s="194">
        <f t="shared" si="236"/>
        <v>0</v>
      </c>
      <c r="BX224" s="19">
        <f ca="1"/>
        <v>0</v>
      </c>
      <c r="BY224" s="208">
        <f t="shared" ca="1" si="237"/>
        <v>0</v>
      </c>
      <c r="BZ224" s="207"/>
      <c r="CA224" s="194"/>
      <c r="CB224" s="198" cm="1">
        <f t="array" ref="CB224">IFERROR(MATCH(TRUE,INDEX($B$14:$B$117&gt;=CA224,0),0),"")</f>
        <v>1</v>
      </c>
      <c r="CC224" s="194">
        <f t="shared" ca="1" si="238"/>
        <v>3.2000000000000006E-3</v>
      </c>
      <c r="CF224" s="194">
        <f t="shared" si="239"/>
        <v>0</v>
      </c>
      <c r="CG224" s="19">
        <f ca="1"/>
        <v>0</v>
      </c>
      <c r="CH224" s="208">
        <f t="shared" ca="1" si="240"/>
        <v>0</v>
      </c>
      <c r="CI224" s="207"/>
      <c r="CJ224" s="194"/>
      <c r="CK224" s="198" cm="1">
        <f t="array" ref="CK224">IFERROR(MATCH(TRUE,INDEX($B$14:$B$117&gt;=CJ224,0),0),"")</f>
        <v>1</v>
      </c>
      <c r="CL224" s="194">
        <f t="shared" ca="1" si="241"/>
        <v>3.2000000000000006E-3</v>
      </c>
      <c r="CO224" s="194">
        <f t="shared" si="242"/>
        <v>0</v>
      </c>
      <c r="CP224" s="19">
        <f ca="1"/>
        <v>0</v>
      </c>
      <c r="CQ224" s="208">
        <f t="shared" ca="1" si="243"/>
        <v>0</v>
      </c>
      <c r="CR224" s="207"/>
      <c r="CS224" s="194"/>
      <c r="CT224" s="198" cm="1">
        <f t="array" ref="CT224">IFERROR(MATCH(TRUE,INDEX($B$14:$B$117&gt;=CS224,0),0),"")</f>
        <v>1</v>
      </c>
      <c r="CU224" s="194">
        <f t="shared" ca="1" si="244"/>
        <v>3.2000000000000006E-3</v>
      </c>
      <c r="CX224" s="194">
        <f t="shared" si="245"/>
        <v>0</v>
      </c>
      <c r="CY224" s="19" t="e">
        <f ca="1"/>
        <v>#N/A</v>
      </c>
      <c r="CZ224" s="208" t="e">
        <f t="shared" ca="1" si="246"/>
        <v>#N/A</v>
      </c>
      <c r="DA224" s="207"/>
      <c r="DB224" s="194"/>
      <c r="DC224" s="198" cm="1">
        <f t="array" ref="DC224">IFERROR(MATCH(TRUE,INDEX($B$14:$B$117&gt;=DB224,0),0),"")</f>
        <v>1</v>
      </c>
      <c r="DD224" s="194">
        <f t="shared" ca="1" si="247"/>
        <v>3.2000000000000006E-3</v>
      </c>
      <c r="DG224" s="194">
        <f t="shared" si="248"/>
        <v>0</v>
      </c>
      <c r="DH224" s="19" t="e">
        <f ca="1"/>
        <v>#N/A</v>
      </c>
      <c r="DI224" s="208" t="e">
        <f t="shared" ca="1" si="249"/>
        <v>#N/A</v>
      </c>
      <c r="DJ224" s="207"/>
      <c r="DK224" s="194"/>
      <c r="DL224" s="198" cm="1">
        <f t="array" ref="DL224">IFERROR(MATCH(TRUE,INDEX($B$14:$B$117&gt;=DK224,0),0),"")</f>
        <v>1</v>
      </c>
      <c r="DM224" s="194">
        <f t="shared" ca="1" si="250"/>
        <v>3.2000000000000006E-3</v>
      </c>
      <c r="DP224" s="194">
        <f t="shared" si="251"/>
        <v>0</v>
      </c>
      <c r="DQ224" s="19" t="e">
        <f ca="1"/>
        <v>#N/A</v>
      </c>
      <c r="DR224" s="208" t="e">
        <f t="shared" ca="1" si="252"/>
        <v>#N/A</v>
      </c>
      <c r="DS224" s="207"/>
      <c r="DT224" s="194"/>
      <c r="DU224" s="198" cm="1">
        <f t="array" ref="DU224">IFERROR(MATCH(TRUE,INDEX($B$14:$B$117&gt;=DT224,0),0),"")</f>
        <v>1</v>
      </c>
      <c r="DV224" s="194">
        <f t="shared" ca="1" si="253"/>
        <v>3.2000000000000006E-3</v>
      </c>
      <c r="DY224" s="194">
        <f t="shared" si="254"/>
        <v>0</v>
      </c>
      <c r="DZ224" s="19" t="e">
        <f ca="1"/>
        <v>#N/A</v>
      </c>
      <c r="EA224" s="208" t="e">
        <f t="shared" ca="1" si="255"/>
        <v>#N/A</v>
      </c>
      <c r="EB224" s="207"/>
      <c r="EC224" s="194"/>
      <c r="ED224" s="198" cm="1">
        <f t="array" ref="ED224">IFERROR(MATCH(TRUE,INDEX($B$14:$B$117&gt;=EC224,0),0),"")</f>
        <v>1</v>
      </c>
      <c r="EE224" s="194">
        <f t="shared" ca="1" si="256"/>
        <v>3.2000000000000006E-3</v>
      </c>
      <c r="EH224" s="194">
        <f t="shared" si="257"/>
        <v>0</v>
      </c>
      <c r="EI224" s="19" t="e">
        <f ca="1"/>
        <v>#N/A</v>
      </c>
      <c r="EJ224" s="208" t="e">
        <f t="shared" ca="1" si="258"/>
        <v>#N/A</v>
      </c>
      <c r="EK224" s="207"/>
      <c r="EL224" s="194"/>
      <c r="EM224" s="198" cm="1">
        <f t="array" ref="EM224">IFERROR(MATCH(TRUE,INDEX($B$14:$B$117&gt;=EL224,0),0),"")</f>
        <v>1</v>
      </c>
      <c r="EN224" s="194">
        <f t="shared" ca="1" si="259"/>
        <v>3.2000000000000006E-3</v>
      </c>
      <c r="EQ224" s="194">
        <f t="shared" si="260"/>
        <v>0</v>
      </c>
      <c r="ER224" s="19" t="e">
        <f ca="1"/>
        <v>#N/A</v>
      </c>
      <c r="ES224" s="208" t="e">
        <f t="shared" ca="1" si="261"/>
        <v>#N/A</v>
      </c>
      <c r="ET224" s="207"/>
      <c r="EU224" s="194"/>
      <c r="EV224" s="198" cm="1">
        <f t="array" ref="EV224">IFERROR(MATCH(TRUE,INDEX($B$14:$B$117&gt;=EU224,0),0),"")</f>
        <v>1</v>
      </c>
      <c r="EW224" s="194">
        <f t="shared" ca="1" si="262"/>
        <v>3.2000000000000006E-3</v>
      </c>
      <c r="EZ224" s="194">
        <f t="shared" si="263"/>
        <v>0</v>
      </c>
      <c r="FA224" s="19" t="e">
        <f ca="1"/>
        <v>#N/A</v>
      </c>
      <c r="FB224" s="208" t="e">
        <f t="shared" ca="1" si="264"/>
        <v>#N/A</v>
      </c>
      <c r="FC224" s="207"/>
      <c r="FD224" s="194"/>
      <c r="FE224" s="198" cm="1">
        <f t="array" ref="FE224">IFERROR(MATCH(TRUE,INDEX($B$14:$B$117&gt;=FD224,0),0),"")</f>
        <v>1</v>
      </c>
      <c r="FF224" s="194">
        <f t="shared" ca="1" si="265"/>
        <v>3.2000000000000006E-3</v>
      </c>
      <c r="FI224" s="194">
        <f t="shared" si="266"/>
        <v>0</v>
      </c>
      <c r="FJ224" s="19" t="e">
        <f ca="1"/>
        <v>#N/A</v>
      </c>
      <c r="FK224" s="208" t="e">
        <f t="shared" ca="1" si="267"/>
        <v>#N/A</v>
      </c>
      <c r="FL224" s="207"/>
      <c r="FM224" s="194"/>
      <c r="FN224" s="198" cm="1">
        <f t="array" ref="FN224">IFERROR(MATCH(TRUE,INDEX($B$14:$B$117&gt;=FM224,0),0),"")</f>
        <v>1</v>
      </c>
      <c r="FO224" s="194">
        <f t="shared" ca="1" si="268"/>
        <v>3.2000000000000006E-3</v>
      </c>
      <c r="FR224" s="194">
        <f t="shared" si="269"/>
        <v>0</v>
      </c>
      <c r="FS224" s="19" t="e">
        <f ca="1"/>
        <v>#N/A</v>
      </c>
      <c r="FT224" s="208" t="e">
        <f t="shared" ca="1" si="270"/>
        <v>#N/A</v>
      </c>
      <c r="FU224" s="207"/>
      <c r="FV224" s="194"/>
      <c r="FW224" s="198" cm="1">
        <f t="array" ref="FW224">IFERROR(MATCH(TRUE,INDEX($B$14:$B$117&gt;=FV224,0),0),"")</f>
        <v>1</v>
      </c>
      <c r="FX224" s="194">
        <f t="shared" ca="1" si="271"/>
        <v>3.2000000000000006E-3</v>
      </c>
      <c r="GA224" s="194">
        <f t="shared" si="272"/>
        <v>0</v>
      </c>
      <c r="GB224" s="19" t="e">
        <f ca="1"/>
        <v>#N/A</v>
      </c>
      <c r="GC224" s="208" t="e">
        <f t="shared" ca="1" si="273"/>
        <v>#N/A</v>
      </c>
    </row>
    <row r="225" spans="6:185" x14ac:dyDescent="0.2">
      <c r="F225" s="207"/>
      <c r="G225" s="194"/>
      <c r="H225" s="198" cm="1">
        <f t="array" ref="H225">IFERROR(MATCH(TRUE,INDEX($B$14:$B$117&gt;=G225,0),0),"")</f>
        <v>1</v>
      </c>
      <c r="I225" s="194">
        <f t="shared" ca="1" si="218"/>
        <v>3.2000000000000006E-3</v>
      </c>
      <c r="L225" s="194">
        <f t="shared" si="274"/>
        <v>0</v>
      </c>
      <c r="M225" s="19">
        <f ca="1"/>
        <v>0</v>
      </c>
      <c r="N225" s="208">
        <f t="shared" ca="1" si="275"/>
        <v>0</v>
      </c>
      <c r="O225" s="207"/>
      <c r="P225" s="194"/>
      <c r="Q225" s="198" cm="1">
        <f t="array" ref="Q225">IFERROR(MATCH(TRUE,INDEX($B$14:$B$117&gt;=P225,0),0),"")</f>
        <v>1</v>
      </c>
      <c r="R225" s="194">
        <f t="shared" ca="1" si="219"/>
        <v>3.2000000000000006E-3</v>
      </c>
      <c r="U225" s="194">
        <f t="shared" si="276"/>
        <v>0</v>
      </c>
      <c r="V225" s="19">
        <f ca="1"/>
        <v>0</v>
      </c>
      <c r="W225" s="208">
        <f t="shared" ca="1" si="277"/>
        <v>0</v>
      </c>
      <c r="X225" s="207"/>
      <c r="Y225" s="194"/>
      <c r="Z225" s="198" cm="1">
        <f t="array" ref="Z225">IFERROR(MATCH(TRUE,INDEX($B$14:$B$117&gt;=Y225,0),0),"")</f>
        <v>1</v>
      </c>
      <c r="AA225" s="194">
        <f t="shared" ca="1" si="220"/>
        <v>3.2000000000000006E-3</v>
      </c>
      <c r="AD225" s="194">
        <f t="shared" si="221"/>
        <v>0</v>
      </c>
      <c r="AE225" s="19">
        <f ca="1"/>
        <v>0</v>
      </c>
      <c r="AF225" s="208">
        <f t="shared" ca="1" si="222"/>
        <v>0</v>
      </c>
      <c r="AG225" s="207"/>
      <c r="AH225" s="194"/>
      <c r="AI225" s="198" cm="1">
        <f t="array" ref="AI225">IFERROR(MATCH(TRUE,INDEX($B$14:$B$117&gt;=AH225,0),0),"")</f>
        <v>1</v>
      </c>
      <c r="AJ225" s="194">
        <f t="shared" ca="1" si="223"/>
        <v>3.2000000000000006E-3</v>
      </c>
      <c r="AM225" s="194">
        <f t="shared" si="224"/>
        <v>0</v>
      </c>
      <c r="AN225" s="19">
        <f ca="1"/>
        <v>0</v>
      </c>
      <c r="AO225" s="208">
        <f t="shared" ca="1" si="225"/>
        <v>0</v>
      </c>
      <c r="AP225" s="207"/>
      <c r="AQ225" s="194"/>
      <c r="AR225" s="198" cm="1">
        <f t="array" ref="AR225">IFERROR(MATCH(TRUE,INDEX($B$14:$B$117&gt;=AQ225,0),0),"")</f>
        <v>1</v>
      </c>
      <c r="AS225" s="194">
        <f t="shared" ca="1" si="226"/>
        <v>3.2000000000000006E-3</v>
      </c>
      <c r="AV225" s="194">
        <f t="shared" si="227"/>
        <v>0</v>
      </c>
      <c r="AW225" s="19">
        <f ca="1"/>
        <v>0</v>
      </c>
      <c r="AX225" s="208">
        <f t="shared" ca="1" si="228"/>
        <v>0</v>
      </c>
      <c r="AY225" s="207"/>
      <c r="AZ225" s="194"/>
      <c r="BA225" s="198" cm="1">
        <f t="array" ref="BA225">IFERROR(MATCH(TRUE,INDEX($B$14:$B$117&gt;=AZ225,0),0),"")</f>
        <v>1</v>
      </c>
      <c r="BB225" s="194">
        <f t="shared" ca="1" si="229"/>
        <v>3.2000000000000006E-3</v>
      </c>
      <c r="BE225" s="194">
        <f t="shared" si="230"/>
        <v>0</v>
      </c>
      <c r="BF225" s="19">
        <f ca="1"/>
        <v>0</v>
      </c>
      <c r="BG225" s="208">
        <f t="shared" ca="1" si="231"/>
        <v>0</v>
      </c>
      <c r="BH225" s="207"/>
      <c r="BI225" s="194"/>
      <c r="BJ225" s="198" cm="1">
        <f t="array" ref="BJ225">IFERROR(MATCH(TRUE,INDEX($B$14:$B$117&gt;=BI225,0),0),"")</f>
        <v>1</v>
      </c>
      <c r="BK225" s="194">
        <f t="shared" ca="1" si="232"/>
        <v>3.2000000000000006E-3</v>
      </c>
      <c r="BN225" s="194">
        <f t="shared" si="233"/>
        <v>0</v>
      </c>
      <c r="BO225" s="19">
        <f ca="1"/>
        <v>0</v>
      </c>
      <c r="BP225" s="208">
        <f t="shared" ca="1" si="234"/>
        <v>0</v>
      </c>
      <c r="BQ225" s="207"/>
      <c r="BR225" s="194"/>
      <c r="BS225" s="198" cm="1">
        <f t="array" ref="BS225">IFERROR(MATCH(TRUE,INDEX($B$14:$B$117&gt;=BR225,0),0),"")</f>
        <v>1</v>
      </c>
      <c r="BT225" s="194">
        <f t="shared" ca="1" si="235"/>
        <v>3.2000000000000006E-3</v>
      </c>
      <c r="BW225" s="194">
        <f t="shared" si="236"/>
        <v>0</v>
      </c>
      <c r="BX225" s="19">
        <f ca="1"/>
        <v>0</v>
      </c>
      <c r="BY225" s="208">
        <f t="shared" ca="1" si="237"/>
        <v>0</v>
      </c>
      <c r="BZ225" s="207"/>
      <c r="CA225" s="194"/>
      <c r="CB225" s="198" cm="1">
        <f t="array" ref="CB225">IFERROR(MATCH(TRUE,INDEX($B$14:$B$117&gt;=CA225,0),0),"")</f>
        <v>1</v>
      </c>
      <c r="CC225" s="194">
        <f t="shared" ca="1" si="238"/>
        <v>3.2000000000000006E-3</v>
      </c>
      <c r="CF225" s="194">
        <f t="shared" si="239"/>
        <v>0</v>
      </c>
      <c r="CG225" s="19">
        <f ca="1"/>
        <v>0</v>
      </c>
      <c r="CH225" s="208">
        <f t="shared" ca="1" si="240"/>
        <v>0</v>
      </c>
      <c r="CI225" s="207"/>
      <c r="CJ225" s="194"/>
      <c r="CK225" s="198" cm="1">
        <f t="array" ref="CK225">IFERROR(MATCH(TRUE,INDEX($B$14:$B$117&gt;=CJ225,0),0),"")</f>
        <v>1</v>
      </c>
      <c r="CL225" s="194">
        <f t="shared" ca="1" si="241"/>
        <v>3.2000000000000006E-3</v>
      </c>
      <c r="CO225" s="194">
        <f t="shared" si="242"/>
        <v>0</v>
      </c>
      <c r="CP225" s="19">
        <f ca="1"/>
        <v>0</v>
      </c>
      <c r="CQ225" s="208">
        <f t="shared" ca="1" si="243"/>
        <v>0</v>
      </c>
      <c r="CR225" s="207"/>
      <c r="CS225" s="194"/>
      <c r="CT225" s="198" cm="1">
        <f t="array" ref="CT225">IFERROR(MATCH(TRUE,INDEX($B$14:$B$117&gt;=CS225,0),0),"")</f>
        <v>1</v>
      </c>
      <c r="CU225" s="194">
        <f t="shared" ca="1" si="244"/>
        <v>3.2000000000000006E-3</v>
      </c>
      <c r="CX225" s="194">
        <f t="shared" si="245"/>
        <v>0</v>
      </c>
      <c r="CY225" s="19" t="e">
        <f ca="1"/>
        <v>#N/A</v>
      </c>
      <c r="CZ225" s="208" t="e">
        <f t="shared" ca="1" si="246"/>
        <v>#N/A</v>
      </c>
      <c r="DA225" s="207"/>
      <c r="DB225" s="194"/>
      <c r="DC225" s="198" cm="1">
        <f t="array" ref="DC225">IFERROR(MATCH(TRUE,INDEX($B$14:$B$117&gt;=DB225,0),0),"")</f>
        <v>1</v>
      </c>
      <c r="DD225" s="194">
        <f t="shared" ca="1" si="247"/>
        <v>3.2000000000000006E-3</v>
      </c>
      <c r="DG225" s="194">
        <f t="shared" si="248"/>
        <v>0</v>
      </c>
      <c r="DH225" s="19" t="e">
        <f ca="1"/>
        <v>#N/A</v>
      </c>
      <c r="DI225" s="208" t="e">
        <f t="shared" ca="1" si="249"/>
        <v>#N/A</v>
      </c>
      <c r="DJ225" s="207"/>
      <c r="DK225" s="194"/>
      <c r="DL225" s="198" cm="1">
        <f t="array" ref="DL225">IFERROR(MATCH(TRUE,INDEX($B$14:$B$117&gt;=DK225,0),0),"")</f>
        <v>1</v>
      </c>
      <c r="DM225" s="194">
        <f t="shared" ca="1" si="250"/>
        <v>3.2000000000000006E-3</v>
      </c>
      <c r="DP225" s="194">
        <f t="shared" si="251"/>
        <v>0</v>
      </c>
      <c r="DQ225" s="19" t="e">
        <f ca="1"/>
        <v>#N/A</v>
      </c>
      <c r="DR225" s="208" t="e">
        <f t="shared" ca="1" si="252"/>
        <v>#N/A</v>
      </c>
      <c r="DS225" s="207"/>
      <c r="DT225" s="194"/>
      <c r="DU225" s="198" cm="1">
        <f t="array" ref="DU225">IFERROR(MATCH(TRUE,INDEX($B$14:$B$117&gt;=DT225,0),0),"")</f>
        <v>1</v>
      </c>
      <c r="DV225" s="194">
        <f t="shared" ca="1" si="253"/>
        <v>3.2000000000000006E-3</v>
      </c>
      <c r="DY225" s="194">
        <f t="shared" si="254"/>
        <v>0</v>
      </c>
      <c r="DZ225" s="19" t="e">
        <f ca="1"/>
        <v>#N/A</v>
      </c>
      <c r="EA225" s="208" t="e">
        <f t="shared" ca="1" si="255"/>
        <v>#N/A</v>
      </c>
      <c r="EB225" s="207"/>
      <c r="EC225" s="194"/>
      <c r="ED225" s="198" cm="1">
        <f t="array" ref="ED225">IFERROR(MATCH(TRUE,INDEX($B$14:$B$117&gt;=EC225,0),0),"")</f>
        <v>1</v>
      </c>
      <c r="EE225" s="194">
        <f t="shared" ca="1" si="256"/>
        <v>3.2000000000000006E-3</v>
      </c>
      <c r="EH225" s="194">
        <f t="shared" si="257"/>
        <v>0</v>
      </c>
      <c r="EI225" s="19" t="e">
        <f ca="1"/>
        <v>#N/A</v>
      </c>
      <c r="EJ225" s="208" t="e">
        <f t="shared" ca="1" si="258"/>
        <v>#N/A</v>
      </c>
      <c r="EK225" s="207"/>
      <c r="EL225" s="194"/>
      <c r="EM225" s="198" cm="1">
        <f t="array" ref="EM225">IFERROR(MATCH(TRUE,INDEX($B$14:$B$117&gt;=EL225,0),0),"")</f>
        <v>1</v>
      </c>
      <c r="EN225" s="194">
        <f t="shared" ca="1" si="259"/>
        <v>3.2000000000000006E-3</v>
      </c>
      <c r="EQ225" s="194">
        <f t="shared" si="260"/>
        <v>0</v>
      </c>
      <c r="ER225" s="19" t="e">
        <f ca="1"/>
        <v>#N/A</v>
      </c>
      <c r="ES225" s="208" t="e">
        <f t="shared" ca="1" si="261"/>
        <v>#N/A</v>
      </c>
      <c r="ET225" s="207"/>
      <c r="EU225" s="194"/>
      <c r="EV225" s="198" cm="1">
        <f t="array" ref="EV225">IFERROR(MATCH(TRUE,INDEX($B$14:$B$117&gt;=EU225,0),0),"")</f>
        <v>1</v>
      </c>
      <c r="EW225" s="194">
        <f t="shared" ca="1" si="262"/>
        <v>3.2000000000000006E-3</v>
      </c>
      <c r="EZ225" s="194">
        <f t="shared" si="263"/>
        <v>0</v>
      </c>
      <c r="FA225" s="19" t="e">
        <f ca="1"/>
        <v>#N/A</v>
      </c>
      <c r="FB225" s="208" t="e">
        <f t="shared" ca="1" si="264"/>
        <v>#N/A</v>
      </c>
      <c r="FC225" s="207"/>
      <c r="FD225" s="194"/>
      <c r="FE225" s="198" cm="1">
        <f t="array" ref="FE225">IFERROR(MATCH(TRUE,INDEX($B$14:$B$117&gt;=FD225,0),0),"")</f>
        <v>1</v>
      </c>
      <c r="FF225" s="194">
        <f t="shared" ca="1" si="265"/>
        <v>3.2000000000000006E-3</v>
      </c>
      <c r="FI225" s="194">
        <f t="shared" si="266"/>
        <v>0</v>
      </c>
      <c r="FJ225" s="19" t="e">
        <f ca="1"/>
        <v>#N/A</v>
      </c>
      <c r="FK225" s="208" t="e">
        <f t="shared" ca="1" si="267"/>
        <v>#N/A</v>
      </c>
      <c r="FL225" s="207"/>
      <c r="FM225" s="194"/>
      <c r="FN225" s="198" cm="1">
        <f t="array" ref="FN225">IFERROR(MATCH(TRUE,INDEX($B$14:$B$117&gt;=FM225,0),0),"")</f>
        <v>1</v>
      </c>
      <c r="FO225" s="194">
        <f t="shared" ca="1" si="268"/>
        <v>3.2000000000000006E-3</v>
      </c>
      <c r="FR225" s="194">
        <f t="shared" si="269"/>
        <v>0</v>
      </c>
      <c r="FS225" s="19" t="e">
        <f ca="1"/>
        <v>#N/A</v>
      </c>
      <c r="FT225" s="208" t="e">
        <f t="shared" ca="1" si="270"/>
        <v>#N/A</v>
      </c>
      <c r="FU225" s="207"/>
      <c r="FV225" s="194"/>
      <c r="FW225" s="198" cm="1">
        <f t="array" ref="FW225">IFERROR(MATCH(TRUE,INDEX($B$14:$B$117&gt;=FV225,0),0),"")</f>
        <v>1</v>
      </c>
      <c r="FX225" s="194">
        <f t="shared" ca="1" si="271"/>
        <v>3.2000000000000006E-3</v>
      </c>
      <c r="GA225" s="194">
        <f t="shared" si="272"/>
        <v>0</v>
      </c>
      <c r="GB225" s="19" t="e">
        <f ca="1"/>
        <v>#N/A</v>
      </c>
      <c r="GC225" s="208" t="e">
        <f t="shared" ca="1" si="273"/>
        <v>#N/A</v>
      </c>
    </row>
    <row r="226" spans="6:185" x14ac:dyDescent="0.2">
      <c r="F226" s="207"/>
      <c r="G226" s="194"/>
      <c r="H226" s="198" cm="1">
        <f t="array" ref="H226">IFERROR(MATCH(TRUE,INDEX($B$14:$B$117&gt;=G226,0),0),"")</f>
        <v>1</v>
      </c>
      <c r="I226" s="194">
        <f t="shared" ca="1" si="218"/>
        <v>3.2000000000000006E-3</v>
      </c>
      <c r="L226" s="194">
        <f t="shared" si="274"/>
        <v>0</v>
      </c>
      <c r="M226" s="19">
        <f ca="1"/>
        <v>0</v>
      </c>
      <c r="N226" s="208">
        <f t="shared" ca="1" si="275"/>
        <v>0</v>
      </c>
      <c r="O226" s="207"/>
      <c r="P226" s="194"/>
      <c r="Q226" s="198" cm="1">
        <f t="array" ref="Q226">IFERROR(MATCH(TRUE,INDEX($B$14:$B$117&gt;=P226,0),0),"")</f>
        <v>1</v>
      </c>
      <c r="R226" s="194">
        <f t="shared" ca="1" si="219"/>
        <v>3.2000000000000006E-3</v>
      </c>
      <c r="U226" s="194">
        <f t="shared" si="276"/>
        <v>0</v>
      </c>
      <c r="V226" s="19">
        <f ca="1"/>
        <v>0</v>
      </c>
      <c r="W226" s="208">
        <f t="shared" ca="1" si="277"/>
        <v>0</v>
      </c>
      <c r="X226" s="207"/>
      <c r="Y226" s="194"/>
      <c r="Z226" s="198" cm="1">
        <f t="array" ref="Z226">IFERROR(MATCH(TRUE,INDEX($B$14:$B$117&gt;=Y226,0),0),"")</f>
        <v>1</v>
      </c>
      <c r="AA226" s="194">
        <f t="shared" ca="1" si="220"/>
        <v>3.2000000000000006E-3</v>
      </c>
      <c r="AD226" s="194">
        <f t="shared" si="221"/>
        <v>0</v>
      </c>
      <c r="AE226" s="19">
        <f ca="1"/>
        <v>0</v>
      </c>
      <c r="AF226" s="208">
        <f t="shared" ca="1" si="222"/>
        <v>0</v>
      </c>
      <c r="AG226" s="207"/>
      <c r="AH226" s="194"/>
      <c r="AI226" s="198" cm="1">
        <f t="array" ref="AI226">IFERROR(MATCH(TRUE,INDEX($B$14:$B$117&gt;=AH226,0),0),"")</f>
        <v>1</v>
      </c>
      <c r="AJ226" s="194">
        <f t="shared" ca="1" si="223"/>
        <v>3.2000000000000006E-3</v>
      </c>
      <c r="AM226" s="194">
        <f t="shared" si="224"/>
        <v>0</v>
      </c>
      <c r="AN226" s="19">
        <f ca="1"/>
        <v>0</v>
      </c>
      <c r="AO226" s="208">
        <f t="shared" ca="1" si="225"/>
        <v>0</v>
      </c>
      <c r="AP226" s="207"/>
      <c r="AQ226" s="194"/>
      <c r="AR226" s="198" cm="1">
        <f t="array" ref="AR226">IFERROR(MATCH(TRUE,INDEX($B$14:$B$117&gt;=AQ226,0),0),"")</f>
        <v>1</v>
      </c>
      <c r="AS226" s="194">
        <f t="shared" ca="1" si="226"/>
        <v>3.2000000000000006E-3</v>
      </c>
      <c r="AV226" s="194">
        <f t="shared" si="227"/>
        <v>0</v>
      </c>
      <c r="AW226" s="19">
        <f ca="1"/>
        <v>0</v>
      </c>
      <c r="AX226" s="208">
        <f t="shared" ca="1" si="228"/>
        <v>0</v>
      </c>
      <c r="AY226" s="207"/>
      <c r="AZ226" s="194"/>
      <c r="BA226" s="198" cm="1">
        <f t="array" ref="BA226">IFERROR(MATCH(TRUE,INDEX($B$14:$B$117&gt;=AZ226,0),0),"")</f>
        <v>1</v>
      </c>
      <c r="BB226" s="194">
        <f t="shared" ca="1" si="229"/>
        <v>3.2000000000000006E-3</v>
      </c>
      <c r="BE226" s="194">
        <f t="shared" si="230"/>
        <v>0</v>
      </c>
      <c r="BF226" s="19">
        <f ca="1"/>
        <v>0</v>
      </c>
      <c r="BG226" s="208">
        <f t="shared" ca="1" si="231"/>
        <v>0</v>
      </c>
      <c r="BH226" s="207"/>
      <c r="BI226" s="194"/>
      <c r="BJ226" s="198" cm="1">
        <f t="array" ref="BJ226">IFERROR(MATCH(TRUE,INDEX($B$14:$B$117&gt;=BI226,0),0),"")</f>
        <v>1</v>
      </c>
      <c r="BK226" s="194">
        <f t="shared" ca="1" si="232"/>
        <v>3.2000000000000006E-3</v>
      </c>
      <c r="BN226" s="194">
        <f t="shared" si="233"/>
        <v>0</v>
      </c>
      <c r="BO226" s="19">
        <f ca="1"/>
        <v>0</v>
      </c>
      <c r="BP226" s="208">
        <f t="shared" ca="1" si="234"/>
        <v>0</v>
      </c>
      <c r="BQ226" s="207"/>
      <c r="BR226" s="194"/>
      <c r="BS226" s="198" cm="1">
        <f t="array" ref="BS226">IFERROR(MATCH(TRUE,INDEX($B$14:$B$117&gt;=BR226,0),0),"")</f>
        <v>1</v>
      </c>
      <c r="BT226" s="194">
        <f t="shared" ca="1" si="235"/>
        <v>3.2000000000000006E-3</v>
      </c>
      <c r="BW226" s="194">
        <f t="shared" si="236"/>
        <v>0</v>
      </c>
      <c r="BX226" s="19">
        <f ca="1"/>
        <v>0</v>
      </c>
      <c r="BY226" s="208">
        <f t="shared" ca="1" si="237"/>
        <v>0</v>
      </c>
      <c r="BZ226" s="207"/>
      <c r="CA226" s="194"/>
      <c r="CB226" s="198" cm="1">
        <f t="array" ref="CB226">IFERROR(MATCH(TRUE,INDEX($B$14:$B$117&gt;=CA226,0),0),"")</f>
        <v>1</v>
      </c>
      <c r="CC226" s="194">
        <f t="shared" ca="1" si="238"/>
        <v>3.2000000000000006E-3</v>
      </c>
      <c r="CF226" s="194">
        <f t="shared" si="239"/>
        <v>0</v>
      </c>
      <c r="CG226" s="19">
        <f ca="1"/>
        <v>0</v>
      </c>
      <c r="CH226" s="208">
        <f t="shared" ca="1" si="240"/>
        <v>0</v>
      </c>
      <c r="CI226" s="207"/>
      <c r="CJ226" s="194"/>
      <c r="CK226" s="198" cm="1">
        <f t="array" ref="CK226">IFERROR(MATCH(TRUE,INDEX($B$14:$B$117&gt;=CJ226,0),0),"")</f>
        <v>1</v>
      </c>
      <c r="CL226" s="194">
        <f t="shared" ca="1" si="241"/>
        <v>3.2000000000000006E-3</v>
      </c>
      <c r="CO226" s="194">
        <f t="shared" si="242"/>
        <v>0</v>
      </c>
      <c r="CP226" s="19">
        <f ca="1"/>
        <v>0</v>
      </c>
      <c r="CQ226" s="208">
        <f t="shared" ca="1" si="243"/>
        <v>0</v>
      </c>
      <c r="CR226" s="207"/>
      <c r="CS226" s="194"/>
      <c r="CT226" s="198" cm="1">
        <f t="array" ref="CT226">IFERROR(MATCH(TRUE,INDEX($B$14:$B$117&gt;=CS226,0),0),"")</f>
        <v>1</v>
      </c>
      <c r="CU226" s="194">
        <f t="shared" ca="1" si="244"/>
        <v>3.2000000000000006E-3</v>
      </c>
      <c r="CX226" s="194">
        <f t="shared" si="245"/>
        <v>0</v>
      </c>
      <c r="CY226" s="19" t="e">
        <f ca="1"/>
        <v>#N/A</v>
      </c>
      <c r="CZ226" s="208" t="e">
        <f t="shared" ca="1" si="246"/>
        <v>#N/A</v>
      </c>
      <c r="DA226" s="207"/>
      <c r="DB226" s="194"/>
      <c r="DC226" s="198" cm="1">
        <f t="array" ref="DC226">IFERROR(MATCH(TRUE,INDEX($B$14:$B$117&gt;=DB226,0),0),"")</f>
        <v>1</v>
      </c>
      <c r="DD226" s="194">
        <f t="shared" ca="1" si="247"/>
        <v>3.2000000000000006E-3</v>
      </c>
      <c r="DG226" s="194">
        <f t="shared" si="248"/>
        <v>0</v>
      </c>
      <c r="DH226" s="19" t="e">
        <f ca="1"/>
        <v>#N/A</v>
      </c>
      <c r="DI226" s="208" t="e">
        <f t="shared" ca="1" si="249"/>
        <v>#N/A</v>
      </c>
      <c r="DJ226" s="207"/>
      <c r="DK226" s="194"/>
      <c r="DL226" s="198" cm="1">
        <f t="array" ref="DL226">IFERROR(MATCH(TRUE,INDEX($B$14:$B$117&gt;=DK226,0),0),"")</f>
        <v>1</v>
      </c>
      <c r="DM226" s="194">
        <f t="shared" ca="1" si="250"/>
        <v>3.2000000000000006E-3</v>
      </c>
      <c r="DP226" s="194">
        <f t="shared" si="251"/>
        <v>0</v>
      </c>
      <c r="DQ226" s="19" t="e">
        <f ca="1"/>
        <v>#N/A</v>
      </c>
      <c r="DR226" s="208" t="e">
        <f t="shared" ca="1" si="252"/>
        <v>#N/A</v>
      </c>
      <c r="DS226" s="207"/>
      <c r="DT226" s="194"/>
      <c r="DU226" s="198" cm="1">
        <f t="array" ref="DU226">IFERROR(MATCH(TRUE,INDEX($B$14:$B$117&gt;=DT226,0),0),"")</f>
        <v>1</v>
      </c>
      <c r="DV226" s="194">
        <f t="shared" ca="1" si="253"/>
        <v>3.2000000000000006E-3</v>
      </c>
      <c r="DY226" s="194">
        <f t="shared" si="254"/>
        <v>0</v>
      </c>
      <c r="DZ226" s="19" t="e">
        <f ca="1"/>
        <v>#N/A</v>
      </c>
      <c r="EA226" s="208" t="e">
        <f t="shared" ca="1" si="255"/>
        <v>#N/A</v>
      </c>
      <c r="EB226" s="207"/>
      <c r="EC226" s="194"/>
      <c r="ED226" s="198" cm="1">
        <f t="array" ref="ED226">IFERROR(MATCH(TRUE,INDEX($B$14:$B$117&gt;=EC226,0),0),"")</f>
        <v>1</v>
      </c>
      <c r="EE226" s="194">
        <f t="shared" ca="1" si="256"/>
        <v>3.2000000000000006E-3</v>
      </c>
      <c r="EH226" s="194">
        <f t="shared" si="257"/>
        <v>0</v>
      </c>
      <c r="EI226" s="19" t="e">
        <f ca="1"/>
        <v>#N/A</v>
      </c>
      <c r="EJ226" s="208" t="e">
        <f t="shared" ca="1" si="258"/>
        <v>#N/A</v>
      </c>
      <c r="EK226" s="207"/>
      <c r="EL226" s="194"/>
      <c r="EM226" s="198" cm="1">
        <f t="array" ref="EM226">IFERROR(MATCH(TRUE,INDEX($B$14:$B$117&gt;=EL226,0),0),"")</f>
        <v>1</v>
      </c>
      <c r="EN226" s="194">
        <f t="shared" ca="1" si="259"/>
        <v>3.2000000000000006E-3</v>
      </c>
      <c r="EQ226" s="194">
        <f t="shared" si="260"/>
        <v>0</v>
      </c>
      <c r="ER226" s="19" t="e">
        <f ca="1"/>
        <v>#N/A</v>
      </c>
      <c r="ES226" s="208" t="e">
        <f t="shared" ca="1" si="261"/>
        <v>#N/A</v>
      </c>
      <c r="ET226" s="207"/>
      <c r="EU226" s="194"/>
      <c r="EV226" s="198" cm="1">
        <f t="array" ref="EV226">IFERROR(MATCH(TRUE,INDEX($B$14:$B$117&gt;=EU226,0),0),"")</f>
        <v>1</v>
      </c>
      <c r="EW226" s="194">
        <f t="shared" ca="1" si="262"/>
        <v>3.2000000000000006E-3</v>
      </c>
      <c r="EZ226" s="194">
        <f t="shared" si="263"/>
        <v>0</v>
      </c>
      <c r="FA226" s="19" t="e">
        <f ca="1"/>
        <v>#N/A</v>
      </c>
      <c r="FB226" s="208" t="e">
        <f t="shared" ca="1" si="264"/>
        <v>#N/A</v>
      </c>
      <c r="FC226" s="207"/>
      <c r="FD226" s="194"/>
      <c r="FE226" s="198" cm="1">
        <f t="array" ref="FE226">IFERROR(MATCH(TRUE,INDEX($B$14:$B$117&gt;=FD226,0),0),"")</f>
        <v>1</v>
      </c>
      <c r="FF226" s="194">
        <f t="shared" ca="1" si="265"/>
        <v>3.2000000000000006E-3</v>
      </c>
      <c r="FI226" s="194">
        <f t="shared" si="266"/>
        <v>0</v>
      </c>
      <c r="FJ226" s="19" t="e">
        <f ca="1"/>
        <v>#N/A</v>
      </c>
      <c r="FK226" s="208" t="e">
        <f t="shared" ca="1" si="267"/>
        <v>#N/A</v>
      </c>
      <c r="FL226" s="207"/>
      <c r="FM226" s="194"/>
      <c r="FN226" s="198" cm="1">
        <f t="array" ref="FN226">IFERROR(MATCH(TRUE,INDEX($B$14:$B$117&gt;=FM226,0),0),"")</f>
        <v>1</v>
      </c>
      <c r="FO226" s="194">
        <f t="shared" ca="1" si="268"/>
        <v>3.2000000000000006E-3</v>
      </c>
      <c r="FR226" s="194">
        <f t="shared" si="269"/>
        <v>0</v>
      </c>
      <c r="FS226" s="19" t="e">
        <f ca="1"/>
        <v>#N/A</v>
      </c>
      <c r="FT226" s="208" t="e">
        <f t="shared" ca="1" si="270"/>
        <v>#N/A</v>
      </c>
      <c r="FU226" s="207"/>
      <c r="FV226" s="194"/>
      <c r="FW226" s="198" cm="1">
        <f t="array" ref="FW226">IFERROR(MATCH(TRUE,INDEX($B$14:$B$117&gt;=FV226,0),0),"")</f>
        <v>1</v>
      </c>
      <c r="FX226" s="194">
        <f t="shared" ca="1" si="271"/>
        <v>3.2000000000000006E-3</v>
      </c>
      <c r="GA226" s="194">
        <f t="shared" si="272"/>
        <v>0</v>
      </c>
      <c r="GB226" s="19" t="e">
        <f ca="1"/>
        <v>#N/A</v>
      </c>
      <c r="GC226" s="208" t="e">
        <f t="shared" ca="1" si="273"/>
        <v>#N/A</v>
      </c>
    </row>
    <row r="227" spans="6:185" x14ac:dyDescent="0.2">
      <c r="F227" s="207"/>
      <c r="G227" s="194"/>
      <c r="H227" s="198" cm="1">
        <f t="array" ref="H227">IFERROR(MATCH(TRUE,INDEX($B$14:$B$117&gt;=G227,0),0),"")</f>
        <v>1</v>
      </c>
      <c r="I227" s="194">
        <f t="shared" ca="1" si="218"/>
        <v>3.2000000000000006E-3</v>
      </c>
      <c r="L227" s="194">
        <f t="shared" si="274"/>
        <v>0</v>
      </c>
      <c r="M227" s="19">
        <f ca="1"/>
        <v>0</v>
      </c>
      <c r="N227" s="208">
        <f t="shared" ca="1" si="275"/>
        <v>0</v>
      </c>
      <c r="O227" s="207"/>
      <c r="P227" s="194"/>
      <c r="Q227" s="198" cm="1">
        <f t="array" ref="Q227">IFERROR(MATCH(TRUE,INDEX($B$14:$B$117&gt;=P227,0),0),"")</f>
        <v>1</v>
      </c>
      <c r="R227" s="194">
        <f t="shared" ca="1" si="219"/>
        <v>3.2000000000000006E-3</v>
      </c>
      <c r="U227" s="194">
        <f t="shared" si="276"/>
        <v>0</v>
      </c>
      <c r="V227" s="19">
        <f ca="1"/>
        <v>0</v>
      </c>
      <c r="W227" s="208">
        <f t="shared" ca="1" si="277"/>
        <v>0</v>
      </c>
      <c r="X227" s="207"/>
      <c r="Y227" s="194"/>
      <c r="Z227" s="198" cm="1">
        <f t="array" ref="Z227">IFERROR(MATCH(TRUE,INDEX($B$14:$B$117&gt;=Y227,0),0),"")</f>
        <v>1</v>
      </c>
      <c r="AA227" s="194">
        <f t="shared" ca="1" si="220"/>
        <v>3.2000000000000006E-3</v>
      </c>
      <c r="AD227" s="194">
        <f t="shared" si="221"/>
        <v>0</v>
      </c>
      <c r="AE227" s="19">
        <f ca="1"/>
        <v>0</v>
      </c>
      <c r="AF227" s="208">
        <f t="shared" ca="1" si="222"/>
        <v>0</v>
      </c>
      <c r="AG227" s="207"/>
      <c r="AH227" s="194"/>
      <c r="AI227" s="198" cm="1">
        <f t="array" ref="AI227">IFERROR(MATCH(TRUE,INDEX($B$14:$B$117&gt;=AH227,0),0),"")</f>
        <v>1</v>
      </c>
      <c r="AJ227" s="194">
        <f t="shared" ca="1" si="223"/>
        <v>3.2000000000000006E-3</v>
      </c>
      <c r="AM227" s="194">
        <f t="shared" si="224"/>
        <v>0</v>
      </c>
      <c r="AN227" s="19">
        <f ca="1"/>
        <v>0</v>
      </c>
      <c r="AO227" s="208">
        <f t="shared" ca="1" si="225"/>
        <v>0</v>
      </c>
      <c r="AP227" s="207"/>
      <c r="AQ227" s="194"/>
      <c r="AR227" s="198" cm="1">
        <f t="array" ref="AR227">IFERROR(MATCH(TRUE,INDEX($B$14:$B$117&gt;=AQ227,0),0),"")</f>
        <v>1</v>
      </c>
      <c r="AS227" s="194">
        <f t="shared" ca="1" si="226"/>
        <v>3.2000000000000006E-3</v>
      </c>
      <c r="AV227" s="194">
        <f t="shared" si="227"/>
        <v>0</v>
      </c>
      <c r="AW227" s="19">
        <f ca="1"/>
        <v>0</v>
      </c>
      <c r="AX227" s="208">
        <f t="shared" ca="1" si="228"/>
        <v>0</v>
      </c>
      <c r="AY227" s="207"/>
      <c r="AZ227" s="194"/>
      <c r="BA227" s="198" cm="1">
        <f t="array" ref="BA227">IFERROR(MATCH(TRUE,INDEX($B$14:$B$117&gt;=AZ227,0),0),"")</f>
        <v>1</v>
      </c>
      <c r="BB227" s="194">
        <f t="shared" ca="1" si="229"/>
        <v>3.2000000000000006E-3</v>
      </c>
      <c r="BE227" s="194">
        <f t="shared" si="230"/>
        <v>0</v>
      </c>
      <c r="BF227" s="19">
        <f ca="1"/>
        <v>0</v>
      </c>
      <c r="BG227" s="208">
        <f t="shared" ca="1" si="231"/>
        <v>0</v>
      </c>
      <c r="BH227" s="207"/>
      <c r="BI227" s="194"/>
      <c r="BJ227" s="198" cm="1">
        <f t="array" ref="BJ227">IFERROR(MATCH(TRUE,INDEX($B$14:$B$117&gt;=BI227,0),0),"")</f>
        <v>1</v>
      </c>
      <c r="BK227" s="194">
        <f t="shared" ca="1" si="232"/>
        <v>3.2000000000000006E-3</v>
      </c>
      <c r="BN227" s="194">
        <f t="shared" si="233"/>
        <v>0</v>
      </c>
      <c r="BO227" s="19">
        <f ca="1"/>
        <v>0</v>
      </c>
      <c r="BP227" s="208">
        <f t="shared" ca="1" si="234"/>
        <v>0</v>
      </c>
      <c r="BQ227" s="207"/>
      <c r="BR227" s="194"/>
      <c r="BS227" s="198" cm="1">
        <f t="array" ref="BS227">IFERROR(MATCH(TRUE,INDEX($B$14:$B$117&gt;=BR227,0),0),"")</f>
        <v>1</v>
      </c>
      <c r="BT227" s="194">
        <f t="shared" ca="1" si="235"/>
        <v>3.2000000000000006E-3</v>
      </c>
      <c r="BW227" s="194">
        <f t="shared" si="236"/>
        <v>0</v>
      </c>
      <c r="BX227" s="19">
        <f ca="1"/>
        <v>0</v>
      </c>
      <c r="BY227" s="208">
        <f t="shared" ca="1" si="237"/>
        <v>0</v>
      </c>
      <c r="BZ227" s="207"/>
      <c r="CA227" s="194"/>
      <c r="CB227" s="198" cm="1">
        <f t="array" ref="CB227">IFERROR(MATCH(TRUE,INDEX($B$14:$B$117&gt;=CA227,0),0),"")</f>
        <v>1</v>
      </c>
      <c r="CC227" s="194">
        <f t="shared" ca="1" si="238"/>
        <v>3.2000000000000006E-3</v>
      </c>
      <c r="CF227" s="194">
        <f t="shared" si="239"/>
        <v>0</v>
      </c>
      <c r="CG227" s="19">
        <f ca="1"/>
        <v>0</v>
      </c>
      <c r="CH227" s="208">
        <f t="shared" ca="1" si="240"/>
        <v>0</v>
      </c>
      <c r="CI227" s="207"/>
      <c r="CJ227" s="194"/>
      <c r="CK227" s="198" cm="1">
        <f t="array" ref="CK227">IFERROR(MATCH(TRUE,INDEX($B$14:$B$117&gt;=CJ227,0),0),"")</f>
        <v>1</v>
      </c>
      <c r="CL227" s="194">
        <f t="shared" ca="1" si="241"/>
        <v>3.2000000000000006E-3</v>
      </c>
      <c r="CO227" s="194">
        <f t="shared" si="242"/>
        <v>0</v>
      </c>
      <c r="CP227" s="19">
        <f ca="1"/>
        <v>0</v>
      </c>
      <c r="CQ227" s="208">
        <f t="shared" ca="1" si="243"/>
        <v>0</v>
      </c>
      <c r="CR227" s="207"/>
      <c r="CS227" s="194"/>
      <c r="CT227" s="198" cm="1">
        <f t="array" ref="CT227">IFERROR(MATCH(TRUE,INDEX($B$14:$B$117&gt;=CS227,0),0),"")</f>
        <v>1</v>
      </c>
      <c r="CU227" s="194">
        <f t="shared" ca="1" si="244"/>
        <v>3.2000000000000006E-3</v>
      </c>
      <c r="CX227" s="194">
        <f t="shared" si="245"/>
        <v>0</v>
      </c>
      <c r="CY227" s="19" t="e">
        <f ca="1"/>
        <v>#N/A</v>
      </c>
      <c r="CZ227" s="208" t="e">
        <f t="shared" ca="1" si="246"/>
        <v>#N/A</v>
      </c>
      <c r="DA227" s="207"/>
      <c r="DB227" s="194"/>
      <c r="DC227" s="198" cm="1">
        <f t="array" ref="DC227">IFERROR(MATCH(TRUE,INDEX($B$14:$B$117&gt;=DB227,0),0),"")</f>
        <v>1</v>
      </c>
      <c r="DD227" s="194">
        <f t="shared" ca="1" si="247"/>
        <v>3.2000000000000006E-3</v>
      </c>
      <c r="DG227" s="194">
        <f t="shared" si="248"/>
        <v>0</v>
      </c>
      <c r="DH227" s="19" t="e">
        <f ca="1"/>
        <v>#N/A</v>
      </c>
      <c r="DI227" s="208" t="e">
        <f t="shared" ca="1" si="249"/>
        <v>#N/A</v>
      </c>
      <c r="DJ227" s="207"/>
      <c r="DK227" s="194"/>
      <c r="DL227" s="198" cm="1">
        <f t="array" ref="DL227">IFERROR(MATCH(TRUE,INDEX($B$14:$B$117&gt;=DK227,0),0),"")</f>
        <v>1</v>
      </c>
      <c r="DM227" s="194">
        <f t="shared" ca="1" si="250"/>
        <v>3.2000000000000006E-3</v>
      </c>
      <c r="DP227" s="194">
        <f t="shared" si="251"/>
        <v>0</v>
      </c>
      <c r="DQ227" s="19" t="e">
        <f ca="1"/>
        <v>#N/A</v>
      </c>
      <c r="DR227" s="208" t="e">
        <f t="shared" ca="1" si="252"/>
        <v>#N/A</v>
      </c>
      <c r="DS227" s="207"/>
      <c r="DT227" s="194"/>
      <c r="DU227" s="198" cm="1">
        <f t="array" ref="DU227">IFERROR(MATCH(TRUE,INDEX($B$14:$B$117&gt;=DT227,0),0),"")</f>
        <v>1</v>
      </c>
      <c r="DV227" s="194">
        <f t="shared" ca="1" si="253"/>
        <v>3.2000000000000006E-3</v>
      </c>
      <c r="DY227" s="194">
        <f t="shared" si="254"/>
        <v>0</v>
      </c>
      <c r="DZ227" s="19" t="e">
        <f ca="1"/>
        <v>#N/A</v>
      </c>
      <c r="EA227" s="208" t="e">
        <f t="shared" ca="1" si="255"/>
        <v>#N/A</v>
      </c>
      <c r="EB227" s="207"/>
      <c r="EC227" s="194"/>
      <c r="ED227" s="198" cm="1">
        <f t="array" ref="ED227">IFERROR(MATCH(TRUE,INDEX($B$14:$B$117&gt;=EC227,0),0),"")</f>
        <v>1</v>
      </c>
      <c r="EE227" s="194">
        <f t="shared" ca="1" si="256"/>
        <v>3.2000000000000006E-3</v>
      </c>
      <c r="EH227" s="194">
        <f t="shared" si="257"/>
        <v>0</v>
      </c>
      <c r="EI227" s="19" t="e">
        <f ca="1"/>
        <v>#N/A</v>
      </c>
      <c r="EJ227" s="208" t="e">
        <f t="shared" ca="1" si="258"/>
        <v>#N/A</v>
      </c>
      <c r="EK227" s="207"/>
      <c r="EL227" s="194"/>
      <c r="EM227" s="198" cm="1">
        <f t="array" ref="EM227">IFERROR(MATCH(TRUE,INDEX($B$14:$B$117&gt;=EL227,0),0),"")</f>
        <v>1</v>
      </c>
      <c r="EN227" s="194">
        <f t="shared" ca="1" si="259"/>
        <v>3.2000000000000006E-3</v>
      </c>
      <c r="EQ227" s="194">
        <f t="shared" si="260"/>
        <v>0</v>
      </c>
      <c r="ER227" s="19" t="e">
        <f ca="1"/>
        <v>#N/A</v>
      </c>
      <c r="ES227" s="208" t="e">
        <f t="shared" ca="1" si="261"/>
        <v>#N/A</v>
      </c>
      <c r="ET227" s="207"/>
      <c r="EU227" s="194"/>
      <c r="EV227" s="198" cm="1">
        <f t="array" ref="EV227">IFERROR(MATCH(TRUE,INDEX($B$14:$B$117&gt;=EU227,0),0),"")</f>
        <v>1</v>
      </c>
      <c r="EW227" s="194">
        <f t="shared" ca="1" si="262"/>
        <v>3.2000000000000006E-3</v>
      </c>
      <c r="EZ227" s="194">
        <f t="shared" si="263"/>
        <v>0</v>
      </c>
      <c r="FA227" s="19" t="e">
        <f ca="1"/>
        <v>#N/A</v>
      </c>
      <c r="FB227" s="208" t="e">
        <f t="shared" ca="1" si="264"/>
        <v>#N/A</v>
      </c>
      <c r="FC227" s="207"/>
      <c r="FD227" s="194"/>
      <c r="FE227" s="198" cm="1">
        <f t="array" ref="FE227">IFERROR(MATCH(TRUE,INDEX($B$14:$B$117&gt;=FD227,0),0),"")</f>
        <v>1</v>
      </c>
      <c r="FF227" s="194">
        <f t="shared" ca="1" si="265"/>
        <v>3.2000000000000006E-3</v>
      </c>
      <c r="FI227" s="194">
        <f t="shared" si="266"/>
        <v>0</v>
      </c>
      <c r="FJ227" s="19" t="e">
        <f ca="1"/>
        <v>#N/A</v>
      </c>
      <c r="FK227" s="208" t="e">
        <f t="shared" ca="1" si="267"/>
        <v>#N/A</v>
      </c>
      <c r="FL227" s="207"/>
      <c r="FM227" s="194"/>
      <c r="FN227" s="198" cm="1">
        <f t="array" ref="FN227">IFERROR(MATCH(TRUE,INDEX($B$14:$B$117&gt;=FM227,0),0),"")</f>
        <v>1</v>
      </c>
      <c r="FO227" s="194">
        <f t="shared" ca="1" si="268"/>
        <v>3.2000000000000006E-3</v>
      </c>
      <c r="FR227" s="194">
        <f t="shared" si="269"/>
        <v>0</v>
      </c>
      <c r="FS227" s="19" t="e">
        <f ca="1"/>
        <v>#N/A</v>
      </c>
      <c r="FT227" s="208" t="e">
        <f t="shared" ca="1" si="270"/>
        <v>#N/A</v>
      </c>
      <c r="FU227" s="207"/>
      <c r="FV227" s="194"/>
      <c r="FW227" s="198" cm="1">
        <f t="array" ref="FW227">IFERROR(MATCH(TRUE,INDEX($B$14:$B$117&gt;=FV227,0),0),"")</f>
        <v>1</v>
      </c>
      <c r="FX227" s="194">
        <f t="shared" ca="1" si="271"/>
        <v>3.2000000000000006E-3</v>
      </c>
      <c r="GA227" s="194">
        <f t="shared" si="272"/>
        <v>0</v>
      </c>
      <c r="GB227" s="19" t="e">
        <f ca="1"/>
        <v>#N/A</v>
      </c>
      <c r="GC227" s="208" t="e">
        <f t="shared" ca="1" si="273"/>
        <v>#N/A</v>
      </c>
    </row>
    <row r="228" spans="6:185" x14ac:dyDescent="0.2">
      <c r="F228" s="207"/>
      <c r="G228" s="194"/>
      <c r="H228" s="198" cm="1">
        <f t="array" ref="H228">IFERROR(MATCH(TRUE,INDEX($B$14:$B$117&gt;=G228,0),0),"")</f>
        <v>1</v>
      </c>
      <c r="I228" s="194">
        <f t="shared" ca="1" si="218"/>
        <v>3.2000000000000006E-3</v>
      </c>
      <c r="L228" s="194">
        <f t="shared" si="274"/>
        <v>0</v>
      </c>
      <c r="M228" s="19">
        <f ca="1"/>
        <v>0</v>
      </c>
      <c r="N228" s="208">
        <f t="shared" ca="1" si="275"/>
        <v>0</v>
      </c>
      <c r="O228" s="207"/>
      <c r="P228" s="194"/>
      <c r="Q228" s="198" cm="1">
        <f t="array" ref="Q228">IFERROR(MATCH(TRUE,INDEX($B$14:$B$117&gt;=P228,0),0),"")</f>
        <v>1</v>
      </c>
      <c r="R228" s="194">
        <f t="shared" ca="1" si="219"/>
        <v>3.2000000000000006E-3</v>
      </c>
      <c r="U228" s="194">
        <f t="shared" si="276"/>
        <v>0</v>
      </c>
      <c r="V228" s="19">
        <f ca="1"/>
        <v>0</v>
      </c>
      <c r="W228" s="208">
        <f t="shared" ca="1" si="277"/>
        <v>0</v>
      </c>
      <c r="X228" s="207"/>
      <c r="Y228" s="194"/>
      <c r="Z228" s="198" cm="1">
        <f t="array" ref="Z228">IFERROR(MATCH(TRUE,INDEX($B$14:$B$117&gt;=Y228,0),0),"")</f>
        <v>1</v>
      </c>
      <c r="AA228" s="194">
        <f t="shared" ca="1" si="220"/>
        <v>3.2000000000000006E-3</v>
      </c>
      <c r="AD228" s="194">
        <f t="shared" si="221"/>
        <v>0</v>
      </c>
      <c r="AE228" s="19">
        <f ca="1"/>
        <v>0</v>
      </c>
      <c r="AF228" s="208">
        <f t="shared" ca="1" si="222"/>
        <v>0</v>
      </c>
      <c r="AG228" s="207"/>
      <c r="AH228" s="194"/>
      <c r="AI228" s="198" cm="1">
        <f t="array" ref="AI228">IFERROR(MATCH(TRUE,INDEX($B$14:$B$117&gt;=AH228,0),0),"")</f>
        <v>1</v>
      </c>
      <c r="AJ228" s="194">
        <f t="shared" ca="1" si="223"/>
        <v>3.2000000000000006E-3</v>
      </c>
      <c r="AM228" s="194">
        <f t="shared" si="224"/>
        <v>0</v>
      </c>
      <c r="AN228" s="19">
        <f ca="1"/>
        <v>0</v>
      </c>
      <c r="AO228" s="208">
        <f t="shared" ca="1" si="225"/>
        <v>0</v>
      </c>
      <c r="AP228" s="207"/>
      <c r="AQ228" s="194"/>
      <c r="AR228" s="198" cm="1">
        <f t="array" ref="AR228">IFERROR(MATCH(TRUE,INDEX($B$14:$B$117&gt;=AQ228,0),0),"")</f>
        <v>1</v>
      </c>
      <c r="AS228" s="194">
        <f t="shared" ca="1" si="226"/>
        <v>3.2000000000000006E-3</v>
      </c>
      <c r="AV228" s="194">
        <f t="shared" si="227"/>
        <v>0</v>
      </c>
      <c r="AW228" s="19">
        <f ca="1"/>
        <v>0</v>
      </c>
      <c r="AX228" s="208">
        <f t="shared" ca="1" si="228"/>
        <v>0</v>
      </c>
      <c r="AY228" s="207"/>
      <c r="AZ228" s="194"/>
      <c r="BA228" s="198" cm="1">
        <f t="array" ref="BA228">IFERROR(MATCH(TRUE,INDEX($B$14:$B$117&gt;=AZ228,0),0),"")</f>
        <v>1</v>
      </c>
      <c r="BB228" s="194">
        <f t="shared" ca="1" si="229"/>
        <v>3.2000000000000006E-3</v>
      </c>
      <c r="BE228" s="194">
        <f t="shared" si="230"/>
        <v>0</v>
      </c>
      <c r="BF228" s="19">
        <f ca="1"/>
        <v>0</v>
      </c>
      <c r="BG228" s="208">
        <f t="shared" ca="1" si="231"/>
        <v>0</v>
      </c>
      <c r="BH228" s="207"/>
      <c r="BI228" s="194"/>
      <c r="BJ228" s="198" cm="1">
        <f t="array" ref="BJ228">IFERROR(MATCH(TRUE,INDEX($B$14:$B$117&gt;=BI228,0),0),"")</f>
        <v>1</v>
      </c>
      <c r="BK228" s="194">
        <f t="shared" ca="1" si="232"/>
        <v>3.2000000000000006E-3</v>
      </c>
      <c r="BN228" s="194">
        <f t="shared" si="233"/>
        <v>0</v>
      </c>
      <c r="BO228" s="19">
        <f ca="1"/>
        <v>0</v>
      </c>
      <c r="BP228" s="208">
        <f t="shared" ca="1" si="234"/>
        <v>0</v>
      </c>
      <c r="BQ228" s="207"/>
      <c r="BR228" s="194"/>
      <c r="BS228" s="198" cm="1">
        <f t="array" ref="BS228">IFERROR(MATCH(TRUE,INDEX($B$14:$B$117&gt;=BR228,0),0),"")</f>
        <v>1</v>
      </c>
      <c r="BT228" s="194">
        <f t="shared" ca="1" si="235"/>
        <v>3.2000000000000006E-3</v>
      </c>
      <c r="BW228" s="194">
        <f t="shared" si="236"/>
        <v>0</v>
      </c>
      <c r="BX228" s="19">
        <f ca="1"/>
        <v>0</v>
      </c>
      <c r="BY228" s="208">
        <f t="shared" ca="1" si="237"/>
        <v>0</v>
      </c>
      <c r="BZ228" s="207"/>
      <c r="CA228" s="194"/>
      <c r="CB228" s="198" cm="1">
        <f t="array" ref="CB228">IFERROR(MATCH(TRUE,INDEX($B$14:$B$117&gt;=CA228,0),0),"")</f>
        <v>1</v>
      </c>
      <c r="CC228" s="194">
        <f t="shared" ca="1" si="238"/>
        <v>3.2000000000000006E-3</v>
      </c>
      <c r="CF228" s="194">
        <f t="shared" si="239"/>
        <v>0</v>
      </c>
      <c r="CG228" s="19">
        <f ca="1"/>
        <v>0</v>
      </c>
      <c r="CH228" s="208">
        <f t="shared" ca="1" si="240"/>
        <v>0</v>
      </c>
      <c r="CI228" s="207"/>
      <c r="CJ228" s="194"/>
      <c r="CK228" s="198" cm="1">
        <f t="array" ref="CK228">IFERROR(MATCH(TRUE,INDEX($B$14:$B$117&gt;=CJ228,0),0),"")</f>
        <v>1</v>
      </c>
      <c r="CL228" s="194">
        <f t="shared" ca="1" si="241"/>
        <v>3.2000000000000006E-3</v>
      </c>
      <c r="CO228" s="194">
        <f t="shared" si="242"/>
        <v>0</v>
      </c>
      <c r="CP228" s="19">
        <f ca="1"/>
        <v>0</v>
      </c>
      <c r="CQ228" s="208">
        <f t="shared" ca="1" si="243"/>
        <v>0</v>
      </c>
      <c r="CR228" s="207"/>
      <c r="CS228" s="194"/>
      <c r="CT228" s="198" cm="1">
        <f t="array" ref="CT228">IFERROR(MATCH(TRUE,INDEX($B$14:$B$117&gt;=CS228,0),0),"")</f>
        <v>1</v>
      </c>
      <c r="CU228" s="194">
        <f t="shared" ca="1" si="244"/>
        <v>3.2000000000000006E-3</v>
      </c>
      <c r="CX228" s="194">
        <f t="shared" si="245"/>
        <v>0</v>
      </c>
      <c r="CY228" s="19" t="e">
        <f ca="1"/>
        <v>#N/A</v>
      </c>
      <c r="CZ228" s="208" t="e">
        <f t="shared" ca="1" si="246"/>
        <v>#N/A</v>
      </c>
      <c r="DA228" s="207"/>
      <c r="DB228" s="194"/>
      <c r="DC228" s="198" cm="1">
        <f t="array" ref="DC228">IFERROR(MATCH(TRUE,INDEX($B$14:$B$117&gt;=DB228,0),0),"")</f>
        <v>1</v>
      </c>
      <c r="DD228" s="194">
        <f t="shared" ca="1" si="247"/>
        <v>3.2000000000000006E-3</v>
      </c>
      <c r="DG228" s="194">
        <f t="shared" si="248"/>
        <v>0</v>
      </c>
      <c r="DH228" s="19" t="e">
        <f ca="1"/>
        <v>#N/A</v>
      </c>
      <c r="DI228" s="208" t="e">
        <f t="shared" ca="1" si="249"/>
        <v>#N/A</v>
      </c>
      <c r="DJ228" s="207"/>
      <c r="DK228" s="194"/>
      <c r="DL228" s="198" cm="1">
        <f t="array" ref="DL228">IFERROR(MATCH(TRUE,INDEX($B$14:$B$117&gt;=DK228,0),0),"")</f>
        <v>1</v>
      </c>
      <c r="DM228" s="194">
        <f t="shared" ca="1" si="250"/>
        <v>3.2000000000000006E-3</v>
      </c>
      <c r="DP228" s="194">
        <f t="shared" si="251"/>
        <v>0</v>
      </c>
      <c r="DQ228" s="19" t="e">
        <f ca="1"/>
        <v>#N/A</v>
      </c>
      <c r="DR228" s="208" t="e">
        <f t="shared" ca="1" si="252"/>
        <v>#N/A</v>
      </c>
      <c r="DS228" s="207"/>
      <c r="DT228" s="194"/>
      <c r="DU228" s="198" cm="1">
        <f t="array" ref="DU228">IFERROR(MATCH(TRUE,INDEX($B$14:$B$117&gt;=DT228,0),0),"")</f>
        <v>1</v>
      </c>
      <c r="DV228" s="194">
        <f t="shared" ca="1" si="253"/>
        <v>3.2000000000000006E-3</v>
      </c>
      <c r="DY228" s="194">
        <f t="shared" si="254"/>
        <v>0</v>
      </c>
      <c r="DZ228" s="19" t="e">
        <f ca="1"/>
        <v>#N/A</v>
      </c>
      <c r="EA228" s="208" t="e">
        <f t="shared" ca="1" si="255"/>
        <v>#N/A</v>
      </c>
      <c r="EB228" s="207"/>
      <c r="EC228" s="194"/>
      <c r="ED228" s="198" cm="1">
        <f t="array" ref="ED228">IFERROR(MATCH(TRUE,INDEX($B$14:$B$117&gt;=EC228,0),0),"")</f>
        <v>1</v>
      </c>
      <c r="EE228" s="194">
        <f t="shared" ca="1" si="256"/>
        <v>3.2000000000000006E-3</v>
      </c>
      <c r="EH228" s="194">
        <f t="shared" si="257"/>
        <v>0</v>
      </c>
      <c r="EI228" s="19" t="e">
        <f ca="1"/>
        <v>#N/A</v>
      </c>
      <c r="EJ228" s="208" t="e">
        <f t="shared" ca="1" si="258"/>
        <v>#N/A</v>
      </c>
      <c r="EK228" s="207"/>
      <c r="EL228" s="194"/>
      <c r="EM228" s="198" cm="1">
        <f t="array" ref="EM228">IFERROR(MATCH(TRUE,INDEX($B$14:$B$117&gt;=EL228,0),0),"")</f>
        <v>1</v>
      </c>
      <c r="EN228" s="194">
        <f t="shared" ca="1" si="259"/>
        <v>3.2000000000000006E-3</v>
      </c>
      <c r="EQ228" s="194">
        <f t="shared" si="260"/>
        <v>0</v>
      </c>
      <c r="ER228" s="19" t="e">
        <f ca="1"/>
        <v>#N/A</v>
      </c>
      <c r="ES228" s="208" t="e">
        <f t="shared" ca="1" si="261"/>
        <v>#N/A</v>
      </c>
      <c r="ET228" s="207"/>
      <c r="EU228" s="194"/>
      <c r="EV228" s="198" cm="1">
        <f t="array" ref="EV228">IFERROR(MATCH(TRUE,INDEX($B$14:$B$117&gt;=EU228,0),0),"")</f>
        <v>1</v>
      </c>
      <c r="EW228" s="194">
        <f t="shared" ca="1" si="262"/>
        <v>3.2000000000000006E-3</v>
      </c>
      <c r="EZ228" s="194">
        <f t="shared" si="263"/>
        <v>0</v>
      </c>
      <c r="FA228" s="19" t="e">
        <f ca="1"/>
        <v>#N/A</v>
      </c>
      <c r="FB228" s="208" t="e">
        <f t="shared" ca="1" si="264"/>
        <v>#N/A</v>
      </c>
      <c r="FC228" s="207"/>
      <c r="FD228" s="194"/>
      <c r="FE228" s="198" cm="1">
        <f t="array" ref="FE228">IFERROR(MATCH(TRUE,INDEX($B$14:$B$117&gt;=FD228,0),0),"")</f>
        <v>1</v>
      </c>
      <c r="FF228" s="194">
        <f t="shared" ca="1" si="265"/>
        <v>3.2000000000000006E-3</v>
      </c>
      <c r="FI228" s="194">
        <f t="shared" si="266"/>
        <v>0</v>
      </c>
      <c r="FJ228" s="19" t="e">
        <f ca="1"/>
        <v>#N/A</v>
      </c>
      <c r="FK228" s="208" t="e">
        <f t="shared" ca="1" si="267"/>
        <v>#N/A</v>
      </c>
      <c r="FL228" s="207"/>
      <c r="FM228" s="194"/>
      <c r="FN228" s="198" cm="1">
        <f t="array" ref="FN228">IFERROR(MATCH(TRUE,INDEX($B$14:$B$117&gt;=FM228,0),0),"")</f>
        <v>1</v>
      </c>
      <c r="FO228" s="194">
        <f t="shared" ca="1" si="268"/>
        <v>3.2000000000000006E-3</v>
      </c>
      <c r="FR228" s="194">
        <f t="shared" si="269"/>
        <v>0</v>
      </c>
      <c r="FS228" s="19" t="e">
        <f ca="1"/>
        <v>#N/A</v>
      </c>
      <c r="FT228" s="208" t="e">
        <f t="shared" ca="1" si="270"/>
        <v>#N/A</v>
      </c>
      <c r="FU228" s="207"/>
      <c r="FV228" s="194"/>
      <c r="FW228" s="198" cm="1">
        <f t="array" ref="FW228">IFERROR(MATCH(TRUE,INDEX($B$14:$B$117&gt;=FV228,0),0),"")</f>
        <v>1</v>
      </c>
      <c r="FX228" s="194">
        <f t="shared" ca="1" si="271"/>
        <v>3.2000000000000006E-3</v>
      </c>
      <c r="GA228" s="194">
        <f t="shared" si="272"/>
        <v>0</v>
      </c>
      <c r="GB228" s="19" t="e">
        <f ca="1"/>
        <v>#N/A</v>
      </c>
      <c r="GC228" s="208" t="e">
        <f t="shared" ca="1" si="273"/>
        <v>#N/A</v>
      </c>
    </row>
    <row r="229" spans="6:185" x14ac:dyDescent="0.2">
      <c r="F229" s="207"/>
      <c r="G229" s="194"/>
      <c r="H229" s="198" cm="1">
        <f t="array" ref="H229">IFERROR(MATCH(TRUE,INDEX($B$14:$B$117&gt;=G229,0),0),"")</f>
        <v>1</v>
      </c>
      <c r="I229" s="194">
        <f t="shared" ca="1" si="218"/>
        <v>3.2000000000000006E-3</v>
      </c>
      <c r="L229" s="194">
        <f t="shared" si="274"/>
        <v>0</v>
      </c>
      <c r="M229" s="19">
        <f ca="1"/>
        <v>0</v>
      </c>
      <c r="N229" s="208">
        <f t="shared" ca="1" si="275"/>
        <v>0</v>
      </c>
      <c r="O229" s="207"/>
      <c r="P229" s="194"/>
      <c r="Q229" s="198" cm="1">
        <f t="array" ref="Q229">IFERROR(MATCH(TRUE,INDEX($B$14:$B$117&gt;=P229,0),0),"")</f>
        <v>1</v>
      </c>
      <c r="R229" s="194">
        <f t="shared" ca="1" si="219"/>
        <v>3.2000000000000006E-3</v>
      </c>
      <c r="U229" s="194">
        <f t="shared" si="276"/>
        <v>0</v>
      </c>
      <c r="V229" s="19">
        <f ca="1"/>
        <v>0</v>
      </c>
      <c r="W229" s="208">
        <f t="shared" ca="1" si="277"/>
        <v>0</v>
      </c>
      <c r="X229" s="207"/>
      <c r="Y229" s="194"/>
      <c r="Z229" s="198" cm="1">
        <f t="array" ref="Z229">IFERROR(MATCH(TRUE,INDEX($B$14:$B$117&gt;=Y229,0),0),"")</f>
        <v>1</v>
      </c>
      <c r="AA229" s="194">
        <f t="shared" ca="1" si="220"/>
        <v>3.2000000000000006E-3</v>
      </c>
      <c r="AD229" s="194">
        <f t="shared" si="221"/>
        <v>0</v>
      </c>
      <c r="AE229" s="19">
        <f ca="1"/>
        <v>0</v>
      </c>
      <c r="AF229" s="208">
        <f t="shared" ca="1" si="222"/>
        <v>0</v>
      </c>
      <c r="AG229" s="207"/>
      <c r="AH229" s="194"/>
      <c r="AI229" s="198" cm="1">
        <f t="array" ref="AI229">IFERROR(MATCH(TRUE,INDEX($B$14:$B$117&gt;=AH229,0),0),"")</f>
        <v>1</v>
      </c>
      <c r="AJ229" s="194">
        <f t="shared" ca="1" si="223"/>
        <v>3.2000000000000006E-3</v>
      </c>
      <c r="AM229" s="194">
        <f t="shared" si="224"/>
        <v>0</v>
      </c>
      <c r="AN229" s="19">
        <f ca="1"/>
        <v>0</v>
      </c>
      <c r="AO229" s="208">
        <f t="shared" ca="1" si="225"/>
        <v>0</v>
      </c>
      <c r="AP229" s="207"/>
      <c r="AQ229" s="194"/>
      <c r="AR229" s="198" cm="1">
        <f t="array" ref="AR229">IFERROR(MATCH(TRUE,INDEX($B$14:$B$117&gt;=AQ229,0),0),"")</f>
        <v>1</v>
      </c>
      <c r="AS229" s="194">
        <f t="shared" ca="1" si="226"/>
        <v>3.2000000000000006E-3</v>
      </c>
      <c r="AV229" s="194">
        <f t="shared" si="227"/>
        <v>0</v>
      </c>
      <c r="AW229" s="19">
        <f ca="1"/>
        <v>0</v>
      </c>
      <c r="AX229" s="208">
        <f t="shared" ca="1" si="228"/>
        <v>0</v>
      </c>
      <c r="AY229" s="207"/>
      <c r="AZ229" s="194"/>
      <c r="BA229" s="198" cm="1">
        <f t="array" ref="BA229">IFERROR(MATCH(TRUE,INDEX($B$14:$B$117&gt;=AZ229,0),0),"")</f>
        <v>1</v>
      </c>
      <c r="BB229" s="194">
        <f t="shared" ca="1" si="229"/>
        <v>3.2000000000000006E-3</v>
      </c>
      <c r="BE229" s="194">
        <f t="shared" si="230"/>
        <v>0</v>
      </c>
      <c r="BF229" s="19">
        <f ca="1"/>
        <v>0</v>
      </c>
      <c r="BG229" s="208">
        <f t="shared" ca="1" si="231"/>
        <v>0</v>
      </c>
      <c r="BH229" s="207"/>
      <c r="BI229" s="194"/>
      <c r="BJ229" s="198" cm="1">
        <f t="array" ref="BJ229">IFERROR(MATCH(TRUE,INDEX($B$14:$B$117&gt;=BI229,0),0),"")</f>
        <v>1</v>
      </c>
      <c r="BK229" s="194">
        <f t="shared" ca="1" si="232"/>
        <v>3.2000000000000006E-3</v>
      </c>
      <c r="BN229" s="194">
        <f t="shared" si="233"/>
        <v>0</v>
      </c>
      <c r="BO229" s="19">
        <f ca="1"/>
        <v>0</v>
      </c>
      <c r="BP229" s="208">
        <f t="shared" ca="1" si="234"/>
        <v>0</v>
      </c>
      <c r="BQ229" s="207"/>
      <c r="BR229" s="194"/>
      <c r="BS229" s="198" cm="1">
        <f t="array" ref="BS229">IFERROR(MATCH(TRUE,INDEX($B$14:$B$117&gt;=BR229,0),0),"")</f>
        <v>1</v>
      </c>
      <c r="BT229" s="194">
        <f t="shared" ca="1" si="235"/>
        <v>3.2000000000000006E-3</v>
      </c>
      <c r="BW229" s="194">
        <f t="shared" si="236"/>
        <v>0</v>
      </c>
      <c r="BX229" s="19">
        <f ca="1"/>
        <v>0</v>
      </c>
      <c r="BY229" s="208">
        <f t="shared" ca="1" si="237"/>
        <v>0</v>
      </c>
      <c r="BZ229" s="207"/>
      <c r="CA229" s="194"/>
      <c r="CB229" s="198" cm="1">
        <f t="array" ref="CB229">IFERROR(MATCH(TRUE,INDEX($B$14:$B$117&gt;=CA229,0),0),"")</f>
        <v>1</v>
      </c>
      <c r="CC229" s="194">
        <f t="shared" ca="1" si="238"/>
        <v>3.2000000000000006E-3</v>
      </c>
      <c r="CF229" s="194">
        <f t="shared" si="239"/>
        <v>0</v>
      </c>
      <c r="CG229" s="19">
        <f ca="1"/>
        <v>0</v>
      </c>
      <c r="CH229" s="208">
        <f t="shared" ca="1" si="240"/>
        <v>0</v>
      </c>
      <c r="CI229" s="207"/>
      <c r="CJ229" s="194"/>
      <c r="CK229" s="198" cm="1">
        <f t="array" ref="CK229">IFERROR(MATCH(TRUE,INDEX($B$14:$B$117&gt;=CJ229,0),0),"")</f>
        <v>1</v>
      </c>
      <c r="CL229" s="194">
        <f t="shared" ca="1" si="241"/>
        <v>3.2000000000000006E-3</v>
      </c>
      <c r="CO229" s="194">
        <f t="shared" si="242"/>
        <v>0</v>
      </c>
      <c r="CP229" s="19">
        <f ca="1"/>
        <v>0</v>
      </c>
      <c r="CQ229" s="208">
        <f t="shared" ca="1" si="243"/>
        <v>0</v>
      </c>
      <c r="CR229" s="207"/>
      <c r="CS229" s="194"/>
      <c r="CT229" s="198" cm="1">
        <f t="array" ref="CT229">IFERROR(MATCH(TRUE,INDEX($B$14:$B$117&gt;=CS229,0),0),"")</f>
        <v>1</v>
      </c>
      <c r="CU229" s="194">
        <f t="shared" ca="1" si="244"/>
        <v>3.2000000000000006E-3</v>
      </c>
      <c r="CX229" s="194">
        <f t="shared" si="245"/>
        <v>0</v>
      </c>
      <c r="CY229" s="19" t="e">
        <f ca="1"/>
        <v>#N/A</v>
      </c>
      <c r="CZ229" s="208" t="e">
        <f t="shared" ca="1" si="246"/>
        <v>#N/A</v>
      </c>
      <c r="DA229" s="207"/>
      <c r="DB229" s="194"/>
      <c r="DC229" s="198" cm="1">
        <f t="array" ref="DC229">IFERROR(MATCH(TRUE,INDEX($B$14:$B$117&gt;=DB229,0),0),"")</f>
        <v>1</v>
      </c>
      <c r="DD229" s="194">
        <f t="shared" ca="1" si="247"/>
        <v>3.2000000000000006E-3</v>
      </c>
      <c r="DG229" s="194">
        <f t="shared" si="248"/>
        <v>0</v>
      </c>
      <c r="DH229" s="19" t="e">
        <f ca="1"/>
        <v>#N/A</v>
      </c>
      <c r="DI229" s="208" t="e">
        <f t="shared" ca="1" si="249"/>
        <v>#N/A</v>
      </c>
      <c r="DJ229" s="207"/>
      <c r="DK229" s="194"/>
      <c r="DL229" s="198" cm="1">
        <f t="array" ref="DL229">IFERROR(MATCH(TRUE,INDEX($B$14:$B$117&gt;=DK229,0),0),"")</f>
        <v>1</v>
      </c>
      <c r="DM229" s="194">
        <f t="shared" ca="1" si="250"/>
        <v>3.2000000000000006E-3</v>
      </c>
      <c r="DP229" s="194">
        <f t="shared" si="251"/>
        <v>0</v>
      </c>
      <c r="DQ229" s="19" t="e">
        <f ca="1"/>
        <v>#N/A</v>
      </c>
      <c r="DR229" s="208" t="e">
        <f t="shared" ca="1" si="252"/>
        <v>#N/A</v>
      </c>
      <c r="DS229" s="207"/>
      <c r="DT229" s="194"/>
      <c r="DU229" s="198" cm="1">
        <f t="array" ref="DU229">IFERROR(MATCH(TRUE,INDEX($B$14:$B$117&gt;=DT229,0),0),"")</f>
        <v>1</v>
      </c>
      <c r="DV229" s="194">
        <f t="shared" ca="1" si="253"/>
        <v>3.2000000000000006E-3</v>
      </c>
      <c r="DY229" s="194">
        <f t="shared" si="254"/>
        <v>0</v>
      </c>
      <c r="DZ229" s="19" t="e">
        <f ca="1"/>
        <v>#N/A</v>
      </c>
      <c r="EA229" s="208" t="e">
        <f t="shared" ca="1" si="255"/>
        <v>#N/A</v>
      </c>
      <c r="EB229" s="207"/>
      <c r="EC229" s="194"/>
      <c r="ED229" s="198" cm="1">
        <f t="array" ref="ED229">IFERROR(MATCH(TRUE,INDEX($B$14:$B$117&gt;=EC229,0),0),"")</f>
        <v>1</v>
      </c>
      <c r="EE229" s="194">
        <f t="shared" ca="1" si="256"/>
        <v>3.2000000000000006E-3</v>
      </c>
      <c r="EH229" s="194">
        <f t="shared" si="257"/>
        <v>0</v>
      </c>
      <c r="EI229" s="19" t="e">
        <f ca="1"/>
        <v>#N/A</v>
      </c>
      <c r="EJ229" s="208" t="e">
        <f t="shared" ca="1" si="258"/>
        <v>#N/A</v>
      </c>
      <c r="EK229" s="207"/>
      <c r="EL229" s="194"/>
      <c r="EM229" s="198" cm="1">
        <f t="array" ref="EM229">IFERROR(MATCH(TRUE,INDEX($B$14:$B$117&gt;=EL229,0),0),"")</f>
        <v>1</v>
      </c>
      <c r="EN229" s="194">
        <f t="shared" ca="1" si="259"/>
        <v>3.2000000000000006E-3</v>
      </c>
      <c r="EQ229" s="194">
        <f t="shared" si="260"/>
        <v>0</v>
      </c>
      <c r="ER229" s="19" t="e">
        <f ca="1"/>
        <v>#N/A</v>
      </c>
      <c r="ES229" s="208" t="e">
        <f t="shared" ca="1" si="261"/>
        <v>#N/A</v>
      </c>
      <c r="ET229" s="207"/>
      <c r="EU229" s="194"/>
      <c r="EV229" s="198" cm="1">
        <f t="array" ref="EV229">IFERROR(MATCH(TRUE,INDEX($B$14:$B$117&gt;=EU229,0),0),"")</f>
        <v>1</v>
      </c>
      <c r="EW229" s="194">
        <f t="shared" ca="1" si="262"/>
        <v>3.2000000000000006E-3</v>
      </c>
      <c r="EZ229" s="194">
        <f t="shared" si="263"/>
        <v>0</v>
      </c>
      <c r="FA229" s="19" t="e">
        <f ca="1"/>
        <v>#N/A</v>
      </c>
      <c r="FB229" s="208" t="e">
        <f t="shared" ca="1" si="264"/>
        <v>#N/A</v>
      </c>
      <c r="FC229" s="207"/>
      <c r="FD229" s="194"/>
      <c r="FE229" s="198" cm="1">
        <f t="array" ref="FE229">IFERROR(MATCH(TRUE,INDEX($B$14:$B$117&gt;=FD229,0),0),"")</f>
        <v>1</v>
      </c>
      <c r="FF229" s="194">
        <f t="shared" ca="1" si="265"/>
        <v>3.2000000000000006E-3</v>
      </c>
      <c r="FI229" s="194">
        <f t="shared" si="266"/>
        <v>0</v>
      </c>
      <c r="FJ229" s="19" t="e">
        <f ca="1"/>
        <v>#N/A</v>
      </c>
      <c r="FK229" s="208" t="e">
        <f t="shared" ca="1" si="267"/>
        <v>#N/A</v>
      </c>
      <c r="FL229" s="207"/>
      <c r="FM229" s="194"/>
      <c r="FN229" s="198" cm="1">
        <f t="array" ref="FN229">IFERROR(MATCH(TRUE,INDEX($B$14:$B$117&gt;=FM229,0),0),"")</f>
        <v>1</v>
      </c>
      <c r="FO229" s="194">
        <f t="shared" ca="1" si="268"/>
        <v>3.2000000000000006E-3</v>
      </c>
      <c r="FR229" s="194">
        <f t="shared" si="269"/>
        <v>0</v>
      </c>
      <c r="FS229" s="19" t="e">
        <f ca="1"/>
        <v>#N/A</v>
      </c>
      <c r="FT229" s="208" t="e">
        <f t="shared" ca="1" si="270"/>
        <v>#N/A</v>
      </c>
      <c r="FU229" s="207"/>
      <c r="FV229" s="194"/>
      <c r="FW229" s="198" cm="1">
        <f t="array" ref="FW229">IFERROR(MATCH(TRUE,INDEX($B$14:$B$117&gt;=FV229,0),0),"")</f>
        <v>1</v>
      </c>
      <c r="FX229" s="194">
        <f t="shared" ca="1" si="271"/>
        <v>3.2000000000000006E-3</v>
      </c>
      <c r="GA229" s="194">
        <f t="shared" si="272"/>
        <v>0</v>
      </c>
      <c r="GB229" s="19" t="e">
        <f ca="1"/>
        <v>#N/A</v>
      </c>
      <c r="GC229" s="208" t="e">
        <f t="shared" ca="1" si="273"/>
        <v>#N/A</v>
      </c>
    </row>
    <row r="230" spans="6:185" x14ac:dyDescent="0.2">
      <c r="F230" s="207"/>
      <c r="G230" s="194"/>
      <c r="H230" s="198" cm="1">
        <f t="array" ref="H230">IFERROR(MATCH(TRUE,INDEX($B$14:$B$117&gt;=G230,0),0),"")</f>
        <v>1</v>
      </c>
      <c r="I230" s="194">
        <f t="shared" ca="1" si="218"/>
        <v>3.2000000000000006E-3</v>
      </c>
      <c r="L230" s="194">
        <f t="shared" si="274"/>
        <v>0</v>
      </c>
      <c r="M230" s="19">
        <f ca="1"/>
        <v>0</v>
      </c>
      <c r="N230" s="208">
        <f t="shared" ca="1" si="275"/>
        <v>0</v>
      </c>
      <c r="O230" s="207"/>
      <c r="P230" s="194"/>
      <c r="Q230" s="198" cm="1">
        <f t="array" ref="Q230">IFERROR(MATCH(TRUE,INDEX($B$14:$B$117&gt;=P230,0),0),"")</f>
        <v>1</v>
      </c>
      <c r="R230" s="194">
        <f t="shared" ca="1" si="219"/>
        <v>3.2000000000000006E-3</v>
      </c>
      <c r="U230" s="194">
        <f t="shared" si="276"/>
        <v>0</v>
      </c>
      <c r="V230" s="19">
        <f ca="1"/>
        <v>0</v>
      </c>
      <c r="W230" s="208">
        <f t="shared" ca="1" si="277"/>
        <v>0</v>
      </c>
      <c r="X230" s="207"/>
      <c r="Y230" s="194"/>
      <c r="Z230" s="198" cm="1">
        <f t="array" ref="Z230">IFERROR(MATCH(TRUE,INDEX($B$14:$B$117&gt;=Y230,0),0),"")</f>
        <v>1</v>
      </c>
      <c r="AA230" s="194">
        <f t="shared" ca="1" si="220"/>
        <v>3.2000000000000006E-3</v>
      </c>
      <c r="AD230" s="194">
        <f t="shared" si="221"/>
        <v>0</v>
      </c>
      <c r="AE230" s="19">
        <f ca="1"/>
        <v>0</v>
      </c>
      <c r="AF230" s="208">
        <f t="shared" ca="1" si="222"/>
        <v>0</v>
      </c>
      <c r="AG230" s="207"/>
      <c r="AH230" s="194"/>
      <c r="AI230" s="198" cm="1">
        <f t="array" ref="AI230">IFERROR(MATCH(TRUE,INDEX($B$14:$B$117&gt;=AH230,0),0),"")</f>
        <v>1</v>
      </c>
      <c r="AJ230" s="194">
        <f t="shared" ca="1" si="223"/>
        <v>3.2000000000000006E-3</v>
      </c>
      <c r="AM230" s="194">
        <f t="shared" si="224"/>
        <v>0</v>
      </c>
      <c r="AN230" s="19">
        <f ca="1"/>
        <v>0</v>
      </c>
      <c r="AO230" s="208">
        <f t="shared" ca="1" si="225"/>
        <v>0</v>
      </c>
      <c r="AP230" s="207"/>
      <c r="AQ230" s="194"/>
      <c r="AR230" s="198" cm="1">
        <f t="array" ref="AR230">IFERROR(MATCH(TRUE,INDEX($B$14:$B$117&gt;=AQ230,0),0),"")</f>
        <v>1</v>
      </c>
      <c r="AS230" s="194">
        <f t="shared" ca="1" si="226"/>
        <v>3.2000000000000006E-3</v>
      </c>
      <c r="AV230" s="194">
        <f t="shared" si="227"/>
        <v>0</v>
      </c>
      <c r="AW230" s="19">
        <f ca="1"/>
        <v>0</v>
      </c>
      <c r="AX230" s="208">
        <f t="shared" ca="1" si="228"/>
        <v>0</v>
      </c>
      <c r="AY230" s="207"/>
      <c r="AZ230" s="194"/>
      <c r="BA230" s="198" cm="1">
        <f t="array" ref="BA230">IFERROR(MATCH(TRUE,INDEX($B$14:$B$117&gt;=AZ230,0),0),"")</f>
        <v>1</v>
      </c>
      <c r="BB230" s="194">
        <f t="shared" ca="1" si="229"/>
        <v>3.2000000000000006E-3</v>
      </c>
      <c r="BE230" s="194">
        <f t="shared" si="230"/>
        <v>0</v>
      </c>
      <c r="BF230" s="19">
        <f ca="1"/>
        <v>0</v>
      </c>
      <c r="BG230" s="208">
        <f t="shared" ca="1" si="231"/>
        <v>0</v>
      </c>
      <c r="BH230" s="207"/>
      <c r="BI230" s="194"/>
      <c r="BJ230" s="198" cm="1">
        <f t="array" ref="BJ230">IFERROR(MATCH(TRUE,INDEX($B$14:$B$117&gt;=BI230,0),0),"")</f>
        <v>1</v>
      </c>
      <c r="BK230" s="194">
        <f t="shared" ca="1" si="232"/>
        <v>3.2000000000000006E-3</v>
      </c>
      <c r="BN230" s="194">
        <f t="shared" si="233"/>
        <v>0</v>
      </c>
      <c r="BO230" s="19">
        <f ca="1"/>
        <v>0</v>
      </c>
      <c r="BP230" s="208">
        <f t="shared" ca="1" si="234"/>
        <v>0</v>
      </c>
      <c r="BQ230" s="207"/>
      <c r="BR230" s="194"/>
      <c r="BS230" s="198" cm="1">
        <f t="array" ref="BS230">IFERROR(MATCH(TRUE,INDEX($B$14:$B$117&gt;=BR230,0),0),"")</f>
        <v>1</v>
      </c>
      <c r="BT230" s="194">
        <f t="shared" ca="1" si="235"/>
        <v>3.2000000000000006E-3</v>
      </c>
      <c r="BW230" s="194">
        <f t="shared" si="236"/>
        <v>0</v>
      </c>
      <c r="BX230" s="19">
        <f ca="1"/>
        <v>0</v>
      </c>
      <c r="BY230" s="208">
        <f t="shared" ca="1" si="237"/>
        <v>0</v>
      </c>
      <c r="BZ230" s="207"/>
      <c r="CA230" s="194"/>
      <c r="CB230" s="198" cm="1">
        <f t="array" ref="CB230">IFERROR(MATCH(TRUE,INDEX($B$14:$B$117&gt;=CA230,0),0),"")</f>
        <v>1</v>
      </c>
      <c r="CC230" s="194">
        <f t="shared" ca="1" si="238"/>
        <v>3.2000000000000006E-3</v>
      </c>
      <c r="CF230" s="194">
        <f t="shared" si="239"/>
        <v>0</v>
      </c>
      <c r="CG230" s="19">
        <f ca="1"/>
        <v>0</v>
      </c>
      <c r="CH230" s="208">
        <f t="shared" ca="1" si="240"/>
        <v>0</v>
      </c>
      <c r="CI230" s="207"/>
      <c r="CJ230" s="194"/>
      <c r="CK230" s="198" cm="1">
        <f t="array" ref="CK230">IFERROR(MATCH(TRUE,INDEX($B$14:$B$117&gt;=CJ230,0),0),"")</f>
        <v>1</v>
      </c>
      <c r="CL230" s="194">
        <f t="shared" ca="1" si="241"/>
        <v>3.2000000000000006E-3</v>
      </c>
      <c r="CO230" s="194">
        <f t="shared" si="242"/>
        <v>0</v>
      </c>
      <c r="CP230" s="19">
        <f ca="1"/>
        <v>0</v>
      </c>
      <c r="CQ230" s="208">
        <f t="shared" ca="1" si="243"/>
        <v>0</v>
      </c>
      <c r="CR230" s="207"/>
      <c r="CS230" s="194"/>
      <c r="CT230" s="198" cm="1">
        <f t="array" ref="CT230">IFERROR(MATCH(TRUE,INDEX($B$14:$B$117&gt;=CS230,0),0),"")</f>
        <v>1</v>
      </c>
      <c r="CU230" s="194">
        <f t="shared" ca="1" si="244"/>
        <v>3.2000000000000006E-3</v>
      </c>
      <c r="CX230" s="194">
        <f t="shared" si="245"/>
        <v>0</v>
      </c>
      <c r="CY230" s="19" t="e">
        <f ca="1"/>
        <v>#N/A</v>
      </c>
      <c r="CZ230" s="208" t="e">
        <f t="shared" ca="1" si="246"/>
        <v>#N/A</v>
      </c>
      <c r="DA230" s="207"/>
      <c r="DB230" s="194"/>
      <c r="DC230" s="198" cm="1">
        <f t="array" ref="DC230">IFERROR(MATCH(TRUE,INDEX($B$14:$B$117&gt;=DB230,0),0),"")</f>
        <v>1</v>
      </c>
      <c r="DD230" s="194">
        <f t="shared" ca="1" si="247"/>
        <v>3.2000000000000006E-3</v>
      </c>
      <c r="DG230" s="194">
        <f t="shared" si="248"/>
        <v>0</v>
      </c>
      <c r="DH230" s="19" t="e">
        <f ca="1"/>
        <v>#N/A</v>
      </c>
      <c r="DI230" s="208" t="e">
        <f t="shared" ca="1" si="249"/>
        <v>#N/A</v>
      </c>
      <c r="DJ230" s="207"/>
      <c r="DK230" s="194"/>
      <c r="DL230" s="198" cm="1">
        <f t="array" ref="DL230">IFERROR(MATCH(TRUE,INDEX($B$14:$B$117&gt;=DK230,0),0),"")</f>
        <v>1</v>
      </c>
      <c r="DM230" s="194">
        <f t="shared" ca="1" si="250"/>
        <v>3.2000000000000006E-3</v>
      </c>
      <c r="DP230" s="194">
        <f t="shared" si="251"/>
        <v>0</v>
      </c>
      <c r="DQ230" s="19" t="e">
        <f ca="1"/>
        <v>#N/A</v>
      </c>
      <c r="DR230" s="208" t="e">
        <f t="shared" ca="1" si="252"/>
        <v>#N/A</v>
      </c>
      <c r="DS230" s="207"/>
      <c r="DT230" s="194"/>
      <c r="DU230" s="198" cm="1">
        <f t="array" ref="DU230">IFERROR(MATCH(TRUE,INDEX($B$14:$B$117&gt;=DT230,0),0),"")</f>
        <v>1</v>
      </c>
      <c r="DV230" s="194">
        <f t="shared" ca="1" si="253"/>
        <v>3.2000000000000006E-3</v>
      </c>
      <c r="DY230" s="194">
        <f t="shared" si="254"/>
        <v>0</v>
      </c>
      <c r="DZ230" s="19" t="e">
        <f ca="1"/>
        <v>#N/A</v>
      </c>
      <c r="EA230" s="208" t="e">
        <f t="shared" ca="1" si="255"/>
        <v>#N/A</v>
      </c>
      <c r="EB230" s="207"/>
      <c r="EC230" s="194"/>
      <c r="ED230" s="198" cm="1">
        <f t="array" ref="ED230">IFERROR(MATCH(TRUE,INDEX($B$14:$B$117&gt;=EC230,0),0),"")</f>
        <v>1</v>
      </c>
      <c r="EE230" s="194">
        <f t="shared" ca="1" si="256"/>
        <v>3.2000000000000006E-3</v>
      </c>
      <c r="EH230" s="194">
        <f t="shared" si="257"/>
        <v>0</v>
      </c>
      <c r="EI230" s="19" t="e">
        <f ca="1"/>
        <v>#N/A</v>
      </c>
      <c r="EJ230" s="208" t="e">
        <f t="shared" ca="1" si="258"/>
        <v>#N/A</v>
      </c>
      <c r="EK230" s="207"/>
      <c r="EL230" s="194"/>
      <c r="EM230" s="198" cm="1">
        <f t="array" ref="EM230">IFERROR(MATCH(TRUE,INDEX($B$14:$B$117&gt;=EL230,0),0),"")</f>
        <v>1</v>
      </c>
      <c r="EN230" s="194">
        <f t="shared" ca="1" si="259"/>
        <v>3.2000000000000006E-3</v>
      </c>
      <c r="EQ230" s="194">
        <f t="shared" si="260"/>
        <v>0</v>
      </c>
      <c r="ER230" s="19" t="e">
        <f ca="1"/>
        <v>#N/A</v>
      </c>
      <c r="ES230" s="208" t="e">
        <f t="shared" ca="1" si="261"/>
        <v>#N/A</v>
      </c>
      <c r="ET230" s="207"/>
      <c r="EU230" s="194"/>
      <c r="EV230" s="198" cm="1">
        <f t="array" ref="EV230">IFERROR(MATCH(TRUE,INDEX($B$14:$B$117&gt;=EU230,0),0),"")</f>
        <v>1</v>
      </c>
      <c r="EW230" s="194">
        <f t="shared" ca="1" si="262"/>
        <v>3.2000000000000006E-3</v>
      </c>
      <c r="EZ230" s="194">
        <f t="shared" si="263"/>
        <v>0</v>
      </c>
      <c r="FA230" s="19" t="e">
        <f ca="1"/>
        <v>#N/A</v>
      </c>
      <c r="FB230" s="208" t="e">
        <f t="shared" ca="1" si="264"/>
        <v>#N/A</v>
      </c>
      <c r="FC230" s="207"/>
      <c r="FD230" s="194"/>
      <c r="FE230" s="198" cm="1">
        <f t="array" ref="FE230">IFERROR(MATCH(TRUE,INDEX($B$14:$B$117&gt;=FD230,0),0),"")</f>
        <v>1</v>
      </c>
      <c r="FF230" s="194">
        <f t="shared" ca="1" si="265"/>
        <v>3.2000000000000006E-3</v>
      </c>
      <c r="FI230" s="194">
        <f t="shared" si="266"/>
        <v>0</v>
      </c>
      <c r="FJ230" s="19" t="e">
        <f ca="1"/>
        <v>#N/A</v>
      </c>
      <c r="FK230" s="208" t="e">
        <f t="shared" ca="1" si="267"/>
        <v>#N/A</v>
      </c>
      <c r="FL230" s="207"/>
      <c r="FM230" s="194"/>
      <c r="FN230" s="198" cm="1">
        <f t="array" ref="FN230">IFERROR(MATCH(TRUE,INDEX($B$14:$B$117&gt;=FM230,0),0),"")</f>
        <v>1</v>
      </c>
      <c r="FO230" s="194">
        <f t="shared" ca="1" si="268"/>
        <v>3.2000000000000006E-3</v>
      </c>
      <c r="FR230" s="194">
        <f t="shared" si="269"/>
        <v>0</v>
      </c>
      <c r="FS230" s="19" t="e">
        <f ca="1"/>
        <v>#N/A</v>
      </c>
      <c r="FT230" s="208" t="e">
        <f t="shared" ca="1" si="270"/>
        <v>#N/A</v>
      </c>
      <c r="FU230" s="207"/>
      <c r="FV230" s="194"/>
      <c r="FW230" s="198" cm="1">
        <f t="array" ref="FW230">IFERROR(MATCH(TRUE,INDEX($B$14:$B$117&gt;=FV230,0),0),"")</f>
        <v>1</v>
      </c>
      <c r="FX230" s="194">
        <f t="shared" ca="1" si="271"/>
        <v>3.2000000000000006E-3</v>
      </c>
      <c r="GA230" s="194">
        <f t="shared" si="272"/>
        <v>0</v>
      </c>
      <c r="GB230" s="19" t="e">
        <f ca="1"/>
        <v>#N/A</v>
      </c>
      <c r="GC230" s="208" t="e">
        <f t="shared" ca="1" si="273"/>
        <v>#N/A</v>
      </c>
    </row>
    <row r="231" spans="6:185" x14ac:dyDescent="0.2">
      <c r="F231" s="207"/>
      <c r="G231" s="194"/>
      <c r="H231" s="198" cm="1">
        <f t="array" ref="H231">IFERROR(MATCH(TRUE,INDEX($B$14:$B$117&gt;=G231,0),0),"")</f>
        <v>1</v>
      </c>
      <c r="I231" s="194">
        <f t="shared" ca="1" si="218"/>
        <v>3.2000000000000006E-3</v>
      </c>
      <c r="L231" s="194">
        <f t="shared" si="274"/>
        <v>0</v>
      </c>
      <c r="M231" s="19">
        <f ca="1"/>
        <v>0</v>
      </c>
      <c r="N231" s="208">
        <f t="shared" ca="1" si="275"/>
        <v>0</v>
      </c>
      <c r="O231" s="207"/>
      <c r="P231" s="194"/>
      <c r="Q231" s="198" cm="1">
        <f t="array" ref="Q231">IFERROR(MATCH(TRUE,INDEX($B$14:$B$117&gt;=P231,0),0),"")</f>
        <v>1</v>
      </c>
      <c r="R231" s="194">
        <f t="shared" ca="1" si="219"/>
        <v>3.2000000000000006E-3</v>
      </c>
      <c r="U231" s="194">
        <f t="shared" si="276"/>
        <v>0</v>
      </c>
      <c r="V231" s="19">
        <f ca="1"/>
        <v>0</v>
      </c>
      <c r="W231" s="208">
        <f t="shared" ca="1" si="277"/>
        <v>0</v>
      </c>
      <c r="X231" s="207"/>
      <c r="Y231" s="194"/>
      <c r="Z231" s="198" cm="1">
        <f t="array" ref="Z231">IFERROR(MATCH(TRUE,INDEX($B$14:$B$117&gt;=Y231,0),0),"")</f>
        <v>1</v>
      </c>
      <c r="AA231" s="194">
        <f t="shared" ca="1" si="220"/>
        <v>3.2000000000000006E-3</v>
      </c>
      <c r="AD231" s="194">
        <f t="shared" si="221"/>
        <v>0</v>
      </c>
      <c r="AE231" s="19">
        <f ca="1"/>
        <v>0</v>
      </c>
      <c r="AF231" s="208">
        <f t="shared" ca="1" si="222"/>
        <v>0</v>
      </c>
      <c r="AG231" s="207"/>
      <c r="AH231" s="194"/>
      <c r="AI231" s="198" cm="1">
        <f t="array" ref="AI231">IFERROR(MATCH(TRUE,INDEX($B$14:$B$117&gt;=AH231,0),0),"")</f>
        <v>1</v>
      </c>
      <c r="AJ231" s="194">
        <f t="shared" ca="1" si="223"/>
        <v>3.2000000000000006E-3</v>
      </c>
      <c r="AM231" s="194">
        <f t="shared" si="224"/>
        <v>0</v>
      </c>
      <c r="AN231" s="19">
        <f ca="1"/>
        <v>0</v>
      </c>
      <c r="AO231" s="208">
        <f t="shared" ca="1" si="225"/>
        <v>0</v>
      </c>
      <c r="AP231" s="207"/>
      <c r="AQ231" s="194"/>
      <c r="AR231" s="198" cm="1">
        <f t="array" ref="AR231">IFERROR(MATCH(TRUE,INDEX($B$14:$B$117&gt;=AQ231,0),0),"")</f>
        <v>1</v>
      </c>
      <c r="AS231" s="194">
        <f t="shared" ca="1" si="226"/>
        <v>3.2000000000000006E-3</v>
      </c>
      <c r="AV231" s="194">
        <f t="shared" si="227"/>
        <v>0</v>
      </c>
      <c r="AW231" s="19">
        <f ca="1"/>
        <v>0</v>
      </c>
      <c r="AX231" s="208">
        <f t="shared" ca="1" si="228"/>
        <v>0</v>
      </c>
      <c r="AY231" s="207"/>
      <c r="AZ231" s="194"/>
      <c r="BA231" s="198" cm="1">
        <f t="array" ref="BA231">IFERROR(MATCH(TRUE,INDEX($B$14:$B$117&gt;=AZ231,0),0),"")</f>
        <v>1</v>
      </c>
      <c r="BB231" s="194">
        <f t="shared" ca="1" si="229"/>
        <v>3.2000000000000006E-3</v>
      </c>
      <c r="BE231" s="194">
        <f t="shared" si="230"/>
        <v>0</v>
      </c>
      <c r="BF231" s="19">
        <f ca="1"/>
        <v>0</v>
      </c>
      <c r="BG231" s="208">
        <f t="shared" ca="1" si="231"/>
        <v>0</v>
      </c>
      <c r="BH231" s="207"/>
      <c r="BI231" s="194"/>
      <c r="BJ231" s="198" cm="1">
        <f t="array" ref="BJ231">IFERROR(MATCH(TRUE,INDEX($B$14:$B$117&gt;=BI231,0),0),"")</f>
        <v>1</v>
      </c>
      <c r="BK231" s="194">
        <f t="shared" ca="1" si="232"/>
        <v>3.2000000000000006E-3</v>
      </c>
      <c r="BN231" s="194">
        <f t="shared" si="233"/>
        <v>0</v>
      </c>
      <c r="BO231" s="19">
        <f ca="1"/>
        <v>0</v>
      </c>
      <c r="BP231" s="208">
        <f t="shared" ca="1" si="234"/>
        <v>0</v>
      </c>
      <c r="BQ231" s="207"/>
      <c r="BR231" s="194"/>
      <c r="BS231" s="198" cm="1">
        <f t="array" ref="BS231">IFERROR(MATCH(TRUE,INDEX($B$14:$B$117&gt;=BR231,0),0),"")</f>
        <v>1</v>
      </c>
      <c r="BT231" s="194">
        <f t="shared" ca="1" si="235"/>
        <v>3.2000000000000006E-3</v>
      </c>
      <c r="BW231" s="194">
        <f t="shared" si="236"/>
        <v>0</v>
      </c>
      <c r="BX231" s="19">
        <f ca="1"/>
        <v>0</v>
      </c>
      <c r="BY231" s="208">
        <f t="shared" ca="1" si="237"/>
        <v>0</v>
      </c>
      <c r="BZ231" s="207"/>
      <c r="CA231" s="194"/>
      <c r="CB231" s="198" cm="1">
        <f t="array" ref="CB231">IFERROR(MATCH(TRUE,INDEX($B$14:$B$117&gt;=CA231,0),0),"")</f>
        <v>1</v>
      </c>
      <c r="CC231" s="194">
        <f t="shared" ca="1" si="238"/>
        <v>3.2000000000000006E-3</v>
      </c>
      <c r="CF231" s="194">
        <f t="shared" si="239"/>
        <v>0</v>
      </c>
      <c r="CG231" s="19">
        <f ca="1"/>
        <v>0</v>
      </c>
      <c r="CH231" s="208">
        <f t="shared" ca="1" si="240"/>
        <v>0</v>
      </c>
      <c r="CI231" s="207"/>
      <c r="CJ231" s="194"/>
      <c r="CK231" s="198" cm="1">
        <f t="array" ref="CK231">IFERROR(MATCH(TRUE,INDEX($B$14:$B$117&gt;=CJ231,0),0),"")</f>
        <v>1</v>
      </c>
      <c r="CL231" s="194">
        <f t="shared" ca="1" si="241"/>
        <v>3.2000000000000006E-3</v>
      </c>
      <c r="CO231" s="194">
        <f t="shared" si="242"/>
        <v>0</v>
      </c>
      <c r="CP231" s="19">
        <f ca="1"/>
        <v>0</v>
      </c>
      <c r="CQ231" s="208">
        <f t="shared" ca="1" si="243"/>
        <v>0</v>
      </c>
      <c r="CR231" s="207"/>
      <c r="CS231" s="194"/>
      <c r="CT231" s="198" cm="1">
        <f t="array" ref="CT231">IFERROR(MATCH(TRUE,INDEX($B$14:$B$117&gt;=CS231,0),0),"")</f>
        <v>1</v>
      </c>
      <c r="CU231" s="194">
        <f t="shared" ca="1" si="244"/>
        <v>3.2000000000000006E-3</v>
      </c>
      <c r="CX231" s="194">
        <f t="shared" si="245"/>
        <v>0</v>
      </c>
      <c r="CY231" s="19" t="e">
        <f ca="1"/>
        <v>#N/A</v>
      </c>
      <c r="CZ231" s="208" t="e">
        <f t="shared" ca="1" si="246"/>
        <v>#N/A</v>
      </c>
      <c r="DA231" s="207"/>
      <c r="DB231" s="194"/>
      <c r="DC231" s="198" cm="1">
        <f t="array" ref="DC231">IFERROR(MATCH(TRUE,INDEX($B$14:$B$117&gt;=DB231,0),0),"")</f>
        <v>1</v>
      </c>
      <c r="DD231" s="194">
        <f t="shared" ca="1" si="247"/>
        <v>3.2000000000000006E-3</v>
      </c>
      <c r="DG231" s="194">
        <f t="shared" si="248"/>
        <v>0</v>
      </c>
      <c r="DH231" s="19" t="e">
        <f ca="1"/>
        <v>#N/A</v>
      </c>
      <c r="DI231" s="208" t="e">
        <f t="shared" ca="1" si="249"/>
        <v>#N/A</v>
      </c>
      <c r="DJ231" s="207"/>
      <c r="DK231" s="194"/>
      <c r="DL231" s="198" cm="1">
        <f t="array" ref="DL231">IFERROR(MATCH(TRUE,INDEX($B$14:$B$117&gt;=DK231,0),0),"")</f>
        <v>1</v>
      </c>
      <c r="DM231" s="194">
        <f t="shared" ca="1" si="250"/>
        <v>3.2000000000000006E-3</v>
      </c>
      <c r="DP231" s="194">
        <f t="shared" si="251"/>
        <v>0</v>
      </c>
      <c r="DQ231" s="19" t="e">
        <f ca="1"/>
        <v>#N/A</v>
      </c>
      <c r="DR231" s="208" t="e">
        <f t="shared" ca="1" si="252"/>
        <v>#N/A</v>
      </c>
      <c r="DS231" s="207"/>
      <c r="DT231" s="194"/>
      <c r="DU231" s="198" cm="1">
        <f t="array" ref="DU231">IFERROR(MATCH(TRUE,INDEX($B$14:$B$117&gt;=DT231,0),0),"")</f>
        <v>1</v>
      </c>
      <c r="DV231" s="194">
        <f t="shared" ca="1" si="253"/>
        <v>3.2000000000000006E-3</v>
      </c>
      <c r="DY231" s="194">
        <f t="shared" si="254"/>
        <v>0</v>
      </c>
      <c r="DZ231" s="19" t="e">
        <f ca="1"/>
        <v>#N/A</v>
      </c>
      <c r="EA231" s="208" t="e">
        <f t="shared" ca="1" si="255"/>
        <v>#N/A</v>
      </c>
      <c r="EB231" s="207"/>
      <c r="EC231" s="194"/>
      <c r="ED231" s="198" cm="1">
        <f t="array" ref="ED231">IFERROR(MATCH(TRUE,INDEX($B$14:$B$117&gt;=EC231,0),0),"")</f>
        <v>1</v>
      </c>
      <c r="EE231" s="194">
        <f t="shared" ca="1" si="256"/>
        <v>3.2000000000000006E-3</v>
      </c>
      <c r="EH231" s="194">
        <f t="shared" si="257"/>
        <v>0</v>
      </c>
      <c r="EI231" s="19" t="e">
        <f ca="1"/>
        <v>#N/A</v>
      </c>
      <c r="EJ231" s="208" t="e">
        <f t="shared" ca="1" si="258"/>
        <v>#N/A</v>
      </c>
      <c r="EK231" s="207"/>
      <c r="EL231" s="194"/>
      <c r="EM231" s="198" cm="1">
        <f t="array" ref="EM231">IFERROR(MATCH(TRUE,INDEX($B$14:$B$117&gt;=EL231,0),0),"")</f>
        <v>1</v>
      </c>
      <c r="EN231" s="194">
        <f t="shared" ca="1" si="259"/>
        <v>3.2000000000000006E-3</v>
      </c>
      <c r="EQ231" s="194">
        <f t="shared" si="260"/>
        <v>0</v>
      </c>
      <c r="ER231" s="19" t="e">
        <f ca="1"/>
        <v>#N/A</v>
      </c>
      <c r="ES231" s="208" t="e">
        <f t="shared" ca="1" si="261"/>
        <v>#N/A</v>
      </c>
      <c r="ET231" s="207"/>
      <c r="EU231" s="194"/>
      <c r="EV231" s="198" cm="1">
        <f t="array" ref="EV231">IFERROR(MATCH(TRUE,INDEX($B$14:$B$117&gt;=EU231,0),0),"")</f>
        <v>1</v>
      </c>
      <c r="EW231" s="194">
        <f t="shared" ca="1" si="262"/>
        <v>3.2000000000000006E-3</v>
      </c>
      <c r="EZ231" s="194">
        <f t="shared" si="263"/>
        <v>0</v>
      </c>
      <c r="FA231" s="19" t="e">
        <f ca="1"/>
        <v>#N/A</v>
      </c>
      <c r="FB231" s="208" t="e">
        <f t="shared" ca="1" si="264"/>
        <v>#N/A</v>
      </c>
      <c r="FC231" s="207"/>
      <c r="FD231" s="194"/>
      <c r="FE231" s="198" cm="1">
        <f t="array" ref="FE231">IFERROR(MATCH(TRUE,INDEX($B$14:$B$117&gt;=FD231,0),0),"")</f>
        <v>1</v>
      </c>
      <c r="FF231" s="194">
        <f t="shared" ca="1" si="265"/>
        <v>3.2000000000000006E-3</v>
      </c>
      <c r="FI231" s="194">
        <f t="shared" si="266"/>
        <v>0</v>
      </c>
      <c r="FJ231" s="19" t="e">
        <f ca="1"/>
        <v>#N/A</v>
      </c>
      <c r="FK231" s="208" t="e">
        <f t="shared" ca="1" si="267"/>
        <v>#N/A</v>
      </c>
      <c r="FL231" s="207"/>
      <c r="FM231" s="194"/>
      <c r="FN231" s="198" cm="1">
        <f t="array" ref="FN231">IFERROR(MATCH(TRUE,INDEX($B$14:$B$117&gt;=FM231,0),0),"")</f>
        <v>1</v>
      </c>
      <c r="FO231" s="194">
        <f t="shared" ca="1" si="268"/>
        <v>3.2000000000000006E-3</v>
      </c>
      <c r="FR231" s="194">
        <f t="shared" si="269"/>
        <v>0</v>
      </c>
      <c r="FS231" s="19" t="e">
        <f ca="1"/>
        <v>#N/A</v>
      </c>
      <c r="FT231" s="208" t="e">
        <f t="shared" ca="1" si="270"/>
        <v>#N/A</v>
      </c>
      <c r="FU231" s="207"/>
      <c r="FV231" s="194"/>
      <c r="FW231" s="198" cm="1">
        <f t="array" ref="FW231">IFERROR(MATCH(TRUE,INDEX($B$14:$B$117&gt;=FV231,0),0),"")</f>
        <v>1</v>
      </c>
      <c r="FX231" s="194">
        <f t="shared" ca="1" si="271"/>
        <v>3.2000000000000006E-3</v>
      </c>
      <c r="GA231" s="194">
        <f t="shared" si="272"/>
        <v>0</v>
      </c>
      <c r="GB231" s="19" t="e">
        <f ca="1"/>
        <v>#N/A</v>
      </c>
      <c r="GC231" s="208" t="e">
        <f t="shared" ca="1" si="273"/>
        <v>#N/A</v>
      </c>
    </row>
    <row r="232" spans="6:185" x14ac:dyDescent="0.2">
      <c r="F232" s="207"/>
      <c r="G232" s="194"/>
      <c r="H232" s="198" cm="1">
        <f t="array" ref="H232">IFERROR(MATCH(TRUE,INDEX($B$14:$B$117&gt;=G232,0),0),"")</f>
        <v>1</v>
      </c>
      <c r="I232" s="194">
        <f t="shared" ca="1" si="218"/>
        <v>3.2000000000000006E-3</v>
      </c>
      <c r="L232" s="194">
        <f t="shared" si="274"/>
        <v>0</v>
      </c>
      <c r="M232" s="19">
        <f ca="1"/>
        <v>0</v>
      </c>
      <c r="N232" s="208">
        <f t="shared" ca="1" si="275"/>
        <v>0</v>
      </c>
      <c r="O232" s="207"/>
      <c r="P232" s="194"/>
      <c r="Q232" s="198" cm="1">
        <f t="array" ref="Q232">IFERROR(MATCH(TRUE,INDEX($B$14:$B$117&gt;=P232,0),0),"")</f>
        <v>1</v>
      </c>
      <c r="R232" s="194">
        <f t="shared" ca="1" si="219"/>
        <v>3.2000000000000006E-3</v>
      </c>
      <c r="U232" s="194">
        <f t="shared" si="276"/>
        <v>0</v>
      </c>
      <c r="V232" s="19">
        <f ca="1"/>
        <v>0</v>
      </c>
      <c r="W232" s="208">
        <f t="shared" ca="1" si="277"/>
        <v>0</v>
      </c>
      <c r="X232" s="207"/>
      <c r="Y232" s="194"/>
      <c r="Z232" s="198" cm="1">
        <f t="array" ref="Z232">IFERROR(MATCH(TRUE,INDEX($B$14:$B$117&gt;=Y232,0),0),"")</f>
        <v>1</v>
      </c>
      <c r="AA232" s="194">
        <f t="shared" ca="1" si="220"/>
        <v>3.2000000000000006E-3</v>
      </c>
      <c r="AD232" s="194">
        <f t="shared" si="221"/>
        <v>0</v>
      </c>
      <c r="AE232" s="19">
        <f ca="1"/>
        <v>0</v>
      </c>
      <c r="AF232" s="208">
        <f t="shared" ca="1" si="222"/>
        <v>0</v>
      </c>
      <c r="AG232" s="207"/>
      <c r="AH232" s="194"/>
      <c r="AI232" s="198" cm="1">
        <f t="array" ref="AI232">IFERROR(MATCH(TRUE,INDEX($B$14:$B$117&gt;=AH232,0),0),"")</f>
        <v>1</v>
      </c>
      <c r="AJ232" s="194">
        <f t="shared" ca="1" si="223"/>
        <v>3.2000000000000006E-3</v>
      </c>
      <c r="AM232" s="194">
        <f t="shared" si="224"/>
        <v>0</v>
      </c>
      <c r="AN232" s="19">
        <f ca="1"/>
        <v>0</v>
      </c>
      <c r="AO232" s="208">
        <f t="shared" ca="1" si="225"/>
        <v>0</v>
      </c>
      <c r="AP232" s="207"/>
      <c r="AQ232" s="194"/>
      <c r="AR232" s="198" cm="1">
        <f t="array" ref="AR232">IFERROR(MATCH(TRUE,INDEX($B$14:$B$117&gt;=AQ232,0),0),"")</f>
        <v>1</v>
      </c>
      <c r="AS232" s="194">
        <f t="shared" ca="1" si="226"/>
        <v>3.2000000000000006E-3</v>
      </c>
      <c r="AV232" s="194">
        <f t="shared" si="227"/>
        <v>0</v>
      </c>
      <c r="AW232" s="19">
        <f ca="1"/>
        <v>0</v>
      </c>
      <c r="AX232" s="208">
        <f t="shared" ca="1" si="228"/>
        <v>0</v>
      </c>
      <c r="AY232" s="207"/>
      <c r="AZ232" s="194"/>
      <c r="BA232" s="198" cm="1">
        <f t="array" ref="BA232">IFERROR(MATCH(TRUE,INDEX($B$14:$B$117&gt;=AZ232,0),0),"")</f>
        <v>1</v>
      </c>
      <c r="BB232" s="194">
        <f t="shared" ca="1" si="229"/>
        <v>3.2000000000000006E-3</v>
      </c>
      <c r="BE232" s="194">
        <f t="shared" si="230"/>
        <v>0</v>
      </c>
      <c r="BF232" s="19">
        <f ca="1"/>
        <v>0</v>
      </c>
      <c r="BG232" s="208">
        <f t="shared" ca="1" si="231"/>
        <v>0</v>
      </c>
      <c r="BH232" s="207"/>
      <c r="BI232" s="194"/>
      <c r="BJ232" s="198" cm="1">
        <f t="array" ref="BJ232">IFERROR(MATCH(TRUE,INDEX($B$14:$B$117&gt;=BI232,0),0),"")</f>
        <v>1</v>
      </c>
      <c r="BK232" s="194">
        <f t="shared" ca="1" si="232"/>
        <v>3.2000000000000006E-3</v>
      </c>
      <c r="BN232" s="194">
        <f t="shared" si="233"/>
        <v>0</v>
      </c>
      <c r="BO232" s="19">
        <f ca="1"/>
        <v>0</v>
      </c>
      <c r="BP232" s="208">
        <f t="shared" ca="1" si="234"/>
        <v>0</v>
      </c>
      <c r="BQ232" s="207"/>
      <c r="BR232" s="194"/>
      <c r="BS232" s="198" cm="1">
        <f t="array" ref="BS232">IFERROR(MATCH(TRUE,INDEX($B$14:$B$117&gt;=BR232,0),0),"")</f>
        <v>1</v>
      </c>
      <c r="BT232" s="194">
        <f t="shared" ca="1" si="235"/>
        <v>3.2000000000000006E-3</v>
      </c>
      <c r="BW232" s="194">
        <f t="shared" si="236"/>
        <v>0</v>
      </c>
      <c r="BX232" s="19">
        <f ca="1"/>
        <v>0</v>
      </c>
      <c r="BY232" s="208">
        <f t="shared" ca="1" si="237"/>
        <v>0</v>
      </c>
      <c r="BZ232" s="207"/>
      <c r="CA232" s="194"/>
      <c r="CB232" s="198" cm="1">
        <f t="array" ref="CB232">IFERROR(MATCH(TRUE,INDEX($B$14:$B$117&gt;=CA232,0),0),"")</f>
        <v>1</v>
      </c>
      <c r="CC232" s="194">
        <f t="shared" ca="1" si="238"/>
        <v>3.2000000000000006E-3</v>
      </c>
      <c r="CF232" s="194">
        <f t="shared" si="239"/>
        <v>0</v>
      </c>
      <c r="CG232" s="19">
        <f ca="1"/>
        <v>0</v>
      </c>
      <c r="CH232" s="208">
        <f t="shared" ca="1" si="240"/>
        <v>0</v>
      </c>
      <c r="CI232" s="207"/>
      <c r="CJ232" s="194"/>
      <c r="CK232" s="198" cm="1">
        <f t="array" ref="CK232">IFERROR(MATCH(TRUE,INDEX($B$14:$B$117&gt;=CJ232,0),0),"")</f>
        <v>1</v>
      </c>
      <c r="CL232" s="194">
        <f t="shared" ca="1" si="241"/>
        <v>3.2000000000000006E-3</v>
      </c>
      <c r="CO232" s="194">
        <f t="shared" si="242"/>
        <v>0</v>
      </c>
      <c r="CP232" s="19">
        <f ca="1"/>
        <v>0</v>
      </c>
      <c r="CQ232" s="208">
        <f t="shared" ca="1" si="243"/>
        <v>0</v>
      </c>
      <c r="CR232" s="207"/>
      <c r="CS232" s="194"/>
      <c r="CT232" s="198" cm="1">
        <f t="array" ref="CT232">IFERROR(MATCH(TRUE,INDEX($B$14:$B$117&gt;=CS232,0),0),"")</f>
        <v>1</v>
      </c>
      <c r="CU232" s="194">
        <f t="shared" ca="1" si="244"/>
        <v>3.2000000000000006E-3</v>
      </c>
      <c r="CX232" s="194">
        <f t="shared" si="245"/>
        <v>0</v>
      </c>
      <c r="CY232" s="19" t="e">
        <f ca="1"/>
        <v>#N/A</v>
      </c>
      <c r="CZ232" s="208" t="e">
        <f t="shared" ca="1" si="246"/>
        <v>#N/A</v>
      </c>
      <c r="DA232" s="207"/>
      <c r="DB232" s="194"/>
      <c r="DC232" s="198" cm="1">
        <f t="array" ref="DC232">IFERROR(MATCH(TRUE,INDEX($B$14:$B$117&gt;=DB232,0),0),"")</f>
        <v>1</v>
      </c>
      <c r="DD232" s="194">
        <f t="shared" ca="1" si="247"/>
        <v>3.2000000000000006E-3</v>
      </c>
      <c r="DG232" s="194">
        <f t="shared" si="248"/>
        <v>0</v>
      </c>
      <c r="DH232" s="19" t="e">
        <f ca="1"/>
        <v>#N/A</v>
      </c>
      <c r="DI232" s="208" t="e">
        <f t="shared" ca="1" si="249"/>
        <v>#N/A</v>
      </c>
      <c r="DJ232" s="207"/>
      <c r="DK232" s="194"/>
      <c r="DL232" s="198" cm="1">
        <f t="array" ref="DL232">IFERROR(MATCH(TRUE,INDEX($B$14:$B$117&gt;=DK232,0),0),"")</f>
        <v>1</v>
      </c>
      <c r="DM232" s="194">
        <f t="shared" ca="1" si="250"/>
        <v>3.2000000000000006E-3</v>
      </c>
      <c r="DP232" s="194">
        <f t="shared" si="251"/>
        <v>0</v>
      </c>
      <c r="DQ232" s="19" t="e">
        <f ca="1"/>
        <v>#N/A</v>
      </c>
      <c r="DR232" s="208" t="e">
        <f t="shared" ca="1" si="252"/>
        <v>#N/A</v>
      </c>
      <c r="DS232" s="207"/>
      <c r="DT232" s="194"/>
      <c r="DU232" s="198" cm="1">
        <f t="array" ref="DU232">IFERROR(MATCH(TRUE,INDEX($B$14:$B$117&gt;=DT232,0),0),"")</f>
        <v>1</v>
      </c>
      <c r="DV232" s="194">
        <f t="shared" ca="1" si="253"/>
        <v>3.2000000000000006E-3</v>
      </c>
      <c r="DY232" s="194">
        <f t="shared" si="254"/>
        <v>0</v>
      </c>
      <c r="DZ232" s="19" t="e">
        <f ca="1"/>
        <v>#N/A</v>
      </c>
      <c r="EA232" s="208" t="e">
        <f t="shared" ca="1" si="255"/>
        <v>#N/A</v>
      </c>
      <c r="EB232" s="207"/>
      <c r="EC232" s="194"/>
      <c r="ED232" s="198" cm="1">
        <f t="array" ref="ED232">IFERROR(MATCH(TRUE,INDEX($B$14:$B$117&gt;=EC232,0),0),"")</f>
        <v>1</v>
      </c>
      <c r="EE232" s="194">
        <f t="shared" ca="1" si="256"/>
        <v>3.2000000000000006E-3</v>
      </c>
      <c r="EH232" s="194">
        <f t="shared" si="257"/>
        <v>0</v>
      </c>
      <c r="EI232" s="19" t="e">
        <f ca="1"/>
        <v>#N/A</v>
      </c>
      <c r="EJ232" s="208" t="e">
        <f t="shared" ca="1" si="258"/>
        <v>#N/A</v>
      </c>
      <c r="EK232" s="207"/>
      <c r="EL232" s="194"/>
      <c r="EM232" s="198" cm="1">
        <f t="array" ref="EM232">IFERROR(MATCH(TRUE,INDEX($B$14:$B$117&gt;=EL232,0),0),"")</f>
        <v>1</v>
      </c>
      <c r="EN232" s="194">
        <f t="shared" ca="1" si="259"/>
        <v>3.2000000000000006E-3</v>
      </c>
      <c r="EQ232" s="194">
        <f t="shared" si="260"/>
        <v>0</v>
      </c>
      <c r="ER232" s="19" t="e">
        <f ca="1"/>
        <v>#N/A</v>
      </c>
      <c r="ES232" s="208" t="e">
        <f t="shared" ca="1" si="261"/>
        <v>#N/A</v>
      </c>
      <c r="ET232" s="207"/>
      <c r="EU232" s="194"/>
      <c r="EV232" s="198" cm="1">
        <f t="array" ref="EV232">IFERROR(MATCH(TRUE,INDEX($B$14:$B$117&gt;=EU232,0),0),"")</f>
        <v>1</v>
      </c>
      <c r="EW232" s="194">
        <f t="shared" ca="1" si="262"/>
        <v>3.2000000000000006E-3</v>
      </c>
      <c r="EZ232" s="194">
        <f t="shared" si="263"/>
        <v>0</v>
      </c>
      <c r="FA232" s="19" t="e">
        <f ca="1"/>
        <v>#N/A</v>
      </c>
      <c r="FB232" s="208" t="e">
        <f t="shared" ca="1" si="264"/>
        <v>#N/A</v>
      </c>
      <c r="FC232" s="207"/>
      <c r="FD232" s="194"/>
      <c r="FE232" s="198" cm="1">
        <f t="array" ref="FE232">IFERROR(MATCH(TRUE,INDEX($B$14:$B$117&gt;=FD232,0),0),"")</f>
        <v>1</v>
      </c>
      <c r="FF232" s="194">
        <f t="shared" ca="1" si="265"/>
        <v>3.2000000000000006E-3</v>
      </c>
      <c r="FI232" s="194">
        <f t="shared" si="266"/>
        <v>0</v>
      </c>
      <c r="FJ232" s="19" t="e">
        <f ca="1"/>
        <v>#N/A</v>
      </c>
      <c r="FK232" s="208" t="e">
        <f t="shared" ca="1" si="267"/>
        <v>#N/A</v>
      </c>
      <c r="FL232" s="207"/>
      <c r="FM232" s="194"/>
      <c r="FN232" s="198" cm="1">
        <f t="array" ref="FN232">IFERROR(MATCH(TRUE,INDEX($B$14:$B$117&gt;=FM232,0),0),"")</f>
        <v>1</v>
      </c>
      <c r="FO232" s="194">
        <f t="shared" ca="1" si="268"/>
        <v>3.2000000000000006E-3</v>
      </c>
      <c r="FR232" s="194">
        <f t="shared" si="269"/>
        <v>0</v>
      </c>
      <c r="FS232" s="19" t="e">
        <f ca="1"/>
        <v>#N/A</v>
      </c>
      <c r="FT232" s="208" t="e">
        <f t="shared" ca="1" si="270"/>
        <v>#N/A</v>
      </c>
      <c r="FU232" s="207"/>
      <c r="FV232" s="194"/>
      <c r="FW232" s="198" cm="1">
        <f t="array" ref="FW232">IFERROR(MATCH(TRUE,INDEX($B$14:$B$117&gt;=FV232,0),0),"")</f>
        <v>1</v>
      </c>
      <c r="FX232" s="194">
        <f t="shared" ca="1" si="271"/>
        <v>3.2000000000000006E-3</v>
      </c>
      <c r="GA232" s="194">
        <f t="shared" si="272"/>
        <v>0</v>
      </c>
      <c r="GB232" s="19" t="e">
        <f ca="1"/>
        <v>#N/A</v>
      </c>
      <c r="GC232" s="208" t="e">
        <f t="shared" ca="1" si="273"/>
        <v>#N/A</v>
      </c>
    </row>
    <row r="233" spans="6:185" x14ac:dyDescent="0.2">
      <c r="F233" s="207"/>
      <c r="G233" s="194"/>
      <c r="H233" s="198" cm="1">
        <f t="array" ref="H233">IFERROR(MATCH(TRUE,INDEX($B$14:$B$117&gt;=G233,0),0),"")</f>
        <v>1</v>
      </c>
      <c r="I233" s="194">
        <f t="shared" ca="1" si="218"/>
        <v>3.2000000000000006E-3</v>
      </c>
      <c r="L233" s="194">
        <f t="shared" si="274"/>
        <v>0</v>
      </c>
      <c r="M233" s="19">
        <f ca="1"/>
        <v>0</v>
      </c>
      <c r="N233" s="208">
        <f t="shared" ca="1" si="275"/>
        <v>0</v>
      </c>
      <c r="O233" s="207"/>
      <c r="P233" s="194"/>
      <c r="Q233" s="198" cm="1">
        <f t="array" ref="Q233">IFERROR(MATCH(TRUE,INDEX($B$14:$B$117&gt;=P233,0),0),"")</f>
        <v>1</v>
      </c>
      <c r="R233" s="194">
        <f t="shared" ca="1" si="219"/>
        <v>3.2000000000000006E-3</v>
      </c>
      <c r="U233" s="194">
        <f t="shared" si="276"/>
        <v>0</v>
      </c>
      <c r="V233" s="19">
        <f ca="1"/>
        <v>0</v>
      </c>
      <c r="W233" s="208">
        <f t="shared" ca="1" si="277"/>
        <v>0</v>
      </c>
      <c r="X233" s="207"/>
      <c r="Y233" s="194"/>
      <c r="Z233" s="198" cm="1">
        <f t="array" ref="Z233">IFERROR(MATCH(TRUE,INDEX($B$14:$B$117&gt;=Y233,0),0),"")</f>
        <v>1</v>
      </c>
      <c r="AA233" s="194">
        <f t="shared" ca="1" si="220"/>
        <v>3.2000000000000006E-3</v>
      </c>
      <c r="AD233" s="194">
        <f t="shared" si="221"/>
        <v>0</v>
      </c>
      <c r="AE233" s="19">
        <f ca="1"/>
        <v>0</v>
      </c>
      <c r="AF233" s="208">
        <f t="shared" ca="1" si="222"/>
        <v>0</v>
      </c>
      <c r="AG233" s="207"/>
      <c r="AH233" s="194"/>
      <c r="AI233" s="198" cm="1">
        <f t="array" ref="AI233">IFERROR(MATCH(TRUE,INDEX($B$14:$B$117&gt;=AH233,0),0),"")</f>
        <v>1</v>
      </c>
      <c r="AJ233" s="194">
        <f t="shared" ca="1" si="223"/>
        <v>3.2000000000000006E-3</v>
      </c>
      <c r="AM233" s="194">
        <f t="shared" si="224"/>
        <v>0</v>
      </c>
      <c r="AN233" s="19">
        <f ca="1"/>
        <v>0</v>
      </c>
      <c r="AO233" s="208">
        <f t="shared" ca="1" si="225"/>
        <v>0</v>
      </c>
      <c r="AP233" s="207"/>
      <c r="AQ233" s="194"/>
      <c r="AR233" s="198" cm="1">
        <f t="array" ref="AR233">IFERROR(MATCH(TRUE,INDEX($B$14:$B$117&gt;=AQ233,0),0),"")</f>
        <v>1</v>
      </c>
      <c r="AS233" s="194">
        <f t="shared" ca="1" si="226"/>
        <v>3.2000000000000006E-3</v>
      </c>
      <c r="AV233" s="194">
        <f t="shared" si="227"/>
        <v>0</v>
      </c>
      <c r="AW233" s="19">
        <f ca="1"/>
        <v>0</v>
      </c>
      <c r="AX233" s="208">
        <f t="shared" ca="1" si="228"/>
        <v>0</v>
      </c>
      <c r="AY233" s="207"/>
      <c r="AZ233" s="194"/>
      <c r="BA233" s="198" cm="1">
        <f t="array" ref="BA233">IFERROR(MATCH(TRUE,INDEX($B$14:$B$117&gt;=AZ233,0),0),"")</f>
        <v>1</v>
      </c>
      <c r="BB233" s="194">
        <f t="shared" ca="1" si="229"/>
        <v>3.2000000000000006E-3</v>
      </c>
      <c r="BE233" s="194">
        <f t="shared" si="230"/>
        <v>0</v>
      </c>
      <c r="BF233" s="19">
        <f ca="1"/>
        <v>0</v>
      </c>
      <c r="BG233" s="208">
        <f t="shared" ca="1" si="231"/>
        <v>0</v>
      </c>
      <c r="BH233" s="207"/>
      <c r="BI233" s="194"/>
      <c r="BJ233" s="198" cm="1">
        <f t="array" ref="BJ233">IFERROR(MATCH(TRUE,INDEX($B$14:$B$117&gt;=BI233,0),0),"")</f>
        <v>1</v>
      </c>
      <c r="BK233" s="194">
        <f t="shared" ca="1" si="232"/>
        <v>3.2000000000000006E-3</v>
      </c>
      <c r="BN233" s="194">
        <f t="shared" si="233"/>
        <v>0</v>
      </c>
      <c r="BO233" s="19">
        <f ca="1"/>
        <v>0</v>
      </c>
      <c r="BP233" s="208">
        <f t="shared" ca="1" si="234"/>
        <v>0</v>
      </c>
      <c r="BQ233" s="207"/>
      <c r="BR233" s="194"/>
      <c r="BS233" s="198" cm="1">
        <f t="array" ref="BS233">IFERROR(MATCH(TRUE,INDEX($B$14:$B$117&gt;=BR233,0),0),"")</f>
        <v>1</v>
      </c>
      <c r="BT233" s="194">
        <f t="shared" ca="1" si="235"/>
        <v>3.2000000000000006E-3</v>
      </c>
      <c r="BW233" s="194">
        <f t="shared" si="236"/>
        <v>0</v>
      </c>
      <c r="BX233" s="19">
        <f ca="1"/>
        <v>0</v>
      </c>
      <c r="BY233" s="208">
        <f t="shared" ca="1" si="237"/>
        <v>0</v>
      </c>
      <c r="BZ233" s="207"/>
      <c r="CA233" s="194"/>
      <c r="CB233" s="198" cm="1">
        <f t="array" ref="CB233">IFERROR(MATCH(TRUE,INDEX($B$14:$B$117&gt;=CA233,0),0),"")</f>
        <v>1</v>
      </c>
      <c r="CC233" s="194">
        <f t="shared" ca="1" si="238"/>
        <v>3.2000000000000006E-3</v>
      </c>
      <c r="CF233" s="194">
        <f t="shared" si="239"/>
        <v>0</v>
      </c>
      <c r="CG233" s="19">
        <f ca="1"/>
        <v>0</v>
      </c>
      <c r="CH233" s="208">
        <f t="shared" ca="1" si="240"/>
        <v>0</v>
      </c>
      <c r="CI233" s="207"/>
      <c r="CJ233" s="194"/>
      <c r="CK233" s="198" cm="1">
        <f t="array" ref="CK233">IFERROR(MATCH(TRUE,INDEX($B$14:$B$117&gt;=CJ233,0),0),"")</f>
        <v>1</v>
      </c>
      <c r="CL233" s="194">
        <f t="shared" ca="1" si="241"/>
        <v>3.2000000000000006E-3</v>
      </c>
      <c r="CO233" s="194">
        <f t="shared" si="242"/>
        <v>0</v>
      </c>
      <c r="CP233" s="19">
        <f ca="1"/>
        <v>0</v>
      </c>
      <c r="CQ233" s="208">
        <f t="shared" ca="1" si="243"/>
        <v>0</v>
      </c>
      <c r="CR233" s="207"/>
      <c r="CS233" s="194"/>
      <c r="CT233" s="198" cm="1">
        <f t="array" ref="CT233">IFERROR(MATCH(TRUE,INDEX($B$14:$B$117&gt;=CS233,0),0),"")</f>
        <v>1</v>
      </c>
      <c r="CU233" s="194">
        <f t="shared" ca="1" si="244"/>
        <v>3.2000000000000006E-3</v>
      </c>
      <c r="CX233" s="194">
        <f t="shared" si="245"/>
        <v>0</v>
      </c>
      <c r="CY233" s="19" t="e">
        <f ca="1"/>
        <v>#N/A</v>
      </c>
      <c r="CZ233" s="208" t="e">
        <f t="shared" ca="1" si="246"/>
        <v>#N/A</v>
      </c>
      <c r="DA233" s="207"/>
      <c r="DB233" s="194"/>
      <c r="DC233" s="198" cm="1">
        <f t="array" ref="DC233">IFERROR(MATCH(TRUE,INDEX($B$14:$B$117&gt;=DB233,0),0),"")</f>
        <v>1</v>
      </c>
      <c r="DD233" s="194">
        <f t="shared" ca="1" si="247"/>
        <v>3.2000000000000006E-3</v>
      </c>
      <c r="DG233" s="194">
        <f t="shared" si="248"/>
        <v>0</v>
      </c>
      <c r="DH233" s="19" t="e">
        <f ca="1"/>
        <v>#N/A</v>
      </c>
      <c r="DI233" s="208" t="e">
        <f t="shared" ca="1" si="249"/>
        <v>#N/A</v>
      </c>
      <c r="DJ233" s="207"/>
      <c r="DK233" s="194"/>
      <c r="DL233" s="198" cm="1">
        <f t="array" ref="DL233">IFERROR(MATCH(TRUE,INDEX($B$14:$B$117&gt;=DK233,0),0),"")</f>
        <v>1</v>
      </c>
      <c r="DM233" s="194">
        <f t="shared" ca="1" si="250"/>
        <v>3.2000000000000006E-3</v>
      </c>
      <c r="DP233" s="194">
        <f t="shared" si="251"/>
        <v>0</v>
      </c>
      <c r="DQ233" s="19" t="e">
        <f ca="1"/>
        <v>#N/A</v>
      </c>
      <c r="DR233" s="208" t="e">
        <f t="shared" ca="1" si="252"/>
        <v>#N/A</v>
      </c>
      <c r="DS233" s="207"/>
      <c r="DT233" s="194"/>
      <c r="DU233" s="198" cm="1">
        <f t="array" ref="DU233">IFERROR(MATCH(TRUE,INDEX($B$14:$B$117&gt;=DT233,0),0),"")</f>
        <v>1</v>
      </c>
      <c r="DV233" s="194">
        <f t="shared" ca="1" si="253"/>
        <v>3.2000000000000006E-3</v>
      </c>
      <c r="DY233" s="194">
        <f t="shared" si="254"/>
        <v>0</v>
      </c>
      <c r="DZ233" s="19" t="e">
        <f ca="1"/>
        <v>#N/A</v>
      </c>
      <c r="EA233" s="208" t="e">
        <f t="shared" ca="1" si="255"/>
        <v>#N/A</v>
      </c>
      <c r="EB233" s="207"/>
      <c r="EC233" s="194"/>
      <c r="ED233" s="198" cm="1">
        <f t="array" ref="ED233">IFERROR(MATCH(TRUE,INDEX($B$14:$B$117&gt;=EC233,0),0),"")</f>
        <v>1</v>
      </c>
      <c r="EE233" s="194">
        <f t="shared" ca="1" si="256"/>
        <v>3.2000000000000006E-3</v>
      </c>
      <c r="EH233" s="194">
        <f t="shared" si="257"/>
        <v>0</v>
      </c>
      <c r="EI233" s="19" t="e">
        <f ca="1"/>
        <v>#N/A</v>
      </c>
      <c r="EJ233" s="208" t="e">
        <f t="shared" ca="1" si="258"/>
        <v>#N/A</v>
      </c>
      <c r="EK233" s="207"/>
      <c r="EL233" s="194"/>
      <c r="EM233" s="198" cm="1">
        <f t="array" ref="EM233">IFERROR(MATCH(TRUE,INDEX($B$14:$B$117&gt;=EL233,0),0),"")</f>
        <v>1</v>
      </c>
      <c r="EN233" s="194">
        <f t="shared" ca="1" si="259"/>
        <v>3.2000000000000006E-3</v>
      </c>
      <c r="EQ233" s="194">
        <f t="shared" si="260"/>
        <v>0</v>
      </c>
      <c r="ER233" s="19" t="e">
        <f ca="1"/>
        <v>#N/A</v>
      </c>
      <c r="ES233" s="208" t="e">
        <f t="shared" ca="1" si="261"/>
        <v>#N/A</v>
      </c>
      <c r="ET233" s="207"/>
      <c r="EU233" s="194"/>
      <c r="EV233" s="198" cm="1">
        <f t="array" ref="EV233">IFERROR(MATCH(TRUE,INDEX($B$14:$B$117&gt;=EU233,0),0),"")</f>
        <v>1</v>
      </c>
      <c r="EW233" s="194">
        <f t="shared" ca="1" si="262"/>
        <v>3.2000000000000006E-3</v>
      </c>
      <c r="EZ233" s="194">
        <f t="shared" si="263"/>
        <v>0</v>
      </c>
      <c r="FA233" s="19" t="e">
        <f ca="1"/>
        <v>#N/A</v>
      </c>
      <c r="FB233" s="208" t="e">
        <f t="shared" ca="1" si="264"/>
        <v>#N/A</v>
      </c>
      <c r="FC233" s="207"/>
      <c r="FD233" s="194"/>
      <c r="FE233" s="198" cm="1">
        <f t="array" ref="FE233">IFERROR(MATCH(TRUE,INDEX($B$14:$B$117&gt;=FD233,0),0),"")</f>
        <v>1</v>
      </c>
      <c r="FF233" s="194">
        <f t="shared" ca="1" si="265"/>
        <v>3.2000000000000006E-3</v>
      </c>
      <c r="FI233" s="194">
        <f t="shared" si="266"/>
        <v>0</v>
      </c>
      <c r="FJ233" s="19" t="e">
        <f ca="1"/>
        <v>#N/A</v>
      </c>
      <c r="FK233" s="208" t="e">
        <f t="shared" ca="1" si="267"/>
        <v>#N/A</v>
      </c>
      <c r="FL233" s="207"/>
      <c r="FM233" s="194"/>
      <c r="FN233" s="198" cm="1">
        <f t="array" ref="FN233">IFERROR(MATCH(TRUE,INDEX($B$14:$B$117&gt;=FM233,0),0),"")</f>
        <v>1</v>
      </c>
      <c r="FO233" s="194">
        <f t="shared" ca="1" si="268"/>
        <v>3.2000000000000006E-3</v>
      </c>
      <c r="FR233" s="194">
        <f t="shared" si="269"/>
        <v>0</v>
      </c>
      <c r="FS233" s="19" t="e">
        <f ca="1"/>
        <v>#N/A</v>
      </c>
      <c r="FT233" s="208" t="e">
        <f t="shared" ca="1" si="270"/>
        <v>#N/A</v>
      </c>
      <c r="FU233" s="207"/>
      <c r="FV233" s="194"/>
      <c r="FW233" s="198" cm="1">
        <f t="array" ref="FW233">IFERROR(MATCH(TRUE,INDEX($B$14:$B$117&gt;=FV233,0),0),"")</f>
        <v>1</v>
      </c>
      <c r="FX233" s="194">
        <f t="shared" ca="1" si="271"/>
        <v>3.2000000000000006E-3</v>
      </c>
      <c r="GA233" s="194">
        <f t="shared" si="272"/>
        <v>0</v>
      </c>
      <c r="GB233" s="19" t="e">
        <f ca="1"/>
        <v>#N/A</v>
      </c>
      <c r="GC233" s="208" t="e">
        <f t="shared" ca="1" si="273"/>
        <v>#N/A</v>
      </c>
    </row>
    <row r="234" spans="6:185" x14ac:dyDescent="0.2">
      <c r="F234" s="207"/>
      <c r="G234" s="194"/>
      <c r="H234" s="198" cm="1">
        <f t="array" ref="H234">IFERROR(MATCH(TRUE,INDEX($B$14:$B$117&gt;=G234,0),0),"")</f>
        <v>1</v>
      </c>
      <c r="I234" s="194">
        <f t="shared" ca="1" si="218"/>
        <v>3.2000000000000006E-3</v>
      </c>
      <c r="L234" s="194">
        <f t="shared" si="274"/>
        <v>0</v>
      </c>
      <c r="M234" s="19">
        <f ca="1"/>
        <v>0</v>
      </c>
      <c r="N234" s="208">
        <f t="shared" ca="1" si="275"/>
        <v>0</v>
      </c>
      <c r="O234" s="207"/>
      <c r="P234" s="194"/>
      <c r="Q234" s="198" cm="1">
        <f t="array" ref="Q234">IFERROR(MATCH(TRUE,INDEX($B$14:$B$117&gt;=P234,0),0),"")</f>
        <v>1</v>
      </c>
      <c r="R234" s="194">
        <f t="shared" ca="1" si="219"/>
        <v>3.2000000000000006E-3</v>
      </c>
      <c r="U234" s="194">
        <f t="shared" si="276"/>
        <v>0</v>
      </c>
      <c r="V234" s="19">
        <f ca="1"/>
        <v>0</v>
      </c>
      <c r="W234" s="208">
        <f t="shared" ca="1" si="277"/>
        <v>0</v>
      </c>
      <c r="X234" s="207"/>
      <c r="Y234" s="194"/>
      <c r="Z234" s="198" cm="1">
        <f t="array" ref="Z234">IFERROR(MATCH(TRUE,INDEX($B$14:$B$117&gt;=Y234,0),0),"")</f>
        <v>1</v>
      </c>
      <c r="AA234" s="194">
        <f t="shared" ca="1" si="220"/>
        <v>3.2000000000000006E-3</v>
      </c>
      <c r="AD234" s="194">
        <f t="shared" si="221"/>
        <v>0</v>
      </c>
      <c r="AE234" s="19">
        <f ca="1"/>
        <v>0</v>
      </c>
      <c r="AF234" s="208">
        <f t="shared" ca="1" si="222"/>
        <v>0</v>
      </c>
      <c r="AG234" s="207"/>
      <c r="AH234" s="194"/>
      <c r="AI234" s="198" cm="1">
        <f t="array" ref="AI234">IFERROR(MATCH(TRUE,INDEX($B$14:$B$117&gt;=AH234,0),0),"")</f>
        <v>1</v>
      </c>
      <c r="AJ234" s="194">
        <f t="shared" ca="1" si="223"/>
        <v>3.2000000000000006E-3</v>
      </c>
      <c r="AM234" s="194">
        <f t="shared" si="224"/>
        <v>0</v>
      </c>
      <c r="AN234" s="19">
        <f ca="1"/>
        <v>0</v>
      </c>
      <c r="AO234" s="208">
        <f t="shared" ca="1" si="225"/>
        <v>0</v>
      </c>
      <c r="AP234" s="207"/>
      <c r="AQ234" s="194"/>
      <c r="AR234" s="198" cm="1">
        <f t="array" ref="AR234">IFERROR(MATCH(TRUE,INDEX($B$14:$B$117&gt;=AQ234,0),0),"")</f>
        <v>1</v>
      </c>
      <c r="AS234" s="194">
        <f t="shared" ca="1" si="226"/>
        <v>3.2000000000000006E-3</v>
      </c>
      <c r="AV234" s="194">
        <f t="shared" si="227"/>
        <v>0</v>
      </c>
      <c r="AW234" s="19">
        <f ca="1"/>
        <v>0</v>
      </c>
      <c r="AX234" s="208">
        <f t="shared" ca="1" si="228"/>
        <v>0</v>
      </c>
      <c r="AY234" s="207"/>
      <c r="AZ234" s="194"/>
      <c r="BA234" s="198" cm="1">
        <f t="array" ref="BA234">IFERROR(MATCH(TRUE,INDEX($B$14:$B$117&gt;=AZ234,0),0),"")</f>
        <v>1</v>
      </c>
      <c r="BB234" s="194">
        <f t="shared" ca="1" si="229"/>
        <v>3.2000000000000006E-3</v>
      </c>
      <c r="BE234" s="194">
        <f t="shared" si="230"/>
        <v>0</v>
      </c>
      <c r="BF234" s="19">
        <f ca="1"/>
        <v>0</v>
      </c>
      <c r="BG234" s="208">
        <f t="shared" ca="1" si="231"/>
        <v>0</v>
      </c>
      <c r="BH234" s="207"/>
      <c r="BI234" s="194"/>
      <c r="BJ234" s="198" cm="1">
        <f t="array" ref="BJ234">IFERROR(MATCH(TRUE,INDEX($B$14:$B$117&gt;=BI234,0),0),"")</f>
        <v>1</v>
      </c>
      <c r="BK234" s="194">
        <f t="shared" ca="1" si="232"/>
        <v>3.2000000000000006E-3</v>
      </c>
      <c r="BN234" s="194">
        <f t="shared" si="233"/>
        <v>0</v>
      </c>
      <c r="BO234" s="19">
        <f ca="1"/>
        <v>0</v>
      </c>
      <c r="BP234" s="208">
        <f t="shared" ca="1" si="234"/>
        <v>0</v>
      </c>
      <c r="BQ234" s="207"/>
      <c r="BR234" s="194"/>
      <c r="BS234" s="198" cm="1">
        <f t="array" ref="BS234">IFERROR(MATCH(TRUE,INDEX($B$14:$B$117&gt;=BR234,0),0),"")</f>
        <v>1</v>
      </c>
      <c r="BT234" s="194">
        <f t="shared" ca="1" si="235"/>
        <v>3.2000000000000006E-3</v>
      </c>
      <c r="BW234" s="194">
        <f t="shared" si="236"/>
        <v>0</v>
      </c>
      <c r="BX234" s="19">
        <f ca="1"/>
        <v>0</v>
      </c>
      <c r="BY234" s="208">
        <f t="shared" ca="1" si="237"/>
        <v>0</v>
      </c>
      <c r="BZ234" s="207"/>
      <c r="CA234" s="194"/>
      <c r="CB234" s="198" cm="1">
        <f t="array" ref="CB234">IFERROR(MATCH(TRUE,INDEX($B$14:$B$117&gt;=CA234,0),0),"")</f>
        <v>1</v>
      </c>
      <c r="CC234" s="194">
        <f t="shared" ca="1" si="238"/>
        <v>3.2000000000000006E-3</v>
      </c>
      <c r="CF234" s="194">
        <f t="shared" si="239"/>
        <v>0</v>
      </c>
      <c r="CG234" s="19">
        <f ca="1"/>
        <v>0</v>
      </c>
      <c r="CH234" s="208">
        <f t="shared" ca="1" si="240"/>
        <v>0</v>
      </c>
      <c r="CI234" s="207"/>
      <c r="CJ234" s="194"/>
      <c r="CK234" s="198" cm="1">
        <f t="array" ref="CK234">IFERROR(MATCH(TRUE,INDEX($B$14:$B$117&gt;=CJ234,0),0),"")</f>
        <v>1</v>
      </c>
      <c r="CL234" s="194">
        <f t="shared" ca="1" si="241"/>
        <v>3.2000000000000006E-3</v>
      </c>
      <c r="CO234" s="194">
        <f t="shared" si="242"/>
        <v>0</v>
      </c>
      <c r="CP234" s="19">
        <f ca="1"/>
        <v>0</v>
      </c>
      <c r="CQ234" s="208">
        <f t="shared" ca="1" si="243"/>
        <v>0</v>
      </c>
      <c r="CR234" s="207"/>
      <c r="CS234" s="194"/>
      <c r="CT234" s="198" cm="1">
        <f t="array" ref="CT234">IFERROR(MATCH(TRUE,INDEX($B$14:$B$117&gt;=CS234,0),0),"")</f>
        <v>1</v>
      </c>
      <c r="CU234" s="194">
        <f t="shared" ca="1" si="244"/>
        <v>3.2000000000000006E-3</v>
      </c>
      <c r="CX234" s="194">
        <f t="shared" si="245"/>
        <v>0</v>
      </c>
      <c r="CY234" s="19" t="e">
        <f ca="1"/>
        <v>#N/A</v>
      </c>
      <c r="CZ234" s="208" t="e">
        <f t="shared" ca="1" si="246"/>
        <v>#N/A</v>
      </c>
      <c r="DA234" s="207"/>
      <c r="DB234" s="194"/>
      <c r="DC234" s="198" cm="1">
        <f t="array" ref="DC234">IFERROR(MATCH(TRUE,INDEX($B$14:$B$117&gt;=DB234,0),0),"")</f>
        <v>1</v>
      </c>
      <c r="DD234" s="194">
        <f t="shared" ca="1" si="247"/>
        <v>3.2000000000000006E-3</v>
      </c>
      <c r="DG234" s="194">
        <f t="shared" si="248"/>
        <v>0</v>
      </c>
      <c r="DH234" s="19" t="e">
        <f ca="1"/>
        <v>#N/A</v>
      </c>
      <c r="DI234" s="208" t="e">
        <f t="shared" ca="1" si="249"/>
        <v>#N/A</v>
      </c>
      <c r="DJ234" s="207"/>
      <c r="DK234" s="194"/>
      <c r="DL234" s="198" cm="1">
        <f t="array" ref="DL234">IFERROR(MATCH(TRUE,INDEX($B$14:$B$117&gt;=DK234,0),0),"")</f>
        <v>1</v>
      </c>
      <c r="DM234" s="194">
        <f t="shared" ca="1" si="250"/>
        <v>3.2000000000000006E-3</v>
      </c>
      <c r="DP234" s="194">
        <f t="shared" si="251"/>
        <v>0</v>
      </c>
      <c r="DQ234" s="19" t="e">
        <f ca="1"/>
        <v>#N/A</v>
      </c>
      <c r="DR234" s="208" t="e">
        <f t="shared" ca="1" si="252"/>
        <v>#N/A</v>
      </c>
      <c r="DS234" s="207"/>
      <c r="DT234" s="194"/>
      <c r="DU234" s="198" cm="1">
        <f t="array" ref="DU234">IFERROR(MATCH(TRUE,INDEX($B$14:$B$117&gt;=DT234,0),0),"")</f>
        <v>1</v>
      </c>
      <c r="DV234" s="194">
        <f t="shared" ca="1" si="253"/>
        <v>3.2000000000000006E-3</v>
      </c>
      <c r="DY234" s="194">
        <f t="shared" si="254"/>
        <v>0</v>
      </c>
      <c r="DZ234" s="19" t="e">
        <f ca="1"/>
        <v>#N/A</v>
      </c>
      <c r="EA234" s="208" t="e">
        <f t="shared" ca="1" si="255"/>
        <v>#N/A</v>
      </c>
      <c r="EB234" s="207"/>
      <c r="EC234" s="194"/>
      <c r="ED234" s="198" cm="1">
        <f t="array" ref="ED234">IFERROR(MATCH(TRUE,INDEX($B$14:$B$117&gt;=EC234,0),0),"")</f>
        <v>1</v>
      </c>
      <c r="EE234" s="194">
        <f t="shared" ca="1" si="256"/>
        <v>3.2000000000000006E-3</v>
      </c>
      <c r="EH234" s="194">
        <f t="shared" si="257"/>
        <v>0</v>
      </c>
      <c r="EI234" s="19" t="e">
        <f ca="1"/>
        <v>#N/A</v>
      </c>
      <c r="EJ234" s="208" t="e">
        <f t="shared" ca="1" si="258"/>
        <v>#N/A</v>
      </c>
      <c r="EK234" s="207"/>
      <c r="EL234" s="194"/>
      <c r="EM234" s="198" cm="1">
        <f t="array" ref="EM234">IFERROR(MATCH(TRUE,INDEX($B$14:$B$117&gt;=EL234,0),0),"")</f>
        <v>1</v>
      </c>
      <c r="EN234" s="194">
        <f t="shared" ca="1" si="259"/>
        <v>3.2000000000000006E-3</v>
      </c>
      <c r="EQ234" s="194">
        <f t="shared" si="260"/>
        <v>0</v>
      </c>
      <c r="ER234" s="19" t="e">
        <f ca="1"/>
        <v>#N/A</v>
      </c>
      <c r="ES234" s="208" t="e">
        <f t="shared" ca="1" si="261"/>
        <v>#N/A</v>
      </c>
      <c r="ET234" s="207"/>
      <c r="EU234" s="194"/>
      <c r="EV234" s="198" cm="1">
        <f t="array" ref="EV234">IFERROR(MATCH(TRUE,INDEX($B$14:$B$117&gt;=EU234,0),0),"")</f>
        <v>1</v>
      </c>
      <c r="EW234" s="194">
        <f t="shared" ca="1" si="262"/>
        <v>3.2000000000000006E-3</v>
      </c>
      <c r="EZ234" s="194">
        <f t="shared" si="263"/>
        <v>0</v>
      </c>
      <c r="FA234" s="19" t="e">
        <f ca="1"/>
        <v>#N/A</v>
      </c>
      <c r="FB234" s="208" t="e">
        <f t="shared" ca="1" si="264"/>
        <v>#N/A</v>
      </c>
      <c r="FC234" s="207"/>
      <c r="FD234" s="194"/>
      <c r="FE234" s="198" cm="1">
        <f t="array" ref="FE234">IFERROR(MATCH(TRUE,INDEX($B$14:$B$117&gt;=FD234,0),0),"")</f>
        <v>1</v>
      </c>
      <c r="FF234" s="194">
        <f t="shared" ca="1" si="265"/>
        <v>3.2000000000000006E-3</v>
      </c>
      <c r="FI234" s="194">
        <f t="shared" si="266"/>
        <v>0</v>
      </c>
      <c r="FJ234" s="19" t="e">
        <f ca="1"/>
        <v>#N/A</v>
      </c>
      <c r="FK234" s="208" t="e">
        <f t="shared" ca="1" si="267"/>
        <v>#N/A</v>
      </c>
      <c r="FL234" s="207"/>
      <c r="FM234" s="194"/>
      <c r="FN234" s="198" cm="1">
        <f t="array" ref="FN234">IFERROR(MATCH(TRUE,INDEX($B$14:$B$117&gt;=FM234,0),0),"")</f>
        <v>1</v>
      </c>
      <c r="FO234" s="194">
        <f t="shared" ca="1" si="268"/>
        <v>3.2000000000000006E-3</v>
      </c>
      <c r="FR234" s="194">
        <f t="shared" si="269"/>
        <v>0</v>
      </c>
      <c r="FS234" s="19" t="e">
        <f ca="1"/>
        <v>#N/A</v>
      </c>
      <c r="FT234" s="208" t="e">
        <f t="shared" ca="1" si="270"/>
        <v>#N/A</v>
      </c>
      <c r="FU234" s="207"/>
      <c r="FV234" s="194"/>
      <c r="FW234" s="198" cm="1">
        <f t="array" ref="FW234">IFERROR(MATCH(TRUE,INDEX($B$14:$B$117&gt;=FV234,0),0),"")</f>
        <v>1</v>
      </c>
      <c r="FX234" s="194">
        <f t="shared" ca="1" si="271"/>
        <v>3.2000000000000006E-3</v>
      </c>
      <c r="GA234" s="194">
        <f t="shared" si="272"/>
        <v>0</v>
      </c>
      <c r="GB234" s="19" t="e">
        <f ca="1"/>
        <v>#N/A</v>
      </c>
      <c r="GC234" s="208" t="e">
        <f t="shared" ca="1" si="273"/>
        <v>#N/A</v>
      </c>
    </row>
    <row r="235" spans="6:185" x14ac:dyDescent="0.2">
      <c r="F235" s="207"/>
      <c r="G235" s="194"/>
      <c r="H235" s="198" cm="1">
        <f t="array" ref="H235">IFERROR(MATCH(TRUE,INDEX($B$14:$B$117&gt;=G235,0),0),"")</f>
        <v>1</v>
      </c>
      <c r="I235" s="194">
        <f t="shared" ca="1" si="218"/>
        <v>3.2000000000000006E-3</v>
      </c>
      <c r="L235" s="194">
        <f t="shared" si="274"/>
        <v>0</v>
      </c>
      <c r="M235" s="19">
        <f ca="1"/>
        <v>0</v>
      </c>
      <c r="N235" s="208">
        <f t="shared" ca="1" si="275"/>
        <v>0</v>
      </c>
      <c r="O235" s="207"/>
      <c r="P235" s="194"/>
      <c r="Q235" s="198" cm="1">
        <f t="array" ref="Q235">IFERROR(MATCH(TRUE,INDEX($B$14:$B$117&gt;=P235,0),0),"")</f>
        <v>1</v>
      </c>
      <c r="R235" s="194">
        <f t="shared" ca="1" si="219"/>
        <v>3.2000000000000006E-3</v>
      </c>
      <c r="U235" s="194">
        <f t="shared" si="276"/>
        <v>0</v>
      </c>
      <c r="V235" s="19">
        <f ca="1"/>
        <v>0</v>
      </c>
      <c r="W235" s="208">
        <f t="shared" ca="1" si="277"/>
        <v>0</v>
      </c>
      <c r="X235" s="207"/>
      <c r="Y235" s="194"/>
      <c r="Z235" s="198" cm="1">
        <f t="array" ref="Z235">IFERROR(MATCH(TRUE,INDEX($B$14:$B$117&gt;=Y235,0),0),"")</f>
        <v>1</v>
      </c>
      <c r="AA235" s="194">
        <f t="shared" ca="1" si="220"/>
        <v>3.2000000000000006E-3</v>
      </c>
      <c r="AD235" s="194">
        <f t="shared" si="221"/>
        <v>0</v>
      </c>
      <c r="AE235" s="19">
        <f ca="1"/>
        <v>0</v>
      </c>
      <c r="AF235" s="208">
        <f t="shared" ca="1" si="222"/>
        <v>0</v>
      </c>
      <c r="AG235" s="207"/>
      <c r="AH235" s="194"/>
      <c r="AI235" s="198" cm="1">
        <f t="array" ref="AI235">IFERROR(MATCH(TRUE,INDEX($B$14:$B$117&gt;=AH235,0),0),"")</f>
        <v>1</v>
      </c>
      <c r="AJ235" s="194">
        <f t="shared" ca="1" si="223"/>
        <v>3.2000000000000006E-3</v>
      </c>
      <c r="AM235" s="194">
        <f t="shared" si="224"/>
        <v>0</v>
      </c>
      <c r="AN235" s="19">
        <f ca="1"/>
        <v>0</v>
      </c>
      <c r="AO235" s="208">
        <f t="shared" ca="1" si="225"/>
        <v>0</v>
      </c>
      <c r="AP235" s="207"/>
      <c r="AQ235" s="194"/>
      <c r="AR235" s="198" cm="1">
        <f t="array" ref="AR235">IFERROR(MATCH(TRUE,INDEX($B$14:$B$117&gt;=AQ235,0),0),"")</f>
        <v>1</v>
      </c>
      <c r="AS235" s="194">
        <f t="shared" ca="1" si="226"/>
        <v>3.2000000000000006E-3</v>
      </c>
      <c r="AV235" s="194">
        <f t="shared" si="227"/>
        <v>0</v>
      </c>
      <c r="AW235" s="19">
        <f ca="1"/>
        <v>0</v>
      </c>
      <c r="AX235" s="208">
        <f t="shared" ca="1" si="228"/>
        <v>0</v>
      </c>
      <c r="AY235" s="207"/>
      <c r="AZ235" s="194"/>
      <c r="BA235" s="198" cm="1">
        <f t="array" ref="BA235">IFERROR(MATCH(TRUE,INDEX($B$14:$B$117&gt;=AZ235,0),0),"")</f>
        <v>1</v>
      </c>
      <c r="BB235" s="194">
        <f t="shared" ca="1" si="229"/>
        <v>3.2000000000000006E-3</v>
      </c>
      <c r="BE235" s="194">
        <f t="shared" si="230"/>
        <v>0</v>
      </c>
      <c r="BF235" s="19">
        <f ca="1"/>
        <v>0</v>
      </c>
      <c r="BG235" s="208">
        <f t="shared" ca="1" si="231"/>
        <v>0</v>
      </c>
      <c r="BH235" s="207"/>
      <c r="BI235" s="194"/>
      <c r="BJ235" s="198" cm="1">
        <f t="array" ref="BJ235">IFERROR(MATCH(TRUE,INDEX($B$14:$B$117&gt;=BI235,0),0),"")</f>
        <v>1</v>
      </c>
      <c r="BK235" s="194">
        <f t="shared" ca="1" si="232"/>
        <v>3.2000000000000006E-3</v>
      </c>
      <c r="BN235" s="194">
        <f t="shared" si="233"/>
        <v>0</v>
      </c>
      <c r="BO235" s="19">
        <f ca="1"/>
        <v>0</v>
      </c>
      <c r="BP235" s="208">
        <f t="shared" ca="1" si="234"/>
        <v>0</v>
      </c>
      <c r="BQ235" s="207"/>
      <c r="BR235" s="194"/>
      <c r="BS235" s="198" cm="1">
        <f t="array" ref="BS235">IFERROR(MATCH(TRUE,INDEX($B$14:$B$117&gt;=BR235,0),0),"")</f>
        <v>1</v>
      </c>
      <c r="BT235" s="194">
        <f t="shared" ca="1" si="235"/>
        <v>3.2000000000000006E-3</v>
      </c>
      <c r="BW235" s="194">
        <f t="shared" si="236"/>
        <v>0</v>
      </c>
      <c r="BX235" s="19">
        <f ca="1"/>
        <v>0</v>
      </c>
      <c r="BY235" s="208">
        <f t="shared" ca="1" si="237"/>
        <v>0</v>
      </c>
      <c r="BZ235" s="207"/>
      <c r="CA235" s="194"/>
      <c r="CB235" s="198" cm="1">
        <f t="array" ref="CB235">IFERROR(MATCH(TRUE,INDEX($B$14:$B$117&gt;=CA235,0),0),"")</f>
        <v>1</v>
      </c>
      <c r="CC235" s="194">
        <f t="shared" ca="1" si="238"/>
        <v>3.2000000000000006E-3</v>
      </c>
      <c r="CF235" s="194">
        <f t="shared" si="239"/>
        <v>0</v>
      </c>
      <c r="CG235" s="19">
        <f ca="1"/>
        <v>0</v>
      </c>
      <c r="CH235" s="208">
        <f t="shared" ca="1" si="240"/>
        <v>0</v>
      </c>
      <c r="CI235" s="207"/>
      <c r="CJ235" s="194"/>
      <c r="CK235" s="198" cm="1">
        <f t="array" ref="CK235">IFERROR(MATCH(TRUE,INDEX($B$14:$B$117&gt;=CJ235,0),0),"")</f>
        <v>1</v>
      </c>
      <c r="CL235" s="194">
        <f t="shared" ca="1" si="241"/>
        <v>3.2000000000000006E-3</v>
      </c>
      <c r="CO235" s="194">
        <f t="shared" si="242"/>
        <v>0</v>
      </c>
      <c r="CP235" s="19">
        <f ca="1"/>
        <v>0</v>
      </c>
      <c r="CQ235" s="208">
        <f t="shared" ca="1" si="243"/>
        <v>0</v>
      </c>
      <c r="CR235" s="207"/>
      <c r="CS235" s="194"/>
      <c r="CT235" s="198" cm="1">
        <f t="array" ref="CT235">IFERROR(MATCH(TRUE,INDEX($B$14:$B$117&gt;=CS235,0),0),"")</f>
        <v>1</v>
      </c>
      <c r="CU235" s="194">
        <f t="shared" ca="1" si="244"/>
        <v>3.2000000000000006E-3</v>
      </c>
      <c r="CX235" s="194">
        <f t="shared" si="245"/>
        <v>0</v>
      </c>
      <c r="CY235" s="19" t="e">
        <f ca="1"/>
        <v>#N/A</v>
      </c>
      <c r="CZ235" s="208" t="e">
        <f t="shared" ca="1" si="246"/>
        <v>#N/A</v>
      </c>
      <c r="DA235" s="207"/>
      <c r="DB235" s="194"/>
      <c r="DC235" s="198" cm="1">
        <f t="array" ref="DC235">IFERROR(MATCH(TRUE,INDEX($B$14:$B$117&gt;=DB235,0),0),"")</f>
        <v>1</v>
      </c>
      <c r="DD235" s="194">
        <f t="shared" ca="1" si="247"/>
        <v>3.2000000000000006E-3</v>
      </c>
      <c r="DG235" s="194">
        <f t="shared" si="248"/>
        <v>0</v>
      </c>
      <c r="DH235" s="19" t="e">
        <f ca="1"/>
        <v>#N/A</v>
      </c>
      <c r="DI235" s="208" t="e">
        <f t="shared" ca="1" si="249"/>
        <v>#N/A</v>
      </c>
      <c r="DJ235" s="207"/>
      <c r="DK235" s="194"/>
      <c r="DL235" s="198" cm="1">
        <f t="array" ref="DL235">IFERROR(MATCH(TRUE,INDEX($B$14:$B$117&gt;=DK235,0),0),"")</f>
        <v>1</v>
      </c>
      <c r="DM235" s="194">
        <f t="shared" ca="1" si="250"/>
        <v>3.2000000000000006E-3</v>
      </c>
      <c r="DP235" s="194">
        <f t="shared" si="251"/>
        <v>0</v>
      </c>
      <c r="DQ235" s="19" t="e">
        <f ca="1"/>
        <v>#N/A</v>
      </c>
      <c r="DR235" s="208" t="e">
        <f t="shared" ca="1" si="252"/>
        <v>#N/A</v>
      </c>
      <c r="DS235" s="207"/>
      <c r="DT235" s="194"/>
      <c r="DU235" s="198" cm="1">
        <f t="array" ref="DU235">IFERROR(MATCH(TRUE,INDEX($B$14:$B$117&gt;=DT235,0),0),"")</f>
        <v>1</v>
      </c>
      <c r="DV235" s="194">
        <f t="shared" ca="1" si="253"/>
        <v>3.2000000000000006E-3</v>
      </c>
      <c r="DY235" s="194">
        <f t="shared" si="254"/>
        <v>0</v>
      </c>
      <c r="DZ235" s="19" t="e">
        <f ca="1"/>
        <v>#N/A</v>
      </c>
      <c r="EA235" s="208" t="e">
        <f t="shared" ca="1" si="255"/>
        <v>#N/A</v>
      </c>
      <c r="EB235" s="207"/>
      <c r="EC235" s="194"/>
      <c r="ED235" s="198" cm="1">
        <f t="array" ref="ED235">IFERROR(MATCH(TRUE,INDEX($B$14:$B$117&gt;=EC235,0),0),"")</f>
        <v>1</v>
      </c>
      <c r="EE235" s="194">
        <f t="shared" ca="1" si="256"/>
        <v>3.2000000000000006E-3</v>
      </c>
      <c r="EH235" s="194">
        <f t="shared" si="257"/>
        <v>0</v>
      </c>
      <c r="EI235" s="19" t="e">
        <f ca="1"/>
        <v>#N/A</v>
      </c>
      <c r="EJ235" s="208" t="e">
        <f t="shared" ca="1" si="258"/>
        <v>#N/A</v>
      </c>
      <c r="EK235" s="207"/>
      <c r="EL235" s="194"/>
      <c r="EM235" s="198" cm="1">
        <f t="array" ref="EM235">IFERROR(MATCH(TRUE,INDEX($B$14:$B$117&gt;=EL235,0),0),"")</f>
        <v>1</v>
      </c>
      <c r="EN235" s="194">
        <f t="shared" ca="1" si="259"/>
        <v>3.2000000000000006E-3</v>
      </c>
      <c r="EQ235" s="194">
        <f t="shared" si="260"/>
        <v>0</v>
      </c>
      <c r="ER235" s="19" t="e">
        <f ca="1"/>
        <v>#N/A</v>
      </c>
      <c r="ES235" s="208" t="e">
        <f t="shared" ca="1" si="261"/>
        <v>#N/A</v>
      </c>
      <c r="ET235" s="207"/>
      <c r="EU235" s="194"/>
      <c r="EV235" s="198" cm="1">
        <f t="array" ref="EV235">IFERROR(MATCH(TRUE,INDEX($B$14:$B$117&gt;=EU235,0),0),"")</f>
        <v>1</v>
      </c>
      <c r="EW235" s="194">
        <f t="shared" ca="1" si="262"/>
        <v>3.2000000000000006E-3</v>
      </c>
      <c r="EZ235" s="194">
        <f t="shared" si="263"/>
        <v>0</v>
      </c>
      <c r="FA235" s="19" t="e">
        <f ca="1"/>
        <v>#N/A</v>
      </c>
      <c r="FB235" s="208" t="e">
        <f t="shared" ca="1" si="264"/>
        <v>#N/A</v>
      </c>
      <c r="FC235" s="207"/>
      <c r="FD235" s="194"/>
      <c r="FE235" s="198" cm="1">
        <f t="array" ref="FE235">IFERROR(MATCH(TRUE,INDEX($B$14:$B$117&gt;=FD235,0),0),"")</f>
        <v>1</v>
      </c>
      <c r="FF235" s="194">
        <f t="shared" ca="1" si="265"/>
        <v>3.2000000000000006E-3</v>
      </c>
      <c r="FI235" s="194">
        <f t="shared" si="266"/>
        <v>0</v>
      </c>
      <c r="FJ235" s="19" t="e">
        <f ca="1"/>
        <v>#N/A</v>
      </c>
      <c r="FK235" s="208" t="e">
        <f t="shared" ca="1" si="267"/>
        <v>#N/A</v>
      </c>
      <c r="FL235" s="207"/>
      <c r="FM235" s="194"/>
      <c r="FN235" s="198" cm="1">
        <f t="array" ref="FN235">IFERROR(MATCH(TRUE,INDEX($B$14:$B$117&gt;=FM235,0),0),"")</f>
        <v>1</v>
      </c>
      <c r="FO235" s="194">
        <f t="shared" ca="1" si="268"/>
        <v>3.2000000000000006E-3</v>
      </c>
      <c r="FR235" s="194">
        <f t="shared" si="269"/>
        <v>0</v>
      </c>
      <c r="FS235" s="19" t="e">
        <f ca="1"/>
        <v>#N/A</v>
      </c>
      <c r="FT235" s="208" t="e">
        <f t="shared" ca="1" si="270"/>
        <v>#N/A</v>
      </c>
      <c r="FU235" s="207"/>
      <c r="FV235" s="194"/>
      <c r="FW235" s="198" cm="1">
        <f t="array" ref="FW235">IFERROR(MATCH(TRUE,INDEX($B$14:$B$117&gt;=FV235,0),0),"")</f>
        <v>1</v>
      </c>
      <c r="FX235" s="194">
        <f t="shared" ca="1" si="271"/>
        <v>3.2000000000000006E-3</v>
      </c>
      <c r="GA235" s="194">
        <f t="shared" si="272"/>
        <v>0</v>
      </c>
      <c r="GB235" s="19" t="e">
        <f ca="1"/>
        <v>#N/A</v>
      </c>
      <c r="GC235" s="208" t="e">
        <f t="shared" ca="1" si="273"/>
        <v>#N/A</v>
      </c>
    </row>
    <row r="236" spans="6:185" x14ac:dyDescent="0.2">
      <c r="F236" s="207"/>
      <c r="G236" s="194"/>
      <c r="H236" s="198" cm="1">
        <f t="array" ref="H236">IFERROR(MATCH(TRUE,INDEX($B$14:$B$117&gt;=G236,0),0),"")</f>
        <v>1</v>
      </c>
      <c r="I236" s="194">
        <f t="shared" ca="1" si="218"/>
        <v>3.2000000000000006E-3</v>
      </c>
      <c r="L236" s="194">
        <f t="shared" si="274"/>
        <v>0</v>
      </c>
      <c r="M236" s="19">
        <f ca="1"/>
        <v>0</v>
      </c>
      <c r="N236" s="208">
        <f t="shared" ca="1" si="275"/>
        <v>0</v>
      </c>
      <c r="O236" s="207"/>
      <c r="P236" s="194"/>
      <c r="Q236" s="198" cm="1">
        <f t="array" ref="Q236">IFERROR(MATCH(TRUE,INDEX($B$14:$B$117&gt;=P236,0),0),"")</f>
        <v>1</v>
      </c>
      <c r="R236" s="194">
        <f t="shared" ca="1" si="219"/>
        <v>3.2000000000000006E-3</v>
      </c>
      <c r="U236" s="194">
        <f t="shared" si="276"/>
        <v>0</v>
      </c>
      <c r="V236" s="19">
        <f ca="1"/>
        <v>0</v>
      </c>
      <c r="W236" s="208">
        <f t="shared" ca="1" si="277"/>
        <v>0</v>
      </c>
      <c r="X236" s="207"/>
      <c r="Y236" s="194"/>
      <c r="Z236" s="198" cm="1">
        <f t="array" ref="Z236">IFERROR(MATCH(TRUE,INDEX($B$14:$B$117&gt;=Y236,0),0),"")</f>
        <v>1</v>
      </c>
      <c r="AA236" s="194">
        <f t="shared" ca="1" si="220"/>
        <v>3.2000000000000006E-3</v>
      </c>
      <c r="AD236" s="194">
        <f t="shared" si="221"/>
        <v>0</v>
      </c>
      <c r="AE236" s="19">
        <f ca="1"/>
        <v>0</v>
      </c>
      <c r="AF236" s="208">
        <f t="shared" ca="1" si="222"/>
        <v>0</v>
      </c>
      <c r="AG236" s="207"/>
      <c r="AH236" s="194"/>
      <c r="AI236" s="198" cm="1">
        <f t="array" ref="AI236">IFERROR(MATCH(TRUE,INDEX($B$14:$B$117&gt;=AH236,0),0),"")</f>
        <v>1</v>
      </c>
      <c r="AJ236" s="194">
        <f t="shared" ca="1" si="223"/>
        <v>3.2000000000000006E-3</v>
      </c>
      <c r="AM236" s="194">
        <f t="shared" si="224"/>
        <v>0</v>
      </c>
      <c r="AN236" s="19">
        <f ca="1"/>
        <v>0</v>
      </c>
      <c r="AO236" s="208">
        <f t="shared" ca="1" si="225"/>
        <v>0</v>
      </c>
      <c r="AP236" s="207"/>
      <c r="AQ236" s="194"/>
      <c r="AR236" s="198" cm="1">
        <f t="array" ref="AR236">IFERROR(MATCH(TRUE,INDEX($B$14:$B$117&gt;=AQ236,0),0),"")</f>
        <v>1</v>
      </c>
      <c r="AS236" s="194">
        <f t="shared" ca="1" si="226"/>
        <v>3.2000000000000006E-3</v>
      </c>
      <c r="AV236" s="194">
        <f t="shared" si="227"/>
        <v>0</v>
      </c>
      <c r="AW236" s="19">
        <f ca="1"/>
        <v>0</v>
      </c>
      <c r="AX236" s="208">
        <f t="shared" ca="1" si="228"/>
        <v>0</v>
      </c>
      <c r="AY236" s="207"/>
      <c r="AZ236" s="194"/>
      <c r="BA236" s="198" cm="1">
        <f t="array" ref="BA236">IFERROR(MATCH(TRUE,INDEX($B$14:$B$117&gt;=AZ236,0),0),"")</f>
        <v>1</v>
      </c>
      <c r="BB236" s="194">
        <f t="shared" ca="1" si="229"/>
        <v>3.2000000000000006E-3</v>
      </c>
      <c r="BE236" s="194">
        <f t="shared" si="230"/>
        <v>0</v>
      </c>
      <c r="BF236" s="19">
        <f ca="1"/>
        <v>0</v>
      </c>
      <c r="BG236" s="208">
        <f t="shared" ca="1" si="231"/>
        <v>0</v>
      </c>
      <c r="BH236" s="207"/>
      <c r="BI236" s="194"/>
      <c r="BJ236" s="198" cm="1">
        <f t="array" ref="BJ236">IFERROR(MATCH(TRUE,INDEX($B$14:$B$117&gt;=BI236,0),0),"")</f>
        <v>1</v>
      </c>
      <c r="BK236" s="194">
        <f t="shared" ca="1" si="232"/>
        <v>3.2000000000000006E-3</v>
      </c>
      <c r="BN236" s="194">
        <f t="shared" si="233"/>
        <v>0</v>
      </c>
      <c r="BO236" s="19">
        <f ca="1"/>
        <v>0</v>
      </c>
      <c r="BP236" s="208">
        <f t="shared" ca="1" si="234"/>
        <v>0</v>
      </c>
      <c r="BQ236" s="207"/>
      <c r="BR236" s="194"/>
      <c r="BS236" s="198" cm="1">
        <f t="array" ref="BS236">IFERROR(MATCH(TRUE,INDEX($B$14:$B$117&gt;=BR236,0),0),"")</f>
        <v>1</v>
      </c>
      <c r="BT236" s="194">
        <f t="shared" ca="1" si="235"/>
        <v>3.2000000000000006E-3</v>
      </c>
      <c r="BW236" s="194">
        <f t="shared" si="236"/>
        <v>0</v>
      </c>
      <c r="BX236" s="19">
        <f ca="1"/>
        <v>0</v>
      </c>
      <c r="BY236" s="208">
        <f t="shared" ca="1" si="237"/>
        <v>0</v>
      </c>
      <c r="BZ236" s="207"/>
      <c r="CA236" s="194"/>
      <c r="CB236" s="198" cm="1">
        <f t="array" ref="CB236">IFERROR(MATCH(TRUE,INDEX($B$14:$B$117&gt;=CA236,0),0),"")</f>
        <v>1</v>
      </c>
      <c r="CC236" s="194">
        <f t="shared" ca="1" si="238"/>
        <v>3.2000000000000006E-3</v>
      </c>
      <c r="CF236" s="194">
        <f t="shared" si="239"/>
        <v>0</v>
      </c>
      <c r="CG236" s="19">
        <f ca="1"/>
        <v>0</v>
      </c>
      <c r="CH236" s="208">
        <f t="shared" ca="1" si="240"/>
        <v>0</v>
      </c>
      <c r="CI236" s="207"/>
      <c r="CJ236" s="194"/>
      <c r="CK236" s="198" cm="1">
        <f t="array" ref="CK236">IFERROR(MATCH(TRUE,INDEX($B$14:$B$117&gt;=CJ236,0),0),"")</f>
        <v>1</v>
      </c>
      <c r="CL236" s="194">
        <f t="shared" ca="1" si="241"/>
        <v>3.2000000000000006E-3</v>
      </c>
      <c r="CO236" s="194">
        <f t="shared" si="242"/>
        <v>0</v>
      </c>
      <c r="CP236" s="19">
        <f ca="1"/>
        <v>0</v>
      </c>
      <c r="CQ236" s="208">
        <f t="shared" ca="1" si="243"/>
        <v>0</v>
      </c>
      <c r="CR236" s="207"/>
      <c r="CS236" s="194"/>
      <c r="CT236" s="198" cm="1">
        <f t="array" ref="CT236">IFERROR(MATCH(TRUE,INDEX($B$14:$B$117&gt;=CS236,0),0),"")</f>
        <v>1</v>
      </c>
      <c r="CU236" s="194">
        <f t="shared" ca="1" si="244"/>
        <v>3.2000000000000006E-3</v>
      </c>
      <c r="CX236" s="194">
        <f t="shared" si="245"/>
        <v>0</v>
      </c>
      <c r="CY236" s="19" t="e">
        <f ca="1"/>
        <v>#N/A</v>
      </c>
      <c r="CZ236" s="208" t="e">
        <f t="shared" ca="1" si="246"/>
        <v>#N/A</v>
      </c>
      <c r="DA236" s="207"/>
      <c r="DB236" s="194"/>
      <c r="DC236" s="198" cm="1">
        <f t="array" ref="DC236">IFERROR(MATCH(TRUE,INDEX($B$14:$B$117&gt;=DB236,0),0),"")</f>
        <v>1</v>
      </c>
      <c r="DD236" s="194">
        <f t="shared" ca="1" si="247"/>
        <v>3.2000000000000006E-3</v>
      </c>
      <c r="DG236" s="194">
        <f t="shared" si="248"/>
        <v>0</v>
      </c>
      <c r="DH236" s="19" t="e">
        <f ca="1"/>
        <v>#N/A</v>
      </c>
      <c r="DI236" s="208" t="e">
        <f t="shared" ca="1" si="249"/>
        <v>#N/A</v>
      </c>
      <c r="DJ236" s="207"/>
      <c r="DK236" s="194"/>
      <c r="DL236" s="198" cm="1">
        <f t="array" ref="DL236">IFERROR(MATCH(TRUE,INDEX($B$14:$B$117&gt;=DK236,0),0),"")</f>
        <v>1</v>
      </c>
      <c r="DM236" s="194">
        <f t="shared" ca="1" si="250"/>
        <v>3.2000000000000006E-3</v>
      </c>
      <c r="DP236" s="194">
        <f t="shared" si="251"/>
        <v>0</v>
      </c>
      <c r="DQ236" s="19" t="e">
        <f ca="1"/>
        <v>#N/A</v>
      </c>
      <c r="DR236" s="208" t="e">
        <f t="shared" ca="1" si="252"/>
        <v>#N/A</v>
      </c>
      <c r="DS236" s="207"/>
      <c r="DT236" s="194"/>
      <c r="DU236" s="198" cm="1">
        <f t="array" ref="DU236">IFERROR(MATCH(TRUE,INDEX($B$14:$B$117&gt;=DT236,0),0),"")</f>
        <v>1</v>
      </c>
      <c r="DV236" s="194">
        <f t="shared" ca="1" si="253"/>
        <v>3.2000000000000006E-3</v>
      </c>
      <c r="DY236" s="194">
        <f t="shared" si="254"/>
        <v>0</v>
      </c>
      <c r="DZ236" s="19" t="e">
        <f ca="1"/>
        <v>#N/A</v>
      </c>
      <c r="EA236" s="208" t="e">
        <f t="shared" ca="1" si="255"/>
        <v>#N/A</v>
      </c>
      <c r="EB236" s="207"/>
      <c r="EC236" s="194"/>
      <c r="ED236" s="198" cm="1">
        <f t="array" ref="ED236">IFERROR(MATCH(TRUE,INDEX($B$14:$B$117&gt;=EC236,0),0),"")</f>
        <v>1</v>
      </c>
      <c r="EE236" s="194">
        <f t="shared" ca="1" si="256"/>
        <v>3.2000000000000006E-3</v>
      </c>
      <c r="EH236" s="194">
        <f t="shared" si="257"/>
        <v>0</v>
      </c>
      <c r="EI236" s="19" t="e">
        <f ca="1"/>
        <v>#N/A</v>
      </c>
      <c r="EJ236" s="208" t="e">
        <f t="shared" ca="1" si="258"/>
        <v>#N/A</v>
      </c>
      <c r="EK236" s="207"/>
      <c r="EL236" s="194"/>
      <c r="EM236" s="198" cm="1">
        <f t="array" ref="EM236">IFERROR(MATCH(TRUE,INDEX($B$14:$B$117&gt;=EL236,0),0),"")</f>
        <v>1</v>
      </c>
      <c r="EN236" s="194">
        <f t="shared" ca="1" si="259"/>
        <v>3.2000000000000006E-3</v>
      </c>
      <c r="EQ236" s="194">
        <f t="shared" si="260"/>
        <v>0</v>
      </c>
      <c r="ER236" s="19" t="e">
        <f ca="1"/>
        <v>#N/A</v>
      </c>
      <c r="ES236" s="208" t="e">
        <f t="shared" ca="1" si="261"/>
        <v>#N/A</v>
      </c>
      <c r="ET236" s="207"/>
      <c r="EU236" s="194"/>
      <c r="EV236" s="198" cm="1">
        <f t="array" ref="EV236">IFERROR(MATCH(TRUE,INDEX($B$14:$B$117&gt;=EU236,0),0),"")</f>
        <v>1</v>
      </c>
      <c r="EW236" s="194">
        <f t="shared" ca="1" si="262"/>
        <v>3.2000000000000006E-3</v>
      </c>
      <c r="EZ236" s="194">
        <f t="shared" si="263"/>
        <v>0</v>
      </c>
      <c r="FA236" s="19" t="e">
        <f ca="1"/>
        <v>#N/A</v>
      </c>
      <c r="FB236" s="208" t="e">
        <f t="shared" ca="1" si="264"/>
        <v>#N/A</v>
      </c>
      <c r="FC236" s="207"/>
      <c r="FD236" s="194"/>
      <c r="FE236" s="198" cm="1">
        <f t="array" ref="FE236">IFERROR(MATCH(TRUE,INDEX($B$14:$B$117&gt;=FD236,0),0),"")</f>
        <v>1</v>
      </c>
      <c r="FF236" s="194">
        <f t="shared" ca="1" si="265"/>
        <v>3.2000000000000006E-3</v>
      </c>
      <c r="FI236" s="194">
        <f t="shared" si="266"/>
        <v>0</v>
      </c>
      <c r="FJ236" s="19" t="e">
        <f ca="1"/>
        <v>#N/A</v>
      </c>
      <c r="FK236" s="208" t="e">
        <f t="shared" ca="1" si="267"/>
        <v>#N/A</v>
      </c>
      <c r="FL236" s="207"/>
      <c r="FM236" s="194"/>
      <c r="FN236" s="198" cm="1">
        <f t="array" ref="FN236">IFERROR(MATCH(TRUE,INDEX($B$14:$B$117&gt;=FM236,0),0),"")</f>
        <v>1</v>
      </c>
      <c r="FO236" s="194">
        <f t="shared" ca="1" si="268"/>
        <v>3.2000000000000006E-3</v>
      </c>
      <c r="FR236" s="194">
        <f t="shared" si="269"/>
        <v>0</v>
      </c>
      <c r="FS236" s="19" t="e">
        <f ca="1"/>
        <v>#N/A</v>
      </c>
      <c r="FT236" s="208" t="e">
        <f t="shared" ca="1" si="270"/>
        <v>#N/A</v>
      </c>
      <c r="FU236" s="207"/>
      <c r="FV236" s="194"/>
      <c r="FW236" s="198" cm="1">
        <f t="array" ref="FW236">IFERROR(MATCH(TRUE,INDEX($B$14:$B$117&gt;=FV236,0),0),"")</f>
        <v>1</v>
      </c>
      <c r="FX236" s="194">
        <f t="shared" ca="1" si="271"/>
        <v>3.2000000000000006E-3</v>
      </c>
      <c r="GA236" s="194">
        <f t="shared" si="272"/>
        <v>0</v>
      </c>
      <c r="GB236" s="19" t="e">
        <f ca="1"/>
        <v>#N/A</v>
      </c>
      <c r="GC236" s="208" t="e">
        <f t="shared" ca="1" si="273"/>
        <v>#N/A</v>
      </c>
    </row>
    <row r="237" spans="6:185" x14ac:dyDescent="0.2">
      <c r="F237" s="207"/>
      <c r="G237" s="194"/>
      <c r="H237" s="198" cm="1">
        <f t="array" ref="H237">IFERROR(MATCH(TRUE,INDEX($B$14:$B$117&gt;=G237,0),0),"")</f>
        <v>1</v>
      </c>
      <c r="I237" s="194">
        <f t="shared" ca="1" si="218"/>
        <v>3.2000000000000006E-3</v>
      </c>
      <c r="L237" s="194">
        <f t="shared" si="274"/>
        <v>0</v>
      </c>
      <c r="M237" s="19">
        <f ca="1"/>
        <v>0</v>
      </c>
      <c r="N237" s="208">
        <f t="shared" ca="1" si="275"/>
        <v>0</v>
      </c>
      <c r="O237" s="207"/>
      <c r="P237" s="194"/>
      <c r="Q237" s="198" cm="1">
        <f t="array" ref="Q237">IFERROR(MATCH(TRUE,INDEX($B$14:$B$117&gt;=P237,0),0),"")</f>
        <v>1</v>
      </c>
      <c r="R237" s="194">
        <f t="shared" ca="1" si="219"/>
        <v>3.2000000000000006E-3</v>
      </c>
      <c r="U237" s="194">
        <f t="shared" si="276"/>
        <v>0</v>
      </c>
      <c r="V237" s="19">
        <f ca="1"/>
        <v>0</v>
      </c>
      <c r="W237" s="208">
        <f t="shared" ca="1" si="277"/>
        <v>0</v>
      </c>
      <c r="X237" s="207"/>
      <c r="Y237" s="194"/>
      <c r="Z237" s="198" cm="1">
        <f t="array" ref="Z237">IFERROR(MATCH(TRUE,INDEX($B$14:$B$117&gt;=Y237,0),0),"")</f>
        <v>1</v>
      </c>
      <c r="AA237" s="194">
        <f t="shared" ca="1" si="220"/>
        <v>3.2000000000000006E-3</v>
      </c>
      <c r="AD237" s="194">
        <f t="shared" si="221"/>
        <v>0</v>
      </c>
      <c r="AE237" s="19">
        <f ca="1"/>
        <v>0</v>
      </c>
      <c r="AF237" s="208">
        <f t="shared" ca="1" si="222"/>
        <v>0</v>
      </c>
      <c r="AG237" s="207"/>
      <c r="AH237" s="194"/>
      <c r="AI237" s="198" cm="1">
        <f t="array" ref="AI237">IFERROR(MATCH(TRUE,INDEX($B$14:$B$117&gt;=AH237,0),0),"")</f>
        <v>1</v>
      </c>
      <c r="AJ237" s="194">
        <f t="shared" ca="1" si="223"/>
        <v>3.2000000000000006E-3</v>
      </c>
      <c r="AM237" s="194">
        <f t="shared" si="224"/>
        <v>0</v>
      </c>
      <c r="AN237" s="19">
        <f ca="1"/>
        <v>0</v>
      </c>
      <c r="AO237" s="208">
        <f t="shared" ca="1" si="225"/>
        <v>0</v>
      </c>
      <c r="AP237" s="207"/>
      <c r="AQ237" s="194"/>
      <c r="AR237" s="198" cm="1">
        <f t="array" ref="AR237">IFERROR(MATCH(TRUE,INDEX($B$14:$B$117&gt;=AQ237,0),0),"")</f>
        <v>1</v>
      </c>
      <c r="AS237" s="194">
        <f t="shared" ca="1" si="226"/>
        <v>3.2000000000000006E-3</v>
      </c>
      <c r="AV237" s="194">
        <f t="shared" si="227"/>
        <v>0</v>
      </c>
      <c r="AW237" s="19">
        <f ca="1"/>
        <v>0</v>
      </c>
      <c r="AX237" s="208">
        <f t="shared" ca="1" si="228"/>
        <v>0</v>
      </c>
      <c r="AY237" s="207"/>
      <c r="AZ237" s="194"/>
      <c r="BA237" s="198" cm="1">
        <f t="array" ref="BA237">IFERROR(MATCH(TRUE,INDEX($B$14:$B$117&gt;=AZ237,0),0),"")</f>
        <v>1</v>
      </c>
      <c r="BB237" s="194">
        <f t="shared" ca="1" si="229"/>
        <v>3.2000000000000006E-3</v>
      </c>
      <c r="BE237" s="194">
        <f t="shared" si="230"/>
        <v>0</v>
      </c>
      <c r="BF237" s="19">
        <f ca="1"/>
        <v>0</v>
      </c>
      <c r="BG237" s="208">
        <f t="shared" ca="1" si="231"/>
        <v>0</v>
      </c>
      <c r="BH237" s="207"/>
      <c r="BI237" s="194"/>
      <c r="BJ237" s="198" cm="1">
        <f t="array" ref="BJ237">IFERROR(MATCH(TRUE,INDEX($B$14:$B$117&gt;=BI237,0),0),"")</f>
        <v>1</v>
      </c>
      <c r="BK237" s="194">
        <f t="shared" ca="1" si="232"/>
        <v>3.2000000000000006E-3</v>
      </c>
      <c r="BN237" s="194">
        <f t="shared" si="233"/>
        <v>0</v>
      </c>
      <c r="BO237" s="19">
        <f ca="1"/>
        <v>0</v>
      </c>
      <c r="BP237" s="208">
        <f t="shared" ca="1" si="234"/>
        <v>0</v>
      </c>
      <c r="BQ237" s="207"/>
      <c r="BR237" s="194"/>
      <c r="BS237" s="198" cm="1">
        <f t="array" ref="BS237">IFERROR(MATCH(TRUE,INDEX($B$14:$B$117&gt;=BR237,0),0),"")</f>
        <v>1</v>
      </c>
      <c r="BT237" s="194">
        <f t="shared" ca="1" si="235"/>
        <v>3.2000000000000006E-3</v>
      </c>
      <c r="BW237" s="194">
        <f t="shared" si="236"/>
        <v>0</v>
      </c>
      <c r="BX237" s="19">
        <f ca="1"/>
        <v>0</v>
      </c>
      <c r="BY237" s="208">
        <f t="shared" ca="1" si="237"/>
        <v>0</v>
      </c>
      <c r="BZ237" s="207"/>
      <c r="CA237" s="194"/>
      <c r="CB237" s="198" cm="1">
        <f t="array" ref="CB237">IFERROR(MATCH(TRUE,INDEX($B$14:$B$117&gt;=CA237,0),0),"")</f>
        <v>1</v>
      </c>
      <c r="CC237" s="194">
        <f t="shared" ca="1" si="238"/>
        <v>3.2000000000000006E-3</v>
      </c>
      <c r="CF237" s="194">
        <f t="shared" si="239"/>
        <v>0</v>
      </c>
      <c r="CG237" s="19">
        <f ca="1"/>
        <v>0</v>
      </c>
      <c r="CH237" s="208">
        <f t="shared" ca="1" si="240"/>
        <v>0</v>
      </c>
      <c r="CI237" s="207"/>
      <c r="CJ237" s="194"/>
      <c r="CK237" s="198" cm="1">
        <f t="array" ref="CK237">IFERROR(MATCH(TRUE,INDEX($B$14:$B$117&gt;=CJ237,0),0),"")</f>
        <v>1</v>
      </c>
      <c r="CL237" s="194">
        <f t="shared" ca="1" si="241"/>
        <v>3.2000000000000006E-3</v>
      </c>
      <c r="CO237" s="194">
        <f t="shared" si="242"/>
        <v>0</v>
      </c>
      <c r="CP237" s="19">
        <f ca="1"/>
        <v>0</v>
      </c>
      <c r="CQ237" s="208">
        <f t="shared" ca="1" si="243"/>
        <v>0</v>
      </c>
      <c r="CR237" s="207"/>
      <c r="CS237" s="194"/>
      <c r="CT237" s="198" cm="1">
        <f t="array" ref="CT237">IFERROR(MATCH(TRUE,INDEX($B$14:$B$117&gt;=CS237,0),0),"")</f>
        <v>1</v>
      </c>
      <c r="CU237" s="194">
        <f t="shared" ca="1" si="244"/>
        <v>3.2000000000000006E-3</v>
      </c>
      <c r="CX237" s="194">
        <f t="shared" si="245"/>
        <v>0</v>
      </c>
      <c r="CY237" s="19" t="e">
        <f ca="1"/>
        <v>#N/A</v>
      </c>
      <c r="CZ237" s="208" t="e">
        <f t="shared" ca="1" si="246"/>
        <v>#N/A</v>
      </c>
      <c r="DA237" s="207"/>
      <c r="DB237" s="194"/>
      <c r="DC237" s="198" cm="1">
        <f t="array" ref="DC237">IFERROR(MATCH(TRUE,INDEX($B$14:$B$117&gt;=DB237,0),0),"")</f>
        <v>1</v>
      </c>
      <c r="DD237" s="194">
        <f t="shared" ca="1" si="247"/>
        <v>3.2000000000000006E-3</v>
      </c>
      <c r="DG237" s="194">
        <f t="shared" si="248"/>
        <v>0</v>
      </c>
      <c r="DH237" s="19" t="e">
        <f ca="1"/>
        <v>#N/A</v>
      </c>
      <c r="DI237" s="208" t="e">
        <f t="shared" ca="1" si="249"/>
        <v>#N/A</v>
      </c>
      <c r="DJ237" s="207"/>
      <c r="DK237" s="194"/>
      <c r="DL237" s="198" cm="1">
        <f t="array" ref="DL237">IFERROR(MATCH(TRUE,INDEX($B$14:$B$117&gt;=DK237,0),0),"")</f>
        <v>1</v>
      </c>
      <c r="DM237" s="194">
        <f t="shared" ca="1" si="250"/>
        <v>3.2000000000000006E-3</v>
      </c>
      <c r="DP237" s="194">
        <f t="shared" si="251"/>
        <v>0</v>
      </c>
      <c r="DQ237" s="19" t="e">
        <f ca="1"/>
        <v>#N/A</v>
      </c>
      <c r="DR237" s="208" t="e">
        <f t="shared" ca="1" si="252"/>
        <v>#N/A</v>
      </c>
      <c r="DS237" s="207"/>
      <c r="DT237" s="194"/>
      <c r="DU237" s="198" cm="1">
        <f t="array" ref="DU237">IFERROR(MATCH(TRUE,INDEX($B$14:$B$117&gt;=DT237,0),0),"")</f>
        <v>1</v>
      </c>
      <c r="DV237" s="194">
        <f t="shared" ca="1" si="253"/>
        <v>3.2000000000000006E-3</v>
      </c>
      <c r="DY237" s="194">
        <f t="shared" si="254"/>
        <v>0</v>
      </c>
      <c r="DZ237" s="19" t="e">
        <f ca="1"/>
        <v>#N/A</v>
      </c>
      <c r="EA237" s="208" t="e">
        <f t="shared" ca="1" si="255"/>
        <v>#N/A</v>
      </c>
      <c r="EB237" s="207"/>
      <c r="EC237" s="194"/>
      <c r="ED237" s="198" cm="1">
        <f t="array" ref="ED237">IFERROR(MATCH(TRUE,INDEX($B$14:$B$117&gt;=EC237,0),0),"")</f>
        <v>1</v>
      </c>
      <c r="EE237" s="194">
        <f t="shared" ca="1" si="256"/>
        <v>3.2000000000000006E-3</v>
      </c>
      <c r="EH237" s="194">
        <f t="shared" si="257"/>
        <v>0</v>
      </c>
      <c r="EI237" s="19" t="e">
        <f ca="1"/>
        <v>#N/A</v>
      </c>
      <c r="EJ237" s="208" t="e">
        <f t="shared" ca="1" si="258"/>
        <v>#N/A</v>
      </c>
      <c r="EK237" s="207"/>
      <c r="EL237" s="194"/>
      <c r="EM237" s="198" cm="1">
        <f t="array" ref="EM237">IFERROR(MATCH(TRUE,INDEX($B$14:$B$117&gt;=EL237,0),0),"")</f>
        <v>1</v>
      </c>
      <c r="EN237" s="194">
        <f t="shared" ca="1" si="259"/>
        <v>3.2000000000000006E-3</v>
      </c>
      <c r="EQ237" s="194">
        <f t="shared" si="260"/>
        <v>0</v>
      </c>
      <c r="ER237" s="19" t="e">
        <f ca="1"/>
        <v>#N/A</v>
      </c>
      <c r="ES237" s="208" t="e">
        <f t="shared" ca="1" si="261"/>
        <v>#N/A</v>
      </c>
      <c r="ET237" s="207"/>
      <c r="EU237" s="194"/>
      <c r="EV237" s="198" cm="1">
        <f t="array" ref="EV237">IFERROR(MATCH(TRUE,INDEX($B$14:$B$117&gt;=EU237,0),0),"")</f>
        <v>1</v>
      </c>
      <c r="EW237" s="194">
        <f t="shared" ca="1" si="262"/>
        <v>3.2000000000000006E-3</v>
      </c>
      <c r="EZ237" s="194">
        <f t="shared" si="263"/>
        <v>0</v>
      </c>
      <c r="FA237" s="19" t="e">
        <f ca="1"/>
        <v>#N/A</v>
      </c>
      <c r="FB237" s="208" t="e">
        <f t="shared" ca="1" si="264"/>
        <v>#N/A</v>
      </c>
      <c r="FC237" s="207"/>
      <c r="FD237" s="194"/>
      <c r="FE237" s="198" cm="1">
        <f t="array" ref="FE237">IFERROR(MATCH(TRUE,INDEX($B$14:$B$117&gt;=FD237,0),0),"")</f>
        <v>1</v>
      </c>
      <c r="FF237" s="194">
        <f t="shared" ca="1" si="265"/>
        <v>3.2000000000000006E-3</v>
      </c>
      <c r="FI237" s="194">
        <f t="shared" si="266"/>
        <v>0</v>
      </c>
      <c r="FJ237" s="19" t="e">
        <f ca="1"/>
        <v>#N/A</v>
      </c>
      <c r="FK237" s="208" t="e">
        <f t="shared" ca="1" si="267"/>
        <v>#N/A</v>
      </c>
      <c r="FL237" s="207"/>
      <c r="FM237" s="194"/>
      <c r="FN237" s="198" cm="1">
        <f t="array" ref="FN237">IFERROR(MATCH(TRUE,INDEX($B$14:$B$117&gt;=FM237,0),0),"")</f>
        <v>1</v>
      </c>
      <c r="FO237" s="194">
        <f t="shared" ca="1" si="268"/>
        <v>3.2000000000000006E-3</v>
      </c>
      <c r="FR237" s="194">
        <f t="shared" si="269"/>
        <v>0</v>
      </c>
      <c r="FS237" s="19" t="e">
        <f ca="1"/>
        <v>#N/A</v>
      </c>
      <c r="FT237" s="208" t="e">
        <f t="shared" ca="1" si="270"/>
        <v>#N/A</v>
      </c>
      <c r="FU237" s="207"/>
      <c r="FV237" s="194"/>
      <c r="FW237" s="198" cm="1">
        <f t="array" ref="FW237">IFERROR(MATCH(TRUE,INDEX($B$14:$B$117&gt;=FV237,0),0),"")</f>
        <v>1</v>
      </c>
      <c r="FX237" s="194">
        <f t="shared" ca="1" si="271"/>
        <v>3.2000000000000006E-3</v>
      </c>
      <c r="GA237" s="194">
        <f t="shared" si="272"/>
        <v>0</v>
      </c>
      <c r="GB237" s="19" t="e">
        <f ca="1"/>
        <v>#N/A</v>
      </c>
      <c r="GC237" s="208" t="e">
        <f t="shared" ca="1" si="273"/>
        <v>#N/A</v>
      </c>
    </row>
    <row r="238" spans="6:185" x14ac:dyDescent="0.2">
      <c r="F238" s="207"/>
      <c r="G238" s="194"/>
      <c r="H238" s="198" cm="1">
        <f t="array" ref="H238">IFERROR(MATCH(TRUE,INDEX($B$14:$B$117&gt;=G238,0),0),"")</f>
        <v>1</v>
      </c>
      <c r="I238" s="194">
        <f t="shared" ca="1" si="218"/>
        <v>3.2000000000000006E-3</v>
      </c>
      <c r="L238" s="194">
        <f t="shared" si="274"/>
        <v>0</v>
      </c>
      <c r="M238" s="19">
        <f ca="1"/>
        <v>0</v>
      </c>
      <c r="N238" s="208">
        <f t="shared" ca="1" si="275"/>
        <v>0</v>
      </c>
      <c r="O238" s="207"/>
      <c r="P238" s="194"/>
      <c r="Q238" s="198" cm="1">
        <f t="array" ref="Q238">IFERROR(MATCH(TRUE,INDEX($B$14:$B$117&gt;=P238,0),0),"")</f>
        <v>1</v>
      </c>
      <c r="R238" s="194">
        <f t="shared" ca="1" si="219"/>
        <v>3.2000000000000006E-3</v>
      </c>
      <c r="U238" s="194">
        <f t="shared" si="276"/>
        <v>0</v>
      </c>
      <c r="V238" s="19">
        <f ca="1"/>
        <v>0</v>
      </c>
      <c r="W238" s="208">
        <f t="shared" ca="1" si="277"/>
        <v>0</v>
      </c>
      <c r="X238" s="207"/>
      <c r="Y238" s="194"/>
      <c r="Z238" s="198" cm="1">
        <f t="array" ref="Z238">IFERROR(MATCH(TRUE,INDEX($B$14:$B$117&gt;=Y238,0),0),"")</f>
        <v>1</v>
      </c>
      <c r="AA238" s="194">
        <f t="shared" ca="1" si="220"/>
        <v>3.2000000000000006E-3</v>
      </c>
      <c r="AD238" s="194">
        <f t="shared" si="221"/>
        <v>0</v>
      </c>
      <c r="AE238" s="19">
        <f ca="1"/>
        <v>0</v>
      </c>
      <c r="AF238" s="208">
        <f t="shared" ca="1" si="222"/>
        <v>0</v>
      </c>
      <c r="AG238" s="207"/>
      <c r="AH238" s="194"/>
      <c r="AI238" s="198" cm="1">
        <f t="array" ref="AI238">IFERROR(MATCH(TRUE,INDEX($B$14:$B$117&gt;=AH238,0),0),"")</f>
        <v>1</v>
      </c>
      <c r="AJ238" s="194">
        <f t="shared" ca="1" si="223"/>
        <v>3.2000000000000006E-3</v>
      </c>
      <c r="AM238" s="194">
        <f t="shared" si="224"/>
        <v>0</v>
      </c>
      <c r="AN238" s="19">
        <f ca="1"/>
        <v>0</v>
      </c>
      <c r="AO238" s="208">
        <f t="shared" ca="1" si="225"/>
        <v>0</v>
      </c>
      <c r="AP238" s="207"/>
      <c r="AQ238" s="194"/>
      <c r="AR238" s="198" cm="1">
        <f t="array" ref="AR238">IFERROR(MATCH(TRUE,INDEX($B$14:$B$117&gt;=AQ238,0),0),"")</f>
        <v>1</v>
      </c>
      <c r="AS238" s="194">
        <f t="shared" ca="1" si="226"/>
        <v>3.2000000000000006E-3</v>
      </c>
      <c r="AV238" s="194">
        <f t="shared" si="227"/>
        <v>0</v>
      </c>
      <c r="AW238" s="19">
        <f ca="1"/>
        <v>0</v>
      </c>
      <c r="AX238" s="208">
        <f t="shared" ca="1" si="228"/>
        <v>0</v>
      </c>
      <c r="AY238" s="207"/>
      <c r="AZ238" s="194"/>
      <c r="BA238" s="198" cm="1">
        <f t="array" ref="BA238">IFERROR(MATCH(TRUE,INDEX($B$14:$B$117&gt;=AZ238,0),0),"")</f>
        <v>1</v>
      </c>
      <c r="BB238" s="194">
        <f t="shared" ca="1" si="229"/>
        <v>3.2000000000000006E-3</v>
      </c>
      <c r="BE238" s="194">
        <f t="shared" si="230"/>
        <v>0</v>
      </c>
      <c r="BF238" s="19">
        <f ca="1"/>
        <v>0</v>
      </c>
      <c r="BG238" s="208">
        <f t="shared" ca="1" si="231"/>
        <v>0</v>
      </c>
      <c r="BH238" s="207"/>
      <c r="BI238" s="194"/>
      <c r="BJ238" s="198" cm="1">
        <f t="array" ref="BJ238">IFERROR(MATCH(TRUE,INDEX($B$14:$B$117&gt;=BI238,0),0),"")</f>
        <v>1</v>
      </c>
      <c r="BK238" s="194">
        <f t="shared" ca="1" si="232"/>
        <v>3.2000000000000006E-3</v>
      </c>
      <c r="BN238" s="194">
        <f t="shared" si="233"/>
        <v>0</v>
      </c>
      <c r="BO238" s="19">
        <f ca="1"/>
        <v>0</v>
      </c>
      <c r="BP238" s="208">
        <f t="shared" ca="1" si="234"/>
        <v>0</v>
      </c>
      <c r="BQ238" s="207"/>
      <c r="BR238" s="194"/>
      <c r="BS238" s="198" cm="1">
        <f t="array" ref="BS238">IFERROR(MATCH(TRUE,INDEX($B$14:$B$117&gt;=BR238,0),0),"")</f>
        <v>1</v>
      </c>
      <c r="BT238" s="194">
        <f t="shared" ca="1" si="235"/>
        <v>3.2000000000000006E-3</v>
      </c>
      <c r="BW238" s="194">
        <f t="shared" si="236"/>
        <v>0</v>
      </c>
      <c r="BX238" s="19">
        <f ca="1"/>
        <v>0</v>
      </c>
      <c r="BY238" s="208">
        <f t="shared" ca="1" si="237"/>
        <v>0</v>
      </c>
      <c r="BZ238" s="207"/>
      <c r="CA238" s="194"/>
      <c r="CB238" s="198" cm="1">
        <f t="array" ref="CB238">IFERROR(MATCH(TRUE,INDEX($B$14:$B$117&gt;=CA238,0),0),"")</f>
        <v>1</v>
      </c>
      <c r="CC238" s="194">
        <f t="shared" ca="1" si="238"/>
        <v>3.2000000000000006E-3</v>
      </c>
      <c r="CF238" s="194">
        <f t="shared" si="239"/>
        <v>0</v>
      </c>
      <c r="CG238" s="19">
        <f ca="1"/>
        <v>0</v>
      </c>
      <c r="CH238" s="208">
        <f t="shared" ca="1" si="240"/>
        <v>0</v>
      </c>
      <c r="CI238" s="207"/>
      <c r="CJ238" s="194"/>
      <c r="CK238" s="198" cm="1">
        <f t="array" ref="CK238">IFERROR(MATCH(TRUE,INDEX($B$14:$B$117&gt;=CJ238,0),0),"")</f>
        <v>1</v>
      </c>
      <c r="CL238" s="194">
        <f t="shared" ca="1" si="241"/>
        <v>3.2000000000000006E-3</v>
      </c>
      <c r="CO238" s="194">
        <f t="shared" si="242"/>
        <v>0</v>
      </c>
      <c r="CP238" s="19">
        <f ca="1"/>
        <v>0</v>
      </c>
      <c r="CQ238" s="208">
        <f t="shared" ca="1" si="243"/>
        <v>0</v>
      </c>
      <c r="CR238" s="207"/>
      <c r="CS238" s="194"/>
      <c r="CT238" s="198" cm="1">
        <f t="array" ref="CT238">IFERROR(MATCH(TRUE,INDEX($B$14:$B$117&gt;=CS238,0),0),"")</f>
        <v>1</v>
      </c>
      <c r="CU238" s="194">
        <f t="shared" ca="1" si="244"/>
        <v>3.2000000000000006E-3</v>
      </c>
      <c r="CX238" s="194">
        <f t="shared" si="245"/>
        <v>0</v>
      </c>
      <c r="CY238" s="19" t="e">
        <f ca="1"/>
        <v>#N/A</v>
      </c>
      <c r="CZ238" s="208" t="e">
        <f t="shared" ca="1" si="246"/>
        <v>#N/A</v>
      </c>
      <c r="DA238" s="207"/>
      <c r="DB238" s="194"/>
      <c r="DC238" s="198" cm="1">
        <f t="array" ref="DC238">IFERROR(MATCH(TRUE,INDEX($B$14:$B$117&gt;=DB238,0),0),"")</f>
        <v>1</v>
      </c>
      <c r="DD238" s="194">
        <f t="shared" ca="1" si="247"/>
        <v>3.2000000000000006E-3</v>
      </c>
      <c r="DG238" s="194">
        <f t="shared" si="248"/>
        <v>0</v>
      </c>
      <c r="DH238" s="19" t="e">
        <f ca="1"/>
        <v>#N/A</v>
      </c>
      <c r="DI238" s="208" t="e">
        <f t="shared" ca="1" si="249"/>
        <v>#N/A</v>
      </c>
      <c r="DJ238" s="207"/>
      <c r="DK238" s="194"/>
      <c r="DL238" s="198" cm="1">
        <f t="array" ref="DL238">IFERROR(MATCH(TRUE,INDEX($B$14:$B$117&gt;=DK238,0),0),"")</f>
        <v>1</v>
      </c>
      <c r="DM238" s="194">
        <f t="shared" ca="1" si="250"/>
        <v>3.2000000000000006E-3</v>
      </c>
      <c r="DP238" s="194">
        <f t="shared" si="251"/>
        <v>0</v>
      </c>
      <c r="DQ238" s="19" t="e">
        <f ca="1"/>
        <v>#N/A</v>
      </c>
      <c r="DR238" s="208" t="e">
        <f t="shared" ca="1" si="252"/>
        <v>#N/A</v>
      </c>
      <c r="DS238" s="207"/>
      <c r="DT238" s="194"/>
      <c r="DU238" s="198" cm="1">
        <f t="array" ref="DU238">IFERROR(MATCH(TRUE,INDEX($B$14:$B$117&gt;=DT238,0),0),"")</f>
        <v>1</v>
      </c>
      <c r="DV238" s="194">
        <f t="shared" ca="1" si="253"/>
        <v>3.2000000000000006E-3</v>
      </c>
      <c r="DY238" s="194">
        <f t="shared" si="254"/>
        <v>0</v>
      </c>
      <c r="DZ238" s="19" t="e">
        <f ca="1"/>
        <v>#N/A</v>
      </c>
      <c r="EA238" s="208" t="e">
        <f t="shared" ca="1" si="255"/>
        <v>#N/A</v>
      </c>
      <c r="EB238" s="207"/>
      <c r="EC238" s="194"/>
      <c r="ED238" s="198" cm="1">
        <f t="array" ref="ED238">IFERROR(MATCH(TRUE,INDEX($B$14:$B$117&gt;=EC238,0),0),"")</f>
        <v>1</v>
      </c>
      <c r="EE238" s="194">
        <f t="shared" ca="1" si="256"/>
        <v>3.2000000000000006E-3</v>
      </c>
      <c r="EH238" s="194">
        <f t="shared" si="257"/>
        <v>0</v>
      </c>
      <c r="EI238" s="19" t="e">
        <f ca="1"/>
        <v>#N/A</v>
      </c>
      <c r="EJ238" s="208" t="e">
        <f t="shared" ca="1" si="258"/>
        <v>#N/A</v>
      </c>
      <c r="EK238" s="207"/>
      <c r="EL238" s="194"/>
      <c r="EM238" s="198" cm="1">
        <f t="array" ref="EM238">IFERROR(MATCH(TRUE,INDEX($B$14:$B$117&gt;=EL238,0),0),"")</f>
        <v>1</v>
      </c>
      <c r="EN238" s="194">
        <f t="shared" ca="1" si="259"/>
        <v>3.2000000000000006E-3</v>
      </c>
      <c r="EQ238" s="194">
        <f t="shared" si="260"/>
        <v>0</v>
      </c>
      <c r="ER238" s="19" t="e">
        <f ca="1"/>
        <v>#N/A</v>
      </c>
      <c r="ES238" s="208" t="e">
        <f t="shared" ca="1" si="261"/>
        <v>#N/A</v>
      </c>
      <c r="ET238" s="207"/>
      <c r="EU238" s="194"/>
      <c r="EV238" s="198" cm="1">
        <f t="array" ref="EV238">IFERROR(MATCH(TRUE,INDEX($B$14:$B$117&gt;=EU238,0),0),"")</f>
        <v>1</v>
      </c>
      <c r="EW238" s="194">
        <f t="shared" ca="1" si="262"/>
        <v>3.2000000000000006E-3</v>
      </c>
      <c r="EZ238" s="194">
        <f t="shared" si="263"/>
        <v>0</v>
      </c>
      <c r="FA238" s="19" t="e">
        <f ca="1"/>
        <v>#N/A</v>
      </c>
      <c r="FB238" s="208" t="e">
        <f t="shared" ca="1" si="264"/>
        <v>#N/A</v>
      </c>
      <c r="FC238" s="207"/>
      <c r="FD238" s="194"/>
      <c r="FE238" s="198" cm="1">
        <f t="array" ref="FE238">IFERROR(MATCH(TRUE,INDEX($B$14:$B$117&gt;=FD238,0),0),"")</f>
        <v>1</v>
      </c>
      <c r="FF238" s="194">
        <f t="shared" ca="1" si="265"/>
        <v>3.2000000000000006E-3</v>
      </c>
      <c r="FI238" s="194">
        <f t="shared" si="266"/>
        <v>0</v>
      </c>
      <c r="FJ238" s="19" t="e">
        <f ca="1"/>
        <v>#N/A</v>
      </c>
      <c r="FK238" s="208" t="e">
        <f t="shared" ca="1" si="267"/>
        <v>#N/A</v>
      </c>
      <c r="FL238" s="207"/>
      <c r="FM238" s="194"/>
      <c r="FN238" s="198" cm="1">
        <f t="array" ref="FN238">IFERROR(MATCH(TRUE,INDEX($B$14:$B$117&gt;=FM238,0),0),"")</f>
        <v>1</v>
      </c>
      <c r="FO238" s="194">
        <f t="shared" ca="1" si="268"/>
        <v>3.2000000000000006E-3</v>
      </c>
      <c r="FR238" s="194">
        <f t="shared" si="269"/>
        <v>0</v>
      </c>
      <c r="FS238" s="19" t="e">
        <f ca="1"/>
        <v>#N/A</v>
      </c>
      <c r="FT238" s="208" t="e">
        <f t="shared" ca="1" si="270"/>
        <v>#N/A</v>
      </c>
      <c r="FU238" s="207"/>
      <c r="FV238" s="194"/>
      <c r="FW238" s="198" cm="1">
        <f t="array" ref="FW238">IFERROR(MATCH(TRUE,INDEX($B$14:$B$117&gt;=FV238,0),0),"")</f>
        <v>1</v>
      </c>
      <c r="FX238" s="194">
        <f t="shared" ca="1" si="271"/>
        <v>3.2000000000000006E-3</v>
      </c>
      <c r="GA238" s="194">
        <f t="shared" si="272"/>
        <v>0</v>
      </c>
      <c r="GB238" s="19" t="e">
        <f ca="1"/>
        <v>#N/A</v>
      </c>
      <c r="GC238" s="208" t="e">
        <f t="shared" ca="1" si="273"/>
        <v>#N/A</v>
      </c>
    </row>
    <row r="239" spans="6:185" x14ac:dyDescent="0.2">
      <c r="F239" s="207"/>
      <c r="G239" s="194"/>
      <c r="H239" s="198" cm="1">
        <f t="array" ref="H239">IFERROR(MATCH(TRUE,INDEX($B$14:$B$117&gt;=G239,0),0),"")</f>
        <v>1</v>
      </c>
      <c r="I239" s="194">
        <f t="shared" ca="1" si="218"/>
        <v>3.2000000000000006E-3</v>
      </c>
      <c r="L239" s="194">
        <f t="shared" si="274"/>
        <v>0</v>
      </c>
      <c r="M239" s="19">
        <f ca="1"/>
        <v>0</v>
      </c>
      <c r="N239" s="208">
        <f t="shared" ca="1" si="275"/>
        <v>0</v>
      </c>
      <c r="O239" s="207"/>
      <c r="P239" s="194"/>
      <c r="Q239" s="198" cm="1">
        <f t="array" ref="Q239">IFERROR(MATCH(TRUE,INDEX($B$14:$B$117&gt;=P239,0),0),"")</f>
        <v>1</v>
      </c>
      <c r="R239" s="194">
        <f t="shared" ca="1" si="219"/>
        <v>3.2000000000000006E-3</v>
      </c>
      <c r="U239" s="194">
        <f t="shared" si="276"/>
        <v>0</v>
      </c>
      <c r="V239" s="19">
        <f ca="1"/>
        <v>0</v>
      </c>
      <c r="W239" s="208">
        <f t="shared" ca="1" si="277"/>
        <v>0</v>
      </c>
      <c r="X239" s="207"/>
      <c r="Y239" s="194"/>
      <c r="Z239" s="198" cm="1">
        <f t="array" ref="Z239">IFERROR(MATCH(TRUE,INDEX($B$14:$B$117&gt;=Y239,0),0),"")</f>
        <v>1</v>
      </c>
      <c r="AA239" s="194">
        <f t="shared" ca="1" si="220"/>
        <v>3.2000000000000006E-3</v>
      </c>
      <c r="AD239" s="194">
        <f t="shared" si="221"/>
        <v>0</v>
      </c>
      <c r="AE239" s="19">
        <f ca="1"/>
        <v>0</v>
      </c>
      <c r="AF239" s="208">
        <f t="shared" ca="1" si="222"/>
        <v>0</v>
      </c>
      <c r="AG239" s="207"/>
      <c r="AH239" s="194"/>
      <c r="AI239" s="198" cm="1">
        <f t="array" ref="AI239">IFERROR(MATCH(TRUE,INDEX($B$14:$B$117&gt;=AH239,0),0),"")</f>
        <v>1</v>
      </c>
      <c r="AJ239" s="194">
        <f t="shared" ca="1" si="223"/>
        <v>3.2000000000000006E-3</v>
      </c>
      <c r="AM239" s="194">
        <f t="shared" si="224"/>
        <v>0</v>
      </c>
      <c r="AN239" s="19">
        <f ca="1"/>
        <v>0</v>
      </c>
      <c r="AO239" s="208">
        <f t="shared" ca="1" si="225"/>
        <v>0</v>
      </c>
      <c r="AP239" s="207"/>
      <c r="AQ239" s="194"/>
      <c r="AR239" s="198" cm="1">
        <f t="array" ref="AR239">IFERROR(MATCH(TRUE,INDEX($B$14:$B$117&gt;=AQ239,0),0),"")</f>
        <v>1</v>
      </c>
      <c r="AS239" s="194">
        <f t="shared" ca="1" si="226"/>
        <v>3.2000000000000006E-3</v>
      </c>
      <c r="AV239" s="194">
        <f t="shared" si="227"/>
        <v>0</v>
      </c>
      <c r="AW239" s="19">
        <f ca="1"/>
        <v>0</v>
      </c>
      <c r="AX239" s="208">
        <f t="shared" ca="1" si="228"/>
        <v>0</v>
      </c>
      <c r="AY239" s="207"/>
      <c r="AZ239" s="194"/>
      <c r="BA239" s="198" cm="1">
        <f t="array" ref="BA239">IFERROR(MATCH(TRUE,INDEX($B$14:$B$117&gt;=AZ239,0),0),"")</f>
        <v>1</v>
      </c>
      <c r="BB239" s="194">
        <f t="shared" ca="1" si="229"/>
        <v>3.2000000000000006E-3</v>
      </c>
      <c r="BE239" s="194">
        <f t="shared" si="230"/>
        <v>0</v>
      </c>
      <c r="BF239" s="19">
        <f ca="1"/>
        <v>0</v>
      </c>
      <c r="BG239" s="208">
        <f t="shared" ca="1" si="231"/>
        <v>0</v>
      </c>
      <c r="BH239" s="207"/>
      <c r="BI239" s="194"/>
      <c r="BJ239" s="198" cm="1">
        <f t="array" ref="BJ239">IFERROR(MATCH(TRUE,INDEX($B$14:$B$117&gt;=BI239,0),0),"")</f>
        <v>1</v>
      </c>
      <c r="BK239" s="194">
        <f t="shared" ca="1" si="232"/>
        <v>3.2000000000000006E-3</v>
      </c>
      <c r="BN239" s="194">
        <f t="shared" si="233"/>
        <v>0</v>
      </c>
      <c r="BO239" s="19">
        <f ca="1"/>
        <v>0</v>
      </c>
      <c r="BP239" s="208">
        <f t="shared" ca="1" si="234"/>
        <v>0</v>
      </c>
      <c r="BQ239" s="207"/>
      <c r="BR239" s="194"/>
      <c r="BS239" s="198" cm="1">
        <f t="array" ref="BS239">IFERROR(MATCH(TRUE,INDEX($B$14:$B$117&gt;=BR239,0),0),"")</f>
        <v>1</v>
      </c>
      <c r="BT239" s="194">
        <f t="shared" ca="1" si="235"/>
        <v>3.2000000000000006E-3</v>
      </c>
      <c r="BW239" s="194">
        <f t="shared" si="236"/>
        <v>0</v>
      </c>
      <c r="BX239" s="19">
        <f ca="1"/>
        <v>0</v>
      </c>
      <c r="BY239" s="208">
        <f t="shared" ca="1" si="237"/>
        <v>0</v>
      </c>
      <c r="BZ239" s="207"/>
      <c r="CA239" s="194"/>
      <c r="CB239" s="198" cm="1">
        <f t="array" ref="CB239">IFERROR(MATCH(TRUE,INDEX($B$14:$B$117&gt;=CA239,0),0),"")</f>
        <v>1</v>
      </c>
      <c r="CC239" s="194">
        <f t="shared" ca="1" si="238"/>
        <v>3.2000000000000006E-3</v>
      </c>
      <c r="CF239" s="194">
        <f t="shared" si="239"/>
        <v>0</v>
      </c>
      <c r="CG239" s="19">
        <f ca="1"/>
        <v>0</v>
      </c>
      <c r="CH239" s="208">
        <f t="shared" ca="1" si="240"/>
        <v>0</v>
      </c>
      <c r="CI239" s="207"/>
      <c r="CJ239" s="194"/>
      <c r="CK239" s="198" cm="1">
        <f t="array" ref="CK239">IFERROR(MATCH(TRUE,INDEX($B$14:$B$117&gt;=CJ239,0),0),"")</f>
        <v>1</v>
      </c>
      <c r="CL239" s="194">
        <f t="shared" ca="1" si="241"/>
        <v>3.2000000000000006E-3</v>
      </c>
      <c r="CO239" s="194">
        <f t="shared" si="242"/>
        <v>0</v>
      </c>
      <c r="CP239" s="19">
        <f ca="1"/>
        <v>0</v>
      </c>
      <c r="CQ239" s="208">
        <f t="shared" ca="1" si="243"/>
        <v>0</v>
      </c>
      <c r="CR239" s="207"/>
      <c r="CS239" s="194"/>
      <c r="CT239" s="198" cm="1">
        <f t="array" ref="CT239">IFERROR(MATCH(TRUE,INDEX($B$14:$B$117&gt;=CS239,0),0),"")</f>
        <v>1</v>
      </c>
      <c r="CU239" s="194">
        <f t="shared" ca="1" si="244"/>
        <v>3.2000000000000006E-3</v>
      </c>
      <c r="CX239" s="194">
        <f t="shared" si="245"/>
        <v>0</v>
      </c>
      <c r="CY239" s="19" t="e">
        <f ca="1"/>
        <v>#N/A</v>
      </c>
      <c r="CZ239" s="208" t="e">
        <f t="shared" ca="1" si="246"/>
        <v>#N/A</v>
      </c>
      <c r="DA239" s="207"/>
      <c r="DB239" s="194"/>
      <c r="DC239" s="198" cm="1">
        <f t="array" ref="DC239">IFERROR(MATCH(TRUE,INDEX($B$14:$B$117&gt;=DB239,0),0),"")</f>
        <v>1</v>
      </c>
      <c r="DD239" s="194">
        <f t="shared" ca="1" si="247"/>
        <v>3.2000000000000006E-3</v>
      </c>
      <c r="DG239" s="194">
        <f t="shared" si="248"/>
        <v>0</v>
      </c>
      <c r="DH239" s="19" t="e">
        <f ca="1"/>
        <v>#N/A</v>
      </c>
      <c r="DI239" s="208" t="e">
        <f t="shared" ca="1" si="249"/>
        <v>#N/A</v>
      </c>
      <c r="DJ239" s="207"/>
      <c r="DK239" s="194"/>
      <c r="DL239" s="198" cm="1">
        <f t="array" ref="DL239">IFERROR(MATCH(TRUE,INDEX($B$14:$B$117&gt;=DK239,0),0),"")</f>
        <v>1</v>
      </c>
      <c r="DM239" s="194">
        <f t="shared" ca="1" si="250"/>
        <v>3.2000000000000006E-3</v>
      </c>
      <c r="DP239" s="194">
        <f t="shared" si="251"/>
        <v>0</v>
      </c>
      <c r="DQ239" s="19" t="e">
        <f ca="1"/>
        <v>#N/A</v>
      </c>
      <c r="DR239" s="208" t="e">
        <f t="shared" ca="1" si="252"/>
        <v>#N/A</v>
      </c>
      <c r="DS239" s="207"/>
      <c r="DT239" s="194"/>
      <c r="DU239" s="198" cm="1">
        <f t="array" ref="DU239">IFERROR(MATCH(TRUE,INDEX($B$14:$B$117&gt;=DT239,0),0),"")</f>
        <v>1</v>
      </c>
      <c r="DV239" s="194">
        <f t="shared" ca="1" si="253"/>
        <v>3.2000000000000006E-3</v>
      </c>
      <c r="DY239" s="194">
        <f t="shared" si="254"/>
        <v>0</v>
      </c>
      <c r="DZ239" s="19" t="e">
        <f ca="1"/>
        <v>#N/A</v>
      </c>
      <c r="EA239" s="208" t="e">
        <f t="shared" ca="1" si="255"/>
        <v>#N/A</v>
      </c>
      <c r="EB239" s="207"/>
      <c r="EC239" s="194"/>
      <c r="ED239" s="198" cm="1">
        <f t="array" ref="ED239">IFERROR(MATCH(TRUE,INDEX($B$14:$B$117&gt;=EC239,0),0),"")</f>
        <v>1</v>
      </c>
      <c r="EE239" s="194">
        <f t="shared" ca="1" si="256"/>
        <v>3.2000000000000006E-3</v>
      </c>
      <c r="EH239" s="194">
        <f t="shared" si="257"/>
        <v>0</v>
      </c>
      <c r="EI239" s="19" t="e">
        <f ca="1"/>
        <v>#N/A</v>
      </c>
      <c r="EJ239" s="208" t="e">
        <f t="shared" ca="1" si="258"/>
        <v>#N/A</v>
      </c>
      <c r="EK239" s="207"/>
      <c r="EL239" s="194"/>
      <c r="EM239" s="198" cm="1">
        <f t="array" ref="EM239">IFERROR(MATCH(TRUE,INDEX($B$14:$B$117&gt;=EL239,0),0),"")</f>
        <v>1</v>
      </c>
      <c r="EN239" s="194">
        <f t="shared" ca="1" si="259"/>
        <v>3.2000000000000006E-3</v>
      </c>
      <c r="EQ239" s="194">
        <f t="shared" si="260"/>
        <v>0</v>
      </c>
      <c r="ER239" s="19" t="e">
        <f ca="1"/>
        <v>#N/A</v>
      </c>
      <c r="ES239" s="208" t="e">
        <f t="shared" ca="1" si="261"/>
        <v>#N/A</v>
      </c>
      <c r="ET239" s="207"/>
      <c r="EU239" s="194"/>
      <c r="EV239" s="198" cm="1">
        <f t="array" ref="EV239">IFERROR(MATCH(TRUE,INDEX($B$14:$B$117&gt;=EU239,0),0),"")</f>
        <v>1</v>
      </c>
      <c r="EW239" s="194">
        <f t="shared" ca="1" si="262"/>
        <v>3.2000000000000006E-3</v>
      </c>
      <c r="EZ239" s="194">
        <f t="shared" si="263"/>
        <v>0</v>
      </c>
      <c r="FA239" s="19" t="e">
        <f ca="1"/>
        <v>#N/A</v>
      </c>
      <c r="FB239" s="208" t="e">
        <f t="shared" ca="1" si="264"/>
        <v>#N/A</v>
      </c>
      <c r="FC239" s="207"/>
      <c r="FD239" s="194"/>
      <c r="FE239" s="198" cm="1">
        <f t="array" ref="FE239">IFERROR(MATCH(TRUE,INDEX($B$14:$B$117&gt;=FD239,0),0),"")</f>
        <v>1</v>
      </c>
      <c r="FF239" s="194">
        <f t="shared" ca="1" si="265"/>
        <v>3.2000000000000006E-3</v>
      </c>
      <c r="FI239" s="194">
        <f t="shared" si="266"/>
        <v>0</v>
      </c>
      <c r="FJ239" s="19" t="e">
        <f ca="1"/>
        <v>#N/A</v>
      </c>
      <c r="FK239" s="208" t="e">
        <f t="shared" ca="1" si="267"/>
        <v>#N/A</v>
      </c>
      <c r="FL239" s="207"/>
      <c r="FM239" s="194"/>
      <c r="FN239" s="198" cm="1">
        <f t="array" ref="FN239">IFERROR(MATCH(TRUE,INDEX($B$14:$B$117&gt;=FM239,0),0),"")</f>
        <v>1</v>
      </c>
      <c r="FO239" s="194">
        <f t="shared" ca="1" si="268"/>
        <v>3.2000000000000006E-3</v>
      </c>
      <c r="FR239" s="194">
        <f t="shared" si="269"/>
        <v>0</v>
      </c>
      <c r="FS239" s="19" t="e">
        <f ca="1"/>
        <v>#N/A</v>
      </c>
      <c r="FT239" s="208" t="e">
        <f t="shared" ca="1" si="270"/>
        <v>#N/A</v>
      </c>
      <c r="FU239" s="207"/>
      <c r="FV239" s="194"/>
      <c r="FW239" s="198" cm="1">
        <f t="array" ref="FW239">IFERROR(MATCH(TRUE,INDEX($B$14:$B$117&gt;=FV239,0),0),"")</f>
        <v>1</v>
      </c>
      <c r="FX239" s="194">
        <f t="shared" ca="1" si="271"/>
        <v>3.2000000000000006E-3</v>
      </c>
      <c r="GA239" s="194">
        <f t="shared" si="272"/>
        <v>0</v>
      </c>
      <c r="GB239" s="19" t="e">
        <f ca="1"/>
        <v>#N/A</v>
      </c>
      <c r="GC239" s="208" t="e">
        <f t="shared" ca="1" si="273"/>
        <v>#N/A</v>
      </c>
    </row>
    <row r="240" spans="6:185" x14ac:dyDescent="0.2">
      <c r="F240" s="207"/>
      <c r="G240" s="194"/>
      <c r="H240" s="198" cm="1">
        <f t="array" ref="H240">IFERROR(MATCH(TRUE,INDEX($B$14:$B$117&gt;=G240,0),0),"")</f>
        <v>1</v>
      </c>
      <c r="I240" s="194">
        <f t="shared" ca="1" si="218"/>
        <v>3.2000000000000006E-3</v>
      </c>
      <c r="L240" s="194">
        <f t="shared" si="274"/>
        <v>0</v>
      </c>
      <c r="M240" s="19">
        <f ca="1"/>
        <v>0</v>
      </c>
      <c r="N240" s="208">
        <f t="shared" ca="1" si="275"/>
        <v>0</v>
      </c>
      <c r="O240" s="207"/>
      <c r="P240" s="194"/>
      <c r="Q240" s="198" cm="1">
        <f t="array" ref="Q240">IFERROR(MATCH(TRUE,INDEX($B$14:$B$117&gt;=P240,0),0),"")</f>
        <v>1</v>
      </c>
      <c r="R240" s="194">
        <f t="shared" ca="1" si="219"/>
        <v>3.2000000000000006E-3</v>
      </c>
      <c r="U240" s="194">
        <f t="shared" si="276"/>
        <v>0</v>
      </c>
      <c r="V240" s="19">
        <f ca="1"/>
        <v>0</v>
      </c>
      <c r="W240" s="208">
        <f t="shared" ca="1" si="277"/>
        <v>0</v>
      </c>
      <c r="X240" s="207"/>
      <c r="Y240" s="194"/>
      <c r="Z240" s="198" cm="1">
        <f t="array" ref="Z240">IFERROR(MATCH(TRUE,INDEX($B$14:$B$117&gt;=Y240,0),0),"")</f>
        <v>1</v>
      </c>
      <c r="AA240" s="194">
        <f t="shared" ca="1" si="220"/>
        <v>3.2000000000000006E-3</v>
      </c>
      <c r="AD240" s="194">
        <f t="shared" si="221"/>
        <v>0</v>
      </c>
      <c r="AE240" s="19">
        <f ca="1"/>
        <v>0</v>
      </c>
      <c r="AF240" s="208">
        <f t="shared" ca="1" si="222"/>
        <v>0</v>
      </c>
      <c r="AG240" s="207"/>
      <c r="AH240" s="194"/>
      <c r="AI240" s="198" cm="1">
        <f t="array" ref="AI240">IFERROR(MATCH(TRUE,INDEX($B$14:$B$117&gt;=AH240,0),0),"")</f>
        <v>1</v>
      </c>
      <c r="AJ240" s="194">
        <f t="shared" ca="1" si="223"/>
        <v>3.2000000000000006E-3</v>
      </c>
      <c r="AM240" s="194">
        <f t="shared" si="224"/>
        <v>0</v>
      </c>
      <c r="AN240" s="19">
        <f ca="1"/>
        <v>0</v>
      </c>
      <c r="AO240" s="208">
        <f t="shared" ca="1" si="225"/>
        <v>0</v>
      </c>
      <c r="AP240" s="207"/>
      <c r="AQ240" s="194"/>
      <c r="AR240" s="198" cm="1">
        <f t="array" ref="AR240">IFERROR(MATCH(TRUE,INDEX($B$14:$B$117&gt;=AQ240,0),0),"")</f>
        <v>1</v>
      </c>
      <c r="AS240" s="194">
        <f t="shared" ca="1" si="226"/>
        <v>3.2000000000000006E-3</v>
      </c>
      <c r="AV240" s="194">
        <f t="shared" si="227"/>
        <v>0</v>
      </c>
      <c r="AW240" s="19">
        <f ca="1"/>
        <v>0</v>
      </c>
      <c r="AX240" s="208">
        <f t="shared" ca="1" si="228"/>
        <v>0</v>
      </c>
      <c r="AY240" s="207"/>
      <c r="AZ240" s="194"/>
      <c r="BA240" s="198" cm="1">
        <f t="array" ref="BA240">IFERROR(MATCH(TRUE,INDEX($B$14:$B$117&gt;=AZ240,0),0),"")</f>
        <v>1</v>
      </c>
      <c r="BB240" s="194">
        <f t="shared" ca="1" si="229"/>
        <v>3.2000000000000006E-3</v>
      </c>
      <c r="BE240" s="194">
        <f t="shared" si="230"/>
        <v>0</v>
      </c>
      <c r="BF240" s="19">
        <f ca="1"/>
        <v>0</v>
      </c>
      <c r="BG240" s="208">
        <f t="shared" ca="1" si="231"/>
        <v>0</v>
      </c>
      <c r="BH240" s="207"/>
      <c r="BI240" s="194"/>
      <c r="BJ240" s="198" cm="1">
        <f t="array" ref="BJ240">IFERROR(MATCH(TRUE,INDEX($B$14:$B$117&gt;=BI240,0),0),"")</f>
        <v>1</v>
      </c>
      <c r="BK240" s="194">
        <f t="shared" ca="1" si="232"/>
        <v>3.2000000000000006E-3</v>
      </c>
      <c r="BN240" s="194">
        <f t="shared" si="233"/>
        <v>0</v>
      </c>
      <c r="BO240" s="19">
        <f ca="1"/>
        <v>0</v>
      </c>
      <c r="BP240" s="208">
        <f t="shared" ca="1" si="234"/>
        <v>0</v>
      </c>
      <c r="BQ240" s="207"/>
      <c r="BR240" s="194"/>
      <c r="BS240" s="198" cm="1">
        <f t="array" ref="BS240">IFERROR(MATCH(TRUE,INDEX($B$14:$B$117&gt;=BR240,0),0),"")</f>
        <v>1</v>
      </c>
      <c r="BT240" s="194">
        <f t="shared" ca="1" si="235"/>
        <v>3.2000000000000006E-3</v>
      </c>
      <c r="BW240" s="194">
        <f t="shared" si="236"/>
        <v>0</v>
      </c>
      <c r="BX240" s="19">
        <f ca="1"/>
        <v>0</v>
      </c>
      <c r="BY240" s="208">
        <f t="shared" ca="1" si="237"/>
        <v>0</v>
      </c>
      <c r="BZ240" s="207"/>
      <c r="CA240" s="194"/>
      <c r="CB240" s="198" cm="1">
        <f t="array" ref="CB240">IFERROR(MATCH(TRUE,INDEX($B$14:$B$117&gt;=CA240,0),0),"")</f>
        <v>1</v>
      </c>
      <c r="CC240" s="194">
        <f t="shared" ca="1" si="238"/>
        <v>3.2000000000000006E-3</v>
      </c>
      <c r="CF240" s="194">
        <f t="shared" si="239"/>
        <v>0</v>
      </c>
      <c r="CG240" s="19">
        <f ca="1"/>
        <v>0</v>
      </c>
      <c r="CH240" s="208">
        <f t="shared" ca="1" si="240"/>
        <v>0</v>
      </c>
      <c r="CI240" s="207"/>
      <c r="CJ240" s="194"/>
      <c r="CK240" s="198" cm="1">
        <f t="array" ref="CK240">IFERROR(MATCH(TRUE,INDEX($B$14:$B$117&gt;=CJ240,0),0),"")</f>
        <v>1</v>
      </c>
      <c r="CL240" s="194">
        <f t="shared" ca="1" si="241"/>
        <v>3.2000000000000006E-3</v>
      </c>
      <c r="CO240" s="194">
        <f t="shared" si="242"/>
        <v>0</v>
      </c>
      <c r="CP240" s="19">
        <f ca="1"/>
        <v>0</v>
      </c>
      <c r="CQ240" s="208">
        <f t="shared" ca="1" si="243"/>
        <v>0</v>
      </c>
      <c r="CR240" s="207"/>
      <c r="CS240" s="194"/>
      <c r="CT240" s="198" cm="1">
        <f t="array" ref="CT240">IFERROR(MATCH(TRUE,INDEX($B$14:$B$117&gt;=CS240,0),0),"")</f>
        <v>1</v>
      </c>
      <c r="CU240" s="194">
        <f t="shared" ca="1" si="244"/>
        <v>3.2000000000000006E-3</v>
      </c>
      <c r="CX240" s="194">
        <f t="shared" si="245"/>
        <v>0</v>
      </c>
      <c r="CY240" s="19" t="e">
        <f ca="1"/>
        <v>#N/A</v>
      </c>
      <c r="CZ240" s="208" t="e">
        <f t="shared" ca="1" si="246"/>
        <v>#N/A</v>
      </c>
      <c r="DA240" s="207"/>
      <c r="DB240" s="194"/>
      <c r="DC240" s="198" cm="1">
        <f t="array" ref="DC240">IFERROR(MATCH(TRUE,INDEX($B$14:$B$117&gt;=DB240,0),0),"")</f>
        <v>1</v>
      </c>
      <c r="DD240" s="194">
        <f t="shared" ca="1" si="247"/>
        <v>3.2000000000000006E-3</v>
      </c>
      <c r="DG240" s="194">
        <f t="shared" si="248"/>
        <v>0</v>
      </c>
      <c r="DH240" s="19" t="e">
        <f ca="1"/>
        <v>#N/A</v>
      </c>
      <c r="DI240" s="208" t="e">
        <f t="shared" ca="1" si="249"/>
        <v>#N/A</v>
      </c>
      <c r="DJ240" s="207"/>
      <c r="DK240" s="194"/>
      <c r="DL240" s="198" cm="1">
        <f t="array" ref="DL240">IFERROR(MATCH(TRUE,INDEX($B$14:$B$117&gt;=DK240,0),0),"")</f>
        <v>1</v>
      </c>
      <c r="DM240" s="194">
        <f t="shared" ca="1" si="250"/>
        <v>3.2000000000000006E-3</v>
      </c>
      <c r="DP240" s="194">
        <f t="shared" si="251"/>
        <v>0</v>
      </c>
      <c r="DQ240" s="19" t="e">
        <f ca="1"/>
        <v>#N/A</v>
      </c>
      <c r="DR240" s="208" t="e">
        <f t="shared" ca="1" si="252"/>
        <v>#N/A</v>
      </c>
      <c r="DS240" s="207"/>
      <c r="DT240" s="194"/>
      <c r="DU240" s="198" cm="1">
        <f t="array" ref="DU240">IFERROR(MATCH(TRUE,INDEX($B$14:$B$117&gt;=DT240,0),0),"")</f>
        <v>1</v>
      </c>
      <c r="DV240" s="194">
        <f t="shared" ca="1" si="253"/>
        <v>3.2000000000000006E-3</v>
      </c>
      <c r="DY240" s="194">
        <f t="shared" si="254"/>
        <v>0</v>
      </c>
      <c r="DZ240" s="19" t="e">
        <f ca="1"/>
        <v>#N/A</v>
      </c>
      <c r="EA240" s="208" t="e">
        <f t="shared" ca="1" si="255"/>
        <v>#N/A</v>
      </c>
      <c r="EB240" s="207"/>
      <c r="EC240" s="194"/>
      <c r="ED240" s="198" cm="1">
        <f t="array" ref="ED240">IFERROR(MATCH(TRUE,INDEX($B$14:$B$117&gt;=EC240,0),0),"")</f>
        <v>1</v>
      </c>
      <c r="EE240" s="194">
        <f t="shared" ca="1" si="256"/>
        <v>3.2000000000000006E-3</v>
      </c>
      <c r="EH240" s="194">
        <f t="shared" si="257"/>
        <v>0</v>
      </c>
      <c r="EI240" s="19" t="e">
        <f ca="1"/>
        <v>#N/A</v>
      </c>
      <c r="EJ240" s="208" t="e">
        <f t="shared" ca="1" si="258"/>
        <v>#N/A</v>
      </c>
      <c r="EK240" s="207"/>
      <c r="EL240" s="194"/>
      <c r="EM240" s="198" cm="1">
        <f t="array" ref="EM240">IFERROR(MATCH(TRUE,INDEX($B$14:$B$117&gt;=EL240,0),0),"")</f>
        <v>1</v>
      </c>
      <c r="EN240" s="194">
        <f t="shared" ca="1" si="259"/>
        <v>3.2000000000000006E-3</v>
      </c>
      <c r="EQ240" s="194">
        <f t="shared" si="260"/>
        <v>0</v>
      </c>
      <c r="ER240" s="19" t="e">
        <f ca="1"/>
        <v>#N/A</v>
      </c>
      <c r="ES240" s="208" t="e">
        <f t="shared" ca="1" si="261"/>
        <v>#N/A</v>
      </c>
      <c r="ET240" s="207"/>
      <c r="EU240" s="194"/>
      <c r="EV240" s="198" cm="1">
        <f t="array" ref="EV240">IFERROR(MATCH(TRUE,INDEX($B$14:$B$117&gt;=EU240,0),0),"")</f>
        <v>1</v>
      </c>
      <c r="EW240" s="194">
        <f t="shared" ca="1" si="262"/>
        <v>3.2000000000000006E-3</v>
      </c>
      <c r="EZ240" s="194">
        <f t="shared" si="263"/>
        <v>0</v>
      </c>
      <c r="FA240" s="19" t="e">
        <f ca="1"/>
        <v>#N/A</v>
      </c>
      <c r="FB240" s="208" t="e">
        <f t="shared" ca="1" si="264"/>
        <v>#N/A</v>
      </c>
      <c r="FC240" s="207"/>
      <c r="FD240" s="194"/>
      <c r="FE240" s="198" cm="1">
        <f t="array" ref="FE240">IFERROR(MATCH(TRUE,INDEX($B$14:$B$117&gt;=FD240,0),0),"")</f>
        <v>1</v>
      </c>
      <c r="FF240" s="194">
        <f t="shared" ca="1" si="265"/>
        <v>3.2000000000000006E-3</v>
      </c>
      <c r="FI240" s="194">
        <f t="shared" si="266"/>
        <v>0</v>
      </c>
      <c r="FJ240" s="19" t="e">
        <f ca="1"/>
        <v>#N/A</v>
      </c>
      <c r="FK240" s="208" t="e">
        <f t="shared" ca="1" si="267"/>
        <v>#N/A</v>
      </c>
      <c r="FL240" s="207"/>
      <c r="FM240" s="194"/>
      <c r="FN240" s="198" cm="1">
        <f t="array" ref="FN240">IFERROR(MATCH(TRUE,INDEX($B$14:$B$117&gt;=FM240,0),0),"")</f>
        <v>1</v>
      </c>
      <c r="FO240" s="194">
        <f t="shared" ca="1" si="268"/>
        <v>3.2000000000000006E-3</v>
      </c>
      <c r="FR240" s="194">
        <f t="shared" si="269"/>
        <v>0</v>
      </c>
      <c r="FS240" s="19" t="e">
        <f ca="1"/>
        <v>#N/A</v>
      </c>
      <c r="FT240" s="208" t="e">
        <f t="shared" ca="1" si="270"/>
        <v>#N/A</v>
      </c>
      <c r="FU240" s="207"/>
      <c r="FV240" s="194"/>
      <c r="FW240" s="198" cm="1">
        <f t="array" ref="FW240">IFERROR(MATCH(TRUE,INDEX($B$14:$B$117&gt;=FV240,0),0),"")</f>
        <v>1</v>
      </c>
      <c r="FX240" s="194">
        <f t="shared" ca="1" si="271"/>
        <v>3.2000000000000006E-3</v>
      </c>
      <c r="GA240" s="194">
        <f t="shared" si="272"/>
        <v>0</v>
      </c>
      <c r="GB240" s="19" t="e">
        <f ca="1"/>
        <v>#N/A</v>
      </c>
      <c r="GC240" s="208" t="e">
        <f t="shared" ca="1" si="273"/>
        <v>#N/A</v>
      </c>
    </row>
    <row r="241" spans="6:185" x14ac:dyDescent="0.2">
      <c r="F241" s="207"/>
      <c r="G241" s="194"/>
      <c r="H241" s="198" cm="1">
        <f t="array" ref="H241">IFERROR(MATCH(TRUE,INDEX($B$14:$B$117&gt;=G241,0),0),"")</f>
        <v>1</v>
      </c>
      <c r="I241" s="194">
        <f t="shared" ca="1" si="218"/>
        <v>3.2000000000000006E-3</v>
      </c>
      <c r="L241" s="194">
        <f t="shared" si="274"/>
        <v>0</v>
      </c>
      <c r="M241" s="19">
        <f ca="1"/>
        <v>0</v>
      </c>
      <c r="N241" s="208">
        <f t="shared" ca="1" si="275"/>
        <v>0</v>
      </c>
      <c r="O241" s="207"/>
      <c r="P241" s="194"/>
      <c r="Q241" s="198" cm="1">
        <f t="array" ref="Q241">IFERROR(MATCH(TRUE,INDEX($B$14:$B$117&gt;=P241,0),0),"")</f>
        <v>1</v>
      </c>
      <c r="R241" s="194">
        <f t="shared" ca="1" si="219"/>
        <v>3.2000000000000006E-3</v>
      </c>
      <c r="U241" s="194">
        <f t="shared" si="276"/>
        <v>0</v>
      </c>
      <c r="V241" s="19">
        <f ca="1"/>
        <v>0</v>
      </c>
      <c r="W241" s="208">
        <f t="shared" ca="1" si="277"/>
        <v>0</v>
      </c>
      <c r="X241" s="207"/>
      <c r="Y241" s="194"/>
      <c r="Z241" s="198" cm="1">
        <f t="array" ref="Z241">IFERROR(MATCH(TRUE,INDEX($B$14:$B$117&gt;=Y241,0),0),"")</f>
        <v>1</v>
      </c>
      <c r="AA241" s="194">
        <f t="shared" ca="1" si="220"/>
        <v>3.2000000000000006E-3</v>
      </c>
      <c r="AD241" s="194">
        <f t="shared" si="221"/>
        <v>0</v>
      </c>
      <c r="AE241" s="19">
        <f ca="1"/>
        <v>0</v>
      </c>
      <c r="AF241" s="208">
        <f t="shared" ca="1" si="222"/>
        <v>0</v>
      </c>
      <c r="AG241" s="207"/>
      <c r="AH241" s="194"/>
      <c r="AI241" s="198" cm="1">
        <f t="array" ref="AI241">IFERROR(MATCH(TRUE,INDEX($B$14:$B$117&gt;=AH241,0),0),"")</f>
        <v>1</v>
      </c>
      <c r="AJ241" s="194">
        <f t="shared" ca="1" si="223"/>
        <v>3.2000000000000006E-3</v>
      </c>
      <c r="AM241" s="194">
        <f t="shared" si="224"/>
        <v>0</v>
      </c>
      <c r="AN241" s="19">
        <f ca="1"/>
        <v>0</v>
      </c>
      <c r="AO241" s="208">
        <f t="shared" ca="1" si="225"/>
        <v>0</v>
      </c>
      <c r="AP241" s="207"/>
      <c r="AQ241" s="194"/>
      <c r="AR241" s="198" cm="1">
        <f t="array" ref="AR241">IFERROR(MATCH(TRUE,INDEX($B$14:$B$117&gt;=AQ241,0),0),"")</f>
        <v>1</v>
      </c>
      <c r="AS241" s="194">
        <f t="shared" ca="1" si="226"/>
        <v>3.2000000000000006E-3</v>
      </c>
      <c r="AV241" s="194">
        <f t="shared" si="227"/>
        <v>0</v>
      </c>
      <c r="AW241" s="19">
        <f ca="1"/>
        <v>0</v>
      </c>
      <c r="AX241" s="208">
        <f t="shared" ca="1" si="228"/>
        <v>0</v>
      </c>
      <c r="AY241" s="207"/>
      <c r="AZ241" s="194"/>
      <c r="BA241" s="198" cm="1">
        <f t="array" ref="BA241">IFERROR(MATCH(TRUE,INDEX($B$14:$B$117&gt;=AZ241,0),0),"")</f>
        <v>1</v>
      </c>
      <c r="BB241" s="194">
        <f t="shared" ca="1" si="229"/>
        <v>3.2000000000000006E-3</v>
      </c>
      <c r="BE241" s="194">
        <f t="shared" si="230"/>
        <v>0</v>
      </c>
      <c r="BF241" s="19">
        <f ca="1"/>
        <v>0</v>
      </c>
      <c r="BG241" s="208">
        <f t="shared" ca="1" si="231"/>
        <v>0</v>
      </c>
      <c r="BH241" s="207"/>
      <c r="BI241" s="194"/>
      <c r="BJ241" s="198" cm="1">
        <f t="array" ref="BJ241">IFERROR(MATCH(TRUE,INDEX($B$14:$B$117&gt;=BI241,0),0),"")</f>
        <v>1</v>
      </c>
      <c r="BK241" s="194">
        <f t="shared" ca="1" si="232"/>
        <v>3.2000000000000006E-3</v>
      </c>
      <c r="BN241" s="194">
        <f t="shared" si="233"/>
        <v>0</v>
      </c>
      <c r="BO241" s="19">
        <f ca="1"/>
        <v>0</v>
      </c>
      <c r="BP241" s="208">
        <f t="shared" ca="1" si="234"/>
        <v>0</v>
      </c>
      <c r="BQ241" s="207"/>
      <c r="BR241" s="194"/>
      <c r="BS241" s="198" cm="1">
        <f t="array" ref="BS241">IFERROR(MATCH(TRUE,INDEX($B$14:$B$117&gt;=BR241,0),0),"")</f>
        <v>1</v>
      </c>
      <c r="BT241" s="194">
        <f t="shared" ca="1" si="235"/>
        <v>3.2000000000000006E-3</v>
      </c>
      <c r="BW241" s="194">
        <f t="shared" si="236"/>
        <v>0</v>
      </c>
      <c r="BX241" s="19">
        <f ca="1"/>
        <v>0</v>
      </c>
      <c r="BY241" s="208">
        <f t="shared" ca="1" si="237"/>
        <v>0</v>
      </c>
      <c r="BZ241" s="207"/>
      <c r="CA241" s="194"/>
      <c r="CB241" s="198" cm="1">
        <f t="array" ref="CB241">IFERROR(MATCH(TRUE,INDEX($B$14:$B$117&gt;=CA241,0),0),"")</f>
        <v>1</v>
      </c>
      <c r="CC241" s="194">
        <f t="shared" ca="1" si="238"/>
        <v>3.2000000000000006E-3</v>
      </c>
      <c r="CF241" s="194">
        <f t="shared" si="239"/>
        <v>0</v>
      </c>
      <c r="CG241" s="19">
        <f ca="1"/>
        <v>0</v>
      </c>
      <c r="CH241" s="208">
        <f t="shared" ca="1" si="240"/>
        <v>0</v>
      </c>
      <c r="CI241" s="207"/>
      <c r="CJ241" s="194"/>
      <c r="CK241" s="198" cm="1">
        <f t="array" ref="CK241">IFERROR(MATCH(TRUE,INDEX($B$14:$B$117&gt;=CJ241,0),0),"")</f>
        <v>1</v>
      </c>
      <c r="CL241" s="194">
        <f t="shared" ca="1" si="241"/>
        <v>3.2000000000000006E-3</v>
      </c>
      <c r="CO241" s="194">
        <f t="shared" si="242"/>
        <v>0</v>
      </c>
      <c r="CP241" s="19">
        <f ca="1"/>
        <v>0</v>
      </c>
      <c r="CQ241" s="208">
        <f t="shared" ca="1" si="243"/>
        <v>0</v>
      </c>
      <c r="CR241" s="207"/>
      <c r="CS241" s="194"/>
      <c r="CT241" s="198" cm="1">
        <f t="array" ref="CT241">IFERROR(MATCH(TRUE,INDEX($B$14:$B$117&gt;=CS241,0),0),"")</f>
        <v>1</v>
      </c>
      <c r="CU241" s="194">
        <f t="shared" ca="1" si="244"/>
        <v>3.2000000000000006E-3</v>
      </c>
      <c r="CX241" s="194">
        <f t="shared" si="245"/>
        <v>0</v>
      </c>
      <c r="CY241" s="19" t="e">
        <f ca="1"/>
        <v>#N/A</v>
      </c>
      <c r="CZ241" s="208" t="e">
        <f t="shared" ca="1" si="246"/>
        <v>#N/A</v>
      </c>
      <c r="DA241" s="207"/>
      <c r="DB241" s="194"/>
      <c r="DC241" s="198" cm="1">
        <f t="array" ref="DC241">IFERROR(MATCH(TRUE,INDEX($B$14:$B$117&gt;=DB241,0),0),"")</f>
        <v>1</v>
      </c>
      <c r="DD241" s="194">
        <f t="shared" ca="1" si="247"/>
        <v>3.2000000000000006E-3</v>
      </c>
      <c r="DG241" s="194">
        <f t="shared" si="248"/>
        <v>0</v>
      </c>
      <c r="DH241" s="19" t="e">
        <f ca="1"/>
        <v>#N/A</v>
      </c>
      <c r="DI241" s="208" t="e">
        <f t="shared" ca="1" si="249"/>
        <v>#N/A</v>
      </c>
      <c r="DJ241" s="207"/>
      <c r="DK241" s="194"/>
      <c r="DL241" s="198" cm="1">
        <f t="array" ref="DL241">IFERROR(MATCH(TRUE,INDEX($B$14:$B$117&gt;=DK241,0),0),"")</f>
        <v>1</v>
      </c>
      <c r="DM241" s="194">
        <f t="shared" ca="1" si="250"/>
        <v>3.2000000000000006E-3</v>
      </c>
      <c r="DP241" s="194">
        <f t="shared" si="251"/>
        <v>0</v>
      </c>
      <c r="DQ241" s="19" t="e">
        <f ca="1"/>
        <v>#N/A</v>
      </c>
      <c r="DR241" s="208" t="e">
        <f t="shared" ca="1" si="252"/>
        <v>#N/A</v>
      </c>
      <c r="DS241" s="207"/>
      <c r="DT241" s="194"/>
      <c r="DU241" s="198" cm="1">
        <f t="array" ref="DU241">IFERROR(MATCH(TRUE,INDEX($B$14:$B$117&gt;=DT241,0),0),"")</f>
        <v>1</v>
      </c>
      <c r="DV241" s="194">
        <f t="shared" ca="1" si="253"/>
        <v>3.2000000000000006E-3</v>
      </c>
      <c r="DY241" s="194">
        <f t="shared" si="254"/>
        <v>0</v>
      </c>
      <c r="DZ241" s="19" t="e">
        <f ca="1"/>
        <v>#N/A</v>
      </c>
      <c r="EA241" s="208" t="e">
        <f t="shared" ca="1" si="255"/>
        <v>#N/A</v>
      </c>
      <c r="EB241" s="207"/>
      <c r="EC241" s="194"/>
      <c r="ED241" s="198" cm="1">
        <f t="array" ref="ED241">IFERROR(MATCH(TRUE,INDEX($B$14:$B$117&gt;=EC241,0),0),"")</f>
        <v>1</v>
      </c>
      <c r="EE241" s="194">
        <f t="shared" ca="1" si="256"/>
        <v>3.2000000000000006E-3</v>
      </c>
      <c r="EH241" s="194">
        <f t="shared" si="257"/>
        <v>0</v>
      </c>
      <c r="EI241" s="19" t="e">
        <f ca="1"/>
        <v>#N/A</v>
      </c>
      <c r="EJ241" s="208" t="e">
        <f t="shared" ca="1" si="258"/>
        <v>#N/A</v>
      </c>
      <c r="EK241" s="207"/>
      <c r="EL241" s="194"/>
      <c r="EM241" s="198" cm="1">
        <f t="array" ref="EM241">IFERROR(MATCH(TRUE,INDEX($B$14:$B$117&gt;=EL241,0),0),"")</f>
        <v>1</v>
      </c>
      <c r="EN241" s="194">
        <f t="shared" ca="1" si="259"/>
        <v>3.2000000000000006E-3</v>
      </c>
      <c r="EQ241" s="194">
        <f t="shared" si="260"/>
        <v>0</v>
      </c>
      <c r="ER241" s="19" t="e">
        <f ca="1"/>
        <v>#N/A</v>
      </c>
      <c r="ES241" s="208" t="e">
        <f t="shared" ca="1" si="261"/>
        <v>#N/A</v>
      </c>
      <c r="ET241" s="207"/>
      <c r="EU241" s="194"/>
      <c r="EV241" s="198" cm="1">
        <f t="array" ref="EV241">IFERROR(MATCH(TRUE,INDEX($B$14:$B$117&gt;=EU241,0),0),"")</f>
        <v>1</v>
      </c>
      <c r="EW241" s="194">
        <f t="shared" ca="1" si="262"/>
        <v>3.2000000000000006E-3</v>
      </c>
      <c r="EZ241" s="194">
        <f t="shared" si="263"/>
        <v>0</v>
      </c>
      <c r="FA241" s="19" t="e">
        <f ca="1"/>
        <v>#N/A</v>
      </c>
      <c r="FB241" s="208" t="e">
        <f t="shared" ca="1" si="264"/>
        <v>#N/A</v>
      </c>
      <c r="FC241" s="207"/>
      <c r="FD241" s="194"/>
      <c r="FE241" s="198" cm="1">
        <f t="array" ref="FE241">IFERROR(MATCH(TRUE,INDEX($B$14:$B$117&gt;=FD241,0),0),"")</f>
        <v>1</v>
      </c>
      <c r="FF241" s="194">
        <f t="shared" ca="1" si="265"/>
        <v>3.2000000000000006E-3</v>
      </c>
      <c r="FI241" s="194">
        <f t="shared" si="266"/>
        <v>0</v>
      </c>
      <c r="FJ241" s="19" t="e">
        <f ca="1"/>
        <v>#N/A</v>
      </c>
      <c r="FK241" s="208" t="e">
        <f t="shared" ca="1" si="267"/>
        <v>#N/A</v>
      </c>
      <c r="FL241" s="207"/>
      <c r="FM241" s="194"/>
      <c r="FN241" s="198" cm="1">
        <f t="array" ref="FN241">IFERROR(MATCH(TRUE,INDEX($B$14:$B$117&gt;=FM241,0),0),"")</f>
        <v>1</v>
      </c>
      <c r="FO241" s="194">
        <f t="shared" ca="1" si="268"/>
        <v>3.2000000000000006E-3</v>
      </c>
      <c r="FR241" s="194">
        <f t="shared" si="269"/>
        <v>0</v>
      </c>
      <c r="FS241" s="19" t="e">
        <f ca="1"/>
        <v>#N/A</v>
      </c>
      <c r="FT241" s="208" t="e">
        <f t="shared" ca="1" si="270"/>
        <v>#N/A</v>
      </c>
      <c r="FU241" s="207"/>
      <c r="FV241" s="194"/>
      <c r="FW241" s="198" cm="1">
        <f t="array" ref="FW241">IFERROR(MATCH(TRUE,INDEX($B$14:$B$117&gt;=FV241,0),0),"")</f>
        <v>1</v>
      </c>
      <c r="FX241" s="194">
        <f t="shared" ca="1" si="271"/>
        <v>3.2000000000000006E-3</v>
      </c>
      <c r="GA241" s="194">
        <f t="shared" si="272"/>
        <v>0</v>
      </c>
      <c r="GB241" s="19" t="e">
        <f ca="1"/>
        <v>#N/A</v>
      </c>
      <c r="GC241" s="208" t="e">
        <f t="shared" ca="1" si="273"/>
        <v>#N/A</v>
      </c>
    </row>
    <row r="242" spans="6:185" x14ac:dyDescent="0.2">
      <c r="F242" s="207"/>
      <c r="G242" s="194"/>
      <c r="H242" s="198" cm="1">
        <f t="array" ref="H242">IFERROR(MATCH(TRUE,INDEX($B$14:$B$117&gt;=G242,0),0),"")</f>
        <v>1</v>
      </c>
      <c r="I242" s="194">
        <f t="shared" ca="1" si="218"/>
        <v>3.2000000000000006E-3</v>
      </c>
      <c r="L242" s="194">
        <f t="shared" si="274"/>
        <v>0</v>
      </c>
      <c r="M242" s="19">
        <f ca="1"/>
        <v>0</v>
      </c>
      <c r="N242" s="208">
        <f t="shared" ca="1" si="275"/>
        <v>0</v>
      </c>
      <c r="O242" s="207"/>
      <c r="P242" s="194"/>
      <c r="Q242" s="198" cm="1">
        <f t="array" ref="Q242">IFERROR(MATCH(TRUE,INDEX($B$14:$B$117&gt;=P242,0),0),"")</f>
        <v>1</v>
      </c>
      <c r="R242" s="194">
        <f t="shared" ca="1" si="219"/>
        <v>3.2000000000000006E-3</v>
      </c>
      <c r="U242" s="194">
        <f t="shared" si="276"/>
        <v>0</v>
      </c>
      <c r="V242" s="19">
        <f ca="1"/>
        <v>0</v>
      </c>
      <c r="W242" s="208">
        <f t="shared" ca="1" si="277"/>
        <v>0</v>
      </c>
      <c r="X242" s="207"/>
      <c r="Y242" s="194"/>
      <c r="Z242" s="198" cm="1">
        <f t="array" ref="Z242">IFERROR(MATCH(TRUE,INDEX($B$14:$B$117&gt;=Y242,0),0),"")</f>
        <v>1</v>
      </c>
      <c r="AA242" s="194">
        <f t="shared" ca="1" si="220"/>
        <v>3.2000000000000006E-3</v>
      </c>
      <c r="AD242" s="194">
        <f t="shared" si="221"/>
        <v>0</v>
      </c>
      <c r="AE242" s="19">
        <f ca="1"/>
        <v>0</v>
      </c>
      <c r="AF242" s="208">
        <f t="shared" ca="1" si="222"/>
        <v>0</v>
      </c>
      <c r="AG242" s="207"/>
      <c r="AH242" s="194"/>
      <c r="AI242" s="198" cm="1">
        <f t="array" ref="AI242">IFERROR(MATCH(TRUE,INDEX($B$14:$B$117&gt;=AH242,0),0),"")</f>
        <v>1</v>
      </c>
      <c r="AJ242" s="194">
        <f t="shared" ca="1" si="223"/>
        <v>3.2000000000000006E-3</v>
      </c>
      <c r="AM242" s="194">
        <f t="shared" si="224"/>
        <v>0</v>
      </c>
      <c r="AN242" s="19">
        <f ca="1"/>
        <v>0</v>
      </c>
      <c r="AO242" s="208">
        <f t="shared" ca="1" si="225"/>
        <v>0</v>
      </c>
      <c r="AP242" s="207"/>
      <c r="AQ242" s="194"/>
      <c r="AR242" s="198" cm="1">
        <f t="array" ref="AR242">IFERROR(MATCH(TRUE,INDEX($B$14:$B$117&gt;=AQ242,0),0),"")</f>
        <v>1</v>
      </c>
      <c r="AS242" s="194">
        <f t="shared" ca="1" si="226"/>
        <v>3.2000000000000006E-3</v>
      </c>
      <c r="AV242" s="194">
        <f t="shared" si="227"/>
        <v>0</v>
      </c>
      <c r="AW242" s="19">
        <f ca="1"/>
        <v>0</v>
      </c>
      <c r="AX242" s="208">
        <f t="shared" ca="1" si="228"/>
        <v>0</v>
      </c>
      <c r="AY242" s="207"/>
      <c r="AZ242" s="194"/>
      <c r="BA242" s="198" cm="1">
        <f t="array" ref="BA242">IFERROR(MATCH(TRUE,INDEX($B$14:$B$117&gt;=AZ242,0),0),"")</f>
        <v>1</v>
      </c>
      <c r="BB242" s="194">
        <f t="shared" ca="1" si="229"/>
        <v>3.2000000000000006E-3</v>
      </c>
      <c r="BE242" s="194">
        <f t="shared" si="230"/>
        <v>0</v>
      </c>
      <c r="BF242" s="19">
        <f ca="1"/>
        <v>0</v>
      </c>
      <c r="BG242" s="208">
        <f t="shared" ca="1" si="231"/>
        <v>0</v>
      </c>
      <c r="BH242" s="207"/>
      <c r="BI242" s="194"/>
      <c r="BJ242" s="198" cm="1">
        <f t="array" ref="BJ242">IFERROR(MATCH(TRUE,INDEX($B$14:$B$117&gt;=BI242,0),0),"")</f>
        <v>1</v>
      </c>
      <c r="BK242" s="194">
        <f t="shared" ca="1" si="232"/>
        <v>3.2000000000000006E-3</v>
      </c>
      <c r="BN242" s="194">
        <f t="shared" si="233"/>
        <v>0</v>
      </c>
      <c r="BO242" s="19">
        <f ca="1"/>
        <v>0</v>
      </c>
      <c r="BP242" s="208">
        <f t="shared" ca="1" si="234"/>
        <v>0</v>
      </c>
      <c r="BQ242" s="207"/>
      <c r="BR242" s="194"/>
      <c r="BS242" s="198" cm="1">
        <f t="array" ref="BS242">IFERROR(MATCH(TRUE,INDEX($B$14:$B$117&gt;=BR242,0),0),"")</f>
        <v>1</v>
      </c>
      <c r="BT242" s="194">
        <f t="shared" ca="1" si="235"/>
        <v>3.2000000000000006E-3</v>
      </c>
      <c r="BW242" s="194">
        <f t="shared" si="236"/>
        <v>0</v>
      </c>
      <c r="BX242" s="19">
        <f ca="1"/>
        <v>0</v>
      </c>
      <c r="BY242" s="208">
        <f t="shared" ca="1" si="237"/>
        <v>0</v>
      </c>
      <c r="BZ242" s="207"/>
      <c r="CA242" s="194"/>
      <c r="CB242" s="198" cm="1">
        <f t="array" ref="CB242">IFERROR(MATCH(TRUE,INDEX($B$14:$B$117&gt;=CA242,0),0),"")</f>
        <v>1</v>
      </c>
      <c r="CC242" s="194">
        <f t="shared" ca="1" si="238"/>
        <v>3.2000000000000006E-3</v>
      </c>
      <c r="CF242" s="194">
        <f t="shared" si="239"/>
        <v>0</v>
      </c>
      <c r="CG242" s="19">
        <f ca="1"/>
        <v>0</v>
      </c>
      <c r="CH242" s="208">
        <f t="shared" ca="1" si="240"/>
        <v>0</v>
      </c>
      <c r="CI242" s="207"/>
      <c r="CJ242" s="194"/>
      <c r="CK242" s="198" cm="1">
        <f t="array" ref="CK242">IFERROR(MATCH(TRUE,INDEX($B$14:$B$117&gt;=CJ242,0),0),"")</f>
        <v>1</v>
      </c>
      <c r="CL242" s="194">
        <f t="shared" ca="1" si="241"/>
        <v>3.2000000000000006E-3</v>
      </c>
      <c r="CO242" s="194">
        <f t="shared" si="242"/>
        <v>0</v>
      </c>
      <c r="CP242" s="19">
        <f ca="1"/>
        <v>0</v>
      </c>
      <c r="CQ242" s="208">
        <f t="shared" ca="1" si="243"/>
        <v>0</v>
      </c>
      <c r="CR242" s="207"/>
      <c r="CS242" s="194"/>
      <c r="CT242" s="198" cm="1">
        <f t="array" ref="CT242">IFERROR(MATCH(TRUE,INDEX($B$14:$B$117&gt;=CS242,0),0),"")</f>
        <v>1</v>
      </c>
      <c r="CU242" s="194">
        <f t="shared" ca="1" si="244"/>
        <v>3.2000000000000006E-3</v>
      </c>
      <c r="CX242" s="194">
        <f t="shared" si="245"/>
        <v>0</v>
      </c>
      <c r="CY242" s="19" t="e">
        <f ca="1"/>
        <v>#N/A</v>
      </c>
      <c r="CZ242" s="208" t="e">
        <f t="shared" ca="1" si="246"/>
        <v>#N/A</v>
      </c>
      <c r="DA242" s="207"/>
      <c r="DB242" s="194"/>
      <c r="DC242" s="198" cm="1">
        <f t="array" ref="DC242">IFERROR(MATCH(TRUE,INDEX($B$14:$B$117&gt;=DB242,0),0),"")</f>
        <v>1</v>
      </c>
      <c r="DD242" s="194">
        <f t="shared" ca="1" si="247"/>
        <v>3.2000000000000006E-3</v>
      </c>
      <c r="DG242" s="194">
        <f t="shared" si="248"/>
        <v>0</v>
      </c>
      <c r="DH242" s="19" t="e">
        <f ca="1"/>
        <v>#N/A</v>
      </c>
      <c r="DI242" s="208" t="e">
        <f t="shared" ca="1" si="249"/>
        <v>#N/A</v>
      </c>
      <c r="DJ242" s="207"/>
      <c r="DK242" s="194"/>
      <c r="DL242" s="198" cm="1">
        <f t="array" ref="DL242">IFERROR(MATCH(TRUE,INDEX($B$14:$B$117&gt;=DK242,0),0),"")</f>
        <v>1</v>
      </c>
      <c r="DM242" s="194">
        <f t="shared" ca="1" si="250"/>
        <v>3.2000000000000006E-3</v>
      </c>
      <c r="DP242" s="194">
        <f t="shared" si="251"/>
        <v>0</v>
      </c>
      <c r="DQ242" s="19" t="e">
        <f ca="1"/>
        <v>#N/A</v>
      </c>
      <c r="DR242" s="208" t="e">
        <f t="shared" ca="1" si="252"/>
        <v>#N/A</v>
      </c>
      <c r="DS242" s="207"/>
      <c r="DT242" s="194"/>
      <c r="DU242" s="198" cm="1">
        <f t="array" ref="DU242">IFERROR(MATCH(TRUE,INDEX($B$14:$B$117&gt;=DT242,0),0),"")</f>
        <v>1</v>
      </c>
      <c r="DV242" s="194">
        <f t="shared" ca="1" si="253"/>
        <v>3.2000000000000006E-3</v>
      </c>
      <c r="DY242" s="194">
        <f t="shared" si="254"/>
        <v>0</v>
      </c>
      <c r="DZ242" s="19" t="e">
        <f ca="1"/>
        <v>#N/A</v>
      </c>
      <c r="EA242" s="208" t="e">
        <f t="shared" ca="1" si="255"/>
        <v>#N/A</v>
      </c>
      <c r="EB242" s="207"/>
      <c r="EC242" s="194"/>
      <c r="ED242" s="198" cm="1">
        <f t="array" ref="ED242">IFERROR(MATCH(TRUE,INDEX($B$14:$B$117&gt;=EC242,0),0),"")</f>
        <v>1</v>
      </c>
      <c r="EE242" s="194">
        <f t="shared" ca="1" si="256"/>
        <v>3.2000000000000006E-3</v>
      </c>
      <c r="EH242" s="194">
        <f t="shared" si="257"/>
        <v>0</v>
      </c>
      <c r="EI242" s="19" t="e">
        <f ca="1"/>
        <v>#N/A</v>
      </c>
      <c r="EJ242" s="208" t="e">
        <f t="shared" ca="1" si="258"/>
        <v>#N/A</v>
      </c>
      <c r="EK242" s="207"/>
      <c r="EL242" s="194"/>
      <c r="EM242" s="198" cm="1">
        <f t="array" ref="EM242">IFERROR(MATCH(TRUE,INDEX($B$14:$B$117&gt;=EL242,0),0),"")</f>
        <v>1</v>
      </c>
      <c r="EN242" s="194">
        <f t="shared" ca="1" si="259"/>
        <v>3.2000000000000006E-3</v>
      </c>
      <c r="EQ242" s="194">
        <f t="shared" si="260"/>
        <v>0</v>
      </c>
      <c r="ER242" s="19" t="e">
        <f ca="1"/>
        <v>#N/A</v>
      </c>
      <c r="ES242" s="208" t="e">
        <f t="shared" ca="1" si="261"/>
        <v>#N/A</v>
      </c>
      <c r="ET242" s="207"/>
      <c r="EU242" s="194"/>
      <c r="EV242" s="198" cm="1">
        <f t="array" ref="EV242">IFERROR(MATCH(TRUE,INDEX($B$14:$B$117&gt;=EU242,0),0),"")</f>
        <v>1</v>
      </c>
      <c r="EW242" s="194">
        <f t="shared" ca="1" si="262"/>
        <v>3.2000000000000006E-3</v>
      </c>
      <c r="EZ242" s="194">
        <f t="shared" si="263"/>
        <v>0</v>
      </c>
      <c r="FA242" s="19" t="e">
        <f ca="1"/>
        <v>#N/A</v>
      </c>
      <c r="FB242" s="208" t="e">
        <f t="shared" ca="1" si="264"/>
        <v>#N/A</v>
      </c>
      <c r="FC242" s="207"/>
      <c r="FD242" s="194"/>
      <c r="FE242" s="198" cm="1">
        <f t="array" ref="FE242">IFERROR(MATCH(TRUE,INDEX($B$14:$B$117&gt;=FD242,0),0),"")</f>
        <v>1</v>
      </c>
      <c r="FF242" s="194">
        <f t="shared" ca="1" si="265"/>
        <v>3.2000000000000006E-3</v>
      </c>
      <c r="FI242" s="194">
        <f t="shared" si="266"/>
        <v>0</v>
      </c>
      <c r="FJ242" s="19" t="e">
        <f ca="1"/>
        <v>#N/A</v>
      </c>
      <c r="FK242" s="208" t="e">
        <f t="shared" ca="1" si="267"/>
        <v>#N/A</v>
      </c>
      <c r="FL242" s="207"/>
      <c r="FM242" s="194"/>
      <c r="FN242" s="198" cm="1">
        <f t="array" ref="FN242">IFERROR(MATCH(TRUE,INDEX($B$14:$B$117&gt;=FM242,0),0),"")</f>
        <v>1</v>
      </c>
      <c r="FO242" s="194">
        <f t="shared" ca="1" si="268"/>
        <v>3.2000000000000006E-3</v>
      </c>
      <c r="FR242" s="194">
        <f t="shared" si="269"/>
        <v>0</v>
      </c>
      <c r="FS242" s="19" t="e">
        <f ca="1"/>
        <v>#N/A</v>
      </c>
      <c r="FT242" s="208" t="e">
        <f t="shared" ca="1" si="270"/>
        <v>#N/A</v>
      </c>
      <c r="FU242" s="207"/>
      <c r="FV242" s="194"/>
      <c r="FW242" s="198" cm="1">
        <f t="array" ref="FW242">IFERROR(MATCH(TRUE,INDEX($B$14:$B$117&gt;=FV242,0),0),"")</f>
        <v>1</v>
      </c>
      <c r="FX242" s="194">
        <f t="shared" ca="1" si="271"/>
        <v>3.2000000000000006E-3</v>
      </c>
      <c r="GA242" s="194">
        <f t="shared" si="272"/>
        <v>0</v>
      </c>
      <c r="GB242" s="19" t="e">
        <f ca="1"/>
        <v>#N/A</v>
      </c>
      <c r="GC242" s="208" t="e">
        <f t="shared" ca="1" si="273"/>
        <v>#N/A</v>
      </c>
    </row>
    <row r="243" spans="6:185" x14ac:dyDescent="0.2">
      <c r="F243" s="207"/>
      <c r="G243" s="194"/>
      <c r="H243" s="198" cm="1">
        <f t="array" ref="H243">IFERROR(MATCH(TRUE,INDEX($B$14:$B$117&gt;=G243,0),0),"")</f>
        <v>1</v>
      </c>
      <c r="I243" s="194">
        <f t="shared" ca="1" si="218"/>
        <v>3.2000000000000006E-3</v>
      </c>
      <c r="L243" s="194">
        <f t="shared" si="274"/>
        <v>0</v>
      </c>
      <c r="M243" s="19">
        <f ca="1"/>
        <v>0</v>
      </c>
      <c r="N243" s="208">
        <f t="shared" ca="1" si="275"/>
        <v>0</v>
      </c>
      <c r="O243" s="207"/>
      <c r="P243" s="194"/>
      <c r="Q243" s="198" cm="1">
        <f t="array" ref="Q243">IFERROR(MATCH(TRUE,INDEX($B$14:$B$117&gt;=P243,0),0),"")</f>
        <v>1</v>
      </c>
      <c r="R243" s="194">
        <f t="shared" ca="1" si="219"/>
        <v>3.2000000000000006E-3</v>
      </c>
      <c r="U243" s="194">
        <f t="shared" si="276"/>
        <v>0</v>
      </c>
      <c r="V243" s="19">
        <f ca="1"/>
        <v>0</v>
      </c>
      <c r="W243" s="208">
        <f t="shared" ca="1" si="277"/>
        <v>0</v>
      </c>
      <c r="X243" s="207"/>
      <c r="Y243" s="194"/>
      <c r="Z243" s="198" cm="1">
        <f t="array" ref="Z243">IFERROR(MATCH(TRUE,INDEX($B$14:$B$117&gt;=Y243,0),0),"")</f>
        <v>1</v>
      </c>
      <c r="AA243" s="194">
        <f t="shared" ca="1" si="220"/>
        <v>3.2000000000000006E-3</v>
      </c>
      <c r="AD243" s="194">
        <f t="shared" si="221"/>
        <v>0</v>
      </c>
      <c r="AE243" s="19">
        <f ca="1"/>
        <v>0</v>
      </c>
      <c r="AF243" s="208">
        <f t="shared" ca="1" si="222"/>
        <v>0</v>
      </c>
      <c r="AG243" s="207"/>
      <c r="AH243" s="194"/>
      <c r="AI243" s="198" cm="1">
        <f t="array" ref="AI243">IFERROR(MATCH(TRUE,INDEX($B$14:$B$117&gt;=AH243,0),0),"")</f>
        <v>1</v>
      </c>
      <c r="AJ243" s="194">
        <f t="shared" ca="1" si="223"/>
        <v>3.2000000000000006E-3</v>
      </c>
      <c r="AM243" s="194">
        <f t="shared" si="224"/>
        <v>0</v>
      </c>
      <c r="AN243" s="19">
        <f ca="1"/>
        <v>0</v>
      </c>
      <c r="AO243" s="208">
        <f t="shared" ca="1" si="225"/>
        <v>0</v>
      </c>
      <c r="AP243" s="207"/>
      <c r="AQ243" s="194"/>
      <c r="AR243" s="198" cm="1">
        <f t="array" ref="AR243">IFERROR(MATCH(TRUE,INDEX($B$14:$B$117&gt;=AQ243,0),0),"")</f>
        <v>1</v>
      </c>
      <c r="AS243" s="194">
        <f t="shared" ca="1" si="226"/>
        <v>3.2000000000000006E-3</v>
      </c>
      <c r="AV243" s="194">
        <f t="shared" si="227"/>
        <v>0</v>
      </c>
      <c r="AW243" s="19">
        <f ca="1"/>
        <v>0</v>
      </c>
      <c r="AX243" s="208">
        <f t="shared" ca="1" si="228"/>
        <v>0</v>
      </c>
      <c r="AY243" s="207"/>
      <c r="AZ243" s="194"/>
      <c r="BA243" s="198" cm="1">
        <f t="array" ref="BA243">IFERROR(MATCH(TRUE,INDEX($B$14:$B$117&gt;=AZ243,0),0),"")</f>
        <v>1</v>
      </c>
      <c r="BB243" s="194">
        <f t="shared" ca="1" si="229"/>
        <v>3.2000000000000006E-3</v>
      </c>
      <c r="BE243" s="194">
        <f t="shared" si="230"/>
        <v>0</v>
      </c>
      <c r="BF243" s="19">
        <f ca="1"/>
        <v>0</v>
      </c>
      <c r="BG243" s="208">
        <f t="shared" ca="1" si="231"/>
        <v>0</v>
      </c>
      <c r="BH243" s="207"/>
      <c r="BI243" s="194"/>
      <c r="BJ243" s="198" cm="1">
        <f t="array" ref="BJ243">IFERROR(MATCH(TRUE,INDEX($B$14:$B$117&gt;=BI243,0),0),"")</f>
        <v>1</v>
      </c>
      <c r="BK243" s="194">
        <f t="shared" ca="1" si="232"/>
        <v>3.2000000000000006E-3</v>
      </c>
      <c r="BN243" s="194">
        <f t="shared" si="233"/>
        <v>0</v>
      </c>
      <c r="BO243" s="19">
        <f ca="1"/>
        <v>0</v>
      </c>
      <c r="BP243" s="208">
        <f t="shared" ca="1" si="234"/>
        <v>0</v>
      </c>
      <c r="BQ243" s="207"/>
      <c r="BR243" s="194"/>
      <c r="BS243" s="198" cm="1">
        <f t="array" ref="BS243">IFERROR(MATCH(TRUE,INDEX($B$14:$B$117&gt;=BR243,0),0),"")</f>
        <v>1</v>
      </c>
      <c r="BT243" s="194">
        <f t="shared" ca="1" si="235"/>
        <v>3.2000000000000006E-3</v>
      </c>
      <c r="BW243" s="194">
        <f t="shared" si="236"/>
        <v>0</v>
      </c>
      <c r="BX243" s="19">
        <f ca="1"/>
        <v>0</v>
      </c>
      <c r="BY243" s="208">
        <f t="shared" ca="1" si="237"/>
        <v>0</v>
      </c>
      <c r="BZ243" s="207"/>
      <c r="CA243" s="194"/>
      <c r="CB243" s="198" cm="1">
        <f t="array" ref="CB243">IFERROR(MATCH(TRUE,INDEX($B$14:$B$117&gt;=CA243,0),0),"")</f>
        <v>1</v>
      </c>
      <c r="CC243" s="194">
        <f t="shared" ca="1" si="238"/>
        <v>3.2000000000000006E-3</v>
      </c>
      <c r="CF243" s="194">
        <f t="shared" si="239"/>
        <v>0</v>
      </c>
      <c r="CG243" s="19">
        <f ca="1"/>
        <v>0</v>
      </c>
      <c r="CH243" s="208">
        <f t="shared" ca="1" si="240"/>
        <v>0</v>
      </c>
      <c r="CI243" s="207"/>
      <c r="CJ243" s="194"/>
      <c r="CK243" s="198" cm="1">
        <f t="array" ref="CK243">IFERROR(MATCH(TRUE,INDEX($B$14:$B$117&gt;=CJ243,0),0),"")</f>
        <v>1</v>
      </c>
      <c r="CL243" s="194">
        <f t="shared" ca="1" si="241"/>
        <v>3.2000000000000006E-3</v>
      </c>
      <c r="CO243" s="194">
        <f t="shared" si="242"/>
        <v>0</v>
      </c>
      <c r="CP243" s="19">
        <f ca="1"/>
        <v>0</v>
      </c>
      <c r="CQ243" s="208">
        <f t="shared" ca="1" si="243"/>
        <v>0</v>
      </c>
      <c r="CR243" s="207"/>
      <c r="CS243" s="194"/>
      <c r="CT243" s="198" cm="1">
        <f t="array" ref="CT243">IFERROR(MATCH(TRUE,INDEX($B$14:$B$117&gt;=CS243,0),0),"")</f>
        <v>1</v>
      </c>
      <c r="CU243" s="194">
        <f t="shared" ca="1" si="244"/>
        <v>3.2000000000000006E-3</v>
      </c>
      <c r="CX243" s="194">
        <f t="shared" si="245"/>
        <v>0</v>
      </c>
      <c r="CY243" s="19" t="e">
        <f ca="1"/>
        <v>#N/A</v>
      </c>
      <c r="CZ243" s="208" t="e">
        <f t="shared" ca="1" si="246"/>
        <v>#N/A</v>
      </c>
      <c r="DA243" s="207"/>
      <c r="DB243" s="194"/>
      <c r="DC243" s="198" cm="1">
        <f t="array" ref="DC243">IFERROR(MATCH(TRUE,INDEX($B$14:$B$117&gt;=DB243,0),0),"")</f>
        <v>1</v>
      </c>
      <c r="DD243" s="194">
        <f t="shared" ca="1" si="247"/>
        <v>3.2000000000000006E-3</v>
      </c>
      <c r="DG243" s="194">
        <f t="shared" si="248"/>
        <v>0</v>
      </c>
      <c r="DH243" s="19" t="e">
        <f ca="1"/>
        <v>#N/A</v>
      </c>
      <c r="DI243" s="208" t="e">
        <f t="shared" ca="1" si="249"/>
        <v>#N/A</v>
      </c>
      <c r="DJ243" s="207"/>
      <c r="DK243" s="194"/>
      <c r="DL243" s="198" cm="1">
        <f t="array" ref="DL243">IFERROR(MATCH(TRUE,INDEX($B$14:$B$117&gt;=DK243,0),0),"")</f>
        <v>1</v>
      </c>
      <c r="DM243" s="194">
        <f t="shared" ca="1" si="250"/>
        <v>3.2000000000000006E-3</v>
      </c>
      <c r="DP243" s="194">
        <f t="shared" si="251"/>
        <v>0</v>
      </c>
      <c r="DQ243" s="19" t="e">
        <f ca="1"/>
        <v>#N/A</v>
      </c>
      <c r="DR243" s="208" t="e">
        <f t="shared" ca="1" si="252"/>
        <v>#N/A</v>
      </c>
      <c r="DS243" s="207"/>
      <c r="DT243" s="194"/>
      <c r="DU243" s="198" cm="1">
        <f t="array" ref="DU243">IFERROR(MATCH(TRUE,INDEX($B$14:$B$117&gt;=DT243,0),0),"")</f>
        <v>1</v>
      </c>
      <c r="DV243" s="194">
        <f t="shared" ca="1" si="253"/>
        <v>3.2000000000000006E-3</v>
      </c>
      <c r="DY243" s="194">
        <f t="shared" si="254"/>
        <v>0</v>
      </c>
      <c r="DZ243" s="19" t="e">
        <f ca="1"/>
        <v>#N/A</v>
      </c>
      <c r="EA243" s="208" t="e">
        <f t="shared" ca="1" si="255"/>
        <v>#N/A</v>
      </c>
      <c r="EB243" s="207"/>
      <c r="EC243" s="194"/>
      <c r="ED243" s="198" cm="1">
        <f t="array" ref="ED243">IFERROR(MATCH(TRUE,INDEX($B$14:$B$117&gt;=EC243,0),0),"")</f>
        <v>1</v>
      </c>
      <c r="EE243" s="194">
        <f t="shared" ca="1" si="256"/>
        <v>3.2000000000000006E-3</v>
      </c>
      <c r="EH243" s="194">
        <f t="shared" si="257"/>
        <v>0</v>
      </c>
      <c r="EI243" s="19" t="e">
        <f ca="1"/>
        <v>#N/A</v>
      </c>
      <c r="EJ243" s="208" t="e">
        <f t="shared" ca="1" si="258"/>
        <v>#N/A</v>
      </c>
      <c r="EK243" s="207"/>
      <c r="EL243" s="194"/>
      <c r="EM243" s="198" cm="1">
        <f t="array" ref="EM243">IFERROR(MATCH(TRUE,INDEX($B$14:$B$117&gt;=EL243,0),0),"")</f>
        <v>1</v>
      </c>
      <c r="EN243" s="194">
        <f t="shared" ca="1" si="259"/>
        <v>3.2000000000000006E-3</v>
      </c>
      <c r="EQ243" s="194">
        <f t="shared" si="260"/>
        <v>0</v>
      </c>
      <c r="ER243" s="19" t="e">
        <f ca="1"/>
        <v>#N/A</v>
      </c>
      <c r="ES243" s="208" t="e">
        <f t="shared" ca="1" si="261"/>
        <v>#N/A</v>
      </c>
      <c r="ET243" s="207"/>
      <c r="EU243" s="194"/>
      <c r="EV243" s="198" cm="1">
        <f t="array" ref="EV243">IFERROR(MATCH(TRUE,INDEX($B$14:$B$117&gt;=EU243,0),0),"")</f>
        <v>1</v>
      </c>
      <c r="EW243" s="194">
        <f t="shared" ca="1" si="262"/>
        <v>3.2000000000000006E-3</v>
      </c>
      <c r="EZ243" s="194">
        <f t="shared" si="263"/>
        <v>0</v>
      </c>
      <c r="FA243" s="19" t="e">
        <f ca="1"/>
        <v>#N/A</v>
      </c>
      <c r="FB243" s="208" t="e">
        <f t="shared" ca="1" si="264"/>
        <v>#N/A</v>
      </c>
      <c r="FC243" s="207"/>
      <c r="FD243" s="194"/>
      <c r="FE243" s="198" cm="1">
        <f t="array" ref="FE243">IFERROR(MATCH(TRUE,INDEX($B$14:$B$117&gt;=FD243,0),0),"")</f>
        <v>1</v>
      </c>
      <c r="FF243" s="194">
        <f t="shared" ca="1" si="265"/>
        <v>3.2000000000000006E-3</v>
      </c>
      <c r="FI243" s="194">
        <f t="shared" si="266"/>
        <v>0</v>
      </c>
      <c r="FJ243" s="19" t="e">
        <f ca="1"/>
        <v>#N/A</v>
      </c>
      <c r="FK243" s="208" t="e">
        <f t="shared" ca="1" si="267"/>
        <v>#N/A</v>
      </c>
      <c r="FL243" s="207"/>
      <c r="FM243" s="194"/>
      <c r="FN243" s="198" cm="1">
        <f t="array" ref="FN243">IFERROR(MATCH(TRUE,INDEX($B$14:$B$117&gt;=FM243,0),0),"")</f>
        <v>1</v>
      </c>
      <c r="FO243" s="194">
        <f t="shared" ca="1" si="268"/>
        <v>3.2000000000000006E-3</v>
      </c>
      <c r="FR243" s="194">
        <f t="shared" si="269"/>
        <v>0</v>
      </c>
      <c r="FS243" s="19" t="e">
        <f ca="1"/>
        <v>#N/A</v>
      </c>
      <c r="FT243" s="208" t="e">
        <f t="shared" ca="1" si="270"/>
        <v>#N/A</v>
      </c>
      <c r="FU243" s="207"/>
      <c r="FV243" s="194"/>
      <c r="FW243" s="198" cm="1">
        <f t="array" ref="FW243">IFERROR(MATCH(TRUE,INDEX($B$14:$B$117&gt;=FV243,0),0),"")</f>
        <v>1</v>
      </c>
      <c r="FX243" s="194">
        <f t="shared" ca="1" si="271"/>
        <v>3.2000000000000006E-3</v>
      </c>
      <c r="GA243" s="194">
        <f t="shared" si="272"/>
        <v>0</v>
      </c>
      <c r="GB243" s="19" t="e">
        <f ca="1"/>
        <v>#N/A</v>
      </c>
      <c r="GC243" s="208" t="e">
        <f t="shared" ca="1" si="273"/>
        <v>#N/A</v>
      </c>
    </row>
    <row r="244" spans="6:185" x14ac:dyDescent="0.2">
      <c r="F244" s="207"/>
      <c r="G244" s="194"/>
      <c r="H244" s="198" cm="1">
        <f t="array" ref="H244">IFERROR(MATCH(TRUE,INDEX($B$14:$B$117&gt;=G244,0),0),"")</f>
        <v>1</v>
      </c>
      <c r="I244" s="194">
        <f t="shared" ca="1" si="218"/>
        <v>3.2000000000000006E-3</v>
      </c>
      <c r="L244" s="194">
        <f t="shared" si="274"/>
        <v>0</v>
      </c>
      <c r="M244" s="19">
        <f ca="1"/>
        <v>0</v>
      </c>
      <c r="N244" s="208">
        <f t="shared" ca="1" si="275"/>
        <v>0</v>
      </c>
      <c r="O244" s="207"/>
      <c r="P244" s="194"/>
      <c r="Q244" s="198" cm="1">
        <f t="array" ref="Q244">IFERROR(MATCH(TRUE,INDEX($B$14:$B$117&gt;=P244,0),0),"")</f>
        <v>1</v>
      </c>
      <c r="R244" s="194">
        <f t="shared" ca="1" si="219"/>
        <v>3.2000000000000006E-3</v>
      </c>
      <c r="U244" s="194">
        <f t="shared" si="276"/>
        <v>0</v>
      </c>
      <c r="V244" s="19">
        <f ca="1"/>
        <v>0</v>
      </c>
      <c r="W244" s="208">
        <f t="shared" ca="1" si="277"/>
        <v>0</v>
      </c>
      <c r="X244" s="207"/>
      <c r="Y244" s="194"/>
      <c r="Z244" s="198" cm="1">
        <f t="array" ref="Z244">IFERROR(MATCH(TRUE,INDEX($B$14:$B$117&gt;=Y244,0),0),"")</f>
        <v>1</v>
      </c>
      <c r="AA244" s="194">
        <f t="shared" ca="1" si="220"/>
        <v>3.2000000000000006E-3</v>
      </c>
      <c r="AD244" s="194">
        <f t="shared" si="221"/>
        <v>0</v>
      </c>
      <c r="AE244" s="19">
        <f ca="1"/>
        <v>0</v>
      </c>
      <c r="AF244" s="208">
        <f t="shared" ca="1" si="222"/>
        <v>0</v>
      </c>
      <c r="AG244" s="207"/>
      <c r="AH244" s="194"/>
      <c r="AI244" s="198" cm="1">
        <f t="array" ref="AI244">IFERROR(MATCH(TRUE,INDEX($B$14:$B$117&gt;=AH244,0),0),"")</f>
        <v>1</v>
      </c>
      <c r="AJ244" s="194">
        <f t="shared" ca="1" si="223"/>
        <v>3.2000000000000006E-3</v>
      </c>
      <c r="AM244" s="194">
        <f t="shared" si="224"/>
        <v>0</v>
      </c>
      <c r="AN244" s="19">
        <f ca="1"/>
        <v>0</v>
      </c>
      <c r="AO244" s="208">
        <f t="shared" ca="1" si="225"/>
        <v>0</v>
      </c>
      <c r="AP244" s="207"/>
      <c r="AQ244" s="194"/>
      <c r="AR244" s="198" cm="1">
        <f t="array" ref="AR244">IFERROR(MATCH(TRUE,INDEX($B$14:$B$117&gt;=AQ244,0),0),"")</f>
        <v>1</v>
      </c>
      <c r="AS244" s="194">
        <f t="shared" ca="1" si="226"/>
        <v>3.2000000000000006E-3</v>
      </c>
      <c r="AV244" s="194">
        <f t="shared" si="227"/>
        <v>0</v>
      </c>
      <c r="AW244" s="19">
        <f ca="1"/>
        <v>0</v>
      </c>
      <c r="AX244" s="208">
        <f t="shared" ca="1" si="228"/>
        <v>0</v>
      </c>
      <c r="AY244" s="207"/>
      <c r="AZ244" s="194"/>
      <c r="BA244" s="198" cm="1">
        <f t="array" ref="BA244">IFERROR(MATCH(TRUE,INDEX($B$14:$B$117&gt;=AZ244,0),0),"")</f>
        <v>1</v>
      </c>
      <c r="BB244" s="194">
        <f t="shared" ca="1" si="229"/>
        <v>3.2000000000000006E-3</v>
      </c>
      <c r="BE244" s="194">
        <f t="shared" si="230"/>
        <v>0</v>
      </c>
      <c r="BF244" s="19">
        <f ca="1"/>
        <v>0</v>
      </c>
      <c r="BG244" s="208">
        <f t="shared" ca="1" si="231"/>
        <v>0</v>
      </c>
      <c r="BH244" s="207"/>
      <c r="BI244" s="194"/>
      <c r="BJ244" s="198" cm="1">
        <f t="array" ref="BJ244">IFERROR(MATCH(TRUE,INDEX($B$14:$B$117&gt;=BI244,0),0),"")</f>
        <v>1</v>
      </c>
      <c r="BK244" s="194">
        <f t="shared" ca="1" si="232"/>
        <v>3.2000000000000006E-3</v>
      </c>
      <c r="BN244" s="194">
        <f t="shared" si="233"/>
        <v>0</v>
      </c>
      <c r="BO244" s="19">
        <f ca="1"/>
        <v>0</v>
      </c>
      <c r="BP244" s="208">
        <f t="shared" ca="1" si="234"/>
        <v>0</v>
      </c>
      <c r="BQ244" s="207"/>
      <c r="BR244" s="194"/>
      <c r="BS244" s="198" cm="1">
        <f t="array" ref="BS244">IFERROR(MATCH(TRUE,INDEX($B$14:$B$117&gt;=BR244,0),0),"")</f>
        <v>1</v>
      </c>
      <c r="BT244" s="194">
        <f t="shared" ca="1" si="235"/>
        <v>3.2000000000000006E-3</v>
      </c>
      <c r="BW244" s="194">
        <f t="shared" si="236"/>
        <v>0</v>
      </c>
      <c r="BX244" s="19">
        <f ca="1"/>
        <v>0</v>
      </c>
      <c r="BY244" s="208">
        <f t="shared" ca="1" si="237"/>
        <v>0</v>
      </c>
      <c r="BZ244" s="207"/>
      <c r="CA244" s="194"/>
      <c r="CB244" s="198" cm="1">
        <f t="array" ref="CB244">IFERROR(MATCH(TRUE,INDEX($B$14:$B$117&gt;=CA244,0),0),"")</f>
        <v>1</v>
      </c>
      <c r="CC244" s="194">
        <f t="shared" ca="1" si="238"/>
        <v>3.2000000000000006E-3</v>
      </c>
      <c r="CF244" s="194">
        <f t="shared" si="239"/>
        <v>0</v>
      </c>
      <c r="CG244" s="19">
        <f ca="1"/>
        <v>0</v>
      </c>
      <c r="CH244" s="208">
        <f t="shared" ca="1" si="240"/>
        <v>0</v>
      </c>
      <c r="CI244" s="207"/>
      <c r="CJ244" s="194"/>
      <c r="CK244" s="198" cm="1">
        <f t="array" ref="CK244">IFERROR(MATCH(TRUE,INDEX($B$14:$B$117&gt;=CJ244,0),0),"")</f>
        <v>1</v>
      </c>
      <c r="CL244" s="194">
        <f t="shared" ca="1" si="241"/>
        <v>3.2000000000000006E-3</v>
      </c>
      <c r="CO244" s="194">
        <f t="shared" si="242"/>
        <v>0</v>
      </c>
      <c r="CP244" s="19">
        <f ca="1"/>
        <v>0</v>
      </c>
      <c r="CQ244" s="208">
        <f t="shared" ca="1" si="243"/>
        <v>0</v>
      </c>
      <c r="CR244" s="207"/>
      <c r="CS244" s="194"/>
      <c r="CT244" s="198" cm="1">
        <f t="array" ref="CT244">IFERROR(MATCH(TRUE,INDEX($B$14:$B$117&gt;=CS244,0),0),"")</f>
        <v>1</v>
      </c>
      <c r="CU244" s="194">
        <f t="shared" ca="1" si="244"/>
        <v>3.2000000000000006E-3</v>
      </c>
      <c r="CX244" s="194">
        <f t="shared" si="245"/>
        <v>0</v>
      </c>
      <c r="CY244" s="19" t="e">
        <f ca="1"/>
        <v>#N/A</v>
      </c>
      <c r="CZ244" s="208" t="e">
        <f t="shared" ca="1" si="246"/>
        <v>#N/A</v>
      </c>
      <c r="DA244" s="207"/>
      <c r="DB244" s="194"/>
      <c r="DC244" s="198" cm="1">
        <f t="array" ref="DC244">IFERROR(MATCH(TRUE,INDEX($B$14:$B$117&gt;=DB244,0),0),"")</f>
        <v>1</v>
      </c>
      <c r="DD244" s="194">
        <f t="shared" ca="1" si="247"/>
        <v>3.2000000000000006E-3</v>
      </c>
      <c r="DG244" s="194">
        <f t="shared" si="248"/>
        <v>0</v>
      </c>
      <c r="DH244" s="19" t="e">
        <f ca="1"/>
        <v>#N/A</v>
      </c>
      <c r="DI244" s="208" t="e">
        <f t="shared" ca="1" si="249"/>
        <v>#N/A</v>
      </c>
      <c r="DJ244" s="207"/>
      <c r="DK244" s="194"/>
      <c r="DL244" s="198" cm="1">
        <f t="array" ref="DL244">IFERROR(MATCH(TRUE,INDEX($B$14:$B$117&gt;=DK244,0),0),"")</f>
        <v>1</v>
      </c>
      <c r="DM244" s="194">
        <f t="shared" ca="1" si="250"/>
        <v>3.2000000000000006E-3</v>
      </c>
      <c r="DP244" s="194">
        <f t="shared" si="251"/>
        <v>0</v>
      </c>
      <c r="DQ244" s="19" t="e">
        <f ca="1"/>
        <v>#N/A</v>
      </c>
      <c r="DR244" s="208" t="e">
        <f t="shared" ca="1" si="252"/>
        <v>#N/A</v>
      </c>
      <c r="DS244" s="207"/>
      <c r="DT244" s="194"/>
      <c r="DU244" s="198" cm="1">
        <f t="array" ref="DU244">IFERROR(MATCH(TRUE,INDEX($B$14:$B$117&gt;=DT244,0),0),"")</f>
        <v>1</v>
      </c>
      <c r="DV244" s="194">
        <f t="shared" ca="1" si="253"/>
        <v>3.2000000000000006E-3</v>
      </c>
      <c r="DY244" s="194">
        <f t="shared" si="254"/>
        <v>0</v>
      </c>
      <c r="DZ244" s="19" t="e">
        <f ca="1"/>
        <v>#N/A</v>
      </c>
      <c r="EA244" s="208" t="e">
        <f t="shared" ca="1" si="255"/>
        <v>#N/A</v>
      </c>
      <c r="EB244" s="207"/>
      <c r="EC244" s="194"/>
      <c r="ED244" s="198" cm="1">
        <f t="array" ref="ED244">IFERROR(MATCH(TRUE,INDEX($B$14:$B$117&gt;=EC244,0),0),"")</f>
        <v>1</v>
      </c>
      <c r="EE244" s="194">
        <f t="shared" ca="1" si="256"/>
        <v>3.2000000000000006E-3</v>
      </c>
      <c r="EH244" s="194">
        <f t="shared" si="257"/>
        <v>0</v>
      </c>
      <c r="EI244" s="19" t="e">
        <f ca="1"/>
        <v>#N/A</v>
      </c>
      <c r="EJ244" s="208" t="e">
        <f t="shared" ca="1" si="258"/>
        <v>#N/A</v>
      </c>
      <c r="EK244" s="207"/>
      <c r="EL244" s="194"/>
      <c r="EM244" s="198" cm="1">
        <f t="array" ref="EM244">IFERROR(MATCH(TRUE,INDEX($B$14:$B$117&gt;=EL244,0),0),"")</f>
        <v>1</v>
      </c>
      <c r="EN244" s="194">
        <f t="shared" ca="1" si="259"/>
        <v>3.2000000000000006E-3</v>
      </c>
      <c r="EQ244" s="194">
        <f t="shared" si="260"/>
        <v>0</v>
      </c>
      <c r="ER244" s="19" t="e">
        <f ca="1"/>
        <v>#N/A</v>
      </c>
      <c r="ES244" s="208" t="e">
        <f t="shared" ca="1" si="261"/>
        <v>#N/A</v>
      </c>
      <c r="ET244" s="207"/>
      <c r="EU244" s="194"/>
      <c r="EV244" s="198" cm="1">
        <f t="array" ref="EV244">IFERROR(MATCH(TRUE,INDEX($B$14:$B$117&gt;=EU244,0),0),"")</f>
        <v>1</v>
      </c>
      <c r="EW244" s="194">
        <f t="shared" ca="1" si="262"/>
        <v>3.2000000000000006E-3</v>
      </c>
      <c r="EZ244" s="194">
        <f t="shared" si="263"/>
        <v>0</v>
      </c>
      <c r="FA244" s="19" t="e">
        <f ca="1"/>
        <v>#N/A</v>
      </c>
      <c r="FB244" s="208" t="e">
        <f t="shared" ca="1" si="264"/>
        <v>#N/A</v>
      </c>
      <c r="FC244" s="207"/>
      <c r="FD244" s="194"/>
      <c r="FE244" s="198" cm="1">
        <f t="array" ref="FE244">IFERROR(MATCH(TRUE,INDEX($B$14:$B$117&gt;=FD244,0),0),"")</f>
        <v>1</v>
      </c>
      <c r="FF244" s="194">
        <f t="shared" ca="1" si="265"/>
        <v>3.2000000000000006E-3</v>
      </c>
      <c r="FI244" s="194">
        <f t="shared" si="266"/>
        <v>0</v>
      </c>
      <c r="FJ244" s="19" t="e">
        <f ca="1"/>
        <v>#N/A</v>
      </c>
      <c r="FK244" s="208" t="e">
        <f t="shared" ca="1" si="267"/>
        <v>#N/A</v>
      </c>
      <c r="FL244" s="207"/>
      <c r="FM244" s="194"/>
      <c r="FN244" s="198" cm="1">
        <f t="array" ref="FN244">IFERROR(MATCH(TRUE,INDEX($B$14:$B$117&gt;=FM244,0),0),"")</f>
        <v>1</v>
      </c>
      <c r="FO244" s="194">
        <f t="shared" ca="1" si="268"/>
        <v>3.2000000000000006E-3</v>
      </c>
      <c r="FR244" s="194">
        <f t="shared" si="269"/>
        <v>0</v>
      </c>
      <c r="FS244" s="19" t="e">
        <f ca="1"/>
        <v>#N/A</v>
      </c>
      <c r="FT244" s="208" t="e">
        <f t="shared" ca="1" si="270"/>
        <v>#N/A</v>
      </c>
      <c r="FU244" s="207"/>
      <c r="FV244" s="194"/>
      <c r="FW244" s="198" cm="1">
        <f t="array" ref="FW244">IFERROR(MATCH(TRUE,INDEX($B$14:$B$117&gt;=FV244,0),0),"")</f>
        <v>1</v>
      </c>
      <c r="FX244" s="194">
        <f t="shared" ca="1" si="271"/>
        <v>3.2000000000000006E-3</v>
      </c>
      <c r="GA244" s="194">
        <f t="shared" si="272"/>
        <v>0</v>
      </c>
      <c r="GB244" s="19" t="e">
        <f ca="1"/>
        <v>#N/A</v>
      </c>
      <c r="GC244" s="208" t="e">
        <f t="shared" ca="1" si="273"/>
        <v>#N/A</v>
      </c>
    </row>
    <row r="245" spans="6:185" x14ac:dyDescent="0.2">
      <c r="F245" s="207"/>
      <c r="G245" s="194"/>
      <c r="H245" s="198" cm="1">
        <f t="array" ref="H245">IFERROR(MATCH(TRUE,INDEX($B$14:$B$117&gt;=G245,0),0),"")</f>
        <v>1</v>
      </c>
      <c r="I245" s="194">
        <f t="shared" ca="1" si="218"/>
        <v>3.2000000000000006E-3</v>
      </c>
      <c r="L245" s="194">
        <f t="shared" si="274"/>
        <v>0</v>
      </c>
      <c r="M245" s="19">
        <f ca="1"/>
        <v>0</v>
      </c>
      <c r="N245" s="208">
        <f t="shared" ca="1" si="275"/>
        <v>0</v>
      </c>
      <c r="O245" s="207"/>
      <c r="P245" s="194"/>
      <c r="Q245" s="198" cm="1">
        <f t="array" ref="Q245">IFERROR(MATCH(TRUE,INDEX($B$14:$B$117&gt;=P245,0),0),"")</f>
        <v>1</v>
      </c>
      <c r="R245" s="194">
        <f t="shared" ca="1" si="219"/>
        <v>3.2000000000000006E-3</v>
      </c>
      <c r="U245" s="194">
        <f t="shared" si="276"/>
        <v>0</v>
      </c>
      <c r="V245" s="19">
        <f ca="1"/>
        <v>0</v>
      </c>
      <c r="W245" s="208">
        <f t="shared" ca="1" si="277"/>
        <v>0</v>
      </c>
      <c r="X245" s="207"/>
      <c r="Y245" s="194"/>
      <c r="Z245" s="198" cm="1">
        <f t="array" ref="Z245">IFERROR(MATCH(TRUE,INDEX($B$14:$B$117&gt;=Y245,0),0),"")</f>
        <v>1</v>
      </c>
      <c r="AA245" s="194">
        <f t="shared" ca="1" si="220"/>
        <v>3.2000000000000006E-3</v>
      </c>
      <c r="AD245" s="194">
        <f t="shared" si="221"/>
        <v>0</v>
      </c>
      <c r="AE245" s="19">
        <f ca="1"/>
        <v>0</v>
      </c>
      <c r="AF245" s="208">
        <f t="shared" ca="1" si="222"/>
        <v>0</v>
      </c>
      <c r="AG245" s="207"/>
      <c r="AH245" s="194"/>
      <c r="AI245" s="198" cm="1">
        <f t="array" ref="AI245">IFERROR(MATCH(TRUE,INDEX($B$14:$B$117&gt;=AH245,0),0),"")</f>
        <v>1</v>
      </c>
      <c r="AJ245" s="194">
        <f t="shared" ca="1" si="223"/>
        <v>3.2000000000000006E-3</v>
      </c>
      <c r="AM245" s="194">
        <f t="shared" si="224"/>
        <v>0</v>
      </c>
      <c r="AN245" s="19">
        <f ca="1"/>
        <v>0</v>
      </c>
      <c r="AO245" s="208">
        <f t="shared" ca="1" si="225"/>
        <v>0</v>
      </c>
      <c r="AP245" s="207"/>
      <c r="AQ245" s="194"/>
      <c r="AR245" s="198" cm="1">
        <f t="array" ref="AR245">IFERROR(MATCH(TRUE,INDEX($B$14:$B$117&gt;=AQ245,0),0),"")</f>
        <v>1</v>
      </c>
      <c r="AS245" s="194">
        <f t="shared" ca="1" si="226"/>
        <v>3.2000000000000006E-3</v>
      </c>
      <c r="AV245" s="194">
        <f t="shared" si="227"/>
        <v>0</v>
      </c>
      <c r="AW245" s="19">
        <f ca="1"/>
        <v>0</v>
      </c>
      <c r="AX245" s="208">
        <f t="shared" ca="1" si="228"/>
        <v>0</v>
      </c>
      <c r="AY245" s="207"/>
      <c r="AZ245" s="194"/>
      <c r="BA245" s="198" cm="1">
        <f t="array" ref="BA245">IFERROR(MATCH(TRUE,INDEX($B$14:$B$117&gt;=AZ245,0),0),"")</f>
        <v>1</v>
      </c>
      <c r="BB245" s="194">
        <f t="shared" ca="1" si="229"/>
        <v>3.2000000000000006E-3</v>
      </c>
      <c r="BE245" s="194">
        <f t="shared" si="230"/>
        <v>0</v>
      </c>
      <c r="BF245" s="19">
        <f ca="1"/>
        <v>0</v>
      </c>
      <c r="BG245" s="208">
        <f t="shared" ca="1" si="231"/>
        <v>0</v>
      </c>
      <c r="BH245" s="207"/>
      <c r="BI245" s="194"/>
      <c r="BJ245" s="198" cm="1">
        <f t="array" ref="BJ245">IFERROR(MATCH(TRUE,INDEX($B$14:$B$117&gt;=BI245,0),0),"")</f>
        <v>1</v>
      </c>
      <c r="BK245" s="194">
        <f t="shared" ca="1" si="232"/>
        <v>3.2000000000000006E-3</v>
      </c>
      <c r="BN245" s="194">
        <f t="shared" si="233"/>
        <v>0</v>
      </c>
      <c r="BO245" s="19">
        <f ca="1"/>
        <v>0</v>
      </c>
      <c r="BP245" s="208">
        <f t="shared" ca="1" si="234"/>
        <v>0</v>
      </c>
      <c r="BQ245" s="207"/>
      <c r="BR245" s="194"/>
      <c r="BS245" s="198" cm="1">
        <f t="array" ref="BS245">IFERROR(MATCH(TRUE,INDEX($B$14:$B$117&gt;=BR245,0),0),"")</f>
        <v>1</v>
      </c>
      <c r="BT245" s="194">
        <f t="shared" ca="1" si="235"/>
        <v>3.2000000000000006E-3</v>
      </c>
      <c r="BW245" s="194">
        <f t="shared" si="236"/>
        <v>0</v>
      </c>
      <c r="BX245" s="19">
        <f ca="1"/>
        <v>0</v>
      </c>
      <c r="BY245" s="208">
        <f t="shared" ca="1" si="237"/>
        <v>0</v>
      </c>
      <c r="BZ245" s="207"/>
      <c r="CA245" s="194"/>
      <c r="CB245" s="198" cm="1">
        <f t="array" ref="CB245">IFERROR(MATCH(TRUE,INDEX($B$14:$B$117&gt;=CA245,0),0),"")</f>
        <v>1</v>
      </c>
      <c r="CC245" s="194">
        <f t="shared" ca="1" si="238"/>
        <v>3.2000000000000006E-3</v>
      </c>
      <c r="CF245" s="194">
        <f t="shared" si="239"/>
        <v>0</v>
      </c>
      <c r="CG245" s="19">
        <f ca="1"/>
        <v>0</v>
      </c>
      <c r="CH245" s="208">
        <f t="shared" ca="1" si="240"/>
        <v>0</v>
      </c>
      <c r="CI245" s="207"/>
      <c r="CJ245" s="194"/>
      <c r="CK245" s="198" cm="1">
        <f t="array" ref="CK245">IFERROR(MATCH(TRUE,INDEX($B$14:$B$117&gt;=CJ245,0),0),"")</f>
        <v>1</v>
      </c>
      <c r="CL245" s="194">
        <f t="shared" ca="1" si="241"/>
        <v>3.2000000000000006E-3</v>
      </c>
      <c r="CO245" s="194">
        <f t="shared" si="242"/>
        <v>0</v>
      </c>
      <c r="CP245" s="19">
        <f ca="1"/>
        <v>0</v>
      </c>
      <c r="CQ245" s="208">
        <f t="shared" ca="1" si="243"/>
        <v>0</v>
      </c>
      <c r="CR245" s="207"/>
      <c r="CS245" s="194"/>
      <c r="CT245" s="198" cm="1">
        <f t="array" ref="CT245">IFERROR(MATCH(TRUE,INDEX($B$14:$B$117&gt;=CS245,0),0),"")</f>
        <v>1</v>
      </c>
      <c r="CU245" s="194">
        <f t="shared" ca="1" si="244"/>
        <v>3.2000000000000006E-3</v>
      </c>
      <c r="CX245" s="194">
        <f t="shared" si="245"/>
        <v>0</v>
      </c>
      <c r="CY245" s="19" t="e">
        <f ca="1"/>
        <v>#N/A</v>
      </c>
      <c r="CZ245" s="208" t="e">
        <f t="shared" ca="1" si="246"/>
        <v>#N/A</v>
      </c>
      <c r="DA245" s="207"/>
      <c r="DB245" s="194"/>
      <c r="DC245" s="198" cm="1">
        <f t="array" ref="DC245">IFERROR(MATCH(TRUE,INDEX($B$14:$B$117&gt;=DB245,0),0),"")</f>
        <v>1</v>
      </c>
      <c r="DD245" s="194">
        <f t="shared" ca="1" si="247"/>
        <v>3.2000000000000006E-3</v>
      </c>
      <c r="DG245" s="194">
        <f t="shared" si="248"/>
        <v>0</v>
      </c>
      <c r="DH245" s="19" t="e">
        <f ca="1"/>
        <v>#N/A</v>
      </c>
      <c r="DI245" s="208" t="e">
        <f t="shared" ca="1" si="249"/>
        <v>#N/A</v>
      </c>
      <c r="DJ245" s="207"/>
      <c r="DK245" s="194"/>
      <c r="DL245" s="198" cm="1">
        <f t="array" ref="DL245">IFERROR(MATCH(TRUE,INDEX($B$14:$B$117&gt;=DK245,0),0),"")</f>
        <v>1</v>
      </c>
      <c r="DM245" s="194">
        <f t="shared" ca="1" si="250"/>
        <v>3.2000000000000006E-3</v>
      </c>
      <c r="DP245" s="194">
        <f t="shared" si="251"/>
        <v>0</v>
      </c>
      <c r="DQ245" s="19" t="e">
        <f ca="1"/>
        <v>#N/A</v>
      </c>
      <c r="DR245" s="208" t="e">
        <f t="shared" ca="1" si="252"/>
        <v>#N/A</v>
      </c>
      <c r="DS245" s="207"/>
      <c r="DT245" s="194"/>
      <c r="DU245" s="198" cm="1">
        <f t="array" ref="DU245">IFERROR(MATCH(TRUE,INDEX($B$14:$B$117&gt;=DT245,0),0),"")</f>
        <v>1</v>
      </c>
      <c r="DV245" s="194">
        <f t="shared" ca="1" si="253"/>
        <v>3.2000000000000006E-3</v>
      </c>
      <c r="DY245" s="194">
        <f t="shared" si="254"/>
        <v>0</v>
      </c>
      <c r="DZ245" s="19" t="e">
        <f ca="1"/>
        <v>#N/A</v>
      </c>
      <c r="EA245" s="208" t="e">
        <f t="shared" ca="1" si="255"/>
        <v>#N/A</v>
      </c>
      <c r="EB245" s="207"/>
      <c r="EC245" s="194"/>
      <c r="ED245" s="198" cm="1">
        <f t="array" ref="ED245">IFERROR(MATCH(TRUE,INDEX($B$14:$B$117&gt;=EC245,0),0),"")</f>
        <v>1</v>
      </c>
      <c r="EE245" s="194">
        <f t="shared" ca="1" si="256"/>
        <v>3.2000000000000006E-3</v>
      </c>
      <c r="EH245" s="194">
        <f t="shared" si="257"/>
        <v>0</v>
      </c>
      <c r="EI245" s="19" t="e">
        <f ca="1"/>
        <v>#N/A</v>
      </c>
      <c r="EJ245" s="208" t="e">
        <f t="shared" ca="1" si="258"/>
        <v>#N/A</v>
      </c>
      <c r="EK245" s="207"/>
      <c r="EL245" s="194"/>
      <c r="EM245" s="198" cm="1">
        <f t="array" ref="EM245">IFERROR(MATCH(TRUE,INDEX($B$14:$B$117&gt;=EL245,0),0),"")</f>
        <v>1</v>
      </c>
      <c r="EN245" s="194">
        <f t="shared" ca="1" si="259"/>
        <v>3.2000000000000006E-3</v>
      </c>
      <c r="EQ245" s="194">
        <f t="shared" si="260"/>
        <v>0</v>
      </c>
      <c r="ER245" s="19" t="e">
        <f ca="1"/>
        <v>#N/A</v>
      </c>
      <c r="ES245" s="208" t="e">
        <f t="shared" ca="1" si="261"/>
        <v>#N/A</v>
      </c>
      <c r="ET245" s="207"/>
      <c r="EU245" s="194"/>
      <c r="EV245" s="198" cm="1">
        <f t="array" ref="EV245">IFERROR(MATCH(TRUE,INDEX($B$14:$B$117&gt;=EU245,0),0),"")</f>
        <v>1</v>
      </c>
      <c r="EW245" s="194">
        <f t="shared" ca="1" si="262"/>
        <v>3.2000000000000006E-3</v>
      </c>
      <c r="EZ245" s="194">
        <f t="shared" si="263"/>
        <v>0</v>
      </c>
      <c r="FA245" s="19" t="e">
        <f ca="1"/>
        <v>#N/A</v>
      </c>
      <c r="FB245" s="208" t="e">
        <f t="shared" ca="1" si="264"/>
        <v>#N/A</v>
      </c>
      <c r="FC245" s="207"/>
      <c r="FD245" s="194"/>
      <c r="FE245" s="198" cm="1">
        <f t="array" ref="FE245">IFERROR(MATCH(TRUE,INDEX($B$14:$B$117&gt;=FD245,0),0),"")</f>
        <v>1</v>
      </c>
      <c r="FF245" s="194">
        <f t="shared" ca="1" si="265"/>
        <v>3.2000000000000006E-3</v>
      </c>
      <c r="FI245" s="194">
        <f t="shared" si="266"/>
        <v>0</v>
      </c>
      <c r="FJ245" s="19" t="e">
        <f ca="1"/>
        <v>#N/A</v>
      </c>
      <c r="FK245" s="208" t="e">
        <f t="shared" ca="1" si="267"/>
        <v>#N/A</v>
      </c>
      <c r="FL245" s="207"/>
      <c r="FM245" s="194"/>
      <c r="FN245" s="198" cm="1">
        <f t="array" ref="FN245">IFERROR(MATCH(TRUE,INDEX($B$14:$B$117&gt;=FM245,0),0),"")</f>
        <v>1</v>
      </c>
      <c r="FO245" s="194">
        <f t="shared" ca="1" si="268"/>
        <v>3.2000000000000006E-3</v>
      </c>
      <c r="FR245" s="194">
        <f t="shared" si="269"/>
        <v>0</v>
      </c>
      <c r="FS245" s="19" t="e">
        <f ca="1"/>
        <v>#N/A</v>
      </c>
      <c r="FT245" s="208" t="e">
        <f t="shared" ca="1" si="270"/>
        <v>#N/A</v>
      </c>
      <c r="FU245" s="207"/>
      <c r="FV245" s="194"/>
      <c r="FW245" s="198" cm="1">
        <f t="array" ref="FW245">IFERROR(MATCH(TRUE,INDEX($B$14:$B$117&gt;=FV245,0),0),"")</f>
        <v>1</v>
      </c>
      <c r="FX245" s="194">
        <f t="shared" ca="1" si="271"/>
        <v>3.2000000000000006E-3</v>
      </c>
      <c r="GA245" s="194">
        <f t="shared" si="272"/>
        <v>0</v>
      </c>
      <c r="GB245" s="19" t="e">
        <f ca="1"/>
        <v>#N/A</v>
      </c>
      <c r="GC245" s="208" t="e">
        <f t="shared" ca="1" si="273"/>
        <v>#N/A</v>
      </c>
    </row>
    <row r="246" spans="6:185" x14ac:dyDescent="0.2">
      <c r="F246" s="207"/>
      <c r="G246" s="194"/>
      <c r="H246" s="198" cm="1">
        <f t="array" ref="H246">IFERROR(MATCH(TRUE,INDEX($B$14:$B$117&gt;=G246,0),0),"")</f>
        <v>1</v>
      </c>
      <c r="I246" s="194">
        <f t="shared" ca="1" si="218"/>
        <v>3.2000000000000006E-3</v>
      </c>
      <c r="L246" s="194">
        <f t="shared" si="274"/>
        <v>0</v>
      </c>
      <c r="M246" s="19">
        <f ca="1"/>
        <v>0</v>
      </c>
      <c r="N246" s="208">
        <f t="shared" ca="1" si="275"/>
        <v>0</v>
      </c>
      <c r="O246" s="207"/>
      <c r="P246" s="194"/>
      <c r="Q246" s="198" cm="1">
        <f t="array" ref="Q246">IFERROR(MATCH(TRUE,INDEX($B$14:$B$117&gt;=P246,0),0),"")</f>
        <v>1</v>
      </c>
      <c r="R246" s="194">
        <f t="shared" ca="1" si="219"/>
        <v>3.2000000000000006E-3</v>
      </c>
      <c r="U246" s="194">
        <f t="shared" si="276"/>
        <v>0</v>
      </c>
      <c r="V246" s="19">
        <f ca="1"/>
        <v>0</v>
      </c>
      <c r="W246" s="208">
        <f t="shared" ca="1" si="277"/>
        <v>0</v>
      </c>
      <c r="X246" s="207"/>
      <c r="Y246" s="194"/>
      <c r="Z246" s="198" cm="1">
        <f t="array" ref="Z246">IFERROR(MATCH(TRUE,INDEX($B$14:$B$117&gt;=Y246,0),0),"")</f>
        <v>1</v>
      </c>
      <c r="AA246" s="194">
        <f t="shared" ca="1" si="220"/>
        <v>3.2000000000000006E-3</v>
      </c>
      <c r="AD246" s="194">
        <f t="shared" si="221"/>
        <v>0</v>
      </c>
      <c r="AE246" s="19">
        <f ca="1"/>
        <v>0</v>
      </c>
      <c r="AF246" s="208">
        <f t="shared" ca="1" si="222"/>
        <v>0</v>
      </c>
      <c r="AG246" s="207"/>
      <c r="AH246" s="194"/>
      <c r="AI246" s="198" cm="1">
        <f t="array" ref="AI246">IFERROR(MATCH(TRUE,INDEX($B$14:$B$117&gt;=AH246,0),0),"")</f>
        <v>1</v>
      </c>
      <c r="AJ246" s="194">
        <f t="shared" ca="1" si="223"/>
        <v>3.2000000000000006E-3</v>
      </c>
      <c r="AM246" s="194">
        <f t="shared" si="224"/>
        <v>0</v>
      </c>
      <c r="AN246" s="19">
        <f ca="1"/>
        <v>0</v>
      </c>
      <c r="AO246" s="208">
        <f t="shared" ca="1" si="225"/>
        <v>0</v>
      </c>
      <c r="AP246" s="207"/>
      <c r="AQ246" s="194"/>
      <c r="AR246" s="198" cm="1">
        <f t="array" ref="AR246">IFERROR(MATCH(TRUE,INDEX($B$14:$B$117&gt;=AQ246,0),0),"")</f>
        <v>1</v>
      </c>
      <c r="AS246" s="194">
        <f t="shared" ca="1" si="226"/>
        <v>3.2000000000000006E-3</v>
      </c>
      <c r="AV246" s="194">
        <f t="shared" si="227"/>
        <v>0</v>
      </c>
      <c r="AW246" s="19">
        <f ca="1"/>
        <v>0</v>
      </c>
      <c r="AX246" s="208">
        <f t="shared" ca="1" si="228"/>
        <v>0</v>
      </c>
      <c r="AY246" s="207"/>
      <c r="AZ246" s="194"/>
      <c r="BA246" s="198" cm="1">
        <f t="array" ref="BA246">IFERROR(MATCH(TRUE,INDEX($B$14:$B$117&gt;=AZ246,0),0),"")</f>
        <v>1</v>
      </c>
      <c r="BB246" s="194">
        <f t="shared" ca="1" si="229"/>
        <v>3.2000000000000006E-3</v>
      </c>
      <c r="BE246" s="194">
        <f t="shared" si="230"/>
        <v>0</v>
      </c>
      <c r="BF246" s="19">
        <f ca="1"/>
        <v>0</v>
      </c>
      <c r="BG246" s="208">
        <f t="shared" ca="1" si="231"/>
        <v>0</v>
      </c>
      <c r="BH246" s="207"/>
      <c r="BI246" s="194"/>
      <c r="BJ246" s="198" cm="1">
        <f t="array" ref="BJ246">IFERROR(MATCH(TRUE,INDEX($B$14:$B$117&gt;=BI246,0),0),"")</f>
        <v>1</v>
      </c>
      <c r="BK246" s="194">
        <f t="shared" ca="1" si="232"/>
        <v>3.2000000000000006E-3</v>
      </c>
      <c r="BN246" s="194">
        <f t="shared" si="233"/>
        <v>0</v>
      </c>
      <c r="BO246" s="19">
        <f ca="1"/>
        <v>0</v>
      </c>
      <c r="BP246" s="208">
        <f t="shared" ca="1" si="234"/>
        <v>0</v>
      </c>
      <c r="BQ246" s="207"/>
      <c r="BR246" s="194"/>
      <c r="BS246" s="198" cm="1">
        <f t="array" ref="BS246">IFERROR(MATCH(TRUE,INDEX($B$14:$B$117&gt;=BR246,0),0),"")</f>
        <v>1</v>
      </c>
      <c r="BT246" s="194">
        <f t="shared" ca="1" si="235"/>
        <v>3.2000000000000006E-3</v>
      </c>
      <c r="BW246" s="194">
        <f t="shared" si="236"/>
        <v>0</v>
      </c>
      <c r="BX246" s="19">
        <f ca="1"/>
        <v>0</v>
      </c>
      <c r="BY246" s="208">
        <f t="shared" ca="1" si="237"/>
        <v>0</v>
      </c>
      <c r="BZ246" s="207"/>
      <c r="CA246" s="194"/>
      <c r="CB246" s="198" cm="1">
        <f t="array" ref="CB246">IFERROR(MATCH(TRUE,INDEX($B$14:$B$117&gt;=CA246,0),0),"")</f>
        <v>1</v>
      </c>
      <c r="CC246" s="194">
        <f t="shared" ca="1" si="238"/>
        <v>3.2000000000000006E-3</v>
      </c>
      <c r="CF246" s="194">
        <f t="shared" si="239"/>
        <v>0</v>
      </c>
      <c r="CG246" s="19">
        <f ca="1"/>
        <v>0</v>
      </c>
      <c r="CH246" s="208">
        <f t="shared" ca="1" si="240"/>
        <v>0</v>
      </c>
      <c r="CI246" s="207"/>
      <c r="CJ246" s="194"/>
      <c r="CK246" s="198" cm="1">
        <f t="array" ref="CK246">IFERROR(MATCH(TRUE,INDEX($B$14:$B$117&gt;=CJ246,0),0),"")</f>
        <v>1</v>
      </c>
      <c r="CL246" s="194">
        <f t="shared" ca="1" si="241"/>
        <v>3.2000000000000006E-3</v>
      </c>
      <c r="CO246" s="194">
        <f t="shared" si="242"/>
        <v>0</v>
      </c>
      <c r="CP246" s="19">
        <f ca="1"/>
        <v>0</v>
      </c>
      <c r="CQ246" s="208">
        <f t="shared" ca="1" si="243"/>
        <v>0</v>
      </c>
      <c r="CR246" s="207"/>
      <c r="CS246" s="194"/>
      <c r="CT246" s="198" cm="1">
        <f t="array" ref="CT246">IFERROR(MATCH(TRUE,INDEX($B$14:$B$117&gt;=CS246,0),0),"")</f>
        <v>1</v>
      </c>
      <c r="CU246" s="194">
        <f t="shared" ca="1" si="244"/>
        <v>3.2000000000000006E-3</v>
      </c>
      <c r="CX246" s="194">
        <f t="shared" si="245"/>
        <v>0</v>
      </c>
      <c r="CY246" s="19" t="e">
        <f ca="1"/>
        <v>#N/A</v>
      </c>
      <c r="CZ246" s="208" t="e">
        <f t="shared" ca="1" si="246"/>
        <v>#N/A</v>
      </c>
      <c r="DA246" s="207"/>
      <c r="DB246" s="194"/>
      <c r="DC246" s="198" cm="1">
        <f t="array" ref="DC246">IFERROR(MATCH(TRUE,INDEX($B$14:$B$117&gt;=DB246,0),0),"")</f>
        <v>1</v>
      </c>
      <c r="DD246" s="194">
        <f t="shared" ca="1" si="247"/>
        <v>3.2000000000000006E-3</v>
      </c>
      <c r="DG246" s="194">
        <f t="shared" si="248"/>
        <v>0</v>
      </c>
      <c r="DH246" s="19" t="e">
        <f ca="1"/>
        <v>#N/A</v>
      </c>
      <c r="DI246" s="208" t="e">
        <f t="shared" ca="1" si="249"/>
        <v>#N/A</v>
      </c>
      <c r="DJ246" s="207"/>
      <c r="DK246" s="194"/>
      <c r="DL246" s="198" cm="1">
        <f t="array" ref="DL246">IFERROR(MATCH(TRUE,INDEX($B$14:$B$117&gt;=DK246,0),0),"")</f>
        <v>1</v>
      </c>
      <c r="DM246" s="194">
        <f t="shared" ca="1" si="250"/>
        <v>3.2000000000000006E-3</v>
      </c>
      <c r="DP246" s="194">
        <f t="shared" si="251"/>
        <v>0</v>
      </c>
      <c r="DQ246" s="19" t="e">
        <f ca="1"/>
        <v>#N/A</v>
      </c>
      <c r="DR246" s="208" t="e">
        <f t="shared" ca="1" si="252"/>
        <v>#N/A</v>
      </c>
      <c r="DS246" s="207"/>
      <c r="DT246" s="194"/>
      <c r="DU246" s="198" cm="1">
        <f t="array" ref="DU246">IFERROR(MATCH(TRUE,INDEX($B$14:$B$117&gt;=DT246,0),0),"")</f>
        <v>1</v>
      </c>
      <c r="DV246" s="194">
        <f t="shared" ca="1" si="253"/>
        <v>3.2000000000000006E-3</v>
      </c>
      <c r="DY246" s="194">
        <f t="shared" si="254"/>
        <v>0</v>
      </c>
      <c r="DZ246" s="19" t="e">
        <f ca="1"/>
        <v>#N/A</v>
      </c>
      <c r="EA246" s="208" t="e">
        <f t="shared" ca="1" si="255"/>
        <v>#N/A</v>
      </c>
      <c r="EB246" s="207"/>
      <c r="EC246" s="194"/>
      <c r="ED246" s="198" cm="1">
        <f t="array" ref="ED246">IFERROR(MATCH(TRUE,INDEX($B$14:$B$117&gt;=EC246,0),0),"")</f>
        <v>1</v>
      </c>
      <c r="EE246" s="194">
        <f t="shared" ca="1" si="256"/>
        <v>3.2000000000000006E-3</v>
      </c>
      <c r="EH246" s="194">
        <f t="shared" si="257"/>
        <v>0</v>
      </c>
      <c r="EI246" s="19" t="e">
        <f ca="1"/>
        <v>#N/A</v>
      </c>
      <c r="EJ246" s="208" t="e">
        <f t="shared" ca="1" si="258"/>
        <v>#N/A</v>
      </c>
      <c r="EK246" s="207"/>
      <c r="EL246" s="194"/>
      <c r="EM246" s="198" cm="1">
        <f t="array" ref="EM246">IFERROR(MATCH(TRUE,INDEX($B$14:$B$117&gt;=EL246,0),0),"")</f>
        <v>1</v>
      </c>
      <c r="EN246" s="194">
        <f t="shared" ca="1" si="259"/>
        <v>3.2000000000000006E-3</v>
      </c>
      <c r="EQ246" s="194">
        <f t="shared" si="260"/>
        <v>0</v>
      </c>
      <c r="ER246" s="19" t="e">
        <f ca="1"/>
        <v>#N/A</v>
      </c>
      <c r="ES246" s="208" t="e">
        <f t="shared" ca="1" si="261"/>
        <v>#N/A</v>
      </c>
      <c r="ET246" s="207"/>
      <c r="EU246" s="194"/>
      <c r="EV246" s="198" cm="1">
        <f t="array" ref="EV246">IFERROR(MATCH(TRUE,INDEX($B$14:$B$117&gt;=EU246,0),0),"")</f>
        <v>1</v>
      </c>
      <c r="EW246" s="194">
        <f t="shared" ca="1" si="262"/>
        <v>3.2000000000000006E-3</v>
      </c>
      <c r="EZ246" s="194">
        <f t="shared" si="263"/>
        <v>0</v>
      </c>
      <c r="FA246" s="19" t="e">
        <f ca="1"/>
        <v>#N/A</v>
      </c>
      <c r="FB246" s="208" t="e">
        <f t="shared" ca="1" si="264"/>
        <v>#N/A</v>
      </c>
      <c r="FC246" s="207"/>
      <c r="FD246" s="194"/>
      <c r="FE246" s="198" cm="1">
        <f t="array" ref="FE246">IFERROR(MATCH(TRUE,INDEX($B$14:$B$117&gt;=FD246,0),0),"")</f>
        <v>1</v>
      </c>
      <c r="FF246" s="194">
        <f t="shared" ca="1" si="265"/>
        <v>3.2000000000000006E-3</v>
      </c>
      <c r="FI246" s="194">
        <f t="shared" si="266"/>
        <v>0</v>
      </c>
      <c r="FJ246" s="19" t="e">
        <f ca="1"/>
        <v>#N/A</v>
      </c>
      <c r="FK246" s="208" t="e">
        <f t="shared" ca="1" si="267"/>
        <v>#N/A</v>
      </c>
      <c r="FL246" s="207"/>
      <c r="FM246" s="194"/>
      <c r="FN246" s="198" cm="1">
        <f t="array" ref="FN246">IFERROR(MATCH(TRUE,INDEX($B$14:$B$117&gt;=FM246,0),0),"")</f>
        <v>1</v>
      </c>
      <c r="FO246" s="194">
        <f t="shared" ca="1" si="268"/>
        <v>3.2000000000000006E-3</v>
      </c>
      <c r="FR246" s="194">
        <f t="shared" si="269"/>
        <v>0</v>
      </c>
      <c r="FS246" s="19" t="e">
        <f ca="1"/>
        <v>#N/A</v>
      </c>
      <c r="FT246" s="208" t="e">
        <f t="shared" ca="1" si="270"/>
        <v>#N/A</v>
      </c>
      <c r="FU246" s="207"/>
      <c r="FV246" s="194"/>
      <c r="FW246" s="198" cm="1">
        <f t="array" ref="FW246">IFERROR(MATCH(TRUE,INDEX($B$14:$B$117&gt;=FV246,0),0),"")</f>
        <v>1</v>
      </c>
      <c r="FX246" s="194">
        <f t="shared" ca="1" si="271"/>
        <v>3.2000000000000006E-3</v>
      </c>
      <c r="GA246" s="194">
        <f t="shared" si="272"/>
        <v>0</v>
      </c>
      <c r="GB246" s="19" t="e">
        <f ca="1"/>
        <v>#N/A</v>
      </c>
      <c r="GC246" s="208" t="e">
        <f t="shared" ca="1" si="273"/>
        <v>#N/A</v>
      </c>
    </row>
    <row r="247" spans="6:185" x14ac:dyDescent="0.2">
      <c r="F247" s="207"/>
      <c r="G247" s="194"/>
      <c r="H247" s="198" cm="1">
        <f t="array" ref="H247">IFERROR(MATCH(TRUE,INDEX($B$14:$B$117&gt;=G247,0),0),"")</f>
        <v>1</v>
      </c>
      <c r="I247" s="194">
        <f t="shared" ca="1" si="218"/>
        <v>3.2000000000000006E-3</v>
      </c>
      <c r="L247" s="194">
        <f t="shared" si="274"/>
        <v>0</v>
      </c>
      <c r="M247" s="19">
        <f ca="1"/>
        <v>0</v>
      </c>
      <c r="N247" s="208">
        <f t="shared" ca="1" si="275"/>
        <v>0</v>
      </c>
      <c r="O247" s="207"/>
      <c r="P247" s="194"/>
      <c r="Q247" s="198" cm="1">
        <f t="array" ref="Q247">IFERROR(MATCH(TRUE,INDEX($B$14:$B$117&gt;=P247,0),0),"")</f>
        <v>1</v>
      </c>
      <c r="R247" s="194">
        <f t="shared" ca="1" si="219"/>
        <v>3.2000000000000006E-3</v>
      </c>
      <c r="U247" s="194">
        <f t="shared" si="276"/>
        <v>0</v>
      </c>
      <c r="V247" s="19">
        <f ca="1"/>
        <v>0</v>
      </c>
      <c r="W247" s="208">
        <f t="shared" ca="1" si="277"/>
        <v>0</v>
      </c>
      <c r="X247" s="207"/>
      <c r="Y247" s="194"/>
      <c r="Z247" s="198" cm="1">
        <f t="array" ref="Z247">IFERROR(MATCH(TRUE,INDEX($B$14:$B$117&gt;=Y247,0),0),"")</f>
        <v>1</v>
      </c>
      <c r="AA247" s="194">
        <f t="shared" ca="1" si="220"/>
        <v>3.2000000000000006E-3</v>
      </c>
      <c r="AD247" s="194">
        <f t="shared" si="221"/>
        <v>0</v>
      </c>
      <c r="AE247" s="19">
        <f ca="1"/>
        <v>0</v>
      </c>
      <c r="AF247" s="208">
        <f t="shared" ca="1" si="222"/>
        <v>0</v>
      </c>
      <c r="AG247" s="207"/>
      <c r="AH247" s="194"/>
      <c r="AI247" s="198" cm="1">
        <f t="array" ref="AI247">IFERROR(MATCH(TRUE,INDEX($B$14:$B$117&gt;=AH247,0),0),"")</f>
        <v>1</v>
      </c>
      <c r="AJ247" s="194">
        <f t="shared" ca="1" si="223"/>
        <v>3.2000000000000006E-3</v>
      </c>
      <c r="AM247" s="194">
        <f t="shared" si="224"/>
        <v>0</v>
      </c>
      <c r="AN247" s="19">
        <f ca="1"/>
        <v>0</v>
      </c>
      <c r="AO247" s="208">
        <f t="shared" ca="1" si="225"/>
        <v>0</v>
      </c>
      <c r="AP247" s="207"/>
      <c r="AQ247" s="194"/>
      <c r="AR247" s="198" cm="1">
        <f t="array" ref="AR247">IFERROR(MATCH(TRUE,INDEX($B$14:$B$117&gt;=AQ247,0),0),"")</f>
        <v>1</v>
      </c>
      <c r="AS247" s="194">
        <f t="shared" ca="1" si="226"/>
        <v>3.2000000000000006E-3</v>
      </c>
      <c r="AV247" s="194">
        <f t="shared" si="227"/>
        <v>0</v>
      </c>
      <c r="AW247" s="19">
        <f ca="1"/>
        <v>0</v>
      </c>
      <c r="AX247" s="208">
        <f t="shared" ca="1" si="228"/>
        <v>0</v>
      </c>
      <c r="AY247" s="207"/>
      <c r="AZ247" s="194"/>
      <c r="BA247" s="198" cm="1">
        <f t="array" ref="BA247">IFERROR(MATCH(TRUE,INDEX($B$14:$B$117&gt;=AZ247,0),0),"")</f>
        <v>1</v>
      </c>
      <c r="BB247" s="194">
        <f t="shared" ca="1" si="229"/>
        <v>3.2000000000000006E-3</v>
      </c>
      <c r="BE247" s="194">
        <f t="shared" si="230"/>
        <v>0</v>
      </c>
      <c r="BF247" s="19">
        <f ca="1"/>
        <v>0</v>
      </c>
      <c r="BG247" s="208">
        <f t="shared" ca="1" si="231"/>
        <v>0</v>
      </c>
      <c r="BH247" s="207"/>
      <c r="BI247" s="194"/>
      <c r="BJ247" s="198" cm="1">
        <f t="array" ref="BJ247">IFERROR(MATCH(TRUE,INDEX($B$14:$B$117&gt;=BI247,0),0),"")</f>
        <v>1</v>
      </c>
      <c r="BK247" s="194">
        <f t="shared" ca="1" si="232"/>
        <v>3.2000000000000006E-3</v>
      </c>
      <c r="BN247" s="194">
        <f t="shared" si="233"/>
        <v>0</v>
      </c>
      <c r="BO247" s="19">
        <f ca="1"/>
        <v>0</v>
      </c>
      <c r="BP247" s="208">
        <f t="shared" ca="1" si="234"/>
        <v>0</v>
      </c>
      <c r="BQ247" s="207"/>
      <c r="BR247" s="194"/>
      <c r="BS247" s="198" cm="1">
        <f t="array" ref="BS247">IFERROR(MATCH(TRUE,INDEX($B$14:$B$117&gt;=BR247,0),0),"")</f>
        <v>1</v>
      </c>
      <c r="BT247" s="194">
        <f t="shared" ca="1" si="235"/>
        <v>3.2000000000000006E-3</v>
      </c>
      <c r="BW247" s="194">
        <f t="shared" si="236"/>
        <v>0</v>
      </c>
      <c r="BX247" s="19">
        <f ca="1"/>
        <v>0</v>
      </c>
      <c r="BY247" s="208">
        <f t="shared" ca="1" si="237"/>
        <v>0</v>
      </c>
      <c r="BZ247" s="207"/>
      <c r="CA247" s="194"/>
      <c r="CB247" s="198" cm="1">
        <f t="array" ref="CB247">IFERROR(MATCH(TRUE,INDEX($B$14:$B$117&gt;=CA247,0),0),"")</f>
        <v>1</v>
      </c>
      <c r="CC247" s="194">
        <f t="shared" ca="1" si="238"/>
        <v>3.2000000000000006E-3</v>
      </c>
      <c r="CF247" s="194">
        <f t="shared" si="239"/>
        <v>0</v>
      </c>
      <c r="CG247" s="19">
        <f ca="1"/>
        <v>0</v>
      </c>
      <c r="CH247" s="208">
        <f t="shared" ca="1" si="240"/>
        <v>0</v>
      </c>
      <c r="CI247" s="207"/>
      <c r="CJ247" s="194"/>
      <c r="CK247" s="198" cm="1">
        <f t="array" ref="CK247">IFERROR(MATCH(TRUE,INDEX($B$14:$B$117&gt;=CJ247,0),0),"")</f>
        <v>1</v>
      </c>
      <c r="CL247" s="194">
        <f t="shared" ca="1" si="241"/>
        <v>3.2000000000000006E-3</v>
      </c>
      <c r="CO247" s="194">
        <f t="shared" si="242"/>
        <v>0</v>
      </c>
      <c r="CP247" s="19">
        <f ca="1"/>
        <v>0</v>
      </c>
      <c r="CQ247" s="208">
        <f t="shared" ca="1" si="243"/>
        <v>0</v>
      </c>
      <c r="CR247" s="207"/>
      <c r="CS247" s="194"/>
      <c r="CT247" s="198" cm="1">
        <f t="array" ref="CT247">IFERROR(MATCH(TRUE,INDEX($B$14:$B$117&gt;=CS247,0),0),"")</f>
        <v>1</v>
      </c>
      <c r="CU247" s="194">
        <f t="shared" ca="1" si="244"/>
        <v>3.2000000000000006E-3</v>
      </c>
      <c r="CX247" s="194">
        <f t="shared" si="245"/>
        <v>0</v>
      </c>
      <c r="CY247" s="19" t="e">
        <f ca="1"/>
        <v>#N/A</v>
      </c>
      <c r="CZ247" s="208" t="e">
        <f t="shared" ca="1" si="246"/>
        <v>#N/A</v>
      </c>
      <c r="DA247" s="207"/>
      <c r="DB247" s="194"/>
      <c r="DC247" s="198" cm="1">
        <f t="array" ref="DC247">IFERROR(MATCH(TRUE,INDEX($B$14:$B$117&gt;=DB247,0),0),"")</f>
        <v>1</v>
      </c>
      <c r="DD247" s="194">
        <f t="shared" ca="1" si="247"/>
        <v>3.2000000000000006E-3</v>
      </c>
      <c r="DG247" s="194">
        <f t="shared" si="248"/>
        <v>0</v>
      </c>
      <c r="DH247" s="19" t="e">
        <f ca="1"/>
        <v>#N/A</v>
      </c>
      <c r="DI247" s="208" t="e">
        <f t="shared" ca="1" si="249"/>
        <v>#N/A</v>
      </c>
      <c r="DJ247" s="207"/>
      <c r="DK247" s="194"/>
      <c r="DL247" s="198" cm="1">
        <f t="array" ref="DL247">IFERROR(MATCH(TRUE,INDEX($B$14:$B$117&gt;=DK247,0),0),"")</f>
        <v>1</v>
      </c>
      <c r="DM247" s="194">
        <f t="shared" ca="1" si="250"/>
        <v>3.2000000000000006E-3</v>
      </c>
      <c r="DP247" s="194">
        <f t="shared" si="251"/>
        <v>0</v>
      </c>
      <c r="DQ247" s="19" t="e">
        <f ca="1"/>
        <v>#N/A</v>
      </c>
      <c r="DR247" s="208" t="e">
        <f t="shared" ca="1" si="252"/>
        <v>#N/A</v>
      </c>
      <c r="DS247" s="207"/>
      <c r="DT247" s="194"/>
      <c r="DU247" s="198" cm="1">
        <f t="array" ref="DU247">IFERROR(MATCH(TRUE,INDEX($B$14:$B$117&gt;=DT247,0),0),"")</f>
        <v>1</v>
      </c>
      <c r="DV247" s="194">
        <f t="shared" ca="1" si="253"/>
        <v>3.2000000000000006E-3</v>
      </c>
      <c r="DY247" s="194">
        <f t="shared" si="254"/>
        <v>0</v>
      </c>
      <c r="DZ247" s="19" t="e">
        <f ca="1"/>
        <v>#N/A</v>
      </c>
      <c r="EA247" s="208" t="e">
        <f t="shared" ca="1" si="255"/>
        <v>#N/A</v>
      </c>
      <c r="EB247" s="207"/>
      <c r="EC247" s="194"/>
      <c r="ED247" s="198" cm="1">
        <f t="array" ref="ED247">IFERROR(MATCH(TRUE,INDEX($B$14:$B$117&gt;=EC247,0),0),"")</f>
        <v>1</v>
      </c>
      <c r="EE247" s="194">
        <f t="shared" ca="1" si="256"/>
        <v>3.2000000000000006E-3</v>
      </c>
      <c r="EH247" s="194">
        <f t="shared" si="257"/>
        <v>0</v>
      </c>
      <c r="EI247" s="19" t="e">
        <f ca="1"/>
        <v>#N/A</v>
      </c>
      <c r="EJ247" s="208" t="e">
        <f t="shared" ca="1" si="258"/>
        <v>#N/A</v>
      </c>
      <c r="EK247" s="207"/>
      <c r="EL247" s="194"/>
      <c r="EM247" s="198" cm="1">
        <f t="array" ref="EM247">IFERROR(MATCH(TRUE,INDEX($B$14:$B$117&gt;=EL247,0),0),"")</f>
        <v>1</v>
      </c>
      <c r="EN247" s="194">
        <f t="shared" ca="1" si="259"/>
        <v>3.2000000000000006E-3</v>
      </c>
      <c r="EQ247" s="194">
        <f t="shared" si="260"/>
        <v>0</v>
      </c>
      <c r="ER247" s="19" t="e">
        <f ca="1"/>
        <v>#N/A</v>
      </c>
      <c r="ES247" s="208" t="e">
        <f t="shared" ca="1" si="261"/>
        <v>#N/A</v>
      </c>
      <c r="ET247" s="207"/>
      <c r="EU247" s="194"/>
      <c r="EV247" s="198" cm="1">
        <f t="array" ref="EV247">IFERROR(MATCH(TRUE,INDEX($B$14:$B$117&gt;=EU247,0),0),"")</f>
        <v>1</v>
      </c>
      <c r="EW247" s="194">
        <f t="shared" ca="1" si="262"/>
        <v>3.2000000000000006E-3</v>
      </c>
      <c r="EZ247" s="194">
        <f t="shared" si="263"/>
        <v>0</v>
      </c>
      <c r="FA247" s="19" t="e">
        <f ca="1"/>
        <v>#N/A</v>
      </c>
      <c r="FB247" s="208" t="e">
        <f t="shared" ca="1" si="264"/>
        <v>#N/A</v>
      </c>
      <c r="FC247" s="207"/>
      <c r="FD247" s="194"/>
      <c r="FE247" s="198" cm="1">
        <f t="array" ref="FE247">IFERROR(MATCH(TRUE,INDEX($B$14:$B$117&gt;=FD247,0),0),"")</f>
        <v>1</v>
      </c>
      <c r="FF247" s="194">
        <f t="shared" ca="1" si="265"/>
        <v>3.2000000000000006E-3</v>
      </c>
      <c r="FI247" s="194">
        <f t="shared" si="266"/>
        <v>0</v>
      </c>
      <c r="FJ247" s="19" t="e">
        <f ca="1"/>
        <v>#N/A</v>
      </c>
      <c r="FK247" s="208" t="e">
        <f t="shared" ca="1" si="267"/>
        <v>#N/A</v>
      </c>
      <c r="FL247" s="207"/>
      <c r="FM247" s="194"/>
      <c r="FN247" s="198" cm="1">
        <f t="array" ref="FN247">IFERROR(MATCH(TRUE,INDEX($B$14:$B$117&gt;=FM247,0),0),"")</f>
        <v>1</v>
      </c>
      <c r="FO247" s="194">
        <f t="shared" ca="1" si="268"/>
        <v>3.2000000000000006E-3</v>
      </c>
      <c r="FR247" s="194">
        <f t="shared" si="269"/>
        <v>0</v>
      </c>
      <c r="FS247" s="19" t="e">
        <f ca="1"/>
        <v>#N/A</v>
      </c>
      <c r="FT247" s="208" t="e">
        <f t="shared" ca="1" si="270"/>
        <v>#N/A</v>
      </c>
      <c r="FU247" s="207"/>
      <c r="FV247" s="194"/>
      <c r="FW247" s="198" cm="1">
        <f t="array" ref="FW247">IFERROR(MATCH(TRUE,INDEX($B$14:$B$117&gt;=FV247,0),0),"")</f>
        <v>1</v>
      </c>
      <c r="FX247" s="194">
        <f t="shared" ca="1" si="271"/>
        <v>3.2000000000000006E-3</v>
      </c>
      <c r="GA247" s="194">
        <f t="shared" si="272"/>
        <v>0</v>
      </c>
      <c r="GB247" s="19" t="e">
        <f ca="1"/>
        <v>#N/A</v>
      </c>
      <c r="GC247" s="208" t="e">
        <f t="shared" ca="1" si="273"/>
        <v>#N/A</v>
      </c>
    </row>
    <row r="248" spans="6:185" x14ac:dyDescent="0.2">
      <c r="F248" s="207"/>
      <c r="G248" s="194"/>
      <c r="H248" s="198" cm="1">
        <f t="array" ref="H248">IFERROR(MATCH(TRUE,INDEX($B$14:$B$117&gt;=G248,0),0),"")</f>
        <v>1</v>
      </c>
      <c r="I248" s="194">
        <f t="shared" ca="1" si="218"/>
        <v>3.2000000000000006E-3</v>
      </c>
      <c r="L248" s="194">
        <f t="shared" si="274"/>
        <v>0</v>
      </c>
      <c r="M248" s="19">
        <f ca="1"/>
        <v>0</v>
      </c>
      <c r="N248" s="208">
        <f t="shared" ca="1" si="275"/>
        <v>0</v>
      </c>
      <c r="O248" s="207"/>
      <c r="P248" s="194"/>
      <c r="Q248" s="198" cm="1">
        <f t="array" ref="Q248">IFERROR(MATCH(TRUE,INDEX($B$14:$B$117&gt;=P248,0),0),"")</f>
        <v>1</v>
      </c>
      <c r="R248" s="194">
        <f t="shared" ca="1" si="219"/>
        <v>3.2000000000000006E-3</v>
      </c>
      <c r="U248" s="194">
        <f t="shared" si="276"/>
        <v>0</v>
      </c>
      <c r="V248" s="19">
        <f ca="1"/>
        <v>0</v>
      </c>
      <c r="W248" s="208">
        <f t="shared" ca="1" si="277"/>
        <v>0</v>
      </c>
      <c r="X248" s="207"/>
      <c r="Y248" s="194"/>
      <c r="Z248" s="198" cm="1">
        <f t="array" ref="Z248">IFERROR(MATCH(TRUE,INDEX($B$14:$B$117&gt;=Y248,0),0),"")</f>
        <v>1</v>
      </c>
      <c r="AA248" s="194">
        <f t="shared" ca="1" si="220"/>
        <v>3.2000000000000006E-3</v>
      </c>
      <c r="AD248" s="194">
        <f t="shared" si="221"/>
        <v>0</v>
      </c>
      <c r="AE248" s="19">
        <f ca="1"/>
        <v>0</v>
      </c>
      <c r="AF248" s="208">
        <f t="shared" ca="1" si="222"/>
        <v>0</v>
      </c>
      <c r="AG248" s="207"/>
      <c r="AH248" s="194"/>
      <c r="AI248" s="198" cm="1">
        <f t="array" ref="AI248">IFERROR(MATCH(TRUE,INDEX($B$14:$B$117&gt;=AH248,0),0),"")</f>
        <v>1</v>
      </c>
      <c r="AJ248" s="194">
        <f t="shared" ca="1" si="223"/>
        <v>3.2000000000000006E-3</v>
      </c>
      <c r="AM248" s="194">
        <f t="shared" si="224"/>
        <v>0</v>
      </c>
      <c r="AN248" s="19">
        <f ca="1"/>
        <v>0</v>
      </c>
      <c r="AO248" s="208">
        <f t="shared" ca="1" si="225"/>
        <v>0</v>
      </c>
      <c r="AP248" s="207"/>
      <c r="AQ248" s="194"/>
      <c r="AR248" s="198" cm="1">
        <f t="array" ref="AR248">IFERROR(MATCH(TRUE,INDEX($B$14:$B$117&gt;=AQ248,0),0),"")</f>
        <v>1</v>
      </c>
      <c r="AS248" s="194">
        <f t="shared" ca="1" si="226"/>
        <v>3.2000000000000006E-3</v>
      </c>
      <c r="AV248" s="194">
        <f t="shared" si="227"/>
        <v>0</v>
      </c>
      <c r="AW248" s="19">
        <f ca="1"/>
        <v>0</v>
      </c>
      <c r="AX248" s="208">
        <f t="shared" ca="1" si="228"/>
        <v>0</v>
      </c>
      <c r="AY248" s="207"/>
      <c r="AZ248" s="194"/>
      <c r="BA248" s="198" cm="1">
        <f t="array" ref="BA248">IFERROR(MATCH(TRUE,INDEX($B$14:$B$117&gt;=AZ248,0),0),"")</f>
        <v>1</v>
      </c>
      <c r="BB248" s="194">
        <f t="shared" ca="1" si="229"/>
        <v>3.2000000000000006E-3</v>
      </c>
      <c r="BE248" s="194">
        <f t="shared" si="230"/>
        <v>0</v>
      </c>
      <c r="BF248" s="19">
        <f ca="1"/>
        <v>0</v>
      </c>
      <c r="BG248" s="208">
        <f t="shared" ca="1" si="231"/>
        <v>0</v>
      </c>
      <c r="BH248" s="207"/>
      <c r="BI248" s="194"/>
      <c r="BJ248" s="198" cm="1">
        <f t="array" ref="BJ248">IFERROR(MATCH(TRUE,INDEX($B$14:$B$117&gt;=BI248,0),0),"")</f>
        <v>1</v>
      </c>
      <c r="BK248" s="194">
        <f t="shared" ca="1" si="232"/>
        <v>3.2000000000000006E-3</v>
      </c>
      <c r="BN248" s="194">
        <f t="shared" si="233"/>
        <v>0</v>
      </c>
      <c r="BO248" s="19">
        <f ca="1"/>
        <v>0</v>
      </c>
      <c r="BP248" s="208">
        <f t="shared" ca="1" si="234"/>
        <v>0</v>
      </c>
      <c r="BQ248" s="207"/>
      <c r="BR248" s="194"/>
      <c r="BS248" s="198" cm="1">
        <f t="array" ref="BS248">IFERROR(MATCH(TRUE,INDEX($B$14:$B$117&gt;=BR248,0),0),"")</f>
        <v>1</v>
      </c>
      <c r="BT248" s="194">
        <f t="shared" ca="1" si="235"/>
        <v>3.2000000000000006E-3</v>
      </c>
      <c r="BW248" s="194">
        <f t="shared" si="236"/>
        <v>0</v>
      </c>
      <c r="BX248" s="19">
        <f ca="1"/>
        <v>0</v>
      </c>
      <c r="BY248" s="208">
        <f t="shared" ca="1" si="237"/>
        <v>0</v>
      </c>
      <c r="BZ248" s="207"/>
      <c r="CA248" s="194"/>
      <c r="CB248" s="198" cm="1">
        <f t="array" ref="CB248">IFERROR(MATCH(TRUE,INDEX($B$14:$B$117&gt;=CA248,0),0),"")</f>
        <v>1</v>
      </c>
      <c r="CC248" s="194">
        <f t="shared" ca="1" si="238"/>
        <v>3.2000000000000006E-3</v>
      </c>
      <c r="CF248" s="194">
        <f t="shared" si="239"/>
        <v>0</v>
      </c>
      <c r="CG248" s="19">
        <f ca="1"/>
        <v>0</v>
      </c>
      <c r="CH248" s="208">
        <f t="shared" ca="1" si="240"/>
        <v>0</v>
      </c>
      <c r="CI248" s="207"/>
      <c r="CJ248" s="194"/>
      <c r="CK248" s="198" cm="1">
        <f t="array" ref="CK248">IFERROR(MATCH(TRUE,INDEX($B$14:$B$117&gt;=CJ248,0),0),"")</f>
        <v>1</v>
      </c>
      <c r="CL248" s="194">
        <f t="shared" ca="1" si="241"/>
        <v>3.2000000000000006E-3</v>
      </c>
      <c r="CO248" s="194">
        <f t="shared" si="242"/>
        <v>0</v>
      </c>
      <c r="CP248" s="19">
        <f ca="1"/>
        <v>0</v>
      </c>
      <c r="CQ248" s="208">
        <f t="shared" ca="1" si="243"/>
        <v>0</v>
      </c>
      <c r="CR248" s="207"/>
      <c r="CS248" s="194"/>
      <c r="CT248" s="198" cm="1">
        <f t="array" ref="CT248">IFERROR(MATCH(TRUE,INDEX($B$14:$B$117&gt;=CS248,0),0),"")</f>
        <v>1</v>
      </c>
      <c r="CU248" s="194">
        <f t="shared" ca="1" si="244"/>
        <v>3.2000000000000006E-3</v>
      </c>
      <c r="CX248" s="194">
        <f t="shared" si="245"/>
        <v>0</v>
      </c>
      <c r="CY248" s="19" t="e">
        <f ca="1"/>
        <v>#N/A</v>
      </c>
      <c r="CZ248" s="208" t="e">
        <f t="shared" ca="1" si="246"/>
        <v>#N/A</v>
      </c>
      <c r="DA248" s="207"/>
      <c r="DB248" s="194"/>
      <c r="DC248" s="198" cm="1">
        <f t="array" ref="DC248">IFERROR(MATCH(TRUE,INDEX($B$14:$B$117&gt;=DB248,0),0),"")</f>
        <v>1</v>
      </c>
      <c r="DD248" s="194">
        <f t="shared" ca="1" si="247"/>
        <v>3.2000000000000006E-3</v>
      </c>
      <c r="DG248" s="194">
        <f t="shared" si="248"/>
        <v>0</v>
      </c>
      <c r="DH248" s="19" t="e">
        <f ca="1"/>
        <v>#N/A</v>
      </c>
      <c r="DI248" s="208" t="e">
        <f t="shared" ca="1" si="249"/>
        <v>#N/A</v>
      </c>
      <c r="DJ248" s="207"/>
      <c r="DK248" s="194"/>
      <c r="DL248" s="198" cm="1">
        <f t="array" ref="DL248">IFERROR(MATCH(TRUE,INDEX($B$14:$B$117&gt;=DK248,0),0),"")</f>
        <v>1</v>
      </c>
      <c r="DM248" s="194">
        <f t="shared" ca="1" si="250"/>
        <v>3.2000000000000006E-3</v>
      </c>
      <c r="DP248" s="194">
        <f t="shared" si="251"/>
        <v>0</v>
      </c>
      <c r="DQ248" s="19" t="e">
        <f ca="1"/>
        <v>#N/A</v>
      </c>
      <c r="DR248" s="208" t="e">
        <f t="shared" ca="1" si="252"/>
        <v>#N/A</v>
      </c>
      <c r="DS248" s="207"/>
      <c r="DT248" s="194"/>
      <c r="DU248" s="198" cm="1">
        <f t="array" ref="DU248">IFERROR(MATCH(TRUE,INDEX($B$14:$B$117&gt;=DT248,0),0),"")</f>
        <v>1</v>
      </c>
      <c r="DV248" s="194">
        <f t="shared" ca="1" si="253"/>
        <v>3.2000000000000006E-3</v>
      </c>
      <c r="DY248" s="194">
        <f t="shared" si="254"/>
        <v>0</v>
      </c>
      <c r="DZ248" s="19" t="e">
        <f ca="1"/>
        <v>#N/A</v>
      </c>
      <c r="EA248" s="208" t="e">
        <f t="shared" ca="1" si="255"/>
        <v>#N/A</v>
      </c>
      <c r="EB248" s="207"/>
      <c r="EC248" s="194"/>
      <c r="ED248" s="198" cm="1">
        <f t="array" ref="ED248">IFERROR(MATCH(TRUE,INDEX($B$14:$B$117&gt;=EC248,0),0),"")</f>
        <v>1</v>
      </c>
      <c r="EE248" s="194">
        <f t="shared" ca="1" si="256"/>
        <v>3.2000000000000006E-3</v>
      </c>
      <c r="EH248" s="194">
        <f t="shared" si="257"/>
        <v>0</v>
      </c>
      <c r="EI248" s="19" t="e">
        <f ca="1"/>
        <v>#N/A</v>
      </c>
      <c r="EJ248" s="208" t="e">
        <f t="shared" ca="1" si="258"/>
        <v>#N/A</v>
      </c>
      <c r="EK248" s="207"/>
      <c r="EL248" s="194"/>
      <c r="EM248" s="198" cm="1">
        <f t="array" ref="EM248">IFERROR(MATCH(TRUE,INDEX($B$14:$B$117&gt;=EL248,0),0),"")</f>
        <v>1</v>
      </c>
      <c r="EN248" s="194">
        <f t="shared" ca="1" si="259"/>
        <v>3.2000000000000006E-3</v>
      </c>
      <c r="EQ248" s="194">
        <f t="shared" si="260"/>
        <v>0</v>
      </c>
      <c r="ER248" s="19" t="e">
        <f ca="1"/>
        <v>#N/A</v>
      </c>
      <c r="ES248" s="208" t="e">
        <f t="shared" ca="1" si="261"/>
        <v>#N/A</v>
      </c>
      <c r="ET248" s="207"/>
      <c r="EU248" s="194"/>
      <c r="EV248" s="198" cm="1">
        <f t="array" ref="EV248">IFERROR(MATCH(TRUE,INDEX($B$14:$B$117&gt;=EU248,0),0),"")</f>
        <v>1</v>
      </c>
      <c r="EW248" s="194">
        <f t="shared" ca="1" si="262"/>
        <v>3.2000000000000006E-3</v>
      </c>
      <c r="EZ248" s="194">
        <f t="shared" si="263"/>
        <v>0</v>
      </c>
      <c r="FA248" s="19" t="e">
        <f ca="1"/>
        <v>#N/A</v>
      </c>
      <c r="FB248" s="208" t="e">
        <f t="shared" ca="1" si="264"/>
        <v>#N/A</v>
      </c>
      <c r="FC248" s="207"/>
      <c r="FD248" s="194"/>
      <c r="FE248" s="198" cm="1">
        <f t="array" ref="FE248">IFERROR(MATCH(TRUE,INDEX($B$14:$B$117&gt;=FD248,0),0),"")</f>
        <v>1</v>
      </c>
      <c r="FF248" s="194">
        <f t="shared" ca="1" si="265"/>
        <v>3.2000000000000006E-3</v>
      </c>
      <c r="FI248" s="194">
        <f t="shared" si="266"/>
        <v>0</v>
      </c>
      <c r="FJ248" s="19" t="e">
        <f ca="1"/>
        <v>#N/A</v>
      </c>
      <c r="FK248" s="208" t="e">
        <f t="shared" ca="1" si="267"/>
        <v>#N/A</v>
      </c>
      <c r="FL248" s="207"/>
      <c r="FM248" s="194"/>
      <c r="FN248" s="198" cm="1">
        <f t="array" ref="FN248">IFERROR(MATCH(TRUE,INDEX($B$14:$B$117&gt;=FM248,0),0),"")</f>
        <v>1</v>
      </c>
      <c r="FO248" s="194">
        <f t="shared" ca="1" si="268"/>
        <v>3.2000000000000006E-3</v>
      </c>
      <c r="FR248" s="194">
        <f t="shared" si="269"/>
        <v>0</v>
      </c>
      <c r="FS248" s="19" t="e">
        <f ca="1"/>
        <v>#N/A</v>
      </c>
      <c r="FT248" s="208" t="e">
        <f t="shared" ca="1" si="270"/>
        <v>#N/A</v>
      </c>
      <c r="FU248" s="207"/>
      <c r="FV248" s="194"/>
      <c r="FW248" s="198" cm="1">
        <f t="array" ref="FW248">IFERROR(MATCH(TRUE,INDEX($B$14:$B$117&gt;=FV248,0),0),"")</f>
        <v>1</v>
      </c>
      <c r="FX248" s="194">
        <f t="shared" ca="1" si="271"/>
        <v>3.2000000000000006E-3</v>
      </c>
      <c r="GA248" s="194">
        <f t="shared" si="272"/>
        <v>0</v>
      </c>
      <c r="GB248" s="19" t="e">
        <f ca="1"/>
        <v>#N/A</v>
      </c>
      <c r="GC248" s="208" t="e">
        <f t="shared" ca="1" si="273"/>
        <v>#N/A</v>
      </c>
    </row>
    <row r="249" spans="6:185" x14ac:dyDescent="0.2">
      <c r="F249" s="207"/>
      <c r="G249" s="194"/>
      <c r="H249" s="198" cm="1">
        <f t="array" ref="H249">IFERROR(MATCH(TRUE,INDEX($B$14:$B$117&gt;=G249,0),0),"")</f>
        <v>1</v>
      </c>
      <c r="I249" s="194">
        <f t="shared" ca="1" si="218"/>
        <v>3.2000000000000006E-3</v>
      </c>
      <c r="L249" s="194">
        <f t="shared" si="274"/>
        <v>0</v>
      </c>
      <c r="M249" s="19">
        <f ca="1"/>
        <v>0</v>
      </c>
      <c r="N249" s="208">
        <f t="shared" ca="1" si="275"/>
        <v>0</v>
      </c>
      <c r="O249" s="207"/>
      <c r="P249" s="194"/>
      <c r="Q249" s="198" cm="1">
        <f t="array" ref="Q249">IFERROR(MATCH(TRUE,INDEX($B$14:$B$117&gt;=P249,0),0),"")</f>
        <v>1</v>
      </c>
      <c r="R249" s="194">
        <f t="shared" ca="1" si="219"/>
        <v>3.2000000000000006E-3</v>
      </c>
      <c r="U249" s="194">
        <f t="shared" si="276"/>
        <v>0</v>
      </c>
      <c r="V249" s="19">
        <f ca="1"/>
        <v>0</v>
      </c>
      <c r="W249" s="208">
        <f t="shared" ca="1" si="277"/>
        <v>0</v>
      </c>
      <c r="X249" s="207"/>
      <c r="Y249" s="194"/>
      <c r="Z249" s="198" cm="1">
        <f t="array" ref="Z249">IFERROR(MATCH(TRUE,INDEX($B$14:$B$117&gt;=Y249,0),0),"")</f>
        <v>1</v>
      </c>
      <c r="AA249" s="194">
        <f t="shared" ca="1" si="220"/>
        <v>3.2000000000000006E-3</v>
      </c>
      <c r="AD249" s="194">
        <f t="shared" si="221"/>
        <v>0</v>
      </c>
      <c r="AE249" s="19">
        <f ca="1"/>
        <v>0</v>
      </c>
      <c r="AF249" s="208">
        <f t="shared" ca="1" si="222"/>
        <v>0</v>
      </c>
      <c r="AG249" s="207"/>
      <c r="AH249" s="194"/>
      <c r="AI249" s="198" cm="1">
        <f t="array" ref="AI249">IFERROR(MATCH(TRUE,INDEX($B$14:$B$117&gt;=AH249,0),0),"")</f>
        <v>1</v>
      </c>
      <c r="AJ249" s="194">
        <f t="shared" ca="1" si="223"/>
        <v>3.2000000000000006E-3</v>
      </c>
      <c r="AM249" s="194">
        <f t="shared" si="224"/>
        <v>0</v>
      </c>
      <c r="AN249" s="19">
        <f ca="1"/>
        <v>0</v>
      </c>
      <c r="AO249" s="208">
        <f t="shared" ca="1" si="225"/>
        <v>0</v>
      </c>
      <c r="AP249" s="207"/>
      <c r="AQ249" s="194"/>
      <c r="AR249" s="198" cm="1">
        <f t="array" ref="AR249">IFERROR(MATCH(TRUE,INDEX($B$14:$B$117&gt;=AQ249,0),0),"")</f>
        <v>1</v>
      </c>
      <c r="AS249" s="194">
        <f t="shared" ca="1" si="226"/>
        <v>3.2000000000000006E-3</v>
      </c>
      <c r="AV249" s="194">
        <f t="shared" si="227"/>
        <v>0</v>
      </c>
      <c r="AW249" s="19">
        <f ca="1"/>
        <v>0</v>
      </c>
      <c r="AX249" s="208">
        <f t="shared" ca="1" si="228"/>
        <v>0</v>
      </c>
      <c r="AY249" s="207"/>
      <c r="AZ249" s="194"/>
      <c r="BA249" s="198" cm="1">
        <f t="array" ref="BA249">IFERROR(MATCH(TRUE,INDEX($B$14:$B$117&gt;=AZ249,0),0),"")</f>
        <v>1</v>
      </c>
      <c r="BB249" s="194">
        <f t="shared" ca="1" si="229"/>
        <v>3.2000000000000006E-3</v>
      </c>
      <c r="BE249" s="194">
        <f t="shared" si="230"/>
        <v>0</v>
      </c>
      <c r="BF249" s="19">
        <f ca="1"/>
        <v>0</v>
      </c>
      <c r="BG249" s="208">
        <f t="shared" ca="1" si="231"/>
        <v>0</v>
      </c>
      <c r="BH249" s="207"/>
      <c r="BI249" s="194"/>
      <c r="BJ249" s="198" cm="1">
        <f t="array" ref="BJ249">IFERROR(MATCH(TRUE,INDEX($B$14:$B$117&gt;=BI249,0),0),"")</f>
        <v>1</v>
      </c>
      <c r="BK249" s="194">
        <f t="shared" ca="1" si="232"/>
        <v>3.2000000000000006E-3</v>
      </c>
      <c r="BN249" s="194">
        <f t="shared" si="233"/>
        <v>0</v>
      </c>
      <c r="BO249" s="19">
        <f ca="1"/>
        <v>0</v>
      </c>
      <c r="BP249" s="208">
        <f t="shared" ca="1" si="234"/>
        <v>0</v>
      </c>
      <c r="BQ249" s="207"/>
      <c r="BR249" s="194"/>
      <c r="BS249" s="198" cm="1">
        <f t="array" ref="BS249">IFERROR(MATCH(TRUE,INDEX($B$14:$B$117&gt;=BR249,0),0),"")</f>
        <v>1</v>
      </c>
      <c r="BT249" s="194">
        <f t="shared" ca="1" si="235"/>
        <v>3.2000000000000006E-3</v>
      </c>
      <c r="BW249" s="194">
        <f t="shared" si="236"/>
        <v>0</v>
      </c>
      <c r="BX249" s="19">
        <f ca="1"/>
        <v>0</v>
      </c>
      <c r="BY249" s="208">
        <f t="shared" ca="1" si="237"/>
        <v>0</v>
      </c>
      <c r="BZ249" s="207"/>
      <c r="CA249" s="194"/>
      <c r="CB249" s="198" cm="1">
        <f t="array" ref="CB249">IFERROR(MATCH(TRUE,INDEX($B$14:$B$117&gt;=CA249,0),0),"")</f>
        <v>1</v>
      </c>
      <c r="CC249" s="194">
        <f t="shared" ca="1" si="238"/>
        <v>3.2000000000000006E-3</v>
      </c>
      <c r="CF249" s="194">
        <f t="shared" si="239"/>
        <v>0</v>
      </c>
      <c r="CG249" s="19">
        <f ca="1"/>
        <v>0</v>
      </c>
      <c r="CH249" s="208">
        <f t="shared" ca="1" si="240"/>
        <v>0</v>
      </c>
      <c r="CI249" s="207"/>
      <c r="CJ249" s="194"/>
      <c r="CK249" s="198" cm="1">
        <f t="array" ref="CK249">IFERROR(MATCH(TRUE,INDEX($B$14:$B$117&gt;=CJ249,0),0),"")</f>
        <v>1</v>
      </c>
      <c r="CL249" s="194">
        <f t="shared" ca="1" si="241"/>
        <v>3.2000000000000006E-3</v>
      </c>
      <c r="CO249" s="194">
        <f t="shared" si="242"/>
        <v>0</v>
      </c>
      <c r="CP249" s="19">
        <f ca="1"/>
        <v>0</v>
      </c>
      <c r="CQ249" s="208">
        <f t="shared" ca="1" si="243"/>
        <v>0</v>
      </c>
      <c r="CR249" s="207"/>
      <c r="CS249" s="194"/>
      <c r="CT249" s="198" cm="1">
        <f t="array" ref="CT249">IFERROR(MATCH(TRUE,INDEX($B$14:$B$117&gt;=CS249,0),0),"")</f>
        <v>1</v>
      </c>
      <c r="CU249" s="194">
        <f t="shared" ca="1" si="244"/>
        <v>3.2000000000000006E-3</v>
      </c>
      <c r="CX249" s="194">
        <f t="shared" si="245"/>
        <v>0</v>
      </c>
      <c r="CY249" s="19" t="e">
        <f ca="1"/>
        <v>#N/A</v>
      </c>
      <c r="CZ249" s="208" t="e">
        <f t="shared" ca="1" si="246"/>
        <v>#N/A</v>
      </c>
      <c r="DA249" s="207"/>
      <c r="DB249" s="194"/>
      <c r="DC249" s="198" cm="1">
        <f t="array" ref="DC249">IFERROR(MATCH(TRUE,INDEX($B$14:$B$117&gt;=DB249,0),0),"")</f>
        <v>1</v>
      </c>
      <c r="DD249" s="194">
        <f t="shared" ca="1" si="247"/>
        <v>3.2000000000000006E-3</v>
      </c>
      <c r="DG249" s="194">
        <f t="shared" si="248"/>
        <v>0</v>
      </c>
      <c r="DH249" s="19" t="e">
        <f ca="1"/>
        <v>#N/A</v>
      </c>
      <c r="DI249" s="208" t="e">
        <f t="shared" ca="1" si="249"/>
        <v>#N/A</v>
      </c>
      <c r="DJ249" s="207"/>
      <c r="DK249" s="194"/>
      <c r="DL249" s="198" cm="1">
        <f t="array" ref="DL249">IFERROR(MATCH(TRUE,INDEX($B$14:$B$117&gt;=DK249,0),0),"")</f>
        <v>1</v>
      </c>
      <c r="DM249" s="194">
        <f t="shared" ca="1" si="250"/>
        <v>3.2000000000000006E-3</v>
      </c>
      <c r="DP249" s="194">
        <f t="shared" si="251"/>
        <v>0</v>
      </c>
      <c r="DQ249" s="19" t="e">
        <f ca="1"/>
        <v>#N/A</v>
      </c>
      <c r="DR249" s="208" t="e">
        <f t="shared" ca="1" si="252"/>
        <v>#N/A</v>
      </c>
      <c r="DS249" s="207"/>
      <c r="DT249" s="194"/>
      <c r="DU249" s="198" cm="1">
        <f t="array" ref="DU249">IFERROR(MATCH(TRUE,INDEX($B$14:$B$117&gt;=DT249,0),0),"")</f>
        <v>1</v>
      </c>
      <c r="DV249" s="194">
        <f t="shared" ca="1" si="253"/>
        <v>3.2000000000000006E-3</v>
      </c>
      <c r="DY249" s="194">
        <f t="shared" si="254"/>
        <v>0</v>
      </c>
      <c r="DZ249" s="19" t="e">
        <f ca="1"/>
        <v>#N/A</v>
      </c>
      <c r="EA249" s="208" t="e">
        <f t="shared" ca="1" si="255"/>
        <v>#N/A</v>
      </c>
      <c r="EB249" s="207"/>
      <c r="EC249" s="194"/>
      <c r="ED249" s="198" cm="1">
        <f t="array" ref="ED249">IFERROR(MATCH(TRUE,INDEX($B$14:$B$117&gt;=EC249,0),0),"")</f>
        <v>1</v>
      </c>
      <c r="EE249" s="194">
        <f t="shared" ca="1" si="256"/>
        <v>3.2000000000000006E-3</v>
      </c>
      <c r="EH249" s="194">
        <f t="shared" si="257"/>
        <v>0</v>
      </c>
      <c r="EI249" s="19" t="e">
        <f ca="1"/>
        <v>#N/A</v>
      </c>
      <c r="EJ249" s="208" t="e">
        <f t="shared" ca="1" si="258"/>
        <v>#N/A</v>
      </c>
      <c r="EK249" s="207"/>
      <c r="EL249" s="194"/>
      <c r="EM249" s="198" cm="1">
        <f t="array" ref="EM249">IFERROR(MATCH(TRUE,INDEX($B$14:$B$117&gt;=EL249,0),0),"")</f>
        <v>1</v>
      </c>
      <c r="EN249" s="194">
        <f t="shared" ca="1" si="259"/>
        <v>3.2000000000000006E-3</v>
      </c>
      <c r="EQ249" s="194">
        <f t="shared" si="260"/>
        <v>0</v>
      </c>
      <c r="ER249" s="19" t="e">
        <f ca="1"/>
        <v>#N/A</v>
      </c>
      <c r="ES249" s="208" t="e">
        <f t="shared" ca="1" si="261"/>
        <v>#N/A</v>
      </c>
      <c r="ET249" s="207"/>
      <c r="EU249" s="194"/>
      <c r="EV249" s="198" cm="1">
        <f t="array" ref="EV249">IFERROR(MATCH(TRUE,INDEX($B$14:$B$117&gt;=EU249,0),0),"")</f>
        <v>1</v>
      </c>
      <c r="EW249" s="194">
        <f t="shared" ca="1" si="262"/>
        <v>3.2000000000000006E-3</v>
      </c>
      <c r="EZ249" s="194">
        <f t="shared" si="263"/>
        <v>0</v>
      </c>
      <c r="FA249" s="19" t="e">
        <f ca="1"/>
        <v>#N/A</v>
      </c>
      <c r="FB249" s="208" t="e">
        <f t="shared" ca="1" si="264"/>
        <v>#N/A</v>
      </c>
      <c r="FC249" s="207"/>
      <c r="FD249" s="194"/>
      <c r="FE249" s="198" cm="1">
        <f t="array" ref="FE249">IFERROR(MATCH(TRUE,INDEX($B$14:$B$117&gt;=FD249,0),0),"")</f>
        <v>1</v>
      </c>
      <c r="FF249" s="194">
        <f t="shared" ca="1" si="265"/>
        <v>3.2000000000000006E-3</v>
      </c>
      <c r="FI249" s="194">
        <f t="shared" si="266"/>
        <v>0</v>
      </c>
      <c r="FJ249" s="19" t="e">
        <f ca="1"/>
        <v>#N/A</v>
      </c>
      <c r="FK249" s="208" t="e">
        <f t="shared" ca="1" si="267"/>
        <v>#N/A</v>
      </c>
      <c r="FL249" s="207"/>
      <c r="FM249" s="194"/>
      <c r="FN249" s="198" cm="1">
        <f t="array" ref="FN249">IFERROR(MATCH(TRUE,INDEX($B$14:$B$117&gt;=FM249,0),0),"")</f>
        <v>1</v>
      </c>
      <c r="FO249" s="194">
        <f t="shared" ca="1" si="268"/>
        <v>3.2000000000000006E-3</v>
      </c>
      <c r="FR249" s="194">
        <f t="shared" si="269"/>
        <v>0</v>
      </c>
      <c r="FS249" s="19" t="e">
        <f ca="1"/>
        <v>#N/A</v>
      </c>
      <c r="FT249" s="208" t="e">
        <f t="shared" ca="1" si="270"/>
        <v>#N/A</v>
      </c>
      <c r="FU249" s="207"/>
      <c r="FV249" s="194"/>
      <c r="FW249" s="198" cm="1">
        <f t="array" ref="FW249">IFERROR(MATCH(TRUE,INDEX($B$14:$B$117&gt;=FV249,0),0),"")</f>
        <v>1</v>
      </c>
      <c r="FX249" s="194">
        <f t="shared" ca="1" si="271"/>
        <v>3.2000000000000006E-3</v>
      </c>
      <c r="GA249" s="194">
        <f t="shared" si="272"/>
        <v>0</v>
      </c>
      <c r="GB249" s="19" t="e">
        <f ca="1"/>
        <v>#N/A</v>
      </c>
      <c r="GC249" s="208" t="e">
        <f t="shared" ca="1" si="273"/>
        <v>#N/A</v>
      </c>
    </row>
    <row r="250" spans="6:185" x14ac:dyDescent="0.2">
      <c r="F250" s="207"/>
      <c r="G250" s="194"/>
      <c r="H250" s="198" cm="1">
        <f t="array" ref="H250">IFERROR(MATCH(TRUE,INDEX($B$14:$B$117&gt;=G250,0),0),"")</f>
        <v>1</v>
      </c>
      <c r="I250" s="194">
        <f t="shared" ca="1" si="218"/>
        <v>3.2000000000000006E-3</v>
      </c>
      <c r="L250" s="194">
        <f t="shared" si="274"/>
        <v>0</v>
      </c>
      <c r="M250" s="19">
        <f ca="1"/>
        <v>0</v>
      </c>
      <c r="N250" s="208">
        <f t="shared" ca="1" si="275"/>
        <v>0</v>
      </c>
      <c r="O250" s="207"/>
      <c r="P250" s="194"/>
      <c r="Q250" s="198" cm="1">
        <f t="array" ref="Q250">IFERROR(MATCH(TRUE,INDEX($B$14:$B$117&gt;=P250,0),0),"")</f>
        <v>1</v>
      </c>
      <c r="R250" s="194">
        <f t="shared" ca="1" si="219"/>
        <v>3.2000000000000006E-3</v>
      </c>
      <c r="U250" s="194">
        <f t="shared" si="276"/>
        <v>0</v>
      </c>
      <c r="V250" s="19">
        <f ca="1"/>
        <v>0</v>
      </c>
      <c r="W250" s="208">
        <f t="shared" ca="1" si="277"/>
        <v>0</v>
      </c>
      <c r="X250" s="207"/>
      <c r="Y250" s="194"/>
      <c r="Z250" s="198" cm="1">
        <f t="array" ref="Z250">IFERROR(MATCH(TRUE,INDEX($B$14:$B$117&gt;=Y250,0),0),"")</f>
        <v>1</v>
      </c>
      <c r="AA250" s="194">
        <f t="shared" ca="1" si="220"/>
        <v>3.2000000000000006E-3</v>
      </c>
      <c r="AD250" s="194">
        <f t="shared" si="221"/>
        <v>0</v>
      </c>
      <c r="AE250" s="19">
        <f ca="1"/>
        <v>0</v>
      </c>
      <c r="AF250" s="208">
        <f t="shared" ca="1" si="222"/>
        <v>0</v>
      </c>
      <c r="AG250" s="207"/>
      <c r="AH250" s="194"/>
      <c r="AI250" s="198" cm="1">
        <f t="array" ref="AI250">IFERROR(MATCH(TRUE,INDEX($B$14:$B$117&gt;=AH250,0),0),"")</f>
        <v>1</v>
      </c>
      <c r="AJ250" s="194">
        <f t="shared" ca="1" si="223"/>
        <v>3.2000000000000006E-3</v>
      </c>
      <c r="AM250" s="194">
        <f t="shared" si="224"/>
        <v>0</v>
      </c>
      <c r="AN250" s="19">
        <f ca="1"/>
        <v>0</v>
      </c>
      <c r="AO250" s="208">
        <f t="shared" ca="1" si="225"/>
        <v>0</v>
      </c>
      <c r="AP250" s="207"/>
      <c r="AQ250" s="194"/>
      <c r="AR250" s="198" cm="1">
        <f t="array" ref="AR250">IFERROR(MATCH(TRUE,INDEX($B$14:$B$117&gt;=AQ250,0),0),"")</f>
        <v>1</v>
      </c>
      <c r="AS250" s="194">
        <f t="shared" ca="1" si="226"/>
        <v>3.2000000000000006E-3</v>
      </c>
      <c r="AV250" s="194">
        <f t="shared" si="227"/>
        <v>0</v>
      </c>
      <c r="AW250" s="19">
        <f ca="1"/>
        <v>0</v>
      </c>
      <c r="AX250" s="208">
        <f t="shared" ca="1" si="228"/>
        <v>0</v>
      </c>
      <c r="AY250" s="207"/>
      <c r="AZ250" s="194"/>
      <c r="BA250" s="198" cm="1">
        <f t="array" ref="BA250">IFERROR(MATCH(TRUE,INDEX($B$14:$B$117&gt;=AZ250,0),0),"")</f>
        <v>1</v>
      </c>
      <c r="BB250" s="194">
        <f t="shared" ca="1" si="229"/>
        <v>3.2000000000000006E-3</v>
      </c>
      <c r="BE250" s="194">
        <f t="shared" si="230"/>
        <v>0</v>
      </c>
      <c r="BF250" s="19">
        <f ca="1"/>
        <v>0</v>
      </c>
      <c r="BG250" s="208">
        <f t="shared" ca="1" si="231"/>
        <v>0</v>
      </c>
      <c r="BH250" s="207"/>
      <c r="BI250" s="194"/>
      <c r="BJ250" s="198" cm="1">
        <f t="array" ref="BJ250">IFERROR(MATCH(TRUE,INDEX($B$14:$B$117&gt;=BI250,0),0),"")</f>
        <v>1</v>
      </c>
      <c r="BK250" s="194">
        <f t="shared" ca="1" si="232"/>
        <v>3.2000000000000006E-3</v>
      </c>
      <c r="BN250" s="194">
        <f t="shared" si="233"/>
        <v>0</v>
      </c>
      <c r="BO250" s="19">
        <f ca="1"/>
        <v>0</v>
      </c>
      <c r="BP250" s="208">
        <f t="shared" ca="1" si="234"/>
        <v>0</v>
      </c>
      <c r="BQ250" s="207"/>
      <c r="BR250" s="194"/>
      <c r="BS250" s="198" cm="1">
        <f t="array" ref="BS250">IFERROR(MATCH(TRUE,INDEX($B$14:$B$117&gt;=BR250,0),0),"")</f>
        <v>1</v>
      </c>
      <c r="BT250" s="194">
        <f t="shared" ca="1" si="235"/>
        <v>3.2000000000000006E-3</v>
      </c>
      <c r="BW250" s="194">
        <f t="shared" si="236"/>
        <v>0</v>
      </c>
      <c r="BX250" s="19">
        <f ca="1"/>
        <v>0</v>
      </c>
      <c r="BY250" s="208">
        <f t="shared" ca="1" si="237"/>
        <v>0</v>
      </c>
      <c r="BZ250" s="207"/>
      <c r="CA250" s="194"/>
      <c r="CB250" s="198" cm="1">
        <f t="array" ref="CB250">IFERROR(MATCH(TRUE,INDEX($B$14:$B$117&gt;=CA250,0),0),"")</f>
        <v>1</v>
      </c>
      <c r="CC250" s="194">
        <f t="shared" ca="1" si="238"/>
        <v>3.2000000000000006E-3</v>
      </c>
      <c r="CF250" s="194">
        <f t="shared" si="239"/>
        <v>0</v>
      </c>
      <c r="CG250" s="19">
        <f ca="1"/>
        <v>0</v>
      </c>
      <c r="CH250" s="208">
        <f t="shared" ca="1" si="240"/>
        <v>0</v>
      </c>
      <c r="CI250" s="207"/>
      <c r="CJ250" s="194"/>
      <c r="CK250" s="198" cm="1">
        <f t="array" ref="CK250">IFERROR(MATCH(TRUE,INDEX($B$14:$B$117&gt;=CJ250,0),0),"")</f>
        <v>1</v>
      </c>
      <c r="CL250" s="194">
        <f t="shared" ca="1" si="241"/>
        <v>3.2000000000000006E-3</v>
      </c>
      <c r="CO250" s="194">
        <f t="shared" si="242"/>
        <v>0</v>
      </c>
      <c r="CP250" s="19">
        <f ca="1"/>
        <v>0</v>
      </c>
      <c r="CQ250" s="208">
        <f t="shared" ca="1" si="243"/>
        <v>0</v>
      </c>
      <c r="CR250" s="207"/>
      <c r="CS250" s="194"/>
      <c r="CT250" s="198" cm="1">
        <f t="array" ref="CT250">IFERROR(MATCH(TRUE,INDEX($B$14:$B$117&gt;=CS250,0),0),"")</f>
        <v>1</v>
      </c>
      <c r="CU250" s="194">
        <f t="shared" ca="1" si="244"/>
        <v>3.2000000000000006E-3</v>
      </c>
      <c r="CX250" s="194">
        <f t="shared" si="245"/>
        <v>0</v>
      </c>
      <c r="CY250" s="19" t="e">
        <f ca="1"/>
        <v>#N/A</v>
      </c>
      <c r="CZ250" s="208" t="e">
        <f t="shared" ca="1" si="246"/>
        <v>#N/A</v>
      </c>
      <c r="DA250" s="207"/>
      <c r="DB250" s="194"/>
      <c r="DC250" s="198" cm="1">
        <f t="array" ref="DC250">IFERROR(MATCH(TRUE,INDEX($B$14:$B$117&gt;=DB250,0),0),"")</f>
        <v>1</v>
      </c>
      <c r="DD250" s="194">
        <f t="shared" ca="1" si="247"/>
        <v>3.2000000000000006E-3</v>
      </c>
      <c r="DG250" s="194">
        <f t="shared" si="248"/>
        <v>0</v>
      </c>
      <c r="DH250" s="19" t="e">
        <f ca="1"/>
        <v>#N/A</v>
      </c>
      <c r="DI250" s="208" t="e">
        <f t="shared" ca="1" si="249"/>
        <v>#N/A</v>
      </c>
      <c r="DJ250" s="207"/>
      <c r="DK250" s="194"/>
      <c r="DL250" s="198" cm="1">
        <f t="array" ref="DL250">IFERROR(MATCH(TRUE,INDEX($B$14:$B$117&gt;=DK250,0),0),"")</f>
        <v>1</v>
      </c>
      <c r="DM250" s="194">
        <f t="shared" ca="1" si="250"/>
        <v>3.2000000000000006E-3</v>
      </c>
      <c r="DP250" s="194">
        <f t="shared" si="251"/>
        <v>0</v>
      </c>
      <c r="DQ250" s="19" t="e">
        <f ca="1"/>
        <v>#N/A</v>
      </c>
      <c r="DR250" s="208" t="e">
        <f t="shared" ca="1" si="252"/>
        <v>#N/A</v>
      </c>
      <c r="DS250" s="207"/>
      <c r="DT250" s="194"/>
      <c r="DU250" s="198" cm="1">
        <f t="array" ref="DU250">IFERROR(MATCH(TRUE,INDEX($B$14:$B$117&gt;=DT250,0),0),"")</f>
        <v>1</v>
      </c>
      <c r="DV250" s="194">
        <f t="shared" ca="1" si="253"/>
        <v>3.2000000000000006E-3</v>
      </c>
      <c r="DY250" s="194">
        <f t="shared" si="254"/>
        <v>0</v>
      </c>
      <c r="DZ250" s="19" t="e">
        <f ca="1"/>
        <v>#N/A</v>
      </c>
      <c r="EA250" s="208" t="e">
        <f t="shared" ca="1" si="255"/>
        <v>#N/A</v>
      </c>
      <c r="EB250" s="207"/>
      <c r="EC250" s="194"/>
      <c r="ED250" s="198" cm="1">
        <f t="array" ref="ED250">IFERROR(MATCH(TRUE,INDEX($B$14:$B$117&gt;=EC250,0),0),"")</f>
        <v>1</v>
      </c>
      <c r="EE250" s="194">
        <f t="shared" ca="1" si="256"/>
        <v>3.2000000000000006E-3</v>
      </c>
      <c r="EH250" s="194">
        <f t="shared" si="257"/>
        <v>0</v>
      </c>
      <c r="EI250" s="19" t="e">
        <f ca="1"/>
        <v>#N/A</v>
      </c>
      <c r="EJ250" s="208" t="e">
        <f t="shared" ca="1" si="258"/>
        <v>#N/A</v>
      </c>
      <c r="EK250" s="207"/>
      <c r="EL250" s="194"/>
      <c r="EM250" s="198" cm="1">
        <f t="array" ref="EM250">IFERROR(MATCH(TRUE,INDEX($B$14:$B$117&gt;=EL250,0),0),"")</f>
        <v>1</v>
      </c>
      <c r="EN250" s="194">
        <f t="shared" ca="1" si="259"/>
        <v>3.2000000000000006E-3</v>
      </c>
      <c r="EQ250" s="194">
        <f t="shared" si="260"/>
        <v>0</v>
      </c>
      <c r="ER250" s="19" t="e">
        <f ca="1"/>
        <v>#N/A</v>
      </c>
      <c r="ES250" s="208" t="e">
        <f t="shared" ca="1" si="261"/>
        <v>#N/A</v>
      </c>
      <c r="ET250" s="207"/>
      <c r="EU250" s="194"/>
      <c r="EV250" s="198" cm="1">
        <f t="array" ref="EV250">IFERROR(MATCH(TRUE,INDEX($B$14:$B$117&gt;=EU250,0),0),"")</f>
        <v>1</v>
      </c>
      <c r="EW250" s="194">
        <f t="shared" ca="1" si="262"/>
        <v>3.2000000000000006E-3</v>
      </c>
      <c r="EZ250" s="194">
        <f t="shared" si="263"/>
        <v>0</v>
      </c>
      <c r="FA250" s="19" t="e">
        <f ca="1"/>
        <v>#N/A</v>
      </c>
      <c r="FB250" s="208" t="e">
        <f t="shared" ca="1" si="264"/>
        <v>#N/A</v>
      </c>
      <c r="FC250" s="207"/>
      <c r="FD250" s="194"/>
      <c r="FE250" s="198" cm="1">
        <f t="array" ref="FE250">IFERROR(MATCH(TRUE,INDEX($B$14:$B$117&gt;=FD250,0),0),"")</f>
        <v>1</v>
      </c>
      <c r="FF250" s="194">
        <f t="shared" ca="1" si="265"/>
        <v>3.2000000000000006E-3</v>
      </c>
      <c r="FI250" s="194">
        <f t="shared" si="266"/>
        <v>0</v>
      </c>
      <c r="FJ250" s="19" t="e">
        <f ca="1"/>
        <v>#N/A</v>
      </c>
      <c r="FK250" s="208" t="e">
        <f t="shared" ca="1" si="267"/>
        <v>#N/A</v>
      </c>
      <c r="FL250" s="207"/>
      <c r="FM250" s="194"/>
      <c r="FN250" s="198" cm="1">
        <f t="array" ref="FN250">IFERROR(MATCH(TRUE,INDEX($B$14:$B$117&gt;=FM250,0),0),"")</f>
        <v>1</v>
      </c>
      <c r="FO250" s="194">
        <f t="shared" ca="1" si="268"/>
        <v>3.2000000000000006E-3</v>
      </c>
      <c r="FR250" s="194">
        <f t="shared" si="269"/>
        <v>0</v>
      </c>
      <c r="FS250" s="19" t="e">
        <f ca="1"/>
        <v>#N/A</v>
      </c>
      <c r="FT250" s="208" t="e">
        <f t="shared" ca="1" si="270"/>
        <v>#N/A</v>
      </c>
      <c r="FU250" s="207"/>
      <c r="FV250" s="194"/>
      <c r="FW250" s="198" cm="1">
        <f t="array" ref="FW250">IFERROR(MATCH(TRUE,INDEX($B$14:$B$117&gt;=FV250,0),0),"")</f>
        <v>1</v>
      </c>
      <c r="FX250" s="194">
        <f t="shared" ca="1" si="271"/>
        <v>3.2000000000000006E-3</v>
      </c>
      <c r="GA250" s="194">
        <f t="shared" si="272"/>
        <v>0</v>
      </c>
      <c r="GB250" s="19" t="e">
        <f ca="1"/>
        <v>#N/A</v>
      </c>
      <c r="GC250" s="208" t="e">
        <f t="shared" ca="1" si="273"/>
        <v>#N/A</v>
      </c>
    </row>
    <row r="251" spans="6:185" x14ac:dyDescent="0.2">
      <c r="F251" s="207"/>
      <c r="G251" s="194"/>
      <c r="H251" s="198" cm="1">
        <f t="array" ref="H251">IFERROR(MATCH(TRUE,INDEX($B$14:$B$117&gt;=G251,0),0),"")</f>
        <v>1</v>
      </c>
      <c r="I251" s="194">
        <f t="shared" ca="1" si="218"/>
        <v>3.2000000000000006E-3</v>
      </c>
      <c r="L251" s="194">
        <f t="shared" si="274"/>
        <v>0</v>
      </c>
      <c r="M251" s="19">
        <f ca="1"/>
        <v>0</v>
      </c>
      <c r="N251" s="208">
        <f t="shared" ca="1" si="275"/>
        <v>0</v>
      </c>
      <c r="O251" s="207"/>
      <c r="P251" s="194"/>
      <c r="Q251" s="198" cm="1">
        <f t="array" ref="Q251">IFERROR(MATCH(TRUE,INDEX($B$14:$B$117&gt;=P251,0),0),"")</f>
        <v>1</v>
      </c>
      <c r="R251" s="194">
        <f t="shared" ca="1" si="219"/>
        <v>3.2000000000000006E-3</v>
      </c>
      <c r="U251" s="194">
        <f t="shared" si="276"/>
        <v>0</v>
      </c>
      <c r="V251" s="19">
        <f ca="1"/>
        <v>0</v>
      </c>
      <c r="W251" s="208">
        <f t="shared" ca="1" si="277"/>
        <v>0</v>
      </c>
      <c r="X251" s="207"/>
      <c r="Y251" s="194"/>
      <c r="Z251" s="198" cm="1">
        <f t="array" ref="Z251">IFERROR(MATCH(TRUE,INDEX($B$14:$B$117&gt;=Y251,0),0),"")</f>
        <v>1</v>
      </c>
      <c r="AA251" s="194">
        <f t="shared" ca="1" si="220"/>
        <v>3.2000000000000006E-3</v>
      </c>
      <c r="AD251" s="194">
        <f t="shared" si="221"/>
        <v>0</v>
      </c>
      <c r="AE251" s="19">
        <f ca="1"/>
        <v>0</v>
      </c>
      <c r="AF251" s="208">
        <f t="shared" ca="1" si="222"/>
        <v>0</v>
      </c>
      <c r="AG251" s="207"/>
      <c r="AH251" s="194"/>
      <c r="AI251" s="198" cm="1">
        <f t="array" ref="AI251">IFERROR(MATCH(TRUE,INDEX($B$14:$B$117&gt;=AH251,0),0),"")</f>
        <v>1</v>
      </c>
      <c r="AJ251" s="194">
        <f t="shared" ca="1" si="223"/>
        <v>3.2000000000000006E-3</v>
      </c>
      <c r="AM251" s="194">
        <f t="shared" si="224"/>
        <v>0</v>
      </c>
      <c r="AN251" s="19">
        <f ca="1"/>
        <v>0</v>
      </c>
      <c r="AO251" s="208">
        <f t="shared" ca="1" si="225"/>
        <v>0</v>
      </c>
      <c r="AP251" s="207"/>
      <c r="AQ251" s="194"/>
      <c r="AR251" s="198" cm="1">
        <f t="array" ref="AR251">IFERROR(MATCH(TRUE,INDEX($B$14:$B$117&gt;=AQ251,0),0),"")</f>
        <v>1</v>
      </c>
      <c r="AS251" s="194">
        <f t="shared" ca="1" si="226"/>
        <v>3.2000000000000006E-3</v>
      </c>
      <c r="AV251" s="194">
        <f t="shared" si="227"/>
        <v>0</v>
      </c>
      <c r="AW251" s="19">
        <f ca="1"/>
        <v>0</v>
      </c>
      <c r="AX251" s="208">
        <f t="shared" ca="1" si="228"/>
        <v>0</v>
      </c>
      <c r="AY251" s="207"/>
      <c r="AZ251" s="194"/>
      <c r="BA251" s="198" cm="1">
        <f t="array" ref="BA251">IFERROR(MATCH(TRUE,INDEX($B$14:$B$117&gt;=AZ251,0),0),"")</f>
        <v>1</v>
      </c>
      <c r="BB251" s="194">
        <f t="shared" ca="1" si="229"/>
        <v>3.2000000000000006E-3</v>
      </c>
      <c r="BE251" s="194">
        <f t="shared" si="230"/>
        <v>0</v>
      </c>
      <c r="BF251" s="19">
        <f ca="1"/>
        <v>0</v>
      </c>
      <c r="BG251" s="208">
        <f t="shared" ca="1" si="231"/>
        <v>0</v>
      </c>
      <c r="BH251" s="207"/>
      <c r="BI251" s="194"/>
      <c r="BJ251" s="198" cm="1">
        <f t="array" ref="BJ251">IFERROR(MATCH(TRUE,INDEX($B$14:$B$117&gt;=BI251,0),0),"")</f>
        <v>1</v>
      </c>
      <c r="BK251" s="194">
        <f t="shared" ca="1" si="232"/>
        <v>3.2000000000000006E-3</v>
      </c>
      <c r="BN251" s="194">
        <f t="shared" si="233"/>
        <v>0</v>
      </c>
      <c r="BO251" s="19">
        <f ca="1"/>
        <v>0</v>
      </c>
      <c r="BP251" s="208">
        <f t="shared" ca="1" si="234"/>
        <v>0</v>
      </c>
      <c r="BQ251" s="207"/>
      <c r="BR251" s="194"/>
      <c r="BS251" s="198" cm="1">
        <f t="array" ref="BS251">IFERROR(MATCH(TRUE,INDEX($B$14:$B$117&gt;=BR251,0),0),"")</f>
        <v>1</v>
      </c>
      <c r="BT251" s="194">
        <f t="shared" ca="1" si="235"/>
        <v>3.2000000000000006E-3</v>
      </c>
      <c r="BW251" s="194">
        <f t="shared" si="236"/>
        <v>0</v>
      </c>
      <c r="BX251" s="19">
        <f ca="1"/>
        <v>0</v>
      </c>
      <c r="BY251" s="208">
        <f t="shared" ca="1" si="237"/>
        <v>0</v>
      </c>
      <c r="BZ251" s="207"/>
      <c r="CA251" s="194"/>
      <c r="CB251" s="198" cm="1">
        <f t="array" ref="CB251">IFERROR(MATCH(TRUE,INDEX($B$14:$B$117&gt;=CA251,0),0),"")</f>
        <v>1</v>
      </c>
      <c r="CC251" s="194">
        <f t="shared" ca="1" si="238"/>
        <v>3.2000000000000006E-3</v>
      </c>
      <c r="CF251" s="194">
        <f t="shared" si="239"/>
        <v>0</v>
      </c>
      <c r="CG251" s="19">
        <f ca="1"/>
        <v>0</v>
      </c>
      <c r="CH251" s="208">
        <f t="shared" ca="1" si="240"/>
        <v>0</v>
      </c>
      <c r="CI251" s="207"/>
      <c r="CJ251" s="194"/>
      <c r="CK251" s="198" cm="1">
        <f t="array" ref="CK251">IFERROR(MATCH(TRUE,INDEX($B$14:$B$117&gt;=CJ251,0),0),"")</f>
        <v>1</v>
      </c>
      <c r="CL251" s="194">
        <f t="shared" ca="1" si="241"/>
        <v>3.2000000000000006E-3</v>
      </c>
      <c r="CO251" s="194">
        <f t="shared" si="242"/>
        <v>0</v>
      </c>
      <c r="CP251" s="19">
        <f ca="1"/>
        <v>0</v>
      </c>
      <c r="CQ251" s="208">
        <f t="shared" ca="1" si="243"/>
        <v>0</v>
      </c>
      <c r="CR251" s="207"/>
      <c r="CS251" s="194"/>
      <c r="CT251" s="198" cm="1">
        <f t="array" ref="CT251">IFERROR(MATCH(TRUE,INDEX($B$14:$B$117&gt;=CS251,0),0),"")</f>
        <v>1</v>
      </c>
      <c r="CU251" s="194">
        <f t="shared" ca="1" si="244"/>
        <v>3.2000000000000006E-3</v>
      </c>
      <c r="CX251" s="194">
        <f t="shared" si="245"/>
        <v>0</v>
      </c>
      <c r="CY251" s="19" t="e">
        <f ca="1"/>
        <v>#N/A</v>
      </c>
      <c r="CZ251" s="208" t="e">
        <f t="shared" ca="1" si="246"/>
        <v>#N/A</v>
      </c>
      <c r="DA251" s="207"/>
      <c r="DB251" s="194"/>
      <c r="DC251" s="198" cm="1">
        <f t="array" ref="DC251">IFERROR(MATCH(TRUE,INDEX($B$14:$B$117&gt;=DB251,0),0),"")</f>
        <v>1</v>
      </c>
      <c r="DD251" s="194">
        <f t="shared" ca="1" si="247"/>
        <v>3.2000000000000006E-3</v>
      </c>
      <c r="DG251" s="194">
        <f t="shared" si="248"/>
        <v>0</v>
      </c>
      <c r="DH251" s="19" t="e">
        <f ca="1"/>
        <v>#N/A</v>
      </c>
      <c r="DI251" s="208" t="e">
        <f t="shared" ca="1" si="249"/>
        <v>#N/A</v>
      </c>
      <c r="DJ251" s="207"/>
      <c r="DK251" s="194"/>
      <c r="DL251" s="198" cm="1">
        <f t="array" ref="DL251">IFERROR(MATCH(TRUE,INDEX($B$14:$B$117&gt;=DK251,0),0),"")</f>
        <v>1</v>
      </c>
      <c r="DM251" s="194">
        <f t="shared" ca="1" si="250"/>
        <v>3.2000000000000006E-3</v>
      </c>
      <c r="DP251" s="194">
        <f t="shared" si="251"/>
        <v>0</v>
      </c>
      <c r="DQ251" s="19" t="e">
        <f ca="1"/>
        <v>#N/A</v>
      </c>
      <c r="DR251" s="208" t="e">
        <f t="shared" ca="1" si="252"/>
        <v>#N/A</v>
      </c>
      <c r="DS251" s="207"/>
      <c r="DT251" s="194"/>
      <c r="DU251" s="198" cm="1">
        <f t="array" ref="DU251">IFERROR(MATCH(TRUE,INDEX($B$14:$B$117&gt;=DT251,0),0),"")</f>
        <v>1</v>
      </c>
      <c r="DV251" s="194">
        <f t="shared" ca="1" si="253"/>
        <v>3.2000000000000006E-3</v>
      </c>
      <c r="DY251" s="194">
        <f t="shared" si="254"/>
        <v>0</v>
      </c>
      <c r="DZ251" s="19" t="e">
        <f ca="1"/>
        <v>#N/A</v>
      </c>
      <c r="EA251" s="208" t="e">
        <f t="shared" ca="1" si="255"/>
        <v>#N/A</v>
      </c>
      <c r="EB251" s="207"/>
      <c r="EC251" s="194"/>
      <c r="ED251" s="198" cm="1">
        <f t="array" ref="ED251">IFERROR(MATCH(TRUE,INDEX($B$14:$B$117&gt;=EC251,0),0),"")</f>
        <v>1</v>
      </c>
      <c r="EE251" s="194">
        <f t="shared" ca="1" si="256"/>
        <v>3.2000000000000006E-3</v>
      </c>
      <c r="EH251" s="194">
        <f t="shared" si="257"/>
        <v>0</v>
      </c>
      <c r="EI251" s="19" t="e">
        <f ca="1"/>
        <v>#N/A</v>
      </c>
      <c r="EJ251" s="208" t="e">
        <f t="shared" ca="1" si="258"/>
        <v>#N/A</v>
      </c>
      <c r="EK251" s="207"/>
      <c r="EL251" s="194"/>
      <c r="EM251" s="198" cm="1">
        <f t="array" ref="EM251">IFERROR(MATCH(TRUE,INDEX($B$14:$B$117&gt;=EL251,0),0),"")</f>
        <v>1</v>
      </c>
      <c r="EN251" s="194">
        <f t="shared" ca="1" si="259"/>
        <v>3.2000000000000006E-3</v>
      </c>
      <c r="EQ251" s="194">
        <f t="shared" si="260"/>
        <v>0</v>
      </c>
      <c r="ER251" s="19" t="e">
        <f ca="1"/>
        <v>#N/A</v>
      </c>
      <c r="ES251" s="208" t="e">
        <f t="shared" ca="1" si="261"/>
        <v>#N/A</v>
      </c>
      <c r="ET251" s="207"/>
      <c r="EU251" s="194"/>
      <c r="EV251" s="198" cm="1">
        <f t="array" ref="EV251">IFERROR(MATCH(TRUE,INDEX($B$14:$B$117&gt;=EU251,0),0),"")</f>
        <v>1</v>
      </c>
      <c r="EW251" s="194">
        <f t="shared" ca="1" si="262"/>
        <v>3.2000000000000006E-3</v>
      </c>
      <c r="EZ251" s="194">
        <f t="shared" si="263"/>
        <v>0</v>
      </c>
      <c r="FA251" s="19" t="e">
        <f ca="1"/>
        <v>#N/A</v>
      </c>
      <c r="FB251" s="208" t="e">
        <f t="shared" ca="1" si="264"/>
        <v>#N/A</v>
      </c>
      <c r="FC251" s="207"/>
      <c r="FD251" s="194"/>
      <c r="FE251" s="198" cm="1">
        <f t="array" ref="FE251">IFERROR(MATCH(TRUE,INDEX($B$14:$B$117&gt;=FD251,0),0),"")</f>
        <v>1</v>
      </c>
      <c r="FF251" s="194">
        <f t="shared" ca="1" si="265"/>
        <v>3.2000000000000006E-3</v>
      </c>
      <c r="FI251" s="194">
        <f t="shared" si="266"/>
        <v>0</v>
      </c>
      <c r="FJ251" s="19" t="e">
        <f ca="1"/>
        <v>#N/A</v>
      </c>
      <c r="FK251" s="208" t="e">
        <f t="shared" ca="1" si="267"/>
        <v>#N/A</v>
      </c>
      <c r="FL251" s="207"/>
      <c r="FM251" s="194"/>
      <c r="FN251" s="198" cm="1">
        <f t="array" ref="FN251">IFERROR(MATCH(TRUE,INDEX($B$14:$B$117&gt;=FM251,0),0),"")</f>
        <v>1</v>
      </c>
      <c r="FO251" s="194">
        <f t="shared" ca="1" si="268"/>
        <v>3.2000000000000006E-3</v>
      </c>
      <c r="FR251" s="194">
        <f t="shared" si="269"/>
        <v>0</v>
      </c>
      <c r="FS251" s="19" t="e">
        <f ca="1"/>
        <v>#N/A</v>
      </c>
      <c r="FT251" s="208" t="e">
        <f t="shared" ca="1" si="270"/>
        <v>#N/A</v>
      </c>
      <c r="FU251" s="207"/>
      <c r="FV251" s="194"/>
      <c r="FW251" s="198" cm="1">
        <f t="array" ref="FW251">IFERROR(MATCH(TRUE,INDEX($B$14:$B$117&gt;=FV251,0),0),"")</f>
        <v>1</v>
      </c>
      <c r="FX251" s="194">
        <f t="shared" ca="1" si="271"/>
        <v>3.2000000000000006E-3</v>
      </c>
      <c r="GA251" s="194">
        <f t="shared" si="272"/>
        <v>0</v>
      </c>
      <c r="GB251" s="19" t="e">
        <f ca="1"/>
        <v>#N/A</v>
      </c>
      <c r="GC251" s="208" t="e">
        <f t="shared" ca="1" si="273"/>
        <v>#N/A</v>
      </c>
    </row>
    <row r="252" spans="6:185" x14ac:dyDescent="0.2">
      <c r="F252" s="207"/>
      <c r="G252" s="194"/>
      <c r="H252" s="198" cm="1">
        <f t="array" ref="H252">IFERROR(MATCH(TRUE,INDEX($B$14:$B$117&gt;=G252,0),0),"")</f>
        <v>1</v>
      </c>
      <c r="I252" s="194">
        <f t="shared" ca="1" si="218"/>
        <v>3.2000000000000006E-3</v>
      </c>
      <c r="L252" s="194">
        <f t="shared" si="274"/>
        <v>0</v>
      </c>
      <c r="M252" s="19">
        <f ca="1"/>
        <v>0</v>
      </c>
      <c r="N252" s="208">
        <f t="shared" ca="1" si="275"/>
        <v>0</v>
      </c>
      <c r="O252" s="207"/>
      <c r="P252" s="194"/>
      <c r="Q252" s="198" cm="1">
        <f t="array" ref="Q252">IFERROR(MATCH(TRUE,INDEX($B$14:$B$117&gt;=P252,0),0),"")</f>
        <v>1</v>
      </c>
      <c r="R252" s="194">
        <f t="shared" ca="1" si="219"/>
        <v>3.2000000000000006E-3</v>
      </c>
      <c r="U252" s="194">
        <f t="shared" si="276"/>
        <v>0</v>
      </c>
      <c r="V252" s="19">
        <f ca="1"/>
        <v>0</v>
      </c>
      <c r="W252" s="208">
        <f t="shared" ca="1" si="277"/>
        <v>0</v>
      </c>
      <c r="X252" s="207"/>
      <c r="Y252" s="194"/>
      <c r="Z252" s="198" cm="1">
        <f t="array" ref="Z252">IFERROR(MATCH(TRUE,INDEX($B$14:$B$117&gt;=Y252,0),0),"")</f>
        <v>1</v>
      </c>
      <c r="AA252" s="194">
        <f t="shared" ca="1" si="220"/>
        <v>3.2000000000000006E-3</v>
      </c>
      <c r="AD252" s="194">
        <f t="shared" si="221"/>
        <v>0</v>
      </c>
      <c r="AE252" s="19">
        <f ca="1"/>
        <v>0</v>
      </c>
      <c r="AF252" s="208">
        <f t="shared" ca="1" si="222"/>
        <v>0</v>
      </c>
      <c r="AG252" s="207"/>
      <c r="AH252" s="194"/>
      <c r="AI252" s="198" cm="1">
        <f t="array" ref="AI252">IFERROR(MATCH(TRUE,INDEX($B$14:$B$117&gt;=AH252,0),0),"")</f>
        <v>1</v>
      </c>
      <c r="AJ252" s="194">
        <f t="shared" ca="1" si="223"/>
        <v>3.2000000000000006E-3</v>
      </c>
      <c r="AM252" s="194">
        <f t="shared" si="224"/>
        <v>0</v>
      </c>
      <c r="AN252" s="19">
        <f ca="1"/>
        <v>0</v>
      </c>
      <c r="AO252" s="208">
        <f t="shared" ca="1" si="225"/>
        <v>0</v>
      </c>
      <c r="AP252" s="207"/>
      <c r="AQ252" s="194"/>
      <c r="AR252" s="198" cm="1">
        <f t="array" ref="AR252">IFERROR(MATCH(TRUE,INDEX($B$14:$B$117&gt;=AQ252,0),0),"")</f>
        <v>1</v>
      </c>
      <c r="AS252" s="194">
        <f t="shared" ca="1" si="226"/>
        <v>3.2000000000000006E-3</v>
      </c>
      <c r="AV252" s="194">
        <f t="shared" si="227"/>
        <v>0</v>
      </c>
      <c r="AW252" s="19">
        <f ca="1"/>
        <v>0</v>
      </c>
      <c r="AX252" s="208">
        <f t="shared" ca="1" si="228"/>
        <v>0</v>
      </c>
      <c r="AY252" s="207"/>
      <c r="AZ252" s="194"/>
      <c r="BA252" s="198" cm="1">
        <f t="array" ref="BA252">IFERROR(MATCH(TRUE,INDEX($B$14:$B$117&gt;=AZ252,0),0),"")</f>
        <v>1</v>
      </c>
      <c r="BB252" s="194">
        <f t="shared" ca="1" si="229"/>
        <v>3.2000000000000006E-3</v>
      </c>
      <c r="BE252" s="194">
        <f t="shared" si="230"/>
        <v>0</v>
      </c>
      <c r="BF252" s="19">
        <f ca="1"/>
        <v>0</v>
      </c>
      <c r="BG252" s="208">
        <f t="shared" ca="1" si="231"/>
        <v>0</v>
      </c>
      <c r="BH252" s="207"/>
      <c r="BI252" s="194"/>
      <c r="BJ252" s="198" cm="1">
        <f t="array" ref="BJ252">IFERROR(MATCH(TRUE,INDEX($B$14:$B$117&gt;=BI252,0),0),"")</f>
        <v>1</v>
      </c>
      <c r="BK252" s="194">
        <f t="shared" ca="1" si="232"/>
        <v>3.2000000000000006E-3</v>
      </c>
      <c r="BN252" s="194">
        <f t="shared" si="233"/>
        <v>0</v>
      </c>
      <c r="BO252" s="19">
        <f ca="1"/>
        <v>0</v>
      </c>
      <c r="BP252" s="208">
        <f t="shared" ca="1" si="234"/>
        <v>0</v>
      </c>
      <c r="BQ252" s="207"/>
      <c r="BR252" s="194"/>
      <c r="BS252" s="198" cm="1">
        <f t="array" ref="BS252">IFERROR(MATCH(TRUE,INDEX($B$14:$B$117&gt;=BR252,0),0),"")</f>
        <v>1</v>
      </c>
      <c r="BT252" s="194">
        <f t="shared" ca="1" si="235"/>
        <v>3.2000000000000006E-3</v>
      </c>
      <c r="BW252" s="194">
        <f t="shared" si="236"/>
        <v>0</v>
      </c>
      <c r="BX252" s="19">
        <f ca="1"/>
        <v>0</v>
      </c>
      <c r="BY252" s="208">
        <f t="shared" ca="1" si="237"/>
        <v>0</v>
      </c>
      <c r="BZ252" s="207"/>
      <c r="CA252" s="194"/>
      <c r="CB252" s="198" cm="1">
        <f t="array" ref="CB252">IFERROR(MATCH(TRUE,INDEX($B$14:$B$117&gt;=CA252,0),0),"")</f>
        <v>1</v>
      </c>
      <c r="CC252" s="194">
        <f t="shared" ca="1" si="238"/>
        <v>3.2000000000000006E-3</v>
      </c>
      <c r="CF252" s="194">
        <f t="shared" si="239"/>
        <v>0</v>
      </c>
      <c r="CG252" s="19">
        <f ca="1"/>
        <v>0</v>
      </c>
      <c r="CH252" s="208">
        <f t="shared" ca="1" si="240"/>
        <v>0</v>
      </c>
      <c r="CI252" s="207"/>
      <c r="CJ252" s="194"/>
      <c r="CK252" s="198" cm="1">
        <f t="array" ref="CK252">IFERROR(MATCH(TRUE,INDEX($B$14:$B$117&gt;=CJ252,0),0),"")</f>
        <v>1</v>
      </c>
      <c r="CL252" s="194">
        <f t="shared" ca="1" si="241"/>
        <v>3.2000000000000006E-3</v>
      </c>
      <c r="CO252" s="194">
        <f t="shared" si="242"/>
        <v>0</v>
      </c>
      <c r="CP252" s="19">
        <f ca="1"/>
        <v>0</v>
      </c>
      <c r="CQ252" s="208">
        <f t="shared" ca="1" si="243"/>
        <v>0</v>
      </c>
      <c r="CR252" s="207"/>
      <c r="CS252" s="194"/>
      <c r="CT252" s="198" cm="1">
        <f t="array" ref="CT252">IFERROR(MATCH(TRUE,INDEX($B$14:$B$117&gt;=CS252,0),0),"")</f>
        <v>1</v>
      </c>
      <c r="CU252" s="194">
        <f t="shared" ca="1" si="244"/>
        <v>3.2000000000000006E-3</v>
      </c>
      <c r="CX252" s="194">
        <f t="shared" si="245"/>
        <v>0</v>
      </c>
      <c r="CY252" s="19" t="e">
        <f ca="1"/>
        <v>#N/A</v>
      </c>
      <c r="CZ252" s="208" t="e">
        <f t="shared" ca="1" si="246"/>
        <v>#N/A</v>
      </c>
      <c r="DA252" s="207"/>
      <c r="DB252" s="194"/>
      <c r="DC252" s="198" cm="1">
        <f t="array" ref="DC252">IFERROR(MATCH(TRUE,INDEX($B$14:$B$117&gt;=DB252,0),0),"")</f>
        <v>1</v>
      </c>
      <c r="DD252" s="194">
        <f t="shared" ca="1" si="247"/>
        <v>3.2000000000000006E-3</v>
      </c>
      <c r="DG252" s="194">
        <f t="shared" si="248"/>
        <v>0</v>
      </c>
      <c r="DH252" s="19" t="e">
        <f ca="1"/>
        <v>#N/A</v>
      </c>
      <c r="DI252" s="208" t="e">
        <f t="shared" ca="1" si="249"/>
        <v>#N/A</v>
      </c>
      <c r="DJ252" s="207"/>
      <c r="DK252" s="194"/>
      <c r="DL252" s="198" cm="1">
        <f t="array" ref="DL252">IFERROR(MATCH(TRUE,INDEX($B$14:$B$117&gt;=DK252,0),0),"")</f>
        <v>1</v>
      </c>
      <c r="DM252" s="194">
        <f t="shared" ca="1" si="250"/>
        <v>3.2000000000000006E-3</v>
      </c>
      <c r="DP252" s="194">
        <f t="shared" si="251"/>
        <v>0</v>
      </c>
      <c r="DQ252" s="19" t="e">
        <f ca="1"/>
        <v>#N/A</v>
      </c>
      <c r="DR252" s="208" t="e">
        <f t="shared" ca="1" si="252"/>
        <v>#N/A</v>
      </c>
      <c r="DS252" s="207"/>
      <c r="DT252" s="194"/>
      <c r="DU252" s="198" cm="1">
        <f t="array" ref="DU252">IFERROR(MATCH(TRUE,INDEX($B$14:$B$117&gt;=DT252,0),0),"")</f>
        <v>1</v>
      </c>
      <c r="DV252" s="194">
        <f t="shared" ca="1" si="253"/>
        <v>3.2000000000000006E-3</v>
      </c>
      <c r="DY252" s="194">
        <f t="shared" si="254"/>
        <v>0</v>
      </c>
      <c r="DZ252" s="19" t="e">
        <f ca="1"/>
        <v>#N/A</v>
      </c>
      <c r="EA252" s="208" t="e">
        <f t="shared" ca="1" si="255"/>
        <v>#N/A</v>
      </c>
      <c r="EB252" s="207"/>
      <c r="EC252" s="194"/>
      <c r="ED252" s="198" cm="1">
        <f t="array" ref="ED252">IFERROR(MATCH(TRUE,INDEX($B$14:$B$117&gt;=EC252,0),0),"")</f>
        <v>1</v>
      </c>
      <c r="EE252" s="194">
        <f t="shared" ca="1" si="256"/>
        <v>3.2000000000000006E-3</v>
      </c>
      <c r="EH252" s="194">
        <f t="shared" si="257"/>
        <v>0</v>
      </c>
      <c r="EI252" s="19" t="e">
        <f ca="1"/>
        <v>#N/A</v>
      </c>
      <c r="EJ252" s="208" t="e">
        <f t="shared" ca="1" si="258"/>
        <v>#N/A</v>
      </c>
      <c r="EK252" s="207"/>
      <c r="EL252" s="194"/>
      <c r="EM252" s="198" cm="1">
        <f t="array" ref="EM252">IFERROR(MATCH(TRUE,INDEX($B$14:$B$117&gt;=EL252,0),0),"")</f>
        <v>1</v>
      </c>
      <c r="EN252" s="194">
        <f t="shared" ca="1" si="259"/>
        <v>3.2000000000000006E-3</v>
      </c>
      <c r="EQ252" s="194">
        <f t="shared" si="260"/>
        <v>0</v>
      </c>
      <c r="ER252" s="19" t="e">
        <f ca="1"/>
        <v>#N/A</v>
      </c>
      <c r="ES252" s="208" t="e">
        <f t="shared" ca="1" si="261"/>
        <v>#N/A</v>
      </c>
      <c r="ET252" s="207"/>
      <c r="EU252" s="194"/>
      <c r="EV252" s="198" cm="1">
        <f t="array" ref="EV252">IFERROR(MATCH(TRUE,INDEX($B$14:$B$117&gt;=EU252,0),0),"")</f>
        <v>1</v>
      </c>
      <c r="EW252" s="194">
        <f t="shared" ca="1" si="262"/>
        <v>3.2000000000000006E-3</v>
      </c>
      <c r="EZ252" s="194">
        <f t="shared" si="263"/>
        <v>0</v>
      </c>
      <c r="FA252" s="19" t="e">
        <f ca="1"/>
        <v>#N/A</v>
      </c>
      <c r="FB252" s="208" t="e">
        <f t="shared" ca="1" si="264"/>
        <v>#N/A</v>
      </c>
      <c r="FC252" s="207"/>
      <c r="FD252" s="194"/>
      <c r="FE252" s="198" cm="1">
        <f t="array" ref="FE252">IFERROR(MATCH(TRUE,INDEX($B$14:$B$117&gt;=FD252,0),0),"")</f>
        <v>1</v>
      </c>
      <c r="FF252" s="194">
        <f t="shared" ca="1" si="265"/>
        <v>3.2000000000000006E-3</v>
      </c>
      <c r="FI252" s="194">
        <f t="shared" si="266"/>
        <v>0</v>
      </c>
      <c r="FJ252" s="19" t="e">
        <f ca="1"/>
        <v>#N/A</v>
      </c>
      <c r="FK252" s="208" t="e">
        <f t="shared" ca="1" si="267"/>
        <v>#N/A</v>
      </c>
      <c r="FL252" s="207"/>
      <c r="FM252" s="194"/>
      <c r="FN252" s="198" cm="1">
        <f t="array" ref="FN252">IFERROR(MATCH(TRUE,INDEX($B$14:$B$117&gt;=FM252,0),0),"")</f>
        <v>1</v>
      </c>
      <c r="FO252" s="194">
        <f t="shared" ca="1" si="268"/>
        <v>3.2000000000000006E-3</v>
      </c>
      <c r="FR252" s="194">
        <f t="shared" si="269"/>
        <v>0</v>
      </c>
      <c r="FS252" s="19" t="e">
        <f ca="1"/>
        <v>#N/A</v>
      </c>
      <c r="FT252" s="208" t="e">
        <f t="shared" ca="1" si="270"/>
        <v>#N/A</v>
      </c>
      <c r="FU252" s="207"/>
      <c r="FV252" s="194"/>
      <c r="FW252" s="198" cm="1">
        <f t="array" ref="FW252">IFERROR(MATCH(TRUE,INDEX($B$14:$B$117&gt;=FV252,0),0),"")</f>
        <v>1</v>
      </c>
      <c r="FX252" s="194">
        <f t="shared" ca="1" si="271"/>
        <v>3.2000000000000006E-3</v>
      </c>
      <c r="GA252" s="194">
        <f t="shared" si="272"/>
        <v>0</v>
      </c>
      <c r="GB252" s="19" t="e">
        <f ca="1"/>
        <v>#N/A</v>
      </c>
      <c r="GC252" s="208" t="e">
        <f t="shared" ca="1" si="273"/>
        <v>#N/A</v>
      </c>
    </row>
    <row r="253" spans="6:185" x14ac:dyDescent="0.2">
      <c r="F253" s="207"/>
      <c r="G253" s="194"/>
      <c r="H253" s="198" cm="1">
        <f t="array" ref="H253">IFERROR(MATCH(TRUE,INDEX($B$14:$B$117&gt;=G253,0),0),"")</f>
        <v>1</v>
      </c>
      <c r="I253" s="194">
        <f t="shared" ca="1" si="218"/>
        <v>3.2000000000000006E-3</v>
      </c>
      <c r="L253" s="194">
        <f t="shared" si="274"/>
        <v>0</v>
      </c>
      <c r="M253" s="19">
        <f ca="1"/>
        <v>0</v>
      </c>
      <c r="N253" s="208">
        <f t="shared" ca="1" si="275"/>
        <v>0</v>
      </c>
      <c r="O253" s="207"/>
      <c r="P253" s="194"/>
      <c r="Q253" s="198" cm="1">
        <f t="array" ref="Q253">IFERROR(MATCH(TRUE,INDEX($B$14:$B$117&gt;=P253,0),0),"")</f>
        <v>1</v>
      </c>
      <c r="R253" s="194">
        <f t="shared" ca="1" si="219"/>
        <v>3.2000000000000006E-3</v>
      </c>
      <c r="U253" s="194">
        <f t="shared" si="276"/>
        <v>0</v>
      </c>
      <c r="V253" s="19">
        <f ca="1"/>
        <v>0</v>
      </c>
      <c r="W253" s="208">
        <f t="shared" ca="1" si="277"/>
        <v>0</v>
      </c>
      <c r="X253" s="207"/>
      <c r="Y253" s="194"/>
      <c r="Z253" s="198" cm="1">
        <f t="array" ref="Z253">IFERROR(MATCH(TRUE,INDEX($B$14:$B$117&gt;=Y253,0),0),"")</f>
        <v>1</v>
      </c>
      <c r="AA253" s="194">
        <f t="shared" ca="1" si="220"/>
        <v>3.2000000000000006E-3</v>
      </c>
      <c r="AD253" s="194">
        <f t="shared" si="221"/>
        <v>0</v>
      </c>
      <c r="AE253" s="19">
        <f ca="1"/>
        <v>0</v>
      </c>
      <c r="AF253" s="208">
        <f t="shared" ca="1" si="222"/>
        <v>0</v>
      </c>
      <c r="AG253" s="207"/>
      <c r="AH253" s="194"/>
      <c r="AI253" s="198" cm="1">
        <f t="array" ref="AI253">IFERROR(MATCH(TRUE,INDEX($B$14:$B$117&gt;=AH253,0),0),"")</f>
        <v>1</v>
      </c>
      <c r="AJ253" s="194">
        <f t="shared" ca="1" si="223"/>
        <v>3.2000000000000006E-3</v>
      </c>
      <c r="AM253" s="194">
        <f t="shared" si="224"/>
        <v>0</v>
      </c>
      <c r="AN253" s="19">
        <f ca="1"/>
        <v>0</v>
      </c>
      <c r="AO253" s="208">
        <f t="shared" ca="1" si="225"/>
        <v>0</v>
      </c>
      <c r="AP253" s="207"/>
      <c r="AQ253" s="194"/>
      <c r="AR253" s="198" cm="1">
        <f t="array" ref="AR253">IFERROR(MATCH(TRUE,INDEX($B$14:$B$117&gt;=AQ253,0),0),"")</f>
        <v>1</v>
      </c>
      <c r="AS253" s="194">
        <f t="shared" ca="1" si="226"/>
        <v>3.2000000000000006E-3</v>
      </c>
      <c r="AV253" s="194">
        <f t="shared" si="227"/>
        <v>0</v>
      </c>
      <c r="AW253" s="19">
        <f ca="1"/>
        <v>0</v>
      </c>
      <c r="AX253" s="208">
        <f t="shared" ca="1" si="228"/>
        <v>0</v>
      </c>
      <c r="AY253" s="207"/>
      <c r="AZ253" s="194"/>
      <c r="BA253" s="198" cm="1">
        <f t="array" ref="BA253">IFERROR(MATCH(TRUE,INDEX($B$14:$B$117&gt;=AZ253,0),0),"")</f>
        <v>1</v>
      </c>
      <c r="BB253" s="194">
        <f t="shared" ca="1" si="229"/>
        <v>3.2000000000000006E-3</v>
      </c>
      <c r="BE253" s="194">
        <f t="shared" si="230"/>
        <v>0</v>
      </c>
      <c r="BF253" s="19">
        <f ca="1"/>
        <v>0</v>
      </c>
      <c r="BG253" s="208">
        <f t="shared" ca="1" si="231"/>
        <v>0</v>
      </c>
      <c r="BH253" s="207"/>
      <c r="BI253" s="194"/>
      <c r="BJ253" s="198" cm="1">
        <f t="array" ref="BJ253">IFERROR(MATCH(TRUE,INDEX($B$14:$B$117&gt;=BI253,0),0),"")</f>
        <v>1</v>
      </c>
      <c r="BK253" s="194">
        <f t="shared" ca="1" si="232"/>
        <v>3.2000000000000006E-3</v>
      </c>
      <c r="BN253" s="194">
        <f t="shared" si="233"/>
        <v>0</v>
      </c>
      <c r="BO253" s="19">
        <f ca="1"/>
        <v>0</v>
      </c>
      <c r="BP253" s="208">
        <f t="shared" ca="1" si="234"/>
        <v>0</v>
      </c>
      <c r="BQ253" s="207"/>
      <c r="BR253" s="194"/>
      <c r="BS253" s="198" cm="1">
        <f t="array" ref="BS253">IFERROR(MATCH(TRUE,INDEX($B$14:$B$117&gt;=BR253,0),0),"")</f>
        <v>1</v>
      </c>
      <c r="BT253" s="194">
        <f t="shared" ca="1" si="235"/>
        <v>3.2000000000000006E-3</v>
      </c>
      <c r="BW253" s="194">
        <f t="shared" si="236"/>
        <v>0</v>
      </c>
      <c r="BX253" s="19">
        <f ca="1"/>
        <v>0</v>
      </c>
      <c r="BY253" s="208">
        <f t="shared" ca="1" si="237"/>
        <v>0</v>
      </c>
      <c r="BZ253" s="207"/>
      <c r="CA253" s="194"/>
      <c r="CB253" s="198" cm="1">
        <f t="array" ref="CB253">IFERROR(MATCH(TRUE,INDEX($B$14:$B$117&gt;=CA253,0),0),"")</f>
        <v>1</v>
      </c>
      <c r="CC253" s="194">
        <f t="shared" ca="1" si="238"/>
        <v>3.2000000000000006E-3</v>
      </c>
      <c r="CF253" s="194">
        <f t="shared" si="239"/>
        <v>0</v>
      </c>
      <c r="CG253" s="19">
        <f ca="1"/>
        <v>0</v>
      </c>
      <c r="CH253" s="208">
        <f t="shared" ca="1" si="240"/>
        <v>0</v>
      </c>
      <c r="CI253" s="207"/>
      <c r="CJ253" s="194"/>
      <c r="CK253" s="198" cm="1">
        <f t="array" ref="CK253">IFERROR(MATCH(TRUE,INDEX($B$14:$B$117&gt;=CJ253,0),0),"")</f>
        <v>1</v>
      </c>
      <c r="CL253" s="194">
        <f t="shared" ca="1" si="241"/>
        <v>3.2000000000000006E-3</v>
      </c>
      <c r="CO253" s="194">
        <f t="shared" si="242"/>
        <v>0</v>
      </c>
      <c r="CP253" s="19">
        <f ca="1"/>
        <v>0</v>
      </c>
      <c r="CQ253" s="208">
        <f t="shared" ca="1" si="243"/>
        <v>0</v>
      </c>
      <c r="CR253" s="207"/>
      <c r="CS253" s="194"/>
      <c r="CT253" s="198" cm="1">
        <f t="array" ref="CT253">IFERROR(MATCH(TRUE,INDEX($B$14:$B$117&gt;=CS253,0),0),"")</f>
        <v>1</v>
      </c>
      <c r="CU253" s="194">
        <f t="shared" ca="1" si="244"/>
        <v>3.2000000000000006E-3</v>
      </c>
      <c r="CX253" s="194">
        <f t="shared" si="245"/>
        <v>0</v>
      </c>
      <c r="CY253" s="19" t="e">
        <f ca="1"/>
        <v>#N/A</v>
      </c>
      <c r="CZ253" s="208" t="e">
        <f t="shared" ca="1" si="246"/>
        <v>#N/A</v>
      </c>
      <c r="DA253" s="207"/>
      <c r="DB253" s="194"/>
      <c r="DC253" s="198" cm="1">
        <f t="array" ref="DC253">IFERROR(MATCH(TRUE,INDEX($B$14:$B$117&gt;=DB253,0),0),"")</f>
        <v>1</v>
      </c>
      <c r="DD253" s="194">
        <f t="shared" ca="1" si="247"/>
        <v>3.2000000000000006E-3</v>
      </c>
      <c r="DG253" s="194">
        <f t="shared" si="248"/>
        <v>0</v>
      </c>
      <c r="DH253" s="19" t="e">
        <f ca="1"/>
        <v>#N/A</v>
      </c>
      <c r="DI253" s="208" t="e">
        <f t="shared" ca="1" si="249"/>
        <v>#N/A</v>
      </c>
      <c r="DJ253" s="207"/>
      <c r="DK253" s="194"/>
      <c r="DL253" s="198" cm="1">
        <f t="array" ref="DL253">IFERROR(MATCH(TRUE,INDEX($B$14:$B$117&gt;=DK253,0),0),"")</f>
        <v>1</v>
      </c>
      <c r="DM253" s="194">
        <f t="shared" ca="1" si="250"/>
        <v>3.2000000000000006E-3</v>
      </c>
      <c r="DP253" s="194">
        <f t="shared" si="251"/>
        <v>0</v>
      </c>
      <c r="DQ253" s="19" t="e">
        <f ca="1"/>
        <v>#N/A</v>
      </c>
      <c r="DR253" s="208" t="e">
        <f t="shared" ca="1" si="252"/>
        <v>#N/A</v>
      </c>
      <c r="DS253" s="207"/>
      <c r="DT253" s="194"/>
      <c r="DU253" s="198" cm="1">
        <f t="array" ref="DU253">IFERROR(MATCH(TRUE,INDEX($B$14:$B$117&gt;=DT253,0),0),"")</f>
        <v>1</v>
      </c>
      <c r="DV253" s="194">
        <f t="shared" ca="1" si="253"/>
        <v>3.2000000000000006E-3</v>
      </c>
      <c r="DY253" s="194">
        <f t="shared" si="254"/>
        <v>0</v>
      </c>
      <c r="DZ253" s="19" t="e">
        <f ca="1"/>
        <v>#N/A</v>
      </c>
      <c r="EA253" s="208" t="e">
        <f t="shared" ca="1" si="255"/>
        <v>#N/A</v>
      </c>
      <c r="EB253" s="207"/>
      <c r="EC253" s="194"/>
      <c r="ED253" s="198" cm="1">
        <f t="array" ref="ED253">IFERROR(MATCH(TRUE,INDEX($B$14:$B$117&gt;=EC253,0),0),"")</f>
        <v>1</v>
      </c>
      <c r="EE253" s="194">
        <f t="shared" ca="1" si="256"/>
        <v>3.2000000000000006E-3</v>
      </c>
      <c r="EH253" s="194">
        <f t="shared" si="257"/>
        <v>0</v>
      </c>
      <c r="EI253" s="19" t="e">
        <f ca="1"/>
        <v>#N/A</v>
      </c>
      <c r="EJ253" s="208" t="e">
        <f t="shared" ca="1" si="258"/>
        <v>#N/A</v>
      </c>
      <c r="EK253" s="207"/>
      <c r="EL253" s="194"/>
      <c r="EM253" s="198" cm="1">
        <f t="array" ref="EM253">IFERROR(MATCH(TRUE,INDEX($B$14:$B$117&gt;=EL253,0),0),"")</f>
        <v>1</v>
      </c>
      <c r="EN253" s="194">
        <f t="shared" ca="1" si="259"/>
        <v>3.2000000000000006E-3</v>
      </c>
      <c r="EQ253" s="194">
        <f t="shared" si="260"/>
        <v>0</v>
      </c>
      <c r="ER253" s="19" t="e">
        <f ca="1"/>
        <v>#N/A</v>
      </c>
      <c r="ES253" s="208" t="e">
        <f t="shared" ca="1" si="261"/>
        <v>#N/A</v>
      </c>
      <c r="ET253" s="207"/>
      <c r="EU253" s="194"/>
      <c r="EV253" s="198" cm="1">
        <f t="array" ref="EV253">IFERROR(MATCH(TRUE,INDEX($B$14:$B$117&gt;=EU253,0),0),"")</f>
        <v>1</v>
      </c>
      <c r="EW253" s="194">
        <f t="shared" ca="1" si="262"/>
        <v>3.2000000000000006E-3</v>
      </c>
      <c r="EZ253" s="194">
        <f t="shared" si="263"/>
        <v>0</v>
      </c>
      <c r="FA253" s="19" t="e">
        <f ca="1"/>
        <v>#N/A</v>
      </c>
      <c r="FB253" s="208" t="e">
        <f t="shared" ca="1" si="264"/>
        <v>#N/A</v>
      </c>
      <c r="FC253" s="207"/>
      <c r="FD253" s="194"/>
      <c r="FE253" s="198" cm="1">
        <f t="array" ref="FE253">IFERROR(MATCH(TRUE,INDEX($B$14:$B$117&gt;=FD253,0),0),"")</f>
        <v>1</v>
      </c>
      <c r="FF253" s="194">
        <f t="shared" ca="1" si="265"/>
        <v>3.2000000000000006E-3</v>
      </c>
      <c r="FI253" s="194">
        <f t="shared" si="266"/>
        <v>0</v>
      </c>
      <c r="FJ253" s="19" t="e">
        <f ca="1"/>
        <v>#N/A</v>
      </c>
      <c r="FK253" s="208" t="e">
        <f t="shared" ca="1" si="267"/>
        <v>#N/A</v>
      </c>
      <c r="FL253" s="207"/>
      <c r="FM253" s="194"/>
      <c r="FN253" s="198" cm="1">
        <f t="array" ref="FN253">IFERROR(MATCH(TRUE,INDEX($B$14:$B$117&gt;=FM253,0),0),"")</f>
        <v>1</v>
      </c>
      <c r="FO253" s="194">
        <f t="shared" ca="1" si="268"/>
        <v>3.2000000000000006E-3</v>
      </c>
      <c r="FR253" s="194">
        <f t="shared" si="269"/>
        <v>0</v>
      </c>
      <c r="FS253" s="19" t="e">
        <f ca="1"/>
        <v>#N/A</v>
      </c>
      <c r="FT253" s="208" t="e">
        <f t="shared" ca="1" si="270"/>
        <v>#N/A</v>
      </c>
      <c r="FU253" s="207"/>
      <c r="FV253" s="194"/>
      <c r="FW253" s="198" cm="1">
        <f t="array" ref="FW253">IFERROR(MATCH(TRUE,INDEX($B$14:$B$117&gt;=FV253,0),0),"")</f>
        <v>1</v>
      </c>
      <c r="FX253" s="194">
        <f t="shared" ca="1" si="271"/>
        <v>3.2000000000000006E-3</v>
      </c>
      <c r="GA253" s="194">
        <f t="shared" si="272"/>
        <v>0</v>
      </c>
      <c r="GB253" s="19" t="e">
        <f ca="1"/>
        <v>#N/A</v>
      </c>
      <c r="GC253" s="208" t="e">
        <f t="shared" ca="1" si="273"/>
        <v>#N/A</v>
      </c>
    </row>
    <row r="254" spans="6:185" x14ac:dyDescent="0.2">
      <c r="F254" s="207"/>
      <c r="G254" s="194"/>
      <c r="H254" s="198" cm="1">
        <f t="array" ref="H254">IFERROR(MATCH(TRUE,INDEX($B$14:$B$117&gt;=G254,0),0),"")</f>
        <v>1</v>
      </c>
      <c r="I254" s="194">
        <f t="shared" ca="1" si="218"/>
        <v>3.2000000000000006E-3</v>
      </c>
      <c r="L254" s="194">
        <f t="shared" si="274"/>
        <v>0</v>
      </c>
      <c r="M254" s="19">
        <f ca="1"/>
        <v>0</v>
      </c>
      <c r="N254" s="208">
        <f t="shared" ca="1" si="275"/>
        <v>0</v>
      </c>
      <c r="O254" s="207"/>
      <c r="P254" s="194"/>
      <c r="Q254" s="198" cm="1">
        <f t="array" ref="Q254">IFERROR(MATCH(TRUE,INDEX($B$14:$B$117&gt;=P254,0),0),"")</f>
        <v>1</v>
      </c>
      <c r="R254" s="194">
        <f t="shared" ca="1" si="219"/>
        <v>3.2000000000000006E-3</v>
      </c>
      <c r="U254" s="194">
        <f t="shared" si="276"/>
        <v>0</v>
      </c>
      <c r="V254" s="19">
        <f ca="1"/>
        <v>0</v>
      </c>
      <c r="W254" s="208">
        <f t="shared" ca="1" si="277"/>
        <v>0</v>
      </c>
      <c r="X254" s="207"/>
      <c r="Y254" s="194"/>
      <c r="Z254" s="198" cm="1">
        <f t="array" ref="Z254">IFERROR(MATCH(TRUE,INDEX($B$14:$B$117&gt;=Y254,0),0),"")</f>
        <v>1</v>
      </c>
      <c r="AA254" s="194">
        <f t="shared" ca="1" si="220"/>
        <v>3.2000000000000006E-3</v>
      </c>
      <c r="AD254" s="194">
        <f t="shared" si="221"/>
        <v>0</v>
      </c>
      <c r="AE254" s="19">
        <f ca="1"/>
        <v>0</v>
      </c>
      <c r="AF254" s="208">
        <f t="shared" ca="1" si="222"/>
        <v>0</v>
      </c>
      <c r="AG254" s="207"/>
      <c r="AH254" s="194"/>
      <c r="AI254" s="198" cm="1">
        <f t="array" ref="AI254">IFERROR(MATCH(TRUE,INDEX($B$14:$B$117&gt;=AH254,0),0),"")</f>
        <v>1</v>
      </c>
      <c r="AJ254" s="194">
        <f t="shared" ca="1" si="223"/>
        <v>3.2000000000000006E-3</v>
      </c>
      <c r="AM254" s="194">
        <f t="shared" si="224"/>
        <v>0</v>
      </c>
      <c r="AN254" s="19">
        <f ca="1"/>
        <v>0</v>
      </c>
      <c r="AO254" s="208">
        <f t="shared" ca="1" si="225"/>
        <v>0</v>
      </c>
      <c r="AP254" s="207"/>
      <c r="AQ254" s="194"/>
      <c r="AR254" s="198" cm="1">
        <f t="array" ref="AR254">IFERROR(MATCH(TRUE,INDEX($B$14:$B$117&gt;=AQ254,0),0),"")</f>
        <v>1</v>
      </c>
      <c r="AS254" s="194">
        <f t="shared" ca="1" si="226"/>
        <v>3.2000000000000006E-3</v>
      </c>
      <c r="AV254" s="194">
        <f t="shared" si="227"/>
        <v>0</v>
      </c>
      <c r="AW254" s="19">
        <f ca="1"/>
        <v>0</v>
      </c>
      <c r="AX254" s="208">
        <f t="shared" ca="1" si="228"/>
        <v>0</v>
      </c>
      <c r="AY254" s="207"/>
      <c r="AZ254" s="194"/>
      <c r="BA254" s="198" cm="1">
        <f t="array" ref="BA254">IFERROR(MATCH(TRUE,INDEX($B$14:$B$117&gt;=AZ254,0),0),"")</f>
        <v>1</v>
      </c>
      <c r="BB254" s="194">
        <f t="shared" ca="1" si="229"/>
        <v>3.2000000000000006E-3</v>
      </c>
      <c r="BE254" s="194">
        <f t="shared" si="230"/>
        <v>0</v>
      </c>
      <c r="BF254" s="19">
        <f ca="1"/>
        <v>0</v>
      </c>
      <c r="BG254" s="208">
        <f t="shared" ca="1" si="231"/>
        <v>0</v>
      </c>
      <c r="BH254" s="207"/>
      <c r="BI254" s="194"/>
      <c r="BJ254" s="198" cm="1">
        <f t="array" ref="BJ254">IFERROR(MATCH(TRUE,INDEX($B$14:$B$117&gt;=BI254,0),0),"")</f>
        <v>1</v>
      </c>
      <c r="BK254" s="194">
        <f t="shared" ca="1" si="232"/>
        <v>3.2000000000000006E-3</v>
      </c>
      <c r="BN254" s="194">
        <f t="shared" si="233"/>
        <v>0</v>
      </c>
      <c r="BO254" s="19">
        <f ca="1"/>
        <v>0</v>
      </c>
      <c r="BP254" s="208">
        <f t="shared" ca="1" si="234"/>
        <v>0</v>
      </c>
      <c r="BQ254" s="207"/>
      <c r="BR254" s="194"/>
      <c r="BS254" s="198" cm="1">
        <f t="array" ref="BS254">IFERROR(MATCH(TRUE,INDEX($B$14:$B$117&gt;=BR254,0),0),"")</f>
        <v>1</v>
      </c>
      <c r="BT254" s="194">
        <f t="shared" ca="1" si="235"/>
        <v>3.2000000000000006E-3</v>
      </c>
      <c r="BW254" s="194">
        <f t="shared" si="236"/>
        <v>0</v>
      </c>
      <c r="BX254" s="19">
        <f ca="1"/>
        <v>0</v>
      </c>
      <c r="BY254" s="208">
        <f t="shared" ca="1" si="237"/>
        <v>0</v>
      </c>
      <c r="BZ254" s="207"/>
      <c r="CA254" s="194"/>
      <c r="CB254" s="198" cm="1">
        <f t="array" ref="CB254">IFERROR(MATCH(TRUE,INDEX($B$14:$B$117&gt;=CA254,0),0),"")</f>
        <v>1</v>
      </c>
      <c r="CC254" s="194">
        <f t="shared" ca="1" si="238"/>
        <v>3.2000000000000006E-3</v>
      </c>
      <c r="CF254" s="194">
        <f t="shared" si="239"/>
        <v>0</v>
      </c>
      <c r="CG254" s="19">
        <f ca="1"/>
        <v>0</v>
      </c>
      <c r="CH254" s="208">
        <f t="shared" ca="1" si="240"/>
        <v>0</v>
      </c>
      <c r="CI254" s="207"/>
      <c r="CJ254" s="194"/>
      <c r="CK254" s="198" cm="1">
        <f t="array" ref="CK254">IFERROR(MATCH(TRUE,INDEX($B$14:$B$117&gt;=CJ254,0),0),"")</f>
        <v>1</v>
      </c>
      <c r="CL254" s="194">
        <f t="shared" ca="1" si="241"/>
        <v>3.2000000000000006E-3</v>
      </c>
      <c r="CO254" s="194">
        <f t="shared" si="242"/>
        <v>0</v>
      </c>
      <c r="CP254" s="19">
        <f ca="1"/>
        <v>0</v>
      </c>
      <c r="CQ254" s="208">
        <f t="shared" ca="1" si="243"/>
        <v>0</v>
      </c>
      <c r="CR254" s="207"/>
      <c r="CS254" s="194"/>
      <c r="CT254" s="198" cm="1">
        <f t="array" ref="CT254">IFERROR(MATCH(TRUE,INDEX($B$14:$B$117&gt;=CS254,0),0),"")</f>
        <v>1</v>
      </c>
      <c r="CU254" s="194">
        <f t="shared" ca="1" si="244"/>
        <v>3.2000000000000006E-3</v>
      </c>
      <c r="CX254" s="194">
        <f t="shared" si="245"/>
        <v>0</v>
      </c>
      <c r="CY254" s="19" t="e">
        <f ca="1"/>
        <v>#N/A</v>
      </c>
      <c r="CZ254" s="208" t="e">
        <f t="shared" ca="1" si="246"/>
        <v>#N/A</v>
      </c>
      <c r="DA254" s="207"/>
      <c r="DB254" s="194"/>
      <c r="DC254" s="198" cm="1">
        <f t="array" ref="DC254">IFERROR(MATCH(TRUE,INDEX($B$14:$B$117&gt;=DB254,0),0),"")</f>
        <v>1</v>
      </c>
      <c r="DD254" s="194">
        <f t="shared" ca="1" si="247"/>
        <v>3.2000000000000006E-3</v>
      </c>
      <c r="DG254" s="194">
        <f t="shared" si="248"/>
        <v>0</v>
      </c>
      <c r="DH254" s="19" t="e">
        <f ca="1"/>
        <v>#N/A</v>
      </c>
      <c r="DI254" s="208" t="e">
        <f t="shared" ca="1" si="249"/>
        <v>#N/A</v>
      </c>
      <c r="DJ254" s="207"/>
      <c r="DK254" s="194"/>
      <c r="DL254" s="198" cm="1">
        <f t="array" ref="DL254">IFERROR(MATCH(TRUE,INDEX($B$14:$B$117&gt;=DK254,0),0),"")</f>
        <v>1</v>
      </c>
      <c r="DM254" s="194">
        <f t="shared" ca="1" si="250"/>
        <v>3.2000000000000006E-3</v>
      </c>
      <c r="DP254" s="194">
        <f t="shared" si="251"/>
        <v>0</v>
      </c>
      <c r="DQ254" s="19" t="e">
        <f ca="1"/>
        <v>#N/A</v>
      </c>
      <c r="DR254" s="208" t="e">
        <f t="shared" ca="1" si="252"/>
        <v>#N/A</v>
      </c>
      <c r="DS254" s="207"/>
      <c r="DT254" s="194"/>
      <c r="DU254" s="198" cm="1">
        <f t="array" ref="DU254">IFERROR(MATCH(TRUE,INDEX($B$14:$B$117&gt;=DT254,0),0),"")</f>
        <v>1</v>
      </c>
      <c r="DV254" s="194">
        <f t="shared" ca="1" si="253"/>
        <v>3.2000000000000006E-3</v>
      </c>
      <c r="DY254" s="194">
        <f t="shared" si="254"/>
        <v>0</v>
      </c>
      <c r="DZ254" s="19" t="e">
        <f ca="1"/>
        <v>#N/A</v>
      </c>
      <c r="EA254" s="208" t="e">
        <f t="shared" ca="1" si="255"/>
        <v>#N/A</v>
      </c>
      <c r="EB254" s="207"/>
      <c r="EC254" s="194"/>
      <c r="ED254" s="198" cm="1">
        <f t="array" ref="ED254">IFERROR(MATCH(TRUE,INDEX($B$14:$B$117&gt;=EC254,0),0),"")</f>
        <v>1</v>
      </c>
      <c r="EE254" s="194">
        <f t="shared" ca="1" si="256"/>
        <v>3.2000000000000006E-3</v>
      </c>
      <c r="EH254" s="194">
        <f t="shared" si="257"/>
        <v>0</v>
      </c>
      <c r="EI254" s="19" t="e">
        <f ca="1"/>
        <v>#N/A</v>
      </c>
      <c r="EJ254" s="208" t="e">
        <f t="shared" ca="1" si="258"/>
        <v>#N/A</v>
      </c>
      <c r="EK254" s="207"/>
      <c r="EL254" s="194"/>
      <c r="EM254" s="198" cm="1">
        <f t="array" ref="EM254">IFERROR(MATCH(TRUE,INDEX($B$14:$B$117&gt;=EL254,0),0),"")</f>
        <v>1</v>
      </c>
      <c r="EN254" s="194">
        <f t="shared" ca="1" si="259"/>
        <v>3.2000000000000006E-3</v>
      </c>
      <c r="EQ254" s="194">
        <f t="shared" si="260"/>
        <v>0</v>
      </c>
      <c r="ER254" s="19" t="e">
        <f ca="1"/>
        <v>#N/A</v>
      </c>
      <c r="ES254" s="208" t="e">
        <f t="shared" ca="1" si="261"/>
        <v>#N/A</v>
      </c>
      <c r="ET254" s="207"/>
      <c r="EU254" s="194"/>
      <c r="EV254" s="198" cm="1">
        <f t="array" ref="EV254">IFERROR(MATCH(TRUE,INDEX($B$14:$B$117&gt;=EU254,0),0),"")</f>
        <v>1</v>
      </c>
      <c r="EW254" s="194">
        <f t="shared" ca="1" si="262"/>
        <v>3.2000000000000006E-3</v>
      </c>
      <c r="EZ254" s="194">
        <f t="shared" si="263"/>
        <v>0</v>
      </c>
      <c r="FA254" s="19" t="e">
        <f ca="1"/>
        <v>#N/A</v>
      </c>
      <c r="FB254" s="208" t="e">
        <f t="shared" ca="1" si="264"/>
        <v>#N/A</v>
      </c>
      <c r="FC254" s="207"/>
      <c r="FD254" s="194"/>
      <c r="FE254" s="198" cm="1">
        <f t="array" ref="FE254">IFERROR(MATCH(TRUE,INDEX($B$14:$B$117&gt;=FD254,0),0),"")</f>
        <v>1</v>
      </c>
      <c r="FF254" s="194">
        <f t="shared" ca="1" si="265"/>
        <v>3.2000000000000006E-3</v>
      </c>
      <c r="FI254" s="194">
        <f t="shared" si="266"/>
        <v>0</v>
      </c>
      <c r="FJ254" s="19" t="e">
        <f ca="1"/>
        <v>#N/A</v>
      </c>
      <c r="FK254" s="208" t="e">
        <f t="shared" ca="1" si="267"/>
        <v>#N/A</v>
      </c>
      <c r="FL254" s="207"/>
      <c r="FM254" s="194"/>
      <c r="FN254" s="198" cm="1">
        <f t="array" ref="FN254">IFERROR(MATCH(TRUE,INDEX($B$14:$B$117&gt;=FM254,0),0),"")</f>
        <v>1</v>
      </c>
      <c r="FO254" s="194">
        <f t="shared" ca="1" si="268"/>
        <v>3.2000000000000006E-3</v>
      </c>
      <c r="FR254" s="194">
        <f t="shared" si="269"/>
        <v>0</v>
      </c>
      <c r="FS254" s="19" t="e">
        <f ca="1"/>
        <v>#N/A</v>
      </c>
      <c r="FT254" s="208" t="e">
        <f t="shared" ca="1" si="270"/>
        <v>#N/A</v>
      </c>
      <c r="FU254" s="207"/>
      <c r="FV254" s="194"/>
      <c r="FW254" s="198" cm="1">
        <f t="array" ref="FW254">IFERROR(MATCH(TRUE,INDEX($B$14:$B$117&gt;=FV254,0),0),"")</f>
        <v>1</v>
      </c>
      <c r="FX254" s="194">
        <f t="shared" ca="1" si="271"/>
        <v>3.2000000000000006E-3</v>
      </c>
      <c r="GA254" s="194">
        <f t="shared" si="272"/>
        <v>0</v>
      </c>
      <c r="GB254" s="19" t="e">
        <f ca="1"/>
        <v>#N/A</v>
      </c>
      <c r="GC254" s="208" t="e">
        <f t="shared" ca="1" si="273"/>
        <v>#N/A</v>
      </c>
    </row>
    <row r="255" spans="6:185" x14ac:dyDescent="0.2">
      <c r="F255" s="207"/>
      <c r="G255" s="194"/>
      <c r="H255" s="198" cm="1">
        <f t="array" ref="H255">IFERROR(MATCH(TRUE,INDEX($B$14:$B$117&gt;=G255,0),0),"")</f>
        <v>1</v>
      </c>
      <c r="I255" s="194">
        <f t="shared" ca="1" si="218"/>
        <v>3.2000000000000006E-3</v>
      </c>
      <c r="L255" s="194">
        <f t="shared" si="274"/>
        <v>0</v>
      </c>
      <c r="M255" s="19">
        <f ca="1"/>
        <v>0</v>
      </c>
      <c r="N255" s="208">
        <f t="shared" ca="1" si="275"/>
        <v>0</v>
      </c>
      <c r="O255" s="207"/>
      <c r="P255" s="194"/>
      <c r="Q255" s="198" cm="1">
        <f t="array" ref="Q255">IFERROR(MATCH(TRUE,INDEX($B$14:$B$117&gt;=P255,0),0),"")</f>
        <v>1</v>
      </c>
      <c r="R255" s="194">
        <f t="shared" ca="1" si="219"/>
        <v>3.2000000000000006E-3</v>
      </c>
      <c r="U255" s="194">
        <f t="shared" si="276"/>
        <v>0</v>
      </c>
      <c r="V255" s="19">
        <f ca="1"/>
        <v>0</v>
      </c>
      <c r="W255" s="208">
        <f t="shared" ca="1" si="277"/>
        <v>0</v>
      </c>
      <c r="X255" s="207"/>
      <c r="Y255" s="194"/>
      <c r="Z255" s="198" cm="1">
        <f t="array" ref="Z255">IFERROR(MATCH(TRUE,INDEX($B$14:$B$117&gt;=Y255,0),0),"")</f>
        <v>1</v>
      </c>
      <c r="AA255" s="194">
        <f t="shared" ca="1" si="220"/>
        <v>3.2000000000000006E-3</v>
      </c>
      <c r="AD255" s="194">
        <f t="shared" si="221"/>
        <v>0</v>
      </c>
      <c r="AE255" s="19">
        <f ca="1"/>
        <v>0</v>
      </c>
      <c r="AF255" s="208">
        <f t="shared" ca="1" si="222"/>
        <v>0</v>
      </c>
      <c r="AG255" s="207"/>
      <c r="AH255" s="194"/>
      <c r="AI255" s="198" cm="1">
        <f t="array" ref="AI255">IFERROR(MATCH(TRUE,INDEX($B$14:$B$117&gt;=AH255,0),0),"")</f>
        <v>1</v>
      </c>
      <c r="AJ255" s="194">
        <f t="shared" ca="1" si="223"/>
        <v>3.2000000000000006E-3</v>
      </c>
      <c r="AM255" s="194">
        <f t="shared" si="224"/>
        <v>0</v>
      </c>
      <c r="AN255" s="19">
        <f ca="1"/>
        <v>0</v>
      </c>
      <c r="AO255" s="208">
        <f t="shared" ca="1" si="225"/>
        <v>0</v>
      </c>
      <c r="AP255" s="207"/>
      <c r="AQ255" s="194"/>
      <c r="AR255" s="198" cm="1">
        <f t="array" ref="AR255">IFERROR(MATCH(TRUE,INDEX($B$14:$B$117&gt;=AQ255,0),0),"")</f>
        <v>1</v>
      </c>
      <c r="AS255" s="194">
        <f t="shared" ca="1" si="226"/>
        <v>3.2000000000000006E-3</v>
      </c>
      <c r="AV255" s="194">
        <f t="shared" si="227"/>
        <v>0</v>
      </c>
      <c r="AW255" s="19">
        <f ca="1"/>
        <v>0</v>
      </c>
      <c r="AX255" s="208">
        <f t="shared" ca="1" si="228"/>
        <v>0</v>
      </c>
      <c r="AY255" s="207"/>
      <c r="AZ255" s="194"/>
      <c r="BA255" s="198" cm="1">
        <f t="array" ref="BA255">IFERROR(MATCH(TRUE,INDEX($B$14:$B$117&gt;=AZ255,0),0),"")</f>
        <v>1</v>
      </c>
      <c r="BB255" s="194">
        <f t="shared" ca="1" si="229"/>
        <v>3.2000000000000006E-3</v>
      </c>
      <c r="BE255" s="194">
        <f t="shared" si="230"/>
        <v>0</v>
      </c>
      <c r="BF255" s="19">
        <f ca="1"/>
        <v>0</v>
      </c>
      <c r="BG255" s="208">
        <f t="shared" ca="1" si="231"/>
        <v>0</v>
      </c>
      <c r="BH255" s="207"/>
      <c r="BI255" s="194"/>
      <c r="BJ255" s="198" cm="1">
        <f t="array" ref="BJ255">IFERROR(MATCH(TRUE,INDEX($B$14:$B$117&gt;=BI255,0),0),"")</f>
        <v>1</v>
      </c>
      <c r="BK255" s="194">
        <f t="shared" ca="1" si="232"/>
        <v>3.2000000000000006E-3</v>
      </c>
      <c r="BN255" s="194">
        <f t="shared" si="233"/>
        <v>0</v>
      </c>
      <c r="BO255" s="19">
        <f ca="1"/>
        <v>0</v>
      </c>
      <c r="BP255" s="208">
        <f t="shared" ca="1" si="234"/>
        <v>0</v>
      </c>
      <c r="BQ255" s="207"/>
      <c r="BR255" s="194"/>
      <c r="BS255" s="198" cm="1">
        <f t="array" ref="BS255">IFERROR(MATCH(TRUE,INDEX($B$14:$B$117&gt;=BR255,0),0),"")</f>
        <v>1</v>
      </c>
      <c r="BT255" s="194">
        <f t="shared" ca="1" si="235"/>
        <v>3.2000000000000006E-3</v>
      </c>
      <c r="BW255" s="194">
        <f t="shared" si="236"/>
        <v>0</v>
      </c>
      <c r="BX255" s="19">
        <f ca="1"/>
        <v>0</v>
      </c>
      <c r="BY255" s="208">
        <f t="shared" ca="1" si="237"/>
        <v>0</v>
      </c>
      <c r="BZ255" s="207"/>
      <c r="CA255" s="194"/>
      <c r="CB255" s="198" cm="1">
        <f t="array" ref="CB255">IFERROR(MATCH(TRUE,INDEX($B$14:$B$117&gt;=CA255,0),0),"")</f>
        <v>1</v>
      </c>
      <c r="CC255" s="194">
        <f t="shared" ca="1" si="238"/>
        <v>3.2000000000000006E-3</v>
      </c>
      <c r="CF255" s="194">
        <f t="shared" si="239"/>
        <v>0</v>
      </c>
      <c r="CG255" s="19">
        <f ca="1"/>
        <v>0</v>
      </c>
      <c r="CH255" s="208">
        <f t="shared" ca="1" si="240"/>
        <v>0</v>
      </c>
      <c r="CI255" s="207"/>
      <c r="CJ255" s="194"/>
      <c r="CK255" s="198" cm="1">
        <f t="array" ref="CK255">IFERROR(MATCH(TRUE,INDEX($B$14:$B$117&gt;=CJ255,0),0),"")</f>
        <v>1</v>
      </c>
      <c r="CL255" s="194">
        <f t="shared" ca="1" si="241"/>
        <v>3.2000000000000006E-3</v>
      </c>
      <c r="CO255" s="194">
        <f t="shared" si="242"/>
        <v>0</v>
      </c>
      <c r="CP255" s="19">
        <f ca="1"/>
        <v>0</v>
      </c>
      <c r="CQ255" s="208">
        <f t="shared" ca="1" si="243"/>
        <v>0</v>
      </c>
      <c r="CR255" s="207"/>
      <c r="CS255" s="194"/>
      <c r="CT255" s="198" cm="1">
        <f t="array" ref="CT255">IFERROR(MATCH(TRUE,INDEX($B$14:$B$117&gt;=CS255,0),0),"")</f>
        <v>1</v>
      </c>
      <c r="CU255" s="194">
        <f t="shared" ca="1" si="244"/>
        <v>3.2000000000000006E-3</v>
      </c>
      <c r="CX255" s="194">
        <f t="shared" si="245"/>
        <v>0</v>
      </c>
      <c r="CY255" s="19" t="e">
        <f ca="1"/>
        <v>#N/A</v>
      </c>
      <c r="CZ255" s="208" t="e">
        <f t="shared" ca="1" si="246"/>
        <v>#N/A</v>
      </c>
      <c r="DA255" s="207"/>
      <c r="DB255" s="194"/>
      <c r="DC255" s="198" cm="1">
        <f t="array" ref="DC255">IFERROR(MATCH(TRUE,INDEX($B$14:$B$117&gt;=DB255,0),0),"")</f>
        <v>1</v>
      </c>
      <c r="DD255" s="194">
        <f t="shared" ca="1" si="247"/>
        <v>3.2000000000000006E-3</v>
      </c>
      <c r="DG255" s="194">
        <f t="shared" si="248"/>
        <v>0</v>
      </c>
      <c r="DH255" s="19" t="e">
        <f ca="1"/>
        <v>#N/A</v>
      </c>
      <c r="DI255" s="208" t="e">
        <f t="shared" ca="1" si="249"/>
        <v>#N/A</v>
      </c>
      <c r="DJ255" s="207"/>
      <c r="DK255" s="194"/>
      <c r="DL255" s="198" cm="1">
        <f t="array" ref="DL255">IFERROR(MATCH(TRUE,INDEX($B$14:$B$117&gt;=DK255,0),0),"")</f>
        <v>1</v>
      </c>
      <c r="DM255" s="194">
        <f t="shared" ca="1" si="250"/>
        <v>3.2000000000000006E-3</v>
      </c>
      <c r="DP255" s="194">
        <f t="shared" si="251"/>
        <v>0</v>
      </c>
      <c r="DQ255" s="19" t="e">
        <f ca="1"/>
        <v>#N/A</v>
      </c>
      <c r="DR255" s="208" t="e">
        <f t="shared" ca="1" si="252"/>
        <v>#N/A</v>
      </c>
      <c r="DS255" s="207"/>
      <c r="DT255" s="194"/>
      <c r="DU255" s="198" cm="1">
        <f t="array" ref="DU255">IFERROR(MATCH(TRUE,INDEX($B$14:$B$117&gt;=DT255,0),0),"")</f>
        <v>1</v>
      </c>
      <c r="DV255" s="194">
        <f t="shared" ca="1" si="253"/>
        <v>3.2000000000000006E-3</v>
      </c>
      <c r="DY255" s="194">
        <f t="shared" si="254"/>
        <v>0</v>
      </c>
      <c r="DZ255" s="19" t="e">
        <f ca="1"/>
        <v>#N/A</v>
      </c>
      <c r="EA255" s="208" t="e">
        <f t="shared" ca="1" si="255"/>
        <v>#N/A</v>
      </c>
      <c r="EB255" s="207"/>
      <c r="EC255" s="194"/>
      <c r="ED255" s="198" cm="1">
        <f t="array" ref="ED255">IFERROR(MATCH(TRUE,INDEX($B$14:$B$117&gt;=EC255,0),0),"")</f>
        <v>1</v>
      </c>
      <c r="EE255" s="194">
        <f t="shared" ca="1" si="256"/>
        <v>3.2000000000000006E-3</v>
      </c>
      <c r="EH255" s="194">
        <f t="shared" si="257"/>
        <v>0</v>
      </c>
      <c r="EI255" s="19" t="e">
        <f ca="1"/>
        <v>#N/A</v>
      </c>
      <c r="EJ255" s="208" t="e">
        <f t="shared" ca="1" si="258"/>
        <v>#N/A</v>
      </c>
      <c r="EK255" s="207"/>
      <c r="EL255" s="194"/>
      <c r="EM255" s="198" cm="1">
        <f t="array" ref="EM255">IFERROR(MATCH(TRUE,INDEX($B$14:$B$117&gt;=EL255,0),0),"")</f>
        <v>1</v>
      </c>
      <c r="EN255" s="194">
        <f t="shared" ca="1" si="259"/>
        <v>3.2000000000000006E-3</v>
      </c>
      <c r="EQ255" s="194">
        <f t="shared" si="260"/>
        <v>0</v>
      </c>
      <c r="ER255" s="19" t="e">
        <f ca="1"/>
        <v>#N/A</v>
      </c>
      <c r="ES255" s="208" t="e">
        <f t="shared" ca="1" si="261"/>
        <v>#N/A</v>
      </c>
      <c r="ET255" s="207"/>
      <c r="EU255" s="194"/>
      <c r="EV255" s="198" cm="1">
        <f t="array" ref="EV255">IFERROR(MATCH(TRUE,INDEX($B$14:$B$117&gt;=EU255,0),0),"")</f>
        <v>1</v>
      </c>
      <c r="EW255" s="194">
        <f t="shared" ca="1" si="262"/>
        <v>3.2000000000000006E-3</v>
      </c>
      <c r="EZ255" s="194">
        <f t="shared" si="263"/>
        <v>0</v>
      </c>
      <c r="FA255" s="19" t="e">
        <f ca="1"/>
        <v>#N/A</v>
      </c>
      <c r="FB255" s="208" t="e">
        <f t="shared" ca="1" si="264"/>
        <v>#N/A</v>
      </c>
      <c r="FC255" s="207"/>
      <c r="FD255" s="194"/>
      <c r="FE255" s="198" cm="1">
        <f t="array" ref="FE255">IFERROR(MATCH(TRUE,INDEX($B$14:$B$117&gt;=FD255,0),0),"")</f>
        <v>1</v>
      </c>
      <c r="FF255" s="194">
        <f t="shared" ca="1" si="265"/>
        <v>3.2000000000000006E-3</v>
      </c>
      <c r="FI255" s="194">
        <f t="shared" si="266"/>
        <v>0</v>
      </c>
      <c r="FJ255" s="19" t="e">
        <f ca="1"/>
        <v>#N/A</v>
      </c>
      <c r="FK255" s="208" t="e">
        <f t="shared" ca="1" si="267"/>
        <v>#N/A</v>
      </c>
      <c r="FL255" s="207"/>
      <c r="FM255" s="194"/>
      <c r="FN255" s="198" cm="1">
        <f t="array" ref="FN255">IFERROR(MATCH(TRUE,INDEX($B$14:$B$117&gt;=FM255,0),0),"")</f>
        <v>1</v>
      </c>
      <c r="FO255" s="194">
        <f t="shared" ca="1" si="268"/>
        <v>3.2000000000000006E-3</v>
      </c>
      <c r="FR255" s="194">
        <f t="shared" si="269"/>
        <v>0</v>
      </c>
      <c r="FS255" s="19" t="e">
        <f ca="1"/>
        <v>#N/A</v>
      </c>
      <c r="FT255" s="208" t="e">
        <f t="shared" ca="1" si="270"/>
        <v>#N/A</v>
      </c>
      <c r="FU255" s="207"/>
      <c r="FV255" s="194"/>
      <c r="FW255" s="198" cm="1">
        <f t="array" ref="FW255">IFERROR(MATCH(TRUE,INDEX($B$14:$B$117&gt;=FV255,0),0),"")</f>
        <v>1</v>
      </c>
      <c r="FX255" s="194">
        <f t="shared" ca="1" si="271"/>
        <v>3.2000000000000006E-3</v>
      </c>
      <c r="GA255" s="194">
        <f t="shared" si="272"/>
        <v>0</v>
      </c>
      <c r="GB255" s="19" t="e">
        <f ca="1"/>
        <v>#N/A</v>
      </c>
      <c r="GC255" s="208" t="e">
        <f t="shared" ca="1" si="273"/>
        <v>#N/A</v>
      </c>
    </row>
    <row r="256" spans="6:185" x14ac:dyDescent="0.2">
      <c r="F256" s="207"/>
      <c r="G256" s="194"/>
      <c r="H256" s="198" cm="1">
        <f t="array" ref="H256">IFERROR(MATCH(TRUE,INDEX($B$14:$B$117&gt;=G256,0),0),"")</f>
        <v>1</v>
      </c>
      <c r="I256" s="194">
        <f t="shared" ca="1" si="218"/>
        <v>3.2000000000000006E-3</v>
      </c>
      <c r="L256" s="194">
        <f t="shared" si="274"/>
        <v>0</v>
      </c>
      <c r="M256" s="19">
        <f ca="1"/>
        <v>0</v>
      </c>
      <c r="N256" s="208">
        <f t="shared" ca="1" si="275"/>
        <v>0</v>
      </c>
      <c r="O256" s="207"/>
      <c r="P256" s="194"/>
      <c r="Q256" s="198" cm="1">
        <f t="array" ref="Q256">IFERROR(MATCH(TRUE,INDEX($B$14:$B$117&gt;=P256,0),0),"")</f>
        <v>1</v>
      </c>
      <c r="R256" s="194">
        <f t="shared" ca="1" si="219"/>
        <v>3.2000000000000006E-3</v>
      </c>
      <c r="U256" s="194">
        <f t="shared" si="276"/>
        <v>0</v>
      </c>
      <c r="V256" s="19">
        <f ca="1"/>
        <v>0</v>
      </c>
      <c r="W256" s="208">
        <f t="shared" ca="1" si="277"/>
        <v>0</v>
      </c>
      <c r="X256" s="207"/>
      <c r="Y256" s="194"/>
      <c r="Z256" s="198" cm="1">
        <f t="array" ref="Z256">IFERROR(MATCH(TRUE,INDEX($B$14:$B$117&gt;=Y256,0),0),"")</f>
        <v>1</v>
      </c>
      <c r="AA256" s="194">
        <f t="shared" ca="1" si="220"/>
        <v>3.2000000000000006E-3</v>
      </c>
      <c r="AD256" s="194">
        <f t="shared" si="221"/>
        <v>0</v>
      </c>
      <c r="AE256" s="19">
        <f ca="1"/>
        <v>0</v>
      </c>
      <c r="AF256" s="208">
        <f t="shared" ca="1" si="222"/>
        <v>0</v>
      </c>
      <c r="AG256" s="207"/>
      <c r="AH256" s="194"/>
      <c r="AI256" s="198" cm="1">
        <f t="array" ref="AI256">IFERROR(MATCH(TRUE,INDEX($B$14:$B$117&gt;=AH256,0),0),"")</f>
        <v>1</v>
      </c>
      <c r="AJ256" s="194">
        <f t="shared" ca="1" si="223"/>
        <v>3.2000000000000006E-3</v>
      </c>
      <c r="AM256" s="194">
        <f t="shared" si="224"/>
        <v>0</v>
      </c>
      <c r="AN256" s="19">
        <f ca="1"/>
        <v>0</v>
      </c>
      <c r="AO256" s="208">
        <f t="shared" ca="1" si="225"/>
        <v>0</v>
      </c>
      <c r="AP256" s="207"/>
      <c r="AQ256" s="194"/>
      <c r="AR256" s="198" cm="1">
        <f t="array" ref="AR256">IFERROR(MATCH(TRUE,INDEX($B$14:$B$117&gt;=AQ256,0),0),"")</f>
        <v>1</v>
      </c>
      <c r="AS256" s="194">
        <f t="shared" ca="1" si="226"/>
        <v>3.2000000000000006E-3</v>
      </c>
      <c r="AV256" s="194">
        <f t="shared" si="227"/>
        <v>0</v>
      </c>
      <c r="AW256" s="19">
        <f ca="1"/>
        <v>0</v>
      </c>
      <c r="AX256" s="208">
        <f t="shared" ca="1" si="228"/>
        <v>0</v>
      </c>
      <c r="AY256" s="207"/>
      <c r="AZ256" s="194"/>
      <c r="BA256" s="198" cm="1">
        <f t="array" ref="BA256">IFERROR(MATCH(TRUE,INDEX($B$14:$B$117&gt;=AZ256,0),0),"")</f>
        <v>1</v>
      </c>
      <c r="BB256" s="194">
        <f t="shared" ca="1" si="229"/>
        <v>3.2000000000000006E-3</v>
      </c>
      <c r="BE256" s="194">
        <f t="shared" si="230"/>
        <v>0</v>
      </c>
      <c r="BF256" s="19">
        <f ca="1"/>
        <v>0</v>
      </c>
      <c r="BG256" s="208">
        <f t="shared" ca="1" si="231"/>
        <v>0</v>
      </c>
      <c r="BH256" s="207"/>
      <c r="BI256" s="194"/>
      <c r="BJ256" s="198" cm="1">
        <f t="array" ref="BJ256">IFERROR(MATCH(TRUE,INDEX($B$14:$B$117&gt;=BI256,0),0),"")</f>
        <v>1</v>
      </c>
      <c r="BK256" s="194">
        <f t="shared" ca="1" si="232"/>
        <v>3.2000000000000006E-3</v>
      </c>
      <c r="BN256" s="194">
        <f t="shared" si="233"/>
        <v>0</v>
      </c>
      <c r="BO256" s="19">
        <f ca="1"/>
        <v>0</v>
      </c>
      <c r="BP256" s="208">
        <f t="shared" ca="1" si="234"/>
        <v>0</v>
      </c>
      <c r="BQ256" s="207"/>
      <c r="BR256" s="194"/>
      <c r="BS256" s="198" cm="1">
        <f t="array" ref="BS256">IFERROR(MATCH(TRUE,INDEX($B$14:$B$117&gt;=BR256,0),0),"")</f>
        <v>1</v>
      </c>
      <c r="BT256" s="194">
        <f t="shared" ca="1" si="235"/>
        <v>3.2000000000000006E-3</v>
      </c>
      <c r="BW256" s="194">
        <f t="shared" si="236"/>
        <v>0</v>
      </c>
      <c r="BX256" s="19">
        <f ca="1"/>
        <v>0</v>
      </c>
      <c r="BY256" s="208">
        <f t="shared" ca="1" si="237"/>
        <v>0</v>
      </c>
      <c r="BZ256" s="207"/>
      <c r="CA256" s="194"/>
      <c r="CB256" s="198" cm="1">
        <f t="array" ref="CB256">IFERROR(MATCH(TRUE,INDEX($B$14:$B$117&gt;=CA256,0),0),"")</f>
        <v>1</v>
      </c>
      <c r="CC256" s="194">
        <f t="shared" ca="1" si="238"/>
        <v>3.2000000000000006E-3</v>
      </c>
      <c r="CF256" s="194">
        <f t="shared" si="239"/>
        <v>0</v>
      </c>
      <c r="CG256" s="19">
        <f ca="1"/>
        <v>0</v>
      </c>
      <c r="CH256" s="208">
        <f t="shared" ca="1" si="240"/>
        <v>0</v>
      </c>
      <c r="CI256" s="207"/>
      <c r="CJ256" s="194"/>
      <c r="CK256" s="198" cm="1">
        <f t="array" ref="CK256">IFERROR(MATCH(TRUE,INDEX($B$14:$B$117&gt;=CJ256,0),0),"")</f>
        <v>1</v>
      </c>
      <c r="CL256" s="194">
        <f t="shared" ca="1" si="241"/>
        <v>3.2000000000000006E-3</v>
      </c>
      <c r="CO256" s="194">
        <f t="shared" si="242"/>
        <v>0</v>
      </c>
      <c r="CP256" s="19">
        <f ca="1"/>
        <v>0</v>
      </c>
      <c r="CQ256" s="208">
        <f t="shared" ca="1" si="243"/>
        <v>0</v>
      </c>
      <c r="CR256" s="207"/>
      <c r="CS256" s="194"/>
      <c r="CT256" s="198" cm="1">
        <f t="array" ref="CT256">IFERROR(MATCH(TRUE,INDEX($B$14:$B$117&gt;=CS256,0),0),"")</f>
        <v>1</v>
      </c>
      <c r="CU256" s="194">
        <f t="shared" ca="1" si="244"/>
        <v>3.2000000000000006E-3</v>
      </c>
      <c r="CX256" s="194">
        <f t="shared" si="245"/>
        <v>0</v>
      </c>
      <c r="CY256" s="19" t="e">
        <f ca="1"/>
        <v>#N/A</v>
      </c>
      <c r="CZ256" s="208" t="e">
        <f t="shared" ca="1" si="246"/>
        <v>#N/A</v>
      </c>
      <c r="DA256" s="207"/>
      <c r="DB256" s="194"/>
      <c r="DC256" s="198" cm="1">
        <f t="array" ref="DC256">IFERROR(MATCH(TRUE,INDEX($B$14:$B$117&gt;=DB256,0),0),"")</f>
        <v>1</v>
      </c>
      <c r="DD256" s="194">
        <f t="shared" ca="1" si="247"/>
        <v>3.2000000000000006E-3</v>
      </c>
      <c r="DG256" s="194">
        <f t="shared" si="248"/>
        <v>0</v>
      </c>
      <c r="DH256" s="19" t="e">
        <f ca="1"/>
        <v>#N/A</v>
      </c>
      <c r="DI256" s="208" t="e">
        <f t="shared" ca="1" si="249"/>
        <v>#N/A</v>
      </c>
      <c r="DJ256" s="207"/>
      <c r="DK256" s="194"/>
      <c r="DL256" s="198" cm="1">
        <f t="array" ref="DL256">IFERROR(MATCH(TRUE,INDEX($B$14:$B$117&gt;=DK256,0),0),"")</f>
        <v>1</v>
      </c>
      <c r="DM256" s="194">
        <f t="shared" ca="1" si="250"/>
        <v>3.2000000000000006E-3</v>
      </c>
      <c r="DP256" s="194">
        <f t="shared" si="251"/>
        <v>0</v>
      </c>
      <c r="DQ256" s="19" t="e">
        <f ca="1"/>
        <v>#N/A</v>
      </c>
      <c r="DR256" s="208" t="e">
        <f t="shared" ca="1" si="252"/>
        <v>#N/A</v>
      </c>
      <c r="DS256" s="207"/>
      <c r="DT256" s="194"/>
      <c r="DU256" s="198" cm="1">
        <f t="array" ref="DU256">IFERROR(MATCH(TRUE,INDEX($B$14:$B$117&gt;=DT256,0),0),"")</f>
        <v>1</v>
      </c>
      <c r="DV256" s="194">
        <f t="shared" ca="1" si="253"/>
        <v>3.2000000000000006E-3</v>
      </c>
      <c r="DY256" s="194">
        <f t="shared" si="254"/>
        <v>0</v>
      </c>
      <c r="DZ256" s="19" t="e">
        <f ca="1"/>
        <v>#N/A</v>
      </c>
      <c r="EA256" s="208" t="e">
        <f t="shared" ca="1" si="255"/>
        <v>#N/A</v>
      </c>
      <c r="EB256" s="207"/>
      <c r="EC256" s="194"/>
      <c r="ED256" s="198" cm="1">
        <f t="array" ref="ED256">IFERROR(MATCH(TRUE,INDEX($B$14:$B$117&gt;=EC256,0),0),"")</f>
        <v>1</v>
      </c>
      <c r="EE256" s="194">
        <f t="shared" ca="1" si="256"/>
        <v>3.2000000000000006E-3</v>
      </c>
      <c r="EH256" s="194">
        <f t="shared" si="257"/>
        <v>0</v>
      </c>
      <c r="EI256" s="19" t="e">
        <f ca="1"/>
        <v>#N/A</v>
      </c>
      <c r="EJ256" s="208" t="e">
        <f t="shared" ca="1" si="258"/>
        <v>#N/A</v>
      </c>
      <c r="EK256" s="207"/>
      <c r="EL256" s="194"/>
      <c r="EM256" s="198" cm="1">
        <f t="array" ref="EM256">IFERROR(MATCH(TRUE,INDEX($B$14:$B$117&gt;=EL256,0),0),"")</f>
        <v>1</v>
      </c>
      <c r="EN256" s="194">
        <f t="shared" ca="1" si="259"/>
        <v>3.2000000000000006E-3</v>
      </c>
      <c r="EQ256" s="194">
        <f t="shared" si="260"/>
        <v>0</v>
      </c>
      <c r="ER256" s="19" t="e">
        <f ca="1"/>
        <v>#N/A</v>
      </c>
      <c r="ES256" s="208" t="e">
        <f t="shared" ca="1" si="261"/>
        <v>#N/A</v>
      </c>
      <c r="ET256" s="207"/>
      <c r="EU256" s="194"/>
      <c r="EV256" s="198" cm="1">
        <f t="array" ref="EV256">IFERROR(MATCH(TRUE,INDEX($B$14:$B$117&gt;=EU256,0),0),"")</f>
        <v>1</v>
      </c>
      <c r="EW256" s="194">
        <f t="shared" ca="1" si="262"/>
        <v>3.2000000000000006E-3</v>
      </c>
      <c r="EZ256" s="194">
        <f t="shared" si="263"/>
        <v>0</v>
      </c>
      <c r="FA256" s="19" t="e">
        <f ca="1"/>
        <v>#N/A</v>
      </c>
      <c r="FB256" s="208" t="e">
        <f t="shared" ca="1" si="264"/>
        <v>#N/A</v>
      </c>
      <c r="FC256" s="207"/>
      <c r="FD256" s="194"/>
      <c r="FE256" s="198" cm="1">
        <f t="array" ref="FE256">IFERROR(MATCH(TRUE,INDEX($B$14:$B$117&gt;=FD256,0),0),"")</f>
        <v>1</v>
      </c>
      <c r="FF256" s="194">
        <f t="shared" ca="1" si="265"/>
        <v>3.2000000000000006E-3</v>
      </c>
      <c r="FI256" s="194">
        <f t="shared" si="266"/>
        <v>0</v>
      </c>
      <c r="FJ256" s="19" t="e">
        <f ca="1"/>
        <v>#N/A</v>
      </c>
      <c r="FK256" s="208" t="e">
        <f t="shared" ca="1" si="267"/>
        <v>#N/A</v>
      </c>
      <c r="FL256" s="207"/>
      <c r="FM256" s="194"/>
      <c r="FN256" s="198" cm="1">
        <f t="array" ref="FN256">IFERROR(MATCH(TRUE,INDEX($B$14:$B$117&gt;=FM256,0),0),"")</f>
        <v>1</v>
      </c>
      <c r="FO256" s="194">
        <f t="shared" ca="1" si="268"/>
        <v>3.2000000000000006E-3</v>
      </c>
      <c r="FR256" s="194">
        <f t="shared" si="269"/>
        <v>0</v>
      </c>
      <c r="FS256" s="19" t="e">
        <f ca="1"/>
        <v>#N/A</v>
      </c>
      <c r="FT256" s="208" t="e">
        <f t="shared" ca="1" si="270"/>
        <v>#N/A</v>
      </c>
      <c r="FU256" s="207"/>
      <c r="FV256" s="194"/>
      <c r="FW256" s="198" cm="1">
        <f t="array" ref="FW256">IFERROR(MATCH(TRUE,INDEX($B$14:$B$117&gt;=FV256,0),0),"")</f>
        <v>1</v>
      </c>
      <c r="FX256" s="194">
        <f t="shared" ca="1" si="271"/>
        <v>3.2000000000000006E-3</v>
      </c>
      <c r="GA256" s="194">
        <f t="shared" si="272"/>
        <v>0</v>
      </c>
      <c r="GB256" s="19" t="e">
        <f ca="1"/>
        <v>#N/A</v>
      </c>
      <c r="GC256" s="208" t="e">
        <f t="shared" ca="1" si="273"/>
        <v>#N/A</v>
      </c>
    </row>
    <row r="257" spans="6:185" x14ac:dyDescent="0.2">
      <c r="F257" s="207"/>
      <c r="G257" s="194"/>
      <c r="H257" s="198" cm="1">
        <f t="array" ref="H257">IFERROR(MATCH(TRUE,INDEX($B$14:$B$117&gt;=G257,0),0),"")</f>
        <v>1</v>
      </c>
      <c r="I257" s="194">
        <f t="shared" ca="1" si="218"/>
        <v>3.2000000000000006E-3</v>
      </c>
      <c r="L257" s="194">
        <f t="shared" si="274"/>
        <v>0</v>
      </c>
      <c r="M257" s="19">
        <f ca="1"/>
        <v>0</v>
      </c>
      <c r="N257" s="208">
        <f t="shared" ca="1" si="275"/>
        <v>0</v>
      </c>
      <c r="O257" s="207"/>
      <c r="P257" s="194"/>
      <c r="Q257" s="198" cm="1">
        <f t="array" ref="Q257">IFERROR(MATCH(TRUE,INDEX($B$14:$B$117&gt;=P257,0),0),"")</f>
        <v>1</v>
      </c>
      <c r="R257" s="194">
        <f t="shared" ca="1" si="219"/>
        <v>3.2000000000000006E-3</v>
      </c>
      <c r="U257" s="194">
        <f t="shared" si="276"/>
        <v>0</v>
      </c>
      <c r="V257" s="19">
        <f ca="1"/>
        <v>0</v>
      </c>
      <c r="W257" s="208">
        <f t="shared" ca="1" si="277"/>
        <v>0</v>
      </c>
      <c r="X257" s="207"/>
      <c r="Y257" s="194"/>
      <c r="Z257" s="198" cm="1">
        <f t="array" ref="Z257">IFERROR(MATCH(TRUE,INDEX($B$14:$B$117&gt;=Y257,0),0),"")</f>
        <v>1</v>
      </c>
      <c r="AA257" s="194">
        <f t="shared" ca="1" si="220"/>
        <v>3.2000000000000006E-3</v>
      </c>
      <c r="AD257" s="194">
        <f t="shared" si="221"/>
        <v>0</v>
      </c>
      <c r="AE257" s="19">
        <f ca="1"/>
        <v>0</v>
      </c>
      <c r="AF257" s="208">
        <f t="shared" ca="1" si="222"/>
        <v>0</v>
      </c>
      <c r="AG257" s="207"/>
      <c r="AH257" s="194"/>
      <c r="AI257" s="198" cm="1">
        <f t="array" ref="AI257">IFERROR(MATCH(TRUE,INDEX($B$14:$B$117&gt;=AH257,0),0),"")</f>
        <v>1</v>
      </c>
      <c r="AJ257" s="194">
        <f t="shared" ca="1" si="223"/>
        <v>3.2000000000000006E-3</v>
      </c>
      <c r="AM257" s="194">
        <f t="shared" si="224"/>
        <v>0</v>
      </c>
      <c r="AN257" s="19">
        <f ca="1"/>
        <v>0</v>
      </c>
      <c r="AO257" s="208">
        <f t="shared" ca="1" si="225"/>
        <v>0</v>
      </c>
      <c r="AP257" s="207"/>
      <c r="AQ257" s="194"/>
      <c r="AR257" s="198" cm="1">
        <f t="array" ref="AR257">IFERROR(MATCH(TRUE,INDEX($B$14:$B$117&gt;=AQ257,0),0),"")</f>
        <v>1</v>
      </c>
      <c r="AS257" s="194">
        <f t="shared" ca="1" si="226"/>
        <v>3.2000000000000006E-3</v>
      </c>
      <c r="AV257" s="194">
        <f t="shared" si="227"/>
        <v>0</v>
      </c>
      <c r="AW257" s="19">
        <f ca="1"/>
        <v>0</v>
      </c>
      <c r="AX257" s="208">
        <f t="shared" ca="1" si="228"/>
        <v>0</v>
      </c>
      <c r="AY257" s="207"/>
      <c r="AZ257" s="194"/>
      <c r="BA257" s="198" cm="1">
        <f t="array" ref="BA257">IFERROR(MATCH(TRUE,INDEX($B$14:$B$117&gt;=AZ257,0),0),"")</f>
        <v>1</v>
      </c>
      <c r="BB257" s="194">
        <f t="shared" ca="1" si="229"/>
        <v>3.2000000000000006E-3</v>
      </c>
      <c r="BE257" s="194">
        <f t="shared" si="230"/>
        <v>0</v>
      </c>
      <c r="BF257" s="19">
        <f ca="1"/>
        <v>0</v>
      </c>
      <c r="BG257" s="208">
        <f t="shared" ca="1" si="231"/>
        <v>0</v>
      </c>
      <c r="BH257" s="207"/>
      <c r="BI257" s="194"/>
      <c r="BJ257" s="198" cm="1">
        <f t="array" ref="BJ257">IFERROR(MATCH(TRUE,INDEX($B$14:$B$117&gt;=BI257,0),0),"")</f>
        <v>1</v>
      </c>
      <c r="BK257" s="194">
        <f t="shared" ca="1" si="232"/>
        <v>3.2000000000000006E-3</v>
      </c>
      <c r="BN257" s="194">
        <f t="shared" si="233"/>
        <v>0</v>
      </c>
      <c r="BO257" s="19">
        <f ca="1"/>
        <v>0</v>
      </c>
      <c r="BP257" s="208">
        <f t="shared" ca="1" si="234"/>
        <v>0</v>
      </c>
      <c r="BQ257" s="207"/>
      <c r="BR257" s="194"/>
      <c r="BS257" s="198" cm="1">
        <f t="array" ref="BS257">IFERROR(MATCH(TRUE,INDEX($B$14:$B$117&gt;=BR257,0),0),"")</f>
        <v>1</v>
      </c>
      <c r="BT257" s="194">
        <f t="shared" ca="1" si="235"/>
        <v>3.2000000000000006E-3</v>
      </c>
      <c r="BW257" s="194">
        <f t="shared" si="236"/>
        <v>0</v>
      </c>
      <c r="BX257" s="19">
        <f ca="1"/>
        <v>0</v>
      </c>
      <c r="BY257" s="208">
        <f t="shared" ca="1" si="237"/>
        <v>0</v>
      </c>
      <c r="BZ257" s="207"/>
      <c r="CA257" s="194"/>
      <c r="CB257" s="198" cm="1">
        <f t="array" ref="CB257">IFERROR(MATCH(TRUE,INDEX($B$14:$B$117&gt;=CA257,0),0),"")</f>
        <v>1</v>
      </c>
      <c r="CC257" s="194">
        <f t="shared" ca="1" si="238"/>
        <v>3.2000000000000006E-3</v>
      </c>
      <c r="CF257" s="194">
        <f t="shared" si="239"/>
        <v>0</v>
      </c>
      <c r="CG257" s="19">
        <f ca="1"/>
        <v>0</v>
      </c>
      <c r="CH257" s="208">
        <f t="shared" ca="1" si="240"/>
        <v>0</v>
      </c>
      <c r="CI257" s="207"/>
      <c r="CJ257" s="194"/>
      <c r="CK257" s="198" cm="1">
        <f t="array" ref="CK257">IFERROR(MATCH(TRUE,INDEX($B$14:$B$117&gt;=CJ257,0),0),"")</f>
        <v>1</v>
      </c>
      <c r="CL257" s="194">
        <f t="shared" ca="1" si="241"/>
        <v>3.2000000000000006E-3</v>
      </c>
      <c r="CO257" s="194">
        <f t="shared" si="242"/>
        <v>0</v>
      </c>
      <c r="CP257" s="19">
        <f ca="1"/>
        <v>0</v>
      </c>
      <c r="CQ257" s="208">
        <f t="shared" ca="1" si="243"/>
        <v>0</v>
      </c>
      <c r="CR257" s="207"/>
      <c r="CS257" s="194"/>
      <c r="CT257" s="198" cm="1">
        <f t="array" ref="CT257">IFERROR(MATCH(TRUE,INDEX($B$14:$B$117&gt;=CS257,0),0),"")</f>
        <v>1</v>
      </c>
      <c r="CU257" s="194">
        <f t="shared" ca="1" si="244"/>
        <v>3.2000000000000006E-3</v>
      </c>
      <c r="CX257" s="194">
        <f t="shared" si="245"/>
        <v>0</v>
      </c>
      <c r="CY257" s="19" t="e">
        <f ca="1"/>
        <v>#N/A</v>
      </c>
      <c r="CZ257" s="208" t="e">
        <f t="shared" ca="1" si="246"/>
        <v>#N/A</v>
      </c>
      <c r="DA257" s="207"/>
      <c r="DB257" s="194"/>
      <c r="DC257" s="198" cm="1">
        <f t="array" ref="DC257">IFERROR(MATCH(TRUE,INDEX($B$14:$B$117&gt;=DB257,0),0),"")</f>
        <v>1</v>
      </c>
      <c r="DD257" s="194">
        <f t="shared" ca="1" si="247"/>
        <v>3.2000000000000006E-3</v>
      </c>
      <c r="DG257" s="194">
        <f t="shared" si="248"/>
        <v>0</v>
      </c>
      <c r="DH257" s="19" t="e">
        <f ca="1"/>
        <v>#N/A</v>
      </c>
      <c r="DI257" s="208" t="e">
        <f t="shared" ca="1" si="249"/>
        <v>#N/A</v>
      </c>
      <c r="DJ257" s="207"/>
      <c r="DK257" s="194"/>
      <c r="DL257" s="198" cm="1">
        <f t="array" ref="DL257">IFERROR(MATCH(TRUE,INDEX($B$14:$B$117&gt;=DK257,0),0),"")</f>
        <v>1</v>
      </c>
      <c r="DM257" s="194">
        <f t="shared" ca="1" si="250"/>
        <v>3.2000000000000006E-3</v>
      </c>
      <c r="DP257" s="194">
        <f t="shared" si="251"/>
        <v>0</v>
      </c>
      <c r="DQ257" s="19" t="e">
        <f ca="1"/>
        <v>#N/A</v>
      </c>
      <c r="DR257" s="208" t="e">
        <f t="shared" ca="1" si="252"/>
        <v>#N/A</v>
      </c>
      <c r="DS257" s="207"/>
      <c r="DT257" s="194"/>
      <c r="DU257" s="198" cm="1">
        <f t="array" ref="DU257">IFERROR(MATCH(TRUE,INDEX($B$14:$B$117&gt;=DT257,0),0),"")</f>
        <v>1</v>
      </c>
      <c r="DV257" s="194">
        <f t="shared" ca="1" si="253"/>
        <v>3.2000000000000006E-3</v>
      </c>
      <c r="DY257" s="194">
        <f t="shared" si="254"/>
        <v>0</v>
      </c>
      <c r="DZ257" s="19" t="e">
        <f ca="1"/>
        <v>#N/A</v>
      </c>
      <c r="EA257" s="208" t="e">
        <f t="shared" ca="1" si="255"/>
        <v>#N/A</v>
      </c>
      <c r="EB257" s="207"/>
      <c r="EC257" s="194"/>
      <c r="ED257" s="198" cm="1">
        <f t="array" ref="ED257">IFERROR(MATCH(TRUE,INDEX($B$14:$B$117&gt;=EC257,0),0),"")</f>
        <v>1</v>
      </c>
      <c r="EE257" s="194">
        <f t="shared" ca="1" si="256"/>
        <v>3.2000000000000006E-3</v>
      </c>
      <c r="EH257" s="194">
        <f t="shared" si="257"/>
        <v>0</v>
      </c>
      <c r="EI257" s="19" t="e">
        <f ca="1"/>
        <v>#N/A</v>
      </c>
      <c r="EJ257" s="208" t="e">
        <f t="shared" ca="1" si="258"/>
        <v>#N/A</v>
      </c>
      <c r="EK257" s="207"/>
      <c r="EL257" s="194"/>
      <c r="EM257" s="198" cm="1">
        <f t="array" ref="EM257">IFERROR(MATCH(TRUE,INDEX($B$14:$B$117&gt;=EL257,0),0),"")</f>
        <v>1</v>
      </c>
      <c r="EN257" s="194">
        <f t="shared" ca="1" si="259"/>
        <v>3.2000000000000006E-3</v>
      </c>
      <c r="EQ257" s="194">
        <f t="shared" si="260"/>
        <v>0</v>
      </c>
      <c r="ER257" s="19" t="e">
        <f ca="1"/>
        <v>#N/A</v>
      </c>
      <c r="ES257" s="208" t="e">
        <f t="shared" ca="1" si="261"/>
        <v>#N/A</v>
      </c>
      <c r="ET257" s="207"/>
      <c r="EU257" s="194"/>
      <c r="EV257" s="198" cm="1">
        <f t="array" ref="EV257">IFERROR(MATCH(TRUE,INDEX($B$14:$B$117&gt;=EU257,0),0),"")</f>
        <v>1</v>
      </c>
      <c r="EW257" s="194">
        <f t="shared" ca="1" si="262"/>
        <v>3.2000000000000006E-3</v>
      </c>
      <c r="EZ257" s="194">
        <f t="shared" si="263"/>
        <v>0</v>
      </c>
      <c r="FA257" s="19" t="e">
        <f ca="1"/>
        <v>#N/A</v>
      </c>
      <c r="FB257" s="208" t="e">
        <f t="shared" ca="1" si="264"/>
        <v>#N/A</v>
      </c>
      <c r="FC257" s="207"/>
      <c r="FD257" s="194"/>
      <c r="FE257" s="198" cm="1">
        <f t="array" ref="FE257">IFERROR(MATCH(TRUE,INDEX($B$14:$B$117&gt;=FD257,0),0),"")</f>
        <v>1</v>
      </c>
      <c r="FF257" s="194">
        <f t="shared" ca="1" si="265"/>
        <v>3.2000000000000006E-3</v>
      </c>
      <c r="FI257" s="194">
        <f t="shared" si="266"/>
        <v>0</v>
      </c>
      <c r="FJ257" s="19" t="e">
        <f ca="1"/>
        <v>#N/A</v>
      </c>
      <c r="FK257" s="208" t="e">
        <f t="shared" ca="1" si="267"/>
        <v>#N/A</v>
      </c>
      <c r="FL257" s="207"/>
      <c r="FM257" s="194"/>
      <c r="FN257" s="198" cm="1">
        <f t="array" ref="FN257">IFERROR(MATCH(TRUE,INDEX($B$14:$B$117&gt;=FM257,0),0),"")</f>
        <v>1</v>
      </c>
      <c r="FO257" s="194">
        <f t="shared" ca="1" si="268"/>
        <v>3.2000000000000006E-3</v>
      </c>
      <c r="FR257" s="194">
        <f t="shared" si="269"/>
        <v>0</v>
      </c>
      <c r="FS257" s="19" t="e">
        <f ca="1"/>
        <v>#N/A</v>
      </c>
      <c r="FT257" s="208" t="e">
        <f t="shared" ca="1" si="270"/>
        <v>#N/A</v>
      </c>
      <c r="FU257" s="207"/>
      <c r="FV257" s="194"/>
      <c r="FW257" s="198" cm="1">
        <f t="array" ref="FW257">IFERROR(MATCH(TRUE,INDEX($B$14:$B$117&gt;=FV257,0),0),"")</f>
        <v>1</v>
      </c>
      <c r="FX257" s="194">
        <f t="shared" ca="1" si="271"/>
        <v>3.2000000000000006E-3</v>
      </c>
      <c r="GA257" s="194">
        <f t="shared" si="272"/>
        <v>0</v>
      </c>
      <c r="GB257" s="19" t="e">
        <f ca="1"/>
        <v>#N/A</v>
      </c>
      <c r="GC257" s="208" t="e">
        <f t="shared" ca="1" si="273"/>
        <v>#N/A</v>
      </c>
    </row>
    <row r="258" spans="6:185" x14ac:dyDescent="0.2">
      <c r="F258" s="207"/>
      <c r="G258" s="194"/>
      <c r="H258" s="198" cm="1">
        <f t="array" ref="H258">IFERROR(MATCH(TRUE,INDEX($B$14:$B$117&gt;=G258,0),0),"")</f>
        <v>1</v>
      </c>
      <c r="I258" s="194">
        <f t="shared" ca="1" si="218"/>
        <v>3.2000000000000006E-3</v>
      </c>
      <c r="L258" s="194">
        <f t="shared" si="274"/>
        <v>0</v>
      </c>
      <c r="M258" s="19">
        <f ca="1"/>
        <v>0</v>
      </c>
      <c r="N258" s="208">
        <f t="shared" ca="1" si="275"/>
        <v>0</v>
      </c>
      <c r="O258" s="207"/>
      <c r="P258" s="194"/>
      <c r="Q258" s="198" cm="1">
        <f t="array" ref="Q258">IFERROR(MATCH(TRUE,INDEX($B$14:$B$117&gt;=P258,0),0),"")</f>
        <v>1</v>
      </c>
      <c r="R258" s="194">
        <f t="shared" ca="1" si="219"/>
        <v>3.2000000000000006E-3</v>
      </c>
      <c r="U258" s="194">
        <f t="shared" si="276"/>
        <v>0</v>
      </c>
      <c r="V258" s="19">
        <f ca="1"/>
        <v>0</v>
      </c>
      <c r="W258" s="208">
        <f t="shared" ca="1" si="277"/>
        <v>0</v>
      </c>
      <c r="X258" s="207"/>
      <c r="Y258" s="194"/>
      <c r="Z258" s="198" cm="1">
        <f t="array" ref="Z258">IFERROR(MATCH(TRUE,INDEX($B$14:$B$117&gt;=Y258,0),0),"")</f>
        <v>1</v>
      </c>
      <c r="AA258" s="194">
        <f t="shared" ca="1" si="220"/>
        <v>3.2000000000000006E-3</v>
      </c>
      <c r="AD258" s="194">
        <f t="shared" si="221"/>
        <v>0</v>
      </c>
      <c r="AE258" s="19">
        <f ca="1"/>
        <v>0</v>
      </c>
      <c r="AF258" s="208">
        <f t="shared" ca="1" si="222"/>
        <v>0</v>
      </c>
      <c r="AG258" s="207"/>
      <c r="AH258" s="194"/>
      <c r="AI258" s="198" cm="1">
        <f t="array" ref="AI258">IFERROR(MATCH(TRUE,INDEX($B$14:$B$117&gt;=AH258,0),0),"")</f>
        <v>1</v>
      </c>
      <c r="AJ258" s="194">
        <f t="shared" ca="1" si="223"/>
        <v>3.2000000000000006E-3</v>
      </c>
      <c r="AM258" s="194">
        <f t="shared" si="224"/>
        <v>0</v>
      </c>
      <c r="AN258" s="19">
        <f ca="1"/>
        <v>0</v>
      </c>
      <c r="AO258" s="208">
        <f t="shared" ca="1" si="225"/>
        <v>0</v>
      </c>
      <c r="AP258" s="207"/>
      <c r="AQ258" s="194"/>
      <c r="AR258" s="198" cm="1">
        <f t="array" ref="AR258">IFERROR(MATCH(TRUE,INDEX($B$14:$B$117&gt;=AQ258,0),0),"")</f>
        <v>1</v>
      </c>
      <c r="AS258" s="194">
        <f t="shared" ca="1" si="226"/>
        <v>3.2000000000000006E-3</v>
      </c>
      <c r="AV258" s="194">
        <f t="shared" si="227"/>
        <v>0</v>
      </c>
      <c r="AW258" s="19">
        <f ca="1"/>
        <v>0</v>
      </c>
      <c r="AX258" s="208">
        <f t="shared" ca="1" si="228"/>
        <v>0</v>
      </c>
      <c r="AY258" s="207"/>
      <c r="AZ258" s="194"/>
      <c r="BA258" s="198" cm="1">
        <f t="array" ref="BA258">IFERROR(MATCH(TRUE,INDEX($B$14:$B$117&gt;=AZ258,0),0),"")</f>
        <v>1</v>
      </c>
      <c r="BB258" s="194">
        <f t="shared" ca="1" si="229"/>
        <v>3.2000000000000006E-3</v>
      </c>
      <c r="BE258" s="194">
        <f t="shared" si="230"/>
        <v>0</v>
      </c>
      <c r="BF258" s="19">
        <f ca="1"/>
        <v>0</v>
      </c>
      <c r="BG258" s="208">
        <f t="shared" ca="1" si="231"/>
        <v>0</v>
      </c>
      <c r="BH258" s="207"/>
      <c r="BI258" s="194"/>
      <c r="BJ258" s="198" cm="1">
        <f t="array" ref="BJ258">IFERROR(MATCH(TRUE,INDEX($B$14:$B$117&gt;=BI258,0),0),"")</f>
        <v>1</v>
      </c>
      <c r="BK258" s="194">
        <f t="shared" ca="1" si="232"/>
        <v>3.2000000000000006E-3</v>
      </c>
      <c r="BN258" s="194">
        <f t="shared" si="233"/>
        <v>0</v>
      </c>
      <c r="BO258" s="19">
        <f ca="1"/>
        <v>0</v>
      </c>
      <c r="BP258" s="208">
        <f t="shared" ca="1" si="234"/>
        <v>0</v>
      </c>
      <c r="BQ258" s="207"/>
      <c r="BR258" s="194"/>
      <c r="BS258" s="198" cm="1">
        <f t="array" ref="BS258">IFERROR(MATCH(TRUE,INDEX($B$14:$B$117&gt;=BR258,0),0),"")</f>
        <v>1</v>
      </c>
      <c r="BT258" s="194">
        <f t="shared" ca="1" si="235"/>
        <v>3.2000000000000006E-3</v>
      </c>
      <c r="BW258" s="194">
        <f t="shared" si="236"/>
        <v>0</v>
      </c>
      <c r="BX258" s="19">
        <f ca="1"/>
        <v>0</v>
      </c>
      <c r="BY258" s="208">
        <f t="shared" ca="1" si="237"/>
        <v>0</v>
      </c>
      <c r="BZ258" s="207"/>
      <c r="CA258" s="194"/>
      <c r="CB258" s="198" cm="1">
        <f t="array" ref="CB258">IFERROR(MATCH(TRUE,INDEX($B$14:$B$117&gt;=CA258,0),0),"")</f>
        <v>1</v>
      </c>
      <c r="CC258" s="194">
        <f t="shared" ca="1" si="238"/>
        <v>3.2000000000000006E-3</v>
      </c>
      <c r="CF258" s="194">
        <f t="shared" si="239"/>
        <v>0</v>
      </c>
      <c r="CG258" s="19">
        <f ca="1"/>
        <v>0</v>
      </c>
      <c r="CH258" s="208">
        <f t="shared" ca="1" si="240"/>
        <v>0</v>
      </c>
      <c r="CI258" s="207"/>
      <c r="CJ258" s="194"/>
      <c r="CK258" s="198" cm="1">
        <f t="array" ref="CK258">IFERROR(MATCH(TRUE,INDEX($B$14:$B$117&gt;=CJ258,0),0),"")</f>
        <v>1</v>
      </c>
      <c r="CL258" s="194">
        <f t="shared" ca="1" si="241"/>
        <v>3.2000000000000006E-3</v>
      </c>
      <c r="CO258" s="194">
        <f t="shared" si="242"/>
        <v>0</v>
      </c>
      <c r="CP258" s="19">
        <f ca="1"/>
        <v>0</v>
      </c>
      <c r="CQ258" s="208">
        <f t="shared" ca="1" si="243"/>
        <v>0</v>
      </c>
      <c r="CR258" s="207"/>
      <c r="CS258" s="194"/>
      <c r="CT258" s="198" cm="1">
        <f t="array" ref="CT258">IFERROR(MATCH(TRUE,INDEX($B$14:$B$117&gt;=CS258,0),0),"")</f>
        <v>1</v>
      </c>
      <c r="CU258" s="194">
        <f t="shared" ca="1" si="244"/>
        <v>3.2000000000000006E-3</v>
      </c>
      <c r="CX258" s="194">
        <f t="shared" si="245"/>
        <v>0</v>
      </c>
      <c r="CY258" s="19" t="e">
        <f ca="1"/>
        <v>#N/A</v>
      </c>
      <c r="CZ258" s="208" t="e">
        <f t="shared" ca="1" si="246"/>
        <v>#N/A</v>
      </c>
      <c r="DA258" s="207"/>
      <c r="DB258" s="194"/>
      <c r="DC258" s="198" cm="1">
        <f t="array" ref="DC258">IFERROR(MATCH(TRUE,INDEX($B$14:$B$117&gt;=DB258,0),0),"")</f>
        <v>1</v>
      </c>
      <c r="DD258" s="194">
        <f t="shared" ca="1" si="247"/>
        <v>3.2000000000000006E-3</v>
      </c>
      <c r="DG258" s="194">
        <f t="shared" si="248"/>
        <v>0</v>
      </c>
      <c r="DH258" s="19" t="e">
        <f ca="1"/>
        <v>#N/A</v>
      </c>
      <c r="DI258" s="208" t="e">
        <f t="shared" ca="1" si="249"/>
        <v>#N/A</v>
      </c>
      <c r="DJ258" s="207"/>
      <c r="DK258" s="194"/>
      <c r="DL258" s="198" cm="1">
        <f t="array" ref="DL258">IFERROR(MATCH(TRUE,INDEX($B$14:$B$117&gt;=DK258,0),0),"")</f>
        <v>1</v>
      </c>
      <c r="DM258" s="194">
        <f t="shared" ca="1" si="250"/>
        <v>3.2000000000000006E-3</v>
      </c>
      <c r="DP258" s="194">
        <f t="shared" si="251"/>
        <v>0</v>
      </c>
      <c r="DQ258" s="19" t="e">
        <f ca="1"/>
        <v>#N/A</v>
      </c>
      <c r="DR258" s="208" t="e">
        <f t="shared" ca="1" si="252"/>
        <v>#N/A</v>
      </c>
      <c r="DS258" s="207"/>
      <c r="DT258" s="194"/>
      <c r="DU258" s="198" cm="1">
        <f t="array" ref="DU258">IFERROR(MATCH(TRUE,INDEX($B$14:$B$117&gt;=DT258,0),0),"")</f>
        <v>1</v>
      </c>
      <c r="DV258" s="194">
        <f t="shared" ca="1" si="253"/>
        <v>3.2000000000000006E-3</v>
      </c>
      <c r="DY258" s="194">
        <f t="shared" si="254"/>
        <v>0</v>
      </c>
      <c r="DZ258" s="19" t="e">
        <f ca="1"/>
        <v>#N/A</v>
      </c>
      <c r="EA258" s="208" t="e">
        <f t="shared" ca="1" si="255"/>
        <v>#N/A</v>
      </c>
      <c r="EB258" s="207"/>
      <c r="EC258" s="194"/>
      <c r="ED258" s="198" cm="1">
        <f t="array" ref="ED258">IFERROR(MATCH(TRUE,INDEX($B$14:$B$117&gt;=EC258,0),0),"")</f>
        <v>1</v>
      </c>
      <c r="EE258" s="194">
        <f t="shared" ca="1" si="256"/>
        <v>3.2000000000000006E-3</v>
      </c>
      <c r="EH258" s="194">
        <f t="shared" si="257"/>
        <v>0</v>
      </c>
      <c r="EI258" s="19" t="e">
        <f ca="1"/>
        <v>#N/A</v>
      </c>
      <c r="EJ258" s="208" t="e">
        <f t="shared" ca="1" si="258"/>
        <v>#N/A</v>
      </c>
      <c r="EK258" s="207"/>
      <c r="EL258" s="194"/>
      <c r="EM258" s="198" cm="1">
        <f t="array" ref="EM258">IFERROR(MATCH(TRUE,INDEX($B$14:$B$117&gt;=EL258,0),0),"")</f>
        <v>1</v>
      </c>
      <c r="EN258" s="194">
        <f t="shared" ca="1" si="259"/>
        <v>3.2000000000000006E-3</v>
      </c>
      <c r="EQ258" s="194">
        <f t="shared" si="260"/>
        <v>0</v>
      </c>
      <c r="ER258" s="19" t="e">
        <f ca="1"/>
        <v>#N/A</v>
      </c>
      <c r="ES258" s="208" t="e">
        <f t="shared" ca="1" si="261"/>
        <v>#N/A</v>
      </c>
      <c r="ET258" s="207"/>
      <c r="EU258" s="194"/>
      <c r="EV258" s="198" cm="1">
        <f t="array" ref="EV258">IFERROR(MATCH(TRUE,INDEX($B$14:$B$117&gt;=EU258,0),0),"")</f>
        <v>1</v>
      </c>
      <c r="EW258" s="194">
        <f t="shared" ca="1" si="262"/>
        <v>3.2000000000000006E-3</v>
      </c>
      <c r="EZ258" s="194">
        <f t="shared" si="263"/>
        <v>0</v>
      </c>
      <c r="FA258" s="19" t="e">
        <f ca="1"/>
        <v>#N/A</v>
      </c>
      <c r="FB258" s="208" t="e">
        <f t="shared" ca="1" si="264"/>
        <v>#N/A</v>
      </c>
      <c r="FC258" s="207"/>
      <c r="FD258" s="194"/>
      <c r="FE258" s="198" cm="1">
        <f t="array" ref="FE258">IFERROR(MATCH(TRUE,INDEX($B$14:$B$117&gt;=FD258,0),0),"")</f>
        <v>1</v>
      </c>
      <c r="FF258" s="194">
        <f t="shared" ca="1" si="265"/>
        <v>3.2000000000000006E-3</v>
      </c>
      <c r="FI258" s="194">
        <f t="shared" si="266"/>
        <v>0</v>
      </c>
      <c r="FJ258" s="19" t="e">
        <f ca="1"/>
        <v>#N/A</v>
      </c>
      <c r="FK258" s="208" t="e">
        <f t="shared" ca="1" si="267"/>
        <v>#N/A</v>
      </c>
      <c r="FL258" s="207"/>
      <c r="FM258" s="194"/>
      <c r="FN258" s="198" cm="1">
        <f t="array" ref="FN258">IFERROR(MATCH(TRUE,INDEX($B$14:$B$117&gt;=FM258,0),0),"")</f>
        <v>1</v>
      </c>
      <c r="FO258" s="194">
        <f t="shared" ca="1" si="268"/>
        <v>3.2000000000000006E-3</v>
      </c>
      <c r="FR258" s="194">
        <f t="shared" si="269"/>
        <v>0</v>
      </c>
      <c r="FS258" s="19" t="e">
        <f ca="1"/>
        <v>#N/A</v>
      </c>
      <c r="FT258" s="208" t="e">
        <f t="shared" ca="1" si="270"/>
        <v>#N/A</v>
      </c>
      <c r="FU258" s="207"/>
      <c r="FV258" s="194"/>
      <c r="FW258" s="198" cm="1">
        <f t="array" ref="FW258">IFERROR(MATCH(TRUE,INDEX($B$14:$B$117&gt;=FV258,0),0),"")</f>
        <v>1</v>
      </c>
      <c r="FX258" s="194">
        <f t="shared" ca="1" si="271"/>
        <v>3.2000000000000006E-3</v>
      </c>
      <c r="GA258" s="194">
        <f t="shared" si="272"/>
        <v>0</v>
      </c>
      <c r="GB258" s="19" t="e">
        <f ca="1"/>
        <v>#N/A</v>
      </c>
      <c r="GC258" s="208" t="e">
        <f t="shared" ca="1" si="273"/>
        <v>#N/A</v>
      </c>
    </row>
    <row r="259" spans="6:185" x14ac:dyDescent="0.2">
      <c r="F259" s="207"/>
      <c r="G259" s="194"/>
      <c r="H259" s="198" cm="1">
        <f t="array" ref="H259">IFERROR(MATCH(TRUE,INDEX($B$14:$B$117&gt;=G259,0),0),"")</f>
        <v>1</v>
      </c>
      <c r="I259" s="194">
        <f t="shared" ca="1" si="218"/>
        <v>3.2000000000000006E-3</v>
      </c>
      <c r="L259" s="194">
        <f t="shared" si="274"/>
        <v>0</v>
      </c>
      <c r="M259" s="19">
        <f ca="1"/>
        <v>0</v>
      </c>
      <c r="N259" s="208">
        <f t="shared" ca="1" si="275"/>
        <v>0</v>
      </c>
      <c r="O259" s="207"/>
      <c r="P259" s="194"/>
      <c r="Q259" s="198" cm="1">
        <f t="array" ref="Q259">IFERROR(MATCH(TRUE,INDEX($B$14:$B$117&gt;=P259,0),0),"")</f>
        <v>1</v>
      </c>
      <c r="R259" s="194">
        <f t="shared" ca="1" si="219"/>
        <v>3.2000000000000006E-3</v>
      </c>
      <c r="U259" s="194">
        <f t="shared" si="276"/>
        <v>0</v>
      </c>
      <c r="V259" s="19">
        <f ca="1"/>
        <v>0</v>
      </c>
      <c r="W259" s="208">
        <f t="shared" ca="1" si="277"/>
        <v>0</v>
      </c>
      <c r="X259" s="207"/>
      <c r="Y259" s="194"/>
      <c r="Z259" s="198" cm="1">
        <f t="array" ref="Z259">IFERROR(MATCH(TRUE,INDEX($B$14:$B$117&gt;=Y259,0),0),"")</f>
        <v>1</v>
      </c>
      <c r="AA259" s="194">
        <f t="shared" ca="1" si="220"/>
        <v>3.2000000000000006E-3</v>
      </c>
      <c r="AD259" s="194">
        <f t="shared" si="221"/>
        <v>0</v>
      </c>
      <c r="AE259" s="19">
        <f ca="1"/>
        <v>0</v>
      </c>
      <c r="AF259" s="208">
        <f t="shared" ca="1" si="222"/>
        <v>0</v>
      </c>
      <c r="AG259" s="207"/>
      <c r="AH259" s="194"/>
      <c r="AI259" s="198" cm="1">
        <f t="array" ref="AI259">IFERROR(MATCH(TRUE,INDEX($B$14:$B$117&gt;=AH259,0),0),"")</f>
        <v>1</v>
      </c>
      <c r="AJ259" s="194">
        <f t="shared" ca="1" si="223"/>
        <v>3.2000000000000006E-3</v>
      </c>
      <c r="AM259" s="194">
        <f t="shared" si="224"/>
        <v>0</v>
      </c>
      <c r="AN259" s="19">
        <f ca="1"/>
        <v>0</v>
      </c>
      <c r="AO259" s="208">
        <f t="shared" ca="1" si="225"/>
        <v>0</v>
      </c>
      <c r="AP259" s="207"/>
      <c r="AQ259" s="194"/>
      <c r="AR259" s="198" cm="1">
        <f t="array" ref="AR259">IFERROR(MATCH(TRUE,INDEX($B$14:$B$117&gt;=AQ259,0),0),"")</f>
        <v>1</v>
      </c>
      <c r="AS259" s="194">
        <f t="shared" ca="1" si="226"/>
        <v>3.2000000000000006E-3</v>
      </c>
      <c r="AV259" s="194">
        <f t="shared" si="227"/>
        <v>0</v>
      </c>
      <c r="AW259" s="19">
        <f ca="1"/>
        <v>0</v>
      </c>
      <c r="AX259" s="208">
        <f t="shared" ca="1" si="228"/>
        <v>0</v>
      </c>
      <c r="AY259" s="207"/>
      <c r="AZ259" s="194"/>
      <c r="BA259" s="198" cm="1">
        <f t="array" ref="BA259">IFERROR(MATCH(TRUE,INDEX($B$14:$B$117&gt;=AZ259,0),0),"")</f>
        <v>1</v>
      </c>
      <c r="BB259" s="194">
        <f t="shared" ca="1" si="229"/>
        <v>3.2000000000000006E-3</v>
      </c>
      <c r="BE259" s="194">
        <f t="shared" si="230"/>
        <v>0</v>
      </c>
      <c r="BF259" s="19">
        <f ca="1"/>
        <v>0</v>
      </c>
      <c r="BG259" s="208">
        <f t="shared" ca="1" si="231"/>
        <v>0</v>
      </c>
      <c r="BH259" s="207"/>
      <c r="BI259" s="194"/>
      <c r="BJ259" s="198" cm="1">
        <f t="array" ref="BJ259">IFERROR(MATCH(TRUE,INDEX($B$14:$B$117&gt;=BI259,0),0),"")</f>
        <v>1</v>
      </c>
      <c r="BK259" s="194">
        <f t="shared" ca="1" si="232"/>
        <v>3.2000000000000006E-3</v>
      </c>
      <c r="BN259" s="194">
        <f t="shared" si="233"/>
        <v>0</v>
      </c>
      <c r="BO259" s="19">
        <f ca="1"/>
        <v>0</v>
      </c>
      <c r="BP259" s="208">
        <f t="shared" ca="1" si="234"/>
        <v>0</v>
      </c>
      <c r="BQ259" s="207"/>
      <c r="BR259" s="194"/>
      <c r="BS259" s="198" cm="1">
        <f t="array" ref="BS259">IFERROR(MATCH(TRUE,INDEX($B$14:$B$117&gt;=BR259,0),0),"")</f>
        <v>1</v>
      </c>
      <c r="BT259" s="194">
        <f t="shared" ca="1" si="235"/>
        <v>3.2000000000000006E-3</v>
      </c>
      <c r="BW259" s="194">
        <f t="shared" si="236"/>
        <v>0</v>
      </c>
      <c r="BX259" s="19">
        <f ca="1"/>
        <v>0</v>
      </c>
      <c r="BY259" s="208">
        <f t="shared" ca="1" si="237"/>
        <v>0</v>
      </c>
      <c r="BZ259" s="207"/>
      <c r="CA259" s="194"/>
      <c r="CB259" s="198" cm="1">
        <f t="array" ref="CB259">IFERROR(MATCH(TRUE,INDEX($B$14:$B$117&gt;=CA259,0),0),"")</f>
        <v>1</v>
      </c>
      <c r="CC259" s="194">
        <f t="shared" ca="1" si="238"/>
        <v>3.2000000000000006E-3</v>
      </c>
      <c r="CF259" s="194">
        <f t="shared" si="239"/>
        <v>0</v>
      </c>
      <c r="CG259" s="19">
        <f ca="1"/>
        <v>0</v>
      </c>
      <c r="CH259" s="208">
        <f t="shared" ca="1" si="240"/>
        <v>0</v>
      </c>
      <c r="CI259" s="207"/>
      <c r="CJ259" s="194"/>
      <c r="CK259" s="198" cm="1">
        <f t="array" ref="CK259">IFERROR(MATCH(TRUE,INDEX($B$14:$B$117&gt;=CJ259,0),0),"")</f>
        <v>1</v>
      </c>
      <c r="CL259" s="194">
        <f t="shared" ca="1" si="241"/>
        <v>3.2000000000000006E-3</v>
      </c>
      <c r="CO259" s="194">
        <f t="shared" si="242"/>
        <v>0</v>
      </c>
      <c r="CP259" s="19">
        <f ca="1"/>
        <v>0</v>
      </c>
      <c r="CQ259" s="208">
        <f t="shared" ca="1" si="243"/>
        <v>0</v>
      </c>
      <c r="CR259" s="207"/>
      <c r="CS259" s="194"/>
      <c r="CT259" s="198" cm="1">
        <f t="array" ref="CT259">IFERROR(MATCH(TRUE,INDEX($B$14:$B$117&gt;=CS259,0),0),"")</f>
        <v>1</v>
      </c>
      <c r="CU259" s="194">
        <f t="shared" ca="1" si="244"/>
        <v>3.2000000000000006E-3</v>
      </c>
      <c r="CX259" s="194">
        <f t="shared" si="245"/>
        <v>0</v>
      </c>
      <c r="CY259" s="19" t="e">
        <f ca="1"/>
        <v>#N/A</v>
      </c>
      <c r="CZ259" s="208" t="e">
        <f t="shared" ca="1" si="246"/>
        <v>#N/A</v>
      </c>
      <c r="DA259" s="207"/>
      <c r="DB259" s="194"/>
      <c r="DC259" s="198" cm="1">
        <f t="array" ref="DC259">IFERROR(MATCH(TRUE,INDEX($B$14:$B$117&gt;=DB259,0),0),"")</f>
        <v>1</v>
      </c>
      <c r="DD259" s="194">
        <f t="shared" ca="1" si="247"/>
        <v>3.2000000000000006E-3</v>
      </c>
      <c r="DG259" s="194">
        <f t="shared" si="248"/>
        <v>0</v>
      </c>
      <c r="DH259" s="19" t="e">
        <f ca="1"/>
        <v>#N/A</v>
      </c>
      <c r="DI259" s="208" t="e">
        <f t="shared" ca="1" si="249"/>
        <v>#N/A</v>
      </c>
      <c r="DJ259" s="207"/>
      <c r="DK259" s="194"/>
      <c r="DL259" s="198" cm="1">
        <f t="array" ref="DL259">IFERROR(MATCH(TRUE,INDEX($B$14:$B$117&gt;=DK259,0),0),"")</f>
        <v>1</v>
      </c>
      <c r="DM259" s="194">
        <f t="shared" ca="1" si="250"/>
        <v>3.2000000000000006E-3</v>
      </c>
      <c r="DP259" s="194">
        <f t="shared" si="251"/>
        <v>0</v>
      </c>
      <c r="DQ259" s="19" t="e">
        <f ca="1"/>
        <v>#N/A</v>
      </c>
      <c r="DR259" s="208" t="e">
        <f t="shared" ca="1" si="252"/>
        <v>#N/A</v>
      </c>
      <c r="DS259" s="207"/>
      <c r="DT259" s="194"/>
      <c r="DU259" s="198" cm="1">
        <f t="array" ref="DU259">IFERROR(MATCH(TRUE,INDEX($B$14:$B$117&gt;=DT259,0),0),"")</f>
        <v>1</v>
      </c>
      <c r="DV259" s="194">
        <f t="shared" ca="1" si="253"/>
        <v>3.2000000000000006E-3</v>
      </c>
      <c r="DY259" s="194">
        <f t="shared" si="254"/>
        <v>0</v>
      </c>
      <c r="DZ259" s="19" t="e">
        <f ca="1"/>
        <v>#N/A</v>
      </c>
      <c r="EA259" s="208" t="e">
        <f t="shared" ca="1" si="255"/>
        <v>#N/A</v>
      </c>
      <c r="EB259" s="207"/>
      <c r="EC259" s="194"/>
      <c r="ED259" s="198" cm="1">
        <f t="array" ref="ED259">IFERROR(MATCH(TRUE,INDEX($B$14:$B$117&gt;=EC259,0),0),"")</f>
        <v>1</v>
      </c>
      <c r="EE259" s="194">
        <f t="shared" ca="1" si="256"/>
        <v>3.2000000000000006E-3</v>
      </c>
      <c r="EH259" s="194">
        <f t="shared" si="257"/>
        <v>0</v>
      </c>
      <c r="EI259" s="19" t="e">
        <f ca="1"/>
        <v>#N/A</v>
      </c>
      <c r="EJ259" s="208" t="e">
        <f t="shared" ca="1" si="258"/>
        <v>#N/A</v>
      </c>
      <c r="EK259" s="207"/>
      <c r="EL259" s="194"/>
      <c r="EM259" s="198" cm="1">
        <f t="array" ref="EM259">IFERROR(MATCH(TRUE,INDEX($B$14:$B$117&gt;=EL259,0),0),"")</f>
        <v>1</v>
      </c>
      <c r="EN259" s="194">
        <f t="shared" ca="1" si="259"/>
        <v>3.2000000000000006E-3</v>
      </c>
      <c r="EQ259" s="194">
        <f t="shared" si="260"/>
        <v>0</v>
      </c>
      <c r="ER259" s="19" t="e">
        <f ca="1"/>
        <v>#N/A</v>
      </c>
      <c r="ES259" s="208" t="e">
        <f t="shared" ca="1" si="261"/>
        <v>#N/A</v>
      </c>
      <c r="ET259" s="207"/>
      <c r="EU259" s="194"/>
      <c r="EV259" s="198" cm="1">
        <f t="array" ref="EV259">IFERROR(MATCH(TRUE,INDEX($B$14:$B$117&gt;=EU259,0),0),"")</f>
        <v>1</v>
      </c>
      <c r="EW259" s="194">
        <f t="shared" ca="1" si="262"/>
        <v>3.2000000000000006E-3</v>
      </c>
      <c r="EZ259" s="194">
        <f t="shared" si="263"/>
        <v>0</v>
      </c>
      <c r="FA259" s="19" t="e">
        <f ca="1"/>
        <v>#N/A</v>
      </c>
      <c r="FB259" s="208" t="e">
        <f t="shared" ca="1" si="264"/>
        <v>#N/A</v>
      </c>
      <c r="FC259" s="207"/>
      <c r="FD259" s="194"/>
      <c r="FE259" s="198" cm="1">
        <f t="array" ref="FE259">IFERROR(MATCH(TRUE,INDEX($B$14:$B$117&gt;=FD259,0),0),"")</f>
        <v>1</v>
      </c>
      <c r="FF259" s="194">
        <f t="shared" ca="1" si="265"/>
        <v>3.2000000000000006E-3</v>
      </c>
      <c r="FI259" s="194">
        <f t="shared" si="266"/>
        <v>0</v>
      </c>
      <c r="FJ259" s="19" t="e">
        <f ca="1"/>
        <v>#N/A</v>
      </c>
      <c r="FK259" s="208" t="e">
        <f t="shared" ca="1" si="267"/>
        <v>#N/A</v>
      </c>
      <c r="FL259" s="207"/>
      <c r="FM259" s="194"/>
      <c r="FN259" s="198" cm="1">
        <f t="array" ref="FN259">IFERROR(MATCH(TRUE,INDEX($B$14:$B$117&gt;=FM259,0),0),"")</f>
        <v>1</v>
      </c>
      <c r="FO259" s="194">
        <f t="shared" ca="1" si="268"/>
        <v>3.2000000000000006E-3</v>
      </c>
      <c r="FR259" s="194">
        <f t="shared" si="269"/>
        <v>0</v>
      </c>
      <c r="FS259" s="19" t="e">
        <f ca="1"/>
        <v>#N/A</v>
      </c>
      <c r="FT259" s="208" t="e">
        <f t="shared" ca="1" si="270"/>
        <v>#N/A</v>
      </c>
      <c r="FU259" s="207"/>
      <c r="FV259" s="194"/>
      <c r="FW259" s="198" cm="1">
        <f t="array" ref="FW259">IFERROR(MATCH(TRUE,INDEX($B$14:$B$117&gt;=FV259,0),0),"")</f>
        <v>1</v>
      </c>
      <c r="FX259" s="194">
        <f t="shared" ca="1" si="271"/>
        <v>3.2000000000000006E-3</v>
      </c>
      <c r="GA259" s="194">
        <f t="shared" si="272"/>
        <v>0</v>
      </c>
      <c r="GB259" s="19" t="e">
        <f ca="1"/>
        <v>#N/A</v>
      </c>
      <c r="GC259" s="208" t="e">
        <f t="shared" ca="1" si="273"/>
        <v>#N/A</v>
      </c>
    </row>
    <row r="260" spans="6:185" x14ac:dyDescent="0.2">
      <c r="F260" s="207"/>
      <c r="G260" s="194"/>
      <c r="H260" s="198" cm="1">
        <f t="array" ref="H260">IFERROR(MATCH(TRUE,INDEX($B$14:$B$117&gt;=G260,0),0),"")</f>
        <v>1</v>
      </c>
      <c r="I260" s="194">
        <f t="shared" ca="1" si="218"/>
        <v>3.2000000000000006E-3</v>
      </c>
      <c r="L260" s="194">
        <f t="shared" si="274"/>
        <v>0</v>
      </c>
      <c r="M260" s="19">
        <f ca="1"/>
        <v>0</v>
      </c>
      <c r="N260" s="208">
        <f t="shared" ca="1" si="275"/>
        <v>0</v>
      </c>
      <c r="O260" s="207"/>
      <c r="P260" s="194"/>
      <c r="Q260" s="198" cm="1">
        <f t="array" ref="Q260">IFERROR(MATCH(TRUE,INDEX($B$14:$B$117&gt;=P260,0),0),"")</f>
        <v>1</v>
      </c>
      <c r="R260" s="194">
        <f t="shared" ca="1" si="219"/>
        <v>3.2000000000000006E-3</v>
      </c>
      <c r="U260" s="194">
        <f t="shared" si="276"/>
        <v>0</v>
      </c>
      <c r="V260" s="19">
        <f ca="1"/>
        <v>0</v>
      </c>
      <c r="W260" s="208">
        <f t="shared" ca="1" si="277"/>
        <v>0</v>
      </c>
      <c r="X260" s="207"/>
      <c r="Y260" s="194"/>
      <c r="Z260" s="198" cm="1">
        <f t="array" ref="Z260">IFERROR(MATCH(TRUE,INDEX($B$14:$B$117&gt;=Y260,0),0),"")</f>
        <v>1</v>
      </c>
      <c r="AA260" s="194">
        <f t="shared" ca="1" si="220"/>
        <v>3.2000000000000006E-3</v>
      </c>
      <c r="AD260" s="194">
        <f t="shared" si="221"/>
        <v>0</v>
      </c>
      <c r="AE260" s="19">
        <f ca="1"/>
        <v>0</v>
      </c>
      <c r="AF260" s="208">
        <f t="shared" ca="1" si="222"/>
        <v>0</v>
      </c>
      <c r="AG260" s="207"/>
      <c r="AH260" s="194"/>
      <c r="AI260" s="198" cm="1">
        <f t="array" ref="AI260">IFERROR(MATCH(TRUE,INDEX($B$14:$B$117&gt;=AH260,0),0),"")</f>
        <v>1</v>
      </c>
      <c r="AJ260" s="194">
        <f t="shared" ca="1" si="223"/>
        <v>3.2000000000000006E-3</v>
      </c>
      <c r="AM260" s="194">
        <f t="shared" si="224"/>
        <v>0</v>
      </c>
      <c r="AN260" s="19">
        <f ca="1"/>
        <v>0</v>
      </c>
      <c r="AO260" s="208">
        <f t="shared" ca="1" si="225"/>
        <v>0</v>
      </c>
      <c r="AP260" s="207"/>
      <c r="AQ260" s="194"/>
      <c r="AR260" s="198" cm="1">
        <f t="array" ref="AR260">IFERROR(MATCH(TRUE,INDEX($B$14:$B$117&gt;=AQ260,0),0),"")</f>
        <v>1</v>
      </c>
      <c r="AS260" s="194">
        <f t="shared" ca="1" si="226"/>
        <v>3.2000000000000006E-3</v>
      </c>
      <c r="AV260" s="194">
        <f t="shared" si="227"/>
        <v>0</v>
      </c>
      <c r="AW260" s="19">
        <f ca="1"/>
        <v>0</v>
      </c>
      <c r="AX260" s="208">
        <f t="shared" ca="1" si="228"/>
        <v>0</v>
      </c>
      <c r="AY260" s="207"/>
      <c r="AZ260" s="194"/>
      <c r="BA260" s="198" cm="1">
        <f t="array" ref="BA260">IFERROR(MATCH(TRUE,INDEX($B$14:$B$117&gt;=AZ260,0),0),"")</f>
        <v>1</v>
      </c>
      <c r="BB260" s="194">
        <f t="shared" ca="1" si="229"/>
        <v>3.2000000000000006E-3</v>
      </c>
      <c r="BE260" s="194">
        <f t="shared" si="230"/>
        <v>0</v>
      </c>
      <c r="BF260" s="19">
        <f ca="1"/>
        <v>0</v>
      </c>
      <c r="BG260" s="208">
        <f t="shared" ca="1" si="231"/>
        <v>0</v>
      </c>
      <c r="BH260" s="207"/>
      <c r="BI260" s="194"/>
      <c r="BJ260" s="198" cm="1">
        <f t="array" ref="BJ260">IFERROR(MATCH(TRUE,INDEX($B$14:$B$117&gt;=BI260,0),0),"")</f>
        <v>1</v>
      </c>
      <c r="BK260" s="194">
        <f t="shared" ca="1" si="232"/>
        <v>3.2000000000000006E-3</v>
      </c>
      <c r="BN260" s="194">
        <f t="shared" si="233"/>
        <v>0</v>
      </c>
      <c r="BO260" s="19">
        <f ca="1"/>
        <v>0</v>
      </c>
      <c r="BP260" s="208">
        <f t="shared" ca="1" si="234"/>
        <v>0</v>
      </c>
      <c r="BQ260" s="207"/>
      <c r="BR260" s="194"/>
      <c r="BS260" s="198" cm="1">
        <f t="array" ref="BS260">IFERROR(MATCH(TRUE,INDEX($B$14:$B$117&gt;=BR260,0),0),"")</f>
        <v>1</v>
      </c>
      <c r="BT260" s="194">
        <f t="shared" ca="1" si="235"/>
        <v>3.2000000000000006E-3</v>
      </c>
      <c r="BW260" s="194">
        <f t="shared" si="236"/>
        <v>0</v>
      </c>
      <c r="BX260" s="19">
        <f ca="1"/>
        <v>0</v>
      </c>
      <c r="BY260" s="208">
        <f t="shared" ca="1" si="237"/>
        <v>0</v>
      </c>
      <c r="BZ260" s="207"/>
      <c r="CA260" s="194"/>
      <c r="CB260" s="198" cm="1">
        <f t="array" ref="CB260">IFERROR(MATCH(TRUE,INDEX($B$14:$B$117&gt;=CA260,0),0),"")</f>
        <v>1</v>
      </c>
      <c r="CC260" s="194">
        <f t="shared" ca="1" si="238"/>
        <v>3.2000000000000006E-3</v>
      </c>
      <c r="CF260" s="194">
        <f t="shared" si="239"/>
        <v>0</v>
      </c>
      <c r="CG260" s="19">
        <f ca="1"/>
        <v>0</v>
      </c>
      <c r="CH260" s="208">
        <f t="shared" ca="1" si="240"/>
        <v>0</v>
      </c>
      <c r="CI260" s="207"/>
      <c r="CJ260" s="194"/>
      <c r="CK260" s="198" cm="1">
        <f t="array" ref="CK260">IFERROR(MATCH(TRUE,INDEX($B$14:$B$117&gt;=CJ260,0),0),"")</f>
        <v>1</v>
      </c>
      <c r="CL260" s="194">
        <f t="shared" ca="1" si="241"/>
        <v>3.2000000000000006E-3</v>
      </c>
      <c r="CO260" s="194">
        <f t="shared" si="242"/>
        <v>0</v>
      </c>
      <c r="CP260" s="19">
        <f ca="1"/>
        <v>0</v>
      </c>
      <c r="CQ260" s="208">
        <f t="shared" ca="1" si="243"/>
        <v>0</v>
      </c>
      <c r="CR260" s="207"/>
      <c r="CS260" s="194"/>
      <c r="CT260" s="198" cm="1">
        <f t="array" ref="CT260">IFERROR(MATCH(TRUE,INDEX($B$14:$B$117&gt;=CS260,0),0),"")</f>
        <v>1</v>
      </c>
      <c r="CU260" s="194">
        <f t="shared" ca="1" si="244"/>
        <v>3.2000000000000006E-3</v>
      </c>
      <c r="CX260" s="194">
        <f t="shared" si="245"/>
        <v>0</v>
      </c>
      <c r="CY260" s="19" t="e">
        <f ca="1"/>
        <v>#N/A</v>
      </c>
      <c r="CZ260" s="208" t="e">
        <f t="shared" ca="1" si="246"/>
        <v>#N/A</v>
      </c>
      <c r="DA260" s="207"/>
      <c r="DB260" s="194"/>
      <c r="DC260" s="198" cm="1">
        <f t="array" ref="DC260">IFERROR(MATCH(TRUE,INDEX($B$14:$B$117&gt;=DB260,0),0),"")</f>
        <v>1</v>
      </c>
      <c r="DD260" s="194">
        <f t="shared" ca="1" si="247"/>
        <v>3.2000000000000006E-3</v>
      </c>
      <c r="DG260" s="194">
        <f t="shared" si="248"/>
        <v>0</v>
      </c>
      <c r="DH260" s="19" t="e">
        <f ca="1"/>
        <v>#N/A</v>
      </c>
      <c r="DI260" s="208" t="e">
        <f t="shared" ca="1" si="249"/>
        <v>#N/A</v>
      </c>
      <c r="DJ260" s="207"/>
      <c r="DK260" s="194"/>
      <c r="DL260" s="198" cm="1">
        <f t="array" ref="DL260">IFERROR(MATCH(TRUE,INDEX($B$14:$B$117&gt;=DK260,0),0),"")</f>
        <v>1</v>
      </c>
      <c r="DM260" s="194">
        <f t="shared" ca="1" si="250"/>
        <v>3.2000000000000006E-3</v>
      </c>
      <c r="DP260" s="194">
        <f t="shared" si="251"/>
        <v>0</v>
      </c>
      <c r="DQ260" s="19" t="e">
        <f ca="1"/>
        <v>#N/A</v>
      </c>
      <c r="DR260" s="208" t="e">
        <f t="shared" ca="1" si="252"/>
        <v>#N/A</v>
      </c>
      <c r="DS260" s="207"/>
      <c r="DT260" s="194"/>
      <c r="DU260" s="198" cm="1">
        <f t="array" ref="DU260">IFERROR(MATCH(TRUE,INDEX($B$14:$B$117&gt;=DT260,0),0),"")</f>
        <v>1</v>
      </c>
      <c r="DV260" s="194">
        <f t="shared" ca="1" si="253"/>
        <v>3.2000000000000006E-3</v>
      </c>
      <c r="DY260" s="194">
        <f t="shared" si="254"/>
        <v>0</v>
      </c>
      <c r="DZ260" s="19" t="e">
        <f ca="1"/>
        <v>#N/A</v>
      </c>
      <c r="EA260" s="208" t="e">
        <f t="shared" ca="1" si="255"/>
        <v>#N/A</v>
      </c>
      <c r="EB260" s="207"/>
      <c r="EC260" s="194"/>
      <c r="ED260" s="198" cm="1">
        <f t="array" ref="ED260">IFERROR(MATCH(TRUE,INDEX($B$14:$B$117&gt;=EC260,0),0),"")</f>
        <v>1</v>
      </c>
      <c r="EE260" s="194">
        <f t="shared" ca="1" si="256"/>
        <v>3.2000000000000006E-3</v>
      </c>
      <c r="EH260" s="194">
        <f t="shared" si="257"/>
        <v>0</v>
      </c>
      <c r="EI260" s="19" t="e">
        <f ca="1"/>
        <v>#N/A</v>
      </c>
      <c r="EJ260" s="208" t="e">
        <f t="shared" ca="1" si="258"/>
        <v>#N/A</v>
      </c>
      <c r="EK260" s="207"/>
      <c r="EL260" s="194"/>
      <c r="EM260" s="198" cm="1">
        <f t="array" ref="EM260">IFERROR(MATCH(TRUE,INDEX($B$14:$B$117&gt;=EL260,0),0),"")</f>
        <v>1</v>
      </c>
      <c r="EN260" s="194">
        <f t="shared" ca="1" si="259"/>
        <v>3.2000000000000006E-3</v>
      </c>
      <c r="EQ260" s="194">
        <f t="shared" si="260"/>
        <v>0</v>
      </c>
      <c r="ER260" s="19" t="e">
        <f ca="1"/>
        <v>#N/A</v>
      </c>
      <c r="ES260" s="208" t="e">
        <f t="shared" ca="1" si="261"/>
        <v>#N/A</v>
      </c>
      <c r="ET260" s="207"/>
      <c r="EU260" s="194"/>
      <c r="EV260" s="198" cm="1">
        <f t="array" ref="EV260">IFERROR(MATCH(TRUE,INDEX($B$14:$B$117&gt;=EU260,0),0),"")</f>
        <v>1</v>
      </c>
      <c r="EW260" s="194">
        <f t="shared" ca="1" si="262"/>
        <v>3.2000000000000006E-3</v>
      </c>
      <c r="EZ260" s="194">
        <f t="shared" si="263"/>
        <v>0</v>
      </c>
      <c r="FA260" s="19" t="e">
        <f ca="1"/>
        <v>#N/A</v>
      </c>
      <c r="FB260" s="208" t="e">
        <f t="shared" ca="1" si="264"/>
        <v>#N/A</v>
      </c>
      <c r="FC260" s="207"/>
      <c r="FD260" s="194"/>
      <c r="FE260" s="198" cm="1">
        <f t="array" ref="FE260">IFERROR(MATCH(TRUE,INDEX($B$14:$B$117&gt;=FD260,0),0),"")</f>
        <v>1</v>
      </c>
      <c r="FF260" s="194">
        <f t="shared" ca="1" si="265"/>
        <v>3.2000000000000006E-3</v>
      </c>
      <c r="FI260" s="194">
        <f t="shared" si="266"/>
        <v>0</v>
      </c>
      <c r="FJ260" s="19" t="e">
        <f ca="1"/>
        <v>#N/A</v>
      </c>
      <c r="FK260" s="208" t="e">
        <f t="shared" ca="1" si="267"/>
        <v>#N/A</v>
      </c>
      <c r="FL260" s="207"/>
      <c r="FM260" s="194"/>
      <c r="FN260" s="198" cm="1">
        <f t="array" ref="FN260">IFERROR(MATCH(TRUE,INDEX($B$14:$B$117&gt;=FM260,0),0),"")</f>
        <v>1</v>
      </c>
      <c r="FO260" s="194">
        <f t="shared" ca="1" si="268"/>
        <v>3.2000000000000006E-3</v>
      </c>
      <c r="FR260" s="194">
        <f t="shared" si="269"/>
        <v>0</v>
      </c>
      <c r="FS260" s="19" t="e">
        <f ca="1"/>
        <v>#N/A</v>
      </c>
      <c r="FT260" s="208" t="e">
        <f t="shared" ca="1" si="270"/>
        <v>#N/A</v>
      </c>
      <c r="FU260" s="207"/>
      <c r="FV260" s="194"/>
      <c r="FW260" s="198" cm="1">
        <f t="array" ref="FW260">IFERROR(MATCH(TRUE,INDEX($B$14:$B$117&gt;=FV260,0),0),"")</f>
        <v>1</v>
      </c>
      <c r="FX260" s="194">
        <f t="shared" ca="1" si="271"/>
        <v>3.2000000000000006E-3</v>
      </c>
      <c r="GA260" s="194">
        <f t="shared" si="272"/>
        <v>0</v>
      </c>
      <c r="GB260" s="19" t="e">
        <f ca="1"/>
        <v>#N/A</v>
      </c>
      <c r="GC260" s="208" t="e">
        <f t="shared" ca="1" si="273"/>
        <v>#N/A</v>
      </c>
    </row>
    <row r="261" spans="6:185" x14ac:dyDescent="0.2">
      <c r="F261" s="207"/>
      <c r="G261" s="194"/>
      <c r="H261" s="198" cm="1">
        <f t="array" ref="H261">IFERROR(MATCH(TRUE,INDEX($B$14:$B$117&gt;=G261,0),0),"")</f>
        <v>1</v>
      </c>
      <c r="I261" s="194">
        <f t="shared" ca="1" si="218"/>
        <v>3.2000000000000006E-3</v>
      </c>
      <c r="L261" s="194">
        <f t="shared" si="274"/>
        <v>0</v>
      </c>
      <c r="M261" s="19">
        <f ca="1"/>
        <v>0</v>
      </c>
      <c r="N261" s="208">
        <f t="shared" ca="1" si="275"/>
        <v>0</v>
      </c>
      <c r="O261" s="207"/>
      <c r="P261" s="194"/>
      <c r="Q261" s="198" cm="1">
        <f t="array" ref="Q261">IFERROR(MATCH(TRUE,INDEX($B$14:$B$117&gt;=P261,0),0),"")</f>
        <v>1</v>
      </c>
      <c r="R261" s="194">
        <f t="shared" ca="1" si="219"/>
        <v>3.2000000000000006E-3</v>
      </c>
      <c r="U261" s="194">
        <f t="shared" si="276"/>
        <v>0</v>
      </c>
      <c r="V261" s="19">
        <f ca="1"/>
        <v>0</v>
      </c>
      <c r="W261" s="208">
        <f t="shared" ca="1" si="277"/>
        <v>0</v>
      </c>
      <c r="X261" s="207"/>
      <c r="Y261" s="194"/>
      <c r="Z261" s="198" cm="1">
        <f t="array" ref="Z261">IFERROR(MATCH(TRUE,INDEX($B$14:$B$117&gt;=Y261,0),0),"")</f>
        <v>1</v>
      </c>
      <c r="AA261" s="194">
        <f t="shared" ca="1" si="220"/>
        <v>3.2000000000000006E-3</v>
      </c>
      <c r="AD261" s="194">
        <f t="shared" si="221"/>
        <v>0</v>
      </c>
      <c r="AE261" s="19">
        <f ca="1"/>
        <v>0</v>
      </c>
      <c r="AF261" s="208">
        <f t="shared" ca="1" si="222"/>
        <v>0</v>
      </c>
      <c r="AG261" s="207"/>
      <c r="AH261" s="194"/>
      <c r="AI261" s="198" cm="1">
        <f t="array" ref="AI261">IFERROR(MATCH(TRUE,INDEX($B$14:$B$117&gt;=AH261,0),0),"")</f>
        <v>1</v>
      </c>
      <c r="AJ261" s="194">
        <f t="shared" ca="1" si="223"/>
        <v>3.2000000000000006E-3</v>
      </c>
      <c r="AM261" s="194">
        <f t="shared" si="224"/>
        <v>0</v>
      </c>
      <c r="AN261" s="19">
        <f ca="1"/>
        <v>0</v>
      </c>
      <c r="AO261" s="208">
        <f t="shared" ca="1" si="225"/>
        <v>0</v>
      </c>
      <c r="AP261" s="207"/>
      <c r="AQ261" s="194"/>
      <c r="AR261" s="198" cm="1">
        <f t="array" ref="AR261">IFERROR(MATCH(TRUE,INDEX($B$14:$B$117&gt;=AQ261,0),0),"")</f>
        <v>1</v>
      </c>
      <c r="AS261" s="194">
        <f t="shared" ca="1" si="226"/>
        <v>3.2000000000000006E-3</v>
      </c>
      <c r="AV261" s="194">
        <f t="shared" si="227"/>
        <v>0</v>
      </c>
      <c r="AW261" s="19">
        <f ca="1"/>
        <v>0</v>
      </c>
      <c r="AX261" s="208">
        <f t="shared" ca="1" si="228"/>
        <v>0</v>
      </c>
      <c r="AY261" s="207"/>
      <c r="AZ261" s="194"/>
      <c r="BA261" s="198" cm="1">
        <f t="array" ref="BA261">IFERROR(MATCH(TRUE,INDEX($B$14:$B$117&gt;=AZ261,0),0),"")</f>
        <v>1</v>
      </c>
      <c r="BB261" s="194">
        <f t="shared" ca="1" si="229"/>
        <v>3.2000000000000006E-3</v>
      </c>
      <c r="BE261" s="194">
        <f t="shared" si="230"/>
        <v>0</v>
      </c>
      <c r="BF261" s="19">
        <f ca="1"/>
        <v>0</v>
      </c>
      <c r="BG261" s="208">
        <f t="shared" ca="1" si="231"/>
        <v>0</v>
      </c>
      <c r="BH261" s="207"/>
      <c r="BI261" s="194"/>
      <c r="BJ261" s="198" cm="1">
        <f t="array" ref="BJ261">IFERROR(MATCH(TRUE,INDEX($B$14:$B$117&gt;=BI261,0),0),"")</f>
        <v>1</v>
      </c>
      <c r="BK261" s="194">
        <f t="shared" ca="1" si="232"/>
        <v>3.2000000000000006E-3</v>
      </c>
      <c r="BN261" s="194">
        <f t="shared" si="233"/>
        <v>0</v>
      </c>
      <c r="BO261" s="19">
        <f ca="1"/>
        <v>0</v>
      </c>
      <c r="BP261" s="208">
        <f t="shared" ca="1" si="234"/>
        <v>0</v>
      </c>
      <c r="BQ261" s="207"/>
      <c r="BR261" s="194"/>
      <c r="BS261" s="198" cm="1">
        <f t="array" ref="BS261">IFERROR(MATCH(TRUE,INDEX($B$14:$B$117&gt;=BR261,0),0),"")</f>
        <v>1</v>
      </c>
      <c r="BT261" s="194">
        <f t="shared" ca="1" si="235"/>
        <v>3.2000000000000006E-3</v>
      </c>
      <c r="BW261" s="194">
        <f t="shared" si="236"/>
        <v>0</v>
      </c>
      <c r="BX261" s="19">
        <f ca="1"/>
        <v>0</v>
      </c>
      <c r="BY261" s="208">
        <f t="shared" ca="1" si="237"/>
        <v>0</v>
      </c>
      <c r="BZ261" s="207"/>
      <c r="CA261" s="194"/>
      <c r="CB261" s="198" cm="1">
        <f t="array" ref="CB261">IFERROR(MATCH(TRUE,INDEX($B$14:$B$117&gt;=CA261,0),0),"")</f>
        <v>1</v>
      </c>
      <c r="CC261" s="194">
        <f t="shared" ca="1" si="238"/>
        <v>3.2000000000000006E-3</v>
      </c>
      <c r="CF261" s="194">
        <f t="shared" si="239"/>
        <v>0</v>
      </c>
      <c r="CG261" s="19">
        <f ca="1"/>
        <v>0</v>
      </c>
      <c r="CH261" s="208">
        <f t="shared" ca="1" si="240"/>
        <v>0</v>
      </c>
      <c r="CI261" s="207"/>
      <c r="CJ261" s="194"/>
      <c r="CK261" s="198" cm="1">
        <f t="array" ref="CK261">IFERROR(MATCH(TRUE,INDEX($B$14:$B$117&gt;=CJ261,0),0),"")</f>
        <v>1</v>
      </c>
      <c r="CL261" s="194">
        <f t="shared" ca="1" si="241"/>
        <v>3.2000000000000006E-3</v>
      </c>
      <c r="CO261" s="194">
        <f t="shared" si="242"/>
        <v>0</v>
      </c>
      <c r="CP261" s="19">
        <f ca="1"/>
        <v>0</v>
      </c>
      <c r="CQ261" s="208">
        <f t="shared" ca="1" si="243"/>
        <v>0</v>
      </c>
      <c r="CR261" s="207"/>
      <c r="CS261" s="194"/>
      <c r="CT261" s="198" cm="1">
        <f t="array" ref="CT261">IFERROR(MATCH(TRUE,INDEX($B$14:$B$117&gt;=CS261,0),0),"")</f>
        <v>1</v>
      </c>
      <c r="CU261" s="194">
        <f t="shared" ca="1" si="244"/>
        <v>3.2000000000000006E-3</v>
      </c>
      <c r="CX261" s="194">
        <f t="shared" si="245"/>
        <v>0</v>
      </c>
      <c r="CY261" s="19" t="e">
        <f ca="1"/>
        <v>#N/A</v>
      </c>
      <c r="CZ261" s="208" t="e">
        <f t="shared" ca="1" si="246"/>
        <v>#N/A</v>
      </c>
      <c r="DA261" s="207"/>
      <c r="DB261" s="194"/>
      <c r="DC261" s="198" cm="1">
        <f t="array" ref="DC261">IFERROR(MATCH(TRUE,INDEX($B$14:$B$117&gt;=DB261,0),0),"")</f>
        <v>1</v>
      </c>
      <c r="DD261" s="194">
        <f t="shared" ca="1" si="247"/>
        <v>3.2000000000000006E-3</v>
      </c>
      <c r="DG261" s="194">
        <f t="shared" si="248"/>
        <v>0</v>
      </c>
      <c r="DH261" s="19" t="e">
        <f ca="1"/>
        <v>#N/A</v>
      </c>
      <c r="DI261" s="208" t="e">
        <f t="shared" ca="1" si="249"/>
        <v>#N/A</v>
      </c>
      <c r="DJ261" s="207"/>
      <c r="DK261" s="194"/>
      <c r="DL261" s="198" cm="1">
        <f t="array" ref="DL261">IFERROR(MATCH(TRUE,INDEX($B$14:$B$117&gt;=DK261,0),0),"")</f>
        <v>1</v>
      </c>
      <c r="DM261" s="194">
        <f t="shared" ca="1" si="250"/>
        <v>3.2000000000000006E-3</v>
      </c>
      <c r="DP261" s="194">
        <f t="shared" si="251"/>
        <v>0</v>
      </c>
      <c r="DQ261" s="19" t="e">
        <f ca="1"/>
        <v>#N/A</v>
      </c>
      <c r="DR261" s="208" t="e">
        <f t="shared" ca="1" si="252"/>
        <v>#N/A</v>
      </c>
      <c r="DS261" s="207"/>
      <c r="DT261" s="194"/>
      <c r="DU261" s="198" cm="1">
        <f t="array" ref="DU261">IFERROR(MATCH(TRUE,INDEX($B$14:$B$117&gt;=DT261,0),0),"")</f>
        <v>1</v>
      </c>
      <c r="DV261" s="194">
        <f t="shared" ca="1" si="253"/>
        <v>3.2000000000000006E-3</v>
      </c>
      <c r="DY261" s="194">
        <f t="shared" si="254"/>
        <v>0</v>
      </c>
      <c r="DZ261" s="19" t="e">
        <f ca="1"/>
        <v>#N/A</v>
      </c>
      <c r="EA261" s="208" t="e">
        <f t="shared" ca="1" si="255"/>
        <v>#N/A</v>
      </c>
      <c r="EB261" s="207"/>
      <c r="EC261" s="194"/>
      <c r="ED261" s="198" cm="1">
        <f t="array" ref="ED261">IFERROR(MATCH(TRUE,INDEX($B$14:$B$117&gt;=EC261,0),0),"")</f>
        <v>1</v>
      </c>
      <c r="EE261" s="194">
        <f t="shared" ca="1" si="256"/>
        <v>3.2000000000000006E-3</v>
      </c>
      <c r="EH261" s="194">
        <f t="shared" si="257"/>
        <v>0</v>
      </c>
      <c r="EI261" s="19" t="e">
        <f ca="1"/>
        <v>#N/A</v>
      </c>
      <c r="EJ261" s="208" t="e">
        <f t="shared" ca="1" si="258"/>
        <v>#N/A</v>
      </c>
      <c r="EK261" s="207"/>
      <c r="EL261" s="194"/>
      <c r="EM261" s="198" cm="1">
        <f t="array" ref="EM261">IFERROR(MATCH(TRUE,INDEX($B$14:$B$117&gt;=EL261,0),0),"")</f>
        <v>1</v>
      </c>
      <c r="EN261" s="194">
        <f t="shared" ca="1" si="259"/>
        <v>3.2000000000000006E-3</v>
      </c>
      <c r="EQ261" s="194">
        <f t="shared" si="260"/>
        <v>0</v>
      </c>
      <c r="ER261" s="19" t="e">
        <f ca="1"/>
        <v>#N/A</v>
      </c>
      <c r="ES261" s="208" t="e">
        <f t="shared" ca="1" si="261"/>
        <v>#N/A</v>
      </c>
      <c r="ET261" s="207"/>
      <c r="EU261" s="194"/>
      <c r="EV261" s="198" cm="1">
        <f t="array" ref="EV261">IFERROR(MATCH(TRUE,INDEX($B$14:$B$117&gt;=EU261,0),0),"")</f>
        <v>1</v>
      </c>
      <c r="EW261" s="194">
        <f t="shared" ca="1" si="262"/>
        <v>3.2000000000000006E-3</v>
      </c>
      <c r="EZ261" s="194">
        <f t="shared" si="263"/>
        <v>0</v>
      </c>
      <c r="FA261" s="19" t="e">
        <f ca="1"/>
        <v>#N/A</v>
      </c>
      <c r="FB261" s="208" t="e">
        <f t="shared" ca="1" si="264"/>
        <v>#N/A</v>
      </c>
      <c r="FC261" s="207"/>
      <c r="FD261" s="194"/>
      <c r="FE261" s="198" cm="1">
        <f t="array" ref="FE261">IFERROR(MATCH(TRUE,INDEX($B$14:$B$117&gt;=FD261,0),0),"")</f>
        <v>1</v>
      </c>
      <c r="FF261" s="194">
        <f t="shared" ca="1" si="265"/>
        <v>3.2000000000000006E-3</v>
      </c>
      <c r="FI261" s="194">
        <f t="shared" si="266"/>
        <v>0</v>
      </c>
      <c r="FJ261" s="19" t="e">
        <f ca="1"/>
        <v>#N/A</v>
      </c>
      <c r="FK261" s="208" t="e">
        <f t="shared" ca="1" si="267"/>
        <v>#N/A</v>
      </c>
      <c r="FL261" s="207"/>
      <c r="FM261" s="194"/>
      <c r="FN261" s="198" cm="1">
        <f t="array" ref="FN261">IFERROR(MATCH(TRUE,INDEX($B$14:$B$117&gt;=FM261,0),0),"")</f>
        <v>1</v>
      </c>
      <c r="FO261" s="194">
        <f t="shared" ca="1" si="268"/>
        <v>3.2000000000000006E-3</v>
      </c>
      <c r="FR261" s="194">
        <f t="shared" si="269"/>
        <v>0</v>
      </c>
      <c r="FS261" s="19" t="e">
        <f ca="1"/>
        <v>#N/A</v>
      </c>
      <c r="FT261" s="208" t="e">
        <f t="shared" ca="1" si="270"/>
        <v>#N/A</v>
      </c>
      <c r="FU261" s="207"/>
      <c r="FV261" s="194"/>
      <c r="FW261" s="198" cm="1">
        <f t="array" ref="FW261">IFERROR(MATCH(TRUE,INDEX($B$14:$B$117&gt;=FV261,0),0),"")</f>
        <v>1</v>
      </c>
      <c r="FX261" s="194">
        <f t="shared" ca="1" si="271"/>
        <v>3.2000000000000006E-3</v>
      </c>
      <c r="GA261" s="194">
        <f t="shared" si="272"/>
        <v>0</v>
      </c>
      <c r="GB261" s="19" t="e">
        <f ca="1"/>
        <v>#N/A</v>
      </c>
      <c r="GC261" s="208" t="e">
        <f t="shared" ca="1" si="273"/>
        <v>#N/A</v>
      </c>
    </row>
    <row r="262" spans="6:185" x14ac:dyDescent="0.2">
      <c r="F262" s="207"/>
      <c r="G262" s="194"/>
      <c r="H262" s="198" cm="1">
        <f t="array" ref="H262">IFERROR(MATCH(TRUE,INDEX($B$14:$B$117&gt;=G262,0),0),"")</f>
        <v>1</v>
      </c>
      <c r="I262" s="194">
        <f t="shared" ca="1" si="218"/>
        <v>3.2000000000000006E-3</v>
      </c>
      <c r="L262" s="194">
        <f t="shared" si="274"/>
        <v>0</v>
      </c>
      <c r="M262" s="19">
        <f ca="1"/>
        <v>0</v>
      </c>
      <c r="N262" s="208">
        <f t="shared" ca="1" si="275"/>
        <v>0</v>
      </c>
      <c r="O262" s="207"/>
      <c r="P262" s="194"/>
      <c r="Q262" s="198" cm="1">
        <f t="array" ref="Q262">IFERROR(MATCH(TRUE,INDEX($B$14:$B$117&gt;=P262,0),0),"")</f>
        <v>1</v>
      </c>
      <c r="R262" s="194">
        <f t="shared" ca="1" si="219"/>
        <v>3.2000000000000006E-3</v>
      </c>
      <c r="U262" s="194">
        <f t="shared" si="276"/>
        <v>0</v>
      </c>
      <c r="V262" s="19">
        <f ca="1"/>
        <v>0</v>
      </c>
      <c r="W262" s="208">
        <f t="shared" ca="1" si="277"/>
        <v>0</v>
      </c>
      <c r="X262" s="207"/>
      <c r="Y262" s="194"/>
      <c r="Z262" s="198" cm="1">
        <f t="array" ref="Z262">IFERROR(MATCH(TRUE,INDEX($B$14:$B$117&gt;=Y262,0),0),"")</f>
        <v>1</v>
      </c>
      <c r="AA262" s="194">
        <f t="shared" ca="1" si="220"/>
        <v>3.2000000000000006E-3</v>
      </c>
      <c r="AD262" s="194">
        <f t="shared" si="221"/>
        <v>0</v>
      </c>
      <c r="AE262" s="19">
        <f ca="1"/>
        <v>0</v>
      </c>
      <c r="AF262" s="208">
        <f t="shared" ca="1" si="222"/>
        <v>0</v>
      </c>
      <c r="AG262" s="207"/>
      <c r="AH262" s="194"/>
      <c r="AI262" s="198" cm="1">
        <f t="array" ref="AI262">IFERROR(MATCH(TRUE,INDEX($B$14:$B$117&gt;=AH262,0),0),"")</f>
        <v>1</v>
      </c>
      <c r="AJ262" s="194">
        <f t="shared" ca="1" si="223"/>
        <v>3.2000000000000006E-3</v>
      </c>
      <c r="AM262" s="194">
        <f t="shared" si="224"/>
        <v>0</v>
      </c>
      <c r="AN262" s="19">
        <f ca="1"/>
        <v>0</v>
      </c>
      <c r="AO262" s="208">
        <f t="shared" ca="1" si="225"/>
        <v>0</v>
      </c>
      <c r="AP262" s="207"/>
      <c r="AQ262" s="194"/>
      <c r="AR262" s="198" cm="1">
        <f t="array" ref="AR262">IFERROR(MATCH(TRUE,INDEX($B$14:$B$117&gt;=AQ262,0),0),"")</f>
        <v>1</v>
      </c>
      <c r="AS262" s="194">
        <f t="shared" ca="1" si="226"/>
        <v>3.2000000000000006E-3</v>
      </c>
      <c r="AV262" s="194">
        <f t="shared" si="227"/>
        <v>0</v>
      </c>
      <c r="AW262" s="19">
        <f ca="1"/>
        <v>0</v>
      </c>
      <c r="AX262" s="208">
        <f t="shared" ca="1" si="228"/>
        <v>0</v>
      </c>
      <c r="AY262" s="207"/>
      <c r="AZ262" s="194"/>
      <c r="BA262" s="198" cm="1">
        <f t="array" ref="BA262">IFERROR(MATCH(TRUE,INDEX($B$14:$B$117&gt;=AZ262,0),0),"")</f>
        <v>1</v>
      </c>
      <c r="BB262" s="194">
        <f t="shared" ca="1" si="229"/>
        <v>3.2000000000000006E-3</v>
      </c>
      <c r="BE262" s="194">
        <f t="shared" si="230"/>
        <v>0</v>
      </c>
      <c r="BF262" s="19">
        <f ca="1"/>
        <v>0</v>
      </c>
      <c r="BG262" s="208">
        <f t="shared" ca="1" si="231"/>
        <v>0</v>
      </c>
      <c r="BH262" s="207"/>
      <c r="BI262" s="194"/>
      <c r="BJ262" s="198" cm="1">
        <f t="array" ref="BJ262">IFERROR(MATCH(TRUE,INDEX($B$14:$B$117&gt;=BI262,0),0),"")</f>
        <v>1</v>
      </c>
      <c r="BK262" s="194">
        <f t="shared" ca="1" si="232"/>
        <v>3.2000000000000006E-3</v>
      </c>
      <c r="BN262" s="194">
        <f t="shared" si="233"/>
        <v>0</v>
      </c>
      <c r="BO262" s="19">
        <f ca="1"/>
        <v>0</v>
      </c>
      <c r="BP262" s="208">
        <f t="shared" ca="1" si="234"/>
        <v>0</v>
      </c>
      <c r="BQ262" s="207"/>
      <c r="BR262" s="194"/>
      <c r="BS262" s="198" cm="1">
        <f t="array" ref="BS262">IFERROR(MATCH(TRUE,INDEX($B$14:$B$117&gt;=BR262,0),0),"")</f>
        <v>1</v>
      </c>
      <c r="BT262" s="194">
        <f t="shared" ca="1" si="235"/>
        <v>3.2000000000000006E-3</v>
      </c>
      <c r="BW262" s="194">
        <f t="shared" si="236"/>
        <v>0</v>
      </c>
      <c r="BX262" s="19">
        <f ca="1"/>
        <v>0</v>
      </c>
      <c r="BY262" s="208">
        <f t="shared" ca="1" si="237"/>
        <v>0</v>
      </c>
      <c r="BZ262" s="207"/>
      <c r="CA262" s="194"/>
      <c r="CB262" s="198" cm="1">
        <f t="array" ref="CB262">IFERROR(MATCH(TRUE,INDEX($B$14:$B$117&gt;=CA262,0),0),"")</f>
        <v>1</v>
      </c>
      <c r="CC262" s="194">
        <f t="shared" ca="1" si="238"/>
        <v>3.2000000000000006E-3</v>
      </c>
      <c r="CF262" s="194">
        <f t="shared" si="239"/>
        <v>0</v>
      </c>
      <c r="CG262" s="19">
        <f ca="1"/>
        <v>0</v>
      </c>
      <c r="CH262" s="208">
        <f t="shared" ca="1" si="240"/>
        <v>0</v>
      </c>
      <c r="CI262" s="207"/>
      <c r="CJ262" s="194"/>
      <c r="CK262" s="198" cm="1">
        <f t="array" ref="CK262">IFERROR(MATCH(TRUE,INDEX($B$14:$B$117&gt;=CJ262,0),0),"")</f>
        <v>1</v>
      </c>
      <c r="CL262" s="194">
        <f t="shared" ca="1" si="241"/>
        <v>3.2000000000000006E-3</v>
      </c>
      <c r="CO262" s="194">
        <f t="shared" si="242"/>
        <v>0</v>
      </c>
      <c r="CP262" s="19">
        <f ca="1"/>
        <v>0</v>
      </c>
      <c r="CQ262" s="208">
        <f t="shared" ca="1" si="243"/>
        <v>0</v>
      </c>
      <c r="CR262" s="207"/>
      <c r="CS262" s="194"/>
      <c r="CT262" s="198" cm="1">
        <f t="array" ref="CT262">IFERROR(MATCH(TRUE,INDEX($B$14:$B$117&gt;=CS262,0),0),"")</f>
        <v>1</v>
      </c>
      <c r="CU262" s="194">
        <f t="shared" ca="1" si="244"/>
        <v>3.2000000000000006E-3</v>
      </c>
      <c r="CX262" s="194">
        <f t="shared" si="245"/>
        <v>0</v>
      </c>
      <c r="CY262" s="19" t="e">
        <f ca="1"/>
        <v>#N/A</v>
      </c>
      <c r="CZ262" s="208" t="e">
        <f t="shared" ca="1" si="246"/>
        <v>#N/A</v>
      </c>
      <c r="DA262" s="207"/>
      <c r="DB262" s="194"/>
      <c r="DC262" s="198" cm="1">
        <f t="array" ref="DC262">IFERROR(MATCH(TRUE,INDEX($B$14:$B$117&gt;=DB262,0),0),"")</f>
        <v>1</v>
      </c>
      <c r="DD262" s="194">
        <f t="shared" ca="1" si="247"/>
        <v>3.2000000000000006E-3</v>
      </c>
      <c r="DG262" s="194">
        <f t="shared" si="248"/>
        <v>0</v>
      </c>
      <c r="DH262" s="19" t="e">
        <f ca="1"/>
        <v>#N/A</v>
      </c>
      <c r="DI262" s="208" t="e">
        <f t="shared" ca="1" si="249"/>
        <v>#N/A</v>
      </c>
      <c r="DJ262" s="207"/>
      <c r="DK262" s="194"/>
      <c r="DL262" s="198" cm="1">
        <f t="array" ref="DL262">IFERROR(MATCH(TRUE,INDEX($B$14:$B$117&gt;=DK262,0),0),"")</f>
        <v>1</v>
      </c>
      <c r="DM262" s="194">
        <f t="shared" ca="1" si="250"/>
        <v>3.2000000000000006E-3</v>
      </c>
      <c r="DP262" s="194">
        <f t="shared" si="251"/>
        <v>0</v>
      </c>
      <c r="DQ262" s="19" t="e">
        <f ca="1"/>
        <v>#N/A</v>
      </c>
      <c r="DR262" s="208" t="e">
        <f t="shared" ca="1" si="252"/>
        <v>#N/A</v>
      </c>
      <c r="DS262" s="207"/>
      <c r="DT262" s="194"/>
      <c r="DU262" s="198" cm="1">
        <f t="array" ref="DU262">IFERROR(MATCH(TRUE,INDEX($B$14:$B$117&gt;=DT262,0),0),"")</f>
        <v>1</v>
      </c>
      <c r="DV262" s="194">
        <f t="shared" ca="1" si="253"/>
        <v>3.2000000000000006E-3</v>
      </c>
      <c r="DY262" s="194">
        <f t="shared" si="254"/>
        <v>0</v>
      </c>
      <c r="DZ262" s="19" t="e">
        <f ca="1"/>
        <v>#N/A</v>
      </c>
      <c r="EA262" s="208" t="e">
        <f t="shared" ca="1" si="255"/>
        <v>#N/A</v>
      </c>
      <c r="EB262" s="207"/>
      <c r="EC262" s="194"/>
      <c r="ED262" s="198" cm="1">
        <f t="array" ref="ED262">IFERROR(MATCH(TRUE,INDEX($B$14:$B$117&gt;=EC262,0),0),"")</f>
        <v>1</v>
      </c>
      <c r="EE262" s="194">
        <f t="shared" ca="1" si="256"/>
        <v>3.2000000000000006E-3</v>
      </c>
      <c r="EH262" s="194">
        <f t="shared" si="257"/>
        <v>0</v>
      </c>
      <c r="EI262" s="19" t="e">
        <f ca="1"/>
        <v>#N/A</v>
      </c>
      <c r="EJ262" s="208" t="e">
        <f t="shared" ca="1" si="258"/>
        <v>#N/A</v>
      </c>
      <c r="EK262" s="207"/>
      <c r="EL262" s="194"/>
      <c r="EM262" s="198" cm="1">
        <f t="array" ref="EM262">IFERROR(MATCH(TRUE,INDEX($B$14:$B$117&gt;=EL262,0),0),"")</f>
        <v>1</v>
      </c>
      <c r="EN262" s="194">
        <f t="shared" ca="1" si="259"/>
        <v>3.2000000000000006E-3</v>
      </c>
      <c r="EQ262" s="194">
        <f t="shared" si="260"/>
        <v>0</v>
      </c>
      <c r="ER262" s="19" t="e">
        <f ca="1"/>
        <v>#N/A</v>
      </c>
      <c r="ES262" s="208" t="e">
        <f t="shared" ca="1" si="261"/>
        <v>#N/A</v>
      </c>
      <c r="ET262" s="207"/>
      <c r="EU262" s="194"/>
      <c r="EV262" s="198" cm="1">
        <f t="array" ref="EV262">IFERROR(MATCH(TRUE,INDEX($B$14:$B$117&gt;=EU262,0),0),"")</f>
        <v>1</v>
      </c>
      <c r="EW262" s="194">
        <f t="shared" ca="1" si="262"/>
        <v>3.2000000000000006E-3</v>
      </c>
      <c r="EZ262" s="194">
        <f t="shared" si="263"/>
        <v>0</v>
      </c>
      <c r="FA262" s="19" t="e">
        <f ca="1"/>
        <v>#N/A</v>
      </c>
      <c r="FB262" s="208" t="e">
        <f t="shared" ca="1" si="264"/>
        <v>#N/A</v>
      </c>
      <c r="FC262" s="207"/>
      <c r="FD262" s="194"/>
      <c r="FE262" s="198" cm="1">
        <f t="array" ref="FE262">IFERROR(MATCH(TRUE,INDEX($B$14:$B$117&gt;=FD262,0),0),"")</f>
        <v>1</v>
      </c>
      <c r="FF262" s="194">
        <f t="shared" ca="1" si="265"/>
        <v>3.2000000000000006E-3</v>
      </c>
      <c r="FI262" s="194">
        <f t="shared" si="266"/>
        <v>0</v>
      </c>
      <c r="FJ262" s="19" t="e">
        <f ca="1"/>
        <v>#N/A</v>
      </c>
      <c r="FK262" s="208" t="e">
        <f t="shared" ca="1" si="267"/>
        <v>#N/A</v>
      </c>
      <c r="FL262" s="207"/>
      <c r="FM262" s="194"/>
      <c r="FN262" s="198" cm="1">
        <f t="array" ref="FN262">IFERROR(MATCH(TRUE,INDEX($B$14:$B$117&gt;=FM262,0),0),"")</f>
        <v>1</v>
      </c>
      <c r="FO262" s="194">
        <f t="shared" ca="1" si="268"/>
        <v>3.2000000000000006E-3</v>
      </c>
      <c r="FR262" s="194">
        <f t="shared" si="269"/>
        <v>0</v>
      </c>
      <c r="FS262" s="19" t="e">
        <f ca="1"/>
        <v>#N/A</v>
      </c>
      <c r="FT262" s="208" t="e">
        <f t="shared" ca="1" si="270"/>
        <v>#N/A</v>
      </c>
      <c r="FU262" s="207"/>
      <c r="FV262" s="194"/>
      <c r="FW262" s="198" cm="1">
        <f t="array" ref="FW262">IFERROR(MATCH(TRUE,INDEX($B$14:$B$117&gt;=FV262,0),0),"")</f>
        <v>1</v>
      </c>
      <c r="FX262" s="194">
        <f t="shared" ca="1" si="271"/>
        <v>3.2000000000000006E-3</v>
      </c>
      <c r="GA262" s="194">
        <f t="shared" si="272"/>
        <v>0</v>
      </c>
      <c r="GB262" s="19" t="e">
        <f ca="1"/>
        <v>#N/A</v>
      </c>
      <c r="GC262" s="208" t="e">
        <f t="shared" ca="1" si="273"/>
        <v>#N/A</v>
      </c>
    </row>
    <row r="263" spans="6:185" x14ac:dyDescent="0.2">
      <c r="F263" s="207"/>
      <c r="G263" s="194"/>
      <c r="H263" s="198" cm="1">
        <f t="array" ref="H263">IFERROR(MATCH(TRUE,INDEX($B$14:$B$117&gt;=G263,0),0),"")</f>
        <v>1</v>
      </c>
      <c r="I263" s="194">
        <f t="shared" ca="1" si="218"/>
        <v>3.2000000000000006E-3</v>
      </c>
      <c r="L263" s="194">
        <f t="shared" si="274"/>
        <v>0</v>
      </c>
      <c r="M263" s="19">
        <f ca="1"/>
        <v>0</v>
      </c>
      <c r="N263" s="208">
        <f t="shared" ca="1" si="275"/>
        <v>0</v>
      </c>
      <c r="O263" s="207"/>
      <c r="P263" s="194"/>
      <c r="Q263" s="198" cm="1">
        <f t="array" ref="Q263">IFERROR(MATCH(TRUE,INDEX($B$14:$B$117&gt;=P263,0),0),"")</f>
        <v>1</v>
      </c>
      <c r="R263" s="194">
        <f t="shared" ca="1" si="219"/>
        <v>3.2000000000000006E-3</v>
      </c>
      <c r="U263" s="194">
        <f t="shared" si="276"/>
        <v>0</v>
      </c>
      <c r="V263" s="19">
        <f ca="1"/>
        <v>0</v>
      </c>
      <c r="W263" s="208">
        <f t="shared" ca="1" si="277"/>
        <v>0</v>
      </c>
      <c r="X263" s="207"/>
      <c r="Y263" s="194"/>
      <c r="Z263" s="198" cm="1">
        <f t="array" ref="Z263">IFERROR(MATCH(TRUE,INDEX($B$14:$B$117&gt;=Y263,0),0),"")</f>
        <v>1</v>
      </c>
      <c r="AA263" s="194">
        <f t="shared" ca="1" si="220"/>
        <v>3.2000000000000006E-3</v>
      </c>
      <c r="AD263" s="194">
        <f t="shared" si="221"/>
        <v>0</v>
      </c>
      <c r="AE263" s="19">
        <f ca="1"/>
        <v>0</v>
      </c>
      <c r="AF263" s="208">
        <f t="shared" ca="1" si="222"/>
        <v>0</v>
      </c>
      <c r="AG263" s="207"/>
      <c r="AH263" s="194"/>
      <c r="AI263" s="198" cm="1">
        <f t="array" ref="AI263">IFERROR(MATCH(TRUE,INDEX($B$14:$B$117&gt;=AH263,0),0),"")</f>
        <v>1</v>
      </c>
      <c r="AJ263" s="194">
        <f t="shared" ca="1" si="223"/>
        <v>3.2000000000000006E-3</v>
      </c>
      <c r="AM263" s="194">
        <f t="shared" si="224"/>
        <v>0</v>
      </c>
      <c r="AN263" s="19">
        <f ca="1"/>
        <v>0</v>
      </c>
      <c r="AO263" s="208">
        <f t="shared" ca="1" si="225"/>
        <v>0</v>
      </c>
      <c r="AP263" s="207"/>
      <c r="AQ263" s="194"/>
      <c r="AR263" s="198" cm="1">
        <f t="array" ref="AR263">IFERROR(MATCH(TRUE,INDEX($B$14:$B$117&gt;=AQ263,0),0),"")</f>
        <v>1</v>
      </c>
      <c r="AS263" s="194">
        <f t="shared" ca="1" si="226"/>
        <v>3.2000000000000006E-3</v>
      </c>
      <c r="AV263" s="194">
        <f t="shared" si="227"/>
        <v>0</v>
      </c>
      <c r="AW263" s="19">
        <f ca="1"/>
        <v>0</v>
      </c>
      <c r="AX263" s="208">
        <f t="shared" ca="1" si="228"/>
        <v>0</v>
      </c>
      <c r="AY263" s="207"/>
      <c r="AZ263" s="194"/>
      <c r="BA263" s="198" cm="1">
        <f t="array" ref="BA263">IFERROR(MATCH(TRUE,INDEX($B$14:$B$117&gt;=AZ263,0),0),"")</f>
        <v>1</v>
      </c>
      <c r="BB263" s="194">
        <f t="shared" ca="1" si="229"/>
        <v>3.2000000000000006E-3</v>
      </c>
      <c r="BE263" s="194">
        <f t="shared" si="230"/>
        <v>0</v>
      </c>
      <c r="BF263" s="19">
        <f ca="1"/>
        <v>0</v>
      </c>
      <c r="BG263" s="208">
        <f t="shared" ca="1" si="231"/>
        <v>0</v>
      </c>
      <c r="BH263" s="207"/>
      <c r="BI263" s="194"/>
      <c r="BJ263" s="198" cm="1">
        <f t="array" ref="BJ263">IFERROR(MATCH(TRUE,INDEX($B$14:$B$117&gt;=BI263,0),0),"")</f>
        <v>1</v>
      </c>
      <c r="BK263" s="194">
        <f t="shared" ca="1" si="232"/>
        <v>3.2000000000000006E-3</v>
      </c>
      <c r="BN263" s="194">
        <f t="shared" si="233"/>
        <v>0</v>
      </c>
      <c r="BO263" s="19">
        <f ca="1"/>
        <v>0</v>
      </c>
      <c r="BP263" s="208">
        <f t="shared" ca="1" si="234"/>
        <v>0</v>
      </c>
      <c r="BQ263" s="207"/>
      <c r="BR263" s="194"/>
      <c r="BS263" s="198" cm="1">
        <f t="array" ref="BS263">IFERROR(MATCH(TRUE,INDEX($B$14:$B$117&gt;=BR263,0),0),"")</f>
        <v>1</v>
      </c>
      <c r="BT263" s="194">
        <f t="shared" ca="1" si="235"/>
        <v>3.2000000000000006E-3</v>
      </c>
      <c r="BW263" s="194">
        <f t="shared" si="236"/>
        <v>0</v>
      </c>
      <c r="BX263" s="19">
        <f ca="1"/>
        <v>0</v>
      </c>
      <c r="BY263" s="208">
        <f t="shared" ca="1" si="237"/>
        <v>0</v>
      </c>
      <c r="BZ263" s="207"/>
      <c r="CA263" s="194"/>
      <c r="CB263" s="198" cm="1">
        <f t="array" ref="CB263">IFERROR(MATCH(TRUE,INDEX($B$14:$B$117&gt;=CA263,0),0),"")</f>
        <v>1</v>
      </c>
      <c r="CC263" s="194">
        <f t="shared" ca="1" si="238"/>
        <v>3.2000000000000006E-3</v>
      </c>
      <c r="CF263" s="194">
        <f t="shared" si="239"/>
        <v>0</v>
      </c>
      <c r="CG263" s="19">
        <f ca="1"/>
        <v>0</v>
      </c>
      <c r="CH263" s="208">
        <f t="shared" ca="1" si="240"/>
        <v>0</v>
      </c>
      <c r="CI263" s="207"/>
      <c r="CJ263" s="194"/>
      <c r="CK263" s="198" cm="1">
        <f t="array" ref="CK263">IFERROR(MATCH(TRUE,INDEX($B$14:$B$117&gt;=CJ263,0),0),"")</f>
        <v>1</v>
      </c>
      <c r="CL263" s="194">
        <f t="shared" ca="1" si="241"/>
        <v>3.2000000000000006E-3</v>
      </c>
      <c r="CO263" s="194">
        <f t="shared" si="242"/>
        <v>0</v>
      </c>
      <c r="CP263" s="19">
        <f ca="1"/>
        <v>0</v>
      </c>
      <c r="CQ263" s="208">
        <f t="shared" ca="1" si="243"/>
        <v>0</v>
      </c>
      <c r="CR263" s="207"/>
      <c r="CS263" s="194"/>
      <c r="CT263" s="198" cm="1">
        <f t="array" ref="CT263">IFERROR(MATCH(TRUE,INDEX($B$14:$B$117&gt;=CS263,0),0),"")</f>
        <v>1</v>
      </c>
      <c r="CU263" s="194">
        <f t="shared" ca="1" si="244"/>
        <v>3.2000000000000006E-3</v>
      </c>
      <c r="CX263" s="194">
        <f t="shared" si="245"/>
        <v>0</v>
      </c>
      <c r="CY263" s="19" t="e">
        <f ca="1"/>
        <v>#N/A</v>
      </c>
      <c r="CZ263" s="208" t="e">
        <f t="shared" ca="1" si="246"/>
        <v>#N/A</v>
      </c>
      <c r="DA263" s="207"/>
      <c r="DB263" s="194"/>
      <c r="DC263" s="198" cm="1">
        <f t="array" ref="DC263">IFERROR(MATCH(TRUE,INDEX($B$14:$B$117&gt;=DB263,0),0),"")</f>
        <v>1</v>
      </c>
      <c r="DD263" s="194">
        <f t="shared" ca="1" si="247"/>
        <v>3.2000000000000006E-3</v>
      </c>
      <c r="DG263" s="194">
        <f t="shared" si="248"/>
        <v>0</v>
      </c>
      <c r="DH263" s="19" t="e">
        <f ca="1"/>
        <v>#N/A</v>
      </c>
      <c r="DI263" s="208" t="e">
        <f t="shared" ca="1" si="249"/>
        <v>#N/A</v>
      </c>
      <c r="DJ263" s="207"/>
      <c r="DK263" s="194"/>
      <c r="DL263" s="198" cm="1">
        <f t="array" ref="DL263">IFERROR(MATCH(TRUE,INDEX($B$14:$B$117&gt;=DK263,0),0),"")</f>
        <v>1</v>
      </c>
      <c r="DM263" s="194">
        <f t="shared" ca="1" si="250"/>
        <v>3.2000000000000006E-3</v>
      </c>
      <c r="DP263" s="194">
        <f t="shared" si="251"/>
        <v>0</v>
      </c>
      <c r="DQ263" s="19" t="e">
        <f ca="1"/>
        <v>#N/A</v>
      </c>
      <c r="DR263" s="208" t="e">
        <f t="shared" ca="1" si="252"/>
        <v>#N/A</v>
      </c>
      <c r="DS263" s="207"/>
      <c r="DT263" s="194"/>
      <c r="DU263" s="198" cm="1">
        <f t="array" ref="DU263">IFERROR(MATCH(TRUE,INDEX($B$14:$B$117&gt;=DT263,0),0),"")</f>
        <v>1</v>
      </c>
      <c r="DV263" s="194">
        <f t="shared" ca="1" si="253"/>
        <v>3.2000000000000006E-3</v>
      </c>
      <c r="DY263" s="194">
        <f t="shared" si="254"/>
        <v>0</v>
      </c>
      <c r="DZ263" s="19" t="e">
        <f ca="1"/>
        <v>#N/A</v>
      </c>
      <c r="EA263" s="208" t="e">
        <f t="shared" ca="1" si="255"/>
        <v>#N/A</v>
      </c>
      <c r="EB263" s="207"/>
      <c r="EC263" s="194"/>
      <c r="ED263" s="198" cm="1">
        <f t="array" ref="ED263">IFERROR(MATCH(TRUE,INDEX($B$14:$B$117&gt;=EC263,0),0),"")</f>
        <v>1</v>
      </c>
      <c r="EE263" s="194">
        <f t="shared" ca="1" si="256"/>
        <v>3.2000000000000006E-3</v>
      </c>
      <c r="EH263" s="194">
        <f t="shared" si="257"/>
        <v>0</v>
      </c>
      <c r="EI263" s="19" t="e">
        <f ca="1"/>
        <v>#N/A</v>
      </c>
      <c r="EJ263" s="208" t="e">
        <f t="shared" ca="1" si="258"/>
        <v>#N/A</v>
      </c>
      <c r="EK263" s="207"/>
      <c r="EL263" s="194"/>
      <c r="EM263" s="198" cm="1">
        <f t="array" ref="EM263">IFERROR(MATCH(TRUE,INDEX($B$14:$B$117&gt;=EL263,0),0),"")</f>
        <v>1</v>
      </c>
      <c r="EN263" s="194">
        <f t="shared" ca="1" si="259"/>
        <v>3.2000000000000006E-3</v>
      </c>
      <c r="EQ263" s="194">
        <f t="shared" si="260"/>
        <v>0</v>
      </c>
      <c r="ER263" s="19" t="e">
        <f ca="1"/>
        <v>#N/A</v>
      </c>
      <c r="ES263" s="208" t="e">
        <f t="shared" ca="1" si="261"/>
        <v>#N/A</v>
      </c>
      <c r="ET263" s="207"/>
      <c r="EU263" s="194"/>
      <c r="EV263" s="198" cm="1">
        <f t="array" ref="EV263">IFERROR(MATCH(TRUE,INDEX($B$14:$B$117&gt;=EU263,0),0),"")</f>
        <v>1</v>
      </c>
      <c r="EW263" s="194">
        <f t="shared" ca="1" si="262"/>
        <v>3.2000000000000006E-3</v>
      </c>
      <c r="EZ263" s="194">
        <f t="shared" si="263"/>
        <v>0</v>
      </c>
      <c r="FA263" s="19" t="e">
        <f ca="1"/>
        <v>#N/A</v>
      </c>
      <c r="FB263" s="208" t="e">
        <f t="shared" ca="1" si="264"/>
        <v>#N/A</v>
      </c>
      <c r="FC263" s="207"/>
      <c r="FD263" s="194"/>
      <c r="FE263" s="198" cm="1">
        <f t="array" ref="FE263">IFERROR(MATCH(TRUE,INDEX($B$14:$B$117&gt;=FD263,0),0),"")</f>
        <v>1</v>
      </c>
      <c r="FF263" s="194">
        <f t="shared" ca="1" si="265"/>
        <v>3.2000000000000006E-3</v>
      </c>
      <c r="FI263" s="194">
        <f t="shared" si="266"/>
        <v>0</v>
      </c>
      <c r="FJ263" s="19" t="e">
        <f ca="1"/>
        <v>#N/A</v>
      </c>
      <c r="FK263" s="208" t="e">
        <f t="shared" ca="1" si="267"/>
        <v>#N/A</v>
      </c>
      <c r="FL263" s="207"/>
      <c r="FM263" s="194"/>
      <c r="FN263" s="198" cm="1">
        <f t="array" ref="FN263">IFERROR(MATCH(TRUE,INDEX($B$14:$B$117&gt;=FM263,0),0),"")</f>
        <v>1</v>
      </c>
      <c r="FO263" s="194">
        <f t="shared" ca="1" si="268"/>
        <v>3.2000000000000006E-3</v>
      </c>
      <c r="FR263" s="194">
        <f t="shared" si="269"/>
        <v>0</v>
      </c>
      <c r="FS263" s="19" t="e">
        <f ca="1"/>
        <v>#N/A</v>
      </c>
      <c r="FT263" s="208" t="e">
        <f t="shared" ca="1" si="270"/>
        <v>#N/A</v>
      </c>
      <c r="FU263" s="207"/>
      <c r="FV263" s="194"/>
      <c r="FW263" s="198" cm="1">
        <f t="array" ref="FW263">IFERROR(MATCH(TRUE,INDEX($B$14:$B$117&gt;=FV263,0),0),"")</f>
        <v>1</v>
      </c>
      <c r="FX263" s="194">
        <f t="shared" ca="1" si="271"/>
        <v>3.2000000000000006E-3</v>
      </c>
      <c r="GA263" s="194">
        <f t="shared" si="272"/>
        <v>0</v>
      </c>
      <c r="GB263" s="19" t="e">
        <f ca="1"/>
        <v>#N/A</v>
      </c>
      <c r="GC263" s="208" t="e">
        <f t="shared" ca="1" si="273"/>
        <v>#N/A</v>
      </c>
    </row>
    <row r="264" spans="6:185" x14ac:dyDescent="0.2">
      <c r="F264" s="207"/>
      <c r="G264" s="194"/>
      <c r="H264" s="198" cm="1">
        <f t="array" ref="H264">IFERROR(MATCH(TRUE,INDEX($B$14:$B$117&gt;=G264,0),0),"")</f>
        <v>1</v>
      </c>
      <c r="I264" s="194">
        <f t="shared" ca="1" si="218"/>
        <v>3.2000000000000006E-3</v>
      </c>
      <c r="L264" s="194">
        <f t="shared" si="274"/>
        <v>0</v>
      </c>
      <c r="M264" s="19">
        <f ca="1"/>
        <v>0</v>
      </c>
      <c r="N264" s="208">
        <f t="shared" ca="1" si="275"/>
        <v>0</v>
      </c>
      <c r="O264" s="207"/>
      <c r="P264" s="194"/>
      <c r="Q264" s="198" cm="1">
        <f t="array" ref="Q264">IFERROR(MATCH(TRUE,INDEX($B$14:$B$117&gt;=P264,0),0),"")</f>
        <v>1</v>
      </c>
      <c r="R264" s="194">
        <f t="shared" ca="1" si="219"/>
        <v>3.2000000000000006E-3</v>
      </c>
      <c r="U264" s="194">
        <f t="shared" si="276"/>
        <v>0</v>
      </c>
      <c r="V264" s="19">
        <f ca="1"/>
        <v>0</v>
      </c>
      <c r="W264" s="208">
        <f t="shared" ca="1" si="277"/>
        <v>0</v>
      </c>
      <c r="X264" s="207"/>
      <c r="Y264" s="194"/>
      <c r="Z264" s="198" cm="1">
        <f t="array" ref="Z264">IFERROR(MATCH(TRUE,INDEX($B$14:$B$117&gt;=Y264,0),0),"")</f>
        <v>1</v>
      </c>
      <c r="AA264" s="194">
        <f t="shared" ca="1" si="220"/>
        <v>3.2000000000000006E-3</v>
      </c>
      <c r="AD264" s="194">
        <f t="shared" si="221"/>
        <v>0</v>
      </c>
      <c r="AE264" s="19">
        <f ca="1"/>
        <v>0</v>
      </c>
      <c r="AF264" s="208">
        <f t="shared" ca="1" si="222"/>
        <v>0</v>
      </c>
      <c r="AG264" s="207"/>
      <c r="AH264" s="194"/>
      <c r="AI264" s="198" cm="1">
        <f t="array" ref="AI264">IFERROR(MATCH(TRUE,INDEX($B$14:$B$117&gt;=AH264,0),0),"")</f>
        <v>1</v>
      </c>
      <c r="AJ264" s="194">
        <f t="shared" ca="1" si="223"/>
        <v>3.2000000000000006E-3</v>
      </c>
      <c r="AM264" s="194">
        <f t="shared" si="224"/>
        <v>0</v>
      </c>
      <c r="AN264" s="19">
        <f ca="1"/>
        <v>0</v>
      </c>
      <c r="AO264" s="208">
        <f t="shared" ca="1" si="225"/>
        <v>0</v>
      </c>
      <c r="AP264" s="207"/>
      <c r="AQ264" s="194"/>
      <c r="AR264" s="198" cm="1">
        <f t="array" ref="AR264">IFERROR(MATCH(TRUE,INDEX($B$14:$B$117&gt;=AQ264,0),0),"")</f>
        <v>1</v>
      </c>
      <c r="AS264" s="194">
        <f t="shared" ca="1" si="226"/>
        <v>3.2000000000000006E-3</v>
      </c>
      <c r="AV264" s="194">
        <f t="shared" si="227"/>
        <v>0</v>
      </c>
      <c r="AW264" s="19">
        <f ca="1"/>
        <v>0</v>
      </c>
      <c r="AX264" s="208">
        <f t="shared" ca="1" si="228"/>
        <v>0</v>
      </c>
      <c r="AY264" s="207"/>
      <c r="AZ264" s="194"/>
      <c r="BA264" s="198" cm="1">
        <f t="array" ref="BA264">IFERROR(MATCH(TRUE,INDEX($B$14:$B$117&gt;=AZ264,0),0),"")</f>
        <v>1</v>
      </c>
      <c r="BB264" s="194">
        <f t="shared" ca="1" si="229"/>
        <v>3.2000000000000006E-3</v>
      </c>
      <c r="BE264" s="194">
        <f t="shared" si="230"/>
        <v>0</v>
      </c>
      <c r="BF264" s="19">
        <f ca="1"/>
        <v>0</v>
      </c>
      <c r="BG264" s="208">
        <f t="shared" ca="1" si="231"/>
        <v>0</v>
      </c>
      <c r="BH264" s="207"/>
      <c r="BI264" s="194"/>
      <c r="BJ264" s="198" cm="1">
        <f t="array" ref="BJ264">IFERROR(MATCH(TRUE,INDEX($B$14:$B$117&gt;=BI264,0),0),"")</f>
        <v>1</v>
      </c>
      <c r="BK264" s="194">
        <f t="shared" ca="1" si="232"/>
        <v>3.2000000000000006E-3</v>
      </c>
      <c r="BN264" s="194">
        <f t="shared" si="233"/>
        <v>0</v>
      </c>
      <c r="BO264" s="19">
        <f ca="1"/>
        <v>0</v>
      </c>
      <c r="BP264" s="208">
        <f t="shared" ca="1" si="234"/>
        <v>0</v>
      </c>
      <c r="BQ264" s="207"/>
      <c r="BR264" s="194"/>
      <c r="BS264" s="198" cm="1">
        <f t="array" ref="BS264">IFERROR(MATCH(TRUE,INDEX($B$14:$B$117&gt;=BR264,0),0),"")</f>
        <v>1</v>
      </c>
      <c r="BT264" s="194">
        <f t="shared" ca="1" si="235"/>
        <v>3.2000000000000006E-3</v>
      </c>
      <c r="BW264" s="194">
        <f t="shared" si="236"/>
        <v>0</v>
      </c>
      <c r="BX264" s="19">
        <f ca="1"/>
        <v>0</v>
      </c>
      <c r="BY264" s="208">
        <f t="shared" ca="1" si="237"/>
        <v>0</v>
      </c>
      <c r="BZ264" s="207"/>
      <c r="CA264" s="194"/>
      <c r="CB264" s="198" cm="1">
        <f t="array" ref="CB264">IFERROR(MATCH(TRUE,INDEX($B$14:$B$117&gt;=CA264,0),0),"")</f>
        <v>1</v>
      </c>
      <c r="CC264" s="194">
        <f t="shared" ca="1" si="238"/>
        <v>3.2000000000000006E-3</v>
      </c>
      <c r="CF264" s="194">
        <f t="shared" si="239"/>
        <v>0</v>
      </c>
      <c r="CG264" s="19">
        <f ca="1"/>
        <v>0</v>
      </c>
      <c r="CH264" s="208">
        <f t="shared" ca="1" si="240"/>
        <v>0</v>
      </c>
      <c r="CI264" s="207"/>
      <c r="CJ264" s="194"/>
      <c r="CK264" s="198" cm="1">
        <f t="array" ref="CK264">IFERROR(MATCH(TRUE,INDEX($B$14:$B$117&gt;=CJ264,0),0),"")</f>
        <v>1</v>
      </c>
      <c r="CL264" s="194">
        <f t="shared" ca="1" si="241"/>
        <v>3.2000000000000006E-3</v>
      </c>
      <c r="CO264" s="194">
        <f t="shared" si="242"/>
        <v>0</v>
      </c>
      <c r="CP264" s="19">
        <f ca="1"/>
        <v>0</v>
      </c>
      <c r="CQ264" s="208">
        <f t="shared" ca="1" si="243"/>
        <v>0</v>
      </c>
      <c r="CR264" s="207"/>
      <c r="CS264" s="194"/>
      <c r="CT264" s="198" cm="1">
        <f t="array" ref="CT264">IFERROR(MATCH(TRUE,INDEX($B$14:$B$117&gt;=CS264,0),0),"")</f>
        <v>1</v>
      </c>
      <c r="CU264" s="194">
        <f t="shared" ca="1" si="244"/>
        <v>3.2000000000000006E-3</v>
      </c>
      <c r="CX264" s="194">
        <f t="shared" si="245"/>
        <v>0</v>
      </c>
      <c r="CY264" s="19" t="e">
        <f ca="1"/>
        <v>#N/A</v>
      </c>
      <c r="CZ264" s="208" t="e">
        <f t="shared" ca="1" si="246"/>
        <v>#N/A</v>
      </c>
      <c r="DA264" s="207"/>
      <c r="DB264" s="194"/>
      <c r="DC264" s="198" cm="1">
        <f t="array" ref="DC264">IFERROR(MATCH(TRUE,INDEX($B$14:$B$117&gt;=DB264,0),0),"")</f>
        <v>1</v>
      </c>
      <c r="DD264" s="194">
        <f t="shared" ca="1" si="247"/>
        <v>3.2000000000000006E-3</v>
      </c>
      <c r="DG264" s="194">
        <f t="shared" si="248"/>
        <v>0</v>
      </c>
      <c r="DH264" s="19" t="e">
        <f ca="1"/>
        <v>#N/A</v>
      </c>
      <c r="DI264" s="208" t="e">
        <f t="shared" ca="1" si="249"/>
        <v>#N/A</v>
      </c>
      <c r="DJ264" s="207"/>
      <c r="DK264" s="194"/>
      <c r="DL264" s="198" cm="1">
        <f t="array" ref="DL264">IFERROR(MATCH(TRUE,INDEX($B$14:$B$117&gt;=DK264,0),0),"")</f>
        <v>1</v>
      </c>
      <c r="DM264" s="194">
        <f t="shared" ca="1" si="250"/>
        <v>3.2000000000000006E-3</v>
      </c>
      <c r="DP264" s="194">
        <f t="shared" si="251"/>
        <v>0</v>
      </c>
      <c r="DQ264" s="19" t="e">
        <f ca="1"/>
        <v>#N/A</v>
      </c>
      <c r="DR264" s="208" t="e">
        <f t="shared" ca="1" si="252"/>
        <v>#N/A</v>
      </c>
      <c r="DS264" s="207"/>
      <c r="DT264" s="194"/>
      <c r="DU264" s="198" cm="1">
        <f t="array" ref="DU264">IFERROR(MATCH(TRUE,INDEX($B$14:$B$117&gt;=DT264,0),0),"")</f>
        <v>1</v>
      </c>
      <c r="DV264" s="194">
        <f t="shared" ca="1" si="253"/>
        <v>3.2000000000000006E-3</v>
      </c>
      <c r="DY264" s="194">
        <f t="shared" si="254"/>
        <v>0</v>
      </c>
      <c r="DZ264" s="19" t="e">
        <f ca="1"/>
        <v>#N/A</v>
      </c>
      <c r="EA264" s="208" t="e">
        <f t="shared" ca="1" si="255"/>
        <v>#N/A</v>
      </c>
      <c r="EB264" s="207"/>
      <c r="EC264" s="194"/>
      <c r="ED264" s="198" cm="1">
        <f t="array" ref="ED264">IFERROR(MATCH(TRUE,INDEX($B$14:$B$117&gt;=EC264,0),0),"")</f>
        <v>1</v>
      </c>
      <c r="EE264" s="194">
        <f t="shared" ca="1" si="256"/>
        <v>3.2000000000000006E-3</v>
      </c>
      <c r="EH264" s="194">
        <f t="shared" si="257"/>
        <v>0</v>
      </c>
      <c r="EI264" s="19" t="e">
        <f ca="1"/>
        <v>#N/A</v>
      </c>
      <c r="EJ264" s="208" t="e">
        <f t="shared" ca="1" si="258"/>
        <v>#N/A</v>
      </c>
      <c r="EK264" s="207"/>
      <c r="EL264" s="194"/>
      <c r="EM264" s="198" cm="1">
        <f t="array" ref="EM264">IFERROR(MATCH(TRUE,INDEX($B$14:$B$117&gt;=EL264,0),0),"")</f>
        <v>1</v>
      </c>
      <c r="EN264" s="194">
        <f t="shared" ca="1" si="259"/>
        <v>3.2000000000000006E-3</v>
      </c>
      <c r="EQ264" s="194">
        <f t="shared" si="260"/>
        <v>0</v>
      </c>
      <c r="ER264" s="19" t="e">
        <f ca="1"/>
        <v>#N/A</v>
      </c>
      <c r="ES264" s="208" t="e">
        <f t="shared" ca="1" si="261"/>
        <v>#N/A</v>
      </c>
      <c r="ET264" s="207"/>
      <c r="EU264" s="194"/>
      <c r="EV264" s="198" cm="1">
        <f t="array" ref="EV264">IFERROR(MATCH(TRUE,INDEX($B$14:$B$117&gt;=EU264,0),0),"")</f>
        <v>1</v>
      </c>
      <c r="EW264" s="194">
        <f t="shared" ca="1" si="262"/>
        <v>3.2000000000000006E-3</v>
      </c>
      <c r="EZ264" s="194">
        <f t="shared" si="263"/>
        <v>0</v>
      </c>
      <c r="FA264" s="19" t="e">
        <f ca="1"/>
        <v>#N/A</v>
      </c>
      <c r="FB264" s="208" t="e">
        <f t="shared" ca="1" si="264"/>
        <v>#N/A</v>
      </c>
      <c r="FC264" s="207"/>
      <c r="FD264" s="194"/>
      <c r="FE264" s="198" cm="1">
        <f t="array" ref="FE264">IFERROR(MATCH(TRUE,INDEX($B$14:$B$117&gt;=FD264,0),0),"")</f>
        <v>1</v>
      </c>
      <c r="FF264" s="194">
        <f t="shared" ca="1" si="265"/>
        <v>3.2000000000000006E-3</v>
      </c>
      <c r="FI264" s="194">
        <f t="shared" si="266"/>
        <v>0</v>
      </c>
      <c r="FJ264" s="19" t="e">
        <f ca="1"/>
        <v>#N/A</v>
      </c>
      <c r="FK264" s="208" t="e">
        <f t="shared" ca="1" si="267"/>
        <v>#N/A</v>
      </c>
      <c r="FL264" s="207"/>
      <c r="FM264" s="194"/>
      <c r="FN264" s="198" cm="1">
        <f t="array" ref="FN264">IFERROR(MATCH(TRUE,INDEX($B$14:$B$117&gt;=FM264,0),0),"")</f>
        <v>1</v>
      </c>
      <c r="FO264" s="194">
        <f t="shared" ca="1" si="268"/>
        <v>3.2000000000000006E-3</v>
      </c>
      <c r="FR264" s="194">
        <f t="shared" si="269"/>
        <v>0</v>
      </c>
      <c r="FS264" s="19" t="e">
        <f ca="1"/>
        <v>#N/A</v>
      </c>
      <c r="FT264" s="208" t="e">
        <f t="shared" ca="1" si="270"/>
        <v>#N/A</v>
      </c>
      <c r="FU264" s="207"/>
      <c r="FV264" s="194"/>
      <c r="FW264" s="198" cm="1">
        <f t="array" ref="FW264">IFERROR(MATCH(TRUE,INDEX($B$14:$B$117&gt;=FV264,0),0),"")</f>
        <v>1</v>
      </c>
      <c r="FX264" s="194">
        <f t="shared" ca="1" si="271"/>
        <v>3.2000000000000006E-3</v>
      </c>
      <c r="GA264" s="194">
        <f t="shared" si="272"/>
        <v>0</v>
      </c>
      <c r="GB264" s="19" t="e">
        <f ca="1"/>
        <v>#N/A</v>
      </c>
      <c r="GC264" s="208" t="e">
        <f t="shared" ca="1" si="273"/>
        <v>#N/A</v>
      </c>
    </row>
    <row r="265" spans="6:185" x14ac:dyDescent="0.2">
      <c r="F265" s="207"/>
      <c r="G265" s="194"/>
      <c r="H265" s="198" cm="1">
        <f t="array" ref="H265">IFERROR(MATCH(TRUE,INDEX($B$14:$B$117&gt;=G265,0),0),"")</f>
        <v>1</v>
      </c>
      <c r="I265" s="194">
        <f t="shared" ca="1" si="218"/>
        <v>3.2000000000000006E-3</v>
      </c>
      <c r="L265" s="194">
        <f t="shared" si="274"/>
        <v>0</v>
      </c>
      <c r="M265" s="19">
        <f ca="1"/>
        <v>0</v>
      </c>
      <c r="N265" s="208">
        <f t="shared" ca="1" si="275"/>
        <v>0</v>
      </c>
      <c r="O265" s="207"/>
      <c r="P265" s="194"/>
      <c r="Q265" s="198" cm="1">
        <f t="array" ref="Q265">IFERROR(MATCH(TRUE,INDEX($B$14:$B$117&gt;=P265,0),0),"")</f>
        <v>1</v>
      </c>
      <c r="R265" s="194">
        <f t="shared" ca="1" si="219"/>
        <v>3.2000000000000006E-3</v>
      </c>
      <c r="U265" s="194">
        <f t="shared" si="276"/>
        <v>0</v>
      </c>
      <c r="V265" s="19">
        <f ca="1"/>
        <v>0</v>
      </c>
      <c r="W265" s="208">
        <f t="shared" ca="1" si="277"/>
        <v>0</v>
      </c>
      <c r="X265" s="207"/>
      <c r="Y265" s="194"/>
      <c r="Z265" s="198" cm="1">
        <f t="array" ref="Z265">IFERROR(MATCH(TRUE,INDEX($B$14:$B$117&gt;=Y265,0),0),"")</f>
        <v>1</v>
      </c>
      <c r="AA265" s="194">
        <f t="shared" ca="1" si="220"/>
        <v>3.2000000000000006E-3</v>
      </c>
      <c r="AD265" s="194">
        <f t="shared" si="221"/>
        <v>0</v>
      </c>
      <c r="AE265" s="19">
        <f ca="1"/>
        <v>0</v>
      </c>
      <c r="AF265" s="208">
        <f t="shared" ca="1" si="222"/>
        <v>0</v>
      </c>
      <c r="AG265" s="207"/>
      <c r="AH265" s="194"/>
      <c r="AI265" s="198" cm="1">
        <f t="array" ref="AI265">IFERROR(MATCH(TRUE,INDEX($B$14:$B$117&gt;=AH265,0),0),"")</f>
        <v>1</v>
      </c>
      <c r="AJ265" s="194">
        <f t="shared" ca="1" si="223"/>
        <v>3.2000000000000006E-3</v>
      </c>
      <c r="AM265" s="194">
        <f t="shared" si="224"/>
        <v>0</v>
      </c>
      <c r="AN265" s="19">
        <f ca="1"/>
        <v>0</v>
      </c>
      <c r="AO265" s="208">
        <f t="shared" ca="1" si="225"/>
        <v>0</v>
      </c>
      <c r="AP265" s="207"/>
      <c r="AQ265" s="194"/>
      <c r="AR265" s="198" cm="1">
        <f t="array" ref="AR265">IFERROR(MATCH(TRUE,INDEX($B$14:$B$117&gt;=AQ265,0),0),"")</f>
        <v>1</v>
      </c>
      <c r="AS265" s="194">
        <f t="shared" ca="1" si="226"/>
        <v>3.2000000000000006E-3</v>
      </c>
      <c r="AV265" s="194">
        <f t="shared" si="227"/>
        <v>0</v>
      </c>
      <c r="AW265" s="19">
        <f ca="1"/>
        <v>0</v>
      </c>
      <c r="AX265" s="208">
        <f t="shared" ca="1" si="228"/>
        <v>0</v>
      </c>
      <c r="AY265" s="207"/>
      <c r="AZ265" s="194"/>
      <c r="BA265" s="198" cm="1">
        <f t="array" ref="BA265">IFERROR(MATCH(TRUE,INDEX($B$14:$B$117&gt;=AZ265,0),0),"")</f>
        <v>1</v>
      </c>
      <c r="BB265" s="194">
        <f t="shared" ca="1" si="229"/>
        <v>3.2000000000000006E-3</v>
      </c>
      <c r="BE265" s="194">
        <f t="shared" si="230"/>
        <v>0</v>
      </c>
      <c r="BF265" s="19">
        <f ca="1"/>
        <v>0</v>
      </c>
      <c r="BG265" s="208">
        <f t="shared" ca="1" si="231"/>
        <v>0</v>
      </c>
      <c r="BH265" s="207"/>
      <c r="BI265" s="194"/>
      <c r="BJ265" s="198" cm="1">
        <f t="array" ref="BJ265">IFERROR(MATCH(TRUE,INDEX($B$14:$B$117&gt;=BI265,0),0),"")</f>
        <v>1</v>
      </c>
      <c r="BK265" s="194">
        <f t="shared" ca="1" si="232"/>
        <v>3.2000000000000006E-3</v>
      </c>
      <c r="BN265" s="194">
        <f t="shared" si="233"/>
        <v>0</v>
      </c>
      <c r="BO265" s="19">
        <f ca="1"/>
        <v>0</v>
      </c>
      <c r="BP265" s="208">
        <f t="shared" ca="1" si="234"/>
        <v>0</v>
      </c>
      <c r="BQ265" s="207"/>
      <c r="BR265" s="194"/>
      <c r="BS265" s="198" cm="1">
        <f t="array" ref="BS265">IFERROR(MATCH(TRUE,INDEX($B$14:$B$117&gt;=BR265,0),0),"")</f>
        <v>1</v>
      </c>
      <c r="BT265" s="194">
        <f t="shared" ca="1" si="235"/>
        <v>3.2000000000000006E-3</v>
      </c>
      <c r="BW265" s="194">
        <f t="shared" si="236"/>
        <v>0</v>
      </c>
      <c r="BX265" s="19">
        <f ca="1"/>
        <v>0</v>
      </c>
      <c r="BY265" s="208">
        <f t="shared" ca="1" si="237"/>
        <v>0</v>
      </c>
      <c r="BZ265" s="207"/>
      <c r="CA265" s="194"/>
      <c r="CB265" s="198" cm="1">
        <f t="array" ref="CB265">IFERROR(MATCH(TRUE,INDEX($B$14:$B$117&gt;=CA265,0),0),"")</f>
        <v>1</v>
      </c>
      <c r="CC265" s="194">
        <f t="shared" ca="1" si="238"/>
        <v>3.2000000000000006E-3</v>
      </c>
      <c r="CF265" s="194">
        <f t="shared" si="239"/>
        <v>0</v>
      </c>
      <c r="CG265" s="19">
        <f ca="1"/>
        <v>0</v>
      </c>
      <c r="CH265" s="208">
        <f t="shared" ca="1" si="240"/>
        <v>0</v>
      </c>
      <c r="CI265" s="207"/>
      <c r="CJ265" s="194"/>
      <c r="CK265" s="198" cm="1">
        <f t="array" ref="CK265">IFERROR(MATCH(TRUE,INDEX($B$14:$B$117&gt;=CJ265,0),0),"")</f>
        <v>1</v>
      </c>
      <c r="CL265" s="194">
        <f t="shared" ca="1" si="241"/>
        <v>3.2000000000000006E-3</v>
      </c>
      <c r="CO265" s="194">
        <f t="shared" si="242"/>
        <v>0</v>
      </c>
      <c r="CP265" s="19">
        <f ca="1"/>
        <v>0</v>
      </c>
      <c r="CQ265" s="208">
        <f t="shared" ca="1" si="243"/>
        <v>0</v>
      </c>
      <c r="CR265" s="207"/>
      <c r="CS265" s="194"/>
      <c r="CT265" s="198" cm="1">
        <f t="array" ref="CT265">IFERROR(MATCH(TRUE,INDEX($B$14:$B$117&gt;=CS265,0),0),"")</f>
        <v>1</v>
      </c>
      <c r="CU265" s="194">
        <f t="shared" ca="1" si="244"/>
        <v>3.2000000000000006E-3</v>
      </c>
      <c r="CX265" s="194">
        <f t="shared" si="245"/>
        <v>0</v>
      </c>
      <c r="CY265" s="19" t="e">
        <f ca="1"/>
        <v>#N/A</v>
      </c>
      <c r="CZ265" s="208" t="e">
        <f t="shared" ca="1" si="246"/>
        <v>#N/A</v>
      </c>
      <c r="DA265" s="207"/>
      <c r="DB265" s="194"/>
      <c r="DC265" s="198" cm="1">
        <f t="array" ref="DC265">IFERROR(MATCH(TRUE,INDEX($B$14:$B$117&gt;=DB265,0),0),"")</f>
        <v>1</v>
      </c>
      <c r="DD265" s="194">
        <f t="shared" ca="1" si="247"/>
        <v>3.2000000000000006E-3</v>
      </c>
      <c r="DG265" s="194">
        <f t="shared" si="248"/>
        <v>0</v>
      </c>
      <c r="DH265" s="19" t="e">
        <f ca="1"/>
        <v>#N/A</v>
      </c>
      <c r="DI265" s="208" t="e">
        <f t="shared" ca="1" si="249"/>
        <v>#N/A</v>
      </c>
      <c r="DJ265" s="207"/>
      <c r="DK265" s="194"/>
      <c r="DL265" s="198" cm="1">
        <f t="array" ref="DL265">IFERROR(MATCH(TRUE,INDEX($B$14:$B$117&gt;=DK265,0),0),"")</f>
        <v>1</v>
      </c>
      <c r="DM265" s="194">
        <f t="shared" ca="1" si="250"/>
        <v>3.2000000000000006E-3</v>
      </c>
      <c r="DP265" s="194">
        <f t="shared" si="251"/>
        <v>0</v>
      </c>
      <c r="DQ265" s="19" t="e">
        <f ca="1"/>
        <v>#N/A</v>
      </c>
      <c r="DR265" s="208" t="e">
        <f t="shared" ca="1" si="252"/>
        <v>#N/A</v>
      </c>
      <c r="DS265" s="207"/>
      <c r="DT265" s="194"/>
      <c r="DU265" s="198" cm="1">
        <f t="array" ref="DU265">IFERROR(MATCH(TRUE,INDEX($B$14:$B$117&gt;=DT265,0),0),"")</f>
        <v>1</v>
      </c>
      <c r="DV265" s="194">
        <f t="shared" ca="1" si="253"/>
        <v>3.2000000000000006E-3</v>
      </c>
      <c r="DY265" s="194">
        <f t="shared" si="254"/>
        <v>0</v>
      </c>
      <c r="DZ265" s="19" t="e">
        <f ca="1"/>
        <v>#N/A</v>
      </c>
      <c r="EA265" s="208" t="e">
        <f t="shared" ca="1" si="255"/>
        <v>#N/A</v>
      </c>
      <c r="EB265" s="207"/>
      <c r="EC265" s="194"/>
      <c r="ED265" s="198" cm="1">
        <f t="array" ref="ED265">IFERROR(MATCH(TRUE,INDEX($B$14:$B$117&gt;=EC265,0),0),"")</f>
        <v>1</v>
      </c>
      <c r="EE265" s="194">
        <f t="shared" ca="1" si="256"/>
        <v>3.2000000000000006E-3</v>
      </c>
      <c r="EH265" s="194">
        <f t="shared" si="257"/>
        <v>0</v>
      </c>
      <c r="EI265" s="19" t="e">
        <f ca="1"/>
        <v>#N/A</v>
      </c>
      <c r="EJ265" s="208" t="e">
        <f t="shared" ca="1" si="258"/>
        <v>#N/A</v>
      </c>
      <c r="EK265" s="207"/>
      <c r="EL265" s="194"/>
      <c r="EM265" s="198" cm="1">
        <f t="array" ref="EM265">IFERROR(MATCH(TRUE,INDEX($B$14:$B$117&gt;=EL265,0),0),"")</f>
        <v>1</v>
      </c>
      <c r="EN265" s="194">
        <f t="shared" ca="1" si="259"/>
        <v>3.2000000000000006E-3</v>
      </c>
      <c r="EQ265" s="194">
        <f t="shared" si="260"/>
        <v>0</v>
      </c>
      <c r="ER265" s="19" t="e">
        <f ca="1"/>
        <v>#N/A</v>
      </c>
      <c r="ES265" s="208" t="e">
        <f t="shared" ca="1" si="261"/>
        <v>#N/A</v>
      </c>
      <c r="ET265" s="207"/>
      <c r="EU265" s="194"/>
      <c r="EV265" s="198" cm="1">
        <f t="array" ref="EV265">IFERROR(MATCH(TRUE,INDEX($B$14:$B$117&gt;=EU265,0),0),"")</f>
        <v>1</v>
      </c>
      <c r="EW265" s="194">
        <f t="shared" ca="1" si="262"/>
        <v>3.2000000000000006E-3</v>
      </c>
      <c r="EZ265" s="194">
        <f t="shared" si="263"/>
        <v>0</v>
      </c>
      <c r="FA265" s="19" t="e">
        <f ca="1"/>
        <v>#N/A</v>
      </c>
      <c r="FB265" s="208" t="e">
        <f t="shared" ca="1" si="264"/>
        <v>#N/A</v>
      </c>
      <c r="FC265" s="207"/>
      <c r="FD265" s="194"/>
      <c r="FE265" s="198" cm="1">
        <f t="array" ref="FE265">IFERROR(MATCH(TRUE,INDEX($B$14:$B$117&gt;=FD265,0),0),"")</f>
        <v>1</v>
      </c>
      <c r="FF265" s="194">
        <f t="shared" ca="1" si="265"/>
        <v>3.2000000000000006E-3</v>
      </c>
      <c r="FI265" s="194">
        <f t="shared" si="266"/>
        <v>0</v>
      </c>
      <c r="FJ265" s="19" t="e">
        <f ca="1"/>
        <v>#N/A</v>
      </c>
      <c r="FK265" s="208" t="e">
        <f t="shared" ca="1" si="267"/>
        <v>#N/A</v>
      </c>
      <c r="FL265" s="207"/>
      <c r="FM265" s="194"/>
      <c r="FN265" s="198" cm="1">
        <f t="array" ref="FN265">IFERROR(MATCH(TRUE,INDEX($B$14:$B$117&gt;=FM265,0),0),"")</f>
        <v>1</v>
      </c>
      <c r="FO265" s="194">
        <f t="shared" ca="1" si="268"/>
        <v>3.2000000000000006E-3</v>
      </c>
      <c r="FR265" s="194">
        <f t="shared" si="269"/>
        <v>0</v>
      </c>
      <c r="FS265" s="19" t="e">
        <f ca="1"/>
        <v>#N/A</v>
      </c>
      <c r="FT265" s="208" t="e">
        <f t="shared" ca="1" si="270"/>
        <v>#N/A</v>
      </c>
      <c r="FU265" s="207"/>
      <c r="FV265" s="194"/>
      <c r="FW265" s="198" cm="1">
        <f t="array" ref="FW265">IFERROR(MATCH(TRUE,INDEX($B$14:$B$117&gt;=FV265,0),0),"")</f>
        <v>1</v>
      </c>
      <c r="FX265" s="194">
        <f t="shared" ca="1" si="271"/>
        <v>3.2000000000000006E-3</v>
      </c>
      <c r="GA265" s="194">
        <f t="shared" si="272"/>
        <v>0</v>
      </c>
      <c r="GB265" s="19" t="e">
        <f ca="1"/>
        <v>#N/A</v>
      </c>
      <c r="GC265" s="208" t="e">
        <f t="shared" ca="1" si="273"/>
        <v>#N/A</v>
      </c>
    </row>
    <row r="266" spans="6:185" x14ac:dyDescent="0.2">
      <c r="F266" s="207"/>
      <c r="G266" s="194"/>
      <c r="H266" s="198" cm="1">
        <f t="array" ref="H266">IFERROR(MATCH(TRUE,INDEX($B$14:$B$117&gt;=G266,0),0),"")</f>
        <v>1</v>
      </c>
      <c r="I266" s="194">
        <f t="shared" ca="1" si="218"/>
        <v>3.2000000000000006E-3</v>
      </c>
      <c r="L266" s="194">
        <f t="shared" si="274"/>
        <v>0</v>
      </c>
      <c r="M266" s="19">
        <f ca="1"/>
        <v>0</v>
      </c>
      <c r="N266" s="208">
        <f t="shared" ca="1" si="275"/>
        <v>0</v>
      </c>
      <c r="O266" s="207"/>
      <c r="P266" s="194"/>
      <c r="Q266" s="198" cm="1">
        <f t="array" ref="Q266">IFERROR(MATCH(TRUE,INDEX($B$14:$B$117&gt;=P266,0),0),"")</f>
        <v>1</v>
      </c>
      <c r="R266" s="194">
        <f t="shared" ca="1" si="219"/>
        <v>3.2000000000000006E-3</v>
      </c>
      <c r="U266" s="194">
        <f t="shared" si="276"/>
        <v>0</v>
      </c>
      <c r="V266" s="19">
        <f ca="1"/>
        <v>0</v>
      </c>
      <c r="W266" s="208">
        <f t="shared" ca="1" si="277"/>
        <v>0</v>
      </c>
      <c r="X266" s="207"/>
      <c r="Y266" s="194"/>
      <c r="Z266" s="198" cm="1">
        <f t="array" ref="Z266">IFERROR(MATCH(TRUE,INDEX($B$14:$B$117&gt;=Y266,0),0),"")</f>
        <v>1</v>
      </c>
      <c r="AA266" s="194">
        <f t="shared" ca="1" si="220"/>
        <v>3.2000000000000006E-3</v>
      </c>
      <c r="AD266" s="194">
        <f t="shared" si="221"/>
        <v>0</v>
      </c>
      <c r="AE266" s="19">
        <f ca="1"/>
        <v>0</v>
      </c>
      <c r="AF266" s="208">
        <f t="shared" ca="1" si="222"/>
        <v>0</v>
      </c>
      <c r="AG266" s="207"/>
      <c r="AH266" s="194"/>
      <c r="AI266" s="198" cm="1">
        <f t="array" ref="AI266">IFERROR(MATCH(TRUE,INDEX($B$14:$B$117&gt;=AH266,0),0),"")</f>
        <v>1</v>
      </c>
      <c r="AJ266" s="194">
        <f t="shared" ca="1" si="223"/>
        <v>3.2000000000000006E-3</v>
      </c>
      <c r="AM266" s="194">
        <f t="shared" si="224"/>
        <v>0</v>
      </c>
      <c r="AN266" s="19">
        <f ca="1"/>
        <v>0</v>
      </c>
      <c r="AO266" s="208">
        <f t="shared" ca="1" si="225"/>
        <v>0</v>
      </c>
      <c r="AP266" s="207"/>
      <c r="AQ266" s="194"/>
      <c r="AR266" s="198" cm="1">
        <f t="array" ref="AR266">IFERROR(MATCH(TRUE,INDEX($B$14:$B$117&gt;=AQ266,0),0),"")</f>
        <v>1</v>
      </c>
      <c r="AS266" s="194">
        <f t="shared" ca="1" si="226"/>
        <v>3.2000000000000006E-3</v>
      </c>
      <c r="AV266" s="194">
        <f t="shared" si="227"/>
        <v>0</v>
      </c>
      <c r="AW266" s="19">
        <f ca="1"/>
        <v>0</v>
      </c>
      <c r="AX266" s="208">
        <f t="shared" ca="1" si="228"/>
        <v>0</v>
      </c>
      <c r="AY266" s="207"/>
      <c r="AZ266" s="194"/>
      <c r="BA266" s="198" cm="1">
        <f t="array" ref="BA266">IFERROR(MATCH(TRUE,INDEX($B$14:$B$117&gt;=AZ266,0),0),"")</f>
        <v>1</v>
      </c>
      <c r="BB266" s="194">
        <f t="shared" ca="1" si="229"/>
        <v>3.2000000000000006E-3</v>
      </c>
      <c r="BE266" s="194">
        <f t="shared" si="230"/>
        <v>0</v>
      </c>
      <c r="BF266" s="19">
        <f ca="1"/>
        <v>0</v>
      </c>
      <c r="BG266" s="208">
        <f t="shared" ca="1" si="231"/>
        <v>0</v>
      </c>
      <c r="BH266" s="207"/>
      <c r="BI266" s="194"/>
      <c r="BJ266" s="198" cm="1">
        <f t="array" ref="BJ266">IFERROR(MATCH(TRUE,INDEX($B$14:$B$117&gt;=BI266,0),0),"")</f>
        <v>1</v>
      </c>
      <c r="BK266" s="194">
        <f t="shared" ca="1" si="232"/>
        <v>3.2000000000000006E-3</v>
      </c>
      <c r="BN266" s="194">
        <f t="shared" si="233"/>
        <v>0</v>
      </c>
      <c r="BO266" s="19">
        <f ca="1"/>
        <v>0</v>
      </c>
      <c r="BP266" s="208">
        <f t="shared" ca="1" si="234"/>
        <v>0</v>
      </c>
      <c r="BQ266" s="207"/>
      <c r="BR266" s="194"/>
      <c r="BS266" s="198" cm="1">
        <f t="array" ref="BS266">IFERROR(MATCH(TRUE,INDEX($B$14:$B$117&gt;=BR266,0),0),"")</f>
        <v>1</v>
      </c>
      <c r="BT266" s="194">
        <f t="shared" ca="1" si="235"/>
        <v>3.2000000000000006E-3</v>
      </c>
      <c r="BW266" s="194">
        <f t="shared" si="236"/>
        <v>0</v>
      </c>
      <c r="BX266" s="19">
        <f ca="1"/>
        <v>0</v>
      </c>
      <c r="BY266" s="208">
        <f t="shared" ca="1" si="237"/>
        <v>0</v>
      </c>
      <c r="BZ266" s="207"/>
      <c r="CA266" s="194"/>
      <c r="CB266" s="198" cm="1">
        <f t="array" ref="CB266">IFERROR(MATCH(TRUE,INDEX($B$14:$B$117&gt;=CA266,0),0),"")</f>
        <v>1</v>
      </c>
      <c r="CC266" s="194">
        <f t="shared" ca="1" si="238"/>
        <v>3.2000000000000006E-3</v>
      </c>
      <c r="CF266" s="194">
        <f t="shared" si="239"/>
        <v>0</v>
      </c>
      <c r="CG266" s="19">
        <f ca="1"/>
        <v>0</v>
      </c>
      <c r="CH266" s="208">
        <f t="shared" ca="1" si="240"/>
        <v>0</v>
      </c>
      <c r="CI266" s="207"/>
      <c r="CJ266" s="194"/>
      <c r="CK266" s="198" cm="1">
        <f t="array" ref="CK266">IFERROR(MATCH(TRUE,INDEX($B$14:$B$117&gt;=CJ266,0),0),"")</f>
        <v>1</v>
      </c>
      <c r="CL266" s="194">
        <f t="shared" ca="1" si="241"/>
        <v>3.2000000000000006E-3</v>
      </c>
      <c r="CO266" s="194">
        <f t="shared" si="242"/>
        <v>0</v>
      </c>
      <c r="CP266" s="19">
        <f ca="1"/>
        <v>0</v>
      </c>
      <c r="CQ266" s="208">
        <f t="shared" ca="1" si="243"/>
        <v>0</v>
      </c>
      <c r="CR266" s="207"/>
      <c r="CS266" s="194"/>
      <c r="CT266" s="198" cm="1">
        <f t="array" ref="CT266">IFERROR(MATCH(TRUE,INDEX($B$14:$B$117&gt;=CS266,0),0),"")</f>
        <v>1</v>
      </c>
      <c r="CU266" s="194">
        <f t="shared" ca="1" si="244"/>
        <v>3.2000000000000006E-3</v>
      </c>
      <c r="CX266" s="194">
        <f t="shared" si="245"/>
        <v>0</v>
      </c>
      <c r="CY266" s="19" t="e">
        <f ca="1"/>
        <v>#N/A</v>
      </c>
      <c r="CZ266" s="208" t="e">
        <f t="shared" ca="1" si="246"/>
        <v>#N/A</v>
      </c>
      <c r="DA266" s="207"/>
      <c r="DB266" s="194"/>
      <c r="DC266" s="198" cm="1">
        <f t="array" ref="DC266">IFERROR(MATCH(TRUE,INDEX($B$14:$B$117&gt;=DB266,0),0),"")</f>
        <v>1</v>
      </c>
      <c r="DD266" s="194">
        <f t="shared" ca="1" si="247"/>
        <v>3.2000000000000006E-3</v>
      </c>
      <c r="DG266" s="194">
        <f t="shared" si="248"/>
        <v>0</v>
      </c>
      <c r="DH266" s="19" t="e">
        <f ca="1"/>
        <v>#N/A</v>
      </c>
      <c r="DI266" s="208" t="e">
        <f t="shared" ca="1" si="249"/>
        <v>#N/A</v>
      </c>
      <c r="DJ266" s="207"/>
      <c r="DK266" s="194"/>
      <c r="DL266" s="198" cm="1">
        <f t="array" ref="DL266">IFERROR(MATCH(TRUE,INDEX($B$14:$B$117&gt;=DK266,0),0),"")</f>
        <v>1</v>
      </c>
      <c r="DM266" s="194">
        <f t="shared" ca="1" si="250"/>
        <v>3.2000000000000006E-3</v>
      </c>
      <c r="DP266" s="194">
        <f t="shared" si="251"/>
        <v>0</v>
      </c>
      <c r="DQ266" s="19" t="e">
        <f ca="1"/>
        <v>#N/A</v>
      </c>
      <c r="DR266" s="208" t="e">
        <f t="shared" ca="1" si="252"/>
        <v>#N/A</v>
      </c>
      <c r="DS266" s="207"/>
      <c r="DT266" s="194"/>
      <c r="DU266" s="198" cm="1">
        <f t="array" ref="DU266">IFERROR(MATCH(TRUE,INDEX($B$14:$B$117&gt;=DT266,0),0),"")</f>
        <v>1</v>
      </c>
      <c r="DV266" s="194">
        <f t="shared" ca="1" si="253"/>
        <v>3.2000000000000006E-3</v>
      </c>
      <c r="DY266" s="194">
        <f t="shared" si="254"/>
        <v>0</v>
      </c>
      <c r="DZ266" s="19" t="e">
        <f ca="1"/>
        <v>#N/A</v>
      </c>
      <c r="EA266" s="208" t="e">
        <f t="shared" ca="1" si="255"/>
        <v>#N/A</v>
      </c>
      <c r="EB266" s="207"/>
      <c r="EC266" s="194"/>
      <c r="ED266" s="198" cm="1">
        <f t="array" ref="ED266">IFERROR(MATCH(TRUE,INDEX($B$14:$B$117&gt;=EC266,0),0),"")</f>
        <v>1</v>
      </c>
      <c r="EE266" s="194">
        <f t="shared" ca="1" si="256"/>
        <v>3.2000000000000006E-3</v>
      </c>
      <c r="EH266" s="194">
        <f t="shared" si="257"/>
        <v>0</v>
      </c>
      <c r="EI266" s="19" t="e">
        <f ca="1"/>
        <v>#N/A</v>
      </c>
      <c r="EJ266" s="208" t="e">
        <f t="shared" ca="1" si="258"/>
        <v>#N/A</v>
      </c>
      <c r="EK266" s="207"/>
      <c r="EL266" s="194"/>
      <c r="EM266" s="198" cm="1">
        <f t="array" ref="EM266">IFERROR(MATCH(TRUE,INDEX($B$14:$B$117&gt;=EL266,0),0),"")</f>
        <v>1</v>
      </c>
      <c r="EN266" s="194">
        <f t="shared" ca="1" si="259"/>
        <v>3.2000000000000006E-3</v>
      </c>
      <c r="EQ266" s="194">
        <f t="shared" si="260"/>
        <v>0</v>
      </c>
      <c r="ER266" s="19" t="e">
        <f ca="1"/>
        <v>#N/A</v>
      </c>
      <c r="ES266" s="208" t="e">
        <f t="shared" ca="1" si="261"/>
        <v>#N/A</v>
      </c>
      <c r="ET266" s="207"/>
      <c r="EU266" s="194"/>
      <c r="EV266" s="198" cm="1">
        <f t="array" ref="EV266">IFERROR(MATCH(TRUE,INDEX($B$14:$B$117&gt;=EU266,0),0),"")</f>
        <v>1</v>
      </c>
      <c r="EW266" s="194">
        <f t="shared" ca="1" si="262"/>
        <v>3.2000000000000006E-3</v>
      </c>
      <c r="EZ266" s="194">
        <f t="shared" si="263"/>
        <v>0</v>
      </c>
      <c r="FA266" s="19" t="e">
        <f ca="1"/>
        <v>#N/A</v>
      </c>
      <c r="FB266" s="208" t="e">
        <f t="shared" ca="1" si="264"/>
        <v>#N/A</v>
      </c>
      <c r="FC266" s="207"/>
      <c r="FD266" s="194"/>
      <c r="FE266" s="198" cm="1">
        <f t="array" ref="FE266">IFERROR(MATCH(TRUE,INDEX($B$14:$B$117&gt;=FD266,0),0),"")</f>
        <v>1</v>
      </c>
      <c r="FF266" s="194">
        <f t="shared" ca="1" si="265"/>
        <v>3.2000000000000006E-3</v>
      </c>
      <c r="FI266" s="194">
        <f t="shared" si="266"/>
        <v>0</v>
      </c>
      <c r="FJ266" s="19" t="e">
        <f ca="1"/>
        <v>#N/A</v>
      </c>
      <c r="FK266" s="208" t="e">
        <f t="shared" ca="1" si="267"/>
        <v>#N/A</v>
      </c>
      <c r="FL266" s="207"/>
      <c r="FM266" s="194"/>
      <c r="FN266" s="198" cm="1">
        <f t="array" ref="FN266">IFERROR(MATCH(TRUE,INDEX($B$14:$B$117&gt;=FM266,0),0),"")</f>
        <v>1</v>
      </c>
      <c r="FO266" s="194">
        <f t="shared" ca="1" si="268"/>
        <v>3.2000000000000006E-3</v>
      </c>
      <c r="FR266" s="194">
        <f t="shared" si="269"/>
        <v>0</v>
      </c>
      <c r="FS266" s="19" t="e">
        <f ca="1"/>
        <v>#N/A</v>
      </c>
      <c r="FT266" s="208" t="e">
        <f t="shared" ca="1" si="270"/>
        <v>#N/A</v>
      </c>
      <c r="FU266" s="207"/>
      <c r="FV266" s="194"/>
      <c r="FW266" s="198" cm="1">
        <f t="array" ref="FW266">IFERROR(MATCH(TRUE,INDEX($B$14:$B$117&gt;=FV266,0),0),"")</f>
        <v>1</v>
      </c>
      <c r="FX266" s="194">
        <f t="shared" ca="1" si="271"/>
        <v>3.2000000000000006E-3</v>
      </c>
      <c r="GA266" s="194">
        <f t="shared" si="272"/>
        <v>0</v>
      </c>
      <c r="GB266" s="19" t="e">
        <f ca="1"/>
        <v>#N/A</v>
      </c>
      <c r="GC266" s="208" t="e">
        <f t="shared" ca="1" si="273"/>
        <v>#N/A</v>
      </c>
    </row>
    <row r="267" spans="6:185" x14ac:dyDescent="0.2">
      <c r="F267" s="207"/>
      <c r="G267" s="194"/>
      <c r="H267" s="198" cm="1">
        <f t="array" ref="H267">IFERROR(MATCH(TRUE,INDEX($B$14:$B$117&gt;=G267,0),0),"")</f>
        <v>1</v>
      </c>
      <c r="I267" s="194">
        <f t="shared" ca="1" si="218"/>
        <v>3.2000000000000006E-3</v>
      </c>
      <c r="L267" s="194">
        <f t="shared" si="274"/>
        <v>0</v>
      </c>
      <c r="M267" s="19">
        <f ca="1"/>
        <v>0</v>
      </c>
      <c r="N267" s="208">
        <f t="shared" ca="1" si="275"/>
        <v>0</v>
      </c>
      <c r="O267" s="207"/>
      <c r="P267" s="194"/>
      <c r="Q267" s="198" cm="1">
        <f t="array" ref="Q267">IFERROR(MATCH(TRUE,INDEX($B$14:$B$117&gt;=P267,0),0),"")</f>
        <v>1</v>
      </c>
      <c r="R267" s="194">
        <f t="shared" ca="1" si="219"/>
        <v>3.2000000000000006E-3</v>
      </c>
      <c r="U267" s="194">
        <f t="shared" si="276"/>
        <v>0</v>
      </c>
      <c r="V267" s="19">
        <f ca="1"/>
        <v>0</v>
      </c>
      <c r="W267" s="208">
        <f t="shared" ca="1" si="277"/>
        <v>0</v>
      </c>
      <c r="X267" s="207"/>
      <c r="Y267" s="194"/>
      <c r="Z267" s="198" cm="1">
        <f t="array" ref="Z267">IFERROR(MATCH(TRUE,INDEX($B$14:$B$117&gt;=Y267,0),0),"")</f>
        <v>1</v>
      </c>
      <c r="AA267" s="194">
        <f t="shared" ca="1" si="220"/>
        <v>3.2000000000000006E-3</v>
      </c>
      <c r="AD267" s="194">
        <f t="shared" si="221"/>
        <v>0</v>
      </c>
      <c r="AE267" s="19">
        <f ca="1"/>
        <v>0</v>
      </c>
      <c r="AF267" s="208">
        <f t="shared" ca="1" si="222"/>
        <v>0</v>
      </c>
      <c r="AG267" s="207"/>
      <c r="AH267" s="194"/>
      <c r="AI267" s="198" cm="1">
        <f t="array" ref="AI267">IFERROR(MATCH(TRUE,INDEX($B$14:$B$117&gt;=AH267,0),0),"")</f>
        <v>1</v>
      </c>
      <c r="AJ267" s="194">
        <f t="shared" ca="1" si="223"/>
        <v>3.2000000000000006E-3</v>
      </c>
      <c r="AM267" s="194">
        <f t="shared" si="224"/>
        <v>0</v>
      </c>
      <c r="AN267" s="19">
        <f ca="1"/>
        <v>0</v>
      </c>
      <c r="AO267" s="208">
        <f t="shared" ca="1" si="225"/>
        <v>0</v>
      </c>
      <c r="AP267" s="207"/>
      <c r="AQ267" s="194"/>
      <c r="AR267" s="198" cm="1">
        <f t="array" ref="AR267">IFERROR(MATCH(TRUE,INDEX($B$14:$B$117&gt;=AQ267,0),0),"")</f>
        <v>1</v>
      </c>
      <c r="AS267" s="194">
        <f t="shared" ca="1" si="226"/>
        <v>3.2000000000000006E-3</v>
      </c>
      <c r="AV267" s="194">
        <f t="shared" si="227"/>
        <v>0</v>
      </c>
      <c r="AW267" s="19">
        <f ca="1"/>
        <v>0</v>
      </c>
      <c r="AX267" s="208">
        <f t="shared" ca="1" si="228"/>
        <v>0</v>
      </c>
      <c r="AY267" s="207"/>
      <c r="AZ267" s="194"/>
      <c r="BA267" s="198" cm="1">
        <f t="array" ref="BA267">IFERROR(MATCH(TRUE,INDEX($B$14:$B$117&gt;=AZ267,0),0),"")</f>
        <v>1</v>
      </c>
      <c r="BB267" s="194">
        <f t="shared" ca="1" si="229"/>
        <v>3.2000000000000006E-3</v>
      </c>
      <c r="BE267" s="194">
        <f t="shared" si="230"/>
        <v>0</v>
      </c>
      <c r="BF267" s="19">
        <f ca="1"/>
        <v>0</v>
      </c>
      <c r="BG267" s="208">
        <f t="shared" ca="1" si="231"/>
        <v>0</v>
      </c>
      <c r="BH267" s="207"/>
      <c r="BI267" s="194"/>
      <c r="BJ267" s="198" cm="1">
        <f t="array" ref="BJ267">IFERROR(MATCH(TRUE,INDEX($B$14:$B$117&gt;=BI267,0),0),"")</f>
        <v>1</v>
      </c>
      <c r="BK267" s="194">
        <f t="shared" ca="1" si="232"/>
        <v>3.2000000000000006E-3</v>
      </c>
      <c r="BN267" s="194">
        <f t="shared" si="233"/>
        <v>0</v>
      </c>
      <c r="BO267" s="19">
        <f ca="1"/>
        <v>0</v>
      </c>
      <c r="BP267" s="208">
        <f t="shared" ca="1" si="234"/>
        <v>0</v>
      </c>
      <c r="BQ267" s="207"/>
      <c r="BR267" s="194"/>
      <c r="BS267" s="198" cm="1">
        <f t="array" ref="BS267">IFERROR(MATCH(TRUE,INDEX($B$14:$B$117&gt;=BR267,0),0),"")</f>
        <v>1</v>
      </c>
      <c r="BT267" s="194">
        <f t="shared" ca="1" si="235"/>
        <v>3.2000000000000006E-3</v>
      </c>
      <c r="BW267" s="194">
        <f t="shared" si="236"/>
        <v>0</v>
      </c>
      <c r="BX267" s="19">
        <f ca="1"/>
        <v>0</v>
      </c>
      <c r="BY267" s="208">
        <f t="shared" ca="1" si="237"/>
        <v>0</v>
      </c>
      <c r="BZ267" s="207"/>
      <c r="CA267" s="194"/>
      <c r="CB267" s="198" cm="1">
        <f t="array" ref="CB267">IFERROR(MATCH(TRUE,INDEX($B$14:$B$117&gt;=CA267,0),0),"")</f>
        <v>1</v>
      </c>
      <c r="CC267" s="194">
        <f t="shared" ca="1" si="238"/>
        <v>3.2000000000000006E-3</v>
      </c>
      <c r="CF267" s="194">
        <f t="shared" si="239"/>
        <v>0</v>
      </c>
      <c r="CG267" s="19">
        <f ca="1"/>
        <v>0</v>
      </c>
      <c r="CH267" s="208">
        <f t="shared" ca="1" si="240"/>
        <v>0</v>
      </c>
      <c r="CI267" s="207"/>
      <c r="CJ267" s="194"/>
      <c r="CK267" s="198" cm="1">
        <f t="array" ref="CK267">IFERROR(MATCH(TRUE,INDEX($B$14:$B$117&gt;=CJ267,0),0),"")</f>
        <v>1</v>
      </c>
      <c r="CL267" s="194">
        <f t="shared" ca="1" si="241"/>
        <v>3.2000000000000006E-3</v>
      </c>
      <c r="CO267" s="194">
        <f t="shared" si="242"/>
        <v>0</v>
      </c>
      <c r="CP267" s="19">
        <f ca="1"/>
        <v>0</v>
      </c>
      <c r="CQ267" s="208">
        <f t="shared" ca="1" si="243"/>
        <v>0</v>
      </c>
      <c r="CR267" s="207"/>
      <c r="CS267" s="194"/>
      <c r="CT267" s="198" cm="1">
        <f t="array" ref="CT267">IFERROR(MATCH(TRUE,INDEX($B$14:$B$117&gt;=CS267,0),0),"")</f>
        <v>1</v>
      </c>
      <c r="CU267" s="194">
        <f t="shared" ca="1" si="244"/>
        <v>3.2000000000000006E-3</v>
      </c>
      <c r="CX267" s="194">
        <f t="shared" si="245"/>
        <v>0</v>
      </c>
      <c r="CY267" s="19" t="e">
        <f ca="1"/>
        <v>#N/A</v>
      </c>
      <c r="CZ267" s="208" t="e">
        <f t="shared" ca="1" si="246"/>
        <v>#N/A</v>
      </c>
      <c r="DA267" s="207"/>
      <c r="DB267" s="194"/>
      <c r="DC267" s="198" cm="1">
        <f t="array" ref="DC267">IFERROR(MATCH(TRUE,INDEX($B$14:$B$117&gt;=DB267,0),0),"")</f>
        <v>1</v>
      </c>
      <c r="DD267" s="194">
        <f t="shared" ca="1" si="247"/>
        <v>3.2000000000000006E-3</v>
      </c>
      <c r="DG267" s="194">
        <f t="shared" si="248"/>
        <v>0</v>
      </c>
      <c r="DH267" s="19" t="e">
        <f ca="1"/>
        <v>#N/A</v>
      </c>
      <c r="DI267" s="208" t="e">
        <f t="shared" ca="1" si="249"/>
        <v>#N/A</v>
      </c>
      <c r="DJ267" s="207"/>
      <c r="DK267" s="194"/>
      <c r="DL267" s="198" cm="1">
        <f t="array" ref="DL267">IFERROR(MATCH(TRUE,INDEX($B$14:$B$117&gt;=DK267,0),0),"")</f>
        <v>1</v>
      </c>
      <c r="DM267" s="194">
        <f t="shared" ca="1" si="250"/>
        <v>3.2000000000000006E-3</v>
      </c>
      <c r="DP267" s="194">
        <f t="shared" si="251"/>
        <v>0</v>
      </c>
      <c r="DQ267" s="19" t="e">
        <f ca="1"/>
        <v>#N/A</v>
      </c>
      <c r="DR267" s="208" t="e">
        <f t="shared" ca="1" si="252"/>
        <v>#N/A</v>
      </c>
      <c r="DS267" s="207"/>
      <c r="DT267" s="194"/>
      <c r="DU267" s="198" cm="1">
        <f t="array" ref="DU267">IFERROR(MATCH(TRUE,INDEX($B$14:$B$117&gt;=DT267,0),0),"")</f>
        <v>1</v>
      </c>
      <c r="DV267" s="194">
        <f t="shared" ca="1" si="253"/>
        <v>3.2000000000000006E-3</v>
      </c>
      <c r="DY267" s="194">
        <f t="shared" si="254"/>
        <v>0</v>
      </c>
      <c r="DZ267" s="19" t="e">
        <f ca="1"/>
        <v>#N/A</v>
      </c>
      <c r="EA267" s="208" t="e">
        <f t="shared" ca="1" si="255"/>
        <v>#N/A</v>
      </c>
      <c r="EB267" s="207"/>
      <c r="EC267" s="194"/>
      <c r="ED267" s="198" cm="1">
        <f t="array" ref="ED267">IFERROR(MATCH(TRUE,INDEX($B$14:$B$117&gt;=EC267,0),0),"")</f>
        <v>1</v>
      </c>
      <c r="EE267" s="194">
        <f t="shared" ca="1" si="256"/>
        <v>3.2000000000000006E-3</v>
      </c>
      <c r="EH267" s="194">
        <f t="shared" si="257"/>
        <v>0</v>
      </c>
      <c r="EI267" s="19" t="e">
        <f ca="1"/>
        <v>#N/A</v>
      </c>
      <c r="EJ267" s="208" t="e">
        <f t="shared" ca="1" si="258"/>
        <v>#N/A</v>
      </c>
      <c r="EK267" s="207"/>
      <c r="EL267" s="194"/>
      <c r="EM267" s="198" cm="1">
        <f t="array" ref="EM267">IFERROR(MATCH(TRUE,INDEX($B$14:$B$117&gt;=EL267,0),0),"")</f>
        <v>1</v>
      </c>
      <c r="EN267" s="194">
        <f t="shared" ca="1" si="259"/>
        <v>3.2000000000000006E-3</v>
      </c>
      <c r="EQ267" s="194">
        <f t="shared" si="260"/>
        <v>0</v>
      </c>
      <c r="ER267" s="19" t="e">
        <f ca="1"/>
        <v>#N/A</v>
      </c>
      <c r="ES267" s="208" t="e">
        <f t="shared" ca="1" si="261"/>
        <v>#N/A</v>
      </c>
      <c r="ET267" s="207"/>
      <c r="EU267" s="194"/>
      <c r="EV267" s="198" cm="1">
        <f t="array" ref="EV267">IFERROR(MATCH(TRUE,INDEX($B$14:$B$117&gt;=EU267,0),0),"")</f>
        <v>1</v>
      </c>
      <c r="EW267" s="194">
        <f t="shared" ca="1" si="262"/>
        <v>3.2000000000000006E-3</v>
      </c>
      <c r="EZ267" s="194">
        <f t="shared" si="263"/>
        <v>0</v>
      </c>
      <c r="FA267" s="19" t="e">
        <f ca="1"/>
        <v>#N/A</v>
      </c>
      <c r="FB267" s="208" t="e">
        <f t="shared" ca="1" si="264"/>
        <v>#N/A</v>
      </c>
      <c r="FC267" s="207"/>
      <c r="FD267" s="194"/>
      <c r="FE267" s="198" cm="1">
        <f t="array" ref="FE267">IFERROR(MATCH(TRUE,INDEX($B$14:$B$117&gt;=FD267,0),0),"")</f>
        <v>1</v>
      </c>
      <c r="FF267" s="194">
        <f t="shared" ca="1" si="265"/>
        <v>3.2000000000000006E-3</v>
      </c>
      <c r="FI267" s="194">
        <f t="shared" si="266"/>
        <v>0</v>
      </c>
      <c r="FJ267" s="19" t="e">
        <f ca="1"/>
        <v>#N/A</v>
      </c>
      <c r="FK267" s="208" t="e">
        <f t="shared" ca="1" si="267"/>
        <v>#N/A</v>
      </c>
      <c r="FL267" s="207"/>
      <c r="FM267" s="194"/>
      <c r="FN267" s="198" cm="1">
        <f t="array" ref="FN267">IFERROR(MATCH(TRUE,INDEX($B$14:$B$117&gt;=FM267,0),0),"")</f>
        <v>1</v>
      </c>
      <c r="FO267" s="194">
        <f t="shared" ca="1" si="268"/>
        <v>3.2000000000000006E-3</v>
      </c>
      <c r="FR267" s="194">
        <f t="shared" si="269"/>
        <v>0</v>
      </c>
      <c r="FS267" s="19" t="e">
        <f ca="1"/>
        <v>#N/A</v>
      </c>
      <c r="FT267" s="208" t="e">
        <f t="shared" ca="1" si="270"/>
        <v>#N/A</v>
      </c>
      <c r="FU267" s="207"/>
      <c r="FV267" s="194"/>
      <c r="FW267" s="198" cm="1">
        <f t="array" ref="FW267">IFERROR(MATCH(TRUE,INDEX($B$14:$B$117&gt;=FV267,0),0),"")</f>
        <v>1</v>
      </c>
      <c r="FX267" s="194">
        <f t="shared" ca="1" si="271"/>
        <v>3.2000000000000006E-3</v>
      </c>
      <c r="GA267" s="194">
        <f t="shared" si="272"/>
        <v>0</v>
      </c>
      <c r="GB267" s="19" t="e">
        <f ca="1"/>
        <v>#N/A</v>
      </c>
      <c r="GC267" s="208" t="e">
        <f t="shared" ca="1" si="273"/>
        <v>#N/A</v>
      </c>
    </row>
    <row r="268" spans="6:185" x14ac:dyDescent="0.2">
      <c r="F268" s="207"/>
      <c r="G268" s="194"/>
      <c r="H268" s="198" cm="1">
        <f t="array" ref="H268">IFERROR(MATCH(TRUE,INDEX($B$14:$B$117&gt;=G268,0),0),"")</f>
        <v>1</v>
      </c>
      <c r="I268" s="194">
        <f t="shared" ca="1" si="218"/>
        <v>3.2000000000000006E-3</v>
      </c>
      <c r="L268" s="194">
        <f t="shared" si="274"/>
        <v>0</v>
      </c>
      <c r="M268" s="19">
        <f ca="1"/>
        <v>0</v>
      </c>
      <c r="N268" s="208">
        <f t="shared" ca="1" si="275"/>
        <v>0</v>
      </c>
      <c r="O268" s="207"/>
      <c r="P268" s="194"/>
      <c r="Q268" s="198" cm="1">
        <f t="array" ref="Q268">IFERROR(MATCH(TRUE,INDEX($B$14:$B$117&gt;=P268,0),0),"")</f>
        <v>1</v>
      </c>
      <c r="R268" s="194">
        <f t="shared" ca="1" si="219"/>
        <v>3.2000000000000006E-3</v>
      </c>
      <c r="U268" s="194">
        <f t="shared" si="276"/>
        <v>0</v>
      </c>
      <c r="V268" s="19">
        <f ca="1"/>
        <v>0</v>
      </c>
      <c r="W268" s="208">
        <f t="shared" ca="1" si="277"/>
        <v>0</v>
      </c>
      <c r="X268" s="207"/>
      <c r="Y268" s="194"/>
      <c r="Z268" s="198" cm="1">
        <f t="array" ref="Z268">IFERROR(MATCH(TRUE,INDEX($B$14:$B$117&gt;=Y268,0),0),"")</f>
        <v>1</v>
      </c>
      <c r="AA268" s="194">
        <f t="shared" ca="1" si="220"/>
        <v>3.2000000000000006E-3</v>
      </c>
      <c r="AD268" s="194">
        <f t="shared" si="221"/>
        <v>0</v>
      </c>
      <c r="AE268" s="19">
        <f ca="1"/>
        <v>0</v>
      </c>
      <c r="AF268" s="208">
        <f t="shared" ca="1" si="222"/>
        <v>0</v>
      </c>
      <c r="AG268" s="207"/>
      <c r="AH268" s="194"/>
      <c r="AI268" s="198" cm="1">
        <f t="array" ref="AI268">IFERROR(MATCH(TRUE,INDEX($B$14:$B$117&gt;=AH268,0),0),"")</f>
        <v>1</v>
      </c>
      <c r="AJ268" s="194">
        <f t="shared" ca="1" si="223"/>
        <v>3.2000000000000006E-3</v>
      </c>
      <c r="AM268" s="194">
        <f t="shared" si="224"/>
        <v>0</v>
      </c>
      <c r="AN268" s="19">
        <f ca="1"/>
        <v>0</v>
      </c>
      <c r="AO268" s="208">
        <f t="shared" ca="1" si="225"/>
        <v>0</v>
      </c>
      <c r="AP268" s="207"/>
      <c r="AQ268" s="194"/>
      <c r="AR268" s="198" cm="1">
        <f t="array" ref="AR268">IFERROR(MATCH(TRUE,INDEX($B$14:$B$117&gt;=AQ268,0),0),"")</f>
        <v>1</v>
      </c>
      <c r="AS268" s="194">
        <f t="shared" ca="1" si="226"/>
        <v>3.2000000000000006E-3</v>
      </c>
      <c r="AV268" s="194">
        <f t="shared" si="227"/>
        <v>0</v>
      </c>
      <c r="AW268" s="19">
        <f ca="1"/>
        <v>0</v>
      </c>
      <c r="AX268" s="208">
        <f t="shared" ca="1" si="228"/>
        <v>0</v>
      </c>
      <c r="AY268" s="207"/>
      <c r="AZ268" s="194"/>
      <c r="BA268" s="198" cm="1">
        <f t="array" ref="BA268">IFERROR(MATCH(TRUE,INDEX($B$14:$B$117&gt;=AZ268,0),0),"")</f>
        <v>1</v>
      </c>
      <c r="BB268" s="194">
        <f t="shared" ca="1" si="229"/>
        <v>3.2000000000000006E-3</v>
      </c>
      <c r="BE268" s="194">
        <f t="shared" si="230"/>
        <v>0</v>
      </c>
      <c r="BF268" s="19">
        <f ca="1"/>
        <v>0</v>
      </c>
      <c r="BG268" s="208">
        <f t="shared" ca="1" si="231"/>
        <v>0</v>
      </c>
      <c r="BH268" s="207"/>
      <c r="BI268" s="194"/>
      <c r="BJ268" s="198" cm="1">
        <f t="array" ref="BJ268">IFERROR(MATCH(TRUE,INDEX($B$14:$B$117&gt;=BI268,0),0),"")</f>
        <v>1</v>
      </c>
      <c r="BK268" s="194">
        <f t="shared" ca="1" si="232"/>
        <v>3.2000000000000006E-3</v>
      </c>
      <c r="BN268" s="194">
        <f t="shared" si="233"/>
        <v>0</v>
      </c>
      <c r="BO268" s="19">
        <f ca="1"/>
        <v>0</v>
      </c>
      <c r="BP268" s="208">
        <f t="shared" ca="1" si="234"/>
        <v>0</v>
      </c>
      <c r="BQ268" s="207"/>
      <c r="BR268" s="194"/>
      <c r="BS268" s="198" cm="1">
        <f t="array" ref="BS268">IFERROR(MATCH(TRUE,INDEX($B$14:$B$117&gt;=BR268,0),0),"")</f>
        <v>1</v>
      </c>
      <c r="BT268" s="194">
        <f t="shared" ca="1" si="235"/>
        <v>3.2000000000000006E-3</v>
      </c>
      <c r="BW268" s="194">
        <f t="shared" si="236"/>
        <v>0</v>
      </c>
      <c r="BX268" s="19">
        <f ca="1"/>
        <v>0</v>
      </c>
      <c r="BY268" s="208">
        <f t="shared" ca="1" si="237"/>
        <v>0</v>
      </c>
      <c r="BZ268" s="207"/>
      <c r="CA268" s="194"/>
      <c r="CB268" s="198" cm="1">
        <f t="array" ref="CB268">IFERROR(MATCH(TRUE,INDEX($B$14:$B$117&gt;=CA268,0),0),"")</f>
        <v>1</v>
      </c>
      <c r="CC268" s="194">
        <f t="shared" ca="1" si="238"/>
        <v>3.2000000000000006E-3</v>
      </c>
      <c r="CF268" s="194">
        <f t="shared" si="239"/>
        <v>0</v>
      </c>
      <c r="CG268" s="19">
        <f ca="1"/>
        <v>0</v>
      </c>
      <c r="CH268" s="208">
        <f t="shared" ca="1" si="240"/>
        <v>0</v>
      </c>
      <c r="CI268" s="207"/>
      <c r="CJ268" s="194"/>
      <c r="CK268" s="198" cm="1">
        <f t="array" ref="CK268">IFERROR(MATCH(TRUE,INDEX($B$14:$B$117&gt;=CJ268,0),0),"")</f>
        <v>1</v>
      </c>
      <c r="CL268" s="194">
        <f t="shared" ca="1" si="241"/>
        <v>3.2000000000000006E-3</v>
      </c>
      <c r="CO268" s="194">
        <f t="shared" si="242"/>
        <v>0</v>
      </c>
      <c r="CP268" s="19">
        <f ca="1"/>
        <v>0</v>
      </c>
      <c r="CQ268" s="208">
        <f t="shared" ca="1" si="243"/>
        <v>0</v>
      </c>
      <c r="CR268" s="207"/>
      <c r="CS268" s="194"/>
      <c r="CT268" s="198" cm="1">
        <f t="array" ref="CT268">IFERROR(MATCH(TRUE,INDEX($B$14:$B$117&gt;=CS268,0),0),"")</f>
        <v>1</v>
      </c>
      <c r="CU268" s="194">
        <f t="shared" ca="1" si="244"/>
        <v>3.2000000000000006E-3</v>
      </c>
      <c r="CX268" s="194">
        <f t="shared" si="245"/>
        <v>0</v>
      </c>
      <c r="CY268" s="19" t="e">
        <f ca="1"/>
        <v>#N/A</v>
      </c>
      <c r="CZ268" s="208" t="e">
        <f t="shared" ca="1" si="246"/>
        <v>#N/A</v>
      </c>
      <c r="DA268" s="207"/>
      <c r="DB268" s="194"/>
      <c r="DC268" s="198" cm="1">
        <f t="array" ref="DC268">IFERROR(MATCH(TRUE,INDEX($B$14:$B$117&gt;=DB268,0),0),"")</f>
        <v>1</v>
      </c>
      <c r="DD268" s="194">
        <f t="shared" ca="1" si="247"/>
        <v>3.2000000000000006E-3</v>
      </c>
      <c r="DG268" s="194">
        <f t="shared" si="248"/>
        <v>0</v>
      </c>
      <c r="DH268" s="19" t="e">
        <f ca="1"/>
        <v>#N/A</v>
      </c>
      <c r="DI268" s="208" t="e">
        <f t="shared" ca="1" si="249"/>
        <v>#N/A</v>
      </c>
      <c r="DJ268" s="207"/>
      <c r="DK268" s="194"/>
      <c r="DL268" s="198" cm="1">
        <f t="array" ref="DL268">IFERROR(MATCH(TRUE,INDEX($B$14:$B$117&gt;=DK268,0),0),"")</f>
        <v>1</v>
      </c>
      <c r="DM268" s="194">
        <f t="shared" ca="1" si="250"/>
        <v>3.2000000000000006E-3</v>
      </c>
      <c r="DP268" s="194">
        <f t="shared" si="251"/>
        <v>0</v>
      </c>
      <c r="DQ268" s="19" t="e">
        <f ca="1"/>
        <v>#N/A</v>
      </c>
      <c r="DR268" s="208" t="e">
        <f t="shared" ca="1" si="252"/>
        <v>#N/A</v>
      </c>
      <c r="DS268" s="207"/>
      <c r="DT268" s="194"/>
      <c r="DU268" s="198" cm="1">
        <f t="array" ref="DU268">IFERROR(MATCH(TRUE,INDEX($B$14:$B$117&gt;=DT268,0),0),"")</f>
        <v>1</v>
      </c>
      <c r="DV268" s="194">
        <f t="shared" ca="1" si="253"/>
        <v>3.2000000000000006E-3</v>
      </c>
      <c r="DY268" s="194">
        <f t="shared" si="254"/>
        <v>0</v>
      </c>
      <c r="DZ268" s="19" t="e">
        <f ca="1"/>
        <v>#N/A</v>
      </c>
      <c r="EA268" s="208" t="e">
        <f t="shared" ca="1" si="255"/>
        <v>#N/A</v>
      </c>
      <c r="EB268" s="207"/>
      <c r="EC268" s="194"/>
      <c r="ED268" s="198" cm="1">
        <f t="array" ref="ED268">IFERROR(MATCH(TRUE,INDEX($B$14:$B$117&gt;=EC268,0),0),"")</f>
        <v>1</v>
      </c>
      <c r="EE268" s="194">
        <f t="shared" ca="1" si="256"/>
        <v>3.2000000000000006E-3</v>
      </c>
      <c r="EH268" s="194">
        <f t="shared" si="257"/>
        <v>0</v>
      </c>
      <c r="EI268" s="19" t="e">
        <f ca="1"/>
        <v>#N/A</v>
      </c>
      <c r="EJ268" s="208" t="e">
        <f t="shared" ca="1" si="258"/>
        <v>#N/A</v>
      </c>
      <c r="EK268" s="207"/>
      <c r="EL268" s="194"/>
      <c r="EM268" s="198" cm="1">
        <f t="array" ref="EM268">IFERROR(MATCH(TRUE,INDEX($B$14:$B$117&gt;=EL268,0),0),"")</f>
        <v>1</v>
      </c>
      <c r="EN268" s="194">
        <f t="shared" ca="1" si="259"/>
        <v>3.2000000000000006E-3</v>
      </c>
      <c r="EQ268" s="194">
        <f t="shared" si="260"/>
        <v>0</v>
      </c>
      <c r="ER268" s="19" t="e">
        <f ca="1"/>
        <v>#N/A</v>
      </c>
      <c r="ES268" s="208" t="e">
        <f t="shared" ca="1" si="261"/>
        <v>#N/A</v>
      </c>
      <c r="ET268" s="207"/>
      <c r="EU268" s="194"/>
      <c r="EV268" s="198" cm="1">
        <f t="array" ref="EV268">IFERROR(MATCH(TRUE,INDEX($B$14:$B$117&gt;=EU268,0),0),"")</f>
        <v>1</v>
      </c>
      <c r="EW268" s="194">
        <f t="shared" ca="1" si="262"/>
        <v>3.2000000000000006E-3</v>
      </c>
      <c r="EZ268" s="194">
        <f t="shared" si="263"/>
        <v>0</v>
      </c>
      <c r="FA268" s="19" t="e">
        <f ca="1"/>
        <v>#N/A</v>
      </c>
      <c r="FB268" s="208" t="e">
        <f t="shared" ca="1" si="264"/>
        <v>#N/A</v>
      </c>
      <c r="FC268" s="207"/>
      <c r="FD268" s="194"/>
      <c r="FE268" s="198" cm="1">
        <f t="array" ref="FE268">IFERROR(MATCH(TRUE,INDEX($B$14:$B$117&gt;=FD268,0),0),"")</f>
        <v>1</v>
      </c>
      <c r="FF268" s="194">
        <f t="shared" ca="1" si="265"/>
        <v>3.2000000000000006E-3</v>
      </c>
      <c r="FI268" s="194">
        <f t="shared" si="266"/>
        <v>0</v>
      </c>
      <c r="FJ268" s="19" t="e">
        <f ca="1"/>
        <v>#N/A</v>
      </c>
      <c r="FK268" s="208" t="e">
        <f t="shared" ca="1" si="267"/>
        <v>#N/A</v>
      </c>
      <c r="FL268" s="207"/>
      <c r="FM268" s="194"/>
      <c r="FN268" s="198" cm="1">
        <f t="array" ref="FN268">IFERROR(MATCH(TRUE,INDEX($B$14:$B$117&gt;=FM268,0),0),"")</f>
        <v>1</v>
      </c>
      <c r="FO268" s="194">
        <f t="shared" ca="1" si="268"/>
        <v>3.2000000000000006E-3</v>
      </c>
      <c r="FR268" s="194">
        <f t="shared" si="269"/>
        <v>0</v>
      </c>
      <c r="FS268" s="19" t="e">
        <f ca="1"/>
        <v>#N/A</v>
      </c>
      <c r="FT268" s="208" t="e">
        <f t="shared" ca="1" si="270"/>
        <v>#N/A</v>
      </c>
      <c r="FU268" s="207"/>
      <c r="FV268" s="194"/>
      <c r="FW268" s="198" cm="1">
        <f t="array" ref="FW268">IFERROR(MATCH(TRUE,INDEX($B$14:$B$117&gt;=FV268,0),0),"")</f>
        <v>1</v>
      </c>
      <c r="FX268" s="194">
        <f t="shared" ca="1" si="271"/>
        <v>3.2000000000000006E-3</v>
      </c>
      <c r="GA268" s="194">
        <f t="shared" si="272"/>
        <v>0</v>
      </c>
      <c r="GB268" s="19" t="e">
        <f ca="1"/>
        <v>#N/A</v>
      </c>
      <c r="GC268" s="208" t="e">
        <f t="shared" ca="1" si="273"/>
        <v>#N/A</v>
      </c>
    </row>
    <row r="269" spans="6:185" x14ac:dyDescent="0.2">
      <c r="F269" s="207"/>
      <c r="G269" s="194"/>
      <c r="H269" s="198" cm="1">
        <f t="array" ref="H269">IFERROR(MATCH(TRUE,INDEX($B$14:$B$117&gt;=G269,0),0),"")</f>
        <v>1</v>
      </c>
      <c r="I269" s="194">
        <f t="shared" ca="1" si="218"/>
        <v>3.2000000000000006E-3</v>
      </c>
      <c r="L269" s="194">
        <f t="shared" si="274"/>
        <v>0</v>
      </c>
      <c r="M269" s="19">
        <f ca="1"/>
        <v>0</v>
      </c>
      <c r="N269" s="208">
        <f t="shared" ca="1" si="275"/>
        <v>0</v>
      </c>
      <c r="O269" s="207"/>
      <c r="P269" s="194"/>
      <c r="Q269" s="198" cm="1">
        <f t="array" ref="Q269">IFERROR(MATCH(TRUE,INDEX($B$14:$B$117&gt;=P269,0),0),"")</f>
        <v>1</v>
      </c>
      <c r="R269" s="194">
        <f t="shared" ca="1" si="219"/>
        <v>3.2000000000000006E-3</v>
      </c>
      <c r="U269" s="194">
        <f t="shared" si="276"/>
        <v>0</v>
      </c>
      <c r="V269" s="19">
        <f ca="1"/>
        <v>0</v>
      </c>
      <c r="W269" s="208">
        <f t="shared" ca="1" si="277"/>
        <v>0</v>
      </c>
      <c r="X269" s="207"/>
      <c r="Y269" s="194"/>
      <c r="Z269" s="198" cm="1">
        <f t="array" ref="Z269">IFERROR(MATCH(TRUE,INDEX($B$14:$B$117&gt;=Y269,0),0),"")</f>
        <v>1</v>
      </c>
      <c r="AA269" s="194">
        <f t="shared" ca="1" si="220"/>
        <v>3.2000000000000006E-3</v>
      </c>
      <c r="AD269" s="194">
        <f t="shared" si="221"/>
        <v>0</v>
      </c>
      <c r="AE269" s="19">
        <f ca="1"/>
        <v>0</v>
      </c>
      <c r="AF269" s="208">
        <f t="shared" ca="1" si="222"/>
        <v>0</v>
      </c>
      <c r="AG269" s="207"/>
      <c r="AH269" s="194"/>
      <c r="AI269" s="198" cm="1">
        <f t="array" ref="AI269">IFERROR(MATCH(TRUE,INDEX($B$14:$B$117&gt;=AH269,0),0),"")</f>
        <v>1</v>
      </c>
      <c r="AJ269" s="194">
        <f t="shared" ca="1" si="223"/>
        <v>3.2000000000000006E-3</v>
      </c>
      <c r="AM269" s="194">
        <f t="shared" si="224"/>
        <v>0</v>
      </c>
      <c r="AN269" s="19">
        <f ca="1"/>
        <v>0</v>
      </c>
      <c r="AO269" s="208">
        <f t="shared" ca="1" si="225"/>
        <v>0</v>
      </c>
      <c r="AP269" s="207"/>
      <c r="AQ269" s="194"/>
      <c r="AR269" s="198" cm="1">
        <f t="array" ref="AR269">IFERROR(MATCH(TRUE,INDEX($B$14:$B$117&gt;=AQ269,0),0),"")</f>
        <v>1</v>
      </c>
      <c r="AS269" s="194">
        <f t="shared" ca="1" si="226"/>
        <v>3.2000000000000006E-3</v>
      </c>
      <c r="AV269" s="194">
        <f t="shared" si="227"/>
        <v>0</v>
      </c>
      <c r="AW269" s="19">
        <f ca="1"/>
        <v>0</v>
      </c>
      <c r="AX269" s="208">
        <f t="shared" ca="1" si="228"/>
        <v>0</v>
      </c>
      <c r="AY269" s="207"/>
      <c r="AZ269" s="194"/>
      <c r="BA269" s="198" cm="1">
        <f t="array" ref="BA269">IFERROR(MATCH(TRUE,INDEX($B$14:$B$117&gt;=AZ269,0),0),"")</f>
        <v>1</v>
      </c>
      <c r="BB269" s="194">
        <f t="shared" ca="1" si="229"/>
        <v>3.2000000000000006E-3</v>
      </c>
      <c r="BE269" s="194">
        <f t="shared" si="230"/>
        <v>0</v>
      </c>
      <c r="BF269" s="19">
        <f ca="1"/>
        <v>0</v>
      </c>
      <c r="BG269" s="208">
        <f t="shared" ca="1" si="231"/>
        <v>0</v>
      </c>
      <c r="BH269" s="207"/>
      <c r="BI269" s="194"/>
      <c r="BJ269" s="198" cm="1">
        <f t="array" ref="BJ269">IFERROR(MATCH(TRUE,INDEX($B$14:$B$117&gt;=BI269,0),0),"")</f>
        <v>1</v>
      </c>
      <c r="BK269" s="194">
        <f t="shared" ca="1" si="232"/>
        <v>3.2000000000000006E-3</v>
      </c>
      <c r="BN269" s="194">
        <f t="shared" si="233"/>
        <v>0</v>
      </c>
      <c r="BO269" s="19">
        <f ca="1"/>
        <v>0</v>
      </c>
      <c r="BP269" s="208">
        <f t="shared" ca="1" si="234"/>
        <v>0</v>
      </c>
      <c r="BQ269" s="207"/>
      <c r="BR269" s="194"/>
      <c r="BS269" s="198" cm="1">
        <f t="array" ref="BS269">IFERROR(MATCH(TRUE,INDEX($B$14:$B$117&gt;=BR269,0),0),"")</f>
        <v>1</v>
      </c>
      <c r="BT269" s="194">
        <f t="shared" ca="1" si="235"/>
        <v>3.2000000000000006E-3</v>
      </c>
      <c r="BW269" s="194">
        <f t="shared" si="236"/>
        <v>0</v>
      </c>
      <c r="BX269" s="19">
        <f ca="1"/>
        <v>0</v>
      </c>
      <c r="BY269" s="208">
        <f t="shared" ca="1" si="237"/>
        <v>0</v>
      </c>
      <c r="BZ269" s="207"/>
      <c r="CA269" s="194"/>
      <c r="CB269" s="198" cm="1">
        <f t="array" ref="CB269">IFERROR(MATCH(TRUE,INDEX($B$14:$B$117&gt;=CA269,0),0),"")</f>
        <v>1</v>
      </c>
      <c r="CC269" s="194">
        <f t="shared" ca="1" si="238"/>
        <v>3.2000000000000006E-3</v>
      </c>
      <c r="CF269" s="194">
        <f t="shared" si="239"/>
        <v>0</v>
      </c>
      <c r="CG269" s="19">
        <f ca="1"/>
        <v>0</v>
      </c>
      <c r="CH269" s="208">
        <f t="shared" ca="1" si="240"/>
        <v>0</v>
      </c>
      <c r="CI269" s="207"/>
      <c r="CJ269" s="194"/>
      <c r="CK269" s="198" cm="1">
        <f t="array" ref="CK269">IFERROR(MATCH(TRUE,INDEX($B$14:$B$117&gt;=CJ269,0),0),"")</f>
        <v>1</v>
      </c>
      <c r="CL269" s="194">
        <f t="shared" ca="1" si="241"/>
        <v>3.2000000000000006E-3</v>
      </c>
      <c r="CO269" s="194">
        <f t="shared" si="242"/>
        <v>0</v>
      </c>
      <c r="CP269" s="19">
        <f ca="1"/>
        <v>0</v>
      </c>
      <c r="CQ269" s="208">
        <f t="shared" ca="1" si="243"/>
        <v>0</v>
      </c>
      <c r="CR269" s="207"/>
      <c r="CS269" s="194"/>
      <c r="CT269" s="198" cm="1">
        <f t="array" ref="CT269">IFERROR(MATCH(TRUE,INDEX($B$14:$B$117&gt;=CS269,0),0),"")</f>
        <v>1</v>
      </c>
      <c r="CU269" s="194">
        <f t="shared" ca="1" si="244"/>
        <v>3.2000000000000006E-3</v>
      </c>
      <c r="CX269" s="194">
        <f t="shared" si="245"/>
        <v>0</v>
      </c>
      <c r="CY269" s="19" t="e">
        <f ca="1"/>
        <v>#N/A</v>
      </c>
      <c r="CZ269" s="208" t="e">
        <f t="shared" ca="1" si="246"/>
        <v>#N/A</v>
      </c>
      <c r="DA269" s="207"/>
      <c r="DB269" s="194"/>
      <c r="DC269" s="198" cm="1">
        <f t="array" ref="DC269">IFERROR(MATCH(TRUE,INDEX($B$14:$B$117&gt;=DB269,0),0),"")</f>
        <v>1</v>
      </c>
      <c r="DD269" s="194">
        <f t="shared" ca="1" si="247"/>
        <v>3.2000000000000006E-3</v>
      </c>
      <c r="DG269" s="194">
        <f t="shared" si="248"/>
        <v>0</v>
      </c>
      <c r="DH269" s="19" t="e">
        <f ca="1"/>
        <v>#N/A</v>
      </c>
      <c r="DI269" s="208" t="e">
        <f t="shared" ca="1" si="249"/>
        <v>#N/A</v>
      </c>
      <c r="DJ269" s="207"/>
      <c r="DK269" s="194"/>
      <c r="DL269" s="198" cm="1">
        <f t="array" ref="DL269">IFERROR(MATCH(TRUE,INDEX($B$14:$B$117&gt;=DK269,0),0),"")</f>
        <v>1</v>
      </c>
      <c r="DM269" s="194">
        <f t="shared" ca="1" si="250"/>
        <v>3.2000000000000006E-3</v>
      </c>
      <c r="DP269" s="194">
        <f t="shared" si="251"/>
        <v>0</v>
      </c>
      <c r="DQ269" s="19" t="e">
        <f ca="1"/>
        <v>#N/A</v>
      </c>
      <c r="DR269" s="208" t="e">
        <f t="shared" ca="1" si="252"/>
        <v>#N/A</v>
      </c>
      <c r="DS269" s="207"/>
      <c r="DT269" s="194"/>
      <c r="DU269" s="198" cm="1">
        <f t="array" ref="DU269">IFERROR(MATCH(TRUE,INDEX($B$14:$B$117&gt;=DT269,0),0),"")</f>
        <v>1</v>
      </c>
      <c r="DV269" s="194">
        <f t="shared" ca="1" si="253"/>
        <v>3.2000000000000006E-3</v>
      </c>
      <c r="DY269" s="194">
        <f t="shared" si="254"/>
        <v>0</v>
      </c>
      <c r="DZ269" s="19" t="e">
        <f ca="1"/>
        <v>#N/A</v>
      </c>
      <c r="EA269" s="208" t="e">
        <f t="shared" ca="1" si="255"/>
        <v>#N/A</v>
      </c>
      <c r="EB269" s="207"/>
      <c r="EC269" s="194"/>
      <c r="ED269" s="198" cm="1">
        <f t="array" ref="ED269">IFERROR(MATCH(TRUE,INDEX($B$14:$B$117&gt;=EC269,0),0),"")</f>
        <v>1</v>
      </c>
      <c r="EE269" s="194">
        <f t="shared" ca="1" si="256"/>
        <v>3.2000000000000006E-3</v>
      </c>
      <c r="EH269" s="194">
        <f t="shared" si="257"/>
        <v>0</v>
      </c>
      <c r="EI269" s="19" t="e">
        <f ca="1"/>
        <v>#N/A</v>
      </c>
      <c r="EJ269" s="208" t="e">
        <f t="shared" ca="1" si="258"/>
        <v>#N/A</v>
      </c>
      <c r="EK269" s="207"/>
      <c r="EL269" s="194"/>
      <c r="EM269" s="198" cm="1">
        <f t="array" ref="EM269">IFERROR(MATCH(TRUE,INDEX($B$14:$B$117&gt;=EL269,0),0),"")</f>
        <v>1</v>
      </c>
      <c r="EN269" s="194">
        <f t="shared" ca="1" si="259"/>
        <v>3.2000000000000006E-3</v>
      </c>
      <c r="EQ269" s="194">
        <f t="shared" si="260"/>
        <v>0</v>
      </c>
      <c r="ER269" s="19" t="e">
        <f ca="1"/>
        <v>#N/A</v>
      </c>
      <c r="ES269" s="208" t="e">
        <f t="shared" ca="1" si="261"/>
        <v>#N/A</v>
      </c>
      <c r="ET269" s="207"/>
      <c r="EU269" s="194"/>
      <c r="EV269" s="198" cm="1">
        <f t="array" ref="EV269">IFERROR(MATCH(TRUE,INDEX($B$14:$B$117&gt;=EU269,0),0),"")</f>
        <v>1</v>
      </c>
      <c r="EW269" s="194">
        <f t="shared" ca="1" si="262"/>
        <v>3.2000000000000006E-3</v>
      </c>
      <c r="EZ269" s="194">
        <f t="shared" si="263"/>
        <v>0</v>
      </c>
      <c r="FA269" s="19" t="e">
        <f ca="1"/>
        <v>#N/A</v>
      </c>
      <c r="FB269" s="208" t="e">
        <f t="shared" ca="1" si="264"/>
        <v>#N/A</v>
      </c>
      <c r="FC269" s="207"/>
      <c r="FD269" s="194"/>
      <c r="FE269" s="198" cm="1">
        <f t="array" ref="FE269">IFERROR(MATCH(TRUE,INDEX($B$14:$B$117&gt;=FD269,0),0),"")</f>
        <v>1</v>
      </c>
      <c r="FF269" s="194">
        <f t="shared" ca="1" si="265"/>
        <v>3.2000000000000006E-3</v>
      </c>
      <c r="FI269" s="194">
        <f t="shared" si="266"/>
        <v>0</v>
      </c>
      <c r="FJ269" s="19" t="e">
        <f ca="1"/>
        <v>#N/A</v>
      </c>
      <c r="FK269" s="208" t="e">
        <f t="shared" ca="1" si="267"/>
        <v>#N/A</v>
      </c>
      <c r="FL269" s="207"/>
      <c r="FM269" s="194"/>
      <c r="FN269" s="198" cm="1">
        <f t="array" ref="FN269">IFERROR(MATCH(TRUE,INDEX($B$14:$B$117&gt;=FM269,0),0),"")</f>
        <v>1</v>
      </c>
      <c r="FO269" s="194">
        <f t="shared" ca="1" si="268"/>
        <v>3.2000000000000006E-3</v>
      </c>
      <c r="FR269" s="194">
        <f t="shared" si="269"/>
        <v>0</v>
      </c>
      <c r="FS269" s="19" t="e">
        <f ca="1"/>
        <v>#N/A</v>
      </c>
      <c r="FT269" s="208" t="e">
        <f t="shared" ca="1" si="270"/>
        <v>#N/A</v>
      </c>
      <c r="FU269" s="207"/>
      <c r="FV269" s="194"/>
      <c r="FW269" s="198" cm="1">
        <f t="array" ref="FW269">IFERROR(MATCH(TRUE,INDEX($B$14:$B$117&gt;=FV269,0),0),"")</f>
        <v>1</v>
      </c>
      <c r="FX269" s="194">
        <f t="shared" ca="1" si="271"/>
        <v>3.2000000000000006E-3</v>
      </c>
      <c r="GA269" s="194">
        <f t="shared" si="272"/>
        <v>0</v>
      </c>
      <c r="GB269" s="19" t="e">
        <f ca="1"/>
        <v>#N/A</v>
      </c>
      <c r="GC269" s="208" t="e">
        <f t="shared" ca="1" si="273"/>
        <v>#N/A</v>
      </c>
    </row>
    <row r="270" spans="6:185" x14ac:dyDescent="0.2">
      <c r="F270" s="207"/>
      <c r="G270" s="194"/>
      <c r="H270" s="198" cm="1">
        <f t="array" ref="H270">IFERROR(MATCH(TRUE,INDEX($B$14:$B$117&gt;=G270,0),0),"")</f>
        <v>1</v>
      </c>
      <c r="I270" s="194">
        <f t="shared" ref="I270:I333" ca="1" si="278">IFERROR(IF(ROUND(G270,3)=1,1,FORECAST(G270,OFFSET($C$14,H270-1,0,2),OFFSET($B$14,H270-1,0,2))),I269+(1-I269)/($K$4-F270))</f>
        <v>3.2000000000000006E-3</v>
      </c>
      <c r="L270" s="194">
        <f t="shared" si="274"/>
        <v>0</v>
      </c>
      <c r="M270" s="19">
        <f ca="1"/>
        <v>0</v>
      </c>
      <c r="N270" s="208">
        <f t="shared" ca="1" si="275"/>
        <v>0</v>
      </c>
      <c r="O270" s="207"/>
      <c r="P270" s="194"/>
      <c r="Q270" s="198" cm="1">
        <f t="array" ref="Q270">IFERROR(MATCH(TRUE,INDEX($B$14:$B$117&gt;=P270,0),0),"")</f>
        <v>1</v>
      </c>
      <c r="R270" s="194">
        <f t="shared" ref="R270:R333" ca="1" si="279">IFERROR(IF(ROUND(P270,3)=1,1,FORECAST(P270,OFFSET($C$14,Q270-1,0,2),OFFSET($B$14,Q270-1,0,2))),R269+(1-R269)/($K$4-O270))</f>
        <v>3.2000000000000006E-3</v>
      </c>
      <c r="U270" s="194">
        <f t="shared" si="276"/>
        <v>0</v>
      </c>
      <c r="V270" s="19">
        <f ca="1"/>
        <v>0</v>
      </c>
      <c r="W270" s="208">
        <f t="shared" ca="1" si="277"/>
        <v>0</v>
      </c>
      <c r="X270" s="207"/>
      <c r="Y270" s="194"/>
      <c r="Z270" s="198" cm="1">
        <f t="array" ref="Z270">IFERROR(MATCH(TRUE,INDEX($B$14:$B$117&gt;=Y270,0),0),"")</f>
        <v>1</v>
      </c>
      <c r="AA270" s="194">
        <f t="shared" ref="AA270:AA333" ca="1" si="280">IFERROR(IF(ROUND(Y270,3)=1,1,FORECAST(Y270,OFFSET($C$14,Z270-1,0,2),OFFSET($B$14,Z270-1,0,2))),AA269+(1-AA269)/($K$4-X270))</f>
        <v>3.2000000000000006E-3</v>
      </c>
      <c r="AD270" s="194">
        <f t="shared" ref="AD270:AD333" si="281">IF(AC270-AC269&lt;0,0,AC270-AC269)</f>
        <v>0</v>
      </c>
      <c r="AE270" s="19">
        <f ca="1"/>
        <v>0</v>
      </c>
      <c r="AF270" s="208">
        <f t="shared" ref="AF270:AF333" ca="1" si="282">(AE270*(1+AC$3)^((AC$4-AB270)/12))-AE270</f>
        <v>0</v>
      </c>
      <c r="AG270" s="207"/>
      <c r="AH270" s="194"/>
      <c r="AI270" s="198" cm="1">
        <f t="array" ref="AI270">IFERROR(MATCH(TRUE,INDEX($B$14:$B$117&gt;=AH270,0),0),"")</f>
        <v>1</v>
      </c>
      <c r="AJ270" s="194">
        <f t="shared" ref="AJ270:AJ333" ca="1" si="283">IFERROR(IF(ROUND(AH270,3)=1,1,FORECAST(AH270,OFFSET($C$14,AI270-1,0,2),OFFSET($B$14,AI270-1,0,2))),AJ269+(1-AJ269)/($K$4-AG270))</f>
        <v>3.2000000000000006E-3</v>
      </c>
      <c r="AM270" s="194">
        <f t="shared" ref="AM270:AM333" si="284">IF(AL270-AL269&lt;0,0,AL270-AL269)</f>
        <v>0</v>
      </c>
      <c r="AN270" s="19">
        <f ca="1"/>
        <v>0</v>
      </c>
      <c r="AO270" s="208">
        <f t="shared" ref="AO270:AO333" ca="1" si="285">(AN270*(1+AL$3)^((AL$4-AK270)/12))-AN270</f>
        <v>0</v>
      </c>
      <c r="AP270" s="207"/>
      <c r="AQ270" s="194"/>
      <c r="AR270" s="198" cm="1">
        <f t="array" ref="AR270">IFERROR(MATCH(TRUE,INDEX($B$14:$B$117&gt;=AQ270,0),0),"")</f>
        <v>1</v>
      </c>
      <c r="AS270" s="194">
        <f t="shared" ref="AS270:AS333" ca="1" si="286">IFERROR(IF(ROUND(AQ270,3)=1,1,FORECAST(AQ270,OFFSET($C$14,AR270-1,0,2),OFFSET($B$14,AR270-1,0,2))),AS269+(1-AS269)/($K$4-AP270))</f>
        <v>3.2000000000000006E-3</v>
      </c>
      <c r="AV270" s="194">
        <f t="shared" ref="AV270:AV333" si="287">IF(AU270-AU269&lt;0,0,AU270-AU269)</f>
        <v>0</v>
      </c>
      <c r="AW270" s="19">
        <f ca="1"/>
        <v>0</v>
      </c>
      <c r="AX270" s="208">
        <f t="shared" ref="AX270:AX333" ca="1" si="288">(AW270*(1+AU$3)^((AU$4-AT270)/12))-AW270</f>
        <v>0</v>
      </c>
      <c r="AY270" s="207"/>
      <c r="AZ270" s="194"/>
      <c r="BA270" s="198" cm="1">
        <f t="array" ref="BA270">IFERROR(MATCH(TRUE,INDEX($B$14:$B$117&gt;=AZ270,0),0),"")</f>
        <v>1</v>
      </c>
      <c r="BB270" s="194">
        <f t="shared" ref="BB270:BB333" ca="1" si="289">IFERROR(IF(ROUND(AZ270,3)=1,1,FORECAST(AZ270,OFFSET($C$14,BA270-1,0,2),OFFSET($B$14,BA270-1,0,2))),BB269+(1-BB269)/($K$4-AY270))</f>
        <v>3.2000000000000006E-3</v>
      </c>
      <c r="BE270" s="194">
        <f t="shared" ref="BE270:BE333" si="290">IF(BD270-BD269&lt;0,0,BD270-BD269)</f>
        <v>0</v>
      </c>
      <c r="BF270" s="19">
        <f ca="1"/>
        <v>0</v>
      </c>
      <c r="BG270" s="208">
        <f t="shared" ref="BG270:BG333" ca="1" si="291">(BF270*(1+BD$3)^((BD$4-BC270)/12))-BF270</f>
        <v>0</v>
      </c>
      <c r="BH270" s="207"/>
      <c r="BI270" s="194"/>
      <c r="BJ270" s="198" cm="1">
        <f t="array" ref="BJ270">IFERROR(MATCH(TRUE,INDEX($B$14:$B$117&gt;=BI270,0),0),"")</f>
        <v>1</v>
      </c>
      <c r="BK270" s="194">
        <f t="shared" ref="BK270:BK333" ca="1" si="292">IFERROR(IF(ROUND(BI270,3)=1,1,FORECAST(BI270,OFFSET($C$14,BJ270-1,0,2),OFFSET($B$14,BJ270-1,0,2))),BK269+(1-BK269)/($K$4-BH270))</f>
        <v>3.2000000000000006E-3</v>
      </c>
      <c r="BN270" s="194">
        <f t="shared" ref="BN270:BN333" si="293">IF(BM270-BM269&lt;0,0,BM270-BM269)</f>
        <v>0</v>
      </c>
      <c r="BO270" s="19">
        <f ca="1"/>
        <v>0</v>
      </c>
      <c r="BP270" s="208">
        <f t="shared" ref="BP270:BP333" ca="1" si="294">(BO270*(1+BM$3)^((BM$4-BL270)/12))-BO270</f>
        <v>0</v>
      </c>
      <c r="BQ270" s="207"/>
      <c r="BR270" s="194"/>
      <c r="BS270" s="198" cm="1">
        <f t="array" ref="BS270">IFERROR(MATCH(TRUE,INDEX($B$14:$B$117&gt;=BR270,0),0),"")</f>
        <v>1</v>
      </c>
      <c r="BT270" s="194">
        <f t="shared" ref="BT270:BT333" ca="1" si="295">IFERROR(IF(ROUND(BR270,3)=1,1,FORECAST(BR270,OFFSET($C$14,BS270-1,0,2),OFFSET($B$14,BS270-1,0,2))),BT269+(1-BT269)/($K$4-BQ270))</f>
        <v>3.2000000000000006E-3</v>
      </c>
      <c r="BW270" s="194">
        <f t="shared" ref="BW270:BW333" si="296">IF(BV270-BV269&lt;0,0,BV270-BV269)</f>
        <v>0</v>
      </c>
      <c r="BX270" s="19">
        <f ca="1"/>
        <v>0</v>
      </c>
      <c r="BY270" s="208">
        <f t="shared" ref="BY270:BY333" ca="1" si="297">(BX270*(1+BV$3)^((BV$4-BU270)/12))-BX270</f>
        <v>0</v>
      </c>
      <c r="BZ270" s="207"/>
      <c r="CA270" s="194"/>
      <c r="CB270" s="198" cm="1">
        <f t="array" ref="CB270">IFERROR(MATCH(TRUE,INDEX($B$14:$B$117&gt;=CA270,0),0),"")</f>
        <v>1</v>
      </c>
      <c r="CC270" s="194">
        <f t="shared" ref="CC270:CC333" ca="1" si="298">IFERROR(IF(ROUND(CA270,3)=1,1,FORECAST(CA270,OFFSET($C$14,CB270-1,0,2),OFFSET($B$14,CB270-1,0,2))),CC269+(1-CC269)/($K$4-BZ270))</f>
        <v>3.2000000000000006E-3</v>
      </c>
      <c r="CF270" s="194">
        <f t="shared" ref="CF270:CF333" si="299">IF(CE270-CE269&lt;0,0,CE270-CE269)</f>
        <v>0</v>
      </c>
      <c r="CG270" s="19">
        <f ca="1"/>
        <v>0</v>
      </c>
      <c r="CH270" s="208">
        <f t="shared" ref="CH270:CH333" ca="1" si="300">(CG270*(1+CE$3)^((CE$4-CD270)/12))-CG270</f>
        <v>0</v>
      </c>
      <c r="CI270" s="207"/>
      <c r="CJ270" s="194"/>
      <c r="CK270" s="198" cm="1">
        <f t="array" ref="CK270">IFERROR(MATCH(TRUE,INDEX($B$14:$B$117&gt;=CJ270,0),0),"")</f>
        <v>1</v>
      </c>
      <c r="CL270" s="194">
        <f t="shared" ref="CL270:CL333" ca="1" si="301">IFERROR(IF(ROUND(CJ270,3)=1,1,FORECAST(CJ270,OFFSET($C$14,CK270-1,0,2),OFFSET($B$14,CK270-1,0,2))),CL269+(1-CL269)/($K$4-CI270))</f>
        <v>3.2000000000000006E-3</v>
      </c>
      <c r="CO270" s="194">
        <f t="shared" ref="CO270:CO333" si="302">IF(CN270-CN269&lt;0,0,CN270-CN269)</f>
        <v>0</v>
      </c>
      <c r="CP270" s="19">
        <f ca="1"/>
        <v>0</v>
      </c>
      <c r="CQ270" s="208">
        <f t="shared" ref="CQ270:CQ333" ca="1" si="303">(CP270*(1+CN$3)^((CN$4-CM270)/12))-CP270</f>
        <v>0</v>
      </c>
      <c r="CR270" s="207"/>
      <c r="CS270" s="194"/>
      <c r="CT270" s="198" cm="1">
        <f t="array" ref="CT270">IFERROR(MATCH(TRUE,INDEX($B$14:$B$117&gt;=CS270,0),0),"")</f>
        <v>1</v>
      </c>
      <c r="CU270" s="194">
        <f t="shared" ref="CU270:CU333" ca="1" si="304">IFERROR(IF(ROUND(CS270,3)=1,1,FORECAST(CS270,OFFSET($C$14,CT270-1,0,2),OFFSET($B$14,CT270-1,0,2))),CU269+(1-CU269)/($K$4-CR270))</f>
        <v>3.2000000000000006E-3</v>
      </c>
      <c r="CX270" s="194">
        <f t="shared" ref="CX270:CX333" si="305">IF(CW270-CW269&lt;0,0,CW270-CW269)</f>
        <v>0</v>
      </c>
      <c r="CY270" s="19" t="e">
        <f ca="1"/>
        <v>#N/A</v>
      </c>
      <c r="CZ270" s="208" t="e">
        <f t="shared" ref="CZ270:CZ333" ca="1" si="306">(CY270*(1+CW$3)^((CW$4-CV270)/12))-CY270</f>
        <v>#N/A</v>
      </c>
      <c r="DA270" s="207"/>
      <c r="DB270" s="194"/>
      <c r="DC270" s="198" cm="1">
        <f t="array" ref="DC270">IFERROR(MATCH(TRUE,INDEX($B$14:$B$117&gt;=DB270,0),0),"")</f>
        <v>1</v>
      </c>
      <c r="DD270" s="194">
        <f t="shared" ref="DD270:DD333" ca="1" si="307">IFERROR(IF(ROUND(DB270,3)=1,1,FORECAST(DB270,OFFSET($C$14,DC270-1,0,2),OFFSET($B$14,DC270-1,0,2))),DD269+(1-DD269)/($K$4-DA270))</f>
        <v>3.2000000000000006E-3</v>
      </c>
      <c r="DG270" s="194">
        <f t="shared" ref="DG270:DG333" si="308">IF(DF270-DF269&lt;0,0,DF270-DF269)</f>
        <v>0</v>
      </c>
      <c r="DH270" s="19" t="e">
        <f ca="1"/>
        <v>#N/A</v>
      </c>
      <c r="DI270" s="208" t="e">
        <f t="shared" ref="DI270:DI333" ca="1" si="309">(DH270*(1+DF$3)^((DF$4-DE270)/12))-DH270</f>
        <v>#N/A</v>
      </c>
      <c r="DJ270" s="207"/>
      <c r="DK270" s="194"/>
      <c r="DL270" s="198" cm="1">
        <f t="array" ref="DL270">IFERROR(MATCH(TRUE,INDEX($B$14:$B$117&gt;=DK270,0),0),"")</f>
        <v>1</v>
      </c>
      <c r="DM270" s="194">
        <f t="shared" ref="DM270:DM333" ca="1" si="310">IFERROR(IF(ROUND(DK270,3)=1,1,FORECAST(DK270,OFFSET($C$14,DL270-1,0,2),OFFSET($B$14,DL270-1,0,2))),DM269+(1-DM269)/($K$4-DJ270))</f>
        <v>3.2000000000000006E-3</v>
      </c>
      <c r="DP270" s="194">
        <f t="shared" ref="DP270:DP333" si="311">IF(DO270-DO269&lt;0,0,DO270-DO269)</f>
        <v>0</v>
      </c>
      <c r="DQ270" s="19" t="e">
        <f ca="1"/>
        <v>#N/A</v>
      </c>
      <c r="DR270" s="208" t="e">
        <f t="shared" ref="DR270:DR333" ca="1" si="312">(DQ270*(1+DO$3)^((DO$4-DN270)/12))-DQ270</f>
        <v>#N/A</v>
      </c>
      <c r="DS270" s="207"/>
      <c r="DT270" s="194"/>
      <c r="DU270" s="198" cm="1">
        <f t="array" ref="DU270">IFERROR(MATCH(TRUE,INDEX($B$14:$B$117&gt;=DT270,0),0),"")</f>
        <v>1</v>
      </c>
      <c r="DV270" s="194">
        <f t="shared" ref="DV270:DV333" ca="1" si="313">IFERROR(IF(ROUND(DT270,3)=1,1,FORECAST(DT270,OFFSET($C$14,DU270-1,0,2),OFFSET($B$14,DU270-1,0,2))),DV269+(1-DV269)/($K$4-DS270))</f>
        <v>3.2000000000000006E-3</v>
      </c>
      <c r="DY270" s="194">
        <f t="shared" ref="DY270:DY333" si="314">IF(DX270-DX269&lt;0,0,DX270-DX269)</f>
        <v>0</v>
      </c>
      <c r="DZ270" s="19" t="e">
        <f ca="1"/>
        <v>#N/A</v>
      </c>
      <c r="EA270" s="208" t="e">
        <f t="shared" ref="EA270:EA333" ca="1" si="315">(DZ270*(1+DX$3)^((DX$4-DW270)/12))-DZ270</f>
        <v>#N/A</v>
      </c>
      <c r="EB270" s="207"/>
      <c r="EC270" s="194"/>
      <c r="ED270" s="198" cm="1">
        <f t="array" ref="ED270">IFERROR(MATCH(TRUE,INDEX($B$14:$B$117&gt;=EC270,0),0),"")</f>
        <v>1</v>
      </c>
      <c r="EE270" s="194">
        <f t="shared" ref="EE270:EE333" ca="1" si="316">IFERROR(IF(ROUND(EC270,3)=1,1,FORECAST(EC270,OFFSET($C$14,ED270-1,0,2),OFFSET($B$14,ED270-1,0,2))),EE269+(1-EE269)/($K$4-EB270))</f>
        <v>3.2000000000000006E-3</v>
      </c>
      <c r="EH270" s="194">
        <f t="shared" ref="EH270:EH333" si="317">IF(EG270-EG269&lt;0,0,EG270-EG269)</f>
        <v>0</v>
      </c>
      <c r="EI270" s="19" t="e">
        <f ca="1"/>
        <v>#N/A</v>
      </c>
      <c r="EJ270" s="208" t="e">
        <f t="shared" ref="EJ270:EJ333" ca="1" si="318">(EI270*(1+EG$3)^((EG$4-EF270)/12))-EI270</f>
        <v>#N/A</v>
      </c>
      <c r="EK270" s="207"/>
      <c r="EL270" s="194"/>
      <c r="EM270" s="198" cm="1">
        <f t="array" ref="EM270">IFERROR(MATCH(TRUE,INDEX($B$14:$B$117&gt;=EL270,0),0),"")</f>
        <v>1</v>
      </c>
      <c r="EN270" s="194">
        <f t="shared" ref="EN270:EN333" ca="1" si="319">IFERROR(IF(ROUND(EL270,3)=1,1,FORECAST(EL270,OFFSET($C$14,EM270-1,0,2),OFFSET($B$14,EM270-1,0,2))),EN269+(1-EN269)/($K$4-EK270))</f>
        <v>3.2000000000000006E-3</v>
      </c>
      <c r="EQ270" s="194">
        <f t="shared" ref="EQ270:EQ333" si="320">IF(EP270-EP269&lt;0,0,EP270-EP269)</f>
        <v>0</v>
      </c>
      <c r="ER270" s="19" t="e">
        <f ca="1"/>
        <v>#N/A</v>
      </c>
      <c r="ES270" s="208" t="e">
        <f t="shared" ref="ES270:ES333" ca="1" si="321">(ER270*(1+EP$3)^((EP$4-EO270)/12))-ER270</f>
        <v>#N/A</v>
      </c>
      <c r="ET270" s="207"/>
      <c r="EU270" s="194"/>
      <c r="EV270" s="198" cm="1">
        <f t="array" ref="EV270">IFERROR(MATCH(TRUE,INDEX($B$14:$B$117&gt;=EU270,0),0),"")</f>
        <v>1</v>
      </c>
      <c r="EW270" s="194">
        <f t="shared" ref="EW270:EW333" ca="1" si="322">IFERROR(IF(ROUND(EU270,3)=1,1,FORECAST(EU270,OFFSET($C$14,EV270-1,0,2),OFFSET($B$14,EV270-1,0,2))),EW269+(1-EW269)/($K$4-ET270))</f>
        <v>3.2000000000000006E-3</v>
      </c>
      <c r="EZ270" s="194">
        <f t="shared" ref="EZ270:EZ333" si="323">IF(EY270-EY269&lt;0,0,EY270-EY269)</f>
        <v>0</v>
      </c>
      <c r="FA270" s="19" t="e">
        <f ca="1"/>
        <v>#N/A</v>
      </c>
      <c r="FB270" s="208" t="e">
        <f t="shared" ref="FB270:FB333" ca="1" si="324">(FA270*(1+EY$3)^((EY$4-EX270)/12))-FA270</f>
        <v>#N/A</v>
      </c>
      <c r="FC270" s="207"/>
      <c r="FD270" s="194"/>
      <c r="FE270" s="198" cm="1">
        <f t="array" ref="FE270">IFERROR(MATCH(TRUE,INDEX($B$14:$B$117&gt;=FD270,0),0),"")</f>
        <v>1</v>
      </c>
      <c r="FF270" s="194">
        <f t="shared" ref="FF270:FF333" ca="1" si="325">IFERROR(IF(ROUND(FD270,3)=1,1,FORECAST(FD270,OFFSET($C$14,FE270-1,0,2),OFFSET($B$14,FE270-1,0,2))),FF269+(1-FF269)/($K$4-FC270))</f>
        <v>3.2000000000000006E-3</v>
      </c>
      <c r="FI270" s="194">
        <f t="shared" ref="FI270:FI333" si="326">IF(FH270-FH269&lt;0,0,FH270-FH269)</f>
        <v>0</v>
      </c>
      <c r="FJ270" s="19" t="e">
        <f ca="1"/>
        <v>#N/A</v>
      </c>
      <c r="FK270" s="208" t="e">
        <f t="shared" ref="FK270:FK333" ca="1" si="327">(FJ270*(1+FH$3)^((FH$4-FG270)/12))-FJ270</f>
        <v>#N/A</v>
      </c>
      <c r="FL270" s="207"/>
      <c r="FM270" s="194"/>
      <c r="FN270" s="198" cm="1">
        <f t="array" ref="FN270">IFERROR(MATCH(TRUE,INDEX($B$14:$B$117&gt;=FM270,0),0),"")</f>
        <v>1</v>
      </c>
      <c r="FO270" s="194">
        <f t="shared" ref="FO270:FO333" ca="1" si="328">IFERROR(IF(ROUND(FM270,3)=1,1,FORECAST(FM270,OFFSET($C$14,FN270-1,0,2),OFFSET($B$14,FN270-1,0,2))),FO269+(1-FO269)/($K$4-FL270))</f>
        <v>3.2000000000000006E-3</v>
      </c>
      <c r="FR270" s="194">
        <f t="shared" ref="FR270:FR333" si="329">IF(FQ270-FQ269&lt;0,0,FQ270-FQ269)</f>
        <v>0</v>
      </c>
      <c r="FS270" s="19" t="e">
        <f ca="1"/>
        <v>#N/A</v>
      </c>
      <c r="FT270" s="208" t="e">
        <f t="shared" ref="FT270:FT333" ca="1" si="330">(FS270*(1+FQ$3)^((FQ$4-FP270)/12))-FS270</f>
        <v>#N/A</v>
      </c>
      <c r="FU270" s="207"/>
      <c r="FV270" s="194"/>
      <c r="FW270" s="198" cm="1">
        <f t="array" ref="FW270">IFERROR(MATCH(TRUE,INDEX($B$14:$B$117&gt;=FV270,0),0),"")</f>
        <v>1</v>
      </c>
      <c r="FX270" s="194">
        <f t="shared" ref="FX270:FX333" ca="1" si="331">IFERROR(IF(ROUND(FV270,3)=1,1,FORECAST(FV270,OFFSET($C$14,FW270-1,0,2),OFFSET($B$14,FW270-1,0,2))),FX269+(1-FX269)/($K$4-FU270))</f>
        <v>3.2000000000000006E-3</v>
      </c>
      <c r="GA270" s="194">
        <f t="shared" ref="GA270:GA333" si="332">IF(FZ270-FZ269&lt;0,0,FZ270-FZ269)</f>
        <v>0</v>
      </c>
      <c r="GB270" s="19" t="e">
        <f ca="1"/>
        <v>#N/A</v>
      </c>
      <c r="GC270" s="208" t="e">
        <f t="shared" ref="GC270:GC333" ca="1" si="333">(GB270*(1+FZ$3)^((FZ$4-FY270)/12))-GB270</f>
        <v>#N/A</v>
      </c>
    </row>
    <row r="271" spans="6:185" x14ac:dyDescent="0.2">
      <c r="F271" s="207"/>
      <c r="G271" s="194"/>
      <c r="H271" s="198" cm="1">
        <f t="array" ref="H271">IFERROR(MATCH(TRUE,INDEX($B$14:$B$117&gt;=G271,0),0),"")</f>
        <v>1</v>
      </c>
      <c r="I271" s="194">
        <f t="shared" ca="1" si="278"/>
        <v>3.2000000000000006E-3</v>
      </c>
      <c r="L271" s="194">
        <f t="shared" ref="L271:L334" si="334">IF(K271-K270&lt;0,0,K271-K270)</f>
        <v>0</v>
      </c>
      <c r="M271" s="19">
        <f ca="1"/>
        <v>0</v>
      </c>
      <c r="N271" s="208">
        <f t="shared" ref="N271:N334" ca="1" si="335">(M271*(1+K$3)^((K$4-J271)/12))-M271</f>
        <v>0</v>
      </c>
      <c r="O271" s="207"/>
      <c r="P271" s="194"/>
      <c r="Q271" s="198" cm="1">
        <f t="array" ref="Q271">IFERROR(MATCH(TRUE,INDEX($B$14:$B$117&gt;=P271,0),0),"")</f>
        <v>1</v>
      </c>
      <c r="R271" s="194">
        <f t="shared" ca="1" si="279"/>
        <v>3.2000000000000006E-3</v>
      </c>
      <c r="U271" s="194">
        <f t="shared" ref="U271:U334" si="336">IF(T271-T270&lt;0,0,T271-T270)</f>
        <v>0</v>
      </c>
      <c r="V271" s="19">
        <f ca="1"/>
        <v>0</v>
      </c>
      <c r="W271" s="208">
        <f t="shared" ref="W271:W334" ca="1" si="337">(V271*(1+T$3)^((T$4-S271)/12))-V271</f>
        <v>0</v>
      </c>
      <c r="X271" s="207"/>
      <c r="Y271" s="194"/>
      <c r="Z271" s="198" cm="1">
        <f t="array" ref="Z271">IFERROR(MATCH(TRUE,INDEX($B$14:$B$117&gt;=Y271,0),0),"")</f>
        <v>1</v>
      </c>
      <c r="AA271" s="194">
        <f t="shared" ca="1" si="280"/>
        <v>3.2000000000000006E-3</v>
      </c>
      <c r="AD271" s="194">
        <f t="shared" si="281"/>
        <v>0</v>
      </c>
      <c r="AE271" s="19">
        <f ca="1"/>
        <v>0</v>
      </c>
      <c r="AF271" s="208">
        <f t="shared" ca="1" si="282"/>
        <v>0</v>
      </c>
      <c r="AG271" s="207"/>
      <c r="AH271" s="194"/>
      <c r="AI271" s="198" cm="1">
        <f t="array" ref="AI271">IFERROR(MATCH(TRUE,INDEX($B$14:$B$117&gt;=AH271,0),0),"")</f>
        <v>1</v>
      </c>
      <c r="AJ271" s="194">
        <f t="shared" ca="1" si="283"/>
        <v>3.2000000000000006E-3</v>
      </c>
      <c r="AM271" s="194">
        <f t="shared" si="284"/>
        <v>0</v>
      </c>
      <c r="AN271" s="19">
        <f ca="1"/>
        <v>0</v>
      </c>
      <c r="AO271" s="208">
        <f t="shared" ca="1" si="285"/>
        <v>0</v>
      </c>
      <c r="AP271" s="207"/>
      <c r="AQ271" s="194"/>
      <c r="AR271" s="198" cm="1">
        <f t="array" ref="AR271">IFERROR(MATCH(TRUE,INDEX($B$14:$B$117&gt;=AQ271,0),0),"")</f>
        <v>1</v>
      </c>
      <c r="AS271" s="194">
        <f t="shared" ca="1" si="286"/>
        <v>3.2000000000000006E-3</v>
      </c>
      <c r="AV271" s="194">
        <f t="shared" si="287"/>
        <v>0</v>
      </c>
      <c r="AW271" s="19">
        <f ca="1"/>
        <v>0</v>
      </c>
      <c r="AX271" s="208">
        <f t="shared" ca="1" si="288"/>
        <v>0</v>
      </c>
      <c r="AY271" s="207"/>
      <c r="AZ271" s="194"/>
      <c r="BA271" s="198" cm="1">
        <f t="array" ref="BA271">IFERROR(MATCH(TRUE,INDEX($B$14:$B$117&gt;=AZ271,0),0),"")</f>
        <v>1</v>
      </c>
      <c r="BB271" s="194">
        <f t="shared" ca="1" si="289"/>
        <v>3.2000000000000006E-3</v>
      </c>
      <c r="BE271" s="194">
        <f t="shared" si="290"/>
        <v>0</v>
      </c>
      <c r="BF271" s="19">
        <f ca="1"/>
        <v>0</v>
      </c>
      <c r="BG271" s="208">
        <f t="shared" ca="1" si="291"/>
        <v>0</v>
      </c>
      <c r="BH271" s="207"/>
      <c r="BI271" s="194"/>
      <c r="BJ271" s="198" cm="1">
        <f t="array" ref="BJ271">IFERROR(MATCH(TRUE,INDEX($B$14:$B$117&gt;=BI271,0),0),"")</f>
        <v>1</v>
      </c>
      <c r="BK271" s="194">
        <f t="shared" ca="1" si="292"/>
        <v>3.2000000000000006E-3</v>
      </c>
      <c r="BN271" s="194">
        <f t="shared" si="293"/>
        <v>0</v>
      </c>
      <c r="BO271" s="19">
        <f ca="1"/>
        <v>0</v>
      </c>
      <c r="BP271" s="208">
        <f t="shared" ca="1" si="294"/>
        <v>0</v>
      </c>
      <c r="BQ271" s="207"/>
      <c r="BR271" s="194"/>
      <c r="BS271" s="198" cm="1">
        <f t="array" ref="BS271">IFERROR(MATCH(TRUE,INDEX($B$14:$B$117&gt;=BR271,0),0),"")</f>
        <v>1</v>
      </c>
      <c r="BT271" s="194">
        <f t="shared" ca="1" si="295"/>
        <v>3.2000000000000006E-3</v>
      </c>
      <c r="BW271" s="194">
        <f t="shared" si="296"/>
        <v>0</v>
      </c>
      <c r="BX271" s="19">
        <f ca="1"/>
        <v>0</v>
      </c>
      <c r="BY271" s="208">
        <f t="shared" ca="1" si="297"/>
        <v>0</v>
      </c>
      <c r="BZ271" s="207"/>
      <c r="CA271" s="194"/>
      <c r="CB271" s="198" cm="1">
        <f t="array" ref="CB271">IFERROR(MATCH(TRUE,INDEX($B$14:$B$117&gt;=CA271,0),0),"")</f>
        <v>1</v>
      </c>
      <c r="CC271" s="194">
        <f t="shared" ca="1" si="298"/>
        <v>3.2000000000000006E-3</v>
      </c>
      <c r="CF271" s="194">
        <f t="shared" si="299"/>
        <v>0</v>
      </c>
      <c r="CG271" s="19">
        <f ca="1"/>
        <v>0</v>
      </c>
      <c r="CH271" s="208">
        <f t="shared" ca="1" si="300"/>
        <v>0</v>
      </c>
      <c r="CI271" s="207"/>
      <c r="CJ271" s="194"/>
      <c r="CK271" s="198" cm="1">
        <f t="array" ref="CK271">IFERROR(MATCH(TRUE,INDEX($B$14:$B$117&gt;=CJ271,0),0),"")</f>
        <v>1</v>
      </c>
      <c r="CL271" s="194">
        <f t="shared" ca="1" si="301"/>
        <v>3.2000000000000006E-3</v>
      </c>
      <c r="CO271" s="194">
        <f t="shared" si="302"/>
        <v>0</v>
      </c>
      <c r="CP271" s="19">
        <f ca="1"/>
        <v>0</v>
      </c>
      <c r="CQ271" s="208">
        <f t="shared" ca="1" si="303"/>
        <v>0</v>
      </c>
      <c r="CR271" s="207"/>
      <c r="CS271" s="194"/>
      <c r="CT271" s="198" cm="1">
        <f t="array" ref="CT271">IFERROR(MATCH(TRUE,INDEX($B$14:$B$117&gt;=CS271,0),0),"")</f>
        <v>1</v>
      </c>
      <c r="CU271" s="194">
        <f t="shared" ca="1" si="304"/>
        <v>3.2000000000000006E-3</v>
      </c>
      <c r="CX271" s="194">
        <f t="shared" si="305"/>
        <v>0</v>
      </c>
      <c r="CY271" s="19" t="e">
        <f ca="1"/>
        <v>#N/A</v>
      </c>
      <c r="CZ271" s="208" t="e">
        <f t="shared" ca="1" si="306"/>
        <v>#N/A</v>
      </c>
      <c r="DA271" s="207"/>
      <c r="DB271" s="194"/>
      <c r="DC271" s="198" cm="1">
        <f t="array" ref="DC271">IFERROR(MATCH(TRUE,INDEX($B$14:$B$117&gt;=DB271,0),0),"")</f>
        <v>1</v>
      </c>
      <c r="DD271" s="194">
        <f t="shared" ca="1" si="307"/>
        <v>3.2000000000000006E-3</v>
      </c>
      <c r="DG271" s="194">
        <f t="shared" si="308"/>
        <v>0</v>
      </c>
      <c r="DH271" s="19" t="e">
        <f ca="1"/>
        <v>#N/A</v>
      </c>
      <c r="DI271" s="208" t="e">
        <f t="shared" ca="1" si="309"/>
        <v>#N/A</v>
      </c>
      <c r="DJ271" s="207"/>
      <c r="DK271" s="194"/>
      <c r="DL271" s="198" cm="1">
        <f t="array" ref="DL271">IFERROR(MATCH(TRUE,INDEX($B$14:$B$117&gt;=DK271,0),0),"")</f>
        <v>1</v>
      </c>
      <c r="DM271" s="194">
        <f t="shared" ca="1" si="310"/>
        <v>3.2000000000000006E-3</v>
      </c>
      <c r="DP271" s="194">
        <f t="shared" si="311"/>
        <v>0</v>
      </c>
      <c r="DQ271" s="19" t="e">
        <f ca="1"/>
        <v>#N/A</v>
      </c>
      <c r="DR271" s="208" t="e">
        <f t="shared" ca="1" si="312"/>
        <v>#N/A</v>
      </c>
      <c r="DS271" s="207"/>
      <c r="DT271" s="194"/>
      <c r="DU271" s="198" cm="1">
        <f t="array" ref="DU271">IFERROR(MATCH(TRUE,INDEX($B$14:$B$117&gt;=DT271,0),0),"")</f>
        <v>1</v>
      </c>
      <c r="DV271" s="194">
        <f t="shared" ca="1" si="313"/>
        <v>3.2000000000000006E-3</v>
      </c>
      <c r="DY271" s="194">
        <f t="shared" si="314"/>
        <v>0</v>
      </c>
      <c r="DZ271" s="19" t="e">
        <f ca="1"/>
        <v>#N/A</v>
      </c>
      <c r="EA271" s="208" t="e">
        <f t="shared" ca="1" si="315"/>
        <v>#N/A</v>
      </c>
      <c r="EB271" s="207"/>
      <c r="EC271" s="194"/>
      <c r="ED271" s="198" cm="1">
        <f t="array" ref="ED271">IFERROR(MATCH(TRUE,INDEX($B$14:$B$117&gt;=EC271,0),0),"")</f>
        <v>1</v>
      </c>
      <c r="EE271" s="194">
        <f t="shared" ca="1" si="316"/>
        <v>3.2000000000000006E-3</v>
      </c>
      <c r="EH271" s="194">
        <f t="shared" si="317"/>
        <v>0</v>
      </c>
      <c r="EI271" s="19" t="e">
        <f ca="1"/>
        <v>#N/A</v>
      </c>
      <c r="EJ271" s="208" t="e">
        <f t="shared" ca="1" si="318"/>
        <v>#N/A</v>
      </c>
      <c r="EK271" s="207"/>
      <c r="EL271" s="194"/>
      <c r="EM271" s="198" cm="1">
        <f t="array" ref="EM271">IFERROR(MATCH(TRUE,INDEX($B$14:$B$117&gt;=EL271,0),0),"")</f>
        <v>1</v>
      </c>
      <c r="EN271" s="194">
        <f t="shared" ca="1" si="319"/>
        <v>3.2000000000000006E-3</v>
      </c>
      <c r="EQ271" s="194">
        <f t="shared" si="320"/>
        <v>0</v>
      </c>
      <c r="ER271" s="19" t="e">
        <f ca="1"/>
        <v>#N/A</v>
      </c>
      <c r="ES271" s="208" t="e">
        <f t="shared" ca="1" si="321"/>
        <v>#N/A</v>
      </c>
      <c r="ET271" s="207"/>
      <c r="EU271" s="194"/>
      <c r="EV271" s="198" cm="1">
        <f t="array" ref="EV271">IFERROR(MATCH(TRUE,INDEX($B$14:$B$117&gt;=EU271,0),0),"")</f>
        <v>1</v>
      </c>
      <c r="EW271" s="194">
        <f t="shared" ca="1" si="322"/>
        <v>3.2000000000000006E-3</v>
      </c>
      <c r="EZ271" s="194">
        <f t="shared" si="323"/>
        <v>0</v>
      </c>
      <c r="FA271" s="19" t="e">
        <f ca="1"/>
        <v>#N/A</v>
      </c>
      <c r="FB271" s="208" t="e">
        <f t="shared" ca="1" si="324"/>
        <v>#N/A</v>
      </c>
      <c r="FC271" s="207"/>
      <c r="FD271" s="194"/>
      <c r="FE271" s="198" cm="1">
        <f t="array" ref="FE271">IFERROR(MATCH(TRUE,INDEX($B$14:$B$117&gt;=FD271,0),0),"")</f>
        <v>1</v>
      </c>
      <c r="FF271" s="194">
        <f t="shared" ca="1" si="325"/>
        <v>3.2000000000000006E-3</v>
      </c>
      <c r="FI271" s="194">
        <f t="shared" si="326"/>
        <v>0</v>
      </c>
      <c r="FJ271" s="19" t="e">
        <f ca="1"/>
        <v>#N/A</v>
      </c>
      <c r="FK271" s="208" t="e">
        <f t="shared" ca="1" si="327"/>
        <v>#N/A</v>
      </c>
      <c r="FL271" s="207"/>
      <c r="FM271" s="194"/>
      <c r="FN271" s="198" cm="1">
        <f t="array" ref="FN271">IFERROR(MATCH(TRUE,INDEX($B$14:$B$117&gt;=FM271,0),0),"")</f>
        <v>1</v>
      </c>
      <c r="FO271" s="194">
        <f t="shared" ca="1" si="328"/>
        <v>3.2000000000000006E-3</v>
      </c>
      <c r="FR271" s="194">
        <f t="shared" si="329"/>
        <v>0</v>
      </c>
      <c r="FS271" s="19" t="e">
        <f ca="1"/>
        <v>#N/A</v>
      </c>
      <c r="FT271" s="208" t="e">
        <f t="shared" ca="1" si="330"/>
        <v>#N/A</v>
      </c>
      <c r="FU271" s="207"/>
      <c r="FV271" s="194"/>
      <c r="FW271" s="198" cm="1">
        <f t="array" ref="FW271">IFERROR(MATCH(TRUE,INDEX($B$14:$B$117&gt;=FV271,0),0),"")</f>
        <v>1</v>
      </c>
      <c r="FX271" s="194">
        <f t="shared" ca="1" si="331"/>
        <v>3.2000000000000006E-3</v>
      </c>
      <c r="GA271" s="194">
        <f t="shared" si="332"/>
        <v>0</v>
      </c>
      <c r="GB271" s="19" t="e">
        <f ca="1"/>
        <v>#N/A</v>
      </c>
      <c r="GC271" s="208" t="e">
        <f t="shared" ca="1" si="333"/>
        <v>#N/A</v>
      </c>
    </row>
    <row r="272" spans="6:185" x14ac:dyDescent="0.2">
      <c r="F272" s="207"/>
      <c r="G272" s="194"/>
      <c r="H272" s="198" cm="1">
        <f t="array" ref="H272">IFERROR(MATCH(TRUE,INDEX($B$14:$B$117&gt;=G272,0),0),"")</f>
        <v>1</v>
      </c>
      <c r="I272" s="194">
        <f t="shared" ca="1" si="278"/>
        <v>3.2000000000000006E-3</v>
      </c>
      <c r="L272" s="194">
        <f t="shared" si="334"/>
        <v>0</v>
      </c>
      <c r="M272" s="19">
        <f ca="1"/>
        <v>0</v>
      </c>
      <c r="N272" s="208">
        <f t="shared" ca="1" si="335"/>
        <v>0</v>
      </c>
      <c r="O272" s="207"/>
      <c r="P272" s="194"/>
      <c r="Q272" s="198" cm="1">
        <f t="array" ref="Q272">IFERROR(MATCH(TRUE,INDEX($B$14:$B$117&gt;=P272,0),0),"")</f>
        <v>1</v>
      </c>
      <c r="R272" s="194">
        <f t="shared" ca="1" si="279"/>
        <v>3.2000000000000006E-3</v>
      </c>
      <c r="U272" s="194">
        <f t="shared" si="336"/>
        <v>0</v>
      </c>
      <c r="V272" s="19">
        <f ca="1"/>
        <v>0</v>
      </c>
      <c r="W272" s="208">
        <f t="shared" ca="1" si="337"/>
        <v>0</v>
      </c>
      <c r="X272" s="207"/>
      <c r="Y272" s="194"/>
      <c r="Z272" s="198" cm="1">
        <f t="array" ref="Z272">IFERROR(MATCH(TRUE,INDEX($B$14:$B$117&gt;=Y272,0),0),"")</f>
        <v>1</v>
      </c>
      <c r="AA272" s="194">
        <f t="shared" ca="1" si="280"/>
        <v>3.2000000000000006E-3</v>
      </c>
      <c r="AD272" s="194">
        <f t="shared" si="281"/>
        <v>0</v>
      </c>
      <c r="AE272" s="19">
        <f ca="1"/>
        <v>0</v>
      </c>
      <c r="AF272" s="208">
        <f t="shared" ca="1" si="282"/>
        <v>0</v>
      </c>
      <c r="AG272" s="207"/>
      <c r="AH272" s="194"/>
      <c r="AI272" s="198" cm="1">
        <f t="array" ref="AI272">IFERROR(MATCH(TRUE,INDEX($B$14:$B$117&gt;=AH272,0),0),"")</f>
        <v>1</v>
      </c>
      <c r="AJ272" s="194">
        <f t="shared" ca="1" si="283"/>
        <v>3.2000000000000006E-3</v>
      </c>
      <c r="AM272" s="194">
        <f t="shared" si="284"/>
        <v>0</v>
      </c>
      <c r="AN272" s="19">
        <f ca="1"/>
        <v>0</v>
      </c>
      <c r="AO272" s="208">
        <f t="shared" ca="1" si="285"/>
        <v>0</v>
      </c>
      <c r="AP272" s="207"/>
      <c r="AQ272" s="194"/>
      <c r="AR272" s="198" cm="1">
        <f t="array" ref="AR272">IFERROR(MATCH(TRUE,INDEX($B$14:$B$117&gt;=AQ272,0),0),"")</f>
        <v>1</v>
      </c>
      <c r="AS272" s="194">
        <f t="shared" ca="1" si="286"/>
        <v>3.2000000000000006E-3</v>
      </c>
      <c r="AV272" s="194">
        <f t="shared" si="287"/>
        <v>0</v>
      </c>
      <c r="AW272" s="19">
        <f ca="1"/>
        <v>0</v>
      </c>
      <c r="AX272" s="208">
        <f t="shared" ca="1" si="288"/>
        <v>0</v>
      </c>
      <c r="AY272" s="207"/>
      <c r="AZ272" s="194"/>
      <c r="BA272" s="198" cm="1">
        <f t="array" ref="BA272">IFERROR(MATCH(TRUE,INDEX($B$14:$B$117&gt;=AZ272,0),0),"")</f>
        <v>1</v>
      </c>
      <c r="BB272" s="194">
        <f t="shared" ca="1" si="289"/>
        <v>3.2000000000000006E-3</v>
      </c>
      <c r="BE272" s="194">
        <f t="shared" si="290"/>
        <v>0</v>
      </c>
      <c r="BF272" s="19">
        <f ca="1"/>
        <v>0</v>
      </c>
      <c r="BG272" s="208">
        <f t="shared" ca="1" si="291"/>
        <v>0</v>
      </c>
      <c r="BH272" s="207"/>
      <c r="BI272" s="194"/>
      <c r="BJ272" s="198" cm="1">
        <f t="array" ref="BJ272">IFERROR(MATCH(TRUE,INDEX($B$14:$B$117&gt;=BI272,0),0),"")</f>
        <v>1</v>
      </c>
      <c r="BK272" s="194">
        <f t="shared" ca="1" si="292"/>
        <v>3.2000000000000006E-3</v>
      </c>
      <c r="BN272" s="194">
        <f t="shared" si="293"/>
        <v>0</v>
      </c>
      <c r="BO272" s="19">
        <f ca="1"/>
        <v>0</v>
      </c>
      <c r="BP272" s="208">
        <f t="shared" ca="1" si="294"/>
        <v>0</v>
      </c>
      <c r="BQ272" s="207"/>
      <c r="BR272" s="194"/>
      <c r="BS272" s="198" cm="1">
        <f t="array" ref="BS272">IFERROR(MATCH(TRUE,INDEX($B$14:$B$117&gt;=BR272,0),0),"")</f>
        <v>1</v>
      </c>
      <c r="BT272" s="194">
        <f t="shared" ca="1" si="295"/>
        <v>3.2000000000000006E-3</v>
      </c>
      <c r="BW272" s="194">
        <f t="shared" si="296"/>
        <v>0</v>
      </c>
      <c r="BX272" s="19">
        <f ca="1"/>
        <v>0</v>
      </c>
      <c r="BY272" s="208">
        <f t="shared" ca="1" si="297"/>
        <v>0</v>
      </c>
      <c r="BZ272" s="207"/>
      <c r="CA272" s="194"/>
      <c r="CB272" s="198" cm="1">
        <f t="array" ref="CB272">IFERROR(MATCH(TRUE,INDEX($B$14:$B$117&gt;=CA272,0),0),"")</f>
        <v>1</v>
      </c>
      <c r="CC272" s="194">
        <f t="shared" ca="1" si="298"/>
        <v>3.2000000000000006E-3</v>
      </c>
      <c r="CF272" s="194">
        <f t="shared" si="299"/>
        <v>0</v>
      </c>
      <c r="CG272" s="19">
        <f ca="1"/>
        <v>0</v>
      </c>
      <c r="CH272" s="208">
        <f t="shared" ca="1" si="300"/>
        <v>0</v>
      </c>
      <c r="CI272" s="207"/>
      <c r="CJ272" s="194"/>
      <c r="CK272" s="198" cm="1">
        <f t="array" ref="CK272">IFERROR(MATCH(TRUE,INDEX($B$14:$B$117&gt;=CJ272,0),0),"")</f>
        <v>1</v>
      </c>
      <c r="CL272" s="194">
        <f t="shared" ca="1" si="301"/>
        <v>3.2000000000000006E-3</v>
      </c>
      <c r="CO272" s="194">
        <f t="shared" si="302"/>
        <v>0</v>
      </c>
      <c r="CP272" s="19">
        <f ca="1"/>
        <v>0</v>
      </c>
      <c r="CQ272" s="208">
        <f t="shared" ca="1" si="303"/>
        <v>0</v>
      </c>
      <c r="CR272" s="207"/>
      <c r="CS272" s="194"/>
      <c r="CT272" s="198" cm="1">
        <f t="array" ref="CT272">IFERROR(MATCH(TRUE,INDEX($B$14:$B$117&gt;=CS272,0),0),"")</f>
        <v>1</v>
      </c>
      <c r="CU272" s="194">
        <f t="shared" ca="1" si="304"/>
        <v>3.2000000000000006E-3</v>
      </c>
      <c r="CX272" s="194">
        <f t="shared" si="305"/>
        <v>0</v>
      </c>
      <c r="CY272" s="19" t="e">
        <f ca="1"/>
        <v>#N/A</v>
      </c>
      <c r="CZ272" s="208" t="e">
        <f t="shared" ca="1" si="306"/>
        <v>#N/A</v>
      </c>
      <c r="DA272" s="207"/>
      <c r="DB272" s="194"/>
      <c r="DC272" s="198" cm="1">
        <f t="array" ref="DC272">IFERROR(MATCH(TRUE,INDEX($B$14:$B$117&gt;=DB272,0),0),"")</f>
        <v>1</v>
      </c>
      <c r="DD272" s="194">
        <f t="shared" ca="1" si="307"/>
        <v>3.2000000000000006E-3</v>
      </c>
      <c r="DG272" s="194">
        <f t="shared" si="308"/>
        <v>0</v>
      </c>
      <c r="DH272" s="19" t="e">
        <f ca="1"/>
        <v>#N/A</v>
      </c>
      <c r="DI272" s="208" t="e">
        <f t="shared" ca="1" si="309"/>
        <v>#N/A</v>
      </c>
      <c r="DJ272" s="207"/>
      <c r="DK272" s="194"/>
      <c r="DL272" s="198" cm="1">
        <f t="array" ref="DL272">IFERROR(MATCH(TRUE,INDEX($B$14:$B$117&gt;=DK272,0),0),"")</f>
        <v>1</v>
      </c>
      <c r="DM272" s="194">
        <f t="shared" ca="1" si="310"/>
        <v>3.2000000000000006E-3</v>
      </c>
      <c r="DP272" s="194">
        <f t="shared" si="311"/>
        <v>0</v>
      </c>
      <c r="DQ272" s="19" t="e">
        <f ca="1"/>
        <v>#N/A</v>
      </c>
      <c r="DR272" s="208" t="e">
        <f t="shared" ca="1" si="312"/>
        <v>#N/A</v>
      </c>
      <c r="DS272" s="207"/>
      <c r="DT272" s="194"/>
      <c r="DU272" s="198" cm="1">
        <f t="array" ref="DU272">IFERROR(MATCH(TRUE,INDEX($B$14:$B$117&gt;=DT272,0),0),"")</f>
        <v>1</v>
      </c>
      <c r="DV272" s="194">
        <f t="shared" ca="1" si="313"/>
        <v>3.2000000000000006E-3</v>
      </c>
      <c r="DY272" s="194">
        <f t="shared" si="314"/>
        <v>0</v>
      </c>
      <c r="DZ272" s="19" t="e">
        <f ca="1"/>
        <v>#N/A</v>
      </c>
      <c r="EA272" s="208" t="e">
        <f t="shared" ca="1" si="315"/>
        <v>#N/A</v>
      </c>
      <c r="EB272" s="207"/>
      <c r="EC272" s="194"/>
      <c r="ED272" s="198" cm="1">
        <f t="array" ref="ED272">IFERROR(MATCH(TRUE,INDEX($B$14:$B$117&gt;=EC272,0),0),"")</f>
        <v>1</v>
      </c>
      <c r="EE272" s="194">
        <f t="shared" ca="1" si="316"/>
        <v>3.2000000000000006E-3</v>
      </c>
      <c r="EH272" s="194">
        <f t="shared" si="317"/>
        <v>0</v>
      </c>
      <c r="EI272" s="19" t="e">
        <f ca="1"/>
        <v>#N/A</v>
      </c>
      <c r="EJ272" s="208" t="e">
        <f t="shared" ca="1" si="318"/>
        <v>#N/A</v>
      </c>
      <c r="EK272" s="207"/>
      <c r="EL272" s="194"/>
      <c r="EM272" s="198" cm="1">
        <f t="array" ref="EM272">IFERROR(MATCH(TRUE,INDEX($B$14:$B$117&gt;=EL272,0),0),"")</f>
        <v>1</v>
      </c>
      <c r="EN272" s="194">
        <f t="shared" ca="1" si="319"/>
        <v>3.2000000000000006E-3</v>
      </c>
      <c r="EQ272" s="194">
        <f t="shared" si="320"/>
        <v>0</v>
      </c>
      <c r="ER272" s="19" t="e">
        <f ca="1"/>
        <v>#N/A</v>
      </c>
      <c r="ES272" s="208" t="e">
        <f t="shared" ca="1" si="321"/>
        <v>#N/A</v>
      </c>
      <c r="ET272" s="207"/>
      <c r="EU272" s="194"/>
      <c r="EV272" s="198" cm="1">
        <f t="array" ref="EV272">IFERROR(MATCH(TRUE,INDEX($B$14:$B$117&gt;=EU272,0),0),"")</f>
        <v>1</v>
      </c>
      <c r="EW272" s="194">
        <f t="shared" ca="1" si="322"/>
        <v>3.2000000000000006E-3</v>
      </c>
      <c r="EZ272" s="194">
        <f t="shared" si="323"/>
        <v>0</v>
      </c>
      <c r="FA272" s="19" t="e">
        <f ca="1"/>
        <v>#N/A</v>
      </c>
      <c r="FB272" s="208" t="e">
        <f t="shared" ca="1" si="324"/>
        <v>#N/A</v>
      </c>
      <c r="FC272" s="207"/>
      <c r="FD272" s="194"/>
      <c r="FE272" s="198" cm="1">
        <f t="array" ref="FE272">IFERROR(MATCH(TRUE,INDEX($B$14:$B$117&gt;=FD272,0),0),"")</f>
        <v>1</v>
      </c>
      <c r="FF272" s="194">
        <f t="shared" ca="1" si="325"/>
        <v>3.2000000000000006E-3</v>
      </c>
      <c r="FI272" s="194">
        <f t="shared" si="326"/>
        <v>0</v>
      </c>
      <c r="FJ272" s="19" t="e">
        <f ca="1"/>
        <v>#N/A</v>
      </c>
      <c r="FK272" s="208" t="e">
        <f t="shared" ca="1" si="327"/>
        <v>#N/A</v>
      </c>
      <c r="FL272" s="207"/>
      <c r="FM272" s="194"/>
      <c r="FN272" s="198" cm="1">
        <f t="array" ref="FN272">IFERROR(MATCH(TRUE,INDEX($B$14:$B$117&gt;=FM272,0),0),"")</f>
        <v>1</v>
      </c>
      <c r="FO272" s="194">
        <f t="shared" ca="1" si="328"/>
        <v>3.2000000000000006E-3</v>
      </c>
      <c r="FR272" s="194">
        <f t="shared" si="329"/>
        <v>0</v>
      </c>
      <c r="FS272" s="19" t="e">
        <f ca="1"/>
        <v>#N/A</v>
      </c>
      <c r="FT272" s="208" t="e">
        <f t="shared" ca="1" si="330"/>
        <v>#N/A</v>
      </c>
      <c r="FU272" s="207"/>
      <c r="FV272" s="194"/>
      <c r="FW272" s="198" cm="1">
        <f t="array" ref="FW272">IFERROR(MATCH(TRUE,INDEX($B$14:$B$117&gt;=FV272,0),0),"")</f>
        <v>1</v>
      </c>
      <c r="FX272" s="194">
        <f t="shared" ca="1" si="331"/>
        <v>3.2000000000000006E-3</v>
      </c>
      <c r="GA272" s="194">
        <f t="shared" si="332"/>
        <v>0</v>
      </c>
      <c r="GB272" s="19" t="e">
        <f ca="1"/>
        <v>#N/A</v>
      </c>
      <c r="GC272" s="208" t="e">
        <f t="shared" ca="1" si="333"/>
        <v>#N/A</v>
      </c>
    </row>
    <row r="273" spans="6:185" x14ac:dyDescent="0.2">
      <c r="F273" s="207"/>
      <c r="G273" s="194"/>
      <c r="H273" s="198" cm="1">
        <f t="array" ref="H273">IFERROR(MATCH(TRUE,INDEX($B$14:$B$117&gt;=G273,0),0),"")</f>
        <v>1</v>
      </c>
      <c r="I273" s="194">
        <f t="shared" ca="1" si="278"/>
        <v>3.2000000000000006E-3</v>
      </c>
      <c r="L273" s="194">
        <f t="shared" si="334"/>
        <v>0</v>
      </c>
      <c r="M273" s="19">
        <f ca="1"/>
        <v>0</v>
      </c>
      <c r="N273" s="208">
        <f t="shared" ca="1" si="335"/>
        <v>0</v>
      </c>
      <c r="O273" s="207"/>
      <c r="P273" s="194"/>
      <c r="Q273" s="198" cm="1">
        <f t="array" ref="Q273">IFERROR(MATCH(TRUE,INDEX($B$14:$B$117&gt;=P273,0),0),"")</f>
        <v>1</v>
      </c>
      <c r="R273" s="194">
        <f t="shared" ca="1" si="279"/>
        <v>3.2000000000000006E-3</v>
      </c>
      <c r="U273" s="194">
        <f t="shared" si="336"/>
        <v>0</v>
      </c>
      <c r="V273" s="19">
        <f ca="1"/>
        <v>0</v>
      </c>
      <c r="W273" s="208">
        <f t="shared" ca="1" si="337"/>
        <v>0</v>
      </c>
      <c r="X273" s="207"/>
      <c r="Y273" s="194"/>
      <c r="Z273" s="198" cm="1">
        <f t="array" ref="Z273">IFERROR(MATCH(TRUE,INDEX($B$14:$B$117&gt;=Y273,0),0),"")</f>
        <v>1</v>
      </c>
      <c r="AA273" s="194">
        <f t="shared" ca="1" si="280"/>
        <v>3.2000000000000006E-3</v>
      </c>
      <c r="AD273" s="194">
        <f t="shared" si="281"/>
        <v>0</v>
      </c>
      <c r="AE273" s="19">
        <f ca="1"/>
        <v>0</v>
      </c>
      <c r="AF273" s="208">
        <f t="shared" ca="1" si="282"/>
        <v>0</v>
      </c>
      <c r="AG273" s="207"/>
      <c r="AH273" s="194"/>
      <c r="AI273" s="198" cm="1">
        <f t="array" ref="AI273">IFERROR(MATCH(TRUE,INDEX($B$14:$B$117&gt;=AH273,0),0),"")</f>
        <v>1</v>
      </c>
      <c r="AJ273" s="194">
        <f t="shared" ca="1" si="283"/>
        <v>3.2000000000000006E-3</v>
      </c>
      <c r="AM273" s="194">
        <f t="shared" si="284"/>
        <v>0</v>
      </c>
      <c r="AN273" s="19">
        <f ca="1"/>
        <v>0</v>
      </c>
      <c r="AO273" s="208">
        <f t="shared" ca="1" si="285"/>
        <v>0</v>
      </c>
      <c r="AP273" s="207"/>
      <c r="AQ273" s="194"/>
      <c r="AR273" s="198" cm="1">
        <f t="array" ref="AR273">IFERROR(MATCH(TRUE,INDEX($B$14:$B$117&gt;=AQ273,0),0),"")</f>
        <v>1</v>
      </c>
      <c r="AS273" s="194">
        <f t="shared" ca="1" si="286"/>
        <v>3.2000000000000006E-3</v>
      </c>
      <c r="AV273" s="194">
        <f t="shared" si="287"/>
        <v>0</v>
      </c>
      <c r="AW273" s="19">
        <f ca="1"/>
        <v>0</v>
      </c>
      <c r="AX273" s="208">
        <f t="shared" ca="1" si="288"/>
        <v>0</v>
      </c>
      <c r="AY273" s="207"/>
      <c r="AZ273" s="194"/>
      <c r="BA273" s="198" cm="1">
        <f t="array" ref="BA273">IFERROR(MATCH(TRUE,INDEX($B$14:$B$117&gt;=AZ273,0),0),"")</f>
        <v>1</v>
      </c>
      <c r="BB273" s="194">
        <f t="shared" ca="1" si="289"/>
        <v>3.2000000000000006E-3</v>
      </c>
      <c r="BE273" s="194">
        <f t="shared" si="290"/>
        <v>0</v>
      </c>
      <c r="BF273" s="19">
        <f ca="1"/>
        <v>0</v>
      </c>
      <c r="BG273" s="208">
        <f t="shared" ca="1" si="291"/>
        <v>0</v>
      </c>
      <c r="BH273" s="207"/>
      <c r="BI273" s="194"/>
      <c r="BJ273" s="198" cm="1">
        <f t="array" ref="BJ273">IFERROR(MATCH(TRUE,INDEX($B$14:$B$117&gt;=BI273,0),0),"")</f>
        <v>1</v>
      </c>
      <c r="BK273" s="194">
        <f t="shared" ca="1" si="292"/>
        <v>3.2000000000000006E-3</v>
      </c>
      <c r="BN273" s="194">
        <f t="shared" si="293"/>
        <v>0</v>
      </c>
      <c r="BO273" s="19">
        <f ca="1"/>
        <v>0</v>
      </c>
      <c r="BP273" s="208">
        <f t="shared" ca="1" si="294"/>
        <v>0</v>
      </c>
      <c r="BQ273" s="207"/>
      <c r="BR273" s="194"/>
      <c r="BS273" s="198" cm="1">
        <f t="array" ref="BS273">IFERROR(MATCH(TRUE,INDEX($B$14:$B$117&gt;=BR273,0),0),"")</f>
        <v>1</v>
      </c>
      <c r="BT273" s="194">
        <f t="shared" ca="1" si="295"/>
        <v>3.2000000000000006E-3</v>
      </c>
      <c r="BW273" s="194">
        <f t="shared" si="296"/>
        <v>0</v>
      </c>
      <c r="BX273" s="19">
        <f ca="1"/>
        <v>0</v>
      </c>
      <c r="BY273" s="208">
        <f t="shared" ca="1" si="297"/>
        <v>0</v>
      </c>
      <c r="BZ273" s="207"/>
      <c r="CA273" s="194"/>
      <c r="CB273" s="198" cm="1">
        <f t="array" ref="CB273">IFERROR(MATCH(TRUE,INDEX($B$14:$B$117&gt;=CA273,0),0),"")</f>
        <v>1</v>
      </c>
      <c r="CC273" s="194">
        <f t="shared" ca="1" si="298"/>
        <v>3.2000000000000006E-3</v>
      </c>
      <c r="CF273" s="194">
        <f t="shared" si="299"/>
        <v>0</v>
      </c>
      <c r="CG273" s="19">
        <f ca="1"/>
        <v>0</v>
      </c>
      <c r="CH273" s="208">
        <f t="shared" ca="1" si="300"/>
        <v>0</v>
      </c>
      <c r="CI273" s="207"/>
      <c r="CJ273" s="194"/>
      <c r="CK273" s="198" cm="1">
        <f t="array" ref="CK273">IFERROR(MATCH(TRUE,INDEX($B$14:$B$117&gt;=CJ273,0),0),"")</f>
        <v>1</v>
      </c>
      <c r="CL273" s="194">
        <f t="shared" ca="1" si="301"/>
        <v>3.2000000000000006E-3</v>
      </c>
      <c r="CO273" s="194">
        <f t="shared" si="302"/>
        <v>0</v>
      </c>
      <c r="CP273" s="19">
        <f ca="1"/>
        <v>0</v>
      </c>
      <c r="CQ273" s="208">
        <f t="shared" ca="1" si="303"/>
        <v>0</v>
      </c>
      <c r="CR273" s="207"/>
      <c r="CS273" s="194"/>
      <c r="CT273" s="198" cm="1">
        <f t="array" ref="CT273">IFERROR(MATCH(TRUE,INDEX($B$14:$B$117&gt;=CS273,0),0),"")</f>
        <v>1</v>
      </c>
      <c r="CU273" s="194">
        <f t="shared" ca="1" si="304"/>
        <v>3.2000000000000006E-3</v>
      </c>
      <c r="CX273" s="194">
        <f t="shared" si="305"/>
        <v>0</v>
      </c>
      <c r="CY273" s="19" t="e">
        <f ca="1"/>
        <v>#N/A</v>
      </c>
      <c r="CZ273" s="208" t="e">
        <f t="shared" ca="1" si="306"/>
        <v>#N/A</v>
      </c>
      <c r="DA273" s="207"/>
      <c r="DB273" s="194"/>
      <c r="DC273" s="198" cm="1">
        <f t="array" ref="DC273">IFERROR(MATCH(TRUE,INDEX($B$14:$B$117&gt;=DB273,0),0),"")</f>
        <v>1</v>
      </c>
      <c r="DD273" s="194">
        <f t="shared" ca="1" si="307"/>
        <v>3.2000000000000006E-3</v>
      </c>
      <c r="DG273" s="194">
        <f t="shared" si="308"/>
        <v>0</v>
      </c>
      <c r="DH273" s="19" t="e">
        <f ca="1"/>
        <v>#N/A</v>
      </c>
      <c r="DI273" s="208" t="e">
        <f t="shared" ca="1" si="309"/>
        <v>#N/A</v>
      </c>
      <c r="DJ273" s="207"/>
      <c r="DK273" s="194"/>
      <c r="DL273" s="198" cm="1">
        <f t="array" ref="DL273">IFERROR(MATCH(TRUE,INDEX($B$14:$B$117&gt;=DK273,0),0),"")</f>
        <v>1</v>
      </c>
      <c r="DM273" s="194">
        <f t="shared" ca="1" si="310"/>
        <v>3.2000000000000006E-3</v>
      </c>
      <c r="DP273" s="194">
        <f t="shared" si="311"/>
        <v>0</v>
      </c>
      <c r="DQ273" s="19" t="e">
        <f ca="1"/>
        <v>#N/A</v>
      </c>
      <c r="DR273" s="208" t="e">
        <f t="shared" ca="1" si="312"/>
        <v>#N/A</v>
      </c>
      <c r="DS273" s="207"/>
      <c r="DT273" s="194"/>
      <c r="DU273" s="198" cm="1">
        <f t="array" ref="DU273">IFERROR(MATCH(TRUE,INDEX($B$14:$B$117&gt;=DT273,0),0),"")</f>
        <v>1</v>
      </c>
      <c r="DV273" s="194">
        <f t="shared" ca="1" si="313"/>
        <v>3.2000000000000006E-3</v>
      </c>
      <c r="DY273" s="194">
        <f t="shared" si="314"/>
        <v>0</v>
      </c>
      <c r="DZ273" s="19" t="e">
        <f ca="1"/>
        <v>#N/A</v>
      </c>
      <c r="EA273" s="208" t="e">
        <f t="shared" ca="1" si="315"/>
        <v>#N/A</v>
      </c>
      <c r="EB273" s="207"/>
      <c r="EC273" s="194"/>
      <c r="ED273" s="198" cm="1">
        <f t="array" ref="ED273">IFERROR(MATCH(TRUE,INDEX($B$14:$B$117&gt;=EC273,0),0),"")</f>
        <v>1</v>
      </c>
      <c r="EE273" s="194">
        <f t="shared" ca="1" si="316"/>
        <v>3.2000000000000006E-3</v>
      </c>
      <c r="EH273" s="194">
        <f t="shared" si="317"/>
        <v>0</v>
      </c>
      <c r="EI273" s="19" t="e">
        <f ca="1"/>
        <v>#N/A</v>
      </c>
      <c r="EJ273" s="208" t="e">
        <f t="shared" ca="1" si="318"/>
        <v>#N/A</v>
      </c>
      <c r="EK273" s="207"/>
      <c r="EL273" s="194"/>
      <c r="EM273" s="198" cm="1">
        <f t="array" ref="EM273">IFERROR(MATCH(TRUE,INDEX($B$14:$B$117&gt;=EL273,0),0),"")</f>
        <v>1</v>
      </c>
      <c r="EN273" s="194">
        <f t="shared" ca="1" si="319"/>
        <v>3.2000000000000006E-3</v>
      </c>
      <c r="EQ273" s="194">
        <f t="shared" si="320"/>
        <v>0</v>
      </c>
      <c r="ER273" s="19" t="e">
        <f ca="1"/>
        <v>#N/A</v>
      </c>
      <c r="ES273" s="208" t="e">
        <f t="shared" ca="1" si="321"/>
        <v>#N/A</v>
      </c>
      <c r="ET273" s="207"/>
      <c r="EU273" s="194"/>
      <c r="EV273" s="198" cm="1">
        <f t="array" ref="EV273">IFERROR(MATCH(TRUE,INDEX($B$14:$B$117&gt;=EU273,0),0),"")</f>
        <v>1</v>
      </c>
      <c r="EW273" s="194">
        <f t="shared" ca="1" si="322"/>
        <v>3.2000000000000006E-3</v>
      </c>
      <c r="EZ273" s="194">
        <f t="shared" si="323"/>
        <v>0</v>
      </c>
      <c r="FA273" s="19" t="e">
        <f ca="1"/>
        <v>#N/A</v>
      </c>
      <c r="FB273" s="208" t="e">
        <f t="shared" ca="1" si="324"/>
        <v>#N/A</v>
      </c>
      <c r="FC273" s="207"/>
      <c r="FD273" s="194"/>
      <c r="FE273" s="198" cm="1">
        <f t="array" ref="FE273">IFERROR(MATCH(TRUE,INDEX($B$14:$B$117&gt;=FD273,0),0),"")</f>
        <v>1</v>
      </c>
      <c r="FF273" s="194">
        <f t="shared" ca="1" si="325"/>
        <v>3.2000000000000006E-3</v>
      </c>
      <c r="FI273" s="194">
        <f t="shared" si="326"/>
        <v>0</v>
      </c>
      <c r="FJ273" s="19" t="e">
        <f ca="1"/>
        <v>#N/A</v>
      </c>
      <c r="FK273" s="208" t="e">
        <f t="shared" ca="1" si="327"/>
        <v>#N/A</v>
      </c>
      <c r="FL273" s="207"/>
      <c r="FM273" s="194"/>
      <c r="FN273" s="198" cm="1">
        <f t="array" ref="FN273">IFERROR(MATCH(TRUE,INDEX($B$14:$B$117&gt;=FM273,0),0),"")</f>
        <v>1</v>
      </c>
      <c r="FO273" s="194">
        <f t="shared" ca="1" si="328"/>
        <v>3.2000000000000006E-3</v>
      </c>
      <c r="FR273" s="194">
        <f t="shared" si="329"/>
        <v>0</v>
      </c>
      <c r="FS273" s="19" t="e">
        <f ca="1"/>
        <v>#N/A</v>
      </c>
      <c r="FT273" s="208" t="e">
        <f t="shared" ca="1" si="330"/>
        <v>#N/A</v>
      </c>
      <c r="FU273" s="207"/>
      <c r="FV273" s="194"/>
      <c r="FW273" s="198" cm="1">
        <f t="array" ref="FW273">IFERROR(MATCH(TRUE,INDEX($B$14:$B$117&gt;=FV273,0),0),"")</f>
        <v>1</v>
      </c>
      <c r="FX273" s="194">
        <f t="shared" ca="1" si="331"/>
        <v>3.2000000000000006E-3</v>
      </c>
      <c r="GA273" s="194">
        <f t="shared" si="332"/>
        <v>0</v>
      </c>
      <c r="GB273" s="19" t="e">
        <f ca="1"/>
        <v>#N/A</v>
      </c>
      <c r="GC273" s="208" t="e">
        <f t="shared" ca="1" si="333"/>
        <v>#N/A</v>
      </c>
    </row>
    <row r="274" spans="6:185" x14ac:dyDescent="0.2">
      <c r="F274" s="207"/>
      <c r="G274" s="194"/>
      <c r="H274" s="198" cm="1">
        <f t="array" ref="H274">IFERROR(MATCH(TRUE,INDEX($B$14:$B$117&gt;=G274,0),0),"")</f>
        <v>1</v>
      </c>
      <c r="I274" s="194">
        <f t="shared" ca="1" si="278"/>
        <v>3.2000000000000006E-3</v>
      </c>
      <c r="L274" s="194">
        <f t="shared" si="334"/>
        <v>0</v>
      </c>
      <c r="M274" s="19">
        <f ca="1"/>
        <v>0</v>
      </c>
      <c r="N274" s="208">
        <f t="shared" ca="1" si="335"/>
        <v>0</v>
      </c>
      <c r="O274" s="207"/>
      <c r="P274" s="194"/>
      <c r="Q274" s="198" cm="1">
        <f t="array" ref="Q274">IFERROR(MATCH(TRUE,INDEX($B$14:$B$117&gt;=P274,0),0),"")</f>
        <v>1</v>
      </c>
      <c r="R274" s="194">
        <f t="shared" ca="1" si="279"/>
        <v>3.2000000000000006E-3</v>
      </c>
      <c r="U274" s="194">
        <f t="shared" si="336"/>
        <v>0</v>
      </c>
      <c r="V274" s="19">
        <f ca="1"/>
        <v>0</v>
      </c>
      <c r="W274" s="208">
        <f t="shared" ca="1" si="337"/>
        <v>0</v>
      </c>
      <c r="X274" s="207"/>
      <c r="Y274" s="194"/>
      <c r="Z274" s="198" cm="1">
        <f t="array" ref="Z274">IFERROR(MATCH(TRUE,INDEX($B$14:$B$117&gt;=Y274,0),0),"")</f>
        <v>1</v>
      </c>
      <c r="AA274" s="194">
        <f t="shared" ca="1" si="280"/>
        <v>3.2000000000000006E-3</v>
      </c>
      <c r="AD274" s="194">
        <f t="shared" si="281"/>
        <v>0</v>
      </c>
      <c r="AE274" s="19">
        <f ca="1"/>
        <v>0</v>
      </c>
      <c r="AF274" s="208">
        <f t="shared" ca="1" si="282"/>
        <v>0</v>
      </c>
      <c r="AG274" s="207"/>
      <c r="AH274" s="194"/>
      <c r="AI274" s="198" cm="1">
        <f t="array" ref="AI274">IFERROR(MATCH(TRUE,INDEX($B$14:$B$117&gt;=AH274,0),0),"")</f>
        <v>1</v>
      </c>
      <c r="AJ274" s="194">
        <f t="shared" ca="1" si="283"/>
        <v>3.2000000000000006E-3</v>
      </c>
      <c r="AM274" s="194">
        <f t="shared" si="284"/>
        <v>0</v>
      </c>
      <c r="AN274" s="19">
        <f ca="1"/>
        <v>0</v>
      </c>
      <c r="AO274" s="208">
        <f t="shared" ca="1" si="285"/>
        <v>0</v>
      </c>
      <c r="AP274" s="207"/>
      <c r="AQ274" s="194"/>
      <c r="AR274" s="198" cm="1">
        <f t="array" ref="AR274">IFERROR(MATCH(TRUE,INDEX($B$14:$B$117&gt;=AQ274,0),0),"")</f>
        <v>1</v>
      </c>
      <c r="AS274" s="194">
        <f t="shared" ca="1" si="286"/>
        <v>3.2000000000000006E-3</v>
      </c>
      <c r="AV274" s="194">
        <f t="shared" si="287"/>
        <v>0</v>
      </c>
      <c r="AW274" s="19">
        <f ca="1"/>
        <v>0</v>
      </c>
      <c r="AX274" s="208">
        <f t="shared" ca="1" si="288"/>
        <v>0</v>
      </c>
      <c r="AY274" s="207"/>
      <c r="AZ274" s="194"/>
      <c r="BA274" s="198" cm="1">
        <f t="array" ref="BA274">IFERROR(MATCH(TRUE,INDEX($B$14:$B$117&gt;=AZ274,0),0),"")</f>
        <v>1</v>
      </c>
      <c r="BB274" s="194">
        <f t="shared" ca="1" si="289"/>
        <v>3.2000000000000006E-3</v>
      </c>
      <c r="BE274" s="194">
        <f t="shared" si="290"/>
        <v>0</v>
      </c>
      <c r="BF274" s="19">
        <f ca="1"/>
        <v>0</v>
      </c>
      <c r="BG274" s="208">
        <f t="shared" ca="1" si="291"/>
        <v>0</v>
      </c>
      <c r="BH274" s="207"/>
      <c r="BI274" s="194"/>
      <c r="BJ274" s="198" cm="1">
        <f t="array" ref="BJ274">IFERROR(MATCH(TRUE,INDEX($B$14:$B$117&gt;=BI274,0),0),"")</f>
        <v>1</v>
      </c>
      <c r="BK274" s="194">
        <f t="shared" ca="1" si="292"/>
        <v>3.2000000000000006E-3</v>
      </c>
      <c r="BN274" s="194">
        <f t="shared" si="293"/>
        <v>0</v>
      </c>
      <c r="BO274" s="19">
        <f ca="1"/>
        <v>0</v>
      </c>
      <c r="BP274" s="208">
        <f t="shared" ca="1" si="294"/>
        <v>0</v>
      </c>
      <c r="BQ274" s="207"/>
      <c r="BR274" s="194"/>
      <c r="BS274" s="198" cm="1">
        <f t="array" ref="BS274">IFERROR(MATCH(TRUE,INDEX($B$14:$B$117&gt;=BR274,0),0),"")</f>
        <v>1</v>
      </c>
      <c r="BT274" s="194">
        <f t="shared" ca="1" si="295"/>
        <v>3.2000000000000006E-3</v>
      </c>
      <c r="BW274" s="194">
        <f t="shared" si="296"/>
        <v>0</v>
      </c>
      <c r="BX274" s="19">
        <f ca="1"/>
        <v>0</v>
      </c>
      <c r="BY274" s="208">
        <f t="shared" ca="1" si="297"/>
        <v>0</v>
      </c>
      <c r="BZ274" s="207"/>
      <c r="CA274" s="194"/>
      <c r="CB274" s="198" cm="1">
        <f t="array" ref="CB274">IFERROR(MATCH(TRUE,INDEX($B$14:$B$117&gt;=CA274,0),0),"")</f>
        <v>1</v>
      </c>
      <c r="CC274" s="194">
        <f t="shared" ca="1" si="298"/>
        <v>3.2000000000000006E-3</v>
      </c>
      <c r="CF274" s="194">
        <f t="shared" si="299"/>
        <v>0</v>
      </c>
      <c r="CG274" s="19">
        <f ca="1"/>
        <v>0</v>
      </c>
      <c r="CH274" s="208">
        <f t="shared" ca="1" si="300"/>
        <v>0</v>
      </c>
      <c r="CI274" s="207"/>
      <c r="CJ274" s="194"/>
      <c r="CK274" s="198" cm="1">
        <f t="array" ref="CK274">IFERROR(MATCH(TRUE,INDEX($B$14:$B$117&gt;=CJ274,0),0),"")</f>
        <v>1</v>
      </c>
      <c r="CL274" s="194">
        <f t="shared" ca="1" si="301"/>
        <v>3.2000000000000006E-3</v>
      </c>
      <c r="CO274" s="194">
        <f t="shared" si="302"/>
        <v>0</v>
      </c>
      <c r="CP274" s="19">
        <f ca="1"/>
        <v>0</v>
      </c>
      <c r="CQ274" s="208">
        <f t="shared" ca="1" si="303"/>
        <v>0</v>
      </c>
      <c r="CR274" s="207"/>
      <c r="CS274" s="194"/>
      <c r="CT274" s="198" cm="1">
        <f t="array" ref="CT274">IFERROR(MATCH(TRUE,INDEX($B$14:$B$117&gt;=CS274,0),0),"")</f>
        <v>1</v>
      </c>
      <c r="CU274" s="194">
        <f t="shared" ca="1" si="304"/>
        <v>3.2000000000000006E-3</v>
      </c>
      <c r="CX274" s="194">
        <f t="shared" si="305"/>
        <v>0</v>
      </c>
      <c r="CY274" s="19" t="e">
        <f ca="1"/>
        <v>#N/A</v>
      </c>
      <c r="CZ274" s="208" t="e">
        <f t="shared" ca="1" si="306"/>
        <v>#N/A</v>
      </c>
      <c r="DA274" s="207"/>
      <c r="DB274" s="194"/>
      <c r="DC274" s="198" cm="1">
        <f t="array" ref="DC274">IFERROR(MATCH(TRUE,INDEX($B$14:$B$117&gt;=DB274,0),0),"")</f>
        <v>1</v>
      </c>
      <c r="DD274" s="194">
        <f t="shared" ca="1" si="307"/>
        <v>3.2000000000000006E-3</v>
      </c>
      <c r="DG274" s="194">
        <f t="shared" si="308"/>
        <v>0</v>
      </c>
      <c r="DH274" s="19" t="e">
        <f ca="1"/>
        <v>#N/A</v>
      </c>
      <c r="DI274" s="208" t="e">
        <f t="shared" ca="1" si="309"/>
        <v>#N/A</v>
      </c>
      <c r="DJ274" s="207"/>
      <c r="DK274" s="194"/>
      <c r="DL274" s="198" cm="1">
        <f t="array" ref="DL274">IFERROR(MATCH(TRUE,INDEX($B$14:$B$117&gt;=DK274,0),0),"")</f>
        <v>1</v>
      </c>
      <c r="DM274" s="194">
        <f t="shared" ca="1" si="310"/>
        <v>3.2000000000000006E-3</v>
      </c>
      <c r="DP274" s="194">
        <f t="shared" si="311"/>
        <v>0</v>
      </c>
      <c r="DQ274" s="19" t="e">
        <f ca="1"/>
        <v>#N/A</v>
      </c>
      <c r="DR274" s="208" t="e">
        <f t="shared" ca="1" si="312"/>
        <v>#N/A</v>
      </c>
      <c r="DS274" s="207"/>
      <c r="DT274" s="194"/>
      <c r="DU274" s="198" cm="1">
        <f t="array" ref="DU274">IFERROR(MATCH(TRUE,INDEX($B$14:$B$117&gt;=DT274,0),0),"")</f>
        <v>1</v>
      </c>
      <c r="DV274" s="194">
        <f t="shared" ca="1" si="313"/>
        <v>3.2000000000000006E-3</v>
      </c>
      <c r="DY274" s="194">
        <f t="shared" si="314"/>
        <v>0</v>
      </c>
      <c r="DZ274" s="19" t="e">
        <f ca="1"/>
        <v>#N/A</v>
      </c>
      <c r="EA274" s="208" t="e">
        <f t="shared" ca="1" si="315"/>
        <v>#N/A</v>
      </c>
      <c r="EB274" s="207"/>
      <c r="EC274" s="194"/>
      <c r="ED274" s="198" cm="1">
        <f t="array" ref="ED274">IFERROR(MATCH(TRUE,INDEX($B$14:$B$117&gt;=EC274,0),0),"")</f>
        <v>1</v>
      </c>
      <c r="EE274" s="194">
        <f t="shared" ca="1" si="316"/>
        <v>3.2000000000000006E-3</v>
      </c>
      <c r="EH274" s="194">
        <f t="shared" si="317"/>
        <v>0</v>
      </c>
      <c r="EI274" s="19" t="e">
        <f ca="1"/>
        <v>#N/A</v>
      </c>
      <c r="EJ274" s="208" t="e">
        <f t="shared" ca="1" si="318"/>
        <v>#N/A</v>
      </c>
      <c r="EK274" s="207"/>
      <c r="EL274" s="194"/>
      <c r="EM274" s="198" cm="1">
        <f t="array" ref="EM274">IFERROR(MATCH(TRUE,INDEX($B$14:$B$117&gt;=EL274,0),0),"")</f>
        <v>1</v>
      </c>
      <c r="EN274" s="194">
        <f t="shared" ca="1" si="319"/>
        <v>3.2000000000000006E-3</v>
      </c>
      <c r="EQ274" s="194">
        <f t="shared" si="320"/>
        <v>0</v>
      </c>
      <c r="ER274" s="19" t="e">
        <f ca="1"/>
        <v>#N/A</v>
      </c>
      <c r="ES274" s="208" t="e">
        <f t="shared" ca="1" si="321"/>
        <v>#N/A</v>
      </c>
      <c r="ET274" s="207"/>
      <c r="EU274" s="194"/>
      <c r="EV274" s="198" cm="1">
        <f t="array" ref="EV274">IFERROR(MATCH(TRUE,INDEX($B$14:$B$117&gt;=EU274,0),0),"")</f>
        <v>1</v>
      </c>
      <c r="EW274" s="194">
        <f t="shared" ca="1" si="322"/>
        <v>3.2000000000000006E-3</v>
      </c>
      <c r="EZ274" s="194">
        <f t="shared" si="323"/>
        <v>0</v>
      </c>
      <c r="FA274" s="19" t="e">
        <f ca="1"/>
        <v>#N/A</v>
      </c>
      <c r="FB274" s="208" t="e">
        <f t="shared" ca="1" si="324"/>
        <v>#N/A</v>
      </c>
      <c r="FC274" s="207"/>
      <c r="FD274" s="194"/>
      <c r="FE274" s="198" cm="1">
        <f t="array" ref="FE274">IFERROR(MATCH(TRUE,INDEX($B$14:$B$117&gt;=FD274,0),0),"")</f>
        <v>1</v>
      </c>
      <c r="FF274" s="194">
        <f t="shared" ca="1" si="325"/>
        <v>3.2000000000000006E-3</v>
      </c>
      <c r="FI274" s="194">
        <f t="shared" si="326"/>
        <v>0</v>
      </c>
      <c r="FJ274" s="19" t="e">
        <f ca="1"/>
        <v>#N/A</v>
      </c>
      <c r="FK274" s="208" t="e">
        <f t="shared" ca="1" si="327"/>
        <v>#N/A</v>
      </c>
      <c r="FL274" s="207"/>
      <c r="FM274" s="194"/>
      <c r="FN274" s="198" cm="1">
        <f t="array" ref="FN274">IFERROR(MATCH(TRUE,INDEX($B$14:$B$117&gt;=FM274,0),0),"")</f>
        <v>1</v>
      </c>
      <c r="FO274" s="194">
        <f t="shared" ca="1" si="328"/>
        <v>3.2000000000000006E-3</v>
      </c>
      <c r="FR274" s="194">
        <f t="shared" si="329"/>
        <v>0</v>
      </c>
      <c r="FS274" s="19" t="e">
        <f ca="1"/>
        <v>#N/A</v>
      </c>
      <c r="FT274" s="208" t="e">
        <f t="shared" ca="1" si="330"/>
        <v>#N/A</v>
      </c>
      <c r="FU274" s="207"/>
      <c r="FV274" s="194"/>
      <c r="FW274" s="198" cm="1">
        <f t="array" ref="FW274">IFERROR(MATCH(TRUE,INDEX($B$14:$B$117&gt;=FV274,0),0),"")</f>
        <v>1</v>
      </c>
      <c r="FX274" s="194">
        <f t="shared" ca="1" si="331"/>
        <v>3.2000000000000006E-3</v>
      </c>
      <c r="GA274" s="194">
        <f t="shared" si="332"/>
        <v>0</v>
      </c>
      <c r="GB274" s="19" t="e">
        <f ca="1"/>
        <v>#N/A</v>
      </c>
      <c r="GC274" s="208" t="e">
        <f t="shared" ca="1" si="333"/>
        <v>#N/A</v>
      </c>
    </row>
    <row r="275" spans="6:185" x14ac:dyDescent="0.2">
      <c r="F275" s="207"/>
      <c r="G275" s="194"/>
      <c r="H275" s="198" cm="1">
        <f t="array" ref="H275">IFERROR(MATCH(TRUE,INDEX($B$14:$B$117&gt;=G275,0),0),"")</f>
        <v>1</v>
      </c>
      <c r="I275" s="194">
        <f t="shared" ca="1" si="278"/>
        <v>3.2000000000000006E-3</v>
      </c>
      <c r="L275" s="194">
        <f t="shared" si="334"/>
        <v>0</v>
      </c>
      <c r="M275" s="19">
        <f ca="1"/>
        <v>0</v>
      </c>
      <c r="N275" s="208">
        <f t="shared" ca="1" si="335"/>
        <v>0</v>
      </c>
      <c r="O275" s="207"/>
      <c r="P275" s="194"/>
      <c r="Q275" s="198" cm="1">
        <f t="array" ref="Q275">IFERROR(MATCH(TRUE,INDEX($B$14:$B$117&gt;=P275,0),0),"")</f>
        <v>1</v>
      </c>
      <c r="R275" s="194">
        <f t="shared" ca="1" si="279"/>
        <v>3.2000000000000006E-3</v>
      </c>
      <c r="U275" s="194">
        <f t="shared" si="336"/>
        <v>0</v>
      </c>
      <c r="V275" s="19">
        <f ca="1"/>
        <v>0</v>
      </c>
      <c r="W275" s="208">
        <f t="shared" ca="1" si="337"/>
        <v>0</v>
      </c>
      <c r="X275" s="207"/>
      <c r="Y275" s="194"/>
      <c r="Z275" s="198" cm="1">
        <f t="array" ref="Z275">IFERROR(MATCH(TRUE,INDEX($B$14:$B$117&gt;=Y275,0),0),"")</f>
        <v>1</v>
      </c>
      <c r="AA275" s="194">
        <f t="shared" ca="1" si="280"/>
        <v>3.2000000000000006E-3</v>
      </c>
      <c r="AD275" s="194">
        <f t="shared" si="281"/>
        <v>0</v>
      </c>
      <c r="AE275" s="19">
        <f ca="1"/>
        <v>0</v>
      </c>
      <c r="AF275" s="208">
        <f t="shared" ca="1" si="282"/>
        <v>0</v>
      </c>
      <c r="AG275" s="207"/>
      <c r="AH275" s="194"/>
      <c r="AI275" s="198" cm="1">
        <f t="array" ref="AI275">IFERROR(MATCH(TRUE,INDEX($B$14:$B$117&gt;=AH275,0),0),"")</f>
        <v>1</v>
      </c>
      <c r="AJ275" s="194">
        <f t="shared" ca="1" si="283"/>
        <v>3.2000000000000006E-3</v>
      </c>
      <c r="AM275" s="194">
        <f t="shared" si="284"/>
        <v>0</v>
      </c>
      <c r="AN275" s="19">
        <f ca="1"/>
        <v>0</v>
      </c>
      <c r="AO275" s="208">
        <f t="shared" ca="1" si="285"/>
        <v>0</v>
      </c>
      <c r="AP275" s="207"/>
      <c r="AQ275" s="194"/>
      <c r="AR275" s="198" cm="1">
        <f t="array" ref="AR275">IFERROR(MATCH(TRUE,INDEX($B$14:$B$117&gt;=AQ275,0),0),"")</f>
        <v>1</v>
      </c>
      <c r="AS275" s="194">
        <f t="shared" ca="1" si="286"/>
        <v>3.2000000000000006E-3</v>
      </c>
      <c r="AV275" s="194">
        <f t="shared" si="287"/>
        <v>0</v>
      </c>
      <c r="AW275" s="19">
        <f ca="1"/>
        <v>0</v>
      </c>
      <c r="AX275" s="208">
        <f t="shared" ca="1" si="288"/>
        <v>0</v>
      </c>
      <c r="AY275" s="207"/>
      <c r="AZ275" s="194"/>
      <c r="BA275" s="198" cm="1">
        <f t="array" ref="BA275">IFERROR(MATCH(TRUE,INDEX($B$14:$B$117&gt;=AZ275,0),0),"")</f>
        <v>1</v>
      </c>
      <c r="BB275" s="194">
        <f t="shared" ca="1" si="289"/>
        <v>3.2000000000000006E-3</v>
      </c>
      <c r="BE275" s="194">
        <f t="shared" si="290"/>
        <v>0</v>
      </c>
      <c r="BF275" s="19">
        <f ca="1"/>
        <v>0</v>
      </c>
      <c r="BG275" s="208">
        <f t="shared" ca="1" si="291"/>
        <v>0</v>
      </c>
      <c r="BH275" s="207"/>
      <c r="BI275" s="194"/>
      <c r="BJ275" s="198" cm="1">
        <f t="array" ref="BJ275">IFERROR(MATCH(TRUE,INDEX($B$14:$B$117&gt;=BI275,0),0),"")</f>
        <v>1</v>
      </c>
      <c r="BK275" s="194">
        <f t="shared" ca="1" si="292"/>
        <v>3.2000000000000006E-3</v>
      </c>
      <c r="BN275" s="194">
        <f t="shared" si="293"/>
        <v>0</v>
      </c>
      <c r="BO275" s="19">
        <f ca="1"/>
        <v>0</v>
      </c>
      <c r="BP275" s="208">
        <f t="shared" ca="1" si="294"/>
        <v>0</v>
      </c>
      <c r="BQ275" s="207"/>
      <c r="BR275" s="194"/>
      <c r="BS275" s="198" cm="1">
        <f t="array" ref="BS275">IFERROR(MATCH(TRUE,INDEX($B$14:$B$117&gt;=BR275,0),0),"")</f>
        <v>1</v>
      </c>
      <c r="BT275" s="194">
        <f t="shared" ca="1" si="295"/>
        <v>3.2000000000000006E-3</v>
      </c>
      <c r="BW275" s="194">
        <f t="shared" si="296"/>
        <v>0</v>
      </c>
      <c r="BX275" s="19">
        <f ca="1"/>
        <v>0</v>
      </c>
      <c r="BY275" s="208">
        <f t="shared" ca="1" si="297"/>
        <v>0</v>
      </c>
      <c r="BZ275" s="207"/>
      <c r="CA275" s="194"/>
      <c r="CB275" s="198" cm="1">
        <f t="array" ref="CB275">IFERROR(MATCH(TRUE,INDEX($B$14:$B$117&gt;=CA275,0),0),"")</f>
        <v>1</v>
      </c>
      <c r="CC275" s="194">
        <f t="shared" ca="1" si="298"/>
        <v>3.2000000000000006E-3</v>
      </c>
      <c r="CF275" s="194">
        <f t="shared" si="299"/>
        <v>0</v>
      </c>
      <c r="CG275" s="19">
        <f ca="1"/>
        <v>0</v>
      </c>
      <c r="CH275" s="208">
        <f t="shared" ca="1" si="300"/>
        <v>0</v>
      </c>
      <c r="CI275" s="207"/>
      <c r="CJ275" s="194"/>
      <c r="CK275" s="198" cm="1">
        <f t="array" ref="CK275">IFERROR(MATCH(TRUE,INDEX($B$14:$B$117&gt;=CJ275,0),0),"")</f>
        <v>1</v>
      </c>
      <c r="CL275" s="194">
        <f t="shared" ca="1" si="301"/>
        <v>3.2000000000000006E-3</v>
      </c>
      <c r="CO275" s="194">
        <f t="shared" si="302"/>
        <v>0</v>
      </c>
      <c r="CP275" s="19">
        <f ca="1"/>
        <v>0</v>
      </c>
      <c r="CQ275" s="208">
        <f t="shared" ca="1" si="303"/>
        <v>0</v>
      </c>
      <c r="CR275" s="207"/>
      <c r="CS275" s="194"/>
      <c r="CT275" s="198" cm="1">
        <f t="array" ref="CT275">IFERROR(MATCH(TRUE,INDEX($B$14:$B$117&gt;=CS275,0),0),"")</f>
        <v>1</v>
      </c>
      <c r="CU275" s="194">
        <f t="shared" ca="1" si="304"/>
        <v>3.2000000000000006E-3</v>
      </c>
      <c r="CX275" s="194">
        <f t="shared" si="305"/>
        <v>0</v>
      </c>
      <c r="CY275" s="19" t="e">
        <f ca="1"/>
        <v>#N/A</v>
      </c>
      <c r="CZ275" s="208" t="e">
        <f t="shared" ca="1" si="306"/>
        <v>#N/A</v>
      </c>
      <c r="DA275" s="207"/>
      <c r="DB275" s="194"/>
      <c r="DC275" s="198" cm="1">
        <f t="array" ref="DC275">IFERROR(MATCH(TRUE,INDEX($B$14:$B$117&gt;=DB275,0),0),"")</f>
        <v>1</v>
      </c>
      <c r="DD275" s="194">
        <f t="shared" ca="1" si="307"/>
        <v>3.2000000000000006E-3</v>
      </c>
      <c r="DG275" s="194">
        <f t="shared" si="308"/>
        <v>0</v>
      </c>
      <c r="DH275" s="19" t="e">
        <f ca="1"/>
        <v>#N/A</v>
      </c>
      <c r="DI275" s="208" t="e">
        <f t="shared" ca="1" si="309"/>
        <v>#N/A</v>
      </c>
      <c r="DJ275" s="207"/>
      <c r="DK275" s="194"/>
      <c r="DL275" s="198" cm="1">
        <f t="array" ref="DL275">IFERROR(MATCH(TRUE,INDEX($B$14:$B$117&gt;=DK275,0),0),"")</f>
        <v>1</v>
      </c>
      <c r="DM275" s="194">
        <f t="shared" ca="1" si="310"/>
        <v>3.2000000000000006E-3</v>
      </c>
      <c r="DP275" s="194">
        <f t="shared" si="311"/>
        <v>0</v>
      </c>
      <c r="DQ275" s="19" t="e">
        <f ca="1"/>
        <v>#N/A</v>
      </c>
      <c r="DR275" s="208" t="e">
        <f t="shared" ca="1" si="312"/>
        <v>#N/A</v>
      </c>
      <c r="DS275" s="207"/>
      <c r="DT275" s="194"/>
      <c r="DU275" s="198" cm="1">
        <f t="array" ref="DU275">IFERROR(MATCH(TRUE,INDEX($B$14:$B$117&gt;=DT275,0),0),"")</f>
        <v>1</v>
      </c>
      <c r="DV275" s="194">
        <f t="shared" ca="1" si="313"/>
        <v>3.2000000000000006E-3</v>
      </c>
      <c r="DY275" s="194">
        <f t="shared" si="314"/>
        <v>0</v>
      </c>
      <c r="DZ275" s="19" t="e">
        <f ca="1"/>
        <v>#N/A</v>
      </c>
      <c r="EA275" s="208" t="e">
        <f t="shared" ca="1" si="315"/>
        <v>#N/A</v>
      </c>
      <c r="EB275" s="207"/>
      <c r="EC275" s="194"/>
      <c r="ED275" s="198" cm="1">
        <f t="array" ref="ED275">IFERROR(MATCH(TRUE,INDEX($B$14:$B$117&gt;=EC275,0),0),"")</f>
        <v>1</v>
      </c>
      <c r="EE275" s="194">
        <f t="shared" ca="1" si="316"/>
        <v>3.2000000000000006E-3</v>
      </c>
      <c r="EH275" s="194">
        <f t="shared" si="317"/>
        <v>0</v>
      </c>
      <c r="EI275" s="19" t="e">
        <f ca="1"/>
        <v>#N/A</v>
      </c>
      <c r="EJ275" s="208" t="e">
        <f t="shared" ca="1" si="318"/>
        <v>#N/A</v>
      </c>
      <c r="EK275" s="207"/>
      <c r="EL275" s="194"/>
      <c r="EM275" s="198" cm="1">
        <f t="array" ref="EM275">IFERROR(MATCH(TRUE,INDEX($B$14:$B$117&gt;=EL275,0),0),"")</f>
        <v>1</v>
      </c>
      <c r="EN275" s="194">
        <f t="shared" ca="1" si="319"/>
        <v>3.2000000000000006E-3</v>
      </c>
      <c r="EQ275" s="194">
        <f t="shared" si="320"/>
        <v>0</v>
      </c>
      <c r="ER275" s="19" t="e">
        <f ca="1"/>
        <v>#N/A</v>
      </c>
      <c r="ES275" s="208" t="e">
        <f t="shared" ca="1" si="321"/>
        <v>#N/A</v>
      </c>
      <c r="ET275" s="207"/>
      <c r="EU275" s="194"/>
      <c r="EV275" s="198" cm="1">
        <f t="array" ref="EV275">IFERROR(MATCH(TRUE,INDEX($B$14:$B$117&gt;=EU275,0),0),"")</f>
        <v>1</v>
      </c>
      <c r="EW275" s="194">
        <f t="shared" ca="1" si="322"/>
        <v>3.2000000000000006E-3</v>
      </c>
      <c r="EZ275" s="194">
        <f t="shared" si="323"/>
        <v>0</v>
      </c>
      <c r="FA275" s="19" t="e">
        <f ca="1"/>
        <v>#N/A</v>
      </c>
      <c r="FB275" s="208" t="e">
        <f t="shared" ca="1" si="324"/>
        <v>#N/A</v>
      </c>
      <c r="FC275" s="207"/>
      <c r="FD275" s="194"/>
      <c r="FE275" s="198" cm="1">
        <f t="array" ref="FE275">IFERROR(MATCH(TRUE,INDEX($B$14:$B$117&gt;=FD275,0),0),"")</f>
        <v>1</v>
      </c>
      <c r="FF275" s="194">
        <f t="shared" ca="1" si="325"/>
        <v>3.2000000000000006E-3</v>
      </c>
      <c r="FI275" s="194">
        <f t="shared" si="326"/>
        <v>0</v>
      </c>
      <c r="FJ275" s="19" t="e">
        <f ca="1"/>
        <v>#N/A</v>
      </c>
      <c r="FK275" s="208" t="e">
        <f t="shared" ca="1" si="327"/>
        <v>#N/A</v>
      </c>
      <c r="FL275" s="207"/>
      <c r="FM275" s="194"/>
      <c r="FN275" s="198" cm="1">
        <f t="array" ref="FN275">IFERROR(MATCH(TRUE,INDEX($B$14:$B$117&gt;=FM275,0),0),"")</f>
        <v>1</v>
      </c>
      <c r="FO275" s="194">
        <f t="shared" ca="1" si="328"/>
        <v>3.2000000000000006E-3</v>
      </c>
      <c r="FR275" s="194">
        <f t="shared" si="329"/>
        <v>0</v>
      </c>
      <c r="FS275" s="19" t="e">
        <f ca="1"/>
        <v>#N/A</v>
      </c>
      <c r="FT275" s="208" t="e">
        <f t="shared" ca="1" si="330"/>
        <v>#N/A</v>
      </c>
      <c r="FU275" s="207"/>
      <c r="FV275" s="194"/>
      <c r="FW275" s="198" cm="1">
        <f t="array" ref="FW275">IFERROR(MATCH(TRUE,INDEX($B$14:$B$117&gt;=FV275,0),0),"")</f>
        <v>1</v>
      </c>
      <c r="FX275" s="194">
        <f t="shared" ca="1" si="331"/>
        <v>3.2000000000000006E-3</v>
      </c>
      <c r="GA275" s="194">
        <f t="shared" si="332"/>
        <v>0</v>
      </c>
      <c r="GB275" s="19" t="e">
        <f ca="1"/>
        <v>#N/A</v>
      </c>
      <c r="GC275" s="208" t="e">
        <f t="shared" ca="1" si="333"/>
        <v>#N/A</v>
      </c>
    </row>
    <row r="276" spans="6:185" x14ac:dyDescent="0.2">
      <c r="F276" s="207"/>
      <c r="G276" s="194"/>
      <c r="H276" s="198" cm="1">
        <f t="array" ref="H276">IFERROR(MATCH(TRUE,INDEX($B$14:$B$117&gt;=G276,0),0),"")</f>
        <v>1</v>
      </c>
      <c r="I276" s="194">
        <f t="shared" ca="1" si="278"/>
        <v>3.2000000000000006E-3</v>
      </c>
      <c r="L276" s="194">
        <f t="shared" si="334"/>
        <v>0</v>
      </c>
      <c r="M276" s="19">
        <f ca="1"/>
        <v>0</v>
      </c>
      <c r="N276" s="208">
        <f t="shared" ca="1" si="335"/>
        <v>0</v>
      </c>
      <c r="O276" s="207"/>
      <c r="P276" s="194"/>
      <c r="Q276" s="198" cm="1">
        <f t="array" ref="Q276">IFERROR(MATCH(TRUE,INDEX($B$14:$B$117&gt;=P276,0),0),"")</f>
        <v>1</v>
      </c>
      <c r="R276" s="194">
        <f t="shared" ca="1" si="279"/>
        <v>3.2000000000000006E-3</v>
      </c>
      <c r="U276" s="194">
        <f t="shared" si="336"/>
        <v>0</v>
      </c>
      <c r="V276" s="19">
        <f ca="1"/>
        <v>0</v>
      </c>
      <c r="W276" s="208">
        <f t="shared" ca="1" si="337"/>
        <v>0</v>
      </c>
      <c r="X276" s="207"/>
      <c r="Y276" s="194"/>
      <c r="Z276" s="198" cm="1">
        <f t="array" ref="Z276">IFERROR(MATCH(TRUE,INDEX($B$14:$B$117&gt;=Y276,0),0),"")</f>
        <v>1</v>
      </c>
      <c r="AA276" s="194">
        <f t="shared" ca="1" si="280"/>
        <v>3.2000000000000006E-3</v>
      </c>
      <c r="AD276" s="194">
        <f t="shared" si="281"/>
        <v>0</v>
      </c>
      <c r="AE276" s="19">
        <f ca="1"/>
        <v>0</v>
      </c>
      <c r="AF276" s="208">
        <f t="shared" ca="1" si="282"/>
        <v>0</v>
      </c>
      <c r="AG276" s="207"/>
      <c r="AH276" s="194"/>
      <c r="AI276" s="198" cm="1">
        <f t="array" ref="AI276">IFERROR(MATCH(TRUE,INDEX($B$14:$B$117&gt;=AH276,0),0),"")</f>
        <v>1</v>
      </c>
      <c r="AJ276" s="194">
        <f t="shared" ca="1" si="283"/>
        <v>3.2000000000000006E-3</v>
      </c>
      <c r="AM276" s="194">
        <f t="shared" si="284"/>
        <v>0</v>
      </c>
      <c r="AN276" s="19">
        <f ca="1"/>
        <v>0</v>
      </c>
      <c r="AO276" s="208">
        <f t="shared" ca="1" si="285"/>
        <v>0</v>
      </c>
      <c r="AP276" s="207"/>
      <c r="AQ276" s="194"/>
      <c r="AR276" s="198" cm="1">
        <f t="array" ref="AR276">IFERROR(MATCH(TRUE,INDEX($B$14:$B$117&gt;=AQ276,0),0),"")</f>
        <v>1</v>
      </c>
      <c r="AS276" s="194">
        <f t="shared" ca="1" si="286"/>
        <v>3.2000000000000006E-3</v>
      </c>
      <c r="AV276" s="194">
        <f t="shared" si="287"/>
        <v>0</v>
      </c>
      <c r="AW276" s="19">
        <f ca="1"/>
        <v>0</v>
      </c>
      <c r="AX276" s="208">
        <f t="shared" ca="1" si="288"/>
        <v>0</v>
      </c>
      <c r="AY276" s="207"/>
      <c r="AZ276" s="194"/>
      <c r="BA276" s="198" cm="1">
        <f t="array" ref="BA276">IFERROR(MATCH(TRUE,INDEX($B$14:$B$117&gt;=AZ276,0),0),"")</f>
        <v>1</v>
      </c>
      <c r="BB276" s="194">
        <f t="shared" ca="1" si="289"/>
        <v>3.2000000000000006E-3</v>
      </c>
      <c r="BE276" s="194">
        <f t="shared" si="290"/>
        <v>0</v>
      </c>
      <c r="BF276" s="19">
        <f ca="1"/>
        <v>0</v>
      </c>
      <c r="BG276" s="208">
        <f t="shared" ca="1" si="291"/>
        <v>0</v>
      </c>
      <c r="BH276" s="207"/>
      <c r="BI276" s="194"/>
      <c r="BJ276" s="198" cm="1">
        <f t="array" ref="BJ276">IFERROR(MATCH(TRUE,INDEX($B$14:$B$117&gt;=BI276,0),0),"")</f>
        <v>1</v>
      </c>
      <c r="BK276" s="194">
        <f t="shared" ca="1" si="292"/>
        <v>3.2000000000000006E-3</v>
      </c>
      <c r="BN276" s="194">
        <f t="shared" si="293"/>
        <v>0</v>
      </c>
      <c r="BO276" s="19">
        <f ca="1"/>
        <v>0</v>
      </c>
      <c r="BP276" s="208">
        <f t="shared" ca="1" si="294"/>
        <v>0</v>
      </c>
      <c r="BQ276" s="207"/>
      <c r="BR276" s="194"/>
      <c r="BS276" s="198" cm="1">
        <f t="array" ref="BS276">IFERROR(MATCH(TRUE,INDEX($B$14:$B$117&gt;=BR276,0),0),"")</f>
        <v>1</v>
      </c>
      <c r="BT276" s="194">
        <f t="shared" ca="1" si="295"/>
        <v>3.2000000000000006E-3</v>
      </c>
      <c r="BW276" s="194">
        <f t="shared" si="296"/>
        <v>0</v>
      </c>
      <c r="BX276" s="19">
        <f ca="1"/>
        <v>0</v>
      </c>
      <c r="BY276" s="208">
        <f t="shared" ca="1" si="297"/>
        <v>0</v>
      </c>
      <c r="BZ276" s="207"/>
      <c r="CA276" s="194"/>
      <c r="CB276" s="198" cm="1">
        <f t="array" ref="CB276">IFERROR(MATCH(TRUE,INDEX($B$14:$B$117&gt;=CA276,0),0),"")</f>
        <v>1</v>
      </c>
      <c r="CC276" s="194">
        <f t="shared" ca="1" si="298"/>
        <v>3.2000000000000006E-3</v>
      </c>
      <c r="CF276" s="194">
        <f t="shared" si="299"/>
        <v>0</v>
      </c>
      <c r="CG276" s="19">
        <f ca="1"/>
        <v>0</v>
      </c>
      <c r="CH276" s="208">
        <f t="shared" ca="1" si="300"/>
        <v>0</v>
      </c>
      <c r="CI276" s="207"/>
      <c r="CJ276" s="194"/>
      <c r="CK276" s="198" cm="1">
        <f t="array" ref="CK276">IFERROR(MATCH(TRUE,INDEX($B$14:$B$117&gt;=CJ276,0),0),"")</f>
        <v>1</v>
      </c>
      <c r="CL276" s="194">
        <f t="shared" ca="1" si="301"/>
        <v>3.2000000000000006E-3</v>
      </c>
      <c r="CO276" s="194">
        <f t="shared" si="302"/>
        <v>0</v>
      </c>
      <c r="CP276" s="19">
        <f ca="1"/>
        <v>0</v>
      </c>
      <c r="CQ276" s="208">
        <f t="shared" ca="1" si="303"/>
        <v>0</v>
      </c>
      <c r="CR276" s="207"/>
      <c r="CS276" s="194"/>
      <c r="CT276" s="198" cm="1">
        <f t="array" ref="CT276">IFERROR(MATCH(TRUE,INDEX($B$14:$B$117&gt;=CS276,0),0),"")</f>
        <v>1</v>
      </c>
      <c r="CU276" s="194">
        <f t="shared" ca="1" si="304"/>
        <v>3.2000000000000006E-3</v>
      </c>
      <c r="CX276" s="194">
        <f t="shared" si="305"/>
        <v>0</v>
      </c>
      <c r="CY276" s="19" t="e">
        <f ca="1"/>
        <v>#N/A</v>
      </c>
      <c r="CZ276" s="208" t="e">
        <f t="shared" ca="1" si="306"/>
        <v>#N/A</v>
      </c>
      <c r="DA276" s="207"/>
      <c r="DB276" s="194"/>
      <c r="DC276" s="198" cm="1">
        <f t="array" ref="DC276">IFERROR(MATCH(TRUE,INDEX($B$14:$B$117&gt;=DB276,0),0),"")</f>
        <v>1</v>
      </c>
      <c r="DD276" s="194">
        <f t="shared" ca="1" si="307"/>
        <v>3.2000000000000006E-3</v>
      </c>
      <c r="DG276" s="194">
        <f t="shared" si="308"/>
        <v>0</v>
      </c>
      <c r="DH276" s="19" t="e">
        <f ca="1"/>
        <v>#N/A</v>
      </c>
      <c r="DI276" s="208" t="e">
        <f t="shared" ca="1" si="309"/>
        <v>#N/A</v>
      </c>
      <c r="DJ276" s="207"/>
      <c r="DK276" s="194"/>
      <c r="DL276" s="198" cm="1">
        <f t="array" ref="DL276">IFERROR(MATCH(TRUE,INDEX($B$14:$B$117&gt;=DK276,0),0),"")</f>
        <v>1</v>
      </c>
      <c r="DM276" s="194">
        <f t="shared" ca="1" si="310"/>
        <v>3.2000000000000006E-3</v>
      </c>
      <c r="DP276" s="194">
        <f t="shared" si="311"/>
        <v>0</v>
      </c>
      <c r="DQ276" s="19" t="e">
        <f ca="1"/>
        <v>#N/A</v>
      </c>
      <c r="DR276" s="208" t="e">
        <f t="shared" ca="1" si="312"/>
        <v>#N/A</v>
      </c>
      <c r="DS276" s="207"/>
      <c r="DT276" s="194"/>
      <c r="DU276" s="198" cm="1">
        <f t="array" ref="DU276">IFERROR(MATCH(TRUE,INDEX($B$14:$B$117&gt;=DT276,0),0),"")</f>
        <v>1</v>
      </c>
      <c r="DV276" s="194">
        <f t="shared" ca="1" si="313"/>
        <v>3.2000000000000006E-3</v>
      </c>
      <c r="DY276" s="194">
        <f t="shared" si="314"/>
        <v>0</v>
      </c>
      <c r="DZ276" s="19" t="e">
        <f ca="1"/>
        <v>#N/A</v>
      </c>
      <c r="EA276" s="208" t="e">
        <f t="shared" ca="1" si="315"/>
        <v>#N/A</v>
      </c>
      <c r="EB276" s="207"/>
      <c r="EC276" s="194"/>
      <c r="ED276" s="198" cm="1">
        <f t="array" ref="ED276">IFERROR(MATCH(TRUE,INDEX($B$14:$B$117&gt;=EC276,0),0),"")</f>
        <v>1</v>
      </c>
      <c r="EE276" s="194">
        <f t="shared" ca="1" si="316"/>
        <v>3.2000000000000006E-3</v>
      </c>
      <c r="EH276" s="194">
        <f t="shared" si="317"/>
        <v>0</v>
      </c>
      <c r="EI276" s="19" t="e">
        <f ca="1"/>
        <v>#N/A</v>
      </c>
      <c r="EJ276" s="208" t="e">
        <f t="shared" ca="1" si="318"/>
        <v>#N/A</v>
      </c>
      <c r="EK276" s="207"/>
      <c r="EL276" s="194"/>
      <c r="EM276" s="198" cm="1">
        <f t="array" ref="EM276">IFERROR(MATCH(TRUE,INDEX($B$14:$B$117&gt;=EL276,0),0),"")</f>
        <v>1</v>
      </c>
      <c r="EN276" s="194">
        <f t="shared" ca="1" si="319"/>
        <v>3.2000000000000006E-3</v>
      </c>
      <c r="EQ276" s="194">
        <f t="shared" si="320"/>
        <v>0</v>
      </c>
      <c r="ER276" s="19" t="e">
        <f ca="1"/>
        <v>#N/A</v>
      </c>
      <c r="ES276" s="208" t="e">
        <f t="shared" ca="1" si="321"/>
        <v>#N/A</v>
      </c>
      <c r="ET276" s="207"/>
      <c r="EU276" s="194"/>
      <c r="EV276" s="198" cm="1">
        <f t="array" ref="EV276">IFERROR(MATCH(TRUE,INDEX($B$14:$B$117&gt;=EU276,0),0),"")</f>
        <v>1</v>
      </c>
      <c r="EW276" s="194">
        <f t="shared" ca="1" si="322"/>
        <v>3.2000000000000006E-3</v>
      </c>
      <c r="EZ276" s="194">
        <f t="shared" si="323"/>
        <v>0</v>
      </c>
      <c r="FA276" s="19" t="e">
        <f ca="1"/>
        <v>#N/A</v>
      </c>
      <c r="FB276" s="208" t="e">
        <f t="shared" ca="1" si="324"/>
        <v>#N/A</v>
      </c>
      <c r="FC276" s="207"/>
      <c r="FD276" s="194"/>
      <c r="FE276" s="198" cm="1">
        <f t="array" ref="FE276">IFERROR(MATCH(TRUE,INDEX($B$14:$B$117&gt;=FD276,0),0),"")</f>
        <v>1</v>
      </c>
      <c r="FF276" s="194">
        <f t="shared" ca="1" si="325"/>
        <v>3.2000000000000006E-3</v>
      </c>
      <c r="FI276" s="194">
        <f t="shared" si="326"/>
        <v>0</v>
      </c>
      <c r="FJ276" s="19" t="e">
        <f ca="1"/>
        <v>#N/A</v>
      </c>
      <c r="FK276" s="208" t="e">
        <f t="shared" ca="1" si="327"/>
        <v>#N/A</v>
      </c>
      <c r="FL276" s="207"/>
      <c r="FM276" s="194"/>
      <c r="FN276" s="198" cm="1">
        <f t="array" ref="FN276">IFERROR(MATCH(TRUE,INDEX($B$14:$B$117&gt;=FM276,0),0),"")</f>
        <v>1</v>
      </c>
      <c r="FO276" s="194">
        <f t="shared" ca="1" si="328"/>
        <v>3.2000000000000006E-3</v>
      </c>
      <c r="FR276" s="194">
        <f t="shared" si="329"/>
        <v>0</v>
      </c>
      <c r="FS276" s="19" t="e">
        <f ca="1"/>
        <v>#N/A</v>
      </c>
      <c r="FT276" s="208" t="e">
        <f t="shared" ca="1" si="330"/>
        <v>#N/A</v>
      </c>
      <c r="FU276" s="207"/>
      <c r="FV276" s="194"/>
      <c r="FW276" s="198" cm="1">
        <f t="array" ref="FW276">IFERROR(MATCH(TRUE,INDEX($B$14:$B$117&gt;=FV276,0),0),"")</f>
        <v>1</v>
      </c>
      <c r="FX276" s="194">
        <f t="shared" ca="1" si="331"/>
        <v>3.2000000000000006E-3</v>
      </c>
      <c r="GA276" s="194">
        <f t="shared" si="332"/>
        <v>0</v>
      </c>
      <c r="GB276" s="19" t="e">
        <f ca="1"/>
        <v>#N/A</v>
      </c>
      <c r="GC276" s="208" t="e">
        <f t="shared" ca="1" si="333"/>
        <v>#N/A</v>
      </c>
    </row>
    <row r="277" spans="6:185" x14ac:dyDescent="0.2">
      <c r="F277" s="207"/>
      <c r="G277" s="194"/>
      <c r="H277" s="198" cm="1">
        <f t="array" ref="H277">IFERROR(MATCH(TRUE,INDEX($B$14:$B$117&gt;=G277,0),0),"")</f>
        <v>1</v>
      </c>
      <c r="I277" s="194">
        <f t="shared" ca="1" si="278"/>
        <v>3.2000000000000006E-3</v>
      </c>
      <c r="L277" s="194">
        <f t="shared" si="334"/>
        <v>0</v>
      </c>
      <c r="M277" s="19">
        <f ca="1"/>
        <v>0</v>
      </c>
      <c r="N277" s="208">
        <f t="shared" ca="1" si="335"/>
        <v>0</v>
      </c>
      <c r="O277" s="207"/>
      <c r="P277" s="194"/>
      <c r="Q277" s="198" cm="1">
        <f t="array" ref="Q277">IFERROR(MATCH(TRUE,INDEX($B$14:$B$117&gt;=P277,0),0),"")</f>
        <v>1</v>
      </c>
      <c r="R277" s="194">
        <f t="shared" ca="1" si="279"/>
        <v>3.2000000000000006E-3</v>
      </c>
      <c r="U277" s="194">
        <f t="shared" si="336"/>
        <v>0</v>
      </c>
      <c r="V277" s="19">
        <f ca="1"/>
        <v>0</v>
      </c>
      <c r="W277" s="208">
        <f t="shared" ca="1" si="337"/>
        <v>0</v>
      </c>
      <c r="X277" s="207"/>
      <c r="Y277" s="194"/>
      <c r="Z277" s="198" cm="1">
        <f t="array" ref="Z277">IFERROR(MATCH(TRUE,INDEX($B$14:$B$117&gt;=Y277,0),0),"")</f>
        <v>1</v>
      </c>
      <c r="AA277" s="194">
        <f t="shared" ca="1" si="280"/>
        <v>3.2000000000000006E-3</v>
      </c>
      <c r="AD277" s="194">
        <f t="shared" si="281"/>
        <v>0</v>
      </c>
      <c r="AE277" s="19">
        <f ca="1"/>
        <v>0</v>
      </c>
      <c r="AF277" s="208">
        <f t="shared" ca="1" si="282"/>
        <v>0</v>
      </c>
      <c r="AG277" s="207"/>
      <c r="AH277" s="194"/>
      <c r="AI277" s="198" cm="1">
        <f t="array" ref="AI277">IFERROR(MATCH(TRUE,INDEX($B$14:$B$117&gt;=AH277,0),0),"")</f>
        <v>1</v>
      </c>
      <c r="AJ277" s="194">
        <f t="shared" ca="1" si="283"/>
        <v>3.2000000000000006E-3</v>
      </c>
      <c r="AM277" s="194">
        <f t="shared" si="284"/>
        <v>0</v>
      </c>
      <c r="AN277" s="19">
        <f ca="1"/>
        <v>0</v>
      </c>
      <c r="AO277" s="208">
        <f t="shared" ca="1" si="285"/>
        <v>0</v>
      </c>
      <c r="AP277" s="207"/>
      <c r="AQ277" s="194"/>
      <c r="AR277" s="198" cm="1">
        <f t="array" ref="AR277">IFERROR(MATCH(TRUE,INDEX($B$14:$B$117&gt;=AQ277,0),0),"")</f>
        <v>1</v>
      </c>
      <c r="AS277" s="194">
        <f t="shared" ca="1" si="286"/>
        <v>3.2000000000000006E-3</v>
      </c>
      <c r="AV277" s="194">
        <f t="shared" si="287"/>
        <v>0</v>
      </c>
      <c r="AW277" s="19">
        <f ca="1"/>
        <v>0</v>
      </c>
      <c r="AX277" s="208">
        <f t="shared" ca="1" si="288"/>
        <v>0</v>
      </c>
      <c r="AY277" s="207"/>
      <c r="AZ277" s="194"/>
      <c r="BA277" s="198" cm="1">
        <f t="array" ref="BA277">IFERROR(MATCH(TRUE,INDEX($B$14:$B$117&gt;=AZ277,0),0),"")</f>
        <v>1</v>
      </c>
      <c r="BB277" s="194">
        <f t="shared" ca="1" si="289"/>
        <v>3.2000000000000006E-3</v>
      </c>
      <c r="BE277" s="194">
        <f t="shared" si="290"/>
        <v>0</v>
      </c>
      <c r="BF277" s="19">
        <f ca="1"/>
        <v>0</v>
      </c>
      <c r="BG277" s="208">
        <f t="shared" ca="1" si="291"/>
        <v>0</v>
      </c>
      <c r="BH277" s="207"/>
      <c r="BI277" s="194"/>
      <c r="BJ277" s="198" cm="1">
        <f t="array" ref="BJ277">IFERROR(MATCH(TRUE,INDEX($B$14:$B$117&gt;=BI277,0),0),"")</f>
        <v>1</v>
      </c>
      <c r="BK277" s="194">
        <f t="shared" ca="1" si="292"/>
        <v>3.2000000000000006E-3</v>
      </c>
      <c r="BN277" s="194">
        <f t="shared" si="293"/>
        <v>0</v>
      </c>
      <c r="BO277" s="19">
        <f ca="1"/>
        <v>0</v>
      </c>
      <c r="BP277" s="208">
        <f t="shared" ca="1" si="294"/>
        <v>0</v>
      </c>
      <c r="BQ277" s="207"/>
      <c r="BR277" s="194"/>
      <c r="BS277" s="198" cm="1">
        <f t="array" ref="BS277">IFERROR(MATCH(TRUE,INDEX($B$14:$B$117&gt;=BR277,0),0),"")</f>
        <v>1</v>
      </c>
      <c r="BT277" s="194">
        <f t="shared" ca="1" si="295"/>
        <v>3.2000000000000006E-3</v>
      </c>
      <c r="BW277" s="194">
        <f t="shared" si="296"/>
        <v>0</v>
      </c>
      <c r="BX277" s="19">
        <f ca="1"/>
        <v>0</v>
      </c>
      <c r="BY277" s="208">
        <f t="shared" ca="1" si="297"/>
        <v>0</v>
      </c>
      <c r="BZ277" s="207"/>
      <c r="CA277" s="194"/>
      <c r="CB277" s="198" cm="1">
        <f t="array" ref="CB277">IFERROR(MATCH(TRUE,INDEX($B$14:$B$117&gt;=CA277,0),0),"")</f>
        <v>1</v>
      </c>
      <c r="CC277" s="194">
        <f t="shared" ca="1" si="298"/>
        <v>3.2000000000000006E-3</v>
      </c>
      <c r="CF277" s="194">
        <f t="shared" si="299"/>
        <v>0</v>
      </c>
      <c r="CG277" s="19">
        <f ca="1"/>
        <v>0</v>
      </c>
      <c r="CH277" s="208">
        <f t="shared" ca="1" si="300"/>
        <v>0</v>
      </c>
      <c r="CI277" s="207"/>
      <c r="CJ277" s="194"/>
      <c r="CK277" s="198" cm="1">
        <f t="array" ref="CK277">IFERROR(MATCH(TRUE,INDEX($B$14:$B$117&gt;=CJ277,0),0),"")</f>
        <v>1</v>
      </c>
      <c r="CL277" s="194">
        <f t="shared" ca="1" si="301"/>
        <v>3.2000000000000006E-3</v>
      </c>
      <c r="CO277" s="194">
        <f t="shared" si="302"/>
        <v>0</v>
      </c>
      <c r="CP277" s="19">
        <f ca="1"/>
        <v>0</v>
      </c>
      <c r="CQ277" s="208">
        <f t="shared" ca="1" si="303"/>
        <v>0</v>
      </c>
      <c r="CR277" s="207"/>
      <c r="CS277" s="194"/>
      <c r="CT277" s="198" cm="1">
        <f t="array" ref="CT277">IFERROR(MATCH(TRUE,INDEX($B$14:$B$117&gt;=CS277,0),0),"")</f>
        <v>1</v>
      </c>
      <c r="CU277" s="194">
        <f t="shared" ca="1" si="304"/>
        <v>3.2000000000000006E-3</v>
      </c>
      <c r="CX277" s="194">
        <f t="shared" si="305"/>
        <v>0</v>
      </c>
      <c r="CY277" s="19" t="e">
        <f ca="1"/>
        <v>#N/A</v>
      </c>
      <c r="CZ277" s="208" t="e">
        <f t="shared" ca="1" si="306"/>
        <v>#N/A</v>
      </c>
      <c r="DA277" s="207"/>
      <c r="DB277" s="194"/>
      <c r="DC277" s="198" cm="1">
        <f t="array" ref="DC277">IFERROR(MATCH(TRUE,INDEX($B$14:$B$117&gt;=DB277,0),0),"")</f>
        <v>1</v>
      </c>
      <c r="DD277" s="194">
        <f t="shared" ca="1" si="307"/>
        <v>3.2000000000000006E-3</v>
      </c>
      <c r="DG277" s="194">
        <f t="shared" si="308"/>
        <v>0</v>
      </c>
      <c r="DH277" s="19" t="e">
        <f ca="1"/>
        <v>#N/A</v>
      </c>
      <c r="DI277" s="208" t="e">
        <f t="shared" ca="1" si="309"/>
        <v>#N/A</v>
      </c>
      <c r="DJ277" s="207"/>
      <c r="DK277" s="194"/>
      <c r="DL277" s="198" cm="1">
        <f t="array" ref="DL277">IFERROR(MATCH(TRUE,INDEX($B$14:$B$117&gt;=DK277,0),0),"")</f>
        <v>1</v>
      </c>
      <c r="DM277" s="194">
        <f t="shared" ca="1" si="310"/>
        <v>3.2000000000000006E-3</v>
      </c>
      <c r="DP277" s="194">
        <f t="shared" si="311"/>
        <v>0</v>
      </c>
      <c r="DQ277" s="19" t="e">
        <f ca="1"/>
        <v>#N/A</v>
      </c>
      <c r="DR277" s="208" t="e">
        <f t="shared" ca="1" si="312"/>
        <v>#N/A</v>
      </c>
      <c r="DS277" s="207"/>
      <c r="DT277" s="194"/>
      <c r="DU277" s="198" cm="1">
        <f t="array" ref="DU277">IFERROR(MATCH(TRUE,INDEX($B$14:$B$117&gt;=DT277,0),0),"")</f>
        <v>1</v>
      </c>
      <c r="DV277" s="194">
        <f t="shared" ca="1" si="313"/>
        <v>3.2000000000000006E-3</v>
      </c>
      <c r="DY277" s="194">
        <f t="shared" si="314"/>
        <v>0</v>
      </c>
      <c r="DZ277" s="19" t="e">
        <f ca="1"/>
        <v>#N/A</v>
      </c>
      <c r="EA277" s="208" t="e">
        <f t="shared" ca="1" si="315"/>
        <v>#N/A</v>
      </c>
      <c r="EB277" s="207"/>
      <c r="EC277" s="194"/>
      <c r="ED277" s="198" cm="1">
        <f t="array" ref="ED277">IFERROR(MATCH(TRUE,INDEX($B$14:$B$117&gt;=EC277,0),0),"")</f>
        <v>1</v>
      </c>
      <c r="EE277" s="194">
        <f t="shared" ca="1" si="316"/>
        <v>3.2000000000000006E-3</v>
      </c>
      <c r="EH277" s="194">
        <f t="shared" si="317"/>
        <v>0</v>
      </c>
      <c r="EI277" s="19" t="e">
        <f ca="1"/>
        <v>#N/A</v>
      </c>
      <c r="EJ277" s="208" t="e">
        <f t="shared" ca="1" si="318"/>
        <v>#N/A</v>
      </c>
      <c r="EK277" s="207"/>
      <c r="EL277" s="194"/>
      <c r="EM277" s="198" cm="1">
        <f t="array" ref="EM277">IFERROR(MATCH(TRUE,INDEX($B$14:$B$117&gt;=EL277,0),0),"")</f>
        <v>1</v>
      </c>
      <c r="EN277" s="194">
        <f t="shared" ca="1" si="319"/>
        <v>3.2000000000000006E-3</v>
      </c>
      <c r="EQ277" s="194">
        <f t="shared" si="320"/>
        <v>0</v>
      </c>
      <c r="ER277" s="19" t="e">
        <f ca="1"/>
        <v>#N/A</v>
      </c>
      <c r="ES277" s="208" t="e">
        <f t="shared" ca="1" si="321"/>
        <v>#N/A</v>
      </c>
      <c r="ET277" s="207"/>
      <c r="EU277" s="194"/>
      <c r="EV277" s="198" cm="1">
        <f t="array" ref="EV277">IFERROR(MATCH(TRUE,INDEX($B$14:$B$117&gt;=EU277,0),0),"")</f>
        <v>1</v>
      </c>
      <c r="EW277" s="194">
        <f t="shared" ca="1" si="322"/>
        <v>3.2000000000000006E-3</v>
      </c>
      <c r="EZ277" s="194">
        <f t="shared" si="323"/>
        <v>0</v>
      </c>
      <c r="FA277" s="19" t="e">
        <f ca="1"/>
        <v>#N/A</v>
      </c>
      <c r="FB277" s="208" t="e">
        <f t="shared" ca="1" si="324"/>
        <v>#N/A</v>
      </c>
      <c r="FC277" s="207"/>
      <c r="FD277" s="194"/>
      <c r="FE277" s="198" cm="1">
        <f t="array" ref="FE277">IFERROR(MATCH(TRUE,INDEX($B$14:$B$117&gt;=FD277,0),0),"")</f>
        <v>1</v>
      </c>
      <c r="FF277" s="194">
        <f t="shared" ca="1" si="325"/>
        <v>3.2000000000000006E-3</v>
      </c>
      <c r="FI277" s="194">
        <f t="shared" si="326"/>
        <v>0</v>
      </c>
      <c r="FJ277" s="19" t="e">
        <f ca="1"/>
        <v>#N/A</v>
      </c>
      <c r="FK277" s="208" t="e">
        <f t="shared" ca="1" si="327"/>
        <v>#N/A</v>
      </c>
      <c r="FL277" s="207"/>
      <c r="FM277" s="194"/>
      <c r="FN277" s="198" cm="1">
        <f t="array" ref="FN277">IFERROR(MATCH(TRUE,INDEX($B$14:$B$117&gt;=FM277,0),0),"")</f>
        <v>1</v>
      </c>
      <c r="FO277" s="194">
        <f t="shared" ca="1" si="328"/>
        <v>3.2000000000000006E-3</v>
      </c>
      <c r="FR277" s="194">
        <f t="shared" si="329"/>
        <v>0</v>
      </c>
      <c r="FS277" s="19" t="e">
        <f ca="1"/>
        <v>#N/A</v>
      </c>
      <c r="FT277" s="208" t="e">
        <f t="shared" ca="1" si="330"/>
        <v>#N/A</v>
      </c>
      <c r="FU277" s="207"/>
      <c r="FV277" s="194"/>
      <c r="FW277" s="198" cm="1">
        <f t="array" ref="FW277">IFERROR(MATCH(TRUE,INDEX($B$14:$B$117&gt;=FV277,0),0),"")</f>
        <v>1</v>
      </c>
      <c r="FX277" s="194">
        <f t="shared" ca="1" si="331"/>
        <v>3.2000000000000006E-3</v>
      </c>
      <c r="GA277" s="194">
        <f t="shared" si="332"/>
        <v>0</v>
      </c>
      <c r="GB277" s="19" t="e">
        <f ca="1"/>
        <v>#N/A</v>
      </c>
      <c r="GC277" s="208" t="e">
        <f t="shared" ca="1" si="333"/>
        <v>#N/A</v>
      </c>
    </row>
    <row r="278" spans="6:185" x14ac:dyDescent="0.2">
      <c r="F278" s="207"/>
      <c r="G278" s="194"/>
      <c r="H278" s="198" cm="1">
        <f t="array" ref="H278">IFERROR(MATCH(TRUE,INDEX($B$14:$B$117&gt;=G278,0),0),"")</f>
        <v>1</v>
      </c>
      <c r="I278" s="194">
        <f t="shared" ca="1" si="278"/>
        <v>3.2000000000000006E-3</v>
      </c>
      <c r="L278" s="194">
        <f t="shared" si="334"/>
        <v>0</v>
      </c>
      <c r="M278" s="19">
        <f ca="1"/>
        <v>0</v>
      </c>
      <c r="N278" s="208">
        <f t="shared" ca="1" si="335"/>
        <v>0</v>
      </c>
      <c r="O278" s="207"/>
      <c r="P278" s="194"/>
      <c r="Q278" s="198" cm="1">
        <f t="array" ref="Q278">IFERROR(MATCH(TRUE,INDEX($B$14:$B$117&gt;=P278,0),0),"")</f>
        <v>1</v>
      </c>
      <c r="R278" s="194">
        <f t="shared" ca="1" si="279"/>
        <v>3.2000000000000006E-3</v>
      </c>
      <c r="U278" s="194">
        <f t="shared" si="336"/>
        <v>0</v>
      </c>
      <c r="V278" s="19">
        <f ca="1"/>
        <v>0</v>
      </c>
      <c r="W278" s="208">
        <f t="shared" ca="1" si="337"/>
        <v>0</v>
      </c>
      <c r="X278" s="207"/>
      <c r="Y278" s="194"/>
      <c r="Z278" s="198" cm="1">
        <f t="array" ref="Z278">IFERROR(MATCH(TRUE,INDEX($B$14:$B$117&gt;=Y278,0),0),"")</f>
        <v>1</v>
      </c>
      <c r="AA278" s="194">
        <f t="shared" ca="1" si="280"/>
        <v>3.2000000000000006E-3</v>
      </c>
      <c r="AD278" s="194">
        <f t="shared" si="281"/>
        <v>0</v>
      </c>
      <c r="AE278" s="19">
        <f ca="1"/>
        <v>0</v>
      </c>
      <c r="AF278" s="208">
        <f t="shared" ca="1" si="282"/>
        <v>0</v>
      </c>
      <c r="AG278" s="207"/>
      <c r="AH278" s="194"/>
      <c r="AI278" s="198" cm="1">
        <f t="array" ref="AI278">IFERROR(MATCH(TRUE,INDEX($B$14:$B$117&gt;=AH278,0),0),"")</f>
        <v>1</v>
      </c>
      <c r="AJ278" s="194">
        <f t="shared" ca="1" si="283"/>
        <v>3.2000000000000006E-3</v>
      </c>
      <c r="AM278" s="194">
        <f t="shared" si="284"/>
        <v>0</v>
      </c>
      <c r="AN278" s="19">
        <f ca="1"/>
        <v>0</v>
      </c>
      <c r="AO278" s="208">
        <f t="shared" ca="1" si="285"/>
        <v>0</v>
      </c>
      <c r="AP278" s="207"/>
      <c r="AQ278" s="194"/>
      <c r="AR278" s="198" cm="1">
        <f t="array" ref="AR278">IFERROR(MATCH(TRUE,INDEX($B$14:$B$117&gt;=AQ278,0),0),"")</f>
        <v>1</v>
      </c>
      <c r="AS278" s="194">
        <f t="shared" ca="1" si="286"/>
        <v>3.2000000000000006E-3</v>
      </c>
      <c r="AV278" s="194">
        <f t="shared" si="287"/>
        <v>0</v>
      </c>
      <c r="AW278" s="19">
        <f ca="1"/>
        <v>0</v>
      </c>
      <c r="AX278" s="208">
        <f t="shared" ca="1" si="288"/>
        <v>0</v>
      </c>
      <c r="AY278" s="207"/>
      <c r="AZ278" s="194"/>
      <c r="BA278" s="198" cm="1">
        <f t="array" ref="BA278">IFERROR(MATCH(TRUE,INDEX($B$14:$B$117&gt;=AZ278,0),0),"")</f>
        <v>1</v>
      </c>
      <c r="BB278" s="194">
        <f t="shared" ca="1" si="289"/>
        <v>3.2000000000000006E-3</v>
      </c>
      <c r="BE278" s="194">
        <f t="shared" si="290"/>
        <v>0</v>
      </c>
      <c r="BF278" s="19">
        <f ca="1"/>
        <v>0</v>
      </c>
      <c r="BG278" s="208">
        <f t="shared" ca="1" si="291"/>
        <v>0</v>
      </c>
      <c r="BH278" s="207"/>
      <c r="BI278" s="194"/>
      <c r="BJ278" s="198" cm="1">
        <f t="array" ref="BJ278">IFERROR(MATCH(TRUE,INDEX($B$14:$B$117&gt;=BI278,0),0),"")</f>
        <v>1</v>
      </c>
      <c r="BK278" s="194">
        <f t="shared" ca="1" si="292"/>
        <v>3.2000000000000006E-3</v>
      </c>
      <c r="BN278" s="194">
        <f t="shared" si="293"/>
        <v>0</v>
      </c>
      <c r="BO278" s="19">
        <f ca="1"/>
        <v>0</v>
      </c>
      <c r="BP278" s="208">
        <f t="shared" ca="1" si="294"/>
        <v>0</v>
      </c>
      <c r="BQ278" s="207"/>
      <c r="BR278" s="194"/>
      <c r="BS278" s="198" cm="1">
        <f t="array" ref="BS278">IFERROR(MATCH(TRUE,INDEX($B$14:$B$117&gt;=BR278,0),0),"")</f>
        <v>1</v>
      </c>
      <c r="BT278" s="194">
        <f t="shared" ca="1" si="295"/>
        <v>3.2000000000000006E-3</v>
      </c>
      <c r="BW278" s="194">
        <f t="shared" si="296"/>
        <v>0</v>
      </c>
      <c r="BX278" s="19">
        <f ca="1"/>
        <v>0</v>
      </c>
      <c r="BY278" s="208">
        <f t="shared" ca="1" si="297"/>
        <v>0</v>
      </c>
      <c r="BZ278" s="207"/>
      <c r="CA278" s="194"/>
      <c r="CB278" s="198" cm="1">
        <f t="array" ref="CB278">IFERROR(MATCH(TRUE,INDEX($B$14:$B$117&gt;=CA278,0),0),"")</f>
        <v>1</v>
      </c>
      <c r="CC278" s="194">
        <f t="shared" ca="1" si="298"/>
        <v>3.2000000000000006E-3</v>
      </c>
      <c r="CF278" s="194">
        <f t="shared" si="299"/>
        <v>0</v>
      </c>
      <c r="CG278" s="19">
        <f ca="1"/>
        <v>0</v>
      </c>
      <c r="CH278" s="208">
        <f t="shared" ca="1" si="300"/>
        <v>0</v>
      </c>
      <c r="CI278" s="207"/>
      <c r="CJ278" s="194"/>
      <c r="CK278" s="198" cm="1">
        <f t="array" ref="CK278">IFERROR(MATCH(TRUE,INDEX($B$14:$B$117&gt;=CJ278,0),0),"")</f>
        <v>1</v>
      </c>
      <c r="CL278" s="194">
        <f t="shared" ca="1" si="301"/>
        <v>3.2000000000000006E-3</v>
      </c>
      <c r="CO278" s="194">
        <f t="shared" si="302"/>
        <v>0</v>
      </c>
      <c r="CP278" s="19">
        <f ca="1"/>
        <v>0</v>
      </c>
      <c r="CQ278" s="208">
        <f t="shared" ca="1" si="303"/>
        <v>0</v>
      </c>
      <c r="CR278" s="207"/>
      <c r="CS278" s="194"/>
      <c r="CT278" s="198" cm="1">
        <f t="array" ref="CT278">IFERROR(MATCH(TRUE,INDEX($B$14:$B$117&gt;=CS278,0),0),"")</f>
        <v>1</v>
      </c>
      <c r="CU278" s="194">
        <f t="shared" ca="1" si="304"/>
        <v>3.2000000000000006E-3</v>
      </c>
      <c r="CX278" s="194">
        <f t="shared" si="305"/>
        <v>0</v>
      </c>
      <c r="CY278" s="19" t="e">
        <f ca="1"/>
        <v>#N/A</v>
      </c>
      <c r="CZ278" s="208" t="e">
        <f t="shared" ca="1" si="306"/>
        <v>#N/A</v>
      </c>
      <c r="DA278" s="207"/>
      <c r="DB278" s="194"/>
      <c r="DC278" s="198" cm="1">
        <f t="array" ref="DC278">IFERROR(MATCH(TRUE,INDEX($B$14:$B$117&gt;=DB278,0),0),"")</f>
        <v>1</v>
      </c>
      <c r="DD278" s="194">
        <f t="shared" ca="1" si="307"/>
        <v>3.2000000000000006E-3</v>
      </c>
      <c r="DG278" s="194">
        <f t="shared" si="308"/>
        <v>0</v>
      </c>
      <c r="DH278" s="19" t="e">
        <f ca="1"/>
        <v>#N/A</v>
      </c>
      <c r="DI278" s="208" t="e">
        <f t="shared" ca="1" si="309"/>
        <v>#N/A</v>
      </c>
      <c r="DJ278" s="207"/>
      <c r="DK278" s="194"/>
      <c r="DL278" s="198" cm="1">
        <f t="array" ref="DL278">IFERROR(MATCH(TRUE,INDEX($B$14:$B$117&gt;=DK278,0),0),"")</f>
        <v>1</v>
      </c>
      <c r="DM278" s="194">
        <f t="shared" ca="1" si="310"/>
        <v>3.2000000000000006E-3</v>
      </c>
      <c r="DP278" s="194">
        <f t="shared" si="311"/>
        <v>0</v>
      </c>
      <c r="DQ278" s="19" t="e">
        <f ca="1"/>
        <v>#N/A</v>
      </c>
      <c r="DR278" s="208" t="e">
        <f t="shared" ca="1" si="312"/>
        <v>#N/A</v>
      </c>
      <c r="DS278" s="207"/>
      <c r="DT278" s="194"/>
      <c r="DU278" s="198" cm="1">
        <f t="array" ref="DU278">IFERROR(MATCH(TRUE,INDEX($B$14:$B$117&gt;=DT278,0),0),"")</f>
        <v>1</v>
      </c>
      <c r="DV278" s="194">
        <f t="shared" ca="1" si="313"/>
        <v>3.2000000000000006E-3</v>
      </c>
      <c r="DY278" s="194">
        <f t="shared" si="314"/>
        <v>0</v>
      </c>
      <c r="DZ278" s="19" t="e">
        <f ca="1"/>
        <v>#N/A</v>
      </c>
      <c r="EA278" s="208" t="e">
        <f t="shared" ca="1" si="315"/>
        <v>#N/A</v>
      </c>
      <c r="EB278" s="207"/>
      <c r="EC278" s="194"/>
      <c r="ED278" s="198" cm="1">
        <f t="array" ref="ED278">IFERROR(MATCH(TRUE,INDEX($B$14:$B$117&gt;=EC278,0),0),"")</f>
        <v>1</v>
      </c>
      <c r="EE278" s="194">
        <f t="shared" ca="1" si="316"/>
        <v>3.2000000000000006E-3</v>
      </c>
      <c r="EH278" s="194">
        <f t="shared" si="317"/>
        <v>0</v>
      </c>
      <c r="EI278" s="19" t="e">
        <f ca="1"/>
        <v>#N/A</v>
      </c>
      <c r="EJ278" s="208" t="e">
        <f t="shared" ca="1" si="318"/>
        <v>#N/A</v>
      </c>
      <c r="EK278" s="207"/>
      <c r="EL278" s="194"/>
      <c r="EM278" s="198" cm="1">
        <f t="array" ref="EM278">IFERROR(MATCH(TRUE,INDEX($B$14:$B$117&gt;=EL278,0),0),"")</f>
        <v>1</v>
      </c>
      <c r="EN278" s="194">
        <f t="shared" ca="1" si="319"/>
        <v>3.2000000000000006E-3</v>
      </c>
      <c r="EQ278" s="194">
        <f t="shared" si="320"/>
        <v>0</v>
      </c>
      <c r="ER278" s="19" t="e">
        <f ca="1"/>
        <v>#N/A</v>
      </c>
      <c r="ES278" s="208" t="e">
        <f t="shared" ca="1" si="321"/>
        <v>#N/A</v>
      </c>
      <c r="ET278" s="207"/>
      <c r="EU278" s="194"/>
      <c r="EV278" s="198" cm="1">
        <f t="array" ref="EV278">IFERROR(MATCH(TRUE,INDEX($B$14:$B$117&gt;=EU278,0),0),"")</f>
        <v>1</v>
      </c>
      <c r="EW278" s="194">
        <f t="shared" ca="1" si="322"/>
        <v>3.2000000000000006E-3</v>
      </c>
      <c r="EZ278" s="194">
        <f t="shared" si="323"/>
        <v>0</v>
      </c>
      <c r="FA278" s="19" t="e">
        <f ca="1"/>
        <v>#N/A</v>
      </c>
      <c r="FB278" s="208" t="e">
        <f t="shared" ca="1" si="324"/>
        <v>#N/A</v>
      </c>
      <c r="FC278" s="207"/>
      <c r="FD278" s="194"/>
      <c r="FE278" s="198" cm="1">
        <f t="array" ref="FE278">IFERROR(MATCH(TRUE,INDEX($B$14:$B$117&gt;=FD278,0),0),"")</f>
        <v>1</v>
      </c>
      <c r="FF278" s="194">
        <f t="shared" ca="1" si="325"/>
        <v>3.2000000000000006E-3</v>
      </c>
      <c r="FI278" s="194">
        <f t="shared" si="326"/>
        <v>0</v>
      </c>
      <c r="FJ278" s="19" t="e">
        <f ca="1"/>
        <v>#N/A</v>
      </c>
      <c r="FK278" s="208" t="e">
        <f t="shared" ca="1" si="327"/>
        <v>#N/A</v>
      </c>
      <c r="FL278" s="207"/>
      <c r="FM278" s="194"/>
      <c r="FN278" s="198" cm="1">
        <f t="array" ref="FN278">IFERROR(MATCH(TRUE,INDEX($B$14:$B$117&gt;=FM278,0),0),"")</f>
        <v>1</v>
      </c>
      <c r="FO278" s="194">
        <f t="shared" ca="1" si="328"/>
        <v>3.2000000000000006E-3</v>
      </c>
      <c r="FR278" s="194">
        <f t="shared" si="329"/>
        <v>0</v>
      </c>
      <c r="FS278" s="19" t="e">
        <f ca="1"/>
        <v>#N/A</v>
      </c>
      <c r="FT278" s="208" t="e">
        <f t="shared" ca="1" si="330"/>
        <v>#N/A</v>
      </c>
      <c r="FU278" s="207"/>
      <c r="FV278" s="194"/>
      <c r="FW278" s="198" cm="1">
        <f t="array" ref="FW278">IFERROR(MATCH(TRUE,INDEX($B$14:$B$117&gt;=FV278,0),0),"")</f>
        <v>1</v>
      </c>
      <c r="FX278" s="194">
        <f t="shared" ca="1" si="331"/>
        <v>3.2000000000000006E-3</v>
      </c>
      <c r="GA278" s="194">
        <f t="shared" si="332"/>
        <v>0</v>
      </c>
      <c r="GB278" s="19" t="e">
        <f ca="1"/>
        <v>#N/A</v>
      </c>
      <c r="GC278" s="208" t="e">
        <f t="shared" ca="1" si="333"/>
        <v>#N/A</v>
      </c>
    </row>
    <row r="279" spans="6:185" x14ac:dyDescent="0.2">
      <c r="F279" s="207"/>
      <c r="G279" s="194"/>
      <c r="H279" s="198" cm="1">
        <f t="array" ref="H279">IFERROR(MATCH(TRUE,INDEX($B$14:$B$117&gt;=G279,0),0),"")</f>
        <v>1</v>
      </c>
      <c r="I279" s="194">
        <f t="shared" ca="1" si="278"/>
        <v>3.2000000000000006E-3</v>
      </c>
      <c r="L279" s="194">
        <f t="shared" si="334"/>
        <v>0</v>
      </c>
      <c r="M279" s="19">
        <f ca="1"/>
        <v>0</v>
      </c>
      <c r="N279" s="208">
        <f t="shared" ca="1" si="335"/>
        <v>0</v>
      </c>
      <c r="O279" s="207"/>
      <c r="P279" s="194"/>
      <c r="Q279" s="198" cm="1">
        <f t="array" ref="Q279">IFERROR(MATCH(TRUE,INDEX($B$14:$B$117&gt;=P279,0),0),"")</f>
        <v>1</v>
      </c>
      <c r="R279" s="194">
        <f t="shared" ca="1" si="279"/>
        <v>3.2000000000000006E-3</v>
      </c>
      <c r="U279" s="194">
        <f t="shared" si="336"/>
        <v>0</v>
      </c>
      <c r="V279" s="19">
        <f ca="1"/>
        <v>0</v>
      </c>
      <c r="W279" s="208">
        <f t="shared" ca="1" si="337"/>
        <v>0</v>
      </c>
      <c r="X279" s="207"/>
      <c r="Y279" s="194"/>
      <c r="Z279" s="198" cm="1">
        <f t="array" ref="Z279">IFERROR(MATCH(TRUE,INDEX($B$14:$B$117&gt;=Y279,0),0),"")</f>
        <v>1</v>
      </c>
      <c r="AA279" s="194">
        <f t="shared" ca="1" si="280"/>
        <v>3.2000000000000006E-3</v>
      </c>
      <c r="AD279" s="194">
        <f t="shared" si="281"/>
        <v>0</v>
      </c>
      <c r="AE279" s="19">
        <f ca="1"/>
        <v>0</v>
      </c>
      <c r="AF279" s="208">
        <f t="shared" ca="1" si="282"/>
        <v>0</v>
      </c>
      <c r="AG279" s="207"/>
      <c r="AH279" s="194"/>
      <c r="AI279" s="198" cm="1">
        <f t="array" ref="AI279">IFERROR(MATCH(TRUE,INDEX($B$14:$B$117&gt;=AH279,0),0),"")</f>
        <v>1</v>
      </c>
      <c r="AJ279" s="194">
        <f t="shared" ca="1" si="283"/>
        <v>3.2000000000000006E-3</v>
      </c>
      <c r="AM279" s="194">
        <f t="shared" si="284"/>
        <v>0</v>
      </c>
      <c r="AN279" s="19">
        <f ca="1"/>
        <v>0</v>
      </c>
      <c r="AO279" s="208">
        <f t="shared" ca="1" si="285"/>
        <v>0</v>
      </c>
      <c r="AP279" s="207"/>
      <c r="AQ279" s="194"/>
      <c r="AR279" s="198" cm="1">
        <f t="array" ref="AR279">IFERROR(MATCH(TRUE,INDEX($B$14:$B$117&gt;=AQ279,0),0),"")</f>
        <v>1</v>
      </c>
      <c r="AS279" s="194">
        <f t="shared" ca="1" si="286"/>
        <v>3.2000000000000006E-3</v>
      </c>
      <c r="AV279" s="194">
        <f t="shared" si="287"/>
        <v>0</v>
      </c>
      <c r="AW279" s="19">
        <f ca="1"/>
        <v>0</v>
      </c>
      <c r="AX279" s="208">
        <f t="shared" ca="1" si="288"/>
        <v>0</v>
      </c>
      <c r="AY279" s="207"/>
      <c r="AZ279" s="194"/>
      <c r="BA279" s="198" cm="1">
        <f t="array" ref="BA279">IFERROR(MATCH(TRUE,INDEX($B$14:$B$117&gt;=AZ279,0),0),"")</f>
        <v>1</v>
      </c>
      <c r="BB279" s="194">
        <f t="shared" ca="1" si="289"/>
        <v>3.2000000000000006E-3</v>
      </c>
      <c r="BE279" s="194">
        <f t="shared" si="290"/>
        <v>0</v>
      </c>
      <c r="BF279" s="19">
        <f ca="1"/>
        <v>0</v>
      </c>
      <c r="BG279" s="208">
        <f t="shared" ca="1" si="291"/>
        <v>0</v>
      </c>
      <c r="BH279" s="207"/>
      <c r="BI279" s="194"/>
      <c r="BJ279" s="198" cm="1">
        <f t="array" ref="BJ279">IFERROR(MATCH(TRUE,INDEX($B$14:$B$117&gt;=BI279,0),0),"")</f>
        <v>1</v>
      </c>
      <c r="BK279" s="194">
        <f t="shared" ca="1" si="292"/>
        <v>3.2000000000000006E-3</v>
      </c>
      <c r="BN279" s="194">
        <f t="shared" si="293"/>
        <v>0</v>
      </c>
      <c r="BO279" s="19">
        <f ca="1"/>
        <v>0</v>
      </c>
      <c r="BP279" s="208">
        <f t="shared" ca="1" si="294"/>
        <v>0</v>
      </c>
      <c r="BQ279" s="207"/>
      <c r="BR279" s="194"/>
      <c r="BS279" s="198" cm="1">
        <f t="array" ref="BS279">IFERROR(MATCH(TRUE,INDEX($B$14:$B$117&gt;=BR279,0),0),"")</f>
        <v>1</v>
      </c>
      <c r="BT279" s="194">
        <f t="shared" ca="1" si="295"/>
        <v>3.2000000000000006E-3</v>
      </c>
      <c r="BW279" s="194">
        <f t="shared" si="296"/>
        <v>0</v>
      </c>
      <c r="BX279" s="19">
        <f ca="1"/>
        <v>0</v>
      </c>
      <c r="BY279" s="208">
        <f t="shared" ca="1" si="297"/>
        <v>0</v>
      </c>
      <c r="BZ279" s="207"/>
      <c r="CA279" s="194"/>
      <c r="CB279" s="198" cm="1">
        <f t="array" ref="CB279">IFERROR(MATCH(TRUE,INDEX($B$14:$B$117&gt;=CA279,0),0),"")</f>
        <v>1</v>
      </c>
      <c r="CC279" s="194">
        <f t="shared" ca="1" si="298"/>
        <v>3.2000000000000006E-3</v>
      </c>
      <c r="CF279" s="194">
        <f t="shared" si="299"/>
        <v>0</v>
      </c>
      <c r="CG279" s="19">
        <f ca="1"/>
        <v>0</v>
      </c>
      <c r="CH279" s="208">
        <f t="shared" ca="1" si="300"/>
        <v>0</v>
      </c>
      <c r="CI279" s="207"/>
      <c r="CJ279" s="194"/>
      <c r="CK279" s="198" cm="1">
        <f t="array" ref="CK279">IFERROR(MATCH(TRUE,INDEX($B$14:$B$117&gt;=CJ279,0),0),"")</f>
        <v>1</v>
      </c>
      <c r="CL279" s="194">
        <f t="shared" ca="1" si="301"/>
        <v>3.2000000000000006E-3</v>
      </c>
      <c r="CO279" s="194">
        <f t="shared" si="302"/>
        <v>0</v>
      </c>
      <c r="CP279" s="19">
        <f ca="1"/>
        <v>0</v>
      </c>
      <c r="CQ279" s="208">
        <f t="shared" ca="1" si="303"/>
        <v>0</v>
      </c>
      <c r="CR279" s="207"/>
      <c r="CS279" s="194"/>
      <c r="CT279" s="198" cm="1">
        <f t="array" ref="CT279">IFERROR(MATCH(TRUE,INDEX($B$14:$B$117&gt;=CS279,0),0),"")</f>
        <v>1</v>
      </c>
      <c r="CU279" s="194">
        <f t="shared" ca="1" si="304"/>
        <v>3.2000000000000006E-3</v>
      </c>
      <c r="CX279" s="194">
        <f t="shared" si="305"/>
        <v>0</v>
      </c>
      <c r="CY279" s="19" t="e">
        <f ca="1"/>
        <v>#N/A</v>
      </c>
      <c r="CZ279" s="208" t="e">
        <f t="shared" ca="1" si="306"/>
        <v>#N/A</v>
      </c>
      <c r="DA279" s="207"/>
      <c r="DB279" s="194"/>
      <c r="DC279" s="198" cm="1">
        <f t="array" ref="DC279">IFERROR(MATCH(TRUE,INDEX($B$14:$B$117&gt;=DB279,0),0),"")</f>
        <v>1</v>
      </c>
      <c r="DD279" s="194">
        <f t="shared" ca="1" si="307"/>
        <v>3.2000000000000006E-3</v>
      </c>
      <c r="DG279" s="194">
        <f t="shared" si="308"/>
        <v>0</v>
      </c>
      <c r="DH279" s="19" t="e">
        <f ca="1"/>
        <v>#N/A</v>
      </c>
      <c r="DI279" s="208" t="e">
        <f t="shared" ca="1" si="309"/>
        <v>#N/A</v>
      </c>
      <c r="DJ279" s="207"/>
      <c r="DK279" s="194"/>
      <c r="DL279" s="198" cm="1">
        <f t="array" ref="DL279">IFERROR(MATCH(TRUE,INDEX($B$14:$B$117&gt;=DK279,0),0),"")</f>
        <v>1</v>
      </c>
      <c r="DM279" s="194">
        <f t="shared" ca="1" si="310"/>
        <v>3.2000000000000006E-3</v>
      </c>
      <c r="DP279" s="194">
        <f t="shared" si="311"/>
        <v>0</v>
      </c>
      <c r="DQ279" s="19" t="e">
        <f ca="1"/>
        <v>#N/A</v>
      </c>
      <c r="DR279" s="208" t="e">
        <f t="shared" ca="1" si="312"/>
        <v>#N/A</v>
      </c>
      <c r="DS279" s="207"/>
      <c r="DT279" s="194"/>
      <c r="DU279" s="198" cm="1">
        <f t="array" ref="DU279">IFERROR(MATCH(TRUE,INDEX($B$14:$B$117&gt;=DT279,0),0),"")</f>
        <v>1</v>
      </c>
      <c r="DV279" s="194">
        <f t="shared" ca="1" si="313"/>
        <v>3.2000000000000006E-3</v>
      </c>
      <c r="DY279" s="194">
        <f t="shared" si="314"/>
        <v>0</v>
      </c>
      <c r="DZ279" s="19" t="e">
        <f ca="1"/>
        <v>#N/A</v>
      </c>
      <c r="EA279" s="208" t="e">
        <f t="shared" ca="1" si="315"/>
        <v>#N/A</v>
      </c>
      <c r="EB279" s="207"/>
      <c r="EC279" s="194"/>
      <c r="ED279" s="198" cm="1">
        <f t="array" ref="ED279">IFERROR(MATCH(TRUE,INDEX($B$14:$B$117&gt;=EC279,0),0),"")</f>
        <v>1</v>
      </c>
      <c r="EE279" s="194">
        <f t="shared" ca="1" si="316"/>
        <v>3.2000000000000006E-3</v>
      </c>
      <c r="EH279" s="194">
        <f t="shared" si="317"/>
        <v>0</v>
      </c>
      <c r="EI279" s="19" t="e">
        <f ca="1"/>
        <v>#N/A</v>
      </c>
      <c r="EJ279" s="208" t="e">
        <f t="shared" ca="1" si="318"/>
        <v>#N/A</v>
      </c>
      <c r="EK279" s="207"/>
      <c r="EL279" s="194"/>
      <c r="EM279" s="198" cm="1">
        <f t="array" ref="EM279">IFERROR(MATCH(TRUE,INDEX($B$14:$B$117&gt;=EL279,0),0),"")</f>
        <v>1</v>
      </c>
      <c r="EN279" s="194">
        <f t="shared" ca="1" si="319"/>
        <v>3.2000000000000006E-3</v>
      </c>
      <c r="EQ279" s="194">
        <f t="shared" si="320"/>
        <v>0</v>
      </c>
      <c r="ER279" s="19" t="e">
        <f ca="1"/>
        <v>#N/A</v>
      </c>
      <c r="ES279" s="208" t="e">
        <f t="shared" ca="1" si="321"/>
        <v>#N/A</v>
      </c>
      <c r="ET279" s="207"/>
      <c r="EU279" s="194"/>
      <c r="EV279" s="198" cm="1">
        <f t="array" ref="EV279">IFERROR(MATCH(TRUE,INDEX($B$14:$B$117&gt;=EU279,0),0),"")</f>
        <v>1</v>
      </c>
      <c r="EW279" s="194">
        <f t="shared" ca="1" si="322"/>
        <v>3.2000000000000006E-3</v>
      </c>
      <c r="EZ279" s="194">
        <f t="shared" si="323"/>
        <v>0</v>
      </c>
      <c r="FA279" s="19" t="e">
        <f ca="1"/>
        <v>#N/A</v>
      </c>
      <c r="FB279" s="208" t="e">
        <f t="shared" ca="1" si="324"/>
        <v>#N/A</v>
      </c>
      <c r="FC279" s="207"/>
      <c r="FD279" s="194"/>
      <c r="FE279" s="198" cm="1">
        <f t="array" ref="FE279">IFERROR(MATCH(TRUE,INDEX($B$14:$B$117&gt;=FD279,0),0),"")</f>
        <v>1</v>
      </c>
      <c r="FF279" s="194">
        <f t="shared" ca="1" si="325"/>
        <v>3.2000000000000006E-3</v>
      </c>
      <c r="FI279" s="194">
        <f t="shared" si="326"/>
        <v>0</v>
      </c>
      <c r="FJ279" s="19" t="e">
        <f ca="1"/>
        <v>#N/A</v>
      </c>
      <c r="FK279" s="208" t="e">
        <f t="shared" ca="1" si="327"/>
        <v>#N/A</v>
      </c>
      <c r="FL279" s="207"/>
      <c r="FM279" s="194"/>
      <c r="FN279" s="198" cm="1">
        <f t="array" ref="FN279">IFERROR(MATCH(TRUE,INDEX($B$14:$B$117&gt;=FM279,0),0),"")</f>
        <v>1</v>
      </c>
      <c r="FO279" s="194">
        <f t="shared" ca="1" si="328"/>
        <v>3.2000000000000006E-3</v>
      </c>
      <c r="FR279" s="194">
        <f t="shared" si="329"/>
        <v>0</v>
      </c>
      <c r="FS279" s="19" t="e">
        <f ca="1"/>
        <v>#N/A</v>
      </c>
      <c r="FT279" s="208" t="e">
        <f t="shared" ca="1" si="330"/>
        <v>#N/A</v>
      </c>
      <c r="FU279" s="207"/>
      <c r="FV279" s="194"/>
      <c r="FW279" s="198" cm="1">
        <f t="array" ref="FW279">IFERROR(MATCH(TRUE,INDEX($B$14:$B$117&gt;=FV279,0),0),"")</f>
        <v>1</v>
      </c>
      <c r="FX279" s="194">
        <f t="shared" ca="1" si="331"/>
        <v>3.2000000000000006E-3</v>
      </c>
      <c r="GA279" s="194">
        <f t="shared" si="332"/>
        <v>0</v>
      </c>
      <c r="GB279" s="19" t="e">
        <f ca="1"/>
        <v>#N/A</v>
      </c>
      <c r="GC279" s="208" t="e">
        <f t="shared" ca="1" si="333"/>
        <v>#N/A</v>
      </c>
    </row>
    <row r="280" spans="6:185" x14ac:dyDescent="0.2">
      <c r="F280" s="207"/>
      <c r="G280" s="194"/>
      <c r="H280" s="198" cm="1">
        <f t="array" ref="H280">IFERROR(MATCH(TRUE,INDEX($B$14:$B$117&gt;=G280,0),0),"")</f>
        <v>1</v>
      </c>
      <c r="I280" s="194">
        <f t="shared" ca="1" si="278"/>
        <v>3.2000000000000006E-3</v>
      </c>
      <c r="L280" s="194">
        <f t="shared" si="334"/>
        <v>0</v>
      </c>
      <c r="M280" s="19">
        <f ca="1"/>
        <v>0</v>
      </c>
      <c r="N280" s="208">
        <f t="shared" ca="1" si="335"/>
        <v>0</v>
      </c>
      <c r="O280" s="207"/>
      <c r="P280" s="194"/>
      <c r="Q280" s="198" cm="1">
        <f t="array" ref="Q280">IFERROR(MATCH(TRUE,INDEX($B$14:$B$117&gt;=P280,0),0),"")</f>
        <v>1</v>
      </c>
      <c r="R280" s="194">
        <f t="shared" ca="1" si="279"/>
        <v>3.2000000000000006E-3</v>
      </c>
      <c r="U280" s="194">
        <f t="shared" si="336"/>
        <v>0</v>
      </c>
      <c r="V280" s="19">
        <f ca="1"/>
        <v>0</v>
      </c>
      <c r="W280" s="208">
        <f t="shared" ca="1" si="337"/>
        <v>0</v>
      </c>
      <c r="X280" s="207"/>
      <c r="Y280" s="194"/>
      <c r="Z280" s="198" cm="1">
        <f t="array" ref="Z280">IFERROR(MATCH(TRUE,INDEX($B$14:$B$117&gt;=Y280,0),0),"")</f>
        <v>1</v>
      </c>
      <c r="AA280" s="194">
        <f t="shared" ca="1" si="280"/>
        <v>3.2000000000000006E-3</v>
      </c>
      <c r="AD280" s="194">
        <f t="shared" si="281"/>
        <v>0</v>
      </c>
      <c r="AE280" s="19">
        <f ca="1"/>
        <v>0</v>
      </c>
      <c r="AF280" s="208">
        <f t="shared" ca="1" si="282"/>
        <v>0</v>
      </c>
      <c r="AG280" s="207"/>
      <c r="AH280" s="194"/>
      <c r="AI280" s="198" cm="1">
        <f t="array" ref="AI280">IFERROR(MATCH(TRUE,INDEX($B$14:$B$117&gt;=AH280,0),0),"")</f>
        <v>1</v>
      </c>
      <c r="AJ280" s="194">
        <f t="shared" ca="1" si="283"/>
        <v>3.2000000000000006E-3</v>
      </c>
      <c r="AM280" s="194">
        <f t="shared" si="284"/>
        <v>0</v>
      </c>
      <c r="AN280" s="19">
        <f ca="1"/>
        <v>0</v>
      </c>
      <c r="AO280" s="208">
        <f t="shared" ca="1" si="285"/>
        <v>0</v>
      </c>
      <c r="AP280" s="207"/>
      <c r="AQ280" s="194"/>
      <c r="AR280" s="198" cm="1">
        <f t="array" ref="AR280">IFERROR(MATCH(TRUE,INDEX($B$14:$B$117&gt;=AQ280,0),0),"")</f>
        <v>1</v>
      </c>
      <c r="AS280" s="194">
        <f t="shared" ca="1" si="286"/>
        <v>3.2000000000000006E-3</v>
      </c>
      <c r="AV280" s="194">
        <f t="shared" si="287"/>
        <v>0</v>
      </c>
      <c r="AW280" s="19">
        <f ca="1"/>
        <v>0</v>
      </c>
      <c r="AX280" s="208">
        <f t="shared" ca="1" si="288"/>
        <v>0</v>
      </c>
      <c r="AY280" s="207"/>
      <c r="AZ280" s="194"/>
      <c r="BA280" s="198" cm="1">
        <f t="array" ref="BA280">IFERROR(MATCH(TRUE,INDEX($B$14:$B$117&gt;=AZ280,0),0),"")</f>
        <v>1</v>
      </c>
      <c r="BB280" s="194">
        <f t="shared" ca="1" si="289"/>
        <v>3.2000000000000006E-3</v>
      </c>
      <c r="BE280" s="194">
        <f t="shared" si="290"/>
        <v>0</v>
      </c>
      <c r="BF280" s="19">
        <f ca="1"/>
        <v>0</v>
      </c>
      <c r="BG280" s="208">
        <f t="shared" ca="1" si="291"/>
        <v>0</v>
      </c>
      <c r="BH280" s="207"/>
      <c r="BI280" s="194"/>
      <c r="BJ280" s="198" cm="1">
        <f t="array" ref="BJ280">IFERROR(MATCH(TRUE,INDEX($B$14:$B$117&gt;=BI280,0),0),"")</f>
        <v>1</v>
      </c>
      <c r="BK280" s="194">
        <f t="shared" ca="1" si="292"/>
        <v>3.2000000000000006E-3</v>
      </c>
      <c r="BN280" s="194">
        <f t="shared" si="293"/>
        <v>0</v>
      </c>
      <c r="BO280" s="19">
        <f ca="1"/>
        <v>0</v>
      </c>
      <c r="BP280" s="208">
        <f t="shared" ca="1" si="294"/>
        <v>0</v>
      </c>
      <c r="BQ280" s="207"/>
      <c r="BR280" s="194"/>
      <c r="BS280" s="198" cm="1">
        <f t="array" ref="BS280">IFERROR(MATCH(TRUE,INDEX($B$14:$B$117&gt;=BR280,0),0),"")</f>
        <v>1</v>
      </c>
      <c r="BT280" s="194">
        <f t="shared" ca="1" si="295"/>
        <v>3.2000000000000006E-3</v>
      </c>
      <c r="BW280" s="194">
        <f t="shared" si="296"/>
        <v>0</v>
      </c>
      <c r="BX280" s="19">
        <f ca="1"/>
        <v>0</v>
      </c>
      <c r="BY280" s="208">
        <f t="shared" ca="1" si="297"/>
        <v>0</v>
      </c>
      <c r="BZ280" s="207"/>
      <c r="CA280" s="194"/>
      <c r="CB280" s="198" cm="1">
        <f t="array" ref="CB280">IFERROR(MATCH(TRUE,INDEX($B$14:$B$117&gt;=CA280,0),0),"")</f>
        <v>1</v>
      </c>
      <c r="CC280" s="194">
        <f t="shared" ca="1" si="298"/>
        <v>3.2000000000000006E-3</v>
      </c>
      <c r="CF280" s="194">
        <f t="shared" si="299"/>
        <v>0</v>
      </c>
      <c r="CG280" s="19">
        <f ca="1"/>
        <v>0</v>
      </c>
      <c r="CH280" s="208">
        <f t="shared" ca="1" si="300"/>
        <v>0</v>
      </c>
      <c r="CI280" s="207"/>
      <c r="CJ280" s="194"/>
      <c r="CK280" s="198" cm="1">
        <f t="array" ref="CK280">IFERROR(MATCH(TRUE,INDEX($B$14:$B$117&gt;=CJ280,0),0),"")</f>
        <v>1</v>
      </c>
      <c r="CL280" s="194">
        <f t="shared" ca="1" si="301"/>
        <v>3.2000000000000006E-3</v>
      </c>
      <c r="CO280" s="194">
        <f t="shared" si="302"/>
        <v>0</v>
      </c>
      <c r="CP280" s="19">
        <f ca="1"/>
        <v>0</v>
      </c>
      <c r="CQ280" s="208">
        <f t="shared" ca="1" si="303"/>
        <v>0</v>
      </c>
      <c r="CR280" s="207"/>
      <c r="CS280" s="194"/>
      <c r="CT280" s="198" cm="1">
        <f t="array" ref="CT280">IFERROR(MATCH(TRUE,INDEX($B$14:$B$117&gt;=CS280,0),0),"")</f>
        <v>1</v>
      </c>
      <c r="CU280" s="194">
        <f t="shared" ca="1" si="304"/>
        <v>3.2000000000000006E-3</v>
      </c>
      <c r="CX280" s="194">
        <f t="shared" si="305"/>
        <v>0</v>
      </c>
      <c r="CY280" s="19" t="e">
        <f ca="1"/>
        <v>#N/A</v>
      </c>
      <c r="CZ280" s="208" t="e">
        <f t="shared" ca="1" si="306"/>
        <v>#N/A</v>
      </c>
      <c r="DA280" s="207"/>
      <c r="DB280" s="194"/>
      <c r="DC280" s="198" cm="1">
        <f t="array" ref="DC280">IFERROR(MATCH(TRUE,INDEX($B$14:$B$117&gt;=DB280,0),0),"")</f>
        <v>1</v>
      </c>
      <c r="DD280" s="194">
        <f t="shared" ca="1" si="307"/>
        <v>3.2000000000000006E-3</v>
      </c>
      <c r="DG280" s="194">
        <f t="shared" si="308"/>
        <v>0</v>
      </c>
      <c r="DH280" s="19" t="e">
        <f ca="1"/>
        <v>#N/A</v>
      </c>
      <c r="DI280" s="208" t="e">
        <f t="shared" ca="1" si="309"/>
        <v>#N/A</v>
      </c>
      <c r="DJ280" s="207"/>
      <c r="DK280" s="194"/>
      <c r="DL280" s="198" cm="1">
        <f t="array" ref="DL280">IFERROR(MATCH(TRUE,INDEX($B$14:$B$117&gt;=DK280,0),0),"")</f>
        <v>1</v>
      </c>
      <c r="DM280" s="194">
        <f t="shared" ca="1" si="310"/>
        <v>3.2000000000000006E-3</v>
      </c>
      <c r="DP280" s="194">
        <f t="shared" si="311"/>
        <v>0</v>
      </c>
      <c r="DQ280" s="19" t="e">
        <f ca="1"/>
        <v>#N/A</v>
      </c>
      <c r="DR280" s="208" t="e">
        <f t="shared" ca="1" si="312"/>
        <v>#N/A</v>
      </c>
      <c r="DS280" s="207"/>
      <c r="DT280" s="194"/>
      <c r="DU280" s="198" cm="1">
        <f t="array" ref="DU280">IFERROR(MATCH(TRUE,INDEX($B$14:$B$117&gt;=DT280,0),0),"")</f>
        <v>1</v>
      </c>
      <c r="DV280" s="194">
        <f t="shared" ca="1" si="313"/>
        <v>3.2000000000000006E-3</v>
      </c>
      <c r="DY280" s="194">
        <f t="shared" si="314"/>
        <v>0</v>
      </c>
      <c r="DZ280" s="19" t="e">
        <f ca="1"/>
        <v>#N/A</v>
      </c>
      <c r="EA280" s="208" t="e">
        <f t="shared" ca="1" si="315"/>
        <v>#N/A</v>
      </c>
      <c r="EB280" s="207"/>
      <c r="EC280" s="194"/>
      <c r="ED280" s="198" cm="1">
        <f t="array" ref="ED280">IFERROR(MATCH(TRUE,INDEX($B$14:$B$117&gt;=EC280,0),0),"")</f>
        <v>1</v>
      </c>
      <c r="EE280" s="194">
        <f t="shared" ca="1" si="316"/>
        <v>3.2000000000000006E-3</v>
      </c>
      <c r="EH280" s="194">
        <f t="shared" si="317"/>
        <v>0</v>
      </c>
      <c r="EI280" s="19" t="e">
        <f ca="1"/>
        <v>#N/A</v>
      </c>
      <c r="EJ280" s="208" t="e">
        <f t="shared" ca="1" si="318"/>
        <v>#N/A</v>
      </c>
      <c r="EK280" s="207"/>
      <c r="EL280" s="194"/>
      <c r="EM280" s="198" cm="1">
        <f t="array" ref="EM280">IFERROR(MATCH(TRUE,INDEX($B$14:$B$117&gt;=EL280,0),0),"")</f>
        <v>1</v>
      </c>
      <c r="EN280" s="194">
        <f t="shared" ca="1" si="319"/>
        <v>3.2000000000000006E-3</v>
      </c>
      <c r="EQ280" s="194">
        <f t="shared" si="320"/>
        <v>0</v>
      </c>
      <c r="ER280" s="19" t="e">
        <f ca="1"/>
        <v>#N/A</v>
      </c>
      <c r="ES280" s="208" t="e">
        <f t="shared" ca="1" si="321"/>
        <v>#N/A</v>
      </c>
      <c r="ET280" s="207"/>
      <c r="EU280" s="194"/>
      <c r="EV280" s="198" cm="1">
        <f t="array" ref="EV280">IFERROR(MATCH(TRUE,INDEX($B$14:$B$117&gt;=EU280,0),0),"")</f>
        <v>1</v>
      </c>
      <c r="EW280" s="194">
        <f t="shared" ca="1" si="322"/>
        <v>3.2000000000000006E-3</v>
      </c>
      <c r="EZ280" s="194">
        <f t="shared" si="323"/>
        <v>0</v>
      </c>
      <c r="FA280" s="19" t="e">
        <f ca="1"/>
        <v>#N/A</v>
      </c>
      <c r="FB280" s="208" t="e">
        <f t="shared" ca="1" si="324"/>
        <v>#N/A</v>
      </c>
      <c r="FC280" s="207"/>
      <c r="FD280" s="194"/>
      <c r="FE280" s="198" cm="1">
        <f t="array" ref="FE280">IFERROR(MATCH(TRUE,INDEX($B$14:$B$117&gt;=FD280,0),0),"")</f>
        <v>1</v>
      </c>
      <c r="FF280" s="194">
        <f t="shared" ca="1" si="325"/>
        <v>3.2000000000000006E-3</v>
      </c>
      <c r="FI280" s="194">
        <f t="shared" si="326"/>
        <v>0</v>
      </c>
      <c r="FJ280" s="19" t="e">
        <f ca="1"/>
        <v>#N/A</v>
      </c>
      <c r="FK280" s="208" t="e">
        <f t="shared" ca="1" si="327"/>
        <v>#N/A</v>
      </c>
      <c r="FL280" s="207"/>
      <c r="FM280" s="194"/>
      <c r="FN280" s="198" cm="1">
        <f t="array" ref="FN280">IFERROR(MATCH(TRUE,INDEX($B$14:$B$117&gt;=FM280,0),0),"")</f>
        <v>1</v>
      </c>
      <c r="FO280" s="194">
        <f t="shared" ca="1" si="328"/>
        <v>3.2000000000000006E-3</v>
      </c>
      <c r="FR280" s="194">
        <f t="shared" si="329"/>
        <v>0</v>
      </c>
      <c r="FS280" s="19" t="e">
        <f ca="1"/>
        <v>#N/A</v>
      </c>
      <c r="FT280" s="208" t="e">
        <f t="shared" ca="1" si="330"/>
        <v>#N/A</v>
      </c>
      <c r="FU280" s="207"/>
      <c r="FV280" s="194"/>
      <c r="FW280" s="198" cm="1">
        <f t="array" ref="FW280">IFERROR(MATCH(TRUE,INDEX($B$14:$B$117&gt;=FV280,0),0),"")</f>
        <v>1</v>
      </c>
      <c r="FX280" s="194">
        <f t="shared" ca="1" si="331"/>
        <v>3.2000000000000006E-3</v>
      </c>
      <c r="GA280" s="194">
        <f t="shared" si="332"/>
        <v>0</v>
      </c>
      <c r="GB280" s="19" t="e">
        <f ca="1"/>
        <v>#N/A</v>
      </c>
      <c r="GC280" s="208" t="e">
        <f t="shared" ca="1" si="333"/>
        <v>#N/A</v>
      </c>
    </row>
    <row r="281" spans="6:185" x14ac:dyDescent="0.2">
      <c r="F281" s="207"/>
      <c r="G281" s="194"/>
      <c r="H281" s="198" cm="1">
        <f t="array" ref="H281">IFERROR(MATCH(TRUE,INDEX($B$14:$B$117&gt;=G281,0),0),"")</f>
        <v>1</v>
      </c>
      <c r="I281" s="194">
        <f t="shared" ca="1" si="278"/>
        <v>3.2000000000000006E-3</v>
      </c>
      <c r="L281" s="194">
        <f t="shared" si="334"/>
        <v>0</v>
      </c>
      <c r="M281" s="19">
        <f ca="1"/>
        <v>0</v>
      </c>
      <c r="N281" s="208">
        <f t="shared" ca="1" si="335"/>
        <v>0</v>
      </c>
      <c r="O281" s="207"/>
      <c r="P281" s="194"/>
      <c r="Q281" s="198" cm="1">
        <f t="array" ref="Q281">IFERROR(MATCH(TRUE,INDEX($B$14:$B$117&gt;=P281,0),0),"")</f>
        <v>1</v>
      </c>
      <c r="R281" s="194">
        <f t="shared" ca="1" si="279"/>
        <v>3.2000000000000006E-3</v>
      </c>
      <c r="U281" s="194">
        <f t="shared" si="336"/>
        <v>0</v>
      </c>
      <c r="V281" s="19">
        <f ca="1"/>
        <v>0</v>
      </c>
      <c r="W281" s="208">
        <f t="shared" ca="1" si="337"/>
        <v>0</v>
      </c>
      <c r="X281" s="207"/>
      <c r="Y281" s="194"/>
      <c r="Z281" s="198" cm="1">
        <f t="array" ref="Z281">IFERROR(MATCH(TRUE,INDEX($B$14:$B$117&gt;=Y281,0),0),"")</f>
        <v>1</v>
      </c>
      <c r="AA281" s="194">
        <f t="shared" ca="1" si="280"/>
        <v>3.2000000000000006E-3</v>
      </c>
      <c r="AD281" s="194">
        <f t="shared" si="281"/>
        <v>0</v>
      </c>
      <c r="AE281" s="19">
        <f ca="1"/>
        <v>0</v>
      </c>
      <c r="AF281" s="208">
        <f t="shared" ca="1" si="282"/>
        <v>0</v>
      </c>
      <c r="AG281" s="207"/>
      <c r="AH281" s="194"/>
      <c r="AI281" s="198" cm="1">
        <f t="array" ref="AI281">IFERROR(MATCH(TRUE,INDEX($B$14:$B$117&gt;=AH281,0),0),"")</f>
        <v>1</v>
      </c>
      <c r="AJ281" s="194">
        <f t="shared" ca="1" si="283"/>
        <v>3.2000000000000006E-3</v>
      </c>
      <c r="AM281" s="194">
        <f t="shared" si="284"/>
        <v>0</v>
      </c>
      <c r="AN281" s="19">
        <f ca="1"/>
        <v>0</v>
      </c>
      <c r="AO281" s="208">
        <f t="shared" ca="1" si="285"/>
        <v>0</v>
      </c>
      <c r="AP281" s="207"/>
      <c r="AQ281" s="194"/>
      <c r="AR281" s="198" cm="1">
        <f t="array" ref="AR281">IFERROR(MATCH(TRUE,INDEX($B$14:$B$117&gt;=AQ281,0),0),"")</f>
        <v>1</v>
      </c>
      <c r="AS281" s="194">
        <f t="shared" ca="1" si="286"/>
        <v>3.2000000000000006E-3</v>
      </c>
      <c r="AV281" s="194">
        <f t="shared" si="287"/>
        <v>0</v>
      </c>
      <c r="AW281" s="19">
        <f ca="1"/>
        <v>0</v>
      </c>
      <c r="AX281" s="208">
        <f t="shared" ca="1" si="288"/>
        <v>0</v>
      </c>
      <c r="AY281" s="207"/>
      <c r="AZ281" s="194"/>
      <c r="BA281" s="198" cm="1">
        <f t="array" ref="BA281">IFERROR(MATCH(TRUE,INDEX($B$14:$B$117&gt;=AZ281,0),0),"")</f>
        <v>1</v>
      </c>
      <c r="BB281" s="194">
        <f t="shared" ca="1" si="289"/>
        <v>3.2000000000000006E-3</v>
      </c>
      <c r="BE281" s="194">
        <f t="shared" si="290"/>
        <v>0</v>
      </c>
      <c r="BF281" s="19">
        <f ca="1"/>
        <v>0</v>
      </c>
      <c r="BG281" s="208">
        <f t="shared" ca="1" si="291"/>
        <v>0</v>
      </c>
      <c r="BH281" s="207"/>
      <c r="BI281" s="194"/>
      <c r="BJ281" s="198" cm="1">
        <f t="array" ref="BJ281">IFERROR(MATCH(TRUE,INDEX($B$14:$B$117&gt;=BI281,0),0),"")</f>
        <v>1</v>
      </c>
      <c r="BK281" s="194">
        <f t="shared" ca="1" si="292"/>
        <v>3.2000000000000006E-3</v>
      </c>
      <c r="BN281" s="194">
        <f t="shared" si="293"/>
        <v>0</v>
      </c>
      <c r="BO281" s="19">
        <f ca="1"/>
        <v>0</v>
      </c>
      <c r="BP281" s="208">
        <f t="shared" ca="1" si="294"/>
        <v>0</v>
      </c>
      <c r="BQ281" s="207"/>
      <c r="BR281" s="194"/>
      <c r="BS281" s="198" cm="1">
        <f t="array" ref="BS281">IFERROR(MATCH(TRUE,INDEX($B$14:$B$117&gt;=BR281,0),0),"")</f>
        <v>1</v>
      </c>
      <c r="BT281" s="194">
        <f t="shared" ca="1" si="295"/>
        <v>3.2000000000000006E-3</v>
      </c>
      <c r="BW281" s="194">
        <f t="shared" si="296"/>
        <v>0</v>
      </c>
      <c r="BX281" s="19">
        <f ca="1"/>
        <v>0</v>
      </c>
      <c r="BY281" s="208">
        <f t="shared" ca="1" si="297"/>
        <v>0</v>
      </c>
      <c r="BZ281" s="207"/>
      <c r="CA281" s="194"/>
      <c r="CB281" s="198" cm="1">
        <f t="array" ref="CB281">IFERROR(MATCH(TRUE,INDEX($B$14:$B$117&gt;=CA281,0),0),"")</f>
        <v>1</v>
      </c>
      <c r="CC281" s="194">
        <f t="shared" ca="1" si="298"/>
        <v>3.2000000000000006E-3</v>
      </c>
      <c r="CF281" s="194">
        <f t="shared" si="299"/>
        <v>0</v>
      </c>
      <c r="CG281" s="19">
        <f ca="1"/>
        <v>0</v>
      </c>
      <c r="CH281" s="208">
        <f t="shared" ca="1" si="300"/>
        <v>0</v>
      </c>
      <c r="CI281" s="207"/>
      <c r="CJ281" s="194"/>
      <c r="CK281" s="198" cm="1">
        <f t="array" ref="CK281">IFERROR(MATCH(TRUE,INDEX($B$14:$B$117&gt;=CJ281,0),0),"")</f>
        <v>1</v>
      </c>
      <c r="CL281" s="194">
        <f t="shared" ca="1" si="301"/>
        <v>3.2000000000000006E-3</v>
      </c>
      <c r="CO281" s="194">
        <f t="shared" si="302"/>
        <v>0</v>
      </c>
      <c r="CP281" s="19">
        <f ca="1"/>
        <v>0</v>
      </c>
      <c r="CQ281" s="208">
        <f t="shared" ca="1" si="303"/>
        <v>0</v>
      </c>
      <c r="CR281" s="207"/>
      <c r="CS281" s="194"/>
      <c r="CT281" s="198" cm="1">
        <f t="array" ref="CT281">IFERROR(MATCH(TRUE,INDEX($B$14:$B$117&gt;=CS281,0),0),"")</f>
        <v>1</v>
      </c>
      <c r="CU281" s="194">
        <f t="shared" ca="1" si="304"/>
        <v>3.2000000000000006E-3</v>
      </c>
      <c r="CX281" s="194">
        <f t="shared" si="305"/>
        <v>0</v>
      </c>
      <c r="CY281" s="19" t="e">
        <f ca="1"/>
        <v>#N/A</v>
      </c>
      <c r="CZ281" s="208" t="e">
        <f t="shared" ca="1" si="306"/>
        <v>#N/A</v>
      </c>
      <c r="DA281" s="207"/>
      <c r="DB281" s="194"/>
      <c r="DC281" s="198" cm="1">
        <f t="array" ref="DC281">IFERROR(MATCH(TRUE,INDEX($B$14:$B$117&gt;=DB281,0),0),"")</f>
        <v>1</v>
      </c>
      <c r="DD281" s="194">
        <f t="shared" ca="1" si="307"/>
        <v>3.2000000000000006E-3</v>
      </c>
      <c r="DG281" s="194">
        <f t="shared" si="308"/>
        <v>0</v>
      </c>
      <c r="DH281" s="19" t="e">
        <f ca="1"/>
        <v>#N/A</v>
      </c>
      <c r="DI281" s="208" t="e">
        <f t="shared" ca="1" si="309"/>
        <v>#N/A</v>
      </c>
      <c r="DJ281" s="207"/>
      <c r="DK281" s="194"/>
      <c r="DL281" s="198" cm="1">
        <f t="array" ref="DL281">IFERROR(MATCH(TRUE,INDEX($B$14:$B$117&gt;=DK281,0),0),"")</f>
        <v>1</v>
      </c>
      <c r="DM281" s="194">
        <f t="shared" ca="1" si="310"/>
        <v>3.2000000000000006E-3</v>
      </c>
      <c r="DP281" s="194">
        <f t="shared" si="311"/>
        <v>0</v>
      </c>
      <c r="DQ281" s="19" t="e">
        <f ca="1"/>
        <v>#N/A</v>
      </c>
      <c r="DR281" s="208" t="e">
        <f t="shared" ca="1" si="312"/>
        <v>#N/A</v>
      </c>
      <c r="DS281" s="207"/>
      <c r="DT281" s="194"/>
      <c r="DU281" s="198" cm="1">
        <f t="array" ref="DU281">IFERROR(MATCH(TRUE,INDEX($B$14:$B$117&gt;=DT281,0),0),"")</f>
        <v>1</v>
      </c>
      <c r="DV281" s="194">
        <f t="shared" ca="1" si="313"/>
        <v>3.2000000000000006E-3</v>
      </c>
      <c r="DY281" s="194">
        <f t="shared" si="314"/>
        <v>0</v>
      </c>
      <c r="DZ281" s="19" t="e">
        <f ca="1"/>
        <v>#N/A</v>
      </c>
      <c r="EA281" s="208" t="e">
        <f t="shared" ca="1" si="315"/>
        <v>#N/A</v>
      </c>
      <c r="EB281" s="207"/>
      <c r="EC281" s="194"/>
      <c r="ED281" s="198" cm="1">
        <f t="array" ref="ED281">IFERROR(MATCH(TRUE,INDEX($B$14:$B$117&gt;=EC281,0),0),"")</f>
        <v>1</v>
      </c>
      <c r="EE281" s="194">
        <f t="shared" ca="1" si="316"/>
        <v>3.2000000000000006E-3</v>
      </c>
      <c r="EH281" s="194">
        <f t="shared" si="317"/>
        <v>0</v>
      </c>
      <c r="EI281" s="19" t="e">
        <f ca="1"/>
        <v>#N/A</v>
      </c>
      <c r="EJ281" s="208" t="e">
        <f t="shared" ca="1" si="318"/>
        <v>#N/A</v>
      </c>
      <c r="EK281" s="207"/>
      <c r="EL281" s="194"/>
      <c r="EM281" s="198" cm="1">
        <f t="array" ref="EM281">IFERROR(MATCH(TRUE,INDEX($B$14:$B$117&gt;=EL281,0),0),"")</f>
        <v>1</v>
      </c>
      <c r="EN281" s="194">
        <f t="shared" ca="1" si="319"/>
        <v>3.2000000000000006E-3</v>
      </c>
      <c r="EQ281" s="194">
        <f t="shared" si="320"/>
        <v>0</v>
      </c>
      <c r="ER281" s="19" t="e">
        <f ca="1"/>
        <v>#N/A</v>
      </c>
      <c r="ES281" s="208" t="e">
        <f t="shared" ca="1" si="321"/>
        <v>#N/A</v>
      </c>
      <c r="ET281" s="207"/>
      <c r="EU281" s="194"/>
      <c r="EV281" s="198" cm="1">
        <f t="array" ref="EV281">IFERROR(MATCH(TRUE,INDEX($B$14:$B$117&gt;=EU281,0),0),"")</f>
        <v>1</v>
      </c>
      <c r="EW281" s="194">
        <f t="shared" ca="1" si="322"/>
        <v>3.2000000000000006E-3</v>
      </c>
      <c r="EZ281" s="194">
        <f t="shared" si="323"/>
        <v>0</v>
      </c>
      <c r="FA281" s="19" t="e">
        <f ca="1"/>
        <v>#N/A</v>
      </c>
      <c r="FB281" s="208" t="e">
        <f t="shared" ca="1" si="324"/>
        <v>#N/A</v>
      </c>
      <c r="FC281" s="207"/>
      <c r="FD281" s="194"/>
      <c r="FE281" s="198" cm="1">
        <f t="array" ref="FE281">IFERROR(MATCH(TRUE,INDEX($B$14:$B$117&gt;=FD281,0),0),"")</f>
        <v>1</v>
      </c>
      <c r="FF281" s="194">
        <f t="shared" ca="1" si="325"/>
        <v>3.2000000000000006E-3</v>
      </c>
      <c r="FI281" s="194">
        <f t="shared" si="326"/>
        <v>0</v>
      </c>
      <c r="FJ281" s="19" t="e">
        <f ca="1"/>
        <v>#N/A</v>
      </c>
      <c r="FK281" s="208" t="e">
        <f t="shared" ca="1" si="327"/>
        <v>#N/A</v>
      </c>
      <c r="FL281" s="207"/>
      <c r="FM281" s="194"/>
      <c r="FN281" s="198" cm="1">
        <f t="array" ref="FN281">IFERROR(MATCH(TRUE,INDEX($B$14:$B$117&gt;=FM281,0),0),"")</f>
        <v>1</v>
      </c>
      <c r="FO281" s="194">
        <f t="shared" ca="1" si="328"/>
        <v>3.2000000000000006E-3</v>
      </c>
      <c r="FR281" s="194">
        <f t="shared" si="329"/>
        <v>0</v>
      </c>
      <c r="FS281" s="19" t="e">
        <f ca="1"/>
        <v>#N/A</v>
      </c>
      <c r="FT281" s="208" t="e">
        <f t="shared" ca="1" si="330"/>
        <v>#N/A</v>
      </c>
      <c r="FU281" s="207"/>
      <c r="FV281" s="194"/>
      <c r="FW281" s="198" cm="1">
        <f t="array" ref="FW281">IFERROR(MATCH(TRUE,INDEX($B$14:$B$117&gt;=FV281,0),0),"")</f>
        <v>1</v>
      </c>
      <c r="FX281" s="194">
        <f t="shared" ca="1" si="331"/>
        <v>3.2000000000000006E-3</v>
      </c>
      <c r="GA281" s="194">
        <f t="shared" si="332"/>
        <v>0</v>
      </c>
      <c r="GB281" s="19" t="e">
        <f ca="1"/>
        <v>#N/A</v>
      </c>
      <c r="GC281" s="208" t="e">
        <f t="shared" ca="1" si="333"/>
        <v>#N/A</v>
      </c>
    </row>
    <row r="282" spans="6:185" x14ac:dyDescent="0.2">
      <c r="F282" s="207"/>
      <c r="G282" s="194"/>
      <c r="H282" s="198" cm="1">
        <f t="array" ref="H282">IFERROR(MATCH(TRUE,INDEX($B$14:$B$117&gt;=G282,0),0),"")</f>
        <v>1</v>
      </c>
      <c r="I282" s="194">
        <f t="shared" ca="1" si="278"/>
        <v>3.2000000000000006E-3</v>
      </c>
      <c r="L282" s="194">
        <f t="shared" si="334"/>
        <v>0</v>
      </c>
      <c r="M282" s="19">
        <f ca="1"/>
        <v>0</v>
      </c>
      <c r="N282" s="208">
        <f t="shared" ca="1" si="335"/>
        <v>0</v>
      </c>
      <c r="O282" s="207"/>
      <c r="P282" s="194"/>
      <c r="Q282" s="198" cm="1">
        <f t="array" ref="Q282">IFERROR(MATCH(TRUE,INDEX($B$14:$B$117&gt;=P282,0),0),"")</f>
        <v>1</v>
      </c>
      <c r="R282" s="194">
        <f t="shared" ca="1" si="279"/>
        <v>3.2000000000000006E-3</v>
      </c>
      <c r="U282" s="194">
        <f t="shared" si="336"/>
        <v>0</v>
      </c>
      <c r="V282" s="19">
        <f ca="1"/>
        <v>0</v>
      </c>
      <c r="W282" s="208">
        <f t="shared" ca="1" si="337"/>
        <v>0</v>
      </c>
      <c r="X282" s="207"/>
      <c r="Y282" s="194"/>
      <c r="Z282" s="198" cm="1">
        <f t="array" ref="Z282">IFERROR(MATCH(TRUE,INDEX($B$14:$B$117&gt;=Y282,0),0),"")</f>
        <v>1</v>
      </c>
      <c r="AA282" s="194">
        <f t="shared" ca="1" si="280"/>
        <v>3.2000000000000006E-3</v>
      </c>
      <c r="AD282" s="194">
        <f t="shared" si="281"/>
        <v>0</v>
      </c>
      <c r="AE282" s="19">
        <f ca="1"/>
        <v>0</v>
      </c>
      <c r="AF282" s="208">
        <f t="shared" ca="1" si="282"/>
        <v>0</v>
      </c>
      <c r="AG282" s="207"/>
      <c r="AH282" s="194"/>
      <c r="AI282" s="198" cm="1">
        <f t="array" ref="AI282">IFERROR(MATCH(TRUE,INDEX($B$14:$B$117&gt;=AH282,0),0),"")</f>
        <v>1</v>
      </c>
      <c r="AJ282" s="194">
        <f t="shared" ca="1" si="283"/>
        <v>3.2000000000000006E-3</v>
      </c>
      <c r="AM282" s="194">
        <f t="shared" si="284"/>
        <v>0</v>
      </c>
      <c r="AN282" s="19">
        <f ca="1"/>
        <v>0</v>
      </c>
      <c r="AO282" s="208">
        <f t="shared" ca="1" si="285"/>
        <v>0</v>
      </c>
      <c r="AP282" s="207"/>
      <c r="AQ282" s="194"/>
      <c r="AR282" s="198" cm="1">
        <f t="array" ref="AR282">IFERROR(MATCH(TRUE,INDEX($B$14:$B$117&gt;=AQ282,0),0),"")</f>
        <v>1</v>
      </c>
      <c r="AS282" s="194">
        <f t="shared" ca="1" si="286"/>
        <v>3.2000000000000006E-3</v>
      </c>
      <c r="AV282" s="194">
        <f t="shared" si="287"/>
        <v>0</v>
      </c>
      <c r="AW282" s="19">
        <f ca="1"/>
        <v>0</v>
      </c>
      <c r="AX282" s="208">
        <f t="shared" ca="1" si="288"/>
        <v>0</v>
      </c>
      <c r="AY282" s="207"/>
      <c r="AZ282" s="194"/>
      <c r="BA282" s="198" cm="1">
        <f t="array" ref="BA282">IFERROR(MATCH(TRUE,INDEX($B$14:$B$117&gt;=AZ282,0),0),"")</f>
        <v>1</v>
      </c>
      <c r="BB282" s="194">
        <f t="shared" ca="1" si="289"/>
        <v>3.2000000000000006E-3</v>
      </c>
      <c r="BE282" s="194">
        <f t="shared" si="290"/>
        <v>0</v>
      </c>
      <c r="BF282" s="19">
        <f ca="1"/>
        <v>0</v>
      </c>
      <c r="BG282" s="208">
        <f t="shared" ca="1" si="291"/>
        <v>0</v>
      </c>
      <c r="BH282" s="207"/>
      <c r="BI282" s="194"/>
      <c r="BJ282" s="198" cm="1">
        <f t="array" ref="BJ282">IFERROR(MATCH(TRUE,INDEX($B$14:$B$117&gt;=BI282,0),0),"")</f>
        <v>1</v>
      </c>
      <c r="BK282" s="194">
        <f t="shared" ca="1" si="292"/>
        <v>3.2000000000000006E-3</v>
      </c>
      <c r="BN282" s="194">
        <f t="shared" si="293"/>
        <v>0</v>
      </c>
      <c r="BO282" s="19">
        <f ca="1"/>
        <v>0</v>
      </c>
      <c r="BP282" s="208">
        <f t="shared" ca="1" si="294"/>
        <v>0</v>
      </c>
      <c r="BQ282" s="207"/>
      <c r="BR282" s="194"/>
      <c r="BS282" s="198" cm="1">
        <f t="array" ref="BS282">IFERROR(MATCH(TRUE,INDEX($B$14:$B$117&gt;=BR282,0),0),"")</f>
        <v>1</v>
      </c>
      <c r="BT282" s="194">
        <f t="shared" ca="1" si="295"/>
        <v>3.2000000000000006E-3</v>
      </c>
      <c r="BW282" s="194">
        <f t="shared" si="296"/>
        <v>0</v>
      </c>
      <c r="BX282" s="19">
        <f ca="1"/>
        <v>0</v>
      </c>
      <c r="BY282" s="208">
        <f t="shared" ca="1" si="297"/>
        <v>0</v>
      </c>
      <c r="BZ282" s="207"/>
      <c r="CA282" s="194"/>
      <c r="CB282" s="198" cm="1">
        <f t="array" ref="CB282">IFERROR(MATCH(TRUE,INDEX($B$14:$B$117&gt;=CA282,0),0),"")</f>
        <v>1</v>
      </c>
      <c r="CC282" s="194">
        <f t="shared" ca="1" si="298"/>
        <v>3.2000000000000006E-3</v>
      </c>
      <c r="CF282" s="194">
        <f t="shared" si="299"/>
        <v>0</v>
      </c>
      <c r="CG282" s="19">
        <f ca="1"/>
        <v>0</v>
      </c>
      <c r="CH282" s="208">
        <f t="shared" ca="1" si="300"/>
        <v>0</v>
      </c>
      <c r="CI282" s="207"/>
      <c r="CJ282" s="194"/>
      <c r="CK282" s="198" cm="1">
        <f t="array" ref="CK282">IFERROR(MATCH(TRUE,INDEX($B$14:$B$117&gt;=CJ282,0),0),"")</f>
        <v>1</v>
      </c>
      <c r="CL282" s="194">
        <f t="shared" ca="1" si="301"/>
        <v>3.2000000000000006E-3</v>
      </c>
      <c r="CO282" s="194">
        <f t="shared" si="302"/>
        <v>0</v>
      </c>
      <c r="CP282" s="19">
        <f ca="1"/>
        <v>0</v>
      </c>
      <c r="CQ282" s="208">
        <f t="shared" ca="1" si="303"/>
        <v>0</v>
      </c>
      <c r="CR282" s="207"/>
      <c r="CS282" s="194"/>
      <c r="CT282" s="198" cm="1">
        <f t="array" ref="CT282">IFERROR(MATCH(TRUE,INDEX($B$14:$B$117&gt;=CS282,0),0),"")</f>
        <v>1</v>
      </c>
      <c r="CU282" s="194">
        <f t="shared" ca="1" si="304"/>
        <v>3.2000000000000006E-3</v>
      </c>
      <c r="CX282" s="194">
        <f t="shared" si="305"/>
        <v>0</v>
      </c>
      <c r="CY282" s="19" t="e">
        <f ca="1"/>
        <v>#N/A</v>
      </c>
      <c r="CZ282" s="208" t="e">
        <f t="shared" ca="1" si="306"/>
        <v>#N/A</v>
      </c>
      <c r="DA282" s="207"/>
      <c r="DB282" s="194"/>
      <c r="DC282" s="198" cm="1">
        <f t="array" ref="DC282">IFERROR(MATCH(TRUE,INDEX($B$14:$B$117&gt;=DB282,0),0),"")</f>
        <v>1</v>
      </c>
      <c r="DD282" s="194">
        <f t="shared" ca="1" si="307"/>
        <v>3.2000000000000006E-3</v>
      </c>
      <c r="DG282" s="194">
        <f t="shared" si="308"/>
        <v>0</v>
      </c>
      <c r="DH282" s="19" t="e">
        <f ca="1"/>
        <v>#N/A</v>
      </c>
      <c r="DI282" s="208" t="e">
        <f t="shared" ca="1" si="309"/>
        <v>#N/A</v>
      </c>
      <c r="DJ282" s="207"/>
      <c r="DK282" s="194"/>
      <c r="DL282" s="198" cm="1">
        <f t="array" ref="DL282">IFERROR(MATCH(TRUE,INDEX($B$14:$B$117&gt;=DK282,0),0),"")</f>
        <v>1</v>
      </c>
      <c r="DM282" s="194">
        <f t="shared" ca="1" si="310"/>
        <v>3.2000000000000006E-3</v>
      </c>
      <c r="DP282" s="194">
        <f t="shared" si="311"/>
        <v>0</v>
      </c>
      <c r="DQ282" s="19" t="e">
        <f ca="1"/>
        <v>#N/A</v>
      </c>
      <c r="DR282" s="208" t="e">
        <f t="shared" ca="1" si="312"/>
        <v>#N/A</v>
      </c>
      <c r="DS282" s="207"/>
      <c r="DT282" s="194"/>
      <c r="DU282" s="198" cm="1">
        <f t="array" ref="DU282">IFERROR(MATCH(TRUE,INDEX($B$14:$B$117&gt;=DT282,0),0),"")</f>
        <v>1</v>
      </c>
      <c r="DV282" s="194">
        <f t="shared" ca="1" si="313"/>
        <v>3.2000000000000006E-3</v>
      </c>
      <c r="DY282" s="194">
        <f t="shared" si="314"/>
        <v>0</v>
      </c>
      <c r="DZ282" s="19" t="e">
        <f ca="1"/>
        <v>#N/A</v>
      </c>
      <c r="EA282" s="208" t="e">
        <f t="shared" ca="1" si="315"/>
        <v>#N/A</v>
      </c>
      <c r="EB282" s="207"/>
      <c r="EC282" s="194"/>
      <c r="ED282" s="198" cm="1">
        <f t="array" ref="ED282">IFERROR(MATCH(TRUE,INDEX($B$14:$B$117&gt;=EC282,0),0),"")</f>
        <v>1</v>
      </c>
      <c r="EE282" s="194">
        <f t="shared" ca="1" si="316"/>
        <v>3.2000000000000006E-3</v>
      </c>
      <c r="EH282" s="194">
        <f t="shared" si="317"/>
        <v>0</v>
      </c>
      <c r="EI282" s="19" t="e">
        <f ca="1"/>
        <v>#N/A</v>
      </c>
      <c r="EJ282" s="208" t="e">
        <f t="shared" ca="1" si="318"/>
        <v>#N/A</v>
      </c>
      <c r="EK282" s="207"/>
      <c r="EL282" s="194"/>
      <c r="EM282" s="198" cm="1">
        <f t="array" ref="EM282">IFERROR(MATCH(TRUE,INDEX($B$14:$B$117&gt;=EL282,0),0),"")</f>
        <v>1</v>
      </c>
      <c r="EN282" s="194">
        <f t="shared" ca="1" si="319"/>
        <v>3.2000000000000006E-3</v>
      </c>
      <c r="EQ282" s="194">
        <f t="shared" si="320"/>
        <v>0</v>
      </c>
      <c r="ER282" s="19" t="e">
        <f ca="1"/>
        <v>#N/A</v>
      </c>
      <c r="ES282" s="208" t="e">
        <f t="shared" ca="1" si="321"/>
        <v>#N/A</v>
      </c>
      <c r="ET282" s="207"/>
      <c r="EU282" s="194"/>
      <c r="EV282" s="198" cm="1">
        <f t="array" ref="EV282">IFERROR(MATCH(TRUE,INDEX($B$14:$B$117&gt;=EU282,0),0),"")</f>
        <v>1</v>
      </c>
      <c r="EW282" s="194">
        <f t="shared" ca="1" si="322"/>
        <v>3.2000000000000006E-3</v>
      </c>
      <c r="EZ282" s="194">
        <f t="shared" si="323"/>
        <v>0</v>
      </c>
      <c r="FA282" s="19" t="e">
        <f ca="1"/>
        <v>#N/A</v>
      </c>
      <c r="FB282" s="208" t="e">
        <f t="shared" ca="1" si="324"/>
        <v>#N/A</v>
      </c>
      <c r="FC282" s="207"/>
      <c r="FD282" s="194"/>
      <c r="FE282" s="198" cm="1">
        <f t="array" ref="FE282">IFERROR(MATCH(TRUE,INDEX($B$14:$B$117&gt;=FD282,0),0),"")</f>
        <v>1</v>
      </c>
      <c r="FF282" s="194">
        <f t="shared" ca="1" si="325"/>
        <v>3.2000000000000006E-3</v>
      </c>
      <c r="FI282" s="194">
        <f t="shared" si="326"/>
        <v>0</v>
      </c>
      <c r="FJ282" s="19" t="e">
        <f ca="1"/>
        <v>#N/A</v>
      </c>
      <c r="FK282" s="208" t="e">
        <f t="shared" ca="1" si="327"/>
        <v>#N/A</v>
      </c>
      <c r="FL282" s="207"/>
      <c r="FM282" s="194"/>
      <c r="FN282" s="198" cm="1">
        <f t="array" ref="FN282">IFERROR(MATCH(TRUE,INDEX($B$14:$B$117&gt;=FM282,0),0),"")</f>
        <v>1</v>
      </c>
      <c r="FO282" s="194">
        <f t="shared" ca="1" si="328"/>
        <v>3.2000000000000006E-3</v>
      </c>
      <c r="FR282" s="194">
        <f t="shared" si="329"/>
        <v>0</v>
      </c>
      <c r="FS282" s="19" t="e">
        <f ca="1"/>
        <v>#N/A</v>
      </c>
      <c r="FT282" s="208" t="e">
        <f t="shared" ca="1" si="330"/>
        <v>#N/A</v>
      </c>
      <c r="FU282" s="207"/>
      <c r="FV282" s="194"/>
      <c r="FW282" s="198" cm="1">
        <f t="array" ref="FW282">IFERROR(MATCH(TRUE,INDEX($B$14:$B$117&gt;=FV282,0),0),"")</f>
        <v>1</v>
      </c>
      <c r="FX282" s="194">
        <f t="shared" ca="1" si="331"/>
        <v>3.2000000000000006E-3</v>
      </c>
      <c r="GA282" s="194">
        <f t="shared" si="332"/>
        <v>0</v>
      </c>
      <c r="GB282" s="19" t="e">
        <f ca="1"/>
        <v>#N/A</v>
      </c>
      <c r="GC282" s="208" t="e">
        <f t="shared" ca="1" si="333"/>
        <v>#N/A</v>
      </c>
    </row>
    <row r="283" spans="6:185" x14ac:dyDescent="0.2">
      <c r="F283" s="207"/>
      <c r="G283" s="194"/>
      <c r="H283" s="198" cm="1">
        <f t="array" ref="H283">IFERROR(MATCH(TRUE,INDEX($B$14:$B$117&gt;=G283,0),0),"")</f>
        <v>1</v>
      </c>
      <c r="I283" s="194">
        <f t="shared" ca="1" si="278"/>
        <v>3.2000000000000006E-3</v>
      </c>
      <c r="L283" s="194">
        <f t="shared" si="334"/>
        <v>0</v>
      </c>
      <c r="M283" s="19">
        <f ca="1"/>
        <v>0</v>
      </c>
      <c r="N283" s="208">
        <f t="shared" ca="1" si="335"/>
        <v>0</v>
      </c>
      <c r="O283" s="207"/>
      <c r="P283" s="194"/>
      <c r="Q283" s="198" cm="1">
        <f t="array" ref="Q283">IFERROR(MATCH(TRUE,INDEX($B$14:$B$117&gt;=P283,0),0),"")</f>
        <v>1</v>
      </c>
      <c r="R283" s="194">
        <f t="shared" ca="1" si="279"/>
        <v>3.2000000000000006E-3</v>
      </c>
      <c r="U283" s="194">
        <f t="shared" si="336"/>
        <v>0</v>
      </c>
      <c r="V283" s="19">
        <f ca="1"/>
        <v>0</v>
      </c>
      <c r="W283" s="208">
        <f t="shared" ca="1" si="337"/>
        <v>0</v>
      </c>
      <c r="X283" s="207"/>
      <c r="Y283" s="194"/>
      <c r="Z283" s="198" cm="1">
        <f t="array" ref="Z283">IFERROR(MATCH(TRUE,INDEX($B$14:$B$117&gt;=Y283,0),0),"")</f>
        <v>1</v>
      </c>
      <c r="AA283" s="194">
        <f t="shared" ca="1" si="280"/>
        <v>3.2000000000000006E-3</v>
      </c>
      <c r="AD283" s="194">
        <f t="shared" si="281"/>
        <v>0</v>
      </c>
      <c r="AE283" s="19">
        <f ca="1"/>
        <v>0</v>
      </c>
      <c r="AF283" s="208">
        <f t="shared" ca="1" si="282"/>
        <v>0</v>
      </c>
      <c r="AG283" s="207"/>
      <c r="AH283" s="194"/>
      <c r="AI283" s="198" cm="1">
        <f t="array" ref="AI283">IFERROR(MATCH(TRUE,INDEX($B$14:$B$117&gt;=AH283,0),0),"")</f>
        <v>1</v>
      </c>
      <c r="AJ283" s="194">
        <f t="shared" ca="1" si="283"/>
        <v>3.2000000000000006E-3</v>
      </c>
      <c r="AM283" s="194">
        <f t="shared" si="284"/>
        <v>0</v>
      </c>
      <c r="AN283" s="19">
        <f ca="1"/>
        <v>0</v>
      </c>
      <c r="AO283" s="208">
        <f t="shared" ca="1" si="285"/>
        <v>0</v>
      </c>
      <c r="AP283" s="207"/>
      <c r="AQ283" s="194"/>
      <c r="AR283" s="198" cm="1">
        <f t="array" ref="AR283">IFERROR(MATCH(TRUE,INDEX($B$14:$B$117&gt;=AQ283,0),0),"")</f>
        <v>1</v>
      </c>
      <c r="AS283" s="194">
        <f t="shared" ca="1" si="286"/>
        <v>3.2000000000000006E-3</v>
      </c>
      <c r="AV283" s="194">
        <f t="shared" si="287"/>
        <v>0</v>
      </c>
      <c r="AW283" s="19">
        <f ca="1"/>
        <v>0</v>
      </c>
      <c r="AX283" s="208">
        <f t="shared" ca="1" si="288"/>
        <v>0</v>
      </c>
      <c r="AY283" s="207"/>
      <c r="AZ283" s="194"/>
      <c r="BA283" s="198" cm="1">
        <f t="array" ref="BA283">IFERROR(MATCH(TRUE,INDEX($B$14:$B$117&gt;=AZ283,0),0),"")</f>
        <v>1</v>
      </c>
      <c r="BB283" s="194">
        <f t="shared" ca="1" si="289"/>
        <v>3.2000000000000006E-3</v>
      </c>
      <c r="BE283" s="194">
        <f t="shared" si="290"/>
        <v>0</v>
      </c>
      <c r="BF283" s="19">
        <f ca="1"/>
        <v>0</v>
      </c>
      <c r="BG283" s="208">
        <f t="shared" ca="1" si="291"/>
        <v>0</v>
      </c>
      <c r="BH283" s="207"/>
      <c r="BI283" s="194"/>
      <c r="BJ283" s="198" cm="1">
        <f t="array" ref="BJ283">IFERROR(MATCH(TRUE,INDEX($B$14:$B$117&gt;=BI283,0),0),"")</f>
        <v>1</v>
      </c>
      <c r="BK283" s="194">
        <f t="shared" ca="1" si="292"/>
        <v>3.2000000000000006E-3</v>
      </c>
      <c r="BN283" s="194">
        <f t="shared" si="293"/>
        <v>0</v>
      </c>
      <c r="BO283" s="19">
        <f ca="1"/>
        <v>0</v>
      </c>
      <c r="BP283" s="208">
        <f t="shared" ca="1" si="294"/>
        <v>0</v>
      </c>
      <c r="BQ283" s="207"/>
      <c r="BR283" s="194"/>
      <c r="BS283" s="198" cm="1">
        <f t="array" ref="BS283">IFERROR(MATCH(TRUE,INDEX($B$14:$B$117&gt;=BR283,0),0),"")</f>
        <v>1</v>
      </c>
      <c r="BT283" s="194">
        <f t="shared" ca="1" si="295"/>
        <v>3.2000000000000006E-3</v>
      </c>
      <c r="BW283" s="194">
        <f t="shared" si="296"/>
        <v>0</v>
      </c>
      <c r="BX283" s="19">
        <f ca="1"/>
        <v>0</v>
      </c>
      <c r="BY283" s="208">
        <f t="shared" ca="1" si="297"/>
        <v>0</v>
      </c>
      <c r="BZ283" s="207"/>
      <c r="CA283" s="194"/>
      <c r="CB283" s="198" cm="1">
        <f t="array" ref="CB283">IFERROR(MATCH(TRUE,INDEX($B$14:$B$117&gt;=CA283,0),0),"")</f>
        <v>1</v>
      </c>
      <c r="CC283" s="194">
        <f t="shared" ca="1" si="298"/>
        <v>3.2000000000000006E-3</v>
      </c>
      <c r="CF283" s="194">
        <f t="shared" si="299"/>
        <v>0</v>
      </c>
      <c r="CG283" s="19">
        <f ca="1"/>
        <v>0</v>
      </c>
      <c r="CH283" s="208">
        <f t="shared" ca="1" si="300"/>
        <v>0</v>
      </c>
      <c r="CI283" s="207"/>
      <c r="CJ283" s="194"/>
      <c r="CK283" s="198" cm="1">
        <f t="array" ref="CK283">IFERROR(MATCH(TRUE,INDEX($B$14:$B$117&gt;=CJ283,0),0),"")</f>
        <v>1</v>
      </c>
      <c r="CL283" s="194">
        <f t="shared" ca="1" si="301"/>
        <v>3.2000000000000006E-3</v>
      </c>
      <c r="CO283" s="194">
        <f t="shared" si="302"/>
        <v>0</v>
      </c>
      <c r="CP283" s="19">
        <f ca="1"/>
        <v>0</v>
      </c>
      <c r="CQ283" s="208">
        <f t="shared" ca="1" si="303"/>
        <v>0</v>
      </c>
      <c r="CR283" s="207"/>
      <c r="CS283" s="194"/>
      <c r="CT283" s="198" cm="1">
        <f t="array" ref="CT283">IFERROR(MATCH(TRUE,INDEX($B$14:$B$117&gt;=CS283,0),0),"")</f>
        <v>1</v>
      </c>
      <c r="CU283" s="194">
        <f t="shared" ca="1" si="304"/>
        <v>3.2000000000000006E-3</v>
      </c>
      <c r="CX283" s="194">
        <f t="shared" si="305"/>
        <v>0</v>
      </c>
      <c r="CY283" s="19" t="e">
        <f ca="1"/>
        <v>#N/A</v>
      </c>
      <c r="CZ283" s="208" t="e">
        <f t="shared" ca="1" si="306"/>
        <v>#N/A</v>
      </c>
      <c r="DA283" s="207"/>
      <c r="DB283" s="194"/>
      <c r="DC283" s="198" cm="1">
        <f t="array" ref="DC283">IFERROR(MATCH(TRUE,INDEX($B$14:$B$117&gt;=DB283,0),0),"")</f>
        <v>1</v>
      </c>
      <c r="DD283" s="194">
        <f t="shared" ca="1" si="307"/>
        <v>3.2000000000000006E-3</v>
      </c>
      <c r="DG283" s="194">
        <f t="shared" si="308"/>
        <v>0</v>
      </c>
      <c r="DH283" s="19" t="e">
        <f ca="1"/>
        <v>#N/A</v>
      </c>
      <c r="DI283" s="208" t="e">
        <f t="shared" ca="1" si="309"/>
        <v>#N/A</v>
      </c>
      <c r="DJ283" s="207"/>
      <c r="DK283" s="194"/>
      <c r="DL283" s="198" cm="1">
        <f t="array" ref="DL283">IFERROR(MATCH(TRUE,INDEX($B$14:$B$117&gt;=DK283,0),0),"")</f>
        <v>1</v>
      </c>
      <c r="DM283" s="194">
        <f t="shared" ca="1" si="310"/>
        <v>3.2000000000000006E-3</v>
      </c>
      <c r="DP283" s="194">
        <f t="shared" si="311"/>
        <v>0</v>
      </c>
      <c r="DQ283" s="19" t="e">
        <f ca="1"/>
        <v>#N/A</v>
      </c>
      <c r="DR283" s="208" t="e">
        <f t="shared" ca="1" si="312"/>
        <v>#N/A</v>
      </c>
      <c r="DS283" s="207"/>
      <c r="DT283" s="194"/>
      <c r="DU283" s="198" cm="1">
        <f t="array" ref="DU283">IFERROR(MATCH(TRUE,INDEX($B$14:$B$117&gt;=DT283,0),0),"")</f>
        <v>1</v>
      </c>
      <c r="DV283" s="194">
        <f t="shared" ca="1" si="313"/>
        <v>3.2000000000000006E-3</v>
      </c>
      <c r="DY283" s="194">
        <f t="shared" si="314"/>
        <v>0</v>
      </c>
      <c r="DZ283" s="19" t="e">
        <f ca="1"/>
        <v>#N/A</v>
      </c>
      <c r="EA283" s="208" t="e">
        <f t="shared" ca="1" si="315"/>
        <v>#N/A</v>
      </c>
      <c r="EB283" s="207"/>
      <c r="EC283" s="194"/>
      <c r="ED283" s="198" cm="1">
        <f t="array" ref="ED283">IFERROR(MATCH(TRUE,INDEX($B$14:$B$117&gt;=EC283,0),0),"")</f>
        <v>1</v>
      </c>
      <c r="EE283" s="194">
        <f t="shared" ca="1" si="316"/>
        <v>3.2000000000000006E-3</v>
      </c>
      <c r="EH283" s="194">
        <f t="shared" si="317"/>
        <v>0</v>
      </c>
      <c r="EI283" s="19" t="e">
        <f ca="1"/>
        <v>#N/A</v>
      </c>
      <c r="EJ283" s="208" t="e">
        <f t="shared" ca="1" si="318"/>
        <v>#N/A</v>
      </c>
      <c r="EK283" s="207"/>
      <c r="EL283" s="194"/>
      <c r="EM283" s="198" cm="1">
        <f t="array" ref="EM283">IFERROR(MATCH(TRUE,INDEX($B$14:$B$117&gt;=EL283,0),0),"")</f>
        <v>1</v>
      </c>
      <c r="EN283" s="194">
        <f t="shared" ca="1" si="319"/>
        <v>3.2000000000000006E-3</v>
      </c>
      <c r="EQ283" s="194">
        <f t="shared" si="320"/>
        <v>0</v>
      </c>
      <c r="ER283" s="19" t="e">
        <f ca="1"/>
        <v>#N/A</v>
      </c>
      <c r="ES283" s="208" t="e">
        <f t="shared" ca="1" si="321"/>
        <v>#N/A</v>
      </c>
      <c r="ET283" s="207"/>
      <c r="EU283" s="194"/>
      <c r="EV283" s="198" cm="1">
        <f t="array" ref="EV283">IFERROR(MATCH(TRUE,INDEX($B$14:$B$117&gt;=EU283,0),0),"")</f>
        <v>1</v>
      </c>
      <c r="EW283" s="194">
        <f t="shared" ca="1" si="322"/>
        <v>3.2000000000000006E-3</v>
      </c>
      <c r="EZ283" s="194">
        <f t="shared" si="323"/>
        <v>0</v>
      </c>
      <c r="FA283" s="19" t="e">
        <f ca="1"/>
        <v>#N/A</v>
      </c>
      <c r="FB283" s="208" t="e">
        <f t="shared" ca="1" si="324"/>
        <v>#N/A</v>
      </c>
      <c r="FC283" s="207"/>
      <c r="FD283" s="194"/>
      <c r="FE283" s="198" cm="1">
        <f t="array" ref="FE283">IFERROR(MATCH(TRUE,INDEX($B$14:$B$117&gt;=FD283,0),0),"")</f>
        <v>1</v>
      </c>
      <c r="FF283" s="194">
        <f t="shared" ca="1" si="325"/>
        <v>3.2000000000000006E-3</v>
      </c>
      <c r="FI283" s="194">
        <f t="shared" si="326"/>
        <v>0</v>
      </c>
      <c r="FJ283" s="19" t="e">
        <f ca="1"/>
        <v>#N/A</v>
      </c>
      <c r="FK283" s="208" t="e">
        <f t="shared" ca="1" si="327"/>
        <v>#N/A</v>
      </c>
      <c r="FL283" s="207"/>
      <c r="FM283" s="194"/>
      <c r="FN283" s="198" cm="1">
        <f t="array" ref="FN283">IFERROR(MATCH(TRUE,INDEX($B$14:$B$117&gt;=FM283,0),0),"")</f>
        <v>1</v>
      </c>
      <c r="FO283" s="194">
        <f t="shared" ca="1" si="328"/>
        <v>3.2000000000000006E-3</v>
      </c>
      <c r="FR283" s="194">
        <f t="shared" si="329"/>
        <v>0</v>
      </c>
      <c r="FS283" s="19" t="e">
        <f ca="1"/>
        <v>#N/A</v>
      </c>
      <c r="FT283" s="208" t="e">
        <f t="shared" ca="1" si="330"/>
        <v>#N/A</v>
      </c>
      <c r="FU283" s="207"/>
      <c r="FV283" s="194"/>
      <c r="FW283" s="198" cm="1">
        <f t="array" ref="FW283">IFERROR(MATCH(TRUE,INDEX($B$14:$B$117&gt;=FV283,0),0),"")</f>
        <v>1</v>
      </c>
      <c r="FX283" s="194">
        <f t="shared" ca="1" si="331"/>
        <v>3.2000000000000006E-3</v>
      </c>
      <c r="GA283" s="194">
        <f t="shared" si="332"/>
        <v>0</v>
      </c>
      <c r="GB283" s="19" t="e">
        <f ca="1"/>
        <v>#N/A</v>
      </c>
      <c r="GC283" s="208" t="e">
        <f t="shared" ca="1" si="333"/>
        <v>#N/A</v>
      </c>
    </row>
    <row r="284" spans="6:185" x14ac:dyDescent="0.2">
      <c r="F284" s="207"/>
      <c r="G284" s="194"/>
      <c r="H284" s="198" cm="1">
        <f t="array" ref="H284">IFERROR(MATCH(TRUE,INDEX($B$14:$B$117&gt;=G284,0),0),"")</f>
        <v>1</v>
      </c>
      <c r="I284" s="194">
        <f t="shared" ca="1" si="278"/>
        <v>3.2000000000000006E-3</v>
      </c>
      <c r="L284" s="194">
        <f t="shared" si="334"/>
        <v>0</v>
      </c>
      <c r="M284" s="19">
        <f ca="1"/>
        <v>0</v>
      </c>
      <c r="N284" s="208">
        <f t="shared" ca="1" si="335"/>
        <v>0</v>
      </c>
      <c r="O284" s="207"/>
      <c r="P284" s="194"/>
      <c r="Q284" s="198" cm="1">
        <f t="array" ref="Q284">IFERROR(MATCH(TRUE,INDEX($B$14:$B$117&gt;=P284,0),0),"")</f>
        <v>1</v>
      </c>
      <c r="R284" s="194">
        <f t="shared" ca="1" si="279"/>
        <v>3.2000000000000006E-3</v>
      </c>
      <c r="U284" s="194">
        <f t="shared" si="336"/>
        <v>0</v>
      </c>
      <c r="V284" s="19">
        <f ca="1"/>
        <v>0</v>
      </c>
      <c r="W284" s="208">
        <f t="shared" ca="1" si="337"/>
        <v>0</v>
      </c>
      <c r="X284" s="207"/>
      <c r="Y284" s="194"/>
      <c r="Z284" s="198" cm="1">
        <f t="array" ref="Z284">IFERROR(MATCH(TRUE,INDEX($B$14:$B$117&gt;=Y284,0),0),"")</f>
        <v>1</v>
      </c>
      <c r="AA284" s="194">
        <f t="shared" ca="1" si="280"/>
        <v>3.2000000000000006E-3</v>
      </c>
      <c r="AD284" s="194">
        <f t="shared" si="281"/>
        <v>0</v>
      </c>
      <c r="AE284" s="19">
        <f ca="1"/>
        <v>0</v>
      </c>
      <c r="AF284" s="208">
        <f t="shared" ca="1" si="282"/>
        <v>0</v>
      </c>
      <c r="AG284" s="207"/>
      <c r="AH284" s="194"/>
      <c r="AI284" s="198" cm="1">
        <f t="array" ref="AI284">IFERROR(MATCH(TRUE,INDEX($B$14:$B$117&gt;=AH284,0),0),"")</f>
        <v>1</v>
      </c>
      <c r="AJ284" s="194">
        <f t="shared" ca="1" si="283"/>
        <v>3.2000000000000006E-3</v>
      </c>
      <c r="AM284" s="194">
        <f t="shared" si="284"/>
        <v>0</v>
      </c>
      <c r="AN284" s="19">
        <f ca="1"/>
        <v>0</v>
      </c>
      <c r="AO284" s="208">
        <f t="shared" ca="1" si="285"/>
        <v>0</v>
      </c>
      <c r="AP284" s="207"/>
      <c r="AQ284" s="194"/>
      <c r="AR284" s="198" cm="1">
        <f t="array" ref="AR284">IFERROR(MATCH(TRUE,INDEX($B$14:$B$117&gt;=AQ284,0),0),"")</f>
        <v>1</v>
      </c>
      <c r="AS284" s="194">
        <f t="shared" ca="1" si="286"/>
        <v>3.2000000000000006E-3</v>
      </c>
      <c r="AV284" s="194">
        <f t="shared" si="287"/>
        <v>0</v>
      </c>
      <c r="AW284" s="19">
        <f ca="1"/>
        <v>0</v>
      </c>
      <c r="AX284" s="208">
        <f t="shared" ca="1" si="288"/>
        <v>0</v>
      </c>
      <c r="AY284" s="207"/>
      <c r="AZ284" s="194"/>
      <c r="BA284" s="198" cm="1">
        <f t="array" ref="BA284">IFERROR(MATCH(TRUE,INDEX($B$14:$B$117&gt;=AZ284,0),0),"")</f>
        <v>1</v>
      </c>
      <c r="BB284" s="194">
        <f t="shared" ca="1" si="289"/>
        <v>3.2000000000000006E-3</v>
      </c>
      <c r="BE284" s="194">
        <f t="shared" si="290"/>
        <v>0</v>
      </c>
      <c r="BF284" s="19">
        <f ca="1"/>
        <v>0</v>
      </c>
      <c r="BG284" s="208">
        <f t="shared" ca="1" si="291"/>
        <v>0</v>
      </c>
      <c r="BH284" s="207"/>
      <c r="BI284" s="194"/>
      <c r="BJ284" s="198" cm="1">
        <f t="array" ref="BJ284">IFERROR(MATCH(TRUE,INDEX($B$14:$B$117&gt;=BI284,0),0),"")</f>
        <v>1</v>
      </c>
      <c r="BK284" s="194">
        <f t="shared" ca="1" si="292"/>
        <v>3.2000000000000006E-3</v>
      </c>
      <c r="BN284" s="194">
        <f t="shared" si="293"/>
        <v>0</v>
      </c>
      <c r="BO284" s="19">
        <f ca="1"/>
        <v>0</v>
      </c>
      <c r="BP284" s="208">
        <f t="shared" ca="1" si="294"/>
        <v>0</v>
      </c>
      <c r="BQ284" s="207"/>
      <c r="BR284" s="194"/>
      <c r="BS284" s="198" cm="1">
        <f t="array" ref="BS284">IFERROR(MATCH(TRUE,INDEX($B$14:$B$117&gt;=BR284,0),0),"")</f>
        <v>1</v>
      </c>
      <c r="BT284" s="194">
        <f t="shared" ca="1" si="295"/>
        <v>3.2000000000000006E-3</v>
      </c>
      <c r="BW284" s="194">
        <f t="shared" si="296"/>
        <v>0</v>
      </c>
      <c r="BX284" s="19">
        <f ca="1"/>
        <v>0</v>
      </c>
      <c r="BY284" s="208">
        <f t="shared" ca="1" si="297"/>
        <v>0</v>
      </c>
      <c r="BZ284" s="207"/>
      <c r="CA284" s="194"/>
      <c r="CB284" s="198" cm="1">
        <f t="array" ref="CB284">IFERROR(MATCH(TRUE,INDEX($B$14:$B$117&gt;=CA284,0),0),"")</f>
        <v>1</v>
      </c>
      <c r="CC284" s="194">
        <f t="shared" ca="1" si="298"/>
        <v>3.2000000000000006E-3</v>
      </c>
      <c r="CF284" s="194">
        <f t="shared" si="299"/>
        <v>0</v>
      </c>
      <c r="CG284" s="19">
        <f ca="1"/>
        <v>0</v>
      </c>
      <c r="CH284" s="208">
        <f t="shared" ca="1" si="300"/>
        <v>0</v>
      </c>
      <c r="CI284" s="207"/>
      <c r="CJ284" s="194"/>
      <c r="CK284" s="198" cm="1">
        <f t="array" ref="CK284">IFERROR(MATCH(TRUE,INDEX($B$14:$B$117&gt;=CJ284,0),0),"")</f>
        <v>1</v>
      </c>
      <c r="CL284" s="194">
        <f t="shared" ca="1" si="301"/>
        <v>3.2000000000000006E-3</v>
      </c>
      <c r="CO284" s="194">
        <f t="shared" si="302"/>
        <v>0</v>
      </c>
      <c r="CP284" s="19">
        <f ca="1"/>
        <v>0</v>
      </c>
      <c r="CQ284" s="208">
        <f t="shared" ca="1" si="303"/>
        <v>0</v>
      </c>
      <c r="CR284" s="207"/>
      <c r="CS284" s="194"/>
      <c r="CT284" s="198" cm="1">
        <f t="array" ref="CT284">IFERROR(MATCH(TRUE,INDEX($B$14:$B$117&gt;=CS284,0),0),"")</f>
        <v>1</v>
      </c>
      <c r="CU284" s="194">
        <f t="shared" ca="1" si="304"/>
        <v>3.2000000000000006E-3</v>
      </c>
      <c r="CX284" s="194">
        <f t="shared" si="305"/>
        <v>0</v>
      </c>
      <c r="CY284" s="19" t="e">
        <f ca="1"/>
        <v>#N/A</v>
      </c>
      <c r="CZ284" s="208" t="e">
        <f t="shared" ca="1" si="306"/>
        <v>#N/A</v>
      </c>
      <c r="DA284" s="207"/>
      <c r="DB284" s="194"/>
      <c r="DC284" s="198" cm="1">
        <f t="array" ref="DC284">IFERROR(MATCH(TRUE,INDEX($B$14:$B$117&gt;=DB284,0),0),"")</f>
        <v>1</v>
      </c>
      <c r="DD284" s="194">
        <f t="shared" ca="1" si="307"/>
        <v>3.2000000000000006E-3</v>
      </c>
      <c r="DG284" s="194">
        <f t="shared" si="308"/>
        <v>0</v>
      </c>
      <c r="DH284" s="19" t="e">
        <f ca="1"/>
        <v>#N/A</v>
      </c>
      <c r="DI284" s="208" t="e">
        <f t="shared" ca="1" si="309"/>
        <v>#N/A</v>
      </c>
      <c r="DJ284" s="207"/>
      <c r="DK284" s="194"/>
      <c r="DL284" s="198" cm="1">
        <f t="array" ref="DL284">IFERROR(MATCH(TRUE,INDEX($B$14:$B$117&gt;=DK284,0),0),"")</f>
        <v>1</v>
      </c>
      <c r="DM284" s="194">
        <f t="shared" ca="1" si="310"/>
        <v>3.2000000000000006E-3</v>
      </c>
      <c r="DP284" s="194">
        <f t="shared" si="311"/>
        <v>0</v>
      </c>
      <c r="DQ284" s="19" t="e">
        <f ca="1"/>
        <v>#N/A</v>
      </c>
      <c r="DR284" s="208" t="e">
        <f t="shared" ca="1" si="312"/>
        <v>#N/A</v>
      </c>
      <c r="DS284" s="207"/>
      <c r="DT284" s="194"/>
      <c r="DU284" s="198" cm="1">
        <f t="array" ref="DU284">IFERROR(MATCH(TRUE,INDEX($B$14:$B$117&gt;=DT284,0),0),"")</f>
        <v>1</v>
      </c>
      <c r="DV284" s="194">
        <f t="shared" ca="1" si="313"/>
        <v>3.2000000000000006E-3</v>
      </c>
      <c r="DY284" s="194">
        <f t="shared" si="314"/>
        <v>0</v>
      </c>
      <c r="DZ284" s="19" t="e">
        <f ca="1"/>
        <v>#N/A</v>
      </c>
      <c r="EA284" s="208" t="e">
        <f t="shared" ca="1" si="315"/>
        <v>#N/A</v>
      </c>
      <c r="EB284" s="207"/>
      <c r="EC284" s="194"/>
      <c r="ED284" s="198" cm="1">
        <f t="array" ref="ED284">IFERROR(MATCH(TRUE,INDEX($B$14:$B$117&gt;=EC284,0),0),"")</f>
        <v>1</v>
      </c>
      <c r="EE284" s="194">
        <f t="shared" ca="1" si="316"/>
        <v>3.2000000000000006E-3</v>
      </c>
      <c r="EH284" s="194">
        <f t="shared" si="317"/>
        <v>0</v>
      </c>
      <c r="EI284" s="19" t="e">
        <f ca="1"/>
        <v>#N/A</v>
      </c>
      <c r="EJ284" s="208" t="e">
        <f t="shared" ca="1" si="318"/>
        <v>#N/A</v>
      </c>
      <c r="EK284" s="207"/>
      <c r="EL284" s="194"/>
      <c r="EM284" s="198" cm="1">
        <f t="array" ref="EM284">IFERROR(MATCH(TRUE,INDEX($B$14:$B$117&gt;=EL284,0),0),"")</f>
        <v>1</v>
      </c>
      <c r="EN284" s="194">
        <f t="shared" ca="1" si="319"/>
        <v>3.2000000000000006E-3</v>
      </c>
      <c r="EQ284" s="194">
        <f t="shared" si="320"/>
        <v>0</v>
      </c>
      <c r="ER284" s="19" t="e">
        <f ca="1"/>
        <v>#N/A</v>
      </c>
      <c r="ES284" s="208" t="e">
        <f t="shared" ca="1" si="321"/>
        <v>#N/A</v>
      </c>
      <c r="ET284" s="207"/>
      <c r="EU284" s="194"/>
      <c r="EV284" s="198" cm="1">
        <f t="array" ref="EV284">IFERROR(MATCH(TRUE,INDEX($B$14:$B$117&gt;=EU284,0),0),"")</f>
        <v>1</v>
      </c>
      <c r="EW284" s="194">
        <f t="shared" ca="1" si="322"/>
        <v>3.2000000000000006E-3</v>
      </c>
      <c r="EZ284" s="194">
        <f t="shared" si="323"/>
        <v>0</v>
      </c>
      <c r="FA284" s="19" t="e">
        <f ca="1"/>
        <v>#N/A</v>
      </c>
      <c r="FB284" s="208" t="e">
        <f t="shared" ca="1" si="324"/>
        <v>#N/A</v>
      </c>
      <c r="FC284" s="207"/>
      <c r="FD284" s="194"/>
      <c r="FE284" s="198" cm="1">
        <f t="array" ref="FE284">IFERROR(MATCH(TRUE,INDEX($B$14:$B$117&gt;=FD284,0),0),"")</f>
        <v>1</v>
      </c>
      <c r="FF284" s="194">
        <f t="shared" ca="1" si="325"/>
        <v>3.2000000000000006E-3</v>
      </c>
      <c r="FI284" s="194">
        <f t="shared" si="326"/>
        <v>0</v>
      </c>
      <c r="FJ284" s="19" t="e">
        <f ca="1"/>
        <v>#N/A</v>
      </c>
      <c r="FK284" s="208" t="e">
        <f t="shared" ca="1" si="327"/>
        <v>#N/A</v>
      </c>
      <c r="FL284" s="207"/>
      <c r="FM284" s="194"/>
      <c r="FN284" s="198" cm="1">
        <f t="array" ref="FN284">IFERROR(MATCH(TRUE,INDEX($B$14:$B$117&gt;=FM284,0),0),"")</f>
        <v>1</v>
      </c>
      <c r="FO284" s="194">
        <f t="shared" ca="1" si="328"/>
        <v>3.2000000000000006E-3</v>
      </c>
      <c r="FR284" s="194">
        <f t="shared" si="329"/>
        <v>0</v>
      </c>
      <c r="FS284" s="19" t="e">
        <f ca="1"/>
        <v>#N/A</v>
      </c>
      <c r="FT284" s="208" t="e">
        <f t="shared" ca="1" si="330"/>
        <v>#N/A</v>
      </c>
      <c r="FU284" s="207"/>
      <c r="FV284" s="194"/>
      <c r="FW284" s="198" cm="1">
        <f t="array" ref="FW284">IFERROR(MATCH(TRUE,INDEX($B$14:$B$117&gt;=FV284,0),0),"")</f>
        <v>1</v>
      </c>
      <c r="FX284" s="194">
        <f t="shared" ca="1" si="331"/>
        <v>3.2000000000000006E-3</v>
      </c>
      <c r="GA284" s="194">
        <f t="shared" si="332"/>
        <v>0</v>
      </c>
      <c r="GB284" s="19" t="e">
        <f ca="1"/>
        <v>#N/A</v>
      </c>
      <c r="GC284" s="208" t="e">
        <f t="shared" ca="1" si="333"/>
        <v>#N/A</v>
      </c>
    </row>
    <row r="285" spans="6:185" x14ac:dyDescent="0.2">
      <c r="F285" s="207"/>
      <c r="G285" s="194"/>
      <c r="H285" s="198" cm="1">
        <f t="array" ref="H285">IFERROR(MATCH(TRUE,INDEX($B$14:$B$117&gt;=G285,0),0),"")</f>
        <v>1</v>
      </c>
      <c r="I285" s="194">
        <f t="shared" ca="1" si="278"/>
        <v>3.2000000000000006E-3</v>
      </c>
      <c r="L285" s="194">
        <f t="shared" si="334"/>
        <v>0</v>
      </c>
      <c r="M285" s="19">
        <f ca="1"/>
        <v>0</v>
      </c>
      <c r="N285" s="208">
        <f t="shared" ca="1" si="335"/>
        <v>0</v>
      </c>
      <c r="O285" s="207"/>
      <c r="P285" s="194"/>
      <c r="Q285" s="198" cm="1">
        <f t="array" ref="Q285">IFERROR(MATCH(TRUE,INDEX($B$14:$B$117&gt;=P285,0),0),"")</f>
        <v>1</v>
      </c>
      <c r="R285" s="194">
        <f t="shared" ca="1" si="279"/>
        <v>3.2000000000000006E-3</v>
      </c>
      <c r="U285" s="194">
        <f t="shared" si="336"/>
        <v>0</v>
      </c>
      <c r="V285" s="19">
        <f ca="1"/>
        <v>0</v>
      </c>
      <c r="W285" s="208">
        <f t="shared" ca="1" si="337"/>
        <v>0</v>
      </c>
      <c r="X285" s="207"/>
      <c r="Y285" s="194"/>
      <c r="Z285" s="198" cm="1">
        <f t="array" ref="Z285">IFERROR(MATCH(TRUE,INDEX($B$14:$B$117&gt;=Y285,0),0),"")</f>
        <v>1</v>
      </c>
      <c r="AA285" s="194">
        <f t="shared" ca="1" si="280"/>
        <v>3.2000000000000006E-3</v>
      </c>
      <c r="AD285" s="194">
        <f t="shared" si="281"/>
        <v>0</v>
      </c>
      <c r="AE285" s="19">
        <f ca="1"/>
        <v>0</v>
      </c>
      <c r="AF285" s="208">
        <f t="shared" ca="1" si="282"/>
        <v>0</v>
      </c>
      <c r="AG285" s="207"/>
      <c r="AH285" s="194"/>
      <c r="AI285" s="198" cm="1">
        <f t="array" ref="AI285">IFERROR(MATCH(TRUE,INDEX($B$14:$B$117&gt;=AH285,0),0),"")</f>
        <v>1</v>
      </c>
      <c r="AJ285" s="194">
        <f t="shared" ca="1" si="283"/>
        <v>3.2000000000000006E-3</v>
      </c>
      <c r="AM285" s="194">
        <f t="shared" si="284"/>
        <v>0</v>
      </c>
      <c r="AN285" s="19">
        <f ca="1"/>
        <v>0</v>
      </c>
      <c r="AO285" s="208">
        <f t="shared" ca="1" si="285"/>
        <v>0</v>
      </c>
      <c r="AP285" s="207"/>
      <c r="AQ285" s="194"/>
      <c r="AR285" s="198" cm="1">
        <f t="array" ref="AR285">IFERROR(MATCH(TRUE,INDEX($B$14:$B$117&gt;=AQ285,0),0),"")</f>
        <v>1</v>
      </c>
      <c r="AS285" s="194">
        <f t="shared" ca="1" si="286"/>
        <v>3.2000000000000006E-3</v>
      </c>
      <c r="AV285" s="194">
        <f t="shared" si="287"/>
        <v>0</v>
      </c>
      <c r="AW285" s="19">
        <f ca="1"/>
        <v>0</v>
      </c>
      <c r="AX285" s="208">
        <f t="shared" ca="1" si="288"/>
        <v>0</v>
      </c>
      <c r="AY285" s="207"/>
      <c r="AZ285" s="194"/>
      <c r="BA285" s="198" cm="1">
        <f t="array" ref="BA285">IFERROR(MATCH(TRUE,INDEX($B$14:$B$117&gt;=AZ285,0),0),"")</f>
        <v>1</v>
      </c>
      <c r="BB285" s="194">
        <f t="shared" ca="1" si="289"/>
        <v>3.2000000000000006E-3</v>
      </c>
      <c r="BE285" s="194">
        <f t="shared" si="290"/>
        <v>0</v>
      </c>
      <c r="BF285" s="19">
        <f ca="1"/>
        <v>0</v>
      </c>
      <c r="BG285" s="208">
        <f t="shared" ca="1" si="291"/>
        <v>0</v>
      </c>
      <c r="BH285" s="207"/>
      <c r="BI285" s="194"/>
      <c r="BJ285" s="198" cm="1">
        <f t="array" ref="BJ285">IFERROR(MATCH(TRUE,INDEX($B$14:$B$117&gt;=BI285,0),0),"")</f>
        <v>1</v>
      </c>
      <c r="BK285" s="194">
        <f t="shared" ca="1" si="292"/>
        <v>3.2000000000000006E-3</v>
      </c>
      <c r="BN285" s="194">
        <f t="shared" si="293"/>
        <v>0</v>
      </c>
      <c r="BO285" s="19">
        <f ca="1"/>
        <v>0</v>
      </c>
      <c r="BP285" s="208">
        <f t="shared" ca="1" si="294"/>
        <v>0</v>
      </c>
      <c r="BQ285" s="207"/>
      <c r="BR285" s="194"/>
      <c r="BS285" s="198" cm="1">
        <f t="array" ref="BS285">IFERROR(MATCH(TRUE,INDEX($B$14:$B$117&gt;=BR285,0),0),"")</f>
        <v>1</v>
      </c>
      <c r="BT285" s="194">
        <f t="shared" ca="1" si="295"/>
        <v>3.2000000000000006E-3</v>
      </c>
      <c r="BW285" s="194">
        <f t="shared" si="296"/>
        <v>0</v>
      </c>
      <c r="BX285" s="19">
        <f ca="1"/>
        <v>0</v>
      </c>
      <c r="BY285" s="208">
        <f t="shared" ca="1" si="297"/>
        <v>0</v>
      </c>
      <c r="BZ285" s="207"/>
      <c r="CA285" s="194"/>
      <c r="CB285" s="198" cm="1">
        <f t="array" ref="CB285">IFERROR(MATCH(TRUE,INDEX($B$14:$B$117&gt;=CA285,0),0),"")</f>
        <v>1</v>
      </c>
      <c r="CC285" s="194">
        <f t="shared" ca="1" si="298"/>
        <v>3.2000000000000006E-3</v>
      </c>
      <c r="CF285" s="194">
        <f t="shared" si="299"/>
        <v>0</v>
      </c>
      <c r="CG285" s="19">
        <f ca="1"/>
        <v>0</v>
      </c>
      <c r="CH285" s="208">
        <f t="shared" ca="1" si="300"/>
        <v>0</v>
      </c>
      <c r="CI285" s="207"/>
      <c r="CJ285" s="194"/>
      <c r="CK285" s="198" cm="1">
        <f t="array" ref="CK285">IFERROR(MATCH(TRUE,INDEX($B$14:$B$117&gt;=CJ285,0),0),"")</f>
        <v>1</v>
      </c>
      <c r="CL285" s="194">
        <f t="shared" ca="1" si="301"/>
        <v>3.2000000000000006E-3</v>
      </c>
      <c r="CO285" s="194">
        <f t="shared" si="302"/>
        <v>0</v>
      </c>
      <c r="CP285" s="19">
        <f ca="1"/>
        <v>0</v>
      </c>
      <c r="CQ285" s="208">
        <f t="shared" ca="1" si="303"/>
        <v>0</v>
      </c>
      <c r="CR285" s="207"/>
      <c r="CS285" s="194"/>
      <c r="CT285" s="198" cm="1">
        <f t="array" ref="CT285">IFERROR(MATCH(TRUE,INDEX($B$14:$B$117&gt;=CS285,0),0),"")</f>
        <v>1</v>
      </c>
      <c r="CU285" s="194">
        <f t="shared" ca="1" si="304"/>
        <v>3.2000000000000006E-3</v>
      </c>
      <c r="CX285" s="194">
        <f t="shared" si="305"/>
        <v>0</v>
      </c>
      <c r="CY285" s="19" t="e">
        <f ca="1"/>
        <v>#N/A</v>
      </c>
      <c r="CZ285" s="208" t="e">
        <f t="shared" ca="1" si="306"/>
        <v>#N/A</v>
      </c>
      <c r="DA285" s="207"/>
      <c r="DB285" s="194"/>
      <c r="DC285" s="198" cm="1">
        <f t="array" ref="DC285">IFERROR(MATCH(TRUE,INDEX($B$14:$B$117&gt;=DB285,0),0),"")</f>
        <v>1</v>
      </c>
      <c r="DD285" s="194">
        <f t="shared" ca="1" si="307"/>
        <v>3.2000000000000006E-3</v>
      </c>
      <c r="DG285" s="194">
        <f t="shared" si="308"/>
        <v>0</v>
      </c>
      <c r="DH285" s="19" t="e">
        <f ca="1"/>
        <v>#N/A</v>
      </c>
      <c r="DI285" s="208" t="e">
        <f t="shared" ca="1" si="309"/>
        <v>#N/A</v>
      </c>
      <c r="DJ285" s="207"/>
      <c r="DK285" s="194"/>
      <c r="DL285" s="198" cm="1">
        <f t="array" ref="DL285">IFERROR(MATCH(TRUE,INDEX($B$14:$B$117&gt;=DK285,0),0),"")</f>
        <v>1</v>
      </c>
      <c r="DM285" s="194">
        <f t="shared" ca="1" si="310"/>
        <v>3.2000000000000006E-3</v>
      </c>
      <c r="DP285" s="194">
        <f t="shared" si="311"/>
        <v>0</v>
      </c>
      <c r="DQ285" s="19" t="e">
        <f ca="1"/>
        <v>#N/A</v>
      </c>
      <c r="DR285" s="208" t="e">
        <f t="shared" ca="1" si="312"/>
        <v>#N/A</v>
      </c>
      <c r="DS285" s="207"/>
      <c r="DT285" s="194"/>
      <c r="DU285" s="198" cm="1">
        <f t="array" ref="DU285">IFERROR(MATCH(TRUE,INDEX($B$14:$B$117&gt;=DT285,0),0),"")</f>
        <v>1</v>
      </c>
      <c r="DV285" s="194">
        <f t="shared" ca="1" si="313"/>
        <v>3.2000000000000006E-3</v>
      </c>
      <c r="DY285" s="194">
        <f t="shared" si="314"/>
        <v>0</v>
      </c>
      <c r="DZ285" s="19" t="e">
        <f ca="1"/>
        <v>#N/A</v>
      </c>
      <c r="EA285" s="208" t="e">
        <f t="shared" ca="1" si="315"/>
        <v>#N/A</v>
      </c>
      <c r="EB285" s="207"/>
      <c r="EC285" s="194"/>
      <c r="ED285" s="198" cm="1">
        <f t="array" ref="ED285">IFERROR(MATCH(TRUE,INDEX($B$14:$B$117&gt;=EC285,0),0),"")</f>
        <v>1</v>
      </c>
      <c r="EE285" s="194">
        <f t="shared" ca="1" si="316"/>
        <v>3.2000000000000006E-3</v>
      </c>
      <c r="EH285" s="194">
        <f t="shared" si="317"/>
        <v>0</v>
      </c>
      <c r="EI285" s="19" t="e">
        <f ca="1"/>
        <v>#N/A</v>
      </c>
      <c r="EJ285" s="208" t="e">
        <f t="shared" ca="1" si="318"/>
        <v>#N/A</v>
      </c>
      <c r="EK285" s="207"/>
      <c r="EL285" s="194"/>
      <c r="EM285" s="198" cm="1">
        <f t="array" ref="EM285">IFERROR(MATCH(TRUE,INDEX($B$14:$B$117&gt;=EL285,0),0),"")</f>
        <v>1</v>
      </c>
      <c r="EN285" s="194">
        <f t="shared" ca="1" si="319"/>
        <v>3.2000000000000006E-3</v>
      </c>
      <c r="EQ285" s="194">
        <f t="shared" si="320"/>
        <v>0</v>
      </c>
      <c r="ER285" s="19" t="e">
        <f ca="1"/>
        <v>#N/A</v>
      </c>
      <c r="ES285" s="208" t="e">
        <f t="shared" ca="1" si="321"/>
        <v>#N/A</v>
      </c>
      <c r="ET285" s="207"/>
      <c r="EU285" s="194"/>
      <c r="EV285" s="198" cm="1">
        <f t="array" ref="EV285">IFERROR(MATCH(TRUE,INDEX($B$14:$B$117&gt;=EU285,0),0),"")</f>
        <v>1</v>
      </c>
      <c r="EW285" s="194">
        <f t="shared" ca="1" si="322"/>
        <v>3.2000000000000006E-3</v>
      </c>
      <c r="EZ285" s="194">
        <f t="shared" si="323"/>
        <v>0</v>
      </c>
      <c r="FA285" s="19" t="e">
        <f ca="1"/>
        <v>#N/A</v>
      </c>
      <c r="FB285" s="208" t="e">
        <f t="shared" ca="1" si="324"/>
        <v>#N/A</v>
      </c>
      <c r="FC285" s="207"/>
      <c r="FD285" s="194"/>
      <c r="FE285" s="198" cm="1">
        <f t="array" ref="FE285">IFERROR(MATCH(TRUE,INDEX($B$14:$B$117&gt;=FD285,0),0),"")</f>
        <v>1</v>
      </c>
      <c r="FF285" s="194">
        <f t="shared" ca="1" si="325"/>
        <v>3.2000000000000006E-3</v>
      </c>
      <c r="FI285" s="194">
        <f t="shared" si="326"/>
        <v>0</v>
      </c>
      <c r="FJ285" s="19" t="e">
        <f ca="1"/>
        <v>#N/A</v>
      </c>
      <c r="FK285" s="208" t="e">
        <f t="shared" ca="1" si="327"/>
        <v>#N/A</v>
      </c>
      <c r="FL285" s="207"/>
      <c r="FM285" s="194"/>
      <c r="FN285" s="198" cm="1">
        <f t="array" ref="FN285">IFERROR(MATCH(TRUE,INDEX($B$14:$B$117&gt;=FM285,0),0),"")</f>
        <v>1</v>
      </c>
      <c r="FO285" s="194">
        <f t="shared" ca="1" si="328"/>
        <v>3.2000000000000006E-3</v>
      </c>
      <c r="FR285" s="194">
        <f t="shared" si="329"/>
        <v>0</v>
      </c>
      <c r="FS285" s="19" t="e">
        <f ca="1"/>
        <v>#N/A</v>
      </c>
      <c r="FT285" s="208" t="e">
        <f t="shared" ca="1" si="330"/>
        <v>#N/A</v>
      </c>
      <c r="FU285" s="207"/>
      <c r="FV285" s="194"/>
      <c r="FW285" s="198" cm="1">
        <f t="array" ref="FW285">IFERROR(MATCH(TRUE,INDEX($B$14:$B$117&gt;=FV285,0),0),"")</f>
        <v>1</v>
      </c>
      <c r="FX285" s="194">
        <f t="shared" ca="1" si="331"/>
        <v>3.2000000000000006E-3</v>
      </c>
      <c r="GA285" s="194">
        <f t="shared" si="332"/>
        <v>0</v>
      </c>
      <c r="GB285" s="19" t="e">
        <f ca="1"/>
        <v>#N/A</v>
      </c>
      <c r="GC285" s="208" t="e">
        <f t="shared" ca="1" si="333"/>
        <v>#N/A</v>
      </c>
    </row>
    <row r="286" spans="6:185" x14ac:dyDescent="0.2">
      <c r="F286" s="207"/>
      <c r="G286" s="194"/>
      <c r="H286" s="198" cm="1">
        <f t="array" ref="H286">IFERROR(MATCH(TRUE,INDEX($B$14:$B$117&gt;=G286,0),0),"")</f>
        <v>1</v>
      </c>
      <c r="I286" s="194">
        <f t="shared" ca="1" si="278"/>
        <v>3.2000000000000006E-3</v>
      </c>
      <c r="L286" s="194">
        <f t="shared" si="334"/>
        <v>0</v>
      </c>
      <c r="M286" s="19">
        <f ca="1"/>
        <v>0</v>
      </c>
      <c r="N286" s="208">
        <f t="shared" ca="1" si="335"/>
        <v>0</v>
      </c>
      <c r="O286" s="207"/>
      <c r="P286" s="194"/>
      <c r="Q286" s="198" cm="1">
        <f t="array" ref="Q286">IFERROR(MATCH(TRUE,INDEX($B$14:$B$117&gt;=P286,0),0),"")</f>
        <v>1</v>
      </c>
      <c r="R286" s="194">
        <f t="shared" ca="1" si="279"/>
        <v>3.2000000000000006E-3</v>
      </c>
      <c r="U286" s="194">
        <f t="shared" si="336"/>
        <v>0</v>
      </c>
      <c r="V286" s="19">
        <f ca="1"/>
        <v>0</v>
      </c>
      <c r="W286" s="208">
        <f t="shared" ca="1" si="337"/>
        <v>0</v>
      </c>
      <c r="X286" s="207"/>
      <c r="Y286" s="194"/>
      <c r="Z286" s="198" cm="1">
        <f t="array" ref="Z286">IFERROR(MATCH(TRUE,INDEX($B$14:$B$117&gt;=Y286,0),0),"")</f>
        <v>1</v>
      </c>
      <c r="AA286" s="194">
        <f t="shared" ca="1" si="280"/>
        <v>3.2000000000000006E-3</v>
      </c>
      <c r="AD286" s="194">
        <f t="shared" si="281"/>
        <v>0</v>
      </c>
      <c r="AE286" s="19">
        <f ca="1"/>
        <v>0</v>
      </c>
      <c r="AF286" s="208">
        <f t="shared" ca="1" si="282"/>
        <v>0</v>
      </c>
      <c r="AG286" s="207"/>
      <c r="AH286" s="194"/>
      <c r="AI286" s="198" cm="1">
        <f t="array" ref="AI286">IFERROR(MATCH(TRUE,INDEX($B$14:$B$117&gt;=AH286,0),0),"")</f>
        <v>1</v>
      </c>
      <c r="AJ286" s="194">
        <f t="shared" ca="1" si="283"/>
        <v>3.2000000000000006E-3</v>
      </c>
      <c r="AM286" s="194">
        <f t="shared" si="284"/>
        <v>0</v>
      </c>
      <c r="AN286" s="19">
        <f ca="1"/>
        <v>0</v>
      </c>
      <c r="AO286" s="208">
        <f t="shared" ca="1" si="285"/>
        <v>0</v>
      </c>
      <c r="AP286" s="207"/>
      <c r="AQ286" s="194"/>
      <c r="AR286" s="198" cm="1">
        <f t="array" ref="AR286">IFERROR(MATCH(TRUE,INDEX($B$14:$B$117&gt;=AQ286,0),0),"")</f>
        <v>1</v>
      </c>
      <c r="AS286" s="194">
        <f t="shared" ca="1" si="286"/>
        <v>3.2000000000000006E-3</v>
      </c>
      <c r="AV286" s="194">
        <f t="shared" si="287"/>
        <v>0</v>
      </c>
      <c r="AW286" s="19">
        <f ca="1"/>
        <v>0</v>
      </c>
      <c r="AX286" s="208">
        <f t="shared" ca="1" si="288"/>
        <v>0</v>
      </c>
      <c r="AY286" s="207"/>
      <c r="AZ286" s="194"/>
      <c r="BA286" s="198" cm="1">
        <f t="array" ref="BA286">IFERROR(MATCH(TRUE,INDEX($B$14:$B$117&gt;=AZ286,0),0),"")</f>
        <v>1</v>
      </c>
      <c r="BB286" s="194">
        <f t="shared" ca="1" si="289"/>
        <v>3.2000000000000006E-3</v>
      </c>
      <c r="BE286" s="194">
        <f t="shared" si="290"/>
        <v>0</v>
      </c>
      <c r="BF286" s="19">
        <f ca="1"/>
        <v>0</v>
      </c>
      <c r="BG286" s="208">
        <f t="shared" ca="1" si="291"/>
        <v>0</v>
      </c>
      <c r="BH286" s="207"/>
      <c r="BI286" s="194"/>
      <c r="BJ286" s="198" cm="1">
        <f t="array" ref="BJ286">IFERROR(MATCH(TRUE,INDEX($B$14:$B$117&gt;=BI286,0),0),"")</f>
        <v>1</v>
      </c>
      <c r="BK286" s="194">
        <f t="shared" ca="1" si="292"/>
        <v>3.2000000000000006E-3</v>
      </c>
      <c r="BN286" s="194">
        <f t="shared" si="293"/>
        <v>0</v>
      </c>
      <c r="BO286" s="19">
        <f ca="1"/>
        <v>0</v>
      </c>
      <c r="BP286" s="208">
        <f t="shared" ca="1" si="294"/>
        <v>0</v>
      </c>
      <c r="BQ286" s="207"/>
      <c r="BR286" s="194"/>
      <c r="BS286" s="198" cm="1">
        <f t="array" ref="BS286">IFERROR(MATCH(TRUE,INDEX($B$14:$B$117&gt;=BR286,0),0),"")</f>
        <v>1</v>
      </c>
      <c r="BT286" s="194">
        <f t="shared" ca="1" si="295"/>
        <v>3.2000000000000006E-3</v>
      </c>
      <c r="BW286" s="194">
        <f t="shared" si="296"/>
        <v>0</v>
      </c>
      <c r="BX286" s="19">
        <f ca="1"/>
        <v>0</v>
      </c>
      <c r="BY286" s="208">
        <f t="shared" ca="1" si="297"/>
        <v>0</v>
      </c>
      <c r="BZ286" s="207"/>
      <c r="CA286" s="194"/>
      <c r="CB286" s="198" cm="1">
        <f t="array" ref="CB286">IFERROR(MATCH(TRUE,INDEX($B$14:$B$117&gt;=CA286,0),0),"")</f>
        <v>1</v>
      </c>
      <c r="CC286" s="194">
        <f t="shared" ca="1" si="298"/>
        <v>3.2000000000000006E-3</v>
      </c>
      <c r="CF286" s="194">
        <f t="shared" si="299"/>
        <v>0</v>
      </c>
      <c r="CG286" s="19">
        <f ca="1"/>
        <v>0</v>
      </c>
      <c r="CH286" s="208">
        <f t="shared" ca="1" si="300"/>
        <v>0</v>
      </c>
      <c r="CI286" s="207"/>
      <c r="CJ286" s="194"/>
      <c r="CK286" s="198" cm="1">
        <f t="array" ref="CK286">IFERROR(MATCH(TRUE,INDEX($B$14:$B$117&gt;=CJ286,0),0),"")</f>
        <v>1</v>
      </c>
      <c r="CL286" s="194">
        <f t="shared" ca="1" si="301"/>
        <v>3.2000000000000006E-3</v>
      </c>
      <c r="CO286" s="194">
        <f t="shared" si="302"/>
        <v>0</v>
      </c>
      <c r="CP286" s="19">
        <f ca="1"/>
        <v>0</v>
      </c>
      <c r="CQ286" s="208">
        <f t="shared" ca="1" si="303"/>
        <v>0</v>
      </c>
      <c r="CR286" s="207"/>
      <c r="CS286" s="194"/>
      <c r="CT286" s="198" cm="1">
        <f t="array" ref="CT286">IFERROR(MATCH(TRUE,INDEX($B$14:$B$117&gt;=CS286,0),0),"")</f>
        <v>1</v>
      </c>
      <c r="CU286" s="194">
        <f t="shared" ca="1" si="304"/>
        <v>3.2000000000000006E-3</v>
      </c>
      <c r="CX286" s="194">
        <f t="shared" si="305"/>
        <v>0</v>
      </c>
      <c r="CY286" s="19" t="e">
        <f ca="1"/>
        <v>#N/A</v>
      </c>
      <c r="CZ286" s="208" t="e">
        <f t="shared" ca="1" si="306"/>
        <v>#N/A</v>
      </c>
      <c r="DA286" s="207"/>
      <c r="DB286" s="194"/>
      <c r="DC286" s="198" cm="1">
        <f t="array" ref="DC286">IFERROR(MATCH(TRUE,INDEX($B$14:$B$117&gt;=DB286,0),0),"")</f>
        <v>1</v>
      </c>
      <c r="DD286" s="194">
        <f t="shared" ca="1" si="307"/>
        <v>3.2000000000000006E-3</v>
      </c>
      <c r="DG286" s="194">
        <f t="shared" si="308"/>
        <v>0</v>
      </c>
      <c r="DH286" s="19" t="e">
        <f ca="1"/>
        <v>#N/A</v>
      </c>
      <c r="DI286" s="208" t="e">
        <f t="shared" ca="1" si="309"/>
        <v>#N/A</v>
      </c>
      <c r="DJ286" s="207"/>
      <c r="DK286" s="194"/>
      <c r="DL286" s="198" cm="1">
        <f t="array" ref="DL286">IFERROR(MATCH(TRUE,INDEX($B$14:$B$117&gt;=DK286,0),0),"")</f>
        <v>1</v>
      </c>
      <c r="DM286" s="194">
        <f t="shared" ca="1" si="310"/>
        <v>3.2000000000000006E-3</v>
      </c>
      <c r="DP286" s="194">
        <f t="shared" si="311"/>
        <v>0</v>
      </c>
      <c r="DQ286" s="19" t="e">
        <f ca="1"/>
        <v>#N/A</v>
      </c>
      <c r="DR286" s="208" t="e">
        <f t="shared" ca="1" si="312"/>
        <v>#N/A</v>
      </c>
      <c r="DS286" s="207"/>
      <c r="DT286" s="194"/>
      <c r="DU286" s="198" cm="1">
        <f t="array" ref="DU286">IFERROR(MATCH(TRUE,INDEX($B$14:$B$117&gt;=DT286,0),0),"")</f>
        <v>1</v>
      </c>
      <c r="DV286" s="194">
        <f t="shared" ca="1" si="313"/>
        <v>3.2000000000000006E-3</v>
      </c>
      <c r="DY286" s="194">
        <f t="shared" si="314"/>
        <v>0</v>
      </c>
      <c r="DZ286" s="19" t="e">
        <f ca="1"/>
        <v>#N/A</v>
      </c>
      <c r="EA286" s="208" t="e">
        <f t="shared" ca="1" si="315"/>
        <v>#N/A</v>
      </c>
      <c r="EB286" s="207"/>
      <c r="EC286" s="194"/>
      <c r="ED286" s="198" cm="1">
        <f t="array" ref="ED286">IFERROR(MATCH(TRUE,INDEX($B$14:$B$117&gt;=EC286,0),0),"")</f>
        <v>1</v>
      </c>
      <c r="EE286" s="194">
        <f t="shared" ca="1" si="316"/>
        <v>3.2000000000000006E-3</v>
      </c>
      <c r="EH286" s="194">
        <f t="shared" si="317"/>
        <v>0</v>
      </c>
      <c r="EI286" s="19" t="e">
        <f ca="1"/>
        <v>#N/A</v>
      </c>
      <c r="EJ286" s="208" t="e">
        <f t="shared" ca="1" si="318"/>
        <v>#N/A</v>
      </c>
      <c r="EK286" s="207"/>
      <c r="EL286" s="194"/>
      <c r="EM286" s="198" cm="1">
        <f t="array" ref="EM286">IFERROR(MATCH(TRUE,INDEX($B$14:$B$117&gt;=EL286,0),0),"")</f>
        <v>1</v>
      </c>
      <c r="EN286" s="194">
        <f t="shared" ca="1" si="319"/>
        <v>3.2000000000000006E-3</v>
      </c>
      <c r="EQ286" s="194">
        <f t="shared" si="320"/>
        <v>0</v>
      </c>
      <c r="ER286" s="19" t="e">
        <f ca="1"/>
        <v>#N/A</v>
      </c>
      <c r="ES286" s="208" t="e">
        <f t="shared" ca="1" si="321"/>
        <v>#N/A</v>
      </c>
      <c r="ET286" s="207"/>
      <c r="EU286" s="194"/>
      <c r="EV286" s="198" cm="1">
        <f t="array" ref="EV286">IFERROR(MATCH(TRUE,INDEX($B$14:$B$117&gt;=EU286,0),0),"")</f>
        <v>1</v>
      </c>
      <c r="EW286" s="194">
        <f t="shared" ca="1" si="322"/>
        <v>3.2000000000000006E-3</v>
      </c>
      <c r="EZ286" s="194">
        <f t="shared" si="323"/>
        <v>0</v>
      </c>
      <c r="FA286" s="19" t="e">
        <f ca="1"/>
        <v>#N/A</v>
      </c>
      <c r="FB286" s="208" t="e">
        <f t="shared" ca="1" si="324"/>
        <v>#N/A</v>
      </c>
      <c r="FC286" s="207"/>
      <c r="FD286" s="194"/>
      <c r="FE286" s="198" cm="1">
        <f t="array" ref="FE286">IFERROR(MATCH(TRUE,INDEX($B$14:$B$117&gt;=FD286,0),0),"")</f>
        <v>1</v>
      </c>
      <c r="FF286" s="194">
        <f t="shared" ca="1" si="325"/>
        <v>3.2000000000000006E-3</v>
      </c>
      <c r="FI286" s="194">
        <f t="shared" si="326"/>
        <v>0</v>
      </c>
      <c r="FJ286" s="19" t="e">
        <f ca="1"/>
        <v>#N/A</v>
      </c>
      <c r="FK286" s="208" t="e">
        <f t="shared" ca="1" si="327"/>
        <v>#N/A</v>
      </c>
      <c r="FL286" s="207"/>
      <c r="FM286" s="194"/>
      <c r="FN286" s="198" cm="1">
        <f t="array" ref="FN286">IFERROR(MATCH(TRUE,INDEX($B$14:$B$117&gt;=FM286,0),0),"")</f>
        <v>1</v>
      </c>
      <c r="FO286" s="194">
        <f t="shared" ca="1" si="328"/>
        <v>3.2000000000000006E-3</v>
      </c>
      <c r="FR286" s="194">
        <f t="shared" si="329"/>
        <v>0</v>
      </c>
      <c r="FS286" s="19" t="e">
        <f ca="1"/>
        <v>#N/A</v>
      </c>
      <c r="FT286" s="208" t="e">
        <f t="shared" ca="1" si="330"/>
        <v>#N/A</v>
      </c>
      <c r="FU286" s="207"/>
      <c r="FV286" s="194"/>
      <c r="FW286" s="198" cm="1">
        <f t="array" ref="FW286">IFERROR(MATCH(TRUE,INDEX($B$14:$B$117&gt;=FV286,0),0),"")</f>
        <v>1</v>
      </c>
      <c r="FX286" s="194">
        <f t="shared" ca="1" si="331"/>
        <v>3.2000000000000006E-3</v>
      </c>
      <c r="GA286" s="194">
        <f t="shared" si="332"/>
        <v>0</v>
      </c>
      <c r="GB286" s="19" t="e">
        <f ca="1"/>
        <v>#N/A</v>
      </c>
      <c r="GC286" s="208" t="e">
        <f t="shared" ca="1" si="333"/>
        <v>#N/A</v>
      </c>
    </row>
    <row r="287" spans="6:185" x14ac:dyDescent="0.2">
      <c r="F287" s="207"/>
      <c r="G287" s="194"/>
      <c r="H287" s="198" cm="1">
        <f t="array" ref="H287">IFERROR(MATCH(TRUE,INDEX($B$14:$B$117&gt;=G287,0),0),"")</f>
        <v>1</v>
      </c>
      <c r="I287" s="194">
        <f t="shared" ca="1" si="278"/>
        <v>3.2000000000000006E-3</v>
      </c>
      <c r="L287" s="194">
        <f t="shared" si="334"/>
        <v>0</v>
      </c>
      <c r="M287" s="19">
        <f ca="1"/>
        <v>0</v>
      </c>
      <c r="N287" s="208">
        <f t="shared" ca="1" si="335"/>
        <v>0</v>
      </c>
      <c r="O287" s="207"/>
      <c r="P287" s="194"/>
      <c r="Q287" s="198" cm="1">
        <f t="array" ref="Q287">IFERROR(MATCH(TRUE,INDEX($B$14:$B$117&gt;=P287,0),0),"")</f>
        <v>1</v>
      </c>
      <c r="R287" s="194">
        <f t="shared" ca="1" si="279"/>
        <v>3.2000000000000006E-3</v>
      </c>
      <c r="U287" s="194">
        <f t="shared" si="336"/>
        <v>0</v>
      </c>
      <c r="V287" s="19">
        <f ca="1"/>
        <v>0</v>
      </c>
      <c r="W287" s="208">
        <f t="shared" ca="1" si="337"/>
        <v>0</v>
      </c>
      <c r="X287" s="207"/>
      <c r="Y287" s="194"/>
      <c r="Z287" s="198" cm="1">
        <f t="array" ref="Z287">IFERROR(MATCH(TRUE,INDEX($B$14:$B$117&gt;=Y287,0),0),"")</f>
        <v>1</v>
      </c>
      <c r="AA287" s="194">
        <f t="shared" ca="1" si="280"/>
        <v>3.2000000000000006E-3</v>
      </c>
      <c r="AD287" s="194">
        <f t="shared" si="281"/>
        <v>0</v>
      </c>
      <c r="AE287" s="19">
        <f ca="1"/>
        <v>0</v>
      </c>
      <c r="AF287" s="208">
        <f t="shared" ca="1" si="282"/>
        <v>0</v>
      </c>
      <c r="AG287" s="207"/>
      <c r="AH287" s="194"/>
      <c r="AI287" s="198" cm="1">
        <f t="array" ref="AI287">IFERROR(MATCH(TRUE,INDEX($B$14:$B$117&gt;=AH287,0),0),"")</f>
        <v>1</v>
      </c>
      <c r="AJ287" s="194">
        <f t="shared" ca="1" si="283"/>
        <v>3.2000000000000006E-3</v>
      </c>
      <c r="AM287" s="194">
        <f t="shared" si="284"/>
        <v>0</v>
      </c>
      <c r="AN287" s="19">
        <f ca="1"/>
        <v>0</v>
      </c>
      <c r="AO287" s="208">
        <f t="shared" ca="1" si="285"/>
        <v>0</v>
      </c>
      <c r="AP287" s="207"/>
      <c r="AQ287" s="194"/>
      <c r="AR287" s="198" cm="1">
        <f t="array" ref="AR287">IFERROR(MATCH(TRUE,INDEX($B$14:$B$117&gt;=AQ287,0),0),"")</f>
        <v>1</v>
      </c>
      <c r="AS287" s="194">
        <f t="shared" ca="1" si="286"/>
        <v>3.2000000000000006E-3</v>
      </c>
      <c r="AV287" s="194">
        <f t="shared" si="287"/>
        <v>0</v>
      </c>
      <c r="AW287" s="19">
        <f ca="1"/>
        <v>0</v>
      </c>
      <c r="AX287" s="208">
        <f t="shared" ca="1" si="288"/>
        <v>0</v>
      </c>
      <c r="AY287" s="207"/>
      <c r="AZ287" s="194"/>
      <c r="BA287" s="198" cm="1">
        <f t="array" ref="BA287">IFERROR(MATCH(TRUE,INDEX($B$14:$B$117&gt;=AZ287,0),0),"")</f>
        <v>1</v>
      </c>
      <c r="BB287" s="194">
        <f t="shared" ca="1" si="289"/>
        <v>3.2000000000000006E-3</v>
      </c>
      <c r="BE287" s="194">
        <f t="shared" si="290"/>
        <v>0</v>
      </c>
      <c r="BF287" s="19">
        <f ca="1"/>
        <v>0</v>
      </c>
      <c r="BG287" s="208">
        <f t="shared" ca="1" si="291"/>
        <v>0</v>
      </c>
      <c r="BH287" s="207"/>
      <c r="BI287" s="194"/>
      <c r="BJ287" s="198" cm="1">
        <f t="array" ref="BJ287">IFERROR(MATCH(TRUE,INDEX($B$14:$B$117&gt;=BI287,0),0),"")</f>
        <v>1</v>
      </c>
      <c r="BK287" s="194">
        <f t="shared" ca="1" si="292"/>
        <v>3.2000000000000006E-3</v>
      </c>
      <c r="BN287" s="194">
        <f t="shared" si="293"/>
        <v>0</v>
      </c>
      <c r="BO287" s="19">
        <f ca="1"/>
        <v>0</v>
      </c>
      <c r="BP287" s="208">
        <f t="shared" ca="1" si="294"/>
        <v>0</v>
      </c>
      <c r="BQ287" s="207"/>
      <c r="BR287" s="194"/>
      <c r="BS287" s="198" cm="1">
        <f t="array" ref="BS287">IFERROR(MATCH(TRUE,INDEX($B$14:$B$117&gt;=BR287,0),0),"")</f>
        <v>1</v>
      </c>
      <c r="BT287" s="194">
        <f t="shared" ca="1" si="295"/>
        <v>3.2000000000000006E-3</v>
      </c>
      <c r="BW287" s="194">
        <f t="shared" si="296"/>
        <v>0</v>
      </c>
      <c r="BX287" s="19">
        <f ca="1"/>
        <v>0</v>
      </c>
      <c r="BY287" s="208">
        <f t="shared" ca="1" si="297"/>
        <v>0</v>
      </c>
      <c r="BZ287" s="207"/>
      <c r="CA287" s="194"/>
      <c r="CB287" s="198" cm="1">
        <f t="array" ref="CB287">IFERROR(MATCH(TRUE,INDEX($B$14:$B$117&gt;=CA287,0),0),"")</f>
        <v>1</v>
      </c>
      <c r="CC287" s="194">
        <f t="shared" ca="1" si="298"/>
        <v>3.2000000000000006E-3</v>
      </c>
      <c r="CF287" s="194">
        <f t="shared" si="299"/>
        <v>0</v>
      </c>
      <c r="CG287" s="19">
        <f ca="1"/>
        <v>0</v>
      </c>
      <c r="CH287" s="208">
        <f t="shared" ca="1" si="300"/>
        <v>0</v>
      </c>
      <c r="CI287" s="207"/>
      <c r="CJ287" s="194"/>
      <c r="CK287" s="198" cm="1">
        <f t="array" ref="CK287">IFERROR(MATCH(TRUE,INDEX($B$14:$B$117&gt;=CJ287,0),0),"")</f>
        <v>1</v>
      </c>
      <c r="CL287" s="194">
        <f t="shared" ca="1" si="301"/>
        <v>3.2000000000000006E-3</v>
      </c>
      <c r="CO287" s="194">
        <f t="shared" si="302"/>
        <v>0</v>
      </c>
      <c r="CP287" s="19">
        <f ca="1"/>
        <v>0</v>
      </c>
      <c r="CQ287" s="208">
        <f t="shared" ca="1" si="303"/>
        <v>0</v>
      </c>
      <c r="CR287" s="207"/>
      <c r="CS287" s="194"/>
      <c r="CT287" s="198" cm="1">
        <f t="array" ref="CT287">IFERROR(MATCH(TRUE,INDEX($B$14:$B$117&gt;=CS287,0),0),"")</f>
        <v>1</v>
      </c>
      <c r="CU287" s="194">
        <f t="shared" ca="1" si="304"/>
        <v>3.2000000000000006E-3</v>
      </c>
      <c r="CX287" s="194">
        <f t="shared" si="305"/>
        <v>0</v>
      </c>
      <c r="CY287" s="19" t="e">
        <f ca="1"/>
        <v>#N/A</v>
      </c>
      <c r="CZ287" s="208" t="e">
        <f t="shared" ca="1" si="306"/>
        <v>#N/A</v>
      </c>
      <c r="DA287" s="207"/>
      <c r="DB287" s="194"/>
      <c r="DC287" s="198" cm="1">
        <f t="array" ref="DC287">IFERROR(MATCH(TRUE,INDEX($B$14:$B$117&gt;=DB287,0),0),"")</f>
        <v>1</v>
      </c>
      <c r="DD287" s="194">
        <f t="shared" ca="1" si="307"/>
        <v>3.2000000000000006E-3</v>
      </c>
      <c r="DG287" s="194">
        <f t="shared" si="308"/>
        <v>0</v>
      </c>
      <c r="DH287" s="19" t="e">
        <f ca="1"/>
        <v>#N/A</v>
      </c>
      <c r="DI287" s="208" t="e">
        <f t="shared" ca="1" si="309"/>
        <v>#N/A</v>
      </c>
      <c r="DJ287" s="207"/>
      <c r="DK287" s="194"/>
      <c r="DL287" s="198" cm="1">
        <f t="array" ref="DL287">IFERROR(MATCH(TRUE,INDEX($B$14:$B$117&gt;=DK287,0),0),"")</f>
        <v>1</v>
      </c>
      <c r="DM287" s="194">
        <f t="shared" ca="1" si="310"/>
        <v>3.2000000000000006E-3</v>
      </c>
      <c r="DP287" s="194">
        <f t="shared" si="311"/>
        <v>0</v>
      </c>
      <c r="DQ287" s="19" t="e">
        <f ca="1"/>
        <v>#N/A</v>
      </c>
      <c r="DR287" s="208" t="e">
        <f t="shared" ca="1" si="312"/>
        <v>#N/A</v>
      </c>
      <c r="DS287" s="207"/>
      <c r="DT287" s="194"/>
      <c r="DU287" s="198" cm="1">
        <f t="array" ref="DU287">IFERROR(MATCH(TRUE,INDEX($B$14:$B$117&gt;=DT287,0),0),"")</f>
        <v>1</v>
      </c>
      <c r="DV287" s="194">
        <f t="shared" ca="1" si="313"/>
        <v>3.2000000000000006E-3</v>
      </c>
      <c r="DY287" s="194">
        <f t="shared" si="314"/>
        <v>0</v>
      </c>
      <c r="DZ287" s="19" t="e">
        <f ca="1"/>
        <v>#N/A</v>
      </c>
      <c r="EA287" s="208" t="e">
        <f t="shared" ca="1" si="315"/>
        <v>#N/A</v>
      </c>
      <c r="EB287" s="207"/>
      <c r="EC287" s="194"/>
      <c r="ED287" s="198" cm="1">
        <f t="array" ref="ED287">IFERROR(MATCH(TRUE,INDEX($B$14:$B$117&gt;=EC287,0),0),"")</f>
        <v>1</v>
      </c>
      <c r="EE287" s="194">
        <f t="shared" ca="1" si="316"/>
        <v>3.2000000000000006E-3</v>
      </c>
      <c r="EH287" s="194">
        <f t="shared" si="317"/>
        <v>0</v>
      </c>
      <c r="EI287" s="19" t="e">
        <f ca="1"/>
        <v>#N/A</v>
      </c>
      <c r="EJ287" s="208" t="e">
        <f t="shared" ca="1" si="318"/>
        <v>#N/A</v>
      </c>
      <c r="EK287" s="207"/>
      <c r="EL287" s="194"/>
      <c r="EM287" s="198" cm="1">
        <f t="array" ref="EM287">IFERROR(MATCH(TRUE,INDEX($B$14:$B$117&gt;=EL287,0),0),"")</f>
        <v>1</v>
      </c>
      <c r="EN287" s="194">
        <f t="shared" ca="1" si="319"/>
        <v>3.2000000000000006E-3</v>
      </c>
      <c r="EQ287" s="194">
        <f t="shared" si="320"/>
        <v>0</v>
      </c>
      <c r="ER287" s="19" t="e">
        <f ca="1"/>
        <v>#N/A</v>
      </c>
      <c r="ES287" s="208" t="e">
        <f t="shared" ca="1" si="321"/>
        <v>#N/A</v>
      </c>
      <c r="ET287" s="207"/>
      <c r="EU287" s="194"/>
      <c r="EV287" s="198" cm="1">
        <f t="array" ref="EV287">IFERROR(MATCH(TRUE,INDEX($B$14:$B$117&gt;=EU287,0),0),"")</f>
        <v>1</v>
      </c>
      <c r="EW287" s="194">
        <f t="shared" ca="1" si="322"/>
        <v>3.2000000000000006E-3</v>
      </c>
      <c r="EZ287" s="194">
        <f t="shared" si="323"/>
        <v>0</v>
      </c>
      <c r="FA287" s="19" t="e">
        <f ca="1"/>
        <v>#N/A</v>
      </c>
      <c r="FB287" s="208" t="e">
        <f t="shared" ca="1" si="324"/>
        <v>#N/A</v>
      </c>
      <c r="FC287" s="207"/>
      <c r="FD287" s="194"/>
      <c r="FE287" s="198" cm="1">
        <f t="array" ref="FE287">IFERROR(MATCH(TRUE,INDEX($B$14:$B$117&gt;=FD287,0),0),"")</f>
        <v>1</v>
      </c>
      <c r="FF287" s="194">
        <f t="shared" ca="1" si="325"/>
        <v>3.2000000000000006E-3</v>
      </c>
      <c r="FI287" s="194">
        <f t="shared" si="326"/>
        <v>0</v>
      </c>
      <c r="FJ287" s="19" t="e">
        <f ca="1"/>
        <v>#N/A</v>
      </c>
      <c r="FK287" s="208" t="e">
        <f t="shared" ca="1" si="327"/>
        <v>#N/A</v>
      </c>
      <c r="FL287" s="207"/>
      <c r="FM287" s="194"/>
      <c r="FN287" s="198" cm="1">
        <f t="array" ref="FN287">IFERROR(MATCH(TRUE,INDEX($B$14:$B$117&gt;=FM287,0),0),"")</f>
        <v>1</v>
      </c>
      <c r="FO287" s="194">
        <f t="shared" ca="1" si="328"/>
        <v>3.2000000000000006E-3</v>
      </c>
      <c r="FR287" s="194">
        <f t="shared" si="329"/>
        <v>0</v>
      </c>
      <c r="FS287" s="19" t="e">
        <f ca="1"/>
        <v>#N/A</v>
      </c>
      <c r="FT287" s="208" t="e">
        <f t="shared" ca="1" si="330"/>
        <v>#N/A</v>
      </c>
      <c r="FU287" s="207"/>
      <c r="FV287" s="194"/>
      <c r="FW287" s="198" cm="1">
        <f t="array" ref="FW287">IFERROR(MATCH(TRUE,INDEX($B$14:$B$117&gt;=FV287,0),0),"")</f>
        <v>1</v>
      </c>
      <c r="FX287" s="194">
        <f t="shared" ca="1" si="331"/>
        <v>3.2000000000000006E-3</v>
      </c>
      <c r="GA287" s="194">
        <f t="shared" si="332"/>
        <v>0</v>
      </c>
      <c r="GB287" s="19" t="e">
        <f ca="1"/>
        <v>#N/A</v>
      </c>
      <c r="GC287" s="208" t="e">
        <f t="shared" ca="1" si="333"/>
        <v>#N/A</v>
      </c>
    </row>
    <row r="288" spans="6:185" x14ac:dyDescent="0.2">
      <c r="F288" s="207"/>
      <c r="G288" s="194"/>
      <c r="H288" s="198" cm="1">
        <f t="array" ref="H288">IFERROR(MATCH(TRUE,INDEX($B$14:$B$117&gt;=G288,0),0),"")</f>
        <v>1</v>
      </c>
      <c r="I288" s="194">
        <f t="shared" ca="1" si="278"/>
        <v>3.2000000000000006E-3</v>
      </c>
      <c r="L288" s="194">
        <f t="shared" si="334"/>
        <v>0</v>
      </c>
      <c r="M288" s="19">
        <f ca="1"/>
        <v>0</v>
      </c>
      <c r="N288" s="208">
        <f t="shared" ca="1" si="335"/>
        <v>0</v>
      </c>
      <c r="O288" s="207"/>
      <c r="P288" s="194"/>
      <c r="Q288" s="198" cm="1">
        <f t="array" ref="Q288">IFERROR(MATCH(TRUE,INDEX($B$14:$B$117&gt;=P288,0),0),"")</f>
        <v>1</v>
      </c>
      <c r="R288" s="194">
        <f t="shared" ca="1" si="279"/>
        <v>3.2000000000000006E-3</v>
      </c>
      <c r="U288" s="194">
        <f t="shared" si="336"/>
        <v>0</v>
      </c>
      <c r="V288" s="19">
        <f ca="1"/>
        <v>0</v>
      </c>
      <c r="W288" s="208">
        <f t="shared" ca="1" si="337"/>
        <v>0</v>
      </c>
      <c r="X288" s="207"/>
      <c r="Y288" s="194"/>
      <c r="Z288" s="198" cm="1">
        <f t="array" ref="Z288">IFERROR(MATCH(TRUE,INDEX($B$14:$B$117&gt;=Y288,0),0),"")</f>
        <v>1</v>
      </c>
      <c r="AA288" s="194">
        <f t="shared" ca="1" si="280"/>
        <v>3.2000000000000006E-3</v>
      </c>
      <c r="AD288" s="194">
        <f t="shared" si="281"/>
        <v>0</v>
      </c>
      <c r="AE288" s="19">
        <f ca="1"/>
        <v>0</v>
      </c>
      <c r="AF288" s="208">
        <f t="shared" ca="1" si="282"/>
        <v>0</v>
      </c>
      <c r="AG288" s="207"/>
      <c r="AH288" s="194"/>
      <c r="AI288" s="198" cm="1">
        <f t="array" ref="AI288">IFERROR(MATCH(TRUE,INDEX($B$14:$B$117&gt;=AH288,0),0),"")</f>
        <v>1</v>
      </c>
      <c r="AJ288" s="194">
        <f t="shared" ca="1" si="283"/>
        <v>3.2000000000000006E-3</v>
      </c>
      <c r="AM288" s="194">
        <f t="shared" si="284"/>
        <v>0</v>
      </c>
      <c r="AN288" s="19">
        <f ca="1"/>
        <v>0</v>
      </c>
      <c r="AO288" s="208">
        <f t="shared" ca="1" si="285"/>
        <v>0</v>
      </c>
      <c r="AP288" s="207"/>
      <c r="AQ288" s="194"/>
      <c r="AR288" s="198" cm="1">
        <f t="array" ref="AR288">IFERROR(MATCH(TRUE,INDEX($B$14:$B$117&gt;=AQ288,0),0),"")</f>
        <v>1</v>
      </c>
      <c r="AS288" s="194">
        <f t="shared" ca="1" si="286"/>
        <v>3.2000000000000006E-3</v>
      </c>
      <c r="AV288" s="194">
        <f t="shared" si="287"/>
        <v>0</v>
      </c>
      <c r="AW288" s="19">
        <f ca="1"/>
        <v>0</v>
      </c>
      <c r="AX288" s="208">
        <f t="shared" ca="1" si="288"/>
        <v>0</v>
      </c>
      <c r="AY288" s="207"/>
      <c r="AZ288" s="194"/>
      <c r="BA288" s="198" cm="1">
        <f t="array" ref="BA288">IFERROR(MATCH(TRUE,INDEX($B$14:$B$117&gt;=AZ288,0),0),"")</f>
        <v>1</v>
      </c>
      <c r="BB288" s="194">
        <f t="shared" ca="1" si="289"/>
        <v>3.2000000000000006E-3</v>
      </c>
      <c r="BE288" s="194">
        <f t="shared" si="290"/>
        <v>0</v>
      </c>
      <c r="BF288" s="19">
        <f ca="1"/>
        <v>0</v>
      </c>
      <c r="BG288" s="208">
        <f t="shared" ca="1" si="291"/>
        <v>0</v>
      </c>
      <c r="BH288" s="207"/>
      <c r="BI288" s="194"/>
      <c r="BJ288" s="198" cm="1">
        <f t="array" ref="BJ288">IFERROR(MATCH(TRUE,INDEX($B$14:$B$117&gt;=BI288,0),0),"")</f>
        <v>1</v>
      </c>
      <c r="BK288" s="194">
        <f t="shared" ca="1" si="292"/>
        <v>3.2000000000000006E-3</v>
      </c>
      <c r="BN288" s="194">
        <f t="shared" si="293"/>
        <v>0</v>
      </c>
      <c r="BO288" s="19">
        <f ca="1"/>
        <v>0</v>
      </c>
      <c r="BP288" s="208">
        <f t="shared" ca="1" si="294"/>
        <v>0</v>
      </c>
      <c r="BQ288" s="207"/>
      <c r="BR288" s="194"/>
      <c r="BS288" s="198" cm="1">
        <f t="array" ref="BS288">IFERROR(MATCH(TRUE,INDEX($B$14:$B$117&gt;=BR288,0),0),"")</f>
        <v>1</v>
      </c>
      <c r="BT288" s="194">
        <f t="shared" ca="1" si="295"/>
        <v>3.2000000000000006E-3</v>
      </c>
      <c r="BW288" s="194">
        <f t="shared" si="296"/>
        <v>0</v>
      </c>
      <c r="BX288" s="19">
        <f ca="1"/>
        <v>0</v>
      </c>
      <c r="BY288" s="208">
        <f t="shared" ca="1" si="297"/>
        <v>0</v>
      </c>
      <c r="BZ288" s="207"/>
      <c r="CA288" s="194"/>
      <c r="CB288" s="198" cm="1">
        <f t="array" ref="CB288">IFERROR(MATCH(TRUE,INDEX($B$14:$B$117&gt;=CA288,0),0),"")</f>
        <v>1</v>
      </c>
      <c r="CC288" s="194">
        <f t="shared" ca="1" si="298"/>
        <v>3.2000000000000006E-3</v>
      </c>
      <c r="CF288" s="194">
        <f t="shared" si="299"/>
        <v>0</v>
      </c>
      <c r="CG288" s="19">
        <f ca="1"/>
        <v>0</v>
      </c>
      <c r="CH288" s="208">
        <f t="shared" ca="1" si="300"/>
        <v>0</v>
      </c>
      <c r="CI288" s="207"/>
      <c r="CJ288" s="194"/>
      <c r="CK288" s="198" cm="1">
        <f t="array" ref="CK288">IFERROR(MATCH(TRUE,INDEX($B$14:$B$117&gt;=CJ288,0),0),"")</f>
        <v>1</v>
      </c>
      <c r="CL288" s="194">
        <f t="shared" ca="1" si="301"/>
        <v>3.2000000000000006E-3</v>
      </c>
      <c r="CO288" s="194">
        <f t="shared" si="302"/>
        <v>0</v>
      </c>
      <c r="CP288" s="19">
        <f ca="1"/>
        <v>0</v>
      </c>
      <c r="CQ288" s="208">
        <f t="shared" ca="1" si="303"/>
        <v>0</v>
      </c>
      <c r="CR288" s="207"/>
      <c r="CS288" s="194"/>
      <c r="CT288" s="198" cm="1">
        <f t="array" ref="CT288">IFERROR(MATCH(TRUE,INDEX($B$14:$B$117&gt;=CS288,0),0),"")</f>
        <v>1</v>
      </c>
      <c r="CU288" s="194">
        <f t="shared" ca="1" si="304"/>
        <v>3.2000000000000006E-3</v>
      </c>
      <c r="CX288" s="194">
        <f t="shared" si="305"/>
        <v>0</v>
      </c>
      <c r="CY288" s="19" t="e">
        <f ca="1"/>
        <v>#N/A</v>
      </c>
      <c r="CZ288" s="208" t="e">
        <f t="shared" ca="1" si="306"/>
        <v>#N/A</v>
      </c>
      <c r="DA288" s="207"/>
      <c r="DB288" s="194"/>
      <c r="DC288" s="198" cm="1">
        <f t="array" ref="DC288">IFERROR(MATCH(TRUE,INDEX($B$14:$B$117&gt;=DB288,0),0),"")</f>
        <v>1</v>
      </c>
      <c r="DD288" s="194">
        <f t="shared" ca="1" si="307"/>
        <v>3.2000000000000006E-3</v>
      </c>
      <c r="DG288" s="194">
        <f t="shared" si="308"/>
        <v>0</v>
      </c>
      <c r="DH288" s="19" t="e">
        <f ca="1"/>
        <v>#N/A</v>
      </c>
      <c r="DI288" s="208" t="e">
        <f t="shared" ca="1" si="309"/>
        <v>#N/A</v>
      </c>
      <c r="DJ288" s="207"/>
      <c r="DK288" s="194"/>
      <c r="DL288" s="198" cm="1">
        <f t="array" ref="DL288">IFERROR(MATCH(TRUE,INDEX($B$14:$B$117&gt;=DK288,0),0),"")</f>
        <v>1</v>
      </c>
      <c r="DM288" s="194">
        <f t="shared" ca="1" si="310"/>
        <v>3.2000000000000006E-3</v>
      </c>
      <c r="DP288" s="194">
        <f t="shared" si="311"/>
        <v>0</v>
      </c>
      <c r="DQ288" s="19" t="e">
        <f ca="1"/>
        <v>#N/A</v>
      </c>
      <c r="DR288" s="208" t="e">
        <f t="shared" ca="1" si="312"/>
        <v>#N/A</v>
      </c>
      <c r="DS288" s="207"/>
      <c r="DT288" s="194"/>
      <c r="DU288" s="198" cm="1">
        <f t="array" ref="DU288">IFERROR(MATCH(TRUE,INDEX($B$14:$B$117&gt;=DT288,0),0),"")</f>
        <v>1</v>
      </c>
      <c r="DV288" s="194">
        <f t="shared" ca="1" si="313"/>
        <v>3.2000000000000006E-3</v>
      </c>
      <c r="DY288" s="194">
        <f t="shared" si="314"/>
        <v>0</v>
      </c>
      <c r="DZ288" s="19" t="e">
        <f ca="1"/>
        <v>#N/A</v>
      </c>
      <c r="EA288" s="208" t="e">
        <f t="shared" ca="1" si="315"/>
        <v>#N/A</v>
      </c>
      <c r="EB288" s="207"/>
      <c r="EC288" s="194"/>
      <c r="ED288" s="198" cm="1">
        <f t="array" ref="ED288">IFERROR(MATCH(TRUE,INDEX($B$14:$B$117&gt;=EC288,0),0),"")</f>
        <v>1</v>
      </c>
      <c r="EE288" s="194">
        <f t="shared" ca="1" si="316"/>
        <v>3.2000000000000006E-3</v>
      </c>
      <c r="EH288" s="194">
        <f t="shared" si="317"/>
        <v>0</v>
      </c>
      <c r="EI288" s="19" t="e">
        <f ca="1"/>
        <v>#N/A</v>
      </c>
      <c r="EJ288" s="208" t="e">
        <f t="shared" ca="1" si="318"/>
        <v>#N/A</v>
      </c>
      <c r="EK288" s="207"/>
      <c r="EL288" s="194"/>
      <c r="EM288" s="198" cm="1">
        <f t="array" ref="EM288">IFERROR(MATCH(TRUE,INDEX($B$14:$B$117&gt;=EL288,0),0),"")</f>
        <v>1</v>
      </c>
      <c r="EN288" s="194">
        <f t="shared" ca="1" si="319"/>
        <v>3.2000000000000006E-3</v>
      </c>
      <c r="EQ288" s="194">
        <f t="shared" si="320"/>
        <v>0</v>
      </c>
      <c r="ER288" s="19" t="e">
        <f ca="1"/>
        <v>#N/A</v>
      </c>
      <c r="ES288" s="208" t="e">
        <f t="shared" ca="1" si="321"/>
        <v>#N/A</v>
      </c>
      <c r="ET288" s="207"/>
      <c r="EU288" s="194"/>
      <c r="EV288" s="198" cm="1">
        <f t="array" ref="EV288">IFERROR(MATCH(TRUE,INDEX($B$14:$B$117&gt;=EU288,0),0),"")</f>
        <v>1</v>
      </c>
      <c r="EW288" s="194">
        <f t="shared" ca="1" si="322"/>
        <v>3.2000000000000006E-3</v>
      </c>
      <c r="EZ288" s="194">
        <f t="shared" si="323"/>
        <v>0</v>
      </c>
      <c r="FA288" s="19" t="e">
        <f ca="1"/>
        <v>#N/A</v>
      </c>
      <c r="FB288" s="208" t="e">
        <f t="shared" ca="1" si="324"/>
        <v>#N/A</v>
      </c>
      <c r="FC288" s="207"/>
      <c r="FD288" s="194"/>
      <c r="FE288" s="198" cm="1">
        <f t="array" ref="FE288">IFERROR(MATCH(TRUE,INDEX($B$14:$B$117&gt;=FD288,0),0),"")</f>
        <v>1</v>
      </c>
      <c r="FF288" s="194">
        <f t="shared" ca="1" si="325"/>
        <v>3.2000000000000006E-3</v>
      </c>
      <c r="FI288" s="194">
        <f t="shared" si="326"/>
        <v>0</v>
      </c>
      <c r="FJ288" s="19" t="e">
        <f ca="1"/>
        <v>#N/A</v>
      </c>
      <c r="FK288" s="208" t="e">
        <f t="shared" ca="1" si="327"/>
        <v>#N/A</v>
      </c>
      <c r="FL288" s="207"/>
      <c r="FM288" s="194"/>
      <c r="FN288" s="198" cm="1">
        <f t="array" ref="FN288">IFERROR(MATCH(TRUE,INDEX($B$14:$B$117&gt;=FM288,0),0),"")</f>
        <v>1</v>
      </c>
      <c r="FO288" s="194">
        <f t="shared" ca="1" si="328"/>
        <v>3.2000000000000006E-3</v>
      </c>
      <c r="FR288" s="194">
        <f t="shared" si="329"/>
        <v>0</v>
      </c>
      <c r="FS288" s="19" t="e">
        <f ca="1"/>
        <v>#N/A</v>
      </c>
      <c r="FT288" s="208" t="e">
        <f t="shared" ca="1" si="330"/>
        <v>#N/A</v>
      </c>
      <c r="FU288" s="207"/>
      <c r="FV288" s="194"/>
      <c r="FW288" s="198" cm="1">
        <f t="array" ref="FW288">IFERROR(MATCH(TRUE,INDEX($B$14:$B$117&gt;=FV288,0),0),"")</f>
        <v>1</v>
      </c>
      <c r="FX288" s="194">
        <f t="shared" ca="1" si="331"/>
        <v>3.2000000000000006E-3</v>
      </c>
      <c r="GA288" s="194">
        <f t="shared" si="332"/>
        <v>0</v>
      </c>
      <c r="GB288" s="19" t="e">
        <f ca="1"/>
        <v>#N/A</v>
      </c>
      <c r="GC288" s="208" t="e">
        <f t="shared" ca="1" si="333"/>
        <v>#N/A</v>
      </c>
    </row>
    <row r="289" spans="6:185" x14ac:dyDescent="0.2">
      <c r="F289" s="207"/>
      <c r="G289" s="194"/>
      <c r="H289" s="198" cm="1">
        <f t="array" ref="H289">IFERROR(MATCH(TRUE,INDEX($B$14:$B$117&gt;=G289,0),0),"")</f>
        <v>1</v>
      </c>
      <c r="I289" s="194">
        <f t="shared" ca="1" si="278"/>
        <v>3.2000000000000006E-3</v>
      </c>
      <c r="L289" s="194">
        <f t="shared" si="334"/>
        <v>0</v>
      </c>
      <c r="M289" s="19">
        <f ca="1"/>
        <v>0</v>
      </c>
      <c r="N289" s="208">
        <f t="shared" ca="1" si="335"/>
        <v>0</v>
      </c>
      <c r="O289" s="207"/>
      <c r="P289" s="194"/>
      <c r="Q289" s="198" cm="1">
        <f t="array" ref="Q289">IFERROR(MATCH(TRUE,INDEX($B$14:$B$117&gt;=P289,0),0),"")</f>
        <v>1</v>
      </c>
      <c r="R289" s="194">
        <f t="shared" ca="1" si="279"/>
        <v>3.2000000000000006E-3</v>
      </c>
      <c r="U289" s="194">
        <f t="shared" si="336"/>
        <v>0</v>
      </c>
      <c r="V289" s="19">
        <f ca="1"/>
        <v>0</v>
      </c>
      <c r="W289" s="208">
        <f t="shared" ca="1" si="337"/>
        <v>0</v>
      </c>
      <c r="X289" s="207"/>
      <c r="Y289" s="194"/>
      <c r="Z289" s="198" cm="1">
        <f t="array" ref="Z289">IFERROR(MATCH(TRUE,INDEX($B$14:$B$117&gt;=Y289,0),0),"")</f>
        <v>1</v>
      </c>
      <c r="AA289" s="194">
        <f t="shared" ca="1" si="280"/>
        <v>3.2000000000000006E-3</v>
      </c>
      <c r="AD289" s="194">
        <f t="shared" si="281"/>
        <v>0</v>
      </c>
      <c r="AE289" s="19">
        <f ca="1"/>
        <v>0</v>
      </c>
      <c r="AF289" s="208">
        <f t="shared" ca="1" si="282"/>
        <v>0</v>
      </c>
      <c r="AG289" s="207"/>
      <c r="AH289" s="194"/>
      <c r="AI289" s="198" cm="1">
        <f t="array" ref="AI289">IFERROR(MATCH(TRUE,INDEX($B$14:$B$117&gt;=AH289,0),0),"")</f>
        <v>1</v>
      </c>
      <c r="AJ289" s="194">
        <f t="shared" ca="1" si="283"/>
        <v>3.2000000000000006E-3</v>
      </c>
      <c r="AM289" s="194">
        <f t="shared" si="284"/>
        <v>0</v>
      </c>
      <c r="AN289" s="19">
        <f ca="1"/>
        <v>0</v>
      </c>
      <c r="AO289" s="208">
        <f t="shared" ca="1" si="285"/>
        <v>0</v>
      </c>
      <c r="AP289" s="207"/>
      <c r="AQ289" s="194"/>
      <c r="AR289" s="198" cm="1">
        <f t="array" ref="AR289">IFERROR(MATCH(TRUE,INDEX($B$14:$B$117&gt;=AQ289,0),0),"")</f>
        <v>1</v>
      </c>
      <c r="AS289" s="194">
        <f t="shared" ca="1" si="286"/>
        <v>3.2000000000000006E-3</v>
      </c>
      <c r="AV289" s="194">
        <f t="shared" si="287"/>
        <v>0</v>
      </c>
      <c r="AW289" s="19">
        <f ca="1"/>
        <v>0</v>
      </c>
      <c r="AX289" s="208">
        <f t="shared" ca="1" si="288"/>
        <v>0</v>
      </c>
      <c r="AY289" s="207"/>
      <c r="AZ289" s="194"/>
      <c r="BA289" s="198" cm="1">
        <f t="array" ref="BA289">IFERROR(MATCH(TRUE,INDEX($B$14:$B$117&gt;=AZ289,0),0),"")</f>
        <v>1</v>
      </c>
      <c r="BB289" s="194">
        <f t="shared" ca="1" si="289"/>
        <v>3.2000000000000006E-3</v>
      </c>
      <c r="BE289" s="194">
        <f t="shared" si="290"/>
        <v>0</v>
      </c>
      <c r="BF289" s="19">
        <f ca="1"/>
        <v>0</v>
      </c>
      <c r="BG289" s="208">
        <f t="shared" ca="1" si="291"/>
        <v>0</v>
      </c>
      <c r="BH289" s="207"/>
      <c r="BI289" s="194"/>
      <c r="BJ289" s="198" cm="1">
        <f t="array" ref="BJ289">IFERROR(MATCH(TRUE,INDEX($B$14:$B$117&gt;=BI289,0),0),"")</f>
        <v>1</v>
      </c>
      <c r="BK289" s="194">
        <f t="shared" ca="1" si="292"/>
        <v>3.2000000000000006E-3</v>
      </c>
      <c r="BN289" s="194">
        <f t="shared" si="293"/>
        <v>0</v>
      </c>
      <c r="BO289" s="19">
        <f ca="1"/>
        <v>0</v>
      </c>
      <c r="BP289" s="208">
        <f t="shared" ca="1" si="294"/>
        <v>0</v>
      </c>
      <c r="BQ289" s="207"/>
      <c r="BR289" s="194"/>
      <c r="BS289" s="198" cm="1">
        <f t="array" ref="BS289">IFERROR(MATCH(TRUE,INDEX($B$14:$B$117&gt;=BR289,0),0),"")</f>
        <v>1</v>
      </c>
      <c r="BT289" s="194">
        <f t="shared" ca="1" si="295"/>
        <v>3.2000000000000006E-3</v>
      </c>
      <c r="BW289" s="194">
        <f t="shared" si="296"/>
        <v>0</v>
      </c>
      <c r="BX289" s="19">
        <f ca="1"/>
        <v>0</v>
      </c>
      <c r="BY289" s="208">
        <f t="shared" ca="1" si="297"/>
        <v>0</v>
      </c>
      <c r="BZ289" s="207"/>
      <c r="CA289" s="194"/>
      <c r="CB289" s="198" cm="1">
        <f t="array" ref="CB289">IFERROR(MATCH(TRUE,INDEX($B$14:$B$117&gt;=CA289,0),0),"")</f>
        <v>1</v>
      </c>
      <c r="CC289" s="194">
        <f t="shared" ca="1" si="298"/>
        <v>3.2000000000000006E-3</v>
      </c>
      <c r="CF289" s="194">
        <f t="shared" si="299"/>
        <v>0</v>
      </c>
      <c r="CG289" s="19">
        <f ca="1"/>
        <v>0</v>
      </c>
      <c r="CH289" s="208">
        <f t="shared" ca="1" si="300"/>
        <v>0</v>
      </c>
      <c r="CI289" s="207"/>
      <c r="CJ289" s="194"/>
      <c r="CK289" s="198" cm="1">
        <f t="array" ref="CK289">IFERROR(MATCH(TRUE,INDEX($B$14:$B$117&gt;=CJ289,0),0),"")</f>
        <v>1</v>
      </c>
      <c r="CL289" s="194">
        <f t="shared" ca="1" si="301"/>
        <v>3.2000000000000006E-3</v>
      </c>
      <c r="CO289" s="194">
        <f t="shared" si="302"/>
        <v>0</v>
      </c>
      <c r="CP289" s="19">
        <f ca="1"/>
        <v>0</v>
      </c>
      <c r="CQ289" s="208">
        <f t="shared" ca="1" si="303"/>
        <v>0</v>
      </c>
      <c r="CR289" s="207"/>
      <c r="CS289" s="194"/>
      <c r="CT289" s="198" cm="1">
        <f t="array" ref="CT289">IFERROR(MATCH(TRUE,INDEX($B$14:$B$117&gt;=CS289,0),0),"")</f>
        <v>1</v>
      </c>
      <c r="CU289" s="194">
        <f t="shared" ca="1" si="304"/>
        <v>3.2000000000000006E-3</v>
      </c>
      <c r="CX289" s="194">
        <f t="shared" si="305"/>
        <v>0</v>
      </c>
      <c r="CY289" s="19" t="e">
        <f ca="1"/>
        <v>#N/A</v>
      </c>
      <c r="CZ289" s="208" t="e">
        <f t="shared" ca="1" si="306"/>
        <v>#N/A</v>
      </c>
      <c r="DA289" s="207"/>
      <c r="DB289" s="194"/>
      <c r="DC289" s="198" cm="1">
        <f t="array" ref="DC289">IFERROR(MATCH(TRUE,INDEX($B$14:$B$117&gt;=DB289,0),0),"")</f>
        <v>1</v>
      </c>
      <c r="DD289" s="194">
        <f t="shared" ca="1" si="307"/>
        <v>3.2000000000000006E-3</v>
      </c>
      <c r="DG289" s="194">
        <f t="shared" si="308"/>
        <v>0</v>
      </c>
      <c r="DH289" s="19" t="e">
        <f ca="1"/>
        <v>#N/A</v>
      </c>
      <c r="DI289" s="208" t="e">
        <f t="shared" ca="1" si="309"/>
        <v>#N/A</v>
      </c>
      <c r="DJ289" s="207"/>
      <c r="DK289" s="194"/>
      <c r="DL289" s="198" cm="1">
        <f t="array" ref="DL289">IFERROR(MATCH(TRUE,INDEX($B$14:$B$117&gt;=DK289,0),0),"")</f>
        <v>1</v>
      </c>
      <c r="DM289" s="194">
        <f t="shared" ca="1" si="310"/>
        <v>3.2000000000000006E-3</v>
      </c>
      <c r="DP289" s="194">
        <f t="shared" si="311"/>
        <v>0</v>
      </c>
      <c r="DQ289" s="19" t="e">
        <f ca="1"/>
        <v>#N/A</v>
      </c>
      <c r="DR289" s="208" t="e">
        <f t="shared" ca="1" si="312"/>
        <v>#N/A</v>
      </c>
      <c r="DS289" s="207"/>
      <c r="DT289" s="194"/>
      <c r="DU289" s="198" cm="1">
        <f t="array" ref="DU289">IFERROR(MATCH(TRUE,INDEX($B$14:$B$117&gt;=DT289,0),0),"")</f>
        <v>1</v>
      </c>
      <c r="DV289" s="194">
        <f t="shared" ca="1" si="313"/>
        <v>3.2000000000000006E-3</v>
      </c>
      <c r="DY289" s="194">
        <f t="shared" si="314"/>
        <v>0</v>
      </c>
      <c r="DZ289" s="19" t="e">
        <f ca="1"/>
        <v>#N/A</v>
      </c>
      <c r="EA289" s="208" t="e">
        <f t="shared" ca="1" si="315"/>
        <v>#N/A</v>
      </c>
      <c r="EB289" s="207"/>
      <c r="EC289" s="194"/>
      <c r="ED289" s="198" cm="1">
        <f t="array" ref="ED289">IFERROR(MATCH(TRUE,INDEX($B$14:$B$117&gt;=EC289,0),0),"")</f>
        <v>1</v>
      </c>
      <c r="EE289" s="194">
        <f t="shared" ca="1" si="316"/>
        <v>3.2000000000000006E-3</v>
      </c>
      <c r="EH289" s="194">
        <f t="shared" si="317"/>
        <v>0</v>
      </c>
      <c r="EI289" s="19" t="e">
        <f ca="1"/>
        <v>#N/A</v>
      </c>
      <c r="EJ289" s="208" t="e">
        <f t="shared" ca="1" si="318"/>
        <v>#N/A</v>
      </c>
      <c r="EK289" s="207"/>
      <c r="EL289" s="194"/>
      <c r="EM289" s="198" cm="1">
        <f t="array" ref="EM289">IFERROR(MATCH(TRUE,INDEX($B$14:$B$117&gt;=EL289,0),0),"")</f>
        <v>1</v>
      </c>
      <c r="EN289" s="194">
        <f t="shared" ca="1" si="319"/>
        <v>3.2000000000000006E-3</v>
      </c>
      <c r="EQ289" s="194">
        <f t="shared" si="320"/>
        <v>0</v>
      </c>
      <c r="ER289" s="19" t="e">
        <f ca="1"/>
        <v>#N/A</v>
      </c>
      <c r="ES289" s="208" t="e">
        <f t="shared" ca="1" si="321"/>
        <v>#N/A</v>
      </c>
      <c r="ET289" s="207"/>
      <c r="EU289" s="194"/>
      <c r="EV289" s="198" cm="1">
        <f t="array" ref="EV289">IFERROR(MATCH(TRUE,INDEX($B$14:$B$117&gt;=EU289,0),0),"")</f>
        <v>1</v>
      </c>
      <c r="EW289" s="194">
        <f t="shared" ca="1" si="322"/>
        <v>3.2000000000000006E-3</v>
      </c>
      <c r="EZ289" s="194">
        <f t="shared" si="323"/>
        <v>0</v>
      </c>
      <c r="FA289" s="19" t="e">
        <f ca="1"/>
        <v>#N/A</v>
      </c>
      <c r="FB289" s="208" t="e">
        <f t="shared" ca="1" si="324"/>
        <v>#N/A</v>
      </c>
      <c r="FC289" s="207"/>
      <c r="FD289" s="194"/>
      <c r="FE289" s="198" cm="1">
        <f t="array" ref="FE289">IFERROR(MATCH(TRUE,INDEX($B$14:$B$117&gt;=FD289,0),0),"")</f>
        <v>1</v>
      </c>
      <c r="FF289" s="194">
        <f t="shared" ca="1" si="325"/>
        <v>3.2000000000000006E-3</v>
      </c>
      <c r="FI289" s="194">
        <f t="shared" si="326"/>
        <v>0</v>
      </c>
      <c r="FJ289" s="19" t="e">
        <f ca="1"/>
        <v>#N/A</v>
      </c>
      <c r="FK289" s="208" t="e">
        <f t="shared" ca="1" si="327"/>
        <v>#N/A</v>
      </c>
      <c r="FL289" s="207"/>
      <c r="FM289" s="194"/>
      <c r="FN289" s="198" cm="1">
        <f t="array" ref="FN289">IFERROR(MATCH(TRUE,INDEX($B$14:$B$117&gt;=FM289,0),0),"")</f>
        <v>1</v>
      </c>
      <c r="FO289" s="194">
        <f t="shared" ca="1" si="328"/>
        <v>3.2000000000000006E-3</v>
      </c>
      <c r="FR289" s="194">
        <f t="shared" si="329"/>
        <v>0</v>
      </c>
      <c r="FS289" s="19" t="e">
        <f ca="1"/>
        <v>#N/A</v>
      </c>
      <c r="FT289" s="208" t="e">
        <f t="shared" ca="1" si="330"/>
        <v>#N/A</v>
      </c>
      <c r="FU289" s="207"/>
      <c r="FV289" s="194"/>
      <c r="FW289" s="198" cm="1">
        <f t="array" ref="FW289">IFERROR(MATCH(TRUE,INDEX($B$14:$B$117&gt;=FV289,0),0),"")</f>
        <v>1</v>
      </c>
      <c r="FX289" s="194">
        <f t="shared" ca="1" si="331"/>
        <v>3.2000000000000006E-3</v>
      </c>
      <c r="GA289" s="194">
        <f t="shared" si="332"/>
        <v>0</v>
      </c>
      <c r="GB289" s="19" t="e">
        <f ca="1"/>
        <v>#N/A</v>
      </c>
      <c r="GC289" s="208" t="e">
        <f t="shared" ca="1" si="333"/>
        <v>#N/A</v>
      </c>
    </row>
    <row r="290" spans="6:185" x14ac:dyDescent="0.2">
      <c r="F290" s="207"/>
      <c r="G290" s="194"/>
      <c r="H290" s="198" cm="1">
        <f t="array" ref="H290">IFERROR(MATCH(TRUE,INDEX($B$14:$B$117&gt;=G290,0),0),"")</f>
        <v>1</v>
      </c>
      <c r="I290" s="194">
        <f t="shared" ca="1" si="278"/>
        <v>3.2000000000000006E-3</v>
      </c>
      <c r="L290" s="194">
        <f t="shared" si="334"/>
        <v>0</v>
      </c>
      <c r="M290" s="19">
        <f ca="1"/>
        <v>0</v>
      </c>
      <c r="N290" s="208">
        <f t="shared" ca="1" si="335"/>
        <v>0</v>
      </c>
      <c r="O290" s="207"/>
      <c r="P290" s="194"/>
      <c r="Q290" s="198" cm="1">
        <f t="array" ref="Q290">IFERROR(MATCH(TRUE,INDEX($B$14:$B$117&gt;=P290,0),0),"")</f>
        <v>1</v>
      </c>
      <c r="R290" s="194">
        <f t="shared" ca="1" si="279"/>
        <v>3.2000000000000006E-3</v>
      </c>
      <c r="U290" s="194">
        <f t="shared" si="336"/>
        <v>0</v>
      </c>
      <c r="V290" s="19">
        <f ca="1"/>
        <v>0</v>
      </c>
      <c r="W290" s="208">
        <f t="shared" ca="1" si="337"/>
        <v>0</v>
      </c>
      <c r="X290" s="207"/>
      <c r="Y290" s="194"/>
      <c r="Z290" s="198" cm="1">
        <f t="array" ref="Z290">IFERROR(MATCH(TRUE,INDEX($B$14:$B$117&gt;=Y290,0),0),"")</f>
        <v>1</v>
      </c>
      <c r="AA290" s="194">
        <f t="shared" ca="1" si="280"/>
        <v>3.2000000000000006E-3</v>
      </c>
      <c r="AD290" s="194">
        <f t="shared" si="281"/>
        <v>0</v>
      </c>
      <c r="AE290" s="19">
        <f ca="1"/>
        <v>0</v>
      </c>
      <c r="AF290" s="208">
        <f t="shared" ca="1" si="282"/>
        <v>0</v>
      </c>
      <c r="AG290" s="207"/>
      <c r="AH290" s="194"/>
      <c r="AI290" s="198" cm="1">
        <f t="array" ref="AI290">IFERROR(MATCH(TRUE,INDEX($B$14:$B$117&gt;=AH290,0),0),"")</f>
        <v>1</v>
      </c>
      <c r="AJ290" s="194">
        <f t="shared" ca="1" si="283"/>
        <v>3.2000000000000006E-3</v>
      </c>
      <c r="AM290" s="194">
        <f t="shared" si="284"/>
        <v>0</v>
      </c>
      <c r="AN290" s="19">
        <f ca="1"/>
        <v>0</v>
      </c>
      <c r="AO290" s="208">
        <f t="shared" ca="1" si="285"/>
        <v>0</v>
      </c>
      <c r="AP290" s="207"/>
      <c r="AQ290" s="194"/>
      <c r="AR290" s="198" cm="1">
        <f t="array" ref="AR290">IFERROR(MATCH(TRUE,INDEX($B$14:$B$117&gt;=AQ290,0),0),"")</f>
        <v>1</v>
      </c>
      <c r="AS290" s="194">
        <f t="shared" ca="1" si="286"/>
        <v>3.2000000000000006E-3</v>
      </c>
      <c r="AV290" s="194">
        <f t="shared" si="287"/>
        <v>0</v>
      </c>
      <c r="AW290" s="19">
        <f ca="1"/>
        <v>0</v>
      </c>
      <c r="AX290" s="208">
        <f t="shared" ca="1" si="288"/>
        <v>0</v>
      </c>
      <c r="AY290" s="207"/>
      <c r="AZ290" s="194"/>
      <c r="BA290" s="198" cm="1">
        <f t="array" ref="BA290">IFERROR(MATCH(TRUE,INDEX($B$14:$B$117&gt;=AZ290,0),0),"")</f>
        <v>1</v>
      </c>
      <c r="BB290" s="194">
        <f t="shared" ca="1" si="289"/>
        <v>3.2000000000000006E-3</v>
      </c>
      <c r="BE290" s="194">
        <f t="shared" si="290"/>
        <v>0</v>
      </c>
      <c r="BF290" s="19">
        <f ca="1"/>
        <v>0</v>
      </c>
      <c r="BG290" s="208">
        <f t="shared" ca="1" si="291"/>
        <v>0</v>
      </c>
      <c r="BH290" s="207"/>
      <c r="BI290" s="194"/>
      <c r="BJ290" s="198" cm="1">
        <f t="array" ref="BJ290">IFERROR(MATCH(TRUE,INDEX($B$14:$B$117&gt;=BI290,0),0),"")</f>
        <v>1</v>
      </c>
      <c r="BK290" s="194">
        <f t="shared" ca="1" si="292"/>
        <v>3.2000000000000006E-3</v>
      </c>
      <c r="BN290" s="194">
        <f t="shared" si="293"/>
        <v>0</v>
      </c>
      <c r="BO290" s="19">
        <f ca="1"/>
        <v>0</v>
      </c>
      <c r="BP290" s="208">
        <f t="shared" ca="1" si="294"/>
        <v>0</v>
      </c>
      <c r="BQ290" s="207"/>
      <c r="BR290" s="194"/>
      <c r="BS290" s="198" cm="1">
        <f t="array" ref="BS290">IFERROR(MATCH(TRUE,INDEX($B$14:$B$117&gt;=BR290,0),0),"")</f>
        <v>1</v>
      </c>
      <c r="BT290" s="194">
        <f t="shared" ca="1" si="295"/>
        <v>3.2000000000000006E-3</v>
      </c>
      <c r="BW290" s="194">
        <f t="shared" si="296"/>
        <v>0</v>
      </c>
      <c r="BX290" s="19">
        <f ca="1"/>
        <v>0</v>
      </c>
      <c r="BY290" s="208">
        <f t="shared" ca="1" si="297"/>
        <v>0</v>
      </c>
      <c r="BZ290" s="207"/>
      <c r="CA290" s="194"/>
      <c r="CB290" s="198" cm="1">
        <f t="array" ref="CB290">IFERROR(MATCH(TRUE,INDEX($B$14:$B$117&gt;=CA290,0),0),"")</f>
        <v>1</v>
      </c>
      <c r="CC290" s="194">
        <f t="shared" ca="1" si="298"/>
        <v>3.2000000000000006E-3</v>
      </c>
      <c r="CF290" s="194">
        <f t="shared" si="299"/>
        <v>0</v>
      </c>
      <c r="CG290" s="19">
        <f ca="1"/>
        <v>0</v>
      </c>
      <c r="CH290" s="208">
        <f t="shared" ca="1" si="300"/>
        <v>0</v>
      </c>
      <c r="CI290" s="207"/>
      <c r="CJ290" s="194"/>
      <c r="CK290" s="198" cm="1">
        <f t="array" ref="CK290">IFERROR(MATCH(TRUE,INDEX($B$14:$B$117&gt;=CJ290,0),0),"")</f>
        <v>1</v>
      </c>
      <c r="CL290" s="194">
        <f t="shared" ca="1" si="301"/>
        <v>3.2000000000000006E-3</v>
      </c>
      <c r="CO290" s="194">
        <f t="shared" si="302"/>
        <v>0</v>
      </c>
      <c r="CP290" s="19">
        <f ca="1"/>
        <v>0</v>
      </c>
      <c r="CQ290" s="208">
        <f t="shared" ca="1" si="303"/>
        <v>0</v>
      </c>
      <c r="CR290" s="207"/>
      <c r="CS290" s="194"/>
      <c r="CT290" s="198" cm="1">
        <f t="array" ref="CT290">IFERROR(MATCH(TRUE,INDEX($B$14:$B$117&gt;=CS290,0),0),"")</f>
        <v>1</v>
      </c>
      <c r="CU290" s="194">
        <f t="shared" ca="1" si="304"/>
        <v>3.2000000000000006E-3</v>
      </c>
      <c r="CX290" s="194">
        <f t="shared" si="305"/>
        <v>0</v>
      </c>
      <c r="CY290" s="19" t="e">
        <f ca="1"/>
        <v>#N/A</v>
      </c>
      <c r="CZ290" s="208" t="e">
        <f t="shared" ca="1" si="306"/>
        <v>#N/A</v>
      </c>
      <c r="DA290" s="207"/>
      <c r="DB290" s="194"/>
      <c r="DC290" s="198" cm="1">
        <f t="array" ref="DC290">IFERROR(MATCH(TRUE,INDEX($B$14:$B$117&gt;=DB290,0),0),"")</f>
        <v>1</v>
      </c>
      <c r="DD290" s="194">
        <f t="shared" ca="1" si="307"/>
        <v>3.2000000000000006E-3</v>
      </c>
      <c r="DG290" s="194">
        <f t="shared" si="308"/>
        <v>0</v>
      </c>
      <c r="DH290" s="19" t="e">
        <f ca="1"/>
        <v>#N/A</v>
      </c>
      <c r="DI290" s="208" t="e">
        <f t="shared" ca="1" si="309"/>
        <v>#N/A</v>
      </c>
      <c r="DJ290" s="207"/>
      <c r="DK290" s="194"/>
      <c r="DL290" s="198" cm="1">
        <f t="array" ref="DL290">IFERROR(MATCH(TRUE,INDEX($B$14:$B$117&gt;=DK290,0),0),"")</f>
        <v>1</v>
      </c>
      <c r="DM290" s="194">
        <f t="shared" ca="1" si="310"/>
        <v>3.2000000000000006E-3</v>
      </c>
      <c r="DP290" s="194">
        <f t="shared" si="311"/>
        <v>0</v>
      </c>
      <c r="DQ290" s="19" t="e">
        <f ca="1"/>
        <v>#N/A</v>
      </c>
      <c r="DR290" s="208" t="e">
        <f t="shared" ca="1" si="312"/>
        <v>#N/A</v>
      </c>
      <c r="DS290" s="207"/>
      <c r="DT290" s="194"/>
      <c r="DU290" s="198" cm="1">
        <f t="array" ref="DU290">IFERROR(MATCH(TRUE,INDEX($B$14:$B$117&gt;=DT290,0),0),"")</f>
        <v>1</v>
      </c>
      <c r="DV290" s="194">
        <f t="shared" ca="1" si="313"/>
        <v>3.2000000000000006E-3</v>
      </c>
      <c r="DY290" s="194">
        <f t="shared" si="314"/>
        <v>0</v>
      </c>
      <c r="DZ290" s="19" t="e">
        <f ca="1"/>
        <v>#N/A</v>
      </c>
      <c r="EA290" s="208" t="e">
        <f t="shared" ca="1" si="315"/>
        <v>#N/A</v>
      </c>
      <c r="EB290" s="207"/>
      <c r="EC290" s="194"/>
      <c r="ED290" s="198" cm="1">
        <f t="array" ref="ED290">IFERROR(MATCH(TRUE,INDEX($B$14:$B$117&gt;=EC290,0),0),"")</f>
        <v>1</v>
      </c>
      <c r="EE290" s="194">
        <f t="shared" ca="1" si="316"/>
        <v>3.2000000000000006E-3</v>
      </c>
      <c r="EH290" s="194">
        <f t="shared" si="317"/>
        <v>0</v>
      </c>
      <c r="EI290" s="19" t="e">
        <f ca="1"/>
        <v>#N/A</v>
      </c>
      <c r="EJ290" s="208" t="e">
        <f t="shared" ca="1" si="318"/>
        <v>#N/A</v>
      </c>
      <c r="EK290" s="207"/>
      <c r="EL290" s="194"/>
      <c r="EM290" s="198" cm="1">
        <f t="array" ref="EM290">IFERROR(MATCH(TRUE,INDEX($B$14:$B$117&gt;=EL290,0),0),"")</f>
        <v>1</v>
      </c>
      <c r="EN290" s="194">
        <f t="shared" ca="1" si="319"/>
        <v>3.2000000000000006E-3</v>
      </c>
      <c r="EQ290" s="194">
        <f t="shared" si="320"/>
        <v>0</v>
      </c>
      <c r="ER290" s="19" t="e">
        <f ca="1"/>
        <v>#N/A</v>
      </c>
      <c r="ES290" s="208" t="e">
        <f t="shared" ca="1" si="321"/>
        <v>#N/A</v>
      </c>
      <c r="ET290" s="207"/>
      <c r="EU290" s="194"/>
      <c r="EV290" s="198" cm="1">
        <f t="array" ref="EV290">IFERROR(MATCH(TRUE,INDEX($B$14:$B$117&gt;=EU290,0),0),"")</f>
        <v>1</v>
      </c>
      <c r="EW290" s="194">
        <f t="shared" ca="1" si="322"/>
        <v>3.2000000000000006E-3</v>
      </c>
      <c r="EZ290" s="194">
        <f t="shared" si="323"/>
        <v>0</v>
      </c>
      <c r="FA290" s="19" t="e">
        <f ca="1"/>
        <v>#N/A</v>
      </c>
      <c r="FB290" s="208" t="e">
        <f t="shared" ca="1" si="324"/>
        <v>#N/A</v>
      </c>
      <c r="FC290" s="207"/>
      <c r="FD290" s="194"/>
      <c r="FE290" s="198" cm="1">
        <f t="array" ref="FE290">IFERROR(MATCH(TRUE,INDEX($B$14:$B$117&gt;=FD290,0),0),"")</f>
        <v>1</v>
      </c>
      <c r="FF290" s="194">
        <f t="shared" ca="1" si="325"/>
        <v>3.2000000000000006E-3</v>
      </c>
      <c r="FI290" s="194">
        <f t="shared" si="326"/>
        <v>0</v>
      </c>
      <c r="FJ290" s="19" t="e">
        <f ca="1"/>
        <v>#N/A</v>
      </c>
      <c r="FK290" s="208" t="e">
        <f t="shared" ca="1" si="327"/>
        <v>#N/A</v>
      </c>
      <c r="FL290" s="207"/>
      <c r="FM290" s="194"/>
      <c r="FN290" s="198" cm="1">
        <f t="array" ref="FN290">IFERROR(MATCH(TRUE,INDEX($B$14:$B$117&gt;=FM290,0),0),"")</f>
        <v>1</v>
      </c>
      <c r="FO290" s="194">
        <f t="shared" ca="1" si="328"/>
        <v>3.2000000000000006E-3</v>
      </c>
      <c r="FR290" s="194">
        <f t="shared" si="329"/>
        <v>0</v>
      </c>
      <c r="FS290" s="19" t="e">
        <f ca="1"/>
        <v>#N/A</v>
      </c>
      <c r="FT290" s="208" t="e">
        <f t="shared" ca="1" si="330"/>
        <v>#N/A</v>
      </c>
      <c r="FU290" s="207"/>
      <c r="FV290" s="194"/>
      <c r="FW290" s="198" cm="1">
        <f t="array" ref="FW290">IFERROR(MATCH(TRUE,INDEX($B$14:$B$117&gt;=FV290,0),0),"")</f>
        <v>1</v>
      </c>
      <c r="FX290" s="194">
        <f t="shared" ca="1" si="331"/>
        <v>3.2000000000000006E-3</v>
      </c>
      <c r="GA290" s="194">
        <f t="shared" si="332"/>
        <v>0</v>
      </c>
      <c r="GB290" s="19" t="e">
        <f ca="1"/>
        <v>#N/A</v>
      </c>
      <c r="GC290" s="208" t="e">
        <f t="shared" ca="1" si="333"/>
        <v>#N/A</v>
      </c>
    </row>
    <row r="291" spans="6:185" x14ac:dyDescent="0.2">
      <c r="F291" s="207"/>
      <c r="G291" s="194"/>
      <c r="H291" s="198" cm="1">
        <f t="array" ref="H291">IFERROR(MATCH(TRUE,INDEX($B$14:$B$117&gt;=G291,0),0),"")</f>
        <v>1</v>
      </c>
      <c r="I291" s="194">
        <f t="shared" ca="1" si="278"/>
        <v>3.2000000000000006E-3</v>
      </c>
      <c r="L291" s="194">
        <f t="shared" si="334"/>
        <v>0</v>
      </c>
      <c r="M291" s="19">
        <f ca="1"/>
        <v>0</v>
      </c>
      <c r="N291" s="208">
        <f t="shared" ca="1" si="335"/>
        <v>0</v>
      </c>
      <c r="O291" s="207"/>
      <c r="P291" s="194"/>
      <c r="Q291" s="198" cm="1">
        <f t="array" ref="Q291">IFERROR(MATCH(TRUE,INDEX($B$14:$B$117&gt;=P291,0),0),"")</f>
        <v>1</v>
      </c>
      <c r="R291" s="194">
        <f t="shared" ca="1" si="279"/>
        <v>3.2000000000000006E-3</v>
      </c>
      <c r="U291" s="194">
        <f t="shared" si="336"/>
        <v>0</v>
      </c>
      <c r="V291" s="19">
        <f ca="1"/>
        <v>0</v>
      </c>
      <c r="W291" s="208">
        <f t="shared" ca="1" si="337"/>
        <v>0</v>
      </c>
      <c r="X291" s="207"/>
      <c r="Y291" s="194"/>
      <c r="Z291" s="198" cm="1">
        <f t="array" ref="Z291">IFERROR(MATCH(TRUE,INDEX($B$14:$B$117&gt;=Y291,0),0),"")</f>
        <v>1</v>
      </c>
      <c r="AA291" s="194">
        <f t="shared" ca="1" si="280"/>
        <v>3.2000000000000006E-3</v>
      </c>
      <c r="AD291" s="194">
        <f t="shared" si="281"/>
        <v>0</v>
      </c>
      <c r="AE291" s="19">
        <f ca="1"/>
        <v>0</v>
      </c>
      <c r="AF291" s="208">
        <f t="shared" ca="1" si="282"/>
        <v>0</v>
      </c>
      <c r="AG291" s="207"/>
      <c r="AH291" s="194"/>
      <c r="AI291" s="198" cm="1">
        <f t="array" ref="AI291">IFERROR(MATCH(TRUE,INDEX($B$14:$B$117&gt;=AH291,0),0),"")</f>
        <v>1</v>
      </c>
      <c r="AJ291" s="194">
        <f t="shared" ca="1" si="283"/>
        <v>3.2000000000000006E-3</v>
      </c>
      <c r="AM291" s="194">
        <f t="shared" si="284"/>
        <v>0</v>
      </c>
      <c r="AN291" s="19">
        <f ca="1"/>
        <v>0</v>
      </c>
      <c r="AO291" s="208">
        <f t="shared" ca="1" si="285"/>
        <v>0</v>
      </c>
      <c r="AP291" s="207"/>
      <c r="AQ291" s="194"/>
      <c r="AR291" s="198" cm="1">
        <f t="array" ref="AR291">IFERROR(MATCH(TRUE,INDEX($B$14:$B$117&gt;=AQ291,0),0),"")</f>
        <v>1</v>
      </c>
      <c r="AS291" s="194">
        <f t="shared" ca="1" si="286"/>
        <v>3.2000000000000006E-3</v>
      </c>
      <c r="AV291" s="194">
        <f t="shared" si="287"/>
        <v>0</v>
      </c>
      <c r="AW291" s="19">
        <f ca="1"/>
        <v>0</v>
      </c>
      <c r="AX291" s="208">
        <f t="shared" ca="1" si="288"/>
        <v>0</v>
      </c>
      <c r="AY291" s="207"/>
      <c r="AZ291" s="194"/>
      <c r="BA291" s="198" cm="1">
        <f t="array" ref="BA291">IFERROR(MATCH(TRUE,INDEX($B$14:$B$117&gt;=AZ291,0),0),"")</f>
        <v>1</v>
      </c>
      <c r="BB291" s="194">
        <f t="shared" ca="1" si="289"/>
        <v>3.2000000000000006E-3</v>
      </c>
      <c r="BE291" s="194">
        <f t="shared" si="290"/>
        <v>0</v>
      </c>
      <c r="BF291" s="19">
        <f ca="1"/>
        <v>0</v>
      </c>
      <c r="BG291" s="208">
        <f t="shared" ca="1" si="291"/>
        <v>0</v>
      </c>
      <c r="BH291" s="207"/>
      <c r="BI291" s="194"/>
      <c r="BJ291" s="198" cm="1">
        <f t="array" ref="BJ291">IFERROR(MATCH(TRUE,INDEX($B$14:$B$117&gt;=BI291,0),0),"")</f>
        <v>1</v>
      </c>
      <c r="BK291" s="194">
        <f t="shared" ca="1" si="292"/>
        <v>3.2000000000000006E-3</v>
      </c>
      <c r="BN291" s="194">
        <f t="shared" si="293"/>
        <v>0</v>
      </c>
      <c r="BO291" s="19">
        <f ca="1"/>
        <v>0</v>
      </c>
      <c r="BP291" s="208">
        <f t="shared" ca="1" si="294"/>
        <v>0</v>
      </c>
      <c r="BQ291" s="207"/>
      <c r="BR291" s="194"/>
      <c r="BS291" s="198" cm="1">
        <f t="array" ref="BS291">IFERROR(MATCH(TRUE,INDEX($B$14:$B$117&gt;=BR291,0),0),"")</f>
        <v>1</v>
      </c>
      <c r="BT291" s="194">
        <f t="shared" ca="1" si="295"/>
        <v>3.2000000000000006E-3</v>
      </c>
      <c r="BW291" s="194">
        <f t="shared" si="296"/>
        <v>0</v>
      </c>
      <c r="BX291" s="19">
        <f ca="1"/>
        <v>0</v>
      </c>
      <c r="BY291" s="208">
        <f t="shared" ca="1" si="297"/>
        <v>0</v>
      </c>
      <c r="BZ291" s="207"/>
      <c r="CA291" s="194"/>
      <c r="CB291" s="198" cm="1">
        <f t="array" ref="CB291">IFERROR(MATCH(TRUE,INDEX($B$14:$B$117&gt;=CA291,0),0),"")</f>
        <v>1</v>
      </c>
      <c r="CC291" s="194">
        <f t="shared" ca="1" si="298"/>
        <v>3.2000000000000006E-3</v>
      </c>
      <c r="CF291" s="194">
        <f t="shared" si="299"/>
        <v>0</v>
      </c>
      <c r="CG291" s="19">
        <f ca="1"/>
        <v>0</v>
      </c>
      <c r="CH291" s="208">
        <f t="shared" ca="1" si="300"/>
        <v>0</v>
      </c>
      <c r="CI291" s="207"/>
      <c r="CJ291" s="194"/>
      <c r="CK291" s="198" cm="1">
        <f t="array" ref="CK291">IFERROR(MATCH(TRUE,INDEX($B$14:$B$117&gt;=CJ291,0),0),"")</f>
        <v>1</v>
      </c>
      <c r="CL291" s="194">
        <f t="shared" ca="1" si="301"/>
        <v>3.2000000000000006E-3</v>
      </c>
      <c r="CO291" s="194">
        <f t="shared" si="302"/>
        <v>0</v>
      </c>
      <c r="CP291" s="19">
        <f ca="1"/>
        <v>0</v>
      </c>
      <c r="CQ291" s="208">
        <f t="shared" ca="1" si="303"/>
        <v>0</v>
      </c>
      <c r="CR291" s="207"/>
      <c r="CS291" s="194"/>
      <c r="CT291" s="198" cm="1">
        <f t="array" ref="CT291">IFERROR(MATCH(TRUE,INDEX($B$14:$B$117&gt;=CS291,0),0),"")</f>
        <v>1</v>
      </c>
      <c r="CU291" s="194">
        <f t="shared" ca="1" si="304"/>
        <v>3.2000000000000006E-3</v>
      </c>
      <c r="CX291" s="194">
        <f t="shared" si="305"/>
        <v>0</v>
      </c>
      <c r="CY291" s="19" t="e">
        <f ca="1"/>
        <v>#N/A</v>
      </c>
      <c r="CZ291" s="208" t="e">
        <f t="shared" ca="1" si="306"/>
        <v>#N/A</v>
      </c>
      <c r="DA291" s="207"/>
      <c r="DB291" s="194"/>
      <c r="DC291" s="198" cm="1">
        <f t="array" ref="DC291">IFERROR(MATCH(TRUE,INDEX($B$14:$B$117&gt;=DB291,0),0),"")</f>
        <v>1</v>
      </c>
      <c r="DD291" s="194">
        <f t="shared" ca="1" si="307"/>
        <v>3.2000000000000006E-3</v>
      </c>
      <c r="DG291" s="194">
        <f t="shared" si="308"/>
        <v>0</v>
      </c>
      <c r="DH291" s="19" t="e">
        <f ca="1"/>
        <v>#N/A</v>
      </c>
      <c r="DI291" s="208" t="e">
        <f t="shared" ca="1" si="309"/>
        <v>#N/A</v>
      </c>
      <c r="DJ291" s="207"/>
      <c r="DK291" s="194"/>
      <c r="DL291" s="198" cm="1">
        <f t="array" ref="DL291">IFERROR(MATCH(TRUE,INDEX($B$14:$B$117&gt;=DK291,0),0),"")</f>
        <v>1</v>
      </c>
      <c r="DM291" s="194">
        <f t="shared" ca="1" si="310"/>
        <v>3.2000000000000006E-3</v>
      </c>
      <c r="DP291" s="194">
        <f t="shared" si="311"/>
        <v>0</v>
      </c>
      <c r="DQ291" s="19" t="e">
        <f ca="1"/>
        <v>#N/A</v>
      </c>
      <c r="DR291" s="208" t="e">
        <f t="shared" ca="1" si="312"/>
        <v>#N/A</v>
      </c>
      <c r="DS291" s="207"/>
      <c r="DT291" s="194"/>
      <c r="DU291" s="198" cm="1">
        <f t="array" ref="DU291">IFERROR(MATCH(TRUE,INDEX($B$14:$B$117&gt;=DT291,0),0),"")</f>
        <v>1</v>
      </c>
      <c r="DV291" s="194">
        <f t="shared" ca="1" si="313"/>
        <v>3.2000000000000006E-3</v>
      </c>
      <c r="DY291" s="194">
        <f t="shared" si="314"/>
        <v>0</v>
      </c>
      <c r="DZ291" s="19" t="e">
        <f ca="1"/>
        <v>#N/A</v>
      </c>
      <c r="EA291" s="208" t="e">
        <f t="shared" ca="1" si="315"/>
        <v>#N/A</v>
      </c>
      <c r="EB291" s="207"/>
      <c r="EC291" s="194"/>
      <c r="ED291" s="198" cm="1">
        <f t="array" ref="ED291">IFERROR(MATCH(TRUE,INDEX($B$14:$B$117&gt;=EC291,0),0),"")</f>
        <v>1</v>
      </c>
      <c r="EE291" s="194">
        <f t="shared" ca="1" si="316"/>
        <v>3.2000000000000006E-3</v>
      </c>
      <c r="EH291" s="194">
        <f t="shared" si="317"/>
        <v>0</v>
      </c>
      <c r="EI291" s="19" t="e">
        <f ca="1"/>
        <v>#N/A</v>
      </c>
      <c r="EJ291" s="208" t="e">
        <f t="shared" ca="1" si="318"/>
        <v>#N/A</v>
      </c>
      <c r="EK291" s="207"/>
      <c r="EL291" s="194"/>
      <c r="EM291" s="198" cm="1">
        <f t="array" ref="EM291">IFERROR(MATCH(TRUE,INDEX($B$14:$B$117&gt;=EL291,0),0),"")</f>
        <v>1</v>
      </c>
      <c r="EN291" s="194">
        <f t="shared" ca="1" si="319"/>
        <v>3.2000000000000006E-3</v>
      </c>
      <c r="EQ291" s="194">
        <f t="shared" si="320"/>
        <v>0</v>
      </c>
      <c r="ER291" s="19" t="e">
        <f ca="1"/>
        <v>#N/A</v>
      </c>
      <c r="ES291" s="208" t="e">
        <f t="shared" ca="1" si="321"/>
        <v>#N/A</v>
      </c>
      <c r="ET291" s="207"/>
      <c r="EU291" s="194"/>
      <c r="EV291" s="198" cm="1">
        <f t="array" ref="EV291">IFERROR(MATCH(TRUE,INDEX($B$14:$B$117&gt;=EU291,0),0),"")</f>
        <v>1</v>
      </c>
      <c r="EW291" s="194">
        <f t="shared" ca="1" si="322"/>
        <v>3.2000000000000006E-3</v>
      </c>
      <c r="EZ291" s="194">
        <f t="shared" si="323"/>
        <v>0</v>
      </c>
      <c r="FA291" s="19" t="e">
        <f ca="1"/>
        <v>#N/A</v>
      </c>
      <c r="FB291" s="208" t="e">
        <f t="shared" ca="1" si="324"/>
        <v>#N/A</v>
      </c>
      <c r="FC291" s="207"/>
      <c r="FD291" s="194"/>
      <c r="FE291" s="198" cm="1">
        <f t="array" ref="FE291">IFERROR(MATCH(TRUE,INDEX($B$14:$B$117&gt;=FD291,0),0),"")</f>
        <v>1</v>
      </c>
      <c r="FF291" s="194">
        <f t="shared" ca="1" si="325"/>
        <v>3.2000000000000006E-3</v>
      </c>
      <c r="FI291" s="194">
        <f t="shared" si="326"/>
        <v>0</v>
      </c>
      <c r="FJ291" s="19" t="e">
        <f ca="1"/>
        <v>#N/A</v>
      </c>
      <c r="FK291" s="208" t="e">
        <f t="shared" ca="1" si="327"/>
        <v>#N/A</v>
      </c>
      <c r="FL291" s="207"/>
      <c r="FM291" s="194"/>
      <c r="FN291" s="198" cm="1">
        <f t="array" ref="FN291">IFERROR(MATCH(TRUE,INDEX($B$14:$B$117&gt;=FM291,0),0),"")</f>
        <v>1</v>
      </c>
      <c r="FO291" s="194">
        <f t="shared" ca="1" si="328"/>
        <v>3.2000000000000006E-3</v>
      </c>
      <c r="FR291" s="194">
        <f t="shared" si="329"/>
        <v>0</v>
      </c>
      <c r="FS291" s="19" t="e">
        <f ca="1"/>
        <v>#N/A</v>
      </c>
      <c r="FT291" s="208" t="e">
        <f t="shared" ca="1" si="330"/>
        <v>#N/A</v>
      </c>
      <c r="FU291" s="207"/>
      <c r="FV291" s="194"/>
      <c r="FW291" s="198" cm="1">
        <f t="array" ref="FW291">IFERROR(MATCH(TRUE,INDEX($B$14:$B$117&gt;=FV291,0),0),"")</f>
        <v>1</v>
      </c>
      <c r="FX291" s="194">
        <f t="shared" ca="1" si="331"/>
        <v>3.2000000000000006E-3</v>
      </c>
      <c r="GA291" s="194">
        <f t="shared" si="332"/>
        <v>0</v>
      </c>
      <c r="GB291" s="19" t="e">
        <f ca="1"/>
        <v>#N/A</v>
      </c>
      <c r="GC291" s="208" t="e">
        <f t="shared" ca="1" si="333"/>
        <v>#N/A</v>
      </c>
    </row>
    <row r="292" spans="6:185" x14ac:dyDescent="0.2">
      <c r="F292" s="207"/>
      <c r="G292" s="194"/>
      <c r="H292" s="198" cm="1">
        <f t="array" ref="H292">IFERROR(MATCH(TRUE,INDEX($B$14:$B$117&gt;=G292,0),0),"")</f>
        <v>1</v>
      </c>
      <c r="I292" s="194">
        <f t="shared" ca="1" si="278"/>
        <v>3.2000000000000006E-3</v>
      </c>
      <c r="L292" s="194">
        <f t="shared" si="334"/>
        <v>0</v>
      </c>
      <c r="M292" s="19">
        <f ca="1"/>
        <v>0</v>
      </c>
      <c r="N292" s="208">
        <f t="shared" ca="1" si="335"/>
        <v>0</v>
      </c>
      <c r="O292" s="207"/>
      <c r="P292" s="194"/>
      <c r="Q292" s="198" cm="1">
        <f t="array" ref="Q292">IFERROR(MATCH(TRUE,INDEX($B$14:$B$117&gt;=P292,0),0),"")</f>
        <v>1</v>
      </c>
      <c r="R292" s="194">
        <f t="shared" ca="1" si="279"/>
        <v>3.2000000000000006E-3</v>
      </c>
      <c r="U292" s="194">
        <f t="shared" si="336"/>
        <v>0</v>
      </c>
      <c r="V292" s="19">
        <f ca="1"/>
        <v>0</v>
      </c>
      <c r="W292" s="208">
        <f t="shared" ca="1" si="337"/>
        <v>0</v>
      </c>
      <c r="X292" s="207"/>
      <c r="Y292" s="194"/>
      <c r="Z292" s="198" cm="1">
        <f t="array" ref="Z292">IFERROR(MATCH(TRUE,INDEX($B$14:$B$117&gt;=Y292,0),0),"")</f>
        <v>1</v>
      </c>
      <c r="AA292" s="194">
        <f t="shared" ca="1" si="280"/>
        <v>3.2000000000000006E-3</v>
      </c>
      <c r="AD292" s="194">
        <f t="shared" si="281"/>
        <v>0</v>
      </c>
      <c r="AE292" s="19">
        <f ca="1"/>
        <v>0</v>
      </c>
      <c r="AF292" s="208">
        <f t="shared" ca="1" si="282"/>
        <v>0</v>
      </c>
      <c r="AG292" s="207"/>
      <c r="AH292" s="194"/>
      <c r="AI292" s="198" cm="1">
        <f t="array" ref="AI292">IFERROR(MATCH(TRUE,INDEX($B$14:$B$117&gt;=AH292,0),0),"")</f>
        <v>1</v>
      </c>
      <c r="AJ292" s="194">
        <f t="shared" ca="1" si="283"/>
        <v>3.2000000000000006E-3</v>
      </c>
      <c r="AM292" s="194">
        <f t="shared" si="284"/>
        <v>0</v>
      </c>
      <c r="AN292" s="19">
        <f ca="1"/>
        <v>0</v>
      </c>
      <c r="AO292" s="208">
        <f t="shared" ca="1" si="285"/>
        <v>0</v>
      </c>
      <c r="AP292" s="207"/>
      <c r="AQ292" s="194"/>
      <c r="AR292" s="198" cm="1">
        <f t="array" ref="AR292">IFERROR(MATCH(TRUE,INDEX($B$14:$B$117&gt;=AQ292,0),0),"")</f>
        <v>1</v>
      </c>
      <c r="AS292" s="194">
        <f t="shared" ca="1" si="286"/>
        <v>3.2000000000000006E-3</v>
      </c>
      <c r="AV292" s="194">
        <f t="shared" si="287"/>
        <v>0</v>
      </c>
      <c r="AW292" s="19">
        <f ca="1"/>
        <v>0</v>
      </c>
      <c r="AX292" s="208">
        <f t="shared" ca="1" si="288"/>
        <v>0</v>
      </c>
      <c r="AY292" s="207"/>
      <c r="AZ292" s="194"/>
      <c r="BA292" s="198" cm="1">
        <f t="array" ref="BA292">IFERROR(MATCH(TRUE,INDEX($B$14:$B$117&gt;=AZ292,0),0),"")</f>
        <v>1</v>
      </c>
      <c r="BB292" s="194">
        <f t="shared" ca="1" si="289"/>
        <v>3.2000000000000006E-3</v>
      </c>
      <c r="BE292" s="194">
        <f t="shared" si="290"/>
        <v>0</v>
      </c>
      <c r="BF292" s="19">
        <f ca="1"/>
        <v>0</v>
      </c>
      <c r="BG292" s="208">
        <f t="shared" ca="1" si="291"/>
        <v>0</v>
      </c>
      <c r="BH292" s="207"/>
      <c r="BI292" s="194"/>
      <c r="BJ292" s="198" cm="1">
        <f t="array" ref="BJ292">IFERROR(MATCH(TRUE,INDEX($B$14:$B$117&gt;=BI292,0),0),"")</f>
        <v>1</v>
      </c>
      <c r="BK292" s="194">
        <f t="shared" ca="1" si="292"/>
        <v>3.2000000000000006E-3</v>
      </c>
      <c r="BN292" s="194">
        <f t="shared" si="293"/>
        <v>0</v>
      </c>
      <c r="BO292" s="19">
        <f ca="1"/>
        <v>0</v>
      </c>
      <c r="BP292" s="208">
        <f t="shared" ca="1" si="294"/>
        <v>0</v>
      </c>
      <c r="BQ292" s="207"/>
      <c r="BR292" s="194"/>
      <c r="BS292" s="198" cm="1">
        <f t="array" ref="BS292">IFERROR(MATCH(TRUE,INDEX($B$14:$B$117&gt;=BR292,0),0),"")</f>
        <v>1</v>
      </c>
      <c r="BT292" s="194">
        <f t="shared" ca="1" si="295"/>
        <v>3.2000000000000006E-3</v>
      </c>
      <c r="BW292" s="194">
        <f t="shared" si="296"/>
        <v>0</v>
      </c>
      <c r="BX292" s="19">
        <f ca="1"/>
        <v>0</v>
      </c>
      <c r="BY292" s="208">
        <f t="shared" ca="1" si="297"/>
        <v>0</v>
      </c>
      <c r="BZ292" s="207"/>
      <c r="CA292" s="194"/>
      <c r="CB292" s="198" cm="1">
        <f t="array" ref="CB292">IFERROR(MATCH(TRUE,INDEX($B$14:$B$117&gt;=CA292,0),0),"")</f>
        <v>1</v>
      </c>
      <c r="CC292" s="194">
        <f t="shared" ca="1" si="298"/>
        <v>3.2000000000000006E-3</v>
      </c>
      <c r="CF292" s="194">
        <f t="shared" si="299"/>
        <v>0</v>
      </c>
      <c r="CG292" s="19">
        <f ca="1"/>
        <v>0</v>
      </c>
      <c r="CH292" s="208">
        <f t="shared" ca="1" si="300"/>
        <v>0</v>
      </c>
      <c r="CI292" s="207"/>
      <c r="CJ292" s="194"/>
      <c r="CK292" s="198" cm="1">
        <f t="array" ref="CK292">IFERROR(MATCH(TRUE,INDEX($B$14:$B$117&gt;=CJ292,0),0),"")</f>
        <v>1</v>
      </c>
      <c r="CL292" s="194">
        <f t="shared" ca="1" si="301"/>
        <v>3.2000000000000006E-3</v>
      </c>
      <c r="CO292" s="194">
        <f t="shared" si="302"/>
        <v>0</v>
      </c>
      <c r="CP292" s="19">
        <f ca="1"/>
        <v>0</v>
      </c>
      <c r="CQ292" s="208">
        <f t="shared" ca="1" si="303"/>
        <v>0</v>
      </c>
      <c r="CR292" s="207"/>
      <c r="CS292" s="194"/>
      <c r="CT292" s="198" cm="1">
        <f t="array" ref="CT292">IFERROR(MATCH(TRUE,INDEX($B$14:$B$117&gt;=CS292,0),0),"")</f>
        <v>1</v>
      </c>
      <c r="CU292" s="194">
        <f t="shared" ca="1" si="304"/>
        <v>3.2000000000000006E-3</v>
      </c>
      <c r="CX292" s="194">
        <f t="shared" si="305"/>
        <v>0</v>
      </c>
      <c r="CY292" s="19" t="e">
        <f ca="1"/>
        <v>#N/A</v>
      </c>
      <c r="CZ292" s="208" t="e">
        <f t="shared" ca="1" si="306"/>
        <v>#N/A</v>
      </c>
      <c r="DA292" s="207"/>
      <c r="DB292" s="194"/>
      <c r="DC292" s="198" cm="1">
        <f t="array" ref="DC292">IFERROR(MATCH(TRUE,INDEX($B$14:$B$117&gt;=DB292,0),0),"")</f>
        <v>1</v>
      </c>
      <c r="DD292" s="194">
        <f t="shared" ca="1" si="307"/>
        <v>3.2000000000000006E-3</v>
      </c>
      <c r="DG292" s="194">
        <f t="shared" si="308"/>
        <v>0</v>
      </c>
      <c r="DH292" s="19" t="e">
        <f ca="1"/>
        <v>#N/A</v>
      </c>
      <c r="DI292" s="208" t="e">
        <f t="shared" ca="1" si="309"/>
        <v>#N/A</v>
      </c>
      <c r="DJ292" s="207"/>
      <c r="DK292" s="194"/>
      <c r="DL292" s="198" cm="1">
        <f t="array" ref="DL292">IFERROR(MATCH(TRUE,INDEX($B$14:$B$117&gt;=DK292,0),0),"")</f>
        <v>1</v>
      </c>
      <c r="DM292" s="194">
        <f t="shared" ca="1" si="310"/>
        <v>3.2000000000000006E-3</v>
      </c>
      <c r="DP292" s="194">
        <f t="shared" si="311"/>
        <v>0</v>
      </c>
      <c r="DQ292" s="19" t="e">
        <f ca="1"/>
        <v>#N/A</v>
      </c>
      <c r="DR292" s="208" t="e">
        <f t="shared" ca="1" si="312"/>
        <v>#N/A</v>
      </c>
      <c r="DS292" s="207"/>
      <c r="DT292" s="194"/>
      <c r="DU292" s="198" cm="1">
        <f t="array" ref="DU292">IFERROR(MATCH(TRUE,INDEX($B$14:$B$117&gt;=DT292,0),0),"")</f>
        <v>1</v>
      </c>
      <c r="DV292" s="194">
        <f t="shared" ca="1" si="313"/>
        <v>3.2000000000000006E-3</v>
      </c>
      <c r="DY292" s="194">
        <f t="shared" si="314"/>
        <v>0</v>
      </c>
      <c r="DZ292" s="19" t="e">
        <f ca="1"/>
        <v>#N/A</v>
      </c>
      <c r="EA292" s="208" t="e">
        <f t="shared" ca="1" si="315"/>
        <v>#N/A</v>
      </c>
      <c r="EB292" s="207"/>
      <c r="EC292" s="194"/>
      <c r="ED292" s="198" cm="1">
        <f t="array" ref="ED292">IFERROR(MATCH(TRUE,INDEX($B$14:$B$117&gt;=EC292,0),0),"")</f>
        <v>1</v>
      </c>
      <c r="EE292" s="194">
        <f t="shared" ca="1" si="316"/>
        <v>3.2000000000000006E-3</v>
      </c>
      <c r="EH292" s="194">
        <f t="shared" si="317"/>
        <v>0</v>
      </c>
      <c r="EI292" s="19" t="e">
        <f ca="1"/>
        <v>#N/A</v>
      </c>
      <c r="EJ292" s="208" t="e">
        <f t="shared" ca="1" si="318"/>
        <v>#N/A</v>
      </c>
      <c r="EK292" s="207"/>
      <c r="EL292" s="194"/>
      <c r="EM292" s="198" cm="1">
        <f t="array" ref="EM292">IFERROR(MATCH(TRUE,INDEX($B$14:$B$117&gt;=EL292,0),0),"")</f>
        <v>1</v>
      </c>
      <c r="EN292" s="194">
        <f t="shared" ca="1" si="319"/>
        <v>3.2000000000000006E-3</v>
      </c>
      <c r="EQ292" s="194">
        <f t="shared" si="320"/>
        <v>0</v>
      </c>
      <c r="ER292" s="19" t="e">
        <f ca="1"/>
        <v>#N/A</v>
      </c>
      <c r="ES292" s="208" t="e">
        <f t="shared" ca="1" si="321"/>
        <v>#N/A</v>
      </c>
      <c r="ET292" s="207"/>
      <c r="EU292" s="194"/>
      <c r="EV292" s="198" cm="1">
        <f t="array" ref="EV292">IFERROR(MATCH(TRUE,INDEX($B$14:$B$117&gt;=EU292,0),0),"")</f>
        <v>1</v>
      </c>
      <c r="EW292" s="194">
        <f t="shared" ca="1" si="322"/>
        <v>3.2000000000000006E-3</v>
      </c>
      <c r="EZ292" s="194">
        <f t="shared" si="323"/>
        <v>0</v>
      </c>
      <c r="FA292" s="19" t="e">
        <f ca="1"/>
        <v>#N/A</v>
      </c>
      <c r="FB292" s="208" t="e">
        <f t="shared" ca="1" si="324"/>
        <v>#N/A</v>
      </c>
      <c r="FC292" s="207"/>
      <c r="FD292" s="194"/>
      <c r="FE292" s="198" cm="1">
        <f t="array" ref="FE292">IFERROR(MATCH(TRUE,INDEX($B$14:$B$117&gt;=FD292,0),0),"")</f>
        <v>1</v>
      </c>
      <c r="FF292" s="194">
        <f t="shared" ca="1" si="325"/>
        <v>3.2000000000000006E-3</v>
      </c>
      <c r="FI292" s="194">
        <f t="shared" si="326"/>
        <v>0</v>
      </c>
      <c r="FJ292" s="19" t="e">
        <f ca="1"/>
        <v>#N/A</v>
      </c>
      <c r="FK292" s="208" t="e">
        <f t="shared" ca="1" si="327"/>
        <v>#N/A</v>
      </c>
      <c r="FL292" s="207"/>
      <c r="FM292" s="194"/>
      <c r="FN292" s="198" cm="1">
        <f t="array" ref="FN292">IFERROR(MATCH(TRUE,INDEX($B$14:$B$117&gt;=FM292,0),0),"")</f>
        <v>1</v>
      </c>
      <c r="FO292" s="194">
        <f t="shared" ca="1" si="328"/>
        <v>3.2000000000000006E-3</v>
      </c>
      <c r="FR292" s="194">
        <f t="shared" si="329"/>
        <v>0</v>
      </c>
      <c r="FS292" s="19" t="e">
        <f ca="1"/>
        <v>#N/A</v>
      </c>
      <c r="FT292" s="208" t="e">
        <f t="shared" ca="1" si="330"/>
        <v>#N/A</v>
      </c>
      <c r="FU292" s="207"/>
      <c r="FV292" s="194"/>
      <c r="FW292" s="198" cm="1">
        <f t="array" ref="FW292">IFERROR(MATCH(TRUE,INDEX($B$14:$B$117&gt;=FV292,0),0),"")</f>
        <v>1</v>
      </c>
      <c r="FX292" s="194">
        <f t="shared" ca="1" si="331"/>
        <v>3.2000000000000006E-3</v>
      </c>
      <c r="GA292" s="194">
        <f t="shared" si="332"/>
        <v>0</v>
      </c>
      <c r="GB292" s="19" t="e">
        <f ca="1"/>
        <v>#N/A</v>
      </c>
      <c r="GC292" s="208" t="e">
        <f t="shared" ca="1" si="333"/>
        <v>#N/A</v>
      </c>
    </row>
    <row r="293" spans="6:185" x14ac:dyDescent="0.2">
      <c r="F293" s="207"/>
      <c r="G293" s="194"/>
      <c r="H293" s="198" cm="1">
        <f t="array" ref="H293">IFERROR(MATCH(TRUE,INDEX($B$14:$B$117&gt;=G293,0),0),"")</f>
        <v>1</v>
      </c>
      <c r="I293" s="194">
        <f t="shared" ca="1" si="278"/>
        <v>3.2000000000000006E-3</v>
      </c>
      <c r="L293" s="194">
        <f t="shared" si="334"/>
        <v>0</v>
      </c>
      <c r="M293" s="19">
        <f ca="1"/>
        <v>0</v>
      </c>
      <c r="N293" s="208">
        <f t="shared" ca="1" si="335"/>
        <v>0</v>
      </c>
      <c r="O293" s="207"/>
      <c r="P293" s="194"/>
      <c r="Q293" s="198" cm="1">
        <f t="array" ref="Q293">IFERROR(MATCH(TRUE,INDEX($B$14:$B$117&gt;=P293,0),0),"")</f>
        <v>1</v>
      </c>
      <c r="R293" s="194">
        <f t="shared" ca="1" si="279"/>
        <v>3.2000000000000006E-3</v>
      </c>
      <c r="U293" s="194">
        <f t="shared" si="336"/>
        <v>0</v>
      </c>
      <c r="V293" s="19">
        <f ca="1"/>
        <v>0</v>
      </c>
      <c r="W293" s="208">
        <f t="shared" ca="1" si="337"/>
        <v>0</v>
      </c>
      <c r="X293" s="207"/>
      <c r="Y293" s="194"/>
      <c r="Z293" s="198" cm="1">
        <f t="array" ref="Z293">IFERROR(MATCH(TRUE,INDEX($B$14:$B$117&gt;=Y293,0),0),"")</f>
        <v>1</v>
      </c>
      <c r="AA293" s="194">
        <f t="shared" ca="1" si="280"/>
        <v>3.2000000000000006E-3</v>
      </c>
      <c r="AD293" s="194">
        <f t="shared" si="281"/>
        <v>0</v>
      </c>
      <c r="AE293" s="19">
        <f ca="1"/>
        <v>0</v>
      </c>
      <c r="AF293" s="208">
        <f t="shared" ca="1" si="282"/>
        <v>0</v>
      </c>
      <c r="AG293" s="207"/>
      <c r="AH293" s="194"/>
      <c r="AI293" s="198" cm="1">
        <f t="array" ref="AI293">IFERROR(MATCH(TRUE,INDEX($B$14:$B$117&gt;=AH293,0),0),"")</f>
        <v>1</v>
      </c>
      <c r="AJ293" s="194">
        <f t="shared" ca="1" si="283"/>
        <v>3.2000000000000006E-3</v>
      </c>
      <c r="AM293" s="194">
        <f t="shared" si="284"/>
        <v>0</v>
      </c>
      <c r="AN293" s="19">
        <f ca="1"/>
        <v>0</v>
      </c>
      <c r="AO293" s="208">
        <f t="shared" ca="1" si="285"/>
        <v>0</v>
      </c>
      <c r="AP293" s="207"/>
      <c r="AQ293" s="194"/>
      <c r="AR293" s="198" cm="1">
        <f t="array" ref="AR293">IFERROR(MATCH(TRUE,INDEX($B$14:$B$117&gt;=AQ293,0),0),"")</f>
        <v>1</v>
      </c>
      <c r="AS293" s="194">
        <f t="shared" ca="1" si="286"/>
        <v>3.2000000000000006E-3</v>
      </c>
      <c r="AV293" s="194">
        <f t="shared" si="287"/>
        <v>0</v>
      </c>
      <c r="AW293" s="19">
        <f ca="1"/>
        <v>0</v>
      </c>
      <c r="AX293" s="208">
        <f t="shared" ca="1" si="288"/>
        <v>0</v>
      </c>
      <c r="AY293" s="207"/>
      <c r="AZ293" s="194"/>
      <c r="BA293" s="198" cm="1">
        <f t="array" ref="BA293">IFERROR(MATCH(TRUE,INDEX($B$14:$B$117&gt;=AZ293,0),0),"")</f>
        <v>1</v>
      </c>
      <c r="BB293" s="194">
        <f t="shared" ca="1" si="289"/>
        <v>3.2000000000000006E-3</v>
      </c>
      <c r="BE293" s="194">
        <f t="shared" si="290"/>
        <v>0</v>
      </c>
      <c r="BF293" s="19">
        <f ca="1"/>
        <v>0</v>
      </c>
      <c r="BG293" s="208">
        <f t="shared" ca="1" si="291"/>
        <v>0</v>
      </c>
      <c r="BH293" s="207"/>
      <c r="BI293" s="194"/>
      <c r="BJ293" s="198" cm="1">
        <f t="array" ref="BJ293">IFERROR(MATCH(TRUE,INDEX($B$14:$B$117&gt;=BI293,0),0),"")</f>
        <v>1</v>
      </c>
      <c r="BK293" s="194">
        <f t="shared" ca="1" si="292"/>
        <v>3.2000000000000006E-3</v>
      </c>
      <c r="BN293" s="194">
        <f t="shared" si="293"/>
        <v>0</v>
      </c>
      <c r="BO293" s="19">
        <f ca="1"/>
        <v>0</v>
      </c>
      <c r="BP293" s="208">
        <f t="shared" ca="1" si="294"/>
        <v>0</v>
      </c>
      <c r="BQ293" s="207"/>
      <c r="BR293" s="194"/>
      <c r="BS293" s="198" cm="1">
        <f t="array" ref="BS293">IFERROR(MATCH(TRUE,INDEX($B$14:$B$117&gt;=BR293,0),0),"")</f>
        <v>1</v>
      </c>
      <c r="BT293" s="194">
        <f t="shared" ca="1" si="295"/>
        <v>3.2000000000000006E-3</v>
      </c>
      <c r="BW293" s="194">
        <f t="shared" si="296"/>
        <v>0</v>
      </c>
      <c r="BX293" s="19">
        <f ca="1"/>
        <v>0</v>
      </c>
      <c r="BY293" s="208">
        <f t="shared" ca="1" si="297"/>
        <v>0</v>
      </c>
      <c r="BZ293" s="207"/>
      <c r="CA293" s="194"/>
      <c r="CB293" s="198" cm="1">
        <f t="array" ref="CB293">IFERROR(MATCH(TRUE,INDEX($B$14:$B$117&gt;=CA293,0),0),"")</f>
        <v>1</v>
      </c>
      <c r="CC293" s="194">
        <f t="shared" ca="1" si="298"/>
        <v>3.2000000000000006E-3</v>
      </c>
      <c r="CF293" s="194">
        <f t="shared" si="299"/>
        <v>0</v>
      </c>
      <c r="CG293" s="19">
        <f ca="1"/>
        <v>0</v>
      </c>
      <c r="CH293" s="208">
        <f t="shared" ca="1" si="300"/>
        <v>0</v>
      </c>
      <c r="CI293" s="207"/>
      <c r="CJ293" s="194"/>
      <c r="CK293" s="198" cm="1">
        <f t="array" ref="CK293">IFERROR(MATCH(TRUE,INDEX($B$14:$B$117&gt;=CJ293,0),0),"")</f>
        <v>1</v>
      </c>
      <c r="CL293" s="194">
        <f t="shared" ca="1" si="301"/>
        <v>3.2000000000000006E-3</v>
      </c>
      <c r="CO293" s="194">
        <f t="shared" si="302"/>
        <v>0</v>
      </c>
      <c r="CP293" s="19">
        <f ca="1"/>
        <v>0</v>
      </c>
      <c r="CQ293" s="208">
        <f t="shared" ca="1" si="303"/>
        <v>0</v>
      </c>
      <c r="CR293" s="207"/>
      <c r="CS293" s="194"/>
      <c r="CT293" s="198" cm="1">
        <f t="array" ref="CT293">IFERROR(MATCH(TRUE,INDEX($B$14:$B$117&gt;=CS293,0),0),"")</f>
        <v>1</v>
      </c>
      <c r="CU293" s="194">
        <f t="shared" ca="1" si="304"/>
        <v>3.2000000000000006E-3</v>
      </c>
      <c r="CX293" s="194">
        <f t="shared" si="305"/>
        <v>0</v>
      </c>
      <c r="CY293" s="19" t="e">
        <f ca="1"/>
        <v>#N/A</v>
      </c>
      <c r="CZ293" s="208" t="e">
        <f t="shared" ca="1" si="306"/>
        <v>#N/A</v>
      </c>
      <c r="DA293" s="207"/>
      <c r="DB293" s="194"/>
      <c r="DC293" s="198" cm="1">
        <f t="array" ref="DC293">IFERROR(MATCH(TRUE,INDEX($B$14:$B$117&gt;=DB293,0),0),"")</f>
        <v>1</v>
      </c>
      <c r="DD293" s="194">
        <f t="shared" ca="1" si="307"/>
        <v>3.2000000000000006E-3</v>
      </c>
      <c r="DG293" s="194">
        <f t="shared" si="308"/>
        <v>0</v>
      </c>
      <c r="DH293" s="19" t="e">
        <f ca="1"/>
        <v>#N/A</v>
      </c>
      <c r="DI293" s="208" t="e">
        <f t="shared" ca="1" si="309"/>
        <v>#N/A</v>
      </c>
      <c r="DJ293" s="207"/>
      <c r="DK293" s="194"/>
      <c r="DL293" s="198" cm="1">
        <f t="array" ref="DL293">IFERROR(MATCH(TRUE,INDEX($B$14:$B$117&gt;=DK293,0),0),"")</f>
        <v>1</v>
      </c>
      <c r="DM293" s="194">
        <f t="shared" ca="1" si="310"/>
        <v>3.2000000000000006E-3</v>
      </c>
      <c r="DP293" s="194">
        <f t="shared" si="311"/>
        <v>0</v>
      </c>
      <c r="DQ293" s="19" t="e">
        <f ca="1"/>
        <v>#N/A</v>
      </c>
      <c r="DR293" s="208" t="e">
        <f t="shared" ca="1" si="312"/>
        <v>#N/A</v>
      </c>
      <c r="DS293" s="207"/>
      <c r="DT293" s="194"/>
      <c r="DU293" s="198" cm="1">
        <f t="array" ref="DU293">IFERROR(MATCH(TRUE,INDEX($B$14:$B$117&gt;=DT293,0),0),"")</f>
        <v>1</v>
      </c>
      <c r="DV293" s="194">
        <f t="shared" ca="1" si="313"/>
        <v>3.2000000000000006E-3</v>
      </c>
      <c r="DY293" s="194">
        <f t="shared" si="314"/>
        <v>0</v>
      </c>
      <c r="DZ293" s="19" t="e">
        <f ca="1"/>
        <v>#N/A</v>
      </c>
      <c r="EA293" s="208" t="e">
        <f t="shared" ca="1" si="315"/>
        <v>#N/A</v>
      </c>
      <c r="EB293" s="207"/>
      <c r="EC293" s="194"/>
      <c r="ED293" s="198" cm="1">
        <f t="array" ref="ED293">IFERROR(MATCH(TRUE,INDEX($B$14:$B$117&gt;=EC293,0),0),"")</f>
        <v>1</v>
      </c>
      <c r="EE293" s="194">
        <f t="shared" ca="1" si="316"/>
        <v>3.2000000000000006E-3</v>
      </c>
      <c r="EH293" s="194">
        <f t="shared" si="317"/>
        <v>0</v>
      </c>
      <c r="EI293" s="19" t="e">
        <f ca="1"/>
        <v>#N/A</v>
      </c>
      <c r="EJ293" s="208" t="e">
        <f t="shared" ca="1" si="318"/>
        <v>#N/A</v>
      </c>
      <c r="EK293" s="207"/>
      <c r="EL293" s="194"/>
      <c r="EM293" s="198" cm="1">
        <f t="array" ref="EM293">IFERROR(MATCH(TRUE,INDEX($B$14:$B$117&gt;=EL293,0),0),"")</f>
        <v>1</v>
      </c>
      <c r="EN293" s="194">
        <f t="shared" ca="1" si="319"/>
        <v>3.2000000000000006E-3</v>
      </c>
      <c r="EQ293" s="194">
        <f t="shared" si="320"/>
        <v>0</v>
      </c>
      <c r="ER293" s="19" t="e">
        <f ca="1"/>
        <v>#N/A</v>
      </c>
      <c r="ES293" s="208" t="e">
        <f t="shared" ca="1" si="321"/>
        <v>#N/A</v>
      </c>
      <c r="ET293" s="207"/>
      <c r="EU293" s="194"/>
      <c r="EV293" s="198" cm="1">
        <f t="array" ref="EV293">IFERROR(MATCH(TRUE,INDEX($B$14:$B$117&gt;=EU293,0),0),"")</f>
        <v>1</v>
      </c>
      <c r="EW293" s="194">
        <f t="shared" ca="1" si="322"/>
        <v>3.2000000000000006E-3</v>
      </c>
      <c r="EZ293" s="194">
        <f t="shared" si="323"/>
        <v>0</v>
      </c>
      <c r="FA293" s="19" t="e">
        <f ca="1"/>
        <v>#N/A</v>
      </c>
      <c r="FB293" s="208" t="e">
        <f t="shared" ca="1" si="324"/>
        <v>#N/A</v>
      </c>
      <c r="FC293" s="207"/>
      <c r="FD293" s="194"/>
      <c r="FE293" s="198" cm="1">
        <f t="array" ref="FE293">IFERROR(MATCH(TRUE,INDEX($B$14:$B$117&gt;=FD293,0),0),"")</f>
        <v>1</v>
      </c>
      <c r="FF293" s="194">
        <f t="shared" ca="1" si="325"/>
        <v>3.2000000000000006E-3</v>
      </c>
      <c r="FI293" s="194">
        <f t="shared" si="326"/>
        <v>0</v>
      </c>
      <c r="FJ293" s="19" t="e">
        <f ca="1"/>
        <v>#N/A</v>
      </c>
      <c r="FK293" s="208" t="e">
        <f t="shared" ca="1" si="327"/>
        <v>#N/A</v>
      </c>
      <c r="FL293" s="207"/>
      <c r="FM293" s="194"/>
      <c r="FN293" s="198" cm="1">
        <f t="array" ref="FN293">IFERROR(MATCH(TRUE,INDEX($B$14:$B$117&gt;=FM293,0),0),"")</f>
        <v>1</v>
      </c>
      <c r="FO293" s="194">
        <f t="shared" ca="1" si="328"/>
        <v>3.2000000000000006E-3</v>
      </c>
      <c r="FR293" s="194">
        <f t="shared" si="329"/>
        <v>0</v>
      </c>
      <c r="FS293" s="19" t="e">
        <f ca="1"/>
        <v>#N/A</v>
      </c>
      <c r="FT293" s="208" t="e">
        <f t="shared" ca="1" si="330"/>
        <v>#N/A</v>
      </c>
      <c r="FU293" s="207"/>
      <c r="FV293" s="194"/>
      <c r="FW293" s="198" cm="1">
        <f t="array" ref="FW293">IFERROR(MATCH(TRUE,INDEX($B$14:$B$117&gt;=FV293,0),0),"")</f>
        <v>1</v>
      </c>
      <c r="FX293" s="194">
        <f t="shared" ca="1" si="331"/>
        <v>3.2000000000000006E-3</v>
      </c>
      <c r="GA293" s="194">
        <f t="shared" si="332"/>
        <v>0</v>
      </c>
      <c r="GB293" s="19" t="e">
        <f ca="1"/>
        <v>#N/A</v>
      </c>
      <c r="GC293" s="208" t="e">
        <f t="shared" ca="1" si="333"/>
        <v>#N/A</v>
      </c>
    </row>
    <row r="294" spans="6:185" x14ac:dyDescent="0.2">
      <c r="F294" s="207"/>
      <c r="G294" s="194"/>
      <c r="H294" s="198" cm="1">
        <f t="array" ref="H294">IFERROR(MATCH(TRUE,INDEX($B$14:$B$117&gt;=G294,0),0),"")</f>
        <v>1</v>
      </c>
      <c r="I294" s="194">
        <f t="shared" ca="1" si="278"/>
        <v>3.2000000000000006E-3</v>
      </c>
      <c r="L294" s="194">
        <f t="shared" si="334"/>
        <v>0</v>
      </c>
      <c r="M294" s="19">
        <f ca="1"/>
        <v>0</v>
      </c>
      <c r="N294" s="208">
        <f t="shared" ca="1" si="335"/>
        <v>0</v>
      </c>
      <c r="O294" s="207"/>
      <c r="P294" s="194"/>
      <c r="Q294" s="198" cm="1">
        <f t="array" ref="Q294">IFERROR(MATCH(TRUE,INDEX($B$14:$B$117&gt;=P294,0),0),"")</f>
        <v>1</v>
      </c>
      <c r="R294" s="194">
        <f t="shared" ca="1" si="279"/>
        <v>3.2000000000000006E-3</v>
      </c>
      <c r="U294" s="194">
        <f t="shared" si="336"/>
        <v>0</v>
      </c>
      <c r="V294" s="19">
        <f ca="1"/>
        <v>0</v>
      </c>
      <c r="W294" s="208">
        <f t="shared" ca="1" si="337"/>
        <v>0</v>
      </c>
      <c r="X294" s="207"/>
      <c r="Y294" s="194"/>
      <c r="Z294" s="198" cm="1">
        <f t="array" ref="Z294">IFERROR(MATCH(TRUE,INDEX($B$14:$B$117&gt;=Y294,0),0),"")</f>
        <v>1</v>
      </c>
      <c r="AA294" s="194">
        <f t="shared" ca="1" si="280"/>
        <v>3.2000000000000006E-3</v>
      </c>
      <c r="AD294" s="194">
        <f t="shared" si="281"/>
        <v>0</v>
      </c>
      <c r="AE294" s="19">
        <f ca="1"/>
        <v>0</v>
      </c>
      <c r="AF294" s="208">
        <f t="shared" ca="1" si="282"/>
        <v>0</v>
      </c>
      <c r="AG294" s="207"/>
      <c r="AH294" s="194"/>
      <c r="AI294" s="198" cm="1">
        <f t="array" ref="AI294">IFERROR(MATCH(TRUE,INDEX($B$14:$B$117&gt;=AH294,0),0),"")</f>
        <v>1</v>
      </c>
      <c r="AJ294" s="194">
        <f t="shared" ca="1" si="283"/>
        <v>3.2000000000000006E-3</v>
      </c>
      <c r="AM294" s="194">
        <f t="shared" si="284"/>
        <v>0</v>
      </c>
      <c r="AN294" s="19">
        <f ca="1"/>
        <v>0</v>
      </c>
      <c r="AO294" s="208">
        <f t="shared" ca="1" si="285"/>
        <v>0</v>
      </c>
      <c r="AP294" s="207"/>
      <c r="AQ294" s="194"/>
      <c r="AR294" s="198" cm="1">
        <f t="array" ref="AR294">IFERROR(MATCH(TRUE,INDEX($B$14:$B$117&gt;=AQ294,0),0),"")</f>
        <v>1</v>
      </c>
      <c r="AS294" s="194">
        <f t="shared" ca="1" si="286"/>
        <v>3.2000000000000006E-3</v>
      </c>
      <c r="AV294" s="194">
        <f t="shared" si="287"/>
        <v>0</v>
      </c>
      <c r="AW294" s="19">
        <f ca="1"/>
        <v>0</v>
      </c>
      <c r="AX294" s="208">
        <f t="shared" ca="1" si="288"/>
        <v>0</v>
      </c>
      <c r="AY294" s="207"/>
      <c r="AZ294" s="194"/>
      <c r="BA294" s="198" cm="1">
        <f t="array" ref="BA294">IFERROR(MATCH(TRUE,INDEX($B$14:$B$117&gt;=AZ294,0),0),"")</f>
        <v>1</v>
      </c>
      <c r="BB294" s="194">
        <f t="shared" ca="1" si="289"/>
        <v>3.2000000000000006E-3</v>
      </c>
      <c r="BE294" s="194">
        <f t="shared" si="290"/>
        <v>0</v>
      </c>
      <c r="BF294" s="19">
        <f ca="1"/>
        <v>0</v>
      </c>
      <c r="BG294" s="208">
        <f t="shared" ca="1" si="291"/>
        <v>0</v>
      </c>
      <c r="BH294" s="207"/>
      <c r="BI294" s="194"/>
      <c r="BJ294" s="198" cm="1">
        <f t="array" ref="BJ294">IFERROR(MATCH(TRUE,INDEX($B$14:$B$117&gt;=BI294,0),0),"")</f>
        <v>1</v>
      </c>
      <c r="BK294" s="194">
        <f t="shared" ca="1" si="292"/>
        <v>3.2000000000000006E-3</v>
      </c>
      <c r="BN294" s="194">
        <f t="shared" si="293"/>
        <v>0</v>
      </c>
      <c r="BO294" s="19">
        <f ca="1"/>
        <v>0</v>
      </c>
      <c r="BP294" s="208">
        <f t="shared" ca="1" si="294"/>
        <v>0</v>
      </c>
      <c r="BQ294" s="207"/>
      <c r="BR294" s="194"/>
      <c r="BS294" s="198" cm="1">
        <f t="array" ref="BS294">IFERROR(MATCH(TRUE,INDEX($B$14:$B$117&gt;=BR294,0),0),"")</f>
        <v>1</v>
      </c>
      <c r="BT294" s="194">
        <f t="shared" ca="1" si="295"/>
        <v>3.2000000000000006E-3</v>
      </c>
      <c r="BW294" s="194">
        <f t="shared" si="296"/>
        <v>0</v>
      </c>
      <c r="BX294" s="19">
        <f ca="1"/>
        <v>0</v>
      </c>
      <c r="BY294" s="208">
        <f t="shared" ca="1" si="297"/>
        <v>0</v>
      </c>
      <c r="BZ294" s="207"/>
      <c r="CA294" s="194"/>
      <c r="CB294" s="198" cm="1">
        <f t="array" ref="CB294">IFERROR(MATCH(TRUE,INDEX($B$14:$B$117&gt;=CA294,0),0),"")</f>
        <v>1</v>
      </c>
      <c r="CC294" s="194">
        <f t="shared" ca="1" si="298"/>
        <v>3.2000000000000006E-3</v>
      </c>
      <c r="CF294" s="194">
        <f t="shared" si="299"/>
        <v>0</v>
      </c>
      <c r="CG294" s="19">
        <f ca="1"/>
        <v>0</v>
      </c>
      <c r="CH294" s="208">
        <f t="shared" ca="1" si="300"/>
        <v>0</v>
      </c>
      <c r="CI294" s="207"/>
      <c r="CJ294" s="194"/>
      <c r="CK294" s="198" cm="1">
        <f t="array" ref="CK294">IFERROR(MATCH(TRUE,INDEX($B$14:$B$117&gt;=CJ294,0),0),"")</f>
        <v>1</v>
      </c>
      <c r="CL294" s="194">
        <f t="shared" ca="1" si="301"/>
        <v>3.2000000000000006E-3</v>
      </c>
      <c r="CO294" s="194">
        <f t="shared" si="302"/>
        <v>0</v>
      </c>
      <c r="CP294" s="19">
        <f ca="1"/>
        <v>0</v>
      </c>
      <c r="CQ294" s="208">
        <f t="shared" ca="1" si="303"/>
        <v>0</v>
      </c>
      <c r="CR294" s="207"/>
      <c r="CS294" s="194"/>
      <c r="CT294" s="198" cm="1">
        <f t="array" ref="CT294">IFERROR(MATCH(TRUE,INDEX($B$14:$B$117&gt;=CS294,0),0),"")</f>
        <v>1</v>
      </c>
      <c r="CU294" s="194">
        <f t="shared" ca="1" si="304"/>
        <v>3.2000000000000006E-3</v>
      </c>
      <c r="CX294" s="194">
        <f t="shared" si="305"/>
        <v>0</v>
      </c>
      <c r="CY294" s="19" t="e">
        <f ca="1"/>
        <v>#N/A</v>
      </c>
      <c r="CZ294" s="208" t="e">
        <f t="shared" ca="1" si="306"/>
        <v>#N/A</v>
      </c>
      <c r="DA294" s="207"/>
      <c r="DB294" s="194"/>
      <c r="DC294" s="198" cm="1">
        <f t="array" ref="DC294">IFERROR(MATCH(TRUE,INDEX($B$14:$B$117&gt;=DB294,0),0),"")</f>
        <v>1</v>
      </c>
      <c r="DD294" s="194">
        <f t="shared" ca="1" si="307"/>
        <v>3.2000000000000006E-3</v>
      </c>
      <c r="DG294" s="194">
        <f t="shared" si="308"/>
        <v>0</v>
      </c>
      <c r="DH294" s="19" t="e">
        <f ca="1"/>
        <v>#N/A</v>
      </c>
      <c r="DI294" s="208" t="e">
        <f t="shared" ca="1" si="309"/>
        <v>#N/A</v>
      </c>
      <c r="DJ294" s="207"/>
      <c r="DK294" s="194"/>
      <c r="DL294" s="198" cm="1">
        <f t="array" ref="DL294">IFERROR(MATCH(TRUE,INDEX($B$14:$B$117&gt;=DK294,0),0),"")</f>
        <v>1</v>
      </c>
      <c r="DM294" s="194">
        <f t="shared" ca="1" si="310"/>
        <v>3.2000000000000006E-3</v>
      </c>
      <c r="DP294" s="194">
        <f t="shared" si="311"/>
        <v>0</v>
      </c>
      <c r="DQ294" s="19" t="e">
        <f ca="1"/>
        <v>#N/A</v>
      </c>
      <c r="DR294" s="208" t="e">
        <f t="shared" ca="1" si="312"/>
        <v>#N/A</v>
      </c>
      <c r="DS294" s="207"/>
      <c r="DT294" s="194"/>
      <c r="DU294" s="198" cm="1">
        <f t="array" ref="DU294">IFERROR(MATCH(TRUE,INDEX($B$14:$B$117&gt;=DT294,0),0),"")</f>
        <v>1</v>
      </c>
      <c r="DV294" s="194">
        <f t="shared" ca="1" si="313"/>
        <v>3.2000000000000006E-3</v>
      </c>
      <c r="DY294" s="194">
        <f t="shared" si="314"/>
        <v>0</v>
      </c>
      <c r="DZ294" s="19" t="e">
        <f ca="1"/>
        <v>#N/A</v>
      </c>
      <c r="EA294" s="208" t="e">
        <f t="shared" ca="1" si="315"/>
        <v>#N/A</v>
      </c>
      <c r="EB294" s="207"/>
      <c r="EC294" s="194"/>
      <c r="ED294" s="198" cm="1">
        <f t="array" ref="ED294">IFERROR(MATCH(TRUE,INDEX($B$14:$B$117&gt;=EC294,0),0),"")</f>
        <v>1</v>
      </c>
      <c r="EE294" s="194">
        <f t="shared" ca="1" si="316"/>
        <v>3.2000000000000006E-3</v>
      </c>
      <c r="EH294" s="194">
        <f t="shared" si="317"/>
        <v>0</v>
      </c>
      <c r="EI294" s="19" t="e">
        <f ca="1"/>
        <v>#N/A</v>
      </c>
      <c r="EJ294" s="208" t="e">
        <f t="shared" ca="1" si="318"/>
        <v>#N/A</v>
      </c>
      <c r="EK294" s="207"/>
      <c r="EL294" s="194"/>
      <c r="EM294" s="198" cm="1">
        <f t="array" ref="EM294">IFERROR(MATCH(TRUE,INDEX($B$14:$B$117&gt;=EL294,0),0),"")</f>
        <v>1</v>
      </c>
      <c r="EN294" s="194">
        <f t="shared" ca="1" si="319"/>
        <v>3.2000000000000006E-3</v>
      </c>
      <c r="EQ294" s="194">
        <f t="shared" si="320"/>
        <v>0</v>
      </c>
      <c r="ER294" s="19" t="e">
        <f ca="1"/>
        <v>#N/A</v>
      </c>
      <c r="ES294" s="208" t="e">
        <f t="shared" ca="1" si="321"/>
        <v>#N/A</v>
      </c>
      <c r="ET294" s="207"/>
      <c r="EU294" s="194"/>
      <c r="EV294" s="198" cm="1">
        <f t="array" ref="EV294">IFERROR(MATCH(TRUE,INDEX($B$14:$B$117&gt;=EU294,0),0),"")</f>
        <v>1</v>
      </c>
      <c r="EW294" s="194">
        <f t="shared" ca="1" si="322"/>
        <v>3.2000000000000006E-3</v>
      </c>
      <c r="EZ294" s="194">
        <f t="shared" si="323"/>
        <v>0</v>
      </c>
      <c r="FA294" s="19" t="e">
        <f ca="1"/>
        <v>#N/A</v>
      </c>
      <c r="FB294" s="208" t="e">
        <f t="shared" ca="1" si="324"/>
        <v>#N/A</v>
      </c>
      <c r="FC294" s="207"/>
      <c r="FD294" s="194"/>
      <c r="FE294" s="198" cm="1">
        <f t="array" ref="FE294">IFERROR(MATCH(TRUE,INDEX($B$14:$B$117&gt;=FD294,0),0),"")</f>
        <v>1</v>
      </c>
      <c r="FF294" s="194">
        <f t="shared" ca="1" si="325"/>
        <v>3.2000000000000006E-3</v>
      </c>
      <c r="FI294" s="194">
        <f t="shared" si="326"/>
        <v>0</v>
      </c>
      <c r="FJ294" s="19" t="e">
        <f ca="1"/>
        <v>#N/A</v>
      </c>
      <c r="FK294" s="208" t="e">
        <f t="shared" ca="1" si="327"/>
        <v>#N/A</v>
      </c>
      <c r="FL294" s="207"/>
      <c r="FM294" s="194"/>
      <c r="FN294" s="198" cm="1">
        <f t="array" ref="FN294">IFERROR(MATCH(TRUE,INDEX($B$14:$B$117&gt;=FM294,0),0),"")</f>
        <v>1</v>
      </c>
      <c r="FO294" s="194">
        <f t="shared" ca="1" si="328"/>
        <v>3.2000000000000006E-3</v>
      </c>
      <c r="FR294" s="194">
        <f t="shared" si="329"/>
        <v>0</v>
      </c>
      <c r="FS294" s="19" t="e">
        <f ca="1"/>
        <v>#N/A</v>
      </c>
      <c r="FT294" s="208" t="e">
        <f t="shared" ca="1" si="330"/>
        <v>#N/A</v>
      </c>
      <c r="FU294" s="207"/>
      <c r="FV294" s="194"/>
      <c r="FW294" s="198" cm="1">
        <f t="array" ref="FW294">IFERROR(MATCH(TRUE,INDEX($B$14:$B$117&gt;=FV294,0),0),"")</f>
        <v>1</v>
      </c>
      <c r="FX294" s="194">
        <f t="shared" ca="1" si="331"/>
        <v>3.2000000000000006E-3</v>
      </c>
      <c r="GA294" s="194">
        <f t="shared" si="332"/>
        <v>0</v>
      </c>
      <c r="GB294" s="19" t="e">
        <f ca="1"/>
        <v>#N/A</v>
      </c>
      <c r="GC294" s="208" t="e">
        <f t="shared" ca="1" si="333"/>
        <v>#N/A</v>
      </c>
    </row>
    <row r="295" spans="6:185" x14ac:dyDescent="0.2">
      <c r="F295" s="207"/>
      <c r="G295" s="194"/>
      <c r="H295" s="198" cm="1">
        <f t="array" ref="H295">IFERROR(MATCH(TRUE,INDEX($B$14:$B$117&gt;=G295,0),0),"")</f>
        <v>1</v>
      </c>
      <c r="I295" s="194">
        <f t="shared" ca="1" si="278"/>
        <v>3.2000000000000006E-3</v>
      </c>
      <c r="L295" s="194">
        <f t="shared" si="334"/>
        <v>0</v>
      </c>
      <c r="M295" s="19">
        <f ca="1"/>
        <v>0</v>
      </c>
      <c r="N295" s="208">
        <f t="shared" ca="1" si="335"/>
        <v>0</v>
      </c>
      <c r="O295" s="207"/>
      <c r="P295" s="194"/>
      <c r="Q295" s="198" cm="1">
        <f t="array" ref="Q295">IFERROR(MATCH(TRUE,INDEX($B$14:$B$117&gt;=P295,0),0),"")</f>
        <v>1</v>
      </c>
      <c r="R295" s="194">
        <f t="shared" ca="1" si="279"/>
        <v>3.2000000000000006E-3</v>
      </c>
      <c r="U295" s="194">
        <f t="shared" si="336"/>
        <v>0</v>
      </c>
      <c r="V295" s="19">
        <f ca="1"/>
        <v>0</v>
      </c>
      <c r="W295" s="208">
        <f t="shared" ca="1" si="337"/>
        <v>0</v>
      </c>
      <c r="X295" s="207"/>
      <c r="Y295" s="194"/>
      <c r="Z295" s="198" cm="1">
        <f t="array" ref="Z295">IFERROR(MATCH(TRUE,INDEX($B$14:$B$117&gt;=Y295,0),0),"")</f>
        <v>1</v>
      </c>
      <c r="AA295" s="194">
        <f t="shared" ca="1" si="280"/>
        <v>3.2000000000000006E-3</v>
      </c>
      <c r="AD295" s="194">
        <f t="shared" si="281"/>
        <v>0</v>
      </c>
      <c r="AE295" s="19">
        <f ca="1"/>
        <v>0</v>
      </c>
      <c r="AF295" s="208">
        <f t="shared" ca="1" si="282"/>
        <v>0</v>
      </c>
      <c r="AG295" s="207"/>
      <c r="AH295" s="194"/>
      <c r="AI295" s="198" cm="1">
        <f t="array" ref="AI295">IFERROR(MATCH(TRUE,INDEX($B$14:$B$117&gt;=AH295,0),0),"")</f>
        <v>1</v>
      </c>
      <c r="AJ295" s="194">
        <f t="shared" ca="1" si="283"/>
        <v>3.2000000000000006E-3</v>
      </c>
      <c r="AM295" s="194">
        <f t="shared" si="284"/>
        <v>0</v>
      </c>
      <c r="AN295" s="19">
        <f ca="1"/>
        <v>0</v>
      </c>
      <c r="AO295" s="208">
        <f t="shared" ca="1" si="285"/>
        <v>0</v>
      </c>
      <c r="AP295" s="207"/>
      <c r="AQ295" s="194"/>
      <c r="AR295" s="198" cm="1">
        <f t="array" ref="AR295">IFERROR(MATCH(TRUE,INDEX($B$14:$B$117&gt;=AQ295,0),0),"")</f>
        <v>1</v>
      </c>
      <c r="AS295" s="194">
        <f t="shared" ca="1" si="286"/>
        <v>3.2000000000000006E-3</v>
      </c>
      <c r="AV295" s="194">
        <f t="shared" si="287"/>
        <v>0</v>
      </c>
      <c r="AW295" s="19">
        <f ca="1"/>
        <v>0</v>
      </c>
      <c r="AX295" s="208">
        <f t="shared" ca="1" si="288"/>
        <v>0</v>
      </c>
      <c r="AY295" s="207"/>
      <c r="AZ295" s="194"/>
      <c r="BA295" s="198" cm="1">
        <f t="array" ref="BA295">IFERROR(MATCH(TRUE,INDEX($B$14:$B$117&gt;=AZ295,0),0),"")</f>
        <v>1</v>
      </c>
      <c r="BB295" s="194">
        <f t="shared" ca="1" si="289"/>
        <v>3.2000000000000006E-3</v>
      </c>
      <c r="BE295" s="194">
        <f t="shared" si="290"/>
        <v>0</v>
      </c>
      <c r="BF295" s="19">
        <f ca="1"/>
        <v>0</v>
      </c>
      <c r="BG295" s="208">
        <f t="shared" ca="1" si="291"/>
        <v>0</v>
      </c>
      <c r="BH295" s="207"/>
      <c r="BI295" s="194"/>
      <c r="BJ295" s="198" cm="1">
        <f t="array" ref="BJ295">IFERROR(MATCH(TRUE,INDEX($B$14:$B$117&gt;=BI295,0),0),"")</f>
        <v>1</v>
      </c>
      <c r="BK295" s="194">
        <f t="shared" ca="1" si="292"/>
        <v>3.2000000000000006E-3</v>
      </c>
      <c r="BN295" s="194">
        <f t="shared" si="293"/>
        <v>0</v>
      </c>
      <c r="BO295" s="19">
        <f ca="1"/>
        <v>0</v>
      </c>
      <c r="BP295" s="208">
        <f t="shared" ca="1" si="294"/>
        <v>0</v>
      </c>
      <c r="BQ295" s="207"/>
      <c r="BR295" s="194"/>
      <c r="BS295" s="198" cm="1">
        <f t="array" ref="BS295">IFERROR(MATCH(TRUE,INDEX($B$14:$B$117&gt;=BR295,0),0),"")</f>
        <v>1</v>
      </c>
      <c r="BT295" s="194">
        <f t="shared" ca="1" si="295"/>
        <v>3.2000000000000006E-3</v>
      </c>
      <c r="BW295" s="194">
        <f t="shared" si="296"/>
        <v>0</v>
      </c>
      <c r="BX295" s="19">
        <f ca="1"/>
        <v>0</v>
      </c>
      <c r="BY295" s="208">
        <f t="shared" ca="1" si="297"/>
        <v>0</v>
      </c>
      <c r="BZ295" s="207"/>
      <c r="CA295" s="194"/>
      <c r="CB295" s="198" cm="1">
        <f t="array" ref="CB295">IFERROR(MATCH(TRUE,INDEX($B$14:$B$117&gt;=CA295,0),0),"")</f>
        <v>1</v>
      </c>
      <c r="CC295" s="194">
        <f t="shared" ca="1" si="298"/>
        <v>3.2000000000000006E-3</v>
      </c>
      <c r="CF295" s="194">
        <f t="shared" si="299"/>
        <v>0</v>
      </c>
      <c r="CG295" s="19">
        <f ca="1"/>
        <v>0</v>
      </c>
      <c r="CH295" s="208">
        <f t="shared" ca="1" si="300"/>
        <v>0</v>
      </c>
      <c r="CI295" s="207"/>
      <c r="CJ295" s="194"/>
      <c r="CK295" s="198" cm="1">
        <f t="array" ref="CK295">IFERROR(MATCH(TRUE,INDEX($B$14:$B$117&gt;=CJ295,0),0),"")</f>
        <v>1</v>
      </c>
      <c r="CL295" s="194">
        <f t="shared" ca="1" si="301"/>
        <v>3.2000000000000006E-3</v>
      </c>
      <c r="CO295" s="194">
        <f t="shared" si="302"/>
        <v>0</v>
      </c>
      <c r="CP295" s="19">
        <f ca="1"/>
        <v>0</v>
      </c>
      <c r="CQ295" s="208">
        <f t="shared" ca="1" si="303"/>
        <v>0</v>
      </c>
      <c r="CR295" s="207"/>
      <c r="CS295" s="194"/>
      <c r="CT295" s="198" cm="1">
        <f t="array" ref="CT295">IFERROR(MATCH(TRUE,INDEX($B$14:$B$117&gt;=CS295,0),0),"")</f>
        <v>1</v>
      </c>
      <c r="CU295" s="194">
        <f t="shared" ca="1" si="304"/>
        <v>3.2000000000000006E-3</v>
      </c>
      <c r="CX295" s="194">
        <f t="shared" si="305"/>
        <v>0</v>
      </c>
      <c r="CY295" s="19" t="e">
        <f ca="1"/>
        <v>#N/A</v>
      </c>
      <c r="CZ295" s="208" t="e">
        <f t="shared" ca="1" si="306"/>
        <v>#N/A</v>
      </c>
      <c r="DA295" s="207"/>
      <c r="DB295" s="194"/>
      <c r="DC295" s="198" cm="1">
        <f t="array" ref="DC295">IFERROR(MATCH(TRUE,INDEX($B$14:$B$117&gt;=DB295,0),0),"")</f>
        <v>1</v>
      </c>
      <c r="DD295" s="194">
        <f t="shared" ca="1" si="307"/>
        <v>3.2000000000000006E-3</v>
      </c>
      <c r="DG295" s="194">
        <f t="shared" si="308"/>
        <v>0</v>
      </c>
      <c r="DH295" s="19" t="e">
        <f ca="1"/>
        <v>#N/A</v>
      </c>
      <c r="DI295" s="208" t="e">
        <f t="shared" ca="1" si="309"/>
        <v>#N/A</v>
      </c>
      <c r="DJ295" s="207"/>
      <c r="DK295" s="194"/>
      <c r="DL295" s="198" cm="1">
        <f t="array" ref="DL295">IFERROR(MATCH(TRUE,INDEX($B$14:$B$117&gt;=DK295,0),0),"")</f>
        <v>1</v>
      </c>
      <c r="DM295" s="194">
        <f t="shared" ca="1" si="310"/>
        <v>3.2000000000000006E-3</v>
      </c>
      <c r="DP295" s="194">
        <f t="shared" si="311"/>
        <v>0</v>
      </c>
      <c r="DQ295" s="19" t="e">
        <f ca="1"/>
        <v>#N/A</v>
      </c>
      <c r="DR295" s="208" t="e">
        <f t="shared" ca="1" si="312"/>
        <v>#N/A</v>
      </c>
      <c r="DS295" s="207"/>
      <c r="DT295" s="194"/>
      <c r="DU295" s="198" cm="1">
        <f t="array" ref="DU295">IFERROR(MATCH(TRUE,INDEX($B$14:$B$117&gt;=DT295,0),0),"")</f>
        <v>1</v>
      </c>
      <c r="DV295" s="194">
        <f t="shared" ca="1" si="313"/>
        <v>3.2000000000000006E-3</v>
      </c>
      <c r="DY295" s="194">
        <f t="shared" si="314"/>
        <v>0</v>
      </c>
      <c r="DZ295" s="19" t="e">
        <f ca="1"/>
        <v>#N/A</v>
      </c>
      <c r="EA295" s="208" t="e">
        <f t="shared" ca="1" si="315"/>
        <v>#N/A</v>
      </c>
      <c r="EB295" s="207"/>
      <c r="EC295" s="194"/>
      <c r="ED295" s="198" cm="1">
        <f t="array" ref="ED295">IFERROR(MATCH(TRUE,INDEX($B$14:$B$117&gt;=EC295,0),0),"")</f>
        <v>1</v>
      </c>
      <c r="EE295" s="194">
        <f t="shared" ca="1" si="316"/>
        <v>3.2000000000000006E-3</v>
      </c>
      <c r="EH295" s="194">
        <f t="shared" si="317"/>
        <v>0</v>
      </c>
      <c r="EI295" s="19" t="e">
        <f ca="1"/>
        <v>#N/A</v>
      </c>
      <c r="EJ295" s="208" t="e">
        <f t="shared" ca="1" si="318"/>
        <v>#N/A</v>
      </c>
      <c r="EK295" s="207"/>
      <c r="EL295" s="194"/>
      <c r="EM295" s="198" cm="1">
        <f t="array" ref="EM295">IFERROR(MATCH(TRUE,INDEX($B$14:$B$117&gt;=EL295,0),0),"")</f>
        <v>1</v>
      </c>
      <c r="EN295" s="194">
        <f t="shared" ca="1" si="319"/>
        <v>3.2000000000000006E-3</v>
      </c>
      <c r="EQ295" s="194">
        <f t="shared" si="320"/>
        <v>0</v>
      </c>
      <c r="ER295" s="19" t="e">
        <f ca="1"/>
        <v>#N/A</v>
      </c>
      <c r="ES295" s="208" t="e">
        <f t="shared" ca="1" si="321"/>
        <v>#N/A</v>
      </c>
      <c r="ET295" s="207"/>
      <c r="EU295" s="194"/>
      <c r="EV295" s="198" cm="1">
        <f t="array" ref="EV295">IFERROR(MATCH(TRUE,INDEX($B$14:$B$117&gt;=EU295,0),0),"")</f>
        <v>1</v>
      </c>
      <c r="EW295" s="194">
        <f t="shared" ca="1" si="322"/>
        <v>3.2000000000000006E-3</v>
      </c>
      <c r="EZ295" s="194">
        <f t="shared" si="323"/>
        <v>0</v>
      </c>
      <c r="FA295" s="19" t="e">
        <f ca="1"/>
        <v>#N/A</v>
      </c>
      <c r="FB295" s="208" t="e">
        <f t="shared" ca="1" si="324"/>
        <v>#N/A</v>
      </c>
      <c r="FC295" s="207"/>
      <c r="FD295" s="194"/>
      <c r="FE295" s="198" cm="1">
        <f t="array" ref="FE295">IFERROR(MATCH(TRUE,INDEX($B$14:$B$117&gt;=FD295,0),0),"")</f>
        <v>1</v>
      </c>
      <c r="FF295" s="194">
        <f t="shared" ca="1" si="325"/>
        <v>3.2000000000000006E-3</v>
      </c>
      <c r="FI295" s="194">
        <f t="shared" si="326"/>
        <v>0</v>
      </c>
      <c r="FJ295" s="19" t="e">
        <f ca="1"/>
        <v>#N/A</v>
      </c>
      <c r="FK295" s="208" t="e">
        <f t="shared" ca="1" si="327"/>
        <v>#N/A</v>
      </c>
      <c r="FL295" s="207"/>
      <c r="FM295" s="194"/>
      <c r="FN295" s="198" cm="1">
        <f t="array" ref="FN295">IFERROR(MATCH(TRUE,INDEX($B$14:$B$117&gt;=FM295,0),0),"")</f>
        <v>1</v>
      </c>
      <c r="FO295" s="194">
        <f t="shared" ca="1" si="328"/>
        <v>3.2000000000000006E-3</v>
      </c>
      <c r="FR295" s="194">
        <f t="shared" si="329"/>
        <v>0</v>
      </c>
      <c r="FS295" s="19" t="e">
        <f ca="1"/>
        <v>#N/A</v>
      </c>
      <c r="FT295" s="208" t="e">
        <f t="shared" ca="1" si="330"/>
        <v>#N/A</v>
      </c>
      <c r="FU295" s="207"/>
      <c r="FV295" s="194"/>
      <c r="FW295" s="198" cm="1">
        <f t="array" ref="FW295">IFERROR(MATCH(TRUE,INDEX($B$14:$B$117&gt;=FV295,0),0),"")</f>
        <v>1</v>
      </c>
      <c r="FX295" s="194">
        <f t="shared" ca="1" si="331"/>
        <v>3.2000000000000006E-3</v>
      </c>
      <c r="GA295" s="194">
        <f t="shared" si="332"/>
        <v>0</v>
      </c>
      <c r="GB295" s="19" t="e">
        <f ca="1"/>
        <v>#N/A</v>
      </c>
      <c r="GC295" s="208" t="e">
        <f t="shared" ca="1" si="333"/>
        <v>#N/A</v>
      </c>
    </row>
    <row r="296" spans="6:185" x14ac:dyDescent="0.2">
      <c r="F296" s="207"/>
      <c r="G296" s="194"/>
      <c r="H296" s="198" cm="1">
        <f t="array" ref="H296">IFERROR(MATCH(TRUE,INDEX($B$14:$B$117&gt;=G296,0),0),"")</f>
        <v>1</v>
      </c>
      <c r="I296" s="194">
        <f t="shared" ca="1" si="278"/>
        <v>3.2000000000000006E-3</v>
      </c>
      <c r="L296" s="194">
        <f t="shared" si="334"/>
        <v>0</v>
      </c>
      <c r="M296" s="19">
        <f ca="1"/>
        <v>0</v>
      </c>
      <c r="N296" s="208">
        <f t="shared" ca="1" si="335"/>
        <v>0</v>
      </c>
      <c r="O296" s="207"/>
      <c r="P296" s="194"/>
      <c r="Q296" s="198" cm="1">
        <f t="array" ref="Q296">IFERROR(MATCH(TRUE,INDEX($B$14:$B$117&gt;=P296,0),0),"")</f>
        <v>1</v>
      </c>
      <c r="R296" s="194">
        <f t="shared" ca="1" si="279"/>
        <v>3.2000000000000006E-3</v>
      </c>
      <c r="U296" s="194">
        <f t="shared" si="336"/>
        <v>0</v>
      </c>
      <c r="V296" s="19">
        <f ca="1"/>
        <v>0</v>
      </c>
      <c r="W296" s="208">
        <f t="shared" ca="1" si="337"/>
        <v>0</v>
      </c>
      <c r="X296" s="207"/>
      <c r="Y296" s="194"/>
      <c r="Z296" s="198" cm="1">
        <f t="array" ref="Z296">IFERROR(MATCH(TRUE,INDEX($B$14:$B$117&gt;=Y296,0),0),"")</f>
        <v>1</v>
      </c>
      <c r="AA296" s="194">
        <f t="shared" ca="1" si="280"/>
        <v>3.2000000000000006E-3</v>
      </c>
      <c r="AD296" s="194">
        <f t="shared" si="281"/>
        <v>0</v>
      </c>
      <c r="AE296" s="19">
        <f ca="1"/>
        <v>0</v>
      </c>
      <c r="AF296" s="208">
        <f t="shared" ca="1" si="282"/>
        <v>0</v>
      </c>
      <c r="AG296" s="207"/>
      <c r="AH296" s="194"/>
      <c r="AI296" s="198" cm="1">
        <f t="array" ref="AI296">IFERROR(MATCH(TRUE,INDEX($B$14:$B$117&gt;=AH296,0),0),"")</f>
        <v>1</v>
      </c>
      <c r="AJ296" s="194">
        <f t="shared" ca="1" si="283"/>
        <v>3.2000000000000006E-3</v>
      </c>
      <c r="AM296" s="194">
        <f t="shared" si="284"/>
        <v>0</v>
      </c>
      <c r="AN296" s="19">
        <f ca="1"/>
        <v>0</v>
      </c>
      <c r="AO296" s="208">
        <f t="shared" ca="1" si="285"/>
        <v>0</v>
      </c>
      <c r="AP296" s="207"/>
      <c r="AQ296" s="194"/>
      <c r="AR296" s="198" cm="1">
        <f t="array" ref="AR296">IFERROR(MATCH(TRUE,INDEX($B$14:$B$117&gt;=AQ296,0),0),"")</f>
        <v>1</v>
      </c>
      <c r="AS296" s="194">
        <f t="shared" ca="1" si="286"/>
        <v>3.2000000000000006E-3</v>
      </c>
      <c r="AV296" s="194">
        <f t="shared" si="287"/>
        <v>0</v>
      </c>
      <c r="AW296" s="19">
        <f ca="1"/>
        <v>0</v>
      </c>
      <c r="AX296" s="208">
        <f t="shared" ca="1" si="288"/>
        <v>0</v>
      </c>
      <c r="AY296" s="207"/>
      <c r="AZ296" s="194"/>
      <c r="BA296" s="198" cm="1">
        <f t="array" ref="BA296">IFERROR(MATCH(TRUE,INDEX($B$14:$B$117&gt;=AZ296,0),0),"")</f>
        <v>1</v>
      </c>
      <c r="BB296" s="194">
        <f t="shared" ca="1" si="289"/>
        <v>3.2000000000000006E-3</v>
      </c>
      <c r="BE296" s="194">
        <f t="shared" si="290"/>
        <v>0</v>
      </c>
      <c r="BF296" s="19">
        <f ca="1"/>
        <v>0</v>
      </c>
      <c r="BG296" s="208">
        <f t="shared" ca="1" si="291"/>
        <v>0</v>
      </c>
      <c r="BH296" s="207"/>
      <c r="BI296" s="194"/>
      <c r="BJ296" s="198" cm="1">
        <f t="array" ref="BJ296">IFERROR(MATCH(TRUE,INDEX($B$14:$B$117&gt;=BI296,0),0),"")</f>
        <v>1</v>
      </c>
      <c r="BK296" s="194">
        <f t="shared" ca="1" si="292"/>
        <v>3.2000000000000006E-3</v>
      </c>
      <c r="BN296" s="194">
        <f t="shared" si="293"/>
        <v>0</v>
      </c>
      <c r="BO296" s="19">
        <f ca="1"/>
        <v>0</v>
      </c>
      <c r="BP296" s="208">
        <f t="shared" ca="1" si="294"/>
        <v>0</v>
      </c>
      <c r="BQ296" s="207"/>
      <c r="BR296" s="194"/>
      <c r="BS296" s="198" cm="1">
        <f t="array" ref="BS296">IFERROR(MATCH(TRUE,INDEX($B$14:$B$117&gt;=BR296,0),0),"")</f>
        <v>1</v>
      </c>
      <c r="BT296" s="194">
        <f t="shared" ca="1" si="295"/>
        <v>3.2000000000000006E-3</v>
      </c>
      <c r="BW296" s="194">
        <f t="shared" si="296"/>
        <v>0</v>
      </c>
      <c r="BX296" s="19">
        <f ca="1"/>
        <v>0</v>
      </c>
      <c r="BY296" s="208">
        <f t="shared" ca="1" si="297"/>
        <v>0</v>
      </c>
      <c r="BZ296" s="207"/>
      <c r="CA296" s="194"/>
      <c r="CB296" s="198" cm="1">
        <f t="array" ref="CB296">IFERROR(MATCH(TRUE,INDEX($B$14:$B$117&gt;=CA296,0),0),"")</f>
        <v>1</v>
      </c>
      <c r="CC296" s="194">
        <f t="shared" ca="1" si="298"/>
        <v>3.2000000000000006E-3</v>
      </c>
      <c r="CF296" s="194">
        <f t="shared" si="299"/>
        <v>0</v>
      </c>
      <c r="CG296" s="19">
        <f ca="1"/>
        <v>0</v>
      </c>
      <c r="CH296" s="208">
        <f t="shared" ca="1" si="300"/>
        <v>0</v>
      </c>
      <c r="CI296" s="207"/>
      <c r="CJ296" s="194"/>
      <c r="CK296" s="198" cm="1">
        <f t="array" ref="CK296">IFERROR(MATCH(TRUE,INDEX($B$14:$B$117&gt;=CJ296,0),0),"")</f>
        <v>1</v>
      </c>
      <c r="CL296" s="194">
        <f t="shared" ca="1" si="301"/>
        <v>3.2000000000000006E-3</v>
      </c>
      <c r="CO296" s="194">
        <f t="shared" si="302"/>
        <v>0</v>
      </c>
      <c r="CP296" s="19">
        <f ca="1"/>
        <v>0</v>
      </c>
      <c r="CQ296" s="208">
        <f t="shared" ca="1" si="303"/>
        <v>0</v>
      </c>
      <c r="CR296" s="207"/>
      <c r="CS296" s="194"/>
      <c r="CT296" s="198" cm="1">
        <f t="array" ref="CT296">IFERROR(MATCH(TRUE,INDEX($B$14:$B$117&gt;=CS296,0),0),"")</f>
        <v>1</v>
      </c>
      <c r="CU296" s="194">
        <f t="shared" ca="1" si="304"/>
        <v>3.2000000000000006E-3</v>
      </c>
      <c r="CX296" s="194">
        <f t="shared" si="305"/>
        <v>0</v>
      </c>
      <c r="CY296" s="19" t="e">
        <f ca="1"/>
        <v>#N/A</v>
      </c>
      <c r="CZ296" s="208" t="e">
        <f t="shared" ca="1" si="306"/>
        <v>#N/A</v>
      </c>
      <c r="DA296" s="207"/>
      <c r="DB296" s="194"/>
      <c r="DC296" s="198" cm="1">
        <f t="array" ref="DC296">IFERROR(MATCH(TRUE,INDEX($B$14:$B$117&gt;=DB296,0),0),"")</f>
        <v>1</v>
      </c>
      <c r="DD296" s="194">
        <f t="shared" ca="1" si="307"/>
        <v>3.2000000000000006E-3</v>
      </c>
      <c r="DG296" s="194">
        <f t="shared" si="308"/>
        <v>0</v>
      </c>
      <c r="DH296" s="19" t="e">
        <f ca="1"/>
        <v>#N/A</v>
      </c>
      <c r="DI296" s="208" t="e">
        <f t="shared" ca="1" si="309"/>
        <v>#N/A</v>
      </c>
      <c r="DJ296" s="207"/>
      <c r="DK296" s="194"/>
      <c r="DL296" s="198" cm="1">
        <f t="array" ref="DL296">IFERROR(MATCH(TRUE,INDEX($B$14:$B$117&gt;=DK296,0),0),"")</f>
        <v>1</v>
      </c>
      <c r="DM296" s="194">
        <f t="shared" ca="1" si="310"/>
        <v>3.2000000000000006E-3</v>
      </c>
      <c r="DP296" s="194">
        <f t="shared" si="311"/>
        <v>0</v>
      </c>
      <c r="DQ296" s="19" t="e">
        <f ca="1"/>
        <v>#N/A</v>
      </c>
      <c r="DR296" s="208" t="e">
        <f t="shared" ca="1" si="312"/>
        <v>#N/A</v>
      </c>
      <c r="DS296" s="207"/>
      <c r="DT296" s="194"/>
      <c r="DU296" s="198" cm="1">
        <f t="array" ref="DU296">IFERROR(MATCH(TRUE,INDEX($B$14:$B$117&gt;=DT296,0),0),"")</f>
        <v>1</v>
      </c>
      <c r="DV296" s="194">
        <f t="shared" ca="1" si="313"/>
        <v>3.2000000000000006E-3</v>
      </c>
      <c r="DY296" s="194">
        <f t="shared" si="314"/>
        <v>0</v>
      </c>
      <c r="DZ296" s="19" t="e">
        <f ca="1"/>
        <v>#N/A</v>
      </c>
      <c r="EA296" s="208" t="e">
        <f t="shared" ca="1" si="315"/>
        <v>#N/A</v>
      </c>
      <c r="EB296" s="207"/>
      <c r="EC296" s="194"/>
      <c r="ED296" s="198" cm="1">
        <f t="array" ref="ED296">IFERROR(MATCH(TRUE,INDEX($B$14:$B$117&gt;=EC296,0),0),"")</f>
        <v>1</v>
      </c>
      <c r="EE296" s="194">
        <f t="shared" ca="1" si="316"/>
        <v>3.2000000000000006E-3</v>
      </c>
      <c r="EH296" s="194">
        <f t="shared" si="317"/>
        <v>0</v>
      </c>
      <c r="EI296" s="19" t="e">
        <f ca="1"/>
        <v>#N/A</v>
      </c>
      <c r="EJ296" s="208" t="e">
        <f t="shared" ca="1" si="318"/>
        <v>#N/A</v>
      </c>
      <c r="EK296" s="207"/>
      <c r="EL296" s="194"/>
      <c r="EM296" s="198" cm="1">
        <f t="array" ref="EM296">IFERROR(MATCH(TRUE,INDEX($B$14:$B$117&gt;=EL296,0),0),"")</f>
        <v>1</v>
      </c>
      <c r="EN296" s="194">
        <f t="shared" ca="1" si="319"/>
        <v>3.2000000000000006E-3</v>
      </c>
      <c r="EQ296" s="194">
        <f t="shared" si="320"/>
        <v>0</v>
      </c>
      <c r="ER296" s="19" t="e">
        <f ca="1"/>
        <v>#N/A</v>
      </c>
      <c r="ES296" s="208" t="e">
        <f t="shared" ca="1" si="321"/>
        <v>#N/A</v>
      </c>
      <c r="ET296" s="207"/>
      <c r="EU296" s="194"/>
      <c r="EV296" s="198" cm="1">
        <f t="array" ref="EV296">IFERROR(MATCH(TRUE,INDEX($B$14:$B$117&gt;=EU296,0),0),"")</f>
        <v>1</v>
      </c>
      <c r="EW296" s="194">
        <f t="shared" ca="1" si="322"/>
        <v>3.2000000000000006E-3</v>
      </c>
      <c r="EZ296" s="194">
        <f t="shared" si="323"/>
        <v>0</v>
      </c>
      <c r="FA296" s="19" t="e">
        <f ca="1"/>
        <v>#N/A</v>
      </c>
      <c r="FB296" s="208" t="e">
        <f t="shared" ca="1" si="324"/>
        <v>#N/A</v>
      </c>
      <c r="FC296" s="207"/>
      <c r="FD296" s="194"/>
      <c r="FE296" s="198" cm="1">
        <f t="array" ref="FE296">IFERROR(MATCH(TRUE,INDEX($B$14:$B$117&gt;=FD296,0),0),"")</f>
        <v>1</v>
      </c>
      <c r="FF296" s="194">
        <f t="shared" ca="1" si="325"/>
        <v>3.2000000000000006E-3</v>
      </c>
      <c r="FI296" s="194">
        <f t="shared" si="326"/>
        <v>0</v>
      </c>
      <c r="FJ296" s="19" t="e">
        <f ca="1"/>
        <v>#N/A</v>
      </c>
      <c r="FK296" s="208" t="e">
        <f t="shared" ca="1" si="327"/>
        <v>#N/A</v>
      </c>
      <c r="FL296" s="207"/>
      <c r="FM296" s="194"/>
      <c r="FN296" s="198" cm="1">
        <f t="array" ref="FN296">IFERROR(MATCH(TRUE,INDEX($B$14:$B$117&gt;=FM296,0),0),"")</f>
        <v>1</v>
      </c>
      <c r="FO296" s="194">
        <f t="shared" ca="1" si="328"/>
        <v>3.2000000000000006E-3</v>
      </c>
      <c r="FR296" s="194">
        <f t="shared" si="329"/>
        <v>0</v>
      </c>
      <c r="FS296" s="19" t="e">
        <f ca="1"/>
        <v>#N/A</v>
      </c>
      <c r="FT296" s="208" t="e">
        <f t="shared" ca="1" si="330"/>
        <v>#N/A</v>
      </c>
      <c r="FU296" s="207"/>
      <c r="FV296" s="194"/>
      <c r="FW296" s="198" cm="1">
        <f t="array" ref="FW296">IFERROR(MATCH(TRUE,INDEX($B$14:$B$117&gt;=FV296,0),0),"")</f>
        <v>1</v>
      </c>
      <c r="FX296" s="194">
        <f t="shared" ca="1" si="331"/>
        <v>3.2000000000000006E-3</v>
      </c>
      <c r="GA296" s="194">
        <f t="shared" si="332"/>
        <v>0</v>
      </c>
      <c r="GB296" s="19" t="e">
        <f ca="1"/>
        <v>#N/A</v>
      </c>
      <c r="GC296" s="208" t="e">
        <f t="shared" ca="1" si="333"/>
        <v>#N/A</v>
      </c>
    </row>
    <row r="297" spans="6:185" x14ac:dyDescent="0.2">
      <c r="F297" s="207"/>
      <c r="G297" s="194"/>
      <c r="H297" s="198" cm="1">
        <f t="array" ref="H297">IFERROR(MATCH(TRUE,INDEX($B$14:$B$117&gt;=G297,0),0),"")</f>
        <v>1</v>
      </c>
      <c r="I297" s="194">
        <f t="shared" ca="1" si="278"/>
        <v>3.2000000000000006E-3</v>
      </c>
      <c r="L297" s="194">
        <f t="shared" si="334"/>
        <v>0</v>
      </c>
      <c r="M297" s="19">
        <f ca="1"/>
        <v>0</v>
      </c>
      <c r="N297" s="208">
        <f t="shared" ca="1" si="335"/>
        <v>0</v>
      </c>
      <c r="O297" s="207"/>
      <c r="P297" s="194"/>
      <c r="Q297" s="198" cm="1">
        <f t="array" ref="Q297">IFERROR(MATCH(TRUE,INDEX($B$14:$B$117&gt;=P297,0),0),"")</f>
        <v>1</v>
      </c>
      <c r="R297" s="194">
        <f t="shared" ca="1" si="279"/>
        <v>3.2000000000000006E-3</v>
      </c>
      <c r="U297" s="194">
        <f t="shared" si="336"/>
        <v>0</v>
      </c>
      <c r="V297" s="19">
        <f ca="1"/>
        <v>0</v>
      </c>
      <c r="W297" s="208">
        <f t="shared" ca="1" si="337"/>
        <v>0</v>
      </c>
      <c r="X297" s="207"/>
      <c r="Y297" s="194"/>
      <c r="Z297" s="198" cm="1">
        <f t="array" ref="Z297">IFERROR(MATCH(TRUE,INDEX($B$14:$B$117&gt;=Y297,0),0),"")</f>
        <v>1</v>
      </c>
      <c r="AA297" s="194">
        <f t="shared" ca="1" si="280"/>
        <v>3.2000000000000006E-3</v>
      </c>
      <c r="AD297" s="194">
        <f t="shared" si="281"/>
        <v>0</v>
      </c>
      <c r="AE297" s="19">
        <f ca="1"/>
        <v>0</v>
      </c>
      <c r="AF297" s="208">
        <f t="shared" ca="1" si="282"/>
        <v>0</v>
      </c>
      <c r="AG297" s="207"/>
      <c r="AH297" s="194"/>
      <c r="AI297" s="198" cm="1">
        <f t="array" ref="AI297">IFERROR(MATCH(TRUE,INDEX($B$14:$B$117&gt;=AH297,0),0),"")</f>
        <v>1</v>
      </c>
      <c r="AJ297" s="194">
        <f t="shared" ca="1" si="283"/>
        <v>3.2000000000000006E-3</v>
      </c>
      <c r="AM297" s="194">
        <f t="shared" si="284"/>
        <v>0</v>
      </c>
      <c r="AN297" s="19">
        <f ca="1"/>
        <v>0</v>
      </c>
      <c r="AO297" s="208">
        <f t="shared" ca="1" si="285"/>
        <v>0</v>
      </c>
      <c r="AP297" s="207"/>
      <c r="AQ297" s="194"/>
      <c r="AR297" s="198" cm="1">
        <f t="array" ref="AR297">IFERROR(MATCH(TRUE,INDEX($B$14:$B$117&gt;=AQ297,0),0),"")</f>
        <v>1</v>
      </c>
      <c r="AS297" s="194">
        <f t="shared" ca="1" si="286"/>
        <v>3.2000000000000006E-3</v>
      </c>
      <c r="AV297" s="194">
        <f t="shared" si="287"/>
        <v>0</v>
      </c>
      <c r="AW297" s="19">
        <f ca="1"/>
        <v>0</v>
      </c>
      <c r="AX297" s="208">
        <f t="shared" ca="1" si="288"/>
        <v>0</v>
      </c>
      <c r="AY297" s="207"/>
      <c r="AZ297" s="194"/>
      <c r="BA297" s="198" cm="1">
        <f t="array" ref="BA297">IFERROR(MATCH(TRUE,INDEX($B$14:$B$117&gt;=AZ297,0),0),"")</f>
        <v>1</v>
      </c>
      <c r="BB297" s="194">
        <f t="shared" ca="1" si="289"/>
        <v>3.2000000000000006E-3</v>
      </c>
      <c r="BE297" s="194">
        <f t="shared" si="290"/>
        <v>0</v>
      </c>
      <c r="BF297" s="19">
        <f ca="1"/>
        <v>0</v>
      </c>
      <c r="BG297" s="208">
        <f t="shared" ca="1" si="291"/>
        <v>0</v>
      </c>
      <c r="BH297" s="207"/>
      <c r="BI297" s="194"/>
      <c r="BJ297" s="198" cm="1">
        <f t="array" ref="BJ297">IFERROR(MATCH(TRUE,INDEX($B$14:$B$117&gt;=BI297,0),0),"")</f>
        <v>1</v>
      </c>
      <c r="BK297" s="194">
        <f t="shared" ca="1" si="292"/>
        <v>3.2000000000000006E-3</v>
      </c>
      <c r="BN297" s="194">
        <f t="shared" si="293"/>
        <v>0</v>
      </c>
      <c r="BO297" s="19">
        <f ca="1"/>
        <v>0</v>
      </c>
      <c r="BP297" s="208">
        <f t="shared" ca="1" si="294"/>
        <v>0</v>
      </c>
      <c r="BQ297" s="207"/>
      <c r="BR297" s="194"/>
      <c r="BS297" s="198" cm="1">
        <f t="array" ref="BS297">IFERROR(MATCH(TRUE,INDEX($B$14:$B$117&gt;=BR297,0),0),"")</f>
        <v>1</v>
      </c>
      <c r="BT297" s="194">
        <f t="shared" ca="1" si="295"/>
        <v>3.2000000000000006E-3</v>
      </c>
      <c r="BW297" s="194">
        <f t="shared" si="296"/>
        <v>0</v>
      </c>
      <c r="BX297" s="19">
        <f ca="1"/>
        <v>0</v>
      </c>
      <c r="BY297" s="208">
        <f t="shared" ca="1" si="297"/>
        <v>0</v>
      </c>
      <c r="BZ297" s="207"/>
      <c r="CA297" s="194"/>
      <c r="CB297" s="198" cm="1">
        <f t="array" ref="CB297">IFERROR(MATCH(TRUE,INDEX($B$14:$B$117&gt;=CA297,0),0),"")</f>
        <v>1</v>
      </c>
      <c r="CC297" s="194">
        <f t="shared" ca="1" si="298"/>
        <v>3.2000000000000006E-3</v>
      </c>
      <c r="CF297" s="194">
        <f t="shared" si="299"/>
        <v>0</v>
      </c>
      <c r="CG297" s="19">
        <f ca="1"/>
        <v>0</v>
      </c>
      <c r="CH297" s="208">
        <f t="shared" ca="1" si="300"/>
        <v>0</v>
      </c>
      <c r="CI297" s="207"/>
      <c r="CJ297" s="194"/>
      <c r="CK297" s="198" cm="1">
        <f t="array" ref="CK297">IFERROR(MATCH(TRUE,INDEX($B$14:$B$117&gt;=CJ297,0),0),"")</f>
        <v>1</v>
      </c>
      <c r="CL297" s="194">
        <f t="shared" ca="1" si="301"/>
        <v>3.2000000000000006E-3</v>
      </c>
      <c r="CO297" s="194">
        <f t="shared" si="302"/>
        <v>0</v>
      </c>
      <c r="CP297" s="19">
        <f ca="1"/>
        <v>0</v>
      </c>
      <c r="CQ297" s="208">
        <f t="shared" ca="1" si="303"/>
        <v>0</v>
      </c>
      <c r="CR297" s="207"/>
      <c r="CS297" s="194"/>
      <c r="CT297" s="198" cm="1">
        <f t="array" ref="CT297">IFERROR(MATCH(TRUE,INDEX($B$14:$B$117&gt;=CS297,0),0),"")</f>
        <v>1</v>
      </c>
      <c r="CU297" s="194">
        <f t="shared" ca="1" si="304"/>
        <v>3.2000000000000006E-3</v>
      </c>
      <c r="CX297" s="194">
        <f t="shared" si="305"/>
        <v>0</v>
      </c>
      <c r="CY297" s="19" t="e">
        <f ca="1"/>
        <v>#N/A</v>
      </c>
      <c r="CZ297" s="208" t="e">
        <f t="shared" ca="1" si="306"/>
        <v>#N/A</v>
      </c>
      <c r="DA297" s="207"/>
      <c r="DB297" s="194"/>
      <c r="DC297" s="198" cm="1">
        <f t="array" ref="DC297">IFERROR(MATCH(TRUE,INDEX($B$14:$B$117&gt;=DB297,0),0),"")</f>
        <v>1</v>
      </c>
      <c r="DD297" s="194">
        <f t="shared" ca="1" si="307"/>
        <v>3.2000000000000006E-3</v>
      </c>
      <c r="DG297" s="194">
        <f t="shared" si="308"/>
        <v>0</v>
      </c>
      <c r="DH297" s="19" t="e">
        <f ca="1"/>
        <v>#N/A</v>
      </c>
      <c r="DI297" s="208" t="e">
        <f t="shared" ca="1" si="309"/>
        <v>#N/A</v>
      </c>
      <c r="DJ297" s="207"/>
      <c r="DK297" s="194"/>
      <c r="DL297" s="198" cm="1">
        <f t="array" ref="DL297">IFERROR(MATCH(TRUE,INDEX($B$14:$B$117&gt;=DK297,0),0),"")</f>
        <v>1</v>
      </c>
      <c r="DM297" s="194">
        <f t="shared" ca="1" si="310"/>
        <v>3.2000000000000006E-3</v>
      </c>
      <c r="DP297" s="194">
        <f t="shared" si="311"/>
        <v>0</v>
      </c>
      <c r="DQ297" s="19" t="e">
        <f ca="1"/>
        <v>#N/A</v>
      </c>
      <c r="DR297" s="208" t="e">
        <f t="shared" ca="1" si="312"/>
        <v>#N/A</v>
      </c>
      <c r="DS297" s="207"/>
      <c r="DT297" s="194"/>
      <c r="DU297" s="198" cm="1">
        <f t="array" ref="DU297">IFERROR(MATCH(TRUE,INDEX($B$14:$B$117&gt;=DT297,0),0),"")</f>
        <v>1</v>
      </c>
      <c r="DV297" s="194">
        <f t="shared" ca="1" si="313"/>
        <v>3.2000000000000006E-3</v>
      </c>
      <c r="DY297" s="194">
        <f t="shared" si="314"/>
        <v>0</v>
      </c>
      <c r="DZ297" s="19" t="e">
        <f ca="1"/>
        <v>#N/A</v>
      </c>
      <c r="EA297" s="208" t="e">
        <f t="shared" ca="1" si="315"/>
        <v>#N/A</v>
      </c>
      <c r="EB297" s="207"/>
      <c r="EC297" s="194"/>
      <c r="ED297" s="198" cm="1">
        <f t="array" ref="ED297">IFERROR(MATCH(TRUE,INDEX($B$14:$B$117&gt;=EC297,0),0),"")</f>
        <v>1</v>
      </c>
      <c r="EE297" s="194">
        <f t="shared" ca="1" si="316"/>
        <v>3.2000000000000006E-3</v>
      </c>
      <c r="EH297" s="194">
        <f t="shared" si="317"/>
        <v>0</v>
      </c>
      <c r="EI297" s="19" t="e">
        <f ca="1"/>
        <v>#N/A</v>
      </c>
      <c r="EJ297" s="208" t="e">
        <f t="shared" ca="1" si="318"/>
        <v>#N/A</v>
      </c>
      <c r="EK297" s="207"/>
      <c r="EL297" s="194"/>
      <c r="EM297" s="198" cm="1">
        <f t="array" ref="EM297">IFERROR(MATCH(TRUE,INDEX($B$14:$B$117&gt;=EL297,0),0),"")</f>
        <v>1</v>
      </c>
      <c r="EN297" s="194">
        <f t="shared" ca="1" si="319"/>
        <v>3.2000000000000006E-3</v>
      </c>
      <c r="EQ297" s="194">
        <f t="shared" si="320"/>
        <v>0</v>
      </c>
      <c r="ER297" s="19" t="e">
        <f ca="1"/>
        <v>#N/A</v>
      </c>
      <c r="ES297" s="208" t="e">
        <f t="shared" ca="1" si="321"/>
        <v>#N/A</v>
      </c>
      <c r="ET297" s="207"/>
      <c r="EU297" s="194"/>
      <c r="EV297" s="198" cm="1">
        <f t="array" ref="EV297">IFERROR(MATCH(TRUE,INDEX($B$14:$B$117&gt;=EU297,0),0),"")</f>
        <v>1</v>
      </c>
      <c r="EW297" s="194">
        <f t="shared" ca="1" si="322"/>
        <v>3.2000000000000006E-3</v>
      </c>
      <c r="EZ297" s="194">
        <f t="shared" si="323"/>
        <v>0</v>
      </c>
      <c r="FA297" s="19" t="e">
        <f ca="1"/>
        <v>#N/A</v>
      </c>
      <c r="FB297" s="208" t="e">
        <f t="shared" ca="1" si="324"/>
        <v>#N/A</v>
      </c>
      <c r="FC297" s="207"/>
      <c r="FD297" s="194"/>
      <c r="FE297" s="198" cm="1">
        <f t="array" ref="FE297">IFERROR(MATCH(TRUE,INDEX($B$14:$B$117&gt;=FD297,0),0),"")</f>
        <v>1</v>
      </c>
      <c r="FF297" s="194">
        <f t="shared" ca="1" si="325"/>
        <v>3.2000000000000006E-3</v>
      </c>
      <c r="FI297" s="194">
        <f t="shared" si="326"/>
        <v>0</v>
      </c>
      <c r="FJ297" s="19" t="e">
        <f ca="1"/>
        <v>#N/A</v>
      </c>
      <c r="FK297" s="208" t="e">
        <f t="shared" ca="1" si="327"/>
        <v>#N/A</v>
      </c>
      <c r="FL297" s="207"/>
      <c r="FM297" s="194"/>
      <c r="FN297" s="198" cm="1">
        <f t="array" ref="FN297">IFERROR(MATCH(TRUE,INDEX($B$14:$B$117&gt;=FM297,0),0),"")</f>
        <v>1</v>
      </c>
      <c r="FO297" s="194">
        <f t="shared" ca="1" si="328"/>
        <v>3.2000000000000006E-3</v>
      </c>
      <c r="FR297" s="194">
        <f t="shared" si="329"/>
        <v>0</v>
      </c>
      <c r="FS297" s="19" t="e">
        <f ca="1"/>
        <v>#N/A</v>
      </c>
      <c r="FT297" s="208" t="e">
        <f t="shared" ca="1" si="330"/>
        <v>#N/A</v>
      </c>
      <c r="FU297" s="207"/>
      <c r="FV297" s="194"/>
      <c r="FW297" s="198" cm="1">
        <f t="array" ref="FW297">IFERROR(MATCH(TRUE,INDEX($B$14:$B$117&gt;=FV297,0),0),"")</f>
        <v>1</v>
      </c>
      <c r="FX297" s="194">
        <f t="shared" ca="1" si="331"/>
        <v>3.2000000000000006E-3</v>
      </c>
      <c r="GA297" s="194">
        <f t="shared" si="332"/>
        <v>0</v>
      </c>
      <c r="GB297" s="19" t="e">
        <f ca="1"/>
        <v>#N/A</v>
      </c>
      <c r="GC297" s="208" t="e">
        <f t="shared" ca="1" si="333"/>
        <v>#N/A</v>
      </c>
    </row>
    <row r="298" spans="6:185" x14ac:dyDescent="0.2">
      <c r="F298" s="207"/>
      <c r="G298" s="194"/>
      <c r="H298" s="198" cm="1">
        <f t="array" ref="H298">IFERROR(MATCH(TRUE,INDEX($B$14:$B$117&gt;=G298,0),0),"")</f>
        <v>1</v>
      </c>
      <c r="I298" s="194">
        <f t="shared" ca="1" si="278"/>
        <v>3.2000000000000006E-3</v>
      </c>
      <c r="L298" s="194">
        <f t="shared" si="334"/>
        <v>0</v>
      </c>
      <c r="M298" s="19">
        <f ca="1"/>
        <v>0</v>
      </c>
      <c r="N298" s="208">
        <f t="shared" ca="1" si="335"/>
        <v>0</v>
      </c>
      <c r="O298" s="207"/>
      <c r="P298" s="194"/>
      <c r="Q298" s="198" cm="1">
        <f t="array" ref="Q298">IFERROR(MATCH(TRUE,INDEX($B$14:$B$117&gt;=P298,0),0),"")</f>
        <v>1</v>
      </c>
      <c r="R298" s="194">
        <f t="shared" ca="1" si="279"/>
        <v>3.2000000000000006E-3</v>
      </c>
      <c r="U298" s="194">
        <f t="shared" si="336"/>
        <v>0</v>
      </c>
      <c r="V298" s="19">
        <f ca="1"/>
        <v>0</v>
      </c>
      <c r="W298" s="208">
        <f t="shared" ca="1" si="337"/>
        <v>0</v>
      </c>
      <c r="X298" s="207"/>
      <c r="Y298" s="194"/>
      <c r="Z298" s="198" cm="1">
        <f t="array" ref="Z298">IFERROR(MATCH(TRUE,INDEX($B$14:$B$117&gt;=Y298,0),0),"")</f>
        <v>1</v>
      </c>
      <c r="AA298" s="194">
        <f t="shared" ca="1" si="280"/>
        <v>3.2000000000000006E-3</v>
      </c>
      <c r="AD298" s="194">
        <f t="shared" si="281"/>
        <v>0</v>
      </c>
      <c r="AE298" s="19">
        <f ca="1"/>
        <v>0</v>
      </c>
      <c r="AF298" s="208">
        <f t="shared" ca="1" si="282"/>
        <v>0</v>
      </c>
      <c r="AG298" s="207"/>
      <c r="AH298" s="194"/>
      <c r="AI298" s="198" cm="1">
        <f t="array" ref="AI298">IFERROR(MATCH(TRUE,INDEX($B$14:$B$117&gt;=AH298,0),0),"")</f>
        <v>1</v>
      </c>
      <c r="AJ298" s="194">
        <f t="shared" ca="1" si="283"/>
        <v>3.2000000000000006E-3</v>
      </c>
      <c r="AM298" s="194">
        <f t="shared" si="284"/>
        <v>0</v>
      </c>
      <c r="AN298" s="19">
        <f ca="1"/>
        <v>0</v>
      </c>
      <c r="AO298" s="208">
        <f t="shared" ca="1" si="285"/>
        <v>0</v>
      </c>
      <c r="AP298" s="207"/>
      <c r="AQ298" s="194"/>
      <c r="AR298" s="198" cm="1">
        <f t="array" ref="AR298">IFERROR(MATCH(TRUE,INDEX($B$14:$B$117&gt;=AQ298,0),0),"")</f>
        <v>1</v>
      </c>
      <c r="AS298" s="194">
        <f t="shared" ca="1" si="286"/>
        <v>3.2000000000000006E-3</v>
      </c>
      <c r="AV298" s="194">
        <f t="shared" si="287"/>
        <v>0</v>
      </c>
      <c r="AW298" s="19">
        <f ca="1"/>
        <v>0</v>
      </c>
      <c r="AX298" s="208">
        <f t="shared" ca="1" si="288"/>
        <v>0</v>
      </c>
      <c r="AY298" s="207"/>
      <c r="AZ298" s="194"/>
      <c r="BA298" s="198" cm="1">
        <f t="array" ref="BA298">IFERROR(MATCH(TRUE,INDEX($B$14:$B$117&gt;=AZ298,0),0),"")</f>
        <v>1</v>
      </c>
      <c r="BB298" s="194">
        <f t="shared" ca="1" si="289"/>
        <v>3.2000000000000006E-3</v>
      </c>
      <c r="BE298" s="194">
        <f t="shared" si="290"/>
        <v>0</v>
      </c>
      <c r="BF298" s="19">
        <f ca="1"/>
        <v>0</v>
      </c>
      <c r="BG298" s="208">
        <f t="shared" ca="1" si="291"/>
        <v>0</v>
      </c>
      <c r="BH298" s="207"/>
      <c r="BI298" s="194"/>
      <c r="BJ298" s="198" cm="1">
        <f t="array" ref="BJ298">IFERROR(MATCH(TRUE,INDEX($B$14:$B$117&gt;=BI298,0),0),"")</f>
        <v>1</v>
      </c>
      <c r="BK298" s="194">
        <f t="shared" ca="1" si="292"/>
        <v>3.2000000000000006E-3</v>
      </c>
      <c r="BN298" s="194">
        <f t="shared" si="293"/>
        <v>0</v>
      </c>
      <c r="BO298" s="19">
        <f ca="1"/>
        <v>0</v>
      </c>
      <c r="BP298" s="208">
        <f t="shared" ca="1" si="294"/>
        <v>0</v>
      </c>
      <c r="BQ298" s="207"/>
      <c r="BR298" s="194"/>
      <c r="BS298" s="198" cm="1">
        <f t="array" ref="BS298">IFERROR(MATCH(TRUE,INDEX($B$14:$B$117&gt;=BR298,0),0),"")</f>
        <v>1</v>
      </c>
      <c r="BT298" s="194">
        <f t="shared" ca="1" si="295"/>
        <v>3.2000000000000006E-3</v>
      </c>
      <c r="BW298" s="194">
        <f t="shared" si="296"/>
        <v>0</v>
      </c>
      <c r="BX298" s="19">
        <f ca="1"/>
        <v>0</v>
      </c>
      <c r="BY298" s="208">
        <f t="shared" ca="1" si="297"/>
        <v>0</v>
      </c>
      <c r="BZ298" s="207"/>
      <c r="CA298" s="194"/>
      <c r="CB298" s="198" cm="1">
        <f t="array" ref="CB298">IFERROR(MATCH(TRUE,INDEX($B$14:$B$117&gt;=CA298,0),0),"")</f>
        <v>1</v>
      </c>
      <c r="CC298" s="194">
        <f t="shared" ca="1" si="298"/>
        <v>3.2000000000000006E-3</v>
      </c>
      <c r="CF298" s="194">
        <f t="shared" si="299"/>
        <v>0</v>
      </c>
      <c r="CG298" s="19">
        <f ca="1"/>
        <v>0</v>
      </c>
      <c r="CH298" s="208">
        <f t="shared" ca="1" si="300"/>
        <v>0</v>
      </c>
      <c r="CI298" s="207"/>
      <c r="CJ298" s="194"/>
      <c r="CK298" s="198" cm="1">
        <f t="array" ref="CK298">IFERROR(MATCH(TRUE,INDEX($B$14:$B$117&gt;=CJ298,0),0),"")</f>
        <v>1</v>
      </c>
      <c r="CL298" s="194">
        <f t="shared" ca="1" si="301"/>
        <v>3.2000000000000006E-3</v>
      </c>
      <c r="CO298" s="194">
        <f t="shared" si="302"/>
        <v>0</v>
      </c>
      <c r="CP298" s="19">
        <f ca="1"/>
        <v>0</v>
      </c>
      <c r="CQ298" s="208">
        <f t="shared" ca="1" si="303"/>
        <v>0</v>
      </c>
      <c r="CR298" s="207"/>
      <c r="CS298" s="194"/>
      <c r="CT298" s="198" cm="1">
        <f t="array" ref="CT298">IFERROR(MATCH(TRUE,INDEX($B$14:$B$117&gt;=CS298,0),0),"")</f>
        <v>1</v>
      </c>
      <c r="CU298" s="194">
        <f t="shared" ca="1" si="304"/>
        <v>3.2000000000000006E-3</v>
      </c>
      <c r="CX298" s="194">
        <f t="shared" si="305"/>
        <v>0</v>
      </c>
      <c r="CY298" s="19" t="e">
        <f ca="1"/>
        <v>#N/A</v>
      </c>
      <c r="CZ298" s="208" t="e">
        <f t="shared" ca="1" si="306"/>
        <v>#N/A</v>
      </c>
      <c r="DA298" s="207"/>
      <c r="DB298" s="194"/>
      <c r="DC298" s="198" cm="1">
        <f t="array" ref="DC298">IFERROR(MATCH(TRUE,INDEX($B$14:$B$117&gt;=DB298,0),0),"")</f>
        <v>1</v>
      </c>
      <c r="DD298" s="194">
        <f t="shared" ca="1" si="307"/>
        <v>3.2000000000000006E-3</v>
      </c>
      <c r="DG298" s="194">
        <f t="shared" si="308"/>
        <v>0</v>
      </c>
      <c r="DH298" s="19" t="e">
        <f ca="1"/>
        <v>#N/A</v>
      </c>
      <c r="DI298" s="208" t="e">
        <f t="shared" ca="1" si="309"/>
        <v>#N/A</v>
      </c>
      <c r="DJ298" s="207"/>
      <c r="DK298" s="194"/>
      <c r="DL298" s="198" cm="1">
        <f t="array" ref="DL298">IFERROR(MATCH(TRUE,INDEX($B$14:$B$117&gt;=DK298,0),0),"")</f>
        <v>1</v>
      </c>
      <c r="DM298" s="194">
        <f t="shared" ca="1" si="310"/>
        <v>3.2000000000000006E-3</v>
      </c>
      <c r="DP298" s="194">
        <f t="shared" si="311"/>
        <v>0</v>
      </c>
      <c r="DQ298" s="19" t="e">
        <f ca="1"/>
        <v>#N/A</v>
      </c>
      <c r="DR298" s="208" t="e">
        <f t="shared" ca="1" si="312"/>
        <v>#N/A</v>
      </c>
      <c r="DS298" s="207"/>
      <c r="DT298" s="194"/>
      <c r="DU298" s="198" cm="1">
        <f t="array" ref="DU298">IFERROR(MATCH(TRUE,INDEX($B$14:$B$117&gt;=DT298,0),0),"")</f>
        <v>1</v>
      </c>
      <c r="DV298" s="194">
        <f t="shared" ca="1" si="313"/>
        <v>3.2000000000000006E-3</v>
      </c>
      <c r="DY298" s="194">
        <f t="shared" si="314"/>
        <v>0</v>
      </c>
      <c r="DZ298" s="19" t="e">
        <f ca="1"/>
        <v>#N/A</v>
      </c>
      <c r="EA298" s="208" t="e">
        <f t="shared" ca="1" si="315"/>
        <v>#N/A</v>
      </c>
      <c r="EB298" s="207"/>
      <c r="EC298" s="194"/>
      <c r="ED298" s="198" cm="1">
        <f t="array" ref="ED298">IFERROR(MATCH(TRUE,INDEX($B$14:$B$117&gt;=EC298,0),0),"")</f>
        <v>1</v>
      </c>
      <c r="EE298" s="194">
        <f t="shared" ca="1" si="316"/>
        <v>3.2000000000000006E-3</v>
      </c>
      <c r="EH298" s="194">
        <f t="shared" si="317"/>
        <v>0</v>
      </c>
      <c r="EI298" s="19" t="e">
        <f ca="1"/>
        <v>#N/A</v>
      </c>
      <c r="EJ298" s="208" t="e">
        <f t="shared" ca="1" si="318"/>
        <v>#N/A</v>
      </c>
      <c r="EK298" s="207"/>
      <c r="EL298" s="194"/>
      <c r="EM298" s="198" cm="1">
        <f t="array" ref="EM298">IFERROR(MATCH(TRUE,INDEX($B$14:$B$117&gt;=EL298,0),0),"")</f>
        <v>1</v>
      </c>
      <c r="EN298" s="194">
        <f t="shared" ca="1" si="319"/>
        <v>3.2000000000000006E-3</v>
      </c>
      <c r="EQ298" s="194">
        <f t="shared" si="320"/>
        <v>0</v>
      </c>
      <c r="ER298" s="19" t="e">
        <f ca="1"/>
        <v>#N/A</v>
      </c>
      <c r="ES298" s="208" t="e">
        <f t="shared" ca="1" si="321"/>
        <v>#N/A</v>
      </c>
      <c r="ET298" s="207"/>
      <c r="EU298" s="194"/>
      <c r="EV298" s="198" cm="1">
        <f t="array" ref="EV298">IFERROR(MATCH(TRUE,INDEX($B$14:$B$117&gt;=EU298,0),0),"")</f>
        <v>1</v>
      </c>
      <c r="EW298" s="194">
        <f t="shared" ca="1" si="322"/>
        <v>3.2000000000000006E-3</v>
      </c>
      <c r="EZ298" s="194">
        <f t="shared" si="323"/>
        <v>0</v>
      </c>
      <c r="FA298" s="19" t="e">
        <f ca="1"/>
        <v>#N/A</v>
      </c>
      <c r="FB298" s="208" t="e">
        <f t="shared" ca="1" si="324"/>
        <v>#N/A</v>
      </c>
      <c r="FC298" s="207"/>
      <c r="FD298" s="194"/>
      <c r="FE298" s="198" cm="1">
        <f t="array" ref="FE298">IFERROR(MATCH(TRUE,INDEX($B$14:$B$117&gt;=FD298,0),0),"")</f>
        <v>1</v>
      </c>
      <c r="FF298" s="194">
        <f t="shared" ca="1" si="325"/>
        <v>3.2000000000000006E-3</v>
      </c>
      <c r="FI298" s="194">
        <f t="shared" si="326"/>
        <v>0</v>
      </c>
      <c r="FJ298" s="19" t="e">
        <f ca="1"/>
        <v>#N/A</v>
      </c>
      <c r="FK298" s="208" t="e">
        <f t="shared" ca="1" si="327"/>
        <v>#N/A</v>
      </c>
      <c r="FL298" s="207"/>
      <c r="FM298" s="194"/>
      <c r="FN298" s="198" cm="1">
        <f t="array" ref="FN298">IFERROR(MATCH(TRUE,INDEX($B$14:$B$117&gt;=FM298,0),0),"")</f>
        <v>1</v>
      </c>
      <c r="FO298" s="194">
        <f t="shared" ca="1" si="328"/>
        <v>3.2000000000000006E-3</v>
      </c>
      <c r="FR298" s="194">
        <f t="shared" si="329"/>
        <v>0</v>
      </c>
      <c r="FS298" s="19" t="e">
        <f ca="1"/>
        <v>#N/A</v>
      </c>
      <c r="FT298" s="208" t="e">
        <f t="shared" ca="1" si="330"/>
        <v>#N/A</v>
      </c>
      <c r="FU298" s="207"/>
      <c r="FV298" s="194"/>
      <c r="FW298" s="198" cm="1">
        <f t="array" ref="FW298">IFERROR(MATCH(TRUE,INDEX($B$14:$B$117&gt;=FV298,0),0),"")</f>
        <v>1</v>
      </c>
      <c r="FX298" s="194">
        <f t="shared" ca="1" si="331"/>
        <v>3.2000000000000006E-3</v>
      </c>
      <c r="GA298" s="194">
        <f t="shared" si="332"/>
        <v>0</v>
      </c>
      <c r="GB298" s="19" t="e">
        <f ca="1"/>
        <v>#N/A</v>
      </c>
      <c r="GC298" s="208" t="e">
        <f t="shared" ca="1" si="333"/>
        <v>#N/A</v>
      </c>
    </row>
    <row r="299" spans="6:185" x14ac:dyDescent="0.2">
      <c r="F299" s="207"/>
      <c r="G299" s="194"/>
      <c r="H299" s="198" cm="1">
        <f t="array" ref="H299">IFERROR(MATCH(TRUE,INDEX($B$14:$B$117&gt;=G299,0),0),"")</f>
        <v>1</v>
      </c>
      <c r="I299" s="194">
        <f t="shared" ca="1" si="278"/>
        <v>3.2000000000000006E-3</v>
      </c>
      <c r="L299" s="194">
        <f t="shared" si="334"/>
        <v>0</v>
      </c>
      <c r="M299" s="19">
        <f ca="1"/>
        <v>0</v>
      </c>
      <c r="N299" s="208">
        <f t="shared" ca="1" si="335"/>
        <v>0</v>
      </c>
      <c r="O299" s="207"/>
      <c r="P299" s="194"/>
      <c r="Q299" s="198" cm="1">
        <f t="array" ref="Q299">IFERROR(MATCH(TRUE,INDEX($B$14:$B$117&gt;=P299,0),0),"")</f>
        <v>1</v>
      </c>
      <c r="R299" s="194">
        <f t="shared" ca="1" si="279"/>
        <v>3.2000000000000006E-3</v>
      </c>
      <c r="U299" s="194">
        <f t="shared" si="336"/>
        <v>0</v>
      </c>
      <c r="V299" s="19">
        <f ca="1"/>
        <v>0</v>
      </c>
      <c r="W299" s="208">
        <f t="shared" ca="1" si="337"/>
        <v>0</v>
      </c>
      <c r="X299" s="207"/>
      <c r="Y299" s="194"/>
      <c r="Z299" s="198" cm="1">
        <f t="array" ref="Z299">IFERROR(MATCH(TRUE,INDEX($B$14:$B$117&gt;=Y299,0),0),"")</f>
        <v>1</v>
      </c>
      <c r="AA299" s="194">
        <f t="shared" ca="1" si="280"/>
        <v>3.2000000000000006E-3</v>
      </c>
      <c r="AD299" s="194">
        <f t="shared" si="281"/>
        <v>0</v>
      </c>
      <c r="AE299" s="19">
        <f ca="1"/>
        <v>0</v>
      </c>
      <c r="AF299" s="208">
        <f t="shared" ca="1" si="282"/>
        <v>0</v>
      </c>
      <c r="AG299" s="207"/>
      <c r="AH299" s="194"/>
      <c r="AI299" s="198" cm="1">
        <f t="array" ref="AI299">IFERROR(MATCH(TRUE,INDEX($B$14:$B$117&gt;=AH299,0),0),"")</f>
        <v>1</v>
      </c>
      <c r="AJ299" s="194">
        <f t="shared" ca="1" si="283"/>
        <v>3.2000000000000006E-3</v>
      </c>
      <c r="AM299" s="194">
        <f t="shared" si="284"/>
        <v>0</v>
      </c>
      <c r="AN299" s="19">
        <f ca="1"/>
        <v>0</v>
      </c>
      <c r="AO299" s="208">
        <f t="shared" ca="1" si="285"/>
        <v>0</v>
      </c>
      <c r="AP299" s="207"/>
      <c r="AQ299" s="194"/>
      <c r="AR299" s="198" cm="1">
        <f t="array" ref="AR299">IFERROR(MATCH(TRUE,INDEX($B$14:$B$117&gt;=AQ299,0),0),"")</f>
        <v>1</v>
      </c>
      <c r="AS299" s="194">
        <f t="shared" ca="1" si="286"/>
        <v>3.2000000000000006E-3</v>
      </c>
      <c r="AV299" s="194">
        <f t="shared" si="287"/>
        <v>0</v>
      </c>
      <c r="AW299" s="19">
        <f ca="1"/>
        <v>0</v>
      </c>
      <c r="AX299" s="208">
        <f t="shared" ca="1" si="288"/>
        <v>0</v>
      </c>
      <c r="AY299" s="207"/>
      <c r="AZ299" s="194"/>
      <c r="BA299" s="198" cm="1">
        <f t="array" ref="BA299">IFERROR(MATCH(TRUE,INDEX($B$14:$B$117&gt;=AZ299,0),0),"")</f>
        <v>1</v>
      </c>
      <c r="BB299" s="194">
        <f t="shared" ca="1" si="289"/>
        <v>3.2000000000000006E-3</v>
      </c>
      <c r="BE299" s="194">
        <f t="shared" si="290"/>
        <v>0</v>
      </c>
      <c r="BF299" s="19">
        <f ca="1"/>
        <v>0</v>
      </c>
      <c r="BG299" s="208">
        <f t="shared" ca="1" si="291"/>
        <v>0</v>
      </c>
      <c r="BH299" s="207"/>
      <c r="BI299" s="194"/>
      <c r="BJ299" s="198" cm="1">
        <f t="array" ref="BJ299">IFERROR(MATCH(TRUE,INDEX($B$14:$B$117&gt;=BI299,0),0),"")</f>
        <v>1</v>
      </c>
      <c r="BK299" s="194">
        <f t="shared" ca="1" si="292"/>
        <v>3.2000000000000006E-3</v>
      </c>
      <c r="BN299" s="194">
        <f t="shared" si="293"/>
        <v>0</v>
      </c>
      <c r="BO299" s="19">
        <f ca="1"/>
        <v>0</v>
      </c>
      <c r="BP299" s="208">
        <f t="shared" ca="1" si="294"/>
        <v>0</v>
      </c>
      <c r="BQ299" s="207"/>
      <c r="BR299" s="194"/>
      <c r="BS299" s="198" cm="1">
        <f t="array" ref="BS299">IFERROR(MATCH(TRUE,INDEX($B$14:$B$117&gt;=BR299,0),0),"")</f>
        <v>1</v>
      </c>
      <c r="BT299" s="194">
        <f t="shared" ca="1" si="295"/>
        <v>3.2000000000000006E-3</v>
      </c>
      <c r="BW299" s="194">
        <f t="shared" si="296"/>
        <v>0</v>
      </c>
      <c r="BX299" s="19">
        <f ca="1"/>
        <v>0</v>
      </c>
      <c r="BY299" s="208">
        <f t="shared" ca="1" si="297"/>
        <v>0</v>
      </c>
      <c r="BZ299" s="207"/>
      <c r="CA299" s="194"/>
      <c r="CB299" s="198" cm="1">
        <f t="array" ref="CB299">IFERROR(MATCH(TRUE,INDEX($B$14:$B$117&gt;=CA299,0),0),"")</f>
        <v>1</v>
      </c>
      <c r="CC299" s="194">
        <f t="shared" ca="1" si="298"/>
        <v>3.2000000000000006E-3</v>
      </c>
      <c r="CF299" s="194">
        <f t="shared" si="299"/>
        <v>0</v>
      </c>
      <c r="CG299" s="19">
        <f ca="1"/>
        <v>0</v>
      </c>
      <c r="CH299" s="208">
        <f t="shared" ca="1" si="300"/>
        <v>0</v>
      </c>
      <c r="CI299" s="207"/>
      <c r="CJ299" s="194"/>
      <c r="CK299" s="198" cm="1">
        <f t="array" ref="CK299">IFERROR(MATCH(TRUE,INDEX($B$14:$B$117&gt;=CJ299,0),0),"")</f>
        <v>1</v>
      </c>
      <c r="CL299" s="194">
        <f t="shared" ca="1" si="301"/>
        <v>3.2000000000000006E-3</v>
      </c>
      <c r="CO299" s="194">
        <f t="shared" si="302"/>
        <v>0</v>
      </c>
      <c r="CP299" s="19">
        <f ca="1"/>
        <v>0</v>
      </c>
      <c r="CQ299" s="208">
        <f t="shared" ca="1" si="303"/>
        <v>0</v>
      </c>
      <c r="CR299" s="207"/>
      <c r="CS299" s="194"/>
      <c r="CT299" s="198" cm="1">
        <f t="array" ref="CT299">IFERROR(MATCH(TRUE,INDEX($B$14:$B$117&gt;=CS299,0),0),"")</f>
        <v>1</v>
      </c>
      <c r="CU299" s="194">
        <f t="shared" ca="1" si="304"/>
        <v>3.2000000000000006E-3</v>
      </c>
      <c r="CX299" s="194">
        <f t="shared" si="305"/>
        <v>0</v>
      </c>
      <c r="CY299" s="19" t="e">
        <f ca="1"/>
        <v>#N/A</v>
      </c>
      <c r="CZ299" s="208" t="e">
        <f t="shared" ca="1" si="306"/>
        <v>#N/A</v>
      </c>
      <c r="DA299" s="207"/>
      <c r="DB299" s="194"/>
      <c r="DC299" s="198" cm="1">
        <f t="array" ref="DC299">IFERROR(MATCH(TRUE,INDEX($B$14:$B$117&gt;=DB299,0),0),"")</f>
        <v>1</v>
      </c>
      <c r="DD299" s="194">
        <f t="shared" ca="1" si="307"/>
        <v>3.2000000000000006E-3</v>
      </c>
      <c r="DG299" s="194">
        <f t="shared" si="308"/>
        <v>0</v>
      </c>
      <c r="DH299" s="19" t="e">
        <f ca="1"/>
        <v>#N/A</v>
      </c>
      <c r="DI299" s="208" t="e">
        <f t="shared" ca="1" si="309"/>
        <v>#N/A</v>
      </c>
      <c r="DJ299" s="207"/>
      <c r="DK299" s="194"/>
      <c r="DL299" s="198" cm="1">
        <f t="array" ref="DL299">IFERROR(MATCH(TRUE,INDEX($B$14:$B$117&gt;=DK299,0),0),"")</f>
        <v>1</v>
      </c>
      <c r="DM299" s="194">
        <f t="shared" ca="1" si="310"/>
        <v>3.2000000000000006E-3</v>
      </c>
      <c r="DP299" s="194">
        <f t="shared" si="311"/>
        <v>0</v>
      </c>
      <c r="DQ299" s="19" t="e">
        <f ca="1"/>
        <v>#N/A</v>
      </c>
      <c r="DR299" s="208" t="e">
        <f t="shared" ca="1" si="312"/>
        <v>#N/A</v>
      </c>
      <c r="DS299" s="207"/>
      <c r="DT299" s="194"/>
      <c r="DU299" s="198" cm="1">
        <f t="array" ref="DU299">IFERROR(MATCH(TRUE,INDEX($B$14:$B$117&gt;=DT299,0),0),"")</f>
        <v>1</v>
      </c>
      <c r="DV299" s="194">
        <f t="shared" ca="1" si="313"/>
        <v>3.2000000000000006E-3</v>
      </c>
      <c r="DY299" s="194">
        <f t="shared" si="314"/>
        <v>0</v>
      </c>
      <c r="DZ299" s="19" t="e">
        <f ca="1"/>
        <v>#N/A</v>
      </c>
      <c r="EA299" s="208" t="e">
        <f t="shared" ca="1" si="315"/>
        <v>#N/A</v>
      </c>
      <c r="EB299" s="207"/>
      <c r="EC299" s="194"/>
      <c r="ED299" s="198" cm="1">
        <f t="array" ref="ED299">IFERROR(MATCH(TRUE,INDEX($B$14:$B$117&gt;=EC299,0),0),"")</f>
        <v>1</v>
      </c>
      <c r="EE299" s="194">
        <f t="shared" ca="1" si="316"/>
        <v>3.2000000000000006E-3</v>
      </c>
      <c r="EH299" s="194">
        <f t="shared" si="317"/>
        <v>0</v>
      </c>
      <c r="EI299" s="19" t="e">
        <f ca="1"/>
        <v>#N/A</v>
      </c>
      <c r="EJ299" s="208" t="e">
        <f t="shared" ca="1" si="318"/>
        <v>#N/A</v>
      </c>
      <c r="EK299" s="207"/>
      <c r="EL299" s="194"/>
      <c r="EM299" s="198" cm="1">
        <f t="array" ref="EM299">IFERROR(MATCH(TRUE,INDEX($B$14:$B$117&gt;=EL299,0),0),"")</f>
        <v>1</v>
      </c>
      <c r="EN299" s="194">
        <f t="shared" ca="1" si="319"/>
        <v>3.2000000000000006E-3</v>
      </c>
      <c r="EQ299" s="194">
        <f t="shared" si="320"/>
        <v>0</v>
      </c>
      <c r="ER299" s="19" t="e">
        <f ca="1"/>
        <v>#N/A</v>
      </c>
      <c r="ES299" s="208" t="e">
        <f t="shared" ca="1" si="321"/>
        <v>#N/A</v>
      </c>
      <c r="ET299" s="207"/>
      <c r="EU299" s="194"/>
      <c r="EV299" s="198" cm="1">
        <f t="array" ref="EV299">IFERROR(MATCH(TRUE,INDEX($B$14:$B$117&gt;=EU299,0),0),"")</f>
        <v>1</v>
      </c>
      <c r="EW299" s="194">
        <f t="shared" ca="1" si="322"/>
        <v>3.2000000000000006E-3</v>
      </c>
      <c r="EZ299" s="194">
        <f t="shared" si="323"/>
        <v>0</v>
      </c>
      <c r="FA299" s="19" t="e">
        <f ca="1"/>
        <v>#N/A</v>
      </c>
      <c r="FB299" s="208" t="e">
        <f t="shared" ca="1" si="324"/>
        <v>#N/A</v>
      </c>
      <c r="FC299" s="207"/>
      <c r="FD299" s="194"/>
      <c r="FE299" s="198" cm="1">
        <f t="array" ref="FE299">IFERROR(MATCH(TRUE,INDEX($B$14:$B$117&gt;=FD299,0),0),"")</f>
        <v>1</v>
      </c>
      <c r="FF299" s="194">
        <f t="shared" ca="1" si="325"/>
        <v>3.2000000000000006E-3</v>
      </c>
      <c r="FI299" s="194">
        <f t="shared" si="326"/>
        <v>0</v>
      </c>
      <c r="FJ299" s="19" t="e">
        <f ca="1"/>
        <v>#N/A</v>
      </c>
      <c r="FK299" s="208" t="e">
        <f t="shared" ca="1" si="327"/>
        <v>#N/A</v>
      </c>
      <c r="FL299" s="207"/>
      <c r="FM299" s="194"/>
      <c r="FN299" s="198" cm="1">
        <f t="array" ref="FN299">IFERROR(MATCH(TRUE,INDEX($B$14:$B$117&gt;=FM299,0),0),"")</f>
        <v>1</v>
      </c>
      <c r="FO299" s="194">
        <f t="shared" ca="1" si="328"/>
        <v>3.2000000000000006E-3</v>
      </c>
      <c r="FR299" s="194">
        <f t="shared" si="329"/>
        <v>0</v>
      </c>
      <c r="FS299" s="19" t="e">
        <f ca="1"/>
        <v>#N/A</v>
      </c>
      <c r="FT299" s="208" t="e">
        <f t="shared" ca="1" si="330"/>
        <v>#N/A</v>
      </c>
      <c r="FU299" s="207"/>
      <c r="FV299" s="194"/>
      <c r="FW299" s="198" cm="1">
        <f t="array" ref="FW299">IFERROR(MATCH(TRUE,INDEX($B$14:$B$117&gt;=FV299,0),0),"")</f>
        <v>1</v>
      </c>
      <c r="FX299" s="194">
        <f t="shared" ca="1" si="331"/>
        <v>3.2000000000000006E-3</v>
      </c>
      <c r="GA299" s="194">
        <f t="shared" si="332"/>
        <v>0</v>
      </c>
      <c r="GB299" s="19" t="e">
        <f ca="1"/>
        <v>#N/A</v>
      </c>
      <c r="GC299" s="208" t="e">
        <f t="shared" ca="1" si="333"/>
        <v>#N/A</v>
      </c>
    </row>
    <row r="300" spans="6:185" x14ac:dyDescent="0.2">
      <c r="F300" s="207"/>
      <c r="G300" s="194"/>
      <c r="H300" s="198" cm="1">
        <f t="array" ref="H300">IFERROR(MATCH(TRUE,INDEX($B$14:$B$117&gt;=G300,0),0),"")</f>
        <v>1</v>
      </c>
      <c r="I300" s="194">
        <f t="shared" ca="1" si="278"/>
        <v>3.2000000000000006E-3</v>
      </c>
      <c r="L300" s="194">
        <f t="shared" si="334"/>
        <v>0</v>
      </c>
      <c r="M300" s="19">
        <f ca="1"/>
        <v>0</v>
      </c>
      <c r="N300" s="208">
        <f t="shared" ca="1" si="335"/>
        <v>0</v>
      </c>
      <c r="O300" s="207"/>
      <c r="P300" s="194"/>
      <c r="Q300" s="198" cm="1">
        <f t="array" ref="Q300">IFERROR(MATCH(TRUE,INDEX($B$14:$B$117&gt;=P300,0),0),"")</f>
        <v>1</v>
      </c>
      <c r="R300" s="194">
        <f t="shared" ca="1" si="279"/>
        <v>3.2000000000000006E-3</v>
      </c>
      <c r="U300" s="194">
        <f t="shared" si="336"/>
        <v>0</v>
      </c>
      <c r="V300" s="19">
        <f ca="1"/>
        <v>0</v>
      </c>
      <c r="W300" s="208">
        <f t="shared" ca="1" si="337"/>
        <v>0</v>
      </c>
      <c r="X300" s="207"/>
      <c r="Y300" s="194"/>
      <c r="Z300" s="198" cm="1">
        <f t="array" ref="Z300">IFERROR(MATCH(TRUE,INDEX($B$14:$B$117&gt;=Y300,0),0),"")</f>
        <v>1</v>
      </c>
      <c r="AA300" s="194">
        <f t="shared" ca="1" si="280"/>
        <v>3.2000000000000006E-3</v>
      </c>
      <c r="AD300" s="194">
        <f t="shared" si="281"/>
        <v>0</v>
      </c>
      <c r="AE300" s="19">
        <f ca="1"/>
        <v>0</v>
      </c>
      <c r="AF300" s="208">
        <f t="shared" ca="1" si="282"/>
        <v>0</v>
      </c>
      <c r="AG300" s="207"/>
      <c r="AH300" s="194"/>
      <c r="AI300" s="198" cm="1">
        <f t="array" ref="AI300">IFERROR(MATCH(TRUE,INDEX($B$14:$B$117&gt;=AH300,0),0),"")</f>
        <v>1</v>
      </c>
      <c r="AJ300" s="194">
        <f t="shared" ca="1" si="283"/>
        <v>3.2000000000000006E-3</v>
      </c>
      <c r="AM300" s="194">
        <f t="shared" si="284"/>
        <v>0</v>
      </c>
      <c r="AN300" s="19">
        <f ca="1"/>
        <v>0</v>
      </c>
      <c r="AO300" s="208">
        <f t="shared" ca="1" si="285"/>
        <v>0</v>
      </c>
      <c r="AP300" s="207"/>
      <c r="AQ300" s="194"/>
      <c r="AR300" s="198" cm="1">
        <f t="array" ref="AR300">IFERROR(MATCH(TRUE,INDEX($B$14:$B$117&gt;=AQ300,0),0),"")</f>
        <v>1</v>
      </c>
      <c r="AS300" s="194">
        <f t="shared" ca="1" si="286"/>
        <v>3.2000000000000006E-3</v>
      </c>
      <c r="AV300" s="194">
        <f t="shared" si="287"/>
        <v>0</v>
      </c>
      <c r="AW300" s="19">
        <f ca="1"/>
        <v>0</v>
      </c>
      <c r="AX300" s="208">
        <f t="shared" ca="1" si="288"/>
        <v>0</v>
      </c>
      <c r="AY300" s="207"/>
      <c r="AZ300" s="194"/>
      <c r="BA300" s="198" cm="1">
        <f t="array" ref="BA300">IFERROR(MATCH(TRUE,INDEX($B$14:$B$117&gt;=AZ300,0),0),"")</f>
        <v>1</v>
      </c>
      <c r="BB300" s="194">
        <f t="shared" ca="1" si="289"/>
        <v>3.2000000000000006E-3</v>
      </c>
      <c r="BE300" s="194">
        <f t="shared" si="290"/>
        <v>0</v>
      </c>
      <c r="BF300" s="19">
        <f ca="1"/>
        <v>0</v>
      </c>
      <c r="BG300" s="208">
        <f t="shared" ca="1" si="291"/>
        <v>0</v>
      </c>
      <c r="BH300" s="207"/>
      <c r="BI300" s="194"/>
      <c r="BJ300" s="198" cm="1">
        <f t="array" ref="BJ300">IFERROR(MATCH(TRUE,INDEX($B$14:$B$117&gt;=BI300,0),0),"")</f>
        <v>1</v>
      </c>
      <c r="BK300" s="194">
        <f t="shared" ca="1" si="292"/>
        <v>3.2000000000000006E-3</v>
      </c>
      <c r="BN300" s="194">
        <f t="shared" si="293"/>
        <v>0</v>
      </c>
      <c r="BO300" s="19">
        <f ca="1"/>
        <v>0</v>
      </c>
      <c r="BP300" s="208">
        <f t="shared" ca="1" si="294"/>
        <v>0</v>
      </c>
      <c r="BQ300" s="207"/>
      <c r="BR300" s="194"/>
      <c r="BS300" s="198" cm="1">
        <f t="array" ref="BS300">IFERROR(MATCH(TRUE,INDEX($B$14:$B$117&gt;=BR300,0),0),"")</f>
        <v>1</v>
      </c>
      <c r="BT300" s="194">
        <f t="shared" ca="1" si="295"/>
        <v>3.2000000000000006E-3</v>
      </c>
      <c r="BW300" s="194">
        <f t="shared" si="296"/>
        <v>0</v>
      </c>
      <c r="BX300" s="19">
        <f ca="1"/>
        <v>0</v>
      </c>
      <c r="BY300" s="208">
        <f t="shared" ca="1" si="297"/>
        <v>0</v>
      </c>
      <c r="BZ300" s="207"/>
      <c r="CA300" s="194"/>
      <c r="CB300" s="198" cm="1">
        <f t="array" ref="CB300">IFERROR(MATCH(TRUE,INDEX($B$14:$B$117&gt;=CA300,0),0),"")</f>
        <v>1</v>
      </c>
      <c r="CC300" s="194">
        <f t="shared" ca="1" si="298"/>
        <v>3.2000000000000006E-3</v>
      </c>
      <c r="CF300" s="194">
        <f t="shared" si="299"/>
        <v>0</v>
      </c>
      <c r="CG300" s="19">
        <f ca="1"/>
        <v>0</v>
      </c>
      <c r="CH300" s="208">
        <f t="shared" ca="1" si="300"/>
        <v>0</v>
      </c>
      <c r="CI300" s="207"/>
      <c r="CJ300" s="194"/>
      <c r="CK300" s="198" cm="1">
        <f t="array" ref="CK300">IFERROR(MATCH(TRUE,INDEX($B$14:$B$117&gt;=CJ300,0),0),"")</f>
        <v>1</v>
      </c>
      <c r="CL300" s="194">
        <f t="shared" ca="1" si="301"/>
        <v>3.2000000000000006E-3</v>
      </c>
      <c r="CO300" s="194">
        <f t="shared" si="302"/>
        <v>0</v>
      </c>
      <c r="CP300" s="19">
        <f ca="1"/>
        <v>0</v>
      </c>
      <c r="CQ300" s="208">
        <f t="shared" ca="1" si="303"/>
        <v>0</v>
      </c>
      <c r="CR300" s="207"/>
      <c r="CS300" s="194"/>
      <c r="CT300" s="198" cm="1">
        <f t="array" ref="CT300">IFERROR(MATCH(TRUE,INDEX($B$14:$B$117&gt;=CS300,0),0),"")</f>
        <v>1</v>
      </c>
      <c r="CU300" s="194">
        <f t="shared" ca="1" si="304"/>
        <v>3.2000000000000006E-3</v>
      </c>
      <c r="CX300" s="194">
        <f t="shared" si="305"/>
        <v>0</v>
      </c>
      <c r="CY300" s="19" t="e">
        <f ca="1"/>
        <v>#N/A</v>
      </c>
      <c r="CZ300" s="208" t="e">
        <f t="shared" ca="1" si="306"/>
        <v>#N/A</v>
      </c>
      <c r="DA300" s="207"/>
      <c r="DB300" s="194"/>
      <c r="DC300" s="198" cm="1">
        <f t="array" ref="DC300">IFERROR(MATCH(TRUE,INDEX($B$14:$B$117&gt;=DB300,0),0),"")</f>
        <v>1</v>
      </c>
      <c r="DD300" s="194">
        <f t="shared" ca="1" si="307"/>
        <v>3.2000000000000006E-3</v>
      </c>
      <c r="DG300" s="194">
        <f t="shared" si="308"/>
        <v>0</v>
      </c>
      <c r="DH300" s="19" t="e">
        <f ca="1"/>
        <v>#N/A</v>
      </c>
      <c r="DI300" s="208" t="e">
        <f t="shared" ca="1" si="309"/>
        <v>#N/A</v>
      </c>
      <c r="DJ300" s="207"/>
      <c r="DK300" s="194"/>
      <c r="DL300" s="198" cm="1">
        <f t="array" ref="DL300">IFERROR(MATCH(TRUE,INDEX($B$14:$B$117&gt;=DK300,0),0),"")</f>
        <v>1</v>
      </c>
      <c r="DM300" s="194">
        <f t="shared" ca="1" si="310"/>
        <v>3.2000000000000006E-3</v>
      </c>
      <c r="DP300" s="194">
        <f t="shared" si="311"/>
        <v>0</v>
      </c>
      <c r="DQ300" s="19" t="e">
        <f ca="1"/>
        <v>#N/A</v>
      </c>
      <c r="DR300" s="208" t="e">
        <f t="shared" ca="1" si="312"/>
        <v>#N/A</v>
      </c>
      <c r="DS300" s="207"/>
      <c r="DT300" s="194"/>
      <c r="DU300" s="198" cm="1">
        <f t="array" ref="DU300">IFERROR(MATCH(TRUE,INDEX($B$14:$B$117&gt;=DT300,0),0),"")</f>
        <v>1</v>
      </c>
      <c r="DV300" s="194">
        <f t="shared" ca="1" si="313"/>
        <v>3.2000000000000006E-3</v>
      </c>
      <c r="DY300" s="194">
        <f t="shared" si="314"/>
        <v>0</v>
      </c>
      <c r="DZ300" s="19" t="e">
        <f ca="1"/>
        <v>#N/A</v>
      </c>
      <c r="EA300" s="208" t="e">
        <f t="shared" ca="1" si="315"/>
        <v>#N/A</v>
      </c>
      <c r="EB300" s="207"/>
      <c r="EC300" s="194"/>
      <c r="ED300" s="198" cm="1">
        <f t="array" ref="ED300">IFERROR(MATCH(TRUE,INDEX($B$14:$B$117&gt;=EC300,0),0),"")</f>
        <v>1</v>
      </c>
      <c r="EE300" s="194">
        <f t="shared" ca="1" si="316"/>
        <v>3.2000000000000006E-3</v>
      </c>
      <c r="EH300" s="194">
        <f t="shared" si="317"/>
        <v>0</v>
      </c>
      <c r="EI300" s="19" t="e">
        <f ca="1"/>
        <v>#N/A</v>
      </c>
      <c r="EJ300" s="208" t="e">
        <f t="shared" ca="1" si="318"/>
        <v>#N/A</v>
      </c>
      <c r="EK300" s="207"/>
      <c r="EL300" s="194"/>
      <c r="EM300" s="198" cm="1">
        <f t="array" ref="EM300">IFERROR(MATCH(TRUE,INDEX($B$14:$B$117&gt;=EL300,0),0),"")</f>
        <v>1</v>
      </c>
      <c r="EN300" s="194">
        <f t="shared" ca="1" si="319"/>
        <v>3.2000000000000006E-3</v>
      </c>
      <c r="EQ300" s="194">
        <f t="shared" si="320"/>
        <v>0</v>
      </c>
      <c r="ER300" s="19" t="e">
        <f ca="1"/>
        <v>#N/A</v>
      </c>
      <c r="ES300" s="208" t="e">
        <f t="shared" ca="1" si="321"/>
        <v>#N/A</v>
      </c>
      <c r="ET300" s="207"/>
      <c r="EU300" s="194"/>
      <c r="EV300" s="198" cm="1">
        <f t="array" ref="EV300">IFERROR(MATCH(TRUE,INDEX($B$14:$B$117&gt;=EU300,0),0),"")</f>
        <v>1</v>
      </c>
      <c r="EW300" s="194">
        <f t="shared" ca="1" si="322"/>
        <v>3.2000000000000006E-3</v>
      </c>
      <c r="EZ300" s="194">
        <f t="shared" si="323"/>
        <v>0</v>
      </c>
      <c r="FA300" s="19" t="e">
        <f ca="1"/>
        <v>#N/A</v>
      </c>
      <c r="FB300" s="208" t="e">
        <f t="shared" ca="1" si="324"/>
        <v>#N/A</v>
      </c>
      <c r="FC300" s="207"/>
      <c r="FD300" s="194"/>
      <c r="FE300" s="198" cm="1">
        <f t="array" ref="FE300">IFERROR(MATCH(TRUE,INDEX($B$14:$B$117&gt;=FD300,0),0),"")</f>
        <v>1</v>
      </c>
      <c r="FF300" s="194">
        <f t="shared" ca="1" si="325"/>
        <v>3.2000000000000006E-3</v>
      </c>
      <c r="FI300" s="194">
        <f t="shared" si="326"/>
        <v>0</v>
      </c>
      <c r="FJ300" s="19" t="e">
        <f ca="1"/>
        <v>#N/A</v>
      </c>
      <c r="FK300" s="208" t="e">
        <f t="shared" ca="1" si="327"/>
        <v>#N/A</v>
      </c>
      <c r="FL300" s="207"/>
      <c r="FM300" s="194"/>
      <c r="FN300" s="198" cm="1">
        <f t="array" ref="FN300">IFERROR(MATCH(TRUE,INDEX($B$14:$B$117&gt;=FM300,0),0),"")</f>
        <v>1</v>
      </c>
      <c r="FO300" s="194">
        <f t="shared" ca="1" si="328"/>
        <v>3.2000000000000006E-3</v>
      </c>
      <c r="FR300" s="194">
        <f t="shared" si="329"/>
        <v>0</v>
      </c>
      <c r="FS300" s="19" t="e">
        <f ca="1"/>
        <v>#N/A</v>
      </c>
      <c r="FT300" s="208" t="e">
        <f t="shared" ca="1" si="330"/>
        <v>#N/A</v>
      </c>
      <c r="FU300" s="207"/>
      <c r="FV300" s="194"/>
      <c r="FW300" s="198" cm="1">
        <f t="array" ref="FW300">IFERROR(MATCH(TRUE,INDEX($B$14:$B$117&gt;=FV300,0),0),"")</f>
        <v>1</v>
      </c>
      <c r="FX300" s="194">
        <f t="shared" ca="1" si="331"/>
        <v>3.2000000000000006E-3</v>
      </c>
      <c r="GA300" s="194">
        <f t="shared" si="332"/>
        <v>0</v>
      </c>
      <c r="GB300" s="19" t="e">
        <f ca="1"/>
        <v>#N/A</v>
      </c>
      <c r="GC300" s="208" t="e">
        <f t="shared" ca="1" si="333"/>
        <v>#N/A</v>
      </c>
    </row>
    <row r="301" spans="6:185" x14ac:dyDescent="0.2">
      <c r="F301" s="207"/>
      <c r="G301" s="194"/>
      <c r="H301" s="198" cm="1">
        <f t="array" ref="H301">IFERROR(MATCH(TRUE,INDEX($B$14:$B$117&gt;=G301,0),0),"")</f>
        <v>1</v>
      </c>
      <c r="I301" s="194">
        <f t="shared" ca="1" si="278"/>
        <v>3.2000000000000006E-3</v>
      </c>
      <c r="L301" s="194">
        <f t="shared" si="334"/>
        <v>0</v>
      </c>
      <c r="M301" s="19">
        <f ca="1"/>
        <v>0</v>
      </c>
      <c r="N301" s="208">
        <f t="shared" ca="1" si="335"/>
        <v>0</v>
      </c>
      <c r="O301" s="207"/>
      <c r="P301" s="194"/>
      <c r="Q301" s="198" cm="1">
        <f t="array" ref="Q301">IFERROR(MATCH(TRUE,INDEX($B$14:$B$117&gt;=P301,0),0),"")</f>
        <v>1</v>
      </c>
      <c r="R301" s="194">
        <f t="shared" ca="1" si="279"/>
        <v>3.2000000000000006E-3</v>
      </c>
      <c r="U301" s="194">
        <f t="shared" si="336"/>
        <v>0</v>
      </c>
      <c r="V301" s="19">
        <f ca="1"/>
        <v>0</v>
      </c>
      <c r="W301" s="208">
        <f t="shared" ca="1" si="337"/>
        <v>0</v>
      </c>
      <c r="X301" s="207"/>
      <c r="Y301" s="194"/>
      <c r="Z301" s="198" cm="1">
        <f t="array" ref="Z301">IFERROR(MATCH(TRUE,INDEX($B$14:$B$117&gt;=Y301,0),0),"")</f>
        <v>1</v>
      </c>
      <c r="AA301" s="194">
        <f t="shared" ca="1" si="280"/>
        <v>3.2000000000000006E-3</v>
      </c>
      <c r="AD301" s="194">
        <f t="shared" si="281"/>
        <v>0</v>
      </c>
      <c r="AE301" s="19">
        <f ca="1"/>
        <v>0</v>
      </c>
      <c r="AF301" s="208">
        <f t="shared" ca="1" si="282"/>
        <v>0</v>
      </c>
      <c r="AG301" s="207"/>
      <c r="AH301" s="194"/>
      <c r="AI301" s="198" cm="1">
        <f t="array" ref="AI301">IFERROR(MATCH(TRUE,INDEX($B$14:$B$117&gt;=AH301,0),0),"")</f>
        <v>1</v>
      </c>
      <c r="AJ301" s="194">
        <f t="shared" ca="1" si="283"/>
        <v>3.2000000000000006E-3</v>
      </c>
      <c r="AM301" s="194">
        <f t="shared" si="284"/>
        <v>0</v>
      </c>
      <c r="AN301" s="19">
        <f ca="1"/>
        <v>0</v>
      </c>
      <c r="AO301" s="208">
        <f t="shared" ca="1" si="285"/>
        <v>0</v>
      </c>
      <c r="AP301" s="207"/>
      <c r="AQ301" s="194"/>
      <c r="AR301" s="198" cm="1">
        <f t="array" ref="AR301">IFERROR(MATCH(TRUE,INDEX($B$14:$B$117&gt;=AQ301,0),0),"")</f>
        <v>1</v>
      </c>
      <c r="AS301" s="194">
        <f t="shared" ca="1" si="286"/>
        <v>3.2000000000000006E-3</v>
      </c>
      <c r="AV301" s="194">
        <f t="shared" si="287"/>
        <v>0</v>
      </c>
      <c r="AW301" s="19">
        <f ca="1"/>
        <v>0</v>
      </c>
      <c r="AX301" s="208">
        <f t="shared" ca="1" si="288"/>
        <v>0</v>
      </c>
      <c r="AY301" s="207"/>
      <c r="AZ301" s="194"/>
      <c r="BA301" s="198" cm="1">
        <f t="array" ref="BA301">IFERROR(MATCH(TRUE,INDEX($B$14:$B$117&gt;=AZ301,0),0),"")</f>
        <v>1</v>
      </c>
      <c r="BB301" s="194">
        <f t="shared" ca="1" si="289"/>
        <v>3.2000000000000006E-3</v>
      </c>
      <c r="BE301" s="194">
        <f t="shared" si="290"/>
        <v>0</v>
      </c>
      <c r="BF301" s="19">
        <f ca="1"/>
        <v>0</v>
      </c>
      <c r="BG301" s="208">
        <f t="shared" ca="1" si="291"/>
        <v>0</v>
      </c>
      <c r="BH301" s="207"/>
      <c r="BI301" s="194"/>
      <c r="BJ301" s="198" cm="1">
        <f t="array" ref="BJ301">IFERROR(MATCH(TRUE,INDEX($B$14:$B$117&gt;=BI301,0),0),"")</f>
        <v>1</v>
      </c>
      <c r="BK301" s="194">
        <f t="shared" ca="1" si="292"/>
        <v>3.2000000000000006E-3</v>
      </c>
      <c r="BN301" s="194">
        <f t="shared" si="293"/>
        <v>0</v>
      </c>
      <c r="BO301" s="19">
        <f ca="1"/>
        <v>0</v>
      </c>
      <c r="BP301" s="208">
        <f t="shared" ca="1" si="294"/>
        <v>0</v>
      </c>
      <c r="BQ301" s="207"/>
      <c r="BR301" s="194"/>
      <c r="BS301" s="198" cm="1">
        <f t="array" ref="BS301">IFERROR(MATCH(TRUE,INDEX($B$14:$B$117&gt;=BR301,0),0),"")</f>
        <v>1</v>
      </c>
      <c r="BT301" s="194">
        <f t="shared" ca="1" si="295"/>
        <v>3.2000000000000006E-3</v>
      </c>
      <c r="BW301" s="194">
        <f t="shared" si="296"/>
        <v>0</v>
      </c>
      <c r="BX301" s="19">
        <f ca="1"/>
        <v>0</v>
      </c>
      <c r="BY301" s="208">
        <f t="shared" ca="1" si="297"/>
        <v>0</v>
      </c>
      <c r="BZ301" s="207"/>
      <c r="CA301" s="194"/>
      <c r="CB301" s="198" cm="1">
        <f t="array" ref="CB301">IFERROR(MATCH(TRUE,INDEX($B$14:$B$117&gt;=CA301,0),0),"")</f>
        <v>1</v>
      </c>
      <c r="CC301" s="194">
        <f t="shared" ca="1" si="298"/>
        <v>3.2000000000000006E-3</v>
      </c>
      <c r="CF301" s="194">
        <f t="shared" si="299"/>
        <v>0</v>
      </c>
      <c r="CG301" s="19">
        <f ca="1"/>
        <v>0</v>
      </c>
      <c r="CH301" s="208">
        <f t="shared" ca="1" si="300"/>
        <v>0</v>
      </c>
      <c r="CI301" s="207"/>
      <c r="CJ301" s="194"/>
      <c r="CK301" s="198" cm="1">
        <f t="array" ref="CK301">IFERROR(MATCH(TRUE,INDEX($B$14:$B$117&gt;=CJ301,0),0),"")</f>
        <v>1</v>
      </c>
      <c r="CL301" s="194">
        <f t="shared" ca="1" si="301"/>
        <v>3.2000000000000006E-3</v>
      </c>
      <c r="CO301" s="194">
        <f t="shared" si="302"/>
        <v>0</v>
      </c>
      <c r="CP301" s="19">
        <f ca="1"/>
        <v>0</v>
      </c>
      <c r="CQ301" s="208">
        <f t="shared" ca="1" si="303"/>
        <v>0</v>
      </c>
      <c r="CR301" s="207"/>
      <c r="CS301" s="194"/>
      <c r="CT301" s="198" cm="1">
        <f t="array" ref="CT301">IFERROR(MATCH(TRUE,INDEX($B$14:$B$117&gt;=CS301,0),0),"")</f>
        <v>1</v>
      </c>
      <c r="CU301" s="194">
        <f t="shared" ca="1" si="304"/>
        <v>3.2000000000000006E-3</v>
      </c>
      <c r="CX301" s="194">
        <f t="shared" si="305"/>
        <v>0</v>
      </c>
      <c r="CY301" s="19" t="e">
        <f ca="1"/>
        <v>#N/A</v>
      </c>
      <c r="CZ301" s="208" t="e">
        <f t="shared" ca="1" si="306"/>
        <v>#N/A</v>
      </c>
      <c r="DA301" s="207"/>
      <c r="DB301" s="194"/>
      <c r="DC301" s="198" cm="1">
        <f t="array" ref="DC301">IFERROR(MATCH(TRUE,INDEX($B$14:$B$117&gt;=DB301,0),0),"")</f>
        <v>1</v>
      </c>
      <c r="DD301" s="194">
        <f t="shared" ca="1" si="307"/>
        <v>3.2000000000000006E-3</v>
      </c>
      <c r="DG301" s="194">
        <f t="shared" si="308"/>
        <v>0</v>
      </c>
      <c r="DH301" s="19" t="e">
        <f ca="1"/>
        <v>#N/A</v>
      </c>
      <c r="DI301" s="208" t="e">
        <f t="shared" ca="1" si="309"/>
        <v>#N/A</v>
      </c>
      <c r="DJ301" s="207"/>
      <c r="DK301" s="194"/>
      <c r="DL301" s="198" cm="1">
        <f t="array" ref="DL301">IFERROR(MATCH(TRUE,INDEX($B$14:$B$117&gt;=DK301,0),0),"")</f>
        <v>1</v>
      </c>
      <c r="DM301" s="194">
        <f t="shared" ca="1" si="310"/>
        <v>3.2000000000000006E-3</v>
      </c>
      <c r="DP301" s="194">
        <f t="shared" si="311"/>
        <v>0</v>
      </c>
      <c r="DQ301" s="19" t="e">
        <f ca="1"/>
        <v>#N/A</v>
      </c>
      <c r="DR301" s="208" t="e">
        <f t="shared" ca="1" si="312"/>
        <v>#N/A</v>
      </c>
      <c r="DS301" s="207"/>
      <c r="DT301" s="194"/>
      <c r="DU301" s="198" cm="1">
        <f t="array" ref="DU301">IFERROR(MATCH(TRUE,INDEX($B$14:$B$117&gt;=DT301,0),0),"")</f>
        <v>1</v>
      </c>
      <c r="DV301" s="194">
        <f t="shared" ca="1" si="313"/>
        <v>3.2000000000000006E-3</v>
      </c>
      <c r="DY301" s="194">
        <f t="shared" si="314"/>
        <v>0</v>
      </c>
      <c r="DZ301" s="19" t="e">
        <f ca="1"/>
        <v>#N/A</v>
      </c>
      <c r="EA301" s="208" t="e">
        <f t="shared" ca="1" si="315"/>
        <v>#N/A</v>
      </c>
      <c r="EB301" s="207"/>
      <c r="EC301" s="194"/>
      <c r="ED301" s="198" cm="1">
        <f t="array" ref="ED301">IFERROR(MATCH(TRUE,INDEX($B$14:$B$117&gt;=EC301,0),0),"")</f>
        <v>1</v>
      </c>
      <c r="EE301" s="194">
        <f t="shared" ca="1" si="316"/>
        <v>3.2000000000000006E-3</v>
      </c>
      <c r="EH301" s="194">
        <f t="shared" si="317"/>
        <v>0</v>
      </c>
      <c r="EI301" s="19" t="e">
        <f ca="1"/>
        <v>#N/A</v>
      </c>
      <c r="EJ301" s="208" t="e">
        <f t="shared" ca="1" si="318"/>
        <v>#N/A</v>
      </c>
      <c r="EK301" s="207"/>
      <c r="EL301" s="194"/>
      <c r="EM301" s="198" cm="1">
        <f t="array" ref="EM301">IFERROR(MATCH(TRUE,INDEX($B$14:$B$117&gt;=EL301,0),0),"")</f>
        <v>1</v>
      </c>
      <c r="EN301" s="194">
        <f t="shared" ca="1" si="319"/>
        <v>3.2000000000000006E-3</v>
      </c>
      <c r="EQ301" s="194">
        <f t="shared" si="320"/>
        <v>0</v>
      </c>
      <c r="ER301" s="19" t="e">
        <f ca="1"/>
        <v>#N/A</v>
      </c>
      <c r="ES301" s="208" t="e">
        <f t="shared" ca="1" si="321"/>
        <v>#N/A</v>
      </c>
      <c r="ET301" s="207"/>
      <c r="EU301" s="194"/>
      <c r="EV301" s="198" cm="1">
        <f t="array" ref="EV301">IFERROR(MATCH(TRUE,INDEX($B$14:$B$117&gt;=EU301,0),0),"")</f>
        <v>1</v>
      </c>
      <c r="EW301" s="194">
        <f t="shared" ca="1" si="322"/>
        <v>3.2000000000000006E-3</v>
      </c>
      <c r="EZ301" s="194">
        <f t="shared" si="323"/>
        <v>0</v>
      </c>
      <c r="FA301" s="19" t="e">
        <f ca="1"/>
        <v>#N/A</v>
      </c>
      <c r="FB301" s="208" t="e">
        <f t="shared" ca="1" si="324"/>
        <v>#N/A</v>
      </c>
      <c r="FC301" s="207"/>
      <c r="FD301" s="194"/>
      <c r="FE301" s="198" cm="1">
        <f t="array" ref="FE301">IFERROR(MATCH(TRUE,INDEX($B$14:$B$117&gt;=FD301,0),0),"")</f>
        <v>1</v>
      </c>
      <c r="FF301" s="194">
        <f t="shared" ca="1" si="325"/>
        <v>3.2000000000000006E-3</v>
      </c>
      <c r="FI301" s="194">
        <f t="shared" si="326"/>
        <v>0</v>
      </c>
      <c r="FJ301" s="19" t="e">
        <f ca="1"/>
        <v>#N/A</v>
      </c>
      <c r="FK301" s="208" t="e">
        <f t="shared" ca="1" si="327"/>
        <v>#N/A</v>
      </c>
      <c r="FL301" s="207"/>
      <c r="FM301" s="194"/>
      <c r="FN301" s="198" cm="1">
        <f t="array" ref="FN301">IFERROR(MATCH(TRUE,INDEX($B$14:$B$117&gt;=FM301,0),0),"")</f>
        <v>1</v>
      </c>
      <c r="FO301" s="194">
        <f t="shared" ca="1" si="328"/>
        <v>3.2000000000000006E-3</v>
      </c>
      <c r="FR301" s="194">
        <f t="shared" si="329"/>
        <v>0</v>
      </c>
      <c r="FS301" s="19" t="e">
        <f ca="1"/>
        <v>#N/A</v>
      </c>
      <c r="FT301" s="208" t="e">
        <f t="shared" ca="1" si="330"/>
        <v>#N/A</v>
      </c>
      <c r="FU301" s="207"/>
      <c r="FV301" s="194"/>
      <c r="FW301" s="198" cm="1">
        <f t="array" ref="FW301">IFERROR(MATCH(TRUE,INDEX($B$14:$B$117&gt;=FV301,0),0),"")</f>
        <v>1</v>
      </c>
      <c r="FX301" s="194">
        <f t="shared" ca="1" si="331"/>
        <v>3.2000000000000006E-3</v>
      </c>
      <c r="GA301" s="194">
        <f t="shared" si="332"/>
        <v>0</v>
      </c>
      <c r="GB301" s="19" t="e">
        <f ca="1"/>
        <v>#N/A</v>
      </c>
      <c r="GC301" s="208" t="e">
        <f t="shared" ca="1" si="333"/>
        <v>#N/A</v>
      </c>
    </row>
    <row r="302" spans="6:185" x14ac:dyDescent="0.2">
      <c r="F302" s="207"/>
      <c r="G302" s="194"/>
      <c r="H302" s="198" cm="1">
        <f t="array" ref="H302">IFERROR(MATCH(TRUE,INDEX($B$14:$B$117&gt;=G302,0),0),"")</f>
        <v>1</v>
      </c>
      <c r="I302" s="194">
        <f t="shared" ca="1" si="278"/>
        <v>3.2000000000000006E-3</v>
      </c>
      <c r="L302" s="194">
        <f t="shared" si="334"/>
        <v>0</v>
      </c>
      <c r="M302" s="19">
        <f ca="1"/>
        <v>0</v>
      </c>
      <c r="N302" s="208">
        <f t="shared" ca="1" si="335"/>
        <v>0</v>
      </c>
      <c r="O302" s="207"/>
      <c r="P302" s="194"/>
      <c r="Q302" s="198" cm="1">
        <f t="array" ref="Q302">IFERROR(MATCH(TRUE,INDEX($B$14:$B$117&gt;=P302,0),0),"")</f>
        <v>1</v>
      </c>
      <c r="R302" s="194">
        <f t="shared" ca="1" si="279"/>
        <v>3.2000000000000006E-3</v>
      </c>
      <c r="U302" s="194">
        <f t="shared" si="336"/>
        <v>0</v>
      </c>
      <c r="V302" s="19">
        <f ca="1"/>
        <v>0</v>
      </c>
      <c r="W302" s="208">
        <f t="shared" ca="1" si="337"/>
        <v>0</v>
      </c>
      <c r="X302" s="207"/>
      <c r="Y302" s="194"/>
      <c r="Z302" s="198" cm="1">
        <f t="array" ref="Z302">IFERROR(MATCH(TRUE,INDEX($B$14:$B$117&gt;=Y302,0),0),"")</f>
        <v>1</v>
      </c>
      <c r="AA302" s="194">
        <f t="shared" ca="1" si="280"/>
        <v>3.2000000000000006E-3</v>
      </c>
      <c r="AD302" s="194">
        <f t="shared" si="281"/>
        <v>0</v>
      </c>
      <c r="AE302" s="19">
        <f ca="1"/>
        <v>0</v>
      </c>
      <c r="AF302" s="208">
        <f t="shared" ca="1" si="282"/>
        <v>0</v>
      </c>
      <c r="AG302" s="207"/>
      <c r="AH302" s="194"/>
      <c r="AI302" s="198" cm="1">
        <f t="array" ref="AI302">IFERROR(MATCH(TRUE,INDEX($B$14:$B$117&gt;=AH302,0),0),"")</f>
        <v>1</v>
      </c>
      <c r="AJ302" s="194">
        <f t="shared" ca="1" si="283"/>
        <v>3.2000000000000006E-3</v>
      </c>
      <c r="AM302" s="194">
        <f t="shared" si="284"/>
        <v>0</v>
      </c>
      <c r="AN302" s="19">
        <f ca="1"/>
        <v>0</v>
      </c>
      <c r="AO302" s="208">
        <f t="shared" ca="1" si="285"/>
        <v>0</v>
      </c>
      <c r="AP302" s="207"/>
      <c r="AQ302" s="194"/>
      <c r="AR302" s="198" cm="1">
        <f t="array" ref="AR302">IFERROR(MATCH(TRUE,INDEX($B$14:$B$117&gt;=AQ302,0),0),"")</f>
        <v>1</v>
      </c>
      <c r="AS302" s="194">
        <f t="shared" ca="1" si="286"/>
        <v>3.2000000000000006E-3</v>
      </c>
      <c r="AV302" s="194">
        <f t="shared" si="287"/>
        <v>0</v>
      </c>
      <c r="AW302" s="19">
        <f ca="1"/>
        <v>0</v>
      </c>
      <c r="AX302" s="208">
        <f t="shared" ca="1" si="288"/>
        <v>0</v>
      </c>
      <c r="AY302" s="207"/>
      <c r="AZ302" s="194"/>
      <c r="BA302" s="198" cm="1">
        <f t="array" ref="BA302">IFERROR(MATCH(TRUE,INDEX($B$14:$B$117&gt;=AZ302,0),0),"")</f>
        <v>1</v>
      </c>
      <c r="BB302" s="194">
        <f t="shared" ca="1" si="289"/>
        <v>3.2000000000000006E-3</v>
      </c>
      <c r="BE302" s="194">
        <f t="shared" si="290"/>
        <v>0</v>
      </c>
      <c r="BF302" s="19">
        <f ca="1"/>
        <v>0</v>
      </c>
      <c r="BG302" s="208">
        <f t="shared" ca="1" si="291"/>
        <v>0</v>
      </c>
      <c r="BH302" s="207"/>
      <c r="BI302" s="194"/>
      <c r="BJ302" s="198" cm="1">
        <f t="array" ref="BJ302">IFERROR(MATCH(TRUE,INDEX($B$14:$B$117&gt;=BI302,0),0),"")</f>
        <v>1</v>
      </c>
      <c r="BK302" s="194">
        <f t="shared" ca="1" si="292"/>
        <v>3.2000000000000006E-3</v>
      </c>
      <c r="BN302" s="194">
        <f t="shared" si="293"/>
        <v>0</v>
      </c>
      <c r="BO302" s="19">
        <f ca="1"/>
        <v>0</v>
      </c>
      <c r="BP302" s="208">
        <f t="shared" ca="1" si="294"/>
        <v>0</v>
      </c>
      <c r="BQ302" s="207"/>
      <c r="BR302" s="194"/>
      <c r="BS302" s="198" cm="1">
        <f t="array" ref="BS302">IFERROR(MATCH(TRUE,INDEX($B$14:$B$117&gt;=BR302,0),0),"")</f>
        <v>1</v>
      </c>
      <c r="BT302" s="194">
        <f t="shared" ca="1" si="295"/>
        <v>3.2000000000000006E-3</v>
      </c>
      <c r="BW302" s="194">
        <f t="shared" si="296"/>
        <v>0</v>
      </c>
      <c r="BX302" s="19">
        <f ca="1"/>
        <v>0</v>
      </c>
      <c r="BY302" s="208">
        <f t="shared" ca="1" si="297"/>
        <v>0</v>
      </c>
      <c r="BZ302" s="207"/>
      <c r="CA302" s="194"/>
      <c r="CB302" s="198" cm="1">
        <f t="array" ref="CB302">IFERROR(MATCH(TRUE,INDEX($B$14:$B$117&gt;=CA302,0),0),"")</f>
        <v>1</v>
      </c>
      <c r="CC302" s="194">
        <f t="shared" ca="1" si="298"/>
        <v>3.2000000000000006E-3</v>
      </c>
      <c r="CF302" s="194">
        <f t="shared" si="299"/>
        <v>0</v>
      </c>
      <c r="CG302" s="19">
        <f ca="1"/>
        <v>0</v>
      </c>
      <c r="CH302" s="208">
        <f t="shared" ca="1" si="300"/>
        <v>0</v>
      </c>
      <c r="CI302" s="207"/>
      <c r="CJ302" s="194"/>
      <c r="CK302" s="198" cm="1">
        <f t="array" ref="CK302">IFERROR(MATCH(TRUE,INDEX($B$14:$B$117&gt;=CJ302,0),0),"")</f>
        <v>1</v>
      </c>
      <c r="CL302" s="194">
        <f t="shared" ca="1" si="301"/>
        <v>3.2000000000000006E-3</v>
      </c>
      <c r="CO302" s="194">
        <f t="shared" si="302"/>
        <v>0</v>
      </c>
      <c r="CP302" s="19">
        <f ca="1"/>
        <v>0</v>
      </c>
      <c r="CQ302" s="208">
        <f t="shared" ca="1" si="303"/>
        <v>0</v>
      </c>
      <c r="CR302" s="207"/>
      <c r="CS302" s="194"/>
      <c r="CT302" s="198" cm="1">
        <f t="array" ref="CT302">IFERROR(MATCH(TRUE,INDEX($B$14:$B$117&gt;=CS302,0),0),"")</f>
        <v>1</v>
      </c>
      <c r="CU302" s="194">
        <f t="shared" ca="1" si="304"/>
        <v>3.2000000000000006E-3</v>
      </c>
      <c r="CX302" s="194">
        <f t="shared" si="305"/>
        <v>0</v>
      </c>
      <c r="CY302" s="19" t="e">
        <f ca="1"/>
        <v>#N/A</v>
      </c>
      <c r="CZ302" s="208" t="e">
        <f t="shared" ca="1" si="306"/>
        <v>#N/A</v>
      </c>
      <c r="DA302" s="207"/>
      <c r="DB302" s="194"/>
      <c r="DC302" s="198" cm="1">
        <f t="array" ref="DC302">IFERROR(MATCH(TRUE,INDEX($B$14:$B$117&gt;=DB302,0),0),"")</f>
        <v>1</v>
      </c>
      <c r="DD302" s="194">
        <f t="shared" ca="1" si="307"/>
        <v>3.2000000000000006E-3</v>
      </c>
      <c r="DG302" s="194">
        <f t="shared" si="308"/>
        <v>0</v>
      </c>
      <c r="DH302" s="19" t="e">
        <f ca="1"/>
        <v>#N/A</v>
      </c>
      <c r="DI302" s="208" t="e">
        <f t="shared" ca="1" si="309"/>
        <v>#N/A</v>
      </c>
      <c r="DJ302" s="207"/>
      <c r="DK302" s="194"/>
      <c r="DL302" s="198" cm="1">
        <f t="array" ref="DL302">IFERROR(MATCH(TRUE,INDEX($B$14:$B$117&gt;=DK302,0),0),"")</f>
        <v>1</v>
      </c>
      <c r="DM302" s="194">
        <f t="shared" ca="1" si="310"/>
        <v>3.2000000000000006E-3</v>
      </c>
      <c r="DP302" s="194">
        <f t="shared" si="311"/>
        <v>0</v>
      </c>
      <c r="DQ302" s="19" t="e">
        <f ca="1"/>
        <v>#N/A</v>
      </c>
      <c r="DR302" s="208" t="e">
        <f t="shared" ca="1" si="312"/>
        <v>#N/A</v>
      </c>
      <c r="DS302" s="207"/>
      <c r="DT302" s="194"/>
      <c r="DU302" s="198" cm="1">
        <f t="array" ref="DU302">IFERROR(MATCH(TRUE,INDEX($B$14:$B$117&gt;=DT302,0),0),"")</f>
        <v>1</v>
      </c>
      <c r="DV302" s="194">
        <f t="shared" ca="1" si="313"/>
        <v>3.2000000000000006E-3</v>
      </c>
      <c r="DY302" s="194">
        <f t="shared" si="314"/>
        <v>0</v>
      </c>
      <c r="DZ302" s="19" t="e">
        <f ca="1"/>
        <v>#N/A</v>
      </c>
      <c r="EA302" s="208" t="e">
        <f t="shared" ca="1" si="315"/>
        <v>#N/A</v>
      </c>
      <c r="EB302" s="207"/>
      <c r="EC302" s="194"/>
      <c r="ED302" s="198" cm="1">
        <f t="array" ref="ED302">IFERROR(MATCH(TRUE,INDEX($B$14:$B$117&gt;=EC302,0),0),"")</f>
        <v>1</v>
      </c>
      <c r="EE302" s="194">
        <f t="shared" ca="1" si="316"/>
        <v>3.2000000000000006E-3</v>
      </c>
      <c r="EH302" s="194">
        <f t="shared" si="317"/>
        <v>0</v>
      </c>
      <c r="EI302" s="19" t="e">
        <f ca="1"/>
        <v>#N/A</v>
      </c>
      <c r="EJ302" s="208" t="e">
        <f t="shared" ca="1" si="318"/>
        <v>#N/A</v>
      </c>
      <c r="EK302" s="207"/>
      <c r="EL302" s="194"/>
      <c r="EM302" s="198" cm="1">
        <f t="array" ref="EM302">IFERROR(MATCH(TRUE,INDEX($B$14:$B$117&gt;=EL302,0),0),"")</f>
        <v>1</v>
      </c>
      <c r="EN302" s="194">
        <f t="shared" ca="1" si="319"/>
        <v>3.2000000000000006E-3</v>
      </c>
      <c r="EQ302" s="194">
        <f t="shared" si="320"/>
        <v>0</v>
      </c>
      <c r="ER302" s="19" t="e">
        <f ca="1"/>
        <v>#N/A</v>
      </c>
      <c r="ES302" s="208" t="e">
        <f t="shared" ca="1" si="321"/>
        <v>#N/A</v>
      </c>
      <c r="ET302" s="207"/>
      <c r="EU302" s="194"/>
      <c r="EV302" s="198" cm="1">
        <f t="array" ref="EV302">IFERROR(MATCH(TRUE,INDEX($B$14:$B$117&gt;=EU302,0),0),"")</f>
        <v>1</v>
      </c>
      <c r="EW302" s="194">
        <f t="shared" ca="1" si="322"/>
        <v>3.2000000000000006E-3</v>
      </c>
      <c r="EZ302" s="194">
        <f t="shared" si="323"/>
        <v>0</v>
      </c>
      <c r="FA302" s="19" t="e">
        <f ca="1"/>
        <v>#N/A</v>
      </c>
      <c r="FB302" s="208" t="e">
        <f t="shared" ca="1" si="324"/>
        <v>#N/A</v>
      </c>
      <c r="FC302" s="207"/>
      <c r="FD302" s="194"/>
      <c r="FE302" s="198" cm="1">
        <f t="array" ref="FE302">IFERROR(MATCH(TRUE,INDEX($B$14:$B$117&gt;=FD302,0),0),"")</f>
        <v>1</v>
      </c>
      <c r="FF302" s="194">
        <f t="shared" ca="1" si="325"/>
        <v>3.2000000000000006E-3</v>
      </c>
      <c r="FI302" s="194">
        <f t="shared" si="326"/>
        <v>0</v>
      </c>
      <c r="FJ302" s="19" t="e">
        <f ca="1"/>
        <v>#N/A</v>
      </c>
      <c r="FK302" s="208" t="e">
        <f t="shared" ca="1" si="327"/>
        <v>#N/A</v>
      </c>
      <c r="FL302" s="207"/>
      <c r="FM302" s="194"/>
      <c r="FN302" s="198" cm="1">
        <f t="array" ref="FN302">IFERROR(MATCH(TRUE,INDEX($B$14:$B$117&gt;=FM302,0),0),"")</f>
        <v>1</v>
      </c>
      <c r="FO302" s="194">
        <f t="shared" ca="1" si="328"/>
        <v>3.2000000000000006E-3</v>
      </c>
      <c r="FR302" s="194">
        <f t="shared" si="329"/>
        <v>0</v>
      </c>
      <c r="FS302" s="19" t="e">
        <f ca="1"/>
        <v>#N/A</v>
      </c>
      <c r="FT302" s="208" t="e">
        <f t="shared" ca="1" si="330"/>
        <v>#N/A</v>
      </c>
      <c r="FU302" s="207"/>
      <c r="FV302" s="194"/>
      <c r="FW302" s="198" cm="1">
        <f t="array" ref="FW302">IFERROR(MATCH(TRUE,INDEX($B$14:$B$117&gt;=FV302,0),0),"")</f>
        <v>1</v>
      </c>
      <c r="FX302" s="194">
        <f t="shared" ca="1" si="331"/>
        <v>3.2000000000000006E-3</v>
      </c>
      <c r="GA302" s="194">
        <f t="shared" si="332"/>
        <v>0</v>
      </c>
      <c r="GB302" s="19" t="e">
        <f ca="1"/>
        <v>#N/A</v>
      </c>
      <c r="GC302" s="208" t="e">
        <f t="shared" ca="1" si="333"/>
        <v>#N/A</v>
      </c>
    </row>
    <row r="303" spans="6:185" x14ac:dyDescent="0.2">
      <c r="F303" s="207"/>
      <c r="G303" s="194"/>
      <c r="H303" s="198" cm="1">
        <f t="array" ref="H303">IFERROR(MATCH(TRUE,INDEX($B$14:$B$117&gt;=G303,0),0),"")</f>
        <v>1</v>
      </c>
      <c r="I303" s="194">
        <f t="shared" ca="1" si="278"/>
        <v>3.2000000000000006E-3</v>
      </c>
      <c r="L303" s="194">
        <f t="shared" si="334"/>
        <v>0</v>
      </c>
      <c r="M303" s="19">
        <f ca="1"/>
        <v>0</v>
      </c>
      <c r="N303" s="208">
        <f t="shared" ca="1" si="335"/>
        <v>0</v>
      </c>
      <c r="O303" s="207"/>
      <c r="P303" s="194"/>
      <c r="Q303" s="198" cm="1">
        <f t="array" ref="Q303">IFERROR(MATCH(TRUE,INDEX($B$14:$B$117&gt;=P303,0),0),"")</f>
        <v>1</v>
      </c>
      <c r="R303" s="194">
        <f t="shared" ca="1" si="279"/>
        <v>3.2000000000000006E-3</v>
      </c>
      <c r="U303" s="194">
        <f t="shared" si="336"/>
        <v>0</v>
      </c>
      <c r="V303" s="19">
        <f ca="1"/>
        <v>0</v>
      </c>
      <c r="W303" s="208">
        <f t="shared" ca="1" si="337"/>
        <v>0</v>
      </c>
      <c r="X303" s="207"/>
      <c r="Y303" s="194"/>
      <c r="Z303" s="198" cm="1">
        <f t="array" ref="Z303">IFERROR(MATCH(TRUE,INDEX($B$14:$B$117&gt;=Y303,0),0),"")</f>
        <v>1</v>
      </c>
      <c r="AA303" s="194">
        <f t="shared" ca="1" si="280"/>
        <v>3.2000000000000006E-3</v>
      </c>
      <c r="AD303" s="194">
        <f t="shared" si="281"/>
        <v>0</v>
      </c>
      <c r="AE303" s="19">
        <f ca="1"/>
        <v>0</v>
      </c>
      <c r="AF303" s="208">
        <f t="shared" ca="1" si="282"/>
        <v>0</v>
      </c>
      <c r="AG303" s="207"/>
      <c r="AH303" s="194"/>
      <c r="AI303" s="198" cm="1">
        <f t="array" ref="AI303">IFERROR(MATCH(TRUE,INDEX($B$14:$B$117&gt;=AH303,0),0),"")</f>
        <v>1</v>
      </c>
      <c r="AJ303" s="194">
        <f t="shared" ca="1" si="283"/>
        <v>3.2000000000000006E-3</v>
      </c>
      <c r="AM303" s="194">
        <f t="shared" si="284"/>
        <v>0</v>
      </c>
      <c r="AN303" s="19">
        <f ca="1"/>
        <v>0</v>
      </c>
      <c r="AO303" s="208">
        <f t="shared" ca="1" si="285"/>
        <v>0</v>
      </c>
      <c r="AP303" s="207"/>
      <c r="AQ303" s="194"/>
      <c r="AR303" s="198" cm="1">
        <f t="array" ref="AR303">IFERROR(MATCH(TRUE,INDEX($B$14:$B$117&gt;=AQ303,0),0),"")</f>
        <v>1</v>
      </c>
      <c r="AS303" s="194">
        <f t="shared" ca="1" si="286"/>
        <v>3.2000000000000006E-3</v>
      </c>
      <c r="AV303" s="194">
        <f t="shared" si="287"/>
        <v>0</v>
      </c>
      <c r="AW303" s="19">
        <f ca="1"/>
        <v>0</v>
      </c>
      <c r="AX303" s="208">
        <f t="shared" ca="1" si="288"/>
        <v>0</v>
      </c>
      <c r="AY303" s="207"/>
      <c r="AZ303" s="194"/>
      <c r="BA303" s="198" cm="1">
        <f t="array" ref="BA303">IFERROR(MATCH(TRUE,INDEX($B$14:$B$117&gt;=AZ303,0),0),"")</f>
        <v>1</v>
      </c>
      <c r="BB303" s="194">
        <f t="shared" ca="1" si="289"/>
        <v>3.2000000000000006E-3</v>
      </c>
      <c r="BE303" s="194">
        <f t="shared" si="290"/>
        <v>0</v>
      </c>
      <c r="BF303" s="19">
        <f ca="1"/>
        <v>0</v>
      </c>
      <c r="BG303" s="208">
        <f t="shared" ca="1" si="291"/>
        <v>0</v>
      </c>
      <c r="BH303" s="207"/>
      <c r="BI303" s="194"/>
      <c r="BJ303" s="198" cm="1">
        <f t="array" ref="BJ303">IFERROR(MATCH(TRUE,INDEX($B$14:$B$117&gt;=BI303,0),0),"")</f>
        <v>1</v>
      </c>
      <c r="BK303" s="194">
        <f t="shared" ca="1" si="292"/>
        <v>3.2000000000000006E-3</v>
      </c>
      <c r="BN303" s="194">
        <f t="shared" si="293"/>
        <v>0</v>
      </c>
      <c r="BO303" s="19">
        <f ca="1"/>
        <v>0</v>
      </c>
      <c r="BP303" s="208">
        <f t="shared" ca="1" si="294"/>
        <v>0</v>
      </c>
      <c r="BQ303" s="207"/>
      <c r="BR303" s="194"/>
      <c r="BS303" s="198" cm="1">
        <f t="array" ref="BS303">IFERROR(MATCH(TRUE,INDEX($B$14:$B$117&gt;=BR303,0),0),"")</f>
        <v>1</v>
      </c>
      <c r="BT303" s="194">
        <f t="shared" ca="1" si="295"/>
        <v>3.2000000000000006E-3</v>
      </c>
      <c r="BW303" s="194">
        <f t="shared" si="296"/>
        <v>0</v>
      </c>
      <c r="BX303" s="19">
        <f ca="1"/>
        <v>0</v>
      </c>
      <c r="BY303" s="208">
        <f t="shared" ca="1" si="297"/>
        <v>0</v>
      </c>
      <c r="BZ303" s="207"/>
      <c r="CA303" s="194"/>
      <c r="CB303" s="198" cm="1">
        <f t="array" ref="CB303">IFERROR(MATCH(TRUE,INDEX($B$14:$B$117&gt;=CA303,0),0),"")</f>
        <v>1</v>
      </c>
      <c r="CC303" s="194">
        <f t="shared" ca="1" si="298"/>
        <v>3.2000000000000006E-3</v>
      </c>
      <c r="CF303" s="194">
        <f t="shared" si="299"/>
        <v>0</v>
      </c>
      <c r="CG303" s="19">
        <f ca="1"/>
        <v>0</v>
      </c>
      <c r="CH303" s="208">
        <f t="shared" ca="1" si="300"/>
        <v>0</v>
      </c>
      <c r="CI303" s="207"/>
      <c r="CJ303" s="194"/>
      <c r="CK303" s="198" cm="1">
        <f t="array" ref="CK303">IFERROR(MATCH(TRUE,INDEX($B$14:$B$117&gt;=CJ303,0),0),"")</f>
        <v>1</v>
      </c>
      <c r="CL303" s="194">
        <f t="shared" ca="1" si="301"/>
        <v>3.2000000000000006E-3</v>
      </c>
      <c r="CO303" s="194">
        <f t="shared" si="302"/>
        <v>0</v>
      </c>
      <c r="CP303" s="19">
        <f ca="1"/>
        <v>0</v>
      </c>
      <c r="CQ303" s="208">
        <f t="shared" ca="1" si="303"/>
        <v>0</v>
      </c>
      <c r="CR303" s="207"/>
      <c r="CS303" s="194"/>
      <c r="CT303" s="198" cm="1">
        <f t="array" ref="CT303">IFERROR(MATCH(TRUE,INDEX($B$14:$B$117&gt;=CS303,0),0),"")</f>
        <v>1</v>
      </c>
      <c r="CU303" s="194">
        <f t="shared" ca="1" si="304"/>
        <v>3.2000000000000006E-3</v>
      </c>
      <c r="CX303" s="194">
        <f t="shared" si="305"/>
        <v>0</v>
      </c>
      <c r="CY303" s="19" t="e">
        <f ca="1"/>
        <v>#N/A</v>
      </c>
      <c r="CZ303" s="208" t="e">
        <f t="shared" ca="1" si="306"/>
        <v>#N/A</v>
      </c>
      <c r="DA303" s="207"/>
      <c r="DB303" s="194"/>
      <c r="DC303" s="198" cm="1">
        <f t="array" ref="DC303">IFERROR(MATCH(TRUE,INDEX($B$14:$B$117&gt;=DB303,0),0),"")</f>
        <v>1</v>
      </c>
      <c r="DD303" s="194">
        <f t="shared" ca="1" si="307"/>
        <v>3.2000000000000006E-3</v>
      </c>
      <c r="DG303" s="194">
        <f t="shared" si="308"/>
        <v>0</v>
      </c>
      <c r="DH303" s="19" t="e">
        <f ca="1"/>
        <v>#N/A</v>
      </c>
      <c r="DI303" s="208" t="e">
        <f t="shared" ca="1" si="309"/>
        <v>#N/A</v>
      </c>
      <c r="DJ303" s="207"/>
      <c r="DK303" s="194"/>
      <c r="DL303" s="198" cm="1">
        <f t="array" ref="DL303">IFERROR(MATCH(TRUE,INDEX($B$14:$B$117&gt;=DK303,0),0),"")</f>
        <v>1</v>
      </c>
      <c r="DM303" s="194">
        <f t="shared" ca="1" si="310"/>
        <v>3.2000000000000006E-3</v>
      </c>
      <c r="DP303" s="194">
        <f t="shared" si="311"/>
        <v>0</v>
      </c>
      <c r="DQ303" s="19" t="e">
        <f ca="1"/>
        <v>#N/A</v>
      </c>
      <c r="DR303" s="208" t="e">
        <f t="shared" ca="1" si="312"/>
        <v>#N/A</v>
      </c>
      <c r="DS303" s="207"/>
      <c r="DT303" s="194"/>
      <c r="DU303" s="198" cm="1">
        <f t="array" ref="DU303">IFERROR(MATCH(TRUE,INDEX($B$14:$B$117&gt;=DT303,0),0),"")</f>
        <v>1</v>
      </c>
      <c r="DV303" s="194">
        <f t="shared" ca="1" si="313"/>
        <v>3.2000000000000006E-3</v>
      </c>
      <c r="DY303" s="194">
        <f t="shared" si="314"/>
        <v>0</v>
      </c>
      <c r="DZ303" s="19" t="e">
        <f ca="1"/>
        <v>#N/A</v>
      </c>
      <c r="EA303" s="208" t="e">
        <f t="shared" ca="1" si="315"/>
        <v>#N/A</v>
      </c>
      <c r="EB303" s="207"/>
      <c r="EC303" s="194"/>
      <c r="ED303" s="198" cm="1">
        <f t="array" ref="ED303">IFERROR(MATCH(TRUE,INDEX($B$14:$B$117&gt;=EC303,0),0),"")</f>
        <v>1</v>
      </c>
      <c r="EE303" s="194">
        <f t="shared" ca="1" si="316"/>
        <v>3.2000000000000006E-3</v>
      </c>
      <c r="EH303" s="194">
        <f t="shared" si="317"/>
        <v>0</v>
      </c>
      <c r="EI303" s="19" t="e">
        <f ca="1"/>
        <v>#N/A</v>
      </c>
      <c r="EJ303" s="208" t="e">
        <f t="shared" ca="1" si="318"/>
        <v>#N/A</v>
      </c>
      <c r="EK303" s="207"/>
      <c r="EL303" s="194"/>
      <c r="EM303" s="198" cm="1">
        <f t="array" ref="EM303">IFERROR(MATCH(TRUE,INDEX($B$14:$B$117&gt;=EL303,0),0),"")</f>
        <v>1</v>
      </c>
      <c r="EN303" s="194">
        <f t="shared" ca="1" si="319"/>
        <v>3.2000000000000006E-3</v>
      </c>
      <c r="EQ303" s="194">
        <f t="shared" si="320"/>
        <v>0</v>
      </c>
      <c r="ER303" s="19" t="e">
        <f ca="1"/>
        <v>#N/A</v>
      </c>
      <c r="ES303" s="208" t="e">
        <f t="shared" ca="1" si="321"/>
        <v>#N/A</v>
      </c>
      <c r="ET303" s="207"/>
      <c r="EU303" s="194"/>
      <c r="EV303" s="198" cm="1">
        <f t="array" ref="EV303">IFERROR(MATCH(TRUE,INDEX($B$14:$B$117&gt;=EU303,0),0),"")</f>
        <v>1</v>
      </c>
      <c r="EW303" s="194">
        <f t="shared" ca="1" si="322"/>
        <v>3.2000000000000006E-3</v>
      </c>
      <c r="EZ303" s="194">
        <f t="shared" si="323"/>
        <v>0</v>
      </c>
      <c r="FA303" s="19" t="e">
        <f ca="1"/>
        <v>#N/A</v>
      </c>
      <c r="FB303" s="208" t="e">
        <f t="shared" ca="1" si="324"/>
        <v>#N/A</v>
      </c>
      <c r="FC303" s="207"/>
      <c r="FD303" s="194"/>
      <c r="FE303" s="198" cm="1">
        <f t="array" ref="FE303">IFERROR(MATCH(TRUE,INDEX($B$14:$B$117&gt;=FD303,0),0),"")</f>
        <v>1</v>
      </c>
      <c r="FF303" s="194">
        <f t="shared" ca="1" si="325"/>
        <v>3.2000000000000006E-3</v>
      </c>
      <c r="FI303" s="194">
        <f t="shared" si="326"/>
        <v>0</v>
      </c>
      <c r="FJ303" s="19" t="e">
        <f ca="1"/>
        <v>#N/A</v>
      </c>
      <c r="FK303" s="208" t="e">
        <f t="shared" ca="1" si="327"/>
        <v>#N/A</v>
      </c>
      <c r="FL303" s="207"/>
      <c r="FM303" s="194"/>
      <c r="FN303" s="198" cm="1">
        <f t="array" ref="FN303">IFERROR(MATCH(TRUE,INDEX($B$14:$B$117&gt;=FM303,0),0),"")</f>
        <v>1</v>
      </c>
      <c r="FO303" s="194">
        <f t="shared" ca="1" si="328"/>
        <v>3.2000000000000006E-3</v>
      </c>
      <c r="FR303" s="194">
        <f t="shared" si="329"/>
        <v>0</v>
      </c>
      <c r="FS303" s="19" t="e">
        <f ca="1"/>
        <v>#N/A</v>
      </c>
      <c r="FT303" s="208" t="e">
        <f t="shared" ca="1" si="330"/>
        <v>#N/A</v>
      </c>
      <c r="FU303" s="207"/>
      <c r="FV303" s="194"/>
      <c r="FW303" s="198" cm="1">
        <f t="array" ref="FW303">IFERROR(MATCH(TRUE,INDEX($B$14:$B$117&gt;=FV303,0),0),"")</f>
        <v>1</v>
      </c>
      <c r="FX303" s="194">
        <f t="shared" ca="1" si="331"/>
        <v>3.2000000000000006E-3</v>
      </c>
      <c r="GA303" s="194">
        <f t="shared" si="332"/>
        <v>0</v>
      </c>
      <c r="GB303" s="19" t="e">
        <f ca="1"/>
        <v>#N/A</v>
      </c>
      <c r="GC303" s="208" t="e">
        <f t="shared" ca="1" si="333"/>
        <v>#N/A</v>
      </c>
    </row>
    <row r="304" spans="6:185" x14ac:dyDescent="0.2">
      <c r="F304" s="207"/>
      <c r="G304" s="194"/>
      <c r="H304" s="198" cm="1">
        <f t="array" ref="H304">IFERROR(MATCH(TRUE,INDEX($B$14:$B$117&gt;=G304,0),0),"")</f>
        <v>1</v>
      </c>
      <c r="I304" s="194">
        <f t="shared" ca="1" si="278"/>
        <v>3.2000000000000006E-3</v>
      </c>
      <c r="L304" s="194">
        <f t="shared" si="334"/>
        <v>0</v>
      </c>
      <c r="M304" s="19">
        <f ca="1"/>
        <v>0</v>
      </c>
      <c r="N304" s="208">
        <f t="shared" ca="1" si="335"/>
        <v>0</v>
      </c>
      <c r="O304" s="207"/>
      <c r="P304" s="194"/>
      <c r="Q304" s="198" cm="1">
        <f t="array" ref="Q304">IFERROR(MATCH(TRUE,INDEX($B$14:$B$117&gt;=P304,0),0),"")</f>
        <v>1</v>
      </c>
      <c r="R304" s="194">
        <f t="shared" ca="1" si="279"/>
        <v>3.2000000000000006E-3</v>
      </c>
      <c r="U304" s="194">
        <f t="shared" si="336"/>
        <v>0</v>
      </c>
      <c r="V304" s="19">
        <f ca="1"/>
        <v>0</v>
      </c>
      <c r="W304" s="208">
        <f t="shared" ca="1" si="337"/>
        <v>0</v>
      </c>
      <c r="X304" s="207"/>
      <c r="Y304" s="194"/>
      <c r="Z304" s="198" cm="1">
        <f t="array" ref="Z304">IFERROR(MATCH(TRUE,INDEX($B$14:$B$117&gt;=Y304,0),0),"")</f>
        <v>1</v>
      </c>
      <c r="AA304" s="194">
        <f t="shared" ca="1" si="280"/>
        <v>3.2000000000000006E-3</v>
      </c>
      <c r="AD304" s="194">
        <f t="shared" si="281"/>
        <v>0</v>
      </c>
      <c r="AE304" s="19">
        <f ca="1"/>
        <v>0</v>
      </c>
      <c r="AF304" s="208">
        <f t="shared" ca="1" si="282"/>
        <v>0</v>
      </c>
      <c r="AG304" s="207"/>
      <c r="AH304" s="194"/>
      <c r="AI304" s="198" cm="1">
        <f t="array" ref="AI304">IFERROR(MATCH(TRUE,INDEX($B$14:$B$117&gt;=AH304,0),0),"")</f>
        <v>1</v>
      </c>
      <c r="AJ304" s="194">
        <f t="shared" ca="1" si="283"/>
        <v>3.2000000000000006E-3</v>
      </c>
      <c r="AM304" s="194">
        <f t="shared" si="284"/>
        <v>0</v>
      </c>
      <c r="AN304" s="19">
        <f ca="1"/>
        <v>0</v>
      </c>
      <c r="AO304" s="208">
        <f t="shared" ca="1" si="285"/>
        <v>0</v>
      </c>
      <c r="AP304" s="207"/>
      <c r="AQ304" s="194"/>
      <c r="AR304" s="198" cm="1">
        <f t="array" ref="AR304">IFERROR(MATCH(TRUE,INDEX($B$14:$B$117&gt;=AQ304,0),0),"")</f>
        <v>1</v>
      </c>
      <c r="AS304" s="194">
        <f t="shared" ca="1" si="286"/>
        <v>3.2000000000000006E-3</v>
      </c>
      <c r="AV304" s="194">
        <f t="shared" si="287"/>
        <v>0</v>
      </c>
      <c r="AW304" s="19">
        <f ca="1"/>
        <v>0</v>
      </c>
      <c r="AX304" s="208">
        <f t="shared" ca="1" si="288"/>
        <v>0</v>
      </c>
      <c r="AY304" s="207"/>
      <c r="AZ304" s="194"/>
      <c r="BA304" s="198" cm="1">
        <f t="array" ref="BA304">IFERROR(MATCH(TRUE,INDEX($B$14:$B$117&gt;=AZ304,0),0),"")</f>
        <v>1</v>
      </c>
      <c r="BB304" s="194">
        <f t="shared" ca="1" si="289"/>
        <v>3.2000000000000006E-3</v>
      </c>
      <c r="BE304" s="194">
        <f t="shared" si="290"/>
        <v>0</v>
      </c>
      <c r="BF304" s="19">
        <f ca="1"/>
        <v>0</v>
      </c>
      <c r="BG304" s="208">
        <f t="shared" ca="1" si="291"/>
        <v>0</v>
      </c>
      <c r="BH304" s="207"/>
      <c r="BI304" s="194"/>
      <c r="BJ304" s="198" cm="1">
        <f t="array" ref="BJ304">IFERROR(MATCH(TRUE,INDEX($B$14:$B$117&gt;=BI304,0),0),"")</f>
        <v>1</v>
      </c>
      <c r="BK304" s="194">
        <f t="shared" ca="1" si="292"/>
        <v>3.2000000000000006E-3</v>
      </c>
      <c r="BN304" s="194">
        <f t="shared" si="293"/>
        <v>0</v>
      </c>
      <c r="BO304" s="19">
        <f ca="1"/>
        <v>0</v>
      </c>
      <c r="BP304" s="208">
        <f t="shared" ca="1" si="294"/>
        <v>0</v>
      </c>
      <c r="BQ304" s="207"/>
      <c r="BR304" s="194"/>
      <c r="BS304" s="198" cm="1">
        <f t="array" ref="BS304">IFERROR(MATCH(TRUE,INDEX($B$14:$B$117&gt;=BR304,0),0),"")</f>
        <v>1</v>
      </c>
      <c r="BT304" s="194">
        <f t="shared" ca="1" si="295"/>
        <v>3.2000000000000006E-3</v>
      </c>
      <c r="BW304" s="194">
        <f t="shared" si="296"/>
        <v>0</v>
      </c>
      <c r="BX304" s="19">
        <f ca="1"/>
        <v>0</v>
      </c>
      <c r="BY304" s="208">
        <f t="shared" ca="1" si="297"/>
        <v>0</v>
      </c>
      <c r="BZ304" s="207"/>
      <c r="CA304" s="194"/>
      <c r="CB304" s="198" cm="1">
        <f t="array" ref="CB304">IFERROR(MATCH(TRUE,INDEX($B$14:$B$117&gt;=CA304,0),0),"")</f>
        <v>1</v>
      </c>
      <c r="CC304" s="194">
        <f t="shared" ca="1" si="298"/>
        <v>3.2000000000000006E-3</v>
      </c>
      <c r="CF304" s="194">
        <f t="shared" si="299"/>
        <v>0</v>
      </c>
      <c r="CG304" s="19">
        <f ca="1"/>
        <v>0</v>
      </c>
      <c r="CH304" s="208">
        <f t="shared" ca="1" si="300"/>
        <v>0</v>
      </c>
      <c r="CI304" s="207"/>
      <c r="CJ304" s="194"/>
      <c r="CK304" s="198" cm="1">
        <f t="array" ref="CK304">IFERROR(MATCH(TRUE,INDEX($B$14:$B$117&gt;=CJ304,0),0),"")</f>
        <v>1</v>
      </c>
      <c r="CL304" s="194">
        <f t="shared" ca="1" si="301"/>
        <v>3.2000000000000006E-3</v>
      </c>
      <c r="CO304" s="194">
        <f t="shared" si="302"/>
        <v>0</v>
      </c>
      <c r="CP304" s="19">
        <f ca="1"/>
        <v>0</v>
      </c>
      <c r="CQ304" s="208">
        <f t="shared" ca="1" si="303"/>
        <v>0</v>
      </c>
      <c r="CR304" s="207"/>
      <c r="CS304" s="194"/>
      <c r="CT304" s="198" cm="1">
        <f t="array" ref="CT304">IFERROR(MATCH(TRUE,INDEX($B$14:$B$117&gt;=CS304,0),0),"")</f>
        <v>1</v>
      </c>
      <c r="CU304" s="194">
        <f t="shared" ca="1" si="304"/>
        <v>3.2000000000000006E-3</v>
      </c>
      <c r="CX304" s="194">
        <f t="shared" si="305"/>
        <v>0</v>
      </c>
      <c r="CY304" s="19" t="e">
        <f ca="1"/>
        <v>#N/A</v>
      </c>
      <c r="CZ304" s="208" t="e">
        <f t="shared" ca="1" si="306"/>
        <v>#N/A</v>
      </c>
      <c r="DA304" s="207"/>
      <c r="DB304" s="194"/>
      <c r="DC304" s="198" cm="1">
        <f t="array" ref="DC304">IFERROR(MATCH(TRUE,INDEX($B$14:$B$117&gt;=DB304,0),0),"")</f>
        <v>1</v>
      </c>
      <c r="DD304" s="194">
        <f t="shared" ca="1" si="307"/>
        <v>3.2000000000000006E-3</v>
      </c>
      <c r="DG304" s="194">
        <f t="shared" si="308"/>
        <v>0</v>
      </c>
      <c r="DH304" s="19" t="e">
        <f ca="1"/>
        <v>#N/A</v>
      </c>
      <c r="DI304" s="208" t="e">
        <f t="shared" ca="1" si="309"/>
        <v>#N/A</v>
      </c>
      <c r="DJ304" s="207"/>
      <c r="DK304" s="194"/>
      <c r="DL304" s="198" cm="1">
        <f t="array" ref="DL304">IFERROR(MATCH(TRUE,INDEX($B$14:$B$117&gt;=DK304,0),0),"")</f>
        <v>1</v>
      </c>
      <c r="DM304" s="194">
        <f t="shared" ca="1" si="310"/>
        <v>3.2000000000000006E-3</v>
      </c>
      <c r="DP304" s="194">
        <f t="shared" si="311"/>
        <v>0</v>
      </c>
      <c r="DQ304" s="19" t="e">
        <f ca="1"/>
        <v>#N/A</v>
      </c>
      <c r="DR304" s="208" t="e">
        <f t="shared" ca="1" si="312"/>
        <v>#N/A</v>
      </c>
      <c r="DS304" s="207"/>
      <c r="DT304" s="194"/>
      <c r="DU304" s="198" cm="1">
        <f t="array" ref="DU304">IFERROR(MATCH(TRUE,INDEX($B$14:$B$117&gt;=DT304,0),0),"")</f>
        <v>1</v>
      </c>
      <c r="DV304" s="194">
        <f t="shared" ca="1" si="313"/>
        <v>3.2000000000000006E-3</v>
      </c>
      <c r="DY304" s="194">
        <f t="shared" si="314"/>
        <v>0</v>
      </c>
      <c r="DZ304" s="19" t="e">
        <f ca="1"/>
        <v>#N/A</v>
      </c>
      <c r="EA304" s="208" t="e">
        <f t="shared" ca="1" si="315"/>
        <v>#N/A</v>
      </c>
      <c r="EB304" s="207"/>
      <c r="EC304" s="194"/>
      <c r="ED304" s="198" cm="1">
        <f t="array" ref="ED304">IFERROR(MATCH(TRUE,INDEX($B$14:$B$117&gt;=EC304,0),0),"")</f>
        <v>1</v>
      </c>
      <c r="EE304" s="194">
        <f t="shared" ca="1" si="316"/>
        <v>3.2000000000000006E-3</v>
      </c>
      <c r="EH304" s="194">
        <f t="shared" si="317"/>
        <v>0</v>
      </c>
      <c r="EI304" s="19" t="e">
        <f ca="1"/>
        <v>#N/A</v>
      </c>
      <c r="EJ304" s="208" t="e">
        <f t="shared" ca="1" si="318"/>
        <v>#N/A</v>
      </c>
      <c r="EK304" s="207"/>
      <c r="EL304" s="194"/>
      <c r="EM304" s="198" cm="1">
        <f t="array" ref="EM304">IFERROR(MATCH(TRUE,INDEX($B$14:$B$117&gt;=EL304,0),0),"")</f>
        <v>1</v>
      </c>
      <c r="EN304" s="194">
        <f t="shared" ca="1" si="319"/>
        <v>3.2000000000000006E-3</v>
      </c>
      <c r="EQ304" s="194">
        <f t="shared" si="320"/>
        <v>0</v>
      </c>
      <c r="ER304" s="19" t="e">
        <f ca="1"/>
        <v>#N/A</v>
      </c>
      <c r="ES304" s="208" t="e">
        <f t="shared" ca="1" si="321"/>
        <v>#N/A</v>
      </c>
      <c r="ET304" s="207"/>
      <c r="EU304" s="194"/>
      <c r="EV304" s="198" cm="1">
        <f t="array" ref="EV304">IFERROR(MATCH(TRUE,INDEX($B$14:$B$117&gt;=EU304,0),0),"")</f>
        <v>1</v>
      </c>
      <c r="EW304" s="194">
        <f t="shared" ca="1" si="322"/>
        <v>3.2000000000000006E-3</v>
      </c>
      <c r="EZ304" s="194">
        <f t="shared" si="323"/>
        <v>0</v>
      </c>
      <c r="FA304" s="19" t="e">
        <f ca="1"/>
        <v>#N/A</v>
      </c>
      <c r="FB304" s="208" t="e">
        <f t="shared" ca="1" si="324"/>
        <v>#N/A</v>
      </c>
      <c r="FC304" s="207"/>
      <c r="FD304" s="194"/>
      <c r="FE304" s="198" cm="1">
        <f t="array" ref="FE304">IFERROR(MATCH(TRUE,INDEX($B$14:$B$117&gt;=FD304,0),0),"")</f>
        <v>1</v>
      </c>
      <c r="FF304" s="194">
        <f t="shared" ca="1" si="325"/>
        <v>3.2000000000000006E-3</v>
      </c>
      <c r="FI304" s="194">
        <f t="shared" si="326"/>
        <v>0</v>
      </c>
      <c r="FJ304" s="19" t="e">
        <f ca="1"/>
        <v>#N/A</v>
      </c>
      <c r="FK304" s="208" t="e">
        <f t="shared" ca="1" si="327"/>
        <v>#N/A</v>
      </c>
      <c r="FL304" s="207"/>
      <c r="FM304" s="194"/>
      <c r="FN304" s="198" cm="1">
        <f t="array" ref="FN304">IFERROR(MATCH(TRUE,INDEX($B$14:$B$117&gt;=FM304,0),0),"")</f>
        <v>1</v>
      </c>
      <c r="FO304" s="194">
        <f t="shared" ca="1" si="328"/>
        <v>3.2000000000000006E-3</v>
      </c>
      <c r="FR304" s="194">
        <f t="shared" si="329"/>
        <v>0</v>
      </c>
      <c r="FS304" s="19" t="e">
        <f ca="1"/>
        <v>#N/A</v>
      </c>
      <c r="FT304" s="208" t="e">
        <f t="shared" ca="1" si="330"/>
        <v>#N/A</v>
      </c>
      <c r="FU304" s="207"/>
      <c r="FV304" s="194"/>
      <c r="FW304" s="198" cm="1">
        <f t="array" ref="FW304">IFERROR(MATCH(TRUE,INDEX($B$14:$B$117&gt;=FV304,0),0),"")</f>
        <v>1</v>
      </c>
      <c r="FX304" s="194">
        <f t="shared" ca="1" si="331"/>
        <v>3.2000000000000006E-3</v>
      </c>
      <c r="GA304" s="194">
        <f t="shared" si="332"/>
        <v>0</v>
      </c>
      <c r="GB304" s="19" t="e">
        <f ca="1"/>
        <v>#N/A</v>
      </c>
      <c r="GC304" s="208" t="e">
        <f t="shared" ca="1" si="333"/>
        <v>#N/A</v>
      </c>
    </row>
    <row r="305" spans="6:185" x14ac:dyDescent="0.2">
      <c r="F305" s="207"/>
      <c r="G305" s="194"/>
      <c r="H305" s="198" cm="1">
        <f t="array" ref="H305">IFERROR(MATCH(TRUE,INDEX($B$14:$B$117&gt;=G305,0),0),"")</f>
        <v>1</v>
      </c>
      <c r="I305" s="194">
        <f t="shared" ca="1" si="278"/>
        <v>3.2000000000000006E-3</v>
      </c>
      <c r="L305" s="194">
        <f t="shared" si="334"/>
        <v>0</v>
      </c>
      <c r="M305" s="19">
        <f ca="1"/>
        <v>0</v>
      </c>
      <c r="N305" s="208">
        <f t="shared" ca="1" si="335"/>
        <v>0</v>
      </c>
      <c r="O305" s="207"/>
      <c r="P305" s="194"/>
      <c r="Q305" s="198" cm="1">
        <f t="array" ref="Q305">IFERROR(MATCH(TRUE,INDEX($B$14:$B$117&gt;=P305,0),0),"")</f>
        <v>1</v>
      </c>
      <c r="R305" s="194">
        <f t="shared" ca="1" si="279"/>
        <v>3.2000000000000006E-3</v>
      </c>
      <c r="U305" s="194">
        <f t="shared" si="336"/>
        <v>0</v>
      </c>
      <c r="V305" s="19">
        <f ca="1"/>
        <v>0</v>
      </c>
      <c r="W305" s="208">
        <f t="shared" ca="1" si="337"/>
        <v>0</v>
      </c>
      <c r="X305" s="207"/>
      <c r="Y305" s="194"/>
      <c r="Z305" s="198" cm="1">
        <f t="array" ref="Z305">IFERROR(MATCH(TRUE,INDEX($B$14:$B$117&gt;=Y305,0),0),"")</f>
        <v>1</v>
      </c>
      <c r="AA305" s="194">
        <f t="shared" ca="1" si="280"/>
        <v>3.2000000000000006E-3</v>
      </c>
      <c r="AD305" s="194">
        <f t="shared" si="281"/>
        <v>0</v>
      </c>
      <c r="AE305" s="19">
        <f ca="1"/>
        <v>0</v>
      </c>
      <c r="AF305" s="208">
        <f t="shared" ca="1" si="282"/>
        <v>0</v>
      </c>
      <c r="AG305" s="207"/>
      <c r="AH305" s="194"/>
      <c r="AI305" s="198" cm="1">
        <f t="array" ref="AI305">IFERROR(MATCH(TRUE,INDEX($B$14:$B$117&gt;=AH305,0),0),"")</f>
        <v>1</v>
      </c>
      <c r="AJ305" s="194">
        <f t="shared" ca="1" si="283"/>
        <v>3.2000000000000006E-3</v>
      </c>
      <c r="AM305" s="194">
        <f t="shared" si="284"/>
        <v>0</v>
      </c>
      <c r="AN305" s="19">
        <f ca="1"/>
        <v>0</v>
      </c>
      <c r="AO305" s="208">
        <f t="shared" ca="1" si="285"/>
        <v>0</v>
      </c>
      <c r="AP305" s="207"/>
      <c r="AQ305" s="194"/>
      <c r="AR305" s="198" cm="1">
        <f t="array" ref="AR305">IFERROR(MATCH(TRUE,INDEX($B$14:$B$117&gt;=AQ305,0),0),"")</f>
        <v>1</v>
      </c>
      <c r="AS305" s="194">
        <f t="shared" ca="1" si="286"/>
        <v>3.2000000000000006E-3</v>
      </c>
      <c r="AV305" s="194">
        <f t="shared" si="287"/>
        <v>0</v>
      </c>
      <c r="AW305" s="19">
        <f ca="1"/>
        <v>0</v>
      </c>
      <c r="AX305" s="208">
        <f t="shared" ca="1" si="288"/>
        <v>0</v>
      </c>
      <c r="AY305" s="207"/>
      <c r="AZ305" s="194"/>
      <c r="BA305" s="198" cm="1">
        <f t="array" ref="BA305">IFERROR(MATCH(TRUE,INDEX($B$14:$B$117&gt;=AZ305,0),0),"")</f>
        <v>1</v>
      </c>
      <c r="BB305" s="194">
        <f t="shared" ca="1" si="289"/>
        <v>3.2000000000000006E-3</v>
      </c>
      <c r="BE305" s="194">
        <f t="shared" si="290"/>
        <v>0</v>
      </c>
      <c r="BF305" s="19">
        <f ca="1"/>
        <v>0</v>
      </c>
      <c r="BG305" s="208">
        <f t="shared" ca="1" si="291"/>
        <v>0</v>
      </c>
      <c r="BH305" s="207"/>
      <c r="BI305" s="194"/>
      <c r="BJ305" s="198" cm="1">
        <f t="array" ref="BJ305">IFERROR(MATCH(TRUE,INDEX($B$14:$B$117&gt;=BI305,0),0),"")</f>
        <v>1</v>
      </c>
      <c r="BK305" s="194">
        <f t="shared" ca="1" si="292"/>
        <v>3.2000000000000006E-3</v>
      </c>
      <c r="BN305" s="194">
        <f t="shared" si="293"/>
        <v>0</v>
      </c>
      <c r="BO305" s="19">
        <f ca="1"/>
        <v>0</v>
      </c>
      <c r="BP305" s="208">
        <f t="shared" ca="1" si="294"/>
        <v>0</v>
      </c>
      <c r="BQ305" s="207"/>
      <c r="BR305" s="194"/>
      <c r="BS305" s="198" cm="1">
        <f t="array" ref="BS305">IFERROR(MATCH(TRUE,INDEX($B$14:$B$117&gt;=BR305,0),0),"")</f>
        <v>1</v>
      </c>
      <c r="BT305" s="194">
        <f t="shared" ca="1" si="295"/>
        <v>3.2000000000000006E-3</v>
      </c>
      <c r="BW305" s="194">
        <f t="shared" si="296"/>
        <v>0</v>
      </c>
      <c r="BX305" s="19">
        <f ca="1"/>
        <v>0</v>
      </c>
      <c r="BY305" s="208">
        <f t="shared" ca="1" si="297"/>
        <v>0</v>
      </c>
      <c r="BZ305" s="207"/>
      <c r="CA305" s="194"/>
      <c r="CB305" s="198" cm="1">
        <f t="array" ref="CB305">IFERROR(MATCH(TRUE,INDEX($B$14:$B$117&gt;=CA305,0),0),"")</f>
        <v>1</v>
      </c>
      <c r="CC305" s="194">
        <f t="shared" ca="1" si="298"/>
        <v>3.2000000000000006E-3</v>
      </c>
      <c r="CF305" s="194">
        <f t="shared" si="299"/>
        <v>0</v>
      </c>
      <c r="CG305" s="19">
        <f ca="1"/>
        <v>0</v>
      </c>
      <c r="CH305" s="208">
        <f t="shared" ca="1" si="300"/>
        <v>0</v>
      </c>
      <c r="CI305" s="207"/>
      <c r="CJ305" s="194"/>
      <c r="CK305" s="198" cm="1">
        <f t="array" ref="CK305">IFERROR(MATCH(TRUE,INDEX($B$14:$B$117&gt;=CJ305,0),0),"")</f>
        <v>1</v>
      </c>
      <c r="CL305" s="194">
        <f t="shared" ca="1" si="301"/>
        <v>3.2000000000000006E-3</v>
      </c>
      <c r="CO305" s="194">
        <f t="shared" si="302"/>
        <v>0</v>
      </c>
      <c r="CP305" s="19">
        <f ca="1"/>
        <v>0</v>
      </c>
      <c r="CQ305" s="208">
        <f t="shared" ca="1" si="303"/>
        <v>0</v>
      </c>
      <c r="CR305" s="207"/>
      <c r="CS305" s="194"/>
      <c r="CT305" s="198" cm="1">
        <f t="array" ref="CT305">IFERROR(MATCH(TRUE,INDEX($B$14:$B$117&gt;=CS305,0),0),"")</f>
        <v>1</v>
      </c>
      <c r="CU305" s="194">
        <f t="shared" ca="1" si="304"/>
        <v>3.2000000000000006E-3</v>
      </c>
      <c r="CX305" s="194">
        <f t="shared" si="305"/>
        <v>0</v>
      </c>
      <c r="CY305" s="19" t="e">
        <f ca="1"/>
        <v>#N/A</v>
      </c>
      <c r="CZ305" s="208" t="e">
        <f t="shared" ca="1" si="306"/>
        <v>#N/A</v>
      </c>
      <c r="DA305" s="207"/>
      <c r="DB305" s="194"/>
      <c r="DC305" s="198" cm="1">
        <f t="array" ref="DC305">IFERROR(MATCH(TRUE,INDEX($B$14:$B$117&gt;=DB305,0),0),"")</f>
        <v>1</v>
      </c>
      <c r="DD305" s="194">
        <f t="shared" ca="1" si="307"/>
        <v>3.2000000000000006E-3</v>
      </c>
      <c r="DG305" s="194">
        <f t="shared" si="308"/>
        <v>0</v>
      </c>
      <c r="DH305" s="19" t="e">
        <f ca="1"/>
        <v>#N/A</v>
      </c>
      <c r="DI305" s="208" t="e">
        <f t="shared" ca="1" si="309"/>
        <v>#N/A</v>
      </c>
      <c r="DJ305" s="207"/>
      <c r="DK305" s="194"/>
      <c r="DL305" s="198" cm="1">
        <f t="array" ref="DL305">IFERROR(MATCH(TRUE,INDEX($B$14:$B$117&gt;=DK305,0),0),"")</f>
        <v>1</v>
      </c>
      <c r="DM305" s="194">
        <f t="shared" ca="1" si="310"/>
        <v>3.2000000000000006E-3</v>
      </c>
      <c r="DP305" s="194">
        <f t="shared" si="311"/>
        <v>0</v>
      </c>
      <c r="DQ305" s="19" t="e">
        <f ca="1"/>
        <v>#N/A</v>
      </c>
      <c r="DR305" s="208" t="e">
        <f t="shared" ca="1" si="312"/>
        <v>#N/A</v>
      </c>
      <c r="DS305" s="207"/>
      <c r="DT305" s="194"/>
      <c r="DU305" s="198" cm="1">
        <f t="array" ref="DU305">IFERROR(MATCH(TRUE,INDEX($B$14:$B$117&gt;=DT305,0),0),"")</f>
        <v>1</v>
      </c>
      <c r="DV305" s="194">
        <f t="shared" ca="1" si="313"/>
        <v>3.2000000000000006E-3</v>
      </c>
      <c r="DY305" s="194">
        <f t="shared" si="314"/>
        <v>0</v>
      </c>
      <c r="DZ305" s="19" t="e">
        <f ca="1"/>
        <v>#N/A</v>
      </c>
      <c r="EA305" s="208" t="e">
        <f t="shared" ca="1" si="315"/>
        <v>#N/A</v>
      </c>
      <c r="EB305" s="207"/>
      <c r="EC305" s="194"/>
      <c r="ED305" s="198" cm="1">
        <f t="array" ref="ED305">IFERROR(MATCH(TRUE,INDEX($B$14:$B$117&gt;=EC305,0),0),"")</f>
        <v>1</v>
      </c>
      <c r="EE305" s="194">
        <f t="shared" ca="1" si="316"/>
        <v>3.2000000000000006E-3</v>
      </c>
      <c r="EH305" s="194">
        <f t="shared" si="317"/>
        <v>0</v>
      </c>
      <c r="EI305" s="19" t="e">
        <f ca="1"/>
        <v>#N/A</v>
      </c>
      <c r="EJ305" s="208" t="e">
        <f t="shared" ca="1" si="318"/>
        <v>#N/A</v>
      </c>
      <c r="EK305" s="207"/>
      <c r="EL305" s="194"/>
      <c r="EM305" s="198" cm="1">
        <f t="array" ref="EM305">IFERROR(MATCH(TRUE,INDEX($B$14:$B$117&gt;=EL305,0),0),"")</f>
        <v>1</v>
      </c>
      <c r="EN305" s="194">
        <f t="shared" ca="1" si="319"/>
        <v>3.2000000000000006E-3</v>
      </c>
      <c r="EQ305" s="194">
        <f t="shared" si="320"/>
        <v>0</v>
      </c>
      <c r="ER305" s="19" t="e">
        <f ca="1"/>
        <v>#N/A</v>
      </c>
      <c r="ES305" s="208" t="e">
        <f t="shared" ca="1" si="321"/>
        <v>#N/A</v>
      </c>
      <c r="ET305" s="207"/>
      <c r="EU305" s="194"/>
      <c r="EV305" s="198" cm="1">
        <f t="array" ref="EV305">IFERROR(MATCH(TRUE,INDEX($B$14:$B$117&gt;=EU305,0),0),"")</f>
        <v>1</v>
      </c>
      <c r="EW305" s="194">
        <f t="shared" ca="1" si="322"/>
        <v>3.2000000000000006E-3</v>
      </c>
      <c r="EZ305" s="194">
        <f t="shared" si="323"/>
        <v>0</v>
      </c>
      <c r="FA305" s="19" t="e">
        <f ca="1"/>
        <v>#N/A</v>
      </c>
      <c r="FB305" s="208" t="e">
        <f t="shared" ca="1" si="324"/>
        <v>#N/A</v>
      </c>
      <c r="FC305" s="207"/>
      <c r="FD305" s="194"/>
      <c r="FE305" s="198" cm="1">
        <f t="array" ref="FE305">IFERROR(MATCH(TRUE,INDEX($B$14:$B$117&gt;=FD305,0),0),"")</f>
        <v>1</v>
      </c>
      <c r="FF305" s="194">
        <f t="shared" ca="1" si="325"/>
        <v>3.2000000000000006E-3</v>
      </c>
      <c r="FI305" s="194">
        <f t="shared" si="326"/>
        <v>0</v>
      </c>
      <c r="FJ305" s="19" t="e">
        <f ca="1"/>
        <v>#N/A</v>
      </c>
      <c r="FK305" s="208" t="e">
        <f t="shared" ca="1" si="327"/>
        <v>#N/A</v>
      </c>
      <c r="FL305" s="207"/>
      <c r="FM305" s="194"/>
      <c r="FN305" s="198" cm="1">
        <f t="array" ref="FN305">IFERROR(MATCH(TRUE,INDEX($B$14:$B$117&gt;=FM305,0),0),"")</f>
        <v>1</v>
      </c>
      <c r="FO305" s="194">
        <f t="shared" ca="1" si="328"/>
        <v>3.2000000000000006E-3</v>
      </c>
      <c r="FR305" s="194">
        <f t="shared" si="329"/>
        <v>0</v>
      </c>
      <c r="FS305" s="19" t="e">
        <f ca="1"/>
        <v>#N/A</v>
      </c>
      <c r="FT305" s="208" t="e">
        <f t="shared" ca="1" si="330"/>
        <v>#N/A</v>
      </c>
      <c r="FU305" s="207"/>
      <c r="FV305" s="194"/>
      <c r="FW305" s="198" cm="1">
        <f t="array" ref="FW305">IFERROR(MATCH(TRUE,INDEX($B$14:$B$117&gt;=FV305,0),0),"")</f>
        <v>1</v>
      </c>
      <c r="FX305" s="194">
        <f t="shared" ca="1" si="331"/>
        <v>3.2000000000000006E-3</v>
      </c>
      <c r="GA305" s="194">
        <f t="shared" si="332"/>
        <v>0</v>
      </c>
      <c r="GB305" s="19" t="e">
        <f ca="1"/>
        <v>#N/A</v>
      </c>
      <c r="GC305" s="208" t="e">
        <f t="shared" ca="1" si="333"/>
        <v>#N/A</v>
      </c>
    </row>
    <row r="306" spans="6:185" x14ac:dyDescent="0.2">
      <c r="F306" s="207"/>
      <c r="G306" s="194"/>
      <c r="H306" s="198" cm="1">
        <f t="array" ref="H306">IFERROR(MATCH(TRUE,INDEX($B$14:$B$117&gt;=G306,0),0),"")</f>
        <v>1</v>
      </c>
      <c r="I306" s="194">
        <f t="shared" ca="1" si="278"/>
        <v>3.2000000000000006E-3</v>
      </c>
      <c r="L306" s="194">
        <f t="shared" si="334"/>
        <v>0</v>
      </c>
      <c r="M306" s="19">
        <f ca="1"/>
        <v>0</v>
      </c>
      <c r="N306" s="208">
        <f t="shared" ca="1" si="335"/>
        <v>0</v>
      </c>
      <c r="O306" s="207"/>
      <c r="P306" s="194"/>
      <c r="Q306" s="198" cm="1">
        <f t="array" ref="Q306">IFERROR(MATCH(TRUE,INDEX($B$14:$B$117&gt;=P306,0),0),"")</f>
        <v>1</v>
      </c>
      <c r="R306" s="194">
        <f t="shared" ca="1" si="279"/>
        <v>3.2000000000000006E-3</v>
      </c>
      <c r="U306" s="194">
        <f t="shared" si="336"/>
        <v>0</v>
      </c>
      <c r="V306" s="19">
        <f ca="1"/>
        <v>0</v>
      </c>
      <c r="W306" s="208">
        <f t="shared" ca="1" si="337"/>
        <v>0</v>
      </c>
      <c r="X306" s="207"/>
      <c r="Y306" s="194"/>
      <c r="Z306" s="198" cm="1">
        <f t="array" ref="Z306">IFERROR(MATCH(TRUE,INDEX($B$14:$B$117&gt;=Y306,0),0),"")</f>
        <v>1</v>
      </c>
      <c r="AA306" s="194">
        <f t="shared" ca="1" si="280"/>
        <v>3.2000000000000006E-3</v>
      </c>
      <c r="AD306" s="194">
        <f t="shared" si="281"/>
        <v>0</v>
      </c>
      <c r="AE306" s="19">
        <f ca="1"/>
        <v>0</v>
      </c>
      <c r="AF306" s="208">
        <f t="shared" ca="1" si="282"/>
        <v>0</v>
      </c>
      <c r="AG306" s="207"/>
      <c r="AH306" s="194"/>
      <c r="AI306" s="198" cm="1">
        <f t="array" ref="AI306">IFERROR(MATCH(TRUE,INDEX($B$14:$B$117&gt;=AH306,0),0),"")</f>
        <v>1</v>
      </c>
      <c r="AJ306" s="194">
        <f t="shared" ca="1" si="283"/>
        <v>3.2000000000000006E-3</v>
      </c>
      <c r="AM306" s="194">
        <f t="shared" si="284"/>
        <v>0</v>
      </c>
      <c r="AN306" s="19">
        <f ca="1"/>
        <v>0</v>
      </c>
      <c r="AO306" s="208">
        <f t="shared" ca="1" si="285"/>
        <v>0</v>
      </c>
      <c r="AP306" s="207"/>
      <c r="AQ306" s="194"/>
      <c r="AR306" s="198" cm="1">
        <f t="array" ref="AR306">IFERROR(MATCH(TRUE,INDEX($B$14:$B$117&gt;=AQ306,0),0),"")</f>
        <v>1</v>
      </c>
      <c r="AS306" s="194">
        <f t="shared" ca="1" si="286"/>
        <v>3.2000000000000006E-3</v>
      </c>
      <c r="AV306" s="194">
        <f t="shared" si="287"/>
        <v>0</v>
      </c>
      <c r="AW306" s="19">
        <f ca="1"/>
        <v>0</v>
      </c>
      <c r="AX306" s="208">
        <f t="shared" ca="1" si="288"/>
        <v>0</v>
      </c>
      <c r="AY306" s="207"/>
      <c r="AZ306" s="194"/>
      <c r="BA306" s="198" cm="1">
        <f t="array" ref="BA306">IFERROR(MATCH(TRUE,INDEX($B$14:$B$117&gt;=AZ306,0),0),"")</f>
        <v>1</v>
      </c>
      <c r="BB306" s="194">
        <f t="shared" ca="1" si="289"/>
        <v>3.2000000000000006E-3</v>
      </c>
      <c r="BE306" s="194">
        <f t="shared" si="290"/>
        <v>0</v>
      </c>
      <c r="BF306" s="19">
        <f ca="1"/>
        <v>0</v>
      </c>
      <c r="BG306" s="208">
        <f t="shared" ca="1" si="291"/>
        <v>0</v>
      </c>
      <c r="BH306" s="207"/>
      <c r="BI306" s="194"/>
      <c r="BJ306" s="198" cm="1">
        <f t="array" ref="BJ306">IFERROR(MATCH(TRUE,INDEX($B$14:$B$117&gt;=BI306,0),0),"")</f>
        <v>1</v>
      </c>
      <c r="BK306" s="194">
        <f t="shared" ca="1" si="292"/>
        <v>3.2000000000000006E-3</v>
      </c>
      <c r="BN306" s="194">
        <f t="shared" si="293"/>
        <v>0</v>
      </c>
      <c r="BO306" s="19">
        <f ca="1"/>
        <v>0</v>
      </c>
      <c r="BP306" s="208">
        <f t="shared" ca="1" si="294"/>
        <v>0</v>
      </c>
      <c r="BQ306" s="207"/>
      <c r="BR306" s="194"/>
      <c r="BS306" s="198" cm="1">
        <f t="array" ref="BS306">IFERROR(MATCH(TRUE,INDEX($B$14:$B$117&gt;=BR306,0),0),"")</f>
        <v>1</v>
      </c>
      <c r="BT306" s="194">
        <f t="shared" ca="1" si="295"/>
        <v>3.2000000000000006E-3</v>
      </c>
      <c r="BW306" s="194">
        <f t="shared" si="296"/>
        <v>0</v>
      </c>
      <c r="BX306" s="19">
        <f ca="1"/>
        <v>0</v>
      </c>
      <c r="BY306" s="208">
        <f t="shared" ca="1" si="297"/>
        <v>0</v>
      </c>
      <c r="BZ306" s="207"/>
      <c r="CA306" s="194"/>
      <c r="CB306" s="198" cm="1">
        <f t="array" ref="CB306">IFERROR(MATCH(TRUE,INDEX($B$14:$B$117&gt;=CA306,0),0),"")</f>
        <v>1</v>
      </c>
      <c r="CC306" s="194">
        <f t="shared" ca="1" si="298"/>
        <v>3.2000000000000006E-3</v>
      </c>
      <c r="CF306" s="194">
        <f t="shared" si="299"/>
        <v>0</v>
      </c>
      <c r="CG306" s="19">
        <f ca="1"/>
        <v>0</v>
      </c>
      <c r="CH306" s="208">
        <f t="shared" ca="1" si="300"/>
        <v>0</v>
      </c>
      <c r="CI306" s="207"/>
      <c r="CJ306" s="194"/>
      <c r="CK306" s="198" cm="1">
        <f t="array" ref="CK306">IFERROR(MATCH(TRUE,INDEX($B$14:$B$117&gt;=CJ306,0),0),"")</f>
        <v>1</v>
      </c>
      <c r="CL306" s="194">
        <f t="shared" ca="1" si="301"/>
        <v>3.2000000000000006E-3</v>
      </c>
      <c r="CO306" s="194">
        <f t="shared" si="302"/>
        <v>0</v>
      </c>
      <c r="CP306" s="19">
        <f ca="1"/>
        <v>0</v>
      </c>
      <c r="CQ306" s="208">
        <f t="shared" ca="1" si="303"/>
        <v>0</v>
      </c>
      <c r="CR306" s="207"/>
      <c r="CS306" s="194"/>
      <c r="CT306" s="198" cm="1">
        <f t="array" ref="CT306">IFERROR(MATCH(TRUE,INDEX($B$14:$B$117&gt;=CS306,0),0),"")</f>
        <v>1</v>
      </c>
      <c r="CU306" s="194">
        <f t="shared" ca="1" si="304"/>
        <v>3.2000000000000006E-3</v>
      </c>
      <c r="CX306" s="194">
        <f t="shared" si="305"/>
        <v>0</v>
      </c>
      <c r="CY306" s="19" t="e">
        <f ca="1"/>
        <v>#N/A</v>
      </c>
      <c r="CZ306" s="208" t="e">
        <f t="shared" ca="1" si="306"/>
        <v>#N/A</v>
      </c>
      <c r="DA306" s="207"/>
      <c r="DB306" s="194"/>
      <c r="DC306" s="198" cm="1">
        <f t="array" ref="DC306">IFERROR(MATCH(TRUE,INDEX($B$14:$B$117&gt;=DB306,0),0),"")</f>
        <v>1</v>
      </c>
      <c r="DD306" s="194">
        <f t="shared" ca="1" si="307"/>
        <v>3.2000000000000006E-3</v>
      </c>
      <c r="DG306" s="194">
        <f t="shared" si="308"/>
        <v>0</v>
      </c>
      <c r="DH306" s="19" t="e">
        <f ca="1"/>
        <v>#N/A</v>
      </c>
      <c r="DI306" s="208" t="e">
        <f t="shared" ca="1" si="309"/>
        <v>#N/A</v>
      </c>
      <c r="DJ306" s="207"/>
      <c r="DK306" s="194"/>
      <c r="DL306" s="198" cm="1">
        <f t="array" ref="DL306">IFERROR(MATCH(TRUE,INDEX($B$14:$B$117&gt;=DK306,0),0),"")</f>
        <v>1</v>
      </c>
      <c r="DM306" s="194">
        <f t="shared" ca="1" si="310"/>
        <v>3.2000000000000006E-3</v>
      </c>
      <c r="DP306" s="194">
        <f t="shared" si="311"/>
        <v>0</v>
      </c>
      <c r="DQ306" s="19" t="e">
        <f ca="1"/>
        <v>#N/A</v>
      </c>
      <c r="DR306" s="208" t="e">
        <f t="shared" ca="1" si="312"/>
        <v>#N/A</v>
      </c>
      <c r="DS306" s="207"/>
      <c r="DT306" s="194"/>
      <c r="DU306" s="198" cm="1">
        <f t="array" ref="DU306">IFERROR(MATCH(TRUE,INDEX($B$14:$B$117&gt;=DT306,0),0),"")</f>
        <v>1</v>
      </c>
      <c r="DV306" s="194">
        <f t="shared" ca="1" si="313"/>
        <v>3.2000000000000006E-3</v>
      </c>
      <c r="DY306" s="194">
        <f t="shared" si="314"/>
        <v>0</v>
      </c>
      <c r="DZ306" s="19" t="e">
        <f ca="1"/>
        <v>#N/A</v>
      </c>
      <c r="EA306" s="208" t="e">
        <f t="shared" ca="1" si="315"/>
        <v>#N/A</v>
      </c>
      <c r="EB306" s="207"/>
      <c r="EC306" s="194"/>
      <c r="ED306" s="198" cm="1">
        <f t="array" ref="ED306">IFERROR(MATCH(TRUE,INDEX($B$14:$B$117&gt;=EC306,0),0),"")</f>
        <v>1</v>
      </c>
      <c r="EE306" s="194">
        <f t="shared" ca="1" si="316"/>
        <v>3.2000000000000006E-3</v>
      </c>
      <c r="EH306" s="194">
        <f t="shared" si="317"/>
        <v>0</v>
      </c>
      <c r="EI306" s="19" t="e">
        <f ca="1"/>
        <v>#N/A</v>
      </c>
      <c r="EJ306" s="208" t="e">
        <f t="shared" ca="1" si="318"/>
        <v>#N/A</v>
      </c>
      <c r="EK306" s="207"/>
      <c r="EL306" s="194"/>
      <c r="EM306" s="198" cm="1">
        <f t="array" ref="EM306">IFERROR(MATCH(TRUE,INDEX($B$14:$B$117&gt;=EL306,0),0),"")</f>
        <v>1</v>
      </c>
      <c r="EN306" s="194">
        <f t="shared" ca="1" si="319"/>
        <v>3.2000000000000006E-3</v>
      </c>
      <c r="EQ306" s="194">
        <f t="shared" si="320"/>
        <v>0</v>
      </c>
      <c r="ER306" s="19" t="e">
        <f ca="1"/>
        <v>#N/A</v>
      </c>
      <c r="ES306" s="208" t="e">
        <f t="shared" ca="1" si="321"/>
        <v>#N/A</v>
      </c>
      <c r="ET306" s="207"/>
      <c r="EU306" s="194"/>
      <c r="EV306" s="198" cm="1">
        <f t="array" ref="EV306">IFERROR(MATCH(TRUE,INDEX($B$14:$B$117&gt;=EU306,0),0),"")</f>
        <v>1</v>
      </c>
      <c r="EW306" s="194">
        <f t="shared" ca="1" si="322"/>
        <v>3.2000000000000006E-3</v>
      </c>
      <c r="EZ306" s="194">
        <f t="shared" si="323"/>
        <v>0</v>
      </c>
      <c r="FA306" s="19" t="e">
        <f ca="1"/>
        <v>#N/A</v>
      </c>
      <c r="FB306" s="208" t="e">
        <f t="shared" ca="1" si="324"/>
        <v>#N/A</v>
      </c>
      <c r="FC306" s="207"/>
      <c r="FD306" s="194"/>
      <c r="FE306" s="198" cm="1">
        <f t="array" ref="FE306">IFERROR(MATCH(TRUE,INDEX($B$14:$B$117&gt;=FD306,0),0),"")</f>
        <v>1</v>
      </c>
      <c r="FF306" s="194">
        <f t="shared" ca="1" si="325"/>
        <v>3.2000000000000006E-3</v>
      </c>
      <c r="FI306" s="194">
        <f t="shared" si="326"/>
        <v>0</v>
      </c>
      <c r="FJ306" s="19" t="e">
        <f ca="1"/>
        <v>#N/A</v>
      </c>
      <c r="FK306" s="208" t="e">
        <f t="shared" ca="1" si="327"/>
        <v>#N/A</v>
      </c>
      <c r="FL306" s="207"/>
      <c r="FM306" s="194"/>
      <c r="FN306" s="198" cm="1">
        <f t="array" ref="FN306">IFERROR(MATCH(TRUE,INDEX($B$14:$B$117&gt;=FM306,0),0),"")</f>
        <v>1</v>
      </c>
      <c r="FO306" s="194">
        <f t="shared" ca="1" si="328"/>
        <v>3.2000000000000006E-3</v>
      </c>
      <c r="FR306" s="194">
        <f t="shared" si="329"/>
        <v>0</v>
      </c>
      <c r="FS306" s="19" t="e">
        <f ca="1"/>
        <v>#N/A</v>
      </c>
      <c r="FT306" s="208" t="e">
        <f t="shared" ca="1" si="330"/>
        <v>#N/A</v>
      </c>
      <c r="FU306" s="207"/>
      <c r="FV306" s="194"/>
      <c r="FW306" s="198" cm="1">
        <f t="array" ref="FW306">IFERROR(MATCH(TRUE,INDEX($B$14:$B$117&gt;=FV306,0),0),"")</f>
        <v>1</v>
      </c>
      <c r="FX306" s="194">
        <f t="shared" ca="1" si="331"/>
        <v>3.2000000000000006E-3</v>
      </c>
      <c r="GA306" s="194">
        <f t="shared" si="332"/>
        <v>0</v>
      </c>
      <c r="GB306" s="19" t="e">
        <f ca="1"/>
        <v>#N/A</v>
      </c>
      <c r="GC306" s="208" t="e">
        <f t="shared" ca="1" si="333"/>
        <v>#N/A</v>
      </c>
    </row>
    <row r="307" spans="6:185" x14ac:dyDescent="0.2">
      <c r="F307" s="207"/>
      <c r="G307" s="194"/>
      <c r="H307" s="198" cm="1">
        <f t="array" ref="H307">IFERROR(MATCH(TRUE,INDEX($B$14:$B$117&gt;=G307,0),0),"")</f>
        <v>1</v>
      </c>
      <c r="I307" s="194">
        <f t="shared" ca="1" si="278"/>
        <v>3.2000000000000006E-3</v>
      </c>
      <c r="L307" s="194">
        <f t="shared" si="334"/>
        <v>0</v>
      </c>
      <c r="M307" s="19">
        <f ca="1"/>
        <v>0</v>
      </c>
      <c r="N307" s="208">
        <f t="shared" ca="1" si="335"/>
        <v>0</v>
      </c>
      <c r="O307" s="207"/>
      <c r="P307" s="194"/>
      <c r="Q307" s="198" cm="1">
        <f t="array" ref="Q307">IFERROR(MATCH(TRUE,INDEX($B$14:$B$117&gt;=P307,0),0),"")</f>
        <v>1</v>
      </c>
      <c r="R307" s="194">
        <f t="shared" ca="1" si="279"/>
        <v>3.2000000000000006E-3</v>
      </c>
      <c r="U307" s="194">
        <f t="shared" si="336"/>
        <v>0</v>
      </c>
      <c r="V307" s="19">
        <f ca="1"/>
        <v>0</v>
      </c>
      <c r="W307" s="208">
        <f t="shared" ca="1" si="337"/>
        <v>0</v>
      </c>
      <c r="X307" s="207"/>
      <c r="Y307" s="194"/>
      <c r="Z307" s="198" cm="1">
        <f t="array" ref="Z307">IFERROR(MATCH(TRUE,INDEX($B$14:$B$117&gt;=Y307,0),0),"")</f>
        <v>1</v>
      </c>
      <c r="AA307" s="194">
        <f t="shared" ca="1" si="280"/>
        <v>3.2000000000000006E-3</v>
      </c>
      <c r="AD307" s="194">
        <f t="shared" si="281"/>
        <v>0</v>
      </c>
      <c r="AE307" s="19">
        <f ca="1"/>
        <v>0</v>
      </c>
      <c r="AF307" s="208">
        <f t="shared" ca="1" si="282"/>
        <v>0</v>
      </c>
      <c r="AG307" s="207"/>
      <c r="AH307" s="194"/>
      <c r="AI307" s="198" cm="1">
        <f t="array" ref="AI307">IFERROR(MATCH(TRUE,INDEX($B$14:$B$117&gt;=AH307,0),0),"")</f>
        <v>1</v>
      </c>
      <c r="AJ307" s="194">
        <f t="shared" ca="1" si="283"/>
        <v>3.2000000000000006E-3</v>
      </c>
      <c r="AM307" s="194">
        <f t="shared" si="284"/>
        <v>0</v>
      </c>
      <c r="AN307" s="19">
        <f ca="1"/>
        <v>0</v>
      </c>
      <c r="AO307" s="208">
        <f t="shared" ca="1" si="285"/>
        <v>0</v>
      </c>
      <c r="AP307" s="207"/>
      <c r="AQ307" s="194"/>
      <c r="AR307" s="198" cm="1">
        <f t="array" ref="AR307">IFERROR(MATCH(TRUE,INDEX($B$14:$B$117&gt;=AQ307,0),0),"")</f>
        <v>1</v>
      </c>
      <c r="AS307" s="194">
        <f t="shared" ca="1" si="286"/>
        <v>3.2000000000000006E-3</v>
      </c>
      <c r="AV307" s="194">
        <f t="shared" si="287"/>
        <v>0</v>
      </c>
      <c r="AW307" s="19">
        <f ca="1"/>
        <v>0</v>
      </c>
      <c r="AX307" s="208">
        <f t="shared" ca="1" si="288"/>
        <v>0</v>
      </c>
      <c r="AY307" s="207"/>
      <c r="AZ307" s="194"/>
      <c r="BA307" s="198" cm="1">
        <f t="array" ref="BA307">IFERROR(MATCH(TRUE,INDEX($B$14:$B$117&gt;=AZ307,0),0),"")</f>
        <v>1</v>
      </c>
      <c r="BB307" s="194">
        <f t="shared" ca="1" si="289"/>
        <v>3.2000000000000006E-3</v>
      </c>
      <c r="BE307" s="194">
        <f t="shared" si="290"/>
        <v>0</v>
      </c>
      <c r="BF307" s="19">
        <f ca="1"/>
        <v>0</v>
      </c>
      <c r="BG307" s="208">
        <f t="shared" ca="1" si="291"/>
        <v>0</v>
      </c>
      <c r="BH307" s="207"/>
      <c r="BI307" s="194"/>
      <c r="BJ307" s="198" cm="1">
        <f t="array" ref="BJ307">IFERROR(MATCH(TRUE,INDEX($B$14:$B$117&gt;=BI307,0),0),"")</f>
        <v>1</v>
      </c>
      <c r="BK307" s="194">
        <f t="shared" ca="1" si="292"/>
        <v>3.2000000000000006E-3</v>
      </c>
      <c r="BN307" s="194">
        <f t="shared" si="293"/>
        <v>0</v>
      </c>
      <c r="BO307" s="19">
        <f ca="1"/>
        <v>0</v>
      </c>
      <c r="BP307" s="208">
        <f t="shared" ca="1" si="294"/>
        <v>0</v>
      </c>
      <c r="BQ307" s="207"/>
      <c r="BR307" s="194"/>
      <c r="BS307" s="198" cm="1">
        <f t="array" ref="BS307">IFERROR(MATCH(TRUE,INDEX($B$14:$B$117&gt;=BR307,0),0),"")</f>
        <v>1</v>
      </c>
      <c r="BT307" s="194">
        <f t="shared" ca="1" si="295"/>
        <v>3.2000000000000006E-3</v>
      </c>
      <c r="BW307" s="194">
        <f t="shared" si="296"/>
        <v>0</v>
      </c>
      <c r="BX307" s="19">
        <f ca="1"/>
        <v>0</v>
      </c>
      <c r="BY307" s="208">
        <f t="shared" ca="1" si="297"/>
        <v>0</v>
      </c>
      <c r="BZ307" s="207"/>
      <c r="CA307" s="194"/>
      <c r="CB307" s="198" cm="1">
        <f t="array" ref="CB307">IFERROR(MATCH(TRUE,INDEX($B$14:$B$117&gt;=CA307,0),0),"")</f>
        <v>1</v>
      </c>
      <c r="CC307" s="194">
        <f t="shared" ca="1" si="298"/>
        <v>3.2000000000000006E-3</v>
      </c>
      <c r="CF307" s="194">
        <f t="shared" si="299"/>
        <v>0</v>
      </c>
      <c r="CG307" s="19">
        <f ca="1"/>
        <v>0</v>
      </c>
      <c r="CH307" s="208">
        <f t="shared" ca="1" si="300"/>
        <v>0</v>
      </c>
      <c r="CI307" s="207"/>
      <c r="CJ307" s="194"/>
      <c r="CK307" s="198" cm="1">
        <f t="array" ref="CK307">IFERROR(MATCH(TRUE,INDEX($B$14:$B$117&gt;=CJ307,0),0),"")</f>
        <v>1</v>
      </c>
      <c r="CL307" s="194">
        <f t="shared" ca="1" si="301"/>
        <v>3.2000000000000006E-3</v>
      </c>
      <c r="CO307" s="194">
        <f t="shared" si="302"/>
        <v>0</v>
      </c>
      <c r="CP307" s="19">
        <f ca="1"/>
        <v>0</v>
      </c>
      <c r="CQ307" s="208">
        <f t="shared" ca="1" si="303"/>
        <v>0</v>
      </c>
      <c r="CR307" s="207"/>
      <c r="CS307" s="194"/>
      <c r="CT307" s="198" cm="1">
        <f t="array" ref="CT307">IFERROR(MATCH(TRUE,INDEX($B$14:$B$117&gt;=CS307,0),0),"")</f>
        <v>1</v>
      </c>
      <c r="CU307" s="194">
        <f t="shared" ca="1" si="304"/>
        <v>3.2000000000000006E-3</v>
      </c>
      <c r="CX307" s="194">
        <f t="shared" si="305"/>
        <v>0</v>
      </c>
      <c r="CY307" s="19" t="e">
        <f ca="1"/>
        <v>#N/A</v>
      </c>
      <c r="CZ307" s="208" t="e">
        <f t="shared" ca="1" si="306"/>
        <v>#N/A</v>
      </c>
      <c r="DA307" s="207"/>
      <c r="DB307" s="194"/>
      <c r="DC307" s="198" cm="1">
        <f t="array" ref="DC307">IFERROR(MATCH(TRUE,INDEX($B$14:$B$117&gt;=DB307,0),0),"")</f>
        <v>1</v>
      </c>
      <c r="DD307" s="194">
        <f t="shared" ca="1" si="307"/>
        <v>3.2000000000000006E-3</v>
      </c>
      <c r="DG307" s="194">
        <f t="shared" si="308"/>
        <v>0</v>
      </c>
      <c r="DH307" s="19" t="e">
        <f ca="1"/>
        <v>#N/A</v>
      </c>
      <c r="DI307" s="208" t="e">
        <f t="shared" ca="1" si="309"/>
        <v>#N/A</v>
      </c>
      <c r="DJ307" s="207"/>
      <c r="DK307" s="194"/>
      <c r="DL307" s="198" cm="1">
        <f t="array" ref="DL307">IFERROR(MATCH(TRUE,INDEX($B$14:$B$117&gt;=DK307,0),0),"")</f>
        <v>1</v>
      </c>
      <c r="DM307" s="194">
        <f t="shared" ca="1" si="310"/>
        <v>3.2000000000000006E-3</v>
      </c>
      <c r="DP307" s="194">
        <f t="shared" si="311"/>
        <v>0</v>
      </c>
      <c r="DQ307" s="19" t="e">
        <f ca="1"/>
        <v>#N/A</v>
      </c>
      <c r="DR307" s="208" t="e">
        <f t="shared" ca="1" si="312"/>
        <v>#N/A</v>
      </c>
      <c r="DS307" s="207"/>
      <c r="DT307" s="194"/>
      <c r="DU307" s="198" cm="1">
        <f t="array" ref="DU307">IFERROR(MATCH(TRUE,INDEX($B$14:$B$117&gt;=DT307,0),0),"")</f>
        <v>1</v>
      </c>
      <c r="DV307" s="194">
        <f t="shared" ca="1" si="313"/>
        <v>3.2000000000000006E-3</v>
      </c>
      <c r="DY307" s="194">
        <f t="shared" si="314"/>
        <v>0</v>
      </c>
      <c r="DZ307" s="19" t="e">
        <f ca="1"/>
        <v>#N/A</v>
      </c>
      <c r="EA307" s="208" t="e">
        <f t="shared" ca="1" si="315"/>
        <v>#N/A</v>
      </c>
      <c r="EB307" s="207"/>
      <c r="EC307" s="194"/>
      <c r="ED307" s="198" cm="1">
        <f t="array" ref="ED307">IFERROR(MATCH(TRUE,INDEX($B$14:$B$117&gt;=EC307,0),0),"")</f>
        <v>1</v>
      </c>
      <c r="EE307" s="194">
        <f t="shared" ca="1" si="316"/>
        <v>3.2000000000000006E-3</v>
      </c>
      <c r="EH307" s="194">
        <f t="shared" si="317"/>
        <v>0</v>
      </c>
      <c r="EI307" s="19" t="e">
        <f ca="1"/>
        <v>#N/A</v>
      </c>
      <c r="EJ307" s="208" t="e">
        <f t="shared" ca="1" si="318"/>
        <v>#N/A</v>
      </c>
      <c r="EK307" s="207"/>
      <c r="EL307" s="194"/>
      <c r="EM307" s="198" cm="1">
        <f t="array" ref="EM307">IFERROR(MATCH(TRUE,INDEX($B$14:$B$117&gt;=EL307,0),0),"")</f>
        <v>1</v>
      </c>
      <c r="EN307" s="194">
        <f t="shared" ca="1" si="319"/>
        <v>3.2000000000000006E-3</v>
      </c>
      <c r="EQ307" s="194">
        <f t="shared" si="320"/>
        <v>0</v>
      </c>
      <c r="ER307" s="19" t="e">
        <f ca="1"/>
        <v>#N/A</v>
      </c>
      <c r="ES307" s="208" t="e">
        <f t="shared" ca="1" si="321"/>
        <v>#N/A</v>
      </c>
      <c r="ET307" s="207"/>
      <c r="EU307" s="194"/>
      <c r="EV307" s="198" cm="1">
        <f t="array" ref="EV307">IFERROR(MATCH(TRUE,INDEX($B$14:$B$117&gt;=EU307,0),0),"")</f>
        <v>1</v>
      </c>
      <c r="EW307" s="194">
        <f t="shared" ca="1" si="322"/>
        <v>3.2000000000000006E-3</v>
      </c>
      <c r="EZ307" s="194">
        <f t="shared" si="323"/>
        <v>0</v>
      </c>
      <c r="FA307" s="19" t="e">
        <f ca="1"/>
        <v>#N/A</v>
      </c>
      <c r="FB307" s="208" t="e">
        <f t="shared" ca="1" si="324"/>
        <v>#N/A</v>
      </c>
      <c r="FC307" s="207"/>
      <c r="FD307" s="194"/>
      <c r="FE307" s="198" cm="1">
        <f t="array" ref="FE307">IFERROR(MATCH(TRUE,INDEX($B$14:$B$117&gt;=FD307,0),0),"")</f>
        <v>1</v>
      </c>
      <c r="FF307" s="194">
        <f t="shared" ca="1" si="325"/>
        <v>3.2000000000000006E-3</v>
      </c>
      <c r="FI307" s="194">
        <f t="shared" si="326"/>
        <v>0</v>
      </c>
      <c r="FJ307" s="19" t="e">
        <f ca="1"/>
        <v>#N/A</v>
      </c>
      <c r="FK307" s="208" t="e">
        <f t="shared" ca="1" si="327"/>
        <v>#N/A</v>
      </c>
      <c r="FL307" s="207"/>
      <c r="FM307" s="194"/>
      <c r="FN307" s="198" cm="1">
        <f t="array" ref="FN307">IFERROR(MATCH(TRUE,INDEX($B$14:$B$117&gt;=FM307,0),0),"")</f>
        <v>1</v>
      </c>
      <c r="FO307" s="194">
        <f t="shared" ca="1" si="328"/>
        <v>3.2000000000000006E-3</v>
      </c>
      <c r="FR307" s="194">
        <f t="shared" si="329"/>
        <v>0</v>
      </c>
      <c r="FS307" s="19" t="e">
        <f ca="1"/>
        <v>#N/A</v>
      </c>
      <c r="FT307" s="208" t="e">
        <f t="shared" ca="1" si="330"/>
        <v>#N/A</v>
      </c>
      <c r="FU307" s="207"/>
      <c r="FV307" s="194"/>
      <c r="FW307" s="198" cm="1">
        <f t="array" ref="FW307">IFERROR(MATCH(TRUE,INDEX($B$14:$B$117&gt;=FV307,0),0),"")</f>
        <v>1</v>
      </c>
      <c r="FX307" s="194">
        <f t="shared" ca="1" si="331"/>
        <v>3.2000000000000006E-3</v>
      </c>
      <c r="GA307" s="194">
        <f t="shared" si="332"/>
        <v>0</v>
      </c>
      <c r="GB307" s="19" t="e">
        <f ca="1"/>
        <v>#N/A</v>
      </c>
      <c r="GC307" s="208" t="e">
        <f t="shared" ca="1" si="333"/>
        <v>#N/A</v>
      </c>
    </row>
    <row r="308" spans="6:185" x14ac:dyDescent="0.2">
      <c r="F308" s="207"/>
      <c r="G308" s="194"/>
      <c r="H308" s="198" cm="1">
        <f t="array" ref="H308">IFERROR(MATCH(TRUE,INDEX($B$14:$B$117&gt;=G308,0),0),"")</f>
        <v>1</v>
      </c>
      <c r="I308" s="194">
        <f t="shared" ca="1" si="278"/>
        <v>3.2000000000000006E-3</v>
      </c>
      <c r="L308" s="194">
        <f t="shared" si="334"/>
        <v>0</v>
      </c>
      <c r="M308" s="19">
        <f ca="1"/>
        <v>0</v>
      </c>
      <c r="N308" s="208">
        <f t="shared" ca="1" si="335"/>
        <v>0</v>
      </c>
      <c r="O308" s="207"/>
      <c r="P308" s="194"/>
      <c r="Q308" s="198" cm="1">
        <f t="array" ref="Q308">IFERROR(MATCH(TRUE,INDEX($B$14:$B$117&gt;=P308,0),0),"")</f>
        <v>1</v>
      </c>
      <c r="R308" s="194">
        <f t="shared" ca="1" si="279"/>
        <v>3.2000000000000006E-3</v>
      </c>
      <c r="U308" s="194">
        <f t="shared" si="336"/>
        <v>0</v>
      </c>
      <c r="V308" s="19">
        <f ca="1"/>
        <v>0</v>
      </c>
      <c r="W308" s="208">
        <f t="shared" ca="1" si="337"/>
        <v>0</v>
      </c>
      <c r="X308" s="207"/>
      <c r="Y308" s="194"/>
      <c r="Z308" s="198" cm="1">
        <f t="array" ref="Z308">IFERROR(MATCH(TRUE,INDEX($B$14:$B$117&gt;=Y308,0),0),"")</f>
        <v>1</v>
      </c>
      <c r="AA308" s="194">
        <f t="shared" ca="1" si="280"/>
        <v>3.2000000000000006E-3</v>
      </c>
      <c r="AD308" s="194">
        <f t="shared" si="281"/>
        <v>0</v>
      </c>
      <c r="AE308" s="19">
        <f ca="1"/>
        <v>0</v>
      </c>
      <c r="AF308" s="208">
        <f t="shared" ca="1" si="282"/>
        <v>0</v>
      </c>
      <c r="AG308" s="207"/>
      <c r="AH308" s="194"/>
      <c r="AI308" s="198" cm="1">
        <f t="array" ref="AI308">IFERROR(MATCH(TRUE,INDEX($B$14:$B$117&gt;=AH308,0),0),"")</f>
        <v>1</v>
      </c>
      <c r="AJ308" s="194">
        <f t="shared" ca="1" si="283"/>
        <v>3.2000000000000006E-3</v>
      </c>
      <c r="AM308" s="194">
        <f t="shared" si="284"/>
        <v>0</v>
      </c>
      <c r="AN308" s="19">
        <f ca="1"/>
        <v>0</v>
      </c>
      <c r="AO308" s="208">
        <f t="shared" ca="1" si="285"/>
        <v>0</v>
      </c>
      <c r="AP308" s="207"/>
      <c r="AQ308" s="194"/>
      <c r="AR308" s="198" cm="1">
        <f t="array" ref="AR308">IFERROR(MATCH(TRUE,INDEX($B$14:$B$117&gt;=AQ308,0),0),"")</f>
        <v>1</v>
      </c>
      <c r="AS308" s="194">
        <f t="shared" ca="1" si="286"/>
        <v>3.2000000000000006E-3</v>
      </c>
      <c r="AV308" s="194">
        <f t="shared" si="287"/>
        <v>0</v>
      </c>
      <c r="AW308" s="19">
        <f ca="1"/>
        <v>0</v>
      </c>
      <c r="AX308" s="208">
        <f t="shared" ca="1" si="288"/>
        <v>0</v>
      </c>
      <c r="AY308" s="207"/>
      <c r="AZ308" s="194"/>
      <c r="BA308" s="198" cm="1">
        <f t="array" ref="BA308">IFERROR(MATCH(TRUE,INDEX($B$14:$B$117&gt;=AZ308,0),0),"")</f>
        <v>1</v>
      </c>
      <c r="BB308" s="194">
        <f t="shared" ca="1" si="289"/>
        <v>3.2000000000000006E-3</v>
      </c>
      <c r="BE308" s="194">
        <f t="shared" si="290"/>
        <v>0</v>
      </c>
      <c r="BF308" s="19">
        <f ca="1"/>
        <v>0</v>
      </c>
      <c r="BG308" s="208">
        <f t="shared" ca="1" si="291"/>
        <v>0</v>
      </c>
      <c r="BH308" s="207"/>
      <c r="BI308" s="194"/>
      <c r="BJ308" s="198" cm="1">
        <f t="array" ref="BJ308">IFERROR(MATCH(TRUE,INDEX($B$14:$B$117&gt;=BI308,0),0),"")</f>
        <v>1</v>
      </c>
      <c r="BK308" s="194">
        <f t="shared" ca="1" si="292"/>
        <v>3.2000000000000006E-3</v>
      </c>
      <c r="BN308" s="194">
        <f t="shared" si="293"/>
        <v>0</v>
      </c>
      <c r="BO308" s="19">
        <f ca="1"/>
        <v>0</v>
      </c>
      <c r="BP308" s="208">
        <f t="shared" ca="1" si="294"/>
        <v>0</v>
      </c>
      <c r="BQ308" s="207"/>
      <c r="BR308" s="194"/>
      <c r="BS308" s="198" cm="1">
        <f t="array" ref="BS308">IFERROR(MATCH(TRUE,INDEX($B$14:$B$117&gt;=BR308,0),0),"")</f>
        <v>1</v>
      </c>
      <c r="BT308" s="194">
        <f t="shared" ca="1" si="295"/>
        <v>3.2000000000000006E-3</v>
      </c>
      <c r="BW308" s="194">
        <f t="shared" si="296"/>
        <v>0</v>
      </c>
      <c r="BX308" s="19">
        <f ca="1"/>
        <v>0</v>
      </c>
      <c r="BY308" s="208">
        <f t="shared" ca="1" si="297"/>
        <v>0</v>
      </c>
      <c r="BZ308" s="207"/>
      <c r="CA308" s="194"/>
      <c r="CB308" s="198" cm="1">
        <f t="array" ref="CB308">IFERROR(MATCH(TRUE,INDEX($B$14:$B$117&gt;=CA308,0),0),"")</f>
        <v>1</v>
      </c>
      <c r="CC308" s="194">
        <f t="shared" ca="1" si="298"/>
        <v>3.2000000000000006E-3</v>
      </c>
      <c r="CF308" s="194">
        <f t="shared" si="299"/>
        <v>0</v>
      </c>
      <c r="CG308" s="19">
        <f ca="1"/>
        <v>0</v>
      </c>
      <c r="CH308" s="208">
        <f t="shared" ca="1" si="300"/>
        <v>0</v>
      </c>
      <c r="CI308" s="207"/>
      <c r="CJ308" s="194"/>
      <c r="CK308" s="198" cm="1">
        <f t="array" ref="CK308">IFERROR(MATCH(TRUE,INDEX($B$14:$B$117&gt;=CJ308,0),0),"")</f>
        <v>1</v>
      </c>
      <c r="CL308" s="194">
        <f t="shared" ca="1" si="301"/>
        <v>3.2000000000000006E-3</v>
      </c>
      <c r="CO308" s="194">
        <f t="shared" si="302"/>
        <v>0</v>
      </c>
      <c r="CP308" s="19">
        <f ca="1"/>
        <v>0</v>
      </c>
      <c r="CQ308" s="208">
        <f t="shared" ca="1" si="303"/>
        <v>0</v>
      </c>
      <c r="CR308" s="207"/>
      <c r="CS308" s="194"/>
      <c r="CT308" s="198" cm="1">
        <f t="array" ref="CT308">IFERROR(MATCH(TRUE,INDEX($B$14:$B$117&gt;=CS308,0),0),"")</f>
        <v>1</v>
      </c>
      <c r="CU308" s="194">
        <f t="shared" ca="1" si="304"/>
        <v>3.2000000000000006E-3</v>
      </c>
      <c r="CX308" s="194">
        <f t="shared" si="305"/>
        <v>0</v>
      </c>
      <c r="CY308" s="19" t="e">
        <f ca="1"/>
        <v>#N/A</v>
      </c>
      <c r="CZ308" s="208" t="e">
        <f t="shared" ca="1" si="306"/>
        <v>#N/A</v>
      </c>
      <c r="DA308" s="207"/>
      <c r="DB308" s="194"/>
      <c r="DC308" s="198" cm="1">
        <f t="array" ref="DC308">IFERROR(MATCH(TRUE,INDEX($B$14:$B$117&gt;=DB308,0),0),"")</f>
        <v>1</v>
      </c>
      <c r="DD308" s="194">
        <f t="shared" ca="1" si="307"/>
        <v>3.2000000000000006E-3</v>
      </c>
      <c r="DG308" s="194">
        <f t="shared" si="308"/>
        <v>0</v>
      </c>
      <c r="DH308" s="19" t="e">
        <f ca="1"/>
        <v>#N/A</v>
      </c>
      <c r="DI308" s="208" t="e">
        <f t="shared" ca="1" si="309"/>
        <v>#N/A</v>
      </c>
      <c r="DJ308" s="207"/>
      <c r="DK308" s="194"/>
      <c r="DL308" s="198" cm="1">
        <f t="array" ref="DL308">IFERROR(MATCH(TRUE,INDEX($B$14:$B$117&gt;=DK308,0),0),"")</f>
        <v>1</v>
      </c>
      <c r="DM308" s="194">
        <f t="shared" ca="1" si="310"/>
        <v>3.2000000000000006E-3</v>
      </c>
      <c r="DP308" s="194">
        <f t="shared" si="311"/>
        <v>0</v>
      </c>
      <c r="DQ308" s="19" t="e">
        <f ca="1"/>
        <v>#N/A</v>
      </c>
      <c r="DR308" s="208" t="e">
        <f t="shared" ca="1" si="312"/>
        <v>#N/A</v>
      </c>
      <c r="DS308" s="207"/>
      <c r="DT308" s="194"/>
      <c r="DU308" s="198" cm="1">
        <f t="array" ref="DU308">IFERROR(MATCH(TRUE,INDEX($B$14:$B$117&gt;=DT308,0),0),"")</f>
        <v>1</v>
      </c>
      <c r="DV308" s="194">
        <f t="shared" ca="1" si="313"/>
        <v>3.2000000000000006E-3</v>
      </c>
      <c r="DY308" s="194">
        <f t="shared" si="314"/>
        <v>0</v>
      </c>
      <c r="DZ308" s="19" t="e">
        <f ca="1"/>
        <v>#N/A</v>
      </c>
      <c r="EA308" s="208" t="e">
        <f t="shared" ca="1" si="315"/>
        <v>#N/A</v>
      </c>
      <c r="EB308" s="207"/>
      <c r="EC308" s="194"/>
      <c r="ED308" s="198" cm="1">
        <f t="array" ref="ED308">IFERROR(MATCH(TRUE,INDEX($B$14:$B$117&gt;=EC308,0),0),"")</f>
        <v>1</v>
      </c>
      <c r="EE308" s="194">
        <f t="shared" ca="1" si="316"/>
        <v>3.2000000000000006E-3</v>
      </c>
      <c r="EH308" s="194">
        <f t="shared" si="317"/>
        <v>0</v>
      </c>
      <c r="EI308" s="19" t="e">
        <f ca="1"/>
        <v>#N/A</v>
      </c>
      <c r="EJ308" s="208" t="e">
        <f t="shared" ca="1" si="318"/>
        <v>#N/A</v>
      </c>
      <c r="EK308" s="207"/>
      <c r="EL308" s="194"/>
      <c r="EM308" s="198" cm="1">
        <f t="array" ref="EM308">IFERROR(MATCH(TRUE,INDEX($B$14:$B$117&gt;=EL308,0),0),"")</f>
        <v>1</v>
      </c>
      <c r="EN308" s="194">
        <f t="shared" ca="1" si="319"/>
        <v>3.2000000000000006E-3</v>
      </c>
      <c r="EQ308" s="194">
        <f t="shared" si="320"/>
        <v>0</v>
      </c>
      <c r="ER308" s="19" t="e">
        <f ca="1"/>
        <v>#N/A</v>
      </c>
      <c r="ES308" s="208" t="e">
        <f t="shared" ca="1" si="321"/>
        <v>#N/A</v>
      </c>
      <c r="ET308" s="207"/>
      <c r="EU308" s="194"/>
      <c r="EV308" s="198" cm="1">
        <f t="array" ref="EV308">IFERROR(MATCH(TRUE,INDEX($B$14:$B$117&gt;=EU308,0),0),"")</f>
        <v>1</v>
      </c>
      <c r="EW308" s="194">
        <f t="shared" ca="1" si="322"/>
        <v>3.2000000000000006E-3</v>
      </c>
      <c r="EZ308" s="194">
        <f t="shared" si="323"/>
        <v>0</v>
      </c>
      <c r="FA308" s="19" t="e">
        <f ca="1"/>
        <v>#N/A</v>
      </c>
      <c r="FB308" s="208" t="e">
        <f t="shared" ca="1" si="324"/>
        <v>#N/A</v>
      </c>
      <c r="FC308" s="207"/>
      <c r="FD308" s="194"/>
      <c r="FE308" s="198" cm="1">
        <f t="array" ref="FE308">IFERROR(MATCH(TRUE,INDEX($B$14:$B$117&gt;=FD308,0),0),"")</f>
        <v>1</v>
      </c>
      <c r="FF308" s="194">
        <f t="shared" ca="1" si="325"/>
        <v>3.2000000000000006E-3</v>
      </c>
      <c r="FI308" s="194">
        <f t="shared" si="326"/>
        <v>0</v>
      </c>
      <c r="FJ308" s="19" t="e">
        <f ca="1"/>
        <v>#N/A</v>
      </c>
      <c r="FK308" s="208" t="e">
        <f t="shared" ca="1" si="327"/>
        <v>#N/A</v>
      </c>
      <c r="FL308" s="207"/>
      <c r="FM308" s="194"/>
      <c r="FN308" s="198" cm="1">
        <f t="array" ref="FN308">IFERROR(MATCH(TRUE,INDEX($B$14:$B$117&gt;=FM308,0),0),"")</f>
        <v>1</v>
      </c>
      <c r="FO308" s="194">
        <f t="shared" ca="1" si="328"/>
        <v>3.2000000000000006E-3</v>
      </c>
      <c r="FR308" s="194">
        <f t="shared" si="329"/>
        <v>0</v>
      </c>
      <c r="FS308" s="19" t="e">
        <f ca="1"/>
        <v>#N/A</v>
      </c>
      <c r="FT308" s="208" t="e">
        <f t="shared" ca="1" si="330"/>
        <v>#N/A</v>
      </c>
      <c r="FU308" s="207"/>
      <c r="FV308" s="194"/>
      <c r="FW308" s="198" cm="1">
        <f t="array" ref="FW308">IFERROR(MATCH(TRUE,INDEX($B$14:$B$117&gt;=FV308,0),0),"")</f>
        <v>1</v>
      </c>
      <c r="FX308" s="194">
        <f t="shared" ca="1" si="331"/>
        <v>3.2000000000000006E-3</v>
      </c>
      <c r="GA308" s="194">
        <f t="shared" si="332"/>
        <v>0</v>
      </c>
      <c r="GB308" s="19" t="e">
        <f ca="1"/>
        <v>#N/A</v>
      </c>
      <c r="GC308" s="208" t="e">
        <f t="shared" ca="1" si="333"/>
        <v>#N/A</v>
      </c>
    </row>
    <row r="309" spans="6:185" x14ac:dyDescent="0.2">
      <c r="F309" s="207"/>
      <c r="G309" s="194"/>
      <c r="H309" s="198" cm="1">
        <f t="array" ref="H309">IFERROR(MATCH(TRUE,INDEX($B$14:$B$117&gt;=G309,0),0),"")</f>
        <v>1</v>
      </c>
      <c r="I309" s="194">
        <f t="shared" ca="1" si="278"/>
        <v>3.2000000000000006E-3</v>
      </c>
      <c r="L309" s="194">
        <f t="shared" si="334"/>
        <v>0</v>
      </c>
      <c r="M309" s="19">
        <f ca="1"/>
        <v>0</v>
      </c>
      <c r="N309" s="208">
        <f t="shared" ca="1" si="335"/>
        <v>0</v>
      </c>
      <c r="O309" s="207"/>
      <c r="P309" s="194"/>
      <c r="Q309" s="198" cm="1">
        <f t="array" ref="Q309">IFERROR(MATCH(TRUE,INDEX($B$14:$B$117&gt;=P309,0),0),"")</f>
        <v>1</v>
      </c>
      <c r="R309" s="194">
        <f t="shared" ca="1" si="279"/>
        <v>3.2000000000000006E-3</v>
      </c>
      <c r="U309" s="194">
        <f t="shared" si="336"/>
        <v>0</v>
      </c>
      <c r="V309" s="19">
        <f ca="1"/>
        <v>0</v>
      </c>
      <c r="W309" s="208">
        <f t="shared" ca="1" si="337"/>
        <v>0</v>
      </c>
      <c r="X309" s="207"/>
      <c r="Y309" s="194"/>
      <c r="Z309" s="198" cm="1">
        <f t="array" ref="Z309">IFERROR(MATCH(TRUE,INDEX($B$14:$B$117&gt;=Y309,0),0),"")</f>
        <v>1</v>
      </c>
      <c r="AA309" s="194">
        <f t="shared" ca="1" si="280"/>
        <v>3.2000000000000006E-3</v>
      </c>
      <c r="AD309" s="194">
        <f t="shared" si="281"/>
        <v>0</v>
      </c>
      <c r="AE309" s="19">
        <f ca="1"/>
        <v>0</v>
      </c>
      <c r="AF309" s="208">
        <f t="shared" ca="1" si="282"/>
        <v>0</v>
      </c>
      <c r="AG309" s="207"/>
      <c r="AH309" s="194"/>
      <c r="AI309" s="198" cm="1">
        <f t="array" ref="AI309">IFERROR(MATCH(TRUE,INDEX($B$14:$B$117&gt;=AH309,0),0),"")</f>
        <v>1</v>
      </c>
      <c r="AJ309" s="194">
        <f t="shared" ca="1" si="283"/>
        <v>3.2000000000000006E-3</v>
      </c>
      <c r="AM309" s="194">
        <f t="shared" si="284"/>
        <v>0</v>
      </c>
      <c r="AN309" s="19">
        <f ca="1"/>
        <v>0</v>
      </c>
      <c r="AO309" s="208">
        <f t="shared" ca="1" si="285"/>
        <v>0</v>
      </c>
      <c r="AP309" s="207"/>
      <c r="AQ309" s="194"/>
      <c r="AR309" s="198" cm="1">
        <f t="array" ref="AR309">IFERROR(MATCH(TRUE,INDEX($B$14:$B$117&gt;=AQ309,0),0),"")</f>
        <v>1</v>
      </c>
      <c r="AS309" s="194">
        <f t="shared" ca="1" si="286"/>
        <v>3.2000000000000006E-3</v>
      </c>
      <c r="AV309" s="194">
        <f t="shared" si="287"/>
        <v>0</v>
      </c>
      <c r="AW309" s="19">
        <f ca="1"/>
        <v>0</v>
      </c>
      <c r="AX309" s="208">
        <f t="shared" ca="1" si="288"/>
        <v>0</v>
      </c>
      <c r="AY309" s="207"/>
      <c r="AZ309" s="194"/>
      <c r="BA309" s="198" cm="1">
        <f t="array" ref="BA309">IFERROR(MATCH(TRUE,INDEX($B$14:$B$117&gt;=AZ309,0),0),"")</f>
        <v>1</v>
      </c>
      <c r="BB309" s="194">
        <f t="shared" ca="1" si="289"/>
        <v>3.2000000000000006E-3</v>
      </c>
      <c r="BE309" s="194">
        <f t="shared" si="290"/>
        <v>0</v>
      </c>
      <c r="BF309" s="19">
        <f ca="1"/>
        <v>0</v>
      </c>
      <c r="BG309" s="208">
        <f t="shared" ca="1" si="291"/>
        <v>0</v>
      </c>
      <c r="BH309" s="207"/>
      <c r="BI309" s="194"/>
      <c r="BJ309" s="198" cm="1">
        <f t="array" ref="BJ309">IFERROR(MATCH(TRUE,INDEX($B$14:$B$117&gt;=BI309,0),0),"")</f>
        <v>1</v>
      </c>
      <c r="BK309" s="194">
        <f t="shared" ca="1" si="292"/>
        <v>3.2000000000000006E-3</v>
      </c>
      <c r="BN309" s="194">
        <f t="shared" si="293"/>
        <v>0</v>
      </c>
      <c r="BO309" s="19">
        <f ca="1"/>
        <v>0</v>
      </c>
      <c r="BP309" s="208">
        <f t="shared" ca="1" si="294"/>
        <v>0</v>
      </c>
      <c r="BQ309" s="207"/>
      <c r="BR309" s="194"/>
      <c r="BS309" s="198" cm="1">
        <f t="array" ref="BS309">IFERROR(MATCH(TRUE,INDEX($B$14:$B$117&gt;=BR309,0),0),"")</f>
        <v>1</v>
      </c>
      <c r="BT309" s="194">
        <f t="shared" ca="1" si="295"/>
        <v>3.2000000000000006E-3</v>
      </c>
      <c r="BW309" s="194">
        <f t="shared" si="296"/>
        <v>0</v>
      </c>
      <c r="BX309" s="19">
        <f ca="1"/>
        <v>0</v>
      </c>
      <c r="BY309" s="208">
        <f t="shared" ca="1" si="297"/>
        <v>0</v>
      </c>
      <c r="BZ309" s="207"/>
      <c r="CA309" s="194"/>
      <c r="CB309" s="198" cm="1">
        <f t="array" ref="CB309">IFERROR(MATCH(TRUE,INDEX($B$14:$B$117&gt;=CA309,0),0),"")</f>
        <v>1</v>
      </c>
      <c r="CC309" s="194">
        <f t="shared" ca="1" si="298"/>
        <v>3.2000000000000006E-3</v>
      </c>
      <c r="CF309" s="194">
        <f t="shared" si="299"/>
        <v>0</v>
      </c>
      <c r="CG309" s="19">
        <f ca="1"/>
        <v>0</v>
      </c>
      <c r="CH309" s="208">
        <f t="shared" ca="1" si="300"/>
        <v>0</v>
      </c>
      <c r="CI309" s="207"/>
      <c r="CJ309" s="194"/>
      <c r="CK309" s="198" cm="1">
        <f t="array" ref="CK309">IFERROR(MATCH(TRUE,INDEX($B$14:$B$117&gt;=CJ309,0),0),"")</f>
        <v>1</v>
      </c>
      <c r="CL309" s="194">
        <f t="shared" ca="1" si="301"/>
        <v>3.2000000000000006E-3</v>
      </c>
      <c r="CO309" s="194">
        <f t="shared" si="302"/>
        <v>0</v>
      </c>
      <c r="CP309" s="19">
        <f ca="1"/>
        <v>0</v>
      </c>
      <c r="CQ309" s="208">
        <f t="shared" ca="1" si="303"/>
        <v>0</v>
      </c>
      <c r="CR309" s="207"/>
      <c r="CS309" s="194"/>
      <c r="CT309" s="198" cm="1">
        <f t="array" ref="CT309">IFERROR(MATCH(TRUE,INDEX($B$14:$B$117&gt;=CS309,0),0),"")</f>
        <v>1</v>
      </c>
      <c r="CU309" s="194">
        <f t="shared" ca="1" si="304"/>
        <v>3.2000000000000006E-3</v>
      </c>
      <c r="CX309" s="194">
        <f t="shared" si="305"/>
        <v>0</v>
      </c>
      <c r="CY309" s="19" t="e">
        <f ca="1"/>
        <v>#N/A</v>
      </c>
      <c r="CZ309" s="208" t="e">
        <f t="shared" ca="1" si="306"/>
        <v>#N/A</v>
      </c>
      <c r="DA309" s="207"/>
      <c r="DB309" s="194"/>
      <c r="DC309" s="198" cm="1">
        <f t="array" ref="DC309">IFERROR(MATCH(TRUE,INDEX($B$14:$B$117&gt;=DB309,0),0),"")</f>
        <v>1</v>
      </c>
      <c r="DD309" s="194">
        <f t="shared" ca="1" si="307"/>
        <v>3.2000000000000006E-3</v>
      </c>
      <c r="DG309" s="194">
        <f t="shared" si="308"/>
        <v>0</v>
      </c>
      <c r="DH309" s="19" t="e">
        <f ca="1"/>
        <v>#N/A</v>
      </c>
      <c r="DI309" s="208" t="e">
        <f t="shared" ca="1" si="309"/>
        <v>#N/A</v>
      </c>
      <c r="DJ309" s="207"/>
      <c r="DK309" s="194"/>
      <c r="DL309" s="198" cm="1">
        <f t="array" ref="DL309">IFERROR(MATCH(TRUE,INDEX($B$14:$B$117&gt;=DK309,0),0),"")</f>
        <v>1</v>
      </c>
      <c r="DM309" s="194">
        <f t="shared" ca="1" si="310"/>
        <v>3.2000000000000006E-3</v>
      </c>
      <c r="DP309" s="194">
        <f t="shared" si="311"/>
        <v>0</v>
      </c>
      <c r="DQ309" s="19" t="e">
        <f ca="1"/>
        <v>#N/A</v>
      </c>
      <c r="DR309" s="208" t="e">
        <f t="shared" ca="1" si="312"/>
        <v>#N/A</v>
      </c>
      <c r="DS309" s="207"/>
      <c r="DT309" s="194"/>
      <c r="DU309" s="198" cm="1">
        <f t="array" ref="DU309">IFERROR(MATCH(TRUE,INDEX($B$14:$B$117&gt;=DT309,0),0),"")</f>
        <v>1</v>
      </c>
      <c r="DV309" s="194">
        <f t="shared" ca="1" si="313"/>
        <v>3.2000000000000006E-3</v>
      </c>
      <c r="DY309" s="194">
        <f t="shared" si="314"/>
        <v>0</v>
      </c>
      <c r="DZ309" s="19" t="e">
        <f ca="1"/>
        <v>#N/A</v>
      </c>
      <c r="EA309" s="208" t="e">
        <f t="shared" ca="1" si="315"/>
        <v>#N/A</v>
      </c>
      <c r="EB309" s="207"/>
      <c r="EC309" s="194"/>
      <c r="ED309" s="198" cm="1">
        <f t="array" ref="ED309">IFERROR(MATCH(TRUE,INDEX($B$14:$B$117&gt;=EC309,0),0),"")</f>
        <v>1</v>
      </c>
      <c r="EE309" s="194">
        <f t="shared" ca="1" si="316"/>
        <v>3.2000000000000006E-3</v>
      </c>
      <c r="EH309" s="194">
        <f t="shared" si="317"/>
        <v>0</v>
      </c>
      <c r="EI309" s="19" t="e">
        <f ca="1"/>
        <v>#N/A</v>
      </c>
      <c r="EJ309" s="208" t="e">
        <f t="shared" ca="1" si="318"/>
        <v>#N/A</v>
      </c>
      <c r="EK309" s="207"/>
      <c r="EL309" s="194"/>
      <c r="EM309" s="198" cm="1">
        <f t="array" ref="EM309">IFERROR(MATCH(TRUE,INDEX($B$14:$B$117&gt;=EL309,0),0),"")</f>
        <v>1</v>
      </c>
      <c r="EN309" s="194">
        <f t="shared" ca="1" si="319"/>
        <v>3.2000000000000006E-3</v>
      </c>
      <c r="EQ309" s="194">
        <f t="shared" si="320"/>
        <v>0</v>
      </c>
      <c r="ER309" s="19" t="e">
        <f ca="1"/>
        <v>#N/A</v>
      </c>
      <c r="ES309" s="208" t="e">
        <f t="shared" ca="1" si="321"/>
        <v>#N/A</v>
      </c>
      <c r="ET309" s="207"/>
      <c r="EU309" s="194"/>
      <c r="EV309" s="198" cm="1">
        <f t="array" ref="EV309">IFERROR(MATCH(TRUE,INDEX($B$14:$B$117&gt;=EU309,0),0),"")</f>
        <v>1</v>
      </c>
      <c r="EW309" s="194">
        <f t="shared" ca="1" si="322"/>
        <v>3.2000000000000006E-3</v>
      </c>
      <c r="EZ309" s="194">
        <f t="shared" si="323"/>
        <v>0</v>
      </c>
      <c r="FA309" s="19" t="e">
        <f ca="1"/>
        <v>#N/A</v>
      </c>
      <c r="FB309" s="208" t="e">
        <f t="shared" ca="1" si="324"/>
        <v>#N/A</v>
      </c>
      <c r="FC309" s="207"/>
      <c r="FD309" s="194"/>
      <c r="FE309" s="198" cm="1">
        <f t="array" ref="FE309">IFERROR(MATCH(TRUE,INDEX($B$14:$B$117&gt;=FD309,0),0),"")</f>
        <v>1</v>
      </c>
      <c r="FF309" s="194">
        <f t="shared" ca="1" si="325"/>
        <v>3.2000000000000006E-3</v>
      </c>
      <c r="FI309" s="194">
        <f t="shared" si="326"/>
        <v>0</v>
      </c>
      <c r="FJ309" s="19" t="e">
        <f ca="1"/>
        <v>#N/A</v>
      </c>
      <c r="FK309" s="208" t="e">
        <f t="shared" ca="1" si="327"/>
        <v>#N/A</v>
      </c>
      <c r="FL309" s="207"/>
      <c r="FM309" s="194"/>
      <c r="FN309" s="198" cm="1">
        <f t="array" ref="FN309">IFERROR(MATCH(TRUE,INDEX($B$14:$B$117&gt;=FM309,0),0),"")</f>
        <v>1</v>
      </c>
      <c r="FO309" s="194">
        <f t="shared" ca="1" si="328"/>
        <v>3.2000000000000006E-3</v>
      </c>
      <c r="FR309" s="194">
        <f t="shared" si="329"/>
        <v>0</v>
      </c>
      <c r="FS309" s="19" t="e">
        <f ca="1"/>
        <v>#N/A</v>
      </c>
      <c r="FT309" s="208" t="e">
        <f t="shared" ca="1" si="330"/>
        <v>#N/A</v>
      </c>
      <c r="FU309" s="207"/>
      <c r="FV309" s="194"/>
      <c r="FW309" s="198" cm="1">
        <f t="array" ref="FW309">IFERROR(MATCH(TRUE,INDEX($B$14:$B$117&gt;=FV309,0),0),"")</f>
        <v>1</v>
      </c>
      <c r="FX309" s="194">
        <f t="shared" ca="1" si="331"/>
        <v>3.2000000000000006E-3</v>
      </c>
      <c r="GA309" s="194">
        <f t="shared" si="332"/>
        <v>0</v>
      </c>
      <c r="GB309" s="19" t="e">
        <f ca="1"/>
        <v>#N/A</v>
      </c>
      <c r="GC309" s="208" t="e">
        <f t="shared" ca="1" si="333"/>
        <v>#N/A</v>
      </c>
    </row>
    <row r="310" spans="6:185" x14ac:dyDescent="0.2">
      <c r="F310" s="207"/>
      <c r="G310" s="194"/>
      <c r="H310" s="198" cm="1">
        <f t="array" ref="H310">IFERROR(MATCH(TRUE,INDEX($B$14:$B$117&gt;=G310,0),0),"")</f>
        <v>1</v>
      </c>
      <c r="I310" s="194">
        <f t="shared" ca="1" si="278"/>
        <v>3.2000000000000006E-3</v>
      </c>
      <c r="L310" s="194">
        <f t="shared" si="334"/>
        <v>0</v>
      </c>
      <c r="M310" s="19">
        <f ca="1"/>
        <v>0</v>
      </c>
      <c r="N310" s="208">
        <f t="shared" ca="1" si="335"/>
        <v>0</v>
      </c>
      <c r="O310" s="207"/>
      <c r="P310" s="194"/>
      <c r="Q310" s="198" cm="1">
        <f t="array" ref="Q310">IFERROR(MATCH(TRUE,INDEX($B$14:$B$117&gt;=P310,0),0),"")</f>
        <v>1</v>
      </c>
      <c r="R310" s="194">
        <f t="shared" ca="1" si="279"/>
        <v>3.2000000000000006E-3</v>
      </c>
      <c r="U310" s="194">
        <f t="shared" si="336"/>
        <v>0</v>
      </c>
      <c r="V310" s="19">
        <f ca="1"/>
        <v>0</v>
      </c>
      <c r="W310" s="208">
        <f t="shared" ca="1" si="337"/>
        <v>0</v>
      </c>
      <c r="X310" s="207"/>
      <c r="Y310" s="194"/>
      <c r="Z310" s="198" cm="1">
        <f t="array" ref="Z310">IFERROR(MATCH(TRUE,INDEX($B$14:$B$117&gt;=Y310,0),0),"")</f>
        <v>1</v>
      </c>
      <c r="AA310" s="194">
        <f t="shared" ca="1" si="280"/>
        <v>3.2000000000000006E-3</v>
      </c>
      <c r="AD310" s="194">
        <f t="shared" si="281"/>
        <v>0</v>
      </c>
      <c r="AE310" s="19">
        <f ca="1"/>
        <v>0</v>
      </c>
      <c r="AF310" s="208">
        <f t="shared" ca="1" si="282"/>
        <v>0</v>
      </c>
      <c r="AG310" s="207"/>
      <c r="AH310" s="194"/>
      <c r="AI310" s="198" cm="1">
        <f t="array" ref="AI310">IFERROR(MATCH(TRUE,INDEX($B$14:$B$117&gt;=AH310,0),0),"")</f>
        <v>1</v>
      </c>
      <c r="AJ310" s="194">
        <f t="shared" ca="1" si="283"/>
        <v>3.2000000000000006E-3</v>
      </c>
      <c r="AM310" s="194">
        <f t="shared" si="284"/>
        <v>0</v>
      </c>
      <c r="AN310" s="19">
        <f ca="1"/>
        <v>0</v>
      </c>
      <c r="AO310" s="208">
        <f t="shared" ca="1" si="285"/>
        <v>0</v>
      </c>
      <c r="AP310" s="207"/>
      <c r="AQ310" s="194"/>
      <c r="AR310" s="198" cm="1">
        <f t="array" ref="AR310">IFERROR(MATCH(TRUE,INDEX($B$14:$B$117&gt;=AQ310,0),0),"")</f>
        <v>1</v>
      </c>
      <c r="AS310" s="194">
        <f t="shared" ca="1" si="286"/>
        <v>3.2000000000000006E-3</v>
      </c>
      <c r="AV310" s="194">
        <f t="shared" si="287"/>
        <v>0</v>
      </c>
      <c r="AW310" s="19">
        <f ca="1"/>
        <v>0</v>
      </c>
      <c r="AX310" s="208">
        <f t="shared" ca="1" si="288"/>
        <v>0</v>
      </c>
      <c r="AY310" s="207"/>
      <c r="AZ310" s="194"/>
      <c r="BA310" s="198" cm="1">
        <f t="array" ref="BA310">IFERROR(MATCH(TRUE,INDEX($B$14:$B$117&gt;=AZ310,0),0),"")</f>
        <v>1</v>
      </c>
      <c r="BB310" s="194">
        <f t="shared" ca="1" si="289"/>
        <v>3.2000000000000006E-3</v>
      </c>
      <c r="BE310" s="194">
        <f t="shared" si="290"/>
        <v>0</v>
      </c>
      <c r="BF310" s="19">
        <f ca="1"/>
        <v>0</v>
      </c>
      <c r="BG310" s="208">
        <f t="shared" ca="1" si="291"/>
        <v>0</v>
      </c>
      <c r="BH310" s="207"/>
      <c r="BI310" s="194"/>
      <c r="BJ310" s="198" cm="1">
        <f t="array" ref="BJ310">IFERROR(MATCH(TRUE,INDEX($B$14:$B$117&gt;=BI310,0),0),"")</f>
        <v>1</v>
      </c>
      <c r="BK310" s="194">
        <f t="shared" ca="1" si="292"/>
        <v>3.2000000000000006E-3</v>
      </c>
      <c r="BN310" s="194">
        <f t="shared" si="293"/>
        <v>0</v>
      </c>
      <c r="BO310" s="19">
        <f ca="1"/>
        <v>0</v>
      </c>
      <c r="BP310" s="208">
        <f t="shared" ca="1" si="294"/>
        <v>0</v>
      </c>
      <c r="BQ310" s="207"/>
      <c r="BR310" s="194"/>
      <c r="BS310" s="198" cm="1">
        <f t="array" ref="BS310">IFERROR(MATCH(TRUE,INDEX($B$14:$B$117&gt;=BR310,0),0),"")</f>
        <v>1</v>
      </c>
      <c r="BT310" s="194">
        <f t="shared" ca="1" si="295"/>
        <v>3.2000000000000006E-3</v>
      </c>
      <c r="BW310" s="194">
        <f t="shared" si="296"/>
        <v>0</v>
      </c>
      <c r="BX310" s="19">
        <f ca="1"/>
        <v>0</v>
      </c>
      <c r="BY310" s="208">
        <f t="shared" ca="1" si="297"/>
        <v>0</v>
      </c>
      <c r="BZ310" s="207"/>
      <c r="CA310" s="194"/>
      <c r="CB310" s="198" cm="1">
        <f t="array" ref="CB310">IFERROR(MATCH(TRUE,INDEX($B$14:$B$117&gt;=CA310,0),0),"")</f>
        <v>1</v>
      </c>
      <c r="CC310" s="194">
        <f t="shared" ca="1" si="298"/>
        <v>3.2000000000000006E-3</v>
      </c>
      <c r="CF310" s="194">
        <f t="shared" si="299"/>
        <v>0</v>
      </c>
      <c r="CG310" s="19">
        <f ca="1"/>
        <v>0</v>
      </c>
      <c r="CH310" s="208">
        <f t="shared" ca="1" si="300"/>
        <v>0</v>
      </c>
      <c r="CI310" s="207"/>
      <c r="CJ310" s="194"/>
      <c r="CK310" s="198" cm="1">
        <f t="array" ref="CK310">IFERROR(MATCH(TRUE,INDEX($B$14:$B$117&gt;=CJ310,0),0),"")</f>
        <v>1</v>
      </c>
      <c r="CL310" s="194">
        <f t="shared" ca="1" si="301"/>
        <v>3.2000000000000006E-3</v>
      </c>
      <c r="CO310" s="194">
        <f t="shared" si="302"/>
        <v>0</v>
      </c>
      <c r="CP310" s="19">
        <f ca="1"/>
        <v>0</v>
      </c>
      <c r="CQ310" s="208">
        <f t="shared" ca="1" si="303"/>
        <v>0</v>
      </c>
      <c r="CR310" s="207"/>
      <c r="CS310" s="194"/>
      <c r="CT310" s="198" cm="1">
        <f t="array" ref="CT310">IFERROR(MATCH(TRUE,INDEX($B$14:$B$117&gt;=CS310,0),0),"")</f>
        <v>1</v>
      </c>
      <c r="CU310" s="194">
        <f t="shared" ca="1" si="304"/>
        <v>3.2000000000000006E-3</v>
      </c>
      <c r="CX310" s="194">
        <f t="shared" si="305"/>
        <v>0</v>
      </c>
      <c r="CY310" s="19" t="e">
        <f ca="1"/>
        <v>#N/A</v>
      </c>
      <c r="CZ310" s="208" t="e">
        <f t="shared" ca="1" si="306"/>
        <v>#N/A</v>
      </c>
      <c r="DA310" s="207"/>
      <c r="DB310" s="194"/>
      <c r="DC310" s="198" cm="1">
        <f t="array" ref="DC310">IFERROR(MATCH(TRUE,INDEX($B$14:$B$117&gt;=DB310,0),0),"")</f>
        <v>1</v>
      </c>
      <c r="DD310" s="194">
        <f t="shared" ca="1" si="307"/>
        <v>3.2000000000000006E-3</v>
      </c>
      <c r="DG310" s="194">
        <f t="shared" si="308"/>
        <v>0</v>
      </c>
      <c r="DH310" s="19" t="e">
        <f ca="1"/>
        <v>#N/A</v>
      </c>
      <c r="DI310" s="208" t="e">
        <f t="shared" ca="1" si="309"/>
        <v>#N/A</v>
      </c>
      <c r="DJ310" s="207"/>
      <c r="DK310" s="194"/>
      <c r="DL310" s="198" cm="1">
        <f t="array" ref="DL310">IFERROR(MATCH(TRUE,INDEX($B$14:$B$117&gt;=DK310,0),0),"")</f>
        <v>1</v>
      </c>
      <c r="DM310" s="194">
        <f t="shared" ca="1" si="310"/>
        <v>3.2000000000000006E-3</v>
      </c>
      <c r="DP310" s="194">
        <f t="shared" si="311"/>
        <v>0</v>
      </c>
      <c r="DQ310" s="19" t="e">
        <f ca="1"/>
        <v>#N/A</v>
      </c>
      <c r="DR310" s="208" t="e">
        <f t="shared" ca="1" si="312"/>
        <v>#N/A</v>
      </c>
      <c r="DS310" s="207"/>
      <c r="DT310" s="194"/>
      <c r="DU310" s="198" cm="1">
        <f t="array" ref="DU310">IFERROR(MATCH(TRUE,INDEX($B$14:$B$117&gt;=DT310,0),0),"")</f>
        <v>1</v>
      </c>
      <c r="DV310" s="194">
        <f t="shared" ca="1" si="313"/>
        <v>3.2000000000000006E-3</v>
      </c>
      <c r="DY310" s="194">
        <f t="shared" si="314"/>
        <v>0</v>
      </c>
      <c r="DZ310" s="19" t="e">
        <f ca="1"/>
        <v>#N/A</v>
      </c>
      <c r="EA310" s="208" t="e">
        <f t="shared" ca="1" si="315"/>
        <v>#N/A</v>
      </c>
      <c r="EB310" s="207"/>
      <c r="EC310" s="194"/>
      <c r="ED310" s="198" cm="1">
        <f t="array" ref="ED310">IFERROR(MATCH(TRUE,INDEX($B$14:$B$117&gt;=EC310,0),0),"")</f>
        <v>1</v>
      </c>
      <c r="EE310" s="194">
        <f t="shared" ca="1" si="316"/>
        <v>3.2000000000000006E-3</v>
      </c>
      <c r="EH310" s="194">
        <f t="shared" si="317"/>
        <v>0</v>
      </c>
      <c r="EI310" s="19" t="e">
        <f ca="1"/>
        <v>#N/A</v>
      </c>
      <c r="EJ310" s="208" t="e">
        <f t="shared" ca="1" si="318"/>
        <v>#N/A</v>
      </c>
      <c r="EK310" s="207"/>
      <c r="EL310" s="194"/>
      <c r="EM310" s="198" cm="1">
        <f t="array" ref="EM310">IFERROR(MATCH(TRUE,INDEX($B$14:$B$117&gt;=EL310,0),0),"")</f>
        <v>1</v>
      </c>
      <c r="EN310" s="194">
        <f t="shared" ca="1" si="319"/>
        <v>3.2000000000000006E-3</v>
      </c>
      <c r="EQ310" s="194">
        <f t="shared" si="320"/>
        <v>0</v>
      </c>
      <c r="ER310" s="19" t="e">
        <f ca="1"/>
        <v>#N/A</v>
      </c>
      <c r="ES310" s="208" t="e">
        <f t="shared" ca="1" si="321"/>
        <v>#N/A</v>
      </c>
      <c r="ET310" s="207"/>
      <c r="EU310" s="194"/>
      <c r="EV310" s="198" cm="1">
        <f t="array" ref="EV310">IFERROR(MATCH(TRUE,INDEX($B$14:$B$117&gt;=EU310,0),0),"")</f>
        <v>1</v>
      </c>
      <c r="EW310" s="194">
        <f t="shared" ca="1" si="322"/>
        <v>3.2000000000000006E-3</v>
      </c>
      <c r="EZ310" s="194">
        <f t="shared" si="323"/>
        <v>0</v>
      </c>
      <c r="FA310" s="19" t="e">
        <f ca="1"/>
        <v>#N/A</v>
      </c>
      <c r="FB310" s="208" t="e">
        <f t="shared" ca="1" si="324"/>
        <v>#N/A</v>
      </c>
      <c r="FC310" s="207"/>
      <c r="FD310" s="194"/>
      <c r="FE310" s="198" cm="1">
        <f t="array" ref="FE310">IFERROR(MATCH(TRUE,INDEX($B$14:$B$117&gt;=FD310,0),0),"")</f>
        <v>1</v>
      </c>
      <c r="FF310" s="194">
        <f t="shared" ca="1" si="325"/>
        <v>3.2000000000000006E-3</v>
      </c>
      <c r="FI310" s="194">
        <f t="shared" si="326"/>
        <v>0</v>
      </c>
      <c r="FJ310" s="19" t="e">
        <f ca="1"/>
        <v>#N/A</v>
      </c>
      <c r="FK310" s="208" t="e">
        <f t="shared" ca="1" si="327"/>
        <v>#N/A</v>
      </c>
      <c r="FL310" s="207"/>
      <c r="FM310" s="194"/>
      <c r="FN310" s="198" cm="1">
        <f t="array" ref="FN310">IFERROR(MATCH(TRUE,INDEX($B$14:$B$117&gt;=FM310,0),0),"")</f>
        <v>1</v>
      </c>
      <c r="FO310" s="194">
        <f t="shared" ca="1" si="328"/>
        <v>3.2000000000000006E-3</v>
      </c>
      <c r="FR310" s="194">
        <f t="shared" si="329"/>
        <v>0</v>
      </c>
      <c r="FS310" s="19" t="e">
        <f ca="1"/>
        <v>#N/A</v>
      </c>
      <c r="FT310" s="208" t="e">
        <f t="shared" ca="1" si="330"/>
        <v>#N/A</v>
      </c>
      <c r="FU310" s="207"/>
      <c r="FV310" s="194"/>
      <c r="FW310" s="198" cm="1">
        <f t="array" ref="FW310">IFERROR(MATCH(TRUE,INDEX($B$14:$B$117&gt;=FV310,0),0),"")</f>
        <v>1</v>
      </c>
      <c r="FX310" s="194">
        <f t="shared" ca="1" si="331"/>
        <v>3.2000000000000006E-3</v>
      </c>
      <c r="GA310" s="194">
        <f t="shared" si="332"/>
        <v>0</v>
      </c>
      <c r="GB310" s="19" t="e">
        <f ca="1"/>
        <v>#N/A</v>
      </c>
      <c r="GC310" s="208" t="e">
        <f t="shared" ca="1" si="333"/>
        <v>#N/A</v>
      </c>
    </row>
    <row r="311" spans="6:185" x14ac:dyDescent="0.2">
      <c r="F311" s="207"/>
      <c r="G311" s="194"/>
      <c r="H311" s="198" cm="1">
        <f t="array" ref="H311">IFERROR(MATCH(TRUE,INDEX($B$14:$B$117&gt;=G311,0),0),"")</f>
        <v>1</v>
      </c>
      <c r="I311" s="194">
        <f t="shared" ca="1" si="278"/>
        <v>3.2000000000000006E-3</v>
      </c>
      <c r="L311" s="194">
        <f t="shared" si="334"/>
        <v>0</v>
      </c>
      <c r="M311" s="19">
        <f ca="1"/>
        <v>0</v>
      </c>
      <c r="N311" s="208">
        <f t="shared" ca="1" si="335"/>
        <v>0</v>
      </c>
      <c r="O311" s="207"/>
      <c r="P311" s="194"/>
      <c r="Q311" s="198" cm="1">
        <f t="array" ref="Q311">IFERROR(MATCH(TRUE,INDEX($B$14:$B$117&gt;=P311,0),0),"")</f>
        <v>1</v>
      </c>
      <c r="R311" s="194">
        <f t="shared" ca="1" si="279"/>
        <v>3.2000000000000006E-3</v>
      </c>
      <c r="U311" s="194">
        <f t="shared" si="336"/>
        <v>0</v>
      </c>
      <c r="V311" s="19">
        <f ca="1"/>
        <v>0</v>
      </c>
      <c r="W311" s="208">
        <f t="shared" ca="1" si="337"/>
        <v>0</v>
      </c>
      <c r="X311" s="207"/>
      <c r="Y311" s="194"/>
      <c r="Z311" s="198" cm="1">
        <f t="array" ref="Z311">IFERROR(MATCH(TRUE,INDEX($B$14:$B$117&gt;=Y311,0),0),"")</f>
        <v>1</v>
      </c>
      <c r="AA311" s="194">
        <f t="shared" ca="1" si="280"/>
        <v>3.2000000000000006E-3</v>
      </c>
      <c r="AD311" s="194">
        <f t="shared" si="281"/>
        <v>0</v>
      </c>
      <c r="AE311" s="19">
        <f ca="1"/>
        <v>0</v>
      </c>
      <c r="AF311" s="208">
        <f t="shared" ca="1" si="282"/>
        <v>0</v>
      </c>
      <c r="AG311" s="207"/>
      <c r="AH311" s="194"/>
      <c r="AI311" s="198" cm="1">
        <f t="array" ref="AI311">IFERROR(MATCH(TRUE,INDEX($B$14:$B$117&gt;=AH311,0),0),"")</f>
        <v>1</v>
      </c>
      <c r="AJ311" s="194">
        <f t="shared" ca="1" si="283"/>
        <v>3.2000000000000006E-3</v>
      </c>
      <c r="AM311" s="194">
        <f t="shared" si="284"/>
        <v>0</v>
      </c>
      <c r="AN311" s="19">
        <f ca="1"/>
        <v>0</v>
      </c>
      <c r="AO311" s="208">
        <f t="shared" ca="1" si="285"/>
        <v>0</v>
      </c>
      <c r="AP311" s="207"/>
      <c r="AQ311" s="194"/>
      <c r="AR311" s="198" cm="1">
        <f t="array" ref="AR311">IFERROR(MATCH(TRUE,INDEX($B$14:$B$117&gt;=AQ311,0),0),"")</f>
        <v>1</v>
      </c>
      <c r="AS311" s="194">
        <f t="shared" ca="1" si="286"/>
        <v>3.2000000000000006E-3</v>
      </c>
      <c r="AV311" s="194">
        <f t="shared" si="287"/>
        <v>0</v>
      </c>
      <c r="AW311" s="19">
        <f ca="1"/>
        <v>0</v>
      </c>
      <c r="AX311" s="208">
        <f t="shared" ca="1" si="288"/>
        <v>0</v>
      </c>
      <c r="AY311" s="207"/>
      <c r="AZ311" s="194"/>
      <c r="BA311" s="198" cm="1">
        <f t="array" ref="BA311">IFERROR(MATCH(TRUE,INDEX($B$14:$B$117&gt;=AZ311,0),0),"")</f>
        <v>1</v>
      </c>
      <c r="BB311" s="194">
        <f t="shared" ca="1" si="289"/>
        <v>3.2000000000000006E-3</v>
      </c>
      <c r="BE311" s="194">
        <f t="shared" si="290"/>
        <v>0</v>
      </c>
      <c r="BF311" s="19">
        <f ca="1"/>
        <v>0</v>
      </c>
      <c r="BG311" s="208">
        <f t="shared" ca="1" si="291"/>
        <v>0</v>
      </c>
      <c r="BH311" s="207"/>
      <c r="BI311" s="194"/>
      <c r="BJ311" s="198" cm="1">
        <f t="array" ref="BJ311">IFERROR(MATCH(TRUE,INDEX($B$14:$B$117&gt;=BI311,0),0),"")</f>
        <v>1</v>
      </c>
      <c r="BK311" s="194">
        <f t="shared" ca="1" si="292"/>
        <v>3.2000000000000006E-3</v>
      </c>
      <c r="BN311" s="194">
        <f t="shared" si="293"/>
        <v>0</v>
      </c>
      <c r="BO311" s="19">
        <f ca="1"/>
        <v>0</v>
      </c>
      <c r="BP311" s="208">
        <f t="shared" ca="1" si="294"/>
        <v>0</v>
      </c>
      <c r="BQ311" s="207"/>
      <c r="BR311" s="194"/>
      <c r="BS311" s="198" cm="1">
        <f t="array" ref="BS311">IFERROR(MATCH(TRUE,INDEX($B$14:$B$117&gt;=BR311,0),0),"")</f>
        <v>1</v>
      </c>
      <c r="BT311" s="194">
        <f t="shared" ca="1" si="295"/>
        <v>3.2000000000000006E-3</v>
      </c>
      <c r="BW311" s="194">
        <f t="shared" si="296"/>
        <v>0</v>
      </c>
      <c r="BX311" s="19">
        <f ca="1"/>
        <v>0</v>
      </c>
      <c r="BY311" s="208">
        <f t="shared" ca="1" si="297"/>
        <v>0</v>
      </c>
      <c r="BZ311" s="207"/>
      <c r="CA311" s="194"/>
      <c r="CB311" s="198" cm="1">
        <f t="array" ref="CB311">IFERROR(MATCH(TRUE,INDEX($B$14:$B$117&gt;=CA311,0),0),"")</f>
        <v>1</v>
      </c>
      <c r="CC311" s="194">
        <f t="shared" ca="1" si="298"/>
        <v>3.2000000000000006E-3</v>
      </c>
      <c r="CF311" s="194">
        <f t="shared" si="299"/>
        <v>0</v>
      </c>
      <c r="CG311" s="19">
        <f ca="1"/>
        <v>0</v>
      </c>
      <c r="CH311" s="208">
        <f t="shared" ca="1" si="300"/>
        <v>0</v>
      </c>
      <c r="CI311" s="207"/>
      <c r="CJ311" s="194"/>
      <c r="CK311" s="198" cm="1">
        <f t="array" ref="CK311">IFERROR(MATCH(TRUE,INDEX($B$14:$B$117&gt;=CJ311,0),0),"")</f>
        <v>1</v>
      </c>
      <c r="CL311" s="194">
        <f t="shared" ca="1" si="301"/>
        <v>3.2000000000000006E-3</v>
      </c>
      <c r="CO311" s="194">
        <f t="shared" si="302"/>
        <v>0</v>
      </c>
      <c r="CP311" s="19">
        <f ca="1"/>
        <v>0</v>
      </c>
      <c r="CQ311" s="208">
        <f t="shared" ca="1" si="303"/>
        <v>0</v>
      </c>
      <c r="CR311" s="207"/>
      <c r="CS311" s="194"/>
      <c r="CT311" s="198" cm="1">
        <f t="array" ref="CT311">IFERROR(MATCH(TRUE,INDEX($B$14:$B$117&gt;=CS311,0),0),"")</f>
        <v>1</v>
      </c>
      <c r="CU311" s="194">
        <f t="shared" ca="1" si="304"/>
        <v>3.2000000000000006E-3</v>
      </c>
      <c r="CX311" s="194">
        <f t="shared" si="305"/>
        <v>0</v>
      </c>
      <c r="CY311" s="19" t="e">
        <f ca="1"/>
        <v>#N/A</v>
      </c>
      <c r="CZ311" s="208" t="e">
        <f t="shared" ca="1" si="306"/>
        <v>#N/A</v>
      </c>
      <c r="DA311" s="207"/>
      <c r="DB311" s="194"/>
      <c r="DC311" s="198" cm="1">
        <f t="array" ref="DC311">IFERROR(MATCH(TRUE,INDEX($B$14:$B$117&gt;=DB311,0),0),"")</f>
        <v>1</v>
      </c>
      <c r="DD311" s="194">
        <f t="shared" ca="1" si="307"/>
        <v>3.2000000000000006E-3</v>
      </c>
      <c r="DG311" s="194">
        <f t="shared" si="308"/>
        <v>0</v>
      </c>
      <c r="DH311" s="19" t="e">
        <f ca="1"/>
        <v>#N/A</v>
      </c>
      <c r="DI311" s="208" t="e">
        <f t="shared" ca="1" si="309"/>
        <v>#N/A</v>
      </c>
      <c r="DJ311" s="207"/>
      <c r="DK311" s="194"/>
      <c r="DL311" s="198" cm="1">
        <f t="array" ref="DL311">IFERROR(MATCH(TRUE,INDEX($B$14:$B$117&gt;=DK311,0),0),"")</f>
        <v>1</v>
      </c>
      <c r="DM311" s="194">
        <f t="shared" ca="1" si="310"/>
        <v>3.2000000000000006E-3</v>
      </c>
      <c r="DP311" s="194">
        <f t="shared" si="311"/>
        <v>0</v>
      </c>
      <c r="DQ311" s="19" t="e">
        <f ca="1"/>
        <v>#N/A</v>
      </c>
      <c r="DR311" s="208" t="e">
        <f t="shared" ca="1" si="312"/>
        <v>#N/A</v>
      </c>
      <c r="DS311" s="207"/>
      <c r="DT311" s="194"/>
      <c r="DU311" s="198" cm="1">
        <f t="array" ref="DU311">IFERROR(MATCH(TRUE,INDEX($B$14:$B$117&gt;=DT311,0),0),"")</f>
        <v>1</v>
      </c>
      <c r="DV311" s="194">
        <f t="shared" ca="1" si="313"/>
        <v>3.2000000000000006E-3</v>
      </c>
      <c r="DY311" s="194">
        <f t="shared" si="314"/>
        <v>0</v>
      </c>
      <c r="DZ311" s="19" t="e">
        <f ca="1"/>
        <v>#N/A</v>
      </c>
      <c r="EA311" s="208" t="e">
        <f t="shared" ca="1" si="315"/>
        <v>#N/A</v>
      </c>
      <c r="EB311" s="207"/>
      <c r="EC311" s="194"/>
      <c r="ED311" s="198" cm="1">
        <f t="array" ref="ED311">IFERROR(MATCH(TRUE,INDEX($B$14:$B$117&gt;=EC311,0),0),"")</f>
        <v>1</v>
      </c>
      <c r="EE311" s="194">
        <f t="shared" ca="1" si="316"/>
        <v>3.2000000000000006E-3</v>
      </c>
      <c r="EH311" s="194">
        <f t="shared" si="317"/>
        <v>0</v>
      </c>
      <c r="EI311" s="19" t="e">
        <f ca="1"/>
        <v>#N/A</v>
      </c>
      <c r="EJ311" s="208" t="e">
        <f t="shared" ca="1" si="318"/>
        <v>#N/A</v>
      </c>
      <c r="EK311" s="207"/>
      <c r="EL311" s="194"/>
      <c r="EM311" s="198" cm="1">
        <f t="array" ref="EM311">IFERROR(MATCH(TRUE,INDEX($B$14:$B$117&gt;=EL311,0),0),"")</f>
        <v>1</v>
      </c>
      <c r="EN311" s="194">
        <f t="shared" ca="1" si="319"/>
        <v>3.2000000000000006E-3</v>
      </c>
      <c r="EQ311" s="194">
        <f t="shared" si="320"/>
        <v>0</v>
      </c>
      <c r="ER311" s="19" t="e">
        <f ca="1"/>
        <v>#N/A</v>
      </c>
      <c r="ES311" s="208" t="e">
        <f t="shared" ca="1" si="321"/>
        <v>#N/A</v>
      </c>
      <c r="ET311" s="207"/>
      <c r="EU311" s="194"/>
      <c r="EV311" s="198" cm="1">
        <f t="array" ref="EV311">IFERROR(MATCH(TRUE,INDEX($B$14:$B$117&gt;=EU311,0),0),"")</f>
        <v>1</v>
      </c>
      <c r="EW311" s="194">
        <f t="shared" ca="1" si="322"/>
        <v>3.2000000000000006E-3</v>
      </c>
      <c r="EZ311" s="194">
        <f t="shared" si="323"/>
        <v>0</v>
      </c>
      <c r="FA311" s="19" t="e">
        <f ca="1"/>
        <v>#N/A</v>
      </c>
      <c r="FB311" s="208" t="e">
        <f t="shared" ca="1" si="324"/>
        <v>#N/A</v>
      </c>
      <c r="FC311" s="207"/>
      <c r="FD311" s="194"/>
      <c r="FE311" s="198" cm="1">
        <f t="array" ref="FE311">IFERROR(MATCH(TRUE,INDEX($B$14:$B$117&gt;=FD311,0),0),"")</f>
        <v>1</v>
      </c>
      <c r="FF311" s="194">
        <f t="shared" ca="1" si="325"/>
        <v>3.2000000000000006E-3</v>
      </c>
      <c r="FI311" s="194">
        <f t="shared" si="326"/>
        <v>0</v>
      </c>
      <c r="FJ311" s="19" t="e">
        <f ca="1"/>
        <v>#N/A</v>
      </c>
      <c r="FK311" s="208" t="e">
        <f t="shared" ca="1" si="327"/>
        <v>#N/A</v>
      </c>
      <c r="FL311" s="207"/>
      <c r="FM311" s="194"/>
      <c r="FN311" s="198" cm="1">
        <f t="array" ref="FN311">IFERROR(MATCH(TRUE,INDEX($B$14:$B$117&gt;=FM311,0),0),"")</f>
        <v>1</v>
      </c>
      <c r="FO311" s="194">
        <f t="shared" ca="1" si="328"/>
        <v>3.2000000000000006E-3</v>
      </c>
      <c r="FR311" s="194">
        <f t="shared" si="329"/>
        <v>0</v>
      </c>
      <c r="FS311" s="19" t="e">
        <f ca="1"/>
        <v>#N/A</v>
      </c>
      <c r="FT311" s="208" t="e">
        <f t="shared" ca="1" si="330"/>
        <v>#N/A</v>
      </c>
      <c r="FU311" s="207"/>
      <c r="FV311" s="194"/>
      <c r="FW311" s="198" cm="1">
        <f t="array" ref="FW311">IFERROR(MATCH(TRUE,INDEX($B$14:$B$117&gt;=FV311,0),0),"")</f>
        <v>1</v>
      </c>
      <c r="FX311" s="194">
        <f t="shared" ca="1" si="331"/>
        <v>3.2000000000000006E-3</v>
      </c>
      <c r="GA311" s="194">
        <f t="shared" si="332"/>
        <v>0</v>
      </c>
      <c r="GB311" s="19" t="e">
        <f ca="1"/>
        <v>#N/A</v>
      </c>
      <c r="GC311" s="208" t="e">
        <f t="shared" ca="1" si="333"/>
        <v>#N/A</v>
      </c>
    </row>
    <row r="312" spans="6:185" x14ac:dyDescent="0.2">
      <c r="F312" s="207"/>
      <c r="G312" s="194"/>
      <c r="H312" s="198" cm="1">
        <f t="array" ref="H312">IFERROR(MATCH(TRUE,INDEX($B$14:$B$117&gt;=G312,0),0),"")</f>
        <v>1</v>
      </c>
      <c r="I312" s="194">
        <f t="shared" ca="1" si="278"/>
        <v>3.2000000000000006E-3</v>
      </c>
      <c r="L312" s="194">
        <f t="shared" si="334"/>
        <v>0</v>
      </c>
      <c r="M312" s="19">
        <f ca="1"/>
        <v>0</v>
      </c>
      <c r="N312" s="208">
        <f t="shared" ca="1" si="335"/>
        <v>0</v>
      </c>
      <c r="O312" s="207"/>
      <c r="P312" s="194"/>
      <c r="Q312" s="198" cm="1">
        <f t="array" ref="Q312">IFERROR(MATCH(TRUE,INDEX($B$14:$B$117&gt;=P312,0),0),"")</f>
        <v>1</v>
      </c>
      <c r="R312" s="194">
        <f t="shared" ca="1" si="279"/>
        <v>3.2000000000000006E-3</v>
      </c>
      <c r="U312" s="194">
        <f t="shared" si="336"/>
        <v>0</v>
      </c>
      <c r="V312" s="19">
        <f ca="1"/>
        <v>0</v>
      </c>
      <c r="W312" s="208">
        <f t="shared" ca="1" si="337"/>
        <v>0</v>
      </c>
      <c r="X312" s="207"/>
      <c r="Y312" s="194"/>
      <c r="Z312" s="198" cm="1">
        <f t="array" ref="Z312">IFERROR(MATCH(TRUE,INDEX($B$14:$B$117&gt;=Y312,0),0),"")</f>
        <v>1</v>
      </c>
      <c r="AA312" s="194">
        <f t="shared" ca="1" si="280"/>
        <v>3.2000000000000006E-3</v>
      </c>
      <c r="AD312" s="194">
        <f t="shared" si="281"/>
        <v>0</v>
      </c>
      <c r="AE312" s="19">
        <f ca="1"/>
        <v>0</v>
      </c>
      <c r="AF312" s="208">
        <f t="shared" ca="1" si="282"/>
        <v>0</v>
      </c>
      <c r="AG312" s="207"/>
      <c r="AH312" s="194"/>
      <c r="AI312" s="198" cm="1">
        <f t="array" ref="AI312">IFERROR(MATCH(TRUE,INDEX($B$14:$B$117&gt;=AH312,0),0),"")</f>
        <v>1</v>
      </c>
      <c r="AJ312" s="194">
        <f t="shared" ca="1" si="283"/>
        <v>3.2000000000000006E-3</v>
      </c>
      <c r="AM312" s="194">
        <f t="shared" si="284"/>
        <v>0</v>
      </c>
      <c r="AN312" s="19">
        <f ca="1"/>
        <v>0</v>
      </c>
      <c r="AO312" s="208">
        <f t="shared" ca="1" si="285"/>
        <v>0</v>
      </c>
      <c r="AP312" s="207"/>
      <c r="AQ312" s="194"/>
      <c r="AR312" s="198" cm="1">
        <f t="array" ref="AR312">IFERROR(MATCH(TRUE,INDEX($B$14:$B$117&gt;=AQ312,0),0),"")</f>
        <v>1</v>
      </c>
      <c r="AS312" s="194">
        <f t="shared" ca="1" si="286"/>
        <v>3.2000000000000006E-3</v>
      </c>
      <c r="AV312" s="194">
        <f t="shared" si="287"/>
        <v>0</v>
      </c>
      <c r="AW312" s="19">
        <f ca="1"/>
        <v>0</v>
      </c>
      <c r="AX312" s="208">
        <f t="shared" ca="1" si="288"/>
        <v>0</v>
      </c>
      <c r="AY312" s="207"/>
      <c r="AZ312" s="194"/>
      <c r="BA312" s="198" cm="1">
        <f t="array" ref="BA312">IFERROR(MATCH(TRUE,INDEX($B$14:$B$117&gt;=AZ312,0),0),"")</f>
        <v>1</v>
      </c>
      <c r="BB312" s="194">
        <f t="shared" ca="1" si="289"/>
        <v>3.2000000000000006E-3</v>
      </c>
      <c r="BE312" s="194">
        <f t="shared" si="290"/>
        <v>0</v>
      </c>
      <c r="BF312" s="19">
        <f ca="1"/>
        <v>0</v>
      </c>
      <c r="BG312" s="208">
        <f t="shared" ca="1" si="291"/>
        <v>0</v>
      </c>
      <c r="BH312" s="207"/>
      <c r="BI312" s="194"/>
      <c r="BJ312" s="198" cm="1">
        <f t="array" ref="BJ312">IFERROR(MATCH(TRUE,INDEX($B$14:$B$117&gt;=BI312,0),0),"")</f>
        <v>1</v>
      </c>
      <c r="BK312" s="194">
        <f t="shared" ca="1" si="292"/>
        <v>3.2000000000000006E-3</v>
      </c>
      <c r="BN312" s="194">
        <f t="shared" si="293"/>
        <v>0</v>
      </c>
      <c r="BO312" s="19">
        <f ca="1"/>
        <v>0</v>
      </c>
      <c r="BP312" s="208">
        <f t="shared" ca="1" si="294"/>
        <v>0</v>
      </c>
      <c r="BQ312" s="207"/>
      <c r="BR312" s="194"/>
      <c r="BS312" s="198" cm="1">
        <f t="array" ref="BS312">IFERROR(MATCH(TRUE,INDEX($B$14:$B$117&gt;=BR312,0),0),"")</f>
        <v>1</v>
      </c>
      <c r="BT312" s="194">
        <f t="shared" ca="1" si="295"/>
        <v>3.2000000000000006E-3</v>
      </c>
      <c r="BW312" s="194">
        <f t="shared" si="296"/>
        <v>0</v>
      </c>
      <c r="BX312" s="19">
        <f ca="1"/>
        <v>0</v>
      </c>
      <c r="BY312" s="208">
        <f t="shared" ca="1" si="297"/>
        <v>0</v>
      </c>
      <c r="BZ312" s="207"/>
      <c r="CA312" s="194"/>
      <c r="CB312" s="198" cm="1">
        <f t="array" ref="CB312">IFERROR(MATCH(TRUE,INDEX($B$14:$B$117&gt;=CA312,0),0),"")</f>
        <v>1</v>
      </c>
      <c r="CC312" s="194">
        <f t="shared" ca="1" si="298"/>
        <v>3.2000000000000006E-3</v>
      </c>
      <c r="CF312" s="194">
        <f t="shared" si="299"/>
        <v>0</v>
      </c>
      <c r="CG312" s="19">
        <f ca="1"/>
        <v>0</v>
      </c>
      <c r="CH312" s="208">
        <f t="shared" ca="1" si="300"/>
        <v>0</v>
      </c>
      <c r="CI312" s="207"/>
      <c r="CJ312" s="194"/>
      <c r="CK312" s="198" cm="1">
        <f t="array" ref="CK312">IFERROR(MATCH(TRUE,INDEX($B$14:$B$117&gt;=CJ312,0),0),"")</f>
        <v>1</v>
      </c>
      <c r="CL312" s="194">
        <f t="shared" ca="1" si="301"/>
        <v>3.2000000000000006E-3</v>
      </c>
      <c r="CO312" s="194">
        <f t="shared" si="302"/>
        <v>0</v>
      </c>
      <c r="CP312" s="19">
        <f ca="1"/>
        <v>0</v>
      </c>
      <c r="CQ312" s="208">
        <f t="shared" ca="1" si="303"/>
        <v>0</v>
      </c>
      <c r="CR312" s="207"/>
      <c r="CS312" s="194"/>
      <c r="CT312" s="198" cm="1">
        <f t="array" ref="CT312">IFERROR(MATCH(TRUE,INDEX($B$14:$B$117&gt;=CS312,0),0),"")</f>
        <v>1</v>
      </c>
      <c r="CU312" s="194">
        <f t="shared" ca="1" si="304"/>
        <v>3.2000000000000006E-3</v>
      </c>
      <c r="CX312" s="194">
        <f t="shared" si="305"/>
        <v>0</v>
      </c>
      <c r="CY312" s="19" t="e">
        <f ca="1"/>
        <v>#N/A</v>
      </c>
      <c r="CZ312" s="208" t="e">
        <f t="shared" ca="1" si="306"/>
        <v>#N/A</v>
      </c>
      <c r="DA312" s="207"/>
      <c r="DB312" s="194"/>
      <c r="DC312" s="198" cm="1">
        <f t="array" ref="DC312">IFERROR(MATCH(TRUE,INDEX($B$14:$B$117&gt;=DB312,0),0),"")</f>
        <v>1</v>
      </c>
      <c r="DD312" s="194">
        <f t="shared" ca="1" si="307"/>
        <v>3.2000000000000006E-3</v>
      </c>
      <c r="DG312" s="194">
        <f t="shared" si="308"/>
        <v>0</v>
      </c>
      <c r="DH312" s="19" t="e">
        <f ca="1"/>
        <v>#N/A</v>
      </c>
      <c r="DI312" s="208" t="e">
        <f t="shared" ca="1" si="309"/>
        <v>#N/A</v>
      </c>
      <c r="DJ312" s="207"/>
      <c r="DK312" s="194"/>
      <c r="DL312" s="198" cm="1">
        <f t="array" ref="DL312">IFERROR(MATCH(TRUE,INDEX($B$14:$B$117&gt;=DK312,0),0),"")</f>
        <v>1</v>
      </c>
      <c r="DM312" s="194">
        <f t="shared" ca="1" si="310"/>
        <v>3.2000000000000006E-3</v>
      </c>
      <c r="DP312" s="194">
        <f t="shared" si="311"/>
        <v>0</v>
      </c>
      <c r="DQ312" s="19" t="e">
        <f ca="1"/>
        <v>#N/A</v>
      </c>
      <c r="DR312" s="208" t="e">
        <f t="shared" ca="1" si="312"/>
        <v>#N/A</v>
      </c>
      <c r="DS312" s="207"/>
      <c r="DT312" s="194"/>
      <c r="DU312" s="198" cm="1">
        <f t="array" ref="DU312">IFERROR(MATCH(TRUE,INDEX($B$14:$B$117&gt;=DT312,0),0),"")</f>
        <v>1</v>
      </c>
      <c r="DV312" s="194">
        <f t="shared" ca="1" si="313"/>
        <v>3.2000000000000006E-3</v>
      </c>
      <c r="DY312" s="194">
        <f t="shared" si="314"/>
        <v>0</v>
      </c>
      <c r="DZ312" s="19" t="e">
        <f ca="1"/>
        <v>#N/A</v>
      </c>
      <c r="EA312" s="208" t="e">
        <f t="shared" ca="1" si="315"/>
        <v>#N/A</v>
      </c>
      <c r="EB312" s="207"/>
      <c r="EC312" s="194"/>
      <c r="ED312" s="198" cm="1">
        <f t="array" ref="ED312">IFERROR(MATCH(TRUE,INDEX($B$14:$B$117&gt;=EC312,0),0),"")</f>
        <v>1</v>
      </c>
      <c r="EE312" s="194">
        <f t="shared" ca="1" si="316"/>
        <v>3.2000000000000006E-3</v>
      </c>
      <c r="EH312" s="194">
        <f t="shared" si="317"/>
        <v>0</v>
      </c>
      <c r="EI312" s="19" t="e">
        <f ca="1"/>
        <v>#N/A</v>
      </c>
      <c r="EJ312" s="208" t="e">
        <f t="shared" ca="1" si="318"/>
        <v>#N/A</v>
      </c>
      <c r="EK312" s="207"/>
      <c r="EL312" s="194"/>
      <c r="EM312" s="198" cm="1">
        <f t="array" ref="EM312">IFERROR(MATCH(TRUE,INDEX($B$14:$B$117&gt;=EL312,0),0),"")</f>
        <v>1</v>
      </c>
      <c r="EN312" s="194">
        <f t="shared" ca="1" si="319"/>
        <v>3.2000000000000006E-3</v>
      </c>
      <c r="EQ312" s="194">
        <f t="shared" si="320"/>
        <v>0</v>
      </c>
      <c r="ER312" s="19" t="e">
        <f ca="1"/>
        <v>#N/A</v>
      </c>
      <c r="ES312" s="208" t="e">
        <f t="shared" ca="1" si="321"/>
        <v>#N/A</v>
      </c>
      <c r="ET312" s="207"/>
      <c r="EU312" s="194"/>
      <c r="EV312" s="198" cm="1">
        <f t="array" ref="EV312">IFERROR(MATCH(TRUE,INDEX($B$14:$B$117&gt;=EU312,0),0),"")</f>
        <v>1</v>
      </c>
      <c r="EW312" s="194">
        <f t="shared" ca="1" si="322"/>
        <v>3.2000000000000006E-3</v>
      </c>
      <c r="EZ312" s="194">
        <f t="shared" si="323"/>
        <v>0</v>
      </c>
      <c r="FA312" s="19" t="e">
        <f ca="1"/>
        <v>#N/A</v>
      </c>
      <c r="FB312" s="208" t="e">
        <f t="shared" ca="1" si="324"/>
        <v>#N/A</v>
      </c>
      <c r="FC312" s="207"/>
      <c r="FD312" s="194"/>
      <c r="FE312" s="198" cm="1">
        <f t="array" ref="FE312">IFERROR(MATCH(TRUE,INDEX($B$14:$B$117&gt;=FD312,0),0),"")</f>
        <v>1</v>
      </c>
      <c r="FF312" s="194">
        <f t="shared" ca="1" si="325"/>
        <v>3.2000000000000006E-3</v>
      </c>
      <c r="FI312" s="194">
        <f t="shared" si="326"/>
        <v>0</v>
      </c>
      <c r="FJ312" s="19" t="e">
        <f ca="1"/>
        <v>#N/A</v>
      </c>
      <c r="FK312" s="208" t="e">
        <f t="shared" ca="1" si="327"/>
        <v>#N/A</v>
      </c>
      <c r="FL312" s="207"/>
      <c r="FM312" s="194"/>
      <c r="FN312" s="198" cm="1">
        <f t="array" ref="FN312">IFERROR(MATCH(TRUE,INDEX($B$14:$B$117&gt;=FM312,0),0),"")</f>
        <v>1</v>
      </c>
      <c r="FO312" s="194">
        <f t="shared" ca="1" si="328"/>
        <v>3.2000000000000006E-3</v>
      </c>
      <c r="FR312" s="194">
        <f t="shared" si="329"/>
        <v>0</v>
      </c>
      <c r="FS312" s="19" t="e">
        <f ca="1"/>
        <v>#N/A</v>
      </c>
      <c r="FT312" s="208" t="e">
        <f t="shared" ca="1" si="330"/>
        <v>#N/A</v>
      </c>
      <c r="FU312" s="207"/>
      <c r="FV312" s="194"/>
      <c r="FW312" s="198" cm="1">
        <f t="array" ref="FW312">IFERROR(MATCH(TRUE,INDEX($B$14:$B$117&gt;=FV312,0),0),"")</f>
        <v>1</v>
      </c>
      <c r="FX312" s="194">
        <f t="shared" ca="1" si="331"/>
        <v>3.2000000000000006E-3</v>
      </c>
      <c r="GA312" s="194">
        <f t="shared" si="332"/>
        <v>0</v>
      </c>
      <c r="GB312" s="19" t="e">
        <f ca="1"/>
        <v>#N/A</v>
      </c>
      <c r="GC312" s="208" t="e">
        <f t="shared" ca="1" si="333"/>
        <v>#N/A</v>
      </c>
    </row>
    <row r="313" spans="6:185" x14ac:dyDescent="0.2">
      <c r="F313" s="207"/>
      <c r="G313" s="194"/>
      <c r="H313" s="198" cm="1">
        <f t="array" ref="H313">IFERROR(MATCH(TRUE,INDEX($B$14:$B$117&gt;=G313,0),0),"")</f>
        <v>1</v>
      </c>
      <c r="I313" s="194">
        <f t="shared" ca="1" si="278"/>
        <v>3.2000000000000006E-3</v>
      </c>
      <c r="L313" s="194">
        <f t="shared" si="334"/>
        <v>0</v>
      </c>
      <c r="M313" s="19">
        <f ca="1"/>
        <v>0</v>
      </c>
      <c r="N313" s="208">
        <f t="shared" ca="1" si="335"/>
        <v>0</v>
      </c>
      <c r="O313" s="207"/>
      <c r="P313" s="194"/>
      <c r="Q313" s="198" cm="1">
        <f t="array" ref="Q313">IFERROR(MATCH(TRUE,INDEX($B$14:$B$117&gt;=P313,0),0),"")</f>
        <v>1</v>
      </c>
      <c r="R313" s="194">
        <f t="shared" ca="1" si="279"/>
        <v>3.2000000000000006E-3</v>
      </c>
      <c r="U313" s="194">
        <f t="shared" si="336"/>
        <v>0</v>
      </c>
      <c r="V313" s="19">
        <f ca="1"/>
        <v>0</v>
      </c>
      <c r="W313" s="208">
        <f t="shared" ca="1" si="337"/>
        <v>0</v>
      </c>
      <c r="X313" s="207"/>
      <c r="Y313" s="194"/>
      <c r="Z313" s="198" cm="1">
        <f t="array" ref="Z313">IFERROR(MATCH(TRUE,INDEX($B$14:$B$117&gt;=Y313,0),0),"")</f>
        <v>1</v>
      </c>
      <c r="AA313" s="194">
        <f t="shared" ca="1" si="280"/>
        <v>3.2000000000000006E-3</v>
      </c>
      <c r="AD313" s="194">
        <f t="shared" si="281"/>
        <v>0</v>
      </c>
      <c r="AE313" s="19">
        <f ca="1"/>
        <v>0</v>
      </c>
      <c r="AF313" s="208">
        <f t="shared" ca="1" si="282"/>
        <v>0</v>
      </c>
      <c r="AG313" s="207"/>
      <c r="AH313" s="194"/>
      <c r="AI313" s="198" cm="1">
        <f t="array" ref="AI313">IFERROR(MATCH(TRUE,INDEX($B$14:$B$117&gt;=AH313,0),0),"")</f>
        <v>1</v>
      </c>
      <c r="AJ313" s="194">
        <f t="shared" ca="1" si="283"/>
        <v>3.2000000000000006E-3</v>
      </c>
      <c r="AM313" s="194">
        <f t="shared" si="284"/>
        <v>0</v>
      </c>
      <c r="AN313" s="19">
        <f ca="1"/>
        <v>0</v>
      </c>
      <c r="AO313" s="208">
        <f t="shared" ca="1" si="285"/>
        <v>0</v>
      </c>
      <c r="AP313" s="207"/>
      <c r="AQ313" s="194"/>
      <c r="AR313" s="198" cm="1">
        <f t="array" ref="AR313">IFERROR(MATCH(TRUE,INDEX($B$14:$B$117&gt;=AQ313,0),0),"")</f>
        <v>1</v>
      </c>
      <c r="AS313" s="194">
        <f t="shared" ca="1" si="286"/>
        <v>3.2000000000000006E-3</v>
      </c>
      <c r="AV313" s="194">
        <f t="shared" si="287"/>
        <v>0</v>
      </c>
      <c r="AW313" s="19">
        <f ca="1"/>
        <v>0</v>
      </c>
      <c r="AX313" s="208">
        <f t="shared" ca="1" si="288"/>
        <v>0</v>
      </c>
      <c r="AY313" s="207"/>
      <c r="AZ313" s="194"/>
      <c r="BA313" s="198" cm="1">
        <f t="array" ref="BA313">IFERROR(MATCH(TRUE,INDEX($B$14:$B$117&gt;=AZ313,0),0),"")</f>
        <v>1</v>
      </c>
      <c r="BB313" s="194">
        <f t="shared" ca="1" si="289"/>
        <v>3.2000000000000006E-3</v>
      </c>
      <c r="BE313" s="194">
        <f t="shared" si="290"/>
        <v>0</v>
      </c>
      <c r="BF313" s="19">
        <f ca="1"/>
        <v>0</v>
      </c>
      <c r="BG313" s="208">
        <f t="shared" ca="1" si="291"/>
        <v>0</v>
      </c>
      <c r="BH313" s="207"/>
      <c r="BI313" s="194"/>
      <c r="BJ313" s="198" cm="1">
        <f t="array" ref="BJ313">IFERROR(MATCH(TRUE,INDEX($B$14:$B$117&gt;=BI313,0),0),"")</f>
        <v>1</v>
      </c>
      <c r="BK313" s="194">
        <f t="shared" ca="1" si="292"/>
        <v>3.2000000000000006E-3</v>
      </c>
      <c r="BN313" s="194">
        <f t="shared" si="293"/>
        <v>0</v>
      </c>
      <c r="BO313" s="19">
        <f ca="1"/>
        <v>0</v>
      </c>
      <c r="BP313" s="208">
        <f t="shared" ca="1" si="294"/>
        <v>0</v>
      </c>
      <c r="BQ313" s="207"/>
      <c r="BR313" s="194"/>
      <c r="BS313" s="198" cm="1">
        <f t="array" ref="BS313">IFERROR(MATCH(TRUE,INDEX($B$14:$B$117&gt;=BR313,0),0),"")</f>
        <v>1</v>
      </c>
      <c r="BT313" s="194">
        <f t="shared" ca="1" si="295"/>
        <v>3.2000000000000006E-3</v>
      </c>
      <c r="BW313" s="194">
        <f t="shared" si="296"/>
        <v>0</v>
      </c>
      <c r="BX313" s="19">
        <f ca="1"/>
        <v>0</v>
      </c>
      <c r="BY313" s="208">
        <f t="shared" ca="1" si="297"/>
        <v>0</v>
      </c>
      <c r="BZ313" s="207"/>
      <c r="CA313" s="194"/>
      <c r="CB313" s="198" cm="1">
        <f t="array" ref="CB313">IFERROR(MATCH(TRUE,INDEX($B$14:$B$117&gt;=CA313,0),0),"")</f>
        <v>1</v>
      </c>
      <c r="CC313" s="194">
        <f t="shared" ca="1" si="298"/>
        <v>3.2000000000000006E-3</v>
      </c>
      <c r="CF313" s="194">
        <f t="shared" si="299"/>
        <v>0</v>
      </c>
      <c r="CG313" s="19">
        <f ca="1"/>
        <v>0</v>
      </c>
      <c r="CH313" s="208">
        <f t="shared" ca="1" si="300"/>
        <v>0</v>
      </c>
      <c r="CI313" s="207"/>
      <c r="CJ313" s="194"/>
      <c r="CK313" s="198" cm="1">
        <f t="array" ref="CK313">IFERROR(MATCH(TRUE,INDEX($B$14:$B$117&gt;=CJ313,0),0),"")</f>
        <v>1</v>
      </c>
      <c r="CL313" s="194">
        <f t="shared" ca="1" si="301"/>
        <v>3.2000000000000006E-3</v>
      </c>
      <c r="CO313" s="194">
        <f t="shared" si="302"/>
        <v>0</v>
      </c>
      <c r="CP313" s="19">
        <f ca="1"/>
        <v>0</v>
      </c>
      <c r="CQ313" s="208">
        <f t="shared" ca="1" si="303"/>
        <v>0</v>
      </c>
      <c r="CR313" s="207"/>
      <c r="CS313" s="194"/>
      <c r="CT313" s="198" cm="1">
        <f t="array" ref="CT313">IFERROR(MATCH(TRUE,INDEX($B$14:$B$117&gt;=CS313,0),0),"")</f>
        <v>1</v>
      </c>
      <c r="CU313" s="194">
        <f t="shared" ca="1" si="304"/>
        <v>3.2000000000000006E-3</v>
      </c>
      <c r="CX313" s="194">
        <f t="shared" si="305"/>
        <v>0</v>
      </c>
      <c r="CY313" s="19" t="e">
        <f ca="1"/>
        <v>#N/A</v>
      </c>
      <c r="CZ313" s="208" t="e">
        <f t="shared" ca="1" si="306"/>
        <v>#N/A</v>
      </c>
      <c r="DA313" s="207"/>
      <c r="DB313" s="194"/>
      <c r="DC313" s="198" cm="1">
        <f t="array" ref="DC313">IFERROR(MATCH(TRUE,INDEX($B$14:$B$117&gt;=DB313,0),0),"")</f>
        <v>1</v>
      </c>
      <c r="DD313" s="194">
        <f t="shared" ca="1" si="307"/>
        <v>3.2000000000000006E-3</v>
      </c>
      <c r="DG313" s="194">
        <f t="shared" si="308"/>
        <v>0</v>
      </c>
      <c r="DH313" s="19" t="e">
        <f ca="1"/>
        <v>#N/A</v>
      </c>
      <c r="DI313" s="208" t="e">
        <f t="shared" ca="1" si="309"/>
        <v>#N/A</v>
      </c>
      <c r="DJ313" s="207"/>
      <c r="DK313" s="194"/>
      <c r="DL313" s="198" cm="1">
        <f t="array" ref="DL313">IFERROR(MATCH(TRUE,INDEX($B$14:$B$117&gt;=DK313,0),0),"")</f>
        <v>1</v>
      </c>
      <c r="DM313" s="194">
        <f t="shared" ca="1" si="310"/>
        <v>3.2000000000000006E-3</v>
      </c>
      <c r="DP313" s="194">
        <f t="shared" si="311"/>
        <v>0</v>
      </c>
      <c r="DQ313" s="19" t="e">
        <f ca="1"/>
        <v>#N/A</v>
      </c>
      <c r="DR313" s="208" t="e">
        <f t="shared" ca="1" si="312"/>
        <v>#N/A</v>
      </c>
      <c r="DS313" s="207"/>
      <c r="DT313" s="194"/>
      <c r="DU313" s="198" cm="1">
        <f t="array" ref="DU313">IFERROR(MATCH(TRUE,INDEX($B$14:$B$117&gt;=DT313,0),0),"")</f>
        <v>1</v>
      </c>
      <c r="DV313" s="194">
        <f t="shared" ca="1" si="313"/>
        <v>3.2000000000000006E-3</v>
      </c>
      <c r="DY313" s="194">
        <f t="shared" si="314"/>
        <v>0</v>
      </c>
      <c r="DZ313" s="19" t="e">
        <f ca="1"/>
        <v>#N/A</v>
      </c>
      <c r="EA313" s="208" t="e">
        <f t="shared" ca="1" si="315"/>
        <v>#N/A</v>
      </c>
      <c r="EB313" s="207"/>
      <c r="EC313" s="194"/>
      <c r="ED313" s="198" cm="1">
        <f t="array" ref="ED313">IFERROR(MATCH(TRUE,INDEX($B$14:$B$117&gt;=EC313,0),0),"")</f>
        <v>1</v>
      </c>
      <c r="EE313" s="194">
        <f t="shared" ca="1" si="316"/>
        <v>3.2000000000000006E-3</v>
      </c>
      <c r="EH313" s="194">
        <f t="shared" si="317"/>
        <v>0</v>
      </c>
      <c r="EI313" s="19" t="e">
        <f ca="1"/>
        <v>#N/A</v>
      </c>
      <c r="EJ313" s="208" t="e">
        <f t="shared" ca="1" si="318"/>
        <v>#N/A</v>
      </c>
      <c r="EK313" s="207"/>
      <c r="EL313" s="194"/>
      <c r="EM313" s="198" cm="1">
        <f t="array" ref="EM313">IFERROR(MATCH(TRUE,INDEX($B$14:$B$117&gt;=EL313,0),0),"")</f>
        <v>1</v>
      </c>
      <c r="EN313" s="194">
        <f t="shared" ca="1" si="319"/>
        <v>3.2000000000000006E-3</v>
      </c>
      <c r="EQ313" s="194">
        <f t="shared" si="320"/>
        <v>0</v>
      </c>
      <c r="ER313" s="19" t="e">
        <f ca="1"/>
        <v>#N/A</v>
      </c>
      <c r="ES313" s="208" t="e">
        <f t="shared" ca="1" si="321"/>
        <v>#N/A</v>
      </c>
      <c r="ET313" s="207"/>
      <c r="EU313" s="194"/>
      <c r="EV313" s="198" cm="1">
        <f t="array" ref="EV313">IFERROR(MATCH(TRUE,INDEX($B$14:$B$117&gt;=EU313,0),0),"")</f>
        <v>1</v>
      </c>
      <c r="EW313" s="194">
        <f t="shared" ca="1" si="322"/>
        <v>3.2000000000000006E-3</v>
      </c>
      <c r="EZ313" s="194">
        <f t="shared" si="323"/>
        <v>0</v>
      </c>
      <c r="FA313" s="19" t="e">
        <f ca="1"/>
        <v>#N/A</v>
      </c>
      <c r="FB313" s="208" t="e">
        <f t="shared" ca="1" si="324"/>
        <v>#N/A</v>
      </c>
      <c r="FC313" s="207"/>
      <c r="FD313" s="194"/>
      <c r="FE313" s="198" cm="1">
        <f t="array" ref="FE313">IFERROR(MATCH(TRUE,INDEX($B$14:$B$117&gt;=FD313,0),0),"")</f>
        <v>1</v>
      </c>
      <c r="FF313" s="194">
        <f t="shared" ca="1" si="325"/>
        <v>3.2000000000000006E-3</v>
      </c>
      <c r="FI313" s="194">
        <f t="shared" si="326"/>
        <v>0</v>
      </c>
      <c r="FJ313" s="19" t="e">
        <f ca="1"/>
        <v>#N/A</v>
      </c>
      <c r="FK313" s="208" t="e">
        <f t="shared" ca="1" si="327"/>
        <v>#N/A</v>
      </c>
      <c r="FL313" s="207"/>
      <c r="FM313" s="194"/>
      <c r="FN313" s="198" cm="1">
        <f t="array" ref="FN313">IFERROR(MATCH(TRUE,INDEX($B$14:$B$117&gt;=FM313,0),0),"")</f>
        <v>1</v>
      </c>
      <c r="FO313" s="194">
        <f t="shared" ca="1" si="328"/>
        <v>3.2000000000000006E-3</v>
      </c>
      <c r="FR313" s="194">
        <f t="shared" si="329"/>
        <v>0</v>
      </c>
      <c r="FS313" s="19" t="e">
        <f ca="1"/>
        <v>#N/A</v>
      </c>
      <c r="FT313" s="208" t="e">
        <f t="shared" ca="1" si="330"/>
        <v>#N/A</v>
      </c>
      <c r="FU313" s="207"/>
      <c r="FV313" s="194"/>
      <c r="FW313" s="198" cm="1">
        <f t="array" ref="FW313">IFERROR(MATCH(TRUE,INDEX($B$14:$B$117&gt;=FV313,0),0),"")</f>
        <v>1</v>
      </c>
      <c r="FX313" s="194">
        <f t="shared" ca="1" si="331"/>
        <v>3.2000000000000006E-3</v>
      </c>
      <c r="GA313" s="194">
        <f t="shared" si="332"/>
        <v>0</v>
      </c>
      <c r="GB313" s="19" t="e">
        <f ca="1"/>
        <v>#N/A</v>
      </c>
      <c r="GC313" s="208" t="e">
        <f t="shared" ca="1" si="333"/>
        <v>#N/A</v>
      </c>
    </row>
    <row r="314" spans="6:185" x14ac:dyDescent="0.2">
      <c r="F314" s="207"/>
      <c r="G314" s="194"/>
      <c r="H314" s="198" cm="1">
        <f t="array" ref="H314">IFERROR(MATCH(TRUE,INDEX($B$14:$B$117&gt;=G314,0),0),"")</f>
        <v>1</v>
      </c>
      <c r="I314" s="194">
        <f t="shared" ca="1" si="278"/>
        <v>3.2000000000000006E-3</v>
      </c>
      <c r="L314" s="194">
        <f t="shared" si="334"/>
        <v>0</v>
      </c>
      <c r="M314" s="19">
        <f ca="1"/>
        <v>0</v>
      </c>
      <c r="N314" s="208">
        <f t="shared" ca="1" si="335"/>
        <v>0</v>
      </c>
      <c r="O314" s="207"/>
      <c r="P314" s="194"/>
      <c r="Q314" s="198" cm="1">
        <f t="array" ref="Q314">IFERROR(MATCH(TRUE,INDEX($B$14:$B$117&gt;=P314,0),0),"")</f>
        <v>1</v>
      </c>
      <c r="R314" s="194">
        <f t="shared" ca="1" si="279"/>
        <v>3.2000000000000006E-3</v>
      </c>
      <c r="U314" s="194">
        <f t="shared" si="336"/>
        <v>0</v>
      </c>
      <c r="V314" s="19">
        <f ca="1"/>
        <v>0</v>
      </c>
      <c r="W314" s="208">
        <f t="shared" ca="1" si="337"/>
        <v>0</v>
      </c>
      <c r="X314" s="207"/>
      <c r="Y314" s="194"/>
      <c r="Z314" s="198" cm="1">
        <f t="array" ref="Z314">IFERROR(MATCH(TRUE,INDEX($B$14:$B$117&gt;=Y314,0),0),"")</f>
        <v>1</v>
      </c>
      <c r="AA314" s="194">
        <f t="shared" ca="1" si="280"/>
        <v>3.2000000000000006E-3</v>
      </c>
      <c r="AD314" s="194">
        <f t="shared" si="281"/>
        <v>0</v>
      </c>
      <c r="AE314" s="19">
        <f ca="1"/>
        <v>0</v>
      </c>
      <c r="AF314" s="208">
        <f t="shared" ca="1" si="282"/>
        <v>0</v>
      </c>
      <c r="AG314" s="207"/>
      <c r="AH314" s="194"/>
      <c r="AI314" s="198" cm="1">
        <f t="array" ref="AI314">IFERROR(MATCH(TRUE,INDEX($B$14:$B$117&gt;=AH314,0),0),"")</f>
        <v>1</v>
      </c>
      <c r="AJ314" s="194">
        <f t="shared" ca="1" si="283"/>
        <v>3.2000000000000006E-3</v>
      </c>
      <c r="AM314" s="194">
        <f t="shared" si="284"/>
        <v>0</v>
      </c>
      <c r="AN314" s="19">
        <f ca="1"/>
        <v>0</v>
      </c>
      <c r="AO314" s="208">
        <f t="shared" ca="1" si="285"/>
        <v>0</v>
      </c>
      <c r="AP314" s="207"/>
      <c r="AQ314" s="194"/>
      <c r="AR314" s="198" cm="1">
        <f t="array" ref="AR314">IFERROR(MATCH(TRUE,INDEX($B$14:$B$117&gt;=AQ314,0),0),"")</f>
        <v>1</v>
      </c>
      <c r="AS314" s="194">
        <f t="shared" ca="1" si="286"/>
        <v>3.2000000000000006E-3</v>
      </c>
      <c r="AV314" s="194">
        <f t="shared" si="287"/>
        <v>0</v>
      </c>
      <c r="AW314" s="19">
        <f ca="1"/>
        <v>0</v>
      </c>
      <c r="AX314" s="208">
        <f t="shared" ca="1" si="288"/>
        <v>0</v>
      </c>
      <c r="AY314" s="207"/>
      <c r="AZ314" s="194"/>
      <c r="BA314" s="198" cm="1">
        <f t="array" ref="BA314">IFERROR(MATCH(TRUE,INDEX($B$14:$B$117&gt;=AZ314,0),0),"")</f>
        <v>1</v>
      </c>
      <c r="BB314" s="194">
        <f t="shared" ca="1" si="289"/>
        <v>3.2000000000000006E-3</v>
      </c>
      <c r="BE314" s="194">
        <f t="shared" si="290"/>
        <v>0</v>
      </c>
      <c r="BF314" s="19">
        <f ca="1"/>
        <v>0</v>
      </c>
      <c r="BG314" s="208">
        <f t="shared" ca="1" si="291"/>
        <v>0</v>
      </c>
      <c r="BH314" s="207"/>
      <c r="BI314" s="194"/>
      <c r="BJ314" s="198" cm="1">
        <f t="array" ref="BJ314">IFERROR(MATCH(TRUE,INDEX($B$14:$B$117&gt;=BI314,0),0),"")</f>
        <v>1</v>
      </c>
      <c r="BK314" s="194">
        <f t="shared" ca="1" si="292"/>
        <v>3.2000000000000006E-3</v>
      </c>
      <c r="BN314" s="194">
        <f t="shared" si="293"/>
        <v>0</v>
      </c>
      <c r="BO314" s="19">
        <f ca="1"/>
        <v>0</v>
      </c>
      <c r="BP314" s="208">
        <f t="shared" ca="1" si="294"/>
        <v>0</v>
      </c>
      <c r="BQ314" s="207"/>
      <c r="BR314" s="194"/>
      <c r="BS314" s="198" cm="1">
        <f t="array" ref="BS314">IFERROR(MATCH(TRUE,INDEX($B$14:$B$117&gt;=BR314,0),0),"")</f>
        <v>1</v>
      </c>
      <c r="BT314" s="194">
        <f t="shared" ca="1" si="295"/>
        <v>3.2000000000000006E-3</v>
      </c>
      <c r="BW314" s="194">
        <f t="shared" si="296"/>
        <v>0</v>
      </c>
      <c r="BX314" s="19">
        <f ca="1"/>
        <v>0</v>
      </c>
      <c r="BY314" s="208">
        <f t="shared" ca="1" si="297"/>
        <v>0</v>
      </c>
      <c r="BZ314" s="207"/>
      <c r="CA314" s="194"/>
      <c r="CB314" s="198" cm="1">
        <f t="array" ref="CB314">IFERROR(MATCH(TRUE,INDEX($B$14:$B$117&gt;=CA314,0),0),"")</f>
        <v>1</v>
      </c>
      <c r="CC314" s="194">
        <f t="shared" ca="1" si="298"/>
        <v>3.2000000000000006E-3</v>
      </c>
      <c r="CF314" s="194">
        <f t="shared" si="299"/>
        <v>0</v>
      </c>
      <c r="CG314" s="19">
        <f ca="1"/>
        <v>0</v>
      </c>
      <c r="CH314" s="208">
        <f t="shared" ca="1" si="300"/>
        <v>0</v>
      </c>
      <c r="CI314" s="207"/>
      <c r="CJ314" s="194"/>
      <c r="CK314" s="198" cm="1">
        <f t="array" ref="CK314">IFERROR(MATCH(TRUE,INDEX($B$14:$B$117&gt;=CJ314,0),0),"")</f>
        <v>1</v>
      </c>
      <c r="CL314" s="194">
        <f t="shared" ca="1" si="301"/>
        <v>3.2000000000000006E-3</v>
      </c>
      <c r="CO314" s="194">
        <f t="shared" si="302"/>
        <v>0</v>
      </c>
      <c r="CP314" s="19">
        <f ca="1"/>
        <v>0</v>
      </c>
      <c r="CQ314" s="208">
        <f t="shared" ca="1" si="303"/>
        <v>0</v>
      </c>
      <c r="CR314" s="207"/>
      <c r="CS314" s="194"/>
      <c r="CT314" s="198" cm="1">
        <f t="array" ref="CT314">IFERROR(MATCH(TRUE,INDEX($B$14:$B$117&gt;=CS314,0),0),"")</f>
        <v>1</v>
      </c>
      <c r="CU314" s="194">
        <f t="shared" ca="1" si="304"/>
        <v>3.2000000000000006E-3</v>
      </c>
      <c r="CX314" s="194">
        <f t="shared" si="305"/>
        <v>0</v>
      </c>
      <c r="CY314" s="19" t="e">
        <f ca="1"/>
        <v>#N/A</v>
      </c>
      <c r="CZ314" s="208" t="e">
        <f t="shared" ca="1" si="306"/>
        <v>#N/A</v>
      </c>
      <c r="DA314" s="207"/>
      <c r="DB314" s="194"/>
      <c r="DC314" s="198" cm="1">
        <f t="array" ref="DC314">IFERROR(MATCH(TRUE,INDEX($B$14:$B$117&gt;=DB314,0),0),"")</f>
        <v>1</v>
      </c>
      <c r="DD314" s="194">
        <f t="shared" ca="1" si="307"/>
        <v>3.2000000000000006E-3</v>
      </c>
      <c r="DG314" s="194">
        <f t="shared" si="308"/>
        <v>0</v>
      </c>
      <c r="DH314" s="19" t="e">
        <f ca="1"/>
        <v>#N/A</v>
      </c>
      <c r="DI314" s="208" t="e">
        <f t="shared" ca="1" si="309"/>
        <v>#N/A</v>
      </c>
      <c r="DJ314" s="207"/>
      <c r="DK314" s="194"/>
      <c r="DL314" s="198" cm="1">
        <f t="array" ref="DL314">IFERROR(MATCH(TRUE,INDEX($B$14:$B$117&gt;=DK314,0),0),"")</f>
        <v>1</v>
      </c>
      <c r="DM314" s="194">
        <f t="shared" ca="1" si="310"/>
        <v>3.2000000000000006E-3</v>
      </c>
      <c r="DP314" s="194">
        <f t="shared" si="311"/>
        <v>0</v>
      </c>
      <c r="DQ314" s="19" t="e">
        <f ca="1"/>
        <v>#N/A</v>
      </c>
      <c r="DR314" s="208" t="e">
        <f t="shared" ca="1" si="312"/>
        <v>#N/A</v>
      </c>
      <c r="DS314" s="207"/>
      <c r="DT314" s="194"/>
      <c r="DU314" s="198" cm="1">
        <f t="array" ref="DU314">IFERROR(MATCH(TRUE,INDEX($B$14:$B$117&gt;=DT314,0),0),"")</f>
        <v>1</v>
      </c>
      <c r="DV314" s="194">
        <f t="shared" ca="1" si="313"/>
        <v>3.2000000000000006E-3</v>
      </c>
      <c r="DY314" s="194">
        <f t="shared" si="314"/>
        <v>0</v>
      </c>
      <c r="DZ314" s="19" t="e">
        <f ca="1"/>
        <v>#N/A</v>
      </c>
      <c r="EA314" s="208" t="e">
        <f t="shared" ca="1" si="315"/>
        <v>#N/A</v>
      </c>
      <c r="EB314" s="207"/>
      <c r="EC314" s="194"/>
      <c r="ED314" s="198" cm="1">
        <f t="array" ref="ED314">IFERROR(MATCH(TRUE,INDEX($B$14:$B$117&gt;=EC314,0),0),"")</f>
        <v>1</v>
      </c>
      <c r="EE314" s="194">
        <f t="shared" ca="1" si="316"/>
        <v>3.2000000000000006E-3</v>
      </c>
      <c r="EH314" s="194">
        <f t="shared" si="317"/>
        <v>0</v>
      </c>
      <c r="EI314" s="19" t="e">
        <f ca="1"/>
        <v>#N/A</v>
      </c>
      <c r="EJ314" s="208" t="e">
        <f t="shared" ca="1" si="318"/>
        <v>#N/A</v>
      </c>
      <c r="EK314" s="207"/>
      <c r="EL314" s="194"/>
      <c r="EM314" s="198" cm="1">
        <f t="array" ref="EM314">IFERROR(MATCH(TRUE,INDEX($B$14:$B$117&gt;=EL314,0),0),"")</f>
        <v>1</v>
      </c>
      <c r="EN314" s="194">
        <f t="shared" ca="1" si="319"/>
        <v>3.2000000000000006E-3</v>
      </c>
      <c r="EQ314" s="194">
        <f t="shared" si="320"/>
        <v>0</v>
      </c>
      <c r="ER314" s="19" t="e">
        <f ca="1"/>
        <v>#N/A</v>
      </c>
      <c r="ES314" s="208" t="e">
        <f t="shared" ca="1" si="321"/>
        <v>#N/A</v>
      </c>
      <c r="ET314" s="207"/>
      <c r="EU314" s="194"/>
      <c r="EV314" s="198" cm="1">
        <f t="array" ref="EV314">IFERROR(MATCH(TRUE,INDEX($B$14:$B$117&gt;=EU314,0),0),"")</f>
        <v>1</v>
      </c>
      <c r="EW314" s="194">
        <f t="shared" ca="1" si="322"/>
        <v>3.2000000000000006E-3</v>
      </c>
      <c r="EZ314" s="194">
        <f t="shared" si="323"/>
        <v>0</v>
      </c>
      <c r="FA314" s="19" t="e">
        <f ca="1"/>
        <v>#N/A</v>
      </c>
      <c r="FB314" s="208" t="e">
        <f t="shared" ca="1" si="324"/>
        <v>#N/A</v>
      </c>
      <c r="FC314" s="207"/>
      <c r="FD314" s="194"/>
      <c r="FE314" s="198" cm="1">
        <f t="array" ref="FE314">IFERROR(MATCH(TRUE,INDEX($B$14:$B$117&gt;=FD314,0),0),"")</f>
        <v>1</v>
      </c>
      <c r="FF314" s="194">
        <f t="shared" ca="1" si="325"/>
        <v>3.2000000000000006E-3</v>
      </c>
      <c r="FI314" s="194">
        <f t="shared" si="326"/>
        <v>0</v>
      </c>
      <c r="FJ314" s="19" t="e">
        <f ca="1"/>
        <v>#N/A</v>
      </c>
      <c r="FK314" s="208" t="e">
        <f t="shared" ca="1" si="327"/>
        <v>#N/A</v>
      </c>
      <c r="FL314" s="207"/>
      <c r="FM314" s="194"/>
      <c r="FN314" s="198" cm="1">
        <f t="array" ref="FN314">IFERROR(MATCH(TRUE,INDEX($B$14:$B$117&gt;=FM314,0),0),"")</f>
        <v>1</v>
      </c>
      <c r="FO314" s="194">
        <f t="shared" ca="1" si="328"/>
        <v>3.2000000000000006E-3</v>
      </c>
      <c r="FR314" s="194">
        <f t="shared" si="329"/>
        <v>0</v>
      </c>
      <c r="FS314" s="19" t="e">
        <f ca="1"/>
        <v>#N/A</v>
      </c>
      <c r="FT314" s="208" t="e">
        <f t="shared" ca="1" si="330"/>
        <v>#N/A</v>
      </c>
      <c r="FU314" s="207"/>
      <c r="FV314" s="194"/>
      <c r="FW314" s="198" cm="1">
        <f t="array" ref="FW314">IFERROR(MATCH(TRUE,INDEX($B$14:$B$117&gt;=FV314,0),0),"")</f>
        <v>1</v>
      </c>
      <c r="FX314" s="194">
        <f t="shared" ca="1" si="331"/>
        <v>3.2000000000000006E-3</v>
      </c>
      <c r="GA314" s="194">
        <f t="shared" si="332"/>
        <v>0</v>
      </c>
      <c r="GB314" s="19" t="e">
        <f ca="1"/>
        <v>#N/A</v>
      </c>
      <c r="GC314" s="208" t="e">
        <f t="shared" ca="1" si="333"/>
        <v>#N/A</v>
      </c>
    </row>
    <row r="315" spans="6:185" x14ac:dyDescent="0.2">
      <c r="F315" s="207"/>
      <c r="G315" s="194"/>
      <c r="H315" s="198" cm="1">
        <f t="array" ref="H315">IFERROR(MATCH(TRUE,INDEX($B$14:$B$117&gt;=G315,0),0),"")</f>
        <v>1</v>
      </c>
      <c r="I315" s="194">
        <f t="shared" ca="1" si="278"/>
        <v>3.2000000000000006E-3</v>
      </c>
      <c r="L315" s="194">
        <f t="shared" si="334"/>
        <v>0</v>
      </c>
      <c r="M315" s="19">
        <f ca="1"/>
        <v>0</v>
      </c>
      <c r="N315" s="208">
        <f t="shared" ca="1" si="335"/>
        <v>0</v>
      </c>
      <c r="O315" s="207"/>
      <c r="P315" s="194"/>
      <c r="Q315" s="198" cm="1">
        <f t="array" ref="Q315">IFERROR(MATCH(TRUE,INDEX($B$14:$B$117&gt;=P315,0),0),"")</f>
        <v>1</v>
      </c>
      <c r="R315" s="194">
        <f t="shared" ca="1" si="279"/>
        <v>3.2000000000000006E-3</v>
      </c>
      <c r="U315" s="194">
        <f t="shared" si="336"/>
        <v>0</v>
      </c>
      <c r="V315" s="19">
        <f ca="1"/>
        <v>0</v>
      </c>
      <c r="W315" s="208">
        <f t="shared" ca="1" si="337"/>
        <v>0</v>
      </c>
      <c r="X315" s="207"/>
      <c r="Y315" s="194"/>
      <c r="Z315" s="198" cm="1">
        <f t="array" ref="Z315">IFERROR(MATCH(TRUE,INDEX($B$14:$B$117&gt;=Y315,0),0),"")</f>
        <v>1</v>
      </c>
      <c r="AA315" s="194">
        <f t="shared" ca="1" si="280"/>
        <v>3.2000000000000006E-3</v>
      </c>
      <c r="AD315" s="194">
        <f t="shared" si="281"/>
        <v>0</v>
      </c>
      <c r="AE315" s="19">
        <f ca="1"/>
        <v>0</v>
      </c>
      <c r="AF315" s="208">
        <f t="shared" ca="1" si="282"/>
        <v>0</v>
      </c>
      <c r="AG315" s="207"/>
      <c r="AH315" s="194"/>
      <c r="AI315" s="198" cm="1">
        <f t="array" ref="AI315">IFERROR(MATCH(TRUE,INDEX($B$14:$B$117&gt;=AH315,0),0),"")</f>
        <v>1</v>
      </c>
      <c r="AJ315" s="194">
        <f t="shared" ca="1" si="283"/>
        <v>3.2000000000000006E-3</v>
      </c>
      <c r="AM315" s="194">
        <f t="shared" si="284"/>
        <v>0</v>
      </c>
      <c r="AN315" s="19">
        <f ca="1"/>
        <v>0</v>
      </c>
      <c r="AO315" s="208">
        <f t="shared" ca="1" si="285"/>
        <v>0</v>
      </c>
      <c r="AP315" s="207"/>
      <c r="AQ315" s="194"/>
      <c r="AR315" s="198" cm="1">
        <f t="array" ref="AR315">IFERROR(MATCH(TRUE,INDEX($B$14:$B$117&gt;=AQ315,0),0),"")</f>
        <v>1</v>
      </c>
      <c r="AS315" s="194">
        <f t="shared" ca="1" si="286"/>
        <v>3.2000000000000006E-3</v>
      </c>
      <c r="AV315" s="194">
        <f t="shared" si="287"/>
        <v>0</v>
      </c>
      <c r="AW315" s="19">
        <f ca="1"/>
        <v>0</v>
      </c>
      <c r="AX315" s="208">
        <f t="shared" ca="1" si="288"/>
        <v>0</v>
      </c>
      <c r="AY315" s="207"/>
      <c r="AZ315" s="194"/>
      <c r="BA315" s="198" cm="1">
        <f t="array" ref="BA315">IFERROR(MATCH(TRUE,INDEX($B$14:$B$117&gt;=AZ315,0),0),"")</f>
        <v>1</v>
      </c>
      <c r="BB315" s="194">
        <f t="shared" ca="1" si="289"/>
        <v>3.2000000000000006E-3</v>
      </c>
      <c r="BE315" s="194">
        <f t="shared" si="290"/>
        <v>0</v>
      </c>
      <c r="BF315" s="19">
        <f ca="1"/>
        <v>0</v>
      </c>
      <c r="BG315" s="208">
        <f t="shared" ca="1" si="291"/>
        <v>0</v>
      </c>
      <c r="BH315" s="207"/>
      <c r="BI315" s="194"/>
      <c r="BJ315" s="198" cm="1">
        <f t="array" ref="BJ315">IFERROR(MATCH(TRUE,INDEX($B$14:$B$117&gt;=BI315,0),0),"")</f>
        <v>1</v>
      </c>
      <c r="BK315" s="194">
        <f t="shared" ca="1" si="292"/>
        <v>3.2000000000000006E-3</v>
      </c>
      <c r="BN315" s="194">
        <f t="shared" si="293"/>
        <v>0</v>
      </c>
      <c r="BO315" s="19">
        <f ca="1"/>
        <v>0</v>
      </c>
      <c r="BP315" s="208">
        <f t="shared" ca="1" si="294"/>
        <v>0</v>
      </c>
      <c r="BQ315" s="207"/>
      <c r="BR315" s="194"/>
      <c r="BS315" s="198" cm="1">
        <f t="array" ref="BS315">IFERROR(MATCH(TRUE,INDEX($B$14:$B$117&gt;=BR315,0),0),"")</f>
        <v>1</v>
      </c>
      <c r="BT315" s="194">
        <f t="shared" ca="1" si="295"/>
        <v>3.2000000000000006E-3</v>
      </c>
      <c r="BW315" s="194">
        <f t="shared" si="296"/>
        <v>0</v>
      </c>
      <c r="BX315" s="19">
        <f ca="1"/>
        <v>0</v>
      </c>
      <c r="BY315" s="208">
        <f t="shared" ca="1" si="297"/>
        <v>0</v>
      </c>
      <c r="BZ315" s="207"/>
      <c r="CA315" s="194"/>
      <c r="CB315" s="198" cm="1">
        <f t="array" ref="CB315">IFERROR(MATCH(TRUE,INDEX($B$14:$B$117&gt;=CA315,0),0),"")</f>
        <v>1</v>
      </c>
      <c r="CC315" s="194">
        <f t="shared" ca="1" si="298"/>
        <v>3.2000000000000006E-3</v>
      </c>
      <c r="CF315" s="194">
        <f t="shared" si="299"/>
        <v>0</v>
      </c>
      <c r="CG315" s="19">
        <f ca="1"/>
        <v>0</v>
      </c>
      <c r="CH315" s="208">
        <f t="shared" ca="1" si="300"/>
        <v>0</v>
      </c>
      <c r="CI315" s="207"/>
      <c r="CJ315" s="194"/>
      <c r="CK315" s="198" cm="1">
        <f t="array" ref="CK315">IFERROR(MATCH(TRUE,INDEX($B$14:$B$117&gt;=CJ315,0),0),"")</f>
        <v>1</v>
      </c>
      <c r="CL315" s="194">
        <f t="shared" ca="1" si="301"/>
        <v>3.2000000000000006E-3</v>
      </c>
      <c r="CO315" s="194">
        <f t="shared" si="302"/>
        <v>0</v>
      </c>
      <c r="CP315" s="19">
        <f ca="1"/>
        <v>0</v>
      </c>
      <c r="CQ315" s="208">
        <f t="shared" ca="1" si="303"/>
        <v>0</v>
      </c>
      <c r="CR315" s="207"/>
      <c r="CS315" s="194"/>
      <c r="CT315" s="198" cm="1">
        <f t="array" ref="CT315">IFERROR(MATCH(TRUE,INDEX($B$14:$B$117&gt;=CS315,0),0),"")</f>
        <v>1</v>
      </c>
      <c r="CU315" s="194">
        <f t="shared" ca="1" si="304"/>
        <v>3.2000000000000006E-3</v>
      </c>
      <c r="CX315" s="194">
        <f t="shared" si="305"/>
        <v>0</v>
      </c>
      <c r="CY315" s="19" t="e">
        <f ca="1"/>
        <v>#N/A</v>
      </c>
      <c r="CZ315" s="208" t="e">
        <f t="shared" ca="1" si="306"/>
        <v>#N/A</v>
      </c>
      <c r="DA315" s="207"/>
      <c r="DB315" s="194"/>
      <c r="DC315" s="198" cm="1">
        <f t="array" ref="DC315">IFERROR(MATCH(TRUE,INDEX($B$14:$B$117&gt;=DB315,0),0),"")</f>
        <v>1</v>
      </c>
      <c r="DD315" s="194">
        <f t="shared" ca="1" si="307"/>
        <v>3.2000000000000006E-3</v>
      </c>
      <c r="DG315" s="194">
        <f t="shared" si="308"/>
        <v>0</v>
      </c>
      <c r="DH315" s="19" t="e">
        <f ca="1"/>
        <v>#N/A</v>
      </c>
      <c r="DI315" s="208" t="e">
        <f t="shared" ca="1" si="309"/>
        <v>#N/A</v>
      </c>
      <c r="DJ315" s="207"/>
      <c r="DK315" s="194"/>
      <c r="DL315" s="198" cm="1">
        <f t="array" ref="DL315">IFERROR(MATCH(TRUE,INDEX($B$14:$B$117&gt;=DK315,0),0),"")</f>
        <v>1</v>
      </c>
      <c r="DM315" s="194">
        <f t="shared" ca="1" si="310"/>
        <v>3.2000000000000006E-3</v>
      </c>
      <c r="DP315" s="194">
        <f t="shared" si="311"/>
        <v>0</v>
      </c>
      <c r="DQ315" s="19" t="e">
        <f ca="1"/>
        <v>#N/A</v>
      </c>
      <c r="DR315" s="208" t="e">
        <f t="shared" ca="1" si="312"/>
        <v>#N/A</v>
      </c>
      <c r="DS315" s="207"/>
      <c r="DT315" s="194"/>
      <c r="DU315" s="198" cm="1">
        <f t="array" ref="DU315">IFERROR(MATCH(TRUE,INDEX($B$14:$B$117&gt;=DT315,0),0),"")</f>
        <v>1</v>
      </c>
      <c r="DV315" s="194">
        <f t="shared" ca="1" si="313"/>
        <v>3.2000000000000006E-3</v>
      </c>
      <c r="DY315" s="194">
        <f t="shared" si="314"/>
        <v>0</v>
      </c>
      <c r="DZ315" s="19" t="e">
        <f ca="1"/>
        <v>#N/A</v>
      </c>
      <c r="EA315" s="208" t="e">
        <f t="shared" ca="1" si="315"/>
        <v>#N/A</v>
      </c>
      <c r="EB315" s="207"/>
      <c r="EC315" s="194"/>
      <c r="ED315" s="198" cm="1">
        <f t="array" ref="ED315">IFERROR(MATCH(TRUE,INDEX($B$14:$B$117&gt;=EC315,0),0),"")</f>
        <v>1</v>
      </c>
      <c r="EE315" s="194">
        <f t="shared" ca="1" si="316"/>
        <v>3.2000000000000006E-3</v>
      </c>
      <c r="EH315" s="194">
        <f t="shared" si="317"/>
        <v>0</v>
      </c>
      <c r="EI315" s="19" t="e">
        <f ca="1"/>
        <v>#N/A</v>
      </c>
      <c r="EJ315" s="208" t="e">
        <f t="shared" ca="1" si="318"/>
        <v>#N/A</v>
      </c>
      <c r="EK315" s="207"/>
      <c r="EL315" s="194"/>
      <c r="EM315" s="198" cm="1">
        <f t="array" ref="EM315">IFERROR(MATCH(TRUE,INDEX($B$14:$B$117&gt;=EL315,0),0),"")</f>
        <v>1</v>
      </c>
      <c r="EN315" s="194">
        <f t="shared" ca="1" si="319"/>
        <v>3.2000000000000006E-3</v>
      </c>
      <c r="EQ315" s="194">
        <f t="shared" si="320"/>
        <v>0</v>
      </c>
      <c r="ER315" s="19" t="e">
        <f ca="1"/>
        <v>#N/A</v>
      </c>
      <c r="ES315" s="208" t="e">
        <f t="shared" ca="1" si="321"/>
        <v>#N/A</v>
      </c>
      <c r="ET315" s="207"/>
      <c r="EU315" s="194"/>
      <c r="EV315" s="198" cm="1">
        <f t="array" ref="EV315">IFERROR(MATCH(TRUE,INDEX($B$14:$B$117&gt;=EU315,0),0),"")</f>
        <v>1</v>
      </c>
      <c r="EW315" s="194">
        <f t="shared" ca="1" si="322"/>
        <v>3.2000000000000006E-3</v>
      </c>
      <c r="EZ315" s="194">
        <f t="shared" si="323"/>
        <v>0</v>
      </c>
      <c r="FA315" s="19" t="e">
        <f ca="1"/>
        <v>#N/A</v>
      </c>
      <c r="FB315" s="208" t="e">
        <f t="shared" ca="1" si="324"/>
        <v>#N/A</v>
      </c>
      <c r="FC315" s="207"/>
      <c r="FD315" s="194"/>
      <c r="FE315" s="198" cm="1">
        <f t="array" ref="FE315">IFERROR(MATCH(TRUE,INDEX($B$14:$B$117&gt;=FD315,0),0),"")</f>
        <v>1</v>
      </c>
      <c r="FF315" s="194">
        <f t="shared" ca="1" si="325"/>
        <v>3.2000000000000006E-3</v>
      </c>
      <c r="FI315" s="194">
        <f t="shared" si="326"/>
        <v>0</v>
      </c>
      <c r="FJ315" s="19" t="e">
        <f ca="1"/>
        <v>#N/A</v>
      </c>
      <c r="FK315" s="208" t="e">
        <f t="shared" ca="1" si="327"/>
        <v>#N/A</v>
      </c>
      <c r="FL315" s="207"/>
      <c r="FM315" s="194"/>
      <c r="FN315" s="198" cm="1">
        <f t="array" ref="FN315">IFERROR(MATCH(TRUE,INDEX($B$14:$B$117&gt;=FM315,0),0),"")</f>
        <v>1</v>
      </c>
      <c r="FO315" s="194">
        <f t="shared" ca="1" si="328"/>
        <v>3.2000000000000006E-3</v>
      </c>
      <c r="FR315" s="194">
        <f t="shared" si="329"/>
        <v>0</v>
      </c>
      <c r="FS315" s="19" t="e">
        <f ca="1"/>
        <v>#N/A</v>
      </c>
      <c r="FT315" s="208" t="e">
        <f t="shared" ca="1" si="330"/>
        <v>#N/A</v>
      </c>
      <c r="FU315" s="207"/>
      <c r="FV315" s="194"/>
      <c r="FW315" s="198" cm="1">
        <f t="array" ref="FW315">IFERROR(MATCH(TRUE,INDEX($B$14:$B$117&gt;=FV315,0),0),"")</f>
        <v>1</v>
      </c>
      <c r="FX315" s="194">
        <f t="shared" ca="1" si="331"/>
        <v>3.2000000000000006E-3</v>
      </c>
      <c r="GA315" s="194">
        <f t="shared" si="332"/>
        <v>0</v>
      </c>
      <c r="GB315" s="19" t="e">
        <f ca="1"/>
        <v>#N/A</v>
      </c>
      <c r="GC315" s="208" t="e">
        <f t="shared" ca="1" si="333"/>
        <v>#N/A</v>
      </c>
    </row>
    <row r="316" spans="6:185" x14ac:dyDescent="0.2">
      <c r="F316" s="207"/>
      <c r="G316" s="194"/>
      <c r="H316" s="198" cm="1">
        <f t="array" ref="H316">IFERROR(MATCH(TRUE,INDEX($B$14:$B$117&gt;=G316,0),0),"")</f>
        <v>1</v>
      </c>
      <c r="I316" s="194">
        <f t="shared" ca="1" si="278"/>
        <v>3.2000000000000006E-3</v>
      </c>
      <c r="L316" s="194">
        <f t="shared" si="334"/>
        <v>0</v>
      </c>
      <c r="M316" s="19">
        <f ca="1"/>
        <v>0</v>
      </c>
      <c r="N316" s="208">
        <f t="shared" ca="1" si="335"/>
        <v>0</v>
      </c>
      <c r="O316" s="207"/>
      <c r="P316" s="194"/>
      <c r="Q316" s="198" cm="1">
        <f t="array" ref="Q316">IFERROR(MATCH(TRUE,INDEX($B$14:$B$117&gt;=P316,0),0),"")</f>
        <v>1</v>
      </c>
      <c r="R316" s="194">
        <f t="shared" ca="1" si="279"/>
        <v>3.2000000000000006E-3</v>
      </c>
      <c r="U316" s="194">
        <f t="shared" si="336"/>
        <v>0</v>
      </c>
      <c r="V316" s="19">
        <f ca="1"/>
        <v>0</v>
      </c>
      <c r="W316" s="208">
        <f t="shared" ca="1" si="337"/>
        <v>0</v>
      </c>
      <c r="X316" s="207"/>
      <c r="Y316" s="194"/>
      <c r="Z316" s="198" cm="1">
        <f t="array" ref="Z316">IFERROR(MATCH(TRUE,INDEX($B$14:$B$117&gt;=Y316,0),0),"")</f>
        <v>1</v>
      </c>
      <c r="AA316" s="194">
        <f t="shared" ca="1" si="280"/>
        <v>3.2000000000000006E-3</v>
      </c>
      <c r="AD316" s="194">
        <f t="shared" si="281"/>
        <v>0</v>
      </c>
      <c r="AE316" s="19">
        <f ca="1"/>
        <v>0</v>
      </c>
      <c r="AF316" s="208">
        <f t="shared" ca="1" si="282"/>
        <v>0</v>
      </c>
      <c r="AG316" s="207"/>
      <c r="AH316" s="194"/>
      <c r="AI316" s="198" cm="1">
        <f t="array" ref="AI316">IFERROR(MATCH(TRUE,INDEX($B$14:$B$117&gt;=AH316,0),0),"")</f>
        <v>1</v>
      </c>
      <c r="AJ316" s="194">
        <f t="shared" ca="1" si="283"/>
        <v>3.2000000000000006E-3</v>
      </c>
      <c r="AM316" s="194">
        <f t="shared" si="284"/>
        <v>0</v>
      </c>
      <c r="AN316" s="19">
        <f ca="1"/>
        <v>0</v>
      </c>
      <c r="AO316" s="208">
        <f t="shared" ca="1" si="285"/>
        <v>0</v>
      </c>
      <c r="AP316" s="207"/>
      <c r="AQ316" s="194"/>
      <c r="AR316" s="198" cm="1">
        <f t="array" ref="AR316">IFERROR(MATCH(TRUE,INDEX($B$14:$B$117&gt;=AQ316,0),0),"")</f>
        <v>1</v>
      </c>
      <c r="AS316" s="194">
        <f t="shared" ca="1" si="286"/>
        <v>3.2000000000000006E-3</v>
      </c>
      <c r="AV316" s="194">
        <f t="shared" si="287"/>
        <v>0</v>
      </c>
      <c r="AW316" s="19">
        <f ca="1"/>
        <v>0</v>
      </c>
      <c r="AX316" s="208">
        <f t="shared" ca="1" si="288"/>
        <v>0</v>
      </c>
      <c r="AY316" s="207"/>
      <c r="AZ316" s="194"/>
      <c r="BA316" s="198" cm="1">
        <f t="array" ref="BA316">IFERROR(MATCH(TRUE,INDEX($B$14:$B$117&gt;=AZ316,0),0),"")</f>
        <v>1</v>
      </c>
      <c r="BB316" s="194">
        <f t="shared" ca="1" si="289"/>
        <v>3.2000000000000006E-3</v>
      </c>
      <c r="BE316" s="194">
        <f t="shared" si="290"/>
        <v>0</v>
      </c>
      <c r="BF316" s="19">
        <f ca="1"/>
        <v>0</v>
      </c>
      <c r="BG316" s="208">
        <f t="shared" ca="1" si="291"/>
        <v>0</v>
      </c>
      <c r="BH316" s="207"/>
      <c r="BI316" s="194"/>
      <c r="BJ316" s="198" cm="1">
        <f t="array" ref="BJ316">IFERROR(MATCH(TRUE,INDEX($B$14:$B$117&gt;=BI316,0),0),"")</f>
        <v>1</v>
      </c>
      <c r="BK316" s="194">
        <f t="shared" ca="1" si="292"/>
        <v>3.2000000000000006E-3</v>
      </c>
      <c r="BN316" s="194">
        <f t="shared" si="293"/>
        <v>0</v>
      </c>
      <c r="BO316" s="19">
        <f ca="1"/>
        <v>0</v>
      </c>
      <c r="BP316" s="208">
        <f t="shared" ca="1" si="294"/>
        <v>0</v>
      </c>
      <c r="BQ316" s="207"/>
      <c r="BR316" s="194"/>
      <c r="BS316" s="198" cm="1">
        <f t="array" ref="BS316">IFERROR(MATCH(TRUE,INDEX($B$14:$B$117&gt;=BR316,0),0),"")</f>
        <v>1</v>
      </c>
      <c r="BT316" s="194">
        <f t="shared" ca="1" si="295"/>
        <v>3.2000000000000006E-3</v>
      </c>
      <c r="BW316" s="194">
        <f t="shared" si="296"/>
        <v>0</v>
      </c>
      <c r="BX316" s="19">
        <f ca="1"/>
        <v>0</v>
      </c>
      <c r="BY316" s="208">
        <f t="shared" ca="1" si="297"/>
        <v>0</v>
      </c>
      <c r="BZ316" s="207"/>
      <c r="CA316" s="194"/>
      <c r="CB316" s="198" cm="1">
        <f t="array" ref="CB316">IFERROR(MATCH(TRUE,INDEX($B$14:$B$117&gt;=CA316,0),0),"")</f>
        <v>1</v>
      </c>
      <c r="CC316" s="194">
        <f t="shared" ca="1" si="298"/>
        <v>3.2000000000000006E-3</v>
      </c>
      <c r="CF316" s="194">
        <f t="shared" si="299"/>
        <v>0</v>
      </c>
      <c r="CG316" s="19">
        <f ca="1"/>
        <v>0</v>
      </c>
      <c r="CH316" s="208">
        <f t="shared" ca="1" si="300"/>
        <v>0</v>
      </c>
      <c r="CI316" s="207"/>
      <c r="CJ316" s="194"/>
      <c r="CK316" s="198" cm="1">
        <f t="array" ref="CK316">IFERROR(MATCH(TRUE,INDEX($B$14:$B$117&gt;=CJ316,0),0),"")</f>
        <v>1</v>
      </c>
      <c r="CL316" s="194">
        <f t="shared" ca="1" si="301"/>
        <v>3.2000000000000006E-3</v>
      </c>
      <c r="CO316" s="194">
        <f t="shared" si="302"/>
        <v>0</v>
      </c>
      <c r="CP316" s="19">
        <f ca="1"/>
        <v>0</v>
      </c>
      <c r="CQ316" s="208">
        <f t="shared" ca="1" si="303"/>
        <v>0</v>
      </c>
      <c r="CR316" s="207"/>
      <c r="CS316" s="194"/>
      <c r="CT316" s="198" cm="1">
        <f t="array" ref="CT316">IFERROR(MATCH(TRUE,INDEX($B$14:$B$117&gt;=CS316,0),0),"")</f>
        <v>1</v>
      </c>
      <c r="CU316" s="194">
        <f t="shared" ca="1" si="304"/>
        <v>3.2000000000000006E-3</v>
      </c>
      <c r="CX316" s="194">
        <f t="shared" si="305"/>
        <v>0</v>
      </c>
      <c r="CY316" s="19" t="e">
        <f ca="1"/>
        <v>#N/A</v>
      </c>
      <c r="CZ316" s="208" t="e">
        <f t="shared" ca="1" si="306"/>
        <v>#N/A</v>
      </c>
      <c r="DA316" s="207"/>
      <c r="DB316" s="194"/>
      <c r="DC316" s="198" cm="1">
        <f t="array" ref="DC316">IFERROR(MATCH(TRUE,INDEX($B$14:$B$117&gt;=DB316,0),0),"")</f>
        <v>1</v>
      </c>
      <c r="DD316" s="194">
        <f t="shared" ca="1" si="307"/>
        <v>3.2000000000000006E-3</v>
      </c>
      <c r="DG316" s="194">
        <f t="shared" si="308"/>
        <v>0</v>
      </c>
      <c r="DH316" s="19" t="e">
        <f ca="1"/>
        <v>#N/A</v>
      </c>
      <c r="DI316" s="208" t="e">
        <f t="shared" ca="1" si="309"/>
        <v>#N/A</v>
      </c>
      <c r="DJ316" s="207"/>
      <c r="DK316" s="194"/>
      <c r="DL316" s="198" cm="1">
        <f t="array" ref="DL316">IFERROR(MATCH(TRUE,INDEX($B$14:$B$117&gt;=DK316,0),0),"")</f>
        <v>1</v>
      </c>
      <c r="DM316" s="194">
        <f t="shared" ca="1" si="310"/>
        <v>3.2000000000000006E-3</v>
      </c>
      <c r="DP316" s="194">
        <f t="shared" si="311"/>
        <v>0</v>
      </c>
      <c r="DQ316" s="19" t="e">
        <f ca="1"/>
        <v>#N/A</v>
      </c>
      <c r="DR316" s="208" t="e">
        <f t="shared" ca="1" si="312"/>
        <v>#N/A</v>
      </c>
      <c r="DS316" s="207"/>
      <c r="DT316" s="194"/>
      <c r="DU316" s="198" cm="1">
        <f t="array" ref="DU316">IFERROR(MATCH(TRUE,INDEX($B$14:$B$117&gt;=DT316,0),0),"")</f>
        <v>1</v>
      </c>
      <c r="DV316" s="194">
        <f t="shared" ca="1" si="313"/>
        <v>3.2000000000000006E-3</v>
      </c>
      <c r="DY316" s="194">
        <f t="shared" si="314"/>
        <v>0</v>
      </c>
      <c r="DZ316" s="19" t="e">
        <f ca="1"/>
        <v>#N/A</v>
      </c>
      <c r="EA316" s="208" t="e">
        <f t="shared" ca="1" si="315"/>
        <v>#N/A</v>
      </c>
      <c r="EB316" s="207"/>
      <c r="EC316" s="194"/>
      <c r="ED316" s="198" cm="1">
        <f t="array" ref="ED316">IFERROR(MATCH(TRUE,INDEX($B$14:$B$117&gt;=EC316,0),0),"")</f>
        <v>1</v>
      </c>
      <c r="EE316" s="194">
        <f t="shared" ca="1" si="316"/>
        <v>3.2000000000000006E-3</v>
      </c>
      <c r="EH316" s="194">
        <f t="shared" si="317"/>
        <v>0</v>
      </c>
      <c r="EI316" s="19" t="e">
        <f ca="1"/>
        <v>#N/A</v>
      </c>
      <c r="EJ316" s="208" t="e">
        <f t="shared" ca="1" si="318"/>
        <v>#N/A</v>
      </c>
      <c r="EK316" s="207"/>
      <c r="EL316" s="194"/>
      <c r="EM316" s="198" cm="1">
        <f t="array" ref="EM316">IFERROR(MATCH(TRUE,INDEX($B$14:$B$117&gt;=EL316,0),0),"")</f>
        <v>1</v>
      </c>
      <c r="EN316" s="194">
        <f t="shared" ca="1" si="319"/>
        <v>3.2000000000000006E-3</v>
      </c>
      <c r="EQ316" s="194">
        <f t="shared" si="320"/>
        <v>0</v>
      </c>
      <c r="ER316" s="19" t="e">
        <f ca="1"/>
        <v>#N/A</v>
      </c>
      <c r="ES316" s="208" t="e">
        <f t="shared" ca="1" si="321"/>
        <v>#N/A</v>
      </c>
      <c r="ET316" s="207"/>
      <c r="EU316" s="194"/>
      <c r="EV316" s="198" cm="1">
        <f t="array" ref="EV316">IFERROR(MATCH(TRUE,INDEX($B$14:$B$117&gt;=EU316,0),0),"")</f>
        <v>1</v>
      </c>
      <c r="EW316" s="194">
        <f t="shared" ca="1" si="322"/>
        <v>3.2000000000000006E-3</v>
      </c>
      <c r="EZ316" s="194">
        <f t="shared" si="323"/>
        <v>0</v>
      </c>
      <c r="FA316" s="19" t="e">
        <f ca="1"/>
        <v>#N/A</v>
      </c>
      <c r="FB316" s="208" t="e">
        <f t="shared" ca="1" si="324"/>
        <v>#N/A</v>
      </c>
      <c r="FC316" s="207"/>
      <c r="FD316" s="194"/>
      <c r="FE316" s="198" cm="1">
        <f t="array" ref="FE316">IFERROR(MATCH(TRUE,INDEX($B$14:$B$117&gt;=FD316,0),0),"")</f>
        <v>1</v>
      </c>
      <c r="FF316" s="194">
        <f t="shared" ca="1" si="325"/>
        <v>3.2000000000000006E-3</v>
      </c>
      <c r="FI316" s="194">
        <f t="shared" si="326"/>
        <v>0</v>
      </c>
      <c r="FJ316" s="19" t="e">
        <f ca="1"/>
        <v>#N/A</v>
      </c>
      <c r="FK316" s="208" t="e">
        <f t="shared" ca="1" si="327"/>
        <v>#N/A</v>
      </c>
      <c r="FL316" s="207"/>
      <c r="FM316" s="194"/>
      <c r="FN316" s="198" cm="1">
        <f t="array" ref="FN316">IFERROR(MATCH(TRUE,INDEX($B$14:$B$117&gt;=FM316,0),0),"")</f>
        <v>1</v>
      </c>
      <c r="FO316" s="194">
        <f t="shared" ca="1" si="328"/>
        <v>3.2000000000000006E-3</v>
      </c>
      <c r="FR316" s="194">
        <f t="shared" si="329"/>
        <v>0</v>
      </c>
      <c r="FS316" s="19" t="e">
        <f ca="1"/>
        <v>#N/A</v>
      </c>
      <c r="FT316" s="208" t="e">
        <f t="shared" ca="1" si="330"/>
        <v>#N/A</v>
      </c>
      <c r="FU316" s="207"/>
      <c r="FV316" s="194"/>
      <c r="FW316" s="198" cm="1">
        <f t="array" ref="FW316">IFERROR(MATCH(TRUE,INDEX($B$14:$B$117&gt;=FV316,0),0),"")</f>
        <v>1</v>
      </c>
      <c r="FX316" s="194">
        <f t="shared" ca="1" si="331"/>
        <v>3.2000000000000006E-3</v>
      </c>
      <c r="GA316" s="194">
        <f t="shared" si="332"/>
        <v>0</v>
      </c>
      <c r="GB316" s="19" t="e">
        <f ca="1"/>
        <v>#N/A</v>
      </c>
      <c r="GC316" s="208" t="e">
        <f t="shared" ca="1" si="333"/>
        <v>#N/A</v>
      </c>
    </row>
    <row r="317" spans="6:185" x14ac:dyDescent="0.2">
      <c r="F317" s="207"/>
      <c r="G317" s="194"/>
      <c r="H317" s="198" cm="1">
        <f t="array" ref="H317">IFERROR(MATCH(TRUE,INDEX($B$14:$B$117&gt;=G317,0),0),"")</f>
        <v>1</v>
      </c>
      <c r="I317" s="194">
        <f t="shared" ca="1" si="278"/>
        <v>3.2000000000000006E-3</v>
      </c>
      <c r="L317" s="194">
        <f t="shared" si="334"/>
        <v>0</v>
      </c>
      <c r="M317" s="19">
        <f ca="1"/>
        <v>0</v>
      </c>
      <c r="N317" s="208">
        <f t="shared" ca="1" si="335"/>
        <v>0</v>
      </c>
      <c r="O317" s="207"/>
      <c r="P317" s="194"/>
      <c r="Q317" s="198" cm="1">
        <f t="array" ref="Q317">IFERROR(MATCH(TRUE,INDEX($B$14:$B$117&gt;=P317,0),0),"")</f>
        <v>1</v>
      </c>
      <c r="R317" s="194">
        <f t="shared" ca="1" si="279"/>
        <v>3.2000000000000006E-3</v>
      </c>
      <c r="U317" s="194">
        <f t="shared" si="336"/>
        <v>0</v>
      </c>
      <c r="V317" s="19">
        <f ca="1"/>
        <v>0</v>
      </c>
      <c r="W317" s="208">
        <f t="shared" ca="1" si="337"/>
        <v>0</v>
      </c>
      <c r="X317" s="207"/>
      <c r="Y317" s="194"/>
      <c r="Z317" s="198" cm="1">
        <f t="array" ref="Z317">IFERROR(MATCH(TRUE,INDEX($B$14:$B$117&gt;=Y317,0),0),"")</f>
        <v>1</v>
      </c>
      <c r="AA317" s="194">
        <f t="shared" ca="1" si="280"/>
        <v>3.2000000000000006E-3</v>
      </c>
      <c r="AD317" s="194">
        <f t="shared" si="281"/>
        <v>0</v>
      </c>
      <c r="AE317" s="19">
        <f ca="1"/>
        <v>0</v>
      </c>
      <c r="AF317" s="208">
        <f t="shared" ca="1" si="282"/>
        <v>0</v>
      </c>
      <c r="AG317" s="207"/>
      <c r="AH317" s="194"/>
      <c r="AI317" s="198" cm="1">
        <f t="array" ref="AI317">IFERROR(MATCH(TRUE,INDEX($B$14:$B$117&gt;=AH317,0),0),"")</f>
        <v>1</v>
      </c>
      <c r="AJ317" s="194">
        <f t="shared" ca="1" si="283"/>
        <v>3.2000000000000006E-3</v>
      </c>
      <c r="AM317" s="194">
        <f t="shared" si="284"/>
        <v>0</v>
      </c>
      <c r="AN317" s="19">
        <f ca="1"/>
        <v>0</v>
      </c>
      <c r="AO317" s="208">
        <f t="shared" ca="1" si="285"/>
        <v>0</v>
      </c>
      <c r="AP317" s="207"/>
      <c r="AQ317" s="194"/>
      <c r="AR317" s="198" cm="1">
        <f t="array" ref="AR317">IFERROR(MATCH(TRUE,INDEX($B$14:$B$117&gt;=AQ317,0),0),"")</f>
        <v>1</v>
      </c>
      <c r="AS317" s="194">
        <f t="shared" ca="1" si="286"/>
        <v>3.2000000000000006E-3</v>
      </c>
      <c r="AV317" s="194">
        <f t="shared" si="287"/>
        <v>0</v>
      </c>
      <c r="AW317" s="19">
        <f ca="1"/>
        <v>0</v>
      </c>
      <c r="AX317" s="208">
        <f t="shared" ca="1" si="288"/>
        <v>0</v>
      </c>
      <c r="AY317" s="207"/>
      <c r="AZ317" s="194"/>
      <c r="BA317" s="198" cm="1">
        <f t="array" ref="BA317">IFERROR(MATCH(TRUE,INDEX($B$14:$B$117&gt;=AZ317,0),0),"")</f>
        <v>1</v>
      </c>
      <c r="BB317" s="194">
        <f t="shared" ca="1" si="289"/>
        <v>3.2000000000000006E-3</v>
      </c>
      <c r="BE317" s="194">
        <f t="shared" si="290"/>
        <v>0</v>
      </c>
      <c r="BF317" s="19">
        <f ca="1"/>
        <v>0</v>
      </c>
      <c r="BG317" s="208">
        <f t="shared" ca="1" si="291"/>
        <v>0</v>
      </c>
      <c r="BH317" s="207"/>
      <c r="BI317" s="194"/>
      <c r="BJ317" s="198" cm="1">
        <f t="array" ref="BJ317">IFERROR(MATCH(TRUE,INDEX($B$14:$B$117&gt;=BI317,0),0),"")</f>
        <v>1</v>
      </c>
      <c r="BK317" s="194">
        <f t="shared" ca="1" si="292"/>
        <v>3.2000000000000006E-3</v>
      </c>
      <c r="BN317" s="194">
        <f t="shared" si="293"/>
        <v>0</v>
      </c>
      <c r="BO317" s="19">
        <f ca="1"/>
        <v>0</v>
      </c>
      <c r="BP317" s="208">
        <f t="shared" ca="1" si="294"/>
        <v>0</v>
      </c>
      <c r="BQ317" s="207"/>
      <c r="BR317" s="194"/>
      <c r="BS317" s="198" cm="1">
        <f t="array" ref="BS317">IFERROR(MATCH(TRUE,INDEX($B$14:$B$117&gt;=BR317,0),0),"")</f>
        <v>1</v>
      </c>
      <c r="BT317" s="194">
        <f t="shared" ca="1" si="295"/>
        <v>3.2000000000000006E-3</v>
      </c>
      <c r="BW317" s="194">
        <f t="shared" si="296"/>
        <v>0</v>
      </c>
      <c r="BX317" s="19">
        <f ca="1"/>
        <v>0</v>
      </c>
      <c r="BY317" s="208">
        <f t="shared" ca="1" si="297"/>
        <v>0</v>
      </c>
      <c r="BZ317" s="207"/>
      <c r="CA317" s="194"/>
      <c r="CB317" s="198" cm="1">
        <f t="array" ref="CB317">IFERROR(MATCH(TRUE,INDEX($B$14:$B$117&gt;=CA317,0),0),"")</f>
        <v>1</v>
      </c>
      <c r="CC317" s="194">
        <f t="shared" ca="1" si="298"/>
        <v>3.2000000000000006E-3</v>
      </c>
      <c r="CF317" s="194">
        <f t="shared" si="299"/>
        <v>0</v>
      </c>
      <c r="CG317" s="19">
        <f ca="1"/>
        <v>0</v>
      </c>
      <c r="CH317" s="208">
        <f t="shared" ca="1" si="300"/>
        <v>0</v>
      </c>
      <c r="CI317" s="207"/>
      <c r="CJ317" s="194"/>
      <c r="CK317" s="198" cm="1">
        <f t="array" ref="CK317">IFERROR(MATCH(TRUE,INDEX($B$14:$B$117&gt;=CJ317,0),0),"")</f>
        <v>1</v>
      </c>
      <c r="CL317" s="194">
        <f t="shared" ca="1" si="301"/>
        <v>3.2000000000000006E-3</v>
      </c>
      <c r="CO317" s="194">
        <f t="shared" si="302"/>
        <v>0</v>
      </c>
      <c r="CP317" s="19">
        <f ca="1"/>
        <v>0</v>
      </c>
      <c r="CQ317" s="208">
        <f t="shared" ca="1" si="303"/>
        <v>0</v>
      </c>
      <c r="CR317" s="207"/>
      <c r="CS317" s="194"/>
      <c r="CT317" s="198" cm="1">
        <f t="array" ref="CT317">IFERROR(MATCH(TRUE,INDEX($B$14:$B$117&gt;=CS317,0),0),"")</f>
        <v>1</v>
      </c>
      <c r="CU317" s="194">
        <f t="shared" ca="1" si="304"/>
        <v>3.2000000000000006E-3</v>
      </c>
      <c r="CX317" s="194">
        <f t="shared" si="305"/>
        <v>0</v>
      </c>
      <c r="CY317" s="19" t="e">
        <f ca="1"/>
        <v>#N/A</v>
      </c>
      <c r="CZ317" s="208" t="e">
        <f t="shared" ca="1" si="306"/>
        <v>#N/A</v>
      </c>
      <c r="DA317" s="207"/>
      <c r="DB317" s="194"/>
      <c r="DC317" s="198" cm="1">
        <f t="array" ref="DC317">IFERROR(MATCH(TRUE,INDEX($B$14:$B$117&gt;=DB317,0),0),"")</f>
        <v>1</v>
      </c>
      <c r="DD317" s="194">
        <f t="shared" ca="1" si="307"/>
        <v>3.2000000000000006E-3</v>
      </c>
      <c r="DG317" s="194">
        <f t="shared" si="308"/>
        <v>0</v>
      </c>
      <c r="DH317" s="19" t="e">
        <f ca="1"/>
        <v>#N/A</v>
      </c>
      <c r="DI317" s="208" t="e">
        <f t="shared" ca="1" si="309"/>
        <v>#N/A</v>
      </c>
      <c r="DJ317" s="207"/>
      <c r="DK317" s="194"/>
      <c r="DL317" s="198" cm="1">
        <f t="array" ref="DL317">IFERROR(MATCH(TRUE,INDEX($B$14:$B$117&gt;=DK317,0),0),"")</f>
        <v>1</v>
      </c>
      <c r="DM317" s="194">
        <f t="shared" ca="1" si="310"/>
        <v>3.2000000000000006E-3</v>
      </c>
      <c r="DP317" s="194">
        <f t="shared" si="311"/>
        <v>0</v>
      </c>
      <c r="DQ317" s="19" t="e">
        <f ca="1"/>
        <v>#N/A</v>
      </c>
      <c r="DR317" s="208" t="e">
        <f t="shared" ca="1" si="312"/>
        <v>#N/A</v>
      </c>
      <c r="DS317" s="207"/>
      <c r="DT317" s="194"/>
      <c r="DU317" s="198" cm="1">
        <f t="array" ref="DU317">IFERROR(MATCH(TRUE,INDEX($B$14:$B$117&gt;=DT317,0),0),"")</f>
        <v>1</v>
      </c>
      <c r="DV317" s="194">
        <f t="shared" ca="1" si="313"/>
        <v>3.2000000000000006E-3</v>
      </c>
      <c r="DY317" s="194">
        <f t="shared" si="314"/>
        <v>0</v>
      </c>
      <c r="DZ317" s="19" t="e">
        <f ca="1"/>
        <v>#N/A</v>
      </c>
      <c r="EA317" s="208" t="e">
        <f t="shared" ca="1" si="315"/>
        <v>#N/A</v>
      </c>
      <c r="EB317" s="207"/>
      <c r="EC317" s="194"/>
      <c r="ED317" s="198" cm="1">
        <f t="array" ref="ED317">IFERROR(MATCH(TRUE,INDEX($B$14:$B$117&gt;=EC317,0),0),"")</f>
        <v>1</v>
      </c>
      <c r="EE317" s="194">
        <f t="shared" ca="1" si="316"/>
        <v>3.2000000000000006E-3</v>
      </c>
      <c r="EH317" s="194">
        <f t="shared" si="317"/>
        <v>0</v>
      </c>
      <c r="EI317" s="19" t="e">
        <f ca="1"/>
        <v>#N/A</v>
      </c>
      <c r="EJ317" s="208" t="e">
        <f t="shared" ca="1" si="318"/>
        <v>#N/A</v>
      </c>
      <c r="EK317" s="207"/>
      <c r="EL317" s="194"/>
      <c r="EM317" s="198" cm="1">
        <f t="array" ref="EM317">IFERROR(MATCH(TRUE,INDEX($B$14:$B$117&gt;=EL317,0),0),"")</f>
        <v>1</v>
      </c>
      <c r="EN317" s="194">
        <f t="shared" ca="1" si="319"/>
        <v>3.2000000000000006E-3</v>
      </c>
      <c r="EQ317" s="194">
        <f t="shared" si="320"/>
        <v>0</v>
      </c>
      <c r="ER317" s="19" t="e">
        <f ca="1"/>
        <v>#N/A</v>
      </c>
      <c r="ES317" s="208" t="e">
        <f t="shared" ca="1" si="321"/>
        <v>#N/A</v>
      </c>
      <c r="ET317" s="207"/>
      <c r="EU317" s="194"/>
      <c r="EV317" s="198" cm="1">
        <f t="array" ref="EV317">IFERROR(MATCH(TRUE,INDEX($B$14:$B$117&gt;=EU317,0),0),"")</f>
        <v>1</v>
      </c>
      <c r="EW317" s="194">
        <f t="shared" ca="1" si="322"/>
        <v>3.2000000000000006E-3</v>
      </c>
      <c r="EZ317" s="194">
        <f t="shared" si="323"/>
        <v>0</v>
      </c>
      <c r="FA317" s="19" t="e">
        <f ca="1"/>
        <v>#N/A</v>
      </c>
      <c r="FB317" s="208" t="e">
        <f t="shared" ca="1" si="324"/>
        <v>#N/A</v>
      </c>
      <c r="FC317" s="207"/>
      <c r="FD317" s="194"/>
      <c r="FE317" s="198" cm="1">
        <f t="array" ref="FE317">IFERROR(MATCH(TRUE,INDEX($B$14:$B$117&gt;=FD317,0),0),"")</f>
        <v>1</v>
      </c>
      <c r="FF317" s="194">
        <f t="shared" ca="1" si="325"/>
        <v>3.2000000000000006E-3</v>
      </c>
      <c r="FI317" s="194">
        <f t="shared" si="326"/>
        <v>0</v>
      </c>
      <c r="FJ317" s="19" t="e">
        <f ca="1"/>
        <v>#N/A</v>
      </c>
      <c r="FK317" s="208" t="e">
        <f t="shared" ca="1" si="327"/>
        <v>#N/A</v>
      </c>
      <c r="FL317" s="207"/>
      <c r="FM317" s="194"/>
      <c r="FN317" s="198" cm="1">
        <f t="array" ref="FN317">IFERROR(MATCH(TRUE,INDEX($B$14:$B$117&gt;=FM317,0),0),"")</f>
        <v>1</v>
      </c>
      <c r="FO317" s="194">
        <f t="shared" ca="1" si="328"/>
        <v>3.2000000000000006E-3</v>
      </c>
      <c r="FR317" s="194">
        <f t="shared" si="329"/>
        <v>0</v>
      </c>
      <c r="FS317" s="19" t="e">
        <f ca="1"/>
        <v>#N/A</v>
      </c>
      <c r="FT317" s="208" t="e">
        <f t="shared" ca="1" si="330"/>
        <v>#N/A</v>
      </c>
      <c r="FU317" s="207"/>
      <c r="FV317" s="194"/>
      <c r="FW317" s="198" cm="1">
        <f t="array" ref="FW317">IFERROR(MATCH(TRUE,INDEX($B$14:$B$117&gt;=FV317,0),0),"")</f>
        <v>1</v>
      </c>
      <c r="FX317" s="194">
        <f t="shared" ca="1" si="331"/>
        <v>3.2000000000000006E-3</v>
      </c>
      <c r="GA317" s="194">
        <f t="shared" si="332"/>
        <v>0</v>
      </c>
      <c r="GB317" s="19" t="e">
        <f ca="1"/>
        <v>#N/A</v>
      </c>
      <c r="GC317" s="208" t="e">
        <f t="shared" ca="1" si="333"/>
        <v>#N/A</v>
      </c>
    </row>
    <row r="318" spans="6:185" x14ac:dyDescent="0.2">
      <c r="F318" s="207"/>
      <c r="G318" s="194"/>
      <c r="H318" s="198" cm="1">
        <f t="array" ref="H318">IFERROR(MATCH(TRUE,INDEX($B$14:$B$117&gt;=G318,0),0),"")</f>
        <v>1</v>
      </c>
      <c r="I318" s="194">
        <f t="shared" ca="1" si="278"/>
        <v>3.2000000000000006E-3</v>
      </c>
      <c r="L318" s="194">
        <f t="shared" si="334"/>
        <v>0</v>
      </c>
      <c r="M318" s="19">
        <f ca="1"/>
        <v>0</v>
      </c>
      <c r="N318" s="208">
        <f t="shared" ca="1" si="335"/>
        <v>0</v>
      </c>
      <c r="O318" s="207"/>
      <c r="P318" s="194"/>
      <c r="Q318" s="198" cm="1">
        <f t="array" ref="Q318">IFERROR(MATCH(TRUE,INDEX($B$14:$B$117&gt;=P318,0),0),"")</f>
        <v>1</v>
      </c>
      <c r="R318" s="194">
        <f t="shared" ca="1" si="279"/>
        <v>3.2000000000000006E-3</v>
      </c>
      <c r="U318" s="194">
        <f t="shared" si="336"/>
        <v>0</v>
      </c>
      <c r="V318" s="19">
        <f ca="1"/>
        <v>0</v>
      </c>
      <c r="W318" s="208">
        <f t="shared" ca="1" si="337"/>
        <v>0</v>
      </c>
      <c r="X318" s="207"/>
      <c r="Y318" s="194"/>
      <c r="Z318" s="198" cm="1">
        <f t="array" ref="Z318">IFERROR(MATCH(TRUE,INDEX($B$14:$B$117&gt;=Y318,0),0),"")</f>
        <v>1</v>
      </c>
      <c r="AA318" s="194">
        <f t="shared" ca="1" si="280"/>
        <v>3.2000000000000006E-3</v>
      </c>
      <c r="AD318" s="194">
        <f t="shared" si="281"/>
        <v>0</v>
      </c>
      <c r="AE318" s="19">
        <f ca="1"/>
        <v>0</v>
      </c>
      <c r="AF318" s="208">
        <f t="shared" ca="1" si="282"/>
        <v>0</v>
      </c>
      <c r="AG318" s="207"/>
      <c r="AH318" s="194"/>
      <c r="AI318" s="198" cm="1">
        <f t="array" ref="AI318">IFERROR(MATCH(TRUE,INDEX($B$14:$B$117&gt;=AH318,0),0),"")</f>
        <v>1</v>
      </c>
      <c r="AJ318" s="194">
        <f t="shared" ca="1" si="283"/>
        <v>3.2000000000000006E-3</v>
      </c>
      <c r="AM318" s="194">
        <f t="shared" si="284"/>
        <v>0</v>
      </c>
      <c r="AN318" s="19">
        <f ca="1"/>
        <v>0</v>
      </c>
      <c r="AO318" s="208">
        <f t="shared" ca="1" si="285"/>
        <v>0</v>
      </c>
      <c r="AP318" s="207"/>
      <c r="AQ318" s="194"/>
      <c r="AR318" s="198" cm="1">
        <f t="array" ref="AR318">IFERROR(MATCH(TRUE,INDEX($B$14:$B$117&gt;=AQ318,0),0),"")</f>
        <v>1</v>
      </c>
      <c r="AS318" s="194">
        <f t="shared" ca="1" si="286"/>
        <v>3.2000000000000006E-3</v>
      </c>
      <c r="AV318" s="194">
        <f t="shared" si="287"/>
        <v>0</v>
      </c>
      <c r="AW318" s="19">
        <f ca="1"/>
        <v>0</v>
      </c>
      <c r="AX318" s="208">
        <f t="shared" ca="1" si="288"/>
        <v>0</v>
      </c>
      <c r="AY318" s="207"/>
      <c r="AZ318" s="194"/>
      <c r="BA318" s="198" cm="1">
        <f t="array" ref="BA318">IFERROR(MATCH(TRUE,INDEX($B$14:$B$117&gt;=AZ318,0),0),"")</f>
        <v>1</v>
      </c>
      <c r="BB318" s="194">
        <f t="shared" ca="1" si="289"/>
        <v>3.2000000000000006E-3</v>
      </c>
      <c r="BE318" s="194">
        <f t="shared" si="290"/>
        <v>0</v>
      </c>
      <c r="BF318" s="19">
        <f ca="1"/>
        <v>0</v>
      </c>
      <c r="BG318" s="208">
        <f t="shared" ca="1" si="291"/>
        <v>0</v>
      </c>
      <c r="BH318" s="207"/>
      <c r="BI318" s="194"/>
      <c r="BJ318" s="198" cm="1">
        <f t="array" ref="BJ318">IFERROR(MATCH(TRUE,INDEX($B$14:$B$117&gt;=BI318,0),0),"")</f>
        <v>1</v>
      </c>
      <c r="BK318" s="194">
        <f t="shared" ca="1" si="292"/>
        <v>3.2000000000000006E-3</v>
      </c>
      <c r="BN318" s="194">
        <f t="shared" si="293"/>
        <v>0</v>
      </c>
      <c r="BO318" s="19">
        <f ca="1"/>
        <v>0</v>
      </c>
      <c r="BP318" s="208">
        <f t="shared" ca="1" si="294"/>
        <v>0</v>
      </c>
      <c r="BQ318" s="207"/>
      <c r="BR318" s="194"/>
      <c r="BS318" s="198" cm="1">
        <f t="array" ref="BS318">IFERROR(MATCH(TRUE,INDEX($B$14:$B$117&gt;=BR318,0),0),"")</f>
        <v>1</v>
      </c>
      <c r="BT318" s="194">
        <f t="shared" ca="1" si="295"/>
        <v>3.2000000000000006E-3</v>
      </c>
      <c r="BW318" s="194">
        <f t="shared" si="296"/>
        <v>0</v>
      </c>
      <c r="BX318" s="19">
        <f ca="1"/>
        <v>0</v>
      </c>
      <c r="BY318" s="208">
        <f t="shared" ca="1" si="297"/>
        <v>0</v>
      </c>
      <c r="BZ318" s="207"/>
      <c r="CA318" s="194"/>
      <c r="CB318" s="198" cm="1">
        <f t="array" ref="CB318">IFERROR(MATCH(TRUE,INDEX($B$14:$B$117&gt;=CA318,0),0),"")</f>
        <v>1</v>
      </c>
      <c r="CC318" s="194">
        <f t="shared" ca="1" si="298"/>
        <v>3.2000000000000006E-3</v>
      </c>
      <c r="CF318" s="194">
        <f t="shared" si="299"/>
        <v>0</v>
      </c>
      <c r="CG318" s="19">
        <f ca="1"/>
        <v>0</v>
      </c>
      <c r="CH318" s="208">
        <f t="shared" ca="1" si="300"/>
        <v>0</v>
      </c>
      <c r="CI318" s="207"/>
      <c r="CJ318" s="194"/>
      <c r="CK318" s="198" cm="1">
        <f t="array" ref="CK318">IFERROR(MATCH(TRUE,INDEX($B$14:$B$117&gt;=CJ318,0),0),"")</f>
        <v>1</v>
      </c>
      <c r="CL318" s="194">
        <f t="shared" ca="1" si="301"/>
        <v>3.2000000000000006E-3</v>
      </c>
      <c r="CO318" s="194">
        <f t="shared" si="302"/>
        <v>0</v>
      </c>
      <c r="CP318" s="19">
        <f ca="1"/>
        <v>0</v>
      </c>
      <c r="CQ318" s="208">
        <f t="shared" ca="1" si="303"/>
        <v>0</v>
      </c>
      <c r="CR318" s="207"/>
      <c r="CS318" s="194"/>
      <c r="CT318" s="198" cm="1">
        <f t="array" ref="CT318">IFERROR(MATCH(TRUE,INDEX($B$14:$B$117&gt;=CS318,0),0),"")</f>
        <v>1</v>
      </c>
      <c r="CU318" s="194">
        <f t="shared" ca="1" si="304"/>
        <v>3.2000000000000006E-3</v>
      </c>
      <c r="CX318" s="194">
        <f t="shared" si="305"/>
        <v>0</v>
      </c>
      <c r="CY318" s="19" t="e">
        <f ca="1"/>
        <v>#N/A</v>
      </c>
      <c r="CZ318" s="208" t="e">
        <f t="shared" ca="1" si="306"/>
        <v>#N/A</v>
      </c>
      <c r="DA318" s="207"/>
      <c r="DB318" s="194"/>
      <c r="DC318" s="198" cm="1">
        <f t="array" ref="DC318">IFERROR(MATCH(TRUE,INDEX($B$14:$B$117&gt;=DB318,0),0),"")</f>
        <v>1</v>
      </c>
      <c r="DD318" s="194">
        <f t="shared" ca="1" si="307"/>
        <v>3.2000000000000006E-3</v>
      </c>
      <c r="DG318" s="194">
        <f t="shared" si="308"/>
        <v>0</v>
      </c>
      <c r="DH318" s="19" t="e">
        <f ca="1"/>
        <v>#N/A</v>
      </c>
      <c r="DI318" s="208" t="e">
        <f t="shared" ca="1" si="309"/>
        <v>#N/A</v>
      </c>
      <c r="DJ318" s="207"/>
      <c r="DK318" s="194"/>
      <c r="DL318" s="198" cm="1">
        <f t="array" ref="DL318">IFERROR(MATCH(TRUE,INDEX($B$14:$B$117&gt;=DK318,0),0),"")</f>
        <v>1</v>
      </c>
      <c r="DM318" s="194">
        <f t="shared" ca="1" si="310"/>
        <v>3.2000000000000006E-3</v>
      </c>
      <c r="DP318" s="194">
        <f t="shared" si="311"/>
        <v>0</v>
      </c>
      <c r="DQ318" s="19" t="e">
        <f ca="1"/>
        <v>#N/A</v>
      </c>
      <c r="DR318" s="208" t="e">
        <f t="shared" ca="1" si="312"/>
        <v>#N/A</v>
      </c>
      <c r="DS318" s="207"/>
      <c r="DT318" s="194"/>
      <c r="DU318" s="198" cm="1">
        <f t="array" ref="DU318">IFERROR(MATCH(TRUE,INDEX($B$14:$B$117&gt;=DT318,0),0),"")</f>
        <v>1</v>
      </c>
      <c r="DV318" s="194">
        <f t="shared" ca="1" si="313"/>
        <v>3.2000000000000006E-3</v>
      </c>
      <c r="DY318" s="194">
        <f t="shared" si="314"/>
        <v>0</v>
      </c>
      <c r="DZ318" s="19" t="e">
        <f ca="1"/>
        <v>#N/A</v>
      </c>
      <c r="EA318" s="208" t="e">
        <f t="shared" ca="1" si="315"/>
        <v>#N/A</v>
      </c>
      <c r="EB318" s="207"/>
      <c r="EC318" s="194"/>
      <c r="ED318" s="198" cm="1">
        <f t="array" ref="ED318">IFERROR(MATCH(TRUE,INDEX($B$14:$B$117&gt;=EC318,0),0),"")</f>
        <v>1</v>
      </c>
      <c r="EE318" s="194">
        <f t="shared" ca="1" si="316"/>
        <v>3.2000000000000006E-3</v>
      </c>
      <c r="EH318" s="194">
        <f t="shared" si="317"/>
        <v>0</v>
      </c>
      <c r="EI318" s="19" t="e">
        <f ca="1"/>
        <v>#N/A</v>
      </c>
      <c r="EJ318" s="208" t="e">
        <f t="shared" ca="1" si="318"/>
        <v>#N/A</v>
      </c>
      <c r="EK318" s="207"/>
      <c r="EL318" s="194"/>
      <c r="EM318" s="198" cm="1">
        <f t="array" ref="EM318">IFERROR(MATCH(TRUE,INDEX($B$14:$B$117&gt;=EL318,0),0),"")</f>
        <v>1</v>
      </c>
      <c r="EN318" s="194">
        <f t="shared" ca="1" si="319"/>
        <v>3.2000000000000006E-3</v>
      </c>
      <c r="EQ318" s="194">
        <f t="shared" si="320"/>
        <v>0</v>
      </c>
      <c r="ER318" s="19" t="e">
        <f ca="1"/>
        <v>#N/A</v>
      </c>
      <c r="ES318" s="208" t="e">
        <f t="shared" ca="1" si="321"/>
        <v>#N/A</v>
      </c>
      <c r="ET318" s="207"/>
      <c r="EU318" s="194"/>
      <c r="EV318" s="198" cm="1">
        <f t="array" ref="EV318">IFERROR(MATCH(TRUE,INDEX($B$14:$B$117&gt;=EU318,0),0),"")</f>
        <v>1</v>
      </c>
      <c r="EW318" s="194">
        <f t="shared" ca="1" si="322"/>
        <v>3.2000000000000006E-3</v>
      </c>
      <c r="EZ318" s="194">
        <f t="shared" si="323"/>
        <v>0</v>
      </c>
      <c r="FA318" s="19" t="e">
        <f ca="1"/>
        <v>#N/A</v>
      </c>
      <c r="FB318" s="208" t="e">
        <f t="shared" ca="1" si="324"/>
        <v>#N/A</v>
      </c>
      <c r="FC318" s="207"/>
      <c r="FD318" s="194"/>
      <c r="FE318" s="198" cm="1">
        <f t="array" ref="FE318">IFERROR(MATCH(TRUE,INDEX($B$14:$B$117&gt;=FD318,0),0),"")</f>
        <v>1</v>
      </c>
      <c r="FF318" s="194">
        <f t="shared" ca="1" si="325"/>
        <v>3.2000000000000006E-3</v>
      </c>
      <c r="FI318" s="194">
        <f t="shared" si="326"/>
        <v>0</v>
      </c>
      <c r="FJ318" s="19" t="e">
        <f ca="1"/>
        <v>#N/A</v>
      </c>
      <c r="FK318" s="208" t="e">
        <f t="shared" ca="1" si="327"/>
        <v>#N/A</v>
      </c>
      <c r="FL318" s="207"/>
      <c r="FM318" s="194"/>
      <c r="FN318" s="198" cm="1">
        <f t="array" ref="FN318">IFERROR(MATCH(TRUE,INDEX($B$14:$B$117&gt;=FM318,0),0),"")</f>
        <v>1</v>
      </c>
      <c r="FO318" s="194">
        <f t="shared" ca="1" si="328"/>
        <v>3.2000000000000006E-3</v>
      </c>
      <c r="FR318" s="194">
        <f t="shared" si="329"/>
        <v>0</v>
      </c>
      <c r="FS318" s="19" t="e">
        <f ca="1"/>
        <v>#N/A</v>
      </c>
      <c r="FT318" s="208" t="e">
        <f t="shared" ca="1" si="330"/>
        <v>#N/A</v>
      </c>
      <c r="FU318" s="207"/>
      <c r="FV318" s="194"/>
      <c r="FW318" s="198" cm="1">
        <f t="array" ref="FW318">IFERROR(MATCH(TRUE,INDEX($B$14:$B$117&gt;=FV318,0),0),"")</f>
        <v>1</v>
      </c>
      <c r="FX318" s="194">
        <f t="shared" ca="1" si="331"/>
        <v>3.2000000000000006E-3</v>
      </c>
      <c r="GA318" s="194">
        <f t="shared" si="332"/>
        <v>0</v>
      </c>
      <c r="GB318" s="19" t="e">
        <f ca="1"/>
        <v>#N/A</v>
      </c>
      <c r="GC318" s="208" t="e">
        <f t="shared" ca="1" si="333"/>
        <v>#N/A</v>
      </c>
    </row>
    <row r="319" spans="6:185" x14ac:dyDescent="0.2">
      <c r="F319" s="207"/>
      <c r="G319" s="194"/>
      <c r="H319" s="198" cm="1">
        <f t="array" ref="H319">IFERROR(MATCH(TRUE,INDEX($B$14:$B$117&gt;=G319,0),0),"")</f>
        <v>1</v>
      </c>
      <c r="I319" s="194">
        <f t="shared" ca="1" si="278"/>
        <v>3.2000000000000006E-3</v>
      </c>
      <c r="L319" s="194">
        <f t="shared" si="334"/>
        <v>0</v>
      </c>
      <c r="M319" s="19">
        <f ca="1"/>
        <v>0</v>
      </c>
      <c r="N319" s="208">
        <f t="shared" ca="1" si="335"/>
        <v>0</v>
      </c>
      <c r="O319" s="207"/>
      <c r="P319" s="194"/>
      <c r="Q319" s="198" cm="1">
        <f t="array" ref="Q319">IFERROR(MATCH(TRUE,INDEX($B$14:$B$117&gt;=P319,0),0),"")</f>
        <v>1</v>
      </c>
      <c r="R319" s="194">
        <f t="shared" ca="1" si="279"/>
        <v>3.2000000000000006E-3</v>
      </c>
      <c r="U319" s="194">
        <f t="shared" si="336"/>
        <v>0</v>
      </c>
      <c r="V319" s="19">
        <f ca="1"/>
        <v>0</v>
      </c>
      <c r="W319" s="208">
        <f t="shared" ca="1" si="337"/>
        <v>0</v>
      </c>
      <c r="X319" s="207"/>
      <c r="Y319" s="194"/>
      <c r="Z319" s="198" cm="1">
        <f t="array" ref="Z319">IFERROR(MATCH(TRUE,INDEX($B$14:$B$117&gt;=Y319,0),0),"")</f>
        <v>1</v>
      </c>
      <c r="AA319" s="194">
        <f t="shared" ca="1" si="280"/>
        <v>3.2000000000000006E-3</v>
      </c>
      <c r="AD319" s="194">
        <f t="shared" si="281"/>
        <v>0</v>
      </c>
      <c r="AE319" s="19">
        <f ca="1"/>
        <v>0</v>
      </c>
      <c r="AF319" s="208">
        <f t="shared" ca="1" si="282"/>
        <v>0</v>
      </c>
      <c r="AG319" s="207"/>
      <c r="AH319" s="194"/>
      <c r="AI319" s="198" cm="1">
        <f t="array" ref="AI319">IFERROR(MATCH(TRUE,INDEX($B$14:$B$117&gt;=AH319,0),0),"")</f>
        <v>1</v>
      </c>
      <c r="AJ319" s="194">
        <f t="shared" ca="1" si="283"/>
        <v>3.2000000000000006E-3</v>
      </c>
      <c r="AM319" s="194">
        <f t="shared" si="284"/>
        <v>0</v>
      </c>
      <c r="AN319" s="19">
        <f ca="1"/>
        <v>0</v>
      </c>
      <c r="AO319" s="208">
        <f t="shared" ca="1" si="285"/>
        <v>0</v>
      </c>
      <c r="AP319" s="207"/>
      <c r="AQ319" s="194"/>
      <c r="AR319" s="198" cm="1">
        <f t="array" ref="AR319">IFERROR(MATCH(TRUE,INDEX($B$14:$B$117&gt;=AQ319,0),0),"")</f>
        <v>1</v>
      </c>
      <c r="AS319" s="194">
        <f t="shared" ca="1" si="286"/>
        <v>3.2000000000000006E-3</v>
      </c>
      <c r="AV319" s="194">
        <f t="shared" si="287"/>
        <v>0</v>
      </c>
      <c r="AW319" s="19">
        <f ca="1"/>
        <v>0</v>
      </c>
      <c r="AX319" s="208">
        <f t="shared" ca="1" si="288"/>
        <v>0</v>
      </c>
      <c r="AY319" s="207"/>
      <c r="AZ319" s="194"/>
      <c r="BA319" s="198" cm="1">
        <f t="array" ref="BA319">IFERROR(MATCH(TRUE,INDEX($B$14:$B$117&gt;=AZ319,0),0),"")</f>
        <v>1</v>
      </c>
      <c r="BB319" s="194">
        <f t="shared" ca="1" si="289"/>
        <v>3.2000000000000006E-3</v>
      </c>
      <c r="BE319" s="194">
        <f t="shared" si="290"/>
        <v>0</v>
      </c>
      <c r="BF319" s="19">
        <f ca="1"/>
        <v>0</v>
      </c>
      <c r="BG319" s="208">
        <f t="shared" ca="1" si="291"/>
        <v>0</v>
      </c>
      <c r="BH319" s="207"/>
      <c r="BI319" s="194"/>
      <c r="BJ319" s="198" cm="1">
        <f t="array" ref="BJ319">IFERROR(MATCH(TRUE,INDEX($B$14:$B$117&gt;=BI319,0),0),"")</f>
        <v>1</v>
      </c>
      <c r="BK319" s="194">
        <f t="shared" ca="1" si="292"/>
        <v>3.2000000000000006E-3</v>
      </c>
      <c r="BN319" s="194">
        <f t="shared" si="293"/>
        <v>0</v>
      </c>
      <c r="BO319" s="19">
        <f ca="1"/>
        <v>0</v>
      </c>
      <c r="BP319" s="208">
        <f t="shared" ca="1" si="294"/>
        <v>0</v>
      </c>
      <c r="BQ319" s="207"/>
      <c r="BR319" s="194"/>
      <c r="BS319" s="198" cm="1">
        <f t="array" ref="BS319">IFERROR(MATCH(TRUE,INDEX($B$14:$B$117&gt;=BR319,0),0),"")</f>
        <v>1</v>
      </c>
      <c r="BT319" s="194">
        <f t="shared" ca="1" si="295"/>
        <v>3.2000000000000006E-3</v>
      </c>
      <c r="BW319" s="194">
        <f t="shared" si="296"/>
        <v>0</v>
      </c>
      <c r="BX319" s="19">
        <f ca="1"/>
        <v>0</v>
      </c>
      <c r="BY319" s="208">
        <f t="shared" ca="1" si="297"/>
        <v>0</v>
      </c>
      <c r="BZ319" s="207"/>
      <c r="CA319" s="194"/>
      <c r="CB319" s="198" cm="1">
        <f t="array" ref="CB319">IFERROR(MATCH(TRUE,INDEX($B$14:$B$117&gt;=CA319,0),0),"")</f>
        <v>1</v>
      </c>
      <c r="CC319" s="194">
        <f t="shared" ca="1" si="298"/>
        <v>3.2000000000000006E-3</v>
      </c>
      <c r="CF319" s="194">
        <f t="shared" si="299"/>
        <v>0</v>
      </c>
      <c r="CG319" s="19">
        <f ca="1"/>
        <v>0</v>
      </c>
      <c r="CH319" s="208">
        <f t="shared" ca="1" si="300"/>
        <v>0</v>
      </c>
      <c r="CI319" s="207"/>
      <c r="CJ319" s="194"/>
      <c r="CK319" s="198" cm="1">
        <f t="array" ref="CK319">IFERROR(MATCH(TRUE,INDEX($B$14:$B$117&gt;=CJ319,0),0),"")</f>
        <v>1</v>
      </c>
      <c r="CL319" s="194">
        <f t="shared" ca="1" si="301"/>
        <v>3.2000000000000006E-3</v>
      </c>
      <c r="CO319" s="194">
        <f t="shared" si="302"/>
        <v>0</v>
      </c>
      <c r="CP319" s="19">
        <f ca="1"/>
        <v>0</v>
      </c>
      <c r="CQ319" s="208">
        <f t="shared" ca="1" si="303"/>
        <v>0</v>
      </c>
      <c r="CR319" s="207"/>
      <c r="CS319" s="194"/>
      <c r="CT319" s="198" cm="1">
        <f t="array" ref="CT319">IFERROR(MATCH(TRUE,INDEX($B$14:$B$117&gt;=CS319,0),0),"")</f>
        <v>1</v>
      </c>
      <c r="CU319" s="194">
        <f t="shared" ca="1" si="304"/>
        <v>3.2000000000000006E-3</v>
      </c>
      <c r="CX319" s="194">
        <f t="shared" si="305"/>
        <v>0</v>
      </c>
      <c r="CY319" s="19" t="e">
        <f ca="1"/>
        <v>#N/A</v>
      </c>
      <c r="CZ319" s="208" t="e">
        <f t="shared" ca="1" si="306"/>
        <v>#N/A</v>
      </c>
      <c r="DA319" s="207"/>
      <c r="DB319" s="194"/>
      <c r="DC319" s="198" cm="1">
        <f t="array" ref="DC319">IFERROR(MATCH(TRUE,INDEX($B$14:$B$117&gt;=DB319,0),0),"")</f>
        <v>1</v>
      </c>
      <c r="DD319" s="194">
        <f t="shared" ca="1" si="307"/>
        <v>3.2000000000000006E-3</v>
      </c>
      <c r="DG319" s="194">
        <f t="shared" si="308"/>
        <v>0</v>
      </c>
      <c r="DH319" s="19" t="e">
        <f ca="1"/>
        <v>#N/A</v>
      </c>
      <c r="DI319" s="208" t="e">
        <f t="shared" ca="1" si="309"/>
        <v>#N/A</v>
      </c>
      <c r="DJ319" s="207"/>
      <c r="DK319" s="194"/>
      <c r="DL319" s="198" cm="1">
        <f t="array" ref="DL319">IFERROR(MATCH(TRUE,INDEX($B$14:$B$117&gt;=DK319,0),0),"")</f>
        <v>1</v>
      </c>
      <c r="DM319" s="194">
        <f t="shared" ca="1" si="310"/>
        <v>3.2000000000000006E-3</v>
      </c>
      <c r="DP319" s="194">
        <f t="shared" si="311"/>
        <v>0</v>
      </c>
      <c r="DQ319" s="19" t="e">
        <f ca="1"/>
        <v>#N/A</v>
      </c>
      <c r="DR319" s="208" t="e">
        <f t="shared" ca="1" si="312"/>
        <v>#N/A</v>
      </c>
      <c r="DS319" s="207"/>
      <c r="DT319" s="194"/>
      <c r="DU319" s="198" cm="1">
        <f t="array" ref="DU319">IFERROR(MATCH(TRUE,INDEX($B$14:$B$117&gt;=DT319,0),0),"")</f>
        <v>1</v>
      </c>
      <c r="DV319" s="194">
        <f t="shared" ca="1" si="313"/>
        <v>3.2000000000000006E-3</v>
      </c>
      <c r="DY319" s="194">
        <f t="shared" si="314"/>
        <v>0</v>
      </c>
      <c r="DZ319" s="19" t="e">
        <f ca="1"/>
        <v>#N/A</v>
      </c>
      <c r="EA319" s="208" t="e">
        <f t="shared" ca="1" si="315"/>
        <v>#N/A</v>
      </c>
      <c r="EB319" s="207"/>
      <c r="EC319" s="194"/>
      <c r="ED319" s="198" cm="1">
        <f t="array" ref="ED319">IFERROR(MATCH(TRUE,INDEX($B$14:$B$117&gt;=EC319,0),0),"")</f>
        <v>1</v>
      </c>
      <c r="EE319" s="194">
        <f t="shared" ca="1" si="316"/>
        <v>3.2000000000000006E-3</v>
      </c>
      <c r="EH319" s="194">
        <f t="shared" si="317"/>
        <v>0</v>
      </c>
      <c r="EI319" s="19" t="e">
        <f ca="1"/>
        <v>#N/A</v>
      </c>
      <c r="EJ319" s="208" t="e">
        <f t="shared" ca="1" si="318"/>
        <v>#N/A</v>
      </c>
      <c r="EK319" s="207"/>
      <c r="EL319" s="194"/>
      <c r="EM319" s="198" cm="1">
        <f t="array" ref="EM319">IFERROR(MATCH(TRUE,INDEX($B$14:$B$117&gt;=EL319,0),0),"")</f>
        <v>1</v>
      </c>
      <c r="EN319" s="194">
        <f t="shared" ca="1" si="319"/>
        <v>3.2000000000000006E-3</v>
      </c>
      <c r="EQ319" s="194">
        <f t="shared" si="320"/>
        <v>0</v>
      </c>
      <c r="ER319" s="19" t="e">
        <f ca="1"/>
        <v>#N/A</v>
      </c>
      <c r="ES319" s="208" t="e">
        <f t="shared" ca="1" si="321"/>
        <v>#N/A</v>
      </c>
      <c r="ET319" s="207"/>
      <c r="EU319" s="194"/>
      <c r="EV319" s="198" cm="1">
        <f t="array" ref="EV319">IFERROR(MATCH(TRUE,INDEX($B$14:$B$117&gt;=EU319,0),0),"")</f>
        <v>1</v>
      </c>
      <c r="EW319" s="194">
        <f t="shared" ca="1" si="322"/>
        <v>3.2000000000000006E-3</v>
      </c>
      <c r="EZ319" s="194">
        <f t="shared" si="323"/>
        <v>0</v>
      </c>
      <c r="FA319" s="19" t="e">
        <f ca="1"/>
        <v>#N/A</v>
      </c>
      <c r="FB319" s="208" t="e">
        <f t="shared" ca="1" si="324"/>
        <v>#N/A</v>
      </c>
      <c r="FC319" s="207"/>
      <c r="FD319" s="194"/>
      <c r="FE319" s="198" cm="1">
        <f t="array" ref="FE319">IFERROR(MATCH(TRUE,INDEX($B$14:$B$117&gt;=FD319,0),0),"")</f>
        <v>1</v>
      </c>
      <c r="FF319" s="194">
        <f t="shared" ca="1" si="325"/>
        <v>3.2000000000000006E-3</v>
      </c>
      <c r="FI319" s="194">
        <f t="shared" si="326"/>
        <v>0</v>
      </c>
      <c r="FJ319" s="19" t="e">
        <f ca="1"/>
        <v>#N/A</v>
      </c>
      <c r="FK319" s="208" t="e">
        <f t="shared" ca="1" si="327"/>
        <v>#N/A</v>
      </c>
      <c r="FL319" s="207"/>
      <c r="FM319" s="194"/>
      <c r="FN319" s="198" cm="1">
        <f t="array" ref="FN319">IFERROR(MATCH(TRUE,INDEX($B$14:$B$117&gt;=FM319,0),0),"")</f>
        <v>1</v>
      </c>
      <c r="FO319" s="194">
        <f t="shared" ca="1" si="328"/>
        <v>3.2000000000000006E-3</v>
      </c>
      <c r="FR319" s="194">
        <f t="shared" si="329"/>
        <v>0</v>
      </c>
      <c r="FS319" s="19" t="e">
        <f ca="1"/>
        <v>#N/A</v>
      </c>
      <c r="FT319" s="208" t="e">
        <f t="shared" ca="1" si="330"/>
        <v>#N/A</v>
      </c>
      <c r="FU319" s="207"/>
      <c r="FV319" s="194"/>
      <c r="FW319" s="198" cm="1">
        <f t="array" ref="FW319">IFERROR(MATCH(TRUE,INDEX($B$14:$B$117&gt;=FV319,0),0),"")</f>
        <v>1</v>
      </c>
      <c r="FX319" s="194">
        <f t="shared" ca="1" si="331"/>
        <v>3.2000000000000006E-3</v>
      </c>
      <c r="GA319" s="194">
        <f t="shared" si="332"/>
        <v>0</v>
      </c>
      <c r="GB319" s="19" t="e">
        <f ca="1"/>
        <v>#N/A</v>
      </c>
      <c r="GC319" s="208" t="e">
        <f t="shared" ca="1" si="333"/>
        <v>#N/A</v>
      </c>
    </row>
    <row r="320" spans="6:185" x14ac:dyDescent="0.2">
      <c r="F320" s="207"/>
      <c r="G320" s="194"/>
      <c r="H320" s="198" cm="1">
        <f t="array" ref="H320">IFERROR(MATCH(TRUE,INDEX($B$14:$B$117&gt;=G320,0),0),"")</f>
        <v>1</v>
      </c>
      <c r="I320" s="194">
        <f t="shared" ca="1" si="278"/>
        <v>3.2000000000000006E-3</v>
      </c>
      <c r="L320" s="194">
        <f t="shared" si="334"/>
        <v>0</v>
      </c>
      <c r="M320" s="19">
        <f ca="1"/>
        <v>0</v>
      </c>
      <c r="N320" s="208">
        <f t="shared" ca="1" si="335"/>
        <v>0</v>
      </c>
      <c r="O320" s="207"/>
      <c r="P320" s="194"/>
      <c r="Q320" s="198" cm="1">
        <f t="array" ref="Q320">IFERROR(MATCH(TRUE,INDEX($B$14:$B$117&gt;=P320,0),0),"")</f>
        <v>1</v>
      </c>
      <c r="R320" s="194">
        <f t="shared" ca="1" si="279"/>
        <v>3.2000000000000006E-3</v>
      </c>
      <c r="U320" s="194">
        <f t="shared" si="336"/>
        <v>0</v>
      </c>
      <c r="V320" s="19">
        <f ca="1"/>
        <v>0</v>
      </c>
      <c r="W320" s="208">
        <f t="shared" ca="1" si="337"/>
        <v>0</v>
      </c>
      <c r="X320" s="207"/>
      <c r="Y320" s="194"/>
      <c r="Z320" s="198" cm="1">
        <f t="array" ref="Z320">IFERROR(MATCH(TRUE,INDEX($B$14:$B$117&gt;=Y320,0),0),"")</f>
        <v>1</v>
      </c>
      <c r="AA320" s="194">
        <f t="shared" ca="1" si="280"/>
        <v>3.2000000000000006E-3</v>
      </c>
      <c r="AD320" s="194">
        <f t="shared" si="281"/>
        <v>0</v>
      </c>
      <c r="AE320" s="19">
        <f ca="1"/>
        <v>0</v>
      </c>
      <c r="AF320" s="208">
        <f t="shared" ca="1" si="282"/>
        <v>0</v>
      </c>
      <c r="AG320" s="207"/>
      <c r="AH320" s="194"/>
      <c r="AI320" s="198" cm="1">
        <f t="array" ref="AI320">IFERROR(MATCH(TRUE,INDEX($B$14:$B$117&gt;=AH320,0),0),"")</f>
        <v>1</v>
      </c>
      <c r="AJ320" s="194">
        <f t="shared" ca="1" si="283"/>
        <v>3.2000000000000006E-3</v>
      </c>
      <c r="AM320" s="194">
        <f t="shared" si="284"/>
        <v>0</v>
      </c>
      <c r="AN320" s="19">
        <f ca="1"/>
        <v>0</v>
      </c>
      <c r="AO320" s="208">
        <f t="shared" ca="1" si="285"/>
        <v>0</v>
      </c>
      <c r="AP320" s="207"/>
      <c r="AQ320" s="194"/>
      <c r="AR320" s="198" cm="1">
        <f t="array" ref="AR320">IFERROR(MATCH(TRUE,INDEX($B$14:$B$117&gt;=AQ320,0),0),"")</f>
        <v>1</v>
      </c>
      <c r="AS320" s="194">
        <f t="shared" ca="1" si="286"/>
        <v>3.2000000000000006E-3</v>
      </c>
      <c r="AV320" s="194">
        <f t="shared" si="287"/>
        <v>0</v>
      </c>
      <c r="AW320" s="19">
        <f ca="1"/>
        <v>0</v>
      </c>
      <c r="AX320" s="208">
        <f t="shared" ca="1" si="288"/>
        <v>0</v>
      </c>
      <c r="AY320" s="207"/>
      <c r="AZ320" s="194"/>
      <c r="BA320" s="198" cm="1">
        <f t="array" ref="BA320">IFERROR(MATCH(TRUE,INDEX($B$14:$B$117&gt;=AZ320,0),0),"")</f>
        <v>1</v>
      </c>
      <c r="BB320" s="194">
        <f t="shared" ca="1" si="289"/>
        <v>3.2000000000000006E-3</v>
      </c>
      <c r="BE320" s="194">
        <f t="shared" si="290"/>
        <v>0</v>
      </c>
      <c r="BF320" s="19">
        <f ca="1"/>
        <v>0</v>
      </c>
      <c r="BG320" s="208">
        <f t="shared" ca="1" si="291"/>
        <v>0</v>
      </c>
      <c r="BH320" s="207"/>
      <c r="BI320" s="194"/>
      <c r="BJ320" s="198" cm="1">
        <f t="array" ref="BJ320">IFERROR(MATCH(TRUE,INDEX($B$14:$B$117&gt;=BI320,0),0),"")</f>
        <v>1</v>
      </c>
      <c r="BK320" s="194">
        <f t="shared" ca="1" si="292"/>
        <v>3.2000000000000006E-3</v>
      </c>
      <c r="BN320" s="194">
        <f t="shared" si="293"/>
        <v>0</v>
      </c>
      <c r="BO320" s="19">
        <f ca="1"/>
        <v>0</v>
      </c>
      <c r="BP320" s="208">
        <f t="shared" ca="1" si="294"/>
        <v>0</v>
      </c>
      <c r="BQ320" s="207"/>
      <c r="BR320" s="194"/>
      <c r="BS320" s="198" cm="1">
        <f t="array" ref="BS320">IFERROR(MATCH(TRUE,INDEX($B$14:$B$117&gt;=BR320,0),0),"")</f>
        <v>1</v>
      </c>
      <c r="BT320" s="194">
        <f t="shared" ca="1" si="295"/>
        <v>3.2000000000000006E-3</v>
      </c>
      <c r="BW320" s="194">
        <f t="shared" si="296"/>
        <v>0</v>
      </c>
      <c r="BX320" s="19">
        <f ca="1"/>
        <v>0</v>
      </c>
      <c r="BY320" s="208">
        <f t="shared" ca="1" si="297"/>
        <v>0</v>
      </c>
      <c r="BZ320" s="207"/>
      <c r="CA320" s="194"/>
      <c r="CB320" s="198" cm="1">
        <f t="array" ref="CB320">IFERROR(MATCH(TRUE,INDEX($B$14:$B$117&gt;=CA320,0),0),"")</f>
        <v>1</v>
      </c>
      <c r="CC320" s="194">
        <f t="shared" ca="1" si="298"/>
        <v>3.2000000000000006E-3</v>
      </c>
      <c r="CF320" s="194">
        <f t="shared" si="299"/>
        <v>0</v>
      </c>
      <c r="CG320" s="19">
        <f ca="1"/>
        <v>0</v>
      </c>
      <c r="CH320" s="208">
        <f t="shared" ca="1" si="300"/>
        <v>0</v>
      </c>
      <c r="CI320" s="207"/>
      <c r="CJ320" s="194"/>
      <c r="CK320" s="198" cm="1">
        <f t="array" ref="CK320">IFERROR(MATCH(TRUE,INDEX($B$14:$B$117&gt;=CJ320,0),0),"")</f>
        <v>1</v>
      </c>
      <c r="CL320" s="194">
        <f t="shared" ca="1" si="301"/>
        <v>3.2000000000000006E-3</v>
      </c>
      <c r="CO320" s="194">
        <f t="shared" si="302"/>
        <v>0</v>
      </c>
      <c r="CP320" s="19">
        <f ca="1"/>
        <v>0</v>
      </c>
      <c r="CQ320" s="208">
        <f t="shared" ca="1" si="303"/>
        <v>0</v>
      </c>
      <c r="CR320" s="207"/>
      <c r="CS320" s="194"/>
      <c r="CT320" s="198" cm="1">
        <f t="array" ref="CT320">IFERROR(MATCH(TRUE,INDEX($B$14:$B$117&gt;=CS320,0),0),"")</f>
        <v>1</v>
      </c>
      <c r="CU320" s="194">
        <f t="shared" ca="1" si="304"/>
        <v>3.2000000000000006E-3</v>
      </c>
      <c r="CX320" s="194">
        <f t="shared" si="305"/>
        <v>0</v>
      </c>
      <c r="CY320" s="19" t="e">
        <f ca="1"/>
        <v>#N/A</v>
      </c>
      <c r="CZ320" s="208" t="e">
        <f t="shared" ca="1" si="306"/>
        <v>#N/A</v>
      </c>
      <c r="DA320" s="207"/>
      <c r="DB320" s="194"/>
      <c r="DC320" s="198" cm="1">
        <f t="array" ref="DC320">IFERROR(MATCH(TRUE,INDEX($B$14:$B$117&gt;=DB320,0),0),"")</f>
        <v>1</v>
      </c>
      <c r="DD320" s="194">
        <f t="shared" ca="1" si="307"/>
        <v>3.2000000000000006E-3</v>
      </c>
      <c r="DG320" s="194">
        <f t="shared" si="308"/>
        <v>0</v>
      </c>
      <c r="DH320" s="19" t="e">
        <f ca="1"/>
        <v>#N/A</v>
      </c>
      <c r="DI320" s="208" t="e">
        <f t="shared" ca="1" si="309"/>
        <v>#N/A</v>
      </c>
      <c r="DJ320" s="207"/>
      <c r="DK320" s="194"/>
      <c r="DL320" s="198" cm="1">
        <f t="array" ref="DL320">IFERROR(MATCH(TRUE,INDEX($B$14:$B$117&gt;=DK320,0),0),"")</f>
        <v>1</v>
      </c>
      <c r="DM320" s="194">
        <f t="shared" ca="1" si="310"/>
        <v>3.2000000000000006E-3</v>
      </c>
      <c r="DP320" s="194">
        <f t="shared" si="311"/>
        <v>0</v>
      </c>
      <c r="DQ320" s="19" t="e">
        <f ca="1"/>
        <v>#N/A</v>
      </c>
      <c r="DR320" s="208" t="e">
        <f t="shared" ca="1" si="312"/>
        <v>#N/A</v>
      </c>
      <c r="DS320" s="207"/>
      <c r="DT320" s="194"/>
      <c r="DU320" s="198" cm="1">
        <f t="array" ref="DU320">IFERROR(MATCH(TRUE,INDEX($B$14:$B$117&gt;=DT320,0),0),"")</f>
        <v>1</v>
      </c>
      <c r="DV320" s="194">
        <f t="shared" ca="1" si="313"/>
        <v>3.2000000000000006E-3</v>
      </c>
      <c r="DY320" s="194">
        <f t="shared" si="314"/>
        <v>0</v>
      </c>
      <c r="DZ320" s="19" t="e">
        <f ca="1"/>
        <v>#N/A</v>
      </c>
      <c r="EA320" s="208" t="e">
        <f t="shared" ca="1" si="315"/>
        <v>#N/A</v>
      </c>
      <c r="EB320" s="207"/>
      <c r="EC320" s="194"/>
      <c r="ED320" s="198" cm="1">
        <f t="array" ref="ED320">IFERROR(MATCH(TRUE,INDEX($B$14:$B$117&gt;=EC320,0),0),"")</f>
        <v>1</v>
      </c>
      <c r="EE320" s="194">
        <f t="shared" ca="1" si="316"/>
        <v>3.2000000000000006E-3</v>
      </c>
      <c r="EH320" s="194">
        <f t="shared" si="317"/>
        <v>0</v>
      </c>
      <c r="EI320" s="19" t="e">
        <f ca="1"/>
        <v>#N/A</v>
      </c>
      <c r="EJ320" s="208" t="e">
        <f t="shared" ca="1" si="318"/>
        <v>#N/A</v>
      </c>
      <c r="EK320" s="207"/>
      <c r="EL320" s="194"/>
      <c r="EM320" s="198" cm="1">
        <f t="array" ref="EM320">IFERROR(MATCH(TRUE,INDEX($B$14:$B$117&gt;=EL320,0),0),"")</f>
        <v>1</v>
      </c>
      <c r="EN320" s="194">
        <f t="shared" ca="1" si="319"/>
        <v>3.2000000000000006E-3</v>
      </c>
      <c r="EQ320" s="194">
        <f t="shared" si="320"/>
        <v>0</v>
      </c>
      <c r="ER320" s="19" t="e">
        <f ca="1"/>
        <v>#N/A</v>
      </c>
      <c r="ES320" s="208" t="e">
        <f t="shared" ca="1" si="321"/>
        <v>#N/A</v>
      </c>
      <c r="ET320" s="207"/>
      <c r="EU320" s="194"/>
      <c r="EV320" s="198" cm="1">
        <f t="array" ref="EV320">IFERROR(MATCH(TRUE,INDEX($B$14:$B$117&gt;=EU320,0),0),"")</f>
        <v>1</v>
      </c>
      <c r="EW320" s="194">
        <f t="shared" ca="1" si="322"/>
        <v>3.2000000000000006E-3</v>
      </c>
      <c r="EZ320" s="194">
        <f t="shared" si="323"/>
        <v>0</v>
      </c>
      <c r="FA320" s="19" t="e">
        <f ca="1"/>
        <v>#N/A</v>
      </c>
      <c r="FB320" s="208" t="e">
        <f t="shared" ca="1" si="324"/>
        <v>#N/A</v>
      </c>
      <c r="FC320" s="207"/>
      <c r="FD320" s="194"/>
      <c r="FE320" s="198" cm="1">
        <f t="array" ref="FE320">IFERROR(MATCH(TRUE,INDEX($B$14:$B$117&gt;=FD320,0),0),"")</f>
        <v>1</v>
      </c>
      <c r="FF320" s="194">
        <f t="shared" ca="1" si="325"/>
        <v>3.2000000000000006E-3</v>
      </c>
      <c r="FI320" s="194">
        <f t="shared" si="326"/>
        <v>0</v>
      </c>
      <c r="FJ320" s="19" t="e">
        <f ca="1"/>
        <v>#N/A</v>
      </c>
      <c r="FK320" s="208" t="e">
        <f t="shared" ca="1" si="327"/>
        <v>#N/A</v>
      </c>
      <c r="FL320" s="207"/>
      <c r="FM320" s="194"/>
      <c r="FN320" s="198" cm="1">
        <f t="array" ref="FN320">IFERROR(MATCH(TRUE,INDEX($B$14:$B$117&gt;=FM320,0),0),"")</f>
        <v>1</v>
      </c>
      <c r="FO320" s="194">
        <f t="shared" ca="1" si="328"/>
        <v>3.2000000000000006E-3</v>
      </c>
      <c r="FR320" s="194">
        <f t="shared" si="329"/>
        <v>0</v>
      </c>
      <c r="FS320" s="19" t="e">
        <f ca="1"/>
        <v>#N/A</v>
      </c>
      <c r="FT320" s="208" t="e">
        <f t="shared" ca="1" si="330"/>
        <v>#N/A</v>
      </c>
      <c r="FU320" s="207"/>
      <c r="FV320" s="194"/>
      <c r="FW320" s="198" cm="1">
        <f t="array" ref="FW320">IFERROR(MATCH(TRUE,INDEX($B$14:$B$117&gt;=FV320,0),0),"")</f>
        <v>1</v>
      </c>
      <c r="FX320" s="194">
        <f t="shared" ca="1" si="331"/>
        <v>3.2000000000000006E-3</v>
      </c>
      <c r="GA320" s="194">
        <f t="shared" si="332"/>
        <v>0</v>
      </c>
      <c r="GB320" s="19" t="e">
        <f ca="1"/>
        <v>#N/A</v>
      </c>
      <c r="GC320" s="208" t="e">
        <f t="shared" ca="1" si="333"/>
        <v>#N/A</v>
      </c>
    </row>
    <row r="321" spans="6:185" x14ac:dyDescent="0.2">
      <c r="F321" s="207"/>
      <c r="G321" s="194"/>
      <c r="H321" s="198" cm="1">
        <f t="array" ref="H321">IFERROR(MATCH(TRUE,INDEX($B$14:$B$117&gt;=G321,0),0),"")</f>
        <v>1</v>
      </c>
      <c r="I321" s="194">
        <f t="shared" ca="1" si="278"/>
        <v>3.2000000000000006E-3</v>
      </c>
      <c r="L321" s="194">
        <f t="shared" si="334"/>
        <v>0</v>
      </c>
      <c r="M321" s="19">
        <f ca="1"/>
        <v>0</v>
      </c>
      <c r="N321" s="208">
        <f t="shared" ca="1" si="335"/>
        <v>0</v>
      </c>
      <c r="O321" s="207"/>
      <c r="P321" s="194"/>
      <c r="Q321" s="198" cm="1">
        <f t="array" ref="Q321">IFERROR(MATCH(TRUE,INDEX($B$14:$B$117&gt;=P321,0),0),"")</f>
        <v>1</v>
      </c>
      <c r="R321" s="194">
        <f t="shared" ca="1" si="279"/>
        <v>3.2000000000000006E-3</v>
      </c>
      <c r="U321" s="194">
        <f t="shared" si="336"/>
        <v>0</v>
      </c>
      <c r="V321" s="19">
        <f ca="1"/>
        <v>0</v>
      </c>
      <c r="W321" s="208">
        <f t="shared" ca="1" si="337"/>
        <v>0</v>
      </c>
      <c r="X321" s="207"/>
      <c r="Y321" s="194"/>
      <c r="Z321" s="198" cm="1">
        <f t="array" ref="Z321">IFERROR(MATCH(TRUE,INDEX($B$14:$B$117&gt;=Y321,0),0),"")</f>
        <v>1</v>
      </c>
      <c r="AA321" s="194">
        <f t="shared" ca="1" si="280"/>
        <v>3.2000000000000006E-3</v>
      </c>
      <c r="AD321" s="194">
        <f t="shared" si="281"/>
        <v>0</v>
      </c>
      <c r="AE321" s="19">
        <f ca="1"/>
        <v>0</v>
      </c>
      <c r="AF321" s="208">
        <f t="shared" ca="1" si="282"/>
        <v>0</v>
      </c>
      <c r="AG321" s="207"/>
      <c r="AH321" s="194"/>
      <c r="AI321" s="198" cm="1">
        <f t="array" ref="AI321">IFERROR(MATCH(TRUE,INDEX($B$14:$B$117&gt;=AH321,0),0),"")</f>
        <v>1</v>
      </c>
      <c r="AJ321" s="194">
        <f t="shared" ca="1" si="283"/>
        <v>3.2000000000000006E-3</v>
      </c>
      <c r="AM321" s="194">
        <f t="shared" si="284"/>
        <v>0</v>
      </c>
      <c r="AN321" s="19">
        <f ca="1"/>
        <v>0</v>
      </c>
      <c r="AO321" s="208">
        <f t="shared" ca="1" si="285"/>
        <v>0</v>
      </c>
      <c r="AP321" s="207"/>
      <c r="AQ321" s="194"/>
      <c r="AR321" s="198" cm="1">
        <f t="array" ref="AR321">IFERROR(MATCH(TRUE,INDEX($B$14:$B$117&gt;=AQ321,0),0),"")</f>
        <v>1</v>
      </c>
      <c r="AS321" s="194">
        <f t="shared" ca="1" si="286"/>
        <v>3.2000000000000006E-3</v>
      </c>
      <c r="AV321" s="194">
        <f t="shared" si="287"/>
        <v>0</v>
      </c>
      <c r="AW321" s="19">
        <f ca="1"/>
        <v>0</v>
      </c>
      <c r="AX321" s="208">
        <f t="shared" ca="1" si="288"/>
        <v>0</v>
      </c>
      <c r="AY321" s="207"/>
      <c r="AZ321" s="194"/>
      <c r="BA321" s="198" cm="1">
        <f t="array" ref="BA321">IFERROR(MATCH(TRUE,INDEX($B$14:$B$117&gt;=AZ321,0),0),"")</f>
        <v>1</v>
      </c>
      <c r="BB321" s="194">
        <f t="shared" ca="1" si="289"/>
        <v>3.2000000000000006E-3</v>
      </c>
      <c r="BE321" s="194">
        <f t="shared" si="290"/>
        <v>0</v>
      </c>
      <c r="BF321" s="19">
        <f ca="1"/>
        <v>0</v>
      </c>
      <c r="BG321" s="208">
        <f t="shared" ca="1" si="291"/>
        <v>0</v>
      </c>
      <c r="BH321" s="207"/>
      <c r="BI321" s="194"/>
      <c r="BJ321" s="198" cm="1">
        <f t="array" ref="BJ321">IFERROR(MATCH(TRUE,INDEX($B$14:$B$117&gt;=BI321,0),0),"")</f>
        <v>1</v>
      </c>
      <c r="BK321" s="194">
        <f t="shared" ca="1" si="292"/>
        <v>3.2000000000000006E-3</v>
      </c>
      <c r="BN321" s="194">
        <f t="shared" si="293"/>
        <v>0</v>
      </c>
      <c r="BO321" s="19">
        <f ca="1"/>
        <v>0</v>
      </c>
      <c r="BP321" s="208">
        <f t="shared" ca="1" si="294"/>
        <v>0</v>
      </c>
      <c r="BQ321" s="207"/>
      <c r="BR321" s="194"/>
      <c r="BS321" s="198" cm="1">
        <f t="array" ref="BS321">IFERROR(MATCH(TRUE,INDEX($B$14:$B$117&gt;=BR321,0),0),"")</f>
        <v>1</v>
      </c>
      <c r="BT321" s="194">
        <f t="shared" ca="1" si="295"/>
        <v>3.2000000000000006E-3</v>
      </c>
      <c r="BW321" s="194">
        <f t="shared" si="296"/>
        <v>0</v>
      </c>
      <c r="BX321" s="19">
        <f ca="1"/>
        <v>0</v>
      </c>
      <c r="BY321" s="208">
        <f t="shared" ca="1" si="297"/>
        <v>0</v>
      </c>
      <c r="BZ321" s="207"/>
      <c r="CA321" s="194"/>
      <c r="CB321" s="198" cm="1">
        <f t="array" ref="CB321">IFERROR(MATCH(TRUE,INDEX($B$14:$B$117&gt;=CA321,0),0),"")</f>
        <v>1</v>
      </c>
      <c r="CC321" s="194">
        <f t="shared" ca="1" si="298"/>
        <v>3.2000000000000006E-3</v>
      </c>
      <c r="CF321" s="194">
        <f t="shared" si="299"/>
        <v>0</v>
      </c>
      <c r="CG321" s="19">
        <f ca="1"/>
        <v>0</v>
      </c>
      <c r="CH321" s="208">
        <f t="shared" ca="1" si="300"/>
        <v>0</v>
      </c>
      <c r="CI321" s="207"/>
      <c r="CJ321" s="194"/>
      <c r="CK321" s="198" cm="1">
        <f t="array" ref="CK321">IFERROR(MATCH(TRUE,INDEX($B$14:$B$117&gt;=CJ321,0),0),"")</f>
        <v>1</v>
      </c>
      <c r="CL321" s="194">
        <f t="shared" ca="1" si="301"/>
        <v>3.2000000000000006E-3</v>
      </c>
      <c r="CO321" s="194">
        <f t="shared" si="302"/>
        <v>0</v>
      </c>
      <c r="CP321" s="19">
        <f ca="1"/>
        <v>0</v>
      </c>
      <c r="CQ321" s="208">
        <f t="shared" ca="1" si="303"/>
        <v>0</v>
      </c>
      <c r="CR321" s="207"/>
      <c r="CS321" s="194"/>
      <c r="CT321" s="198" cm="1">
        <f t="array" ref="CT321">IFERROR(MATCH(TRUE,INDEX($B$14:$B$117&gt;=CS321,0),0),"")</f>
        <v>1</v>
      </c>
      <c r="CU321" s="194">
        <f t="shared" ca="1" si="304"/>
        <v>3.2000000000000006E-3</v>
      </c>
      <c r="CX321" s="194">
        <f t="shared" si="305"/>
        <v>0</v>
      </c>
      <c r="CY321" s="19" t="e">
        <f ca="1"/>
        <v>#N/A</v>
      </c>
      <c r="CZ321" s="208" t="e">
        <f t="shared" ca="1" si="306"/>
        <v>#N/A</v>
      </c>
      <c r="DA321" s="207"/>
      <c r="DB321" s="194"/>
      <c r="DC321" s="198" cm="1">
        <f t="array" ref="DC321">IFERROR(MATCH(TRUE,INDEX($B$14:$B$117&gt;=DB321,0),0),"")</f>
        <v>1</v>
      </c>
      <c r="DD321" s="194">
        <f t="shared" ca="1" si="307"/>
        <v>3.2000000000000006E-3</v>
      </c>
      <c r="DG321" s="194">
        <f t="shared" si="308"/>
        <v>0</v>
      </c>
      <c r="DH321" s="19" t="e">
        <f ca="1"/>
        <v>#N/A</v>
      </c>
      <c r="DI321" s="208" t="e">
        <f t="shared" ca="1" si="309"/>
        <v>#N/A</v>
      </c>
      <c r="DJ321" s="207"/>
      <c r="DK321" s="194"/>
      <c r="DL321" s="198" cm="1">
        <f t="array" ref="DL321">IFERROR(MATCH(TRUE,INDEX($B$14:$B$117&gt;=DK321,0),0),"")</f>
        <v>1</v>
      </c>
      <c r="DM321" s="194">
        <f t="shared" ca="1" si="310"/>
        <v>3.2000000000000006E-3</v>
      </c>
      <c r="DP321" s="194">
        <f t="shared" si="311"/>
        <v>0</v>
      </c>
      <c r="DQ321" s="19" t="e">
        <f ca="1"/>
        <v>#N/A</v>
      </c>
      <c r="DR321" s="208" t="e">
        <f t="shared" ca="1" si="312"/>
        <v>#N/A</v>
      </c>
      <c r="DS321" s="207"/>
      <c r="DT321" s="194"/>
      <c r="DU321" s="198" cm="1">
        <f t="array" ref="DU321">IFERROR(MATCH(TRUE,INDEX($B$14:$B$117&gt;=DT321,0),0),"")</f>
        <v>1</v>
      </c>
      <c r="DV321" s="194">
        <f t="shared" ca="1" si="313"/>
        <v>3.2000000000000006E-3</v>
      </c>
      <c r="DY321" s="194">
        <f t="shared" si="314"/>
        <v>0</v>
      </c>
      <c r="DZ321" s="19" t="e">
        <f ca="1"/>
        <v>#N/A</v>
      </c>
      <c r="EA321" s="208" t="e">
        <f t="shared" ca="1" si="315"/>
        <v>#N/A</v>
      </c>
      <c r="EB321" s="207"/>
      <c r="EC321" s="194"/>
      <c r="ED321" s="198" cm="1">
        <f t="array" ref="ED321">IFERROR(MATCH(TRUE,INDEX($B$14:$B$117&gt;=EC321,0),0),"")</f>
        <v>1</v>
      </c>
      <c r="EE321" s="194">
        <f t="shared" ca="1" si="316"/>
        <v>3.2000000000000006E-3</v>
      </c>
      <c r="EH321" s="194">
        <f t="shared" si="317"/>
        <v>0</v>
      </c>
      <c r="EI321" s="19" t="e">
        <f ca="1"/>
        <v>#N/A</v>
      </c>
      <c r="EJ321" s="208" t="e">
        <f t="shared" ca="1" si="318"/>
        <v>#N/A</v>
      </c>
      <c r="EK321" s="207"/>
      <c r="EL321" s="194"/>
      <c r="EM321" s="198" cm="1">
        <f t="array" ref="EM321">IFERROR(MATCH(TRUE,INDEX($B$14:$B$117&gt;=EL321,0),0),"")</f>
        <v>1</v>
      </c>
      <c r="EN321" s="194">
        <f t="shared" ca="1" si="319"/>
        <v>3.2000000000000006E-3</v>
      </c>
      <c r="EQ321" s="194">
        <f t="shared" si="320"/>
        <v>0</v>
      </c>
      <c r="ER321" s="19" t="e">
        <f ca="1"/>
        <v>#N/A</v>
      </c>
      <c r="ES321" s="208" t="e">
        <f t="shared" ca="1" si="321"/>
        <v>#N/A</v>
      </c>
      <c r="ET321" s="207"/>
      <c r="EU321" s="194"/>
      <c r="EV321" s="198" cm="1">
        <f t="array" ref="EV321">IFERROR(MATCH(TRUE,INDEX($B$14:$B$117&gt;=EU321,0),0),"")</f>
        <v>1</v>
      </c>
      <c r="EW321" s="194">
        <f t="shared" ca="1" si="322"/>
        <v>3.2000000000000006E-3</v>
      </c>
      <c r="EZ321" s="194">
        <f t="shared" si="323"/>
        <v>0</v>
      </c>
      <c r="FA321" s="19" t="e">
        <f ca="1"/>
        <v>#N/A</v>
      </c>
      <c r="FB321" s="208" t="e">
        <f t="shared" ca="1" si="324"/>
        <v>#N/A</v>
      </c>
      <c r="FC321" s="207"/>
      <c r="FD321" s="194"/>
      <c r="FE321" s="198" cm="1">
        <f t="array" ref="FE321">IFERROR(MATCH(TRUE,INDEX($B$14:$B$117&gt;=FD321,0),0),"")</f>
        <v>1</v>
      </c>
      <c r="FF321" s="194">
        <f t="shared" ca="1" si="325"/>
        <v>3.2000000000000006E-3</v>
      </c>
      <c r="FI321" s="194">
        <f t="shared" si="326"/>
        <v>0</v>
      </c>
      <c r="FJ321" s="19" t="e">
        <f ca="1"/>
        <v>#N/A</v>
      </c>
      <c r="FK321" s="208" t="e">
        <f t="shared" ca="1" si="327"/>
        <v>#N/A</v>
      </c>
      <c r="FL321" s="207"/>
      <c r="FM321" s="194"/>
      <c r="FN321" s="198" cm="1">
        <f t="array" ref="FN321">IFERROR(MATCH(TRUE,INDEX($B$14:$B$117&gt;=FM321,0),0),"")</f>
        <v>1</v>
      </c>
      <c r="FO321" s="194">
        <f t="shared" ca="1" si="328"/>
        <v>3.2000000000000006E-3</v>
      </c>
      <c r="FR321" s="194">
        <f t="shared" si="329"/>
        <v>0</v>
      </c>
      <c r="FS321" s="19" t="e">
        <f ca="1"/>
        <v>#N/A</v>
      </c>
      <c r="FT321" s="208" t="e">
        <f t="shared" ca="1" si="330"/>
        <v>#N/A</v>
      </c>
      <c r="FU321" s="207"/>
      <c r="FV321" s="194"/>
      <c r="FW321" s="198" cm="1">
        <f t="array" ref="FW321">IFERROR(MATCH(TRUE,INDEX($B$14:$B$117&gt;=FV321,0),0),"")</f>
        <v>1</v>
      </c>
      <c r="FX321" s="194">
        <f t="shared" ca="1" si="331"/>
        <v>3.2000000000000006E-3</v>
      </c>
      <c r="GA321" s="194">
        <f t="shared" si="332"/>
        <v>0</v>
      </c>
      <c r="GB321" s="19" t="e">
        <f ca="1"/>
        <v>#N/A</v>
      </c>
      <c r="GC321" s="208" t="e">
        <f t="shared" ca="1" si="333"/>
        <v>#N/A</v>
      </c>
    </row>
    <row r="322" spans="6:185" x14ac:dyDescent="0.2">
      <c r="F322" s="207"/>
      <c r="G322" s="194"/>
      <c r="H322" s="198" cm="1">
        <f t="array" ref="H322">IFERROR(MATCH(TRUE,INDEX($B$14:$B$117&gt;=G322,0),0),"")</f>
        <v>1</v>
      </c>
      <c r="I322" s="194">
        <f t="shared" ca="1" si="278"/>
        <v>3.2000000000000006E-3</v>
      </c>
      <c r="L322" s="194">
        <f t="shared" si="334"/>
        <v>0</v>
      </c>
      <c r="M322" s="19">
        <f ca="1"/>
        <v>0</v>
      </c>
      <c r="N322" s="208">
        <f t="shared" ca="1" si="335"/>
        <v>0</v>
      </c>
      <c r="O322" s="207"/>
      <c r="P322" s="194"/>
      <c r="Q322" s="198" cm="1">
        <f t="array" ref="Q322">IFERROR(MATCH(TRUE,INDEX($B$14:$B$117&gt;=P322,0),0),"")</f>
        <v>1</v>
      </c>
      <c r="R322" s="194">
        <f t="shared" ca="1" si="279"/>
        <v>3.2000000000000006E-3</v>
      </c>
      <c r="U322" s="194">
        <f t="shared" si="336"/>
        <v>0</v>
      </c>
      <c r="V322" s="19">
        <f ca="1"/>
        <v>0</v>
      </c>
      <c r="W322" s="208">
        <f t="shared" ca="1" si="337"/>
        <v>0</v>
      </c>
      <c r="X322" s="207"/>
      <c r="Y322" s="194"/>
      <c r="Z322" s="198" cm="1">
        <f t="array" ref="Z322">IFERROR(MATCH(TRUE,INDEX($B$14:$B$117&gt;=Y322,0),0),"")</f>
        <v>1</v>
      </c>
      <c r="AA322" s="194">
        <f t="shared" ca="1" si="280"/>
        <v>3.2000000000000006E-3</v>
      </c>
      <c r="AD322" s="194">
        <f t="shared" si="281"/>
        <v>0</v>
      </c>
      <c r="AE322" s="19">
        <f ca="1"/>
        <v>0</v>
      </c>
      <c r="AF322" s="208">
        <f t="shared" ca="1" si="282"/>
        <v>0</v>
      </c>
      <c r="AG322" s="207"/>
      <c r="AH322" s="194"/>
      <c r="AI322" s="198" cm="1">
        <f t="array" ref="AI322">IFERROR(MATCH(TRUE,INDEX($B$14:$B$117&gt;=AH322,0),0),"")</f>
        <v>1</v>
      </c>
      <c r="AJ322" s="194">
        <f t="shared" ca="1" si="283"/>
        <v>3.2000000000000006E-3</v>
      </c>
      <c r="AM322" s="194">
        <f t="shared" si="284"/>
        <v>0</v>
      </c>
      <c r="AN322" s="19">
        <f ca="1"/>
        <v>0</v>
      </c>
      <c r="AO322" s="208">
        <f t="shared" ca="1" si="285"/>
        <v>0</v>
      </c>
      <c r="AP322" s="207"/>
      <c r="AQ322" s="194"/>
      <c r="AR322" s="198" cm="1">
        <f t="array" ref="AR322">IFERROR(MATCH(TRUE,INDEX($B$14:$B$117&gt;=AQ322,0),0),"")</f>
        <v>1</v>
      </c>
      <c r="AS322" s="194">
        <f t="shared" ca="1" si="286"/>
        <v>3.2000000000000006E-3</v>
      </c>
      <c r="AV322" s="194">
        <f t="shared" si="287"/>
        <v>0</v>
      </c>
      <c r="AW322" s="19">
        <f ca="1"/>
        <v>0</v>
      </c>
      <c r="AX322" s="208">
        <f t="shared" ca="1" si="288"/>
        <v>0</v>
      </c>
      <c r="AY322" s="207"/>
      <c r="AZ322" s="194"/>
      <c r="BA322" s="198" cm="1">
        <f t="array" ref="BA322">IFERROR(MATCH(TRUE,INDEX($B$14:$B$117&gt;=AZ322,0),0),"")</f>
        <v>1</v>
      </c>
      <c r="BB322" s="194">
        <f t="shared" ca="1" si="289"/>
        <v>3.2000000000000006E-3</v>
      </c>
      <c r="BE322" s="194">
        <f t="shared" si="290"/>
        <v>0</v>
      </c>
      <c r="BF322" s="19">
        <f ca="1"/>
        <v>0</v>
      </c>
      <c r="BG322" s="208">
        <f t="shared" ca="1" si="291"/>
        <v>0</v>
      </c>
      <c r="BH322" s="207"/>
      <c r="BI322" s="194"/>
      <c r="BJ322" s="198" cm="1">
        <f t="array" ref="BJ322">IFERROR(MATCH(TRUE,INDEX($B$14:$B$117&gt;=BI322,0),0),"")</f>
        <v>1</v>
      </c>
      <c r="BK322" s="194">
        <f t="shared" ca="1" si="292"/>
        <v>3.2000000000000006E-3</v>
      </c>
      <c r="BN322" s="194">
        <f t="shared" si="293"/>
        <v>0</v>
      </c>
      <c r="BO322" s="19">
        <f ca="1"/>
        <v>0</v>
      </c>
      <c r="BP322" s="208">
        <f t="shared" ca="1" si="294"/>
        <v>0</v>
      </c>
      <c r="BQ322" s="207"/>
      <c r="BR322" s="194"/>
      <c r="BS322" s="198" cm="1">
        <f t="array" ref="BS322">IFERROR(MATCH(TRUE,INDEX($B$14:$B$117&gt;=BR322,0),0),"")</f>
        <v>1</v>
      </c>
      <c r="BT322" s="194">
        <f t="shared" ca="1" si="295"/>
        <v>3.2000000000000006E-3</v>
      </c>
      <c r="BW322" s="194">
        <f t="shared" si="296"/>
        <v>0</v>
      </c>
      <c r="BX322" s="19">
        <f ca="1"/>
        <v>0</v>
      </c>
      <c r="BY322" s="208">
        <f t="shared" ca="1" si="297"/>
        <v>0</v>
      </c>
      <c r="BZ322" s="207"/>
      <c r="CA322" s="194"/>
      <c r="CB322" s="198" cm="1">
        <f t="array" ref="CB322">IFERROR(MATCH(TRUE,INDEX($B$14:$B$117&gt;=CA322,0),0),"")</f>
        <v>1</v>
      </c>
      <c r="CC322" s="194">
        <f t="shared" ca="1" si="298"/>
        <v>3.2000000000000006E-3</v>
      </c>
      <c r="CF322" s="194">
        <f t="shared" si="299"/>
        <v>0</v>
      </c>
      <c r="CG322" s="19">
        <f ca="1"/>
        <v>0</v>
      </c>
      <c r="CH322" s="208">
        <f t="shared" ca="1" si="300"/>
        <v>0</v>
      </c>
      <c r="CI322" s="207"/>
      <c r="CJ322" s="194"/>
      <c r="CK322" s="198" cm="1">
        <f t="array" ref="CK322">IFERROR(MATCH(TRUE,INDEX($B$14:$B$117&gt;=CJ322,0),0),"")</f>
        <v>1</v>
      </c>
      <c r="CL322" s="194">
        <f t="shared" ca="1" si="301"/>
        <v>3.2000000000000006E-3</v>
      </c>
      <c r="CO322" s="194">
        <f t="shared" si="302"/>
        <v>0</v>
      </c>
      <c r="CP322" s="19">
        <f ca="1"/>
        <v>0</v>
      </c>
      <c r="CQ322" s="208">
        <f t="shared" ca="1" si="303"/>
        <v>0</v>
      </c>
      <c r="CR322" s="207"/>
      <c r="CS322" s="194"/>
      <c r="CT322" s="198" cm="1">
        <f t="array" ref="CT322">IFERROR(MATCH(TRUE,INDEX($B$14:$B$117&gt;=CS322,0),0),"")</f>
        <v>1</v>
      </c>
      <c r="CU322" s="194">
        <f t="shared" ca="1" si="304"/>
        <v>3.2000000000000006E-3</v>
      </c>
      <c r="CX322" s="194">
        <f t="shared" si="305"/>
        <v>0</v>
      </c>
      <c r="CY322" s="19" t="e">
        <f ca="1"/>
        <v>#N/A</v>
      </c>
      <c r="CZ322" s="208" t="e">
        <f t="shared" ca="1" si="306"/>
        <v>#N/A</v>
      </c>
      <c r="DA322" s="207"/>
      <c r="DB322" s="194"/>
      <c r="DC322" s="198" cm="1">
        <f t="array" ref="DC322">IFERROR(MATCH(TRUE,INDEX($B$14:$B$117&gt;=DB322,0),0),"")</f>
        <v>1</v>
      </c>
      <c r="DD322" s="194">
        <f t="shared" ca="1" si="307"/>
        <v>3.2000000000000006E-3</v>
      </c>
      <c r="DG322" s="194">
        <f t="shared" si="308"/>
        <v>0</v>
      </c>
      <c r="DH322" s="19" t="e">
        <f ca="1"/>
        <v>#N/A</v>
      </c>
      <c r="DI322" s="208" t="e">
        <f t="shared" ca="1" si="309"/>
        <v>#N/A</v>
      </c>
      <c r="DJ322" s="207"/>
      <c r="DK322" s="194"/>
      <c r="DL322" s="198" cm="1">
        <f t="array" ref="DL322">IFERROR(MATCH(TRUE,INDEX($B$14:$B$117&gt;=DK322,0),0),"")</f>
        <v>1</v>
      </c>
      <c r="DM322" s="194">
        <f t="shared" ca="1" si="310"/>
        <v>3.2000000000000006E-3</v>
      </c>
      <c r="DP322" s="194">
        <f t="shared" si="311"/>
        <v>0</v>
      </c>
      <c r="DQ322" s="19" t="e">
        <f ca="1"/>
        <v>#N/A</v>
      </c>
      <c r="DR322" s="208" t="e">
        <f t="shared" ca="1" si="312"/>
        <v>#N/A</v>
      </c>
      <c r="DS322" s="207"/>
      <c r="DT322" s="194"/>
      <c r="DU322" s="198" cm="1">
        <f t="array" ref="DU322">IFERROR(MATCH(TRUE,INDEX($B$14:$B$117&gt;=DT322,0),0),"")</f>
        <v>1</v>
      </c>
      <c r="DV322" s="194">
        <f t="shared" ca="1" si="313"/>
        <v>3.2000000000000006E-3</v>
      </c>
      <c r="DY322" s="194">
        <f t="shared" si="314"/>
        <v>0</v>
      </c>
      <c r="DZ322" s="19" t="e">
        <f ca="1"/>
        <v>#N/A</v>
      </c>
      <c r="EA322" s="208" t="e">
        <f t="shared" ca="1" si="315"/>
        <v>#N/A</v>
      </c>
      <c r="EB322" s="207"/>
      <c r="EC322" s="194"/>
      <c r="ED322" s="198" cm="1">
        <f t="array" ref="ED322">IFERROR(MATCH(TRUE,INDEX($B$14:$B$117&gt;=EC322,0),0),"")</f>
        <v>1</v>
      </c>
      <c r="EE322" s="194">
        <f t="shared" ca="1" si="316"/>
        <v>3.2000000000000006E-3</v>
      </c>
      <c r="EH322" s="194">
        <f t="shared" si="317"/>
        <v>0</v>
      </c>
      <c r="EI322" s="19" t="e">
        <f ca="1"/>
        <v>#N/A</v>
      </c>
      <c r="EJ322" s="208" t="e">
        <f t="shared" ca="1" si="318"/>
        <v>#N/A</v>
      </c>
      <c r="EK322" s="207"/>
      <c r="EL322" s="194"/>
      <c r="EM322" s="198" cm="1">
        <f t="array" ref="EM322">IFERROR(MATCH(TRUE,INDEX($B$14:$B$117&gt;=EL322,0),0),"")</f>
        <v>1</v>
      </c>
      <c r="EN322" s="194">
        <f t="shared" ca="1" si="319"/>
        <v>3.2000000000000006E-3</v>
      </c>
      <c r="EQ322" s="194">
        <f t="shared" si="320"/>
        <v>0</v>
      </c>
      <c r="ER322" s="19" t="e">
        <f ca="1"/>
        <v>#N/A</v>
      </c>
      <c r="ES322" s="208" t="e">
        <f t="shared" ca="1" si="321"/>
        <v>#N/A</v>
      </c>
      <c r="ET322" s="207"/>
      <c r="EU322" s="194"/>
      <c r="EV322" s="198" cm="1">
        <f t="array" ref="EV322">IFERROR(MATCH(TRUE,INDEX($B$14:$B$117&gt;=EU322,0),0),"")</f>
        <v>1</v>
      </c>
      <c r="EW322" s="194">
        <f t="shared" ca="1" si="322"/>
        <v>3.2000000000000006E-3</v>
      </c>
      <c r="EZ322" s="194">
        <f t="shared" si="323"/>
        <v>0</v>
      </c>
      <c r="FA322" s="19" t="e">
        <f ca="1"/>
        <v>#N/A</v>
      </c>
      <c r="FB322" s="208" t="e">
        <f t="shared" ca="1" si="324"/>
        <v>#N/A</v>
      </c>
      <c r="FC322" s="207"/>
      <c r="FD322" s="194"/>
      <c r="FE322" s="198" cm="1">
        <f t="array" ref="FE322">IFERROR(MATCH(TRUE,INDEX($B$14:$B$117&gt;=FD322,0),0),"")</f>
        <v>1</v>
      </c>
      <c r="FF322" s="194">
        <f t="shared" ca="1" si="325"/>
        <v>3.2000000000000006E-3</v>
      </c>
      <c r="FI322" s="194">
        <f t="shared" si="326"/>
        <v>0</v>
      </c>
      <c r="FJ322" s="19" t="e">
        <f ca="1"/>
        <v>#N/A</v>
      </c>
      <c r="FK322" s="208" t="e">
        <f t="shared" ca="1" si="327"/>
        <v>#N/A</v>
      </c>
      <c r="FL322" s="207"/>
      <c r="FM322" s="194"/>
      <c r="FN322" s="198" cm="1">
        <f t="array" ref="FN322">IFERROR(MATCH(TRUE,INDEX($B$14:$B$117&gt;=FM322,0),0),"")</f>
        <v>1</v>
      </c>
      <c r="FO322" s="194">
        <f t="shared" ca="1" si="328"/>
        <v>3.2000000000000006E-3</v>
      </c>
      <c r="FR322" s="194">
        <f t="shared" si="329"/>
        <v>0</v>
      </c>
      <c r="FS322" s="19" t="e">
        <f ca="1"/>
        <v>#N/A</v>
      </c>
      <c r="FT322" s="208" t="e">
        <f t="shared" ca="1" si="330"/>
        <v>#N/A</v>
      </c>
      <c r="FU322" s="207"/>
      <c r="FV322" s="194"/>
      <c r="FW322" s="198" cm="1">
        <f t="array" ref="FW322">IFERROR(MATCH(TRUE,INDEX($B$14:$B$117&gt;=FV322,0),0),"")</f>
        <v>1</v>
      </c>
      <c r="FX322" s="194">
        <f t="shared" ca="1" si="331"/>
        <v>3.2000000000000006E-3</v>
      </c>
      <c r="GA322" s="194">
        <f t="shared" si="332"/>
        <v>0</v>
      </c>
      <c r="GB322" s="19" t="e">
        <f ca="1"/>
        <v>#N/A</v>
      </c>
      <c r="GC322" s="208" t="e">
        <f t="shared" ca="1" si="333"/>
        <v>#N/A</v>
      </c>
    </row>
    <row r="323" spans="6:185" x14ac:dyDescent="0.2">
      <c r="F323" s="207"/>
      <c r="G323" s="194"/>
      <c r="H323" s="198" cm="1">
        <f t="array" ref="H323">IFERROR(MATCH(TRUE,INDEX($B$14:$B$117&gt;=G323,0),0),"")</f>
        <v>1</v>
      </c>
      <c r="I323" s="194">
        <f t="shared" ca="1" si="278"/>
        <v>3.2000000000000006E-3</v>
      </c>
      <c r="L323" s="194">
        <f t="shared" si="334"/>
        <v>0</v>
      </c>
      <c r="M323" s="19">
        <f ca="1"/>
        <v>0</v>
      </c>
      <c r="N323" s="208">
        <f t="shared" ca="1" si="335"/>
        <v>0</v>
      </c>
      <c r="O323" s="207"/>
      <c r="P323" s="194"/>
      <c r="Q323" s="198" cm="1">
        <f t="array" ref="Q323">IFERROR(MATCH(TRUE,INDEX($B$14:$B$117&gt;=P323,0),0),"")</f>
        <v>1</v>
      </c>
      <c r="R323" s="194">
        <f t="shared" ca="1" si="279"/>
        <v>3.2000000000000006E-3</v>
      </c>
      <c r="U323" s="194">
        <f t="shared" si="336"/>
        <v>0</v>
      </c>
      <c r="V323" s="19">
        <f ca="1"/>
        <v>0</v>
      </c>
      <c r="W323" s="208">
        <f t="shared" ca="1" si="337"/>
        <v>0</v>
      </c>
      <c r="X323" s="207"/>
      <c r="Y323" s="194"/>
      <c r="Z323" s="198" cm="1">
        <f t="array" ref="Z323">IFERROR(MATCH(TRUE,INDEX($B$14:$B$117&gt;=Y323,0),0),"")</f>
        <v>1</v>
      </c>
      <c r="AA323" s="194">
        <f t="shared" ca="1" si="280"/>
        <v>3.2000000000000006E-3</v>
      </c>
      <c r="AD323" s="194">
        <f t="shared" si="281"/>
        <v>0</v>
      </c>
      <c r="AE323" s="19">
        <f ca="1"/>
        <v>0</v>
      </c>
      <c r="AF323" s="208">
        <f t="shared" ca="1" si="282"/>
        <v>0</v>
      </c>
      <c r="AG323" s="207"/>
      <c r="AH323" s="194"/>
      <c r="AI323" s="198" cm="1">
        <f t="array" ref="AI323">IFERROR(MATCH(TRUE,INDEX($B$14:$B$117&gt;=AH323,0),0),"")</f>
        <v>1</v>
      </c>
      <c r="AJ323" s="194">
        <f t="shared" ca="1" si="283"/>
        <v>3.2000000000000006E-3</v>
      </c>
      <c r="AM323" s="194">
        <f t="shared" si="284"/>
        <v>0</v>
      </c>
      <c r="AN323" s="19">
        <f ca="1"/>
        <v>0</v>
      </c>
      <c r="AO323" s="208">
        <f t="shared" ca="1" si="285"/>
        <v>0</v>
      </c>
      <c r="AP323" s="207"/>
      <c r="AQ323" s="194"/>
      <c r="AR323" s="198" cm="1">
        <f t="array" ref="AR323">IFERROR(MATCH(TRUE,INDEX($B$14:$B$117&gt;=AQ323,0),0),"")</f>
        <v>1</v>
      </c>
      <c r="AS323" s="194">
        <f t="shared" ca="1" si="286"/>
        <v>3.2000000000000006E-3</v>
      </c>
      <c r="AV323" s="194">
        <f t="shared" si="287"/>
        <v>0</v>
      </c>
      <c r="AW323" s="19">
        <f ca="1"/>
        <v>0</v>
      </c>
      <c r="AX323" s="208">
        <f t="shared" ca="1" si="288"/>
        <v>0</v>
      </c>
      <c r="AY323" s="207"/>
      <c r="AZ323" s="194"/>
      <c r="BA323" s="198" cm="1">
        <f t="array" ref="BA323">IFERROR(MATCH(TRUE,INDEX($B$14:$B$117&gt;=AZ323,0),0),"")</f>
        <v>1</v>
      </c>
      <c r="BB323" s="194">
        <f t="shared" ca="1" si="289"/>
        <v>3.2000000000000006E-3</v>
      </c>
      <c r="BE323" s="194">
        <f t="shared" si="290"/>
        <v>0</v>
      </c>
      <c r="BF323" s="19">
        <f ca="1"/>
        <v>0</v>
      </c>
      <c r="BG323" s="208">
        <f t="shared" ca="1" si="291"/>
        <v>0</v>
      </c>
      <c r="BH323" s="207"/>
      <c r="BI323" s="194"/>
      <c r="BJ323" s="198" cm="1">
        <f t="array" ref="BJ323">IFERROR(MATCH(TRUE,INDEX($B$14:$B$117&gt;=BI323,0),0),"")</f>
        <v>1</v>
      </c>
      <c r="BK323" s="194">
        <f t="shared" ca="1" si="292"/>
        <v>3.2000000000000006E-3</v>
      </c>
      <c r="BN323" s="194">
        <f t="shared" si="293"/>
        <v>0</v>
      </c>
      <c r="BO323" s="19">
        <f ca="1"/>
        <v>0</v>
      </c>
      <c r="BP323" s="208">
        <f t="shared" ca="1" si="294"/>
        <v>0</v>
      </c>
      <c r="BQ323" s="207"/>
      <c r="BR323" s="194"/>
      <c r="BS323" s="198" cm="1">
        <f t="array" ref="BS323">IFERROR(MATCH(TRUE,INDEX($B$14:$B$117&gt;=BR323,0),0),"")</f>
        <v>1</v>
      </c>
      <c r="BT323" s="194">
        <f t="shared" ca="1" si="295"/>
        <v>3.2000000000000006E-3</v>
      </c>
      <c r="BW323" s="194">
        <f t="shared" si="296"/>
        <v>0</v>
      </c>
      <c r="BX323" s="19">
        <f ca="1"/>
        <v>0</v>
      </c>
      <c r="BY323" s="208">
        <f t="shared" ca="1" si="297"/>
        <v>0</v>
      </c>
      <c r="BZ323" s="207"/>
      <c r="CA323" s="194"/>
      <c r="CB323" s="198" cm="1">
        <f t="array" ref="CB323">IFERROR(MATCH(TRUE,INDEX($B$14:$B$117&gt;=CA323,0),0),"")</f>
        <v>1</v>
      </c>
      <c r="CC323" s="194">
        <f t="shared" ca="1" si="298"/>
        <v>3.2000000000000006E-3</v>
      </c>
      <c r="CF323" s="194">
        <f t="shared" si="299"/>
        <v>0</v>
      </c>
      <c r="CG323" s="19">
        <f ca="1"/>
        <v>0</v>
      </c>
      <c r="CH323" s="208">
        <f t="shared" ca="1" si="300"/>
        <v>0</v>
      </c>
      <c r="CI323" s="207"/>
      <c r="CJ323" s="194"/>
      <c r="CK323" s="198" cm="1">
        <f t="array" ref="CK323">IFERROR(MATCH(TRUE,INDEX($B$14:$B$117&gt;=CJ323,0),0),"")</f>
        <v>1</v>
      </c>
      <c r="CL323" s="194">
        <f t="shared" ca="1" si="301"/>
        <v>3.2000000000000006E-3</v>
      </c>
      <c r="CO323" s="194">
        <f t="shared" si="302"/>
        <v>0</v>
      </c>
      <c r="CP323" s="19">
        <f ca="1"/>
        <v>0</v>
      </c>
      <c r="CQ323" s="208">
        <f t="shared" ca="1" si="303"/>
        <v>0</v>
      </c>
      <c r="CR323" s="207"/>
      <c r="CS323" s="194"/>
      <c r="CT323" s="198" cm="1">
        <f t="array" ref="CT323">IFERROR(MATCH(TRUE,INDEX($B$14:$B$117&gt;=CS323,0),0),"")</f>
        <v>1</v>
      </c>
      <c r="CU323" s="194">
        <f t="shared" ca="1" si="304"/>
        <v>3.2000000000000006E-3</v>
      </c>
      <c r="CX323" s="194">
        <f t="shared" si="305"/>
        <v>0</v>
      </c>
      <c r="CY323" s="19" t="e">
        <f ca="1"/>
        <v>#N/A</v>
      </c>
      <c r="CZ323" s="208" t="e">
        <f t="shared" ca="1" si="306"/>
        <v>#N/A</v>
      </c>
      <c r="DA323" s="207"/>
      <c r="DB323" s="194"/>
      <c r="DC323" s="198" cm="1">
        <f t="array" ref="DC323">IFERROR(MATCH(TRUE,INDEX($B$14:$B$117&gt;=DB323,0),0),"")</f>
        <v>1</v>
      </c>
      <c r="DD323" s="194">
        <f t="shared" ca="1" si="307"/>
        <v>3.2000000000000006E-3</v>
      </c>
      <c r="DG323" s="194">
        <f t="shared" si="308"/>
        <v>0</v>
      </c>
      <c r="DH323" s="19" t="e">
        <f ca="1"/>
        <v>#N/A</v>
      </c>
      <c r="DI323" s="208" t="e">
        <f t="shared" ca="1" si="309"/>
        <v>#N/A</v>
      </c>
      <c r="DJ323" s="207"/>
      <c r="DK323" s="194"/>
      <c r="DL323" s="198" cm="1">
        <f t="array" ref="DL323">IFERROR(MATCH(TRUE,INDEX($B$14:$B$117&gt;=DK323,0),0),"")</f>
        <v>1</v>
      </c>
      <c r="DM323" s="194">
        <f t="shared" ca="1" si="310"/>
        <v>3.2000000000000006E-3</v>
      </c>
      <c r="DP323" s="194">
        <f t="shared" si="311"/>
        <v>0</v>
      </c>
      <c r="DQ323" s="19" t="e">
        <f ca="1"/>
        <v>#N/A</v>
      </c>
      <c r="DR323" s="208" t="e">
        <f t="shared" ca="1" si="312"/>
        <v>#N/A</v>
      </c>
      <c r="DS323" s="207"/>
      <c r="DT323" s="194"/>
      <c r="DU323" s="198" cm="1">
        <f t="array" ref="DU323">IFERROR(MATCH(TRUE,INDEX($B$14:$B$117&gt;=DT323,0),0),"")</f>
        <v>1</v>
      </c>
      <c r="DV323" s="194">
        <f t="shared" ca="1" si="313"/>
        <v>3.2000000000000006E-3</v>
      </c>
      <c r="DY323" s="194">
        <f t="shared" si="314"/>
        <v>0</v>
      </c>
      <c r="DZ323" s="19" t="e">
        <f ca="1"/>
        <v>#N/A</v>
      </c>
      <c r="EA323" s="208" t="e">
        <f t="shared" ca="1" si="315"/>
        <v>#N/A</v>
      </c>
      <c r="EB323" s="207"/>
      <c r="EC323" s="194"/>
      <c r="ED323" s="198" cm="1">
        <f t="array" ref="ED323">IFERROR(MATCH(TRUE,INDEX($B$14:$B$117&gt;=EC323,0),0),"")</f>
        <v>1</v>
      </c>
      <c r="EE323" s="194">
        <f t="shared" ca="1" si="316"/>
        <v>3.2000000000000006E-3</v>
      </c>
      <c r="EH323" s="194">
        <f t="shared" si="317"/>
        <v>0</v>
      </c>
      <c r="EI323" s="19" t="e">
        <f ca="1"/>
        <v>#N/A</v>
      </c>
      <c r="EJ323" s="208" t="e">
        <f t="shared" ca="1" si="318"/>
        <v>#N/A</v>
      </c>
      <c r="EK323" s="207"/>
      <c r="EL323" s="194"/>
      <c r="EM323" s="198" cm="1">
        <f t="array" ref="EM323">IFERROR(MATCH(TRUE,INDEX($B$14:$B$117&gt;=EL323,0),0),"")</f>
        <v>1</v>
      </c>
      <c r="EN323" s="194">
        <f t="shared" ca="1" si="319"/>
        <v>3.2000000000000006E-3</v>
      </c>
      <c r="EQ323" s="194">
        <f t="shared" si="320"/>
        <v>0</v>
      </c>
      <c r="ER323" s="19" t="e">
        <f ca="1"/>
        <v>#N/A</v>
      </c>
      <c r="ES323" s="208" t="e">
        <f t="shared" ca="1" si="321"/>
        <v>#N/A</v>
      </c>
      <c r="ET323" s="207"/>
      <c r="EU323" s="194"/>
      <c r="EV323" s="198" cm="1">
        <f t="array" ref="EV323">IFERROR(MATCH(TRUE,INDEX($B$14:$B$117&gt;=EU323,0),0),"")</f>
        <v>1</v>
      </c>
      <c r="EW323" s="194">
        <f t="shared" ca="1" si="322"/>
        <v>3.2000000000000006E-3</v>
      </c>
      <c r="EZ323" s="194">
        <f t="shared" si="323"/>
        <v>0</v>
      </c>
      <c r="FA323" s="19" t="e">
        <f ca="1"/>
        <v>#N/A</v>
      </c>
      <c r="FB323" s="208" t="e">
        <f t="shared" ca="1" si="324"/>
        <v>#N/A</v>
      </c>
      <c r="FC323" s="207"/>
      <c r="FD323" s="194"/>
      <c r="FE323" s="198" cm="1">
        <f t="array" ref="FE323">IFERROR(MATCH(TRUE,INDEX($B$14:$B$117&gt;=FD323,0),0),"")</f>
        <v>1</v>
      </c>
      <c r="FF323" s="194">
        <f t="shared" ca="1" si="325"/>
        <v>3.2000000000000006E-3</v>
      </c>
      <c r="FI323" s="194">
        <f t="shared" si="326"/>
        <v>0</v>
      </c>
      <c r="FJ323" s="19" t="e">
        <f ca="1"/>
        <v>#N/A</v>
      </c>
      <c r="FK323" s="208" t="e">
        <f t="shared" ca="1" si="327"/>
        <v>#N/A</v>
      </c>
      <c r="FL323" s="207"/>
      <c r="FM323" s="194"/>
      <c r="FN323" s="198" cm="1">
        <f t="array" ref="FN323">IFERROR(MATCH(TRUE,INDEX($B$14:$B$117&gt;=FM323,0),0),"")</f>
        <v>1</v>
      </c>
      <c r="FO323" s="194">
        <f t="shared" ca="1" si="328"/>
        <v>3.2000000000000006E-3</v>
      </c>
      <c r="FR323" s="194">
        <f t="shared" si="329"/>
        <v>0</v>
      </c>
      <c r="FS323" s="19" t="e">
        <f ca="1"/>
        <v>#N/A</v>
      </c>
      <c r="FT323" s="208" t="e">
        <f t="shared" ca="1" si="330"/>
        <v>#N/A</v>
      </c>
      <c r="FU323" s="207"/>
      <c r="FV323" s="194"/>
      <c r="FW323" s="198" cm="1">
        <f t="array" ref="FW323">IFERROR(MATCH(TRUE,INDEX($B$14:$B$117&gt;=FV323,0),0),"")</f>
        <v>1</v>
      </c>
      <c r="FX323" s="194">
        <f t="shared" ca="1" si="331"/>
        <v>3.2000000000000006E-3</v>
      </c>
      <c r="GA323" s="194">
        <f t="shared" si="332"/>
        <v>0</v>
      </c>
      <c r="GB323" s="19" t="e">
        <f ca="1"/>
        <v>#N/A</v>
      </c>
      <c r="GC323" s="208" t="e">
        <f t="shared" ca="1" si="333"/>
        <v>#N/A</v>
      </c>
    </row>
    <row r="324" spans="6:185" x14ac:dyDescent="0.2">
      <c r="F324" s="207"/>
      <c r="G324" s="194"/>
      <c r="H324" s="198" cm="1">
        <f t="array" ref="H324">IFERROR(MATCH(TRUE,INDEX($B$14:$B$117&gt;=G324,0),0),"")</f>
        <v>1</v>
      </c>
      <c r="I324" s="194">
        <f t="shared" ca="1" si="278"/>
        <v>3.2000000000000006E-3</v>
      </c>
      <c r="L324" s="194">
        <f t="shared" si="334"/>
        <v>0</v>
      </c>
      <c r="M324" s="19">
        <f ca="1"/>
        <v>0</v>
      </c>
      <c r="N324" s="208">
        <f t="shared" ca="1" si="335"/>
        <v>0</v>
      </c>
      <c r="O324" s="207"/>
      <c r="P324" s="194"/>
      <c r="Q324" s="198" cm="1">
        <f t="array" ref="Q324">IFERROR(MATCH(TRUE,INDEX($B$14:$B$117&gt;=P324,0),0),"")</f>
        <v>1</v>
      </c>
      <c r="R324" s="194">
        <f t="shared" ca="1" si="279"/>
        <v>3.2000000000000006E-3</v>
      </c>
      <c r="U324" s="194">
        <f t="shared" si="336"/>
        <v>0</v>
      </c>
      <c r="V324" s="19">
        <f ca="1"/>
        <v>0</v>
      </c>
      <c r="W324" s="208">
        <f t="shared" ca="1" si="337"/>
        <v>0</v>
      </c>
      <c r="X324" s="207"/>
      <c r="Y324" s="194"/>
      <c r="Z324" s="198" cm="1">
        <f t="array" ref="Z324">IFERROR(MATCH(TRUE,INDEX($B$14:$B$117&gt;=Y324,0),0),"")</f>
        <v>1</v>
      </c>
      <c r="AA324" s="194">
        <f t="shared" ca="1" si="280"/>
        <v>3.2000000000000006E-3</v>
      </c>
      <c r="AD324" s="194">
        <f t="shared" si="281"/>
        <v>0</v>
      </c>
      <c r="AE324" s="19">
        <f ca="1"/>
        <v>0</v>
      </c>
      <c r="AF324" s="208">
        <f t="shared" ca="1" si="282"/>
        <v>0</v>
      </c>
      <c r="AG324" s="207"/>
      <c r="AH324" s="194"/>
      <c r="AI324" s="198" cm="1">
        <f t="array" ref="AI324">IFERROR(MATCH(TRUE,INDEX($B$14:$B$117&gt;=AH324,0),0),"")</f>
        <v>1</v>
      </c>
      <c r="AJ324" s="194">
        <f t="shared" ca="1" si="283"/>
        <v>3.2000000000000006E-3</v>
      </c>
      <c r="AM324" s="194">
        <f t="shared" si="284"/>
        <v>0</v>
      </c>
      <c r="AN324" s="19">
        <f ca="1"/>
        <v>0</v>
      </c>
      <c r="AO324" s="208">
        <f t="shared" ca="1" si="285"/>
        <v>0</v>
      </c>
      <c r="AP324" s="207"/>
      <c r="AQ324" s="194"/>
      <c r="AR324" s="198" cm="1">
        <f t="array" ref="AR324">IFERROR(MATCH(TRUE,INDEX($B$14:$B$117&gt;=AQ324,0),0),"")</f>
        <v>1</v>
      </c>
      <c r="AS324" s="194">
        <f t="shared" ca="1" si="286"/>
        <v>3.2000000000000006E-3</v>
      </c>
      <c r="AV324" s="194">
        <f t="shared" si="287"/>
        <v>0</v>
      </c>
      <c r="AW324" s="19">
        <f ca="1"/>
        <v>0</v>
      </c>
      <c r="AX324" s="208">
        <f t="shared" ca="1" si="288"/>
        <v>0</v>
      </c>
      <c r="AY324" s="207"/>
      <c r="AZ324" s="194"/>
      <c r="BA324" s="198" cm="1">
        <f t="array" ref="BA324">IFERROR(MATCH(TRUE,INDEX($B$14:$B$117&gt;=AZ324,0),0),"")</f>
        <v>1</v>
      </c>
      <c r="BB324" s="194">
        <f t="shared" ca="1" si="289"/>
        <v>3.2000000000000006E-3</v>
      </c>
      <c r="BE324" s="194">
        <f t="shared" si="290"/>
        <v>0</v>
      </c>
      <c r="BF324" s="19">
        <f ca="1"/>
        <v>0</v>
      </c>
      <c r="BG324" s="208">
        <f t="shared" ca="1" si="291"/>
        <v>0</v>
      </c>
      <c r="BH324" s="207"/>
      <c r="BI324" s="194"/>
      <c r="BJ324" s="198" cm="1">
        <f t="array" ref="BJ324">IFERROR(MATCH(TRUE,INDEX($B$14:$B$117&gt;=BI324,0),0),"")</f>
        <v>1</v>
      </c>
      <c r="BK324" s="194">
        <f t="shared" ca="1" si="292"/>
        <v>3.2000000000000006E-3</v>
      </c>
      <c r="BN324" s="194">
        <f t="shared" si="293"/>
        <v>0</v>
      </c>
      <c r="BO324" s="19">
        <f ca="1"/>
        <v>0</v>
      </c>
      <c r="BP324" s="208">
        <f t="shared" ca="1" si="294"/>
        <v>0</v>
      </c>
      <c r="BQ324" s="207"/>
      <c r="BR324" s="194"/>
      <c r="BS324" s="198" cm="1">
        <f t="array" ref="BS324">IFERROR(MATCH(TRUE,INDEX($B$14:$B$117&gt;=BR324,0),0),"")</f>
        <v>1</v>
      </c>
      <c r="BT324" s="194">
        <f t="shared" ca="1" si="295"/>
        <v>3.2000000000000006E-3</v>
      </c>
      <c r="BW324" s="194">
        <f t="shared" si="296"/>
        <v>0</v>
      </c>
      <c r="BX324" s="19">
        <f ca="1"/>
        <v>0</v>
      </c>
      <c r="BY324" s="208">
        <f t="shared" ca="1" si="297"/>
        <v>0</v>
      </c>
      <c r="BZ324" s="207"/>
      <c r="CA324" s="194"/>
      <c r="CB324" s="198" cm="1">
        <f t="array" ref="CB324">IFERROR(MATCH(TRUE,INDEX($B$14:$B$117&gt;=CA324,0),0),"")</f>
        <v>1</v>
      </c>
      <c r="CC324" s="194">
        <f t="shared" ca="1" si="298"/>
        <v>3.2000000000000006E-3</v>
      </c>
      <c r="CF324" s="194">
        <f t="shared" si="299"/>
        <v>0</v>
      </c>
      <c r="CG324" s="19">
        <f ca="1"/>
        <v>0</v>
      </c>
      <c r="CH324" s="208">
        <f t="shared" ca="1" si="300"/>
        <v>0</v>
      </c>
      <c r="CI324" s="207"/>
      <c r="CJ324" s="194"/>
      <c r="CK324" s="198" cm="1">
        <f t="array" ref="CK324">IFERROR(MATCH(TRUE,INDEX($B$14:$B$117&gt;=CJ324,0),0),"")</f>
        <v>1</v>
      </c>
      <c r="CL324" s="194">
        <f t="shared" ca="1" si="301"/>
        <v>3.2000000000000006E-3</v>
      </c>
      <c r="CO324" s="194">
        <f t="shared" si="302"/>
        <v>0</v>
      </c>
      <c r="CP324" s="19">
        <f ca="1"/>
        <v>0</v>
      </c>
      <c r="CQ324" s="208">
        <f t="shared" ca="1" si="303"/>
        <v>0</v>
      </c>
      <c r="CR324" s="207"/>
      <c r="CS324" s="194"/>
      <c r="CT324" s="198" cm="1">
        <f t="array" ref="CT324">IFERROR(MATCH(TRUE,INDEX($B$14:$B$117&gt;=CS324,0),0),"")</f>
        <v>1</v>
      </c>
      <c r="CU324" s="194">
        <f t="shared" ca="1" si="304"/>
        <v>3.2000000000000006E-3</v>
      </c>
      <c r="CX324" s="194">
        <f t="shared" si="305"/>
        <v>0</v>
      </c>
      <c r="CY324" s="19" t="e">
        <f ca="1"/>
        <v>#N/A</v>
      </c>
      <c r="CZ324" s="208" t="e">
        <f t="shared" ca="1" si="306"/>
        <v>#N/A</v>
      </c>
      <c r="DA324" s="207"/>
      <c r="DB324" s="194"/>
      <c r="DC324" s="198" cm="1">
        <f t="array" ref="DC324">IFERROR(MATCH(TRUE,INDEX($B$14:$B$117&gt;=DB324,0),0),"")</f>
        <v>1</v>
      </c>
      <c r="DD324" s="194">
        <f t="shared" ca="1" si="307"/>
        <v>3.2000000000000006E-3</v>
      </c>
      <c r="DG324" s="194">
        <f t="shared" si="308"/>
        <v>0</v>
      </c>
      <c r="DH324" s="19" t="e">
        <f ca="1"/>
        <v>#N/A</v>
      </c>
      <c r="DI324" s="208" t="e">
        <f t="shared" ca="1" si="309"/>
        <v>#N/A</v>
      </c>
      <c r="DJ324" s="207"/>
      <c r="DK324" s="194"/>
      <c r="DL324" s="198" cm="1">
        <f t="array" ref="DL324">IFERROR(MATCH(TRUE,INDEX($B$14:$B$117&gt;=DK324,0),0),"")</f>
        <v>1</v>
      </c>
      <c r="DM324" s="194">
        <f t="shared" ca="1" si="310"/>
        <v>3.2000000000000006E-3</v>
      </c>
      <c r="DP324" s="194">
        <f t="shared" si="311"/>
        <v>0</v>
      </c>
      <c r="DQ324" s="19" t="e">
        <f ca="1"/>
        <v>#N/A</v>
      </c>
      <c r="DR324" s="208" t="e">
        <f t="shared" ca="1" si="312"/>
        <v>#N/A</v>
      </c>
      <c r="DS324" s="207"/>
      <c r="DT324" s="194"/>
      <c r="DU324" s="198" cm="1">
        <f t="array" ref="DU324">IFERROR(MATCH(TRUE,INDEX($B$14:$B$117&gt;=DT324,0),0),"")</f>
        <v>1</v>
      </c>
      <c r="DV324" s="194">
        <f t="shared" ca="1" si="313"/>
        <v>3.2000000000000006E-3</v>
      </c>
      <c r="DY324" s="194">
        <f t="shared" si="314"/>
        <v>0</v>
      </c>
      <c r="DZ324" s="19" t="e">
        <f ca="1"/>
        <v>#N/A</v>
      </c>
      <c r="EA324" s="208" t="e">
        <f t="shared" ca="1" si="315"/>
        <v>#N/A</v>
      </c>
      <c r="EB324" s="207"/>
      <c r="EC324" s="194"/>
      <c r="ED324" s="198" cm="1">
        <f t="array" ref="ED324">IFERROR(MATCH(TRUE,INDEX($B$14:$B$117&gt;=EC324,0),0),"")</f>
        <v>1</v>
      </c>
      <c r="EE324" s="194">
        <f t="shared" ca="1" si="316"/>
        <v>3.2000000000000006E-3</v>
      </c>
      <c r="EH324" s="194">
        <f t="shared" si="317"/>
        <v>0</v>
      </c>
      <c r="EI324" s="19" t="e">
        <f ca="1"/>
        <v>#N/A</v>
      </c>
      <c r="EJ324" s="208" t="e">
        <f t="shared" ca="1" si="318"/>
        <v>#N/A</v>
      </c>
      <c r="EK324" s="207"/>
      <c r="EL324" s="194"/>
      <c r="EM324" s="198" cm="1">
        <f t="array" ref="EM324">IFERROR(MATCH(TRUE,INDEX($B$14:$B$117&gt;=EL324,0),0),"")</f>
        <v>1</v>
      </c>
      <c r="EN324" s="194">
        <f t="shared" ca="1" si="319"/>
        <v>3.2000000000000006E-3</v>
      </c>
      <c r="EQ324" s="194">
        <f t="shared" si="320"/>
        <v>0</v>
      </c>
      <c r="ER324" s="19" t="e">
        <f ca="1"/>
        <v>#N/A</v>
      </c>
      <c r="ES324" s="208" t="e">
        <f t="shared" ca="1" si="321"/>
        <v>#N/A</v>
      </c>
      <c r="ET324" s="207"/>
      <c r="EU324" s="194"/>
      <c r="EV324" s="198" cm="1">
        <f t="array" ref="EV324">IFERROR(MATCH(TRUE,INDEX($B$14:$B$117&gt;=EU324,0),0),"")</f>
        <v>1</v>
      </c>
      <c r="EW324" s="194">
        <f t="shared" ca="1" si="322"/>
        <v>3.2000000000000006E-3</v>
      </c>
      <c r="EZ324" s="194">
        <f t="shared" si="323"/>
        <v>0</v>
      </c>
      <c r="FA324" s="19" t="e">
        <f ca="1"/>
        <v>#N/A</v>
      </c>
      <c r="FB324" s="208" t="e">
        <f t="shared" ca="1" si="324"/>
        <v>#N/A</v>
      </c>
      <c r="FC324" s="207"/>
      <c r="FD324" s="194"/>
      <c r="FE324" s="198" cm="1">
        <f t="array" ref="FE324">IFERROR(MATCH(TRUE,INDEX($B$14:$B$117&gt;=FD324,0),0),"")</f>
        <v>1</v>
      </c>
      <c r="FF324" s="194">
        <f t="shared" ca="1" si="325"/>
        <v>3.2000000000000006E-3</v>
      </c>
      <c r="FI324" s="194">
        <f t="shared" si="326"/>
        <v>0</v>
      </c>
      <c r="FJ324" s="19" t="e">
        <f ca="1"/>
        <v>#N/A</v>
      </c>
      <c r="FK324" s="208" t="e">
        <f t="shared" ca="1" si="327"/>
        <v>#N/A</v>
      </c>
      <c r="FL324" s="207"/>
      <c r="FM324" s="194"/>
      <c r="FN324" s="198" cm="1">
        <f t="array" ref="FN324">IFERROR(MATCH(TRUE,INDEX($B$14:$B$117&gt;=FM324,0),0),"")</f>
        <v>1</v>
      </c>
      <c r="FO324" s="194">
        <f t="shared" ca="1" si="328"/>
        <v>3.2000000000000006E-3</v>
      </c>
      <c r="FR324" s="194">
        <f t="shared" si="329"/>
        <v>0</v>
      </c>
      <c r="FS324" s="19" t="e">
        <f ca="1"/>
        <v>#N/A</v>
      </c>
      <c r="FT324" s="208" t="e">
        <f t="shared" ca="1" si="330"/>
        <v>#N/A</v>
      </c>
      <c r="FU324" s="207"/>
      <c r="FV324" s="194"/>
      <c r="FW324" s="198" cm="1">
        <f t="array" ref="FW324">IFERROR(MATCH(TRUE,INDEX($B$14:$B$117&gt;=FV324,0),0),"")</f>
        <v>1</v>
      </c>
      <c r="FX324" s="194">
        <f t="shared" ca="1" si="331"/>
        <v>3.2000000000000006E-3</v>
      </c>
      <c r="GA324" s="194">
        <f t="shared" si="332"/>
        <v>0</v>
      </c>
      <c r="GB324" s="19" t="e">
        <f ca="1"/>
        <v>#N/A</v>
      </c>
      <c r="GC324" s="208" t="e">
        <f t="shared" ca="1" si="333"/>
        <v>#N/A</v>
      </c>
    </row>
    <row r="325" spans="6:185" x14ac:dyDescent="0.2">
      <c r="F325" s="207"/>
      <c r="G325" s="194"/>
      <c r="H325" s="198" cm="1">
        <f t="array" ref="H325">IFERROR(MATCH(TRUE,INDEX($B$14:$B$117&gt;=G325,0),0),"")</f>
        <v>1</v>
      </c>
      <c r="I325" s="194">
        <f t="shared" ca="1" si="278"/>
        <v>3.2000000000000006E-3</v>
      </c>
      <c r="L325" s="194">
        <f t="shared" si="334"/>
        <v>0</v>
      </c>
      <c r="M325" s="19">
        <f ca="1"/>
        <v>0</v>
      </c>
      <c r="N325" s="208">
        <f t="shared" ca="1" si="335"/>
        <v>0</v>
      </c>
      <c r="O325" s="207"/>
      <c r="P325" s="194"/>
      <c r="Q325" s="198" cm="1">
        <f t="array" ref="Q325">IFERROR(MATCH(TRUE,INDEX($B$14:$B$117&gt;=P325,0),0),"")</f>
        <v>1</v>
      </c>
      <c r="R325" s="194">
        <f t="shared" ca="1" si="279"/>
        <v>3.2000000000000006E-3</v>
      </c>
      <c r="U325" s="194">
        <f t="shared" si="336"/>
        <v>0</v>
      </c>
      <c r="V325" s="19">
        <f ca="1"/>
        <v>0</v>
      </c>
      <c r="W325" s="208">
        <f t="shared" ca="1" si="337"/>
        <v>0</v>
      </c>
      <c r="X325" s="207"/>
      <c r="Y325" s="194"/>
      <c r="Z325" s="198" cm="1">
        <f t="array" ref="Z325">IFERROR(MATCH(TRUE,INDEX($B$14:$B$117&gt;=Y325,0),0),"")</f>
        <v>1</v>
      </c>
      <c r="AA325" s="194">
        <f t="shared" ca="1" si="280"/>
        <v>3.2000000000000006E-3</v>
      </c>
      <c r="AD325" s="194">
        <f t="shared" si="281"/>
        <v>0</v>
      </c>
      <c r="AE325" s="19">
        <f ca="1"/>
        <v>0</v>
      </c>
      <c r="AF325" s="208">
        <f t="shared" ca="1" si="282"/>
        <v>0</v>
      </c>
      <c r="AG325" s="207"/>
      <c r="AH325" s="194"/>
      <c r="AI325" s="198" cm="1">
        <f t="array" ref="AI325">IFERROR(MATCH(TRUE,INDEX($B$14:$B$117&gt;=AH325,0),0),"")</f>
        <v>1</v>
      </c>
      <c r="AJ325" s="194">
        <f t="shared" ca="1" si="283"/>
        <v>3.2000000000000006E-3</v>
      </c>
      <c r="AM325" s="194">
        <f t="shared" si="284"/>
        <v>0</v>
      </c>
      <c r="AN325" s="19">
        <f ca="1"/>
        <v>0</v>
      </c>
      <c r="AO325" s="208">
        <f t="shared" ca="1" si="285"/>
        <v>0</v>
      </c>
      <c r="AP325" s="207"/>
      <c r="AQ325" s="194"/>
      <c r="AR325" s="198" cm="1">
        <f t="array" ref="AR325">IFERROR(MATCH(TRUE,INDEX($B$14:$B$117&gt;=AQ325,0),0),"")</f>
        <v>1</v>
      </c>
      <c r="AS325" s="194">
        <f t="shared" ca="1" si="286"/>
        <v>3.2000000000000006E-3</v>
      </c>
      <c r="AV325" s="194">
        <f t="shared" si="287"/>
        <v>0</v>
      </c>
      <c r="AW325" s="19">
        <f ca="1"/>
        <v>0</v>
      </c>
      <c r="AX325" s="208">
        <f t="shared" ca="1" si="288"/>
        <v>0</v>
      </c>
      <c r="AY325" s="207"/>
      <c r="AZ325" s="194"/>
      <c r="BA325" s="198" cm="1">
        <f t="array" ref="BA325">IFERROR(MATCH(TRUE,INDEX($B$14:$B$117&gt;=AZ325,0),0),"")</f>
        <v>1</v>
      </c>
      <c r="BB325" s="194">
        <f t="shared" ca="1" si="289"/>
        <v>3.2000000000000006E-3</v>
      </c>
      <c r="BE325" s="194">
        <f t="shared" si="290"/>
        <v>0</v>
      </c>
      <c r="BF325" s="19">
        <f ca="1"/>
        <v>0</v>
      </c>
      <c r="BG325" s="208">
        <f t="shared" ca="1" si="291"/>
        <v>0</v>
      </c>
      <c r="BH325" s="207"/>
      <c r="BI325" s="194"/>
      <c r="BJ325" s="198" cm="1">
        <f t="array" ref="BJ325">IFERROR(MATCH(TRUE,INDEX($B$14:$B$117&gt;=BI325,0),0),"")</f>
        <v>1</v>
      </c>
      <c r="BK325" s="194">
        <f t="shared" ca="1" si="292"/>
        <v>3.2000000000000006E-3</v>
      </c>
      <c r="BN325" s="194">
        <f t="shared" si="293"/>
        <v>0</v>
      </c>
      <c r="BO325" s="19">
        <f ca="1"/>
        <v>0</v>
      </c>
      <c r="BP325" s="208">
        <f t="shared" ca="1" si="294"/>
        <v>0</v>
      </c>
      <c r="BQ325" s="207"/>
      <c r="BR325" s="194"/>
      <c r="BS325" s="198" cm="1">
        <f t="array" ref="BS325">IFERROR(MATCH(TRUE,INDEX($B$14:$B$117&gt;=BR325,0),0),"")</f>
        <v>1</v>
      </c>
      <c r="BT325" s="194">
        <f t="shared" ca="1" si="295"/>
        <v>3.2000000000000006E-3</v>
      </c>
      <c r="BW325" s="194">
        <f t="shared" si="296"/>
        <v>0</v>
      </c>
      <c r="BX325" s="19">
        <f ca="1"/>
        <v>0</v>
      </c>
      <c r="BY325" s="208">
        <f t="shared" ca="1" si="297"/>
        <v>0</v>
      </c>
      <c r="BZ325" s="207"/>
      <c r="CA325" s="194"/>
      <c r="CB325" s="198" cm="1">
        <f t="array" ref="CB325">IFERROR(MATCH(TRUE,INDEX($B$14:$B$117&gt;=CA325,0),0),"")</f>
        <v>1</v>
      </c>
      <c r="CC325" s="194">
        <f t="shared" ca="1" si="298"/>
        <v>3.2000000000000006E-3</v>
      </c>
      <c r="CF325" s="194">
        <f t="shared" si="299"/>
        <v>0</v>
      </c>
      <c r="CG325" s="19">
        <f ca="1"/>
        <v>0</v>
      </c>
      <c r="CH325" s="208">
        <f t="shared" ca="1" si="300"/>
        <v>0</v>
      </c>
      <c r="CI325" s="207"/>
      <c r="CJ325" s="194"/>
      <c r="CK325" s="198" cm="1">
        <f t="array" ref="CK325">IFERROR(MATCH(TRUE,INDEX($B$14:$B$117&gt;=CJ325,0),0),"")</f>
        <v>1</v>
      </c>
      <c r="CL325" s="194">
        <f t="shared" ca="1" si="301"/>
        <v>3.2000000000000006E-3</v>
      </c>
      <c r="CO325" s="194">
        <f t="shared" si="302"/>
        <v>0</v>
      </c>
      <c r="CP325" s="19">
        <f ca="1"/>
        <v>0</v>
      </c>
      <c r="CQ325" s="208">
        <f t="shared" ca="1" si="303"/>
        <v>0</v>
      </c>
      <c r="CR325" s="207"/>
      <c r="CS325" s="194"/>
      <c r="CT325" s="198" cm="1">
        <f t="array" ref="CT325">IFERROR(MATCH(TRUE,INDEX($B$14:$B$117&gt;=CS325,0),0),"")</f>
        <v>1</v>
      </c>
      <c r="CU325" s="194">
        <f t="shared" ca="1" si="304"/>
        <v>3.2000000000000006E-3</v>
      </c>
      <c r="CX325" s="194">
        <f t="shared" si="305"/>
        <v>0</v>
      </c>
      <c r="CY325" s="19" t="e">
        <f ca="1"/>
        <v>#N/A</v>
      </c>
      <c r="CZ325" s="208" t="e">
        <f t="shared" ca="1" si="306"/>
        <v>#N/A</v>
      </c>
      <c r="DA325" s="207"/>
      <c r="DB325" s="194"/>
      <c r="DC325" s="198" cm="1">
        <f t="array" ref="DC325">IFERROR(MATCH(TRUE,INDEX($B$14:$B$117&gt;=DB325,0),0),"")</f>
        <v>1</v>
      </c>
      <c r="DD325" s="194">
        <f t="shared" ca="1" si="307"/>
        <v>3.2000000000000006E-3</v>
      </c>
      <c r="DG325" s="194">
        <f t="shared" si="308"/>
        <v>0</v>
      </c>
      <c r="DH325" s="19" t="e">
        <f ca="1"/>
        <v>#N/A</v>
      </c>
      <c r="DI325" s="208" t="e">
        <f t="shared" ca="1" si="309"/>
        <v>#N/A</v>
      </c>
      <c r="DJ325" s="207"/>
      <c r="DK325" s="194"/>
      <c r="DL325" s="198" cm="1">
        <f t="array" ref="DL325">IFERROR(MATCH(TRUE,INDEX($B$14:$B$117&gt;=DK325,0),0),"")</f>
        <v>1</v>
      </c>
      <c r="DM325" s="194">
        <f t="shared" ca="1" si="310"/>
        <v>3.2000000000000006E-3</v>
      </c>
      <c r="DP325" s="194">
        <f t="shared" si="311"/>
        <v>0</v>
      </c>
      <c r="DQ325" s="19" t="e">
        <f ca="1"/>
        <v>#N/A</v>
      </c>
      <c r="DR325" s="208" t="e">
        <f t="shared" ca="1" si="312"/>
        <v>#N/A</v>
      </c>
      <c r="DS325" s="207"/>
      <c r="DT325" s="194"/>
      <c r="DU325" s="198" cm="1">
        <f t="array" ref="DU325">IFERROR(MATCH(TRUE,INDEX($B$14:$B$117&gt;=DT325,0),0),"")</f>
        <v>1</v>
      </c>
      <c r="DV325" s="194">
        <f t="shared" ca="1" si="313"/>
        <v>3.2000000000000006E-3</v>
      </c>
      <c r="DY325" s="194">
        <f t="shared" si="314"/>
        <v>0</v>
      </c>
      <c r="DZ325" s="19" t="e">
        <f ca="1"/>
        <v>#N/A</v>
      </c>
      <c r="EA325" s="208" t="e">
        <f t="shared" ca="1" si="315"/>
        <v>#N/A</v>
      </c>
      <c r="EB325" s="207"/>
      <c r="EC325" s="194"/>
      <c r="ED325" s="198" cm="1">
        <f t="array" ref="ED325">IFERROR(MATCH(TRUE,INDEX($B$14:$B$117&gt;=EC325,0),0),"")</f>
        <v>1</v>
      </c>
      <c r="EE325" s="194">
        <f t="shared" ca="1" si="316"/>
        <v>3.2000000000000006E-3</v>
      </c>
      <c r="EH325" s="194">
        <f t="shared" si="317"/>
        <v>0</v>
      </c>
      <c r="EI325" s="19" t="e">
        <f ca="1"/>
        <v>#N/A</v>
      </c>
      <c r="EJ325" s="208" t="e">
        <f t="shared" ca="1" si="318"/>
        <v>#N/A</v>
      </c>
      <c r="EK325" s="207"/>
      <c r="EL325" s="194"/>
      <c r="EM325" s="198" cm="1">
        <f t="array" ref="EM325">IFERROR(MATCH(TRUE,INDEX($B$14:$B$117&gt;=EL325,0),0),"")</f>
        <v>1</v>
      </c>
      <c r="EN325" s="194">
        <f t="shared" ca="1" si="319"/>
        <v>3.2000000000000006E-3</v>
      </c>
      <c r="EQ325" s="194">
        <f t="shared" si="320"/>
        <v>0</v>
      </c>
      <c r="ER325" s="19" t="e">
        <f ca="1"/>
        <v>#N/A</v>
      </c>
      <c r="ES325" s="208" t="e">
        <f t="shared" ca="1" si="321"/>
        <v>#N/A</v>
      </c>
      <c r="ET325" s="207"/>
      <c r="EU325" s="194"/>
      <c r="EV325" s="198" cm="1">
        <f t="array" ref="EV325">IFERROR(MATCH(TRUE,INDEX($B$14:$B$117&gt;=EU325,0),0),"")</f>
        <v>1</v>
      </c>
      <c r="EW325" s="194">
        <f t="shared" ca="1" si="322"/>
        <v>3.2000000000000006E-3</v>
      </c>
      <c r="EZ325" s="194">
        <f t="shared" si="323"/>
        <v>0</v>
      </c>
      <c r="FA325" s="19" t="e">
        <f ca="1"/>
        <v>#N/A</v>
      </c>
      <c r="FB325" s="208" t="e">
        <f t="shared" ca="1" si="324"/>
        <v>#N/A</v>
      </c>
      <c r="FC325" s="207"/>
      <c r="FD325" s="194"/>
      <c r="FE325" s="198" cm="1">
        <f t="array" ref="FE325">IFERROR(MATCH(TRUE,INDEX($B$14:$B$117&gt;=FD325,0),0),"")</f>
        <v>1</v>
      </c>
      <c r="FF325" s="194">
        <f t="shared" ca="1" si="325"/>
        <v>3.2000000000000006E-3</v>
      </c>
      <c r="FI325" s="194">
        <f t="shared" si="326"/>
        <v>0</v>
      </c>
      <c r="FJ325" s="19" t="e">
        <f ca="1"/>
        <v>#N/A</v>
      </c>
      <c r="FK325" s="208" t="e">
        <f t="shared" ca="1" si="327"/>
        <v>#N/A</v>
      </c>
      <c r="FL325" s="207"/>
      <c r="FM325" s="194"/>
      <c r="FN325" s="198" cm="1">
        <f t="array" ref="FN325">IFERROR(MATCH(TRUE,INDEX($B$14:$B$117&gt;=FM325,0),0),"")</f>
        <v>1</v>
      </c>
      <c r="FO325" s="194">
        <f t="shared" ca="1" si="328"/>
        <v>3.2000000000000006E-3</v>
      </c>
      <c r="FR325" s="194">
        <f t="shared" si="329"/>
        <v>0</v>
      </c>
      <c r="FS325" s="19" t="e">
        <f ca="1"/>
        <v>#N/A</v>
      </c>
      <c r="FT325" s="208" t="e">
        <f t="shared" ca="1" si="330"/>
        <v>#N/A</v>
      </c>
      <c r="FU325" s="207"/>
      <c r="FV325" s="194"/>
      <c r="FW325" s="198" cm="1">
        <f t="array" ref="FW325">IFERROR(MATCH(TRUE,INDEX($B$14:$B$117&gt;=FV325,0),0),"")</f>
        <v>1</v>
      </c>
      <c r="FX325" s="194">
        <f t="shared" ca="1" si="331"/>
        <v>3.2000000000000006E-3</v>
      </c>
      <c r="GA325" s="194">
        <f t="shared" si="332"/>
        <v>0</v>
      </c>
      <c r="GB325" s="19" t="e">
        <f ca="1"/>
        <v>#N/A</v>
      </c>
      <c r="GC325" s="208" t="e">
        <f t="shared" ca="1" si="333"/>
        <v>#N/A</v>
      </c>
    </row>
    <row r="326" spans="6:185" x14ac:dyDescent="0.2">
      <c r="F326" s="207"/>
      <c r="G326" s="194"/>
      <c r="H326" s="198" cm="1">
        <f t="array" ref="H326">IFERROR(MATCH(TRUE,INDEX($B$14:$B$117&gt;=G326,0),0),"")</f>
        <v>1</v>
      </c>
      <c r="I326" s="194">
        <f t="shared" ca="1" si="278"/>
        <v>3.2000000000000006E-3</v>
      </c>
      <c r="L326" s="194">
        <f t="shared" si="334"/>
        <v>0</v>
      </c>
      <c r="M326" s="19">
        <f ca="1"/>
        <v>0</v>
      </c>
      <c r="N326" s="208">
        <f t="shared" ca="1" si="335"/>
        <v>0</v>
      </c>
      <c r="O326" s="207"/>
      <c r="P326" s="194"/>
      <c r="Q326" s="198" cm="1">
        <f t="array" ref="Q326">IFERROR(MATCH(TRUE,INDEX($B$14:$B$117&gt;=P326,0),0),"")</f>
        <v>1</v>
      </c>
      <c r="R326" s="194">
        <f t="shared" ca="1" si="279"/>
        <v>3.2000000000000006E-3</v>
      </c>
      <c r="U326" s="194">
        <f t="shared" si="336"/>
        <v>0</v>
      </c>
      <c r="V326" s="19">
        <f ca="1"/>
        <v>0</v>
      </c>
      <c r="W326" s="208">
        <f t="shared" ca="1" si="337"/>
        <v>0</v>
      </c>
      <c r="X326" s="207"/>
      <c r="Y326" s="194"/>
      <c r="Z326" s="198" cm="1">
        <f t="array" ref="Z326">IFERROR(MATCH(TRUE,INDEX($B$14:$B$117&gt;=Y326,0),0),"")</f>
        <v>1</v>
      </c>
      <c r="AA326" s="194">
        <f t="shared" ca="1" si="280"/>
        <v>3.2000000000000006E-3</v>
      </c>
      <c r="AD326" s="194">
        <f t="shared" si="281"/>
        <v>0</v>
      </c>
      <c r="AE326" s="19">
        <f ca="1"/>
        <v>0</v>
      </c>
      <c r="AF326" s="208">
        <f t="shared" ca="1" si="282"/>
        <v>0</v>
      </c>
      <c r="AG326" s="207"/>
      <c r="AH326" s="194"/>
      <c r="AI326" s="198" cm="1">
        <f t="array" ref="AI326">IFERROR(MATCH(TRUE,INDEX($B$14:$B$117&gt;=AH326,0),0),"")</f>
        <v>1</v>
      </c>
      <c r="AJ326" s="194">
        <f t="shared" ca="1" si="283"/>
        <v>3.2000000000000006E-3</v>
      </c>
      <c r="AM326" s="194">
        <f t="shared" si="284"/>
        <v>0</v>
      </c>
      <c r="AN326" s="19">
        <f ca="1"/>
        <v>0</v>
      </c>
      <c r="AO326" s="208">
        <f t="shared" ca="1" si="285"/>
        <v>0</v>
      </c>
      <c r="AP326" s="207"/>
      <c r="AQ326" s="194"/>
      <c r="AR326" s="198" cm="1">
        <f t="array" ref="AR326">IFERROR(MATCH(TRUE,INDEX($B$14:$B$117&gt;=AQ326,0),0),"")</f>
        <v>1</v>
      </c>
      <c r="AS326" s="194">
        <f t="shared" ca="1" si="286"/>
        <v>3.2000000000000006E-3</v>
      </c>
      <c r="AV326" s="194">
        <f t="shared" si="287"/>
        <v>0</v>
      </c>
      <c r="AW326" s="19">
        <f ca="1"/>
        <v>0</v>
      </c>
      <c r="AX326" s="208">
        <f t="shared" ca="1" si="288"/>
        <v>0</v>
      </c>
      <c r="AY326" s="207"/>
      <c r="AZ326" s="194"/>
      <c r="BA326" s="198" cm="1">
        <f t="array" ref="BA326">IFERROR(MATCH(TRUE,INDEX($B$14:$B$117&gt;=AZ326,0),0),"")</f>
        <v>1</v>
      </c>
      <c r="BB326" s="194">
        <f t="shared" ca="1" si="289"/>
        <v>3.2000000000000006E-3</v>
      </c>
      <c r="BE326" s="194">
        <f t="shared" si="290"/>
        <v>0</v>
      </c>
      <c r="BF326" s="19">
        <f ca="1"/>
        <v>0</v>
      </c>
      <c r="BG326" s="208">
        <f t="shared" ca="1" si="291"/>
        <v>0</v>
      </c>
      <c r="BH326" s="207"/>
      <c r="BI326" s="194"/>
      <c r="BJ326" s="198" cm="1">
        <f t="array" ref="BJ326">IFERROR(MATCH(TRUE,INDEX($B$14:$B$117&gt;=BI326,0),0),"")</f>
        <v>1</v>
      </c>
      <c r="BK326" s="194">
        <f t="shared" ca="1" si="292"/>
        <v>3.2000000000000006E-3</v>
      </c>
      <c r="BN326" s="194">
        <f t="shared" si="293"/>
        <v>0</v>
      </c>
      <c r="BO326" s="19">
        <f ca="1"/>
        <v>0</v>
      </c>
      <c r="BP326" s="208">
        <f t="shared" ca="1" si="294"/>
        <v>0</v>
      </c>
      <c r="BQ326" s="207"/>
      <c r="BR326" s="194"/>
      <c r="BS326" s="198" cm="1">
        <f t="array" ref="BS326">IFERROR(MATCH(TRUE,INDEX($B$14:$B$117&gt;=BR326,0),0),"")</f>
        <v>1</v>
      </c>
      <c r="BT326" s="194">
        <f t="shared" ca="1" si="295"/>
        <v>3.2000000000000006E-3</v>
      </c>
      <c r="BW326" s="194">
        <f t="shared" si="296"/>
        <v>0</v>
      </c>
      <c r="BX326" s="19">
        <f ca="1"/>
        <v>0</v>
      </c>
      <c r="BY326" s="208">
        <f t="shared" ca="1" si="297"/>
        <v>0</v>
      </c>
      <c r="BZ326" s="207"/>
      <c r="CA326" s="194"/>
      <c r="CB326" s="198" cm="1">
        <f t="array" ref="CB326">IFERROR(MATCH(TRUE,INDEX($B$14:$B$117&gt;=CA326,0),0),"")</f>
        <v>1</v>
      </c>
      <c r="CC326" s="194">
        <f t="shared" ca="1" si="298"/>
        <v>3.2000000000000006E-3</v>
      </c>
      <c r="CF326" s="194">
        <f t="shared" si="299"/>
        <v>0</v>
      </c>
      <c r="CG326" s="19">
        <f ca="1"/>
        <v>0</v>
      </c>
      <c r="CH326" s="208">
        <f t="shared" ca="1" si="300"/>
        <v>0</v>
      </c>
      <c r="CI326" s="207"/>
      <c r="CJ326" s="194"/>
      <c r="CK326" s="198" cm="1">
        <f t="array" ref="CK326">IFERROR(MATCH(TRUE,INDEX($B$14:$B$117&gt;=CJ326,0),0),"")</f>
        <v>1</v>
      </c>
      <c r="CL326" s="194">
        <f t="shared" ca="1" si="301"/>
        <v>3.2000000000000006E-3</v>
      </c>
      <c r="CO326" s="194">
        <f t="shared" si="302"/>
        <v>0</v>
      </c>
      <c r="CP326" s="19">
        <f ca="1"/>
        <v>0</v>
      </c>
      <c r="CQ326" s="208">
        <f t="shared" ca="1" si="303"/>
        <v>0</v>
      </c>
      <c r="CR326" s="207"/>
      <c r="CS326" s="194"/>
      <c r="CT326" s="198" cm="1">
        <f t="array" ref="CT326">IFERROR(MATCH(TRUE,INDEX($B$14:$B$117&gt;=CS326,0),0),"")</f>
        <v>1</v>
      </c>
      <c r="CU326" s="194">
        <f t="shared" ca="1" si="304"/>
        <v>3.2000000000000006E-3</v>
      </c>
      <c r="CX326" s="194">
        <f t="shared" si="305"/>
        <v>0</v>
      </c>
      <c r="CY326" s="19" t="e">
        <f ca="1"/>
        <v>#N/A</v>
      </c>
      <c r="CZ326" s="208" t="e">
        <f t="shared" ca="1" si="306"/>
        <v>#N/A</v>
      </c>
      <c r="DA326" s="207"/>
      <c r="DB326" s="194"/>
      <c r="DC326" s="198" cm="1">
        <f t="array" ref="DC326">IFERROR(MATCH(TRUE,INDEX($B$14:$B$117&gt;=DB326,0),0),"")</f>
        <v>1</v>
      </c>
      <c r="DD326" s="194">
        <f t="shared" ca="1" si="307"/>
        <v>3.2000000000000006E-3</v>
      </c>
      <c r="DG326" s="194">
        <f t="shared" si="308"/>
        <v>0</v>
      </c>
      <c r="DH326" s="19" t="e">
        <f ca="1"/>
        <v>#N/A</v>
      </c>
      <c r="DI326" s="208" t="e">
        <f t="shared" ca="1" si="309"/>
        <v>#N/A</v>
      </c>
      <c r="DJ326" s="207"/>
      <c r="DK326" s="194"/>
      <c r="DL326" s="198" cm="1">
        <f t="array" ref="DL326">IFERROR(MATCH(TRUE,INDEX($B$14:$B$117&gt;=DK326,0),0),"")</f>
        <v>1</v>
      </c>
      <c r="DM326" s="194">
        <f t="shared" ca="1" si="310"/>
        <v>3.2000000000000006E-3</v>
      </c>
      <c r="DP326" s="194">
        <f t="shared" si="311"/>
        <v>0</v>
      </c>
      <c r="DQ326" s="19" t="e">
        <f ca="1"/>
        <v>#N/A</v>
      </c>
      <c r="DR326" s="208" t="e">
        <f t="shared" ca="1" si="312"/>
        <v>#N/A</v>
      </c>
      <c r="DS326" s="207"/>
      <c r="DT326" s="194"/>
      <c r="DU326" s="198" cm="1">
        <f t="array" ref="DU326">IFERROR(MATCH(TRUE,INDEX($B$14:$B$117&gt;=DT326,0),0),"")</f>
        <v>1</v>
      </c>
      <c r="DV326" s="194">
        <f t="shared" ca="1" si="313"/>
        <v>3.2000000000000006E-3</v>
      </c>
      <c r="DY326" s="194">
        <f t="shared" si="314"/>
        <v>0</v>
      </c>
      <c r="DZ326" s="19" t="e">
        <f ca="1"/>
        <v>#N/A</v>
      </c>
      <c r="EA326" s="208" t="e">
        <f t="shared" ca="1" si="315"/>
        <v>#N/A</v>
      </c>
      <c r="EB326" s="207"/>
      <c r="EC326" s="194"/>
      <c r="ED326" s="198" cm="1">
        <f t="array" ref="ED326">IFERROR(MATCH(TRUE,INDEX($B$14:$B$117&gt;=EC326,0),0),"")</f>
        <v>1</v>
      </c>
      <c r="EE326" s="194">
        <f t="shared" ca="1" si="316"/>
        <v>3.2000000000000006E-3</v>
      </c>
      <c r="EH326" s="194">
        <f t="shared" si="317"/>
        <v>0</v>
      </c>
      <c r="EI326" s="19" t="e">
        <f ca="1"/>
        <v>#N/A</v>
      </c>
      <c r="EJ326" s="208" t="e">
        <f t="shared" ca="1" si="318"/>
        <v>#N/A</v>
      </c>
      <c r="EK326" s="207"/>
      <c r="EL326" s="194"/>
      <c r="EM326" s="198" cm="1">
        <f t="array" ref="EM326">IFERROR(MATCH(TRUE,INDEX($B$14:$B$117&gt;=EL326,0),0),"")</f>
        <v>1</v>
      </c>
      <c r="EN326" s="194">
        <f t="shared" ca="1" si="319"/>
        <v>3.2000000000000006E-3</v>
      </c>
      <c r="EQ326" s="194">
        <f t="shared" si="320"/>
        <v>0</v>
      </c>
      <c r="ER326" s="19" t="e">
        <f ca="1"/>
        <v>#N/A</v>
      </c>
      <c r="ES326" s="208" t="e">
        <f t="shared" ca="1" si="321"/>
        <v>#N/A</v>
      </c>
      <c r="ET326" s="207"/>
      <c r="EU326" s="194"/>
      <c r="EV326" s="198" cm="1">
        <f t="array" ref="EV326">IFERROR(MATCH(TRUE,INDEX($B$14:$B$117&gt;=EU326,0),0),"")</f>
        <v>1</v>
      </c>
      <c r="EW326" s="194">
        <f t="shared" ca="1" si="322"/>
        <v>3.2000000000000006E-3</v>
      </c>
      <c r="EZ326" s="194">
        <f t="shared" si="323"/>
        <v>0</v>
      </c>
      <c r="FA326" s="19" t="e">
        <f ca="1"/>
        <v>#N/A</v>
      </c>
      <c r="FB326" s="208" t="e">
        <f t="shared" ca="1" si="324"/>
        <v>#N/A</v>
      </c>
      <c r="FC326" s="207"/>
      <c r="FD326" s="194"/>
      <c r="FE326" s="198" cm="1">
        <f t="array" ref="FE326">IFERROR(MATCH(TRUE,INDEX($B$14:$B$117&gt;=FD326,0),0),"")</f>
        <v>1</v>
      </c>
      <c r="FF326" s="194">
        <f t="shared" ca="1" si="325"/>
        <v>3.2000000000000006E-3</v>
      </c>
      <c r="FI326" s="194">
        <f t="shared" si="326"/>
        <v>0</v>
      </c>
      <c r="FJ326" s="19" t="e">
        <f ca="1"/>
        <v>#N/A</v>
      </c>
      <c r="FK326" s="208" t="e">
        <f t="shared" ca="1" si="327"/>
        <v>#N/A</v>
      </c>
      <c r="FL326" s="207"/>
      <c r="FM326" s="194"/>
      <c r="FN326" s="198" cm="1">
        <f t="array" ref="FN326">IFERROR(MATCH(TRUE,INDEX($B$14:$B$117&gt;=FM326,0),0),"")</f>
        <v>1</v>
      </c>
      <c r="FO326" s="194">
        <f t="shared" ca="1" si="328"/>
        <v>3.2000000000000006E-3</v>
      </c>
      <c r="FR326" s="194">
        <f t="shared" si="329"/>
        <v>0</v>
      </c>
      <c r="FS326" s="19" t="e">
        <f ca="1"/>
        <v>#N/A</v>
      </c>
      <c r="FT326" s="208" t="e">
        <f t="shared" ca="1" si="330"/>
        <v>#N/A</v>
      </c>
      <c r="FU326" s="207"/>
      <c r="FV326" s="194"/>
      <c r="FW326" s="198" cm="1">
        <f t="array" ref="FW326">IFERROR(MATCH(TRUE,INDEX($B$14:$B$117&gt;=FV326,0),0),"")</f>
        <v>1</v>
      </c>
      <c r="FX326" s="194">
        <f t="shared" ca="1" si="331"/>
        <v>3.2000000000000006E-3</v>
      </c>
      <c r="GA326" s="194">
        <f t="shared" si="332"/>
        <v>0</v>
      </c>
      <c r="GB326" s="19" t="e">
        <f ca="1"/>
        <v>#N/A</v>
      </c>
      <c r="GC326" s="208" t="e">
        <f t="shared" ca="1" si="333"/>
        <v>#N/A</v>
      </c>
    </row>
    <row r="327" spans="6:185" x14ac:dyDescent="0.2">
      <c r="F327" s="207"/>
      <c r="G327" s="194"/>
      <c r="H327" s="198" cm="1">
        <f t="array" ref="H327">IFERROR(MATCH(TRUE,INDEX($B$14:$B$117&gt;=G327,0),0),"")</f>
        <v>1</v>
      </c>
      <c r="I327" s="194">
        <f t="shared" ca="1" si="278"/>
        <v>3.2000000000000006E-3</v>
      </c>
      <c r="L327" s="194">
        <f t="shared" si="334"/>
        <v>0</v>
      </c>
      <c r="M327" s="19">
        <f ca="1"/>
        <v>0</v>
      </c>
      <c r="N327" s="208">
        <f t="shared" ca="1" si="335"/>
        <v>0</v>
      </c>
      <c r="O327" s="207"/>
      <c r="P327" s="194"/>
      <c r="Q327" s="198" cm="1">
        <f t="array" ref="Q327">IFERROR(MATCH(TRUE,INDEX($B$14:$B$117&gt;=P327,0),0),"")</f>
        <v>1</v>
      </c>
      <c r="R327" s="194">
        <f t="shared" ca="1" si="279"/>
        <v>3.2000000000000006E-3</v>
      </c>
      <c r="U327" s="194">
        <f t="shared" si="336"/>
        <v>0</v>
      </c>
      <c r="V327" s="19">
        <f ca="1"/>
        <v>0</v>
      </c>
      <c r="W327" s="208">
        <f t="shared" ca="1" si="337"/>
        <v>0</v>
      </c>
      <c r="X327" s="207"/>
      <c r="Y327" s="194"/>
      <c r="Z327" s="198" cm="1">
        <f t="array" ref="Z327">IFERROR(MATCH(TRUE,INDEX($B$14:$B$117&gt;=Y327,0),0),"")</f>
        <v>1</v>
      </c>
      <c r="AA327" s="194">
        <f t="shared" ca="1" si="280"/>
        <v>3.2000000000000006E-3</v>
      </c>
      <c r="AD327" s="194">
        <f t="shared" si="281"/>
        <v>0</v>
      </c>
      <c r="AE327" s="19">
        <f ca="1"/>
        <v>0</v>
      </c>
      <c r="AF327" s="208">
        <f t="shared" ca="1" si="282"/>
        <v>0</v>
      </c>
      <c r="AG327" s="207"/>
      <c r="AH327" s="194"/>
      <c r="AI327" s="198" cm="1">
        <f t="array" ref="AI327">IFERROR(MATCH(TRUE,INDEX($B$14:$B$117&gt;=AH327,0),0),"")</f>
        <v>1</v>
      </c>
      <c r="AJ327" s="194">
        <f t="shared" ca="1" si="283"/>
        <v>3.2000000000000006E-3</v>
      </c>
      <c r="AM327" s="194">
        <f t="shared" si="284"/>
        <v>0</v>
      </c>
      <c r="AN327" s="19">
        <f ca="1"/>
        <v>0</v>
      </c>
      <c r="AO327" s="208">
        <f t="shared" ca="1" si="285"/>
        <v>0</v>
      </c>
      <c r="AP327" s="207"/>
      <c r="AQ327" s="194"/>
      <c r="AR327" s="198" cm="1">
        <f t="array" ref="AR327">IFERROR(MATCH(TRUE,INDEX($B$14:$B$117&gt;=AQ327,0),0),"")</f>
        <v>1</v>
      </c>
      <c r="AS327" s="194">
        <f t="shared" ca="1" si="286"/>
        <v>3.2000000000000006E-3</v>
      </c>
      <c r="AV327" s="194">
        <f t="shared" si="287"/>
        <v>0</v>
      </c>
      <c r="AW327" s="19">
        <f ca="1"/>
        <v>0</v>
      </c>
      <c r="AX327" s="208">
        <f t="shared" ca="1" si="288"/>
        <v>0</v>
      </c>
      <c r="AY327" s="207"/>
      <c r="AZ327" s="194"/>
      <c r="BA327" s="198" cm="1">
        <f t="array" ref="BA327">IFERROR(MATCH(TRUE,INDEX($B$14:$B$117&gt;=AZ327,0),0),"")</f>
        <v>1</v>
      </c>
      <c r="BB327" s="194">
        <f t="shared" ca="1" si="289"/>
        <v>3.2000000000000006E-3</v>
      </c>
      <c r="BE327" s="194">
        <f t="shared" si="290"/>
        <v>0</v>
      </c>
      <c r="BF327" s="19">
        <f ca="1"/>
        <v>0</v>
      </c>
      <c r="BG327" s="208">
        <f t="shared" ca="1" si="291"/>
        <v>0</v>
      </c>
      <c r="BH327" s="207"/>
      <c r="BI327" s="194"/>
      <c r="BJ327" s="198" cm="1">
        <f t="array" ref="BJ327">IFERROR(MATCH(TRUE,INDEX($B$14:$B$117&gt;=BI327,0),0),"")</f>
        <v>1</v>
      </c>
      <c r="BK327" s="194">
        <f t="shared" ca="1" si="292"/>
        <v>3.2000000000000006E-3</v>
      </c>
      <c r="BN327" s="194">
        <f t="shared" si="293"/>
        <v>0</v>
      </c>
      <c r="BO327" s="19">
        <f ca="1"/>
        <v>0</v>
      </c>
      <c r="BP327" s="208">
        <f t="shared" ca="1" si="294"/>
        <v>0</v>
      </c>
      <c r="BQ327" s="207"/>
      <c r="BR327" s="194"/>
      <c r="BS327" s="198" cm="1">
        <f t="array" ref="BS327">IFERROR(MATCH(TRUE,INDEX($B$14:$B$117&gt;=BR327,0),0),"")</f>
        <v>1</v>
      </c>
      <c r="BT327" s="194">
        <f t="shared" ca="1" si="295"/>
        <v>3.2000000000000006E-3</v>
      </c>
      <c r="BW327" s="194">
        <f t="shared" si="296"/>
        <v>0</v>
      </c>
      <c r="BX327" s="19">
        <f ca="1"/>
        <v>0</v>
      </c>
      <c r="BY327" s="208">
        <f t="shared" ca="1" si="297"/>
        <v>0</v>
      </c>
      <c r="BZ327" s="207"/>
      <c r="CA327" s="194"/>
      <c r="CB327" s="198" cm="1">
        <f t="array" ref="CB327">IFERROR(MATCH(TRUE,INDEX($B$14:$B$117&gt;=CA327,0),0),"")</f>
        <v>1</v>
      </c>
      <c r="CC327" s="194">
        <f t="shared" ca="1" si="298"/>
        <v>3.2000000000000006E-3</v>
      </c>
      <c r="CF327" s="194">
        <f t="shared" si="299"/>
        <v>0</v>
      </c>
      <c r="CG327" s="19">
        <f ca="1"/>
        <v>0</v>
      </c>
      <c r="CH327" s="208">
        <f t="shared" ca="1" si="300"/>
        <v>0</v>
      </c>
      <c r="CI327" s="207"/>
      <c r="CJ327" s="194"/>
      <c r="CK327" s="198" cm="1">
        <f t="array" ref="CK327">IFERROR(MATCH(TRUE,INDEX($B$14:$B$117&gt;=CJ327,0),0),"")</f>
        <v>1</v>
      </c>
      <c r="CL327" s="194">
        <f t="shared" ca="1" si="301"/>
        <v>3.2000000000000006E-3</v>
      </c>
      <c r="CO327" s="194">
        <f t="shared" si="302"/>
        <v>0</v>
      </c>
      <c r="CP327" s="19">
        <f ca="1"/>
        <v>0</v>
      </c>
      <c r="CQ327" s="208">
        <f t="shared" ca="1" si="303"/>
        <v>0</v>
      </c>
      <c r="CR327" s="207"/>
      <c r="CS327" s="194"/>
      <c r="CT327" s="198" cm="1">
        <f t="array" ref="CT327">IFERROR(MATCH(TRUE,INDEX($B$14:$B$117&gt;=CS327,0),0),"")</f>
        <v>1</v>
      </c>
      <c r="CU327" s="194">
        <f t="shared" ca="1" si="304"/>
        <v>3.2000000000000006E-3</v>
      </c>
      <c r="CX327" s="194">
        <f t="shared" si="305"/>
        <v>0</v>
      </c>
      <c r="CY327" s="19" t="e">
        <f ca="1"/>
        <v>#N/A</v>
      </c>
      <c r="CZ327" s="208" t="e">
        <f t="shared" ca="1" si="306"/>
        <v>#N/A</v>
      </c>
      <c r="DA327" s="207"/>
      <c r="DB327" s="194"/>
      <c r="DC327" s="198" cm="1">
        <f t="array" ref="DC327">IFERROR(MATCH(TRUE,INDEX($B$14:$B$117&gt;=DB327,0),0),"")</f>
        <v>1</v>
      </c>
      <c r="DD327" s="194">
        <f t="shared" ca="1" si="307"/>
        <v>3.2000000000000006E-3</v>
      </c>
      <c r="DG327" s="194">
        <f t="shared" si="308"/>
        <v>0</v>
      </c>
      <c r="DH327" s="19" t="e">
        <f ca="1"/>
        <v>#N/A</v>
      </c>
      <c r="DI327" s="208" t="e">
        <f t="shared" ca="1" si="309"/>
        <v>#N/A</v>
      </c>
      <c r="DJ327" s="207"/>
      <c r="DK327" s="194"/>
      <c r="DL327" s="198" cm="1">
        <f t="array" ref="DL327">IFERROR(MATCH(TRUE,INDEX($B$14:$B$117&gt;=DK327,0),0),"")</f>
        <v>1</v>
      </c>
      <c r="DM327" s="194">
        <f t="shared" ca="1" si="310"/>
        <v>3.2000000000000006E-3</v>
      </c>
      <c r="DP327" s="194">
        <f t="shared" si="311"/>
        <v>0</v>
      </c>
      <c r="DQ327" s="19" t="e">
        <f ca="1"/>
        <v>#N/A</v>
      </c>
      <c r="DR327" s="208" t="e">
        <f t="shared" ca="1" si="312"/>
        <v>#N/A</v>
      </c>
      <c r="DS327" s="207"/>
      <c r="DT327" s="194"/>
      <c r="DU327" s="198" cm="1">
        <f t="array" ref="DU327">IFERROR(MATCH(TRUE,INDEX($B$14:$B$117&gt;=DT327,0),0),"")</f>
        <v>1</v>
      </c>
      <c r="DV327" s="194">
        <f t="shared" ca="1" si="313"/>
        <v>3.2000000000000006E-3</v>
      </c>
      <c r="DY327" s="194">
        <f t="shared" si="314"/>
        <v>0</v>
      </c>
      <c r="DZ327" s="19" t="e">
        <f ca="1"/>
        <v>#N/A</v>
      </c>
      <c r="EA327" s="208" t="e">
        <f t="shared" ca="1" si="315"/>
        <v>#N/A</v>
      </c>
      <c r="EB327" s="207"/>
      <c r="EC327" s="194"/>
      <c r="ED327" s="198" cm="1">
        <f t="array" ref="ED327">IFERROR(MATCH(TRUE,INDEX($B$14:$B$117&gt;=EC327,0),0),"")</f>
        <v>1</v>
      </c>
      <c r="EE327" s="194">
        <f t="shared" ca="1" si="316"/>
        <v>3.2000000000000006E-3</v>
      </c>
      <c r="EH327" s="194">
        <f t="shared" si="317"/>
        <v>0</v>
      </c>
      <c r="EI327" s="19" t="e">
        <f ca="1"/>
        <v>#N/A</v>
      </c>
      <c r="EJ327" s="208" t="e">
        <f t="shared" ca="1" si="318"/>
        <v>#N/A</v>
      </c>
      <c r="EK327" s="207"/>
      <c r="EL327" s="194"/>
      <c r="EM327" s="198" cm="1">
        <f t="array" ref="EM327">IFERROR(MATCH(TRUE,INDEX($B$14:$B$117&gt;=EL327,0),0),"")</f>
        <v>1</v>
      </c>
      <c r="EN327" s="194">
        <f t="shared" ca="1" si="319"/>
        <v>3.2000000000000006E-3</v>
      </c>
      <c r="EQ327" s="194">
        <f t="shared" si="320"/>
        <v>0</v>
      </c>
      <c r="ER327" s="19" t="e">
        <f ca="1"/>
        <v>#N/A</v>
      </c>
      <c r="ES327" s="208" t="e">
        <f t="shared" ca="1" si="321"/>
        <v>#N/A</v>
      </c>
      <c r="ET327" s="207"/>
      <c r="EU327" s="194"/>
      <c r="EV327" s="198" cm="1">
        <f t="array" ref="EV327">IFERROR(MATCH(TRUE,INDEX($B$14:$B$117&gt;=EU327,0),0),"")</f>
        <v>1</v>
      </c>
      <c r="EW327" s="194">
        <f t="shared" ca="1" si="322"/>
        <v>3.2000000000000006E-3</v>
      </c>
      <c r="EZ327" s="194">
        <f t="shared" si="323"/>
        <v>0</v>
      </c>
      <c r="FA327" s="19" t="e">
        <f ca="1"/>
        <v>#N/A</v>
      </c>
      <c r="FB327" s="208" t="e">
        <f t="shared" ca="1" si="324"/>
        <v>#N/A</v>
      </c>
      <c r="FC327" s="207"/>
      <c r="FD327" s="194"/>
      <c r="FE327" s="198" cm="1">
        <f t="array" ref="FE327">IFERROR(MATCH(TRUE,INDEX($B$14:$B$117&gt;=FD327,0),0),"")</f>
        <v>1</v>
      </c>
      <c r="FF327" s="194">
        <f t="shared" ca="1" si="325"/>
        <v>3.2000000000000006E-3</v>
      </c>
      <c r="FI327" s="194">
        <f t="shared" si="326"/>
        <v>0</v>
      </c>
      <c r="FJ327" s="19" t="e">
        <f ca="1"/>
        <v>#N/A</v>
      </c>
      <c r="FK327" s="208" t="e">
        <f t="shared" ca="1" si="327"/>
        <v>#N/A</v>
      </c>
      <c r="FL327" s="207"/>
      <c r="FM327" s="194"/>
      <c r="FN327" s="198" cm="1">
        <f t="array" ref="FN327">IFERROR(MATCH(TRUE,INDEX($B$14:$B$117&gt;=FM327,0),0),"")</f>
        <v>1</v>
      </c>
      <c r="FO327" s="194">
        <f t="shared" ca="1" si="328"/>
        <v>3.2000000000000006E-3</v>
      </c>
      <c r="FR327" s="194">
        <f t="shared" si="329"/>
        <v>0</v>
      </c>
      <c r="FS327" s="19" t="e">
        <f ca="1"/>
        <v>#N/A</v>
      </c>
      <c r="FT327" s="208" t="e">
        <f t="shared" ca="1" si="330"/>
        <v>#N/A</v>
      </c>
      <c r="FU327" s="207"/>
      <c r="FV327" s="194"/>
      <c r="FW327" s="198" cm="1">
        <f t="array" ref="FW327">IFERROR(MATCH(TRUE,INDEX($B$14:$B$117&gt;=FV327,0),0),"")</f>
        <v>1</v>
      </c>
      <c r="FX327" s="194">
        <f t="shared" ca="1" si="331"/>
        <v>3.2000000000000006E-3</v>
      </c>
      <c r="GA327" s="194">
        <f t="shared" si="332"/>
        <v>0</v>
      </c>
      <c r="GB327" s="19" t="e">
        <f ca="1"/>
        <v>#N/A</v>
      </c>
      <c r="GC327" s="208" t="e">
        <f t="shared" ca="1" si="333"/>
        <v>#N/A</v>
      </c>
    </row>
    <row r="328" spans="6:185" x14ac:dyDescent="0.2">
      <c r="F328" s="207"/>
      <c r="G328" s="194"/>
      <c r="H328" s="198" cm="1">
        <f t="array" ref="H328">IFERROR(MATCH(TRUE,INDEX($B$14:$B$117&gt;=G328,0),0),"")</f>
        <v>1</v>
      </c>
      <c r="I328" s="194">
        <f t="shared" ca="1" si="278"/>
        <v>3.2000000000000006E-3</v>
      </c>
      <c r="L328" s="194">
        <f t="shared" si="334"/>
        <v>0</v>
      </c>
      <c r="M328" s="19">
        <f ca="1"/>
        <v>0</v>
      </c>
      <c r="N328" s="208">
        <f t="shared" ca="1" si="335"/>
        <v>0</v>
      </c>
      <c r="O328" s="207"/>
      <c r="P328" s="194"/>
      <c r="Q328" s="198" cm="1">
        <f t="array" ref="Q328">IFERROR(MATCH(TRUE,INDEX($B$14:$B$117&gt;=P328,0),0),"")</f>
        <v>1</v>
      </c>
      <c r="R328" s="194">
        <f t="shared" ca="1" si="279"/>
        <v>3.2000000000000006E-3</v>
      </c>
      <c r="U328" s="194">
        <f t="shared" si="336"/>
        <v>0</v>
      </c>
      <c r="V328" s="19">
        <f ca="1"/>
        <v>0</v>
      </c>
      <c r="W328" s="208">
        <f t="shared" ca="1" si="337"/>
        <v>0</v>
      </c>
      <c r="X328" s="207"/>
      <c r="Y328" s="194"/>
      <c r="Z328" s="198" cm="1">
        <f t="array" ref="Z328">IFERROR(MATCH(TRUE,INDEX($B$14:$B$117&gt;=Y328,0),0),"")</f>
        <v>1</v>
      </c>
      <c r="AA328" s="194">
        <f t="shared" ca="1" si="280"/>
        <v>3.2000000000000006E-3</v>
      </c>
      <c r="AD328" s="194">
        <f t="shared" si="281"/>
        <v>0</v>
      </c>
      <c r="AE328" s="19">
        <f ca="1"/>
        <v>0</v>
      </c>
      <c r="AF328" s="208">
        <f t="shared" ca="1" si="282"/>
        <v>0</v>
      </c>
      <c r="AG328" s="207"/>
      <c r="AH328" s="194"/>
      <c r="AI328" s="198" cm="1">
        <f t="array" ref="AI328">IFERROR(MATCH(TRUE,INDEX($B$14:$B$117&gt;=AH328,0),0),"")</f>
        <v>1</v>
      </c>
      <c r="AJ328" s="194">
        <f t="shared" ca="1" si="283"/>
        <v>3.2000000000000006E-3</v>
      </c>
      <c r="AM328" s="194">
        <f t="shared" si="284"/>
        <v>0</v>
      </c>
      <c r="AN328" s="19">
        <f ca="1"/>
        <v>0</v>
      </c>
      <c r="AO328" s="208">
        <f t="shared" ca="1" si="285"/>
        <v>0</v>
      </c>
      <c r="AP328" s="207"/>
      <c r="AQ328" s="194"/>
      <c r="AR328" s="198" cm="1">
        <f t="array" ref="AR328">IFERROR(MATCH(TRUE,INDEX($B$14:$B$117&gt;=AQ328,0),0),"")</f>
        <v>1</v>
      </c>
      <c r="AS328" s="194">
        <f t="shared" ca="1" si="286"/>
        <v>3.2000000000000006E-3</v>
      </c>
      <c r="AV328" s="194">
        <f t="shared" si="287"/>
        <v>0</v>
      </c>
      <c r="AW328" s="19">
        <f ca="1"/>
        <v>0</v>
      </c>
      <c r="AX328" s="208">
        <f t="shared" ca="1" si="288"/>
        <v>0</v>
      </c>
      <c r="AY328" s="207"/>
      <c r="AZ328" s="194"/>
      <c r="BA328" s="198" cm="1">
        <f t="array" ref="BA328">IFERROR(MATCH(TRUE,INDEX($B$14:$B$117&gt;=AZ328,0),0),"")</f>
        <v>1</v>
      </c>
      <c r="BB328" s="194">
        <f t="shared" ca="1" si="289"/>
        <v>3.2000000000000006E-3</v>
      </c>
      <c r="BE328" s="194">
        <f t="shared" si="290"/>
        <v>0</v>
      </c>
      <c r="BF328" s="19">
        <f ca="1"/>
        <v>0</v>
      </c>
      <c r="BG328" s="208">
        <f t="shared" ca="1" si="291"/>
        <v>0</v>
      </c>
      <c r="BH328" s="207"/>
      <c r="BI328" s="194"/>
      <c r="BJ328" s="198" cm="1">
        <f t="array" ref="BJ328">IFERROR(MATCH(TRUE,INDEX($B$14:$B$117&gt;=BI328,0),0),"")</f>
        <v>1</v>
      </c>
      <c r="BK328" s="194">
        <f t="shared" ca="1" si="292"/>
        <v>3.2000000000000006E-3</v>
      </c>
      <c r="BN328" s="194">
        <f t="shared" si="293"/>
        <v>0</v>
      </c>
      <c r="BO328" s="19">
        <f ca="1"/>
        <v>0</v>
      </c>
      <c r="BP328" s="208">
        <f t="shared" ca="1" si="294"/>
        <v>0</v>
      </c>
      <c r="BQ328" s="207"/>
      <c r="BR328" s="194"/>
      <c r="BS328" s="198" cm="1">
        <f t="array" ref="BS328">IFERROR(MATCH(TRUE,INDEX($B$14:$B$117&gt;=BR328,0),0),"")</f>
        <v>1</v>
      </c>
      <c r="BT328" s="194">
        <f t="shared" ca="1" si="295"/>
        <v>3.2000000000000006E-3</v>
      </c>
      <c r="BW328" s="194">
        <f t="shared" si="296"/>
        <v>0</v>
      </c>
      <c r="BX328" s="19">
        <f ca="1"/>
        <v>0</v>
      </c>
      <c r="BY328" s="208">
        <f t="shared" ca="1" si="297"/>
        <v>0</v>
      </c>
      <c r="BZ328" s="207"/>
      <c r="CA328" s="194"/>
      <c r="CB328" s="198" cm="1">
        <f t="array" ref="CB328">IFERROR(MATCH(TRUE,INDEX($B$14:$B$117&gt;=CA328,0),0),"")</f>
        <v>1</v>
      </c>
      <c r="CC328" s="194">
        <f t="shared" ca="1" si="298"/>
        <v>3.2000000000000006E-3</v>
      </c>
      <c r="CF328" s="194">
        <f t="shared" si="299"/>
        <v>0</v>
      </c>
      <c r="CG328" s="19">
        <f ca="1"/>
        <v>0</v>
      </c>
      <c r="CH328" s="208">
        <f t="shared" ca="1" si="300"/>
        <v>0</v>
      </c>
      <c r="CI328" s="207"/>
      <c r="CJ328" s="194"/>
      <c r="CK328" s="198" cm="1">
        <f t="array" ref="CK328">IFERROR(MATCH(TRUE,INDEX($B$14:$B$117&gt;=CJ328,0),0),"")</f>
        <v>1</v>
      </c>
      <c r="CL328" s="194">
        <f t="shared" ca="1" si="301"/>
        <v>3.2000000000000006E-3</v>
      </c>
      <c r="CO328" s="194">
        <f t="shared" si="302"/>
        <v>0</v>
      </c>
      <c r="CP328" s="19">
        <f ca="1"/>
        <v>0</v>
      </c>
      <c r="CQ328" s="208">
        <f t="shared" ca="1" si="303"/>
        <v>0</v>
      </c>
      <c r="CR328" s="207"/>
      <c r="CS328" s="194"/>
      <c r="CT328" s="198" cm="1">
        <f t="array" ref="CT328">IFERROR(MATCH(TRUE,INDEX($B$14:$B$117&gt;=CS328,0),0),"")</f>
        <v>1</v>
      </c>
      <c r="CU328" s="194">
        <f t="shared" ca="1" si="304"/>
        <v>3.2000000000000006E-3</v>
      </c>
      <c r="CX328" s="194">
        <f t="shared" si="305"/>
        <v>0</v>
      </c>
      <c r="CY328" s="19" t="e">
        <f ca="1"/>
        <v>#N/A</v>
      </c>
      <c r="CZ328" s="208" t="e">
        <f t="shared" ca="1" si="306"/>
        <v>#N/A</v>
      </c>
      <c r="DA328" s="207"/>
      <c r="DB328" s="194"/>
      <c r="DC328" s="198" cm="1">
        <f t="array" ref="DC328">IFERROR(MATCH(TRUE,INDEX($B$14:$B$117&gt;=DB328,0),0),"")</f>
        <v>1</v>
      </c>
      <c r="DD328" s="194">
        <f t="shared" ca="1" si="307"/>
        <v>3.2000000000000006E-3</v>
      </c>
      <c r="DG328" s="194">
        <f t="shared" si="308"/>
        <v>0</v>
      </c>
      <c r="DH328" s="19" t="e">
        <f ca="1"/>
        <v>#N/A</v>
      </c>
      <c r="DI328" s="208" t="e">
        <f t="shared" ca="1" si="309"/>
        <v>#N/A</v>
      </c>
      <c r="DJ328" s="207"/>
      <c r="DK328" s="194"/>
      <c r="DL328" s="198" cm="1">
        <f t="array" ref="DL328">IFERROR(MATCH(TRUE,INDEX($B$14:$B$117&gt;=DK328,0),0),"")</f>
        <v>1</v>
      </c>
      <c r="DM328" s="194">
        <f t="shared" ca="1" si="310"/>
        <v>3.2000000000000006E-3</v>
      </c>
      <c r="DP328" s="194">
        <f t="shared" si="311"/>
        <v>0</v>
      </c>
      <c r="DQ328" s="19" t="e">
        <f ca="1"/>
        <v>#N/A</v>
      </c>
      <c r="DR328" s="208" t="e">
        <f t="shared" ca="1" si="312"/>
        <v>#N/A</v>
      </c>
      <c r="DS328" s="207"/>
      <c r="DT328" s="194"/>
      <c r="DU328" s="198" cm="1">
        <f t="array" ref="DU328">IFERROR(MATCH(TRUE,INDEX($B$14:$B$117&gt;=DT328,0),0),"")</f>
        <v>1</v>
      </c>
      <c r="DV328" s="194">
        <f t="shared" ca="1" si="313"/>
        <v>3.2000000000000006E-3</v>
      </c>
      <c r="DY328" s="194">
        <f t="shared" si="314"/>
        <v>0</v>
      </c>
      <c r="DZ328" s="19" t="e">
        <f ca="1"/>
        <v>#N/A</v>
      </c>
      <c r="EA328" s="208" t="e">
        <f t="shared" ca="1" si="315"/>
        <v>#N/A</v>
      </c>
      <c r="EB328" s="207"/>
      <c r="EC328" s="194"/>
      <c r="ED328" s="198" cm="1">
        <f t="array" ref="ED328">IFERROR(MATCH(TRUE,INDEX($B$14:$B$117&gt;=EC328,0),0),"")</f>
        <v>1</v>
      </c>
      <c r="EE328" s="194">
        <f t="shared" ca="1" si="316"/>
        <v>3.2000000000000006E-3</v>
      </c>
      <c r="EH328" s="194">
        <f t="shared" si="317"/>
        <v>0</v>
      </c>
      <c r="EI328" s="19" t="e">
        <f ca="1"/>
        <v>#N/A</v>
      </c>
      <c r="EJ328" s="208" t="e">
        <f t="shared" ca="1" si="318"/>
        <v>#N/A</v>
      </c>
      <c r="EK328" s="207"/>
      <c r="EL328" s="194"/>
      <c r="EM328" s="198" cm="1">
        <f t="array" ref="EM328">IFERROR(MATCH(TRUE,INDEX($B$14:$B$117&gt;=EL328,0),0),"")</f>
        <v>1</v>
      </c>
      <c r="EN328" s="194">
        <f t="shared" ca="1" si="319"/>
        <v>3.2000000000000006E-3</v>
      </c>
      <c r="EQ328" s="194">
        <f t="shared" si="320"/>
        <v>0</v>
      </c>
      <c r="ER328" s="19" t="e">
        <f ca="1"/>
        <v>#N/A</v>
      </c>
      <c r="ES328" s="208" t="e">
        <f t="shared" ca="1" si="321"/>
        <v>#N/A</v>
      </c>
      <c r="ET328" s="207"/>
      <c r="EU328" s="194"/>
      <c r="EV328" s="198" cm="1">
        <f t="array" ref="EV328">IFERROR(MATCH(TRUE,INDEX($B$14:$B$117&gt;=EU328,0),0),"")</f>
        <v>1</v>
      </c>
      <c r="EW328" s="194">
        <f t="shared" ca="1" si="322"/>
        <v>3.2000000000000006E-3</v>
      </c>
      <c r="EZ328" s="194">
        <f t="shared" si="323"/>
        <v>0</v>
      </c>
      <c r="FA328" s="19" t="e">
        <f ca="1"/>
        <v>#N/A</v>
      </c>
      <c r="FB328" s="208" t="e">
        <f t="shared" ca="1" si="324"/>
        <v>#N/A</v>
      </c>
      <c r="FC328" s="207"/>
      <c r="FD328" s="194"/>
      <c r="FE328" s="198" cm="1">
        <f t="array" ref="FE328">IFERROR(MATCH(TRUE,INDEX($B$14:$B$117&gt;=FD328,0),0),"")</f>
        <v>1</v>
      </c>
      <c r="FF328" s="194">
        <f t="shared" ca="1" si="325"/>
        <v>3.2000000000000006E-3</v>
      </c>
      <c r="FI328" s="194">
        <f t="shared" si="326"/>
        <v>0</v>
      </c>
      <c r="FJ328" s="19" t="e">
        <f ca="1"/>
        <v>#N/A</v>
      </c>
      <c r="FK328" s="208" t="e">
        <f t="shared" ca="1" si="327"/>
        <v>#N/A</v>
      </c>
      <c r="FL328" s="207"/>
      <c r="FM328" s="194"/>
      <c r="FN328" s="198" cm="1">
        <f t="array" ref="FN328">IFERROR(MATCH(TRUE,INDEX($B$14:$B$117&gt;=FM328,0),0),"")</f>
        <v>1</v>
      </c>
      <c r="FO328" s="194">
        <f t="shared" ca="1" si="328"/>
        <v>3.2000000000000006E-3</v>
      </c>
      <c r="FR328" s="194">
        <f t="shared" si="329"/>
        <v>0</v>
      </c>
      <c r="FS328" s="19" t="e">
        <f ca="1"/>
        <v>#N/A</v>
      </c>
      <c r="FT328" s="208" t="e">
        <f t="shared" ca="1" si="330"/>
        <v>#N/A</v>
      </c>
      <c r="FU328" s="207"/>
      <c r="FV328" s="194"/>
      <c r="FW328" s="198" cm="1">
        <f t="array" ref="FW328">IFERROR(MATCH(TRUE,INDEX($B$14:$B$117&gt;=FV328,0),0),"")</f>
        <v>1</v>
      </c>
      <c r="FX328" s="194">
        <f t="shared" ca="1" si="331"/>
        <v>3.2000000000000006E-3</v>
      </c>
      <c r="GA328" s="194">
        <f t="shared" si="332"/>
        <v>0</v>
      </c>
      <c r="GB328" s="19" t="e">
        <f ca="1"/>
        <v>#N/A</v>
      </c>
      <c r="GC328" s="208" t="e">
        <f t="shared" ca="1" si="333"/>
        <v>#N/A</v>
      </c>
    </row>
    <row r="329" spans="6:185" x14ac:dyDescent="0.2">
      <c r="F329" s="207"/>
      <c r="G329" s="194"/>
      <c r="H329" s="198" cm="1">
        <f t="array" ref="H329">IFERROR(MATCH(TRUE,INDEX($B$14:$B$117&gt;=G329,0),0),"")</f>
        <v>1</v>
      </c>
      <c r="I329" s="194">
        <f t="shared" ca="1" si="278"/>
        <v>3.2000000000000006E-3</v>
      </c>
      <c r="L329" s="194">
        <f t="shared" si="334"/>
        <v>0</v>
      </c>
      <c r="M329" s="19">
        <f ca="1"/>
        <v>0</v>
      </c>
      <c r="N329" s="208">
        <f t="shared" ca="1" si="335"/>
        <v>0</v>
      </c>
      <c r="O329" s="207"/>
      <c r="P329" s="194"/>
      <c r="Q329" s="198" cm="1">
        <f t="array" ref="Q329">IFERROR(MATCH(TRUE,INDEX($B$14:$B$117&gt;=P329,0),0),"")</f>
        <v>1</v>
      </c>
      <c r="R329" s="194">
        <f t="shared" ca="1" si="279"/>
        <v>3.2000000000000006E-3</v>
      </c>
      <c r="U329" s="194">
        <f t="shared" si="336"/>
        <v>0</v>
      </c>
      <c r="V329" s="19">
        <f ca="1"/>
        <v>0</v>
      </c>
      <c r="W329" s="208">
        <f t="shared" ca="1" si="337"/>
        <v>0</v>
      </c>
      <c r="X329" s="207"/>
      <c r="Y329" s="194"/>
      <c r="Z329" s="198" cm="1">
        <f t="array" ref="Z329">IFERROR(MATCH(TRUE,INDEX($B$14:$B$117&gt;=Y329,0),0),"")</f>
        <v>1</v>
      </c>
      <c r="AA329" s="194">
        <f t="shared" ca="1" si="280"/>
        <v>3.2000000000000006E-3</v>
      </c>
      <c r="AD329" s="194">
        <f t="shared" si="281"/>
        <v>0</v>
      </c>
      <c r="AE329" s="19">
        <f ca="1"/>
        <v>0</v>
      </c>
      <c r="AF329" s="208">
        <f t="shared" ca="1" si="282"/>
        <v>0</v>
      </c>
      <c r="AG329" s="207"/>
      <c r="AH329" s="194"/>
      <c r="AI329" s="198" cm="1">
        <f t="array" ref="AI329">IFERROR(MATCH(TRUE,INDEX($B$14:$B$117&gt;=AH329,0),0),"")</f>
        <v>1</v>
      </c>
      <c r="AJ329" s="194">
        <f t="shared" ca="1" si="283"/>
        <v>3.2000000000000006E-3</v>
      </c>
      <c r="AM329" s="194">
        <f t="shared" si="284"/>
        <v>0</v>
      </c>
      <c r="AN329" s="19">
        <f ca="1"/>
        <v>0</v>
      </c>
      <c r="AO329" s="208">
        <f t="shared" ca="1" si="285"/>
        <v>0</v>
      </c>
      <c r="AP329" s="207"/>
      <c r="AQ329" s="194"/>
      <c r="AR329" s="198" cm="1">
        <f t="array" ref="AR329">IFERROR(MATCH(TRUE,INDEX($B$14:$B$117&gt;=AQ329,0),0),"")</f>
        <v>1</v>
      </c>
      <c r="AS329" s="194">
        <f t="shared" ca="1" si="286"/>
        <v>3.2000000000000006E-3</v>
      </c>
      <c r="AV329" s="194">
        <f t="shared" si="287"/>
        <v>0</v>
      </c>
      <c r="AW329" s="19">
        <f ca="1"/>
        <v>0</v>
      </c>
      <c r="AX329" s="208">
        <f t="shared" ca="1" si="288"/>
        <v>0</v>
      </c>
      <c r="AY329" s="207"/>
      <c r="AZ329" s="194"/>
      <c r="BA329" s="198" cm="1">
        <f t="array" ref="BA329">IFERROR(MATCH(TRUE,INDEX($B$14:$B$117&gt;=AZ329,0),0),"")</f>
        <v>1</v>
      </c>
      <c r="BB329" s="194">
        <f t="shared" ca="1" si="289"/>
        <v>3.2000000000000006E-3</v>
      </c>
      <c r="BE329" s="194">
        <f t="shared" si="290"/>
        <v>0</v>
      </c>
      <c r="BF329" s="19">
        <f ca="1"/>
        <v>0</v>
      </c>
      <c r="BG329" s="208">
        <f t="shared" ca="1" si="291"/>
        <v>0</v>
      </c>
      <c r="BH329" s="207"/>
      <c r="BI329" s="194"/>
      <c r="BJ329" s="198" cm="1">
        <f t="array" ref="BJ329">IFERROR(MATCH(TRUE,INDEX($B$14:$B$117&gt;=BI329,0),0),"")</f>
        <v>1</v>
      </c>
      <c r="BK329" s="194">
        <f t="shared" ca="1" si="292"/>
        <v>3.2000000000000006E-3</v>
      </c>
      <c r="BN329" s="194">
        <f t="shared" si="293"/>
        <v>0</v>
      </c>
      <c r="BO329" s="19">
        <f ca="1"/>
        <v>0</v>
      </c>
      <c r="BP329" s="208">
        <f t="shared" ca="1" si="294"/>
        <v>0</v>
      </c>
      <c r="BQ329" s="207"/>
      <c r="BR329" s="194"/>
      <c r="BS329" s="198" cm="1">
        <f t="array" ref="BS329">IFERROR(MATCH(TRUE,INDEX($B$14:$B$117&gt;=BR329,0),0),"")</f>
        <v>1</v>
      </c>
      <c r="BT329" s="194">
        <f t="shared" ca="1" si="295"/>
        <v>3.2000000000000006E-3</v>
      </c>
      <c r="BW329" s="194">
        <f t="shared" si="296"/>
        <v>0</v>
      </c>
      <c r="BX329" s="19">
        <f ca="1"/>
        <v>0</v>
      </c>
      <c r="BY329" s="208">
        <f t="shared" ca="1" si="297"/>
        <v>0</v>
      </c>
      <c r="BZ329" s="207"/>
      <c r="CA329" s="194"/>
      <c r="CB329" s="198" cm="1">
        <f t="array" ref="CB329">IFERROR(MATCH(TRUE,INDEX($B$14:$B$117&gt;=CA329,0),0),"")</f>
        <v>1</v>
      </c>
      <c r="CC329" s="194">
        <f t="shared" ca="1" si="298"/>
        <v>3.2000000000000006E-3</v>
      </c>
      <c r="CF329" s="194">
        <f t="shared" si="299"/>
        <v>0</v>
      </c>
      <c r="CG329" s="19">
        <f ca="1"/>
        <v>0</v>
      </c>
      <c r="CH329" s="208">
        <f t="shared" ca="1" si="300"/>
        <v>0</v>
      </c>
      <c r="CI329" s="207"/>
      <c r="CJ329" s="194"/>
      <c r="CK329" s="198" cm="1">
        <f t="array" ref="CK329">IFERROR(MATCH(TRUE,INDEX($B$14:$B$117&gt;=CJ329,0),0),"")</f>
        <v>1</v>
      </c>
      <c r="CL329" s="194">
        <f t="shared" ca="1" si="301"/>
        <v>3.2000000000000006E-3</v>
      </c>
      <c r="CO329" s="194">
        <f t="shared" si="302"/>
        <v>0</v>
      </c>
      <c r="CP329" s="19">
        <f ca="1"/>
        <v>0</v>
      </c>
      <c r="CQ329" s="208">
        <f t="shared" ca="1" si="303"/>
        <v>0</v>
      </c>
      <c r="CR329" s="207"/>
      <c r="CS329" s="194"/>
      <c r="CT329" s="198" cm="1">
        <f t="array" ref="CT329">IFERROR(MATCH(TRUE,INDEX($B$14:$B$117&gt;=CS329,0),0),"")</f>
        <v>1</v>
      </c>
      <c r="CU329" s="194">
        <f t="shared" ca="1" si="304"/>
        <v>3.2000000000000006E-3</v>
      </c>
      <c r="CX329" s="194">
        <f t="shared" si="305"/>
        <v>0</v>
      </c>
      <c r="CY329" s="19" t="e">
        <f ca="1"/>
        <v>#N/A</v>
      </c>
      <c r="CZ329" s="208" t="e">
        <f t="shared" ca="1" si="306"/>
        <v>#N/A</v>
      </c>
      <c r="DA329" s="207"/>
      <c r="DB329" s="194"/>
      <c r="DC329" s="198" cm="1">
        <f t="array" ref="DC329">IFERROR(MATCH(TRUE,INDEX($B$14:$B$117&gt;=DB329,0),0),"")</f>
        <v>1</v>
      </c>
      <c r="DD329" s="194">
        <f t="shared" ca="1" si="307"/>
        <v>3.2000000000000006E-3</v>
      </c>
      <c r="DG329" s="194">
        <f t="shared" si="308"/>
        <v>0</v>
      </c>
      <c r="DH329" s="19" t="e">
        <f ca="1"/>
        <v>#N/A</v>
      </c>
      <c r="DI329" s="208" t="e">
        <f t="shared" ca="1" si="309"/>
        <v>#N/A</v>
      </c>
      <c r="DJ329" s="207"/>
      <c r="DK329" s="194"/>
      <c r="DL329" s="198" cm="1">
        <f t="array" ref="DL329">IFERROR(MATCH(TRUE,INDEX($B$14:$B$117&gt;=DK329,0),0),"")</f>
        <v>1</v>
      </c>
      <c r="DM329" s="194">
        <f t="shared" ca="1" si="310"/>
        <v>3.2000000000000006E-3</v>
      </c>
      <c r="DP329" s="194">
        <f t="shared" si="311"/>
        <v>0</v>
      </c>
      <c r="DQ329" s="19" t="e">
        <f ca="1"/>
        <v>#N/A</v>
      </c>
      <c r="DR329" s="208" t="e">
        <f t="shared" ca="1" si="312"/>
        <v>#N/A</v>
      </c>
      <c r="DS329" s="207"/>
      <c r="DT329" s="194"/>
      <c r="DU329" s="198" cm="1">
        <f t="array" ref="DU329">IFERROR(MATCH(TRUE,INDEX($B$14:$B$117&gt;=DT329,0),0),"")</f>
        <v>1</v>
      </c>
      <c r="DV329" s="194">
        <f t="shared" ca="1" si="313"/>
        <v>3.2000000000000006E-3</v>
      </c>
      <c r="DY329" s="194">
        <f t="shared" si="314"/>
        <v>0</v>
      </c>
      <c r="DZ329" s="19" t="e">
        <f ca="1"/>
        <v>#N/A</v>
      </c>
      <c r="EA329" s="208" t="e">
        <f t="shared" ca="1" si="315"/>
        <v>#N/A</v>
      </c>
      <c r="EB329" s="207"/>
      <c r="EC329" s="194"/>
      <c r="ED329" s="198" cm="1">
        <f t="array" ref="ED329">IFERROR(MATCH(TRUE,INDEX($B$14:$B$117&gt;=EC329,0),0),"")</f>
        <v>1</v>
      </c>
      <c r="EE329" s="194">
        <f t="shared" ca="1" si="316"/>
        <v>3.2000000000000006E-3</v>
      </c>
      <c r="EH329" s="194">
        <f t="shared" si="317"/>
        <v>0</v>
      </c>
      <c r="EI329" s="19" t="e">
        <f ca="1"/>
        <v>#N/A</v>
      </c>
      <c r="EJ329" s="208" t="e">
        <f t="shared" ca="1" si="318"/>
        <v>#N/A</v>
      </c>
      <c r="EK329" s="207"/>
      <c r="EL329" s="194"/>
      <c r="EM329" s="198" cm="1">
        <f t="array" ref="EM329">IFERROR(MATCH(TRUE,INDEX($B$14:$B$117&gt;=EL329,0),0),"")</f>
        <v>1</v>
      </c>
      <c r="EN329" s="194">
        <f t="shared" ca="1" si="319"/>
        <v>3.2000000000000006E-3</v>
      </c>
      <c r="EQ329" s="194">
        <f t="shared" si="320"/>
        <v>0</v>
      </c>
      <c r="ER329" s="19" t="e">
        <f ca="1"/>
        <v>#N/A</v>
      </c>
      <c r="ES329" s="208" t="e">
        <f t="shared" ca="1" si="321"/>
        <v>#N/A</v>
      </c>
      <c r="ET329" s="207"/>
      <c r="EU329" s="194"/>
      <c r="EV329" s="198" cm="1">
        <f t="array" ref="EV329">IFERROR(MATCH(TRUE,INDEX($B$14:$B$117&gt;=EU329,0),0),"")</f>
        <v>1</v>
      </c>
      <c r="EW329" s="194">
        <f t="shared" ca="1" si="322"/>
        <v>3.2000000000000006E-3</v>
      </c>
      <c r="EZ329" s="194">
        <f t="shared" si="323"/>
        <v>0</v>
      </c>
      <c r="FA329" s="19" t="e">
        <f ca="1"/>
        <v>#N/A</v>
      </c>
      <c r="FB329" s="208" t="e">
        <f t="shared" ca="1" si="324"/>
        <v>#N/A</v>
      </c>
      <c r="FC329" s="207"/>
      <c r="FD329" s="194"/>
      <c r="FE329" s="198" cm="1">
        <f t="array" ref="FE329">IFERROR(MATCH(TRUE,INDEX($B$14:$B$117&gt;=FD329,0),0),"")</f>
        <v>1</v>
      </c>
      <c r="FF329" s="194">
        <f t="shared" ca="1" si="325"/>
        <v>3.2000000000000006E-3</v>
      </c>
      <c r="FI329" s="194">
        <f t="shared" si="326"/>
        <v>0</v>
      </c>
      <c r="FJ329" s="19" t="e">
        <f ca="1"/>
        <v>#N/A</v>
      </c>
      <c r="FK329" s="208" t="e">
        <f t="shared" ca="1" si="327"/>
        <v>#N/A</v>
      </c>
      <c r="FL329" s="207"/>
      <c r="FM329" s="194"/>
      <c r="FN329" s="198" cm="1">
        <f t="array" ref="FN329">IFERROR(MATCH(TRUE,INDEX($B$14:$B$117&gt;=FM329,0),0),"")</f>
        <v>1</v>
      </c>
      <c r="FO329" s="194">
        <f t="shared" ca="1" si="328"/>
        <v>3.2000000000000006E-3</v>
      </c>
      <c r="FR329" s="194">
        <f t="shared" si="329"/>
        <v>0</v>
      </c>
      <c r="FS329" s="19" t="e">
        <f ca="1"/>
        <v>#N/A</v>
      </c>
      <c r="FT329" s="208" t="e">
        <f t="shared" ca="1" si="330"/>
        <v>#N/A</v>
      </c>
      <c r="FU329" s="207"/>
      <c r="FV329" s="194"/>
      <c r="FW329" s="198" cm="1">
        <f t="array" ref="FW329">IFERROR(MATCH(TRUE,INDEX($B$14:$B$117&gt;=FV329,0),0),"")</f>
        <v>1</v>
      </c>
      <c r="FX329" s="194">
        <f t="shared" ca="1" si="331"/>
        <v>3.2000000000000006E-3</v>
      </c>
      <c r="GA329" s="194">
        <f t="shared" si="332"/>
        <v>0</v>
      </c>
      <c r="GB329" s="19" t="e">
        <f ca="1"/>
        <v>#N/A</v>
      </c>
      <c r="GC329" s="208" t="e">
        <f t="shared" ca="1" si="333"/>
        <v>#N/A</v>
      </c>
    </row>
    <row r="330" spans="6:185" x14ac:dyDescent="0.2">
      <c r="F330" s="207"/>
      <c r="G330" s="194"/>
      <c r="H330" s="198" cm="1">
        <f t="array" ref="H330">IFERROR(MATCH(TRUE,INDEX($B$14:$B$117&gt;=G330,0),0),"")</f>
        <v>1</v>
      </c>
      <c r="I330" s="194">
        <f t="shared" ca="1" si="278"/>
        <v>3.2000000000000006E-3</v>
      </c>
      <c r="L330" s="194">
        <f t="shared" si="334"/>
        <v>0</v>
      </c>
      <c r="M330" s="19">
        <f ca="1"/>
        <v>0</v>
      </c>
      <c r="N330" s="208">
        <f t="shared" ca="1" si="335"/>
        <v>0</v>
      </c>
      <c r="O330" s="207"/>
      <c r="P330" s="194"/>
      <c r="Q330" s="198" cm="1">
        <f t="array" ref="Q330">IFERROR(MATCH(TRUE,INDEX($B$14:$B$117&gt;=P330,0),0),"")</f>
        <v>1</v>
      </c>
      <c r="R330" s="194">
        <f t="shared" ca="1" si="279"/>
        <v>3.2000000000000006E-3</v>
      </c>
      <c r="U330" s="194">
        <f t="shared" si="336"/>
        <v>0</v>
      </c>
      <c r="V330" s="19">
        <f ca="1"/>
        <v>0</v>
      </c>
      <c r="W330" s="208">
        <f t="shared" ca="1" si="337"/>
        <v>0</v>
      </c>
      <c r="X330" s="207"/>
      <c r="Y330" s="194"/>
      <c r="Z330" s="198" cm="1">
        <f t="array" ref="Z330">IFERROR(MATCH(TRUE,INDEX($B$14:$B$117&gt;=Y330,0),0),"")</f>
        <v>1</v>
      </c>
      <c r="AA330" s="194">
        <f t="shared" ca="1" si="280"/>
        <v>3.2000000000000006E-3</v>
      </c>
      <c r="AD330" s="194">
        <f t="shared" si="281"/>
        <v>0</v>
      </c>
      <c r="AE330" s="19">
        <f ca="1"/>
        <v>0</v>
      </c>
      <c r="AF330" s="208">
        <f t="shared" ca="1" si="282"/>
        <v>0</v>
      </c>
      <c r="AG330" s="207"/>
      <c r="AH330" s="194"/>
      <c r="AI330" s="198" cm="1">
        <f t="array" ref="AI330">IFERROR(MATCH(TRUE,INDEX($B$14:$B$117&gt;=AH330,0),0),"")</f>
        <v>1</v>
      </c>
      <c r="AJ330" s="194">
        <f t="shared" ca="1" si="283"/>
        <v>3.2000000000000006E-3</v>
      </c>
      <c r="AM330" s="194">
        <f t="shared" si="284"/>
        <v>0</v>
      </c>
      <c r="AN330" s="19">
        <f ca="1"/>
        <v>0</v>
      </c>
      <c r="AO330" s="208">
        <f t="shared" ca="1" si="285"/>
        <v>0</v>
      </c>
      <c r="AP330" s="207"/>
      <c r="AQ330" s="194"/>
      <c r="AR330" s="198" cm="1">
        <f t="array" ref="AR330">IFERROR(MATCH(TRUE,INDEX($B$14:$B$117&gt;=AQ330,0),0),"")</f>
        <v>1</v>
      </c>
      <c r="AS330" s="194">
        <f t="shared" ca="1" si="286"/>
        <v>3.2000000000000006E-3</v>
      </c>
      <c r="AV330" s="194">
        <f t="shared" si="287"/>
        <v>0</v>
      </c>
      <c r="AW330" s="19">
        <f ca="1"/>
        <v>0</v>
      </c>
      <c r="AX330" s="208">
        <f t="shared" ca="1" si="288"/>
        <v>0</v>
      </c>
      <c r="AY330" s="207"/>
      <c r="AZ330" s="194"/>
      <c r="BA330" s="198" cm="1">
        <f t="array" ref="BA330">IFERROR(MATCH(TRUE,INDEX($B$14:$B$117&gt;=AZ330,0),0),"")</f>
        <v>1</v>
      </c>
      <c r="BB330" s="194">
        <f t="shared" ca="1" si="289"/>
        <v>3.2000000000000006E-3</v>
      </c>
      <c r="BE330" s="194">
        <f t="shared" si="290"/>
        <v>0</v>
      </c>
      <c r="BF330" s="19">
        <f ca="1"/>
        <v>0</v>
      </c>
      <c r="BG330" s="208">
        <f t="shared" ca="1" si="291"/>
        <v>0</v>
      </c>
      <c r="BH330" s="207"/>
      <c r="BI330" s="194"/>
      <c r="BJ330" s="198" cm="1">
        <f t="array" ref="BJ330">IFERROR(MATCH(TRUE,INDEX($B$14:$B$117&gt;=BI330,0),0),"")</f>
        <v>1</v>
      </c>
      <c r="BK330" s="194">
        <f t="shared" ca="1" si="292"/>
        <v>3.2000000000000006E-3</v>
      </c>
      <c r="BN330" s="194">
        <f t="shared" si="293"/>
        <v>0</v>
      </c>
      <c r="BO330" s="19">
        <f ca="1"/>
        <v>0</v>
      </c>
      <c r="BP330" s="208">
        <f t="shared" ca="1" si="294"/>
        <v>0</v>
      </c>
      <c r="BQ330" s="207"/>
      <c r="BR330" s="194"/>
      <c r="BS330" s="198" cm="1">
        <f t="array" ref="BS330">IFERROR(MATCH(TRUE,INDEX($B$14:$B$117&gt;=BR330,0),0),"")</f>
        <v>1</v>
      </c>
      <c r="BT330" s="194">
        <f t="shared" ca="1" si="295"/>
        <v>3.2000000000000006E-3</v>
      </c>
      <c r="BW330" s="194">
        <f t="shared" si="296"/>
        <v>0</v>
      </c>
      <c r="BX330" s="19">
        <f ca="1"/>
        <v>0</v>
      </c>
      <c r="BY330" s="208">
        <f t="shared" ca="1" si="297"/>
        <v>0</v>
      </c>
      <c r="BZ330" s="207"/>
      <c r="CA330" s="194"/>
      <c r="CB330" s="198" cm="1">
        <f t="array" ref="CB330">IFERROR(MATCH(TRUE,INDEX($B$14:$B$117&gt;=CA330,0),0),"")</f>
        <v>1</v>
      </c>
      <c r="CC330" s="194">
        <f t="shared" ca="1" si="298"/>
        <v>3.2000000000000006E-3</v>
      </c>
      <c r="CF330" s="194">
        <f t="shared" si="299"/>
        <v>0</v>
      </c>
      <c r="CG330" s="19">
        <f ca="1"/>
        <v>0</v>
      </c>
      <c r="CH330" s="208">
        <f t="shared" ca="1" si="300"/>
        <v>0</v>
      </c>
      <c r="CI330" s="207"/>
      <c r="CJ330" s="194"/>
      <c r="CK330" s="198" cm="1">
        <f t="array" ref="CK330">IFERROR(MATCH(TRUE,INDEX($B$14:$B$117&gt;=CJ330,0),0),"")</f>
        <v>1</v>
      </c>
      <c r="CL330" s="194">
        <f t="shared" ca="1" si="301"/>
        <v>3.2000000000000006E-3</v>
      </c>
      <c r="CO330" s="194">
        <f t="shared" si="302"/>
        <v>0</v>
      </c>
      <c r="CP330" s="19">
        <f ca="1"/>
        <v>0</v>
      </c>
      <c r="CQ330" s="208">
        <f t="shared" ca="1" si="303"/>
        <v>0</v>
      </c>
      <c r="CR330" s="207"/>
      <c r="CS330" s="194"/>
      <c r="CT330" s="198" cm="1">
        <f t="array" ref="CT330">IFERROR(MATCH(TRUE,INDEX($B$14:$B$117&gt;=CS330,0),0),"")</f>
        <v>1</v>
      </c>
      <c r="CU330" s="194">
        <f t="shared" ca="1" si="304"/>
        <v>3.2000000000000006E-3</v>
      </c>
      <c r="CX330" s="194">
        <f t="shared" si="305"/>
        <v>0</v>
      </c>
      <c r="CY330" s="19" t="e">
        <f ca="1"/>
        <v>#N/A</v>
      </c>
      <c r="CZ330" s="208" t="e">
        <f t="shared" ca="1" si="306"/>
        <v>#N/A</v>
      </c>
      <c r="DA330" s="207"/>
      <c r="DB330" s="194"/>
      <c r="DC330" s="198" cm="1">
        <f t="array" ref="DC330">IFERROR(MATCH(TRUE,INDEX($B$14:$B$117&gt;=DB330,0),0),"")</f>
        <v>1</v>
      </c>
      <c r="DD330" s="194">
        <f t="shared" ca="1" si="307"/>
        <v>3.2000000000000006E-3</v>
      </c>
      <c r="DG330" s="194">
        <f t="shared" si="308"/>
        <v>0</v>
      </c>
      <c r="DH330" s="19" t="e">
        <f ca="1"/>
        <v>#N/A</v>
      </c>
      <c r="DI330" s="208" t="e">
        <f t="shared" ca="1" si="309"/>
        <v>#N/A</v>
      </c>
      <c r="DJ330" s="207"/>
      <c r="DK330" s="194"/>
      <c r="DL330" s="198" cm="1">
        <f t="array" ref="DL330">IFERROR(MATCH(TRUE,INDEX($B$14:$B$117&gt;=DK330,0),0),"")</f>
        <v>1</v>
      </c>
      <c r="DM330" s="194">
        <f t="shared" ca="1" si="310"/>
        <v>3.2000000000000006E-3</v>
      </c>
      <c r="DP330" s="194">
        <f t="shared" si="311"/>
        <v>0</v>
      </c>
      <c r="DQ330" s="19" t="e">
        <f ca="1"/>
        <v>#N/A</v>
      </c>
      <c r="DR330" s="208" t="e">
        <f t="shared" ca="1" si="312"/>
        <v>#N/A</v>
      </c>
      <c r="DS330" s="207"/>
      <c r="DT330" s="194"/>
      <c r="DU330" s="198" cm="1">
        <f t="array" ref="DU330">IFERROR(MATCH(TRUE,INDEX($B$14:$B$117&gt;=DT330,0),0),"")</f>
        <v>1</v>
      </c>
      <c r="DV330" s="194">
        <f t="shared" ca="1" si="313"/>
        <v>3.2000000000000006E-3</v>
      </c>
      <c r="DY330" s="194">
        <f t="shared" si="314"/>
        <v>0</v>
      </c>
      <c r="DZ330" s="19" t="e">
        <f ca="1"/>
        <v>#N/A</v>
      </c>
      <c r="EA330" s="208" t="e">
        <f t="shared" ca="1" si="315"/>
        <v>#N/A</v>
      </c>
      <c r="EB330" s="207"/>
      <c r="EC330" s="194"/>
      <c r="ED330" s="198" cm="1">
        <f t="array" ref="ED330">IFERROR(MATCH(TRUE,INDEX($B$14:$B$117&gt;=EC330,0),0),"")</f>
        <v>1</v>
      </c>
      <c r="EE330" s="194">
        <f t="shared" ca="1" si="316"/>
        <v>3.2000000000000006E-3</v>
      </c>
      <c r="EH330" s="194">
        <f t="shared" si="317"/>
        <v>0</v>
      </c>
      <c r="EI330" s="19" t="e">
        <f ca="1"/>
        <v>#N/A</v>
      </c>
      <c r="EJ330" s="208" t="e">
        <f t="shared" ca="1" si="318"/>
        <v>#N/A</v>
      </c>
      <c r="EK330" s="207"/>
      <c r="EL330" s="194"/>
      <c r="EM330" s="198" cm="1">
        <f t="array" ref="EM330">IFERROR(MATCH(TRUE,INDEX($B$14:$B$117&gt;=EL330,0),0),"")</f>
        <v>1</v>
      </c>
      <c r="EN330" s="194">
        <f t="shared" ca="1" si="319"/>
        <v>3.2000000000000006E-3</v>
      </c>
      <c r="EQ330" s="194">
        <f t="shared" si="320"/>
        <v>0</v>
      </c>
      <c r="ER330" s="19" t="e">
        <f ca="1"/>
        <v>#N/A</v>
      </c>
      <c r="ES330" s="208" t="e">
        <f t="shared" ca="1" si="321"/>
        <v>#N/A</v>
      </c>
      <c r="ET330" s="207"/>
      <c r="EU330" s="194"/>
      <c r="EV330" s="198" cm="1">
        <f t="array" ref="EV330">IFERROR(MATCH(TRUE,INDEX($B$14:$B$117&gt;=EU330,0),0),"")</f>
        <v>1</v>
      </c>
      <c r="EW330" s="194">
        <f t="shared" ca="1" si="322"/>
        <v>3.2000000000000006E-3</v>
      </c>
      <c r="EZ330" s="194">
        <f t="shared" si="323"/>
        <v>0</v>
      </c>
      <c r="FA330" s="19" t="e">
        <f ca="1"/>
        <v>#N/A</v>
      </c>
      <c r="FB330" s="208" t="e">
        <f t="shared" ca="1" si="324"/>
        <v>#N/A</v>
      </c>
      <c r="FC330" s="207"/>
      <c r="FD330" s="194"/>
      <c r="FE330" s="198" cm="1">
        <f t="array" ref="FE330">IFERROR(MATCH(TRUE,INDEX($B$14:$B$117&gt;=FD330,0),0),"")</f>
        <v>1</v>
      </c>
      <c r="FF330" s="194">
        <f t="shared" ca="1" si="325"/>
        <v>3.2000000000000006E-3</v>
      </c>
      <c r="FI330" s="194">
        <f t="shared" si="326"/>
        <v>0</v>
      </c>
      <c r="FJ330" s="19" t="e">
        <f ca="1"/>
        <v>#N/A</v>
      </c>
      <c r="FK330" s="208" t="e">
        <f t="shared" ca="1" si="327"/>
        <v>#N/A</v>
      </c>
      <c r="FL330" s="207"/>
      <c r="FM330" s="194"/>
      <c r="FN330" s="198" cm="1">
        <f t="array" ref="FN330">IFERROR(MATCH(TRUE,INDEX($B$14:$B$117&gt;=FM330,0),0),"")</f>
        <v>1</v>
      </c>
      <c r="FO330" s="194">
        <f t="shared" ca="1" si="328"/>
        <v>3.2000000000000006E-3</v>
      </c>
      <c r="FR330" s="194">
        <f t="shared" si="329"/>
        <v>0</v>
      </c>
      <c r="FS330" s="19" t="e">
        <f ca="1"/>
        <v>#N/A</v>
      </c>
      <c r="FT330" s="208" t="e">
        <f t="shared" ca="1" si="330"/>
        <v>#N/A</v>
      </c>
      <c r="FU330" s="207"/>
      <c r="FV330" s="194"/>
      <c r="FW330" s="198" cm="1">
        <f t="array" ref="FW330">IFERROR(MATCH(TRUE,INDEX($B$14:$B$117&gt;=FV330,0),0),"")</f>
        <v>1</v>
      </c>
      <c r="FX330" s="194">
        <f t="shared" ca="1" si="331"/>
        <v>3.2000000000000006E-3</v>
      </c>
      <c r="GA330" s="194">
        <f t="shared" si="332"/>
        <v>0</v>
      </c>
      <c r="GB330" s="19" t="e">
        <f ca="1"/>
        <v>#N/A</v>
      </c>
      <c r="GC330" s="208" t="e">
        <f t="shared" ca="1" si="333"/>
        <v>#N/A</v>
      </c>
    </row>
    <row r="331" spans="6:185" x14ac:dyDescent="0.2">
      <c r="F331" s="207"/>
      <c r="G331" s="194"/>
      <c r="H331" s="198" cm="1">
        <f t="array" ref="H331">IFERROR(MATCH(TRUE,INDEX($B$14:$B$117&gt;=G331,0),0),"")</f>
        <v>1</v>
      </c>
      <c r="I331" s="194">
        <f t="shared" ca="1" si="278"/>
        <v>3.2000000000000006E-3</v>
      </c>
      <c r="L331" s="194">
        <f t="shared" si="334"/>
        <v>0</v>
      </c>
      <c r="M331" s="19">
        <f ca="1"/>
        <v>0</v>
      </c>
      <c r="N331" s="208">
        <f t="shared" ca="1" si="335"/>
        <v>0</v>
      </c>
      <c r="O331" s="207"/>
      <c r="P331" s="194"/>
      <c r="Q331" s="198" cm="1">
        <f t="array" ref="Q331">IFERROR(MATCH(TRUE,INDEX($B$14:$B$117&gt;=P331,0),0),"")</f>
        <v>1</v>
      </c>
      <c r="R331" s="194">
        <f t="shared" ca="1" si="279"/>
        <v>3.2000000000000006E-3</v>
      </c>
      <c r="U331" s="194">
        <f t="shared" si="336"/>
        <v>0</v>
      </c>
      <c r="V331" s="19">
        <f ca="1"/>
        <v>0</v>
      </c>
      <c r="W331" s="208">
        <f t="shared" ca="1" si="337"/>
        <v>0</v>
      </c>
      <c r="X331" s="207"/>
      <c r="Y331" s="194"/>
      <c r="Z331" s="198" cm="1">
        <f t="array" ref="Z331">IFERROR(MATCH(TRUE,INDEX($B$14:$B$117&gt;=Y331,0),0),"")</f>
        <v>1</v>
      </c>
      <c r="AA331" s="194">
        <f t="shared" ca="1" si="280"/>
        <v>3.2000000000000006E-3</v>
      </c>
      <c r="AD331" s="194">
        <f t="shared" si="281"/>
        <v>0</v>
      </c>
      <c r="AE331" s="19">
        <f ca="1"/>
        <v>0</v>
      </c>
      <c r="AF331" s="208">
        <f t="shared" ca="1" si="282"/>
        <v>0</v>
      </c>
      <c r="AG331" s="207"/>
      <c r="AH331" s="194"/>
      <c r="AI331" s="198" cm="1">
        <f t="array" ref="AI331">IFERROR(MATCH(TRUE,INDEX($B$14:$B$117&gt;=AH331,0),0),"")</f>
        <v>1</v>
      </c>
      <c r="AJ331" s="194">
        <f t="shared" ca="1" si="283"/>
        <v>3.2000000000000006E-3</v>
      </c>
      <c r="AM331" s="194">
        <f t="shared" si="284"/>
        <v>0</v>
      </c>
      <c r="AN331" s="19">
        <f ca="1"/>
        <v>0</v>
      </c>
      <c r="AO331" s="208">
        <f t="shared" ca="1" si="285"/>
        <v>0</v>
      </c>
      <c r="AP331" s="207"/>
      <c r="AQ331" s="194"/>
      <c r="AR331" s="198" cm="1">
        <f t="array" ref="AR331">IFERROR(MATCH(TRUE,INDEX($B$14:$B$117&gt;=AQ331,0),0),"")</f>
        <v>1</v>
      </c>
      <c r="AS331" s="194">
        <f t="shared" ca="1" si="286"/>
        <v>3.2000000000000006E-3</v>
      </c>
      <c r="AV331" s="194">
        <f t="shared" si="287"/>
        <v>0</v>
      </c>
      <c r="AW331" s="19">
        <f ca="1"/>
        <v>0</v>
      </c>
      <c r="AX331" s="208">
        <f t="shared" ca="1" si="288"/>
        <v>0</v>
      </c>
      <c r="AY331" s="207"/>
      <c r="AZ331" s="194"/>
      <c r="BA331" s="198" cm="1">
        <f t="array" ref="BA331">IFERROR(MATCH(TRUE,INDEX($B$14:$B$117&gt;=AZ331,0),0),"")</f>
        <v>1</v>
      </c>
      <c r="BB331" s="194">
        <f t="shared" ca="1" si="289"/>
        <v>3.2000000000000006E-3</v>
      </c>
      <c r="BE331" s="194">
        <f t="shared" si="290"/>
        <v>0</v>
      </c>
      <c r="BF331" s="19">
        <f ca="1"/>
        <v>0</v>
      </c>
      <c r="BG331" s="208">
        <f t="shared" ca="1" si="291"/>
        <v>0</v>
      </c>
      <c r="BH331" s="207"/>
      <c r="BI331" s="194"/>
      <c r="BJ331" s="198" cm="1">
        <f t="array" ref="BJ331">IFERROR(MATCH(TRUE,INDEX($B$14:$B$117&gt;=BI331,0),0),"")</f>
        <v>1</v>
      </c>
      <c r="BK331" s="194">
        <f t="shared" ca="1" si="292"/>
        <v>3.2000000000000006E-3</v>
      </c>
      <c r="BN331" s="194">
        <f t="shared" si="293"/>
        <v>0</v>
      </c>
      <c r="BO331" s="19">
        <f ca="1"/>
        <v>0</v>
      </c>
      <c r="BP331" s="208">
        <f t="shared" ca="1" si="294"/>
        <v>0</v>
      </c>
      <c r="BQ331" s="207"/>
      <c r="BR331" s="194"/>
      <c r="BS331" s="198" cm="1">
        <f t="array" ref="BS331">IFERROR(MATCH(TRUE,INDEX($B$14:$B$117&gt;=BR331,0),0),"")</f>
        <v>1</v>
      </c>
      <c r="BT331" s="194">
        <f t="shared" ca="1" si="295"/>
        <v>3.2000000000000006E-3</v>
      </c>
      <c r="BW331" s="194">
        <f t="shared" si="296"/>
        <v>0</v>
      </c>
      <c r="BX331" s="19">
        <f ca="1"/>
        <v>0</v>
      </c>
      <c r="BY331" s="208">
        <f t="shared" ca="1" si="297"/>
        <v>0</v>
      </c>
      <c r="BZ331" s="207"/>
      <c r="CA331" s="194"/>
      <c r="CB331" s="198" cm="1">
        <f t="array" ref="CB331">IFERROR(MATCH(TRUE,INDEX($B$14:$B$117&gt;=CA331,0),0),"")</f>
        <v>1</v>
      </c>
      <c r="CC331" s="194">
        <f t="shared" ca="1" si="298"/>
        <v>3.2000000000000006E-3</v>
      </c>
      <c r="CF331" s="194">
        <f t="shared" si="299"/>
        <v>0</v>
      </c>
      <c r="CG331" s="19">
        <f ca="1"/>
        <v>0</v>
      </c>
      <c r="CH331" s="208">
        <f t="shared" ca="1" si="300"/>
        <v>0</v>
      </c>
      <c r="CI331" s="207"/>
      <c r="CJ331" s="194"/>
      <c r="CK331" s="198" cm="1">
        <f t="array" ref="CK331">IFERROR(MATCH(TRUE,INDEX($B$14:$B$117&gt;=CJ331,0),0),"")</f>
        <v>1</v>
      </c>
      <c r="CL331" s="194">
        <f t="shared" ca="1" si="301"/>
        <v>3.2000000000000006E-3</v>
      </c>
      <c r="CO331" s="194">
        <f t="shared" si="302"/>
        <v>0</v>
      </c>
      <c r="CP331" s="19">
        <f ca="1"/>
        <v>0</v>
      </c>
      <c r="CQ331" s="208">
        <f t="shared" ca="1" si="303"/>
        <v>0</v>
      </c>
      <c r="CR331" s="207"/>
      <c r="CS331" s="194"/>
      <c r="CT331" s="198" cm="1">
        <f t="array" ref="CT331">IFERROR(MATCH(TRUE,INDEX($B$14:$B$117&gt;=CS331,0),0),"")</f>
        <v>1</v>
      </c>
      <c r="CU331" s="194">
        <f t="shared" ca="1" si="304"/>
        <v>3.2000000000000006E-3</v>
      </c>
      <c r="CX331" s="194">
        <f t="shared" si="305"/>
        <v>0</v>
      </c>
      <c r="CY331" s="19" t="e">
        <f ca="1"/>
        <v>#N/A</v>
      </c>
      <c r="CZ331" s="208" t="e">
        <f t="shared" ca="1" si="306"/>
        <v>#N/A</v>
      </c>
      <c r="DA331" s="207"/>
      <c r="DB331" s="194"/>
      <c r="DC331" s="198" cm="1">
        <f t="array" ref="DC331">IFERROR(MATCH(TRUE,INDEX($B$14:$B$117&gt;=DB331,0),0),"")</f>
        <v>1</v>
      </c>
      <c r="DD331" s="194">
        <f t="shared" ca="1" si="307"/>
        <v>3.2000000000000006E-3</v>
      </c>
      <c r="DG331" s="194">
        <f t="shared" si="308"/>
        <v>0</v>
      </c>
      <c r="DH331" s="19" t="e">
        <f ca="1"/>
        <v>#N/A</v>
      </c>
      <c r="DI331" s="208" t="e">
        <f t="shared" ca="1" si="309"/>
        <v>#N/A</v>
      </c>
      <c r="DJ331" s="207"/>
      <c r="DK331" s="194"/>
      <c r="DL331" s="198" cm="1">
        <f t="array" ref="DL331">IFERROR(MATCH(TRUE,INDEX($B$14:$B$117&gt;=DK331,0),0),"")</f>
        <v>1</v>
      </c>
      <c r="DM331" s="194">
        <f t="shared" ca="1" si="310"/>
        <v>3.2000000000000006E-3</v>
      </c>
      <c r="DP331" s="194">
        <f t="shared" si="311"/>
        <v>0</v>
      </c>
      <c r="DQ331" s="19" t="e">
        <f ca="1"/>
        <v>#N/A</v>
      </c>
      <c r="DR331" s="208" t="e">
        <f t="shared" ca="1" si="312"/>
        <v>#N/A</v>
      </c>
      <c r="DS331" s="207"/>
      <c r="DT331" s="194"/>
      <c r="DU331" s="198" cm="1">
        <f t="array" ref="DU331">IFERROR(MATCH(TRUE,INDEX($B$14:$B$117&gt;=DT331,0),0),"")</f>
        <v>1</v>
      </c>
      <c r="DV331" s="194">
        <f t="shared" ca="1" si="313"/>
        <v>3.2000000000000006E-3</v>
      </c>
      <c r="DY331" s="194">
        <f t="shared" si="314"/>
        <v>0</v>
      </c>
      <c r="DZ331" s="19" t="e">
        <f ca="1"/>
        <v>#N/A</v>
      </c>
      <c r="EA331" s="208" t="e">
        <f t="shared" ca="1" si="315"/>
        <v>#N/A</v>
      </c>
      <c r="EB331" s="207"/>
      <c r="EC331" s="194"/>
      <c r="ED331" s="198" cm="1">
        <f t="array" ref="ED331">IFERROR(MATCH(TRUE,INDEX($B$14:$B$117&gt;=EC331,0),0),"")</f>
        <v>1</v>
      </c>
      <c r="EE331" s="194">
        <f t="shared" ca="1" si="316"/>
        <v>3.2000000000000006E-3</v>
      </c>
      <c r="EH331" s="194">
        <f t="shared" si="317"/>
        <v>0</v>
      </c>
      <c r="EI331" s="19" t="e">
        <f ca="1"/>
        <v>#N/A</v>
      </c>
      <c r="EJ331" s="208" t="e">
        <f t="shared" ca="1" si="318"/>
        <v>#N/A</v>
      </c>
      <c r="EK331" s="207"/>
      <c r="EL331" s="194"/>
      <c r="EM331" s="198" cm="1">
        <f t="array" ref="EM331">IFERROR(MATCH(TRUE,INDEX($B$14:$B$117&gt;=EL331,0),0),"")</f>
        <v>1</v>
      </c>
      <c r="EN331" s="194">
        <f t="shared" ca="1" si="319"/>
        <v>3.2000000000000006E-3</v>
      </c>
      <c r="EQ331" s="194">
        <f t="shared" si="320"/>
        <v>0</v>
      </c>
      <c r="ER331" s="19" t="e">
        <f ca="1"/>
        <v>#N/A</v>
      </c>
      <c r="ES331" s="208" t="e">
        <f t="shared" ca="1" si="321"/>
        <v>#N/A</v>
      </c>
      <c r="ET331" s="207"/>
      <c r="EU331" s="194"/>
      <c r="EV331" s="198" cm="1">
        <f t="array" ref="EV331">IFERROR(MATCH(TRUE,INDEX($B$14:$B$117&gt;=EU331,0),0),"")</f>
        <v>1</v>
      </c>
      <c r="EW331" s="194">
        <f t="shared" ca="1" si="322"/>
        <v>3.2000000000000006E-3</v>
      </c>
      <c r="EZ331" s="194">
        <f t="shared" si="323"/>
        <v>0</v>
      </c>
      <c r="FA331" s="19" t="e">
        <f ca="1"/>
        <v>#N/A</v>
      </c>
      <c r="FB331" s="208" t="e">
        <f t="shared" ca="1" si="324"/>
        <v>#N/A</v>
      </c>
      <c r="FC331" s="207"/>
      <c r="FD331" s="194"/>
      <c r="FE331" s="198" cm="1">
        <f t="array" ref="FE331">IFERROR(MATCH(TRUE,INDEX($B$14:$B$117&gt;=FD331,0),0),"")</f>
        <v>1</v>
      </c>
      <c r="FF331" s="194">
        <f t="shared" ca="1" si="325"/>
        <v>3.2000000000000006E-3</v>
      </c>
      <c r="FI331" s="194">
        <f t="shared" si="326"/>
        <v>0</v>
      </c>
      <c r="FJ331" s="19" t="e">
        <f ca="1"/>
        <v>#N/A</v>
      </c>
      <c r="FK331" s="208" t="e">
        <f t="shared" ca="1" si="327"/>
        <v>#N/A</v>
      </c>
      <c r="FL331" s="207"/>
      <c r="FM331" s="194"/>
      <c r="FN331" s="198" cm="1">
        <f t="array" ref="FN331">IFERROR(MATCH(TRUE,INDEX($B$14:$B$117&gt;=FM331,0),0),"")</f>
        <v>1</v>
      </c>
      <c r="FO331" s="194">
        <f t="shared" ca="1" si="328"/>
        <v>3.2000000000000006E-3</v>
      </c>
      <c r="FR331" s="194">
        <f t="shared" si="329"/>
        <v>0</v>
      </c>
      <c r="FS331" s="19" t="e">
        <f ca="1"/>
        <v>#N/A</v>
      </c>
      <c r="FT331" s="208" t="e">
        <f t="shared" ca="1" si="330"/>
        <v>#N/A</v>
      </c>
      <c r="FU331" s="207"/>
      <c r="FV331" s="194"/>
      <c r="FW331" s="198" cm="1">
        <f t="array" ref="FW331">IFERROR(MATCH(TRUE,INDEX($B$14:$B$117&gt;=FV331,0),0),"")</f>
        <v>1</v>
      </c>
      <c r="FX331" s="194">
        <f t="shared" ca="1" si="331"/>
        <v>3.2000000000000006E-3</v>
      </c>
      <c r="GA331" s="194">
        <f t="shared" si="332"/>
        <v>0</v>
      </c>
      <c r="GB331" s="19" t="e">
        <f ca="1"/>
        <v>#N/A</v>
      </c>
      <c r="GC331" s="208" t="e">
        <f t="shared" ca="1" si="333"/>
        <v>#N/A</v>
      </c>
    </row>
    <row r="332" spans="6:185" x14ac:dyDescent="0.2">
      <c r="F332" s="207"/>
      <c r="G332" s="194"/>
      <c r="H332" s="198" cm="1">
        <f t="array" ref="H332">IFERROR(MATCH(TRUE,INDEX($B$14:$B$117&gt;=G332,0),0),"")</f>
        <v>1</v>
      </c>
      <c r="I332" s="194">
        <f t="shared" ca="1" si="278"/>
        <v>3.2000000000000006E-3</v>
      </c>
      <c r="L332" s="194">
        <f t="shared" si="334"/>
        <v>0</v>
      </c>
      <c r="M332" s="19">
        <f ca="1"/>
        <v>0</v>
      </c>
      <c r="N332" s="208">
        <f t="shared" ca="1" si="335"/>
        <v>0</v>
      </c>
      <c r="O332" s="207"/>
      <c r="P332" s="194"/>
      <c r="Q332" s="198" cm="1">
        <f t="array" ref="Q332">IFERROR(MATCH(TRUE,INDEX($B$14:$B$117&gt;=P332,0),0),"")</f>
        <v>1</v>
      </c>
      <c r="R332" s="194">
        <f t="shared" ca="1" si="279"/>
        <v>3.2000000000000006E-3</v>
      </c>
      <c r="U332" s="194">
        <f t="shared" si="336"/>
        <v>0</v>
      </c>
      <c r="V332" s="19">
        <f ca="1"/>
        <v>0</v>
      </c>
      <c r="W332" s="208">
        <f t="shared" ca="1" si="337"/>
        <v>0</v>
      </c>
      <c r="X332" s="207"/>
      <c r="Y332" s="194"/>
      <c r="Z332" s="198" cm="1">
        <f t="array" ref="Z332">IFERROR(MATCH(TRUE,INDEX($B$14:$B$117&gt;=Y332,0),0),"")</f>
        <v>1</v>
      </c>
      <c r="AA332" s="194">
        <f t="shared" ca="1" si="280"/>
        <v>3.2000000000000006E-3</v>
      </c>
      <c r="AD332" s="194">
        <f t="shared" si="281"/>
        <v>0</v>
      </c>
      <c r="AE332" s="19">
        <f ca="1"/>
        <v>0</v>
      </c>
      <c r="AF332" s="208">
        <f t="shared" ca="1" si="282"/>
        <v>0</v>
      </c>
      <c r="AG332" s="207"/>
      <c r="AH332" s="194"/>
      <c r="AI332" s="198" cm="1">
        <f t="array" ref="AI332">IFERROR(MATCH(TRUE,INDEX($B$14:$B$117&gt;=AH332,0),0),"")</f>
        <v>1</v>
      </c>
      <c r="AJ332" s="194">
        <f t="shared" ca="1" si="283"/>
        <v>3.2000000000000006E-3</v>
      </c>
      <c r="AM332" s="194">
        <f t="shared" si="284"/>
        <v>0</v>
      </c>
      <c r="AN332" s="19">
        <f ca="1"/>
        <v>0</v>
      </c>
      <c r="AO332" s="208">
        <f t="shared" ca="1" si="285"/>
        <v>0</v>
      </c>
      <c r="AP332" s="207"/>
      <c r="AQ332" s="194"/>
      <c r="AR332" s="198" cm="1">
        <f t="array" ref="AR332">IFERROR(MATCH(TRUE,INDEX($B$14:$B$117&gt;=AQ332,0),0),"")</f>
        <v>1</v>
      </c>
      <c r="AS332" s="194">
        <f t="shared" ca="1" si="286"/>
        <v>3.2000000000000006E-3</v>
      </c>
      <c r="AV332" s="194">
        <f t="shared" si="287"/>
        <v>0</v>
      </c>
      <c r="AW332" s="19">
        <f ca="1"/>
        <v>0</v>
      </c>
      <c r="AX332" s="208">
        <f t="shared" ca="1" si="288"/>
        <v>0</v>
      </c>
      <c r="AY332" s="207"/>
      <c r="AZ332" s="194"/>
      <c r="BA332" s="198" cm="1">
        <f t="array" ref="BA332">IFERROR(MATCH(TRUE,INDEX($B$14:$B$117&gt;=AZ332,0),0),"")</f>
        <v>1</v>
      </c>
      <c r="BB332" s="194">
        <f t="shared" ca="1" si="289"/>
        <v>3.2000000000000006E-3</v>
      </c>
      <c r="BE332" s="194">
        <f t="shared" si="290"/>
        <v>0</v>
      </c>
      <c r="BF332" s="19">
        <f ca="1"/>
        <v>0</v>
      </c>
      <c r="BG332" s="208">
        <f t="shared" ca="1" si="291"/>
        <v>0</v>
      </c>
      <c r="BH332" s="207"/>
      <c r="BI332" s="194"/>
      <c r="BJ332" s="198" cm="1">
        <f t="array" ref="BJ332">IFERROR(MATCH(TRUE,INDEX($B$14:$B$117&gt;=BI332,0),0),"")</f>
        <v>1</v>
      </c>
      <c r="BK332" s="194">
        <f t="shared" ca="1" si="292"/>
        <v>3.2000000000000006E-3</v>
      </c>
      <c r="BN332" s="194">
        <f t="shared" si="293"/>
        <v>0</v>
      </c>
      <c r="BO332" s="19">
        <f ca="1"/>
        <v>0</v>
      </c>
      <c r="BP332" s="208">
        <f t="shared" ca="1" si="294"/>
        <v>0</v>
      </c>
      <c r="BQ332" s="207"/>
      <c r="BR332" s="194"/>
      <c r="BS332" s="198" cm="1">
        <f t="array" ref="BS332">IFERROR(MATCH(TRUE,INDEX($B$14:$B$117&gt;=BR332,0),0),"")</f>
        <v>1</v>
      </c>
      <c r="BT332" s="194">
        <f t="shared" ca="1" si="295"/>
        <v>3.2000000000000006E-3</v>
      </c>
      <c r="BW332" s="194">
        <f t="shared" si="296"/>
        <v>0</v>
      </c>
      <c r="BX332" s="19">
        <f ca="1"/>
        <v>0</v>
      </c>
      <c r="BY332" s="208">
        <f t="shared" ca="1" si="297"/>
        <v>0</v>
      </c>
      <c r="BZ332" s="207"/>
      <c r="CA332" s="194"/>
      <c r="CB332" s="198" cm="1">
        <f t="array" ref="CB332">IFERROR(MATCH(TRUE,INDEX($B$14:$B$117&gt;=CA332,0),0),"")</f>
        <v>1</v>
      </c>
      <c r="CC332" s="194">
        <f t="shared" ca="1" si="298"/>
        <v>3.2000000000000006E-3</v>
      </c>
      <c r="CF332" s="194">
        <f t="shared" si="299"/>
        <v>0</v>
      </c>
      <c r="CG332" s="19">
        <f ca="1"/>
        <v>0</v>
      </c>
      <c r="CH332" s="208">
        <f t="shared" ca="1" si="300"/>
        <v>0</v>
      </c>
      <c r="CI332" s="207"/>
      <c r="CJ332" s="194"/>
      <c r="CK332" s="198" cm="1">
        <f t="array" ref="CK332">IFERROR(MATCH(TRUE,INDEX($B$14:$B$117&gt;=CJ332,0),0),"")</f>
        <v>1</v>
      </c>
      <c r="CL332" s="194">
        <f t="shared" ca="1" si="301"/>
        <v>3.2000000000000006E-3</v>
      </c>
      <c r="CO332" s="194">
        <f t="shared" si="302"/>
        <v>0</v>
      </c>
      <c r="CP332" s="19">
        <f ca="1"/>
        <v>0</v>
      </c>
      <c r="CQ332" s="208">
        <f t="shared" ca="1" si="303"/>
        <v>0</v>
      </c>
      <c r="CR332" s="207"/>
      <c r="CS332" s="194"/>
      <c r="CT332" s="198" cm="1">
        <f t="array" ref="CT332">IFERROR(MATCH(TRUE,INDEX($B$14:$B$117&gt;=CS332,0),0),"")</f>
        <v>1</v>
      </c>
      <c r="CU332" s="194">
        <f t="shared" ca="1" si="304"/>
        <v>3.2000000000000006E-3</v>
      </c>
      <c r="CX332" s="194">
        <f t="shared" si="305"/>
        <v>0</v>
      </c>
      <c r="CY332" s="19" t="e">
        <f ca="1"/>
        <v>#N/A</v>
      </c>
      <c r="CZ332" s="208" t="e">
        <f t="shared" ca="1" si="306"/>
        <v>#N/A</v>
      </c>
      <c r="DA332" s="207"/>
      <c r="DB332" s="194"/>
      <c r="DC332" s="198" cm="1">
        <f t="array" ref="DC332">IFERROR(MATCH(TRUE,INDEX($B$14:$B$117&gt;=DB332,0),0),"")</f>
        <v>1</v>
      </c>
      <c r="DD332" s="194">
        <f t="shared" ca="1" si="307"/>
        <v>3.2000000000000006E-3</v>
      </c>
      <c r="DG332" s="194">
        <f t="shared" si="308"/>
        <v>0</v>
      </c>
      <c r="DH332" s="19" t="e">
        <f ca="1"/>
        <v>#N/A</v>
      </c>
      <c r="DI332" s="208" t="e">
        <f t="shared" ca="1" si="309"/>
        <v>#N/A</v>
      </c>
      <c r="DJ332" s="207"/>
      <c r="DK332" s="194"/>
      <c r="DL332" s="198" cm="1">
        <f t="array" ref="DL332">IFERROR(MATCH(TRUE,INDEX($B$14:$B$117&gt;=DK332,0),0),"")</f>
        <v>1</v>
      </c>
      <c r="DM332" s="194">
        <f t="shared" ca="1" si="310"/>
        <v>3.2000000000000006E-3</v>
      </c>
      <c r="DP332" s="194">
        <f t="shared" si="311"/>
        <v>0</v>
      </c>
      <c r="DQ332" s="19" t="e">
        <f ca="1"/>
        <v>#N/A</v>
      </c>
      <c r="DR332" s="208" t="e">
        <f t="shared" ca="1" si="312"/>
        <v>#N/A</v>
      </c>
      <c r="DS332" s="207"/>
      <c r="DT332" s="194"/>
      <c r="DU332" s="198" cm="1">
        <f t="array" ref="DU332">IFERROR(MATCH(TRUE,INDEX($B$14:$B$117&gt;=DT332,0),0),"")</f>
        <v>1</v>
      </c>
      <c r="DV332" s="194">
        <f t="shared" ca="1" si="313"/>
        <v>3.2000000000000006E-3</v>
      </c>
      <c r="DY332" s="194">
        <f t="shared" si="314"/>
        <v>0</v>
      </c>
      <c r="DZ332" s="19" t="e">
        <f ca="1"/>
        <v>#N/A</v>
      </c>
      <c r="EA332" s="208" t="e">
        <f t="shared" ca="1" si="315"/>
        <v>#N/A</v>
      </c>
      <c r="EB332" s="207"/>
      <c r="EC332" s="194"/>
      <c r="ED332" s="198" cm="1">
        <f t="array" ref="ED332">IFERROR(MATCH(TRUE,INDEX($B$14:$B$117&gt;=EC332,0),0),"")</f>
        <v>1</v>
      </c>
      <c r="EE332" s="194">
        <f t="shared" ca="1" si="316"/>
        <v>3.2000000000000006E-3</v>
      </c>
      <c r="EH332" s="194">
        <f t="shared" si="317"/>
        <v>0</v>
      </c>
      <c r="EI332" s="19" t="e">
        <f ca="1"/>
        <v>#N/A</v>
      </c>
      <c r="EJ332" s="208" t="e">
        <f t="shared" ca="1" si="318"/>
        <v>#N/A</v>
      </c>
      <c r="EK332" s="207"/>
      <c r="EL332" s="194"/>
      <c r="EM332" s="198" cm="1">
        <f t="array" ref="EM332">IFERROR(MATCH(TRUE,INDEX($B$14:$B$117&gt;=EL332,0),0),"")</f>
        <v>1</v>
      </c>
      <c r="EN332" s="194">
        <f t="shared" ca="1" si="319"/>
        <v>3.2000000000000006E-3</v>
      </c>
      <c r="EQ332" s="194">
        <f t="shared" si="320"/>
        <v>0</v>
      </c>
      <c r="ER332" s="19" t="e">
        <f ca="1"/>
        <v>#N/A</v>
      </c>
      <c r="ES332" s="208" t="e">
        <f t="shared" ca="1" si="321"/>
        <v>#N/A</v>
      </c>
      <c r="ET332" s="207"/>
      <c r="EU332" s="194"/>
      <c r="EV332" s="198" cm="1">
        <f t="array" ref="EV332">IFERROR(MATCH(TRUE,INDEX($B$14:$B$117&gt;=EU332,0),0),"")</f>
        <v>1</v>
      </c>
      <c r="EW332" s="194">
        <f t="shared" ca="1" si="322"/>
        <v>3.2000000000000006E-3</v>
      </c>
      <c r="EZ332" s="194">
        <f t="shared" si="323"/>
        <v>0</v>
      </c>
      <c r="FA332" s="19" t="e">
        <f ca="1"/>
        <v>#N/A</v>
      </c>
      <c r="FB332" s="208" t="e">
        <f t="shared" ca="1" si="324"/>
        <v>#N/A</v>
      </c>
      <c r="FC332" s="207"/>
      <c r="FD332" s="194"/>
      <c r="FE332" s="198" cm="1">
        <f t="array" ref="FE332">IFERROR(MATCH(TRUE,INDEX($B$14:$B$117&gt;=FD332,0),0),"")</f>
        <v>1</v>
      </c>
      <c r="FF332" s="194">
        <f t="shared" ca="1" si="325"/>
        <v>3.2000000000000006E-3</v>
      </c>
      <c r="FI332" s="194">
        <f t="shared" si="326"/>
        <v>0</v>
      </c>
      <c r="FJ332" s="19" t="e">
        <f ca="1"/>
        <v>#N/A</v>
      </c>
      <c r="FK332" s="208" t="e">
        <f t="shared" ca="1" si="327"/>
        <v>#N/A</v>
      </c>
      <c r="FL332" s="207"/>
      <c r="FM332" s="194"/>
      <c r="FN332" s="198" cm="1">
        <f t="array" ref="FN332">IFERROR(MATCH(TRUE,INDEX($B$14:$B$117&gt;=FM332,0),0),"")</f>
        <v>1</v>
      </c>
      <c r="FO332" s="194">
        <f t="shared" ca="1" si="328"/>
        <v>3.2000000000000006E-3</v>
      </c>
      <c r="FR332" s="194">
        <f t="shared" si="329"/>
        <v>0</v>
      </c>
      <c r="FS332" s="19" t="e">
        <f ca="1"/>
        <v>#N/A</v>
      </c>
      <c r="FT332" s="208" t="e">
        <f t="shared" ca="1" si="330"/>
        <v>#N/A</v>
      </c>
      <c r="FU332" s="207"/>
      <c r="FV332" s="194"/>
      <c r="FW332" s="198" cm="1">
        <f t="array" ref="FW332">IFERROR(MATCH(TRUE,INDEX($B$14:$B$117&gt;=FV332,0),0),"")</f>
        <v>1</v>
      </c>
      <c r="FX332" s="194">
        <f t="shared" ca="1" si="331"/>
        <v>3.2000000000000006E-3</v>
      </c>
      <c r="GA332" s="194">
        <f t="shared" si="332"/>
        <v>0</v>
      </c>
      <c r="GB332" s="19" t="e">
        <f ca="1"/>
        <v>#N/A</v>
      </c>
      <c r="GC332" s="208" t="e">
        <f t="shared" ca="1" si="333"/>
        <v>#N/A</v>
      </c>
    </row>
    <row r="333" spans="6:185" x14ac:dyDescent="0.2">
      <c r="F333" s="207"/>
      <c r="G333" s="194"/>
      <c r="H333" s="198" cm="1">
        <f t="array" ref="H333">IFERROR(MATCH(TRUE,INDEX($B$14:$B$117&gt;=G333,0),0),"")</f>
        <v>1</v>
      </c>
      <c r="I333" s="194">
        <f t="shared" ca="1" si="278"/>
        <v>3.2000000000000006E-3</v>
      </c>
      <c r="L333" s="194">
        <f t="shared" si="334"/>
        <v>0</v>
      </c>
      <c r="M333" s="19">
        <f ca="1"/>
        <v>0</v>
      </c>
      <c r="N333" s="208">
        <f t="shared" ca="1" si="335"/>
        <v>0</v>
      </c>
      <c r="O333" s="207"/>
      <c r="P333" s="194"/>
      <c r="Q333" s="198" cm="1">
        <f t="array" ref="Q333">IFERROR(MATCH(TRUE,INDEX($B$14:$B$117&gt;=P333,0),0),"")</f>
        <v>1</v>
      </c>
      <c r="R333" s="194">
        <f t="shared" ca="1" si="279"/>
        <v>3.2000000000000006E-3</v>
      </c>
      <c r="U333" s="194">
        <f t="shared" si="336"/>
        <v>0</v>
      </c>
      <c r="V333" s="19">
        <f ca="1"/>
        <v>0</v>
      </c>
      <c r="W333" s="208">
        <f t="shared" ca="1" si="337"/>
        <v>0</v>
      </c>
      <c r="X333" s="207"/>
      <c r="Y333" s="194"/>
      <c r="Z333" s="198" cm="1">
        <f t="array" ref="Z333">IFERROR(MATCH(TRUE,INDEX($B$14:$B$117&gt;=Y333,0),0),"")</f>
        <v>1</v>
      </c>
      <c r="AA333" s="194">
        <f t="shared" ca="1" si="280"/>
        <v>3.2000000000000006E-3</v>
      </c>
      <c r="AD333" s="194">
        <f t="shared" si="281"/>
        <v>0</v>
      </c>
      <c r="AE333" s="19">
        <f ca="1"/>
        <v>0</v>
      </c>
      <c r="AF333" s="208">
        <f t="shared" ca="1" si="282"/>
        <v>0</v>
      </c>
      <c r="AG333" s="207"/>
      <c r="AH333" s="194"/>
      <c r="AI333" s="198" cm="1">
        <f t="array" ref="AI333">IFERROR(MATCH(TRUE,INDEX($B$14:$B$117&gt;=AH333,0),0),"")</f>
        <v>1</v>
      </c>
      <c r="AJ333" s="194">
        <f t="shared" ca="1" si="283"/>
        <v>3.2000000000000006E-3</v>
      </c>
      <c r="AM333" s="194">
        <f t="shared" si="284"/>
        <v>0</v>
      </c>
      <c r="AN333" s="19">
        <f ca="1"/>
        <v>0</v>
      </c>
      <c r="AO333" s="208">
        <f t="shared" ca="1" si="285"/>
        <v>0</v>
      </c>
      <c r="AP333" s="207"/>
      <c r="AQ333" s="194"/>
      <c r="AR333" s="198" cm="1">
        <f t="array" ref="AR333">IFERROR(MATCH(TRUE,INDEX($B$14:$B$117&gt;=AQ333,0),0),"")</f>
        <v>1</v>
      </c>
      <c r="AS333" s="194">
        <f t="shared" ca="1" si="286"/>
        <v>3.2000000000000006E-3</v>
      </c>
      <c r="AV333" s="194">
        <f t="shared" si="287"/>
        <v>0</v>
      </c>
      <c r="AW333" s="19">
        <f ca="1"/>
        <v>0</v>
      </c>
      <c r="AX333" s="208">
        <f t="shared" ca="1" si="288"/>
        <v>0</v>
      </c>
      <c r="AY333" s="207"/>
      <c r="AZ333" s="194"/>
      <c r="BA333" s="198" cm="1">
        <f t="array" ref="BA333">IFERROR(MATCH(TRUE,INDEX($B$14:$B$117&gt;=AZ333,0),0),"")</f>
        <v>1</v>
      </c>
      <c r="BB333" s="194">
        <f t="shared" ca="1" si="289"/>
        <v>3.2000000000000006E-3</v>
      </c>
      <c r="BE333" s="194">
        <f t="shared" si="290"/>
        <v>0</v>
      </c>
      <c r="BF333" s="19">
        <f ca="1"/>
        <v>0</v>
      </c>
      <c r="BG333" s="208">
        <f t="shared" ca="1" si="291"/>
        <v>0</v>
      </c>
      <c r="BH333" s="207"/>
      <c r="BI333" s="194"/>
      <c r="BJ333" s="198" cm="1">
        <f t="array" ref="BJ333">IFERROR(MATCH(TRUE,INDEX($B$14:$B$117&gt;=BI333,0),0),"")</f>
        <v>1</v>
      </c>
      <c r="BK333" s="194">
        <f t="shared" ca="1" si="292"/>
        <v>3.2000000000000006E-3</v>
      </c>
      <c r="BN333" s="194">
        <f t="shared" si="293"/>
        <v>0</v>
      </c>
      <c r="BO333" s="19">
        <f ca="1"/>
        <v>0</v>
      </c>
      <c r="BP333" s="208">
        <f t="shared" ca="1" si="294"/>
        <v>0</v>
      </c>
      <c r="BQ333" s="207"/>
      <c r="BR333" s="194"/>
      <c r="BS333" s="198" cm="1">
        <f t="array" ref="BS333">IFERROR(MATCH(TRUE,INDEX($B$14:$B$117&gt;=BR333,0),0),"")</f>
        <v>1</v>
      </c>
      <c r="BT333" s="194">
        <f t="shared" ca="1" si="295"/>
        <v>3.2000000000000006E-3</v>
      </c>
      <c r="BW333" s="194">
        <f t="shared" si="296"/>
        <v>0</v>
      </c>
      <c r="BX333" s="19">
        <f ca="1"/>
        <v>0</v>
      </c>
      <c r="BY333" s="208">
        <f t="shared" ca="1" si="297"/>
        <v>0</v>
      </c>
      <c r="BZ333" s="207"/>
      <c r="CA333" s="194"/>
      <c r="CB333" s="198" cm="1">
        <f t="array" ref="CB333">IFERROR(MATCH(TRUE,INDEX($B$14:$B$117&gt;=CA333,0),0),"")</f>
        <v>1</v>
      </c>
      <c r="CC333" s="194">
        <f t="shared" ca="1" si="298"/>
        <v>3.2000000000000006E-3</v>
      </c>
      <c r="CF333" s="194">
        <f t="shared" si="299"/>
        <v>0</v>
      </c>
      <c r="CG333" s="19">
        <f ca="1"/>
        <v>0</v>
      </c>
      <c r="CH333" s="208">
        <f t="shared" ca="1" si="300"/>
        <v>0</v>
      </c>
      <c r="CI333" s="207"/>
      <c r="CJ333" s="194"/>
      <c r="CK333" s="198" cm="1">
        <f t="array" ref="CK333">IFERROR(MATCH(TRUE,INDEX($B$14:$B$117&gt;=CJ333,0),0),"")</f>
        <v>1</v>
      </c>
      <c r="CL333" s="194">
        <f t="shared" ca="1" si="301"/>
        <v>3.2000000000000006E-3</v>
      </c>
      <c r="CO333" s="194">
        <f t="shared" si="302"/>
        <v>0</v>
      </c>
      <c r="CP333" s="19">
        <f ca="1"/>
        <v>0</v>
      </c>
      <c r="CQ333" s="208">
        <f t="shared" ca="1" si="303"/>
        <v>0</v>
      </c>
      <c r="CR333" s="207"/>
      <c r="CS333" s="194"/>
      <c r="CT333" s="198" cm="1">
        <f t="array" ref="CT333">IFERROR(MATCH(TRUE,INDEX($B$14:$B$117&gt;=CS333,0),0),"")</f>
        <v>1</v>
      </c>
      <c r="CU333" s="194">
        <f t="shared" ca="1" si="304"/>
        <v>3.2000000000000006E-3</v>
      </c>
      <c r="CX333" s="194">
        <f t="shared" si="305"/>
        <v>0</v>
      </c>
      <c r="CY333" s="19" t="e">
        <f ca="1"/>
        <v>#N/A</v>
      </c>
      <c r="CZ333" s="208" t="e">
        <f t="shared" ca="1" si="306"/>
        <v>#N/A</v>
      </c>
      <c r="DA333" s="207"/>
      <c r="DB333" s="194"/>
      <c r="DC333" s="198" cm="1">
        <f t="array" ref="DC333">IFERROR(MATCH(TRUE,INDEX($B$14:$B$117&gt;=DB333,0),0),"")</f>
        <v>1</v>
      </c>
      <c r="DD333" s="194">
        <f t="shared" ca="1" si="307"/>
        <v>3.2000000000000006E-3</v>
      </c>
      <c r="DG333" s="194">
        <f t="shared" si="308"/>
        <v>0</v>
      </c>
      <c r="DH333" s="19" t="e">
        <f ca="1"/>
        <v>#N/A</v>
      </c>
      <c r="DI333" s="208" t="e">
        <f t="shared" ca="1" si="309"/>
        <v>#N/A</v>
      </c>
      <c r="DJ333" s="207"/>
      <c r="DK333" s="194"/>
      <c r="DL333" s="198" cm="1">
        <f t="array" ref="DL333">IFERROR(MATCH(TRUE,INDEX($B$14:$B$117&gt;=DK333,0),0),"")</f>
        <v>1</v>
      </c>
      <c r="DM333" s="194">
        <f t="shared" ca="1" si="310"/>
        <v>3.2000000000000006E-3</v>
      </c>
      <c r="DP333" s="194">
        <f t="shared" si="311"/>
        <v>0</v>
      </c>
      <c r="DQ333" s="19" t="e">
        <f ca="1"/>
        <v>#N/A</v>
      </c>
      <c r="DR333" s="208" t="e">
        <f t="shared" ca="1" si="312"/>
        <v>#N/A</v>
      </c>
      <c r="DS333" s="207"/>
      <c r="DT333" s="194"/>
      <c r="DU333" s="198" cm="1">
        <f t="array" ref="DU333">IFERROR(MATCH(TRUE,INDEX($B$14:$B$117&gt;=DT333,0),0),"")</f>
        <v>1</v>
      </c>
      <c r="DV333" s="194">
        <f t="shared" ca="1" si="313"/>
        <v>3.2000000000000006E-3</v>
      </c>
      <c r="DY333" s="194">
        <f t="shared" si="314"/>
        <v>0</v>
      </c>
      <c r="DZ333" s="19" t="e">
        <f ca="1"/>
        <v>#N/A</v>
      </c>
      <c r="EA333" s="208" t="e">
        <f t="shared" ca="1" si="315"/>
        <v>#N/A</v>
      </c>
      <c r="EB333" s="207"/>
      <c r="EC333" s="194"/>
      <c r="ED333" s="198" cm="1">
        <f t="array" ref="ED333">IFERROR(MATCH(TRUE,INDEX($B$14:$B$117&gt;=EC333,0),0),"")</f>
        <v>1</v>
      </c>
      <c r="EE333" s="194">
        <f t="shared" ca="1" si="316"/>
        <v>3.2000000000000006E-3</v>
      </c>
      <c r="EH333" s="194">
        <f t="shared" si="317"/>
        <v>0</v>
      </c>
      <c r="EI333" s="19" t="e">
        <f ca="1"/>
        <v>#N/A</v>
      </c>
      <c r="EJ333" s="208" t="e">
        <f t="shared" ca="1" si="318"/>
        <v>#N/A</v>
      </c>
      <c r="EK333" s="207"/>
      <c r="EL333" s="194"/>
      <c r="EM333" s="198" cm="1">
        <f t="array" ref="EM333">IFERROR(MATCH(TRUE,INDEX($B$14:$B$117&gt;=EL333,0),0),"")</f>
        <v>1</v>
      </c>
      <c r="EN333" s="194">
        <f t="shared" ca="1" si="319"/>
        <v>3.2000000000000006E-3</v>
      </c>
      <c r="EQ333" s="194">
        <f t="shared" si="320"/>
        <v>0</v>
      </c>
      <c r="ER333" s="19" t="e">
        <f ca="1"/>
        <v>#N/A</v>
      </c>
      <c r="ES333" s="208" t="e">
        <f t="shared" ca="1" si="321"/>
        <v>#N/A</v>
      </c>
      <c r="ET333" s="207"/>
      <c r="EU333" s="194"/>
      <c r="EV333" s="198" cm="1">
        <f t="array" ref="EV333">IFERROR(MATCH(TRUE,INDEX($B$14:$B$117&gt;=EU333,0),0),"")</f>
        <v>1</v>
      </c>
      <c r="EW333" s="194">
        <f t="shared" ca="1" si="322"/>
        <v>3.2000000000000006E-3</v>
      </c>
      <c r="EZ333" s="194">
        <f t="shared" si="323"/>
        <v>0</v>
      </c>
      <c r="FA333" s="19" t="e">
        <f ca="1"/>
        <v>#N/A</v>
      </c>
      <c r="FB333" s="208" t="e">
        <f t="shared" ca="1" si="324"/>
        <v>#N/A</v>
      </c>
      <c r="FC333" s="207"/>
      <c r="FD333" s="194"/>
      <c r="FE333" s="198" cm="1">
        <f t="array" ref="FE333">IFERROR(MATCH(TRUE,INDEX($B$14:$B$117&gt;=FD333,0),0),"")</f>
        <v>1</v>
      </c>
      <c r="FF333" s="194">
        <f t="shared" ca="1" si="325"/>
        <v>3.2000000000000006E-3</v>
      </c>
      <c r="FI333" s="194">
        <f t="shared" si="326"/>
        <v>0</v>
      </c>
      <c r="FJ333" s="19" t="e">
        <f ca="1"/>
        <v>#N/A</v>
      </c>
      <c r="FK333" s="208" t="e">
        <f t="shared" ca="1" si="327"/>
        <v>#N/A</v>
      </c>
      <c r="FL333" s="207"/>
      <c r="FM333" s="194"/>
      <c r="FN333" s="198" cm="1">
        <f t="array" ref="FN333">IFERROR(MATCH(TRUE,INDEX($B$14:$B$117&gt;=FM333,0),0),"")</f>
        <v>1</v>
      </c>
      <c r="FO333" s="194">
        <f t="shared" ca="1" si="328"/>
        <v>3.2000000000000006E-3</v>
      </c>
      <c r="FR333" s="194">
        <f t="shared" si="329"/>
        <v>0</v>
      </c>
      <c r="FS333" s="19" t="e">
        <f ca="1"/>
        <v>#N/A</v>
      </c>
      <c r="FT333" s="208" t="e">
        <f t="shared" ca="1" si="330"/>
        <v>#N/A</v>
      </c>
      <c r="FU333" s="207"/>
      <c r="FV333" s="194"/>
      <c r="FW333" s="198" cm="1">
        <f t="array" ref="FW333">IFERROR(MATCH(TRUE,INDEX($B$14:$B$117&gt;=FV333,0),0),"")</f>
        <v>1</v>
      </c>
      <c r="FX333" s="194">
        <f t="shared" ca="1" si="331"/>
        <v>3.2000000000000006E-3</v>
      </c>
      <c r="GA333" s="194">
        <f t="shared" si="332"/>
        <v>0</v>
      </c>
      <c r="GB333" s="19" t="e">
        <f ca="1"/>
        <v>#N/A</v>
      </c>
      <c r="GC333" s="208" t="e">
        <f t="shared" ca="1" si="333"/>
        <v>#N/A</v>
      </c>
    </row>
    <row r="334" spans="6:185" x14ac:dyDescent="0.2">
      <c r="F334" s="207"/>
      <c r="G334" s="194"/>
      <c r="H334" s="198" cm="1">
        <f t="array" ref="H334">IFERROR(MATCH(TRUE,INDEX($B$14:$B$117&gt;=G334,0),0),"")</f>
        <v>1</v>
      </c>
      <c r="I334" s="194">
        <f t="shared" ref="I334:I397" ca="1" si="338">IFERROR(IF(ROUND(G334,3)=1,1,FORECAST(G334,OFFSET($C$14,H334-1,0,2),OFFSET($B$14,H334-1,0,2))),I333+(1-I333)/($K$4-F334))</f>
        <v>3.2000000000000006E-3</v>
      </c>
      <c r="L334" s="194">
        <f t="shared" si="334"/>
        <v>0</v>
      </c>
      <c r="M334" s="19">
        <f ca="1"/>
        <v>0</v>
      </c>
      <c r="N334" s="208">
        <f t="shared" ca="1" si="335"/>
        <v>0</v>
      </c>
      <c r="O334" s="207"/>
      <c r="P334" s="194"/>
      <c r="Q334" s="198" cm="1">
        <f t="array" ref="Q334">IFERROR(MATCH(TRUE,INDEX($B$14:$B$117&gt;=P334,0),0),"")</f>
        <v>1</v>
      </c>
      <c r="R334" s="194">
        <f t="shared" ref="R334:R397" ca="1" si="339">IFERROR(IF(ROUND(P334,3)=1,1,FORECAST(P334,OFFSET($C$14,Q334-1,0,2),OFFSET($B$14,Q334-1,0,2))),R333+(1-R333)/($K$4-O334))</f>
        <v>3.2000000000000006E-3</v>
      </c>
      <c r="U334" s="194">
        <f t="shared" si="336"/>
        <v>0</v>
      </c>
      <c r="V334" s="19">
        <f ca="1"/>
        <v>0</v>
      </c>
      <c r="W334" s="208">
        <f t="shared" ca="1" si="337"/>
        <v>0</v>
      </c>
      <c r="X334" s="207"/>
      <c r="Y334" s="194"/>
      <c r="Z334" s="198" cm="1">
        <f t="array" ref="Z334">IFERROR(MATCH(TRUE,INDEX($B$14:$B$117&gt;=Y334,0),0),"")</f>
        <v>1</v>
      </c>
      <c r="AA334" s="194">
        <f t="shared" ref="AA334:AA397" ca="1" si="340">IFERROR(IF(ROUND(Y334,3)=1,1,FORECAST(Y334,OFFSET($C$14,Z334-1,0,2),OFFSET($B$14,Z334-1,0,2))),AA333+(1-AA333)/($K$4-X334))</f>
        <v>3.2000000000000006E-3</v>
      </c>
      <c r="AD334" s="194">
        <f t="shared" ref="AD334:AD397" si="341">IF(AC334-AC333&lt;0,0,AC334-AC333)</f>
        <v>0</v>
      </c>
      <c r="AE334" s="19">
        <f ca="1"/>
        <v>0</v>
      </c>
      <c r="AF334" s="208">
        <f t="shared" ref="AF334:AF397" ca="1" si="342">(AE334*(1+AC$3)^((AC$4-AB334)/12))-AE334</f>
        <v>0</v>
      </c>
      <c r="AG334" s="207"/>
      <c r="AH334" s="194"/>
      <c r="AI334" s="198" cm="1">
        <f t="array" ref="AI334">IFERROR(MATCH(TRUE,INDEX($B$14:$B$117&gt;=AH334,0),0),"")</f>
        <v>1</v>
      </c>
      <c r="AJ334" s="194">
        <f t="shared" ref="AJ334:AJ397" ca="1" si="343">IFERROR(IF(ROUND(AH334,3)=1,1,FORECAST(AH334,OFFSET($C$14,AI334-1,0,2),OFFSET($B$14,AI334-1,0,2))),AJ333+(1-AJ333)/($K$4-AG334))</f>
        <v>3.2000000000000006E-3</v>
      </c>
      <c r="AM334" s="194">
        <f t="shared" ref="AM334:AM397" si="344">IF(AL334-AL333&lt;0,0,AL334-AL333)</f>
        <v>0</v>
      </c>
      <c r="AN334" s="19">
        <f ca="1"/>
        <v>0</v>
      </c>
      <c r="AO334" s="208">
        <f t="shared" ref="AO334:AO397" ca="1" si="345">(AN334*(1+AL$3)^((AL$4-AK334)/12))-AN334</f>
        <v>0</v>
      </c>
      <c r="AP334" s="207"/>
      <c r="AQ334" s="194"/>
      <c r="AR334" s="198" cm="1">
        <f t="array" ref="AR334">IFERROR(MATCH(TRUE,INDEX($B$14:$B$117&gt;=AQ334,0),0),"")</f>
        <v>1</v>
      </c>
      <c r="AS334" s="194">
        <f t="shared" ref="AS334:AS397" ca="1" si="346">IFERROR(IF(ROUND(AQ334,3)=1,1,FORECAST(AQ334,OFFSET($C$14,AR334-1,0,2),OFFSET($B$14,AR334-1,0,2))),AS333+(1-AS333)/($K$4-AP334))</f>
        <v>3.2000000000000006E-3</v>
      </c>
      <c r="AV334" s="194">
        <f t="shared" ref="AV334:AV397" si="347">IF(AU334-AU333&lt;0,0,AU334-AU333)</f>
        <v>0</v>
      </c>
      <c r="AW334" s="19">
        <f ca="1"/>
        <v>0</v>
      </c>
      <c r="AX334" s="208">
        <f t="shared" ref="AX334:AX397" ca="1" si="348">(AW334*(1+AU$3)^((AU$4-AT334)/12))-AW334</f>
        <v>0</v>
      </c>
      <c r="AY334" s="207"/>
      <c r="AZ334" s="194"/>
      <c r="BA334" s="198" cm="1">
        <f t="array" ref="BA334">IFERROR(MATCH(TRUE,INDEX($B$14:$B$117&gt;=AZ334,0),0),"")</f>
        <v>1</v>
      </c>
      <c r="BB334" s="194">
        <f t="shared" ref="BB334:BB397" ca="1" si="349">IFERROR(IF(ROUND(AZ334,3)=1,1,FORECAST(AZ334,OFFSET($C$14,BA334-1,0,2),OFFSET($B$14,BA334-1,0,2))),BB333+(1-BB333)/($K$4-AY334))</f>
        <v>3.2000000000000006E-3</v>
      </c>
      <c r="BE334" s="194">
        <f t="shared" ref="BE334:BE397" si="350">IF(BD334-BD333&lt;0,0,BD334-BD333)</f>
        <v>0</v>
      </c>
      <c r="BF334" s="19">
        <f ca="1"/>
        <v>0</v>
      </c>
      <c r="BG334" s="208">
        <f t="shared" ref="BG334:BG397" ca="1" si="351">(BF334*(1+BD$3)^((BD$4-BC334)/12))-BF334</f>
        <v>0</v>
      </c>
      <c r="BH334" s="207"/>
      <c r="BI334" s="194"/>
      <c r="BJ334" s="198" cm="1">
        <f t="array" ref="BJ334">IFERROR(MATCH(TRUE,INDEX($B$14:$B$117&gt;=BI334,0),0),"")</f>
        <v>1</v>
      </c>
      <c r="BK334" s="194">
        <f t="shared" ref="BK334:BK397" ca="1" si="352">IFERROR(IF(ROUND(BI334,3)=1,1,FORECAST(BI334,OFFSET($C$14,BJ334-1,0,2),OFFSET($B$14,BJ334-1,0,2))),BK333+(1-BK333)/($K$4-BH334))</f>
        <v>3.2000000000000006E-3</v>
      </c>
      <c r="BN334" s="194">
        <f t="shared" ref="BN334:BN397" si="353">IF(BM334-BM333&lt;0,0,BM334-BM333)</f>
        <v>0</v>
      </c>
      <c r="BO334" s="19">
        <f ca="1"/>
        <v>0</v>
      </c>
      <c r="BP334" s="208">
        <f t="shared" ref="BP334:BP397" ca="1" si="354">(BO334*(1+BM$3)^((BM$4-BL334)/12))-BO334</f>
        <v>0</v>
      </c>
      <c r="BQ334" s="207"/>
      <c r="BR334" s="194"/>
      <c r="BS334" s="198" cm="1">
        <f t="array" ref="BS334">IFERROR(MATCH(TRUE,INDEX($B$14:$B$117&gt;=BR334,0),0),"")</f>
        <v>1</v>
      </c>
      <c r="BT334" s="194">
        <f t="shared" ref="BT334:BT397" ca="1" si="355">IFERROR(IF(ROUND(BR334,3)=1,1,FORECAST(BR334,OFFSET($C$14,BS334-1,0,2),OFFSET($B$14,BS334-1,0,2))),BT333+(1-BT333)/($K$4-BQ334))</f>
        <v>3.2000000000000006E-3</v>
      </c>
      <c r="BW334" s="194">
        <f t="shared" ref="BW334:BW397" si="356">IF(BV334-BV333&lt;0,0,BV334-BV333)</f>
        <v>0</v>
      </c>
      <c r="BX334" s="19">
        <f ca="1"/>
        <v>0</v>
      </c>
      <c r="BY334" s="208">
        <f t="shared" ref="BY334:BY397" ca="1" si="357">(BX334*(1+BV$3)^((BV$4-BU334)/12))-BX334</f>
        <v>0</v>
      </c>
      <c r="BZ334" s="207"/>
      <c r="CA334" s="194"/>
      <c r="CB334" s="198" cm="1">
        <f t="array" ref="CB334">IFERROR(MATCH(TRUE,INDEX($B$14:$B$117&gt;=CA334,0),0),"")</f>
        <v>1</v>
      </c>
      <c r="CC334" s="194">
        <f t="shared" ref="CC334:CC397" ca="1" si="358">IFERROR(IF(ROUND(CA334,3)=1,1,FORECAST(CA334,OFFSET($C$14,CB334-1,0,2),OFFSET($B$14,CB334-1,0,2))),CC333+(1-CC333)/($K$4-BZ334))</f>
        <v>3.2000000000000006E-3</v>
      </c>
      <c r="CF334" s="194">
        <f t="shared" ref="CF334:CF397" si="359">IF(CE334-CE333&lt;0,0,CE334-CE333)</f>
        <v>0</v>
      </c>
      <c r="CG334" s="19">
        <f ca="1"/>
        <v>0</v>
      </c>
      <c r="CH334" s="208">
        <f t="shared" ref="CH334:CH397" ca="1" si="360">(CG334*(1+CE$3)^((CE$4-CD334)/12))-CG334</f>
        <v>0</v>
      </c>
      <c r="CI334" s="207"/>
      <c r="CJ334" s="194"/>
      <c r="CK334" s="198" cm="1">
        <f t="array" ref="CK334">IFERROR(MATCH(TRUE,INDEX($B$14:$B$117&gt;=CJ334,0),0),"")</f>
        <v>1</v>
      </c>
      <c r="CL334" s="194">
        <f t="shared" ref="CL334:CL397" ca="1" si="361">IFERROR(IF(ROUND(CJ334,3)=1,1,FORECAST(CJ334,OFFSET($C$14,CK334-1,0,2),OFFSET($B$14,CK334-1,0,2))),CL333+(1-CL333)/($K$4-CI334))</f>
        <v>3.2000000000000006E-3</v>
      </c>
      <c r="CO334" s="194">
        <f t="shared" ref="CO334:CO397" si="362">IF(CN334-CN333&lt;0,0,CN334-CN333)</f>
        <v>0</v>
      </c>
      <c r="CP334" s="19">
        <f ca="1"/>
        <v>0</v>
      </c>
      <c r="CQ334" s="208">
        <f t="shared" ref="CQ334:CQ397" ca="1" si="363">(CP334*(1+CN$3)^((CN$4-CM334)/12))-CP334</f>
        <v>0</v>
      </c>
      <c r="CR334" s="207"/>
      <c r="CS334" s="194"/>
      <c r="CT334" s="198" cm="1">
        <f t="array" ref="CT334">IFERROR(MATCH(TRUE,INDEX($B$14:$B$117&gt;=CS334,0),0),"")</f>
        <v>1</v>
      </c>
      <c r="CU334" s="194">
        <f t="shared" ref="CU334:CU397" ca="1" si="364">IFERROR(IF(ROUND(CS334,3)=1,1,FORECAST(CS334,OFFSET($C$14,CT334-1,0,2),OFFSET($B$14,CT334-1,0,2))),CU333+(1-CU333)/($K$4-CR334))</f>
        <v>3.2000000000000006E-3</v>
      </c>
      <c r="CX334" s="194">
        <f t="shared" ref="CX334:CX397" si="365">IF(CW334-CW333&lt;0,0,CW334-CW333)</f>
        <v>0</v>
      </c>
      <c r="CY334" s="19" t="e">
        <f ca="1"/>
        <v>#N/A</v>
      </c>
      <c r="CZ334" s="208" t="e">
        <f t="shared" ref="CZ334:CZ397" ca="1" si="366">(CY334*(1+CW$3)^((CW$4-CV334)/12))-CY334</f>
        <v>#N/A</v>
      </c>
      <c r="DA334" s="207"/>
      <c r="DB334" s="194"/>
      <c r="DC334" s="198" cm="1">
        <f t="array" ref="DC334">IFERROR(MATCH(TRUE,INDEX($B$14:$B$117&gt;=DB334,0),0),"")</f>
        <v>1</v>
      </c>
      <c r="DD334" s="194">
        <f t="shared" ref="DD334:DD397" ca="1" si="367">IFERROR(IF(ROUND(DB334,3)=1,1,FORECAST(DB334,OFFSET($C$14,DC334-1,0,2),OFFSET($B$14,DC334-1,0,2))),DD333+(1-DD333)/($K$4-DA334))</f>
        <v>3.2000000000000006E-3</v>
      </c>
      <c r="DG334" s="194">
        <f t="shared" ref="DG334:DG397" si="368">IF(DF334-DF333&lt;0,0,DF334-DF333)</f>
        <v>0</v>
      </c>
      <c r="DH334" s="19" t="e">
        <f ca="1"/>
        <v>#N/A</v>
      </c>
      <c r="DI334" s="208" t="e">
        <f t="shared" ref="DI334:DI397" ca="1" si="369">(DH334*(1+DF$3)^((DF$4-DE334)/12))-DH334</f>
        <v>#N/A</v>
      </c>
      <c r="DJ334" s="207"/>
      <c r="DK334" s="194"/>
      <c r="DL334" s="198" cm="1">
        <f t="array" ref="DL334">IFERROR(MATCH(TRUE,INDEX($B$14:$B$117&gt;=DK334,0),0),"")</f>
        <v>1</v>
      </c>
      <c r="DM334" s="194">
        <f t="shared" ref="DM334:DM397" ca="1" si="370">IFERROR(IF(ROUND(DK334,3)=1,1,FORECAST(DK334,OFFSET($C$14,DL334-1,0,2),OFFSET($B$14,DL334-1,0,2))),DM333+(1-DM333)/($K$4-DJ334))</f>
        <v>3.2000000000000006E-3</v>
      </c>
      <c r="DP334" s="194">
        <f t="shared" ref="DP334:DP397" si="371">IF(DO334-DO333&lt;0,0,DO334-DO333)</f>
        <v>0</v>
      </c>
      <c r="DQ334" s="19" t="e">
        <f ca="1"/>
        <v>#N/A</v>
      </c>
      <c r="DR334" s="208" t="e">
        <f t="shared" ref="DR334:DR397" ca="1" si="372">(DQ334*(1+DO$3)^((DO$4-DN334)/12))-DQ334</f>
        <v>#N/A</v>
      </c>
      <c r="DS334" s="207"/>
      <c r="DT334" s="194"/>
      <c r="DU334" s="198" cm="1">
        <f t="array" ref="DU334">IFERROR(MATCH(TRUE,INDEX($B$14:$B$117&gt;=DT334,0),0),"")</f>
        <v>1</v>
      </c>
      <c r="DV334" s="194">
        <f t="shared" ref="DV334:DV397" ca="1" si="373">IFERROR(IF(ROUND(DT334,3)=1,1,FORECAST(DT334,OFFSET($C$14,DU334-1,0,2),OFFSET($B$14,DU334-1,0,2))),DV333+(1-DV333)/($K$4-DS334))</f>
        <v>3.2000000000000006E-3</v>
      </c>
      <c r="DY334" s="194">
        <f t="shared" ref="DY334:DY397" si="374">IF(DX334-DX333&lt;0,0,DX334-DX333)</f>
        <v>0</v>
      </c>
      <c r="DZ334" s="19" t="e">
        <f ca="1"/>
        <v>#N/A</v>
      </c>
      <c r="EA334" s="208" t="e">
        <f t="shared" ref="EA334:EA397" ca="1" si="375">(DZ334*(1+DX$3)^((DX$4-DW334)/12))-DZ334</f>
        <v>#N/A</v>
      </c>
      <c r="EB334" s="207"/>
      <c r="EC334" s="194"/>
      <c r="ED334" s="198" cm="1">
        <f t="array" ref="ED334">IFERROR(MATCH(TRUE,INDEX($B$14:$B$117&gt;=EC334,0),0),"")</f>
        <v>1</v>
      </c>
      <c r="EE334" s="194">
        <f t="shared" ref="EE334:EE397" ca="1" si="376">IFERROR(IF(ROUND(EC334,3)=1,1,FORECAST(EC334,OFFSET($C$14,ED334-1,0,2),OFFSET($B$14,ED334-1,0,2))),EE333+(1-EE333)/($K$4-EB334))</f>
        <v>3.2000000000000006E-3</v>
      </c>
      <c r="EH334" s="194">
        <f t="shared" ref="EH334:EH397" si="377">IF(EG334-EG333&lt;0,0,EG334-EG333)</f>
        <v>0</v>
      </c>
      <c r="EI334" s="19" t="e">
        <f ca="1"/>
        <v>#N/A</v>
      </c>
      <c r="EJ334" s="208" t="e">
        <f t="shared" ref="EJ334:EJ397" ca="1" si="378">(EI334*(1+EG$3)^((EG$4-EF334)/12))-EI334</f>
        <v>#N/A</v>
      </c>
      <c r="EK334" s="207"/>
      <c r="EL334" s="194"/>
      <c r="EM334" s="198" cm="1">
        <f t="array" ref="EM334">IFERROR(MATCH(TRUE,INDEX($B$14:$B$117&gt;=EL334,0),0),"")</f>
        <v>1</v>
      </c>
      <c r="EN334" s="194">
        <f t="shared" ref="EN334:EN397" ca="1" si="379">IFERROR(IF(ROUND(EL334,3)=1,1,FORECAST(EL334,OFFSET($C$14,EM334-1,0,2),OFFSET($B$14,EM334-1,0,2))),EN333+(1-EN333)/($K$4-EK334))</f>
        <v>3.2000000000000006E-3</v>
      </c>
      <c r="EQ334" s="194">
        <f t="shared" ref="EQ334:EQ397" si="380">IF(EP334-EP333&lt;0,0,EP334-EP333)</f>
        <v>0</v>
      </c>
      <c r="ER334" s="19" t="e">
        <f ca="1"/>
        <v>#N/A</v>
      </c>
      <c r="ES334" s="208" t="e">
        <f t="shared" ref="ES334:ES397" ca="1" si="381">(ER334*(1+EP$3)^((EP$4-EO334)/12))-ER334</f>
        <v>#N/A</v>
      </c>
      <c r="ET334" s="207"/>
      <c r="EU334" s="194"/>
      <c r="EV334" s="198" cm="1">
        <f t="array" ref="EV334">IFERROR(MATCH(TRUE,INDEX($B$14:$B$117&gt;=EU334,0),0),"")</f>
        <v>1</v>
      </c>
      <c r="EW334" s="194">
        <f t="shared" ref="EW334:EW397" ca="1" si="382">IFERROR(IF(ROUND(EU334,3)=1,1,FORECAST(EU334,OFFSET($C$14,EV334-1,0,2),OFFSET($B$14,EV334-1,0,2))),EW333+(1-EW333)/($K$4-ET334))</f>
        <v>3.2000000000000006E-3</v>
      </c>
      <c r="EZ334" s="194">
        <f t="shared" ref="EZ334:EZ397" si="383">IF(EY334-EY333&lt;0,0,EY334-EY333)</f>
        <v>0</v>
      </c>
      <c r="FA334" s="19" t="e">
        <f ca="1"/>
        <v>#N/A</v>
      </c>
      <c r="FB334" s="208" t="e">
        <f t="shared" ref="FB334:FB397" ca="1" si="384">(FA334*(1+EY$3)^((EY$4-EX334)/12))-FA334</f>
        <v>#N/A</v>
      </c>
      <c r="FC334" s="207"/>
      <c r="FD334" s="194"/>
      <c r="FE334" s="198" cm="1">
        <f t="array" ref="FE334">IFERROR(MATCH(TRUE,INDEX($B$14:$B$117&gt;=FD334,0),0),"")</f>
        <v>1</v>
      </c>
      <c r="FF334" s="194">
        <f t="shared" ref="FF334:FF397" ca="1" si="385">IFERROR(IF(ROUND(FD334,3)=1,1,FORECAST(FD334,OFFSET($C$14,FE334-1,0,2),OFFSET($B$14,FE334-1,0,2))),FF333+(1-FF333)/($K$4-FC334))</f>
        <v>3.2000000000000006E-3</v>
      </c>
      <c r="FI334" s="194">
        <f t="shared" ref="FI334:FI397" si="386">IF(FH334-FH333&lt;0,0,FH334-FH333)</f>
        <v>0</v>
      </c>
      <c r="FJ334" s="19" t="e">
        <f ca="1"/>
        <v>#N/A</v>
      </c>
      <c r="FK334" s="208" t="e">
        <f t="shared" ref="FK334:FK397" ca="1" si="387">(FJ334*(1+FH$3)^((FH$4-FG334)/12))-FJ334</f>
        <v>#N/A</v>
      </c>
      <c r="FL334" s="207"/>
      <c r="FM334" s="194"/>
      <c r="FN334" s="198" cm="1">
        <f t="array" ref="FN334">IFERROR(MATCH(TRUE,INDEX($B$14:$B$117&gt;=FM334,0),0),"")</f>
        <v>1</v>
      </c>
      <c r="FO334" s="194">
        <f t="shared" ref="FO334:FO397" ca="1" si="388">IFERROR(IF(ROUND(FM334,3)=1,1,FORECAST(FM334,OFFSET($C$14,FN334-1,0,2),OFFSET($B$14,FN334-1,0,2))),FO333+(1-FO333)/($K$4-FL334))</f>
        <v>3.2000000000000006E-3</v>
      </c>
      <c r="FR334" s="194">
        <f t="shared" ref="FR334:FR397" si="389">IF(FQ334-FQ333&lt;0,0,FQ334-FQ333)</f>
        <v>0</v>
      </c>
      <c r="FS334" s="19" t="e">
        <f ca="1"/>
        <v>#N/A</v>
      </c>
      <c r="FT334" s="208" t="e">
        <f t="shared" ref="FT334:FT397" ca="1" si="390">(FS334*(1+FQ$3)^((FQ$4-FP334)/12))-FS334</f>
        <v>#N/A</v>
      </c>
      <c r="FU334" s="207"/>
      <c r="FV334" s="194"/>
      <c r="FW334" s="198" cm="1">
        <f t="array" ref="FW334">IFERROR(MATCH(TRUE,INDEX($B$14:$B$117&gt;=FV334,0),0),"")</f>
        <v>1</v>
      </c>
      <c r="FX334" s="194">
        <f t="shared" ref="FX334:FX397" ca="1" si="391">IFERROR(IF(ROUND(FV334,3)=1,1,FORECAST(FV334,OFFSET($C$14,FW334-1,0,2),OFFSET($B$14,FW334-1,0,2))),FX333+(1-FX333)/($K$4-FU334))</f>
        <v>3.2000000000000006E-3</v>
      </c>
      <c r="GA334" s="194">
        <f t="shared" ref="GA334:GA397" si="392">IF(FZ334-FZ333&lt;0,0,FZ334-FZ333)</f>
        <v>0</v>
      </c>
      <c r="GB334" s="19" t="e">
        <f ca="1"/>
        <v>#N/A</v>
      </c>
      <c r="GC334" s="208" t="e">
        <f t="shared" ref="GC334:GC397" ca="1" si="393">(GB334*(1+FZ$3)^((FZ$4-FY334)/12))-GB334</f>
        <v>#N/A</v>
      </c>
    </row>
    <row r="335" spans="6:185" x14ac:dyDescent="0.2">
      <c r="F335" s="207"/>
      <c r="G335" s="194"/>
      <c r="H335" s="198" cm="1">
        <f t="array" ref="H335">IFERROR(MATCH(TRUE,INDEX($B$14:$B$117&gt;=G335,0),0),"")</f>
        <v>1</v>
      </c>
      <c r="I335" s="194">
        <f t="shared" ca="1" si="338"/>
        <v>3.2000000000000006E-3</v>
      </c>
      <c r="L335" s="194">
        <f t="shared" ref="L335:L398" si="394">IF(K335-K334&lt;0,0,K335-K334)</f>
        <v>0</v>
      </c>
      <c r="M335" s="19">
        <f ca="1"/>
        <v>0</v>
      </c>
      <c r="N335" s="208">
        <f t="shared" ref="N335:N398" ca="1" si="395">(M335*(1+K$3)^((K$4-J335)/12))-M335</f>
        <v>0</v>
      </c>
      <c r="O335" s="207"/>
      <c r="P335" s="194"/>
      <c r="Q335" s="198" cm="1">
        <f t="array" ref="Q335">IFERROR(MATCH(TRUE,INDEX($B$14:$B$117&gt;=P335,0),0),"")</f>
        <v>1</v>
      </c>
      <c r="R335" s="194">
        <f t="shared" ca="1" si="339"/>
        <v>3.2000000000000006E-3</v>
      </c>
      <c r="U335" s="194">
        <f t="shared" ref="U335:U398" si="396">IF(T335-T334&lt;0,0,T335-T334)</f>
        <v>0</v>
      </c>
      <c r="V335" s="19">
        <f ca="1"/>
        <v>0</v>
      </c>
      <c r="W335" s="208">
        <f t="shared" ref="W335:W398" ca="1" si="397">(V335*(1+T$3)^((T$4-S335)/12))-V335</f>
        <v>0</v>
      </c>
      <c r="X335" s="207"/>
      <c r="Y335" s="194"/>
      <c r="Z335" s="198" cm="1">
        <f t="array" ref="Z335">IFERROR(MATCH(TRUE,INDEX($B$14:$B$117&gt;=Y335,0),0),"")</f>
        <v>1</v>
      </c>
      <c r="AA335" s="194">
        <f t="shared" ca="1" si="340"/>
        <v>3.2000000000000006E-3</v>
      </c>
      <c r="AD335" s="194">
        <f t="shared" si="341"/>
        <v>0</v>
      </c>
      <c r="AE335" s="19">
        <f ca="1"/>
        <v>0</v>
      </c>
      <c r="AF335" s="208">
        <f t="shared" ca="1" si="342"/>
        <v>0</v>
      </c>
      <c r="AG335" s="207"/>
      <c r="AH335" s="194"/>
      <c r="AI335" s="198" cm="1">
        <f t="array" ref="AI335">IFERROR(MATCH(TRUE,INDEX($B$14:$B$117&gt;=AH335,0),0),"")</f>
        <v>1</v>
      </c>
      <c r="AJ335" s="194">
        <f t="shared" ca="1" si="343"/>
        <v>3.2000000000000006E-3</v>
      </c>
      <c r="AM335" s="194">
        <f t="shared" si="344"/>
        <v>0</v>
      </c>
      <c r="AN335" s="19">
        <f ca="1"/>
        <v>0</v>
      </c>
      <c r="AO335" s="208">
        <f t="shared" ca="1" si="345"/>
        <v>0</v>
      </c>
      <c r="AP335" s="207"/>
      <c r="AQ335" s="194"/>
      <c r="AR335" s="198" cm="1">
        <f t="array" ref="AR335">IFERROR(MATCH(TRUE,INDEX($B$14:$B$117&gt;=AQ335,0),0),"")</f>
        <v>1</v>
      </c>
      <c r="AS335" s="194">
        <f t="shared" ca="1" si="346"/>
        <v>3.2000000000000006E-3</v>
      </c>
      <c r="AV335" s="194">
        <f t="shared" si="347"/>
        <v>0</v>
      </c>
      <c r="AW335" s="19">
        <f ca="1"/>
        <v>0</v>
      </c>
      <c r="AX335" s="208">
        <f t="shared" ca="1" si="348"/>
        <v>0</v>
      </c>
      <c r="AY335" s="207"/>
      <c r="AZ335" s="194"/>
      <c r="BA335" s="198" cm="1">
        <f t="array" ref="BA335">IFERROR(MATCH(TRUE,INDEX($B$14:$B$117&gt;=AZ335,0),0),"")</f>
        <v>1</v>
      </c>
      <c r="BB335" s="194">
        <f t="shared" ca="1" si="349"/>
        <v>3.2000000000000006E-3</v>
      </c>
      <c r="BE335" s="194">
        <f t="shared" si="350"/>
        <v>0</v>
      </c>
      <c r="BF335" s="19">
        <f ca="1"/>
        <v>0</v>
      </c>
      <c r="BG335" s="208">
        <f t="shared" ca="1" si="351"/>
        <v>0</v>
      </c>
      <c r="BH335" s="207"/>
      <c r="BI335" s="194"/>
      <c r="BJ335" s="198" cm="1">
        <f t="array" ref="BJ335">IFERROR(MATCH(TRUE,INDEX($B$14:$B$117&gt;=BI335,0),0),"")</f>
        <v>1</v>
      </c>
      <c r="BK335" s="194">
        <f t="shared" ca="1" si="352"/>
        <v>3.2000000000000006E-3</v>
      </c>
      <c r="BN335" s="194">
        <f t="shared" si="353"/>
        <v>0</v>
      </c>
      <c r="BO335" s="19">
        <f ca="1"/>
        <v>0</v>
      </c>
      <c r="BP335" s="208">
        <f t="shared" ca="1" si="354"/>
        <v>0</v>
      </c>
      <c r="BQ335" s="207"/>
      <c r="BR335" s="194"/>
      <c r="BS335" s="198" cm="1">
        <f t="array" ref="BS335">IFERROR(MATCH(TRUE,INDEX($B$14:$B$117&gt;=BR335,0),0),"")</f>
        <v>1</v>
      </c>
      <c r="BT335" s="194">
        <f t="shared" ca="1" si="355"/>
        <v>3.2000000000000006E-3</v>
      </c>
      <c r="BW335" s="194">
        <f t="shared" si="356"/>
        <v>0</v>
      </c>
      <c r="BX335" s="19">
        <f ca="1"/>
        <v>0</v>
      </c>
      <c r="BY335" s="208">
        <f t="shared" ca="1" si="357"/>
        <v>0</v>
      </c>
      <c r="BZ335" s="207"/>
      <c r="CA335" s="194"/>
      <c r="CB335" s="198" cm="1">
        <f t="array" ref="CB335">IFERROR(MATCH(TRUE,INDEX($B$14:$B$117&gt;=CA335,0),0),"")</f>
        <v>1</v>
      </c>
      <c r="CC335" s="194">
        <f t="shared" ca="1" si="358"/>
        <v>3.2000000000000006E-3</v>
      </c>
      <c r="CF335" s="194">
        <f t="shared" si="359"/>
        <v>0</v>
      </c>
      <c r="CG335" s="19">
        <f ca="1"/>
        <v>0</v>
      </c>
      <c r="CH335" s="208">
        <f t="shared" ca="1" si="360"/>
        <v>0</v>
      </c>
      <c r="CI335" s="207"/>
      <c r="CJ335" s="194"/>
      <c r="CK335" s="198" cm="1">
        <f t="array" ref="CK335">IFERROR(MATCH(TRUE,INDEX($B$14:$B$117&gt;=CJ335,0),0),"")</f>
        <v>1</v>
      </c>
      <c r="CL335" s="194">
        <f t="shared" ca="1" si="361"/>
        <v>3.2000000000000006E-3</v>
      </c>
      <c r="CO335" s="194">
        <f t="shared" si="362"/>
        <v>0</v>
      </c>
      <c r="CP335" s="19">
        <f ca="1"/>
        <v>0</v>
      </c>
      <c r="CQ335" s="208">
        <f t="shared" ca="1" si="363"/>
        <v>0</v>
      </c>
      <c r="CR335" s="207"/>
      <c r="CS335" s="194"/>
      <c r="CT335" s="198" cm="1">
        <f t="array" ref="CT335">IFERROR(MATCH(TRUE,INDEX($B$14:$B$117&gt;=CS335,0),0),"")</f>
        <v>1</v>
      </c>
      <c r="CU335" s="194">
        <f t="shared" ca="1" si="364"/>
        <v>3.2000000000000006E-3</v>
      </c>
      <c r="CX335" s="194">
        <f t="shared" si="365"/>
        <v>0</v>
      </c>
      <c r="CY335" s="19" t="e">
        <f ca="1"/>
        <v>#N/A</v>
      </c>
      <c r="CZ335" s="208" t="e">
        <f t="shared" ca="1" si="366"/>
        <v>#N/A</v>
      </c>
      <c r="DA335" s="207"/>
      <c r="DB335" s="194"/>
      <c r="DC335" s="198" cm="1">
        <f t="array" ref="DC335">IFERROR(MATCH(TRUE,INDEX($B$14:$B$117&gt;=DB335,0),0),"")</f>
        <v>1</v>
      </c>
      <c r="DD335" s="194">
        <f t="shared" ca="1" si="367"/>
        <v>3.2000000000000006E-3</v>
      </c>
      <c r="DG335" s="194">
        <f t="shared" si="368"/>
        <v>0</v>
      </c>
      <c r="DH335" s="19" t="e">
        <f ca="1"/>
        <v>#N/A</v>
      </c>
      <c r="DI335" s="208" t="e">
        <f t="shared" ca="1" si="369"/>
        <v>#N/A</v>
      </c>
      <c r="DJ335" s="207"/>
      <c r="DK335" s="194"/>
      <c r="DL335" s="198" cm="1">
        <f t="array" ref="DL335">IFERROR(MATCH(TRUE,INDEX($B$14:$B$117&gt;=DK335,0),0),"")</f>
        <v>1</v>
      </c>
      <c r="DM335" s="194">
        <f t="shared" ca="1" si="370"/>
        <v>3.2000000000000006E-3</v>
      </c>
      <c r="DP335" s="194">
        <f t="shared" si="371"/>
        <v>0</v>
      </c>
      <c r="DQ335" s="19" t="e">
        <f ca="1"/>
        <v>#N/A</v>
      </c>
      <c r="DR335" s="208" t="e">
        <f t="shared" ca="1" si="372"/>
        <v>#N/A</v>
      </c>
      <c r="DS335" s="207"/>
      <c r="DT335" s="194"/>
      <c r="DU335" s="198" cm="1">
        <f t="array" ref="DU335">IFERROR(MATCH(TRUE,INDEX($B$14:$B$117&gt;=DT335,0),0),"")</f>
        <v>1</v>
      </c>
      <c r="DV335" s="194">
        <f t="shared" ca="1" si="373"/>
        <v>3.2000000000000006E-3</v>
      </c>
      <c r="DY335" s="194">
        <f t="shared" si="374"/>
        <v>0</v>
      </c>
      <c r="DZ335" s="19" t="e">
        <f ca="1"/>
        <v>#N/A</v>
      </c>
      <c r="EA335" s="208" t="e">
        <f t="shared" ca="1" si="375"/>
        <v>#N/A</v>
      </c>
      <c r="EB335" s="207"/>
      <c r="EC335" s="194"/>
      <c r="ED335" s="198" cm="1">
        <f t="array" ref="ED335">IFERROR(MATCH(TRUE,INDEX($B$14:$B$117&gt;=EC335,0),0),"")</f>
        <v>1</v>
      </c>
      <c r="EE335" s="194">
        <f t="shared" ca="1" si="376"/>
        <v>3.2000000000000006E-3</v>
      </c>
      <c r="EH335" s="194">
        <f t="shared" si="377"/>
        <v>0</v>
      </c>
      <c r="EI335" s="19" t="e">
        <f ca="1"/>
        <v>#N/A</v>
      </c>
      <c r="EJ335" s="208" t="e">
        <f t="shared" ca="1" si="378"/>
        <v>#N/A</v>
      </c>
      <c r="EK335" s="207"/>
      <c r="EL335" s="194"/>
      <c r="EM335" s="198" cm="1">
        <f t="array" ref="EM335">IFERROR(MATCH(TRUE,INDEX($B$14:$B$117&gt;=EL335,0),0),"")</f>
        <v>1</v>
      </c>
      <c r="EN335" s="194">
        <f t="shared" ca="1" si="379"/>
        <v>3.2000000000000006E-3</v>
      </c>
      <c r="EQ335" s="194">
        <f t="shared" si="380"/>
        <v>0</v>
      </c>
      <c r="ER335" s="19" t="e">
        <f ca="1"/>
        <v>#N/A</v>
      </c>
      <c r="ES335" s="208" t="e">
        <f t="shared" ca="1" si="381"/>
        <v>#N/A</v>
      </c>
      <c r="ET335" s="207"/>
      <c r="EU335" s="194"/>
      <c r="EV335" s="198" cm="1">
        <f t="array" ref="EV335">IFERROR(MATCH(TRUE,INDEX($B$14:$B$117&gt;=EU335,0),0),"")</f>
        <v>1</v>
      </c>
      <c r="EW335" s="194">
        <f t="shared" ca="1" si="382"/>
        <v>3.2000000000000006E-3</v>
      </c>
      <c r="EZ335" s="194">
        <f t="shared" si="383"/>
        <v>0</v>
      </c>
      <c r="FA335" s="19" t="e">
        <f ca="1"/>
        <v>#N/A</v>
      </c>
      <c r="FB335" s="208" t="e">
        <f t="shared" ca="1" si="384"/>
        <v>#N/A</v>
      </c>
      <c r="FC335" s="207"/>
      <c r="FD335" s="194"/>
      <c r="FE335" s="198" cm="1">
        <f t="array" ref="FE335">IFERROR(MATCH(TRUE,INDEX($B$14:$B$117&gt;=FD335,0),0),"")</f>
        <v>1</v>
      </c>
      <c r="FF335" s="194">
        <f t="shared" ca="1" si="385"/>
        <v>3.2000000000000006E-3</v>
      </c>
      <c r="FI335" s="194">
        <f t="shared" si="386"/>
        <v>0</v>
      </c>
      <c r="FJ335" s="19" t="e">
        <f ca="1"/>
        <v>#N/A</v>
      </c>
      <c r="FK335" s="208" t="e">
        <f t="shared" ca="1" si="387"/>
        <v>#N/A</v>
      </c>
      <c r="FL335" s="207"/>
      <c r="FM335" s="194"/>
      <c r="FN335" s="198" cm="1">
        <f t="array" ref="FN335">IFERROR(MATCH(TRUE,INDEX($B$14:$B$117&gt;=FM335,0),0),"")</f>
        <v>1</v>
      </c>
      <c r="FO335" s="194">
        <f t="shared" ca="1" si="388"/>
        <v>3.2000000000000006E-3</v>
      </c>
      <c r="FR335" s="194">
        <f t="shared" si="389"/>
        <v>0</v>
      </c>
      <c r="FS335" s="19" t="e">
        <f ca="1"/>
        <v>#N/A</v>
      </c>
      <c r="FT335" s="208" t="e">
        <f t="shared" ca="1" si="390"/>
        <v>#N/A</v>
      </c>
      <c r="FU335" s="207"/>
      <c r="FV335" s="194"/>
      <c r="FW335" s="198" cm="1">
        <f t="array" ref="FW335">IFERROR(MATCH(TRUE,INDEX($B$14:$B$117&gt;=FV335,0),0),"")</f>
        <v>1</v>
      </c>
      <c r="FX335" s="194">
        <f t="shared" ca="1" si="391"/>
        <v>3.2000000000000006E-3</v>
      </c>
      <c r="GA335" s="194">
        <f t="shared" si="392"/>
        <v>0</v>
      </c>
      <c r="GB335" s="19" t="e">
        <f ca="1"/>
        <v>#N/A</v>
      </c>
      <c r="GC335" s="208" t="e">
        <f t="shared" ca="1" si="393"/>
        <v>#N/A</v>
      </c>
    </row>
    <row r="336" spans="6:185" x14ac:dyDescent="0.2">
      <c r="F336" s="207"/>
      <c r="G336" s="194"/>
      <c r="H336" s="198" cm="1">
        <f t="array" ref="H336">IFERROR(MATCH(TRUE,INDEX($B$14:$B$117&gt;=G336,0),0),"")</f>
        <v>1</v>
      </c>
      <c r="I336" s="194">
        <f t="shared" ca="1" si="338"/>
        <v>3.2000000000000006E-3</v>
      </c>
      <c r="L336" s="194">
        <f t="shared" si="394"/>
        <v>0</v>
      </c>
      <c r="M336" s="19">
        <f ca="1"/>
        <v>0</v>
      </c>
      <c r="N336" s="208">
        <f t="shared" ca="1" si="395"/>
        <v>0</v>
      </c>
      <c r="O336" s="207"/>
      <c r="P336" s="194"/>
      <c r="Q336" s="198" cm="1">
        <f t="array" ref="Q336">IFERROR(MATCH(TRUE,INDEX($B$14:$B$117&gt;=P336,0),0),"")</f>
        <v>1</v>
      </c>
      <c r="R336" s="194">
        <f t="shared" ca="1" si="339"/>
        <v>3.2000000000000006E-3</v>
      </c>
      <c r="U336" s="194">
        <f t="shared" si="396"/>
        <v>0</v>
      </c>
      <c r="V336" s="19">
        <f ca="1"/>
        <v>0</v>
      </c>
      <c r="W336" s="208">
        <f t="shared" ca="1" si="397"/>
        <v>0</v>
      </c>
      <c r="X336" s="207"/>
      <c r="Y336" s="194"/>
      <c r="Z336" s="198" cm="1">
        <f t="array" ref="Z336">IFERROR(MATCH(TRUE,INDEX($B$14:$B$117&gt;=Y336,0),0),"")</f>
        <v>1</v>
      </c>
      <c r="AA336" s="194">
        <f t="shared" ca="1" si="340"/>
        <v>3.2000000000000006E-3</v>
      </c>
      <c r="AD336" s="194">
        <f t="shared" si="341"/>
        <v>0</v>
      </c>
      <c r="AE336" s="19">
        <f ca="1"/>
        <v>0</v>
      </c>
      <c r="AF336" s="208">
        <f t="shared" ca="1" si="342"/>
        <v>0</v>
      </c>
      <c r="AG336" s="207"/>
      <c r="AH336" s="194"/>
      <c r="AI336" s="198" cm="1">
        <f t="array" ref="AI336">IFERROR(MATCH(TRUE,INDEX($B$14:$B$117&gt;=AH336,0),0),"")</f>
        <v>1</v>
      </c>
      <c r="AJ336" s="194">
        <f t="shared" ca="1" si="343"/>
        <v>3.2000000000000006E-3</v>
      </c>
      <c r="AM336" s="194">
        <f t="shared" si="344"/>
        <v>0</v>
      </c>
      <c r="AN336" s="19">
        <f ca="1"/>
        <v>0</v>
      </c>
      <c r="AO336" s="208">
        <f t="shared" ca="1" si="345"/>
        <v>0</v>
      </c>
      <c r="AP336" s="207"/>
      <c r="AQ336" s="194"/>
      <c r="AR336" s="198" cm="1">
        <f t="array" ref="AR336">IFERROR(MATCH(TRUE,INDEX($B$14:$B$117&gt;=AQ336,0),0),"")</f>
        <v>1</v>
      </c>
      <c r="AS336" s="194">
        <f t="shared" ca="1" si="346"/>
        <v>3.2000000000000006E-3</v>
      </c>
      <c r="AV336" s="194">
        <f t="shared" si="347"/>
        <v>0</v>
      </c>
      <c r="AW336" s="19">
        <f ca="1"/>
        <v>0</v>
      </c>
      <c r="AX336" s="208">
        <f t="shared" ca="1" si="348"/>
        <v>0</v>
      </c>
      <c r="AY336" s="207"/>
      <c r="AZ336" s="194"/>
      <c r="BA336" s="198" cm="1">
        <f t="array" ref="BA336">IFERROR(MATCH(TRUE,INDEX($B$14:$B$117&gt;=AZ336,0),0),"")</f>
        <v>1</v>
      </c>
      <c r="BB336" s="194">
        <f t="shared" ca="1" si="349"/>
        <v>3.2000000000000006E-3</v>
      </c>
      <c r="BE336" s="194">
        <f t="shared" si="350"/>
        <v>0</v>
      </c>
      <c r="BF336" s="19">
        <f ca="1"/>
        <v>0</v>
      </c>
      <c r="BG336" s="208">
        <f t="shared" ca="1" si="351"/>
        <v>0</v>
      </c>
      <c r="BH336" s="207"/>
      <c r="BI336" s="194"/>
      <c r="BJ336" s="198" cm="1">
        <f t="array" ref="BJ336">IFERROR(MATCH(TRUE,INDEX($B$14:$B$117&gt;=BI336,0),0),"")</f>
        <v>1</v>
      </c>
      <c r="BK336" s="194">
        <f t="shared" ca="1" si="352"/>
        <v>3.2000000000000006E-3</v>
      </c>
      <c r="BN336" s="194">
        <f t="shared" si="353"/>
        <v>0</v>
      </c>
      <c r="BO336" s="19">
        <f ca="1"/>
        <v>0</v>
      </c>
      <c r="BP336" s="208">
        <f t="shared" ca="1" si="354"/>
        <v>0</v>
      </c>
      <c r="BQ336" s="207"/>
      <c r="BR336" s="194"/>
      <c r="BS336" s="198" cm="1">
        <f t="array" ref="BS336">IFERROR(MATCH(TRUE,INDEX($B$14:$B$117&gt;=BR336,0),0),"")</f>
        <v>1</v>
      </c>
      <c r="BT336" s="194">
        <f t="shared" ca="1" si="355"/>
        <v>3.2000000000000006E-3</v>
      </c>
      <c r="BW336" s="194">
        <f t="shared" si="356"/>
        <v>0</v>
      </c>
      <c r="BX336" s="19">
        <f ca="1"/>
        <v>0</v>
      </c>
      <c r="BY336" s="208">
        <f t="shared" ca="1" si="357"/>
        <v>0</v>
      </c>
      <c r="BZ336" s="207"/>
      <c r="CA336" s="194"/>
      <c r="CB336" s="198" cm="1">
        <f t="array" ref="CB336">IFERROR(MATCH(TRUE,INDEX($B$14:$B$117&gt;=CA336,0),0),"")</f>
        <v>1</v>
      </c>
      <c r="CC336" s="194">
        <f t="shared" ca="1" si="358"/>
        <v>3.2000000000000006E-3</v>
      </c>
      <c r="CF336" s="194">
        <f t="shared" si="359"/>
        <v>0</v>
      </c>
      <c r="CG336" s="19">
        <f ca="1"/>
        <v>0</v>
      </c>
      <c r="CH336" s="208">
        <f t="shared" ca="1" si="360"/>
        <v>0</v>
      </c>
      <c r="CI336" s="207"/>
      <c r="CJ336" s="194"/>
      <c r="CK336" s="198" cm="1">
        <f t="array" ref="CK336">IFERROR(MATCH(TRUE,INDEX($B$14:$B$117&gt;=CJ336,0),0),"")</f>
        <v>1</v>
      </c>
      <c r="CL336" s="194">
        <f t="shared" ca="1" si="361"/>
        <v>3.2000000000000006E-3</v>
      </c>
      <c r="CO336" s="194">
        <f t="shared" si="362"/>
        <v>0</v>
      </c>
      <c r="CP336" s="19">
        <f ca="1"/>
        <v>0</v>
      </c>
      <c r="CQ336" s="208">
        <f t="shared" ca="1" si="363"/>
        <v>0</v>
      </c>
      <c r="CR336" s="207"/>
      <c r="CS336" s="194"/>
      <c r="CT336" s="198" cm="1">
        <f t="array" ref="CT336">IFERROR(MATCH(TRUE,INDEX($B$14:$B$117&gt;=CS336,0),0),"")</f>
        <v>1</v>
      </c>
      <c r="CU336" s="194">
        <f t="shared" ca="1" si="364"/>
        <v>3.2000000000000006E-3</v>
      </c>
      <c r="CX336" s="194">
        <f t="shared" si="365"/>
        <v>0</v>
      </c>
      <c r="CY336" s="19" t="e">
        <f ca="1"/>
        <v>#N/A</v>
      </c>
      <c r="CZ336" s="208" t="e">
        <f t="shared" ca="1" si="366"/>
        <v>#N/A</v>
      </c>
      <c r="DA336" s="207"/>
      <c r="DB336" s="194"/>
      <c r="DC336" s="198" cm="1">
        <f t="array" ref="DC336">IFERROR(MATCH(TRUE,INDEX($B$14:$B$117&gt;=DB336,0),0),"")</f>
        <v>1</v>
      </c>
      <c r="DD336" s="194">
        <f t="shared" ca="1" si="367"/>
        <v>3.2000000000000006E-3</v>
      </c>
      <c r="DG336" s="194">
        <f t="shared" si="368"/>
        <v>0</v>
      </c>
      <c r="DH336" s="19" t="e">
        <f ca="1"/>
        <v>#N/A</v>
      </c>
      <c r="DI336" s="208" t="e">
        <f t="shared" ca="1" si="369"/>
        <v>#N/A</v>
      </c>
      <c r="DJ336" s="207"/>
      <c r="DK336" s="194"/>
      <c r="DL336" s="198" cm="1">
        <f t="array" ref="DL336">IFERROR(MATCH(TRUE,INDEX($B$14:$B$117&gt;=DK336,0),0),"")</f>
        <v>1</v>
      </c>
      <c r="DM336" s="194">
        <f t="shared" ca="1" si="370"/>
        <v>3.2000000000000006E-3</v>
      </c>
      <c r="DP336" s="194">
        <f t="shared" si="371"/>
        <v>0</v>
      </c>
      <c r="DQ336" s="19" t="e">
        <f ca="1"/>
        <v>#N/A</v>
      </c>
      <c r="DR336" s="208" t="e">
        <f t="shared" ca="1" si="372"/>
        <v>#N/A</v>
      </c>
      <c r="DS336" s="207"/>
      <c r="DT336" s="194"/>
      <c r="DU336" s="198" cm="1">
        <f t="array" ref="DU336">IFERROR(MATCH(TRUE,INDEX($B$14:$B$117&gt;=DT336,0),0),"")</f>
        <v>1</v>
      </c>
      <c r="DV336" s="194">
        <f t="shared" ca="1" si="373"/>
        <v>3.2000000000000006E-3</v>
      </c>
      <c r="DY336" s="194">
        <f t="shared" si="374"/>
        <v>0</v>
      </c>
      <c r="DZ336" s="19" t="e">
        <f ca="1"/>
        <v>#N/A</v>
      </c>
      <c r="EA336" s="208" t="e">
        <f t="shared" ca="1" si="375"/>
        <v>#N/A</v>
      </c>
      <c r="EB336" s="207"/>
      <c r="EC336" s="194"/>
      <c r="ED336" s="198" cm="1">
        <f t="array" ref="ED336">IFERROR(MATCH(TRUE,INDEX($B$14:$B$117&gt;=EC336,0),0),"")</f>
        <v>1</v>
      </c>
      <c r="EE336" s="194">
        <f t="shared" ca="1" si="376"/>
        <v>3.2000000000000006E-3</v>
      </c>
      <c r="EH336" s="194">
        <f t="shared" si="377"/>
        <v>0</v>
      </c>
      <c r="EI336" s="19" t="e">
        <f ca="1"/>
        <v>#N/A</v>
      </c>
      <c r="EJ336" s="208" t="e">
        <f t="shared" ca="1" si="378"/>
        <v>#N/A</v>
      </c>
      <c r="EK336" s="207"/>
      <c r="EL336" s="194"/>
      <c r="EM336" s="198" cm="1">
        <f t="array" ref="EM336">IFERROR(MATCH(TRUE,INDEX($B$14:$B$117&gt;=EL336,0),0),"")</f>
        <v>1</v>
      </c>
      <c r="EN336" s="194">
        <f t="shared" ca="1" si="379"/>
        <v>3.2000000000000006E-3</v>
      </c>
      <c r="EQ336" s="194">
        <f t="shared" si="380"/>
        <v>0</v>
      </c>
      <c r="ER336" s="19" t="e">
        <f ca="1"/>
        <v>#N/A</v>
      </c>
      <c r="ES336" s="208" t="e">
        <f t="shared" ca="1" si="381"/>
        <v>#N/A</v>
      </c>
      <c r="ET336" s="207"/>
      <c r="EU336" s="194"/>
      <c r="EV336" s="198" cm="1">
        <f t="array" ref="EV336">IFERROR(MATCH(TRUE,INDEX($B$14:$B$117&gt;=EU336,0),0),"")</f>
        <v>1</v>
      </c>
      <c r="EW336" s="194">
        <f t="shared" ca="1" si="382"/>
        <v>3.2000000000000006E-3</v>
      </c>
      <c r="EZ336" s="194">
        <f t="shared" si="383"/>
        <v>0</v>
      </c>
      <c r="FA336" s="19" t="e">
        <f ca="1"/>
        <v>#N/A</v>
      </c>
      <c r="FB336" s="208" t="e">
        <f t="shared" ca="1" si="384"/>
        <v>#N/A</v>
      </c>
      <c r="FC336" s="207"/>
      <c r="FD336" s="194"/>
      <c r="FE336" s="198" cm="1">
        <f t="array" ref="FE336">IFERROR(MATCH(TRUE,INDEX($B$14:$B$117&gt;=FD336,0),0),"")</f>
        <v>1</v>
      </c>
      <c r="FF336" s="194">
        <f t="shared" ca="1" si="385"/>
        <v>3.2000000000000006E-3</v>
      </c>
      <c r="FI336" s="194">
        <f t="shared" si="386"/>
        <v>0</v>
      </c>
      <c r="FJ336" s="19" t="e">
        <f ca="1"/>
        <v>#N/A</v>
      </c>
      <c r="FK336" s="208" t="e">
        <f t="shared" ca="1" si="387"/>
        <v>#N/A</v>
      </c>
      <c r="FL336" s="207"/>
      <c r="FM336" s="194"/>
      <c r="FN336" s="198" cm="1">
        <f t="array" ref="FN336">IFERROR(MATCH(TRUE,INDEX($B$14:$B$117&gt;=FM336,0),0),"")</f>
        <v>1</v>
      </c>
      <c r="FO336" s="194">
        <f t="shared" ca="1" si="388"/>
        <v>3.2000000000000006E-3</v>
      </c>
      <c r="FR336" s="194">
        <f t="shared" si="389"/>
        <v>0</v>
      </c>
      <c r="FS336" s="19" t="e">
        <f ca="1"/>
        <v>#N/A</v>
      </c>
      <c r="FT336" s="208" t="e">
        <f t="shared" ca="1" si="390"/>
        <v>#N/A</v>
      </c>
      <c r="FU336" s="207"/>
      <c r="FV336" s="194"/>
      <c r="FW336" s="198" cm="1">
        <f t="array" ref="FW336">IFERROR(MATCH(TRUE,INDEX($B$14:$B$117&gt;=FV336,0),0),"")</f>
        <v>1</v>
      </c>
      <c r="FX336" s="194">
        <f t="shared" ca="1" si="391"/>
        <v>3.2000000000000006E-3</v>
      </c>
      <c r="GA336" s="194">
        <f t="shared" si="392"/>
        <v>0</v>
      </c>
      <c r="GB336" s="19" t="e">
        <f ca="1"/>
        <v>#N/A</v>
      </c>
      <c r="GC336" s="208" t="e">
        <f t="shared" ca="1" si="393"/>
        <v>#N/A</v>
      </c>
    </row>
    <row r="337" spans="6:185" x14ac:dyDescent="0.2">
      <c r="F337" s="207"/>
      <c r="G337" s="194"/>
      <c r="H337" s="198" cm="1">
        <f t="array" ref="H337">IFERROR(MATCH(TRUE,INDEX($B$14:$B$117&gt;=G337,0),0),"")</f>
        <v>1</v>
      </c>
      <c r="I337" s="194">
        <f t="shared" ca="1" si="338"/>
        <v>3.2000000000000006E-3</v>
      </c>
      <c r="L337" s="194">
        <f t="shared" si="394"/>
        <v>0</v>
      </c>
      <c r="M337" s="19">
        <f ca="1"/>
        <v>0</v>
      </c>
      <c r="N337" s="208">
        <f t="shared" ca="1" si="395"/>
        <v>0</v>
      </c>
      <c r="O337" s="207"/>
      <c r="P337" s="194"/>
      <c r="Q337" s="198" cm="1">
        <f t="array" ref="Q337">IFERROR(MATCH(TRUE,INDEX($B$14:$B$117&gt;=P337,0),0),"")</f>
        <v>1</v>
      </c>
      <c r="R337" s="194">
        <f t="shared" ca="1" si="339"/>
        <v>3.2000000000000006E-3</v>
      </c>
      <c r="U337" s="194">
        <f t="shared" si="396"/>
        <v>0</v>
      </c>
      <c r="V337" s="19">
        <f ca="1"/>
        <v>0</v>
      </c>
      <c r="W337" s="208">
        <f t="shared" ca="1" si="397"/>
        <v>0</v>
      </c>
      <c r="X337" s="207"/>
      <c r="Y337" s="194"/>
      <c r="Z337" s="198" cm="1">
        <f t="array" ref="Z337">IFERROR(MATCH(TRUE,INDEX($B$14:$B$117&gt;=Y337,0),0),"")</f>
        <v>1</v>
      </c>
      <c r="AA337" s="194">
        <f t="shared" ca="1" si="340"/>
        <v>3.2000000000000006E-3</v>
      </c>
      <c r="AD337" s="194">
        <f t="shared" si="341"/>
        <v>0</v>
      </c>
      <c r="AE337" s="19">
        <f ca="1"/>
        <v>0</v>
      </c>
      <c r="AF337" s="208">
        <f t="shared" ca="1" si="342"/>
        <v>0</v>
      </c>
      <c r="AG337" s="207"/>
      <c r="AH337" s="194"/>
      <c r="AI337" s="198" cm="1">
        <f t="array" ref="AI337">IFERROR(MATCH(TRUE,INDEX($B$14:$B$117&gt;=AH337,0),0),"")</f>
        <v>1</v>
      </c>
      <c r="AJ337" s="194">
        <f t="shared" ca="1" si="343"/>
        <v>3.2000000000000006E-3</v>
      </c>
      <c r="AM337" s="194">
        <f t="shared" si="344"/>
        <v>0</v>
      </c>
      <c r="AN337" s="19">
        <f ca="1"/>
        <v>0</v>
      </c>
      <c r="AO337" s="208">
        <f t="shared" ca="1" si="345"/>
        <v>0</v>
      </c>
      <c r="AP337" s="207"/>
      <c r="AQ337" s="194"/>
      <c r="AR337" s="198" cm="1">
        <f t="array" ref="AR337">IFERROR(MATCH(TRUE,INDEX($B$14:$B$117&gt;=AQ337,0),0),"")</f>
        <v>1</v>
      </c>
      <c r="AS337" s="194">
        <f t="shared" ca="1" si="346"/>
        <v>3.2000000000000006E-3</v>
      </c>
      <c r="AV337" s="194">
        <f t="shared" si="347"/>
        <v>0</v>
      </c>
      <c r="AW337" s="19">
        <f ca="1"/>
        <v>0</v>
      </c>
      <c r="AX337" s="208">
        <f t="shared" ca="1" si="348"/>
        <v>0</v>
      </c>
      <c r="AY337" s="207"/>
      <c r="AZ337" s="194"/>
      <c r="BA337" s="198" cm="1">
        <f t="array" ref="BA337">IFERROR(MATCH(TRUE,INDEX($B$14:$B$117&gt;=AZ337,0),0),"")</f>
        <v>1</v>
      </c>
      <c r="BB337" s="194">
        <f t="shared" ca="1" si="349"/>
        <v>3.2000000000000006E-3</v>
      </c>
      <c r="BE337" s="194">
        <f t="shared" si="350"/>
        <v>0</v>
      </c>
      <c r="BF337" s="19">
        <f ca="1"/>
        <v>0</v>
      </c>
      <c r="BG337" s="208">
        <f t="shared" ca="1" si="351"/>
        <v>0</v>
      </c>
      <c r="BH337" s="207"/>
      <c r="BI337" s="194"/>
      <c r="BJ337" s="198" cm="1">
        <f t="array" ref="BJ337">IFERROR(MATCH(TRUE,INDEX($B$14:$B$117&gt;=BI337,0),0),"")</f>
        <v>1</v>
      </c>
      <c r="BK337" s="194">
        <f t="shared" ca="1" si="352"/>
        <v>3.2000000000000006E-3</v>
      </c>
      <c r="BN337" s="194">
        <f t="shared" si="353"/>
        <v>0</v>
      </c>
      <c r="BO337" s="19">
        <f ca="1"/>
        <v>0</v>
      </c>
      <c r="BP337" s="208">
        <f t="shared" ca="1" si="354"/>
        <v>0</v>
      </c>
      <c r="BQ337" s="207"/>
      <c r="BR337" s="194"/>
      <c r="BS337" s="198" cm="1">
        <f t="array" ref="BS337">IFERROR(MATCH(TRUE,INDEX($B$14:$B$117&gt;=BR337,0),0),"")</f>
        <v>1</v>
      </c>
      <c r="BT337" s="194">
        <f t="shared" ca="1" si="355"/>
        <v>3.2000000000000006E-3</v>
      </c>
      <c r="BW337" s="194">
        <f t="shared" si="356"/>
        <v>0</v>
      </c>
      <c r="BX337" s="19">
        <f ca="1"/>
        <v>0</v>
      </c>
      <c r="BY337" s="208">
        <f t="shared" ca="1" si="357"/>
        <v>0</v>
      </c>
      <c r="BZ337" s="207"/>
      <c r="CA337" s="194"/>
      <c r="CB337" s="198" cm="1">
        <f t="array" ref="CB337">IFERROR(MATCH(TRUE,INDEX($B$14:$B$117&gt;=CA337,0),0),"")</f>
        <v>1</v>
      </c>
      <c r="CC337" s="194">
        <f t="shared" ca="1" si="358"/>
        <v>3.2000000000000006E-3</v>
      </c>
      <c r="CF337" s="194">
        <f t="shared" si="359"/>
        <v>0</v>
      </c>
      <c r="CG337" s="19">
        <f ca="1"/>
        <v>0</v>
      </c>
      <c r="CH337" s="208">
        <f t="shared" ca="1" si="360"/>
        <v>0</v>
      </c>
      <c r="CI337" s="207"/>
      <c r="CJ337" s="194"/>
      <c r="CK337" s="198" cm="1">
        <f t="array" ref="CK337">IFERROR(MATCH(TRUE,INDEX($B$14:$B$117&gt;=CJ337,0),0),"")</f>
        <v>1</v>
      </c>
      <c r="CL337" s="194">
        <f t="shared" ca="1" si="361"/>
        <v>3.2000000000000006E-3</v>
      </c>
      <c r="CO337" s="194">
        <f t="shared" si="362"/>
        <v>0</v>
      </c>
      <c r="CP337" s="19">
        <f ca="1"/>
        <v>0</v>
      </c>
      <c r="CQ337" s="208">
        <f t="shared" ca="1" si="363"/>
        <v>0</v>
      </c>
      <c r="CR337" s="207"/>
      <c r="CS337" s="194"/>
      <c r="CT337" s="198" cm="1">
        <f t="array" ref="CT337">IFERROR(MATCH(TRUE,INDEX($B$14:$B$117&gt;=CS337,0),0),"")</f>
        <v>1</v>
      </c>
      <c r="CU337" s="194">
        <f t="shared" ca="1" si="364"/>
        <v>3.2000000000000006E-3</v>
      </c>
      <c r="CX337" s="194">
        <f t="shared" si="365"/>
        <v>0</v>
      </c>
      <c r="CY337" s="19" t="e">
        <f ca="1"/>
        <v>#N/A</v>
      </c>
      <c r="CZ337" s="208" t="e">
        <f t="shared" ca="1" si="366"/>
        <v>#N/A</v>
      </c>
      <c r="DA337" s="207"/>
      <c r="DB337" s="194"/>
      <c r="DC337" s="198" cm="1">
        <f t="array" ref="DC337">IFERROR(MATCH(TRUE,INDEX($B$14:$B$117&gt;=DB337,0),0),"")</f>
        <v>1</v>
      </c>
      <c r="DD337" s="194">
        <f t="shared" ca="1" si="367"/>
        <v>3.2000000000000006E-3</v>
      </c>
      <c r="DG337" s="194">
        <f t="shared" si="368"/>
        <v>0</v>
      </c>
      <c r="DH337" s="19" t="e">
        <f ca="1"/>
        <v>#N/A</v>
      </c>
      <c r="DI337" s="208" t="e">
        <f t="shared" ca="1" si="369"/>
        <v>#N/A</v>
      </c>
      <c r="DJ337" s="207"/>
      <c r="DK337" s="194"/>
      <c r="DL337" s="198" cm="1">
        <f t="array" ref="DL337">IFERROR(MATCH(TRUE,INDEX($B$14:$B$117&gt;=DK337,0),0),"")</f>
        <v>1</v>
      </c>
      <c r="DM337" s="194">
        <f t="shared" ca="1" si="370"/>
        <v>3.2000000000000006E-3</v>
      </c>
      <c r="DP337" s="194">
        <f t="shared" si="371"/>
        <v>0</v>
      </c>
      <c r="DQ337" s="19" t="e">
        <f ca="1"/>
        <v>#N/A</v>
      </c>
      <c r="DR337" s="208" t="e">
        <f t="shared" ca="1" si="372"/>
        <v>#N/A</v>
      </c>
      <c r="DS337" s="207"/>
      <c r="DT337" s="194"/>
      <c r="DU337" s="198" cm="1">
        <f t="array" ref="DU337">IFERROR(MATCH(TRUE,INDEX($B$14:$B$117&gt;=DT337,0),0),"")</f>
        <v>1</v>
      </c>
      <c r="DV337" s="194">
        <f t="shared" ca="1" si="373"/>
        <v>3.2000000000000006E-3</v>
      </c>
      <c r="DY337" s="194">
        <f t="shared" si="374"/>
        <v>0</v>
      </c>
      <c r="DZ337" s="19" t="e">
        <f ca="1"/>
        <v>#N/A</v>
      </c>
      <c r="EA337" s="208" t="e">
        <f t="shared" ca="1" si="375"/>
        <v>#N/A</v>
      </c>
      <c r="EB337" s="207"/>
      <c r="EC337" s="194"/>
      <c r="ED337" s="198" cm="1">
        <f t="array" ref="ED337">IFERROR(MATCH(TRUE,INDEX($B$14:$B$117&gt;=EC337,0),0),"")</f>
        <v>1</v>
      </c>
      <c r="EE337" s="194">
        <f t="shared" ca="1" si="376"/>
        <v>3.2000000000000006E-3</v>
      </c>
      <c r="EH337" s="194">
        <f t="shared" si="377"/>
        <v>0</v>
      </c>
      <c r="EI337" s="19" t="e">
        <f ca="1"/>
        <v>#N/A</v>
      </c>
      <c r="EJ337" s="208" t="e">
        <f t="shared" ca="1" si="378"/>
        <v>#N/A</v>
      </c>
      <c r="EK337" s="207"/>
      <c r="EL337" s="194"/>
      <c r="EM337" s="198" cm="1">
        <f t="array" ref="EM337">IFERROR(MATCH(TRUE,INDEX($B$14:$B$117&gt;=EL337,0),0),"")</f>
        <v>1</v>
      </c>
      <c r="EN337" s="194">
        <f t="shared" ca="1" si="379"/>
        <v>3.2000000000000006E-3</v>
      </c>
      <c r="EQ337" s="194">
        <f t="shared" si="380"/>
        <v>0</v>
      </c>
      <c r="ER337" s="19" t="e">
        <f ca="1"/>
        <v>#N/A</v>
      </c>
      <c r="ES337" s="208" t="e">
        <f t="shared" ca="1" si="381"/>
        <v>#N/A</v>
      </c>
      <c r="ET337" s="207"/>
      <c r="EU337" s="194"/>
      <c r="EV337" s="198" cm="1">
        <f t="array" ref="EV337">IFERROR(MATCH(TRUE,INDEX($B$14:$B$117&gt;=EU337,0),0),"")</f>
        <v>1</v>
      </c>
      <c r="EW337" s="194">
        <f t="shared" ca="1" si="382"/>
        <v>3.2000000000000006E-3</v>
      </c>
      <c r="EZ337" s="194">
        <f t="shared" si="383"/>
        <v>0</v>
      </c>
      <c r="FA337" s="19" t="e">
        <f ca="1"/>
        <v>#N/A</v>
      </c>
      <c r="FB337" s="208" t="e">
        <f t="shared" ca="1" si="384"/>
        <v>#N/A</v>
      </c>
      <c r="FC337" s="207"/>
      <c r="FD337" s="194"/>
      <c r="FE337" s="198" cm="1">
        <f t="array" ref="FE337">IFERROR(MATCH(TRUE,INDEX($B$14:$B$117&gt;=FD337,0),0),"")</f>
        <v>1</v>
      </c>
      <c r="FF337" s="194">
        <f t="shared" ca="1" si="385"/>
        <v>3.2000000000000006E-3</v>
      </c>
      <c r="FI337" s="194">
        <f t="shared" si="386"/>
        <v>0</v>
      </c>
      <c r="FJ337" s="19" t="e">
        <f ca="1"/>
        <v>#N/A</v>
      </c>
      <c r="FK337" s="208" t="e">
        <f t="shared" ca="1" si="387"/>
        <v>#N/A</v>
      </c>
      <c r="FL337" s="207"/>
      <c r="FM337" s="194"/>
      <c r="FN337" s="198" cm="1">
        <f t="array" ref="FN337">IFERROR(MATCH(TRUE,INDEX($B$14:$B$117&gt;=FM337,0),0),"")</f>
        <v>1</v>
      </c>
      <c r="FO337" s="194">
        <f t="shared" ca="1" si="388"/>
        <v>3.2000000000000006E-3</v>
      </c>
      <c r="FR337" s="194">
        <f t="shared" si="389"/>
        <v>0</v>
      </c>
      <c r="FS337" s="19" t="e">
        <f ca="1"/>
        <v>#N/A</v>
      </c>
      <c r="FT337" s="208" t="e">
        <f t="shared" ca="1" si="390"/>
        <v>#N/A</v>
      </c>
      <c r="FU337" s="207"/>
      <c r="FV337" s="194"/>
      <c r="FW337" s="198" cm="1">
        <f t="array" ref="FW337">IFERROR(MATCH(TRUE,INDEX($B$14:$B$117&gt;=FV337,0),0),"")</f>
        <v>1</v>
      </c>
      <c r="FX337" s="194">
        <f t="shared" ca="1" si="391"/>
        <v>3.2000000000000006E-3</v>
      </c>
      <c r="GA337" s="194">
        <f t="shared" si="392"/>
        <v>0</v>
      </c>
      <c r="GB337" s="19" t="e">
        <f ca="1"/>
        <v>#N/A</v>
      </c>
      <c r="GC337" s="208" t="e">
        <f t="shared" ca="1" si="393"/>
        <v>#N/A</v>
      </c>
    </row>
    <row r="338" spans="6:185" x14ac:dyDescent="0.2">
      <c r="F338" s="207"/>
      <c r="G338" s="194"/>
      <c r="H338" s="198" cm="1">
        <f t="array" ref="H338">IFERROR(MATCH(TRUE,INDEX($B$14:$B$117&gt;=G338,0),0),"")</f>
        <v>1</v>
      </c>
      <c r="I338" s="194">
        <f t="shared" ca="1" si="338"/>
        <v>3.2000000000000006E-3</v>
      </c>
      <c r="L338" s="194">
        <f t="shared" si="394"/>
        <v>0</v>
      </c>
      <c r="M338" s="19">
        <f ca="1"/>
        <v>0</v>
      </c>
      <c r="N338" s="208">
        <f t="shared" ca="1" si="395"/>
        <v>0</v>
      </c>
      <c r="O338" s="207"/>
      <c r="P338" s="194"/>
      <c r="Q338" s="198" cm="1">
        <f t="array" ref="Q338">IFERROR(MATCH(TRUE,INDEX($B$14:$B$117&gt;=P338,0),0),"")</f>
        <v>1</v>
      </c>
      <c r="R338" s="194">
        <f t="shared" ca="1" si="339"/>
        <v>3.2000000000000006E-3</v>
      </c>
      <c r="U338" s="194">
        <f t="shared" si="396"/>
        <v>0</v>
      </c>
      <c r="V338" s="19">
        <f ca="1"/>
        <v>0</v>
      </c>
      <c r="W338" s="208">
        <f t="shared" ca="1" si="397"/>
        <v>0</v>
      </c>
      <c r="X338" s="207"/>
      <c r="Y338" s="194"/>
      <c r="Z338" s="198" cm="1">
        <f t="array" ref="Z338">IFERROR(MATCH(TRUE,INDEX($B$14:$B$117&gt;=Y338,0),0),"")</f>
        <v>1</v>
      </c>
      <c r="AA338" s="194">
        <f t="shared" ca="1" si="340"/>
        <v>3.2000000000000006E-3</v>
      </c>
      <c r="AD338" s="194">
        <f t="shared" si="341"/>
        <v>0</v>
      </c>
      <c r="AE338" s="19">
        <f ca="1"/>
        <v>0</v>
      </c>
      <c r="AF338" s="208">
        <f t="shared" ca="1" si="342"/>
        <v>0</v>
      </c>
      <c r="AG338" s="207"/>
      <c r="AH338" s="194"/>
      <c r="AI338" s="198" cm="1">
        <f t="array" ref="AI338">IFERROR(MATCH(TRUE,INDEX($B$14:$B$117&gt;=AH338,0),0),"")</f>
        <v>1</v>
      </c>
      <c r="AJ338" s="194">
        <f t="shared" ca="1" si="343"/>
        <v>3.2000000000000006E-3</v>
      </c>
      <c r="AM338" s="194">
        <f t="shared" si="344"/>
        <v>0</v>
      </c>
      <c r="AN338" s="19">
        <f ca="1"/>
        <v>0</v>
      </c>
      <c r="AO338" s="208">
        <f t="shared" ca="1" si="345"/>
        <v>0</v>
      </c>
      <c r="AP338" s="207"/>
      <c r="AQ338" s="194"/>
      <c r="AR338" s="198" cm="1">
        <f t="array" ref="AR338">IFERROR(MATCH(TRUE,INDEX($B$14:$B$117&gt;=AQ338,0),0),"")</f>
        <v>1</v>
      </c>
      <c r="AS338" s="194">
        <f t="shared" ca="1" si="346"/>
        <v>3.2000000000000006E-3</v>
      </c>
      <c r="AV338" s="194">
        <f t="shared" si="347"/>
        <v>0</v>
      </c>
      <c r="AW338" s="19">
        <f ca="1"/>
        <v>0</v>
      </c>
      <c r="AX338" s="208">
        <f t="shared" ca="1" si="348"/>
        <v>0</v>
      </c>
      <c r="AY338" s="207"/>
      <c r="AZ338" s="194"/>
      <c r="BA338" s="198" cm="1">
        <f t="array" ref="BA338">IFERROR(MATCH(TRUE,INDEX($B$14:$B$117&gt;=AZ338,0),0),"")</f>
        <v>1</v>
      </c>
      <c r="BB338" s="194">
        <f t="shared" ca="1" si="349"/>
        <v>3.2000000000000006E-3</v>
      </c>
      <c r="BE338" s="194">
        <f t="shared" si="350"/>
        <v>0</v>
      </c>
      <c r="BF338" s="19">
        <f ca="1"/>
        <v>0</v>
      </c>
      <c r="BG338" s="208">
        <f t="shared" ca="1" si="351"/>
        <v>0</v>
      </c>
      <c r="BH338" s="207"/>
      <c r="BI338" s="194"/>
      <c r="BJ338" s="198" cm="1">
        <f t="array" ref="BJ338">IFERROR(MATCH(TRUE,INDEX($B$14:$B$117&gt;=BI338,0),0),"")</f>
        <v>1</v>
      </c>
      <c r="BK338" s="194">
        <f t="shared" ca="1" si="352"/>
        <v>3.2000000000000006E-3</v>
      </c>
      <c r="BN338" s="194">
        <f t="shared" si="353"/>
        <v>0</v>
      </c>
      <c r="BO338" s="19">
        <f ca="1"/>
        <v>0</v>
      </c>
      <c r="BP338" s="208">
        <f t="shared" ca="1" si="354"/>
        <v>0</v>
      </c>
      <c r="BQ338" s="207"/>
      <c r="BR338" s="194"/>
      <c r="BS338" s="198" cm="1">
        <f t="array" ref="BS338">IFERROR(MATCH(TRUE,INDEX($B$14:$B$117&gt;=BR338,0),0),"")</f>
        <v>1</v>
      </c>
      <c r="BT338" s="194">
        <f t="shared" ca="1" si="355"/>
        <v>3.2000000000000006E-3</v>
      </c>
      <c r="BW338" s="194">
        <f t="shared" si="356"/>
        <v>0</v>
      </c>
      <c r="BX338" s="19">
        <f ca="1"/>
        <v>0</v>
      </c>
      <c r="BY338" s="208">
        <f t="shared" ca="1" si="357"/>
        <v>0</v>
      </c>
      <c r="BZ338" s="207"/>
      <c r="CA338" s="194"/>
      <c r="CB338" s="198" cm="1">
        <f t="array" ref="CB338">IFERROR(MATCH(TRUE,INDEX($B$14:$B$117&gt;=CA338,0),0),"")</f>
        <v>1</v>
      </c>
      <c r="CC338" s="194">
        <f t="shared" ca="1" si="358"/>
        <v>3.2000000000000006E-3</v>
      </c>
      <c r="CF338" s="194">
        <f t="shared" si="359"/>
        <v>0</v>
      </c>
      <c r="CG338" s="19">
        <f ca="1"/>
        <v>0</v>
      </c>
      <c r="CH338" s="208">
        <f t="shared" ca="1" si="360"/>
        <v>0</v>
      </c>
      <c r="CI338" s="207"/>
      <c r="CJ338" s="194"/>
      <c r="CK338" s="198" cm="1">
        <f t="array" ref="CK338">IFERROR(MATCH(TRUE,INDEX($B$14:$B$117&gt;=CJ338,0),0),"")</f>
        <v>1</v>
      </c>
      <c r="CL338" s="194">
        <f t="shared" ca="1" si="361"/>
        <v>3.2000000000000006E-3</v>
      </c>
      <c r="CO338" s="194">
        <f t="shared" si="362"/>
        <v>0</v>
      </c>
      <c r="CP338" s="19">
        <f ca="1"/>
        <v>0</v>
      </c>
      <c r="CQ338" s="208">
        <f t="shared" ca="1" si="363"/>
        <v>0</v>
      </c>
      <c r="CR338" s="207"/>
      <c r="CS338" s="194"/>
      <c r="CT338" s="198" cm="1">
        <f t="array" ref="CT338">IFERROR(MATCH(TRUE,INDEX($B$14:$B$117&gt;=CS338,0),0),"")</f>
        <v>1</v>
      </c>
      <c r="CU338" s="194">
        <f t="shared" ca="1" si="364"/>
        <v>3.2000000000000006E-3</v>
      </c>
      <c r="CX338" s="194">
        <f t="shared" si="365"/>
        <v>0</v>
      </c>
      <c r="CY338" s="19" t="e">
        <f ca="1"/>
        <v>#N/A</v>
      </c>
      <c r="CZ338" s="208" t="e">
        <f t="shared" ca="1" si="366"/>
        <v>#N/A</v>
      </c>
      <c r="DA338" s="207"/>
      <c r="DB338" s="194"/>
      <c r="DC338" s="198" cm="1">
        <f t="array" ref="DC338">IFERROR(MATCH(TRUE,INDEX($B$14:$B$117&gt;=DB338,0),0),"")</f>
        <v>1</v>
      </c>
      <c r="DD338" s="194">
        <f t="shared" ca="1" si="367"/>
        <v>3.2000000000000006E-3</v>
      </c>
      <c r="DG338" s="194">
        <f t="shared" si="368"/>
        <v>0</v>
      </c>
      <c r="DH338" s="19" t="e">
        <f ca="1"/>
        <v>#N/A</v>
      </c>
      <c r="DI338" s="208" t="e">
        <f t="shared" ca="1" si="369"/>
        <v>#N/A</v>
      </c>
      <c r="DJ338" s="207"/>
      <c r="DK338" s="194"/>
      <c r="DL338" s="198" cm="1">
        <f t="array" ref="DL338">IFERROR(MATCH(TRUE,INDEX($B$14:$B$117&gt;=DK338,0),0),"")</f>
        <v>1</v>
      </c>
      <c r="DM338" s="194">
        <f t="shared" ca="1" si="370"/>
        <v>3.2000000000000006E-3</v>
      </c>
      <c r="DP338" s="194">
        <f t="shared" si="371"/>
        <v>0</v>
      </c>
      <c r="DQ338" s="19" t="e">
        <f ca="1"/>
        <v>#N/A</v>
      </c>
      <c r="DR338" s="208" t="e">
        <f t="shared" ca="1" si="372"/>
        <v>#N/A</v>
      </c>
      <c r="DS338" s="207"/>
      <c r="DT338" s="194"/>
      <c r="DU338" s="198" cm="1">
        <f t="array" ref="DU338">IFERROR(MATCH(TRUE,INDEX($B$14:$B$117&gt;=DT338,0),0),"")</f>
        <v>1</v>
      </c>
      <c r="DV338" s="194">
        <f t="shared" ca="1" si="373"/>
        <v>3.2000000000000006E-3</v>
      </c>
      <c r="DY338" s="194">
        <f t="shared" si="374"/>
        <v>0</v>
      </c>
      <c r="DZ338" s="19" t="e">
        <f ca="1"/>
        <v>#N/A</v>
      </c>
      <c r="EA338" s="208" t="e">
        <f t="shared" ca="1" si="375"/>
        <v>#N/A</v>
      </c>
      <c r="EB338" s="207"/>
      <c r="EC338" s="194"/>
      <c r="ED338" s="198" cm="1">
        <f t="array" ref="ED338">IFERROR(MATCH(TRUE,INDEX($B$14:$B$117&gt;=EC338,0),0),"")</f>
        <v>1</v>
      </c>
      <c r="EE338" s="194">
        <f t="shared" ca="1" si="376"/>
        <v>3.2000000000000006E-3</v>
      </c>
      <c r="EH338" s="194">
        <f t="shared" si="377"/>
        <v>0</v>
      </c>
      <c r="EI338" s="19" t="e">
        <f ca="1"/>
        <v>#N/A</v>
      </c>
      <c r="EJ338" s="208" t="e">
        <f t="shared" ca="1" si="378"/>
        <v>#N/A</v>
      </c>
      <c r="EK338" s="207"/>
      <c r="EL338" s="194"/>
      <c r="EM338" s="198" cm="1">
        <f t="array" ref="EM338">IFERROR(MATCH(TRUE,INDEX($B$14:$B$117&gt;=EL338,0),0),"")</f>
        <v>1</v>
      </c>
      <c r="EN338" s="194">
        <f t="shared" ca="1" si="379"/>
        <v>3.2000000000000006E-3</v>
      </c>
      <c r="EQ338" s="194">
        <f t="shared" si="380"/>
        <v>0</v>
      </c>
      <c r="ER338" s="19" t="e">
        <f ca="1"/>
        <v>#N/A</v>
      </c>
      <c r="ES338" s="208" t="e">
        <f t="shared" ca="1" si="381"/>
        <v>#N/A</v>
      </c>
      <c r="ET338" s="207"/>
      <c r="EU338" s="194"/>
      <c r="EV338" s="198" cm="1">
        <f t="array" ref="EV338">IFERROR(MATCH(TRUE,INDEX($B$14:$B$117&gt;=EU338,0),0),"")</f>
        <v>1</v>
      </c>
      <c r="EW338" s="194">
        <f t="shared" ca="1" si="382"/>
        <v>3.2000000000000006E-3</v>
      </c>
      <c r="EZ338" s="194">
        <f t="shared" si="383"/>
        <v>0</v>
      </c>
      <c r="FA338" s="19" t="e">
        <f ca="1"/>
        <v>#N/A</v>
      </c>
      <c r="FB338" s="208" t="e">
        <f t="shared" ca="1" si="384"/>
        <v>#N/A</v>
      </c>
      <c r="FC338" s="207"/>
      <c r="FD338" s="194"/>
      <c r="FE338" s="198" cm="1">
        <f t="array" ref="FE338">IFERROR(MATCH(TRUE,INDEX($B$14:$B$117&gt;=FD338,0),0),"")</f>
        <v>1</v>
      </c>
      <c r="FF338" s="194">
        <f t="shared" ca="1" si="385"/>
        <v>3.2000000000000006E-3</v>
      </c>
      <c r="FI338" s="194">
        <f t="shared" si="386"/>
        <v>0</v>
      </c>
      <c r="FJ338" s="19" t="e">
        <f ca="1"/>
        <v>#N/A</v>
      </c>
      <c r="FK338" s="208" t="e">
        <f t="shared" ca="1" si="387"/>
        <v>#N/A</v>
      </c>
      <c r="FL338" s="207"/>
      <c r="FM338" s="194"/>
      <c r="FN338" s="198" cm="1">
        <f t="array" ref="FN338">IFERROR(MATCH(TRUE,INDEX($B$14:$B$117&gt;=FM338,0),0),"")</f>
        <v>1</v>
      </c>
      <c r="FO338" s="194">
        <f t="shared" ca="1" si="388"/>
        <v>3.2000000000000006E-3</v>
      </c>
      <c r="FR338" s="194">
        <f t="shared" si="389"/>
        <v>0</v>
      </c>
      <c r="FS338" s="19" t="e">
        <f ca="1"/>
        <v>#N/A</v>
      </c>
      <c r="FT338" s="208" t="e">
        <f t="shared" ca="1" si="390"/>
        <v>#N/A</v>
      </c>
      <c r="FU338" s="207"/>
      <c r="FV338" s="194"/>
      <c r="FW338" s="198" cm="1">
        <f t="array" ref="FW338">IFERROR(MATCH(TRUE,INDEX($B$14:$B$117&gt;=FV338,0),0),"")</f>
        <v>1</v>
      </c>
      <c r="FX338" s="194">
        <f t="shared" ca="1" si="391"/>
        <v>3.2000000000000006E-3</v>
      </c>
      <c r="GA338" s="194">
        <f t="shared" si="392"/>
        <v>0</v>
      </c>
      <c r="GB338" s="19" t="e">
        <f ca="1"/>
        <v>#N/A</v>
      </c>
      <c r="GC338" s="208" t="e">
        <f t="shared" ca="1" si="393"/>
        <v>#N/A</v>
      </c>
    </row>
    <row r="339" spans="6:185" x14ac:dyDescent="0.2">
      <c r="F339" s="207"/>
      <c r="G339" s="194"/>
      <c r="H339" s="198" cm="1">
        <f t="array" ref="H339">IFERROR(MATCH(TRUE,INDEX($B$14:$B$117&gt;=G339,0),0),"")</f>
        <v>1</v>
      </c>
      <c r="I339" s="194">
        <f t="shared" ca="1" si="338"/>
        <v>3.2000000000000006E-3</v>
      </c>
      <c r="L339" s="194">
        <f t="shared" si="394"/>
        <v>0</v>
      </c>
      <c r="M339" s="19">
        <f ca="1"/>
        <v>0</v>
      </c>
      <c r="N339" s="208">
        <f t="shared" ca="1" si="395"/>
        <v>0</v>
      </c>
      <c r="O339" s="207"/>
      <c r="P339" s="194"/>
      <c r="Q339" s="198" cm="1">
        <f t="array" ref="Q339">IFERROR(MATCH(TRUE,INDEX($B$14:$B$117&gt;=P339,0),0),"")</f>
        <v>1</v>
      </c>
      <c r="R339" s="194">
        <f t="shared" ca="1" si="339"/>
        <v>3.2000000000000006E-3</v>
      </c>
      <c r="U339" s="194">
        <f t="shared" si="396"/>
        <v>0</v>
      </c>
      <c r="V339" s="19">
        <f ca="1"/>
        <v>0</v>
      </c>
      <c r="W339" s="208">
        <f t="shared" ca="1" si="397"/>
        <v>0</v>
      </c>
      <c r="X339" s="207"/>
      <c r="Y339" s="194"/>
      <c r="Z339" s="198" cm="1">
        <f t="array" ref="Z339">IFERROR(MATCH(TRUE,INDEX($B$14:$B$117&gt;=Y339,0),0),"")</f>
        <v>1</v>
      </c>
      <c r="AA339" s="194">
        <f t="shared" ca="1" si="340"/>
        <v>3.2000000000000006E-3</v>
      </c>
      <c r="AD339" s="194">
        <f t="shared" si="341"/>
        <v>0</v>
      </c>
      <c r="AE339" s="19">
        <f ca="1"/>
        <v>0</v>
      </c>
      <c r="AF339" s="208">
        <f t="shared" ca="1" si="342"/>
        <v>0</v>
      </c>
      <c r="AG339" s="207"/>
      <c r="AH339" s="194"/>
      <c r="AI339" s="198" cm="1">
        <f t="array" ref="AI339">IFERROR(MATCH(TRUE,INDEX($B$14:$B$117&gt;=AH339,0),0),"")</f>
        <v>1</v>
      </c>
      <c r="AJ339" s="194">
        <f t="shared" ca="1" si="343"/>
        <v>3.2000000000000006E-3</v>
      </c>
      <c r="AM339" s="194">
        <f t="shared" si="344"/>
        <v>0</v>
      </c>
      <c r="AN339" s="19">
        <f ca="1"/>
        <v>0</v>
      </c>
      <c r="AO339" s="208">
        <f t="shared" ca="1" si="345"/>
        <v>0</v>
      </c>
      <c r="AP339" s="207"/>
      <c r="AQ339" s="194"/>
      <c r="AR339" s="198" cm="1">
        <f t="array" ref="AR339">IFERROR(MATCH(TRUE,INDEX($B$14:$B$117&gt;=AQ339,0),0),"")</f>
        <v>1</v>
      </c>
      <c r="AS339" s="194">
        <f t="shared" ca="1" si="346"/>
        <v>3.2000000000000006E-3</v>
      </c>
      <c r="AV339" s="194">
        <f t="shared" si="347"/>
        <v>0</v>
      </c>
      <c r="AW339" s="19">
        <f ca="1"/>
        <v>0</v>
      </c>
      <c r="AX339" s="208">
        <f t="shared" ca="1" si="348"/>
        <v>0</v>
      </c>
      <c r="AY339" s="207"/>
      <c r="AZ339" s="194"/>
      <c r="BA339" s="198" cm="1">
        <f t="array" ref="BA339">IFERROR(MATCH(TRUE,INDEX($B$14:$B$117&gt;=AZ339,0),0),"")</f>
        <v>1</v>
      </c>
      <c r="BB339" s="194">
        <f t="shared" ca="1" si="349"/>
        <v>3.2000000000000006E-3</v>
      </c>
      <c r="BE339" s="194">
        <f t="shared" si="350"/>
        <v>0</v>
      </c>
      <c r="BF339" s="19">
        <f ca="1"/>
        <v>0</v>
      </c>
      <c r="BG339" s="208">
        <f t="shared" ca="1" si="351"/>
        <v>0</v>
      </c>
      <c r="BH339" s="207"/>
      <c r="BI339" s="194"/>
      <c r="BJ339" s="198" cm="1">
        <f t="array" ref="BJ339">IFERROR(MATCH(TRUE,INDEX($B$14:$B$117&gt;=BI339,0),0),"")</f>
        <v>1</v>
      </c>
      <c r="BK339" s="194">
        <f t="shared" ca="1" si="352"/>
        <v>3.2000000000000006E-3</v>
      </c>
      <c r="BN339" s="194">
        <f t="shared" si="353"/>
        <v>0</v>
      </c>
      <c r="BO339" s="19">
        <f ca="1"/>
        <v>0</v>
      </c>
      <c r="BP339" s="208">
        <f t="shared" ca="1" si="354"/>
        <v>0</v>
      </c>
      <c r="BQ339" s="207"/>
      <c r="BR339" s="194"/>
      <c r="BS339" s="198" cm="1">
        <f t="array" ref="BS339">IFERROR(MATCH(TRUE,INDEX($B$14:$B$117&gt;=BR339,0),0),"")</f>
        <v>1</v>
      </c>
      <c r="BT339" s="194">
        <f t="shared" ca="1" si="355"/>
        <v>3.2000000000000006E-3</v>
      </c>
      <c r="BW339" s="194">
        <f t="shared" si="356"/>
        <v>0</v>
      </c>
      <c r="BX339" s="19">
        <f ca="1"/>
        <v>0</v>
      </c>
      <c r="BY339" s="208">
        <f t="shared" ca="1" si="357"/>
        <v>0</v>
      </c>
      <c r="BZ339" s="207"/>
      <c r="CA339" s="194"/>
      <c r="CB339" s="198" cm="1">
        <f t="array" ref="CB339">IFERROR(MATCH(TRUE,INDEX($B$14:$B$117&gt;=CA339,0),0),"")</f>
        <v>1</v>
      </c>
      <c r="CC339" s="194">
        <f t="shared" ca="1" si="358"/>
        <v>3.2000000000000006E-3</v>
      </c>
      <c r="CF339" s="194">
        <f t="shared" si="359"/>
        <v>0</v>
      </c>
      <c r="CG339" s="19">
        <f ca="1"/>
        <v>0</v>
      </c>
      <c r="CH339" s="208">
        <f t="shared" ca="1" si="360"/>
        <v>0</v>
      </c>
      <c r="CI339" s="207"/>
      <c r="CJ339" s="194"/>
      <c r="CK339" s="198" cm="1">
        <f t="array" ref="CK339">IFERROR(MATCH(TRUE,INDEX($B$14:$B$117&gt;=CJ339,0),0),"")</f>
        <v>1</v>
      </c>
      <c r="CL339" s="194">
        <f t="shared" ca="1" si="361"/>
        <v>3.2000000000000006E-3</v>
      </c>
      <c r="CO339" s="194">
        <f t="shared" si="362"/>
        <v>0</v>
      </c>
      <c r="CP339" s="19">
        <f ca="1"/>
        <v>0</v>
      </c>
      <c r="CQ339" s="208">
        <f t="shared" ca="1" si="363"/>
        <v>0</v>
      </c>
      <c r="CR339" s="207"/>
      <c r="CS339" s="194"/>
      <c r="CT339" s="198" cm="1">
        <f t="array" ref="CT339">IFERROR(MATCH(TRUE,INDEX($B$14:$B$117&gt;=CS339,0),0),"")</f>
        <v>1</v>
      </c>
      <c r="CU339" s="194">
        <f t="shared" ca="1" si="364"/>
        <v>3.2000000000000006E-3</v>
      </c>
      <c r="CX339" s="194">
        <f t="shared" si="365"/>
        <v>0</v>
      </c>
      <c r="CY339" s="19" t="e">
        <f ca="1"/>
        <v>#N/A</v>
      </c>
      <c r="CZ339" s="208" t="e">
        <f t="shared" ca="1" si="366"/>
        <v>#N/A</v>
      </c>
      <c r="DA339" s="207"/>
      <c r="DB339" s="194"/>
      <c r="DC339" s="198" cm="1">
        <f t="array" ref="DC339">IFERROR(MATCH(TRUE,INDEX($B$14:$B$117&gt;=DB339,0),0),"")</f>
        <v>1</v>
      </c>
      <c r="DD339" s="194">
        <f t="shared" ca="1" si="367"/>
        <v>3.2000000000000006E-3</v>
      </c>
      <c r="DG339" s="194">
        <f t="shared" si="368"/>
        <v>0</v>
      </c>
      <c r="DH339" s="19" t="e">
        <f ca="1"/>
        <v>#N/A</v>
      </c>
      <c r="DI339" s="208" t="e">
        <f t="shared" ca="1" si="369"/>
        <v>#N/A</v>
      </c>
      <c r="DJ339" s="207"/>
      <c r="DK339" s="194"/>
      <c r="DL339" s="198" cm="1">
        <f t="array" ref="DL339">IFERROR(MATCH(TRUE,INDEX($B$14:$B$117&gt;=DK339,0),0),"")</f>
        <v>1</v>
      </c>
      <c r="DM339" s="194">
        <f t="shared" ca="1" si="370"/>
        <v>3.2000000000000006E-3</v>
      </c>
      <c r="DP339" s="194">
        <f t="shared" si="371"/>
        <v>0</v>
      </c>
      <c r="DQ339" s="19" t="e">
        <f ca="1"/>
        <v>#N/A</v>
      </c>
      <c r="DR339" s="208" t="e">
        <f t="shared" ca="1" si="372"/>
        <v>#N/A</v>
      </c>
      <c r="DS339" s="207"/>
      <c r="DT339" s="194"/>
      <c r="DU339" s="198" cm="1">
        <f t="array" ref="DU339">IFERROR(MATCH(TRUE,INDEX($B$14:$B$117&gt;=DT339,0),0),"")</f>
        <v>1</v>
      </c>
      <c r="DV339" s="194">
        <f t="shared" ca="1" si="373"/>
        <v>3.2000000000000006E-3</v>
      </c>
      <c r="DY339" s="194">
        <f t="shared" si="374"/>
        <v>0</v>
      </c>
      <c r="DZ339" s="19" t="e">
        <f ca="1"/>
        <v>#N/A</v>
      </c>
      <c r="EA339" s="208" t="e">
        <f t="shared" ca="1" si="375"/>
        <v>#N/A</v>
      </c>
      <c r="EB339" s="207"/>
      <c r="EC339" s="194"/>
      <c r="ED339" s="198" cm="1">
        <f t="array" ref="ED339">IFERROR(MATCH(TRUE,INDEX($B$14:$B$117&gt;=EC339,0),0),"")</f>
        <v>1</v>
      </c>
      <c r="EE339" s="194">
        <f t="shared" ca="1" si="376"/>
        <v>3.2000000000000006E-3</v>
      </c>
      <c r="EH339" s="194">
        <f t="shared" si="377"/>
        <v>0</v>
      </c>
      <c r="EI339" s="19" t="e">
        <f ca="1"/>
        <v>#N/A</v>
      </c>
      <c r="EJ339" s="208" t="e">
        <f t="shared" ca="1" si="378"/>
        <v>#N/A</v>
      </c>
      <c r="EK339" s="207"/>
      <c r="EL339" s="194"/>
      <c r="EM339" s="198" cm="1">
        <f t="array" ref="EM339">IFERROR(MATCH(TRUE,INDEX($B$14:$B$117&gt;=EL339,0),0),"")</f>
        <v>1</v>
      </c>
      <c r="EN339" s="194">
        <f t="shared" ca="1" si="379"/>
        <v>3.2000000000000006E-3</v>
      </c>
      <c r="EQ339" s="194">
        <f t="shared" si="380"/>
        <v>0</v>
      </c>
      <c r="ER339" s="19" t="e">
        <f ca="1"/>
        <v>#N/A</v>
      </c>
      <c r="ES339" s="208" t="e">
        <f t="shared" ca="1" si="381"/>
        <v>#N/A</v>
      </c>
      <c r="ET339" s="207"/>
      <c r="EU339" s="194"/>
      <c r="EV339" s="198" cm="1">
        <f t="array" ref="EV339">IFERROR(MATCH(TRUE,INDEX($B$14:$B$117&gt;=EU339,0),0),"")</f>
        <v>1</v>
      </c>
      <c r="EW339" s="194">
        <f t="shared" ca="1" si="382"/>
        <v>3.2000000000000006E-3</v>
      </c>
      <c r="EZ339" s="194">
        <f t="shared" si="383"/>
        <v>0</v>
      </c>
      <c r="FA339" s="19" t="e">
        <f ca="1"/>
        <v>#N/A</v>
      </c>
      <c r="FB339" s="208" t="e">
        <f t="shared" ca="1" si="384"/>
        <v>#N/A</v>
      </c>
      <c r="FC339" s="207"/>
      <c r="FD339" s="194"/>
      <c r="FE339" s="198" cm="1">
        <f t="array" ref="FE339">IFERROR(MATCH(TRUE,INDEX($B$14:$B$117&gt;=FD339,0),0),"")</f>
        <v>1</v>
      </c>
      <c r="FF339" s="194">
        <f t="shared" ca="1" si="385"/>
        <v>3.2000000000000006E-3</v>
      </c>
      <c r="FI339" s="194">
        <f t="shared" si="386"/>
        <v>0</v>
      </c>
      <c r="FJ339" s="19" t="e">
        <f ca="1"/>
        <v>#N/A</v>
      </c>
      <c r="FK339" s="208" t="e">
        <f t="shared" ca="1" si="387"/>
        <v>#N/A</v>
      </c>
      <c r="FL339" s="207"/>
      <c r="FM339" s="194"/>
      <c r="FN339" s="198" cm="1">
        <f t="array" ref="FN339">IFERROR(MATCH(TRUE,INDEX($B$14:$B$117&gt;=FM339,0),0),"")</f>
        <v>1</v>
      </c>
      <c r="FO339" s="194">
        <f t="shared" ca="1" si="388"/>
        <v>3.2000000000000006E-3</v>
      </c>
      <c r="FR339" s="194">
        <f t="shared" si="389"/>
        <v>0</v>
      </c>
      <c r="FS339" s="19" t="e">
        <f ca="1"/>
        <v>#N/A</v>
      </c>
      <c r="FT339" s="208" t="e">
        <f t="shared" ca="1" si="390"/>
        <v>#N/A</v>
      </c>
      <c r="FU339" s="207"/>
      <c r="FV339" s="194"/>
      <c r="FW339" s="198" cm="1">
        <f t="array" ref="FW339">IFERROR(MATCH(TRUE,INDEX($B$14:$B$117&gt;=FV339,0),0),"")</f>
        <v>1</v>
      </c>
      <c r="FX339" s="194">
        <f t="shared" ca="1" si="391"/>
        <v>3.2000000000000006E-3</v>
      </c>
      <c r="GA339" s="194">
        <f t="shared" si="392"/>
        <v>0</v>
      </c>
      <c r="GB339" s="19" t="e">
        <f ca="1"/>
        <v>#N/A</v>
      </c>
      <c r="GC339" s="208" t="e">
        <f t="shared" ca="1" si="393"/>
        <v>#N/A</v>
      </c>
    </row>
    <row r="340" spans="6:185" x14ac:dyDescent="0.2">
      <c r="F340" s="207"/>
      <c r="G340" s="194"/>
      <c r="H340" s="198" cm="1">
        <f t="array" ref="H340">IFERROR(MATCH(TRUE,INDEX($B$14:$B$117&gt;=G340,0),0),"")</f>
        <v>1</v>
      </c>
      <c r="I340" s="194">
        <f t="shared" ca="1" si="338"/>
        <v>3.2000000000000006E-3</v>
      </c>
      <c r="L340" s="194">
        <f t="shared" si="394"/>
        <v>0</v>
      </c>
      <c r="M340" s="19">
        <f ca="1"/>
        <v>0</v>
      </c>
      <c r="N340" s="208">
        <f t="shared" ca="1" si="395"/>
        <v>0</v>
      </c>
      <c r="O340" s="207"/>
      <c r="P340" s="194"/>
      <c r="Q340" s="198" cm="1">
        <f t="array" ref="Q340">IFERROR(MATCH(TRUE,INDEX($B$14:$B$117&gt;=P340,0),0),"")</f>
        <v>1</v>
      </c>
      <c r="R340" s="194">
        <f t="shared" ca="1" si="339"/>
        <v>3.2000000000000006E-3</v>
      </c>
      <c r="U340" s="194">
        <f t="shared" si="396"/>
        <v>0</v>
      </c>
      <c r="V340" s="19">
        <f ca="1"/>
        <v>0</v>
      </c>
      <c r="W340" s="208">
        <f t="shared" ca="1" si="397"/>
        <v>0</v>
      </c>
      <c r="X340" s="207"/>
      <c r="Y340" s="194"/>
      <c r="Z340" s="198" cm="1">
        <f t="array" ref="Z340">IFERROR(MATCH(TRUE,INDEX($B$14:$B$117&gt;=Y340,0),0),"")</f>
        <v>1</v>
      </c>
      <c r="AA340" s="194">
        <f t="shared" ca="1" si="340"/>
        <v>3.2000000000000006E-3</v>
      </c>
      <c r="AD340" s="194">
        <f t="shared" si="341"/>
        <v>0</v>
      </c>
      <c r="AE340" s="19">
        <f ca="1"/>
        <v>0</v>
      </c>
      <c r="AF340" s="208">
        <f t="shared" ca="1" si="342"/>
        <v>0</v>
      </c>
      <c r="AG340" s="207"/>
      <c r="AH340" s="194"/>
      <c r="AI340" s="198" cm="1">
        <f t="array" ref="AI340">IFERROR(MATCH(TRUE,INDEX($B$14:$B$117&gt;=AH340,0),0),"")</f>
        <v>1</v>
      </c>
      <c r="AJ340" s="194">
        <f t="shared" ca="1" si="343"/>
        <v>3.2000000000000006E-3</v>
      </c>
      <c r="AM340" s="194">
        <f t="shared" si="344"/>
        <v>0</v>
      </c>
      <c r="AN340" s="19">
        <f ca="1"/>
        <v>0</v>
      </c>
      <c r="AO340" s="208">
        <f t="shared" ca="1" si="345"/>
        <v>0</v>
      </c>
      <c r="AP340" s="207"/>
      <c r="AQ340" s="194"/>
      <c r="AR340" s="198" cm="1">
        <f t="array" ref="AR340">IFERROR(MATCH(TRUE,INDEX($B$14:$B$117&gt;=AQ340,0),0),"")</f>
        <v>1</v>
      </c>
      <c r="AS340" s="194">
        <f t="shared" ca="1" si="346"/>
        <v>3.2000000000000006E-3</v>
      </c>
      <c r="AV340" s="194">
        <f t="shared" si="347"/>
        <v>0</v>
      </c>
      <c r="AW340" s="19">
        <f ca="1"/>
        <v>0</v>
      </c>
      <c r="AX340" s="208">
        <f t="shared" ca="1" si="348"/>
        <v>0</v>
      </c>
      <c r="AY340" s="207"/>
      <c r="AZ340" s="194"/>
      <c r="BA340" s="198" cm="1">
        <f t="array" ref="BA340">IFERROR(MATCH(TRUE,INDEX($B$14:$B$117&gt;=AZ340,0),0),"")</f>
        <v>1</v>
      </c>
      <c r="BB340" s="194">
        <f t="shared" ca="1" si="349"/>
        <v>3.2000000000000006E-3</v>
      </c>
      <c r="BE340" s="194">
        <f t="shared" si="350"/>
        <v>0</v>
      </c>
      <c r="BF340" s="19">
        <f ca="1"/>
        <v>0</v>
      </c>
      <c r="BG340" s="208">
        <f t="shared" ca="1" si="351"/>
        <v>0</v>
      </c>
      <c r="BH340" s="207"/>
      <c r="BI340" s="194"/>
      <c r="BJ340" s="198" cm="1">
        <f t="array" ref="BJ340">IFERROR(MATCH(TRUE,INDEX($B$14:$B$117&gt;=BI340,0),0),"")</f>
        <v>1</v>
      </c>
      <c r="BK340" s="194">
        <f t="shared" ca="1" si="352"/>
        <v>3.2000000000000006E-3</v>
      </c>
      <c r="BN340" s="194">
        <f t="shared" si="353"/>
        <v>0</v>
      </c>
      <c r="BO340" s="19">
        <f ca="1"/>
        <v>0</v>
      </c>
      <c r="BP340" s="208">
        <f t="shared" ca="1" si="354"/>
        <v>0</v>
      </c>
      <c r="BQ340" s="207"/>
      <c r="BR340" s="194"/>
      <c r="BS340" s="198" cm="1">
        <f t="array" ref="BS340">IFERROR(MATCH(TRUE,INDEX($B$14:$B$117&gt;=BR340,0),0),"")</f>
        <v>1</v>
      </c>
      <c r="BT340" s="194">
        <f t="shared" ca="1" si="355"/>
        <v>3.2000000000000006E-3</v>
      </c>
      <c r="BW340" s="194">
        <f t="shared" si="356"/>
        <v>0</v>
      </c>
      <c r="BX340" s="19">
        <f ca="1"/>
        <v>0</v>
      </c>
      <c r="BY340" s="208">
        <f t="shared" ca="1" si="357"/>
        <v>0</v>
      </c>
      <c r="BZ340" s="207"/>
      <c r="CA340" s="194"/>
      <c r="CB340" s="198" cm="1">
        <f t="array" ref="CB340">IFERROR(MATCH(TRUE,INDEX($B$14:$B$117&gt;=CA340,0),0),"")</f>
        <v>1</v>
      </c>
      <c r="CC340" s="194">
        <f t="shared" ca="1" si="358"/>
        <v>3.2000000000000006E-3</v>
      </c>
      <c r="CF340" s="194">
        <f t="shared" si="359"/>
        <v>0</v>
      </c>
      <c r="CG340" s="19">
        <f ca="1"/>
        <v>0</v>
      </c>
      <c r="CH340" s="208">
        <f t="shared" ca="1" si="360"/>
        <v>0</v>
      </c>
      <c r="CI340" s="207"/>
      <c r="CJ340" s="194"/>
      <c r="CK340" s="198" cm="1">
        <f t="array" ref="CK340">IFERROR(MATCH(TRUE,INDEX($B$14:$B$117&gt;=CJ340,0),0),"")</f>
        <v>1</v>
      </c>
      <c r="CL340" s="194">
        <f t="shared" ca="1" si="361"/>
        <v>3.2000000000000006E-3</v>
      </c>
      <c r="CO340" s="194">
        <f t="shared" si="362"/>
        <v>0</v>
      </c>
      <c r="CP340" s="19">
        <f ca="1"/>
        <v>0</v>
      </c>
      <c r="CQ340" s="208">
        <f t="shared" ca="1" si="363"/>
        <v>0</v>
      </c>
      <c r="CR340" s="207"/>
      <c r="CS340" s="194"/>
      <c r="CT340" s="198" cm="1">
        <f t="array" ref="CT340">IFERROR(MATCH(TRUE,INDEX($B$14:$B$117&gt;=CS340,0),0),"")</f>
        <v>1</v>
      </c>
      <c r="CU340" s="194">
        <f t="shared" ca="1" si="364"/>
        <v>3.2000000000000006E-3</v>
      </c>
      <c r="CX340" s="194">
        <f t="shared" si="365"/>
        <v>0</v>
      </c>
      <c r="CY340" s="19" t="e">
        <f ca="1"/>
        <v>#N/A</v>
      </c>
      <c r="CZ340" s="208" t="e">
        <f t="shared" ca="1" si="366"/>
        <v>#N/A</v>
      </c>
      <c r="DA340" s="207"/>
      <c r="DB340" s="194"/>
      <c r="DC340" s="198" cm="1">
        <f t="array" ref="DC340">IFERROR(MATCH(TRUE,INDEX($B$14:$B$117&gt;=DB340,0),0),"")</f>
        <v>1</v>
      </c>
      <c r="DD340" s="194">
        <f t="shared" ca="1" si="367"/>
        <v>3.2000000000000006E-3</v>
      </c>
      <c r="DG340" s="194">
        <f t="shared" si="368"/>
        <v>0</v>
      </c>
      <c r="DH340" s="19" t="e">
        <f ca="1"/>
        <v>#N/A</v>
      </c>
      <c r="DI340" s="208" t="e">
        <f t="shared" ca="1" si="369"/>
        <v>#N/A</v>
      </c>
      <c r="DJ340" s="207"/>
      <c r="DK340" s="194"/>
      <c r="DL340" s="198" cm="1">
        <f t="array" ref="DL340">IFERROR(MATCH(TRUE,INDEX($B$14:$B$117&gt;=DK340,0),0),"")</f>
        <v>1</v>
      </c>
      <c r="DM340" s="194">
        <f t="shared" ca="1" si="370"/>
        <v>3.2000000000000006E-3</v>
      </c>
      <c r="DP340" s="194">
        <f t="shared" si="371"/>
        <v>0</v>
      </c>
      <c r="DQ340" s="19" t="e">
        <f ca="1"/>
        <v>#N/A</v>
      </c>
      <c r="DR340" s="208" t="e">
        <f t="shared" ca="1" si="372"/>
        <v>#N/A</v>
      </c>
      <c r="DS340" s="207"/>
      <c r="DT340" s="194"/>
      <c r="DU340" s="198" cm="1">
        <f t="array" ref="DU340">IFERROR(MATCH(TRUE,INDEX($B$14:$B$117&gt;=DT340,0),0),"")</f>
        <v>1</v>
      </c>
      <c r="DV340" s="194">
        <f t="shared" ca="1" si="373"/>
        <v>3.2000000000000006E-3</v>
      </c>
      <c r="DY340" s="194">
        <f t="shared" si="374"/>
        <v>0</v>
      </c>
      <c r="DZ340" s="19" t="e">
        <f ca="1"/>
        <v>#N/A</v>
      </c>
      <c r="EA340" s="208" t="e">
        <f t="shared" ca="1" si="375"/>
        <v>#N/A</v>
      </c>
      <c r="EB340" s="207"/>
      <c r="EC340" s="194"/>
      <c r="ED340" s="198" cm="1">
        <f t="array" ref="ED340">IFERROR(MATCH(TRUE,INDEX($B$14:$B$117&gt;=EC340,0),0),"")</f>
        <v>1</v>
      </c>
      <c r="EE340" s="194">
        <f t="shared" ca="1" si="376"/>
        <v>3.2000000000000006E-3</v>
      </c>
      <c r="EH340" s="194">
        <f t="shared" si="377"/>
        <v>0</v>
      </c>
      <c r="EI340" s="19" t="e">
        <f ca="1"/>
        <v>#N/A</v>
      </c>
      <c r="EJ340" s="208" t="e">
        <f t="shared" ca="1" si="378"/>
        <v>#N/A</v>
      </c>
      <c r="EK340" s="207"/>
      <c r="EL340" s="194"/>
      <c r="EM340" s="198" cm="1">
        <f t="array" ref="EM340">IFERROR(MATCH(TRUE,INDEX($B$14:$B$117&gt;=EL340,0),0),"")</f>
        <v>1</v>
      </c>
      <c r="EN340" s="194">
        <f t="shared" ca="1" si="379"/>
        <v>3.2000000000000006E-3</v>
      </c>
      <c r="EQ340" s="194">
        <f t="shared" si="380"/>
        <v>0</v>
      </c>
      <c r="ER340" s="19" t="e">
        <f ca="1"/>
        <v>#N/A</v>
      </c>
      <c r="ES340" s="208" t="e">
        <f t="shared" ca="1" si="381"/>
        <v>#N/A</v>
      </c>
      <c r="ET340" s="207"/>
      <c r="EU340" s="194"/>
      <c r="EV340" s="198" cm="1">
        <f t="array" ref="EV340">IFERROR(MATCH(TRUE,INDEX($B$14:$B$117&gt;=EU340,0),0),"")</f>
        <v>1</v>
      </c>
      <c r="EW340" s="194">
        <f t="shared" ca="1" si="382"/>
        <v>3.2000000000000006E-3</v>
      </c>
      <c r="EZ340" s="194">
        <f t="shared" si="383"/>
        <v>0</v>
      </c>
      <c r="FA340" s="19" t="e">
        <f ca="1"/>
        <v>#N/A</v>
      </c>
      <c r="FB340" s="208" t="e">
        <f t="shared" ca="1" si="384"/>
        <v>#N/A</v>
      </c>
      <c r="FC340" s="207"/>
      <c r="FD340" s="194"/>
      <c r="FE340" s="198" cm="1">
        <f t="array" ref="FE340">IFERROR(MATCH(TRUE,INDEX($B$14:$B$117&gt;=FD340,0),0),"")</f>
        <v>1</v>
      </c>
      <c r="FF340" s="194">
        <f t="shared" ca="1" si="385"/>
        <v>3.2000000000000006E-3</v>
      </c>
      <c r="FI340" s="194">
        <f t="shared" si="386"/>
        <v>0</v>
      </c>
      <c r="FJ340" s="19" t="e">
        <f ca="1"/>
        <v>#N/A</v>
      </c>
      <c r="FK340" s="208" t="e">
        <f t="shared" ca="1" si="387"/>
        <v>#N/A</v>
      </c>
      <c r="FL340" s="207"/>
      <c r="FM340" s="194"/>
      <c r="FN340" s="198" cm="1">
        <f t="array" ref="FN340">IFERROR(MATCH(TRUE,INDEX($B$14:$B$117&gt;=FM340,0),0),"")</f>
        <v>1</v>
      </c>
      <c r="FO340" s="194">
        <f t="shared" ca="1" si="388"/>
        <v>3.2000000000000006E-3</v>
      </c>
      <c r="FR340" s="194">
        <f t="shared" si="389"/>
        <v>0</v>
      </c>
      <c r="FS340" s="19" t="e">
        <f ca="1"/>
        <v>#N/A</v>
      </c>
      <c r="FT340" s="208" t="e">
        <f t="shared" ca="1" si="390"/>
        <v>#N/A</v>
      </c>
      <c r="FU340" s="207"/>
      <c r="FV340" s="194"/>
      <c r="FW340" s="198" cm="1">
        <f t="array" ref="FW340">IFERROR(MATCH(TRUE,INDEX($B$14:$B$117&gt;=FV340,0),0),"")</f>
        <v>1</v>
      </c>
      <c r="FX340" s="194">
        <f t="shared" ca="1" si="391"/>
        <v>3.2000000000000006E-3</v>
      </c>
      <c r="GA340" s="194">
        <f t="shared" si="392"/>
        <v>0</v>
      </c>
      <c r="GB340" s="19" t="e">
        <f ca="1"/>
        <v>#N/A</v>
      </c>
      <c r="GC340" s="208" t="e">
        <f t="shared" ca="1" si="393"/>
        <v>#N/A</v>
      </c>
    </row>
    <row r="341" spans="6:185" x14ac:dyDescent="0.2">
      <c r="F341" s="207"/>
      <c r="G341" s="194"/>
      <c r="H341" s="198" cm="1">
        <f t="array" ref="H341">IFERROR(MATCH(TRUE,INDEX($B$14:$B$117&gt;=G341,0),0),"")</f>
        <v>1</v>
      </c>
      <c r="I341" s="194">
        <f t="shared" ca="1" si="338"/>
        <v>3.2000000000000006E-3</v>
      </c>
      <c r="L341" s="194">
        <f t="shared" si="394"/>
        <v>0</v>
      </c>
      <c r="M341" s="19">
        <f ca="1"/>
        <v>0</v>
      </c>
      <c r="N341" s="208">
        <f t="shared" ca="1" si="395"/>
        <v>0</v>
      </c>
      <c r="O341" s="207"/>
      <c r="P341" s="194"/>
      <c r="Q341" s="198" cm="1">
        <f t="array" ref="Q341">IFERROR(MATCH(TRUE,INDEX($B$14:$B$117&gt;=P341,0),0),"")</f>
        <v>1</v>
      </c>
      <c r="R341" s="194">
        <f t="shared" ca="1" si="339"/>
        <v>3.2000000000000006E-3</v>
      </c>
      <c r="U341" s="194">
        <f t="shared" si="396"/>
        <v>0</v>
      </c>
      <c r="V341" s="19">
        <f ca="1"/>
        <v>0</v>
      </c>
      <c r="W341" s="208">
        <f t="shared" ca="1" si="397"/>
        <v>0</v>
      </c>
      <c r="X341" s="207"/>
      <c r="Y341" s="194"/>
      <c r="Z341" s="198" cm="1">
        <f t="array" ref="Z341">IFERROR(MATCH(TRUE,INDEX($B$14:$B$117&gt;=Y341,0),0),"")</f>
        <v>1</v>
      </c>
      <c r="AA341" s="194">
        <f t="shared" ca="1" si="340"/>
        <v>3.2000000000000006E-3</v>
      </c>
      <c r="AD341" s="194">
        <f t="shared" si="341"/>
        <v>0</v>
      </c>
      <c r="AE341" s="19">
        <f ca="1"/>
        <v>0</v>
      </c>
      <c r="AF341" s="208">
        <f t="shared" ca="1" si="342"/>
        <v>0</v>
      </c>
      <c r="AG341" s="207"/>
      <c r="AH341" s="194"/>
      <c r="AI341" s="198" cm="1">
        <f t="array" ref="AI341">IFERROR(MATCH(TRUE,INDEX($B$14:$B$117&gt;=AH341,0),0),"")</f>
        <v>1</v>
      </c>
      <c r="AJ341" s="194">
        <f t="shared" ca="1" si="343"/>
        <v>3.2000000000000006E-3</v>
      </c>
      <c r="AM341" s="194">
        <f t="shared" si="344"/>
        <v>0</v>
      </c>
      <c r="AN341" s="19">
        <f ca="1"/>
        <v>0</v>
      </c>
      <c r="AO341" s="208">
        <f t="shared" ca="1" si="345"/>
        <v>0</v>
      </c>
      <c r="AP341" s="207"/>
      <c r="AQ341" s="194"/>
      <c r="AR341" s="198" cm="1">
        <f t="array" ref="AR341">IFERROR(MATCH(TRUE,INDEX($B$14:$B$117&gt;=AQ341,0),0),"")</f>
        <v>1</v>
      </c>
      <c r="AS341" s="194">
        <f t="shared" ca="1" si="346"/>
        <v>3.2000000000000006E-3</v>
      </c>
      <c r="AV341" s="194">
        <f t="shared" si="347"/>
        <v>0</v>
      </c>
      <c r="AW341" s="19">
        <f ca="1"/>
        <v>0</v>
      </c>
      <c r="AX341" s="208">
        <f t="shared" ca="1" si="348"/>
        <v>0</v>
      </c>
      <c r="AY341" s="207"/>
      <c r="AZ341" s="194"/>
      <c r="BA341" s="198" cm="1">
        <f t="array" ref="BA341">IFERROR(MATCH(TRUE,INDEX($B$14:$B$117&gt;=AZ341,0),0),"")</f>
        <v>1</v>
      </c>
      <c r="BB341" s="194">
        <f t="shared" ca="1" si="349"/>
        <v>3.2000000000000006E-3</v>
      </c>
      <c r="BE341" s="194">
        <f t="shared" si="350"/>
        <v>0</v>
      </c>
      <c r="BF341" s="19">
        <f ca="1"/>
        <v>0</v>
      </c>
      <c r="BG341" s="208">
        <f t="shared" ca="1" si="351"/>
        <v>0</v>
      </c>
      <c r="BH341" s="207"/>
      <c r="BI341" s="194"/>
      <c r="BJ341" s="198" cm="1">
        <f t="array" ref="BJ341">IFERROR(MATCH(TRUE,INDEX($B$14:$B$117&gt;=BI341,0),0),"")</f>
        <v>1</v>
      </c>
      <c r="BK341" s="194">
        <f t="shared" ca="1" si="352"/>
        <v>3.2000000000000006E-3</v>
      </c>
      <c r="BN341" s="194">
        <f t="shared" si="353"/>
        <v>0</v>
      </c>
      <c r="BO341" s="19">
        <f ca="1"/>
        <v>0</v>
      </c>
      <c r="BP341" s="208">
        <f t="shared" ca="1" si="354"/>
        <v>0</v>
      </c>
      <c r="BQ341" s="207"/>
      <c r="BR341" s="194"/>
      <c r="BS341" s="198" cm="1">
        <f t="array" ref="BS341">IFERROR(MATCH(TRUE,INDEX($B$14:$B$117&gt;=BR341,0),0),"")</f>
        <v>1</v>
      </c>
      <c r="BT341" s="194">
        <f t="shared" ca="1" si="355"/>
        <v>3.2000000000000006E-3</v>
      </c>
      <c r="BW341" s="194">
        <f t="shared" si="356"/>
        <v>0</v>
      </c>
      <c r="BX341" s="19">
        <f ca="1"/>
        <v>0</v>
      </c>
      <c r="BY341" s="208">
        <f t="shared" ca="1" si="357"/>
        <v>0</v>
      </c>
      <c r="BZ341" s="207"/>
      <c r="CA341" s="194"/>
      <c r="CB341" s="198" cm="1">
        <f t="array" ref="CB341">IFERROR(MATCH(TRUE,INDEX($B$14:$B$117&gt;=CA341,0),0),"")</f>
        <v>1</v>
      </c>
      <c r="CC341" s="194">
        <f t="shared" ca="1" si="358"/>
        <v>3.2000000000000006E-3</v>
      </c>
      <c r="CF341" s="194">
        <f t="shared" si="359"/>
        <v>0</v>
      </c>
      <c r="CG341" s="19">
        <f ca="1"/>
        <v>0</v>
      </c>
      <c r="CH341" s="208">
        <f t="shared" ca="1" si="360"/>
        <v>0</v>
      </c>
      <c r="CI341" s="207"/>
      <c r="CJ341" s="194"/>
      <c r="CK341" s="198" cm="1">
        <f t="array" ref="CK341">IFERROR(MATCH(TRUE,INDEX($B$14:$B$117&gt;=CJ341,0),0),"")</f>
        <v>1</v>
      </c>
      <c r="CL341" s="194">
        <f t="shared" ca="1" si="361"/>
        <v>3.2000000000000006E-3</v>
      </c>
      <c r="CO341" s="194">
        <f t="shared" si="362"/>
        <v>0</v>
      </c>
      <c r="CP341" s="19">
        <f ca="1"/>
        <v>0</v>
      </c>
      <c r="CQ341" s="208">
        <f t="shared" ca="1" si="363"/>
        <v>0</v>
      </c>
      <c r="CR341" s="207"/>
      <c r="CS341" s="194"/>
      <c r="CT341" s="198" cm="1">
        <f t="array" ref="CT341">IFERROR(MATCH(TRUE,INDEX($B$14:$B$117&gt;=CS341,0),0),"")</f>
        <v>1</v>
      </c>
      <c r="CU341" s="194">
        <f t="shared" ca="1" si="364"/>
        <v>3.2000000000000006E-3</v>
      </c>
      <c r="CX341" s="194">
        <f t="shared" si="365"/>
        <v>0</v>
      </c>
      <c r="CY341" s="19" t="e">
        <f ca="1"/>
        <v>#N/A</v>
      </c>
      <c r="CZ341" s="208" t="e">
        <f t="shared" ca="1" si="366"/>
        <v>#N/A</v>
      </c>
      <c r="DA341" s="207"/>
      <c r="DB341" s="194"/>
      <c r="DC341" s="198" cm="1">
        <f t="array" ref="DC341">IFERROR(MATCH(TRUE,INDEX($B$14:$B$117&gt;=DB341,0),0),"")</f>
        <v>1</v>
      </c>
      <c r="DD341" s="194">
        <f t="shared" ca="1" si="367"/>
        <v>3.2000000000000006E-3</v>
      </c>
      <c r="DG341" s="194">
        <f t="shared" si="368"/>
        <v>0</v>
      </c>
      <c r="DH341" s="19" t="e">
        <f ca="1"/>
        <v>#N/A</v>
      </c>
      <c r="DI341" s="208" t="e">
        <f t="shared" ca="1" si="369"/>
        <v>#N/A</v>
      </c>
      <c r="DJ341" s="207"/>
      <c r="DK341" s="194"/>
      <c r="DL341" s="198" cm="1">
        <f t="array" ref="DL341">IFERROR(MATCH(TRUE,INDEX($B$14:$B$117&gt;=DK341,0),0),"")</f>
        <v>1</v>
      </c>
      <c r="DM341" s="194">
        <f t="shared" ca="1" si="370"/>
        <v>3.2000000000000006E-3</v>
      </c>
      <c r="DP341" s="194">
        <f t="shared" si="371"/>
        <v>0</v>
      </c>
      <c r="DQ341" s="19" t="e">
        <f ca="1"/>
        <v>#N/A</v>
      </c>
      <c r="DR341" s="208" t="e">
        <f t="shared" ca="1" si="372"/>
        <v>#N/A</v>
      </c>
      <c r="DS341" s="207"/>
      <c r="DT341" s="194"/>
      <c r="DU341" s="198" cm="1">
        <f t="array" ref="DU341">IFERROR(MATCH(TRUE,INDEX($B$14:$B$117&gt;=DT341,0),0),"")</f>
        <v>1</v>
      </c>
      <c r="DV341" s="194">
        <f t="shared" ca="1" si="373"/>
        <v>3.2000000000000006E-3</v>
      </c>
      <c r="DY341" s="194">
        <f t="shared" si="374"/>
        <v>0</v>
      </c>
      <c r="DZ341" s="19" t="e">
        <f ca="1"/>
        <v>#N/A</v>
      </c>
      <c r="EA341" s="208" t="e">
        <f t="shared" ca="1" si="375"/>
        <v>#N/A</v>
      </c>
      <c r="EB341" s="207"/>
      <c r="EC341" s="194"/>
      <c r="ED341" s="198" cm="1">
        <f t="array" ref="ED341">IFERROR(MATCH(TRUE,INDEX($B$14:$B$117&gt;=EC341,0),0),"")</f>
        <v>1</v>
      </c>
      <c r="EE341" s="194">
        <f t="shared" ca="1" si="376"/>
        <v>3.2000000000000006E-3</v>
      </c>
      <c r="EH341" s="194">
        <f t="shared" si="377"/>
        <v>0</v>
      </c>
      <c r="EI341" s="19" t="e">
        <f ca="1"/>
        <v>#N/A</v>
      </c>
      <c r="EJ341" s="208" t="e">
        <f t="shared" ca="1" si="378"/>
        <v>#N/A</v>
      </c>
      <c r="EK341" s="207"/>
      <c r="EL341" s="194"/>
      <c r="EM341" s="198" cm="1">
        <f t="array" ref="EM341">IFERROR(MATCH(TRUE,INDEX($B$14:$B$117&gt;=EL341,0),0),"")</f>
        <v>1</v>
      </c>
      <c r="EN341" s="194">
        <f t="shared" ca="1" si="379"/>
        <v>3.2000000000000006E-3</v>
      </c>
      <c r="EQ341" s="194">
        <f t="shared" si="380"/>
        <v>0</v>
      </c>
      <c r="ER341" s="19" t="e">
        <f ca="1"/>
        <v>#N/A</v>
      </c>
      <c r="ES341" s="208" t="e">
        <f t="shared" ca="1" si="381"/>
        <v>#N/A</v>
      </c>
      <c r="ET341" s="207"/>
      <c r="EU341" s="194"/>
      <c r="EV341" s="198" cm="1">
        <f t="array" ref="EV341">IFERROR(MATCH(TRUE,INDEX($B$14:$B$117&gt;=EU341,0),0),"")</f>
        <v>1</v>
      </c>
      <c r="EW341" s="194">
        <f t="shared" ca="1" si="382"/>
        <v>3.2000000000000006E-3</v>
      </c>
      <c r="EZ341" s="194">
        <f t="shared" si="383"/>
        <v>0</v>
      </c>
      <c r="FA341" s="19" t="e">
        <f ca="1"/>
        <v>#N/A</v>
      </c>
      <c r="FB341" s="208" t="e">
        <f t="shared" ca="1" si="384"/>
        <v>#N/A</v>
      </c>
      <c r="FC341" s="207"/>
      <c r="FD341" s="194"/>
      <c r="FE341" s="198" cm="1">
        <f t="array" ref="FE341">IFERROR(MATCH(TRUE,INDEX($B$14:$B$117&gt;=FD341,0),0),"")</f>
        <v>1</v>
      </c>
      <c r="FF341" s="194">
        <f t="shared" ca="1" si="385"/>
        <v>3.2000000000000006E-3</v>
      </c>
      <c r="FI341" s="194">
        <f t="shared" si="386"/>
        <v>0</v>
      </c>
      <c r="FJ341" s="19" t="e">
        <f ca="1"/>
        <v>#N/A</v>
      </c>
      <c r="FK341" s="208" t="e">
        <f t="shared" ca="1" si="387"/>
        <v>#N/A</v>
      </c>
      <c r="FL341" s="207"/>
      <c r="FM341" s="194"/>
      <c r="FN341" s="198" cm="1">
        <f t="array" ref="FN341">IFERROR(MATCH(TRUE,INDEX($B$14:$B$117&gt;=FM341,0),0),"")</f>
        <v>1</v>
      </c>
      <c r="FO341" s="194">
        <f t="shared" ca="1" si="388"/>
        <v>3.2000000000000006E-3</v>
      </c>
      <c r="FR341" s="194">
        <f t="shared" si="389"/>
        <v>0</v>
      </c>
      <c r="FS341" s="19" t="e">
        <f ca="1"/>
        <v>#N/A</v>
      </c>
      <c r="FT341" s="208" t="e">
        <f t="shared" ca="1" si="390"/>
        <v>#N/A</v>
      </c>
      <c r="FU341" s="207"/>
      <c r="FV341" s="194"/>
      <c r="FW341" s="198" cm="1">
        <f t="array" ref="FW341">IFERROR(MATCH(TRUE,INDEX($B$14:$B$117&gt;=FV341,0),0),"")</f>
        <v>1</v>
      </c>
      <c r="FX341" s="194">
        <f t="shared" ca="1" si="391"/>
        <v>3.2000000000000006E-3</v>
      </c>
      <c r="GA341" s="194">
        <f t="shared" si="392"/>
        <v>0</v>
      </c>
      <c r="GB341" s="19" t="e">
        <f ca="1"/>
        <v>#N/A</v>
      </c>
      <c r="GC341" s="208" t="e">
        <f t="shared" ca="1" si="393"/>
        <v>#N/A</v>
      </c>
    </row>
    <row r="342" spans="6:185" x14ac:dyDescent="0.2">
      <c r="F342" s="207"/>
      <c r="G342" s="194"/>
      <c r="H342" s="198" cm="1">
        <f t="array" ref="H342">IFERROR(MATCH(TRUE,INDEX($B$14:$B$117&gt;=G342,0),0),"")</f>
        <v>1</v>
      </c>
      <c r="I342" s="194">
        <f t="shared" ca="1" si="338"/>
        <v>3.2000000000000006E-3</v>
      </c>
      <c r="L342" s="194">
        <f t="shared" si="394"/>
        <v>0</v>
      </c>
      <c r="M342" s="19">
        <f ca="1"/>
        <v>0</v>
      </c>
      <c r="N342" s="208">
        <f t="shared" ca="1" si="395"/>
        <v>0</v>
      </c>
      <c r="O342" s="207"/>
      <c r="P342" s="194"/>
      <c r="Q342" s="198" cm="1">
        <f t="array" ref="Q342">IFERROR(MATCH(TRUE,INDEX($B$14:$B$117&gt;=P342,0),0),"")</f>
        <v>1</v>
      </c>
      <c r="R342" s="194">
        <f t="shared" ca="1" si="339"/>
        <v>3.2000000000000006E-3</v>
      </c>
      <c r="U342" s="194">
        <f t="shared" si="396"/>
        <v>0</v>
      </c>
      <c r="V342" s="19">
        <f ca="1"/>
        <v>0</v>
      </c>
      <c r="W342" s="208">
        <f t="shared" ca="1" si="397"/>
        <v>0</v>
      </c>
      <c r="X342" s="207"/>
      <c r="Y342" s="194"/>
      <c r="Z342" s="198" cm="1">
        <f t="array" ref="Z342">IFERROR(MATCH(TRUE,INDEX($B$14:$B$117&gt;=Y342,0),0),"")</f>
        <v>1</v>
      </c>
      <c r="AA342" s="194">
        <f t="shared" ca="1" si="340"/>
        <v>3.2000000000000006E-3</v>
      </c>
      <c r="AD342" s="194">
        <f t="shared" si="341"/>
        <v>0</v>
      </c>
      <c r="AE342" s="19">
        <f ca="1"/>
        <v>0</v>
      </c>
      <c r="AF342" s="208">
        <f t="shared" ca="1" si="342"/>
        <v>0</v>
      </c>
      <c r="AG342" s="207"/>
      <c r="AH342" s="194"/>
      <c r="AI342" s="198" cm="1">
        <f t="array" ref="AI342">IFERROR(MATCH(TRUE,INDEX($B$14:$B$117&gt;=AH342,0),0),"")</f>
        <v>1</v>
      </c>
      <c r="AJ342" s="194">
        <f t="shared" ca="1" si="343"/>
        <v>3.2000000000000006E-3</v>
      </c>
      <c r="AM342" s="194">
        <f t="shared" si="344"/>
        <v>0</v>
      </c>
      <c r="AN342" s="19">
        <f ca="1"/>
        <v>0</v>
      </c>
      <c r="AO342" s="208">
        <f t="shared" ca="1" si="345"/>
        <v>0</v>
      </c>
      <c r="AP342" s="207"/>
      <c r="AQ342" s="194"/>
      <c r="AR342" s="198" cm="1">
        <f t="array" ref="AR342">IFERROR(MATCH(TRUE,INDEX($B$14:$B$117&gt;=AQ342,0),0),"")</f>
        <v>1</v>
      </c>
      <c r="AS342" s="194">
        <f t="shared" ca="1" si="346"/>
        <v>3.2000000000000006E-3</v>
      </c>
      <c r="AV342" s="194">
        <f t="shared" si="347"/>
        <v>0</v>
      </c>
      <c r="AW342" s="19">
        <f ca="1"/>
        <v>0</v>
      </c>
      <c r="AX342" s="208">
        <f t="shared" ca="1" si="348"/>
        <v>0</v>
      </c>
      <c r="AY342" s="207"/>
      <c r="AZ342" s="194"/>
      <c r="BA342" s="198" cm="1">
        <f t="array" ref="BA342">IFERROR(MATCH(TRUE,INDEX($B$14:$B$117&gt;=AZ342,0),0),"")</f>
        <v>1</v>
      </c>
      <c r="BB342" s="194">
        <f t="shared" ca="1" si="349"/>
        <v>3.2000000000000006E-3</v>
      </c>
      <c r="BE342" s="194">
        <f t="shared" si="350"/>
        <v>0</v>
      </c>
      <c r="BF342" s="19">
        <f ca="1"/>
        <v>0</v>
      </c>
      <c r="BG342" s="208">
        <f t="shared" ca="1" si="351"/>
        <v>0</v>
      </c>
      <c r="BH342" s="207"/>
      <c r="BI342" s="194"/>
      <c r="BJ342" s="198" cm="1">
        <f t="array" ref="BJ342">IFERROR(MATCH(TRUE,INDEX($B$14:$B$117&gt;=BI342,0),0),"")</f>
        <v>1</v>
      </c>
      <c r="BK342" s="194">
        <f t="shared" ca="1" si="352"/>
        <v>3.2000000000000006E-3</v>
      </c>
      <c r="BN342" s="194">
        <f t="shared" si="353"/>
        <v>0</v>
      </c>
      <c r="BO342" s="19">
        <f ca="1"/>
        <v>0</v>
      </c>
      <c r="BP342" s="208">
        <f t="shared" ca="1" si="354"/>
        <v>0</v>
      </c>
      <c r="BQ342" s="207"/>
      <c r="BR342" s="194"/>
      <c r="BS342" s="198" cm="1">
        <f t="array" ref="BS342">IFERROR(MATCH(TRUE,INDEX($B$14:$B$117&gt;=BR342,0),0),"")</f>
        <v>1</v>
      </c>
      <c r="BT342" s="194">
        <f t="shared" ca="1" si="355"/>
        <v>3.2000000000000006E-3</v>
      </c>
      <c r="BW342" s="194">
        <f t="shared" si="356"/>
        <v>0</v>
      </c>
      <c r="BX342" s="19">
        <f ca="1"/>
        <v>0</v>
      </c>
      <c r="BY342" s="208">
        <f t="shared" ca="1" si="357"/>
        <v>0</v>
      </c>
      <c r="BZ342" s="207"/>
      <c r="CA342" s="194"/>
      <c r="CB342" s="198" cm="1">
        <f t="array" ref="CB342">IFERROR(MATCH(TRUE,INDEX($B$14:$B$117&gt;=CA342,0),0),"")</f>
        <v>1</v>
      </c>
      <c r="CC342" s="194">
        <f t="shared" ca="1" si="358"/>
        <v>3.2000000000000006E-3</v>
      </c>
      <c r="CF342" s="194">
        <f t="shared" si="359"/>
        <v>0</v>
      </c>
      <c r="CG342" s="19">
        <f ca="1"/>
        <v>0</v>
      </c>
      <c r="CH342" s="208">
        <f t="shared" ca="1" si="360"/>
        <v>0</v>
      </c>
      <c r="CI342" s="207"/>
      <c r="CJ342" s="194"/>
      <c r="CK342" s="198" cm="1">
        <f t="array" ref="CK342">IFERROR(MATCH(TRUE,INDEX($B$14:$B$117&gt;=CJ342,0),0),"")</f>
        <v>1</v>
      </c>
      <c r="CL342" s="194">
        <f t="shared" ca="1" si="361"/>
        <v>3.2000000000000006E-3</v>
      </c>
      <c r="CO342" s="194">
        <f t="shared" si="362"/>
        <v>0</v>
      </c>
      <c r="CP342" s="19">
        <f ca="1"/>
        <v>0</v>
      </c>
      <c r="CQ342" s="208">
        <f t="shared" ca="1" si="363"/>
        <v>0</v>
      </c>
      <c r="CR342" s="207"/>
      <c r="CS342" s="194"/>
      <c r="CT342" s="198" cm="1">
        <f t="array" ref="CT342">IFERROR(MATCH(TRUE,INDEX($B$14:$B$117&gt;=CS342,0),0),"")</f>
        <v>1</v>
      </c>
      <c r="CU342" s="194">
        <f t="shared" ca="1" si="364"/>
        <v>3.2000000000000006E-3</v>
      </c>
      <c r="CX342" s="194">
        <f t="shared" si="365"/>
        <v>0</v>
      </c>
      <c r="CY342" s="19" t="e">
        <f ca="1"/>
        <v>#N/A</v>
      </c>
      <c r="CZ342" s="208" t="e">
        <f t="shared" ca="1" si="366"/>
        <v>#N/A</v>
      </c>
      <c r="DA342" s="207"/>
      <c r="DB342" s="194"/>
      <c r="DC342" s="198" cm="1">
        <f t="array" ref="DC342">IFERROR(MATCH(TRUE,INDEX($B$14:$B$117&gt;=DB342,0),0),"")</f>
        <v>1</v>
      </c>
      <c r="DD342" s="194">
        <f t="shared" ca="1" si="367"/>
        <v>3.2000000000000006E-3</v>
      </c>
      <c r="DG342" s="194">
        <f t="shared" si="368"/>
        <v>0</v>
      </c>
      <c r="DH342" s="19" t="e">
        <f ca="1"/>
        <v>#N/A</v>
      </c>
      <c r="DI342" s="208" t="e">
        <f t="shared" ca="1" si="369"/>
        <v>#N/A</v>
      </c>
      <c r="DJ342" s="207"/>
      <c r="DK342" s="194"/>
      <c r="DL342" s="198" cm="1">
        <f t="array" ref="DL342">IFERROR(MATCH(TRUE,INDEX($B$14:$B$117&gt;=DK342,0),0),"")</f>
        <v>1</v>
      </c>
      <c r="DM342" s="194">
        <f t="shared" ca="1" si="370"/>
        <v>3.2000000000000006E-3</v>
      </c>
      <c r="DP342" s="194">
        <f t="shared" si="371"/>
        <v>0</v>
      </c>
      <c r="DQ342" s="19" t="e">
        <f ca="1"/>
        <v>#N/A</v>
      </c>
      <c r="DR342" s="208" t="e">
        <f t="shared" ca="1" si="372"/>
        <v>#N/A</v>
      </c>
      <c r="DS342" s="207"/>
      <c r="DT342" s="194"/>
      <c r="DU342" s="198" cm="1">
        <f t="array" ref="DU342">IFERROR(MATCH(TRUE,INDEX($B$14:$B$117&gt;=DT342,0),0),"")</f>
        <v>1</v>
      </c>
      <c r="DV342" s="194">
        <f t="shared" ca="1" si="373"/>
        <v>3.2000000000000006E-3</v>
      </c>
      <c r="DY342" s="194">
        <f t="shared" si="374"/>
        <v>0</v>
      </c>
      <c r="DZ342" s="19" t="e">
        <f ca="1"/>
        <v>#N/A</v>
      </c>
      <c r="EA342" s="208" t="e">
        <f t="shared" ca="1" si="375"/>
        <v>#N/A</v>
      </c>
      <c r="EB342" s="207"/>
      <c r="EC342" s="194"/>
      <c r="ED342" s="198" cm="1">
        <f t="array" ref="ED342">IFERROR(MATCH(TRUE,INDEX($B$14:$B$117&gt;=EC342,0),0),"")</f>
        <v>1</v>
      </c>
      <c r="EE342" s="194">
        <f t="shared" ca="1" si="376"/>
        <v>3.2000000000000006E-3</v>
      </c>
      <c r="EH342" s="194">
        <f t="shared" si="377"/>
        <v>0</v>
      </c>
      <c r="EI342" s="19" t="e">
        <f ca="1"/>
        <v>#N/A</v>
      </c>
      <c r="EJ342" s="208" t="e">
        <f t="shared" ca="1" si="378"/>
        <v>#N/A</v>
      </c>
      <c r="EK342" s="207"/>
      <c r="EL342" s="194"/>
      <c r="EM342" s="198" cm="1">
        <f t="array" ref="EM342">IFERROR(MATCH(TRUE,INDEX($B$14:$B$117&gt;=EL342,0),0),"")</f>
        <v>1</v>
      </c>
      <c r="EN342" s="194">
        <f t="shared" ca="1" si="379"/>
        <v>3.2000000000000006E-3</v>
      </c>
      <c r="EQ342" s="194">
        <f t="shared" si="380"/>
        <v>0</v>
      </c>
      <c r="ER342" s="19" t="e">
        <f ca="1"/>
        <v>#N/A</v>
      </c>
      <c r="ES342" s="208" t="e">
        <f t="shared" ca="1" si="381"/>
        <v>#N/A</v>
      </c>
      <c r="ET342" s="207"/>
      <c r="EU342" s="194"/>
      <c r="EV342" s="198" cm="1">
        <f t="array" ref="EV342">IFERROR(MATCH(TRUE,INDEX($B$14:$B$117&gt;=EU342,0),0),"")</f>
        <v>1</v>
      </c>
      <c r="EW342" s="194">
        <f t="shared" ca="1" si="382"/>
        <v>3.2000000000000006E-3</v>
      </c>
      <c r="EZ342" s="194">
        <f t="shared" si="383"/>
        <v>0</v>
      </c>
      <c r="FA342" s="19" t="e">
        <f ca="1"/>
        <v>#N/A</v>
      </c>
      <c r="FB342" s="208" t="e">
        <f t="shared" ca="1" si="384"/>
        <v>#N/A</v>
      </c>
      <c r="FC342" s="207"/>
      <c r="FD342" s="194"/>
      <c r="FE342" s="198" cm="1">
        <f t="array" ref="FE342">IFERROR(MATCH(TRUE,INDEX($B$14:$B$117&gt;=FD342,0),0),"")</f>
        <v>1</v>
      </c>
      <c r="FF342" s="194">
        <f t="shared" ca="1" si="385"/>
        <v>3.2000000000000006E-3</v>
      </c>
      <c r="FI342" s="194">
        <f t="shared" si="386"/>
        <v>0</v>
      </c>
      <c r="FJ342" s="19" t="e">
        <f ca="1"/>
        <v>#N/A</v>
      </c>
      <c r="FK342" s="208" t="e">
        <f t="shared" ca="1" si="387"/>
        <v>#N/A</v>
      </c>
      <c r="FL342" s="207"/>
      <c r="FM342" s="194"/>
      <c r="FN342" s="198" cm="1">
        <f t="array" ref="FN342">IFERROR(MATCH(TRUE,INDEX($B$14:$B$117&gt;=FM342,0),0),"")</f>
        <v>1</v>
      </c>
      <c r="FO342" s="194">
        <f t="shared" ca="1" si="388"/>
        <v>3.2000000000000006E-3</v>
      </c>
      <c r="FR342" s="194">
        <f t="shared" si="389"/>
        <v>0</v>
      </c>
      <c r="FS342" s="19" t="e">
        <f ca="1"/>
        <v>#N/A</v>
      </c>
      <c r="FT342" s="208" t="e">
        <f t="shared" ca="1" si="390"/>
        <v>#N/A</v>
      </c>
      <c r="FU342" s="207"/>
      <c r="FV342" s="194"/>
      <c r="FW342" s="198" cm="1">
        <f t="array" ref="FW342">IFERROR(MATCH(TRUE,INDEX($B$14:$B$117&gt;=FV342,0),0),"")</f>
        <v>1</v>
      </c>
      <c r="FX342" s="194">
        <f t="shared" ca="1" si="391"/>
        <v>3.2000000000000006E-3</v>
      </c>
      <c r="GA342" s="194">
        <f t="shared" si="392"/>
        <v>0</v>
      </c>
      <c r="GB342" s="19" t="e">
        <f ca="1"/>
        <v>#N/A</v>
      </c>
      <c r="GC342" s="208" t="e">
        <f t="shared" ca="1" si="393"/>
        <v>#N/A</v>
      </c>
    </row>
    <row r="343" spans="6:185" x14ac:dyDescent="0.2">
      <c r="F343" s="207"/>
      <c r="G343" s="194"/>
      <c r="H343" s="198" cm="1">
        <f t="array" ref="H343">IFERROR(MATCH(TRUE,INDEX($B$14:$B$117&gt;=G343,0),0),"")</f>
        <v>1</v>
      </c>
      <c r="I343" s="194">
        <f t="shared" ca="1" si="338"/>
        <v>3.2000000000000006E-3</v>
      </c>
      <c r="L343" s="194">
        <f t="shared" si="394"/>
        <v>0</v>
      </c>
      <c r="M343" s="19">
        <f ca="1"/>
        <v>0</v>
      </c>
      <c r="N343" s="208">
        <f t="shared" ca="1" si="395"/>
        <v>0</v>
      </c>
      <c r="O343" s="207"/>
      <c r="P343" s="194"/>
      <c r="Q343" s="198" cm="1">
        <f t="array" ref="Q343">IFERROR(MATCH(TRUE,INDEX($B$14:$B$117&gt;=P343,0),0),"")</f>
        <v>1</v>
      </c>
      <c r="R343" s="194">
        <f t="shared" ca="1" si="339"/>
        <v>3.2000000000000006E-3</v>
      </c>
      <c r="U343" s="194">
        <f t="shared" si="396"/>
        <v>0</v>
      </c>
      <c r="V343" s="19">
        <f ca="1"/>
        <v>0</v>
      </c>
      <c r="W343" s="208">
        <f t="shared" ca="1" si="397"/>
        <v>0</v>
      </c>
      <c r="X343" s="207"/>
      <c r="Y343" s="194"/>
      <c r="Z343" s="198" cm="1">
        <f t="array" ref="Z343">IFERROR(MATCH(TRUE,INDEX($B$14:$B$117&gt;=Y343,0),0),"")</f>
        <v>1</v>
      </c>
      <c r="AA343" s="194">
        <f t="shared" ca="1" si="340"/>
        <v>3.2000000000000006E-3</v>
      </c>
      <c r="AD343" s="194">
        <f t="shared" si="341"/>
        <v>0</v>
      </c>
      <c r="AE343" s="19">
        <f ca="1"/>
        <v>0</v>
      </c>
      <c r="AF343" s="208">
        <f t="shared" ca="1" si="342"/>
        <v>0</v>
      </c>
      <c r="AG343" s="207"/>
      <c r="AH343" s="194"/>
      <c r="AI343" s="198" cm="1">
        <f t="array" ref="AI343">IFERROR(MATCH(TRUE,INDEX($B$14:$B$117&gt;=AH343,0),0),"")</f>
        <v>1</v>
      </c>
      <c r="AJ343" s="194">
        <f t="shared" ca="1" si="343"/>
        <v>3.2000000000000006E-3</v>
      </c>
      <c r="AM343" s="194">
        <f t="shared" si="344"/>
        <v>0</v>
      </c>
      <c r="AN343" s="19">
        <f ca="1"/>
        <v>0</v>
      </c>
      <c r="AO343" s="208">
        <f t="shared" ca="1" si="345"/>
        <v>0</v>
      </c>
      <c r="AP343" s="207"/>
      <c r="AQ343" s="194"/>
      <c r="AR343" s="198" cm="1">
        <f t="array" ref="AR343">IFERROR(MATCH(TRUE,INDEX($B$14:$B$117&gt;=AQ343,0),0),"")</f>
        <v>1</v>
      </c>
      <c r="AS343" s="194">
        <f t="shared" ca="1" si="346"/>
        <v>3.2000000000000006E-3</v>
      </c>
      <c r="AV343" s="194">
        <f t="shared" si="347"/>
        <v>0</v>
      </c>
      <c r="AW343" s="19">
        <f ca="1"/>
        <v>0</v>
      </c>
      <c r="AX343" s="208">
        <f t="shared" ca="1" si="348"/>
        <v>0</v>
      </c>
      <c r="AY343" s="207"/>
      <c r="AZ343" s="194"/>
      <c r="BA343" s="198" cm="1">
        <f t="array" ref="BA343">IFERROR(MATCH(TRUE,INDEX($B$14:$B$117&gt;=AZ343,0),0),"")</f>
        <v>1</v>
      </c>
      <c r="BB343" s="194">
        <f t="shared" ca="1" si="349"/>
        <v>3.2000000000000006E-3</v>
      </c>
      <c r="BE343" s="194">
        <f t="shared" si="350"/>
        <v>0</v>
      </c>
      <c r="BF343" s="19">
        <f ca="1"/>
        <v>0</v>
      </c>
      <c r="BG343" s="208">
        <f t="shared" ca="1" si="351"/>
        <v>0</v>
      </c>
      <c r="BH343" s="207"/>
      <c r="BI343" s="194"/>
      <c r="BJ343" s="198" cm="1">
        <f t="array" ref="BJ343">IFERROR(MATCH(TRUE,INDEX($B$14:$B$117&gt;=BI343,0),0),"")</f>
        <v>1</v>
      </c>
      <c r="BK343" s="194">
        <f t="shared" ca="1" si="352"/>
        <v>3.2000000000000006E-3</v>
      </c>
      <c r="BN343" s="194">
        <f t="shared" si="353"/>
        <v>0</v>
      </c>
      <c r="BO343" s="19">
        <f ca="1"/>
        <v>0</v>
      </c>
      <c r="BP343" s="208">
        <f t="shared" ca="1" si="354"/>
        <v>0</v>
      </c>
      <c r="BQ343" s="207"/>
      <c r="BR343" s="194"/>
      <c r="BS343" s="198" cm="1">
        <f t="array" ref="BS343">IFERROR(MATCH(TRUE,INDEX($B$14:$B$117&gt;=BR343,0),0),"")</f>
        <v>1</v>
      </c>
      <c r="BT343" s="194">
        <f t="shared" ca="1" si="355"/>
        <v>3.2000000000000006E-3</v>
      </c>
      <c r="BW343" s="194">
        <f t="shared" si="356"/>
        <v>0</v>
      </c>
      <c r="BX343" s="19">
        <f ca="1"/>
        <v>0</v>
      </c>
      <c r="BY343" s="208">
        <f t="shared" ca="1" si="357"/>
        <v>0</v>
      </c>
      <c r="BZ343" s="207"/>
      <c r="CA343" s="194"/>
      <c r="CB343" s="198" cm="1">
        <f t="array" ref="CB343">IFERROR(MATCH(TRUE,INDEX($B$14:$B$117&gt;=CA343,0),0),"")</f>
        <v>1</v>
      </c>
      <c r="CC343" s="194">
        <f t="shared" ca="1" si="358"/>
        <v>3.2000000000000006E-3</v>
      </c>
      <c r="CF343" s="194">
        <f t="shared" si="359"/>
        <v>0</v>
      </c>
      <c r="CG343" s="19">
        <f ca="1"/>
        <v>0</v>
      </c>
      <c r="CH343" s="208">
        <f t="shared" ca="1" si="360"/>
        <v>0</v>
      </c>
      <c r="CI343" s="207"/>
      <c r="CJ343" s="194"/>
      <c r="CK343" s="198" cm="1">
        <f t="array" ref="CK343">IFERROR(MATCH(TRUE,INDEX($B$14:$B$117&gt;=CJ343,0),0),"")</f>
        <v>1</v>
      </c>
      <c r="CL343" s="194">
        <f t="shared" ca="1" si="361"/>
        <v>3.2000000000000006E-3</v>
      </c>
      <c r="CO343" s="194">
        <f t="shared" si="362"/>
        <v>0</v>
      </c>
      <c r="CP343" s="19">
        <f ca="1"/>
        <v>0</v>
      </c>
      <c r="CQ343" s="208">
        <f t="shared" ca="1" si="363"/>
        <v>0</v>
      </c>
      <c r="CR343" s="207"/>
      <c r="CS343" s="194"/>
      <c r="CT343" s="198" cm="1">
        <f t="array" ref="CT343">IFERROR(MATCH(TRUE,INDEX($B$14:$B$117&gt;=CS343,0),0),"")</f>
        <v>1</v>
      </c>
      <c r="CU343" s="194">
        <f t="shared" ca="1" si="364"/>
        <v>3.2000000000000006E-3</v>
      </c>
      <c r="CX343" s="194">
        <f t="shared" si="365"/>
        <v>0</v>
      </c>
      <c r="CY343" s="19" t="e">
        <f ca="1"/>
        <v>#N/A</v>
      </c>
      <c r="CZ343" s="208" t="e">
        <f t="shared" ca="1" si="366"/>
        <v>#N/A</v>
      </c>
      <c r="DA343" s="207"/>
      <c r="DB343" s="194"/>
      <c r="DC343" s="198" cm="1">
        <f t="array" ref="DC343">IFERROR(MATCH(TRUE,INDEX($B$14:$B$117&gt;=DB343,0),0),"")</f>
        <v>1</v>
      </c>
      <c r="DD343" s="194">
        <f t="shared" ca="1" si="367"/>
        <v>3.2000000000000006E-3</v>
      </c>
      <c r="DG343" s="194">
        <f t="shared" si="368"/>
        <v>0</v>
      </c>
      <c r="DH343" s="19" t="e">
        <f ca="1"/>
        <v>#N/A</v>
      </c>
      <c r="DI343" s="208" t="e">
        <f t="shared" ca="1" si="369"/>
        <v>#N/A</v>
      </c>
      <c r="DJ343" s="207"/>
      <c r="DK343" s="194"/>
      <c r="DL343" s="198" cm="1">
        <f t="array" ref="DL343">IFERROR(MATCH(TRUE,INDEX($B$14:$B$117&gt;=DK343,0),0),"")</f>
        <v>1</v>
      </c>
      <c r="DM343" s="194">
        <f t="shared" ca="1" si="370"/>
        <v>3.2000000000000006E-3</v>
      </c>
      <c r="DP343" s="194">
        <f t="shared" si="371"/>
        <v>0</v>
      </c>
      <c r="DQ343" s="19" t="e">
        <f ca="1"/>
        <v>#N/A</v>
      </c>
      <c r="DR343" s="208" t="e">
        <f t="shared" ca="1" si="372"/>
        <v>#N/A</v>
      </c>
      <c r="DS343" s="207"/>
      <c r="DT343" s="194"/>
      <c r="DU343" s="198" cm="1">
        <f t="array" ref="DU343">IFERROR(MATCH(TRUE,INDEX($B$14:$B$117&gt;=DT343,0),0),"")</f>
        <v>1</v>
      </c>
      <c r="DV343" s="194">
        <f t="shared" ca="1" si="373"/>
        <v>3.2000000000000006E-3</v>
      </c>
      <c r="DY343" s="194">
        <f t="shared" si="374"/>
        <v>0</v>
      </c>
      <c r="DZ343" s="19" t="e">
        <f ca="1"/>
        <v>#N/A</v>
      </c>
      <c r="EA343" s="208" t="e">
        <f t="shared" ca="1" si="375"/>
        <v>#N/A</v>
      </c>
      <c r="EB343" s="207"/>
      <c r="EC343" s="194"/>
      <c r="ED343" s="198" cm="1">
        <f t="array" ref="ED343">IFERROR(MATCH(TRUE,INDEX($B$14:$B$117&gt;=EC343,0),0),"")</f>
        <v>1</v>
      </c>
      <c r="EE343" s="194">
        <f t="shared" ca="1" si="376"/>
        <v>3.2000000000000006E-3</v>
      </c>
      <c r="EH343" s="194">
        <f t="shared" si="377"/>
        <v>0</v>
      </c>
      <c r="EI343" s="19" t="e">
        <f ca="1"/>
        <v>#N/A</v>
      </c>
      <c r="EJ343" s="208" t="e">
        <f t="shared" ca="1" si="378"/>
        <v>#N/A</v>
      </c>
      <c r="EK343" s="207"/>
      <c r="EL343" s="194"/>
      <c r="EM343" s="198" cm="1">
        <f t="array" ref="EM343">IFERROR(MATCH(TRUE,INDEX($B$14:$B$117&gt;=EL343,0),0),"")</f>
        <v>1</v>
      </c>
      <c r="EN343" s="194">
        <f t="shared" ca="1" si="379"/>
        <v>3.2000000000000006E-3</v>
      </c>
      <c r="EQ343" s="194">
        <f t="shared" si="380"/>
        <v>0</v>
      </c>
      <c r="ER343" s="19" t="e">
        <f ca="1"/>
        <v>#N/A</v>
      </c>
      <c r="ES343" s="208" t="e">
        <f t="shared" ca="1" si="381"/>
        <v>#N/A</v>
      </c>
      <c r="ET343" s="207"/>
      <c r="EU343" s="194"/>
      <c r="EV343" s="198" cm="1">
        <f t="array" ref="EV343">IFERROR(MATCH(TRUE,INDEX($B$14:$B$117&gt;=EU343,0),0),"")</f>
        <v>1</v>
      </c>
      <c r="EW343" s="194">
        <f t="shared" ca="1" si="382"/>
        <v>3.2000000000000006E-3</v>
      </c>
      <c r="EZ343" s="194">
        <f t="shared" si="383"/>
        <v>0</v>
      </c>
      <c r="FA343" s="19" t="e">
        <f ca="1"/>
        <v>#N/A</v>
      </c>
      <c r="FB343" s="208" t="e">
        <f t="shared" ca="1" si="384"/>
        <v>#N/A</v>
      </c>
      <c r="FC343" s="207"/>
      <c r="FD343" s="194"/>
      <c r="FE343" s="198" cm="1">
        <f t="array" ref="FE343">IFERROR(MATCH(TRUE,INDEX($B$14:$B$117&gt;=FD343,0),0),"")</f>
        <v>1</v>
      </c>
      <c r="FF343" s="194">
        <f t="shared" ca="1" si="385"/>
        <v>3.2000000000000006E-3</v>
      </c>
      <c r="FI343" s="194">
        <f t="shared" si="386"/>
        <v>0</v>
      </c>
      <c r="FJ343" s="19" t="e">
        <f ca="1"/>
        <v>#N/A</v>
      </c>
      <c r="FK343" s="208" t="e">
        <f t="shared" ca="1" si="387"/>
        <v>#N/A</v>
      </c>
      <c r="FL343" s="207"/>
      <c r="FM343" s="194"/>
      <c r="FN343" s="198" cm="1">
        <f t="array" ref="FN343">IFERROR(MATCH(TRUE,INDEX($B$14:$B$117&gt;=FM343,0),0),"")</f>
        <v>1</v>
      </c>
      <c r="FO343" s="194">
        <f t="shared" ca="1" si="388"/>
        <v>3.2000000000000006E-3</v>
      </c>
      <c r="FR343" s="194">
        <f t="shared" si="389"/>
        <v>0</v>
      </c>
      <c r="FS343" s="19" t="e">
        <f ca="1"/>
        <v>#N/A</v>
      </c>
      <c r="FT343" s="208" t="e">
        <f t="shared" ca="1" si="390"/>
        <v>#N/A</v>
      </c>
      <c r="FU343" s="207"/>
      <c r="FV343" s="194"/>
      <c r="FW343" s="198" cm="1">
        <f t="array" ref="FW343">IFERROR(MATCH(TRUE,INDEX($B$14:$B$117&gt;=FV343,0),0),"")</f>
        <v>1</v>
      </c>
      <c r="FX343" s="194">
        <f t="shared" ca="1" si="391"/>
        <v>3.2000000000000006E-3</v>
      </c>
      <c r="GA343" s="194">
        <f t="shared" si="392"/>
        <v>0</v>
      </c>
      <c r="GB343" s="19" t="e">
        <f ca="1"/>
        <v>#N/A</v>
      </c>
      <c r="GC343" s="208" t="e">
        <f t="shared" ca="1" si="393"/>
        <v>#N/A</v>
      </c>
    </row>
    <row r="344" spans="6:185" x14ac:dyDescent="0.2">
      <c r="F344" s="207"/>
      <c r="G344" s="194"/>
      <c r="H344" s="198" cm="1">
        <f t="array" ref="H344">IFERROR(MATCH(TRUE,INDEX($B$14:$B$117&gt;=G344,0),0),"")</f>
        <v>1</v>
      </c>
      <c r="I344" s="194">
        <f t="shared" ca="1" si="338"/>
        <v>3.2000000000000006E-3</v>
      </c>
      <c r="L344" s="194">
        <f t="shared" si="394"/>
        <v>0</v>
      </c>
      <c r="M344" s="19">
        <f ca="1"/>
        <v>0</v>
      </c>
      <c r="N344" s="208">
        <f t="shared" ca="1" si="395"/>
        <v>0</v>
      </c>
      <c r="O344" s="207"/>
      <c r="P344" s="194"/>
      <c r="Q344" s="198" cm="1">
        <f t="array" ref="Q344">IFERROR(MATCH(TRUE,INDEX($B$14:$B$117&gt;=P344,0),0),"")</f>
        <v>1</v>
      </c>
      <c r="R344" s="194">
        <f t="shared" ca="1" si="339"/>
        <v>3.2000000000000006E-3</v>
      </c>
      <c r="U344" s="194">
        <f t="shared" si="396"/>
        <v>0</v>
      </c>
      <c r="V344" s="19">
        <f ca="1"/>
        <v>0</v>
      </c>
      <c r="W344" s="208">
        <f t="shared" ca="1" si="397"/>
        <v>0</v>
      </c>
      <c r="X344" s="207"/>
      <c r="Y344" s="194"/>
      <c r="Z344" s="198" cm="1">
        <f t="array" ref="Z344">IFERROR(MATCH(TRUE,INDEX($B$14:$B$117&gt;=Y344,0),0),"")</f>
        <v>1</v>
      </c>
      <c r="AA344" s="194">
        <f t="shared" ca="1" si="340"/>
        <v>3.2000000000000006E-3</v>
      </c>
      <c r="AD344" s="194">
        <f t="shared" si="341"/>
        <v>0</v>
      </c>
      <c r="AE344" s="19">
        <f ca="1"/>
        <v>0</v>
      </c>
      <c r="AF344" s="208">
        <f t="shared" ca="1" si="342"/>
        <v>0</v>
      </c>
      <c r="AG344" s="207"/>
      <c r="AH344" s="194"/>
      <c r="AI344" s="198" cm="1">
        <f t="array" ref="AI344">IFERROR(MATCH(TRUE,INDEX($B$14:$B$117&gt;=AH344,0),0),"")</f>
        <v>1</v>
      </c>
      <c r="AJ344" s="194">
        <f t="shared" ca="1" si="343"/>
        <v>3.2000000000000006E-3</v>
      </c>
      <c r="AM344" s="194">
        <f t="shared" si="344"/>
        <v>0</v>
      </c>
      <c r="AN344" s="19">
        <f ca="1"/>
        <v>0</v>
      </c>
      <c r="AO344" s="208">
        <f t="shared" ca="1" si="345"/>
        <v>0</v>
      </c>
      <c r="AP344" s="207"/>
      <c r="AQ344" s="194"/>
      <c r="AR344" s="198" cm="1">
        <f t="array" ref="AR344">IFERROR(MATCH(TRUE,INDEX($B$14:$B$117&gt;=AQ344,0),0),"")</f>
        <v>1</v>
      </c>
      <c r="AS344" s="194">
        <f t="shared" ca="1" si="346"/>
        <v>3.2000000000000006E-3</v>
      </c>
      <c r="AV344" s="194">
        <f t="shared" si="347"/>
        <v>0</v>
      </c>
      <c r="AW344" s="19">
        <f ca="1"/>
        <v>0</v>
      </c>
      <c r="AX344" s="208">
        <f t="shared" ca="1" si="348"/>
        <v>0</v>
      </c>
      <c r="AY344" s="207"/>
      <c r="AZ344" s="194"/>
      <c r="BA344" s="198" cm="1">
        <f t="array" ref="BA344">IFERROR(MATCH(TRUE,INDEX($B$14:$B$117&gt;=AZ344,0),0),"")</f>
        <v>1</v>
      </c>
      <c r="BB344" s="194">
        <f t="shared" ca="1" si="349"/>
        <v>3.2000000000000006E-3</v>
      </c>
      <c r="BE344" s="194">
        <f t="shared" si="350"/>
        <v>0</v>
      </c>
      <c r="BF344" s="19">
        <f ca="1"/>
        <v>0</v>
      </c>
      <c r="BG344" s="208">
        <f t="shared" ca="1" si="351"/>
        <v>0</v>
      </c>
      <c r="BH344" s="207"/>
      <c r="BI344" s="194"/>
      <c r="BJ344" s="198" cm="1">
        <f t="array" ref="BJ344">IFERROR(MATCH(TRUE,INDEX($B$14:$B$117&gt;=BI344,0),0),"")</f>
        <v>1</v>
      </c>
      <c r="BK344" s="194">
        <f t="shared" ca="1" si="352"/>
        <v>3.2000000000000006E-3</v>
      </c>
      <c r="BN344" s="194">
        <f t="shared" si="353"/>
        <v>0</v>
      </c>
      <c r="BO344" s="19">
        <f ca="1"/>
        <v>0</v>
      </c>
      <c r="BP344" s="208">
        <f t="shared" ca="1" si="354"/>
        <v>0</v>
      </c>
      <c r="BQ344" s="207"/>
      <c r="BR344" s="194"/>
      <c r="BS344" s="198" cm="1">
        <f t="array" ref="BS344">IFERROR(MATCH(TRUE,INDEX($B$14:$B$117&gt;=BR344,0),0),"")</f>
        <v>1</v>
      </c>
      <c r="BT344" s="194">
        <f t="shared" ca="1" si="355"/>
        <v>3.2000000000000006E-3</v>
      </c>
      <c r="BW344" s="194">
        <f t="shared" si="356"/>
        <v>0</v>
      </c>
      <c r="BX344" s="19">
        <f ca="1"/>
        <v>0</v>
      </c>
      <c r="BY344" s="208">
        <f t="shared" ca="1" si="357"/>
        <v>0</v>
      </c>
      <c r="BZ344" s="207"/>
      <c r="CA344" s="194"/>
      <c r="CB344" s="198" cm="1">
        <f t="array" ref="CB344">IFERROR(MATCH(TRUE,INDEX($B$14:$B$117&gt;=CA344,0),0),"")</f>
        <v>1</v>
      </c>
      <c r="CC344" s="194">
        <f t="shared" ca="1" si="358"/>
        <v>3.2000000000000006E-3</v>
      </c>
      <c r="CF344" s="194">
        <f t="shared" si="359"/>
        <v>0</v>
      </c>
      <c r="CG344" s="19">
        <f ca="1"/>
        <v>0</v>
      </c>
      <c r="CH344" s="208">
        <f t="shared" ca="1" si="360"/>
        <v>0</v>
      </c>
      <c r="CI344" s="207"/>
      <c r="CJ344" s="194"/>
      <c r="CK344" s="198" cm="1">
        <f t="array" ref="CK344">IFERROR(MATCH(TRUE,INDEX($B$14:$B$117&gt;=CJ344,0),0),"")</f>
        <v>1</v>
      </c>
      <c r="CL344" s="194">
        <f t="shared" ca="1" si="361"/>
        <v>3.2000000000000006E-3</v>
      </c>
      <c r="CO344" s="194">
        <f t="shared" si="362"/>
        <v>0</v>
      </c>
      <c r="CP344" s="19">
        <f ca="1"/>
        <v>0</v>
      </c>
      <c r="CQ344" s="208">
        <f t="shared" ca="1" si="363"/>
        <v>0</v>
      </c>
      <c r="CR344" s="207"/>
      <c r="CS344" s="194"/>
      <c r="CT344" s="198" cm="1">
        <f t="array" ref="CT344">IFERROR(MATCH(TRUE,INDEX($B$14:$B$117&gt;=CS344,0),0),"")</f>
        <v>1</v>
      </c>
      <c r="CU344" s="194">
        <f t="shared" ca="1" si="364"/>
        <v>3.2000000000000006E-3</v>
      </c>
      <c r="CX344" s="194">
        <f t="shared" si="365"/>
        <v>0</v>
      </c>
      <c r="CY344" s="19" t="e">
        <f ca="1"/>
        <v>#N/A</v>
      </c>
      <c r="CZ344" s="208" t="e">
        <f t="shared" ca="1" si="366"/>
        <v>#N/A</v>
      </c>
      <c r="DA344" s="207"/>
      <c r="DB344" s="194"/>
      <c r="DC344" s="198" cm="1">
        <f t="array" ref="DC344">IFERROR(MATCH(TRUE,INDEX($B$14:$B$117&gt;=DB344,0),0),"")</f>
        <v>1</v>
      </c>
      <c r="DD344" s="194">
        <f t="shared" ca="1" si="367"/>
        <v>3.2000000000000006E-3</v>
      </c>
      <c r="DG344" s="194">
        <f t="shared" si="368"/>
        <v>0</v>
      </c>
      <c r="DH344" s="19" t="e">
        <f ca="1"/>
        <v>#N/A</v>
      </c>
      <c r="DI344" s="208" t="e">
        <f t="shared" ca="1" si="369"/>
        <v>#N/A</v>
      </c>
      <c r="DJ344" s="207"/>
      <c r="DK344" s="194"/>
      <c r="DL344" s="198" cm="1">
        <f t="array" ref="DL344">IFERROR(MATCH(TRUE,INDEX($B$14:$B$117&gt;=DK344,0),0),"")</f>
        <v>1</v>
      </c>
      <c r="DM344" s="194">
        <f t="shared" ca="1" si="370"/>
        <v>3.2000000000000006E-3</v>
      </c>
      <c r="DP344" s="194">
        <f t="shared" si="371"/>
        <v>0</v>
      </c>
      <c r="DQ344" s="19" t="e">
        <f ca="1"/>
        <v>#N/A</v>
      </c>
      <c r="DR344" s="208" t="e">
        <f t="shared" ca="1" si="372"/>
        <v>#N/A</v>
      </c>
      <c r="DS344" s="207"/>
      <c r="DT344" s="194"/>
      <c r="DU344" s="198" cm="1">
        <f t="array" ref="DU344">IFERROR(MATCH(TRUE,INDEX($B$14:$B$117&gt;=DT344,0),0),"")</f>
        <v>1</v>
      </c>
      <c r="DV344" s="194">
        <f t="shared" ca="1" si="373"/>
        <v>3.2000000000000006E-3</v>
      </c>
      <c r="DY344" s="194">
        <f t="shared" si="374"/>
        <v>0</v>
      </c>
      <c r="DZ344" s="19" t="e">
        <f ca="1"/>
        <v>#N/A</v>
      </c>
      <c r="EA344" s="208" t="e">
        <f t="shared" ca="1" si="375"/>
        <v>#N/A</v>
      </c>
      <c r="EB344" s="207"/>
      <c r="EC344" s="194"/>
      <c r="ED344" s="198" cm="1">
        <f t="array" ref="ED344">IFERROR(MATCH(TRUE,INDEX($B$14:$B$117&gt;=EC344,0),0),"")</f>
        <v>1</v>
      </c>
      <c r="EE344" s="194">
        <f t="shared" ca="1" si="376"/>
        <v>3.2000000000000006E-3</v>
      </c>
      <c r="EH344" s="194">
        <f t="shared" si="377"/>
        <v>0</v>
      </c>
      <c r="EI344" s="19" t="e">
        <f ca="1"/>
        <v>#N/A</v>
      </c>
      <c r="EJ344" s="208" t="e">
        <f t="shared" ca="1" si="378"/>
        <v>#N/A</v>
      </c>
      <c r="EK344" s="207"/>
      <c r="EL344" s="194"/>
      <c r="EM344" s="198" cm="1">
        <f t="array" ref="EM344">IFERROR(MATCH(TRUE,INDEX($B$14:$B$117&gt;=EL344,0),0),"")</f>
        <v>1</v>
      </c>
      <c r="EN344" s="194">
        <f t="shared" ca="1" si="379"/>
        <v>3.2000000000000006E-3</v>
      </c>
      <c r="EQ344" s="194">
        <f t="shared" si="380"/>
        <v>0</v>
      </c>
      <c r="ER344" s="19" t="e">
        <f ca="1"/>
        <v>#N/A</v>
      </c>
      <c r="ES344" s="208" t="e">
        <f t="shared" ca="1" si="381"/>
        <v>#N/A</v>
      </c>
      <c r="ET344" s="207"/>
      <c r="EU344" s="194"/>
      <c r="EV344" s="198" cm="1">
        <f t="array" ref="EV344">IFERROR(MATCH(TRUE,INDEX($B$14:$B$117&gt;=EU344,0),0),"")</f>
        <v>1</v>
      </c>
      <c r="EW344" s="194">
        <f t="shared" ca="1" si="382"/>
        <v>3.2000000000000006E-3</v>
      </c>
      <c r="EZ344" s="194">
        <f t="shared" si="383"/>
        <v>0</v>
      </c>
      <c r="FA344" s="19" t="e">
        <f ca="1"/>
        <v>#N/A</v>
      </c>
      <c r="FB344" s="208" t="e">
        <f t="shared" ca="1" si="384"/>
        <v>#N/A</v>
      </c>
      <c r="FC344" s="207"/>
      <c r="FD344" s="194"/>
      <c r="FE344" s="198" cm="1">
        <f t="array" ref="FE344">IFERROR(MATCH(TRUE,INDEX($B$14:$B$117&gt;=FD344,0),0),"")</f>
        <v>1</v>
      </c>
      <c r="FF344" s="194">
        <f t="shared" ca="1" si="385"/>
        <v>3.2000000000000006E-3</v>
      </c>
      <c r="FI344" s="194">
        <f t="shared" si="386"/>
        <v>0</v>
      </c>
      <c r="FJ344" s="19" t="e">
        <f ca="1"/>
        <v>#N/A</v>
      </c>
      <c r="FK344" s="208" t="e">
        <f t="shared" ca="1" si="387"/>
        <v>#N/A</v>
      </c>
      <c r="FL344" s="207"/>
      <c r="FM344" s="194"/>
      <c r="FN344" s="198" cm="1">
        <f t="array" ref="FN344">IFERROR(MATCH(TRUE,INDEX($B$14:$B$117&gt;=FM344,0),0),"")</f>
        <v>1</v>
      </c>
      <c r="FO344" s="194">
        <f t="shared" ca="1" si="388"/>
        <v>3.2000000000000006E-3</v>
      </c>
      <c r="FR344" s="194">
        <f t="shared" si="389"/>
        <v>0</v>
      </c>
      <c r="FS344" s="19" t="e">
        <f ca="1"/>
        <v>#N/A</v>
      </c>
      <c r="FT344" s="208" t="e">
        <f t="shared" ca="1" si="390"/>
        <v>#N/A</v>
      </c>
      <c r="FU344" s="207"/>
      <c r="FV344" s="194"/>
      <c r="FW344" s="198" cm="1">
        <f t="array" ref="FW344">IFERROR(MATCH(TRUE,INDEX($B$14:$B$117&gt;=FV344,0),0),"")</f>
        <v>1</v>
      </c>
      <c r="FX344" s="194">
        <f t="shared" ca="1" si="391"/>
        <v>3.2000000000000006E-3</v>
      </c>
      <c r="GA344" s="194">
        <f t="shared" si="392"/>
        <v>0</v>
      </c>
      <c r="GB344" s="19" t="e">
        <f ca="1"/>
        <v>#N/A</v>
      </c>
      <c r="GC344" s="208" t="e">
        <f t="shared" ca="1" si="393"/>
        <v>#N/A</v>
      </c>
    </row>
    <row r="345" spans="6:185" x14ac:dyDescent="0.2">
      <c r="F345" s="207"/>
      <c r="G345" s="194"/>
      <c r="H345" s="198" cm="1">
        <f t="array" ref="H345">IFERROR(MATCH(TRUE,INDEX($B$14:$B$117&gt;=G345,0),0),"")</f>
        <v>1</v>
      </c>
      <c r="I345" s="194">
        <f t="shared" ca="1" si="338"/>
        <v>3.2000000000000006E-3</v>
      </c>
      <c r="L345" s="194">
        <f t="shared" si="394"/>
        <v>0</v>
      </c>
      <c r="M345" s="19">
        <f ca="1"/>
        <v>0</v>
      </c>
      <c r="N345" s="208">
        <f t="shared" ca="1" si="395"/>
        <v>0</v>
      </c>
      <c r="O345" s="207"/>
      <c r="P345" s="194"/>
      <c r="Q345" s="198" cm="1">
        <f t="array" ref="Q345">IFERROR(MATCH(TRUE,INDEX($B$14:$B$117&gt;=P345,0),0),"")</f>
        <v>1</v>
      </c>
      <c r="R345" s="194">
        <f t="shared" ca="1" si="339"/>
        <v>3.2000000000000006E-3</v>
      </c>
      <c r="U345" s="194">
        <f t="shared" si="396"/>
        <v>0</v>
      </c>
      <c r="V345" s="19">
        <f ca="1"/>
        <v>0</v>
      </c>
      <c r="W345" s="208">
        <f t="shared" ca="1" si="397"/>
        <v>0</v>
      </c>
      <c r="X345" s="207"/>
      <c r="Y345" s="194"/>
      <c r="Z345" s="198" cm="1">
        <f t="array" ref="Z345">IFERROR(MATCH(TRUE,INDEX($B$14:$B$117&gt;=Y345,0),0),"")</f>
        <v>1</v>
      </c>
      <c r="AA345" s="194">
        <f t="shared" ca="1" si="340"/>
        <v>3.2000000000000006E-3</v>
      </c>
      <c r="AD345" s="194">
        <f t="shared" si="341"/>
        <v>0</v>
      </c>
      <c r="AE345" s="19">
        <f ca="1"/>
        <v>0</v>
      </c>
      <c r="AF345" s="208">
        <f t="shared" ca="1" si="342"/>
        <v>0</v>
      </c>
      <c r="AG345" s="207"/>
      <c r="AH345" s="194"/>
      <c r="AI345" s="198" cm="1">
        <f t="array" ref="AI345">IFERROR(MATCH(TRUE,INDEX($B$14:$B$117&gt;=AH345,0),0),"")</f>
        <v>1</v>
      </c>
      <c r="AJ345" s="194">
        <f t="shared" ca="1" si="343"/>
        <v>3.2000000000000006E-3</v>
      </c>
      <c r="AM345" s="194">
        <f t="shared" si="344"/>
        <v>0</v>
      </c>
      <c r="AN345" s="19">
        <f ca="1"/>
        <v>0</v>
      </c>
      <c r="AO345" s="208">
        <f t="shared" ca="1" si="345"/>
        <v>0</v>
      </c>
      <c r="AP345" s="207"/>
      <c r="AQ345" s="194"/>
      <c r="AR345" s="198" cm="1">
        <f t="array" ref="AR345">IFERROR(MATCH(TRUE,INDEX($B$14:$B$117&gt;=AQ345,0),0),"")</f>
        <v>1</v>
      </c>
      <c r="AS345" s="194">
        <f t="shared" ca="1" si="346"/>
        <v>3.2000000000000006E-3</v>
      </c>
      <c r="AV345" s="194">
        <f t="shared" si="347"/>
        <v>0</v>
      </c>
      <c r="AW345" s="19">
        <f ca="1"/>
        <v>0</v>
      </c>
      <c r="AX345" s="208">
        <f t="shared" ca="1" si="348"/>
        <v>0</v>
      </c>
      <c r="AY345" s="207"/>
      <c r="AZ345" s="194"/>
      <c r="BA345" s="198" cm="1">
        <f t="array" ref="BA345">IFERROR(MATCH(TRUE,INDEX($B$14:$B$117&gt;=AZ345,0),0),"")</f>
        <v>1</v>
      </c>
      <c r="BB345" s="194">
        <f t="shared" ca="1" si="349"/>
        <v>3.2000000000000006E-3</v>
      </c>
      <c r="BE345" s="194">
        <f t="shared" si="350"/>
        <v>0</v>
      </c>
      <c r="BF345" s="19">
        <f ca="1"/>
        <v>0</v>
      </c>
      <c r="BG345" s="208">
        <f t="shared" ca="1" si="351"/>
        <v>0</v>
      </c>
      <c r="BH345" s="207"/>
      <c r="BI345" s="194"/>
      <c r="BJ345" s="198" cm="1">
        <f t="array" ref="BJ345">IFERROR(MATCH(TRUE,INDEX($B$14:$B$117&gt;=BI345,0),0),"")</f>
        <v>1</v>
      </c>
      <c r="BK345" s="194">
        <f t="shared" ca="1" si="352"/>
        <v>3.2000000000000006E-3</v>
      </c>
      <c r="BN345" s="194">
        <f t="shared" si="353"/>
        <v>0</v>
      </c>
      <c r="BO345" s="19">
        <f ca="1"/>
        <v>0</v>
      </c>
      <c r="BP345" s="208">
        <f t="shared" ca="1" si="354"/>
        <v>0</v>
      </c>
      <c r="BQ345" s="207"/>
      <c r="BR345" s="194"/>
      <c r="BS345" s="198" cm="1">
        <f t="array" ref="BS345">IFERROR(MATCH(TRUE,INDEX($B$14:$B$117&gt;=BR345,0),0),"")</f>
        <v>1</v>
      </c>
      <c r="BT345" s="194">
        <f t="shared" ca="1" si="355"/>
        <v>3.2000000000000006E-3</v>
      </c>
      <c r="BW345" s="194">
        <f t="shared" si="356"/>
        <v>0</v>
      </c>
      <c r="BX345" s="19">
        <f ca="1"/>
        <v>0</v>
      </c>
      <c r="BY345" s="208">
        <f t="shared" ca="1" si="357"/>
        <v>0</v>
      </c>
      <c r="BZ345" s="207"/>
      <c r="CA345" s="194"/>
      <c r="CB345" s="198" cm="1">
        <f t="array" ref="CB345">IFERROR(MATCH(TRUE,INDEX($B$14:$B$117&gt;=CA345,0),0),"")</f>
        <v>1</v>
      </c>
      <c r="CC345" s="194">
        <f t="shared" ca="1" si="358"/>
        <v>3.2000000000000006E-3</v>
      </c>
      <c r="CF345" s="194">
        <f t="shared" si="359"/>
        <v>0</v>
      </c>
      <c r="CG345" s="19">
        <f ca="1"/>
        <v>0</v>
      </c>
      <c r="CH345" s="208">
        <f t="shared" ca="1" si="360"/>
        <v>0</v>
      </c>
      <c r="CI345" s="207"/>
      <c r="CJ345" s="194"/>
      <c r="CK345" s="198" cm="1">
        <f t="array" ref="CK345">IFERROR(MATCH(TRUE,INDEX($B$14:$B$117&gt;=CJ345,0),0),"")</f>
        <v>1</v>
      </c>
      <c r="CL345" s="194">
        <f t="shared" ca="1" si="361"/>
        <v>3.2000000000000006E-3</v>
      </c>
      <c r="CO345" s="194">
        <f t="shared" si="362"/>
        <v>0</v>
      </c>
      <c r="CP345" s="19">
        <f ca="1"/>
        <v>0</v>
      </c>
      <c r="CQ345" s="208">
        <f t="shared" ca="1" si="363"/>
        <v>0</v>
      </c>
      <c r="CR345" s="207"/>
      <c r="CS345" s="194"/>
      <c r="CT345" s="198" cm="1">
        <f t="array" ref="CT345">IFERROR(MATCH(TRUE,INDEX($B$14:$B$117&gt;=CS345,0),0),"")</f>
        <v>1</v>
      </c>
      <c r="CU345" s="194">
        <f t="shared" ca="1" si="364"/>
        <v>3.2000000000000006E-3</v>
      </c>
      <c r="CX345" s="194">
        <f t="shared" si="365"/>
        <v>0</v>
      </c>
      <c r="CY345" s="19" t="e">
        <f ca="1"/>
        <v>#N/A</v>
      </c>
      <c r="CZ345" s="208" t="e">
        <f t="shared" ca="1" si="366"/>
        <v>#N/A</v>
      </c>
      <c r="DA345" s="207"/>
      <c r="DB345" s="194"/>
      <c r="DC345" s="198" cm="1">
        <f t="array" ref="DC345">IFERROR(MATCH(TRUE,INDEX($B$14:$B$117&gt;=DB345,0),0),"")</f>
        <v>1</v>
      </c>
      <c r="DD345" s="194">
        <f t="shared" ca="1" si="367"/>
        <v>3.2000000000000006E-3</v>
      </c>
      <c r="DG345" s="194">
        <f t="shared" si="368"/>
        <v>0</v>
      </c>
      <c r="DH345" s="19" t="e">
        <f ca="1"/>
        <v>#N/A</v>
      </c>
      <c r="DI345" s="208" t="e">
        <f t="shared" ca="1" si="369"/>
        <v>#N/A</v>
      </c>
      <c r="DJ345" s="207"/>
      <c r="DK345" s="194"/>
      <c r="DL345" s="198" cm="1">
        <f t="array" ref="DL345">IFERROR(MATCH(TRUE,INDEX($B$14:$B$117&gt;=DK345,0),0),"")</f>
        <v>1</v>
      </c>
      <c r="DM345" s="194">
        <f t="shared" ca="1" si="370"/>
        <v>3.2000000000000006E-3</v>
      </c>
      <c r="DP345" s="194">
        <f t="shared" si="371"/>
        <v>0</v>
      </c>
      <c r="DQ345" s="19" t="e">
        <f ca="1"/>
        <v>#N/A</v>
      </c>
      <c r="DR345" s="208" t="e">
        <f t="shared" ca="1" si="372"/>
        <v>#N/A</v>
      </c>
      <c r="DS345" s="207"/>
      <c r="DT345" s="194"/>
      <c r="DU345" s="198" cm="1">
        <f t="array" ref="DU345">IFERROR(MATCH(TRUE,INDEX($B$14:$B$117&gt;=DT345,0),0),"")</f>
        <v>1</v>
      </c>
      <c r="DV345" s="194">
        <f t="shared" ca="1" si="373"/>
        <v>3.2000000000000006E-3</v>
      </c>
      <c r="DY345" s="194">
        <f t="shared" si="374"/>
        <v>0</v>
      </c>
      <c r="DZ345" s="19" t="e">
        <f ca="1"/>
        <v>#N/A</v>
      </c>
      <c r="EA345" s="208" t="e">
        <f t="shared" ca="1" si="375"/>
        <v>#N/A</v>
      </c>
      <c r="EB345" s="207"/>
      <c r="EC345" s="194"/>
      <c r="ED345" s="198" cm="1">
        <f t="array" ref="ED345">IFERROR(MATCH(TRUE,INDEX($B$14:$B$117&gt;=EC345,0),0),"")</f>
        <v>1</v>
      </c>
      <c r="EE345" s="194">
        <f t="shared" ca="1" si="376"/>
        <v>3.2000000000000006E-3</v>
      </c>
      <c r="EH345" s="194">
        <f t="shared" si="377"/>
        <v>0</v>
      </c>
      <c r="EI345" s="19" t="e">
        <f ca="1"/>
        <v>#N/A</v>
      </c>
      <c r="EJ345" s="208" t="e">
        <f t="shared" ca="1" si="378"/>
        <v>#N/A</v>
      </c>
      <c r="EK345" s="207"/>
      <c r="EL345" s="194"/>
      <c r="EM345" s="198" cm="1">
        <f t="array" ref="EM345">IFERROR(MATCH(TRUE,INDEX($B$14:$B$117&gt;=EL345,0),0),"")</f>
        <v>1</v>
      </c>
      <c r="EN345" s="194">
        <f t="shared" ca="1" si="379"/>
        <v>3.2000000000000006E-3</v>
      </c>
      <c r="EQ345" s="194">
        <f t="shared" si="380"/>
        <v>0</v>
      </c>
      <c r="ER345" s="19" t="e">
        <f ca="1"/>
        <v>#N/A</v>
      </c>
      <c r="ES345" s="208" t="e">
        <f t="shared" ca="1" si="381"/>
        <v>#N/A</v>
      </c>
      <c r="ET345" s="207"/>
      <c r="EU345" s="194"/>
      <c r="EV345" s="198" cm="1">
        <f t="array" ref="EV345">IFERROR(MATCH(TRUE,INDEX($B$14:$B$117&gt;=EU345,0),0),"")</f>
        <v>1</v>
      </c>
      <c r="EW345" s="194">
        <f t="shared" ca="1" si="382"/>
        <v>3.2000000000000006E-3</v>
      </c>
      <c r="EZ345" s="194">
        <f t="shared" si="383"/>
        <v>0</v>
      </c>
      <c r="FA345" s="19" t="e">
        <f ca="1"/>
        <v>#N/A</v>
      </c>
      <c r="FB345" s="208" t="e">
        <f t="shared" ca="1" si="384"/>
        <v>#N/A</v>
      </c>
      <c r="FC345" s="207"/>
      <c r="FD345" s="194"/>
      <c r="FE345" s="198" cm="1">
        <f t="array" ref="FE345">IFERROR(MATCH(TRUE,INDEX($B$14:$B$117&gt;=FD345,0),0),"")</f>
        <v>1</v>
      </c>
      <c r="FF345" s="194">
        <f t="shared" ca="1" si="385"/>
        <v>3.2000000000000006E-3</v>
      </c>
      <c r="FI345" s="194">
        <f t="shared" si="386"/>
        <v>0</v>
      </c>
      <c r="FJ345" s="19" t="e">
        <f ca="1"/>
        <v>#N/A</v>
      </c>
      <c r="FK345" s="208" t="e">
        <f t="shared" ca="1" si="387"/>
        <v>#N/A</v>
      </c>
      <c r="FL345" s="207"/>
      <c r="FM345" s="194"/>
      <c r="FN345" s="198" cm="1">
        <f t="array" ref="FN345">IFERROR(MATCH(TRUE,INDEX($B$14:$B$117&gt;=FM345,0),0),"")</f>
        <v>1</v>
      </c>
      <c r="FO345" s="194">
        <f t="shared" ca="1" si="388"/>
        <v>3.2000000000000006E-3</v>
      </c>
      <c r="FR345" s="194">
        <f t="shared" si="389"/>
        <v>0</v>
      </c>
      <c r="FS345" s="19" t="e">
        <f ca="1"/>
        <v>#N/A</v>
      </c>
      <c r="FT345" s="208" t="e">
        <f t="shared" ca="1" si="390"/>
        <v>#N/A</v>
      </c>
      <c r="FU345" s="207"/>
      <c r="FV345" s="194"/>
      <c r="FW345" s="198" cm="1">
        <f t="array" ref="FW345">IFERROR(MATCH(TRUE,INDEX($B$14:$B$117&gt;=FV345,0),0),"")</f>
        <v>1</v>
      </c>
      <c r="FX345" s="194">
        <f t="shared" ca="1" si="391"/>
        <v>3.2000000000000006E-3</v>
      </c>
      <c r="GA345" s="194">
        <f t="shared" si="392"/>
        <v>0</v>
      </c>
      <c r="GB345" s="19" t="e">
        <f ca="1"/>
        <v>#N/A</v>
      </c>
      <c r="GC345" s="208" t="e">
        <f t="shared" ca="1" si="393"/>
        <v>#N/A</v>
      </c>
    </row>
    <row r="346" spans="6:185" x14ac:dyDescent="0.2">
      <c r="F346" s="207"/>
      <c r="G346" s="194"/>
      <c r="H346" s="198" cm="1">
        <f t="array" ref="H346">IFERROR(MATCH(TRUE,INDEX($B$14:$B$117&gt;=G346,0),0),"")</f>
        <v>1</v>
      </c>
      <c r="I346" s="194">
        <f t="shared" ca="1" si="338"/>
        <v>3.2000000000000006E-3</v>
      </c>
      <c r="L346" s="194">
        <f t="shared" si="394"/>
        <v>0</v>
      </c>
      <c r="M346" s="19">
        <f ca="1"/>
        <v>0</v>
      </c>
      <c r="N346" s="208">
        <f t="shared" ca="1" si="395"/>
        <v>0</v>
      </c>
      <c r="O346" s="207"/>
      <c r="P346" s="194"/>
      <c r="Q346" s="198" cm="1">
        <f t="array" ref="Q346">IFERROR(MATCH(TRUE,INDEX($B$14:$B$117&gt;=P346,0),0),"")</f>
        <v>1</v>
      </c>
      <c r="R346" s="194">
        <f t="shared" ca="1" si="339"/>
        <v>3.2000000000000006E-3</v>
      </c>
      <c r="U346" s="194">
        <f t="shared" si="396"/>
        <v>0</v>
      </c>
      <c r="V346" s="19">
        <f ca="1"/>
        <v>0</v>
      </c>
      <c r="W346" s="208">
        <f t="shared" ca="1" si="397"/>
        <v>0</v>
      </c>
      <c r="X346" s="207"/>
      <c r="Y346" s="194"/>
      <c r="Z346" s="198" cm="1">
        <f t="array" ref="Z346">IFERROR(MATCH(TRUE,INDEX($B$14:$B$117&gt;=Y346,0),0),"")</f>
        <v>1</v>
      </c>
      <c r="AA346" s="194">
        <f t="shared" ca="1" si="340"/>
        <v>3.2000000000000006E-3</v>
      </c>
      <c r="AD346" s="194">
        <f t="shared" si="341"/>
        <v>0</v>
      </c>
      <c r="AE346" s="19">
        <f ca="1"/>
        <v>0</v>
      </c>
      <c r="AF346" s="208">
        <f t="shared" ca="1" si="342"/>
        <v>0</v>
      </c>
      <c r="AG346" s="207"/>
      <c r="AH346" s="194"/>
      <c r="AI346" s="198" cm="1">
        <f t="array" ref="AI346">IFERROR(MATCH(TRUE,INDEX($B$14:$B$117&gt;=AH346,0),0),"")</f>
        <v>1</v>
      </c>
      <c r="AJ346" s="194">
        <f t="shared" ca="1" si="343"/>
        <v>3.2000000000000006E-3</v>
      </c>
      <c r="AM346" s="194">
        <f t="shared" si="344"/>
        <v>0</v>
      </c>
      <c r="AN346" s="19">
        <f ca="1"/>
        <v>0</v>
      </c>
      <c r="AO346" s="208">
        <f t="shared" ca="1" si="345"/>
        <v>0</v>
      </c>
      <c r="AP346" s="207"/>
      <c r="AQ346" s="194"/>
      <c r="AR346" s="198" cm="1">
        <f t="array" ref="AR346">IFERROR(MATCH(TRUE,INDEX($B$14:$B$117&gt;=AQ346,0),0),"")</f>
        <v>1</v>
      </c>
      <c r="AS346" s="194">
        <f t="shared" ca="1" si="346"/>
        <v>3.2000000000000006E-3</v>
      </c>
      <c r="AV346" s="194">
        <f t="shared" si="347"/>
        <v>0</v>
      </c>
      <c r="AW346" s="19">
        <f ca="1"/>
        <v>0</v>
      </c>
      <c r="AX346" s="208">
        <f t="shared" ca="1" si="348"/>
        <v>0</v>
      </c>
      <c r="AY346" s="207"/>
      <c r="AZ346" s="194"/>
      <c r="BA346" s="198" cm="1">
        <f t="array" ref="BA346">IFERROR(MATCH(TRUE,INDEX($B$14:$B$117&gt;=AZ346,0),0),"")</f>
        <v>1</v>
      </c>
      <c r="BB346" s="194">
        <f t="shared" ca="1" si="349"/>
        <v>3.2000000000000006E-3</v>
      </c>
      <c r="BE346" s="194">
        <f t="shared" si="350"/>
        <v>0</v>
      </c>
      <c r="BF346" s="19">
        <f ca="1"/>
        <v>0</v>
      </c>
      <c r="BG346" s="208">
        <f t="shared" ca="1" si="351"/>
        <v>0</v>
      </c>
      <c r="BH346" s="207"/>
      <c r="BI346" s="194"/>
      <c r="BJ346" s="198" cm="1">
        <f t="array" ref="BJ346">IFERROR(MATCH(TRUE,INDEX($B$14:$B$117&gt;=BI346,0),0),"")</f>
        <v>1</v>
      </c>
      <c r="BK346" s="194">
        <f t="shared" ca="1" si="352"/>
        <v>3.2000000000000006E-3</v>
      </c>
      <c r="BN346" s="194">
        <f t="shared" si="353"/>
        <v>0</v>
      </c>
      <c r="BO346" s="19">
        <f ca="1"/>
        <v>0</v>
      </c>
      <c r="BP346" s="208">
        <f t="shared" ca="1" si="354"/>
        <v>0</v>
      </c>
      <c r="BQ346" s="207"/>
      <c r="BR346" s="194"/>
      <c r="BS346" s="198" cm="1">
        <f t="array" ref="BS346">IFERROR(MATCH(TRUE,INDEX($B$14:$B$117&gt;=BR346,0),0),"")</f>
        <v>1</v>
      </c>
      <c r="BT346" s="194">
        <f t="shared" ca="1" si="355"/>
        <v>3.2000000000000006E-3</v>
      </c>
      <c r="BW346" s="194">
        <f t="shared" si="356"/>
        <v>0</v>
      </c>
      <c r="BX346" s="19">
        <f ca="1"/>
        <v>0</v>
      </c>
      <c r="BY346" s="208">
        <f t="shared" ca="1" si="357"/>
        <v>0</v>
      </c>
      <c r="BZ346" s="207"/>
      <c r="CA346" s="194"/>
      <c r="CB346" s="198" cm="1">
        <f t="array" ref="CB346">IFERROR(MATCH(TRUE,INDEX($B$14:$B$117&gt;=CA346,0),0),"")</f>
        <v>1</v>
      </c>
      <c r="CC346" s="194">
        <f t="shared" ca="1" si="358"/>
        <v>3.2000000000000006E-3</v>
      </c>
      <c r="CF346" s="194">
        <f t="shared" si="359"/>
        <v>0</v>
      </c>
      <c r="CG346" s="19">
        <f ca="1"/>
        <v>0</v>
      </c>
      <c r="CH346" s="208">
        <f t="shared" ca="1" si="360"/>
        <v>0</v>
      </c>
      <c r="CI346" s="207"/>
      <c r="CJ346" s="194"/>
      <c r="CK346" s="198" cm="1">
        <f t="array" ref="CK346">IFERROR(MATCH(TRUE,INDEX($B$14:$B$117&gt;=CJ346,0),0),"")</f>
        <v>1</v>
      </c>
      <c r="CL346" s="194">
        <f t="shared" ca="1" si="361"/>
        <v>3.2000000000000006E-3</v>
      </c>
      <c r="CO346" s="194">
        <f t="shared" si="362"/>
        <v>0</v>
      </c>
      <c r="CP346" s="19">
        <f ca="1"/>
        <v>0</v>
      </c>
      <c r="CQ346" s="208">
        <f t="shared" ca="1" si="363"/>
        <v>0</v>
      </c>
      <c r="CR346" s="207"/>
      <c r="CS346" s="194"/>
      <c r="CT346" s="198" cm="1">
        <f t="array" ref="CT346">IFERROR(MATCH(TRUE,INDEX($B$14:$B$117&gt;=CS346,0),0),"")</f>
        <v>1</v>
      </c>
      <c r="CU346" s="194">
        <f t="shared" ca="1" si="364"/>
        <v>3.2000000000000006E-3</v>
      </c>
      <c r="CX346" s="194">
        <f t="shared" si="365"/>
        <v>0</v>
      </c>
      <c r="CY346" s="19" t="e">
        <f ca="1"/>
        <v>#N/A</v>
      </c>
      <c r="CZ346" s="208" t="e">
        <f t="shared" ca="1" si="366"/>
        <v>#N/A</v>
      </c>
      <c r="DA346" s="207"/>
      <c r="DB346" s="194"/>
      <c r="DC346" s="198" cm="1">
        <f t="array" ref="DC346">IFERROR(MATCH(TRUE,INDEX($B$14:$B$117&gt;=DB346,0),0),"")</f>
        <v>1</v>
      </c>
      <c r="DD346" s="194">
        <f t="shared" ca="1" si="367"/>
        <v>3.2000000000000006E-3</v>
      </c>
      <c r="DG346" s="194">
        <f t="shared" si="368"/>
        <v>0</v>
      </c>
      <c r="DH346" s="19" t="e">
        <f ca="1"/>
        <v>#N/A</v>
      </c>
      <c r="DI346" s="208" t="e">
        <f t="shared" ca="1" si="369"/>
        <v>#N/A</v>
      </c>
      <c r="DJ346" s="207"/>
      <c r="DK346" s="194"/>
      <c r="DL346" s="198" cm="1">
        <f t="array" ref="DL346">IFERROR(MATCH(TRUE,INDEX($B$14:$B$117&gt;=DK346,0),0),"")</f>
        <v>1</v>
      </c>
      <c r="DM346" s="194">
        <f t="shared" ca="1" si="370"/>
        <v>3.2000000000000006E-3</v>
      </c>
      <c r="DP346" s="194">
        <f t="shared" si="371"/>
        <v>0</v>
      </c>
      <c r="DQ346" s="19" t="e">
        <f ca="1"/>
        <v>#N/A</v>
      </c>
      <c r="DR346" s="208" t="e">
        <f t="shared" ca="1" si="372"/>
        <v>#N/A</v>
      </c>
      <c r="DS346" s="207"/>
      <c r="DT346" s="194"/>
      <c r="DU346" s="198" cm="1">
        <f t="array" ref="DU346">IFERROR(MATCH(TRUE,INDEX($B$14:$B$117&gt;=DT346,0),0),"")</f>
        <v>1</v>
      </c>
      <c r="DV346" s="194">
        <f t="shared" ca="1" si="373"/>
        <v>3.2000000000000006E-3</v>
      </c>
      <c r="DY346" s="194">
        <f t="shared" si="374"/>
        <v>0</v>
      </c>
      <c r="DZ346" s="19" t="e">
        <f ca="1"/>
        <v>#N/A</v>
      </c>
      <c r="EA346" s="208" t="e">
        <f t="shared" ca="1" si="375"/>
        <v>#N/A</v>
      </c>
      <c r="EB346" s="207"/>
      <c r="EC346" s="194"/>
      <c r="ED346" s="198" cm="1">
        <f t="array" ref="ED346">IFERROR(MATCH(TRUE,INDEX($B$14:$B$117&gt;=EC346,0),0),"")</f>
        <v>1</v>
      </c>
      <c r="EE346" s="194">
        <f t="shared" ca="1" si="376"/>
        <v>3.2000000000000006E-3</v>
      </c>
      <c r="EH346" s="194">
        <f t="shared" si="377"/>
        <v>0</v>
      </c>
      <c r="EI346" s="19" t="e">
        <f ca="1"/>
        <v>#N/A</v>
      </c>
      <c r="EJ346" s="208" t="e">
        <f t="shared" ca="1" si="378"/>
        <v>#N/A</v>
      </c>
      <c r="EK346" s="207"/>
      <c r="EL346" s="194"/>
      <c r="EM346" s="198" cm="1">
        <f t="array" ref="EM346">IFERROR(MATCH(TRUE,INDEX($B$14:$B$117&gt;=EL346,0),0),"")</f>
        <v>1</v>
      </c>
      <c r="EN346" s="194">
        <f t="shared" ca="1" si="379"/>
        <v>3.2000000000000006E-3</v>
      </c>
      <c r="EQ346" s="194">
        <f t="shared" si="380"/>
        <v>0</v>
      </c>
      <c r="ER346" s="19" t="e">
        <f ca="1"/>
        <v>#N/A</v>
      </c>
      <c r="ES346" s="208" t="e">
        <f t="shared" ca="1" si="381"/>
        <v>#N/A</v>
      </c>
      <c r="ET346" s="207"/>
      <c r="EU346" s="194"/>
      <c r="EV346" s="198" cm="1">
        <f t="array" ref="EV346">IFERROR(MATCH(TRUE,INDEX($B$14:$B$117&gt;=EU346,0),0),"")</f>
        <v>1</v>
      </c>
      <c r="EW346" s="194">
        <f t="shared" ca="1" si="382"/>
        <v>3.2000000000000006E-3</v>
      </c>
      <c r="EZ346" s="194">
        <f t="shared" si="383"/>
        <v>0</v>
      </c>
      <c r="FA346" s="19" t="e">
        <f ca="1"/>
        <v>#N/A</v>
      </c>
      <c r="FB346" s="208" t="e">
        <f t="shared" ca="1" si="384"/>
        <v>#N/A</v>
      </c>
      <c r="FC346" s="207"/>
      <c r="FD346" s="194"/>
      <c r="FE346" s="198" cm="1">
        <f t="array" ref="FE346">IFERROR(MATCH(TRUE,INDEX($B$14:$B$117&gt;=FD346,0),0),"")</f>
        <v>1</v>
      </c>
      <c r="FF346" s="194">
        <f t="shared" ca="1" si="385"/>
        <v>3.2000000000000006E-3</v>
      </c>
      <c r="FI346" s="194">
        <f t="shared" si="386"/>
        <v>0</v>
      </c>
      <c r="FJ346" s="19" t="e">
        <f ca="1"/>
        <v>#N/A</v>
      </c>
      <c r="FK346" s="208" t="e">
        <f t="shared" ca="1" si="387"/>
        <v>#N/A</v>
      </c>
      <c r="FL346" s="207"/>
      <c r="FM346" s="194"/>
      <c r="FN346" s="198" cm="1">
        <f t="array" ref="FN346">IFERROR(MATCH(TRUE,INDEX($B$14:$B$117&gt;=FM346,0),0),"")</f>
        <v>1</v>
      </c>
      <c r="FO346" s="194">
        <f t="shared" ca="1" si="388"/>
        <v>3.2000000000000006E-3</v>
      </c>
      <c r="FR346" s="194">
        <f t="shared" si="389"/>
        <v>0</v>
      </c>
      <c r="FS346" s="19" t="e">
        <f ca="1"/>
        <v>#N/A</v>
      </c>
      <c r="FT346" s="208" t="e">
        <f t="shared" ca="1" si="390"/>
        <v>#N/A</v>
      </c>
      <c r="FU346" s="207"/>
      <c r="FV346" s="194"/>
      <c r="FW346" s="198" cm="1">
        <f t="array" ref="FW346">IFERROR(MATCH(TRUE,INDEX($B$14:$B$117&gt;=FV346,0),0),"")</f>
        <v>1</v>
      </c>
      <c r="FX346" s="194">
        <f t="shared" ca="1" si="391"/>
        <v>3.2000000000000006E-3</v>
      </c>
      <c r="GA346" s="194">
        <f t="shared" si="392"/>
        <v>0</v>
      </c>
      <c r="GB346" s="19" t="e">
        <f ca="1"/>
        <v>#N/A</v>
      </c>
      <c r="GC346" s="208" t="e">
        <f t="shared" ca="1" si="393"/>
        <v>#N/A</v>
      </c>
    </row>
    <row r="347" spans="6:185" x14ac:dyDescent="0.2">
      <c r="F347" s="207"/>
      <c r="G347" s="194"/>
      <c r="H347" s="198" cm="1">
        <f t="array" ref="H347">IFERROR(MATCH(TRUE,INDEX($B$14:$B$117&gt;=G347,0),0),"")</f>
        <v>1</v>
      </c>
      <c r="I347" s="194">
        <f t="shared" ca="1" si="338"/>
        <v>3.2000000000000006E-3</v>
      </c>
      <c r="L347" s="194">
        <f t="shared" si="394"/>
        <v>0</v>
      </c>
      <c r="M347" s="19">
        <f ca="1"/>
        <v>0</v>
      </c>
      <c r="N347" s="208">
        <f t="shared" ca="1" si="395"/>
        <v>0</v>
      </c>
      <c r="O347" s="207"/>
      <c r="P347" s="194"/>
      <c r="Q347" s="198" cm="1">
        <f t="array" ref="Q347">IFERROR(MATCH(TRUE,INDEX($B$14:$B$117&gt;=P347,0),0),"")</f>
        <v>1</v>
      </c>
      <c r="R347" s="194">
        <f t="shared" ca="1" si="339"/>
        <v>3.2000000000000006E-3</v>
      </c>
      <c r="U347" s="194">
        <f t="shared" si="396"/>
        <v>0</v>
      </c>
      <c r="V347" s="19">
        <f ca="1"/>
        <v>0</v>
      </c>
      <c r="W347" s="208">
        <f t="shared" ca="1" si="397"/>
        <v>0</v>
      </c>
      <c r="X347" s="207"/>
      <c r="Y347" s="194"/>
      <c r="Z347" s="198" cm="1">
        <f t="array" ref="Z347">IFERROR(MATCH(TRUE,INDEX($B$14:$B$117&gt;=Y347,0),0),"")</f>
        <v>1</v>
      </c>
      <c r="AA347" s="194">
        <f t="shared" ca="1" si="340"/>
        <v>3.2000000000000006E-3</v>
      </c>
      <c r="AD347" s="194">
        <f t="shared" si="341"/>
        <v>0</v>
      </c>
      <c r="AE347" s="19">
        <f ca="1"/>
        <v>0</v>
      </c>
      <c r="AF347" s="208">
        <f t="shared" ca="1" si="342"/>
        <v>0</v>
      </c>
      <c r="AG347" s="207"/>
      <c r="AH347" s="194"/>
      <c r="AI347" s="198" cm="1">
        <f t="array" ref="AI347">IFERROR(MATCH(TRUE,INDEX($B$14:$B$117&gt;=AH347,0),0),"")</f>
        <v>1</v>
      </c>
      <c r="AJ347" s="194">
        <f t="shared" ca="1" si="343"/>
        <v>3.2000000000000006E-3</v>
      </c>
      <c r="AM347" s="194">
        <f t="shared" si="344"/>
        <v>0</v>
      </c>
      <c r="AN347" s="19">
        <f ca="1"/>
        <v>0</v>
      </c>
      <c r="AO347" s="208">
        <f t="shared" ca="1" si="345"/>
        <v>0</v>
      </c>
      <c r="AP347" s="207"/>
      <c r="AQ347" s="194"/>
      <c r="AR347" s="198" cm="1">
        <f t="array" ref="AR347">IFERROR(MATCH(TRUE,INDEX($B$14:$B$117&gt;=AQ347,0),0),"")</f>
        <v>1</v>
      </c>
      <c r="AS347" s="194">
        <f t="shared" ca="1" si="346"/>
        <v>3.2000000000000006E-3</v>
      </c>
      <c r="AV347" s="194">
        <f t="shared" si="347"/>
        <v>0</v>
      </c>
      <c r="AW347" s="19">
        <f ca="1"/>
        <v>0</v>
      </c>
      <c r="AX347" s="208">
        <f t="shared" ca="1" si="348"/>
        <v>0</v>
      </c>
      <c r="AY347" s="207"/>
      <c r="AZ347" s="194"/>
      <c r="BA347" s="198" cm="1">
        <f t="array" ref="BA347">IFERROR(MATCH(TRUE,INDEX($B$14:$B$117&gt;=AZ347,0),0),"")</f>
        <v>1</v>
      </c>
      <c r="BB347" s="194">
        <f t="shared" ca="1" si="349"/>
        <v>3.2000000000000006E-3</v>
      </c>
      <c r="BE347" s="194">
        <f t="shared" si="350"/>
        <v>0</v>
      </c>
      <c r="BF347" s="19">
        <f ca="1"/>
        <v>0</v>
      </c>
      <c r="BG347" s="208">
        <f t="shared" ca="1" si="351"/>
        <v>0</v>
      </c>
      <c r="BH347" s="207"/>
      <c r="BI347" s="194"/>
      <c r="BJ347" s="198" cm="1">
        <f t="array" ref="BJ347">IFERROR(MATCH(TRUE,INDEX($B$14:$B$117&gt;=BI347,0),0),"")</f>
        <v>1</v>
      </c>
      <c r="BK347" s="194">
        <f t="shared" ca="1" si="352"/>
        <v>3.2000000000000006E-3</v>
      </c>
      <c r="BN347" s="194">
        <f t="shared" si="353"/>
        <v>0</v>
      </c>
      <c r="BO347" s="19">
        <f ca="1"/>
        <v>0</v>
      </c>
      <c r="BP347" s="208">
        <f t="shared" ca="1" si="354"/>
        <v>0</v>
      </c>
      <c r="BQ347" s="207"/>
      <c r="BR347" s="194"/>
      <c r="BS347" s="198" cm="1">
        <f t="array" ref="BS347">IFERROR(MATCH(TRUE,INDEX($B$14:$B$117&gt;=BR347,0),0),"")</f>
        <v>1</v>
      </c>
      <c r="BT347" s="194">
        <f t="shared" ca="1" si="355"/>
        <v>3.2000000000000006E-3</v>
      </c>
      <c r="BW347" s="194">
        <f t="shared" si="356"/>
        <v>0</v>
      </c>
      <c r="BX347" s="19">
        <f ca="1"/>
        <v>0</v>
      </c>
      <c r="BY347" s="208">
        <f t="shared" ca="1" si="357"/>
        <v>0</v>
      </c>
      <c r="BZ347" s="207"/>
      <c r="CA347" s="194"/>
      <c r="CB347" s="198" cm="1">
        <f t="array" ref="CB347">IFERROR(MATCH(TRUE,INDEX($B$14:$B$117&gt;=CA347,0),0),"")</f>
        <v>1</v>
      </c>
      <c r="CC347" s="194">
        <f t="shared" ca="1" si="358"/>
        <v>3.2000000000000006E-3</v>
      </c>
      <c r="CF347" s="194">
        <f t="shared" si="359"/>
        <v>0</v>
      </c>
      <c r="CG347" s="19">
        <f ca="1"/>
        <v>0</v>
      </c>
      <c r="CH347" s="208">
        <f t="shared" ca="1" si="360"/>
        <v>0</v>
      </c>
      <c r="CI347" s="207"/>
      <c r="CJ347" s="194"/>
      <c r="CK347" s="198" cm="1">
        <f t="array" ref="CK347">IFERROR(MATCH(TRUE,INDEX($B$14:$B$117&gt;=CJ347,0),0),"")</f>
        <v>1</v>
      </c>
      <c r="CL347" s="194">
        <f t="shared" ca="1" si="361"/>
        <v>3.2000000000000006E-3</v>
      </c>
      <c r="CO347" s="194">
        <f t="shared" si="362"/>
        <v>0</v>
      </c>
      <c r="CP347" s="19">
        <f ca="1"/>
        <v>0</v>
      </c>
      <c r="CQ347" s="208">
        <f t="shared" ca="1" si="363"/>
        <v>0</v>
      </c>
      <c r="CR347" s="207"/>
      <c r="CS347" s="194"/>
      <c r="CT347" s="198" cm="1">
        <f t="array" ref="CT347">IFERROR(MATCH(TRUE,INDEX($B$14:$B$117&gt;=CS347,0),0),"")</f>
        <v>1</v>
      </c>
      <c r="CU347" s="194">
        <f t="shared" ca="1" si="364"/>
        <v>3.2000000000000006E-3</v>
      </c>
      <c r="CX347" s="194">
        <f t="shared" si="365"/>
        <v>0</v>
      </c>
      <c r="CY347" s="19" t="e">
        <f ca="1"/>
        <v>#N/A</v>
      </c>
      <c r="CZ347" s="208" t="e">
        <f t="shared" ca="1" si="366"/>
        <v>#N/A</v>
      </c>
      <c r="DA347" s="207"/>
      <c r="DB347" s="194"/>
      <c r="DC347" s="198" cm="1">
        <f t="array" ref="DC347">IFERROR(MATCH(TRUE,INDEX($B$14:$B$117&gt;=DB347,0),0),"")</f>
        <v>1</v>
      </c>
      <c r="DD347" s="194">
        <f t="shared" ca="1" si="367"/>
        <v>3.2000000000000006E-3</v>
      </c>
      <c r="DG347" s="194">
        <f t="shared" si="368"/>
        <v>0</v>
      </c>
      <c r="DH347" s="19" t="e">
        <f ca="1"/>
        <v>#N/A</v>
      </c>
      <c r="DI347" s="208" t="e">
        <f t="shared" ca="1" si="369"/>
        <v>#N/A</v>
      </c>
      <c r="DJ347" s="207"/>
      <c r="DK347" s="194"/>
      <c r="DL347" s="198" cm="1">
        <f t="array" ref="DL347">IFERROR(MATCH(TRUE,INDEX($B$14:$B$117&gt;=DK347,0),0),"")</f>
        <v>1</v>
      </c>
      <c r="DM347" s="194">
        <f t="shared" ca="1" si="370"/>
        <v>3.2000000000000006E-3</v>
      </c>
      <c r="DP347" s="194">
        <f t="shared" si="371"/>
        <v>0</v>
      </c>
      <c r="DQ347" s="19" t="e">
        <f ca="1"/>
        <v>#N/A</v>
      </c>
      <c r="DR347" s="208" t="e">
        <f t="shared" ca="1" si="372"/>
        <v>#N/A</v>
      </c>
      <c r="DS347" s="207"/>
      <c r="DT347" s="194"/>
      <c r="DU347" s="198" cm="1">
        <f t="array" ref="DU347">IFERROR(MATCH(TRUE,INDEX($B$14:$B$117&gt;=DT347,0),0),"")</f>
        <v>1</v>
      </c>
      <c r="DV347" s="194">
        <f t="shared" ca="1" si="373"/>
        <v>3.2000000000000006E-3</v>
      </c>
      <c r="DY347" s="194">
        <f t="shared" si="374"/>
        <v>0</v>
      </c>
      <c r="DZ347" s="19" t="e">
        <f ca="1"/>
        <v>#N/A</v>
      </c>
      <c r="EA347" s="208" t="e">
        <f t="shared" ca="1" si="375"/>
        <v>#N/A</v>
      </c>
      <c r="EB347" s="207"/>
      <c r="EC347" s="194"/>
      <c r="ED347" s="198" cm="1">
        <f t="array" ref="ED347">IFERROR(MATCH(TRUE,INDEX($B$14:$B$117&gt;=EC347,0),0),"")</f>
        <v>1</v>
      </c>
      <c r="EE347" s="194">
        <f t="shared" ca="1" si="376"/>
        <v>3.2000000000000006E-3</v>
      </c>
      <c r="EH347" s="194">
        <f t="shared" si="377"/>
        <v>0</v>
      </c>
      <c r="EI347" s="19" t="e">
        <f ca="1"/>
        <v>#N/A</v>
      </c>
      <c r="EJ347" s="208" t="e">
        <f t="shared" ca="1" si="378"/>
        <v>#N/A</v>
      </c>
      <c r="EK347" s="207"/>
      <c r="EL347" s="194"/>
      <c r="EM347" s="198" cm="1">
        <f t="array" ref="EM347">IFERROR(MATCH(TRUE,INDEX($B$14:$B$117&gt;=EL347,0),0),"")</f>
        <v>1</v>
      </c>
      <c r="EN347" s="194">
        <f t="shared" ca="1" si="379"/>
        <v>3.2000000000000006E-3</v>
      </c>
      <c r="EQ347" s="194">
        <f t="shared" si="380"/>
        <v>0</v>
      </c>
      <c r="ER347" s="19" t="e">
        <f ca="1"/>
        <v>#N/A</v>
      </c>
      <c r="ES347" s="208" t="e">
        <f t="shared" ca="1" si="381"/>
        <v>#N/A</v>
      </c>
      <c r="ET347" s="207"/>
      <c r="EU347" s="194"/>
      <c r="EV347" s="198" cm="1">
        <f t="array" ref="EV347">IFERROR(MATCH(TRUE,INDEX($B$14:$B$117&gt;=EU347,0),0),"")</f>
        <v>1</v>
      </c>
      <c r="EW347" s="194">
        <f t="shared" ca="1" si="382"/>
        <v>3.2000000000000006E-3</v>
      </c>
      <c r="EZ347" s="194">
        <f t="shared" si="383"/>
        <v>0</v>
      </c>
      <c r="FA347" s="19" t="e">
        <f ca="1"/>
        <v>#N/A</v>
      </c>
      <c r="FB347" s="208" t="e">
        <f t="shared" ca="1" si="384"/>
        <v>#N/A</v>
      </c>
      <c r="FC347" s="207"/>
      <c r="FD347" s="194"/>
      <c r="FE347" s="198" cm="1">
        <f t="array" ref="FE347">IFERROR(MATCH(TRUE,INDEX($B$14:$B$117&gt;=FD347,0),0),"")</f>
        <v>1</v>
      </c>
      <c r="FF347" s="194">
        <f t="shared" ca="1" si="385"/>
        <v>3.2000000000000006E-3</v>
      </c>
      <c r="FI347" s="194">
        <f t="shared" si="386"/>
        <v>0</v>
      </c>
      <c r="FJ347" s="19" t="e">
        <f ca="1"/>
        <v>#N/A</v>
      </c>
      <c r="FK347" s="208" t="e">
        <f t="shared" ca="1" si="387"/>
        <v>#N/A</v>
      </c>
      <c r="FL347" s="207"/>
      <c r="FM347" s="194"/>
      <c r="FN347" s="198" cm="1">
        <f t="array" ref="FN347">IFERROR(MATCH(TRUE,INDEX($B$14:$B$117&gt;=FM347,0),0),"")</f>
        <v>1</v>
      </c>
      <c r="FO347" s="194">
        <f t="shared" ca="1" si="388"/>
        <v>3.2000000000000006E-3</v>
      </c>
      <c r="FR347" s="194">
        <f t="shared" si="389"/>
        <v>0</v>
      </c>
      <c r="FS347" s="19" t="e">
        <f ca="1"/>
        <v>#N/A</v>
      </c>
      <c r="FT347" s="208" t="e">
        <f t="shared" ca="1" si="390"/>
        <v>#N/A</v>
      </c>
      <c r="FU347" s="207"/>
      <c r="FV347" s="194"/>
      <c r="FW347" s="198" cm="1">
        <f t="array" ref="FW347">IFERROR(MATCH(TRUE,INDEX($B$14:$B$117&gt;=FV347,0),0),"")</f>
        <v>1</v>
      </c>
      <c r="FX347" s="194">
        <f t="shared" ca="1" si="391"/>
        <v>3.2000000000000006E-3</v>
      </c>
      <c r="GA347" s="194">
        <f t="shared" si="392"/>
        <v>0</v>
      </c>
      <c r="GB347" s="19" t="e">
        <f ca="1"/>
        <v>#N/A</v>
      </c>
      <c r="GC347" s="208" t="e">
        <f t="shared" ca="1" si="393"/>
        <v>#N/A</v>
      </c>
    </row>
    <row r="348" spans="6:185" x14ac:dyDescent="0.2">
      <c r="F348" s="207"/>
      <c r="G348" s="194"/>
      <c r="H348" s="198" cm="1">
        <f t="array" ref="H348">IFERROR(MATCH(TRUE,INDEX($B$14:$B$117&gt;=G348,0),0),"")</f>
        <v>1</v>
      </c>
      <c r="I348" s="194">
        <f t="shared" ca="1" si="338"/>
        <v>3.2000000000000006E-3</v>
      </c>
      <c r="L348" s="194">
        <f t="shared" si="394"/>
        <v>0</v>
      </c>
      <c r="M348" s="19">
        <f ca="1"/>
        <v>0</v>
      </c>
      <c r="N348" s="208">
        <f t="shared" ca="1" si="395"/>
        <v>0</v>
      </c>
      <c r="O348" s="207"/>
      <c r="P348" s="194"/>
      <c r="Q348" s="198" cm="1">
        <f t="array" ref="Q348">IFERROR(MATCH(TRUE,INDEX($B$14:$B$117&gt;=P348,0),0),"")</f>
        <v>1</v>
      </c>
      <c r="R348" s="194">
        <f t="shared" ca="1" si="339"/>
        <v>3.2000000000000006E-3</v>
      </c>
      <c r="U348" s="194">
        <f t="shared" si="396"/>
        <v>0</v>
      </c>
      <c r="V348" s="19">
        <f ca="1"/>
        <v>0</v>
      </c>
      <c r="W348" s="208">
        <f t="shared" ca="1" si="397"/>
        <v>0</v>
      </c>
      <c r="X348" s="207"/>
      <c r="Y348" s="194"/>
      <c r="Z348" s="198" cm="1">
        <f t="array" ref="Z348">IFERROR(MATCH(TRUE,INDEX($B$14:$B$117&gt;=Y348,0),0),"")</f>
        <v>1</v>
      </c>
      <c r="AA348" s="194">
        <f t="shared" ca="1" si="340"/>
        <v>3.2000000000000006E-3</v>
      </c>
      <c r="AD348" s="194">
        <f t="shared" si="341"/>
        <v>0</v>
      </c>
      <c r="AE348" s="19">
        <f ca="1"/>
        <v>0</v>
      </c>
      <c r="AF348" s="208">
        <f t="shared" ca="1" si="342"/>
        <v>0</v>
      </c>
      <c r="AG348" s="207"/>
      <c r="AH348" s="194"/>
      <c r="AI348" s="198" cm="1">
        <f t="array" ref="AI348">IFERROR(MATCH(TRUE,INDEX($B$14:$B$117&gt;=AH348,0),0),"")</f>
        <v>1</v>
      </c>
      <c r="AJ348" s="194">
        <f t="shared" ca="1" si="343"/>
        <v>3.2000000000000006E-3</v>
      </c>
      <c r="AM348" s="194">
        <f t="shared" si="344"/>
        <v>0</v>
      </c>
      <c r="AN348" s="19">
        <f ca="1"/>
        <v>0</v>
      </c>
      <c r="AO348" s="208">
        <f t="shared" ca="1" si="345"/>
        <v>0</v>
      </c>
      <c r="AP348" s="207"/>
      <c r="AQ348" s="194"/>
      <c r="AR348" s="198" cm="1">
        <f t="array" ref="AR348">IFERROR(MATCH(TRUE,INDEX($B$14:$B$117&gt;=AQ348,0),0),"")</f>
        <v>1</v>
      </c>
      <c r="AS348" s="194">
        <f t="shared" ca="1" si="346"/>
        <v>3.2000000000000006E-3</v>
      </c>
      <c r="AV348" s="194">
        <f t="shared" si="347"/>
        <v>0</v>
      </c>
      <c r="AW348" s="19">
        <f ca="1"/>
        <v>0</v>
      </c>
      <c r="AX348" s="208">
        <f t="shared" ca="1" si="348"/>
        <v>0</v>
      </c>
      <c r="AY348" s="207"/>
      <c r="AZ348" s="194"/>
      <c r="BA348" s="198" cm="1">
        <f t="array" ref="BA348">IFERROR(MATCH(TRUE,INDEX($B$14:$B$117&gt;=AZ348,0),0),"")</f>
        <v>1</v>
      </c>
      <c r="BB348" s="194">
        <f t="shared" ca="1" si="349"/>
        <v>3.2000000000000006E-3</v>
      </c>
      <c r="BE348" s="194">
        <f t="shared" si="350"/>
        <v>0</v>
      </c>
      <c r="BF348" s="19">
        <f ca="1"/>
        <v>0</v>
      </c>
      <c r="BG348" s="208">
        <f t="shared" ca="1" si="351"/>
        <v>0</v>
      </c>
      <c r="BH348" s="207"/>
      <c r="BI348" s="194"/>
      <c r="BJ348" s="198" cm="1">
        <f t="array" ref="BJ348">IFERROR(MATCH(TRUE,INDEX($B$14:$B$117&gt;=BI348,0),0),"")</f>
        <v>1</v>
      </c>
      <c r="BK348" s="194">
        <f t="shared" ca="1" si="352"/>
        <v>3.2000000000000006E-3</v>
      </c>
      <c r="BN348" s="194">
        <f t="shared" si="353"/>
        <v>0</v>
      </c>
      <c r="BO348" s="19">
        <f ca="1"/>
        <v>0</v>
      </c>
      <c r="BP348" s="208">
        <f t="shared" ca="1" si="354"/>
        <v>0</v>
      </c>
      <c r="BQ348" s="207"/>
      <c r="BR348" s="194"/>
      <c r="BS348" s="198" cm="1">
        <f t="array" ref="BS348">IFERROR(MATCH(TRUE,INDEX($B$14:$B$117&gt;=BR348,0),0),"")</f>
        <v>1</v>
      </c>
      <c r="BT348" s="194">
        <f t="shared" ca="1" si="355"/>
        <v>3.2000000000000006E-3</v>
      </c>
      <c r="BW348" s="194">
        <f t="shared" si="356"/>
        <v>0</v>
      </c>
      <c r="BX348" s="19">
        <f ca="1"/>
        <v>0</v>
      </c>
      <c r="BY348" s="208">
        <f t="shared" ca="1" si="357"/>
        <v>0</v>
      </c>
      <c r="BZ348" s="207"/>
      <c r="CA348" s="194"/>
      <c r="CB348" s="198" cm="1">
        <f t="array" ref="CB348">IFERROR(MATCH(TRUE,INDEX($B$14:$B$117&gt;=CA348,0),0),"")</f>
        <v>1</v>
      </c>
      <c r="CC348" s="194">
        <f t="shared" ca="1" si="358"/>
        <v>3.2000000000000006E-3</v>
      </c>
      <c r="CF348" s="194">
        <f t="shared" si="359"/>
        <v>0</v>
      </c>
      <c r="CG348" s="19">
        <f ca="1"/>
        <v>0</v>
      </c>
      <c r="CH348" s="208">
        <f t="shared" ca="1" si="360"/>
        <v>0</v>
      </c>
      <c r="CI348" s="207"/>
      <c r="CJ348" s="194"/>
      <c r="CK348" s="198" cm="1">
        <f t="array" ref="CK348">IFERROR(MATCH(TRUE,INDEX($B$14:$B$117&gt;=CJ348,0),0),"")</f>
        <v>1</v>
      </c>
      <c r="CL348" s="194">
        <f t="shared" ca="1" si="361"/>
        <v>3.2000000000000006E-3</v>
      </c>
      <c r="CO348" s="194">
        <f t="shared" si="362"/>
        <v>0</v>
      </c>
      <c r="CP348" s="19">
        <f ca="1"/>
        <v>0</v>
      </c>
      <c r="CQ348" s="208">
        <f t="shared" ca="1" si="363"/>
        <v>0</v>
      </c>
      <c r="CR348" s="207"/>
      <c r="CS348" s="194"/>
      <c r="CT348" s="198" cm="1">
        <f t="array" ref="CT348">IFERROR(MATCH(TRUE,INDEX($B$14:$B$117&gt;=CS348,0),0),"")</f>
        <v>1</v>
      </c>
      <c r="CU348" s="194">
        <f t="shared" ca="1" si="364"/>
        <v>3.2000000000000006E-3</v>
      </c>
      <c r="CX348" s="194">
        <f t="shared" si="365"/>
        <v>0</v>
      </c>
      <c r="CY348" s="19" t="e">
        <f ca="1"/>
        <v>#N/A</v>
      </c>
      <c r="CZ348" s="208" t="e">
        <f t="shared" ca="1" si="366"/>
        <v>#N/A</v>
      </c>
      <c r="DA348" s="207"/>
      <c r="DB348" s="194"/>
      <c r="DC348" s="198" cm="1">
        <f t="array" ref="DC348">IFERROR(MATCH(TRUE,INDEX($B$14:$B$117&gt;=DB348,0),0),"")</f>
        <v>1</v>
      </c>
      <c r="DD348" s="194">
        <f t="shared" ca="1" si="367"/>
        <v>3.2000000000000006E-3</v>
      </c>
      <c r="DG348" s="194">
        <f t="shared" si="368"/>
        <v>0</v>
      </c>
      <c r="DH348" s="19" t="e">
        <f ca="1"/>
        <v>#N/A</v>
      </c>
      <c r="DI348" s="208" t="e">
        <f t="shared" ca="1" si="369"/>
        <v>#N/A</v>
      </c>
      <c r="DJ348" s="207"/>
      <c r="DK348" s="194"/>
      <c r="DL348" s="198" cm="1">
        <f t="array" ref="DL348">IFERROR(MATCH(TRUE,INDEX($B$14:$B$117&gt;=DK348,0),0),"")</f>
        <v>1</v>
      </c>
      <c r="DM348" s="194">
        <f t="shared" ca="1" si="370"/>
        <v>3.2000000000000006E-3</v>
      </c>
      <c r="DP348" s="194">
        <f t="shared" si="371"/>
        <v>0</v>
      </c>
      <c r="DQ348" s="19" t="e">
        <f ca="1"/>
        <v>#N/A</v>
      </c>
      <c r="DR348" s="208" t="e">
        <f t="shared" ca="1" si="372"/>
        <v>#N/A</v>
      </c>
      <c r="DS348" s="207"/>
      <c r="DT348" s="194"/>
      <c r="DU348" s="198" cm="1">
        <f t="array" ref="DU348">IFERROR(MATCH(TRUE,INDEX($B$14:$B$117&gt;=DT348,0),0),"")</f>
        <v>1</v>
      </c>
      <c r="DV348" s="194">
        <f t="shared" ca="1" si="373"/>
        <v>3.2000000000000006E-3</v>
      </c>
      <c r="DY348" s="194">
        <f t="shared" si="374"/>
        <v>0</v>
      </c>
      <c r="DZ348" s="19" t="e">
        <f ca="1"/>
        <v>#N/A</v>
      </c>
      <c r="EA348" s="208" t="e">
        <f t="shared" ca="1" si="375"/>
        <v>#N/A</v>
      </c>
      <c r="EB348" s="207"/>
      <c r="EC348" s="194"/>
      <c r="ED348" s="198" cm="1">
        <f t="array" ref="ED348">IFERROR(MATCH(TRUE,INDEX($B$14:$B$117&gt;=EC348,0),0),"")</f>
        <v>1</v>
      </c>
      <c r="EE348" s="194">
        <f t="shared" ca="1" si="376"/>
        <v>3.2000000000000006E-3</v>
      </c>
      <c r="EH348" s="194">
        <f t="shared" si="377"/>
        <v>0</v>
      </c>
      <c r="EI348" s="19" t="e">
        <f ca="1"/>
        <v>#N/A</v>
      </c>
      <c r="EJ348" s="208" t="e">
        <f t="shared" ca="1" si="378"/>
        <v>#N/A</v>
      </c>
      <c r="EK348" s="207"/>
      <c r="EL348" s="194"/>
      <c r="EM348" s="198" cm="1">
        <f t="array" ref="EM348">IFERROR(MATCH(TRUE,INDEX($B$14:$B$117&gt;=EL348,0),0),"")</f>
        <v>1</v>
      </c>
      <c r="EN348" s="194">
        <f t="shared" ca="1" si="379"/>
        <v>3.2000000000000006E-3</v>
      </c>
      <c r="EQ348" s="194">
        <f t="shared" si="380"/>
        <v>0</v>
      </c>
      <c r="ER348" s="19" t="e">
        <f ca="1"/>
        <v>#N/A</v>
      </c>
      <c r="ES348" s="208" t="e">
        <f t="shared" ca="1" si="381"/>
        <v>#N/A</v>
      </c>
      <c r="ET348" s="207"/>
      <c r="EU348" s="194"/>
      <c r="EV348" s="198" cm="1">
        <f t="array" ref="EV348">IFERROR(MATCH(TRUE,INDEX($B$14:$B$117&gt;=EU348,0),0),"")</f>
        <v>1</v>
      </c>
      <c r="EW348" s="194">
        <f t="shared" ca="1" si="382"/>
        <v>3.2000000000000006E-3</v>
      </c>
      <c r="EZ348" s="194">
        <f t="shared" si="383"/>
        <v>0</v>
      </c>
      <c r="FA348" s="19" t="e">
        <f ca="1"/>
        <v>#N/A</v>
      </c>
      <c r="FB348" s="208" t="e">
        <f t="shared" ca="1" si="384"/>
        <v>#N/A</v>
      </c>
      <c r="FC348" s="207"/>
      <c r="FD348" s="194"/>
      <c r="FE348" s="198" cm="1">
        <f t="array" ref="FE348">IFERROR(MATCH(TRUE,INDEX($B$14:$B$117&gt;=FD348,0),0),"")</f>
        <v>1</v>
      </c>
      <c r="FF348" s="194">
        <f t="shared" ca="1" si="385"/>
        <v>3.2000000000000006E-3</v>
      </c>
      <c r="FI348" s="194">
        <f t="shared" si="386"/>
        <v>0</v>
      </c>
      <c r="FJ348" s="19" t="e">
        <f ca="1"/>
        <v>#N/A</v>
      </c>
      <c r="FK348" s="208" t="e">
        <f t="shared" ca="1" si="387"/>
        <v>#N/A</v>
      </c>
      <c r="FL348" s="207"/>
      <c r="FM348" s="194"/>
      <c r="FN348" s="198" cm="1">
        <f t="array" ref="FN348">IFERROR(MATCH(TRUE,INDEX($B$14:$B$117&gt;=FM348,0),0),"")</f>
        <v>1</v>
      </c>
      <c r="FO348" s="194">
        <f t="shared" ca="1" si="388"/>
        <v>3.2000000000000006E-3</v>
      </c>
      <c r="FR348" s="194">
        <f t="shared" si="389"/>
        <v>0</v>
      </c>
      <c r="FS348" s="19" t="e">
        <f ca="1"/>
        <v>#N/A</v>
      </c>
      <c r="FT348" s="208" t="e">
        <f t="shared" ca="1" si="390"/>
        <v>#N/A</v>
      </c>
      <c r="FU348" s="207"/>
      <c r="FV348" s="194"/>
      <c r="FW348" s="198" cm="1">
        <f t="array" ref="FW348">IFERROR(MATCH(TRUE,INDEX($B$14:$B$117&gt;=FV348,0),0),"")</f>
        <v>1</v>
      </c>
      <c r="FX348" s="194">
        <f t="shared" ca="1" si="391"/>
        <v>3.2000000000000006E-3</v>
      </c>
      <c r="GA348" s="194">
        <f t="shared" si="392"/>
        <v>0</v>
      </c>
      <c r="GB348" s="19" t="e">
        <f ca="1"/>
        <v>#N/A</v>
      </c>
      <c r="GC348" s="208" t="e">
        <f t="shared" ca="1" si="393"/>
        <v>#N/A</v>
      </c>
    </row>
    <row r="349" spans="6:185" x14ac:dyDescent="0.2">
      <c r="F349" s="207"/>
      <c r="G349" s="194"/>
      <c r="H349" s="198" cm="1">
        <f t="array" ref="H349">IFERROR(MATCH(TRUE,INDEX($B$14:$B$117&gt;=G349,0),0),"")</f>
        <v>1</v>
      </c>
      <c r="I349" s="194">
        <f t="shared" ca="1" si="338"/>
        <v>3.2000000000000006E-3</v>
      </c>
      <c r="L349" s="194">
        <f t="shared" si="394"/>
        <v>0</v>
      </c>
      <c r="M349" s="19">
        <f ca="1"/>
        <v>0</v>
      </c>
      <c r="N349" s="208">
        <f t="shared" ca="1" si="395"/>
        <v>0</v>
      </c>
      <c r="O349" s="207"/>
      <c r="P349" s="194"/>
      <c r="Q349" s="198" cm="1">
        <f t="array" ref="Q349">IFERROR(MATCH(TRUE,INDEX($B$14:$B$117&gt;=P349,0),0),"")</f>
        <v>1</v>
      </c>
      <c r="R349" s="194">
        <f t="shared" ca="1" si="339"/>
        <v>3.2000000000000006E-3</v>
      </c>
      <c r="U349" s="194">
        <f t="shared" si="396"/>
        <v>0</v>
      </c>
      <c r="V349" s="19">
        <f ca="1"/>
        <v>0</v>
      </c>
      <c r="W349" s="208">
        <f t="shared" ca="1" si="397"/>
        <v>0</v>
      </c>
      <c r="X349" s="207"/>
      <c r="Y349" s="194"/>
      <c r="Z349" s="198" cm="1">
        <f t="array" ref="Z349">IFERROR(MATCH(TRUE,INDEX($B$14:$B$117&gt;=Y349,0),0),"")</f>
        <v>1</v>
      </c>
      <c r="AA349" s="194">
        <f t="shared" ca="1" si="340"/>
        <v>3.2000000000000006E-3</v>
      </c>
      <c r="AD349" s="194">
        <f t="shared" si="341"/>
        <v>0</v>
      </c>
      <c r="AE349" s="19">
        <f ca="1"/>
        <v>0</v>
      </c>
      <c r="AF349" s="208">
        <f t="shared" ca="1" si="342"/>
        <v>0</v>
      </c>
      <c r="AG349" s="207"/>
      <c r="AH349" s="194"/>
      <c r="AI349" s="198" cm="1">
        <f t="array" ref="AI349">IFERROR(MATCH(TRUE,INDEX($B$14:$B$117&gt;=AH349,0),0),"")</f>
        <v>1</v>
      </c>
      <c r="AJ349" s="194">
        <f t="shared" ca="1" si="343"/>
        <v>3.2000000000000006E-3</v>
      </c>
      <c r="AM349" s="194">
        <f t="shared" si="344"/>
        <v>0</v>
      </c>
      <c r="AN349" s="19">
        <f ca="1"/>
        <v>0</v>
      </c>
      <c r="AO349" s="208">
        <f t="shared" ca="1" si="345"/>
        <v>0</v>
      </c>
      <c r="AP349" s="207"/>
      <c r="AQ349" s="194"/>
      <c r="AR349" s="198" cm="1">
        <f t="array" ref="AR349">IFERROR(MATCH(TRUE,INDEX($B$14:$B$117&gt;=AQ349,0),0),"")</f>
        <v>1</v>
      </c>
      <c r="AS349" s="194">
        <f t="shared" ca="1" si="346"/>
        <v>3.2000000000000006E-3</v>
      </c>
      <c r="AV349" s="194">
        <f t="shared" si="347"/>
        <v>0</v>
      </c>
      <c r="AW349" s="19">
        <f ca="1"/>
        <v>0</v>
      </c>
      <c r="AX349" s="208">
        <f t="shared" ca="1" si="348"/>
        <v>0</v>
      </c>
      <c r="AY349" s="207"/>
      <c r="AZ349" s="194"/>
      <c r="BA349" s="198" cm="1">
        <f t="array" ref="BA349">IFERROR(MATCH(TRUE,INDEX($B$14:$B$117&gt;=AZ349,0),0),"")</f>
        <v>1</v>
      </c>
      <c r="BB349" s="194">
        <f t="shared" ca="1" si="349"/>
        <v>3.2000000000000006E-3</v>
      </c>
      <c r="BE349" s="194">
        <f t="shared" si="350"/>
        <v>0</v>
      </c>
      <c r="BF349" s="19">
        <f ca="1"/>
        <v>0</v>
      </c>
      <c r="BG349" s="208">
        <f t="shared" ca="1" si="351"/>
        <v>0</v>
      </c>
      <c r="BH349" s="207"/>
      <c r="BI349" s="194"/>
      <c r="BJ349" s="198" cm="1">
        <f t="array" ref="BJ349">IFERROR(MATCH(TRUE,INDEX($B$14:$B$117&gt;=BI349,0),0),"")</f>
        <v>1</v>
      </c>
      <c r="BK349" s="194">
        <f t="shared" ca="1" si="352"/>
        <v>3.2000000000000006E-3</v>
      </c>
      <c r="BN349" s="194">
        <f t="shared" si="353"/>
        <v>0</v>
      </c>
      <c r="BO349" s="19">
        <f ca="1"/>
        <v>0</v>
      </c>
      <c r="BP349" s="208">
        <f t="shared" ca="1" si="354"/>
        <v>0</v>
      </c>
      <c r="BQ349" s="207"/>
      <c r="BR349" s="194"/>
      <c r="BS349" s="198" cm="1">
        <f t="array" ref="BS349">IFERROR(MATCH(TRUE,INDEX($B$14:$B$117&gt;=BR349,0),0),"")</f>
        <v>1</v>
      </c>
      <c r="BT349" s="194">
        <f t="shared" ca="1" si="355"/>
        <v>3.2000000000000006E-3</v>
      </c>
      <c r="BW349" s="194">
        <f t="shared" si="356"/>
        <v>0</v>
      </c>
      <c r="BX349" s="19">
        <f ca="1"/>
        <v>0</v>
      </c>
      <c r="BY349" s="208">
        <f t="shared" ca="1" si="357"/>
        <v>0</v>
      </c>
      <c r="BZ349" s="207"/>
      <c r="CA349" s="194"/>
      <c r="CB349" s="198" cm="1">
        <f t="array" ref="CB349">IFERROR(MATCH(TRUE,INDEX($B$14:$B$117&gt;=CA349,0),0),"")</f>
        <v>1</v>
      </c>
      <c r="CC349" s="194">
        <f t="shared" ca="1" si="358"/>
        <v>3.2000000000000006E-3</v>
      </c>
      <c r="CF349" s="194">
        <f t="shared" si="359"/>
        <v>0</v>
      </c>
      <c r="CG349" s="19">
        <f ca="1"/>
        <v>0</v>
      </c>
      <c r="CH349" s="208">
        <f t="shared" ca="1" si="360"/>
        <v>0</v>
      </c>
      <c r="CI349" s="207"/>
      <c r="CJ349" s="194"/>
      <c r="CK349" s="198" cm="1">
        <f t="array" ref="CK349">IFERROR(MATCH(TRUE,INDEX($B$14:$B$117&gt;=CJ349,0),0),"")</f>
        <v>1</v>
      </c>
      <c r="CL349" s="194">
        <f t="shared" ca="1" si="361"/>
        <v>3.2000000000000006E-3</v>
      </c>
      <c r="CO349" s="194">
        <f t="shared" si="362"/>
        <v>0</v>
      </c>
      <c r="CP349" s="19">
        <f ca="1"/>
        <v>0</v>
      </c>
      <c r="CQ349" s="208">
        <f t="shared" ca="1" si="363"/>
        <v>0</v>
      </c>
      <c r="CR349" s="207"/>
      <c r="CS349" s="194"/>
      <c r="CT349" s="198" cm="1">
        <f t="array" ref="CT349">IFERROR(MATCH(TRUE,INDEX($B$14:$B$117&gt;=CS349,0),0),"")</f>
        <v>1</v>
      </c>
      <c r="CU349" s="194">
        <f t="shared" ca="1" si="364"/>
        <v>3.2000000000000006E-3</v>
      </c>
      <c r="CX349" s="194">
        <f t="shared" si="365"/>
        <v>0</v>
      </c>
      <c r="CY349" s="19" t="e">
        <f ca="1"/>
        <v>#N/A</v>
      </c>
      <c r="CZ349" s="208" t="e">
        <f t="shared" ca="1" si="366"/>
        <v>#N/A</v>
      </c>
      <c r="DA349" s="207"/>
      <c r="DB349" s="194"/>
      <c r="DC349" s="198" cm="1">
        <f t="array" ref="DC349">IFERROR(MATCH(TRUE,INDEX($B$14:$B$117&gt;=DB349,0),0),"")</f>
        <v>1</v>
      </c>
      <c r="DD349" s="194">
        <f t="shared" ca="1" si="367"/>
        <v>3.2000000000000006E-3</v>
      </c>
      <c r="DG349" s="194">
        <f t="shared" si="368"/>
        <v>0</v>
      </c>
      <c r="DH349" s="19" t="e">
        <f ca="1"/>
        <v>#N/A</v>
      </c>
      <c r="DI349" s="208" t="e">
        <f t="shared" ca="1" si="369"/>
        <v>#N/A</v>
      </c>
      <c r="DJ349" s="207"/>
      <c r="DK349" s="194"/>
      <c r="DL349" s="198" cm="1">
        <f t="array" ref="DL349">IFERROR(MATCH(TRUE,INDEX($B$14:$B$117&gt;=DK349,0),0),"")</f>
        <v>1</v>
      </c>
      <c r="DM349" s="194">
        <f t="shared" ca="1" si="370"/>
        <v>3.2000000000000006E-3</v>
      </c>
      <c r="DP349" s="194">
        <f t="shared" si="371"/>
        <v>0</v>
      </c>
      <c r="DQ349" s="19" t="e">
        <f ca="1"/>
        <v>#N/A</v>
      </c>
      <c r="DR349" s="208" t="e">
        <f t="shared" ca="1" si="372"/>
        <v>#N/A</v>
      </c>
      <c r="DS349" s="207"/>
      <c r="DT349" s="194"/>
      <c r="DU349" s="198" cm="1">
        <f t="array" ref="DU349">IFERROR(MATCH(TRUE,INDEX($B$14:$B$117&gt;=DT349,0),0),"")</f>
        <v>1</v>
      </c>
      <c r="DV349" s="194">
        <f t="shared" ca="1" si="373"/>
        <v>3.2000000000000006E-3</v>
      </c>
      <c r="DY349" s="194">
        <f t="shared" si="374"/>
        <v>0</v>
      </c>
      <c r="DZ349" s="19" t="e">
        <f ca="1"/>
        <v>#N/A</v>
      </c>
      <c r="EA349" s="208" t="e">
        <f t="shared" ca="1" si="375"/>
        <v>#N/A</v>
      </c>
      <c r="EB349" s="207"/>
      <c r="EC349" s="194"/>
      <c r="ED349" s="198" cm="1">
        <f t="array" ref="ED349">IFERROR(MATCH(TRUE,INDEX($B$14:$B$117&gt;=EC349,0),0),"")</f>
        <v>1</v>
      </c>
      <c r="EE349" s="194">
        <f t="shared" ca="1" si="376"/>
        <v>3.2000000000000006E-3</v>
      </c>
      <c r="EH349" s="194">
        <f t="shared" si="377"/>
        <v>0</v>
      </c>
      <c r="EI349" s="19" t="e">
        <f ca="1"/>
        <v>#N/A</v>
      </c>
      <c r="EJ349" s="208" t="e">
        <f t="shared" ca="1" si="378"/>
        <v>#N/A</v>
      </c>
      <c r="EK349" s="207"/>
      <c r="EL349" s="194"/>
      <c r="EM349" s="198" cm="1">
        <f t="array" ref="EM349">IFERROR(MATCH(TRUE,INDEX($B$14:$B$117&gt;=EL349,0),0),"")</f>
        <v>1</v>
      </c>
      <c r="EN349" s="194">
        <f t="shared" ca="1" si="379"/>
        <v>3.2000000000000006E-3</v>
      </c>
      <c r="EQ349" s="194">
        <f t="shared" si="380"/>
        <v>0</v>
      </c>
      <c r="ER349" s="19" t="e">
        <f ca="1"/>
        <v>#N/A</v>
      </c>
      <c r="ES349" s="208" t="e">
        <f t="shared" ca="1" si="381"/>
        <v>#N/A</v>
      </c>
      <c r="ET349" s="207"/>
      <c r="EU349" s="194"/>
      <c r="EV349" s="198" cm="1">
        <f t="array" ref="EV349">IFERROR(MATCH(TRUE,INDEX($B$14:$B$117&gt;=EU349,0),0),"")</f>
        <v>1</v>
      </c>
      <c r="EW349" s="194">
        <f t="shared" ca="1" si="382"/>
        <v>3.2000000000000006E-3</v>
      </c>
      <c r="EZ349" s="194">
        <f t="shared" si="383"/>
        <v>0</v>
      </c>
      <c r="FA349" s="19" t="e">
        <f ca="1"/>
        <v>#N/A</v>
      </c>
      <c r="FB349" s="208" t="e">
        <f t="shared" ca="1" si="384"/>
        <v>#N/A</v>
      </c>
      <c r="FC349" s="207"/>
      <c r="FD349" s="194"/>
      <c r="FE349" s="198" cm="1">
        <f t="array" ref="FE349">IFERROR(MATCH(TRUE,INDEX($B$14:$B$117&gt;=FD349,0),0),"")</f>
        <v>1</v>
      </c>
      <c r="FF349" s="194">
        <f t="shared" ca="1" si="385"/>
        <v>3.2000000000000006E-3</v>
      </c>
      <c r="FI349" s="194">
        <f t="shared" si="386"/>
        <v>0</v>
      </c>
      <c r="FJ349" s="19" t="e">
        <f ca="1"/>
        <v>#N/A</v>
      </c>
      <c r="FK349" s="208" t="e">
        <f t="shared" ca="1" si="387"/>
        <v>#N/A</v>
      </c>
      <c r="FL349" s="207"/>
      <c r="FM349" s="194"/>
      <c r="FN349" s="198" cm="1">
        <f t="array" ref="FN349">IFERROR(MATCH(TRUE,INDEX($B$14:$B$117&gt;=FM349,0),0),"")</f>
        <v>1</v>
      </c>
      <c r="FO349" s="194">
        <f t="shared" ca="1" si="388"/>
        <v>3.2000000000000006E-3</v>
      </c>
      <c r="FR349" s="194">
        <f t="shared" si="389"/>
        <v>0</v>
      </c>
      <c r="FS349" s="19" t="e">
        <f ca="1"/>
        <v>#N/A</v>
      </c>
      <c r="FT349" s="208" t="e">
        <f t="shared" ca="1" si="390"/>
        <v>#N/A</v>
      </c>
      <c r="FU349" s="207"/>
      <c r="FV349" s="194"/>
      <c r="FW349" s="198" cm="1">
        <f t="array" ref="FW349">IFERROR(MATCH(TRUE,INDEX($B$14:$B$117&gt;=FV349,0),0),"")</f>
        <v>1</v>
      </c>
      <c r="FX349" s="194">
        <f t="shared" ca="1" si="391"/>
        <v>3.2000000000000006E-3</v>
      </c>
      <c r="GA349" s="194">
        <f t="shared" si="392"/>
        <v>0</v>
      </c>
      <c r="GB349" s="19" t="e">
        <f ca="1"/>
        <v>#N/A</v>
      </c>
      <c r="GC349" s="208" t="e">
        <f t="shared" ca="1" si="393"/>
        <v>#N/A</v>
      </c>
    </row>
    <row r="350" spans="6:185" x14ac:dyDescent="0.2">
      <c r="F350" s="207"/>
      <c r="G350" s="194"/>
      <c r="H350" s="198" cm="1">
        <f t="array" ref="H350">IFERROR(MATCH(TRUE,INDEX($B$14:$B$117&gt;=G350,0),0),"")</f>
        <v>1</v>
      </c>
      <c r="I350" s="194">
        <f t="shared" ca="1" si="338"/>
        <v>3.2000000000000006E-3</v>
      </c>
      <c r="L350" s="194">
        <f t="shared" si="394"/>
        <v>0</v>
      </c>
      <c r="M350" s="19">
        <f ca="1"/>
        <v>0</v>
      </c>
      <c r="N350" s="208">
        <f t="shared" ca="1" si="395"/>
        <v>0</v>
      </c>
      <c r="O350" s="207"/>
      <c r="P350" s="194"/>
      <c r="Q350" s="198" cm="1">
        <f t="array" ref="Q350">IFERROR(MATCH(TRUE,INDEX($B$14:$B$117&gt;=P350,0),0),"")</f>
        <v>1</v>
      </c>
      <c r="R350" s="194">
        <f t="shared" ca="1" si="339"/>
        <v>3.2000000000000006E-3</v>
      </c>
      <c r="U350" s="194">
        <f t="shared" si="396"/>
        <v>0</v>
      </c>
      <c r="V350" s="19">
        <f ca="1"/>
        <v>0</v>
      </c>
      <c r="W350" s="208">
        <f t="shared" ca="1" si="397"/>
        <v>0</v>
      </c>
      <c r="X350" s="207"/>
      <c r="Y350" s="194"/>
      <c r="Z350" s="198" cm="1">
        <f t="array" ref="Z350">IFERROR(MATCH(TRUE,INDEX($B$14:$B$117&gt;=Y350,0),0),"")</f>
        <v>1</v>
      </c>
      <c r="AA350" s="194">
        <f t="shared" ca="1" si="340"/>
        <v>3.2000000000000006E-3</v>
      </c>
      <c r="AD350" s="194">
        <f t="shared" si="341"/>
        <v>0</v>
      </c>
      <c r="AE350" s="19">
        <f ca="1"/>
        <v>0</v>
      </c>
      <c r="AF350" s="208">
        <f t="shared" ca="1" si="342"/>
        <v>0</v>
      </c>
      <c r="AG350" s="207"/>
      <c r="AH350" s="194"/>
      <c r="AI350" s="198" cm="1">
        <f t="array" ref="AI350">IFERROR(MATCH(TRUE,INDEX($B$14:$B$117&gt;=AH350,0),0),"")</f>
        <v>1</v>
      </c>
      <c r="AJ350" s="194">
        <f t="shared" ca="1" si="343"/>
        <v>3.2000000000000006E-3</v>
      </c>
      <c r="AM350" s="194">
        <f t="shared" si="344"/>
        <v>0</v>
      </c>
      <c r="AN350" s="19">
        <f ca="1"/>
        <v>0</v>
      </c>
      <c r="AO350" s="208">
        <f t="shared" ca="1" si="345"/>
        <v>0</v>
      </c>
      <c r="AP350" s="207"/>
      <c r="AQ350" s="194"/>
      <c r="AR350" s="198" cm="1">
        <f t="array" ref="AR350">IFERROR(MATCH(TRUE,INDEX($B$14:$B$117&gt;=AQ350,0),0),"")</f>
        <v>1</v>
      </c>
      <c r="AS350" s="194">
        <f t="shared" ca="1" si="346"/>
        <v>3.2000000000000006E-3</v>
      </c>
      <c r="AV350" s="194">
        <f t="shared" si="347"/>
        <v>0</v>
      </c>
      <c r="AW350" s="19">
        <f ca="1"/>
        <v>0</v>
      </c>
      <c r="AX350" s="208">
        <f t="shared" ca="1" si="348"/>
        <v>0</v>
      </c>
      <c r="AY350" s="207"/>
      <c r="AZ350" s="194"/>
      <c r="BA350" s="198" cm="1">
        <f t="array" ref="BA350">IFERROR(MATCH(TRUE,INDEX($B$14:$B$117&gt;=AZ350,0),0),"")</f>
        <v>1</v>
      </c>
      <c r="BB350" s="194">
        <f t="shared" ca="1" si="349"/>
        <v>3.2000000000000006E-3</v>
      </c>
      <c r="BE350" s="194">
        <f t="shared" si="350"/>
        <v>0</v>
      </c>
      <c r="BF350" s="19">
        <f ca="1"/>
        <v>0</v>
      </c>
      <c r="BG350" s="208">
        <f t="shared" ca="1" si="351"/>
        <v>0</v>
      </c>
      <c r="BH350" s="207"/>
      <c r="BI350" s="194"/>
      <c r="BJ350" s="198" cm="1">
        <f t="array" ref="BJ350">IFERROR(MATCH(TRUE,INDEX($B$14:$B$117&gt;=BI350,0),0),"")</f>
        <v>1</v>
      </c>
      <c r="BK350" s="194">
        <f t="shared" ca="1" si="352"/>
        <v>3.2000000000000006E-3</v>
      </c>
      <c r="BN350" s="194">
        <f t="shared" si="353"/>
        <v>0</v>
      </c>
      <c r="BO350" s="19">
        <f ca="1"/>
        <v>0</v>
      </c>
      <c r="BP350" s="208">
        <f t="shared" ca="1" si="354"/>
        <v>0</v>
      </c>
      <c r="BQ350" s="207"/>
      <c r="BR350" s="194"/>
      <c r="BS350" s="198" cm="1">
        <f t="array" ref="BS350">IFERROR(MATCH(TRUE,INDEX($B$14:$B$117&gt;=BR350,0),0),"")</f>
        <v>1</v>
      </c>
      <c r="BT350" s="194">
        <f t="shared" ca="1" si="355"/>
        <v>3.2000000000000006E-3</v>
      </c>
      <c r="BW350" s="194">
        <f t="shared" si="356"/>
        <v>0</v>
      </c>
      <c r="BX350" s="19">
        <f ca="1"/>
        <v>0</v>
      </c>
      <c r="BY350" s="208">
        <f t="shared" ca="1" si="357"/>
        <v>0</v>
      </c>
      <c r="BZ350" s="207"/>
      <c r="CA350" s="194"/>
      <c r="CB350" s="198" cm="1">
        <f t="array" ref="CB350">IFERROR(MATCH(TRUE,INDEX($B$14:$B$117&gt;=CA350,0),0),"")</f>
        <v>1</v>
      </c>
      <c r="CC350" s="194">
        <f t="shared" ca="1" si="358"/>
        <v>3.2000000000000006E-3</v>
      </c>
      <c r="CF350" s="194">
        <f t="shared" si="359"/>
        <v>0</v>
      </c>
      <c r="CG350" s="19">
        <f ca="1"/>
        <v>0</v>
      </c>
      <c r="CH350" s="208">
        <f t="shared" ca="1" si="360"/>
        <v>0</v>
      </c>
      <c r="CI350" s="207"/>
      <c r="CJ350" s="194"/>
      <c r="CK350" s="198" cm="1">
        <f t="array" ref="CK350">IFERROR(MATCH(TRUE,INDEX($B$14:$B$117&gt;=CJ350,0),0),"")</f>
        <v>1</v>
      </c>
      <c r="CL350" s="194">
        <f t="shared" ca="1" si="361"/>
        <v>3.2000000000000006E-3</v>
      </c>
      <c r="CO350" s="194">
        <f t="shared" si="362"/>
        <v>0</v>
      </c>
      <c r="CP350" s="19">
        <f ca="1"/>
        <v>0</v>
      </c>
      <c r="CQ350" s="208">
        <f t="shared" ca="1" si="363"/>
        <v>0</v>
      </c>
      <c r="CR350" s="207"/>
      <c r="CS350" s="194"/>
      <c r="CT350" s="198" cm="1">
        <f t="array" ref="CT350">IFERROR(MATCH(TRUE,INDEX($B$14:$B$117&gt;=CS350,0),0),"")</f>
        <v>1</v>
      </c>
      <c r="CU350" s="194">
        <f t="shared" ca="1" si="364"/>
        <v>3.2000000000000006E-3</v>
      </c>
      <c r="CX350" s="194">
        <f t="shared" si="365"/>
        <v>0</v>
      </c>
      <c r="CY350" s="19" t="e">
        <f ca="1"/>
        <v>#N/A</v>
      </c>
      <c r="CZ350" s="208" t="e">
        <f t="shared" ca="1" si="366"/>
        <v>#N/A</v>
      </c>
      <c r="DA350" s="207"/>
      <c r="DB350" s="194"/>
      <c r="DC350" s="198" cm="1">
        <f t="array" ref="DC350">IFERROR(MATCH(TRUE,INDEX($B$14:$B$117&gt;=DB350,0),0),"")</f>
        <v>1</v>
      </c>
      <c r="DD350" s="194">
        <f t="shared" ca="1" si="367"/>
        <v>3.2000000000000006E-3</v>
      </c>
      <c r="DG350" s="194">
        <f t="shared" si="368"/>
        <v>0</v>
      </c>
      <c r="DH350" s="19" t="e">
        <f ca="1"/>
        <v>#N/A</v>
      </c>
      <c r="DI350" s="208" t="e">
        <f t="shared" ca="1" si="369"/>
        <v>#N/A</v>
      </c>
      <c r="DJ350" s="207"/>
      <c r="DK350" s="194"/>
      <c r="DL350" s="198" cm="1">
        <f t="array" ref="DL350">IFERROR(MATCH(TRUE,INDEX($B$14:$B$117&gt;=DK350,0),0),"")</f>
        <v>1</v>
      </c>
      <c r="DM350" s="194">
        <f t="shared" ca="1" si="370"/>
        <v>3.2000000000000006E-3</v>
      </c>
      <c r="DP350" s="194">
        <f t="shared" si="371"/>
        <v>0</v>
      </c>
      <c r="DQ350" s="19" t="e">
        <f ca="1"/>
        <v>#N/A</v>
      </c>
      <c r="DR350" s="208" t="e">
        <f t="shared" ca="1" si="372"/>
        <v>#N/A</v>
      </c>
      <c r="DS350" s="207"/>
      <c r="DT350" s="194"/>
      <c r="DU350" s="198" cm="1">
        <f t="array" ref="DU350">IFERROR(MATCH(TRUE,INDEX($B$14:$B$117&gt;=DT350,0),0),"")</f>
        <v>1</v>
      </c>
      <c r="DV350" s="194">
        <f t="shared" ca="1" si="373"/>
        <v>3.2000000000000006E-3</v>
      </c>
      <c r="DY350" s="194">
        <f t="shared" si="374"/>
        <v>0</v>
      </c>
      <c r="DZ350" s="19" t="e">
        <f ca="1"/>
        <v>#N/A</v>
      </c>
      <c r="EA350" s="208" t="e">
        <f t="shared" ca="1" si="375"/>
        <v>#N/A</v>
      </c>
      <c r="EB350" s="207"/>
      <c r="EC350" s="194"/>
      <c r="ED350" s="198" cm="1">
        <f t="array" ref="ED350">IFERROR(MATCH(TRUE,INDEX($B$14:$B$117&gt;=EC350,0),0),"")</f>
        <v>1</v>
      </c>
      <c r="EE350" s="194">
        <f t="shared" ca="1" si="376"/>
        <v>3.2000000000000006E-3</v>
      </c>
      <c r="EH350" s="194">
        <f t="shared" si="377"/>
        <v>0</v>
      </c>
      <c r="EI350" s="19" t="e">
        <f ca="1"/>
        <v>#N/A</v>
      </c>
      <c r="EJ350" s="208" t="e">
        <f t="shared" ca="1" si="378"/>
        <v>#N/A</v>
      </c>
      <c r="EK350" s="207"/>
      <c r="EL350" s="194"/>
      <c r="EM350" s="198" cm="1">
        <f t="array" ref="EM350">IFERROR(MATCH(TRUE,INDEX($B$14:$B$117&gt;=EL350,0),0),"")</f>
        <v>1</v>
      </c>
      <c r="EN350" s="194">
        <f t="shared" ca="1" si="379"/>
        <v>3.2000000000000006E-3</v>
      </c>
      <c r="EQ350" s="194">
        <f t="shared" si="380"/>
        <v>0</v>
      </c>
      <c r="ER350" s="19" t="e">
        <f ca="1"/>
        <v>#N/A</v>
      </c>
      <c r="ES350" s="208" t="e">
        <f t="shared" ca="1" si="381"/>
        <v>#N/A</v>
      </c>
      <c r="ET350" s="207"/>
      <c r="EU350" s="194"/>
      <c r="EV350" s="198" cm="1">
        <f t="array" ref="EV350">IFERROR(MATCH(TRUE,INDEX($B$14:$B$117&gt;=EU350,0),0),"")</f>
        <v>1</v>
      </c>
      <c r="EW350" s="194">
        <f t="shared" ca="1" si="382"/>
        <v>3.2000000000000006E-3</v>
      </c>
      <c r="EZ350" s="194">
        <f t="shared" si="383"/>
        <v>0</v>
      </c>
      <c r="FA350" s="19" t="e">
        <f ca="1"/>
        <v>#N/A</v>
      </c>
      <c r="FB350" s="208" t="e">
        <f t="shared" ca="1" si="384"/>
        <v>#N/A</v>
      </c>
      <c r="FC350" s="207"/>
      <c r="FD350" s="194"/>
      <c r="FE350" s="198" cm="1">
        <f t="array" ref="FE350">IFERROR(MATCH(TRUE,INDEX($B$14:$B$117&gt;=FD350,0),0),"")</f>
        <v>1</v>
      </c>
      <c r="FF350" s="194">
        <f t="shared" ca="1" si="385"/>
        <v>3.2000000000000006E-3</v>
      </c>
      <c r="FI350" s="194">
        <f t="shared" si="386"/>
        <v>0</v>
      </c>
      <c r="FJ350" s="19" t="e">
        <f ca="1"/>
        <v>#N/A</v>
      </c>
      <c r="FK350" s="208" t="e">
        <f t="shared" ca="1" si="387"/>
        <v>#N/A</v>
      </c>
      <c r="FL350" s="207"/>
      <c r="FM350" s="194"/>
      <c r="FN350" s="198" cm="1">
        <f t="array" ref="FN350">IFERROR(MATCH(TRUE,INDEX($B$14:$B$117&gt;=FM350,0),0),"")</f>
        <v>1</v>
      </c>
      <c r="FO350" s="194">
        <f t="shared" ca="1" si="388"/>
        <v>3.2000000000000006E-3</v>
      </c>
      <c r="FR350" s="194">
        <f t="shared" si="389"/>
        <v>0</v>
      </c>
      <c r="FS350" s="19" t="e">
        <f ca="1"/>
        <v>#N/A</v>
      </c>
      <c r="FT350" s="208" t="e">
        <f t="shared" ca="1" si="390"/>
        <v>#N/A</v>
      </c>
      <c r="FU350" s="207"/>
      <c r="FV350" s="194"/>
      <c r="FW350" s="198" cm="1">
        <f t="array" ref="FW350">IFERROR(MATCH(TRUE,INDEX($B$14:$B$117&gt;=FV350,0),0),"")</f>
        <v>1</v>
      </c>
      <c r="FX350" s="194">
        <f t="shared" ca="1" si="391"/>
        <v>3.2000000000000006E-3</v>
      </c>
      <c r="GA350" s="194">
        <f t="shared" si="392"/>
        <v>0</v>
      </c>
      <c r="GB350" s="19" t="e">
        <f ca="1"/>
        <v>#N/A</v>
      </c>
      <c r="GC350" s="208" t="e">
        <f t="shared" ca="1" si="393"/>
        <v>#N/A</v>
      </c>
    </row>
    <row r="351" spans="6:185" x14ac:dyDescent="0.2">
      <c r="F351" s="207"/>
      <c r="G351" s="194"/>
      <c r="H351" s="198" cm="1">
        <f t="array" ref="H351">IFERROR(MATCH(TRUE,INDEX($B$14:$B$117&gt;=G351,0),0),"")</f>
        <v>1</v>
      </c>
      <c r="I351" s="194">
        <f t="shared" ca="1" si="338"/>
        <v>3.2000000000000006E-3</v>
      </c>
      <c r="L351" s="194">
        <f t="shared" si="394"/>
        <v>0</v>
      </c>
      <c r="M351" s="19">
        <f ca="1"/>
        <v>0</v>
      </c>
      <c r="N351" s="208">
        <f t="shared" ca="1" si="395"/>
        <v>0</v>
      </c>
      <c r="O351" s="207"/>
      <c r="P351" s="194"/>
      <c r="Q351" s="198" cm="1">
        <f t="array" ref="Q351">IFERROR(MATCH(TRUE,INDEX($B$14:$B$117&gt;=P351,0),0),"")</f>
        <v>1</v>
      </c>
      <c r="R351" s="194">
        <f t="shared" ca="1" si="339"/>
        <v>3.2000000000000006E-3</v>
      </c>
      <c r="U351" s="194">
        <f t="shared" si="396"/>
        <v>0</v>
      </c>
      <c r="V351" s="19">
        <f ca="1"/>
        <v>0</v>
      </c>
      <c r="W351" s="208">
        <f t="shared" ca="1" si="397"/>
        <v>0</v>
      </c>
      <c r="X351" s="207"/>
      <c r="Y351" s="194"/>
      <c r="Z351" s="198" cm="1">
        <f t="array" ref="Z351">IFERROR(MATCH(TRUE,INDEX($B$14:$B$117&gt;=Y351,0),0),"")</f>
        <v>1</v>
      </c>
      <c r="AA351" s="194">
        <f t="shared" ca="1" si="340"/>
        <v>3.2000000000000006E-3</v>
      </c>
      <c r="AD351" s="194">
        <f t="shared" si="341"/>
        <v>0</v>
      </c>
      <c r="AE351" s="19">
        <f ca="1"/>
        <v>0</v>
      </c>
      <c r="AF351" s="208">
        <f t="shared" ca="1" si="342"/>
        <v>0</v>
      </c>
      <c r="AG351" s="207"/>
      <c r="AH351" s="194"/>
      <c r="AI351" s="198" cm="1">
        <f t="array" ref="AI351">IFERROR(MATCH(TRUE,INDEX($B$14:$B$117&gt;=AH351,0),0),"")</f>
        <v>1</v>
      </c>
      <c r="AJ351" s="194">
        <f t="shared" ca="1" si="343"/>
        <v>3.2000000000000006E-3</v>
      </c>
      <c r="AM351" s="194">
        <f t="shared" si="344"/>
        <v>0</v>
      </c>
      <c r="AN351" s="19">
        <f ca="1"/>
        <v>0</v>
      </c>
      <c r="AO351" s="208">
        <f t="shared" ca="1" si="345"/>
        <v>0</v>
      </c>
      <c r="AP351" s="207"/>
      <c r="AQ351" s="194"/>
      <c r="AR351" s="198" cm="1">
        <f t="array" ref="AR351">IFERROR(MATCH(TRUE,INDEX($B$14:$B$117&gt;=AQ351,0),0),"")</f>
        <v>1</v>
      </c>
      <c r="AS351" s="194">
        <f t="shared" ca="1" si="346"/>
        <v>3.2000000000000006E-3</v>
      </c>
      <c r="AV351" s="194">
        <f t="shared" si="347"/>
        <v>0</v>
      </c>
      <c r="AW351" s="19">
        <f ca="1"/>
        <v>0</v>
      </c>
      <c r="AX351" s="208">
        <f t="shared" ca="1" si="348"/>
        <v>0</v>
      </c>
      <c r="AY351" s="207"/>
      <c r="AZ351" s="194"/>
      <c r="BA351" s="198" cm="1">
        <f t="array" ref="BA351">IFERROR(MATCH(TRUE,INDEX($B$14:$B$117&gt;=AZ351,0),0),"")</f>
        <v>1</v>
      </c>
      <c r="BB351" s="194">
        <f t="shared" ca="1" si="349"/>
        <v>3.2000000000000006E-3</v>
      </c>
      <c r="BE351" s="194">
        <f t="shared" si="350"/>
        <v>0</v>
      </c>
      <c r="BF351" s="19">
        <f ca="1"/>
        <v>0</v>
      </c>
      <c r="BG351" s="208">
        <f t="shared" ca="1" si="351"/>
        <v>0</v>
      </c>
      <c r="BH351" s="207"/>
      <c r="BI351" s="194"/>
      <c r="BJ351" s="198" cm="1">
        <f t="array" ref="BJ351">IFERROR(MATCH(TRUE,INDEX($B$14:$B$117&gt;=BI351,0),0),"")</f>
        <v>1</v>
      </c>
      <c r="BK351" s="194">
        <f t="shared" ca="1" si="352"/>
        <v>3.2000000000000006E-3</v>
      </c>
      <c r="BN351" s="194">
        <f t="shared" si="353"/>
        <v>0</v>
      </c>
      <c r="BO351" s="19">
        <f ca="1"/>
        <v>0</v>
      </c>
      <c r="BP351" s="208">
        <f t="shared" ca="1" si="354"/>
        <v>0</v>
      </c>
      <c r="BQ351" s="207"/>
      <c r="BR351" s="194"/>
      <c r="BS351" s="198" cm="1">
        <f t="array" ref="BS351">IFERROR(MATCH(TRUE,INDEX($B$14:$B$117&gt;=BR351,0),0),"")</f>
        <v>1</v>
      </c>
      <c r="BT351" s="194">
        <f t="shared" ca="1" si="355"/>
        <v>3.2000000000000006E-3</v>
      </c>
      <c r="BW351" s="194">
        <f t="shared" si="356"/>
        <v>0</v>
      </c>
      <c r="BX351" s="19">
        <f ca="1"/>
        <v>0</v>
      </c>
      <c r="BY351" s="208">
        <f t="shared" ca="1" si="357"/>
        <v>0</v>
      </c>
      <c r="BZ351" s="207"/>
      <c r="CA351" s="194"/>
      <c r="CB351" s="198" cm="1">
        <f t="array" ref="CB351">IFERROR(MATCH(TRUE,INDEX($B$14:$B$117&gt;=CA351,0),0),"")</f>
        <v>1</v>
      </c>
      <c r="CC351" s="194">
        <f t="shared" ca="1" si="358"/>
        <v>3.2000000000000006E-3</v>
      </c>
      <c r="CF351" s="194">
        <f t="shared" si="359"/>
        <v>0</v>
      </c>
      <c r="CG351" s="19">
        <f ca="1"/>
        <v>0</v>
      </c>
      <c r="CH351" s="208">
        <f t="shared" ca="1" si="360"/>
        <v>0</v>
      </c>
      <c r="CI351" s="207"/>
      <c r="CJ351" s="194"/>
      <c r="CK351" s="198" cm="1">
        <f t="array" ref="CK351">IFERROR(MATCH(TRUE,INDEX($B$14:$B$117&gt;=CJ351,0),0),"")</f>
        <v>1</v>
      </c>
      <c r="CL351" s="194">
        <f t="shared" ca="1" si="361"/>
        <v>3.2000000000000006E-3</v>
      </c>
      <c r="CO351" s="194">
        <f t="shared" si="362"/>
        <v>0</v>
      </c>
      <c r="CP351" s="19">
        <f ca="1"/>
        <v>0</v>
      </c>
      <c r="CQ351" s="208">
        <f t="shared" ca="1" si="363"/>
        <v>0</v>
      </c>
      <c r="CR351" s="207"/>
      <c r="CS351" s="194"/>
      <c r="CT351" s="198" cm="1">
        <f t="array" ref="CT351">IFERROR(MATCH(TRUE,INDEX($B$14:$B$117&gt;=CS351,0),0),"")</f>
        <v>1</v>
      </c>
      <c r="CU351" s="194">
        <f t="shared" ca="1" si="364"/>
        <v>3.2000000000000006E-3</v>
      </c>
      <c r="CX351" s="194">
        <f t="shared" si="365"/>
        <v>0</v>
      </c>
      <c r="CY351" s="19" t="e">
        <f ca="1"/>
        <v>#N/A</v>
      </c>
      <c r="CZ351" s="208" t="e">
        <f t="shared" ca="1" si="366"/>
        <v>#N/A</v>
      </c>
      <c r="DA351" s="207"/>
      <c r="DB351" s="194"/>
      <c r="DC351" s="198" cm="1">
        <f t="array" ref="DC351">IFERROR(MATCH(TRUE,INDEX($B$14:$B$117&gt;=DB351,0),0),"")</f>
        <v>1</v>
      </c>
      <c r="DD351" s="194">
        <f t="shared" ca="1" si="367"/>
        <v>3.2000000000000006E-3</v>
      </c>
      <c r="DG351" s="194">
        <f t="shared" si="368"/>
        <v>0</v>
      </c>
      <c r="DH351" s="19" t="e">
        <f ca="1"/>
        <v>#N/A</v>
      </c>
      <c r="DI351" s="208" t="e">
        <f t="shared" ca="1" si="369"/>
        <v>#N/A</v>
      </c>
      <c r="DJ351" s="207"/>
      <c r="DK351" s="194"/>
      <c r="DL351" s="198" cm="1">
        <f t="array" ref="DL351">IFERROR(MATCH(TRUE,INDEX($B$14:$B$117&gt;=DK351,0),0),"")</f>
        <v>1</v>
      </c>
      <c r="DM351" s="194">
        <f t="shared" ca="1" si="370"/>
        <v>3.2000000000000006E-3</v>
      </c>
      <c r="DP351" s="194">
        <f t="shared" si="371"/>
        <v>0</v>
      </c>
      <c r="DQ351" s="19" t="e">
        <f ca="1"/>
        <v>#N/A</v>
      </c>
      <c r="DR351" s="208" t="e">
        <f t="shared" ca="1" si="372"/>
        <v>#N/A</v>
      </c>
      <c r="DS351" s="207"/>
      <c r="DT351" s="194"/>
      <c r="DU351" s="198" cm="1">
        <f t="array" ref="DU351">IFERROR(MATCH(TRUE,INDEX($B$14:$B$117&gt;=DT351,0),0),"")</f>
        <v>1</v>
      </c>
      <c r="DV351" s="194">
        <f t="shared" ca="1" si="373"/>
        <v>3.2000000000000006E-3</v>
      </c>
      <c r="DY351" s="194">
        <f t="shared" si="374"/>
        <v>0</v>
      </c>
      <c r="DZ351" s="19" t="e">
        <f ca="1"/>
        <v>#N/A</v>
      </c>
      <c r="EA351" s="208" t="e">
        <f t="shared" ca="1" si="375"/>
        <v>#N/A</v>
      </c>
      <c r="EB351" s="207"/>
      <c r="EC351" s="194"/>
      <c r="ED351" s="198" cm="1">
        <f t="array" ref="ED351">IFERROR(MATCH(TRUE,INDEX($B$14:$B$117&gt;=EC351,0),0),"")</f>
        <v>1</v>
      </c>
      <c r="EE351" s="194">
        <f t="shared" ca="1" si="376"/>
        <v>3.2000000000000006E-3</v>
      </c>
      <c r="EH351" s="194">
        <f t="shared" si="377"/>
        <v>0</v>
      </c>
      <c r="EI351" s="19" t="e">
        <f ca="1"/>
        <v>#N/A</v>
      </c>
      <c r="EJ351" s="208" t="e">
        <f t="shared" ca="1" si="378"/>
        <v>#N/A</v>
      </c>
      <c r="EK351" s="207"/>
      <c r="EL351" s="194"/>
      <c r="EM351" s="198" cm="1">
        <f t="array" ref="EM351">IFERROR(MATCH(TRUE,INDEX($B$14:$B$117&gt;=EL351,0),0),"")</f>
        <v>1</v>
      </c>
      <c r="EN351" s="194">
        <f t="shared" ca="1" si="379"/>
        <v>3.2000000000000006E-3</v>
      </c>
      <c r="EQ351" s="194">
        <f t="shared" si="380"/>
        <v>0</v>
      </c>
      <c r="ER351" s="19" t="e">
        <f ca="1"/>
        <v>#N/A</v>
      </c>
      <c r="ES351" s="208" t="e">
        <f t="shared" ca="1" si="381"/>
        <v>#N/A</v>
      </c>
      <c r="ET351" s="207"/>
      <c r="EU351" s="194"/>
      <c r="EV351" s="198" cm="1">
        <f t="array" ref="EV351">IFERROR(MATCH(TRUE,INDEX($B$14:$B$117&gt;=EU351,0),0),"")</f>
        <v>1</v>
      </c>
      <c r="EW351" s="194">
        <f t="shared" ca="1" si="382"/>
        <v>3.2000000000000006E-3</v>
      </c>
      <c r="EZ351" s="194">
        <f t="shared" si="383"/>
        <v>0</v>
      </c>
      <c r="FA351" s="19" t="e">
        <f ca="1"/>
        <v>#N/A</v>
      </c>
      <c r="FB351" s="208" t="e">
        <f t="shared" ca="1" si="384"/>
        <v>#N/A</v>
      </c>
      <c r="FC351" s="207"/>
      <c r="FD351" s="194"/>
      <c r="FE351" s="198" cm="1">
        <f t="array" ref="FE351">IFERROR(MATCH(TRUE,INDEX($B$14:$B$117&gt;=FD351,0),0),"")</f>
        <v>1</v>
      </c>
      <c r="FF351" s="194">
        <f t="shared" ca="1" si="385"/>
        <v>3.2000000000000006E-3</v>
      </c>
      <c r="FI351" s="194">
        <f t="shared" si="386"/>
        <v>0</v>
      </c>
      <c r="FJ351" s="19" t="e">
        <f ca="1"/>
        <v>#N/A</v>
      </c>
      <c r="FK351" s="208" t="e">
        <f t="shared" ca="1" si="387"/>
        <v>#N/A</v>
      </c>
      <c r="FL351" s="207"/>
      <c r="FM351" s="194"/>
      <c r="FN351" s="198" cm="1">
        <f t="array" ref="FN351">IFERROR(MATCH(TRUE,INDEX($B$14:$B$117&gt;=FM351,0),0),"")</f>
        <v>1</v>
      </c>
      <c r="FO351" s="194">
        <f t="shared" ca="1" si="388"/>
        <v>3.2000000000000006E-3</v>
      </c>
      <c r="FR351" s="194">
        <f t="shared" si="389"/>
        <v>0</v>
      </c>
      <c r="FS351" s="19" t="e">
        <f ca="1"/>
        <v>#N/A</v>
      </c>
      <c r="FT351" s="208" t="e">
        <f t="shared" ca="1" si="390"/>
        <v>#N/A</v>
      </c>
      <c r="FU351" s="207"/>
      <c r="FV351" s="194"/>
      <c r="FW351" s="198" cm="1">
        <f t="array" ref="FW351">IFERROR(MATCH(TRUE,INDEX($B$14:$B$117&gt;=FV351,0),0),"")</f>
        <v>1</v>
      </c>
      <c r="FX351" s="194">
        <f t="shared" ca="1" si="391"/>
        <v>3.2000000000000006E-3</v>
      </c>
      <c r="GA351" s="194">
        <f t="shared" si="392"/>
        <v>0</v>
      </c>
      <c r="GB351" s="19" t="e">
        <f ca="1"/>
        <v>#N/A</v>
      </c>
      <c r="GC351" s="208" t="e">
        <f t="shared" ca="1" si="393"/>
        <v>#N/A</v>
      </c>
    </row>
    <row r="352" spans="6:185" x14ac:dyDescent="0.2">
      <c r="F352" s="207"/>
      <c r="G352" s="194"/>
      <c r="H352" s="198" cm="1">
        <f t="array" ref="H352">IFERROR(MATCH(TRUE,INDEX($B$14:$B$117&gt;=G352,0),0),"")</f>
        <v>1</v>
      </c>
      <c r="I352" s="194">
        <f t="shared" ca="1" si="338"/>
        <v>3.2000000000000006E-3</v>
      </c>
      <c r="L352" s="194">
        <f t="shared" si="394"/>
        <v>0</v>
      </c>
      <c r="M352" s="19">
        <f ca="1"/>
        <v>0</v>
      </c>
      <c r="N352" s="208">
        <f t="shared" ca="1" si="395"/>
        <v>0</v>
      </c>
      <c r="O352" s="207"/>
      <c r="P352" s="194"/>
      <c r="Q352" s="198" cm="1">
        <f t="array" ref="Q352">IFERROR(MATCH(TRUE,INDEX($B$14:$B$117&gt;=P352,0),0),"")</f>
        <v>1</v>
      </c>
      <c r="R352" s="194">
        <f t="shared" ca="1" si="339"/>
        <v>3.2000000000000006E-3</v>
      </c>
      <c r="U352" s="194">
        <f t="shared" si="396"/>
        <v>0</v>
      </c>
      <c r="V352" s="19">
        <f ca="1"/>
        <v>0</v>
      </c>
      <c r="W352" s="208">
        <f t="shared" ca="1" si="397"/>
        <v>0</v>
      </c>
      <c r="X352" s="207"/>
      <c r="Y352" s="194"/>
      <c r="Z352" s="198" cm="1">
        <f t="array" ref="Z352">IFERROR(MATCH(TRUE,INDEX($B$14:$B$117&gt;=Y352,0),0),"")</f>
        <v>1</v>
      </c>
      <c r="AA352" s="194">
        <f t="shared" ca="1" si="340"/>
        <v>3.2000000000000006E-3</v>
      </c>
      <c r="AD352" s="194">
        <f t="shared" si="341"/>
        <v>0</v>
      </c>
      <c r="AE352" s="19">
        <f ca="1"/>
        <v>0</v>
      </c>
      <c r="AF352" s="208">
        <f t="shared" ca="1" si="342"/>
        <v>0</v>
      </c>
      <c r="AG352" s="207"/>
      <c r="AH352" s="194"/>
      <c r="AI352" s="198" cm="1">
        <f t="array" ref="AI352">IFERROR(MATCH(TRUE,INDEX($B$14:$B$117&gt;=AH352,0),0),"")</f>
        <v>1</v>
      </c>
      <c r="AJ352" s="194">
        <f t="shared" ca="1" si="343"/>
        <v>3.2000000000000006E-3</v>
      </c>
      <c r="AM352" s="194">
        <f t="shared" si="344"/>
        <v>0</v>
      </c>
      <c r="AN352" s="19">
        <f ca="1"/>
        <v>0</v>
      </c>
      <c r="AO352" s="208">
        <f t="shared" ca="1" si="345"/>
        <v>0</v>
      </c>
      <c r="AP352" s="207"/>
      <c r="AQ352" s="194"/>
      <c r="AR352" s="198" cm="1">
        <f t="array" ref="AR352">IFERROR(MATCH(TRUE,INDEX($B$14:$B$117&gt;=AQ352,0),0),"")</f>
        <v>1</v>
      </c>
      <c r="AS352" s="194">
        <f t="shared" ca="1" si="346"/>
        <v>3.2000000000000006E-3</v>
      </c>
      <c r="AV352" s="194">
        <f t="shared" si="347"/>
        <v>0</v>
      </c>
      <c r="AW352" s="19">
        <f ca="1"/>
        <v>0</v>
      </c>
      <c r="AX352" s="208">
        <f t="shared" ca="1" si="348"/>
        <v>0</v>
      </c>
      <c r="AY352" s="207"/>
      <c r="AZ352" s="194"/>
      <c r="BA352" s="198" cm="1">
        <f t="array" ref="BA352">IFERROR(MATCH(TRUE,INDEX($B$14:$B$117&gt;=AZ352,0),0),"")</f>
        <v>1</v>
      </c>
      <c r="BB352" s="194">
        <f t="shared" ca="1" si="349"/>
        <v>3.2000000000000006E-3</v>
      </c>
      <c r="BE352" s="194">
        <f t="shared" si="350"/>
        <v>0</v>
      </c>
      <c r="BF352" s="19">
        <f ca="1"/>
        <v>0</v>
      </c>
      <c r="BG352" s="208">
        <f t="shared" ca="1" si="351"/>
        <v>0</v>
      </c>
      <c r="BH352" s="207"/>
      <c r="BI352" s="194"/>
      <c r="BJ352" s="198" cm="1">
        <f t="array" ref="BJ352">IFERROR(MATCH(TRUE,INDEX($B$14:$B$117&gt;=BI352,0),0),"")</f>
        <v>1</v>
      </c>
      <c r="BK352" s="194">
        <f t="shared" ca="1" si="352"/>
        <v>3.2000000000000006E-3</v>
      </c>
      <c r="BN352" s="194">
        <f t="shared" si="353"/>
        <v>0</v>
      </c>
      <c r="BO352" s="19">
        <f ca="1"/>
        <v>0</v>
      </c>
      <c r="BP352" s="208">
        <f t="shared" ca="1" si="354"/>
        <v>0</v>
      </c>
      <c r="BQ352" s="207"/>
      <c r="BR352" s="194"/>
      <c r="BS352" s="198" cm="1">
        <f t="array" ref="BS352">IFERROR(MATCH(TRUE,INDEX($B$14:$B$117&gt;=BR352,0),0),"")</f>
        <v>1</v>
      </c>
      <c r="BT352" s="194">
        <f t="shared" ca="1" si="355"/>
        <v>3.2000000000000006E-3</v>
      </c>
      <c r="BW352" s="194">
        <f t="shared" si="356"/>
        <v>0</v>
      </c>
      <c r="BX352" s="19">
        <f ca="1"/>
        <v>0</v>
      </c>
      <c r="BY352" s="208">
        <f t="shared" ca="1" si="357"/>
        <v>0</v>
      </c>
      <c r="BZ352" s="207"/>
      <c r="CA352" s="194"/>
      <c r="CB352" s="198" cm="1">
        <f t="array" ref="CB352">IFERROR(MATCH(TRUE,INDEX($B$14:$B$117&gt;=CA352,0),0),"")</f>
        <v>1</v>
      </c>
      <c r="CC352" s="194">
        <f t="shared" ca="1" si="358"/>
        <v>3.2000000000000006E-3</v>
      </c>
      <c r="CF352" s="194">
        <f t="shared" si="359"/>
        <v>0</v>
      </c>
      <c r="CG352" s="19">
        <f ca="1"/>
        <v>0</v>
      </c>
      <c r="CH352" s="208">
        <f t="shared" ca="1" si="360"/>
        <v>0</v>
      </c>
      <c r="CI352" s="207"/>
      <c r="CJ352" s="194"/>
      <c r="CK352" s="198" cm="1">
        <f t="array" ref="CK352">IFERROR(MATCH(TRUE,INDEX($B$14:$B$117&gt;=CJ352,0),0),"")</f>
        <v>1</v>
      </c>
      <c r="CL352" s="194">
        <f t="shared" ca="1" si="361"/>
        <v>3.2000000000000006E-3</v>
      </c>
      <c r="CO352" s="194">
        <f t="shared" si="362"/>
        <v>0</v>
      </c>
      <c r="CP352" s="19">
        <f ca="1"/>
        <v>0</v>
      </c>
      <c r="CQ352" s="208">
        <f t="shared" ca="1" si="363"/>
        <v>0</v>
      </c>
      <c r="CR352" s="207"/>
      <c r="CS352" s="194"/>
      <c r="CT352" s="198" cm="1">
        <f t="array" ref="CT352">IFERROR(MATCH(TRUE,INDEX($B$14:$B$117&gt;=CS352,0),0),"")</f>
        <v>1</v>
      </c>
      <c r="CU352" s="194">
        <f t="shared" ca="1" si="364"/>
        <v>3.2000000000000006E-3</v>
      </c>
      <c r="CX352" s="194">
        <f t="shared" si="365"/>
        <v>0</v>
      </c>
      <c r="CY352" s="19" t="e">
        <f ca="1"/>
        <v>#N/A</v>
      </c>
      <c r="CZ352" s="208" t="e">
        <f t="shared" ca="1" si="366"/>
        <v>#N/A</v>
      </c>
      <c r="DA352" s="207"/>
      <c r="DB352" s="194"/>
      <c r="DC352" s="198" cm="1">
        <f t="array" ref="DC352">IFERROR(MATCH(TRUE,INDEX($B$14:$B$117&gt;=DB352,0),0),"")</f>
        <v>1</v>
      </c>
      <c r="DD352" s="194">
        <f t="shared" ca="1" si="367"/>
        <v>3.2000000000000006E-3</v>
      </c>
      <c r="DG352" s="194">
        <f t="shared" si="368"/>
        <v>0</v>
      </c>
      <c r="DH352" s="19" t="e">
        <f ca="1"/>
        <v>#N/A</v>
      </c>
      <c r="DI352" s="208" t="e">
        <f t="shared" ca="1" si="369"/>
        <v>#N/A</v>
      </c>
      <c r="DJ352" s="207"/>
      <c r="DK352" s="194"/>
      <c r="DL352" s="198" cm="1">
        <f t="array" ref="DL352">IFERROR(MATCH(TRUE,INDEX($B$14:$B$117&gt;=DK352,0),0),"")</f>
        <v>1</v>
      </c>
      <c r="DM352" s="194">
        <f t="shared" ca="1" si="370"/>
        <v>3.2000000000000006E-3</v>
      </c>
      <c r="DP352" s="194">
        <f t="shared" si="371"/>
        <v>0</v>
      </c>
      <c r="DQ352" s="19" t="e">
        <f ca="1"/>
        <v>#N/A</v>
      </c>
      <c r="DR352" s="208" t="e">
        <f t="shared" ca="1" si="372"/>
        <v>#N/A</v>
      </c>
      <c r="DS352" s="207"/>
      <c r="DT352" s="194"/>
      <c r="DU352" s="198" cm="1">
        <f t="array" ref="DU352">IFERROR(MATCH(TRUE,INDEX($B$14:$B$117&gt;=DT352,0),0),"")</f>
        <v>1</v>
      </c>
      <c r="DV352" s="194">
        <f t="shared" ca="1" si="373"/>
        <v>3.2000000000000006E-3</v>
      </c>
      <c r="DY352" s="194">
        <f t="shared" si="374"/>
        <v>0</v>
      </c>
      <c r="DZ352" s="19" t="e">
        <f ca="1"/>
        <v>#N/A</v>
      </c>
      <c r="EA352" s="208" t="e">
        <f t="shared" ca="1" si="375"/>
        <v>#N/A</v>
      </c>
      <c r="EB352" s="207"/>
      <c r="EC352" s="194"/>
      <c r="ED352" s="198" cm="1">
        <f t="array" ref="ED352">IFERROR(MATCH(TRUE,INDEX($B$14:$B$117&gt;=EC352,0),0),"")</f>
        <v>1</v>
      </c>
      <c r="EE352" s="194">
        <f t="shared" ca="1" si="376"/>
        <v>3.2000000000000006E-3</v>
      </c>
      <c r="EH352" s="194">
        <f t="shared" si="377"/>
        <v>0</v>
      </c>
      <c r="EI352" s="19" t="e">
        <f ca="1"/>
        <v>#N/A</v>
      </c>
      <c r="EJ352" s="208" t="e">
        <f t="shared" ca="1" si="378"/>
        <v>#N/A</v>
      </c>
      <c r="EK352" s="207"/>
      <c r="EL352" s="194"/>
      <c r="EM352" s="198" cm="1">
        <f t="array" ref="EM352">IFERROR(MATCH(TRUE,INDEX($B$14:$B$117&gt;=EL352,0),0),"")</f>
        <v>1</v>
      </c>
      <c r="EN352" s="194">
        <f t="shared" ca="1" si="379"/>
        <v>3.2000000000000006E-3</v>
      </c>
      <c r="EQ352" s="194">
        <f t="shared" si="380"/>
        <v>0</v>
      </c>
      <c r="ER352" s="19" t="e">
        <f ca="1"/>
        <v>#N/A</v>
      </c>
      <c r="ES352" s="208" t="e">
        <f t="shared" ca="1" si="381"/>
        <v>#N/A</v>
      </c>
      <c r="ET352" s="207"/>
      <c r="EU352" s="194"/>
      <c r="EV352" s="198" cm="1">
        <f t="array" ref="EV352">IFERROR(MATCH(TRUE,INDEX($B$14:$B$117&gt;=EU352,0),0),"")</f>
        <v>1</v>
      </c>
      <c r="EW352" s="194">
        <f t="shared" ca="1" si="382"/>
        <v>3.2000000000000006E-3</v>
      </c>
      <c r="EZ352" s="194">
        <f t="shared" si="383"/>
        <v>0</v>
      </c>
      <c r="FA352" s="19" t="e">
        <f ca="1"/>
        <v>#N/A</v>
      </c>
      <c r="FB352" s="208" t="e">
        <f t="shared" ca="1" si="384"/>
        <v>#N/A</v>
      </c>
      <c r="FC352" s="207"/>
      <c r="FD352" s="194"/>
      <c r="FE352" s="198" cm="1">
        <f t="array" ref="FE352">IFERROR(MATCH(TRUE,INDEX($B$14:$B$117&gt;=FD352,0),0),"")</f>
        <v>1</v>
      </c>
      <c r="FF352" s="194">
        <f t="shared" ca="1" si="385"/>
        <v>3.2000000000000006E-3</v>
      </c>
      <c r="FI352" s="194">
        <f t="shared" si="386"/>
        <v>0</v>
      </c>
      <c r="FJ352" s="19" t="e">
        <f ca="1"/>
        <v>#N/A</v>
      </c>
      <c r="FK352" s="208" t="e">
        <f t="shared" ca="1" si="387"/>
        <v>#N/A</v>
      </c>
      <c r="FL352" s="207"/>
      <c r="FM352" s="194"/>
      <c r="FN352" s="198" cm="1">
        <f t="array" ref="FN352">IFERROR(MATCH(TRUE,INDEX($B$14:$B$117&gt;=FM352,0),0),"")</f>
        <v>1</v>
      </c>
      <c r="FO352" s="194">
        <f t="shared" ca="1" si="388"/>
        <v>3.2000000000000006E-3</v>
      </c>
      <c r="FR352" s="194">
        <f t="shared" si="389"/>
        <v>0</v>
      </c>
      <c r="FS352" s="19" t="e">
        <f ca="1"/>
        <v>#N/A</v>
      </c>
      <c r="FT352" s="208" t="e">
        <f t="shared" ca="1" si="390"/>
        <v>#N/A</v>
      </c>
      <c r="FU352" s="207"/>
      <c r="FV352" s="194"/>
      <c r="FW352" s="198" cm="1">
        <f t="array" ref="FW352">IFERROR(MATCH(TRUE,INDEX($B$14:$B$117&gt;=FV352,0),0),"")</f>
        <v>1</v>
      </c>
      <c r="FX352" s="194">
        <f t="shared" ca="1" si="391"/>
        <v>3.2000000000000006E-3</v>
      </c>
      <c r="GA352" s="194">
        <f t="shared" si="392"/>
        <v>0</v>
      </c>
      <c r="GB352" s="19" t="e">
        <f ca="1"/>
        <v>#N/A</v>
      </c>
      <c r="GC352" s="208" t="e">
        <f t="shared" ca="1" si="393"/>
        <v>#N/A</v>
      </c>
    </row>
    <row r="353" spans="6:185" x14ac:dyDescent="0.2">
      <c r="F353" s="207"/>
      <c r="G353" s="194"/>
      <c r="H353" s="198" cm="1">
        <f t="array" ref="H353">IFERROR(MATCH(TRUE,INDEX($B$14:$B$117&gt;=G353,0),0),"")</f>
        <v>1</v>
      </c>
      <c r="I353" s="194">
        <f t="shared" ca="1" si="338"/>
        <v>3.2000000000000006E-3</v>
      </c>
      <c r="L353" s="194">
        <f t="shared" si="394"/>
        <v>0</v>
      </c>
      <c r="M353" s="19">
        <f ca="1"/>
        <v>0</v>
      </c>
      <c r="N353" s="208">
        <f t="shared" ca="1" si="395"/>
        <v>0</v>
      </c>
      <c r="O353" s="207"/>
      <c r="P353" s="194"/>
      <c r="Q353" s="198" cm="1">
        <f t="array" ref="Q353">IFERROR(MATCH(TRUE,INDEX($B$14:$B$117&gt;=P353,0),0),"")</f>
        <v>1</v>
      </c>
      <c r="R353" s="194">
        <f t="shared" ca="1" si="339"/>
        <v>3.2000000000000006E-3</v>
      </c>
      <c r="U353" s="194">
        <f t="shared" si="396"/>
        <v>0</v>
      </c>
      <c r="V353" s="19">
        <f ca="1"/>
        <v>0</v>
      </c>
      <c r="W353" s="208">
        <f t="shared" ca="1" si="397"/>
        <v>0</v>
      </c>
      <c r="X353" s="207"/>
      <c r="Y353" s="194"/>
      <c r="Z353" s="198" cm="1">
        <f t="array" ref="Z353">IFERROR(MATCH(TRUE,INDEX($B$14:$B$117&gt;=Y353,0),0),"")</f>
        <v>1</v>
      </c>
      <c r="AA353" s="194">
        <f t="shared" ca="1" si="340"/>
        <v>3.2000000000000006E-3</v>
      </c>
      <c r="AD353" s="194">
        <f t="shared" si="341"/>
        <v>0</v>
      </c>
      <c r="AE353" s="19">
        <f ca="1"/>
        <v>0</v>
      </c>
      <c r="AF353" s="208">
        <f t="shared" ca="1" si="342"/>
        <v>0</v>
      </c>
      <c r="AG353" s="207"/>
      <c r="AH353" s="194"/>
      <c r="AI353" s="198" cm="1">
        <f t="array" ref="AI353">IFERROR(MATCH(TRUE,INDEX($B$14:$B$117&gt;=AH353,0),0),"")</f>
        <v>1</v>
      </c>
      <c r="AJ353" s="194">
        <f t="shared" ca="1" si="343"/>
        <v>3.2000000000000006E-3</v>
      </c>
      <c r="AM353" s="194">
        <f t="shared" si="344"/>
        <v>0</v>
      </c>
      <c r="AN353" s="19">
        <f ca="1"/>
        <v>0</v>
      </c>
      <c r="AO353" s="208">
        <f t="shared" ca="1" si="345"/>
        <v>0</v>
      </c>
      <c r="AP353" s="207"/>
      <c r="AQ353" s="194"/>
      <c r="AR353" s="198" cm="1">
        <f t="array" ref="AR353">IFERROR(MATCH(TRUE,INDEX($B$14:$B$117&gt;=AQ353,0),0),"")</f>
        <v>1</v>
      </c>
      <c r="AS353" s="194">
        <f t="shared" ca="1" si="346"/>
        <v>3.2000000000000006E-3</v>
      </c>
      <c r="AV353" s="194">
        <f t="shared" si="347"/>
        <v>0</v>
      </c>
      <c r="AW353" s="19">
        <f ca="1"/>
        <v>0</v>
      </c>
      <c r="AX353" s="208">
        <f t="shared" ca="1" si="348"/>
        <v>0</v>
      </c>
      <c r="AY353" s="207"/>
      <c r="AZ353" s="194"/>
      <c r="BA353" s="198" cm="1">
        <f t="array" ref="BA353">IFERROR(MATCH(TRUE,INDEX($B$14:$B$117&gt;=AZ353,0),0),"")</f>
        <v>1</v>
      </c>
      <c r="BB353" s="194">
        <f t="shared" ca="1" si="349"/>
        <v>3.2000000000000006E-3</v>
      </c>
      <c r="BE353" s="194">
        <f t="shared" si="350"/>
        <v>0</v>
      </c>
      <c r="BF353" s="19">
        <f ca="1"/>
        <v>0</v>
      </c>
      <c r="BG353" s="208">
        <f t="shared" ca="1" si="351"/>
        <v>0</v>
      </c>
      <c r="BH353" s="207"/>
      <c r="BI353" s="194"/>
      <c r="BJ353" s="198" cm="1">
        <f t="array" ref="BJ353">IFERROR(MATCH(TRUE,INDEX($B$14:$B$117&gt;=BI353,0),0),"")</f>
        <v>1</v>
      </c>
      <c r="BK353" s="194">
        <f t="shared" ca="1" si="352"/>
        <v>3.2000000000000006E-3</v>
      </c>
      <c r="BN353" s="194">
        <f t="shared" si="353"/>
        <v>0</v>
      </c>
      <c r="BO353" s="19">
        <f ca="1"/>
        <v>0</v>
      </c>
      <c r="BP353" s="208">
        <f t="shared" ca="1" si="354"/>
        <v>0</v>
      </c>
      <c r="BQ353" s="207"/>
      <c r="BR353" s="194"/>
      <c r="BS353" s="198" cm="1">
        <f t="array" ref="BS353">IFERROR(MATCH(TRUE,INDEX($B$14:$B$117&gt;=BR353,0),0),"")</f>
        <v>1</v>
      </c>
      <c r="BT353" s="194">
        <f t="shared" ca="1" si="355"/>
        <v>3.2000000000000006E-3</v>
      </c>
      <c r="BW353" s="194">
        <f t="shared" si="356"/>
        <v>0</v>
      </c>
      <c r="BX353" s="19">
        <f ca="1"/>
        <v>0</v>
      </c>
      <c r="BY353" s="208">
        <f t="shared" ca="1" si="357"/>
        <v>0</v>
      </c>
      <c r="BZ353" s="207"/>
      <c r="CA353" s="194"/>
      <c r="CB353" s="198" cm="1">
        <f t="array" ref="CB353">IFERROR(MATCH(TRUE,INDEX($B$14:$B$117&gt;=CA353,0),0),"")</f>
        <v>1</v>
      </c>
      <c r="CC353" s="194">
        <f t="shared" ca="1" si="358"/>
        <v>3.2000000000000006E-3</v>
      </c>
      <c r="CF353" s="194">
        <f t="shared" si="359"/>
        <v>0</v>
      </c>
      <c r="CG353" s="19">
        <f ca="1"/>
        <v>0</v>
      </c>
      <c r="CH353" s="208">
        <f t="shared" ca="1" si="360"/>
        <v>0</v>
      </c>
      <c r="CI353" s="207"/>
      <c r="CJ353" s="194"/>
      <c r="CK353" s="198" cm="1">
        <f t="array" ref="CK353">IFERROR(MATCH(TRUE,INDEX($B$14:$B$117&gt;=CJ353,0),0),"")</f>
        <v>1</v>
      </c>
      <c r="CL353" s="194">
        <f t="shared" ca="1" si="361"/>
        <v>3.2000000000000006E-3</v>
      </c>
      <c r="CO353" s="194">
        <f t="shared" si="362"/>
        <v>0</v>
      </c>
      <c r="CP353" s="19">
        <f ca="1"/>
        <v>0</v>
      </c>
      <c r="CQ353" s="208">
        <f t="shared" ca="1" si="363"/>
        <v>0</v>
      </c>
      <c r="CR353" s="207"/>
      <c r="CS353" s="194"/>
      <c r="CT353" s="198" cm="1">
        <f t="array" ref="CT353">IFERROR(MATCH(TRUE,INDEX($B$14:$B$117&gt;=CS353,0),0),"")</f>
        <v>1</v>
      </c>
      <c r="CU353" s="194">
        <f t="shared" ca="1" si="364"/>
        <v>3.2000000000000006E-3</v>
      </c>
      <c r="CX353" s="194">
        <f t="shared" si="365"/>
        <v>0</v>
      </c>
      <c r="CY353" s="19" t="e">
        <f ca="1"/>
        <v>#N/A</v>
      </c>
      <c r="CZ353" s="208" t="e">
        <f t="shared" ca="1" si="366"/>
        <v>#N/A</v>
      </c>
      <c r="DA353" s="207"/>
      <c r="DB353" s="194"/>
      <c r="DC353" s="198" cm="1">
        <f t="array" ref="DC353">IFERROR(MATCH(TRUE,INDEX($B$14:$B$117&gt;=DB353,0),0),"")</f>
        <v>1</v>
      </c>
      <c r="DD353" s="194">
        <f t="shared" ca="1" si="367"/>
        <v>3.2000000000000006E-3</v>
      </c>
      <c r="DG353" s="194">
        <f t="shared" si="368"/>
        <v>0</v>
      </c>
      <c r="DH353" s="19" t="e">
        <f ca="1"/>
        <v>#N/A</v>
      </c>
      <c r="DI353" s="208" t="e">
        <f t="shared" ca="1" si="369"/>
        <v>#N/A</v>
      </c>
      <c r="DJ353" s="207"/>
      <c r="DK353" s="194"/>
      <c r="DL353" s="198" cm="1">
        <f t="array" ref="DL353">IFERROR(MATCH(TRUE,INDEX($B$14:$B$117&gt;=DK353,0),0),"")</f>
        <v>1</v>
      </c>
      <c r="DM353" s="194">
        <f t="shared" ca="1" si="370"/>
        <v>3.2000000000000006E-3</v>
      </c>
      <c r="DP353" s="194">
        <f t="shared" si="371"/>
        <v>0</v>
      </c>
      <c r="DQ353" s="19" t="e">
        <f ca="1"/>
        <v>#N/A</v>
      </c>
      <c r="DR353" s="208" t="e">
        <f t="shared" ca="1" si="372"/>
        <v>#N/A</v>
      </c>
      <c r="DS353" s="207"/>
      <c r="DT353" s="194"/>
      <c r="DU353" s="198" cm="1">
        <f t="array" ref="DU353">IFERROR(MATCH(TRUE,INDEX($B$14:$B$117&gt;=DT353,0),0),"")</f>
        <v>1</v>
      </c>
      <c r="DV353" s="194">
        <f t="shared" ca="1" si="373"/>
        <v>3.2000000000000006E-3</v>
      </c>
      <c r="DY353" s="194">
        <f t="shared" si="374"/>
        <v>0</v>
      </c>
      <c r="DZ353" s="19" t="e">
        <f ca="1"/>
        <v>#N/A</v>
      </c>
      <c r="EA353" s="208" t="e">
        <f t="shared" ca="1" si="375"/>
        <v>#N/A</v>
      </c>
      <c r="EB353" s="207"/>
      <c r="EC353" s="194"/>
      <c r="ED353" s="198" cm="1">
        <f t="array" ref="ED353">IFERROR(MATCH(TRUE,INDEX($B$14:$B$117&gt;=EC353,0),0),"")</f>
        <v>1</v>
      </c>
      <c r="EE353" s="194">
        <f t="shared" ca="1" si="376"/>
        <v>3.2000000000000006E-3</v>
      </c>
      <c r="EH353" s="194">
        <f t="shared" si="377"/>
        <v>0</v>
      </c>
      <c r="EI353" s="19" t="e">
        <f ca="1"/>
        <v>#N/A</v>
      </c>
      <c r="EJ353" s="208" t="e">
        <f t="shared" ca="1" si="378"/>
        <v>#N/A</v>
      </c>
      <c r="EK353" s="207"/>
      <c r="EL353" s="194"/>
      <c r="EM353" s="198" cm="1">
        <f t="array" ref="EM353">IFERROR(MATCH(TRUE,INDEX($B$14:$B$117&gt;=EL353,0),0),"")</f>
        <v>1</v>
      </c>
      <c r="EN353" s="194">
        <f t="shared" ca="1" si="379"/>
        <v>3.2000000000000006E-3</v>
      </c>
      <c r="EQ353" s="194">
        <f t="shared" si="380"/>
        <v>0</v>
      </c>
      <c r="ER353" s="19" t="e">
        <f ca="1"/>
        <v>#N/A</v>
      </c>
      <c r="ES353" s="208" t="e">
        <f t="shared" ca="1" si="381"/>
        <v>#N/A</v>
      </c>
      <c r="ET353" s="207"/>
      <c r="EU353" s="194"/>
      <c r="EV353" s="198" cm="1">
        <f t="array" ref="EV353">IFERROR(MATCH(TRUE,INDEX($B$14:$B$117&gt;=EU353,0),0),"")</f>
        <v>1</v>
      </c>
      <c r="EW353" s="194">
        <f t="shared" ca="1" si="382"/>
        <v>3.2000000000000006E-3</v>
      </c>
      <c r="EZ353" s="194">
        <f t="shared" si="383"/>
        <v>0</v>
      </c>
      <c r="FA353" s="19" t="e">
        <f ca="1"/>
        <v>#N/A</v>
      </c>
      <c r="FB353" s="208" t="e">
        <f t="shared" ca="1" si="384"/>
        <v>#N/A</v>
      </c>
      <c r="FC353" s="207"/>
      <c r="FD353" s="194"/>
      <c r="FE353" s="198" cm="1">
        <f t="array" ref="FE353">IFERROR(MATCH(TRUE,INDEX($B$14:$B$117&gt;=FD353,0),0),"")</f>
        <v>1</v>
      </c>
      <c r="FF353" s="194">
        <f t="shared" ca="1" si="385"/>
        <v>3.2000000000000006E-3</v>
      </c>
      <c r="FI353" s="194">
        <f t="shared" si="386"/>
        <v>0</v>
      </c>
      <c r="FJ353" s="19" t="e">
        <f ca="1"/>
        <v>#N/A</v>
      </c>
      <c r="FK353" s="208" t="e">
        <f t="shared" ca="1" si="387"/>
        <v>#N/A</v>
      </c>
      <c r="FL353" s="207"/>
      <c r="FM353" s="194"/>
      <c r="FN353" s="198" cm="1">
        <f t="array" ref="FN353">IFERROR(MATCH(TRUE,INDEX($B$14:$B$117&gt;=FM353,0),0),"")</f>
        <v>1</v>
      </c>
      <c r="FO353" s="194">
        <f t="shared" ca="1" si="388"/>
        <v>3.2000000000000006E-3</v>
      </c>
      <c r="FR353" s="194">
        <f t="shared" si="389"/>
        <v>0</v>
      </c>
      <c r="FS353" s="19" t="e">
        <f ca="1"/>
        <v>#N/A</v>
      </c>
      <c r="FT353" s="208" t="e">
        <f t="shared" ca="1" si="390"/>
        <v>#N/A</v>
      </c>
      <c r="FU353" s="207"/>
      <c r="FV353" s="194"/>
      <c r="FW353" s="198" cm="1">
        <f t="array" ref="FW353">IFERROR(MATCH(TRUE,INDEX($B$14:$B$117&gt;=FV353,0),0),"")</f>
        <v>1</v>
      </c>
      <c r="FX353" s="194">
        <f t="shared" ca="1" si="391"/>
        <v>3.2000000000000006E-3</v>
      </c>
      <c r="GA353" s="194">
        <f t="shared" si="392"/>
        <v>0</v>
      </c>
      <c r="GB353" s="19" t="e">
        <f ca="1"/>
        <v>#N/A</v>
      </c>
      <c r="GC353" s="208" t="e">
        <f t="shared" ca="1" si="393"/>
        <v>#N/A</v>
      </c>
    </row>
    <row r="354" spans="6:185" x14ac:dyDescent="0.2">
      <c r="F354" s="207"/>
      <c r="G354" s="194"/>
      <c r="H354" s="198" cm="1">
        <f t="array" ref="H354">IFERROR(MATCH(TRUE,INDEX($B$14:$B$117&gt;=G354,0),0),"")</f>
        <v>1</v>
      </c>
      <c r="I354" s="194">
        <f t="shared" ca="1" si="338"/>
        <v>3.2000000000000006E-3</v>
      </c>
      <c r="L354" s="194">
        <f t="shared" si="394"/>
        <v>0</v>
      </c>
      <c r="M354" s="19">
        <f ca="1"/>
        <v>0</v>
      </c>
      <c r="N354" s="208">
        <f t="shared" ca="1" si="395"/>
        <v>0</v>
      </c>
      <c r="O354" s="207"/>
      <c r="P354" s="194"/>
      <c r="Q354" s="198" cm="1">
        <f t="array" ref="Q354">IFERROR(MATCH(TRUE,INDEX($B$14:$B$117&gt;=P354,0),0),"")</f>
        <v>1</v>
      </c>
      <c r="R354" s="194">
        <f t="shared" ca="1" si="339"/>
        <v>3.2000000000000006E-3</v>
      </c>
      <c r="U354" s="194">
        <f t="shared" si="396"/>
        <v>0</v>
      </c>
      <c r="V354" s="19">
        <f ca="1"/>
        <v>0</v>
      </c>
      <c r="W354" s="208">
        <f t="shared" ca="1" si="397"/>
        <v>0</v>
      </c>
      <c r="X354" s="207"/>
      <c r="Y354" s="194"/>
      <c r="Z354" s="198" cm="1">
        <f t="array" ref="Z354">IFERROR(MATCH(TRUE,INDEX($B$14:$B$117&gt;=Y354,0),0),"")</f>
        <v>1</v>
      </c>
      <c r="AA354" s="194">
        <f t="shared" ca="1" si="340"/>
        <v>3.2000000000000006E-3</v>
      </c>
      <c r="AD354" s="194">
        <f t="shared" si="341"/>
        <v>0</v>
      </c>
      <c r="AE354" s="19">
        <f ca="1"/>
        <v>0</v>
      </c>
      <c r="AF354" s="208">
        <f t="shared" ca="1" si="342"/>
        <v>0</v>
      </c>
      <c r="AG354" s="207"/>
      <c r="AH354" s="194"/>
      <c r="AI354" s="198" cm="1">
        <f t="array" ref="AI354">IFERROR(MATCH(TRUE,INDEX($B$14:$B$117&gt;=AH354,0),0),"")</f>
        <v>1</v>
      </c>
      <c r="AJ354" s="194">
        <f t="shared" ca="1" si="343"/>
        <v>3.2000000000000006E-3</v>
      </c>
      <c r="AM354" s="194">
        <f t="shared" si="344"/>
        <v>0</v>
      </c>
      <c r="AN354" s="19">
        <f ca="1"/>
        <v>0</v>
      </c>
      <c r="AO354" s="208">
        <f t="shared" ca="1" si="345"/>
        <v>0</v>
      </c>
      <c r="AP354" s="207"/>
      <c r="AQ354" s="194"/>
      <c r="AR354" s="198" cm="1">
        <f t="array" ref="AR354">IFERROR(MATCH(TRUE,INDEX($B$14:$B$117&gt;=AQ354,0),0),"")</f>
        <v>1</v>
      </c>
      <c r="AS354" s="194">
        <f t="shared" ca="1" si="346"/>
        <v>3.2000000000000006E-3</v>
      </c>
      <c r="AV354" s="194">
        <f t="shared" si="347"/>
        <v>0</v>
      </c>
      <c r="AW354" s="19">
        <f ca="1"/>
        <v>0</v>
      </c>
      <c r="AX354" s="208">
        <f t="shared" ca="1" si="348"/>
        <v>0</v>
      </c>
      <c r="AY354" s="207"/>
      <c r="AZ354" s="194"/>
      <c r="BA354" s="198" cm="1">
        <f t="array" ref="BA354">IFERROR(MATCH(TRUE,INDEX($B$14:$B$117&gt;=AZ354,0),0),"")</f>
        <v>1</v>
      </c>
      <c r="BB354" s="194">
        <f t="shared" ca="1" si="349"/>
        <v>3.2000000000000006E-3</v>
      </c>
      <c r="BE354" s="194">
        <f t="shared" si="350"/>
        <v>0</v>
      </c>
      <c r="BF354" s="19">
        <f ca="1"/>
        <v>0</v>
      </c>
      <c r="BG354" s="208">
        <f t="shared" ca="1" si="351"/>
        <v>0</v>
      </c>
      <c r="BH354" s="207"/>
      <c r="BI354" s="194"/>
      <c r="BJ354" s="198" cm="1">
        <f t="array" ref="BJ354">IFERROR(MATCH(TRUE,INDEX($B$14:$B$117&gt;=BI354,0),0),"")</f>
        <v>1</v>
      </c>
      <c r="BK354" s="194">
        <f t="shared" ca="1" si="352"/>
        <v>3.2000000000000006E-3</v>
      </c>
      <c r="BN354" s="194">
        <f t="shared" si="353"/>
        <v>0</v>
      </c>
      <c r="BO354" s="19">
        <f ca="1"/>
        <v>0</v>
      </c>
      <c r="BP354" s="208">
        <f t="shared" ca="1" si="354"/>
        <v>0</v>
      </c>
      <c r="BQ354" s="207"/>
      <c r="BR354" s="194"/>
      <c r="BS354" s="198" cm="1">
        <f t="array" ref="BS354">IFERROR(MATCH(TRUE,INDEX($B$14:$B$117&gt;=BR354,0),0),"")</f>
        <v>1</v>
      </c>
      <c r="BT354" s="194">
        <f t="shared" ca="1" si="355"/>
        <v>3.2000000000000006E-3</v>
      </c>
      <c r="BW354" s="194">
        <f t="shared" si="356"/>
        <v>0</v>
      </c>
      <c r="BX354" s="19">
        <f ca="1"/>
        <v>0</v>
      </c>
      <c r="BY354" s="208">
        <f t="shared" ca="1" si="357"/>
        <v>0</v>
      </c>
      <c r="BZ354" s="207"/>
      <c r="CA354" s="194"/>
      <c r="CB354" s="198" cm="1">
        <f t="array" ref="CB354">IFERROR(MATCH(TRUE,INDEX($B$14:$B$117&gt;=CA354,0),0),"")</f>
        <v>1</v>
      </c>
      <c r="CC354" s="194">
        <f t="shared" ca="1" si="358"/>
        <v>3.2000000000000006E-3</v>
      </c>
      <c r="CF354" s="194">
        <f t="shared" si="359"/>
        <v>0</v>
      </c>
      <c r="CG354" s="19">
        <f ca="1"/>
        <v>0</v>
      </c>
      <c r="CH354" s="208">
        <f t="shared" ca="1" si="360"/>
        <v>0</v>
      </c>
      <c r="CI354" s="207"/>
      <c r="CJ354" s="194"/>
      <c r="CK354" s="198" cm="1">
        <f t="array" ref="CK354">IFERROR(MATCH(TRUE,INDEX($B$14:$B$117&gt;=CJ354,0),0),"")</f>
        <v>1</v>
      </c>
      <c r="CL354" s="194">
        <f t="shared" ca="1" si="361"/>
        <v>3.2000000000000006E-3</v>
      </c>
      <c r="CO354" s="194">
        <f t="shared" si="362"/>
        <v>0</v>
      </c>
      <c r="CP354" s="19">
        <f ca="1"/>
        <v>0</v>
      </c>
      <c r="CQ354" s="208">
        <f t="shared" ca="1" si="363"/>
        <v>0</v>
      </c>
      <c r="CR354" s="207"/>
      <c r="CS354" s="194"/>
      <c r="CT354" s="198" cm="1">
        <f t="array" ref="CT354">IFERROR(MATCH(TRUE,INDEX($B$14:$B$117&gt;=CS354,0),0),"")</f>
        <v>1</v>
      </c>
      <c r="CU354" s="194">
        <f t="shared" ca="1" si="364"/>
        <v>3.2000000000000006E-3</v>
      </c>
      <c r="CX354" s="194">
        <f t="shared" si="365"/>
        <v>0</v>
      </c>
      <c r="CY354" s="19" t="e">
        <f ca="1"/>
        <v>#N/A</v>
      </c>
      <c r="CZ354" s="208" t="e">
        <f t="shared" ca="1" si="366"/>
        <v>#N/A</v>
      </c>
      <c r="DA354" s="207"/>
      <c r="DB354" s="194"/>
      <c r="DC354" s="198" cm="1">
        <f t="array" ref="DC354">IFERROR(MATCH(TRUE,INDEX($B$14:$B$117&gt;=DB354,0),0),"")</f>
        <v>1</v>
      </c>
      <c r="DD354" s="194">
        <f t="shared" ca="1" si="367"/>
        <v>3.2000000000000006E-3</v>
      </c>
      <c r="DG354" s="194">
        <f t="shared" si="368"/>
        <v>0</v>
      </c>
      <c r="DH354" s="19" t="e">
        <f ca="1"/>
        <v>#N/A</v>
      </c>
      <c r="DI354" s="208" t="e">
        <f t="shared" ca="1" si="369"/>
        <v>#N/A</v>
      </c>
      <c r="DJ354" s="207"/>
      <c r="DK354" s="194"/>
      <c r="DL354" s="198" cm="1">
        <f t="array" ref="DL354">IFERROR(MATCH(TRUE,INDEX($B$14:$B$117&gt;=DK354,0),0),"")</f>
        <v>1</v>
      </c>
      <c r="DM354" s="194">
        <f t="shared" ca="1" si="370"/>
        <v>3.2000000000000006E-3</v>
      </c>
      <c r="DP354" s="194">
        <f t="shared" si="371"/>
        <v>0</v>
      </c>
      <c r="DQ354" s="19" t="e">
        <f ca="1"/>
        <v>#N/A</v>
      </c>
      <c r="DR354" s="208" t="e">
        <f t="shared" ca="1" si="372"/>
        <v>#N/A</v>
      </c>
      <c r="DS354" s="207"/>
      <c r="DT354" s="194"/>
      <c r="DU354" s="198" cm="1">
        <f t="array" ref="DU354">IFERROR(MATCH(TRUE,INDEX($B$14:$B$117&gt;=DT354,0),0),"")</f>
        <v>1</v>
      </c>
      <c r="DV354" s="194">
        <f t="shared" ca="1" si="373"/>
        <v>3.2000000000000006E-3</v>
      </c>
      <c r="DY354" s="194">
        <f t="shared" si="374"/>
        <v>0</v>
      </c>
      <c r="DZ354" s="19" t="e">
        <f ca="1"/>
        <v>#N/A</v>
      </c>
      <c r="EA354" s="208" t="e">
        <f t="shared" ca="1" si="375"/>
        <v>#N/A</v>
      </c>
      <c r="EB354" s="207"/>
      <c r="EC354" s="194"/>
      <c r="ED354" s="198" cm="1">
        <f t="array" ref="ED354">IFERROR(MATCH(TRUE,INDEX($B$14:$B$117&gt;=EC354,0),0),"")</f>
        <v>1</v>
      </c>
      <c r="EE354" s="194">
        <f t="shared" ca="1" si="376"/>
        <v>3.2000000000000006E-3</v>
      </c>
      <c r="EH354" s="194">
        <f t="shared" si="377"/>
        <v>0</v>
      </c>
      <c r="EI354" s="19" t="e">
        <f ca="1"/>
        <v>#N/A</v>
      </c>
      <c r="EJ354" s="208" t="e">
        <f t="shared" ca="1" si="378"/>
        <v>#N/A</v>
      </c>
      <c r="EK354" s="207"/>
      <c r="EL354" s="194"/>
      <c r="EM354" s="198" cm="1">
        <f t="array" ref="EM354">IFERROR(MATCH(TRUE,INDEX($B$14:$B$117&gt;=EL354,0),0),"")</f>
        <v>1</v>
      </c>
      <c r="EN354" s="194">
        <f t="shared" ca="1" si="379"/>
        <v>3.2000000000000006E-3</v>
      </c>
      <c r="EQ354" s="194">
        <f t="shared" si="380"/>
        <v>0</v>
      </c>
      <c r="ER354" s="19" t="e">
        <f ca="1"/>
        <v>#N/A</v>
      </c>
      <c r="ES354" s="208" t="e">
        <f t="shared" ca="1" si="381"/>
        <v>#N/A</v>
      </c>
      <c r="ET354" s="207"/>
      <c r="EU354" s="194"/>
      <c r="EV354" s="198" cm="1">
        <f t="array" ref="EV354">IFERROR(MATCH(TRUE,INDEX($B$14:$B$117&gt;=EU354,0),0),"")</f>
        <v>1</v>
      </c>
      <c r="EW354" s="194">
        <f t="shared" ca="1" si="382"/>
        <v>3.2000000000000006E-3</v>
      </c>
      <c r="EZ354" s="194">
        <f t="shared" si="383"/>
        <v>0</v>
      </c>
      <c r="FA354" s="19" t="e">
        <f ca="1"/>
        <v>#N/A</v>
      </c>
      <c r="FB354" s="208" t="e">
        <f t="shared" ca="1" si="384"/>
        <v>#N/A</v>
      </c>
      <c r="FC354" s="207"/>
      <c r="FD354" s="194"/>
      <c r="FE354" s="198" cm="1">
        <f t="array" ref="FE354">IFERROR(MATCH(TRUE,INDEX($B$14:$B$117&gt;=FD354,0),0),"")</f>
        <v>1</v>
      </c>
      <c r="FF354" s="194">
        <f t="shared" ca="1" si="385"/>
        <v>3.2000000000000006E-3</v>
      </c>
      <c r="FI354" s="194">
        <f t="shared" si="386"/>
        <v>0</v>
      </c>
      <c r="FJ354" s="19" t="e">
        <f ca="1"/>
        <v>#N/A</v>
      </c>
      <c r="FK354" s="208" t="e">
        <f t="shared" ca="1" si="387"/>
        <v>#N/A</v>
      </c>
      <c r="FL354" s="207"/>
      <c r="FM354" s="194"/>
      <c r="FN354" s="198" cm="1">
        <f t="array" ref="FN354">IFERROR(MATCH(TRUE,INDEX($B$14:$B$117&gt;=FM354,0),0),"")</f>
        <v>1</v>
      </c>
      <c r="FO354" s="194">
        <f t="shared" ca="1" si="388"/>
        <v>3.2000000000000006E-3</v>
      </c>
      <c r="FR354" s="194">
        <f t="shared" si="389"/>
        <v>0</v>
      </c>
      <c r="FS354" s="19" t="e">
        <f ca="1"/>
        <v>#N/A</v>
      </c>
      <c r="FT354" s="208" t="e">
        <f t="shared" ca="1" si="390"/>
        <v>#N/A</v>
      </c>
      <c r="FU354" s="207"/>
      <c r="FV354" s="194"/>
      <c r="FW354" s="198" cm="1">
        <f t="array" ref="FW354">IFERROR(MATCH(TRUE,INDEX($B$14:$B$117&gt;=FV354,0),0),"")</f>
        <v>1</v>
      </c>
      <c r="FX354" s="194">
        <f t="shared" ca="1" si="391"/>
        <v>3.2000000000000006E-3</v>
      </c>
      <c r="GA354" s="194">
        <f t="shared" si="392"/>
        <v>0</v>
      </c>
      <c r="GB354" s="19" t="e">
        <f ca="1"/>
        <v>#N/A</v>
      </c>
      <c r="GC354" s="208" t="e">
        <f t="shared" ca="1" si="393"/>
        <v>#N/A</v>
      </c>
    </row>
    <row r="355" spans="6:185" x14ac:dyDescent="0.2">
      <c r="F355" s="207"/>
      <c r="G355" s="194"/>
      <c r="H355" s="198" cm="1">
        <f t="array" ref="H355">IFERROR(MATCH(TRUE,INDEX($B$14:$B$117&gt;=G355,0),0),"")</f>
        <v>1</v>
      </c>
      <c r="I355" s="194">
        <f t="shared" ca="1" si="338"/>
        <v>3.2000000000000006E-3</v>
      </c>
      <c r="L355" s="194">
        <f t="shared" si="394"/>
        <v>0</v>
      </c>
      <c r="M355" s="19">
        <f ca="1"/>
        <v>0</v>
      </c>
      <c r="N355" s="208">
        <f t="shared" ca="1" si="395"/>
        <v>0</v>
      </c>
      <c r="O355" s="207"/>
      <c r="P355" s="194"/>
      <c r="Q355" s="198" cm="1">
        <f t="array" ref="Q355">IFERROR(MATCH(TRUE,INDEX($B$14:$B$117&gt;=P355,0),0),"")</f>
        <v>1</v>
      </c>
      <c r="R355" s="194">
        <f t="shared" ca="1" si="339"/>
        <v>3.2000000000000006E-3</v>
      </c>
      <c r="U355" s="194">
        <f t="shared" si="396"/>
        <v>0</v>
      </c>
      <c r="V355" s="19">
        <f ca="1"/>
        <v>0</v>
      </c>
      <c r="W355" s="208">
        <f t="shared" ca="1" si="397"/>
        <v>0</v>
      </c>
      <c r="X355" s="207"/>
      <c r="Y355" s="194"/>
      <c r="Z355" s="198" cm="1">
        <f t="array" ref="Z355">IFERROR(MATCH(TRUE,INDEX($B$14:$B$117&gt;=Y355,0),0),"")</f>
        <v>1</v>
      </c>
      <c r="AA355" s="194">
        <f t="shared" ca="1" si="340"/>
        <v>3.2000000000000006E-3</v>
      </c>
      <c r="AD355" s="194">
        <f t="shared" si="341"/>
        <v>0</v>
      </c>
      <c r="AE355" s="19">
        <f ca="1"/>
        <v>0</v>
      </c>
      <c r="AF355" s="208">
        <f t="shared" ca="1" si="342"/>
        <v>0</v>
      </c>
      <c r="AG355" s="207"/>
      <c r="AH355" s="194"/>
      <c r="AI355" s="198" cm="1">
        <f t="array" ref="AI355">IFERROR(MATCH(TRUE,INDEX($B$14:$B$117&gt;=AH355,0),0),"")</f>
        <v>1</v>
      </c>
      <c r="AJ355" s="194">
        <f t="shared" ca="1" si="343"/>
        <v>3.2000000000000006E-3</v>
      </c>
      <c r="AM355" s="194">
        <f t="shared" si="344"/>
        <v>0</v>
      </c>
      <c r="AN355" s="19">
        <f ca="1"/>
        <v>0</v>
      </c>
      <c r="AO355" s="208">
        <f t="shared" ca="1" si="345"/>
        <v>0</v>
      </c>
      <c r="AP355" s="207"/>
      <c r="AQ355" s="194"/>
      <c r="AR355" s="198" cm="1">
        <f t="array" ref="AR355">IFERROR(MATCH(TRUE,INDEX($B$14:$B$117&gt;=AQ355,0),0),"")</f>
        <v>1</v>
      </c>
      <c r="AS355" s="194">
        <f t="shared" ca="1" si="346"/>
        <v>3.2000000000000006E-3</v>
      </c>
      <c r="AV355" s="194">
        <f t="shared" si="347"/>
        <v>0</v>
      </c>
      <c r="AW355" s="19">
        <f ca="1"/>
        <v>0</v>
      </c>
      <c r="AX355" s="208">
        <f t="shared" ca="1" si="348"/>
        <v>0</v>
      </c>
      <c r="AY355" s="207"/>
      <c r="AZ355" s="194"/>
      <c r="BA355" s="198" cm="1">
        <f t="array" ref="BA355">IFERROR(MATCH(TRUE,INDEX($B$14:$B$117&gt;=AZ355,0),0),"")</f>
        <v>1</v>
      </c>
      <c r="BB355" s="194">
        <f t="shared" ca="1" si="349"/>
        <v>3.2000000000000006E-3</v>
      </c>
      <c r="BE355" s="194">
        <f t="shared" si="350"/>
        <v>0</v>
      </c>
      <c r="BF355" s="19">
        <f ca="1"/>
        <v>0</v>
      </c>
      <c r="BG355" s="208">
        <f t="shared" ca="1" si="351"/>
        <v>0</v>
      </c>
      <c r="BH355" s="207"/>
      <c r="BI355" s="194"/>
      <c r="BJ355" s="198" cm="1">
        <f t="array" ref="BJ355">IFERROR(MATCH(TRUE,INDEX($B$14:$B$117&gt;=BI355,0),0),"")</f>
        <v>1</v>
      </c>
      <c r="BK355" s="194">
        <f t="shared" ca="1" si="352"/>
        <v>3.2000000000000006E-3</v>
      </c>
      <c r="BN355" s="194">
        <f t="shared" si="353"/>
        <v>0</v>
      </c>
      <c r="BO355" s="19">
        <f ca="1"/>
        <v>0</v>
      </c>
      <c r="BP355" s="208">
        <f t="shared" ca="1" si="354"/>
        <v>0</v>
      </c>
      <c r="BQ355" s="207"/>
      <c r="BR355" s="194"/>
      <c r="BS355" s="198" cm="1">
        <f t="array" ref="BS355">IFERROR(MATCH(TRUE,INDEX($B$14:$B$117&gt;=BR355,0),0),"")</f>
        <v>1</v>
      </c>
      <c r="BT355" s="194">
        <f t="shared" ca="1" si="355"/>
        <v>3.2000000000000006E-3</v>
      </c>
      <c r="BW355" s="194">
        <f t="shared" si="356"/>
        <v>0</v>
      </c>
      <c r="BX355" s="19">
        <f ca="1"/>
        <v>0</v>
      </c>
      <c r="BY355" s="208">
        <f t="shared" ca="1" si="357"/>
        <v>0</v>
      </c>
      <c r="BZ355" s="207"/>
      <c r="CA355" s="194"/>
      <c r="CB355" s="198" cm="1">
        <f t="array" ref="CB355">IFERROR(MATCH(TRUE,INDEX($B$14:$B$117&gt;=CA355,0),0),"")</f>
        <v>1</v>
      </c>
      <c r="CC355" s="194">
        <f t="shared" ca="1" si="358"/>
        <v>3.2000000000000006E-3</v>
      </c>
      <c r="CF355" s="194">
        <f t="shared" si="359"/>
        <v>0</v>
      </c>
      <c r="CG355" s="19">
        <f ca="1"/>
        <v>0</v>
      </c>
      <c r="CH355" s="208">
        <f t="shared" ca="1" si="360"/>
        <v>0</v>
      </c>
      <c r="CI355" s="207"/>
      <c r="CJ355" s="194"/>
      <c r="CK355" s="198" cm="1">
        <f t="array" ref="CK355">IFERROR(MATCH(TRUE,INDEX($B$14:$B$117&gt;=CJ355,0),0),"")</f>
        <v>1</v>
      </c>
      <c r="CL355" s="194">
        <f t="shared" ca="1" si="361"/>
        <v>3.2000000000000006E-3</v>
      </c>
      <c r="CO355" s="194">
        <f t="shared" si="362"/>
        <v>0</v>
      </c>
      <c r="CP355" s="19">
        <f ca="1"/>
        <v>0</v>
      </c>
      <c r="CQ355" s="208">
        <f t="shared" ca="1" si="363"/>
        <v>0</v>
      </c>
      <c r="CR355" s="207"/>
      <c r="CS355" s="194"/>
      <c r="CT355" s="198" cm="1">
        <f t="array" ref="CT355">IFERROR(MATCH(TRUE,INDEX($B$14:$B$117&gt;=CS355,0),0),"")</f>
        <v>1</v>
      </c>
      <c r="CU355" s="194">
        <f t="shared" ca="1" si="364"/>
        <v>3.2000000000000006E-3</v>
      </c>
      <c r="CX355" s="194">
        <f t="shared" si="365"/>
        <v>0</v>
      </c>
      <c r="CY355" s="19" t="e">
        <f ca="1"/>
        <v>#N/A</v>
      </c>
      <c r="CZ355" s="208" t="e">
        <f t="shared" ca="1" si="366"/>
        <v>#N/A</v>
      </c>
      <c r="DA355" s="207"/>
      <c r="DB355" s="194"/>
      <c r="DC355" s="198" cm="1">
        <f t="array" ref="DC355">IFERROR(MATCH(TRUE,INDEX($B$14:$B$117&gt;=DB355,0),0),"")</f>
        <v>1</v>
      </c>
      <c r="DD355" s="194">
        <f t="shared" ca="1" si="367"/>
        <v>3.2000000000000006E-3</v>
      </c>
      <c r="DG355" s="194">
        <f t="shared" si="368"/>
        <v>0</v>
      </c>
      <c r="DH355" s="19" t="e">
        <f ca="1"/>
        <v>#N/A</v>
      </c>
      <c r="DI355" s="208" t="e">
        <f t="shared" ca="1" si="369"/>
        <v>#N/A</v>
      </c>
      <c r="DJ355" s="207"/>
      <c r="DK355" s="194"/>
      <c r="DL355" s="198" cm="1">
        <f t="array" ref="DL355">IFERROR(MATCH(TRUE,INDEX($B$14:$B$117&gt;=DK355,0),0),"")</f>
        <v>1</v>
      </c>
      <c r="DM355" s="194">
        <f t="shared" ca="1" si="370"/>
        <v>3.2000000000000006E-3</v>
      </c>
      <c r="DP355" s="194">
        <f t="shared" si="371"/>
        <v>0</v>
      </c>
      <c r="DQ355" s="19" t="e">
        <f ca="1"/>
        <v>#N/A</v>
      </c>
      <c r="DR355" s="208" t="e">
        <f t="shared" ca="1" si="372"/>
        <v>#N/A</v>
      </c>
      <c r="DS355" s="207"/>
      <c r="DT355" s="194"/>
      <c r="DU355" s="198" cm="1">
        <f t="array" ref="DU355">IFERROR(MATCH(TRUE,INDEX($B$14:$B$117&gt;=DT355,0),0),"")</f>
        <v>1</v>
      </c>
      <c r="DV355" s="194">
        <f t="shared" ca="1" si="373"/>
        <v>3.2000000000000006E-3</v>
      </c>
      <c r="DY355" s="194">
        <f t="shared" si="374"/>
        <v>0</v>
      </c>
      <c r="DZ355" s="19" t="e">
        <f ca="1"/>
        <v>#N/A</v>
      </c>
      <c r="EA355" s="208" t="e">
        <f t="shared" ca="1" si="375"/>
        <v>#N/A</v>
      </c>
      <c r="EB355" s="207"/>
      <c r="EC355" s="194"/>
      <c r="ED355" s="198" cm="1">
        <f t="array" ref="ED355">IFERROR(MATCH(TRUE,INDEX($B$14:$B$117&gt;=EC355,0),0),"")</f>
        <v>1</v>
      </c>
      <c r="EE355" s="194">
        <f t="shared" ca="1" si="376"/>
        <v>3.2000000000000006E-3</v>
      </c>
      <c r="EH355" s="194">
        <f t="shared" si="377"/>
        <v>0</v>
      </c>
      <c r="EI355" s="19" t="e">
        <f ca="1"/>
        <v>#N/A</v>
      </c>
      <c r="EJ355" s="208" t="e">
        <f t="shared" ca="1" si="378"/>
        <v>#N/A</v>
      </c>
      <c r="EK355" s="207"/>
      <c r="EL355" s="194"/>
      <c r="EM355" s="198" cm="1">
        <f t="array" ref="EM355">IFERROR(MATCH(TRUE,INDEX($B$14:$B$117&gt;=EL355,0),0),"")</f>
        <v>1</v>
      </c>
      <c r="EN355" s="194">
        <f t="shared" ca="1" si="379"/>
        <v>3.2000000000000006E-3</v>
      </c>
      <c r="EQ355" s="194">
        <f t="shared" si="380"/>
        <v>0</v>
      </c>
      <c r="ER355" s="19" t="e">
        <f ca="1"/>
        <v>#N/A</v>
      </c>
      <c r="ES355" s="208" t="e">
        <f t="shared" ca="1" si="381"/>
        <v>#N/A</v>
      </c>
      <c r="ET355" s="207"/>
      <c r="EU355" s="194"/>
      <c r="EV355" s="198" cm="1">
        <f t="array" ref="EV355">IFERROR(MATCH(TRUE,INDEX($B$14:$B$117&gt;=EU355,0),0),"")</f>
        <v>1</v>
      </c>
      <c r="EW355" s="194">
        <f t="shared" ca="1" si="382"/>
        <v>3.2000000000000006E-3</v>
      </c>
      <c r="EZ355" s="194">
        <f t="shared" si="383"/>
        <v>0</v>
      </c>
      <c r="FA355" s="19" t="e">
        <f ca="1"/>
        <v>#N/A</v>
      </c>
      <c r="FB355" s="208" t="e">
        <f t="shared" ca="1" si="384"/>
        <v>#N/A</v>
      </c>
      <c r="FC355" s="207"/>
      <c r="FD355" s="194"/>
      <c r="FE355" s="198" cm="1">
        <f t="array" ref="FE355">IFERROR(MATCH(TRUE,INDEX($B$14:$B$117&gt;=FD355,0),0),"")</f>
        <v>1</v>
      </c>
      <c r="FF355" s="194">
        <f t="shared" ca="1" si="385"/>
        <v>3.2000000000000006E-3</v>
      </c>
      <c r="FI355" s="194">
        <f t="shared" si="386"/>
        <v>0</v>
      </c>
      <c r="FJ355" s="19" t="e">
        <f ca="1"/>
        <v>#N/A</v>
      </c>
      <c r="FK355" s="208" t="e">
        <f t="shared" ca="1" si="387"/>
        <v>#N/A</v>
      </c>
      <c r="FL355" s="207"/>
      <c r="FM355" s="194"/>
      <c r="FN355" s="198" cm="1">
        <f t="array" ref="FN355">IFERROR(MATCH(TRUE,INDEX($B$14:$B$117&gt;=FM355,0),0),"")</f>
        <v>1</v>
      </c>
      <c r="FO355" s="194">
        <f t="shared" ca="1" si="388"/>
        <v>3.2000000000000006E-3</v>
      </c>
      <c r="FR355" s="194">
        <f t="shared" si="389"/>
        <v>0</v>
      </c>
      <c r="FS355" s="19" t="e">
        <f ca="1"/>
        <v>#N/A</v>
      </c>
      <c r="FT355" s="208" t="e">
        <f t="shared" ca="1" si="390"/>
        <v>#N/A</v>
      </c>
      <c r="FU355" s="207"/>
      <c r="FV355" s="194"/>
      <c r="FW355" s="198" cm="1">
        <f t="array" ref="FW355">IFERROR(MATCH(TRUE,INDEX($B$14:$B$117&gt;=FV355,0),0),"")</f>
        <v>1</v>
      </c>
      <c r="FX355" s="194">
        <f t="shared" ca="1" si="391"/>
        <v>3.2000000000000006E-3</v>
      </c>
      <c r="GA355" s="194">
        <f t="shared" si="392"/>
        <v>0</v>
      </c>
      <c r="GB355" s="19" t="e">
        <f ca="1"/>
        <v>#N/A</v>
      </c>
      <c r="GC355" s="208" t="e">
        <f t="shared" ca="1" si="393"/>
        <v>#N/A</v>
      </c>
    </row>
    <row r="356" spans="6:185" x14ac:dyDescent="0.2">
      <c r="F356" s="207"/>
      <c r="G356" s="194"/>
      <c r="H356" s="198" cm="1">
        <f t="array" ref="H356">IFERROR(MATCH(TRUE,INDEX($B$14:$B$117&gt;=G356,0),0),"")</f>
        <v>1</v>
      </c>
      <c r="I356" s="194">
        <f t="shared" ca="1" si="338"/>
        <v>3.2000000000000006E-3</v>
      </c>
      <c r="L356" s="194">
        <f t="shared" si="394"/>
        <v>0</v>
      </c>
      <c r="M356" s="19">
        <f ca="1"/>
        <v>0</v>
      </c>
      <c r="N356" s="208">
        <f t="shared" ca="1" si="395"/>
        <v>0</v>
      </c>
      <c r="O356" s="207"/>
      <c r="P356" s="194"/>
      <c r="Q356" s="198" cm="1">
        <f t="array" ref="Q356">IFERROR(MATCH(TRUE,INDEX($B$14:$B$117&gt;=P356,0),0),"")</f>
        <v>1</v>
      </c>
      <c r="R356" s="194">
        <f t="shared" ca="1" si="339"/>
        <v>3.2000000000000006E-3</v>
      </c>
      <c r="U356" s="194">
        <f t="shared" si="396"/>
        <v>0</v>
      </c>
      <c r="V356" s="19">
        <f ca="1"/>
        <v>0</v>
      </c>
      <c r="W356" s="208">
        <f t="shared" ca="1" si="397"/>
        <v>0</v>
      </c>
      <c r="X356" s="207"/>
      <c r="Y356" s="194"/>
      <c r="Z356" s="198" cm="1">
        <f t="array" ref="Z356">IFERROR(MATCH(TRUE,INDEX($B$14:$B$117&gt;=Y356,0),0),"")</f>
        <v>1</v>
      </c>
      <c r="AA356" s="194">
        <f t="shared" ca="1" si="340"/>
        <v>3.2000000000000006E-3</v>
      </c>
      <c r="AD356" s="194">
        <f t="shared" si="341"/>
        <v>0</v>
      </c>
      <c r="AE356" s="19">
        <f ca="1"/>
        <v>0</v>
      </c>
      <c r="AF356" s="208">
        <f t="shared" ca="1" si="342"/>
        <v>0</v>
      </c>
      <c r="AG356" s="207"/>
      <c r="AH356" s="194"/>
      <c r="AI356" s="198" cm="1">
        <f t="array" ref="AI356">IFERROR(MATCH(TRUE,INDEX($B$14:$B$117&gt;=AH356,0),0),"")</f>
        <v>1</v>
      </c>
      <c r="AJ356" s="194">
        <f t="shared" ca="1" si="343"/>
        <v>3.2000000000000006E-3</v>
      </c>
      <c r="AM356" s="194">
        <f t="shared" si="344"/>
        <v>0</v>
      </c>
      <c r="AN356" s="19">
        <f ca="1"/>
        <v>0</v>
      </c>
      <c r="AO356" s="208">
        <f t="shared" ca="1" si="345"/>
        <v>0</v>
      </c>
      <c r="AP356" s="207"/>
      <c r="AQ356" s="194"/>
      <c r="AR356" s="198" cm="1">
        <f t="array" ref="AR356">IFERROR(MATCH(TRUE,INDEX($B$14:$B$117&gt;=AQ356,0),0),"")</f>
        <v>1</v>
      </c>
      <c r="AS356" s="194">
        <f t="shared" ca="1" si="346"/>
        <v>3.2000000000000006E-3</v>
      </c>
      <c r="AV356" s="194">
        <f t="shared" si="347"/>
        <v>0</v>
      </c>
      <c r="AW356" s="19">
        <f ca="1"/>
        <v>0</v>
      </c>
      <c r="AX356" s="208">
        <f t="shared" ca="1" si="348"/>
        <v>0</v>
      </c>
      <c r="AY356" s="207"/>
      <c r="AZ356" s="194"/>
      <c r="BA356" s="198" cm="1">
        <f t="array" ref="BA356">IFERROR(MATCH(TRUE,INDEX($B$14:$B$117&gt;=AZ356,0),0),"")</f>
        <v>1</v>
      </c>
      <c r="BB356" s="194">
        <f t="shared" ca="1" si="349"/>
        <v>3.2000000000000006E-3</v>
      </c>
      <c r="BE356" s="194">
        <f t="shared" si="350"/>
        <v>0</v>
      </c>
      <c r="BF356" s="19">
        <f ca="1"/>
        <v>0</v>
      </c>
      <c r="BG356" s="208">
        <f t="shared" ca="1" si="351"/>
        <v>0</v>
      </c>
      <c r="BH356" s="207"/>
      <c r="BI356" s="194"/>
      <c r="BJ356" s="198" cm="1">
        <f t="array" ref="BJ356">IFERROR(MATCH(TRUE,INDEX($B$14:$B$117&gt;=BI356,0),0),"")</f>
        <v>1</v>
      </c>
      <c r="BK356" s="194">
        <f t="shared" ca="1" si="352"/>
        <v>3.2000000000000006E-3</v>
      </c>
      <c r="BN356" s="194">
        <f t="shared" si="353"/>
        <v>0</v>
      </c>
      <c r="BO356" s="19">
        <f ca="1"/>
        <v>0</v>
      </c>
      <c r="BP356" s="208">
        <f t="shared" ca="1" si="354"/>
        <v>0</v>
      </c>
      <c r="BQ356" s="207"/>
      <c r="BR356" s="194"/>
      <c r="BS356" s="198" cm="1">
        <f t="array" ref="BS356">IFERROR(MATCH(TRUE,INDEX($B$14:$B$117&gt;=BR356,0),0),"")</f>
        <v>1</v>
      </c>
      <c r="BT356" s="194">
        <f t="shared" ca="1" si="355"/>
        <v>3.2000000000000006E-3</v>
      </c>
      <c r="BW356" s="194">
        <f t="shared" si="356"/>
        <v>0</v>
      </c>
      <c r="BX356" s="19">
        <f ca="1"/>
        <v>0</v>
      </c>
      <c r="BY356" s="208">
        <f t="shared" ca="1" si="357"/>
        <v>0</v>
      </c>
      <c r="BZ356" s="207"/>
      <c r="CA356" s="194"/>
      <c r="CB356" s="198" cm="1">
        <f t="array" ref="CB356">IFERROR(MATCH(TRUE,INDEX($B$14:$B$117&gt;=CA356,0),0),"")</f>
        <v>1</v>
      </c>
      <c r="CC356" s="194">
        <f t="shared" ca="1" si="358"/>
        <v>3.2000000000000006E-3</v>
      </c>
      <c r="CF356" s="194">
        <f t="shared" si="359"/>
        <v>0</v>
      </c>
      <c r="CG356" s="19">
        <f ca="1"/>
        <v>0</v>
      </c>
      <c r="CH356" s="208">
        <f t="shared" ca="1" si="360"/>
        <v>0</v>
      </c>
      <c r="CI356" s="207"/>
      <c r="CJ356" s="194"/>
      <c r="CK356" s="198" cm="1">
        <f t="array" ref="CK356">IFERROR(MATCH(TRUE,INDEX($B$14:$B$117&gt;=CJ356,0),0),"")</f>
        <v>1</v>
      </c>
      <c r="CL356" s="194">
        <f t="shared" ca="1" si="361"/>
        <v>3.2000000000000006E-3</v>
      </c>
      <c r="CO356" s="194">
        <f t="shared" si="362"/>
        <v>0</v>
      </c>
      <c r="CP356" s="19">
        <f ca="1"/>
        <v>0</v>
      </c>
      <c r="CQ356" s="208">
        <f t="shared" ca="1" si="363"/>
        <v>0</v>
      </c>
      <c r="CR356" s="207"/>
      <c r="CS356" s="194"/>
      <c r="CT356" s="198" cm="1">
        <f t="array" ref="CT356">IFERROR(MATCH(TRUE,INDEX($B$14:$B$117&gt;=CS356,0),0),"")</f>
        <v>1</v>
      </c>
      <c r="CU356" s="194">
        <f t="shared" ca="1" si="364"/>
        <v>3.2000000000000006E-3</v>
      </c>
      <c r="CX356" s="194">
        <f t="shared" si="365"/>
        <v>0</v>
      </c>
      <c r="CY356" s="19" t="e">
        <f ca="1"/>
        <v>#N/A</v>
      </c>
      <c r="CZ356" s="208" t="e">
        <f t="shared" ca="1" si="366"/>
        <v>#N/A</v>
      </c>
      <c r="DA356" s="207"/>
      <c r="DB356" s="194"/>
      <c r="DC356" s="198" cm="1">
        <f t="array" ref="DC356">IFERROR(MATCH(TRUE,INDEX($B$14:$B$117&gt;=DB356,0),0),"")</f>
        <v>1</v>
      </c>
      <c r="DD356" s="194">
        <f t="shared" ca="1" si="367"/>
        <v>3.2000000000000006E-3</v>
      </c>
      <c r="DG356" s="194">
        <f t="shared" si="368"/>
        <v>0</v>
      </c>
      <c r="DH356" s="19" t="e">
        <f ca="1"/>
        <v>#N/A</v>
      </c>
      <c r="DI356" s="208" t="e">
        <f t="shared" ca="1" si="369"/>
        <v>#N/A</v>
      </c>
      <c r="DJ356" s="207"/>
      <c r="DK356" s="194"/>
      <c r="DL356" s="198" cm="1">
        <f t="array" ref="DL356">IFERROR(MATCH(TRUE,INDEX($B$14:$B$117&gt;=DK356,0),0),"")</f>
        <v>1</v>
      </c>
      <c r="DM356" s="194">
        <f t="shared" ca="1" si="370"/>
        <v>3.2000000000000006E-3</v>
      </c>
      <c r="DP356" s="194">
        <f t="shared" si="371"/>
        <v>0</v>
      </c>
      <c r="DQ356" s="19" t="e">
        <f ca="1"/>
        <v>#N/A</v>
      </c>
      <c r="DR356" s="208" t="e">
        <f t="shared" ca="1" si="372"/>
        <v>#N/A</v>
      </c>
      <c r="DS356" s="207"/>
      <c r="DT356" s="194"/>
      <c r="DU356" s="198" cm="1">
        <f t="array" ref="DU356">IFERROR(MATCH(TRUE,INDEX($B$14:$B$117&gt;=DT356,0),0),"")</f>
        <v>1</v>
      </c>
      <c r="DV356" s="194">
        <f t="shared" ca="1" si="373"/>
        <v>3.2000000000000006E-3</v>
      </c>
      <c r="DY356" s="194">
        <f t="shared" si="374"/>
        <v>0</v>
      </c>
      <c r="DZ356" s="19" t="e">
        <f ca="1"/>
        <v>#N/A</v>
      </c>
      <c r="EA356" s="208" t="e">
        <f t="shared" ca="1" si="375"/>
        <v>#N/A</v>
      </c>
      <c r="EB356" s="207"/>
      <c r="EC356" s="194"/>
      <c r="ED356" s="198" cm="1">
        <f t="array" ref="ED356">IFERROR(MATCH(TRUE,INDEX($B$14:$B$117&gt;=EC356,0),0),"")</f>
        <v>1</v>
      </c>
      <c r="EE356" s="194">
        <f t="shared" ca="1" si="376"/>
        <v>3.2000000000000006E-3</v>
      </c>
      <c r="EH356" s="194">
        <f t="shared" si="377"/>
        <v>0</v>
      </c>
      <c r="EI356" s="19" t="e">
        <f ca="1"/>
        <v>#N/A</v>
      </c>
      <c r="EJ356" s="208" t="e">
        <f t="shared" ca="1" si="378"/>
        <v>#N/A</v>
      </c>
      <c r="EK356" s="207"/>
      <c r="EL356" s="194"/>
      <c r="EM356" s="198" cm="1">
        <f t="array" ref="EM356">IFERROR(MATCH(TRUE,INDEX($B$14:$B$117&gt;=EL356,0),0),"")</f>
        <v>1</v>
      </c>
      <c r="EN356" s="194">
        <f t="shared" ca="1" si="379"/>
        <v>3.2000000000000006E-3</v>
      </c>
      <c r="EQ356" s="194">
        <f t="shared" si="380"/>
        <v>0</v>
      </c>
      <c r="ER356" s="19" t="e">
        <f ca="1"/>
        <v>#N/A</v>
      </c>
      <c r="ES356" s="208" t="e">
        <f t="shared" ca="1" si="381"/>
        <v>#N/A</v>
      </c>
      <c r="ET356" s="207"/>
      <c r="EU356" s="194"/>
      <c r="EV356" s="198" cm="1">
        <f t="array" ref="EV356">IFERROR(MATCH(TRUE,INDEX($B$14:$B$117&gt;=EU356,0),0),"")</f>
        <v>1</v>
      </c>
      <c r="EW356" s="194">
        <f t="shared" ca="1" si="382"/>
        <v>3.2000000000000006E-3</v>
      </c>
      <c r="EZ356" s="194">
        <f t="shared" si="383"/>
        <v>0</v>
      </c>
      <c r="FA356" s="19" t="e">
        <f ca="1"/>
        <v>#N/A</v>
      </c>
      <c r="FB356" s="208" t="e">
        <f t="shared" ca="1" si="384"/>
        <v>#N/A</v>
      </c>
      <c r="FC356" s="207"/>
      <c r="FD356" s="194"/>
      <c r="FE356" s="198" cm="1">
        <f t="array" ref="FE356">IFERROR(MATCH(TRUE,INDEX($B$14:$B$117&gt;=FD356,0),0),"")</f>
        <v>1</v>
      </c>
      <c r="FF356" s="194">
        <f t="shared" ca="1" si="385"/>
        <v>3.2000000000000006E-3</v>
      </c>
      <c r="FI356" s="194">
        <f t="shared" si="386"/>
        <v>0</v>
      </c>
      <c r="FJ356" s="19" t="e">
        <f ca="1"/>
        <v>#N/A</v>
      </c>
      <c r="FK356" s="208" t="e">
        <f t="shared" ca="1" si="387"/>
        <v>#N/A</v>
      </c>
      <c r="FL356" s="207"/>
      <c r="FM356" s="194"/>
      <c r="FN356" s="198" cm="1">
        <f t="array" ref="FN356">IFERROR(MATCH(TRUE,INDEX($B$14:$B$117&gt;=FM356,0),0),"")</f>
        <v>1</v>
      </c>
      <c r="FO356" s="194">
        <f t="shared" ca="1" si="388"/>
        <v>3.2000000000000006E-3</v>
      </c>
      <c r="FR356" s="194">
        <f t="shared" si="389"/>
        <v>0</v>
      </c>
      <c r="FS356" s="19" t="e">
        <f ca="1"/>
        <v>#N/A</v>
      </c>
      <c r="FT356" s="208" t="e">
        <f t="shared" ca="1" si="390"/>
        <v>#N/A</v>
      </c>
      <c r="FU356" s="207"/>
      <c r="FV356" s="194"/>
      <c r="FW356" s="198" cm="1">
        <f t="array" ref="FW356">IFERROR(MATCH(TRUE,INDEX($B$14:$B$117&gt;=FV356,0),0),"")</f>
        <v>1</v>
      </c>
      <c r="FX356" s="194">
        <f t="shared" ca="1" si="391"/>
        <v>3.2000000000000006E-3</v>
      </c>
      <c r="GA356" s="194">
        <f t="shared" si="392"/>
        <v>0</v>
      </c>
      <c r="GB356" s="19" t="e">
        <f ca="1"/>
        <v>#N/A</v>
      </c>
      <c r="GC356" s="208" t="e">
        <f t="shared" ca="1" si="393"/>
        <v>#N/A</v>
      </c>
    </row>
    <row r="357" spans="6:185" x14ac:dyDescent="0.2">
      <c r="F357" s="207"/>
      <c r="G357" s="194"/>
      <c r="H357" s="198" cm="1">
        <f t="array" ref="H357">IFERROR(MATCH(TRUE,INDEX($B$14:$B$117&gt;=G357,0),0),"")</f>
        <v>1</v>
      </c>
      <c r="I357" s="194">
        <f t="shared" ca="1" si="338"/>
        <v>3.2000000000000006E-3</v>
      </c>
      <c r="L357" s="194">
        <f t="shared" si="394"/>
        <v>0</v>
      </c>
      <c r="M357" s="19">
        <f ca="1"/>
        <v>0</v>
      </c>
      <c r="N357" s="208">
        <f t="shared" ca="1" si="395"/>
        <v>0</v>
      </c>
      <c r="O357" s="207"/>
      <c r="P357" s="194"/>
      <c r="Q357" s="198" cm="1">
        <f t="array" ref="Q357">IFERROR(MATCH(TRUE,INDEX($B$14:$B$117&gt;=P357,0),0),"")</f>
        <v>1</v>
      </c>
      <c r="R357" s="194">
        <f t="shared" ca="1" si="339"/>
        <v>3.2000000000000006E-3</v>
      </c>
      <c r="U357" s="194">
        <f t="shared" si="396"/>
        <v>0</v>
      </c>
      <c r="V357" s="19">
        <f ca="1"/>
        <v>0</v>
      </c>
      <c r="W357" s="208">
        <f t="shared" ca="1" si="397"/>
        <v>0</v>
      </c>
      <c r="X357" s="207"/>
      <c r="Y357" s="194"/>
      <c r="Z357" s="198" cm="1">
        <f t="array" ref="Z357">IFERROR(MATCH(TRUE,INDEX($B$14:$B$117&gt;=Y357,0),0),"")</f>
        <v>1</v>
      </c>
      <c r="AA357" s="194">
        <f t="shared" ca="1" si="340"/>
        <v>3.2000000000000006E-3</v>
      </c>
      <c r="AD357" s="194">
        <f t="shared" si="341"/>
        <v>0</v>
      </c>
      <c r="AE357" s="19">
        <f ca="1"/>
        <v>0</v>
      </c>
      <c r="AF357" s="208">
        <f t="shared" ca="1" si="342"/>
        <v>0</v>
      </c>
      <c r="AG357" s="207"/>
      <c r="AH357" s="194"/>
      <c r="AI357" s="198" cm="1">
        <f t="array" ref="AI357">IFERROR(MATCH(TRUE,INDEX($B$14:$B$117&gt;=AH357,0),0),"")</f>
        <v>1</v>
      </c>
      <c r="AJ357" s="194">
        <f t="shared" ca="1" si="343"/>
        <v>3.2000000000000006E-3</v>
      </c>
      <c r="AM357" s="194">
        <f t="shared" si="344"/>
        <v>0</v>
      </c>
      <c r="AN357" s="19">
        <f ca="1"/>
        <v>0</v>
      </c>
      <c r="AO357" s="208">
        <f t="shared" ca="1" si="345"/>
        <v>0</v>
      </c>
      <c r="AP357" s="207"/>
      <c r="AQ357" s="194"/>
      <c r="AR357" s="198" cm="1">
        <f t="array" ref="AR357">IFERROR(MATCH(TRUE,INDEX($B$14:$B$117&gt;=AQ357,0),0),"")</f>
        <v>1</v>
      </c>
      <c r="AS357" s="194">
        <f t="shared" ca="1" si="346"/>
        <v>3.2000000000000006E-3</v>
      </c>
      <c r="AV357" s="194">
        <f t="shared" si="347"/>
        <v>0</v>
      </c>
      <c r="AW357" s="19">
        <f ca="1"/>
        <v>0</v>
      </c>
      <c r="AX357" s="208">
        <f t="shared" ca="1" si="348"/>
        <v>0</v>
      </c>
      <c r="AY357" s="207"/>
      <c r="AZ357" s="194"/>
      <c r="BA357" s="198" cm="1">
        <f t="array" ref="BA357">IFERROR(MATCH(TRUE,INDEX($B$14:$B$117&gt;=AZ357,0),0),"")</f>
        <v>1</v>
      </c>
      <c r="BB357" s="194">
        <f t="shared" ca="1" si="349"/>
        <v>3.2000000000000006E-3</v>
      </c>
      <c r="BE357" s="194">
        <f t="shared" si="350"/>
        <v>0</v>
      </c>
      <c r="BF357" s="19">
        <f ca="1"/>
        <v>0</v>
      </c>
      <c r="BG357" s="208">
        <f t="shared" ca="1" si="351"/>
        <v>0</v>
      </c>
      <c r="BH357" s="207"/>
      <c r="BI357" s="194"/>
      <c r="BJ357" s="198" cm="1">
        <f t="array" ref="BJ357">IFERROR(MATCH(TRUE,INDEX($B$14:$B$117&gt;=BI357,0),0),"")</f>
        <v>1</v>
      </c>
      <c r="BK357" s="194">
        <f t="shared" ca="1" si="352"/>
        <v>3.2000000000000006E-3</v>
      </c>
      <c r="BN357" s="194">
        <f t="shared" si="353"/>
        <v>0</v>
      </c>
      <c r="BO357" s="19">
        <f ca="1"/>
        <v>0</v>
      </c>
      <c r="BP357" s="208">
        <f t="shared" ca="1" si="354"/>
        <v>0</v>
      </c>
      <c r="BQ357" s="207"/>
      <c r="BR357" s="194"/>
      <c r="BS357" s="198" cm="1">
        <f t="array" ref="BS357">IFERROR(MATCH(TRUE,INDEX($B$14:$B$117&gt;=BR357,0),0),"")</f>
        <v>1</v>
      </c>
      <c r="BT357" s="194">
        <f t="shared" ca="1" si="355"/>
        <v>3.2000000000000006E-3</v>
      </c>
      <c r="BW357" s="194">
        <f t="shared" si="356"/>
        <v>0</v>
      </c>
      <c r="BX357" s="19">
        <f ca="1"/>
        <v>0</v>
      </c>
      <c r="BY357" s="208">
        <f t="shared" ca="1" si="357"/>
        <v>0</v>
      </c>
      <c r="BZ357" s="207"/>
      <c r="CA357" s="194"/>
      <c r="CB357" s="198" cm="1">
        <f t="array" ref="CB357">IFERROR(MATCH(TRUE,INDEX($B$14:$B$117&gt;=CA357,0),0),"")</f>
        <v>1</v>
      </c>
      <c r="CC357" s="194">
        <f t="shared" ca="1" si="358"/>
        <v>3.2000000000000006E-3</v>
      </c>
      <c r="CF357" s="194">
        <f t="shared" si="359"/>
        <v>0</v>
      </c>
      <c r="CG357" s="19">
        <f ca="1"/>
        <v>0</v>
      </c>
      <c r="CH357" s="208">
        <f t="shared" ca="1" si="360"/>
        <v>0</v>
      </c>
      <c r="CI357" s="207"/>
      <c r="CJ357" s="194"/>
      <c r="CK357" s="198" cm="1">
        <f t="array" ref="CK357">IFERROR(MATCH(TRUE,INDEX($B$14:$B$117&gt;=CJ357,0),0),"")</f>
        <v>1</v>
      </c>
      <c r="CL357" s="194">
        <f t="shared" ca="1" si="361"/>
        <v>3.2000000000000006E-3</v>
      </c>
      <c r="CO357" s="194">
        <f t="shared" si="362"/>
        <v>0</v>
      </c>
      <c r="CP357" s="19">
        <f ca="1"/>
        <v>0</v>
      </c>
      <c r="CQ357" s="208">
        <f t="shared" ca="1" si="363"/>
        <v>0</v>
      </c>
      <c r="CR357" s="207"/>
      <c r="CS357" s="194"/>
      <c r="CT357" s="198" cm="1">
        <f t="array" ref="CT357">IFERROR(MATCH(TRUE,INDEX($B$14:$B$117&gt;=CS357,0),0),"")</f>
        <v>1</v>
      </c>
      <c r="CU357" s="194">
        <f t="shared" ca="1" si="364"/>
        <v>3.2000000000000006E-3</v>
      </c>
      <c r="CX357" s="194">
        <f t="shared" si="365"/>
        <v>0</v>
      </c>
      <c r="CY357" s="19" t="e">
        <f ca="1"/>
        <v>#N/A</v>
      </c>
      <c r="CZ357" s="208" t="e">
        <f t="shared" ca="1" si="366"/>
        <v>#N/A</v>
      </c>
      <c r="DA357" s="207"/>
      <c r="DB357" s="194"/>
      <c r="DC357" s="198" cm="1">
        <f t="array" ref="DC357">IFERROR(MATCH(TRUE,INDEX($B$14:$B$117&gt;=DB357,0),0),"")</f>
        <v>1</v>
      </c>
      <c r="DD357" s="194">
        <f t="shared" ca="1" si="367"/>
        <v>3.2000000000000006E-3</v>
      </c>
      <c r="DG357" s="194">
        <f t="shared" si="368"/>
        <v>0</v>
      </c>
      <c r="DH357" s="19" t="e">
        <f ca="1"/>
        <v>#N/A</v>
      </c>
      <c r="DI357" s="208" t="e">
        <f t="shared" ca="1" si="369"/>
        <v>#N/A</v>
      </c>
      <c r="DJ357" s="207"/>
      <c r="DK357" s="194"/>
      <c r="DL357" s="198" cm="1">
        <f t="array" ref="DL357">IFERROR(MATCH(TRUE,INDEX($B$14:$B$117&gt;=DK357,0),0),"")</f>
        <v>1</v>
      </c>
      <c r="DM357" s="194">
        <f t="shared" ca="1" si="370"/>
        <v>3.2000000000000006E-3</v>
      </c>
      <c r="DP357" s="194">
        <f t="shared" si="371"/>
        <v>0</v>
      </c>
      <c r="DQ357" s="19" t="e">
        <f ca="1"/>
        <v>#N/A</v>
      </c>
      <c r="DR357" s="208" t="e">
        <f t="shared" ca="1" si="372"/>
        <v>#N/A</v>
      </c>
      <c r="DS357" s="207"/>
      <c r="DT357" s="194"/>
      <c r="DU357" s="198" cm="1">
        <f t="array" ref="DU357">IFERROR(MATCH(TRUE,INDEX($B$14:$B$117&gt;=DT357,0),0),"")</f>
        <v>1</v>
      </c>
      <c r="DV357" s="194">
        <f t="shared" ca="1" si="373"/>
        <v>3.2000000000000006E-3</v>
      </c>
      <c r="DY357" s="194">
        <f t="shared" si="374"/>
        <v>0</v>
      </c>
      <c r="DZ357" s="19" t="e">
        <f ca="1"/>
        <v>#N/A</v>
      </c>
      <c r="EA357" s="208" t="e">
        <f t="shared" ca="1" si="375"/>
        <v>#N/A</v>
      </c>
      <c r="EB357" s="207"/>
      <c r="EC357" s="194"/>
      <c r="ED357" s="198" cm="1">
        <f t="array" ref="ED357">IFERROR(MATCH(TRUE,INDEX($B$14:$B$117&gt;=EC357,0),0),"")</f>
        <v>1</v>
      </c>
      <c r="EE357" s="194">
        <f t="shared" ca="1" si="376"/>
        <v>3.2000000000000006E-3</v>
      </c>
      <c r="EH357" s="194">
        <f t="shared" si="377"/>
        <v>0</v>
      </c>
      <c r="EI357" s="19" t="e">
        <f ca="1"/>
        <v>#N/A</v>
      </c>
      <c r="EJ357" s="208" t="e">
        <f t="shared" ca="1" si="378"/>
        <v>#N/A</v>
      </c>
      <c r="EK357" s="207"/>
      <c r="EL357" s="194"/>
      <c r="EM357" s="198" cm="1">
        <f t="array" ref="EM357">IFERROR(MATCH(TRUE,INDEX($B$14:$B$117&gt;=EL357,0),0),"")</f>
        <v>1</v>
      </c>
      <c r="EN357" s="194">
        <f t="shared" ca="1" si="379"/>
        <v>3.2000000000000006E-3</v>
      </c>
      <c r="EQ357" s="194">
        <f t="shared" si="380"/>
        <v>0</v>
      </c>
      <c r="ER357" s="19" t="e">
        <f ca="1"/>
        <v>#N/A</v>
      </c>
      <c r="ES357" s="208" t="e">
        <f t="shared" ca="1" si="381"/>
        <v>#N/A</v>
      </c>
      <c r="ET357" s="207"/>
      <c r="EU357" s="194"/>
      <c r="EV357" s="198" cm="1">
        <f t="array" ref="EV357">IFERROR(MATCH(TRUE,INDEX($B$14:$B$117&gt;=EU357,0),0),"")</f>
        <v>1</v>
      </c>
      <c r="EW357" s="194">
        <f t="shared" ca="1" si="382"/>
        <v>3.2000000000000006E-3</v>
      </c>
      <c r="EZ357" s="194">
        <f t="shared" si="383"/>
        <v>0</v>
      </c>
      <c r="FA357" s="19" t="e">
        <f ca="1"/>
        <v>#N/A</v>
      </c>
      <c r="FB357" s="208" t="e">
        <f t="shared" ca="1" si="384"/>
        <v>#N/A</v>
      </c>
      <c r="FC357" s="207"/>
      <c r="FD357" s="194"/>
      <c r="FE357" s="198" cm="1">
        <f t="array" ref="FE357">IFERROR(MATCH(TRUE,INDEX($B$14:$B$117&gt;=FD357,0),0),"")</f>
        <v>1</v>
      </c>
      <c r="FF357" s="194">
        <f t="shared" ca="1" si="385"/>
        <v>3.2000000000000006E-3</v>
      </c>
      <c r="FI357" s="194">
        <f t="shared" si="386"/>
        <v>0</v>
      </c>
      <c r="FJ357" s="19" t="e">
        <f ca="1"/>
        <v>#N/A</v>
      </c>
      <c r="FK357" s="208" t="e">
        <f t="shared" ca="1" si="387"/>
        <v>#N/A</v>
      </c>
      <c r="FL357" s="207"/>
      <c r="FM357" s="194"/>
      <c r="FN357" s="198" cm="1">
        <f t="array" ref="FN357">IFERROR(MATCH(TRUE,INDEX($B$14:$B$117&gt;=FM357,0),0),"")</f>
        <v>1</v>
      </c>
      <c r="FO357" s="194">
        <f t="shared" ca="1" si="388"/>
        <v>3.2000000000000006E-3</v>
      </c>
      <c r="FR357" s="194">
        <f t="shared" si="389"/>
        <v>0</v>
      </c>
      <c r="FS357" s="19" t="e">
        <f ca="1"/>
        <v>#N/A</v>
      </c>
      <c r="FT357" s="208" t="e">
        <f t="shared" ca="1" si="390"/>
        <v>#N/A</v>
      </c>
      <c r="FU357" s="207"/>
      <c r="FV357" s="194"/>
      <c r="FW357" s="198" cm="1">
        <f t="array" ref="FW357">IFERROR(MATCH(TRUE,INDEX($B$14:$B$117&gt;=FV357,0),0),"")</f>
        <v>1</v>
      </c>
      <c r="FX357" s="194">
        <f t="shared" ca="1" si="391"/>
        <v>3.2000000000000006E-3</v>
      </c>
      <c r="GA357" s="194">
        <f t="shared" si="392"/>
        <v>0</v>
      </c>
      <c r="GB357" s="19" t="e">
        <f ca="1"/>
        <v>#N/A</v>
      </c>
      <c r="GC357" s="208" t="e">
        <f t="shared" ca="1" si="393"/>
        <v>#N/A</v>
      </c>
    </row>
    <row r="358" spans="6:185" x14ac:dyDescent="0.2">
      <c r="F358" s="207"/>
      <c r="G358" s="194"/>
      <c r="H358" s="198" cm="1">
        <f t="array" ref="H358">IFERROR(MATCH(TRUE,INDEX($B$14:$B$117&gt;=G358,0),0),"")</f>
        <v>1</v>
      </c>
      <c r="I358" s="194">
        <f t="shared" ca="1" si="338"/>
        <v>3.2000000000000006E-3</v>
      </c>
      <c r="L358" s="194">
        <f t="shared" si="394"/>
        <v>0</v>
      </c>
      <c r="M358" s="19">
        <f ca="1"/>
        <v>0</v>
      </c>
      <c r="N358" s="208">
        <f t="shared" ca="1" si="395"/>
        <v>0</v>
      </c>
      <c r="O358" s="207"/>
      <c r="P358" s="194"/>
      <c r="Q358" s="198" cm="1">
        <f t="array" ref="Q358">IFERROR(MATCH(TRUE,INDEX($B$14:$B$117&gt;=P358,0),0),"")</f>
        <v>1</v>
      </c>
      <c r="R358" s="194">
        <f t="shared" ca="1" si="339"/>
        <v>3.2000000000000006E-3</v>
      </c>
      <c r="U358" s="194">
        <f t="shared" si="396"/>
        <v>0</v>
      </c>
      <c r="V358" s="19">
        <f ca="1"/>
        <v>0</v>
      </c>
      <c r="W358" s="208">
        <f t="shared" ca="1" si="397"/>
        <v>0</v>
      </c>
      <c r="X358" s="207"/>
      <c r="Y358" s="194"/>
      <c r="Z358" s="198" cm="1">
        <f t="array" ref="Z358">IFERROR(MATCH(TRUE,INDEX($B$14:$B$117&gt;=Y358,0),0),"")</f>
        <v>1</v>
      </c>
      <c r="AA358" s="194">
        <f t="shared" ca="1" si="340"/>
        <v>3.2000000000000006E-3</v>
      </c>
      <c r="AD358" s="194">
        <f t="shared" si="341"/>
        <v>0</v>
      </c>
      <c r="AE358" s="19">
        <f ca="1"/>
        <v>0</v>
      </c>
      <c r="AF358" s="208">
        <f t="shared" ca="1" si="342"/>
        <v>0</v>
      </c>
      <c r="AG358" s="207"/>
      <c r="AH358" s="194"/>
      <c r="AI358" s="198" cm="1">
        <f t="array" ref="AI358">IFERROR(MATCH(TRUE,INDEX($B$14:$B$117&gt;=AH358,0),0),"")</f>
        <v>1</v>
      </c>
      <c r="AJ358" s="194">
        <f t="shared" ca="1" si="343"/>
        <v>3.2000000000000006E-3</v>
      </c>
      <c r="AM358" s="194">
        <f t="shared" si="344"/>
        <v>0</v>
      </c>
      <c r="AN358" s="19">
        <f ca="1"/>
        <v>0</v>
      </c>
      <c r="AO358" s="208">
        <f t="shared" ca="1" si="345"/>
        <v>0</v>
      </c>
      <c r="AP358" s="207"/>
      <c r="AQ358" s="194"/>
      <c r="AR358" s="198" cm="1">
        <f t="array" ref="AR358">IFERROR(MATCH(TRUE,INDEX($B$14:$B$117&gt;=AQ358,0),0),"")</f>
        <v>1</v>
      </c>
      <c r="AS358" s="194">
        <f t="shared" ca="1" si="346"/>
        <v>3.2000000000000006E-3</v>
      </c>
      <c r="AV358" s="194">
        <f t="shared" si="347"/>
        <v>0</v>
      </c>
      <c r="AW358" s="19">
        <f ca="1"/>
        <v>0</v>
      </c>
      <c r="AX358" s="208">
        <f t="shared" ca="1" si="348"/>
        <v>0</v>
      </c>
      <c r="AY358" s="207"/>
      <c r="AZ358" s="194"/>
      <c r="BA358" s="198" cm="1">
        <f t="array" ref="BA358">IFERROR(MATCH(TRUE,INDEX($B$14:$B$117&gt;=AZ358,0),0),"")</f>
        <v>1</v>
      </c>
      <c r="BB358" s="194">
        <f t="shared" ca="1" si="349"/>
        <v>3.2000000000000006E-3</v>
      </c>
      <c r="BE358" s="194">
        <f t="shared" si="350"/>
        <v>0</v>
      </c>
      <c r="BF358" s="19">
        <f ca="1"/>
        <v>0</v>
      </c>
      <c r="BG358" s="208">
        <f t="shared" ca="1" si="351"/>
        <v>0</v>
      </c>
      <c r="BH358" s="207"/>
      <c r="BI358" s="194"/>
      <c r="BJ358" s="198" cm="1">
        <f t="array" ref="BJ358">IFERROR(MATCH(TRUE,INDEX($B$14:$B$117&gt;=BI358,0),0),"")</f>
        <v>1</v>
      </c>
      <c r="BK358" s="194">
        <f t="shared" ca="1" si="352"/>
        <v>3.2000000000000006E-3</v>
      </c>
      <c r="BN358" s="194">
        <f t="shared" si="353"/>
        <v>0</v>
      </c>
      <c r="BO358" s="19">
        <f ca="1"/>
        <v>0</v>
      </c>
      <c r="BP358" s="208">
        <f t="shared" ca="1" si="354"/>
        <v>0</v>
      </c>
      <c r="BQ358" s="207"/>
      <c r="BR358" s="194"/>
      <c r="BS358" s="198" cm="1">
        <f t="array" ref="BS358">IFERROR(MATCH(TRUE,INDEX($B$14:$B$117&gt;=BR358,0),0),"")</f>
        <v>1</v>
      </c>
      <c r="BT358" s="194">
        <f t="shared" ca="1" si="355"/>
        <v>3.2000000000000006E-3</v>
      </c>
      <c r="BW358" s="194">
        <f t="shared" si="356"/>
        <v>0</v>
      </c>
      <c r="BX358" s="19">
        <f ca="1"/>
        <v>0</v>
      </c>
      <c r="BY358" s="208">
        <f t="shared" ca="1" si="357"/>
        <v>0</v>
      </c>
      <c r="BZ358" s="207"/>
      <c r="CA358" s="194"/>
      <c r="CB358" s="198" cm="1">
        <f t="array" ref="CB358">IFERROR(MATCH(TRUE,INDEX($B$14:$B$117&gt;=CA358,0),0),"")</f>
        <v>1</v>
      </c>
      <c r="CC358" s="194">
        <f t="shared" ca="1" si="358"/>
        <v>3.2000000000000006E-3</v>
      </c>
      <c r="CF358" s="194">
        <f t="shared" si="359"/>
        <v>0</v>
      </c>
      <c r="CG358" s="19">
        <f ca="1"/>
        <v>0</v>
      </c>
      <c r="CH358" s="208">
        <f t="shared" ca="1" si="360"/>
        <v>0</v>
      </c>
      <c r="CI358" s="207"/>
      <c r="CJ358" s="194"/>
      <c r="CK358" s="198" cm="1">
        <f t="array" ref="CK358">IFERROR(MATCH(TRUE,INDEX($B$14:$B$117&gt;=CJ358,0),0),"")</f>
        <v>1</v>
      </c>
      <c r="CL358" s="194">
        <f t="shared" ca="1" si="361"/>
        <v>3.2000000000000006E-3</v>
      </c>
      <c r="CO358" s="194">
        <f t="shared" si="362"/>
        <v>0</v>
      </c>
      <c r="CP358" s="19">
        <f ca="1"/>
        <v>0</v>
      </c>
      <c r="CQ358" s="208">
        <f t="shared" ca="1" si="363"/>
        <v>0</v>
      </c>
      <c r="CR358" s="207"/>
      <c r="CS358" s="194"/>
      <c r="CT358" s="198" cm="1">
        <f t="array" ref="CT358">IFERROR(MATCH(TRUE,INDEX($B$14:$B$117&gt;=CS358,0),0),"")</f>
        <v>1</v>
      </c>
      <c r="CU358" s="194">
        <f t="shared" ca="1" si="364"/>
        <v>3.2000000000000006E-3</v>
      </c>
      <c r="CX358" s="194">
        <f t="shared" si="365"/>
        <v>0</v>
      </c>
      <c r="CY358" s="19" t="e">
        <f ca="1"/>
        <v>#N/A</v>
      </c>
      <c r="CZ358" s="208" t="e">
        <f t="shared" ca="1" si="366"/>
        <v>#N/A</v>
      </c>
      <c r="DA358" s="207"/>
      <c r="DB358" s="194"/>
      <c r="DC358" s="198" cm="1">
        <f t="array" ref="DC358">IFERROR(MATCH(TRUE,INDEX($B$14:$B$117&gt;=DB358,0),0),"")</f>
        <v>1</v>
      </c>
      <c r="DD358" s="194">
        <f t="shared" ca="1" si="367"/>
        <v>3.2000000000000006E-3</v>
      </c>
      <c r="DG358" s="194">
        <f t="shared" si="368"/>
        <v>0</v>
      </c>
      <c r="DH358" s="19" t="e">
        <f ca="1"/>
        <v>#N/A</v>
      </c>
      <c r="DI358" s="208" t="e">
        <f t="shared" ca="1" si="369"/>
        <v>#N/A</v>
      </c>
      <c r="DJ358" s="207"/>
      <c r="DK358" s="194"/>
      <c r="DL358" s="198" cm="1">
        <f t="array" ref="DL358">IFERROR(MATCH(TRUE,INDEX($B$14:$B$117&gt;=DK358,0),0),"")</f>
        <v>1</v>
      </c>
      <c r="DM358" s="194">
        <f t="shared" ca="1" si="370"/>
        <v>3.2000000000000006E-3</v>
      </c>
      <c r="DP358" s="194">
        <f t="shared" si="371"/>
        <v>0</v>
      </c>
      <c r="DQ358" s="19" t="e">
        <f ca="1"/>
        <v>#N/A</v>
      </c>
      <c r="DR358" s="208" t="e">
        <f t="shared" ca="1" si="372"/>
        <v>#N/A</v>
      </c>
      <c r="DS358" s="207"/>
      <c r="DT358" s="194"/>
      <c r="DU358" s="198" cm="1">
        <f t="array" ref="DU358">IFERROR(MATCH(TRUE,INDEX($B$14:$B$117&gt;=DT358,0),0),"")</f>
        <v>1</v>
      </c>
      <c r="DV358" s="194">
        <f t="shared" ca="1" si="373"/>
        <v>3.2000000000000006E-3</v>
      </c>
      <c r="DY358" s="194">
        <f t="shared" si="374"/>
        <v>0</v>
      </c>
      <c r="DZ358" s="19" t="e">
        <f ca="1"/>
        <v>#N/A</v>
      </c>
      <c r="EA358" s="208" t="e">
        <f t="shared" ca="1" si="375"/>
        <v>#N/A</v>
      </c>
      <c r="EB358" s="207"/>
      <c r="EC358" s="194"/>
      <c r="ED358" s="198" cm="1">
        <f t="array" ref="ED358">IFERROR(MATCH(TRUE,INDEX($B$14:$B$117&gt;=EC358,0),0),"")</f>
        <v>1</v>
      </c>
      <c r="EE358" s="194">
        <f t="shared" ca="1" si="376"/>
        <v>3.2000000000000006E-3</v>
      </c>
      <c r="EH358" s="194">
        <f t="shared" si="377"/>
        <v>0</v>
      </c>
      <c r="EI358" s="19" t="e">
        <f ca="1"/>
        <v>#N/A</v>
      </c>
      <c r="EJ358" s="208" t="e">
        <f t="shared" ca="1" si="378"/>
        <v>#N/A</v>
      </c>
      <c r="EK358" s="207"/>
      <c r="EL358" s="194"/>
      <c r="EM358" s="198" cm="1">
        <f t="array" ref="EM358">IFERROR(MATCH(TRUE,INDEX($B$14:$B$117&gt;=EL358,0),0),"")</f>
        <v>1</v>
      </c>
      <c r="EN358" s="194">
        <f t="shared" ca="1" si="379"/>
        <v>3.2000000000000006E-3</v>
      </c>
      <c r="EQ358" s="194">
        <f t="shared" si="380"/>
        <v>0</v>
      </c>
      <c r="ER358" s="19" t="e">
        <f ca="1"/>
        <v>#N/A</v>
      </c>
      <c r="ES358" s="208" t="e">
        <f t="shared" ca="1" si="381"/>
        <v>#N/A</v>
      </c>
      <c r="ET358" s="207"/>
      <c r="EU358" s="194"/>
      <c r="EV358" s="198" cm="1">
        <f t="array" ref="EV358">IFERROR(MATCH(TRUE,INDEX($B$14:$B$117&gt;=EU358,0),0),"")</f>
        <v>1</v>
      </c>
      <c r="EW358" s="194">
        <f t="shared" ca="1" si="382"/>
        <v>3.2000000000000006E-3</v>
      </c>
      <c r="EZ358" s="194">
        <f t="shared" si="383"/>
        <v>0</v>
      </c>
      <c r="FA358" s="19" t="e">
        <f ca="1"/>
        <v>#N/A</v>
      </c>
      <c r="FB358" s="208" t="e">
        <f t="shared" ca="1" si="384"/>
        <v>#N/A</v>
      </c>
      <c r="FC358" s="207"/>
      <c r="FD358" s="194"/>
      <c r="FE358" s="198" cm="1">
        <f t="array" ref="FE358">IFERROR(MATCH(TRUE,INDEX($B$14:$B$117&gt;=FD358,0),0),"")</f>
        <v>1</v>
      </c>
      <c r="FF358" s="194">
        <f t="shared" ca="1" si="385"/>
        <v>3.2000000000000006E-3</v>
      </c>
      <c r="FI358" s="194">
        <f t="shared" si="386"/>
        <v>0</v>
      </c>
      <c r="FJ358" s="19" t="e">
        <f ca="1"/>
        <v>#N/A</v>
      </c>
      <c r="FK358" s="208" t="e">
        <f t="shared" ca="1" si="387"/>
        <v>#N/A</v>
      </c>
      <c r="FL358" s="207"/>
      <c r="FM358" s="194"/>
      <c r="FN358" s="198" cm="1">
        <f t="array" ref="FN358">IFERROR(MATCH(TRUE,INDEX($B$14:$B$117&gt;=FM358,0),0),"")</f>
        <v>1</v>
      </c>
      <c r="FO358" s="194">
        <f t="shared" ca="1" si="388"/>
        <v>3.2000000000000006E-3</v>
      </c>
      <c r="FR358" s="194">
        <f t="shared" si="389"/>
        <v>0</v>
      </c>
      <c r="FS358" s="19" t="e">
        <f ca="1"/>
        <v>#N/A</v>
      </c>
      <c r="FT358" s="208" t="e">
        <f t="shared" ca="1" si="390"/>
        <v>#N/A</v>
      </c>
      <c r="FU358" s="207"/>
      <c r="FV358" s="194"/>
      <c r="FW358" s="198" cm="1">
        <f t="array" ref="FW358">IFERROR(MATCH(TRUE,INDEX($B$14:$B$117&gt;=FV358,0),0),"")</f>
        <v>1</v>
      </c>
      <c r="FX358" s="194">
        <f t="shared" ca="1" si="391"/>
        <v>3.2000000000000006E-3</v>
      </c>
      <c r="GA358" s="194">
        <f t="shared" si="392"/>
        <v>0</v>
      </c>
      <c r="GB358" s="19" t="e">
        <f ca="1"/>
        <v>#N/A</v>
      </c>
      <c r="GC358" s="208" t="e">
        <f t="shared" ca="1" si="393"/>
        <v>#N/A</v>
      </c>
    </row>
    <row r="359" spans="6:185" x14ac:dyDescent="0.2">
      <c r="F359" s="207"/>
      <c r="G359" s="194"/>
      <c r="H359" s="198" cm="1">
        <f t="array" ref="H359">IFERROR(MATCH(TRUE,INDEX($B$14:$B$117&gt;=G359,0),0),"")</f>
        <v>1</v>
      </c>
      <c r="I359" s="194">
        <f t="shared" ca="1" si="338"/>
        <v>3.2000000000000006E-3</v>
      </c>
      <c r="L359" s="194">
        <f t="shared" si="394"/>
        <v>0</v>
      </c>
      <c r="M359" s="19">
        <f ca="1"/>
        <v>0</v>
      </c>
      <c r="N359" s="208">
        <f t="shared" ca="1" si="395"/>
        <v>0</v>
      </c>
      <c r="O359" s="207"/>
      <c r="P359" s="194"/>
      <c r="Q359" s="198" cm="1">
        <f t="array" ref="Q359">IFERROR(MATCH(TRUE,INDEX($B$14:$B$117&gt;=P359,0),0),"")</f>
        <v>1</v>
      </c>
      <c r="R359" s="194">
        <f t="shared" ca="1" si="339"/>
        <v>3.2000000000000006E-3</v>
      </c>
      <c r="U359" s="194">
        <f t="shared" si="396"/>
        <v>0</v>
      </c>
      <c r="V359" s="19">
        <f ca="1"/>
        <v>0</v>
      </c>
      <c r="W359" s="208">
        <f t="shared" ca="1" si="397"/>
        <v>0</v>
      </c>
      <c r="X359" s="207"/>
      <c r="Y359" s="194"/>
      <c r="Z359" s="198" cm="1">
        <f t="array" ref="Z359">IFERROR(MATCH(TRUE,INDEX($B$14:$B$117&gt;=Y359,0),0),"")</f>
        <v>1</v>
      </c>
      <c r="AA359" s="194">
        <f t="shared" ca="1" si="340"/>
        <v>3.2000000000000006E-3</v>
      </c>
      <c r="AD359" s="194">
        <f t="shared" si="341"/>
        <v>0</v>
      </c>
      <c r="AE359" s="19">
        <f ca="1"/>
        <v>0</v>
      </c>
      <c r="AF359" s="208">
        <f t="shared" ca="1" si="342"/>
        <v>0</v>
      </c>
      <c r="AG359" s="207"/>
      <c r="AH359" s="194"/>
      <c r="AI359" s="198" cm="1">
        <f t="array" ref="AI359">IFERROR(MATCH(TRUE,INDEX($B$14:$B$117&gt;=AH359,0),0),"")</f>
        <v>1</v>
      </c>
      <c r="AJ359" s="194">
        <f t="shared" ca="1" si="343"/>
        <v>3.2000000000000006E-3</v>
      </c>
      <c r="AM359" s="194">
        <f t="shared" si="344"/>
        <v>0</v>
      </c>
      <c r="AN359" s="19">
        <f ca="1"/>
        <v>0</v>
      </c>
      <c r="AO359" s="208">
        <f t="shared" ca="1" si="345"/>
        <v>0</v>
      </c>
      <c r="AP359" s="207"/>
      <c r="AQ359" s="194"/>
      <c r="AR359" s="198" cm="1">
        <f t="array" ref="AR359">IFERROR(MATCH(TRUE,INDEX($B$14:$B$117&gt;=AQ359,0),0),"")</f>
        <v>1</v>
      </c>
      <c r="AS359" s="194">
        <f t="shared" ca="1" si="346"/>
        <v>3.2000000000000006E-3</v>
      </c>
      <c r="AV359" s="194">
        <f t="shared" si="347"/>
        <v>0</v>
      </c>
      <c r="AW359" s="19">
        <f ca="1"/>
        <v>0</v>
      </c>
      <c r="AX359" s="208">
        <f t="shared" ca="1" si="348"/>
        <v>0</v>
      </c>
      <c r="AY359" s="207"/>
      <c r="AZ359" s="194"/>
      <c r="BA359" s="198" cm="1">
        <f t="array" ref="BA359">IFERROR(MATCH(TRUE,INDEX($B$14:$B$117&gt;=AZ359,0),0),"")</f>
        <v>1</v>
      </c>
      <c r="BB359" s="194">
        <f t="shared" ca="1" si="349"/>
        <v>3.2000000000000006E-3</v>
      </c>
      <c r="BE359" s="194">
        <f t="shared" si="350"/>
        <v>0</v>
      </c>
      <c r="BF359" s="19">
        <f ca="1"/>
        <v>0</v>
      </c>
      <c r="BG359" s="208">
        <f t="shared" ca="1" si="351"/>
        <v>0</v>
      </c>
      <c r="BH359" s="207"/>
      <c r="BI359" s="194"/>
      <c r="BJ359" s="198" cm="1">
        <f t="array" ref="BJ359">IFERROR(MATCH(TRUE,INDEX($B$14:$B$117&gt;=BI359,0),0),"")</f>
        <v>1</v>
      </c>
      <c r="BK359" s="194">
        <f t="shared" ca="1" si="352"/>
        <v>3.2000000000000006E-3</v>
      </c>
      <c r="BN359" s="194">
        <f t="shared" si="353"/>
        <v>0</v>
      </c>
      <c r="BO359" s="19">
        <f ca="1"/>
        <v>0</v>
      </c>
      <c r="BP359" s="208">
        <f t="shared" ca="1" si="354"/>
        <v>0</v>
      </c>
      <c r="BQ359" s="207"/>
      <c r="BR359" s="194"/>
      <c r="BS359" s="198" cm="1">
        <f t="array" ref="BS359">IFERROR(MATCH(TRUE,INDEX($B$14:$B$117&gt;=BR359,0),0),"")</f>
        <v>1</v>
      </c>
      <c r="BT359" s="194">
        <f t="shared" ca="1" si="355"/>
        <v>3.2000000000000006E-3</v>
      </c>
      <c r="BW359" s="194">
        <f t="shared" si="356"/>
        <v>0</v>
      </c>
      <c r="BX359" s="19">
        <f ca="1"/>
        <v>0</v>
      </c>
      <c r="BY359" s="208">
        <f t="shared" ca="1" si="357"/>
        <v>0</v>
      </c>
      <c r="BZ359" s="207"/>
      <c r="CA359" s="194"/>
      <c r="CB359" s="198" cm="1">
        <f t="array" ref="CB359">IFERROR(MATCH(TRUE,INDEX($B$14:$B$117&gt;=CA359,0),0),"")</f>
        <v>1</v>
      </c>
      <c r="CC359" s="194">
        <f t="shared" ca="1" si="358"/>
        <v>3.2000000000000006E-3</v>
      </c>
      <c r="CF359" s="194">
        <f t="shared" si="359"/>
        <v>0</v>
      </c>
      <c r="CG359" s="19">
        <f ca="1"/>
        <v>0</v>
      </c>
      <c r="CH359" s="208">
        <f t="shared" ca="1" si="360"/>
        <v>0</v>
      </c>
      <c r="CI359" s="207"/>
      <c r="CJ359" s="194"/>
      <c r="CK359" s="198" cm="1">
        <f t="array" ref="CK359">IFERROR(MATCH(TRUE,INDEX($B$14:$B$117&gt;=CJ359,0),0),"")</f>
        <v>1</v>
      </c>
      <c r="CL359" s="194">
        <f t="shared" ca="1" si="361"/>
        <v>3.2000000000000006E-3</v>
      </c>
      <c r="CO359" s="194">
        <f t="shared" si="362"/>
        <v>0</v>
      </c>
      <c r="CP359" s="19">
        <f ca="1"/>
        <v>0</v>
      </c>
      <c r="CQ359" s="208">
        <f t="shared" ca="1" si="363"/>
        <v>0</v>
      </c>
      <c r="CR359" s="207"/>
      <c r="CS359" s="194"/>
      <c r="CT359" s="198" cm="1">
        <f t="array" ref="CT359">IFERROR(MATCH(TRUE,INDEX($B$14:$B$117&gt;=CS359,0),0),"")</f>
        <v>1</v>
      </c>
      <c r="CU359" s="194">
        <f t="shared" ca="1" si="364"/>
        <v>3.2000000000000006E-3</v>
      </c>
      <c r="CX359" s="194">
        <f t="shared" si="365"/>
        <v>0</v>
      </c>
      <c r="CY359" s="19" t="e">
        <f ca="1"/>
        <v>#N/A</v>
      </c>
      <c r="CZ359" s="208" t="e">
        <f t="shared" ca="1" si="366"/>
        <v>#N/A</v>
      </c>
      <c r="DA359" s="207"/>
      <c r="DB359" s="194"/>
      <c r="DC359" s="198" cm="1">
        <f t="array" ref="DC359">IFERROR(MATCH(TRUE,INDEX($B$14:$B$117&gt;=DB359,0),0),"")</f>
        <v>1</v>
      </c>
      <c r="DD359" s="194">
        <f t="shared" ca="1" si="367"/>
        <v>3.2000000000000006E-3</v>
      </c>
      <c r="DG359" s="194">
        <f t="shared" si="368"/>
        <v>0</v>
      </c>
      <c r="DH359" s="19" t="e">
        <f ca="1"/>
        <v>#N/A</v>
      </c>
      <c r="DI359" s="208" t="e">
        <f t="shared" ca="1" si="369"/>
        <v>#N/A</v>
      </c>
      <c r="DJ359" s="207"/>
      <c r="DK359" s="194"/>
      <c r="DL359" s="198" cm="1">
        <f t="array" ref="DL359">IFERROR(MATCH(TRUE,INDEX($B$14:$B$117&gt;=DK359,0),0),"")</f>
        <v>1</v>
      </c>
      <c r="DM359" s="194">
        <f t="shared" ca="1" si="370"/>
        <v>3.2000000000000006E-3</v>
      </c>
      <c r="DP359" s="194">
        <f t="shared" si="371"/>
        <v>0</v>
      </c>
      <c r="DQ359" s="19" t="e">
        <f ca="1"/>
        <v>#N/A</v>
      </c>
      <c r="DR359" s="208" t="e">
        <f t="shared" ca="1" si="372"/>
        <v>#N/A</v>
      </c>
      <c r="DS359" s="207"/>
      <c r="DT359" s="194"/>
      <c r="DU359" s="198" cm="1">
        <f t="array" ref="DU359">IFERROR(MATCH(TRUE,INDEX($B$14:$B$117&gt;=DT359,0),0),"")</f>
        <v>1</v>
      </c>
      <c r="DV359" s="194">
        <f t="shared" ca="1" si="373"/>
        <v>3.2000000000000006E-3</v>
      </c>
      <c r="DY359" s="194">
        <f t="shared" si="374"/>
        <v>0</v>
      </c>
      <c r="DZ359" s="19" t="e">
        <f ca="1"/>
        <v>#N/A</v>
      </c>
      <c r="EA359" s="208" t="e">
        <f t="shared" ca="1" si="375"/>
        <v>#N/A</v>
      </c>
      <c r="EB359" s="207"/>
      <c r="EC359" s="194"/>
      <c r="ED359" s="198" cm="1">
        <f t="array" ref="ED359">IFERROR(MATCH(TRUE,INDEX($B$14:$B$117&gt;=EC359,0),0),"")</f>
        <v>1</v>
      </c>
      <c r="EE359" s="194">
        <f t="shared" ca="1" si="376"/>
        <v>3.2000000000000006E-3</v>
      </c>
      <c r="EH359" s="194">
        <f t="shared" si="377"/>
        <v>0</v>
      </c>
      <c r="EI359" s="19" t="e">
        <f ca="1"/>
        <v>#N/A</v>
      </c>
      <c r="EJ359" s="208" t="e">
        <f t="shared" ca="1" si="378"/>
        <v>#N/A</v>
      </c>
      <c r="EK359" s="207"/>
      <c r="EL359" s="194"/>
      <c r="EM359" s="198" cm="1">
        <f t="array" ref="EM359">IFERROR(MATCH(TRUE,INDEX($B$14:$B$117&gt;=EL359,0),0),"")</f>
        <v>1</v>
      </c>
      <c r="EN359" s="194">
        <f t="shared" ca="1" si="379"/>
        <v>3.2000000000000006E-3</v>
      </c>
      <c r="EQ359" s="194">
        <f t="shared" si="380"/>
        <v>0</v>
      </c>
      <c r="ER359" s="19" t="e">
        <f ca="1"/>
        <v>#N/A</v>
      </c>
      <c r="ES359" s="208" t="e">
        <f t="shared" ca="1" si="381"/>
        <v>#N/A</v>
      </c>
      <c r="ET359" s="207"/>
      <c r="EU359" s="194"/>
      <c r="EV359" s="198" cm="1">
        <f t="array" ref="EV359">IFERROR(MATCH(TRUE,INDEX($B$14:$B$117&gt;=EU359,0),0),"")</f>
        <v>1</v>
      </c>
      <c r="EW359" s="194">
        <f t="shared" ca="1" si="382"/>
        <v>3.2000000000000006E-3</v>
      </c>
      <c r="EZ359" s="194">
        <f t="shared" si="383"/>
        <v>0</v>
      </c>
      <c r="FA359" s="19" t="e">
        <f ca="1"/>
        <v>#N/A</v>
      </c>
      <c r="FB359" s="208" t="e">
        <f t="shared" ca="1" si="384"/>
        <v>#N/A</v>
      </c>
      <c r="FC359" s="207"/>
      <c r="FD359" s="194"/>
      <c r="FE359" s="198" cm="1">
        <f t="array" ref="FE359">IFERROR(MATCH(TRUE,INDEX($B$14:$B$117&gt;=FD359,0),0),"")</f>
        <v>1</v>
      </c>
      <c r="FF359" s="194">
        <f t="shared" ca="1" si="385"/>
        <v>3.2000000000000006E-3</v>
      </c>
      <c r="FI359" s="194">
        <f t="shared" si="386"/>
        <v>0</v>
      </c>
      <c r="FJ359" s="19" t="e">
        <f ca="1"/>
        <v>#N/A</v>
      </c>
      <c r="FK359" s="208" t="e">
        <f t="shared" ca="1" si="387"/>
        <v>#N/A</v>
      </c>
      <c r="FL359" s="207"/>
      <c r="FM359" s="194"/>
      <c r="FN359" s="198" cm="1">
        <f t="array" ref="FN359">IFERROR(MATCH(TRUE,INDEX($B$14:$B$117&gt;=FM359,0),0),"")</f>
        <v>1</v>
      </c>
      <c r="FO359" s="194">
        <f t="shared" ca="1" si="388"/>
        <v>3.2000000000000006E-3</v>
      </c>
      <c r="FR359" s="194">
        <f t="shared" si="389"/>
        <v>0</v>
      </c>
      <c r="FS359" s="19" t="e">
        <f ca="1"/>
        <v>#N/A</v>
      </c>
      <c r="FT359" s="208" t="e">
        <f t="shared" ca="1" si="390"/>
        <v>#N/A</v>
      </c>
      <c r="FU359" s="207"/>
      <c r="FV359" s="194"/>
      <c r="FW359" s="198" cm="1">
        <f t="array" ref="FW359">IFERROR(MATCH(TRUE,INDEX($B$14:$B$117&gt;=FV359,0),0),"")</f>
        <v>1</v>
      </c>
      <c r="FX359" s="194">
        <f t="shared" ca="1" si="391"/>
        <v>3.2000000000000006E-3</v>
      </c>
      <c r="GA359" s="194">
        <f t="shared" si="392"/>
        <v>0</v>
      </c>
      <c r="GB359" s="19" t="e">
        <f ca="1"/>
        <v>#N/A</v>
      </c>
      <c r="GC359" s="208" t="e">
        <f t="shared" ca="1" si="393"/>
        <v>#N/A</v>
      </c>
    </row>
    <row r="360" spans="6:185" x14ac:dyDescent="0.2">
      <c r="F360" s="207"/>
      <c r="G360" s="194"/>
      <c r="H360" s="198" cm="1">
        <f t="array" ref="H360">IFERROR(MATCH(TRUE,INDEX($B$14:$B$117&gt;=G360,0),0),"")</f>
        <v>1</v>
      </c>
      <c r="I360" s="194">
        <f t="shared" ca="1" si="338"/>
        <v>3.2000000000000006E-3</v>
      </c>
      <c r="L360" s="194">
        <f t="shared" si="394"/>
        <v>0</v>
      </c>
      <c r="M360" s="19">
        <f ca="1"/>
        <v>0</v>
      </c>
      <c r="N360" s="208">
        <f t="shared" ca="1" si="395"/>
        <v>0</v>
      </c>
      <c r="O360" s="207"/>
      <c r="P360" s="194"/>
      <c r="Q360" s="198" cm="1">
        <f t="array" ref="Q360">IFERROR(MATCH(TRUE,INDEX($B$14:$B$117&gt;=P360,0),0),"")</f>
        <v>1</v>
      </c>
      <c r="R360" s="194">
        <f t="shared" ca="1" si="339"/>
        <v>3.2000000000000006E-3</v>
      </c>
      <c r="U360" s="194">
        <f t="shared" si="396"/>
        <v>0</v>
      </c>
      <c r="V360" s="19">
        <f ca="1"/>
        <v>0</v>
      </c>
      <c r="W360" s="208">
        <f t="shared" ca="1" si="397"/>
        <v>0</v>
      </c>
      <c r="X360" s="207"/>
      <c r="Y360" s="194"/>
      <c r="Z360" s="198" cm="1">
        <f t="array" ref="Z360">IFERROR(MATCH(TRUE,INDEX($B$14:$B$117&gt;=Y360,0),0),"")</f>
        <v>1</v>
      </c>
      <c r="AA360" s="194">
        <f t="shared" ca="1" si="340"/>
        <v>3.2000000000000006E-3</v>
      </c>
      <c r="AD360" s="194">
        <f t="shared" si="341"/>
        <v>0</v>
      </c>
      <c r="AE360" s="19">
        <f ca="1"/>
        <v>0</v>
      </c>
      <c r="AF360" s="208">
        <f t="shared" ca="1" si="342"/>
        <v>0</v>
      </c>
      <c r="AG360" s="207"/>
      <c r="AH360" s="194"/>
      <c r="AI360" s="198" cm="1">
        <f t="array" ref="AI360">IFERROR(MATCH(TRUE,INDEX($B$14:$B$117&gt;=AH360,0),0),"")</f>
        <v>1</v>
      </c>
      <c r="AJ360" s="194">
        <f t="shared" ca="1" si="343"/>
        <v>3.2000000000000006E-3</v>
      </c>
      <c r="AM360" s="194">
        <f t="shared" si="344"/>
        <v>0</v>
      </c>
      <c r="AN360" s="19">
        <f ca="1"/>
        <v>0</v>
      </c>
      <c r="AO360" s="208">
        <f t="shared" ca="1" si="345"/>
        <v>0</v>
      </c>
      <c r="AP360" s="207"/>
      <c r="AQ360" s="194"/>
      <c r="AR360" s="198" cm="1">
        <f t="array" ref="AR360">IFERROR(MATCH(TRUE,INDEX($B$14:$B$117&gt;=AQ360,0),0),"")</f>
        <v>1</v>
      </c>
      <c r="AS360" s="194">
        <f t="shared" ca="1" si="346"/>
        <v>3.2000000000000006E-3</v>
      </c>
      <c r="AV360" s="194">
        <f t="shared" si="347"/>
        <v>0</v>
      </c>
      <c r="AW360" s="19">
        <f ca="1"/>
        <v>0</v>
      </c>
      <c r="AX360" s="208">
        <f t="shared" ca="1" si="348"/>
        <v>0</v>
      </c>
      <c r="AY360" s="207"/>
      <c r="AZ360" s="194"/>
      <c r="BA360" s="198" cm="1">
        <f t="array" ref="BA360">IFERROR(MATCH(TRUE,INDEX($B$14:$B$117&gt;=AZ360,0),0),"")</f>
        <v>1</v>
      </c>
      <c r="BB360" s="194">
        <f t="shared" ca="1" si="349"/>
        <v>3.2000000000000006E-3</v>
      </c>
      <c r="BE360" s="194">
        <f t="shared" si="350"/>
        <v>0</v>
      </c>
      <c r="BF360" s="19">
        <f ca="1"/>
        <v>0</v>
      </c>
      <c r="BG360" s="208">
        <f t="shared" ca="1" si="351"/>
        <v>0</v>
      </c>
      <c r="BH360" s="207"/>
      <c r="BI360" s="194"/>
      <c r="BJ360" s="198" cm="1">
        <f t="array" ref="BJ360">IFERROR(MATCH(TRUE,INDEX($B$14:$B$117&gt;=BI360,0),0),"")</f>
        <v>1</v>
      </c>
      <c r="BK360" s="194">
        <f t="shared" ca="1" si="352"/>
        <v>3.2000000000000006E-3</v>
      </c>
      <c r="BN360" s="194">
        <f t="shared" si="353"/>
        <v>0</v>
      </c>
      <c r="BO360" s="19">
        <f ca="1"/>
        <v>0</v>
      </c>
      <c r="BP360" s="208">
        <f t="shared" ca="1" si="354"/>
        <v>0</v>
      </c>
      <c r="BQ360" s="207"/>
      <c r="BR360" s="194"/>
      <c r="BS360" s="198" cm="1">
        <f t="array" ref="BS360">IFERROR(MATCH(TRUE,INDEX($B$14:$B$117&gt;=BR360,0),0),"")</f>
        <v>1</v>
      </c>
      <c r="BT360" s="194">
        <f t="shared" ca="1" si="355"/>
        <v>3.2000000000000006E-3</v>
      </c>
      <c r="BW360" s="194">
        <f t="shared" si="356"/>
        <v>0</v>
      </c>
      <c r="BX360" s="19">
        <f ca="1"/>
        <v>0</v>
      </c>
      <c r="BY360" s="208">
        <f t="shared" ca="1" si="357"/>
        <v>0</v>
      </c>
      <c r="BZ360" s="207"/>
      <c r="CA360" s="194"/>
      <c r="CB360" s="198" cm="1">
        <f t="array" ref="CB360">IFERROR(MATCH(TRUE,INDEX($B$14:$B$117&gt;=CA360,0),0),"")</f>
        <v>1</v>
      </c>
      <c r="CC360" s="194">
        <f t="shared" ca="1" si="358"/>
        <v>3.2000000000000006E-3</v>
      </c>
      <c r="CF360" s="194">
        <f t="shared" si="359"/>
        <v>0</v>
      </c>
      <c r="CG360" s="19">
        <f ca="1"/>
        <v>0</v>
      </c>
      <c r="CH360" s="208">
        <f t="shared" ca="1" si="360"/>
        <v>0</v>
      </c>
      <c r="CI360" s="207"/>
      <c r="CJ360" s="194"/>
      <c r="CK360" s="198" cm="1">
        <f t="array" ref="CK360">IFERROR(MATCH(TRUE,INDEX($B$14:$B$117&gt;=CJ360,0),0),"")</f>
        <v>1</v>
      </c>
      <c r="CL360" s="194">
        <f t="shared" ca="1" si="361"/>
        <v>3.2000000000000006E-3</v>
      </c>
      <c r="CO360" s="194">
        <f t="shared" si="362"/>
        <v>0</v>
      </c>
      <c r="CP360" s="19">
        <f ca="1"/>
        <v>0</v>
      </c>
      <c r="CQ360" s="208">
        <f t="shared" ca="1" si="363"/>
        <v>0</v>
      </c>
      <c r="CR360" s="207"/>
      <c r="CS360" s="194"/>
      <c r="CT360" s="198" cm="1">
        <f t="array" ref="CT360">IFERROR(MATCH(TRUE,INDEX($B$14:$B$117&gt;=CS360,0),0),"")</f>
        <v>1</v>
      </c>
      <c r="CU360" s="194">
        <f t="shared" ca="1" si="364"/>
        <v>3.2000000000000006E-3</v>
      </c>
      <c r="CX360" s="194">
        <f t="shared" si="365"/>
        <v>0</v>
      </c>
      <c r="CY360" s="19" t="e">
        <f ca="1"/>
        <v>#N/A</v>
      </c>
      <c r="CZ360" s="208" t="e">
        <f t="shared" ca="1" si="366"/>
        <v>#N/A</v>
      </c>
      <c r="DA360" s="207"/>
      <c r="DB360" s="194"/>
      <c r="DC360" s="198" cm="1">
        <f t="array" ref="DC360">IFERROR(MATCH(TRUE,INDEX($B$14:$B$117&gt;=DB360,0),0),"")</f>
        <v>1</v>
      </c>
      <c r="DD360" s="194">
        <f t="shared" ca="1" si="367"/>
        <v>3.2000000000000006E-3</v>
      </c>
      <c r="DG360" s="194">
        <f t="shared" si="368"/>
        <v>0</v>
      </c>
      <c r="DH360" s="19" t="e">
        <f ca="1"/>
        <v>#N/A</v>
      </c>
      <c r="DI360" s="208" t="e">
        <f t="shared" ca="1" si="369"/>
        <v>#N/A</v>
      </c>
      <c r="DJ360" s="207"/>
      <c r="DK360" s="194"/>
      <c r="DL360" s="198" cm="1">
        <f t="array" ref="DL360">IFERROR(MATCH(TRUE,INDEX($B$14:$B$117&gt;=DK360,0),0),"")</f>
        <v>1</v>
      </c>
      <c r="DM360" s="194">
        <f t="shared" ca="1" si="370"/>
        <v>3.2000000000000006E-3</v>
      </c>
      <c r="DP360" s="194">
        <f t="shared" si="371"/>
        <v>0</v>
      </c>
      <c r="DQ360" s="19" t="e">
        <f ca="1"/>
        <v>#N/A</v>
      </c>
      <c r="DR360" s="208" t="e">
        <f t="shared" ca="1" si="372"/>
        <v>#N/A</v>
      </c>
      <c r="DS360" s="207"/>
      <c r="DT360" s="194"/>
      <c r="DU360" s="198" cm="1">
        <f t="array" ref="DU360">IFERROR(MATCH(TRUE,INDEX($B$14:$B$117&gt;=DT360,0),0),"")</f>
        <v>1</v>
      </c>
      <c r="DV360" s="194">
        <f t="shared" ca="1" si="373"/>
        <v>3.2000000000000006E-3</v>
      </c>
      <c r="DY360" s="194">
        <f t="shared" si="374"/>
        <v>0</v>
      </c>
      <c r="DZ360" s="19" t="e">
        <f ca="1"/>
        <v>#N/A</v>
      </c>
      <c r="EA360" s="208" t="e">
        <f t="shared" ca="1" si="375"/>
        <v>#N/A</v>
      </c>
      <c r="EB360" s="207"/>
      <c r="EC360" s="194"/>
      <c r="ED360" s="198" cm="1">
        <f t="array" ref="ED360">IFERROR(MATCH(TRUE,INDEX($B$14:$B$117&gt;=EC360,0),0),"")</f>
        <v>1</v>
      </c>
      <c r="EE360" s="194">
        <f t="shared" ca="1" si="376"/>
        <v>3.2000000000000006E-3</v>
      </c>
      <c r="EH360" s="194">
        <f t="shared" si="377"/>
        <v>0</v>
      </c>
      <c r="EI360" s="19" t="e">
        <f ca="1"/>
        <v>#N/A</v>
      </c>
      <c r="EJ360" s="208" t="e">
        <f t="shared" ca="1" si="378"/>
        <v>#N/A</v>
      </c>
      <c r="EK360" s="207"/>
      <c r="EL360" s="194"/>
      <c r="EM360" s="198" cm="1">
        <f t="array" ref="EM360">IFERROR(MATCH(TRUE,INDEX($B$14:$B$117&gt;=EL360,0),0),"")</f>
        <v>1</v>
      </c>
      <c r="EN360" s="194">
        <f t="shared" ca="1" si="379"/>
        <v>3.2000000000000006E-3</v>
      </c>
      <c r="EQ360" s="194">
        <f t="shared" si="380"/>
        <v>0</v>
      </c>
      <c r="ER360" s="19" t="e">
        <f ca="1"/>
        <v>#N/A</v>
      </c>
      <c r="ES360" s="208" t="e">
        <f t="shared" ca="1" si="381"/>
        <v>#N/A</v>
      </c>
      <c r="ET360" s="207"/>
      <c r="EU360" s="194"/>
      <c r="EV360" s="198" cm="1">
        <f t="array" ref="EV360">IFERROR(MATCH(TRUE,INDEX($B$14:$B$117&gt;=EU360,0),0),"")</f>
        <v>1</v>
      </c>
      <c r="EW360" s="194">
        <f t="shared" ca="1" si="382"/>
        <v>3.2000000000000006E-3</v>
      </c>
      <c r="EZ360" s="194">
        <f t="shared" si="383"/>
        <v>0</v>
      </c>
      <c r="FA360" s="19" t="e">
        <f ca="1"/>
        <v>#N/A</v>
      </c>
      <c r="FB360" s="208" t="e">
        <f t="shared" ca="1" si="384"/>
        <v>#N/A</v>
      </c>
      <c r="FC360" s="207"/>
      <c r="FD360" s="194"/>
      <c r="FE360" s="198" cm="1">
        <f t="array" ref="FE360">IFERROR(MATCH(TRUE,INDEX($B$14:$B$117&gt;=FD360,0),0),"")</f>
        <v>1</v>
      </c>
      <c r="FF360" s="194">
        <f t="shared" ca="1" si="385"/>
        <v>3.2000000000000006E-3</v>
      </c>
      <c r="FI360" s="194">
        <f t="shared" si="386"/>
        <v>0</v>
      </c>
      <c r="FJ360" s="19" t="e">
        <f ca="1"/>
        <v>#N/A</v>
      </c>
      <c r="FK360" s="208" t="e">
        <f t="shared" ca="1" si="387"/>
        <v>#N/A</v>
      </c>
      <c r="FL360" s="207"/>
      <c r="FM360" s="194"/>
      <c r="FN360" s="198" cm="1">
        <f t="array" ref="FN360">IFERROR(MATCH(TRUE,INDEX($B$14:$B$117&gt;=FM360,0),0),"")</f>
        <v>1</v>
      </c>
      <c r="FO360" s="194">
        <f t="shared" ca="1" si="388"/>
        <v>3.2000000000000006E-3</v>
      </c>
      <c r="FR360" s="194">
        <f t="shared" si="389"/>
        <v>0</v>
      </c>
      <c r="FS360" s="19" t="e">
        <f ca="1"/>
        <v>#N/A</v>
      </c>
      <c r="FT360" s="208" t="e">
        <f t="shared" ca="1" si="390"/>
        <v>#N/A</v>
      </c>
      <c r="FU360" s="207"/>
      <c r="FV360" s="194"/>
      <c r="FW360" s="198" cm="1">
        <f t="array" ref="FW360">IFERROR(MATCH(TRUE,INDEX($B$14:$B$117&gt;=FV360,0),0),"")</f>
        <v>1</v>
      </c>
      <c r="FX360" s="194">
        <f t="shared" ca="1" si="391"/>
        <v>3.2000000000000006E-3</v>
      </c>
      <c r="GA360" s="194">
        <f t="shared" si="392"/>
        <v>0</v>
      </c>
      <c r="GB360" s="19" t="e">
        <f ca="1"/>
        <v>#N/A</v>
      </c>
      <c r="GC360" s="208" t="e">
        <f t="shared" ca="1" si="393"/>
        <v>#N/A</v>
      </c>
    </row>
    <row r="361" spans="6:185" x14ac:dyDescent="0.2">
      <c r="F361" s="207"/>
      <c r="G361" s="194"/>
      <c r="H361" s="198" cm="1">
        <f t="array" ref="H361">IFERROR(MATCH(TRUE,INDEX($B$14:$B$117&gt;=G361,0),0),"")</f>
        <v>1</v>
      </c>
      <c r="I361" s="194">
        <f t="shared" ca="1" si="338"/>
        <v>3.2000000000000006E-3</v>
      </c>
      <c r="L361" s="194">
        <f t="shared" si="394"/>
        <v>0</v>
      </c>
      <c r="M361" s="19">
        <f ca="1"/>
        <v>0</v>
      </c>
      <c r="N361" s="208">
        <f t="shared" ca="1" si="395"/>
        <v>0</v>
      </c>
      <c r="O361" s="207"/>
      <c r="P361" s="194"/>
      <c r="Q361" s="198" cm="1">
        <f t="array" ref="Q361">IFERROR(MATCH(TRUE,INDEX($B$14:$B$117&gt;=P361,0),0),"")</f>
        <v>1</v>
      </c>
      <c r="R361" s="194">
        <f t="shared" ca="1" si="339"/>
        <v>3.2000000000000006E-3</v>
      </c>
      <c r="U361" s="194">
        <f t="shared" si="396"/>
        <v>0</v>
      </c>
      <c r="V361" s="19">
        <f ca="1"/>
        <v>0</v>
      </c>
      <c r="W361" s="208">
        <f t="shared" ca="1" si="397"/>
        <v>0</v>
      </c>
      <c r="X361" s="207"/>
      <c r="Y361" s="194"/>
      <c r="Z361" s="198" cm="1">
        <f t="array" ref="Z361">IFERROR(MATCH(TRUE,INDEX($B$14:$B$117&gt;=Y361,0),0),"")</f>
        <v>1</v>
      </c>
      <c r="AA361" s="194">
        <f t="shared" ca="1" si="340"/>
        <v>3.2000000000000006E-3</v>
      </c>
      <c r="AD361" s="194">
        <f t="shared" si="341"/>
        <v>0</v>
      </c>
      <c r="AE361" s="19">
        <f ca="1"/>
        <v>0</v>
      </c>
      <c r="AF361" s="208">
        <f t="shared" ca="1" si="342"/>
        <v>0</v>
      </c>
      <c r="AG361" s="207"/>
      <c r="AH361" s="194"/>
      <c r="AI361" s="198" cm="1">
        <f t="array" ref="AI361">IFERROR(MATCH(TRUE,INDEX($B$14:$B$117&gt;=AH361,0),0),"")</f>
        <v>1</v>
      </c>
      <c r="AJ361" s="194">
        <f t="shared" ca="1" si="343"/>
        <v>3.2000000000000006E-3</v>
      </c>
      <c r="AM361" s="194">
        <f t="shared" si="344"/>
        <v>0</v>
      </c>
      <c r="AN361" s="19">
        <f ca="1"/>
        <v>0</v>
      </c>
      <c r="AO361" s="208">
        <f t="shared" ca="1" si="345"/>
        <v>0</v>
      </c>
      <c r="AP361" s="207"/>
      <c r="AQ361" s="194"/>
      <c r="AR361" s="198" cm="1">
        <f t="array" ref="AR361">IFERROR(MATCH(TRUE,INDEX($B$14:$B$117&gt;=AQ361,0),0),"")</f>
        <v>1</v>
      </c>
      <c r="AS361" s="194">
        <f t="shared" ca="1" si="346"/>
        <v>3.2000000000000006E-3</v>
      </c>
      <c r="AV361" s="194">
        <f t="shared" si="347"/>
        <v>0</v>
      </c>
      <c r="AW361" s="19">
        <f ca="1"/>
        <v>0</v>
      </c>
      <c r="AX361" s="208">
        <f t="shared" ca="1" si="348"/>
        <v>0</v>
      </c>
      <c r="AY361" s="207"/>
      <c r="AZ361" s="194"/>
      <c r="BA361" s="198" cm="1">
        <f t="array" ref="BA361">IFERROR(MATCH(TRUE,INDEX($B$14:$B$117&gt;=AZ361,0),0),"")</f>
        <v>1</v>
      </c>
      <c r="BB361" s="194">
        <f t="shared" ca="1" si="349"/>
        <v>3.2000000000000006E-3</v>
      </c>
      <c r="BE361" s="194">
        <f t="shared" si="350"/>
        <v>0</v>
      </c>
      <c r="BF361" s="19">
        <f ca="1"/>
        <v>0</v>
      </c>
      <c r="BG361" s="208">
        <f t="shared" ca="1" si="351"/>
        <v>0</v>
      </c>
      <c r="BH361" s="207"/>
      <c r="BI361" s="194"/>
      <c r="BJ361" s="198" cm="1">
        <f t="array" ref="BJ361">IFERROR(MATCH(TRUE,INDEX($B$14:$B$117&gt;=BI361,0),0),"")</f>
        <v>1</v>
      </c>
      <c r="BK361" s="194">
        <f t="shared" ca="1" si="352"/>
        <v>3.2000000000000006E-3</v>
      </c>
      <c r="BN361" s="194">
        <f t="shared" si="353"/>
        <v>0</v>
      </c>
      <c r="BO361" s="19">
        <f ca="1"/>
        <v>0</v>
      </c>
      <c r="BP361" s="208">
        <f t="shared" ca="1" si="354"/>
        <v>0</v>
      </c>
      <c r="BQ361" s="207"/>
      <c r="BR361" s="194"/>
      <c r="BS361" s="198" cm="1">
        <f t="array" ref="BS361">IFERROR(MATCH(TRUE,INDEX($B$14:$B$117&gt;=BR361,0),0),"")</f>
        <v>1</v>
      </c>
      <c r="BT361" s="194">
        <f t="shared" ca="1" si="355"/>
        <v>3.2000000000000006E-3</v>
      </c>
      <c r="BW361" s="194">
        <f t="shared" si="356"/>
        <v>0</v>
      </c>
      <c r="BX361" s="19">
        <f ca="1"/>
        <v>0</v>
      </c>
      <c r="BY361" s="208">
        <f t="shared" ca="1" si="357"/>
        <v>0</v>
      </c>
      <c r="BZ361" s="207"/>
      <c r="CA361" s="194"/>
      <c r="CB361" s="198" cm="1">
        <f t="array" ref="CB361">IFERROR(MATCH(TRUE,INDEX($B$14:$B$117&gt;=CA361,0),0),"")</f>
        <v>1</v>
      </c>
      <c r="CC361" s="194">
        <f t="shared" ca="1" si="358"/>
        <v>3.2000000000000006E-3</v>
      </c>
      <c r="CF361" s="194">
        <f t="shared" si="359"/>
        <v>0</v>
      </c>
      <c r="CG361" s="19">
        <f ca="1"/>
        <v>0</v>
      </c>
      <c r="CH361" s="208">
        <f t="shared" ca="1" si="360"/>
        <v>0</v>
      </c>
      <c r="CI361" s="207"/>
      <c r="CJ361" s="194"/>
      <c r="CK361" s="198" cm="1">
        <f t="array" ref="CK361">IFERROR(MATCH(TRUE,INDEX($B$14:$B$117&gt;=CJ361,0),0),"")</f>
        <v>1</v>
      </c>
      <c r="CL361" s="194">
        <f t="shared" ca="1" si="361"/>
        <v>3.2000000000000006E-3</v>
      </c>
      <c r="CO361" s="194">
        <f t="shared" si="362"/>
        <v>0</v>
      </c>
      <c r="CP361" s="19">
        <f ca="1"/>
        <v>0</v>
      </c>
      <c r="CQ361" s="208">
        <f t="shared" ca="1" si="363"/>
        <v>0</v>
      </c>
      <c r="CR361" s="207"/>
      <c r="CS361" s="194"/>
      <c r="CT361" s="198" cm="1">
        <f t="array" ref="CT361">IFERROR(MATCH(TRUE,INDEX($B$14:$B$117&gt;=CS361,0),0),"")</f>
        <v>1</v>
      </c>
      <c r="CU361" s="194">
        <f t="shared" ca="1" si="364"/>
        <v>3.2000000000000006E-3</v>
      </c>
      <c r="CX361" s="194">
        <f t="shared" si="365"/>
        <v>0</v>
      </c>
      <c r="CY361" s="19" t="e">
        <f ca="1"/>
        <v>#N/A</v>
      </c>
      <c r="CZ361" s="208" t="e">
        <f t="shared" ca="1" si="366"/>
        <v>#N/A</v>
      </c>
      <c r="DA361" s="207"/>
      <c r="DB361" s="194"/>
      <c r="DC361" s="198" cm="1">
        <f t="array" ref="DC361">IFERROR(MATCH(TRUE,INDEX($B$14:$B$117&gt;=DB361,0),0),"")</f>
        <v>1</v>
      </c>
      <c r="DD361" s="194">
        <f t="shared" ca="1" si="367"/>
        <v>3.2000000000000006E-3</v>
      </c>
      <c r="DG361" s="194">
        <f t="shared" si="368"/>
        <v>0</v>
      </c>
      <c r="DH361" s="19" t="e">
        <f ca="1"/>
        <v>#N/A</v>
      </c>
      <c r="DI361" s="208" t="e">
        <f t="shared" ca="1" si="369"/>
        <v>#N/A</v>
      </c>
      <c r="DJ361" s="207"/>
      <c r="DK361" s="194"/>
      <c r="DL361" s="198" cm="1">
        <f t="array" ref="DL361">IFERROR(MATCH(TRUE,INDEX($B$14:$B$117&gt;=DK361,0),0),"")</f>
        <v>1</v>
      </c>
      <c r="DM361" s="194">
        <f t="shared" ca="1" si="370"/>
        <v>3.2000000000000006E-3</v>
      </c>
      <c r="DP361" s="194">
        <f t="shared" si="371"/>
        <v>0</v>
      </c>
      <c r="DQ361" s="19" t="e">
        <f ca="1"/>
        <v>#N/A</v>
      </c>
      <c r="DR361" s="208" t="e">
        <f t="shared" ca="1" si="372"/>
        <v>#N/A</v>
      </c>
      <c r="DS361" s="207"/>
      <c r="DT361" s="194"/>
      <c r="DU361" s="198" cm="1">
        <f t="array" ref="DU361">IFERROR(MATCH(TRUE,INDEX($B$14:$B$117&gt;=DT361,0),0),"")</f>
        <v>1</v>
      </c>
      <c r="DV361" s="194">
        <f t="shared" ca="1" si="373"/>
        <v>3.2000000000000006E-3</v>
      </c>
      <c r="DY361" s="194">
        <f t="shared" si="374"/>
        <v>0</v>
      </c>
      <c r="DZ361" s="19" t="e">
        <f ca="1"/>
        <v>#N/A</v>
      </c>
      <c r="EA361" s="208" t="e">
        <f t="shared" ca="1" si="375"/>
        <v>#N/A</v>
      </c>
      <c r="EB361" s="207"/>
      <c r="EC361" s="194"/>
      <c r="ED361" s="198" cm="1">
        <f t="array" ref="ED361">IFERROR(MATCH(TRUE,INDEX($B$14:$B$117&gt;=EC361,0),0),"")</f>
        <v>1</v>
      </c>
      <c r="EE361" s="194">
        <f t="shared" ca="1" si="376"/>
        <v>3.2000000000000006E-3</v>
      </c>
      <c r="EH361" s="194">
        <f t="shared" si="377"/>
        <v>0</v>
      </c>
      <c r="EI361" s="19" t="e">
        <f ca="1"/>
        <v>#N/A</v>
      </c>
      <c r="EJ361" s="208" t="e">
        <f t="shared" ca="1" si="378"/>
        <v>#N/A</v>
      </c>
      <c r="EK361" s="207"/>
      <c r="EL361" s="194"/>
      <c r="EM361" s="198" cm="1">
        <f t="array" ref="EM361">IFERROR(MATCH(TRUE,INDEX($B$14:$B$117&gt;=EL361,0),0),"")</f>
        <v>1</v>
      </c>
      <c r="EN361" s="194">
        <f t="shared" ca="1" si="379"/>
        <v>3.2000000000000006E-3</v>
      </c>
      <c r="EQ361" s="194">
        <f t="shared" si="380"/>
        <v>0</v>
      </c>
      <c r="ER361" s="19" t="e">
        <f ca="1"/>
        <v>#N/A</v>
      </c>
      <c r="ES361" s="208" t="e">
        <f t="shared" ca="1" si="381"/>
        <v>#N/A</v>
      </c>
      <c r="ET361" s="207"/>
      <c r="EU361" s="194"/>
      <c r="EV361" s="198" cm="1">
        <f t="array" ref="EV361">IFERROR(MATCH(TRUE,INDEX($B$14:$B$117&gt;=EU361,0),0),"")</f>
        <v>1</v>
      </c>
      <c r="EW361" s="194">
        <f t="shared" ca="1" si="382"/>
        <v>3.2000000000000006E-3</v>
      </c>
      <c r="EZ361" s="194">
        <f t="shared" si="383"/>
        <v>0</v>
      </c>
      <c r="FA361" s="19" t="e">
        <f ca="1"/>
        <v>#N/A</v>
      </c>
      <c r="FB361" s="208" t="e">
        <f t="shared" ca="1" si="384"/>
        <v>#N/A</v>
      </c>
      <c r="FC361" s="207"/>
      <c r="FD361" s="194"/>
      <c r="FE361" s="198" cm="1">
        <f t="array" ref="FE361">IFERROR(MATCH(TRUE,INDEX($B$14:$B$117&gt;=FD361,0),0),"")</f>
        <v>1</v>
      </c>
      <c r="FF361" s="194">
        <f t="shared" ca="1" si="385"/>
        <v>3.2000000000000006E-3</v>
      </c>
      <c r="FI361" s="194">
        <f t="shared" si="386"/>
        <v>0</v>
      </c>
      <c r="FJ361" s="19" t="e">
        <f ca="1"/>
        <v>#N/A</v>
      </c>
      <c r="FK361" s="208" t="e">
        <f t="shared" ca="1" si="387"/>
        <v>#N/A</v>
      </c>
      <c r="FL361" s="207"/>
      <c r="FM361" s="194"/>
      <c r="FN361" s="198" cm="1">
        <f t="array" ref="FN361">IFERROR(MATCH(TRUE,INDEX($B$14:$B$117&gt;=FM361,0),0),"")</f>
        <v>1</v>
      </c>
      <c r="FO361" s="194">
        <f t="shared" ca="1" si="388"/>
        <v>3.2000000000000006E-3</v>
      </c>
      <c r="FR361" s="194">
        <f t="shared" si="389"/>
        <v>0</v>
      </c>
      <c r="FS361" s="19" t="e">
        <f ca="1"/>
        <v>#N/A</v>
      </c>
      <c r="FT361" s="208" t="e">
        <f t="shared" ca="1" si="390"/>
        <v>#N/A</v>
      </c>
      <c r="FU361" s="207"/>
      <c r="FV361" s="194"/>
      <c r="FW361" s="198" cm="1">
        <f t="array" ref="FW361">IFERROR(MATCH(TRUE,INDEX($B$14:$B$117&gt;=FV361,0),0),"")</f>
        <v>1</v>
      </c>
      <c r="FX361" s="194">
        <f t="shared" ca="1" si="391"/>
        <v>3.2000000000000006E-3</v>
      </c>
      <c r="GA361" s="194">
        <f t="shared" si="392"/>
        <v>0</v>
      </c>
      <c r="GB361" s="19" t="e">
        <f ca="1"/>
        <v>#N/A</v>
      </c>
      <c r="GC361" s="208" t="e">
        <f t="shared" ca="1" si="393"/>
        <v>#N/A</v>
      </c>
    </row>
    <row r="362" spans="6:185" x14ac:dyDescent="0.2">
      <c r="F362" s="207"/>
      <c r="G362" s="194"/>
      <c r="H362" s="198" cm="1">
        <f t="array" ref="H362">IFERROR(MATCH(TRUE,INDEX($B$14:$B$117&gt;=G362,0),0),"")</f>
        <v>1</v>
      </c>
      <c r="I362" s="194">
        <f t="shared" ca="1" si="338"/>
        <v>3.2000000000000006E-3</v>
      </c>
      <c r="L362" s="194">
        <f t="shared" si="394"/>
        <v>0</v>
      </c>
      <c r="M362" s="19">
        <f ca="1"/>
        <v>0</v>
      </c>
      <c r="N362" s="208">
        <f t="shared" ca="1" si="395"/>
        <v>0</v>
      </c>
      <c r="O362" s="207"/>
      <c r="P362" s="194"/>
      <c r="Q362" s="198" cm="1">
        <f t="array" ref="Q362">IFERROR(MATCH(TRUE,INDEX($B$14:$B$117&gt;=P362,0),0),"")</f>
        <v>1</v>
      </c>
      <c r="R362" s="194">
        <f t="shared" ca="1" si="339"/>
        <v>3.2000000000000006E-3</v>
      </c>
      <c r="U362" s="194">
        <f t="shared" si="396"/>
        <v>0</v>
      </c>
      <c r="V362" s="19">
        <f ca="1"/>
        <v>0</v>
      </c>
      <c r="W362" s="208">
        <f t="shared" ca="1" si="397"/>
        <v>0</v>
      </c>
      <c r="X362" s="207"/>
      <c r="Y362" s="194"/>
      <c r="Z362" s="198" cm="1">
        <f t="array" ref="Z362">IFERROR(MATCH(TRUE,INDEX($B$14:$B$117&gt;=Y362,0),0),"")</f>
        <v>1</v>
      </c>
      <c r="AA362" s="194">
        <f t="shared" ca="1" si="340"/>
        <v>3.2000000000000006E-3</v>
      </c>
      <c r="AD362" s="194">
        <f t="shared" si="341"/>
        <v>0</v>
      </c>
      <c r="AE362" s="19">
        <f ca="1"/>
        <v>0</v>
      </c>
      <c r="AF362" s="208">
        <f t="shared" ca="1" si="342"/>
        <v>0</v>
      </c>
      <c r="AG362" s="207"/>
      <c r="AH362" s="194"/>
      <c r="AI362" s="198" cm="1">
        <f t="array" ref="AI362">IFERROR(MATCH(TRUE,INDEX($B$14:$B$117&gt;=AH362,0),0),"")</f>
        <v>1</v>
      </c>
      <c r="AJ362" s="194">
        <f t="shared" ca="1" si="343"/>
        <v>3.2000000000000006E-3</v>
      </c>
      <c r="AM362" s="194">
        <f t="shared" si="344"/>
        <v>0</v>
      </c>
      <c r="AN362" s="19">
        <f ca="1"/>
        <v>0</v>
      </c>
      <c r="AO362" s="208">
        <f t="shared" ca="1" si="345"/>
        <v>0</v>
      </c>
      <c r="AP362" s="207"/>
      <c r="AQ362" s="194"/>
      <c r="AR362" s="198" cm="1">
        <f t="array" ref="AR362">IFERROR(MATCH(TRUE,INDEX($B$14:$B$117&gt;=AQ362,0),0),"")</f>
        <v>1</v>
      </c>
      <c r="AS362" s="194">
        <f t="shared" ca="1" si="346"/>
        <v>3.2000000000000006E-3</v>
      </c>
      <c r="AV362" s="194">
        <f t="shared" si="347"/>
        <v>0</v>
      </c>
      <c r="AW362" s="19">
        <f ca="1"/>
        <v>0</v>
      </c>
      <c r="AX362" s="208">
        <f t="shared" ca="1" si="348"/>
        <v>0</v>
      </c>
      <c r="AY362" s="207"/>
      <c r="AZ362" s="194"/>
      <c r="BA362" s="198" cm="1">
        <f t="array" ref="BA362">IFERROR(MATCH(TRUE,INDEX($B$14:$B$117&gt;=AZ362,0),0),"")</f>
        <v>1</v>
      </c>
      <c r="BB362" s="194">
        <f t="shared" ca="1" si="349"/>
        <v>3.2000000000000006E-3</v>
      </c>
      <c r="BE362" s="194">
        <f t="shared" si="350"/>
        <v>0</v>
      </c>
      <c r="BF362" s="19">
        <f ca="1"/>
        <v>0</v>
      </c>
      <c r="BG362" s="208">
        <f t="shared" ca="1" si="351"/>
        <v>0</v>
      </c>
      <c r="BH362" s="207"/>
      <c r="BI362" s="194"/>
      <c r="BJ362" s="198" cm="1">
        <f t="array" ref="BJ362">IFERROR(MATCH(TRUE,INDEX($B$14:$B$117&gt;=BI362,0),0),"")</f>
        <v>1</v>
      </c>
      <c r="BK362" s="194">
        <f t="shared" ca="1" si="352"/>
        <v>3.2000000000000006E-3</v>
      </c>
      <c r="BN362" s="194">
        <f t="shared" si="353"/>
        <v>0</v>
      </c>
      <c r="BO362" s="19">
        <f ca="1"/>
        <v>0</v>
      </c>
      <c r="BP362" s="208">
        <f t="shared" ca="1" si="354"/>
        <v>0</v>
      </c>
      <c r="BQ362" s="207"/>
      <c r="BR362" s="194"/>
      <c r="BS362" s="198" cm="1">
        <f t="array" ref="BS362">IFERROR(MATCH(TRUE,INDEX($B$14:$B$117&gt;=BR362,0),0),"")</f>
        <v>1</v>
      </c>
      <c r="BT362" s="194">
        <f t="shared" ca="1" si="355"/>
        <v>3.2000000000000006E-3</v>
      </c>
      <c r="BW362" s="194">
        <f t="shared" si="356"/>
        <v>0</v>
      </c>
      <c r="BX362" s="19">
        <f ca="1"/>
        <v>0</v>
      </c>
      <c r="BY362" s="208">
        <f t="shared" ca="1" si="357"/>
        <v>0</v>
      </c>
      <c r="BZ362" s="207"/>
      <c r="CA362" s="194"/>
      <c r="CB362" s="198" cm="1">
        <f t="array" ref="CB362">IFERROR(MATCH(TRUE,INDEX($B$14:$B$117&gt;=CA362,0),0),"")</f>
        <v>1</v>
      </c>
      <c r="CC362" s="194">
        <f t="shared" ca="1" si="358"/>
        <v>3.2000000000000006E-3</v>
      </c>
      <c r="CF362" s="194">
        <f t="shared" si="359"/>
        <v>0</v>
      </c>
      <c r="CG362" s="19">
        <f ca="1"/>
        <v>0</v>
      </c>
      <c r="CH362" s="208">
        <f t="shared" ca="1" si="360"/>
        <v>0</v>
      </c>
      <c r="CI362" s="207"/>
      <c r="CJ362" s="194"/>
      <c r="CK362" s="198" cm="1">
        <f t="array" ref="CK362">IFERROR(MATCH(TRUE,INDEX($B$14:$B$117&gt;=CJ362,0),0),"")</f>
        <v>1</v>
      </c>
      <c r="CL362" s="194">
        <f t="shared" ca="1" si="361"/>
        <v>3.2000000000000006E-3</v>
      </c>
      <c r="CO362" s="194">
        <f t="shared" si="362"/>
        <v>0</v>
      </c>
      <c r="CP362" s="19">
        <f ca="1"/>
        <v>0</v>
      </c>
      <c r="CQ362" s="208">
        <f t="shared" ca="1" si="363"/>
        <v>0</v>
      </c>
      <c r="CR362" s="207"/>
      <c r="CS362" s="194"/>
      <c r="CT362" s="198" cm="1">
        <f t="array" ref="CT362">IFERROR(MATCH(TRUE,INDEX($B$14:$B$117&gt;=CS362,0),0),"")</f>
        <v>1</v>
      </c>
      <c r="CU362" s="194">
        <f t="shared" ca="1" si="364"/>
        <v>3.2000000000000006E-3</v>
      </c>
      <c r="CX362" s="194">
        <f t="shared" si="365"/>
        <v>0</v>
      </c>
      <c r="CY362" s="19" t="e">
        <f ca="1"/>
        <v>#N/A</v>
      </c>
      <c r="CZ362" s="208" t="e">
        <f t="shared" ca="1" si="366"/>
        <v>#N/A</v>
      </c>
      <c r="DA362" s="207"/>
      <c r="DB362" s="194"/>
      <c r="DC362" s="198" cm="1">
        <f t="array" ref="DC362">IFERROR(MATCH(TRUE,INDEX($B$14:$B$117&gt;=DB362,0),0),"")</f>
        <v>1</v>
      </c>
      <c r="DD362" s="194">
        <f t="shared" ca="1" si="367"/>
        <v>3.2000000000000006E-3</v>
      </c>
      <c r="DG362" s="194">
        <f t="shared" si="368"/>
        <v>0</v>
      </c>
      <c r="DH362" s="19" t="e">
        <f ca="1"/>
        <v>#N/A</v>
      </c>
      <c r="DI362" s="208" t="e">
        <f t="shared" ca="1" si="369"/>
        <v>#N/A</v>
      </c>
      <c r="DJ362" s="207"/>
      <c r="DK362" s="194"/>
      <c r="DL362" s="198" cm="1">
        <f t="array" ref="DL362">IFERROR(MATCH(TRUE,INDEX($B$14:$B$117&gt;=DK362,0),0),"")</f>
        <v>1</v>
      </c>
      <c r="DM362" s="194">
        <f t="shared" ca="1" si="370"/>
        <v>3.2000000000000006E-3</v>
      </c>
      <c r="DP362" s="194">
        <f t="shared" si="371"/>
        <v>0</v>
      </c>
      <c r="DQ362" s="19" t="e">
        <f ca="1"/>
        <v>#N/A</v>
      </c>
      <c r="DR362" s="208" t="e">
        <f t="shared" ca="1" si="372"/>
        <v>#N/A</v>
      </c>
      <c r="DS362" s="207"/>
      <c r="DT362" s="194"/>
      <c r="DU362" s="198" cm="1">
        <f t="array" ref="DU362">IFERROR(MATCH(TRUE,INDEX($B$14:$B$117&gt;=DT362,0),0),"")</f>
        <v>1</v>
      </c>
      <c r="DV362" s="194">
        <f t="shared" ca="1" si="373"/>
        <v>3.2000000000000006E-3</v>
      </c>
      <c r="DY362" s="194">
        <f t="shared" si="374"/>
        <v>0</v>
      </c>
      <c r="DZ362" s="19" t="e">
        <f ca="1"/>
        <v>#N/A</v>
      </c>
      <c r="EA362" s="208" t="e">
        <f t="shared" ca="1" si="375"/>
        <v>#N/A</v>
      </c>
      <c r="EB362" s="207"/>
      <c r="EC362" s="194"/>
      <c r="ED362" s="198" cm="1">
        <f t="array" ref="ED362">IFERROR(MATCH(TRUE,INDEX($B$14:$B$117&gt;=EC362,0),0),"")</f>
        <v>1</v>
      </c>
      <c r="EE362" s="194">
        <f t="shared" ca="1" si="376"/>
        <v>3.2000000000000006E-3</v>
      </c>
      <c r="EH362" s="194">
        <f t="shared" si="377"/>
        <v>0</v>
      </c>
      <c r="EI362" s="19" t="e">
        <f ca="1"/>
        <v>#N/A</v>
      </c>
      <c r="EJ362" s="208" t="e">
        <f t="shared" ca="1" si="378"/>
        <v>#N/A</v>
      </c>
      <c r="EK362" s="207"/>
      <c r="EL362" s="194"/>
      <c r="EM362" s="198" cm="1">
        <f t="array" ref="EM362">IFERROR(MATCH(TRUE,INDEX($B$14:$B$117&gt;=EL362,0),0),"")</f>
        <v>1</v>
      </c>
      <c r="EN362" s="194">
        <f t="shared" ca="1" si="379"/>
        <v>3.2000000000000006E-3</v>
      </c>
      <c r="EQ362" s="194">
        <f t="shared" si="380"/>
        <v>0</v>
      </c>
      <c r="ER362" s="19" t="e">
        <f ca="1"/>
        <v>#N/A</v>
      </c>
      <c r="ES362" s="208" t="e">
        <f t="shared" ca="1" si="381"/>
        <v>#N/A</v>
      </c>
      <c r="ET362" s="207"/>
      <c r="EU362" s="194"/>
      <c r="EV362" s="198" cm="1">
        <f t="array" ref="EV362">IFERROR(MATCH(TRUE,INDEX($B$14:$B$117&gt;=EU362,0),0),"")</f>
        <v>1</v>
      </c>
      <c r="EW362" s="194">
        <f t="shared" ca="1" si="382"/>
        <v>3.2000000000000006E-3</v>
      </c>
      <c r="EZ362" s="194">
        <f t="shared" si="383"/>
        <v>0</v>
      </c>
      <c r="FA362" s="19" t="e">
        <f ca="1"/>
        <v>#N/A</v>
      </c>
      <c r="FB362" s="208" t="e">
        <f t="shared" ca="1" si="384"/>
        <v>#N/A</v>
      </c>
      <c r="FC362" s="207"/>
      <c r="FD362" s="194"/>
      <c r="FE362" s="198" cm="1">
        <f t="array" ref="FE362">IFERROR(MATCH(TRUE,INDEX($B$14:$B$117&gt;=FD362,0),0),"")</f>
        <v>1</v>
      </c>
      <c r="FF362" s="194">
        <f t="shared" ca="1" si="385"/>
        <v>3.2000000000000006E-3</v>
      </c>
      <c r="FI362" s="194">
        <f t="shared" si="386"/>
        <v>0</v>
      </c>
      <c r="FJ362" s="19" t="e">
        <f ca="1"/>
        <v>#N/A</v>
      </c>
      <c r="FK362" s="208" t="e">
        <f t="shared" ca="1" si="387"/>
        <v>#N/A</v>
      </c>
      <c r="FL362" s="207"/>
      <c r="FM362" s="194"/>
      <c r="FN362" s="198" cm="1">
        <f t="array" ref="FN362">IFERROR(MATCH(TRUE,INDEX($B$14:$B$117&gt;=FM362,0),0),"")</f>
        <v>1</v>
      </c>
      <c r="FO362" s="194">
        <f t="shared" ca="1" si="388"/>
        <v>3.2000000000000006E-3</v>
      </c>
      <c r="FR362" s="194">
        <f t="shared" si="389"/>
        <v>0</v>
      </c>
      <c r="FS362" s="19" t="e">
        <f ca="1"/>
        <v>#N/A</v>
      </c>
      <c r="FT362" s="208" t="e">
        <f t="shared" ca="1" si="390"/>
        <v>#N/A</v>
      </c>
      <c r="FU362" s="207"/>
      <c r="FV362" s="194"/>
      <c r="FW362" s="198" cm="1">
        <f t="array" ref="FW362">IFERROR(MATCH(TRUE,INDEX($B$14:$B$117&gt;=FV362,0),0),"")</f>
        <v>1</v>
      </c>
      <c r="FX362" s="194">
        <f t="shared" ca="1" si="391"/>
        <v>3.2000000000000006E-3</v>
      </c>
      <c r="GA362" s="194">
        <f t="shared" si="392"/>
        <v>0</v>
      </c>
      <c r="GB362" s="19" t="e">
        <f ca="1"/>
        <v>#N/A</v>
      </c>
      <c r="GC362" s="208" t="e">
        <f t="shared" ca="1" si="393"/>
        <v>#N/A</v>
      </c>
    </row>
    <row r="363" spans="6:185" x14ac:dyDescent="0.2">
      <c r="F363" s="207"/>
      <c r="G363" s="194"/>
      <c r="H363" s="198" cm="1">
        <f t="array" ref="H363">IFERROR(MATCH(TRUE,INDEX($B$14:$B$117&gt;=G363,0),0),"")</f>
        <v>1</v>
      </c>
      <c r="I363" s="194">
        <f t="shared" ca="1" si="338"/>
        <v>3.2000000000000006E-3</v>
      </c>
      <c r="L363" s="194">
        <f t="shared" si="394"/>
        <v>0</v>
      </c>
      <c r="M363" s="19">
        <f ca="1"/>
        <v>0</v>
      </c>
      <c r="N363" s="208">
        <f t="shared" ca="1" si="395"/>
        <v>0</v>
      </c>
      <c r="O363" s="207"/>
      <c r="P363" s="194"/>
      <c r="Q363" s="198" cm="1">
        <f t="array" ref="Q363">IFERROR(MATCH(TRUE,INDEX($B$14:$B$117&gt;=P363,0),0),"")</f>
        <v>1</v>
      </c>
      <c r="R363" s="194">
        <f t="shared" ca="1" si="339"/>
        <v>3.2000000000000006E-3</v>
      </c>
      <c r="U363" s="194">
        <f t="shared" si="396"/>
        <v>0</v>
      </c>
      <c r="V363" s="19">
        <f ca="1"/>
        <v>0</v>
      </c>
      <c r="W363" s="208">
        <f t="shared" ca="1" si="397"/>
        <v>0</v>
      </c>
      <c r="X363" s="207"/>
      <c r="Y363" s="194"/>
      <c r="Z363" s="198" cm="1">
        <f t="array" ref="Z363">IFERROR(MATCH(TRUE,INDEX($B$14:$B$117&gt;=Y363,0),0),"")</f>
        <v>1</v>
      </c>
      <c r="AA363" s="194">
        <f t="shared" ca="1" si="340"/>
        <v>3.2000000000000006E-3</v>
      </c>
      <c r="AD363" s="194">
        <f t="shared" si="341"/>
        <v>0</v>
      </c>
      <c r="AE363" s="19">
        <f ca="1"/>
        <v>0</v>
      </c>
      <c r="AF363" s="208">
        <f t="shared" ca="1" si="342"/>
        <v>0</v>
      </c>
      <c r="AG363" s="207"/>
      <c r="AH363" s="194"/>
      <c r="AI363" s="198" cm="1">
        <f t="array" ref="AI363">IFERROR(MATCH(TRUE,INDEX($B$14:$B$117&gt;=AH363,0),0),"")</f>
        <v>1</v>
      </c>
      <c r="AJ363" s="194">
        <f t="shared" ca="1" si="343"/>
        <v>3.2000000000000006E-3</v>
      </c>
      <c r="AM363" s="194">
        <f t="shared" si="344"/>
        <v>0</v>
      </c>
      <c r="AN363" s="19">
        <f ca="1"/>
        <v>0</v>
      </c>
      <c r="AO363" s="208">
        <f t="shared" ca="1" si="345"/>
        <v>0</v>
      </c>
      <c r="AP363" s="207"/>
      <c r="AQ363" s="194"/>
      <c r="AR363" s="198" cm="1">
        <f t="array" ref="AR363">IFERROR(MATCH(TRUE,INDEX($B$14:$B$117&gt;=AQ363,0),0),"")</f>
        <v>1</v>
      </c>
      <c r="AS363" s="194">
        <f t="shared" ca="1" si="346"/>
        <v>3.2000000000000006E-3</v>
      </c>
      <c r="AV363" s="194">
        <f t="shared" si="347"/>
        <v>0</v>
      </c>
      <c r="AW363" s="19">
        <f ca="1"/>
        <v>0</v>
      </c>
      <c r="AX363" s="208">
        <f t="shared" ca="1" si="348"/>
        <v>0</v>
      </c>
      <c r="AY363" s="207"/>
      <c r="AZ363" s="194"/>
      <c r="BA363" s="198" cm="1">
        <f t="array" ref="BA363">IFERROR(MATCH(TRUE,INDEX($B$14:$B$117&gt;=AZ363,0),0),"")</f>
        <v>1</v>
      </c>
      <c r="BB363" s="194">
        <f t="shared" ca="1" si="349"/>
        <v>3.2000000000000006E-3</v>
      </c>
      <c r="BE363" s="194">
        <f t="shared" si="350"/>
        <v>0</v>
      </c>
      <c r="BF363" s="19">
        <f ca="1"/>
        <v>0</v>
      </c>
      <c r="BG363" s="208">
        <f t="shared" ca="1" si="351"/>
        <v>0</v>
      </c>
      <c r="BH363" s="207"/>
      <c r="BI363" s="194"/>
      <c r="BJ363" s="198" cm="1">
        <f t="array" ref="BJ363">IFERROR(MATCH(TRUE,INDEX($B$14:$B$117&gt;=BI363,0),0),"")</f>
        <v>1</v>
      </c>
      <c r="BK363" s="194">
        <f t="shared" ca="1" si="352"/>
        <v>3.2000000000000006E-3</v>
      </c>
      <c r="BN363" s="194">
        <f t="shared" si="353"/>
        <v>0</v>
      </c>
      <c r="BO363" s="19">
        <f ca="1"/>
        <v>0</v>
      </c>
      <c r="BP363" s="208">
        <f t="shared" ca="1" si="354"/>
        <v>0</v>
      </c>
      <c r="BQ363" s="207"/>
      <c r="BR363" s="194"/>
      <c r="BS363" s="198" cm="1">
        <f t="array" ref="BS363">IFERROR(MATCH(TRUE,INDEX($B$14:$B$117&gt;=BR363,0),0),"")</f>
        <v>1</v>
      </c>
      <c r="BT363" s="194">
        <f t="shared" ca="1" si="355"/>
        <v>3.2000000000000006E-3</v>
      </c>
      <c r="BW363" s="194">
        <f t="shared" si="356"/>
        <v>0</v>
      </c>
      <c r="BX363" s="19">
        <f ca="1"/>
        <v>0</v>
      </c>
      <c r="BY363" s="208">
        <f t="shared" ca="1" si="357"/>
        <v>0</v>
      </c>
      <c r="BZ363" s="207"/>
      <c r="CA363" s="194"/>
      <c r="CB363" s="198" cm="1">
        <f t="array" ref="CB363">IFERROR(MATCH(TRUE,INDEX($B$14:$B$117&gt;=CA363,0),0),"")</f>
        <v>1</v>
      </c>
      <c r="CC363" s="194">
        <f t="shared" ca="1" si="358"/>
        <v>3.2000000000000006E-3</v>
      </c>
      <c r="CF363" s="194">
        <f t="shared" si="359"/>
        <v>0</v>
      </c>
      <c r="CG363" s="19">
        <f ca="1"/>
        <v>0</v>
      </c>
      <c r="CH363" s="208">
        <f t="shared" ca="1" si="360"/>
        <v>0</v>
      </c>
      <c r="CI363" s="207"/>
      <c r="CJ363" s="194"/>
      <c r="CK363" s="198" cm="1">
        <f t="array" ref="CK363">IFERROR(MATCH(TRUE,INDEX($B$14:$B$117&gt;=CJ363,0),0),"")</f>
        <v>1</v>
      </c>
      <c r="CL363" s="194">
        <f t="shared" ca="1" si="361"/>
        <v>3.2000000000000006E-3</v>
      </c>
      <c r="CO363" s="194">
        <f t="shared" si="362"/>
        <v>0</v>
      </c>
      <c r="CP363" s="19">
        <f ca="1"/>
        <v>0</v>
      </c>
      <c r="CQ363" s="208">
        <f t="shared" ca="1" si="363"/>
        <v>0</v>
      </c>
      <c r="CR363" s="207"/>
      <c r="CS363" s="194"/>
      <c r="CT363" s="198" cm="1">
        <f t="array" ref="CT363">IFERROR(MATCH(TRUE,INDEX($B$14:$B$117&gt;=CS363,0),0),"")</f>
        <v>1</v>
      </c>
      <c r="CU363" s="194">
        <f t="shared" ca="1" si="364"/>
        <v>3.2000000000000006E-3</v>
      </c>
      <c r="CX363" s="194">
        <f t="shared" si="365"/>
        <v>0</v>
      </c>
      <c r="CY363" s="19" t="e">
        <f ca="1"/>
        <v>#N/A</v>
      </c>
      <c r="CZ363" s="208" t="e">
        <f t="shared" ca="1" si="366"/>
        <v>#N/A</v>
      </c>
      <c r="DA363" s="207"/>
      <c r="DB363" s="194"/>
      <c r="DC363" s="198" cm="1">
        <f t="array" ref="DC363">IFERROR(MATCH(TRUE,INDEX($B$14:$B$117&gt;=DB363,0),0),"")</f>
        <v>1</v>
      </c>
      <c r="DD363" s="194">
        <f t="shared" ca="1" si="367"/>
        <v>3.2000000000000006E-3</v>
      </c>
      <c r="DG363" s="194">
        <f t="shared" si="368"/>
        <v>0</v>
      </c>
      <c r="DH363" s="19" t="e">
        <f ca="1"/>
        <v>#N/A</v>
      </c>
      <c r="DI363" s="208" t="e">
        <f t="shared" ca="1" si="369"/>
        <v>#N/A</v>
      </c>
      <c r="DJ363" s="207"/>
      <c r="DK363" s="194"/>
      <c r="DL363" s="198" cm="1">
        <f t="array" ref="DL363">IFERROR(MATCH(TRUE,INDEX($B$14:$B$117&gt;=DK363,0),0),"")</f>
        <v>1</v>
      </c>
      <c r="DM363" s="194">
        <f t="shared" ca="1" si="370"/>
        <v>3.2000000000000006E-3</v>
      </c>
      <c r="DP363" s="194">
        <f t="shared" si="371"/>
        <v>0</v>
      </c>
      <c r="DQ363" s="19" t="e">
        <f ca="1"/>
        <v>#N/A</v>
      </c>
      <c r="DR363" s="208" t="e">
        <f t="shared" ca="1" si="372"/>
        <v>#N/A</v>
      </c>
      <c r="DS363" s="207"/>
      <c r="DT363" s="194"/>
      <c r="DU363" s="198" cm="1">
        <f t="array" ref="DU363">IFERROR(MATCH(TRUE,INDEX($B$14:$B$117&gt;=DT363,0),0),"")</f>
        <v>1</v>
      </c>
      <c r="DV363" s="194">
        <f t="shared" ca="1" si="373"/>
        <v>3.2000000000000006E-3</v>
      </c>
      <c r="DY363" s="194">
        <f t="shared" si="374"/>
        <v>0</v>
      </c>
      <c r="DZ363" s="19" t="e">
        <f ca="1"/>
        <v>#N/A</v>
      </c>
      <c r="EA363" s="208" t="e">
        <f t="shared" ca="1" si="375"/>
        <v>#N/A</v>
      </c>
      <c r="EB363" s="207"/>
      <c r="EC363" s="194"/>
      <c r="ED363" s="198" cm="1">
        <f t="array" ref="ED363">IFERROR(MATCH(TRUE,INDEX($B$14:$B$117&gt;=EC363,0),0),"")</f>
        <v>1</v>
      </c>
      <c r="EE363" s="194">
        <f t="shared" ca="1" si="376"/>
        <v>3.2000000000000006E-3</v>
      </c>
      <c r="EH363" s="194">
        <f t="shared" si="377"/>
        <v>0</v>
      </c>
      <c r="EI363" s="19" t="e">
        <f ca="1"/>
        <v>#N/A</v>
      </c>
      <c r="EJ363" s="208" t="e">
        <f t="shared" ca="1" si="378"/>
        <v>#N/A</v>
      </c>
      <c r="EK363" s="207"/>
      <c r="EL363" s="194"/>
      <c r="EM363" s="198" cm="1">
        <f t="array" ref="EM363">IFERROR(MATCH(TRUE,INDEX($B$14:$B$117&gt;=EL363,0),0),"")</f>
        <v>1</v>
      </c>
      <c r="EN363" s="194">
        <f t="shared" ca="1" si="379"/>
        <v>3.2000000000000006E-3</v>
      </c>
      <c r="EQ363" s="194">
        <f t="shared" si="380"/>
        <v>0</v>
      </c>
      <c r="ER363" s="19" t="e">
        <f ca="1"/>
        <v>#N/A</v>
      </c>
      <c r="ES363" s="208" t="e">
        <f t="shared" ca="1" si="381"/>
        <v>#N/A</v>
      </c>
      <c r="ET363" s="207"/>
      <c r="EU363" s="194"/>
      <c r="EV363" s="198" cm="1">
        <f t="array" ref="EV363">IFERROR(MATCH(TRUE,INDEX($B$14:$B$117&gt;=EU363,0),0),"")</f>
        <v>1</v>
      </c>
      <c r="EW363" s="194">
        <f t="shared" ca="1" si="382"/>
        <v>3.2000000000000006E-3</v>
      </c>
      <c r="EZ363" s="194">
        <f t="shared" si="383"/>
        <v>0</v>
      </c>
      <c r="FA363" s="19" t="e">
        <f ca="1"/>
        <v>#N/A</v>
      </c>
      <c r="FB363" s="208" t="e">
        <f t="shared" ca="1" si="384"/>
        <v>#N/A</v>
      </c>
      <c r="FC363" s="207"/>
      <c r="FD363" s="194"/>
      <c r="FE363" s="198" cm="1">
        <f t="array" ref="FE363">IFERROR(MATCH(TRUE,INDEX($B$14:$B$117&gt;=FD363,0),0),"")</f>
        <v>1</v>
      </c>
      <c r="FF363" s="194">
        <f t="shared" ca="1" si="385"/>
        <v>3.2000000000000006E-3</v>
      </c>
      <c r="FI363" s="194">
        <f t="shared" si="386"/>
        <v>0</v>
      </c>
      <c r="FJ363" s="19" t="e">
        <f ca="1"/>
        <v>#N/A</v>
      </c>
      <c r="FK363" s="208" t="e">
        <f t="shared" ca="1" si="387"/>
        <v>#N/A</v>
      </c>
      <c r="FL363" s="207"/>
      <c r="FM363" s="194"/>
      <c r="FN363" s="198" cm="1">
        <f t="array" ref="FN363">IFERROR(MATCH(TRUE,INDEX($B$14:$B$117&gt;=FM363,0),0),"")</f>
        <v>1</v>
      </c>
      <c r="FO363" s="194">
        <f t="shared" ca="1" si="388"/>
        <v>3.2000000000000006E-3</v>
      </c>
      <c r="FR363" s="194">
        <f t="shared" si="389"/>
        <v>0</v>
      </c>
      <c r="FS363" s="19" t="e">
        <f ca="1"/>
        <v>#N/A</v>
      </c>
      <c r="FT363" s="208" t="e">
        <f t="shared" ca="1" si="390"/>
        <v>#N/A</v>
      </c>
      <c r="FU363" s="207"/>
      <c r="FV363" s="194"/>
      <c r="FW363" s="198" cm="1">
        <f t="array" ref="FW363">IFERROR(MATCH(TRUE,INDEX($B$14:$B$117&gt;=FV363,0),0),"")</f>
        <v>1</v>
      </c>
      <c r="FX363" s="194">
        <f t="shared" ca="1" si="391"/>
        <v>3.2000000000000006E-3</v>
      </c>
      <c r="GA363" s="194">
        <f t="shared" si="392"/>
        <v>0</v>
      </c>
      <c r="GB363" s="19" t="e">
        <f ca="1"/>
        <v>#N/A</v>
      </c>
      <c r="GC363" s="208" t="e">
        <f t="shared" ca="1" si="393"/>
        <v>#N/A</v>
      </c>
    </row>
    <row r="364" spans="6:185" x14ac:dyDescent="0.2">
      <c r="F364" s="207"/>
      <c r="G364" s="194"/>
      <c r="H364" s="198" cm="1">
        <f t="array" ref="H364">IFERROR(MATCH(TRUE,INDEX($B$14:$B$117&gt;=G364,0),0),"")</f>
        <v>1</v>
      </c>
      <c r="I364" s="194">
        <f t="shared" ca="1" si="338"/>
        <v>3.2000000000000006E-3</v>
      </c>
      <c r="L364" s="194">
        <f t="shared" si="394"/>
        <v>0</v>
      </c>
      <c r="M364" s="19">
        <f ca="1"/>
        <v>0</v>
      </c>
      <c r="N364" s="208">
        <f t="shared" ca="1" si="395"/>
        <v>0</v>
      </c>
      <c r="O364" s="207"/>
      <c r="P364" s="194"/>
      <c r="Q364" s="198" cm="1">
        <f t="array" ref="Q364">IFERROR(MATCH(TRUE,INDEX($B$14:$B$117&gt;=P364,0),0),"")</f>
        <v>1</v>
      </c>
      <c r="R364" s="194">
        <f t="shared" ca="1" si="339"/>
        <v>3.2000000000000006E-3</v>
      </c>
      <c r="U364" s="194">
        <f t="shared" si="396"/>
        <v>0</v>
      </c>
      <c r="V364" s="19">
        <f ca="1"/>
        <v>0</v>
      </c>
      <c r="W364" s="208">
        <f t="shared" ca="1" si="397"/>
        <v>0</v>
      </c>
      <c r="X364" s="207"/>
      <c r="Y364" s="194"/>
      <c r="Z364" s="198" cm="1">
        <f t="array" ref="Z364">IFERROR(MATCH(TRUE,INDEX($B$14:$B$117&gt;=Y364,0),0),"")</f>
        <v>1</v>
      </c>
      <c r="AA364" s="194">
        <f t="shared" ca="1" si="340"/>
        <v>3.2000000000000006E-3</v>
      </c>
      <c r="AD364" s="194">
        <f t="shared" si="341"/>
        <v>0</v>
      </c>
      <c r="AE364" s="19">
        <f ca="1"/>
        <v>0</v>
      </c>
      <c r="AF364" s="208">
        <f t="shared" ca="1" si="342"/>
        <v>0</v>
      </c>
      <c r="AG364" s="207"/>
      <c r="AH364" s="194"/>
      <c r="AI364" s="198" cm="1">
        <f t="array" ref="AI364">IFERROR(MATCH(TRUE,INDEX($B$14:$B$117&gt;=AH364,0),0),"")</f>
        <v>1</v>
      </c>
      <c r="AJ364" s="194">
        <f t="shared" ca="1" si="343"/>
        <v>3.2000000000000006E-3</v>
      </c>
      <c r="AM364" s="194">
        <f t="shared" si="344"/>
        <v>0</v>
      </c>
      <c r="AN364" s="19">
        <f ca="1"/>
        <v>0</v>
      </c>
      <c r="AO364" s="208">
        <f t="shared" ca="1" si="345"/>
        <v>0</v>
      </c>
      <c r="AP364" s="207"/>
      <c r="AQ364" s="194"/>
      <c r="AR364" s="198" cm="1">
        <f t="array" ref="AR364">IFERROR(MATCH(TRUE,INDEX($B$14:$B$117&gt;=AQ364,0),0),"")</f>
        <v>1</v>
      </c>
      <c r="AS364" s="194">
        <f t="shared" ca="1" si="346"/>
        <v>3.2000000000000006E-3</v>
      </c>
      <c r="AV364" s="194">
        <f t="shared" si="347"/>
        <v>0</v>
      </c>
      <c r="AW364" s="19">
        <f ca="1"/>
        <v>0</v>
      </c>
      <c r="AX364" s="208">
        <f t="shared" ca="1" si="348"/>
        <v>0</v>
      </c>
      <c r="AY364" s="207"/>
      <c r="AZ364" s="194"/>
      <c r="BA364" s="198" cm="1">
        <f t="array" ref="BA364">IFERROR(MATCH(TRUE,INDEX($B$14:$B$117&gt;=AZ364,0),0),"")</f>
        <v>1</v>
      </c>
      <c r="BB364" s="194">
        <f t="shared" ca="1" si="349"/>
        <v>3.2000000000000006E-3</v>
      </c>
      <c r="BE364" s="194">
        <f t="shared" si="350"/>
        <v>0</v>
      </c>
      <c r="BF364" s="19">
        <f ca="1"/>
        <v>0</v>
      </c>
      <c r="BG364" s="208">
        <f t="shared" ca="1" si="351"/>
        <v>0</v>
      </c>
      <c r="BH364" s="207"/>
      <c r="BI364" s="194"/>
      <c r="BJ364" s="198" cm="1">
        <f t="array" ref="BJ364">IFERROR(MATCH(TRUE,INDEX($B$14:$B$117&gt;=BI364,0),0),"")</f>
        <v>1</v>
      </c>
      <c r="BK364" s="194">
        <f t="shared" ca="1" si="352"/>
        <v>3.2000000000000006E-3</v>
      </c>
      <c r="BN364" s="194">
        <f t="shared" si="353"/>
        <v>0</v>
      </c>
      <c r="BO364" s="19">
        <f ca="1"/>
        <v>0</v>
      </c>
      <c r="BP364" s="208">
        <f t="shared" ca="1" si="354"/>
        <v>0</v>
      </c>
      <c r="BQ364" s="207"/>
      <c r="BR364" s="194"/>
      <c r="BS364" s="198" cm="1">
        <f t="array" ref="BS364">IFERROR(MATCH(TRUE,INDEX($B$14:$B$117&gt;=BR364,0),0),"")</f>
        <v>1</v>
      </c>
      <c r="BT364" s="194">
        <f t="shared" ca="1" si="355"/>
        <v>3.2000000000000006E-3</v>
      </c>
      <c r="BW364" s="194">
        <f t="shared" si="356"/>
        <v>0</v>
      </c>
      <c r="BX364" s="19">
        <f ca="1"/>
        <v>0</v>
      </c>
      <c r="BY364" s="208">
        <f t="shared" ca="1" si="357"/>
        <v>0</v>
      </c>
      <c r="BZ364" s="207"/>
      <c r="CA364" s="194"/>
      <c r="CB364" s="198" cm="1">
        <f t="array" ref="CB364">IFERROR(MATCH(TRUE,INDEX($B$14:$B$117&gt;=CA364,0),0),"")</f>
        <v>1</v>
      </c>
      <c r="CC364" s="194">
        <f t="shared" ca="1" si="358"/>
        <v>3.2000000000000006E-3</v>
      </c>
      <c r="CF364" s="194">
        <f t="shared" si="359"/>
        <v>0</v>
      </c>
      <c r="CG364" s="19">
        <f ca="1"/>
        <v>0</v>
      </c>
      <c r="CH364" s="208">
        <f t="shared" ca="1" si="360"/>
        <v>0</v>
      </c>
      <c r="CI364" s="207"/>
      <c r="CJ364" s="194"/>
      <c r="CK364" s="198" cm="1">
        <f t="array" ref="CK364">IFERROR(MATCH(TRUE,INDEX($B$14:$B$117&gt;=CJ364,0),0),"")</f>
        <v>1</v>
      </c>
      <c r="CL364" s="194">
        <f t="shared" ca="1" si="361"/>
        <v>3.2000000000000006E-3</v>
      </c>
      <c r="CO364" s="194">
        <f t="shared" si="362"/>
        <v>0</v>
      </c>
      <c r="CP364" s="19">
        <f ca="1"/>
        <v>0</v>
      </c>
      <c r="CQ364" s="208">
        <f t="shared" ca="1" si="363"/>
        <v>0</v>
      </c>
      <c r="CR364" s="207"/>
      <c r="CS364" s="194"/>
      <c r="CT364" s="198" cm="1">
        <f t="array" ref="CT364">IFERROR(MATCH(TRUE,INDEX($B$14:$B$117&gt;=CS364,0),0),"")</f>
        <v>1</v>
      </c>
      <c r="CU364" s="194">
        <f t="shared" ca="1" si="364"/>
        <v>3.2000000000000006E-3</v>
      </c>
      <c r="CX364" s="194">
        <f t="shared" si="365"/>
        <v>0</v>
      </c>
      <c r="CY364" s="19" t="e">
        <f ca="1"/>
        <v>#N/A</v>
      </c>
      <c r="CZ364" s="208" t="e">
        <f t="shared" ca="1" si="366"/>
        <v>#N/A</v>
      </c>
      <c r="DA364" s="207"/>
      <c r="DB364" s="194"/>
      <c r="DC364" s="198" cm="1">
        <f t="array" ref="DC364">IFERROR(MATCH(TRUE,INDEX($B$14:$B$117&gt;=DB364,0),0),"")</f>
        <v>1</v>
      </c>
      <c r="DD364" s="194">
        <f t="shared" ca="1" si="367"/>
        <v>3.2000000000000006E-3</v>
      </c>
      <c r="DG364" s="194">
        <f t="shared" si="368"/>
        <v>0</v>
      </c>
      <c r="DH364" s="19" t="e">
        <f ca="1"/>
        <v>#N/A</v>
      </c>
      <c r="DI364" s="208" t="e">
        <f t="shared" ca="1" si="369"/>
        <v>#N/A</v>
      </c>
      <c r="DJ364" s="207"/>
      <c r="DK364" s="194"/>
      <c r="DL364" s="198" cm="1">
        <f t="array" ref="DL364">IFERROR(MATCH(TRUE,INDEX($B$14:$B$117&gt;=DK364,0),0),"")</f>
        <v>1</v>
      </c>
      <c r="DM364" s="194">
        <f t="shared" ca="1" si="370"/>
        <v>3.2000000000000006E-3</v>
      </c>
      <c r="DP364" s="194">
        <f t="shared" si="371"/>
        <v>0</v>
      </c>
      <c r="DQ364" s="19" t="e">
        <f ca="1"/>
        <v>#N/A</v>
      </c>
      <c r="DR364" s="208" t="e">
        <f t="shared" ca="1" si="372"/>
        <v>#N/A</v>
      </c>
      <c r="DS364" s="207"/>
      <c r="DT364" s="194"/>
      <c r="DU364" s="198" cm="1">
        <f t="array" ref="DU364">IFERROR(MATCH(TRUE,INDEX($B$14:$B$117&gt;=DT364,0),0),"")</f>
        <v>1</v>
      </c>
      <c r="DV364" s="194">
        <f t="shared" ca="1" si="373"/>
        <v>3.2000000000000006E-3</v>
      </c>
      <c r="DY364" s="194">
        <f t="shared" si="374"/>
        <v>0</v>
      </c>
      <c r="DZ364" s="19" t="e">
        <f ca="1"/>
        <v>#N/A</v>
      </c>
      <c r="EA364" s="208" t="e">
        <f t="shared" ca="1" si="375"/>
        <v>#N/A</v>
      </c>
      <c r="EB364" s="207"/>
      <c r="EC364" s="194"/>
      <c r="ED364" s="198" cm="1">
        <f t="array" ref="ED364">IFERROR(MATCH(TRUE,INDEX($B$14:$B$117&gt;=EC364,0),0),"")</f>
        <v>1</v>
      </c>
      <c r="EE364" s="194">
        <f t="shared" ca="1" si="376"/>
        <v>3.2000000000000006E-3</v>
      </c>
      <c r="EH364" s="194">
        <f t="shared" si="377"/>
        <v>0</v>
      </c>
      <c r="EI364" s="19" t="e">
        <f ca="1"/>
        <v>#N/A</v>
      </c>
      <c r="EJ364" s="208" t="e">
        <f t="shared" ca="1" si="378"/>
        <v>#N/A</v>
      </c>
      <c r="EK364" s="207"/>
      <c r="EL364" s="194"/>
      <c r="EM364" s="198" cm="1">
        <f t="array" ref="EM364">IFERROR(MATCH(TRUE,INDEX($B$14:$B$117&gt;=EL364,0),0),"")</f>
        <v>1</v>
      </c>
      <c r="EN364" s="194">
        <f t="shared" ca="1" si="379"/>
        <v>3.2000000000000006E-3</v>
      </c>
      <c r="EQ364" s="194">
        <f t="shared" si="380"/>
        <v>0</v>
      </c>
      <c r="ER364" s="19" t="e">
        <f ca="1"/>
        <v>#N/A</v>
      </c>
      <c r="ES364" s="208" t="e">
        <f t="shared" ca="1" si="381"/>
        <v>#N/A</v>
      </c>
      <c r="ET364" s="207"/>
      <c r="EU364" s="194"/>
      <c r="EV364" s="198" cm="1">
        <f t="array" ref="EV364">IFERROR(MATCH(TRUE,INDEX($B$14:$B$117&gt;=EU364,0),0),"")</f>
        <v>1</v>
      </c>
      <c r="EW364" s="194">
        <f t="shared" ca="1" si="382"/>
        <v>3.2000000000000006E-3</v>
      </c>
      <c r="EZ364" s="194">
        <f t="shared" si="383"/>
        <v>0</v>
      </c>
      <c r="FA364" s="19" t="e">
        <f ca="1"/>
        <v>#N/A</v>
      </c>
      <c r="FB364" s="208" t="e">
        <f t="shared" ca="1" si="384"/>
        <v>#N/A</v>
      </c>
      <c r="FC364" s="207"/>
      <c r="FD364" s="194"/>
      <c r="FE364" s="198" cm="1">
        <f t="array" ref="FE364">IFERROR(MATCH(TRUE,INDEX($B$14:$B$117&gt;=FD364,0),0),"")</f>
        <v>1</v>
      </c>
      <c r="FF364" s="194">
        <f t="shared" ca="1" si="385"/>
        <v>3.2000000000000006E-3</v>
      </c>
      <c r="FI364" s="194">
        <f t="shared" si="386"/>
        <v>0</v>
      </c>
      <c r="FJ364" s="19" t="e">
        <f ca="1"/>
        <v>#N/A</v>
      </c>
      <c r="FK364" s="208" t="e">
        <f t="shared" ca="1" si="387"/>
        <v>#N/A</v>
      </c>
      <c r="FL364" s="207"/>
      <c r="FM364" s="194"/>
      <c r="FN364" s="198" cm="1">
        <f t="array" ref="FN364">IFERROR(MATCH(TRUE,INDEX($B$14:$B$117&gt;=FM364,0),0),"")</f>
        <v>1</v>
      </c>
      <c r="FO364" s="194">
        <f t="shared" ca="1" si="388"/>
        <v>3.2000000000000006E-3</v>
      </c>
      <c r="FR364" s="194">
        <f t="shared" si="389"/>
        <v>0</v>
      </c>
      <c r="FS364" s="19" t="e">
        <f ca="1"/>
        <v>#N/A</v>
      </c>
      <c r="FT364" s="208" t="e">
        <f t="shared" ca="1" si="390"/>
        <v>#N/A</v>
      </c>
      <c r="FU364" s="207"/>
      <c r="FV364" s="194"/>
      <c r="FW364" s="198" cm="1">
        <f t="array" ref="FW364">IFERROR(MATCH(TRUE,INDEX($B$14:$B$117&gt;=FV364,0),0),"")</f>
        <v>1</v>
      </c>
      <c r="FX364" s="194">
        <f t="shared" ca="1" si="391"/>
        <v>3.2000000000000006E-3</v>
      </c>
      <c r="GA364" s="194">
        <f t="shared" si="392"/>
        <v>0</v>
      </c>
      <c r="GB364" s="19" t="e">
        <f ca="1"/>
        <v>#N/A</v>
      </c>
      <c r="GC364" s="208" t="e">
        <f t="shared" ca="1" si="393"/>
        <v>#N/A</v>
      </c>
    </row>
    <row r="365" spans="6:185" x14ac:dyDescent="0.2">
      <c r="F365" s="207"/>
      <c r="G365" s="194"/>
      <c r="H365" s="198" cm="1">
        <f t="array" ref="H365">IFERROR(MATCH(TRUE,INDEX($B$14:$B$117&gt;=G365,0),0),"")</f>
        <v>1</v>
      </c>
      <c r="I365" s="194">
        <f t="shared" ca="1" si="338"/>
        <v>3.2000000000000006E-3</v>
      </c>
      <c r="L365" s="194">
        <f t="shared" si="394"/>
        <v>0</v>
      </c>
      <c r="M365" s="19">
        <f ca="1"/>
        <v>0</v>
      </c>
      <c r="N365" s="208">
        <f t="shared" ca="1" si="395"/>
        <v>0</v>
      </c>
      <c r="O365" s="207"/>
      <c r="P365" s="194"/>
      <c r="Q365" s="198" cm="1">
        <f t="array" ref="Q365">IFERROR(MATCH(TRUE,INDEX($B$14:$B$117&gt;=P365,0),0),"")</f>
        <v>1</v>
      </c>
      <c r="R365" s="194">
        <f t="shared" ca="1" si="339"/>
        <v>3.2000000000000006E-3</v>
      </c>
      <c r="U365" s="194">
        <f t="shared" si="396"/>
        <v>0</v>
      </c>
      <c r="V365" s="19">
        <f ca="1"/>
        <v>0</v>
      </c>
      <c r="W365" s="208">
        <f t="shared" ca="1" si="397"/>
        <v>0</v>
      </c>
      <c r="X365" s="207"/>
      <c r="Y365" s="194"/>
      <c r="Z365" s="198" cm="1">
        <f t="array" ref="Z365">IFERROR(MATCH(TRUE,INDEX($B$14:$B$117&gt;=Y365,0),0),"")</f>
        <v>1</v>
      </c>
      <c r="AA365" s="194">
        <f t="shared" ca="1" si="340"/>
        <v>3.2000000000000006E-3</v>
      </c>
      <c r="AD365" s="194">
        <f t="shared" si="341"/>
        <v>0</v>
      </c>
      <c r="AE365" s="19">
        <f ca="1"/>
        <v>0</v>
      </c>
      <c r="AF365" s="208">
        <f t="shared" ca="1" si="342"/>
        <v>0</v>
      </c>
      <c r="AG365" s="207"/>
      <c r="AH365" s="194"/>
      <c r="AI365" s="198" cm="1">
        <f t="array" ref="AI365">IFERROR(MATCH(TRUE,INDEX($B$14:$B$117&gt;=AH365,0),0),"")</f>
        <v>1</v>
      </c>
      <c r="AJ365" s="194">
        <f t="shared" ca="1" si="343"/>
        <v>3.2000000000000006E-3</v>
      </c>
      <c r="AM365" s="194">
        <f t="shared" si="344"/>
        <v>0</v>
      </c>
      <c r="AN365" s="19">
        <f ca="1"/>
        <v>0</v>
      </c>
      <c r="AO365" s="208">
        <f t="shared" ca="1" si="345"/>
        <v>0</v>
      </c>
      <c r="AP365" s="207"/>
      <c r="AQ365" s="194"/>
      <c r="AR365" s="198" cm="1">
        <f t="array" ref="AR365">IFERROR(MATCH(TRUE,INDEX($B$14:$B$117&gt;=AQ365,0),0),"")</f>
        <v>1</v>
      </c>
      <c r="AS365" s="194">
        <f t="shared" ca="1" si="346"/>
        <v>3.2000000000000006E-3</v>
      </c>
      <c r="AV365" s="194">
        <f t="shared" si="347"/>
        <v>0</v>
      </c>
      <c r="AW365" s="19">
        <f ca="1"/>
        <v>0</v>
      </c>
      <c r="AX365" s="208">
        <f t="shared" ca="1" si="348"/>
        <v>0</v>
      </c>
      <c r="AY365" s="207"/>
      <c r="AZ365" s="194"/>
      <c r="BA365" s="198" cm="1">
        <f t="array" ref="BA365">IFERROR(MATCH(TRUE,INDEX($B$14:$B$117&gt;=AZ365,0),0),"")</f>
        <v>1</v>
      </c>
      <c r="BB365" s="194">
        <f t="shared" ca="1" si="349"/>
        <v>3.2000000000000006E-3</v>
      </c>
      <c r="BE365" s="194">
        <f t="shared" si="350"/>
        <v>0</v>
      </c>
      <c r="BF365" s="19">
        <f ca="1"/>
        <v>0</v>
      </c>
      <c r="BG365" s="208">
        <f t="shared" ca="1" si="351"/>
        <v>0</v>
      </c>
      <c r="BH365" s="207"/>
      <c r="BI365" s="194"/>
      <c r="BJ365" s="198" cm="1">
        <f t="array" ref="BJ365">IFERROR(MATCH(TRUE,INDEX($B$14:$B$117&gt;=BI365,0),0),"")</f>
        <v>1</v>
      </c>
      <c r="BK365" s="194">
        <f t="shared" ca="1" si="352"/>
        <v>3.2000000000000006E-3</v>
      </c>
      <c r="BN365" s="194">
        <f t="shared" si="353"/>
        <v>0</v>
      </c>
      <c r="BO365" s="19">
        <f ca="1"/>
        <v>0</v>
      </c>
      <c r="BP365" s="208">
        <f t="shared" ca="1" si="354"/>
        <v>0</v>
      </c>
      <c r="BQ365" s="207"/>
      <c r="BR365" s="194"/>
      <c r="BS365" s="198" cm="1">
        <f t="array" ref="BS365">IFERROR(MATCH(TRUE,INDEX($B$14:$B$117&gt;=BR365,0),0),"")</f>
        <v>1</v>
      </c>
      <c r="BT365" s="194">
        <f t="shared" ca="1" si="355"/>
        <v>3.2000000000000006E-3</v>
      </c>
      <c r="BW365" s="194">
        <f t="shared" si="356"/>
        <v>0</v>
      </c>
      <c r="BX365" s="19">
        <f ca="1"/>
        <v>0</v>
      </c>
      <c r="BY365" s="208">
        <f t="shared" ca="1" si="357"/>
        <v>0</v>
      </c>
      <c r="BZ365" s="207"/>
      <c r="CA365" s="194"/>
      <c r="CB365" s="198" cm="1">
        <f t="array" ref="CB365">IFERROR(MATCH(TRUE,INDEX($B$14:$B$117&gt;=CA365,0),0),"")</f>
        <v>1</v>
      </c>
      <c r="CC365" s="194">
        <f t="shared" ca="1" si="358"/>
        <v>3.2000000000000006E-3</v>
      </c>
      <c r="CF365" s="194">
        <f t="shared" si="359"/>
        <v>0</v>
      </c>
      <c r="CG365" s="19">
        <f ca="1"/>
        <v>0</v>
      </c>
      <c r="CH365" s="208">
        <f t="shared" ca="1" si="360"/>
        <v>0</v>
      </c>
      <c r="CI365" s="207"/>
      <c r="CJ365" s="194"/>
      <c r="CK365" s="198" cm="1">
        <f t="array" ref="CK365">IFERROR(MATCH(TRUE,INDEX($B$14:$B$117&gt;=CJ365,0),0),"")</f>
        <v>1</v>
      </c>
      <c r="CL365" s="194">
        <f t="shared" ca="1" si="361"/>
        <v>3.2000000000000006E-3</v>
      </c>
      <c r="CO365" s="194">
        <f t="shared" si="362"/>
        <v>0</v>
      </c>
      <c r="CP365" s="19">
        <f ca="1"/>
        <v>0</v>
      </c>
      <c r="CQ365" s="208">
        <f t="shared" ca="1" si="363"/>
        <v>0</v>
      </c>
      <c r="CR365" s="207"/>
      <c r="CS365" s="194"/>
      <c r="CT365" s="198" cm="1">
        <f t="array" ref="CT365">IFERROR(MATCH(TRUE,INDEX($B$14:$B$117&gt;=CS365,0),0),"")</f>
        <v>1</v>
      </c>
      <c r="CU365" s="194">
        <f t="shared" ca="1" si="364"/>
        <v>3.2000000000000006E-3</v>
      </c>
      <c r="CX365" s="194">
        <f t="shared" si="365"/>
        <v>0</v>
      </c>
      <c r="CY365" s="19" t="e">
        <f ca="1"/>
        <v>#N/A</v>
      </c>
      <c r="CZ365" s="208" t="e">
        <f t="shared" ca="1" si="366"/>
        <v>#N/A</v>
      </c>
      <c r="DA365" s="207"/>
      <c r="DB365" s="194"/>
      <c r="DC365" s="198" cm="1">
        <f t="array" ref="DC365">IFERROR(MATCH(TRUE,INDEX($B$14:$B$117&gt;=DB365,0),0),"")</f>
        <v>1</v>
      </c>
      <c r="DD365" s="194">
        <f t="shared" ca="1" si="367"/>
        <v>3.2000000000000006E-3</v>
      </c>
      <c r="DG365" s="194">
        <f t="shared" si="368"/>
        <v>0</v>
      </c>
      <c r="DH365" s="19" t="e">
        <f ca="1"/>
        <v>#N/A</v>
      </c>
      <c r="DI365" s="208" t="e">
        <f t="shared" ca="1" si="369"/>
        <v>#N/A</v>
      </c>
      <c r="DJ365" s="207"/>
      <c r="DK365" s="194"/>
      <c r="DL365" s="198" cm="1">
        <f t="array" ref="DL365">IFERROR(MATCH(TRUE,INDEX($B$14:$B$117&gt;=DK365,0),0),"")</f>
        <v>1</v>
      </c>
      <c r="DM365" s="194">
        <f t="shared" ca="1" si="370"/>
        <v>3.2000000000000006E-3</v>
      </c>
      <c r="DP365" s="194">
        <f t="shared" si="371"/>
        <v>0</v>
      </c>
      <c r="DQ365" s="19" t="e">
        <f ca="1"/>
        <v>#N/A</v>
      </c>
      <c r="DR365" s="208" t="e">
        <f t="shared" ca="1" si="372"/>
        <v>#N/A</v>
      </c>
      <c r="DS365" s="207"/>
      <c r="DT365" s="194"/>
      <c r="DU365" s="198" cm="1">
        <f t="array" ref="DU365">IFERROR(MATCH(TRUE,INDEX($B$14:$B$117&gt;=DT365,0),0),"")</f>
        <v>1</v>
      </c>
      <c r="DV365" s="194">
        <f t="shared" ca="1" si="373"/>
        <v>3.2000000000000006E-3</v>
      </c>
      <c r="DY365" s="194">
        <f t="shared" si="374"/>
        <v>0</v>
      </c>
      <c r="DZ365" s="19" t="e">
        <f ca="1"/>
        <v>#N/A</v>
      </c>
      <c r="EA365" s="208" t="e">
        <f t="shared" ca="1" si="375"/>
        <v>#N/A</v>
      </c>
      <c r="EB365" s="207"/>
      <c r="EC365" s="194"/>
      <c r="ED365" s="198" cm="1">
        <f t="array" ref="ED365">IFERROR(MATCH(TRUE,INDEX($B$14:$B$117&gt;=EC365,0),0),"")</f>
        <v>1</v>
      </c>
      <c r="EE365" s="194">
        <f t="shared" ca="1" si="376"/>
        <v>3.2000000000000006E-3</v>
      </c>
      <c r="EH365" s="194">
        <f t="shared" si="377"/>
        <v>0</v>
      </c>
      <c r="EI365" s="19" t="e">
        <f ca="1"/>
        <v>#N/A</v>
      </c>
      <c r="EJ365" s="208" t="e">
        <f t="shared" ca="1" si="378"/>
        <v>#N/A</v>
      </c>
      <c r="EK365" s="207"/>
      <c r="EL365" s="194"/>
      <c r="EM365" s="198" cm="1">
        <f t="array" ref="EM365">IFERROR(MATCH(TRUE,INDEX($B$14:$B$117&gt;=EL365,0),0),"")</f>
        <v>1</v>
      </c>
      <c r="EN365" s="194">
        <f t="shared" ca="1" si="379"/>
        <v>3.2000000000000006E-3</v>
      </c>
      <c r="EQ365" s="194">
        <f t="shared" si="380"/>
        <v>0</v>
      </c>
      <c r="ER365" s="19" t="e">
        <f ca="1"/>
        <v>#N/A</v>
      </c>
      <c r="ES365" s="208" t="e">
        <f t="shared" ca="1" si="381"/>
        <v>#N/A</v>
      </c>
      <c r="ET365" s="207"/>
      <c r="EU365" s="194"/>
      <c r="EV365" s="198" cm="1">
        <f t="array" ref="EV365">IFERROR(MATCH(TRUE,INDEX($B$14:$B$117&gt;=EU365,0),0),"")</f>
        <v>1</v>
      </c>
      <c r="EW365" s="194">
        <f t="shared" ca="1" si="382"/>
        <v>3.2000000000000006E-3</v>
      </c>
      <c r="EZ365" s="194">
        <f t="shared" si="383"/>
        <v>0</v>
      </c>
      <c r="FA365" s="19" t="e">
        <f ca="1"/>
        <v>#N/A</v>
      </c>
      <c r="FB365" s="208" t="e">
        <f t="shared" ca="1" si="384"/>
        <v>#N/A</v>
      </c>
      <c r="FC365" s="207"/>
      <c r="FD365" s="194"/>
      <c r="FE365" s="198" cm="1">
        <f t="array" ref="FE365">IFERROR(MATCH(TRUE,INDEX($B$14:$B$117&gt;=FD365,0),0),"")</f>
        <v>1</v>
      </c>
      <c r="FF365" s="194">
        <f t="shared" ca="1" si="385"/>
        <v>3.2000000000000006E-3</v>
      </c>
      <c r="FI365" s="194">
        <f t="shared" si="386"/>
        <v>0</v>
      </c>
      <c r="FJ365" s="19" t="e">
        <f ca="1"/>
        <v>#N/A</v>
      </c>
      <c r="FK365" s="208" t="e">
        <f t="shared" ca="1" si="387"/>
        <v>#N/A</v>
      </c>
      <c r="FL365" s="207"/>
      <c r="FM365" s="194"/>
      <c r="FN365" s="198" cm="1">
        <f t="array" ref="FN365">IFERROR(MATCH(TRUE,INDEX($B$14:$B$117&gt;=FM365,0),0),"")</f>
        <v>1</v>
      </c>
      <c r="FO365" s="194">
        <f t="shared" ca="1" si="388"/>
        <v>3.2000000000000006E-3</v>
      </c>
      <c r="FR365" s="194">
        <f t="shared" si="389"/>
        <v>0</v>
      </c>
      <c r="FS365" s="19" t="e">
        <f ca="1"/>
        <v>#N/A</v>
      </c>
      <c r="FT365" s="208" t="e">
        <f t="shared" ca="1" si="390"/>
        <v>#N/A</v>
      </c>
      <c r="FU365" s="207"/>
      <c r="FV365" s="194"/>
      <c r="FW365" s="198" cm="1">
        <f t="array" ref="FW365">IFERROR(MATCH(TRUE,INDEX($B$14:$B$117&gt;=FV365,0),0),"")</f>
        <v>1</v>
      </c>
      <c r="FX365" s="194">
        <f t="shared" ca="1" si="391"/>
        <v>3.2000000000000006E-3</v>
      </c>
      <c r="GA365" s="194">
        <f t="shared" si="392"/>
        <v>0</v>
      </c>
      <c r="GB365" s="19" t="e">
        <f ca="1"/>
        <v>#N/A</v>
      </c>
      <c r="GC365" s="208" t="e">
        <f t="shared" ca="1" si="393"/>
        <v>#N/A</v>
      </c>
    </row>
    <row r="366" spans="6:185" x14ac:dyDescent="0.2">
      <c r="F366" s="207"/>
      <c r="G366" s="194"/>
      <c r="H366" s="198" cm="1">
        <f t="array" ref="H366">IFERROR(MATCH(TRUE,INDEX($B$14:$B$117&gt;=G366,0),0),"")</f>
        <v>1</v>
      </c>
      <c r="I366" s="194">
        <f t="shared" ca="1" si="338"/>
        <v>3.2000000000000006E-3</v>
      </c>
      <c r="L366" s="194">
        <f t="shared" si="394"/>
        <v>0</v>
      </c>
      <c r="M366" s="19">
        <f ca="1"/>
        <v>0</v>
      </c>
      <c r="N366" s="208">
        <f t="shared" ca="1" si="395"/>
        <v>0</v>
      </c>
      <c r="O366" s="207"/>
      <c r="P366" s="194"/>
      <c r="Q366" s="198" cm="1">
        <f t="array" ref="Q366">IFERROR(MATCH(TRUE,INDEX($B$14:$B$117&gt;=P366,0),0),"")</f>
        <v>1</v>
      </c>
      <c r="R366" s="194">
        <f t="shared" ca="1" si="339"/>
        <v>3.2000000000000006E-3</v>
      </c>
      <c r="U366" s="194">
        <f t="shared" si="396"/>
        <v>0</v>
      </c>
      <c r="V366" s="19">
        <f ca="1"/>
        <v>0</v>
      </c>
      <c r="W366" s="208">
        <f t="shared" ca="1" si="397"/>
        <v>0</v>
      </c>
      <c r="X366" s="207"/>
      <c r="Y366" s="194"/>
      <c r="Z366" s="198" cm="1">
        <f t="array" ref="Z366">IFERROR(MATCH(TRUE,INDEX($B$14:$B$117&gt;=Y366,0),0),"")</f>
        <v>1</v>
      </c>
      <c r="AA366" s="194">
        <f t="shared" ca="1" si="340"/>
        <v>3.2000000000000006E-3</v>
      </c>
      <c r="AD366" s="194">
        <f t="shared" si="341"/>
        <v>0</v>
      </c>
      <c r="AE366" s="19">
        <f ca="1"/>
        <v>0</v>
      </c>
      <c r="AF366" s="208">
        <f t="shared" ca="1" si="342"/>
        <v>0</v>
      </c>
      <c r="AG366" s="207"/>
      <c r="AH366" s="194"/>
      <c r="AI366" s="198" cm="1">
        <f t="array" ref="AI366">IFERROR(MATCH(TRUE,INDEX($B$14:$B$117&gt;=AH366,0),0),"")</f>
        <v>1</v>
      </c>
      <c r="AJ366" s="194">
        <f t="shared" ca="1" si="343"/>
        <v>3.2000000000000006E-3</v>
      </c>
      <c r="AM366" s="194">
        <f t="shared" si="344"/>
        <v>0</v>
      </c>
      <c r="AN366" s="19">
        <f ca="1"/>
        <v>0</v>
      </c>
      <c r="AO366" s="208">
        <f t="shared" ca="1" si="345"/>
        <v>0</v>
      </c>
      <c r="AP366" s="207"/>
      <c r="AQ366" s="194"/>
      <c r="AR366" s="198" cm="1">
        <f t="array" ref="AR366">IFERROR(MATCH(TRUE,INDEX($B$14:$B$117&gt;=AQ366,0),0),"")</f>
        <v>1</v>
      </c>
      <c r="AS366" s="194">
        <f t="shared" ca="1" si="346"/>
        <v>3.2000000000000006E-3</v>
      </c>
      <c r="AV366" s="194">
        <f t="shared" si="347"/>
        <v>0</v>
      </c>
      <c r="AW366" s="19">
        <f ca="1"/>
        <v>0</v>
      </c>
      <c r="AX366" s="208">
        <f t="shared" ca="1" si="348"/>
        <v>0</v>
      </c>
      <c r="AY366" s="207"/>
      <c r="AZ366" s="194"/>
      <c r="BA366" s="198" cm="1">
        <f t="array" ref="BA366">IFERROR(MATCH(TRUE,INDEX($B$14:$B$117&gt;=AZ366,0),0),"")</f>
        <v>1</v>
      </c>
      <c r="BB366" s="194">
        <f t="shared" ca="1" si="349"/>
        <v>3.2000000000000006E-3</v>
      </c>
      <c r="BE366" s="194">
        <f t="shared" si="350"/>
        <v>0</v>
      </c>
      <c r="BF366" s="19">
        <f ca="1"/>
        <v>0</v>
      </c>
      <c r="BG366" s="208">
        <f t="shared" ca="1" si="351"/>
        <v>0</v>
      </c>
      <c r="BH366" s="207"/>
      <c r="BI366" s="194"/>
      <c r="BJ366" s="198" cm="1">
        <f t="array" ref="BJ366">IFERROR(MATCH(TRUE,INDEX($B$14:$B$117&gt;=BI366,0),0),"")</f>
        <v>1</v>
      </c>
      <c r="BK366" s="194">
        <f t="shared" ca="1" si="352"/>
        <v>3.2000000000000006E-3</v>
      </c>
      <c r="BN366" s="194">
        <f t="shared" si="353"/>
        <v>0</v>
      </c>
      <c r="BO366" s="19">
        <f ca="1"/>
        <v>0</v>
      </c>
      <c r="BP366" s="208">
        <f t="shared" ca="1" si="354"/>
        <v>0</v>
      </c>
      <c r="BQ366" s="207"/>
      <c r="BR366" s="194"/>
      <c r="BS366" s="198" cm="1">
        <f t="array" ref="BS366">IFERROR(MATCH(TRUE,INDEX($B$14:$B$117&gt;=BR366,0),0),"")</f>
        <v>1</v>
      </c>
      <c r="BT366" s="194">
        <f t="shared" ca="1" si="355"/>
        <v>3.2000000000000006E-3</v>
      </c>
      <c r="BW366" s="194">
        <f t="shared" si="356"/>
        <v>0</v>
      </c>
      <c r="BX366" s="19">
        <f ca="1"/>
        <v>0</v>
      </c>
      <c r="BY366" s="208">
        <f t="shared" ca="1" si="357"/>
        <v>0</v>
      </c>
      <c r="BZ366" s="207"/>
      <c r="CA366" s="194"/>
      <c r="CB366" s="198" cm="1">
        <f t="array" ref="CB366">IFERROR(MATCH(TRUE,INDEX($B$14:$B$117&gt;=CA366,0),0),"")</f>
        <v>1</v>
      </c>
      <c r="CC366" s="194">
        <f t="shared" ca="1" si="358"/>
        <v>3.2000000000000006E-3</v>
      </c>
      <c r="CF366" s="194">
        <f t="shared" si="359"/>
        <v>0</v>
      </c>
      <c r="CG366" s="19">
        <f ca="1"/>
        <v>0</v>
      </c>
      <c r="CH366" s="208">
        <f t="shared" ca="1" si="360"/>
        <v>0</v>
      </c>
      <c r="CI366" s="207"/>
      <c r="CJ366" s="194"/>
      <c r="CK366" s="198" cm="1">
        <f t="array" ref="CK366">IFERROR(MATCH(TRUE,INDEX($B$14:$B$117&gt;=CJ366,0),0),"")</f>
        <v>1</v>
      </c>
      <c r="CL366" s="194">
        <f t="shared" ca="1" si="361"/>
        <v>3.2000000000000006E-3</v>
      </c>
      <c r="CO366" s="194">
        <f t="shared" si="362"/>
        <v>0</v>
      </c>
      <c r="CP366" s="19">
        <f ca="1"/>
        <v>0</v>
      </c>
      <c r="CQ366" s="208">
        <f t="shared" ca="1" si="363"/>
        <v>0</v>
      </c>
      <c r="CR366" s="207"/>
      <c r="CS366" s="194"/>
      <c r="CT366" s="198" cm="1">
        <f t="array" ref="CT366">IFERROR(MATCH(TRUE,INDEX($B$14:$B$117&gt;=CS366,0),0),"")</f>
        <v>1</v>
      </c>
      <c r="CU366" s="194">
        <f t="shared" ca="1" si="364"/>
        <v>3.2000000000000006E-3</v>
      </c>
      <c r="CX366" s="194">
        <f t="shared" si="365"/>
        <v>0</v>
      </c>
      <c r="CY366" s="19" t="e">
        <f ca="1"/>
        <v>#N/A</v>
      </c>
      <c r="CZ366" s="208" t="e">
        <f t="shared" ca="1" si="366"/>
        <v>#N/A</v>
      </c>
      <c r="DA366" s="207"/>
      <c r="DB366" s="194"/>
      <c r="DC366" s="198" cm="1">
        <f t="array" ref="DC366">IFERROR(MATCH(TRUE,INDEX($B$14:$B$117&gt;=DB366,0),0),"")</f>
        <v>1</v>
      </c>
      <c r="DD366" s="194">
        <f t="shared" ca="1" si="367"/>
        <v>3.2000000000000006E-3</v>
      </c>
      <c r="DG366" s="194">
        <f t="shared" si="368"/>
        <v>0</v>
      </c>
      <c r="DH366" s="19" t="e">
        <f ca="1"/>
        <v>#N/A</v>
      </c>
      <c r="DI366" s="208" t="e">
        <f t="shared" ca="1" si="369"/>
        <v>#N/A</v>
      </c>
      <c r="DJ366" s="207"/>
      <c r="DK366" s="194"/>
      <c r="DL366" s="198" cm="1">
        <f t="array" ref="DL366">IFERROR(MATCH(TRUE,INDEX($B$14:$B$117&gt;=DK366,0),0),"")</f>
        <v>1</v>
      </c>
      <c r="DM366" s="194">
        <f t="shared" ca="1" si="370"/>
        <v>3.2000000000000006E-3</v>
      </c>
      <c r="DP366" s="194">
        <f t="shared" si="371"/>
        <v>0</v>
      </c>
      <c r="DQ366" s="19" t="e">
        <f ca="1"/>
        <v>#N/A</v>
      </c>
      <c r="DR366" s="208" t="e">
        <f t="shared" ca="1" si="372"/>
        <v>#N/A</v>
      </c>
      <c r="DS366" s="207"/>
      <c r="DT366" s="194"/>
      <c r="DU366" s="198" cm="1">
        <f t="array" ref="DU366">IFERROR(MATCH(TRUE,INDEX($B$14:$B$117&gt;=DT366,0),0),"")</f>
        <v>1</v>
      </c>
      <c r="DV366" s="194">
        <f t="shared" ca="1" si="373"/>
        <v>3.2000000000000006E-3</v>
      </c>
      <c r="DY366" s="194">
        <f t="shared" si="374"/>
        <v>0</v>
      </c>
      <c r="DZ366" s="19" t="e">
        <f ca="1"/>
        <v>#N/A</v>
      </c>
      <c r="EA366" s="208" t="e">
        <f t="shared" ca="1" si="375"/>
        <v>#N/A</v>
      </c>
      <c r="EB366" s="207"/>
      <c r="EC366" s="194"/>
      <c r="ED366" s="198" cm="1">
        <f t="array" ref="ED366">IFERROR(MATCH(TRUE,INDEX($B$14:$B$117&gt;=EC366,0),0),"")</f>
        <v>1</v>
      </c>
      <c r="EE366" s="194">
        <f t="shared" ca="1" si="376"/>
        <v>3.2000000000000006E-3</v>
      </c>
      <c r="EH366" s="194">
        <f t="shared" si="377"/>
        <v>0</v>
      </c>
      <c r="EI366" s="19" t="e">
        <f ca="1"/>
        <v>#N/A</v>
      </c>
      <c r="EJ366" s="208" t="e">
        <f t="shared" ca="1" si="378"/>
        <v>#N/A</v>
      </c>
      <c r="EK366" s="207"/>
      <c r="EL366" s="194"/>
      <c r="EM366" s="198" cm="1">
        <f t="array" ref="EM366">IFERROR(MATCH(TRUE,INDEX($B$14:$B$117&gt;=EL366,0),0),"")</f>
        <v>1</v>
      </c>
      <c r="EN366" s="194">
        <f t="shared" ca="1" si="379"/>
        <v>3.2000000000000006E-3</v>
      </c>
      <c r="EQ366" s="194">
        <f t="shared" si="380"/>
        <v>0</v>
      </c>
      <c r="ER366" s="19" t="e">
        <f ca="1"/>
        <v>#N/A</v>
      </c>
      <c r="ES366" s="208" t="e">
        <f t="shared" ca="1" si="381"/>
        <v>#N/A</v>
      </c>
      <c r="ET366" s="207"/>
      <c r="EU366" s="194"/>
      <c r="EV366" s="198" cm="1">
        <f t="array" ref="EV366">IFERROR(MATCH(TRUE,INDEX($B$14:$B$117&gt;=EU366,0),0),"")</f>
        <v>1</v>
      </c>
      <c r="EW366" s="194">
        <f t="shared" ca="1" si="382"/>
        <v>3.2000000000000006E-3</v>
      </c>
      <c r="EZ366" s="194">
        <f t="shared" si="383"/>
        <v>0</v>
      </c>
      <c r="FA366" s="19" t="e">
        <f ca="1"/>
        <v>#N/A</v>
      </c>
      <c r="FB366" s="208" t="e">
        <f t="shared" ca="1" si="384"/>
        <v>#N/A</v>
      </c>
      <c r="FC366" s="207"/>
      <c r="FD366" s="194"/>
      <c r="FE366" s="198" cm="1">
        <f t="array" ref="FE366">IFERROR(MATCH(TRUE,INDEX($B$14:$B$117&gt;=FD366,0),0),"")</f>
        <v>1</v>
      </c>
      <c r="FF366" s="194">
        <f t="shared" ca="1" si="385"/>
        <v>3.2000000000000006E-3</v>
      </c>
      <c r="FI366" s="194">
        <f t="shared" si="386"/>
        <v>0</v>
      </c>
      <c r="FJ366" s="19" t="e">
        <f ca="1"/>
        <v>#N/A</v>
      </c>
      <c r="FK366" s="208" t="e">
        <f t="shared" ca="1" si="387"/>
        <v>#N/A</v>
      </c>
      <c r="FL366" s="207"/>
      <c r="FM366" s="194"/>
      <c r="FN366" s="198" cm="1">
        <f t="array" ref="FN366">IFERROR(MATCH(TRUE,INDEX($B$14:$B$117&gt;=FM366,0),0),"")</f>
        <v>1</v>
      </c>
      <c r="FO366" s="194">
        <f t="shared" ca="1" si="388"/>
        <v>3.2000000000000006E-3</v>
      </c>
      <c r="FR366" s="194">
        <f t="shared" si="389"/>
        <v>0</v>
      </c>
      <c r="FS366" s="19" t="e">
        <f ca="1"/>
        <v>#N/A</v>
      </c>
      <c r="FT366" s="208" t="e">
        <f t="shared" ca="1" si="390"/>
        <v>#N/A</v>
      </c>
      <c r="FU366" s="207"/>
      <c r="FV366" s="194"/>
      <c r="FW366" s="198" cm="1">
        <f t="array" ref="FW366">IFERROR(MATCH(TRUE,INDEX($B$14:$B$117&gt;=FV366,0),0),"")</f>
        <v>1</v>
      </c>
      <c r="FX366" s="194">
        <f t="shared" ca="1" si="391"/>
        <v>3.2000000000000006E-3</v>
      </c>
      <c r="GA366" s="194">
        <f t="shared" si="392"/>
        <v>0</v>
      </c>
      <c r="GB366" s="19" t="e">
        <f ca="1"/>
        <v>#N/A</v>
      </c>
      <c r="GC366" s="208" t="e">
        <f t="shared" ca="1" si="393"/>
        <v>#N/A</v>
      </c>
    </row>
    <row r="367" spans="6:185" x14ac:dyDescent="0.2">
      <c r="F367" s="207"/>
      <c r="G367" s="194"/>
      <c r="H367" s="198" cm="1">
        <f t="array" ref="H367">IFERROR(MATCH(TRUE,INDEX($B$14:$B$117&gt;=G367,0),0),"")</f>
        <v>1</v>
      </c>
      <c r="I367" s="194">
        <f t="shared" ca="1" si="338"/>
        <v>3.2000000000000006E-3</v>
      </c>
      <c r="L367" s="194">
        <f t="shared" si="394"/>
        <v>0</v>
      </c>
      <c r="M367" s="19">
        <f ca="1"/>
        <v>0</v>
      </c>
      <c r="N367" s="208">
        <f t="shared" ca="1" si="395"/>
        <v>0</v>
      </c>
      <c r="O367" s="207"/>
      <c r="P367" s="194"/>
      <c r="Q367" s="198" cm="1">
        <f t="array" ref="Q367">IFERROR(MATCH(TRUE,INDEX($B$14:$B$117&gt;=P367,0),0),"")</f>
        <v>1</v>
      </c>
      <c r="R367" s="194">
        <f t="shared" ca="1" si="339"/>
        <v>3.2000000000000006E-3</v>
      </c>
      <c r="U367" s="194">
        <f t="shared" si="396"/>
        <v>0</v>
      </c>
      <c r="V367" s="19">
        <f ca="1"/>
        <v>0</v>
      </c>
      <c r="W367" s="208">
        <f t="shared" ca="1" si="397"/>
        <v>0</v>
      </c>
      <c r="X367" s="207"/>
      <c r="Y367" s="194"/>
      <c r="Z367" s="198" cm="1">
        <f t="array" ref="Z367">IFERROR(MATCH(TRUE,INDEX($B$14:$B$117&gt;=Y367,0),0),"")</f>
        <v>1</v>
      </c>
      <c r="AA367" s="194">
        <f t="shared" ca="1" si="340"/>
        <v>3.2000000000000006E-3</v>
      </c>
      <c r="AD367" s="194">
        <f t="shared" si="341"/>
        <v>0</v>
      </c>
      <c r="AE367" s="19">
        <f ca="1"/>
        <v>0</v>
      </c>
      <c r="AF367" s="208">
        <f t="shared" ca="1" si="342"/>
        <v>0</v>
      </c>
      <c r="AG367" s="207"/>
      <c r="AH367" s="194"/>
      <c r="AI367" s="198" cm="1">
        <f t="array" ref="AI367">IFERROR(MATCH(TRUE,INDEX($B$14:$B$117&gt;=AH367,0),0),"")</f>
        <v>1</v>
      </c>
      <c r="AJ367" s="194">
        <f t="shared" ca="1" si="343"/>
        <v>3.2000000000000006E-3</v>
      </c>
      <c r="AM367" s="194">
        <f t="shared" si="344"/>
        <v>0</v>
      </c>
      <c r="AN367" s="19">
        <f ca="1"/>
        <v>0</v>
      </c>
      <c r="AO367" s="208">
        <f t="shared" ca="1" si="345"/>
        <v>0</v>
      </c>
      <c r="AP367" s="207"/>
      <c r="AQ367" s="194"/>
      <c r="AR367" s="198" cm="1">
        <f t="array" ref="AR367">IFERROR(MATCH(TRUE,INDEX($B$14:$B$117&gt;=AQ367,0),0),"")</f>
        <v>1</v>
      </c>
      <c r="AS367" s="194">
        <f t="shared" ca="1" si="346"/>
        <v>3.2000000000000006E-3</v>
      </c>
      <c r="AV367" s="194">
        <f t="shared" si="347"/>
        <v>0</v>
      </c>
      <c r="AW367" s="19">
        <f ca="1"/>
        <v>0</v>
      </c>
      <c r="AX367" s="208">
        <f t="shared" ca="1" si="348"/>
        <v>0</v>
      </c>
      <c r="AY367" s="207"/>
      <c r="AZ367" s="194"/>
      <c r="BA367" s="198" cm="1">
        <f t="array" ref="BA367">IFERROR(MATCH(TRUE,INDEX($B$14:$B$117&gt;=AZ367,0),0),"")</f>
        <v>1</v>
      </c>
      <c r="BB367" s="194">
        <f t="shared" ca="1" si="349"/>
        <v>3.2000000000000006E-3</v>
      </c>
      <c r="BE367" s="194">
        <f t="shared" si="350"/>
        <v>0</v>
      </c>
      <c r="BF367" s="19">
        <f ca="1"/>
        <v>0</v>
      </c>
      <c r="BG367" s="208">
        <f t="shared" ca="1" si="351"/>
        <v>0</v>
      </c>
      <c r="BH367" s="207"/>
      <c r="BI367" s="194"/>
      <c r="BJ367" s="198" cm="1">
        <f t="array" ref="BJ367">IFERROR(MATCH(TRUE,INDEX($B$14:$B$117&gt;=BI367,0),0),"")</f>
        <v>1</v>
      </c>
      <c r="BK367" s="194">
        <f t="shared" ca="1" si="352"/>
        <v>3.2000000000000006E-3</v>
      </c>
      <c r="BN367" s="194">
        <f t="shared" si="353"/>
        <v>0</v>
      </c>
      <c r="BO367" s="19">
        <f ca="1"/>
        <v>0</v>
      </c>
      <c r="BP367" s="208">
        <f t="shared" ca="1" si="354"/>
        <v>0</v>
      </c>
      <c r="BQ367" s="207"/>
      <c r="BR367" s="194"/>
      <c r="BS367" s="198" cm="1">
        <f t="array" ref="BS367">IFERROR(MATCH(TRUE,INDEX($B$14:$B$117&gt;=BR367,0),0),"")</f>
        <v>1</v>
      </c>
      <c r="BT367" s="194">
        <f t="shared" ca="1" si="355"/>
        <v>3.2000000000000006E-3</v>
      </c>
      <c r="BW367" s="194">
        <f t="shared" si="356"/>
        <v>0</v>
      </c>
      <c r="BX367" s="19">
        <f ca="1"/>
        <v>0</v>
      </c>
      <c r="BY367" s="208">
        <f t="shared" ca="1" si="357"/>
        <v>0</v>
      </c>
      <c r="BZ367" s="207"/>
      <c r="CA367" s="194"/>
      <c r="CB367" s="198" cm="1">
        <f t="array" ref="CB367">IFERROR(MATCH(TRUE,INDEX($B$14:$B$117&gt;=CA367,0),0),"")</f>
        <v>1</v>
      </c>
      <c r="CC367" s="194">
        <f t="shared" ca="1" si="358"/>
        <v>3.2000000000000006E-3</v>
      </c>
      <c r="CF367" s="194">
        <f t="shared" si="359"/>
        <v>0</v>
      </c>
      <c r="CG367" s="19">
        <f ca="1"/>
        <v>0</v>
      </c>
      <c r="CH367" s="208">
        <f t="shared" ca="1" si="360"/>
        <v>0</v>
      </c>
      <c r="CI367" s="207"/>
      <c r="CJ367" s="194"/>
      <c r="CK367" s="198" cm="1">
        <f t="array" ref="CK367">IFERROR(MATCH(TRUE,INDEX($B$14:$B$117&gt;=CJ367,0),0),"")</f>
        <v>1</v>
      </c>
      <c r="CL367" s="194">
        <f t="shared" ca="1" si="361"/>
        <v>3.2000000000000006E-3</v>
      </c>
      <c r="CO367" s="194">
        <f t="shared" si="362"/>
        <v>0</v>
      </c>
      <c r="CP367" s="19">
        <f ca="1"/>
        <v>0</v>
      </c>
      <c r="CQ367" s="208">
        <f t="shared" ca="1" si="363"/>
        <v>0</v>
      </c>
      <c r="CR367" s="207"/>
      <c r="CS367" s="194"/>
      <c r="CT367" s="198" cm="1">
        <f t="array" ref="CT367">IFERROR(MATCH(TRUE,INDEX($B$14:$B$117&gt;=CS367,0),0),"")</f>
        <v>1</v>
      </c>
      <c r="CU367" s="194">
        <f t="shared" ca="1" si="364"/>
        <v>3.2000000000000006E-3</v>
      </c>
      <c r="CX367" s="194">
        <f t="shared" si="365"/>
        <v>0</v>
      </c>
      <c r="CY367" s="19" t="e">
        <f ca="1"/>
        <v>#N/A</v>
      </c>
      <c r="CZ367" s="208" t="e">
        <f t="shared" ca="1" si="366"/>
        <v>#N/A</v>
      </c>
      <c r="DA367" s="207"/>
      <c r="DB367" s="194"/>
      <c r="DC367" s="198" cm="1">
        <f t="array" ref="DC367">IFERROR(MATCH(TRUE,INDEX($B$14:$B$117&gt;=DB367,0),0),"")</f>
        <v>1</v>
      </c>
      <c r="DD367" s="194">
        <f t="shared" ca="1" si="367"/>
        <v>3.2000000000000006E-3</v>
      </c>
      <c r="DG367" s="194">
        <f t="shared" si="368"/>
        <v>0</v>
      </c>
      <c r="DH367" s="19" t="e">
        <f ca="1"/>
        <v>#N/A</v>
      </c>
      <c r="DI367" s="208" t="e">
        <f t="shared" ca="1" si="369"/>
        <v>#N/A</v>
      </c>
      <c r="DJ367" s="207"/>
      <c r="DK367" s="194"/>
      <c r="DL367" s="198" cm="1">
        <f t="array" ref="DL367">IFERROR(MATCH(TRUE,INDEX($B$14:$B$117&gt;=DK367,0),0),"")</f>
        <v>1</v>
      </c>
      <c r="DM367" s="194">
        <f t="shared" ca="1" si="370"/>
        <v>3.2000000000000006E-3</v>
      </c>
      <c r="DP367" s="194">
        <f t="shared" si="371"/>
        <v>0</v>
      </c>
      <c r="DQ367" s="19" t="e">
        <f ca="1"/>
        <v>#N/A</v>
      </c>
      <c r="DR367" s="208" t="e">
        <f t="shared" ca="1" si="372"/>
        <v>#N/A</v>
      </c>
      <c r="DS367" s="207"/>
      <c r="DT367" s="194"/>
      <c r="DU367" s="198" cm="1">
        <f t="array" ref="DU367">IFERROR(MATCH(TRUE,INDEX($B$14:$B$117&gt;=DT367,0),0),"")</f>
        <v>1</v>
      </c>
      <c r="DV367" s="194">
        <f t="shared" ca="1" si="373"/>
        <v>3.2000000000000006E-3</v>
      </c>
      <c r="DY367" s="194">
        <f t="shared" si="374"/>
        <v>0</v>
      </c>
      <c r="DZ367" s="19" t="e">
        <f ca="1"/>
        <v>#N/A</v>
      </c>
      <c r="EA367" s="208" t="e">
        <f t="shared" ca="1" si="375"/>
        <v>#N/A</v>
      </c>
      <c r="EB367" s="207"/>
      <c r="EC367" s="194"/>
      <c r="ED367" s="198" cm="1">
        <f t="array" ref="ED367">IFERROR(MATCH(TRUE,INDEX($B$14:$B$117&gt;=EC367,0),0),"")</f>
        <v>1</v>
      </c>
      <c r="EE367" s="194">
        <f t="shared" ca="1" si="376"/>
        <v>3.2000000000000006E-3</v>
      </c>
      <c r="EH367" s="194">
        <f t="shared" si="377"/>
        <v>0</v>
      </c>
      <c r="EI367" s="19" t="e">
        <f ca="1"/>
        <v>#N/A</v>
      </c>
      <c r="EJ367" s="208" t="e">
        <f t="shared" ca="1" si="378"/>
        <v>#N/A</v>
      </c>
      <c r="EK367" s="207"/>
      <c r="EL367" s="194"/>
      <c r="EM367" s="198" cm="1">
        <f t="array" ref="EM367">IFERROR(MATCH(TRUE,INDEX($B$14:$B$117&gt;=EL367,0),0),"")</f>
        <v>1</v>
      </c>
      <c r="EN367" s="194">
        <f t="shared" ca="1" si="379"/>
        <v>3.2000000000000006E-3</v>
      </c>
      <c r="EQ367" s="194">
        <f t="shared" si="380"/>
        <v>0</v>
      </c>
      <c r="ER367" s="19" t="e">
        <f ca="1"/>
        <v>#N/A</v>
      </c>
      <c r="ES367" s="208" t="e">
        <f t="shared" ca="1" si="381"/>
        <v>#N/A</v>
      </c>
      <c r="ET367" s="207"/>
      <c r="EU367" s="194"/>
      <c r="EV367" s="198" cm="1">
        <f t="array" ref="EV367">IFERROR(MATCH(TRUE,INDEX($B$14:$B$117&gt;=EU367,0),0),"")</f>
        <v>1</v>
      </c>
      <c r="EW367" s="194">
        <f t="shared" ca="1" si="382"/>
        <v>3.2000000000000006E-3</v>
      </c>
      <c r="EZ367" s="194">
        <f t="shared" si="383"/>
        <v>0</v>
      </c>
      <c r="FA367" s="19" t="e">
        <f ca="1"/>
        <v>#N/A</v>
      </c>
      <c r="FB367" s="208" t="e">
        <f t="shared" ca="1" si="384"/>
        <v>#N/A</v>
      </c>
      <c r="FC367" s="207"/>
      <c r="FD367" s="194"/>
      <c r="FE367" s="198" cm="1">
        <f t="array" ref="FE367">IFERROR(MATCH(TRUE,INDEX($B$14:$B$117&gt;=FD367,0),0),"")</f>
        <v>1</v>
      </c>
      <c r="FF367" s="194">
        <f t="shared" ca="1" si="385"/>
        <v>3.2000000000000006E-3</v>
      </c>
      <c r="FI367" s="194">
        <f t="shared" si="386"/>
        <v>0</v>
      </c>
      <c r="FJ367" s="19" t="e">
        <f ca="1"/>
        <v>#N/A</v>
      </c>
      <c r="FK367" s="208" t="e">
        <f t="shared" ca="1" si="387"/>
        <v>#N/A</v>
      </c>
      <c r="FL367" s="207"/>
      <c r="FM367" s="194"/>
      <c r="FN367" s="198" cm="1">
        <f t="array" ref="FN367">IFERROR(MATCH(TRUE,INDEX($B$14:$B$117&gt;=FM367,0),0),"")</f>
        <v>1</v>
      </c>
      <c r="FO367" s="194">
        <f t="shared" ca="1" si="388"/>
        <v>3.2000000000000006E-3</v>
      </c>
      <c r="FR367" s="194">
        <f t="shared" si="389"/>
        <v>0</v>
      </c>
      <c r="FS367" s="19" t="e">
        <f ca="1"/>
        <v>#N/A</v>
      </c>
      <c r="FT367" s="208" t="e">
        <f t="shared" ca="1" si="390"/>
        <v>#N/A</v>
      </c>
      <c r="FU367" s="207"/>
      <c r="FV367" s="194"/>
      <c r="FW367" s="198" cm="1">
        <f t="array" ref="FW367">IFERROR(MATCH(TRUE,INDEX($B$14:$B$117&gt;=FV367,0),0),"")</f>
        <v>1</v>
      </c>
      <c r="FX367" s="194">
        <f t="shared" ca="1" si="391"/>
        <v>3.2000000000000006E-3</v>
      </c>
      <c r="GA367" s="194">
        <f t="shared" si="392"/>
        <v>0</v>
      </c>
      <c r="GB367" s="19" t="e">
        <f ca="1"/>
        <v>#N/A</v>
      </c>
      <c r="GC367" s="208" t="e">
        <f t="shared" ca="1" si="393"/>
        <v>#N/A</v>
      </c>
    </row>
    <row r="368" spans="6:185" x14ac:dyDescent="0.2">
      <c r="F368" s="207"/>
      <c r="G368" s="194"/>
      <c r="H368" s="198" cm="1">
        <f t="array" ref="H368">IFERROR(MATCH(TRUE,INDEX($B$14:$B$117&gt;=G368,0),0),"")</f>
        <v>1</v>
      </c>
      <c r="I368" s="194">
        <f t="shared" ca="1" si="338"/>
        <v>3.2000000000000006E-3</v>
      </c>
      <c r="L368" s="194">
        <f t="shared" si="394"/>
        <v>0</v>
      </c>
      <c r="M368" s="19">
        <f ca="1"/>
        <v>0</v>
      </c>
      <c r="N368" s="208">
        <f t="shared" ca="1" si="395"/>
        <v>0</v>
      </c>
      <c r="O368" s="207"/>
      <c r="P368" s="194"/>
      <c r="Q368" s="198" cm="1">
        <f t="array" ref="Q368">IFERROR(MATCH(TRUE,INDEX($B$14:$B$117&gt;=P368,0),0),"")</f>
        <v>1</v>
      </c>
      <c r="R368" s="194">
        <f t="shared" ca="1" si="339"/>
        <v>3.2000000000000006E-3</v>
      </c>
      <c r="U368" s="194">
        <f t="shared" si="396"/>
        <v>0</v>
      </c>
      <c r="V368" s="19">
        <f ca="1"/>
        <v>0</v>
      </c>
      <c r="W368" s="208">
        <f t="shared" ca="1" si="397"/>
        <v>0</v>
      </c>
      <c r="X368" s="207"/>
      <c r="Y368" s="194"/>
      <c r="Z368" s="198" cm="1">
        <f t="array" ref="Z368">IFERROR(MATCH(TRUE,INDEX($B$14:$B$117&gt;=Y368,0),0),"")</f>
        <v>1</v>
      </c>
      <c r="AA368" s="194">
        <f t="shared" ca="1" si="340"/>
        <v>3.2000000000000006E-3</v>
      </c>
      <c r="AD368" s="194">
        <f t="shared" si="341"/>
        <v>0</v>
      </c>
      <c r="AE368" s="19">
        <f ca="1"/>
        <v>0</v>
      </c>
      <c r="AF368" s="208">
        <f t="shared" ca="1" si="342"/>
        <v>0</v>
      </c>
      <c r="AG368" s="207"/>
      <c r="AH368" s="194"/>
      <c r="AI368" s="198" cm="1">
        <f t="array" ref="AI368">IFERROR(MATCH(TRUE,INDEX($B$14:$B$117&gt;=AH368,0),0),"")</f>
        <v>1</v>
      </c>
      <c r="AJ368" s="194">
        <f t="shared" ca="1" si="343"/>
        <v>3.2000000000000006E-3</v>
      </c>
      <c r="AM368" s="194">
        <f t="shared" si="344"/>
        <v>0</v>
      </c>
      <c r="AN368" s="19">
        <f ca="1"/>
        <v>0</v>
      </c>
      <c r="AO368" s="208">
        <f t="shared" ca="1" si="345"/>
        <v>0</v>
      </c>
      <c r="AP368" s="207"/>
      <c r="AQ368" s="194"/>
      <c r="AR368" s="198" cm="1">
        <f t="array" ref="AR368">IFERROR(MATCH(TRUE,INDEX($B$14:$B$117&gt;=AQ368,0),0),"")</f>
        <v>1</v>
      </c>
      <c r="AS368" s="194">
        <f t="shared" ca="1" si="346"/>
        <v>3.2000000000000006E-3</v>
      </c>
      <c r="AV368" s="194">
        <f t="shared" si="347"/>
        <v>0</v>
      </c>
      <c r="AW368" s="19">
        <f ca="1"/>
        <v>0</v>
      </c>
      <c r="AX368" s="208">
        <f t="shared" ca="1" si="348"/>
        <v>0</v>
      </c>
      <c r="AY368" s="207"/>
      <c r="AZ368" s="194"/>
      <c r="BA368" s="198" cm="1">
        <f t="array" ref="BA368">IFERROR(MATCH(TRUE,INDEX($B$14:$B$117&gt;=AZ368,0),0),"")</f>
        <v>1</v>
      </c>
      <c r="BB368" s="194">
        <f t="shared" ca="1" si="349"/>
        <v>3.2000000000000006E-3</v>
      </c>
      <c r="BE368" s="194">
        <f t="shared" si="350"/>
        <v>0</v>
      </c>
      <c r="BF368" s="19">
        <f ca="1"/>
        <v>0</v>
      </c>
      <c r="BG368" s="208">
        <f t="shared" ca="1" si="351"/>
        <v>0</v>
      </c>
      <c r="BH368" s="207"/>
      <c r="BI368" s="194"/>
      <c r="BJ368" s="198" cm="1">
        <f t="array" ref="BJ368">IFERROR(MATCH(TRUE,INDEX($B$14:$B$117&gt;=BI368,0),0),"")</f>
        <v>1</v>
      </c>
      <c r="BK368" s="194">
        <f t="shared" ca="1" si="352"/>
        <v>3.2000000000000006E-3</v>
      </c>
      <c r="BN368" s="194">
        <f t="shared" si="353"/>
        <v>0</v>
      </c>
      <c r="BO368" s="19">
        <f ca="1"/>
        <v>0</v>
      </c>
      <c r="BP368" s="208">
        <f t="shared" ca="1" si="354"/>
        <v>0</v>
      </c>
      <c r="BQ368" s="207"/>
      <c r="BR368" s="194"/>
      <c r="BS368" s="198" cm="1">
        <f t="array" ref="BS368">IFERROR(MATCH(TRUE,INDEX($B$14:$B$117&gt;=BR368,0),0),"")</f>
        <v>1</v>
      </c>
      <c r="BT368" s="194">
        <f t="shared" ca="1" si="355"/>
        <v>3.2000000000000006E-3</v>
      </c>
      <c r="BW368" s="194">
        <f t="shared" si="356"/>
        <v>0</v>
      </c>
      <c r="BX368" s="19">
        <f ca="1"/>
        <v>0</v>
      </c>
      <c r="BY368" s="208">
        <f t="shared" ca="1" si="357"/>
        <v>0</v>
      </c>
      <c r="BZ368" s="207"/>
      <c r="CA368" s="194"/>
      <c r="CB368" s="198" cm="1">
        <f t="array" ref="CB368">IFERROR(MATCH(TRUE,INDEX($B$14:$B$117&gt;=CA368,0),0),"")</f>
        <v>1</v>
      </c>
      <c r="CC368" s="194">
        <f t="shared" ca="1" si="358"/>
        <v>3.2000000000000006E-3</v>
      </c>
      <c r="CF368" s="194">
        <f t="shared" si="359"/>
        <v>0</v>
      </c>
      <c r="CG368" s="19">
        <f ca="1"/>
        <v>0</v>
      </c>
      <c r="CH368" s="208">
        <f t="shared" ca="1" si="360"/>
        <v>0</v>
      </c>
      <c r="CI368" s="207"/>
      <c r="CJ368" s="194"/>
      <c r="CK368" s="198" cm="1">
        <f t="array" ref="CK368">IFERROR(MATCH(TRUE,INDEX($B$14:$B$117&gt;=CJ368,0),0),"")</f>
        <v>1</v>
      </c>
      <c r="CL368" s="194">
        <f t="shared" ca="1" si="361"/>
        <v>3.2000000000000006E-3</v>
      </c>
      <c r="CO368" s="194">
        <f t="shared" si="362"/>
        <v>0</v>
      </c>
      <c r="CP368" s="19">
        <f ca="1"/>
        <v>0</v>
      </c>
      <c r="CQ368" s="208">
        <f t="shared" ca="1" si="363"/>
        <v>0</v>
      </c>
      <c r="CR368" s="207"/>
      <c r="CS368" s="194"/>
      <c r="CT368" s="198" cm="1">
        <f t="array" ref="CT368">IFERROR(MATCH(TRUE,INDEX($B$14:$B$117&gt;=CS368,0),0),"")</f>
        <v>1</v>
      </c>
      <c r="CU368" s="194">
        <f t="shared" ca="1" si="364"/>
        <v>3.2000000000000006E-3</v>
      </c>
      <c r="CX368" s="194">
        <f t="shared" si="365"/>
        <v>0</v>
      </c>
      <c r="CY368" s="19" t="e">
        <f ca="1"/>
        <v>#N/A</v>
      </c>
      <c r="CZ368" s="208" t="e">
        <f t="shared" ca="1" si="366"/>
        <v>#N/A</v>
      </c>
      <c r="DA368" s="207"/>
      <c r="DB368" s="194"/>
      <c r="DC368" s="198" cm="1">
        <f t="array" ref="DC368">IFERROR(MATCH(TRUE,INDEX($B$14:$B$117&gt;=DB368,0),0),"")</f>
        <v>1</v>
      </c>
      <c r="DD368" s="194">
        <f t="shared" ca="1" si="367"/>
        <v>3.2000000000000006E-3</v>
      </c>
      <c r="DG368" s="194">
        <f t="shared" si="368"/>
        <v>0</v>
      </c>
      <c r="DH368" s="19" t="e">
        <f ca="1"/>
        <v>#N/A</v>
      </c>
      <c r="DI368" s="208" t="e">
        <f t="shared" ca="1" si="369"/>
        <v>#N/A</v>
      </c>
      <c r="DJ368" s="207"/>
      <c r="DK368" s="194"/>
      <c r="DL368" s="198" cm="1">
        <f t="array" ref="DL368">IFERROR(MATCH(TRUE,INDEX($B$14:$B$117&gt;=DK368,0),0),"")</f>
        <v>1</v>
      </c>
      <c r="DM368" s="194">
        <f t="shared" ca="1" si="370"/>
        <v>3.2000000000000006E-3</v>
      </c>
      <c r="DP368" s="194">
        <f t="shared" si="371"/>
        <v>0</v>
      </c>
      <c r="DQ368" s="19" t="e">
        <f ca="1"/>
        <v>#N/A</v>
      </c>
      <c r="DR368" s="208" t="e">
        <f t="shared" ca="1" si="372"/>
        <v>#N/A</v>
      </c>
      <c r="DS368" s="207"/>
      <c r="DT368" s="194"/>
      <c r="DU368" s="198" cm="1">
        <f t="array" ref="DU368">IFERROR(MATCH(TRUE,INDEX($B$14:$B$117&gt;=DT368,0),0),"")</f>
        <v>1</v>
      </c>
      <c r="DV368" s="194">
        <f t="shared" ca="1" si="373"/>
        <v>3.2000000000000006E-3</v>
      </c>
      <c r="DY368" s="194">
        <f t="shared" si="374"/>
        <v>0</v>
      </c>
      <c r="DZ368" s="19" t="e">
        <f ca="1"/>
        <v>#N/A</v>
      </c>
      <c r="EA368" s="208" t="e">
        <f t="shared" ca="1" si="375"/>
        <v>#N/A</v>
      </c>
      <c r="EB368" s="207"/>
      <c r="EC368" s="194"/>
      <c r="ED368" s="198" cm="1">
        <f t="array" ref="ED368">IFERROR(MATCH(TRUE,INDEX($B$14:$B$117&gt;=EC368,0),0),"")</f>
        <v>1</v>
      </c>
      <c r="EE368" s="194">
        <f t="shared" ca="1" si="376"/>
        <v>3.2000000000000006E-3</v>
      </c>
      <c r="EH368" s="194">
        <f t="shared" si="377"/>
        <v>0</v>
      </c>
      <c r="EI368" s="19" t="e">
        <f ca="1"/>
        <v>#N/A</v>
      </c>
      <c r="EJ368" s="208" t="e">
        <f t="shared" ca="1" si="378"/>
        <v>#N/A</v>
      </c>
      <c r="EK368" s="207"/>
      <c r="EL368" s="194"/>
      <c r="EM368" s="198" cm="1">
        <f t="array" ref="EM368">IFERROR(MATCH(TRUE,INDEX($B$14:$B$117&gt;=EL368,0),0),"")</f>
        <v>1</v>
      </c>
      <c r="EN368" s="194">
        <f t="shared" ca="1" si="379"/>
        <v>3.2000000000000006E-3</v>
      </c>
      <c r="EQ368" s="194">
        <f t="shared" si="380"/>
        <v>0</v>
      </c>
      <c r="ER368" s="19" t="e">
        <f ca="1"/>
        <v>#N/A</v>
      </c>
      <c r="ES368" s="208" t="e">
        <f t="shared" ca="1" si="381"/>
        <v>#N/A</v>
      </c>
      <c r="ET368" s="207"/>
      <c r="EU368" s="194"/>
      <c r="EV368" s="198" cm="1">
        <f t="array" ref="EV368">IFERROR(MATCH(TRUE,INDEX($B$14:$B$117&gt;=EU368,0),0),"")</f>
        <v>1</v>
      </c>
      <c r="EW368" s="194">
        <f t="shared" ca="1" si="382"/>
        <v>3.2000000000000006E-3</v>
      </c>
      <c r="EZ368" s="194">
        <f t="shared" si="383"/>
        <v>0</v>
      </c>
      <c r="FA368" s="19" t="e">
        <f ca="1"/>
        <v>#N/A</v>
      </c>
      <c r="FB368" s="208" t="e">
        <f t="shared" ca="1" si="384"/>
        <v>#N/A</v>
      </c>
      <c r="FC368" s="207"/>
      <c r="FD368" s="194"/>
      <c r="FE368" s="198" cm="1">
        <f t="array" ref="FE368">IFERROR(MATCH(TRUE,INDEX($B$14:$B$117&gt;=FD368,0),0),"")</f>
        <v>1</v>
      </c>
      <c r="FF368" s="194">
        <f t="shared" ca="1" si="385"/>
        <v>3.2000000000000006E-3</v>
      </c>
      <c r="FI368" s="194">
        <f t="shared" si="386"/>
        <v>0</v>
      </c>
      <c r="FJ368" s="19" t="e">
        <f ca="1"/>
        <v>#N/A</v>
      </c>
      <c r="FK368" s="208" t="e">
        <f t="shared" ca="1" si="387"/>
        <v>#N/A</v>
      </c>
      <c r="FL368" s="207"/>
      <c r="FM368" s="194"/>
      <c r="FN368" s="198" cm="1">
        <f t="array" ref="FN368">IFERROR(MATCH(TRUE,INDEX($B$14:$B$117&gt;=FM368,0),0),"")</f>
        <v>1</v>
      </c>
      <c r="FO368" s="194">
        <f t="shared" ca="1" si="388"/>
        <v>3.2000000000000006E-3</v>
      </c>
      <c r="FR368" s="194">
        <f t="shared" si="389"/>
        <v>0</v>
      </c>
      <c r="FS368" s="19" t="e">
        <f ca="1"/>
        <v>#N/A</v>
      </c>
      <c r="FT368" s="208" t="e">
        <f t="shared" ca="1" si="390"/>
        <v>#N/A</v>
      </c>
      <c r="FU368" s="207"/>
      <c r="FV368" s="194"/>
      <c r="FW368" s="198" cm="1">
        <f t="array" ref="FW368">IFERROR(MATCH(TRUE,INDEX($B$14:$B$117&gt;=FV368,0),0),"")</f>
        <v>1</v>
      </c>
      <c r="FX368" s="194">
        <f t="shared" ca="1" si="391"/>
        <v>3.2000000000000006E-3</v>
      </c>
      <c r="GA368" s="194">
        <f t="shared" si="392"/>
        <v>0</v>
      </c>
      <c r="GB368" s="19" t="e">
        <f ca="1"/>
        <v>#N/A</v>
      </c>
      <c r="GC368" s="208" t="e">
        <f t="shared" ca="1" si="393"/>
        <v>#N/A</v>
      </c>
    </row>
    <row r="369" spans="6:185" x14ac:dyDescent="0.2">
      <c r="F369" s="207"/>
      <c r="G369" s="194"/>
      <c r="H369" s="198" cm="1">
        <f t="array" ref="H369">IFERROR(MATCH(TRUE,INDEX($B$14:$B$117&gt;=G369,0),0),"")</f>
        <v>1</v>
      </c>
      <c r="I369" s="194">
        <f t="shared" ca="1" si="338"/>
        <v>3.2000000000000006E-3</v>
      </c>
      <c r="L369" s="194">
        <f t="shared" si="394"/>
        <v>0</v>
      </c>
      <c r="M369" s="19">
        <f ca="1"/>
        <v>0</v>
      </c>
      <c r="N369" s="208">
        <f t="shared" ca="1" si="395"/>
        <v>0</v>
      </c>
      <c r="O369" s="207"/>
      <c r="P369" s="194"/>
      <c r="Q369" s="198" cm="1">
        <f t="array" ref="Q369">IFERROR(MATCH(TRUE,INDEX($B$14:$B$117&gt;=P369,0),0),"")</f>
        <v>1</v>
      </c>
      <c r="R369" s="194">
        <f t="shared" ca="1" si="339"/>
        <v>3.2000000000000006E-3</v>
      </c>
      <c r="U369" s="194">
        <f t="shared" si="396"/>
        <v>0</v>
      </c>
      <c r="V369" s="19">
        <f ca="1"/>
        <v>0</v>
      </c>
      <c r="W369" s="208">
        <f t="shared" ca="1" si="397"/>
        <v>0</v>
      </c>
      <c r="X369" s="207"/>
      <c r="Y369" s="194"/>
      <c r="Z369" s="198" cm="1">
        <f t="array" ref="Z369">IFERROR(MATCH(TRUE,INDEX($B$14:$B$117&gt;=Y369,0),0),"")</f>
        <v>1</v>
      </c>
      <c r="AA369" s="194">
        <f t="shared" ca="1" si="340"/>
        <v>3.2000000000000006E-3</v>
      </c>
      <c r="AD369" s="194">
        <f t="shared" si="341"/>
        <v>0</v>
      </c>
      <c r="AE369" s="19">
        <f ca="1"/>
        <v>0</v>
      </c>
      <c r="AF369" s="208">
        <f t="shared" ca="1" si="342"/>
        <v>0</v>
      </c>
      <c r="AG369" s="207"/>
      <c r="AH369" s="194"/>
      <c r="AI369" s="198" cm="1">
        <f t="array" ref="AI369">IFERROR(MATCH(TRUE,INDEX($B$14:$B$117&gt;=AH369,0),0),"")</f>
        <v>1</v>
      </c>
      <c r="AJ369" s="194">
        <f t="shared" ca="1" si="343"/>
        <v>3.2000000000000006E-3</v>
      </c>
      <c r="AM369" s="194">
        <f t="shared" si="344"/>
        <v>0</v>
      </c>
      <c r="AN369" s="19">
        <f ca="1"/>
        <v>0</v>
      </c>
      <c r="AO369" s="208">
        <f t="shared" ca="1" si="345"/>
        <v>0</v>
      </c>
      <c r="AP369" s="207"/>
      <c r="AQ369" s="194"/>
      <c r="AR369" s="198" cm="1">
        <f t="array" ref="AR369">IFERROR(MATCH(TRUE,INDEX($B$14:$B$117&gt;=AQ369,0),0),"")</f>
        <v>1</v>
      </c>
      <c r="AS369" s="194">
        <f t="shared" ca="1" si="346"/>
        <v>3.2000000000000006E-3</v>
      </c>
      <c r="AV369" s="194">
        <f t="shared" si="347"/>
        <v>0</v>
      </c>
      <c r="AW369" s="19">
        <f ca="1"/>
        <v>0</v>
      </c>
      <c r="AX369" s="208">
        <f t="shared" ca="1" si="348"/>
        <v>0</v>
      </c>
      <c r="AY369" s="207"/>
      <c r="AZ369" s="194"/>
      <c r="BA369" s="198" cm="1">
        <f t="array" ref="BA369">IFERROR(MATCH(TRUE,INDEX($B$14:$B$117&gt;=AZ369,0),0),"")</f>
        <v>1</v>
      </c>
      <c r="BB369" s="194">
        <f t="shared" ca="1" si="349"/>
        <v>3.2000000000000006E-3</v>
      </c>
      <c r="BE369" s="194">
        <f t="shared" si="350"/>
        <v>0</v>
      </c>
      <c r="BF369" s="19">
        <f ca="1"/>
        <v>0</v>
      </c>
      <c r="BG369" s="208">
        <f t="shared" ca="1" si="351"/>
        <v>0</v>
      </c>
      <c r="BH369" s="207"/>
      <c r="BI369" s="194"/>
      <c r="BJ369" s="198" cm="1">
        <f t="array" ref="BJ369">IFERROR(MATCH(TRUE,INDEX($B$14:$B$117&gt;=BI369,0),0),"")</f>
        <v>1</v>
      </c>
      <c r="BK369" s="194">
        <f t="shared" ca="1" si="352"/>
        <v>3.2000000000000006E-3</v>
      </c>
      <c r="BN369" s="194">
        <f t="shared" si="353"/>
        <v>0</v>
      </c>
      <c r="BO369" s="19">
        <f ca="1"/>
        <v>0</v>
      </c>
      <c r="BP369" s="208">
        <f t="shared" ca="1" si="354"/>
        <v>0</v>
      </c>
      <c r="BQ369" s="207"/>
      <c r="BR369" s="194"/>
      <c r="BS369" s="198" cm="1">
        <f t="array" ref="BS369">IFERROR(MATCH(TRUE,INDEX($B$14:$B$117&gt;=BR369,0),0),"")</f>
        <v>1</v>
      </c>
      <c r="BT369" s="194">
        <f t="shared" ca="1" si="355"/>
        <v>3.2000000000000006E-3</v>
      </c>
      <c r="BW369" s="194">
        <f t="shared" si="356"/>
        <v>0</v>
      </c>
      <c r="BX369" s="19">
        <f ca="1"/>
        <v>0</v>
      </c>
      <c r="BY369" s="208">
        <f t="shared" ca="1" si="357"/>
        <v>0</v>
      </c>
      <c r="BZ369" s="207"/>
      <c r="CA369" s="194"/>
      <c r="CB369" s="198" cm="1">
        <f t="array" ref="CB369">IFERROR(MATCH(TRUE,INDEX($B$14:$B$117&gt;=CA369,0),0),"")</f>
        <v>1</v>
      </c>
      <c r="CC369" s="194">
        <f t="shared" ca="1" si="358"/>
        <v>3.2000000000000006E-3</v>
      </c>
      <c r="CF369" s="194">
        <f t="shared" si="359"/>
        <v>0</v>
      </c>
      <c r="CG369" s="19">
        <f ca="1"/>
        <v>0</v>
      </c>
      <c r="CH369" s="208">
        <f t="shared" ca="1" si="360"/>
        <v>0</v>
      </c>
      <c r="CI369" s="207"/>
      <c r="CJ369" s="194"/>
      <c r="CK369" s="198" cm="1">
        <f t="array" ref="CK369">IFERROR(MATCH(TRUE,INDEX($B$14:$B$117&gt;=CJ369,0),0),"")</f>
        <v>1</v>
      </c>
      <c r="CL369" s="194">
        <f t="shared" ca="1" si="361"/>
        <v>3.2000000000000006E-3</v>
      </c>
      <c r="CO369" s="194">
        <f t="shared" si="362"/>
        <v>0</v>
      </c>
      <c r="CP369" s="19">
        <f ca="1"/>
        <v>0</v>
      </c>
      <c r="CQ369" s="208">
        <f t="shared" ca="1" si="363"/>
        <v>0</v>
      </c>
      <c r="CR369" s="207"/>
      <c r="CS369" s="194"/>
      <c r="CT369" s="198" cm="1">
        <f t="array" ref="CT369">IFERROR(MATCH(TRUE,INDEX($B$14:$B$117&gt;=CS369,0),0),"")</f>
        <v>1</v>
      </c>
      <c r="CU369" s="194">
        <f t="shared" ca="1" si="364"/>
        <v>3.2000000000000006E-3</v>
      </c>
      <c r="CX369" s="194">
        <f t="shared" si="365"/>
        <v>0</v>
      </c>
      <c r="CY369" s="19" t="e">
        <f ca="1"/>
        <v>#N/A</v>
      </c>
      <c r="CZ369" s="208" t="e">
        <f t="shared" ca="1" si="366"/>
        <v>#N/A</v>
      </c>
      <c r="DA369" s="207"/>
      <c r="DB369" s="194"/>
      <c r="DC369" s="198" cm="1">
        <f t="array" ref="DC369">IFERROR(MATCH(TRUE,INDEX($B$14:$B$117&gt;=DB369,0),0),"")</f>
        <v>1</v>
      </c>
      <c r="DD369" s="194">
        <f t="shared" ca="1" si="367"/>
        <v>3.2000000000000006E-3</v>
      </c>
      <c r="DG369" s="194">
        <f t="shared" si="368"/>
        <v>0</v>
      </c>
      <c r="DH369" s="19" t="e">
        <f ca="1"/>
        <v>#N/A</v>
      </c>
      <c r="DI369" s="208" t="e">
        <f t="shared" ca="1" si="369"/>
        <v>#N/A</v>
      </c>
      <c r="DJ369" s="207"/>
      <c r="DK369" s="194"/>
      <c r="DL369" s="198" cm="1">
        <f t="array" ref="DL369">IFERROR(MATCH(TRUE,INDEX($B$14:$B$117&gt;=DK369,0),0),"")</f>
        <v>1</v>
      </c>
      <c r="DM369" s="194">
        <f t="shared" ca="1" si="370"/>
        <v>3.2000000000000006E-3</v>
      </c>
      <c r="DP369" s="194">
        <f t="shared" si="371"/>
        <v>0</v>
      </c>
      <c r="DQ369" s="19" t="e">
        <f ca="1"/>
        <v>#N/A</v>
      </c>
      <c r="DR369" s="208" t="e">
        <f t="shared" ca="1" si="372"/>
        <v>#N/A</v>
      </c>
      <c r="DS369" s="207"/>
      <c r="DT369" s="194"/>
      <c r="DU369" s="198" cm="1">
        <f t="array" ref="DU369">IFERROR(MATCH(TRUE,INDEX($B$14:$B$117&gt;=DT369,0),0),"")</f>
        <v>1</v>
      </c>
      <c r="DV369" s="194">
        <f t="shared" ca="1" si="373"/>
        <v>3.2000000000000006E-3</v>
      </c>
      <c r="DY369" s="194">
        <f t="shared" si="374"/>
        <v>0</v>
      </c>
      <c r="DZ369" s="19" t="e">
        <f ca="1"/>
        <v>#N/A</v>
      </c>
      <c r="EA369" s="208" t="e">
        <f t="shared" ca="1" si="375"/>
        <v>#N/A</v>
      </c>
      <c r="EB369" s="207"/>
      <c r="EC369" s="194"/>
      <c r="ED369" s="198" cm="1">
        <f t="array" ref="ED369">IFERROR(MATCH(TRUE,INDEX($B$14:$B$117&gt;=EC369,0),0),"")</f>
        <v>1</v>
      </c>
      <c r="EE369" s="194">
        <f t="shared" ca="1" si="376"/>
        <v>3.2000000000000006E-3</v>
      </c>
      <c r="EH369" s="194">
        <f t="shared" si="377"/>
        <v>0</v>
      </c>
      <c r="EI369" s="19" t="e">
        <f ca="1"/>
        <v>#N/A</v>
      </c>
      <c r="EJ369" s="208" t="e">
        <f t="shared" ca="1" si="378"/>
        <v>#N/A</v>
      </c>
      <c r="EK369" s="207"/>
      <c r="EL369" s="194"/>
      <c r="EM369" s="198" cm="1">
        <f t="array" ref="EM369">IFERROR(MATCH(TRUE,INDEX($B$14:$B$117&gt;=EL369,0),0),"")</f>
        <v>1</v>
      </c>
      <c r="EN369" s="194">
        <f t="shared" ca="1" si="379"/>
        <v>3.2000000000000006E-3</v>
      </c>
      <c r="EQ369" s="194">
        <f t="shared" si="380"/>
        <v>0</v>
      </c>
      <c r="ER369" s="19" t="e">
        <f ca="1"/>
        <v>#N/A</v>
      </c>
      <c r="ES369" s="208" t="e">
        <f t="shared" ca="1" si="381"/>
        <v>#N/A</v>
      </c>
      <c r="ET369" s="207"/>
      <c r="EU369" s="194"/>
      <c r="EV369" s="198" cm="1">
        <f t="array" ref="EV369">IFERROR(MATCH(TRUE,INDEX($B$14:$B$117&gt;=EU369,0),0),"")</f>
        <v>1</v>
      </c>
      <c r="EW369" s="194">
        <f t="shared" ca="1" si="382"/>
        <v>3.2000000000000006E-3</v>
      </c>
      <c r="EZ369" s="194">
        <f t="shared" si="383"/>
        <v>0</v>
      </c>
      <c r="FA369" s="19" t="e">
        <f ca="1"/>
        <v>#N/A</v>
      </c>
      <c r="FB369" s="208" t="e">
        <f t="shared" ca="1" si="384"/>
        <v>#N/A</v>
      </c>
      <c r="FC369" s="207"/>
      <c r="FD369" s="194"/>
      <c r="FE369" s="198" cm="1">
        <f t="array" ref="FE369">IFERROR(MATCH(TRUE,INDEX($B$14:$B$117&gt;=FD369,0),0),"")</f>
        <v>1</v>
      </c>
      <c r="FF369" s="194">
        <f t="shared" ca="1" si="385"/>
        <v>3.2000000000000006E-3</v>
      </c>
      <c r="FI369" s="194">
        <f t="shared" si="386"/>
        <v>0</v>
      </c>
      <c r="FJ369" s="19" t="e">
        <f ca="1"/>
        <v>#N/A</v>
      </c>
      <c r="FK369" s="208" t="e">
        <f t="shared" ca="1" si="387"/>
        <v>#N/A</v>
      </c>
      <c r="FL369" s="207"/>
      <c r="FM369" s="194"/>
      <c r="FN369" s="198" cm="1">
        <f t="array" ref="FN369">IFERROR(MATCH(TRUE,INDEX($B$14:$B$117&gt;=FM369,0),0),"")</f>
        <v>1</v>
      </c>
      <c r="FO369" s="194">
        <f t="shared" ca="1" si="388"/>
        <v>3.2000000000000006E-3</v>
      </c>
      <c r="FR369" s="194">
        <f t="shared" si="389"/>
        <v>0</v>
      </c>
      <c r="FS369" s="19" t="e">
        <f ca="1"/>
        <v>#N/A</v>
      </c>
      <c r="FT369" s="208" t="e">
        <f t="shared" ca="1" si="390"/>
        <v>#N/A</v>
      </c>
      <c r="FU369" s="207"/>
      <c r="FV369" s="194"/>
      <c r="FW369" s="198" cm="1">
        <f t="array" ref="FW369">IFERROR(MATCH(TRUE,INDEX($B$14:$B$117&gt;=FV369,0),0),"")</f>
        <v>1</v>
      </c>
      <c r="FX369" s="194">
        <f t="shared" ca="1" si="391"/>
        <v>3.2000000000000006E-3</v>
      </c>
      <c r="GA369" s="194">
        <f t="shared" si="392"/>
        <v>0</v>
      </c>
      <c r="GB369" s="19" t="e">
        <f ca="1"/>
        <v>#N/A</v>
      </c>
      <c r="GC369" s="208" t="e">
        <f t="shared" ca="1" si="393"/>
        <v>#N/A</v>
      </c>
    </row>
    <row r="370" spans="6:185" x14ac:dyDescent="0.2">
      <c r="F370" s="207"/>
      <c r="G370" s="194"/>
      <c r="H370" s="198" cm="1">
        <f t="array" ref="H370">IFERROR(MATCH(TRUE,INDEX($B$14:$B$117&gt;=G370,0),0),"")</f>
        <v>1</v>
      </c>
      <c r="I370" s="194">
        <f t="shared" ca="1" si="338"/>
        <v>3.2000000000000006E-3</v>
      </c>
      <c r="L370" s="194">
        <f t="shared" si="394"/>
        <v>0</v>
      </c>
      <c r="M370" s="19">
        <f ca="1"/>
        <v>0</v>
      </c>
      <c r="N370" s="208">
        <f t="shared" ca="1" si="395"/>
        <v>0</v>
      </c>
      <c r="O370" s="207"/>
      <c r="P370" s="194"/>
      <c r="Q370" s="198" cm="1">
        <f t="array" ref="Q370">IFERROR(MATCH(TRUE,INDEX($B$14:$B$117&gt;=P370,0),0),"")</f>
        <v>1</v>
      </c>
      <c r="R370" s="194">
        <f t="shared" ca="1" si="339"/>
        <v>3.2000000000000006E-3</v>
      </c>
      <c r="U370" s="194">
        <f t="shared" si="396"/>
        <v>0</v>
      </c>
      <c r="V370" s="19">
        <f ca="1"/>
        <v>0</v>
      </c>
      <c r="W370" s="208">
        <f t="shared" ca="1" si="397"/>
        <v>0</v>
      </c>
      <c r="X370" s="207"/>
      <c r="Y370" s="194"/>
      <c r="Z370" s="198" cm="1">
        <f t="array" ref="Z370">IFERROR(MATCH(TRUE,INDEX($B$14:$B$117&gt;=Y370,0),0),"")</f>
        <v>1</v>
      </c>
      <c r="AA370" s="194">
        <f t="shared" ca="1" si="340"/>
        <v>3.2000000000000006E-3</v>
      </c>
      <c r="AD370" s="194">
        <f t="shared" si="341"/>
        <v>0</v>
      </c>
      <c r="AE370" s="19">
        <f ca="1"/>
        <v>0</v>
      </c>
      <c r="AF370" s="208">
        <f t="shared" ca="1" si="342"/>
        <v>0</v>
      </c>
      <c r="AG370" s="207"/>
      <c r="AH370" s="194"/>
      <c r="AI370" s="198" cm="1">
        <f t="array" ref="AI370">IFERROR(MATCH(TRUE,INDEX($B$14:$B$117&gt;=AH370,0),0),"")</f>
        <v>1</v>
      </c>
      <c r="AJ370" s="194">
        <f t="shared" ca="1" si="343"/>
        <v>3.2000000000000006E-3</v>
      </c>
      <c r="AM370" s="194">
        <f t="shared" si="344"/>
        <v>0</v>
      </c>
      <c r="AN370" s="19">
        <f ca="1"/>
        <v>0</v>
      </c>
      <c r="AO370" s="208">
        <f t="shared" ca="1" si="345"/>
        <v>0</v>
      </c>
      <c r="AP370" s="207"/>
      <c r="AQ370" s="194"/>
      <c r="AR370" s="198" cm="1">
        <f t="array" ref="AR370">IFERROR(MATCH(TRUE,INDEX($B$14:$B$117&gt;=AQ370,0),0),"")</f>
        <v>1</v>
      </c>
      <c r="AS370" s="194">
        <f t="shared" ca="1" si="346"/>
        <v>3.2000000000000006E-3</v>
      </c>
      <c r="AV370" s="194">
        <f t="shared" si="347"/>
        <v>0</v>
      </c>
      <c r="AW370" s="19">
        <f ca="1"/>
        <v>0</v>
      </c>
      <c r="AX370" s="208">
        <f t="shared" ca="1" si="348"/>
        <v>0</v>
      </c>
      <c r="AY370" s="207"/>
      <c r="AZ370" s="194"/>
      <c r="BA370" s="198" cm="1">
        <f t="array" ref="BA370">IFERROR(MATCH(TRUE,INDEX($B$14:$B$117&gt;=AZ370,0),0),"")</f>
        <v>1</v>
      </c>
      <c r="BB370" s="194">
        <f t="shared" ca="1" si="349"/>
        <v>3.2000000000000006E-3</v>
      </c>
      <c r="BE370" s="194">
        <f t="shared" si="350"/>
        <v>0</v>
      </c>
      <c r="BF370" s="19">
        <f ca="1"/>
        <v>0</v>
      </c>
      <c r="BG370" s="208">
        <f t="shared" ca="1" si="351"/>
        <v>0</v>
      </c>
      <c r="BH370" s="207"/>
      <c r="BI370" s="194"/>
      <c r="BJ370" s="198" cm="1">
        <f t="array" ref="BJ370">IFERROR(MATCH(TRUE,INDEX($B$14:$B$117&gt;=BI370,0),0),"")</f>
        <v>1</v>
      </c>
      <c r="BK370" s="194">
        <f t="shared" ca="1" si="352"/>
        <v>3.2000000000000006E-3</v>
      </c>
      <c r="BN370" s="194">
        <f t="shared" si="353"/>
        <v>0</v>
      </c>
      <c r="BO370" s="19">
        <f ca="1"/>
        <v>0</v>
      </c>
      <c r="BP370" s="208">
        <f t="shared" ca="1" si="354"/>
        <v>0</v>
      </c>
      <c r="BQ370" s="207"/>
      <c r="BR370" s="194"/>
      <c r="BS370" s="198" cm="1">
        <f t="array" ref="BS370">IFERROR(MATCH(TRUE,INDEX($B$14:$B$117&gt;=BR370,0),0),"")</f>
        <v>1</v>
      </c>
      <c r="BT370" s="194">
        <f t="shared" ca="1" si="355"/>
        <v>3.2000000000000006E-3</v>
      </c>
      <c r="BW370" s="194">
        <f t="shared" si="356"/>
        <v>0</v>
      </c>
      <c r="BX370" s="19">
        <f ca="1"/>
        <v>0</v>
      </c>
      <c r="BY370" s="208">
        <f t="shared" ca="1" si="357"/>
        <v>0</v>
      </c>
      <c r="BZ370" s="207"/>
      <c r="CA370" s="194"/>
      <c r="CB370" s="198" cm="1">
        <f t="array" ref="CB370">IFERROR(MATCH(TRUE,INDEX($B$14:$B$117&gt;=CA370,0),0),"")</f>
        <v>1</v>
      </c>
      <c r="CC370" s="194">
        <f t="shared" ca="1" si="358"/>
        <v>3.2000000000000006E-3</v>
      </c>
      <c r="CF370" s="194">
        <f t="shared" si="359"/>
        <v>0</v>
      </c>
      <c r="CG370" s="19">
        <f ca="1"/>
        <v>0</v>
      </c>
      <c r="CH370" s="208">
        <f t="shared" ca="1" si="360"/>
        <v>0</v>
      </c>
      <c r="CI370" s="207"/>
      <c r="CJ370" s="194"/>
      <c r="CK370" s="198" cm="1">
        <f t="array" ref="CK370">IFERROR(MATCH(TRUE,INDEX($B$14:$B$117&gt;=CJ370,0),0),"")</f>
        <v>1</v>
      </c>
      <c r="CL370" s="194">
        <f t="shared" ca="1" si="361"/>
        <v>3.2000000000000006E-3</v>
      </c>
      <c r="CO370" s="194">
        <f t="shared" si="362"/>
        <v>0</v>
      </c>
      <c r="CP370" s="19">
        <f ca="1"/>
        <v>0</v>
      </c>
      <c r="CQ370" s="208">
        <f t="shared" ca="1" si="363"/>
        <v>0</v>
      </c>
      <c r="CR370" s="207"/>
      <c r="CS370" s="194"/>
      <c r="CT370" s="198" cm="1">
        <f t="array" ref="CT370">IFERROR(MATCH(TRUE,INDEX($B$14:$B$117&gt;=CS370,0),0),"")</f>
        <v>1</v>
      </c>
      <c r="CU370" s="194">
        <f t="shared" ca="1" si="364"/>
        <v>3.2000000000000006E-3</v>
      </c>
      <c r="CX370" s="194">
        <f t="shared" si="365"/>
        <v>0</v>
      </c>
      <c r="CY370" s="19" t="e">
        <f ca="1"/>
        <v>#N/A</v>
      </c>
      <c r="CZ370" s="208" t="e">
        <f t="shared" ca="1" si="366"/>
        <v>#N/A</v>
      </c>
      <c r="DA370" s="207"/>
      <c r="DB370" s="194"/>
      <c r="DC370" s="198" cm="1">
        <f t="array" ref="DC370">IFERROR(MATCH(TRUE,INDEX($B$14:$B$117&gt;=DB370,0),0),"")</f>
        <v>1</v>
      </c>
      <c r="DD370" s="194">
        <f t="shared" ca="1" si="367"/>
        <v>3.2000000000000006E-3</v>
      </c>
      <c r="DG370" s="194">
        <f t="shared" si="368"/>
        <v>0</v>
      </c>
      <c r="DH370" s="19" t="e">
        <f ca="1"/>
        <v>#N/A</v>
      </c>
      <c r="DI370" s="208" t="e">
        <f t="shared" ca="1" si="369"/>
        <v>#N/A</v>
      </c>
      <c r="DJ370" s="207"/>
      <c r="DK370" s="194"/>
      <c r="DL370" s="198" cm="1">
        <f t="array" ref="DL370">IFERROR(MATCH(TRUE,INDEX($B$14:$B$117&gt;=DK370,0),0),"")</f>
        <v>1</v>
      </c>
      <c r="DM370" s="194">
        <f t="shared" ca="1" si="370"/>
        <v>3.2000000000000006E-3</v>
      </c>
      <c r="DP370" s="194">
        <f t="shared" si="371"/>
        <v>0</v>
      </c>
      <c r="DQ370" s="19" t="e">
        <f ca="1"/>
        <v>#N/A</v>
      </c>
      <c r="DR370" s="208" t="e">
        <f t="shared" ca="1" si="372"/>
        <v>#N/A</v>
      </c>
      <c r="DS370" s="207"/>
      <c r="DT370" s="194"/>
      <c r="DU370" s="198" cm="1">
        <f t="array" ref="DU370">IFERROR(MATCH(TRUE,INDEX($B$14:$B$117&gt;=DT370,0),0),"")</f>
        <v>1</v>
      </c>
      <c r="DV370" s="194">
        <f t="shared" ca="1" si="373"/>
        <v>3.2000000000000006E-3</v>
      </c>
      <c r="DY370" s="194">
        <f t="shared" si="374"/>
        <v>0</v>
      </c>
      <c r="DZ370" s="19" t="e">
        <f ca="1"/>
        <v>#N/A</v>
      </c>
      <c r="EA370" s="208" t="e">
        <f t="shared" ca="1" si="375"/>
        <v>#N/A</v>
      </c>
      <c r="EB370" s="207"/>
      <c r="EC370" s="194"/>
      <c r="ED370" s="198" cm="1">
        <f t="array" ref="ED370">IFERROR(MATCH(TRUE,INDEX($B$14:$B$117&gt;=EC370,0),0),"")</f>
        <v>1</v>
      </c>
      <c r="EE370" s="194">
        <f t="shared" ca="1" si="376"/>
        <v>3.2000000000000006E-3</v>
      </c>
      <c r="EH370" s="194">
        <f t="shared" si="377"/>
        <v>0</v>
      </c>
      <c r="EI370" s="19" t="e">
        <f ca="1"/>
        <v>#N/A</v>
      </c>
      <c r="EJ370" s="208" t="e">
        <f t="shared" ca="1" si="378"/>
        <v>#N/A</v>
      </c>
      <c r="EK370" s="207"/>
      <c r="EL370" s="194"/>
      <c r="EM370" s="198" cm="1">
        <f t="array" ref="EM370">IFERROR(MATCH(TRUE,INDEX($B$14:$B$117&gt;=EL370,0),0),"")</f>
        <v>1</v>
      </c>
      <c r="EN370" s="194">
        <f t="shared" ca="1" si="379"/>
        <v>3.2000000000000006E-3</v>
      </c>
      <c r="EQ370" s="194">
        <f t="shared" si="380"/>
        <v>0</v>
      </c>
      <c r="ER370" s="19" t="e">
        <f ca="1"/>
        <v>#N/A</v>
      </c>
      <c r="ES370" s="208" t="e">
        <f t="shared" ca="1" si="381"/>
        <v>#N/A</v>
      </c>
      <c r="ET370" s="207"/>
      <c r="EU370" s="194"/>
      <c r="EV370" s="198" cm="1">
        <f t="array" ref="EV370">IFERROR(MATCH(TRUE,INDEX($B$14:$B$117&gt;=EU370,0),0),"")</f>
        <v>1</v>
      </c>
      <c r="EW370" s="194">
        <f t="shared" ca="1" si="382"/>
        <v>3.2000000000000006E-3</v>
      </c>
      <c r="EZ370" s="194">
        <f t="shared" si="383"/>
        <v>0</v>
      </c>
      <c r="FA370" s="19" t="e">
        <f ca="1"/>
        <v>#N/A</v>
      </c>
      <c r="FB370" s="208" t="e">
        <f t="shared" ca="1" si="384"/>
        <v>#N/A</v>
      </c>
      <c r="FC370" s="207"/>
      <c r="FD370" s="194"/>
      <c r="FE370" s="198" cm="1">
        <f t="array" ref="FE370">IFERROR(MATCH(TRUE,INDEX($B$14:$B$117&gt;=FD370,0),0),"")</f>
        <v>1</v>
      </c>
      <c r="FF370" s="194">
        <f t="shared" ca="1" si="385"/>
        <v>3.2000000000000006E-3</v>
      </c>
      <c r="FI370" s="194">
        <f t="shared" si="386"/>
        <v>0</v>
      </c>
      <c r="FJ370" s="19" t="e">
        <f ca="1"/>
        <v>#N/A</v>
      </c>
      <c r="FK370" s="208" t="e">
        <f t="shared" ca="1" si="387"/>
        <v>#N/A</v>
      </c>
      <c r="FL370" s="207"/>
      <c r="FM370" s="194"/>
      <c r="FN370" s="198" cm="1">
        <f t="array" ref="FN370">IFERROR(MATCH(TRUE,INDEX($B$14:$B$117&gt;=FM370,0),0),"")</f>
        <v>1</v>
      </c>
      <c r="FO370" s="194">
        <f t="shared" ca="1" si="388"/>
        <v>3.2000000000000006E-3</v>
      </c>
      <c r="FR370" s="194">
        <f t="shared" si="389"/>
        <v>0</v>
      </c>
      <c r="FS370" s="19" t="e">
        <f ca="1"/>
        <v>#N/A</v>
      </c>
      <c r="FT370" s="208" t="e">
        <f t="shared" ca="1" si="390"/>
        <v>#N/A</v>
      </c>
      <c r="FU370" s="207"/>
      <c r="FV370" s="194"/>
      <c r="FW370" s="198" cm="1">
        <f t="array" ref="FW370">IFERROR(MATCH(TRUE,INDEX($B$14:$B$117&gt;=FV370,0),0),"")</f>
        <v>1</v>
      </c>
      <c r="FX370" s="194">
        <f t="shared" ca="1" si="391"/>
        <v>3.2000000000000006E-3</v>
      </c>
      <c r="GA370" s="194">
        <f t="shared" si="392"/>
        <v>0</v>
      </c>
      <c r="GB370" s="19" t="e">
        <f ca="1"/>
        <v>#N/A</v>
      </c>
      <c r="GC370" s="208" t="e">
        <f t="shared" ca="1" si="393"/>
        <v>#N/A</v>
      </c>
    </row>
    <row r="371" spans="6:185" x14ac:dyDescent="0.2">
      <c r="F371" s="207"/>
      <c r="G371" s="194"/>
      <c r="H371" s="198" cm="1">
        <f t="array" ref="H371">IFERROR(MATCH(TRUE,INDEX($B$14:$B$117&gt;=G371,0),0),"")</f>
        <v>1</v>
      </c>
      <c r="I371" s="194">
        <f t="shared" ca="1" si="338"/>
        <v>3.2000000000000006E-3</v>
      </c>
      <c r="L371" s="194">
        <f t="shared" si="394"/>
        <v>0</v>
      </c>
      <c r="M371" s="19">
        <f ca="1"/>
        <v>0</v>
      </c>
      <c r="N371" s="208">
        <f t="shared" ca="1" si="395"/>
        <v>0</v>
      </c>
      <c r="O371" s="207"/>
      <c r="P371" s="194"/>
      <c r="Q371" s="198" cm="1">
        <f t="array" ref="Q371">IFERROR(MATCH(TRUE,INDEX($B$14:$B$117&gt;=P371,0),0),"")</f>
        <v>1</v>
      </c>
      <c r="R371" s="194">
        <f t="shared" ca="1" si="339"/>
        <v>3.2000000000000006E-3</v>
      </c>
      <c r="U371" s="194">
        <f t="shared" si="396"/>
        <v>0</v>
      </c>
      <c r="V371" s="19">
        <f ca="1"/>
        <v>0</v>
      </c>
      <c r="W371" s="208">
        <f t="shared" ca="1" si="397"/>
        <v>0</v>
      </c>
      <c r="X371" s="207"/>
      <c r="Y371" s="194"/>
      <c r="Z371" s="198" cm="1">
        <f t="array" ref="Z371">IFERROR(MATCH(TRUE,INDEX($B$14:$B$117&gt;=Y371,0),0),"")</f>
        <v>1</v>
      </c>
      <c r="AA371" s="194">
        <f t="shared" ca="1" si="340"/>
        <v>3.2000000000000006E-3</v>
      </c>
      <c r="AD371" s="194">
        <f t="shared" si="341"/>
        <v>0</v>
      </c>
      <c r="AE371" s="19">
        <f ca="1"/>
        <v>0</v>
      </c>
      <c r="AF371" s="208">
        <f t="shared" ca="1" si="342"/>
        <v>0</v>
      </c>
      <c r="AG371" s="207"/>
      <c r="AH371" s="194"/>
      <c r="AI371" s="198" cm="1">
        <f t="array" ref="AI371">IFERROR(MATCH(TRUE,INDEX($B$14:$B$117&gt;=AH371,0),0),"")</f>
        <v>1</v>
      </c>
      <c r="AJ371" s="194">
        <f t="shared" ca="1" si="343"/>
        <v>3.2000000000000006E-3</v>
      </c>
      <c r="AM371" s="194">
        <f t="shared" si="344"/>
        <v>0</v>
      </c>
      <c r="AN371" s="19">
        <f ca="1"/>
        <v>0</v>
      </c>
      <c r="AO371" s="208">
        <f t="shared" ca="1" si="345"/>
        <v>0</v>
      </c>
      <c r="AP371" s="207"/>
      <c r="AQ371" s="194"/>
      <c r="AR371" s="198" cm="1">
        <f t="array" ref="AR371">IFERROR(MATCH(TRUE,INDEX($B$14:$B$117&gt;=AQ371,0),0),"")</f>
        <v>1</v>
      </c>
      <c r="AS371" s="194">
        <f t="shared" ca="1" si="346"/>
        <v>3.2000000000000006E-3</v>
      </c>
      <c r="AV371" s="194">
        <f t="shared" si="347"/>
        <v>0</v>
      </c>
      <c r="AW371" s="19">
        <f ca="1"/>
        <v>0</v>
      </c>
      <c r="AX371" s="208">
        <f t="shared" ca="1" si="348"/>
        <v>0</v>
      </c>
      <c r="AY371" s="207"/>
      <c r="AZ371" s="194"/>
      <c r="BA371" s="198" cm="1">
        <f t="array" ref="BA371">IFERROR(MATCH(TRUE,INDEX($B$14:$B$117&gt;=AZ371,0),0),"")</f>
        <v>1</v>
      </c>
      <c r="BB371" s="194">
        <f t="shared" ca="1" si="349"/>
        <v>3.2000000000000006E-3</v>
      </c>
      <c r="BE371" s="194">
        <f t="shared" si="350"/>
        <v>0</v>
      </c>
      <c r="BF371" s="19">
        <f ca="1"/>
        <v>0</v>
      </c>
      <c r="BG371" s="208">
        <f t="shared" ca="1" si="351"/>
        <v>0</v>
      </c>
      <c r="BH371" s="207"/>
      <c r="BI371" s="194"/>
      <c r="BJ371" s="198" cm="1">
        <f t="array" ref="BJ371">IFERROR(MATCH(TRUE,INDEX($B$14:$B$117&gt;=BI371,0),0),"")</f>
        <v>1</v>
      </c>
      <c r="BK371" s="194">
        <f t="shared" ca="1" si="352"/>
        <v>3.2000000000000006E-3</v>
      </c>
      <c r="BN371" s="194">
        <f t="shared" si="353"/>
        <v>0</v>
      </c>
      <c r="BO371" s="19">
        <f ca="1"/>
        <v>0</v>
      </c>
      <c r="BP371" s="208">
        <f t="shared" ca="1" si="354"/>
        <v>0</v>
      </c>
      <c r="BQ371" s="207"/>
      <c r="BR371" s="194"/>
      <c r="BS371" s="198" cm="1">
        <f t="array" ref="BS371">IFERROR(MATCH(TRUE,INDEX($B$14:$B$117&gt;=BR371,0),0),"")</f>
        <v>1</v>
      </c>
      <c r="BT371" s="194">
        <f t="shared" ca="1" si="355"/>
        <v>3.2000000000000006E-3</v>
      </c>
      <c r="BW371" s="194">
        <f t="shared" si="356"/>
        <v>0</v>
      </c>
      <c r="BX371" s="19">
        <f ca="1"/>
        <v>0</v>
      </c>
      <c r="BY371" s="208">
        <f t="shared" ca="1" si="357"/>
        <v>0</v>
      </c>
      <c r="BZ371" s="207"/>
      <c r="CA371" s="194"/>
      <c r="CB371" s="198" cm="1">
        <f t="array" ref="CB371">IFERROR(MATCH(TRUE,INDEX($B$14:$B$117&gt;=CA371,0),0),"")</f>
        <v>1</v>
      </c>
      <c r="CC371" s="194">
        <f t="shared" ca="1" si="358"/>
        <v>3.2000000000000006E-3</v>
      </c>
      <c r="CF371" s="194">
        <f t="shared" si="359"/>
        <v>0</v>
      </c>
      <c r="CG371" s="19">
        <f ca="1"/>
        <v>0</v>
      </c>
      <c r="CH371" s="208">
        <f t="shared" ca="1" si="360"/>
        <v>0</v>
      </c>
      <c r="CI371" s="207"/>
      <c r="CJ371" s="194"/>
      <c r="CK371" s="198" cm="1">
        <f t="array" ref="CK371">IFERROR(MATCH(TRUE,INDEX($B$14:$B$117&gt;=CJ371,0),0),"")</f>
        <v>1</v>
      </c>
      <c r="CL371" s="194">
        <f t="shared" ca="1" si="361"/>
        <v>3.2000000000000006E-3</v>
      </c>
      <c r="CO371" s="194">
        <f t="shared" si="362"/>
        <v>0</v>
      </c>
      <c r="CP371" s="19">
        <f ca="1"/>
        <v>0</v>
      </c>
      <c r="CQ371" s="208">
        <f t="shared" ca="1" si="363"/>
        <v>0</v>
      </c>
      <c r="CR371" s="207"/>
      <c r="CS371" s="194"/>
      <c r="CT371" s="198" cm="1">
        <f t="array" ref="CT371">IFERROR(MATCH(TRUE,INDEX($B$14:$B$117&gt;=CS371,0),0),"")</f>
        <v>1</v>
      </c>
      <c r="CU371" s="194">
        <f t="shared" ca="1" si="364"/>
        <v>3.2000000000000006E-3</v>
      </c>
      <c r="CX371" s="194">
        <f t="shared" si="365"/>
        <v>0</v>
      </c>
      <c r="CY371" s="19" t="e">
        <f ca="1"/>
        <v>#N/A</v>
      </c>
      <c r="CZ371" s="208" t="e">
        <f t="shared" ca="1" si="366"/>
        <v>#N/A</v>
      </c>
      <c r="DA371" s="207"/>
      <c r="DB371" s="194"/>
      <c r="DC371" s="198" cm="1">
        <f t="array" ref="DC371">IFERROR(MATCH(TRUE,INDEX($B$14:$B$117&gt;=DB371,0),0),"")</f>
        <v>1</v>
      </c>
      <c r="DD371" s="194">
        <f t="shared" ca="1" si="367"/>
        <v>3.2000000000000006E-3</v>
      </c>
      <c r="DG371" s="194">
        <f t="shared" si="368"/>
        <v>0</v>
      </c>
      <c r="DH371" s="19" t="e">
        <f ca="1"/>
        <v>#N/A</v>
      </c>
      <c r="DI371" s="208" t="e">
        <f t="shared" ca="1" si="369"/>
        <v>#N/A</v>
      </c>
      <c r="DJ371" s="207"/>
      <c r="DK371" s="194"/>
      <c r="DL371" s="198" cm="1">
        <f t="array" ref="DL371">IFERROR(MATCH(TRUE,INDEX($B$14:$B$117&gt;=DK371,0),0),"")</f>
        <v>1</v>
      </c>
      <c r="DM371" s="194">
        <f t="shared" ca="1" si="370"/>
        <v>3.2000000000000006E-3</v>
      </c>
      <c r="DP371" s="194">
        <f t="shared" si="371"/>
        <v>0</v>
      </c>
      <c r="DQ371" s="19" t="e">
        <f ca="1"/>
        <v>#N/A</v>
      </c>
      <c r="DR371" s="208" t="e">
        <f t="shared" ca="1" si="372"/>
        <v>#N/A</v>
      </c>
      <c r="DS371" s="207"/>
      <c r="DT371" s="194"/>
      <c r="DU371" s="198" cm="1">
        <f t="array" ref="DU371">IFERROR(MATCH(TRUE,INDEX($B$14:$B$117&gt;=DT371,0),0),"")</f>
        <v>1</v>
      </c>
      <c r="DV371" s="194">
        <f t="shared" ca="1" si="373"/>
        <v>3.2000000000000006E-3</v>
      </c>
      <c r="DY371" s="194">
        <f t="shared" si="374"/>
        <v>0</v>
      </c>
      <c r="DZ371" s="19" t="e">
        <f ca="1"/>
        <v>#N/A</v>
      </c>
      <c r="EA371" s="208" t="e">
        <f t="shared" ca="1" si="375"/>
        <v>#N/A</v>
      </c>
      <c r="EB371" s="207"/>
      <c r="EC371" s="194"/>
      <c r="ED371" s="198" cm="1">
        <f t="array" ref="ED371">IFERROR(MATCH(TRUE,INDEX($B$14:$B$117&gt;=EC371,0),0),"")</f>
        <v>1</v>
      </c>
      <c r="EE371" s="194">
        <f t="shared" ca="1" si="376"/>
        <v>3.2000000000000006E-3</v>
      </c>
      <c r="EH371" s="194">
        <f t="shared" si="377"/>
        <v>0</v>
      </c>
      <c r="EI371" s="19" t="e">
        <f ca="1"/>
        <v>#N/A</v>
      </c>
      <c r="EJ371" s="208" t="e">
        <f t="shared" ca="1" si="378"/>
        <v>#N/A</v>
      </c>
      <c r="EK371" s="207"/>
      <c r="EL371" s="194"/>
      <c r="EM371" s="198" cm="1">
        <f t="array" ref="EM371">IFERROR(MATCH(TRUE,INDEX($B$14:$B$117&gt;=EL371,0),0),"")</f>
        <v>1</v>
      </c>
      <c r="EN371" s="194">
        <f t="shared" ca="1" si="379"/>
        <v>3.2000000000000006E-3</v>
      </c>
      <c r="EQ371" s="194">
        <f t="shared" si="380"/>
        <v>0</v>
      </c>
      <c r="ER371" s="19" t="e">
        <f ca="1"/>
        <v>#N/A</v>
      </c>
      <c r="ES371" s="208" t="e">
        <f t="shared" ca="1" si="381"/>
        <v>#N/A</v>
      </c>
      <c r="ET371" s="207"/>
      <c r="EU371" s="194"/>
      <c r="EV371" s="198" cm="1">
        <f t="array" ref="EV371">IFERROR(MATCH(TRUE,INDEX($B$14:$B$117&gt;=EU371,0),0),"")</f>
        <v>1</v>
      </c>
      <c r="EW371" s="194">
        <f t="shared" ca="1" si="382"/>
        <v>3.2000000000000006E-3</v>
      </c>
      <c r="EZ371" s="194">
        <f t="shared" si="383"/>
        <v>0</v>
      </c>
      <c r="FA371" s="19" t="e">
        <f ca="1"/>
        <v>#N/A</v>
      </c>
      <c r="FB371" s="208" t="e">
        <f t="shared" ca="1" si="384"/>
        <v>#N/A</v>
      </c>
      <c r="FC371" s="207"/>
      <c r="FD371" s="194"/>
      <c r="FE371" s="198" cm="1">
        <f t="array" ref="FE371">IFERROR(MATCH(TRUE,INDEX($B$14:$B$117&gt;=FD371,0),0),"")</f>
        <v>1</v>
      </c>
      <c r="FF371" s="194">
        <f t="shared" ca="1" si="385"/>
        <v>3.2000000000000006E-3</v>
      </c>
      <c r="FI371" s="194">
        <f t="shared" si="386"/>
        <v>0</v>
      </c>
      <c r="FJ371" s="19" t="e">
        <f ca="1"/>
        <v>#N/A</v>
      </c>
      <c r="FK371" s="208" t="e">
        <f t="shared" ca="1" si="387"/>
        <v>#N/A</v>
      </c>
      <c r="FL371" s="207"/>
      <c r="FM371" s="194"/>
      <c r="FN371" s="198" cm="1">
        <f t="array" ref="FN371">IFERROR(MATCH(TRUE,INDEX($B$14:$B$117&gt;=FM371,0),0),"")</f>
        <v>1</v>
      </c>
      <c r="FO371" s="194">
        <f t="shared" ca="1" si="388"/>
        <v>3.2000000000000006E-3</v>
      </c>
      <c r="FR371" s="194">
        <f t="shared" si="389"/>
        <v>0</v>
      </c>
      <c r="FS371" s="19" t="e">
        <f ca="1"/>
        <v>#N/A</v>
      </c>
      <c r="FT371" s="208" t="e">
        <f t="shared" ca="1" si="390"/>
        <v>#N/A</v>
      </c>
      <c r="FU371" s="207"/>
      <c r="FV371" s="194"/>
      <c r="FW371" s="198" cm="1">
        <f t="array" ref="FW371">IFERROR(MATCH(TRUE,INDEX($B$14:$B$117&gt;=FV371,0),0),"")</f>
        <v>1</v>
      </c>
      <c r="FX371" s="194">
        <f t="shared" ca="1" si="391"/>
        <v>3.2000000000000006E-3</v>
      </c>
      <c r="GA371" s="194">
        <f t="shared" si="392"/>
        <v>0</v>
      </c>
      <c r="GB371" s="19" t="e">
        <f ca="1"/>
        <v>#N/A</v>
      </c>
      <c r="GC371" s="208" t="e">
        <f t="shared" ca="1" si="393"/>
        <v>#N/A</v>
      </c>
    </row>
    <row r="372" spans="6:185" x14ac:dyDescent="0.2">
      <c r="F372" s="207"/>
      <c r="G372" s="194"/>
      <c r="H372" s="198" cm="1">
        <f t="array" ref="H372">IFERROR(MATCH(TRUE,INDEX($B$14:$B$117&gt;=G372,0),0),"")</f>
        <v>1</v>
      </c>
      <c r="I372" s="194">
        <f t="shared" ca="1" si="338"/>
        <v>3.2000000000000006E-3</v>
      </c>
      <c r="L372" s="194">
        <f t="shared" si="394"/>
        <v>0</v>
      </c>
      <c r="M372" s="19">
        <f ca="1"/>
        <v>0</v>
      </c>
      <c r="N372" s="208">
        <f t="shared" ca="1" si="395"/>
        <v>0</v>
      </c>
      <c r="O372" s="207"/>
      <c r="P372" s="194"/>
      <c r="Q372" s="198" cm="1">
        <f t="array" ref="Q372">IFERROR(MATCH(TRUE,INDEX($B$14:$B$117&gt;=P372,0),0),"")</f>
        <v>1</v>
      </c>
      <c r="R372" s="194">
        <f t="shared" ca="1" si="339"/>
        <v>3.2000000000000006E-3</v>
      </c>
      <c r="U372" s="194">
        <f t="shared" si="396"/>
        <v>0</v>
      </c>
      <c r="V372" s="19">
        <f ca="1"/>
        <v>0</v>
      </c>
      <c r="W372" s="208">
        <f t="shared" ca="1" si="397"/>
        <v>0</v>
      </c>
      <c r="X372" s="207"/>
      <c r="Y372" s="194"/>
      <c r="Z372" s="198" cm="1">
        <f t="array" ref="Z372">IFERROR(MATCH(TRUE,INDEX($B$14:$B$117&gt;=Y372,0),0),"")</f>
        <v>1</v>
      </c>
      <c r="AA372" s="194">
        <f t="shared" ca="1" si="340"/>
        <v>3.2000000000000006E-3</v>
      </c>
      <c r="AD372" s="194">
        <f t="shared" si="341"/>
        <v>0</v>
      </c>
      <c r="AE372" s="19">
        <f ca="1"/>
        <v>0</v>
      </c>
      <c r="AF372" s="208">
        <f t="shared" ca="1" si="342"/>
        <v>0</v>
      </c>
      <c r="AG372" s="207"/>
      <c r="AH372" s="194"/>
      <c r="AI372" s="198" cm="1">
        <f t="array" ref="AI372">IFERROR(MATCH(TRUE,INDEX($B$14:$B$117&gt;=AH372,0),0),"")</f>
        <v>1</v>
      </c>
      <c r="AJ372" s="194">
        <f t="shared" ca="1" si="343"/>
        <v>3.2000000000000006E-3</v>
      </c>
      <c r="AM372" s="194">
        <f t="shared" si="344"/>
        <v>0</v>
      </c>
      <c r="AN372" s="19">
        <f ca="1"/>
        <v>0</v>
      </c>
      <c r="AO372" s="208">
        <f t="shared" ca="1" si="345"/>
        <v>0</v>
      </c>
      <c r="AP372" s="207"/>
      <c r="AQ372" s="194"/>
      <c r="AR372" s="198" cm="1">
        <f t="array" ref="AR372">IFERROR(MATCH(TRUE,INDEX($B$14:$B$117&gt;=AQ372,0),0),"")</f>
        <v>1</v>
      </c>
      <c r="AS372" s="194">
        <f t="shared" ca="1" si="346"/>
        <v>3.2000000000000006E-3</v>
      </c>
      <c r="AV372" s="194">
        <f t="shared" si="347"/>
        <v>0</v>
      </c>
      <c r="AW372" s="19">
        <f ca="1"/>
        <v>0</v>
      </c>
      <c r="AX372" s="208">
        <f t="shared" ca="1" si="348"/>
        <v>0</v>
      </c>
      <c r="AY372" s="207"/>
      <c r="AZ372" s="194"/>
      <c r="BA372" s="198" cm="1">
        <f t="array" ref="BA372">IFERROR(MATCH(TRUE,INDEX($B$14:$B$117&gt;=AZ372,0),0),"")</f>
        <v>1</v>
      </c>
      <c r="BB372" s="194">
        <f t="shared" ca="1" si="349"/>
        <v>3.2000000000000006E-3</v>
      </c>
      <c r="BE372" s="194">
        <f t="shared" si="350"/>
        <v>0</v>
      </c>
      <c r="BF372" s="19">
        <f ca="1"/>
        <v>0</v>
      </c>
      <c r="BG372" s="208">
        <f t="shared" ca="1" si="351"/>
        <v>0</v>
      </c>
      <c r="BH372" s="207"/>
      <c r="BI372" s="194"/>
      <c r="BJ372" s="198" cm="1">
        <f t="array" ref="BJ372">IFERROR(MATCH(TRUE,INDEX($B$14:$B$117&gt;=BI372,0),0),"")</f>
        <v>1</v>
      </c>
      <c r="BK372" s="194">
        <f t="shared" ca="1" si="352"/>
        <v>3.2000000000000006E-3</v>
      </c>
      <c r="BN372" s="194">
        <f t="shared" si="353"/>
        <v>0</v>
      </c>
      <c r="BO372" s="19">
        <f ca="1"/>
        <v>0</v>
      </c>
      <c r="BP372" s="208">
        <f t="shared" ca="1" si="354"/>
        <v>0</v>
      </c>
      <c r="BQ372" s="207"/>
      <c r="BR372" s="194"/>
      <c r="BS372" s="198" cm="1">
        <f t="array" ref="BS372">IFERROR(MATCH(TRUE,INDEX($B$14:$B$117&gt;=BR372,0),0),"")</f>
        <v>1</v>
      </c>
      <c r="BT372" s="194">
        <f t="shared" ca="1" si="355"/>
        <v>3.2000000000000006E-3</v>
      </c>
      <c r="BW372" s="194">
        <f t="shared" si="356"/>
        <v>0</v>
      </c>
      <c r="BX372" s="19">
        <f ca="1"/>
        <v>0</v>
      </c>
      <c r="BY372" s="208">
        <f t="shared" ca="1" si="357"/>
        <v>0</v>
      </c>
      <c r="BZ372" s="207"/>
      <c r="CA372" s="194"/>
      <c r="CB372" s="198" cm="1">
        <f t="array" ref="CB372">IFERROR(MATCH(TRUE,INDEX($B$14:$B$117&gt;=CA372,0),0),"")</f>
        <v>1</v>
      </c>
      <c r="CC372" s="194">
        <f t="shared" ca="1" si="358"/>
        <v>3.2000000000000006E-3</v>
      </c>
      <c r="CF372" s="194">
        <f t="shared" si="359"/>
        <v>0</v>
      </c>
      <c r="CG372" s="19">
        <f ca="1"/>
        <v>0</v>
      </c>
      <c r="CH372" s="208">
        <f t="shared" ca="1" si="360"/>
        <v>0</v>
      </c>
      <c r="CI372" s="207"/>
      <c r="CJ372" s="194"/>
      <c r="CK372" s="198" cm="1">
        <f t="array" ref="CK372">IFERROR(MATCH(TRUE,INDEX($B$14:$B$117&gt;=CJ372,0),0),"")</f>
        <v>1</v>
      </c>
      <c r="CL372" s="194">
        <f t="shared" ca="1" si="361"/>
        <v>3.2000000000000006E-3</v>
      </c>
      <c r="CO372" s="194">
        <f t="shared" si="362"/>
        <v>0</v>
      </c>
      <c r="CP372" s="19">
        <f ca="1"/>
        <v>0</v>
      </c>
      <c r="CQ372" s="208">
        <f t="shared" ca="1" si="363"/>
        <v>0</v>
      </c>
      <c r="CR372" s="207"/>
      <c r="CS372" s="194"/>
      <c r="CT372" s="198" cm="1">
        <f t="array" ref="CT372">IFERROR(MATCH(TRUE,INDEX($B$14:$B$117&gt;=CS372,0),0),"")</f>
        <v>1</v>
      </c>
      <c r="CU372" s="194">
        <f t="shared" ca="1" si="364"/>
        <v>3.2000000000000006E-3</v>
      </c>
      <c r="CX372" s="194">
        <f t="shared" si="365"/>
        <v>0</v>
      </c>
      <c r="CY372" s="19" t="e">
        <f ca="1"/>
        <v>#N/A</v>
      </c>
      <c r="CZ372" s="208" t="e">
        <f t="shared" ca="1" si="366"/>
        <v>#N/A</v>
      </c>
      <c r="DA372" s="207"/>
      <c r="DB372" s="194"/>
      <c r="DC372" s="198" cm="1">
        <f t="array" ref="DC372">IFERROR(MATCH(TRUE,INDEX($B$14:$B$117&gt;=DB372,0),0),"")</f>
        <v>1</v>
      </c>
      <c r="DD372" s="194">
        <f t="shared" ca="1" si="367"/>
        <v>3.2000000000000006E-3</v>
      </c>
      <c r="DG372" s="194">
        <f t="shared" si="368"/>
        <v>0</v>
      </c>
      <c r="DH372" s="19" t="e">
        <f ca="1"/>
        <v>#N/A</v>
      </c>
      <c r="DI372" s="208" t="e">
        <f t="shared" ca="1" si="369"/>
        <v>#N/A</v>
      </c>
      <c r="DJ372" s="207"/>
      <c r="DK372" s="194"/>
      <c r="DL372" s="198" cm="1">
        <f t="array" ref="DL372">IFERROR(MATCH(TRUE,INDEX($B$14:$B$117&gt;=DK372,0),0),"")</f>
        <v>1</v>
      </c>
      <c r="DM372" s="194">
        <f t="shared" ca="1" si="370"/>
        <v>3.2000000000000006E-3</v>
      </c>
      <c r="DP372" s="194">
        <f t="shared" si="371"/>
        <v>0</v>
      </c>
      <c r="DQ372" s="19" t="e">
        <f ca="1"/>
        <v>#N/A</v>
      </c>
      <c r="DR372" s="208" t="e">
        <f t="shared" ca="1" si="372"/>
        <v>#N/A</v>
      </c>
      <c r="DS372" s="207"/>
      <c r="DT372" s="194"/>
      <c r="DU372" s="198" cm="1">
        <f t="array" ref="DU372">IFERROR(MATCH(TRUE,INDEX($B$14:$B$117&gt;=DT372,0),0),"")</f>
        <v>1</v>
      </c>
      <c r="DV372" s="194">
        <f t="shared" ca="1" si="373"/>
        <v>3.2000000000000006E-3</v>
      </c>
      <c r="DY372" s="194">
        <f t="shared" si="374"/>
        <v>0</v>
      </c>
      <c r="DZ372" s="19" t="e">
        <f ca="1"/>
        <v>#N/A</v>
      </c>
      <c r="EA372" s="208" t="e">
        <f t="shared" ca="1" si="375"/>
        <v>#N/A</v>
      </c>
      <c r="EB372" s="207"/>
      <c r="EC372" s="194"/>
      <c r="ED372" s="198" cm="1">
        <f t="array" ref="ED372">IFERROR(MATCH(TRUE,INDEX($B$14:$B$117&gt;=EC372,0),0),"")</f>
        <v>1</v>
      </c>
      <c r="EE372" s="194">
        <f t="shared" ca="1" si="376"/>
        <v>3.2000000000000006E-3</v>
      </c>
      <c r="EH372" s="194">
        <f t="shared" si="377"/>
        <v>0</v>
      </c>
      <c r="EI372" s="19" t="e">
        <f ca="1"/>
        <v>#N/A</v>
      </c>
      <c r="EJ372" s="208" t="e">
        <f t="shared" ca="1" si="378"/>
        <v>#N/A</v>
      </c>
      <c r="EK372" s="207"/>
      <c r="EL372" s="194"/>
      <c r="EM372" s="198" cm="1">
        <f t="array" ref="EM372">IFERROR(MATCH(TRUE,INDEX($B$14:$B$117&gt;=EL372,0),0),"")</f>
        <v>1</v>
      </c>
      <c r="EN372" s="194">
        <f t="shared" ca="1" si="379"/>
        <v>3.2000000000000006E-3</v>
      </c>
      <c r="EQ372" s="194">
        <f t="shared" si="380"/>
        <v>0</v>
      </c>
      <c r="ER372" s="19" t="e">
        <f ca="1"/>
        <v>#N/A</v>
      </c>
      <c r="ES372" s="208" t="e">
        <f t="shared" ca="1" si="381"/>
        <v>#N/A</v>
      </c>
      <c r="ET372" s="207"/>
      <c r="EU372" s="194"/>
      <c r="EV372" s="198" cm="1">
        <f t="array" ref="EV372">IFERROR(MATCH(TRUE,INDEX($B$14:$B$117&gt;=EU372,0),0),"")</f>
        <v>1</v>
      </c>
      <c r="EW372" s="194">
        <f t="shared" ca="1" si="382"/>
        <v>3.2000000000000006E-3</v>
      </c>
      <c r="EZ372" s="194">
        <f t="shared" si="383"/>
        <v>0</v>
      </c>
      <c r="FA372" s="19" t="e">
        <f ca="1"/>
        <v>#N/A</v>
      </c>
      <c r="FB372" s="208" t="e">
        <f t="shared" ca="1" si="384"/>
        <v>#N/A</v>
      </c>
      <c r="FC372" s="207"/>
      <c r="FD372" s="194"/>
      <c r="FE372" s="198" cm="1">
        <f t="array" ref="FE372">IFERROR(MATCH(TRUE,INDEX($B$14:$B$117&gt;=FD372,0),0),"")</f>
        <v>1</v>
      </c>
      <c r="FF372" s="194">
        <f t="shared" ca="1" si="385"/>
        <v>3.2000000000000006E-3</v>
      </c>
      <c r="FI372" s="194">
        <f t="shared" si="386"/>
        <v>0</v>
      </c>
      <c r="FJ372" s="19" t="e">
        <f ca="1"/>
        <v>#N/A</v>
      </c>
      <c r="FK372" s="208" t="e">
        <f t="shared" ca="1" si="387"/>
        <v>#N/A</v>
      </c>
      <c r="FL372" s="207"/>
      <c r="FM372" s="194"/>
      <c r="FN372" s="198" cm="1">
        <f t="array" ref="FN372">IFERROR(MATCH(TRUE,INDEX($B$14:$B$117&gt;=FM372,0),0),"")</f>
        <v>1</v>
      </c>
      <c r="FO372" s="194">
        <f t="shared" ca="1" si="388"/>
        <v>3.2000000000000006E-3</v>
      </c>
      <c r="FR372" s="194">
        <f t="shared" si="389"/>
        <v>0</v>
      </c>
      <c r="FS372" s="19" t="e">
        <f ca="1"/>
        <v>#N/A</v>
      </c>
      <c r="FT372" s="208" t="e">
        <f t="shared" ca="1" si="390"/>
        <v>#N/A</v>
      </c>
      <c r="FU372" s="207"/>
      <c r="FV372" s="194"/>
      <c r="FW372" s="198" cm="1">
        <f t="array" ref="FW372">IFERROR(MATCH(TRUE,INDEX($B$14:$B$117&gt;=FV372,0),0),"")</f>
        <v>1</v>
      </c>
      <c r="FX372" s="194">
        <f t="shared" ca="1" si="391"/>
        <v>3.2000000000000006E-3</v>
      </c>
      <c r="GA372" s="194">
        <f t="shared" si="392"/>
        <v>0</v>
      </c>
      <c r="GB372" s="19" t="e">
        <f ca="1"/>
        <v>#N/A</v>
      </c>
      <c r="GC372" s="208" t="e">
        <f t="shared" ca="1" si="393"/>
        <v>#N/A</v>
      </c>
    </row>
    <row r="373" spans="6:185" x14ac:dyDescent="0.2">
      <c r="F373" s="207"/>
      <c r="G373" s="194"/>
      <c r="H373" s="198" cm="1">
        <f t="array" ref="H373">IFERROR(MATCH(TRUE,INDEX($B$14:$B$117&gt;=G373,0),0),"")</f>
        <v>1</v>
      </c>
      <c r="I373" s="194">
        <f t="shared" ca="1" si="338"/>
        <v>3.2000000000000006E-3</v>
      </c>
      <c r="L373" s="194">
        <f t="shared" si="394"/>
        <v>0</v>
      </c>
      <c r="M373" s="19">
        <f ca="1"/>
        <v>0</v>
      </c>
      <c r="N373" s="208">
        <f t="shared" ca="1" si="395"/>
        <v>0</v>
      </c>
      <c r="O373" s="207"/>
      <c r="P373" s="194"/>
      <c r="Q373" s="198" cm="1">
        <f t="array" ref="Q373">IFERROR(MATCH(TRUE,INDEX($B$14:$B$117&gt;=P373,0),0),"")</f>
        <v>1</v>
      </c>
      <c r="R373" s="194">
        <f t="shared" ca="1" si="339"/>
        <v>3.2000000000000006E-3</v>
      </c>
      <c r="U373" s="194">
        <f t="shared" si="396"/>
        <v>0</v>
      </c>
      <c r="V373" s="19">
        <f ca="1"/>
        <v>0</v>
      </c>
      <c r="W373" s="208">
        <f t="shared" ca="1" si="397"/>
        <v>0</v>
      </c>
      <c r="X373" s="207"/>
      <c r="Y373" s="194"/>
      <c r="Z373" s="198" cm="1">
        <f t="array" ref="Z373">IFERROR(MATCH(TRUE,INDEX($B$14:$B$117&gt;=Y373,0),0),"")</f>
        <v>1</v>
      </c>
      <c r="AA373" s="194">
        <f t="shared" ca="1" si="340"/>
        <v>3.2000000000000006E-3</v>
      </c>
      <c r="AD373" s="194">
        <f t="shared" si="341"/>
        <v>0</v>
      </c>
      <c r="AE373" s="19">
        <f ca="1"/>
        <v>0</v>
      </c>
      <c r="AF373" s="208">
        <f t="shared" ca="1" si="342"/>
        <v>0</v>
      </c>
      <c r="AG373" s="207"/>
      <c r="AH373" s="194"/>
      <c r="AI373" s="198" cm="1">
        <f t="array" ref="AI373">IFERROR(MATCH(TRUE,INDEX($B$14:$B$117&gt;=AH373,0),0),"")</f>
        <v>1</v>
      </c>
      <c r="AJ373" s="194">
        <f t="shared" ca="1" si="343"/>
        <v>3.2000000000000006E-3</v>
      </c>
      <c r="AM373" s="194">
        <f t="shared" si="344"/>
        <v>0</v>
      </c>
      <c r="AN373" s="19">
        <f ca="1"/>
        <v>0</v>
      </c>
      <c r="AO373" s="208">
        <f t="shared" ca="1" si="345"/>
        <v>0</v>
      </c>
      <c r="AP373" s="207"/>
      <c r="AQ373" s="194"/>
      <c r="AR373" s="198" cm="1">
        <f t="array" ref="AR373">IFERROR(MATCH(TRUE,INDEX($B$14:$B$117&gt;=AQ373,0),0),"")</f>
        <v>1</v>
      </c>
      <c r="AS373" s="194">
        <f t="shared" ca="1" si="346"/>
        <v>3.2000000000000006E-3</v>
      </c>
      <c r="AV373" s="194">
        <f t="shared" si="347"/>
        <v>0</v>
      </c>
      <c r="AW373" s="19">
        <f ca="1"/>
        <v>0</v>
      </c>
      <c r="AX373" s="208">
        <f t="shared" ca="1" si="348"/>
        <v>0</v>
      </c>
      <c r="AY373" s="207"/>
      <c r="AZ373" s="194"/>
      <c r="BA373" s="198" cm="1">
        <f t="array" ref="BA373">IFERROR(MATCH(TRUE,INDEX($B$14:$B$117&gt;=AZ373,0),0),"")</f>
        <v>1</v>
      </c>
      <c r="BB373" s="194">
        <f t="shared" ca="1" si="349"/>
        <v>3.2000000000000006E-3</v>
      </c>
      <c r="BE373" s="194">
        <f t="shared" si="350"/>
        <v>0</v>
      </c>
      <c r="BF373" s="19">
        <f ca="1"/>
        <v>0</v>
      </c>
      <c r="BG373" s="208">
        <f t="shared" ca="1" si="351"/>
        <v>0</v>
      </c>
      <c r="BH373" s="207"/>
      <c r="BI373" s="194"/>
      <c r="BJ373" s="198" cm="1">
        <f t="array" ref="BJ373">IFERROR(MATCH(TRUE,INDEX($B$14:$B$117&gt;=BI373,0),0),"")</f>
        <v>1</v>
      </c>
      <c r="BK373" s="194">
        <f t="shared" ca="1" si="352"/>
        <v>3.2000000000000006E-3</v>
      </c>
      <c r="BN373" s="194">
        <f t="shared" si="353"/>
        <v>0</v>
      </c>
      <c r="BO373" s="19">
        <f ca="1"/>
        <v>0</v>
      </c>
      <c r="BP373" s="208">
        <f t="shared" ca="1" si="354"/>
        <v>0</v>
      </c>
      <c r="BQ373" s="207"/>
      <c r="BR373" s="194"/>
      <c r="BS373" s="198" cm="1">
        <f t="array" ref="BS373">IFERROR(MATCH(TRUE,INDEX($B$14:$B$117&gt;=BR373,0),0),"")</f>
        <v>1</v>
      </c>
      <c r="BT373" s="194">
        <f t="shared" ca="1" si="355"/>
        <v>3.2000000000000006E-3</v>
      </c>
      <c r="BW373" s="194">
        <f t="shared" si="356"/>
        <v>0</v>
      </c>
      <c r="BX373" s="19">
        <f ca="1"/>
        <v>0</v>
      </c>
      <c r="BY373" s="208">
        <f t="shared" ca="1" si="357"/>
        <v>0</v>
      </c>
      <c r="BZ373" s="207"/>
      <c r="CA373" s="194"/>
      <c r="CB373" s="198" cm="1">
        <f t="array" ref="CB373">IFERROR(MATCH(TRUE,INDEX($B$14:$B$117&gt;=CA373,0),0),"")</f>
        <v>1</v>
      </c>
      <c r="CC373" s="194">
        <f t="shared" ca="1" si="358"/>
        <v>3.2000000000000006E-3</v>
      </c>
      <c r="CF373" s="194">
        <f t="shared" si="359"/>
        <v>0</v>
      </c>
      <c r="CG373" s="19">
        <f ca="1"/>
        <v>0</v>
      </c>
      <c r="CH373" s="208">
        <f t="shared" ca="1" si="360"/>
        <v>0</v>
      </c>
      <c r="CI373" s="207"/>
      <c r="CJ373" s="194"/>
      <c r="CK373" s="198" cm="1">
        <f t="array" ref="CK373">IFERROR(MATCH(TRUE,INDEX($B$14:$B$117&gt;=CJ373,0),0),"")</f>
        <v>1</v>
      </c>
      <c r="CL373" s="194">
        <f t="shared" ca="1" si="361"/>
        <v>3.2000000000000006E-3</v>
      </c>
      <c r="CO373" s="194">
        <f t="shared" si="362"/>
        <v>0</v>
      </c>
      <c r="CP373" s="19">
        <f ca="1"/>
        <v>0</v>
      </c>
      <c r="CQ373" s="208">
        <f t="shared" ca="1" si="363"/>
        <v>0</v>
      </c>
      <c r="CR373" s="207"/>
      <c r="CS373" s="194"/>
      <c r="CT373" s="198" cm="1">
        <f t="array" ref="CT373">IFERROR(MATCH(TRUE,INDEX($B$14:$B$117&gt;=CS373,0),0),"")</f>
        <v>1</v>
      </c>
      <c r="CU373" s="194">
        <f t="shared" ca="1" si="364"/>
        <v>3.2000000000000006E-3</v>
      </c>
      <c r="CX373" s="194">
        <f t="shared" si="365"/>
        <v>0</v>
      </c>
      <c r="CY373" s="19" t="e">
        <f ca="1"/>
        <v>#N/A</v>
      </c>
      <c r="CZ373" s="208" t="e">
        <f t="shared" ca="1" si="366"/>
        <v>#N/A</v>
      </c>
      <c r="DA373" s="207"/>
      <c r="DB373" s="194"/>
      <c r="DC373" s="198" cm="1">
        <f t="array" ref="DC373">IFERROR(MATCH(TRUE,INDEX($B$14:$B$117&gt;=DB373,0),0),"")</f>
        <v>1</v>
      </c>
      <c r="DD373" s="194">
        <f t="shared" ca="1" si="367"/>
        <v>3.2000000000000006E-3</v>
      </c>
      <c r="DG373" s="194">
        <f t="shared" si="368"/>
        <v>0</v>
      </c>
      <c r="DH373" s="19" t="e">
        <f ca="1"/>
        <v>#N/A</v>
      </c>
      <c r="DI373" s="208" t="e">
        <f t="shared" ca="1" si="369"/>
        <v>#N/A</v>
      </c>
      <c r="DJ373" s="207"/>
      <c r="DK373" s="194"/>
      <c r="DL373" s="198" cm="1">
        <f t="array" ref="DL373">IFERROR(MATCH(TRUE,INDEX($B$14:$B$117&gt;=DK373,0),0),"")</f>
        <v>1</v>
      </c>
      <c r="DM373" s="194">
        <f t="shared" ca="1" si="370"/>
        <v>3.2000000000000006E-3</v>
      </c>
      <c r="DP373" s="194">
        <f t="shared" si="371"/>
        <v>0</v>
      </c>
      <c r="DQ373" s="19" t="e">
        <f ca="1"/>
        <v>#N/A</v>
      </c>
      <c r="DR373" s="208" t="e">
        <f t="shared" ca="1" si="372"/>
        <v>#N/A</v>
      </c>
      <c r="DS373" s="207"/>
      <c r="DT373" s="194"/>
      <c r="DU373" s="198" cm="1">
        <f t="array" ref="DU373">IFERROR(MATCH(TRUE,INDEX($B$14:$B$117&gt;=DT373,0),0),"")</f>
        <v>1</v>
      </c>
      <c r="DV373" s="194">
        <f t="shared" ca="1" si="373"/>
        <v>3.2000000000000006E-3</v>
      </c>
      <c r="DY373" s="194">
        <f t="shared" si="374"/>
        <v>0</v>
      </c>
      <c r="DZ373" s="19" t="e">
        <f ca="1"/>
        <v>#N/A</v>
      </c>
      <c r="EA373" s="208" t="e">
        <f t="shared" ca="1" si="375"/>
        <v>#N/A</v>
      </c>
      <c r="EB373" s="207"/>
      <c r="EC373" s="194"/>
      <c r="ED373" s="198" cm="1">
        <f t="array" ref="ED373">IFERROR(MATCH(TRUE,INDEX($B$14:$B$117&gt;=EC373,0),0),"")</f>
        <v>1</v>
      </c>
      <c r="EE373" s="194">
        <f t="shared" ca="1" si="376"/>
        <v>3.2000000000000006E-3</v>
      </c>
      <c r="EH373" s="194">
        <f t="shared" si="377"/>
        <v>0</v>
      </c>
      <c r="EI373" s="19" t="e">
        <f ca="1"/>
        <v>#N/A</v>
      </c>
      <c r="EJ373" s="208" t="e">
        <f t="shared" ca="1" si="378"/>
        <v>#N/A</v>
      </c>
      <c r="EK373" s="207"/>
      <c r="EL373" s="194"/>
      <c r="EM373" s="198" cm="1">
        <f t="array" ref="EM373">IFERROR(MATCH(TRUE,INDEX($B$14:$B$117&gt;=EL373,0),0),"")</f>
        <v>1</v>
      </c>
      <c r="EN373" s="194">
        <f t="shared" ca="1" si="379"/>
        <v>3.2000000000000006E-3</v>
      </c>
      <c r="EQ373" s="194">
        <f t="shared" si="380"/>
        <v>0</v>
      </c>
      <c r="ER373" s="19" t="e">
        <f ca="1"/>
        <v>#N/A</v>
      </c>
      <c r="ES373" s="208" t="e">
        <f t="shared" ca="1" si="381"/>
        <v>#N/A</v>
      </c>
      <c r="ET373" s="207"/>
      <c r="EU373" s="194"/>
      <c r="EV373" s="198" cm="1">
        <f t="array" ref="EV373">IFERROR(MATCH(TRUE,INDEX($B$14:$B$117&gt;=EU373,0),0),"")</f>
        <v>1</v>
      </c>
      <c r="EW373" s="194">
        <f t="shared" ca="1" si="382"/>
        <v>3.2000000000000006E-3</v>
      </c>
      <c r="EZ373" s="194">
        <f t="shared" si="383"/>
        <v>0</v>
      </c>
      <c r="FA373" s="19" t="e">
        <f ca="1"/>
        <v>#N/A</v>
      </c>
      <c r="FB373" s="208" t="e">
        <f t="shared" ca="1" si="384"/>
        <v>#N/A</v>
      </c>
      <c r="FC373" s="207"/>
      <c r="FD373" s="194"/>
      <c r="FE373" s="198" cm="1">
        <f t="array" ref="FE373">IFERROR(MATCH(TRUE,INDEX($B$14:$B$117&gt;=FD373,0),0),"")</f>
        <v>1</v>
      </c>
      <c r="FF373" s="194">
        <f t="shared" ca="1" si="385"/>
        <v>3.2000000000000006E-3</v>
      </c>
      <c r="FI373" s="194">
        <f t="shared" si="386"/>
        <v>0</v>
      </c>
      <c r="FJ373" s="19" t="e">
        <f ca="1"/>
        <v>#N/A</v>
      </c>
      <c r="FK373" s="208" t="e">
        <f t="shared" ca="1" si="387"/>
        <v>#N/A</v>
      </c>
      <c r="FL373" s="207"/>
      <c r="FM373" s="194"/>
      <c r="FN373" s="198" cm="1">
        <f t="array" ref="FN373">IFERROR(MATCH(TRUE,INDEX($B$14:$B$117&gt;=FM373,0),0),"")</f>
        <v>1</v>
      </c>
      <c r="FO373" s="194">
        <f t="shared" ca="1" si="388"/>
        <v>3.2000000000000006E-3</v>
      </c>
      <c r="FR373" s="194">
        <f t="shared" si="389"/>
        <v>0</v>
      </c>
      <c r="FS373" s="19" t="e">
        <f ca="1"/>
        <v>#N/A</v>
      </c>
      <c r="FT373" s="208" t="e">
        <f t="shared" ca="1" si="390"/>
        <v>#N/A</v>
      </c>
      <c r="FU373" s="207"/>
      <c r="FV373" s="194"/>
      <c r="FW373" s="198" cm="1">
        <f t="array" ref="FW373">IFERROR(MATCH(TRUE,INDEX($B$14:$B$117&gt;=FV373,0),0),"")</f>
        <v>1</v>
      </c>
      <c r="FX373" s="194">
        <f t="shared" ca="1" si="391"/>
        <v>3.2000000000000006E-3</v>
      </c>
      <c r="GA373" s="194">
        <f t="shared" si="392"/>
        <v>0</v>
      </c>
      <c r="GB373" s="19" t="e">
        <f ca="1"/>
        <v>#N/A</v>
      </c>
      <c r="GC373" s="208" t="e">
        <f t="shared" ca="1" si="393"/>
        <v>#N/A</v>
      </c>
    </row>
    <row r="374" spans="6:185" x14ac:dyDescent="0.2">
      <c r="F374" s="207"/>
      <c r="G374" s="194"/>
      <c r="H374" s="198" cm="1">
        <f t="array" ref="H374">IFERROR(MATCH(TRUE,INDEX($B$14:$B$117&gt;=G374,0),0),"")</f>
        <v>1</v>
      </c>
      <c r="I374" s="194">
        <f t="shared" ca="1" si="338"/>
        <v>3.2000000000000006E-3</v>
      </c>
      <c r="L374" s="194">
        <f t="shared" si="394"/>
        <v>0</v>
      </c>
      <c r="M374" s="19">
        <f ca="1"/>
        <v>0</v>
      </c>
      <c r="N374" s="208">
        <f t="shared" ca="1" si="395"/>
        <v>0</v>
      </c>
      <c r="O374" s="207"/>
      <c r="P374" s="194"/>
      <c r="Q374" s="198" cm="1">
        <f t="array" ref="Q374">IFERROR(MATCH(TRUE,INDEX($B$14:$B$117&gt;=P374,0),0),"")</f>
        <v>1</v>
      </c>
      <c r="R374" s="194">
        <f t="shared" ca="1" si="339"/>
        <v>3.2000000000000006E-3</v>
      </c>
      <c r="U374" s="194">
        <f t="shared" si="396"/>
        <v>0</v>
      </c>
      <c r="V374" s="19">
        <f ca="1"/>
        <v>0</v>
      </c>
      <c r="W374" s="208">
        <f t="shared" ca="1" si="397"/>
        <v>0</v>
      </c>
      <c r="X374" s="207"/>
      <c r="Y374" s="194"/>
      <c r="Z374" s="198" cm="1">
        <f t="array" ref="Z374">IFERROR(MATCH(TRUE,INDEX($B$14:$B$117&gt;=Y374,0),0),"")</f>
        <v>1</v>
      </c>
      <c r="AA374" s="194">
        <f t="shared" ca="1" si="340"/>
        <v>3.2000000000000006E-3</v>
      </c>
      <c r="AD374" s="194">
        <f t="shared" si="341"/>
        <v>0</v>
      </c>
      <c r="AE374" s="19">
        <f ca="1"/>
        <v>0</v>
      </c>
      <c r="AF374" s="208">
        <f t="shared" ca="1" si="342"/>
        <v>0</v>
      </c>
      <c r="AG374" s="207"/>
      <c r="AH374" s="194"/>
      <c r="AI374" s="198" cm="1">
        <f t="array" ref="AI374">IFERROR(MATCH(TRUE,INDEX($B$14:$B$117&gt;=AH374,0),0),"")</f>
        <v>1</v>
      </c>
      <c r="AJ374" s="194">
        <f t="shared" ca="1" si="343"/>
        <v>3.2000000000000006E-3</v>
      </c>
      <c r="AM374" s="194">
        <f t="shared" si="344"/>
        <v>0</v>
      </c>
      <c r="AN374" s="19">
        <f ca="1"/>
        <v>0</v>
      </c>
      <c r="AO374" s="208">
        <f t="shared" ca="1" si="345"/>
        <v>0</v>
      </c>
      <c r="AP374" s="207"/>
      <c r="AQ374" s="194"/>
      <c r="AR374" s="198" cm="1">
        <f t="array" ref="AR374">IFERROR(MATCH(TRUE,INDEX($B$14:$B$117&gt;=AQ374,0),0),"")</f>
        <v>1</v>
      </c>
      <c r="AS374" s="194">
        <f t="shared" ca="1" si="346"/>
        <v>3.2000000000000006E-3</v>
      </c>
      <c r="AV374" s="194">
        <f t="shared" si="347"/>
        <v>0</v>
      </c>
      <c r="AW374" s="19">
        <f ca="1"/>
        <v>0</v>
      </c>
      <c r="AX374" s="208">
        <f t="shared" ca="1" si="348"/>
        <v>0</v>
      </c>
      <c r="AY374" s="207"/>
      <c r="AZ374" s="194"/>
      <c r="BA374" s="198" cm="1">
        <f t="array" ref="BA374">IFERROR(MATCH(TRUE,INDEX($B$14:$B$117&gt;=AZ374,0),0),"")</f>
        <v>1</v>
      </c>
      <c r="BB374" s="194">
        <f t="shared" ca="1" si="349"/>
        <v>3.2000000000000006E-3</v>
      </c>
      <c r="BE374" s="194">
        <f t="shared" si="350"/>
        <v>0</v>
      </c>
      <c r="BF374" s="19">
        <f ca="1"/>
        <v>0</v>
      </c>
      <c r="BG374" s="208">
        <f t="shared" ca="1" si="351"/>
        <v>0</v>
      </c>
      <c r="BH374" s="207"/>
      <c r="BI374" s="194"/>
      <c r="BJ374" s="198" cm="1">
        <f t="array" ref="BJ374">IFERROR(MATCH(TRUE,INDEX($B$14:$B$117&gt;=BI374,0),0),"")</f>
        <v>1</v>
      </c>
      <c r="BK374" s="194">
        <f t="shared" ca="1" si="352"/>
        <v>3.2000000000000006E-3</v>
      </c>
      <c r="BN374" s="194">
        <f t="shared" si="353"/>
        <v>0</v>
      </c>
      <c r="BO374" s="19">
        <f ca="1"/>
        <v>0</v>
      </c>
      <c r="BP374" s="208">
        <f t="shared" ca="1" si="354"/>
        <v>0</v>
      </c>
      <c r="BQ374" s="207"/>
      <c r="BR374" s="194"/>
      <c r="BS374" s="198" cm="1">
        <f t="array" ref="BS374">IFERROR(MATCH(TRUE,INDEX($B$14:$B$117&gt;=BR374,0),0),"")</f>
        <v>1</v>
      </c>
      <c r="BT374" s="194">
        <f t="shared" ca="1" si="355"/>
        <v>3.2000000000000006E-3</v>
      </c>
      <c r="BW374" s="194">
        <f t="shared" si="356"/>
        <v>0</v>
      </c>
      <c r="BX374" s="19">
        <f ca="1"/>
        <v>0</v>
      </c>
      <c r="BY374" s="208">
        <f t="shared" ca="1" si="357"/>
        <v>0</v>
      </c>
      <c r="BZ374" s="207"/>
      <c r="CA374" s="194"/>
      <c r="CB374" s="198" cm="1">
        <f t="array" ref="CB374">IFERROR(MATCH(TRUE,INDEX($B$14:$B$117&gt;=CA374,0),0),"")</f>
        <v>1</v>
      </c>
      <c r="CC374" s="194">
        <f t="shared" ca="1" si="358"/>
        <v>3.2000000000000006E-3</v>
      </c>
      <c r="CF374" s="194">
        <f t="shared" si="359"/>
        <v>0</v>
      </c>
      <c r="CG374" s="19">
        <f ca="1"/>
        <v>0</v>
      </c>
      <c r="CH374" s="208">
        <f t="shared" ca="1" si="360"/>
        <v>0</v>
      </c>
      <c r="CI374" s="207"/>
      <c r="CJ374" s="194"/>
      <c r="CK374" s="198" cm="1">
        <f t="array" ref="CK374">IFERROR(MATCH(TRUE,INDEX($B$14:$B$117&gt;=CJ374,0),0),"")</f>
        <v>1</v>
      </c>
      <c r="CL374" s="194">
        <f t="shared" ca="1" si="361"/>
        <v>3.2000000000000006E-3</v>
      </c>
      <c r="CO374" s="194">
        <f t="shared" si="362"/>
        <v>0</v>
      </c>
      <c r="CP374" s="19">
        <f ca="1"/>
        <v>0</v>
      </c>
      <c r="CQ374" s="208">
        <f t="shared" ca="1" si="363"/>
        <v>0</v>
      </c>
      <c r="CR374" s="207"/>
      <c r="CS374" s="194"/>
      <c r="CT374" s="198" cm="1">
        <f t="array" ref="CT374">IFERROR(MATCH(TRUE,INDEX($B$14:$B$117&gt;=CS374,0),0),"")</f>
        <v>1</v>
      </c>
      <c r="CU374" s="194">
        <f t="shared" ca="1" si="364"/>
        <v>3.2000000000000006E-3</v>
      </c>
      <c r="CX374" s="194">
        <f t="shared" si="365"/>
        <v>0</v>
      </c>
      <c r="CY374" s="19" t="e">
        <f ca="1"/>
        <v>#N/A</v>
      </c>
      <c r="CZ374" s="208" t="e">
        <f t="shared" ca="1" si="366"/>
        <v>#N/A</v>
      </c>
      <c r="DA374" s="207"/>
      <c r="DB374" s="194"/>
      <c r="DC374" s="198" cm="1">
        <f t="array" ref="DC374">IFERROR(MATCH(TRUE,INDEX($B$14:$B$117&gt;=DB374,0),0),"")</f>
        <v>1</v>
      </c>
      <c r="DD374" s="194">
        <f t="shared" ca="1" si="367"/>
        <v>3.2000000000000006E-3</v>
      </c>
      <c r="DG374" s="194">
        <f t="shared" si="368"/>
        <v>0</v>
      </c>
      <c r="DH374" s="19" t="e">
        <f ca="1"/>
        <v>#N/A</v>
      </c>
      <c r="DI374" s="208" t="e">
        <f t="shared" ca="1" si="369"/>
        <v>#N/A</v>
      </c>
      <c r="DJ374" s="207"/>
      <c r="DK374" s="194"/>
      <c r="DL374" s="198" cm="1">
        <f t="array" ref="DL374">IFERROR(MATCH(TRUE,INDEX($B$14:$B$117&gt;=DK374,0),0),"")</f>
        <v>1</v>
      </c>
      <c r="DM374" s="194">
        <f t="shared" ca="1" si="370"/>
        <v>3.2000000000000006E-3</v>
      </c>
      <c r="DP374" s="194">
        <f t="shared" si="371"/>
        <v>0</v>
      </c>
      <c r="DQ374" s="19" t="e">
        <f ca="1"/>
        <v>#N/A</v>
      </c>
      <c r="DR374" s="208" t="e">
        <f t="shared" ca="1" si="372"/>
        <v>#N/A</v>
      </c>
      <c r="DS374" s="207"/>
      <c r="DT374" s="194"/>
      <c r="DU374" s="198" cm="1">
        <f t="array" ref="DU374">IFERROR(MATCH(TRUE,INDEX($B$14:$B$117&gt;=DT374,0),0),"")</f>
        <v>1</v>
      </c>
      <c r="DV374" s="194">
        <f t="shared" ca="1" si="373"/>
        <v>3.2000000000000006E-3</v>
      </c>
      <c r="DY374" s="194">
        <f t="shared" si="374"/>
        <v>0</v>
      </c>
      <c r="DZ374" s="19" t="e">
        <f ca="1"/>
        <v>#N/A</v>
      </c>
      <c r="EA374" s="208" t="e">
        <f t="shared" ca="1" si="375"/>
        <v>#N/A</v>
      </c>
      <c r="EB374" s="207"/>
      <c r="EC374" s="194"/>
      <c r="ED374" s="198" cm="1">
        <f t="array" ref="ED374">IFERROR(MATCH(TRUE,INDEX($B$14:$B$117&gt;=EC374,0),0),"")</f>
        <v>1</v>
      </c>
      <c r="EE374" s="194">
        <f t="shared" ca="1" si="376"/>
        <v>3.2000000000000006E-3</v>
      </c>
      <c r="EH374" s="194">
        <f t="shared" si="377"/>
        <v>0</v>
      </c>
      <c r="EI374" s="19" t="e">
        <f ca="1"/>
        <v>#N/A</v>
      </c>
      <c r="EJ374" s="208" t="e">
        <f t="shared" ca="1" si="378"/>
        <v>#N/A</v>
      </c>
      <c r="EK374" s="207"/>
      <c r="EL374" s="194"/>
      <c r="EM374" s="198" cm="1">
        <f t="array" ref="EM374">IFERROR(MATCH(TRUE,INDEX($B$14:$B$117&gt;=EL374,0),0),"")</f>
        <v>1</v>
      </c>
      <c r="EN374" s="194">
        <f t="shared" ca="1" si="379"/>
        <v>3.2000000000000006E-3</v>
      </c>
      <c r="EQ374" s="194">
        <f t="shared" si="380"/>
        <v>0</v>
      </c>
      <c r="ER374" s="19" t="e">
        <f ca="1"/>
        <v>#N/A</v>
      </c>
      <c r="ES374" s="208" t="e">
        <f t="shared" ca="1" si="381"/>
        <v>#N/A</v>
      </c>
      <c r="ET374" s="207"/>
      <c r="EU374" s="194"/>
      <c r="EV374" s="198" cm="1">
        <f t="array" ref="EV374">IFERROR(MATCH(TRUE,INDEX($B$14:$B$117&gt;=EU374,0),0),"")</f>
        <v>1</v>
      </c>
      <c r="EW374" s="194">
        <f t="shared" ca="1" si="382"/>
        <v>3.2000000000000006E-3</v>
      </c>
      <c r="EZ374" s="194">
        <f t="shared" si="383"/>
        <v>0</v>
      </c>
      <c r="FA374" s="19" t="e">
        <f ca="1"/>
        <v>#N/A</v>
      </c>
      <c r="FB374" s="208" t="e">
        <f t="shared" ca="1" si="384"/>
        <v>#N/A</v>
      </c>
      <c r="FC374" s="207"/>
      <c r="FD374" s="194"/>
      <c r="FE374" s="198" cm="1">
        <f t="array" ref="FE374">IFERROR(MATCH(TRUE,INDEX($B$14:$B$117&gt;=FD374,0),0),"")</f>
        <v>1</v>
      </c>
      <c r="FF374" s="194">
        <f t="shared" ca="1" si="385"/>
        <v>3.2000000000000006E-3</v>
      </c>
      <c r="FI374" s="194">
        <f t="shared" si="386"/>
        <v>0</v>
      </c>
      <c r="FJ374" s="19" t="e">
        <f ca="1"/>
        <v>#N/A</v>
      </c>
      <c r="FK374" s="208" t="e">
        <f t="shared" ca="1" si="387"/>
        <v>#N/A</v>
      </c>
      <c r="FL374" s="207"/>
      <c r="FM374" s="194"/>
      <c r="FN374" s="198" cm="1">
        <f t="array" ref="FN374">IFERROR(MATCH(TRUE,INDEX($B$14:$B$117&gt;=FM374,0),0),"")</f>
        <v>1</v>
      </c>
      <c r="FO374" s="194">
        <f t="shared" ca="1" si="388"/>
        <v>3.2000000000000006E-3</v>
      </c>
      <c r="FR374" s="194">
        <f t="shared" si="389"/>
        <v>0</v>
      </c>
      <c r="FS374" s="19" t="e">
        <f ca="1"/>
        <v>#N/A</v>
      </c>
      <c r="FT374" s="208" t="e">
        <f t="shared" ca="1" si="390"/>
        <v>#N/A</v>
      </c>
      <c r="FU374" s="207"/>
      <c r="FV374" s="194"/>
      <c r="FW374" s="198" cm="1">
        <f t="array" ref="FW374">IFERROR(MATCH(TRUE,INDEX($B$14:$B$117&gt;=FV374,0),0),"")</f>
        <v>1</v>
      </c>
      <c r="FX374" s="194">
        <f t="shared" ca="1" si="391"/>
        <v>3.2000000000000006E-3</v>
      </c>
      <c r="GA374" s="194">
        <f t="shared" si="392"/>
        <v>0</v>
      </c>
      <c r="GB374" s="19" t="e">
        <f ca="1"/>
        <v>#N/A</v>
      </c>
      <c r="GC374" s="208" t="e">
        <f t="shared" ca="1" si="393"/>
        <v>#N/A</v>
      </c>
    </row>
    <row r="375" spans="6:185" x14ac:dyDescent="0.2">
      <c r="F375" s="207"/>
      <c r="G375" s="194"/>
      <c r="H375" s="198" cm="1">
        <f t="array" ref="H375">IFERROR(MATCH(TRUE,INDEX($B$14:$B$117&gt;=G375,0),0),"")</f>
        <v>1</v>
      </c>
      <c r="I375" s="194">
        <f t="shared" ca="1" si="338"/>
        <v>3.2000000000000006E-3</v>
      </c>
      <c r="L375" s="194">
        <f t="shared" si="394"/>
        <v>0</v>
      </c>
      <c r="M375" s="19">
        <f ca="1"/>
        <v>0</v>
      </c>
      <c r="N375" s="208">
        <f t="shared" ca="1" si="395"/>
        <v>0</v>
      </c>
      <c r="O375" s="207"/>
      <c r="P375" s="194"/>
      <c r="Q375" s="198" cm="1">
        <f t="array" ref="Q375">IFERROR(MATCH(TRUE,INDEX($B$14:$B$117&gt;=P375,0),0),"")</f>
        <v>1</v>
      </c>
      <c r="R375" s="194">
        <f t="shared" ca="1" si="339"/>
        <v>3.2000000000000006E-3</v>
      </c>
      <c r="U375" s="194">
        <f t="shared" si="396"/>
        <v>0</v>
      </c>
      <c r="V375" s="19">
        <f ca="1"/>
        <v>0</v>
      </c>
      <c r="W375" s="208">
        <f t="shared" ca="1" si="397"/>
        <v>0</v>
      </c>
      <c r="X375" s="207"/>
      <c r="Y375" s="194"/>
      <c r="Z375" s="198" cm="1">
        <f t="array" ref="Z375">IFERROR(MATCH(TRUE,INDEX($B$14:$B$117&gt;=Y375,0),0),"")</f>
        <v>1</v>
      </c>
      <c r="AA375" s="194">
        <f t="shared" ca="1" si="340"/>
        <v>3.2000000000000006E-3</v>
      </c>
      <c r="AD375" s="194">
        <f t="shared" si="341"/>
        <v>0</v>
      </c>
      <c r="AE375" s="19">
        <f ca="1"/>
        <v>0</v>
      </c>
      <c r="AF375" s="208">
        <f t="shared" ca="1" si="342"/>
        <v>0</v>
      </c>
      <c r="AG375" s="207"/>
      <c r="AH375" s="194"/>
      <c r="AI375" s="198" cm="1">
        <f t="array" ref="AI375">IFERROR(MATCH(TRUE,INDEX($B$14:$B$117&gt;=AH375,0),0),"")</f>
        <v>1</v>
      </c>
      <c r="AJ375" s="194">
        <f t="shared" ca="1" si="343"/>
        <v>3.2000000000000006E-3</v>
      </c>
      <c r="AM375" s="194">
        <f t="shared" si="344"/>
        <v>0</v>
      </c>
      <c r="AN375" s="19">
        <f ca="1"/>
        <v>0</v>
      </c>
      <c r="AO375" s="208">
        <f t="shared" ca="1" si="345"/>
        <v>0</v>
      </c>
      <c r="AP375" s="207"/>
      <c r="AQ375" s="194"/>
      <c r="AR375" s="198" cm="1">
        <f t="array" ref="AR375">IFERROR(MATCH(TRUE,INDEX($B$14:$B$117&gt;=AQ375,0),0),"")</f>
        <v>1</v>
      </c>
      <c r="AS375" s="194">
        <f t="shared" ca="1" si="346"/>
        <v>3.2000000000000006E-3</v>
      </c>
      <c r="AV375" s="194">
        <f t="shared" si="347"/>
        <v>0</v>
      </c>
      <c r="AW375" s="19">
        <f ca="1"/>
        <v>0</v>
      </c>
      <c r="AX375" s="208">
        <f t="shared" ca="1" si="348"/>
        <v>0</v>
      </c>
      <c r="AY375" s="207"/>
      <c r="AZ375" s="194"/>
      <c r="BA375" s="198" cm="1">
        <f t="array" ref="BA375">IFERROR(MATCH(TRUE,INDEX($B$14:$B$117&gt;=AZ375,0),0),"")</f>
        <v>1</v>
      </c>
      <c r="BB375" s="194">
        <f t="shared" ca="1" si="349"/>
        <v>3.2000000000000006E-3</v>
      </c>
      <c r="BE375" s="194">
        <f t="shared" si="350"/>
        <v>0</v>
      </c>
      <c r="BF375" s="19">
        <f ca="1"/>
        <v>0</v>
      </c>
      <c r="BG375" s="208">
        <f t="shared" ca="1" si="351"/>
        <v>0</v>
      </c>
      <c r="BH375" s="207"/>
      <c r="BI375" s="194"/>
      <c r="BJ375" s="198" cm="1">
        <f t="array" ref="BJ375">IFERROR(MATCH(TRUE,INDEX($B$14:$B$117&gt;=BI375,0),0),"")</f>
        <v>1</v>
      </c>
      <c r="BK375" s="194">
        <f t="shared" ca="1" si="352"/>
        <v>3.2000000000000006E-3</v>
      </c>
      <c r="BN375" s="194">
        <f t="shared" si="353"/>
        <v>0</v>
      </c>
      <c r="BO375" s="19">
        <f ca="1"/>
        <v>0</v>
      </c>
      <c r="BP375" s="208">
        <f t="shared" ca="1" si="354"/>
        <v>0</v>
      </c>
      <c r="BQ375" s="207"/>
      <c r="BR375" s="194"/>
      <c r="BS375" s="198" cm="1">
        <f t="array" ref="BS375">IFERROR(MATCH(TRUE,INDEX($B$14:$B$117&gt;=BR375,0),0),"")</f>
        <v>1</v>
      </c>
      <c r="BT375" s="194">
        <f t="shared" ca="1" si="355"/>
        <v>3.2000000000000006E-3</v>
      </c>
      <c r="BW375" s="194">
        <f t="shared" si="356"/>
        <v>0</v>
      </c>
      <c r="BX375" s="19">
        <f ca="1"/>
        <v>0</v>
      </c>
      <c r="BY375" s="208">
        <f t="shared" ca="1" si="357"/>
        <v>0</v>
      </c>
      <c r="BZ375" s="207"/>
      <c r="CA375" s="194"/>
      <c r="CB375" s="198" cm="1">
        <f t="array" ref="CB375">IFERROR(MATCH(TRUE,INDEX($B$14:$B$117&gt;=CA375,0),0),"")</f>
        <v>1</v>
      </c>
      <c r="CC375" s="194">
        <f t="shared" ca="1" si="358"/>
        <v>3.2000000000000006E-3</v>
      </c>
      <c r="CF375" s="194">
        <f t="shared" si="359"/>
        <v>0</v>
      </c>
      <c r="CG375" s="19">
        <f ca="1"/>
        <v>0</v>
      </c>
      <c r="CH375" s="208">
        <f t="shared" ca="1" si="360"/>
        <v>0</v>
      </c>
      <c r="CI375" s="207"/>
      <c r="CJ375" s="194"/>
      <c r="CK375" s="198" cm="1">
        <f t="array" ref="CK375">IFERROR(MATCH(TRUE,INDEX($B$14:$B$117&gt;=CJ375,0),0),"")</f>
        <v>1</v>
      </c>
      <c r="CL375" s="194">
        <f t="shared" ca="1" si="361"/>
        <v>3.2000000000000006E-3</v>
      </c>
      <c r="CO375" s="194">
        <f t="shared" si="362"/>
        <v>0</v>
      </c>
      <c r="CP375" s="19">
        <f ca="1"/>
        <v>0</v>
      </c>
      <c r="CQ375" s="208">
        <f t="shared" ca="1" si="363"/>
        <v>0</v>
      </c>
      <c r="CR375" s="207"/>
      <c r="CS375" s="194"/>
      <c r="CT375" s="198" cm="1">
        <f t="array" ref="CT375">IFERROR(MATCH(TRUE,INDEX($B$14:$B$117&gt;=CS375,0),0),"")</f>
        <v>1</v>
      </c>
      <c r="CU375" s="194">
        <f t="shared" ca="1" si="364"/>
        <v>3.2000000000000006E-3</v>
      </c>
      <c r="CX375" s="194">
        <f t="shared" si="365"/>
        <v>0</v>
      </c>
      <c r="CY375" s="19" t="e">
        <f ca="1"/>
        <v>#N/A</v>
      </c>
      <c r="CZ375" s="208" t="e">
        <f t="shared" ca="1" si="366"/>
        <v>#N/A</v>
      </c>
      <c r="DA375" s="207"/>
      <c r="DB375" s="194"/>
      <c r="DC375" s="198" cm="1">
        <f t="array" ref="DC375">IFERROR(MATCH(TRUE,INDEX($B$14:$B$117&gt;=DB375,0),0),"")</f>
        <v>1</v>
      </c>
      <c r="DD375" s="194">
        <f t="shared" ca="1" si="367"/>
        <v>3.2000000000000006E-3</v>
      </c>
      <c r="DG375" s="194">
        <f t="shared" si="368"/>
        <v>0</v>
      </c>
      <c r="DH375" s="19" t="e">
        <f ca="1"/>
        <v>#N/A</v>
      </c>
      <c r="DI375" s="208" t="e">
        <f t="shared" ca="1" si="369"/>
        <v>#N/A</v>
      </c>
      <c r="DJ375" s="207"/>
      <c r="DK375" s="194"/>
      <c r="DL375" s="198" cm="1">
        <f t="array" ref="DL375">IFERROR(MATCH(TRUE,INDEX($B$14:$B$117&gt;=DK375,0),0),"")</f>
        <v>1</v>
      </c>
      <c r="DM375" s="194">
        <f t="shared" ca="1" si="370"/>
        <v>3.2000000000000006E-3</v>
      </c>
      <c r="DP375" s="194">
        <f t="shared" si="371"/>
        <v>0</v>
      </c>
      <c r="DQ375" s="19" t="e">
        <f ca="1"/>
        <v>#N/A</v>
      </c>
      <c r="DR375" s="208" t="e">
        <f t="shared" ca="1" si="372"/>
        <v>#N/A</v>
      </c>
      <c r="DS375" s="207"/>
      <c r="DT375" s="194"/>
      <c r="DU375" s="198" cm="1">
        <f t="array" ref="DU375">IFERROR(MATCH(TRUE,INDEX($B$14:$B$117&gt;=DT375,0),0),"")</f>
        <v>1</v>
      </c>
      <c r="DV375" s="194">
        <f t="shared" ca="1" si="373"/>
        <v>3.2000000000000006E-3</v>
      </c>
      <c r="DY375" s="194">
        <f t="shared" si="374"/>
        <v>0</v>
      </c>
      <c r="DZ375" s="19" t="e">
        <f ca="1"/>
        <v>#N/A</v>
      </c>
      <c r="EA375" s="208" t="e">
        <f t="shared" ca="1" si="375"/>
        <v>#N/A</v>
      </c>
      <c r="EB375" s="207"/>
      <c r="EC375" s="194"/>
      <c r="ED375" s="198" cm="1">
        <f t="array" ref="ED375">IFERROR(MATCH(TRUE,INDEX($B$14:$B$117&gt;=EC375,0),0),"")</f>
        <v>1</v>
      </c>
      <c r="EE375" s="194">
        <f t="shared" ca="1" si="376"/>
        <v>3.2000000000000006E-3</v>
      </c>
      <c r="EH375" s="194">
        <f t="shared" si="377"/>
        <v>0</v>
      </c>
      <c r="EI375" s="19" t="e">
        <f ca="1"/>
        <v>#N/A</v>
      </c>
      <c r="EJ375" s="208" t="e">
        <f t="shared" ca="1" si="378"/>
        <v>#N/A</v>
      </c>
      <c r="EK375" s="207"/>
      <c r="EL375" s="194"/>
      <c r="EM375" s="198" cm="1">
        <f t="array" ref="EM375">IFERROR(MATCH(TRUE,INDEX($B$14:$B$117&gt;=EL375,0),0),"")</f>
        <v>1</v>
      </c>
      <c r="EN375" s="194">
        <f t="shared" ca="1" si="379"/>
        <v>3.2000000000000006E-3</v>
      </c>
      <c r="EQ375" s="194">
        <f t="shared" si="380"/>
        <v>0</v>
      </c>
      <c r="ER375" s="19" t="e">
        <f ca="1"/>
        <v>#N/A</v>
      </c>
      <c r="ES375" s="208" t="e">
        <f t="shared" ca="1" si="381"/>
        <v>#N/A</v>
      </c>
      <c r="ET375" s="207"/>
      <c r="EU375" s="194"/>
      <c r="EV375" s="198" cm="1">
        <f t="array" ref="EV375">IFERROR(MATCH(TRUE,INDEX($B$14:$B$117&gt;=EU375,0),0),"")</f>
        <v>1</v>
      </c>
      <c r="EW375" s="194">
        <f t="shared" ca="1" si="382"/>
        <v>3.2000000000000006E-3</v>
      </c>
      <c r="EZ375" s="194">
        <f t="shared" si="383"/>
        <v>0</v>
      </c>
      <c r="FA375" s="19" t="e">
        <f ca="1"/>
        <v>#N/A</v>
      </c>
      <c r="FB375" s="208" t="e">
        <f t="shared" ca="1" si="384"/>
        <v>#N/A</v>
      </c>
      <c r="FC375" s="207"/>
      <c r="FD375" s="194"/>
      <c r="FE375" s="198" cm="1">
        <f t="array" ref="FE375">IFERROR(MATCH(TRUE,INDEX($B$14:$B$117&gt;=FD375,0),0),"")</f>
        <v>1</v>
      </c>
      <c r="FF375" s="194">
        <f t="shared" ca="1" si="385"/>
        <v>3.2000000000000006E-3</v>
      </c>
      <c r="FI375" s="194">
        <f t="shared" si="386"/>
        <v>0</v>
      </c>
      <c r="FJ375" s="19" t="e">
        <f ca="1"/>
        <v>#N/A</v>
      </c>
      <c r="FK375" s="208" t="e">
        <f t="shared" ca="1" si="387"/>
        <v>#N/A</v>
      </c>
      <c r="FL375" s="207"/>
      <c r="FM375" s="194"/>
      <c r="FN375" s="198" cm="1">
        <f t="array" ref="FN375">IFERROR(MATCH(TRUE,INDEX($B$14:$B$117&gt;=FM375,0),0),"")</f>
        <v>1</v>
      </c>
      <c r="FO375" s="194">
        <f t="shared" ca="1" si="388"/>
        <v>3.2000000000000006E-3</v>
      </c>
      <c r="FR375" s="194">
        <f t="shared" si="389"/>
        <v>0</v>
      </c>
      <c r="FS375" s="19" t="e">
        <f ca="1"/>
        <v>#N/A</v>
      </c>
      <c r="FT375" s="208" t="e">
        <f t="shared" ca="1" si="390"/>
        <v>#N/A</v>
      </c>
      <c r="FU375" s="207"/>
      <c r="FV375" s="194"/>
      <c r="FW375" s="198" cm="1">
        <f t="array" ref="FW375">IFERROR(MATCH(TRUE,INDEX($B$14:$B$117&gt;=FV375,0),0),"")</f>
        <v>1</v>
      </c>
      <c r="FX375" s="194">
        <f t="shared" ca="1" si="391"/>
        <v>3.2000000000000006E-3</v>
      </c>
      <c r="GA375" s="194">
        <f t="shared" si="392"/>
        <v>0</v>
      </c>
      <c r="GB375" s="19" t="e">
        <f ca="1"/>
        <v>#N/A</v>
      </c>
      <c r="GC375" s="208" t="e">
        <f t="shared" ca="1" si="393"/>
        <v>#N/A</v>
      </c>
    </row>
    <row r="376" spans="6:185" x14ac:dyDescent="0.2">
      <c r="F376" s="207"/>
      <c r="G376" s="194"/>
      <c r="H376" s="198" cm="1">
        <f t="array" ref="H376">IFERROR(MATCH(TRUE,INDEX($B$14:$B$117&gt;=G376,0),0),"")</f>
        <v>1</v>
      </c>
      <c r="I376" s="194">
        <f t="shared" ca="1" si="338"/>
        <v>3.2000000000000006E-3</v>
      </c>
      <c r="L376" s="194">
        <f t="shared" si="394"/>
        <v>0</v>
      </c>
      <c r="M376" s="19">
        <f ca="1"/>
        <v>0</v>
      </c>
      <c r="N376" s="208">
        <f t="shared" ca="1" si="395"/>
        <v>0</v>
      </c>
      <c r="O376" s="207"/>
      <c r="P376" s="194"/>
      <c r="Q376" s="198" cm="1">
        <f t="array" ref="Q376">IFERROR(MATCH(TRUE,INDEX($B$14:$B$117&gt;=P376,0),0),"")</f>
        <v>1</v>
      </c>
      <c r="R376" s="194">
        <f t="shared" ca="1" si="339"/>
        <v>3.2000000000000006E-3</v>
      </c>
      <c r="U376" s="194">
        <f t="shared" si="396"/>
        <v>0</v>
      </c>
      <c r="V376" s="19">
        <f ca="1"/>
        <v>0</v>
      </c>
      <c r="W376" s="208">
        <f t="shared" ca="1" si="397"/>
        <v>0</v>
      </c>
      <c r="X376" s="207"/>
      <c r="Y376" s="194"/>
      <c r="Z376" s="198" cm="1">
        <f t="array" ref="Z376">IFERROR(MATCH(TRUE,INDEX($B$14:$B$117&gt;=Y376,0),0),"")</f>
        <v>1</v>
      </c>
      <c r="AA376" s="194">
        <f t="shared" ca="1" si="340"/>
        <v>3.2000000000000006E-3</v>
      </c>
      <c r="AD376" s="194">
        <f t="shared" si="341"/>
        <v>0</v>
      </c>
      <c r="AE376" s="19">
        <f ca="1"/>
        <v>0</v>
      </c>
      <c r="AF376" s="208">
        <f t="shared" ca="1" si="342"/>
        <v>0</v>
      </c>
      <c r="AG376" s="207"/>
      <c r="AH376" s="194"/>
      <c r="AI376" s="198" cm="1">
        <f t="array" ref="AI376">IFERROR(MATCH(TRUE,INDEX($B$14:$B$117&gt;=AH376,0),0),"")</f>
        <v>1</v>
      </c>
      <c r="AJ376" s="194">
        <f t="shared" ca="1" si="343"/>
        <v>3.2000000000000006E-3</v>
      </c>
      <c r="AM376" s="194">
        <f t="shared" si="344"/>
        <v>0</v>
      </c>
      <c r="AN376" s="19">
        <f ca="1"/>
        <v>0</v>
      </c>
      <c r="AO376" s="208">
        <f t="shared" ca="1" si="345"/>
        <v>0</v>
      </c>
      <c r="AP376" s="207"/>
      <c r="AQ376" s="194"/>
      <c r="AR376" s="198" cm="1">
        <f t="array" ref="AR376">IFERROR(MATCH(TRUE,INDEX($B$14:$B$117&gt;=AQ376,0),0),"")</f>
        <v>1</v>
      </c>
      <c r="AS376" s="194">
        <f t="shared" ca="1" si="346"/>
        <v>3.2000000000000006E-3</v>
      </c>
      <c r="AV376" s="194">
        <f t="shared" si="347"/>
        <v>0</v>
      </c>
      <c r="AW376" s="19">
        <f ca="1"/>
        <v>0</v>
      </c>
      <c r="AX376" s="208">
        <f t="shared" ca="1" si="348"/>
        <v>0</v>
      </c>
      <c r="AY376" s="207"/>
      <c r="AZ376" s="194"/>
      <c r="BA376" s="198" cm="1">
        <f t="array" ref="BA376">IFERROR(MATCH(TRUE,INDEX($B$14:$B$117&gt;=AZ376,0),0),"")</f>
        <v>1</v>
      </c>
      <c r="BB376" s="194">
        <f t="shared" ca="1" si="349"/>
        <v>3.2000000000000006E-3</v>
      </c>
      <c r="BE376" s="194">
        <f t="shared" si="350"/>
        <v>0</v>
      </c>
      <c r="BF376" s="19">
        <f ca="1"/>
        <v>0</v>
      </c>
      <c r="BG376" s="208">
        <f t="shared" ca="1" si="351"/>
        <v>0</v>
      </c>
      <c r="BH376" s="207"/>
      <c r="BI376" s="194"/>
      <c r="BJ376" s="198" cm="1">
        <f t="array" ref="BJ376">IFERROR(MATCH(TRUE,INDEX($B$14:$B$117&gt;=BI376,0),0),"")</f>
        <v>1</v>
      </c>
      <c r="BK376" s="194">
        <f t="shared" ca="1" si="352"/>
        <v>3.2000000000000006E-3</v>
      </c>
      <c r="BN376" s="194">
        <f t="shared" si="353"/>
        <v>0</v>
      </c>
      <c r="BO376" s="19">
        <f ca="1"/>
        <v>0</v>
      </c>
      <c r="BP376" s="208">
        <f t="shared" ca="1" si="354"/>
        <v>0</v>
      </c>
      <c r="BQ376" s="207"/>
      <c r="BR376" s="194"/>
      <c r="BS376" s="198" cm="1">
        <f t="array" ref="BS376">IFERROR(MATCH(TRUE,INDEX($B$14:$B$117&gt;=BR376,0),0),"")</f>
        <v>1</v>
      </c>
      <c r="BT376" s="194">
        <f t="shared" ca="1" si="355"/>
        <v>3.2000000000000006E-3</v>
      </c>
      <c r="BW376" s="194">
        <f t="shared" si="356"/>
        <v>0</v>
      </c>
      <c r="BX376" s="19">
        <f ca="1"/>
        <v>0</v>
      </c>
      <c r="BY376" s="208">
        <f t="shared" ca="1" si="357"/>
        <v>0</v>
      </c>
      <c r="BZ376" s="207"/>
      <c r="CA376" s="194"/>
      <c r="CB376" s="198" cm="1">
        <f t="array" ref="CB376">IFERROR(MATCH(TRUE,INDEX($B$14:$B$117&gt;=CA376,0),0),"")</f>
        <v>1</v>
      </c>
      <c r="CC376" s="194">
        <f t="shared" ca="1" si="358"/>
        <v>3.2000000000000006E-3</v>
      </c>
      <c r="CF376" s="194">
        <f t="shared" si="359"/>
        <v>0</v>
      </c>
      <c r="CG376" s="19">
        <f ca="1"/>
        <v>0</v>
      </c>
      <c r="CH376" s="208">
        <f t="shared" ca="1" si="360"/>
        <v>0</v>
      </c>
      <c r="CI376" s="207"/>
      <c r="CJ376" s="194"/>
      <c r="CK376" s="198" cm="1">
        <f t="array" ref="CK376">IFERROR(MATCH(TRUE,INDEX($B$14:$B$117&gt;=CJ376,0),0),"")</f>
        <v>1</v>
      </c>
      <c r="CL376" s="194">
        <f t="shared" ca="1" si="361"/>
        <v>3.2000000000000006E-3</v>
      </c>
      <c r="CO376" s="194">
        <f t="shared" si="362"/>
        <v>0</v>
      </c>
      <c r="CP376" s="19">
        <f ca="1"/>
        <v>0</v>
      </c>
      <c r="CQ376" s="208">
        <f t="shared" ca="1" si="363"/>
        <v>0</v>
      </c>
      <c r="CR376" s="207"/>
      <c r="CS376" s="194"/>
      <c r="CT376" s="198" cm="1">
        <f t="array" ref="CT376">IFERROR(MATCH(TRUE,INDEX($B$14:$B$117&gt;=CS376,0),0),"")</f>
        <v>1</v>
      </c>
      <c r="CU376" s="194">
        <f t="shared" ca="1" si="364"/>
        <v>3.2000000000000006E-3</v>
      </c>
      <c r="CX376" s="194">
        <f t="shared" si="365"/>
        <v>0</v>
      </c>
      <c r="CY376" s="19" t="e">
        <f ca="1"/>
        <v>#N/A</v>
      </c>
      <c r="CZ376" s="208" t="e">
        <f t="shared" ca="1" si="366"/>
        <v>#N/A</v>
      </c>
      <c r="DA376" s="207"/>
      <c r="DB376" s="194"/>
      <c r="DC376" s="198" cm="1">
        <f t="array" ref="DC376">IFERROR(MATCH(TRUE,INDEX($B$14:$B$117&gt;=DB376,0),0),"")</f>
        <v>1</v>
      </c>
      <c r="DD376" s="194">
        <f t="shared" ca="1" si="367"/>
        <v>3.2000000000000006E-3</v>
      </c>
      <c r="DG376" s="194">
        <f t="shared" si="368"/>
        <v>0</v>
      </c>
      <c r="DH376" s="19" t="e">
        <f ca="1"/>
        <v>#N/A</v>
      </c>
      <c r="DI376" s="208" t="e">
        <f t="shared" ca="1" si="369"/>
        <v>#N/A</v>
      </c>
      <c r="DJ376" s="207"/>
      <c r="DK376" s="194"/>
      <c r="DL376" s="198" cm="1">
        <f t="array" ref="DL376">IFERROR(MATCH(TRUE,INDEX($B$14:$B$117&gt;=DK376,0),0),"")</f>
        <v>1</v>
      </c>
      <c r="DM376" s="194">
        <f t="shared" ca="1" si="370"/>
        <v>3.2000000000000006E-3</v>
      </c>
      <c r="DP376" s="194">
        <f t="shared" si="371"/>
        <v>0</v>
      </c>
      <c r="DQ376" s="19" t="e">
        <f ca="1"/>
        <v>#N/A</v>
      </c>
      <c r="DR376" s="208" t="e">
        <f t="shared" ca="1" si="372"/>
        <v>#N/A</v>
      </c>
      <c r="DS376" s="207"/>
      <c r="DT376" s="194"/>
      <c r="DU376" s="198" cm="1">
        <f t="array" ref="DU376">IFERROR(MATCH(TRUE,INDEX($B$14:$B$117&gt;=DT376,0),0),"")</f>
        <v>1</v>
      </c>
      <c r="DV376" s="194">
        <f t="shared" ca="1" si="373"/>
        <v>3.2000000000000006E-3</v>
      </c>
      <c r="DY376" s="194">
        <f t="shared" si="374"/>
        <v>0</v>
      </c>
      <c r="DZ376" s="19" t="e">
        <f ca="1"/>
        <v>#N/A</v>
      </c>
      <c r="EA376" s="208" t="e">
        <f t="shared" ca="1" si="375"/>
        <v>#N/A</v>
      </c>
      <c r="EB376" s="207"/>
      <c r="EC376" s="194"/>
      <c r="ED376" s="198" cm="1">
        <f t="array" ref="ED376">IFERROR(MATCH(TRUE,INDEX($B$14:$B$117&gt;=EC376,0),0),"")</f>
        <v>1</v>
      </c>
      <c r="EE376" s="194">
        <f t="shared" ca="1" si="376"/>
        <v>3.2000000000000006E-3</v>
      </c>
      <c r="EH376" s="194">
        <f t="shared" si="377"/>
        <v>0</v>
      </c>
      <c r="EI376" s="19" t="e">
        <f ca="1"/>
        <v>#N/A</v>
      </c>
      <c r="EJ376" s="208" t="e">
        <f t="shared" ca="1" si="378"/>
        <v>#N/A</v>
      </c>
      <c r="EK376" s="207"/>
      <c r="EL376" s="194"/>
      <c r="EM376" s="198" cm="1">
        <f t="array" ref="EM376">IFERROR(MATCH(TRUE,INDEX($B$14:$B$117&gt;=EL376,0),0),"")</f>
        <v>1</v>
      </c>
      <c r="EN376" s="194">
        <f t="shared" ca="1" si="379"/>
        <v>3.2000000000000006E-3</v>
      </c>
      <c r="EQ376" s="194">
        <f t="shared" si="380"/>
        <v>0</v>
      </c>
      <c r="ER376" s="19" t="e">
        <f ca="1"/>
        <v>#N/A</v>
      </c>
      <c r="ES376" s="208" t="e">
        <f t="shared" ca="1" si="381"/>
        <v>#N/A</v>
      </c>
      <c r="ET376" s="207"/>
      <c r="EU376" s="194"/>
      <c r="EV376" s="198" cm="1">
        <f t="array" ref="EV376">IFERROR(MATCH(TRUE,INDEX($B$14:$B$117&gt;=EU376,0),0),"")</f>
        <v>1</v>
      </c>
      <c r="EW376" s="194">
        <f t="shared" ca="1" si="382"/>
        <v>3.2000000000000006E-3</v>
      </c>
      <c r="EZ376" s="194">
        <f t="shared" si="383"/>
        <v>0</v>
      </c>
      <c r="FA376" s="19" t="e">
        <f ca="1"/>
        <v>#N/A</v>
      </c>
      <c r="FB376" s="208" t="e">
        <f t="shared" ca="1" si="384"/>
        <v>#N/A</v>
      </c>
      <c r="FC376" s="207"/>
      <c r="FD376" s="194"/>
      <c r="FE376" s="198" cm="1">
        <f t="array" ref="FE376">IFERROR(MATCH(TRUE,INDEX($B$14:$B$117&gt;=FD376,0),0),"")</f>
        <v>1</v>
      </c>
      <c r="FF376" s="194">
        <f t="shared" ca="1" si="385"/>
        <v>3.2000000000000006E-3</v>
      </c>
      <c r="FI376" s="194">
        <f t="shared" si="386"/>
        <v>0</v>
      </c>
      <c r="FJ376" s="19" t="e">
        <f ca="1"/>
        <v>#N/A</v>
      </c>
      <c r="FK376" s="208" t="e">
        <f t="shared" ca="1" si="387"/>
        <v>#N/A</v>
      </c>
      <c r="FL376" s="207"/>
      <c r="FM376" s="194"/>
      <c r="FN376" s="198" cm="1">
        <f t="array" ref="FN376">IFERROR(MATCH(TRUE,INDEX($B$14:$B$117&gt;=FM376,0),0),"")</f>
        <v>1</v>
      </c>
      <c r="FO376" s="194">
        <f t="shared" ca="1" si="388"/>
        <v>3.2000000000000006E-3</v>
      </c>
      <c r="FR376" s="194">
        <f t="shared" si="389"/>
        <v>0</v>
      </c>
      <c r="FS376" s="19" t="e">
        <f ca="1"/>
        <v>#N/A</v>
      </c>
      <c r="FT376" s="208" t="e">
        <f t="shared" ca="1" si="390"/>
        <v>#N/A</v>
      </c>
      <c r="FU376" s="207"/>
      <c r="FV376" s="194"/>
      <c r="FW376" s="198" cm="1">
        <f t="array" ref="FW376">IFERROR(MATCH(TRUE,INDEX($B$14:$B$117&gt;=FV376,0),0),"")</f>
        <v>1</v>
      </c>
      <c r="FX376" s="194">
        <f t="shared" ca="1" si="391"/>
        <v>3.2000000000000006E-3</v>
      </c>
      <c r="GA376" s="194">
        <f t="shared" si="392"/>
        <v>0</v>
      </c>
      <c r="GB376" s="19" t="e">
        <f ca="1"/>
        <v>#N/A</v>
      </c>
      <c r="GC376" s="208" t="e">
        <f t="shared" ca="1" si="393"/>
        <v>#N/A</v>
      </c>
    </row>
    <row r="377" spans="6:185" x14ac:dyDescent="0.2">
      <c r="F377" s="207"/>
      <c r="G377" s="194"/>
      <c r="H377" s="198" cm="1">
        <f t="array" ref="H377">IFERROR(MATCH(TRUE,INDEX($B$14:$B$117&gt;=G377,0),0),"")</f>
        <v>1</v>
      </c>
      <c r="I377" s="194">
        <f t="shared" ca="1" si="338"/>
        <v>3.2000000000000006E-3</v>
      </c>
      <c r="L377" s="194">
        <f t="shared" si="394"/>
        <v>0</v>
      </c>
      <c r="M377" s="19">
        <f ca="1"/>
        <v>0</v>
      </c>
      <c r="N377" s="208">
        <f t="shared" ca="1" si="395"/>
        <v>0</v>
      </c>
      <c r="O377" s="207"/>
      <c r="P377" s="194"/>
      <c r="Q377" s="198" cm="1">
        <f t="array" ref="Q377">IFERROR(MATCH(TRUE,INDEX($B$14:$B$117&gt;=P377,0),0),"")</f>
        <v>1</v>
      </c>
      <c r="R377" s="194">
        <f t="shared" ca="1" si="339"/>
        <v>3.2000000000000006E-3</v>
      </c>
      <c r="U377" s="194">
        <f t="shared" si="396"/>
        <v>0</v>
      </c>
      <c r="V377" s="19">
        <f ca="1"/>
        <v>0</v>
      </c>
      <c r="W377" s="208">
        <f t="shared" ca="1" si="397"/>
        <v>0</v>
      </c>
      <c r="X377" s="207"/>
      <c r="Y377" s="194"/>
      <c r="Z377" s="198" cm="1">
        <f t="array" ref="Z377">IFERROR(MATCH(TRUE,INDEX($B$14:$B$117&gt;=Y377,0),0),"")</f>
        <v>1</v>
      </c>
      <c r="AA377" s="194">
        <f t="shared" ca="1" si="340"/>
        <v>3.2000000000000006E-3</v>
      </c>
      <c r="AD377" s="194">
        <f t="shared" si="341"/>
        <v>0</v>
      </c>
      <c r="AE377" s="19">
        <f ca="1"/>
        <v>0</v>
      </c>
      <c r="AF377" s="208">
        <f t="shared" ca="1" si="342"/>
        <v>0</v>
      </c>
      <c r="AG377" s="207"/>
      <c r="AH377" s="194"/>
      <c r="AI377" s="198" cm="1">
        <f t="array" ref="AI377">IFERROR(MATCH(TRUE,INDEX($B$14:$B$117&gt;=AH377,0),0),"")</f>
        <v>1</v>
      </c>
      <c r="AJ377" s="194">
        <f t="shared" ca="1" si="343"/>
        <v>3.2000000000000006E-3</v>
      </c>
      <c r="AM377" s="194">
        <f t="shared" si="344"/>
        <v>0</v>
      </c>
      <c r="AN377" s="19">
        <f ca="1"/>
        <v>0</v>
      </c>
      <c r="AO377" s="208">
        <f t="shared" ca="1" si="345"/>
        <v>0</v>
      </c>
      <c r="AP377" s="207"/>
      <c r="AQ377" s="194"/>
      <c r="AR377" s="198" cm="1">
        <f t="array" ref="AR377">IFERROR(MATCH(TRUE,INDEX($B$14:$B$117&gt;=AQ377,0),0),"")</f>
        <v>1</v>
      </c>
      <c r="AS377" s="194">
        <f t="shared" ca="1" si="346"/>
        <v>3.2000000000000006E-3</v>
      </c>
      <c r="AV377" s="194">
        <f t="shared" si="347"/>
        <v>0</v>
      </c>
      <c r="AW377" s="19">
        <f ca="1"/>
        <v>0</v>
      </c>
      <c r="AX377" s="208">
        <f t="shared" ca="1" si="348"/>
        <v>0</v>
      </c>
      <c r="AY377" s="207"/>
      <c r="AZ377" s="194"/>
      <c r="BA377" s="198" cm="1">
        <f t="array" ref="BA377">IFERROR(MATCH(TRUE,INDEX($B$14:$B$117&gt;=AZ377,0),0),"")</f>
        <v>1</v>
      </c>
      <c r="BB377" s="194">
        <f t="shared" ca="1" si="349"/>
        <v>3.2000000000000006E-3</v>
      </c>
      <c r="BE377" s="194">
        <f t="shared" si="350"/>
        <v>0</v>
      </c>
      <c r="BF377" s="19">
        <f ca="1"/>
        <v>0</v>
      </c>
      <c r="BG377" s="208">
        <f t="shared" ca="1" si="351"/>
        <v>0</v>
      </c>
      <c r="BH377" s="207"/>
      <c r="BI377" s="194"/>
      <c r="BJ377" s="198" cm="1">
        <f t="array" ref="BJ377">IFERROR(MATCH(TRUE,INDEX($B$14:$B$117&gt;=BI377,0),0),"")</f>
        <v>1</v>
      </c>
      <c r="BK377" s="194">
        <f t="shared" ca="1" si="352"/>
        <v>3.2000000000000006E-3</v>
      </c>
      <c r="BN377" s="194">
        <f t="shared" si="353"/>
        <v>0</v>
      </c>
      <c r="BO377" s="19">
        <f ca="1"/>
        <v>0</v>
      </c>
      <c r="BP377" s="208">
        <f t="shared" ca="1" si="354"/>
        <v>0</v>
      </c>
      <c r="BQ377" s="207"/>
      <c r="BR377" s="194"/>
      <c r="BS377" s="198" cm="1">
        <f t="array" ref="BS377">IFERROR(MATCH(TRUE,INDEX($B$14:$B$117&gt;=BR377,0),0),"")</f>
        <v>1</v>
      </c>
      <c r="BT377" s="194">
        <f t="shared" ca="1" si="355"/>
        <v>3.2000000000000006E-3</v>
      </c>
      <c r="BW377" s="194">
        <f t="shared" si="356"/>
        <v>0</v>
      </c>
      <c r="BX377" s="19">
        <f ca="1"/>
        <v>0</v>
      </c>
      <c r="BY377" s="208">
        <f t="shared" ca="1" si="357"/>
        <v>0</v>
      </c>
      <c r="BZ377" s="207"/>
      <c r="CA377" s="194"/>
      <c r="CB377" s="198" cm="1">
        <f t="array" ref="CB377">IFERROR(MATCH(TRUE,INDEX($B$14:$B$117&gt;=CA377,0),0),"")</f>
        <v>1</v>
      </c>
      <c r="CC377" s="194">
        <f t="shared" ca="1" si="358"/>
        <v>3.2000000000000006E-3</v>
      </c>
      <c r="CF377" s="194">
        <f t="shared" si="359"/>
        <v>0</v>
      </c>
      <c r="CG377" s="19">
        <f ca="1"/>
        <v>0</v>
      </c>
      <c r="CH377" s="208">
        <f t="shared" ca="1" si="360"/>
        <v>0</v>
      </c>
      <c r="CI377" s="207"/>
      <c r="CJ377" s="194"/>
      <c r="CK377" s="198" cm="1">
        <f t="array" ref="CK377">IFERROR(MATCH(TRUE,INDEX($B$14:$B$117&gt;=CJ377,0),0),"")</f>
        <v>1</v>
      </c>
      <c r="CL377" s="194">
        <f t="shared" ca="1" si="361"/>
        <v>3.2000000000000006E-3</v>
      </c>
      <c r="CO377" s="194">
        <f t="shared" si="362"/>
        <v>0</v>
      </c>
      <c r="CP377" s="19">
        <f ca="1"/>
        <v>0</v>
      </c>
      <c r="CQ377" s="208">
        <f t="shared" ca="1" si="363"/>
        <v>0</v>
      </c>
      <c r="CR377" s="207"/>
      <c r="CS377" s="194"/>
      <c r="CT377" s="198" cm="1">
        <f t="array" ref="CT377">IFERROR(MATCH(TRUE,INDEX($B$14:$B$117&gt;=CS377,0),0),"")</f>
        <v>1</v>
      </c>
      <c r="CU377" s="194">
        <f t="shared" ca="1" si="364"/>
        <v>3.2000000000000006E-3</v>
      </c>
      <c r="CX377" s="194">
        <f t="shared" si="365"/>
        <v>0</v>
      </c>
      <c r="CY377" s="19" t="e">
        <f ca="1"/>
        <v>#N/A</v>
      </c>
      <c r="CZ377" s="208" t="e">
        <f t="shared" ca="1" si="366"/>
        <v>#N/A</v>
      </c>
      <c r="DA377" s="207"/>
      <c r="DB377" s="194"/>
      <c r="DC377" s="198" cm="1">
        <f t="array" ref="DC377">IFERROR(MATCH(TRUE,INDEX($B$14:$B$117&gt;=DB377,0),0),"")</f>
        <v>1</v>
      </c>
      <c r="DD377" s="194">
        <f t="shared" ca="1" si="367"/>
        <v>3.2000000000000006E-3</v>
      </c>
      <c r="DG377" s="194">
        <f t="shared" si="368"/>
        <v>0</v>
      </c>
      <c r="DH377" s="19" t="e">
        <f ca="1"/>
        <v>#N/A</v>
      </c>
      <c r="DI377" s="208" t="e">
        <f t="shared" ca="1" si="369"/>
        <v>#N/A</v>
      </c>
      <c r="DJ377" s="207"/>
      <c r="DK377" s="194"/>
      <c r="DL377" s="198" cm="1">
        <f t="array" ref="DL377">IFERROR(MATCH(TRUE,INDEX($B$14:$B$117&gt;=DK377,0),0),"")</f>
        <v>1</v>
      </c>
      <c r="DM377" s="194">
        <f t="shared" ca="1" si="370"/>
        <v>3.2000000000000006E-3</v>
      </c>
      <c r="DP377" s="194">
        <f t="shared" si="371"/>
        <v>0</v>
      </c>
      <c r="DQ377" s="19" t="e">
        <f ca="1"/>
        <v>#N/A</v>
      </c>
      <c r="DR377" s="208" t="e">
        <f t="shared" ca="1" si="372"/>
        <v>#N/A</v>
      </c>
      <c r="DS377" s="207"/>
      <c r="DT377" s="194"/>
      <c r="DU377" s="198" cm="1">
        <f t="array" ref="DU377">IFERROR(MATCH(TRUE,INDEX($B$14:$B$117&gt;=DT377,0),0),"")</f>
        <v>1</v>
      </c>
      <c r="DV377" s="194">
        <f t="shared" ca="1" si="373"/>
        <v>3.2000000000000006E-3</v>
      </c>
      <c r="DY377" s="194">
        <f t="shared" si="374"/>
        <v>0</v>
      </c>
      <c r="DZ377" s="19" t="e">
        <f ca="1"/>
        <v>#N/A</v>
      </c>
      <c r="EA377" s="208" t="e">
        <f t="shared" ca="1" si="375"/>
        <v>#N/A</v>
      </c>
      <c r="EB377" s="207"/>
      <c r="EC377" s="194"/>
      <c r="ED377" s="198" cm="1">
        <f t="array" ref="ED377">IFERROR(MATCH(TRUE,INDEX($B$14:$B$117&gt;=EC377,0),0),"")</f>
        <v>1</v>
      </c>
      <c r="EE377" s="194">
        <f t="shared" ca="1" si="376"/>
        <v>3.2000000000000006E-3</v>
      </c>
      <c r="EH377" s="194">
        <f t="shared" si="377"/>
        <v>0</v>
      </c>
      <c r="EI377" s="19" t="e">
        <f ca="1"/>
        <v>#N/A</v>
      </c>
      <c r="EJ377" s="208" t="e">
        <f t="shared" ca="1" si="378"/>
        <v>#N/A</v>
      </c>
      <c r="EK377" s="207"/>
      <c r="EL377" s="194"/>
      <c r="EM377" s="198" cm="1">
        <f t="array" ref="EM377">IFERROR(MATCH(TRUE,INDEX($B$14:$B$117&gt;=EL377,0),0),"")</f>
        <v>1</v>
      </c>
      <c r="EN377" s="194">
        <f t="shared" ca="1" si="379"/>
        <v>3.2000000000000006E-3</v>
      </c>
      <c r="EQ377" s="194">
        <f t="shared" si="380"/>
        <v>0</v>
      </c>
      <c r="ER377" s="19" t="e">
        <f ca="1"/>
        <v>#N/A</v>
      </c>
      <c r="ES377" s="208" t="e">
        <f t="shared" ca="1" si="381"/>
        <v>#N/A</v>
      </c>
      <c r="ET377" s="207"/>
      <c r="EU377" s="194"/>
      <c r="EV377" s="198" cm="1">
        <f t="array" ref="EV377">IFERROR(MATCH(TRUE,INDEX($B$14:$B$117&gt;=EU377,0),0),"")</f>
        <v>1</v>
      </c>
      <c r="EW377" s="194">
        <f t="shared" ca="1" si="382"/>
        <v>3.2000000000000006E-3</v>
      </c>
      <c r="EZ377" s="194">
        <f t="shared" si="383"/>
        <v>0</v>
      </c>
      <c r="FA377" s="19" t="e">
        <f ca="1"/>
        <v>#N/A</v>
      </c>
      <c r="FB377" s="208" t="e">
        <f t="shared" ca="1" si="384"/>
        <v>#N/A</v>
      </c>
      <c r="FC377" s="207"/>
      <c r="FD377" s="194"/>
      <c r="FE377" s="198" cm="1">
        <f t="array" ref="FE377">IFERROR(MATCH(TRUE,INDEX($B$14:$B$117&gt;=FD377,0),0),"")</f>
        <v>1</v>
      </c>
      <c r="FF377" s="194">
        <f t="shared" ca="1" si="385"/>
        <v>3.2000000000000006E-3</v>
      </c>
      <c r="FI377" s="194">
        <f t="shared" si="386"/>
        <v>0</v>
      </c>
      <c r="FJ377" s="19" t="e">
        <f ca="1"/>
        <v>#N/A</v>
      </c>
      <c r="FK377" s="208" t="e">
        <f t="shared" ca="1" si="387"/>
        <v>#N/A</v>
      </c>
      <c r="FL377" s="207"/>
      <c r="FM377" s="194"/>
      <c r="FN377" s="198" cm="1">
        <f t="array" ref="FN377">IFERROR(MATCH(TRUE,INDEX($B$14:$B$117&gt;=FM377,0),0),"")</f>
        <v>1</v>
      </c>
      <c r="FO377" s="194">
        <f t="shared" ca="1" si="388"/>
        <v>3.2000000000000006E-3</v>
      </c>
      <c r="FR377" s="194">
        <f t="shared" si="389"/>
        <v>0</v>
      </c>
      <c r="FS377" s="19" t="e">
        <f ca="1"/>
        <v>#N/A</v>
      </c>
      <c r="FT377" s="208" t="e">
        <f t="shared" ca="1" si="390"/>
        <v>#N/A</v>
      </c>
      <c r="FU377" s="207"/>
      <c r="FV377" s="194"/>
      <c r="FW377" s="198" cm="1">
        <f t="array" ref="FW377">IFERROR(MATCH(TRUE,INDEX($B$14:$B$117&gt;=FV377,0),0),"")</f>
        <v>1</v>
      </c>
      <c r="FX377" s="194">
        <f t="shared" ca="1" si="391"/>
        <v>3.2000000000000006E-3</v>
      </c>
      <c r="GA377" s="194">
        <f t="shared" si="392"/>
        <v>0</v>
      </c>
      <c r="GB377" s="19" t="e">
        <f ca="1"/>
        <v>#N/A</v>
      </c>
      <c r="GC377" s="208" t="e">
        <f t="shared" ca="1" si="393"/>
        <v>#N/A</v>
      </c>
    </row>
    <row r="378" spans="6:185" x14ac:dyDescent="0.2">
      <c r="F378" s="207"/>
      <c r="G378" s="194"/>
      <c r="H378" s="198" cm="1">
        <f t="array" ref="H378">IFERROR(MATCH(TRUE,INDEX($B$14:$B$117&gt;=G378,0),0),"")</f>
        <v>1</v>
      </c>
      <c r="I378" s="194">
        <f t="shared" ca="1" si="338"/>
        <v>3.2000000000000006E-3</v>
      </c>
      <c r="L378" s="194">
        <f t="shared" si="394"/>
        <v>0</v>
      </c>
      <c r="M378" s="19">
        <f ca="1"/>
        <v>0</v>
      </c>
      <c r="N378" s="208">
        <f t="shared" ca="1" si="395"/>
        <v>0</v>
      </c>
      <c r="O378" s="207"/>
      <c r="P378" s="194"/>
      <c r="Q378" s="198" cm="1">
        <f t="array" ref="Q378">IFERROR(MATCH(TRUE,INDEX($B$14:$B$117&gt;=P378,0),0),"")</f>
        <v>1</v>
      </c>
      <c r="R378" s="194">
        <f t="shared" ca="1" si="339"/>
        <v>3.2000000000000006E-3</v>
      </c>
      <c r="U378" s="194">
        <f t="shared" si="396"/>
        <v>0</v>
      </c>
      <c r="V378" s="19">
        <f ca="1"/>
        <v>0</v>
      </c>
      <c r="W378" s="208">
        <f t="shared" ca="1" si="397"/>
        <v>0</v>
      </c>
      <c r="X378" s="207"/>
      <c r="Y378" s="194"/>
      <c r="Z378" s="198" cm="1">
        <f t="array" ref="Z378">IFERROR(MATCH(TRUE,INDEX($B$14:$B$117&gt;=Y378,0),0),"")</f>
        <v>1</v>
      </c>
      <c r="AA378" s="194">
        <f t="shared" ca="1" si="340"/>
        <v>3.2000000000000006E-3</v>
      </c>
      <c r="AD378" s="194">
        <f t="shared" si="341"/>
        <v>0</v>
      </c>
      <c r="AE378" s="19">
        <f ca="1"/>
        <v>0</v>
      </c>
      <c r="AF378" s="208">
        <f t="shared" ca="1" si="342"/>
        <v>0</v>
      </c>
      <c r="AG378" s="207"/>
      <c r="AH378" s="194"/>
      <c r="AI378" s="198" cm="1">
        <f t="array" ref="AI378">IFERROR(MATCH(TRUE,INDEX($B$14:$B$117&gt;=AH378,0),0),"")</f>
        <v>1</v>
      </c>
      <c r="AJ378" s="194">
        <f t="shared" ca="1" si="343"/>
        <v>3.2000000000000006E-3</v>
      </c>
      <c r="AM378" s="194">
        <f t="shared" si="344"/>
        <v>0</v>
      </c>
      <c r="AN378" s="19">
        <f ca="1"/>
        <v>0</v>
      </c>
      <c r="AO378" s="208">
        <f t="shared" ca="1" si="345"/>
        <v>0</v>
      </c>
      <c r="AP378" s="207"/>
      <c r="AQ378" s="194"/>
      <c r="AR378" s="198" cm="1">
        <f t="array" ref="AR378">IFERROR(MATCH(TRUE,INDEX($B$14:$B$117&gt;=AQ378,0),0),"")</f>
        <v>1</v>
      </c>
      <c r="AS378" s="194">
        <f t="shared" ca="1" si="346"/>
        <v>3.2000000000000006E-3</v>
      </c>
      <c r="AV378" s="194">
        <f t="shared" si="347"/>
        <v>0</v>
      </c>
      <c r="AW378" s="19">
        <f ca="1"/>
        <v>0</v>
      </c>
      <c r="AX378" s="208">
        <f t="shared" ca="1" si="348"/>
        <v>0</v>
      </c>
      <c r="AY378" s="207"/>
      <c r="AZ378" s="194"/>
      <c r="BA378" s="198" cm="1">
        <f t="array" ref="BA378">IFERROR(MATCH(TRUE,INDEX($B$14:$B$117&gt;=AZ378,0),0),"")</f>
        <v>1</v>
      </c>
      <c r="BB378" s="194">
        <f t="shared" ca="1" si="349"/>
        <v>3.2000000000000006E-3</v>
      </c>
      <c r="BE378" s="194">
        <f t="shared" si="350"/>
        <v>0</v>
      </c>
      <c r="BF378" s="19">
        <f ca="1"/>
        <v>0</v>
      </c>
      <c r="BG378" s="208">
        <f t="shared" ca="1" si="351"/>
        <v>0</v>
      </c>
      <c r="BH378" s="207"/>
      <c r="BI378" s="194"/>
      <c r="BJ378" s="198" cm="1">
        <f t="array" ref="BJ378">IFERROR(MATCH(TRUE,INDEX($B$14:$B$117&gt;=BI378,0),0),"")</f>
        <v>1</v>
      </c>
      <c r="BK378" s="194">
        <f t="shared" ca="1" si="352"/>
        <v>3.2000000000000006E-3</v>
      </c>
      <c r="BN378" s="194">
        <f t="shared" si="353"/>
        <v>0</v>
      </c>
      <c r="BO378" s="19">
        <f ca="1"/>
        <v>0</v>
      </c>
      <c r="BP378" s="208">
        <f t="shared" ca="1" si="354"/>
        <v>0</v>
      </c>
      <c r="BQ378" s="207"/>
      <c r="BR378" s="194"/>
      <c r="BS378" s="198" cm="1">
        <f t="array" ref="BS378">IFERROR(MATCH(TRUE,INDEX($B$14:$B$117&gt;=BR378,0),0),"")</f>
        <v>1</v>
      </c>
      <c r="BT378" s="194">
        <f t="shared" ca="1" si="355"/>
        <v>3.2000000000000006E-3</v>
      </c>
      <c r="BW378" s="194">
        <f t="shared" si="356"/>
        <v>0</v>
      </c>
      <c r="BX378" s="19">
        <f ca="1"/>
        <v>0</v>
      </c>
      <c r="BY378" s="208">
        <f t="shared" ca="1" si="357"/>
        <v>0</v>
      </c>
      <c r="BZ378" s="207"/>
      <c r="CA378" s="194"/>
      <c r="CB378" s="198" cm="1">
        <f t="array" ref="CB378">IFERROR(MATCH(TRUE,INDEX($B$14:$B$117&gt;=CA378,0),0),"")</f>
        <v>1</v>
      </c>
      <c r="CC378" s="194">
        <f t="shared" ca="1" si="358"/>
        <v>3.2000000000000006E-3</v>
      </c>
      <c r="CF378" s="194">
        <f t="shared" si="359"/>
        <v>0</v>
      </c>
      <c r="CG378" s="19">
        <f ca="1"/>
        <v>0</v>
      </c>
      <c r="CH378" s="208">
        <f t="shared" ca="1" si="360"/>
        <v>0</v>
      </c>
      <c r="CI378" s="207"/>
      <c r="CJ378" s="194"/>
      <c r="CK378" s="198" cm="1">
        <f t="array" ref="CK378">IFERROR(MATCH(TRUE,INDEX($B$14:$B$117&gt;=CJ378,0),0),"")</f>
        <v>1</v>
      </c>
      <c r="CL378" s="194">
        <f t="shared" ca="1" si="361"/>
        <v>3.2000000000000006E-3</v>
      </c>
      <c r="CO378" s="194">
        <f t="shared" si="362"/>
        <v>0</v>
      </c>
      <c r="CP378" s="19">
        <f ca="1"/>
        <v>0</v>
      </c>
      <c r="CQ378" s="208">
        <f t="shared" ca="1" si="363"/>
        <v>0</v>
      </c>
      <c r="CR378" s="207"/>
      <c r="CS378" s="194"/>
      <c r="CT378" s="198" cm="1">
        <f t="array" ref="CT378">IFERROR(MATCH(TRUE,INDEX($B$14:$B$117&gt;=CS378,0),0),"")</f>
        <v>1</v>
      </c>
      <c r="CU378" s="194">
        <f t="shared" ca="1" si="364"/>
        <v>3.2000000000000006E-3</v>
      </c>
      <c r="CX378" s="194">
        <f t="shared" si="365"/>
        <v>0</v>
      </c>
      <c r="CY378" s="19" t="e">
        <f ca="1"/>
        <v>#N/A</v>
      </c>
      <c r="CZ378" s="208" t="e">
        <f t="shared" ca="1" si="366"/>
        <v>#N/A</v>
      </c>
      <c r="DA378" s="207"/>
      <c r="DB378" s="194"/>
      <c r="DC378" s="198" cm="1">
        <f t="array" ref="DC378">IFERROR(MATCH(TRUE,INDEX($B$14:$B$117&gt;=DB378,0),0),"")</f>
        <v>1</v>
      </c>
      <c r="DD378" s="194">
        <f t="shared" ca="1" si="367"/>
        <v>3.2000000000000006E-3</v>
      </c>
      <c r="DG378" s="194">
        <f t="shared" si="368"/>
        <v>0</v>
      </c>
      <c r="DH378" s="19" t="e">
        <f ca="1"/>
        <v>#N/A</v>
      </c>
      <c r="DI378" s="208" t="e">
        <f t="shared" ca="1" si="369"/>
        <v>#N/A</v>
      </c>
      <c r="DJ378" s="207"/>
      <c r="DK378" s="194"/>
      <c r="DL378" s="198" cm="1">
        <f t="array" ref="DL378">IFERROR(MATCH(TRUE,INDEX($B$14:$B$117&gt;=DK378,0),0),"")</f>
        <v>1</v>
      </c>
      <c r="DM378" s="194">
        <f t="shared" ca="1" si="370"/>
        <v>3.2000000000000006E-3</v>
      </c>
      <c r="DP378" s="194">
        <f t="shared" si="371"/>
        <v>0</v>
      </c>
      <c r="DQ378" s="19" t="e">
        <f ca="1"/>
        <v>#N/A</v>
      </c>
      <c r="DR378" s="208" t="e">
        <f t="shared" ca="1" si="372"/>
        <v>#N/A</v>
      </c>
      <c r="DS378" s="207"/>
      <c r="DT378" s="194"/>
      <c r="DU378" s="198" cm="1">
        <f t="array" ref="DU378">IFERROR(MATCH(TRUE,INDEX($B$14:$B$117&gt;=DT378,0),0),"")</f>
        <v>1</v>
      </c>
      <c r="DV378" s="194">
        <f t="shared" ca="1" si="373"/>
        <v>3.2000000000000006E-3</v>
      </c>
      <c r="DY378" s="194">
        <f t="shared" si="374"/>
        <v>0</v>
      </c>
      <c r="DZ378" s="19" t="e">
        <f ca="1"/>
        <v>#N/A</v>
      </c>
      <c r="EA378" s="208" t="e">
        <f t="shared" ca="1" si="375"/>
        <v>#N/A</v>
      </c>
      <c r="EB378" s="207"/>
      <c r="EC378" s="194"/>
      <c r="ED378" s="198" cm="1">
        <f t="array" ref="ED378">IFERROR(MATCH(TRUE,INDEX($B$14:$B$117&gt;=EC378,0),0),"")</f>
        <v>1</v>
      </c>
      <c r="EE378" s="194">
        <f t="shared" ca="1" si="376"/>
        <v>3.2000000000000006E-3</v>
      </c>
      <c r="EH378" s="194">
        <f t="shared" si="377"/>
        <v>0</v>
      </c>
      <c r="EI378" s="19" t="e">
        <f ca="1"/>
        <v>#N/A</v>
      </c>
      <c r="EJ378" s="208" t="e">
        <f t="shared" ca="1" si="378"/>
        <v>#N/A</v>
      </c>
      <c r="EK378" s="207"/>
      <c r="EL378" s="194"/>
      <c r="EM378" s="198" cm="1">
        <f t="array" ref="EM378">IFERROR(MATCH(TRUE,INDEX($B$14:$B$117&gt;=EL378,0),0),"")</f>
        <v>1</v>
      </c>
      <c r="EN378" s="194">
        <f t="shared" ca="1" si="379"/>
        <v>3.2000000000000006E-3</v>
      </c>
      <c r="EQ378" s="194">
        <f t="shared" si="380"/>
        <v>0</v>
      </c>
      <c r="ER378" s="19" t="e">
        <f ca="1"/>
        <v>#N/A</v>
      </c>
      <c r="ES378" s="208" t="e">
        <f t="shared" ca="1" si="381"/>
        <v>#N/A</v>
      </c>
      <c r="ET378" s="207"/>
      <c r="EU378" s="194"/>
      <c r="EV378" s="198" cm="1">
        <f t="array" ref="EV378">IFERROR(MATCH(TRUE,INDEX($B$14:$B$117&gt;=EU378,0),0),"")</f>
        <v>1</v>
      </c>
      <c r="EW378" s="194">
        <f t="shared" ca="1" si="382"/>
        <v>3.2000000000000006E-3</v>
      </c>
      <c r="EZ378" s="194">
        <f t="shared" si="383"/>
        <v>0</v>
      </c>
      <c r="FA378" s="19" t="e">
        <f ca="1"/>
        <v>#N/A</v>
      </c>
      <c r="FB378" s="208" t="e">
        <f t="shared" ca="1" si="384"/>
        <v>#N/A</v>
      </c>
      <c r="FC378" s="207"/>
      <c r="FD378" s="194"/>
      <c r="FE378" s="198" cm="1">
        <f t="array" ref="FE378">IFERROR(MATCH(TRUE,INDEX($B$14:$B$117&gt;=FD378,0),0),"")</f>
        <v>1</v>
      </c>
      <c r="FF378" s="194">
        <f t="shared" ca="1" si="385"/>
        <v>3.2000000000000006E-3</v>
      </c>
      <c r="FI378" s="194">
        <f t="shared" si="386"/>
        <v>0</v>
      </c>
      <c r="FJ378" s="19" t="e">
        <f ca="1"/>
        <v>#N/A</v>
      </c>
      <c r="FK378" s="208" t="e">
        <f t="shared" ca="1" si="387"/>
        <v>#N/A</v>
      </c>
      <c r="FL378" s="207"/>
      <c r="FM378" s="194"/>
      <c r="FN378" s="198" cm="1">
        <f t="array" ref="FN378">IFERROR(MATCH(TRUE,INDEX($B$14:$B$117&gt;=FM378,0),0),"")</f>
        <v>1</v>
      </c>
      <c r="FO378" s="194">
        <f t="shared" ca="1" si="388"/>
        <v>3.2000000000000006E-3</v>
      </c>
      <c r="FR378" s="194">
        <f t="shared" si="389"/>
        <v>0</v>
      </c>
      <c r="FS378" s="19" t="e">
        <f ca="1"/>
        <v>#N/A</v>
      </c>
      <c r="FT378" s="208" t="e">
        <f t="shared" ca="1" si="390"/>
        <v>#N/A</v>
      </c>
      <c r="FU378" s="207"/>
      <c r="FV378" s="194"/>
      <c r="FW378" s="198" cm="1">
        <f t="array" ref="FW378">IFERROR(MATCH(TRUE,INDEX($B$14:$B$117&gt;=FV378,0),0),"")</f>
        <v>1</v>
      </c>
      <c r="FX378" s="194">
        <f t="shared" ca="1" si="391"/>
        <v>3.2000000000000006E-3</v>
      </c>
      <c r="GA378" s="194">
        <f t="shared" si="392"/>
        <v>0</v>
      </c>
      <c r="GB378" s="19" t="e">
        <f ca="1"/>
        <v>#N/A</v>
      </c>
      <c r="GC378" s="208" t="e">
        <f t="shared" ca="1" si="393"/>
        <v>#N/A</v>
      </c>
    </row>
    <row r="379" spans="6:185" x14ac:dyDescent="0.2">
      <c r="F379" s="207"/>
      <c r="G379" s="194"/>
      <c r="H379" s="198" cm="1">
        <f t="array" ref="H379">IFERROR(MATCH(TRUE,INDEX($B$14:$B$117&gt;=G379,0),0),"")</f>
        <v>1</v>
      </c>
      <c r="I379" s="194">
        <f t="shared" ca="1" si="338"/>
        <v>3.2000000000000006E-3</v>
      </c>
      <c r="L379" s="194">
        <f t="shared" si="394"/>
        <v>0</v>
      </c>
      <c r="M379" s="19">
        <f ca="1"/>
        <v>0</v>
      </c>
      <c r="N379" s="208">
        <f t="shared" ca="1" si="395"/>
        <v>0</v>
      </c>
      <c r="O379" s="207"/>
      <c r="P379" s="194"/>
      <c r="Q379" s="198" cm="1">
        <f t="array" ref="Q379">IFERROR(MATCH(TRUE,INDEX($B$14:$B$117&gt;=P379,0),0),"")</f>
        <v>1</v>
      </c>
      <c r="R379" s="194">
        <f t="shared" ca="1" si="339"/>
        <v>3.2000000000000006E-3</v>
      </c>
      <c r="U379" s="194">
        <f t="shared" si="396"/>
        <v>0</v>
      </c>
      <c r="V379" s="19">
        <f ca="1"/>
        <v>0</v>
      </c>
      <c r="W379" s="208">
        <f t="shared" ca="1" si="397"/>
        <v>0</v>
      </c>
      <c r="X379" s="207"/>
      <c r="Y379" s="194"/>
      <c r="Z379" s="198" cm="1">
        <f t="array" ref="Z379">IFERROR(MATCH(TRUE,INDEX($B$14:$B$117&gt;=Y379,0),0),"")</f>
        <v>1</v>
      </c>
      <c r="AA379" s="194">
        <f t="shared" ca="1" si="340"/>
        <v>3.2000000000000006E-3</v>
      </c>
      <c r="AD379" s="194">
        <f t="shared" si="341"/>
        <v>0</v>
      </c>
      <c r="AE379" s="19">
        <f ca="1"/>
        <v>0</v>
      </c>
      <c r="AF379" s="208">
        <f t="shared" ca="1" si="342"/>
        <v>0</v>
      </c>
      <c r="AG379" s="207"/>
      <c r="AH379" s="194"/>
      <c r="AI379" s="198" cm="1">
        <f t="array" ref="AI379">IFERROR(MATCH(TRUE,INDEX($B$14:$B$117&gt;=AH379,0),0),"")</f>
        <v>1</v>
      </c>
      <c r="AJ379" s="194">
        <f t="shared" ca="1" si="343"/>
        <v>3.2000000000000006E-3</v>
      </c>
      <c r="AM379" s="194">
        <f t="shared" si="344"/>
        <v>0</v>
      </c>
      <c r="AN379" s="19">
        <f ca="1"/>
        <v>0</v>
      </c>
      <c r="AO379" s="208">
        <f t="shared" ca="1" si="345"/>
        <v>0</v>
      </c>
      <c r="AP379" s="207"/>
      <c r="AQ379" s="194"/>
      <c r="AR379" s="198" cm="1">
        <f t="array" ref="AR379">IFERROR(MATCH(TRUE,INDEX($B$14:$B$117&gt;=AQ379,0),0),"")</f>
        <v>1</v>
      </c>
      <c r="AS379" s="194">
        <f t="shared" ca="1" si="346"/>
        <v>3.2000000000000006E-3</v>
      </c>
      <c r="AV379" s="194">
        <f t="shared" si="347"/>
        <v>0</v>
      </c>
      <c r="AW379" s="19">
        <f ca="1"/>
        <v>0</v>
      </c>
      <c r="AX379" s="208">
        <f t="shared" ca="1" si="348"/>
        <v>0</v>
      </c>
      <c r="AY379" s="207"/>
      <c r="AZ379" s="194"/>
      <c r="BA379" s="198" cm="1">
        <f t="array" ref="BA379">IFERROR(MATCH(TRUE,INDEX($B$14:$B$117&gt;=AZ379,0),0),"")</f>
        <v>1</v>
      </c>
      <c r="BB379" s="194">
        <f t="shared" ca="1" si="349"/>
        <v>3.2000000000000006E-3</v>
      </c>
      <c r="BE379" s="194">
        <f t="shared" si="350"/>
        <v>0</v>
      </c>
      <c r="BF379" s="19">
        <f ca="1"/>
        <v>0</v>
      </c>
      <c r="BG379" s="208">
        <f t="shared" ca="1" si="351"/>
        <v>0</v>
      </c>
      <c r="BH379" s="207"/>
      <c r="BI379" s="194"/>
      <c r="BJ379" s="198" cm="1">
        <f t="array" ref="BJ379">IFERROR(MATCH(TRUE,INDEX($B$14:$B$117&gt;=BI379,0),0),"")</f>
        <v>1</v>
      </c>
      <c r="BK379" s="194">
        <f t="shared" ca="1" si="352"/>
        <v>3.2000000000000006E-3</v>
      </c>
      <c r="BN379" s="194">
        <f t="shared" si="353"/>
        <v>0</v>
      </c>
      <c r="BO379" s="19">
        <f ca="1"/>
        <v>0</v>
      </c>
      <c r="BP379" s="208">
        <f t="shared" ca="1" si="354"/>
        <v>0</v>
      </c>
      <c r="BQ379" s="207"/>
      <c r="BR379" s="194"/>
      <c r="BS379" s="198" cm="1">
        <f t="array" ref="BS379">IFERROR(MATCH(TRUE,INDEX($B$14:$B$117&gt;=BR379,0),0),"")</f>
        <v>1</v>
      </c>
      <c r="BT379" s="194">
        <f t="shared" ca="1" si="355"/>
        <v>3.2000000000000006E-3</v>
      </c>
      <c r="BW379" s="194">
        <f t="shared" si="356"/>
        <v>0</v>
      </c>
      <c r="BX379" s="19">
        <f ca="1"/>
        <v>0</v>
      </c>
      <c r="BY379" s="208">
        <f t="shared" ca="1" si="357"/>
        <v>0</v>
      </c>
      <c r="BZ379" s="207"/>
      <c r="CA379" s="194"/>
      <c r="CB379" s="198" cm="1">
        <f t="array" ref="CB379">IFERROR(MATCH(TRUE,INDEX($B$14:$B$117&gt;=CA379,0),0),"")</f>
        <v>1</v>
      </c>
      <c r="CC379" s="194">
        <f t="shared" ca="1" si="358"/>
        <v>3.2000000000000006E-3</v>
      </c>
      <c r="CF379" s="194">
        <f t="shared" si="359"/>
        <v>0</v>
      </c>
      <c r="CG379" s="19">
        <f ca="1"/>
        <v>0</v>
      </c>
      <c r="CH379" s="208">
        <f t="shared" ca="1" si="360"/>
        <v>0</v>
      </c>
      <c r="CI379" s="207"/>
      <c r="CJ379" s="194"/>
      <c r="CK379" s="198" cm="1">
        <f t="array" ref="CK379">IFERROR(MATCH(TRUE,INDEX($B$14:$B$117&gt;=CJ379,0),0),"")</f>
        <v>1</v>
      </c>
      <c r="CL379" s="194">
        <f t="shared" ca="1" si="361"/>
        <v>3.2000000000000006E-3</v>
      </c>
      <c r="CO379" s="194">
        <f t="shared" si="362"/>
        <v>0</v>
      </c>
      <c r="CP379" s="19">
        <f ca="1"/>
        <v>0</v>
      </c>
      <c r="CQ379" s="208">
        <f t="shared" ca="1" si="363"/>
        <v>0</v>
      </c>
      <c r="CR379" s="207"/>
      <c r="CS379" s="194"/>
      <c r="CT379" s="198" cm="1">
        <f t="array" ref="CT379">IFERROR(MATCH(TRUE,INDEX($B$14:$B$117&gt;=CS379,0),0),"")</f>
        <v>1</v>
      </c>
      <c r="CU379" s="194">
        <f t="shared" ca="1" si="364"/>
        <v>3.2000000000000006E-3</v>
      </c>
      <c r="CX379" s="194">
        <f t="shared" si="365"/>
        <v>0</v>
      </c>
      <c r="CY379" s="19" t="e">
        <f ca="1"/>
        <v>#N/A</v>
      </c>
      <c r="CZ379" s="208" t="e">
        <f t="shared" ca="1" si="366"/>
        <v>#N/A</v>
      </c>
      <c r="DA379" s="207"/>
      <c r="DB379" s="194"/>
      <c r="DC379" s="198" cm="1">
        <f t="array" ref="DC379">IFERROR(MATCH(TRUE,INDEX($B$14:$B$117&gt;=DB379,0),0),"")</f>
        <v>1</v>
      </c>
      <c r="DD379" s="194">
        <f t="shared" ca="1" si="367"/>
        <v>3.2000000000000006E-3</v>
      </c>
      <c r="DG379" s="194">
        <f t="shared" si="368"/>
        <v>0</v>
      </c>
      <c r="DH379" s="19" t="e">
        <f ca="1"/>
        <v>#N/A</v>
      </c>
      <c r="DI379" s="208" t="e">
        <f t="shared" ca="1" si="369"/>
        <v>#N/A</v>
      </c>
      <c r="DJ379" s="207"/>
      <c r="DK379" s="194"/>
      <c r="DL379" s="198" cm="1">
        <f t="array" ref="DL379">IFERROR(MATCH(TRUE,INDEX($B$14:$B$117&gt;=DK379,0),0),"")</f>
        <v>1</v>
      </c>
      <c r="DM379" s="194">
        <f t="shared" ca="1" si="370"/>
        <v>3.2000000000000006E-3</v>
      </c>
      <c r="DP379" s="194">
        <f t="shared" si="371"/>
        <v>0</v>
      </c>
      <c r="DQ379" s="19" t="e">
        <f ca="1"/>
        <v>#N/A</v>
      </c>
      <c r="DR379" s="208" t="e">
        <f t="shared" ca="1" si="372"/>
        <v>#N/A</v>
      </c>
      <c r="DS379" s="207"/>
      <c r="DT379" s="194"/>
      <c r="DU379" s="198" cm="1">
        <f t="array" ref="DU379">IFERROR(MATCH(TRUE,INDEX($B$14:$B$117&gt;=DT379,0),0),"")</f>
        <v>1</v>
      </c>
      <c r="DV379" s="194">
        <f t="shared" ca="1" si="373"/>
        <v>3.2000000000000006E-3</v>
      </c>
      <c r="DY379" s="194">
        <f t="shared" si="374"/>
        <v>0</v>
      </c>
      <c r="DZ379" s="19" t="e">
        <f ca="1"/>
        <v>#N/A</v>
      </c>
      <c r="EA379" s="208" t="e">
        <f t="shared" ca="1" si="375"/>
        <v>#N/A</v>
      </c>
      <c r="EB379" s="207"/>
      <c r="EC379" s="194"/>
      <c r="ED379" s="198" cm="1">
        <f t="array" ref="ED379">IFERROR(MATCH(TRUE,INDEX($B$14:$B$117&gt;=EC379,0),0),"")</f>
        <v>1</v>
      </c>
      <c r="EE379" s="194">
        <f t="shared" ca="1" si="376"/>
        <v>3.2000000000000006E-3</v>
      </c>
      <c r="EH379" s="194">
        <f t="shared" si="377"/>
        <v>0</v>
      </c>
      <c r="EI379" s="19" t="e">
        <f ca="1"/>
        <v>#N/A</v>
      </c>
      <c r="EJ379" s="208" t="e">
        <f t="shared" ca="1" si="378"/>
        <v>#N/A</v>
      </c>
      <c r="EK379" s="207"/>
      <c r="EL379" s="194"/>
      <c r="EM379" s="198" cm="1">
        <f t="array" ref="EM379">IFERROR(MATCH(TRUE,INDEX($B$14:$B$117&gt;=EL379,0),0),"")</f>
        <v>1</v>
      </c>
      <c r="EN379" s="194">
        <f t="shared" ca="1" si="379"/>
        <v>3.2000000000000006E-3</v>
      </c>
      <c r="EQ379" s="194">
        <f t="shared" si="380"/>
        <v>0</v>
      </c>
      <c r="ER379" s="19" t="e">
        <f ca="1"/>
        <v>#N/A</v>
      </c>
      <c r="ES379" s="208" t="e">
        <f t="shared" ca="1" si="381"/>
        <v>#N/A</v>
      </c>
      <c r="ET379" s="207"/>
      <c r="EU379" s="194"/>
      <c r="EV379" s="198" cm="1">
        <f t="array" ref="EV379">IFERROR(MATCH(TRUE,INDEX($B$14:$B$117&gt;=EU379,0),0),"")</f>
        <v>1</v>
      </c>
      <c r="EW379" s="194">
        <f t="shared" ca="1" si="382"/>
        <v>3.2000000000000006E-3</v>
      </c>
      <c r="EZ379" s="194">
        <f t="shared" si="383"/>
        <v>0</v>
      </c>
      <c r="FA379" s="19" t="e">
        <f ca="1"/>
        <v>#N/A</v>
      </c>
      <c r="FB379" s="208" t="e">
        <f t="shared" ca="1" si="384"/>
        <v>#N/A</v>
      </c>
      <c r="FC379" s="207"/>
      <c r="FD379" s="194"/>
      <c r="FE379" s="198" cm="1">
        <f t="array" ref="FE379">IFERROR(MATCH(TRUE,INDEX($B$14:$B$117&gt;=FD379,0),0),"")</f>
        <v>1</v>
      </c>
      <c r="FF379" s="194">
        <f t="shared" ca="1" si="385"/>
        <v>3.2000000000000006E-3</v>
      </c>
      <c r="FI379" s="194">
        <f t="shared" si="386"/>
        <v>0</v>
      </c>
      <c r="FJ379" s="19" t="e">
        <f ca="1"/>
        <v>#N/A</v>
      </c>
      <c r="FK379" s="208" t="e">
        <f t="shared" ca="1" si="387"/>
        <v>#N/A</v>
      </c>
      <c r="FL379" s="207"/>
      <c r="FM379" s="194"/>
      <c r="FN379" s="198" cm="1">
        <f t="array" ref="FN379">IFERROR(MATCH(TRUE,INDEX($B$14:$B$117&gt;=FM379,0),0),"")</f>
        <v>1</v>
      </c>
      <c r="FO379" s="194">
        <f t="shared" ca="1" si="388"/>
        <v>3.2000000000000006E-3</v>
      </c>
      <c r="FR379" s="194">
        <f t="shared" si="389"/>
        <v>0</v>
      </c>
      <c r="FS379" s="19" t="e">
        <f ca="1"/>
        <v>#N/A</v>
      </c>
      <c r="FT379" s="208" t="e">
        <f t="shared" ca="1" si="390"/>
        <v>#N/A</v>
      </c>
      <c r="FU379" s="207"/>
      <c r="FV379" s="194"/>
      <c r="FW379" s="198" cm="1">
        <f t="array" ref="FW379">IFERROR(MATCH(TRUE,INDEX($B$14:$B$117&gt;=FV379,0),0),"")</f>
        <v>1</v>
      </c>
      <c r="FX379" s="194">
        <f t="shared" ca="1" si="391"/>
        <v>3.2000000000000006E-3</v>
      </c>
      <c r="GA379" s="194">
        <f t="shared" si="392"/>
        <v>0</v>
      </c>
      <c r="GB379" s="19" t="e">
        <f ca="1"/>
        <v>#N/A</v>
      </c>
      <c r="GC379" s="208" t="e">
        <f t="shared" ca="1" si="393"/>
        <v>#N/A</v>
      </c>
    </row>
    <row r="380" spans="6:185" x14ac:dyDescent="0.2">
      <c r="F380" s="207"/>
      <c r="G380" s="194"/>
      <c r="H380" s="198" cm="1">
        <f t="array" ref="H380">IFERROR(MATCH(TRUE,INDEX($B$14:$B$117&gt;=G380,0),0),"")</f>
        <v>1</v>
      </c>
      <c r="I380" s="194">
        <f t="shared" ca="1" si="338"/>
        <v>3.2000000000000006E-3</v>
      </c>
      <c r="L380" s="194">
        <f t="shared" si="394"/>
        <v>0</v>
      </c>
      <c r="M380" s="19">
        <f ca="1"/>
        <v>0</v>
      </c>
      <c r="N380" s="208">
        <f t="shared" ca="1" si="395"/>
        <v>0</v>
      </c>
      <c r="O380" s="207"/>
      <c r="P380" s="194"/>
      <c r="Q380" s="198" cm="1">
        <f t="array" ref="Q380">IFERROR(MATCH(TRUE,INDEX($B$14:$B$117&gt;=P380,0),0),"")</f>
        <v>1</v>
      </c>
      <c r="R380" s="194">
        <f t="shared" ca="1" si="339"/>
        <v>3.2000000000000006E-3</v>
      </c>
      <c r="U380" s="194">
        <f t="shared" si="396"/>
        <v>0</v>
      </c>
      <c r="V380" s="19">
        <f ca="1"/>
        <v>0</v>
      </c>
      <c r="W380" s="208">
        <f t="shared" ca="1" si="397"/>
        <v>0</v>
      </c>
      <c r="X380" s="207"/>
      <c r="Y380" s="194"/>
      <c r="Z380" s="198" cm="1">
        <f t="array" ref="Z380">IFERROR(MATCH(TRUE,INDEX($B$14:$B$117&gt;=Y380,0),0),"")</f>
        <v>1</v>
      </c>
      <c r="AA380" s="194">
        <f t="shared" ca="1" si="340"/>
        <v>3.2000000000000006E-3</v>
      </c>
      <c r="AD380" s="194">
        <f t="shared" si="341"/>
        <v>0</v>
      </c>
      <c r="AE380" s="19">
        <f ca="1"/>
        <v>0</v>
      </c>
      <c r="AF380" s="208">
        <f t="shared" ca="1" si="342"/>
        <v>0</v>
      </c>
      <c r="AG380" s="207"/>
      <c r="AH380" s="194"/>
      <c r="AI380" s="198" cm="1">
        <f t="array" ref="AI380">IFERROR(MATCH(TRUE,INDEX($B$14:$B$117&gt;=AH380,0),0),"")</f>
        <v>1</v>
      </c>
      <c r="AJ380" s="194">
        <f t="shared" ca="1" si="343"/>
        <v>3.2000000000000006E-3</v>
      </c>
      <c r="AM380" s="194">
        <f t="shared" si="344"/>
        <v>0</v>
      </c>
      <c r="AN380" s="19">
        <f ca="1"/>
        <v>0</v>
      </c>
      <c r="AO380" s="208">
        <f t="shared" ca="1" si="345"/>
        <v>0</v>
      </c>
      <c r="AP380" s="207"/>
      <c r="AQ380" s="194"/>
      <c r="AR380" s="198" cm="1">
        <f t="array" ref="AR380">IFERROR(MATCH(TRUE,INDEX($B$14:$B$117&gt;=AQ380,0),0),"")</f>
        <v>1</v>
      </c>
      <c r="AS380" s="194">
        <f t="shared" ca="1" si="346"/>
        <v>3.2000000000000006E-3</v>
      </c>
      <c r="AV380" s="194">
        <f t="shared" si="347"/>
        <v>0</v>
      </c>
      <c r="AW380" s="19">
        <f ca="1"/>
        <v>0</v>
      </c>
      <c r="AX380" s="208">
        <f t="shared" ca="1" si="348"/>
        <v>0</v>
      </c>
      <c r="AY380" s="207"/>
      <c r="AZ380" s="194"/>
      <c r="BA380" s="198" cm="1">
        <f t="array" ref="BA380">IFERROR(MATCH(TRUE,INDEX($B$14:$B$117&gt;=AZ380,0),0),"")</f>
        <v>1</v>
      </c>
      <c r="BB380" s="194">
        <f t="shared" ca="1" si="349"/>
        <v>3.2000000000000006E-3</v>
      </c>
      <c r="BE380" s="194">
        <f t="shared" si="350"/>
        <v>0</v>
      </c>
      <c r="BF380" s="19">
        <f ca="1"/>
        <v>0</v>
      </c>
      <c r="BG380" s="208">
        <f t="shared" ca="1" si="351"/>
        <v>0</v>
      </c>
      <c r="BH380" s="207"/>
      <c r="BI380" s="194"/>
      <c r="BJ380" s="198" cm="1">
        <f t="array" ref="BJ380">IFERROR(MATCH(TRUE,INDEX($B$14:$B$117&gt;=BI380,0),0),"")</f>
        <v>1</v>
      </c>
      <c r="BK380" s="194">
        <f t="shared" ca="1" si="352"/>
        <v>3.2000000000000006E-3</v>
      </c>
      <c r="BN380" s="194">
        <f t="shared" si="353"/>
        <v>0</v>
      </c>
      <c r="BO380" s="19">
        <f ca="1"/>
        <v>0</v>
      </c>
      <c r="BP380" s="208">
        <f t="shared" ca="1" si="354"/>
        <v>0</v>
      </c>
      <c r="BQ380" s="207"/>
      <c r="BR380" s="194"/>
      <c r="BS380" s="198" cm="1">
        <f t="array" ref="BS380">IFERROR(MATCH(TRUE,INDEX($B$14:$B$117&gt;=BR380,0),0),"")</f>
        <v>1</v>
      </c>
      <c r="BT380" s="194">
        <f t="shared" ca="1" si="355"/>
        <v>3.2000000000000006E-3</v>
      </c>
      <c r="BW380" s="194">
        <f t="shared" si="356"/>
        <v>0</v>
      </c>
      <c r="BX380" s="19">
        <f ca="1"/>
        <v>0</v>
      </c>
      <c r="BY380" s="208">
        <f t="shared" ca="1" si="357"/>
        <v>0</v>
      </c>
      <c r="BZ380" s="207"/>
      <c r="CA380" s="194"/>
      <c r="CB380" s="198" cm="1">
        <f t="array" ref="CB380">IFERROR(MATCH(TRUE,INDEX($B$14:$B$117&gt;=CA380,0),0),"")</f>
        <v>1</v>
      </c>
      <c r="CC380" s="194">
        <f t="shared" ca="1" si="358"/>
        <v>3.2000000000000006E-3</v>
      </c>
      <c r="CF380" s="194">
        <f t="shared" si="359"/>
        <v>0</v>
      </c>
      <c r="CG380" s="19">
        <f ca="1"/>
        <v>0</v>
      </c>
      <c r="CH380" s="208">
        <f t="shared" ca="1" si="360"/>
        <v>0</v>
      </c>
      <c r="CI380" s="207"/>
      <c r="CJ380" s="194"/>
      <c r="CK380" s="198" cm="1">
        <f t="array" ref="CK380">IFERROR(MATCH(TRUE,INDEX($B$14:$B$117&gt;=CJ380,0),0),"")</f>
        <v>1</v>
      </c>
      <c r="CL380" s="194">
        <f t="shared" ca="1" si="361"/>
        <v>3.2000000000000006E-3</v>
      </c>
      <c r="CO380" s="194">
        <f t="shared" si="362"/>
        <v>0</v>
      </c>
      <c r="CP380" s="19">
        <f ca="1"/>
        <v>0</v>
      </c>
      <c r="CQ380" s="208">
        <f t="shared" ca="1" si="363"/>
        <v>0</v>
      </c>
      <c r="CR380" s="207"/>
      <c r="CS380" s="194"/>
      <c r="CT380" s="198" cm="1">
        <f t="array" ref="CT380">IFERROR(MATCH(TRUE,INDEX($B$14:$B$117&gt;=CS380,0),0),"")</f>
        <v>1</v>
      </c>
      <c r="CU380" s="194">
        <f t="shared" ca="1" si="364"/>
        <v>3.2000000000000006E-3</v>
      </c>
      <c r="CX380" s="194">
        <f t="shared" si="365"/>
        <v>0</v>
      </c>
      <c r="CY380" s="19" t="e">
        <f ca="1"/>
        <v>#N/A</v>
      </c>
      <c r="CZ380" s="208" t="e">
        <f t="shared" ca="1" si="366"/>
        <v>#N/A</v>
      </c>
      <c r="DA380" s="207"/>
      <c r="DB380" s="194"/>
      <c r="DC380" s="198" cm="1">
        <f t="array" ref="DC380">IFERROR(MATCH(TRUE,INDEX($B$14:$B$117&gt;=DB380,0),0),"")</f>
        <v>1</v>
      </c>
      <c r="DD380" s="194">
        <f t="shared" ca="1" si="367"/>
        <v>3.2000000000000006E-3</v>
      </c>
      <c r="DG380" s="194">
        <f t="shared" si="368"/>
        <v>0</v>
      </c>
      <c r="DH380" s="19" t="e">
        <f ca="1"/>
        <v>#N/A</v>
      </c>
      <c r="DI380" s="208" t="e">
        <f t="shared" ca="1" si="369"/>
        <v>#N/A</v>
      </c>
      <c r="DJ380" s="207"/>
      <c r="DK380" s="194"/>
      <c r="DL380" s="198" cm="1">
        <f t="array" ref="DL380">IFERROR(MATCH(TRUE,INDEX($B$14:$B$117&gt;=DK380,0),0),"")</f>
        <v>1</v>
      </c>
      <c r="DM380" s="194">
        <f t="shared" ca="1" si="370"/>
        <v>3.2000000000000006E-3</v>
      </c>
      <c r="DP380" s="194">
        <f t="shared" si="371"/>
        <v>0</v>
      </c>
      <c r="DQ380" s="19" t="e">
        <f ca="1"/>
        <v>#N/A</v>
      </c>
      <c r="DR380" s="208" t="e">
        <f t="shared" ca="1" si="372"/>
        <v>#N/A</v>
      </c>
      <c r="DS380" s="207"/>
      <c r="DT380" s="194"/>
      <c r="DU380" s="198" cm="1">
        <f t="array" ref="DU380">IFERROR(MATCH(TRUE,INDEX($B$14:$B$117&gt;=DT380,0),0),"")</f>
        <v>1</v>
      </c>
      <c r="DV380" s="194">
        <f t="shared" ca="1" si="373"/>
        <v>3.2000000000000006E-3</v>
      </c>
      <c r="DY380" s="194">
        <f t="shared" si="374"/>
        <v>0</v>
      </c>
      <c r="DZ380" s="19" t="e">
        <f ca="1"/>
        <v>#N/A</v>
      </c>
      <c r="EA380" s="208" t="e">
        <f t="shared" ca="1" si="375"/>
        <v>#N/A</v>
      </c>
      <c r="EB380" s="207"/>
      <c r="EC380" s="194"/>
      <c r="ED380" s="198" cm="1">
        <f t="array" ref="ED380">IFERROR(MATCH(TRUE,INDEX($B$14:$B$117&gt;=EC380,0),0),"")</f>
        <v>1</v>
      </c>
      <c r="EE380" s="194">
        <f t="shared" ca="1" si="376"/>
        <v>3.2000000000000006E-3</v>
      </c>
      <c r="EH380" s="194">
        <f t="shared" si="377"/>
        <v>0</v>
      </c>
      <c r="EI380" s="19" t="e">
        <f ca="1"/>
        <v>#N/A</v>
      </c>
      <c r="EJ380" s="208" t="e">
        <f t="shared" ca="1" si="378"/>
        <v>#N/A</v>
      </c>
      <c r="EK380" s="207"/>
      <c r="EL380" s="194"/>
      <c r="EM380" s="198" cm="1">
        <f t="array" ref="EM380">IFERROR(MATCH(TRUE,INDEX($B$14:$B$117&gt;=EL380,0),0),"")</f>
        <v>1</v>
      </c>
      <c r="EN380" s="194">
        <f t="shared" ca="1" si="379"/>
        <v>3.2000000000000006E-3</v>
      </c>
      <c r="EQ380" s="194">
        <f t="shared" si="380"/>
        <v>0</v>
      </c>
      <c r="ER380" s="19" t="e">
        <f ca="1"/>
        <v>#N/A</v>
      </c>
      <c r="ES380" s="208" t="e">
        <f t="shared" ca="1" si="381"/>
        <v>#N/A</v>
      </c>
      <c r="ET380" s="207"/>
      <c r="EU380" s="194"/>
      <c r="EV380" s="198" cm="1">
        <f t="array" ref="EV380">IFERROR(MATCH(TRUE,INDEX($B$14:$B$117&gt;=EU380,0),0),"")</f>
        <v>1</v>
      </c>
      <c r="EW380" s="194">
        <f t="shared" ca="1" si="382"/>
        <v>3.2000000000000006E-3</v>
      </c>
      <c r="EZ380" s="194">
        <f t="shared" si="383"/>
        <v>0</v>
      </c>
      <c r="FA380" s="19" t="e">
        <f ca="1"/>
        <v>#N/A</v>
      </c>
      <c r="FB380" s="208" t="e">
        <f t="shared" ca="1" si="384"/>
        <v>#N/A</v>
      </c>
      <c r="FC380" s="207"/>
      <c r="FD380" s="194"/>
      <c r="FE380" s="198" cm="1">
        <f t="array" ref="FE380">IFERROR(MATCH(TRUE,INDEX($B$14:$B$117&gt;=FD380,0),0),"")</f>
        <v>1</v>
      </c>
      <c r="FF380" s="194">
        <f t="shared" ca="1" si="385"/>
        <v>3.2000000000000006E-3</v>
      </c>
      <c r="FI380" s="194">
        <f t="shared" si="386"/>
        <v>0</v>
      </c>
      <c r="FJ380" s="19" t="e">
        <f ca="1"/>
        <v>#N/A</v>
      </c>
      <c r="FK380" s="208" t="e">
        <f t="shared" ca="1" si="387"/>
        <v>#N/A</v>
      </c>
      <c r="FL380" s="207"/>
      <c r="FM380" s="194"/>
      <c r="FN380" s="198" cm="1">
        <f t="array" ref="FN380">IFERROR(MATCH(TRUE,INDEX($B$14:$B$117&gt;=FM380,0),0),"")</f>
        <v>1</v>
      </c>
      <c r="FO380" s="194">
        <f t="shared" ca="1" si="388"/>
        <v>3.2000000000000006E-3</v>
      </c>
      <c r="FR380" s="194">
        <f t="shared" si="389"/>
        <v>0</v>
      </c>
      <c r="FS380" s="19" t="e">
        <f ca="1"/>
        <v>#N/A</v>
      </c>
      <c r="FT380" s="208" t="e">
        <f t="shared" ca="1" si="390"/>
        <v>#N/A</v>
      </c>
      <c r="FU380" s="207"/>
      <c r="FV380" s="194"/>
      <c r="FW380" s="198" cm="1">
        <f t="array" ref="FW380">IFERROR(MATCH(TRUE,INDEX($B$14:$B$117&gt;=FV380,0),0),"")</f>
        <v>1</v>
      </c>
      <c r="FX380" s="194">
        <f t="shared" ca="1" si="391"/>
        <v>3.2000000000000006E-3</v>
      </c>
      <c r="GA380" s="194">
        <f t="shared" si="392"/>
        <v>0</v>
      </c>
      <c r="GB380" s="19" t="e">
        <f ca="1"/>
        <v>#N/A</v>
      </c>
      <c r="GC380" s="208" t="e">
        <f t="shared" ca="1" si="393"/>
        <v>#N/A</v>
      </c>
    </row>
    <row r="381" spans="6:185" x14ac:dyDescent="0.2">
      <c r="F381" s="207"/>
      <c r="G381" s="194"/>
      <c r="H381" s="198" cm="1">
        <f t="array" ref="H381">IFERROR(MATCH(TRUE,INDEX($B$14:$B$117&gt;=G381,0),0),"")</f>
        <v>1</v>
      </c>
      <c r="I381" s="194">
        <f t="shared" ca="1" si="338"/>
        <v>3.2000000000000006E-3</v>
      </c>
      <c r="L381" s="194">
        <f t="shared" si="394"/>
        <v>0</v>
      </c>
      <c r="M381" s="19">
        <f ca="1"/>
        <v>0</v>
      </c>
      <c r="N381" s="208">
        <f t="shared" ca="1" si="395"/>
        <v>0</v>
      </c>
      <c r="O381" s="207"/>
      <c r="P381" s="194"/>
      <c r="Q381" s="198" cm="1">
        <f t="array" ref="Q381">IFERROR(MATCH(TRUE,INDEX($B$14:$B$117&gt;=P381,0),0),"")</f>
        <v>1</v>
      </c>
      <c r="R381" s="194">
        <f t="shared" ca="1" si="339"/>
        <v>3.2000000000000006E-3</v>
      </c>
      <c r="U381" s="194">
        <f t="shared" si="396"/>
        <v>0</v>
      </c>
      <c r="V381" s="19">
        <f ca="1"/>
        <v>0</v>
      </c>
      <c r="W381" s="208">
        <f t="shared" ca="1" si="397"/>
        <v>0</v>
      </c>
      <c r="X381" s="207"/>
      <c r="Y381" s="194"/>
      <c r="Z381" s="198" cm="1">
        <f t="array" ref="Z381">IFERROR(MATCH(TRUE,INDEX($B$14:$B$117&gt;=Y381,0),0),"")</f>
        <v>1</v>
      </c>
      <c r="AA381" s="194">
        <f t="shared" ca="1" si="340"/>
        <v>3.2000000000000006E-3</v>
      </c>
      <c r="AD381" s="194">
        <f t="shared" si="341"/>
        <v>0</v>
      </c>
      <c r="AE381" s="19">
        <f ca="1"/>
        <v>0</v>
      </c>
      <c r="AF381" s="208">
        <f t="shared" ca="1" si="342"/>
        <v>0</v>
      </c>
      <c r="AG381" s="207"/>
      <c r="AH381" s="194"/>
      <c r="AI381" s="198" cm="1">
        <f t="array" ref="AI381">IFERROR(MATCH(TRUE,INDEX($B$14:$B$117&gt;=AH381,0),0),"")</f>
        <v>1</v>
      </c>
      <c r="AJ381" s="194">
        <f t="shared" ca="1" si="343"/>
        <v>3.2000000000000006E-3</v>
      </c>
      <c r="AM381" s="194">
        <f t="shared" si="344"/>
        <v>0</v>
      </c>
      <c r="AN381" s="19">
        <f ca="1"/>
        <v>0</v>
      </c>
      <c r="AO381" s="208">
        <f t="shared" ca="1" si="345"/>
        <v>0</v>
      </c>
      <c r="AP381" s="207"/>
      <c r="AQ381" s="194"/>
      <c r="AR381" s="198" cm="1">
        <f t="array" ref="AR381">IFERROR(MATCH(TRUE,INDEX($B$14:$B$117&gt;=AQ381,0),0),"")</f>
        <v>1</v>
      </c>
      <c r="AS381" s="194">
        <f t="shared" ca="1" si="346"/>
        <v>3.2000000000000006E-3</v>
      </c>
      <c r="AV381" s="194">
        <f t="shared" si="347"/>
        <v>0</v>
      </c>
      <c r="AW381" s="19">
        <f ca="1"/>
        <v>0</v>
      </c>
      <c r="AX381" s="208">
        <f t="shared" ca="1" si="348"/>
        <v>0</v>
      </c>
      <c r="AY381" s="207"/>
      <c r="AZ381" s="194"/>
      <c r="BA381" s="198" cm="1">
        <f t="array" ref="BA381">IFERROR(MATCH(TRUE,INDEX($B$14:$B$117&gt;=AZ381,0),0),"")</f>
        <v>1</v>
      </c>
      <c r="BB381" s="194">
        <f t="shared" ca="1" si="349"/>
        <v>3.2000000000000006E-3</v>
      </c>
      <c r="BE381" s="194">
        <f t="shared" si="350"/>
        <v>0</v>
      </c>
      <c r="BF381" s="19">
        <f ca="1"/>
        <v>0</v>
      </c>
      <c r="BG381" s="208">
        <f t="shared" ca="1" si="351"/>
        <v>0</v>
      </c>
      <c r="BH381" s="207"/>
      <c r="BI381" s="194"/>
      <c r="BJ381" s="198" cm="1">
        <f t="array" ref="BJ381">IFERROR(MATCH(TRUE,INDEX($B$14:$B$117&gt;=BI381,0),0),"")</f>
        <v>1</v>
      </c>
      <c r="BK381" s="194">
        <f t="shared" ca="1" si="352"/>
        <v>3.2000000000000006E-3</v>
      </c>
      <c r="BN381" s="194">
        <f t="shared" si="353"/>
        <v>0</v>
      </c>
      <c r="BO381" s="19">
        <f ca="1"/>
        <v>0</v>
      </c>
      <c r="BP381" s="208">
        <f t="shared" ca="1" si="354"/>
        <v>0</v>
      </c>
      <c r="BQ381" s="207"/>
      <c r="BR381" s="194"/>
      <c r="BS381" s="198" cm="1">
        <f t="array" ref="BS381">IFERROR(MATCH(TRUE,INDEX($B$14:$B$117&gt;=BR381,0),0),"")</f>
        <v>1</v>
      </c>
      <c r="BT381" s="194">
        <f t="shared" ca="1" si="355"/>
        <v>3.2000000000000006E-3</v>
      </c>
      <c r="BW381" s="194">
        <f t="shared" si="356"/>
        <v>0</v>
      </c>
      <c r="BX381" s="19">
        <f ca="1"/>
        <v>0</v>
      </c>
      <c r="BY381" s="208">
        <f t="shared" ca="1" si="357"/>
        <v>0</v>
      </c>
      <c r="BZ381" s="207"/>
      <c r="CA381" s="194"/>
      <c r="CB381" s="198" cm="1">
        <f t="array" ref="CB381">IFERROR(MATCH(TRUE,INDEX($B$14:$B$117&gt;=CA381,0),0),"")</f>
        <v>1</v>
      </c>
      <c r="CC381" s="194">
        <f t="shared" ca="1" si="358"/>
        <v>3.2000000000000006E-3</v>
      </c>
      <c r="CF381" s="194">
        <f t="shared" si="359"/>
        <v>0</v>
      </c>
      <c r="CG381" s="19">
        <f ca="1"/>
        <v>0</v>
      </c>
      <c r="CH381" s="208">
        <f t="shared" ca="1" si="360"/>
        <v>0</v>
      </c>
      <c r="CI381" s="207"/>
      <c r="CJ381" s="194"/>
      <c r="CK381" s="198" cm="1">
        <f t="array" ref="CK381">IFERROR(MATCH(TRUE,INDEX($B$14:$B$117&gt;=CJ381,0),0),"")</f>
        <v>1</v>
      </c>
      <c r="CL381" s="194">
        <f t="shared" ca="1" si="361"/>
        <v>3.2000000000000006E-3</v>
      </c>
      <c r="CO381" s="194">
        <f t="shared" si="362"/>
        <v>0</v>
      </c>
      <c r="CP381" s="19">
        <f ca="1"/>
        <v>0</v>
      </c>
      <c r="CQ381" s="208">
        <f t="shared" ca="1" si="363"/>
        <v>0</v>
      </c>
      <c r="CR381" s="207"/>
      <c r="CS381" s="194"/>
      <c r="CT381" s="198" cm="1">
        <f t="array" ref="CT381">IFERROR(MATCH(TRUE,INDEX($B$14:$B$117&gt;=CS381,0),0),"")</f>
        <v>1</v>
      </c>
      <c r="CU381" s="194">
        <f t="shared" ca="1" si="364"/>
        <v>3.2000000000000006E-3</v>
      </c>
      <c r="CX381" s="194">
        <f t="shared" si="365"/>
        <v>0</v>
      </c>
      <c r="CY381" s="19" t="e">
        <f ca="1"/>
        <v>#N/A</v>
      </c>
      <c r="CZ381" s="208" t="e">
        <f t="shared" ca="1" si="366"/>
        <v>#N/A</v>
      </c>
      <c r="DA381" s="207"/>
      <c r="DB381" s="194"/>
      <c r="DC381" s="198" cm="1">
        <f t="array" ref="DC381">IFERROR(MATCH(TRUE,INDEX($B$14:$B$117&gt;=DB381,0),0),"")</f>
        <v>1</v>
      </c>
      <c r="DD381" s="194">
        <f t="shared" ca="1" si="367"/>
        <v>3.2000000000000006E-3</v>
      </c>
      <c r="DG381" s="194">
        <f t="shared" si="368"/>
        <v>0</v>
      </c>
      <c r="DH381" s="19" t="e">
        <f ca="1"/>
        <v>#N/A</v>
      </c>
      <c r="DI381" s="208" t="e">
        <f t="shared" ca="1" si="369"/>
        <v>#N/A</v>
      </c>
      <c r="DJ381" s="207"/>
      <c r="DK381" s="194"/>
      <c r="DL381" s="198" cm="1">
        <f t="array" ref="DL381">IFERROR(MATCH(TRUE,INDEX($B$14:$B$117&gt;=DK381,0),0),"")</f>
        <v>1</v>
      </c>
      <c r="DM381" s="194">
        <f t="shared" ca="1" si="370"/>
        <v>3.2000000000000006E-3</v>
      </c>
      <c r="DP381" s="194">
        <f t="shared" si="371"/>
        <v>0</v>
      </c>
      <c r="DQ381" s="19" t="e">
        <f ca="1"/>
        <v>#N/A</v>
      </c>
      <c r="DR381" s="208" t="e">
        <f t="shared" ca="1" si="372"/>
        <v>#N/A</v>
      </c>
      <c r="DS381" s="207"/>
      <c r="DT381" s="194"/>
      <c r="DU381" s="198" cm="1">
        <f t="array" ref="DU381">IFERROR(MATCH(TRUE,INDEX($B$14:$B$117&gt;=DT381,0),0),"")</f>
        <v>1</v>
      </c>
      <c r="DV381" s="194">
        <f t="shared" ca="1" si="373"/>
        <v>3.2000000000000006E-3</v>
      </c>
      <c r="DY381" s="194">
        <f t="shared" si="374"/>
        <v>0</v>
      </c>
      <c r="DZ381" s="19" t="e">
        <f ca="1"/>
        <v>#N/A</v>
      </c>
      <c r="EA381" s="208" t="e">
        <f t="shared" ca="1" si="375"/>
        <v>#N/A</v>
      </c>
      <c r="EB381" s="207"/>
      <c r="EC381" s="194"/>
      <c r="ED381" s="198" cm="1">
        <f t="array" ref="ED381">IFERROR(MATCH(TRUE,INDEX($B$14:$B$117&gt;=EC381,0),0),"")</f>
        <v>1</v>
      </c>
      <c r="EE381" s="194">
        <f t="shared" ca="1" si="376"/>
        <v>3.2000000000000006E-3</v>
      </c>
      <c r="EH381" s="194">
        <f t="shared" si="377"/>
        <v>0</v>
      </c>
      <c r="EI381" s="19" t="e">
        <f ca="1"/>
        <v>#N/A</v>
      </c>
      <c r="EJ381" s="208" t="e">
        <f t="shared" ca="1" si="378"/>
        <v>#N/A</v>
      </c>
      <c r="EK381" s="207"/>
      <c r="EL381" s="194"/>
      <c r="EM381" s="198" cm="1">
        <f t="array" ref="EM381">IFERROR(MATCH(TRUE,INDEX($B$14:$B$117&gt;=EL381,0),0),"")</f>
        <v>1</v>
      </c>
      <c r="EN381" s="194">
        <f t="shared" ca="1" si="379"/>
        <v>3.2000000000000006E-3</v>
      </c>
      <c r="EQ381" s="194">
        <f t="shared" si="380"/>
        <v>0</v>
      </c>
      <c r="ER381" s="19" t="e">
        <f ca="1"/>
        <v>#N/A</v>
      </c>
      <c r="ES381" s="208" t="e">
        <f t="shared" ca="1" si="381"/>
        <v>#N/A</v>
      </c>
      <c r="ET381" s="207"/>
      <c r="EU381" s="194"/>
      <c r="EV381" s="198" cm="1">
        <f t="array" ref="EV381">IFERROR(MATCH(TRUE,INDEX($B$14:$B$117&gt;=EU381,0),0),"")</f>
        <v>1</v>
      </c>
      <c r="EW381" s="194">
        <f t="shared" ca="1" si="382"/>
        <v>3.2000000000000006E-3</v>
      </c>
      <c r="EZ381" s="194">
        <f t="shared" si="383"/>
        <v>0</v>
      </c>
      <c r="FA381" s="19" t="e">
        <f ca="1"/>
        <v>#N/A</v>
      </c>
      <c r="FB381" s="208" t="e">
        <f t="shared" ca="1" si="384"/>
        <v>#N/A</v>
      </c>
      <c r="FC381" s="207"/>
      <c r="FD381" s="194"/>
      <c r="FE381" s="198" cm="1">
        <f t="array" ref="FE381">IFERROR(MATCH(TRUE,INDEX($B$14:$B$117&gt;=FD381,0),0),"")</f>
        <v>1</v>
      </c>
      <c r="FF381" s="194">
        <f t="shared" ca="1" si="385"/>
        <v>3.2000000000000006E-3</v>
      </c>
      <c r="FI381" s="194">
        <f t="shared" si="386"/>
        <v>0</v>
      </c>
      <c r="FJ381" s="19" t="e">
        <f ca="1"/>
        <v>#N/A</v>
      </c>
      <c r="FK381" s="208" t="e">
        <f t="shared" ca="1" si="387"/>
        <v>#N/A</v>
      </c>
      <c r="FL381" s="207"/>
      <c r="FM381" s="194"/>
      <c r="FN381" s="198" cm="1">
        <f t="array" ref="FN381">IFERROR(MATCH(TRUE,INDEX($B$14:$B$117&gt;=FM381,0),0),"")</f>
        <v>1</v>
      </c>
      <c r="FO381" s="194">
        <f t="shared" ca="1" si="388"/>
        <v>3.2000000000000006E-3</v>
      </c>
      <c r="FR381" s="194">
        <f t="shared" si="389"/>
        <v>0</v>
      </c>
      <c r="FS381" s="19" t="e">
        <f ca="1"/>
        <v>#N/A</v>
      </c>
      <c r="FT381" s="208" t="e">
        <f t="shared" ca="1" si="390"/>
        <v>#N/A</v>
      </c>
      <c r="FU381" s="207"/>
      <c r="FV381" s="194"/>
      <c r="FW381" s="198" cm="1">
        <f t="array" ref="FW381">IFERROR(MATCH(TRUE,INDEX($B$14:$B$117&gt;=FV381,0),0),"")</f>
        <v>1</v>
      </c>
      <c r="FX381" s="194">
        <f t="shared" ca="1" si="391"/>
        <v>3.2000000000000006E-3</v>
      </c>
      <c r="GA381" s="194">
        <f t="shared" si="392"/>
        <v>0</v>
      </c>
      <c r="GB381" s="19" t="e">
        <f ca="1"/>
        <v>#N/A</v>
      </c>
      <c r="GC381" s="208" t="e">
        <f t="shared" ca="1" si="393"/>
        <v>#N/A</v>
      </c>
    </row>
    <row r="382" spans="6:185" x14ac:dyDescent="0.2">
      <c r="F382" s="207"/>
      <c r="G382" s="194"/>
      <c r="H382" s="198" cm="1">
        <f t="array" ref="H382">IFERROR(MATCH(TRUE,INDEX($B$14:$B$117&gt;=G382,0),0),"")</f>
        <v>1</v>
      </c>
      <c r="I382" s="194">
        <f t="shared" ca="1" si="338"/>
        <v>3.2000000000000006E-3</v>
      </c>
      <c r="L382" s="194">
        <f t="shared" si="394"/>
        <v>0</v>
      </c>
      <c r="M382" s="19">
        <f ca="1"/>
        <v>0</v>
      </c>
      <c r="N382" s="208">
        <f t="shared" ca="1" si="395"/>
        <v>0</v>
      </c>
      <c r="O382" s="207"/>
      <c r="P382" s="194"/>
      <c r="Q382" s="198" cm="1">
        <f t="array" ref="Q382">IFERROR(MATCH(TRUE,INDEX($B$14:$B$117&gt;=P382,0),0),"")</f>
        <v>1</v>
      </c>
      <c r="R382" s="194">
        <f t="shared" ca="1" si="339"/>
        <v>3.2000000000000006E-3</v>
      </c>
      <c r="U382" s="194">
        <f t="shared" si="396"/>
        <v>0</v>
      </c>
      <c r="V382" s="19">
        <f ca="1"/>
        <v>0</v>
      </c>
      <c r="W382" s="208">
        <f t="shared" ca="1" si="397"/>
        <v>0</v>
      </c>
      <c r="X382" s="207"/>
      <c r="Y382" s="194"/>
      <c r="Z382" s="198" cm="1">
        <f t="array" ref="Z382">IFERROR(MATCH(TRUE,INDEX($B$14:$B$117&gt;=Y382,0),0),"")</f>
        <v>1</v>
      </c>
      <c r="AA382" s="194">
        <f t="shared" ca="1" si="340"/>
        <v>3.2000000000000006E-3</v>
      </c>
      <c r="AD382" s="194">
        <f t="shared" si="341"/>
        <v>0</v>
      </c>
      <c r="AE382" s="19">
        <f ca="1"/>
        <v>0</v>
      </c>
      <c r="AF382" s="208">
        <f t="shared" ca="1" si="342"/>
        <v>0</v>
      </c>
      <c r="AG382" s="207"/>
      <c r="AH382" s="194"/>
      <c r="AI382" s="198" cm="1">
        <f t="array" ref="AI382">IFERROR(MATCH(TRUE,INDEX($B$14:$B$117&gt;=AH382,0),0),"")</f>
        <v>1</v>
      </c>
      <c r="AJ382" s="194">
        <f t="shared" ca="1" si="343"/>
        <v>3.2000000000000006E-3</v>
      </c>
      <c r="AM382" s="194">
        <f t="shared" si="344"/>
        <v>0</v>
      </c>
      <c r="AN382" s="19">
        <f ca="1"/>
        <v>0</v>
      </c>
      <c r="AO382" s="208">
        <f t="shared" ca="1" si="345"/>
        <v>0</v>
      </c>
      <c r="AP382" s="207"/>
      <c r="AQ382" s="194"/>
      <c r="AR382" s="198" cm="1">
        <f t="array" ref="AR382">IFERROR(MATCH(TRUE,INDEX($B$14:$B$117&gt;=AQ382,0),0),"")</f>
        <v>1</v>
      </c>
      <c r="AS382" s="194">
        <f t="shared" ca="1" si="346"/>
        <v>3.2000000000000006E-3</v>
      </c>
      <c r="AV382" s="194">
        <f t="shared" si="347"/>
        <v>0</v>
      </c>
      <c r="AW382" s="19">
        <f ca="1"/>
        <v>0</v>
      </c>
      <c r="AX382" s="208">
        <f t="shared" ca="1" si="348"/>
        <v>0</v>
      </c>
      <c r="AY382" s="207"/>
      <c r="AZ382" s="194"/>
      <c r="BA382" s="198" cm="1">
        <f t="array" ref="BA382">IFERROR(MATCH(TRUE,INDEX($B$14:$B$117&gt;=AZ382,0),0),"")</f>
        <v>1</v>
      </c>
      <c r="BB382" s="194">
        <f t="shared" ca="1" si="349"/>
        <v>3.2000000000000006E-3</v>
      </c>
      <c r="BE382" s="194">
        <f t="shared" si="350"/>
        <v>0</v>
      </c>
      <c r="BF382" s="19">
        <f ca="1"/>
        <v>0</v>
      </c>
      <c r="BG382" s="208">
        <f t="shared" ca="1" si="351"/>
        <v>0</v>
      </c>
      <c r="BH382" s="207"/>
      <c r="BI382" s="194"/>
      <c r="BJ382" s="198" cm="1">
        <f t="array" ref="BJ382">IFERROR(MATCH(TRUE,INDEX($B$14:$B$117&gt;=BI382,0),0),"")</f>
        <v>1</v>
      </c>
      <c r="BK382" s="194">
        <f t="shared" ca="1" si="352"/>
        <v>3.2000000000000006E-3</v>
      </c>
      <c r="BN382" s="194">
        <f t="shared" si="353"/>
        <v>0</v>
      </c>
      <c r="BO382" s="19">
        <f ca="1"/>
        <v>0</v>
      </c>
      <c r="BP382" s="208">
        <f t="shared" ca="1" si="354"/>
        <v>0</v>
      </c>
      <c r="BQ382" s="207"/>
      <c r="BR382" s="194"/>
      <c r="BS382" s="198" cm="1">
        <f t="array" ref="BS382">IFERROR(MATCH(TRUE,INDEX($B$14:$B$117&gt;=BR382,0),0),"")</f>
        <v>1</v>
      </c>
      <c r="BT382" s="194">
        <f t="shared" ca="1" si="355"/>
        <v>3.2000000000000006E-3</v>
      </c>
      <c r="BW382" s="194">
        <f t="shared" si="356"/>
        <v>0</v>
      </c>
      <c r="BX382" s="19">
        <f ca="1"/>
        <v>0</v>
      </c>
      <c r="BY382" s="208">
        <f t="shared" ca="1" si="357"/>
        <v>0</v>
      </c>
      <c r="BZ382" s="207"/>
      <c r="CA382" s="194"/>
      <c r="CB382" s="198" cm="1">
        <f t="array" ref="CB382">IFERROR(MATCH(TRUE,INDEX($B$14:$B$117&gt;=CA382,0),0),"")</f>
        <v>1</v>
      </c>
      <c r="CC382" s="194">
        <f t="shared" ca="1" si="358"/>
        <v>3.2000000000000006E-3</v>
      </c>
      <c r="CF382" s="194">
        <f t="shared" si="359"/>
        <v>0</v>
      </c>
      <c r="CG382" s="19">
        <f ca="1"/>
        <v>0</v>
      </c>
      <c r="CH382" s="208">
        <f t="shared" ca="1" si="360"/>
        <v>0</v>
      </c>
      <c r="CI382" s="207"/>
      <c r="CJ382" s="194"/>
      <c r="CK382" s="198" cm="1">
        <f t="array" ref="CK382">IFERROR(MATCH(TRUE,INDEX($B$14:$B$117&gt;=CJ382,0),0),"")</f>
        <v>1</v>
      </c>
      <c r="CL382" s="194">
        <f t="shared" ca="1" si="361"/>
        <v>3.2000000000000006E-3</v>
      </c>
      <c r="CO382" s="194">
        <f t="shared" si="362"/>
        <v>0</v>
      </c>
      <c r="CP382" s="19">
        <f ca="1"/>
        <v>0</v>
      </c>
      <c r="CQ382" s="208">
        <f t="shared" ca="1" si="363"/>
        <v>0</v>
      </c>
      <c r="CR382" s="207"/>
      <c r="CS382" s="194"/>
      <c r="CT382" s="198" cm="1">
        <f t="array" ref="CT382">IFERROR(MATCH(TRUE,INDEX($B$14:$B$117&gt;=CS382,0),0),"")</f>
        <v>1</v>
      </c>
      <c r="CU382" s="194">
        <f t="shared" ca="1" si="364"/>
        <v>3.2000000000000006E-3</v>
      </c>
      <c r="CX382" s="194">
        <f t="shared" si="365"/>
        <v>0</v>
      </c>
      <c r="CY382" s="19" t="e">
        <f ca="1"/>
        <v>#N/A</v>
      </c>
      <c r="CZ382" s="208" t="e">
        <f t="shared" ca="1" si="366"/>
        <v>#N/A</v>
      </c>
      <c r="DA382" s="207"/>
      <c r="DB382" s="194"/>
      <c r="DC382" s="198" cm="1">
        <f t="array" ref="DC382">IFERROR(MATCH(TRUE,INDEX($B$14:$B$117&gt;=DB382,0),0),"")</f>
        <v>1</v>
      </c>
      <c r="DD382" s="194">
        <f t="shared" ca="1" si="367"/>
        <v>3.2000000000000006E-3</v>
      </c>
      <c r="DG382" s="194">
        <f t="shared" si="368"/>
        <v>0</v>
      </c>
      <c r="DH382" s="19" t="e">
        <f ca="1"/>
        <v>#N/A</v>
      </c>
      <c r="DI382" s="208" t="e">
        <f t="shared" ca="1" si="369"/>
        <v>#N/A</v>
      </c>
      <c r="DJ382" s="207"/>
      <c r="DK382" s="194"/>
      <c r="DL382" s="198" cm="1">
        <f t="array" ref="DL382">IFERROR(MATCH(TRUE,INDEX($B$14:$B$117&gt;=DK382,0),0),"")</f>
        <v>1</v>
      </c>
      <c r="DM382" s="194">
        <f t="shared" ca="1" si="370"/>
        <v>3.2000000000000006E-3</v>
      </c>
      <c r="DP382" s="194">
        <f t="shared" si="371"/>
        <v>0</v>
      </c>
      <c r="DQ382" s="19" t="e">
        <f ca="1"/>
        <v>#N/A</v>
      </c>
      <c r="DR382" s="208" t="e">
        <f t="shared" ca="1" si="372"/>
        <v>#N/A</v>
      </c>
      <c r="DS382" s="207"/>
      <c r="DT382" s="194"/>
      <c r="DU382" s="198" cm="1">
        <f t="array" ref="DU382">IFERROR(MATCH(TRUE,INDEX($B$14:$B$117&gt;=DT382,0),0),"")</f>
        <v>1</v>
      </c>
      <c r="DV382" s="194">
        <f t="shared" ca="1" si="373"/>
        <v>3.2000000000000006E-3</v>
      </c>
      <c r="DY382" s="194">
        <f t="shared" si="374"/>
        <v>0</v>
      </c>
      <c r="DZ382" s="19" t="e">
        <f ca="1"/>
        <v>#N/A</v>
      </c>
      <c r="EA382" s="208" t="e">
        <f t="shared" ca="1" si="375"/>
        <v>#N/A</v>
      </c>
      <c r="EB382" s="207"/>
      <c r="EC382" s="194"/>
      <c r="ED382" s="198" cm="1">
        <f t="array" ref="ED382">IFERROR(MATCH(TRUE,INDEX($B$14:$B$117&gt;=EC382,0),0),"")</f>
        <v>1</v>
      </c>
      <c r="EE382" s="194">
        <f t="shared" ca="1" si="376"/>
        <v>3.2000000000000006E-3</v>
      </c>
      <c r="EH382" s="194">
        <f t="shared" si="377"/>
        <v>0</v>
      </c>
      <c r="EI382" s="19" t="e">
        <f ca="1"/>
        <v>#N/A</v>
      </c>
      <c r="EJ382" s="208" t="e">
        <f t="shared" ca="1" si="378"/>
        <v>#N/A</v>
      </c>
      <c r="EK382" s="207"/>
      <c r="EL382" s="194"/>
      <c r="EM382" s="198" cm="1">
        <f t="array" ref="EM382">IFERROR(MATCH(TRUE,INDEX($B$14:$B$117&gt;=EL382,0),0),"")</f>
        <v>1</v>
      </c>
      <c r="EN382" s="194">
        <f t="shared" ca="1" si="379"/>
        <v>3.2000000000000006E-3</v>
      </c>
      <c r="EQ382" s="194">
        <f t="shared" si="380"/>
        <v>0</v>
      </c>
      <c r="ER382" s="19" t="e">
        <f ca="1"/>
        <v>#N/A</v>
      </c>
      <c r="ES382" s="208" t="e">
        <f t="shared" ca="1" si="381"/>
        <v>#N/A</v>
      </c>
      <c r="ET382" s="207"/>
      <c r="EU382" s="194"/>
      <c r="EV382" s="198" cm="1">
        <f t="array" ref="EV382">IFERROR(MATCH(TRUE,INDEX($B$14:$B$117&gt;=EU382,0),0),"")</f>
        <v>1</v>
      </c>
      <c r="EW382" s="194">
        <f t="shared" ca="1" si="382"/>
        <v>3.2000000000000006E-3</v>
      </c>
      <c r="EZ382" s="194">
        <f t="shared" si="383"/>
        <v>0</v>
      </c>
      <c r="FA382" s="19" t="e">
        <f ca="1"/>
        <v>#N/A</v>
      </c>
      <c r="FB382" s="208" t="e">
        <f t="shared" ca="1" si="384"/>
        <v>#N/A</v>
      </c>
      <c r="FC382" s="207"/>
      <c r="FD382" s="194"/>
      <c r="FE382" s="198" cm="1">
        <f t="array" ref="FE382">IFERROR(MATCH(TRUE,INDEX($B$14:$B$117&gt;=FD382,0),0),"")</f>
        <v>1</v>
      </c>
      <c r="FF382" s="194">
        <f t="shared" ca="1" si="385"/>
        <v>3.2000000000000006E-3</v>
      </c>
      <c r="FI382" s="194">
        <f t="shared" si="386"/>
        <v>0</v>
      </c>
      <c r="FJ382" s="19" t="e">
        <f ca="1"/>
        <v>#N/A</v>
      </c>
      <c r="FK382" s="208" t="e">
        <f t="shared" ca="1" si="387"/>
        <v>#N/A</v>
      </c>
      <c r="FL382" s="207"/>
      <c r="FM382" s="194"/>
      <c r="FN382" s="198" cm="1">
        <f t="array" ref="FN382">IFERROR(MATCH(TRUE,INDEX($B$14:$B$117&gt;=FM382,0),0),"")</f>
        <v>1</v>
      </c>
      <c r="FO382" s="194">
        <f t="shared" ca="1" si="388"/>
        <v>3.2000000000000006E-3</v>
      </c>
      <c r="FR382" s="194">
        <f t="shared" si="389"/>
        <v>0</v>
      </c>
      <c r="FS382" s="19" t="e">
        <f ca="1"/>
        <v>#N/A</v>
      </c>
      <c r="FT382" s="208" t="e">
        <f t="shared" ca="1" si="390"/>
        <v>#N/A</v>
      </c>
      <c r="FU382" s="207"/>
      <c r="FV382" s="194"/>
      <c r="FW382" s="198" cm="1">
        <f t="array" ref="FW382">IFERROR(MATCH(TRUE,INDEX($B$14:$B$117&gt;=FV382,0),0),"")</f>
        <v>1</v>
      </c>
      <c r="FX382" s="194">
        <f t="shared" ca="1" si="391"/>
        <v>3.2000000000000006E-3</v>
      </c>
      <c r="GA382" s="194">
        <f t="shared" si="392"/>
        <v>0</v>
      </c>
      <c r="GB382" s="19" t="e">
        <f ca="1"/>
        <v>#N/A</v>
      </c>
      <c r="GC382" s="208" t="e">
        <f t="shared" ca="1" si="393"/>
        <v>#N/A</v>
      </c>
    </row>
    <row r="383" spans="6:185" x14ac:dyDescent="0.2">
      <c r="F383" s="207"/>
      <c r="G383" s="194"/>
      <c r="H383" s="198" cm="1">
        <f t="array" ref="H383">IFERROR(MATCH(TRUE,INDEX($B$14:$B$117&gt;=G383,0),0),"")</f>
        <v>1</v>
      </c>
      <c r="I383" s="194">
        <f t="shared" ca="1" si="338"/>
        <v>3.2000000000000006E-3</v>
      </c>
      <c r="L383" s="194">
        <f t="shared" si="394"/>
        <v>0</v>
      </c>
      <c r="M383" s="19">
        <f ca="1"/>
        <v>0</v>
      </c>
      <c r="N383" s="208">
        <f t="shared" ca="1" si="395"/>
        <v>0</v>
      </c>
      <c r="O383" s="207"/>
      <c r="P383" s="194"/>
      <c r="Q383" s="198" cm="1">
        <f t="array" ref="Q383">IFERROR(MATCH(TRUE,INDEX($B$14:$B$117&gt;=P383,0),0),"")</f>
        <v>1</v>
      </c>
      <c r="R383" s="194">
        <f t="shared" ca="1" si="339"/>
        <v>3.2000000000000006E-3</v>
      </c>
      <c r="U383" s="194">
        <f t="shared" si="396"/>
        <v>0</v>
      </c>
      <c r="V383" s="19">
        <f ca="1"/>
        <v>0</v>
      </c>
      <c r="W383" s="208">
        <f t="shared" ca="1" si="397"/>
        <v>0</v>
      </c>
      <c r="X383" s="207"/>
      <c r="Y383" s="194"/>
      <c r="Z383" s="198" cm="1">
        <f t="array" ref="Z383">IFERROR(MATCH(TRUE,INDEX($B$14:$B$117&gt;=Y383,0),0),"")</f>
        <v>1</v>
      </c>
      <c r="AA383" s="194">
        <f t="shared" ca="1" si="340"/>
        <v>3.2000000000000006E-3</v>
      </c>
      <c r="AD383" s="194">
        <f t="shared" si="341"/>
        <v>0</v>
      </c>
      <c r="AE383" s="19">
        <f ca="1"/>
        <v>0</v>
      </c>
      <c r="AF383" s="208">
        <f t="shared" ca="1" si="342"/>
        <v>0</v>
      </c>
      <c r="AG383" s="207"/>
      <c r="AH383" s="194"/>
      <c r="AI383" s="198" cm="1">
        <f t="array" ref="AI383">IFERROR(MATCH(TRUE,INDEX($B$14:$B$117&gt;=AH383,0),0),"")</f>
        <v>1</v>
      </c>
      <c r="AJ383" s="194">
        <f t="shared" ca="1" si="343"/>
        <v>3.2000000000000006E-3</v>
      </c>
      <c r="AM383" s="194">
        <f t="shared" si="344"/>
        <v>0</v>
      </c>
      <c r="AN383" s="19">
        <f ca="1"/>
        <v>0</v>
      </c>
      <c r="AO383" s="208">
        <f t="shared" ca="1" si="345"/>
        <v>0</v>
      </c>
      <c r="AP383" s="207"/>
      <c r="AQ383" s="194"/>
      <c r="AR383" s="198" cm="1">
        <f t="array" ref="AR383">IFERROR(MATCH(TRUE,INDEX($B$14:$B$117&gt;=AQ383,0),0),"")</f>
        <v>1</v>
      </c>
      <c r="AS383" s="194">
        <f t="shared" ca="1" si="346"/>
        <v>3.2000000000000006E-3</v>
      </c>
      <c r="AV383" s="194">
        <f t="shared" si="347"/>
        <v>0</v>
      </c>
      <c r="AW383" s="19">
        <f ca="1"/>
        <v>0</v>
      </c>
      <c r="AX383" s="208">
        <f t="shared" ca="1" si="348"/>
        <v>0</v>
      </c>
      <c r="AY383" s="207"/>
      <c r="AZ383" s="194"/>
      <c r="BA383" s="198" cm="1">
        <f t="array" ref="BA383">IFERROR(MATCH(TRUE,INDEX($B$14:$B$117&gt;=AZ383,0),0),"")</f>
        <v>1</v>
      </c>
      <c r="BB383" s="194">
        <f t="shared" ca="1" si="349"/>
        <v>3.2000000000000006E-3</v>
      </c>
      <c r="BE383" s="194">
        <f t="shared" si="350"/>
        <v>0</v>
      </c>
      <c r="BF383" s="19">
        <f ca="1"/>
        <v>0</v>
      </c>
      <c r="BG383" s="208">
        <f t="shared" ca="1" si="351"/>
        <v>0</v>
      </c>
      <c r="BH383" s="207"/>
      <c r="BI383" s="194"/>
      <c r="BJ383" s="198" cm="1">
        <f t="array" ref="BJ383">IFERROR(MATCH(TRUE,INDEX($B$14:$B$117&gt;=BI383,0),0),"")</f>
        <v>1</v>
      </c>
      <c r="BK383" s="194">
        <f t="shared" ca="1" si="352"/>
        <v>3.2000000000000006E-3</v>
      </c>
      <c r="BN383" s="194">
        <f t="shared" si="353"/>
        <v>0</v>
      </c>
      <c r="BO383" s="19">
        <f ca="1"/>
        <v>0</v>
      </c>
      <c r="BP383" s="208">
        <f t="shared" ca="1" si="354"/>
        <v>0</v>
      </c>
      <c r="BQ383" s="207"/>
      <c r="BR383" s="194"/>
      <c r="BS383" s="198" cm="1">
        <f t="array" ref="BS383">IFERROR(MATCH(TRUE,INDEX($B$14:$B$117&gt;=BR383,0),0),"")</f>
        <v>1</v>
      </c>
      <c r="BT383" s="194">
        <f t="shared" ca="1" si="355"/>
        <v>3.2000000000000006E-3</v>
      </c>
      <c r="BW383" s="194">
        <f t="shared" si="356"/>
        <v>0</v>
      </c>
      <c r="BX383" s="19">
        <f ca="1"/>
        <v>0</v>
      </c>
      <c r="BY383" s="208">
        <f t="shared" ca="1" si="357"/>
        <v>0</v>
      </c>
      <c r="BZ383" s="207"/>
      <c r="CA383" s="194"/>
      <c r="CB383" s="198" cm="1">
        <f t="array" ref="CB383">IFERROR(MATCH(TRUE,INDEX($B$14:$B$117&gt;=CA383,0),0),"")</f>
        <v>1</v>
      </c>
      <c r="CC383" s="194">
        <f t="shared" ca="1" si="358"/>
        <v>3.2000000000000006E-3</v>
      </c>
      <c r="CF383" s="194">
        <f t="shared" si="359"/>
        <v>0</v>
      </c>
      <c r="CG383" s="19">
        <f ca="1"/>
        <v>0</v>
      </c>
      <c r="CH383" s="208">
        <f t="shared" ca="1" si="360"/>
        <v>0</v>
      </c>
      <c r="CI383" s="207"/>
      <c r="CJ383" s="194"/>
      <c r="CK383" s="198" cm="1">
        <f t="array" ref="CK383">IFERROR(MATCH(TRUE,INDEX($B$14:$B$117&gt;=CJ383,0),0),"")</f>
        <v>1</v>
      </c>
      <c r="CL383" s="194">
        <f t="shared" ca="1" si="361"/>
        <v>3.2000000000000006E-3</v>
      </c>
      <c r="CO383" s="194">
        <f t="shared" si="362"/>
        <v>0</v>
      </c>
      <c r="CP383" s="19">
        <f ca="1"/>
        <v>0</v>
      </c>
      <c r="CQ383" s="208">
        <f t="shared" ca="1" si="363"/>
        <v>0</v>
      </c>
      <c r="CR383" s="207"/>
      <c r="CS383" s="194"/>
      <c r="CT383" s="198" cm="1">
        <f t="array" ref="CT383">IFERROR(MATCH(TRUE,INDEX($B$14:$B$117&gt;=CS383,0),0),"")</f>
        <v>1</v>
      </c>
      <c r="CU383" s="194">
        <f t="shared" ca="1" si="364"/>
        <v>3.2000000000000006E-3</v>
      </c>
      <c r="CX383" s="194">
        <f t="shared" si="365"/>
        <v>0</v>
      </c>
      <c r="CY383" s="19" t="e">
        <f ca="1"/>
        <v>#N/A</v>
      </c>
      <c r="CZ383" s="208" t="e">
        <f t="shared" ca="1" si="366"/>
        <v>#N/A</v>
      </c>
      <c r="DA383" s="207"/>
      <c r="DB383" s="194"/>
      <c r="DC383" s="198" cm="1">
        <f t="array" ref="DC383">IFERROR(MATCH(TRUE,INDEX($B$14:$B$117&gt;=DB383,0),0),"")</f>
        <v>1</v>
      </c>
      <c r="DD383" s="194">
        <f t="shared" ca="1" si="367"/>
        <v>3.2000000000000006E-3</v>
      </c>
      <c r="DG383" s="194">
        <f t="shared" si="368"/>
        <v>0</v>
      </c>
      <c r="DH383" s="19" t="e">
        <f ca="1"/>
        <v>#N/A</v>
      </c>
      <c r="DI383" s="208" t="e">
        <f t="shared" ca="1" si="369"/>
        <v>#N/A</v>
      </c>
      <c r="DJ383" s="207"/>
      <c r="DK383" s="194"/>
      <c r="DL383" s="198" cm="1">
        <f t="array" ref="DL383">IFERROR(MATCH(TRUE,INDEX($B$14:$B$117&gt;=DK383,0),0),"")</f>
        <v>1</v>
      </c>
      <c r="DM383" s="194">
        <f t="shared" ca="1" si="370"/>
        <v>3.2000000000000006E-3</v>
      </c>
      <c r="DP383" s="194">
        <f t="shared" si="371"/>
        <v>0</v>
      </c>
      <c r="DQ383" s="19" t="e">
        <f ca="1"/>
        <v>#N/A</v>
      </c>
      <c r="DR383" s="208" t="e">
        <f t="shared" ca="1" si="372"/>
        <v>#N/A</v>
      </c>
      <c r="DS383" s="207"/>
      <c r="DT383" s="194"/>
      <c r="DU383" s="198" cm="1">
        <f t="array" ref="DU383">IFERROR(MATCH(TRUE,INDEX($B$14:$B$117&gt;=DT383,0),0),"")</f>
        <v>1</v>
      </c>
      <c r="DV383" s="194">
        <f t="shared" ca="1" si="373"/>
        <v>3.2000000000000006E-3</v>
      </c>
      <c r="DY383" s="194">
        <f t="shared" si="374"/>
        <v>0</v>
      </c>
      <c r="DZ383" s="19" t="e">
        <f ca="1"/>
        <v>#N/A</v>
      </c>
      <c r="EA383" s="208" t="e">
        <f t="shared" ca="1" si="375"/>
        <v>#N/A</v>
      </c>
      <c r="EB383" s="207"/>
      <c r="EC383" s="194"/>
      <c r="ED383" s="198" cm="1">
        <f t="array" ref="ED383">IFERROR(MATCH(TRUE,INDEX($B$14:$B$117&gt;=EC383,0),0),"")</f>
        <v>1</v>
      </c>
      <c r="EE383" s="194">
        <f t="shared" ca="1" si="376"/>
        <v>3.2000000000000006E-3</v>
      </c>
      <c r="EH383" s="194">
        <f t="shared" si="377"/>
        <v>0</v>
      </c>
      <c r="EI383" s="19" t="e">
        <f ca="1"/>
        <v>#N/A</v>
      </c>
      <c r="EJ383" s="208" t="e">
        <f t="shared" ca="1" si="378"/>
        <v>#N/A</v>
      </c>
      <c r="EK383" s="207"/>
      <c r="EL383" s="194"/>
      <c r="EM383" s="198" cm="1">
        <f t="array" ref="EM383">IFERROR(MATCH(TRUE,INDEX($B$14:$B$117&gt;=EL383,0),0),"")</f>
        <v>1</v>
      </c>
      <c r="EN383" s="194">
        <f t="shared" ca="1" si="379"/>
        <v>3.2000000000000006E-3</v>
      </c>
      <c r="EQ383" s="194">
        <f t="shared" si="380"/>
        <v>0</v>
      </c>
      <c r="ER383" s="19" t="e">
        <f ca="1"/>
        <v>#N/A</v>
      </c>
      <c r="ES383" s="208" t="e">
        <f t="shared" ca="1" si="381"/>
        <v>#N/A</v>
      </c>
      <c r="ET383" s="207"/>
      <c r="EU383" s="194"/>
      <c r="EV383" s="198" cm="1">
        <f t="array" ref="EV383">IFERROR(MATCH(TRUE,INDEX($B$14:$B$117&gt;=EU383,0),0),"")</f>
        <v>1</v>
      </c>
      <c r="EW383" s="194">
        <f t="shared" ca="1" si="382"/>
        <v>3.2000000000000006E-3</v>
      </c>
      <c r="EZ383" s="194">
        <f t="shared" si="383"/>
        <v>0</v>
      </c>
      <c r="FA383" s="19" t="e">
        <f ca="1"/>
        <v>#N/A</v>
      </c>
      <c r="FB383" s="208" t="e">
        <f t="shared" ca="1" si="384"/>
        <v>#N/A</v>
      </c>
      <c r="FC383" s="207"/>
      <c r="FD383" s="194"/>
      <c r="FE383" s="198" cm="1">
        <f t="array" ref="FE383">IFERROR(MATCH(TRUE,INDEX($B$14:$B$117&gt;=FD383,0),0),"")</f>
        <v>1</v>
      </c>
      <c r="FF383" s="194">
        <f t="shared" ca="1" si="385"/>
        <v>3.2000000000000006E-3</v>
      </c>
      <c r="FI383" s="194">
        <f t="shared" si="386"/>
        <v>0</v>
      </c>
      <c r="FJ383" s="19" t="e">
        <f ca="1"/>
        <v>#N/A</v>
      </c>
      <c r="FK383" s="208" t="e">
        <f t="shared" ca="1" si="387"/>
        <v>#N/A</v>
      </c>
      <c r="FL383" s="207"/>
      <c r="FM383" s="194"/>
      <c r="FN383" s="198" cm="1">
        <f t="array" ref="FN383">IFERROR(MATCH(TRUE,INDEX($B$14:$B$117&gt;=FM383,0),0),"")</f>
        <v>1</v>
      </c>
      <c r="FO383" s="194">
        <f t="shared" ca="1" si="388"/>
        <v>3.2000000000000006E-3</v>
      </c>
      <c r="FR383" s="194">
        <f t="shared" si="389"/>
        <v>0</v>
      </c>
      <c r="FS383" s="19" t="e">
        <f ca="1"/>
        <v>#N/A</v>
      </c>
      <c r="FT383" s="208" t="e">
        <f t="shared" ca="1" si="390"/>
        <v>#N/A</v>
      </c>
      <c r="FU383" s="207"/>
      <c r="FV383" s="194"/>
      <c r="FW383" s="198" cm="1">
        <f t="array" ref="FW383">IFERROR(MATCH(TRUE,INDEX($B$14:$B$117&gt;=FV383,0),0),"")</f>
        <v>1</v>
      </c>
      <c r="FX383" s="194">
        <f t="shared" ca="1" si="391"/>
        <v>3.2000000000000006E-3</v>
      </c>
      <c r="GA383" s="194">
        <f t="shared" si="392"/>
        <v>0</v>
      </c>
      <c r="GB383" s="19" t="e">
        <f ca="1"/>
        <v>#N/A</v>
      </c>
      <c r="GC383" s="208" t="e">
        <f t="shared" ca="1" si="393"/>
        <v>#N/A</v>
      </c>
    </row>
    <row r="384" spans="6:185" x14ac:dyDescent="0.2">
      <c r="F384" s="207"/>
      <c r="G384" s="194"/>
      <c r="H384" s="198" cm="1">
        <f t="array" ref="H384">IFERROR(MATCH(TRUE,INDEX($B$14:$B$117&gt;=G384,0),0),"")</f>
        <v>1</v>
      </c>
      <c r="I384" s="194">
        <f t="shared" ca="1" si="338"/>
        <v>3.2000000000000006E-3</v>
      </c>
      <c r="L384" s="194">
        <f t="shared" si="394"/>
        <v>0</v>
      </c>
      <c r="M384" s="19">
        <f ca="1"/>
        <v>0</v>
      </c>
      <c r="N384" s="208">
        <f t="shared" ca="1" si="395"/>
        <v>0</v>
      </c>
      <c r="O384" s="207"/>
      <c r="P384" s="194"/>
      <c r="Q384" s="198" cm="1">
        <f t="array" ref="Q384">IFERROR(MATCH(TRUE,INDEX($B$14:$B$117&gt;=P384,0),0),"")</f>
        <v>1</v>
      </c>
      <c r="R384" s="194">
        <f t="shared" ca="1" si="339"/>
        <v>3.2000000000000006E-3</v>
      </c>
      <c r="U384" s="194">
        <f t="shared" si="396"/>
        <v>0</v>
      </c>
      <c r="V384" s="19">
        <f ca="1"/>
        <v>0</v>
      </c>
      <c r="W384" s="208">
        <f t="shared" ca="1" si="397"/>
        <v>0</v>
      </c>
      <c r="X384" s="207"/>
      <c r="Y384" s="194"/>
      <c r="Z384" s="198" cm="1">
        <f t="array" ref="Z384">IFERROR(MATCH(TRUE,INDEX($B$14:$B$117&gt;=Y384,0),0),"")</f>
        <v>1</v>
      </c>
      <c r="AA384" s="194">
        <f t="shared" ca="1" si="340"/>
        <v>3.2000000000000006E-3</v>
      </c>
      <c r="AD384" s="194">
        <f t="shared" si="341"/>
        <v>0</v>
      </c>
      <c r="AE384" s="19">
        <f ca="1"/>
        <v>0</v>
      </c>
      <c r="AF384" s="208">
        <f t="shared" ca="1" si="342"/>
        <v>0</v>
      </c>
      <c r="AG384" s="207"/>
      <c r="AH384" s="194"/>
      <c r="AI384" s="198" cm="1">
        <f t="array" ref="AI384">IFERROR(MATCH(TRUE,INDEX($B$14:$B$117&gt;=AH384,0),0),"")</f>
        <v>1</v>
      </c>
      <c r="AJ384" s="194">
        <f t="shared" ca="1" si="343"/>
        <v>3.2000000000000006E-3</v>
      </c>
      <c r="AM384" s="194">
        <f t="shared" si="344"/>
        <v>0</v>
      </c>
      <c r="AN384" s="19">
        <f ca="1"/>
        <v>0</v>
      </c>
      <c r="AO384" s="208">
        <f t="shared" ca="1" si="345"/>
        <v>0</v>
      </c>
      <c r="AP384" s="207"/>
      <c r="AQ384" s="194"/>
      <c r="AR384" s="198" cm="1">
        <f t="array" ref="AR384">IFERROR(MATCH(TRUE,INDEX($B$14:$B$117&gt;=AQ384,0),0),"")</f>
        <v>1</v>
      </c>
      <c r="AS384" s="194">
        <f t="shared" ca="1" si="346"/>
        <v>3.2000000000000006E-3</v>
      </c>
      <c r="AV384" s="194">
        <f t="shared" si="347"/>
        <v>0</v>
      </c>
      <c r="AW384" s="19">
        <f ca="1"/>
        <v>0</v>
      </c>
      <c r="AX384" s="208">
        <f t="shared" ca="1" si="348"/>
        <v>0</v>
      </c>
      <c r="AY384" s="207"/>
      <c r="AZ384" s="194"/>
      <c r="BA384" s="198" cm="1">
        <f t="array" ref="BA384">IFERROR(MATCH(TRUE,INDEX($B$14:$B$117&gt;=AZ384,0),0),"")</f>
        <v>1</v>
      </c>
      <c r="BB384" s="194">
        <f t="shared" ca="1" si="349"/>
        <v>3.2000000000000006E-3</v>
      </c>
      <c r="BE384" s="194">
        <f t="shared" si="350"/>
        <v>0</v>
      </c>
      <c r="BF384" s="19">
        <f ca="1"/>
        <v>0</v>
      </c>
      <c r="BG384" s="208">
        <f t="shared" ca="1" si="351"/>
        <v>0</v>
      </c>
      <c r="BH384" s="207"/>
      <c r="BI384" s="194"/>
      <c r="BJ384" s="198" cm="1">
        <f t="array" ref="BJ384">IFERROR(MATCH(TRUE,INDEX($B$14:$B$117&gt;=BI384,0),0),"")</f>
        <v>1</v>
      </c>
      <c r="BK384" s="194">
        <f t="shared" ca="1" si="352"/>
        <v>3.2000000000000006E-3</v>
      </c>
      <c r="BN384" s="194">
        <f t="shared" si="353"/>
        <v>0</v>
      </c>
      <c r="BO384" s="19">
        <f ca="1"/>
        <v>0</v>
      </c>
      <c r="BP384" s="208">
        <f t="shared" ca="1" si="354"/>
        <v>0</v>
      </c>
      <c r="BQ384" s="207"/>
      <c r="BR384" s="194"/>
      <c r="BS384" s="198" cm="1">
        <f t="array" ref="BS384">IFERROR(MATCH(TRUE,INDEX($B$14:$B$117&gt;=BR384,0),0),"")</f>
        <v>1</v>
      </c>
      <c r="BT384" s="194">
        <f t="shared" ca="1" si="355"/>
        <v>3.2000000000000006E-3</v>
      </c>
      <c r="BW384" s="194">
        <f t="shared" si="356"/>
        <v>0</v>
      </c>
      <c r="BX384" s="19">
        <f ca="1"/>
        <v>0</v>
      </c>
      <c r="BY384" s="208">
        <f t="shared" ca="1" si="357"/>
        <v>0</v>
      </c>
      <c r="BZ384" s="207"/>
      <c r="CA384" s="194"/>
      <c r="CB384" s="198" cm="1">
        <f t="array" ref="CB384">IFERROR(MATCH(TRUE,INDEX($B$14:$B$117&gt;=CA384,0),0),"")</f>
        <v>1</v>
      </c>
      <c r="CC384" s="194">
        <f t="shared" ca="1" si="358"/>
        <v>3.2000000000000006E-3</v>
      </c>
      <c r="CF384" s="194">
        <f t="shared" si="359"/>
        <v>0</v>
      </c>
      <c r="CG384" s="19">
        <f ca="1"/>
        <v>0</v>
      </c>
      <c r="CH384" s="208">
        <f t="shared" ca="1" si="360"/>
        <v>0</v>
      </c>
      <c r="CI384" s="207"/>
      <c r="CJ384" s="194"/>
      <c r="CK384" s="198" cm="1">
        <f t="array" ref="CK384">IFERROR(MATCH(TRUE,INDEX($B$14:$B$117&gt;=CJ384,0),0),"")</f>
        <v>1</v>
      </c>
      <c r="CL384" s="194">
        <f t="shared" ca="1" si="361"/>
        <v>3.2000000000000006E-3</v>
      </c>
      <c r="CO384" s="194">
        <f t="shared" si="362"/>
        <v>0</v>
      </c>
      <c r="CP384" s="19">
        <f ca="1"/>
        <v>0</v>
      </c>
      <c r="CQ384" s="208">
        <f t="shared" ca="1" si="363"/>
        <v>0</v>
      </c>
      <c r="CR384" s="207"/>
      <c r="CS384" s="194"/>
      <c r="CT384" s="198" cm="1">
        <f t="array" ref="CT384">IFERROR(MATCH(TRUE,INDEX($B$14:$B$117&gt;=CS384,0),0),"")</f>
        <v>1</v>
      </c>
      <c r="CU384" s="194">
        <f t="shared" ca="1" si="364"/>
        <v>3.2000000000000006E-3</v>
      </c>
      <c r="CX384" s="194">
        <f t="shared" si="365"/>
        <v>0</v>
      </c>
      <c r="CY384" s="19" t="e">
        <f ca="1"/>
        <v>#N/A</v>
      </c>
      <c r="CZ384" s="208" t="e">
        <f t="shared" ca="1" si="366"/>
        <v>#N/A</v>
      </c>
      <c r="DA384" s="207"/>
      <c r="DB384" s="194"/>
      <c r="DC384" s="198" cm="1">
        <f t="array" ref="DC384">IFERROR(MATCH(TRUE,INDEX($B$14:$B$117&gt;=DB384,0),0),"")</f>
        <v>1</v>
      </c>
      <c r="DD384" s="194">
        <f t="shared" ca="1" si="367"/>
        <v>3.2000000000000006E-3</v>
      </c>
      <c r="DG384" s="194">
        <f t="shared" si="368"/>
        <v>0</v>
      </c>
      <c r="DH384" s="19" t="e">
        <f ca="1"/>
        <v>#N/A</v>
      </c>
      <c r="DI384" s="208" t="e">
        <f t="shared" ca="1" si="369"/>
        <v>#N/A</v>
      </c>
      <c r="DJ384" s="207"/>
      <c r="DK384" s="194"/>
      <c r="DL384" s="198" cm="1">
        <f t="array" ref="DL384">IFERROR(MATCH(TRUE,INDEX($B$14:$B$117&gt;=DK384,0),0),"")</f>
        <v>1</v>
      </c>
      <c r="DM384" s="194">
        <f t="shared" ca="1" si="370"/>
        <v>3.2000000000000006E-3</v>
      </c>
      <c r="DP384" s="194">
        <f t="shared" si="371"/>
        <v>0</v>
      </c>
      <c r="DQ384" s="19" t="e">
        <f ca="1"/>
        <v>#N/A</v>
      </c>
      <c r="DR384" s="208" t="e">
        <f t="shared" ca="1" si="372"/>
        <v>#N/A</v>
      </c>
      <c r="DS384" s="207"/>
      <c r="DT384" s="194"/>
      <c r="DU384" s="198" cm="1">
        <f t="array" ref="DU384">IFERROR(MATCH(TRUE,INDEX($B$14:$B$117&gt;=DT384,0),0),"")</f>
        <v>1</v>
      </c>
      <c r="DV384" s="194">
        <f t="shared" ca="1" si="373"/>
        <v>3.2000000000000006E-3</v>
      </c>
      <c r="DY384" s="194">
        <f t="shared" si="374"/>
        <v>0</v>
      </c>
      <c r="DZ384" s="19" t="e">
        <f ca="1"/>
        <v>#N/A</v>
      </c>
      <c r="EA384" s="208" t="e">
        <f t="shared" ca="1" si="375"/>
        <v>#N/A</v>
      </c>
      <c r="EB384" s="207"/>
      <c r="EC384" s="194"/>
      <c r="ED384" s="198" cm="1">
        <f t="array" ref="ED384">IFERROR(MATCH(TRUE,INDEX($B$14:$B$117&gt;=EC384,0),0),"")</f>
        <v>1</v>
      </c>
      <c r="EE384" s="194">
        <f t="shared" ca="1" si="376"/>
        <v>3.2000000000000006E-3</v>
      </c>
      <c r="EH384" s="194">
        <f t="shared" si="377"/>
        <v>0</v>
      </c>
      <c r="EI384" s="19" t="e">
        <f ca="1"/>
        <v>#N/A</v>
      </c>
      <c r="EJ384" s="208" t="e">
        <f t="shared" ca="1" si="378"/>
        <v>#N/A</v>
      </c>
      <c r="EK384" s="207"/>
      <c r="EL384" s="194"/>
      <c r="EM384" s="198" cm="1">
        <f t="array" ref="EM384">IFERROR(MATCH(TRUE,INDEX($B$14:$B$117&gt;=EL384,0),0),"")</f>
        <v>1</v>
      </c>
      <c r="EN384" s="194">
        <f t="shared" ca="1" si="379"/>
        <v>3.2000000000000006E-3</v>
      </c>
      <c r="EQ384" s="194">
        <f t="shared" si="380"/>
        <v>0</v>
      </c>
      <c r="ER384" s="19" t="e">
        <f ca="1"/>
        <v>#N/A</v>
      </c>
      <c r="ES384" s="208" t="e">
        <f t="shared" ca="1" si="381"/>
        <v>#N/A</v>
      </c>
      <c r="ET384" s="207"/>
      <c r="EU384" s="194"/>
      <c r="EV384" s="198" cm="1">
        <f t="array" ref="EV384">IFERROR(MATCH(TRUE,INDEX($B$14:$B$117&gt;=EU384,0),0),"")</f>
        <v>1</v>
      </c>
      <c r="EW384" s="194">
        <f t="shared" ca="1" si="382"/>
        <v>3.2000000000000006E-3</v>
      </c>
      <c r="EZ384" s="194">
        <f t="shared" si="383"/>
        <v>0</v>
      </c>
      <c r="FA384" s="19" t="e">
        <f ca="1"/>
        <v>#N/A</v>
      </c>
      <c r="FB384" s="208" t="e">
        <f t="shared" ca="1" si="384"/>
        <v>#N/A</v>
      </c>
      <c r="FC384" s="207"/>
      <c r="FD384" s="194"/>
      <c r="FE384" s="198" cm="1">
        <f t="array" ref="FE384">IFERROR(MATCH(TRUE,INDEX($B$14:$B$117&gt;=FD384,0),0),"")</f>
        <v>1</v>
      </c>
      <c r="FF384" s="194">
        <f t="shared" ca="1" si="385"/>
        <v>3.2000000000000006E-3</v>
      </c>
      <c r="FI384" s="194">
        <f t="shared" si="386"/>
        <v>0</v>
      </c>
      <c r="FJ384" s="19" t="e">
        <f ca="1"/>
        <v>#N/A</v>
      </c>
      <c r="FK384" s="208" t="e">
        <f t="shared" ca="1" si="387"/>
        <v>#N/A</v>
      </c>
      <c r="FL384" s="207"/>
      <c r="FM384" s="194"/>
      <c r="FN384" s="198" cm="1">
        <f t="array" ref="FN384">IFERROR(MATCH(TRUE,INDEX($B$14:$B$117&gt;=FM384,0),0),"")</f>
        <v>1</v>
      </c>
      <c r="FO384" s="194">
        <f t="shared" ca="1" si="388"/>
        <v>3.2000000000000006E-3</v>
      </c>
      <c r="FR384" s="194">
        <f t="shared" si="389"/>
        <v>0</v>
      </c>
      <c r="FS384" s="19" t="e">
        <f ca="1"/>
        <v>#N/A</v>
      </c>
      <c r="FT384" s="208" t="e">
        <f t="shared" ca="1" si="390"/>
        <v>#N/A</v>
      </c>
      <c r="FU384" s="207"/>
      <c r="FV384" s="194"/>
      <c r="FW384" s="198" cm="1">
        <f t="array" ref="FW384">IFERROR(MATCH(TRUE,INDEX($B$14:$B$117&gt;=FV384,0),0),"")</f>
        <v>1</v>
      </c>
      <c r="FX384" s="194">
        <f t="shared" ca="1" si="391"/>
        <v>3.2000000000000006E-3</v>
      </c>
      <c r="GA384" s="194">
        <f t="shared" si="392"/>
        <v>0</v>
      </c>
      <c r="GB384" s="19" t="e">
        <f ca="1"/>
        <v>#N/A</v>
      </c>
      <c r="GC384" s="208" t="e">
        <f t="shared" ca="1" si="393"/>
        <v>#N/A</v>
      </c>
    </row>
    <row r="385" spans="6:185" x14ac:dyDescent="0.2">
      <c r="F385" s="207"/>
      <c r="G385" s="194"/>
      <c r="H385" s="198" cm="1">
        <f t="array" ref="H385">IFERROR(MATCH(TRUE,INDEX($B$14:$B$117&gt;=G385,0),0),"")</f>
        <v>1</v>
      </c>
      <c r="I385" s="194">
        <f t="shared" ca="1" si="338"/>
        <v>3.2000000000000006E-3</v>
      </c>
      <c r="L385" s="194">
        <f t="shared" si="394"/>
        <v>0</v>
      </c>
      <c r="M385" s="19">
        <f ca="1"/>
        <v>0</v>
      </c>
      <c r="N385" s="208">
        <f t="shared" ca="1" si="395"/>
        <v>0</v>
      </c>
      <c r="O385" s="207"/>
      <c r="P385" s="194"/>
      <c r="Q385" s="198" cm="1">
        <f t="array" ref="Q385">IFERROR(MATCH(TRUE,INDEX($B$14:$B$117&gt;=P385,0),0),"")</f>
        <v>1</v>
      </c>
      <c r="R385" s="194">
        <f t="shared" ca="1" si="339"/>
        <v>3.2000000000000006E-3</v>
      </c>
      <c r="U385" s="194">
        <f t="shared" si="396"/>
        <v>0</v>
      </c>
      <c r="V385" s="19">
        <f ca="1"/>
        <v>0</v>
      </c>
      <c r="W385" s="208">
        <f t="shared" ca="1" si="397"/>
        <v>0</v>
      </c>
      <c r="X385" s="207"/>
      <c r="Y385" s="194"/>
      <c r="Z385" s="198" cm="1">
        <f t="array" ref="Z385">IFERROR(MATCH(TRUE,INDEX($B$14:$B$117&gt;=Y385,0),0),"")</f>
        <v>1</v>
      </c>
      <c r="AA385" s="194">
        <f t="shared" ca="1" si="340"/>
        <v>3.2000000000000006E-3</v>
      </c>
      <c r="AD385" s="194">
        <f t="shared" si="341"/>
        <v>0</v>
      </c>
      <c r="AE385" s="19">
        <f ca="1"/>
        <v>0</v>
      </c>
      <c r="AF385" s="208">
        <f t="shared" ca="1" si="342"/>
        <v>0</v>
      </c>
      <c r="AG385" s="207"/>
      <c r="AH385" s="194"/>
      <c r="AI385" s="198" cm="1">
        <f t="array" ref="AI385">IFERROR(MATCH(TRUE,INDEX($B$14:$B$117&gt;=AH385,0),0),"")</f>
        <v>1</v>
      </c>
      <c r="AJ385" s="194">
        <f t="shared" ca="1" si="343"/>
        <v>3.2000000000000006E-3</v>
      </c>
      <c r="AM385" s="194">
        <f t="shared" si="344"/>
        <v>0</v>
      </c>
      <c r="AN385" s="19">
        <f ca="1"/>
        <v>0</v>
      </c>
      <c r="AO385" s="208">
        <f t="shared" ca="1" si="345"/>
        <v>0</v>
      </c>
      <c r="AP385" s="207"/>
      <c r="AQ385" s="194"/>
      <c r="AR385" s="198" cm="1">
        <f t="array" ref="AR385">IFERROR(MATCH(TRUE,INDEX($B$14:$B$117&gt;=AQ385,0),0),"")</f>
        <v>1</v>
      </c>
      <c r="AS385" s="194">
        <f t="shared" ca="1" si="346"/>
        <v>3.2000000000000006E-3</v>
      </c>
      <c r="AV385" s="194">
        <f t="shared" si="347"/>
        <v>0</v>
      </c>
      <c r="AW385" s="19">
        <f ca="1"/>
        <v>0</v>
      </c>
      <c r="AX385" s="208">
        <f t="shared" ca="1" si="348"/>
        <v>0</v>
      </c>
      <c r="AY385" s="207"/>
      <c r="AZ385" s="194"/>
      <c r="BA385" s="198" cm="1">
        <f t="array" ref="BA385">IFERROR(MATCH(TRUE,INDEX($B$14:$B$117&gt;=AZ385,0),0),"")</f>
        <v>1</v>
      </c>
      <c r="BB385" s="194">
        <f t="shared" ca="1" si="349"/>
        <v>3.2000000000000006E-3</v>
      </c>
      <c r="BE385" s="194">
        <f t="shared" si="350"/>
        <v>0</v>
      </c>
      <c r="BF385" s="19">
        <f ca="1"/>
        <v>0</v>
      </c>
      <c r="BG385" s="208">
        <f t="shared" ca="1" si="351"/>
        <v>0</v>
      </c>
      <c r="BH385" s="207"/>
      <c r="BI385" s="194"/>
      <c r="BJ385" s="198" cm="1">
        <f t="array" ref="BJ385">IFERROR(MATCH(TRUE,INDEX($B$14:$B$117&gt;=BI385,0),0),"")</f>
        <v>1</v>
      </c>
      <c r="BK385" s="194">
        <f t="shared" ca="1" si="352"/>
        <v>3.2000000000000006E-3</v>
      </c>
      <c r="BN385" s="194">
        <f t="shared" si="353"/>
        <v>0</v>
      </c>
      <c r="BO385" s="19">
        <f ca="1"/>
        <v>0</v>
      </c>
      <c r="BP385" s="208">
        <f t="shared" ca="1" si="354"/>
        <v>0</v>
      </c>
      <c r="BQ385" s="207"/>
      <c r="BR385" s="194"/>
      <c r="BS385" s="198" cm="1">
        <f t="array" ref="BS385">IFERROR(MATCH(TRUE,INDEX($B$14:$B$117&gt;=BR385,0),0),"")</f>
        <v>1</v>
      </c>
      <c r="BT385" s="194">
        <f t="shared" ca="1" si="355"/>
        <v>3.2000000000000006E-3</v>
      </c>
      <c r="BW385" s="194">
        <f t="shared" si="356"/>
        <v>0</v>
      </c>
      <c r="BX385" s="19">
        <f ca="1"/>
        <v>0</v>
      </c>
      <c r="BY385" s="208">
        <f t="shared" ca="1" si="357"/>
        <v>0</v>
      </c>
      <c r="BZ385" s="207"/>
      <c r="CA385" s="194"/>
      <c r="CB385" s="198" cm="1">
        <f t="array" ref="CB385">IFERROR(MATCH(TRUE,INDEX($B$14:$B$117&gt;=CA385,0),0),"")</f>
        <v>1</v>
      </c>
      <c r="CC385" s="194">
        <f t="shared" ca="1" si="358"/>
        <v>3.2000000000000006E-3</v>
      </c>
      <c r="CF385" s="194">
        <f t="shared" si="359"/>
        <v>0</v>
      </c>
      <c r="CG385" s="19">
        <f ca="1"/>
        <v>0</v>
      </c>
      <c r="CH385" s="208">
        <f t="shared" ca="1" si="360"/>
        <v>0</v>
      </c>
      <c r="CI385" s="207"/>
      <c r="CJ385" s="194"/>
      <c r="CK385" s="198" cm="1">
        <f t="array" ref="CK385">IFERROR(MATCH(TRUE,INDEX($B$14:$B$117&gt;=CJ385,0),0),"")</f>
        <v>1</v>
      </c>
      <c r="CL385" s="194">
        <f t="shared" ca="1" si="361"/>
        <v>3.2000000000000006E-3</v>
      </c>
      <c r="CO385" s="194">
        <f t="shared" si="362"/>
        <v>0</v>
      </c>
      <c r="CP385" s="19">
        <f ca="1"/>
        <v>0</v>
      </c>
      <c r="CQ385" s="208">
        <f t="shared" ca="1" si="363"/>
        <v>0</v>
      </c>
      <c r="CR385" s="207"/>
      <c r="CS385" s="194"/>
      <c r="CT385" s="198" cm="1">
        <f t="array" ref="CT385">IFERROR(MATCH(TRUE,INDEX($B$14:$B$117&gt;=CS385,0),0),"")</f>
        <v>1</v>
      </c>
      <c r="CU385" s="194">
        <f t="shared" ca="1" si="364"/>
        <v>3.2000000000000006E-3</v>
      </c>
      <c r="CX385" s="194">
        <f t="shared" si="365"/>
        <v>0</v>
      </c>
      <c r="CY385" s="19" t="e">
        <f ca="1"/>
        <v>#N/A</v>
      </c>
      <c r="CZ385" s="208" t="e">
        <f t="shared" ca="1" si="366"/>
        <v>#N/A</v>
      </c>
      <c r="DA385" s="207"/>
      <c r="DB385" s="194"/>
      <c r="DC385" s="198" cm="1">
        <f t="array" ref="DC385">IFERROR(MATCH(TRUE,INDEX($B$14:$B$117&gt;=DB385,0),0),"")</f>
        <v>1</v>
      </c>
      <c r="DD385" s="194">
        <f t="shared" ca="1" si="367"/>
        <v>3.2000000000000006E-3</v>
      </c>
      <c r="DG385" s="194">
        <f t="shared" si="368"/>
        <v>0</v>
      </c>
      <c r="DH385" s="19" t="e">
        <f ca="1"/>
        <v>#N/A</v>
      </c>
      <c r="DI385" s="208" t="e">
        <f t="shared" ca="1" si="369"/>
        <v>#N/A</v>
      </c>
      <c r="DJ385" s="207"/>
      <c r="DK385" s="194"/>
      <c r="DL385" s="198" cm="1">
        <f t="array" ref="DL385">IFERROR(MATCH(TRUE,INDEX($B$14:$B$117&gt;=DK385,0),0),"")</f>
        <v>1</v>
      </c>
      <c r="DM385" s="194">
        <f t="shared" ca="1" si="370"/>
        <v>3.2000000000000006E-3</v>
      </c>
      <c r="DP385" s="194">
        <f t="shared" si="371"/>
        <v>0</v>
      </c>
      <c r="DQ385" s="19" t="e">
        <f ca="1"/>
        <v>#N/A</v>
      </c>
      <c r="DR385" s="208" t="e">
        <f t="shared" ca="1" si="372"/>
        <v>#N/A</v>
      </c>
      <c r="DS385" s="207"/>
      <c r="DT385" s="194"/>
      <c r="DU385" s="198" cm="1">
        <f t="array" ref="DU385">IFERROR(MATCH(TRUE,INDEX($B$14:$B$117&gt;=DT385,0),0),"")</f>
        <v>1</v>
      </c>
      <c r="DV385" s="194">
        <f t="shared" ca="1" si="373"/>
        <v>3.2000000000000006E-3</v>
      </c>
      <c r="DY385" s="194">
        <f t="shared" si="374"/>
        <v>0</v>
      </c>
      <c r="DZ385" s="19" t="e">
        <f ca="1"/>
        <v>#N/A</v>
      </c>
      <c r="EA385" s="208" t="e">
        <f t="shared" ca="1" si="375"/>
        <v>#N/A</v>
      </c>
      <c r="EB385" s="207"/>
      <c r="EC385" s="194"/>
      <c r="ED385" s="198" cm="1">
        <f t="array" ref="ED385">IFERROR(MATCH(TRUE,INDEX($B$14:$B$117&gt;=EC385,0),0),"")</f>
        <v>1</v>
      </c>
      <c r="EE385" s="194">
        <f t="shared" ca="1" si="376"/>
        <v>3.2000000000000006E-3</v>
      </c>
      <c r="EH385" s="194">
        <f t="shared" si="377"/>
        <v>0</v>
      </c>
      <c r="EI385" s="19" t="e">
        <f ca="1"/>
        <v>#N/A</v>
      </c>
      <c r="EJ385" s="208" t="e">
        <f t="shared" ca="1" si="378"/>
        <v>#N/A</v>
      </c>
      <c r="EK385" s="207"/>
      <c r="EL385" s="194"/>
      <c r="EM385" s="198" cm="1">
        <f t="array" ref="EM385">IFERROR(MATCH(TRUE,INDEX($B$14:$B$117&gt;=EL385,0),0),"")</f>
        <v>1</v>
      </c>
      <c r="EN385" s="194">
        <f t="shared" ca="1" si="379"/>
        <v>3.2000000000000006E-3</v>
      </c>
      <c r="EQ385" s="194">
        <f t="shared" si="380"/>
        <v>0</v>
      </c>
      <c r="ER385" s="19" t="e">
        <f ca="1"/>
        <v>#N/A</v>
      </c>
      <c r="ES385" s="208" t="e">
        <f t="shared" ca="1" si="381"/>
        <v>#N/A</v>
      </c>
      <c r="ET385" s="207"/>
      <c r="EU385" s="194"/>
      <c r="EV385" s="198" cm="1">
        <f t="array" ref="EV385">IFERROR(MATCH(TRUE,INDEX($B$14:$B$117&gt;=EU385,0),0),"")</f>
        <v>1</v>
      </c>
      <c r="EW385" s="194">
        <f t="shared" ca="1" si="382"/>
        <v>3.2000000000000006E-3</v>
      </c>
      <c r="EZ385" s="194">
        <f t="shared" si="383"/>
        <v>0</v>
      </c>
      <c r="FA385" s="19" t="e">
        <f ca="1"/>
        <v>#N/A</v>
      </c>
      <c r="FB385" s="208" t="e">
        <f t="shared" ca="1" si="384"/>
        <v>#N/A</v>
      </c>
      <c r="FC385" s="207"/>
      <c r="FD385" s="194"/>
      <c r="FE385" s="198" cm="1">
        <f t="array" ref="FE385">IFERROR(MATCH(TRUE,INDEX($B$14:$B$117&gt;=FD385,0),0),"")</f>
        <v>1</v>
      </c>
      <c r="FF385" s="194">
        <f t="shared" ca="1" si="385"/>
        <v>3.2000000000000006E-3</v>
      </c>
      <c r="FI385" s="194">
        <f t="shared" si="386"/>
        <v>0</v>
      </c>
      <c r="FJ385" s="19" t="e">
        <f ca="1"/>
        <v>#N/A</v>
      </c>
      <c r="FK385" s="208" t="e">
        <f t="shared" ca="1" si="387"/>
        <v>#N/A</v>
      </c>
      <c r="FL385" s="207"/>
      <c r="FM385" s="194"/>
      <c r="FN385" s="198" cm="1">
        <f t="array" ref="FN385">IFERROR(MATCH(TRUE,INDEX($B$14:$B$117&gt;=FM385,0),0),"")</f>
        <v>1</v>
      </c>
      <c r="FO385" s="194">
        <f t="shared" ca="1" si="388"/>
        <v>3.2000000000000006E-3</v>
      </c>
      <c r="FR385" s="194">
        <f t="shared" si="389"/>
        <v>0</v>
      </c>
      <c r="FS385" s="19" t="e">
        <f ca="1"/>
        <v>#N/A</v>
      </c>
      <c r="FT385" s="208" t="e">
        <f t="shared" ca="1" si="390"/>
        <v>#N/A</v>
      </c>
      <c r="FU385" s="207"/>
      <c r="FV385" s="194"/>
      <c r="FW385" s="198" cm="1">
        <f t="array" ref="FW385">IFERROR(MATCH(TRUE,INDEX($B$14:$B$117&gt;=FV385,0),0),"")</f>
        <v>1</v>
      </c>
      <c r="FX385" s="194">
        <f t="shared" ca="1" si="391"/>
        <v>3.2000000000000006E-3</v>
      </c>
      <c r="GA385" s="194">
        <f t="shared" si="392"/>
        <v>0</v>
      </c>
      <c r="GB385" s="19" t="e">
        <f ca="1"/>
        <v>#N/A</v>
      </c>
      <c r="GC385" s="208" t="e">
        <f t="shared" ca="1" si="393"/>
        <v>#N/A</v>
      </c>
    </row>
    <row r="386" spans="6:185" x14ac:dyDescent="0.2">
      <c r="F386" s="207"/>
      <c r="G386" s="194"/>
      <c r="H386" s="198" cm="1">
        <f t="array" ref="H386">IFERROR(MATCH(TRUE,INDEX($B$14:$B$117&gt;=G386,0),0),"")</f>
        <v>1</v>
      </c>
      <c r="I386" s="194">
        <f t="shared" ca="1" si="338"/>
        <v>3.2000000000000006E-3</v>
      </c>
      <c r="L386" s="194">
        <f t="shared" si="394"/>
        <v>0</v>
      </c>
      <c r="M386" s="19">
        <f ca="1"/>
        <v>0</v>
      </c>
      <c r="N386" s="208">
        <f t="shared" ca="1" si="395"/>
        <v>0</v>
      </c>
      <c r="O386" s="207"/>
      <c r="P386" s="194"/>
      <c r="Q386" s="198" cm="1">
        <f t="array" ref="Q386">IFERROR(MATCH(TRUE,INDEX($B$14:$B$117&gt;=P386,0),0),"")</f>
        <v>1</v>
      </c>
      <c r="R386" s="194">
        <f t="shared" ca="1" si="339"/>
        <v>3.2000000000000006E-3</v>
      </c>
      <c r="U386" s="194">
        <f t="shared" si="396"/>
        <v>0</v>
      </c>
      <c r="V386" s="19">
        <f ca="1"/>
        <v>0</v>
      </c>
      <c r="W386" s="208">
        <f t="shared" ca="1" si="397"/>
        <v>0</v>
      </c>
      <c r="X386" s="207"/>
      <c r="Y386" s="194"/>
      <c r="Z386" s="198" cm="1">
        <f t="array" ref="Z386">IFERROR(MATCH(TRUE,INDEX($B$14:$B$117&gt;=Y386,0),0),"")</f>
        <v>1</v>
      </c>
      <c r="AA386" s="194">
        <f t="shared" ca="1" si="340"/>
        <v>3.2000000000000006E-3</v>
      </c>
      <c r="AD386" s="194">
        <f t="shared" si="341"/>
        <v>0</v>
      </c>
      <c r="AE386" s="19">
        <f ca="1"/>
        <v>0</v>
      </c>
      <c r="AF386" s="208">
        <f t="shared" ca="1" si="342"/>
        <v>0</v>
      </c>
      <c r="AG386" s="207"/>
      <c r="AH386" s="194"/>
      <c r="AI386" s="198" cm="1">
        <f t="array" ref="AI386">IFERROR(MATCH(TRUE,INDEX($B$14:$B$117&gt;=AH386,0),0),"")</f>
        <v>1</v>
      </c>
      <c r="AJ386" s="194">
        <f t="shared" ca="1" si="343"/>
        <v>3.2000000000000006E-3</v>
      </c>
      <c r="AM386" s="194">
        <f t="shared" si="344"/>
        <v>0</v>
      </c>
      <c r="AN386" s="19">
        <f ca="1"/>
        <v>0</v>
      </c>
      <c r="AO386" s="208">
        <f t="shared" ca="1" si="345"/>
        <v>0</v>
      </c>
      <c r="AP386" s="207"/>
      <c r="AQ386" s="194"/>
      <c r="AR386" s="198" cm="1">
        <f t="array" ref="AR386">IFERROR(MATCH(TRUE,INDEX($B$14:$B$117&gt;=AQ386,0),0),"")</f>
        <v>1</v>
      </c>
      <c r="AS386" s="194">
        <f t="shared" ca="1" si="346"/>
        <v>3.2000000000000006E-3</v>
      </c>
      <c r="AV386" s="194">
        <f t="shared" si="347"/>
        <v>0</v>
      </c>
      <c r="AW386" s="19">
        <f ca="1"/>
        <v>0</v>
      </c>
      <c r="AX386" s="208">
        <f t="shared" ca="1" si="348"/>
        <v>0</v>
      </c>
      <c r="AY386" s="207"/>
      <c r="AZ386" s="194"/>
      <c r="BA386" s="198" cm="1">
        <f t="array" ref="BA386">IFERROR(MATCH(TRUE,INDEX($B$14:$B$117&gt;=AZ386,0),0),"")</f>
        <v>1</v>
      </c>
      <c r="BB386" s="194">
        <f t="shared" ca="1" si="349"/>
        <v>3.2000000000000006E-3</v>
      </c>
      <c r="BE386" s="194">
        <f t="shared" si="350"/>
        <v>0</v>
      </c>
      <c r="BF386" s="19">
        <f ca="1"/>
        <v>0</v>
      </c>
      <c r="BG386" s="208">
        <f t="shared" ca="1" si="351"/>
        <v>0</v>
      </c>
      <c r="BH386" s="207"/>
      <c r="BI386" s="194"/>
      <c r="BJ386" s="198" cm="1">
        <f t="array" ref="BJ386">IFERROR(MATCH(TRUE,INDEX($B$14:$B$117&gt;=BI386,0),0),"")</f>
        <v>1</v>
      </c>
      <c r="BK386" s="194">
        <f t="shared" ca="1" si="352"/>
        <v>3.2000000000000006E-3</v>
      </c>
      <c r="BN386" s="194">
        <f t="shared" si="353"/>
        <v>0</v>
      </c>
      <c r="BO386" s="19">
        <f ca="1"/>
        <v>0</v>
      </c>
      <c r="BP386" s="208">
        <f t="shared" ca="1" si="354"/>
        <v>0</v>
      </c>
      <c r="BQ386" s="207"/>
      <c r="BR386" s="194"/>
      <c r="BS386" s="198" cm="1">
        <f t="array" ref="BS386">IFERROR(MATCH(TRUE,INDEX($B$14:$B$117&gt;=BR386,0),0),"")</f>
        <v>1</v>
      </c>
      <c r="BT386" s="194">
        <f t="shared" ca="1" si="355"/>
        <v>3.2000000000000006E-3</v>
      </c>
      <c r="BW386" s="194">
        <f t="shared" si="356"/>
        <v>0</v>
      </c>
      <c r="BX386" s="19">
        <f ca="1"/>
        <v>0</v>
      </c>
      <c r="BY386" s="208">
        <f t="shared" ca="1" si="357"/>
        <v>0</v>
      </c>
      <c r="BZ386" s="207"/>
      <c r="CA386" s="194"/>
      <c r="CB386" s="198" cm="1">
        <f t="array" ref="CB386">IFERROR(MATCH(TRUE,INDEX($B$14:$B$117&gt;=CA386,0),0),"")</f>
        <v>1</v>
      </c>
      <c r="CC386" s="194">
        <f t="shared" ca="1" si="358"/>
        <v>3.2000000000000006E-3</v>
      </c>
      <c r="CF386" s="194">
        <f t="shared" si="359"/>
        <v>0</v>
      </c>
      <c r="CG386" s="19">
        <f ca="1"/>
        <v>0</v>
      </c>
      <c r="CH386" s="208">
        <f t="shared" ca="1" si="360"/>
        <v>0</v>
      </c>
      <c r="CI386" s="207"/>
      <c r="CJ386" s="194"/>
      <c r="CK386" s="198" cm="1">
        <f t="array" ref="CK386">IFERROR(MATCH(TRUE,INDEX($B$14:$B$117&gt;=CJ386,0),0),"")</f>
        <v>1</v>
      </c>
      <c r="CL386" s="194">
        <f t="shared" ca="1" si="361"/>
        <v>3.2000000000000006E-3</v>
      </c>
      <c r="CO386" s="194">
        <f t="shared" si="362"/>
        <v>0</v>
      </c>
      <c r="CP386" s="19">
        <f ca="1"/>
        <v>0</v>
      </c>
      <c r="CQ386" s="208">
        <f t="shared" ca="1" si="363"/>
        <v>0</v>
      </c>
      <c r="CR386" s="207"/>
      <c r="CS386" s="194"/>
      <c r="CT386" s="198" cm="1">
        <f t="array" ref="CT386">IFERROR(MATCH(TRUE,INDEX($B$14:$B$117&gt;=CS386,0),0),"")</f>
        <v>1</v>
      </c>
      <c r="CU386" s="194">
        <f t="shared" ca="1" si="364"/>
        <v>3.2000000000000006E-3</v>
      </c>
      <c r="CX386" s="194">
        <f t="shared" si="365"/>
        <v>0</v>
      </c>
      <c r="CY386" s="19" t="e">
        <f ca="1"/>
        <v>#N/A</v>
      </c>
      <c r="CZ386" s="208" t="e">
        <f t="shared" ca="1" si="366"/>
        <v>#N/A</v>
      </c>
      <c r="DA386" s="207"/>
      <c r="DB386" s="194"/>
      <c r="DC386" s="198" cm="1">
        <f t="array" ref="DC386">IFERROR(MATCH(TRUE,INDEX($B$14:$B$117&gt;=DB386,0),0),"")</f>
        <v>1</v>
      </c>
      <c r="DD386" s="194">
        <f t="shared" ca="1" si="367"/>
        <v>3.2000000000000006E-3</v>
      </c>
      <c r="DG386" s="194">
        <f t="shared" si="368"/>
        <v>0</v>
      </c>
      <c r="DH386" s="19" t="e">
        <f ca="1"/>
        <v>#N/A</v>
      </c>
      <c r="DI386" s="208" t="e">
        <f t="shared" ca="1" si="369"/>
        <v>#N/A</v>
      </c>
      <c r="DJ386" s="207"/>
      <c r="DK386" s="194"/>
      <c r="DL386" s="198" cm="1">
        <f t="array" ref="DL386">IFERROR(MATCH(TRUE,INDEX($B$14:$B$117&gt;=DK386,0),0),"")</f>
        <v>1</v>
      </c>
      <c r="DM386" s="194">
        <f t="shared" ca="1" si="370"/>
        <v>3.2000000000000006E-3</v>
      </c>
      <c r="DP386" s="194">
        <f t="shared" si="371"/>
        <v>0</v>
      </c>
      <c r="DQ386" s="19" t="e">
        <f ca="1"/>
        <v>#N/A</v>
      </c>
      <c r="DR386" s="208" t="e">
        <f t="shared" ca="1" si="372"/>
        <v>#N/A</v>
      </c>
      <c r="DS386" s="207"/>
      <c r="DT386" s="194"/>
      <c r="DU386" s="198" cm="1">
        <f t="array" ref="DU386">IFERROR(MATCH(TRUE,INDEX($B$14:$B$117&gt;=DT386,0),0),"")</f>
        <v>1</v>
      </c>
      <c r="DV386" s="194">
        <f t="shared" ca="1" si="373"/>
        <v>3.2000000000000006E-3</v>
      </c>
      <c r="DY386" s="194">
        <f t="shared" si="374"/>
        <v>0</v>
      </c>
      <c r="DZ386" s="19" t="e">
        <f ca="1"/>
        <v>#N/A</v>
      </c>
      <c r="EA386" s="208" t="e">
        <f t="shared" ca="1" si="375"/>
        <v>#N/A</v>
      </c>
      <c r="EB386" s="207"/>
      <c r="EC386" s="194"/>
      <c r="ED386" s="198" cm="1">
        <f t="array" ref="ED386">IFERROR(MATCH(TRUE,INDEX($B$14:$B$117&gt;=EC386,0),0),"")</f>
        <v>1</v>
      </c>
      <c r="EE386" s="194">
        <f t="shared" ca="1" si="376"/>
        <v>3.2000000000000006E-3</v>
      </c>
      <c r="EH386" s="194">
        <f t="shared" si="377"/>
        <v>0</v>
      </c>
      <c r="EI386" s="19" t="e">
        <f ca="1"/>
        <v>#N/A</v>
      </c>
      <c r="EJ386" s="208" t="e">
        <f t="shared" ca="1" si="378"/>
        <v>#N/A</v>
      </c>
      <c r="EK386" s="207"/>
      <c r="EL386" s="194"/>
      <c r="EM386" s="198" cm="1">
        <f t="array" ref="EM386">IFERROR(MATCH(TRUE,INDEX($B$14:$B$117&gt;=EL386,0),0),"")</f>
        <v>1</v>
      </c>
      <c r="EN386" s="194">
        <f t="shared" ca="1" si="379"/>
        <v>3.2000000000000006E-3</v>
      </c>
      <c r="EQ386" s="194">
        <f t="shared" si="380"/>
        <v>0</v>
      </c>
      <c r="ER386" s="19" t="e">
        <f ca="1"/>
        <v>#N/A</v>
      </c>
      <c r="ES386" s="208" t="e">
        <f t="shared" ca="1" si="381"/>
        <v>#N/A</v>
      </c>
      <c r="ET386" s="207"/>
      <c r="EU386" s="194"/>
      <c r="EV386" s="198" cm="1">
        <f t="array" ref="EV386">IFERROR(MATCH(TRUE,INDEX($B$14:$B$117&gt;=EU386,0),0),"")</f>
        <v>1</v>
      </c>
      <c r="EW386" s="194">
        <f t="shared" ca="1" si="382"/>
        <v>3.2000000000000006E-3</v>
      </c>
      <c r="EZ386" s="194">
        <f t="shared" si="383"/>
        <v>0</v>
      </c>
      <c r="FA386" s="19" t="e">
        <f ca="1"/>
        <v>#N/A</v>
      </c>
      <c r="FB386" s="208" t="e">
        <f t="shared" ca="1" si="384"/>
        <v>#N/A</v>
      </c>
      <c r="FC386" s="207"/>
      <c r="FD386" s="194"/>
      <c r="FE386" s="198" cm="1">
        <f t="array" ref="FE386">IFERROR(MATCH(TRUE,INDEX($B$14:$B$117&gt;=FD386,0),0),"")</f>
        <v>1</v>
      </c>
      <c r="FF386" s="194">
        <f t="shared" ca="1" si="385"/>
        <v>3.2000000000000006E-3</v>
      </c>
      <c r="FI386" s="194">
        <f t="shared" si="386"/>
        <v>0</v>
      </c>
      <c r="FJ386" s="19" t="e">
        <f ca="1"/>
        <v>#N/A</v>
      </c>
      <c r="FK386" s="208" t="e">
        <f t="shared" ca="1" si="387"/>
        <v>#N/A</v>
      </c>
      <c r="FL386" s="207"/>
      <c r="FM386" s="194"/>
      <c r="FN386" s="198" cm="1">
        <f t="array" ref="FN386">IFERROR(MATCH(TRUE,INDEX($B$14:$B$117&gt;=FM386,0),0),"")</f>
        <v>1</v>
      </c>
      <c r="FO386" s="194">
        <f t="shared" ca="1" si="388"/>
        <v>3.2000000000000006E-3</v>
      </c>
      <c r="FR386" s="194">
        <f t="shared" si="389"/>
        <v>0</v>
      </c>
      <c r="FS386" s="19" t="e">
        <f ca="1"/>
        <v>#N/A</v>
      </c>
      <c r="FT386" s="208" t="e">
        <f t="shared" ca="1" si="390"/>
        <v>#N/A</v>
      </c>
      <c r="FU386" s="207"/>
      <c r="FV386" s="194"/>
      <c r="FW386" s="198" cm="1">
        <f t="array" ref="FW386">IFERROR(MATCH(TRUE,INDEX($B$14:$B$117&gt;=FV386,0),0),"")</f>
        <v>1</v>
      </c>
      <c r="FX386" s="194">
        <f t="shared" ca="1" si="391"/>
        <v>3.2000000000000006E-3</v>
      </c>
      <c r="GA386" s="194">
        <f t="shared" si="392"/>
        <v>0</v>
      </c>
      <c r="GB386" s="19" t="e">
        <f ca="1"/>
        <v>#N/A</v>
      </c>
      <c r="GC386" s="208" t="e">
        <f t="shared" ca="1" si="393"/>
        <v>#N/A</v>
      </c>
    </row>
    <row r="387" spans="6:185" x14ac:dyDescent="0.2">
      <c r="F387" s="207"/>
      <c r="G387" s="194"/>
      <c r="H387" s="198" cm="1">
        <f t="array" ref="H387">IFERROR(MATCH(TRUE,INDEX($B$14:$B$117&gt;=G387,0),0),"")</f>
        <v>1</v>
      </c>
      <c r="I387" s="194">
        <f t="shared" ca="1" si="338"/>
        <v>3.2000000000000006E-3</v>
      </c>
      <c r="L387" s="194">
        <f t="shared" si="394"/>
        <v>0</v>
      </c>
      <c r="M387" s="19">
        <f ca="1"/>
        <v>0</v>
      </c>
      <c r="N387" s="208">
        <f t="shared" ca="1" si="395"/>
        <v>0</v>
      </c>
      <c r="O387" s="207"/>
      <c r="P387" s="194"/>
      <c r="Q387" s="198" cm="1">
        <f t="array" ref="Q387">IFERROR(MATCH(TRUE,INDEX($B$14:$B$117&gt;=P387,0),0),"")</f>
        <v>1</v>
      </c>
      <c r="R387" s="194">
        <f t="shared" ca="1" si="339"/>
        <v>3.2000000000000006E-3</v>
      </c>
      <c r="U387" s="194">
        <f t="shared" si="396"/>
        <v>0</v>
      </c>
      <c r="V387" s="19">
        <f ca="1"/>
        <v>0</v>
      </c>
      <c r="W387" s="208">
        <f t="shared" ca="1" si="397"/>
        <v>0</v>
      </c>
      <c r="X387" s="207"/>
      <c r="Y387" s="194"/>
      <c r="Z387" s="198" cm="1">
        <f t="array" ref="Z387">IFERROR(MATCH(TRUE,INDEX($B$14:$B$117&gt;=Y387,0),0),"")</f>
        <v>1</v>
      </c>
      <c r="AA387" s="194">
        <f t="shared" ca="1" si="340"/>
        <v>3.2000000000000006E-3</v>
      </c>
      <c r="AD387" s="194">
        <f t="shared" si="341"/>
        <v>0</v>
      </c>
      <c r="AE387" s="19">
        <f ca="1"/>
        <v>0</v>
      </c>
      <c r="AF387" s="208">
        <f t="shared" ca="1" si="342"/>
        <v>0</v>
      </c>
      <c r="AG387" s="207"/>
      <c r="AH387" s="194"/>
      <c r="AI387" s="198" cm="1">
        <f t="array" ref="AI387">IFERROR(MATCH(TRUE,INDEX($B$14:$B$117&gt;=AH387,0),0),"")</f>
        <v>1</v>
      </c>
      <c r="AJ387" s="194">
        <f t="shared" ca="1" si="343"/>
        <v>3.2000000000000006E-3</v>
      </c>
      <c r="AM387" s="194">
        <f t="shared" si="344"/>
        <v>0</v>
      </c>
      <c r="AN387" s="19">
        <f ca="1"/>
        <v>0</v>
      </c>
      <c r="AO387" s="208">
        <f t="shared" ca="1" si="345"/>
        <v>0</v>
      </c>
      <c r="AP387" s="207"/>
      <c r="AQ387" s="194"/>
      <c r="AR387" s="198" cm="1">
        <f t="array" ref="AR387">IFERROR(MATCH(TRUE,INDEX($B$14:$B$117&gt;=AQ387,0),0),"")</f>
        <v>1</v>
      </c>
      <c r="AS387" s="194">
        <f t="shared" ca="1" si="346"/>
        <v>3.2000000000000006E-3</v>
      </c>
      <c r="AV387" s="194">
        <f t="shared" si="347"/>
        <v>0</v>
      </c>
      <c r="AW387" s="19">
        <f ca="1"/>
        <v>0</v>
      </c>
      <c r="AX387" s="208">
        <f t="shared" ca="1" si="348"/>
        <v>0</v>
      </c>
      <c r="AY387" s="207"/>
      <c r="AZ387" s="194"/>
      <c r="BA387" s="198" cm="1">
        <f t="array" ref="BA387">IFERROR(MATCH(TRUE,INDEX($B$14:$B$117&gt;=AZ387,0),0),"")</f>
        <v>1</v>
      </c>
      <c r="BB387" s="194">
        <f t="shared" ca="1" si="349"/>
        <v>3.2000000000000006E-3</v>
      </c>
      <c r="BE387" s="194">
        <f t="shared" si="350"/>
        <v>0</v>
      </c>
      <c r="BF387" s="19">
        <f ca="1"/>
        <v>0</v>
      </c>
      <c r="BG387" s="208">
        <f t="shared" ca="1" si="351"/>
        <v>0</v>
      </c>
      <c r="BH387" s="207"/>
      <c r="BI387" s="194"/>
      <c r="BJ387" s="198" cm="1">
        <f t="array" ref="BJ387">IFERROR(MATCH(TRUE,INDEX($B$14:$B$117&gt;=BI387,0),0),"")</f>
        <v>1</v>
      </c>
      <c r="BK387" s="194">
        <f t="shared" ca="1" si="352"/>
        <v>3.2000000000000006E-3</v>
      </c>
      <c r="BN387" s="194">
        <f t="shared" si="353"/>
        <v>0</v>
      </c>
      <c r="BO387" s="19">
        <f ca="1"/>
        <v>0</v>
      </c>
      <c r="BP387" s="208">
        <f t="shared" ca="1" si="354"/>
        <v>0</v>
      </c>
      <c r="BQ387" s="207"/>
      <c r="BR387" s="194"/>
      <c r="BS387" s="198" cm="1">
        <f t="array" ref="BS387">IFERROR(MATCH(TRUE,INDEX($B$14:$B$117&gt;=BR387,0),0),"")</f>
        <v>1</v>
      </c>
      <c r="BT387" s="194">
        <f t="shared" ca="1" si="355"/>
        <v>3.2000000000000006E-3</v>
      </c>
      <c r="BW387" s="194">
        <f t="shared" si="356"/>
        <v>0</v>
      </c>
      <c r="BX387" s="19">
        <f ca="1"/>
        <v>0</v>
      </c>
      <c r="BY387" s="208">
        <f t="shared" ca="1" si="357"/>
        <v>0</v>
      </c>
      <c r="BZ387" s="207"/>
      <c r="CA387" s="194"/>
      <c r="CB387" s="198" cm="1">
        <f t="array" ref="CB387">IFERROR(MATCH(TRUE,INDEX($B$14:$B$117&gt;=CA387,0),0),"")</f>
        <v>1</v>
      </c>
      <c r="CC387" s="194">
        <f t="shared" ca="1" si="358"/>
        <v>3.2000000000000006E-3</v>
      </c>
      <c r="CF387" s="194">
        <f t="shared" si="359"/>
        <v>0</v>
      </c>
      <c r="CG387" s="19">
        <f ca="1"/>
        <v>0</v>
      </c>
      <c r="CH387" s="208">
        <f t="shared" ca="1" si="360"/>
        <v>0</v>
      </c>
      <c r="CI387" s="207"/>
      <c r="CJ387" s="194"/>
      <c r="CK387" s="198" cm="1">
        <f t="array" ref="CK387">IFERROR(MATCH(TRUE,INDEX($B$14:$B$117&gt;=CJ387,0),0),"")</f>
        <v>1</v>
      </c>
      <c r="CL387" s="194">
        <f t="shared" ca="1" si="361"/>
        <v>3.2000000000000006E-3</v>
      </c>
      <c r="CO387" s="194">
        <f t="shared" si="362"/>
        <v>0</v>
      </c>
      <c r="CP387" s="19">
        <f ca="1"/>
        <v>0</v>
      </c>
      <c r="CQ387" s="208">
        <f t="shared" ca="1" si="363"/>
        <v>0</v>
      </c>
      <c r="CR387" s="207"/>
      <c r="CS387" s="194"/>
      <c r="CT387" s="198" cm="1">
        <f t="array" ref="CT387">IFERROR(MATCH(TRUE,INDEX($B$14:$B$117&gt;=CS387,0),0),"")</f>
        <v>1</v>
      </c>
      <c r="CU387" s="194">
        <f t="shared" ca="1" si="364"/>
        <v>3.2000000000000006E-3</v>
      </c>
      <c r="CX387" s="194">
        <f t="shared" si="365"/>
        <v>0</v>
      </c>
      <c r="CY387" s="19" t="e">
        <f ca="1"/>
        <v>#N/A</v>
      </c>
      <c r="CZ387" s="208" t="e">
        <f t="shared" ca="1" si="366"/>
        <v>#N/A</v>
      </c>
      <c r="DA387" s="207"/>
      <c r="DB387" s="194"/>
      <c r="DC387" s="198" cm="1">
        <f t="array" ref="DC387">IFERROR(MATCH(TRUE,INDEX($B$14:$B$117&gt;=DB387,0),0),"")</f>
        <v>1</v>
      </c>
      <c r="DD387" s="194">
        <f t="shared" ca="1" si="367"/>
        <v>3.2000000000000006E-3</v>
      </c>
      <c r="DG387" s="194">
        <f t="shared" si="368"/>
        <v>0</v>
      </c>
      <c r="DH387" s="19" t="e">
        <f ca="1"/>
        <v>#N/A</v>
      </c>
      <c r="DI387" s="208" t="e">
        <f t="shared" ca="1" si="369"/>
        <v>#N/A</v>
      </c>
      <c r="DJ387" s="207"/>
      <c r="DK387" s="194"/>
      <c r="DL387" s="198" cm="1">
        <f t="array" ref="DL387">IFERROR(MATCH(TRUE,INDEX($B$14:$B$117&gt;=DK387,0),0),"")</f>
        <v>1</v>
      </c>
      <c r="DM387" s="194">
        <f t="shared" ca="1" si="370"/>
        <v>3.2000000000000006E-3</v>
      </c>
      <c r="DP387" s="194">
        <f t="shared" si="371"/>
        <v>0</v>
      </c>
      <c r="DQ387" s="19" t="e">
        <f ca="1"/>
        <v>#N/A</v>
      </c>
      <c r="DR387" s="208" t="e">
        <f t="shared" ca="1" si="372"/>
        <v>#N/A</v>
      </c>
      <c r="DS387" s="207"/>
      <c r="DT387" s="194"/>
      <c r="DU387" s="198" cm="1">
        <f t="array" ref="DU387">IFERROR(MATCH(TRUE,INDEX($B$14:$B$117&gt;=DT387,0),0),"")</f>
        <v>1</v>
      </c>
      <c r="DV387" s="194">
        <f t="shared" ca="1" si="373"/>
        <v>3.2000000000000006E-3</v>
      </c>
      <c r="DY387" s="194">
        <f t="shared" si="374"/>
        <v>0</v>
      </c>
      <c r="DZ387" s="19" t="e">
        <f ca="1"/>
        <v>#N/A</v>
      </c>
      <c r="EA387" s="208" t="e">
        <f t="shared" ca="1" si="375"/>
        <v>#N/A</v>
      </c>
      <c r="EB387" s="207"/>
      <c r="EC387" s="194"/>
      <c r="ED387" s="198" cm="1">
        <f t="array" ref="ED387">IFERROR(MATCH(TRUE,INDEX($B$14:$B$117&gt;=EC387,0),0),"")</f>
        <v>1</v>
      </c>
      <c r="EE387" s="194">
        <f t="shared" ca="1" si="376"/>
        <v>3.2000000000000006E-3</v>
      </c>
      <c r="EH387" s="194">
        <f t="shared" si="377"/>
        <v>0</v>
      </c>
      <c r="EI387" s="19" t="e">
        <f ca="1"/>
        <v>#N/A</v>
      </c>
      <c r="EJ387" s="208" t="e">
        <f t="shared" ca="1" si="378"/>
        <v>#N/A</v>
      </c>
      <c r="EK387" s="207"/>
      <c r="EL387" s="194"/>
      <c r="EM387" s="198" cm="1">
        <f t="array" ref="EM387">IFERROR(MATCH(TRUE,INDEX($B$14:$B$117&gt;=EL387,0),0),"")</f>
        <v>1</v>
      </c>
      <c r="EN387" s="194">
        <f t="shared" ca="1" si="379"/>
        <v>3.2000000000000006E-3</v>
      </c>
      <c r="EQ387" s="194">
        <f t="shared" si="380"/>
        <v>0</v>
      </c>
      <c r="ER387" s="19" t="e">
        <f ca="1"/>
        <v>#N/A</v>
      </c>
      <c r="ES387" s="208" t="e">
        <f t="shared" ca="1" si="381"/>
        <v>#N/A</v>
      </c>
      <c r="ET387" s="207"/>
      <c r="EU387" s="194"/>
      <c r="EV387" s="198" cm="1">
        <f t="array" ref="EV387">IFERROR(MATCH(TRUE,INDEX($B$14:$B$117&gt;=EU387,0),0),"")</f>
        <v>1</v>
      </c>
      <c r="EW387" s="194">
        <f t="shared" ca="1" si="382"/>
        <v>3.2000000000000006E-3</v>
      </c>
      <c r="EZ387" s="194">
        <f t="shared" si="383"/>
        <v>0</v>
      </c>
      <c r="FA387" s="19" t="e">
        <f ca="1"/>
        <v>#N/A</v>
      </c>
      <c r="FB387" s="208" t="e">
        <f t="shared" ca="1" si="384"/>
        <v>#N/A</v>
      </c>
      <c r="FC387" s="207"/>
      <c r="FD387" s="194"/>
      <c r="FE387" s="198" cm="1">
        <f t="array" ref="FE387">IFERROR(MATCH(TRUE,INDEX($B$14:$B$117&gt;=FD387,0),0),"")</f>
        <v>1</v>
      </c>
      <c r="FF387" s="194">
        <f t="shared" ca="1" si="385"/>
        <v>3.2000000000000006E-3</v>
      </c>
      <c r="FI387" s="194">
        <f t="shared" si="386"/>
        <v>0</v>
      </c>
      <c r="FJ387" s="19" t="e">
        <f ca="1"/>
        <v>#N/A</v>
      </c>
      <c r="FK387" s="208" t="e">
        <f t="shared" ca="1" si="387"/>
        <v>#N/A</v>
      </c>
      <c r="FL387" s="207"/>
      <c r="FM387" s="194"/>
      <c r="FN387" s="198" cm="1">
        <f t="array" ref="FN387">IFERROR(MATCH(TRUE,INDEX($B$14:$B$117&gt;=FM387,0),0),"")</f>
        <v>1</v>
      </c>
      <c r="FO387" s="194">
        <f t="shared" ca="1" si="388"/>
        <v>3.2000000000000006E-3</v>
      </c>
      <c r="FR387" s="194">
        <f t="shared" si="389"/>
        <v>0</v>
      </c>
      <c r="FS387" s="19" t="e">
        <f ca="1"/>
        <v>#N/A</v>
      </c>
      <c r="FT387" s="208" t="e">
        <f t="shared" ca="1" si="390"/>
        <v>#N/A</v>
      </c>
      <c r="FU387" s="207"/>
      <c r="FV387" s="194"/>
      <c r="FW387" s="198" cm="1">
        <f t="array" ref="FW387">IFERROR(MATCH(TRUE,INDEX($B$14:$B$117&gt;=FV387,0),0),"")</f>
        <v>1</v>
      </c>
      <c r="FX387" s="194">
        <f t="shared" ca="1" si="391"/>
        <v>3.2000000000000006E-3</v>
      </c>
      <c r="GA387" s="194">
        <f t="shared" si="392"/>
        <v>0</v>
      </c>
      <c r="GB387" s="19" t="e">
        <f ca="1"/>
        <v>#N/A</v>
      </c>
      <c r="GC387" s="208" t="e">
        <f t="shared" ca="1" si="393"/>
        <v>#N/A</v>
      </c>
    </row>
    <row r="388" spans="6:185" x14ac:dyDescent="0.2">
      <c r="F388" s="207"/>
      <c r="G388" s="194"/>
      <c r="H388" s="198" cm="1">
        <f t="array" ref="H388">IFERROR(MATCH(TRUE,INDEX($B$14:$B$117&gt;=G388,0),0),"")</f>
        <v>1</v>
      </c>
      <c r="I388" s="194">
        <f t="shared" ca="1" si="338"/>
        <v>3.2000000000000006E-3</v>
      </c>
      <c r="L388" s="194">
        <f t="shared" si="394"/>
        <v>0</v>
      </c>
      <c r="M388" s="19">
        <f ca="1"/>
        <v>0</v>
      </c>
      <c r="N388" s="208">
        <f t="shared" ca="1" si="395"/>
        <v>0</v>
      </c>
      <c r="O388" s="207"/>
      <c r="P388" s="194"/>
      <c r="Q388" s="198" cm="1">
        <f t="array" ref="Q388">IFERROR(MATCH(TRUE,INDEX($B$14:$B$117&gt;=P388,0),0),"")</f>
        <v>1</v>
      </c>
      <c r="R388" s="194">
        <f t="shared" ca="1" si="339"/>
        <v>3.2000000000000006E-3</v>
      </c>
      <c r="U388" s="194">
        <f t="shared" si="396"/>
        <v>0</v>
      </c>
      <c r="V388" s="19">
        <f ca="1"/>
        <v>0</v>
      </c>
      <c r="W388" s="208">
        <f t="shared" ca="1" si="397"/>
        <v>0</v>
      </c>
      <c r="X388" s="207"/>
      <c r="Y388" s="194"/>
      <c r="Z388" s="198" cm="1">
        <f t="array" ref="Z388">IFERROR(MATCH(TRUE,INDEX($B$14:$B$117&gt;=Y388,0),0),"")</f>
        <v>1</v>
      </c>
      <c r="AA388" s="194">
        <f t="shared" ca="1" si="340"/>
        <v>3.2000000000000006E-3</v>
      </c>
      <c r="AD388" s="194">
        <f t="shared" si="341"/>
        <v>0</v>
      </c>
      <c r="AE388" s="19">
        <f ca="1"/>
        <v>0</v>
      </c>
      <c r="AF388" s="208">
        <f t="shared" ca="1" si="342"/>
        <v>0</v>
      </c>
      <c r="AG388" s="207"/>
      <c r="AH388" s="194"/>
      <c r="AI388" s="198" cm="1">
        <f t="array" ref="AI388">IFERROR(MATCH(TRUE,INDEX($B$14:$B$117&gt;=AH388,0),0),"")</f>
        <v>1</v>
      </c>
      <c r="AJ388" s="194">
        <f t="shared" ca="1" si="343"/>
        <v>3.2000000000000006E-3</v>
      </c>
      <c r="AM388" s="194">
        <f t="shared" si="344"/>
        <v>0</v>
      </c>
      <c r="AN388" s="19">
        <f ca="1"/>
        <v>0</v>
      </c>
      <c r="AO388" s="208">
        <f t="shared" ca="1" si="345"/>
        <v>0</v>
      </c>
      <c r="AP388" s="207"/>
      <c r="AQ388" s="194"/>
      <c r="AR388" s="198" cm="1">
        <f t="array" ref="AR388">IFERROR(MATCH(TRUE,INDEX($B$14:$B$117&gt;=AQ388,0),0),"")</f>
        <v>1</v>
      </c>
      <c r="AS388" s="194">
        <f t="shared" ca="1" si="346"/>
        <v>3.2000000000000006E-3</v>
      </c>
      <c r="AV388" s="194">
        <f t="shared" si="347"/>
        <v>0</v>
      </c>
      <c r="AW388" s="19">
        <f ca="1"/>
        <v>0</v>
      </c>
      <c r="AX388" s="208">
        <f t="shared" ca="1" si="348"/>
        <v>0</v>
      </c>
      <c r="AY388" s="207"/>
      <c r="AZ388" s="194"/>
      <c r="BA388" s="198" cm="1">
        <f t="array" ref="BA388">IFERROR(MATCH(TRUE,INDEX($B$14:$B$117&gt;=AZ388,0),0),"")</f>
        <v>1</v>
      </c>
      <c r="BB388" s="194">
        <f t="shared" ca="1" si="349"/>
        <v>3.2000000000000006E-3</v>
      </c>
      <c r="BE388" s="194">
        <f t="shared" si="350"/>
        <v>0</v>
      </c>
      <c r="BF388" s="19">
        <f ca="1"/>
        <v>0</v>
      </c>
      <c r="BG388" s="208">
        <f t="shared" ca="1" si="351"/>
        <v>0</v>
      </c>
      <c r="BH388" s="207"/>
      <c r="BI388" s="194"/>
      <c r="BJ388" s="198" cm="1">
        <f t="array" ref="BJ388">IFERROR(MATCH(TRUE,INDEX($B$14:$B$117&gt;=BI388,0),0),"")</f>
        <v>1</v>
      </c>
      <c r="BK388" s="194">
        <f t="shared" ca="1" si="352"/>
        <v>3.2000000000000006E-3</v>
      </c>
      <c r="BN388" s="194">
        <f t="shared" si="353"/>
        <v>0</v>
      </c>
      <c r="BO388" s="19">
        <f ca="1"/>
        <v>0</v>
      </c>
      <c r="BP388" s="208">
        <f t="shared" ca="1" si="354"/>
        <v>0</v>
      </c>
      <c r="BQ388" s="207"/>
      <c r="BR388" s="194"/>
      <c r="BS388" s="198" cm="1">
        <f t="array" ref="BS388">IFERROR(MATCH(TRUE,INDEX($B$14:$B$117&gt;=BR388,0),0),"")</f>
        <v>1</v>
      </c>
      <c r="BT388" s="194">
        <f t="shared" ca="1" si="355"/>
        <v>3.2000000000000006E-3</v>
      </c>
      <c r="BW388" s="194">
        <f t="shared" si="356"/>
        <v>0</v>
      </c>
      <c r="BX388" s="19">
        <f ca="1"/>
        <v>0</v>
      </c>
      <c r="BY388" s="208">
        <f t="shared" ca="1" si="357"/>
        <v>0</v>
      </c>
      <c r="BZ388" s="207"/>
      <c r="CA388" s="194"/>
      <c r="CB388" s="198" cm="1">
        <f t="array" ref="CB388">IFERROR(MATCH(TRUE,INDEX($B$14:$B$117&gt;=CA388,0),0),"")</f>
        <v>1</v>
      </c>
      <c r="CC388" s="194">
        <f t="shared" ca="1" si="358"/>
        <v>3.2000000000000006E-3</v>
      </c>
      <c r="CF388" s="194">
        <f t="shared" si="359"/>
        <v>0</v>
      </c>
      <c r="CG388" s="19">
        <f ca="1"/>
        <v>0</v>
      </c>
      <c r="CH388" s="208">
        <f t="shared" ca="1" si="360"/>
        <v>0</v>
      </c>
      <c r="CI388" s="207"/>
      <c r="CJ388" s="194"/>
      <c r="CK388" s="198" cm="1">
        <f t="array" ref="CK388">IFERROR(MATCH(TRUE,INDEX($B$14:$B$117&gt;=CJ388,0),0),"")</f>
        <v>1</v>
      </c>
      <c r="CL388" s="194">
        <f t="shared" ca="1" si="361"/>
        <v>3.2000000000000006E-3</v>
      </c>
      <c r="CO388" s="194">
        <f t="shared" si="362"/>
        <v>0</v>
      </c>
      <c r="CP388" s="19">
        <f ca="1"/>
        <v>0</v>
      </c>
      <c r="CQ388" s="208">
        <f t="shared" ca="1" si="363"/>
        <v>0</v>
      </c>
      <c r="CR388" s="207"/>
      <c r="CS388" s="194"/>
      <c r="CT388" s="198" cm="1">
        <f t="array" ref="CT388">IFERROR(MATCH(TRUE,INDEX($B$14:$B$117&gt;=CS388,0),0),"")</f>
        <v>1</v>
      </c>
      <c r="CU388" s="194">
        <f t="shared" ca="1" si="364"/>
        <v>3.2000000000000006E-3</v>
      </c>
      <c r="CX388" s="194">
        <f t="shared" si="365"/>
        <v>0</v>
      </c>
      <c r="CY388" s="19" t="e">
        <f ca="1"/>
        <v>#N/A</v>
      </c>
      <c r="CZ388" s="208" t="e">
        <f t="shared" ca="1" si="366"/>
        <v>#N/A</v>
      </c>
      <c r="DA388" s="207"/>
      <c r="DB388" s="194"/>
      <c r="DC388" s="198" cm="1">
        <f t="array" ref="DC388">IFERROR(MATCH(TRUE,INDEX($B$14:$B$117&gt;=DB388,0),0),"")</f>
        <v>1</v>
      </c>
      <c r="DD388" s="194">
        <f t="shared" ca="1" si="367"/>
        <v>3.2000000000000006E-3</v>
      </c>
      <c r="DG388" s="194">
        <f t="shared" si="368"/>
        <v>0</v>
      </c>
      <c r="DH388" s="19" t="e">
        <f ca="1"/>
        <v>#N/A</v>
      </c>
      <c r="DI388" s="208" t="e">
        <f t="shared" ca="1" si="369"/>
        <v>#N/A</v>
      </c>
      <c r="DJ388" s="207"/>
      <c r="DK388" s="194"/>
      <c r="DL388" s="198" cm="1">
        <f t="array" ref="DL388">IFERROR(MATCH(TRUE,INDEX($B$14:$B$117&gt;=DK388,0),0),"")</f>
        <v>1</v>
      </c>
      <c r="DM388" s="194">
        <f t="shared" ca="1" si="370"/>
        <v>3.2000000000000006E-3</v>
      </c>
      <c r="DP388" s="194">
        <f t="shared" si="371"/>
        <v>0</v>
      </c>
      <c r="DQ388" s="19" t="e">
        <f ca="1"/>
        <v>#N/A</v>
      </c>
      <c r="DR388" s="208" t="e">
        <f t="shared" ca="1" si="372"/>
        <v>#N/A</v>
      </c>
      <c r="DS388" s="207"/>
      <c r="DT388" s="194"/>
      <c r="DU388" s="198" cm="1">
        <f t="array" ref="DU388">IFERROR(MATCH(TRUE,INDEX($B$14:$B$117&gt;=DT388,0),0),"")</f>
        <v>1</v>
      </c>
      <c r="DV388" s="194">
        <f t="shared" ca="1" si="373"/>
        <v>3.2000000000000006E-3</v>
      </c>
      <c r="DY388" s="194">
        <f t="shared" si="374"/>
        <v>0</v>
      </c>
      <c r="DZ388" s="19" t="e">
        <f ca="1"/>
        <v>#N/A</v>
      </c>
      <c r="EA388" s="208" t="e">
        <f t="shared" ca="1" si="375"/>
        <v>#N/A</v>
      </c>
      <c r="EB388" s="207"/>
      <c r="EC388" s="194"/>
      <c r="ED388" s="198" cm="1">
        <f t="array" ref="ED388">IFERROR(MATCH(TRUE,INDEX($B$14:$B$117&gt;=EC388,0),0),"")</f>
        <v>1</v>
      </c>
      <c r="EE388" s="194">
        <f t="shared" ca="1" si="376"/>
        <v>3.2000000000000006E-3</v>
      </c>
      <c r="EH388" s="194">
        <f t="shared" si="377"/>
        <v>0</v>
      </c>
      <c r="EI388" s="19" t="e">
        <f ca="1"/>
        <v>#N/A</v>
      </c>
      <c r="EJ388" s="208" t="e">
        <f t="shared" ca="1" si="378"/>
        <v>#N/A</v>
      </c>
      <c r="EK388" s="207"/>
      <c r="EL388" s="194"/>
      <c r="EM388" s="198" cm="1">
        <f t="array" ref="EM388">IFERROR(MATCH(TRUE,INDEX($B$14:$B$117&gt;=EL388,0),0),"")</f>
        <v>1</v>
      </c>
      <c r="EN388" s="194">
        <f t="shared" ca="1" si="379"/>
        <v>3.2000000000000006E-3</v>
      </c>
      <c r="EQ388" s="194">
        <f t="shared" si="380"/>
        <v>0</v>
      </c>
      <c r="ER388" s="19" t="e">
        <f ca="1"/>
        <v>#N/A</v>
      </c>
      <c r="ES388" s="208" t="e">
        <f t="shared" ca="1" si="381"/>
        <v>#N/A</v>
      </c>
      <c r="ET388" s="207"/>
      <c r="EU388" s="194"/>
      <c r="EV388" s="198" cm="1">
        <f t="array" ref="EV388">IFERROR(MATCH(TRUE,INDEX($B$14:$B$117&gt;=EU388,0),0),"")</f>
        <v>1</v>
      </c>
      <c r="EW388" s="194">
        <f t="shared" ca="1" si="382"/>
        <v>3.2000000000000006E-3</v>
      </c>
      <c r="EZ388" s="194">
        <f t="shared" si="383"/>
        <v>0</v>
      </c>
      <c r="FA388" s="19" t="e">
        <f ca="1"/>
        <v>#N/A</v>
      </c>
      <c r="FB388" s="208" t="e">
        <f t="shared" ca="1" si="384"/>
        <v>#N/A</v>
      </c>
      <c r="FC388" s="207"/>
      <c r="FD388" s="194"/>
      <c r="FE388" s="198" cm="1">
        <f t="array" ref="FE388">IFERROR(MATCH(TRUE,INDEX($B$14:$B$117&gt;=FD388,0),0),"")</f>
        <v>1</v>
      </c>
      <c r="FF388" s="194">
        <f t="shared" ca="1" si="385"/>
        <v>3.2000000000000006E-3</v>
      </c>
      <c r="FI388" s="194">
        <f t="shared" si="386"/>
        <v>0</v>
      </c>
      <c r="FJ388" s="19" t="e">
        <f ca="1"/>
        <v>#N/A</v>
      </c>
      <c r="FK388" s="208" t="e">
        <f t="shared" ca="1" si="387"/>
        <v>#N/A</v>
      </c>
      <c r="FL388" s="207"/>
      <c r="FM388" s="194"/>
      <c r="FN388" s="198" cm="1">
        <f t="array" ref="FN388">IFERROR(MATCH(TRUE,INDEX($B$14:$B$117&gt;=FM388,0),0),"")</f>
        <v>1</v>
      </c>
      <c r="FO388" s="194">
        <f t="shared" ca="1" si="388"/>
        <v>3.2000000000000006E-3</v>
      </c>
      <c r="FR388" s="194">
        <f t="shared" si="389"/>
        <v>0</v>
      </c>
      <c r="FS388" s="19" t="e">
        <f ca="1"/>
        <v>#N/A</v>
      </c>
      <c r="FT388" s="208" t="e">
        <f t="shared" ca="1" si="390"/>
        <v>#N/A</v>
      </c>
      <c r="FU388" s="207"/>
      <c r="FV388" s="194"/>
      <c r="FW388" s="198" cm="1">
        <f t="array" ref="FW388">IFERROR(MATCH(TRUE,INDEX($B$14:$B$117&gt;=FV388,0),0),"")</f>
        <v>1</v>
      </c>
      <c r="FX388" s="194">
        <f t="shared" ca="1" si="391"/>
        <v>3.2000000000000006E-3</v>
      </c>
      <c r="GA388" s="194">
        <f t="shared" si="392"/>
        <v>0</v>
      </c>
      <c r="GB388" s="19" t="e">
        <f ca="1"/>
        <v>#N/A</v>
      </c>
      <c r="GC388" s="208" t="e">
        <f t="shared" ca="1" si="393"/>
        <v>#N/A</v>
      </c>
    </row>
    <row r="389" spans="6:185" x14ac:dyDescent="0.2">
      <c r="F389" s="207"/>
      <c r="G389" s="194"/>
      <c r="H389" s="198" cm="1">
        <f t="array" ref="H389">IFERROR(MATCH(TRUE,INDEX($B$14:$B$117&gt;=G389,0),0),"")</f>
        <v>1</v>
      </c>
      <c r="I389" s="194">
        <f t="shared" ca="1" si="338"/>
        <v>3.2000000000000006E-3</v>
      </c>
      <c r="L389" s="194">
        <f t="shared" si="394"/>
        <v>0</v>
      </c>
      <c r="M389" s="19">
        <f ca="1"/>
        <v>0</v>
      </c>
      <c r="N389" s="208">
        <f t="shared" ca="1" si="395"/>
        <v>0</v>
      </c>
      <c r="O389" s="207"/>
      <c r="P389" s="194"/>
      <c r="Q389" s="198" cm="1">
        <f t="array" ref="Q389">IFERROR(MATCH(TRUE,INDEX($B$14:$B$117&gt;=P389,0),0),"")</f>
        <v>1</v>
      </c>
      <c r="R389" s="194">
        <f t="shared" ca="1" si="339"/>
        <v>3.2000000000000006E-3</v>
      </c>
      <c r="U389" s="194">
        <f t="shared" si="396"/>
        <v>0</v>
      </c>
      <c r="V389" s="19">
        <f ca="1"/>
        <v>0</v>
      </c>
      <c r="W389" s="208">
        <f t="shared" ca="1" si="397"/>
        <v>0</v>
      </c>
      <c r="X389" s="207"/>
      <c r="Y389" s="194"/>
      <c r="Z389" s="198" cm="1">
        <f t="array" ref="Z389">IFERROR(MATCH(TRUE,INDEX($B$14:$B$117&gt;=Y389,0),0),"")</f>
        <v>1</v>
      </c>
      <c r="AA389" s="194">
        <f t="shared" ca="1" si="340"/>
        <v>3.2000000000000006E-3</v>
      </c>
      <c r="AD389" s="194">
        <f t="shared" si="341"/>
        <v>0</v>
      </c>
      <c r="AE389" s="19">
        <f ca="1"/>
        <v>0</v>
      </c>
      <c r="AF389" s="208">
        <f t="shared" ca="1" si="342"/>
        <v>0</v>
      </c>
      <c r="AG389" s="207"/>
      <c r="AH389" s="194"/>
      <c r="AI389" s="198" cm="1">
        <f t="array" ref="AI389">IFERROR(MATCH(TRUE,INDEX($B$14:$B$117&gt;=AH389,0),0),"")</f>
        <v>1</v>
      </c>
      <c r="AJ389" s="194">
        <f t="shared" ca="1" si="343"/>
        <v>3.2000000000000006E-3</v>
      </c>
      <c r="AM389" s="194">
        <f t="shared" si="344"/>
        <v>0</v>
      </c>
      <c r="AN389" s="19">
        <f ca="1"/>
        <v>0</v>
      </c>
      <c r="AO389" s="208">
        <f t="shared" ca="1" si="345"/>
        <v>0</v>
      </c>
      <c r="AP389" s="207"/>
      <c r="AQ389" s="194"/>
      <c r="AR389" s="198" cm="1">
        <f t="array" ref="AR389">IFERROR(MATCH(TRUE,INDEX($B$14:$B$117&gt;=AQ389,0),0),"")</f>
        <v>1</v>
      </c>
      <c r="AS389" s="194">
        <f t="shared" ca="1" si="346"/>
        <v>3.2000000000000006E-3</v>
      </c>
      <c r="AV389" s="194">
        <f t="shared" si="347"/>
        <v>0</v>
      </c>
      <c r="AW389" s="19">
        <f ca="1"/>
        <v>0</v>
      </c>
      <c r="AX389" s="208">
        <f t="shared" ca="1" si="348"/>
        <v>0</v>
      </c>
      <c r="AY389" s="207"/>
      <c r="AZ389" s="194"/>
      <c r="BA389" s="198" cm="1">
        <f t="array" ref="BA389">IFERROR(MATCH(TRUE,INDEX($B$14:$B$117&gt;=AZ389,0),0),"")</f>
        <v>1</v>
      </c>
      <c r="BB389" s="194">
        <f t="shared" ca="1" si="349"/>
        <v>3.2000000000000006E-3</v>
      </c>
      <c r="BE389" s="194">
        <f t="shared" si="350"/>
        <v>0</v>
      </c>
      <c r="BF389" s="19">
        <f ca="1"/>
        <v>0</v>
      </c>
      <c r="BG389" s="208">
        <f t="shared" ca="1" si="351"/>
        <v>0</v>
      </c>
      <c r="BH389" s="207"/>
      <c r="BI389" s="194"/>
      <c r="BJ389" s="198" cm="1">
        <f t="array" ref="BJ389">IFERROR(MATCH(TRUE,INDEX($B$14:$B$117&gt;=BI389,0),0),"")</f>
        <v>1</v>
      </c>
      <c r="BK389" s="194">
        <f t="shared" ca="1" si="352"/>
        <v>3.2000000000000006E-3</v>
      </c>
      <c r="BN389" s="194">
        <f t="shared" si="353"/>
        <v>0</v>
      </c>
      <c r="BO389" s="19">
        <f ca="1"/>
        <v>0</v>
      </c>
      <c r="BP389" s="208">
        <f t="shared" ca="1" si="354"/>
        <v>0</v>
      </c>
      <c r="BQ389" s="207"/>
      <c r="BR389" s="194"/>
      <c r="BS389" s="198" cm="1">
        <f t="array" ref="BS389">IFERROR(MATCH(TRUE,INDEX($B$14:$B$117&gt;=BR389,0),0),"")</f>
        <v>1</v>
      </c>
      <c r="BT389" s="194">
        <f t="shared" ca="1" si="355"/>
        <v>3.2000000000000006E-3</v>
      </c>
      <c r="BW389" s="194">
        <f t="shared" si="356"/>
        <v>0</v>
      </c>
      <c r="BX389" s="19">
        <f ca="1"/>
        <v>0</v>
      </c>
      <c r="BY389" s="208">
        <f t="shared" ca="1" si="357"/>
        <v>0</v>
      </c>
      <c r="BZ389" s="207"/>
      <c r="CA389" s="194"/>
      <c r="CB389" s="198" cm="1">
        <f t="array" ref="CB389">IFERROR(MATCH(TRUE,INDEX($B$14:$B$117&gt;=CA389,0),0),"")</f>
        <v>1</v>
      </c>
      <c r="CC389" s="194">
        <f t="shared" ca="1" si="358"/>
        <v>3.2000000000000006E-3</v>
      </c>
      <c r="CF389" s="194">
        <f t="shared" si="359"/>
        <v>0</v>
      </c>
      <c r="CG389" s="19">
        <f ca="1"/>
        <v>0</v>
      </c>
      <c r="CH389" s="208">
        <f t="shared" ca="1" si="360"/>
        <v>0</v>
      </c>
      <c r="CI389" s="207"/>
      <c r="CJ389" s="194"/>
      <c r="CK389" s="198" cm="1">
        <f t="array" ref="CK389">IFERROR(MATCH(TRUE,INDEX($B$14:$B$117&gt;=CJ389,0),0),"")</f>
        <v>1</v>
      </c>
      <c r="CL389" s="194">
        <f t="shared" ca="1" si="361"/>
        <v>3.2000000000000006E-3</v>
      </c>
      <c r="CO389" s="194">
        <f t="shared" si="362"/>
        <v>0</v>
      </c>
      <c r="CP389" s="19">
        <f ca="1"/>
        <v>0</v>
      </c>
      <c r="CQ389" s="208">
        <f t="shared" ca="1" si="363"/>
        <v>0</v>
      </c>
      <c r="CR389" s="207"/>
      <c r="CS389" s="194"/>
      <c r="CT389" s="198" cm="1">
        <f t="array" ref="CT389">IFERROR(MATCH(TRUE,INDEX($B$14:$B$117&gt;=CS389,0),0),"")</f>
        <v>1</v>
      </c>
      <c r="CU389" s="194">
        <f t="shared" ca="1" si="364"/>
        <v>3.2000000000000006E-3</v>
      </c>
      <c r="CX389" s="194">
        <f t="shared" si="365"/>
        <v>0</v>
      </c>
      <c r="CY389" s="19" t="e">
        <f ca="1"/>
        <v>#N/A</v>
      </c>
      <c r="CZ389" s="208" t="e">
        <f t="shared" ca="1" si="366"/>
        <v>#N/A</v>
      </c>
      <c r="DA389" s="207"/>
      <c r="DB389" s="194"/>
      <c r="DC389" s="198" cm="1">
        <f t="array" ref="DC389">IFERROR(MATCH(TRUE,INDEX($B$14:$B$117&gt;=DB389,0),0),"")</f>
        <v>1</v>
      </c>
      <c r="DD389" s="194">
        <f t="shared" ca="1" si="367"/>
        <v>3.2000000000000006E-3</v>
      </c>
      <c r="DG389" s="194">
        <f t="shared" si="368"/>
        <v>0</v>
      </c>
      <c r="DH389" s="19" t="e">
        <f ca="1"/>
        <v>#N/A</v>
      </c>
      <c r="DI389" s="208" t="e">
        <f t="shared" ca="1" si="369"/>
        <v>#N/A</v>
      </c>
      <c r="DJ389" s="207"/>
      <c r="DK389" s="194"/>
      <c r="DL389" s="198" cm="1">
        <f t="array" ref="DL389">IFERROR(MATCH(TRUE,INDEX($B$14:$B$117&gt;=DK389,0),0),"")</f>
        <v>1</v>
      </c>
      <c r="DM389" s="194">
        <f t="shared" ca="1" si="370"/>
        <v>3.2000000000000006E-3</v>
      </c>
      <c r="DP389" s="194">
        <f t="shared" si="371"/>
        <v>0</v>
      </c>
      <c r="DQ389" s="19" t="e">
        <f ca="1"/>
        <v>#N/A</v>
      </c>
      <c r="DR389" s="208" t="e">
        <f t="shared" ca="1" si="372"/>
        <v>#N/A</v>
      </c>
      <c r="DS389" s="207"/>
      <c r="DT389" s="194"/>
      <c r="DU389" s="198" cm="1">
        <f t="array" ref="DU389">IFERROR(MATCH(TRUE,INDEX($B$14:$B$117&gt;=DT389,0),0),"")</f>
        <v>1</v>
      </c>
      <c r="DV389" s="194">
        <f t="shared" ca="1" si="373"/>
        <v>3.2000000000000006E-3</v>
      </c>
      <c r="DY389" s="194">
        <f t="shared" si="374"/>
        <v>0</v>
      </c>
      <c r="DZ389" s="19" t="e">
        <f ca="1"/>
        <v>#N/A</v>
      </c>
      <c r="EA389" s="208" t="e">
        <f t="shared" ca="1" si="375"/>
        <v>#N/A</v>
      </c>
      <c r="EB389" s="207"/>
      <c r="EC389" s="194"/>
      <c r="ED389" s="198" cm="1">
        <f t="array" ref="ED389">IFERROR(MATCH(TRUE,INDEX($B$14:$B$117&gt;=EC389,0),0),"")</f>
        <v>1</v>
      </c>
      <c r="EE389" s="194">
        <f t="shared" ca="1" si="376"/>
        <v>3.2000000000000006E-3</v>
      </c>
      <c r="EH389" s="194">
        <f t="shared" si="377"/>
        <v>0</v>
      </c>
      <c r="EI389" s="19" t="e">
        <f ca="1"/>
        <v>#N/A</v>
      </c>
      <c r="EJ389" s="208" t="e">
        <f t="shared" ca="1" si="378"/>
        <v>#N/A</v>
      </c>
      <c r="EK389" s="207"/>
      <c r="EL389" s="194"/>
      <c r="EM389" s="198" cm="1">
        <f t="array" ref="EM389">IFERROR(MATCH(TRUE,INDEX($B$14:$B$117&gt;=EL389,0),0),"")</f>
        <v>1</v>
      </c>
      <c r="EN389" s="194">
        <f t="shared" ca="1" si="379"/>
        <v>3.2000000000000006E-3</v>
      </c>
      <c r="EQ389" s="194">
        <f t="shared" si="380"/>
        <v>0</v>
      </c>
      <c r="ER389" s="19" t="e">
        <f ca="1"/>
        <v>#N/A</v>
      </c>
      <c r="ES389" s="208" t="e">
        <f t="shared" ca="1" si="381"/>
        <v>#N/A</v>
      </c>
      <c r="ET389" s="207"/>
      <c r="EU389" s="194"/>
      <c r="EV389" s="198" cm="1">
        <f t="array" ref="EV389">IFERROR(MATCH(TRUE,INDEX($B$14:$B$117&gt;=EU389,0),0),"")</f>
        <v>1</v>
      </c>
      <c r="EW389" s="194">
        <f t="shared" ca="1" si="382"/>
        <v>3.2000000000000006E-3</v>
      </c>
      <c r="EZ389" s="194">
        <f t="shared" si="383"/>
        <v>0</v>
      </c>
      <c r="FA389" s="19" t="e">
        <f ca="1"/>
        <v>#N/A</v>
      </c>
      <c r="FB389" s="208" t="e">
        <f t="shared" ca="1" si="384"/>
        <v>#N/A</v>
      </c>
      <c r="FC389" s="207"/>
      <c r="FD389" s="194"/>
      <c r="FE389" s="198" cm="1">
        <f t="array" ref="FE389">IFERROR(MATCH(TRUE,INDEX($B$14:$B$117&gt;=FD389,0),0),"")</f>
        <v>1</v>
      </c>
      <c r="FF389" s="194">
        <f t="shared" ca="1" si="385"/>
        <v>3.2000000000000006E-3</v>
      </c>
      <c r="FI389" s="194">
        <f t="shared" si="386"/>
        <v>0</v>
      </c>
      <c r="FJ389" s="19" t="e">
        <f ca="1"/>
        <v>#N/A</v>
      </c>
      <c r="FK389" s="208" t="e">
        <f t="shared" ca="1" si="387"/>
        <v>#N/A</v>
      </c>
      <c r="FL389" s="207"/>
      <c r="FM389" s="194"/>
      <c r="FN389" s="198" cm="1">
        <f t="array" ref="FN389">IFERROR(MATCH(TRUE,INDEX($B$14:$B$117&gt;=FM389,0),0),"")</f>
        <v>1</v>
      </c>
      <c r="FO389" s="194">
        <f t="shared" ca="1" si="388"/>
        <v>3.2000000000000006E-3</v>
      </c>
      <c r="FR389" s="194">
        <f t="shared" si="389"/>
        <v>0</v>
      </c>
      <c r="FS389" s="19" t="e">
        <f ca="1"/>
        <v>#N/A</v>
      </c>
      <c r="FT389" s="208" t="e">
        <f t="shared" ca="1" si="390"/>
        <v>#N/A</v>
      </c>
      <c r="FU389" s="207"/>
      <c r="FV389" s="194"/>
      <c r="FW389" s="198" cm="1">
        <f t="array" ref="FW389">IFERROR(MATCH(TRUE,INDEX($B$14:$B$117&gt;=FV389,0),0),"")</f>
        <v>1</v>
      </c>
      <c r="FX389" s="194">
        <f t="shared" ca="1" si="391"/>
        <v>3.2000000000000006E-3</v>
      </c>
      <c r="GA389" s="194">
        <f t="shared" si="392"/>
        <v>0</v>
      </c>
      <c r="GB389" s="19" t="e">
        <f ca="1"/>
        <v>#N/A</v>
      </c>
      <c r="GC389" s="208" t="e">
        <f t="shared" ca="1" si="393"/>
        <v>#N/A</v>
      </c>
    </row>
    <row r="390" spans="6:185" x14ac:dyDescent="0.2">
      <c r="F390" s="207"/>
      <c r="G390" s="194"/>
      <c r="H390" s="198" cm="1">
        <f t="array" ref="H390">IFERROR(MATCH(TRUE,INDEX($B$14:$B$117&gt;=G390,0),0),"")</f>
        <v>1</v>
      </c>
      <c r="I390" s="194">
        <f t="shared" ca="1" si="338"/>
        <v>3.2000000000000006E-3</v>
      </c>
      <c r="L390" s="194">
        <f t="shared" si="394"/>
        <v>0</v>
      </c>
      <c r="M390" s="19">
        <f ca="1"/>
        <v>0</v>
      </c>
      <c r="N390" s="208">
        <f t="shared" ca="1" si="395"/>
        <v>0</v>
      </c>
      <c r="O390" s="207"/>
      <c r="P390" s="194"/>
      <c r="Q390" s="198" cm="1">
        <f t="array" ref="Q390">IFERROR(MATCH(TRUE,INDEX($B$14:$B$117&gt;=P390,0),0),"")</f>
        <v>1</v>
      </c>
      <c r="R390" s="194">
        <f t="shared" ca="1" si="339"/>
        <v>3.2000000000000006E-3</v>
      </c>
      <c r="U390" s="194">
        <f t="shared" si="396"/>
        <v>0</v>
      </c>
      <c r="V390" s="19">
        <f ca="1"/>
        <v>0</v>
      </c>
      <c r="W390" s="208">
        <f t="shared" ca="1" si="397"/>
        <v>0</v>
      </c>
      <c r="X390" s="207"/>
      <c r="Y390" s="194"/>
      <c r="Z390" s="198" cm="1">
        <f t="array" ref="Z390">IFERROR(MATCH(TRUE,INDEX($B$14:$B$117&gt;=Y390,0),0),"")</f>
        <v>1</v>
      </c>
      <c r="AA390" s="194">
        <f t="shared" ca="1" si="340"/>
        <v>3.2000000000000006E-3</v>
      </c>
      <c r="AD390" s="194">
        <f t="shared" si="341"/>
        <v>0</v>
      </c>
      <c r="AE390" s="19">
        <f ca="1"/>
        <v>0</v>
      </c>
      <c r="AF390" s="208">
        <f t="shared" ca="1" si="342"/>
        <v>0</v>
      </c>
      <c r="AG390" s="207"/>
      <c r="AH390" s="194"/>
      <c r="AI390" s="198" cm="1">
        <f t="array" ref="AI390">IFERROR(MATCH(TRUE,INDEX($B$14:$B$117&gt;=AH390,0),0),"")</f>
        <v>1</v>
      </c>
      <c r="AJ390" s="194">
        <f t="shared" ca="1" si="343"/>
        <v>3.2000000000000006E-3</v>
      </c>
      <c r="AM390" s="194">
        <f t="shared" si="344"/>
        <v>0</v>
      </c>
      <c r="AN390" s="19">
        <f ca="1"/>
        <v>0</v>
      </c>
      <c r="AO390" s="208">
        <f t="shared" ca="1" si="345"/>
        <v>0</v>
      </c>
      <c r="AP390" s="207"/>
      <c r="AQ390" s="194"/>
      <c r="AR390" s="198" cm="1">
        <f t="array" ref="AR390">IFERROR(MATCH(TRUE,INDEX($B$14:$B$117&gt;=AQ390,0),0),"")</f>
        <v>1</v>
      </c>
      <c r="AS390" s="194">
        <f t="shared" ca="1" si="346"/>
        <v>3.2000000000000006E-3</v>
      </c>
      <c r="AV390" s="194">
        <f t="shared" si="347"/>
        <v>0</v>
      </c>
      <c r="AW390" s="19">
        <f ca="1"/>
        <v>0</v>
      </c>
      <c r="AX390" s="208">
        <f t="shared" ca="1" si="348"/>
        <v>0</v>
      </c>
      <c r="AY390" s="207"/>
      <c r="AZ390" s="194"/>
      <c r="BA390" s="198" cm="1">
        <f t="array" ref="BA390">IFERROR(MATCH(TRUE,INDEX($B$14:$B$117&gt;=AZ390,0),0),"")</f>
        <v>1</v>
      </c>
      <c r="BB390" s="194">
        <f t="shared" ca="1" si="349"/>
        <v>3.2000000000000006E-3</v>
      </c>
      <c r="BE390" s="194">
        <f t="shared" si="350"/>
        <v>0</v>
      </c>
      <c r="BF390" s="19">
        <f ca="1"/>
        <v>0</v>
      </c>
      <c r="BG390" s="208">
        <f t="shared" ca="1" si="351"/>
        <v>0</v>
      </c>
      <c r="BH390" s="207"/>
      <c r="BI390" s="194"/>
      <c r="BJ390" s="198" cm="1">
        <f t="array" ref="BJ390">IFERROR(MATCH(TRUE,INDEX($B$14:$B$117&gt;=BI390,0),0),"")</f>
        <v>1</v>
      </c>
      <c r="BK390" s="194">
        <f t="shared" ca="1" si="352"/>
        <v>3.2000000000000006E-3</v>
      </c>
      <c r="BN390" s="194">
        <f t="shared" si="353"/>
        <v>0</v>
      </c>
      <c r="BO390" s="19">
        <f ca="1"/>
        <v>0</v>
      </c>
      <c r="BP390" s="208">
        <f t="shared" ca="1" si="354"/>
        <v>0</v>
      </c>
      <c r="BQ390" s="207"/>
      <c r="BR390" s="194"/>
      <c r="BS390" s="198" cm="1">
        <f t="array" ref="BS390">IFERROR(MATCH(TRUE,INDEX($B$14:$B$117&gt;=BR390,0),0),"")</f>
        <v>1</v>
      </c>
      <c r="BT390" s="194">
        <f t="shared" ca="1" si="355"/>
        <v>3.2000000000000006E-3</v>
      </c>
      <c r="BW390" s="194">
        <f t="shared" si="356"/>
        <v>0</v>
      </c>
      <c r="BX390" s="19">
        <f ca="1"/>
        <v>0</v>
      </c>
      <c r="BY390" s="208">
        <f t="shared" ca="1" si="357"/>
        <v>0</v>
      </c>
      <c r="BZ390" s="207"/>
      <c r="CA390" s="194"/>
      <c r="CB390" s="198" cm="1">
        <f t="array" ref="CB390">IFERROR(MATCH(TRUE,INDEX($B$14:$B$117&gt;=CA390,0),0),"")</f>
        <v>1</v>
      </c>
      <c r="CC390" s="194">
        <f t="shared" ca="1" si="358"/>
        <v>3.2000000000000006E-3</v>
      </c>
      <c r="CF390" s="194">
        <f t="shared" si="359"/>
        <v>0</v>
      </c>
      <c r="CG390" s="19">
        <f ca="1"/>
        <v>0</v>
      </c>
      <c r="CH390" s="208">
        <f t="shared" ca="1" si="360"/>
        <v>0</v>
      </c>
      <c r="CI390" s="207"/>
      <c r="CJ390" s="194"/>
      <c r="CK390" s="198" cm="1">
        <f t="array" ref="CK390">IFERROR(MATCH(TRUE,INDEX($B$14:$B$117&gt;=CJ390,0),0),"")</f>
        <v>1</v>
      </c>
      <c r="CL390" s="194">
        <f t="shared" ca="1" si="361"/>
        <v>3.2000000000000006E-3</v>
      </c>
      <c r="CO390" s="194">
        <f t="shared" si="362"/>
        <v>0</v>
      </c>
      <c r="CP390" s="19">
        <f ca="1"/>
        <v>0</v>
      </c>
      <c r="CQ390" s="208">
        <f t="shared" ca="1" si="363"/>
        <v>0</v>
      </c>
      <c r="CR390" s="207"/>
      <c r="CS390" s="194"/>
      <c r="CT390" s="198" cm="1">
        <f t="array" ref="CT390">IFERROR(MATCH(TRUE,INDEX($B$14:$B$117&gt;=CS390,0),0),"")</f>
        <v>1</v>
      </c>
      <c r="CU390" s="194">
        <f t="shared" ca="1" si="364"/>
        <v>3.2000000000000006E-3</v>
      </c>
      <c r="CX390" s="194">
        <f t="shared" si="365"/>
        <v>0</v>
      </c>
      <c r="CY390" s="19" t="e">
        <f ca="1"/>
        <v>#N/A</v>
      </c>
      <c r="CZ390" s="208" t="e">
        <f t="shared" ca="1" si="366"/>
        <v>#N/A</v>
      </c>
      <c r="DA390" s="207"/>
      <c r="DB390" s="194"/>
      <c r="DC390" s="198" cm="1">
        <f t="array" ref="DC390">IFERROR(MATCH(TRUE,INDEX($B$14:$B$117&gt;=DB390,0),0),"")</f>
        <v>1</v>
      </c>
      <c r="DD390" s="194">
        <f t="shared" ca="1" si="367"/>
        <v>3.2000000000000006E-3</v>
      </c>
      <c r="DG390" s="194">
        <f t="shared" si="368"/>
        <v>0</v>
      </c>
      <c r="DH390" s="19" t="e">
        <f ca="1"/>
        <v>#N/A</v>
      </c>
      <c r="DI390" s="208" t="e">
        <f t="shared" ca="1" si="369"/>
        <v>#N/A</v>
      </c>
      <c r="DJ390" s="207"/>
      <c r="DK390" s="194"/>
      <c r="DL390" s="198" cm="1">
        <f t="array" ref="DL390">IFERROR(MATCH(TRUE,INDEX($B$14:$B$117&gt;=DK390,0),0),"")</f>
        <v>1</v>
      </c>
      <c r="DM390" s="194">
        <f t="shared" ca="1" si="370"/>
        <v>3.2000000000000006E-3</v>
      </c>
      <c r="DP390" s="194">
        <f t="shared" si="371"/>
        <v>0</v>
      </c>
      <c r="DQ390" s="19" t="e">
        <f ca="1"/>
        <v>#N/A</v>
      </c>
      <c r="DR390" s="208" t="e">
        <f t="shared" ca="1" si="372"/>
        <v>#N/A</v>
      </c>
      <c r="DS390" s="207"/>
      <c r="DT390" s="194"/>
      <c r="DU390" s="198" cm="1">
        <f t="array" ref="DU390">IFERROR(MATCH(TRUE,INDEX($B$14:$B$117&gt;=DT390,0),0),"")</f>
        <v>1</v>
      </c>
      <c r="DV390" s="194">
        <f t="shared" ca="1" si="373"/>
        <v>3.2000000000000006E-3</v>
      </c>
      <c r="DY390" s="194">
        <f t="shared" si="374"/>
        <v>0</v>
      </c>
      <c r="DZ390" s="19" t="e">
        <f ca="1"/>
        <v>#N/A</v>
      </c>
      <c r="EA390" s="208" t="e">
        <f t="shared" ca="1" si="375"/>
        <v>#N/A</v>
      </c>
      <c r="EB390" s="207"/>
      <c r="EC390" s="194"/>
      <c r="ED390" s="198" cm="1">
        <f t="array" ref="ED390">IFERROR(MATCH(TRUE,INDEX($B$14:$B$117&gt;=EC390,0),0),"")</f>
        <v>1</v>
      </c>
      <c r="EE390" s="194">
        <f t="shared" ca="1" si="376"/>
        <v>3.2000000000000006E-3</v>
      </c>
      <c r="EH390" s="194">
        <f t="shared" si="377"/>
        <v>0</v>
      </c>
      <c r="EI390" s="19" t="e">
        <f ca="1"/>
        <v>#N/A</v>
      </c>
      <c r="EJ390" s="208" t="e">
        <f t="shared" ca="1" si="378"/>
        <v>#N/A</v>
      </c>
      <c r="EK390" s="207"/>
      <c r="EL390" s="194"/>
      <c r="EM390" s="198" cm="1">
        <f t="array" ref="EM390">IFERROR(MATCH(TRUE,INDEX($B$14:$B$117&gt;=EL390,0),0),"")</f>
        <v>1</v>
      </c>
      <c r="EN390" s="194">
        <f t="shared" ca="1" si="379"/>
        <v>3.2000000000000006E-3</v>
      </c>
      <c r="EQ390" s="194">
        <f t="shared" si="380"/>
        <v>0</v>
      </c>
      <c r="ER390" s="19" t="e">
        <f ca="1"/>
        <v>#N/A</v>
      </c>
      <c r="ES390" s="208" t="e">
        <f t="shared" ca="1" si="381"/>
        <v>#N/A</v>
      </c>
      <c r="ET390" s="207"/>
      <c r="EU390" s="194"/>
      <c r="EV390" s="198" cm="1">
        <f t="array" ref="EV390">IFERROR(MATCH(TRUE,INDEX($B$14:$B$117&gt;=EU390,0),0),"")</f>
        <v>1</v>
      </c>
      <c r="EW390" s="194">
        <f t="shared" ca="1" si="382"/>
        <v>3.2000000000000006E-3</v>
      </c>
      <c r="EZ390" s="194">
        <f t="shared" si="383"/>
        <v>0</v>
      </c>
      <c r="FA390" s="19" t="e">
        <f ca="1"/>
        <v>#N/A</v>
      </c>
      <c r="FB390" s="208" t="e">
        <f t="shared" ca="1" si="384"/>
        <v>#N/A</v>
      </c>
      <c r="FC390" s="207"/>
      <c r="FD390" s="194"/>
      <c r="FE390" s="198" cm="1">
        <f t="array" ref="FE390">IFERROR(MATCH(TRUE,INDEX($B$14:$B$117&gt;=FD390,0),0),"")</f>
        <v>1</v>
      </c>
      <c r="FF390" s="194">
        <f t="shared" ca="1" si="385"/>
        <v>3.2000000000000006E-3</v>
      </c>
      <c r="FI390" s="194">
        <f t="shared" si="386"/>
        <v>0</v>
      </c>
      <c r="FJ390" s="19" t="e">
        <f ca="1"/>
        <v>#N/A</v>
      </c>
      <c r="FK390" s="208" t="e">
        <f t="shared" ca="1" si="387"/>
        <v>#N/A</v>
      </c>
      <c r="FL390" s="207"/>
      <c r="FM390" s="194"/>
      <c r="FN390" s="198" cm="1">
        <f t="array" ref="FN390">IFERROR(MATCH(TRUE,INDEX($B$14:$B$117&gt;=FM390,0),0),"")</f>
        <v>1</v>
      </c>
      <c r="FO390" s="194">
        <f t="shared" ca="1" si="388"/>
        <v>3.2000000000000006E-3</v>
      </c>
      <c r="FR390" s="194">
        <f t="shared" si="389"/>
        <v>0</v>
      </c>
      <c r="FS390" s="19" t="e">
        <f ca="1"/>
        <v>#N/A</v>
      </c>
      <c r="FT390" s="208" t="e">
        <f t="shared" ca="1" si="390"/>
        <v>#N/A</v>
      </c>
      <c r="FU390" s="207"/>
      <c r="FV390" s="194"/>
      <c r="FW390" s="198" cm="1">
        <f t="array" ref="FW390">IFERROR(MATCH(TRUE,INDEX($B$14:$B$117&gt;=FV390,0),0),"")</f>
        <v>1</v>
      </c>
      <c r="FX390" s="194">
        <f t="shared" ca="1" si="391"/>
        <v>3.2000000000000006E-3</v>
      </c>
      <c r="GA390" s="194">
        <f t="shared" si="392"/>
        <v>0</v>
      </c>
      <c r="GB390" s="19" t="e">
        <f ca="1"/>
        <v>#N/A</v>
      </c>
      <c r="GC390" s="208" t="e">
        <f t="shared" ca="1" si="393"/>
        <v>#N/A</v>
      </c>
    </row>
    <row r="391" spans="6:185" x14ac:dyDescent="0.2">
      <c r="F391" s="207"/>
      <c r="G391" s="194"/>
      <c r="H391" s="198" cm="1">
        <f t="array" ref="H391">IFERROR(MATCH(TRUE,INDEX($B$14:$B$117&gt;=G391,0),0),"")</f>
        <v>1</v>
      </c>
      <c r="I391" s="194">
        <f t="shared" ca="1" si="338"/>
        <v>3.2000000000000006E-3</v>
      </c>
      <c r="L391" s="194">
        <f t="shared" si="394"/>
        <v>0</v>
      </c>
      <c r="M391" s="19">
        <f ca="1"/>
        <v>0</v>
      </c>
      <c r="N391" s="208">
        <f t="shared" ca="1" si="395"/>
        <v>0</v>
      </c>
      <c r="O391" s="207"/>
      <c r="P391" s="194"/>
      <c r="Q391" s="198" cm="1">
        <f t="array" ref="Q391">IFERROR(MATCH(TRUE,INDEX($B$14:$B$117&gt;=P391,0),0),"")</f>
        <v>1</v>
      </c>
      <c r="R391" s="194">
        <f t="shared" ca="1" si="339"/>
        <v>3.2000000000000006E-3</v>
      </c>
      <c r="U391" s="194">
        <f t="shared" si="396"/>
        <v>0</v>
      </c>
      <c r="V391" s="19">
        <f ca="1"/>
        <v>0</v>
      </c>
      <c r="W391" s="208">
        <f t="shared" ca="1" si="397"/>
        <v>0</v>
      </c>
      <c r="X391" s="207"/>
      <c r="Y391" s="194"/>
      <c r="Z391" s="198" cm="1">
        <f t="array" ref="Z391">IFERROR(MATCH(TRUE,INDEX($B$14:$B$117&gt;=Y391,0),0),"")</f>
        <v>1</v>
      </c>
      <c r="AA391" s="194">
        <f t="shared" ca="1" si="340"/>
        <v>3.2000000000000006E-3</v>
      </c>
      <c r="AD391" s="194">
        <f t="shared" si="341"/>
        <v>0</v>
      </c>
      <c r="AE391" s="19">
        <f ca="1"/>
        <v>0</v>
      </c>
      <c r="AF391" s="208">
        <f t="shared" ca="1" si="342"/>
        <v>0</v>
      </c>
      <c r="AG391" s="207"/>
      <c r="AH391" s="194"/>
      <c r="AI391" s="198" cm="1">
        <f t="array" ref="AI391">IFERROR(MATCH(TRUE,INDEX($B$14:$B$117&gt;=AH391,0),0),"")</f>
        <v>1</v>
      </c>
      <c r="AJ391" s="194">
        <f t="shared" ca="1" si="343"/>
        <v>3.2000000000000006E-3</v>
      </c>
      <c r="AM391" s="194">
        <f t="shared" si="344"/>
        <v>0</v>
      </c>
      <c r="AN391" s="19">
        <f ca="1"/>
        <v>0</v>
      </c>
      <c r="AO391" s="208">
        <f t="shared" ca="1" si="345"/>
        <v>0</v>
      </c>
      <c r="AP391" s="207"/>
      <c r="AQ391" s="194"/>
      <c r="AR391" s="198" cm="1">
        <f t="array" ref="AR391">IFERROR(MATCH(TRUE,INDEX($B$14:$B$117&gt;=AQ391,0),0),"")</f>
        <v>1</v>
      </c>
      <c r="AS391" s="194">
        <f t="shared" ca="1" si="346"/>
        <v>3.2000000000000006E-3</v>
      </c>
      <c r="AV391" s="194">
        <f t="shared" si="347"/>
        <v>0</v>
      </c>
      <c r="AW391" s="19">
        <f ca="1"/>
        <v>0</v>
      </c>
      <c r="AX391" s="208">
        <f t="shared" ca="1" si="348"/>
        <v>0</v>
      </c>
      <c r="AY391" s="207"/>
      <c r="AZ391" s="194"/>
      <c r="BA391" s="198" cm="1">
        <f t="array" ref="BA391">IFERROR(MATCH(TRUE,INDEX($B$14:$B$117&gt;=AZ391,0),0),"")</f>
        <v>1</v>
      </c>
      <c r="BB391" s="194">
        <f t="shared" ca="1" si="349"/>
        <v>3.2000000000000006E-3</v>
      </c>
      <c r="BE391" s="194">
        <f t="shared" si="350"/>
        <v>0</v>
      </c>
      <c r="BF391" s="19">
        <f ca="1"/>
        <v>0</v>
      </c>
      <c r="BG391" s="208">
        <f t="shared" ca="1" si="351"/>
        <v>0</v>
      </c>
      <c r="BH391" s="207"/>
      <c r="BI391" s="194"/>
      <c r="BJ391" s="198" cm="1">
        <f t="array" ref="BJ391">IFERROR(MATCH(TRUE,INDEX($B$14:$B$117&gt;=BI391,0),0),"")</f>
        <v>1</v>
      </c>
      <c r="BK391" s="194">
        <f t="shared" ca="1" si="352"/>
        <v>3.2000000000000006E-3</v>
      </c>
      <c r="BN391" s="194">
        <f t="shared" si="353"/>
        <v>0</v>
      </c>
      <c r="BO391" s="19">
        <f ca="1"/>
        <v>0</v>
      </c>
      <c r="BP391" s="208">
        <f t="shared" ca="1" si="354"/>
        <v>0</v>
      </c>
      <c r="BQ391" s="207"/>
      <c r="BR391" s="194"/>
      <c r="BS391" s="198" cm="1">
        <f t="array" ref="BS391">IFERROR(MATCH(TRUE,INDEX($B$14:$B$117&gt;=BR391,0),0),"")</f>
        <v>1</v>
      </c>
      <c r="BT391" s="194">
        <f t="shared" ca="1" si="355"/>
        <v>3.2000000000000006E-3</v>
      </c>
      <c r="BW391" s="194">
        <f t="shared" si="356"/>
        <v>0</v>
      </c>
      <c r="BX391" s="19">
        <f ca="1"/>
        <v>0</v>
      </c>
      <c r="BY391" s="208">
        <f t="shared" ca="1" si="357"/>
        <v>0</v>
      </c>
      <c r="BZ391" s="207"/>
      <c r="CA391" s="194"/>
      <c r="CB391" s="198" cm="1">
        <f t="array" ref="CB391">IFERROR(MATCH(TRUE,INDEX($B$14:$B$117&gt;=CA391,0),0),"")</f>
        <v>1</v>
      </c>
      <c r="CC391" s="194">
        <f t="shared" ca="1" si="358"/>
        <v>3.2000000000000006E-3</v>
      </c>
      <c r="CF391" s="194">
        <f t="shared" si="359"/>
        <v>0</v>
      </c>
      <c r="CG391" s="19">
        <f ca="1"/>
        <v>0</v>
      </c>
      <c r="CH391" s="208">
        <f t="shared" ca="1" si="360"/>
        <v>0</v>
      </c>
      <c r="CI391" s="207"/>
      <c r="CJ391" s="194"/>
      <c r="CK391" s="198" cm="1">
        <f t="array" ref="CK391">IFERROR(MATCH(TRUE,INDEX($B$14:$B$117&gt;=CJ391,0),0),"")</f>
        <v>1</v>
      </c>
      <c r="CL391" s="194">
        <f t="shared" ca="1" si="361"/>
        <v>3.2000000000000006E-3</v>
      </c>
      <c r="CO391" s="194">
        <f t="shared" si="362"/>
        <v>0</v>
      </c>
      <c r="CP391" s="19">
        <f ca="1"/>
        <v>0</v>
      </c>
      <c r="CQ391" s="208">
        <f t="shared" ca="1" si="363"/>
        <v>0</v>
      </c>
      <c r="CR391" s="207"/>
      <c r="CS391" s="194"/>
      <c r="CT391" s="198" cm="1">
        <f t="array" ref="CT391">IFERROR(MATCH(TRUE,INDEX($B$14:$B$117&gt;=CS391,0),0),"")</f>
        <v>1</v>
      </c>
      <c r="CU391" s="194">
        <f t="shared" ca="1" si="364"/>
        <v>3.2000000000000006E-3</v>
      </c>
      <c r="CX391" s="194">
        <f t="shared" si="365"/>
        <v>0</v>
      </c>
      <c r="CY391" s="19" t="e">
        <f ca="1"/>
        <v>#N/A</v>
      </c>
      <c r="CZ391" s="208" t="e">
        <f t="shared" ca="1" si="366"/>
        <v>#N/A</v>
      </c>
      <c r="DA391" s="207"/>
      <c r="DB391" s="194"/>
      <c r="DC391" s="198" cm="1">
        <f t="array" ref="DC391">IFERROR(MATCH(TRUE,INDEX($B$14:$B$117&gt;=DB391,0),0),"")</f>
        <v>1</v>
      </c>
      <c r="DD391" s="194">
        <f t="shared" ca="1" si="367"/>
        <v>3.2000000000000006E-3</v>
      </c>
      <c r="DG391" s="194">
        <f t="shared" si="368"/>
        <v>0</v>
      </c>
      <c r="DH391" s="19" t="e">
        <f ca="1"/>
        <v>#N/A</v>
      </c>
      <c r="DI391" s="208" t="e">
        <f t="shared" ca="1" si="369"/>
        <v>#N/A</v>
      </c>
      <c r="DJ391" s="207"/>
      <c r="DK391" s="194"/>
      <c r="DL391" s="198" cm="1">
        <f t="array" ref="DL391">IFERROR(MATCH(TRUE,INDEX($B$14:$B$117&gt;=DK391,0),0),"")</f>
        <v>1</v>
      </c>
      <c r="DM391" s="194">
        <f t="shared" ca="1" si="370"/>
        <v>3.2000000000000006E-3</v>
      </c>
      <c r="DP391" s="194">
        <f t="shared" si="371"/>
        <v>0</v>
      </c>
      <c r="DQ391" s="19" t="e">
        <f ca="1"/>
        <v>#N/A</v>
      </c>
      <c r="DR391" s="208" t="e">
        <f t="shared" ca="1" si="372"/>
        <v>#N/A</v>
      </c>
      <c r="DS391" s="207"/>
      <c r="DT391" s="194"/>
      <c r="DU391" s="198" cm="1">
        <f t="array" ref="DU391">IFERROR(MATCH(TRUE,INDEX($B$14:$B$117&gt;=DT391,0),0),"")</f>
        <v>1</v>
      </c>
      <c r="DV391" s="194">
        <f t="shared" ca="1" si="373"/>
        <v>3.2000000000000006E-3</v>
      </c>
      <c r="DY391" s="194">
        <f t="shared" si="374"/>
        <v>0</v>
      </c>
      <c r="DZ391" s="19" t="e">
        <f ca="1"/>
        <v>#N/A</v>
      </c>
      <c r="EA391" s="208" t="e">
        <f t="shared" ca="1" si="375"/>
        <v>#N/A</v>
      </c>
      <c r="EB391" s="207"/>
      <c r="EC391" s="194"/>
      <c r="ED391" s="198" cm="1">
        <f t="array" ref="ED391">IFERROR(MATCH(TRUE,INDEX($B$14:$B$117&gt;=EC391,0),0),"")</f>
        <v>1</v>
      </c>
      <c r="EE391" s="194">
        <f t="shared" ca="1" si="376"/>
        <v>3.2000000000000006E-3</v>
      </c>
      <c r="EH391" s="194">
        <f t="shared" si="377"/>
        <v>0</v>
      </c>
      <c r="EI391" s="19" t="e">
        <f ca="1"/>
        <v>#N/A</v>
      </c>
      <c r="EJ391" s="208" t="e">
        <f t="shared" ca="1" si="378"/>
        <v>#N/A</v>
      </c>
      <c r="EK391" s="207"/>
      <c r="EL391" s="194"/>
      <c r="EM391" s="198" cm="1">
        <f t="array" ref="EM391">IFERROR(MATCH(TRUE,INDEX($B$14:$B$117&gt;=EL391,0),0),"")</f>
        <v>1</v>
      </c>
      <c r="EN391" s="194">
        <f t="shared" ca="1" si="379"/>
        <v>3.2000000000000006E-3</v>
      </c>
      <c r="EQ391" s="194">
        <f t="shared" si="380"/>
        <v>0</v>
      </c>
      <c r="ER391" s="19" t="e">
        <f ca="1"/>
        <v>#N/A</v>
      </c>
      <c r="ES391" s="208" t="e">
        <f t="shared" ca="1" si="381"/>
        <v>#N/A</v>
      </c>
      <c r="ET391" s="207"/>
      <c r="EU391" s="194"/>
      <c r="EV391" s="198" cm="1">
        <f t="array" ref="EV391">IFERROR(MATCH(TRUE,INDEX($B$14:$B$117&gt;=EU391,0),0),"")</f>
        <v>1</v>
      </c>
      <c r="EW391" s="194">
        <f t="shared" ca="1" si="382"/>
        <v>3.2000000000000006E-3</v>
      </c>
      <c r="EZ391" s="194">
        <f t="shared" si="383"/>
        <v>0</v>
      </c>
      <c r="FA391" s="19" t="e">
        <f ca="1"/>
        <v>#N/A</v>
      </c>
      <c r="FB391" s="208" t="e">
        <f t="shared" ca="1" si="384"/>
        <v>#N/A</v>
      </c>
      <c r="FC391" s="207"/>
      <c r="FD391" s="194"/>
      <c r="FE391" s="198" cm="1">
        <f t="array" ref="FE391">IFERROR(MATCH(TRUE,INDEX($B$14:$B$117&gt;=FD391,0),0),"")</f>
        <v>1</v>
      </c>
      <c r="FF391" s="194">
        <f t="shared" ca="1" si="385"/>
        <v>3.2000000000000006E-3</v>
      </c>
      <c r="FI391" s="194">
        <f t="shared" si="386"/>
        <v>0</v>
      </c>
      <c r="FJ391" s="19" t="e">
        <f ca="1"/>
        <v>#N/A</v>
      </c>
      <c r="FK391" s="208" t="e">
        <f t="shared" ca="1" si="387"/>
        <v>#N/A</v>
      </c>
      <c r="FL391" s="207"/>
      <c r="FM391" s="194"/>
      <c r="FN391" s="198" cm="1">
        <f t="array" ref="FN391">IFERROR(MATCH(TRUE,INDEX($B$14:$B$117&gt;=FM391,0),0),"")</f>
        <v>1</v>
      </c>
      <c r="FO391" s="194">
        <f t="shared" ca="1" si="388"/>
        <v>3.2000000000000006E-3</v>
      </c>
      <c r="FR391" s="194">
        <f t="shared" si="389"/>
        <v>0</v>
      </c>
      <c r="FS391" s="19" t="e">
        <f ca="1"/>
        <v>#N/A</v>
      </c>
      <c r="FT391" s="208" t="e">
        <f t="shared" ca="1" si="390"/>
        <v>#N/A</v>
      </c>
      <c r="FU391" s="207"/>
      <c r="FV391" s="194"/>
      <c r="FW391" s="198" cm="1">
        <f t="array" ref="FW391">IFERROR(MATCH(TRUE,INDEX($B$14:$B$117&gt;=FV391,0),0),"")</f>
        <v>1</v>
      </c>
      <c r="FX391" s="194">
        <f t="shared" ca="1" si="391"/>
        <v>3.2000000000000006E-3</v>
      </c>
      <c r="GA391" s="194">
        <f t="shared" si="392"/>
        <v>0</v>
      </c>
      <c r="GB391" s="19" t="e">
        <f ca="1"/>
        <v>#N/A</v>
      </c>
      <c r="GC391" s="208" t="e">
        <f t="shared" ca="1" si="393"/>
        <v>#N/A</v>
      </c>
    </row>
    <row r="392" spans="6:185" x14ac:dyDescent="0.2">
      <c r="F392" s="207"/>
      <c r="G392" s="194"/>
      <c r="H392" s="198" cm="1">
        <f t="array" ref="H392">IFERROR(MATCH(TRUE,INDEX($B$14:$B$117&gt;=G392,0),0),"")</f>
        <v>1</v>
      </c>
      <c r="I392" s="194">
        <f t="shared" ca="1" si="338"/>
        <v>3.2000000000000006E-3</v>
      </c>
      <c r="L392" s="194">
        <f t="shared" si="394"/>
        <v>0</v>
      </c>
      <c r="M392" s="19">
        <f ca="1"/>
        <v>0</v>
      </c>
      <c r="N392" s="208">
        <f t="shared" ca="1" si="395"/>
        <v>0</v>
      </c>
      <c r="O392" s="207"/>
      <c r="P392" s="194"/>
      <c r="Q392" s="198" cm="1">
        <f t="array" ref="Q392">IFERROR(MATCH(TRUE,INDEX($B$14:$B$117&gt;=P392,0),0),"")</f>
        <v>1</v>
      </c>
      <c r="R392" s="194">
        <f t="shared" ca="1" si="339"/>
        <v>3.2000000000000006E-3</v>
      </c>
      <c r="U392" s="194">
        <f t="shared" si="396"/>
        <v>0</v>
      </c>
      <c r="V392" s="19">
        <f ca="1"/>
        <v>0</v>
      </c>
      <c r="W392" s="208">
        <f t="shared" ca="1" si="397"/>
        <v>0</v>
      </c>
      <c r="X392" s="207"/>
      <c r="Y392" s="194"/>
      <c r="Z392" s="198" cm="1">
        <f t="array" ref="Z392">IFERROR(MATCH(TRUE,INDEX($B$14:$B$117&gt;=Y392,0),0),"")</f>
        <v>1</v>
      </c>
      <c r="AA392" s="194">
        <f t="shared" ca="1" si="340"/>
        <v>3.2000000000000006E-3</v>
      </c>
      <c r="AD392" s="194">
        <f t="shared" si="341"/>
        <v>0</v>
      </c>
      <c r="AE392" s="19">
        <f ca="1"/>
        <v>0</v>
      </c>
      <c r="AF392" s="208">
        <f t="shared" ca="1" si="342"/>
        <v>0</v>
      </c>
      <c r="AG392" s="207"/>
      <c r="AH392" s="194"/>
      <c r="AI392" s="198" cm="1">
        <f t="array" ref="AI392">IFERROR(MATCH(TRUE,INDEX($B$14:$B$117&gt;=AH392,0),0),"")</f>
        <v>1</v>
      </c>
      <c r="AJ392" s="194">
        <f t="shared" ca="1" si="343"/>
        <v>3.2000000000000006E-3</v>
      </c>
      <c r="AM392" s="194">
        <f t="shared" si="344"/>
        <v>0</v>
      </c>
      <c r="AN392" s="19">
        <f ca="1"/>
        <v>0</v>
      </c>
      <c r="AO392" s="208">
        <f t="shared" ca="1" si="345"/>
        <v>0</v>
      </c>
      <c r="AP392" s="207"/>
      <c r="AQ392" s="194"/>
      <c r="AR392" s="198" cm="1">
        <f t="array" ref="AR392">IFERROR(MATCH(TRUE,INDEX($B$14:$B$117&gt;=AQ392,0),0),"")</f>
        <v>1</v>
      </c>
      <c r="AS392" s="194">
        <f t="shared" ca="1" si="346"/>
        <v>3.2000000000000006E-3</v>
      </c>
      <c r="AV392" s="194">
        <f t="shared" si="347"/>
        <v>0</v>
      </c>
      <c r="AW392" s="19">
        <f ca="1"/>
        <v>0</v>
      </c>
      <c r="AX392" s="208">
        <f t="shared" ca="1" si="348"/>
        <v>0</v>
      </c>
      <c r="AY392" s="207"/>
      <c r="AZ392" s="194"/>
      <c r="BA392" s="198" cm="1">
        <f t="array" ref="BA392">IFERROR(MATCH(TRUE,INDEX($B$14:$B$117&gt;=AZ392,0),0),"")</f>
        <v>1</v>
      </c>
      <c r="BB392" s="194">
        <f t="shared" ca="1" si="349"/>
        <v>3.2000000000000006E-3</v>
      </c>
      <c r="BE392" s="194">
        <f t="shared" si="350"/>
        <v>0</v>
      </c>
      <c r="BF392" s="19">
        <f ca="1"/>
        <v>0</v>
      </c>
      <c r="BG392" s="208">
        <f t="shared" ca="1" si="351"/>
        <v>0</v>
      </c>
      <c r="BH392" s="207"/>
      <c r="BI392" s="194"/>
      <c r="BJ392" s="198" cm="1">
        <f t="array" ref="BJ392">IFERROR(MATCH(TRUE,INDEX($B$14:$B$117&gt;=BI392,0),0),"")</f>
        <v>1</v>
      </c>
      <c r="BK392" s="194">
        <f t="shared" ca="1" si="352"/>
        <v>3.2000000000000006E-3</v>
      </c>
      <c r="BN392" s="194">
        <f t="shared" si="353"/>
        <v>0</v>
      </c>
      <c r="BO392" s="19">
        <f ca="1"/>
        <v>0</v>
      </c>
      <c r="BP392" s="208">
        <f t="shared" ca="1" si="354"/>
        <v>0</v>
      </c>
      <c r="BQ392" s="207"/>
      <c r="BR392" s="194"/>
      <c r="BS392" s="198" cm="1">
        <f t="array" ref="BS392">IFERROR(MATCH(TRUE,INDEX($B$14:$B$117&gt;=BR392,0),0),"")</f>
        <v>1</v>
      </c>
      <c r="BT392" s="194">
        <f t="shared" ca="1" si="355"/>
        <v>3.2000000000000006E-3</v>
      </c>
      <c r="BW392" s="194">
        <f t="shared" si="356"/>
        <v>0</v>
      </c>
      <c r="BX392" s="19">
        <f ca="1"/>
        <v>0</v>
      </c>
      <c r="BY392" s="208">
        <f t="shared" ca="1" si="357"/>
        <v>0</v>
      </c>
      <c r="BZ392" s="207"/>
      <c r="CA392" s="194"/>
      <c r="CB392" s="198" cm="1">
        <f t="array" ref="CB392">IFERROR(MATCH(TRUE,INDEX($B$14:$B$117&gt;=CA392,0),0),"")</f>
        <v>1</v>
      </c>
      <c r="CC392" s="194">
        <f t="shared" ca="1" si="358"/>
        <v>3.2000000000000006E-3</v>
      </c>
      <c r="CF392" s="194">
        <f t="shared" si="359"/>
        <v>0</v>
      </c>
      <c r="CG392" s="19">
        <f ca="1"/>
        <v>0</v>
      </c>
      <c r="CH392" s="208">
        <f t="shared" ca="1" si="360"/>
        <v>0</v>
      </c>
      <c r="CI392" s="207"/>
      <c r="CJ392" s="194"/>
      <c r="CK392" s="198" cm="1">
        <f t="array" ref="CK392">IFERROR(MATCH(TRUE,INDEX($B$14:$B$117&gt;=CJ392,0),0),"")</f>
        <v>1</v>
      </c>
      <c r="CL392" s="194">
        <f t="shared" ca="1" si="361"/>
        <v>3.2000000000000006E-3</v>
      </c>
      <c r="CO392" s="194">
        <f t="shared" si="362"/>
        <v>0</v>
      </c>
      <c r="CP392" s="19">
        <f ca="1"/>
        <v>0</v>
      </c>
      <c r="CQ392" s="208">
        <f t="shared" ca="1" si="363"/>
        <v>0</v>
      </c>
      <c r="CR392" s="207"/>
      <c r="CS392" s="194"/>
      <c r="CT392" s="198" cm="1">
        <f t="array" ref="CT392">IFERROR(MATCH(TRUE,INDEX($B$14:$B$117&gt;=CS392,0),0),"")</f>
        <v>1</v>
      </c>
      <c r="CU392" s="194">
        <f t="shared" ca="1" si="364"/>
        <v>3.2000000000000006E-3</v>
      </c>
      <c r="CX392" s="194">
        <f t="shared" si="365"/>
        <v>0</v>
      </c>
      <c r="CY392" s="19" t="e">
        <f ca="1"/>
        <v>#N/A</v>
      </c>
      <c r="CZ392" s="208" t="e">
        <f t="shared" ca="1" si="366"/>
        <v>#N/A</v>
      </c>
      <c r="DA392" s="207"/>
      <c r="DB392" s="194"/>
      <c r="DC392" s="198" cm="1">
        <f t="array" ref="DC392">IFERROR(MATCH(TRUE,INDEX($B$14:$B$117&gt;=DB392,0),0),"")</f>
        <v>1</v>
      </c>
      <c r="DD392" s="194">
        <f t="shared" ca="1" si="367"/>
        <v>3.2000000000000006E-3</v>
      </c>
      <c r="DG392" s="194">
        <f t="shared" si="368"/>
        <v>0</v>
      </c>
      <c r="DH392" s="19" t="e">
        <f ca="1"/>
        <v>#N/A</v>
      </c>
      <c r="DI392" s="208" t="e">
        <f t="shared" ca="1" si="369"/>
        <v>#N/A</v>
      </c>
      <c r="DJ392" s="207"/>
      <c r="DK392" s="194"/>
      <c r="DL392" s="198" cm="1">
        <f t="array" ref="DL392">IFERROR(MATCH(TRUE,INDEX($B$14:$B$117&gt;=DK392,0),0),"")</f>
        <v>1</v>
      </c>
      <c r="DM392" s="194">
        <f t="shared" ca="1" si="370"/>
        <v>3.2000000000000006E-3</v>
      </c>
      <c r="DP392" s="194">
        <f t="shared" si="371"/>
        <v>0</v>
      </c>
      <c r="DQ392" s="19" t="e">
        <f ca="1"/>
        <v>#N/A</v>
      </c>
      <c r="DR392" s="208" t="e">
        <f t="shared" ca="1" si="372"/>
        <v>#N/A</v>
      </c>
      <c r="DS392" s="207"/>
      <c r="DT392" s="194"/>
      <c r="DU392" s="198" cm="1">
        <f t="array" ref="DU392">IFERROR(MATCH(TRUE,INDEX($B$14:$B$117&gt;=DT392,0),0),"")</f>
        <v>1</v>
      </c>
      <c r="DV392" s="194">
        <f t="shared" ca="1" si="373"/>
        <v>3.2000000000000006E-3</v>
      </c>
      <c r="DY392" s="194">
        <f t="shared" si="374"/>
        <v>0</v>
      </c>
      <c r="DZ392" s="19" t="e">
        <f ca="1"/>
        <v>#N/A</v>
      </c>
      <c r="EA392" s="208" t="e">
        <f t="shared" ca="1" si="375"/>
        <v>#N/A</v>
      </c>
      <c r="EB392" s="207"/>
      <c r="EC392" s="194"/>
      <c r="ED392" s="198" cm="1">
        <f t="array" ref="ED392">IFERROR(MATCH(TRUE,INDEX($B$14:$B$117&gt;=EC392,0),0),"")</f>
        <v>1</v>
      </c>
      <c r="EE392" s="194">
        <f t="shared" ca="1" si="376"/>
        <v>3.2000000000000006E-3</v>
      </c>
      <c r="EH392" s="194">
        <f t="shared" si="377"/>
        <v>0</v>
      </c>
      <c r="EI392" s="19" t="e">
        <f ca="1"/>
        <v>#N/A</v>
      </c>
      <c r="EJ392" s="208" t="e">
        <f t="shared" ca="1" si="378"/>
        <v>#N/A</v>
      </c>
      <c r="EK392" s="207"/>
      <c r="EL392" s="194"/>
      <c r="EM392" s="198" cm="1">
        <f t="array" ref="EM392">IFERROR(MATCH(TRUE,INDEX($B$14:$B$117&gt;=EL392,0),0),"")</f>
        <v>1</v>
      </c>
      <c r="EN392" s="194">
        <f t="shared" ca="1" si="379"/>
        <v>3.2000000000000006E-3</v>
      </c>
      <c r="EQ392" s="194">
        <f t="shared" si="380"/>
        <v>0</v>
      </c>
      <c r="ER392" s="19" t="e">
        <f ca="1"/>
        <v>#N/A</v>
      </c>
      <c r="ES392" s="208" t="e">
        <f t="shared" ca="1" si="381"/>
        <v>#N/A</v>
      </c>
      <c r="ET392" s="207"/>
      <c r="EU392" s="194"/>
      <c r="EV392" s="198" cm="1">
        <f t="array" ref="EV392">IFERROR(MATCH(TRUE,INDEX($B$14:$B$117&gt;=EU392,0),0),"")</f>
        <v>1</v>
      </c>
      <c r="EW392" s="194">
        <f t="shared" ca="1" si="382"/>
        <v>3.2000000000000006E-3</v>
      </c>
      <c r="EZ392" s="194">
        <f t="shared" si="383"/>
        <v>0</v>
      </c>
      <c r="FA392" s="19" t="e">
        <f ca="1"/>
        <v>#N/A</v>
      </c>
      <c r="FB392" s="208" t="e">
        <f t="shared" ca="1" si="384"/>
        <v>#N/A</v>
      </c>
      <c r="FC392" s="207"/>
      <c r="FD392" s="194"/>
      <c r="FE392" s="198" cm="1">
        <f t="array" ref="FE392">IFERROR(MATCH(TRUE,INDEX($B$14:$B$117&gt;=FD392,0),0),"")</f>
        <v>1</v>
      </c>
      <c r="FF392" s="194">
        <f t="shared" ca="1" si="385"/>
        <v>3.2000000000000006E-3</v>
      </c>
      <c r="FI392" s="194">
        <f t="shared" si="386"/>
        <v>0</v>
      </c>
      <c r="FJ392" s="19" t="e">
        <f ca="1"/>
        <v>#N/A</v>
      </c>
      <c r="FK392" s="208" t="e">
        <f t="shared" ca="1" si="387"/>
        <v>#N/A</v>
      </c>
      <c r="FL392" s="207"/>
      <c r="FM392" s="194"/>
      <c r="FN392" s="198" cm="1">
        <f t="array" ref="FN392">IFERROR(MATCH(TRUE,INDEX($B$14:$B$117&gt;=FM392,0),0),"")</f>
        <v>1</v>
      </c>
      <c r="FO392" s="194">
        <f t="shared" ca="1" si="388"/>
        <v>3.2000000000000006E-3</v>
      </c>
      <c r="FR392" s="194">
        <f t="shared" si="389"/>
        <v>0</v>
      </c>
      <c r="FS392" s="19" t="e">
        <f ca="1"/>
        <v>#N/A</v>
      </c>
      <c r="FT392" s="208" t="e">
        <f t="shared" ca="1" si="390"/>
        <v>#N/A</v>
      </c>
      <c r="FU392" s="207"/>
      <c r="FV392" s="194"/>
      <c r="FW392" s="198" cm="1">
        <f t="array" ref="FW392">IFERROR(MATCH(TRUE,INDEX($B$14:$B$117&gt;=FV392,0),0),"")</f>
        <v>1</v>
      </c>
      <c r="FX392" s="194">
        <f t="shared" ca="1" si="391"/>
        <v>3.2000000000000006E-3</v>
      </c>
      <c r="GA392" s="194">
        <f t="shared" si="392"/>
        <v>0</v>
      </c>
      <c r="GB392" s="19" t="e">
        <f ca="1"/>
        <v>#N/A</v>
      </c>
      <c r="GC392" s="208" t="e">
        <f t="shared" ca="1" si="393"/>
        <v>#N/A</v>
      </c>
    </row>
    <row r="393" spans="6:185" x14ac:dyDescent="0.2">
      <c r="F393" s="207"/>
      <c r="G393" s="194"/>
      <c r="H393" s="198" cm="1">
        <f t="array" ref="H393">IFERROR(MATCH(TRUE,INDEX($B$14:$B$117&gt;=G393,0),0),"")</f>
        <v>1</v>
      </c>
      <c r="I393" s="194">
        <f t="shared" ca="1" si="338"/>
        <v>3.2000000000000006E-3</v>
      </c>
      <c r="L393" s="194">
        <f t="shared" si="394"/>
        <v>0</v>
      </c>
      <c r="M393" s="19">
        <f ca="1"/>
        <v>0</v>
      </c>
      <c r="N393" s="208">
        <f t="shared" ca="1" si="395"/>
        <v>0</v>
      </c>
      <c r="O393" s="207"/>
      <c r="P393" s="194"/>
      <c r="Q393" s="198" cm="1">
        <f t="array" ref="Q393">IFERROR(MATCH(TRUE,INDEX($B$14:$B$117&gt;=P393,0),0),"")</f>
        <v>1</v>
      </c>
      <c r="R393" s="194">
        <f t="shared" ca="1" si="339"/>
        <v>3.2000000000000006E-3</v>
      </c>
      <c r="U393" s="194">
        <f t="shared" si="396"/>
        <v>0</v>
      </c>
      <c r="V393" s="19">
        <f ca="1"/>
        <v>0</v>
      </c>
      <c r="W393" s="208">
        <f t="shared" ca="1" si="397"/>
        <v>0</v>
      </c>
      <c r="X393" s="207"/>
      <c r="Y393" s="194"/>
      <c r="Z393" s="198" cm="1">
        <f t="array" ref="Z393">IFERROR(MATCH(TRUE,INDEX($B$14:$B$117&gt;=Y393,0),0),"")</f>
        <v>1</v>
      </c>
      <c r="AA393" s="194">
        <f t="shared" ca="1" si="340"/>
        <v>3.2000000000000006E-3</v>
      </c>
      <c r="AD393" s="194">
        <f t="shared" si="341"/>
        <v>0</v>
      </c>
      <c r="AE393" s="19">
        <f ca="1"/>
        <v>0</v>
      </c>
      <c r="AF393" s="208">
        <f t="shared" ca="1" si="342"/>
        <v>0</v>
      </c>
      <c r="AG393" s="207"/>
      <c r="AH393" s="194"/>
      <c r="AI393" s="198" cm="1">
        <f t="array" ref="AI393">IFERROR(MATCH(TRUE,INDEX($B$14:$B$117&gt;=AH393,0),0),"")</f>
        <v>1</v>
      </c>
      <c r="AJ393" s="194">
        <f t="shared" ca="1" si="343"/>
        <v>3.2000000000000006E-3</v>
      </c>
      <c r="AM393" s="194">
        <f t="shared" si="344"/>
        <v>0</v>
      </c>
      <c r="AN393" s="19">
        <f ca="1"/>
        <v>0</v>
      </c>
      <c r="AO393" s="208">
        <f t="shared" ca="1" si="345"/>
        <v>0</v>
      </c>
      <c r="AP393" s="207"/>
      <c r="AQ393" s="194"/>
      <c r="AR393" s="198" cm="1">
        <f t="array" ref="AR393">IFERROR(MATCH(TRUE,INDEX($B$14:$B$117&gt;=AQ393,0),0),"")</f>
        <v>1</v>
      </c>
      <c r="AS393" s="194">
        <f t="shared" ca="1" si="346"/>
        <v>3.2000000000000006E-3</v>
      </c>
      <c r="AV393" s="194">
        <f t="shared" si="347"/>
        <v>0</v>
      </c>
      <c r="AW393" s="19">
        <f ca="1"/>
        <v>0</v>
      </c>
      <c r="AX393" s="208">
        <f t="shared" ca="1" si="348"/>
        <v>0</v>
      </c>
      <c r="AY393" s="207"/>
      <c r="AZ393" s="194"/>
      <c r="BA393" s="198" cm="1">
        <f t="array" ref="BA393">IFERROR(MATCH(TRUE,INDEX($B$14:$B$117&gt;=AZ393,0),0),"")</f>
        <v>1</v>
      </c>
      <c r="BB393" s="194">
        <f t="shared" ca="1" si="349"/>
        <v>3.2000000000000006E-3</v>
      </c>
      <c r="BE393" s="194">
        <f t="shared" si="350"/>
        <v>0</v>
      </c>
      <c r="BF393" s="19">
        <f ca="1"/>
        <v>0</v>
      </c>
      <c r="BG393" s="208">
        <f t="shared" ca="1" si="351"/>
        <v>0</v>
      </c>
      <c r="BH393" s="207"/>
      <c r="BI393" s="194"/>
      <c r="BJ393" s="198" cm="1">
        <f t="array" ref="BJ393">IFERROR(MATCH(TRUE,INDEX($B$14:$B$117&gt;=BI393,0),0),"")</f>
        <v>1</v>
      </c>
      <c r="BK393" s="194">
        <f t="shared" ca="1" si="352"/>
        <v>3.2000000000000006E-3</v>
      </c>
      <c r="BN393" s="194">
        <f t="shared" si="353"/>
        <v>0</v>
      </c>
      <c r="BO393" s="19">
        <f ca="1"/>
        <v>0</v>
      </c>
      <c r="BP393" s="208">
        <f t="shared" ca="1" si="354"/>
        <v>0</v>
      </c>
      <c r="BQ393" s="207"/>
      <c r="BR393" s="194"/>
      <c r="BS393" s="198" cm="1">
        <f t="array" ref="BS393">IFERROR(MATCH(TRUE,INDEX($B$14:$B$117&gt;=BR393,0),0),"")</f>
        <v>1</v>
      </c>
      <c r="BT393" s="194">
        <f t="shared" ca="1" si="355"/>
        <v>3.2000000000000006E-3</v>
      </c>
      <c r="BW393" s="194">
        <f t="shared" si="356"/>
        <v>0</v>
      </c>
      <c r="BX393" s="19">
        <f ca="1"/>
        <v>0</v>
      </c>
      <c r="BY393" s="208">
        <f t="shared" ca="1" si="357"/>
        <v>0</v>
      </c>
      <c r="BZ393" s="207"/>
      <c r="CA393" s="194"/>
      <c r="CB393" s="198" cm="1">
        <f t="array" ref="CB393">IFERROR(MATCH(TRUE,INDEX($B$14:$B$117&gt;=CA393,0),0),"")</f>
        <v>1</v>
      </c>
      <c r="CC393" s="194">
        <f t="shared" ca="1" si="358"/>
        <v>3.2000000000000006E-3</v>
      </c>
      <c r="CF393" s="194">
        <f t="shared" si="359"/>
        <v>0</v>
      </c>
      <c r="CG393" s="19">
        <f ca="1"/>
        <v>0</v>
      </c>
      <c r="CH393" s="208">
        <f t="shared" ca="1" si="360"/>
        <v>0</v>
      </c>
      <c r="CI393" s="207"/>
      <c r="CJ393" s="194"/>
      <c r="CK393" s="198" cm="1">
        <f t="array" ref="CK393">IFERROR(MATCH(TRUE,INDEX($B$14:$B$117&gt;=CJ393,0),0),"")</f>
        <v>1</v>
      </c>
      <c r="CL393" s="194">
        <f t="shared" ca="1" si="361"/>
        <v>3.2000000000000006E-3</v>
      </c>
      <c r="CO393" s="194">
        <f t="shared" si="362"/>
        <v>0</v>
      </c>
      <c r="CP393" s="19">
        <f ca="1"/>
        <v>0</v>
      </c>
      <c r="CQ393" s="208">
        <f t="shared" ca="1" si="363"/>
        <v>0</v>
      </c>
      <c r="CR393" s="207"/>
      <c r="CS393" s="194"/>
      <c r="CT393" s="198" cm="1">
        <f t="array" ref="CT393">IFERROR(MATCH(TRUE,INDEX($B$14:$B$117&gt;=CS393,0),0),"")</f>
        <v>1</v>
      </c>
      <c r="CU393" s="194">
        <f t="shared" ca="1" si="364"/>
        <v>3.2000000000000006E-3</v>
      </c>
      <c r="CX393" s="194">
        <f t="shared" si="365"/>
        <v>0</v>
      </c>
      <c r="CY393" s="19" t="e">
        <f ca="1"/>
        <v>#N/A</v>
      </c>
      <c r="CZ393" s="208" t="e">
        <f t="shared" ca="1" si="366"/>
        <v>#N/A</v>
      </c>
      <c r="DA393" s="207"/>
      <c r="DB393" s="194"/>
      <c r="DC393" s="198" cm="1">
        <f t="array" ref="DC393">IFERROR(MATCH(TRUE,INDEX($B$14:$B$117&gt;=DB393,0),0),"")</f>
        <v>1</v>
      </c>
      <c r="DD393" s="194">
        <f t="shared" ca="1" si="367"/>
        <v>3.2000000000000006E-3</v>
      </c>
      <c r="DG393" s="194">
        <f t="shared" si="368"/>
        <v>0</v>
      </c>
      <c r="DH393" s="19" t="e">
        <f ca="1"/>
        <v>#N/A</v>
      </c>
      <c r="DI393" s="208" t="e">
        <f t="shared" ca="1" si="369"/>
        <v>#N/A</v>
      </c>
      <c r="DJ393" s="207"/>
      <c r="DK393" s="194"/>
      <c r="DL393" s="198" cm="1">
        <f t="array" ref="DL393">IFERROR(MATCH(TRUE,INDEX($B$14:$B$117&gt;=DK393,0),0),"")</f>
        <v>1</v>
      </c>
      <c r="DM393" s="194">
        <f t="shared" ca="1" si="370"/>
        <v>3.2000000000000006E-3</v>
      </c>
      <c r="DP393" s="194">
        <f t="shared" si="371"/>
        <v>0</v>
      </c>
      <c r="DQ393" s="19" t="e">
        <f ca="1"/>
        <v>#N/A</v>
      </c>
      <c r="DR393" s="208" t="e">
        <f t="shared" ca="1" si="372"/>
        <v>#N/A</v>
      </c>
      <c r="DS393" s="207"/>
      <c r="DT393" s="194"/>
      <c r="DU393" s="198" cm="1">
        <f t="array" ref="DU393">IFERROR(MATCH(TRUE,INDEX($B$14:$B$117&gt;=DT393,0),0),"")</f>
        <v>1</v>
      </c>
      <c r="DV393" s="194">
        <f t="shared" ca="1" si="373"/>
        <v>3.2000000000000006E-3</v>
      </c>
      <c r="DY393" s="194">
        <f t="shared" si="374"/>
        <v>0</v>
      </c>
      <c r="DZ393" s="19" t="e">
        <f ca="1"/>
        <v>#N/A</v>
      </c>
      <c r="EA393" s="208" t="e">
        <f t="shared" ca="1" si="375"/>
        <v>#N/A</v>
      </c>
      <c r="EB393" s="207"/>
      <c r="EC393" s="194"/>
      <c r="ED393" s="198" cm="1">
        <f t="array" ref="ED393">IFERROR(MATCH(TRUE,INDEX($B$14:$B$117&gt;=EC393,0),0),"")</f>
        <v>1</v>
      </c>
      <c r="EE393" s="194">
        <f t="shared" ca="1" si="376"/>
        <v>3.2000000000000006E-3</v>
      </c>
      <c r="EH393" s="194">
        <f t="shared" si="377"/>
        <v>0</v>
      </c>
      <c r="EI393" s="19" t="e">
        <f ca="1"/>
        <v>#N/A</v>
      </c>
      <c r="EJ393" s="208" t="e">
        <f t="shared" ca="1" si="378"/>
        <v>#N/A</v>
      </c>
      <c r="EK393" s="207"/>
      <c r="EL393" s="194"/>
      <c r="EM393" s="198" cm="1">
        <f t="array" ref="EM393">IFERROR(MATCH(TRUE,INDEX($B$14:$B$117&gt;=EL393,0),0),"")</f>
        <v>1</v>
      </c>
      <c r="EN393" s="194">
        <f t="shared" ca="1" si="379"/>
        <v>3.2000000000000006E-3</v>
      </c>
      <c r="EQ393" s="194">
        <f t="shared" si="380"/>
        <v>0</v>
      </c>
      <c r="ER393" s="19" t="e">
        <f ca="1"/>
        <v>#N/A</v>
      </c>
      <c r="ES393" s="208" t="e">
        <f t="shared" ca="1" si="381"/>
        <v>#N/A</v>
      </c>
      <c r="ET393" s="207"/>
      <c r="EU393" s="194"/>
      <c r="EV393" s="198" cm="1">
        <f t="array" ref="EV393">IFERROR(MATCH(TRUE,INDEX($B$14:$B$117&gt;=EU393,0),0),"")</f>
        <v>1</v>
      </c>
      <c r="EW393" s="194">
        <f t="shared" ca="1" si="382"/>
        <v>3.2000000000000006E-3</v>
      </c>
      <c r="EZ393" s="194">
        <f t="shared" si="383"/>
        <v>0</v>
      </c>
      <c r="FA393" s="19" t="e">
        <f ca="1"/>
        <v>#N/A</v>
      </c>
      <c r="FB393" s="208" t="e">
        <f t="shared" ca="1" si="384"/>
        <v>#N/A</v>
      </c>
      <c r="FC393" s="207"/>
      <c r="FD393" s="194"/>
      <c r="FE393" s="198" cm="1">
        <f t="array" ref="FE393">IFERROR(MATCH(TRUE,INDEX($B$14:$B$117&gt;=FD393,0),0),"")</f>
        <v>1</v>
      </c>
      <c r="FF393" s="194">
        <f t="shared" ca="1" si="385"/>
        <v>3.2000000000000006E-3</v>
      </c>
      <c r="FI393" s="194">
        <f t="shared" si="386"/>
        <v>0</v>
      </c>
      <c r="FJ393" s="19" t="e">
        <f ca="1"/>
        <v>#N/A</v>
      </c>
      <c r="FK393" s="208" t="e">
        <f t="shared" ca="1" si="387"/>
        <v>#N/A</v>
      </c>
      <c r="FL393" s="207"/>
      <c r="FM393" s="194"/>
      <c r="FN393" s="198" cm="1">
        <f t="array" ref="FN393">IFERROR(MATCH(TRUE,INDEX($B$14:$B$117&gt;=FM393,0),0),"")</f>
        <v>1</v>
      </c>
      <c r="FO393" s="194">
        <f t="shared" ca="1" si="388"/>
        <v>3.2000000000000006E-3</v>
      </c>
      <c r="FR393" s="194">
        <f t="shared" si="389"/>
        <v>0</v>
      </c>
      <c r="FS393" s="19" t="e">
        <f ca="1"/>
        <v>#N/A</v>
      </c>
      <c r="FT393" s="208" t="e">
        <f t="shared" ca="1" si="390"/>
        <v>#N/A</v>
      </c>
      <c r="FU393" s="207"/>
      <c r="FV393" s="194"/>
      <c r="FW393" s="198" cm="1">
        <f t="array" ref="FW393">IFERROR(MATCH(TRUE,INDEX($B$14:$B$117&gt;=FV393,0),0),"")</f>
        <v>1</v>
      </c>
      <c r="FX393" s="194">
        <f t="shared" ca="1" si="391"/>
        <v>3.2000000000000006E-3</v>
      </c>
      <c r="GA393" s="194">
        <f t="shared" si="392"/>
        <v>0</v>
      </c>
      <c r="GB393" s="19" t="e">
        <f ca="1"/>
        <v>#N/A</v>
      </c>
      <c r="GC393" s="208" t="e">
        <f t="shared" ca="1" si="393"/>
        <v>#N/A</v>
      </c>
    </row>
    <row r="394" spans="6:185" x14ac:dyDescent="0.2">
      <c r="F394" s="207"/>
      <c r="G394" s="194"/>
      <c r="H394" s="198" cm="1">
        <f t="array" ref="H394">IFERROR(MATCH(TRUE,INDEX($B$14:$B$117&gt;=G394,0),0),"")</f>
        <v>1</v>
      </c>
      <c r="I394" s="194">
        <f t="shared" ca="1" si="338"/>
        <v>3.2000000000000006E-3</v>
      </c>
      <c r="L394" s="194">
        <f t="shared" si="394"/>
        <v>0</v>
      </c>
      <c r="M394" s="19">
        <f ca="1"/>
        <v>0</v>
      </c>
      <c r="N394" s="208">
        <f t="shared" ca="1" si="395"/>
        <v>0</v>
      </c>
      <c r="O394" s="207"/>
      <c r="P394" s="194"/>
      <c r="Q394" s="198" cm="1">
        <f t="array" ref="Q394">IFERROR(MATCH(TRUE,INDEX($B$14:$B$117&gt;=P394,0),0),"")</f>
        <v>1</v>
      </c>
      <c r="R394" s="194">
        <f t="shared" ca="1" si="339"/>
        <v>3.2000000000000006E-3</v>
      </c>
      <c r="U394" s="194">
        <f t="shared" si="396"/>
        <v>0</v>
      </c>
      <c r="V394" s="19">
        <f ca="1"/>
        <v>0</v>
      </c>
      <c r="W394" s="208">
        <f t="shared" ca="1" si="397"/>
        <v>0</v>
      </c>
      <c r="X394" s="207"/>
      <c r="Y394" s="194"/>
      <c r="Z394" s="198" cm="1">
        <f t="array" ref="Z394">IFERROR(MATCH(TRUE,INDEX($B$14:$B$117&gt;=Y394,0),0),"")</f>
        <v>1</v>
      </c>
      <c r="AA394" s="194">
        <f t="shared" ca="1" si="340"/>
        <v>3.2000000000000006E-3</v>
      </c>
      <c r="AD394" s="194">
        <f t="shared" si="341"/>
        <v>0</v>
      </c>
      <c r="AE394" s="19">
        <f ca="1"/>
        <v>0</v>
      </c>
      <c r="AF394" s="208">
        <f t="shared" ca="1" si="342"/>
        <v>0</v>
      </c>
      <c r="AG394" s="207"/>
      <c r="AH394" s="194"/>
      <c r="AI394" s="198" cm="1">
        <f t="array" ref="AI394">IFERROR(MATCH(TRUE,INDEX($B$14:$B$117&gt;=AH394,0),0),"")</f>
        <v>1</v>
      </c>
      <c r="AJ394" s="194">
        <f t="shared" ca="1" si="343"/>
        <v>3.2000000000000006E-3</v>
      </c>
      <c r="AM394" s="194">
        <f t="shared" si="344"/>
        <v>0</v>
      </c>
      <c r="AN394" s="19">
        <f ca="1"/>
        <v>0</v>
      </c>
      <c r="AO394" s="208">
        <f t="shared" ca="1" si="345"/>
        <v>0</v>
      </c>
      <c r="AP394" s="207"/>
      <c r="AQ394" s="194"/>
      <c r="AR394" s="198" cm="1">
        <f t="array" ref="AR394">IFERROR(MATCH(TRUE,INDEX($B$14:$B$117&gt;=AQ394,0),0),"")</f>
        <v>1</v>
      </c>
      <c r="AS394" s="194">
        <f t="shared" ca="1" si="346"/>
        <v>3.2000000000000006E-3</v>
      </c>
      <c r="AV394" s="194">
        <f t="shared" si="347"/>
        <v>0</v>
      </c>
      <c r="AW394" s="19">
        <f ca="1"/>
        <v>0</v>
      </c>
      <c r="AX394" s="208">
        <f t="shared" ca="1" si="348"/>
        <v>0</v>
      </c>
      <c r="AY394" s="207"/>
      <c r="AZ394" s="194"/>
      <c r="BA394" s="198" cm="1">
        <f t="array" ref="BA394">IFERROR(MATCH(TRUE,INDEX($B$14:$B$117&gt;=AZ394,0),0),"")</f>
        <v>1</v>
      </c>
      <c r="BB394" s="194">
        <f t="shared" ca="1" si="349"/>
        <v>3.2000000000000006E-3</v>
      </c>
      <c r="BE394" s="194">
        <f t="shared" si="350"/>
        <v>0</v>
      </c>
      <c r="BF394" s="19">
        <f ca="1"/>
        <v>0</v>
      </c>
      <c r="BG394" s="208">
        <f t="shared" ca="1" si="351"/>
        <v>0</v>
      </c>
      <c r="BH394" s="207"/>
      <c r="BI394" s="194"/>
      <c r="BJ394" s="198" cm="1">
        <f t="array" ref="BJ394">IFERROR(MATCH(TRUE,INDEX($B$14:$B$117&gt;=BI394,0),0),"")</f>
        <v>1</v>
      </c>
      <c r="BK394" s="194">
        <f t="shared" ca="1" si="352"/>
        <v>3.2000000000000006E-3</v>
      </c>
      <c r="BN394" s="194">
        <f t="shared" si="353"/>
        <v>0</v>
      </c>
      <c r="BO394" s="19">
        <f ca="1"/>
        <v>0</v>
      </c>
      <c r="BP394" s="208">
        <f t="shared" ca="1" si="354"/>
        <v>0</v>
      </c>
      <c r="BQ394" s="207"/>
      <c r="BR394" s="194"/>
      <c r="BS394" s="198" cm="1">
        <f t="array" ref="BS394">IFERROR(MATCH(TRUE,INDEX($B$14:$B$117&gt;=BR394,0),0),"")</f>
        <v>1</v>
      </c>
      <c r="BT394" s="194">
        <f t="shared" ca="1" si="355"/>
        <v>3.2000000000000006E-3</v>
      </c>
      <c r="BW394" s="194">
        <f t="shared" si="356"/>
        <v>0</v>
      </c>
      <c r="BX394" s="19">
        <f ca="1"/>
        <v>0</v>
      </c>
      <c r="BY394" s="208">
        <f t="shared" ca="1" si="357"/>
        <v>0</v>
      </c>
      <c r="BZ394" s="207"/>
      <c r="CA394" s="194"/>
      <c r="CB394" s="198" cm="1">
        <f t="array" ref="CB394">IFERROR(MATCH(TRUE,INDEX($B$14:$B$117&gt;=CA394,0),0),"")</f>
        <v>1</v>
      </c>
      <c r="CC394" s="194">
        <f t="shared" ca="1" si="358"/>
        <v>3.2000000000000006E-3</v>
      </c>
      <c r="CF394" s="194">
        <f t="shared" si="359"/>
        <v>0</v>
      </c>
      <c r="CG394" s="19">
        <f ca="1"/>
        <v>0</v>
      </c>
      <c r="CH394" s="208">
        <f t="shared" ca="1" si="360"/>
        <v>0</v>
      </c>
      <c r="CI394" s="207"/>
      <c r="CJ394" s="194"/>
      <c r="CK394" s="198" cm="1">
        <f t="array" ref="CK394">IFERROR(MATCH(TRUE,INDEX($B$14:$B$117&gt;=CJ394,0),0),"")</f>
        <v>1</v>
      </c>
      <c r="CL394" s="194">
        <f t="shared" ca="1" si="361"/>
        <v>3.2000000000000006E-3</v>
      </c>
      <c r="CO394" s="194">
        <f t="shared" si="362"/>
        <v>0</v>
      </c>
      <c r="CP394" s="19">
        <f ca="1"/>
        <v>0</v>
      </c>
      <c r="CQ394" s="208">
        <f t="shared" ca="1" si="363"/>
        <v>0</v>
      </c>
      <c r="CR394" s="207"/>
      <c r="CS394" s="194"/>
      <c r="CT394" s="198" cm="1">
        <f t="array" ref="CT394">IFERROR(MATCH(TRUE,INDEX($B$14:$B$117&gt;=CS394,0),0),"")</f>
        <v>1</v>
      </c>
      <c r="CU394" s="194">
        <f t="shared" ca="1" si="364"/>
        <v>3.2000000000000006E-3</v>
      </c>
      <c r="CX394" s="194">
        <f t="shared" si="365"/>
        <v>0</v>
      </c>
      <c r="CY394" s="19" t="e">
        <f ca="1"/>
        <v>#N/A</v>
      </c>
      <c r="CZ394" s="208" t="e">
        <f t="shared" ca="1" si="366"/>
        <v>#N/A</v>
      </c>
      <c r="DA394" s="207"/>
      <c r="DB394" s="194"/>
      <c r="DC394" s="198" cm="1">
        <f t="array" ref="DC394">IFERROR(MATCH(TRUE,INDEX($B$14:$B$117&gt;=DB394,0),0),"")</f>
        <v>1</v>
      </c>
      <c r="DD394" s="194">
        <f t="shared" ca="1" si="367"/>
        <v>3.2000000000000006E-3</v>
      </c>
      <c r="DG394" s="194">
        <f t="shared" si="368"/>
        <v>0</v>
      </c>
      <c r="DH394" s="19" t="e">
        <f ca="1"/>
        <v>#N/A</v>
      </c>
      <c r="DI394" s="208" t="e">
        <f t="shared" ca="1" si="369"/>
        <v>#N/A</v>
      </c>
      <c r="DJ394" s="207"/>
      <c r="DK394" s="194"/>
      <c r="DL394" s="198" cm="1">
        <f t="array" ref="DL394">IFERROR(MATCH(TRUE,INDEX($B$14:$B$117&gt;=DK394,0),0),"")</f>
        <v>1</v>
      </c>
      <c r="DM394" s="194">
        <f t="shared" ca="1" si="370"/>
        <v>3.2000000000000006E-3</v>
      </c>
      <c r="DP394" s="194">
        <f t="shared" si="371"/>
        <v>0</v>
      </c>
      <c r="DQ394" s="19" t="e">
        <f ca="1"/>
        <v>#N/A</v>
      </c>
      <c r="DR394" s="208" t="e">
        <f t="shared" ca="1" si="372"/>
        <v>#N/A</v>
      </c>
      <c r="DS394" s="207"/>
      <c r="DT394" s="194"/>
      <c r="DU394" s="198" cm="1">
        <f t="array" ref="DU394">IFERROR(MATCH(TRUE,INDEX($B$14:$B$117&gt;=DT394,0),0),"")</f>
        <v>1</v>
      </c>
      <c r="DV394" s="194">
        <f t="shared" ca="1" si="373"/>
        <v>3.2000000000000006E-3</v>
      </c>
      <c r="DY394" s="194">
        <f t="shared" si="374"/>
        <v>0</v>
      </c>
      <c r="DZ394" s="19" t="e">
        <f ca="1"/>
        <v>#N/A</v>
      </c>
      <c r="EA394" s="208" t="e">
        <f t="shared" ca="1" si="375"/>
        <v>#N/A</v>
      </c>
      <c r="EB394" s="207"/>
      <c r="EC394" s="194"/>
      <c r="ED394" s="198" cm="1">
        <f t="array" ref="ED394">IFERROR(MATCH(TRUE,INDEX($B$14:$B$117&gt;=EC394,0),0),"")</f>
        <v>1</v>
      </c>
      <c r="EE394" s="194">
        <f t="shared" ca="1" si="376"/>
        <v>3.2000000000000006E-3</v>
      </c>
      <c r="EH394" s="194">
        <f t="shared" si="377"/>
        <v>0</v>
      </c>
      <c r="EI394" s="19" t="e">
        <f ca="1"/>
        <v>#N/A</v>
      </c>
      <c r="EJ394" s="208" t="e">
        <f t="shared" ca="1" si="378"/>
        <v>#N/A</v>
      </c>
      <c r="EK394" s="207"/>
      <c r="EL394" s="194"/>
      <c r="EM394" s="198" cm="1">
        <f t="array" ref="EM394">IFERROR(MATCH(TRUE,INDEX($B$14:$B$117&gt;=EL394,0),0),"")</f>
        <v>1</v>
      </c>
      <c r="EN394" s="194">
        <f t="shared" ca="1" si="379"/>
        <v>3.2000000000000006E-3</v>
      </c>
      <c r="EQ394" s="194">
        <f t="shared" si="380"/>
        <v>0</v>
      </c>
      <c r="ER394" s="19" t="e">
        <f ca="1"/>
        <v>#N/A</v>
      </c>
      <c r="ES394" s="208" t="e">
        <f t="shared" ca="1" si="381"/>
        <v>#N/A</v>
      </c>
      <c r="ET394" s="207"/>
      <c r="EU394" s="194"/>
      <c r="EV394" s="198" cm="1">
        <f t="array" ref="EV394">IFERROR(MATCH(TRUE,INDEX($B$14:$B$117&gt;=EU394,0),0),"")</f>
        <v>1</v>
      </c>
      <c r="EW394" s="194">
        <f t="shared" ca="1" si="382"/>
        <v>3.2000000000000006E-3</v>
      </c>
      <c r="EZ394" s="194">
        <f t="shared" si="383"/>
        <v>0</v>
      </c>
      <c r="FA394" s="19" t="e">
        <f ca="1"/>
        <v>#N/A</v>
      </c>
      <c r="FB394" s="208" t="e">
        <f t="shared" ca="1" si="384"/>
        <v>#N/A</v>
      </c>
      <c r="FC394" s="207"/>
      <c r="FD394" s="194"/>
      <c r="FE394" s="198" cm="1">
        <f t="array" ref="FE394">IFERROR(MATCH(TRUE,INDEX($B$14:$B$117&gt;=FD394,0),0),"")</f>
        <v>1</v>
      </c>
      <c r="FF394" s="194">
        <f t="shared" ca="1" si="385"/>
        <v>3.2000000000000006E-3</v>
      </c>
      <c r="FI394" s="194">
        <f t="shared" si="386"/>
        <v>0</v>
      </c>
      <c r="FJ394" s="19" t="e">
        <f ca="1"/>
        <v>#N/A</v>
      </c>
      <c r="FK394" s="208" t="e">
        <f t="shared" ca="1" si="387"/>
        <v>#N/A</v>
      </c>
      <c r="FL394" s="207"/>
      <c r="FM394" s="194"/>
      <c r="FN394" s="198" cm="1">
        <f t="array" ref="FN394">IFERROR(MATCH(TRUE,INDEX($B$14:$B$117&gt;=FM394,0),0),"")</f>
        <v>1</v>
      </c>
      <c r="FO394" s="194">
        <f t="shared" ca="1" si="388"/>
        <v>3.2000000000000006E-3</v>
      </c>
      <c r="FR394" s="194">
        <f t="shared" si="389"/>
        <v>0</v>
      </c>
      <c r="FS394" s="19" t="e">
        <f ca="1"/>
        <v>#N/A</v>
      </c>
      <c r="FT394" s="208" t="e">
        <f t="shared" ca="1" si="390"/>
        <v>#N/A</v>
      </c>
      <c r="FU394" s="207"/>
      <c r="FV394" s="194"/>
      <c r="FW394" s="198" cm="1">
        <f t="array" ref="FW394">IFERROR(MATCH(TRUE,INDEX($B$14:$B$117&gt;=FV394,0),0),"")</f>
        <v>1</v>
      </c>
      <c r="FX394" s="194">
        <f t="shared" ca="1" si="391"/>
        <v>3.2000000000000006E-3</v>
      </c>
      <c r="GA394" s="194">
        <f t="shared" si="392"/>
        <v>0</v>
      </c>
      <c r="GB394" s="19" t="e">
        <f ca="1"/>
        <v>#N/A</v>
      </c>
      <c r="GC394" s="208" t="e">
        <f t="shared" ca="1" si="393"/>
        <v>#N/A</v>
      </c>
    </row>
    <row r="395" spans="6:185" x14ac:dyDescent="0.2">
      <c r="F395" s="207"/>
      <c r="G395" s="194"/>
      <c r="H395" s="198" cm="1">
        <f t="array" ref="H395">IFERROR(MATCH(TRUE,INDEX($B$14:$B$117&gt;=G395,0),0),"")</f>
        <v>1</v>
      </c>
      <c r="I395" s="194">
        <f t="shared" ca="1" si="338"/>
        <v>3.2000000000000006E-3</v>
      </c>
      <c r="L395" s="194">
        <f t="shared" si="394"/>
        <v>0</v>
      </c>
      <c r="M395" s="19">
        <f ca="1"/>
        <v>0</v>
      </c>
      <c r="N395" s="208">
        <f t="shared" ca="1" si="395"/>
        <v>0</v>
      </c>
      <c r="O395" s="207"/>
      <c r="P395" s="194"/>
      <c r="Q395" s="198" cm="1">
        <f t="array" ref="Q395">IFERROR(MATCH(TRUE,INDEX($B$14:$B$117&gt;=P395,0),0),"")</f>
        <v>1</v>
      </c>
      <c r="R395" s="194">
        <f t="shared" ca="1" si="339"/>
        <v>3.2000000000000006E-3</v>
      </c>
      <c r="U395" s="194">
        <f t="shared" si="396"/>
        <v>0</v>
      </c>
      <c r="V395" s="19">
        <f ca="1"/>
        <v>0</v>
      </c>
      <c r="W395" s="208">
        <f t="shared" ca="1" si="397"/>
        <v>0</v>
      </c>
      <c r="X395" s="207"/>
      <c r="Y395" s="194"/>
      <c r="Z395" s="198" cm="1">
        <f t="array" ref="Z395">IFERROR(MATCH(TRUE,INDEX($B$14:$B$117&gt;=Y395,0),0),"")</f>
        <v>1</v>
      </c>
      <c r="AA395" s="194">
        <f t="shared" ca="1" si="340"/>
        <v>3.2000000000000006E-3</v>
      </c>
      <c r="AD395" s="194">
        <f t="shared" si="341"/>
        <v>0</v>
      </c>
      <c r="AE395" s="19">
        <f ca="1"/>
        <v>0</v>
      </c>
      <c r="AF395" s="208">
        <f t="shared" ca="1" si="342"/>
        <v>0</v>
      </c>
      <c r="AG395" s="207"/>
      <c r="AH395" s="194"/>
      <c r="AI395" s="198" cm="1">
        <f t="array" ref="AI395">IFERROR(MATCH(TRUE,INDEX($B$14:$B$117&gt;=AH395,0),0),"")</f>
        <v>1</v>
      </c>
      <c r="AJ395" s="194">
        <f t="shared" ca="1" si="343"/>
        <v>3.2000000000000006E-3</v>
      </c>
      <c r="AM395" s="194">
        <f t="shared" si="344"/>
        <v>0</v>
      </c>
      <c r="AN395" s="19">
        <f ca="1"/>
        <v>0</v>
      </c>
      <c r="AO395" s="208">
        <f t="shared" ca="1" si="345"/>
        <v>0</v>
      </c>
      <c r="AP395" s="207"/>
      <c r="AQ395" s="194"/>
      <c r="AR395" s="198" cm="1">
        <f t="array" ref="AR395">IFERROR(MATCH(TRUE,INDEX($B$14:$B$117&gt;=AQ395,0),0),"")</f>
        <v>1</v>
      </c>
      <c r="AS395" s="194">
        <f t="shared" ca="1" si="346"/>
        <v>3.2000000000000006E-3</v>
      </c>
      <c r="AV395" s="194">
        <f t="shared" si="347"/>
        <v>0</v>
      </c>
      <c r="AW395" s="19">
        <f ca="1"/>
        <v>0</v>
      </c>
      <c r="AX395" s="208">
        <f t="shared" ca="1" si="348"/>
        <v>0</v>
      </c>
      <c r="AY395" s="207"/>
      <c r="AZ395" s="194"/>
      <c r="BA395" s="198" cm="1">
        <f t="array" ref="BA395">IFERROR(MATCH(TRUE,INDEX($B$14:$B$117&gt;=AZ395,0),0),"")</f>
        <v>1</v>
      </c>
      <c r="BB395" s="194">
        <f t="shared" ca="1" si="349"/>
        <v>3.2000000000000006E-3</v>
      </c>
      <c r="BE395" s="194">
        <f t="shared" si="350"/>
        <v>0</v>
      </c>
      <c r="BF395" s="19">
        <f ca="1"/>
        <v>0</v>
      </c>
      <c r="BG395" s="208">
        <f t="shared" ca="1" si="351"/>
        <v>0</v>
      </c>
      <c r="BH395" s="207"/>
      <c r="BI395" s="194"/>
      <c r="BJ395" s="198" cm="1">
        <f t="array" ref="BJ395">IFERROR(MATCH(TRUE,INDEX($B$14:$B$117&gt;=BI395,0),0),"")</f>
        <v>1</v>
      </c>
      <c r="BK395" s="194">
        <f t="shared" ca="1" si="352"/>
        <v>3.2000000000000006E-3</v>
      </c>
      <c r="BN395" s="194">
        <f t="shared" si="353"/>
        <v>0</v>
      </c>
      <c r="BO395" s="19">
        <f ca="1"/>
        <v>0</v>
      </c>
      <c r="BP395" s="208">
        <f t="shared" ca="1" si="354"/>
        <v>0</v>
      </c>
      <c r="BQ395" s="207"/>
      <c r="BR395" s="194"/>
      <c r="BS395" s="198" cm="1">
        <f t="array" ref="BS395">IFERROR(MATCH(TRUE,INDEX($B$14:$B$117&gt;=BR395,0),0),"")</f>
        <v>1</v>
      </c>
      <c r="BT395" s="194">
        <f t="shared" ca="1" si="355"/>
        <v>3.2000000000000006E-3</v>
      </c>
      <c r="BW395" s="194">
        <f t="shared" si="356"/>
        <v>0</v>
      </c>
      <c r="BX395" s="19">
        <f ca="1"/>
        <v>0</v>
      </c>
      <c r="BY395" s="208">
        <f t="shared" ca="1" si="357"/>
        <v>0</v>
      </c>
      <c r="BZ395" s="207"/>
      <c r="CA395" s="194"/>
      <c r="CB395" s="198" cm="1">
        <f t="array" ref="CB395">IFERROR(MATCH(TRUE,INDEX($B$14:$B$117&gt;=CA395,0),0),"")</f>
        <v>1</v>
      </c>
      <c r="CC395" s="194">
        <f t="shared" ca="1" si="358"/>
        <v>3.2000000000000006E-3</v>
      </c>
      <c r="CF395" s="194">
        <f t="shared" si="359"/>
        <v>0</v>
      </c>
      <c r="CG395" s="19">
        <f ca="1"/>
        <v>0</v>
      </c>
      <c r="CH395" s="208">
        <f t="shared" ca="1" si="360"/>
        <v>0</v>
      </c>
      <c r="CI395" s="207"/>
      <c r="CJ395" s="194"/>
      <c r="CK395" s="198" cm="1">
        <f t="array" ref="CK395">IFERROR(MATCH(TRUE,INDEX($B$14:$B$117&gt;=CJ395,0),0),"")</f>
        <v>1</v>
      </c>
      <c r="CL395" s="194">
        <f t="shared" ca="1" si="361"/>
        <v>3.2000000000000006E-3</v>
      </c>
      <c r="CO395" s="194">
        <f t="shared" si="362"/>
        <v>0</v>
      </c>
      <c r="CP395" s="19">
        <f ca="1"/>
        <v>0</v>
      </c>
      <c r="CQ395" s="208">
        <f t="shared" ca="1" si="363"/>
        <v>0</v>
      </c>
      <c r="CR395" s="207"/>
      <c r="CS395" s="194"/>
      <c r="CT395" s="198" cm="1">
        <f t="array" ref="CT395">IFERROR(MATCH(TRUE,INDEX($B$14:$B$117&gt;=CS395,0),0),"")</f>
        <v>1</v>
      </c>
      <c r="CU395" s="194">
        <f t="shared" ca="1" si="364"/>
        <v>3.2000000000000006E-3</v>
      </c>
      <c r="CX395" s="194">
        <f t="shared" si="365"/>
        <v>0</v>
      </c>
      <c r="CY395" s="19" t="e">
        <f ca="1"/>
        <v>#N/A</v>
      </c>
      <c r="CZ395" s="208" t="e">
        <f t="shared" ca="1" si="366"/>
        <v>#N/A</v>
      </c>
      <c r="DA395" s="207"/>
      <c r="DB395" s="194"/>
      <c r="DC395" s="198" cm="1">
        <f t="array" ref="DC395">IFERROR(MATCH(TRUE,INDEX($B$14:$B$117&gt;=DB395,0),0),"")</f>
        <v>1</v>
      </c>
      <c r="DD395" s="194">
        <f t="shared" ca="1" si="367"/>
        <v>3.2000000000000006E-3</v>
      </c>
      <c r="DG395" s="194">
        <f t="shared" si="368"/>
        <v>0</v>
      </c>
      <c r="DH395" s="19" t="e">
        <f ca="1"/>
        <v>#N/A</v>
      </c>
      <c r="DI395" s="208" t="e">
        <f t="shared" ca="1" si="369"/>
        <v>#N/A</v>
      </c>
      <c r="DJ395" s="207"/>
      <c r="DK395" s="194"/>
      <c r="DL395" s="198" cm="1">
        <f t="array" ref="DL395">IFERROR(MATCH(TRUE,INDEX($B$14:$B$117&gt;=DK395,0),0),"")</f>
        <v>1</v>
      </c>
      <c r="DM395" s="194">
        <f t="shared" ca="1" si="370"/>
        <v>3.2000000000000006E-3</v>
      </c>
      <c r="DP395" s="194">
        <f t="shared" si="371"/>
        <v>0</v>
      </c>
      <c r="DQ395" s="19" t="e">
        <f ca="1"/>
        <v>#N/A</v>
      </c>
      <c r="DR395" s="208" t="e">
        <f t="shared" ca="1" si="372"/>
        <v>#N/A</v>
      </c>
      <c r="DS395" s="207"/>
      <c r="DT395" s="194"/>
      <c r="DU395" s="198" cm="1">
        <f t="array" ref="DU395">IFERROR(MATCH(TRUE,INDEX($B$14:$B$117&gt;=DT395,0),0),"")</f>
        <v>1</v>
      </c>
      <c r="DV395" s="194">
        <f t="shared" ca="1" si="373"/>
        <v>3.2000000000000006E-3</v>
      </c>
      <c r="DY395" s="194">
        <f t="shared" si="374"/>
        <v>0</v>
      </c>
      <c r="DZ395" s="19" t="e">
        <f ca="1"/>
        <v>#N/A</v>
      </c>
      <c r="EA395" s="208" t="e">
        <f t="shared" ca="1" si="375"/>
        <v>#N/A</v>
      </c>
      <c r="EB395" s="207"/>
      <c r="EC395" s="194"/>
      <c r="ED395" s="198" cm="1">
        <f t="array" ref="ED395">IFERROR(MATCH(TRUE,INDEX($B$14:$B$117&gt;=EC395,0),0),"")</f>
        <v>1</v>
      </c>
      <c r="EE395" s="194">
        <f t="shared" ca="1" si="376"/>
        <v>3.2000000000000006E-3</v>
      </c>
      <c r="EH395" s="194">
        <f t="shared" si="377"/>
        <v>0</v>
      </c>
      <c r="EI395" s="19" t="e">
        <f ca="1"/>
        <v>#N/A</v>
      </c>
      <c r="EJ395" s="208" t="e">
        <f t="shared" ca="1" si="378"/>
        <v>#N/A</v>
      </c>
      <c r="EK395" s="207"/>
      <c r="EL395" s="194"/>
      <c r="EM395" s="198" cm="1">
        <f t="array" ref="EM395">IFERROR(MATCH(TRUE,INDEX($B$14:$B$117&gt;=EL395,0),0),"")</f>
        <v>1</v>
      </c>
      <c r="EN395" s="194">
        <f t="shared" ca="1" si="379"/>
        <v>3.2000000000000006E-3</v>
      </c>
      <c r="EQ395" s="194">
        <f t="shared" si="380"/>
        <v>0</v>
      </c>
      <c r="ER395" s="19" t="e">
        <f ca="1"/>
        <v>#N/A</v>
      </c>
      <c r="ES395" s="208" t="e">
        <f t="shared" ca="1" si="381"/>
        <v>#N/A</v>
      </c>
      <c r="ET395" s="207"/>
      <c r="EU395" s="194"/>
      <c r="EV395" s="198" cm="1">
        <f t="array" ref="EV395">IFERROR(MATCH(TRUE,INDEX($B$14:$B$117&gt;=EU395,0),0),"")</f>
        <v>1</v>
      </c>
      <c r="EW395" s="194">
        <f t="shared" ca="1" si="382"/>
        <v>3.2000000000000006E-3</v>
      </c>
      <c r="EZ395" s="194">
        <f t="shared" si="383"/>
        <v>0</v>
      </c>
      <c r="FA395" s="19" t="e">
        <f ca="1"/>
        <v>#N/A</v>
      </c>
      <c r="FB395" s="208" t="e">
        <f t="shared" ca="1" si="384"/>
        <v>#N/A</v>
      </c>
      <c r="FC395" s="207"/>
      <c r="FD395" s="194"/>
      <c r="FE395" s="198" cm="1">
        <f t="array" ref="FE395">IFERROR(MATCH(TRUE,INDEX($B$14:$B$117&gt;=FD395,0),0),"")</f>
        <v>1</v>
      </c>
      <c r="FF395" s="194">
        <f t="shared" ca="1" si="385"/>
        <v>3.2000000000000006E-3</v>
      </c>
      <c r="FI395" s="194">
        <f t="shared" si="386"/>
        <v>0</v>
      </c>
      <c r="FJ395" s="19" t="e">
        <f ca="1"/>
        <v>#N/A</v>
      </c>
      <c r="FK395" s="208" t="e">
        <f t="shared" ca="1" si="387"/>
        <v>#N/A</v>
      </c>
      <c r="FL395" s="207"/>
      <c r="FM395" s="194"/>
      <c r="FN395" s="198" cm="1">
        <f t="array" ref="FN395">IFERROR(MATCH(TRUE,INDEX($B$14:$B$117&gt;=FM395,0),0),"")</f>
        <v>1</v>
      </c>
      <c r="FO395" s="194">
        <f t="shared" ca="1" si="388"/>
        <v>3.2000000000000006E-3</v>
      </c>
      <c r="FR395" s="194">
        <f t="shared" si="389"/>
        <v>0</v>
      </c>
      <c r="FS395" s="19" t="e">
        <f ca="1"/>
        <v>#N/A</v>
      </c>
      <c r="FT395" s="208" t="e">
        <f t="shared" ca="1" si="390"/>
        <v>#N/A</v>
      </c>
      <c r="FU395" s="207"/>
      <c r="FV395" s="194"/>
      <c r="FW395" s="198" cm="1">
        <f t="array" ref="FW395">IFERROR(MATCH(TRUE,INDEX($B$14:$B$117&gt;=FV395,0),0),"")</f>
        <v>1</v>
      </c>
      <c r="FX395" s="194">
        <f t="shared" ca="1" si="391"/>
        <v>3.2000000000000006E-3</v>
      </c>
      <c r="GA395" s="194">
        <f t="shared" si="392"/>
        <v>0</v>
      </c>
      <c r="GB395" s="19" t="e">
        <f ca="1"/>
        <v>#N/A</v>
      </c>
      <c r="GC395" s="208" t="e">
        <f t="shared" ca="1" si="393"/>
        <v>#N/A</v>
      </c>
    </row>
    <row r="396" spans="6:185" x14ac:dyDescent="0.2">
      <c r="F396" s="207"/>
      <c r="G396" s="194"/>
      <c r="H396" s="198" cm="1">
        <f t="array" ref="H396">IFERROR(MATCH(TRUE,INDEX($B$14:$B$117&gt;=G396,0),0),"")</f>
        <v>1</v>
      </c>
      <c r="I396" s="194">
        <f t="shared" ca="1" si="338"/>
        <v>3.2000000000000006E-3</v>
      </c>
      <c r="L396" s="194">
        <f t="shared" si="394"/>
        <v>0</v>
      </c>
      <c r="M396" s="19">
        <f ca="1"/>
        <v>0</v>
      </c>
      <c r="N396" s="208">
        <f t="shared" ca="1" si="395"/>
        <v>0</v>
      </c>
      <c r="O396" s="207"/>
      <c r="P396" s="194"/>
      <c r="Q396" s="198" cm="1">
        <f t="array" ref="Q396">IFERROR(MATCH(TRUE,INDEX($B$14:$B$117&gt;=P396,0),0),"")</f>
        <v>1</v>
      </c>
      <c r="R396" s="194">
        <f t="shared" ca="1" si="339"/>
        <v>3.2000000000000006E-3</v>
      </c>
      <c r="U396" s="194">
        <f t="shared" si="396"/>
        <v>0</v>
      </c>
      <c r="V396" s="19">
        <f ca="1"/>
        <v>0</v>
      </c>
      <c r="W396" s="208">
        <f t="shared" ca="1" si="397"/>
        <v>0</v>
      </c>
      <c r="X396" s="207"/>
      <c r="Y396" s="194"/>
      <c r="Z396" s="198" cm="1">
        <f t="array" ref="Z396">IFERROR(MATCH(TRUE,INDEX($B$14:$B$117&gt;=Y396,0),0),"")</f>
        <v>1</v>
      </c>
      <c r="AA396" s="194">
        <f t="shared" ca="1" si="340"/>
        <v>3.2000000000000006E-3</v>
      </c>
      <c r="AD396" s="194">
        <f t="shared" si="341"/>
        <v>0</v>
      </c>
      <c r="AE396" s="19">
        <f ca="1"/>
        <v>0</v>
      </c>
      <c r="AF396" s="208">
        <f t="shared" ca="1" si="342"/>
        <v>0</v>
      </c>
      <c r="AG396" s="207"/>
      <c r="AH396" s="194"/>
      <c r="AI396" s="198" cm="1">
        <f t="array" ref="AI396">IFERROR(MATCH(TRUE,INDEX($B$14:$B$117&gt;=AH396,0),0),"")</f>
        <v>1</v>
      </c>
      <c r="AJ396" s="194">
        <f t="shared" ca="1" si="343"/>
        <v>3.2000000000000006E-3</v>
      </c>
      <c r="AM396" s="194">
        <f t="shared" si="344"/>
        <v>0</v>
      </c>
      <c r="AN396" s="19">
        <f ca="1"/>
        <v>0</v>
      </c>
      <c r="AO396" s="208">
        <f t="shared" ca="1" si="345"/>
        <v>0</v>
      </c>
      <c r="AP396" s="207"/>
      <c r="AQ396" s="194"/>
      <c r="AR396" s="198" cm="1">
        <f t="array" ref="AR396">IFERROR(MATCH(TRUE,INDEX($B$14:$B$117&gt;=AQ396,0),0),"")</f>
        <v>1</v>
      </c>
      <c r="AS396" s="194">
        <f t="shared" ca="1" si="346"/>
        <v>3.2000000000000006E-3</v>
      </c>
      <c r="AV396" s="194">
        <f t="shared" si="347"/>
        <v>0</v>
      </c>
      <c r="AW396" s="19">
        <f ca="1"/>
        <v>0</v>
      </c>
      <c r="AX396" s="208">
        <f t="shared" ca="1" si="348"/>
        <v>0</v>
      </c>
      <c r="AY396" s="207"/>
      <c r="AZ396" s="194"/>
      <c r="BA396" s="198" cm="1">
        <f t="array" ref="BA396">IFERROR(MATCH(TRUE,INDEX($B$14:$B$117&gt;=AZ396,0),0),"")</f>
        <v>1</v>
      </c>
      <c r="BB396" s="194">
        <f t="shared" ca="1" si="349"/>
        <v>3.2000000000000006E-3</v>
      </c>
      <c r="BE396" s="194">
        <f t="shared" si="350"/>
        <v>0</v>
      </c>
      <c r="BF396" s="19">
        <f ca="1"/>
        <v>0</v>
      </c>
      <c r="BG396" s="208">
        <f t="shared" ca="1" si="351"/>
        <v>0</v>
      </c>
      <c r="BH396" s="207"/>
      <c r="BI396" s="194"/>
      <c r="BJ396" s="198" cm="1">
        <f t="array" ref="BJ396">IFERROR(MATCH(TRUE,INDEX($B$14:$B$117&gt;=BI396,0),0),"")</f>
        <v>1</v>
      </c>
      <c r="BK396" s="194">
        <f t="shared" ca="1" si="352"/>
        <v>3.2000000000000006E-3</v>
      </c>
      <c r="BN396" s="194">
        <f t="shared" si="353"/>
        <v>0</v>
      </c>
      <c r="BO396" s="19">
        <f ca="1"/>
        <v>0</v>
      </c>
      <c r="BP396" s="208">
        <f t="shared" ca="1" si="354"/>
        <v>0</v>
      </c>
      <c r="BQ396" s="207"/>
      <c r="BR396" s="194"/>
      <c r="BS396" s="198" cm="1">
        <f t="array" ref="BS396">IFERROR(MATCH(TRUE,INDEX($B$14:$B$117&gt;=BR396,0),0),"")</f>
        <v>1</v>
      </c>
      <c r="BT396" s="194">
        <f t="shared" ca="1" si="355"/>
        <v>3.2000000000000006E-3</v>
      </c>
      <c r="BW396" s="194">
        <f t="shared" si="356"/>
        <v>0</v>
      </c>
      <c r="BX396" s="19">
        <f ca="1"/>
        <v>0</v>
      </c>
      <c r="BY396" s="208">
        <f t="shared" ca="1" si="357"/>
        <v>0</v>
      </c>
      <c r="BZ396" s="207"/>
      <c r="CA396" s="194"/>
      <c r="CB396" s="198" cm="1">
        <f t="array" ref="CB396">IFERROR(MATCH(TRUE,INDEX($B$14:$B$117&gt;=CA396,0),0),"")</f>
        <v>1</v>
      </c>
      <c r="CC396" s="194">
        <f t="shared" ca="1" si="358"/>
        <v>3.2000000000000006E-3</v>
      </c>
      <c r="CF396" s="194">
        <f t="shared" si="359"/>
        <v>0</v>
      </c>
      <c r="CG396" s="19">
        <f ca="1"/>
        <v>0</v>
      </c>
      <c r="CH396" s="208">
        <f t="shared" ca="1" si="360"/>
        <v>0</v>
      </c>
      <c r="CI396" s="207"/>
      <c r="CJ396" s="194"/>
      <c r="CK396" s="198" cm="1">
        <f t="array" ref="CK396">IFERROR(MATCH(TRUE,INDEX($B$14:$B$117&gt;=CJ396,0),0),"")</f>
        <v>1</v>
      </c>
      <c r="CL396" s="194">
        <f t="shared" ca="1" si="361"/>
        <v>3.2000000000000006E-3</v>
      </c>
      <c r="CO396" s="194">
        <f t="shared" si="362"/>
        <v>0</v>
      </c>
      <c r="CP396" s="19">
        <f ca="1"/>
        <v>0</v>
      </c>
      <c r="CQ396" s="208">
        <f t="shared" ca="1" si="363"/>
        <v>0</v>
      </c>
      <c r="CR396" s="207"/>
      <c r="CS396" s="194"/>
      <c r="CT396" s="198" cm="1">
        <f t="array" ref="CT396">IFERROR(MATCH(TRUE,INDEX($B$14:$B$117&gt;=CS396,0),0),"")</f>
        <v>1</v>
      </c>
      <c r="CU396" s="194">
        <f t="shared" ca="1" si="364"/>
        <v>3.2000000000000006E-3</v>
      </c>
      <c r="CX396" s="194">
        <f t="shared" si="365"/>
        <v>0</v>
      </c>
      <c r="CY396" s="19" t="e">
        <f ca="1"/>
        <v>#N/A</v>
      </c>
      <c r="CZ396" s="208" t="e">
        <f t="shared" ca="1" si="366"/>
        <v>#N/A</v>
      </c>
      <c r="DA396" s="207"/>
      <c r="DB396" s="194"/>
      <c r="DC396" s="198" cm="1">
        <f t="array" ref="DC396">IFERROR(MATCH(TRUE,INDEX($B$14:$B$117&gt;=DB396,0),0),"")</f>
        <v>1</v>
      </c>
      <c r="DD396" s="194">
        <f t="shared" ca="1" si="367"/>
        <v>3.2000000000000006E-3</v>
      </c>
      <c r="DG396" s="194">
        <f t="shared" si="368"/>
        <v>0</v>
      </c>
      <c r="DH396" s="19" t="e">
        <f ca="1"/>
        <v>#N/A</v>
      </c>
      <c r="DI396" s="208" t="e">
        <f t="shared" ca="1" si="369"/>
        <v>#N/A</v>
      </c>
      <c r="DJ396" s="207"/>
      <c r="DK396" s="194"/>
      <c r="DL396" s="198" cm="1">
        <f t="array" ref="DL396">IFERROR(MATCH(TRUE,INDEX($B$14:$B$117&gt;=DK396,0),0),"")</f>
        <v>1</v>
      </c>
      <c r="DM396" s="194">
        <f t="shared" ca="1" si="370"/>
        <v>3.2000000000000006E-3</v>
      </c>
      <c r="DP396" s="194">
        <f t="shared" si="371"/>
        <v>0</v>
      </c>
      <c r="DQ396" s="19" t="e">
        <f ca="1"/>
        <v>#N/A</v>
      </c>
      <c r="DR396" s="208" t="e">
        <f t="shared" ca="1" si="372"/>
        <v>#N/A</v>
      </c>
      <c r="DS396" s="207"/>
      <c r="DT396" s="194"/>
      <c r="DU396" s="198" cm="1">
        <f t="array" ref="DU396">IFERROR(MATCH(TRUE,INDEX($B$14:$B$117&gt;=DT396,0),0),"")</f>
        <v>1</v>
      </c>
      <c r="DV396" s="194">
        <f t="shared" ca="1" si="373"/>
        <v>3.2000000000000006E-3</v>
      </c>
      <c r="DY396" s="194">
        <f t="shared" si="374"/>
        <v>0</v>
      </c>
      <c r="DZ396" s="19" t="e">
        <f ca="1"/>
        <v>#N/A</v>
      </c>
      <c r="EA396" s="208" t="e">
        <f t="shared" ca="1" si="375"/>
        <v>#N/A</v>
      </c>
      <c r="EB396" s="207"/>
      <c r="EC396" s="194"/>
      <c r="ED396" s="198" cm="1">
        <f t="array" ref="ED396">IFERROR(MATCH(TRUE,INDEX($B$14:$B$117&gt;=EC396,0),0),"")</f>
        <v>1</v>
      </c>
      <c r="EE396" s="194">
        <f t="shared" ca="1" si="376"/>
        <v>3.2000000000000006E-3</v>
      </c>
      <c r="EH396" s="194">
        <f t="shared" si="377"/>
        <v>0</v>
      </c>
      <c r="EI396" s="19" t="e">
        <f ca="1"/>
        <v>#N/A</v>
      </c>
      <c r="EJ396" s="208" t="e">
        <f t="shared" ca="1" si="378"/>
        <v>#N/A</v>
      </c>
      <c r="EK396" s="207"/>
      <c r="EL396" s="194"/>
      <c r="EM396" s="198" cm="1">
        <f t="array" ref="EM396">IFERROR(MATCH(TRUE,INDEX($B$14:$B$117&gt;=EL396,0),0),"")</f>
        <v>1</v>
      </c>
      <c r="EN396" s="194">
        <f t="shared" ca="1" si="379"/>
        <v>3.2000000000000006E-3</v>
      </c>
      <c r="EQ396" s="194">
        <f t="shared" si="380"/>
        <v>0</v>
      </c>
      <c r="ER396" s="19" t="e">
        <f ca="1"/>
        <v>#N/A</v>
      </c>
      <c r="ES396" s="208" t="e">
        <f t="shared" ca="1" si="381"/>
        <v>#N/A</v>
      </c>
      <c r="ET396" s="207"/>
      <c r="EU396" s="194"/>
      <c r="EV396" s="198" cm="1">
        <f t="array" ref="EV396">IFERROR(MATCH(TRUE,INDEX($B$14:$B$117&gt;=EU396,0),0),"")</f>
        <v>1</v>
      </c>
      <c r="EW396" s="194">
        <f t="shared" ca="1" si="382"/>
        <v>3.2000000000000006E-3</v>
      </c>
      <c r="EZ396" s="194">
        <f t="shared" si="383"/>
        <v>0</v>
      </c>
      <c r="FA396" s="19" t="e">
        <f ca="1"/>
        <v>#N/A</v>
      </c>
      <c r="FB396" s="208" t="e">
        <f t="shared" ca="1" si="384"/>
        <v>#N/A</v>
      </c>
      <c r="FC396" s="207"/>
      <c r="FD396" s="194"/>
      <c r="FE396" s="198" cm="1">
        <f t="array" ref="FE396">IFERROR(MATCH(TRUE,INDEX($B$14:$B$117&gt;=FD396,0),0),"")</f>
        <v>1</v>
      </c>
      <c r="FF396" s="194">
        <f t="shared" ca="1" si="385"/>
        <v>3.2000000000000006E-3</v>
      </c>
      <c r="FI396" s="194">
        <f t="shared" si="386"/>
        <v>0</v>
      </c>
      <c r="FJ396" s="19" t="e">
        <f ca="1"/>
        <v>#N/A</v>
      </c>
      <c r="FK396" s="208" t="e">
        <f t="shared" ca="1" si="387"/>
        <v>#N/A</v>
      </c>
      <c r="FL396" s="207"/>
      <c r="FM396" s="194"/>
      <c r="FN396" s="198" cm="1">
        <f t="array" ref="FN396">IFERROR(MATCH(TRUE,INDEX($B$14:$B$117&gt;=FM396,0),0),"")</f>
        <v>1</v>
      </c>
      <c r="FO396" s="194">
        <f t="shared" ca="1" si="388"/>
        <v>3.2000000000000006E-3</v>
      </c>
      <c r="FR396" s="194">
        <f t="shared" si="389"/>
        <v>0</v>
      </c>
      <c r="FS396" s="19" t="e">
        <f ca="1"/>
        <v>#N/A</v>
      </c>
      <c r="FT396" s="208" t="e">
        <f t="shared" ca="1" si="390"/>
        <v>#N/A</v>
      </c>
      <c r="FU396" s="207"/>
      <c r="FV396" s="194"/>
      <c r="FW396" s="198" cm="1">
        <f t="array" ref="FW396">IFERROR(MATCH(TRUE,INDEX($B$14:$B$117&gt;=FV396,0),0),"")</f>
        <v>1</v>
      </c>
      <c r="FX396" s="194">
        <f t="shared" ca="1" si="391"/>
        <v>3.2000000000000006E-3</v>
      </c>
      <c r="GA396" s="194">
        <f t="shared" si="392"/>
        <v>0</v>
      </c>
      <c r="GB396" s="19" t="e">
        <f ca="1"/>
        <v>#N/A</v>
      </c>
      <c r="GC396" s="208" t="e">
        <f t="shared" ca="1" si="393"/>
        <v>#N/A</v>
      </c>
    </row>
    <row r="397" spans="6:185" x14ac:dyDescent="0.2">
      <c r="F397" s="207"/>
      <c r="G397" s="194"/>
      <c r="H397" s="198" cm="1">
        <f t="array" ref="H397">IFERROR(MATCH(TRUE,INDEX($B$14:$B$117&gt;=G397,0),0),"")</f>
        <v>1</v>
      </c>
      <c r="I397" s="194">
        <f t="shared" ca="1" si="338"/>
        <v>3.2000000000000006E-3</v>
      </c>
      <c r="L397" s="194">
        <f t="shared" si="394"/>
        <v>0</v>
      </c>
      <c r="M397" s="19">
        <f ca="1"/>
        <v>0</v>
      </c>
      <c r="N397" s="208">
        <f t="shared" ca="1" si="395"/>
        <v>0</v>
      </c>
      <c r="O397" s="207"/>
      <c r="P397" s="194"/>
      <c r="Q397" s="198" cm="1">
        <f t="array" ref="Q397">IFERROR(MATCH(TRUE,INDEX($B$14:$B$117&gt;=P397,0),0),"")</f>
        <v>1</v>
      </c>
      <c r="R397" s="194">
        <f t="shared" ca="1" si="339"/>
        <v>3.2000000000000006E-3</v>
      </c>
      <c r="U397" s="194">
        <f t="shared" si="396"/>
        <v>0</v>
      </c>
      <c r="V397" s="19">
        <f ca="1"/>
        <v>0</v>
      </c>
      <c r="W397" s="208">
        <f t="shared" ca="1" si="397"/>
        <v>0</v>
      </c>
      <c r="X397" s="207"/>
      <c r="Y397" s="194"/>
      <c r="Z397" s="198" cm="1">
        <f t="array" ref="Z397">IFERROR(MATCH(TRUE,INDEX($B$14:$B$117&gt;=Y397,0),0),"")</f>
        <v>1</v>
      </c>
      <c r="AA397" s="194">
        <f t="shared" ca="1" si="340"/>
        <v>3.2000000000000006E-3</v>
      </c>
      <c r="AD397" s="194">
        <f t="shared" si="341"/>
        <v>0</v>
      </c>
      <c r="AE397" s="19">
        <f ca="1"/>
        <v>0</v>
      </c>
      <c r="AF397" s="208">
        <f t="shared" ca="1" si="342"/>
        <v>0</v>
      </c>
      <c r="AG397" s="207"/>
      <c r="AH397" s="194"/>
      <c r="AI397" s="198" cm="1">
        <f t="array" ref="AI397">IFERROR(MATCH(TRUE,INDEX($B$14:$B$117&gt;=AH397,0),0),"")</f>
        <v>1</v>
      </c>
      <c r="AJ397" s="194">
        <f t="shared" ca="1" si="343"/>
        <v>3.2000000000000006E-3</v>
      </c>
      <c r="AM397" s="194">
        <f t="shared" si="344"/>
        <v>0</v>
      </c>
      <c r="AN397" s="19">
        <f ca="1"/>
        <v>0</v>
      </c>
      <c r="AO397" s="208">
        <f t="shared" ca="1" si="345"/>
        <v>0</v>
      </c>
      <c r="AP397" s="207"/>
      <c r="AQ397" s="194"/>
      <c r="AR397" s="198" cm="1">
        <f t="array" ref="AR397">IFERROR(MATCH(TRUE,INDEX($B$14:$B$117&gt;=AQ397,0),0),"")</f>
        <v>1</v>
      </c>
      <c r="AS397" s="194">
        <f t="shared" ca="1" si="346"/>
        <v>3.2000000000000006E-3</v>
      </c>
      <c r="AV397" s="194">
        <f t="shared" si="347"/>
        <v>0</v>
      </c>
      <c r="AW397" s="19">
        <f ca="1"/>
        <v>0</v>
      </c>
      <c r="AX397" s="208">
        <f t="shared" ca="1" si="348"/>
        <v>0</v>
      </c>
      <c r="AY397" s="207"/>
      <c r="AZ397" s="194"/>
      <c r="BA397" s="198" cm="1">
        <f t="array" ref="BA397">IFERROR(MATCH(TRUE,INDEX($B$14:$B$117&gt;=AZ397,0),0),"")</f>
        <v>1</v>
      </c>
      <c r="BB397" s="194">
        <f t="shared" ca="1" si="349"/>
        <v>3.2000000000000006E-3</v>
      </c>
      <c r="BE397" s="194">
        <f t="shared" si="350"/>
        <v>0</v>
      </c>
      <c r="BF397" s="19">
        <f ca="1"/>
        <v>0</v>
      </c>
      <c r="BG397" s="208">
        <f t="shared" ca="1" si="351"/>
        <v>0</v>
      </c>
      <c r="BH397" s="207"/>
      <c r="BI397" s="194"/>
      <c r="BJ397" s="198" cm="1">
        <f t="array" ref="BJ397">IFERROR(MATCH(TRUE,INDEX($B$14:$B$117&gt;=BI397,0),0),"")</f>
        <v>1</v>
      </c>
      <c r="BK397" s="194">
        <f t="shared" ca="1" si="352"/>
        <v>3.2000000000000006E-3</v>
      </c>
      <c r="BN397" s="194">
        <f t="shared" si="353"/>
        <v>0</v>
      </c>
      <c r="BO397" s="19">
        <f ca="1"/>
        <v>0</v>
      </c>
      <c r="BP397" s="208">
        <f t="shared" ca="1" si="354"/>
        <v>0</v>
      </c>
      <c r="BQ397" s="207"/>
      <c r="BR397" s="194"/>
      <c r="BS397" s="198" cm="1">
        <f t="array" ref="BS397">IFERROR(MATCH(TRUE,INDEX($B$14:$B$117&gt;=BR397,0),0),"")</f>
        <v>1</v>
      </c>
      <c r="BT397" s="194">
        <f t="shared" ca="1" si="355"/>
        <v>3.2000000000000006E-3</v>
      </c>
      <c r="BW397" s="194">
        <f t="shared" si="356"/>
        <v>0</v>
      </c>
      <c r="BX397" s="19">
        <f ca="1"/>
        <v>0</v>
      </c>
      <c r="BY397" s="208">
        <f t="shared" ca="1" si="357"/>
        <v>0</v>
      </c>
      <c r="BZ397" s="207"/>
      <c r="CA397" s="194"/>
      <c r="CB397" s="198" cm="1">
        <f t="array" ref="CB397">IFERROR(MATCH(TRUE,INDEX($B$14:$B$117&gt;=CA397,0),0),"")</f>
        <v>1</v>
      </c>
      <c r="CC397" s="194">
        <f t="shared" ca="1" si="358"/>
        <v>3.2000000000000006E-3</v>
      </c>
      <c r="CF397" s="194">
        <f t="shared" si="359"/>
        <v>0</v>
      </c>
      <c r="CG397" s="19">
        <f ca="1"/>
        <v>0</v>
      </c>
      <c r="CH397" s="208">
        <f t="shared" ca="1" si="360"/>
        <v>0</v>
      </c>
      <c r="CI397" s="207"/>
      <c r="CJ397" s="194"/>
      <c r="CK397" s="198" cm="1">
        <f t="array" ref="CK397">IFERROR(MATCH(TRUE,INDEX($B$14:$B$117&gt;=CJ397,0),0),"")</f>
        <v>1</v>
      </c>
      <c r="CL397" s="194">
        <f t="shared" ca="1" si="361"/>
        <v>3.2000000000000006E-3</v>
      </c>
      <c r="CO397" s="194">
        <f t="shared" si="362"/>
        <v>0</v>
      </c>
      <c r="CP397" s="19">
        <f ca="1"/>
        <v>0</v>
      </c>
      <c r="CQ397" s="208">
        <f t="shared" ca="1" si="363"/>
        <v>0</v>
      </c>
      <c r="CR397" s="207"/>
      <c r="CS397" s="194"/>
      <c r="CT397" s="198" cm="1">
        <f t="array" ref="CT397">IFERROR(MATCH(TRUE,INDEX($B$14:$B$117&gt;=CS397,0),0),"")</f>
        <v>1</v>
      </c>
      <c r="CU397" s="194">
        <f t="shared" ca="1" si="364"/>
        <v>3.2000000000000006E-3</v>
      </c>
      <c r="CX397" s="194">
        <f t="shared" si="365"/>
        <v>0</v>
      </c>
      <c r="CY397" s="19" t="e">
        <f ca="1"/>
        <v>#N/A</v>
      </c>
      <c r="CZ397" s="208" t="e">
        <f t="shared" ca="1" si="366"/>
        <v>#N/A</v>
      </c>
      <c r="DA397" s="207"/>
      <c r="DB397" s="194"/>
      <c r="DC397" s="198" cm="1">
        <f t="array" ref="DC397">IFERROR(MATCH(TRUE,INDEX($B$14:$B$117&gt;=DB397,0),0),"")</f>
        <v>1</v>
      </c>
      <c r="DD397" s="194">
        <f t="shared" ca="1" si="367"/>
        <v>3.2000000000000006E-3</v>
      </c>
      <c r="DG397" s="194">
        <f t="shared" si="368"/>
        <v>0</v>
      </c>
      <c r="DH397" s="19" t="e">
        <f ca="1"/>
        <v>#N/A</v>
      </c>
      <c r="DI397" s="208" t="e">
        <f t="shared" ca="1" si="369"/>
        <v>#N/A</v>
      </c>
      <c r="DJ397" s="207"/>
      <c r="DK397" s="194"/>
      <c r="DL397" s="198" cm="1">
        <f t="array" ref="DL397">IFERROR(MATCH(TRUE,INDEX($B$14:$B$117&gt;=DK397,0),0),"")</f>
        <v>1</v>
      </c>
      <c r="DM397" s="194">
        <f t="shared" ca="1" si="370"/>
        <v>3.2000000000000006E-3</v>
      </c>
      <c r="DP397" s="194">
        <f t="shared" si="371"/>
        <v>0</v>
      </c>
      <c r="DQ397" s="19" t="e">
        <f ca="1"/>
        <v>#N/A</v>
      </c>
      <c r="DR397" s="208" t="e">
        <f t="shared" ca="1" si="372"/>
        <v>#N/A</v>
      </c>
      <c r="DS397" s="207"/>
      <c r="DT397" s="194"/>
      <c r="DU397" s="198" cm="1">
        <f t="array" ref="DU397">IFERROR(MATCH(TRUE,INDEX($B$14:$B$117&gt;=DT397,0),0),"")</f>
        <v>1</v>
      </c>
      <c r="DV397" s="194">
        <f t="shared" ca="1" si="373"/>
        <v>3.2000000000000006E-3</v>
      </c>
      <c r="DY397" s="194">
        <f t="shared" si="374"/>
        <v>0</v>
      </c>
      <c r="DZ397" s="19" t="e">
        <f ca="1"/>
        <v>#N/A</v>
      </c>
      <c r="EA397" s="208" t="e">
        <f t="shared" ca="1" si="375"/>
        <v>#N/A</v>
      </c>
      <c r="EB397" s="207"/>
      <c r="EC397" s="194"/>
      <c r="ED397" s="198" cm="1">
        <f t="array" ref="ED397">IFERROR(MATCH(TRUE,INDEX($B$14:$B$117&gt;=EC397,0),0),"")</f>
        <v>1</v>
      </c>
      <c r="EE397" s="194">
        <f t="shared" ca="1" si="376"/>
        <v>3.2000000000000006E-3</v>
      </c>
      <c r="EH397" s="194">
        <f t="shared" si="377"/>
        <v>0</v>
      </c>
      <c r="EI397" s="19" t="e">
        <f ca="1"/>
        <v>#N/A</v>
      </c>
      <c r="EJ397" s="208" t="e">
        <f t="shared" ca="1" si="378"/>
        <v>#N/A</v>
      </c>
      <c r="EK397" s="207"/>
      <c r="EL397" s="194"/>
      <c r="EM397" s="198" cm="1">
        <f t="array" ref="EM397">IFERROR(MATCH(TRUE,INDEX($B$14:$B$117&gt;=EL397,0),0),"")</f>
        <v>1</v>
      </c>
      <c r="EN397" s="194">
        <f t="shared" ca="1" si="379"/>
        <v>3.2000000000000006E-3</v>
      </c>
      <c r="EQ397" s="194">
        <f t="shared" si="380"/>
        <v>0</v>
      </c>
      <c r="ER397" s="19" t="e">
        <f ca="1"/>
        <v>#N/A</v>
      </c>
      <c r="ES397" s="208" t="e">
        <f t="shared" ca="1" si="381"/>
        <v>#N/A</v>
      </c>
      <c r="ET397" s="207"/>
      <c r="EU397" s="194"/>
      <c r="EV397" s="198" cm="1">
        <f t="array" ref="EV397">IFERROR(MATCH(TRUE,INDEX($B$14:$B$117&gt;=EU397,0),0),"")</f>
        <v>1</v>
      </c>
      <c r="EW397" s="194">
        <f t="shared" ca="1" si="382"/>
        <v>3.2000000000000006E-3</v>
      </c>
      <c r="EZ397" s="194">
        <f t="shared" si="383"/>
        <v>0</v>
      </c>
      <c r="FA397" s="19" t="e">
        <f ca="1"/>
        <v>#N/A</v>
      </c>
      <c r="FB397" s="208" t="e">
        <f t="shared" ca="1" si="384"/>
        <v>#N/A</v>
      </c>
      <c r="FC397" s="207"/>
      <c r="FD397" s="194"/>
      <c r="FE397" s="198" cm="1">
        <f t="array" ref="FE397">IFERROR(MATCH(TRUE,INDEX($B$14:$B$117&gt;=FD397,0),0),"")</f>
        <v>1</v>
      </c>
      <c r="FF397" s="194">
        <f t="shared" ca="1" si="385"/>
        <v>3.2000000000000006E-3</v>
      </c>
      <c r="FI397" s="194">
        <f t="shared" si="386"/>
        <v>0</v>
      </c>
      <c r="FJ397" s="19" t="e">
        <f ca="1"/>
        <v>#N/A</v>
      </c>
      <c r="FK397" s="208" t="e">
        <f t="shared" ca="1" si="387"/>
        <v>#N/A</v>
      </c>
      <c r="FL397" s="207"/>
      <c r="FM397" s="194"/>
      <c r="FN397" s="198" cm="1">
        <f t="array" ref="FN397">IFERROR(MATCH(TRUE,INDEX($B$14:$B$117&gt;=FM397,0),0),"")</f>
        <v>1</v>
      </c>
      <c r="FO397" s="194">
        <f t="shared" ca="1" si="388"/>
        <v>3.2000000000000006E-3</v>
      </c>
      <c r="FR397" s="194">
        <f t="shared" si="389"/>
        <v>0</v>
      </c>
      <c r="FS397" s="19" t="e">
        <f ca="1"/>
        <v>#N/A</v>
      </c>
      <c r="FT397" s="208" t="e">
        <f t="shared" ca="1" si="390"/>
        <v>#N/A</v>
      </c>
      <c r="FU397" s="207"/>
      <c r="FV397" s="194"/>
      <c r="FW397" s="198" cm="1">
        <f t="array" ref="FW397">IFERROR(MATCH(TRUE,INDEX($B$14:$B$117&gt;=FV397,0),0),"")</f>
        <v>1</v>
      </c>
      <c r="FX397" s="194">
        <f t="shared" ca="1" si="391"/>
        <v>3.2000000000000006E-3</v>
      </c>
      <c r="GA397" s="194">
        <f t="shared" si="392"/>
        <v>0</v>
      </c>
      <c r="GB397" s="19" t="e">
        <f ca="1"/>
        <v>#N/A</v>
      </c>
      <c r="GC397" s="208" t="e">
        <f t="shared" ca="1" si="393"/>
        <v>#N/A</v>
      </c>
    </row>
    <row r="398" spans="6:185" x14ac:dyDescent="0.2">
      <c r="F398" s="207"/>
      <c r="G398" s="194"/>
      <c r="H398" s="198" cm="1">
        <f t="array" ref="H398">IFERROR(MATCH(TRUE,INDEX($B$14:$B$117&gt;=G398,0),0),"")</f>
        <v>1</v>
      </c>
      <c r="I398" s="194">
        <f t="shared" ref="I398:I461" ca="1" si="398">IFERROR(IF(ROUND(G398,3)=1,1,FORECAST(G398,OFFSET($C$14,H398-1,0,2),OFFSET($B$14,H398-1,0,2))),I397+(1-I397)/($K$4-F398))</f>
        <v>3.2000000000000006E-3</v>
      </c>
      <c r="L398" s="194">
        <f t="shared" si="394"/>
        <v>0</v>
      </c>
      <c r="M398" s="19">
        <f ca="1"/>
        <v>0</v>
      </c>
      <c r="N398" s="208">
        <f t="shared" ca="1" si="395"/>
        <v>0</v>
      </c>
      <c r="O398" s="207"/>
      <c r="P398" s="194"/>
      <c r="Q398" s="198" cm="1">
        <f t="array" ref="Q398">IFERROR(MATCH(TRUE,INDEX($B$14:$B$117&gt;=P398,0),0),"")</f>
        <v>1</v>
      </c>
      <c r="R398" s="194">
        <f t="shared" ref="R398:R461" ca="1" si="399">IFERROR(IF(ROUND(P398,3)=1,1,FORECAST(P398,OFFSET($C$14,Q398-1,0,2),OFFSET($B$14,Q398-1,0,2))),R397+(1-R397)/($K$4-O398))</f>
        <v>3.2000000000000006E-3</v>
      </c>
      <c r="U398" s="194">
        <f t="shared" si="396"/>
        <v>0</v>
      </c>
      <c r="V398" s="19">
        <f ca="1"/>
        <v>0</v>
      </c>
      <c r="W398" s="208">
        <f t="shared" ca="1" si="397"/>
        <v>0</v>
      </c>
      <c r="X398" s="207"/>
      <c r="Y398" s="194"/>
      <c r="Z398" s="198" cm="1">
        <f t="array" ref="Z398">IFERROR(MATCH(TRUE,INDEX($B$14:$B$117&gt;=Y398,0),0),"")</f>
        <v>1</v>
      </c>
      <c r="AA398" s="194">
        <f t="shared" ref="AA398:AA461" ca="1" si="400">IFERROR(IF(ROUND(Y398,3)=1,1,FORECAST(Y398,OFFSET($C$14,Z398-1,0,2),OFFSET($B$14,Z398-1,0,2))),AA397+(1-AA397)/($K$4-X398))</f>
        <v>3.2000000000000006E-3</v>
      </c>
      <c r="AD398" s="194">
        <f t="shared" ref="AD398:AD461" si="401">IF(AC398-AC397&lt;0,0,AC398-AC397)</f>
        <v>0</v>
      </c>
      <c r="AE398" s="19">
        <f ca="1"/>
        <v>0</v>
      </c>
      <c r="AF398" s="208">
        <f t="shared" ref="AF398:AF461" ca="1" si="402">(AE398*(1+AC$3)^((AC$4-AB398)/12))-AE398</f>
        <v>0</v>
      </c>
      <c r="AG398" s="207"/>
      <c r="AH398" s="194"/>
      <c r="AI398" s="198" cm="1">
        <f t="array" ref="AI398">IFERROR(MATCH(TRUE,INDEX($B$14:$B$117&gt;=AH398,0),0),"")</f>
        <v>1</v>
      </c>
      <c r="AJ398" s="194">
        <f t="shared" ref="AJ398:AJ461" ca="1" si="403">IFERROR(IF(ROUND(AH398,3)=1,1,FORECAST(AH398,OFFSET($C$14,AI398-1,0,2),OFFSET($B$14,AI398-1,0,2))),AJ397+(1-AJ397)/($K$4-AG398))</f>
        <v>3.2000000000000006E-3</v>
      </c>
      <c r="AM398" s="194">
        <f t="shared" ref="AM398:AM461" si="404">IF(AL398-AL397&lt;0,0,AL398-AL397)</f>
        <v>0</v>
      </c>
      <c r="AN398" s="19">
        <f ca="1"/>
        <v>0</v>
      </c>
      <c r="AO398" s="208">
        <f t="shared" ref="AO398:AO461" ca="1" si="405">(AN398*(1+AL$3)^((AL$4-AK398)/12))-AN398</f>
        <v>0</v>
      </c>
      <c r="AP398" s="207"/>
      <c r="AQ398" s="194"/>
      <c r="AR398" s="198" cm="1">
        <f t="array" ref="AR398">IFERROR(MATCH(TRUE,INDEX($B$14:$B$117&gt;=AQ398,0),0),"")</f>
        <v>1</v>
      </c>
      <c r="AS398" s="194">
        <f t="shared" ref="AS398:AS461" ca="1" si="406">IFERROR(IF(ROUND(AQ398,3)=1,1,FORECAST(AQ398,OFFSET($C$14,AR398-1,0,2),OFFSET($B$14,AR398-1,0,2))),AS397+(1-AS397)/($K$4-AP398))</f>
        <v>3.2000000000000006E-3</v>
      </c>
      <c r="AV398" s="194">
        <f t="shared" ref="AV398:AV461" si="407">IF(AU398-AU397&lt;0,0,AU398-AU397)</f>
        <v>0</v>
      </c>
      <c r="AW398" s="19">
        <f ca="1"/>
        <v>0</v>
      </c>
      <c r="AX398" s="208">
        <f t="shared" ref="AX398:AX461" ca="1" si="408">(AW398*(1+AU$3)^((AU$4-AT398)/12))-AW398</f>
        <v>0</v>
      </c>
      <c r="AY398" s="207"/>
      <c r="AZ398" s="194"/>
      <c r="BA398" s="198" cm="1">
        <f t="array" ref="BA398">IFERROR(MATCH(TRUE,INDEX($B$14:$B$117&gt;=AZ398,0),0),"")</f>
        <v>1</v>
      </c>
      <c r="BB398" s="194">
        <f t="shared" ref="BB398:BB461" ca="1" si="409">IFERROR(IF(ROUND(AZ398,3)=1,1,FORECAST(AZ398,OFFSET($C$14,BA398-1,0,2),OFFSET($B$14,BA398-1,0,2))),BB397+(1-BB397)/($K$4-AY398))</f>
        <v>3.2000000000000006E-3</v>
      </c>
      <c r="BE398" s="194">
        <f t="shared" ref="BE398:BE461" si="410">IF(BD398-BD397&lt;0,0,BD398-BD397)</f>
        <v>0</v>
      </c>
      <c r="BF398" s="19">
        <f ca="1"/>
        <v>0</v>
      </c>
      <c r="BG398" s="208">
        <f t="shared" ref="BG398:BG461" ca="1" si="411">(BF398*(1+BD$3)^((BD$4-BC398)/12))-BF398</f>
        <v>0</v>
      </c>
      <c r="BH398" s="207"/>
      <c r="BI398" s="194"/>
      <c r="BJ398" s="198" cm="1">
        <f t="array" ref="BJ398">IFERROR(MATCH(TRUE,INDEX($B$14:$B$117&gt;=BI398,0),0),"")</f>
        <v>1</v>
      </c>
      <c r="BK398" s="194">
        <f t="shared" ref="BK398:BK461" ca="1" si="412">IFERROR(IF(ROUND(BI398,3)=1,1,FORECAST(BI398,OFFSET($C$14,BJ398-1,0,2),OFFSET($B$14,BJ398-1,0,2))),BK397+(1-BK397)/($K$4-BH398))</f>
        <v>3.2000000000000006E-3</v>
      </c>
      <c r="BN398" s="194">
        <f t="shared" ref="BN398:BN461" si="413">IF(BM398-BM397&lt;0,0,BM398-BM397)</f>
        <v>0</v>
      </c>
      <c r="BO398" s="19">
        <f ca="1"/>
        <v>0</v>
      </c>
      <c r="BP398" s="208">
        <f t="shared" ref="BP398:BP461" ca="1" si="414">(BO398*(1+BM$3)^((BM$4-BL398)/12))-BO398</f>
        <v>0</v>
      </c>
      <c r="BQ398" s="207"/>
      <c r="BR398" s="194"/>
      <c r="BS398" s="198" cm="1">
        <f t="array" ref="BS398">IFERROR(MATCH(TRUE,INDEX($B$14:$B$117&gt;=BR398,0),0),"")</f>
        <v>1</v>
      </c>
      <c r="BT398" s="194">
        <f t="shared" ref="BT398:BT461" ca="1" si="415">IFERROR(IF(ROUND(BR398,3)=1,1,FORECAST(BR398,OFFSET($C$14,BS398-1,0,2),OFFSET($B$14,BS398-1,0,2))),BT397+(1-BT397)/($K$4-BQ398))</f>
        <v>3.2000000000000006E-3</v>
      </c>
      <c r="BW398" s="194">
        <f t="shared" ref="BW398:BW461" si="416">IF(BV398-BV397&lt;0,0,BV398-BV397)</f>
        <v>0</v>
      </c>
      <c r="BX398" s="19">
        <f ca="1"/>
        <v>0</v>
      </c>
      <c r="BY398" s="208">
        <f t="shared" ref="BY398:BY461" ca="1" si="417">(BX398*(1+BV$3)^((BV$4-BU398)/12))-BX398</f>
        <v>0</v>
      </c>
      <c r="BZ398" s="207"/>
      <c r="CA398" s="194"/>
      <c r="CB398" s="198" cm="1">
        <f t="array" ref="CB398">IFERROR(MATCH(TRUE,INDEX($B$14:$B$117&gt;=CA398,0),0),"")</f>
        <v>1</v>
      </c>
      <c r="CC398" s="194">
        <f t="shared" ref="CC398:CC461" ca="1" si="418">IFERROR(IF(ROUND(CA398,3)=1,1,FORECAST(CA398,OFFSET($C$14,CB398-1,0,2),OFFSET($B$14,CB398-1,0,2))),CC397+(1-CC397)/($K$4-BZ398))</f>
        <v>3.2000000000000006E-3</v>
      </c>
      <c r="CF398" s="194">
        <f t="shared" ref="CF398:CF461" si="419">IF(CE398-CE397&lt;0,0,CE398-CE397)</f>
        <v>0</v>
      </c>
      <c r="CG398" s="19">
        <f ca="1"/>
        <v>0</v>
      </c>
      <c r="CH398" s="208">
        <f t="shared" ref="CH398:CH461" ca="1" si="420">(CG398*(1+CE$3)^((CE$4-CD398)/12))-CG398</f>
        <v>0</v>
      </c>
      <c r="CI398" s="207"/>
      <c r="CJ398" s="194"/>
      <c r="CK398" s="198" cm="1">
        <f t="array" ref="CK398">IFERROR(MATCH(TRUE,INDEX($B$14:$B$117&gt;=CJ398,0),0),"")</f>
        <v>1</v>
      </c>
      <c r="CL398" s="194">
        <f t="shared" ref="CL398:CL461" ca="1" si="421">IFERROR(IF(ROUND(CJ398,3)=1,1,FORECAST(CJ398,OFFSET($C$14,CK398-1,0,2),OFFSET($B$14,CK398-1,0,2))),CL397+(1-CL397)/($K$4-CI398))</f>
        <v>3.2000000000000006E-3</v>
      </c>
      <c r="CO398" s="194">
        <f t="shared" ref="CO398:CO461" si="422">IF(CN398-CN397&lt;0,0,CN398-CN397)</f>
        <v>0</v>
      </c>
      <c r="CP398" s="19">
        <f ca="1"/>
        <v>0</v>
      </c>
      <c r="CQ398" s="208">
        <f t="shared" ref="CQ398:CQ461" ca="1" si="423">(CP398*(1+CN$3)^((CN$4-CM398)/12))-CP398</f>
        <v>0</v>
      </c>
      <c r="CR398" s="207"/>
      <c r="CS398" s="194"/>
      <c r="CT398" s="198" cm="1">
        <f t="array" ref="CT398">IFERROR(MATCH(TRUE,INDEX($B$14:$B$117&gt;=CS398,0),0),"")</f>
        <v>1</v>
      </c>
      <c r="CU398" s="194">
        <f t="shared" ref="CU398:CU461" ca="1" si="424">IFERROR(IF(ROUND(CS398,3)=1,1,FORECAST(CS398,OFFSET($C$14,CT398-1,0,2),OFFSET($B$14,CT398-1,0,2))),CU397+(1-CU397)/($K$4-CR398))</f>
        <v>3.2000000000000006E-3</v>
      </c>
      <c r="CX398" s="194">
        <f t="shared" ref="CX398:CX461" si="425">IF(CW398-CW397&lt;0,0,CW398-CW397)</f>
        <v>0</v>
      </c>
      <c r="CY398" s="19" t="e">
        <f ca="1"/>
        <v>#N/A</v>
      </c>
      <c r="CZ398" s="208" t="e">
        <f t="shared" ref="CZ398:CZ461" ca="1" si="426">(CY398*(1+CW$3)^((CW$4-CV398)/12))-CY398</f>
        <v>#N/A</v>
      </c>
      <c r="DA398" s="207"/>
      <c r="DB398" s="194"/>
      <c r="DC398" s="198" cm="1">
        <f t="array" ref="DC398">IFERROR(MATCH(TRUE,INDEX($B$14:$B$117&gt;=DB398,0),0),"")</f>
        <v>1</v>
      </c>
      <c r="DD398" s="194">
        <f t="shared" ref="DD398:DD461" ca="1" si="427">IFERROR(IF(ROUND(DB398,3)=1,1,FORECAST(DB398,OFFSET($C$14,DC398-1,0,2),OFFSET($B$14,DC398-1,0,2))),DD397+(1-DD397)/($K$4-DA398))</f>
        <v>3.2000000000000006E-3</v>
      </c>
      <c r="DG398" s="194">
        <f t="shared" ref="DG398:DG461" si="428">IF(DF398-DF397&lt;0,0,DF398-DF397)</f>
        <v>0</v>
      </c>
      <c r="DH398" s="19" t="e">
        <f ca="1"/>
        <v>#N/A</v>
      </c>
      <c r="DI398" s="208" t="e">
        <f t="shared" ref="DI398:DI461" ca="1" si="429">(DH398*(1+DF$3)^((DF$4-DE398)/12))-DH398</f>
        <v>#N/A</v>
      </c>
      <c r="DJ398" s="207"/>
      <c r="DK398" s="194"/>
      <c r="DL398" s="198" cm="1">
        <f t="array" ref="DL398">IFERROR(MATCH(TRUE,INDEX($B$14:$B$117&gt;=DK398,0),0),"")</f>
        <v>1</v>
      </c>
      <c r="DM398" s="194">
        <f t="shared" ref="DM398:DM461" ca="1" si="430">IFERROR(IF(ROUND(DK398,3)=1,1,FORECAST(DK398,OFFSET($C$14,DL398-1,0,2),OFFSET($B$14,DL398-1,0,2))),DM397+(1-DM397)/($K$4-DJ398))</f>
        <v>3.2000000000000006E-3</v>
      </c>
      <c r="DP398" s="194">
        <f t="shared" ref="DP398:DP461" si="431">IF(DO398-DO397&lt;0,0,DO398-DO397)</f>
        <v>0</v>
      </c>
      <c r="DQ398" s="19" t="e">
        <f ca="1"/>
        <v>#N/A</v>
      </c>
      <c r="DR398" s="208" t="e">
        <f t="shared" ref="DR398:DR461" ca="1" si="432">(DQ398*(1+DO$3)^((DO$4-DN398)/12))-DQ398</f>
        <v>#N/A</v>
      </c>
      <c r="DS398" s="207"/>
      <c r="DT398" s="194"/>
      <c r="DU398" s="198" cm="1">
        <f t="array" ref="DU398">IFERROR(MATCH(TRUE,INDEX($B$14:$B$117&gt;=DT398,0),0),"")</f>
        <v>1</v>
      </c>
      <c r="DV398" s="194">
        <f t="shared" ref="DV398:DV461" ca="1" si="433">IFERROR(IF(ROUND(DT398,3)=1,1,FORECAST(DT398,OFFSET($C$14,DU398-1,0,2),OFFSET($B$14,DU398-1,0,2))),DV397+(1-DV397)/($K$4-DS398))</f>
        <v>3.2000000000000006E-3</v>
      </c>
      <c r="DY398" s="194">
        <f t="shared" ref="DY398:DY461" si="434">IF(DX398-DX397&lt;0,0,DX398-DX397)</f>
        <v>0</v>
      </c>
      <c r="DZ398" s="19" t="e">
        <f ca="1"/>
        <v>#N/A</v>
      </c>
      <c r="EA398" s="208" t="e">
        <f t="shared" ref="EA398:EA461" ca="1" si="435">(DZ398*(1+DX$3)^((DX$4-DW398)/12))-DZ398</f>
        <v>#N/A</v>
      </c>
      <c r="EB398" s="207"/>
      <c r="EC398" s="194"/>
      <c r="ED398" s="198" cm="1">
        <f t="array" ref="ED398">IFERROR(MATCH(TRUE,INDEX($B$14:$B$117&gt;=EC398,0),0),"")</f>
        <v>1</v>
      </c>
      <c r="EE398" s="194">
        <f t="shared" ref="EE398:EE461" ca="1" si="436">IFERROR(IF(ROUND(EC398,3)=1,1,FORECAST(EC398,OFFSET($C$14,ED398-1,0,2),OFFSET($B$14,ED398-1,0,2))),EE397+(1-EE397)/($K$4-EB398))</f>
        <v>3.2000000000000006E-3</v>
      </c>
      <c r="EH398" s="194">
        <f t="shared" ref="EH398:EH461" si="437">IF(EG398-EG397&lt;0,0,EG398-EG397)</f>
        <v>0</v>
      </c>
      <c r="EI398" s="19" t="e">
        <f ca="1"/>
        <v>#N/A</v>
      </c>
      <c r="EJ398" s="208" t="e">
        <f t="shared" ref="EJ398:EJ461" ca="1" si="438">(EI398*(1+EG$3)^((EG$4-EF398)/12))-EI398</f>
        <v>#N/A</v>
      </c>
      <c r="EK398" s="207"/>
      <c r="EL398" s="194"/>
      <c r="EM398" s="198" cm="1">
        <f t="array" ref="EM398">IFERROR(MATCH(TRUE,INDEX($B$14:$B$117&gt;=EL398,0),0),"")</f>
        <v>1</v>
      </c>
      <c r="EN398" s="194">
        <f t="shared" ref="EN398:EN461" ca="1" si="439">IFERROR(IF(ROUND(EL398,3)=1,1,FORECAST(EL398,OFFSET($C$14,EM398-1,0,2),OFFSET($B$14,EM398-1,0,2))),EN397+(1-EN397)/($K$4-EK398))</f>
        <v>3.2000000000000006E-3</v>
      </c>
      <c r="EQ398" s="194">
        <f t="shared" ref="EQ398:EQ461" si="440">IF(EP398-EP397&lt;0,0,EP398-EP397)</f>
        <v>0</v>
      </c>
      <c r="ER398" s="19" t="e">
        <f ca="1"/>
        <v>#N/A</v>
      </c>
      <c r="ES398" s="208" t="e">
        <f t="shared" ref="ES398:ES461" ca="1" si="441">(ER398*(1+EP$3)^((EP$4-EO398)/12))-ER398</f>
        <v>#N/A</v>
      </c>
      <c r="ET398" s="207"/>
      <c r="EU398" s="194"/>
      <c r="EV398" s="198" cm="1">
        <f t="array" ref="EV398">IFERROR(MATCH(TRUE,INDEX($B$14:$B$117&gt;=EU398,0),0),"")</f>
        <v>1</v>
      </c>
      <c r="EW398" s="194">
        <f t="shared" ref="EW398:EW461" ca="1" si="442">IFERROR(IF(ROUND(EU398,3)=1,1,FORECAST(EU398,OFFSET($C$14,EV398-1,0,2),OFFSET($B$14,EV398-1,0,2))),EW397+(1-EW397)/($K$4-ET398))</f>
        <v>3.2000000000000006E-3</v>
      </c>
      <c r="EZ398" s="194">
        <f t="shared" ref="EZ398:EZ461" si="443">IF(EY398-EY397&lt;0,0,EY398-EY397)</f>
        <v>0</v>
      </c>
      <c r="FA398" s="19" t="e">
        <f ca="1"/>
        <v>#N/A</v>
      </c>
      <c r="FB398" s="208" t="e">
        <f t="shared" ref="FB398:FB461" ca="1" si="444">(FA398*(1+EY$3)^((EY$4-EX398)/12))-FA398</f>
        <v>#N/A</v>
      </c>
      <c r="FC398" s="207"/>
      <c r="FD398" s="194"/>
      <c r="FE398" s="198" cm="1">
        <f t="array" ref="FE398">IFERROR(MATCH(TRUE,INDEX($B$14:$B$117&gt;=FD398,0),0),"")</f>
        <v>1</v>
      </c>
      <c r="FF398" s="194">
        <f t="shared" ref="FF398:FF461" ca="1" si="445">IFERROR(IF(ROUND(FD398,3)=1,1,FORECAST(FD398,OFFSET($C$14,FE398-1,0,2),OFFSET($B$14,FE398-1,0,2))),FF397+(1-FF397)/($K$4-FC398))</f>
        <v>3.2000000000000006E-3</v>
      </c>
      <c r="FI398" s="194">
        <f t="shared" ref="FI398:FI461" si="446">IF(FH398-FH397&lt;0,0,FH398-FH397)</f>
        <v>0</v>
      </c>
      <c r="FJ398" s="19" t="e">
        <f ca="1"/>
        <v>#N/A</v>
      </c>
      <c r="FK398" s="208" t="e">
        <f t="shared" ref="FK398:FK461" ca="1" si="447">(FJ398*(1+FH$3)^((FH$4-FG398)/12))-FJ398</f>
        <v>#N/A</v>
      </c>
      <c r="FL398" s="207"/>
      <c r="FM398" s="194"/>
      <c r="FN398" s="198" cm="1">
        <f t="array" ref="FN398">IFERROR(MATCH(TRUE,INDEX($B$14:$B$117&gt;=FM398,0),0),"")</f>
        <v>1</v>
      </c>
      <c r="FO398" s="194">
        <f t="shared" ref="FO398:FO461" ca="1" si="448">IFERROR(IF(ROUND(FM398,3)=1,1,FORECAST(FM398,OFFSET($C$14,FN398-1,0,2),OFFSET($B$14,FN398-1,0,2))),FO397+(1-FO397)/($K$4-FL398))</f>
        <v>3.2000000000000006E-3</v>
      </c>
      <c r="FR398" s="194">
        <f t="shared" ref="FR398:FR461" si="449">IF(FQ398-FQ397&lt;0,0,FQ398-FQ397)</f>
        <v>0</v>
      </c>
      <c r="FS398" s="19" t="e">
        <f ca="1"/>
        <v>#N/A</v>
      </c>
      <c r="FT398" s="208" t="e">
        <f t="shared" ref="FT398:FT461" ca="1" si="450">(FS398*(1+FQ$3)^((FQ$4-FP398)/12))-FS398</f>
        <v>#N/A</v>
      </c>
      <c r="FU398" s="207"/>
      <c r="FV398" s="194"/>
      <c r="FW398" s="198" cm="1">
        <f t="array" ref="FW398">IFERROR(MATCH(TRUE,INDEX($B$14:$B$117&gt;=FV398,0),0),"")</f>
        <v>1</v>
      </c>
      <c r="FX398" s="194">
        <f t="shared" ref="FX398:FX461" ca="1" si="451">IFERROR(IF(ROUND(FV398,3)=1,1,FORECAST(FV398,OFFSET($C$14,FW398-1,0,2),OFFSET($B$14,FW398-1,0,2))),FX397+(1-FX397)/($K$4-FU398))</f>
        <v>3.2000000000000006E-3</v>
      </c>
      <c r="GA398" s="194">
        <f t="shared" ref="GA398:GA461" si="452">IF(FZ398-FZ397&lt;0,0,FZ398-FZ397)</f>
        <v>0</v>
      </c>
      <c r="GB398" s="19" t="e">
        <f ca="1"/>
        <v>#N/A</v>
      </c>
      <c r="GC398" s="208" t="e">
        <f t="shared" ref="GC398:GC461" ca="1" si="453">(GB398*(1+FZ$3)^((FZ$4-FY398)/12))-GB398</f>
        <v>#N/A</v>
      </c>
    </row>
    <row r="399" spans="6:185" x14ac:dyDescent="0.2">
      <c r="F399" s="207"/>
      <c r="G399" s="194"/>
      <c r="H399" s="198" cm="1">
        <f t="array" ref="H399">IFERROR(MATCH(TRUE,INDEX($B$14:$B$117&gt;=G399,0),0),"")</f>
        <v>1</v>
      </c>
      <c r="I399" s="194">
        <f t="shared" ca="1" si="398"/>
        <v>3.2000000000000006E-3</v>
      </c>
      <c r="L399" s="194">
        <f t="shared" ref="L399:L462" si="454">IF(K399-K398&lt;0,0,K399-K398)</f>
        <v>0</v>
      </c>
      <c r="M399" s="19">
        <f ca="1"/>
        <v>0</v>
      </c>
      <c r="N399" s="208">
        <f t="shared" ref="N399:N462" ca="1" si="455">(M399*(1+K$3)^((K$4-J399)/12))-M399</f>
        <v>0</v>
      </c>
      <c r="O399" s="207"/>
      <c r="P399" s="194"/>
      <c r="Q399" s="198" cm="1">
        <f t="array" ref="Q399">IFERROR(MATCH(TRUE,INDEX($B$14:$B$117&gt;=P399,0),0),"")</f>
        <v>1</v>
      </c>
      <c r="R399" s="194">
        <f t="shared" ca="1" si="399"/>
        <v>3.2000000000000006E-3</v>
      </c>
      <c r="U399" s="194">
        <f t="shared" ref="U399:U462" si="456">IF(T399-T398&lt;0,0,T399-T398)</f>
        <v>0</v>
      </c>
      <c r="V399" s="19">
        <f ca="1"/>
        <v>0</v>
      </c>
      <c r="W399" s="208">
        <f t="shared" ref="W399:W462" ca="1" si="457">(V399*(1+T$3)^((T$4-S399)/12))-V399</f>
        <v>0</v>
      </c>
      <c r="X399" s="207"/>
      <c r="Y399" s="194"/>
      <c r="Z399" s="198" cm="1">
        <f t="array" ref="Z399">IFERROR(MATCH(TRUE,INDEX($B$14:$B$117&gt;=Y399,0),0),"")</f>
        <v>1</v>
      </c>
      <c r="AA399" s="194">
        <f t="shared" ca="1" si="400"/>
        <v>3.2000000000000006E-3</v>
      </c>
      <c r="AD399" s="194">
        <f t="shared" si="401"/>
        <v>0</v>
      </c>
      <c r="AE399" s="19">
        <f ca="1"/>
        <v>0</v>
      </c>
      <c r="AF399" s="208">
        <f t="shared" ca="1" si="402"/>
        <v>0</v>
      </c>
      <c r="AG399" s="207"/>
      <c r="AH399" s="194"/>
      <c r="AI399" s="198" cm="1">
        <f t="array" ref="AI399">IFERROR(MATCH(TRUE,INDEX($B$14:$B$117&gt;=AH399,0),0),"")</f>
        <v>1</v>
      </c>
      <c r="AJ399" s="194">
        <f t="shared" ca="1" si="403"/>
        <v>3.2000000000000006E-3</v>
      </c>
      <c r="AM399" s="194">
        <f t="shared" si="404"/>
        <v>0</v>
      </c>
      <c r="AN399" s="19">
        <f ca="1"/>
        <v>0</v>
      </c>
      <c r="AO399" s="208">
        <f t="shared" ca="1" si="405"/>
        <v>0</v>
      </c>
      <c r="AP399" s="207"/>
      <c r="AQ399" s="194"/>
      <c r="AR399" s="198" cm="1">
        <f t="array" ref="AR399">IFERROR(MATCH(TRUE,INDEX($B$14:$B$117&gt;=AQ399,0),0),"")</f>
        <v>1</v>
      </c>
      <c r="AS399" s="194">
        <f t="shared" ca="1" si="406"/>
        <v>3.2000000000000006E-3</v>
      </c>
      <c r="AV399" s="194">
        <f t="shared" si="407"/>
        <v>0</v>
      </c>
      <c r="AW399" s="19">
        <f ca="1"/>
        <v>0</v>
      </c>
      <c r="AX399" s="208">
        <f t="shared" ca="1" si="408"/>
        <v>0</v>
      </c>
      <c r="AY399" s="207"/>
      <c r="AZ399" s="194"/>
      <c r="BA399" s="198" cm="1">
        <f t="array" ref="BA399">IFERROR(MATCH(TRUE,INDEX($B$14:$B$117&gt;=AZ399,0),0),"")</f>
        <v>1</v>
      </c>
      <c r="BB399" s="194">
        <f t="shared" ca="1" si="409"/>
        <v>3.2000000000000006E-3</v>
      </c>
      <c r="BE399" s="194">
        <f t="shared" si="410"/>
        <v>0</v>
      </c>
      <c r="BF399" s="19">
        <f ca="1"/>
        <v>0</v>
      </c>
      <c r="BG399" s="208">
        <f t="shared" ca="1" si="411"/>
        <v>0</v>
      </c>
      <c r="BH399" s="207"/>
      <c r="BI399" s="194"/>
      <c r="BJ399" s="198" cm="1">
        <f t="array" ref="BJ399">IFERROR(MATCH(TRUE,INDEX($B$14:$B$117&gt;=BI399,0),0),"")</f>
        <v>1</v>
      </c>
      <c r="BK399" s="194">
        <f t="shared" ca="1" si="412"/>
        <v>3.2000000000000006E-3</v>
      </c>
      <c r="BN399" s="194">
        <f t="shared" si="413"/>
        <v>0</v>
      </c>
      <c r="BO399" s="19">
        <f ca="1"/>
        <v>0</v>
      </c>
      <c r="BP399" s="208">
        <f t="shared" ca="1" si="414"/>
        <v>0</v>
      </c>
      <c r="BQ399" s="207"/>
      <c r="BR399" s="194"/>
      <c r="BS399" s="198" cm="1">
        <f t="array" ref="BS399">IFERROR(MATCH(TRUE,INDEX($B$14:$B$117&gt;=BR399,0),0),"")</f>
        <v>1</v>
      </c>
      <c r="BT399" s="194">
        <f t="shared" ca="1" si="415"/>
        <v>3.2000000000000006E-3</v>
      </c>
      <c r="BW399" s="194">
        <f t="shared" si="416"/>
        <v>0</v>
      </c>
      <c r="BX399" s="19">
        <f ca="1"/>
        <v>0</v>
      </c>
      <c r="BY399" s="208">
        <f t="shared" ca="1" si="417"/>
        <v>0</v>
      </c>
      <c r="BZ399" s="207"/>
      <c r="CA399" s="194"/>
      <c r="CB399" s="198" cm="1">
        <f t="array" ref="CB399">IFERROR(MATCH(TRUE,INDEX($B$14:$B$117&gt;=CA399,0),0),"")</f>
        <v>1</v>
      </c>
      <c r="CC399" s="194">
        <f t="shared" ca="1" si="418"/>
        <v>3.2000000000000006E-3</v>
      </c>
      <c r="CF399" s="194">
        <f t="shared" si="419"/>
        <v>0</v>
      </c>
      <c r="CG399" s="19">
        <f ca="1"/>
        <v>0</v>
      </c>
      <c r="CH399" s="208">
        <f t="shared" ca="1" si="420"/>
        <v>0</v>
      </c>
      <c r="CI399" s="207"/>
      <c r="CJ399" s="194"/>
      <c r="CK399" s="198" cm="1">
        <f t="array" ref="CK399">IFERROR(MATCH(TRUE,INDEX($B$14:$B$117&gt;=CJ399,0),0),"")</f>
        <v>1</v>
      </c>
      <c r="CL399" s="194">
        <f t="shared" ca="1" si="421"/>
        <v>3.2000000000000006E-3</v>
      </c>
      <c r="CO399" s="194">
        <f t="shared" si="422"/>
        <v>0</v>
      </c>
      <c r="CP399" s="19">
        <f ca="1"/>
        <v>0</v>
      </c>
      <c r="CQ399" s="208">
        <f t="shared" ca="1" si="423"/>
        <v>0</v>
      </c>
      <c r="CR399" s="207"/>
      <c r="CS399" s="194"/>
      <c r="CT399" s="198" cm="1">
        <f t="array" ref="CT399">IFERROR(MATCH(TRUE,INDEX($B$14:$B$117&gt;=CS399,0),0),"")</f>
        <v>1</v>
      </c>
      <c r="CU399" s="194">
        <f t="shared" ca="1" si="424"/>
        <v>3.2000000000000006E-3</v>
      </c>
      <c r="CX399" s="194">
        <f t="shared" si="425"/>
        <v>0</v>
      </c>
      <c r="CY399" s="19" t="e">
        <f ca="1"/>
        <v>#N/A</v>
      </c>
      <c r="CZ399" s="208" t="e">
        <f t="shared" ca="1" si="426"/>
        <v>#N/A</v>
      </c>
      <c r="DA399" s="207"/>
      <c r="DB399" s="194"/>
      <c r="DC399" s="198" cm="1">
        <f t="array" ref="DC399">IFERROR(MATCH(TRUE,INDEX($B$14:$B$117&gt;=DB399,0),0),"")</f>
        <v>1</v>
      </c>
      <c r="DD399" s="194">
        <f t="shared" ca="1" si="427"/>
        <v>3.2000000000000006E-3</v>
      </c>
      <c r="DG399" s="194">
        <f t="shared" si="428"/>
        <v>0</v>
      </c>
      <c r="DH399" s="19" t="e">
        <f ca="1"/>
        <v>#N/A</v>
      </c>
      <c r="DI399" s="208" t="e">
        <f t="shared" ca="1" si="429"/>
        <v>#N/A</v>
      </c>
      <c r="DJ399" s="207"/>
      <c r="DK399" s="194"/>
      <c r="DL399" s="198" cm="1">
        <f t="array" ref="DL399">IFERROR(MATCH(TRUE,INDEX($B$14:$B$117&gt;=DK399,0),0),"")</f>
        <v>1</v>
      </c>
      <c r="DM399" s="194">
        <f t="shared" ca="1" si="430"/>
        <v>3.2000000000000006E-3</v>
      </c>
      <c r="DP399" s="194">
        <f t="shared" si="431"/>
        <v>0</v>
      </c>
      <c r="DQ399" s="19" t="e">
        <f ca="1"/>
        <v>#N/A</v>
      </c>
      <c r="DR399" s="208" t="e">
        <f t="shared" ca="1" si="432"/>
        <v>#N/A</v>
      </c>
      <c r="DS399" s="207"/>
      <c r="DT399" s="194"/>
      <c r="DU399" s="198" cm="1">
        <f t="array" ref="DU399">IFERROR(MATCH(TRUE,INDEX($B$14:$B$117&gt;=DT399,0),0),"")</f>
        <v>1</v>
      </c>
      <c r="DV399" s="194">
        <f t="shared" ca="1" si="433"/>
        <v>3.2000000000000006E-3</v>
      </c>
      <c r="DY399" s="194">
        <f t="shared" si="434"/>
        <v>0</v>
      </c>
      <c r="DZ399" s="19" t="e">
        <f ca="1"/>
        <v>#N/A</v>
      </c>
      <c r="EA399" s="208" t="e">
        <f t="shared" ca="1" si="435"/>
        <v>#N/A</v>
      </c>
      <c r="EB399" s="207"/>
      <c r="EC399" s="194"/>
      <c r="ED399" s="198" cm="1">
        <f t="array" ref="ED399">IFERROR(MATCH(TRUE,INDEX($B$14:$B$117&gt;=EC399,0),0),"")</f>
        <v>1</v>
      </c>
      <c r="EE399" s="194">
        <f t="shared" ca="1" si="436"/>
        <v>3.2000000000000006E-3</v>
      </c>
      <c r="EH399" s="194">
        <f t="shared" si="437"/>
        <v>0</v>
      </c>
      <c r="EI399" s="19" t="e">
        <f ca="1"/>
        <v>#N/A</v>
      </c>
      <c r="EJ399" s="208" t="e">
        <f t="shared" ca="1" si="438"/>
        <v>#N/A</v>
      </c>
      <c r="EK399" s="207"/>
      <c r="EL399" s="194"/>
      <c r="EM399" s="198" cm="1">
        <f t="array" ref="EM399">IFERROR(MATCH(TRUE,INDEX($B$14:$B$117&gt;=EL399,0),0),"")</f>
        <v>1</v>
      </c>
      <c r="EN399" s="194">
        <f t="shared" ca="1" si="439"/>
        <v>3.2000000000000006E-3</v>
      </c>
      <c r="EQ399" s="194">
        <f t="shared" si="440"/>
        <v>0</v>
      </c>
      <c r="ER399" s="19" t="e">
        <f ca="1"/>
        <v>#N/A</v>
      </c>
      <c r="ES399" s="208" t="e">
        <f t="shared" ca="1" si="441"/>
        <v>#N/A</v>
      </c>
      <c r="ET399" s="207"/>
      <c r="EU399" s="194"/>
      <c r="EV399" s="198" cm="1">
        <f t="array" ref="EV399">IFERROR(MATCH(TRUE,INDEX($B$14:$B$117&gt;=EU399,0),0),"")</f>
        <v>1</v>
      </c>
      <c r="EW399" s="194">
        <f t="shared" ca="1" si="442"/>
        <v>3.2000000000000006E-3</v>
      </c>
      <c r="EZ399" s="194">
        <f t="shared" si="443"/>
        <v>0</v>
      </c>
      <c r="FA399" s="19" t="e">
        <f ca="1"/>
        <v>#N/A</v>
      </c>
      <c r="FB399" s="208" t="e">
        <f t="shared" ca="1" si="444"/>
        <v>#N/A</v>
      </c>
      <c r="FC399" s="207"/>
      <c r="FD399" s="194"/>
      <c r="FE399" s="198" cm="1">
        <f t="array" ref="FE399">IFERROR(MATCH(TRUE,INDEX($B$14:$B$117&gt;=FD399,0),0),"")</f>
        <v>1</v>
      </c>
      <c r="FF399" s="194">
        <f t="shared" ca="1" si="445"/>
        <v>3.2000000000000006E-3</v>
      </c>
      <c r="FI399" s="194">
        <f t="shared" si="446"/>
        <v>0</v>
      </c>
      <c r="FJ399" s="19" t="e">
        <f ca="1"/>
        <v>#N/A</v>
      </c>
      <c r="FK399" s="208" t="e">
        <f t="shared" ca="1" si="447"/>
        <v>#N/A</v>
      </c>
      <c r="FL399" s="207"/>
      <c r="FM399" s="194"/>
      <c r="FN399" s="198" cm="1">
        <f t="array" ref="FN399">IFERROR(MATCH(TRUE,INDEX($B$14:$B$117&gt;=FM399,0),0),"")</f>
        <v>1</v>
      </c>
      <c r="FO399" s="194">
        <f t="shared" ca="1" si="448"/>
        <v>3.2000000000000006E-3</v>
      </c>
      <c r="FR399" s="194">
        <f t="shared" si="449"/>
        <v>0</v>
      </c>
      <c r="FS399" s="19" t="e">
        <f ca="1"/>
        <v>#N/A</v>
      </c>
      <c r="FT399" s="208" t="e">
        <f t="shared" ca="1" si="450"/>
        <v>#N/A</v>
      </c>
      <c r="FU399" s="207"/>
      <c r="FV399" s="194"/>
      <c r="FW399" s="198" cm="1">
        <f t="array" ref="FW399">IFERROR(MATCH(TRUE,INDEX($B$14:$B$117&gt;=FV399,0),0),"")</f>
        <v>1</v>
      </c>
      <c r="FX399" s="194">
        <f t="shared" ca="1" si="451"/>
        <v>3.2000000000000006E-3</v>
      </c>
      <c r="GA399" s="194">
        <f t="shared" si="452"/>
        <v>0</v>
      </c>
      <c r="GB399" s="19" t="e">
        <f ca="1"/>
        <v>#N/A</v>
      </c>
      <c r="GC399" s="208" t="e">
        <f t="shared" ca="1" si="453"/>
        <v>#N/A</v>
      </c>
    </row>
    <row r="400" spans="6:185" x14ac:dyDescent="0.2">
      <c r="F400" s="207"/>
      <c r="G400" s="194"/>
      <c r="H400" s="198" cm="1">
        <f t="array" ref="H400">IFERROR(MATCH(TRUE,INDEX($B$14:$B$117&gt;=G400,0),0),"")</f>
        <v>1</v>
      </c>
      <c r="I400" s="194">
        <f t="shared" ca="1" si="398"/>
        <v>3.2000000000000006E-3</v>
      </c>
      <c r="L400" s="194">
        <f t="shared" si="454"/>
        <v>0</v>
      </c>
      <c r="M400" s="19">
        <f ca="1"/>
        <v>0</v>
      </c>
      <c r="N400" s="208">
        <f t="shared" ca="1" si="455"/>
        <v>0</v>
      </c>
      <c r="O400" s="207"/>
      <c r="P400" s="194"/>
      <c r="Q400" s="198" cm="1">
        <f t="array" ref="Q400">IFERROR(MATCH(TRUE,INDEX($B$14:$B$117&gt;=P400,0),0),"")</f>
        <v>1</v>
      </c>
      <c r="R400" s="194">
        <f t="shared" ca="1" si="399"/>
        <v>3.2000000000000006E-3</v>
      </c>
      <c r="U400" s="194">
        <f t="shared" si="456"/>
        <v>0</v>
      </c>
      <c r="V400" s="19">
        <f ca="1"/>
        <v>0</v>
      </c>
      <c r="W400" s="208">
        <f t="shared" ca="1" si="457"/>
        <v>0</v>
      </c>
      <c r="X400" s="207"/>
      <c r="Y400" s="194"/>
      <c r="Z400" s="198" cm="1">
        <f t="array" ref="Z400">IFERROR(MATCH(TRUE,INDEX($B$14:$B$117&gt;=Y400,0),0),"")</f>
        <v>1</v>
      </c>
      <c r="AA400" s="194">
        <f t="shared" ca="1" si="400"/>
        <v>3.2000000000000006E-3</v>
      </c>
      <c r="AD400" s="194">
        <f t="shared" si="401"/>
        <v>0</v>
      </c>
      <c r="AE400" s="19">
        <f ca="1"/>
        <v>0</v>
      </c>
      <c r="AF400" s="208">
        <f t="shared" ca="1" si="402"/>
        <v>0</v>
      </c>
      <c r="AG400" s="207"/>
      <c r="AH400" s="194"/>
      <c r="AI400" s="198" cm="1">
        <f t="array" ref="AI400">IFERROR(MATCH(TRUE,INDEX($B$14:$B$117&gt;=AH400,0),0),"")</f>
        <v>1</v>
      </c>
      <c r="AJ400" s="194">
        <f t="shared" ca="1" si="403"/>
        <v>3.2000000000000006E-3</v>
      </c>
      <c r="AM400" s="194">
        <f t="shared" si="404"/>
        <v>0</v>
      </c>
      <c r="AN400" s="19">
        <f ca="1"/>
        <v>0</v>
      </c>
      <c r="AO400" s="208">
        <f t="shared" ca="1" si="405"/>
        <v>0</v>
      </c>
      <c r="AP400" s="207"/>
      <c r="AQ400" s="194"/>
      <c r="AR400" s="198" cm="1">
        <f t="array" ref="AR400">IFERROR(MATCH(TRUE,INDEX($B$14:$B$117&gt;=AQ400,0),0),"")</f>
        <v>1</v>
      </c>
      <c r="AS400" s="194">
        <f t="shared" ca="1" si="406"/>
        <v>3.2000000000000006E-3</v>
      </c>
      <c r="AV400" s="194">
        <f t="shared" si="407"/>
        <v>0</v>
      </c>
      <c r="AW400" s="19">
        <f ca="1"/>
        <v>0</v>
      </c>
      <c r="AX400" s="208">
        <f t="shared" ca="1" si="408"/>
        <v>0</v>
      </c>
      <c r="AY400" s="207"/>
      <c r="AZ400" s="194"/>
      <c r="BA400" s="198" cm="1">
        <f t="array" ref="BA400">IFERROR(MATCH(TRUE,INDEX($B$14:$B$117&gt;=AZ400,0),0),"")</f>
        <v>1</v>
      </c>
      <c r="BB400" s="194">
        <f t="shared" ca="1" si="409"/>
        <v>3.2000000000000006E-3</v>
      </c>
      <c r="BE400" s="194">
        <f t="shared" si="410"/>
        <v>0</v>
      </c>
      <c r="BF400" s="19">
        <f ca="1"/>
        <v>0</v>
      </c>
      <c r="BG400" s="208">
        <f t="shared" ca="1" si="411"/>
        <v>0</v>
      </c>
      <c r="BH400" s="207"/>
      <c r="BI400" s="194"/>
      <c r="BJ400" s="198" cm="1">
        <f t="array" ref="BJ400">IFERROR(MATCH(TRUE,INDEX($B$14:$B$117&gt;=BI400,0),0),"")</f>
        <v>1</v>
      </c>
      <c r="BK400" s="194">
        <f t="shared" ca="1" si="412"/>
        <v>3.2000000000000006E-3</v>
      </c>
      <c r="BN400" s="194">
        <f t="shared" si="413"/>
        <v>0</v>
      </c>
      <c r="BO400" s="19">
        <f ca="1"/>
        <v>0</v>
      </c>
      <c r="BP400" s="208">
        <f t="shared" ca="1" si="414"/>
        <v>0</v>
      </c>
      <c r="BQ400" s="207"/>
      <c r="BR400" s="194"/>
      <c r="BS400" s="198" cm="1">
        <f t="array" ref="BS400">IFERROR(MATCH(TRUE,INDEX($B$14:$B$117&gt;=BR400,0),0),"")</f>
        <v>1</v>
      </c>
      <c r="BT400" s="194">
        <f t="shared" ca="1" si="415"/>
        <v>3.2000000000000006E-3</v>
      </c>
      <c r="BW400" s="194">
        <f t="shared" si="416"/>
        <v>0</v>
      </c>
      <c r="BX400" s="19">
        <f ca="1"/>
        <v>0</v>
      </c>
      <c r="BY400" s="208">
        <f t="shared" ca="1" si="417"/>
        <v>0</v>
      </c>
      <c r="BZ400" s="207"/>
      <c r="CA400" s="194"/>
      <c r="CB400" s="198" cm="1">
        <f t="array" ref="CB400">IFERROR(MATCH(TRUE,INDEX($B$14:$B$117&gt;=CA400,0),0),"")</f>
        <v>1</v>
      </c>
      <c r="CC400" s="194">
        <f t="shared" ca="1" si="418"/>
        <v>3.2000000000000006E-3</v>
      </c>
      <c r="CF400" s="194">
        <f t="shared" si="419"/>
        <v>0</v>
      </c>
      <c r="CG400" s="19">
        <f ca="1"/>
        <v>0</v>
      </c>
      <c r="CH400" s="208">
        <f t="shared" ca="1" si="420"/>
        <v>0</v>
      </c>
      <c r="CI400" s="207"/>
      <c r="CJ400" s="194"/>
      <c r="CK400" s="198" cm="1">
        <f t="array" ref="CK400">IFERROR(MATCH(TRUE,INDEX($B$14:$B$117&gt;=CJ400,0),0),"")</f>
        <v>1</v>
      </c>
      <c r="CL400" s="194">
        <f t="shared" ca="1" si="421"/>
        <v>3.2000000000000006E-3</v>
      </c>
      <c r="CO400" s="194">
        <f t="shared" si="422"/>
        <v>0</v>
      </c>
      <c r="CP400" s="19">
        <f ca="1"/>
        <v>0</v>
      </c>
      <c r="CQ400" s="208">
        <f t="shared" ca="1" si="423"/>
        <v>0</v>
      </c>
      <c r="CR400" s="207"/>
      <c r="CS400" s="194"/>
      <c r="CT400" s="198" cm="1">
        <f t="array" ref="CT400">IFERROR(MATCH(TRUE,INDEX($B$14:$B$117&gt;=CS400,0),0),"")</f>
        <v>1</v>
      </c>
      <c r="CU400" s="194">
        <f t="shared" ca="1" si="424"/>
        <v>3.2000000000000006E-3</v>
      </c>
      <c r="CX400" s="194">
        <f t="shared" si="425"/>
        <v>0</v>
      </c>
      <c r="CY400" s="19" t="e">
        <f ca="1"/>
        <v>#N/A</v>
      </c>
      <c r="CZ400" s="208" t="e">
        <f t="shared" ca="1" si="426"/>
        <v>#N/A</v>
      </c>
      <c r="DA400" s="207"/>
      <c r="DB400" s="194"/>
      <c r="DC400" s="198" cm="1">
        <f t="array" ref="DC400">IFERROR(MATCH(TRUE,INDEX($B$14:$B$117&gt;=DB400,0),0),"")</f>
        <v>1</v>
      </c>
      <c r="DD400" s="194">
        <f t="shared" ca="1" si="427"/>
        <v>3.2000000000000006E-3</v>
      </c>
      <c r="DG400" s="194">
        <f t="shared" si="428"/>
        <v>0</v>
      </c>
      <c r="DH400" s="19" t="e">
        <f ca="1"/>
        <v>#N/A</v>
      </c>
      <c r="DI400" s="208" t="e">
        <f t="shared" ca="1" si="429"/>
        <v>#N/A</v>
      </c>
      <c r="DJ400" s="207"/>
      <c r="DK400" s="194"/>
      <c r="DL400" s="198" cm="1">
        <f t="array" ref="DL400">IFERROR(MATCH(TRUE,INDEX($B$14:$B$117&gt;=DK400,0),0),"")</f>
        <v>1</v>
      </c>
      <c r="DM400" s="194">
        <f t="shared" ca="1" si="430"/>
        <v>3.2000000000000006E-3</v>
      </c>
      <c r="DP400" s="194">
        <f t="shared" si="431"/>
        <v>0</v>
      </c>
      <c r="DQ400" s="19" t="e">
        <f ca="1"/>
        <v>#N/A</v>
      </c>
      <c r="DR400" s="208" t="e">
        <f t="shared" ca="1" si="432"/>
        <v>#N/A</v>
      </c>
      <c r="DS400" s="207"/>
      <c r="DT400" s="194"/>
      <c r="DU400" s="198" cm="1">
        <f t="array" ref="DU400">IFERROR(MATCH(TRUE,INDEX($B$14:$B$117&gt;=DT400,0),0),"")</f>
        <v>1</v>
      </c>
      <c r="DV400" s="194">
        <f t="shared" ca="1" si="433"/>
        <v>3.2000000000000006E-3</v>
      </c>
      <c r="DY400" s="194">
        <f t="shared" si="434"/>
        <v>0</v>
      </c>
      <c r="DZ400" s="19" t="e">
        <f ca="1"/>
        <v>#N/A</v>
      </c>
      <c r="EA400" s="208" t="e">
        <f t="shared" ca="1" si="435"/>
        <v>#N/A</v>
      </c>
      <c r="EB400" s="207"/>
      <c r="EC400" s="194"/>
      <c r="ED400" s="198" cm="1">
        <f t="array" ref="ED400">IFERROR(MATCH(TRUE,INDEX($B$14:$B$117&gt;=EC400,0),0),"")</f>
        <v>1</v>
      </c>
      <c r="EE400" s="194">
        <f t="shared" ca="1" si="436"/>
        <v>3.2000000000000006E-3</v>
      </c>
      <c r="EH400" s="194">
        <f t="shared" si="437"/>
        <v>0</v>
      </c>
      <c r="EI400" s="19" t="e">
        <f ca="1"/>
        <v>#N/A</v>
      </c>
      <c r="EJ400" s="208" t="e">
        <f t="shared" ca="1" si="438"/>
        <v>#N/A</v>
      </c>
      <c r="EK400" s="207"/>
      <c r="EL400" s="194"/>
      <c r="EM400" s="198" cm="1">
        <f t="array" ref="EM400">IFERROR(MATCH(TRUE,INDEX($B$14:$B$117&gt;=EL400,0),0),"")</f>
        <v>1</v>
      </c>
      <c r="EN400" s="194">
        <f t="shared" ca="1" si="439"/>
        <v>3.2000000000000006E-3</v>
      </c>
      <c r="EQ400" s="194">
        <f t="shared" si="440"/>
        <v>0</v>
      </c>
      <c r="ER400" s="19" t="e">
        <f ca="1"/>
        <v>#N/A</v>
      </c>
      <c r="ES400" s="208" t="e">
        <f t="shared" ca="1" si="441"/>
        <v>#N/A</v>
      </c>
      <c r="ET400" s="207"/>
      <c r="EU400" s="194"/>
      <c r="EV400" s="198" cm="1">
        <f t="array" ref="EV400">IFERROR(MATCH(TRUE,INDEX($B$14:$B$117&gt;=EU400,0),0),"")</f>
        <v>1</v>
      </c>
      <c r="EW400" s="194">
        <f t="shared" ca="1" si="442"/>
        <v>3.2000000000000006E-3</v>
      </c>
      <c r="EZ400" s="194">
        <f t="shared" si="443"/>
        <v>0</v>
      </c>
      <c r="FA400" s="19" t="e">
        <f ca="1"/>
        <v>#N/A</v>
      </c>
      <c r="FB400" s="208" t="e">
        <f t="shared" ca="1" si="444"/>
        <v>#N/A</v>
      </c>
      <c r="FC400" s="207"/>
      <c r="FD400" s="194"/>
      <c r="FE400" s="198" cm="1">
        <f t="array" ref="FE400">IFERROR(MATCH(TRUE,INDEX($B$14:$B$117&gt;=FD400,0),0),"")</f>
        <v>1</v>
      </c>
      <c r="FF400" s="194">
        <f t="shared" ca="1" si="445"/>
        <v>3.2000000000000006E-3</v>
      </c>
      <c r="FI400" s="194">
        <f t="shared" si="446"/>
        <v>0</v>
      </c>
      <c r="FJ400" s="19" t="e">
        <f ca="1"/>
        <v>#N/A</v>
      </c>
      <c r="FK400" s="208" t="e">
        <f t="shared" ca="1" si="447"/>
        <v>#N/A</v>
      </c>
      <c r="FL400" s="207"/>
      <c r="FM400" s="194"/>
      <c r="FN400" s="198" cm="1">
        <f t="array" ref="FN400">IFERROR(MATCH(TRUE,INDEX($B$14:$B$117&gt;=FM400,0),0),"")</f>
        <v>1</v>
      </c>
      <c r="FO400" s="194">
        <f t="shared" ca="1" si="448"/>
        <v>3.2000000000000006E-3</v>
      </c>
      <c r="FR400" s="194">
        <f t="shared" si="449"/>
        <v>0</v>
      </c>
      <c r="FS400" s="19" t="e">
        <f ca="1"/>
        <v>#N/A</v>
      </c>
      <c r="FT400" s="208" t="e">
        <f t="shared" ca="1" si="450"/>
        <v>#N/A</v>
      </c>
      <c r="FU400" s="207"/>
      <c r="FV400" s="194"/>
      <c r="FW400" s="198" cm="1">
        <f t="array" ref="FW400">IFERROR(MATCH(TRUE,INDEX($B$14:$B$117&gt;=FV400,0),0),"")</f>
        <v>1</v>
      </c>
      <c r="FX400" s="194">
        <f t="shared" ca="1" si="451"/>
        <v>3.2000000000000006E-3</v>
      </c>
      <c r="GA400" s="194">
        <f t="shared" si="452"/>
        <v>0</v>
      </c>
      <c r="GB400" s="19" t="e">
        <f ca="1"/>
        <v>#N/A</v>
      </c>
      <c r="GC400" s="208" t="e">
        <f t="shared" ca="1" si="453"/>
        <v>#N/A</v>
      </c>
    </row>
    <row r="401" spans="6:185" x14ac:dyDescent="0.2">
      <c r="F401" s="207"/>
      <c r="G401" s="194"/>
      <c r="H401" s="198" cm="1">
        <f t="array" ref="H401">IFERROR(MATCH(TRUE,INDEX($B$14:$B$117&gt;=G401,0),0),"")</f>
        <v>1</v>
      </c>
      <c r="I401" s="194">
        <f t="shared" ca="1" si="398"/>
        <v>3.2000000000000006E-3</v>
      </c>
      <c r="L401" s="194">
        <f t="shared" si="454"/>
        <v>0</v>
      </c>
      <c r="M401" s="19">
        <f ca="1"/>
        <v>0</v>
      </c>
      <c r="N401" s="208">
        <f t="shared" ca="1" si="455"/>
        <v>0</v>
      </c>
      <c r="O401" s="207"/>
      <c r="P401" s="194"/>
      <c r="Q401" s="198" cm="1">
        <f t="array" ref="Q401">IFERROR(MATCH(TRUE,INDEX($B$14:$B$117&gt;=P401,0),0),"")</f>
        <v>1</v>
      </c>
      <c r="R401" s="194">
        <f t="shared" ca="1" si="399"/>
        <v>3.2000000000000006E-3</v>
      </c>
      <c r="U401" s="194">
        <f t="shared" si="456"/>
        <v>0</v>
      </c>
      <c r="V401" s="19">
        <f ca="1"/>
        <v>0</v>
      </c>
      <c r="W401" s="208">
        <f t="shared" ca="1" si="457"/>
        <v>0</v>
      </c>
      <c r="X401" s="207"/>
      <c r="Y401" s="194"/>
      <c r="Z401" s="198" cm="1">
        <f t="array" ref="Z401">IFERROR(MATCH(TRUE,INDEX($B$14:$B$117&gt;=Y401,0),0),"")</f>
        <v>1</v>
      </c>
      <c r="AA401" s="194">
        <f t="shared" ca="1" si="400"/>
        <v>3.2000000000000006E-3</v>
      </c>
      <c r="AD401" s="194">
        <f t="shared" si="401"/>
        <v>0</v>
      </c>
      <c r="AE401" s="19">
        <f ca="1"/>
        <v>0</v>
      </c>
      <c r="AF401" s="208">
        <f t="shared" ca="1" si="402"/>
        <v>0</v>
      </c>
      <c r="AG401" s="207"/>
      <c r="AH401" s="194"/>
      <c r="AI401" s="198" cm="1">
        <f t="array" ref="AI401">IFERROR(MATCH(TRUE,INDEX($B$14:$B$117&gt;=AH401,0),0),"")</f>
        <v>1</v>
      </c>
      <c r="AJ401" s="194">
        <f t="shared" ca="1" si="403"/>
        <v>3.2000000000000006E-3</v>
      </c>
      <c r="AM401" s="194">
        <f t="shared" si="404"/>
        <v>0</v>
      </c>
      <c r="AN401" s="19">
        <f ca="1"/>
        <v>0</v>
      </c>
      <c r="AO401" s="208">
        <f t="shared" ca="1" si="405"/>
        <v>0</v>
      </c>
      <c r="AP401" s="207"/>
      <c r="AQ401" s="194"/>
      <c r="AR401" s="198" cm="1">
        <f t="array" ref="AR401">IFERROR(MATCH(TRUE,INDEX($B$14:$B$117&gt;=AQ401,0),0),"")</f>
        <v>1</v>
      </c>
      <c r="AS401" s="194">
        <f t="shared" ca="1" si="406"/>
        <v>3.2000000000000006E-3</v>
      </c>
      <c r="AV401" s="194">
        <f t="shared" si="407"/>
        <v>0</v>
      </c>
      <c r="AW401" s="19">
        <f ca="1"/>
        <v>0</v>
      </c>
      <c r="AX401" s="208">
        <f t="shared" ca="1" si="408"/>
        <v>0</v>
      </c>
      <c r="AY401" s="207"/>
      <c r="AZ401" s="194"/>
      <c r="BA401" s="198" cm="1">
        <f t="array" ref="BA401">IFERROR(MATCH(TRUE,INDEX($B$14:$B$117&gt;=AZ401,0),0),"")</f>
        <v>1</v>
      </c>
      <c r="BB401" s="194">
        <f t="shared" ca="1" si="409"/>
        <v>3.2000000000000006E-3</v>
      </c>
      <c r="BE401" s="194">
        <f t="shared" si="410"/>
        <v>0</v>
      </c>
      <c r="BF401" s="19">
        <f ca="1"/>
        <v>0</v>
      </c>
      <c r="BG401" s="208">
        <f t="shared" ca="1" si="411"/>
        <v>0</v>
      </c>
      <c r="BH401" s="207"/>
      <c r="BI401" s="194"/>
      <c r="BJ401" s="198" cm="1">
        <f t="array" ref="BJ401">IFERROR(MATCH(TRUE,INDEX($B$14:$B$117&gt;=BI401,0),0),"")</f>
        <v>1</v>
      </c>
      <c r="BK401" s="194">
        <f t="shared" ca="1" si="412"/>
        <v>3.2000000000000006E-3</v>
      </c>
      <c r="BN401" s="194">
        <f t="shared" si="413"/>
        <v>0</v>
      </c>
      <c r="BO401" s="19">
        <f ca="1"/>
        <v>0</v>
      </c>
      <c r="BP401" s="208">
        <f t="shared" ca="1" si="414"/>
        <v>0</v>
      </c>
      <c r="BQ401" s="207"/>
      <c r="BR401" s="194"/>
      <c r="BS401" s="198" cm="1">
        <f t="array" ref="BS401">IFERROR(MATCH(TRUE,INDEX($B$14:$B$117&gt;=BR401,0),0),"")</f>
        <v>1</v>
      </c>
      <c r="BT401" s="194">
        <f t="shared" ca="1" si="415"/>
        <v>3.2000000000000006E-3</v>
      </c>
      <c r="BW401" s="194">
        <f t="shared" si="416"/>
        <v>0</v>
      </c>
      <c r="BX401" s="19">
        <f ca="1"/>
        <v>0</v>
      </c>
      <c r="BY401" s="208">
        <f t="shared" ca="1" si="417"/>
        <v>0</v>
      </c>
      <c r="BZ401" s="207"/>
      <c r="CA401" s="194"/>
      <c r="CB401" s="198" cm="1">
        <f t="array" ref="CB401">IFERROR(MATCH(TRUE,INDEX($B$14:$B$117&gt;=CA401,0),0),"")</f>
        <v>1</v>
      </c>
      <c r="CC401" s="194">
        <f t="shared" ca="1" si="418"/>
        <v>3.2000000000000006E-3</v>
      </c>
      <c r="CF401" s="194">
        <f t="shared" si="419"/>
        <v>0</v>
      </c>
      <c r="CG401" s="19">
        <f ca="1"/>
        <v>0</v>
      </c>
      <c r="CH401" s="208">
        <f t="shared" ca="1" si="420"/>
        <v>0</v>
      </c>
      <c r="CI401" s="207"/>
      <c r="CJ401" s="194"/>
      <c r="CK401" s="198" cm="1">
        <f t="array" ref="CK401">IFERROR(MATCH(TRUE,INDEX($B$14:$B$117&gt;=CJ401,0),0),"")</f>
        <v>1</v>
      </c>
      <c r="CL401" s="194">
        <f t="shared" ca="1" si="421"/>
        <v>3.2000000000000006E-3</v>
      </c>
      <c r="CO401" s="194">
        <f t="shared" si="422"/>
        <v>0</v>
      </c>
      <c r="CP401" s="19">
        <f ca="1"/>
        <v>0</v>
      </c>
      <c r="CQ401" s="208">
        <f t="shared" ca="1" si="423"/>
        <v>0</v>
      </c>
      <c r="CR401" s="207"/>
      <c r="CS401" s="194"/>
      <c r="CT401" s="198" cm="1">
        <f t="array" ref="CT401">IFERROR(MATCH(TRUE,INDEX($B$14:$B$117&gt;=CS401,0),0),"")</f>
        <v>1</v>
      </c>
      <c r="CU401" s="194">
        <f t="shared" ca="1" si="424"/>
        <v>3.2000000000000006E-3</v>
      </c>
      <c r="CX401" s="194">
        <f t="shared" si="425"/>
        <v>0</v>
      </c>
      <c r="CY401" s="19" t="e">
        <f ca="1"/>
        <v>#N/A</v>
      </c>
      <c r="CZ401" s="208" t="e">
        <f t="shared" ca="1" si="426"/>
        <v>#N/A</v>
      </c>
      <c r="DA401" s="207"/>
      <c r="DB401" s="194"/>
      <c r="DC401" s="198" cm="1">
        <f t="array" ref="DC401">IFERROR(MATCH(TRUE,INDEX($B$14:$B$117&gt;=DB401,0),0),"")</f>
        <v>1</v>
      </c>
      <c r="DD401" s="194">
        <f t="shared" ca="1" si="427"/>
        <v>3.2000000000000006E-3</v>
      </c>
      <c r="DG401" s="194">
        <f t="shared" si="428"/>
        <v>0</v>
      </c>
      <c r="DH401" s="19" t="e">
        <f ca="1"/>
        <v>#N/A</v>
      </c>
      <c r="DI401" s="208" t="e">
        <f t="shared" ca="1" si="429"/>
        <v>#N/A</v>
      </c>
      <c r="DJ401" s="207"/>
      <c r="DK401" s="194"/>
      <c r="DL401" s="198" cm="1">
        <f t="array" ref="DL401">IFERROR(MATCH(TRUE,INDEX($B$14:$B$117&gt;=DK401,0),0),"")</f>
        <v>1</v>
      </c>
      <c r="DM401" s="194">
        <f t="shared" ca="1" si="430"/>
        <v>3.2000000000000006E-3</v>
      </c>
      <c r="DP401" s="194">
        <f t="shared" si="431"/>
        <v>0</v>
      </c>
      <c r="DQ401" s="19" t="e">
        <f ca="1"/>
        <v>#N/A</v>
      </c>
      <c r="DR401" s="208" t="e">
        <f t="shared" ca="1" si="432"/>
        <v>#N/A</v>
      </c>
      <c r="DS401" s="207"/>
      <c r="DT401" s="194"/>
      <c r="DU401" s="198" cm="1">
        <f t="array" ref="DU401">IFERROR(MATCH(TRUE,INDEX($B$14:$B$117&gt;=DT401,0),0),"")</f>
        <v>1</v>
      </c>
      <c r="DV401" s="194">
        <f t="shared" ca="1" si="433"/>
        <v>3.2000000000000006E-3</v>
      </c>
      <c r="DY401" s="194">
        <f t="shared" si="434"/>
        <v>0</v>
      </c>
      <c r="DZ401" s="19" t="e">
        <f ca="1"/>
        <v>#N/A</v>
      </c>
      <c r="EA401" s="208" t="e">
        <f t="shared" ca="1" si="435"/>
        <v>#N/A</v>
      </c>
      <c r="EB401" s="207"/>
      <c r="EC401" s="194"/>
      <c r="ED401" s="198" cm="1">
        <f t="array" ref="ED401">IFERROR(MATCH(TRUE,INDEX($B$14:$B$117&gt;=EC401,0),0),"")</f>
        <v>1</v>
      </c>
      <c r="EE401" s="194">
        <f t="shared" ca="1" si="436"/>
        <v>3.2000000000000006E-3</v>
      </c>
      <c r="EH401" s="194">
        <f t="shared" si="437"/>
        <v>0</v>
      </c>
      <c r="EI401" s="19" t="e">
        <f ca="1"/>
        <v>#N/A</v>
      </c>
      <c r="EJ401" s="208" t="e">
        <f t="shared" ca="1" si="438"/>
        <v>#N/A</v>
      </c>
      <c r="EK401" s="207"/>
      <c r="EL401" s="194"/>
      <c r="EM401" s="198" cm="1">
        <f t="array" ref="EM401">IFERROR(MATCH(TRUE,INDEX($B$14:$B$117&gt;=EL401,0),0),"")</f>
        <v>1</v>
      </c>
      <c r="EN401" s="194">
        <f t="shared" ca="1" si="439"/>
        <v>3.2000000000000006E-3</v>
      </c>
      <c r="EQ401" s="194">
        <f t="shared" si="440"/>
        <v>0</v>
      </c>
      <c r="ER401" s="19" t="e">
        <f ca="1"/>
        <v>#N/A</v>
      </c>
      <c r="ES401" s="208" t="e">
        <f t="shared" ca="1" si="441"/>
        <v>#N/A</v>
      </c>
      <c r="ET401" s="207"/>
      <c r="EU401" s="194"/>
      <c r="EV401" s="198" cm="1">
        <f t="array" ref="EV401">IFERROR(MATCH(TRUE,INDEX($B$14:$B$117&gt;=EU401,0),0),"")</f>
        <v>1</v>
      </c>
      <c r="EW401" s="194">
        <f t="shared" ca="1" si="442"/>
        <v>3.2000000000000006E-3</v>
      </c>
      <c r="EZ401" s="194">
        <f t="shared" si="443"/>
        <v>0</v>
      </c>
      <c r="FA401" s="19" t="e">
        <f ca="1"/>
        <v>#N/A</v>
      </c>
      <c r="FB401" s="208" t="e">
        <f t="shared" ca="1" si="444"/>
        <v>#N/A</v>
      </c>
      <c r="FC401" s="207"/>
      <c r="FD401" s="194"/>
      <c r="FE401" s="198" cm="1">
        <f t="array" ref="FE401">IFERROR(MATCH(TRUE,INDEX($B$14:$B$117&gt;=FD401,0),0),"")</f>
        <v>1</v>
      </c>
      <c r="FF401" s="194">
        <f t="shared" ca="1" si="445"/>
        <v>3.2000000000000006E-3</v>
      </c>
      <c r="FI401" s="194">
        <f t="shared" si="446"/>
        <v>0</v>
      </c>
      <c r="FJ401" s="19" t="e">
        <f ca="1"/>
        <v>#N/A</v>
      </c>
      <c r="FK401" s="208" t="e">
        <f t="shared" ca="1" si="447"/>
        <v>#N/A</v>
      </c>
      <c r="FL401" s="207"/>
      <c r="FM401" s="194"/>
      <c r="FN401" s="198" cm="1">
        <f t="array" ref="FN401">IFERROR(MATCH(TRUE,INDEX($B$14:$B$117&gt;=FM401,0),0),"")</f>
        <v>1</v>
      </c>
      <c r="FO401" s="194">
        <f t="shared" ca="1" si="448"/>
        <v>3.2000000000000006E-3</v>
      </c>
      <c r="FR401" s="194">
        <f t="shared" si="449"/>
        <v>0</v>
      </c>
      <c r="FS401" s="19" t="e">
        <f ca="1"/>
        <v>#N/A</v>
      </c>
      <c r="FT401" s="208" t="e">
        <f t="shared" ca="1" si="450"/>
        <v>#N/A</v>
      </c>
      <c r="FU401" s="207"/>
      <c r="FV401" s="194"/>
      <c r="FW401" s="198" cm="1">
        <f t="array" ref="FW401">IFERROR(MATCH(TRUE,INDEX($B$14:$B$117&gt;=FV401,0),0),"")</f>
        <v>1</v>
      </c>
      <c r="FX401" s="194">
        <f t="shared" ca="1" si="451"/>
        <v>3.2000000000000006E-3</v>
      </c>
      <c r="GA401" s="194">
        <f t="shared" si="452"/>
        <v>0</v>
      </c>
      <c r="GB401" s="19" t="e">
        <f ca="1"/>
        <v>#N/A</v>
      </c>
      <c r="GC401" s="208" t="e">
        <f t="shared" ca="1" si="453"/>
        <v>#N/A</v>
      </c>
    </row>
    <row r="402" spans="6:185" x14ac:dyDescent="0.2">
      <c r="F402" s="207"/>
      <c r="G402" s="194"/>
      <c r="H402" s="198" cm="1">
        <f t="array" ref="H402">IFERROR(MATCH(TRUE,INDEX($B$14:$B$117&gt;=G402,0),0),"")</f>
        <v>1</v>
      </c>
      <c r="I402" s="194">
        <f t="shared" ca="1" si="398"/>
        <v>3.2000000000000006E-3</v>
      </c>
      <c r="L402" s="194">
        <f t="shared" si="454"/>
        <v>0</v>
      </c>
      <c r="M402" s="19">
        <f ca="1"/>
        <v>0</v>
      </c>
      <c r="N402" s="208">
        <f t="shared" ca="1" si="455"/>
        <v>0</v>
      </c>
      <c r="O402" s="207"/>
      <c r="P402" s="194"/>
      <c r="Q402" s="198" cm="1">
        <f t="array" ref="Q402">IFERROR(MATCH(TRUE,INDEX($B$14:$B$117&gt;=P402,0),0),"")</f>
        <v>1</v>
      </c>
      <c r="R402" s="194">
        <f t="shared" ca="1" si="399"/>
        <v>3.2000000000000006E-3</v>
      </c>
      <c r="U402" s="194">
        <f t="shared" si="456"/>
        <v>0</v>
      </c>
      <c r="V402" s="19">
        <f ca="1"/>
        <v>0</v>
      </c>
      <c r="W402" s="208">
        <f t="shared" ca="1" si="457"/>
        <v>0</v>
      </c>
      <c r="X402" s="207"/>
      <c r="Y402" s="194"/>
      <c r="Z402" s="198" cm="1">
        <f t="array" ref="Z402">IFERROR(MATCH(TRUE,INDEX($B$14:$B$117&gt;=Y402,0),0),"")</f>
        <v>1</v>
      </c>
      <c r="AA402" s="194">
        <f t="shared" ca="1" si="400"/>
        <v>3.2000000000000006E-3</v>
      </c>
      <c r="AD402" s="194">
        <f t="shared" si="401"/>
        <v>0</v>
      </c>
      <c r="AE402" s="19">
        <f ca="1"/>
        <v>0</v>
      </c>
      <c r="AF402" s="208">
        <f t="shared" ca="1" si="402"/>
        <v>0</v>
      </c>
      <c r="AG402" s="207"/>
      <c r="AH402" s="194"/>
      <c r="AI402" s="198" cm="1">
        <f t="array" ref="AI402">IFERROR(MATCH(TRUE,INDEX($B$14:$B$117&gt;=AH402,0),0),"")</f>
        <v>1</v>
      </c>
      <c r="AJ402" s="194">
        <f t="shared" ca="1" si="403"/>
        <v>3.2000000000000006E-3</v>
      </c>
      <c r="AM402" s="194">
        <f t="shared" si="404"/>
        <v>0</v>
      </c>
      <c r="AN402" s="19">
        <f ca="1"/>
        <v>0</v>
      </c>
      <c r="AO402" s="208">
        <f t="shared" ca="1" si="405"/>
        <v>0</v>
      </c>
      <c r="AP402" s="207"/>
      <c r="AQ402" s="194"/>
      <c r="AR402" s="198" cm="1">
        <f t="array" ref="AR402">IFERROR(MATCH(TRUE,INDEX($B$14:$B$117&gt;=AQ402,0),0),"")</f>
        <v>1</v>
      </c>
      <c r="AS402" s="194">
        <f t="shared" ca="1" si="406"/>
        <v>3.2000000000000006E-3</v>
      </c>
      <c r="AV402" s="194">
        <f t="shared" si="407"/>
        <v>0</v>
      </c>
      <c r="AW402" s="19">
        <f ca="1"/>
        <v>0</v>
      </c>
      <c r="AX402" s="208">
        <f t="shared" ca="1" si="408"/>
        <v>0</v>
      </c>
      <c r="AY402" s="207"/>
      <c r="AZ402" s="194"/>
      <c r="BA402" s="198" cm="1">
        <f t="array" ref="BA402">IFERROR(MATCH(TRUE,INDEX($B$14:$B$117&gt;=AZ402,0),0),"")</f>
        <v>1</v>
      </c>
      <c r="BB402" s="194">
        <f t="shared" ca="1" si="409"/>
        <v>3.2000000000000006E-3</v>
      </c>
      <c r="BE402" s="194">
        <f t="shared" si="410"/>
        <v>0</v>
      </c>
      <c r="BF402" s="19">
        <f ca="1"/>
        <v>0</v>
      </c>
      <c r="BG402" s="208">
        <f t="shared" ca="1" si="411"/>
        <v>0</v>
      </c>
      <c r="BH402" s="207"/>
      <c r="BI402" s="194"/>
      <c r="BJ402" s="198" cm="1">
        <f t="array" ref="BJ402">IFERROR(MATCH(TRUE,INDEX($B$14:$B$117&gt;=BI402,0),0),"")</f>
        <v>1</v>
      </c>
      <c r="BK402" s="194">
        <f t="shared" ca="1" si="412"/>
        <v>3.2000000000000006E-3</v>
      </c>
      <c r="BN402" s="194">
        <f t="shared" si="413"/>
        <v>0</v>
      </c>
      <c r="BO402" s="19">
        <f ca="1"/>
        <v>0</v>
      </c>
      <c r="BP402" s="208">
        <f t="shared" ca="1" si="414"/>
        <v>0</v>
      </c>
      <c r="BQ402" s="207"/>
      <c r="BR402" s="194"/>
      <c r="BS402" s="198" cm="1">
        <f t="array" ref="BS402">IFERROR(MATCH(TRUE,INDEX($B$14:$B$117&gt;=BR402,0),0),"")</f>
        <v>1</v>
      </c>
      <c r="BT402" s="194">
        <f t="shared" ca="1" si="415"/>
        <v>3.2000000000000006E-3</v>
      </c>
      <c r="BW402" s="194">
        <f t="shared" si="416"/>
        <v>0</v>
      </c>
      <c r="BX402" s="19">
        <f ca="1"/>
        <v>0</v>
      </c>
      <c r="BY402" s="208">
        <f t="shared" ca="1" si="417"/>
        <v>0</v>
      </c>
      <c r="BZ402" s="207"/>
      <c r="CA402" s="194"/>
      <c r="CB402" s="198" cm="1">
        <f t="array" ref="CB402">IFERROR(MATCH(TRUE,INDEX($B$14:$B$117&gt;=CA402,0),0),"")</f>
        <v>1</v>
      </c>
      <c r="CC402" s="194">
        <f t="shared" ca="1" si="418"/>
        <v>3.2000000000000006E-3</v>
      </c>
      <c r="CF402" s="194">
        <f t="shared" si="419"/>
        <v>0</v>
      </c>
      <c r="CG402" s="19">
        <f ca="1"/>
        <v>0</v>
      </c>
      <c r="CH402" s="208">
        <f t="shared" ca="1" si="420"/>
        <v>0</v>
      </c>
      <c r="CI402" s="207"/>
      <c r="CJ402" s="194"/>
      <c r="CK402" s="198" cm="1">
        <f t="array" ref="CK402">IFERROR(MATCH(TRUE,INDEX($B$14:$B$117&gt;=CJ402,0),0),"")</f>
        <v>1</v>
      </c>
      <c r="CL402" s="194">
        <f t="shared" ca="1" si="421"/>
        <v>3.2000000000000006E-3</v>
      </c>
      <c r="CO402" s="194">
        <f t="shared" si="422"/>
        <v>0</v>
      </c>
      <c r="CP402" s="19">
        <f ca="1"/>
        <v>0</v>
      </c>
      <c r="CQ402" s="208">
        <f t="shared" ca="1" si="423"/>
        <v>0</v>
      </c>
      <c r="CR402" s="207"/>
      <c r="CS402" s="194"/>
      <c r="CT402" s="198" cm="1">
        <f t="array" ref="CT402">IFERROR(MATCH(TRUE,INDEX($B$14:$B$117&gt;=CS402,0),0),"")</f>
        <v>1</v>
      </c>
      <c r="CU402" s="194">
        <f t="shared" ca="1" si="424"/>
        <v>3.2000000000000006E-3</v>
      </c>
      <c r="CX402" s="194">
        <f t="shared" si="425"/>
        <v>0</v>
      </c>
      <c r="CY402" s="19" t="e">
        <f ca="1"/>
        <v>#N/A</v>
      </c>
      <c r="CZ402" s="208" t="e">
        <f t="shared" ca="1" si="426"/>
        <v>#N/A</v>
      </c>
      <c r="DA402" s="207"/>
      <c r="DB402" s="194"/>
      <c r="DC402" s="198" cm="1">
        <f t="array" ref="DC402">IFERROR(MATCH(TRUE,INDEX($B$14:$B$117&gt;=DB402,0),0),"")</f>
        <v>1</v>
      </c>
      <c r="DD402" s="194">
        <f t="shared" ca="1" si="427"/>
        <v>3.2000000000000006E-3</v>
      </c>
      <c r="DG402" s="194">
        <f t="shared" si="428"/>
        <v>0</v>
      </c>
      <c r="DH402" s="19" t="e">
        <f ca="1"/>
        <v>#N/A</v>
      </c>
      <c r="DI402" s="208" t="e">
        <f t="shared" ca="1" si="429"/>
        <v>#N/A</v>
      </c>
      <c r="DJ402" s="207"/>
      <c r="DK402" s="194"/>
      <c r="DL402" s="198" cm="1">
        <f t="array" ref="DL402">IFERROR(MATCH(TRUE,INDEX($B$14:$B$117&gt;=DK402,0),0),"")</f>
        <v>1</v>
      </c>
      <c r="DM402" s="194">
        <f t="shared" ca="1" si="430"/>
        <v>3.2000000000000006E-3</v>
      </c>
      <c r="DP402" s="194">
        <f t="shared" si="431"/>
        <v>0</v>
      </c>
      <c r="DQ402" s="19" t="e">
        <f ca="1"/>
        <v>#N/A</v>
      </c>
      <c r="DR402" s="208" t="e">
        <f t="shared" ca="1" si="432"/>
        <v>#N/A</v>
      </c>
      <c r="DS402" s="207"/>
      <c r="DT402" s="194"/>
      <c r="DU402" s="198" cm="1">
        <f t="array" ref="DU402">IFERROR(MATCH(TRUE,INDEX($B$14:$B$117&gt;=DT402,0),0),"")</f>
        <v>1</v>
      </c>
      <c r="DV402" s="194">
        <f t="shared" ca="1" si="433"/>
        <v>3.2000000000000006E-3</v>
      </c>
      <c r="DY402" s="194">
        <f t="shared" si="434"/>
        <v>0</v>
      </c>
      <c r="DZ402" s="19" t="e">
        <f ca="1"/>
        <v>#N/A</v>
      </c>
      <c r="EA402" s="208" t="e">
        <f t="shared" ca="1" si="435"/>
        <v>#N/A</v>
      </c>
      <c r="EB402" s="207"/>
      <c r="EC402" s="194"/>
      <c r="ED402" s="198" cm="1">
        <f t="array" ref="ED402">IFERROR(MATCH(TRUE,INDEX($B$14:$B$117&gt;=EC402,0),0),"")</f>
        <v>1</v>
      </c>
      <c r="EE402" s="194">
        <f t="shared" ca="1" si="436"/>
        <v>3.2000000000000006E-3</v>
      </c>
      <c r="EH402" s="194">
        <f t="shared" si="437"/>
        <v>0</v>
      </c>
      <c r="EI402" s="19" t="e">
        <f ca="1"/>
        <v>#N/A</v>
      </c>
      <c r="EJ402" s="208" t="e">
        <f t="shared" ca="1" si="438"/>
        <v>#N/A</v>
      </c>
      <c r="EK402" s="207"/>
      <c r="EL402" s="194"/>
      <c r="EM402" s="198" cm="1">
        <f t="array" ref="EM402">IFERROR(MATCH(TRUE,INDEX($B$14:$B$117&gt;=EL402,0),0),"")</f>
        <v>1</v>
      </c>
      <c r="EN402" s="194">
        <f t="shared" ca="1" si="439"/>
        <v>3.2000000000000006E-3</v>
      </c>
      <c r="EQ402" s="194">
        <f t="shared" si="440"/>
        <v>0</v>
      </c>
      <c r="ER402" s="19" t="e">
        <f ca="1"/>
        <v>#N/A</v>
      </c>
      <c r="ES402" s="208" t="e">
        <f t="shared" ca="1" si="441"/>
        <v>#N/A</v>
      </c>
      <c r="ET402" s="207"/>
      <c r="EU402" s="194"/>
      <c r="EV402" s="198" cm="1">
        <f t="array" ref="EV402">IFERROR(MATCH(TRUE,INDEX($B$14:$B$117&gt;=EU402,0),0),"")</f>
        <v>1</v>
      </c>
      <c r="EW402" s="194">
        <f t="shared" ca="1" si="442"/>
        <v>3.2000000000000006E-3</v>
      </c>
      <c r="EZ402" s="194">
        <f t="shared" si="443"/>
        <v>0</v>
      </c>
      <c r="FA402" s="19" t="e">
        <f ca="1"/>
        <v>#N/A</v>
      </c>
      <c r="FB402" s="208" t="e">
        <f t="shared" ca="1" si="444"/>
        <v>#N/A</v>
      </c>
      <c r="FC402" s="207"/>
      <c r="FD402" s="194"/>
      <c r="FE402" s="198" cm="1">
        <f t="array" ref="FE402">IFERROR(MATCH(TRUE,INDEX($B$14:$B$117&gt;=FD402,0),0),"")</f>
        <v>1</v>
      </c>
      <c r="FF402" s="194">
        <f t="shared" ca="1" si="445"/>
        <v>3.2000000000000006E-3</v>
      </c>
      <c r="FI402" s="194">
        <f t="shared" si="446"/>
        <v>0</v>
      </c>
      <c r="FJ402" s="19" t="e">
        <f ca="1"/>
        <v>#N/A</v>
      </c>
      <c r="FK402" s="208" t="e">
        <f t="shared" ca="1" si="447"/>
        <v>#N/A</v>
      </c>
      <c r="FL402" s="207"/>
      <c r="FM402" s="194"/>
      <c r="FN402" s="198" cm="1">
        <f t="array" ref="FN402">IFERROR(MATCH(TRUE,INDEX($B$14:$B$117&gt;=FM402,0),0),"")</f>
        <v>1</v>
      </c>
      <c r="FO402" s="194">
        <f t="shared" ca="1" si="448"/>
        <v>3.2000000000000006E-3</v>
      </c>
      <c r="FR402" s="194">
        <f t="shared" si="449"/>
        <v>0</v>
      </c>
      <c r="FS402" s="19" t="e">
        <f ca="1"/>
        <v>#N/A</v>
      </c>
      <c r="FT402" s="208" t="e">
        <f t="shared" ca="1" si="450"/>
        <v>#N/A</v>
      </c>
      <c r="FU402" s="207"/>
      <c r="FV402" s="194"/>
      <c r="FW402" s="198" cm="1">
        <f t="array" ref="FW402">IFERROR(MATCH(TRUE,INDEX($B$14:$B$117&gt;=FV402,0),0),"")</f>
        <v>1</v>
      </c>
      <c r="FX402" s="194">
        <f t="shared" ca="1" si="451"/>
        <v>3.2000000000000006E-3</v>
      </c>
      <c r="GA402" s="194">
        <f t="shared" si="452"/>
        <v>0</v>
      </c>
      <c r="GB402" s="19" t="e">
        <f ca="1"/>
        <v>#N/A</v>
      </c>
      <c r="GC402" s="208" t="e">
        <f t="shared" ca="1" si="453"/>
        <v>#N/A</v>
      </c>
    </row>
    <row r="403" spans="6:185" x14ac:dyDescent="0.2">
      <c r="F403" s="207"/>
      <c r="G403" s="194"/>
      <c r="H403" s="198" cm="1">
        <f t="array" ref="H403">IFERROR(MATCH(TRUE,INDEX($B$14:$B$117&gt;=G403,0),0),"")</f>
        <v>1</v>
      </c>
      <c r="I403" s="194">
        <f t="shared" ca="1" si="398"/>
        <v>3.2000000000000006E-3</v>
      </c>
      <c r="L403" s="194">
        <f t="shared" si="454"/>
        <v>0</v>
      </c>
      <c r="M403" s="19">
        <f ca="1"/>
        <v>0</v>
      </c>
      <c r="N403" s="208">
        <f t="shared" ca="1" si="455"/>
        <v>0</v>
      </c>
      <c r="O403" s="207"/>
      <c r="P403" s="194"/>
      <c r="Q403" s="198" cm="1">
        <f t="array" ref="Q403">IFERROR(MATCH(TRUE,INDEX($B$14:$B$117&gt;=P403,0),0),"")</f>
        <v>1</v>
      </c>
      <c r="R403" s="194">
        <f t="shared" ca="1" si="399"/>
        <v>3.2000000000000006E-3</v>
      </c>
      <c r="U403" s="194">
        <f t="shared" si="456"/>
        <v>0</v>
      </c>
      <c r="V403" s="19">
        <f ca="1"/>
        <v>0</v>
      </c>
      <c r="W403" s="208">
        <f t="shared" ca="1" si="457"/>
        <v>0</v>
      </c>
      <c r="X403" s="207"/>
      <c r="Y403" s="194"/>
      <c r="Z403" s="198" cm="1">
        <f t="array" ref="Z403">IFERROR(MATCH(TRUE,INDEX($B$14:$B$117&gt;=Y403,0),0),"")</f>
        <v>1</v>
      </c>
      <c r="AA403" s="194">
        <f t="shared" ca="1" si="400"/>
        <v>3.2000000000000006E-3</v>
      </c>
      <c r="AD403" s="194">
        <f t="shared" si="401"/>
        <v>0</v>
      </c>
      <c r="AE403" s="19">
        <f ca="1"/>
        <v>0</v>
      </c>
      <c r="AF403" s="208">
        <f t="shared" ca="1" si="402"/>
        <v>0</v>
      </c>
      <c r="AG403" s="207"/>
      <c r="AH403" s="194"/>
      <c r="AI403" s="198" cm="1">
        <f t="array" ref="AI403">IFERROR(MATCH(TRUE,INDEX($B$14:$B$117&gt;=AH403,0),0),"")</f>
        <v>1</v>
      </c>
      <c r="AJ403" s="194">
        <f t="shared" ca="1" si="403"/>
        <v>3.2000000000000006E-3</v>
      </c>
      <c r="AM403" s="194">
        <f t="shared" si="404"/>
        <v>0</v>
      </c>
      <c r="AN403" s="19">
        <f ca="1"/>
        <v>0</v>
      </c>
      <c r="AO403" s="208">
        <f t="shared" ca="1" si="405"/>
        <v>0</v>
      </c>
      <c r="AP403" s="207"/>
      <c r="AQ403" s="194"/>
      <c r="AR403" s="198" cm="1">
        <f t="array" ref="AR403">IFERROR(MATCH(TRUE,INDEX($B$14:$B$117&gt;=AQ403,0),0),"")</f>
        <v>1</v>
      </c>
      <c r="AS403" s="194">
        <f t="shared" ca="1" si="406"/>
        <v>3.2000000000000006E-3</v>
      </c>
      <c r="AV403" s="194">
        <f t="shared" si="407"/>
        <v>0</v>
      </c>
      <c r="AW403" s="19">
        <f ca="1"/>
        <v>0</v>
      </c>
      <c r="AX403" s="208">
        <f t="shared" ca="1" si="408"/>
        <v>0</v>
      </c>
      <c r="AY403" s="207"/>
      <c r="AZ403" s="194"/>
      <c r="BA403" s="198" cm="1">
        <f t="array" ref="BA403">IFERROR(MATCH(TRUE,INDEX($B$14:$B$117&gt;=AZ403,0),0),"")</f>
        <v>1</v>
      </c>
      <c r="BB403" s="194">
        <f t="shared" ca="1" si="409"/>
        <v>3.2000000000000006E-3</v>
      </c>
      <c r="BE403" s="194">
        <f t="shared" si="410"/>
        <v>0</v>
      </c>
      <c r="BF403" s="19">
        <f ca="1"/>
        <v>0</v>
      </c>
      <c r="BG403" s="208">
        <f t="shared" ca="1" si="411"/>
        <v>0</v>
      </c>
      <c r="BH403" s="207"/>
      <c r="BI403" s="194"/>
      <c r="BJ403" s="198" cm="1">
        <f t="array" ref="BJ403">IFERROR(MATCH(TRUE,INDEX($B$14:$B$117&gt;=BI403,0),0),"")</f>
        <v>1</v>
      </c>
      <c r="BK403" s="194">
        <f t="shared" ca="1" si="412"/>
        <v>3.2000000000000006E-3</v>
      </c>
      <c r="BN403" s="194">
        <f t="shared" si="413"/>
        <v>0</v>
      </c>
      <c r="BO403" s="19">
        <f ca="1"/>
        <v>0</v>
      </c>
      <c r="BP403" s="208">
        <f t="shared" ca="1" si="414"/>
        <v>0</v>
      </c>
      <c r="BQ403" s="207"/>
      <c r="BR403" s="194"/>
      <c r="BS403" s="198" cm="1">
        <f t="array" ref="BS403">IFERROR(MATCH(TRUE,INDEX($B$14:$B$117&gt;=BR403,0),0),"")</f>
        <v>1</v>
      </c>
      <c r="BT403" s="194">
        <f t="shared" ca="1" si="415"/>
        <v>3.2000000000000006E-3</v>
      </c>
      <c r="BW403" s="194">
        <f t="shared" si="416"/>
        <v>0</v>
      </c>
      <c r="BX403" s="19">
        <f ca="1"/>
        <v>0</v>
      </c>
      <c r="BY403" s="208">
        <f t="shared" ca="1" si="417"/>
        <v>0</v>
      </c>
      <c r="BZ403" s="207"/>
      <c r="CA403" s="194"/>
      <c r="CB403" s="198" cm="1">
        <f t="array" ref="CB403">IFERROR(MATCH(TRUE,INDEX($B$14:$B$117&gt;=CA403,0),0),"")</f>
        <v>1</v>
      </c>
      <c r="CC403" s="194">
        <f t="shared" ca="1" si="418"/>
        <v>3.2000000000000006E-3</v>
      </c>
      <c r="CF403" s="194">
        <f t="shared" si="419"/>
        <v>0</v>
      </c>
      <c r="CG403" s="19">
        <f ca="1"/>
        <v>0</v>
      </c>
      <c r="CH403" s="208">
        <f t="shared" ca="1" si="420"/>
        <v>0</v>
      </c>
      <c r="CI403" s="207"/>
      <c r="CJ403" s="194"/>
      <c r="CK403" s="198" cm="1">
        <f t="array" ref="CK403">IFERROR(MATCH(TRUE,INDEX($B$14:$B$117&gt;=CJ403,0),0),"")</f>
        <v>1</v>
      </c>
      <c r="CL403" s="194">
        <f t="shared" ca="1" si="421"/>
        <v>3.2000000000000006E-3</v>
      </c>
      <c r="CO403" s="194">
        <f t="shared" si="422"/>
        <v>0</v>
      </c>
      <c r="CP403" s="19">
        <f ca="1"/>
        <v>0</v>
      </c>
      <c r="CQ403" s="208">
        <f t="shared" ca="1" si="423"/>
        <v>0</v>
      </c>
      <c r="CR403" s="207"/>
      <c r="CS403" s="194"/>
      <c r="CT403" s="198" cm="1">
        <f t="array" ref="CT403">IFERROR(MATCH(TRUE,INDEX($B$14:$B$117&gt;=CS403,0),0),"")</f>
        <v>1</v>
      </c>
      <c r="CU403" s="194">
        <f t="shared" ca="1" si="424"/>
        <v>3.2000000000000006E-3</v>
      </c>
      <c r="CX403" s="194">
        <f t="shared" si="425"/>
        <v>0</v>
      </c>
      <c r="CY403" s="19" t="e">
        <f ca="1"/>
        <v>#N/A</v>
      </c>
      <c r="CZ403" s="208" t="e">
        <f t="shared" ca="1" si="426"/>
        <v>#N/A</v>
      </c>
      <c r="DA403" s="207"/>
      <c r="DB403" s="194"/>
      <c r="DC403" s="198" cm="1">
        <f t="array" ref="DC403">IFERROR(MATCH(TRUE,INDEX($B$14:$B$117&gt;=DB403,0),0),"")</f>
        <v>1</v>
      </c>
      <c r="DD403" s="194">
        <f t="shared" ca="1" si="427"/>
        <v>3.2000000000000006E-3</v>
      </c>
      <c r="DG403" s="194">
        <f t="shared" si="428"/>
        <v>0</v>
      </c>
      <c r="DH403" s="19" t="e">
        <f ca="1"/>
        <v>#N/A</v>
      </c>
      <c r="DI403" s="208" t="e">
        <f t="shared" ca="1" si="429"/>
        <v>#N/A</v>
      </c>
      <c r="DJ403" s="207"/>
      <c r="DK403" s="194"/>
      <c r="DL403" s="198" cm="1">
        <f t="array" ref="DL403">IFERROR(MATCH(TRUE,INDEX($B$14:$B$117&gt;=DK403,0),0),"")</f>
        <v>1</v>
      </c>
      <c r="DM403" s="194">
        <f t="shared" ca="1" si="430"/>
        <v>3.2000000000000006E-3</v>
      </c>
      <c r="DP403" s="194">
        <f t="shared" si="431"/>
        <v>0</v>
      </c>
      <c r="DQ403" s="19" t="e">
        <f ca="1"/>
        <v>#N/A</v>
      </c>
      <c r="DR403" s="208" t="e">
        <f t="shared" ca="1" si="432"/>
        <v>#N/A</v>
      </c>
      <c r="DS403" s="207"/>
      <c r="DT403" s="194"/>
      <c r="DU403" s="198" cm="1">
        <f t="array" ref="DU403">IFERROR(MATCH(TRUE,INDEX($B$14:$B$117&gt;=DT403,0),0),"")</f>
        <v>1</v>
      </c>
      <c r="DV403" s="194">
        <f t="shared" ca="1" si="433"/>
        <v>3.2000000000000006E-3</v>
      </c>
      <c r="DY403" s="194">
        <f t="shared" si="434"/>
        <v>0</v>
      </c>
      <c r="DZ403" s="19" t="e">
        <f ca="1"/>
        <v>#N/A</v>
      </c>
      <c r="EA403" s="208" t="e">
        <f t="shared" ca="1" si="435"/>
        <v>#N/A</v>
      </c>
      <c r="EB403" s="207"/>
      <c r="EC403" s="194"/>
      <c r="ED403" s="198" cm="1">
        <f t="array" ref="ED403">IFERROR(MATCH(TRUE,INDEX($B$14:$B$117&gt;=EC403,0),0),"")</f>
        <v>1</v>
      </c>
      <c r="EE403" s="194">
        <f t="shared" ca="1" si="436"/>
        <v>3.2000000000000006E-3</v>
      </c>
      <c r="EH403" s="194">
        <f t="shared" si="437"/>
        <v>0</v>
      </c>
      <c r="EI403" s="19" t="e">
        <f ca="1"/>
        <v>#N/A</v>
      </c>
      <c r="EJ403" s="208" t="e">
        <f t="shared" ca="1" si="438"/>
        <v>#N/A</v>
      </c>
      <c r="EK403" s="207"/>
      <c r="EL403" s="194"/>
      <c r="EM403" s="198" cm="1">
        <f t="array" ref="EM403">IFERROR(MATCH(TRUE,INDEX($B$14:$B$117&gt;=EL403,0),0),"")</f>
        <v>1</v>
      </c>
      <c r="EN403" s="194">
        <f t="shared" ca="1" si="439"/>
        <v>3.2000000000000006E-3</v>
      </c>
      <c r="EQ403" s="194">
        <f t="shared" si="440"/>
        <v>0</v>
      </c>
      <c r="ER403" s="19" t="e">
        <f ca="1"/>
        <v>#N/A</v>
      </c>
      <c r="ES403" s="208" t="e">
        <f t="shared" ca="1" si="441"/>
        <v>#N/A</v>
      </c>
      <c r="ET403" s="207"/>
      <c r="EU403" s="194"/>
      <c r="EV403" s="198" cm="1">
        <f t="array" ref="EV403">IFERROR(MATCH(TRUE,INDEX($B$14:$B$117&gt;=EU403,0),0),"")</f>
        <v>1</v>
      </c>
      <c r="EW403" s="194">
        <f t="shared" ca="1" si="442"/>
        <v>3.2000000000000006E-3</v>
      </c>
      <c r="EZ403" s="194">
        <f t="shared" si="443"/>
        <v>0</v>
      </c>
      <c r="FA403" s="19" t="e">
        <f ca="1"/>
        <v>#N/A</v>
      </c>
      <c r="FB403" s="208" t="e">
        <f t="shared" ca="1" si="444"/>
        <v>#N/A</v>
      </c>
      <c r="FC403" s="207"/>
      <c r="FD403" s="194"/>
      <c r="FE403" s="198" cm="1">
        <f t="array" ref="FE403">IFERROR(MATCH(TRUE,INDEX($B$14:$B$117&gt;=FD403,0),0),"")</f>
        <v>1</v>
      </c>
      <c r="FF403" s="194">
        <f t="shared" ca="1" si="445"/>
        <v>3.2000000000000006E-3</v>
      </c>
      <c r="FI403" s="194">
        <f t="shared" si="446"/>
        <v>0</v>
      </c>
      <c r="FJ403" s="19" t="e">
        <f ca="1"/>
        <v>#N/A</v>
      </c>
      <c r="FK403" s="208" t="e">
        <f t="shared" ca="1" si="447"/>
        <v>#N/A</v>
      </c>
      <c r="FL403" s="207"/>
      <c r="FM403" s="194"/>
      <c r="FN403" s="198" cm="1">
        <f t="array" ref="FN403">IFERROR(MATCH(TRUE,INDEX($B$14:$B$117&gt;=FM403,0),0),"")</f>
        <v>1</v>
      </c>
      <c r="FO403" s="194">
        <f t="shared" ca="1" si="448"/>
        <v>3.2000000000000006E-3</v>
      </c>
      <c r="FR403" s="194">
        <f t="shared" si="449"/>
        <v>0</v>
      </c>
      <c r="FS403" s="19" t="e">
        <f ca="1"/>
        <v>#N/A</v>
      </c>
      <c r="FT403" s="208" t="e">
        <f t="shared" ca="1" si="450"/>
        <v>#N/A</v>
      </c>
      <c r="FU403" s="207"/>
      <c r="FV403" s="194"/>
      <c r="FW403" s="198" cm="1">
        <f t="array" ref="FW403">IFERROR(MATCH(TRUE,INDEX($B$14:$B$117&gt;=FV403,0),0),"")</f>
        <v>1</v>
      </c>
      <c r="FX403" s="194">
        <f t="shared" ca="1" si="451"/>
        <v>3.2000000000000006E-3</v>
      </c>
      <c r="GA403" s="194">
        <f t="shared" si="452"/>
        <v>0</v>
      </c>
      <c r="GB403" s="19" t="e">
        <f ca="1"/>
        <v>#N/A</v>
      </c>
      <c r="GC403" s="208" t="e">
        <f t="shared" ca="1" si="453"/>
        <v>#N/A</v>
      </c>
    </row>
    <row r="404" spans="6:185" x14ac:dyDescent="0.2">
      <c r="F404" s="207"/>
      <c r="G404" s="194"/>
      <c r="H404" s="198" cm="1">
        <f t="array" ref="H404">IFERROR(MATCH(TRUE,INDEX($B$14:$B$117&gt;=G404,0),0),"")</f>
        <v>1</v>
      </c>
      <c r="I404" s="194">
        <f t="shared" ca="1" si="398"/>
        <v>3.2000000000000006E-3</v>
      </c>
      <c r="L404" s="194">
        <f t="shared" si="454"/>
        <v>0</v>
      </c>
      <c r="M404" s="19">
        <f ca="1"/>
        <v>0</v>
      </c>
      <c r="N404" s="208">
        <f t="shared" ca="1" si="455"/>
        <v>0</v>
      </c>
      <c r="O404" s="207"/>
      <c r="P404" s="194"/>
      <c r="Q404" s="198" cm="1">
        <f t="array" ref="Q404">IFERROR(MATCH(TRUE,INDEX($B$14:$B$117&gt;=P404,0),0),"")</f>
        <v>1</v>
      </c>
      <c r="R404" s="194">
        <f t="shared" ca="1" si="399"/>
        <v>3.2000000000000006E-3</v>
      </c>
      <c r="U404" s="194">
        <f t="shared" si="456"/>
        <v>0</v>
      </c>
      <c r="V404" s="19">
        <f ca="1"/>
        <v>0</v>
      </c>
      <c r="W404" s="208">
        <f t="shared" ca="1" si="457"/>
        <v>0</v>
      </c>
      <c r="X404" s="207"/>
      <c r="Y404" s="194"/>
      <c r="Z404" s="198" cm="1">
        <f t="array" ref="Z404">IFERROR(MATCH(TRUE,INDEX($B$14:$B$117&gt;=Y404,0),0),"")</f>
        <v>1</v>
      </c>
      <c r="AA404" s="194">
        <f t="shared" ca="1" si="400"/>
        <v>3.2000000000000006E-3</v>
      </c>
      <c r="AD404" s="194">
        <f t="shared" si="401"/>
        <v>0</v>
      </c>
      <c r="AE404" s="19">
        <f ca="1"/>
        <v>0</v>
      </c>
      <c r="AF404" s="208">
        <f t="shared" ca="1" si="402"/>
        <v>0</v>
      </c>
      <c r="AG404" s="207"/>
      <c r="AH404" s="194"/>
      <c r="AI404" s="198" cm="1">
        <f t="array" ref="AI404">IFERROR(MATCH(TRUE,INDEX($B$14:$B$117&gt;=AH404,0),0),"")</f>
        <v>1</v>
      </c>
      <c r="AJ404" s="194">
        <f t="shared" ca="1" si="403"/>
        <v>3.2000000000000006E-3</v>
      </c>
      <c r="AM404" s="194">
        <f t="shared" si="404"/>
        <v>0</v>
      </c>
      <c r="AN404" s="19">
        <f ca="1"/>
        <v>0</v>
      </c>
      <c r="AO404" s="208">
        <f t="shared" ca="1" si="405"/>
        <v>0</v>
      </c>
      <c r="AP404" s="207"/>
      <c r="AQ404" s="194"/>
      <c r="AR404" s="198" cm="1">
        <f t="array" ref="AR404">IFERROR(MATCH(TRUE,INDEX($B$14:$B$117&gt;=AQ404,0),0),"")</f>
        <v>1</v>
      </c>
      <c r="AS404" s="194">
        <f t="shared" ca="1" si="406"/>
        <v>3.2000000000000006E-3</v>
      </c>
      <c r="AV404" s="194">
        <f t="shared" si="407"/>
        <v>0</v>
      </c>
      <c r="AW404" s="19">
        <f ca="1"/>
        <v>0</v>
      </c>
      <c r="AX404" s="208">
        <f t="shared" ca="1" si="408"/>
        <v>0</v>
      </c>
      <c r="AY404" s="207"/>
      <c r="AZ404" s="194"/>
      <c r="BA404" s="198" cm="1">
        <f t="array" ref="BA404">IFERROR(MATCH(TRUE,INDEX($B$14:$B$117&gt;=AZ404,0),0),"")</f>
        <v>1</v>
      </c>
      <c r="BB404" s="194">
        <f t="shared" ca="1" si="409"/>
        <v>3.2000000000000006E-3</v>
      </c>
      <c r="BE404" s="194">
        <f t="shared" si="410"/>
        <v>0</v>
      </c>
      <c r="BF404" s="19">
        <f ca="1"/>
        <v>0</v>
      </c>
      <c r="BG404" s="208">
        <f t="shared" ca="1" si="411"/>
        <v>0</v>
      </c>
      <c r="BH404" s="207"/>
      <c r="BI404" s="194"/>
      <c r="BJ404" s="198" cm="1">
        <f t="array" ref="BJ404">IFERROR(MATCH(TRUE,INDEX($B$14:$B$117&gt;=BI404,0),0),"")</f>
        <v>1</v>
      </c>
      <c r="BK404" s="194">
        <f t="shared" ca="1" si="412"/>
        <v>3.2000000000000006E-3</v>
      </c>
      <c r="BN404" s="194">
        <f t="shared" si="413"/>
        <v>0</v>
      </c>
      <c r="BO404" s="19">
        <f ca="1"/>
        <v>0</v>
      </c>
      <c r="BP404" s="208">
        <f t="shared" ca="1" si="414"/>
        <v>0</v>
      </c>
      <c r="BQ404" s="207"/>
      <c r="BR404" s="194"/>
      <c r="BS404" s="198" cm="1">
        <f t="array" ref="BS404">IFERROR(MATCH(TRUE,INDEX($B$14:$B$117&gt;=BR404,0),0),"")</f>
        <v>1</v>
      </c>
      <c r="BT404" s="194">
        <f t="shared" ca="1" si="415"/>
        <v>3.2000000000000006E-3</v>
      </c>
      <c r="BW404" s="194">
        <f t="shared" si="416"/>
        <v>0</v>
      </c>
      <c r="BX404" s="19">
        <f ca="1"/>
        <v>0</v>
      </c>
      <c r="BY404" s="208">
        <f t="shared" ca="1" si="417"/>
        <v>0</v>
      </c>
      <c r="BZ404" s="207"/>
      <c r="CA404" s="194"/>
      <c r="CB404" s="198" cm="1">
        <f t="array" ref="CB404">IFERROR(MATCH(TRUE,INDEX($B$14:$B$117&gt;=CA404,0),0),"")</f>
        <v>1</v>
      </c>
      <c r="CC404" s="194">
        <f t="shared" ca="1" si="418"/>
        <v>3.2000000000000006E-3</v>
      </c>
      <c r="CF404" s="194">
        <f t="shared" si="419"/>
        <v>0</v>
      </c>
      <c r="CG404" s="19">
        <f ca="1"/>
        <v>0</v>
      </c>
      <c r="CH404" s="208">
        <f t="shared" ca="1" si="420"/>
        <v>0</v>
      </c>
      <c r="CI404" s="207"/>
      <c r="CJ404" s="194"/>
      <c r="CK404" s="198" cm="1">
        <f t="array" ref="CK404">IFERROR(MATCH(TRUE,INDEX($B$14:$B$117&gt;=CJ404,0),0),"")</f>
        <v>1</v>
      </c>
      <c r="CL404" s="194">
        <f t="shared" ca="1" si="421"/>
        <v>3.2000000000000006E-3</v>
      </c>
      <c r="CO404" s="194">
        <f t="shared" si="422"/>
        <v>0</v>
      </c>
      <c r="CP404" s="19">
        <f ca="1"/>
        <v>0</v>
      </c>
      <c r="CQ404" s="208">
        <f t="shared" ca="1" si="423"/>
        <v>0</v>
      </c>
      <c r="CR404" s="207"/>
      <c r="CS404" s="194"/>
      <c r="CT404" s="198" cm="1">
        <f t="array" ref="CT404">IFERROR(MATCH(TRUE,INDEX($B$14:$B$117&gt;=CS404,0),0),"")</f>
        <v>1</v>
      </c>
      <c r="CU404" s="194">
        <f t="shared" ca="1" si="424"/>
        <v>3.2000000000000006E-3</v>
      </c>
      <c r="CX404" s="194">
        <f t="shared" si="425"/>
        <v>0</v>
      </c>
      <c r="CY404" s="19" t="e">
        <f ca="1"/>
        <v>#N/A</v>
      </c>
      <c r="CZ404" s="208" t="e">
        <f t="shared" ca="1" si="426"/>
        <v>#N/A</v>
      </c>
      <c r="DA404" s="207"/>
      <c r="DB404" s="194"/>
      <c r="DC404" s="198" cm="1">
        <f t="array" ref="DC404">IFERROR(MATCH(TRUE,INDEX($B$14:$B$117&gt;=DB404,0),0),"")</f>
        <v>1</v>
      </c>
      <c r="DD404" s="194">
        <f t="shared" ca="1" si="427"/>
        <v>3.2000000000000006E-3</v>
      </c>
      <c r="DG404" s="194">
        <f t="shared" si="428"/>
        <v>0</v>
      </c>
      <c r="DH404" s="19" t="e">
        <f ca="1"/>
        <v>#N/A</v>
      </c>
      <c r="DI404" s="208" t="e">
        <f t="shared" ca="1" si="429"/>
        <v>#N/A</v>
      </c>
      <c r="DJ404" s="207"/>
      <c r="DK404" s="194"/>
      <c r="DL404" s="198" cm="1">
        <f t="array" ref="DL404">IFERROR(MATCH(TRUE,INDEX($B$14:$B$117&gt;=DK404,0),0),"")</f>
        <v>1</v>
      </c>
      <c r="DM404" s="194">
        <f t="shared" ca="1" si="430"/>
        <v>3.2000000000000006E-3</v>
      </c>
      <c r="DP404" s="194">
        <f t="shared" si="431"/>
        <v>0</v>
      </c>
      <c r="DQ404" s="19" t="e">
        <f ca="1"/>
        <v>#N/A</v>
      </c>
      <c r="DR404" s="208" t="e">
        <f t="shared" ca="1" si="432"/>
        <v>#N/A</v>
      </c>
      <c r="DS404" s="207"/>
      <c r="DT404" s="194"/>
      <c r="DU404" s="198" cm="1">
        <f t="array" ref="DU404">IFERROR(MATCH(TRUE,INDEX($B$14:$B$117&gt;=DT404,0),0),"")</f>
        <v>1</v>
      </c>
      <c r="DV404" s="194">
        <f t="shared" ca="1" si="433"/>
        <v>3.2000000000000006E-3</v>
      </c>
      <c r="DY404" s="194">
        <f t="shared" si="434"/>
        <v>0</v>
      </c>
      <c r="DZ404" s="19" t="e">
        <f ca="1"/>
        <v>#N/A</v>
      </c>
      <c r="EA404" s="208" t="e">
        <f t="shared" ca="1" si="435"/>
        <v>#N/A</v>
      </c>
      <c r="EB404" s="207"/>
      <c r="EC404" s="194"/>
      <c r="ED404" s="198" cm="1">
        <f t="array" ref="ED404">IFERROR(MATCH(TRUE,INDEX($B$14:$B$117&gt;=EC404,0),0),"")</f>
        <v>1</v>
      </c>
      <c r="EE404" s="194">
        <f t="shared" ca="1" si="436"/>
        <v>3.2000000000000006E-3</v>
      </c>
      <c r="EH404" s="194">
        <f t="shared" si="437"/>
        <v>0</v>
      </c>
      <c r="EI404" s="19" t="e">
        <f ca="1"/>
        <v>#N/A</v>
      </c>
      <c r="EJ404" s="208" t="e">
        <f t="shared" ca="1" si="438"/>
        <v>#N/A</v>
      </c>
      <c r="EK404" s="207"/>
      <c r="EL404" s="194"/>
      <c r="EM404" s="198" cm="1">
        <f t="array" ref="EM404">IFERROR(MATCH(TRUE,INDEX($B$14:$B$117&gt;=EL404,0),0),"")</f>
        <v>1</v>
      </c>
      <c r="EN404" s="194">
        <f t="shared" ca="1" si="439"/>
        <v>3.2000000000000006E-3</v>
      </c>
      <c r="EQ404" s="194">
        <f t="shared" si="440"/>
        <v>0</v>
      </c>
      <c r="ER404" s="19" t="e">
        <f ca="1"/>
        <v>#N/A</v>
      </c>
      <c r="ES404" s="208" t="e">
        <f t="shared" ca="1" si="441"/>
        <v>#N/A</v>
      </c>
      <c r="ET404" s="207"/>
      <c r="EU404" s="194"/>
      <c r="EV404" s="198" cm="1">
        <f t="array" ref="EV404">IFERROR(MATCH(TRUE,INDEX($B$14:$B$117&gt;=EU404,0),0),"")</f>
        <v>1</v>
      </c>
      <c r="EW404" s="194">
        <f t="shared" ca="1" si="442"/>
        <v>3.2000000000000006E-3</v>
      </c>
      <c r="EZ404" s="194">
        <f t="shared" si="443"/>
        <v>0</v>
      </c>
      <c r="FA404" s="19" t="e">
        <f ca="1"/>
        <v>#N/A</v>
      </c>
      <c r="FB404" s="208" t="e">
        <f t="shared" ca="1" si="444"/>
        <v>#N/A</v>
      </c>
      <c r="FC404" s="207"/>
      <c r="FD404" s="194"/>
      <c r="FE404" s="198" cm="1">
        <f t="array" ref="FE404">IFERROR(MATCH(TRUE,INDEX($B$14:$B$117&gt;=FD404,0),0),"")</f>
        <v>1</v>
      </c>
      <c r="FF404" s="194">
        <f t="shared" ca="1" si="445"/>
        <v>3.2000000000000006E-3</v>
      </c>
      <c r="FI404" s="194">
        <f t="shared" si="446"/>
        <v>0</v>
      </c>
      <c r="FJ404" s="19" t="e">
        <f ca="1"/>
        <v>#N/A</v>
      </c>
      <c r="FK404" s="208" t="e">
        <f t="shared" ca="1" si="447"/>
        <v>#N/A</v>
      </c>
      <c r="FL404" s="207"/>
      <c r="FM404" s="194"/>
      <c r="FN404" s="198" cm="1">
        <f t="array" ref="FN404">IFERROR(MATCH(TRUE,INDEX($B$14:$B$117&gt;=FM404,0),0),"")</f>
        <v>1</v>
      </c>
      <c r="FO404" s="194">
        <f t="shared" ca="1" si="448"/>
        <v>3.2000000000000006E-3</v>
      </c>
      <c r="FR404" s="194">
        <f t="shared" si="449"/>
        <v>0</v>
      </c>
      <c r="FS404" s="19" t="e">
        <f ca="1"/>
        <v>#N/A</v>
      </c>
      <c r="FT404" s="208" t="e">
        <f t="shared" ca="1" si="450"/>
        <v>#N/A</v>
      </c>
      <c r="FU404" s="207"/>
      <c r="FV404" s="194"/>
      <c r="FW404" s="198" cm="1">
        <f t="array" ref="FW404">IFERROR(MATCH(TRUE,INDEX($B$14:$B$117&gt;=FV404,0),0),"")</f>
        <v>1</v>
      </c>
      <c r="FX404" s="194">
        <f t="shared" ca="1" si="451"/>
        <v>3.2000000000000006E-3</v>
      </c>
      <c r="GA404" s="194">
        <f t="shared" si="452"/>
        <v>0</v>
      </c>
      <c r="GB404" s="19" t="e">
        <f ca="1"/>
        <v>#N/A</v>
      </c>
      <c r="GC404" s="208" t="e">
        <f t="shared" ca="1" si="453"/>
        <v>#N/A</v>
      </c>
    </row>
    <row r="405" spans="6:185" x14ac:dyDescent="0.2">
      <c r="F405" s="207"/>
      <c r="G405" s="194"/>
      <c r="H405" s="198" cm="1">
        <f t="array" ref="H405">IFERROR(MATCH(TRUE,INDEX($B$14:$B$117&gt;=G405,0),0),"")</f>
        <v>1</v>
      </c>
      <c r="I405" s="194">
        <f t="shared" ca="1" si="398"/>
        <v>3.2000000000000006E-3</v>
      </c>
      <c r="L405" s="194">
        <f t="shared" si="454"/>
        <v>0</v>
      </c>
      <c r="M405" s="19">
        <f ca="1"/>
        <v>0</v>
      </c>
      <c r="N405" s="208">
        <f t="shared" ca="1" si="455"/>
        <v>0</v>
      </c>
      <c r="O405" s="207"/>
      <c r="P405" s="194"/>
      <c r="Q405" s="198" cm="1">
        <f t="array" ref="Q405">IFERROR(MATCH(TRUE,INDEX($B$14:$B$117&gt;=P405,0),0),"")</f>
        <v>1</v>
      </c>
      <c r="R405" s="194">
        <f t="shared" ca="1" si="399"/>
        <v>3.2000000000000006E-3</v>
      </c>
      <c r="U405" s="194">
        <f t="shared" si="456"/>
        <v>0</v>
      </c>
      <c r="V405" s="19">
        <f ca="1"/>
        <v>0</v>
      </c>
      <c r="W405" s="208">
        <f t="shared" ca="1" si="457"/>
        <v>0</v>
      </c>
      <c r="X405" s="207"/>
      <c r="Y405" s="194"/>
      <c r="Z405" s="198" cm="1">
        <f t="array" ref="Z405">IFERROR(MATCH(TRUE,INDEX($B$14:$B$117&gt;=Y405,0),0),"")</f>
        <v>1</v>
      </c>
      <c r="AA405" s="194">
        <f t="shared" ca="1" si="400"/>
        <v>3.2000000000000006E-3</v>
      </c>
      <c r="AD405" s="194">
        <f t="shared" si="401"/>
        <v>0</v>
      </c>
      <c r="AE405" s="19">
        <f ca="1"/>
        <v>0</v>
      </c>
      <c r="AF405" s="208">
        <f t="shared" ca="1" si="402"/>
        <v>0</v>
      </c>
      <c r="AG405" s="207"/>
      <c r="AH405" s="194"/>
      <c r="AI405" s="198" cm="1">
        <f t="array" ref="AI405">IFERROR(MATCH(TRUE,INDEX($B$14:$B$117&gt;=AH405,0),0),"")</f>
        <v>1</v>
      </c>
      <c r="AJ405" s="194">
        <f t="shared" ca="1" si="403"/>
        <v>3.2000000000000006E-3</v>
      </c>
      <c r="AM405" s="194">
        <f t="shared" si="404"/>
        <v>0</v>
      </c>
      <c r="AN405" s="19">
        <f ca="1"/>
        <v>0</v>
      </c>
      <c r="AO405" s="208">
        <f t="shared" ca="1" si="405"/>
        <v>0</v>
      </c>
      <c r="AP405" s="207"/>
      <c r="AQ405" s="194"/>
      <c r="AR405" s="198" cm="1">
        <f t="array" ref="AR405">IFERROR(MATCH(TRUE,INDEX($B$14:$B$117&gt;=AQ405,0),0),"")</f>
        <v>1</v>
      </c>
      <c r="AS405" s="194">
        <f t="shared" ca="1" si="406"/>
        <v>3.2000000000000006E-3</v>
      </c>
      <c r="AV405" s="194">
        <f t="shared" si="407"/>
        <v>0</v>
      </c>
      <c r="AW405" s="19">
        <f ca="1"/>
        <v>0</v>
      </c>
      <c r="AX405" s="208">
        <f t="shared" ca="1" si="408"/>
        <v>0</v>
      </c>
      <c r="AY405" s="207"/>
      <c r="AZ405" s="194"/>
      <c r="BA405" s="198" cm="1">
        <f t="array" ref="BA405">IFERROR(MATCH(TRUE,INDEX($B$14:$B$117&gt;=AZ405,0),0),"")</f>
        <v>1</v>
      </c>
      <c r="BB405" s="194">
        <f t="shared" ca="1" si="409"/>
        <v>3.2000000000000006E-3</v>
      </c>
      <c r="BE405" s="194">
        <f t="shared" si="410"/>
        <v>0</v>
      </c>
      <c r="BF405" s="19">
        <f ca="1"/>
        <v>0</v>
      </c>
      <c r="BG405" s="208">
        <f t="shared" ca="1" si="411"/>
        <v>0</v>
      </c>
      <c r="BH405" s="207"/>
      <c r="BI405" s="194"/>
      <c r="BJ405" s="198" cm="1">
        <f t="array" ref="BJ405">IFERROR(MATCH(TRUE,INDEX($B$14:$B$117&gt;=BI405,0),0),"")</f>
        <v>1</v>
      </c>
      <c r="BK405" s="194">
        <f t="shared" ca="1" si="412"/>
        <v>3.2000000000000006E-3</v>
      </c>
      <c r="BN405" s="194">
        <f t="shared" si="413"/>
        <v>0</v>
      </c>
      <c r="BO405" s="19">
        <f ca="1"/>
        <v>0</v>
      </c>
      <c r="BP405" s="208">
        <f t="shared" ca="1" si="414"/>
        <v>0</v>
      </c>
      <c r="BQ405" s="207"/>
      <c r="BR405" s="194"/>
      <c r="BS405" s="198" cm="1">
        <f t="array" ref="BS405">IFERROR(MATCH(TRUE,INDEX($B$14:$B$117&gt;=BR405,0),0),"")</f>
        <v>1</v>
      </c>
      <c r="BT405" s="194">
        <f t="shared" ca="1" si="415"/>
        <v>3.2000000000000006E-3</v>
      </c>
      <c r="BW405" s="194">
        <f t="shared" si="416"/>
        <v>0</v>
      </c>
      <c r="BX405" s="19">
        <f ca="1"/>
        <v>0</v>
      </c>
      <c r="BY405" s="208">
        <f t="shared" ca="1" si="417"/>
        <v>0</v>
      </c>
      <c r="BZ405" s="207"/>
      <c r="CA405" s="194"/>
      <c r="CB405" s="198" cm="1">
        <f t="array" ref="CB405">IFERROR(MATCH(TRUE,INDEX($B$14:$B$117&gt;=CA405,0),0),"")</f>
        <v>1</v>
      </c>
      <c r="CC405" s="194">
        <f t="shared" ca="1" si="418"/>
        <v>3.2000000000000006E-3</v>
      </c>
      <c r="CF405" s="194">
        <f t="shared" si="419"/>
        <v>0</v>
      </c>
      <c r="CG405" s="19">
        <f ca="1"/>
        <v>0</v>
      </c>
      <c r="CH405" s="208">
        <f t="shared" ca="1" si="420"/>
        <v>0</v>
      </c>
      <c r="CI405" s="207"/>
      <c r="CJ405" s="194"/>
      <c r="CK405" s="198" cm="1">
        <f t="array" ref="CK405">IFERROR(MATCH(TRUE,INDEX($B$14:$B$117&gt;=CJ405,0),0),"")</f>
        <v>1</v>
      </c>
      <c r="CL405" s="194">
        <f t="shared" ca="1" si="421"/>
        <v>3.2000000000000006E-3</v>
      </c>
      <c r="CO405" s="194">
        <f t="shared" si="422"/>
        <v>0</v>
      </c>
      <c r="CP405" s="19">
        <f ca="1"/>
        <v>0</v>
      </c>
      <c r="CQ405" s="208">
        <f t="shared" ca="1" si="423"/>
        <v>0</v>
      </c>
      <c r="CR405" s="207"/>
      <c r="CS405" s="194"/>
      <c r="CT405" s="198" cm="1">
        <f t="array" ref="CT405">IFERROR(MATCH(TRUE,INDEX($B$14:$B$117&gt;=CS405,0),0),"")</f>
        <v>1</v>
      </c>
      <c r="CU405" s="194">
        <f t="shared" ca="1" si="424"/>
        <v>3.2000000000000006E-3</v>
      </c>
      <c r="CX405" s="194">
        <f t="shared" si="425"/>
        <v>0</v>
      </c>
      <c r="CY405" s="19" t="e">
        <f ca="1"/>
        <v>#N/A</v>
      </c>
      <c r="CZ405" s="208" t="e">
        <f t="shared" ca="1" si="426"/>
        <v>#N/A</v>
      </c>
      <c r="DA405" s="207"/>
      <c r="DB405" s="194"/>
      <c r="DC405" s="198" cm="1">
        <f t="array" ref="DC405">IFERROR(MATCH(TRUE,INDEX($B$14:$B$117&gt;=DB405,0),0),"")</f>
        <v>1</v>
      </c>
      <c r="DD405" s="194">
        <f t="shared" ca="1" si="427"/>
        <v>3.2000000000000006E-3</v>
      </c>
      <c r="DG405" s="194">
        <f t="shared" si="428"/>
        <v>0</v>
      </c>
      <c r="DH405" s="19" t="e">
        <f ca="1"/>
        <v>#N/A</v>
      </c>
      <c r="DI405" s="208" t="e">
        <f t="shared" ca="1" si="429"/>
        <v>#N/A</v>
      </c>
      <c r="DJ405" s="207"/>
      <c r="DK405" s="194"/>
      <c r="DL405" s="198" cm="1">
        <f t="array" ref="DL405">IFERROR(MATCH(TRUE,INDEX($B$14:$B$117&gt;=DK405,0),0),"")</f>
        <v>1</v>
      </c>
      <c r="DM405" s="194">
        <f t="shared" ca="1" si="430"/>
        <v>3.2000000000000006E-3</v>
      </c>
      <c r="DP405" s="194">
        <f t="shared" si="431"/>
        <v>0</v>
      </c>
      <c r="DQ405" s="19" t="e">
        <f ca="1"/>
        <v>#N/A</v>
      </c>
      <c r="DR405" s="208" t="e">
        <f t="shared" ca="1" si="432"/>
        <v>#N/A</v>
      </c>
      <c r="DS405" s="207"/>
      <c r="DT405" s="194"/>
      <c r="DU405" s="198" cm="1">
        <f t="array" ref="DU405">IFERROR(MATCH(TRUE,INDEX($B$14:$B$117&gt;=DT405,0),0),"")</f>
        <v>1</v>
      </c>
      <c r="DV405" s="194">
        <f t="shared" ca="1" si="433"/>
        <v>3.2000000000000006E-3</v>
      </c>
      <c r="DY405" s="194">
        <f t="shared" si="434"/>
        <v>0</v>
      </c>
      <c r="DZ405" s="19" t="e">
        <f ca="1"/>
        <v>#N/A</v>
      </c>
      <c r="EA405" s="208" t="e">
        <f t="shared" ca="1" si="435"/>
        <v>#N/A</v>
      </c>
      <c r="EB405" s="207"/>
      <c r="EC405" s="194"/>
      <c r="ED405" s="198" cm="1">
        <f t="array" ref="ED405">IFERROR(MATCH(TRUE,INDEX($B$14:$B$117&gt;=EC405,0),0),"")</f>
        <v>1</v>
      </c>
      <c r="EE405" s="194">
        <f t="shared" ca="1" si="436"/>
        <v>3.2000000000000006E-3</v>
      </c>
      <c r="EH405" s="194">
        <f t="shared" si="437"/>
        <v>0</v>
      </c>
      <c r="EI405" s="19" t="e">
        <f ca="1"/>
        <v>#N/A</v>
      </c>
      <c r="EJ405" s="208" t="e">
        <f t="shared" ca="1" si="438"/>
        <v>#N/A</v>
      </c>
      <c r="EK405" s="207"/>
      <c r="EL405" s="194"/>
      <c r="EM405" s="198" cm="1">
        <f t="array" ref="EM405">IFERROR(MATCH(TRUE,INDEX($B$14:$B$117&gt;=EL405,0),0),"")</f>
        <v>1</v>
      </c>
      <c r="EN405" s="194">
        <f t="shared" ca="1" si="439"/>
        <v>3.2000000000000006E-3</v>
      </c>
      <c r="EQ405" s="194">
        <f t="shared" si="440"/>
        <v>0</v>
      </c>
      <c r="ER405" s="19" t="e">
        <f ca="1"/>
        <v>#N/A</v>
      </c>
      <c r="ES405" s="208" t="e">
        <f t="shared" ca="1" si="441"/>
        <v>#N/A</v>
      </c>
      <c r="ET405" s="207"/>
      <c r="EU405" s="194"/>
      <c r="EV405" s="198" cm="1">
        <f t="array" ref="EV405">IFERROR(MATCH(TRUE,INDEX($B$14:$B$117&gt;=EU405,0),0),"")</f>
        <v>1</v>
      </c>
      <c r="EW405" s="194">
        <f t="shared" ca="1" si="442"/>
        <v>3.2000000000000006E-3</v>
      </c>
      <c r="EZ405" s="194">
        <f t="shared" si="443"/>
        <v>0</v>
      </c>
      <c r="FA405" s="19" t="e">
        <f ca="1"/>
        <v>#N/A</v>
      </c>
      <c r="FB405" s="208" t="e">
        <f t="shared" ca="1" si="444"/>
        <v>#N/A</v>
      </c>
      <c r="FC405" s="207"/>
      <c r="FD405" s="194"/>
      <c r="FE405" s="198" cm="1">
        <f t="array" ref="FE405">IFERROR(MATCH(TRUE,INDEX($B$14:$B$117&gt;=FD405,0),0),"")</f>
        <v>1</v>
      </c>
      <c r="FF405" s="194">
        <f t="shared" ca="1" si="445"/>
        <v>3.2000000000000006E-3</v>
      </c>
      <c r="FI405" s="194">
        <f t="shared" si="446"/>
        <v>0</v>
      </c>
      <c r="FJ405" s="19" t="e">
        <f ca="1"/>
        <v>#N/A</v>
      </c>
      <c r="FK405" s="208" t="e">
        <f t="shared" ca="1" si="447"/>
        <v>#N/A</v>
      </c>
      <c r="FL405" s="207"/>
      <c r="FM405" s="194"/>
      <c r="FN405" s="198" cm="1">
        <f t="array" ref="FN405">IFERROR(MATCH(TRUE,INDEX($B$14:$B$117&gt;=FM405,0),0),"")</f>
        <v>1</v>
      </c>
      <c r="FO405" s="194">
        <f t="shared" ca="1" si="448"/>
        <v>3.2000000000000006E-3</v>
      </c>
      <c r="FR405" s="194">
        <f t="shared" si="449"/>
        <v>0</v>
      </c>
      <c r="FS405" s="19" t="e">
        <f ca="1"/>
        <v>#N/A</v>
      </c>
      <c r="FT405" s="208" t="e">
        <f t="shared" ca="1" si="450"/>
        <v>#N/A</v>
      </c>
      <c r="FU405" s="207"/>
      <c r="FV405" s="194"/>
      <c r="FW405" s="198" cm="1">
        <f t="array" ref="FW405">IFERROR(MATCH(TRUE,INDEX($B$14:$B$117&gt;=FV405,0),0),"")</f>
        <v>1</v>
      </c>
      <c r="FX405" s="194">
        <f t="shared" ca="1" si="451"/>
        <v>3.2000000000000006E-3</v>
      </c>
      <c r="GA405" s="194">
        <f t="shared" si="452"/>
        <v>0</v>
      </c>
      <c r="GB405" s="19" t="e">
        <f ca="1"/>
        <v>#N/A</v>
      </c>
      <c r="GC405" s="208" t="e">
        <f t="shared" ca="1" si="453"/>
        <v>#N/A</v>
      </c>
    </row>
    <row r="406" spans="6:185" x14ac:dyDescent="0.2">
      <c r="F406" s="207"/>
      <c r="G406" s="194"/>
      <c r="H406" s="198" cm="1">
        <f t="array" ref="H406">IFERROR(MATCH(TRUE,INDEX($B$14:$B$117&gt;=G406,0),0),"")</f>
        <v>1</v>
      </c>
      <c r="I406" s="194">
        <f t="shared" ca="1" si="398"/>
        <v>3.2000000000000006E-3</v>
      </c>
      <c r="L406" s="194">
        <f t="shared" si="454"/>
        <v>0</v>
      </c>
      <c r="M406" s="19">
        <f ca="1"/>
        <v>0</v>
      </c>
      <c r="N406" s="208">
        <f t="shared" ca="1" si="455"/>
        <v>0</v>
      </c>
      <c r="O406" s="207"/>
      <c r="P406" s="194"/>
      <c r="Q406" s="198" cm="1">
        <f t="array" ref="Q406">IFERROR(MATCH(TRUE,INDEX($B$14:$B$117&gt;=P406,0),0),"")</f>
        <v>1</v>
      </c>
      <c r="R406" s="194">
        <f t="shared" ca="1" si="399"/>
        <v>3.2000000000000006E-3</v>
      </c>
      <c r="U406" s="194">
        <f t="shared" si="456"/>
        <v>0</v>
      </c>
      <c r="V406" s="19">
        <f ca="1"/>
        <v>0</v>
      </c>
      <c r="W406" s="208">
        <f t="shared" ca="1" si="457"/>
        <v>0</v>
      </c>
      <c r="X406" s="207"/>
      <c r="Y406" s="194"/>
      <c r="Z406" s="198" cm="1">
        <f t="array" ref="Z406">IFERROR(MATCH(TRUE,INDEX($B$14:$B$117&gt;=Y406,0),0),"")</f>
        <v>1</v>
      </c>
      <c r="AA406" s="194">
        <f t="shared" ca="1" si="400"/>
        <v>3.2000000000000006E-3</v>
      </c>
      <c r="AD406" s="194">
        <f t="shared" si="401"/>
        <v>0</v>
      </c>
      <c r="AE406" s="19">
        <f ca="1"/>
        <v>0</v>
      </c>
      <c r="AF406" s="208">
        <f t="shared" ca="1" si="402"/>
        <v>0</v>
      </c>
      <c r="AG406" s="207"/>
      <c r="AH406" s="194"/>
      <c r="AI406" s="198" cm="1">
        <f t="array" ref="AI406">IFERROR(MATCH(TRUE,INDEX($B$14:$B$117&gt;=AH406,0),0),"")</f>
        <v>1</v>
      </c>
      <c r="AJ406" s="194">
        <f t="shared" ca="1" si="403"/>
        <v>3.2000000000000006E-3</v>
      </c>
      <c r="AM406" s="194">
        <f t="shared" si="404"/>
        <v>0</v>
      </c>
      <c r="AN406" s="19">
        <f ca="1"/>
        <v>0</v>
      </c>
      <c r="AO406" s="208">
        <f t="shared" ca="1" si="405"/>
        <v>0</v>
      </c>
      <c r="AP406" s="207"/>
      <c r="AQ406" s="194"/>
      <c r="AR406" s="198" cm="1">
        <f t="array" ref="AR406">IFERROR(MATCH(TRUE,INDEX($B$14:$B$117&gt;=AQ406,0),0),"")</f>
        <v>1</v>
      </c>
      <c r="AS406" s="194">
        <f t="shared" ca="1" si="406"/>
        <v>3.2000000000000006E-3</v>
      </c>
      <c r="AV406" s="194">
        <f t="shared" si="407"/>
        <v>0</v>
      </c>
      <c r="AW406" s="19">
        <f ca="1"/>
        <v>0</v>
      </c>
      <c r="AX406" s="208">
        <f t="shared" ca="1" si="408"/>
        <v>0</v>
      </c>
      <c r="AY406" s="207"/>
      <c r="AZ406" s="194"/>
      <c r="BA406" s="198" cm="1">
        <f t="array" ref="BA406">IFERROR(MATCH(TRUE,INDEX($B$14:$B$117&gt;=AZ406,0),0),"")</f>
        <v>1</v>
      </c>
      <c r="BB406" s="194">
        <f t="shared" ca="1" si="409"/>
        <v>3.2000000000000006E-3</v>
      </c>
      <c r="BE406" s="194">
        <f t="shared" si="410"/>
        <v>0</v>
      </c>
      <c r="BF406" s="19">
        <f ca="1"/>
        <v>0</v>
      </c>
      <c r="BG406" s="208">
        <f t="shared" ca="1" si="411"/>
        <v>0</v>
      </c>
      <c r="BH406" s="207"/>
      <c r="BI406" s="194"/>
      <c r="BJ406" s="198" cm="1">
        <f t="array" ref="BJ406">IFERROR(MATCH(TRUE,INDEX($B$14:$B$117&gt;=BI406,0),0),"")</f>
        <v>1</v>
      </c>
      <c r="BK406" s="194">
        <f t="shared" ca="1" si="412"/>
        <v>3.2000000000000006E-3</v>
      </c>
      <c r="BN406" s="194">
        <f t="shared" si="413"/>
        <v>0</v>
      </c>
      <c r="BO406" s="19">
        <f ca="1"/>
        <v>0</v>
      </c>
      <c r="BP406" s="208">
        <f t="shared" ca="1" si="414"/>
        <v>0</v>
      </c>
      <c r="BQ406" s="207"/>
      <c r="BR406" s="194"/>
      <c r="BS406" s="198" cm="1">
        <f t="array" ref="BS406">IFERROR(MATCH(TRUE,INDEX($B$14:$B$117&gt;=BR406,0),0),"")</f>
        <v>1</v>
      </c>
      <c r="BT406" s="194">
        <f t="shared" ca="1" si="415"/>
        <v>3.2000000000000006E-3</v>
      </c>
      <c r="BW406" s="194">
        <f t="shared" si="416"/>
        <v>0</v>
      </c>
      <c r="BX406" s="19">
        <f ca="1"/>
        <v>0</v>
      </c>
      <c r="BY406" s="208">
        <f t="shared" ca="1" si="417"/>
        <v>0</v>
      </c>
      <c r="BZ406" s="207"/>
      <c r="CA406" s="194"/>
      <c r="CB406" s="198" cm="1">
        <f t="array" ref="CB406">IFERROR(MATCH(TRUE,INDEX($B$14:$B$117&gt;=CA406,0),0),"")</f>
        <v>1</v>
      </c>
      <c r="CC406" s="194">
        <f t="shared" ca="1" si="418"/>
        <v>3.2000000000000006E-3</v>
      </c>
      <c r="CF406" s="194">
        <f t="shared" si="419"/>
        <v>0</v>
      </c>
      <c r="CG406" s="19">
        <f ca="1"/>
        <v>0</v>
      </c>
      <c r="CH406" s="208">
        <f t="shared" ca="1" si="420"/>
        <v>0</v>
      </c>
      <c r="CI406" s="207"/>
      <c r="CJ406" s="194"/>
      <c r="CK406" s="198" cm="1">
        <f t="array" ref="CK406">IFERROR(MATCH(TRUE,INDEX($B$14:$B$117&gt;=CJ406,0),0),"")</f>
        <v>1</v>
      </c>
      <c r="CL406" s="194">
        <f t="shared" ca="1" si="421"/>
        <v>3.2000000000000006E-3</v>
      </c>
      <c r="CO406" s="194">
        <f t="shared" si="422"/>
        <v>0</v>
      </c>
      <c r="CP406" s="19">
        <f ca="1"/>
        <v>0</v>
      </c>
      <c r="CQ406" s="208">
        <f t="shared" ca="1" si="423"/>
        <v>0</v>
      </c>
      <c r="CR406" s="207"/>
      <c r="CS406" s="194"/>
      <c r="CT406" s="198" cm="1">
        <f t="array" ref="CT406">IFERROR(MATCH(TRUE,INDEX($B$14:$B$117&gt;=CS406,0),0),"")</f>
        <v>1</v>
      </c>
      <c r="CU406" s="194">
        <f t="shared" ca="1" si="424"/>
        <v>3.2000000000000006E-3</v>
      </c>
      <c r="CX406" s="194">
        <f t="shared" si="425"/>
        <v>0</v>
      </c>
      <c r="CY406" s="19" t="e">
        <f ca="1"/>
        <v>#N/A</v>
      </c>
      <c r="CZ406" s="208" t="e">
        <f t="shared" ca="1" si="426"/>
        <v>#N/A</v>
      </c>
      <c r="DA406" s="207"/>
      <c r="DB406" s="194"/>
      <c r="DC406" s="198" cm="1">
        <f t="array" ref="DC406">IFERROR(MATCH(TRUE,INDEX($B$14:$B$117&gt;=DB406,0),0),"")</f>
        <v>1</v>
      </c>
      <c r="DD406" s="194">
        <f t="shared" ca="1" si="427"/>
        <v>3.2000000000000006E-3</v>
      </c>
      <c r="DG406" s="194">
        <f t="shared" si="428"/>
        <v>0</v>
      </c>
      <c r="DH406" s="19" t="e">
        <f ca="1"/>
        <v>#N/A</v>
      </c>
      <c r="DI406" s="208" t="e">
        <f t="shared" ca="1" si="429"/>
        <v>#N/A</v>
      </c>
      <c r="DJ406" s="207"/>
      <c r="DK406" s="194"/>
      <c r="DL406" s="198" cm="1">
        <f t="array" ref="DL406">IFERROR(MATCH(TRUE,INDEX($B$14:$B$117&gt;=DK406,0),0),"")</f>
        <v>1</v>
      </c>
      <c r="DM406" s="194">
        <f t="shared" ca="1" si="430"/>
        <v>3.2000000000000006E-3</v>
      </c>
      <c r="DP406" s="194">
        <f t="shared" si="431"/>
        <v>0</v>
      </c>
      <c r="DQ406" s="19" t="e">
        <f ca="1"/>
        <v>#N/A</v>
      </c>
      <c r="DR406" s="208" t="e">
        <f t="shared" ca="1" si="432"/>
        <v>#N/A</v>
      </c>
      <c r="DS406" s="207"/>
      <c r="DT406" s="194"/>
      <c r="DU406" s="198" cm="1">
        <f t="array" ref="DU406">IFERROR(MATCH(TRUE,INDEX($B$14:$B$117&gt;=DT406,0),0),"")</f>
        <v>1</v>
      </c>
      <c r="DV406" s="194">
        <f t="shared" ca="1" si="433"/>
        <v>3.2000000000000006E-3</v>
      </c>
      <c r="DY406" s="194">
        <f t="shared" si="434"/>
        <v>0</v>
      </c>
      <c r="DZ406" s="19" t="e">
        <f ca="1"/>
        <v>#N/A</v>
      </c>
      <c r="EA406" s="208" t="e">
        <f t="shared" ca="1" si="435"/>
        <v>#N/A</v>
      </c>
      <c r="EB406" s="207"/>
      <c r="EC406" s="194"/>
      <c r="ED406" s="198" cm="1">
        <f t="array" ref="ED406">IFERROR(MATCH(TRUE,INDEX($B$14:$B$117&gt;=EC406,0),0),"")</f>
        <v>1</v>
      </c>
      <c r="EE406" s="194">
        <f t="shared" ca="1" si="436"/>
        <v>3.2000000000000006E-3</v>
      </c>
      <c r="EH406" s="194">
        <f t="shared" si="437"/>
        <v>0</v>
      </c>
      <c r="EI406" s="19" t="e">
        <f ca="1"/>
        <v>#N/A</v>
      </c>
      <c r="EJ406" s="208" t="e">
        <f t="shared" ca="1" si="438"/>
        <v>#N/A</v>
      </c>
      <c r="EK406" s="207"/>
      <c r="EL406" s="194"/>
      <c r="EM406" s="198" cm="1">
        <f t="array" ref="EM406">IFERROR(MATCH(TRUE,INDEX($B$14:$B$117&gt;=EL406,0),0),"")</f>
        <v>1</v>
      </c>
      <c r="EN406" s="194">
        <f t="shared" ca="1" si="439"/>
        <v>3.2000000000000006E-3</v>
      </c>
      <c r="EQ406" s="194">
        <f t="shared" si="440"/>
        <v>0</v>
      </c>
      <c r="ER406" s="19" t="e">
        <f ca="1"/>
        <v>#N/A</v>
      </c>
      <c r="ES406" s="208" t="e">
        <f t="shared" ca="1" si="441"/>
        <v>#N/A</v>
      </c>
      <c r="ET406" s="207"/>
      <c r="EU406" s="194"/>
      <c r="EV406" s="198" cm="1">
        <f t="array" ref="EV406">IFERROR(MATCH(TRUE,INDEX($B$14:$B$117&gt;=EU406,0),0),"")</f>
        <v>1</v>
      </c>
      <c r="EW406" s="194">
        <f t="shared" ca="1" si="442"/>
        <v>3.2000000000000006E-3</v>
      </c>
      <c r="EZ406" s="194">
        <f t="shared" si="443"/>
        <v>0</v>
      </c>
      <c r="FA406" s="19" t="e">
        <f ca="1"/>
        <v>#N/A</v>
      </c>
      <c r="FB406" s="208" t="e">
        <f t="shared" ca="1" si="444"/>
        <v>#N/A</v>
      </c>
      <c r="FC406" s="207"/>
      <c r="FD406" s="194"/>
      <c r="FE406" s="198" cm="1">
        <f t="array" ref="FE406">IFERROR(MATCH(TRUE,INDEX($B$14:$B$117&gt;=FD406,0),0),"")</f>
        <v>1</v>
      </c>
      <c r="FF406" s="194">
        <f t="shared" ca="1" si="445"/>
        <v>3.2000000000000006E-3</v>
      </c>
      <c r="FI406" s="194">
        <f t="shared" si="446"/>
        <v>0</v>
      </c>
      <c r="FJ406" s="19" t="e">
        <f ca="1"/>
        <v>#N/A</v>
      </c>
      <c r="FK406" s="208" t="e">
        <f t="shared" ca="1" si="447"/>
        <v>#N/A</v>
      </c>
      <c r="FL406" s="207"/>
      <c r="FM406" s="194"/>
      <c r="FN406" s="198" cm="1">
        <f t="array" ref="FN406">IFERROR(MATCH(TRUE,INDEX($B$14:$B$117&gt;=FM406,0),0),"")</f>
        <v>1</v>
      </c>
      <c r="FO406" s="194">
        <f t="shared" ca="1" si="448"/>
        <v>3.2000000000000006E-3</v>
      </c>
      <c r="FR406" s="194">
        <f t="shared" si="449"/>
        <v>0</v>
      </c>
      <c r="FS406" s="19" t="e">
        <f ca="1"/>
        <v>#N/A</v>
      </c>
      <c r="FT406" s="208" t="e">
        <f t="shared" ca="1" si="450"/>
        <v>#N/A</v>
      </c>
      <c r="FU406" s="207"/>
      <c r="FV406" s="194"/>
      <c r="FW406" s="198" cm="1">
        <f t="array" ref="FW406">IFERROR(MATCH(TRUE,INDEX($B$14:$B$117&gt;=FV406,0),0),"")</f>
        <v>1</v>
      </c>
      <c r="FX406" s="194">
        <f t="shared" ca="1" si="451"/>
        <v>3.2000000000000006E-3</v>
      </c>
      <c r="GA406" s="194">
        <f t="shared" si="452"/>
        <v>0</v>
      </c>
      <c r="GB406" s="19" t="e">
        <f ca="1"/>
        <v>#N/A</v>
      </c>
      <c r="GC406" s="208" t="e">
        <f t="shared" ca="1" si="453"/>
        <v>#N/A</v>
      </c>
    </row>
    <row r="407" spans="6:185" x14ac:dyDescent="0.2">
      <c r="F407" s="207"/>
      <c r="G407" s="194"/>
      <c r="H407" s="198" cm="1">
        <f t="array" ref="H407">IFERROR(MATCH(TRUE,INDEX($B$14:$B$117&gt;=G407,0),0),"")</f>
        <v>1</v>
      </c>
      <c r="I407" s="194">
        <f t="shared" ca="1" si="398"/>
        <v>3.2000000000000006E-3</v>
      </c>
      <c r="L407" s="194">
        <f t="shared" si="454"/>
        <v>0</v>
      </c>
      <c r="M407" s="19">
        <f ca="1"/>
        <v>0</v>
      </c>
      <c r="N407" s="208">
        <f t="shared" ca="1" si="455"/>
        <v>0</v>
      </c>
      <c r="O407" s="207"/>
      <c r="P407" s="194"/>
      <c r="Q407" s="198" cm="1">
        <f t="array" ref="Q407">IFERROR(MATCH(TRUE,INDEX($B$14:$B$117&gt;=P407,0),0),"")</f>
        <v>1</v>
      </c>
      <c r="R407" s="194">
        <f t="shared" ca="1" si="399"/>
        <v>3.2000000000000006E-3</v>
      </c>
      <c r="U407" s="194">
        <f t="shared" si="456"/>
        <v>0</v>
      </c>
      <c r="V407" s="19">
        <f ca="1"/>
        <v>0</v>
      </c>
      <c r="W407" s="208">
        <f t="shared" ca="1" si="457"/>
        <v>0</v>
      </c>
      <c r="X407" s="207"/>
      <c r="Y407" s="194"/>
      <c r="Z407" s="198" cm="1">
        <f t="array" ref="Z407">IFERROR(MATCH(TRUE,INDEX($B$14:$B$117&gt;=Y407,0),0),"")</f>
        <v>1</v>
      </c>
      <c r="AA407" s="194">
        <f t="shared" ca="1" si="400"/>
        <v>3.2000000000000006E-3</v>
      </c>
      <c r="AD407" s="194">
        <f t="shared" si="401"/>
        <v>0</v>
      </c>
      <c r="AE407" s="19">
        <f ca="1"/>
        <v>0</v>
      </c>
      <c r="AF407" s="208">
        <f t="shared" ca="1" si="402"/>
        <v>0</v>
      </c>
      <c r="AG407" s="207"/>
      <c r="AH407" s="194"/>
      <c r="AI407" s="198" cm="1">
        <f t="array" ref="AI407">IFERROR(MATCH(TRUE,INDEX($B$14:$B$117&gt;=AH407,0),0),"")</f>
        <v>1</v>
      </c>
      <c r="AJ407" s="194">
        <f t="shared" ca="1" si="403"/>
        <v>3.2000000000000006E-3</v>
      </c>
      <c r="AM407" s="194">
        <f t="shared" si="404"/>
        <v>0</v>
      </c>
      <c r="AN407" s="19">
        <f ca="1"/>
        <v>0</v>
      </c>
      <c r="AO407" s="208">
        <f t="shared" ca="1" si="405"/>
        <v>0</v>
      </c>
      <c r="AP407" s="207"/>
      <c r="AQ407" s="194"/>
      <c r="AR407" s="198" cm="1">
        <f t="array" ref="AR407">IFERROR(MATCH(TRUE,INDEX($B$14:$B$117&gt;=AQ407,0),0),"")</f>
        <v>1</v>
      </c>
      <c r="AS407" s="194">
        <f t="shared" ca="1" si="406"/>
        <v>3.2000000000000006E-3</v>
      </c>
      <c r="AV407" s="194">
        <f t="shared" si="407"/>
        <v>0</v>
      </c>
      <c r="AW407" s="19">
        <f ca="1"/>
        <v>0</v>
      </c>
      <c r="AX407" s="208">
        <f t="shared" ca="1" si="408"/>
        <v>0</v>
      </c>
      <c r="AY407" s="207"/>
      <c r="AZ407" s="194"/>
      <c r="BA407" s="198" cm="1">
        <f t="array" ref="BA407">IFERROR(MATCH(TRUE,INDEX($B$14:$B$117&gt;=AZ407,0),0),"")</f>
        <v>1</v>
      </c>
      <c r="BB407" s="194">
        <f t="shared" ca="1" si="409"/>
        <v>3.2000000000000006E-3</v>
      </c>
      <c r="BE407" s="194">
        <f t="shared" si="410"/>
        <v>0</v>
      </c>
      <c r="BF407" s="19">
        <f ca="1"/>
        <v>0</v>
      </c>
      <c r="BG407" s="208">
        <f t="shared" ca="1" si="411"/>
        <v>0</v>
      </c>
      <c r="BH407" s="207"/>
      <c r="BI407" s="194"/>
      <c r="BJ407" s="198" cm="1">
        <f t="array" ref="BJ407">IFERROR(MATCH(TRUE,INDEX($B$14:$B$117&gt;=BI407,0),0),"")</f>
        <v>1</v>
      </c>
      <c r="BK407" s="194">
        <f t="shared" ca="1" si="412"/>
        <v>3.2000000000000006E-3</v>
      </c>
      <c r="BN407" s="194">
        <f t="shared" si="413"/>
        <v>0</v>
      </c>
      <c r="BO407" s="19">
        <f ca="1"/>
        <v>0</v>
      </c>
      <c r="BP407" s="208">
        <f t="shared" ca="1" si="414"/>
        <v>0</v>
      </c>
      <c r="BQ407" s="207"/>
      <c r="BR407" s="194"/>
      <c r="BS407" s="198" cm="1">
        <f t="array" ref="BS407">IFERROR(MATCH(TRUE,INDEX($B$14:$B$117&gt;=BR407,0),0),"")</f>
        <v>1</v>
      </c>
      <c r="BT407" s="194">
        <f t="shared" ca="1" si="415"/>
        <v>3.2000000000000006E-3</v>
      </c>
      <c r="BW407" s="194">
        <f t="shared" si="416"/>
        <v>0</v>
      </c>
      <c r="BX407" s="19">
        <f ca="1"/>
        <v>0</v>
      </c>
      <c r="BY407" s="208">
        <f t="shared" ca="1" si="417"/>
        <v>0</v>
      </c>
      <c r="BZ407" s="207"/>
      <c r="CA407" s="194"/>
      <c r="CB407" s="198" cm="1">
        <f t="array" ref="CB407">IFERROR(MATCH(TRUE,INDEX($B$14:$B$117&gt;=CA407,0),0),"")</f>
        <v>1</v>
      </c>
      <c r="CC407" s="194">
        <f t="shared" ca="1" si="418"/>
        <v>3.2000000000000006E-3</v>
      </c>
      <c r="CF407" s="194">
        <f t="shared" si="419"/>
        <v>0</v>
      </c>
      <c r="CG407" s="19">
        <f ca="1"/>
        <v>0</v>
      </c>
      <c r="CH407" s="208">
        <f t="shared" ca="1" si="420"/>
        <v>0</v>
      </c>
      <c r="CI407" s="207"/>
      <c r="CJ407" s="194"/>
      <c r="CK407" s="198" cm="1">
        <f t="array" ref="CK407">IFERROR(MATCH(TRUE,INDEX($B$14:$B$117&gt;=CJ407,0),0),"")</f>
        <v>1</v>
      </c>
      <c r="CL407" s="194">
        <f t="shared" ca="1" si="421"/>
        <v>3.2000000000000006E-3</v>
      </c>
      <c r="CO407" s="194">
        <f t="shared" si="422"/>
        <v>0</v>
      </c>
      <c r="CP407" s="19">
        <f ca="1"/>
        <v>0</v>
      </c>
      <c r="CQ407" s="208">
        <f t="shared" ca="1" si="423"/>
        <v>0</v>
      </c>
      <c r="CR407" s="207"/>
      <c r="CS407" s="194"/>
      <c r="CT407" s="198" cm="1">
        <f t="array" ref="CT407">IFERROR(MATCH(TRUE,INDEX($B$14:$B$117&gt;=CS407,0),0),"")</f>
        <v>1</v>
      </c>
      <c r="CU407" s="194">
        <f t="shared" ca="1" si="424"/>
        <v>3.2000000000000006E-3</v>
      </c>
      <c r="CX407" s="194">
        <f t="shared" si="425"/>
        <v>0</v>
      </c>
      <c r="CY407" s="19" t="e">
        <f ca="1"/>
        <v>#N/A</v>
      </c>
      <c r="CZ407" s="208" t="e">
        <f t="shared" ca="1" si="426"/>
        <v>#N/A</v>
      </c>
      <c r="DA407" s="207"/>
      <c r="DB407" s="194"/>
      <c r="DC407" s="198" cm="1">
        <f t="array" ref="DC407">IFERROR(MATCH(TRUE,INDEX($B$14:$B$117&gt;=DB407,0),0),"")</f>
        <v>1</v>
      </c>
      <c r="DD407" s="194">
        <f t="shared" ca="1" si="427"/>
        <v>3.2000000000000006E-3</v>
      </c>
      <c r="DG407" s="194">
        <f t="shared" si="428"/>
        <v>0</v>
      </c>
      <c r="DH407" s="19" t="e">
        <f ca="1"/>
        <v>#N/A</v>
      </c>
      <c r="DI407" s="208" t="e">
        <f t="shared" ca="1" si="429"/>
        <v>#N/A</v>
      </c>
      <c r="DJ407" s="207"/>
      <c r="DK407" s="194"/>
      <c r="DL407" s="198" cm="1">
        <f t="array" ref="DL407">IFERROR(MATCH(TRUE,INDEX($B$14:$B$117&gt;=DK407,0),0),"")</f>
        <v>1</v>
      </c>
      <c r="DM407" s="194">
        <f t="shared" ca="1" si="430"/>
        <v>3.2000000000000006E-3</v>
      </c>
      <c r="DP407" s="194">
        <f t="shared" si="431"/>
        <v>0</v>
      </c>
      <c r="DQ407" s="19" t="e">
        <f ca="1"/>
        <v>#N/A</v>
      </c>
      <c r="DR407" s="208" t="e">
        <f t="shared" ca="1" si="432"/>
        <v>#N/A</v>
      </c>
      <c r="DS407" s="207"/>
      <c r="DT407" s="194"/>
      <c r="DU407" s="198" cm="1">
        <f t="array" ref="DU407">IFERROR(MATCH(TRUE,INDEX($B$14:$B$117&gt;=DT407,0),0),"")</f>
        <v>1</v>
      </c>
      <c r="DV407" s="194">
        <f t="shared" ca="1" si="433"/>
        <v>3.2000000000000006E-3</v>
      </c>
      <c r="DY407" s="194">
        <f t="shared" si="434"/>
        <v>0</v>
      </c>
      <c r="DZ407" s="19" t="e">
        <f ca="1"/>
        <v>#N/A</v>
      </c>
      <c r="EA407" s="208" t="e">
        <f t="shared" ca="1" si="435"/>
        <v>#N/A</v>
      </c>
      <c r="EB407" s="207"/>
      <c r="EC407" s="194"/>
      <c r="ED407" s="198" cm="1">
        <f t="array" ref="ED407">IFERROR(MATCH(TRUE,INDEX($B$14:$B$117&gt;=EC407,0),0),"")</f>
        <v>1</v>
      </c>
      <c r="EE407" s="194">
        <f t="shared" ca="1" si="436"/>
        <v>3.2000000000000006E-3</v>
      </c>
      <c r="EH407" s="194">
        <f t="shared" si="437"/>
        <v>0</v>
      </c>
      <c r="EI407" s="19" t="e">
        <f ca="1"/>
        <v>#N/A</v>
      </c>
      <c r="EJ407" s="208" t="e">
        <f t="shared" ca="1" si="438"/>
        <v>#N/A</v>
      </c>
      <c r="EK407" s="207"/>
      <c r="EL407" s="194"/>
      <c r="EM407" s="198" cm="1">
        <f t="array" ref="EM407">IFERROR(MATCH(TRUE,INDEX($B$14:$B$117&gt;=EL407,0),0),"")</f>
        <v>1</v>
      </c>
      <c r="EN407" s="194">
        <f t="shared" ca="1" si="439"/>
        <v>3.2000000000000006E-3</v>
      </c>
      <c r="EQ407" s="194">
        <f t="shared" si="440"/>
        <v>0</v>
      </c>
      <c r="ER407" s="19" t="e">
        <f ca="1"/>
        <v>#N/A</v>
      </c>
      <c r="ES407" s="208" t="e">
        <f t="shared" ca="1" si="441"/>
        <v>#N/A</v>
      </c>
      <c r="ET407" s="207"/>
      <c r="EU407" s="194"/>
      <c r="EV407" s="198" cm="1">
        <f t="array" ref="EV407">IFERROR(MATCH(TRUE,INDEX($B$14:$B$117&gt;=EU407,0),0),"")</f>
        <v>1</v>
      </c>
      <c r="EW407" s="194">
        <f t="shared" ca="1" si="442"/>
        <v>3.2000000000000006E-3</v>
      </c>
      <c r="EZ407" s="194">
        <f t="shared" si="443"/>
        <v>0</v>
      </c>
      <c r="FA407" s="19" t="e">
        <f ca="1"/>
        <v>#N/A</v>
      </c>
      <c r="FB407" s="208" t="e">
        <f t="shared" ca="1" si="444"/>
        <v>#N/A</v>
      </c>
      <c r="FC407" s="207"/>
      <c r="FD407" s="194"/>
      <c r="FE407" s="198" cm="1">
        <f t="array" ref="FE407">IFERROR(MATCH(TRUE,INDEX($B$14:$B$117&gt;=FD407,0),0),"")</f>
        <v>1</v>
      </c>
      <c r="FF407" s="194">
        <f t="shared" ca="1" si="445"/>
        <v>3.2000000000000006E-3</v>
      </c>
      <c r="FI407" s="194">
        <f t="shared" si="446"/>
        <v>0</v>
      </c>
      <c r="FJ407" s="19" t="e">
        <f ca="1"/>
        <v>#N/A</v>
      </c>
      <c r="FK407" s="208" t="e">
        <f t="shared" ca="1" si="447"/>
        <v>#N/A</v>
      </c>
      <c r="FL407" s="207"/>
      <c r="FM407" s="194"/>
      <c r="FN407" s="198" cm="1">
        <f t="array" ref="FN407">IFERROR(MATCH(TRUE,INDEX($B$14:$B$117&gt;=FM407,0),0),"")</f>
        <v>1</v>
      </c>
      <c r="FO407" s="194">
        <f t="shared" ca="1" si="448"/>
        <v>3.2000000000000006E-3</v>
      </c>
      <c r="FR407" s="194">
        <f t="shared" si="449"/>
        <v>0</v>
      </c>
      <c r="FS407" s="19" t="e">
        <f ca="1"/>
        <v>#N/A</v>
      </c>
      <c r="FT407" s="208" t="e">
        <f t="shared" ca="1" si="450"/>
        <v>#N/A</v>
      </c>
      <c r="FU407" s="207"/>
      <c r="FV407" s="194"/>
      <c r="FW407" s="198" cm="1">
        <f t="array" ref="FW407">IFERROR(MATCH(TRUE,INDEX($B$14:$B$117&gt;=FV407,0),0),"")</f>
        <v>1</v>
      </c>
      <c r="FX407" s="194">
        <f t="shared" ca="1" si="451"/>
        <v>3.2000000000000006E-3</v>
      </c>
      <c r="GA407" s="194">
        <f t="shared" si="452"/>
        <v>0</v>
      </c>
      <c r="GB407" s="19" t="e">
        <f ca="1"/>
        <v>#N/A</v>
      </c>
      <c r="GC407" s="208" t="e">
        <f t="shared" ca="1" si="453"/>
        <v>#N/A</v>
      </c>
    </row>
    <row r="408" spans="6:185" x14ac:dyDescent="0.2">
      <c r="F408" s="207"/>
      <c r="G408" s="194"/>
      <c r="H408" s="198" cm="1">
        <f t="array" ref="H408">IFERROR(MATCH(TRUE,INDEX($B$14:$B$117&gt;=G408,0),0),"")</f>
        <v>1</v>
      </c>
      <c r="I408" s="194">
        <f t="shared" ca="1" si="398"/>
        <v>3.2000000000000006E-3</v>
      </c>
      <c r="L408" s="194">
        <f t="shared" si="454"/>
        <v>0</v>
      </c>
      <c r="M408" s="19">
        <f ca="1"/>
        <v>0</v>
      </c>
      <c r="N408" s="208">
        <f t="shared" ca="1" si="455"/>
        <v>0</v>
      </c>
      <c r="O408" s="207"/>
      <c r="P408" s="194"/>
      <c r="Q408" s="198" cm="1">
        <f t="array" ref="Q408">IFERROR(MATCH(TRUE,INDEX($B$14:$B$117&gt;=P408,0),0),"")</f>
        <v>1</v>
      </c>
      <c r="R408" s="194">
        <f t="shared" ca="1" si="399"/>
        <v>3.2000000000000006E-3</v>
      </c>
      <c r="U408" s="194">
        <f t="shared" si="456"/>
        <v>0</v>
      </c>
      <c r="V408" s="19">
        <f ca="1"/>
        <v>0</v>
      </c>
      <c r="W408" s="208">
        <f t="shared" ca="1" si="457"/>
        <v>0</v>
      </c>
      <c r="X408" s="207"/>
      <c r="Y408" s="194"/>
      <c r="Z408" s="198" cm="1">
        <f t="array" ref="Z408">IFERROR(MATCH(TRUE,INDEX($B$14:$B$117&gt;=Y408,0),0),"")</f>
        <v>1</v>
      </c>
      <c r="AA408" s="194">
        <f t="shared" ca="1" si="400"/>
        <v>3.2000000000000006E-3</v>
      </c>
      <c r="AD408" s="194">
        <f t="shared" si="401"/>
        <v>0</v>
      </c>
      <c r="AE408" s="19">
        <f ca="1"/>
        <v>0</v>
      </c>
      <c r="AF408" s="208">
        <f t="shared" ca="1" si="402"/>
        <v>0</v>
      </c>
      <c r="AG408" s="207"/>
      <c r="AH408" s="194"/>
      <c r="AI408" s="198" cm="1">
        <f t="array" ref="AI408">IFERROR(MATCH(TRUE,INDEX($B$14:$B$117&gt;=AH408,0),0),"")</f>
        <v>1</v>
      </c>
      <c r="AJ408" s="194">
        <f t="shared" ca="1" si="403"/>
        <v>3.2000000000000006E-3</v>
      </c>
      <c r="AM408" s="194">
        <f t="shared" si="404"/>
        <v>0</v>
      </c>
      <c r="AN408" s="19">
        <f ca="1"/>
        <v>0</v>
      </c>
      <c r="AO408" s="208">
        <f t="shared" ca="1" si="405"/>
        <v>0</v>
      </c>
      <c r="AP408" s="207"/>
      <c r="AQ408" s="194"/>
      <c r="AR408" s="198" cm="1">
        <f t="array" ref="AR408">IFERROR(MATCH(TRUE,INDEX($B$14:$B$117&gt;=AQ408,0),0),"")</f>
        <v>1</v>
      </c>
      <c r="AS408" s="194">
        <f t="shared" ca="1" si="406"/>
        <v>3.2000000000000006E-3</v>
      </c>
      <c r="AV408" s="194">
        <f t="shared" si="407"/>
        <v>0</v>
      </c>
      <c r="AW408" s="19">
        <f ca="1"/>
        <v>0</v>
      </c>
      <c r="AX408" s="208">
        <f t="shared" ca="1" si="408"/>
        <v>0</v>
      </c>
      <c r="AY408" s="207"/>
      <c r="AZ408" s="194"/>
      <c r="BA408" s="198" cm="1">
        <f t="array" ref="BA408">IFERROR(MATCH(TRUE,INDEX($B$14:$B$117&gt;=AZ408,0),0),"")</f>
        <v>1</v>
      </c>
      <c r="BB408" s="194">
        <f t="shared" ca="1" si="409"/>
        <v>3.2000000000000006E-3</v>
      </c>
      <c r="BE408" s="194">
        <f t="shared" si="410"/>
        <v>0</v>
      </c>
      <c r="BF408" s="19">
        <f ca="1"/>
        <v>0</v>
      </c>
      <c r="BG408" s="208">
        <f t="shared" ca="1" si="411"/>
        <v>0</v>
      </c>
      <c r="BH408" s="207"/>
      <c r="BI408" s="194"/>
      <c r="BJ408" s="198" cm="1">
        <f t="array" ref="BJ408">IFERROR(MATCH(TRUE,INDEX($B$14:$B$117&gt;=BI408,0),0),"")</f>
        <v>1</v>
      </c>
      <c r="BK408" s="194">
        <f t="shared" ca="1" si="412"/>
        <v>3.2000000000000006E-3</v>
      </c>
      <c r="BN408" s="194">
        <f t="shared" si="413"/>
        <v>0</v>
      </c>
      <c r="BO408" s="19">
        <f ca="1"/>
        <v>0</v>
      </c>
      <c r="BP408" s="208">
        <f t="shared" ca="1" si="414"/>
        <v>0</v>
      </c>
      <c r="BQ408" s="207"/>
      <c r="BR408" s="194"/>
      <c r="BS408" s="198" cm="1">
        <f t="array" ref="BS408">IFERROR(MATCH(TRUE,INDEX($B$14:$B$117&gt;=BR408,0),0),"")</f>
        <v>1</v>
      </c>
      <c r="BT408" s="194">
        <f t="shared" ca="1" si="415"/>
        <v>3.2000000000000006E-3</v>
      </c>
      <c r="BW408" s="194">
        <f t="shared" si="416"/>
        <v>0</v>
      </c>
      <c r="BX408" s="19">
        <f ca="1"/>
        <v>0</v>
      </c>
      <c r="BY408" s="208">
        <f t="shared" ca="1" si="417"/>
        <v>0</v>
      </c>
      <c r="BZ408" s="207"/>
      <c r="CA408" s="194"/>
      <c r="CB408" s="198" cm="1">
        <f t="array" ref="CB408">IFERROR(MATCH(TRUE,INDEX($B$14:$B$117&gt;=CA408,0),0),"")</f>
        <v>1</v>
      </c>
      <c r="CC408" s="194">
        <f t="shared" ca="1" si="418"/>
        <v>3.2000000000000006E-3</v>
      </c>
      <c r="CF408" s="194">
        <f t="shared" si="419"/>
        <v>0</v>
      </c>
      <c r="CG408" s="19">
        <f ca="1"/>
        <v>0</v>
      </c>
      <c r="CH408" s="208">
        <f t="shared" ca="1" si="420"/>
        <v>0</v>
      </c>
      <c r="CI408" s="207"/>
      <c r="CJ408" s="194"/>
      <c r="CK408" s="198" cm="1">
        <f t="array" ref="CK408">IFERROR(MATCH(TRUE,INDEX($B$14:$B$117&gt;=CJ408,0),0),"")</f>
        <v>1</v>
      </c>
      <c r="CL408" s="194">
        <f t="shared" ca="1" si="421"/>
        <v>3.2000000000000006E-3</v>
      </c>
      <c r="CO408" s="194">
        <f t="shared" si="422"/>
        <v>0</v>
      </c>
      <c r="CP408" s="19">
        <f ca="1"/>
        <v>0</v>
      </c>
      <c r="CQ408" s="208">
        <f t="shared" ca="1" si="423"/>
        <v>0</v>
      </c>
      <c r="CR408" s="207"/>
      <c r="CS408" s="194"/>
      <c r="CT408" s="198" cm="1">
        <f t="array" ref="CT408">IFERROR(MATCH(TRUE,INDEX($B$14:$B$117&gt;=CS408,0),0),"")</f>
        <v>1</v>
      </c>
      <c r="CU408" s="194">
        <f t="shared" ca="1" si="424"/>
        <v>3.2000000000000006E-3</v>
      </c>
      <c r="CX408" s="194">
        <f t="shared" si="425"/>
        <v>0</v>
      </c>
      <c r="CY408" s="19" t="e">
        <f ca="1"/>
        <v>#N/A</v>
      </c>
      <c r="CZ408" s="208" t="e">
        <f t="shared" ca="1" si="426"/>
        <v>#N/A</v>
      </c>
      <c r="DA408" s="207"/>
      <c r="DB408" s="194"/>
      <c r="DC408" s="198" cm="1">
        <f t="array" ref="DC408">IFERROR(MATCH(TRUE,INDEX($B$14:$B$117&gt;=DB408,0),0),"")</f>
        <v>1</v>
      </c>
      <c r="DD408" s="194">
        <f t="shared" ca="1" si="427"/>
        <v>3.2000000000000006E-3</v>
      </c>
      <c r="DG408" s="194">
        <f t="shared" si="428"/>
        <v>0</v>
      </c>
      <c r="DH408" s="19" t="e">
        <f ca="1"/>
        <v>#N/A</v>
      </c>
      <c r="DI408" s="208" t="e">
        <f t="shared" ca="1" si="429"/>
        <v>#N/A</v>
      </c>
      <c r="DJ408" s="207"/>
      <c r="DK408" s="194"/>
      <c r="DL408" s="198" cm="1">
        <f t="array" ref="DL408">IFERROR(MATCH(TRUE,INDEX($B$14:$B$117&gt;=DK408,0),0),"")</f>
        <v>1</v>
      </c>
      <c r="DM408" s="194">
        <f t="shared" ca="1" si="430"/>
        <v>3.2000000000000006E-3</v>
      </c>
      <c r="DP408" s="194">
        <f t="shared" si="431"/>
        <v>0</v>
      </c>
      <c r="DQ408" s="19" t="e">
        <f ca="1"/>
        <v>#N/A</v>
      </c>
      <c r="DR408" s="208" t="e">
        <f t="shared" ca="1" si="432"/>
        <v>#N/A</v>
      </c>
      <c r="DS408" s="207"/>
      <c r="DT408" s="194"/>
      <c r="DU408" s="198" cm="1">
        <f t="array" ref="DU408">IFERROR(MATCH(TRUE,INDEX($B$14:$B$117&gt;=DT408,0),0),"")</f>
        <v>1</v>
      </c>
      <c r="DV408" s="194">
        <f t="shared" ca="1" si="433"/>
        <v>3.2000000000000006E-3</v>
      </c>
      <c r="DY408" s="194">
        <f t="shared" si="434"/>
        <v>0</v>
      </c>
      <c r="DZ408" s="19" t="e">
        <f ca="1"/>
        <v>#N/A</v>
      </c>
      <c r="EA408" s="208" t="e">
        <f t="shared" ca="1" si="435"/>
        <v>#N/A</v>
      </c>
      <c r="EB408" s="207"/>
      <c r="EC408" s="194"/>
      <c r="ED408" s="198" cm="1">
        <f t="array" ref="ED408">IFERROR(MATCH(TRUE,INDEX($B$14:$B$117&gt;=EC408,0),0),"")</f>
        <v>1</v>
      </c>
      <c r="EE408" s="194">
        <f t="shared" ca="1" si="436"/>
        <v>3.2000000000000006E-3</v>
      </c>
      <c r="EH408" s="194">
        <f t="shared" si="437"/>
        <v>0</v>
      </c>
      <c r="EI408" s="19" t="e">
        <f ca="1"/>
        <v>#N/A</v>
      </c>
      <c r="EJ408" s="208" t="e">
        <f t="shared" ca="1" si="438"/>
        <v>#N/A</v>
      </c>
      <c r="EK408" s="207"/>
      <c r="EL408" s="194"/>
      <c r="EM408" s="198" cm="1">
        <f t="array" ref="EM408">IFERROR(MATCH(TRUE,INDEX($B$14:$B$117&gt;=EL408,0),0),"")</f>
        <v>1</v>
      </c>
      <c r="EN408" s="194">
        <f t="shared" ca="1" si="439"/>
        <v>3.2000000000000006E-3</v>
      </c>
      <c r="EQ408" s="194">
        <f t="shared" si="440"/>
        <v>0</v>
      </c>
      <c r="ER408" s="19" t="e">
        <f ca="1"/>
        <v>#N/A</v>
      </c>
      <c r="ES408" s="208" t="e">
        <f t="shared" ca="1" si="441"/>
        <v>#N/A</v>
      </c>
      <c r="ET408" s="207"/>
      <c r="EU408" s="194"/>
      <c r="EV408" s="198" cm="1">
        <f t="array" ref="EV408">IFERROR(MATCH(TRUE,INDEX($B$14:$B$117&gt;=EU408,0),0),"")</f>
        <v>1</v>
      </c>
      <c r="EW408" s="194">
        <f t="shared" ca="1" si="442"/>
        <v>3.2000000000000006E-3</v>
      </c>
      <c r="EZ408" s="194">
        <f t="shared" si="443"/>
        <v>0</v>
      </c>
      <c r="FA408" s="19" t="e">
        <f ca="1"/>
        <v>#N/A</v>
      </c>
      <c r="FB408" s="208" t="e">
        <f t="shared" ca="1" si="444"/>
        <v>#N/A</v>
      </c>
      <c r="FC408" s="207"/>
      <c r="FD408" s="194"/>
      <c r="FE408" s="198" cm="1">
        <f t="array" ref="FE408">IFERROR(MATCH(TRUE,INDEX($B$14:$B$117&gt;=FD408,0),0),"")</f>
        <v>1</v>
      </c>
      <c r="FF408" s="194">
        <f t="shared" ca="1" si="445"/>
        <v>3.2000000000000006E-3</v>
      </c>
      <c r="FI408" s="194">
        <f t="shared" si="446"/>
        <v>0</v>
      </c>
      <c r="FJ408" s="19" t="e">
        <f ca="1"/>
        <v>#N/A</v>
      </c>
      <c r="FK408" s="208" t="e">
        <f t="shared" ca="1" si="447"/>
        <v>#N/A</v>
      </c>
      <c r="FL408" s="207"/>
      <c r="FM408" s="194"/>
      <c r="FN408" s="198" cm="1">
        <f t="array" ref="FN408">IFERROR(MATCH(TRUE,INDEX($B$14:$B$117&gt;=FM408,0),0),"")</f>
        <v>1</v>
      </c>
      <c r="FO408" s="194">
        <f t="shared" ca="1" si="448"/>
        <v>3.2000000000000006E-3</v>
      </c>
      <c r="FR408" s="194">
        <f t="shared" si="449"/>
        <v>0</v>
      </c>
      <c r="FS408" s="19" t="e">
        <f ca="1"/>
        <v>#N/A</v>
      </c>
      <c r="FT408" s="208" t="e">
        <f t="shared" ca="1" si="450"/>
        <v>#N/A</v>
      </c>
      <c r="FU408" s="207"/>
      <c r="FV408" s="194"/>
      <c r="FW408" s="198" cm="1">
        <f t="array" ref="FW408">IFERROR(MATCH(TRUE,INDEX($B$14:$B$117&gt;=FV408,0),0),"")</f>
        <v>1</v>
      </c>
      <c r="FX408" s="194">
        <f t="shared" ca="1" si="451"/>
        <v>3.2000000000000006E-3</v>
      </c>
      <c r="GA408" s="194">
        <f t="shared" si="452"/>
        <v>0</v>
      </c>
      <c r="GB408" s="19" t="e">
        <f ca="1"/>
        <v>#N/A</v>
      </c>
      <c r="GC408" s="208" t="e">
        <f t="shared" ca="1" si="453"/>
        <v>#N/A</v>
      </c>
    </row>
    <row r="409" spans="6:185" x14ac:dyDescent="0.2">
      <c r="F409" s="207"/>
      <c r="G409" s="194"/>
      <c r="H409" s="198" cm="1">
        <f t="array" ref="H409">IFERROR(MATCH(TRUE,INDEX($B$14:$B$117&gt;=G409,0),0),"")</f>
        <v>1</v>
      </c>
      <c r="I409" s="194">
        <f t="shared" ca="1" si="398"/>
        <v>3.2000000000000006E-3</v>
      </c>
      <c r="L409" s="194">
        <f t="shared" si="454"/>
        <v>0</v>
      </c>
      <c r="M409" s="19">
        <f ca="1"/>
        <v>0</v>
      </c>
      <c r="N409" s="208">
        <f t="shared" ca="1" si="455"/>
        <v>0</v>
      </c>
      <c r="O409" s="207"/>
      <c r="P409" s="194"/>
      <c r="Q409" s="198" cm="1">
        <f t="array" ref="Q409">IFERROR(MATCH(TRUE,INDEX($B$14:$B$117&gt;=P409,0),0),"")</f>
        <v>1</v>
      </c>
      <c r="R409" s="194">
        <f t="shared" ca="1" si="399"/>
        <v>3.2000000000000006E-3</v>
      </c>
      <c r="U409" s="194">
        <f t="shared" si="456"/>
        <v>0</v>
      </c>
      <c r="V409" s="19">
        <f ca="1"/>
        <v>0</v>
      </c>
      <c r="W409" s="208">
        <f t="shared" ca="1" si="457"/>
        <v>0</v>
      </c>
      <c r="X409" s="207"/>
      <c r="Y409" s="194"/>
      <c r="Z409" s="198" cm="1">
        <f t="array" ref="Z409">IFERROR(MATCH(TRUE,INDEX($B$14:$B$117&gt;=Y409,0),0),"")</f>
        <v>1</v>
      </c>
      <c r="AA409" s="194">
        <f t="shared" ca="1" si="400"/>
        <v>3.2000000000000006E-3</v>
      </c>
      <c r="AD409" s="194">
        <f t="shared" si="401"/>
        <v>0</v>
      </c>
      <c r="AE409" s="19">
        <f ca="1"/>
        <v>0</v>
      </c>
      <c r="AF409" s="208">
        <f t="shared" ca="1" si="402"/>
        <v>0</v>
      </c>
      <c r="AG409" s="207"/>
      <c r="AH409" s="194"/>
      <c r="AI409" s="198" cm="1">
        <f t="array" ref="AI409">IFERROR(MATCH(TRUE,INDEX($B$14:$B$117&gt;=AH409,0),0),"")</f>
        <v>1</v>
      </c>
      <c r="AJ409" s="194">
        <f t="shared" ca="1" si="403"/>
        <v>3.2000000000000006E-3</v>
      </c>
      <c r="AM409" s="194">
        <f t="shared" si="404"/>
        <v>0</v>
      </c>
      <c r="AN409" s="19">
        <f ca="1"/>
        <v>0</v>
      </c>
      <c r="AO409" s="208">
        <f t="shared" ca="1" si="405"/>
        <v>0</v>
      </c>
      <c r="AP409" s="207"/>
      <c r="AQ409" s="194"/>
      <c r="AR409" s="198" cm="1">
        <f t="array" ref="AR409">IFERROR(MATCH(TRUE,INDEX($B$14:$B$117&gt;=AQ409,0),0),"")</f>
        <v>1</v>
      </c>
      <c r="AS409" s="194">
        <f t="shared" ca="1" si="406"/>
        <v>3.2000000000000006E-3</v>
      </c>
      <c r="AV409" s="194">
        <f t="shared" si="407"/>
        <v>0</v>
      </c>
      <c r="AW409" s="19">
        <f ca="1"/>
        <v>0</v>
      </c>
      <c r="AX409" s="208">
        <f t="shared" ca="1" si="408"/>
        <v>0</v>
      </c>
      <c r="AY409" s="207"/>
      <c r="AZ409" s="194"/>
      <c r="BA409" s="198" cm="1">
        <f t="array" ref="BA409">IFERROR(MATCH(TRUE,INDEX($B$14:$B$117&gt;=AZ409,0),0),"")</f>
        <v>1</v>
      </c>
      <c r="BB409" s="194">
        <f t="shared" ca="1" si="409"/>
        <v>3.2000000000000006E-3</v>
      </c>
      <c r="BE409" s="194">
        <f t="shared" si="410"/>
        <v>0</v>
      </c>
      <c r="BF409" s="19">
        <f ca="1"/>
        <v>0</v>
      </c>
      <c r="BG409" s="208">
        <f t="shared" ca="1" si="411"/>
        <v>0</v>
      </c>
      <c r="BH409" s="207"/>
      <c r="BI409" s="194"/>
      <c r="BJ409" s="198" cm="1">
        <f t="array" ref="BJ409">IFERROR(MATCH(TRUE,INDEX($B$14:$B$117&gt;=BI409,0),0),"")</f>
        <v>1</v>
      </c>
      <c r="BK409" s="194">
        <f t="shared" ca="1" si="412"/>
        <v>3.2000000000000006E-3</v>
      </c>
      <c r="BN409" s="194">
        <f t="shared" si="413"/>
        <v>0</v>
      </c>
      <c r="BO409" s="19">
        <f ca="1"/>
        <v>0</v>
      </c>
      <c r="BP409" s="208">
        <f t="shared" ca="1" si="414"/>
        <v>0</v>
      </c>
      <c r="BQ409" s="207"/>
      <c r="BR409" s="194"/>
      <c r="BS409" s="198" cm="1">
        <f t="array" ref="BS409">IFERROR(MATCH(TRUE,INDEX($B$14:$B$117&gt;=BR409,0),0),"")</f>
        <v>1</v>
      </c>
      <c r="BT409" s="194">
        <f t="shared" ca="1" si="415"/>
        <v>3.2000000000000006E-3</v>
      </c>
      <c r="BW409" s="194">
        <f t="shared" si="416"/>
        <v>0</v>
      </c>
      <c r="BX409" s="19">
        <f ca="1"/>
        <v>0</v>
      </c>
      <c r="BY409" s="208">
        <f t="shared" ca="1" si="417"/>
        <v>0</v>
      </c>
      <c r="BZ409" s="207"/>
      <c r="CA409" s="194"/>
      <c r="CB409" s="198" cm="1">
        <f t="array" ref="CB409">IFERROR(MATCH(TRUE,INDEX($B$14:$B$117&gt;=CA409,0),0),"")</f>
        <v>1</v>
      </c>
      <c r="CC409" s="194">
        <f t="shared" ca="1" si="418"/>
        <v>3.2000000000000006E-3</v>
      </c>
      <c r="CF409" s="194">
        <f t="shared" si="419"/>
        <v>0</v>
      </c>
      <c r="CG409" s="19">
        <f ca="1"/>
        <v>0</v>
      </c>
      <c r="CH409" s="208">
        <f t="shared" ca="1" si="420"/>
        <v>0</v>
      </c>
      <c r="CI409" s="207"/>
      <c r="CJ409" s="194"/>
      <c r="CK409" s="198" cm="1">
        <f t="array" ref="CK409">IFERROR(MATCH(TRUE,INDEX($B$14:$B$117&gt;=CJ409,0),0),"")</f>
        <v>1</v>
      </c>
      <c r="CL409" s="194">
        <f t="shared" ca="1" si="421"/>
        <v>3.2000000000000006E-3</v>
      </c>
      <c r="CO409" s="194">
        <f t="shared" si="422"/>
        <v>0</v>
      </c>
      <c r="CP409" s="19">
        <f ca="1"/>
        <v>0</v>
      </c>
      <c r="CQ409" s="208">
        <f t="shared" ca="1" si="423"/>
        <v>0</v>
      </c>
      <c r="CR409" s="207"/>
      <c r="CS409" s="194"/>
      <c r="CT409" s="198" cm="1">
        <f t="array" ref="CT409">IFERROR(MATCH(TRUE,INDEX($B$14:$B$117&gt;=CS409,0),0),"")</f>
        <v>1</v>
      </c>
      <c r="CU409" s="194">
        <f t="shared" ca="1" si="424"/>
        <v>3.2000000000000006E-3</v>
      </c>
      <c r="CX409" s="194">
        <f t="shared" si="425"/>
        <v>0</v>
      </c>
      <c r="CY409" s="19" t="e">
        <f ca="1"/>
        <v>#N/A</v>
      </c>
      <c r="CZ409" s="208" t="e">
        <f t="shared" ca="1" si="426"/>
        <v>#N/A</v>
      </c>
      <c r="DA409" s="207"/>
      <c r="DB409" s="194"/>
      <c r="DC409" s="198" cm="1">
        <f t="array" ref="DC409">IFERROR(MATCH(TRUE,INDEX($B$14:$B$117&gt;=DB409,0),0),"")</f>
        <v>1</v>
      </c>
      <c r="DD409" s="194">
        <f t="shared" ca="1" si="427"/>
        <v>3.2000000000000006E-3</v>
      </c>
      <c r="DG409" s="194">
        <f t="shared" si="428"/>
        <v>0</v>
      </c>
      <c r="DH409" s="19" t="e">
        <f ca="1"/>
        <v>#N/A</v>
      </c>
      <c r="DI409" s="208" t="e">
        <f t="shared" ca="1" si="429"/>
        <v>#N/A</v>
      </c>
      <c r="DJ409" s="207"/>
      <c r="DK409" s="194"/>
      <c r="DL409" s="198" cm="1">
        <f t="array" ref="DL409">IFERROR(MATCH(TRUE,INDEX($B$14:$B$117&gt;=DK409,0),0),"")</f>
        <v>1</v>
      </c>
      <c r="DM409" s="194">
        <f t="shared" ca="1" si="430"/>
        <v>3.2000000000000006E-3</v>
      </c>
      <c r="DP409" s="194">
        <f t="shared" si="431"/>
        <v>0</v>
      </c>
      <c r="DQ409" s="19" t="e">
        <f ca="1"/>
        <v>#N/A</v>
      </c>
      <c r="DR409" s="208" t="e">
        <f t="shared" ca="1" si="432"/>
        <v>#N/A</v>
      </c>
      <c r="DS409" s="207"/>
      <c r="DT409" s="194"/>
      <c r="DU409" s="198" cm="1">
        <f t="array" ref="DU409">IFERROR(MATCH(TRUE,INDEX($B$14:$B$117&gt;=DT409,0),0),"")</f>
        <v>1</v>
      </c>
      <c r="DV409" s="194">
        <f t="shared" ca="1" si="433"/>
        <v>3.2000000000000006E-3</v>
      </c>
      <c r="DY409" s="194">
        <f t="shared" si="434"/>
        <v>0</v>
      </c>
      <c r="DZ409" s="19" t="e">
        <f ca="1"/>
        <v>#N/A</v>
      </c>
      <c r="EA409" s="208" t="e">
        <f t="shared" ca="1" si="435"/>
        <v>#N/A</v>
      </c>
      <c r="EB409" s="207"/>
      <c r="EC409" s="194"/>
      <c r="ED409" s="198" cm="1">
        <f t="array" ref="ED409">IFERROR(MATCH(TRUE,INDEX($B$14:$B$117&gt;=EC409,0),0),"")</f>
        <v>1</v>
      </c>
      <c r="EE409" s="194">
        <f t="shared" ca="1" si="436"/>
        <v>3.2000000000000006E-3</v>
      </c>
      <c r="EH409" s="194">
        <f t="shared" si="437"/>
        <v>0</v>
      </c>
      <c r="EI409" s="19" t="e">
        <f ca="1"/>
        <v>#N/A</v>
      </c>
      <c r="EJ409" s="208" t="e">
        <f t="shared" ca="1" si="438"/>
        <v>#N/A</v>
      </c>
      <c r="EK409" s="207"/>
      <c r="EL409" s="194"/>
      <c r="EM409" s="198" cm="1">
        <f t="array" ref="EM409">IFERROR(MATCH(TRUE,INDEX($B$14:$B$117&gt;=EL409,0),0),"")</f>
        <v>1</v>
      </c>
      <c r="EN409" s="194">
        <f t="shared" ca="1" si="439"/>
        <v>3.2000000000000006E-3</v>
      </c>
      <c r="EQ409" s="194">
        <f t="shared" si="440"/>
        <v>0</v>
      </c>
      <c r="ER409" s="19" t="e">
        <f ca="1"/>
        <v>#N/A</v>
      </c>
      <c r="ES409" s="208" t="e">
        <f t="shared" ca="1" si="441"/>
        <v>#N/A</v>
      </c>
      <c r="ET409" s="207"/>
      <c r="EU409" s="194"/>
      <c r="EV409" s="198" cm="1">
        <f t="array" ref="EV409">IFERROR(MATCH(TRUE,INDEX($B$14:$B$117&gt;=EU409,0),0),"")</f>
        <v>1</v>
      </c>
      <c r="EW409" s="194">
        <f t="shared" ca="1" si="442"/>
        <v>3.2000000000000006E-3</v>
      </c>
      <c r="EZ409" s="194">
        <f t="shared" si="443"/>
        <v>0</v>
      </c>
      <c r="FA409" s="19" t="e">
        <f ca="1"/>
        <v>#N/A</v>
      </c>
      <c r="FB409" s="208" t="e">
        <f t="shared" ca="1" si="444"/>
        <v>#N/A</v>
      </c>
      <c r="FC409" s="207"/>
      <c r="FD409" s="194"/>
      <c r="FE409" s="198" cm="1">
        <f t="array" ref="FE409">IFERROR(MATCH(TRUE,INDEX($B$14:$B$117&gt;=FD409,0),0),"")</f>
        <v>1</v>
      </c>
      <c r="FF409" s="194">
        <f t="shared" ca="1" si="445"/>
        <v>3.2000000000000006E-3</v>
      </c>
      <c r="FI409" s="194">
        <f t="shared" si="446"/>
        <v>0</v>
      </c>
      <c r="FJ409" s="19" t="e">
        <f ca="1"/>
        <v>#N/A</v>
      </c>
      <c r="FK409" s="208" t="e">
        <f t="shared" ca="1" si="447"/>
        <v>#N/A</v>
      </c>
      <c r="FL409" s="207"/>
      <c r="FM409" s="194"/>
      <c r="FN409" s="198" cm="1">
        <f t="array" ref="FN409">IFERROR(MATCH(TRUE,INDEX($B$14:$B$117&gt;=FM409,0),0),"")</f>
        <v>1</v>
      </c>
      <c r="FO409" s="194">
        <f t="shared" ca="1" si="448"/>
        <v>3.2000000000000006E-3</v>
      </c>
      <c r="FR409" s="194">
        <f t="shared" si="449"/>
        <v>0</v>
      </c>
      <c r="FS409" s="19" t="e">
        <f ca="1"/>
        <v>#N/A</v>
      </c>
      <c r="FT409" s="208" t="e">
        <f t="shared" ca="1" si="450"/>
        <v>#N/A</v>
      </c>
      <c r="FU409" s="207"/>
      <c r="FV409" s="194"/>
      <c r="FW409" s="198" cm="1">
        <f t="array" ref="FW409">IFERROR(MATCH(TRUE,INDEX($B$14:$B$117&gt;=FV409,0),0),"")</f>
        <v>1</v>
      </c>
      <c r="FX409" s="194">
        <f t="shared" ca="1" si="451"/>
        <v>3.2000000000000006E-3</v>
      </c>
      <c r="GA409" s="194">
        <f t="shared" si="452"/>
        <v>0</v>
      </c>
      <c r="GB409" s="19" t="e">
        <f ca="1"/>
        <v>#N/A</v>
      </c>
      <c r="GC409" s="208" t="e">
        <f t="shared" ca="1" si="453"/>
        <v>#N/A</v>
      </c>
    </row>
    <row r="410" spans="6:185" x14ac:dyDescent="0.2">
      <c r="F410" s="207"/>
      <c r="G410" s="194"/>
      <c r="H410" s="198" cm="1">
        <f t="array" ref="H410">IFERROR(MATCH(TRUE,INDEX($B$14:$B$117&gt;=G410,0),0),"")</f>
        <v>1</v>
      </c>
      <c r="I410" s="194">
        <f t="shared" ca="1" si="398"/>
        <v>3.2000000000000006E-3</v>
      </c>
      <c r="L410" s="194">
        <f t="shared" si="454"/>
        <v>0</v>
      </c>
      <c r="M410" s="19">
        <f ca="1"/>
        <v>0</v>
      </c>
      <c r="N410" s="208">
        <f t="shared" ca="1" si="455"/>
        <v>0</v>
      </c>
      <c r="O410" s="207"/>
      <c r="P410" s="194"/>
      <c r="Q410" s="198" cm="1">
        <f t="array" ref="Q410">IFERROR(MATCH(TRUE,INDEX($B$14:$B$117&gt;=P410,0),0),"")</f>
        <v>1</v>
      </c>
      <c r="R410" s="194">
        <f t="shared" ca="1" si="399"/>
        <v>3.2000000000000006E-3</v>
      </c>
      <c r="U410" s="194">
        <f t="shared" si="456"/>
        <v>0</v>
      </c>
      <c r="V410" s="19">
        <f ca="1"/>
        <v>0</v>
      </c>
      <c r="W410" s="208">
        <f t="shared" ca="1" si="457"/>
        <v>0</v>
      </c>
      <c r="X410" s="207"/>
      <c r="Y410" s="194"/>
      <c r="Z410" s="198" cm="1">
        <f t="array" ref="Z410">IFERROR(MATCH(TRUE,INDEX($B$14:$B$117&gt;=Y410,0),0),"")</f>
        <v>1</v>
      </c>
      <c r="AA410" s="194">
        <f t="shared" ca="1" si="400"/>
        <v>3.2000000000000006E-3</v>
      </c>
      <c r="AD410" s="194">
        <f t="shared" si="401"/>
        <v>0</v>
      </c>
      <c r="AE410" s="19">
        <f ca="1"/>
        <v>0</v>
      </c>
      <c r="AF410" s="208">
        <f t="shared" ca="1" si="402"/>
        <v>0</v>
      </c>
      <c r="AG410" s="207"/>
      <c r="AH410" s="194"/>
      <c r="AI410" s="198" cm="1">
        <f t="array" ref="AI410">IFERROR(MATCH(TRUE,INDEX($B$14:$B$117&gt;=AH410,0),0),"")</f>
        <v>1</v>
      </c>
      <c r="AJ410" s="194">
        <f t="shared" ca="1" si="403"/>
        <v>3.2000000000000006E-3</v>
      </c>
      <c r="AM410" s="194">
        <f t="shared" si="404"/>
        <v>0</v>
      </c>
      <c r="AN410" s="19">
        <f ca="1"/>
        <v>0</v>
      </c>
      <c r="AO410" s="208">
        <f t="shared" ca="1" si="405"/>
        <v>0</v>
      </c>
      <c r="AP410" s="207"/>
      <c r="AQ410" s="194"/>
      <c r="AR410" s="198" cm="1">
        <f t="array" ref="AR410">IFERROR(MATCH(TRUE,INDEX($B$14:$B$117&gt;=AQ410,0),0),"")</f>
        <v>1</v>
      </c>
      <c r="AS410" s="194">
        <f t="shared" ca="1" si="406"/>
        <v>3.2000000000000006E-3</v>
      </c>
      <c r="AV410" s="194">
        <f t="shared" si="407"/>
        <v>0</v>
      </c>
      <c r="AW410" s="19">
        <f ca="1"/>
        <v>0</v>
      </c>
      <c r="AX410" s="208">
        <f t="shared" ca="1" si="408"/>
        <v>0</v>
      </c>
      <c r="AY410" s="207"/>
      <c r="AZ410" s="194"/>
      <c r="BA410" s="198" cm="1">
        <f t="array" ref="BA410">IFERROR(MATCH(TRUE,INDEX($B$14:$B$117&gt;=AZ410,0),0),"")</f>
        <v>1</v>
      </c>
      <c r="BB410" s="194">
        <f t="shared" ca="1" si="409"/>
        <v>3.2000000000000006E-3</v>
      </c>
      <c r="BE410" s="194">
        <f t="shared" si="410"/>
        <v>0</v>
      </c>
      <c r="BF410" s="19">
        <f ca="1"/>
        <v>0</v>
      </c>
      <c r="BG410" s="208">
        <f t="shared" ca="1" si="411"/>
        <v>0</v>
      </c>
      <c r="BH410" s="207"/>
      <c r="BI410" s="194"/>
      <c r="BJ410" s="198" cm="1">
        <f t="array" ref="BJ410">IFERROR(MATCH(TRUE,INDEX($B$14:$B$117&gt;=BI410,0),0),"")</f>
        <v>1</v>
      </c>
      <c r="BK410" s="194">
        <f t="shared" ca="1" si="412"/>
        <v>3.2000000000000006E-3</v>
      </c>
      <c r="BN410" s="194">
        <f t="shared" si="413"/>
        <v>0</v>
      </c>
      <c r="BO410" s="19">
        <f ca="1"/>
        <v>0</v>
      </c>
      <c r="BP410" s="208">
        <f t="shared" ca="1" si="414"/>
        <v>0</v>
      </c>
      <c r="BQ410" s="207"/>
      <c r="BR410" s="194"/>
      <c r="BS410" s="198" cm="1">
        <f t="array" ref="BS410">IFERROR(MATCH(TRUE,INDEX($B$14:$B$117&gt;=BR410,0),0),"")</f>
        <v>1</v>
      </c>
      <c r="BT410" s="194">
        <f t="shared" ca="1" si="415"/>
        <v>3.2000000000000006E-3</v>
      </c>
      <c r="BW410" s="194">
        <f t="shared" si="416"/>
        <v>0</v>
      </c>
      <c r="BX410" s="19">
        <f ca="1"/>
        <v>0</v>
      </c>
      <c r="BY410" s="208">
        <f t="shared" ca="1" si="417"/>
        <v>0</v>
      </c>
      <c r="BZ410" s="207"/>
      <c r="CA410" s="194"/>
      <c r="CB410" s="198" cm="1">
        <f t="array" ref="CB410">IFERROR(MATCH(TRUE,INDEX($B$14:$B$117&gt;=CA410,0),0),"")</f>
        <v>1</v>
      </c>
      <c r="CC410" s="194">
        <f t="shared" ca="1" si="418"/>
        <v>3.2000000000000006E-3</v>
      </c>
      <c r="CF410" s="194">
        <f t="shared" si="419"/>
        <v>0</v>
      </c>
      <c r="CG410" s="19">
        <f ca="1"/>
        <v>0</v>
      </c>
      <c r="CH410" s="208">
        <f t="shared" ca="1" si="420"/>
        <v>0</v>
      </c>
      <c r="CI410" s="207"/>
      <c r="CJ410" s="194"/>
      <c r="CK410" s="198" cm="1">
        <f t="array" ref="CK410">IFERROR(MATCH(TRUE,INDEX($B$14:$B$117&gt;=CJ410,0),0),"")</f>
        <v>1</v>
      </c>
      <c r="CL410" s="194">
        <f t="shared" ca="1" si="421"/>
        <v>3.2000000000000006E-3</v>
      </c>
      <c r="CO410" s="194">
        <f t="shared" si="422"/>
        <v>0</v>
      </c>
      <c r="CP410" s="19">
        <f ca="1"/>
        <v>0</v>
      </c>
      <c r="CQ410" s="208">
        <f t="shared" ca="1" si="423"/>
        <v>0</v>
      </c>
      <c r="CR410" s="207"/>
      <c r="CS410" s="194"/>
      <c r="CT410" s="198" cm="1">
        <f t="array" ref="CT410">IFERROR(MATCH(TRUE,INDEX($B$14:$B$117&gt;=CS410,0),0),"")</f>
        <v>1</v>
      </c>
      <c r="CU410" s="194">
        <f t="shared" ca="1" si="424"/>
        <v>3.2000000000000006E-3</v>
      </c>
      <c r="CX410" s="194">
        <f t="shared" si="425"/>
        <v>0</v>
      </c>
      <c r="CY410" s="19" t="e">
        <f ca="1"/>
        <v>#N/A</v>
      </c>
      <c r="CZ410" s="208" t="e">
        <f t="shared" ca="1" si="426"/>
        <v>#N/A</v>
      </c>
      <c r="DA410" s="207"/>
      <c r="DB410" s="194"/>
      <c r="DC410" s="198" cm="1">
        <f t="array" ref="DC410">IFERROR(MATCH(TRUE,INDEX($B$14:$B$117&gt;=DB410,0),0),"")</f>
        <v>1</v>
      </c>
      <c r="DD410" s="194">
        <f t="shared" ca="1" si="427"/>
        <v>3.2000000000000006E-3</v>
      </c>
      <c r="DG410" s="194">
        <f t="shared" si="428"/>
        <v>0</v>
      </c>
      <c r="DH410" s="19" t="e">
        <f ca="1"/>
        <v>#N/A</v>
      </c>
      <c r="DI410" s="208" t="e">
        <f t="shared" ca="1" si="429"/>
        <v>#N/A</v>
      </c>
      <c r="DJ410" s="207"/>
      <c r="DK410" s="194"/>
      <c r="DL410" s="198" cm="1">
        <f t="array" ref="DL410">IFERROR(MATCH(TRUE,INDEX($B$14:$B$117&gt;=DK410,0),0),"")</f>
        <v>1</v>
      </c>
      <c r="DM410" s="194">
        <f t="shared" ca="1" si="430"/>
        <v>3.2000000000000006E-3</v>
      </c>
      <c r="DP410" s="194">
        <f t="shared" si="431"/>
        <v>0</v>
      </c>
      <c r="DQ410" s="19" t="e">
        <f ca="1"/>
        <v>#N/A</v>
      </c>
      <c r="DR410" s="208" t="e">
        <f t="shared" ca="1" si="432"/>
        <v>#N/A</v>
      </c>
      <c r="DS410" s="207"/>
      <c r="DT410" s="194"/>
      <c r="DU410" s="198" cm="1">
        <f t="array" ref="DU410">IFERROR(MATCH(TRUE,INDEX($B$14:$B$117&gt;=DT410,0),0),"")</f>
        <v>1</v>
      </c>
      <c r="DV410" s="194">
        <f t="shared" ca="1" si="433"/>
        <v>3.2000000000000006E-3</v>
      </c>
      <c r="DY410" s="194">
        <f t="shared" si="434"/>
        <v>0</v>
      </c>
      <c r="DZ410" s="19" t="e">
        <f ca="1"/>
        <v>#N/A</v>
      </c>
      <c r="EA410" s="208" t="e">
        <f t="shared" ca="1" si="435"/>
        <v>#N/A</v>
      </c>
      <c r="EB410" s="207"/>
      <c r="EC410" s="194"/>
      <c r="ED410" s="198" cm="1">
        <f t="array" ref="ED410">IFERROR(MATCH(TRUE,INDEX($B$14:$B$117&gt;=EC410,0),0),"")</f>
        <v>1</v>
      </c>
      <c r="EE410" s="194">
        <f t="shared" ca="1" si="436"/>
        <v>3.2000000000000006E-3</v>
      </c>
      <c r="EH410" s="194">
        <f t="shared" si="437"/>
        <v>0</v>
      </c>
      <c r="EI410" s="19" t="e">
        <f ca="1"/>
        <v>#N/A</v>
      </c>
      <c r="EJ410" s="208" t="e">
        <f t="shared" ca="1" si="438"/>
        <v>#N/A</v>
      </c>
      <c r="EK410" s="207"/>
      <c r="EL410" s="194"/>
      <c r="EM410" s="198" cm="1">
        <f t="array" ref="EM410">IFERROR(MATCH(TRUE,INDEX($B$14:$B$117&gt;=EL410,0),0),"")</f>
        <v>1</v>
      </c>
      <c r="EN410" s="194">
        <f t="shared" ca="1" si="439"/>
        <v>3.2000000000000006E-3</v>
      </c>
      <c r="EQ410" s="194">
        <f t="shared" si="440"/>
        <v>0</v>
      </c>
      <c r="ER410" s="19" t="e">
        <f ca="1"/>
        <v>#N/A</v>
      </c>
      <c r="ES410" s="208" t="e">
        <f t="shared" ca="1" si="441"/>
        <v>#N/A</v>
      </c>
      <c r="ET410" s="207"/>
      <c r="EU410" s="194"/>
      <c r="EV410" s="198" cm="1">
        <f t="array" ref="EV410">IFERROR(MATCH(TRUE,INDEX($B$14:$B$117&gt;=EU410,0),0),"")</f>
        <v>1</v>
      </c>
      <c r="EW410" s="194">
        <f t="shared" ca="1" si="442"/>
        <v>3.2000000000000006E-3</v>
      </c>
      <c r="EZ410" s="194">
        <f t="shared" si="443"/>
        <v>0</v>
      </c>
      <c r="FA410" s="19" t="e">
        <f ca="1"/>
        <v>#N/A</v>
      </c>
      <c r="FB410" s="208" t="e">
        <f t="shared" ca="1" si="444"/>
        <v>#N/A</v>
      </c>
      <c r="FC410" s="207"/>
      <c r="FD410" s="194"/>
      <c r="FE410" s="198" cm="1">
        <f t="array" ref="FE410">IFERROR(MATCH(TRUE,INDEX($B$14:$B$117&gt;=FD410,0),0),"")</f>
        <v>1</v>
      </c>
      <c r="FF410" s="194">
        <f t="shared" ca="1" si="445"/>
        <v>3.2000000000000006E-3</v>
      </c>
      <c r="FI410" s="194">
        <f t="shared" si="446"/>
        <v>0</v>
      </c>
      <c r="FJ410" s="19" t="e">
        <f ca="1"/>
        <v>#N/A</v>
      </c>
      <c r="FK410" s="208" t="e">
        <f t="shared" ca="1" si="447"/>
        <v>#N/A</v>
      </c>
      <c r="FL410" s="207"/>
      <c r="FM410" s="194"/>
      <c r="FN410" s="198" cm="1">
        <f t="array" ref="FN410">IFERROR(MATCH(TRUE,INDEX($B$14:$B$117&gt;=FM410,0),0),"")</f>
        <v>1</v>
      </c>
      <c r="FO410" s="194">
        <f t="shared" ca="1" si="448"/>
        <v>3.2000000000000006E-3</v>
      </c>
      <c r="FR410" s="194">
        <f t="shared" si="449"/>
        <v>0</v>
      </c>
      <c r="FS410" s="19" t="e">
        <f ca="1"/>
        <v>#N/A</v>
      </c>
      <c r="FT410" s="208" t="e">
        <f t="shared" ca="1" si="450"/>
        <v>#N/A</v>
      </c>
      <c r="FU410" s="207"/>
      <c r="FV410" s="194"/>
      <c r="FW410" s="198" cm="1">
        <f t="array" ref="FW410">IFERROR(MATCH(TRUE,INDEX($B$14:$B$117&gt;=FV410,0),0),"")</f>
        <v>1</v>
      </c>
      <c r="FX410" s="194">
        <f t="shared" ca="1" si="451"/>
        <v>3.2000000000000006E-3</v>
      </c>
      <c r="GA410" s="194">
        <f t="shared" si="452"/>
        <v>0</v>
      </c>
      <c r="GB410" s="19" t="e">
        <f ca="1"/>
        <v>#N/A</v>
      </c>
      <c r="GC410" s="208" t="e">
        <f t="shared" ca="1" si="453"/>
        <v>#N/A</v>
      </c>
    </row>
    <row r="411" spans="6:185" x14ac:dyDescent="0.2">
      <c r="F411" s="207"/>
      <c r="G411" s="194"/>
      <c r="H411" s="198" cm="1">
        <f t="array" ref="H411">IFERROR(MATCH(TRUE,INDEX($B$14:$B$117&gt;=G411,0),0),"")</f>
        <v>1</v>
      </c>
      <c r="I411" s="194">
        <f t="shared" ca="1" si="398"/>
        <v>3.2000000000000006E-3</v>
      </c>
      <c r="L411" s="194">
        <f t="shared" si="454"/>
        <v>0</v>
      </c>
      <c r="M411" s="19">
        <f ca="1"/>
        <v>0</v>
      </c>
      <c r="N411" s="208">
        <f t="shared" ca="1" si="455"/>
        <v>0</v>
      </c>
      <c r="O411" s="207"/>
      <c r="P411" s="194"/>
      <c r="Q411" s="198" cm="1">
        <f t="array" ref="Q411">IFERROR(MATCH(TRUE,INDEX($B$14:$B$117&gt;=P411,0),0),"")</f>
        <v>1</v>
      </c>
      <c r="R411" s="194">
        <f t="shared" ca="1" si="399"/>
        <v>3.2000000000000006E-3</v>
      </c>
      <c r="U411" s="194">
        <f t="shared" si="456"/>
        <v>0</v>
      </c>
      <c r="V411" s="19">
        <f ca="1"/>
        <v>0</v>
      </c>
      <c r="W411" s="208">
        <f t="shared" ca="1" si="457"/>
        <v>0</v>
      </c>
      <c r="X411" s="207"/>
      <c r="Y411" s="194"/>
      <c r="Z411" s="198" cm="1">
        <f t="array" ref="Z411">IFERROR(MATCH(TRUE,INDEX($B$14:$B$117&gt;=Y411,0),0),"")</f>
        <v>1</v>
      </c>
      <c r="AA411" s="194">
        <f t="shared" ca="1" si="400"/>
        <v>3.2000000000000006E-3</v>
      </c>
      <c r="AD411" s="194">
        <f t="shared" si="401"/>
        <v>0</v>
      </c>
      <c r="AE411" s="19">
        <f ca="1"/>
        <v>0</v>
      </c>
      <c r="AF411" s="208">
        <f t="shared" ca="1" si="402"/>
        <v>0</v>
      </c>
      <c r="AG411" s="207"/>
      <c r="AH411" s="194"/>
      <c r="AI411" s="198" cm="1">
        <f t="array" ref="AI411">IFERROR(MATCH(TRUE,INDEX($B$14:$B$117&gt;=AH411,0),0),"")</f>
        <v>1</v>
      </c>
      <c r="AJ411" s="194">
        <f t="shared" ca="1" si="403"/>
        <v>3.2000000000000006E-3</v>
      </c>
      <c r="AM411" s="194">
        <f t="shared" si="404"/>
        <v>0</v>
      </c>
      <c r="AN411" s="19">
        <f ca="1"/>
        <v>0</v>
      </c>
      <c r="AO411" s="208">
        <f t="shared" ca="1" si="405"/>
        <v>0</v>
      </c>
      <c r="AP411" s="207"/>
      <c r="AQ411" s="194"/>
      <c r="AR411" s="198" cm="1">
        <f t="array" ref="AR411">IFERROR(MATCH(TRUE,INDEX($B$14:$B$117&gt;=AQ411,0),0),"")</f>
        <v>1</v>
      </c>
      <c r="AS411" s="194">
        <f t="shared" ca="1" si="406"/>
        <v>3.2000000000000006E-3</v>
      </c>
      <c r="AV411" s="194">
        <f t="shared" si="407"/>
        <v>0</v>
      </c>
      <c r="AW411" s="19">
        <f ca="1"/>
        <v>0</v>
      </c>
      <c r="AX411" s="208">
        <f t="shared" ca="1" si="408"/>
        <v>0</v>
      </c>
      <c r="AY411" s="207"/>
      <c r="AZ411" s="194"/>
      <c r="BA411" s="198" cm="1">
        <f t="array" ref="BA411">IFERROR(MATCH(TRUE,INDEX($B$14:$B$117&gt;=AZ411,0),0),"")</f>
        <v>1</v>
      </c>
      <c r="BB411" s="194">
        <f t="shared" ca="1" si="409"/>
        <v>3.2000000000000006E-3</v>
      </c>
      <c r="BE411" s="194">
        <f t="shared" si="410"/>
        <v>0</v>
      </c>
      <c r="BF411" s="19">
        <f ca="1"/>
        <v>0</v>
      </c>
      <c r="BG411" s="208">
        <f t="shared" ca="1" si="411"/>
        <v>0</v>
      </c>
      <c r="BH411" s="207"/>
      <c r="BI411" s="194"/>
      <c r="BJ411" s="198" cm="1">
        <f t="array" ref="BJ411">IFERROR(MATCH(TRUE,INDEX($B$14:$B$117&gt;=BI411,0),0),"")</f>
        <v>1</v>
      </c>
      <c r="BK411" s="194">
        <f t="shared" ca="1" si="412"/>
        <v>3.2000000000000006E-3</v>
      </c>
      <c r="BN411" s="194">
        <f t="shared" si="413"/>
        <v>0</v>
      </c>
      <c r="BO411" s="19">
        <f ca="1"/>
        <v>0</v>
      </c>
      <c r="BP411" s="208">
        <f t="shared" ca="1" si="414"/>
        <v>0</v>
      </c>
      <c r="BQ411" s="207"/>
      <c r="BR411" s="194"/>
      <c r="BS411" s="198" cm="1">
        <f t="array" ref="BS411">IFERROR(MATCH(TRUE,INDEX($B$14:$B$117&gt;=BR411,0),0),"")</f>
        <v>1</v>
      </c>
      <c r="BT411" s="194">
        <f t="shared" ca="1" si="415"/>
        <v>3.2000000000000006E-3</v>
      </c>
      <c r="BW411" s="194">
        <f t="shared" si="416"/>
        <v>0</v>
      </c>
      <c r="BX411" s="19">
        <f ca="1"/>
        <v>0</v>
      </c>
      <c r="BY411" s="208">
        <f t="shared" ca="1" si="417"/>
        <v>0</v>
      </c>
      <c r="BZ411" s="207"/>
      <c r="CA411" s="194"/>
      <c r="CB411" s="198" cm="1">
        <f t="array" ref="CB411">IFERROR(MATCH(TRUE,INDEX($B$14:$B$117&gt;=CA411,0),0),"")</f>
        <v>1</v>
      </c>
      <c r="CC411" s="194">
        <f t="shared" ca="1" si="418"/>
        <v>3.2000000000000006E-3</v>
      </c>
      <c r="CF411" s="194">
        <f t="shared" si="419"/>
        <v>0</v>
      </c>
      <c r="CG411" s="19">
        <f ca="1"/>
        <v>0</v>
      </c>
      <c r="CH411" s="208">
        <f t="shared" ca="1" si="420"/>
        <v>0</v>
      </c>
      <c r="CI411" s="207"/>
      <c r="CJ411" s="194"/>
      <c r="CK411" s="198" cm="1">
        <f t="array" ref="CK411">IFERROR(MATCH(TRUE,INDEX($B$14:$B$117&gt;=CJ411,0),0),"")</f>
        <v>1</v>
      </c>
      <c r="CL411" s="194">
        <f t="shared" ca="1" si="421"/>
        <v>3.2000000000000006E-3</v>
      </c>
      <c r="CO411" s="194">
        <f t="shared" si="422"/>
        <v>0</v>
      </c>
      <c r="CP411" s="19">
        <f ca="1"/>
        <v>0</v>
      </c>
      <c r="CQ411" s="208">
        <f t="shared" ca="1" si="423"/>
        <v>0</v>
      </c>
      <c r="CR411" s="207"/>
      <c r="CS411" s="194"/>
      <c r="CT411" s="198" cm="1">
        <f t="array" ref="CT411">IFERROR(MATCH(TRUE,INDEX($B$14:$B$117&gt;=CS411,0),0),"")</f>
        <v>1</v>
      </c>
      <c r="CU411" s="194">
        <f t="shared" ca="1" si="424"/>
        <v>3.2000000000000006E-3</v>
      </c>
      <c r="CX411" s="194">
        <f t="shared" si="425"/>
        <v>0</v>
      </c>
      <c r="CY411" s="19" t="e">
        <f ca="1"/>
        <v>#N/A</v>
      </c>
      <c r="CZ411" s="208" t="e">
        <f t="shared" ca="1" si="426"/>
        <v>#N/A</v>
      </c>
      <c r="DA411" s="207"/>
      <c r="DB411" s="194"/>
      <c r="DC411" s="198" cm="1">
        <f t="array" ref="DC411">IFERROR(MATCH(TRUE,INDEX($B$14:$B$117&gt;=DB411,0),0),"")</f>
        <v>1</v>
      </c>
      <c r="DD411" s="194">
        <f t="shared" ca="1" si="427"/>
        <v>3.2000000000000006E-3</v>
      </c>
      <c r="DG411" s="194">
        <f t="shared" si="428"/>
        <v>0</v>
      </c>
      <c r="DH411" s="19" t="e">
        <f ca="1"/>
        <v>#N/A</v>
      </c>
      <c r="DI411" s="208" t="e">
        <f t="shared" ca="1" si="429"/>
        <v>#N/A</v>
      </c>
      <c r="DJ411" s="207"/>
      <c r="DK411" s="194"/>
      <c r="DL411" s="198" cm="1">
        <f t="array" ref="DL411">IFERROR(MATCH(TRUE,INDEX($B$14:$B$117&gt;=DK411,0),0),"")</f>
        <v>1</v>
      </c>
      <c r="DM411" s="194">
        <f t="shared" ca="1" si="430"/>
        <v>3.2000000000000006E-3</v>
      </c>
      <c r="DP411" s="194">
        <f t="shared" si="431"/>
        <v>0</v>
      </c>
      <c r="DQ411" s="19" t="e">
        <f ca="1"/>
        <v>#N/A</v>
      </c>
      <c r="DR411" s="208" t="e">
        <f t="shared" ca="1" si="432"/>
        <v>#N/A</v>
      </c>
      <c r="DS411" s="207"/>
      <c r="DT411" s="194"/>
      <c r="DU411" s="198" cm="1">
        <f t="array" ref="DU411">IFERROR(MATCH(TRUE,INDEX($B$14:$B$117&gt;=DT411,0),0),"")</f>
        <v>1</v>
      </c>
      <c r="DV411" s="194">
        <f t="shared" ca="1" si="433"/>
        <v>3.2000000000000006E-3</v>
      </c>
      <c r="DY411" s="194">
        <f t="shared" si="434"/>
        <v>0</v>
      </c>
      <c r="DZ411" s="19" t="e">
        <f ca="1"/>
        <v>#N/A</v>
      </c>
      <c r="EA411" s="208" t="e">
        <f t="shared" ca="1" si="435"/>
        <v>#N/A</v>
      </c>
      <c r="EB411" s="207"/>
      <c r="EC411" s="194"/>
      <c r="ED411" s="198" cm="1">
        <f t="array" ref="ED411">IFERROR(MATCH(TRUE,INDEX($B$14:$B$117&gt;=EC411,0),0),"")</f>
        <v>1</v>
      </c>
      <c r="EE411" s="194">
        <f t="shared" ca="1" si="436"/>
        <v>3.2000000000000006E-3</v>
      </c>
      <c r="EH411" s="194">
        <f t="shared" si="437"/>
        <v>0</v>
      </c>
      <c r="EI411" s="19" t="e">
        <f ca="1"/>
        <v>#N/A</v>
      </c>
      <c r="EJ411" s="208" t="e">
        <f t="shared" ca="1" si="438"/>
        <v>#N/A</v>
      </c>
      <c r="EK411" s="207"/>
      <c r="EL411" s="194"/>
      <c r="EM411" s="198" cm="1">
        <f t="array" ref="EM411">IFERROR(MATCH(TRUE,INDEX($B$14:$B$117&gt;=EL411,0),0),"")</f>
        <v>1</v>
      </c>
      <c r="EN411" s="194">
        <f t="shared" ca="1" si="439"/>
        <v>3.2000000000000006E-3</v>
      </c>
      <c r="EQ411" s="194">
        <f t="shared" si="440"/>
        <v>0</v>
      </c>
      <c r="ER411" s="19" t="e">
        <f ca="1"/>
        <v>#N/A</v>
      </c>
      <c r="ES411" s="208" t="e">
        <f t="shared" ca="1" si="441"/>
        <v>#N/A</v>
      </c>
      <c r="ET411" s="207"/>
      <c r="EU411" s="194"/>
      <c r="EV411" s="198" cm="1">
        <f t="array" ref="EV411">IFERROR(MATCH(TRUE,INDEX($B$14:$B$117&gt;=EU411,0),0),"")</f>
        <v>1</v>
      </c>
      <c r="EW411" s="194">
        <f t="shared" ca="1" si="442"/>
        <v>3.2000000000000006E-3</v>
      </c>
      <c r="EZ411" s="194">
        <f t="shared" si="443"/>
        <v>0</v>
      </c>
      <c r="FA411" s="19" t="e">
        <f ca="1"/>
        <v>#N/A</v>
      </c>
      <c r="FB411" s="208" t="e">
        <f t="shared" ca="1" si="444"/>
        <v>#N/A</v>
      </c>
      <c r="FC411" s="207"/>
      <c r="FD411" s="194"/>
      <c r="FE411" s="198" cm="1">
        <f t="array" ref="FE411">IFERROR(MATCH(TRUE,INDEX($B$14:$B$117&gt;=FD411,0),0),"")</f>
        <v>1</v>
      </c>
      <c r="FF411" s="194">
        <f t="shared" ca="1" si="445"/>
        <v>3.2000000000000006E-3</v>
      </c>
      <c r="FI411" s="194">
        <f t="shared" si="446"/>
        <v>0</v>
      </c>
      <c r="FJ411" s="19" t="e">
        <f ca="1"/>
        <v>#N/A</v>
      </c>
      <c r="FK411" s="208" t="e">
        <f t="shared" ca="1" si="447"/>
        <v>#N/A</v>
      </c>
      <c r="FL411" s="207"/>
      <c r="FM411" s="194"/>
      <c r="FN411" s="198" cm="1">
        <f t="array" ref="FN411">IFERROR(MATCH(TRUE,INDEX($B$14:$B$117&gt;=FM411,0),0),"")</f>
        <v>1</v>
      </c>
      <c r="FO411" s="194">
        <f t="shared" ca="1" si="448"/>
        <v>3.2000000000000006E-3</v>
      </c>
      <c r="FR411" s="194">
        <f t="shared" si="449"/>
        <v>0</v>
      </c>
      <c r="FS411" s="19" t="e">
        <f ca="1"/>
        <v>#N/A</v>
      </c>
      <c r="FT411" s="208" t="e">
        <f t="shared" ca="1" si="450"/>
        <v>#N/A</v>
      </c>
      <c r="FU411" s="207"/>
      <c r="FV411" s="194"/>
      <c r="FW411" s="198" cm="1">
        <f t="array" ref="FW411">IFERROR(MATCH(TRUE,INDEX($B$14:$B$117&gt;=FV411,0),0),"")</f>
        <v>1</v>
      </c>
      <c r="FX411" s="194">
        <f t="shared" ca="1" si="451"/>
        <v>3.2000000000000006E-3</v>
      </c>
      <c r="GA411" s="194">
        <f t="shared" si="452"/>
        <v>0</v>
      </c>
      <c r="GB411" s="19" t="e">
        <f ca="1"/>
        <v>#N/A</v>
      </c>
      <c r="GC411" s="208" t="e">
        <f t="shared" ca="1" si="453"/>
        <v>#N/A</v>
      </c>
    </row>
    <row r="412" spans="6:185" x14ac:dyDescent="0.2">
      <c r="F412" s="207"/>
      <c r="G412" s="194"/>
      <c r="H412" s="198" cm="1">
        <f t="array" ref="H412">IFERROR(MATCH(TRUE,INDEX($B$14:$B$117&gt;=G412,0),0),"")</f>
        <v>1</v>
      </c>
      <c r="I412" s="194">
        <f t="shared" ca="1" si="398"/>
        <v>3.2000000000000006E-3</v>
      </c>
      <c r="L412" s="194">
        <f t="shared" si="454"/>
        <v>0</v>
      </c>
      <c r="M412" s="19">
        <f ca="1"/>
        <v>0</v>
      </c>
      <c r="N412" s="208">
        <f t="shared" ca="1" si="455"/>
        <v>0</v>
      </c>
      <c r="O412" s="207"/>
      <c r="P412" s="194"/>
      <c r="Q412" s="198" cm="1">
        <f t="array" ref="Q412">IFERROR(MATCH(TRUE,INDEX($B$14:$B$117&gt;=P412,0),0),"")</f>
        <v>1</v>
      </c>
      <c r="R412" s="194">
        <f t="shared" ca="1" si="399"/>
        <v>3.2000000000000006E-3</v>
      </c>
      <c r="U412" s="194">
        <f t="shared" si="456"/>
        <v>0</v>
      </c>
      <c r="V412" s="19">
        <f ca="1"/>
        <v>0</v>
      </c>
      <c r="W412" s="208">
        <f t="shared" ca="1" si="457"/>
        <v>0</v>
      </c>
      <c r="X412" s="207"/>
      <c r="Y412" s="194"/>
      <c r="Z412" s="198" cm="1">
        <f t="array" ref="Z412">IFERROR(MATCH(TRUE,INDEX($B$14:$B$117&gt;=Y412,0),0),"")</f>
        <v>1</v>
      </c>
      <c r="AA412" s="194">
        <f t="shared" ca="1" si="400"/>
        <v>3.2000000000000006E-3</v>
      </c>
      <c r="AD412" s="194">
        <f t="shared" si="401"/>
        <v>0</v>
      </c>
      <c r="AE412" s="19">
        <f ca="1"/>
        <v>0</v>
      </c>
      <c r="AF412" s="208">
        <f t="shared" ca="1" si="402"/>
        <v>0</v>
      </c>
      <c r="AG412" s="207"/>
      <c r="AH412" s="194"/>
      <c r="AI412" s="198" cm="1">
        <f t="array" ref="AI412">IFERROR(MATCH(TRUE,INDEX($B$14:$B$117&gt;=AH412,0),0),"")</f>
        <v>1</v>
      </c>
      <c r="AJ412" s="194">
        <f t="shared" ca="1" si="403"/>
        <v>3.2000000000000006E-3</v>
      </c>
      <c r="AM412" s="194">
        <f t="shared" si="404"/>
        <v>0</v>
      </c>
      <c r="AN412" s="19">
        <f ca="1"/>
        <v>0</v>
      </c>
      <c r="AO412" s="208">
        <f t="shared" ca="1" si="405"/>
        <v>0</v>
      </c>
      <c r="AP412" s="207"/>
      <c r="AQ412" s="194"/>
      <c r="AR412" s="198" cm="1">
        <f t="array" ref="AR412">IFERROR(MATCH(TRUE,INDEX($B$14:$B$117&gt;=AQ412,0),0),"")</f>
        <v>1</v>
      </c>
      <c r="AS412" s="194">
        <f t="shared" ca="1" si="406"/>
        <v>3.2000000000000006E-3</v>
      </c>
      <c r="AV412" s="194">
        <f t="shared" si="407"/>
        <v>0</v>
      </c>
      <c r="AW412" s="19">
        <f ca="1"/>
        <v>0</v>
      </c>
      <c r="AX412" s="208">
        <f t="shared" ca="1" si="408"/>
        <v>0</v>
      </c>
      <c r="AY412" s="207"/>
      <c r="AZ412" s="194"/>
      <c r="BA412" s="198" cm="1">
        <f t="array" ref="BA412">IFERROR(MATCH(TRUE,INDEX($B$14:$B$117&gt;=AZ412,0),0),"")</f>
        <v>1</v>
      </c>
      <c r="BB412" s="194">
        <f t="shared" ca="1" si="409"/>
        <v>3.2000000000000006E-3</v>
      </c>
      <c r="BE412" s="194">
        <f t="shared" si="410"/>
        <v>0</v>
      </c>
      <c r="BF412" s="19">
        <f ca="1"/>
        <v>0</v>
      </c>
      <c r="BG412" s="208">
        <f t="shared" ca="1" si="411"/>
        <v>0</v>
      </c>
      <c r="BH412" s="207"/>
      <c r="BI412" s="194"/>
      <c r="BJ412" s="198" cm="1">
        <f t="array" ref="BJ412">IFERROR(MATCH(TRUE,INDEX($B$14:$B$117&gt;=BI412,0),0),"")</f>
        <v>1</v>
      </c>
      <c r="BK412" s="194">
        <f t="shared" ca="1" si="412"/>
        <v>3.2000000000000006E-3</v>
      </c>
      <c r="BN412" s="194">
        <f t="shared" si="413"/>
        <v>0</v>
      </c>
      <c r="BO412" s="19">
        <f ca="1"/>
        <v>0</v>
      </c>
      <c r="BP412" s="208">
        <f t="shared" ca="1" si="414"/>
        <v>0</v>
      </c>
      <c r="BQ412" s="207"/>
      <c r="BR412" s="194"/>
      <c r="BS412" s="198" cm="1">
        <f t="array" ref="BS412">IFERROR(MATCH(TRUE,INDEX($B$14:$B$117&gt;=BR412,0),0),"")</f>
        <v>1</v>
      </c>
      <c r="BT412" s="194">
        <f t="shared" ca="1" si="415"/>
        <v>3.2000000000000006E-3</v>
      </c>
      <c r="BW412" s="194">
        <f t="shared" si="416"/>
        <v>0</v>
      </c>
      <c r="BX412" s="19">
        <f ca="1"/>
        <v>0</v>
      </c>
      <c r="BY412" s="208">
        <f t="shared" ca="1" si="417"/>
        <v>0</v>
      </c>
      <c r="BZ412" s="207"/>
      <c r="CA412" s="194"/>
      <c r="CB412" s="198" cm="1">
        <f t="array" ref="CB412">IFERROR(MATCH(TRUE,INDEX($B$14:$B$117&gt;=CA412,0),0),"")</f>
        <v>1</v>
      </c>
      <c r="CC412" s="194">
        <f t="shared" ca="1" si="418"/>
        <v>3.2000000000000006E-3</v>
      </c>
      <c r="CF412" s="194">
        <f t="shared" si="419"/>
        <v>0</v>
      </c>
      <c r="CG412" s="19">
        <f ca="1"/>
        <v>0</v>
      </c>
      <c r="CH412" s="208">
        <f t="shared" ca="1" si="420"/>
        <v>0</v>
      </c>
      <c r="CI412" s="207"/>
      <c r="CJ412" s="194"/>
      <c r="CK412" s="198" cm="1">
        <f t="array" ref="CK412">IFERROR(MATCH(TRUE,INDEX($B$14:$B$117&gt;=CJ412,0),0),"")</f>
        <v>1</v>
      </c>
      <c r="CL412" s="194">
        <f t="shared" ca="1" si="421"/>
        <v>3.2000000000000006E-3</v>
      </c>
      <c r="CO412" s="194">
        <f t="shared" si="422"/>
        <v>0</v>
      </c>
      <c r="CP412" s="19">
        <f ca="1"/>
        <v>0</v>
      </c>
      <c r="CQ412" s="208">
        <f t="shared" ca="1" si="423"/>
        <v>0</v>
      </c>
      <c r="CR412" s="207"/>
      <c r="CS412" s="194"/>
      <c r="CT412" s="198" cm="1">
        <f t="array" ref="CT412">IFERROR(MATCH(TRUE,INDEX($B$14:$B$117&gt;=CS412,0),0),"")</f>
        <v>1</v>
      </c>
      <c r="CU412" s="194">
        <f t="shared" ca="1" si="424"/>
        <v>3.2000000000000006E-3</v>
      </c>
      <c r="CX412" s="194">
        <f t="shared" si="425"/>
        <v>0</v>
      </c>
      <c r="CY412" s="19" t="e">
        <f ca="1"/>
        <v>#N/A</v>
      </c>
      <c r="CZ412" s="208" t="e">
        <f t="shared" ca="1" si="426"/>
        <v>#N/A</v>
      </c>
      <c r="DA412" s="207"/>
      <c r="DB412" s="194"/>
      <c r="DC412" s="198" cm="1">
        <f t="array" ref="DC412">IFERROR(MATCH(TRUE,INDEX($B$14:$B$117&gt;=DB412,0),0),"")</f>
        <v>1</v>
      </c>
      <c r="DD412" s="194">
        <f t="shared" ca="1" si="427"/>
        <v>3.2000000000000006E-3</v>
      </c>
      <c r="DG412" s="194">
        <f t="shared" si="428"/>
        <v>0</v>
      </c>
      <c r="DH412" s="19" t="e">
        <f ca="1"/>
        <v>#N/A</v>
      </c>
      <c r="DI412" s="208" t="e">
        <f t="shared" ca="1" si="429"/>
        <v>#N/A</v>
      </c>
      <c r="DJ412" s="207"/>
      <c r="DK412" s="194"/>
      <c r="DL412" s="198" cm="1">
        <f t="array" ref="DL412">IFERROR(MATCH(TRUE,INDEX($B$14:$B$117&gt;=DK412,0),0),"")</f>
        <v>1</v>
      </c>
      <c r="DM412" s="194">
        <f t="shared" ca="1" si="430"/>
        <v>3.2000000000000006E-3</v>
      </c>
      <c r="DP412" s="194">
        <f t="shared" si="431"/>
        <v>0</v>
      </c>
      <c r="DQ412" s="19" t="e">
        <f ca="1"/>
        <v>#N/A</v>
      </c>
      <c r="DR412" s="208" t="e">
        <f t="shared" ca="1" si="432"/>
        <v>#N/A</v>
      </c>
      <c r="DS412" s="207"/>
      <c r="DT412" s="194"/>
      <c r="DU412" s="198" cm="1">
        <f t="array" ref="DU412">IFERROR(MATCH(TRUE,INDEX($B$14:$B$117&gt;=DT412,0),0),"")</f>
        <v>1</v>
      </c>
      <c r="DV412" s="194">
        <f t="shared" ca="1" si="433"/>
        <v>3.2000000000000006E-3</v>
      </c>
      <c r="DY412" s="194">
        <f t="shared" si="434"/>
        <v>0</v>
      </c>
      <c r="DZ412" s="19" t="e">
        <f ca="1"/>
        <v>#N/A</v>
      </c>
      <c r="EA412" s="208" t="e">
        <f t="shared" ca="1" si="435"/>
        <v>#N/A</v>
      </c>
      <c r="EB412" s="207"/>
      <c r="EC412" s="194"/>
      <c r="ED412" s="198" cm="1">
        <f t="array" ref="ED412">IFERROR(MATCH(TRUE,INDEX($B$14:$B$117&gt;=EC412,0),0),"")</f>
        <v>1</v>
      </c>
      <c r="EE412" s="194">
        <f t="shared" ca="1" si="436"/>
        <v>3.2000000000000006E-3</v>
      </c>
      <c r="EH412" s="194">
        <f t="shared" si="437"/>
        <v>0</v>
      </c>
      <c r="EI412" s="19" t="e">
        <f ca="1"/>
        <v>#N/A</v>
      </c>
      <c r="EJ412" s="208" t="e">
        <f t="shared" ca="1" si="438"/>
        <v>#N/A</v>
      </c>
      <c r="EK412" s="207"/>
      <c r="EL412" s="194"/>
      <c r="EM412" s="198" cm="1">
        <f t="array" ref="EM412">IFERROR(MATCH(TRUE,INDEX($B$14:$B$117&gt;=EL412,0),0),"")</f>
        <v>1</v>
      </c>
      <c r="EN412" s="194">
        <f t="shared" ca="1" si="439"/>
        <v>3.2000000000000006E-3</v>
      </c>
      <c r="EQ412" s="194">
        <f t="shared" si="440"/>
        <v>0</v>
      </c>
      <c r="ER412" s="19" t="e">
        <f ca="1"/>
        <v>#N/A</v>
      </c>
      <c r="ES412" s="208" t="e">
        <f t="shared" ca="1" si="441"/>
        <v>#N/A</v>
      </c>
      <c r="ET412" s="207"/>
      <c r="EU412" s="194"/>
      <c r="EV412" s="198" cm="1">
        <f t="array" ref="EV412">IFERROR(MATCH(TRUE,INDEX($B$14:$B$117&gt;=EU412,0),0),"")</f>
        <v>1</v>
      </c>
      <c r="EW412" s="194">
        <f t="shared" ca="1" si="442"/>
        <v>3.2000000000000006E-3</v>
      </c>
      <c r="EZ412" s="194">
        <f t="shared" si="443"/>
        <v>0</v>
      </c>
      <c r="FA412" s="19" t="e">
        <f ca="1"/>
        <v>#N/A</v>
      </c>
      <c r="FB412" s="208" t="e">
        <f t="shared" ca="1" si="444"/>
        <v>#N/A</v>
      </c>
      <c r="FC412" s="207"/>
      <c r="FD412" s="194"/>
      <c r="FE412" s="198" cm="1">
        <f t="array" ref="FE412">IFERROR(MATCH(TRUE,INDEX($B$14:$B$117&gt;=FD412,0),0),"")</f>
        <v>1</v>
      </c>
      <c r="FF412" s="194">
        <f t="shared" ca="1" si="445"/>
        <v>3.2000000000000006E-3</v>
      </c>
      <c r="FI412" s="194">
        <f t="shared" si="446"/>
        <v>0</v>
      </c>
      <c r="FJ412" s="19" t="e">
        <f ca="1"/>
        <v>#N/A</v>
      </c>
      <c r="FK412" s="208" t="e">
        <f t="shared" ca="1" si="447"/>
        <v>#N/A</v>
      </c>
      <c r="FL412" s="207"/>
      <c r="FM412" s="194"/>
      <c r="FN412" s="198" cm="1">
        <f t="array" ref="FN412">IFERROR(MATCH(TRUE,INDEX($B$14:$B$117&gt;=FM412,0),0),"")</f>
        <v>1</v>
      </c>
      <c r="FO412" s="194">
        <f t="shared" ca="1" si="448"/>
        <v>3.2000000000000006E-3</v>
      </c>
      <c r="FR412" s="194">
        <f t="shared" si="449"/>
        <v>0</v>
      </c>
      <c r="FS412" s="19" t="e">
        <f ca="1"/>
        <v>#N/A</v>
      </c>
      <c r="FT412" s="208" t="e">
        <f t="shared" ca="1" si="450"/>
        <v>#N/A</v>
      </c>
      <c r="FU412" s="207"/>
      <c r="FV412" s="194"/>
      <c r="FW412" s="198" cm="1">
        <f t="array" ref="FW412">IFERROR(MATCH(TRUE,INDEX($B$14:$B$117&gt;=FV412,0),0),"")</f>
        <v>1</v>
      </c>
      <c r="FX412" s="194">
        <f t="shared" ca="1" si="451"/>
        <v>3.2000000000000006E-3</v>
      </c>
      <c r="GA412" s="194">
        <f t="shared" si="452"/>
        <v>0</v>
      </c>
      <c r="GB412" s="19" t="e">
        <f ca="1"/>
        <v>#N/A</v>
      </c>
      <c r="GC412" s="208" t="e">
        <f t="shared" ca="1" si="453"/>
        <v>#N/A</v>
      </c>
    </row>
    <row r="413" spans="6:185" x14ac:dyDescent="0.2">
      <c r="F413" s="207"/>
      <c r="G413" s="194"/>
      <c r="H413" s="198" cm="1">
        <f t="array" ref="H413">IFERROR(MATCH(TRUE,INDEX($B$14:$B$117&gt;=G413,0),0),"")</f>
        <v>1</v>
      </c>
      <c r="I413" s="194">
        <f t="shared" ca="1" si="398"/>
        <v>3.2000000000000006E-3</v>
      </c>
      <c r="L413" s="194">
        <f t="shared" si="454"/>
        <v>0</v>
      </c>
      <c r="M413" s="19">
        <f ca="1"/>
        <v>0</v>
      </c>
      <c r="N413" s="208">
        <f t="shared" ca="1" si="455"/>
        <v>0</v>
      </c>
      <c r="O413" s="207"/>
      <c r="P413" s="194"/>
      <c r="Q413" s="198" cm="1">
        <f t="array" ref="Q413">IFERROR(MATCH(TRUE,INDEX($B$14:$B$117&gt;=P413,0),0),"")</f>
        <v>1</v>
      </c>
      <c r="R413" s="194">
        <f t="shared" ca="1" si="399"/>
        <v>3.2000000000000006E-3</v>
      </c>
      <c r="U413" s="194">
        <f t="shared" si="456"/>
        <v>0</v>
      </c>
      <c r="V413" s="19">
        <f ca="1"/>
        <v>0</v>
      </c>
      <c r="W413" s="208">
        <f t="shared" ca="1" si="457"/>
        <v>0</v>
      </c>
      <c r="X413" s="207"/>
      <c r="Y413" s="194"/>
      <c r="Z413" s="198" cm="1">
        <f t="array" ref="Z413">IFERROR(MATCH(TRUE,INDEX($B$14:$B$117&gt;=Y413,0),0),"")</f>
        <v>1</v>
      </c>
      <c r="AA413" s="194">
        <f t="shared" ca="1" si="400"/>
        <v>3.2000000000000006E-3</v>
      </c>
      <c r="AD413" s="194">
        <f t="shared" si="401"/>
        <v>0</v>
      </c>
      <c r="AE413" s="19">
        <f ca="1"/>
        <v>0</v>
      </c>
      <c r="AF413" s="208">
        <f t="shared" ca="1" si="402"/>
        <v>0</v>
      </c>
      <c r="AG413" s="207"/>
      <c r="AH413" s="194"/>
      <c r="AI413" s="198" cm="1">
        <f t="array" ref="AI413">IFERROR(MATCH(TRUE,INDEX($B$14:$B$117&gt;=AH413,0),0),"")</f>
        <v>1</v>
      </c>
      <c r="AJ413" s="194">
        <f t="shared" ca="1" si="403"/>
        <v>3.2000000000000006E-3</v>
      </c>
      <c r="AM413" s="194">
        <f t="shared" si="404"/>
        <v>0</v>
      </c>
      <c r="AN413" s="19">
        <f ca="1"/>
        <v>0</v>
      </c>
      <c r="AO413" s="208">
        <f t="shared" ca="1" si="405"/>
        <v>0</v>
      </c>
      <c r="AP413" s="207"/>
      <c r="AQ413" s="194"/>
      <c r="AR413" s="198" cm="1">
        <f t="array" ref="AR413">IFERROR(MATCH(TRUE,INDEX($B$14:$B$117&gt;=AQ413,0),0),"")</f>
        <v>1</v>
      </c>
      <c r="AS413" s="194">
        <f t="shared" ca="1" si="406"/>
        <v>3.2000000000000006E-3</v>
      </c>
      <c r="AV413" s="194">
        <f t="shared" si="407"/>
        <v>0</v>
      </c>
      <c r="AW413" s="19">
        <f ca="1"/>
        <v>0</v>
      </c>
      <c r="AX413" s="208">
        <f t="shared" ca="1" si="408"/>
        <v>0</v>
      </c>
      <c r="AY413" s="207"/>
      <c r="AZ413" s="194"/>
      <c r="BA413" s="198" cm="1">
        <f t="array" ref="BA413">IFERROR(MATCH(TRUE,INDEX($B$14:$B$117&gt;=AZ413,0),0),"")</f>
        <v>1</v>
      </c>
      <c r="BB413" s="194">
        <f t="shared" ca="1" si="409"/>
        <v>3.2000000000000006E-3</v>
      </c>
      <c r="BE413" s="194">
        <f t="shared" si="410"/>
        <v>0</v>
      </c>
      <c r="BF413" s="19">
        <f ca="1"/>
        <v>0</v>
      </c>
      <c r="BG413" s="208">
        <f t="shared" ca="1" si="411"/>
        <v>0</v>
      </c>
      <c r="BH413" s="207"/>
      <c r="BI413" s="194"/>
      <c r="BJ413" s="198" cm="1">
        <f t="array" ref="BJ413">IFERROR(MATCH(TRUE,INDEX($B$14:$B$117&gt;=BI413,0),0),"")</f>
        <v>1</v>
      </c>
      <c r="BK413" s="194">
        <f t="shared" ca="1" si="412"/>
        <v>3.2000000000000006E-3</v>
      </c>
      <c r="BN413" s="194">
        <f t="shared" si="413"/>
        <v>0</v>
      </c>
      <c r="BO413" s="19">
        <f ca="1"/>
        <v>0</v>
      </c>
      <c r="BP413" s="208">
        <f t="shared" ca="1" si="414"/>
        <v>0</v>
      </c>
      <c r="BQ413" s="207"/>
      <c r="BR413" s="194"/>
      <c r="BS413" s="198" cm="1">
        <f t="array" ref="BS413">IFERROR(MATCH(TRUE,INDEX($B$14:$B$117&gt;=BR413,0),0),"")</f>
        <v>1</v>
      </c>
      <c r="BT413" s="194">
        <f t="shared" ca="1" si="415"/>
        <v>3.2000000000000006E-3</v>
      </c>
      <c r="BW413" s="194">
        <f t="shared" si="416"/>
        <v>0</v>
      </c>
      <c r="BX413" s="19">
        <f ca="1"/>
        <v>0</v>
      </c>
      <c r="BY413" s="208">
        <f t="shared" ca="1" si="417"/>
        <v>0</v>
      </c>
      <c r="BZ413" s="207"/>
      <c r="CA413" s="194"/>
      <c r="CB413" s="198" cm="1">
        <f t="array" ref="CB413">IFERROR(MATCH(TRUE,INDEX($B$14:$B$117&gt;=CA413,0),0),"")</f>
        <v>1</v>
      </c>
      <c r="CC413" s="194">
        <f t="shared" ca="1" si="418"/>
        <v>3.2000000000000006E-3</v>
      </c>
      <c r="CF413" s="194">
        <f t="shared" si="419"/>
        <v>0</v>
      </c>
      <c r="CG413" s="19">
        <f ca="1"/>
        <v>0</v>
      </c>
      <c r="CH413" s="208">
        <f t="shared" ca="1" si="420"/>
        <v>0</v>
      </c>
      <c r="CI413" s="207"/>
      <c r="CJ413" s="194"/>
      <c r="CK413" s="198" cm="1">
        <f t="array" ref="CK413">IFERROR(MATCH(TRUE,INDEX($B$14:$B$117&gt;=CJ413,0),0),"")</f>
        <v>1</v>
      </c>
      <c r="CL413" s="194">
        <f t="shared" ca="1" si="421"/>
        <v>3.2000000000000006E-3</v>
      </c>
      <c r="CO413" s="194">
        <f t="shared" si="422"/>
        <v>0</v>
      </c>
      <c r="CP413" s="19">
        <f ca="1"/>
        <v>0</v>
      </c>
      <c r="CQ413" s="208">
        <f t="shared" ca="1" si="423"/>
        <v>0</v>
      </c>
      <c r="CR413" s="207"/>
      <c r="CS413" s="194"/>
      <c r="CT413" s="198" cm="1">
        <f t="array" ref="CT413">IFERROR(MATCH(TRUE,INDEX($B$14:$B$117&gt;=CS413,0),0),"")</f>
        <v>1</v>
      </c>
      <c r="CU413" s="194">
        <f t="shared" ca="1" si="424"/>
        <v>3.2000000000000006E-3</v>
      </c>
      <c r="CX413" s="194">
        <f t="shared" si="425"/>
        <v>0</v>
      </c>
      <c r="CY413" s="19" t="e">
        <f ca="1"/>
        <v>#N/A</v>
      </c>
      <c r="CZ413" s="208" t="e">
        <f t="shared" ca="1" si="426"/>
        <v>#N/A</v>
      </c>
      <c r="DA413" s="207"/>
      <c r="DB413" s="194"/>
      <c r="DC413" s="198" cm="1">
        <f t="array" ref="DC413">IFERROR(MATCH(TRUE,INDEX($B$14:$B$117&gt;=DB413,0),0),"")</f>
        <v>1</v>
      </c>
      <c r="DD413" s="194">
        <f t="shared" ca="1" si="427"/>
        <v>3.2000000000000006E-3</v>
      </c>
      <c r="DG413" s="194">
        <f t="shared" si="428"/>
        <v>0</v>
      </c>
      <c r="DH413" s="19" t="e">
        <f ca="1"/>
        <v>#N/A</v>
      </c>
      <c r="DI413" s="208" t="e">
        <f t="shared" ca="1" si="429"/>
        <v>#N/A</v>
      </c>
      <c r="DJ413" s="207"/>
      <c r="DK413" s="194"/>
      <c r="DL413" s="198" cm="1">
        <f t="array" ref="DL413">IFERROR(MATCH(TRUE,INDEX($B$14:$B$117&gt;=DK413,0),0),"")</f>
        <v>1</v>
      </c>
      <c r="DM413" s="194">
        <f t="shared" ca="1" si="430"/>
        <v>3.2000000000000006E-3</v>
      </c>
      <c r="DP413" s="194">
        <f t="shared" si="431"/>
        <v>0</v>
      </c>
      <c r="DQ413" s="19" t="e">
        <f ca="1"/>
        <v>#N/A</v>
      </c>
      <c r="DR413" s="208" t="e">
        <f t="shared" ca="1" si="432"/>
        <v>#N/A</v>
      </c>
      <c r="DS413" s="207"/>
      <c r="DT413" s="194"/>
      <c r="DU413" s="198" cm="1">
        <f t="array" ref="DU413">IFERROR(MATCH(TRUE,INDEX($B$14:$B$117&gt;=DT413,0),0),"")</f>
        <v>1</v>
      </c>
      <c r="DV413" s="194">
        <f t="shared" ca="1" si="433"/>
        <v>3.2000000000000006E-3</v>
      </c>
      <c r="DY413" s="194">
        <f t="shared" si="434"/>
        <v>0</v>
      </c>
      <c r="DZ413" s="19" t="e">
        <f ca="1"/>
        <v>#N/A</v>
      </c>
      <c r="EA413" s="208" t="e">
        <f t="shared" ca="1" si="435"/>
        <v>#N/A</v>
      </c>
      <c r="EB413" s="207"/>
      <c r="EC413" s="194"/>
      <c r="ED413" s="198" cm="1">
        <f t="array" ref="ED413">IFERROR(MATCH(TRUE,INDEX($B$14:$B$117&gt;=EC413,0),0),"")</f>
        <v>1</v>
      </c>
      <c r="EE413" s="194">
        <f t="shared" ca="1" si="436"/>
        <v>3.2000000000000006E-3</v>
      </c>
      <c r="EH413" s="194">
        <f t="shared" si="437"/>
        <v>0</v>
      </c>
      <c r="EI413" s="19" t="e">
        <f ca="1"/>
        <v>#N/A</v>
      </c>
      <c r="EJ413" s="208" t="e">
        <f t="shared" ca="1" si="438"/>
        <v>#N/A</v>
      </c>
      <c r="EK413" s="207"/>
      <c r="EL413" s="194"/>
      <c r="EM413" s="198" cm="1">
        <f t="array" ref="EM413">IFERROR(MATCH(TRUE,INDEX($B$14:$B$117&gt;=EL413,0),0),"")</f>
        <v>1</v>
      </c>
      <c r="EN413" s="194">
        <f t="shared" ca="1" si="439"/>
        <v>3.2000000000000006E-3</v>
      </c>
      <c r="EQ413" s="194">
        <f t="shared" si="440"/>
        <v>0</v>
      </c>
      <c r="ER413" s="19" t="e">
        <f ca="1"/>
        <v>#N/A</v>
      </c>
      <c r="ES413" s="208" t="e">
        <f t="shared" ca="1" si="441"/>
        <v>#N/A</v>
      </c>
      <c r="ET413" s="207"/>
      <c r="EU413" s="194"/>
      <c r="EV413" s="198" cm="1">
        <f t="array" ref="EV413">IFERROR(MATCH(TRUE,INDEX($B$14:$B$117&gt;=EU413,0),0),"")</f>
        <v>1</v>
      </c>
      <c r="EW413" s="194">
        <f t="shared" ca="1" si="442"/>
        <v>3.2000000000000006E-3</v>
      </c>
      <c r="EZ413" s="194">
        <f t="shared" si="443"/>
        <v>0</v>
      </c>
      <c r="FA413" s="19" t="e">
        <f ca="1"/>
        <v>#N/A</v>
      </c>
      <c r="FB413" s="208" t="e">
        <f t="shared" ca="1" si="444"/>
        <v>#N/A</v>
      </c>
      <c r="FC413" s="207"/>
      <c r="FD413" s="194"/>
      <c r="FE413" s="198" cm="1">
        <f t="array" ref="FE413">IFERROR(MATCH(TRUE,INDEX($B$14:$B$117&gt;=FD413,0),0),"")</f>
        <v>1</v>
      </c>
      <c r="FF413" s="194">
        <f t="shared" ca="1" si="445"/>
        <v>3.2000000000000006E-3</v>
      </c>
      <c r="FI413" s="194">
        <f t="shared" si="446"/>
        <v>0</v>
      </c>
      <c r="FJ413" s="19" t="e">
        <f ca="1"/>
        <v>#N/A</v>
      </c>
      <c r="FK413" s="208" t="e">
        <f t="shared" ca="1" si="447"/>
        <v>#N/A</v>
      </c>
      <c r="FL413" s="207"/>
      <c r="FM413" s="194"/>
      <c r="FN413" s="198" cm="1">
        <f t="array" ref="FN413">IFERROR(MATCH(TRUE,INDEX($B$14:$B$117&gt;=FM413,0),0),"")</f>
        <v>1</v>
      </c>
      <c r="FO413" s="194">
        <f t="shared" ca="1" si="448"/>
        <v>3.2000000000000006E-3</v>
      </c>
      <c r="FR413" s="194">
        <f t="shared" si="449"/>
        <v>0</v>
      </c>
      <c r="FS413" s="19" t="e">
        <f ca="1"/>
        <v>#N/A</v>
      </c>
      <c r="FT413" s="208" t="e">
        <f t="shared" ca="1" si="450"/>
        <v>#N/A</v>
      </c>
      <c r="FU413" s="207"/>
      <c r="FV413" s="194"/>
      <c r="FW413" s="198" cm="1">
        <f t="array" ref="FW413">IFERROR(MATCH(TRUE,INDEX($B$14:$B$117&gt;=FV413,0),0),"")</f>
        <v>1</v>
      </c>
      <c r="FX413" s="194">
        <f t="shared" ca="1" si="451"/>
        <v>3.2000000000000006E-3</v>
      </c>
      <c r="GA413" s="194">
        <f t="shared" si="452"/>
        <v>0</v>
      </c>
      <c r="GB413" s="19" t="e">
        <f ca="1"/>
        <v>#N/A</v>
      </c>
      <c r="GC413" s="208" t="e">
        <f t="shared" ca="1" si="453"/>
        <v>#N/A</v>
      </c>
    </row>
    <row r="414" spans="6:185" x14ac:dyDescent="0.2">
      <c r="F414" s="207"/>
      <c r="G414" s="194"/>
      <c r="H414" s="198" cm="1">
        <f t="array" ref="H414">IFERROR(MATCH(TRUE,INDEX($B$14:$B$117&gt;=G414,0),0),"")</f>
        <v>1</v>
      </c>
      <c r="I414" s="194">
        <f t="shared" ca="1" si="398"/>
        <v>3.2000000000000006E-3</v>
      </c>
      <c r="L414" s="194">
        <f t="shared" si="454"/>
        <v>0</v>
      </c>
      <c r="M414" s="19">
        <f ca="1"/>
        <v>0</v>
      </c>
      <c r="N414" s="208">
        <f t="shared" ca="1" si="455"/>
        <v>0</v>
      </c>
      <c r="O414" s="207"/>
      <c r="P414" s="194"/>
      <c r="Q414" s="198" cm="1">
        <f t="array" ref="Q414">IFERROR(MATCH(TRUE,INDEX($B$14:$B$117&gt;=P414,0),0),"")</f>
        <v>1</v>
      </c>
      <c r="R414" s="194">
        <f t="shared" ca="1" si="399"/>
        <v>3.2000000000000006E-3</v>
      </c>
      <c r="U414" s="194">
        <f t="shared" si="456"/>
        <v>0</v>
      </c>
      <c r="V414" s="19">
        <f ca="1"/>
        <v>0</v>
      </c>
      <c r="W414" s="208">
        <f t="shared" ca="1" si="457"/>
        <v>0</v>
      </c>
      <c r="X414" s="207"/>
      <c r="Y414" s="194"/>
      <c r="Z414" s="198" cm="1">
        <f t="array" ref="Z414">IFERROR(MATCH(TRUE,INDEX($B$14:$B$117&gt;=Y414,0),0),"")</f>
        <v>1</v>
      </c>
      <c r="AA414" s="194">
        <f t="shared" ca="1" si="400"/>
        <v>3.2000000000000006E-3</v>
      </c>
      <c r="AD414" s="194">
        <f t="shared" si="401"/>
        <v>0</v>
      </c>
      <c r="AE414" s="19">
        <f ca="1"/>
        <v>0</v>
      </c>
      <c r="AF414" s="208">
        <f t="shared" ca="1" si="402"/>
        <v>0</v>
      </c>
      <c r="AG414" s="207"/>
      <c r="AH414" s="194"/>
      <c r="AI414" s="198" cm="1">
        <f t="array" ref="AI414">IFERROR(MATCH(TRUE,INDEX($B$14:$B$117&gt;=AH414,0),0),"")</f>
        <v>1</v>
      </c>
      <c r="AJ414" s="194">
        <f t="shared" ca="1" si="403"/>
        <v>3.2000000000000006E-3</v>
      </c>
      <c r="AM414" s="194">
        <f t="shared" si="404"/>
        <v>0</v>
      </c>
      <c r="AN414" s="19">
        <f ca="1"/>
        <v>0</v>
      </c>
      <c r="AO414" s="208">
        <f t="shared" ca="1" si="405"/>
        <v>0</v>
      </c>
      <c r="AP414" s="207"/>
      <c r="AQ414" s="194"/>
      <c r="AR414" s="198" cm="1">
        <f t="array" ref="AR414">IFERROR(MATCH(TRUE,INDEX($B$14:$B$117&gt;=AQ414,0),0),"")</f>
        <v>1</v>
      </c>
      <c r="AS414" s="194">
        <f t="shared" ca="1" si="406"/>
        <v>3.2000000000000006E-3</v>
      </c>
      <c r="AV414" s="194">
        <f t="shared" si="407"/>
        <v>0</v>
      </c>
      <c r="AW414" s="19">
        <f ca="1"/>
        <v>0</v>
      </c>
      <c r="AX414" s="208">
        <f t="shared" ca="1" si="408"/>
        <v>0</v>
      </c>
      <c r="AY414" s="207"/>
      <c r="AZ414" s="194"/>
      <c r="BA414" s="198" cm="1">
        <f t="array" ref="BA414">IFERROR(MATCH(TRUE,INDEX($B$14:$B$117&gt;=AZ414,0),0),"")</f>
        <v>1</v>
      </c>
      <c r="BB414" s="194">
        <f t="shared" ca="1" si="409"/>
        <v>3.2000000000000006E-3</v>
      </c>
      <c r="BE414" s="194">
        <f t="shared" si="410"/>
        <v>0</v>
      </c>
      <c r="BF414" s="19">
        <f ca="1"/>
        <v>0</v>
      </c>
      <c r="BG414" s="208">
        <f t="shared" ca="1" si="411"/>
        <v>0</v>
      </c>
      <c r="BH414" s="207"/>
      <c r="BI414" s="194"/>
      <c r="BJ414" s="198" cm="1">
        <f t="array" ref="BJ414">IFERROR(MATCH(TRUE,INDEX($B$14:$B$117&gt;=BI414,0),0),"")</f>
        <v>1</v>
      </c>
      <c r="BK414" s="194">
        <f t="shared" ca="1" si="412"/>
        <v>3.2000000000000006E-3</v>
      </c>
      <c r="BN414" s="194">
        <f t="shared" si="413"/>
        <v>0</v>
      </c>
      <c r="BO414" s="19">
        <f ca="1"/>
        <v>0</v>
      </c>
      <c r="BP414" s="208">
        <f t="shared" ca="1" si="414"/>
        <v>0</v>
      </c>
      <c r="BQ414" s="207"/>
      <c r="BR414" s="194"/>
      <c r="BS414" s="198" cm="1">
        <f t="array" ref="BS414">IFERROR(MATCH(TRUE,INDEX($B$14:$B$117&gt;=BR414,0),0),"")</f>
        <v>1</v>
      </c>
      <c r="BT414" s="194">
        <f t="shared" ca="1" si="415"/>
        <v>3.2000000000000006E-3</v>
      </c>
      <c r="BW414" s="194">
        <f t="shared" si="416"/>
        <v>0</v>
      </c>
      <c r="BX414" s="19">
        <f ca="1"/>
        <v>0</v>
      </c>
      <c r="BY414" s="208">
        <f t="shared" ca="1" si="417"/>
        <v>0</v>
      </c>
      <c r="BZ414" s="207"/>
      <c r="CA414" s="194"/>
      <c r="CB414" s="198" cm="1">
        <f t="array" ref="CB414">IFERROR(MATCH(TRUE,INDEX($B$14:$B$117&gt;=CA414,0),0),"")</f>
        <v>1</v>
      </c>
      <c r="CC414" s="194">
        <f t="shared" ca="1" si="418"/>
        <v>3.2000000000000006E-3</v>
      </c>
      <c r="CF414" s="194">
        <f t="shared" si="419"/>
        <v>0</v>
      </c>
      <c r="CG414" s="19">
        <f ca="1"/>
        <v>0</v>
      </c>
      <c r="CH414" s="208">
        <f t="shared" ca="1" si="420"/>
        <v>0</v>
      </c>
      <c r="CI414" s="207"/>
      <c r="CJ414" s="194"/>
      <c r="CK414" s="198" cm="1">
        <f t="array" ref="CK414">IFERROR(MATCH(TRUE,INDEX($B$14:$B$117&gt;=CJ414,0),0),"")</f>
        <v>1</v>
      </c>
      <c r="CL414" s="194">
        <f t="shared" ca="1" si="421"/>
        <v>3.2000000000000006E-3</v>
      </c>
      <c r="CO414" s="194">
        <f t="shared" si="422"/>
        <v>0</v>
      </c>
      <c r="CP414" s="19">
        <f ca="1"/>
        <v>0</v>
      </c>
      <c r="CQ414" s="208">
        <f t="shared" ca="1" si="423"/>
        <v>0</v>
      </c>
      <c r="CR414" s="207"/>
      <c r="CS414" s="194"/>
      <c r="CT414" s="198" cm="1">
        <f t="array" ref="CT414">IFERROR(MATCH(TRUE,INDEX($B$14:$B$117&gt;=CS414,0),0),"")</f>
        <v>1</v>
      </c>
      <c r="CU414" s="194">
        <f t="shared" ca="1" si="424"/>
        <v>3.2000000000000006E-3</v>
      </c>
      <c r="CX414" s="194">
        <f t="shared" si="425"/>
        <v>0</v>
      </c>
      <c r="CY414" s="19" t="e">
        <f ca="1"/>
        <v>#N/A</v>
      </c>
      <c r="CZ414" s="208" t="e">
        <f t="shared" ca="1" si="426"/>
        <v>#N/A</v>
      </c>
      <c r="DA414" s="207"/>
      <c r="DB414" s="194"/>
      <c r="DC414" s="198" cm="1">
        <f t="array" ref="DC414">IFERROR(MATCH(TRUE,INDEX($B$14:$B$117&gt;=DB414,0),0),"")</f>
        <v>1</v>
      </c>
      <c r="DD414" s="194">
        <f t="shared" ca="1" si="427"/>
        <v>3.2000000000000006E-3</v>
      </c>
      <c r="DG414" s="194">
        <f t="shared" si="428"/>
        <v>0</v>
      </c>
      <c r="DH414" s="19" t="e">
        <f ca="1"/>
        <v>#N/A</v>
      </c>
      <c r="DI414" s="208" t="e">
        <f t="shared" ca="1" si="429"/>
        <v>#N/A</v>
      </c>
      <c r="DJ414" s="207"/>
      <c r="DK414" s="194"/>
      <c r="DL414" s="198" cm="1">
        <f t="array" ref="DL414">IFERROR(MATCH(TRUE,INDEX($B$14:$B$117&gt;=DK414,0),0),"")</f>
        <v>1</v>
      </c>
      <c r="DM414" s="194">
        <f t="shared" ca="1" si="430"/>
        <v>3.2000000000000006E-3</v>
      </c>
      <c r="DP414" s="194">
        <f t="shared" si="431"/>
        <v>0</v>
      </c>
      <c r="DQ414" s="19" t="e">
        <f ca="1"/>
        <v>#N/A</v>
      </c>
      <c r="DR414" s="208" t="e">
        <f t="shared" ca="1" si="432"/>
        <v>#N/A</v>
      </c>
      <c r="DS414" s="207"/>
      <c r="DT414" s="194"/>
      <c r="DU414" s="198" cm="1">
        <f t="array" ref="DU414">IFERROR(MATCH(TRUE,INDEX($B$14:$B$117&gt;=DT414,0),0),"")</f>
        <v>1</v>
      </c>
      <c r="DV414" s="194">
        <f t="shared" ca="1" si="433"/>
        <v>3.2000000000000006E-3</v>
      </c>
      <c r="DY414" s="194">
        <f t="shared" si="434"/>
        <v>0</v>
      </c>
      <c r="DZ414" s="19" t="e">
        <f ca="1"/>
        <v>#N/A</v>
      </c>
      <c r="EA414" s="208" t="e">
        <f t="shared" ca="1" si="435"/>
        <v>#N/A</v>
      </c>
      <c r="EB414" s="207"/>
      <c r="EC414" s="194"/>
      <c r="ED414" s="198" cm="1">
        <f t="array" ref="ED414">IFERROR(MATCH(TRUE,INDEX($B$14:$B$117&gt;=EC414,0),0),"")</f>
        <v>1</v>
      </c>
      <c r="EE414" s="194">
        <f t="shared" ca="1" si="436"/>
        <v>3.2000000000000006E-3</v>
      </c>
      <c r="EH414" s="194">
        <f t="shared" si="437"/>
        <v>0</v>
      </c>
      <c r="EI414" s="19" t="e">
        <f ca="1"/>
        <v>#N/A</v>
      </c>
      <c r="EJ414" s="208" t="e">
        <f t="shared" ca="1" si="438"/>
        <v>#N/A</v>
      </c>
      <c r="EK414" s="207"/>
      <c r="EL414" s="194"/>
      <c r="EM414" s="198" cm="1">
        <f t="array" ref="EM414">IFERROR(MATCH(TRUE,INDEX($B$14:$B$117&gt;=EL414,0),0),"")</f>
        <v>1</v>
      </c>
      <c r="EN414" s="194">
        <f t="shared" ca="1" si="439"/>
        <v>3.2000000000000006E-3</v>
      </c>
      <c r="EQ414" s="194">
        <f t="shared" si="440"/>
        <v>0</v>
      </c>
      <c r="ER414" s="19" t="e">
        <f ca="1"/>
        <v>#N/A</v>
      </c>
      <c r="ES414" s="208" t="e">
        <f t="shared" ca="1" si="441"/>
        <v>#N/A</v>
      </c>
      <c r="ET414" s="207"/>
      <c r="EU414" s="194"/>
      <c r="EV414" s="198" cm="1">
        <f t="array" ref="EV414">IFERROR(MATCH(TRUE,INDEX($B$14:$B$117&gt;=EU414,0),0),"")</f>
        <v>1</v>
      </c>
      <c r="EW414" s="194">
        <f t="shared" ca="1" si="442"/>
        <v>3.2000000000000006E-3</v>
      </c>
      <c r="EZ414" s="194">
        <f t="shared" si="443"/>
        <v>0</v>
      </c>
      <c r="FA414" s="19" t="e">
        <f ca="1"/>
        <v>#N/A</v>
      </c>
      <c r="FB414" s="208" t="e">
        <f t="shared" ca="1" si="444"/>
        <v>#N/A</v>
      </c>
      <c r="FC414" s="207"/>
      <c r="FD414" s="194"/>
      <c r="FE414" s="198" cm="1">
        <f t="array" ref="FE414">IFERROR(MATCH(TRUE,INDEX($B$14:$B$117&gt;=FD414,0),0),"")</f>
        <v>1</v>
      </c>
      <c r="FF414" s="194">
        <f t="shared" ca="1" si="445"/>
        <v>3.2000000000000006E-3</v>
      </c>
      <c r="FI414" s="194">
        <f t="shared" si="446"/>
        <v>0</v>
      </c>
      <c r="FJ414" s="19" t="e">
        <f ca="1"/>
        <v>#N/A</v>
      </c>
      <c r="FK414" s="208" t="e">
        <f t="shared" ca="1" si="447"/>
        <v>#N/A</v>
      </c>
      <c r="FL414" s="207"/>
      <c r="FM414" s="194"/>
      <c r="FN414" s="198" cm="1">
        <f t="array" ref="FN414">IFERROR(MATCH(TRUE,INDEX($B$14:$B$117&gt;=FM414,0),0),"")</f>
        <v>1</v>
      </c>
      <c r="FO414" s="194">
        <f t="shared" ca="1" si="448"/>
        <v>3.2000000000000006E-3</v>
      </c>
      <c r="FR414" s="194">
        <f t="shared" si="449"/>
        <v>0</v>
      </c>
      <c r="FS414" s="19" t="e">
        <f ca="1"/>
        <v>#N/A</v>
      </c>
      <c r="FT414" s="208" t="e">
        <f t="shared" ca="1" si="450"/>
        <v>#N/A</v>
      </c>
      <c r="FU414" s="207"/>
      <c r="FV414" s="194"/>
      <c r="FW414" s="198" cm="1">
        <f t="array" ref="FW414">IFERROR(MATCH(TRUE,INDEX($B$14:$B$117&gt;=FV414,0),0),"")</f>
        <v>1</v>
      </c>
      <c r="FX414" s="194">
        <f t="shared" ca="1" si="451"/>
        <v>3.2000000000000006E-3</v>
      </c>
      <c r="GA414" s="194">
        <f t="shared" si="452"/>
        <v>0</v>
      </c>
      <c r="GB414" s="19" t="e">
        <f ca="1"/>
        <v>#N/A</v>
      </c>
      <c r="GC414" s="208" t="e">
        <f t="shared" ca="1" si="453"/>
        <v>#N/A</v>
      </c>
    </row>
    <row r="415" spans="6:185" ht="17" thickBot="1" x14ac:dyDescent="0.25">
      <c r="F415" s="209"/>
      <c r="G415" s="210"/>
      <c r="H415" s="211" cm="1">
        <f t="array" ref="H415">IFERROR(MATCH(TRUE,INDEX($B$14:$B$117&gt;=G415,0),0),"")</f>
        <v>1</v>
      </c>
      <c r="I415" s="210">
        <f t="shared" ca="1" si="398"/>
        <v>3.2000000000000006E-3</v>
      </c>
      <c r="J415" s="212"/>
      <c r="K415" s="212"/>
      <c r="L415" s="210">
        <f t="shared" si="454"/>
        <v>0</v>
      </c>
      <c r="M415" s="213">
        <f ca="1"/>
        <v>0</v>
      </c>
      <c r="N415" s="214">
        <f t="shared" ca="1" si="455"/>
        <v>0</v>
      </c>
      <c r="O415" s="209"/>
      <c r="P415" s="210"/>
      <c r="Q415" s="211" cm="1">
        <f t="array" ref="Q415">IFERROR(MATCH(TRUE,INDEX($B$14:$B$117&gt;=P415,0),0),"")</f>
        <v>1</v>
      </c>
      <c r="R415" s="210">
        <f t="shared" ca="1" si="399"/>
        <v>3.2000000000000006E-3</v>
      </c>
      <c r="S415" s="212"/>
      <c r="T415" s="212"/>
      <c r="U415" s="210">
        <f t="shared" si="456"/>
        <v>0</v>
      </c>
      <c r="V415" s="213">
        <f ca="1"/>
        <v>0</v>
      </c>
      <c r="W415" s="214">
        <f t="shared" ca="1" si="457"/>
        <v>0</v>
      </c>
      <c r="X415" s="209"/>
      <c r="Y415" s="210"/>
      <c r="Z415" s="211" cm="1">
        <f t="array" ref="Z415">IFERROR(MATCH(TRUE,INDEX($B$14:$B$117&gt;=Y415,0),0),"")</f>
        <v>1</v>
      </c>
      <c r="AA415" s="210">
        <f t="shared" ca="1" si="400"/>
        <v>3.2000000000000006E-3</v>
      </c>
      <c r="AB415" s="212"/>
      <c r="AC415" s="212"/>
      <c r="AD415" s="210">
        <f t="shared" si="401"/>
        <v>0</v>
      </c>
      <c r="AE415" s="213">
        <f ca="1"/>
        <v>0</v>
      </c>
      <c r="AF415" s="214">
        <f t="shared" ca="1" si="402"/>
        <v>0</v>
      </c>
      <c r="AG415" s="209"/>
      <c r="AH415" s="210"/>
      <c r="AI415" s="211" cm="1">
        <f t="array" ref="AI415">IFERROR(MATCH(TRUE,INDEX($B$14:$B$117&gt;=AH415,0),0),"")</f>
        <v>1</v>
      </c>
      <c r="AJ415" s="210">
        <f t="shared" ca="1" si="403"/>
        <v>3.2000000000000006E-3</v>
      </c>
      <c r="AK415" s="212"/>
      <c r="AL415" s="212"/>
      <c r="AM415" s="210">
        <f t="shared" si="404"/>
        <v>0</v>
      </c>
      <c r="AN415" s="213">
        <f ca="1"/>
        <v>0</v>
      </c>
      <c r="AO415" s="214">
        <f t="shared" ca="1" si="405"/>
        <v>0</v>
      </c>
      <c r="AP415" s="209"/>
      <c r="AQ415" s="210"/>
      <c r="AR415" s="211" cm="1">
        <f t="array" ref="AR415">IFERROR(MATCH(TRUE,INDEX($B$14:$B$117&gt;=AQ415,0),0),"")</f>
        <v>1</v>
      </c>
      <c r="AS415" s="210">
        <f t="shared" ca="1" si="406"/>
        <v>3.2000000000000006E-3</v>
      </c>
      <c r="AT415" s="212"/>
      <c r="AU415" s="212"/>
      <c r="AV415" s="210">
        <f t="shared" si="407"/>
        <v>0</v>
      </c>
      <c r="AW415" s="213">
        <f ca="1"/>
        <v>0</v>
      </c>
      <c r="AX415" s="214">
        <f t="shared" ca="1" si="408"/>
        <v>0</v>
      </c>
      <c r="AY415" s="209"/>
      <c r="AZ415" s="210"/>
      <c r="BA415" s="211" cm="1">
        <f t="array" ref="BA415">IFERROR(MATCH(TRUE,INDEX($B$14:$B$117&gt;=AZ415,0),0),"")</f>
        <v>1</v>
      </c>
      <c r="BB415" s="210">
        <f t="shared" ca="1" si="409"/>
        <v>3.2000000000000006E-3</v>
      </c>
      <c r="BC415" s="212"/>
      <c r="BD415" s="212"/>
      <c r="BE415" s="210">
        <f t="shared" si="410"/>
        <v>0</v>
      </c>
      <c r="BF415" s="213">
        <f ca="1"/>
        <v>0</v>
      </c>
      <c r="BG415" s="214">
        <f t="shared" ca="1" si="411"/>
        <v>0</v>
      </c>
      <c r="BH415" s="209"/>
      <c r="BI415" s="210"/>
      <c r="BJ415" s="211" cm="1">
        <f t="array" ref="BJ415">IFERROR(MATCH(TRUE,INDEX($B$14:$B$117&gt;=BI415,0),0),"")</f>
        <v>1</v>
      </c>
      <c r="BK415" s="210">
        <f t="shared" ca="1" si="412"/>
        <v>3.2000000000000006E-3</v>
      </c>
      <c r="BL415" s="212"/>
      <c r="BM415" s="212"/>
      <c r="BN415" s="210">
        <f t="shared" si="413"/>
        <v>0</v>
      </c>
      <c r="BO415" s="213">
        <f ca="1"/>
        <v>0</v>
      </c>
      <c r="BP415" s="214">
        <f t="shared" ca="1" si="414"/>
        <v>0</v>
      </c>
      <c r="BQ415" s="209"/>
      <c r="BR415" s="210"/>
      <c r="BS415" s="211" cm="1">
        <f t="array" ref="BS415">IFERROR(MATCH(TRUE,INDEX($B$14:$B$117&gt;=BR415,0),0),"")</f>
        <v>1</v>
      </c>
      <c r="BT415" s="210">
        <f t="shared" ca="1" si="415"/>
        <v>3.2000000000000006E-3</v>
      </c>
      <c r="BU415" s="212"/>
      <c r="BV415" s="212"/>
      <c r="BW415" s="210">
        <f t="shared" si="416"/>
        <v>0</v>
      </c>
      <c r="BX415" s="213">
        <f ca="1"/>
        <v>0</v>
      </c>
      <c r="BY415" s="214">
        <f t="shared" ca="1" si="417"/>
        <v>0</v>
      </c>
      <c r="BZ415" s="209"/>
      <c r="CA415" s="210"/>
      <c r="CB415" s="211" cm="1">
        <f t="array" ref="CB415">IFERROR(MATCH(TRUE,INDEX($B$14:$B$117&gt;=CA415,0),0),"")</f>
        <v>1</v>
      </c>
      <c r="CC415" s="210">
        <f t="shared" ca="1" si="418"/>
        <v>3.2000000000000006E-3</v>
      </c>
      <c r="CD415" s="212"/>
      <c r="CE415" s="212"/>
      <c r="CF415" s="210">
        <f t="shared" si="419"/>
        <v>0</v>
      </c>
      <c r="CG415" s="213">
        <f ca="1"/>
        <v>0</v>
      </c>
      <c r="CH415" s="214">
        <f t="shared" ca="1" si="420"/>
        <v>0</v>
      </c>
      <c r="CI415" s="209"/>
      <c r="CJ415" s="210"/>
      <c r="CK415" s="211" cm="1">
        <f t="array" ref="CK415">IFERROR(MATCH(TRUE,INDEX($B$14:$B$117&gt;=CJ415,0),0),"")</f>
        <v>1</v>
      </c>
      <c r="CL415" s="210">
        <f t="shared" ca="1" si="421"/>
        <v>3.2000000000000006E-3</v>
      </c>
      <c r="CM415" s="212"/>
      <c r="CN415" s="212"/>
      <c r="CO415" s="210">
        <f t="shared" si="422"/>
        <v>0</v>
      </c>
      <c r="CP415" s="213">
        <f ca="1"/>
        <v>0</v>
      </c>
      <c r="CQ415" s="214">
        <f t="shared" ca="1" si="423"/>
        <v>0</v>
      </c>
      <c r="CR415" s="209"/>
      <c r="CS415" s="210"/>
      <c r="CT415" s="211" cm="1">
        <f t="array" ref="CT415">IFERROR(MATCH(TRUE,INDEX($B$14:$B$117&gt;=CS415,0),0),"")</f>
        <v>1</v>
      </c>
      <c r="CU415" s="210">
        <f t="shared" ca="1" si="424"/>
        <v>3.2000000000000006E-3</v>
      </c>
      <c r="CV415" s="212"/>
      <c r="CW415" s="212"/>
      <c r="CX415" s="210">
        <f t="shared" si="425"/>
        <v>0</v>
      </c>
      <c r="CY415" s="213" t="e">
        <f ca="1"/>
        <v>#N/A</v>
      </c>
      <c r="CZ415" s="214" t="e">
        <f t="shared" ca="1" si="426"/>
        <v>#N/A</v>
      </c>
      <c r="DA415" s="209"/>
      <c r="DB415" s="210"/>
      <c r="DC415" s="211" cm="1">
        <f t="array" ref="DC415">IFERROR(MATCH(TRUE,INDEX($B$14:$B$117&gt;=DB415,0),0),"")</f>
        <v>1</v>
      </c>
      <c r="DD415" s="210">
        <f t="shared" ca="1" si="427"/>
        <v>3.2000000000000006E-3</v>
      </c>
      <c r="DE415" s="212"/>
      <c r="DF415" s="212"/>
      <c r="DG415" s="210">
        <f t="shared" si="428"/>
        <v>0</v>
      </c>
      <c r="DH415" s="213" t="e">
        <f ca="1"/>
        <v>#N/A</v>
      </c>
      <c r="DI415" s="214" t="e">
        <f t="shared" ca="1" si="429"/>
        <v>#N/A</v>
      </c>
      <c r="DJ415" s="209"/>
      <c r="DK415" s="210"/>
      <c r="DL415" s="211" cm="1">
        <f t="array" ref="DL415">IFERROR(MATCH(TRUE,INDEX($B$14:$B$117&gt;=DK415,0),0),"")</f>
        <v>1</v>
      </c>
      <c r="DM415" s="210">
        <f t="shared" ca="1" si="430"/>
        <v>3.2000000000000006E-3</v>
      </c>
      <c r="DN415" s="212"/>
      <c r="DO415" s="212"/>
      <c r="DP415" s="210">
        <f t="shared" si="431"/>
        <v>0</v>
      </c>
      <c r="DQ415" s="213" t="e">
        <f ca="1"/>
        <v>#N/A</v>
      </c>
      <c r="DR415" s="214" t="e">
        <f t="shared" ca="1" si="432"/>
        <v>#N/A</v>
      </c>
      <c r="DS415" s="209"/>
      <c r="DT415" s="210"/>
      <c r="DU415" s="211" cm="1">
        <f t="array" ref="DU415">IFERROR(MATCH(TRUE,INDEX($B$14:$B$117&gt;=DT415,0),0),"")</f>
        <v>1</v>
      </c>
      <c r="DV415" s="210">
        <f t="shared" ca="1" si="433"/>
        <v>3.2000000000000006E-3</v>
      </c>
      <c r="DW415" s="212"/>
      <c r="DX415" s="212"/>
      <c r="DY415" s="210">
        <f t="shared" si="434"/>
        <v>0</v>
      </c>
      <c r="DZ415" s="213" t="e">
        <f ca="1"/>
        <v>#N/A</v>
      </c>
      <c r="EA415" s="214" t="e">
        <f t="shared" ca="1" si="435"/>
        <v>#N/A</v>
      </c>
      <c r="EB415" s="209"/>
      <c r="EC415" s="210"/>
      <c r="ED415" s="211" cm="1">
        <f t="array" ref="ED415">IFERROR(MATCH(TRUE,INDEX($B$14:$B$117&gt;=EC415,0),0),"")</f>
        <v>1</v>
      </c>
      <c r="EE415" s="210">
        <f t="shared" ca="1" si="436"/>
        <v>3.2000000000000006E-3</v>
      </c>
      <c r="EF415" s="212"/>
      <c r="EG415" s="212"/>
      <c r="EH415" s="210">
        <f t="shared" si="437"/>
        <v>0</v>
      </c>
      <c r="EI415" s="213" t="e">
        <f ca="1"/>
        <v>#N/A</v>
      </c>
      <c r="EJ415" s="214" t="e">
        <f t="shared" ca="1" si="438"/>
        <v>#N/A</v>
      </c>
      <c r="EK415" s="209"/>
      <c r="EL415" s="210"/>
      <c r="EM415" s="211" cm="1">
        <f t="array" ref="EM415">IFERROR(MATCH(TRUE,INDEX($B$14:$B$117&gt;=EL415,0),0),"")</f>
        <v>1</v>
      </c>
      <c r="EN415" s="210">
        <f t="shared" ca="1" si="439"/>
        <v>3.2000000000000006E-3</v>
      </c>
      <c r="EO415" s="212"/>
      <c r="EP415" s="212"/>
      <c r="EQ415" s="210">
        <f t="shared" si="440"/>
        <v>0</v>
      </c>
      <c r="ER415" s="213" t="e">
        <f ca="1"/>
        <v>#N/A</v>
      </c>
      <c r="ES415" s="214" t="e">
        <f t="shared" ca="1" si="441"/>
        <v>#N/A</v>
      </c>
      <c r="ET415" s="209"/>
      <c r="EU415" s="210"/>
      <c r="EV415" s="211" cm="1">
        <f t="array" ref="EV415">IFERROR(MATCH(TRUE,INDEX($B$14:$B$117&gt;=EU415,0),0),"")</f>
        <v>1</v>
      </c>
      <c r="EW415" s="210">
        <f t="shared" ca="1" si="442"/>
        <v>3.2000000000000006E-3</v>
      </c>
      <c r="EX415" s="212"/>
      <c r="EY415" s="212"/>
      <c r="EZ415" s="210">
        <f t="shared" si="443"/>
        <v>0</v>
      </c>
      <c r="FA415" s="213" t="e">
        <f ca="1"/>
        <v>#N/A</v>
      </c>
      <c r="FB415" s="214" t="e">
        <f t="shared" ca="1" si="444"/>
        <v>#N/A</v>
      </c>
      <c r="FC415" s="209"/>
      <c r="FD415" s="210"/>
      <c r="FE415" s="211" cm="1">
        <f t="array" ref="FE415">IFERROR(MATCH(TRUE,INDEX($B$14:$B$117&gt;=FD415,0),0),"")</f>
        <v>1</v>
      </c>
      <c r="FF415" s="210">
        <f t="shared" ca="1" si="445"/>
        <v>3.2000000000000006E-3</v>
      </c>
      <c r="FG415" s="212"/>
      <c r="FH415" s="212"/>
      <c r="FI415" s="210">
        <f t="shared" si="446"/>
        <v>0</v>
      </c>
      <c r="FJ415" s="213" t="e">
        <f ca="1"/>
        <v>#N/A</v>
      </c>
      <c r="FK415" s="214" t="e">
        <f t="shared" ca="1" si="447"/>
        <v>#N/A</v>
      </c>
      <c r="FL415" s="209"/>
      <c r="FM415" s="210"/>
      <c r="FN415" s="211" cm="1">
        <f t="array" ref="FN415">IFERROR(MATCH(TRUE,INDEX($B$14:$B$117&gt;=FM415,0),0),"")</f>
        <v>1</v>
      </c>
      <c r="FO415" s="210">
        <f t="shared" ca="1" si="448"/>
        <v>3.2000000000000006E-3</v>
      </c>
      <c r="FP415" s="212"/>
      <c r="FQ415" s="212"/>
      <c r="FR415" s="210">
        <f t="shared" si="449"/>
        <v>0</v>
      </c>
      <c r="FS415" s="213" t="e">
        <f ca="1"/>
        <v>#N/A</v>
      </c>
      <c r="FT415" s="214" t="e">
        <f t="shared" ca="1" si="450"/>
        <v>#N/A</v>
      </c>
      <c r="FU415" s="209"/>
      <c r="FV415" s="210"/>
      <c r="FW415" s="211" cm="1">
        <f t="array" ref="FW415">IFERROR(MATCH(TRUE,INDEX($B$14:$B$117&gt;=FV415,0),0),"")</f>
        <v>1</v>
      </c>
      <c r="FX415" s="210">
        <f t="shared" ca="1" si="451"/>
        <v>3.2000000000000006E-3</v>
      </c>
      <c r="FY415" s="212"/>
      <c r="FZ415" s="212"/>
      <c r="GA415" s="210">
        <f t="shared" si="452"/>
        <v>0</v>
      </c>
      <c r="GB415" s="213" t="e">
        <f ca="1"/>
        <v>#N/A</v>
      </c>
      <c r="GC415" s="214" t="e">
        <f t="shared" ca="1" si="453"/>
        <v>#N/A</v>
      </c>
    </row>
    <row r="416" spans="6:185" x14ac:dyDescent="0.2">
      <c r="H416" s="198" cm="1">
        <f t="array" ref="H416">IFERROR(MATCH(TRUE,INDEX($B$14:$B$117&gt;=G416,0),0),"")</f>
        <v>1</v>
      </c>
      <c r="I416" s="194">
        <f t="shared" ca="1" si="398"/>
        <v>3.2000000000000006E-3</v>
      </c>
      <c r="L416" s="194">
        <f t="shared" si="454"/>
        <v>0</v>
      </c>
      <c r="M416" s="19">
        <f ca="1"/>
        <v>0</v>
      </c>
      <c r="N416" s="19">
        <f t="shared" ca="1" si="455"/>
        <v>0</v>
      </c>
      <c r="Q416" s="198" cm="1">
        <f t="array" ref="Q416">IFERROR(MATCH(TRUE,INDEX($B$14:$B$117&gt;=P416,0),0),"")</f>
        <v>1</v>
      </c>
      <c r="R416" s="194">
        <f t="shared" ca="1" si="399"/>
        <v>3.2000000000000006E-3</v>
      </c>
      <c r="U416" s="194">
        <f t="shared" si="456"/>
        <v>0</v>
      </c>
      <c r="V416" s="19">
        <f ca="1"/>
        <v>0</v>
      </c>
      <c r="W416" s="19">
        <f t="shared" ca="1" si="457"/>
        <v>0</v>
      </c>
      <c r="Z416" s="198" cm="1">
        <f t="array" ref="Z416">IFERROR(MATCH(TRUE,INDEX($B$14:$B$117&gt;=Y416,0),0),"")</f>
        <v>1</v>
      </c>
      <c r="AA416" s="194">
        <f t="shared" ca="1" si="400"/>
        <v>3.2000000000000006E-3</v>
      </c>
      <c r="AD416" s="194">
        <f t="shared" si="401"/>
        <v>0</v>
      </c>
      <c r="AE416" s="19">
        <f ca="1"/>
        <v>0</v>
      </c>
      <c r="AF416" s="19">
        <f t="shared" ca="1" si="402"/>
        <v>0</v>
      </c>
      <c r="AI416" s="198" cm="1">
        <f t="array" ref="AI416">IFERROR(MATCH(TRUE,INDEX($B$14:$B$117&gt;=AH416,0),0),"")</f>
        <v>1</v>
      </c>
      <c r="AJ416" s="194">
        <f t="shared" ca="1" si="403"/>
        <v>3.2000000000000006E-3</v>
      </c>
      <c r="AM416" s="194">
        <f t="shared" si="404"/>
        <v>0</v>
      </c>
      <c r="AN416" s="19">
        <f ca="1"/>
        <v>0</v>
      </c>
      <c r="AO416" s="19">
        <f t="shared" ca="1" si="405"/>
        <v>0</v>
      </c>
      <c r="AR416" s="198" cm="1">
        <f t="array" ref="AR416">IFERROR(MATCH(TRUE,INDEX($B$14:$B$117&gt;=AQ416,0),0),"")</f>
        <v>1</v>
      </c>
      <c r="AS416" s="194">
        <f t="shared" ca="1" si="406"/>
        <v>3.2000000000000006E-3</v>
      </c>
      <c r="AV416" s="194">
        <f t="shared" si="407"/>
        <v>0</v>
      </c>
      <c r="AW416" s="19">
        <f ca="1"/>
        <v>0</v>
      </c>
      <c r="AX416" s="19">
        <f t="shared" ca="1" si="408"/>
        <v>0</v>
      </c>
      <c r="BA416" s="198" cm="1">
        <f t="array" ref="BA416">IFERROR(MATCH(TRUE,INDEX($B$14:$B$117&gt;=AZ416,0),0),"")</f>
        <v>1</v>
      </c>
      <c r="BB416" s="194">
        <f t="shared" ca="1" si="409"/>
        <v>3.2000000000000006E-3</v>
      </c>
      <c r="BE416" s="194">
        <f t="shared" si="410"/>
        <v>0</v>
      </c>
      <c r="BF416" s="19">
        <f ca="1"/>
        <v>0</v>
      </c>
      <c r="BG416" s="19">
        <f t="shared" ca="1" si="411"/>
        <v>0</v>
      </c>
      <c r="BJ416" s="198" cm="1">
        <f t="array" ref="BJ416">IFERROR(MATCH(TRUE,INDEX($B$14:$B$117&gt;=BI416,0),0),"")</f>
        <v>1</v>
      </c>
      <c r="BK416" s="194">
        <f t="shared" ca="1" si="412"/>
        <v>3.2000000000000006E-3</v>
      </c>
      <c r="BN416" s="194">
        <f t="shared" si="413"/>
        <v>0</v>
      </c>
      <c r="BO416" s="19">
        <f ca="1"/>
        <v>0</v>
      </c>
      <c r="BP416" s="19">
        <f t="shared" ca="1" si="414"/>
        <v>0</v>
      </c>
      <c r="BS416" s="198" cm="1">
        <f t="array" ref="BS416">IFERROR(MATCH(TRUE,INDEX($B$14:$B$117&gt;=BR416,0),0),"")</f>
        <v>1</v>
      </c>
      <c r="BT416" s="194">
        <f t="shared" ca="1" si="415"/>
        <v>3.2000000000000006E-3</v>
      </c>
      <c r="BW416" s="194">
        <f t="shared" si="416"/>
        <v>0</v>
      </c>
      <c r="BX416" s="19">
        <f ca="1"/>
        <v>0</v>
      </c>
      <c r="BY416" s="19">
        <f t="shared" ca="1" si="417"/>
        <v>0</v>
      </c>
      <c r="CB416" s="198" cm="1">
        <f t="array" ref="CB416">IFERROR(MATCH(TRUE,INDEX($B$14:$B$117&gt;=CA416,0),0),"")</f>
        <v>1</v>
      </c>
      <c r="CC416" s="194">
        <f t="shared" ca="1" si="418"/>
        <v>3.2000000000000006E-3</v>
      </c>
      <c r="CF416" s="194">
        <f t="shared" si="419"/>
        <v>0</v>
      </c>
      <c r="CG416" s="19">
        <f ca="1"/>
        <v>0</v>
      </c>
      <c r="CH416" s="19">
        <f t="shared" ca="1" si="420"/>
        <v>0</v>
      </c>
      <c r="CK416" s="198" cm="1">
        <f t="array" ref="CK416">IFERROR(MATCH(TRUE,INDEX($B$14:$B$117&gt;=CJ416,0),0),"")</f>
        <v>1</v>
      </c>
      <c r="CL416" s="194">
        <f t="shared" ca="1" si="421"/>
        <v>3.2000000000000006E-3</v>
      </c>
      <c r="CO416" s="194">
        <f t="shared" si="422"/>
        <v>0</v>
      </c>
      <c r="CP416" s="19">
        <f ca="1"/>
        <v>0</v>
      </c>
      <c r="CQ416" s="19">
        <f t="shared" ca="1" si="423"/>
        <v>0</v>
      </c>
      <c r="CT416" s="198" cm="1">
        <f t="array" ref="CT416">IFERROR(MATCH(TRUE,INDEX($B$14:$B$117&gt;=CS416,0),0),"")</f>
        <v>1</v>
      </c>
      <c r="CU416" s="194">
        <f t="shared" ca="1" si="424"/>
        <v>3.2000000000000006E-3</v>
      </c>
      <c r="CX416" s="194">
        <f t="shared" si="425"/>
        <v>0</v>
      </c>
      <c r="CY416" s="19" t="e">
        <f ca="1"/>
        <v>#N/A</v>
      </c>
      <c r="CZ416" s="19" t="e">
        <f t="shared" ca="1" si="426"/>
        <v>#N/A</v>
      </c>
      <c r="DC416" s="198" cm="1">
        <f t="array" ref="DC416">IFERROR(MATCH(TRUE,INDEX($B$14:$B$117&gt;=DB416,0),0),"")</f>
        <v>1</v>
      </c>
      <c r="DD416" s="194">
        <f t="shared" ca="1" si="427"/>
        <v>3.2000000000000006E-3</v>
      </c>
      <c r="DG416" s="194">
        <f t="shared" si="428"/>
        <v>0</v>
      </c>
      <c r="DH416" s="19" t="e">
        <f ca="1"/>
        <v>#N/A</v>
      </c>
      <c r="DI416" s="19" t="e">
        <f t="shared" ca="1" si="429"/>
        <v>#N/A</v>
      </c>
      <c r="DL416" s="198" cm="1">
        <f t="array" ref="DL416">IFERROR(MATCH(TRUE,INDEX($B$14:$B$117&gt;=DK416,0),0),"")</f>
        <v>1</v>
      </c>
      <c r="DM416" s="194">
        <f t="shared" ca="1" si="430"/>
        <v>3.2000000000000006E-3</v>
      </c>
      <c r="DP416" s="194">
        <f t="shared" si="431"/>
        <v>0</v>
      </c>
      <c r="DQ416" s="19" t="e">
        <f ca="1"/>
        <v>#N/A</v>
      </c>
      <c r="DR416" s="19" t="e">
        <f t="shared" ca="1" si="432"/>
        <v>#N/A</v>
      </c>
      <c r="DU416" s="198" cm="1">
        <f t="array" ref="DU416">IFERROR(MATCH(TRUE,INDEX($B$14:$B$117&gt;=DT416,0),0),"")</f>
        <v>1</v>
      </c>
      <c r="DV416" s="194">
        <f t="shared" ca="1" si="433"/>
        <v>3.2000000000000006E-3</v>
      </c>
      <c r="DY416" s="194">
        <f t="shared" si="434"/>
        <v>0</v>
      </c>
      <c r="DZ416" s="19" t="e">
        <f ca="1"/>
        <v>#N/A</v>
      </c>
      <c r="EA416" s="19" t="e">
        <f t="shared" ca="1" si="435"/>
        <v>#N/A</v>
      </c>
      <c r="ED416" s="198" cm="1">
        <f t="array" ref="ED416">IFERROR(MATCH(TRUE,INDEX($B$14:$B$117&gt;=EC416,0),0),"")</f>
        <v>1</v>
      </c>
      <c r="EE416" s="194">
        <f t="shared" ca="1" si="436"/>
        <v>3.2000000000000006E-3</v>
      </c>
      <c r="EH416" s="194">
        <f t="shared" si="437"/>
        <v>0</v>
      </c>
      <c r="EI416" s="19" t="e">
        <f ca="1"/>
        <v>#N/A</v>
      </c>
      <c r="EJ416" s="19" t="e">
        <f t="shared" ca="1" si="438"/>
        <v>#N/A</v>
      </c>
      <c r="EM416" s="198" cm="1">
        <f t="array" ref="EM416">IFERROR(MATCH(TRUE,INDEX($B$14:$B$117&gt;=EL416,0),0),"")</f>
        <v>1</v>
      </c>
      <c r="EN416" s="194">
        <f t="shared" ca="1" si="439"/>
        <v>3.2000000000000006E-3</v>
      </c>
      <c r="EQ416" s="194">
        <f t="shared" si="440"/>
        <v>0</v>
      </c>
      <c r="ER416" s="19" t="e">
        <f ca="1"/>
        <v>#N/A</v>
      </c>
      <c r="ES416" s="19" t="e">
        <f t="shared" ca="1" si="441"/>
        <v>#N/A</v>
      </c>
      <c r="EV416" s="198" cm="1">
        <f t="array" ref="EV416">IFERROR(MATCH(TRUE,INDEX($B$14:$B$117&gt;=EU416,0),0),"")</f>
        <v>1</v>
      </c>
      <c r="EW416" s="194">
        <f t="shared" ca="1" si="442"/>
        <v>3.2000000000000006E-3</v>
      </c>
      <c r="EZ416" s="194">
        <f t="shared" si="443"/>
        <v>0</v>
      </c>
      <c r="FA416" s="19" t="e">
        <f ca="1"/>
        <v>#N/A</v>
      </c>
      <c r="FB416" s="19" t="e">
        <f t="shared" ca="1" si="444"/>
        <v>#N/A</v>
      </c>
      <c r="FE416" s="198" cm="1">
        <f t="array" ref="FE416">IFERROR(MATCH(TRUE,INDEX($B$14:$B$117&gt;=FD416,0),0),"")</f>
        <v>1</v>
      </c>
      <c r="FF416" s="194">
        <f t="shared" ca="1" si="445"/>
        <v>3.2000000000000006E-3</v>
      </c>
      <c r="FI416" s="194">
        <f t="shared" si="446"/>
        <v>0</v>
      </c>
      <c r="FJ416" s="19" t="e">
        <f ca="1"/>
        <v>#N/A</v>
      </c>
      <c r="FK416" s="19" t="e">
        <f t="shared" ca="1" si="447"/>
        <v>#N/A</v>
      </c>
      <c r="FN416" s="198" cm="1">
        <f t="array" ref="FN416">IFERROR(MATCH(TRUE,INDEX($B$14:$B$117&gt;=FM416,0),0),"")</f>
        <v>1</v>
      </c>
      <c r="FO416" s="194">
        <f t="shared" ca="1" si="448"/>
        <v>3.2000000000000006E-3</v>
      </c>
      <c r="FR416" s="194">
        <f t="shared" si="449"/>
        <v>0</v>
      </c>
      <c r="FS416" s="19" t="e">
        <f ca="1"/>
        <v>#N/A</v>
      </c>
      <c r="FT416" s="19" t="e">
        <f t="shared" ca="1" si="450"/>
        <v>#N/A</v>
      </c>
      <c r="FW416" s="198" cm="1">
        <f t="array" ref="FW416">IFERROR(MATCH(TRUE,INDEX($B$14:$B$117&gt;=FV416,0),0),"")</f>
        <v>1</v>
      </c>
      <c r="FX416" s="194">
        <f t="shared" ca="1" si="451"/>
        <v>3.2000000000000006E-3</v>
      </c>
      <c r="GA416" s="194">
        <f t="shared" si="452"/>
        <v>0</v>
      </c>
      <c r="GB416" s="19" t="e">
        <f ca="1"/>
        <v>#N/A</v>
      </c>
      <c r="GC416" s="19" t="e">
        <f t="shared" ca="1" si="453"/>
        <v>#N/A</v>
      </c>
    </row>
    <row r="417" spans="8:185" x14ac:dyDescent="0.2">
      <c r="H417" s="198" cm="1">
        <f t="array" ref="H417">IFERROR(MATCH(TRUE,INDEX($B$14:$B$117&gt;=G417,0),0),"")</f>
        <v>1</v>
      </c>
      <c r="I417" s="194">
        <f t="shared" ca="1" si="398"/>
        <v>3.2000000000000006E-3</v>
      </c>
      <c r="L417" s="194">
        <f t="shared" si="454"/>
        <v>0</v>
      </c>
      <c r="M417" s="19">
        <f ca="1"/>
        <v>0</v>
      </c>
      <c r="N417" s="19">
        <f t="shared" ca="1" si="455"/>
        <v>0</v>
      </c>
      <c r="Q417" s="198" cm="1">
        <f t="array" ref="Q417">IFERROR(MATCH(TRUE,INDEX($B$14:$B$117&gt;=P417,0),0),"")</f>
        <v>1</v>
      </c>
      <c r="R417" s="194">
        <f t="shared" ca="1" si="399"/>
        <v>3.2000000000000006E-3</v>
      </c>
      <c r="U417" s="194">
        <f t="shared" si="456"/>
        <v>0</v>
      </c>
      <c r="V417" s="19">
        <f ca="1"/>
        <v>0</v>
      </c>
      <c r="W417" s="19">
        <f t="shared" ca="1" si="457"/>
        <v>0</v>
      </c>
      <c r="Z417" s="198" cm="1">
        <f t="array" ref="Z417">IFERROR(MATCH(TRUE,INDEX($B$14:$B$117&gt;=Y417,0),0),"")</f>
        <v>1</v>
      </c>
      <c r="AA417" s="194">
        <f t="shared" ca="1" si="400"/>
        <v>3.2000000000000006E-3</v>
      </c>
      <c r="AD417" s="194">
        <f t="shared" si="401"/>
        <v>0</v>
      </c>
      <c r="AE417" s="19">
        <f ca="1"/>
        <v>0</v>
      </c>
      <c r="AF417" s="19">
        <f t="shared" ca="1" si="402"/>
        <v>0</v>
      </c>
      <c r="AI417" s="198" cm="1">
        <f t="array" ref="AI417">IFERROR(MATCH(TRUE,INDEX($B$14:$B$117&gt;=AH417,0),0),"")</f>
        <v>1</v>
      </c>
      <c r="AJ417" s="194">
        <f t="shared" ca="1" si="403"/>
        <v>3.2000000000000006E-3</v>
      </c>
      <c r="AM417" s="194">
        <f t="shared" si="404"/>
        <v>0</v>
      </c>
      <c r="AN417" s="19">
        <f ca="1"/>
        <v>0</v>
      </c>
      <c r="AO417" s="19">
        <f t="shared" ca="1" si="405"/>
        <v>0</v>
      </c>
      <c r="AR417" s="198" cm="1">
        <f t="array" ref="AR417">IFERROR(MATCH(TRUE,INDEX($B$14:$B$117&gt;=AQ417,0),0),"")</f>
        <v>1</v>
      </c>
      <c r="AS417" s="194">
        <f t="shared" ca="1" si="406"/>
        <v>3.2000000000000006E-3</v>
      </c>
      <c r="AV417" s="194">
        <f t="shared" si="407"/>
        <v>0</v>
      </c>
      <c r="AW417" s="19">
        <f ca="1"/>
        <v>0</v>
      </c>
      <c r="AX417" s="19">
        <f t="shared" ca="1" si="408"/>
        <v>0</v>
      </c>
      <c r="BA417" s="198" cm="1">
        <f t="array" ref="BA417">IFERROR(MATCH(TRUE,INDEX($B$14:$B$117&gt;=AZ417,0),0),"")</f>
        <v>1</v>
      </c>
      <c r="BB417" s="194">
        <f t="shared" ca="1" si="409"/>
        <v>3.2000000000000006E-3</v>
      </c>
      <c r="BE417" s="194">
        <f t="shared" si="410"/>
        <v>0</v>
      </c>
      <c r="BF417" s="19">
        <f ca="1"/>
        <v>0</v>
      </c>
      <c r="BG417" s="19">
        <f t="shared" ca="1" si="411"/>
        <v>0</v>
      </c>
      <c r="BJ417" s="198" cm="1">
        <f t="array" ref="BJ417">IFERROR(MATCH(TRUE,INDEX($B$14:$B$117&gt;=BI417,0),0),"")</f>
        <v>1</v>
      </c>
      <c r="BK417" s="194">
        <f t="shared" ca="1" si="412"/>
        <v>3.2000000000000006E-3</v>
      </c>
      <c r="BN417" s="194">
        <f t="shared" si="413"/>
        <v>0</v>
      </c>
      <c r="BO417" s="19">
        <f ca="1"/>
        <v>0</v>
      </c>
      <c r="BP417" s="19">
        <f t="shared" ca="1" si="414"/>
        <v>0</v>
      </c>
      <c r="BS417" s="198" cm="1">
        <f t="array" ref="BS417">IFERROR(MATCH(TRUE,INDEX($B$14:$B$117&gt;=BR417,0),0),"")</f>
        <v>1</v>
      </c>
      <c r="BT417" s="194">
        <f t="shared" ca="1" si="415"/>
        <v>3.2000000000000006E-3</v>
      </c>
      <c r="BW417" s="194">
        <f t="shared" si="416"/>
        <v>0</v>
      </c>
      <c r="BX417" s="19">
        <f ca="1"/>
        <v>0</v>
      </c>
      <c r="BY417" s="19">
        <f t="shared" ca="1" si="417"/>
        <v>0</v>
      </c>
      <c r="CB417" s="198" cm="1">
        <f t="array" ref="CB417">IFERROR(MATCH(TRUE,INDEX($B$14:$B$117&gt;=CA417,0),0),"")</f>
        <v>1</v>
      </c>
      <c r="CC417" s="194">
        <f t="shared" ca="1" si="418"/>
        <v>3.2000000000000006E-3</v>
      </c>
      <c r="CF417" s="194">
        <f t="shared" si="419"/>
        <v>0</v>
      </c>
      <c r="CG417" s="19">
        <f ca="1"/>
        <v>0</v>
      </c>
      <c r="CH417" s="19">
        <f t="shared" ca="1" si="420"/>
        <v>0</v>
      </c>
      <c r="CK417" s="198" cm="1">
        <f t="array" ref="CK417">IFERROR(MATCH(TRUE,INDEX($B$14:$B$117&gt;=CJ417,0),0),"")</f>
        <v>1</v>
      </c>
      <c r="CL417" s="194">
        <f t="shared" ca="1" si="421"/>
        <v>3.2000000000000006E-3</v>
      </c>
      <c r="CO417" s="194">
        <f t="shared" si="422"/>
        <v>0</v>
      </c>
      <c r="CP417" s="19">
        <f ca="1"/>
        <v>0</v>
      </c>
      <c r="CQ417" s="19">
        <f t="shared" ca="1" si="423"/>
        <v>0</v>
      </c>
      <c r="CT417" s="198" cm="1">
        <f t="array" ref="CT417">IFERROR(MATCH(TRUE,INDEX($B$14:$B$117&gt;=CS417,0),0),"")</f>
        <v>1</v>
      </c>
      <c r="CU417" s="194">
        <f t="shared" ca="1" si="424"/>
        <v>3.2000000000000006E-3</v>
      </c>
      <c r="CX417" s="194">
        <f t="shared" si="425"/>
        <v>0</v>
      </c>
      <c r="CY417" s="19" t="e">
        <f ca="1"/>
        <v>#N/A</v>
      </c>
      <c r="CZ417" s="19" t="e">
        <f t="shared" ca="1" si="426"/>
        <v>#N/A</v>
      </c>
      <c r="DC417" s="198" cm="1">
        <f t="array" ref="DC417">IFERROR(MATCH(TRUE,INDEX($B$14:$B$117&gt;=DB417,0),0),"")</f>
        <v>1</v>
      </c>
      <c r="DD417" s="194">
        <f t="shared" ca="1" si="427"/>
        <v>3.2000000000000006E-3</v>
      </c>
      <c r="DG417" s="194">
        <f t="shared" si="428"/>
        <v>0</v>
      </c>
      <c r="DH417" s="19" t="e">
        <f ca="1"/>
        <v>#N/A</v>
      </c>
      <c r="DI417" s="19" t="e">
        <f t="shared" ca="1" si="429"/>
        <v>#N/A</v>
      </c>
      <c r="DL417" s="198" cm="1">
        <f t="array" ref="DL417">IFERROR(MATCH(TRUE,INDEX($B$14:$B$117&gt;=DK417,0),0),"")</f>
        <v>1</v>
      </c>
      <c r="DM417" s="194">
        <f t="shared" ca="1" si="430"/>
        <v>3.2000000000000006E-3</v>
      </c>
      <c r="DP417" s="194">
        <f t="shared" si="431"/>
        <v>0</v>
      </c>
      <c r="DQ417" s="19" t="e">
        <f ca="1"/>
        <v>#N/A</v>
      </c>
      <c r="DR417" s="19" t="e">
        <f t="shared" ca="1" si="432"/>
        <v>#N/A</v>
      </c>
      <c r="DU417" s="198" cm="1">
        <f t="array" ref="DU417">IFERROR(MATCH(TRUE,INDEX($B$14:$B$117&gt;=DT417,0),0),"")</f>
        <v>1</v>
      </c>
      <c r="DV417" s="194">
        <f t="shared" ca="1" si="433"/>
        <v>3.2000000000000006E-3</v>
      </c>
      <c r="DY417" s="194">
        <f t="shared" si="434"/>
        <v>0</v>
      </c>
      <c r="DZ417" s="19" t="e">
        <f ca="1"/>
        <v>#N/A</v>
      </c>
      <c r="EA417" s="19" t="e">
        <f t="shared" ca="1" si="435"/>
        <v>#N/A</v>
      </c>
      <c r="ED417" s="198" cm="1">
        <f t="array" ref="ED417">IFERROR(MATCH(TRUE,INDEX($B$14:$B$117&gt;=EC417,0),0),"")</f>
        <v>1</v>
      </c>
      <c r="EE417" s="194">
        <f t="shared" ca="1" si="436"/>
        <v>3.2000000000000006E-3</v>
      </c>
      <c r="EH417" s="194">
        <f t="shared" si="437"/>
        <v>0</v>
      </c>
      <c r="EI417" s="19" t="e">
        <f ca="1"/>
        <v>#N/A</v>
      </c>
      <c r="EJ417" s="19" t="e">
        <f t="shared" ca="1" si="438"/>
        <v>#N/A</v>
      </c>
      <c r="EM417" s="198" cm="1">
        <f t="array" ref="EM417">IFERROR(MATCH(TRUE,INDEX($B$14:$B$117&gt;=EL417,0),0),"")</f>
        <v>1</v>
      </c>
      <c r="EN417" s="194">
        <f t="shared" ca="1" si="439"/>
        <v>3.2000000000000006E-3</v>
      </c>
      <c r="EQ417" s="194">
        <f t="shared" si="440"/>
        <v>0</v>
      </c>
      <c r="ER417" s="19" t="e">
        <f ca="1"/>
        <v>#N/A</v>
      </c>
      <c r="ES417" s="19" t="e">
        <f t="shared" ca="1" si="441"/>
        <v>#N/A</v>
      </c>
      <c r="EV417" s="198" cm="1">
        <f t="array" ref="EV417">IFERROR(MATCH(TRUE,INDEX($B$14:$B$117&gt;=EU417,0),0),"")</f>
        <v>1</v>
      </c>
      <c r="EW417" s="194">
        <f t="shared" ca="1" si="442"/>
        <v>3.2000000000000006E-3</v>
      </c>
      <c r="EZ417" s="194">
        <f t="shared" si="443"/>
        <v>0</v>
      </c>
      <c r="FA417" s="19" t="e">
        <f ca="1"/>
        <v>#N/A</v>
      </c>
      <c r="FB417" s="19" t="e">
        <f t="shared" ca="1" si="444"/>
        <v>#N/A</v>
      </c>
      <c r="FE417" s="198" cm="1">
        <f t="array" ref="FE417">IFERROR(MATCH(TRUE,INDEX($B$14:$B$117&gt;=FD417,0),0),"")</f>
        <v>1</v>
      </c>
      <c r="FF417" s="194">
        <f t="shared" ca="1" si="445"/>
        <v>3.2000000000000006E-3</v>
      </c>
      <c r="FI417" s="194">
        <f t="shared" si="446"/>
        <v>0</v>
      </c>
      <c r="FJ417" s="19" t="e">
        <f ca="1"/>
        <v>#N/A</v>
      </c>
      <c r="FK417" s="19" t="e">
        <f t="shared" ca="1" si="447"/>
        <v>#N/A</v>
      </c>
      <c r="FN417" s="198" cm="1">
        <f t="array" ref="FN417">IFERROR(MATCH(TRUE,INDEX($B$14:$B$117&gt;=FM417,0),0),"")</f>
        <v>1</v>
      </c>
      <c r="FO417" s="194">
        <f t="shared" ca="1" si="448"/>
        <v>3.2000000000000006E-3</v>
      </c>
      <c r="FR417" s="194">
        <f t="shared" si="449"/>
        <v>0</v>
      </c>
      <c r="FS417" s="19" t="e">
        <f ca="1"/>
        <v>#N/A</v>
      </c>
      <c r="FT417" s="19" t="e">
        <f t="shared" ca="1" si="450"/>
        <v>#N/A</v>
      </c>
      <c r="FW417" s="198" cm="1">
        <f t="array" ref="FW417">IFERROR(MATCH(TRUE,INDEX($B$14:$B$117&gt;=FV417,0),0),"")</f>
        <v>1</v>
      </c>
      <c r="FX417" s="194">
        <f t="shared" ca="1" si="451"/>
        <v>3.2000000000000006E-3</v>
      </c>
      <c r="GA417" s="194">
        <f t="shared" si="452"/>
        <v>0</v>
      </c>
      <c r="GB417" s="19" t="e">
        <f ca="1"/>
        <v>#N/A</v>
      </c>
      <c r="GC417" s="19" t="e">
        <f t="shared" ca="1" si="453"/>
        <v>#N/A</v>
      </c>
    </row>
    <row r="418" spans="8:185" x14ac:dyDescent="0.2">
      <c r="H418" s="198" cm="1">
        <f t="array" ref="H418">IFERROR(MATCH(TRUE,INDEX($B$14:$B$117&gt;=G418,0),0),"")</f>
        <v>1</v>
      </c>
      <c r="I418" s="194">
        <f t="shared" ca="1" si="398"/>
        <v>3.2000000000000006E-3</v>
      </c>
      <c r="L418" s="194">
        <f t="shared" si="454"/>
        <v>0</v>
      </c>
      <c r="M418" s="19">
        <f ca="1"/>
        <v>0</v>
      </c>
      <c r="N418" s="19">
        <f t="shared" ca="1" si="455"/>
        <v>0</v>
      </c>
      <c r="Q418" s="198" cm="1">
        <f t="array" ref="Q418">IFERROR(MATCH(TRUE,INDEX($B$14:$B$117&gt;=P418,0),0),"")</f>
        <v>1</v>
      </c>
      <c r="R418" s="194">
        <f t="shared" ca="1" si="399"/>
        <v>3.2000000000000006E-3</v>
      </c>
      <c r="U418" s="194">
        <f t="shared" si="456"/>
        <v>0</v>
      </c>
      <c r="V418" s="19">
        <f ca="1"/>
        <v>0</v>
      </c>
      <c r="W418" s="19">
        <f t="shared" ca="1" si="457"/>
        <v>0</v>
      </c>
      <c r="Z418" s="198" cm="1">
        <f t="array" ref="Z418">IFERROR(MATCH(TRUE,INDEX($B$14:$B$117&gt;=Y418,0),0),"")</f>
        <v>1</v>
      </c>
      <c r="AA418" s="194">
        <f t="shared" ca="1" si="400"/>
        <v>3.2000000000000006E-3</v>
      </c>
      <c r="AD418" s="194">
        <f t="shared" si="401"/>
        <v>0</v>
      </c>
      <c r="AE418" s="19">
        <f ca="1"/>
        <v>0</v>
      </c>
      <c r="AF418" s="19">
        <f t="shared" ca="1" si="402"/>
        <v>0</v>
      </c>
      <c r="AI418" s="198" cm="1">
        <f t="array" ref="AI418">IFERROR(MATCH(TRUE,INDEX($B$14:$B$117&gt;=AH418,0),0),"")</f>
        <v>1</v>
      </c>
      <c r="AJ418" s="194">
        <f t="shared" ca="1" si="403"/>
        <v>3.2000000000000006E-3</v>
      </c>
      <c r="AM418" s="194">
        <f t="shared" si="404"/>
        <v>0</v>
      </c>
      <c r="AN418" s="19">
        <f ca="1"/>
        <v>0</v>
      </c>
      <c r="AO418" s="19">
        <f t="shared" ca="1" si="405"/>
        <v>0</v>
      </c>
      <c r="AR418" s="198" cm="1">
        <f t="array" ref="AR418">IFERROR(MATCH(TRUE,INDEX($B$14:$B$117&gt;=AQ418,0),0),"")</f>
        <v>1</v>
      </c>
      <c r="AS418" s="194">
        <f t="shared" ca="1" si="406"/>
        <v>3.2000000000000006E-3</v>
      </c>
      <c r="AV418" s="194">
        <f t="shared" si="407"/>
        <v>0</v>
      </c>
      <c r="AW418" s="19">
        <f ca="1"/>
        <v>0</v>
      </c>
      <c r="AX418" s="19">
        <f t="shared" ca="1" si="408"/>
        <v>0</v>
      </c>
      <c r="BA418" s="198" cm="1">
        <f t="array" ref="BA418">IFERROR(MATCH(TRUE,INDEX($B$14:$B$117&gt;=AZ418,0),0),"")</f>
        <v>1</v>
      </c>
      <c r="BB418" s="194">
        <f t="shared" ca="1" si="409"/>
        <v>3.2000000000000006E-3</v>
      </c>
      <c r="BE418" s="194">
        <f t="shared" si="410"/>
        <v>0</v>
      </c>
      <c r="BF418" s="19">
        <f ca="1"/>
        <v>0</v>
      </c>
      <c r="BG418" s="19">
        <f t="shared" ca="1" si="411"/>
        <v>0</v>
      </c>
      <c r="BJ418" s="198" cm="1">
        <f t="array" ref="BJ418">IFERROR(MATCH(TRUE,INDEX($B$14:$B$117&gt;=BI418,0),0),"")</f>
        <v>1</v>
      </c>
      <c r="BK418" s="194">
        <f t="shared" ca="1" si="412"/>
        <v>3.2000000000000006E-3</v>
      </c>
      <c r="BN418" s="194">
        <f t="shared" si="413"/>
        <v>0</v>
      </c>
      <c r="BO418" s="19">
        <f ca="1"/>
        <v>0</v>
      </c>
      <c r="BP418" s="19">
        <f t="shared" ca="1" si="414"/>
        <v>0</v>
      </c>
      <c r="BS418" s="198" cm="1">
        <f t="array" ref="BS418">IFERROR(MATCH(TRUE,INDEX($B$14:$B$117&gt;=BR418,0),0),"")</f>
        <v>1</v>
      </c>
      <c r="BT418" s="194">
        <f t="shared" ca="1" si="415"/>
        <v>3.2000000000000006E-3</v>
      </c>
      <c r="BW418" s="194">
        <f t="shared" si="416"/>
        <v>0</v>
      </c>
      <c r="BX418" s="19">
        <f ca="1"/>
        <v>0</v>
      </c>
      <c r="BY418" s="19">
        <f t="shared" ca="1" si="417"/>
        <v>0</v>
      </c>
      <c r="CB418" s="198" cm="1">
        <f t="array" ref="CB418">IFERROR(MATCH(TRUE,INDEX($B$14:$B$117&gt;=CA418,0),0),"")</f>
        <v>1</v>
      </c>
      <c r="CC418" s="194">
        <f t="shared" ca="1" si="418"/>
        <v>3.2000000000000006E-3</v>
      </c>
      <c r="CF418" s="194">
        <f t="shared" si="419"/>
        <v>0</v>
      </c>
      <c r="CG418" s="19">
        <f ca="1"/>
        <v>0</v>
      </c>
      <c r="CH418" s="19">
        <f t="shared" ca="1" si="420"/>
        <v>0</v>
      </c>
      <c r="CK418" s="198" cm="1">
        <f t="array" ref="CK418">IFERROR(MATCH(TRUE,INDEX($B$14:$B$117&gt;=CJ418,0),0),"")</f>
        <v>1</v>
      </c>
      <c r="CL418" s="194">
        <f t="shared" ca="1" si="421"/>
        <v>3.2000000000000006E-3</v>
      </c>
      <c r="CO418" s="194">
        <f t="shared" si="422"/>
        <v>0</v>
      </c>
      <c r="CP418" s="19">
        <f ca="1"/>
        <v>0</v>
      </c>
      <c r="CQ418" s="19">
        <f t="shared" ca="1" si="423"/>
        <v>0</v>
      </c>
      <c r="CT418" s="198" cm="1">
        <f t="array" ref="CT418">IFERROR(MATCH(TRUE,INDEX($B$14:$B$117&gt;=CS418,0),0),"")</f>
        <v>1</v>
      </c>
      <c r="CU418" s="194">
        <f t="shared" ca="1" si="424"/>
        <v>3.2000000000000006E-3</v>
      </c>
      <c r="CX418" s="194">
        <f t="shared" si="425"/>
        <v>0</v>
      </c>
      <c r="CY418" s="19" t="e">
        <f ca="1"/>
        <v>#N/A</v>
      </c>
      <c r="CZ418" s="19" t="e">
        <f t="shared" ca="1" si="426"/>
        <v>#N/A</v>
      </c>
      <c r="DC418" s="198" cm="1">
        <f t="array" ref="DC418">IFERROR(MATCH(TRUE,INDEX($B$14:$B$117&gt;=DB418,0),0),"")</f>
        <v>1</v>
      </c>
      <c r="DD418" s="194">
        <f t="shared" ca="1" si="427"/>
        <v>3.2000000000000006E-3</v>
      </c>
      <c r="DG418" s="194">
        <f t="shared" si="428"/>
        <v>0</v>
      </c>
      <c r="DH418" s="19" t="e">
        <f ca="1"/>
        <v>#N/A</v>
      </c>
      <c r="DI418" s="19" t="e">
        <f t="shared" ca="1" si="429"/>
        <v>#N/A</v>
      </c>
      <c r="DL418" s="198" cm="1">
        <f t="array" ref="DL418">IFERROR(MATCH(TRUE,INDEX($B$14:$B$117&gt;=DK418,0),0),"")</f>
        <v>1</v>
      </c>
      <c r="DM418" s="194">
        <f t="shared" ca="1" si="430"/>
        <v>3.2000000000000006E-3</v>
      </c>
      <c r="DP418" s="194">
        <f t="shared" si="431"/>
        <v>0</v>
      </c>
      <c r="DQ418" s="19" t="e">
        <f ca="1"/>
        <v>#N/A</v>
      </c>
      <c r="DR418" s="19" t="e">
        <f t="shared" ca="1" si="432"/>
        <v>#N/A</v>
      </c>
      <c r="DU418" s="198" cm="1">
        <f t="array" ref="DU418">IFERROR(MATCH(TRUE,INDEX($B$14:$B$117&gt;=DT418,0),0),"")</f>
        <v>1</v>
      </c>
      <c r="DV418" s="194">
        <f t="shared" ca="1" si="433"/>
        <v>3.2000000000000006E-3</v>
      </c>
      <c r="DY418" s="194">
        <f t="shared" si="434"/>
        <v>0</v>
      </c>
      <c r="DZ418" s="19" t="e">
        <f ca="1"/>
        <v>#N/A</v>
      </c>
      <c r="EA418" s="19" t="e">
        <f t="shared" ca="1" si="435"/>
        <v>#N/A</v>
      </c>
      <c r="ED418" s="198" cm="1">
        <f t="array" ref="ED418">IFERROR(MATCH(TRUE,INDEX($B$14:$B$117&gt;=EC418,0),0),"")</f>
        <v>1</v>
      </c>
      <c r="EE418" s="194">
        <f t="shared" ca="1" si="436"/>
        <v>3.2000000000000006E-3</v>
      </c>
      <c r="EH418" s="194">
        <f t="shared" si="437"/>
        <v>0</v>
      </c>
      <c r="EI418" s="19" t="e">
        <f ca="1"/>
        <v>#N/A</v>
      </c>
      <c r="EJ418" s="19" t="e">
        <f t="shared" ca="1" si="438"/>
        <v>#N/A</v>
      </c>
      <c r="EM418" s="198" cm="1">
        <f t="array" ref="EM418">IFERROR(MATCH(TRUE,INDEX($B$14:$B$117&gt;=EL418,0),0),"")</f>
        <v>1</v>
      </c>
      <c r="EN418" s="194">
        <f t="shared" ca="1" si="439"/>
        <v>3.2000000000000006E-3</v>
      </c>
      <c r="EQ418" s="194">
        <f t="shared" si="440"/>
        <v>0</v>
      </c>
      <c r="ER418" s="19" t="e">
        <f ca="1"/>
        <v>#N/A</v>
      </c>
      <c r="ES418" s="19" t="e">
        <f t="shared" ca="1" si="441"/>
        <v>#N/A</v>
      </c>
      <c r="EV418" s="198" cm="1">
        <f t="array" ref="EV418">IFERROR(MATCH(TRUE,INDEX($B$14:$B$117&gt;=EU418,0),0),"")</f>
        <v>1</v>
      </c>
      <c r="EW418" s="194">
        <f t="shared" ca="1" si="442"/>
        <v>3.2000000000000006E-3</v>
      </c>
      <c r="EZ418" s="194">
        <f t="shared" si="443"/>
        <v>0</v>
      </c>
      <c r="FA418" s="19" t="e">
        <f ca="1"/>
        <v>#N/A</v>
      </c>
      <c r="FB418" s="19" t="e">
        <f t="shared" ca="1" si="444"/>
        <v>#N/A</v>
      </c>
      <c r="FE418" s="198" cm="1">
        <f t="array" ref="FE418">IFERROR(MATCH(TRUE,INDEX($B$14:$B$117&gt;=FD418,0),0),"")</f>
        <v>1</v>
      </c>
      <c r="FF418" s="194">
        <f t="shared" ca="1" si="445"/>
        <v>3.2000000000000006E-3</v>
      </c>
      <c r="FI418" s="194">
        <f t="shared" si="446"/>
        <v>0</v>
      </c>
      <c r="FJ418" s="19" t="e">
        <f ca="1"/>
        <v>#N/A</v>
      </c>
      <c r="FK418" s="19" t="e">
        <f t="shared" ca="1" si="447"/>
        <v>#N/A</v>
      </c>
      <c r="FN418" s="198" cm="1">
        <f t="array" ref="FN418">IFERROR(MATCH(TRUE,INDEX($B$14:$B$117&gt;=FM418,0),0),"")</f>
        <v>1</v>
      </c>
      <c r="FO418" s="194">
        <f t="shared" ca="1" si="448"/>
        <v>3.2000000000000006E-3</v>
      </c>
      <c r="FR418" s="194">
        <f t="shared" si="449"/>
        <v>0</v>
      </c>
      <c r="FS418" s="19" t="e">
        <f ca="1"/>
        <v>#N/A</v>
      </c>
      <c r="FT418" s="19" t="e">
        <f t="shared" ca="1" si="450"/>
        <v>#N/A</v>
      </c>
      <c r="FW418" s="198" cm="1">
        <f t="array" ref="FW418">IFERROR(MATCH(TRUE,INDEX($B$14:$B$117&gt;=FV418,0),0),"")</f>
        <v>1</v>
      </c>
      <c r="FX418" s="194">
        <f t="shared" ca="1" si="451"/>
        <v>3.2000000000000006E-3</v>
      </c>
      <c r="GA418" s="194">
        <f t="shared" si="452"/>
        <v>0</v>
      </c>
      <c r="GB418" s="19" t="e">
        <f ca="1"/>
        <v>#N/A</v>
      </c>
      <c r="GC418" s="19" t="e">
        <f t="shared" ca="1" si="453"/>
        <v>#N/A</v>
      </c>
    </row>
    <row r="419" spans="8:185" x14ac:dyDescent="0.2">
      <c r="H419" s="198" cm="1">
        <f t="array" ref="H419">IFERROR(MATCH(TRUE,INDEX($B$14:$B$117&gt;=G419,0),0),"")</f>
        <v>1</v>
      </c>
      <c r="I419" s="194">
        <f t="shared" ca="1" si="398"/>
        <v>3.2000000000000006E-3</v>
      </c>
      <c r="L419" s="194">
        <f t="shared" si="454"/>
        <v>0</v>
      </c>
      <c r="M419" s="19">
        <f ca="1"/>
        <v>0</v>
      </c>
      <c r="N419" s="19">
        <f t="shared" ca="1" si="455"/>
        <v>0</v>
      </c>
      <c r="Q419" s="198" cm="1">
        <f t="array" ref="Q419">IFERROR(MATCH(TRUE,INDEX($B$14:$B$117&gt;=P419,0),0),"")</f>
        <v>1</v>
      </c>
      <c r="R419" s="194">
        <f t="shared" ca="1" si="399"/>
        <v>3.2000000000000006E-3</v>
      </c>
      <c r="U419" s="194">
        <f t="shared" si="456"/>
        <v>0</v>
      </c>
      <c r="V419" s="19">
        <f ca="1"/>
        <v>0</v>
      </c>
      <c r="W419" s="19">
        <f t="shared" ca="1" si="457"/>
        <v>0</v>
      </c>
      <c r="Z419" s="198" cm="1">
        <f t="array" ref="Z419">IFERROR(MATCH(TRUE,INDEX($B$14:$B$117&gt;=Y419,0),0),"")</f>
        <v>1</v>
      </c>
      <c r="AA419" s="194">
        <f t="shared" ca="1" si="400"/>
        <v>3.2000000000000006E-3</v>
      </c>
      <c r="AD419" s="194">
        <f t="shared" si="401"/>
        <v>0</v>
      </c>
      <c r="AE419" s="19">
        <f ca="1"/>
        <v>0</v>
      </c>
      <c r="AF419" s="19">
        <f t="shared" ca="1" si="402"/>
        <v>0</v>
      </c>
      <c r="AI419" s="198" cm="1">
        <f t="array" ref="AI419">IFERROR(MATCH(TRUE,INDEX($B$14:$B$117&gt;=AH419,0),0),"")</f>
        <v>1</v>
      </c>
      <c r="AJ419" s="194">
        <f t="shared" ca="1" si="403"/>
        <v>3.2000000000000006E-3</v>
      </c>
      <c r="AM419" s="194">
        <f t="shared" si="404"/>
        <v>0</v>
      </c>
      <c r="AN419" s="19">
        <f ca="1"/>
        <v>0</v>
      </c>
      <c r="AO419" s="19">
        <f t="shared" ca="1" si="405"/>
        <v>0</v>
      </c>
      <c r="AR419" s="198" cm="1">
        <f t="array" ref="AR419">IFERROR(MATCH(TRUE,INDEX($B$14:$B$117&gt;=AQ419,0),0),"")</f>
        <v>1</v>
      </c>
      <c r="AS419" s="194">
        <f t="shared" ca="1" si="406"/>
        <v>3.2000000000000006E-3</v>
      </c>
      <c r="AV419" s="194">
        <f t="shared" si="407"/>
        <v>0</v>
      </c>
      <c r="AW419" s="19">
        <f ca="1"/>
        <v>0</v>
      </c>
      <c r="AX419" s="19">
        <f t="shared" ca="1" si="408"/>
        <v>0</v>
      </c>
      <c r="BA419" s="198" cm="1">
        <f t="array" ref="BA419">IFERROR(MATCH(TRUE,INDEX($B$14:$B$117&gt;=AZ419,0),0),"")</f>
        <v>1</v>
      </c>
      <c r="BB419" s="194">
        <f t="shared" ca="1" si="409"/>
        <v>3.2000000000000006E-3</v>
      </c>
      <c r="BE419" s="194">
        <f t="shared" si="410"/>
        <v>0</v>
      </c>
      <c r="BF419" s="19">
        <f ca="1"/>
        <v>0</v>
      </c>
      <c r="BG419" s="19">
        <f t="shared" ca="1" si="411"/>
        <v>0</v>
      </c>
      <c r="BJ419" s="198" cm="1">
        <f t="array" ref="BJ419">IFERROR(MATCH(TRUE,INDEX($B$14:$B$117&gt;=BI419,0),0),"")</f>
        <v>1</v>
      </c>
      <c r="BK419" s="194">
        <f t="shared" ca="1" si="412"/>
        <v>3.2000000000000006E-3</v>
      </c>
      <c r="BN419" s="194">
        <f t="shared" si="413"/>
        <v>0</v>
      </c>
      <c r="BO419" s="19">
        <f ca="1"/>
        <v>0</v>
      </c>
      <c r="BP419" s="19">
        <f t="shared" ca="1" si="414"/>
        <v>0</v>
      </c>
      <c r="BS419" s="198" cm="1">
        <f t="array" ref="BS419">IFERROR(MATCH(TRUE,INDEX($B$14:$B$117&gt;=BR419,0),0),"")</f>
        <v>1</v>
      </c>
      <c r="BT419" s="194">
        <f t="shared" ca="1" si="415"/>
        <v>3.2000000000000006E-3</v>
      </c>
      <c r="BW419" s="194">
        <f t="shared" si="416"/>
        <v>0</v>
      </c>
      <c r="BX419" s="19">
        <f ca="1"/>
        <v>0</v>
      </c>
      <c r="BY419" s="19">
        <f t="shared" ca="1" si="417"/>
        <v>0</v>
      </c>
      <c r="CB419" s="198" cm="1">
        <f t="array" ref="CB419">IFERROR(MATCH(TRUE,INDEX($B$14:$B$117&gt;=CA419,0),0),"")</f>
        <v>1</v>
      </c>
      <c r="CC419" s="194">
        <f t="shared" ca="1" si="418"/>
        <v>3.2000000000000006E-3</v>
      </c>
      <c r="CF419" s="194">
        <f t="shared" si="419"/>
        <v>0</v>
      </c>
      <c r="CG419" s="19">
        <f ca="1"/>
        <v>0</v>
      </c>
      <c r="CH419" s="19">
        <f t="shared" ca="1" si="420"/>
        <v>0</v>
      </c>
      <c r="CK419" s="198" cm="1">
        <f t="array" ref="CK419">IFERROR(MATCH(TRUE,INDEX($B$14:$B$117&gt;=CJ419,0),0),"")</f>
        <v>1</v>
      </c>
      <c r="CL419" s="194">
        <f t="shared" ca="1" si="421"/>
        <v>3.2000000000000006E-3</v>
      </c>
      <c r="CO419" s="194">
        <f t="shared" si="422"/>
        <v>0</v>
      </c>
      <c r="CP419" s="19">
        <f ca="1"/>
        <v>0</v>
      </c>
      <c r="CQ419" s="19">
        <f t="shared" ca="1" si="423"/>
        <v>0</v>
      </c>
      <c r="CT419" s="198" cm="1">
        <f t="array" ref="CT419">IFERROR(MATCH(TRUE,INDEX($B$14:$B$117&gt;=CS419,0),0),"")</f>
        <v>1</v>
      </c>
      <c r="CU419" s="194">
        <f t="shared" ca="1" si="424"/>
        <v>3.2000000000000006E-3</v>
      </c>
      <c r="CX419" s="194">
        <f t="shared" si="425"/>
        <v>0</v>
      </c>
      <c r="CY419" s="19" t="e">
        <f ca="1"/>
        <v>#N/A</v>
      </c>
      <c r="CZ419" s="19" t="e">
        <f t="shared" ca="1" si="426"/>
        <v>#N/A</v>
      </c>
      <c r="DC419" s="198" cm="1">
        <f t="array" ref="DC419">IFERROR(MATCH(TRUE,INDEX($B$14:$B$117&gt;=DB419,0),0),"")</f>
        <v>1</v>
      </c>
      <c r="DD419" s="194">
        <f t="shared" ca="1" si="427"/>
        <v>3.2000000000000006E-3</v>
      </c>
      <c r="DG419" s="194">
        <f t="shared" si="428"/>
        <v>0</v>
      </c>
      <c r="DH419" s="19" t="e">
        <f ca="1"/>
        <v>#N/A</v>
      </c>
      <c r="DI419" s="19" t="e">
        <f t="shared" ca="1" si="429"/>
        <v>#N/A</v>
      </c>
      <c r="DL419" s="198" cm="1">
        <f t="array" ref="DL419">IFERROR(MATCH(TRUE,INDEX($B$14:$B$117&gt;=DK419,0),0),"")</f>
        <v>1</v>
      </c>
      <c r="DM419" s="194">
        <f t="shared" ca="1" si="430"/>
        <v>3.2000000000000006E-3</v>
      </c>
      <c r="DP419" s="194">
        <f t="shared" si="431"/>
        <v>0</v>
      </c>
      <c r="DQ419" s="19" t="e">
        <f ca="1"/>
        <v>#N/A</v>
      </c>
      <c r="DR419" s="19" t="e">
        <f t="shared" ca="1" si="432"/>
        <v>#N/A</v>
      </c>
      <c r="DU419" s="198" cm="1">
        <f t="array" ref="DU419">IFERROR(MATCH(TRUE,INDEX($B$14:$B$117&gt;=DT419,0),0),"")</f>
        <v>1</v>
      </c>
      <c r="DV419" s="194">
        <f t="shared" ca="1" si="433"/>
        <v>3.2000000000000006E-3</v>
      </c>
      <c r="DY419" s="194">
        <f t="shared" si="434"/>
        <v>0</v>
      </c>
      <c r="DZ419" s="19" t="e">
        <f ca="1"/>
        <v>#N/A</v>
      </c>
      <c r="EA419" s="19" t="e">
        <f t="shared" ca="1" si="435"/>
        <v>#N/A</v>
      </c>
      <c r="ED419" s="198" cm="1">
        <f t="array" ref="ED419">IFERROR(MATCH(TRUE,INDEX($B$14:$B$117&gt;=EC419,0),0),"")</f>
        <v>1</v>
      </c>
      <c r="EE419" s="194">
        <f t="shared" ca="1" si="436"/>
        <v>3.2000000000000006E-3</v>
      </c>
      <c r="EH419" s="194">
        <f t="shared" si="437"/>
        <v>0</v>
      </c>
      <c r="EI419" s="19" t="e">
        <f ca="1"/>
        <v>#N/A</v>
      </c>
      <c r="EJ419" s="19" t="e">
        <f t="shared" ca="1" si="438"/>
        <v>#N/A</v>
      </c>
      <c r="EM419" s="198" cm="1">
        <f t="array" ref="EM419">IFERROR(MATCH(TRUE,INDEX($B$14:$B$117&gt;=EL419,0),0),"")</f>
        <v>1</v>
      </c>
      <c r="EN419" s="194">
        <f t="shared" ca="1" si="439"/>
        <v>3.2000000000000006E-3</v>
      </c>
      <c r="EQ419" s="194">
        <f t="shared" si="440"/>
        <v>0</v>
      </c>
      <c r="ER419" s="19" t="e">
        <f ca="1"/>
        <v>#N/A</v>
      </c>
      <c r="ES419" s="19" t="e">
        <f t="shared" ca="1" si="441"/>
        <v>#N/A</v>
      </c>
      <c r="EV419" s="198" cm="1">
        <f t="array" ref="EV419">IFERROR(MATCH(TRUE,INDEX($B$14:$B$117&gt;=EU419,0),0),"")</f>
        <v>1</v>
      </c>
      <c r="EW419" s="194">
        <f t="shared" ca="1" si="442"/>
        <v>3.2000000000000006E-3</v>
      </c>
      <c r="EZ419" s="194">
        <f t="shared" si="443"/>
        <v>0</v>
      </c>
      <c r="FA419" s="19" t="e">
        <f ca="1"/>
        <v>#N/A</v>
      </c>
      <c r="FB419" s="19" t="e">
        <f t="shared" ca="1" si="444"/>
        <v>#N/A</v>
      </c>
      <c r="FE419" s="198" cm="1">
        <f t="array" ref="FE419">IFERROR(MATCH(TRUE,INDEX($B$14:$B$117&gt;=FD419,0),0),"")</f>
        <v>1</v>
      </c>
      <c r="FF419" s="194">
        <f t="shared" ca="1" si="445"/>
        <v>3.2000000000000006E-3</v>
      </c>
      <c r="FI419" s="194">
        <f t="shared" si="446"/>
        <v>0</v>
      </c>
      <c r="FJ419" s="19" t="e">
        <f ca="1"/>
        <v>#N/A</v>
      </c>
      <c r="FK419" s="19" t="e">
        <f t="shared" ca="1" si="447"/>
        <v>#N/A</v>
      </c>
      <c r="FN419" s="198" cm="1">
        <f t="array" ref="FN419">IFERROR(MATCH(TRUE,INDEX($B$14:$B$117&gt;=FM419,0),0),"")</f>
        <v>1</v>
      </c>
      <c r="FO419" s="194">
        <f t="shared" ca="1" si="448"/>
        <v>3.2000000000000006E-3</v>
      </c>
      <c r="FR419" s="194">
        <f t="shared" si="449"/>
        <v>0</v>
      </c>
      <c r="FS419" s="19" t="e">
        <f ca="1"/>
        <v>#N/A</v>
      </c>
      <c r="FT419" s="19" t="e">
        <f t="shared" ca="1" si="450"/>
        <v>#N/A</v>
      </c>
      <c r="FW419" s="198" cm="1">
        <f t="array" ref="FW419">IFERROR(MATCH(TRUE,INDEX($B$14:$B$117&gt;=FV419,0),0),"")</f>
        <v>1</v>
      </c>
      <c r="FX419" s="194">
        <f t="shared" ca="1" si="451"/>
        <v>3.2000000000000006E-3</v>
      </c>
      <c r="GA419" s="194">
        <f t="shared" si="452"/>
        <v>0</v>
      </c>
      <c r="GB419" s="19" t="e">
        <f ca="1"/>
        <v>#N/A</v>
      </c>
      <c r="GC419" s="19" t="e">
        <f t="shared" ca="1" si="453"/>
        <v>#N/A</v>
      </c>
    </row>
    <row r="420" spans="8:185" x14ac:dyDescent="0.2">
      <c r="H420" s="198" cm="1">
        <f t="array" ref="H420">IFERROR(MATCH(TRUE,INDEX($B$14:$B$117&gt;=G420,0),0),"")</f>
        <v>1</v>
      </c>
      <c r="I420" s="194">
        <f t="shared" ca="1" si="398"/>
        <v>3.2000000000000006E-3</v>
      </c>
      <c r="L420" s="194">
        <f t="shared" si="454"/>
        <v>0</v>
      </c>
      <c r="M420" s="19">
        <f ca="1"/>
        <v>0</v>
      </c>
      <c r="N420" s="19">
        <f t="shared" ca="1" si="455"/>
        <v>0</v>
      </c>
      <c r="Q420" s="198" cm="1">
        <f t="array" ref="Q420">IFERROR(MATCH(TRUE,INDEX($B$14:$B$117&gt;=P420,0),0),"")</f>
        <v>1</v>
      </c>
      <c r="R420" s="194">
        <f t="shared" ca="1" si="399"/>
        <v>3.2000000000000006E-3</v>
      </c>
      <c r="U420" s="194">
        <f t="shared" si="456"/>
        <v>0</v>
      </c>
      <c r="V420" s="19">
        <f ca="1"/>
        <v>0</v>
      </c>
      <c r="W420" s="19">
        <f t="shared" ca="1" si="457"/>
        <v>0</v>
      </c>
      <c r="Z420" s="198" cm="1">
        <f t="array" ref="Z420">IFERROR(MATCH(TRUE,INDEX($B$14:$B$117&gt;=Y420,0),0),"")</f>
        <v>1</v>
      </c>
      <c r="AA420" s="194">
        <f t="shared" ca="1" si="400"/>
        <v>3.2000000000000006E-3</v>
      </c>
      <c r="AD420" s="194">
        <f t="shared" si="401"/>
        <v>0</v>
      </c>
      <c r="AE420" s="19">
        <f ca="1"/>
        <v>0</v>
      </c>
      <c r="AF420" s="19">
        <f t="shared" ca="1" si="402"/>
        <v>0</v>
      </c>
      <c r="AI420" s="198" cm="1">
        <f t="array" ref="AI420">IFERROR(MATCH(TRUE,INDEX($B$14:$B$117&gt;=AH420,0),0),"")</f>
        <v>1</v>
      </c>
      <c r="AJ420" s="194">
        <f t="shared" ca="1" si="403"/>
        <v>3.2000000000000006E-3</v>
      </c>
      <c r="AM420" s="194">
        <f t="shared" si="404"/>
        <v>0</v>
      </c>
      <c r="AN420" s="19">
        <f ca="1"/>
        <v>0</v>
      </c>
      <c r="AO420" s="19">
        <f t="shared" ca="1" si="405"/>
        <v>0</v>
      </c>
      <c r="AR420" s="198" cm="1">
        <f t="array" ref="AR420">IFERROR(MATCH(TRUE,INDEX($B$14:$B$117&gt;=AQ420,0),0),"")</f>
        <v>1</v>
      </c>
      <c r="AS420" s="194">
        <f t="shared" ca="1" si="406"/>
        <v>3.2000000000000006E-3</v>
      </c>
      <c r="AV420" s="194">
        <f t="shared" si="407"/>
        <v>0</v>
      </c>
      <c r="AW420" s="19">
        <f ca="1"/>
        <v>0</v>
      </c>
      <c r="AX420" s="19">
        <f t="shared" ca="1" si="408"/>
        <v>0</v>
      </c>
      <c r="BA420" s="198" cm="1">
        <f t="array" ref="BA420">IFERROR(MATCH(TRUE,INDEX($B$14:$B$117&gt;=AZ420,0),0),"")</f>
        <v>1</v>
      </c>
      <c r="BB420" s="194">
        <f t="shared" ca="1" si="409"/>
        <v>3.2000000000000006E-3</v>
      </c>
      <c r="BE420" s="194">
        <f t="shared" si="410"/>
        <v>0</v>
      </c>
      <c r="BF420" s="19">
        <f ca="1"/>
        <v>0</v>
      </c>
      <c r="BG420" s="19">
        <f t="shared" ca="1" si="411"/>
        <v>0</v>
      </c>
      <c r="BJ420" s="198" cm="1">
        <f t="array" ref="BJ420">IFERROR(MATCH(TRUE,INDEX($B$14:$B$117&gt;=BI420,0),0),"")</f>
        <v>1</v>
      </c>
      <c r="BK420" s="194">
        <f t="shared" ca="1" si="412"/>
        <v>3.2000000000000006E-3</v>
      </c>
      <c r="BN420" s="194">
        <f t="shared" si="413"/>
        <v>0</v>
      </c>
      <c r="BO420" s="19">
        <f ca="1"/>
        <v>0</v>
      </c>
      <c r="BP420" s="19">
        <f t="shared" ca="1" si="414"/>
        <v>0</v>
      </c>
      <c r="BS420" s="198" cm="1">
        <f t="array" ref="BS420">IFERROR(MATCH(TRUE,INDEX($B$14:$B$117&gt;=BR420,0),0),"")</f>
        <v>1</v>
      </c>
      <c r="BT420" s="194">
        <f t="shared" ca="1" si="415"/>
        <v>3.2000000000000006E-3</v>
      </c>
      <c r="BW420" s="194">
        <f t="shared" si="416"/>
        <v>0</v>
      </c>
      <c r="BX420" s="19">
        <f ca="1"/>
        <v>0</v>
      </c>
      <c r="BY420" s="19">
        <f t="shared" ca="1" si="417"/>
        <v>0</v>
      </c>
      <c r="CB420" s="198" cm="1">
        <f t="array" ref="CB420">IFERROR(MATCH(TRUE,INDEX($B$14:$B$117&gt;=CA420,0),0),"")</f>
        <v>1</v>
      </c>
      <c r="CC420" s="194">
        <f t="shared" ca="1" si="418"/>
        <v>3.2000000000000006E-3</v>
      </c>
      <c r="CF420" s="194">
        <f t="shared" si="419"/>
        <v>0</v>
      </c>
      <c r="CG420" s="19">
        <f ca="1"/>
        <v>0</v>
      </c>
      <c r="CH420" s="19">
        <f t="shared" ca="1" si="420"/>
        <v>0</v>
      </c>
      <c r="CK420" s="198" cm="1">
        <f t="array" ref="CK420">IFERROR(MATCH(TRUE,INDEX($B$14:$B$117&gt;=CJ420,0),0),"")</f>
        <v>1</v>
      </c>
      <c r="CL420" s="194">
        <f t="shared" ca="1" si="421"/>
        <v>3.2000000000000006E-3</v>
      </c>
      <c r="CO420" s="194">
        <f t="shared" si="422"/>
        <v>0</v>
      </c>
      <c r="CP420" s="19">
        <f ca="1"/>
        <v>0</v>
      </c>
      <c r="CQ420" s="19">
        <f t="shared" ca="1" si="423"/>
        <v>0</v>
      </c>
      <c r="CT420" s="198" cm="1">
        <f t="array" ref="CT420">IFERROR(MATCH(TRUE,INDEX($B$14:$B$117&gt;=CS420,0),0),"")</f>
        <v>1</v>
      </c>
      <c r="CU420" s="194">
        <f t="shared" ca="1" si="424"/>
        <v>3.2000000000000006E-3</v>
      </c>
      <c r="CX420" s="194">
        <f t="shared" si="425"/>
        <v>0</v>
      </c>
      <c r="CY420" s="19" t="e">
        <f ca="1"/>
        <v>#N/A</v>
      </c>
      <c r="CZ420" s="19" t="e">
        <f t="shared" ca="1" si="426"/>
        <v>#N/A</v>
      </c>
      <c r="DC420" s="198" cm="1">
        <f t="array" ref="DC420">IFERROR(MATCH(TRUE,INDEX($B$14:$B$117&gt;=DB420,0),0),"")</f>
        <v>1</v>
      </c>
      <c r="DD420" s="194">
        <f t="shared" ca="1" si="427"/>
        <v>3.2000000000000006E-3</v>
      </c>
      <c r="DG420" s="194">
        <f t="shared" si="428"/>
        <v>0</v>
      </c>
      <c r="DH420" s="19" t="e">
        <f ca="1"/>
        <v>#N/A</v>
      </c>
      <c r="DI420" s="19" t="e">
        <f t="shared" ca="1" si="429"/>
        <v>#N/A</v>
      </c>
      <c r="DL420" s="198" cm="1">
        <f t="array" ref="DL420">IFERROR(MATCH(TRUE,INDEX($B$14:$B$117&gt;=DK420,0),0),"")</f>
        <v>1</v>
      </c>
      <c r="DM420" s="194">
        <f t="shared" ca="1" si="430"/>
        <v>3.2000000000000006E-3</v>
      </c>
      <c r="DP420" s="194">
        <f t="shared" si="431"/>
        <v>0</v>
      </c>
      <c r="DQ420" s="19" t="e">
        <f ca="1"/>
        <v>#N/A</v>
      </c>
      <c r="DR420" s="19" t="e">
        <f t="shared" ca="1" si="432"/>
        <v>#N/A</v>
      </c>
      <c r="DU420" s="198" cm="1">
        <f t="array" ref="DU420">IFERROR(MATCH(TRUE,INDEX($B$14:$B$117&gt;=DT420,0),0),"")</f>
        <v>1</v>
      </c>
      <c r="DV420" s="194">
        <f t="shared" ca="1" si="433"/>
        <v>3.2000000000000006E-3</v>
      </c>
      <c r="DY420" s="194">
        <f t="shared" si="434"/>
        <v>0</v>
      </c>
      <c r="DZ420" s="19" t="e">
        <f ca="1"/>
        <v>#N/A</v>
      </c>
      <c r="EA420" s="19" t="e">
        <f t="shared" ca="1" si="435"/>
        <v>#N/A</v>
      </c>
      <c r="ED420" s="198" cm="1">
        <f t="array" ref="ED420">IFERROR(MATCH(TRUE,INDEX($B$14:$B$117&gt;=EC420,0),0),"")</f>
        <v>1</v>
      </c>
      <c r="EE420" s="194">
        <f t="shared" ca="1" si="436"/>
        <v>3.2000000000000006E-3</v>
      </c>
      <c r="EH420" s="194">
        <f t="shared" si="437"/>
        <v>0</v>
      </c>
      <c r="EI420" s="19" t="e">
        <f ca="1"/>
        <v>#N/A</v>
      </c>
      <c r="EJ420" s="19" t="e">
        <f t="shared" ca="1" si="438"/>
        <v>#N/A</v>
      </c>
      <c r="EM420" s="198" cm="1">
        <f t="array" ref="EM420">IFERROR(MATCH(TRUE,INDEX($B$14:$B$117&gt;=EL420,0),0),"")</f>
        <v>1</v>
      </c>
      <c r="EN420" s="194">
        <f t="shared" ca="1" si="439"/>
        <v>3.2000000000000006E-3</v>
      </c>
      <c r="EQ420" s="194">
        <f t="shared" si="440"/>
        <v>0</v>
      </c>
      <c r="ER420" s="19" t="e">
        <f ca="1"/>
        <v>#N/A</v>
      </c>
      <c r="ES420" s="19" t="e">
        <f t="shared" ca="1" si="441"/>
        <v>#N/A</v>
      </c>
      <c r="EV420" s="198" cm="1">
        <f t="array" ref="EV420">IFERROR(MATCH(TRUE,INDEX($B$14:$B$117&gt;=EU420,0),0),"")</f>
        <v>1</v>
      </c>
      <c r="EW420" s="194">
        <f t="shared" ca="1" si="442"/>
        <v>3.2000000000000006E-3</v>
      </c>
      <c r="EZ420" s="194">
        <f t="shared" si="443"/>
        <v>0</v>
      </c>
      <c r="FA420" s="19" t="e">
        <f ca="1"/>
        <v>#N/A</v>
      </c>
      <c r="FB420" s="19" t="e">
        <f t="shared" ca="1" si="444"/>
        <v>#N/A</v>
      </c>
      <c r="FE420" s="198" cm="1">
        <f t="array" ref="FE420">IFERROR(MATCH(TRUE,INDEX($B$14:$B$117&gt;=FD420,0),0),"")</f>
        <v>1</v>
      </c>
      <c r="FF420" s="194">
        <f t="shared" ca="1" si="445"/>
        <v>3.2000000000000006E-3</v>
      </c>
      <c r="FI420" s="194">
        <f t="shared" si="446"/>
        <v>0</v>
      </c>
      <c r="FJ420" s="19" t="e">
        <f ca="1"/>
        <v>#N/A</v>
      </c>
      <c r="FK420" s="19" t="e">
        <f t="shared" ca="1" si="447"/>
        <v>#N/A</v>
      </c>
      <c r="FN420" s="198" cm="1">
        <f t="array" ref="FN420">IFERROR(MATCH(TRUE,INDEX($B$14:$B$117&gt;=FM420,0),0),"")</f>
        <v>1</v>
      </c>
      <c r="FO420" s="194">
        <f t="shared" ca="1" si="448"/>
        <v>3.2000000000000006E-3</v>
      </c>
      <c r="FR420" s="194">
        <f t="shared" si="449"/>
        <v>0</v>
      </c>
      <c r="FS420" s="19" t="e">
        <f ca="1"/>
        <v>#N/A</v>
      </c>
      <c r="FT420" s="19" t="e">
        <f t="shared" ca="1" si="450"/>
        <v>#N/A</v>
      </c>
      <c r="FW420" s="198" cm="1">
        <f t="array" ref="FW420">IFERROR(MATCH(TRUE,INDEX($B$14:$B$117&gt;=FV420,0),0),"")</f>
        <v>1</v>
      </c>
      <c r="FX420" s="194">
        <f t="shared" ca="1" si="451"/>
        <v>3.2000000000000006E-3</v>
      </c>
      <c r="GA420" s="194">
        <f t="shared" si="452"/>
        <v>0</v>
      </c>
      <c r="GB420" s="19" t="e">
        <f ca="1"/>
        <v>#N/A</v>
      </c>
      <c r="GC420" s="19" t="e">
        <f t="shared" ca="1" si="453"/>
        <v>#N/A</v>
      </c>
    </row>
    <row r="421" spans="8:185" x14ac:dyDescent="0.2">
      <c r="H421" s="198" cm="1">
        <f t="array" ref="H421">IFERROR(MATCH(TRUE,INDEX($B$14:$B$117&gt;=G421,0),0),"")</f>
        <v>1</v>
      </c>
      <c r="I421" s="194">
        <f t="shared" ca="1" si="398"/>
        <v>3.2000000000000006E-3</v>
      </c>
      <c r="L421" s="194">
        <f t="shared" si="454"/>
        <v>0</v>
      </c>
      <c r="M421" s="19">
        <f ca="1"/>
        <v>0</v>
      </c>
      <c r="N421" s="19">
        <f t="shared" ca="1" si="455"/>
        <v>0</v>
      </c>
      <c r="Q421" s="198" cm="1">
        <f t="array" ref="Q421">IFERROR(MATCH(TRUE,INDEX($B$14:$B$117&gt;=P421,0),0),"")</f>
        <v>1</v>
      </c>
      <c r="R421" s="194">
        <f t="shared" ca="1" si="399"/>
        <v>3.2000000000000006E-3</v>
      </c>
      <c r="U421" s="194">
        <f t="shared" si="456"/>
        <v>0</v>
      </c>
      <c r="V421" s="19">
        <f ca="1"/>
        <v>0</v>
      </c>
      <c r="W421" s="19">
        <f t="shared" ca="1" si="457"/>
        <v>0</v>
      </c>
      <c r="Z421" s="198" cm="1">
        <f t="array" ref="Z421">IFERROR(MATCH(TRUE,INDEX($B$14:$B$117&gt;=Y421,0),0),"")</f>
        <v>1</v>
      </c>
      <c r="AA421" s="194">
        <f t="shared" ca="1" si="400"/>
        <v>3.2000000000000006E-3</v>
      </c>
      <c r="AD421" s="194">
        <f t="shared" si="401"/>
        <v>0</v>
      </c>
      <c r="AE421" s="19">
        <f ca="1"/>
        <v>0</v>
      </c>
      <c r="AF421" s="19">
        <f t="shared" ca="1" si="402"/>
        <v>0</v>
      </c>
      <c r="AI421" s="198" cm="1">
        <f t="array" ref="AI421">IFERROR(MATCH(TRUE,INDEX($B$14:$B$117&gt;=AH421,0),0),"")</f>
        <v>1</v>
      </c>
      <c r="AJ421" s="194">
        <f t="shared" ca="1" si="403"/>
        <v>3.2000000000000006E-3</v>
      </c>
      <c r="AM421" s="194">
        <f t="shared" si="404"/>
        <v>0</v>
      </c>
      <c r="AN421" s="19">
        <f ca="1"/>
        <v>0</v>
      </c>
      <c r="AO421" s="19">
        <f t="shared" ca="1" si="405"/>
        <v>0</v>
      </c>
      <c r="AR421" s="198" cm="1">
        <f t="array" ref="AR421">IFERROR(MATCH(TRUE,INDEX($B$14:$B$117&gt;=AQ421,0),0),"")</f>
        <v>1</v>
      </c>
      <c r="AS421" s="194">
        <f t="shared" ca="1" si="406"/>
        <v>3.2000000000000006E-3</v>
      </c>
      <c r="AV421" s="194">
        <f t="shared" si="407"/>
        <v>0</v>
      </c>
      <c r="AW421" s="19">
        <f ca="1"/>
        <v>0</v>
      </c>
      <c r="AX421" s="19">
        <f t="shared" ca="1" si="408"/>
        <v>0</v>
      </c>
      <c r="BA421" s="198" cm="1">
        <f t="array" ref="BA421">IFERROR(MATCH(TRUE,INDEX($B$14:$B$117&gt;=AZ421,0),0),"")</f>
        <v>1</v>
      </c>
      <c r="BB421" s="194">
        <f t="shared" ca="1" si="409"/>
        <v>3.2000000000000006E-3</v>
      </c>
      <c r="BE421" s="194">
        <f t="shared" si="410"/>
        <v>0</v>
      </c>
      <c r="BF421" s="19">
        <f ca="1"/>
        <v>0</v>
      </c>
      <c r="BG421" s="19">
        <f t="shared" ca="1" si="411"/>
        <v>0</v>
      </c>
      <c r="BJ421" s="198" cm="1">
        <f t="array" ref="BJ421">IFERROR(MATCH(TRUE,INDEX($B$14:$B$117&gt;=BI421,0),0),"")</f>
        <v>1</v>
      </c>
      <c r="BK421" s="194">
        <f t="shared" ca="1" si="412"/>
        <v>3.2000000000000006E-3</v>
      </c>
      <c r="BN421" s="194">
        <f t="shared" si="413"/>
        <v>0</v>
      </c>
      <c r="BO421" s="19">
        <f ca="1"/>
        <v>0</v>
      </c>
      <c r="BP421" s="19">
        <f t="shared" ca="1" si="414"/>
        <v>0</v>
      </c>
      <c r="BS421" s="198" cm="1">
        <f t="array" ref="BS421">IFERROR(MATCH(TRUE,INDEX($B$14:$B$117&gt;=BR421,0),0),"")</f>
        <v>1</v>
      </c>
      <c r="BT421" s="194">
        <f t="shared" ca="1" si="415"/>
        <v>3.2000000000000006E-3</v>
      </c>
      <c r="BW421" s="194">
        <f t="shared" si="416"/>
        <v>0</v>
      </c>
      <c r="BX421" s="19">
        <f ca="1"/>
        <v>0</v>
      </c>
      <c r="BY421" s="19">
        <f t="shared" ca="1" si="417"/>
        <v>0</v>
      </c>
      <c r="CB421" s="198" cm="1">
        <f t="array" ref="CB421">IFERROR(MATCH(TRUE,INDEX($B$14:$B$117&gt;=CA421,0),0),"")</f>
        <v>1</v>
      </c>
      <c r="CC421" s="194">
        <f t="shared" ca="1" si="418"/>
        <v>3.2000000000000006E-3</v>
      </c>
      <c r="CF421" s="194">
        <f t="shared" si="419"/>
        <v>0</v>
      </c>
      <c r="CG421" s="19">
        <f ca="1"/>
        <v>0</v>
      </c>
      <c r="CH421" s="19">
        <f t="shared" ca="1" si="420"/>
        <v>0</v>
      </c>
      <c r="CK421" s="198" cm="1">
        <f t="array" ref="CK421">IFERROR(MATCH(TRUE,INDEX($B$14:$B$117&gt;=CJ421,0),0),"")</f>
        <v>1</v>
      </c>
      <c r="CL421" s="194">
        <f t="shared" ca="1" si="421"/>
        <v>3.2000000000000006E-3</v>
      </c>
      <c r="CO421" s="194">
        <f t="shared" si="422"/>
        <v>0</v>
      </c>
      <c r="CP421" s="19">
        <f ca="1"/>
        <v>0</v>
      </c>
      <c r="CQ421" s="19">
        <f t="shared" ca="1" si="423"/>
        <v>0</v>
      </c>
      <c r="CT421" s="198" cm="1">
        <f t="array" ref="CT421">IFERROR(MATCH(TRUE,INDEX($B$14:$B$117&gt;=CS421,0),0),"")</f>
        <v>1</v>
      </c>
      <c r="CU421" s="194">
        <f t="shared" ca="1" si="424"/>
        <v>3.2000000000000006E-3</v>
      </c>
      <c r="CX421" s="194">
        <f t="shared" si="425"/>
        <v>0</v>
      </c>
      <c r="CY421" s="19" t="e">
        <f ca="1"/>
        <v>#N/A</v>
      </c>
      <c r="CZ421" s="19" t="e">
        <f t="shared" ca="1" si="426"/>
        <v>#N/A</v>
      </c>
      <c r="DC421" s="198" cm="1">
        <f t="array" ref="DC421">IFERROR(MATCH(TRUE,INDEX($B$14:$B$117&gt;=DB421,0),0),"")</f>
        <v>1</v>
      </c>
      <c r="DD421" s="194">
        <f t="shared" ca="1" si="427"/>
        <v>3.2000000000000006E-3</v>
      </c>
      <c r="DG421" s="194">
        <f t="shared" si="428"/>
        <v>0</v>
      </c>
      <c r="DH421" s="19" t="e">
        <f ca="1"/>
        <v>#N/A</v>
      </c>
      <c r="DI421" s="19" t="e">
        <f t="shared" ca="1" si="429"/>
        <v>#N/A</v>
      </c>
      <c r="DL421" s="198" cm="1">
        <f t="array" ref="DL421">IFERROR(MATCH(TRUE,INDEX($B$14:$B$117&gt;=DK421,0),0),"")</f>
        <v>1</v>
      </c>
      <c r="DM421" s="194">
        <f t="shared" ca="1" si="430"/>
        <v>3.2000000000000006E-3</v>
      </c>
      <c r="DP421" s="194">
        <f t="shared" si="431"/>
        <v>0</v>
      </c>
      <c r="DQ421" s="19" t="e">
        <f ca="1"/>
        <v>#N/A</v>
      </c>
      <c r="DR421" s="19" t="e">
        <f t="shared" ca="1" si="432"/>
        <v>#N/A</v>
      </c>
      <c r="DU421" s="198" cm="1">
        <f t="array" ref="DU421">IFERROR(MATCH(TRUE,INDEX($B$14:$B$117&gt;=DT421,0),0),"")</f>
        <v>1</v>
      </c>
      <c r="DV421" s="194">
        <f t="shared" ca="1" si="433"/>
        <v>3.2000000000000006E-3</v>
      </c>
      <c r="DY421" s="194">
        <f t="shared" si="434"/>
        <v>0</v>
      </c>
      <c r="DZ421" s="19" t="e">
        <f ca="1"/>
        <v>#N/A</v>
      </c>
      <c r="EA421" s="19" t="e">
        <f t="shared" ca="1" si="435"/>
        <v>#N/A</v>
      </c>
      <c r="ED421" s="198" cm="1">
        <f t="array" ref="ED421">IFERROR(MATCH(TRUE,INDEX($B$14:$B$117&gt;=EC421,0),0),"")</f>
        <v>1</v>
      </c>
      <c r="EE421" s="194">
        <f t="shared" ca="1" si="436"/>
        <v>3.2000000000000006E-3</v>
      </c>
      <c r="EH421" s="194">
        <f t="shared" si="437"/>
        <v>0</v>
      </c>
      <c r="EI421" s="19" t="e">
        <f ca="1"/>
        <v>#N/A</v>
      </c>
      <c r="EJ421" s="19" t="e">
        <f t="shared" ca="1" si="438"/>
        <v>#N/A</v>
      </c>
      <c r="EM421" s="198" cm="1">
        <f t="array" ref="EM421">IFERROR(MATCH(TRUE,INDEX($B$14:$B$117&gt;=EL421,0),0),"")</f>
        <v>1</v>
      </c>
      <c r="EN421" s="194">
        <f t="shared" ca="1" si="439"/>
        <v>3.2000000000000006E-3</v>
      </c>
      <c r="EQ421" s="194">
        <f t="shared" si="440"/>
        <v>0</v>
      </c>
      <c r="ER421" s="19" t="e">
        <f ca="1"/>
        <v>#N/A</v>
      </c>
      <c r="ES421" s="19" t="e">
        <f t="shared" ca="1" si="441"/>
        <v>#N/A</v>
      </c>
      <c r="EV421" s="198" cm="1">
        <f t="array" ref="EV421">IFERROR(MATCH(TRUE,INDEX($B$14:$B$117&gt;=EU421,0),0),"")</f>
        <v>1</v>
      </c>
      <c r="EW421" s="194">
        <f t="shared" ca="1" si="442"/>
        <v>3.2000000000000006E-3</v>
      </c>
      <c r="EZ421" s="194">
        <f t="shared" si="443"/>
        <v>0</v>
      </c>
      <c r="FA421" s="19" t="e">
        <f ca="1"/>
        <v>#N/A</v>
      </c>
      <c r="FB421" s="19" t="e">
        <f t="shared" ca="1" si="444"/>
        <v>#N/A</v>
      </c>
      <c r="FE421" s="198" cm="1">
        <f t="array" ref="FE421">IFERROR(MATCH(TRUE,INDEX($B$14:$B$117&gt;=FD421,0),0),"")</f>
        <v>1</v>
      </c>
      <c r="FF421" s="194">
        <f t="shared" ca="1" si="445"/>
        <v>3.2000000000000006E-3</v>
      </c>
      <c r="FI421" s="194">
        <f t="shared" si="446"/>
        <v>0</v>
      </c>
      <c r="FJ421" s="19" t="e">
        <f ca="1"/>
        <v>#N/A</v>
      </c>
      <c r="FK421" s="19" t="e">
        <f t="shared" ca="1" si="447"/>
        <v>#N/A</v>
      </c>
      <c r="FN421" s="198" cm="1">
        <f t="array" ref="FN421">IFERROR(MATCH(TRUE,INDEX($B$14:$B$117&gt;=FM421,0),0),"")</f>
        <v>1</v>
      </c>
      <c r="FO421" s="194">
        <f t="shared" ca="1" si="448"/>
        <v>3.2000000000000006E-3</v>
      </c>
      <c r="FR421" s="194">
        <f t="shared" si="449"/>
        <v>0</v>
      </c>
      <c r="FS421" s="19" t="e">
        <f ca="1"/>
        <v>#N/A</v>
      </c>
      <c r="FT421" s="19" t="e">
        <f t="shared" ca="1" si="450"/>
        <v>#N/A</v>
      </c>
      <c r="FW421" s="198" cm="1">
        <f t="array" ref="FW421">IFERROR(MATCH(TRUE,INDEX($B$14:$B$117&gt;=FV421,0),0),"")</f>
        <v>1</v>
      </c>
      <c r="FX421" s="194">
        <f t="shared" ca="1" si="451"/>
        <v>3.2000000000000006E-3</v>
      </c>
      <c r="GA421" s="194">
        <f t="shared" si="452"/>
        <v>0</v>
      </c>
      <c r="GB421" s="19" t="e">
        <f ca="1"/>
        <v>#N/A</v>
      </c>
      <c r="GC421" s="19" t="e">
        <f t="shared" ca="1" si="453"/>
        <v>#N/A</v>
      </c>
    </row>
    <row r="422" spans="8:185" x14ac:dyDescent="0.2">
      <c r="H422" s="198" cm="1">
        <f t="array" ref="H422">IFERROR(MATCH(TRUE,INDEX($B$14:$B$117&gt;=G422,0),0),"")</f>
        <v>1</v>
      </c>
      <c r="I422" s="194">
        <f t="shared" ca="1" si="398"/>
        <v>3.2000000000000006E-3</v>
      </c>
      <c r="L422" s="194">
        <f t="shared" si="454"/>
        <v>0</v>
      </c>
      <c r="M422" s="19">
        <f ca="1"/>
        <v>0</v>
      </c>
      <c r="N422" s="19">
        <f t="shared" ca="1" si="455"/>
        <v>0</v>
      </c>
      <c r="Q422" s="198" cm="1">
        <f t="array" ref="Q422">IFERROR(MATCH(TRUE,INDEX($B$14:$B$117&gt;=P422,0),0),"")</f>
        <v>1</v>
      </c>
      <c r="R422" s="194">
        <f t="shared" ca="1" si="399"/>
        <v>3.2000000000000006E-3</v>
      </c>
      <c r="U422" s="194">
        <f t="shared" si="456"/>
        <v>0</v>
      </c>
      <c r="V422" s="19">
        <f ca="1"/>
        <v>0</v>
      </c>
      <c r="W422" s="19">
        <f t="shared" ca="1" si="457"/>
        <v>0</v>
      </c>
      <c r="Z422" s="198" cm="1">
        <f t="array" ref="Z422">IFERROR(MATCH(TRUE,INDEX($B$14:$B$117&gt;=Y422,0),0),"")</f>
        <v>1</v>
      </c>
      <c r="AA422" s="194">
        <f t="shared" ca="1" si="400"/>
        <v>3.2000000000000006E-3</v>
      </c>
      <c r="AD422" s="194">
        <f t="shared" si="401"/>
        <v>0</v>
      </c>
      <c r="AE422" s="19">
        <f ca="1"/>
        <v>0</v>
      </c>
      <c r="AF422" s="19">
        <f t="shared" ca="1" si="402"/>
        <v>0</v>
      </c>
      <c r="AI422" s="198" cm="1">
        <f t="array" ref="AI422">IFERROR(MATCH(TRUE,INDEX($B$14:$B$117&gt;=AH422,0),0),"")</f>
        <v>1</v>
      </c>
      <c r="AJ422" s="194">
        <f t="shared" ca="1" si="403"/>
        <v>3.2000000000000006E-3</v>
      </c>
      <c r="AM422" s="194">
        <f t="shared" si="404"/>
        <v>0</v>
      </c>
      <c r="AN422" s="19">
        <f ca="1"/>
        <v>0</v>
      </c>
      <c r="AO422" s="19">
        <f t="shared" ca="1" si="405"/>
        <v>0</v>
      </c>
      <c r="AR422" s="198" cm="1">
        <f t="array" ref="AR422">IFERROR(MATCH(TRUE,INDEX($B$14:$B$117&gt;=AQ422,0),0),"")</f>
        <v>1</v>
      </c>
      <c r="AS422" s="194">
        <f t="shared" ca="1" si="406"/>
        <v>3.2000000000000006E-3</v>
      </c>
      <c r="AV422" s="194">
        <f t="shared" si="407"/>
        <v>0</v>
      </c>
      <c r="AW422" s="19">
        <f ca="1"/>
        <v>0</v>
      </c>
      <c r="AX422" s="19">
        <f t="shared" ca="1" si="408"/>
        <v>0</v>
      </c>
      <c r="BA422" s="198" cm="1">
        <f t="array" ref="BA422">IFERROR(MATCH(TRUE,INDEX($B$14:$B$117&gt;=AZ422,0),0),"")</f>
        <v>1</v>
      </c>
      <c r="BB422" s="194">
        <f t="shared" ca="1" si="409"/>
        <v>3.2000000000000006E-3</v>
      </c>
      <c r="BE422" s="194">
        <f t="shared" si="410"/>
        <v>0</v>
      </c>
      <c r="BF422" s="19">
        <f ca="1"/>
        <v>0</v>
      </c>
      <c r="BG422" s="19">
        <f t="shared" ca="1" si="411"/>
        <v>0</v>
      </c>
      <c r="BJ422" s="198" cm="1">
        <f t="array" ref="BJ422">IFERROR(MATCH(TRUE,INDEX($B$14:$B$117&gt;=BI422,0),0),"")</f>
        <v>1</v>
      </c>
      <c r="BK422" s="194">
        <f t="shared" ca="1" si="412"/>
        <v>3.2000000000000006E-3</v>
      </c>
      <c r="BN422" s="194">
        <f t="shared" si="413"/>
        <v>0</v>
      </c>
      <c r="BO422" s="19">
        <f ca="1"/>
        <v>0</v>
      </c>
      <c r="BP422" s="19">
        <f t="shared" ca="1" si="414"/>
        <v>0</v>
      </c>
      <c r="BS422" s="198" cm="1">
        <f t="array" ref="BS422">IFERROR(MATCH(TRUE,INDEX($B$14:$B$117&gt;=BR422,0),0),"")</f>
        <v>1</v>
      </c>
      <c r="BT422" s="194">
        <f t="shared" ca="1" si="415"/>
        <v>3.2000000000000006E-3</v>
      </c>
      <c r="BW422" s="194">
        <f t="shared" si="416"/>
        <v>0</v>
      </c>
      <c r="BX422" s="19">
        <f ca="1"/>
        <v>0</v>
      </c>
      <c r="BY422" s="19">
        <f t="shared" ca="1" si="417"/>
        <v>0</v>
      </c>
      <c r="CB422" s="198" cm="1">
        <f t="array" ref="CB422">IFERROR(MATCH(TRUE,INDEX($B$14:$B$117&gt;=CA422,0),0),"")</f>
        <v>1</v>
      </c>
      <c r="CC422" s="194">
        <f t="shared" ca="1" si="418"/>
        <v>3.2000000000000006E-3</v>
      </c>
      <c r="CF422" s="194">
        <f t="shared" si="419"/>
        <v>0</v>
      </c>
      <c r="CG422" s="19">
        <f ca="1"/>
        <v>0</v>
      </c>
      <c r="CH422" s="19">
        <f t="shared" ca="1" si="420"/>
        <v>0</v>
      </c>
      <c r="CK422" s="198" cm="1">
        <f t="array" ref="CK422">IFERROR(MATCH(TRUE,INDEX($B$14:$B$117&gt;=CJ422,0),0),"")</f>
        <v>1</v>
      </c>
      <c r="CL422" s="194">
        <f t="shared" ca="1" si="421"/>
        <v>3.2000000000000006E-3</v>
      </c>
      <c r="CO422" s="194">
        <f t="shared" si="422"/>
        <v>0</v>
      </c>
      <c r="CP422" s="19">
        <f ca="1"/>
        <v>0</v>
      </c>
      <c r="CQ422" s="19">
        <f t="shared" ca="1" si="423"/>
        <v>0</v>
      </c>
      <c r="CT422" s="198" cm="1">
        <f t="array" ref="CT422">IFERROR(MATCH(TRUE,INDEX($B$14:$B$117&gt;=CS422,0),0),"")</f>
        <v>1</v>
      </c>
      <c r="CU422" s="194">
        <f t="shared" ca="1" si="424"/>
        <v>3.2000000000000006E-3</v>
      </c>
      <c r="CX422" s="194">
        <f t="shared" si="425"/>
        <v>0</v>
      </c>
      <c r="CY422" s="19" t="e">
        <f ca="1"/>
        <v>#N/A</v>
      </c>
      <c r="CZ422" s="19" t="e">
        <f t="shared" ca="1" si="426"/>
        <v>#N/A</v>
      </c>
      <c r="DC422" s="198" cm="1">
        <f t="array" ref="DC422">IFERROR(MATCH(TRUE,INDEX($B$14:$B$117&gt;=DB422,0),0),"")</f>
        <v>1</v>
      </c>
      <c r="DD422" s="194">
        <f t="shared" ca="1" si="427"/>
        <v>3.2000000000000006E-3</v>
      </c>
      <c r="DG422" s="194">
        <f t="shared" si="428"/>
        <v>0</v>
      </c>
      <c r="DH422" s="19" t="e">
        <f ca="1"/>
        <v>#N/A</v>
      </c>
      <c r="DI422" s="19" t="e">
        <f t="shared" ca="1" si="429"/>
        <v>#N/A</v>
      </c>
      <c r="DL422" s="198" cm="1">
        <f t="array" ref="DL422">IFERROR(MATCH(TRUE,INDEX($B$14:$B$117&gt;=DK422,0),0),"")</f>
        <v>1</v>
      </c>
      <c r="DM422" s="194">
        <f t="shared" ca="1" si="430"/>
        <v>3.2000000000000006E-3</v>
      </c>
      <c r="DP422" s="194">
        <f t="shared" si="431"/>
        <v>0</v>
      </c>
      <c r="DQ422" s="19" t="e">
        <f ca="1"/>
        <v>#N/A</v>
      </c>
      <c r="DR422" s="19" t="e">
        <f t="shared" ca="1" si="432"/>
        <v>#N/A</v>
      </c>
      <c r="DU422" s="198" cm="1">
        <f t="array" ref="DU422">IFERROR(MATCH(TRUE,INDEX($B$14:$B$117&gt;=DT422,0),0),"")</f>
        <v>1</v>
      </c>
      <c r="DV422" s="194">
        <f t="shared" ca="1" si="433"/>
        <v>3.2000000000000006E-3</v>
      </c>
      <c r="DY422" s="194">
        <f t="shared" si="434"/>
        <v>0</v>
      </c>
      <c r="DZ422" s="19" t="e">
        <f ca="1"/>
        <v>#N/A</v>
      </c>
      <c r="EA422" s="19" t="e">
        <f t="shared" ca="1" si="435"/>
        <v>#N/A</v>
      </c>
      <c r="ED422" s="198" cm="1">
        <f t="array" ref="ED422">IFERROR(MATCH(TRUE,INDEX($B$14:$B$117&gt;=EC422,0),0),"")</f>
        <v>1</v>
      </c>
      <c r="EE422" s="194">
        <f t="shared" ca="1" si="436"/>
        <v>3.2000000000000006E-3</v>
      </c>
      <c r="EH422" s="194">
        <f t="shared" si="437"/>
        <v>0</v>
      </c>
      <c r="EI422" s="19" t="e">
        <f ca="1"/>
        <v>#N/A</v>
      </c>
      <c r="EJ422" s="19" t="e">
        <f t="shared" ca="1" si="438"/>
        <v>#N/A</v>
      </c>
      <c r="EM422" s="198" cm="1">
        <f t="array" ref="EM422">IFERROR(MATCH(TRUE,INDEX($B$14:$B$117&gt;=EL422,0),0),"")</f>
        <v>1</v>
      </c>
      <c r="EN422" s="194">
        <f t="shared" ca="1" si="439"/>
        <v>3.2000000000000006E-3</v>
      </c>
      <c r="EQ422" s="194">
        <f t="shared" si="440"/>
        <v>0</v>
      </c>
      <c r="ER422" s="19" t="e">
        <f ca="1"/>
        <v>#N/A</v>
      </c>
      <c r="ES422" s="19" t="e">
        <f t="shared" ca="1" si="441"/>
        <v>#N/A</v>
      </c>
      <c r="EV422" s="198" cm="1">
        <f t="array" ref="EV422">IFERROR(MATCH(TRUE,INDEX($B$14:$B$117&gt;=EU422,0),0),"")</f>
        <v>1</v>
      </c>
      <c r="EW422" s="194">
        <f t="shared" ca="1" si="442"/>
        <v>3.2000000000000006E-3</v>
      </c>
      <c r="EZ422" s="194">
        <f t="shared" si="443"/>
        <v>0</v>
      </c>
      <c r="FA422" s="19" t="e">
        <f ca="1"/>
        <v>#N/A</v>
      </c>
      <c r="FB422" s="19" t="e">
        <f t="shared" ca="1" si="444"/>
        <v>#N/A</v>
      </c>
      <c r="FE422" s="198" cm="1">
        <f t="array" ref="FE422">IFERROR(MATCH(TRUE,INDEX($B$14:$B$117&gt;=FD422,0),0),"")</f>
        <v>1</v>
      </c>
      <c r="FF422" s="194">
        <f t="shared" ca="1" si="445"/>
        <v>3.2000000000000006E-3</v>
      </c>
      <c r="FI422" s="194">
        <f t="shared" si="446"/>
        <v>0</v>
      </c>
      <c r="FJ422" s="19" t="e">
        <f ca="1"/>
        <v>#N/A</v>
      </c>
      <c r="FK422" s="19" t="e">
        <f t="shared" ca="1" si="447"/>
        <v>#N/A</v>
      </c>
      <c r="FN422" s="198" cm="1">
        <f t="array" ref="FN422">IFERROR(MATCH(TRUE,INDEX($B$14:$B$117&gt;=FM422,0),0),"")</f>
        <v>1</v>
      </c>
      <c r="FO422" s="194">
        <f t="shared" ca="1" si="448"/>
        <v>3.2000000000000006E-3</v>
      </c>
      <c r="FR422" s="194">
        <f t="shared" si="449"/>
        <v>0</v>
      </c>
      <c r="FS422" s="19" t="e">
        <f ca="1"/>
        <v>#N/A</v>
      </c>
      <c r="FT422" s="19" t="e">
        <f t="shared" ca="1" si="450"/>
        <v>#N/A</v>
      </c>
      <c r="FW422" s="198" cm="1">
        <f t="array" ref="FW422">IFERROR(MATCH(TRUE,INDEX($B$14:$B$117&gt;=FV422,0),0),"")</f>
        <v>1</v>
      </c>
      <c r="FX422" s="194">
        <f t="shared" ca="1" si="451"/>
        <v>3.2000000000000006E-3</v>
      </c>
      <c r="GA422" s="194">
        <f t="shared" si="452"/>
        <v>0</v>
      </c>
      <c r="GB422" s="19" t="e">
        <f ca="1"/>
        <v>#N/A</v>
      </c>
      <c r="GC422" s="19" t="e">
        <f t="shared" ca="1" si="453"/>
        <v>#N/A</v>
      </c>
    </row>
    <row r="423" spans="8:185" x14ac:dyDescent="0.2">
      <c r="H423" s="198" cm="1">
        <f t="array" ref="H423">IFERROR(MATCH(TRUE,INDEX($B$14:$B$117&gt;=G423,0),0),"")</f>
        <v>1</v>
      </c>
      <c r="I423" s="194">
        <f t="shared" ca="1" si="398"/>
        <v>3.2000000000000006E-3</v>
      </c>
      <c r="L423" s="194">
        <f t="shared" si="454"/>
        <v>0</v>
      </c>
      <c r="M423" s="19">
        <f ca="1"/>
        <v>0</v>
      </c>
      <c r="N423" s="19">
        <f t="shared" ca="1" si="455"/>
        <v>0</v>
      </c>
      <c r="Q423" s="198" cm="1">
        <f t="array" ref="Q423">IFERROR(MATCH(TRUE,INDEX($B$14:$B$117&gt;=P423,0),0),"")</f>
        <v>1</v>
      </c>
      <c r="R423" s="194">
        <f t="shared" ca="1" si="399"/>
        <v>3.2000000000000006E-3</v>
      </c>
      <c r="U423" s="194">
        <f t="shared" si="456"/>
        <v>0</v>
      </c>
      <c r="V423" s="19">
        <f ca="1"/>
        <v>0</v>
      </c>
      <c r="W423" s="19">
        <f t="shared" ca="1" si="457"/>
        <v>0</v>
      </c>
      <c r="Z423" s="198" cm="1">
        <f t="array" ref="Z423">IFERROR(MATCH(TRUE,INDEX($B$14:$B$117&gt;=Y423,0),0),"")</f>
        <v>1</v>
      </c>
      <c r="AA423" s="194">
        <f t="shared" ca="1" si="400"/>
        <v>3.2000000000000006E-3</v>
      </c>
      <c r="AD423" s="194">
        <f t="shared" si="401"/>
        <v>0</v>
      </c>
      <c r="AE423" s="19">
        <f ca="1"/>
        <v>0</v>
      </c>
      <c r="AF423" s="19">
        <f t="shared" ca="1" si="402"/>
        <v>0</v>
      </c>
      <c r="AI423" s="198" cm="1">
        <f t="array" ref="AI423">IFERROR(MATCH(TRUE,INDEX($B$14:$B$117&gt;=AH423,0),0),"")</f>
        <v>1</v>
      </c>
      <c r="AJ423" s="194">
        <f t="shared" ca="1" si="403"/>
        <v>3.2000000000000006E-3</v>
      </c>
      <c r="AM423" s="194">
        <f t="shared" si="404"/>
        <v>0</v>
      </c>
      <c r="AN423" s="19">
        <f ca="1"/>
        <v>0</v>
      </c>
      <c r="AO423" s="19">
        <f t="shared" ca="1" si="405"/>
        <v>0</v>
      </c>
      <c r="AR423" s="198" cm="1">
        <f t="array" ref="AR423">IFERROR(MATCH(TRUE,INDEX($B$14:$B$117&gt;=AQ423,0),0),"")</f>
        <v>1</v>
      </c>
      <c r="AS423" s="194">
        <f t="shared" ca="1" si="406"/>
        <v>3.2000000000000006E-3</v>
      </c>
      <c r="AV423" s="194">
        <f t="shared" si="407"/>
        <v>0</v>
      </c>
      <c r="AW423" s="19">
        <f ca="1"/>
        <v>0</v>
      </c>
      <c r="AX423" s="19">
        <f t="shared" ca="1" si="408"/>
        <v>0</v>
      </c>
      <c r="BA423" s="198" cm="1">
        <f t="array" ref="BA423">IFERROR(MATCH(TRUE,INDEX($B$14:$B$117&gt;=AZ423,0),0),"")</f>
        <v>1</v>
      </c>
      <c r="BB423" s="194">
        <f t="shared" ca="1" si="409"/>
        <v>3.2000000000000006E-3</v>
      </c>
      <c r="BE423" s="194">
        <f t="shared" si="410"/>
        <v>0</v>
      </c>
      <c r="BF423" s="19">
        <f ca="1"/>
        <v>0</v>
      </c>
      <c r="BG423" s="19">
        <f t="shared" ca="1" si="411"/>
        <v>0</v>
      </c>
      <c r="BJ423" s="198" cm="1">
        <f t="array" ref="BJ423">IFERROR(MATCH(TRUE,INDEX($B$14:$B$117&gt;=BI423,0),0),"")</f>
        <v>1</v>
      </c>
      <c r="BK423" s="194">
        <f t="shared" ca="1" si="412"/>
        <v>3.2000000000000006E-3</v>
      </c>
      <c r="BN423" s="194">
        <f t="shared" si="413"/>
        <v>0</v>
      </c>
      <c r="BO423" s="19">
        <f ca="1"/>
        <v>0</v>
      </c>
      <c r="BP423" s="19">
        <f t="shared" ca="1" si="414"/>
        <v>0</v>
      </c>
      <c r="BS423" s="198" cm="1">
        <f t="array" ref="BS423">IFERROR(MATCH(TRUE,INDEX($B$14:$B$117&gt;=BR423,0),0),"")</f>
        <v>1</v>
      </c>
      <c r="BT423" s="194">
        <f t="shared" ca="1" si="415"/>
        <v>3.2000000000000006E-3</v>
      </c>
      <c r="BW423" s="194">
        <f t="shared" si="416"/>
        <v>0</v>
      </c>
      <c r="BX423" s="19">
        <f ca="1"/>
        <v>0</v>
      </c>
      <c r="BY423" s="19">
        <f t="shared" ca="1" si="417"/>
        <v>0</v>
      </c>
      <c r="CB423" s="198" cm="1">
        <f t="array" ref="CB423">IFERROR(MATCH(TRUE,INDEX($B$14:$B$117&gt;=CA423,0),0),"")</f>
        <v>1</v>
      </c>
      <c r="CC423" s="194">
        <f t="shared" ca="1" si="418"/>
        <v>3.2000000000000006E-3</v>
      </c>
      <c r="CF423" s="194">
        <f t="shared" si="419"/>
        <v>0</v>
      </c>
      <c r="CG423" s="19">
        <f ca="1"/>
        <v>0</v>
      </c>
      <c r="CH423" s="19">
        <f t="shared" ca="1" si="420"/>
        <v>0</v>
      </c>
      <c r="CK423" s="198" cm="1">
        <f t="array" ref="CK423">IFERROR(MATCH(TRUE,INDEX($B$14:$B$117&gt;=CJ423,0),0),"")</f>
        <v>1</v>
      </c>
      <c r="CL423" s="194">
        <f t="shared" ca="1" si="421"/>
        <v>3.2000000000000006E-3</v>
      </c>
      <c r="CO423" s="194">
        <f t="shared" si="422"/>
        <v>0</v>
      </c>
      <c r="CP423" s="19">
        <f ca="1"/>
        <v>0</v>
      </c>
      <c r="CQ423" s="19">
        <f t="shared" ca="1" si="423"/>
        <v>0</v>
      </c>
      <c r="CT423" s="198" cm="1">
        <f t="array" ref="CT423">IFERROR(MATCH(TRUE,INDEX($B$14:$B$117&gt;=CS423,0),0),"")</f>
        <v>1</v>
      </c>
      <c r="CU423" s="194">
        <f t="shared" ca="1" si="424"/>
        <v>3.2000000000000006E-3</v>
      </c>
      <c r="CX423" s="194">
        <f t="shared" si="425"/>
        <v>0</v>
      </c>
      <c r="CY423" s="19" t="e">
        <f ca="1"/>
        <v>#N/A</v>
      </c>
      <c r="CZ423" s="19" t="e">
        <f t="shared" ca="1" si="426"/>
        <v>#N/A</v>
      </c>
      <c r="DC423" s="198" cm="1">
        <f t="array" ref="DC423">IFERROR(MATCH(TRUE,INDEX($B$14:$B$117&gt;=DB423,0),0),"")</f>
        <v>1</v>
      </c>
      <c r="DD423" s="194">
        <f t="shared" ca="1" si="427"/>
        <v>3.2000000000000006E-3</v>
      </c>
      <c r="DG423" s="194">
        <f t="shared" si="428"/>
        <v>0</v>
      </c>
      <c r="DH423" s="19" t="e">
        <f ca="1"/>
        <v>#N/A</v>
      </c>
      <c r="DI423" s="19" t="e">
        <f t="shared" ca="1" si="429"/>
        <v>#N/A</v>
      </c>
      <c r="DL423" s="198" cm="1">
        <f t="array" ref="DL423">IFERROR(MATCH(TRUE,INDEX($B$14:$B$117&gt;=DK423,0),0),"")</f>
        <v>1</v>
      </c>
      <c r="DM423" s="194">
        <f t="shared" ca="1" si="430"/>
        <v>3.2000000000000006E-3</v>
      </c>
      <c r="DP423" s="194">
        <f t="shared" si="431"/>
        <v>0</v>
      </c>
      <c r="DQ423" s="19" t="e">
        <f ca="1"/>
        <v>#N/A</v>
      </c>
      <c r="DR423" s="19" t="e">
        <f t="shared" ca="1" si="432"/>
        <v>#N/A</v>
      </c>
      <c r="DU423" s="198" cm="1">
        <f t="array" ref="DU423">IFERROR(MATCH(TRUE,INDEX($B$14:$B$117&gt;=DT423,0),0),"")</f>
        <v>1</v>
      </c>
      <c r="DV423" s="194">
        <f t="shared" ca="1" si="433"/>
        <v>3.2000000000000006E-3</v>
      </c>
      <c r="DY423" s="194">
        <f t="shared" si="434"/>
        <v>0</v>
      </c>
      <c r="DZ423" s="19" t="e">
        <f ca="1"/>
        <v>#N/A</v>
      </c>
      <c r="EA423" s="19" t="e">
        <f t="shared" ca="1" si="435"/>
        <v>#N/A</v>
      </c>
      <c r="ED423" s="198" cm="1">
        <f t="array" ref="ED423">IFERROR(MATCH(TRUE,INDEX($B$14:$B$117&gt;=EC423,0),0),"")</f>
        <v>1</v>
      </c>
      <c r="EE423" s="194">
        <f t="shared" ca="1" si="436"/>
        <v>3.2000000000000006E-3</v>
      </c>
      <c r="EH423" s="194">
        <f t="shared" si="437"/>
        <v>0</v>
      </c>
      <c r="EI423" s="19" t="e">
        <f ca="1"/>
        <v>#N/A</v>
      </c>
      <c r="EJ423" s="19" t="e">
        <f t="shared" ca="1" si="438"/>
        <v>#N/A</v>
      </c>
      <c r="EM423" s="198" cm="1">
        <f t="array" ref="EM423">IFERROR(MATCH(TRUE,INDEX($B$14:$B$117&gt;=EL423,0),0),"")</f>
        <v>1</v>
      </c>
      <c r="EN423" s="194">
        <f t="shared" ca="1" si="439"/>
        <v>3.2000000000000006E-3</v>
      </c>
      <c r="EQ423" s="194">
        <f t="shared" si="440"/>
        <v>0</v>
      </c>
      <c r="ER423" s="19" t="e">
        <f ca="1"/>
        <v>#N/A</v>
      </c>
      <c r="ES423" s="19" t="e">
        <f t="shared" ca="1" si="441"/>
        <v>#N/A</v>
      </c>
      <c r="EV423" s="198" cm="1">
        <f t="array" ref="EV423">IFERROR(MATCH(TRUE,INDEX($B$14:$B$117&gt;=EU423,0),0),"")</f>
        <v>1</v>
      </c>
      <c r="EW423" s="194">
        <f t="shared" ca="1" si="442"/>
        <v>3.2000000000000006E-3</v>
      </c>
      <c r="EZ423" s="194">
        <f t="shared" si="443"/>
        <v>0</v>
      </c>
      <c r="FA423" s="19" t="e">
        <f ca="1"/>
        <v>#N/A</v>
      </c>
      <c r="FB423" s="19" t="e">
        <f t="shared" ca="1" si="444"/>
        <v>#N/A</v>
      </c>
      <c r="FE423" s="198" cm="1">
        <f t="array" ref="FE423">IFERROR(MATCH(TRUE,INDEX($B$14:$B$117&gt;=FD423,0),0),"")</f>
        <v>1</v>
      </c>
      <c r="FF423" s="194">
        <f t="shared" ca="1" si="445"/>
        <v>3.2000000000000006E-3</v>
      </c>
      <c r="FI423" s="194">
        <f t="shared" si="446"/>
        <v>0</v>
      </c>
      <c r="FJ423" s="19" t="e">
        <f ca="1"/>
        <v>#N/A</v>
      </c>
      <c r="FK423" s="19" t="e">
        <f t="shared" ca="1" si="447"/>
        <v>#N/A</v>
      </c>
      <c r="FN423" s="198" cm="1">
        <f t="array" ref="FN423">IFERROR(MATCH(TRUE,INDEX($B$14:$B$117&gt;=FM423,0),0),"")</f>
        <v>1</v>
      </c>
      <c r="FO423" s="194">
        <f t="shared" ca="1" si="448"/>
        <v>3.2000000000000006E-3</v>
      </c>
      <c r="FR423" s="194">
        <f t="shared" si="449"/>
        <v>0</v>
      </c>
      <c r="FS423" s="19" t="e">
        <f ca="1"/>
        <v>#N/A</v>
      </c>
      <c r="FT423" s="19" t="e">
        <f t="shared" ca="1" si="450"/>
        <v>#N/A</v>
      </c>
      <c r="FW423" s="198" cm="1">
        <f t="array" ref="FW423">IFERROR(MATCH(TRUE,INDEX($B$14:$B$117&gt;=FV423,0),0),"")</f>
        <v>1</v>
      </c>
      <c r="FX423" s="194">
        <f t="shared" ca="1" si="451"/>
        <v>3.2000000000000006E-3</v>
      </c>
      <c r="GA423" s="194">
        <f t="shared" si="452"/>
        <v>0</v>
      </c>
      <c r="GB423" s="19" t="e">
        <f ca="1"/>
        <v>#N/A</v>
      </c>
      <c r="GC423" s="19" t="e">
        <f t="shared" ca="1" si="453"/>
        <v>#N/A</v>
      </c>
    </row>
    <row r="424" spans="8:185" x14ac:dyDescent="0.2">
      <c r="H424" s="198" cm="1">
        <f t="array" ref="H424">IFERROR(MATCH(TRUE,INDEX($B$14:$B$117&gt;=G424,0),0),"")</f>
        <v>1</v>
      </c>
      <c r="I424" s="194">
        <f t="shared" ca="1" si="398"/>
        <v>3.2000000000000006E-3</v>
      </c>
      <c r="L424" s="194">
        <f t="shared" si="454"/>
        <v>0</v>
      </c>
      <c r="M424" s="19">
        <f ca="1"/>
        <v>0</v>
      </c>
      <c r="N424" s="19">
        <f t="shared" ca="1" si="455"/>
        <v>0</v>
      </c>
      <c r="Q424" s="198" cm="1">
        <f t="array" ref="Q424">IFERROR(MATCH(TRUE,INDEX($B$14:$B$117&gt;=P424,0),0),"")</f>
        <v>1</v>
      </c>
      <c r="R424" s="194">
        <f t="shared" ca="1" si="399"/>
        <v>3.2000000000000006E-3</v>
      </c>
      <c r="U424" s="194">
        <f t="shared" si="456"/>
        <v>0</v>
      </c>
      <c r="V424" s="19">
        <f ca="1"/>
        <v>0</v>
      </c>
      <c r="W424" s="19">
        <f t="shared" ca="1" si="457"/>
        <v>0</v>
      </c>
      <c r="Z424" s="198" cm="1">
        <f t="array" ref="Z424">IFERROR(MATCH(TRUE,INDEX($B$14:$B$117&gt;=Y424,0),0),"")</f>
        <v>1</v>
      </c>
      <c r="AA424" s="194">
        <f t="shared" ca="1" si="400"/>
        <v>3.2000000000000006E-3</v>
      </c>
      <c r="AD424" s="194">
        <f t="shared" si="401"/>
        <v>0</v>
      </c>
      <c r="AE424" s="19">
        <f ca="1"/>
        <v>0</v>
      </c>
      <c r="AF424" s="19">
        <f t="shared" ca="1" si="402"/>
        <v>0</v>
      </c>
      <c r="AI424" s="198" cm="1">
        <f t="array" ref="AI424">IFERROR(MATCH(TRUE,INDEX($B$14:$B$117&gt;=AH424,0),0),"")</f>
        <v>1</v>
      </c>
      <c r="AJ424" s="194">
        <f t="shared" ca="1" si="403"/>
        <v>3.2000000000000006E-3</v>
      </c>
      <c r="AM424" s="194">
        <f t="shared" si="404"/>
        <v>0</v>
      </c>
      <c r="AN424" s="19">
        <f ca="1"/>
        <v>0</v>
      </c>
      <c r="AO424" s="19">
        <f t="shared" ca="1" si="405"/>
        <v>0</v>
      </c>
      <c r="AR424" s="198" cm="1">
        <f t="array" ref="AR424">IFERROR(MATCH(TRUE,INDEX($B$14:$B$117&gt;=AQ424,0),0),"")</f>
        <v>1</v>
      </c>
      <c r="AS424" s="194">
        <f t="shared" ca="1" si="406"/>
        <v>3.2000000000000006E-3</v>
      </c>
      <c r="AV424" s="194">
        <f t="shared" si="407"/>
        <v>0</v>
      </c>
      <c r="AW424" s="19">
        <f ca="1"/>
        <v>0</v>
      </c>
      <c r="AX424" s="19">
        <f t="shared" ca="1" si="408"/>
        <v>0</v>
      </c>
      <c r="BA424" s="198" cm="1">
        <f t="array" ref="BA424">IFERROR(MATCH(TRUE,INDEX($B$14:$B$117&gt;=AZ424,0),0),"")</f>
        <v>1</v>
      </c>
      <c r="BB424" s="194">
        <f t="shared" ca="1" si="409"/>
        <v>3.2000000000000006E-3</v>
      </c>
      <c r="BE424" s="194">
        <f t="shared" si="410"/>
        <v>0</v>
      </c>
      <c r="BF424" s="19">
        <f ca="1"/>
        <v>0</v>
      </c>
      <c r="BG424" s="19">
        <f t="shared" ca="1" si="411"/>
        <v>0</v>
      </c>
      <c r="BJ424" s="198" cm="1">
        <f t="array" ref="BJ424">IFERROR(MATCH(TRUE,INDEX($B$14:$B$117&gt;=BI424,0),0),"")</f>
        <v>1</v>
      </c>
      <c r="BK424" s="194">
        <f t="shared" ca="1" si="412"/>
        <v>3.2000000000000006E-3</v>
      </c>
      <c r="BN424" s="194">
        <f t="shared" si="413"/>
        <v>0</v>
      </c>
      <c r="BO424" s="19">
        <f ca="1"/>
        <v>0</v>
      </c>
      <c r="BP424" s="19">
        <f t="shared" ca="1" si="414"/>
        <v>0</v>
      </c>
      <c r="BS424" s="198" cm="1">
        <f t="array" ref="BS424">IFERROR(MATCH(TRUE,INDEX($B$14:$B$117&gt;=BR424,0),0),"")</f>
        <v>1</v>
      </c>
      <c r="BT424" s="194">
        <f t="shared" ca="1" si="415"/>
        <v>3.2000000000000006E-3</v>
      </c>
      <c r="BW424" s="194">
        <f t="shared" si="416"/>
        <v>0</v>
      </c>
      <c r="BX424" s="19">
        <f ca="1"/>
        <v>0</v>
      </c>
      <c r="BY424" s="19">
        <f t="shared" ca="1" si="417"/>
        <v>0</v>
      </c>
      <c r="CB424" s="198" cm="1">
        <f t="array" ref="CB424">IFERROR(MATCH(TRUE,INDEX($B$14:$B$117&gt;=CA424,0),0),"")</f>
        <v>1</v>
      </c>
      <c r="CC424" s="194">
        <f t="shared" ca="1" si="418"/>
        <v>3.2000000000000006E-3</v>
      </c>
      <c r="CF424" s="194">
        <f t="shared" si="419"/>
        <v>0</v>
      </c>
      <c r="CG424" s="19">
        <f ca="1"/>
        <v>0</v>
      </c>
      <c r="CH424" s="19">
        <f t="shared" ca="1" si="420"/>
        <v>0</v>
      </c>
      <c r="CK424" s="198" cm="1">
        <f t="array" ref="CK424">IFERROR(MATCH(TRUE,INDEX($B$14:$B$117&gt;=CJ424,0),0),"")</f>
        <v>1</v>
      </c>
      <c r="CL424" s="194">
        <f t="shared" ca="1" si="421"/>
        <v>3.2000000000000006E-3</v>
      </c>
      <c r="CO424" s="194">
        <f t="shared" si="422"/>
        <v>0</v>
      </c>
      <c r="CP424" s="19">
        <f ca="1"/>
        <v>0</v>
      </c>
      <c r="CQ424" s="19">
        <f t="shared" ca="1" si="423"/>
        <v>0</v>
      </c>
      <c r="CT424" s="198" cm="1">
        <f t="array" ref="CT424">IFERROR(MATCH(TRUE,INDEX($B$14:$B$117&gt;=CS424,0),0),"")</f>
        <v>1</v>
      </c>
      <c r="CU424" s="194">
        <f t="shared" ca="1" si="424"/>
        <v>3.2000000000000006E-3</v>
      </c>
      <c r="CX424" s="194">
        <f t="shared" si="425"/>
        <v>0</v>
      </c>
      <c r="CY424" s="19" t="e">
        <f ca="1"/>
        <v>#N/A</v>
      </c>
      <c r="CZ424" s="19" t="e">
        <f t="shared" ca="1" si="426"/>
        <v>#N/A</v>
      </c>
      <c r="DC424" s="198" cm="1">
        <f t="array" ref="DC424">IFERROR(MATCH(TRUE,INDEX($B$14:$B$117&gt;=DB424,0),0),"")</f>
        <v>1</v>
      </c>
      <c r="DD424" s="194">
        <f t="shared" ca="1" si="427"/>
        <v>3.2000000000000006E-3</v>
      </c>
      <c r="DG424" s="194">
        <f t="shared" si="428"/>
        <v>0</v>
      </c>
      <c r="DH424" s="19" t="e">
        <f ca="1"/>
        <v>#N/A</v>
      </c>
      <c r="DI424" s="19" t="e">
        <f t="shared" ca="1" si="429"/>
        <v>#N/A</v>
      </c>
      <c r="DL424" s="198" cm="1">
        <f t="array" ref="DL424">IFERROR(MATCH(TRUE,INDEX($B$14:$B$117&gt;=DK424,0),0),"")</f>
        <v>1</v>
      </c>
      <c r="DM424" s="194">
        <f t="shared" ca="1" si="430"/>
        <v>3.2000000000000006E-3</v>
      </c>
      <c r="DP424" s="194">
        <f t="shared" si="431"/>
        <v>0</v>
      </c>
      <c r="DQ424" s="19" t="e">
        <f ca="1"/>
        <v>#N/A</v>
      </c>
      <c r="DR424" s="19" t="e">
        <f t="shared" ca="1" si="432"/>
        <v>#N/A</v>
      </c>
      <c r="DU424" s="198" cm="1">
        <f t="array" ref="DU424">IFERROR(MATCH(TRUE,INDEX($B$14:$B$117&gt;=DT424,0),0),"")</f>
        <v>1</v>
      </c>
      <c r="DV424" s="194">
        <f t="shared" ca="1" si="433"/>
        <v>3.2000000000000006E-3</v>
      </c>
      <c r="DY424" s="194">
        <f t="shared" si="434"/>
        <v>0</v>
      </c>
      <c r="DZ424" s="19" t="e">
        <f ca="1"/>
        <v>#N/A</v>
      </c>
      <c r="EA424" s="19" t="e">
        <f t="shared" ca="1" si="435"/>
        <v>#N/A</v>
      </c>
      <c r="ED424" s="198" cm="1">
        <f t="array" ref="ED424">IFERROR(MATCH(TRUE,INDEX($B$14:$B$117&gt;=EC424,0),0),"")</f>
        <v>1</v>
      </c>
      <c r="EE424" s="194">
        <f t="shared" ca="1" si="436"/>
        <v>3.2000000000000006E-3</v>
      </c>
      <c r="EH424" s="194">
        <f t="shared" si="437"/>
        <v>0</v>
      </c>
      <c r="EI424" s="19" t="e">
        <f ca="1"/>
        <v>#N/A</v>
      </c>
      <c r="EJ424" s="19" t="e">
        <f t="shared" ca="1" si="438"/>
        <v>#N/A</v>
      </c>
      <c r="EM424" s="198" cm="1">
        <f t="array" ref="EM424">IFERROR(MATCH(TRUE,INDEX($B$14:$B$117&gt;=EL424,0),0),"")</f>
        <v>1</v>
      </c>
      <c r="EN424" s="194">
        <f t="shared" ca="1" si="439"/>
        <v>3.2000000000000006E-3</v>
      </c>
      <c r="EQ424" s="194">
        <f t="shared" si="440"/>
        <v>0</v>
      </c>
      <c r="ER424" s="19" t="e">
        <f ca="1"/>
        <v>#N/A</v>
      </c>
      <c r="ES424" s="19" t="e">
        <f t="shared" ca="1" si="441"/>
        <v>#N/A</v>
      </c>
      <c r="EV424" s="198" cm="1">
        <f t="array" ref="EV424">IFERROR(MATCH(TRUE,INDEX($B$14:$B$117&gt;=EU424,0),0),"")</f>
        <v>1</v>
      </c>
      <c r="EW424" s="194">
        <f t="shared" ca="1" si="442"/>
        <v>3.2000000000000006E-3</v>
      </c>
      <c r="EZ424" s="194">
        <f t="shared" si="443"/>
        <v>0</v>
      </c>
      <c r="FA424" s="19" t="e">
        <f ca="1"/>
        <v>#N/A</v>
      </c>
      <c r="FB424" s="19" t="e">
        <f t="shared" ca="1" si="444"/>
        <v>#N/A</v>
      </c>
      <c r="FE424" s="198" cm="1">
        <f t="array" ref="FE424">IFERROR(MATCH(TRUE,INDEX($B$14:$B$117&gt;=FD424,0),0),"")</f>
        <v>1</v>
      </c>
      <c r="FF424" s="194">
        <f t="shared" ca="1" si="445"/>
        <v>3.2000000000000006E-3</v>
      </c>
      <c r="FI424" s="194">
        <f t="shared" si="446"/>
        <v>0</v>
      </c>
      <c r="FJ424" s="19" t="e">
        <f ca="1"/>
        <v>#N/A</v>
      </c>
      <c r="FK424" s="19" t="e">
        <f t="shared" ca="1" si="447"/>
        <v>#N/A</v>
      </c>
      <c r="FN424" s="198" cm="1">
        <f t="array" ref="FN424">IFERROR(MATCH(TRUE,INDEX($B$14:$B$117&gt;=FM424,0),0),"")</f>
        <v>1</v>
      </c>
      <c r="FO424" s="194">
        <f t="shared" ca="1" si="448"/>
        <v>3.2000000000000006E-3</v>
      </c>
      <c r="FR424" s="194">
        <f t="shared" si="449"/>
        <v>0</v>
      </c>
      <c r="FS424" s="19" t="e">
        <f ca="1"/>
        <v>#N/A</v>
      </c>
      <c r="FT424" s="19" t="e">
        <f t="shared" ca="1" si="450"/>
        <v>#N/A</v>
      </c>
      <c r="FW424" s="198" cm="1">
        <f t="array" ref="FW424">IFERROR(MATCH(TRUE,INDEX($B$14:$B$117&gt;=FV424,0),0),"")</f>
        <v>1</v>
      </c>
      <c r="FX424" s="194">
        <f t="shared" ca="1" si="451"/>
        <v>3.2000000000000006E-3</v>
      </c>
      <c r="GA424" s="194">
        <f t="shared" si="452"/>
        <v>0</v>
      </c>
      <c r="GB424" s="19" t="e">
        <f ca="1"/>
        <v>#N/A</v>
      </c>
      <c r="GC424" s="19" t="e">
        <f t="shared" ca="1" si="453"/>
        <v>#N/A</v>
      </c>
    </row>
    <row r="425" spans="8:185" x14ac:dyDescent="0.2">
      <c r="H425" s="198" cm="1">
        <f t="array" ref="H425">IFERROR(MATCH(TRUE,INDEX($B$14:$B$117&gt;=G425,0),0),"")</f>
        <v>1</v>
      </c>
      <c r="I425" s="194">
        <f t="shared" ca="1" si="398"/>
        <v>3.2000000000000006E-3</v>
      </c>
      <c r="L425" s="194">
        <f t="shared" si="454"/>
        <v>0</v>
      </c>
      <c r="M425" s="19">
        <f ca="1"/>
        <v>0</v>
      </c>
      <c r="N425" s="19">
        <f t="shared" ca="1" si="455"/>
        <v>0</v>
      </c>
      <c r="Q425" s="198" cm="1">
        <f t="array" ref="Q425">IFERROR(MATCH(TRUE,INDEX($B$14:$B$117&gt;=P425,0),0),"")</f>
        <v>1</v>
      </c>
      <c r="R425" s="194">
        <f t="shared" ca="1" si="399"/>
        <v>3.2000000000000006E-3</v>
      </c>
      <c r="U425" s="194">
        <f t="shared" si="456"/>
        <v>0</v>
      </c>
      <c r="V425" s="19">
        <f ca="1"/>
        <v>0</v>
      </c>
      <c r="W425" s="19">
        <f t="shared" ca="1" si="457"/>
        <v>0</v>
      </c>
      <c r="Z425" s="198" cm="1">
        <f t="array" ref="Z425">IFERROR(MATCH(TRUE,INDEX($B$14:$B$117&gt;=Y425,0),0),"")</f>
        <v>1</v>
      </c>
      <c r="AA425" s="194">
        <f t="shared" ca="1" si="400"/>
        <v>3.2000000000000006E-3</v>
      </c>
      <c r="AD425" s="194">
        <f t="shared" si="401"/>
        <v>0</v>
      </c>
      <c r="AE425" s="19">
        <f ca="1"/>
        <v>0</v>
      </c>
      <c r="AF425" s="19">
        <f t="shared" ca="1" si="402"/>
        <v>0</v>
      </c>
      <c r="AI425" s="198" cm="1">
        <f t="array" ref="AI425">IFERROR(MATCH(TRUE,INDEX($B$14:$B$117&gt;=AH425,0),0),"")</f>
        <v>1</v>
      </c>
      <c r="AJ425" s="194">
        <f t="shared" ca="1" si="403"/>
        <v>3.2000000000000006E-3</v>
      </c>
      <c r="AM425" s="194">
        <f t="shared" si="404"/>
        <v>0</v>
      </c>
      <c r="AN425" s="19">
        <f ca="1"/>
        <v>0</v>
      </c>
      <c r="AO425" s="19">
        <f t="shared" ca="1" si="405"/>
        <v>0</v>
      </c>
      <c r="AR425" s="198" cm="1">
        <f t="array" ref="AR425">IFERROR(MATCH(TRUE,INDEX($B$14:$B$117&gt;=AQ425,0),0),"")</f>
        <v>1</v>
      </c>
      <c r="AS425" s="194">
        <f t="shared" ca="1" si="406"/>
        <v>3.2000000000000006E-3</v>
      </c>
      <c r="AV425" s="194">
        <f t="shared" si="407"/>
        <v>0</v>
      </c>
      <c r="AW425" s="19">
        <f ca="1"/>
        <v>0</v>
      </c>
      <c r="AX425" s="19">
        <f t="shared" ca="1" si="408"/>
        <v>0</v>
      </c>
      <c r="BA425" s="198" cm="1">
        <f t="array" ref="BA425">IFERROR(MATCH(TRUE,INDEX($B$14:$B$117&gt;=AZ425,0),0),"")</f>
        <v>1</v>
      </c>
      <c r="BB425" s="194">
        <f t="shared" ca="1" si="409"/>
        <v>3.2000000000000006E-3</v>
      </c>
      <c r="BE425" s="194">
        <f t="shared" si="410"/>
        <v>0</v>
      </c>
      <c r="BF425" s="19">
        <f ca="1"/>
        <v>0</v>
      </c>
      <c r="BG425" s="19">
        <f t="shared" ca="1" si="411"/>
        <v>0</v>
      </c>
      <c r="BJ425" s="198" cm="1">
        <f t="array" ref="BJ425">IFERROR(MATCH(TRUE,INDEX($B$14:$B$117&gt;=BI425,0),0),"")</f>
        <v>1</v>
      </c>
      <c r="BK425" s="194">
        <f t="shared" ca="1" si="412"/>
        <v>3.2000000000000006E-3</v>
      </c>
      <c r="BN425" s="194">
        <f t="shared" si="413"/>
        <v>0</v>
      </c>
      <c r="BO425" s="19">
        <f ca="1"/>
        <v>0</v>
      </c>
      <c r="BP425" s="19">
        <f t="shared" ca="1" si="414"/>
        <v>0</v>
      </c>
      <c r="BS425" s="198" cm="1">
        <f t="array" ref="BS425">IFERROR(MATCH(TRUE,INDEX($B$14:$B$117&gt;=BR425,0),0),"")</f>
        <v>1</v>
      </c>
      <c r="BT425" s="194">
        <f t="shared" ca="1" si="415"/>
        <v>3.2000000000000006E-3</v>
      </c>
      <c r="BW425" s="194">
        <f t="shared" si="416"/>
        <v>0</v>
      </c>
      <c r="BX425" s="19">
        <f ca="1"/>
        <v>0</v>
      </c>
      <c r="BY425" s="19">
        <f t="shared" ca="1" si="417"/>
        <v>0</v>
      </c>
      <c r="CB425" s="198" cm="1">
        <f t="array" ref="CB425">IFERROR(MATCH(TRUE,INDEX($B$14:$B$117&gt;=CA425,0),0),"")</f>
        <v>1</v>
      </c>
      <c r="CC425" s="194">
        <f t="shared" ca="1" si="418"/>
        <v>3.2000000000000006E-3</v>
      </c>
      <c r="CF425" s="194">
        <f t="shared" si="419"/>
        <v>0</v>
      </c>
      <c r="CG425" s="19">
        <f ca="1"/>
        <v>0</v>
      </c>
      <c r="CH425" s="19">
        <f t="shared" ca="1" si="420"/>
        <v>0</v>
      </c>
      <c r="CK425" s="198" cm="1">
        <f t="array" ref="CK425">IFERROR(MATCH(TRUE,INDEX($B$14:$B$117&gt;=CJ425,0),0),"")</f>
        <v>1</v>
      </c>
      <c r="CL425" s="194">
        <f t="shared" ca="1" si="421"/>
        <v>3.2000000000000006E-3</v>
      </c>
      <c r="CO425" s="194">
        <f t="shared" si="422"/>
        <v>0</v>
      </c>
      <c r="CP425" s="19">
        <f ca="1"/>
        <v>0</v>
      </c>
      <c r="CQ425" s="19">
        <f t="shared" ca="1" si="423"/>
        <v>0</v>
      </c>
      <c r="CT425" s="198" cm="1">
        <f t="array" ref="CT425">IFERROR(MATCH(TRUE,INDEX($B$14:$B$117&gt;=CS425,0),0),"")</f>
        <v>1</v>
      </c>
      <c r="CU425" s="194">
        <f t="shared" ca="1" si="424"/>
        <v>3.2000000000000006E-3</v>
      </c>
      <c r="CX425" s="194">
        <f t="shared" si="425"/>
        <v>0</v>
      </c>
      <c r="CY425" s="19" t="e">
        <f ca="1"/>
        <v>#N/A</v>
      </c>
      <c r="CZ425" s="19" t="e">
        <f t="shared" ca="1" si="426"/>
        <v>#N/A</v>
      </c>
      <c r="DC425" s="198" cm="1">
        <f t="array" ref="DC425">IFERROR(MATCH(TRUE,INDEX($B$14:$B$117&gt;=DB425,0),0),"")</f>
        <v>1</v>
      </c>
      <c r="DD425" s="194">
        <f t="shared" ca="1" si="427"/>
        <v>3.2000000000000006E-3</v>
      </c>
      <c r="DG425" s="194">
        <f t="shared" si="428"/>
        <v>0</v>
      </c>
      <c r="DH425" s="19" t="e">
        <f ca="1"/>
        <v>#N/A</v>
      </c>
      <c r="DI425" s="19" t="e">
        <f t="shared" ca="1" si="429"/>
        <v>#N/A</v>
      </c>
      <c r="DL425" s="198" cm="1">
        <f t="array" ref="DL425">IFERROR(MATCH(TRUE,INDEX($B$14:$B$117&gt;=DK425,0),0),"")</f>
        <v>1</v>
      </c>
      <c r="DM425" s="194">
        <f t="shared" ca="1" si="430"/>
        <v>3.2000000000000006E-3</v>
      </c>
      <c r="DP425" s="194">
        <f t="shared" si="431"/>
        <v>0</v>
      </c>
      <c r="DQ425" s="19" t="e">
        <f ca="1"/>
        <v>#N/A</v>
      </c>
      <c r="DR425" s="19" t="e">
        <f t="shared" ca="1" si="432"/>
        <v>#N/A</v>
      </c>
      <c r="DU425" s="198" cm="1">
        <f t="array" ref="DU425">IFERROR(MATCH(TRUE,INDEX($B$14:$B$117&gt;=DT425,0),0),"")</f>
        <v>1</v>
      </c>
      <c r="DV425" s="194">
        <f t="shared" ca="1" si="433"/>
        <v>3.2000000000000006E-3</v>
      </c>
      <c r="DY425" s="194">
        <f t="shared" si="434"/>
        <v>0</v>
      </c>
      <c r="DZ425" s="19" t="e">
        <f ca="1"/>
        <v>#N/A</v>
      </c>
      <c r="EA425" s="19" t="e">
        <f t="shared" ca="1" si="435"/>
        <v>#N/A</v>
      </c>
      <c r="ED425" s="198" cm="1">
        <f t="array" ref="ED425">IFERROR(MATCH(TRUE,INDEX($B$14:$B$117&gt;=EC425,0),0),"")</f>
        <v>1</v>
      </c>
      <c r="EE425" s="194">
        <f t="shared" ca="1" si="436"/>
        <v>3.2000000000000006E-3</v>
      </c>
      <c r="EH425" s="194">
        <f t="shared" si="437"/>
        <v>0</v>
      </c>
      <c r="EI425" s="19" t="e">
        <f ca="1"/>
        <v>#N/A</v>
      </c>
      <c r="EJ425" s="19" t="e">
        <f t="shared" ca="1" si="438"/>
        <v>#N/A</v>
      </c>
      <c r="EM425" s="198" cm="1">
        <f t="array" ref="EM425">IFERROR(MATCH(TRUE,INDEX($B$14:$B$117&gt;=EL425,0),0),"")</f>
        <v>1</v>
      </c>
      <c r="EN425" s="194">
        <f t="shared" ca="1" si="439"/>
        <v>3.2000000000000006E-3</v>
      </c>
      <c r="EQ425" s="194">
        <f t="shared" si="440"/>
        <v>0</v>
      </c>
      <c r="ER425" s="19" t="e">
        <f ca="1"/>
        <v>#N/A</v>
      </c>
      <c r="ES425" s="19" t="e">
        <f t="shared" ca="1" si="441"/>
        <v>#N/A</v>
      </c>
      <c r="EV425" s="198" cm="1">
        <f t="array" ref="EV425">IFERROR(MATCH(TRUE,INDEX($B$14:$B$117&gt;=EU425,0),0),"")</f>
        <v>1</v>
      </c>
      <c r="EW425" s="194">
        <f t="shared" ca="1" si="442"/>
        <v>3.2000000000000006E-3</v>
      </c>
      <c r="EZ425" s="194">
        <f t="shared" si="443"/>
        <v>0</v>
      </c>
      <c r="FA425" s="19" t="e">
        <f ca="1"/>
        <v>#N/A</v>
      </c>
      <c r="FB425" s="19" t="e">
        <f t="shared" ca="1" si="444"/>
        <v>#N/A</v>
      </c>
      <c r="FE425" s="198" cm="1">
        <f t="array" ref="FE425">IFERROR(MATCH(TRUE,INDEX($B$14:$B$117&gt;=FD425,0),0),"")</f>
        <v>1</v>
      </c>
      <c r="FF425" s="194">
        <f t="shared" ca="1" si="445"/>
        <v>3.2000000000000006E-3</v>
      </c>
      <c r="FI425" s="194">
        <f t="shared" si="446"/>
        <v>0</v>
      </c>
      <c r="FJ425" s="19" t="e">
        <f ca="1"/>
        <v>#N/A</v>
      </c>
      <c r="FK425" s="19" t="e">
        <f t="shared" ca="1" si="447"/>
        <v>#N/A</v>
      </c>
      <c r="FN425" s="198" cm="1">
        <f t="array" ref="FN425">IFERROR(MATCH(TRUE,INDEX($B$14:$B$117&gt;=FM425,0),0),"")</f>
        <v>1</v>
      </c>
      <c r="FO425" s="194">
        <f t="shared" ca="1" si="448"/>
        <v>3.2000000000000006E-3</v>
      </c>
      <c r="FR425" s="194">
        <f t="shared" si="449"/>
        <v>0</v>
      </c>
      <c r="FS425" s="19" t="e">
        <f ca="1"/>
        <v>#N/A</v>
      </c>
      <c r="FT425" s="19" t="e">
        <f t="shared" ca="1" si="450"/>
        <v>#N/A</v>
      </c>
      <c r="FW425" s="198" cm="1">
        <f t="array" ref="FW425">IFERROR(MATCH(TRUE,INDEX($B$14:$B$117&gt;=FV425,0),0),"")</f>
        <v>1</v>
      </c>
      <c r="FX425" s="194">
        <f t="shared" ca="1" si="451"/>
        <v>3.2000000000000006E-3</v>
      </c>
      <c r="GA425" s="194">
        <f t="shared" si="452"/>
        <v>0</v>
      </c>
      <c r="GB425" s="19" t="e">
        <f ca="1"/>
        <v>#N/A</v>
      </c>
      <c r="GC425" s="19" t="e">
        <f t="shared" ca="1" si="453"/>
        <v>#N/A</v>
      </c>
    </row>
    <row r="426" spans="8:185" x14ac:dyDescent="0.2">
      <c r="H426" s="198" cm="1">
        <f t="array" ref="H426">IFERROR(MATCH(TRUE,INDEX($B$14:$B$117&gt;=G426,0),0),"")</f>
        <v>1</v>
      </c>
      <c r="I426" s="194">
        <f t="shared" ca="1" si="398"/>
        <v>3.2000000000000006E-3</v>
      </c>
      <c r="L426" s="194">
        <f t="shared" si="454"/>
        <v>0</v>
      </c>
      <c r="M426" s="19">
        <f ca="1"/>
        <v>0</v>
      </c>
      <c r="N426" s="19">
        <f t="shared" ca="1" si="455"/>
        <v>0</v>
      </c>
      <c r="Q426" s="198" cm="1">
        <f t="array" ref="Q426">IFERROR(MATCH(TRUE,INDEX($B$14:$B$117&gt;=P426,0),0),"")</f>
        <v>1</v>
      </c>
      <c r="R426" s="194">
        <f t="shared" ca="1" si="399"/>
        <v>3.2000000000000006E-3</v>
      </c>
      <c r="U426" s="194">
        <f t="shared" si="456"/>
        <v>0</v>
      </c>
      <c r="V426" s="19">
        <f ca="1"/>
        <v>0</v>
      </c>
      <c r="W426" s="19">
        <f t="shared" ca="1" si="457"/>
        <v>0</v>
      </c>
      <c r="Z426" s="198" cm="1">
        <f t="array" ref="Z426">IFERROR(MATCH(TRUE,INDEX($B$14:$B$117&gt;=Y426,0),0),"")</f>
        <v>1</v>
      </c>
      <c r="AA426" s="194">
        <f t="shared" ca="1" si="400"/>
        <v>3.2000000000000006E-3</v>
      </c>
      <c r="AD426" s="194">
        <f t="shared" si="401"/>
        <v>0</v>
      </c>
      <c r="AE426" s="19">
        <f ca="1"/>
        <v>0</v>
      </c>
      <c r="AF426" s="19">
        <f t="shared" ca="1" si="402"/>
        <v>0</v>
      </c>
      <c r="AI426" s="198" cm="1">
        <f t="array" ref="AI426">IFERROR(MATCH(TRUE,INDEX($B$14:$B$117&gt;=AH426,0),0),"")</f>
        <v>1</v>
      </c>
      <c r="AJ426" s="194">
        <f t="shared" ca="1" si="403"/>
        <v>3.2000000000000006E-3</v>
      </c>
      <c r="AM426" s="194">
        <f t="shared" si="404"/>
        <v>0</v>
      </c>
      <c r="AN426" s="19">
        <f ca="1"/>
        <v>0</v>
      </c>
      <c r="AO426" s="19">
        <f t="shared" ca="1" si="405"/>
        <v>0</v>
      </c>
      <c r="AR426" s="198" cm="1">
        <f t="array" ref="AR426">IFERROR(MATCH(TRUE,INDEX($B$14:$B$117&gt;=AQ426,0),0),"")</f>
        <v>1</v>
      </c>
      <c r="AS426" s="194">
        <f t="shared" ca="1" si="406"/>
        <v>3.2000000000000006E-3</v>
      </c>
      <c r="AV426" s="194">
        <f t="shared" si="407"/>
        <v>0</v>
      </c>
      <c r="AW426" s="19">
        <f ca="1"/>
        <v>0</v>
      </c>
      <c r="AX426" s="19">
        <f t="shared" ca="1" si="408"/>
        <v>0</v>
      </c>
      <c r="BA426" s="198" cm="1">
        <f t="array" ref="BA426">IFERROR(MATCH(TRUE,INDEX($B$14:$B$117&gt;=AZ426,0),0),"")</f>
        <v>1</v>
      </c>
      <c r="BB426" s="194">
        <f t="shared" ca="1" si="409"/>
        <v>3.2000000000000006E-3</v>
      </c>
      <c r="BE426" s="194">
        <f t="shared" si="410"/>
        <v>0</v>
      </c>
      <c r="BF426" s="19">
        <f ca="1"/>
        <v>0</v>
      </c>
      <c r="BG426" s="19">
        <f t="shared" ca="1" si="411"/>
        <v>0</v>
      </c>
      <c r="BJ426" s="198" cm="1">
        <f t="array" ref="BJ426">IFERROR(MATCH(TRUE,INDEX($B$14:$B$117&gt;=BI426,0),0),"")</f>
        <v>1</v>
      </c>
      <c r="BK426" s="194">
        <f t="shared" ca="1" si="412"/>
        <v>3.2000000000000006E-3</v>
      </c>
      <c r="BN426" s="194">
        <f t="shared" si="413"/>
        <v>0</v>
      </c>
      <c r="BO426" s="19">
        <f ca="1"/>
        <v>0</v>
      </c>
      <c r="BP426" s="19">
        <f t="shared" ca="1" si="414"/>
        <v>0</v>
      </c>
      <c r="BS426" s="198" cm="1">
        <f t="array" ref="BS426">IFERROR(MATCH(TRUE,INDEX($B$14:$B$117&gt;=BR426,0),0),"")</f>
        <v>1</v>
      </c>
      <c r="BT426" s="194">
        <f t="shared" ca="1" si="415"/>
        <v>3.2000000000000006E-3</v>
      </c>
      <c r="BW426" s="194">
        <f t="shared" si="416"/>
        <v>0</v>
      </c>
      <c r="BX426" s="19">
        <f ca="1"/>
        <v>0</v>
      </c>
      <c r="BY426" s="19">
        <f t="shared" ca="1" si="417"/>
        <v>0</v>
      </c>
      <c r="CB426" s="198" cm="1">
        <f t="array" ref="CB426">IFERROR(MATCH(TRUE,INDEX($B$14:$B$117&gt;=CA426,0),0),"")</f>
        <v>1</v>
      </c>
      <c r="CC426" s="194">
        <f t="shared" ca="1" si="418"/>
        <v>3.2000000000000006E-3</v>
      </c>
      <c r="CF426" s="194">
        <f t="shared" si="419"/>
        <v>0</v>
      </c>
      <c r="CG426" s="19">
        <f ca="1"/>
        <v>0</v>
      </c>
      <c r="CH426" s="19">
        <f t="shared" ca="1" si="420"/>
        <v>0</v>
      </c>
      <c r="CK426" s="198" cm="1">
        <f t="array" ref="CK426">IFERROR(MATCH(TRUE,INDEX($B$14:$B$117&gt;=CJ426,0),0),"")</f>
        <v>1</v>
      </c>
      <c r="CL426" s="194">
        <f t="shared" ca="1" si="421"/>
        <v>3.2000000000000006E-3</v>
      </c>
      <c r="CO426" s="194">
        <f t="shared" si="422"/>
        <v>0</v>
      </c>
      <c r="CP426" s="19">
        <f ca="1"/>
        <v>0</v>
      </c>
      <c r="CQ426" s="19">
        <f t="shared" ca="1" si="423"/>
        <v>0</v>
      </c>
      <c r="CT426" s="198" cm="1">
        <f t="array" ref="CT426">IFERROR(MATCH(TRUE,INDEX($B$14:$B$117&gt;=CS426,0),0),"")</f>
        <v>1</v>
      </c>
      <c r="CU426" s="194">
        <f t="shared" ca="1" si="424"/>
        <v>3.2000000000000006E-3</v>
      </c>
      <c r="CX426" s="194">
        <f t="shared" si="425"/>
        <v>0</v>
      </c>
      <c r="CY426" s="19" t="e">
        <f ca="1"/>
        <v>#N/A</v>
      </c>
      <c r="CZ426" s="19" t="e">
        <f t="shared" ca="1" si="426"/>
        <v>#N/A</v>
      </c>
      <c r="DC426" s="198" cm="1">
        <f t="array" ref="DC426">IFERROR(MATCH(TRUE,INDEX($B$14:$B$117&gt;=DB426,0),0),"")</f>
        <v>1</v>
      </c>
      <c r="DD426" s="194">
        <f t="shared" ca="1" si="427"/>
        <v>3.2000000000000006E-3</v>
      </c>
      <c r="DG426" s="194">
        <f t="shared" si="428"/>
        <v>0</v>
      </c>
      <c r="DH426" s="19" t="e">
        <f ca="1"/>
        <v>#N/A</v>
      </c>
      <c r="DI426" s="19" t="e">
        <f t="shared" ca="1" si="429"/>
        <v>#N/A</v>
      </c>
      <c r="DL426" s="198" cm="1">
        <f t="array" ref="DL426">IFERROR(MATCH(TRUE,INDEX($B$14:$B$117&gt;=DK426,0),0),"")</f>
        <v>1</v>
      </c>
      <c r="DM426" s="194">
        <f t="shared" ca="1" si="430"/>
        <v>3.2000000000000006E-3</v>
      </c>
      <c r="DP426" s="194">
        <f t="shared" si="431"/>
        <v>0</v>
      </c>
      <c r="DQ426" s="19" t="e">
        <f ca="1"/>
        <v>#N/A</v>
      </c>
      <c r="DR426" s="19" t="e">
        <f t="shared" ca="1" si="432"/>
        <v>#N/A</v>
      </c>
      <c r="DU426" s="198" cm="1">
        <f t="array" ref="DU426">IFERROR(MATCH(TRUE,INDEX($B$14:$B$117&gt;=DT426,0),0),"")</f>
        <v>1</v>
      </c>
      <c r="DV426" s="194">
        <f t="shared" ca="1" si="433"/>
        <v>3.2000000000000006E-3</v>
      </c>
      <c r="DY426" s="194">
        <f t="shared" si="434"/>
        <v>0</v>
      </c>
      <c r="DZ426" s="19" t="e">
        <f ca="1"/>
        <v>#N/A</v>
      </c>
      <c r="EA426" s="19" t="e">
        <f t="shared" ca="1" si="435"/>
        <v>#N/A</v>
      </c>
      <c r="ED426" s="198" cm="1">
        <f t="array" ref="ED426">IFERROR(MATCH(TRUE,INDEX($B$14:$B$117&gt;=EC426,0),0),"")</f>
        <v>1</v>
      </c>
      <c r="EE426" s="194">
        <f t="shared" ca="1" si="436"/>
        <v>3.2000000000000006E-3</v>
      </c>
      <c r="EH426" s="194">
        <f t="shared" si="437"/>
        <v>0</v>
      </c>
      <c r="EI426" s="19" t="e">
        <f ca="1"/>
        <v>#N/A</v>
      </c>
      <c r="EJ426" s="19" t="e">
        <f t="shared" ca="1" si="438"/>
        <v>#N/A</v>
      </c>
      <c r="EM426" s="198" cm="1">
        <f t="array" ref="EM426">IFERROR(MATCH(TRUE,INDEX($B$14:$B$117&gt;=EL426,0),0),"")</f>
        <v>1</v>
      </c>
      <c r="EN426" s="194">
        <f t="shared" ca="1" si="439"/>
        <v>3.2000000000000006E-3</v>
      </c>
      <c r="EQ426" s="194">
        <f t="shared" si="440"/>
        <v>0</v>
      </c>
      <c r="ER426" s="19" t="e">
        <f ca="1"/>
        <v>#N/A</v>
      </c>
      <c r="ES426" s="19" t="e">
        <f t="shared" ca="1" si="441"/>
        <v>#N/A</v>
      </c>
      <c r="EV426" s="198" cm="1">
        <f t="array" ref="EV426">IFERROR(MATCH(TRUE,INDEX($B$14:$B$117&gt;=EU426,0),0),"")</f>
        <v>1</v>
      </c>
      <c r="EW426" s="194">
        <f t="shared" ca="1" si="442"/>
        <v>3.2000000000000006E-3</v>
      </c>
      <c r="EZ426" s="194">
        <f t="shared" si="443"/>
        <v>0</v>
      </c>
      <c r="FA426" s="19" t="e">
        <f ca="1"/>
        <v>#N/A</v>
      </c>
      <c r="FB426" s="19" t="e">
        <f t="shared" ca="1" si="444"/>
        <v>#N/A</v>
      </c>
      <c r="FE426" s="198" cm="1">
        <f t="array" ref="FE426">IFERROR(MATCH(TRUE,INDEX($B$14:$B$117&gt;=FD426,0),0),"")</f>
        <v>1</v>
      </c>
      <c r="FF426" s="194">
        <f t="shared" ca="1" si="445"/>
        <v>3.2000000000000006E-3</v>
      </c>
      <c r="FI426" s="194">
        <f t="shared" si="446"/>
        <v>0</v>
      </c>
      <c r="FJ426" s="19" t="e">
        <f ca="1"/>
        <v>#N/A</v>
      </c>
      <c r="FK426" s="19" t="e">
        <f t="shared" ca="1" si="447"/>
        <v>#N/A</v>
      </c>
      <c r="FN426" s="198" cm="1">
        <f t="array" ref="FN426">IFERROR(MATCH(TRUE,INDEX($B$14:$B$117&gt;=FM426,0),0),"")</f>
        <v>1</v>
      </c>
      <c r="FO426" s="194">
        <f t="shared" ca="1" si="448"/>
        <v>3.2000000000000006E-3</v>
      </c>
      <c r="FR426" s="194">
        <f t="shared" si="449"/>
        <v>0</v>
      </c>
      <c r="FS426" s="19" t="e">
        <f ca="1"/>
        <v>#N/A</v>
      </c>
      <c r="FT426" s="19" t="e">
        <f t="shared" ca="1" si="450"/>
        <v>#N/A</v>
      </c>
      <c r="FW426" s="198" cm="1">
        <f t="array" ref="FW426">IFERROR(MATCH(TRUE,INDEX($B$14:$B$117&gt;=FV426,0),0),"")</f>
        <v>1</v>
      </c>
      <c r="FX426" s="194">
        <f t="shared" ca="1" si="451"/>
        <v>3.2000000000000006E-3</v>
      </c>
      <c r="GA426" s="194">
        <f t="shared" si="452"/>
        <v>0</v>
      </c>
      <c r="GB426" s="19" t="e">
        <f ca="1"/>
        <v>#N/A</v>
      </c>
      <c r="GC426" s="19" t="e">
        <f t="shared" ca="1" si="453"/>
        <v>#N/A</v>
      </c>
    </row>
    <row r="427" spans="8:185" x14ac:dyDescent="0.2">
      <c r="H427" s="198" cm="1">
        <f t="array" ref="H427">IFERROR(MATCH(TRUE,INDEX($B$14:$B$117&gt;=G427,0),0),"")</f>
        <v>1</v>
      </c>
      <c r="I427" s="194">
        <f t="shared" ca="1" si="398"/>
        <v>3.2000000000000006E-3</v>
      </c>
      <c r="L427" s="194">
        <f t="shared" si="454"/>
        <v>0</v>
      </c>
      <c r="M427" s="19">
        <f ca="1"/>
        <v>0</v>
      </c>
      <c r="N427" s="19">
        <f t="shared" ca="1" si="455"/>
        <v>0</v>
      </c>
      <c r="Q427" s="198" cm="1">
        <f t="array" ref="Q427">IFERROR(MATCH(TRUE,INDEX($B$14:$B$117&gt;=P427,0),0),"")</f>
        <v>1</v>
      </c>
      <c r="R427" s="194">
        <f t="shared" ca="1" si="399"/>
        <v>3.2000000000000006E-3</v>
      </c>
      <c r="U427" s="194">
        <f t="shared" si="456"/>
        <v>0</v>
      </c>
      <c r="V427" s="19">
        <f ca="1"/>
        <v>0</v>
      </c>
      <c r="W427" s="19">
        <f t="shared" ca="1" si="457"/>
        <v>0</v>
      </c>
      <c r="Z427" s="198" cm="1">
        <f t="array" ref="Z427">IFERROR(MATCH(TRUE,INDEX($B$14:$B$117&gt;=Y427,0),0),"")</f>
        <v>1</v>
      </c>
      <c r="AA427" s="194">
        <f t="shared" ca="1" si="400"/>
        <v>3.2000000000000006E-3</v>
      </c>
      <c r="AD427" s="194">
        <f t="shared" si="401"/>
        <v>0</v>
      </c>
      <c r="AE427" s="19">
        <f ca="1"/>
        <v>0</v>
      </c>
      <c r="AF427" s="19">
        <f t="shared" ca="1" si="402"/>
        <v>0</v>
      </c>
      <c r="AI427" s="198" cm="1">
        <f t="array" ref="AI427">IFERROR(MATCH(TRUE,INDEX($B$14:$B$117&gt;=AH427,0),0),"")</f>
        <v>1</v>
      </c>
      <c r="AJ427" s="194">
        <f t="shared" ca="1" si="403"/>
        <v>3.2000000000000006E-3</v>
      </c>
      <c r="AM427" s="194">
        <f t="shared" si="404"/>
        <v>0</v>
      </c>
      <c r="AN427" s="19">
        <f ca="1"/>
        <v>0</v>
      </c>
      <c r="AO427" s="19">
        <f t="shared" ca="1" si="405"/>
        <v>0</v>
      </c>
      <c r="AR427" s="198" cm="1">
        <f t="array" ref="AR427">IFERROR(MATCH(TRUE,INDEX($B$14:$B$117&gt;=AQ427,0),0),"")</f>
        <v>1</v>
      </c>
      <c r="AS427" s="194">
        <f t="shared" ca="1" si="406"/>
        <v>3.2000000000000006E-3</v>
      </c>
      <c r="AV427" s="194">
        <f t="shared" si="407"/>
        <v>0</v>
      </c>
      <c r="AW427" s="19">
        <f ca="1"/>
        <v>0</v>
      </c>
      <c r="AX427" s="19">
        <f t="shared" ca="1" si="408"/>
        <v>0</v>
      </c>
      <c r="BA427" s="198" cm="1">
        <f t="array" ref="BA427">IFERROR(MATCH(TRUE,INDEX($B$14:$B$117&gt;=AZ427,0),0),"")</f>
        <v>1</v>
      </c>
      <c r="BB427" s="194">
        <f t="shared" ca="1" si="409"/>
        <v>3.2000000000000006E-3</v>
      </c>
      <c r="BE427" s="194">
        <f t="shared" si="410"/>
        <v>0</v>
      </c>
      <c r="BF427" s="19">
        <f ca="1"/>
        <v>0</v>
      </c>
      <c r="BG427" s="19">
        <f t="shared" ca="1" si="411"/>
        <v>0</v>
      </c>
      <c r="BJ427" s="198" cm="1">
        <f t="array" ref="BJ427">IFERROR(MATCH(TRUE,INDEX($B$14:$B$117&gt;=BI427,0),0),"")</f>
        <v>1</v>
      </c>
      <c r="BK427" s="194">
        <f t="shared" ca="1" si="412"/>
        <v>3.2000000000000006E-3</v>
      </c>
      <c r="BN427" s="194">
        <f t="shared" si="413"/>
        <v>0</v>
      </c>
      <c r="BO427" s="19">
        <f ca="1"/>
        <v>0</v>
      </c>
      <c r="BP427" s="19">
        <f t="shared" ca="1" si="414"/>
        <v>0</v>
      </c>
      <c r="BS427" s="198" cm="1">
        <f t="array" ref="BS427">IFERROR(MATCH(TRUE,INDEX($B$14:$B$117&gt;=BR427,0),0),"")</f>
        <v>1</v>
      </c>
      <c r="BT427" s="194">
        <f t="shared" ca="1" si="415"/>
        <v>3.2000000000000006E-3</v>
      </c>
      <c r="BW427" s="194">
        <f t="shared" si="416"/>
        <v>0</v>
      </c>
      <c r="BX427" s="19">
        <f ca="1"/>
        <v>0</v>
      </c>
      <c r="BY427" s="19">
        <f t="shared" ca="1" si="417"/>
        <v>0</v>
      </c>
      <c r="CB427" s="198" cm="1">
        <f t="array" ref="CB427">IFERROR(MATCH(TRUE,INDEX($B$14:$B$117&gt;=CA427,0),0),"")</f>
        <v>1</v>
      </c>
      <c r="CC427" s="194">
        <f t="shared" ca="1" si="418"/>
        <v>3.2000000000000006E-3</v>
      </c>
      <c r="CF427" s="194">
        <f t="shared" si="419"/>
        <v>0</v>
      </c>
      <c r="CG427" s="19">
        <f ca="1"/>
        <v>0</v>
      </c>
      <c r="CH427" s="19">
        <f t="shared" ca="1" si="420"/>
        <v>0</v>
      </c>
      <c r="CK427" s="198" cm="1">
        <f t="array" ref="CK427">IFERROR(MATCH(TRUE,INDEX($B$14:$B$117&gt;=CJ427,0),0),"")</f>
        <v>1</v>
      </c>
      <c r="CL427" s="194">
        <f t="shared" ca="1" si="421"/>
        <v>3.2000000000000006E-3</v>
      </c>
      <c r="CO427" s="194">
        <f t="shared" si="422"/>
        <v>0</v>
      </c>
      <c r="CP427" s="19">
        <f ca="1"/>
        <v>0</v>
      </c>
      <c r="CQ427" s="19">
        <f t="shared" ca="1" si="423"/>
        <v>0</v>
      </c>
      <c r="CT427" s="198" cm="1">
        <f t="array" ref="CT427">IFERROR(MATCH(TRUE,INDEX($B$14:$B$117&gt;=CS427,0),0),"")</f>
        <v>1</v>
      </c>
      <c r="CU427" s="194">
        <f t="shared" ca="1" si="424"/>
        <v>3.2000000000000006E-3</v>
      </c>
      <c r="CX427" s="194">
        <f t="shared" si="425"/>
        <v>0</v>
      </c>
      <c r="CY427" s="19" t="e">
        <f ca="1"/>
        <v>#N/A</v>
      </c>
      <c r="CZ427" s="19" t="e">
        <f t="shared" ca="1" si="426"/>
        <v>#N/A</v>
      </c>
      <c r="DC427" s="198" cm="1">
        <f t="array" ref="DC427">IFERROR(MATCH(TRUE,INDEX($B$14:$B$117&gt;=DB427,0),0),"")</f>
        <v>1</v>
      </c>
      <c r="DD427" s="194">
        <f t="shared" ca="1" si="427"/>
        <v>3.2000000000000006E-3</v>
      </c>
      <c r="DG427" s="194">
        <f t="shared" si="428"/>
        <v>0</v>
      </c>
      <c r="DH427" s="19" t="e">
        <f ca="1"/>
        <v>#N/A</v>
      </c>
      <c r="DI427" s="19" t="e">
        <f t="shared" ca="1" si="429"/>
        <v>#N/A</v>
      </c>
      <c r="DL427" s="198" cm="1">
        <f t="array" ref="DL427">IFERROR(MATCH(TRUE,INDEX($B$14:$B$117&gt;=DK427,0),0),"")</f>
        <v>1</v>
      </c>
      <c r="DM427" s="194">
        <f t="shared" ca="1" si="430"/>
        <v>3.2000000000000006E-3</v>
      </c>
      <c r="DP427" s="194">
        <f t="shared" si="431"/>
        <v>0</v>
      </c>
      <c r="DQ427" s="19" t="e">
        <f ca="1"/>
        <v>#N/A</v>
      </c>
      <c r="DR427" s="19" t="e">
        <f t="shared" ca="1" si="432"/>
        <v>#N/A</v>
      </c>
      <c r="DU427" s="198" cm="1">
        <f t="array" ref="DU427">IFERROR(MATCH(TRUE,INDEX($B$14:$B$117&gt;=DT427,0),0),"")</f>
        <v>1</v>
      </c>
      <c r="DV427" s="194">
        <f t="shared" ca="1" si="433"/>
        <v>3.2000000000000006E-3</v>
      </c>
      <c r="DY427" s="194">
        <f t="shared" si="434"/>
        <v>0</v>
      </c>
      <c r="DZ427" s="19" t="e">
        <f ca="1"/>
        <v>#N/A</v>
      </c>
      <c r="EA427" s="19" t="e">
        <f t="shared" ca="1" si="435"/>
        <v>#N/A</v>
      </c>
      <c r="ED427" s="198" cm="1">
        <f t="array" ref="ED427">IFERROR(MATCH(TRUE,INDEX($B$14:$B$117&gt;=EC427,0),0),"")</f>
        <v>1</v>
      </c>
      <c r="EE427" s="194">
        <f t="shared" ca="1" si="436"/>
        <v>3.2000000000000006E-3</v>
      </c>
      <c r="EH427" s="194">
        <f t="shared" si="437"/>
        <v>0</v>
      </c>
      <c r="EI427" s="19" t="e">
        <f ca="1"/>
        <v>#N/A</v>
      </c>
      <c r="EJ427" s="19" t="e">
        <f t="shared" ca="1" si="438"/>
        <v>#N/A</v>
      </c>
      <c r="EM427" s="198" cm="1">
        <f t="array" ref="EM427">IFERROR(MATCH(TRUE,INDEX($B$14:$B$117&gt;=EL427,0),0),"")</f>
        <v>1</v>
      </c>
      <c r="EN427" s="194">
        <f t="shared" ca="1" si="439"/>
        <v>3.2000000000000006E-3</v>
      </c>
      <c r="EQ427" s="194">
        <f t="shared" si="440"/>
        <v>0</v>
      </c>
      <c r="ER427" s="19" t="e">
        <f ca="1"/>
        <v>#N/A</v>
      </c>
      <c r="ES427" s="19" t="e">
        <f t="shared" ca="1" si="441"/>
        <v>#N/A</v>
      </c>
      <c r="EV427" s="198" cm="1">
        <f t="array" ref="EV427">IFERROR(MATCH(TRUE,INDEX($B$14:$B$117&gt;=EU427,0),0),"")</f>
        <v>1</v>
      </c>
      <c r="EW427" s="194">
        <f t="shared" ca="1" si="442"/>
        <v>3.2000000000000006E-3</v>
      </c>
      <c r="EZ427" s="194">
        <f t="shared" si="443"/>
        <v>0</v>
      </c>
      <c r="FA427" s="19" t="e">
        <f ca="1"/>
        <v>#N/A</v>
      </c>
      <c r="FB427" s="19" t="e">
        <f t="shared" ca="1" si="444"/>
        <v>#N/A</v>
      </c>
      <c r="FE427" s="198" cm="1">
        <f t="array" ref="FE427">IFERROR(MATCH(TRUE,INDEX($B$14:$B$117&gt;=FD427,0),0),"")</f>
        <v>1</v>
      </c>
      <c r="FF427" s="194">
        <f t="shared" ca="1" si="445"/>
        <v>3.2000000000000006E-3</v>
      </c>
      <c r="FI427" s="194">
        <f t="shared" si="446"/>
        <v>0</v>
      </c>
      <c r="FJ427" s="19" t="e">
        <f ca="1"/>
        <v>#N/A</v>
      </c>
      <c r="FK427" s="19" t="e">
        <f t="shared" ca="1" si="447"/>
        <v>#N/A</v>
      </c>
      <c r="FN427" s="198" cm="1">
        <f t="array" ref="FN427">IFERROR(MATCH(TRUE,INDEX($B$14:$B$117&gt;=FM427,0),0),"")</f>
        <v>1</v>
      </c>
      <c r="FO427" s="194">
        <f t="shared" ca="1" si="448"/>
        <v>3.2000000000000006E-3</v>
      </c>
      <c r="FR427" s="194">
        <f t="shared" si="449"/>
        <v>0</v>
      </c>
      <c r="FS427" s="19" t="e">
        <f ca="1"/>
        <v>#N/A</v>
      </c>
      <c r="FT427" s="19" t="e">
        <f t="shared" ca="1" si="450"/>
        <v>#N/A</v>
      </c>
      <c r="FW427" s="198" cm="1">
        <f t="array" ref="FW427">IFERROR(MATCH(TRUE,INDEX($B$14:$B$117&gt;=FV427,0),0),"")</f>
        <v>1</v>
      </c>
      <c r="FX427" s="194">
        <f t="shared" ca="1" si="451"/>
        <v>3.2000000000000006E-3</v>
      </c>
      <c r="GA427" s="194">
        <f t="shared" si="452"/>
        <v>0</v>
      </c>
      <c r="GB427" s="19" t="e">
        <f ca="1"/>
        <v>#N/A</v>
      </c>
      <c r="GC427" s="19" t="e">
        <f t="shared" ca="1" si="453"/>
        <v>#N/A</v>
      </c>
    </row>
    <row r="428" spans="8:185" x14ac:dyDescent="0.2">
      <c r="H428" s="198" cm="1">
        <f t="array" ref="H428">IFERROR(MATCH(TRUE,INDEX($B$14:$B$117&gt;=G428,0),0),"")</f>
        <v>1</v>
      </c>
      <c r="I428" s="194">
        <f t="shared" ca="1" si="398"/>
        <v>3.2000000000000006E-3</v>
      </c>
      <c r="L428" s="194">
        <f t="shared" si="454"/>
        <v>0</v>
      </c>
      <c r="M428" s="19">
        <f ca="1"/>
        <v>0</v>
      </c>
      <c r="N428" s="19">
        <f t="shared" ca="1" si="455"/>
        <v>0</v>
      </c>
      <c r="Q428" s="198" cm="1">
        <f t="array" ref="Q428">IFERROR(MATCH(TRUE,INDEX($B$14:$B$117&gt;=P428,0),0),"")</f>
        <v>1</v>
      </c>
      <c r="R428" s="194">
        <f t="shared" ca="1" si="399"/>
        <v>3.2000000000000006E-3</v>
      </c>
      <c r="U428" s="194">
        <f t="shared" si="456"/>
        <v>0</v>
      </c>
      <c r="V428" s="19">
        <f ca="1"/>
        <v>0</v>
      </c>
      <c r="W428" s="19">
        <f t="shared" ca="1" si="457"/>
        <v>0</v>
      </c>
      <c r="Z428" s="198" cm="1">
        <f t="array" ref="Z428">IFERROR(MATCH(TRUE,INDEX($B$14:$B$117&gt;=Y428,0),0),"")</f>
        <v>1</v>
      </c>
      <c r="AA428" s="194">
        <f t="shared" ca="1" si="400"/>
        <v>3.2000000000000006E-3</v>
      </c>
      <c r="AD428" s="194">
        <f t="shared" si="401"/>
        <v>0</v>
      </c>
      <c r="AE428" s="19">
        <f ca="1"/>
        <v>0</v>
      </c>
      <c r="AF428" s="19">
        <f t="shared" ca="1" si="402"/>
        <v>0</v>
      </c>
      <c r="AI428" s="198" cm="1">
        <f t="array" ref="AI428">IFERROR(MATCH(TRUE,INDEX($B$14:$B$117&gt;=AH428,0),0),"")</f>
        <v>1</v>
      </c>
      <c r="AJ428" s="194">
        <f t="shared" ca="1" si="403"/>
        <v>3.2000000000000006E-3</v>
      </c>
      <c r="AM428" s="194">
        <f t="shared" si="404"/>
        <v>0</v>
      </c>
      <c r="AN428" s="19">
        <f ca="1"/>
        <v>0</v>
      </c>
      <c r="AO428" s="19">
        <f t="shared" ca="1" si="405"/>
        <v>0</v>
      </c>
      <c r="AR428" s="198" cm="1">
        <f t="array" ref="AR428">IFERROR(MATCH(TRUE,INDEX($B$14:$B$117&gt;=AQ428,0),0),"")</f>
        <v>1</v>
      </c>
      <c r="AS428" s="194">
        <f t="shared" ca="1" si="406"/>
        <v>3.2000000000000006E-3</v>
      </c>
      <c r="AV428" s="194">
        <f t="shared" si="407"/>
        <v>0</v>
      </c>
      <c r="AW428" s="19">
        <f ca="1"/>
        <v>0</v>
      </c>
      <c r="AX428" s="19">
        <f t="shared" ca="1" si="408"/>
        <v>0</v>
      </c>
      <c r="BA428" s="198" cm="1">
        <f t="array" ref="BA428">IFERROR(MATCH(TRUE,INDEX($B$14:$B$117&gt;=AZ428,0),0),"")</f>
        <v>1</v>
      </c>
      <c r="BB428" s="194">
        <f t="shared" ca="1" si="409"/>
        <v>3.2000000000000006E-3</v>
      </c>
      <c r="BE428" s="194">
        <f t="shared" si="410"/>
        <v>0</v>
      </c>
      <c r="BF428" s="19">
        <f ca="1"/>
        <v>0</v>
      </c>
      <c r="BG428" s="19">
        <f t="shared" ca="1" si="411"/>
        <v>0</v>
      </c>
      <c r="BJ428" s="198" cm="1">
        <f t="array" ref="BJ428">IFERROR(MATCH(TRUE,INDEX($B$14:$B$117&gt;=BI428,0),0),"")</f>
        <v>1</v>
      </c>
      <c r="BK428" s="194">
        <f t="shared" ca="1" si="412"/>
        <v>3.2000000000000006E-3</v>
      </c>
      <c r="BN428" s="194">
        <f t="shared" si="413"/>
        <v>0</v>
      </c>
      <c r="BO428" s="19">
        <f ca="1"/>
        <v>0</v>
      </c>
      <c r="BP428" s="19">
        <f t="shared" ca="1" si="414"/>
        <v>0</v>
      </c>
      <c r="BS428" s="198" cm="1">
        <f t="array" ref="BS428">IFERROR(MATCH(TRUE,INDEX($B$14:$B$117&gt;=BR428,0),0),"")</f>
        <v>1</v>
      </c>
      <c r="BT428" s="194">
        <f t="shared" ca="1" si="415"/>
        <v>3.2000000000000006E-3</v>
      </c>
      <c r="BW428" s="194">
        <f t="shared" si="416"/>
        <v>0</v>
      </c>
      <c r="BX428" s="19">
        <f ca="1"/>
        <v>0</v>
      </c>
      <c r="BY428" s="19">
        <f t="shared" ca="1" si="417"/>
        <v>0</v>
      </c>
      <c r="CB428" s="198" cm="1">
        <f t="array" ref="CB428">IFERROR(MATCH(TRUE,INDEX($B$14:$B$117&gt;=CA428,0),0),"")</f>
        <v>1</v>
      </c>
      <c r="CC428" s="194">
        <f t="shared" ca="1" si="418"/>
        <v>3.2000000000000006E-3</v>
      </c>
      <c r="CF428" s="194">
        <f t="shared" si="419"/>
        <v>0</v>
      </c>
      <c r="CG428" s="19">
        <f ca="1"/>
        <v>0</v>
      </c>
      <c r="CH428" s="19">
        <f t="shared" ca="1" si="420"/>
        <v>0</v>
      </c>
      <c r="CK428" s="198" cm="1">
        <f t="array" ref="CK428">IFERROR(MATCH(TRUE,INDEX($B$14:$B$117&gt;=CJ428,0),0),"")</f>
        <v>1</v>
      </c>
      <c r="CL428" s="194">
        <f t="shared" ca="1" si="421"/>
        <v>3.2000000000000006E-3</v>
      </c>
      <c r="CO428" s="194">
        <f t="shared" si="422"/>
        <v>0</v>
      </c>
      <c r="CP428" s="19">
        <f ca="1"/>
        <v>0</v>
      </c>
      <c r="CQ428" s="19">
        <f t="shared" ca="1" si="423"/>
        <v>0</v>
      </c>
      <c r="CT428" s="198" cm="1">
        <f t="array" ref="CT428">IFERROR(MATCH(TRUE,INDEX($B$14:$B$117&gt;=CS428,0),0),"")</f>
        <v>1</v>
      </c>
      <c r="CU428" s="194">
        <f t="shared" ca="1" si="424"/>
        <v>3.2000000000000006E-3</v>
      </c>
      <c r="CX428" s="194">
        <f t="shared" si="425"/>
        <v>0</v>
      </c>
      <c r="CY428" s="19" t="e">
        <f ca="1"/>
        <v>#N/A</v>
      </c>
      <c r="CZ428" s="19" t="e">
        <f t="shared" ca="1" si="426"/>
        <v>#N/A</v>
      </c>
      <c r="DC428" s="198" cm="1">
        <f t="array" ref="DC428">IFERROR(MATCH(TRUE,INDEX($B$14:$B$117&gt;=DB428,0),0),"")</f>
        <v>1</v>
      </c>
      <c r="DD428" s="194">
        <f t="shared" ca="1" si="427"/>
        <v>3.2000000000000006E-3</v>
      </c>
      <c r="DG428" s="194">
        <f t="shared" si="428"/>
        <v>0</v>
      </c>
      <c r="DH428" s="19" t="e">
        <f ca="1"/>
        <v>#N/A</v>
      </c>
      <c r="DI428" s="19" t="e">
        <f t="shared" ca="1" si="429"/>
        <v>#N/A</v>
      </c>
      <c r="DL428" s="198" cm="1">
        <f t="array" ref="DL428">IFERROR(MATCH(TRUE,INDEX($B$14:$B$117&gt;=DK428,0),0),"")</f>
        <v>1</v>
      </c>
      <c r="DM428" s="194">
        <f t="shared" ca="1" si="430"/>
        <v>3.2000000000000006E-3</v>
      </c>
      <c r="DP428" s="194">
        <f t="shared" si="431"/>
        <v>0</v>
      </c>
      <c r="DQ428" s="19" t="e">
        <f ca="1"/>
        <v>#N/A</v>
      </c>
      <c r="DR428" s="19" t="e">
        <f t="shared" ca="1" si="432"/>
        <v>#N/A</v>
      </c>
      <c r="DU428" s="198" cm="1">
        <f t="array" ref="DU428">IFERROR(MATCH(TRUE,INDEX($B$14:$B$117&gt;=DT428,0),0),"")</f>
        <v>1</v>
      </c>
      <c r="DV428" s="194">
        <f t="shared" ca="1" si="433"/>
        <v>3.2000000000000006E-3</v>
      </c>
      <c r="DY428" s="194">
        <f t="shared" si="434"/>
        <v>0</v>
      </c>
      <c r="DZ428" s="19" t="e">
        <f ca="1"/>
        <v>#N/A</v>
      </c>
      <c r="EA428" s="19" t="e">
        <f t="shared" ca="1" si="435"/>
        <v>#N/A</v>
      </c>
      <c r="ED428" s="198" cm="1">
        <f t="array" ref="ED428">IFERROR(MATCH(TRUE,INDEX($B$14:$B$117&gt;=EC428,0),0),"")</f>
        <v>1</v>
      </c>
      <c r="EE428" s="194">
        <f t="shared" ca="1" si="436"/>
        <v>3.2000000000000006E-3</v>
      </c>
      <c r="EH428" s="194">
        <f t="shared" si="437"/>
        <v>0</v>
      </c>
      <c r="EI428" s="19" t="e">
        <f ca="1"/>
        <v>#N/A</v>
      </c>
      <c r="EJ428" s="19" t="e">
        <f t="shared" ca="1" si="438"/>
        <v>#N/A</v>
      </c>
      <c r="EM428" s="198" cm="1">
        <f t="array" ref="EM428">IFERROR(MATCH(TRUE,INDEX($B$14:$B$117&gt;=EL428,0),0),"")</f>
        <v>1</v>
      </c>
      <c r="EN428" s="194">
        <f t="shared" ca="1" si="439"/>
        <v>3.2000000000000006E-3</v>
      </c>
      <c r="EQ428" s="194">
        <f t="shared" si="440"/>
        <v>0</v>
      </c>
      <c r="ER428" s="19" t="e">
        <f ca="1"/>
        <v>#N/A</v>
      </c>
      <c r="ES428" s="19" t="e">
        <f t="shared" ca="1" si="441"/>
        <v>#N/A</v>
      </c>
      <c r="EV428" s="198" cm="1">
        <f t="array" ref="EV428">IFERROR(MATCH(TRUE,INDEX($B$14:$B$117&gt;=EU428,0),0),"")</f>
        <v>1</v>
      </c>
      <c r="EW428" s="194">
        <f t="shared" ca="1" si="442"/>
        <v>3.2000000000000006E-3</v>
      </c>
      <c r="EZ428" s="194">
        <f t="shared" si="443"/>
        <v>0</v>
      </c>
      <c r="FA428" s="19" t="e">
        <f ca="1"/>
        <v>#N/A</v>
      </c>
      <c r="FB428" s="19" t="e">
        <f t="shared" ca="1" si="444"/>
        <v>#N/A</v>
      </c>
      <c r="FE428" s="198" cm="1">
        <f t="array" ref="FE428">IFERROR(MATCH(TRUE,INDEX($B$14:$B$117&gt;=FD428,0),0),"")</f>
        <v>1</v>
      </c>
      <c r="FF428" s="194">
        <f t="shared" ca="1" si="445"/>
        <v>3.2000000000000006E-3</v>
      </c>
      <c r="FI428" s="194">
        <f t="shared" si="446"/>
        <v>0</v>
      </c>
      <c r="FJ428" s="19" t="e">
        <f ca="1"/>
        <v>#N/A</v>
      </c>
      <c r="FK428" s="19" t="e">
        <f t="shared" ca="1" si="447"/>
        <v>#N/A</v>
      </c>
      <c r="FN428" s="198" cm="1">
        <f t="array" ref="FN428">IFERROR(MATCH(TRUE,INDEX($B$14:$B$117&gt;=FM428,0),0),"")</f>
        <v>1</v>
      </c>
      <c r="FO428" s="194">
        <f t="shared" ca="1" si="448"/>
        <v>3.2000000000000006E-3</v>
      </c>
      <c r="FR428" s="194">
        <f t="shared" si="449"/>
        <v>0</v>
      </c>
      <c r="FS428" s="19" t="e">
        <f ca="1"/>
        <v>#N/A</v>
      </c>
      <c r="FT428" s="19" t="e">
        <f t="shared" ca="1" si="450"/>
        <v>#N/A</v>
      </c>
      <c r="FW428" s="198" cm="1">
        <f t="array" ref="FW428">IFERROR(MATCH(TRUE,INDEX($B$14:$B$117&gt;=FV428,0),0),"")</f>
        <v>1</v>
      </c>
      <c r="FX428" s="194">
        <f t="shared" ca="1" si="451"/>
        <v>3.2000000000000006E-3</v>
      </c>
      <c r="GA428" s="194">
        <f t="shared" si="452"/>
        <v>0</v>
      </c>
      <c r="GB428" s="19" t="e">
        <f ca="1"/>
        <v>#N/A</v>
      </c>
      <c r="GC428" s="19" t="e">
        <f t="shared" ca="1" si="453"/>
        <v>#N/A</v>
      </c>
    </row>
    <row r="429" spans="8:185" x14ac:dyDescent="0.2">
      <c r="H429" s="198" cm="1">
        <f t="array" ref="H429">IFERROR(MATCH(TRUE,INDEX($B$14:$B$117&gt;=G429,0),0),"")</f>
        <v>1</v>
      </c>
      <c r="I429" s="194">
        <f t="shared" ca="1" si="398"/>
        <v>3.2000000000000006E-3</v>
      </c>
      <c r="L429" s="194">
        <f t="shared" si="454"/>
        <v>0</v>
      </c>
      <c r="M429" s="19">
        <f ca="1"/>
        <v>0</v>
      </c>
      <c r="N429" s="19">
        <f t="shared" ca="1" si="455"/>
        <v>0</v>
      </c>
      <c r="Q429" s="198" cm="1">
        <f t="array" ref="Q429">IFERROR(MATCH(TRUE,INDEX($B$14:$B$117&gt;=P429,0),0),"")</f>
        <v>1</v>
      </c>
      <c r="R429" s="194">
        <f t="shared" ca="1" si="399"/>
        <v>3.2000000000000006E-3</v>
      </c>
      <c r="U429" s="194">
        <f t="shared" si="456"/>
        <v>0</v>
      </c>
      <c r="V429" s="19">
        <f ca="1"/>
        <v>0</v>
      </c>
      <c r="W429" s="19">
        <f t="shared" ca="1" si="457"/>
        <v>0</v>
      </c>
      <c r="Z429" s="198" cm="1">
        <f t="array" ref="Z429">IFERROR(MATCH(TRUE,INDEX($B$14:$B$117&gt;=Y429,0),0),"")</f>
        <v>1</v>
      </c>
      <c r="AA429" s="194">
        <f t="shared" ca="1" si="400"/>
        <v>3.2000000000000006E-3</v>
      </c>
      <c r="AD429" s="194">
        <f t="shared" si="401"/>
        <v>0</v>
      </c>
      <c r="AE429" s="19">
        <f ca="1"/>
        <v>0</v>
      </c>
      <c r="AF429" s="19">
        <f t="shared" ca="1" si="402"/>
        <v>0</v>
      </c>
      <c r="AI429" s="198" cm="1">
        <f t="array" ref="AI429">IFERROR(MATCH(TRUE,INDEX($B$14:$B$117&gt;=AH429,0),0),"")</f>
        <v>1</v>
      </c>
      <c r="AJ429" s="194">
        <f t="shared" ca="1" si="403"/>
        <v>3.2000000000000006E-3</v>
      </c>
      <c r="AM429" s="194">
        <f t="shared" si="404"/>
        <v>0</v>
      </c>
      <c r="AN429" s="19">
        <f ca="1"/>
        <v>0</v>
      </c>
      <c r="AO429" s="19">
        <f t="shared" ca="1" si="405"/>
        <v>0</v>
      </c>
      <c r="AR429" s="198" cm="1">
        <f t="array" ref="AR429">IFERROR(MATCH(TRUE,INDEX($B$14:$B$117&gt;=AQ429,0),0),"")</f>
        <v>1</v>
      </c>
      <c r="AS429" s="194">
        <f t="shared" ca="1" si="406"/>
        <v>3.2000000000000006E-3</v>
      </c>
      <c r="AV429" s="194">
        <f t="shared" si="407"/>
        <v>0</v>
      </c>
      <c r="AW429" s="19">
        <f ca="1"/>
        <v>0</v>
      </c>
      <c r="AX429" s="19">
        <f t="shared" ca="1" si="408"/>
        <v>0</v>
      </c>
      <c r="BA429" s="198" cm="1">
        <f t="array" ref="BA429">IFERROR(MATCH(TRUE,INDEX($B$14:$B$117&gt;=AZ429,0),0),"")</f>
        <v>1</v>
      </c>
      <c r="BB429" s="194">
        <f t="shared" ca="1" si="409"/>
        <v>3.2000000000000006E-3</v>
      </c>
      <c r="BE429" s="194">
        <f t="shared" si="410"/>
        <v>0</v>
      </c>
      <c r="BF429" s="19">
        <f ca="1"/>
        <v>0</v>
      </c>
      <c r="BG429" s="19">
        <f t="shared" ca="1" si="411"/>
        <v>0</v>
      </c>
      <c r="BJ429" s="198" cm="1">
        <f t="array" ref="BJ429">IFERROR(MATCH(TRUE,INDEX($B$14:$B$117&gt;=BI429,0),0),"")</f>
        <v>1</v>
      </c>
      <c r="BK429" s="194">
        <f t="shared" ca="1" si="412"/>
        <v>3.2000000000000006E-3</v>
      </c>
      <c r="BN429" s="194">
        <f t="shared" si="413"/>
        <v>0</v>
      </c>
      <c r="BO429" s="19">
        <f ca="1"/>
        <v>0</v>
      </c>
      <c r="BP429" s="19">
        <f t="shared" ca="1" si="414"/>
        <v>0</v>
      </c>
      <c r="BS429" s="198" cm="1">
        <f t="array" ref="BS429">IFERROR(MATCH(TRUE,INDEX($B$14:$B$117&gt;=BR429,0),0),"")</f>
        <v>1</v>
      </c>
      <c r="BT429" s="194">
        <f t="shared" ca="1" si="415"/>
        <v>3.2000000000000006E-3</v>
      </c>
      <c r="BW429" s="194">
        <f t="shared" si="416"/>
        <v>0</v>
      </c>
      <c r="BX429" s="19">
        <f ca="1"/>
        <v>0</v>
      </c>
      <c r="BY429" s="19">
        <f t="shared" ca="1" si="417"/>
        <v>0</v>
      </c>
      <c r="CB429" s="198" cm="1">
        <f t="array" ref="CB429">IFERROR(MATCH(TRUE,INDEX($B$14:$B$117&gt;=CA429,0),0),"")</f>
        <v>1</v>
      </c>
      <c r="CC429" s="194">
        <f t="shared" ca="1" si="418"/>
        <v>3.2000000000000006E-3</v>
      </c>
      <c r="CF429" s="194">
        <f t="shared" si="419"/>
        <v>0</v>
      </c>
      <c r="CG429" s="19">
        <f ca="1"/>
        <v>0</v>
      </c>
      <c r="CH429" s="19">
        <f t="shared" ca="1" si="420"/>
        <v>0</v>
      </c>
      <c r="CK429" s="198" cm="1">
        <f t="array" ref="CK429">IFERROR(MATCH(TRUE,INDEX($B$14:$B$117&gt;=CJ429,0),0),"")</f>
        <v>1</v>
      </c>
      <c r="CL429" s="194">
        <f t="shared" ca="1" si="421"/>
        <v>3.2000000000000006E-3</v>
      </c>
      <c r="CO429" s="194">
        <f t="shared" si="422"/>
        <v>0</v>
      </c>
      <c r="CP429" s="19">
        <f ca="1"/>
        <v>0</v>
      </c>
      <c r="CQ429" s="19">
        <f t="shared" ca="1" si="423"/>
        <v>0</v>
      </c>
      <c r="CT429" s="198" cm="1">
        <f t="array" ref="CT429">IFERROR(MATCH(TRUE,INDEX($B$14:$B$117&gt;=CS429,0),0),"")</f>
        <v>1</v>
      </c>
      <c r="CU429" s="194">
        <f t="shared" ca="1" si="424"/>
        <v>3.2000000000000006E-3</v>
      </c>
      <c r="CX429" s="194">
        <f t="shared" si="425"/>
        <v>0</v>
      </c>
      <c r="CY429" s="19" t="e">
        <f ca="1"/>
        <v>#N/A</v>
      </c>
      <c r="CZ429" s="19" t="e">
        <f t="shared" ca="1" si="426"/>
        <v>#N/A</v>
      </c>
      <c r="DC429" s="198" cm="1">
        <f t="array" ref="DC429">IFERROR(MATCH(TRUE,INDEX($B$14:$B$117&gt;=DB429,0),0),"")</f>
        <v>1</v>
      </c>
      <c r="DD429" s="194">
        <f t="shared" ca="1" si="427"/>
        <v>3.2000000000000006E-3</v>
      </c>
      <c r="DG429" s="194">
        <f t="shared" si="428"/>
        <v>0</v>
      </c>
      <c r="DH429" s="19" t="e">
        <f ca="1"/>
        <v>#N/A</v>
      </c>
      <c r="DI429" s="19" t="e">
        <f t="shared" ca="1" si="429"/>
        <v>#N/A</v>
      </c>
      <c r="DL429" s="198" cm="1">
        <f t="array" ref="DL429">IFERROR(MATCH(TRUE,INDEX($B$14:$B$117&gt;=DK429,0),0),"")</f>
        <v>1</v>
      </c>
      <c r="DM429" s="194">
        <f t="shared" ca="1" si="430"/>
        <v>3.2000000000000006E-3</v>
      </c>
      <c r="DP429" s="194">
        <f t="shared" si="431"/>
        <v>0</v>
      </c>
      <c r="DQ429" s="19" t="e">
        <f ca="1"/>
        <v>#N/A</v>
      </c>
      <c r="DR429" s="19" t="e">
        <f t="shared" ca="1" si="432"/>
        <v>#N/A</v>
      </c>
      <c r="DU429" s="198" cm="1">
        <f t="array" ref="DU429">IFERROR(MATCH(TRUE,INDEX($B$14:$B$117&gt;=DT429,0),0),"")</f>
        <v>1</v>
      </c>
      <c r="DV429" s="194">
        <f t="shared" ca="1" si="433"/>
        <v>3.2000000000000006E-3</v>
      </c>
      <c r="DY429" s="194">
        <f t="shared" si="434"/>
        <v>0</v>
      </c>
      <c r="DZ429" s="19" t="e">
        <f ca="1"/>
        <v>#N/A</v>
      </c>
      <c r="EA429" s="19" t="e">
        <f t="shared" ca="1" si="435"/>
        <v>#N/A</v>
      </c>
      <c r="ED429" s="198" cm="1">
        <f t="array" ref="ED429">IFERROR(MATCH(TRUE,INDEX($B$14:$B$117&gt;=EC429,0),0),"")</f>
        <v>1</v>
      </c>
      <c r="EE429" s="194">
        <f t="shared" ca="1" si="436"/>
        <v>3.2000000000000006E-3</v>
      </c>
      <c r="EH429" s="194">
        <f t="shared" si="437"/>
        <v>0</v>
      </c>
      <c r="EI429" s="19" t="e">
        <f ca="1"/>
        <v>#N/A</v>
      </c>
      <c r="EJ429" s="19" t="e">
        <f t="shared" ca="1" si="438"/>
        <v>#N/A</v>
      </c>
      <c r="EM429" s="198" cm="1">
        <f t="array" ref="EM429">IFERROR(MATCH(TRUE,INDEX($B$14:$B$117&gt;=EL429,0),0),"")</f>
        <v>1</v>
      </c>
      <c r="EN429" s="194">
        <f t="shared" ca="1" si="439"/>
        <v>3.2000000000000006E-3</v>
      </c>
      <c r="EQ429" s="194">
        <f t="shared" si="440"/>
        <v>0</v>
      </c>
      <c r="ER429" s="19" t="e">
        <f ca="1"/>
        <v>#N/A</v>
      </c>
      <c r="ES429" s="19" t="e">
        <f t="shared" ca="1" si="441"/>
        <v>#N/A</v>
      </c>
      <c r="EV429" s="198" cm="1">
        <f t="array" ref="EV429">IFERROR(MATCH(TRUE,INDEX($B$14:$B$117&gt;=EU429,0),0),"")</f>
        <v>1</v>
      </c>
      <c r="EW429" s="194">
        <f t="shared" ca="1" si="442"/>
        <v>3.2000000000000006E-3</v>
      </c>
      <c r="EZ429" s="194">
        <f t="shared" si="443"/>
        <v>0</v>
      </c>
      <c r="FA429" s="19" t="e">
        <f ca="1"/>
        <v>#N/A</v>
      </c>
      <c r="FB429" s="19" t="e">
        <f t="shared" ca="1" si="444"/>
        <v>#N/A</v>
      </c>
      <c r="FE429" s="198" cm="1">
        <f t="array" ref="FE429">IFERROR(MATCH(TRUE,INDEX($B$14:$B$117&gt;=FD429,0),0),"")</f>
        <v>1</v>
      </c>
      <c r="FF429" s="194">
        <f t="shared" ca="1" si="445"/>
        <v>3.2000000000000006E-3</v>
      </c>
      <c r="FI429" s="194">
        <f t="shared" si="446"/>
        <v>0</v>
      </c>
      <c r="FJ429" s="19" t="e">
        <f ca="1"/>
        <v>#N/A</v>
      </c>
      <c r="FK429" s="19" t="e">
        <f t="shared" ca="1" si="447"/>
        <v>#N/A</v>
      </c>
      <c r="FN429" s="198" cm="1">
        <f t="array" ref="FN429">IFERROR(MATCH(TRUE,INDEX($B$14:$B$117&gt;=FM429,0),0),"")</f>
        <v>1</v>
      </c>
      <c r="FO429" s="194">
        <f t="shared" ca="1" si="448"/>
        <v>3.2000000000000006E-3</v>
      </c>
      <c r="FR429" s="194">
        <f t="shared" si="449"/>
        <v>0</v>
      </c>
      <c r="FS429" s="19" t="e">
        <f ca="1"/>
        <v>#N/A</v>
      </c>
      <c r="FT429" s="19" t="e">
        <f t="shared" ca="1" si="450"/>
        <v>#N/A</v>
      </c>
      <c r="FW429" s="198" cm="1">
        <f t="array" ref="FW429">IFERROR(MATCH(TRUE,INDEX($B$14:$B$117&gt;=FV429,0),0),"")</f>
        <v>1</v>
      </c>
      <c r="FX429" s="194">
        <f t="shared" ca="1" si="451"/>
        <v>3.2000000000000006E-3</v>
      </c>
      <c r="GA429" s="194">
        <f t="shared" si="452"/>
        <v>0</v>
      </c>
      <c r="GB429" s="19" t="e">
        <f ca="1"/>
        <v>#N/A</v>
      </c>
      <c r="GC429" s="19" t="e">
        <f t="shared" ca="1" si="453"/>
        <v>#N/A</v>
      </c>
    </row>
    <row r="430" spans="8:185" x14ac:dyDescent="0.2">
      <c r="H430" s="198" cm="1">
        <f t="array" ref="H430">IFERROR(MATCH(TRUE,INDEX($B$14:$B$117&gt;=G430,0),0),"")</f>
        <v>1</v>
      </c>
      <c r="I430" s="194">
        <f t="shared" ca="1" si="398"/>
        <v>3.2000000000000006E-3</v>
      </c>
      <c r="L430" s="194">
        <f t="shared" si="454"/>
        <v>0</v>
      </c>
      <c r="M430" s="19">
        <f ca="1"/>
        <v>0</v>
      </c>
      <c r="N430" s="19">
        <f t="shared" ca="1" si="455"/>
        <v>0</v>
      </c>
      <c r="Q430" s="198" cm="1">
        <f t="array" ref="Q430">IFERROR(MATCH(TRUE,INDEX($B$14:$B$117&gt;=P430,0),0),"")</f>
        <v>1</v>
      </c>
      <c r="R430" s="194">
        <f t="shared" ca="1" si="399"/>
        <v>3.2000000000000006E-3</v>
      </c>
      <c r="U430" s="194">
        <f t="shared" si="456"/>
        <v>0</v>
      </c>
      <c r="V430" s="19">
        <f ca="1"/>
        <v>0</v>
      </c>
      <c r="W430" s="19">
        <f t="shared" ca="1" si="457"/>
        <v>0</v>
      </c>
      <c r="Z430" s="198" cm="1">
        <f t="array" ref="Z430">IFERROR(MATCH(TRUE,INDEX($B$14:$B$117&gt;=Y430,0),0),"")</f>
        <v>1</v>
      </c>
      <c r="AA430" s="194">
        <f t="shared" ca="1" si="400"/>
        <v>3.2000000000000006E-3</v>
      </c>
      <c r="AD430" s="194">
        <f t="shared" si="401"/>
        <v>0</v>
      </c>
      <c r="AE430" s="19">
        <f ca="1"/>
        <v>0</v>
      </c>
      <c r="AF430" s="19">
        <f t="shared" ca="1" si="402"/>
        <v>0</v>
      </c>
      <c r="AI430" s="198" cm="1">
        <f t="array" ref="AI430">IFERROR(MATCH(TRUE,INDEX($B$14:$B$117&gt;=AH430,0),0),"")</f>
        <v>1</v>
      </c>
      <c r="AJ430" s="194">
        <f t="shared" ca="1" si="403"/>
        <v>3.2000000000000006E-3</v>
      </c>
      <c r="AM430" s="194">
        <f t="shared" si="404"/>
        <v>0</v>
      </c>
      <c r="AN430" s="19">
        <f ca="1"/>
        <v>0</v>
      </c>
      <c r="AO430" s="19">
        <f t="shared" ca="1" si="405"/>
        <v>0</v>
      </c>
      <c r="AR430" s="198" cm="1">
        <f t="array" ref="AR430">IFERROR(MATCH(TRUE,INDEX($B$14:$B$117&gt;=AQ430,0),0),"")</f>
        <v>1</v>
      </c>
      <c r="AS430" s="194">
        <f t="shared" ca="1" si="406"/>
        <v>3.2000000000000006E-3</v>
      </c>
      <c r="AV430" s="194">
        <f t="shared" si="407"/>
        <v>0</v>
      </c>
      <c r="AW430" s="19">
        <f ca="1"/>
        <v>0</v>
      </c>
      <c r="AX430" s="19">
        <f t="shared" ca="1" si="408"/>
        <v>0</v>
      </c>
      <c r="BA430" s="198" cm="1">
        <f t="array" ref="BA430">IFERROR(MATCH(TRUE,INDEX($B$14:$B$117&gt;=AZ430,0),0),"")</f>
        <v>1</v>
      </c>
      <c r="BB430" s="194">
        <f t="shared" ca="1" si="409"/>
        <v>3.2000000000000006E-3</v>
      </c>
      <c r="BE430" s="194">
        <f t="shared" si="410"/>
        <v>0</v>
      </c>
      <c r="BF430" s="19">
        <f ca="1"/>
        <v>0</v>
      </c>
      <c r="BG430" s="19">
        <f t="shared" ca="1" si="411"/>
        <v>0</v>
      </c>
      <c r="BJ430" s="198" cm="1">
        <f t="array" ref="BJ430">IFERROR(MATCH(TRUE,INDEX($B$14:$B$117&gt;=BI430,0),0),"")</f>
        <v>1</v>
      </c>
      <c r="BK430" s="194">
        <f t="shared" ca="1" si="412"/>
        <v>3.2000000000000006E-3</v>
      </c>
      <c r="BN430" s="194">
        <f t="shared" si="413"/>
        <v>0</v>
      </c>
      <c r="BO430" s="19">
        <f ca="1"/>
        <v>0</v>
      </c>
      <c r="BP430" s="19">
        <f t="shared" ca="1" si="414"/>
        <v>0</v>
      </c>
      <c r="BS430" s="198" cm="1">
        <f t="array" ref="BS430">IFERROR(MATCH(TRUE,INDEX($B$14:$B$117&gt;=BR430,0),0),"")</f>
        <v>1</v>
      </c>
      <c r="BT430" s="194">
        <f t="shared" ca="1" si="415"/>
        <v>3.2000000000000006E-3</v>
      </c>
      <c r="BW430" s="194">
        <f t="shared" si="416"/>
        <v>0</v>
      </c>
      <c r="BX430" s="19">
        <f ca="1"/>
        <v>0</v>
      </c>
      <c r="BY430" s="19">
        <f t="shared" ca="1" si="417"/>
        <v>0</v>
      </c>
      <c r="CB430" s="198" cm="1">
        <f t="array" ref="CB430">IFERROR(MATCH(TRUE,INDEX($B$14:$B$117&gt;=CA430,0),0),"")</f>
        <v>1</v>
      </c>
      <c r="CC430" s="194">
        <f t="shared" ca="1" si="418"/>
        <v>3.2000000000000006E-3</v>
      </c>
      <c r="CF430" s="194">
        <f t="shared" si="419"/>
        <v>0</v>
      </c>
      <c r="CG430" s="19">
        <f ca="1"/>
        <v>0</v>
      </c>
      <c r="CH430" s="19">
        <f t="shared" ca="1" si="420"/>
        <v>0</v>
      </c>
      <c r="CK430" s="198" cm="1">
        <f t="array" ref="CK430">IFERROR(MATCH(TRUE,INDEX($B$14:$B$117&gt;=CJ430,0),0),"")</f>
        <v>1</v>
      </c>
      <c r="CL430" s="194">
        <f t="shared" ca="1" si="421"/>
        <v>3.2000000000000006E-3</v>
      </c>
      <c r="CO430" s="194">
        <f t="shared" si="422"/>
        <v>0</v>
      </c>
      <c r="CP430" s="19">
        <f ca="1"/>
        <v>0</v>
      </c>
      <c r="CQ430" s="19">
        <f t="shared" ca="1" si="423"/>
        <v>0</v>
      </c>
      <c r="CT430" s="198" cm="1">
        <f t="array" ref="CT430">IFERROR(MATCH(TRUE,INDEX($B$14:$B$117&gt;=CS430,0),0),"")</f>
        <v>1</v>
      </c>
      <c r="CU430" s="194">
        <f t="shared" ca="1" si="424"/>
        <v>3.2000000000000006E-3</v>
      </c>
      <c r="CX430" s="194">
        <f t="shared" si="425"/>
        <v>0</v>
      </c>
      <c r="CY430" s="19" t="e">
        <f ca="1"/>
        <v>#N/A</v>
      </c>
      <c r="CZ430" s="19" t="e">
        <f t="shared" ca="1" si="426"/>
        <v>#N/A</v>
      </c>
      <c r="DC430" s="198" cm="1">
        <f t="array" ref="DC430">IFERROR(MATCH(TRUE,INDEX($B$14:$B$117&gt;=DB430,0),0),"")</f>
        <v>1</v>
      </c>
      <c r="DD430" s="194">
        <f t="shared" ca="1" si="427"/>
        <v>3.2000000000000006E-3</v>
      </c>
      <c r="DG430" s="194">
        <f t="shared" si="428"/>
        <v>0</v>
      </c>
      <c r="DH430" s="19" t="e">
        <f ca="1"/>
        <v>#N/A</v>
      </c>
      <c r="DI430" s="19" t="e">
        <f t="shared" ca="1" si="429"/>
        <v>#N/A</v>
      </c>
      <c r="DL430" s="198" cm="1">
        <f t="array" ref="DL430">IFERROR(MATCH(TRUE,INDEX($B$14:$B$117&gt;=DK430,0),0),"")</f>
        <v>1</v>
      </c>
      <c r="DM430" s="194">
        <f t="shared" ca="1" si="430"/>
        <v>3.2000000000000006E-3</v>
      </c>
      <c r="DP430" s="194">
        <f t="shared" si="431"/>
        <v>0</v>
      </c>
      <c r="DQ430" s="19" t="e">
        <f ca="1"/>
        <v>#N/A</v>
      </c>
      <c r="DR430" s="19" t="e">
        <f t="shared" ca="1" si="432"/>
        <v>#N/A</v>
      </c>
      <c r="DU430" s="198" cm="1">
        <f t="array" ref="DU430">IFERROR(MATCH(TRUE,INDEX($B$14:$B$117&gt;=DT430,0),0),"")</f>
        <v>1</v>
      </c>
      <c r="DV430" s="194">
        <f t="shared" ca="1" si="433"/>
        <v>3.2000000000000006E-3</v>
      </c>
      <c r="DY430" s="194">
        <f t="shared" si="434"/>
        <v>0</v>
      </c>
      <c r="DZ430" s="19" t="e">
        <f ca="1"/>
        <v>#N/A</v>
      </c>
      <c r="EA430" s="19" t="e">
        <f t="shared" ca="1" si="435"/>
        <v>#N/A</v>
      </c>
      <c r="ED430" s="198" cm="1">
        <f t="array" ref="ED430">IFERROR(MATCH(TRUE,INDEX($B$14:$B$117&gt;=EC430,0),0),"")</f>
        <v>1</v>
      </c>
      <c r="EE430" s="194">
        <f t="shared" ca="1" si="436"/>
        <v>3.2000000000000006E-3</v>
      </c>
      <c r="EH430" s="194">
        <f t="shared" si="437"/>
        <v>0</v>
      </c>
      <c r="EI430" s="19" t="e">
        <f ca="1"/>
        <v>#N/A</v>
      </c>
      <c r="EJ430" s="19" t="e">
        <f t="shared" ca="1" si="438"/>
        <v>#N/A</v>
      </c>
      <c r="EM430" s="198" cm="1">
        <f t="array" ref="EM430">IFERROR(MATCH(TRUE,INDEX($B$14:$B$117&gt;=EL430,0),0),"")</f>
        <v>1</v>
      </c>
      <c r="EN430" s="194">
        <f t="shared" ca="1" si="439"/>
        <v>3.2000000000000006E-3</v>
      </c>
      <c r="EQ430" s="194">
        <f t="shared" si="440"/>
        <v>0</v>
      </c>
      <c r="ER430" s="19" t="e">
        <f ca="1"/>
        <v>#N/A</v>
      </c>
      <c r="ES430" s="19" t="e">
        <f t="shared" ca="1" si="441"/>
        <v>#N/A</v>
      </c>
      <c r="EV430" s="198" cm="1">
        <f t="array" ref="EV430">IFERROR(MATCH(TRUE,INDEX($B$14:$B$117&gt;=EU430,0),0),"")</f>
        <v>1</v>
      </c>
      <c r="EW430" s="194">
        <f t="shared" ca="1" si="442"/>
        <v>3.2000000000000006E-3</v>
      </c>
      <c r="EZ430" s="194">
        <f t="shared" si="443"/>
        <v>0</v>
      </c>
      <c r="FA430" s="19" t="e">
        <f ca="1"/>
        <v>#N/A</v>
      </c>
      <c r="FB430" s="19" t="e">
        <f t="shared" ca="1" si="444"/>
        <v>#N/A</v>
      </c>
      <c r="FE430" s="198" cm="1">
        <f t="array" ref="FE430">IFERROR(MATCH(TRUE,INDEX($B$14:$B$117&gt;=FD430,0),0),"")</f>
        <v>1</v>
      </c>
      <c r="FF430" s="194">
        <f t="shared" ca="1" si="445"/>
        <v>3.2000000000000006E-3</v>
      </c>
      <c r="FI430" s="194">
        <f t="shared" si="446"/>
        <v>0</v>
      </c>
      <c r="FJ430" s="19" t="e">
        <f ca="1"/>
        <v>#N/A</v>
      </c>
      <c r="FK430" s="19" t="e">
        <f t="shared" ca="1" si="447"/>
        <v>#N/A</v>
      </c>
      <c r="FN430" s="198" cm="1">
        <f t="array" ref="FN430">IFERROR(MATCH(TRUE,INDEX($B$14:$B$117&gt;=FM430,0),0),"")</f>
        <v>1</v>
      </c>
      <c r="FO430" s="194">
        <f t="shared" ca="1" si="448"/>
        <v>3.2000000000000006E-3</v>
      </c>
      <c r="FR430" s="194">
        <f t="shared" si="449"/>
        <v>0</v>
      </c>
      <c r="FS430" s="19" t="e">
        <f ca="1"/>
        <v>#N/A</v>
      </c>
      <c r="FT430" s="19" t="e">
        <f t="shared" ca="1" si="450"/>
        <v>#N/A</v>
      </c>
      <c r="FW430" s="198" cm="1">
        <f t="array" ref="FW430">IFERROR(MATCH(TRUE,INDEX($B$14:$B$117&gt;=FV430,0),0),"")</f>
        <v>1</v>
      </c>
      <c r="FX430" s="194">
        <f t="shared" ca="1" si="451"/>
        <v>3.2000000000000006E-3</v>
      </c>
      <c r="GA430" s="194">
        <f t="shared" si="452"/>
        <v>0</v>
      </c>
      <c r="GB430" s="19" t="e">
        <f ca="1"/>
        <v>#N/A</v>
      </c>
      <c r="GC430" s="19" t="e">
        <f t="shared" ca="1" si="453"/>
        <v>#N/A</v>
      </c>
    </row>
    <row r="431" spans="8:185" x14ac:dyDescent="0.2">
      <c r="H431" s="198" cm="1">
        <f t="array" ref="H431">IFERROR(MATCH(TRUE,INDEX($B$14:$B$117&gt;=G431,0),0),"")</f>
        <v>1</v>
      </c>
      <c r="I431" s="194">
        <f t="shared" ca="1" si="398"/>
        <v>3.2000000000000006E-3</v>
      </c>
      <c r="L431" s="194">
        <f t="shared" si="454"/>
        <v>0</v>
      </c>
      <c r="M431" s="19">
        <f ca="1"/>
        <v>0</v>
      </c>
      <c r="N431" s="19">
        <f t="shared" ca="1" si="455"/>
        <v>0</v>
      </c>
      <c r="Q431" s="198" cm="1">
        <f t="array" ref="Q431">IFERROR(MATCH(TRUE,INDEX($B$14:$B$117&gt;=P431,0),0),"")</f>
        <v>1</v>
      </c>
      <c r="R431" s="194">
        <f t="shared" ca="1" si="399"/>
        <v>3.2000000000000006E-3</v>
      </c>
      <c r="U431" s="194">
        <f t="shared" si="456"/>
        <v>0</v>
      </c>
      <c r="V431" s="19">
        <f ca="1"/>
        <v>0</v>
      </c>
      <c r="W431" s="19">
        <f t="shared" ca="1" si="457"/>
        <v>0</v>
      </c>
      <c r="Z431" s="198" cm="1">
        <f t="array" ref="Z431">IFERROR(MATCH(TRUE,INDEX($B$14:$B$117&gt;=Y431,0),0),"")</f>
        <v>1</v>
      </c>
      <c r="AA431" s="194">
        <f t="shared" ca="1" si="400"/>
        <v>3.2000000000000006E-3</v>
      </c>
      <c r="AD431" s="194">
        <f t="shared" si="401"/>
        <v>0</v>
      </c>
      <c r="AE431" s="19">
        <f ca="1"/>
        <v>0</v>
      </c>
      <c r="AF431" s="19">
        <f t="shared" ca="1" si="402"/>
        <v>0</v>
      </c>
      <c r="AI431" s="198" cm="1">
        <f t="array" ref="AI431">IFERROR(MATCH(TRUE,INDEX($B$14:$B$117&gt;=AH431,0),0),"")</f>
        <v>1</v>
      </c>
      <c r="AJ431" s="194">
        <f t="shared" ca="1" si="403"/>
        <v>3.2000000000000006E-3</v>
      </c>
      <c r="AM431" s="194">
        <f t="shared" si="404"/>
        <v>0</v>
      </c>
      <c r="AN431" s="19">
        <f ca="1"/>
        <v>0</v>
      </c>
      <c r="AO431" s="19">
        <f t="shared" ca="1" si="405"/>
        <v>0</v>
      </c>
      <c r="AR431" s="198" cm="1">
        <f t="array" ref="AR431">IFERROR(MATCH(TRUE,INDEX($B$14:$B$117&gt;=AQ431,0),0),"")</f>
        <v>1</v>
      </c>
      <c r="AS431" s="194">
        <f t="shared" ca="1" si="406"/>
        <v>3.2000000000000006E-3</v>
      </c>
      <c r="AV431" s="194">
        <f t="shared" si="407"/>
        <v>0</v>
      </c>
      <c r="AW431" s="19">
        <f ca="1"/>
        <v>0</v>
      </c>
      <c r="AX431" s="19">
        <f t="shared" ca="1" si="408"/>
        <v>0</v>
      </c>
      <c r="BA431" s="198" cm="1">
        <f t="array" ref="BA431">IFERROR(MATCH(TRUE,INDEX($B$14:$B$117&gt;=AZ431,0),0),"")</f>
        <v>1</v>
      </c>
      <c r="BB431" s="194">
        <f t="shared" ca="1" si="409"/>
        <v>3.2000000000000006E-3</v>
      </c>
      <c r="BE431" s="194">
        <f t="shared" si="410"/>
        <v>0</v>
      </c>
      <c r="BF431" s="19">
        <f ca="1"/>
        <v>0</v>
      </c>
      <c r="BG431" s="19">
        <f t="shared" ca="1" si="411"/>
        <v>0</v>
      </c>
      <c r="BJ431" s="198" cm="1">
        <f t="array" ref="BJ431">IFERROR(MATCH(TRUE,INDEX($B$14:$B$117&gt;=BI431,0),0),"")</f>
        <v>1</v>
      </c>
      <c r="BK431" s="194">
        <f t="shared" ca="1" si="412"/>
        <v>3.2000000000000006E-3</v>
      </c>
      <c r="BN431" s="194">
        <f t="shared" si="413"/>
        <v>0</v>
      </c>
      <c r="BO431" s="19">
        <f ca="1"/>
        <v>0</v>
      </c>
      <c r="BP431" s="19">
        <f t="shared" ca="1" si="414"/>
        <v>0</v>
      </c>
      <c r="BS431" s="198" cm="1">
        <f t="array" ref="BS431">IFERROR(MATCH(TRUE,INDEX($B$14:$B$117&gt;=BR431,0),0),"")</f>
        <v>1</v>
      </c>
      <c r="BT431" s="194">
        <f t="shared" ca="1" si="415"/>
        <v>3.2000000000000006E-3</v>
      </c>
      <c r="BW431" s="194">
        <f t="shared" si="416"/>
        <v>0</v>
      </c>
      <c r="BX431" s="19">
        <f ca="1"/>
        <v>0</v>
      </c>
      <c r="BY431" s="19">
        <f t="shared" ca="1" si="417"/>
        <v>0</v>
      </c>
      <c r="CB431" s="198" cm="1">
        <f t="array" ref="CB431">IFERROR(MATCH(TRUE,INDEX($B$14:$B$117&gt;=CA431,0),0),"")</f>
        <v>1</v>
      </c>
      <c r="CC431" s="194">
        <f t="shared" ca="1" si="418"/>
        <v>3.2000000000000006E-3</v>
      </c>
      <c r="CF431" s="194">
        <f t="shared" si="419"/>
        <v>0</v>
      </c>
      <c r="CG431" s="19">
        <f ca="1"/>
        <v>0</v>
      </c>
      <c r="CH431" s="19">
        <f t="shared" ca="1" si="420"/>
        <v>0</v>
      </c>
      <c r="CK431" s="198" cm="1">
        <f t="array" ref="CK431">IFERROR(MATCH(TRUE,INDEX($B$14:$B$117&gt;=CJ431,0),0),"")</f>
        <v>1</v>
      </c>
      <c r="CL431" s="194">
        <f t="shared" ca="1" si="421"/>
        <v>3.2000000000000006E-3</v>
      </c>
      <c r="CO431" s="194">
        <f t="shared" si="422"/>
        <v>0</v>
      </c>
      <c r="CP431" s="19">
        <f ca="1"/>
        <v>0</v>
      </c>
      <c r="CQ431" s="19">
        <f t="shared" ca="1" si="423"/>
        <v>0</v>
      </c>
      <c r="CT431" s="198" cm="1">
        <f t="array" ref="CT431">IFERROR(MATCH(TRUE,INDEX($B$14:$B$117&gt;=CS431,0),0),"")</f>
        <v>1</v>
      </c>
      <c r="CU431" s="194">
        <f t="shared" ca="1" si="424"/>
        <v>3.2000000000000006E-3</v>
      </c>
      <c r="CX431" s="194">
        <f t="shared" si="425"/>
        <v>0</v>
      </c>
      <c r="CY431" s="19" t="e">
        <f ca="1"/>
        <v>#N/A</v>
      </c>
      <c r="CZ431" s="19" t="e">
        <f t="shared" ca="1" si="426"/>
        <v>#N/A</v>
      </c>
      <c r="DC431" s="198" cm="1">
        <f t="array" ref="DC431">IFERROR(MATCH(TRUE,INDEX($B$14:$B$117&gt;=DB431,0),0),"")</f>
        <v>1</v>
      </c>
      <c r="DD431" s="194">
        <f t="shared" ca="1" si="427"/>
        <v>3.2000000000000006E-3</v>
      </c>
      <c r="DG431" s="194">
        <f t="shared" si="428"/>
        <v>0</v>
      </c>
      <c r="DH431" s="19" t="e">
        <f ca="1"/>
        <v>#N/A</v>
      </c>
      <c r="DI431" s="19" t="e">
        <f t="shared" ca="1" si="429"/>
        <v>#N/A</v>
      </c>
      <c r="DL431" s="198" cm="1">
        <f t="array" ref="DL431">IFERROR(MATCH(TRUE,INDEX($B$14:$B$117&gt;=DK431,0),0),"")</f>
        <v>1</v>
      </c>
      <c r="DM431" s="194">
        <f t="shared" ca="1" si="430"/>
        <v>3.2000000000000006E-3</v>
      </c>
      <c r="DP431" s="194">
        <f t="shared" si="431"/>
        <v>0</v>
      </c>
      <c r="DQ431" s="19" t="e">
        <f ca="1"/>
        <v>#N/A</v>
      </c>
      <c r="DR431" s="19" t="e">
        <f t="shared" ca="1" si="432"/>
        <v>#N/A</v>
      </c>
      <c r="DU431" s="198" cm="1">
        <f t="array" ref="DU431">IFERROR(MATCH(TRUE,INDEX($B$14:$B$117&gt;=DT431,0),0),"")</f>
        <v>1</v>
      </c>
      <c r="DV431" s="194">
        <f t="shared" ca="1" si="433"/>
        <v>3.2000000000000006E-3</v>
      </c>
      <c r="DY431" s="194">
        <f t="shared" si="434"/>
        <v>0</v>
      </c>
      <c r="DZ431" s="19" t="e">
        <f ca="1"/>
        <v>#N/A</v>
      </c>
      <c r="EA431" s="19" t="e">
        <f t="shared" ca="1" si="435"/>
        <v>#N/A</v>
      </c>
      <c r="ED431" s="198" cm="1">
        <f t="array" ref="ED431">IFERROR(MATCH(TRUE,INDEX($B$14:$B$117&gt;=EC431,0),0),"")</f>
        <v>1</v>
      </c>
      <c r="EE431" s="194">
        <f t="shared" ca="1" si="436"/>
        <v>3.2000000000000006E-3</v>
      </c>
      <c r="EH431" s="194">
        <f t="shared" si="437"/>
        <v>0</v>
      </c>
      <c r="EI431" s="19" t="e">
        <f ca="1"/>
        <v>#N/A</v>
      </c>
      <c r="EJ431" s="19" t="e">
        <f t="shared" ca="1" si="438"/>
        <v>#N/A</v>
      </c>
      <c r="EM431" s="198" cm="1">
        <f t="array" ref="EM431">IFERROR(MATCH(TRUE,INDEX($B$14:$B$117&gt;=EL431,0),0),"")</f>
        <v>1</v>
      </c>
      <c r="EN431" s="194">
        <f t="shared" ca="1" si="439"/>
        <v>3.2000000000000006E-3</v>
      </c>
      <c r="EQ431" s="194">
        <f t="shared" si="440"/>
        <v>0</v>
      </c>
      <c r="ER431" s="19" t="e">
        <f ca="1"/>
        <v>#N/A</v>
      </c>
      <c r="ES431" s="19" t="e">
        <f t="shared" ca="1" si="441"/>
        <v>#N/A</v>
      </c>
      <c r="EV431" s="198" cm="1">
        <f t="array" ref="EV431">IFERROR(MATCH(TRUE,INDEX($B$14:$B$117&gt;=EU431,0),0),"")</f>
        <v>1</v>
      </c>
      <c r="EW431" s="194">
        <f t="shared" ca="1" si="442"/>
        <v>3.2000000000000006E-3</v>
      </c>
      <c r="EZ431" s="194">
        <f t="shared" si="443"/>
        <v>0</v>
      </c>
      <c r="FA431" s="19" t="e">
        <f ca="1"/>
        <v>#N/A</v>
      </c>
      <c r="FB431" s="19" t="e">
        <f t="shared" ca="1" si="444"/>
        <v>#N/A</v>
      </c>
      <c r="FE431" s="198" cm="1">
        <f t="array" ref="FE431">IFERROR(MATCH(TRUE,INDEX($B$14:$B$117&gt;=FD431,0),0),"")</f>
        <v>1</v>
      </c>
      <c r="FF431" s="194">
        <f t="shared" ca="1" si="445"/>
        <v>3.2000000000000006E-3</v>
      </c>
      <c r="FI431" s="194">
        <f t="shared" si="446"/>
        <v>0</v>
      </c>
      <c r="FJ431" s="19" t="e">
        <f ca="1"/>
        <v>#N/A</v>
      </c>
      <c r="FK431" s="19" t="e">
        <f t="shared" ca="1" si="447"/>
        <v>#N/A</v>
      </c>
      <c r="FN431" s="198" cm="1">
        <f t="array" ref="FN431">IFERROR(MATCH(TRUE,INDEX($B$14:$B$117&gt;=FM431,0),0),"")</f>
        <v>1</v>
      </c>
      <c r="FO431" s="194">
        <f t="shared" ca="1" si="448"/>
        <v>3.2000000000000006E-3</v>
      </c>
      <c r="FR431" s="194">
        <f t="shared" si="449"/>
        <v>0</v>
      </c>
      <c r="FS431" s="19" t="e">
        <f ca="1"/>
        <v>#N/A</v>
      </c>
      <c r="FT431" s="19" t="e">
        <f t="shared" ca="1" si="450"/>
        <v>#N/A</v>
      </c>
      <c r="FW431" s="198" cm="1">
        <f t="array" ref="FW431">IFERROR(MATCH(TRUE,INDEX($B$14:$B$117&gt;=FV431,0),0),"")</f>
        <v>1</v>
      </c>
      <c r="FX431" s="194">
        <f t="shared" ca="1" si="451"/>
        <v>3.2000000000000006E-3</v>
      </c>
      <c r="GA431" s="194">
        <f t="shared" si="452"/>
        <v>0</v>
      </c>
      <c r="GB431" s="19" t="e">
        <f ca="1"/>
        <v>#N/A</v>
      </c>
      <c r="GC431" s="19" t="e">
        <f t="shared" ca="1" si="453"/>
        <v>#N/A</v>
      </c>
    </row>
    <row r="432" spans="8:185" x14ac:dyDescent="0.2">
      <c r="H432" s="198" cm="1">
        <f t="array" ref="H432">IFERROR(MATCH(TRUE,INDEX($B$14:$B$117&gt;=G432,0),0),"")</f>
        <v>1</v>
      </c>
      <c r="I432" s="194">
        <f t="shared" ca="1" si="398"/>
        <v>3.2000000000000006E-3</v>
      </c>
      <c r="L432" s="194">
        <f t="shared" si="454"/>
        <v>0</v>
      </c>
      <c r="M432" s="19">
        <f ca="1"/>
        <v>0</v>
      </c>
      <c r="N432" s="19">
        <f t="shared" ca="1" si="455"/>
        <v>0</v>
      </c>
      <c r="Q432" s="198" cm="1">
        <f t="array" ref="Q432">IFERROR(MATCH(TRUE,INDEX($B$14:$B$117&gt;=P432,0),0),"")</f>
        <v>1</v>
      </c>
      <c r="R432" s="194">
        <f t="shared" ca="1" si="399"/>
        <v>3.2000000000000006E-3</v>
      </c>
      <c r="U432" s="194">
        <f t="shared" si="456"/>
        <v>0</v>
      </c>
      <c r="V432" s="19">
        <f ca="1"/>
        <v>0</v>
      </c>
      <c r="W432" s="19">
        <f t="shared" ca="1" si="457"/>
        <v>0</v>
      </c>
      <c r="Z432" s="198" cm="1">
        <f t="array" ref="Z432">IFERROR(MATCH(TRUE,INDEX($B$14:$B$117&gt;=Y432,0),0),"")</f>
        <v>1</v>
      </c>
      <c r="AA432" s="194">
        <f t="shared" ca="1" si="400"/>
        <v>3.2000000000000006E-3</v>
      </c>
      <c r="AD432" s="194">
        <f t="shared" si="401"/>
        <v>0</v>
      </c>
      <c r="AE432" s="19">
        <f ca="1"/>
        <v>0</v>
      </c>
      <c r="AF432" s="19">
        <f t="shared" ca="1" si="402"/>
        <v>0</v>
      </c>
      <c r="AI432" s="198" cm="1">
        <f t="array" ref="AI432">IFERROR(MATCH(TRUE,INDEX($B$14:$B$117&gt;=AH432,0),0),"")</f>
        <v>1</v>
      </c>
      <c r="AJ432" s="194">
        <f t="shared" ca="1" si="403"/>
        <v>3.2000000000000006E-3</v>
      </c>
      <c r="AM432" s="194">
        <f t="shared" si="404"/>
        <v>0</v>
      </c>
      <c r="AN432" s="19">
        <f ca="1"/>
        <v>0</v>
      </c>
      <c r="AO432" s="19">
        <f t="shared" ca="1" si="405"/>
        <v>0</v>
      </c>
      <c r="AR432" s="198" cm="1">
        <f t="array" ref="AR432">IFERROR(MATCH(TRUE,INDEX($B$14:$B$117&gt;=AQ432,0),0),"")</f>
        <v>1</v>
      </c>
      <c r="AS432" s="194">
        <f t="shared" ca="1" si="406"/>
        <v>3.2000000000000006E-3</v>
      </c>
      <c r="AV432" s="194">
        <f t="shared" si="407"/>
        <v>0</v>
      </c>
      <c r="AW432" s="19">
        <f ca="1"/>
        <v>0</v>
      </c>
      <c r="AX432" s="19">
        <f t="shared" ca="1" si="408"/>
        <v>0</v>
      </c>
      <c r="BA432" s="198" cm="1">
        <f t="array" ref="BA432">IFERROR(MATCH(TRUE,INDEX($B$14:$B$117&gt;=AZ432,0),0),"")</f>
        <v>1</v>
      </c>
      <c r="BB432" s="194">
        <f t="shared" ca="1" si="409"/>
        <v>3.2000000000000006E-3</v>
      </c>
      <c r="BE432" s="194">
        <f t="shared" si="410"/>
        <v>0</v>
      </c>
      <c r="BF432" s="19">
        <f ca="1"/>
        <v>0</v>
      </c>
      <c r="BG432" s="19">
        <f t="shared" ca="1" si="411"/>
        <v>0</v>
      </c>
      <c r="BJ432" s="198" cm="1">
        <f t="array" ref="BJ432">IFERROR(MATCH(TRUE,INDEX($B$14:$B$117&gt;=BI432,0),0),"")</f>
        <v>1</v>
      </c>
      <c r="BK432" s="194">
        <f t="shared" ca="1" si="412"/>
        <v>3.2000000000000006E-3</v>
      </c>
      <c r="BN432" s="194">
        <f t="shared" si="413"/>
        <v>0</v>
      </c>
      <c r="BO432" s="19">
        <f ca="1"/>
        <v>0</v>
      </c>
      <c r="BP432" s="19">
        <f t="shared" ca="1" si="414"/>
        <v>0</v>
      </c>
      <c r="BS432" s="198" cm="1">
        <f t="array" ref="BS432">IFERROR(MATCH(TRUE,INDEX($B$14:$B$117&gt;=BR432,0),0),"")</f>
        <v>1</v>
      </c>
      <c r="BT432" s="194">
        <f t="shared" ca="1" si="415"/>
        <v>3.2000000000000006E-3</v>
      </c>
      <c r="BW432" s="194">
        <f t="shared" si="416"/>
        <v>0</v>
      </c>
      <c r="BX432" s="19">
        <f ca="1"/>
        <v>0</v>
      </c>
      <c r="BY432" s="19">
        <f t="shared" ca="1" si="417"/>
        <v>0</v>
      </c>
      <c r="CB432" s="198" cm="1">
        <f t="array" ref="CB432">IFERROR(MATCH(TRUE,INDEX($B$14:$B$117&gt;=CA432,0),0),"")</f>
        <v>1</v>
      </c>
      <c r="CC432" s="194">
        <f t="shared" ca="1" si="418"/>
        <v>3.2000000000000006E-3</v>
      </c>
      <c r="CF432" s="194">
        <f t="shared" si="419"/>
        <v>0</v>
      </c>
      <c r="CG432" s="19">
        <f ca="1"/>
        <v>0</v>
      </c>
      <c r="CH432" s="19">
        <f t="shared" ca="1" si="420"/>
        <v>0</v>
      </c>
      <c r="CK432" s="198" cm="1">
        <f t="array" ref="CK432">IFERROR(MATCH(TRUE,INDEX($B$14:$B$117&gt;=CJ432,0),0),"")</f>
        <v>1</v>
      </c>
      <c r="CL432" s="194">
        <f t="shared" ca="1" si="421"/>
        <v>3.2000000000000006E-3</v>
      </c>
      <c r="CO432" s="194">
        <f t="shared" si="422"/>
        <v>0</v>
      </c>
      <c r="CP432" s="19">
        <f ca="1"/>
        <v>0</v>
      </c>
      <c r="CQ432" s="19">
        <f t="shared" ca="1" si="423"/>
        <v>0</v>
      </c>
      <c r="CT432" s="198" cm="1">
        <f t="array" ref="CT432">IFERROR(MATCH(TRUE,INDEX($B$14:$B$117&gt;=CS432,0),0),"")</f>
        <v>1</v>
      </c>
      <c r="CU432" s="194">
        <f t="shared" ca="1" si="424"/>
        <v>3.2000000000000006E-3</v>
      </c>
      <c r="CX432" s="194">
        <f t="shared" si="425"/>
        <v>0</v>
      </c>
      <c r="CY432" s="19" t="e">
        <f ca="1"/>
        <v>#N/A</v>
      </c>
      <c r="CZ432" s="19" t="e">
        <f t="shared" ca="1" si="426"/>
        <v>#N/A</v>
      </c>
      <c r="DC432" s="198" cm="1">
        <f t="array" ref="DC432">IFERROR(MATCH(TRUE,INDEX($B$14:$B$117&gt;=DB432,0),0),"")</f>
        <v>1</v>
      </c>
      <c r="DD432" s="194">
        <f t="shared" ca="1" si="427"/>
        <v>3.2000000000000006E-3</v>
      </c>
      <c r="DG432" s="194">
        <f t="shared" si="428"/>
        <v>0</v>
      </c>
      <c r="DH432" s="19" t="e">
        <f ca="1"/>
        <v>#N/A</v>
      </c>
      <c r="DI432" s="19" t="e">
        <f t="shared" ca="1" si="429"/>
        <v>#N/A</v>
      </c>
      <c r="DL432" s="198" cm="1">
        <f t="array" ref="DL432">IFERROR(MATCH(TRUE,INDEX($B$14:$B$117&gt;=DK432,0),0),"")</f>
        <v>1</v>
      </c>
      <c r="DM432" s="194">
        <f t="shared" ca="1" si="430"/>
        <v>3.2000000000000006E-3</v>
      </c>
      <c r="DP432" s="194">
        <f t="shared" si="431"/>
        <v>0</v>
      </c>
      <c r="DQ432" s="19" t="e">
        <f ca="1"/>
        <v>#N/A</v>
      </c>
      <c r="DR432" s="19" t="e">
        <f t="shared" ca="1" si="432"/>
        <v>#N/A</v>
      </c>
      <c r="DU432" s="198" cm="1">
        <f t="array" ref="DU432">IFERROR(MATCH(TRUE,INDEX($B$14:$B$117&gt;=DT432,0),0),"")</f>
        <v>1</v>
      </c>
      <c r="DV432" s="194">
        <f t="shared" ca="1" si="433"/>
        <v>3.2000000000000006E-3</v>
      </c>
      <c r="DY432" s="194">
        <f t="shared" si="434"/>
        <v>0</v>
      </c>
      <c r="DZ432" s="19" t="e">
        <f ca="1"/>
        <v>#N/A</v>
      </c>
      <c r="EA432" s="19" t="e">
        <f t="shared" ca="1" si="435"/>
        <v>#N/A</v>
      </c>
      <c r="ED432" s="198" cm="1">
        <f t="array" ref="ED432">IFERROR(MATCH(TRUE,INDEX($B$14:$B$117&gt;=EC432,0),0),"")</f>
        <v>1</v>
      </c>
      <c r="EE432" s="194">
        <f t="shared" ca="1" si="436"/>
        <v>3.2000000000000006E-3</v>
      </c>
      <c r="EH432" s="194">
        <f t="shared" si="437"/>
        <v>0</v>
      </c>
      <c r="EI432" s="19" t="e">
        <f ca="1"/>
        <v>#N/A</v>
      </c>
      <c r="EJ432" s="19" t="e">
        <f t="shared" ca="1" si="438"/>
        <v>#N/A</v>
      </c>
      <c r="EM432" s="198" cm="1">
        <f t="array" ref="EM432">IFERROR(MATCH(TRUE,INDEX($B$14:$B$117&gt;=EL432,0),0),"")</f>
        <v>1</v>
      </c>
      <c r="EN432" s="194">
        <f t="shared" ca="1" si="439"/>
        <v>3.2000000000000006E-3</v>
      </c>
      <c r="EQ432" s="194">
        <f t="shared" si="440"/>
        <v>0</v>
      </c>
      <c r="ER432" s="19" t="e">
        <f ca="1"/>
        <v>#N/A</v>
      </c>
      <c r="ES432" s="19" t="e">
        <f t="shared" ca="1" si="441"/>
        <v>#N/A</v>
      </c>
      <c r="EV432" s="198" cm="1">
        <f t="array" ref="EV432">IFERROR(MATCH(TRUE,INDEX($B$14:$B$117&gt;=EU432,0),0),"")</f>
        <v>1</v>
      </c>
      <c r="EW432" s="194">
        <f t="shared" ca="1" si="442"/>
        <v>3.2000000000000006E-3</v>
      </c>
      <c r="EZ432" s="194">
        <f t="shared" si="443"/>
        <v>0</v>
      </c>
      <c r="FA432" s="19" t="e">
        <f ca="1"/>
        <v>#N/A</v>
      </c>
      <c r="FB432" s="19" t="e">
        <f t="shared" ca="1" si="444"/>
        <v>#N/A</v>
      </c>
      <c r="FE432" s="198" cm="1">
        <f t="array" ref="FE432">IFERROR(MATCH(TRUE,INDEX($B$14:$B$117&gt;=FD432,0),0),"")</f>
        <v>1</v>
      </c>
      <c r="FF432" s="194">
        <f t="shared" ca="1" si="445"/>
        <v>3.2000000000000006E-3</v>
      </c>
      <c r="FI432" s="194">
        <f t="shared" si="446"/>
        <v>0</v>
      </c>
      <c r="FJ432" s="19" t="e">
        <f ca="1"/>
        <v>#N/A</v>
      </c>
      <c r="FK432" s="19" t="e">
        <f t="shared" ca="1" si="447"/>
        <v>#N/A</v>
      </c>
      <c r="FN432" s="198" cm="1">
        <f t="array" ref="FN432">IFERROR(MATCH(TRUE,INDEX($B$14:$B$117&gt;=FM432,0),0),"")</f>
        <v>1</v>
      </c>
      <c r="FO432" s="194">
        <f t="shared" ca="1" si="448"/>
        <v>3.2000000000000006E-3</v>
      </c>
      <c r="FR432" s="194">
        <f t="shared" si="449"/>
        <v>0</v>
      </c>
      <c r="FS432" s="19" t="e">
        <f ca="1"/>
        <v>#N/A</v>
      </c>
      <c r="FT432" s="19" t="e">
        <f t="shared" ca="1" si="450"/>
        <v>#N/A</v>
      </c>
      <c r="FW432" s="198" cm="1">
        <f t="array" ref="FW432">IFERROR(MATCH(TRUE,INDEX($B$14:$B$117&gt;=FV432,0),0),"")</f>
        <v>1</v>
      </c>
      <c r="FX432" s="194">
        <f t="shared" ca="1" si="451"/>
        <v>3.2000000000000006E-3</v>
      </c>
      <c r="GA432" s="194">
        <f t="shared" si="452"/>
        <v>0</v>
      </c>
      <c r="GB432" s="19" t="e">
        <f ca="1"/>
        <v>#N/A</v>
      </c>
      <c r="GC432" s="19" t="e">
        <f t="shared" ca="1" si="453"/>
        <v>#N/A</v>
      </c>
    </row>
    <row r="433" spans="8:185" x14ac:dyDescent="0.2">
      <c r="H433" s="198" cm="1">
        <f t="array" ref="H433">IFERROR(MATCH(TRUE,INDEX($B$14:$B$117&gt;=G433,0),0),"")</f>
        <v>1</v>
      </c>
      <c r="I433" s="194">
        <f t="shared" ca="1" si="398"/>
        <v>3.2000000000000006E-3</v>
      </c>
      <c r="L433" s="194">
        <f t="shared" si="454"/>
        <v>0</v>
      </c>
      <c r="M433" s="19">
        <f ca="1"/>
        <v>0</v>
      </c>
      <c r="N433" s="19">
        <f t="shared" ca="1" si="455"/>
        <v>0</v>
      </c>
      <c r="Q433" s="198" cm="1">
        <f t="array" ref="Q433">IFERROR(MATCH(TRUE,INDEX($B$14:$B$117&gt;=P433,0),0),"")</f>
        <v>1</v>
      </c>
      <c r="R433" s="194">
        <f t="shared" ca="1" si="399"/>
        <v>3.2000000000000006E-3</v>
      </c>
      <c r="U433" s="194">
        <f t="shared" si="456"/>
        <v>0</v>
      </c>
      <c r="V433" s="19">
        <f ca="1"/>
        <v>0</v>
      </c>
      <c r="W433" s="19">
        <f t="shared" ca="1" si="457"/>
        <v>0</v>
      </c>
      <c r="Z433" s="198" cm="1">
        <f t="array" ref="Z433">IFERROR(MATCH(TRUE,INDEX($B$14:$B$117&gt;=Y433,0),0),"")</f>
        <v>1</v>
      </c>
      <c r="AA433" s="194">
        <f t="shared" ca="1" si="400"/>
        <v>3.2000000000000006E-3</v>
      </c>
      <c r="AD433" s="194">
        <f t="shared" si="401"/>
        <v>0</v>
      </c>
      <c r="AE433" s="19">
        <f ca="1"/>
        <v>0</v>
      </c>
      <c r="AF433" s="19">
        <f t="shared" ca="1" si="402"/>
        <v>0</v>
      </c>
      <c r="AI433" s="198" cm="1">
        <f t="array" ref="AI433">IFERROR(MATCH(TRUE,INDEX($B$14:$B$117&gt;=AH433,0),0),"")</f>
        <v>1</v>
      </c>
      <c r="AJ433" s="194">
        <f t="shared" ca="1" si="403"/>
        <v>3.2000000000000006E-3</v>
      </c>
      <c r="AM433" s="194">
        <f t="shared" si="404"/>
        <v>0</v>
      </c>
      <c r="AN433" s="19">
        <f ca="1"/>
        <v>0</v>
      </c>
      <c r="AO433" s="19">
        <f t="shared" ca="1" si="405"/>
        <v>0</v>
      </c>
      <c r="AR433" s="198" cm="1">
        <f t="array" ref="AR433">IFERROR(MATCH(TRUE,INDEX($B$14:$B$117&gt;=AQ433,0),0),"")</f>
        <v>1</v>
      </c>
      <c r="AS433" s="194">
        <f t="shared" ca="1" si="406"/>
        <v>3.2000000000000006E-3</v>
      </c>
      <c r="AV433" s="194">
        <f t="shared" si="407"/>
        <v>0</v>
      </c>
      <c r="AW433" s="19">
        <f ca="1"/>
        <v>0</v>
      </c>
      <c r="AX433" s="19">
        <f t="shared" ca="1" si="408"/>
        <v>0</v>
      </c>
      <c r="BA433" s="198" cm="1">
        <f t="array" ref="BA433">IFERROR(MATCH(TRUE,INDEX($B$14:$B$117&gt;=AZ433,0),0),"")</f>
        <v>1</v>
      </c>
      <c r="BB433" s="194">
        <f t="shared" ca="1" si="409"/>
        <v>3.2000000000000006E-3</v>
      </c>
      <c r="BE433" s="194">
        <f t="shared" si="410"/>
        <v>0</v>
      </c>
      <c r="BF433" s="19">
        <f ca="1"/>
        <v>0</v>
      </c>
      <c r="BG433" s="19">
        <f t="shared" ca="1" si="411"/>
        <v>0</v>
      </c>
      <c r="BJ433" s="198" cm="1">
        <f t="array" ref="BJ433">IFERROR(MATCH(TRUE,INDEX($B$14:$B$117&gt;=BI433,0),0),"")</f>
        <v>1</v>
      </c>
      <c r="BK433" s="194">
        <f t="shared" ca="1" si="412"/>
        <v>3.2000000000000006E-3</v>
      </c>
      <c r="BN433" s="194">
        <f t="shared" si="413"/>
        <v>0</v>
      </c>
      <c r="BO433" s="19">
        <f ca="1"/>
        <v>0</v>
      </c>
      <c r="BP433" s="19">
        <f t="shared" ca="1" si="414"/>
        <v>0</v>
      </c>
      <c r="BS433" s="198" cm="1">
        <f t="array" ref="BS433">IFERROR(MATCH(TRUE,INDEX($B$14:$B$117&gt;=BR433,0),0),"")</f>
        <v>1</v>
      </c>
      <c r="BT433" s="194">
        <f t="shared" ca="1" si="415"/>
        <v>3.2000000000000006E-3</v>
      </c>
      <c r="BW433" s="194">
        <f t="shared" si="416"/>
        <v>0</v>
      </c>
      <c r="BX433" s="19">
        <f ca="1"/>
        <v>0</v>
      </c>
      <c r="BY433" s="19">
        <f t="shared" ca="1" si="417"/>
        <v>0</v>
      </c>
      <c r="CB433" s="198" cm="1">
        <f t="array" ref="CB433">IFERROR(MATCH(TRUE,INDEX($B$14:$B$117&gt;=CA433,0),0),"")</f>
        <v>1</v>
      </c>
      <c r="CC433" s="194">
        <f t="shared" ca="1" si="418"/>
        <v>3.2000000000000006E-3</v>
      </c>
      <c r="CF433" s="194">
        <f t="shared" si="419"/>
        <v>0</v>
      </c>
      <c r="CG433" s="19">
        <f ca="1"/>
        <v>0</v>
      </c>
      <c r="CH433" s="19">
        <f t="shared" ca="1" si="420"/>
        <v>0</v>
      </c>
      <c r="CK433" s="198" cm="1">
        <f t="array" ref="CK433">IFERROR(MATCH(TRUE,INDEX($B$14:$B$117&gt;=CJ433,0),0),"")</f>
        <v>1</v>
      </c>
      <c r="CL433" s="194">
        <f t="shared" ca="1" si="421"/>
        <v>3.2000000000000006E-3</v>
      </c>
      <c r="CO433" s="194">
        <f t="shared" si="422"/>
        <v>0</v>
      </c>
      <c r="CP433" s="19">
        <f ca="1"/>
        <v>0</v>
      </c>
      <c r="CQ433" s="19">
        <f t="shared" ca="1" si="423"/>
        <v>0</v>
      </c>
      <c r="CT433" s="198" cm="1">
        <f t="array" ref="CT433">IFERROR(MATCH(TRUE,INDEX($B$14:$B$117&gt;=CS433,0),0),"")</f>
        <v>1</v>
      </c>
      <c r="CU433" s="194">
        <f t="shared" ca="1" si="424"/>
        <v>3.2000000000000006E-3</v>
      </c>
      <c r="CX433" s="194">
        <f t="shared" si="425"/>
        <v>0</v>
      </c>
      <c r="CY433" s="19" t="e">
        <f ca="1"/>
        <v>#N/A</v>
      </c>
      <c r="CZ433" s="19" t="e">
        <f t="shared" ca="1" si="426"/>
        <v>#N/A</v>
      </c>
      <c r="DC433" s="198" cm="1">
        <f t="array" ref="DC433">IFERROR(MATCH(TRUE,INDEX($B$14:$B$117&gt;=DB433,0),0),"")</f>
        <v>1</v>
      </c>
      <c r="DD433" s="194">
        <f t="shared" ca="1" si="427"/>
        <v>3.2000000000000006E-3</v>
      </c>
      <c r="DG433" s="194">
        <f t="shared" si="428"/>
        <v>0</v>
      </c>
      <c r="DH433" s="19" t="e">
        <f ca="1"/>
        <v>#N/A</v>
      </c>
      <c r="DI433" s="19" t="e">
        <f t="shared" ca="1" si="429"/>
        <v>#N/A</v>
      </c>
      <c r="DL433" s="198" cm="1">
        <f t="array" ref="DL433">IFERROR(MATCH(TRUE,INDEX($B$14:$B$117&gt;=DK433,0),0),"")</f>
        <v>1</v>
      </c>
      <c r="DM433" s="194">
        <f t="shared" ca="1" si="430"/>
        <v>3.2000000000000006E-3</v>
      </c>
      <c r="DP433" s="194">
        <f t="shared" si="431"/>
        <v>0</v>
      </c>
      <c r="DQ433" s="19" t="e">
        <f ca="1"/>
        <v>#N/A</v>
      </c>
      <c r="DR433" s="19" t="e">
        <f t="shared" ca="1" si="432"/>
        <v>#N/A</v>
      </c>
      <c r="DU433" s="198" cm="1">
        <f t="array" ref="DU433">IFERROR(MATCH(TRUE,INDEX($B$14:$B$117&gt;=DT433,0),0),"")</f>
        <v>1</v>
      </c>
      <c r="DV433" s="194">
        <f t="shared" ca="1" si="433"/>
        <v>3.2000000000000006E-3</v>
      </c>
      <c r="DY433" s="194">
        <f t="shared" si="434"/>
        <v>0</v>
      </c>
      <c r="DZ433" s="19" t="e">
        <f ca="1"/>
        <v>#N/A</v>
      </c>
      <c r="EA433" s="19" t="e">
        <f t="shared" ca="1" si="435"/>
        <v>#N/A</v>
      </c>
      <c r="ED433" s="198" cm="1">
        <f t="array" ref="ED433">IFERROR(MATCH(TRUE,INDEX($B$14:$B$117&gt;=EC433,0),0),"")</f>
        <v>1</v>
      </c>
      <c r="EE433" s="194">
        <f t="shared" ca="1" si="436"/>
        <v>3.2000000000000006E-3</v>
      </c>
      <c r="EH433" s="194">
        <f t="shared" si="437"/>
        <v>0</v>
      </c>
      <c r="EI433" s="19" t="e">
        <f ca="1"/>
        <v>#N/A</v>
      </c>
      <c r="EJ433" s="19" t="e">
        <f t="shared" ca="1" si="438"/>
        <v>#N/A</v>
      </c>
      <c r="EM433" s="198" cm="1">
        <f t="array" ref="EM433">IFERROR(MATCH(TRUE,INDEX($B$14:$B$117&gt;=EL433,0),0),"")</f>
        <v>1</v>
      </c>
      <c r="EN433" s="194">
        <f t="shared" ca="1" si="439"/>
        <v>3.2000000000000006E-3</v>
      </c>
      <c r="EQ433" s="194">
        <f t="shared" si="440"/>
        <v>0</v>
      </c>
      <c r="ER433" s="19" t="e">
        <f ca="1"/>
        <v>#N/A</v>
      </c>
      <c r="ES433" s="19" t="e">
        <f t="shared" ca="1" si="441"/>
        <v>#N/A</v>
      </c>
      <c r="EV433" s="198" cm="1">
        <f t="array" ref="EV433">IFERROR(MATCH(TRUE,INDEX($B$14:$B$117&gt;=EU433,0),0),"")</f>
        <v>1</v>
      </c>
      <c r="EW433" s="194">
        <f t="shared" ca="1" si="442"/>
        <v>3.2000000000000006E-3</v>
      </c>
      <c r="EZ433" s="194">
        <f t="shared" si="443"/>
        <v>0</v>
      </c>
      <c r="FA433" s="19" t="e">
        <f ca="1"/>
        <v>#N/A</v>
      </c>
      <c r="FB433" s="19" t="e">
        <f t="shared" ca="1" si="444"/>
        <v>#N/A</v>
      </c>
      <c r="FE433" s="198" cm="1">
        <f t="array" ref="FE433">IFERROR(MATCH(TRUE,INDEX($B$14:$B$117&gt;=FD433,0),0),"")</f>
        <v>1</v>
      </c>
      <c r="FF433" s="194">
        <f t="shared" ca="1" si="445"/>
        <v>3.2000000000000006E-3</v>
      </c>
      <c r="FI433" s="194">
        <f t="shared" si="446"/>
        <v>0</v>
      </c>
      <c r="FJ433" s="19" t="e">
        <f ca="1"/>
        <v>#N/A</v>
      </c>
      <c r="FK433" s="19" t="e">
        <f t="shared" ca="1" si="447"/>
        <v>#N/A</v>
      </c>
      <c r="FN433" s="198" cm="1">
        <f t="array" ref="FN433">IFERROR(MATCH(TRUE,INDEX($B$14:$B$117&gt;=FM433,0),0),"")</f>
        <v>1</v>
      </c>
      <c r="FO433" s="194">
        <f t="shared" ca="1" si="448"/>
        <v>3.2000000000000006E-3</v>
      </c>
      <c r="FR433" s="194">
        <f t="shared" si="449"/>
        <v>0</v>
      </c>
      <c r="FS433" s="19" t="e">
        <f ca="1"/>
        <v>#N/A</v>
      </c>
      <c r="FT433" s="19" t="e">
        <f t="shared" ca="1" si="450"/>
        <v>#N/A</v>
      </c>
      <c r="FW433" s="198" cm="1">
        <f t="array" ref="FW433">IFERROR(MATCH(TRUE,INDEX($B$14:$B$117&gt;=FV433,0),0),"")</f>
        <v>1</v>
      </c>
      <c r="FX433" s="194">
        <f t="shared" ca="1" si="451"/>
        <v>3.2000000000000006E-3</v>
      </c>
      <c r="GA433" s="194">
        <f t="shared" si="452"/>
        <v>0</v>
      </c>
      <c r="GB433" s="19" t="e">
        <f ca="1"/>
        <v>#N/A</v>
      </c>
      <c r="GC433" s="19" t="e">
        <f t="shared" ca="1" si="453"/>
        <v>#N/A</v>
      </c>
    </row>
    <row r="434" spans="8:185" x14ac:dyDescent="0.2">
      <c r="H434" s="198" cm="1">
        <f t="array" ref="H434">IFERROR(MATCH(TRUE,INDEX($B$14:$B$117&gt;=G434,0),0),"")</f>
        <v>1</v>
      </c>
      <c r="I434" s="194">
        <f t="shared" ca="1" si="398"/>
        <v>3.2000000000000006E-3</v>
      </c>
      <c r="L434" s="194">
        <f t="shared" si="454"/>
        <v>0</v>
      </c>
      <c r="M434" s="19">
        <f ca="1"/>
        <v>0</v>
      </c>
      <c r="N434" s="19">
        <f t="shared" ca="1" si="455"/>
        <v>0</v>
      </c>
      <c r="Q434" s="198" cm="1">
        <f t="array" ref="Q434">IFERROR(MATCH(TRUE,INDEX($B$14:$B$117&gt;=P434,0),0),"")</f>
        <v>1</v>
      </c>
      <c r="R434" s="194">
        <f t="shared" ca="1" si="399"/>
        <v>3.2000000000000006E-3</v>
      </c>
      <c r="U434" s="194">
        <f t="shared" si="456"/>
        <v>0</v>
      </c>
      <c r="V434" s="19">
        <f ca="1"/>
        <v>0</v>
      </c>
      <c r="W434" s="19">
        <f t="shared" ca="1" si="457"/>
        <v>0</v>
      </c>
      <c r="Z434" s="198" cm="1">
        <f t="array" ref="Z434">IFERROR(MATCH(TRUE,INDEX($B$14:$B$117&gt;=Y434,0),0),"")</f>
        <v>1</v>
      </c>
      <c r="AA434" s="194">
        <f t="shared" ca="1" si="400"/>
        <v>3.2000000000000006E-3</v>
      </c>
      <c r="AD434" s="194">
        <f t="shared" si="401"/>
        <v>0</v>
      </c>
      <c r="AE434" s="19">
        <f ca="1"/>
        <v>0</v>
      </c>
      <c r="AF434" s="19">
        <f t="shared" ca="1" si="402"/>
        <v>0</v>
      </c>
      <c r="AI434" s="198" cm="1">
        <f t="array" ref="AI434">IFERROR(MATCH(TRUE,INDEX($B$14:$B$117&gt;=AH434,0),0),"")</f>
        <v>1</v>
      </c>
      <c r="AJ434" s="194">
        <f t="shared" ca="1" si="403"/>
        <v>3.2000000000000006E-3</v>
      </c>
      <c r="AM434" s="194">
        <f t="shared" si="404"/>
        <v>0</v>
      </c>
      <c r="AN434" s="19">
        <f ca="1"/>
        <v>0</v>
      </c>
      <c r="AO434" s="19">
        <f t="shared" ca="1" si="405"/>
        <v>0</v>
      </c>
      <c r="AR434" s="198" cm="1">
        <f t="array" ref="AR434">IFERROR(MATCH(TRUE,INDEX($B$14:$B$117&gt;=AQ434,0),0),"")</f>
        <v>1</v>
      </c>
      <c r="AS434" s="194">
        <f t="shared" ca="1" si="406"/>
        <v>3.2000000000000006E-3</v>
      </c>
      <c r="AV434" s="194">
        <f t="shared" si="407"/>
        <v>0</v>
      </c>
      <c r="AW434" s="19">
        <f ca="1"/>
        <v>0</v>
      </c>
      <c r="AX434" s="19">
        <f t="shared" ca="1" si="408"/>
        <v>0</v>
      </c>
      <c r="BA434" s="198" cm="1">
        <f t="array" ref="BA434">IFERROR(MATCH(TRUE,INDEX($B$14:$B$117&gt;=AZ434,0),0),"")</f>
        <v>1</v>
      </c>
      <c r="BB434" s="194">
        <f t="shared" ca="1" si="409"/>
        <v>3.2000000000000006E-3</v>
      </c>
      <c r="BE434" s="194">
        <f t="shared" si="410"/>
        <v>0</v>
      </c>
      <c r="BF434" s="19">
        <f ca="1"/>
        <v>0</v>
      </c>
      <c r="BG434" s="19">
        <f t="shared" ca="1" si="411"/>
        <v>0</v>
      </c>
      <c r="BJ434" s="198" cm="1">
        <f t="array" ref="BJ434">IFERROR(MATCH(TRUE,INDEX($B$14:$B$117&gt;=BI434,0),0),"")</f>
        <v>1</v>
      </c>
      <c r="BK434" s="194">
        <f t="shared" ca="1" si="412"/>
        <v>3.2000000000000006E-3</v>
      </c>
      <c r="BN434" s="194">
        <f t="shared" si="413"/>
        <v>0</v>
      </c>
      <c r="BO434" s="19">
        <f ca="1"/>
        <v>0</v>
      </c>
      <c r="BP434" s="19">
        <f t="shared" ca="1" si="414"/>
        <v>0</v>
      </c>
      <c r="BS434" s="198" cm="1">
        <f t="array" ref="BS434">IFERROR(MATCH(TRUE,INDEX($B$14:$B$117&gt;=BR434,0),0),"")</f>
        <v>1</v>
      </c>
      <c r="BT434" s="194">
        <f t="shared" ca="1" si="415"/>
        <v>3.2000000000000006E-3</v>
      </c>
      <c r="BW434" s="194">
        <f t="shared" si="416"/>
        <v>0</v>
      </c>
      <c r="BX434" s="19">
        <f ca="1"/>
        <v>0</v>
      </c>
      <c r="BY434" s="19">
        <f t="shared" ca="1" si="417"/>
        <v>0</v>
      </c>
      <c r="CB434" s="198" cm="1">
        <f t="array" ref="CB434">IFERROR(MATCH(TRUE,INDEX($B$14:$B$117&gt;=CA434,0),0),"")</f>
        <v>1</v>
      </c>
      <c r="CC434" s="194">
        <f t="shared" ca="1" si="418"/>
        <v>3.2000000000000006E-3</v>
      </c>
      <c r="CF434" s="194">
        <f t="shared" si="419"/>
        <v>0</v>
      </c>
      <c r="CG434" s="19">
        <f ca="1"/>
        <v>0</v>
      </c>
      <c r="CH434" s="19">
        <f t="shared" ca="1" si="420"/>
        <v>0</v>
      </c>
      <c r="CK434" s="198" cm="1">
        <f t="array" ref="CK434">IFERROR(MATCH(TRUE,INDEX($B$14:$B$117&gt;=CJ434,0),0),"")</f>
        <v>1</v>
      </c>
      <c r="CL434" s="194">
        <f t="shared" ca="1" si="421"/>
        <v>3.2000000000000006E-3</v>
      </c>
      <c r="CO434" s="194">
        <f t="shared" si="422"/>
        <v>0</v>
      </c>
      <c r="CP434" s="19">
        <f ca="1"/>
        <v>0</v>
      </c>
      <c r="CQ434" s="19">
        <f t="shared" ca="1" si="423"/>
        <v>0</v>
      </c>
      <c r="CT434" s="198" cm="1">
        <f t="array" ref="CT434">IFERROR(MATCH(TRUE,INDEX($B$14:$B$117&gt;=CS434,0),0),"")</f>
        <v>1</v>
      </c>
      <c r="CU434" s="194">
        <f t="shared" ca="1" si="424"/>
        <v>3.2000000000000006E-3</v>
      </c>
      <c r="CX434" s="194">
        <f t="shared" si="425"/>
        <v>0</v>
      </c>
      <c r="CY434" s="19" t="e">
        <f ca="1"/>
        <v>#N/A</v>
      </c>
      <c r="CZ434" s="19" t="e">
        <f t="shared" ca="1" si="426"/>
        <v>#N/A</v>
      </c>
      <c r="DC434" s="198" cm="1">
        <f t="array" ref="DC434">IFERROR(MATCH(TRUE,INDEX($B$14:$B$117&gt;=DB434,0),0),"")</f>
        <v>1</v>
      </c>
      <c r="DD434" s="194">
        <f t="shared" ca="1" si="427"/>
        <v>3.2000000000000006E-3</v>
      </c>
      <c r="DG434" s="194">
        <f t="shared" si="428"/>
        <v>0</v>
      </c>
      <c r="DH434" s="19" t="e">
        <f ca="1"/>
        <v>#N/A</v>
      </c>
      <c r="DI434" s="19" t="e">
        <f t="shared" ca="1" si="429"/>
        <v>#N/A</v>
      </c>
      <c r="DL434" s="198" cm="1">
        <f t="array" ref="DL434">IFERROR(MATCH(TRUE,INDEX($B$14:$B$117&gt;=DK434,0),0),"")</f>
        <v>1</v>
      </c>
      <c r="DM434" s="194">
        <f t="shared" ca="1" si="430"/>
        <v>3.2000000000000006E-3</v>
      </c>
      <c r="DP434" s="194">
        <f t="shared" si="431"/>
        <v>0</v>
      </c>
      <c r="DQ434" s="19" t="e">
        <f ca="1"/>
        <v>#N/A</v>
      </c>
      <c r="DR434" s="19" t="e">
        <f t="shared" ca="1" si="432"/>
        <v>#N/A</v>
      </c>
      <c r="DU434" s="198" cm="1">
        <f t="array" ref="DU434">IFERROR(MATCH(TRUE,INDEX($B$14:$B$117&gt;=DT434,0),0),"")</f>
        <v>1</v>
      </c>
      <c r="DV434" s="194">
        <f t="shared" ca="1" si="433"/>
        <v>3.2000000000000006E-3</v>
      </c>
      <c r="DY434" s="194">
        <f t="shared" si="434"/>
        <v>0</v>
      </c>
      <c r="DZ434" s="19" t="e">
        <f ca="1"/>
        <v>#N/A</v>
      </c>
      <c r="EA434" s="19" t="e">
        <f t="shared" ca="1" si="435"/>
        <v>#N/A</v>
      </c>
      <c r="ED434" s="198" cm="1">
        <f t="array" ref="ED434">IFERROR(MATCH(TRUE,INDEX($B$14:$B$117&gt;=EC434,0),0),"")</f>
        <v>1</v>
      </c>
      <c r="EE434" s="194">
        <f t="shared" ca="1" si="436"/>
        <v>3.2000000000000006E-3</v>
      </c>
      <c r="EH434" s="194">
        <f t="shared" si="437"/>
        <v>0</v>
      </c>
      <c r="EI434" s="19" t="e">
        <f ca="1"/>
        <v>#N/A</v>
      </c>
      <c r="EJ434" s="19" t="e">
        <f t="shared" ca="1" si="438"/>
        <v>#N/A</v>
      </c>
      <c r="EM434" s="198" cm="1">
        <f t="array" ref="EM434">IFERROR(MATCH(TRUE,INDEX($B$14:$B$117&gt;=EL434,0),0),"")</f>
        <v>1</v>
      </c>
      <c r="EN434" s="194">
        <f t="shared" ca="1" si="439"/>
        <v>3.2000000000000006E-3</v>
      </c>
      <c r="EQ434" s="194">
        <f t="shared" si="440"/>
        <v>0</v>
      </c>
      <c r="ER434" s="19" t="e">
        <f ca="1"/>
        <v>#N/A</v>
      </c>
      <c r="ES434" s="19" t="e">
        <f t="shared" ca="1" si="441"/>
        <v>#N/A</v>
      </c>
      <c r="EV434" s="198" cm="1">
        <f t="array" ref="EV434">IFERROR(MATCH(TRUE,INDEX($B$14:$B$117&gt;=EU434,0),0),"")</f>
        <v>1</v>
      </c>
      <c r="EW434" s="194">
        <f t="shared" ca="1" si="442"/>
        <v>3.2000000000000006E-3</v>
      </c>
      <c r="EZ434" s="194">
        <f t="shared" si="443"/>
        <v>0</v>
      </c>
      <c r="FA434" s="19" t="e">
        <f ca="1"/>
        <v>#N/A</v>
      </c>
      <c r="FB434" s="19" t="e">
        <f t="shared" ca="1" si="444"/>
        <v>#N/A</v>
      </c>
      <c r="FE434" s="198" cm="1">
        <f t="array" ref="FE434">IFERROR(MATCH(TRUE,INDEX($B$14:$B$117&gt;=FD434,0),0),"")</f>
        <v>1</v>
      </c>
      <c r="FF434" s="194">
        <f t="shared" ca="1" si="445"/>
        <v>3.2000000000000006E-3</v>
      </c>
      <c r="FI434" s="194">
        <f t="shared" si="446"/>
        <v>0</v>
      </c>
      <c r="FJ434" s="19" t="e">
        <f ca="1"/>
        <v>#N/A</v>
      </c>
      <c r="FK434" s="19" t="e">
        <f t="shared" ca="1" si="447"/>
        <v>#N/A</v>
      </c>
      <c r="FN434" s="198" cm="1">
        <f t="array" ref="FN434">IFERROR(MATCH(TRUE,INDEX($B$14:$B$117&gt;=FM434,0),0),"")</f>
        <v>1</v>
      </c>
      <c r="FO434" s="194">
        <f t="shared" ca="1" si="448"/>
        <v>3.2000000000000006E-3</v>
      </c>
      <c r="FR434" s="194">
        <f t="shared" si="449"/>
        <v>0</v>
      </c>
      <c r="FS434" s="19" t="e">
        <f ca="1"/>
        <v>#N/A</v>
      </c>
      <c r="FT434" s="19" t="e">
        <f t="shared" ca="1" si="450"/>
        <v>#N/A</v>
      </c>
      <c r="FW434" s="198" cm="1">
        <f t="array" ref="FW434">IFERROR(MATCH(TRUE,INDEX($B$14:$B$117&gt;=FV434,0),0),"")</f>
        <v>1</v>
      </c>
      <c r="FX434" s="194">
        <f t="shared" ca="1" si="451"/>
        <v>3.2000000000000006E-3</v>
      </c>
      <c r="GA434" s="194">
        <f t="shared" si="452"/>
        <v>0</v>
      </c>
      <c r="GB434" s="19" t="e">
        <f ca="1"/>
        <v>#N/A</v>
      </c>
      <c r="GC434" s="19" t="e">
        <f t="shared" ca="1" si="453"/>
        <v>#N/A</v>
      </c>
    </row>
    <row r="435" spans="8:185" x14ac:dyDescent="0.2">
      <c r="H435" s="198" cm="1">
        <f t="array" ref="H435">IFERROR(MATCH(TRUE,INDEX($B$14:$B$117&gt;=G435,0),0),"")</f>
        <v>1</v>
      </c>
      <c r="I435" s="194">
        <f t="shared" ca="1" si="398"/>
        <v>3.2000000000000006E-3</v>
      </c>
      <c r="L435" s="194">
        <f t="shared" si="454"/>
        <v>0</v>
      </c>
      <c r="M435" s="19">
        <f ca="1"/>
        <v>0</v>
      </c>
      <c r="N435" s="19">
        <f t="shared" ca="1" si="455"/>
        <v>0</v>
      </c>
      <c r="Q435" s="198" cm="1">
        <f t="array" ref="Q435">IFERROR(MATCH(TRUE,INDEX($B$14:$B$117&gt;=P435,0),0),"")</f>
        <v>1</v>
      </c>
      <c r="R435" s="194">
        <f t="shared" ca="1" si="399"/>
        <v>3.2000000000000006E-3</v>
      </c>
      <c r="U435" s="194">
        <f t="shared" si="456"/>
        <v>0</v>
      </c>
      <c r="V435" s="19">
        <f ca="1"/>
        <v>0</v>
      </c>
      <c r="W435" s="19">
        <f t="shared" ca="1" si="457"/>
        <v>0</v>
      </c>
      <c r="Z435" s="198" cm="1">
        <f t="array" ref="Z435">IFERROR(MATCH(TRUE,INDEX($B$14:$B$117&gt;=Y435,0),0),"")</f>
        <v>1</v>
      </c>
      <c r="AA435" s="194">
        <f t="shared" ca="1" si="400"/>
        <v>3.2000000000000006E-3</v>
      </c>
      <c r="AD435" s="194">
        <f t="shared" si="401"/>
        <v>0</v>
      </c>
      <c r="AE435" s="19">
        <f ca="1"/>
        <v>0</v>
      </c>
      <c r="AF435" s="19">
        <f t="shared" ca="1" si="402"/>
        <v>0</v>
      </c>
      <c r="AI435" s="198" cm="1">
        <f t="array" ref="AI435">IFERROR(MATCH(TRUE,INDEX($B$14:$B$117&gt;=AH435,0),0),"")</f>
        <v>1</v>
      </c>
      <c r="AJ435" s="194">
        <f t="shared" ca="1" si="403"/>
        <v>3.2000000000000006E-3</v>
      </c>
      <c r="AM435" s="194">
        <f t="shared" si="404"/>
        <v>0</v>
      </c>
      <c r="AN435" s="19">
        <f ca="1"/>
        <v>0</v>
      </c>
      <c r="AO435" s="19">
        <f t="shared" ca="1" si="405"/>
        <v>0</v>
      </c>
      <c r="AR435" s="198" cm="1">
        <f t="array" ref="AR435">IFERROR(MATCH(TRUE,INDEX($B$14:$B$117&gt;=AQ435,0),0),"")</f>
        <v>1</v>
      </c>
      <c r="AS435" s="194">
        <f t="shared" ca="1" si="406"/>
        <v>3.2000000000000006E-3</v>
      </c>
      <c r="AV435" s="194">
        <f t="shared" si="407"/>
        <v>0</v>
      </c>
      <c r="AW435" s="19">
        <f ca="1"/>
        <v>0</v>
      </c>
      <c r="AX435" s="19">
        <f t="shared" ca="1" si="408"/>
        <v>0</v>
      </c>
      <c r="BA435" s="198" cm="1">
        <f t="array" ref="BA435">IFERROR(MATCH(TRUE,INDEX($B$14:$B$117&gt;=AZ435,0),0),"")</f>
        <v>1</v>
      </c>
      <c r="BB435" s="194">
        <f t="shared" ca="1" si="409"/>
        <v>3.2000000000000006E-3</v>
      </c>
      <c r="BE435" s="194">
        <f t="shared" si="410"/>
        <v>0</v>
      </c>
      <c r="BF435" s="19">
        <f ca="1"/>
        <v>0</v>
      </c>
      <c r="BG435" s="19">
        <f t="shared" ca="1" si="411"/>
        <v>0</v>
      </c>
      <c r="BJ435" s="198" cm="1">
        <f t="array" ref="BJ435">IFERROR(MATCH(TRUE,INDEX($B$14:$B$117&gt;=BI435,0),0),"")</f>
        <v>1</v>
      </c>
      <c r="BK435" s="194">
        <f t="shared" ca="1" si="412"/>
        <v>3.2000000000000006E-3</v>
      </c>
      <c r="BN435" s="194">
        <f t="shared" si="413"/>
        <v>0</v>
      </c>
      <c r="BO435" s="19">
        <f ca="1"/>
        <v>0</v>
      </c>
      <c r="BP435" s="19">
        <f t="shared" ca="1" si="414"/>
        <v>0</v>
      </c>
      <c r="BS435" s="198" cm="1">
        <f t="array" ref="BS435">IFERROR(MATCH(TRUE,INDEX($B$14:$B$117&gt;=BR435,0),0),"")</f>
        <v>1</v>
      </c>
      <c r="BT435" s="194">
        <f t="shared" ca="1" si="415"/>
        <v>3.2000000000000006E-3</v>
      </c>
      <c r="BW435" s="194">
        <f t="shared" si="416"/>
        <v>0</v>
      </c>
      <c r="BX435" s="19">
        <f ca="1"/>
        <v>0</v>
      </c>
      <c r="BY435" s="19">
        <f t="shared" ca="1" si="417"/>
        <v>0</v>
      </c>
      <c r="CB435" s="198" cm="1">
        <f t="array" ref="CB435">IFERROR(MATCH(TRUE,INDEX($B$14:$B$117&gt;=CA435,0),0),"")</f>
        <v>1</v>
      </c>
      <c r="CC435" s="194">
        <f t="shared" ca="1" si="418"/>
        <v>3.2000000000000006E-3</v>
      </c>
      <c r="CF435" s="194">
        <f t="shared" si="419"/>
        <v>0</v>
      </c>
      <c r="CG435" s="19">
        <f ca="1"/>
        <v>0</v>
      </c>
      <c r="CH435" s="19">
        <f t="shared" ca="1" si="420"/>
        <v>0</v>
      </c>
      <c r="CK435" s="198" cm="1">
        <f t="array" ref="CK435">IFERROR(MATCH(TRUE,INDEX($B$14:$B$117&gt;=CJ435,0),0),"")</f>
        <v>1</v>
      </c>
      <c r="CL435" s="194">
        <f t="shared" ca="1" si="421"/>
        <v>3.2000000000000006E-3</v>
      </c>
      <c r="CO435" s="194">
        <f t="shared" si="422"/>
        <v>0</v>
      </c>
      <c r="CP435" s="19">
        <f ca="1"/>
        <v>0</v>
      </c>
      <c r="CQ435" s="19">
        <f t="shared" ca="1" si="423"/>
        <v>0</v>
      </c>
      <c r="CT435" s="198" cm="1">
        <f t="array" ref="CT435">IFERROR(MATCH(TRUE,INDEX($B$14:$B$117&gt;=CS435,0),0),"")</f>
        <v>1</v>
      </c>
      <c r="CU435" s="194">
        <f t="shared" ca="1" si="424"/>
        <v>3.2000000000000006E-3</v>
      </c>
      <c r="CX435" s="194">
        <f t="shared" si="425"/>
        <v>0</v>
      </c>
      <c r="CY435" s="19" t="e">
        <f ca="1"/>
        <v>#N/A</v>
      </c>
      <c r="CZ435" s="19" t="e">
        <f t="shared" ca="1" si="426"/>
        <v>#N/A</v>
      </c>
      <c r="DC435" s="198" cm="1">
        <f t="array" ref="DC435">IFERROR(MATCH(TRUE,INDEX($B$14:$B$117&gt;=DB435,0),0),"")</f>
        <v>1</v>
      </c>
      <c r="DD435" s="194">
        <f t="shared" ca="1" si="427"/>
        <v>3.2000000000000006E-3</v>
      </c>
      <c r="DG435" s="194">
        <f t="shared" si="428"/>
        <v>0</v>
      </c>
      <c r="DH435" s="19" t="e">
        <f ca="1"/>
        <v>#N/A</v>
      </c>
      <c r="DI435" s="19" t="e">
        <f t="shared" ca="1" si="429"/>
        <v>#N/A</v>
      </c>
      <c r="DL435" s="198" cm="1">
        <f t="array" ref="DL435">IFERROR(MATCH(TRUE,INDEX($B$14:$B$117&gt;=DK435,0),0),"")</f>
        <v>1</v>
      </c>
      <c r="DM435" s="194">
        <f t="shared" ca="1" si="430"/>
        <v>3.2000000000000006E-3</v>
      </c>
      <c r="DP435" s="194">
        <f t="shared" si="431"/>
        <v>0</v>
      </c>
      <c r="DQ435" s="19" t="e">
        <f ca="1"/>
        <v>#N/A</v>
      </c>
      <c r="DR435" s="19" t="e">
        <f t="shared" ca="1" si="432"/>
        <v>#N/A</v>
      </c>
      <c r="DU435" s="198" cm="1">
        <f t="array" ref="DU435">IFERROR(MATCH(TRUE,INDEX($B$14:$B$117&gt;=DT435,0),0),"")</f>
        <v>1</v>
      </c>
      <c r="DV435" s="194">
        <f t="shared" ca="1" si="433"/>
        <v>3.2000000000000006E-3</v>
      </c>
      <c r="DY435" s="194">
        <f t="shared" si="434"/>
        <v>0</v>
      </c>
      <c r="DZ435" s="19" t="e">
        <f ca="1"/>
        <v>#N/A</v>
      </c>
      <c r="EA435" s="19" t="e">
        <f t="shared" ca="1" si="435"/>
        <v>#N/A</v>
      </c>
      <c r="ED435" s="198" cm="1">
        <f t="array" ref="ED435">IFERROR(MATCH(TRUE,INDEX($B$14:$B$117&gt;=EC435,0),0),"")</f>
        <v>1</v>
      </c>
      <c r="EE435" s="194">
        <f t="shared" ca="1" si="436"/>
        <v>3.2000000000000006E-3</v>
      </c>
      <c r="EH435" s="194">
        <f t="shared" si="437"/>
        <v>0</v>
      </c>
      <c r="EI435" s="19" t="e">
        <f ca="1"/>
        <v>#N/A</v>
      </c>
      <c r="EJ435" s="19" t="e">
        <f t="shared" ca="1" si="438"/>
        <v>#N/A</v>
      </c>
      <c r="EM435" s="198" cm="1">
        <f t="array" ref="EM435">IFERROR(MATCH(TRUE,INDEX($B$14:$B$117&gt;=EL435,0),0),"")</f>
        <v>1</v>
      </c>
      <c r="EN435" s="194">
        <f t="shared" ca="1" si="439"/>
        <v>3.2000000000000006E-3</v>
      </c>
      <c r="EQ435" s="194">
        <f t="shared" si="440"/>
        <v>0</v>
      </c>
      <c r="ER435" s="19" t="e">
        <f ca="1"/>
        <v>#N/A</v>
      </c>
      <c r="ES435" s="19" t="e">
        <f t="shared" ca="1" si="441"/>
        <v>#N/A</v>
      </c>
      <c r="EV435" s="198" cm="1">
        <f t="array" ref="EV435">IFERROR(MATCH(TRUE,INDEX($B$14:$B$117&gt;=EU435,0),0),"")</f>
        <v>1</v>
      </c>
      <c r="EW435" s="194">
        <f t="shared" ca="1" si="442"/>
        <v>3.2000000000000006E-3</v>
      </c>
      <c r="EZ435" s="194">
        <f t="shared" si="443"/>
        <v>0</v>
      </c>
      <c r="FA435" s="19" t="e">
        <f ca="1"/>
        <v>#N/A</v>
      </c>
      <c r="FB435" s="19" t="e">
        <f t="shared" ca="1" si="444"/>
        <v>#N/A</v>
      </c>
      <c r="FE435" s="198" cm="1">
        <f t="array" ref="FE435">IFERROR(MATCH(TRUE,INDEX($B$14:$B$117&gt;=FD435,0),0),"")</f>
        <v>1</v>
      </c>
      <c r="FF435" s="194">
        <f t="shared" ca="1" si="445"/>
        <v>3.2000000000000006E-3</v>
      </c>
      <c r="FI435" s="194">
        <f t="shared" si="446"/>
        <v>0</v>
      </c>
      <c r="FJ435" s="19" t="e">
        <f ca="1"/>
        <v>#N/A</v>
      </c>
      <c r="FK435" s="19" t="e">
        <f t="shared" ca="1" si="447"/>
        <v>#N/A</v>
      </c>
      <c r="FN435" s="198" cm="1">
        <f t="array" ref="FN435">IFERROR(MATCH(TRUE,INDEX($B$14:$B$117&gt;=FM435,0),0),"")</f>
        <v>1</v>
      </c>
      <c r="FO435" s="194">
        <f t="shared" ca="1" si="448"/>
        <v>3.2000000000000006E-3</v>
      </c>
      <c r="FR435" s="194">
        <f t="shared" si="449"/>
        <v>0</v>
      </c>
      <c r="FS435" s="19" t="e">
        <f ca="1"/>
        <v>#N/A</v>
      </c>
      <c r="FT435" s="19" t="e">
        <f t="shared" ca="1" si="450"/>
        <v>#N/A</v>
      </c>
      <c r="FW435" s="198" cm="1">
        <f t="array" ref="FW435">IFERROR(MATCH(TRUE,INDEX($B$14:$B$117&gt;=FV435,0),0),"")</f>
        <v>1</v>
      </c>
      <c r="FX435" s="194">
        <f t="shared" ca="1" si="451"/>
        <v>3.2000000000000006E-3</v>
      </c>
      <c r="GA435" s="194">
        <f t="shared" si="452"/>
        <v>0</v>
      </c>
      <c r="GB435" s="19" t="e">
        <f ca="1"/>
        <v>#N/A</v>
      </c>
      <c r="GC435" s="19" t="e">
        <f t="shared" ca="1" si="453"/>
        <v>#N/A</v>
      </c>
    </row>
    <row r="436" spans="8:185" x14ac:dyDescent="0.2">
      <c r="H436" s="198" cm="1">
        <f t="array" ref="H436">IFERROR(MATCH(TRUE,INDEX($B$14:$B$117&gt;=G436,0),0),"")</f>
        <v>1</v>
      </c>
      <c r="I436" s="194">
        <f t="shared" ca="1" si="398"/>
        <v>3.2000000000000006E-3</v>
      </c>
      <c r="L436" s="194">
        <f t="shared" si="454"/>
        <v>0</v>
      </c>
      <c r="M436" s="19">
        <f ca="1"/>
        <v>0</v>
      </c>
      <c r="N436" s="19">
        <f t="shared" ca="1" si="455"/>
        <v>0</v>
      </c>
      <c r="Q436" s="198" cm="1">
        <f t="array" ref="Q436">IFERROR(MATCH(TRUE,INDEX($B$14:$B$117&gt;=P436,0),0),"")</f>
        <v>1</v>
      </c>
      <c r="R436" s="194">
        <f t="shared" ca="1" si="399"/>
        <v>3.2000000000000006E-3</v>
      </c>
      <c r="U436" s="194">
        <f t="shared" si="456"/>
        <v>0</v>
      </c>
      <c r="V436" s="19">
        <f ca="1"/>
        <v>0</v>
      </c>
      <c r="W436" s="19">
        <f t="shared" ca="1" si="457"/>
        <v>0</v>
      </c>
      <c r="Z436" s="198" cm="1">
        <f t="array" ref="Z436">IFERROR(MATCH(TRUE,INDEX($B$14:$B$117&gt;=Y436,0),0),"")</f>
        <v>1</v>
      </c>
      <c r="AA436" s="194">
        <f t="shared" ca="1" si="400"/>
        <v>3.2000000000000006E-3</v>
      </c>
      <c r="AD436" s="194">
        <f t="shared" si="401"/>
        <v>0</v>
      </c>
      <c r="AE436" s="19">
        <f ca="1"/>
        <v>0</v>
      </c>
      <c r="AF436" s="19">
        <f t="shared" ca="1" si="402"/>
        <v>0</v>
      </c>
      <c r="AI436" s="198" cm="1">
        <f t="array" ref="AI436">IFERROR(MATCH(TRUE,INDEX($B$14:$B$117&gt;=AH436,0),0),"")</f>
        <v>1</v>
      </c>
      <c r="AJ436" s="194">
        <f t="shared" ca="1" si="403"/>
        <v>3.2000000000000006E-3</v>
      </c>
      <c r="AM436" s="194">
        <f t="shared" si="404"/>
        <v>0</v>
      </c>
      <c r="AN436" s="19">
        <f ca="1"/>
        <v>0</v>
      </c>
      <c r="AO436" s="19">
        <f t="shared" ca="1" si="405"/>
        <v>0</v>
      </c>
      <c r="AR436" s="198" cm="1">
        <f t="array" ref="AR436">IFERROR(MATCH(TRUE,INDEX($B$14:$B$117&gt;=AQ436,0),0),"")</f>
        <v>1</v>
      </c>
      <c r="AS436" s="194">
        <f t="shared" ca="1" si="406"/>
        <v>3.2000000000000006E-3</v>
      </c>
      <c r="AV436" s="194">
        <f t="shared" si="407"/>
        <v>0</v>
      </c>
      <c r="AW436" s="19">
        <f ca="1"/>
        <v>0</v>
      </c>
      <c r="AX436" s="19">
        <f t="shared" ca="1" si="408"/>
        <v>0</v>
      </c>
      <c r="BA436" s="198" cm="1">
        <f t="array" ref="BA436">IFERROR(MATCH(TRUE,INDEX($B$14:$B$117&gt;=AZ436,0),0),"")</f>
        <v>1</v>
      </c>
      <c r="BB436" s="194">
        <f t="shared" ca="1" si="409"/>
        <v>3.2000000000000006E-3</v>
      </c>
      <c r="BE436" s="194">
        <f t="shared" si="410"/>
        <v>0</v>
      </c>
      <c r="BF436" s="19">
        <f ca="1"/>
        <v>0</v>
      </c>
      <c r="BG436" s="19">
        <f t="shared" ca="1" si="411"/>
        <v>0</v>
      </c>
      <c r="BJ436" s="198" cm="1">
        <f t="array" ref="BJ436">IFERROR(MATCH(TRUE,INDEX($B$14:$B$117&gt;=BI436,0),0),"")</f>
        <v>1</v>
      </c>
      <c r="BK436" s="194">
        <f t="shared" ca="1" si="412"/>
        <v>3.2000000000000006E-3</v>
      </c>
      <c r="BN436" s="194">
        <f t="shared" si="413"/>
        <v>0</v>
      </c>
      <c r="BO436" s="19">
        <f ca="1"/>
        <v>0</v>
      </c>
      <c r="BP436" s="19">
        <f t="shared" ca="1" si="414"/>
        <v>0</v>
      </c>
      <c r="BS436" s="198" cm="1">
        <f t="array" ref="BS436">IFERROR(MATCH(TRUE,INDEX($B$14:$B$117&gt;=BR436,0),0),"")</f>
        <v>1</v>
      </c>
      <c r="BT436" s="194">
        <f t="shared" ca="1" si="415"/>
        <v>3.2000000000000006E-3</v>
      </c>
      <c r="BW436" s="194">
        <f t="shared" si="416"/>
        <v>0</v>
      </c>
      <c r="BX436" s="19">
        <f ca="1"/>
        <v>0</v>
      </c>
      <c r="BY436" s="19">
        <f t="shared" ca="1" si="417"/>
        <v>0</v>
      </c>
      <c r="CB436" s="198" cm="1">
        <f t="array" ref="CB436">IFERROR(MATCH(TRUE,INDEX($B$14:$B$117&gt;=CA436,0),0),"")</f>
        <v>1</v>
      </c>
      <c r="CC436" s="194">
        <f t="shared" ca="1" si="418"/>
        <v>3.2000000000000006E-3</v>
      </c>
      <c r="CF436" s="194">
        <f t="shared" si="419"/>
        <v>0</v>
      </c>
      <c r="CG436" s="19">
        <f ca="1"/>
        <v>0</v>
      </c>
      <c r="CH436" s="19">
        <f t="shared" ca="1" si="420"/>
        <v>0</v>
      </c>
      <c r="CK436" s="198" cm="1">
        <f t="array" ref="CK436">IFERROR(MATCH(TRUE,INDEX($B$14:$B$117&gt;=CJ436,0),0),"")</f>
        <v>1</v>
      </c>
      <c r="CL436" s="194">
        <f t="shared" ca="1" si="421"/>
        <v>3.2000000000000006E-3</v>
      </c>
      <c r="CO436" s="194">
        <f t="shared" si="422"/>
        <v>0</v>
      </c>
      <c r="CP436" s="19">
        <f ca="1"/>
        <v>0</v>
      </c>
      <c r="CQ436" s="19">
        <f t="shared" ca="1" si="423"/>
        <v>0</v>
      </c>
      <c r="CT436" s="198" cm="1">
        <f t="array" ref="CT436">IFERROR(MATCH(TRUE,INDEX($B$14:$B$117&gt;=CS436,0),0),"")</f>
        <v>1</v>
      </c>
      <c r="CU436" s="194">
        <f t="shared" ca="1" si="424"/>
        <v>3.2000000000000006E-3</v>
      </c>
      <c r="CX436" s="194">
        <f t="shared" si="425"/>
        <v>0</v>
      </c>
      <c r="CY436" s="19" t="e">
        <f ca="1"/>
        <v>#N/A</v>
      </c>
      <c r="CZ436" s="19" t="e">
        <f t="shared" ca="1" si="426"/>
        <v>#N/A</v>
      </c>
      <c r="DC436" s="198" cm="1">
        <f t="array" ref="DC436">IFERROR(MATCH(TRUE,INDEX($B$14:$B$117&gt;=DB436,0),0),"")</f>
        <v>1</v>
      </c>
      <c r="DD436" s="194">
        <f t="shared" ca="1" si="427"/>
        <v>3.2000000000000006E-3</v>
      </c>
      <c r="DG436" s="194">
        <f t="shared" si="428"/>
        <v>0</v>
      </c>
      <c r="DH436" s="19" t="e">
        <f ca="1"/>
        <v>#N/A</v>
      </c>
      <c r="DI436" s="19" t="e">
        <f t="shared" ca="1" si="429"/>
        <v>#N/A</v>
      </c>
      <c r="DL436" s="198" cm="1">
        <f t="array" ref="DL436">IFERROR(MATCH(TRUE,INDEX($B$14:$B$117&gt;=DK436,0),0),"")</f>
        <v>1</v>
      </c>
      <c r="DM436" s="194">
        <f t="shared" ca="1" si="430"/>
        <v>3.2000000000000006E-3</v>
      </c>
      <c r="DP436" s="194">
        <f t="shared" si="431"/>
        <v>0</v>
      </c>
      <c r="DQ436" s="19" t="e">
        <f ca="1"/>
        <v>#N/A</v>
      </c>
      <c r="DR436" s="19" t="e">
        <f t="shared" ca="1" si="432"/>
        <v>#N/A</v>
      </c>
      <c r="DU436" s="198" cm="1">
        <f t="array" ref="DU436">IFERROR(MATCH(TRUE,INDEX($B$14:$B$117&gt;=DT436,0),0),"")</f>
        <v>1</v>
      </c>
      <c r="DV436" s="194">
        <f t="shared" ca="1" si="433"/>
        <v>3.2000000000000006E-3</v>
      </c>
      <c r="DY436" s="194">
        <f t="shared" si="434"/>
        <v>0</v>
      </c>
      <c r="DZ436" s="19" t="e">
        <f ca="1"/>
        <v>#N/A</v>
      </c>
      <c r="EA436" s="19" t="e">
        <f t="shared" ca="1" si="435"/>
        <v>#N/A</v>
      </c>
      <c r="ED436" s="198" cm="1">
        <f t="array" ref="ED436">IFERROR(MATCH(TRUE,INDEX($B$14:$B$117&gt;=EC436,0),0),"")</f>
        <v>1</v>
      </c>
      <c r="EE436" s="194">
        <f t="shared" ca="1" si="436"/>
        <v>3.2000000000000006E-3</v>
      </c>
      <c r="EH436" s="194">
        <f t="shared" si="437"/>
        <v>0</v>
      </c>
      <c r="EI436" s="19" t="e">
        <f ca="1"/>
        <v>#N/A</v>
      </c>
      <c r="EJ436" s="19" t="e">
        <f t="shared" ca="1" si="438"/>
        <v>#N/A</v>
      </c>
      <c r="EM436" s="198" cm="1">
        <f t="array" ref="EM436">IFERROR(MATCH(TRUE,INDEX($B$14:$B$117&gt;=EL436,0),0),"")</f>
        <v>1</v>
      </c>
      <c r="EN436" s="194">
        <f t="shared" ca="1" si="439"/>
        <v>3.2000000000000006E-3</v>
      </c>
      <c r="EQ436" s="194">
        <f t="shared" si="440"/>
        <v>0</v>
      </c>
      <c r="ER436" s="19" t="e">
        <f ca="1"/>
        <v>#N/A</v>
      </c>
      <c r="ES436" s="19" t="e">
        <f t="shared" ca="1" si="441"/>
        <v>#N/A</v>
      </c>
      <c r="EV436" s="198" cm="1">
        <f t="array" ref="EV436">IFERROR(MATCH(TRUE,INDEX($B$14:$B$117&gt;=EU436,0),0),"")</f>
        <v>1</v>
      </c>
      <c r="EW436" s="194">
        <f t="shared" ca="1" si="442"/>
        <v>3.2000000000000006E-3</v>
      </c>
      <c r="EZ436" s="194">
        <f t="shared" si="443"/>
        <v>0</v>
      </c>
      <c r="FA436" s="19" t="e">
        <f ca="1"/>
        <v>#N/A</v>
      </c>
      <c r="FB436" s="19" t="e">
        <f t="shared" ca="1" si="444"/>
        <v>#N/A</v>
      </c>
      <c r="FE436" s="198" cm="1">
        <f t="array" ref="FE436">IFERROR(MATCH(TRUE,INDEX($B$14:$B$117&gt;=FD436,0),0),"")</f>
        <v>1</v>
      </c>
      <c r="FF436" s="194">
        <f t="shared" ca="1" si="445"/>
        <v>3.2000000000000006E-3</v>
      </c>
      <c r="FI436" s="194">
        <f t="shared" si="446"/>
        <v>0</v>
      </c>
      <c r="FJ436" s="19" t="e">
        <f ca="1"/>
        <v>#N/A</v>
      </c>
      <c r="FK436" s="19" t="e">
        <f t="shared" ca="1" si="447"/>
        <v>#N/A</v>
      </c>
      <c r="FN436" s="198" cm="1">
        <f t="array" ref="FN436">IFERROR(MATCH(TRUE,INDEX($B$14:$B$117&gt;=FM436,0),0),"")</f>
        <v>1</v>
      </c>
      <c r="FO436" s="194">
        <f t="shared" ca="1" si="448"/>
        <v>3.2000000000000006E-3</v>
      </c>
      <c r="FR436" s="194">
        <f t="shared" si="449"/>
        <v>0</v>
      </c>
      <c r="FS436" s="19" t="e">
        <f ca="1"/>
        <v>#N/A</v>
      </c>
      <c r="FT436" s="19" t="e">
        <f t="shared" ca="1" si="450"/>
        <v>#N/A</v>
      </c>
      <c r="FW436" s="198" cm="1">
        <f t="array" ref="FW436">IFERROR(MATCH(TRUE,INDEX($B$14:$B$117&gt;=FV436,0),0),"")</f>
        <v>1</v>
      </c>
      <c r="FX436" s="194">
        <f t="shared" ca="1" si="451"/>
        <v>3.2000000000000006E-3</v>
      </c>
      <c r="GA436" s="194">
        <f t="shared" si="452"/>
        <v>0</v>
      </c>
      <c r="GB436" s="19" t="e">
        <f ca="1"/>
        <v>#N/A</v>
      </c>
      <c r="GC436" s="19" t="e">
        <f t="shared" ca="1" si="453"/>
        <v>#N/A</v>
      </c>
    </row>
    <row r="437" spans="8:185" x14ac:dyDescent="0.2">
      <c r="H437" s="198" cm="1">
        <f t="array" ref="H437">IFERROR(MATCH(TRUE,INDEX($B$14:$B$117&gt;=G437,0),0),"")</f>
        <v>1</v>
      </c>
      <c r="I437" s="194">
        <f t="shared" ca="1" si="398"/>
        <v>3.2000000000000006E-3</v>
      </c>
      <c r="L437" s="194">
        <f t="shared" si="454"/>
        <v>0</v>
      </c>
      <c r="M437" s="19">
        <f ca="1"/>
        <v>0</v>
      </c>
      <c r="N437" s="19">
        <f t="shared" ca="1" si="455"/>
        <v>0</v>
      </c>
      <c r="Q437" s="198" cm="1">
        <f t="array" ref="Q437">IFERROR(MATCH(TRUE,INDEX($B$14:$B$117&gt;=P437,0),0),"")</f>
        <v>1</v>
      </c>
      <c r="R437" s="194">
        <f t="shared" ca="1" si="399"/>
        <v>3.2000000000000006E-3</v>
      </c>
      <c r="U437" s="194">
        <f t="shared" si="456"/>
        <v>0</v>
      </c>
      <c r="V437" s="19">
        <f ca="1"/>
        <v>0</v>
      </c>
      <c r="W437" s="19">
        <f t="shared" ca="1" si="457"/>
        <v>0</v>
      </c>
      <c r="Z437" s="198" cm="1">
        <f t="array" ref="Z437">IFERROR(MATCH(TRUE,INDEX($B$14:$B$117&gt;=Y437,0),0),"")</f>
        <v>1</v>
      </c>
      <c r="AA437" s="194">
        <f t="shared" ca="1" si="400"/>
        <v>3.2000000000000006E-3</v>
      </c>
      <c r="AD437" s="194">
        <f t="shared" si="401"/>
        <v>0</v>
      </c>
      <c r="AE437" s="19">
        <f ca="1"/>
        <v>0</v>
      </c>
      <c r="AF437" s="19">
        <f t="shared" ca="1" si="402"/>
        <v>0</v>
      </c>
      <c r="AI437" s="198" cm="1">
        <f t="array" ref="AI437">IFERROR(MATCH(TRUE,INDEX($B$14:$B$117&gt;=AH437,0),0),"")</f>
        <v>1</v>
      </c>
      <c r="AJ437" s="194">
        <f t="shared" ca="1" si="403"/>
        <v>3.2000000000000006E-3</v>
      </c>
      <c r="AM437" s="194">
        <f t="shared" si="404"/>
        <v>0</v>
      </c>
      <c r="AN437" s="19">
        <f ca="1"/>
        <v>0</v>
      </c>
      <c r="AO437" s="19">
        <f t="shared" ca="1" si="405"/>
        <v>0</v>
      </c>
      <c r="AR437" s="198" cm="1">
        <f t="array" ref="AR437">IFERROR(MATCH(TRUE,INDEX($B$14:$B$117&gt;=AQ437,0),0),"")</f>
        <v>1</v>
      </c>
      <c r="AS437" s="194">
        <f t="shared" ca="1" si="406"/>
        <v>3.2000000000000006E-3</v>
      </c>
      <c r="AV437" s="194">
        <f t="shared" si="407"/>
        <v>0</v>
      </c>
      <c r="AW437" s="19">
        <f ca="1"/>
        <v>0</v>
      </c>
      <c r="AX437" s="19">
        <f t="shared" ca="1" si="408"/>
        <v>0</v>
      </c>
      <c r="BA437" s="198" cm="1">
        <f t="array" ref="BA437">IFERROR(MATCH(TRUE,INDEX($B$14:$B$117&gt;=AZ437,0),0),"")</f>
        <v>1</v>
      </c>
      <c r="BB437" s="194">
        <f t="shared" ca="1" si="409"/>
        <v>3.2000000000000006E-3</v>
      </c>
      <c r="BE437" s="194">
        <f t="shared" si="410"/>
        <v>0</v>
      </c>
      <c r="BF437" s="19">
        <f ca="1"/>
        <v>0</v>
      </c>
      <c r="BG437" s="19">
        <f t="shared" ca="1" si="411"/>
        <v>0</v>
      </c>
      <c r="BJ437" s="198" cm="1">
        <f t="array" ref="BJ437">IFERROR(MATCH(TRUE,INDEX($B$14:$B$117&gt;=BI437,0),0),"")</f>
        <v>1</v>
      </c>
      <c r="BK437" s="194">
        <f t="shared" ca="1" si="412"/>
        <v>3.2000000000000006E-3</v>
      </c>
      <c r="BN437" s="194">
        <f t="shared" si="413"/>
        <v>0</v>
      </c>
      <c r="BO437" s="19">
        <f ca="1"/>
        <v>0</v>
      </c>
      <c r="BP437" s="19">
        <f t="shared" ca="1" si="414"/>
        <v>0</v>
      </c>
      <c r="BS437" s="198" cm="1">
        <f t="array" ref="BS437">IFERROR(MATCH(TRUE,INDEX($B$14:$B$117&gt;=BR437,0),0),"")</f>
        <v>1</v>
      </c>
      <c r="BT437" s="194">
        <f t="shared" ca="1" si="415"/>
        <v>3.2000000000000006E-3</v>
      </c>
      <c r="BW437" s="194">
        <f t="shared" si="416"/>
        <v>0</v>
      </c>
      <c r="BX437" s="19">
        <f ca="1"/>
        <v>0</v>
      </c>
      <c r="BY437" s="19">
        <f t="shared" ca="1" si="417"/>
        <v>0</v>
      </c>
      <c r="CB437" s="198" cm="1">
        <f t="array" ref="CB437">IFERROR(MATCH(TRUE,INDEX($B$14:$B$117&gt;=CA437,0),0),"")</f>
        <v>1</v>
      </c>
      <c r="CC437" s="194">
        <f t="shared" ca="1" si="418"/>
        <v>3.2000000000000006E-3</v>
      </c>
      <c r="CF437" s="194">
        <f t="shared" si="419"/>
        <v>0</v>
      </c>
      <c r="CG437" s="19">
        <f ca="1"/>
        <v>0</v>
      </c>
      <c r="CH437" s="19">
        <f t="shared" ca="1" si="420"/>
        <v>0</v>
      </c>
      <c r="CK437" s="198" cm="1">
        <f t="array" ref="CK437">IFERROR(MATCH(TRUE,INDEX($B$14:$B$117&gt;=CJ437,0),0),"")</f>
        <v>1</v>
      </c>
      <c r="CL437" s="194">
        <f t="shared" ca="1" si="421"/>
        <v>3.2000000000000006E-3</v>
      </c>
      <c r="CO437" s="194">
        <f t="shared" si="422"/>
        <v>0</v>
      </c>
      <c r="CP437" s="19">
        <f ca="1"/>
        <v>0</v>
      </c>
      <c r="CQ437" s="19">
        <f t="shared" ca="1" si="423"/>
        <v>0</v>
      </c>
      <c r="CT437" s="198" cm="1">
        <f t="array" ref="CT437">IFERROR(MATCH(TRUE,INDEX($B$14:$B$117&gt;=CS437,0),0),"")</f>
        <v>1</v>
      </c>
      <c r="CU437" s="194">
        <f t="shared" ca="1" si="424"/>
        <v>3.2000000000000006E-3</v>
      </c>
      <c r="CX437" s="194">
        <f t="shared" si="425"/>
        <v>0</v>
      </c>
      <c r="CY437" s="19" t="e">
        <f ca="1"/>
        <v>#N/A</v>
      </c>
      <c r="CZ437" s="19" t="e">
        <f t="shared" ca="1" si="426"/>
        <v>#N/A</v>
      </c>
      <c r="DC437" s="198" cm="1">
        <f t="array" ref="DC437">IFERROR(MATCH(TRUE,INDEX($B$14:$B$117&gt;=DB437,0),0),"")</f>
        <v>1</v>
      </c>
      <c r="DD437" s="194">
        <f t="shared" ca="1" si="427"/>
        <v>3.2000000000000006E-3</v>
      </c>
      <c r="DG437" s="194">
        <f t="shared" si="428"/>
        <v>0</v>
      </c>
      <c r="DH437" s="19" t="e">
        <f ca="1"/>
        <v>#N/A</v>
      </c>
      <c r="DI437" s="19" t="e">
        <f t="shared" ca="1" si="429"/>
        <v>#N/A</v>
      </c>
      <c r="DL437" s="198" cm="1">
        <f t="array" ref="DL437">IFERROR(MATCH(TRUE,INDEX($B$14:$B$117&gt;=DK437,0),0),"")</f>
        <v>1</v>
      </c>
      <c r="DM437" s="194">
        <f t="shared" ca="1" si="430"/>
        <v>3.2000000000000006E-3</v>
      </c>
      <c r="DP437" s="194">
        <f t="shared" si="431"/>
        <v>0</v>
      </c>
      <c r="DQ437" s="19" t="e">
        <f ca="1"/>
        <v>#N/A</v>
      </c>
      <c r="DR437" s="19" t="e">
        <f t="shared" ca="1" si="432"/>
        <v>#N/A</v>
      </c>
      <c r="DU437" s="198" cm="1">
        <f t="array" ref="DU437">IFERROR(MATCH(TRUE,INDEX($B$14:$B$117&gt;=DT437,0),0),"")</f>
        <v>1</v>
      </c>
      <c r="DV437" s="194">
        <f t="shared" ca="1" si="433"/>
        <v>3.2000000000000006E-3</v>
      </c>
      <c r="DY437" s="194">
        <f t="shared" si="434"/>
        <v>0</v>
      </c>
      <c r="DZ437" s="19" t="e">
        <f ca="1"/>
        <v>#N/A</v>
      </c>
      <c r="EA437" s="19" t="e">
        <f t="shared" ca="1" si="435"/>
        <v>#N/A</v>
      </c>
      <c r="ED437" s="198" cm="1">
        <f t="array" ref="ED437">IFERROR(MATCH(TRUE,INDEX($B$14:$B$117&gt;=EC437,0),0),"")</f>
        <v>1</v>
      </c>
      <c r="EE437" s="194">
        <f t="shared" ca="1" si="436"/>
        <v>3.2000000000000006E-3</v>
      </c>
      <c r="EH437" s="194">
        <f t="shared" si="437"/>
        <v>0</v>
      </c>
      <c r="EI437" s="19" t="e">
        <f ca="1"/>
        <v>#N/A</v>
      </c>
      <c r="EJ437" s="19" t="e">
        <f t="shared" ca="1" si="438"/>
        <v>#N/A</v>
      </c>
      <c r="EM437" s="198" cm="1">
        <f t="array" ref="EM437">IFERROR(MATCH(TRUE,INDEX($B$14:$B$117&gt;=EL437,0),0),"")</f>
        <v>1</v>
      </c>
      <c r="EN437" s="194">
        <f t="shared" ca="1" si="439"/>
        <v>3.2000000000000006E-3</v>
      </c>
      <c r="EQ437" s="194">
        <f t="shared" si="440"/>
        <v>0</v>
      </c>
      <c r="ER437" s="19" t="e">
        <f ca="1"/>
        <v>#N/A</v>
      </c>
      <c r="ES437" s="19" t="e">
        <f t="shared" ca="1" si="441"/>
        <v>#N/A</v>
      </c>
      <c r="EV437" s="198" cm="1">
        <f t="array" ref="EV437">IFERROR(MATCH(TRUE,INDEX($B$14:$B$117&gt;=EU437,0),0),"")</f>
        <v>1</v>
      </c>
      <c r="EW437" s="194">
        <f t="shared" ca="1" si="442"/>
        <v>3.2000000000000006E-3</v>
      </c>
      <c r="EZ437" s="194">
        <f t="shared" si="443"/>
        <v>0</v>
      </c>
      <c r="FA437" s="19" t="e">
        <f ca="1"/>
        <v>#N/A</v>
      </c>
      <c r="FB437" s="19" t="e">
        <f t="shared" ca="1" si="444"/>
        <v>#N/A</v>
      </c>
      <c r="FE437" s="198" cm="1">
        <f t="array" ref="FE437">IFERROR(MATCH(TRUE,INDEX($B$14:$B$117&gt;=FD437,0),0),"")</f>
        <v>1</v>
      </c>
      <c r="FF437" s="194">
        <f t="shared" ca="1" si="445"/>
        <v>3.2000000000000006E-3</v>
      </c>
      <c r="FI437" s="194">
        <f t="shared" si="446"/>
        <v>0</v>
      </c>
      <c r="FJ437" s="19" t="e">
        <f ca="1"/>
        <v>#N/A</v>
      </c>
      <c r="FK437" s="19" t="e">
        <f t="shared" ca="1" si="447"/>
        <v>#N/A</v>
      </c>
      <c r="FN437" s="198" cm="1">
        <f t="array" ref="FN437">IFERROR(MATCH(TRUE,INDEX($B$14:$B$117&gt;=FM437,0),0),"")</f>
        <v>1</v>
      </c>
      <c r="FO437" s="194">
        <f t="shared" ca="1" si="448"/>
        <v>3.2000000000000006E-3</v>
      </c>
      <c r="FR437" s="194">
        <f t="shared" si="449"/>
        <v>0</v>
      </c>
      <c r="FS437" s="19" t="e">
        <f ca="1"/>
        <v>#N/A</v>
      </c>
      <c r="FT437" s="19" t="e">
        <f t="shared" ca="1" si="450"/>
        <v>#N/A</v>
      </c>
      <c r="FW437" s="198" cm="1">
        <f t="array" ref="FW437">IFERROR(MATCH(TRUE,INDEX($B$14:$B$117&gt;=FV437,0),0),"")</f>
        <v>1</v>
      </c>
      <c r="FX437" s="194">
        <f t="shared" ca="1" si="451"/>
        <v>3.2000000000000006E-3</v>
      </c>
      <c r="GA437" s="194">
        <f t="shared" si="452"/>
        <v>0</v>
      </c>
      <c r="GB437" s="19" t="e">
        <f ca="1"/>
        <v>#N/A</v>
      </c>
      <c r="GC437" s="19" t="e">
        <f t="shared" ca="1" si="453"/>
        <v>#N/A</v>
      </c>
    </row>
    <row r="438" spans="8:185" x14ac:dyDescent="0.2">
      <c r="H438" s="198" cm="1">
        <f t="array" ref="H438">IFERROR(MATCH(TRUE,INDEX($B$14:$B$117&gt;=G438,0),0),"")</f>
        <v>1</v>
      </c>
      <c r="I438" s="194">
        <f t="shared" ca="1" si="398"/>
        <v>3.2000000000000006E-3</v>
      </c>
      <c r="L438" s="194">
        <f t="shared" si="454"/>
        <v>0</v>
      </c>
      <c r="M438" s="19">
        <f ca="1"/>
        <v>0</v>
      </c>
      <c r="N438" s="19">
        <f t="shared" ca="1" si="455"/>
        <v>0</v>
      </c>
      <c r="Q438" s="198" cm="1">
        <f t="array" ref="Q438">IFERROR(MATCH(TRUE,INDEX($B$14:$B$117&gt;=P438,0),0),"")</f>
        <v>1</v>
      </c>
      <c r="R438" s="194">
        <f t="shared" ca="1" si="399"/>
        <v>3.2000000000000006E-3</v>
      </c>
      <c r="U438" s="194">
        <f t="shared" si="456"/>
        <v>0</v>
      </c>
      <c r="V438" s="19">
        <f ca="1"/>
        <v>0</v>
      </c>
      <c r="W438" s="19">
        <f t="shared" ca="1" si="457"/>
        <v>0</v>
      </c>
      <c r="Z438" s="198" cm="1">
        <f t="array" ref="Z438">IFERROR(MATCH(TRUE,INDEX($B$14:$B$117&gt;=Y438,0),0),"")</f>
        <v>1</v>
      </c>
      <c r="AA438" s="194">
        <f t="shared" ca="1" si="400"/>
        <v>3.2000000000000006E-3</v>
      </c>
      <c r="AD438" s="194">
        <f t="shared" si="401"/>
        <v>0</v>
      </c>
      <c r="AE438" s="19">
        <f ca="1"/>
        <v>0</v>
      </c>
      <c r="AF438" s="19">
        <f t="shared" ca="1" si="402"/>
        <v>0</v>
      </c>
      <c r="AI438" s="198" cm="1">
        <f t="array" ref="AI438">IFERROR(MATCH(TRUE,INDEX($B$14:$B$117&gt;=AH438,0),0),"")</f>
        <v>1</v>
      </c>
      <c r="AJ438" s="194">
        <f t="shared" ca="1" si="403"/>
        <v>3.2000000000000006E-3</v>
      </c>
      <c r="AM438" s="194">
        <f t="shared" si="404"/>
        <v>0</v>
      </c>
      <c r="AN438" s="19">
        <f ca="1"/>
        <v>0</v>
      </c>
      <c r="AO438" s="19">
        <f t="shared" ca="1" si="405"/>
        <v>0</v>
      </c>
      <c r="AR438" s="198" cm="1">
        <f t="array" ref="AR438">IFERROR(MATCH(TRUE,INDEX($B$14:$B$117&gt;=AQ438,0),0),"")</f>
        <v>1</v>
      </c>
      <c r="AS438" s="194">
        <f t="shared" ca="1" si="406"/>
        <v>3.2000000000000006E-3</v>
      </c>
      <c r="AV438" s="194">
        <f t="shared" si="407"/>
        <v>0</v>
      </c>
      <c r="AW438" s="19">
        <f ca="1"/>
        <v>0</v>
      </c>
      <c r="AX438" s="19">
        <f t="shared" ca="1" si="408"/>
        <v>0</v>
      </c>
      <c r="BA438" s="198" cm="1">
        <f t="array" ref="BA438">IFERROR(MATCH(TRUE,INDEX($B$14:$B$117&gt;=AZ438,0),0),"")</f>
        <v>1</v>
      </c>
      <c r="BB438" s="194">
        <f t="shared" ca="1" si="409"/>
        <v>3.2000000000000006E-3</v>
      </c>
      <c r="BE438" s="194">
        <f t="shared" si="410"/>
        <v>0</v>
      </c>
      <c r="BF438" s="19">
        <f ca="1"/>
        <v>0</v>
      </c>
      <c r="BG438" s="19">
        <f t="shared" ca="1" si="411"/>
        <v>0</v>
      </c>
      <c r="BJ438" s="198" cm="1">
        <f t="array" ref="BJ438">IFERROR(MATCH(TRUE,INDEX($B$14:$B$117&gt;=BI438,0),0),"")</f>
        <v>1</v>
      </c>
      <c r="BK438" s="194">
        <f t="shared" ca="1" si="412"/>
        <v>3.2000000000000006E-3</v>
      </c>
      <c r="BN438" s="194">
        <f t="shared" si="413"/>
        <v>0</v>
      </c>
      <c r="BO438" s="19">
        <f ca="1"/>
        <v>0</v>
      </c>
      <c r="BP438" s="19">
        <f t="shared" ca="1" si="414"/>
        <v>0</v>
      </c>
      <c r="BS438" s="198" cm="1">
        <f t="array" ref="BS438">IFERROR(MATCH(TRUE,INDEX($B$14:$B$117&gt;=BR438,0),0),"")</f>
        <v>1</v>
      </c>
      <c r="BT438" s="194">
        <f t="shared" ca="1" si="415"/>
        <v>3.2000000000000006E-3</v>
      </c>
      <c r="BW438" s="194">
        <f t="shared" si="416"/>
        <v>0</v>
      </c>
      <c r="BX438" s="19">
        <f ca="1"/>
        <v>0</v>
      </c>
      <c r="BY438" s="19">
        <f t="shared" ca="1" si="417"/>
        <v>0</v>
      </c>
      <c r="CB438" s="198" cm="1">
        <f t="array" ref="CB438">IFERROR(MATCH(TRUE,INDEX($B$14:$B$117&gt;=CA438,0),0),"")</f>
        <v>1</v>
      </c>
      <c r="CC438" s="194">
        <f t="shared" ca="1" si="418"/>
        <v>3.2000000000000006E-3</v>
      </c>
      <c r="CF438" s="194">
        <f t="shared" si="419"/>
        <v>0</v>
      </c>
      <c r="CG438" s="19">
        <f ca="1"/>
        <v>0</v>
      </c>
      <c r="CH438" s="19">
        <f t="shared" ca="1" si="420"/>
        <v>0</v>
      </c>
      <c r="CK438" s="198" cm="1">
        <f t="array" ref="CK438">IFERROR(MATCH(TRUE,INDEX($B$14:$B$117&gt;=CJ438,0),0),"")</f>
        <v>1</v>
      </c>
      <c r="CL438" s="194">
        <f t="shared" ca="1" si="421"/>
        <v>3.2000000000000006E-3</v>
      </c>
      <c r="CO438" s="194">
        <f t="shared" si="422"/>
        <v>0</v>
      </c>
      <c r="CP438" s="19">
        <f ca="1"/>
        <v>0</v>
      </c>
      <c r="CQ438" s="19">
        <f t="shared" ca="1" si="423"/>
        <v>0</v>
      </c>
      <c r="CT438" s="198" cm="1">
        <f t="array" ref="CT438">IFERROR(MATCH(TRUE,INDEX($B$14:$B$117&gt;=CS438,0),0),"")</f>
        <v>1</v>
      </c>
      <c r="CU438" s="194">
        <f t="shared" ca="1" si="424"/>
        <v>3.2000000000000006E-3</v>
      </c>
      <c r="CX438" s="194">
        <f t="shared" si="425"/>
        <v>0</v>
      </c>
      <c r="CY438" s="19" t="e">
        <f ca="1"/>
        <v>#N/A</v>
      </c>
      <c r="CZ438" s="19" t="e">
        <f t="shared" ca="1" si="426"/>
        <v>#N/A</v>
      </c>
      <c r="DC438" s="198" cm="1">
        <f t="array" ref="DC438">IFERROR(MATCH(TRUE,INDEX($B$14:$B$117&gt;=DB438,0),0),"")</f>
        <v>1</v>
      </c>
      <c r="DD438" s="194">
        <f t="shared" ca="1" si="427"/>
        <v>3.2000000000000006E-3</v>
      </c>
      <c r="DG438" s="194">
        <f t="shared" si="428"/>
        <v>0</v>
      </c>
      <c r="DH438" s="19" t="e">
        <f ca="1"/>
        <v>#N/A</v>
      </c>
      <c r="DI438" s="19" t="e">
        <f t="shared" ca="1" si="429"/>
        <v>#N/A</v>
      </c>
      <c r="DL438" s="198" cm="1">
        <f t="array" ref="DL438">IFERROR(MATCH(TRUE,INDEX($B$14:$B$117&gt;=DK438,0),0),"")</f>
        <v>1</v>
      </c>
      <c r="DM438" s="194">
        <f t="shared" ca="1" si="430"/>
        <v>3.2000000000000006E-3</v>
      </c>
      <c r="DP438" s="194">
        <f t="shared" si="431"/>
        <v>0</v>
      </c>
      <c r="DQ438" s="19" t="e">
        <f ca="1"/>
        <v>#N/A</v>
      </c>
      <c r="DR438" s="19" t="e">
        <f t="shared" ca="1" si="432"/>
        <v>#N/A</v>
      </c>
      <c r="DU438" s="198" cm="1">
        <f t="array" ref="DU438">IFERROR(MATCH(TRUE,INDEX($B$14:$B$117&gt;=DT438,0),0),"")</f>
        <v>1</v>
      </c>
      <c r="DV438" s="194">
        <f t="shared" ca="1" si="433"/>
        <v>3.2000000000000006E-3</v>
      </c>
      <c r="DY438" s="194">
        <f t="shared" si="434"/>
        <v>0</v>
      </c>
      <c r="DZ438" s="19" t="e">
        <f ca="1"/>
        <v>#N/A</v>
      </c>
      <c r="EA438" s="19" t="e">
        <f t="shared" ca="1" si="435"/>
        <v>#N/A</v>
      </c>
      <c r="ED438" s="198" cm="1">
        <f t="array" ref="ED438">IFERROR(MATCH(TRUE,INDEX($B$14:$B$117&gt;=EC438,0),0),"")</f>
        <v>1</v>
      </c>
      <c r="EE438" s="194">
        <f t="shared" ca="1" si="436"/>
        <v>3.2000000000000006E-3</v>
      </c>
      <c r="EH438" s="194">
        <f t="shared" si="437"/>
        <v>0</v>
      </c>
      <c r="EI438" s="19" t="e">
        <f ca="1"/>
        <v>#N/A</v>
      </c>
      <c r="EJ438" s="19" t="e">
        <f t="shared" ca="1" si="438"/>
        <v>#N/A</v>
      </c>
      <c r="EM438" s="198" cm="1">
        <f t="array" ref="EM438">IFERROR(MATCH(TRUE,INDEX($B$14:$B$117&gt;=EL438,0),0),"")</f>
        <v>1</v>
      </c>
      <c r="EN438" s="194">
        <f t="shared" ca="1" si="439"/>
        <v>3.2000000000000006E-3</v>
      </c>
      <c r="EQ438" s="194">
        <f t="shared" si="440"/>
        <v>0</v>
      </c>
      <c r="ER438" s="19" t="e">
        <f ca="1"/>
        <v>#N/A</v>
      </c>
      <c r="ES438" s="19" t="e">
        <f t="shared" ca="1" si="441"/>
        <v>#N/A</v>
      </c>
      <c r="EV438" s="198" cm="1">
        <f t="array" ref="EV438">IFERROR(MATCH(TRUE,INDEX($B$14:$B$117&gt;=EU438,0),0),"")</f>
        <v>1</v>
      </c>
      <c r="EW438" s="194">
        <f t="shared" ca="1" si="442"/>
        <v>3.2000000000000006E-3</v>
      </c>
      <c r="EZ438" s="194">
        <f t="shared" si="443"/>
        <v>0</v>
      </c>
      <c r="FA438" s="19" t="e">
        <f ca="1"/>
        <v>#N/A</v>
      </c>
      <c r="FB438" s="19" t="e">
        <f t="shared" ca="1" si="444"/>
        <v>#N/A</v>
      </c>
      <c r="FE438" s="198" cm="1">
        <f t="array" ref="FE438">IFERROR(MATCH(TRUE,INDEX($B$14:$B$117&gt;=FD438,0),0),"")</f>
        <v>1</v>
      </c>
      <c r="FF438" s="194">
        <f t="shared" ca="1" si="445"/>
        <v>3.2000000000000006E-3</v>
      </c>
      <c r="FI438" s="194">
        <f t="shared" si="446"/>
        <v>0</v>
      </c>
      <c r="FJ438" s="19" t="e">
        <f ca="1"/>
        <v>#N/A</v>
      </c>
      <c r="FK438" s="19" t="e">
        <f t="shared" ca="1" si="447"/>
        <v>#N/A</v>
      </c>
      <c r="FN438" s="198" cm="1">
        <f t="array" ref="FN438">IFERROR(MATCH(TRUE,INDEX($B$14:$B$117&gt;=FM438,0),0),"")</f>
        <v>1</v>
      </c>
      <c r="FO438" s="194">
        <f t="shared" ca="1" si="448"/>
        <v>3.2000000000000006E-3</v>
      </c>
      <c r="FR438" s="194">
        <f t="shared" si="449"/>
        <v>0</v>
      </c>
      <c r="FS438" s="19" t="e">
        <f ca="1"/>
        <v>#N/A</v>
      </c>
      <c r="FT438" s="19" t="e">
        <f t="shared" ca="1" si="450"/>
        <v>#N/A</v>
      </c>
      <c r="FW438" s="198" cm="1">
        <f t="array" ref="FW438">IFERROR(MATCH(TRUE,INDEX($B$14:$B$117&gt;=FV438,0),0),"")</f>
        <v>1</v>
      </c>
      <c r="FX438" s="194">
        <f t="shared" ca="1" si="451"/>
        <v>3.2000000000000006E-3</v>
      </c>
      <c r="GA438" s="194">
        <f t="shared" si="452"/>
        <v>0</v>
      </c>
      <c r="GB438" s="19" t="e">
        <f ca="1"/>
        <v>#N/A</v>
      </c>
      <c r="GC438" s="19" t="e">
        <f t="shared" ca="1" si="453"/>
        <v>#N/A</v>
      </c>
    </row>
    <row r="439" spans="8:185" x14ac:dyDescent="0.2">
      <c r="H439" s="198" cm="1">
        <f t="array" ref="H439">IFERROR(MATCH(TRUE,INDEX($B$14:$B$117&gt;=G439,0),0),"")</f>
        <v>1</v>
      </c>
      <c r="I439" s="194">
        <f t="shared" ca="1" si="398"/>
        <v>3.2000000000000006E-3</v>
      </c>
      <c r="L439" s="194">
        <f t="shared" si="454"/>
        <v>0</v>
      </c>
      <c r="M439" s="19">
        <f ca="1"/>
        <v>0</v>
      </c>
      <c r="N439" s="19">
        <f t="shared" ca="1" si="455"/>
        <v>0</v>
      </c>
      <c r="Q439" s="198" cm="1">
        <f t="array" ref="Q439">IFERROR(MATCH(TRUE,INDEX($B$14:$B$117&gt;=P439,0),0),"")</f>
        <v>1</v>
      </c>
      <c r="R439" s="194">
        <f t="shared" ca="1" si="399"/>
        <v>3.2000000000000006E-3</v>
      </c>
      <c r="U439" s="194">
        <f t="shared" si="456"/>
        <v>0</v>
      </c>
      <c r="V439" s="19">
        <f ca="1"/>
        <v>0</v>
      </c>
      <c r="W439" s="19">
        <f t="shared" ca="1" si="457"/>
        <v>0</v>
      </c>
      <c r="Z439" s="198" cm="1">
        <f t="array" ref="Z439">IFERROR(MATCH(TRUE,INDEX($B$14:$B$117&gt;=Y439,0),0),"")</f>
        <v>1</v>
      </c>
      <c r="AA439" s="194">
        <f t="shared" ca="1" si="400"/>
        <v>3.2000000000000006E-3</v>
      </c>
      <c r="AD439" s="194">
        <f t="shared" si="401"/>
        <v>0</v>
      </c>
      <c r="AE439" s="19">
        <f ca="1"/>
        <v>0</v>
      </c>
      <c r="AF439" s="19">
        <f t="shared" ca="1" si="402"/>
        <v>0</v>
      </c>
      <c r="AI439" s="198" cm="1">
        <f t="array" ref="AI439">IFERROR(MATCH(TRUE,INDEX($B$14:$B$117&gt;=AH439,0),0),"")</f>
        <v>1</v>
      </c>
      <c r="AJ439" s="194">
        <f t="shared" ca="1" si="403"/>
        <v>3.2000000000000006E-3</v>
      </c>
      <c r="AM439" s="194">
        <f t="shared" si="404"/>
        <v>0</v>
      </c>
      <c r="AN439" s="19">
        <f ca="1"/>
        <v>0</v>
      </c>
      <c r="AO439" s="19">
        <f t="shared" ca="1" si="405"/>
        <v>0</v>
      </c>
      <c r="AR439" s="198" cm="1">
        <f t="array" ref="AR439">IFERROR(MATCH(TRUE,INDEX($B$14:$B$117&gt;=AQ439,0),0),"")</f>
        <v>1</v>
      </c>
      <c r="AS439" s="194">
        <f t="shared" ca="1" si="406"/>
        <v>3.2000000000000006E-3</v>
      </c>
      <c r="AV439" s="194">
        <f t="shared" si="407"/>
        <v>0</v>
      </c>
      <c r="AW439" s="19">
        <f ca="1"/>
        <v>0</v>
      </c>
      <c r="AX439" s="19">
        <f t="shared" ca="1" si="408"/>
        <v>0</v>
      </c>
      <c r="BA439" s="198" cm="1">
        <f t="array" ref="BA439">IFERROR(MATCH(TRUE,INDEX($B$14:$B$117&gt;=AZ439,0),0),"")</f>
        <v>1</v>
      </c>
      <c r="BB439" s="194">
        <f t="shared" ca="1" si="409"/>
        <v>3.2000000000000006E-3</v>
      </c>
      <c r="BE439" s="194">
        <f t="shared" si="410"/>
        <v>0</v>
      </c>
      <c r="BF439" s="19">
        <f ca="1"/>
        <v>0</v>
      </c>
      <c r="BG439" s="19">
        <f t="shared" ca="1" si="411"/>
        <v>0</v>
      </c>
      <c r="BJ439" s="198" cm="1">
        <f t="array" ref="BJ439">IFERROR(MATCH(TRUE,INDEX($B$14:$B$117&gt;=BI439,0),0),"")</f>
        <v>1</v>
      </c>
      <c r="BK439" s="194">
        <f t="shared" ca="1" si="412"/>
        <v>3.2000000000000006E-3</v>
      </c>
      <c r="BN439" s="194">
        <f t="shared" si="413"/>
        <v>0</v>
      </c>
      <c r="BO439" s="19">
        <f ca="1"/>
        <v>0</v>
      </c>
      <c r="BP439" s="19">
        <f t="shared" ca="1" si="414"/>
        <v>0</v>
      </c>
      <c r="BS439" s="198" cm="1">
        <f t="array" ref="BS439">IFERROR(MATCH(TRUE,INDEX($B$14:$B$117&gt;=BR439,0),0),"")</f>
        <v>1</v>
      </c>
      <c r="BT439" s="194">
        <f t="shared" ca="1" si="415"/>
        <v>3.2000000000000006E-3</v>
      </c>
      <c r="BW439" s="194">
        <f t="shared" si="416"/>
        <v>0</v>
      </c>
      <c r="BX439" s="19">
        <f ca="1"/>
        <v>0</v>
      </c>
      <c r="BY439" s="19">
        <f t="shared" ca="1" si="417"/>
        <v>0</v>
      </c>
      <c r="CB439" s="198" cm="1">
        <f t="array" ref="CB439">IFERROR(MATCH(TRUE,INDEX($B$14:$B$117&gt;=CA439,0),0),"")</f>
        <v>1</v>
      </c>
      <c r="CC439" s="194">
        <f t="shared" ca="1" si="418"/>
        <v>3.2000000000000006E-3</v>
      </c>
      <c r="CF439" s="194">
        <f t="shared" si="419"/>
        <v>0</v>
      </c>
      <c r="CG439" s="19">
        <f ca="1"/>
        <v>0</v>
      </c>
      <c r="CH439" s="19">
        <f t="shared" ca="1" si="420"/>
        <v>0</v>
      </c>
      <c r="CK439" s="198" cm="1">
        <f t="array" ref="CK439">IFERROR(MATCH(TRUE,INDEX($B$14:$B$117&gt;=CJ439,0),0),"")</f>
        <v>1</v>
      </c>
      <c r="CL439" s="194">
        <f t="shared" ca="1" si="421"/>
        <v>3.2000000000000006E-3</v>
      </c>
      <c r="CO439" s="194">
        <f t="shared" si="422"/>
        <v>0</v>
      </c>
      <c r="CP439" s="19">
        <f ca="1"/>
        <v>0</v>
      </c>
      <c r="CQ439" s="19">
        <f t="shared" ca="1" si="423"/>
        <v>0</v>
      </c>
      <c r="CT439" s="198" cm="1">
        <f t="array" ref="CT439">IFERROR(MATCH(TRUE,INDEX($B$14:$B$117&gt;=CS439,0),0),"")</f>
        <v>1</v>
      </c>
      <c r="CU439" s="194">
        <f t="shared" ca="1" si="424"/>
        <v>3.2000000000000006E-3</v>
      </c>
      <c r="CX439" s="194">
        <f t="shared" si="425"/>
        <v>0</v>
      </c>
      <c r="CY439" s="19" t="e">
        <f ca="1"/>
        <v>#N/A</v>
      </c>
      <c r="CZ439" s="19" t="e">
        <f t="shared" ca="1" si="426"/>
        <v>#N/A</v>
      </c>
      <c r="DC439" s="198" cm="1">
        <f t="array" ref="DC439">IFERROR(MATCH(TRUE,INDEX($B$14:$B$117&gt;=DB439,0),0),"")</f>
        <v>1</v>
      </c>
      <c r="DD439" s="194">
        <f t="shared" ca="1" si="427"/>
        <v>3.2000000000000006E-3</v>
      </c>
      <c r="DG439" s="194">
        <f t="shared" si="428"/>
        <v>0</v>
      </c>
      <c r="DH439" s="19" t="e">
        <f ca="1"/>
        <v>#N/A</v>
      </c>
      <c r="DI439" s="19" t="e">
        <f t="shared" ca="1" si="429"/>
        <v>#N/A</v>
      </c>
      <c r="DL439" s="198" cm="1">
        <f t="array" ref="DL439">IFERROR(MATCH(TRUE,INDEX($B$14:$B$117&gt;=DK439,0),0),"")</f>
        <v>1</v>
      </c>
      <c r="DM439" s="194">
        <f t="shared" ca="1" si="430"/>
        <v>3.2000000000000006E-3</v>
      </c>
      <c r="DP439" s="194">
        <f t="shared" si="431"/>
        <v>0</v>
      </c>
      <c r="DQ439" s="19" t="e">
        <f ca="1"/>
        <v>#N/A</v>
      </c>
      <c r="DR439" s="19" t="e">
        <f t="shared" ca="1" si="432"/>
        <v>#N/A</v>
      </c>
      <c r="DU439" s="198" cm="1">
        <f t="array" ref="DU439">IFERROR(MATCH(TRUE,INDEX($B$14:$B$117&gt;=DT439,0),0),"")</f>
        <v>1</v>
      </c>
      <c r="DV439" s="194">
        <f t="shared" ca="1" si="433"/>
        <v>3.2000000000000006E-3</v>
      </c>
      <c r="DY439" s="194">
        <f t="shared" si="434"/>
        <v>0</v>
      </c>
      <c r="DZ439" s="19" t="e">
        <f ca="1"/>
        <v>#N/A</v>
      </c>
      <c r="EA439" s="19" t="e">
        <f t="shared" ca="1" si="435"/>
        <v>#N/A</v>
      </c>
      <c r="ED439" s="198" cm="1">
        <f t="array" ref="ED439">IFERROR(MATCH(TRUE,INDEX($B$14:$B$117&gt;=EC439,0),0),"")</f>
        <v>1</v>
      </c>
      <c r="EE439" s="194">
        <f t="shared" ca="1" si="436"/>
        <v>3.2000000000000006E-3</v>
      </c>
      <c r="EH439" s="194">
        <f t="shared" si="437"/>
        <v>0</v>
      </c>
      <c r="EI439" s="19" t="e">
        <f ca="1"/>
        <v>#N/A</v>
      </c>
      <c r="EJ439" s="19" t="e">
        <f t="shared" ca="1" si="438"/>
        <v>#N/A</v>
      </c>
      <c r="EM439" s="198" cm="1">
        <f t="array" ref="EM439">IFERROR(MATCH(TRUE,INDEX($B$14:$B$117&gt;=EL439,0),0),"")</f>
        <v>1</v>
      </c>
      <c r="EN439" s="194">
        <f t="shared" ca="1" si="439"/>
        <v>3.2000000000000006E-3</v>
      </c>
      <c r="EQ439" s="194">
        <f t="shared" si="440"/>
        <v>0</v>
      </c>
      <c r="ER439" s="19" t="e">
        <f ca="1"/>
        <v>#N/A</v>
      </c>
      <c r="ES439" s="19" t="e">
        <f t="shared" ca="1" si="441"/>
        <v>#N/A</v>
      </c>
      <c r="EV439" s="198" cm="1">
        <f t="array" ref="EV439">IFERROR(MATCH(TRUE,INDEX($B$14:$B$117&gt;=EU439,0),0),"")</f>
        <v>1</v>
      </c>
      <c r="EW439" s="194">
        <f t="shared" ca="1" si="442"/>
        <v>3.2000000000000006E-3</v>
      </c>
      <c r="EZ439" s="194">
        <f t="shared" si="443"/>
        <v>0</v>
      </c>
      <c r="FA439" s="19" t="e">
        <f ca="1"/>
        <v>#N/A</v>
      </c>
      <c r="FB439" s="19" t="e">
        <f t="shared" ca="1" si="444"/>
        <v>#N/A</v>
      </c>
      <c r="FE439" s="198" cm="1">
        <f t="array" ref="FE439">IFERROR(MATCH(TRUE,INDEX($B$14:$B$117&gt;=FD439,0),0),"")</f>
        <v>1</v>
      </c>
      <c r="FF439" s="194">
        <f t="shared" ca="1" si="445"/>
        <v>3.2000000000000006E-3</v>
      </c>
      <c r="FI439" s="194">
        <f t="shared" si="446"/>
        <v>0</v>
      </c>
      <c r="FJ439" s="19" t="e">
        <f ca="1"/>
        <v>#N/A</v>
      </c>
      <c r="FK439" s="19" t="e">
        <f t="shared" ca="1" si="447"/>
        <v>#N/A</v>
      </c>
      <c r="FN439" s="198" cm="1">
        <f t="array" ref="FN439">IFERROR(MATCH(TRUE,INDEX($B$14:$B$117&gt;=FM439,0),0),"")</f>
        <v>1</v>
      </c>
      <c r="FO439" s="194">
        <f t="shared" ca="1" si="448"/>
        <v>3.2000000000000006E-3</v>
      </c>
      <c r="FR439" s="194">
        <f t="shared" si="449"/>
        <v>0</v>
      </c>
      <c r="FS439" s="19" t="e">
        <f ca="1"/>
        <v>#N/A</v>
      </c>
      <c r="FT439" s="19" t="e">
        <f t="shared" ca="1" si="450"/>
        <v>#N/A</v>
      </c>
      <c r="FW439" s="198" cm="1">
        <f t="array" ref="FW439">IFERROR(MATCH(TRUE,INDEX($B$14:$B$117&gt;=FV439,0),0),"")</f>
        <v>1</v>
      </c>
      <c r="FX439" s="194">
        <f t="shared" ca="1" si="451"/>
        <v>3.2000000000000006E-3</v>
      </c>
      <c r="GA439" s="194">
        <f t="shared" si="452"/>
        <v>0</v>
      </c>
      <c r="GB439" s="19" t="e">
        <f ca="1"/>
        <v>#N/A</v>
      </c>
      <c r="GC439" s="19" t="e">
        <f t="shared" ca="1" si="453"/>
        <v>#N/A</v>
      </c>
    </row>
    <row r="440" spans="8:185" x14ac:dyDescent="0.2">
      <c r="H440" s="198" cm="1">
        <f t="array" ref="H440">IFERROR(MATCH(TRUE,INDEX($B$14:$B$117&gt;=G440,0),0),"")</f>
        <v>1</v>
      </c>
      <c r="I440" s="194">
        <f t="shared" ca="1" si="398"/>
        <v>3.2000000000000006E-3</v>
      </c>
      <c r="L440" s="194">
        <f t="shared" si="454"/>
        <v>0</v>
      </c>
      <c r="M440" s="19">
        <f ca="1"/>
        <v>0</v>
      </c>
      <c r="N440" s="19">
        <f t="shared" ca="1" si="455"/>
        <v>0</v>
      </c>
      <c r="Q440" s="198" cm="1">
        <f t="array" ref="Q440">IFERROR(MATCH(TRUE,INDEX($B$14:$B$117&gt;=P440,0),0),"")</f>
        <v>1</v>
      </c>
      <c r="R440" s="194">
        <f t="shared" ca="1" si="399"/>
        <v>3.2000000000000006E-3</v>
      </c>
      <c r="U440" s="194">
        <f t="shared" si="456"/>
        <v>0</v>
      </c>
      <c r="V440" s="19">
        <f ca="1"/>
        <v>0</v>
      </c>
      <c r="W440" s="19">
        <f t="shared" ca="1" si="457"/>
        <v>0</v>
      </c>
      <c r="Z440" s="198" cm="1">
        <f t="array" ref="Z440">IFERROR(MATCH(TRUE,INDEX($B$14:$B$117&gt;=Y440,0),0),"")</f>
        <v>1</v>
      </c>
      <c r="AA440" s="194">
        <f t="shared" ca="1" si="400"/>
        <v>3.2000000000000006E-3</v>
      </c>
      <c r="AD440" s="194">
        <f t="shared" si="401"/>
        <v>0</v>
      </c>
      <c r="AE440" s="19">
        <f ca="1"/>
        <v>0</v>
      </c>
      <c r="AF440" s="19">
        <f t="shared" ca="1" si="402"/>
        <v>0</v>
      </c>
      <c r="AI440" s="198" cm="1">
        <f t="array" ref="AI440">IFERROR(MATCH(TRUE,INDEX($B$14:$B$117&gt;=AH440,0),0),"")</f>
        <v>1</v>
      </c>
      <c r="AJ440" s="194">
        <f t="shared" ca="1" si="403"/>
        <v>3.2000000000000006E-3</v>
      </c>
      <c r="AM440" s="194">
        <f t="shared" si="404"/>
        <v>0</v>
      </c>
      <c r="AN440" s="19">
        <f ca="1"/>
        <v>0</v>
      </c>
      <c r="AO440" s="19">
        <f t="shared" ca="1" si="405"/>
        <v>0</v>
      </c>
      <c r="AR440" s="198" cm="1">
        <f t="array" ref="AR440">IFERROR(MATCH(TRUE,INDEX($B$14:$B$117&gt;=AQ440,0),0),"")</f>
        <v>1</v>
      </c>
      <c r="AS440" s="194">
        <f t="shared" ca="1" si="406"/>
        <v>3.2000000000000006E-3</v>
      </c>
      <c r="AV440" s="194">
        <f t="shared" si="407"/>
        <v>0</v>
      </c>
      <c r="AW440" s="19">
        <f ca="1"/>
        <v>0</v>
      </c>
      <c r="AX440" s="19">
        <f t="shared" ca="1" si="408"/>
        <v>0</v>
      </c>
      <c r="BA440" s="198" cm="1">
        <f t="array" ref="BA440">IFERROR(MATCH(TRUE,INDEX($B$14:$B$117&gt;=AZ440,0),0),"")</f>
        <v>1</v>
      </c>
      <c r="BB440" s="194">
        <f t="shared" ca="1" si="409"/>
        <v>3.2000000000000006E-3</v>
      </c>
      <c r="BE440" s="194">
        <f t="shared" si="410"/>
        <v>0</v>
      </c>
      <c r="BF440" s="19">
        <f ca="1"/>
        <v>0</v>
      </c>
      <c r="BG440" s="19">
        <f t="shared" ca="1" si="411"/>
        <v>0</v>
      </c>
      <c r="BJ440" s="198" cm="1">
        <f t="array" ref="BJ440">IFERROR(MATCH(TRUE,INDEX($B$14:$B$117&gt;=BI440,0),0),"")</f>
        <v>1</v>
      </c>
      <c r="BK440" s="194">
        <f t="shared" ca="1" si="412"/>
        <v>3.2000000000000006E-3</v>
      </c>
      <c r="BN440" s="194">
        <f t="shared" si="413"/>
        <v>0</v>
      </c>
      <c r="BO440" s="19">
        <f ca="1"/>
        <v>0</v>
      </c>
      <c r="BP440" s="19">
        <f t="shared" ca="1" si="414"/>
        <v>0</v>
      </c>
      <c r="BS440" s="198" cm="1">
        <f t="array" ref="BS440">IFERROR(MATCH(TRUE,INDEX($B$14:$B$117&gt;=BR440,0),0),"")</f>
        <v>1</v>
      </c>
      <c r="BT440" s="194">
        <f t="shared" ca="1" si="415"/>
        <v>3.2000000000000006E-3</v>
      </c>
      <c r="BW440" s="194">
        <f t="shared" si="416"/>
        <v>0</v>
      </c>
      <c r="BX440" s="19">
        <f ca="1"/>
        <v>0</v>
      </c>
      <c r="BY440" s="19">
        <f t="shared" ca="1" si="417"/>
        <v>0</v>
      </c>
      <c r="CB440" s="198" cm="1">
        <f t="array" ref="CB440">IFERROR(MATCH(TRUE,INDEX($B$14:$B$117&gt;=CA440,0),0),"")</f>
        <v>1</v>
      </c>
      <c r="CC440" s="194">
        <f t="shared" ca="1" si="418"/>
        <v>3.2000000000000006E-3</v>
      </c>
      <c r="CF440" s="194">
        <f t="shared" si="419"/>
        <v>0</v>
      </c>
      <c r="CG440" s="19">
        <f ca="1"/>
        <v>0</v>
      </c>
      <c r="CH440" s="19">
        <f t="shared" ca="1" si="420"/>
        <v>0</v>
      </c>
      <c r="CK440" s="198" cm="1">
        <f t="array" ref="CK440">IFERROR(MATCH(TRUE,INDEX($B$14:$B$117&gt;=CJ440,0),0),"")</f>
        <v>1</v>
      </c>
      <c r="CL440" s="194">
        <f t="shared" ca="1" si="421"/>
        <v>3.2000000000000006E-3</v>
      </c>
      <c r="CO440" s="194">
        <f t="shared" si="422"/>
        <v>0</v>
      </c>
      <c r="CP440" s="19">
        <f ca="1"/>
        <v>0</v>
      </c>
      <c r="CQ440" s="19">
        <f t="shared" ca="1" si="423"/>
        <v>0</v>
      </c>
      <c r="CT440" s="198" cm="1">
        <f t="array" ref="CT440">IFERROR(MATCH(TRUE,INDEX($B$14:$B$117&gt;=CS440,0),0),"")</f>
        <v>1</v>
      </c>
      <c r="CU440" s="194">
        <f t="shared" ca="1" si="424"/>
        <v>3.2000000000000006E-3</v>
      </c>
      <c r="CX440" s="194">
        <f t="shared" si="425"/>
        <v>0</v>
      </c>
      <c r="CY440" s="19" t="e">
        <f ca="1"/>
        <v>#N/A</v>
      </c>
      <c r="CZ440" s="19" t="e">
        <f t="shared" ca="1" si="426"/>
        <v>#N/A</v>
      </c>
      <c r="DC440" s="198" cm="1">
        <f t="array" ref="DC440">IFERROR(MATCH(TRUE,INDEX($B$14:$B$117&gt;=DB440,0),0),"")</f>
        <v>1</v>
      </c>
      <c r="DD440" s="194">
        <f t="shared" ca="1" si="427"/>
        <v>3.2000000000000006E-3</v>
      </c>
      <c r="DG440" s="194">
        <f t="shared" si="428"/>
        <v>0</v>
      </c>
      <c r="DH440" s="19" t="e">
        <f ca="1"/>
        <v>#N/A</v>
      </c>
      <c r="DI440" s="19" t="e">
        <f t="shared" ca="1" si="429"/>
        <v>#N/A</v>
      </c>
      <c r="DL440" s="198" cm="1">
        <f t="array" ref="DL440">IFERROR(MATCH(TRUE,INDEX($B$14:$B$117&gt;=DK440,0),0),"")</f>
        <v>1</v>
      </c>
      <c r="DM440" s="194">
        <f t="shared" ca="1" si="430"/>
        <v>3.2000000000000006E-3</v>
      </c>
      <c r="DP440" s="194">
        <f t="shared" si="431"/>
        <v>0</v>
      </c>
      <c r="DQ440" s="19" t="e">
        <f ca="1"/>
        <v>#N/A</v>
      </c>
      <c r="DR440" s="19" t="e">
        <f t="shared" ca="1" si="432"/>
        <v>#N/A</v>
      </c>
      <c r="DU440" s="198" cm="1">
        <f t="array" ref="DU440">IFERROR(MATCH(TRUE,INDEX($B$14:$B$117&gt;=DT440,0),0),"")</f>
        <v>1</v>
      </c>
      <c r="DV440" s="194">
        <f t="shared" ca="1" si="433"/>
        <v>3.2000000000000006E-3</v>
      </c>
      <c r="DY440" s="194">
        <f t="shared" si="434"/>
        <v>0</v>
      </c>
      <c r="DZ440" s="19" t="e">
        <f ca="1"/>
        <v>#N/A</v>
      </c>
      <c r="EA440" s="19" t="e">
        <f t="shared" ca="1" si="435"/>
        <v>#N/A</v>
      </c>
      <c r="ED440" s="198" cm="1">
        <f t="array" ref="ED440">IFERROR(MATCH(TRUE,INDEX($B$14:$B$117&gt;=EC440,0),0),"")</f>
        <v>1</v>
      </c>
      <c r="EE440" s="194">
        <f t="shared" ca="1" si="436"/>
        <v>3.2000000000000006E-3</v>
      </c>
      <c r="EH440" s="194">
        <f t="shared" si="437"/>
        <v>0</v>
      </c>
      <c r="EI440" s="19" t="e">
        <f ca="1"/>
        <v>#N/A</v>
      </c>
      <c r="EJ440" s="19" t="e">
        <f t="shared" ca="1" si="438"/>
        <v>#N/A</v>
      </c>
      <c r="EM440" s="198" cm="1">
        <f t="array" ref="EM440">IFERROR(MATCH(TRUE,INDEX($B$14:$B$117&gt;=EL440,0),0),"")</f>
        <v>1</v>
      </c>
      <c r="EN440" s="194">
        <f t="shared" ca="1" si="439"/>
        <v>3.2000000000000006E-3</v>
      </c>
      <c r="EQ440" s="194">
        <f t="shared" si="440"/>
        <v>0</v>
      </c>
      <c r="ER440" s="19" t="e">
        <f ca="1"/>
        <v>#N/A</v>
      </c>
      <c r="ES440" s="19" t="e">
        <f t="shared" ca="1" si="441"/>
        <v>#N/A</v>
      </c>
      <c r="EV440" s="198" cm="1">
        <f t="array" ref="EV440">IFERROR(MATCH(TRUE,INDEX($B$14:$B$117&gt;=EU440,0),0),"")</f>
        <v>1</v>
      </c>
      <c r="EW440" s="194">
        <f t="shared" ca="1" si="442"/>
        <v>3.2000000000000006E-3</v>
      </c>
      <c r="EZ440" s="194">
        <f t="shared" si="443"/>
        <v>0</v>
      </c>
      <c r="FA440" s="19" t="e">
        <f ca="1"/>
        <v>#N/A</v>
      </c>
      <c r="FB440" s="19" t="e">
        <f t="shared" ca="1" si="444"/>
        <v>#N/A</v>
      </c>
      <c r="FE440" s="198" cm="1">
        <f t="array" ref="FE440">IFERROR(MATCH(TRUE,INDEX($B$14:$B$117&gt;=FD440,0),0),"")</f>
        <v>1</v>
      </c>
      <c r="FF440" s="194">
        <f t="shared" ca="1" si="445"/>
        <v>3.2000000000000006E-3</v>
      </c>
      <c r="FI440" s="194">
        <f t="shared" si="446"/>
        <v>0</v>
      </c>
      <c r="FJ440" s="19" t="e">
        <f ca="1"/>
        <v>#N/A</v>
      </c>
      <c r="FK440" s="19" t="e">
        <f t="shared" ca="1" si="447"/>
        <v>#N/A</v>
      </c>
      <c r="FN440" s="198" cm="1">
        <f t="array" ref="FN440">IFERROR(MATCH(TRUE,INDEX($B$14:$B$117&gt;=FM440,0),0),"")</f>
        <v>1</v>
      </c>
      <c r="FO440" s="194">
        <f t="shared" ca="1" si="448"/>
        <v>3.2000000000000006E-3</v>
      </c>
      <c r="FR440" s="194">
        <f t="shared" si="449"/>
        <v>0</v>
      </c>
      <c r="FS440" s="19" t="e">
        <f ca="1"/>
        <v>#N/A</v>
      </c>
      <c r="FT440" s="19" t="e">
        <f t="shared" ca="1" si="450"/>
        <v>#N/A</v>
      </c>
      <c r="FW440" s="198" cm="1">
        <f t="array" ref="FW440">IFERROR(MATCH(TRUE,INDEX($B$14:$B$117&gt;=FV440,0),0),"")</f>
        <v>1</v>
      </c>
      <c r="FX440" s="194">
        <f t="shared" ca="1" si="451"/>
        <v>3.2000000000000006E-3</v>
      </c>
      <c r="GA440" s="194">
        <f t="shared" si="452"/>
        <v>0</v>
      </c>
      <c r="GB440" s="19" t="e">
        <f ca="1"/>
        <v>#N/A</v>
      </c>
      <c r="GC440" s="19" t="e">
        <f t="shared" ca="1" si="453"/>
        <v>#N/A</v>
      </c>
    </row>
    <row r="441" spans="8:185" x14ac:dyDescent="0.2">
      <c r="H441" s="198" cm="1">
        <f t="array" ref="H441">IFERROR(MATCH(TRUE,INDEX($B$14:$B$117&gt;=G441,0),0),"")</f>
        <v>1</v>
      </c>
      <c r="I441" s="194">
        <f t="shared" ca="1" si="398"/>
        <v>3.2000000000000006E-3</v>
      </c>
      <c r="L441" s="194">
        <f t="shared" si="454"/>
        <v>0</v>
      </c>
      <c r="M441" s="19">
        <f ca="1"/>
        <v>0</v>
      </c>
      <c r="N441" s="19">
        <f t="shared" ca="1" si="455"/>
        <v>0</v>
      </c>
      <c r="Q441" s="198" cm="1">
        <f t="array" ref="Q441">IFERROR(MATCH(TRUE,INDEX($B$14:$B$117&gt;=P441,0),0),"")</f>
        <v>1</v>
      </c>
      <c r="R441" s="194">
        <f t="shared" ca="1" si="399"/>
        <v>3.2000000000000006E-3</v>
      </c>
      <c r="U441" s="194">
        <f t="shared" si="456"/>
        <v>0</v>
      </c>
      <c r="V441" s="19">
        <f ca="1"/>
        <v>0</v>
      </c>
      <c r="W441" s="19">
        <f t="shared" ca="1" si="457"/>
        <v>0</v>
      </c>
      <c r="Z441" s="198" cm="1">
        <f t="array" ref="Z441">IFERROR(MATCH(TRUE,INDEX($B$14:$B$117&gt;=Y441,0),0),"")</f>
        <v>1</v>
      </c>
      <c r="AA441" s="194">
        <f t="shared" ca="1" si="400"/>
        <v>3.2000000000000006E-3</v>
      </c>
      <c r="AD441" s="194">
        <f t="shared" si="401"/>
        <v>0</v>
      </c>
      <c r="AE441" s="19">
        <f ca="1"/>
        <v>0</v>
      </c>
      <c r="AF441" s="19">
        <f t="shared" ca="1" si="402"/>
        <v>0</v>
      </c>
      <c r="AI441" s="198" cm="1">
        <f t="array" ref="AI441">IFERROR(MATCH(TRUE,INDEX($B$14:$B$117&gt;=AH441,0),0),"")</f>
        <v>1</v>
      </c>
      <c r="AJ441" s="194">
        <f t="shared" ca="1" si="403"/>
        <v>3.2000000000000006E-3</v>
      </c>
      <c r="AM441" s="194">
        <f t="shared" si="404"/>
        <v>0</v>
      </c>
      <c r="AN441" s="19">
        <f ca="1"/>
        <v>0</v>
      </c>
      <c r="AO441" s="19">
        <f t="shared" ca="1" si="405"/>
        <v>0</v>
      </c>
      <c r="AR441" s="198" cm="1">
        <f t="array" ref="AR441">IFERROR(MATCH(TRUE,INDEX($B$14:$B$117&gt;=AQ441,0),0),"")</f>
        <v>1</v>
      </c>
      <c r="AS441" s="194">
        <f t="shared" ca="1" si="406"/>
        <v>3.2000000000000006E-3</v>
      </c>
      <c r="AV441" s="194">
        <f t="shared" si="407"/>
        <v>0</v>
      </c>
      <c r="AW441" s="19">
        <f ca="1"/>
        <v>0</v>
      </c>
      <c r="AX441" s="19">
        <f t="shared" ca="1" si="408"/>
        <v>0</v>
      </c>
      <c r="BA441" s="198" cm="1">
        <f t="array" ref="BA441">IFERROR(MATCH(TRUE,INDEX($B$14:$B$117&gt;=AZ441,0),0),"")</f>
        <v>1</v>
      </c>
      <c r="BB441" s="194">
        <f t="shared" ca="1" si="409"/>
        <v>3.2000000000000006E-3</v>
      </c>
      <c r="BE441" s="194">
        <f t="shared" si="410"/>
        <v>0</v>
      </c>
      <c r="BF441" s="19">
        <f ca="1"/>
        <v>0</v>
      </c>
      <c r="BG441" s="19">
        <f t="shared" ca="1" si="411"/>
        <v>0</v>
      </c>
      <c r="BJ441" s="198" cm="1">
        <f t="array" ref="BJ441">IFERROR(MATCH(TRUE,INDEX($B$14:$B$117&gt;=BI441,0),0),"")</f>
        <v>1</v>
      </c>
      <c r="BK441" s="194">
        <f t="shared" ca="1" si="412"/>
        <v>3.2000000000000006E-3</v>
      </c>
      <c r="BN441" s="194">
        <f t="shared" si="413"/>
        <v>0</v>
      </c>
      <c r="BO441" s="19">
        <f ca="1"/>
        <v>0</v>
      </c>
      <c r="BP441" s="19">
        <f t="shared" ca="1" si="414"/>
        <v>0</v>
      </c>
      <c r="BS441" s="198" cm="1">
        <f t="array" ref="BS441">IFERROR(MATCH(TRUE,INDEX($B$14:$B$117&gt;=BR441,0),0),"")</f>
        <v>1</v>
      </c>
      <c r="BT441" s="194">
        <f t="shared" ca="1" si="415"/>
        <v>3.2000000000000006E-3</v>
      </c>
      <c r="BW441" s="194">
        <f t="shared" si="416"/>
        <v>0</v>
      </c>
      <c r="BX441" s="19">
        <f ca="1"/>
        <v>0</v>
      </c>
      <c r="BY441" s="19">
        <f t="shared" ca="1" si="417"/>
        <v>0</v>
      </c>
      <c r="CB441" s="198" cm="1">
        <f t="array" ref="CB441">IFERROR(MATCH(TRUE,INDEX($B$14:$B$117&gt;=CA441,0),0),"")</f>
        <v>1</v>
      </c>
      <c r="CC441" s="194">
        <f t="shared" ca="1" si="418"/>
        <v>3.2000000000000006E-3</v>
      </c>
      <c r="CF441" s="194">
        <f t="shared" si="419"/>
        <v>0</v>
      </c>
      <c r="CG441" s="19">
        <f ca="1"/>
        <v>0</v>
      </c>
      <c r="CH441" s="19">
        <f t="shared" ca="1" si="420"/>
        <v>0</v>
      </c>
      <c r="CK441" s="198" cm="1">
        <f t="array" ref="CK441">IFERROR(MATCH(TRUE,INDEX($B$14:$B$117&gt;=CJ441,0),0),"")</f>
        <v>1</v>
      </c>
      <c r="CL441" s="194">
        <f t="shared" ca="1" si="421"/>
        <v>3.2000000000000006E-3</v>
      </c>
      <c r="CO441" s="194">
        <f t="shared" si="422"/>
        <v>0</v>
      </c>
      <c r="CP441" s="19">
        <f ca="1"/>
        <v>0</v>
      </c>
      <c r="CQ441" s="19">
        <f t="shared" ca="1" si="423"/>
        <v>0</v>
      </c>
      <c r="CT441" s="198" cm="1">
        <f t="array" ref="CT441">IFERROR(MATCH(TRUE,INDEX($B$14:$B$117&gt;=CS441,0),0),"")</f>
        <v>1</v>
      </c>
      <c r="CU441" s="194">
        <f t="shared" ca="1" si="424"/>
        <v>3.2000000000000006E-3</v>
      </c>
      <c r="CX441" s="194">
        <f t="shared" si="425"/>
        <v>0</v>
      </c>
      <c r="CY441" s="19" t="e">
        <f ca="1"/>
        <v>#N/A</v>
      </c>
      <c r="CZ441" s="19" t="e">
        <f t="shared" ca="1" si="426"/>
        <v>#N/A</v>
      </c>
      <c r="DC441" s="198" cm="1">
        <f t="array" ref="DC441">IFERROR(MATCH(TRUE,INDEX($B$14:$B$117&gt;=DB441,0),0),"")</f>
        <v>1</v>
      </c>
      <c r="DD441" s="194">
        <f t="shared" ca="1" si="427"/>
        <v>3.2000000000000006E-3</v>
      </c>
      <c r="DG441" s="194">
        <f t="shared" si="428"/>
        <v>0</v>
      </c>
      <c r="DH441" s="19" t="e">
        <f ca="1"/>
        <v>#N/A</v>
      </c>
      <c r="DI441" s="19" t="e">
        <f t="shared" ca="1" si="429"/>
        <v>#N/A</v>
      </c>
      <c r="DL441" s="198" cm="1">
        <f t="array" ref="DL441">IFERROR(MATCH(TRUE,INDEX($B$14:$B$117&gt;=DK441,0),0),"")</f>
        <v>1</v>
      </c>
      <c r="DM441" s="194">
        <f t="shared" ca="1" si="430"/>
        <v>3.2000000000000006E-3</v>
      </c>
      <c r="DP441" s="194">
        <f t="shared" si="431"/>
        <v>0</v>
      </c>
      <c r="DQ441" s="19" t="e">
        <f ca="1"/>
        <v>#N/A</v>
      </c>
      <c r="DR441" s="19" t="e">
        <f t="shared" ca="1" si="432"/>
        <v>#N/A</v>
      </c>
      <c r="DU441" s="198" cm="1">
        <f t="array" ref="DU441">IFERROR(MATCH(TRUE,INDEX($B$14:$B$117&gt;=DT441,0),0),"")</f>
        <v>1</v>
      </c>
      <c r="DV441" s="194">
        <f t="shared" ca="1" si="433"/>
        <v>3.2000000000000006E-3</v>
      </c>
      <c r="DY441" s="194">
        <f t="shared" si="434"/>
        <v>0</v>
      </c>
      <c r="DZ441" s="19" t="e">
        <f ca="1"/>
        <v>#N/A</v>
      </c>
      <c r="EA441" s="19" t="e">
        <f t="shared" ca="1" si="435"/>
        <v>#N/A</v>
      </c>
      <c r="ED441" s="198" cm="1">
        <f t="array" ref="ED441">IFERROR(MATCH(TRUE,INDEX($B$14:$B$117&gt;=EC441,0),0),"")</f>
        <v>1</v>
      </c>
      <c r="EE441" s="194">
        <f t="shared" ca="1" si="436"/>
        <v>3.2000000000000006E-3</v>
      </c>
      <c r="EH441" s="194">
        <f t="shared" si="437"/>
        <v>0</v>
      </c>
      <c r="EI441" s="19" t="e">
        <f ca="1"/>
        <v>#N/A</v>
      </c>
      <c r="EJ441" s="19" t="e">
        <f t="shared" ca="1" si="438"/>
        <v>#N/A</v>
      </c>
      <c r="EM441" s="198" cm="1">
        <f t="array" ref="EM441">IFERROR(MATCH(TRUE,INDEX($B$14:$B$117&gt;=EL441,0),0),"")</f>
        <v>1</v>
      </c>
      <c r="EN441" s="194">
        <f t="shared" ca="1" si="439"/>
        <v>3.2000000000000006E-3</v>
      </c>
      <c r="EQ441" s="194">
        <f t="shared" si="440"/>
        <v>0</v>
      </c>
      <c r="ER441" s="19" t="e">
        <f ca="1"/>
        <v>#N/A</v>
      </c>
      <c r="ES441" s="19" t="e">
        <f t="shared" ca="1" si="441"/>
        <v>#N/A</v>
      </c>
      <c r="EV441" s="198" cm="1">
        <f t="array" ref="EV441">IFERROR(MATCH(TRUE,INDEX($B$14:$B$117&gt;=EU441,0),0),"")</f>
        <v>1</v>
      </c>
      <c r="EW441" s="194">
        <f t="shared" ca="1" si="442"/>
        <v>3.2000000000000006E-3</v>
      </c>
      <c r="EZ441" s="194">
        <f t="shared" si="443"/>
        <v>0</v>
      </c>
      <c r="FA441" s="19" t="e">
        <f ca="1"/>
        <v>#N/A</v>
      </c>
      <c r="FB441" s="19" t="e">
        <f t="shared" ca="1" si="444"/>
        <v>#N/A</v>
      </c>
      <c r="FE441" s="198" cm="1">
        <f t="array" ref="FE441">IFERROR(MATCH(TRUE,INDEX($B$14:$B$117&gt;=FD441,0),0),"")</f>
        <v>1</v>
      </c>
      <c r="FF441" s="194">
        <f t="shared" ca="1" si="445"/>
        <v>3.2000000000000006E-3</v>
      </c>
      <c r="FI441" s="194">
        <f t="shared" si="446"/>
        <v>0</v>
      </c>
      <c r="FJ441" s="19" t="e">
        <f ca="1"/>
        <v>#N/A</v>
      </c>
      <c r="FK441" s="19" t="e">
        <f t="shared" ca="1" si="447"/>
        <v>#N/A</v>
      </c>
      <c r="FN441" s="198" cm="1">
        <f t="array" ref="FN441">IFERROR(MATCH(TRUE,INDEX($B$14:$B$117&gt;=FM441,0),0),"")</f>
        <v>1</v>
      </c>
      <c r="FO441" s="194">
        <f t="shared" ca="1" si="448"/>
        <v>3.2000000000000006E-3</v>
      </c>
      <c r="FR441" s="194">
        <f t="shared" si="449"/>
        <v>0</v>
      </c>
      <c r="FS441" s="19" t="e">
        <f ca="1"/>
        <v>#N/A</v>
      </c>
      <c r="FT441" s="19" t="e">
        <f t="shared" ca="1" si="450"/>
        <v>#N/A</v>
      </c>
      <c r="FW441" s="198" cm="1">
        <f t="array" ref="FW441">IFERROR(MATCH(TRUE,INDEX($B$14:$B$117&gt;=FV441,0),0),"")</f>
        <v>1</v>
      </c>
      <c r="FX441" s="194">
        <f t="shared" ca="1" si="451"/>
        <v>3.2000000000000006E-3</v>
      </c>
      <c r="GA441" s="194">
        <f t="shared" si="452"/>
        <v>0</v>
      </c>
      <c r="GB441" s="19" t="e">
        <f ca="1"/>
        <v>#N/A</v>
      </c>
      <c r="GC441" s="19" t="e">
        <f t="shared" ca="1" si="453"/>
        <v>#N/A</v>
      </c>
    </row>
    <row r="442" spans="8:185" x14ac:dyDescent="0.2">
      <c r="H442" s="198" cm="1">
        <f t="array" ref="H442">IFERROR(MATCH(TRUE,INDEX($B$14:$B$117&gt;=G442,0),0),"")</f>
        <v>1</v>
      </c>
      <c r="I442" s="194">
        <f t="shared" ca="1" si="398"/>
        <v>3.2000000000000006E-3</v>
      </c>
      <c r="L442" s="194">
        <f t="shared" si="454"/>
        <v>0</v>
      </c>
      <c r="M442" s="19">
        <f ca="1"/>
        <v>0</v>
      </c>
      <c r="N442" s="19">
        <f t="shared" ca="1" si="455"/>
        <v>0</v>
      </c>
      <c r="Q442" s="198" cm="1">
        <f t="array" ref="Q442">IFERROR(MATCH(TRUE,INDEX($B$14:$B$117&gt;=P442,0),0),"")</f>
        <v>1</v>
      </c>
      <c r="R442" s="194">
        <f t="shared" ca="1" si="399"/>
        <v>3.2000000000000006E-3</v>
      </c>
      <c r="U442" s="194">
        <f t="shared" si="456"/>
        <v>0</v>
      </c>
      <c r="V442" s="19">
        <f ca="1"/>
        <v>0</v>
      </c>
      <c r="W442" s="19">
        <f t="shared" ca="1" si="457"/>
        <v>0</v>
      </c>
      <c r="Z442" s="198" cm="1">
        <f t="array" ref="Z442">IFERROR(MATCH(TRUE,INDEX($B$14:$B$117&gt;=Y442,0),0),"")</f>
        <v>1</v>
      </c>
      <c r="AA442" s="194">
        <f t="shared" ca="1" si="400"/>
        <v>3.2000000000000006E-3</v>
      </c>
      <c r="AD442" s="194">
        <f t="shared" si="401"/>
        <v>0</v>
      </c>
      <c r="AE442" s="19">
        <f ca="1"/>
        <v>0</v>
      </c>
      <c r="AF442" s="19">
        <f t="shared" ca="1" si="402"/>
        <v>0</v>
      </c>
      <c r="AI442" s="198" cm="1">
        <f t="array" ref="AI442">IFERROR(MATCH(TRUE,INDEX($B$14:$B$117&gt;=AH442,0),0),"")</f>
        <v>1</v>
      </c>
      <c r="AJ442" s="194">
        <f t="shared" ca="1" si="403"/>
        <v>3.2000000000000006E-3</v>
      </c>
      <c r="AM442" s="194">
        <f t="shared" si="404"/>
        <v>0</v>
      </c>
      <c r="AN442" s="19">
        <f ca="1"/>
        <v>0</v>
      </c>
      <c r="AO442" s="19">
        <f t="shared" ca="1" si="405"/>
        <v>0</v>
      </c>
      <c r="AR442" s="198" cm="1">
        <f t="array" ref="AR442">IFERROR(MATCH(TRUE,INDEX($B$14:$B$117&gt;=AQ442,0),0),"")</f>
        <v>1</v>
      </c>
      <c r="AS442" s="194">
        <f t="shared" ca="1" si="406"/>
        <v>3.2000000000000006E-3</v>
      </c>
      <c r="AV442" s="194">
        <f t="shared" si="407"/>
        <v>0</v>
      </c>
      <c r="AW442" s="19">
        <f ca="1"/>
        <v>0</v>
      </c>
      <c r="AX442" s="19">
        <f t="shared" ca="1" si="408"/>
        <v>0</v>
      </c>
      <c r="BA442" s="198" cm="1">
        <f t="array" ref="BA442">IFERROR(MATCH(TRUE,INDEX($B$14:$B$117&gt;=AZ442,0),0),"")</f>
        <v>1</v>
      </c>
      <c r="BB442" s="194">
        <f t="shared" ca="1" si="409"/>
        <v>3.2000000000000006E-3</v>
      </c>
      <c r="BE442" s="194">
        <f t="shared" si="410"/>
        <v>0</v>
      </c>
      <c r="BF442" s="19">
        <f ca="1"/>
        <v>0</v>
      </c>
      <c r="BG442" s="19">
        <f t="shared" ca="1" si="411"/>
        <v>0</v>
      </c>
      <c r="BJ442" s="198" cm="1">
        <f t="array" ref="BJ442">IFERROR(MATCH(TRUE,INDEX($B$14:$B$117&gt;=BI442,0),0),"")</f>
        <v>1</v>
      </c>
      <c r="BK442" s="194">
        <f t="shared" ca="1" si="412"/>
        <v>3.2000000000000006E-3</v>
      </c>
      <c r="BN442" s="194">
        <f t="shared" si="413"/>
        <v>0</v>
      </c>
      <c r="BO442" s="19">
        <f ca="1"/>
        <v>0</v>
      </c>
      <c r="BP442" s="19">
        <f t="shared" ca="1" si="414"/>
        <v>0</v>
      </c>
      <c r="BS442" s="198" cm="1">
        <f t="array" ref="BS442">IFERROR(MATCH(TRUE,INDEX($B$14:$B$117&gt;=BR442,0),0),"")</f>
        <v>1</v>
      </c>
      <c r="BT442" s="194">
        <f t="shared" ca="1" si="415"/>
        <v>3.2000000000000006E-3</v>
      </c>
      <c r="BW442" s="194">
        <f t="shared" si="416"/>
        <v>0</v>
      </c>
      <c r="BX442" s="19">
        <f ca="1"/>
        <v>0</v>
      </c>
      <c r="BY442" s="19">
        <f t="shared" ca="1" si="417"/>
        <v>0</v>
      </c>
      <c r="CB442" s="198" cm="1">
        <f t="array" ref="CB442">IFERROR(MATCH(TRUE,INDEX($B$14:$B$117&gt;=CA442,0),0),"")</f>
        <v>1</v>
      </c>
      <c r="CC442" s="194">
        <f t="shared" ca="1" si="418"/>
        <v>3.2000000000000006E-3</v>
      </c>
      <c r="CF442" s="194">
        <f t="shared" si="419"/>
        <v>0</v>
      </c>
      <c r="CG442" s="19">
        <f ca="1"/>
        <v>0</v>
      </c>
      <c r="CH442" s="19">
        <f t="shared" ca="1" si="420"/>
        <v>0</v>
      </c>
      <c r="CK442" s="198" cm="1">
        <f t="array" ref="CK442">IFERROR(MATCH(TRUE,INDEX($B$14:$B$117&gt;=CJ442,0),0),"")</f>
        <v>1</v>
      </c>
      <c r="CL442" s="194">
        <f t="shared" ca="1" si="421"/>
        <v>3.2000000000000006E-3</v>
      </c>
      <c r="CO442" s="194">
        <f t="shared" si="422"/>
        <v>0</v>
      </c>
      <c r="CP442" s="19">
        <f ca="1"/>
        <v>0</v>
      </c>
      <c r="CQ442" s="19">
        <f t="shared" ca="1" si="423"/>
        <v>0</v>
      </c>
      <c r="CT442" s="198" cm="1">
        <f t="array" ref="CT442">IFERROR(MATCH(TRUE,INDEX($B$14:$B$117&gt;=CS442,0),0),"")</f>
        <v>1</v>
      </c>
      <c r="CU442" s="194">
        <f t="shared" ca="1" si="424"/>
        <v>3.2000000000000006E-3</v>
      </c>
      <c r="CX442" s="194">
        <f t="shared" si="425"/>
        <v>0</v>
      </c>
      <c r="CY442" s="19" t="e">
        <f ca="1"/>
        <v>#N/A</v>
      </c>
      <c r="CZ442" s="19" t="e">
        <f t="shared" ca="1" si="426"/>
        <v>#N/A</v>
      </c>
      <c r="DC442" s="198" cm="1">
        <f t="array" ref="DC442">IFERROR(MATCH(TRUE,INDEX($B$14:$B$117&gt;=DB442,0),0),"")</f>
        <v>1</v>
      </c>
      <c r="DD442" s="194">
        <f t="shared" ca="1" si="427"/>
        <v>3.2000000000000006E-3</v>
      </c>
      <c r="DG442" s="194">
        <f t="shared" si="428"/>
        <v>0</v>
      </c>
      <c r="DH442" s="19" t="e">
        <f ca="1"/>
        <v>#N/A</v>
      </c>
      <c r="DI442" s="19" t="e">
        <f t="shared" ca="1" si="429"/>
        <v>#N/A</v>
      </c>
      <c r="DL442" s="198" cm="1">
        <f t="array" ref="DL442">IFERROR(MATCH(TRUE,INDEX($B$14:$B$117&gt;=DK442,0),0),"")</f>
        <v>1</v>
      </c>
      <c r="DM442" s="194">
        <f t="shared" ca="1" si="430"/>
        <v>3.2000000000000006E-3</v>
      </c>
      <c r="DP442" s="194">
        <f t="shared" si="431"/>
        <v>0</v>
      </c>
      <c r="DQ442" s="19" t="e">
        <f ca="1"/>
        <v>#N/A</v>
      </c>
      <c r="DR442" s="19" t="e">
        <f t="shared" ca="1" si="432"/>
        <v>#N/A</v>
      </c>
      <c r="DU442" s="198" cm="1">
        <f t="array" ref="DU442">IFERROR(MATCH(TRUE,INDEX($B$14:$B$117&gt;=DT442,0),0),"")</f>
        <v>1</v>
      </c>
      <c r="DV442" s="194">
        <f t="shared" ca="1" si="433"/>
        <v>3.2000000000000006E-3</v>
      </c>
      <c r="DY442" s="194">
        <f t="shared" si="434"/>
        <v>0</v>
      </c>
      <c r="DZ442" s="19" t="e">
        <f ca="1"/>
        <v>#N/A</v>
      </c>
      <c r="EA442" s="19" t="e">
        <f t="shared" ca="1" si="435"/>
        <v>#N/A</v>
      </c>
      <c r="ED442" s="198" cm="1">
        <f t="array" ref="ED442">IFERROR(MATCH(TRUE,INDEX($B$14:$B$117&gt;=EC442,0),0),"")</f>
        <v>1</v>
      </c>
      <c r="EE442" s="194">
        <f t="shared" ca="1" si="436"/>
        <v>3.2000000000000006E-3</v>
      </c>
      <c r="EH442" s="194">
        <f t="shared" si="437"/>
        <v>0</v>
      </c>
      <c r="EI442" s="19" t="e">
        <f ca="1"/>
        <v>#N/A</v>
      </c>
      <c r="EJ442" s="19" t="e">
        <f t="shared" ca="1" si="438"/>
        <v>#N/A</v>
      </c>
      <c r="EM442" s="198" cm="1">
        <f t="array" ref="EM442">IFERROR(MATCH(TRUE,INDEX($B$14:$B$117&gt;=EL442,0),0),"")</f>
        <v>1</v>
      </c>
      <c r="EN442" s="194">
        <f t="shared" ca="1" si="439"/>
        <v>3.2000000000000006E-3</v>
      </c>
      <c r="EQ442" s="194">
        <f t="shared" si="440"/>
        <v>0</v>
      </c>
      <c r="ER442" s="19" t="e">
        <f ca="1"/>
        <v>#N/A</v>
      </c>
      <c r="ES442" s="19" t="e">
        <f t="shared" ca="1" si="441"/>
        <v>#N/A</v>
      </c>
      <c r="EV442" s="198" cm="1">
        <f t="array" ref="EV442">IFERROR(MATCH(TRUE,INDEX($B$14:$B$117&gt;=EU442,0),0),"")</f>
        <v>1</v>
      </c>
      <c r="EW442" s="194">
        <f t="shared" ca="1" si="442"/>
        <v>3.2000000000000006E-3</v>
      </c>
      <c r="EZ442" s="194">
        <f t="shared" si="443"/>
        <v>0</v>
      </c>
      <c r="FA442" s="19" t="e">
        <f ca="1"/>
        <v>#N/A</v>
      </c>
      <c r="FB442" s="19" t="e">
        <f t="shared" ca="1" si="444"/>
        <v>#N/A</v>
      </c>
      <c r="FE442" s="198" cm="1">
        <f t="array" ref="FE442">IFERROR(MATCH(TRUE,INDEX($B$14:$B$117&gt;=FD442,0),0),"")</f>
        <v>1</v>
      </c>
      <c r="FF442" s="194">
        <f t="shared" ca="1" si="445"/>
        <v>3.2000000000000006E-3</v>
      </c>
      <c r="FI442" s="194">
        <f t="shared" si="446"/>
        <v>0</v>
      </c>
      <c r="FJ442" s="19" t="e">
        <f ca="1"/>
        <v>#N/A</v>
      </c>
      <c r="FK442" s="19" t="e">
        <f t="shared" ca="1" si="447"/>
        <v>#N/A</v>
      </c>
      <c r="FN442" s="198" cm="1">
        <f t="array" ref="FN442">IFERROR(MATCH(TRUE,INDEX($B$14:$B$117&gt;=FM442,0),0),"")</f>
        <v>1</v>
      </c>
      <c r="FO442" s="194">
        <f t="shared" ca="1" si="448"/>
        <v>3.2000000000000006E-3</v>
      </c>
      <c r="FR442" s="194">
        <f t="shared" si="449"/>
        <v>0</v>
      </c>
      <c r="FS442" s="19" t="e">
        <f ca="1"/>
        <v>#N/A</v>
      </c>
      <c r="FT442" s="19" t="e">
        <f t="shared" ca="1" si="450"/>
        <v>#N/A</v>
      </c>
      <c r="FW442" s="198" cm="1">
        <f t="array" ref="FW442">IFERROR(MATCH(TRUE,INDEX($B$14:$B$117&gt;=FV442,0),0),"")</f>
        <v>1</v>
      </c>
      <c r="FX442" s="194">
        <f t="shared" ca="1" si="451"/>
        <v>3.2000000000000006E-3</v>
      </c>
      <c r="GA442" s="194">
        <f t="shared" si="452"/>
        <v>0</v>
      </c>
      <c r="GB442" s="19" t="e">
        <f ca="1"/>
        <v>#N/A</v>
      </c>
      <c r="GC442" s="19" t="e">
        <f t="shared" ca="1" si="453"/>
        <v>#N/A</v>
      </c>
    </row>
    <row r="443" spans="8:185" x14ac:dyDescent="0.2">
      <c r="H443" s="198" cm="1">
        <f t="array" ref="H443">IFERROR(MATCH(TRUE,INDEX($B$14:$B$117&gt;=G443,0),0),"")</f>
        <v>1</v>
      </c>
      <c r="I443" s="194">
        <f t="shared" ca="1" si="398"/>
        <v>3.2000000000000006E-3</v>
      </c>
      <c r="L443" s="194">
        <f t="shared" si="454"/>
        <v>0</v>
      </c>
      <c r="M443" s="19">
        <f ca="1"/>
        <v>0</v>
      </c>
      <c r="N443" s="19">
        <f t="shared" ca="1" si="455"/>
        <v>0</v>
      </c>
      <c r="Q443" s="198" cm="1">
        <f t="array" ref="Q443">IFERROR(MATCH(TRUE,INDEX($B$14:$B$117&gt;=P443,0),0),"")</f>
        <v>1</v>
      </c>
      <c r="R443" s="194">
        <f t="shared" ca="1" si="399"/>
        <v>3.2000000000000006E-3</v>
      </c>
      <c r="U443" s="194">
        <f t="shared" si="456"/>
        <v>0</v>
      </c>
      <c r="V443" s="19">
        <f ca="1"/>
        <v>0</v>
      </c>
      <c r="W443" s="19">
        <f t="shared" ca="1" si="457"/>
        <v>0</v>
      </c>
      <c r="Z443" s="198" cm="1">
        <f t="array" ref="Z443">IFERROR(MATCH(TRUE,INDEX($B$14:$B$117&gt;=Y443,0),0),"")</f>
        <v>1</v>
      </c>
      <c r="AA443" s="194">
        <f t="shared" ca="1" si="400"/>
        <v>3.2000000000000006E-3</v>
      </c>
      <c r="AD443" s="194">
        <f t="shared" si="401"/>
        <v>0</v>
      </c>
      <c r="AE443" s="19">
        <f ca="1"/>
        <v>0</v>
      </c>
      <c r="AF443" s="19">
        <f t="shared" ca="1" si="402"/>
        <v>0</v>
      </c>
      <c r="AI443" s="198" cm="1">
        <f t="array" ref="AI443">IFERROR(MATCH(TRUE,INDEX($B$14:$B$117&gt;=AH443,0),0),"")</f>
        <v>1</v>
      </c>
      <c r="AJ443" s="194">
        <f t="shared" ca="1" si="403"/>
        <v>3.2000000000000006E-3</v>
      </c>
      <c r="AM443" s="194">
        <f t="shared" si="404"/>
        <v>0</v>
      </c>
      <c r="AN443" s="19">
        <f ca="1"/>
        <v>0</v>
      </c>
      <c r="AO443" s="19">
        <f t="shared" ca="1" si="405"/>
        <v>0</v>
      </c>
      <c r="AR443" s="198" cm="1">
        <f t="array" ref="AR443">IFERROR(MATCH(TRUE,INDEX($B$14:$B$117&gt;=AQ443,0),0),"")</f>
        <v>1</v>
      </c>
      <c r="AS443" s="194">
        <f t="shared" ca="1" si="406"/>
        <v>3.2000000000000006E-3</v>
      </c>
      <c r="AV443" s="194">
        <f t="shared" si="407"/>
        <v>0</v>
      </c>
      <c r="AW443" s="19">
        <f ca="1"/>
        <v>0</v>
      </c>
      <c r="AX443" s="19">
        <f t="shared" ca="1" si="408"/>
        <v>0</v>
      </c>
      <c r="BA443" s="198" cm="1">
        <f t="array" ref="BA443">IFERROR(MATCH(TRUE,INDEX($B$14:$B$117&gt;=AZ443,0),0),"")</f>
        <v>1</v>
      </c>
      <c r="BB443" s="194">
        <f t="shared" ca="1" si="409"/>
        <v>3.2000000000000006E-3</v>
      </c>
      <c r="BE443" s="194">
        <f t="shared" si="410"/>
        <v>0</v>
      </c>
      <c r="BF443" s="19">
        <f ca="1"/>
        <v>0</v>
      </c>
      <c r="BG443" s="19">
        <f t="shared" ca="1" si="411"/>
        <v>0</v>
      </c>
      <c r="BJ443" s="198" cm="1">
        <f t="array" ref="BJ443">IFERROR(MATCH(TRUE,INDEX($B$14:$B$117&gt;=BI443,0),0),"")</f>
        <v>1</v>
      </c>
      <c r="BK443" s="194">
        <f t="shared" ca="1" si="412"/>
        <v>3.2000000000000006E-3</v>
      </c>
      <c r="BN443" s="194">
        <f t="shared" si="413"/>
        <v>0</v>
      </c>
      <c r="BO443" s="19">
        <f ca="1"/>
        <v>0</v>
      </c>
      <c r="BP443" s="19">
        <f t="shared" ca="1" si="414"/>
        <v>0</v>
      </c>
      <c r="BS443" s="198" cm="1">
        <f t="array" ref="BS443">IFERROR(MATCH(TRUE,INDEX($B$14:$B$117&gt;=BR443,0),0),"")</f>
        <v>1</v>
      </c>
      <c r="BT443" s="194">
        <f t="shared" ca="1" si="415"/>
        <v>3.2000000000000006E-3</v>
      </c>
      <c r="BW443" s="194">
        <f t="shared" si="416"/>
        <v>0</v>
      </c>
      <c r="BX443" s="19">
        <f ca="1"/>
        <v>0</v>
      </c>
      <c r="BY443" s="19">
        <f t="shared" ca="1" si="417"/>
        <v>0</v>
      </c>
      <c r="CB443" s="198" cm="1">
        <f t="array" ref="CB443">IFERROR(MATCH(TRUE,INDEX($B$14:$B$117&gt;=CA443,0),0),"")</f>
        <v>1</v>
      </c>
      <c r="CC443" s="194">
        <f t="shared" ca="1" si="418"/>
        <v>3.2000000000000006E-3</v>
      </c>
      <c r="CF443" s="194">
        <f t="shared" si="419"/>
        <v>0</v>
      </c>
      <c r="CG443" s="19">
        <f ca="1"/>
        <v>0</v>
      </c>
      <c r="CH443" s="19">
        <f t="shared" ca="1" si="420"/>
        <v>0</v>
      </c>
      <c r="CK443" s="198" cm="1">
        <f t="array" ref="CK443">IFERROR(MATCH(TRUE,INDEX($B$14:$B$117&gt;=CJ443,0),0),"")</f>
        <v>1</v>
      </c>
      <c r="CL443" s="194">
        <f t="shared" ca="1" si="421"/>
        <v>3.2000000000000006E-3</v>
      </c>
      <c r="CO443" s="194">
        <f t="shared" si="422"/>
        <v>0</v>
      </c>
      <c r="CP443" s="19">
        <f ca="1"/>
        <v>0</v>
      </c>
      <c r="CQ443" s="19">
        <f t="shared" ca="1" si="423"/>
        <v>0</v>
      </c>
      <c r="CT443" s="198" cm="1">
        <f t="array" ref="CT443">IFERROR(MATCH(TRUE,INDEX($B$14:$B$117&gt;=CS443,0),0),"")</f>
        <v>1</v>
      </c>
      <c r="CU443" s="194">
        <f t="shared" ca="1" si="424"/>
        <v>3.2000000000000006E-3</v>
      </c>
      <c r="CX443" s="194">
        <f t="shared" si="425"/>
        <v>0</v>
      </c>
      <c r="CY443" s="19" t="e">
        <f ca="1"/>
        <v>#N/A</v>
      </c>
      <c r="CZ443" s="19" t="e">
        <f t="shared" ca="1" si="426"/>
        <v>#N/A</v>
      </c>
      <c r="DC443" s="198" cm="1">
        <f t="array" ref="DC443">IFERROR(MATCH(TRUE,INDEX($B$14:$B$117&gt;=DB443,0),0),"")</f>
        <v>1</v>
      </c>
      <c r="DD443" s="194">
        <f t="shared" ca="1" si="427"/>
        <v>3.2000000000000006E-3</v>
      </c>
      <c r="DG443" s="194">
        <f t="shared" si="428"/>
        <v>0</v>
      </c>
      <c r="DH443" s="19" t="e">
        <f ca="1"/>
        <v>#N/A</v>
      </c>
      <c r="DI443" s="19" t="e">
        <f t="shared" ca="1" si="429"/>
        <v>#N/A</v>
      </c>
      <c r="DL443" s="198" cm="1">
        <f t="array" ref="DL443">IFERROR(MATCH(TRUE,INDEX($B$14:$B$117&gt;=DK443,0),0),"")</f>
        <v>1</v>
      </c>
      <c r="DM443" s="194">
        <f t="shared" ca="1" si="430"/>
        <v>3.2000000000000006E-3</v>
      </c>
      <c r="DP443" s="194">
        <f t="shared" si="431"/>
        <v>0</v>
      </c>
      <c r="DQ443" s="19" t="e">
        <f ca="1"/>
        <v>#N/A</v>
      </c>
      <c r="DR443" s="19" t="e">
        <f t="shared" ca="1" si="432"/>
        <v>#N/A</v>
      </c>
      <c r="DU443" s="198" cm="1">
        <f t="array" ref="DU443">IFERROR(MATCH(TRUE,INDEX($B$14:$B$117&gt;=DT443,0),0),"")</f>
        <v>1</v>
      </c>
      <c r="DV443" s="194">
        <f t="shared" ca="1" si="433"/>
        <v>3.2000000000000006E-3</v>
      </c>
      <c r="DY443" s="194">
        <f t="shared" si="434"/>
        <v>0</v>
      </c>
      <c r="DZ443" s="19" t="e">
        <f ca="1"/>
        <v>#N/A</v>
      </c>
      <c r="EA443" s="19" t="e">
        <f t="shared" ca="1" si="435"/>
        <v>#N/A</v>
      </c>
      <c r="ED443" s="198" cm="1">
        <f t="array" ref="ED443">IFERROR(MATCH(TRUE,INDEX($B$14:$B$117&gt;=EC443,0),0),"")</f>
        <v>1</v>
      </c>
      <c r="EE443" s="194">
        <f t="shared" ca="1" si="436"/>
        <v>3.2000000000000006E-3</v>
      </c>
      <c r="EH443" s="194">
        <f t="shared" si="437"/>
        <v>0</v>
      </c>
      <c r="EI443" s="19" t="e">
        <f ca="1"/>
        <v>#N/A</v>
      </c>
      <c r="EJ443" s="19" t="e">
        <f t="shared" ca="1" si="438"/>
        <v>#N/A</v>
      </c>
      <c r="EM443" s="198" cm="1">
        <f t="array" ref="EM443">IFERROR(MATCH(TRUE,INDEX($B$14:$B$117&gt;=EL443,0),0),"")</f>
        <v>1</v>
      </c>
      <c r="EN443" s="194">
        <f t="shared" ca="1" si="439"/>
        <v>3.2000000000000006E-3</v>
      </c>
      <c r="EQ443" s="194">
        <f t="shared" si="440"/>
        <v>0</v>
      </c>
      <c r="ER443" s="19" t="e">
        <f ca="1"/>
        <v>#N/A</v>
      </c>
      <c r="ES443" s="19" t="e">
        <f t="shared" ca="1" si="441"/>
        <v>#N/A</v>
      </c>
      <c r="EV443" s="198" cm="1">
        <f t="array" ref="EV443">IFERROR(MATCH(TRUE,INDEX($B$14:$B$117&gt;=EU443,0),0),"")</f>
        <v>1</v>
      </c>
      <c r="EW443" s="194">
        <f t="shared" ca="1" si="442"/>
        <v>3.2000000000000006E-3</v>
      </c>
      <c r="EZ443" s="194">
        <f t="shared" si="443"/>
        <v>0</v>
      </c>
      <c r="FA443" s="19" t="e">
        <f ca="1"/>
        <v>#N/A</v>
      </c>
      <c r="FB443" s="19" t="e">
        <f t="shared" ca="1" si="444"/>
        <v>#N/A</v>
      </c>
      <c r="FE443" s="198" cm="1">
        <f t="array" ref="FE443">IFERROR(MATCH(TRUE,INDEX($B$14:$B$117&gt;=FD443,0),0),"")</f>
        <v>1</v>
      </c>
      <c r="FF443" s="194">
        <f t="shared" ca="1" si="445"/>
        <v>3.2000000000000006E-3</v>
      </c>
      <c r="FI443" s="194">
        <f t="shared" si="446"/>
        <v>0</v>
      </c>
      <c r="FJ443" s="19" t="e">
        <f ca="1"/>
        <v>#N/A</v>
      </c>
      <c r="FK443" s="19" t="e">
        <f t="shared" ca="1" si="447"/>
        <v>#N/A</v>
      </c>
      <c r="FN443" s="198" cm="1">
        <f t="array" ref="FN443">IFERROR(MATCH(TRUE,INDEX($B$14:$B$117&gt;=FM443,0),0),"")</f>
        <v>1</v>
      </c>
      <c r="FO443" s="194">
        <f t="shared" ca="1" si="448"/>
        <v>3.2000000000000006E-3</v>
      </c>
      <c r="FR443" s="194">
        <f t="shared" si="449"/>
        <v>0</v>
      </c>
      <c r="FS443" s="19" t="e">
        <f ca="1"/>
        <v>#N/A</v>
      </c>
      <c r="FT443" s="19" t="e">
        <f t="shared" ca="1" si="450"/>
        <v>#N/A</v>
      </c>
      <c r="FW443" s="198" cm="1">
        <f t="array" ref="FW443">IFERROR(MATCH(TRUE,INDEX($B$14:$B$117&gt;=FV443,0),0),"")</f>
        <v>1</v>
      </c>
      <c r="FX443" s="194">
        <f t="shared" ca="1" si="451"/>
        <v>3.2000000000000006E-3</v>
      </c>
      <c r="GA443" s="194">
        <f t="shared" si="452"/>
        <v>0</v>
      </c>
      <c r="GB443" s="19" t="e">
        <f ca="1"/>
        <v>#N/A</v>
      </c>
      <c r="GC443" s="19" t="e">
        <f t="shared" ca="1" si="453"/>
        <v>#N/A</v>
      </c>
    </row>
    <row r="444" spans="8:185" x14ac:dyDescent="0.2">
      <c r="H444" s="198" cm="1">
        <f t="array" ref="H444">IFERROR(MATCH(TRUE,INDEX($B$14:$B$117&gt;=G444,0),0),"")</f>
        <v>1</v>
      </c>
      <c r="I444" s="194">
        <f t="shared" ca="1" si="398"/>
        <v>3.2000000000000006E-3</v>
      </c>
      <c r="L444" s="194">
        <f t="shared" si="454"/>
        <v>0</v>
      </c>
      <c r="M444" s="19">
        <f ca="1"/>
        <v>0</v>
      </c>
      <c r="N444" s="19">
        <f t="shared" ca="1" si="455"/>
        <v>0</v>
      </c>
      <c r="Q444" s="198" cm="1">
        <f t="array" ref="Q444">IFERROR(MATCH(TRUE,INDEX($B$14:$B$117&gt;=P444,0),0),"")</f>
        <v>1</v>
      </c>
      <c r="R444" s="194">
        <f t="shared" ca="1" si="399"/>
        <v>3.2000000000000006E-3</v>
      </c>
      <c r="U444" s="194">
        <f t="shared" si="456"/>
        <v>0</v>
      </c>
      <c r="V444" s="19">
        <f ca="1"/>
        <v>0</v>
      </c>
      <c r="W444" s="19">
        <f t="shared" ca="1" si="457"/>
        <v>0</v>
      </c>
      <c r="Z444" s="198" cm="1">
        <f t="array" ref="Z444">IFERROR(MATCH(TRUE,INDEX($B$14:$B$117&gt;=Y444,0),0),"")</f>
        <v>1</v>
      </c>
      <c r="AA444" s="194">
        <f t="shared" ca="1" si="400"/>
        <v>3.2000000000000006E-3</v>
      </c>
      <c r="AD444" s="194">
        <f t="shared" si="401"/>
        <v>0</v>
      </c>
      <c r="AE444" s="19">
        <f ca="1"/>
        <v>0</v>
      </c>
      <c r="AF444" s="19">
        <f t="shared" ca="1" si="402"/>
        <v>0</v>
      </c>
      <c r="AI444" s="198" cm="1">
        <f t="array" ref="AI444">IFERROR(MATCH(TRUE,INDEX($B$14:$B$117&gt;=AH444,0),0),"")</f>
        <v>1</v>
      </c>
      <c r="AJ444" s="194">
        <f t="shared" ca="1" si="403"/>
        <v>3.2000000000000006E-3</v>
      </c>
      <c r="AM444" s="194">
        <f t="shared" si="404"/>
        <v>0</v>
      </c>
      <c r="AN444" s="19">
        <f ca="1"/>
        <v>0</v>
      </c>
      <c r="AO444" s="19">
        <f t="shared" ca="1" si="405"/>
        <v>0</v>
      </c>
      <c r="AR444" s="198" cm="1">
        <f t="array" ref="AR444">IFERROR(MATCH(TRUE,INDEX($B$14:$B$117&gt;=AQ444,0),0),"")</f>
        <v>1</v>
      </c>
      <c r="AS444" s="194">
        <f t="shared" ca="1" si="406"/>
        <v>3.2000000000000006E-3</v>
      </c>
      <c r="AV444" s="194">
        <f t="shared" si="407"/>
        <v>0</v>
      </c>
      <c r="AW444" s="19">
        <f ca="1"/>
        <v>0</v>
      </c>
      <c r="AX444" s="19">
        <f t="shared" ca="1" si="408"/>
        <v>0</v>
      </c>
      <c r="BA444" s="198" cm="1">
        <f t="array" ref="BA444">IFERROR(MATCH(TRUE,INDEX($B$14:$B$117&gt;=AZ444,0),0),"")</f>
        <v>1</v>
      </c>
      <c r="BB444" s="194">
        <f t="shared" ca="1" si="409"/>
        <v>3.2000000000000006E-3</v>
      </c>
      <c r="BE444" s="194">
        <f t="shared" si="410"/>
        <v>0</v>
      </c>
      <c r="BF444" s="19">
        <f ca="1"/>
        <v>0</v>
      </c>
      <c r="BG444" s="19">
        <f t="shared" ca="1" si="411"/>
        <v>0</v>
      </c>
      <c r="BJ444" s="198" cm="1">
        <f t="array" ref="BJ444">IFERROR(MATCH(TRUE,INDEX($B$14:$B$117&gt;=BI444,0),0),"")</f>
        <v>1</v>
      </c>
      <c r="BK444" s="194">
        <f t="shared" ca="1" si="412"/>
        <v>3.2000000000000006E-3</v>
      </c>
      <c r="BN444" s="194">
        <f t="shared" si="413"/>
        <v>0</v>
      </c>
      <c r="BO444" s="19">
        <f ca="1"/>
        <v>0</v>
      </c>
      <c r="BP444" s="19">
        <f t="shared" ca="1" si="414"/>
        <v>0</v>
      </c>
      <c r="BS444" s="198" cm="1">
        <f t="array" ref="BS444">IFERROR(MATCH(TRUE,INDEX($B$14:$B$117&gt;=BR444,0),0),"")</f>
        <v>1</v>
      </c>
      <c r="BT444" s="194">
        <f t="shared" ca="1" si="415"/>
        <v>3.2000000000000006E-3</v>
      </c>
      <c r="BW444" s="194">
        <f t="shared" si="416"/>
        <v>0</v>
      </c>
      <c r="BX444" s="19">
        <f ca="1"/>
        <v>0</v>
      </c>
      <c r="BY444" s="19">
        <f t="shared" ca="1" si="417"/>
        <v>0</v>
      </c>
      <c r="CB444" s="198" cm="1">
        <f t="array" ref="CB444">IFERROR(MATCH(TRUE,INDEX($B$14:$B$117&gt;=CA444,0),0),"")</f>
        <v>1</v>
      </c>
      <c r="CC444" s="194">
        <f t="shared" ca="1" si="418"/>
        <v>3.2000000000000006E-3</v>
      </c>
      <c r="CF444" s="194">
        <f t="shared" si="419"/>
        <v>0</v>
      </c>
      <c r="CG444" s="19">
        <f ca="1"/>
        <v>0</v>
      </c>
      <c r="CH444" s="19">
        <f t="shared" ca="1" si="420"/>
        <v>0</v>
      </c>
      <c r="CK444" s="198" cm="1">
        <f t="array" ref="CK444">IFERROR(MATCH(TRUE,INDEX($B$14:$B$117&gt;=CJ444,0),0),"")</f>
        <v>1</v>
      </c>
      <c r="CL444" s="194">
        <f t="shared" ca="1" si="421"/>
        <v>3.2000000000000006E-3</v>
      </c>
      <c r="CO444" s="194">
        <f t="shared" si="422"/>
        <v>0</v>
      </c>
      <c r="CP444" s="19">
        <f ca="1"/>
        <v>0</v>
      </c>
      <c r="CQ444" s="19">
        <f t="shared" ca="1" si="423"/>
        <v>0</v>
      </c>
      <c r="CT444" s="198" cm="1">
        <f t="array" ref="CT444">IFERROR(MATCH(TRUE,INDEX($B$14:$B$117&gt;=CS444,0),0),"")</f>
        <v>1</v>
      </c>
      <c r="CU444" s="194">
        <f t="shared" ca="1" si="424"/>
        <v>3.2000000000000006E-3</v>
      </c>
      <c r="CX444" s="194">
        <f t="shared" si="425"/>
        <v>0</v>
      </c>
      <c r="CY444" s="19" t="e">
        <f ca="1"/>
        <v>#N/A</v>
      </c>
      <c r="CZ444" s="19" t="e">
        <f t="shared" ca="1" si="426"/>
        <v>#N/A</v>
      </c>
      <c r="DC444" s="198" cm="1">
        <f t="array" ref="DC444">IFERROR(MATCH(TRUE,INDEX($B$14:$B$117&gt;=DB444,0),0),"")</f>
        <v>1</v>
      </c>
      <c r="DD444" s="194">
        <f t="shared" ca="1" si="427"/>
        <v>3.2000000000000006E-3</v>
      </c>
      <c r="DG444" s="194">
        <f t="shared" si="428"/>
        <v>0</v>
      </c>
      <c r="DH444" s="19" t="e">
        <f ca="1"/>
        <v>#N/A</v>
      </c>
      <c r="DI444" s="19" t="e">
        <f t="shared" ca="1" si="429"/>
        <v>#N/A</v>
      </c>
      <c r="DL444" s="198" cm="1">
        <f t="array" ref="DL444">IFERROR(MATCH(TRUE,INDEX($B$14:$B$117&gt;=DK444,0),0),"")</f>
        <v>1</v>
      </c>
      <c r="DM444" s="194">
        <f t="shared" ca="1" si="430"/>
        <v>3.2000000000000006E-3</v>
      </c>
      <c r="DP444" s="194">
        <f t="shared" si="431"/>
        <v>0</v>
      </c>
      <c r="DQ444" s="19" t="e">
        <f ca="1"/>
        <v>#N/A</v>
      </c>
      <c r="DR444" s="19" t="e">
        <f t="shared" ca="1" si="432"/>
        <v>#N/A</v>
      </c>
      <c r="DU444" s="198" cm="1">
        <f t="array" ref="DU444">IFERROR(MATCH(TRUE,INDEX($B$14:$B$117&gt;=DT444,0),0),"")</f>
        <v>1</v>
      </c>
      <c r="DV444" s="194">
        <f t="shared" ca="1" si="433"/>
        <v>3.2000000000000006E-3</v>
      </c>
      <c r="DY444" s="194">
        <f t="shared" si="434"/>
        <v>0</v>
      </c>
      <c r="DZ444" s="19" t="e">
        <f ca="1"/>
        <v>#N/A</v>
      </c>
      <c r="EA444" s="19" t="e">
        <f t="shared" ca="1" si="435"/>
        <v>#N/A</v>
      </c>
      <c r="ED444" s="198" cm="1">
        <f t="array" ref="ED444">IFERROR(MATCH(TRUE,INDEX($B$14:$B$117&gt;=EC444,0),0),"")</f>
        <v>1</v>
      </c>
      <c r="EE444" s="194">
        <f t="shared" ca="1" si="436"/>
        <v>3.2000000000000006E-3</v>
      </c>
      <c r="EH444" s="194">
        <f t="shared" si="437"/>
        <v>0</v>
      </c>
      <c r="EI444" s="19" t="e">
        <f ca="1"/>
        <v>#N/A</v>
      </c>
      <c r="EJ444" s="19" t="e">
        <f t="shared" ca="1" si="438"/>
        <v>#N/A</v>
      </c>
      <c r="EM444" s="198" cm="1">
        <f t="array" ref="EM444">IFERROR(MATCH(TRUE,INDEX($B$14:$B$117&gt;=EL444,0),0),"")</f>
        <v>1</v>
      </c>
      <c r="EN444" s="194">
        <f t="shared" ca="1" si="439"/>
        <v>3.2000000000000006E-3</v>
      </c>
      <c r="EQ444" s="194">
        <f t="shared" si="440"/>
        <v>0</v>
      </c>
      <c r="ER444" s="19" t="e">
        <f ca="1"/>
        <v>#N/A</v>
      </c>
      <c r="ES444" s="19" t="e">
        <f t="shared" ca="1" si="441"/>
        <v>#N/A</v>
      </c>
      <c r="EV444" s="198" cm="1">
        <f t="array" ref="EV444">IFERROR(MATCH(TRUE,INDEX($B$14:$B$117&gt;=EU444,0),0),"")</f>
        <v>1</v>
      </c>
      <c r="EW444" s="194">
        <f t="shared" ca="1" si="442"/>
        <v>3.2000000000000006E-3</v>
      </c>
      <c r="EZ444" s="194">
        <f t="shared" si="443"/>
        <v>0</v>
      </c>
      <c r="FA444" s="19" t="e">
        <f ca="1"/>
        <v>#N/A</v>
      </c>
      <c r="FB444" s="19" t="e">
        <f t="shared" ca="1" si="444"/>
        <v>#N/A</v>
      </c>
      <c r="FE444" s="198" cm="1">
        <f t="array" ref="FE444">IFERROR(MATCH(TRUE,INDEX($B$14:$B$117&gt;=FD444,0),0),"")</f>
        <v>1</v>
      </c>
      <c r="FF444" s="194">
        <f t="shared" ca="1" si="445"/>
        <v>3.2000000000000006E-3</v>
      </c>
      <c r="FI444" s="194">
        <f t="shared" si="446"/>
        <v>0</v>
      </c>
      <c r="FJ444" s="19" t="e">
        <f ca="1"/>
        <v>#N/A</v>
      </c>
      <c r="FK444" s="19" t="e">
        <f t="shared" ca="1" si="447"/>
        <v>#N/A</v>
      </c>
      <c r="FN444" s="198" cm="1">
        <f t="array" ref="FN444">IFERROR(MATCH(TRUE,INDEX($B$14:$B$117&gt;=FM444,0),0),"")</f>
        <v>1</v>
      </c>
      <c r="FO444" s="194">
        <f t="shared" ca="1" si="448"/>
        <v>3.2000000000000006E-3</v>
      </c>
      <c r="FR444" s="194">
        <f t="shared" si="449"/>
        <v>0</v>
      </c>
      <c r="FS444" s="19" t="e">
        <f ca="1"/>
        <v>#N/A</v>
      </c>
      <c r="FT444" s="19" t="e">
        <f t="shared" ca="1" si="450"/>
        <v>#N/A</v>
      </c>
      <c r="FW444" s="198" cm="1">
        <f t="array" ref="FW444">IFERROR(MATCH(TRUE,INDEX($B$14:$B$117&gt;=FV444,0),0),"")</f>
        <v>1</v>
      </c>
      <c r="FX444" s="194">
        <f t="shared" ca="1" si="451"/>
        <v>3.2000000000000006E-3</v>
      </c>
      <c r="GA444" s="194">
        <f t="shared" si="452"/>
        <v>0</v>
      </c>
      <c r="GB444" s="19" t="e">
        <f ca="1"/>
        <v>#N/A</v>
      </c>
      <c r="GC444" s="19" t="e">
        <f t="shared" ca="1" si="453"/>
        <v>#N/A</v>
      </c>
    </row>
    <row r="445" spans="8:185" x14ac:dyDescent="0.2">
      <c r="H445" s="198" cm="1">
        <f t="array" ref="H445">IFERROR(MATCH(TRUE,INDEX($B$14:$B$117&gt;=G445,0),0),"")</f>
        <v>1</v>
      </c>
      <c r="I445" s="194">
        <f t="shared" ca="1" si="398"/>
        <v>3.2000000000000006E-3</v>
      </c>
      <c r="L445" s="194">
        <f t="shared" si="454"/>
        <v>0</v>
      </c>
      <c r="M445" s="19">
        <f ca="1"/>
        <v>0</v>
      </c>
      <c r="N445" s="19">
        <f t="shared" ca="1" si="455"/>
        <v>0</v>
      </c>
      <c r="Q445" s="198" cm="1">
        <f t="array" ref="Q445">IFERROR(MATCH(TRUE,INDEX($B$14:$B$117&gt;=P445,0),0),"")</f>
        <v>1</v>
      </c>
      <c r="R445" s="194">
        <f t="shared" ca="1" si="399"/>
        <v>3.2000000000000006E-3</v>
      </c>
      <c r="U445" s="194">
        <f t="shared" si="456"/>
        <v>0</v>
      </c>
      <c r="V445" s="19">
        <f ca="1"/>
        <v>0</v>
      </c>
      <c r="W445" s="19">
        <f t="shared" ca="1" si="457"/>
        <v>0</v>
      </c>
      <c r="Z445" s="198" cm="1">
        <f t="array" ref="Z445">IFERROR(MATCH(TRUE,INDEX($B$14:$B$117&gt;=Y445,0),0),"")</f>
        <v>1</v>
      </c>
      <c r="AA445" s="194">
        <f t="shared" ca="1" si="400"/>
        <v>3.2000000000000006E-3</v>
      </c>
      <c r="AD445" s="194">
        <f t="shared" si="401"/>
        <v>0</v>
      </c>
      <c r="AE445" s="19">
        <f ca="1"/>
        <v>0</v>
      </c>
      <c r="AF445" s="19">
        <f t="shared" ca="1" si="402"/>
        <v>0</v>
      </c>
      <c r="AI445" s="198" cm="1">
        <f t="array" ref="AI445">IFERROR(MATCH(TRUE,INDEX($B$14:$B$117&gt;=AH445,0),0),"")</f>
        <v>1</v>
      </c>
      <c r="AJ445" s="194">
        <f t="shared" ca="1" si="403"/>
        <v>3.2000000000000006E-3</v>
      </c>
      <c r="AM445" s="194">
        <f t="shared" si="404"/>
        <v>0</v>
      </c>
      <c r="AN445" s="19">
        <f ca="1"/>
        <v>0</v>
      </c>
      <c r="AO445" s="19">
        <f t="shared" ca="1" si="405"/>
        <v>0</v>
      </c>
      <c r="AR445" s="198" cm="1">
        <f t="array" ref="AR445">IFERROR(MATCH(TRUE,INDEX($B$14:$B$117&gt;=AQ445,0),0),"")</f>
        <v>1</v>
      </c>
      <c r="AS445" s="194">
        <f t="shared" ca="1" si="406"/>
        <v>3.2000000000000006E-3</v>
      </c>
      <c r="AV445" s="194">
        <f t="shared" si="407"/>
        <v>0</v>
      </c>
      <c r="AW445" s="19">
        <f ca="1"/>
        <v>0</v>
      </c>
      <c r="AX445" s="19">
        <f t="shared" ca="1" si="408"/>
        <v>0</v>
      </c>
      <c r="BA445" s="198" cm="1">
        <f t="array" ref="BA445">IFERROR(MATCH(TRUE,INDEX($B$14:$B$117&gt;=AZ445,0),0),"")</f>
        <v>1</v>
      </c>
      <c r="BB445" s="194">
        <f t="shared" ca="1" si="409"/>
        <v>3.2000000000000006E-3</v>
      </c>
      <c r="BE445" s="194">
        <f t="shared" si="410"/>
        <v>0</v>
      </c>
      <c r="BF445" s="19">
        <f ca="1"/>
        <v>0</v>
      </c>
      <c r="BG445" s="19">
        <f t="shared" ca="1" si="411"/>
        <v>0</v>
      </c>
      <c r="BJ445" s="198" cm="1">
        <f t="array" ref="BJ445">IFERROR(MATCH(TRUE,INDEX($B$14:$B$117&gt;=BI445,0),0),"")</f>
        <v>1</v>
      </c>
      <c r="BK445" s="194">
        <f t="shared" ca="1" si="412"/>
        <v>3.2000000000000006E-3</v>
      </c>
      <c r="BN445" s="194">
        <f t="shared" si="413"/>
        <v>0</v>
      </c>
      <c r="BO445" s="19">
        <f ca="1"/>
        <v>0</v>
      </c>
      <c r="BP445" s="19">
        <f t="shared" ca="1" si="414"/>
        <v>0</v>
      </c>
      <c r="BS445" s="198" cm="1">
        <f t="array" ref="BS445">IFERROR(MATCH(TRUE,INDEX($B$14:$B$117&gt;=BR445,0),0),"")</f>
        <v>1</v>
      </c>
      <c r="BT445" s="194">
        <f t="shared" ca="1" si="415"/>
        <v>3.2000000000000006E-3</v>
      </c>
      <c r="BW445" s="194">
        <f t="shared" si="416"/>
        <v>0</v>
      </c>
      <c r="BX445" s="19">
        <f ca="1"/>
        <v>0</v>
      </c>
      <c r="BY445" s="19">
        <f t="shared" ca="1" si="417"/>
        <v>0</v>
      </c>
      <c r="CB445" s="198" cm="1">
        <f t="array" ref="CB445">IFERROR(MATCH(TRUE,INDEX($B$14:$B$117&gt;=CA445,0),0),"")</f>
        <v>1</v>
      </c>
      <c r="CC445" s="194">
        <f t="shared" ca="1" si="418"/>
        <v>3.2000000000000006E-3</v>
      </c>
      <c r="CF445" s="194">
        <f t="shared" si="419"/>
        <v>0</v>
      </c>
      <c r="CG445" s="19">
        <f ca="1"/>
        <v>0</v>
      </c>
      <c r="CH445" s="19">
        <f t="shared" ca="1" si="420"/>
        <v>0</v>
      </c>
      <c r="CK445" s="198" cm="1">
        <f t="array" ref="CK445">IFERROR(MATCH(TRUE,INDEX($B$14:$B$117&gt;=CJ445,0),0),"")</f>
        <v>1</v>
      </c>
      <c r="CL445" s="194">
        <f t="shared" ca="1" si="421"/>
        <v>3.2000000000000006E-3</v>
      </c>
      <c r="CO445" s="194">
        <f t="shared" si="422"/>
        <v>0</v>
      </c>
      <c r="CP445" s="19">
        <f ca="1"/>
        <v>0</v>
      </c>
      <c r="CQ445" s="19">
        <f t="shared" ca="1" si="423"/>
        <v>0</v>
      </c>
      <c r="CT445" s="198" cm="1">
        <f t="array" ref="CT445">IFERROR(MATCH(TRUE,INDEX($B$14:$B$117&gt;=CS445,0),0),"")</f>
        <v>1</v>
      </c>
      <c r="CU445" s="194">
        <f t="shared" ca="1" si="424"/>
        <v>3.2000000000000006E-3</v>
      </c>
      <c r="CX445" s="194">
        <f t="shared" si="425"/>
        <v>0</v>
      </c>
      <c r="CY445" s="19" t="e">
        <f ca="1"/>
        <v>#N/A</v>
      </c>
      <c r="CZ445" s="19" t="e">
        <f t="shared" ca="1" si="426"/>
        <v>#N/A</v>
      </c>
      <c r="DC445" s="198" cm="1">
        <f t="array" ref="DC445">IFERROR(MATCH(TRUE,INDEX($B$14:$B$117&gt;=DB445,0),0),"")</f>
        <v>1</v>
      </c>
      <c r="DD445" s="194">
        <f t="shared" ca="1" si="427"/>
        <v>3.2000000000000006E-3</v>
      </c>
      <c r="DG445" s="194">
        <f t="shared" si="428"/>
        <v>0</v>
      </c>
      <c r="DH445" s="19" t="e">
        <f ca="1"/>
        <v>#N/A</v>
      </c>
      <c r="DI445" s="19" t="e">
        <f t="shared" ca="1" si="429"/>
        <v>#N/A</v>
      </c>
      <c r="DL445" s="198" cm="1">
        <f t="array" ref="DL445">IFERROR(MATCH(TRUE,INDEX($B$14:$B$117&gt;=DK445,0),0),"")</f>
        <v>1</v>
      </c>
      <c r="DM445" s="194">
        <f t="shared" ca="1" si="430"/>
        <v>3.2000000000000006E-3</v>
      </c>
      <c r="DP445" s="194">
        <f t="shared" si="431"/>
        <v>0</v>
      </c>
      <c r="DQ445" s="19" t="e">
        <f ca="1"/>
        <v>#N/A</v>
      </c>
      <c r="DR445" s="19" t="e">
        <f t="shared" ca="1" si="432"/>
        <v>#N/A</v>
      </c>
      <c r="DU445" s="198" cm="1">
        <f t="array" ref="DU445">IFERROR(MATCH(TRUE,INDEX($B$14:$B$117&gt;=DT445,0),0),"")</f>
        <v>1</v>
      </c>
      <c r="DV445" s="194">
        <f t="shared" ca="1" si="433"/>
        <v>3.2000000000000006E-3</v>
      </c>
      <c r="DY445" s="194">
        <f t="shared" si="434"/>
        <v>0</v>
      </c>
      <c r="DZ445" s="19" t="e">
        <f ca="1"/>
        <v>#N/A</v>
      </c>
      <c r="EA445" s="19" t="e">
        <f t="shared" ca="1" si="435"/>
        <v>#N/A</v>
      </c>
      <c r="ED445" s="198" cm="1">
        <f t="array" ref="ED445">IFERROR(MATCH(TRUE,INDEX($B$14:$B$117&gt;=EC445,0),0),"")</f>
        <v>1</v>
      </c>
      <c r="EE445" s="194">
        <f t="shared" ca="1" si="436"/>
        <v>3.2000000000000006E-3</v>
      </c>
      <c r="EH445" s="194">
        <f t="shared" si="437"/>
        <v>0</v>
      </c>
      <c r="EI445" s="19" t="e">
        <f ca="1"/>
        <v>#N/A</v>
      </c>
      <c r="EJ445" s="19" t="e">
        <f t="shared" ca="1" si="438"/>
        <v>#N/A</v>
      </c>
      <c r="EM445" s="198" cm="1">
        <f t="array" ref="EM445">IFERROR(MATCH(TRUE,INDEX($B$14:$B$117&gt;=EL445,0),0),"")</f>
        <v>1</v>
      </c>
      <c r="EN445" s="194">
        <f t="shared" ca="1" si="439"/>
        <v>3.2000000000000006E-3</v>
      </c>
      <c r="EQ445" s="194">
        <f t="shared" si="440"/>
        <v>0</v>
      </c>
      <c r="ER445" s="19" t="e">
        <f ca="1"/>
        <v>#N/A</v>
      </c>
      <c r="ES445" s="19" t="e">
        <f t="shared" ca="1" si="441"/>
        <v>#N/A</v>
      </c>
      <c r="EV445" s="198" cm="1">
        <f t="array" ref="EV445">IFERROR(MATCH(TRUE,INDEX($B$14:$B$117&gt;=EU445,0),0),"")</f>
        <v>1</v>
      </c>
      <c r="EW445" s="194">
        <f t="shared" ca="1" si="442"/>
        <v>3.2000000000000006E-3</v>
      </c>
      <c r="EZ445" s="194">
        <f t="shared" si="443"/>
        <v>0</v>
      </c>
      <c r="FA445" s="19" t="e">
        <f ca="1"/>
        <v>#N/A</v>
      </c>
      <c r="FB445" s="19" t="e">
        <f t="shared" ca="1" si="444"/>
        <v>#N/A</v>
      </c>
      <c r="FE445" s="198" cm="1">
        <f t="array" ref="FE445">IFERROR(MATCH(TRUE,INDEX($B$14:$B$117&gt;=FD445,0),0),"")</f>
        <v>1</v>
      </c>
      <c r="FF445" s="194">
        <f t="shared" ca="1" si="445"/>
        <v>3.2000000000000006E-3</v>
      </c>
      <c r="FI445" s="194">
        <f t="shared" si="446"/>
        <v>0</v>
      </c>
      <c r="FJ445" s="19" t="e">
        <f ca="1"/>
        <v>#N/A</v>
      </c>
      <c r="FK445" s="19" t="e">
        <f t="shared" ca="1" si="447"/>
        <v>#N/A</v>
      </c>
      <c r="FN445" s="198" cm="1">
        <f t="array" ref="FN445">IFERROR(MATCH(TRUE,INDEX($B$14:$B$117&gt;=FM445,0),0),"")</f>
        <v>1</v>
      </c>
      <c r="FO445" s="194">
        <f t="shared" ca="1" si="448"/>
        <v>3.2000000000000006E-3</v>
      </c>
      <c r="FR445" s="194">
        <f t="shared" si="449"/>
        <v>0</v>
      </c>
      <c r="FS445" s="19" t="e">
        <f ca="1"/>
        <v>#N/A</v>
      </c>
      <c r="FT445" s="19" t="e">
        <f t="shared" ca="1" si="450"/>
        <v>#N/A</v>
      </c>
      <c r="FW445" s="198" cm="1">
        <f t="array" ref="FW445">IFERROR(MATCH(TRUE,INDEX($B$14:$B$117&gt;=FV445,0),0),"")</f>
        <v>1</v>
      </c>
      <c r="FX445" s="194">
        <f t="shared" ca="1" si="451"/>
        <v>3.2000000000000006E-3</v>
      </c>
      <c r="GA445" s="194">
        <f t="shared" si="452"/>
        <v>0</v>
      </c>
      <c r="GB445" s="19" t="e">
        <f ca="1"/>
        <v>#N/A</v>
      </c>
      <c r="GC445" s="19" t="e">
        <f t="shared" ca="1" si="453"/>
        <v>#N/A</v>
      </c>
    </row>
    <row r="446" spans="8:185" x14ac:dyDescent="0.2">
      <c r="H446" s="198" cm="1">
        <f t="array" ref="H446">IFERROR(MATCH(TRUE,INDEX($B$14:$B$117&gt;=G446,0),0),"")</f>
        <v>1</v>
      </c>
      <c r="I446" s="194">
        <f t="shared" ca="1" si="398"/>
        <v>3.2000000000000006E-3</v>
      </c>
      <c r="L446" s="194">
        <f t="shared" si="454"/>
        <v>0</v>
      </c>
      <c r="M446" s="19">
        <f ca="1"/>
        <v>0</v>
      </c>
      <c r="N446" s="19">
        <f t="shared" ca="1" si="455"/>
        <v>0</v>
      </c>
      <c r="Q446" s="198" cm="1">
        <f t="array" ref="Q446">IFERROR(MATCH(TRUE,INDEX($B$14:$B$117&gt;=P446,0),0),"")</f>
        <v>1</v>
      </c>
      <c r="R446" s="194">
        <f t="shared" ca="1" si="399"/>
        <v>3.2000000000000006E-3</v>
      </c>
      <c r="U446" s="194">
        <f t="shared" si="456"/>
        <v>0</v>
      </c>
      <c r="V446" s="19">
        <f ca="1"/>
        <v>0</v>
      </c>
      <c r="W446" s="19">
        <f t="shared" ca="1" si="457"/>
        <v>0</v>
      </c>
      <c r="Z446" s="198" cm="1">
        <f t="array" ref="Z446">IFERROR(MATCH(TRUE,INDEX($B$14:$B$117&gt;=Y446,0),0),"")</f>
        <v>1</v>
      </c>
      <c r="AA446" s="194">
        <f t="shared" ca="1" si="400"/>
        <v>3.2000000000000006E-3</v>
      </c>
      <c r="AD446" s="194">
        <f t="shared" si="401"/>
        <v>0</v>
      </c>
      <c r="AE446" s="19">
        <f ca="1"/>
        <v>0</v>
      </c>
      <c r="AF446" s="19">
        <f t="shared" ca="1" si="402"/>
        <v>0</v>
      </c>
      <c r="AI446" s="198" cm="1">
        <f t="array" ref="AI446">IFERROR(MATCH(TRUE,INDEX($B$14:$B$117&gt;=AH446,0),0),"")</f>
        <v>1</v>
      </c>
      <c r="AJ446" s="194">
        <f t="shared" ca="1" si="403"/>
        <v>3.2000000000000006E-3</v>
      </c>
      <c r="AM446" s="194">
        <f t="shared" si="404"/>
        <v>0</v>
      </c>
      <c r="AN446" s="19">
        <f ca="1"/>
        <v>0</v>
      </c>
      <c r="AO446" s="19">
        <f t="shared" ca="1" si="405"/>
        <v>0</v>
      </c>
      <c r="AR446" s="198" cm="1">
        <f t="array" ref="AR446">IFERROR(MATCH(TRUE,INDEX($B$14:$B$117&gt;=AQ446,0),0),"")</f>
        <v>1</v>
      </c>
      <c r="AS446" s="194">
        <f t="shared" ca="1" si="406"/>
        <v>3.2000000000000006E-3</v>
      </c>
      <c r="AV446" s="194">
        <f t="shared" si="407"/>
        <v>0</v>
      </c>
      <c r="AW446" s="19">
        <f ca="1"/>
        <v>0</v>
      </c>
      <c r="AX446" s="19">
        <f t="shared" ca="1" si="408"/>
        <v>0</v>
      </c>
      <c r="BA446" s="198" cm="1">
        <f t="array" ref="BA446">IFERROR(MATCH(TRUE,INDEX($B$14:$B$117&gt;=AZ446,0),0),"")</f>
        <v>1</v>
      </c>
      <c r="BB446" s="194">
        <f t="shared" ca="1" si="409"/>
        <v>3.2000000000000006E-3</v>
      </c>
      <c r="BE446" s="194">
        <f t="shared" si="410"/>
        <v>0</v>
      </c>
      <c r="BF446" s="19">
        <f ca="1"/>
        <v>0</v>
      </c>
      <c r="BG446" s="19">
        <f t="shared" ca="1" si="411"/>
        <v>0</v>
      </c>
      <c r="BJ446" s="198" cm="1">
        <f t="array" ref="BJ446">IFERROR(MATCH(TRUE,INDEX($B$14:$B$117&gt;=BI446,0),0),"")</f>
        <v>1</v>
      </c>
      <c r="BK446" s="194">
        <f t="shared" ca="1" si="412"/>
        <v>3.2000000000000006E-3</v>
      </c>
      <c r="BN446" s="194">
        <f t="shared" si="413"/>
        <v>0</v>
      </c>
      <c r="BO446" s="19">
        <f ca="1"/>
        <v>0</v>
      </c>
      <c r="BP446" s="19">
        <f t="shared" ca="1" si="414"/>
        <v>0</v>
      </c>
      <c r="BS446" s="198" cm="1">
        <f t="array" ref="BS446">IFERROR(MATCH(TRUE,INDEX($B$14:$B$117&gt;=BR446,0),0),"")</f>
        <v>1</v>
      </c>
      <c r="BT446" s="194">
        <f t="shared" ca="1" si="415"/>
        <v>3.2000000000000006E-3</v>
      </c>
      <c r="BW446" s="194">
        <f t="shared" si="416"/>
        <v>0</v>
      </c>
      <c r="BX446" s="19">
        <f ca="1"/>
        <v>0</v>
      </c>
      <c r="BY446" s="19">
        <f t="shared" ca="1" si="417"/>
        <v>0</v>
      </c>
      <c r="CB446" s="198" cm="1">
        <f t="array" ref="CB446">IFERROR(MATCH(TRUE,INDEX($B$14:$B$117&gt;=CA446,0),0),"")</f>
        <v>1</v>
      </c>
      <c r="CC446" s="194">
        <f t="shared" ca="1" si="418"/>
        <v>3.2000000000000006E-3</v>
      </c>
      <c r="CF446" s="194">
        <f t="shared" si="419"/>
        <v>0</v>
      </c>
      <c r="CG446" s="19">
        <f ca="1"/>
        <v>0</v>
      </c>
      <c r="CH446" s="19">
        <f t="shared" ca="1" si="420"/>
        <v>0</v>
      </c>
      <c r="CK446" s="198" cm="1">
        <f t="array" ref="CK446">IFERROR(MATCH(TRUE,INDEX($B$14:$B$117&gt;=CJ446,0),0),"")</f>
        <v>1</v>
      </c>
      <c r="CL446" s="194">
        <f t="shared" ca="1" si="421"/>
        <v>3.2000000000000006E-3</v>
      </c>
      <c r="CO446" s="194">
        <f t="shared" si="422"/>
        <v>0</v>
      </c>
      <c r="CP446" s="19">
        <f ca="1"/>
        <v>0</v>
      </c>
      <c r="CQ446" s="19">
        <f t="shared" ca="1" si="423"/>
        <v>0</v>
      </c>
      <c r="CT446" s="198" cm="1">
        <f t="array" ref="CT446">IFERROR(MATCH(TRUE,INDEX($B$14:$B$117&gt;=CS446,0),0),"")</f>
        <v>1</v>
      </c>
      <c r="CU446" s="194">
        <f t="shared" ca="1" si="424"/>
        <v>3.2000000000000006E-3</v>
      </c>
      <c r="CX446" s="194">
        <f t="shared" si="425"/>
        <v>0</v>
      </c>
      <c r="CY446" s="19" t="e">
        <f ca="1"/>
        <v>#N/A</v>
      </c>
      <c r="CZ446" s="19" t="e">
        <f t="shared" ca="1" si="426"/>
        <v>#N/A</v>
      </c>
      <c r="DC446" s="198" cm="1">
        <f t="array" ref="DC446">IFERROR(MATCH(TRUE,INDEX($B$14:$B$117&gt;=DB446,0),0),"")</f>
        <v>1</v>
      </c>
      <c r="DD446" s="194">
        <f t="shared" ca="1" si="427"/>
        <v>3.2000000000000006E-3</v>
      </c>
      <c r="DG446" s="194">
        <f t="shared" si="428"/>
        <v>0</v>
      </c>
      <c r="DH446" s="19" t="e">
        <f ca="1"/>
        <v>#N/A</v>
      </c>
      <c r="DI446" s="19" t="e">
        <f t="shared" ca="1" si="429"/>
        <v>#N/A</v>
      </c>
      <c r="DL446" s="198" cm="1">
        <f t="array" ref="DL446">IFERROR(MATCH(TRUE,INDEX($B$14:$B$117&gt;=DK446,0),0),"")</f>
        <v>1</v>
      </c>
      <c r="DM446" s="194">
        <f t="shared" ca="1" si="430"/>
        <v>3.2000000000000006E-3</v>
      </c>
      <c r="DP446" s="194">
        <f t="shared" si="431"/>
        <v>0</v>
      </c>
      <c r="DQ446" s="19" t="e">
        <f ca="1"/>
        <v>#N/A</v>
      </c>
      <c r="DR446" s="19" t="e">
        <f t="shared" ca="1" si="432"/>
        <v>#N/A</v>
      </c>
      <c r="DU446" s="198" cm="1">
        <f t="array" ref="DU446">IFERROR(MATCH(TRUE,INDEX($B$14:$B$117&gt;=DT446,0),0),"")</f>
        <v>1</v>
      </c>
      <c r="DV446" s="194">
        <f t="shared" ca="1" si="433"/>
        <v>3.2000000000000006E-3</v>
      </c>
      <c r="DY446" s="194">
        <f t="shared" si="434"/>
        <v>0</v>
      </c>
      <c r="DZ446" s="19" t="e">
        <f ca="1"/>
        <v>#N/A</v>
      </c>
      <c r="EA446" s="19" t="e">
        <f t="shared" ca="1" si="435"/>
        <v>#N/A</v>
      </c>
      <c r="ED446" s="198" cm="1">
        <f t="array" ref="ED446">IFERROR(MATCH(TRUE,INDEX($B$14:$B$117&gt;=EC446,0),0),"")</f>
        <v>1</v>
      </c>
      <c r="EE446" s="194">
        <f t="shared" ca="1" si="436"/>
        <v>3.2000000000000006E-3</v>
      </c>
      <c r="EH446" s="194">
        <f t="shared" si="437"/>
        <v>0</v>
      </c>
      <c r="EI446" s="19" t="e">
        <f ca="1"/>
        <v>#N/A</v>
      </c>
      <c r="EJ446" s="19" t="e">
        <f t="shared" ca="1" si="438"/>
        <v>#N/A</v>
      </c>
      <c r="EM446" s="198" cm="1">
        <f t="array" ref="EM446">IFERROR(MATCH(TRUE,INDEX($B$14:$B$117&gt;=EL446,0),0),"")</f>
        <v>1</v>
      </c>
      <c r="EN446" s="194">
        <f t="shared" ca="1" si="439"/>
        <v>3.2000000000000006E-3</v>
      </c>
      <c r="EQ446" s="194">
        <f t="shared" si="440"/>
        <v>0</v>
      </c>
      <c r="ER446" s="19" t="e">
        <f ca="1"/>
        <v>#N/A</v>
      </c>
      <c r="ES446" s="19" t="e">
        <f t="shared" ca="1" si="441"/>
        <v>#N/A</v>
      </c>
      <c r="EV446" s="198" cm="1">
        <f t="array" ref="EV446">IFERROR(MATCH(TRUE,INDEX($B$14:$B$117&gt;=EU446,0),0),"")</f>
        <v>1</v>
      </c>
      <c r="EW446" s="194">
        <f t="shared" ca="1" si="442"/>
        <v>3.2000000000000006E-3</v>
      </c>
      <c r="EZ446" s="194">
        <f t="shared" si="443"/>
        <v>0</v>
      </c>
      <c r="FA446" s="19" t="e">
        <f ca="1"/>
        <v>#N/A</v>
      </c>
      <c r="FB446" s="19" t="e">
        <f t="shared" ca="1" si="444"/>
        <v>#N/A</v>
      </c>
      <c r="FE446" s="198" cm="1">
        <f t="array" ref="FE446">IFERROR(MATCH(TRUE,INDEX($B$14:$B$117&gt;=FD446,0),0),"")</f>
        <v>1</v>
      </c>
      <c r="FF446" s="194">
        <f t="shared" ca="1" si="445"/>
        <v>3.2000000000000006E-3</v>
      </c>
      <c r="FI446" s="194">
        <f t="shared" si="446"/>
        <v>0</v>
      </c>
      <c r="FJ446" s="19" t="e">
        <f ca="1"/>
        <v>#N/A</v>
      </c>
      <c r="FK446" s="19" t="e">
        <f t="shared" ca="1" si="447"/>
        <v>#N/A</v>
      </c>
      <c r="FN446" s="198" cm="1">
        <f t="array" ref="FN446">IFERROR(MATCH(TRUE,INDEX($B$14:$B$117&gt;=FM446,0),0),"")</f>
        <v>1</v>
      </c>
      <c r="FO446" s="194">
        <f t="shared" ca="1" si="448"/>
        <v>3.2000000000000006E-3</v>
      </c>
      <c r="FR446" s="194">
        <f t="shared" si="449"/>
        <v>0</v>
      </c>
      <c r="FS446" s="19" t="e">
        <f ca="1"/>
        <v>#N/A</v>
      </c>
      <c r="FT446" s="19" t="e">
        <f t="shared" ca="1" si="450"/>
        <v>#N/A</v>
      </c>
      <c r="FW446" s="198" cm="1">
        <f t="array" ref="FW446">IFERROR(MATCH(TRUE,INDEX($B$14:$B$117&gt;=FV446,0),0),"")</f>
        <v>1</v>
      </c>
      <c r="FX446" s="194">
        <f t="shared" ca="1" si="451"/>
        <v>3.2000000000000006E-3</v>
      </c>
      <c r="GA446" s="194">
        <f t="shared" si="452"/>
        <v>0</v>
      </c>
      <c r="GB446" s="19" t="e">
        <f ca="1"/>
        <v>#N/A</v>
      </c>
      <c r="GC446" s="19" t="e">
        <f t="shared" ca="1" si="453"/>
        <v>#N/A</v>
      </c>
    </row>
    <row r="447" spans="8:185" x14ac:dyDescent="0.2">
      <c r="H447" s="198" cm="1">
        <f t="array" ref="H447">IFERROR(MATCH(TRUE,INDEX($B$14:$B$117&gt;=G447,0),0),"")</f>
        <v>1</v>
      </c>
      <c r="I447" s="194">
        <f t="shared" ca="1" si="398"/>
        <v>3.2000000000000006E-3</v>
      </c>
      <c r="L447" s="194">
        <f t="shared" si="454"/>
        <v>0</v>
      </c>
      <c r="M447" s="19">
        <f ca="1"/>
        <v>0</v>
      </c>
      <c r="N447" s="19">
        <f t="shared" ca="1" si="455"/>
        <v>0</v>
      </c>
      <c r="Q447" s="198" cm="1">
        <f t="array" ref="Q447">IFERROR(MATCH(TRUE,INDEX($B$14:$B$117&gt;=P447,0),0),"")</f>
        <v>1</v>
      </c>
      <c r="R447" s="194">
        <f t="shared" ca="1" si="399"/>
        <v>3.2000000000000006E-3</v>
      </c>
      <c r="U447" s="194">
        <f t="shared" si="456"/>
        <v>0</v>
      </c>
      <c r="V447" s="19">
        <f ca="1"/>
        <v>0</v>
      </c>
      <c r="W447" s="19">
        <f t="shared" ca="1" si="457"/>
        <v>0</v>
      </c>
      <c r="Z447" s="198" cm="1">
        <f t="array" ref="Z447">IFERROR(MATCH(TRUE,INDEX($B$14:$B$117&gt;=Y447,0),0),"")</f>
        <v>1</v>
      </c>
      <c r="AA447" s="194">
        <f t="shared" ca="1" si="400"/>
        <v>3.2000000000000006E-3</v>
      </c>
      <c r="AD447" s="194">
        <f t="shared" si="401"/>
        <v>0</v>
      </c>
      <c r="AE447" s="19">
        <f ca="1"/>
        <v>0</v>
      </c>
      <c r="AF447" s="19">
        <f t="shared" ca="1" si="402"/>
        <v>0</v>
      </c>
      <c r="AI447" s="198" cm="1">
        <f t="array" ref="AI447">IFERROR(MATCH(TRUE,INDEX($B$14:$B$117&gt;=AH447,0),0),"")</f>
        <v>1</v>
      </c>
      <c r="AJ447" s="194">
        <f t="shared" ca="1" si="403"/>
        <v>3.2000000000000006E-3</v>
      </c>
      <c r="AM447" s="194">
        <f t="shared" si="404"/>
        <v>0</v>
      </c>
      <c r="AN447" s="19">
        <f ca="1"/>
        <v>0</v>
      </c>
      <c r="AO447" s="19">
        <f t="shared" ca="1" si="405"/>
        <v>0</v>
      </c>
      <c r="AR447" s="198" cm="1">
        <f t="array" ref="AR447">IFERROR(MATCH(TRUE,INDEX($B$14:$B$117&gt;=AQ447,0),0),"")</f>
        <v>1</v>
      </c>
      <c r="AS447" s="194">
        <f t="shared" ca="1" si="406"/>
        <v>3.2000000000000006E-3</v>
      </c>
      <c r="AV447" s="194">
        <f t="shared" si="407"/>
        <v>0</v>
      </c>
      <c r="AW447" s="19">
        <f ca="1"/>
        <v>0</v>
      </c>
      <c r="AX447" s="19">
        <f t="shared" ca="1" si="408"/>
        <v>0</v>
      </c>
      <c r="BA447" s="198" cm="1">
        <f t="array" ref="BA447">IFERROR(MATCH(TRUE,INDEX($B$14:$B$117&gt;=AZ447,0),0),"")</f>
        <v>1</v>
      </c>
      <c r="BB447" s="194">
        <f t="shared" ca="1" si="409"/>
        <v>3.2000000000000006E-3</v>
      </c>
      <c r="BE447" s="194">
        <f t="shared" si="410"/>
        <v>0</v>
      </c>
      <c r="BF447" s="19">
        <f ca="1"/>
        <v>0</v>
      </c>
      <c r="BG447" s="19">
        <f t="shared" ca="1" si="411"/>
        <v>0</v>
      </c>
      <c r="BJ447" s="198" cm="1">
        <f t="array" ref="BJ447">IFERROR(MATCH(TRUE,INDEX($B$14:$B$117&gt;=BI447,0),0),"")</f>
        <v>1</v>
      </c>
      <c r="BK447" s="194">
        <f t="shared" ca="1" si="412"/>
        <v>3.2000000000000006E-3</v>
      </c>
      <c r="BN447" s="194">
        <f t="shared" si="413"/>
        <v>0</v>
      </c>
      <c r="BO447" s="19">
        <f ca="1"/>
        <v>0</v>
      </c>
      <c r="BP447" s="19">
        <f t="shared" ca="1" si="414"/>
        <v>0</v>
      </c>
      <c r="BS447" s="198" cm="1">
        <f t="array" ref="BS447">IFERROR(MATCH(TRUE,INDEX($B$14:$B$117&gt;=BR447,0),0),"")</f>
        <v>1</v>
      </c>
      <c r="BT447" s="194">
        <f t="shared" ca="1" si="415"/>
        <v>3.2000000000000006E-3</v>
      </c>
      <c r="BW447" s="194">
        <f t="shared" si="416"/>
        <v>0</v>
      </c>
      <c r="BX447" s="19">
        <f ca="1"/>
        <v>0</v>
      </c>
      <c r="BY447" s="19">
        <f t="shared" ca="1" si="417"/>
        <v>0</v>
      </c>
      <c r="CB447" s="198" cm="1">
        <f t="array" ref="CB447">IFERROR(MATCH(TRUE,INDEX($B$14:$B$117&gt;=CA447,0),0),"")</f>
        <v>1</v>
      </c>
      <c r="CC447" s="194">
        <f t="shared" ca="1" si="418"/>
        <v>3.2000000000000006E-3</v>
      </c>
      <c r="CF447" s="194">
        <f t="shared" si="419"/>
        <v>0</v>
      </c>
      <c r="CG447" s="19">
        <f ca="1"/>
        <v>0</v>
      </c>
      <c r="CH447" s="19">
        <f t="shared" ca="1" si="420"/>
        <v>0</v>
      </c>
      <c r="CK447" s="198" cm="1">
        <f t="array" ref="CK447">IFERROR(MATCH(TRUE,INDEX($B$14:$B$117&gt;=CJ447,0),0),"")</f>
        <v>1</v>
      </c>
      <c r="CL447" s="194">
        <f t="shared" ca="1" si="421"/>
        <v>3.2000000000000006E-3</v>
      </c>
      <c r="CO447" s="194">
        <f t="shared" si="422"/>
        <v>0</v>
      </c>
      <c r="CP447" s="19">
        <f ca="1"/>
        <v>0</v>
      </c>
      <c r="CQ447" s="19">
        <f t="shared" ca="1" si="423"/>
        <v>0</v>
      </c>
      <c r="CT447" s="198" cm="1">
        <f t="array" ref="CT447">IFERROR(MATCH(TRUE,INDEX($B$14:$B$117&gt;=CS447,0),0),"")</f>
        <v>1</v>
      </c>
      <c r="CU447" s="194">
        <f t="shared" ca="1" si="424"/>
        <v>3.2000000000000006E-3</v>
      </c>
      <c r="CX447" s="194">
        <f t="shared" si="425"/>
        <v>0</v>
      </c>
      <c r="CY447" s="19" t="e">
        <f ca="1"/>
        <v>#N/A</v>
      </c>
      <c r="CZ447" s="19" t="e">
        <f t="shared" ca="1" si="426"/>
        <v>#N/A</v>
      </c>
      <c r="DC447" s="198" cm="1">
        <f t="array" ref="DC447">IFERROR(MATCH(TRUE,INDEX($B$14:$B$117&gt;=DB447,0),0),"")</f>
        <v>1</v>
      </c>
      <c r="DD447" s="194">
        <f t="shared" ca="1" si="427"/>
        <v>3.2000000000000006E-3</v>
      </c>
      <c r="DG447" s="194">
        <f t="shared" si="428"/>
        <v>0</v>
      </c>
      <c r="DH447" s="19" t="e">
        <f ca="1"/>
        <v>#N/A</v>
      </c>
      <c r="DI447" s="19" t="e">
        <f t="shared" ca="1" si="429"/>
        <v>#N/A</v>
      </c>
      <c r="DL447" s="198" cm="1">
        <f t="array" ref="DL447">IFERROR(MATCH(TRUE,INDEX($B$14:$B$117&gt;=DK447,0),0),"")</f>
        <v>1</v>
      </c>
      <c r="DM447" s="194">
        <f t="shared" ca="1" si="430"/>
        <v>3.2000000000000006E-3</v>
      </c>
      <c r="DP447" s="194">
        <f t="shared" si="431"/>
        <v>0</v>
      </c>
      <c r="DQ447" s="19" t="e">
        <f ca="1"/>
        <v>#N/A</v>
      </c>
      <c r="DR447" s="19" t="e">
        <f t="shared" ca="1" si="432"/>
        <v>#N/A</v>
      </c>
      <c r="DU447" s="198" cm="1">
        <f t="array" ref="DU447">IFERROR(MATCH(TRUE,INDEX($B$14:$B$117&gt;=DT447,0),0),"")</f>
        <v>1</v>
      </c>
      <c r="DV447" s="194">
        <f t="shared" ca="1" si="433"/>
        <v>3.2000000000000006E-3</v>
      </c>
      <c r="DY447" s="194">
        <f t="shared" si="434"/>
        <v>0</v>
      </c>
      <c r="DZ447" s="19" t="e">
        <f ca="1"/>
        <v>#N/A</v>
      </c>
      <c r="EA447" s="19" t="e">
        <f t="shared" ca="1" si="435"/>
        <v>#N/A</v>
      </c>
      <c r="ED447" s="198" cm="1">
        <f t="array" ref="ED447">IFERROR(MATCH(TRUE,INDEX($B$14:$B$117&gt;=EC447,0),0),"")</f>
        <v>1</v>
      </c>
      <c r="EE447" s="194">
        <f t="shared" ca="1" si="436"/>
        <v>3.2000000000000006E-3</v>
      </c>
      <c r="EH447" s="194">
        <f t="shared" si="437"/>
        <v>0</v>
      </c>
      <c r="EI447" s="19" t="e">
        <f ca="1"/>
        <v>#N/A</v>
      </c>
      <c r="EJ447" s="19" t="e">
        <f t="shared" ca="1" si="438"/>
        <v>#N/A</v>
      </c>
      <c r="EM447" s="198" cm="1">
        <f t="array" ref="EM447">IFERROR(MATCH(TRUE,INDEX($B$14:$B$117&gt;=EL447,0),0),"")</f>
        <v>1</v>
      </c>
      <c r="EN447" s="194">
        <f t="shared" ca="1" si="439"/>
        <v>3.2000000000000006E-3</v>
      </c>
      <c r="EQ447" s="194">
        <f t="shared" si="440"/>
        <v>0</v>
      </c>
      <c r="ER447" s="19" t="e">
        <f ca="1"/>
        <v>#N/A</v>
      </c>
      <c r="ES447" s="19" t="e">
        <f t="shared" ca="1" si="441"/>
        <v>#N/A</v>
      </c>
      <c r="EV447" s="198" cm="1">
        <f t="array" ref="EV447">IFERROR(MATCH(TRUE,INDEX($B$14:$B$117&gt;=EU447,0),0),"")</f>
        <v>1</v>
      </c>
      <c r="EW447" s="194">
        <f t="shared" ca="1" si="442"/>
        <v>3.2000000000000006E-3</v>
      </c>
      <c r="EZ447" s="194">
        <f t="shared" si="443"/>
        <v>0</v>
      </c>
      <c r="FA447" s="19" t="e">
        <f ca="1"/>
        <v>#N/A</v>
      </c>
      <c r="FB447" s="19" t="e">
        <f t="shared" ca="1" si="444"/>
        <v>#N/A</v>
      </c>
      <c r="FE447" s="198" cm="1">
        <f t="array" ref="FE447">IFERROR(MATCH(TRUE,INDEX($B$14:$B$117&gt;=FD447,0),0),"")</f>
        <v>1</v>
      </c>
      <c r="FF447" s="194">
        <f t="shared" ca="1" si="445"/>
        <v>3.2000000000000006E-3</v>
      </c>
      <c r="FI447" s="194">
        <f t="shared" si="446"/>
        <v>0</v>
      </c>
      <c r="FJ447" s="19" t="e">
        <f ca="1"/>
        <v>#N/A</v>
      </c>
      <c r="FK447" s="19" t="e">
        <f t="shared" ca="1" si="447"/>
        <v>#N/A</v>
      </c>
      <c r="FN447" s="198" cm="1">
        <f t="array" ref="FN447">IFERROR(MATCH(TRUE,INDEX($B$14:$B$117&gt;=FM447,0),0),"")</f>
        <v>1</v>
      </c>
      <c r="FO447" s="194">
        <f t="shared" ca="1" si="448"/>
        <v>3.2000000000000006E-3</v>
      </c>
      <c r="FR447" s="194">
        <f t="shared" si="449"/>
        <v>0</v>
      </c>
      <c r="FS447" s="19" t="e">
        <f ca="1"/>
        <v>#N/A</v>
      </c>
      <c r="FT447" s="19" t="e">
        <f t="shared" ca="1" si="450"/>
        <v>#N/A</v>
      </c>
      <c r="FW447" s="198" cm="1">
        <f t="array" ref="FW447">IFERROR(MATCH(TRUE,INDEX($B$14:$B$117&gt;=FV447,0),0),"")</f>
        <v>1</v>
      </c>
      <c r="FX447" s="194">
        <f t="shared" ca="1" si="451"/>
        <v>3.2000000000000006E-3</v>
      </c>
      <c r="GA447" s="194">
        <f t="shared" si="452"/>
        <v>0</v>
      </c>
      <c r="GB447" s="19" t="e">
        <f ca="1"/>
        <v>#N/A</v>
      </c>
      <c r="GC447" s="19" t="e">
        <f t="shared" ca="1" si="453"/>
        <v>#N/A</v>
      </c>
    </row>
    <row r="448" spans="8:185" x14ac:dyDescent="0.2">
      <c r="H448" s="198" cm="1">
        <f t="array" ref="H448">IFERROR(MATCH(TRUE,INDEX($B$14:$B$117&gt;=G448,0),0),"")</f>
        <v>1</v>
      </c>
      <c r="I448" s="194">
        <f t="shared" ca="1" si="398"/>
        <v>3.2000000000000006E-3</v>
      </c>
      <c r="L448" s="194">
        <f t="shared" si="454"/>
        <v>0</v>
      </c>
      <c r="M448" s="19">
        <f ca="1"/>
        <v>0</v>
      </c>
      <c r="N448" s="19">
        <f t="shared" ca="1" si="455"/>
        <v>0</v>
      </c>
      <c r="Q448" s="198" cm="1">
        <f t="array" ref="Q448">IFERROR(MATCH(TRUE,INDEX($B$14:$B$117&gt;=P448,0),0),"")</f>
        <v>1</v>
      </c>
      <c r="R448" s="194">
        <f t="shared" ca="1" si="399"/>
        <v>3.2000000000000006E-3</v>
      </c>
      <c r="U448" s="194">
        <f t="shared" si="456"/>
        <v>0</v>
      </c>
      <c r="V448" s="19">
        <f ca="1"/>
        <v>0</v>
      </c>
      <c r="W448" s="19">
        <f t="shared" ca="1" si="457"/>
        <v>0</v>
      </c>
      <c r="Z448" s="198" cm="1">
        <f t="array" ref="Z448">IFERROR(MATCH(TRUE,INDEX($B$14:$B$117&gt;=Y448,0),0),"")</f>
        <v>1</v>
      </c>
      <c r="AA448" s="194">
        <f t="shared" ca="1" si="400"/>
        <v>3.2000000000000006E-3</v>
      </c>
      <c r="AD448" s="194">
        <f t="shared" si="401"/>
        <v>0</v>
      </c>
      <c r="AE448" s="19">
        <f ca="1"/>
        <v>0</v>
      </c>
      <c r="AF448" s="19">
        <f t="shared" ca="1" si="402"/>
        <v>0</v>
      </c>
      <c r="AI448" s="198" cm="1">
        <f t="array" ref="AI448">IFERROR(MATCH(TRUE,INDEX($B$14:$B$117&gt;=AH448,0),0),"")</f>
        <v>1</v>
      </c>
      <c r="AJ448" s="194">
        <f t="shared" ca="1" si="403"/>
        <v>3.2000000000000006E-3</v>
      </c>
      <c r="AM448" s="194">
        <f t="shared" si="404"/>
        <v>0</v>
      </c>
      <c r="AN448" s="19">
        <f ca="1"/>
        <v>0</v>
      </c>
      <c r="AO448" s="19">
        <f t="shared" ca="1" si="405"/>
        <v>0</v>
      </c>
      <c r="AR448" s="198" cm="1">
        <f t="array" ref="AR448">IFERROR(MATCH(TRUE,INDEX($B$14:$B$117&gt;=AQ448,0),0),"")</f>
        <v>1</v>
      </c>
      <c r="AS448" s="194">
        <f t="shared" ca="1" si="406"/>
        <v>3.2000000000000006E-3</v>
      </c>
      <c r="AV448" s="194">
        <f t="shared" si="407"/>
        <v>0</v>
      </c>
      <c r="AW448" s="19">
        <f ca="1"/>
        <v>0</v>
      </c>
      <c r="AX448" s="19">
        <f t="shared" ca="1" si="408"/>
        <v>0</v>
      </c>
      <c r="BA448" s="198" cm="1">
        <f t="array" ref="BA448">IFERROR(MATCH(TRUE,INDEX($B$14:$B$117&gt;=AZ448,0),0),"")</f>
        <v>1</v>
      </c>
      <c r="BB448" s="194">
        <f t="shared" ca="1" si="409"/>
        <v>3.2000000000000006E-3</v>
      </c>
      <c r="BE448" s="194">
        <f t="shared" si="410"/>
        <v>0</v>
      </c>
      <c r="BF448" s="19">
        <f ca="1"/>
        <v>0</v>
      </c>
      <c r="BG448" s="19">
        <f t="shared" ca="1" si="411"/>
        <v>0</v>
      </c>
      <c r="BJ448" s="198" cm="1">
        <f t="array" ref="BJ448">IFERROR(MATCH(TRUE,INDEX($B$14:$B$117&gt;=BI448,0),0),"")</f>
        <v>1</v>
      </c>
      <c r="BK448" s="194">
        <f t="shared" ca="1" si="412"/>
        <v>3.2000000000000006E-3</v>
      </c>
      <c r="BN448" s="194">
        <f t="shared" si="413"/>
        <v>0</v>
      </c>
      <c r="BO448" s="19">
        <f ca="1"/>
        <v>0</v>
      </c>
      <c r="BP448" s="19">
        <f t="shared" ca="1" si="414"/>
        <v>0</v>
      </c>
      <c r="BS448" s="198" cm="1">
        <f t="array" ref="BS448">IFERROR(MATCH(TRUE,INDEX($B$14:$B$117&gt;=BR448,0),0),"")</f>
        <v>1</v>
      </c>
      <c r="BT448" s="194">
        <f t="shared" ca="1" si="415"/>
        <v>3.2000000000000006E-3</v>
      </c>
      <c r="BW448" s="194">
        <f t="shared" si="416"/>
        <v>0</v>
      </c>
      <c r="BX448" s="19">
        <f ca="1"/>
        <v>0</v>
      </c>
      <c r="BY448" s="19">
        <f t="shared" ca="1" si="417"/>
        <v>0</v>
      </c>
      <c r="CB448" s="198" cm="1">
        <f t="array" ref="CB448">IFERROR(MATCH(TRUE,INDEX($B$14:$B$117&gt;=CA448,0),0),"")</f>
        <v>1</v>
      </c>
      <c r="CC448" s="194">
        <f t="shared" ca="1" si="418"/>
        <v>3.2000000000000006E-3</v>
      </c>
      <c r="CF448" s="194">
        <f t="shared" si="419"/>
        <v>0</v>
      </c>
      <c r="CG448" s="19">
        <f ca="1"/>
        <v>0</v>
      </c>
      <c r="CH448" s="19">
        <f t="shared" ca="1" si="420"/>
        <v>0</v>
      </c>
      <c r="CK448" s="198" cm="1">
        <f t="array" ref="CK448">IFERROR(MATCH(TRUE,INDEX($B$14:$B$117&gt;=CJ448,0),0),"")</f>
        <v>1</v>
      </c>
      <c r="CL448" s="194">
        <f t="shared" ca="1" si="421"/>
        <v>3.2000000000000006E-3</v>
      </c>
      <c r="CO448" s="194">
        <f t="shared" si="422"/>
        <v>0</v>
      </c>
      <c r="CP448" s="19">
        <f ca="1"/>
        <v>0</v>
      </c>
      <c r="CQ448" s="19">
        <f t="shared" ca="1" si="423"/>
        <v>0</v>
      </c>
      <c r="CT448" s="198" cm="1">
        <f t="array" ref="CT448">IFERROR(MATCH(TRUE,INDEX($B$14:$B$117&gt;=CS448,0),0),"")</f>
        <v>1</v>
      </c>
      <c r="CU448" s="194">
        <f t="shared" ca="1" si="424"/>
        <v>3.2000000000000006E-3</v>
      </c>
      <c r="CX448" s="194">
        <f t="shared" si="425"/>
        <v>0</v>
      </c>
      <c r="CY448" s="19" t="e">
        <f ca="1"/>
        <v>#N/A</v>
      </c>
      <c r="CZ448" s="19" t="e">
        <f t="shared" ca="1" si="426"/>
        <v>#N/A</v>
      </c>
      <c r="DC448" s="198" cm="1">
        <f t="array" ref="DC448">IFERROR(MATCH(TRUE,INDEX($B$14:$B$117&gt;=DB448,0),0),"")</f>
        <v>1</v>
      </c>
      <c r="DD448" s="194">
        <f t="shared" ca="1" si="427"/>
        <v>3.2000000000000006E-3</v>
      </c>
      <c r="DG448" s="194">
        <f t="shared" si="428"/>
        <v>0</v>
      </c>
      <c r="DH448" s="19" t="e">
        <f ca="1"/>
        <v>#N/A</v>
      </c>
      <c r="DI448" s="19" t="e">
        <f t="shared" ca="1" si="429"/>
        <v>#N/A</v>
      </c>
      <c r="DL448" s="198" cm="1">
        <f t="array" ref="DL448">IFERROR(MATCH(TRUE,INDEX($B$14:$B$117&gt;=DK448,0),0),"")</f>
        <v>1</v>
      </c>
      <c r="DM448" s="194">
        <f t="shared" ca="1" si="430"/>
        <v>3.2000000000000006E-3</v>
      </c>
      <c r="DP448" s="194">
        <f t="shared" si="431"/>
        <v>0</v>
      </c>
      <c r="DQ448" s="19" t="e">
        <f ca="1"/>
        <v>#N/A</v>
      </c>
      <c r="DR448" s="19" t="e">
        <f t="shared" ca="1" si="432"/>
        <v>#N/A</v>
      </c>
      <c r="DU448" s="198" cm="1">
        <f t="array" ref="DU448">IFERROR(MATCH(TRUE,INDEX($B$14:$B$117&gt;=DT448,0),0),"")</f>
        <v>1</v>
      </c>
      <c r="DV448" s="194">
        <f t="shared" ca="1" si="433"/>
        <v>3.2000000000000006E-3</v>
      </c>
      <c r="DY448" s="194">
        <f t="shared" si="434"/>
        <v>0</v>
      </c>
      <c r="DZ448" s="19" t="e">
        <f ca="1"/>
        <v>#N/A</v>
      </c>
      <c r="EA448" s="19" t="e">
        <f t="shared" ca="1" si="435"/>
        <v>#N/A</v>
      </c>
      <c r="ED448" s="198" cm="1">
        <f t="array" ref="ED448">IFERROR(MATCH(TRUE,INDEX($B$14:$B$117&gt;=EC448,0),0),"")</f>
        <v>1</v>
      </c>
      <c r="EE448" s="194">
        <f t="shared" ca="1" si="436"/>
        <v>3.2000000000000006E-3</v>
      </c>
      <c r="EH448" s="194">
        <f t="shared" si="437"/>
        <v>0</v>
      </c>
      <c r="EI448" s="19" t="e">
        <f ca="1"/>
        <v>#N/A</v>
      </c>
      <c r="EJ448" s="19" t="e">
        <f t="shared" ca="1" si="438"/>
        <v>#N/A</v>
      </c>
      <c r="EM448" s="198" cm="1">
        <f t="array" ref="EM448">IFERROR(MATCH(TRUE,INDEX($B$14:$B$117&gt;=EL448,0),0),"")</f>
        <v>1</v>
      </c>
      <c r="EN448" s="194">
        <f t="shared" ca="1" si="439"/>
        <v>3.2000000000000006E-3</v>
      </c>
      <c r="EQ448" s="194">
        <f t="shared" si="440"/>
        <v>0</v>
      </c>
      <c r="ER448" s="19" t="e">
        <f ca="1"/>
        <v>#N/A</v>
      </c>
      <c r="ES448" s="19" t="e">
        <f t="shared" ca="1" si="441"/>
        <v>#N/A</v>
      </c>
      <c r="EV448" s="198" cm="1">
        <f t="array" ref="EV448">IFERROR(MATCH(TRUE,INDEX($B$14:$B$117&gt;=EU448,0),0),"")</f>
        <v>1</v>
      </c>
      <c r="EW448" s="194">
        <f t="shared" ca="1" si="442"/>
        <v>3.2000000000000006E-3</v>
      </c>
      <c r="EZ448" s="194">
        <f t="shared" si="443"/>
        <v>0</v>
      </c>
      <c r="FA448" s="19" t="e">
        <f ca="1"/>
        <v>#N/A</v>
      </c>
      <c r="FB448" s="19" t="e">
        <f t="shared" ca="1" si="444"/>
        <v>#N/A</v>
      </c>
      <c r="FE448" s="198" cm="1">
        <f t="array" ref="FE448">IFERROR(MATCH(TRUE,INDEX($B$14:$B$117&gt;=FD448,0),0),"")</f>
        <v>1</v>
      </c>
      <c r="FF448" s="194">
        <f t="shared" ca="1" si="445"/>
        <v>3.2000000000000006E-3</v>
      </c>
      <c r="FI448" s="194">
        <f t="shared" si="446"/>
        <v>0</v>
      </c>
      <c r="FJ448" s="19" t="e">
        <f ca="1"/>
        <v>#N/A</v>
      </c>
      <c r="FK448" s="19" t="e">
        <f t="shared" ca="1" si="447"/>
        <v>#N/A</v>
      </c>
      <c r="FN448" s="198" cm="1">
        <f t="array" ref="FN448">IFERROR(MATCH(TRUE,INDEX($B$14:$B$117&gt;=FM448,0),0),"")</f>
        <v>1</v>
      </c>
      <c r="FO448" s="194">
        <f t="shared" ca="1" si="448"/>
        <v>3.2000000000000006E-3</v>
      </c>
      <c r="FR448" s="194">
        <f t="shared" si="449"/>
        <v>0</v>
      </c>
      <c r="FS448" s="19" t="e">
        <f ca="1"/>
        <v>#N/A</v>
      </c>
      <c r="FT448" s="19" t="e">
        <f t="shared" ca="1" si="450"/>
        <v>#N/A</v>
      </c>
      <c r="FW448" s="198" cm="1">
        <f t="array" ref="FW448">IFERROR(MATCH(TRUE,INDEX($B$14:$B$117&gt;=FV448,0),0),"")</f>
        <v>1</v>
      </c>
      <c r="FX448" s="194">
        <f t="shared" ca="1" si="451"/>
        <v>3.2000000000000006E-3</v>
      </c>
      <c r="GA448" s="194">
        <f t="shared" si="452"/>
        <v>0</v>
      </c>
      <c r="GB448" s="19" t="e">
        <f ca="1"/>
        <v>#N/A</v>
      </c>
      <c r="GC448" s="19" t="e">
        <f t="shared" ca="1" si="453"/>
        <v>#N/A</v>
      </c>
    </row>
    <row r="449" spans="8:185" x14ac:dyDescent="0.2">
      <c r="H449" s="198" cm="1">
        <f t="array" ref="H449">IFERROR(MATCH(TRUE,INDEX($B$14:$B$117&gt;=G449,0),0),"")</f>
        <v>1</v>
      </c>
      <c r="I449" s="194">
        <f t="shared" ca="1" si="398"/>
        <v>3.2000000000000006E-3</v>
      </c>
      <c r="L449" s="194">
        <f t="shared" si="454"/>
        <v>0</v>
      </c>
      <c r="M449" s="19">
        <f ca="1"/>
        <v>0</v>
      </c>
      <c r="N449" s="19">
        <f t="shared" ca="1" si="455"/>
        <v>0</v>
      </c>
      <c r="Q449" s="198" cm="1">
        <f t="array" ref="Q449">IFERROR(MATCH(TRUE,INDEX($B$14:$B$117&gt;=P449,0),0),"")</f>
        <v>1</v>
      </c>
      <c r="R449" s="194">
        <f t="shared" ca="1" si="399"/>
        <v>3.2000000000000006E-3</v>
      </c>
      <c r="U449" s="194">
        <f t="shared" si="456"/>
        <v>0</v>
      </c>
      <c r="V449" s="19">
        <f ca="1"/>
        <v>0</v>
      </c>
      <c r="W449" s="19">
        <f t="shared" ca="1" si="457"/>
        <v>0</v>
      </c>
      <c r="Z449" s="198" cm="1">
        <f t="array" ref="Z449">IFERROR(MATCH(TRUE,INDEX($B$14:$B$117&gt;=Y449,0),0),"")</f>
        <v>1</v>
      </c>
      <c r="AA449" s="194">
        <f t="shared" ca="1" si="400"/>
        <v>3.2000000000000006E-3</v>
      </c>
      <c r="AD449" s="194">
        <f t="shared" si="401"/>
        <v>0</v>
      </c>
      <c r="AE449" s="19">
        <f ca="1"/>
        <v>0</v>
      </c>
      <c r="AF449" s="19">
        <f t="shared" ca="1" si="402"/>
        <v>0</v>
      </c>
      <c r="AI449" s="198" cm="1">
        <f t="array" ref="AI449">IFERROR(MATCH(TRUE,INDEX($B$14:$B$117&gt;=AH449,0),0),"")</f>
        <v>1</v>
      </c>
      <c r="AJ449" s="194">
        <f t="shared" ca="1" si="403"/>
        <v>3.2000000000000006E-3</v>
      </c>
      <c r="AM449" s="194">
        <f t="shared" si="404"/>
        <v>0</v>
      </c>
      <c r="AN449" s="19">
        <f ca="1"/>
        <v>0</v>
      </c>
      <c r="AO449" s="19">
        <f t="shared" ca="1" si="405"/>
        <v>0</v>
      </c>
      <c r="AR449" s="198" cm="1">
        <f t="array" ref="AR449">IFERROR(MATCH(TRUE,INDEX($B$14:$B$117&gt;=AQ449,0),0),"")</f>
        <v>1</v>
      </c>
      <c r="AS449" s="194">
        <f t="shared" ca="1" si="406"/>
        <v>3.2000000000000006E-3</v>
      </c>
      <c r="AV449" s="194">
        <f t="shared" si="407"/>
        <v>0</v>
      </c>
      <c r="AW449" s="19">
        <f ca="1"/>
        <v>0</v>
      </c>
      <c r="AX449" s="19">
        <f t="shared" ca="1" si="408"/>
        <v>0</v>
      </c>
      <c r="BA449" s="198" cm="1">
        <f t="array" ref="BA449">IFERROR(MATCH(TRUE,INDEX($B$14:$B$117&gt;=AZ449,0),0),"")</f>
        <v>1</v>
      </c>
      <c r="BB449" s="194">
        <f t="shared" ca="1" si="409"/>
        <v>3.2000000000000006E-3</v>
      </c>
      <c r="BE449" s="194">
        <f t="shared" si="410"/>
        <v>0</v>
      </c>
      <c r="BF449" s="19">
        <f ca="1"/>
        <v>0</v>
      </c>
      <c r="BG449" s="19">
        <f t="shared" ca="1" si="411"/>
        <v>0</v>
      </c>
      <c r="BJ449" s="198" cm="1">
        <f t="array" ref="BJ449">IFERROR(MATCH(TRUE,INDEX($B$14:$B$117&gt;=BI449,0),0),"")</f>
        <v>1</v>
      </c>
      <c r="BK449" s="194">
        <f t="shared" ca="1" si="412"/>
        <v>3.2000000000000006E-3</v>
      </c>
      <c r="BN449" s="194">
        <f t="shared" si="413"/>
        <v>0</v>
      </c>
      <c r="BO449" s="19">
        <f ca="1"/>
        <v>0</v>
      </c>
      <c r="BP449" s="19">
        <f t="shared" ca="1" si="414"/>
        <v>0</v>
      </c>
      <c r="BS449" s="198" cm="1">
        <f t="array" ref="BS449">IFERROR(MATCH(TRUE,INDEX($B$14:$B$117&gt;=BR449,0),0),"")</f>
        <v>1</v>
      </c>
      <c r="BT449" s="194">
        <f t="shared" ca="1" si="415"/>
        <v>3.2000000000000006E-3</v>
      </c>
      <c r="BW449" s="194">
        <f t="shared" si="416"/>
        <v>0</v>
      </c>
      <c r="BX449" s="19">
        <f ca="1"/>
        <v>0</v>
      </c>
      <c r="BY449" s="19">
        <f t="shared" ca="1" si="417"/>
        <v>0</v>
      </c>
      <c r="CB449" s="198" cm="1">
        <f t="array" ref="CB449">IFERROR(MATCH(TRUE,INDEX($B$14:$B$117&gt;=CA449,0),0),"")</f>
        <v>1</v>
      </c>
      <c r="CC449" s="194">
        <f t="shared" ca="1" si="418"/>
        <v>3.2000000000000006E-3</v>
      </c>
      <c r="CF449" s="194">
        <f t="shared" si="419"/>
        <v>0</v>
      </c>
      <c r="CG449" s="19">
        <f ca="1"/>
        <v>0</v>
      </c>
      <c r="CH449" s="19">
        <f t="shared" ca="1" si="420"/>
        <v>0</v>
      </c>
      <c r="CK449" s="198" cm="1">
        <f t="array" ref="CK449">IFERROR(MATCH(TRUE,INDEX($B$14:$B$117&gt;=CJ449,0),0),"")</f>
        <v>1</v>
      </c>
      <c r="CL449" s="194">
        <f t="shared" ca="1" si="421"/>
        <v>3.2000000000000006E-3</v>
      </c>
      <c r="CO449" s="194">
        <f t="shared" si="422"/>
        <v>0</v>
      </c>
      <c r="CP449" s="19">
        <f ca="1"/>
        <v>0</v>
      </c>
      <c r="CQ449" s="19">
        <f t="shared" ca="1" si="423"/>
        <v>0</v>
      </c>
      <c r="CT449" s="198" cm="1">
        <f t="array" ref="CT449">IFERROR(MATCH(TRUE,INDEX($B$14:$B$117&gt;=CS449,0),0),"")</f>
        <v>1</v>
      </c>
      <c r="CU449" s="194">
        <f t="shared" ca="1" si="424"/>
        <v>3.2000000000000006E-3</v>
      </c>
      <c r="CX449" s="194">
        <f t="shared" si="425"/>
        <v>0</v>
      </c>
      <c r="CY449" s="19" t="e">
        <f ca="1"/>
        <v>#N/A</v>
      </c>
      <c r="CZ449" s="19" t="e">
        <f t="shared" ca="1" si="426"/>
        <v>#N/A</v>
      </c>
      <c r="DC449" s="198" cm="1">
        <f t="array" ref="DC449">IFERROR(MATCH(TRUE,INDEX($B$14:$B$117&gt;=DB449,0),0),"")</f>
        <v>1</v>
      </c>
      <c r="DD449" s="194">
        <f t="shared" ca="1" si="427"/>
        <v>3.2000000000000006E-3</v>
      </c>
      <c r="DG449" s="194">
        <f t="shared" si="428"/>
        <v>0</v>
      </c>
      <c r="DH449" s="19" t="e">
        <f ca="1"/>
        <v>#N/A</v>
      </c>
      <c r="DI449" s="19" t="e">
        <f t="shared" ca="1" si="429"/>
        <v>#N/A</v>
      </c>
      <c r="DL449" s="198" cm="1">
        <f t="array" ref="DL449">IFERROR(MATCH(TRUE,INDEX($B$14:$B$117&gt;=DK449,0),0),"")</f>
        <v>1</v>
      </c>
      <c r="DM449" s="194">
        <f t="shared" ca="1" si="430"/>
        <v>3.2000000000000006E-3</v>
      </c>
      <c r="DP449" s="194">
        <f t="shared" si="431"/>
        <v>0</v>
      </c>
      <c r="DQ449" s="19" t="e">
        <f ca="1"/>
        <v>#N/A</v>
      </c>
      <c r="DR449" s="19" t="e">
        <f t="shared" ca="1" si="432"/>
        <v>#N/A</v>
      </c>
      <c r="DU449" s="198" cm="1">
        <f t="array" ref="DU449">IFERROR(MATCH(TRUE,INDEX($B$14:$B$117&gt;=DT449,0),0),"")</f>
        <v>1</v>
      </c>
      <c r="DV449" s="194">
        <f t="shared" ca="1" si="433"/>
        <v>3.2000000000000006E-3</v>
      </c>
      <c r="DY449" s="194">
        <f t="shared" si="434"/>
        <v>0</v>
      </c>
      <c r="DZ449" s="19" t="e">
        <f ca="1"/>
        <v>#N/A</v>
      </c>
      <c r="EA449" s="19" t="e">
        <f t="shared" ca="1" si="435"/>
        <v>#N/A</v>
      </c>
      <c r="ED449" s="198" cm="1">
        <f t="array" ref="ED449">IFERROR(MATCH(TRUE,INDEX($B$14:$B$117&gt;=EC449,0),0),"")</f>
        <v>1</v>
      </c>
      <c r="EE449" s="194">
        <f t="shared" ca="1" si="436"/>
        <v>3.2000000000000006E-3</v>
      </c>
      <c r="EH449" s="194">
        <f t="shared" si="437"/>
        <v>0</v>
      </c>
      <c r="EI449" s="19" t="e">
        <f ca="1"/>
        <v>#N/A</v>
      </c>
      <c r="EJ449" s="19" t="e">
        <f t="shared" ca="1" si="438"/>
        <v>#N/A</v>
      </c>
      <c r="EM449" s="198" cm="1">
        <f t="array" ref="EM449">IFERROR(MATCH(TRUE,INDEX($B$14:$B$117&gt;=EL449,0),0),"")</f>
        <v>1</v>
      </c>
      <c r="EN449" s="194">
        <f t="shared" ca="1" si="439"/>
        <v>3.2000000000000006E-3</v>
      </c>
      <c r="EQ449" s="194">
        <f t="shared" si="440"/>
        <v>0</v>
      </c>
      <c r="ER449" s="19" t="e">
        <f ca="1"/>
        <v>#N/A</v>
      </c>
      <c r="ES449" s="19" t="e">
        <f t="shared" ca="1" si="441"/>
        <v>#N/A</v>
      </c>
      <c r="EV449" s="198" cm="1">
        <f t="array" ref="EV449">IFERROR(MATCH(TRUE,INDEX($B$14:$B$117&gt;=EU449,0),0),"")</f>
        <v>1</v>
      </c>
      <c r="EW449" s="194">
        <f t="shared" ca="1" si="442"/>
        <v>3.2000000000000006E-3</v>
      </c>
      <c r="EZ449" s="194">
        <f t="shared" si="443"/>
        <v>0</v>
      </c>
      <c r="FA449" s="19" t="e">
        <f ca="1"/>
        <v>#N/A</v>
      </c>
      <c r="FB449" s="19" t="e">
        <f t="shared" ca="1" si="444"/>
        <v>#N/A</v>
      </c>
      <c r="FE449" s="198" cm="1">
        <f t="array" ref="FE449">IFERROR(MATCH(TRUE,INDEX($B$14:$B$117&gt;=FD449,0),0),"")</f>
        <v>1</v>
      </c>
      <c r="FF449" s="194">
        <f t="shared" ca="1" si="445"/>
        <v>3.2000000000000006E-3</v>
      </c>
      <c r="FI449" s="194">
        <f t="shared" si="446"/>
        <v>0</v>
      </c>
      <c r="FJ449" s="19" t="e">
        <f ca="1"/>
        <v>#N/A</v>
      </c>
      <c r="FK449" s="19" t="e">
        <f t="shared" ca="1" si="447"/>
        <v>#N/A</v>
      </c>
      <c r="FN449" s="198" cm="1">
        <f t="array" ref="FN449">IFERROR(MATCH(TRUE,INDEX($B$14:$B$117&gt;=FM449,0),0),"")</f>
        <v>1</v>
      </c>
      <c r="FO449" s="194">
        <f t="shared" ca="1" si="448"/>
        <v>3.2000000000000006E-3</v>
      </c>
      <c r="FR449" s="194">
        <f t="shared" si="449"/>
        <v>0</v>
      </c>
      <c r="FS449" s="19" t="e">
        <f ca="1"/>
        <v>#N/A</v>
      </c>
      <c r="FT449" s="19" t="e">
        <f t="shared" ca="1" si="450"/>
        <v>#N/A</v>
      </c>
      <c r="FW449" s="198" cm="1">
        <f t="array" ref="FW449">IFERROR(MATCH(TRUE,INDEX($B$14:$B$117&gt;=FV449,0),0),"")</f>
        <v>1</v>
      </c>
      <c r="FX449" s="194">
        <f t="shared" ca="1" si="451"/>
        <v>3.2000000000000006E-3</v>
      </c>
      <c r="GA449" s="194">
        <f t="shared" si="452"/>
        <v>0</v>
      </c>
      <c r="GB449" s="19" t="e">
        <f ca="1"/>
        <v>#N/A</v>
      </c>
      <c r="GC449" s="19" t="e">
        <f t="shared" ca="1" si="453"/>
        <v>#N/A</v>
      </c>
    </row>
    <row r="450" spans="8:185" x14ac:dyDescent="0.2">
      <c r="H450" s="198" cm="1">
        <f t="array" ref="H450">IFERROR(MATCH(TRUE,INDEX($B$14:$B$117&gt;=G450,0),0),"")</f>
        <v>1</v>
      </c>
      <c r="I450" s="194">
        <f t="shared" ca="1" si="398"/>
        <v>3.2000000000000006E-3</v>
      </c>
      <c r="L450" s="194">
        <f t="shared" si="454"/>
        <v>0</v>
      </c>
      <c r="M450" s="19">
        <f ca="1"/>
        <v>0</v>
      </c>
      <c r="N450" s="19">
        <f t="shared" ca="1" si="455"/>
        <v>0</v>
      </c>
      <c r="Q450" s="198" cm="1">
        <f t="array" ref="Q450">IFERROR(MATCH(TRUE,INDEX($B$14:$B$117&gt;=P450,0),0),"")</f>
        <v>1</v>
      </c>
      <c r="R450" s="194">
        <f t="shared" ca="1" si="399"/>
        <v>3.2000000000000006E-3</v>
      </c>
      <c r="U450" s="194">
        <f t="shared" si="456"/>
        <v>0</v>
      </c>
      <c r="V450" s="19">
        <f ca="1"/>
        <v>0</v>
      </c>
      <c r="W450" s="19">
        <f t="shared" ca="1" si="457"/>
        <v>0</v>
      </c>
      <c r="Z450" s="198" cm="1">
        <f t="array" ref="Z450">IFERROR(MATCH(TRUE,INDEX($B$14:$B$117&gt;=Y450,0),0),"")</f>
        <v>1</v>
      </c>
      <c r="AA450" s="194">
        <f t="shared" ca="1" si="400"/>
        <v>3.2000000000000006E-3</v>
      </c>
      <c r="AD450" s="194">
        <f t="shared" si="401"/>
        <v>0</v>
      </c>
      <c r="AE450" s="19">
        <f ca="1"/>
        <v>0</v>
      </c>
      <c r="AF450" s="19">
        <f t="shared" ca="1" si="402"/>
        <v>0</v>
      </c>
      <c r="AI450" s="198" cm="1">
        <f t="array" ref="AI450">IFERROR(MATCH(TRUE,INDEX($B$14:$B$117&gt;=AH450,0),0),"")</f>
        <v>1</v>
      </c>
      <c r="AJ450" s="194">
        <f t="shared" ca="1" si="403"/>
        <v>3.2000000000000006E-3</v>
      </c>
      <c r="AM450" s="194">
        <f t="shared" si="404"/>
        <v>0</v>
      </c>
      <c r="AN450" s="19">
        <f ca="1"/>
        <v>0</v>
      </c>
      <c r="AO450" s="19">
        <f t="shared" ca="1" si="405"/>
        <v>0</v>
      </c>
      <c r="AR450" s="198" cm="1">
        <f t="array" ref="AR450">IFERROR(MATCH(TRUE,INDEX($B$14:$B$117&gt;=AQ450,0),0),"")</f>
        <v>1</v>
      </c>
      <c r="AS450" s="194">
        <f t="shared" ca="1" si="406"/>
        <v>3.2000000000000006E-3</v>
      </c>
      <c r="AV450" s="194">
        <f t="shared" si="407"/>
        <v>0</v>
      </c>
      <c r="AW450" s="19">
        <f ca="1"/>
        <v>0</v>
      </c>
      <c r="AX450" s="19">
        <f t="shared" ca="1" si="408"/>
        <v>0</v>
      </c>
      <c r="BA450" s="198" cm="1">
        <f t="array" ref="BA450">IFERROR(MATCH(TRUE,INDEX($B$14:$B$117&gt;=AZ450,0),0),"")</f>
        <v>1</v>
      </c>
      <c r="BB450" s="194">
        <f t="shared" ca="1" si="409"/>
        <v>3.2000000000000006E-3</v>
      </c>
      <c r="BE450" s="194">
        <f t="shared" si="410"/>
        <v>0</v>
      </c>
      <c r="BF450" s="19">
        <f ca="1"/>
        <v>0</v>
      </c>
      <c r="BG450" s="19">
        <f t="shared" ca="1" si="411"/>
        <v>0</v>
      </c>
      <c r="BJ450" s="198" cm="1">
        <f t="array" ref="BJ450">IFERROR(MATCH(TRUE,INDEX($B$14:$B$117&gt;=BI450,0),0),"")</f>
        <v>1</v>
      </c>
      <c r="BK450" s="194">
        <f t="shared" ca="1" si="412"/>
        <v>3.2000000000000006E-3</v>
      </c>
      <c r="BN450" s="194">
        <f t="shared" si="413"/>
        <v>0</v>
      </c>
      <c r="BO450" s="19">
        <f ca="1"/>
        <v>0</v>
      </c>
      <c r="BP450" s="19">
        <f t="shared" ca="1" si="414"/>
        <v>0</v>
      </c>
      <c r="BS450" s="198" cm="1">
        <f t="array" ref="BS450">IFERROR(MATCH(TRUE,INDEX($B$14:$B$117&gt;=BR450,0),0),"")</f>
        <v>1</v>
      </c>
      <c r="BT450" s="194">
        <f t="shared" ca="1" si="415"/>
        <v>3.2000000000000006E-3</v>
      </c>
      <c r="BW450" s="194">
        <f t="shared" si="416"/>
        <v>0</v>
      </c>
      <c r="BX450" s="19">
        <f ca="1"/>
        <v>0</v>
      </c>
      <c r="BY450" s="19">
        <f t="shared" ca="1" si="417"/>
        <v>0</v>
      </c>
      <c r="CB450" s="198" cm="1">
        <f t="array" ref="CB450">IFERROR(MATCH(TRUE,INDEX($B$14:$B$117&gt;=CA450,0),0),"")</f>
        <v>1</v>
      </c>
      <c r="CC450" s="194">
        <f t="shared" ca="1" si="418"/>
        <v>3.2000000000000006E-3</v>
      </c>
      <c r="CF450" s="194">
        <f t="shared" si="419"/>
        <v>0</v>
      </c>
      <c r="CG450" s="19">
        <f ca="1"/>
        <v>0</v>
      </c>
      <c r="CH450" s="19">
        <f t="shared" ca="1" si="420"/>
        <v>0</v>
      </c>
      <c r="CK450" s="198" cm="1">
        <f t="array" ref="CK450">IFERROR(MATCH(TRUE,INDEX($B$14:$B$117&gt;=CJ450,0),0),"")</f>
        <v>1</v>
      </c>
      <c r="CL450" s="194">
        <f t="shared" ca="1" si="421"/>
        <v>3.2000000000000006E-3</v>
      </c>
      <c r="CO450" s="194">
        <f t="shared" si="422"/>
        <v>0</v>
      </c>
      <c r="CP450" s="19">
        <f ca="1"/>
        <v>0</v>
      </c>
      <c r="CQ450" s="19">
        <f t="shared" ca="1" si="423"/>
        <v>0</v>
      </c>
      <c r="CT450" s="198" cm="1">
        <f t="array" ref="CT450">IFERROR(MATCH(TRUE,INDEX($B$14:$B$117&gt;=CS450,0),0),"")</f>
        <v>1</v>
      </c>
      <c r="CU450" s="194">
        <f t="shared" ca="1" si="424"/>
        <v>3.2000000000000006E-3</v>
      </c>
      <c r="CX450" s="194">
        <f t="shared" si="425"/>
        <v>0</v>
      </c>
      <c r="CY450" s="19" t="e">
        <f ca="1"/>
        <v>#N/A</v>
      </c>
      <c r="CZ450" s="19" t="e">
        <f t="shared" ca="1" si="426"/>
        <v>#N/A</v>
      </c>
      <c r="DC450" s="198" cm="1">
        <f t="array" ref="DC450">IFERROR(MATCH(TRUE,INDEX($B$14:$B$117&gt;=DB450,0),0),"")</f>
        <v>1</v>
      </c>
      <c r="DD450" s="194">
        <f t="shared" ca="1" si="427"/>
        <v>3.2000000000000006E-3</v>
      </c>
      <c r="DG450" s="194">
        <f t="shared" si="428"/>
        <v>0</v>
      </c>
      <c r="DH450" s="19" t="e">
        <f ca="1"/>
        <v>#N/A</v>
      </c>
      <c r="DI450" s="19" t="e">
        <f t="shared" ca="1" si="429"/>
        <v>#N/A</v>
      </c>
      <c r="DL450" s="198" cm="1">
        <f t="array" ref="DL450">IFERROR(MATCH(TRUE,INDEX($B$14:$B$117&gt;=DK450,0),0),"")</f>
        <v>1</v>
      </c>
      <c r="DM450" s="194">
        <f t="shared" ca="1" si="430"/>
        <v>3.2000000000000006E-3</v>
      </c>
      <c r="DP450" s="194">
        <f t="shared" si="431"/>
        <v>0</v>
      </c>
      <c r="DQ450" s="19" t="e">
        <f ca="1"/>
        <v>#N/A</v>
      </c>
      <c r="DR450" s="19" t="e">
        <f t="shared" ca="1" si="432"/>
        <v>#N/A</v>
      </c>
      <c r="DU450" s="198" cm="1">
        <f t="array" ref="DU450">IFERROR(MATCH(TRUE,INDEX($B$14:$B$117&gt;=DT450,0),0),"")</f>
        <v>1</v>
      </c>
      <c r="DV450" s="194">
        <f t="shared" ca="1" si="433"/>
        <v>3.2000000000000006E-3</v>
      </c>
      <c r="DY450" s="194">
        <f t="shared" si="434"/>
        <v>0</v>
      </c>
      <c r="DZ450" s="19" t="e">
        <f ca="1"/>
        <v>#N/A</v>
      </c>
      <c r="EA450" s="19" t="e">
        <f t="shared" ca="1" si="435"/>
        <v>#N/A</v>
      </c>
      <c r="ED450" s="198" cm="1">
        <f t="array" ref="ED450">IFERROR(MATCH(TRUE,INDEX($B$14:$B$117&gt;=EC450,0),0),"")</f>
        <v>1</v>
      </c>
      <c r="EE450" s="194">
        <f t="shared" ca="1" si="436"/>
        <v>3.2000000000000006E-3</v>
      </c>
      <c r="EH450" s="194">
        <f t="shared" si="437"/>
        <v>0</v>
      </c>
      <c r="EI450" s="19" t="e">
        <f ca="1"/>
        <v>#N/A</v>
      </c>
      <c r="EJ450" s="19" t="e">
        <f t="shared" ca="1" si="438"/>
        <v>#N/A</v>
      </c>
      <c r="EM450" s="198" cm="1">
        <f t="array" ref="EM450">IFERROR(MATCH(TRUE,INDEX($B$14:$B$117&gt;=EL450,0),0),"")</f>
        <v>1</v>
      </c>
      <c r="EN450" s="194">
        <f t="shared" ca="1" si="439"/>
        <v>3.2000000000000006E-3</v>
      </c>
      <c r="EQ450" s="194">
        <f t="shared" si="440"/>
        <v>0</v>
      </c>
      <c r="ER450" s="19" t="e">
        <f ca="1"/>
        <v>#N/A</v>
      </c>
      <c r="ES450" s="19" t="e">
        <f t="shared" ca="1" si="441"/>
        <v>#N/A</v>
      </c>
      <c r="EV450" s="198" cm="1">
        <f t="array" ref="EV450">IFERROR(MATCH(TRUE,INDEX($B$14:$B$117&gt;=EU450,0),0),"")</f>
        <v>1</v>
      </c>
      <c r="EW450" s="194">
        <f t="shared" ca="1" si="442"/>
        <v>3.2000000000000006E-3</v>
      </c>
      <c r="EZ450" s="194">
        <f t="shared" si="443"/>
        <v>0</v>
      </c>
      <c r="FA450" s="19" t="e">
        <f ca="1"/>
        <v>#N/A</v>
      </c>
      <c r="FB450" s="19" t="e">
        <f t="shared" ca="1" si="444"/>
        <v>#N/A</v>
      </c>
      <c r="FE450" s="198" cm="1">
        <f t="array" ref="FE450">IFERROR(MATCH(TRUE,INDEX($B$14:$B$117&gt;=FD450,0),0),"")</f>
        <v>1</v>
      </c>
      <c r="FF450" s="194">
        <f t="shared" ca="1" si="445"/>
        <v>3.2000000000000006E-3</v>
      </c>
      <c r="FI450" s="194">
        <f t="shared" si="446"/>
        <v>0</v>
      </c>
      <c r="FJ450" s="19" t="e">
        <f ca="1"/>
        <v>#N/A</v>
      </c>
      <c r="FK450" s="19" t="e">
        <f t="shared" ca="1" si="447"/>
        <v>#N/A</v>
      </c>
      <c r="FN450" s="198" cm="1">
        <f t="array" ref="FN450">IFERROR(MATCH(TRUE,INDEX($B$14:$B$117&gt;=FM450,0),0),"")</f>
        <v>1</v>
      </c>
      <c r="FO450" s="194">
        <f t="shared" ca="1" si="448"/>
        <v>3.2000000000000006E-3</v>
      </c>
      <c r="FR450" s="194">
        <f t="shared" si="449"/>
        <v>0</v>
      </c>
      <c r="FS450" s="19" t="e">
        <f ca="1"/>
        <v>#N/A</v>
      </c>
      <c r="FT450" s="19" t="e">
        <f t="shared" ca="1" si="450"/>
        <v>#N/A</v>
      </c>
      <c r="FW450" s="198" cm="1">
        <f t="array" ref="FW450">IFERROR(MATCH(TRUE,INDEX($B$14:$B$117&gt;=FV450,0),0),"")</f>
        <v>1</v>
      </c>
      <c r="FX450" s="194">
        <f t="shared" ca="1" si="451"/>
        <v>3.2000000000000006E-3</v>
      </c>
      <c r="GA450" s="194">
        <f t="shared" si="452"/>
        <v>0</v>
      </c>
      <c r="GB450" s="19" t="e">
        <f ca="1"/>
        <v>#N/A</v>
      </c>
      <c r="GC450" s="19" t="e">
        <f t="shared" ca="1" si="453"/>
        <v>#N/A</v>
      </c>
    </row>
    <row r="451" spans="8:185" x14ac:dyDescent="0.2">
      <c r="H451" s="198" cm="1">
        <f t="array" ref="H451">IFERROR(MATCH(TRUE,INDEX($B$14:$B$117&gt;=G451,0),0),"")</f>
        <v>1</v>
      </c>
      <c r="I451" s="194">
        <f t="shared" ca="1" si="398"/>
        <v>3.2000000000000006E-3</v>
      </c>
      <c r="L451" s="194">
        <f t="shared" si="454"/>
        <v>0</v>
      </c>
      <c r="M451" s="19">
        <f ca="1"/>
        <v>0</v>
      </c>
      <c r="N451" s="19">
        <f t="shared" ca="1" si="455"/>
        <v>0</v>
      </c>
      <c r="Q451" s="198" cm="1">
        <f t="array" ref="Q451">IFERROR(MATCH(TRUE,INDEX($B$14:$B$117&gt;=P451,0),0),"")</f>
        <v>1</v>
      </c>
      <c r="R451" s="194">
        <f t="shared" ca="1" si="399"/>
        <v>3.2000000000000006E-3</v>
      </c>
      <c r="U451" s="194">
        <f t="shared" si="456"/>
        <v>0</v>
      </c>
      <c r="V451" s="19">
        <f ca="1"/>
        <v>0</v>
      </c>
      <c r="W451" s="19">
        <f t="shared" ca="1" si="457"/>
        <v>0</v>
      </c>
      <c r="Z451" s="198" cm="1">
        <f t="array" ref="Z451">IFERROR(MATCH(TRUE,INDEX($B$14:$B$117&gt;=Y451,0),0),"")</f>
        <v>1</v>
      </c>
      <c r="AA451" s="194">
        <f t="shared" ca="1" si="400"/>
        <v>3.2000000000000006E-3</v>
      </c>
      <c r="AD451" s="194">
        <f t="shared" si="401"/>
        <v>0</v>
      </c>
      <c r="AE451" s="19">
        <f ca="1"/>
        <v>0</v>
      </c>
      <c r="AF451" s="19">
        <f t="shared" ca="1" si="402"/>
        <v>0</v>
      </c>
      <c r="AI451" s="198" cm="1">
        <f t="array" ref="AI451">IFERROR(MATCH(TRUE,INDEX($B$14:$B$117&gt;=AH451,0),0),"")</f>
        <v>1</v>
      </c>
      <c r="AJ451" s="194">
        <f t="shared" ca="1" si="403"/>
        <v>3.2000000000000006E-3</v>
      </c>
      <c r="AM451" s="194">
        <f t="shared" si="404"/>
        <v>0</v>
      </c>
      <c r="AN451" s="19">
        <f ca="1"/>
        <v>0</v>
      </c>
      <c r="AO451" s="19">
        <f t="shared" ca="1" si="405"/>
        <v>0</v>
      </c>
      <c r="AR451" s="198" cm="1">
        <f t="array" ref="AR451">IFERROR(MATCH(TRUE,INDEX($B$14:$B$117&gt;=AQ451,0),0),"")</f>
        <v>1</v>
      </c>
      <c r="AS451" s="194">
        <f t="shared" ca="1" si="406"/>
        <v>3.2000000000000006E-3</v>
      </c>
      <c r="AV451" s="194">
        <f t="shared" si="407"/>
        <v>0</v>
      </c>
      <c r="AW451" s="19">
        <f ca="1"/>
        <v>0</v>
      </c>
      <c r="AX451" s="19">
        <f t="shared" ca="1" si="408"/>
        <v>0</v>
      </c>
      <c r="BA451" s="198" cm="1">
        <f t="array" ref="BA451">IFERROR(MATCH(TRUE,INDEX($B$14:$B$117&gt;=AZ451,0),0),"")</f>
        <v>1</v>
      </c>
      <c r="BB451" s="194">
        <f t="shared" ca="1" si="409"/>
        <v>3.2000000000000006E-3</v>
      </c>
      <c r="BE451" s="194">
        <f t="shared" si="410"/>
        <v>0</v>
      </c>
      <c r="BF451" s="19">
        <f ca="1"/>
        <v>0</v>
      </c>
      <c r="BG451" s="19">
        <f t="shared" ca="1" si="411"/>
        <v>0</v>
      </c>
      <c r="BJ451" s="198" cm="1">
        <f t="array" ref="BJ451">IFERROR(MATCH(TRUE,INDEX($B$14:$B$117&gt;=BI451,0),0),"")</f>
        <v>1</v>
      </c>
      <c r="BK451" s="194">
        <f t="shared" ca="1" si="412"/>
        <v>3.2000000000000006E-3</v>
      </c>
      <c r="BN451" s="194">
        <f t="shared" si="413"/>
        <v>0</v>
      </c>
      <c r="BO451" s="19">
        <f ca="1"/>
        <v>0</v>
      </c>
      <c r="BP451" s="19">
        <f t="shared" ca="1" si="414"/>
        <v>0</v>
      </c>
      <c r="BS451" s="198" cm="1">
        <f t="array" ref="BS451">IFERROR(MATCH(TRUE,INDEX($B$14:$B$117&gt;=BR451,0),0),"")</f>
        <v>1</v>
      </c>
      <c r="BT451" s="194">
        <f t="shared" ca="1" si="415"/>
        <v>3.2000000000000006E-3</v>
      </c>
      <c r="BW451" s="194">
        <f t="shared" si="416"/>
        <v>0</v>
      </c>
      <c r="BX451" s="19">
        <f ca="1"/>
        <v>0</v>
      </c>
      <c r="BY451" s="19">
        <f t="shared" ca="1" si="417"/>
        <v>0</v>
      </c>
      <c r="CB451" s="198" cm="1">
        <f t="array" ref="CB451">IFERROR(MATCH(TRUE,INDEX($B$14:$B$117&gt;=CA451,0),0),"")</f>
        <v>1</v>
      </c>
      <c r="CC451" s="194">
        <f t="shared" ca="1" si="418"/>
        <v>3.2000000000000006E-3</v>
      </c>
      <c r="CF451" s="194">
        <f t="shared" si="419"/>
        <v>0</v>
      </c>
      <c r="CG451" s="19">
        <f ca="1"/>
        <v>0</v>
      </c>
      <c r="CH451" s="19">
        <f t="shared" ca="1" si="420"/>
        <v>0</v>
      </c>
      <c r="CK451" s="198" cm="1">
        <f t="array" ref="CK451">IFERROR(MATCH(TRUE,INDEX($B$14:$B$117&gt;=CJ451,0),0),"")</f>
        <v>1</v>
      </c>
      <c r="CL451" s="194">
        <f t="shared" ca="1" si="421"/>
        <v>3.2000000000000006E-3</v>
      </c>
      <c r="CO451" s="194">
        <f t="shared" si="422"/>
        <v>0</v>
      </c>
      <c r="CP451" s="19">
        <f ca="1"/>
        <v>0</v>
      </c>
      <c r="CQ451" s="19">
        <f t="shared" ca="1" si="423"/>
        <v>0</v>
      </c>
      <c r="CT451" s="198" cm="1">
        <f t="array" ref="CT451">IFERROR(MATCH(TRUE,INDEX($B$14:$B$117&gt;=CS451,0),0),"")</f>
        <v>1</v>
      </c>
      <c r="CU451" s="194">
        <f t="shared" ca="1" si="424"/>
        <v>3.2000000000000006E-3</v>
      </c>
      <c r="CX451" s="194">
        <f t="shared" si="425"/>
        <v>0</v>
      </c>
      <c r="CY451" s="19" t="e">
        <f ca="1"/>
        <v>#N/A</v>
      </c>
      <c r="CZ451" s="19" t="e">
        <f t="shared" ca="1" si="426"/>
        <v>#N/A</v>
      </c>
      <c r="DC451" s="198" cm="1">
        <f t="array" ref="DC451">IFERROR(MATCH(TRUE,INDEX($B$14:$B$117&gt;=DB451,0),0),"")</f>
        <v>1</v>
      </c>
      <c r="DD451" s="194">
        <f t="shared" ca="1" si="427"/>
        <v>3.2000000000000006E-3</v>
      </c>
      <c r="DG451" s="194">
        <f t="shared" si="428"/>
        <v>0</v>
      </c>
      <c r="DH451" s="19" t="e">
        <f ca="1"/>
        <v>#N/A</v>
      </c>
      <c r="DI451" s="19" t="e">
        <f t="shared" ca="1" si="429"/>
        <v>#N/A</v>
      </c>
      <c r="DL451" s="198" cm="1">
        <f t="array" ref="DL451">IFERROR(MATCH(TRUE,INDEX($B$14:$B$117&gt;=DK451,0),0),"")</f>
        <v>1</v>
      </c>
      <c r="DM451" s="194">
        <f t="shared" ca="1" si="430"/>
        <v>3.2000000000000006E-3</v>
      </c>
      <c r="DP451" s="194">
        <f t="shared" si="431"/>
        <v>0</v>
      </c>
      <c r="DQ451" s="19" t="e">
        <f ca="1"/>
        <v>#N/A</v>
      </c>
      <c r="DR451" s="19" t="e">
        <f t="shared" ca="1" si="432"/>
        <v>#N/A</v>
      </c>
      <c r="DU451" s="198" cm="1">
        <f t="array" ref="DU451">IFERROR(MATCH(TRUE,INDEX($B$14:$B$117&gt;=DT451,0),0),"")</f>
        <v>1</v>
      </c>
      <c r="DV451" s="194">
        <f t="shared" ca="1" si="433"/>
        <v>3.2000000000000006E-3</v>
      </c>
      <c r="DY451" s="194">
        <f t="shared" si="434"/>
        <v>0</v>
      </c>
      <c r="DZ451" s="19" t="e">
        <f ca="1"/>
        <v>#N/A</v>
      </c>
      <c r="EA451" s="19" t="e">
        <f t="shared" ca="1" si="435"/>
        <v>#N/A</v>
      </c>
      <c r="ED451" s="198" cm="1">
        <f t="array" ref="ED451">IFERROR(MATCH(TRUE,INDEX($B$14:$B$117&gt;=EC451,0),0),"")</f>
        <v>1</v>
      </c>
      <c r="EE451" s="194">
        <f t="shared" ca="1" si="436"/>
        <v>3.2000000000000006E-3</v>
      </c>
      <c r="EH451" s="194">
        <f t="shared" si="437"/>
        <v>0</v>
      </c>
      <c r="EI451" s="19" t="e">
        <f ca="1"/>
        <v>#N/A</v>
      </c>
      <c r="EJ451" s="19" t="e">
        <f t="shared" ca="1" si="438"/>
        <v>#N/A</v>
      </c>
      <c r="EM451" s="198" cm="1">
        <f t="array" ref="EM451">IFERROR(MATCH(TRUE,INDEX($B$14:$B$117&gt;=EL451,0),0),"")</f>
        <v>1</v>
      </c>
      <c r="EN451" s="194">
        <f t="shared" ca="1" si="439"/>
        <v>3.2000000000000006E-3</v>
      </c>
      <c r="EQ451" s="194">
        <f t="shared" si="440"/>
        <v>0</v>
      </c>
      <c r="ER451" s="19" t="e">
        <f ca="1"/>
        <v>#N/A</v>
      </c>
      <c r="ES451" s="19" t="e">
        <f t="shared" ca="1" si="441"/>
        <v>#N/A</v>
      </c>
      <c r="EV451" s="198" cm="1">
        <f t="array" ref="EV451">IFERROR(MATCH(TRUE,INDEX($B$14:$B$117&gt;=EU451,0),0),"")</f>
        <v>1</v>
      </c>
      <c r="EW451" s="194">
        <f t="shared" ca="1" si="442"/>
        <v>3.2000000000000006E-3</v>
      </c>
      <c r="EZ451" s="194">
        <f t="shared" si="443"/>
        <v>0</v>
      </c>
      <c r="FA451" s="19" t="e">
        <f ca="1"/>
        <v>#N/A</v>
      </c>
      <c r="FB451" s="19" t="e">
        <f t="shared" ca="1" si="444"/>
        <v>#N/A</v>
      </c>
      <c r="FE451" s="198" cm="1">
        <f t="array" ref="FE451">IFERROR(MATCH(TRUE,INDEX($B$14:$B$117&gt;=FD451,0),0),"")</f>
        <v>1</v>
      </c>
      <c r="FF451" s="194">
        <f t="shared" ca="1" si="445"/>
        <v>3.2000000000000006E-3</v>
      </c>
      <c r="FI451" s="194">
        <f t="shared" si="446"/>
        <v>0</v>
      </c>
      <c r="FJ451" s="19" t="e">
        <f ca="1"/>
        <v>#N/A</v>
      </c>
      <c r="FK451" s="19" t="e">
        <f t="shared" ca="1" si="447"/>
        <v>#N/A</v>
      </c>
      <c r="FN451" s="198" cm="1">
        <f t="array" ref="FN451">IFERROR(MATCH(TRUE,INDEX($B$14:$B$117&gt;=FM451,0),0),"")</f>
        <v>1</v>
      </c>
      <c r="FO451" s="194">
        <f t="shared" ca="1" si="448"/>
        <v>3.2000000000000006E-3</v>
      </c>
      <c r="FR451" s="194">
        <f t="shared" si="449"/>
        <v>0</v>
      </c>
      <c r="FS451" s="19" t="e">
        <f ca="1"/>
        <v>#N/A</v>
      </c>
      <c r="FT451" s="19" t="e">
        <f t="shared" ca="1" si="450"/>
        <v>#N/A</v>
      </c>
      <c r="FW451" s="198" cm="1">
        <f t="array" ref="FW451">IFERROR(MATCH(TRUE,INDEX($B$14:$B$117&gt;=FV451,0),0),"")</f>
        <v>1</v>
      </c>
      <c r="FX451" s="194">
        <f t="shared" ca="1" si="451"/>
        <v>3.2000000000000006E-3</v>
      </c>
      <c r="GA451" s="194">
        <f t="shared" si="452"/>
        <v>0</v>
      </c>
      <c r="GB451" s="19" t="e">
        <f ca="1"/>
        <v>#N/A</v>
      </c>
      <c r="GC451" s="19" t="e">
        <f t="shared" ca="1" si="453"/>
        <v>#N/A</v>
      </c>
    </row>
    <row r="452" spans="8:185" x14ac:dyDescent="0.2">
      <c r="H452" s="198" cm="1">
        <f t="array" ref="H452">IFERROR(MATCH(TRUE,INDEX($B$14:$B$117&gt;=G452,0),0),"")</f>
        <v>1</v>
      </c>
      <c r="I452" s="194">
        <f t="shared" ca="1" si="398"/>
        <v>3.2000000000000006E-3</v>
      </c>
      <c r="L452" s="194">
        <f t="shared" si="454"/>
        <v>0</v>
      </c>
      <c r="M452" s="19">
        <f ca="1"/>
        <v>0</v>
      </c>
      <c r="N452" s="19">
        <f t="shared" ca="1" si="455"/>
        <v>0</v>
      </c>
      <c r="Q452" s="198" cm="1">
        <f t="array" ref="Q452">IFERROR(MATCH(TRUE,INDEX($B$14:$B$117&gt;=P452,0),0),"")</f>
        <v>1</v>
      </c>
      <c r="R452" s="194">
        <f t="shared" ca="1" si="399"/>
        <v>3.2000000000000006E-3</v>
      </c>
      <c r="U452" s="194">
        <f t="shared" si="456"/>
        <v>0</v>
      </c>
      <c r="V452" s="19">
        <f ca="1"/>
        <v>0</v>
      </c>
      <c r="W452" s="19">
        <f t="shared" ca="1" si="457"/>
        <v>0</v>
      </c>
      <c r="Z452" s="198" cm="1">
        <f t="array" ref="Z452">IFERROR(MATCH(TRUE,INDEX($B$14:$B$117&gt;=Y452,0),0),"")</f>
        <v>1</v>
      </c>
      <c r="AA452" s="194">
        <f t="shared" ca="1" si="400"/>
        <v>3.2000000000000006E-3</v>
      </c>
      <c r="AD452" s="194">
        <f t="shared" si="401"/>
        <v>0</v>
      </c>
      <c r="AE452" s="19">
        <f ca="1"/>
        <v>0</v>
      </c>
      <c r="AF452" s="19">
        <f t="shared" ca="1" si="402"/>
        <v>0</v>
      </c>
      <c r="AI452" s="198" cm="1">
        <f t="array" ref="AI452">IFERROR(MATCH(TRUE,INDEX($B$14:$B$117&gt;=AH452,0),0),"")</f>
        <v>1</v>
      </c>
      <c r="AJ452" s="194">
        <f t="shared" ca="1" si="403"/>
        <v>3.2000000000000006E-3</v>
      </c>
      <c r="AM452" s="194">
        <f t="shared" si="404"/>
        <v>0</v>
      </c>
      <c r="AN452" s="19">
        <f ca="1"/>
        <v>0</v>
      </c>
      <c r="AO452" s="19">
        <f t="shared" ca="1" si="405"/>
        <v>0</v>
      </c>
      <c r="AR452" s="198" cm="1">
        <f t="array" ref="AR452">IFERROR(MATCH(TRUE,INDEX($B$14:$B$117&gt;=AQ452,0),0),"")</f>
        <v>1</v>
      </c>
      <c r="AS452" s="194">
        <f t="shared" ca="1" si="406"/>
        <v>3.2000000000000006E-3</v>
      </c>
      <c r="AV452" s="194">
        <f t="shared" si="407"/>
        <v>0</v>
      </c>
      <c r="AW452" s="19">
        <f ca="1"/>
        <v>0</v>
      </c>
      <c r="AX452" s="19">
        <f t="shared" ca="1" si="408"/>
        <v>0</v>
      </c>
      <c r="BA452" s="198" cm="1">
        <f t="array" ref="BA452">IFERROR(MATCH(TRUE,INDEX($B$14:$B$117&gt;=AZ452,0),0),"")</f>
        <v>1</v>
      </c>
      <c r="BB452" s="194">
        <f t="shared" ca="1" si="409"/>
        <v>3.2000000000000006E-3</v>
      </c>
      <c r="BE452" s="194">
        <f t="shared" si="410"/>
        <v>0</v>
      </c>
      <c r="BF452" s="19">
        <f ca="1"/>
        <v>0</v>
      </c>
      <c r="BG452" s="19">
        <f t="shared" ca="1" si="411"/>
        <v>0</v>
      </c>
      <c r="BJ452" s="198" cm="1">
        <f t="array" ref="BJ452">IFERROR(MATCH(TRUE,INDEX($B$14:$B$117&gt;=BI452,0),0),"")</f>
        <v>1</v>
      </c>
      <c r="BK452" s="194">
        <f t="shared" ca="1" si="412"/>
        <v>3.2000000000000006E-3</v>
      </c>
      <c r="BN452" s="194">
        <f t="shared" si="413"/>
        <v>0</v>
      </c>
      <c r="BO452" s="19">
        <f ca="1"/>
        <v>0</v>
      </c>
      <c r="BP452" s="19">
        <f t="shared" ca="1" si="414"/>
        <v>0</v>
      </c>
      <c r="BS452" s="198" cm="1">
        <f t="array" ref="BS452">IFERROR(MATCH(TRUE,INDEX($B$14:$B$117&gt;=BR452,0),0),"")</f>
        <v>1</v>
      </c>
      <c r="BT452" s="194">
        <f t="shared" ca="1" si="415"/>
        <v>3.2000000000000006E-3</v>
      </c>
      <c r="BW452" s="194">
        <f t="shared" si="416"/>
        <v>0</v>
      </c>
      <c r="BX452" s="19">
        <f ca="1"/>
        <v>0</v>
      </c>
      <c r="BY452" s="19">
        <f t="shared" ca="1" si="417"/>
        <v>0</v>
      </c>
      <c r="CB452" s="198" cm="1">
        <f t="array" ref="CB452">IFERROR(MATCH(TRUE,INDEX($B$14:$B$117&gt;=CA452,0),0),"")</f>
        <v>1</v>
      </c>
      <c r="CC452" s="194">
        <f t="shared" ca="1" si="418"/>
        <v>3.2000000000000006E-3</v>
      </c>
      <c r="CF452" s="194">
        <f t="shared" si="419"/>
        <v>0</v>
      </c>
      <c r="CG452" s="19">
        <f ca="1"/>
        <v>0</v>
      </c>
      <c r="CH452" s="19">
        <f t="shared" ca="1" si="420"/>
        <v>0</v>
      </c>
      <c r="CK452" s="198" cm="1">
        <f t="array" ref="CK452">IFERROR(MATCH(TRUE,INDEX($B$14:$B$117&gt;=CJ452,0),0),"")</f>
        <v>1</v>
      </c>
      <c r="CL452" s="194">
        <f t="shared" ca="1" si="421"/>
        <v>3.2000000000000006E-3</v>
      </c>
      <c r="CO452" s="194">
        <f t="shared" si="422"/>
        <v>0</v>
      </c>
      <c r="CP452" s="19">
        <f ca="1"/>
        <v>0</v>
      </c>
      <c r="CQ452" s="19">
        <f t="shared" ca="1" si="423"/>
        <v>0</v>
      </c>
      <c r="CT452" s="198" cm="1">
        <f t="array" ref="CT452">IFERROR(MATCH(TRUE,INDEX($B$14:$B$117&gt;=CS452,0),0),"")</f>
        <v>1</v>
      </c>
      <c r="CU452" s="194">
        <f t="shared" ca="1" si="424"/>
        <v>3.2000000000000006E-3</v>
      </c>
      <c r="CX452" s="194">
        <f t="shared" si="425"/>
        <v>0</v>
      </c>
      <c r="CY452" s="19" t="e">
        <f ca="1"/>
        <v>#N/A</v>
      </c>
      <c r="CZ452" s="19" t="e">
        <f t="shared" ca="1" si="426"/>
        <v>#N/A</v>
      </c>
      <c r="DC452" s="198" cm="1">
        <f t="array" ref="DC452">IFERROR(MATCH(TRUE,INDEX($B$14:$B$117&gt;=DB452,0),0),"")</f>
        <v>1</v>
      </c>
      <c r="DD452" s="194">
        <f t="shared" ca="1" si="427"/>
        <v>3.2000000000000006E-3</v>
      </c>
      <c r="DG452" s="194">
        <f t="shared" si="428"/>
        <v>0</v>
      </c>
      <c r="DH452" s="19" t="e">
        <f ca="1"/>
        <v>#N/A</v>
      </c>
      <c r="DI452" s="19" t="e">
        <f t="shared" ca="1" si="429"/>
        <v>#N/A</v>
      </c>
      <c r="DL452" s="198" cm="1">
        <f t="array" ref="DL452">IFERROR(MATCH(TRUE,INDEX($B$14:$B$117&gt;=DK452,0),0),"")</f>
        <v>1</v>
      </c>
      <c r="DM452" s="194">
        <f t="shared" ca="1" si="430"/>
        <v>3.2000000000000006E-3</v>
      </c>
      <c r="DP452" s="194">
        <f t="shared" si="431"/>
        <v>0</v>
      </c>
      <c r="DQ452" s="19" t="e">
        <f ca="1"/>
        <v>#N/A</v>
      </c>
      <c r="DR452" s="19" t="e">
        <f t="shared" ca="1" si="432"/>
        <v>#N/A</v>
      </c>
      <c r="DU452" s="198" cm="1">
        <f t="array" ref="DU452">IFERROR(MATCH(TRUE,INDEX($B$14:$B$117&gt;=DT452,0),0),"")</f>
        <v>1</v>
      </c>
      <c r="DV452" s="194">
        <f t="shared" ca="1" si="433"/>
        <v>3.2000000000000006E-3</v>
      </c>
      <c r="DY452" s="194">
        <f t="shared" si="434"/>
        <v>0</v>
      </c>
      <c r="DZ452" s="19" t="e">
        <f ca="1"/>
        <v>#N/A</v>
      </c>
      <c r="EA452" s="19" t="e">
        <f t="shared" ca="1" si="435"/>
        <v>#N/A</v>
      </c>
      <c r="ED452" s="198" cm="1">
        <f t="array" ref="ED452">IFERROR(MATCH(TRUE,INDEX($B$14:$B$117&gt;=EC452,0),0),"")</f>
        <v>1</v>
      </c>
      <c r="EE452" s="194">
        <f t="shared" ca="1" si="436"/>
        <v>3.2000000000000006E-3</v>
      </c>
      <c r="EH452" s="194">
        <f t="shared" si="437"/>
        <v>0</v>
      </c>
      <c r="EI452" s="19" t="e">
        <f ca="1"/>
        <v>#N/A</v>
      </c>
      <c r="EJ452" s="19" t="e">
        <f t="shared" ca="1" si="438"/>
        <v>#N/A</v>
      </c>
      <c r="EM452" s="198" cm="1">
        <f t="array" ref="EM452">IFERROR(MATCH(TRUE,INDEX($B$14:$B$117&gt;=EL452,0),0),"")</f>
        <v>1</v>
      </c>
      <c r="EN452" s="194">
        <f t="shared" ca="1" si="439"/>
        <v>3.2000000000000006E-3</v>
      </c>
      <c r="EQ452" s="194">
        <f t="shared" si="440"/>
        <v>0</v>
      </c>
      <c r="ER452" s="19" t="e">
        <f ca="1"/>
        <v>#N/A</v>
      </c>
      <c r="ES452" s="19" t="e">
        <f t="shared" ca="1" si="441"/>
        <v>#N/A</v>
      </c>
      <c r="EV452" s="198" cm="1">
        <f t="array" ref="EV452">IFERROR(MATCH(TRUE,INDEX($B$14:$B$117&gt;=EU452,0),0),"")</f>
        <v>1</v>
      </c>
      <c r="EW452" s="194">
        <f t="shared" ca="1" si="442"/>
        <v>3.2000000000000006E-3</v>
      </c>
      <c r="EZ452" s="194">
        <f t="shared" si="443"/>
        <v>0</v>
      </c>
      <c r="FA452" s="19" t="e">
        <f ca="1"/>
        <v>#N/A</v>
      </c>
      <c r="FB452" s="19" t="e">
        <f t="shared" ca="1" si="444"/>
        <v>#N/A</v>
      </c>
      <c r="FE452" s="198" cm="1">
        <f t="array" ref="FE452">IFERROR(MATCH(TRUE,INDEX($B$14:$B$117&gt;=FD452,0),0),"")</f>
        <v>1</v>
      </c>
      <c r="FF452" s="194">
        <f t="shared" ca="1" si="445"/>
        <v>3.2000000000000006E-3</v>
      </c>
      <c r="FI452" s="194">
        <f t="shared" si="446"/>
        <v>0</v>
      </c>
      <c r="FJ452" s="19" t="e">
        <f ca="1"/>
        <v>#N/A</v>
      </c>
      <c r="FK452" s="19" t="e">
        <f t="shared" ca="1" si="447"/>
        <v>#N/A</v>
      </c>
      <c r="FN452" s="198" cm="1">
        <f t="array" ref="FN452">IFERROR(MATCH(TRUE,INDEX($B$14:$B$117&gt;=FM452,0),0),"")</f>
        <v>1</v>
      </c>
      <c r="FO452" s="194">
        <f t="shared" ca="1" si="448"/>
        <v>3.2000000000000006E-3</v>
      </c>
      <c r="FR452" s="194">
        <f t="shared" si="449"/>
        <v>0</v>
      </c>
      <c r="FS452" s="19" t="e">
        <f ca="1"/>
        <v>#N/A</v>
      </c>
      <c r="FT452" s="19" t="e">
        <f t="shared" ca="1" si="450"/>
        <v>#N/A</v>
      </c>
      <c r="FW452" s="198" cm="1">
        <f t="array" ref="FW452">IFERROR(MATCH(TRUE,INDEX($B$14:$B$117&gt;=FV452,0),0),"")</f>
        <v>1</v>
      </c>
      <c r="FX452" s="194">
        <f t="shared" ca="1" si="451"/>
        <v>3.2000000000000006E-3</v>
      </c>
      <c r="GA452" s="194">
        <f t="shared" si="452"/>
        <v>0</v>
      </c>
      <c r="GB452" s="19" t="e">
        <f ca="1"/>
        <v>#N/A</v>
      </c>
      <c r="GC452" s="19" t="e">
        <f t="shared" ca="1" si="453"/>
        <v>#N/A</v>
      </c>
    </row>
    <row r="453" spans="8:185" x14ac:dyDescent="0.2">
      <c r="H453" s="198" cm="1">
        <f t="array" ref="H453">IFERROR(MATCH(TRUE,INDEX($B$14:$B$117&gt;=G453,0),0),"")</f>
        <v>1</v>
      </c>
      <c r="I453" s="194">
        <f t="shared" ca="1" si="398"/>
        <v>3.2000000000000006E-3</v>
      </c>
      <c r="L453" s="194">
        <f t="shared" si="454"/>
        <v>0</v>
      </c>
      <c r="M453" s="19">
        <f ca="1"/>
        <v>0</v>
      </c>
      <c r="N453" s="19">
        <f t="shared" ca="1" si="455"/>
        <v>0</v>
      </c>
      <c r="Q453" s="198" cm="1">
        <f t="array" ref="Q453">IFERROR(MATCH(TRUE,INDEX($B$14:$B$117&gt;=P453,0),0),"")</f>
        <v>1</v>
      </c>
      <c r="R453" s="194">
        <f t="shared" ca="1" si="399"/>
        <v>3.2000000000000006E-3</v>
      </c>
      <c r="U453" s="194">
        <f t="shared" si="456"/>
        <v>0</v>
      </c>
      <c r="V453" s="19">
        <f ca="1"/>
        <v>0</v>
      </c>
      <c r="W453" s="19">
        <f t="shared" ca="1" si="457"/>
        <v>0</v>
      </c>
      <c r="Z453" s="198" cm="1">
        <f t="array" ref="Z453">IFERROR(MATCH(TRUE,INDEX($B$14:$B$117&gt;=Y453,0),0),"")</f>
        <v>1</v>
      </c>
      <c r="AA453" s="194">
        <f t="shared" ca="1" si="400"/>
        <v>3.2000000000000006E-3</v>
      </c>
      <c r="AD453" s="194">
        <f t="shared" si="401"/>
        <v>0</v>
      </c>
      <c r="AE453" s="19">
        <f ca="1"/>
        <v>0</v>
      </c>
      <c r="AF453" s="19">
        <f t="shared" ca="1" si="402"/>
        <v>0</v>
      </c>
      <c r="AI453" s="198" cm="1">
        <f t="array" ref="AI453">IFERROR(MATCH(TRUE,INDEX($B$14:$B$117&gt;=AH453,0),0),"")</f>
        <v>1</v>
      </c>
      <c r="AJ453" s="194">
        <f t="shared" ca="1" si="403"/>
        <v>3.2000000000000006E-3</v>
      </c>
      <c r="AM453" s="194">
        <f t="shared" si="404"/>
        <v>0</v>
      </c>
      <c r="AN453" s="19">
        <f ca="1"/>
        <v>0</v>
      </c>
      <c r="AO453" s="19">
        <f t="shared" ca="1" si="405"/>
        <v>0</v>
      </c>
      <c r="AR453" s="198" cm="1">
        <f t="array" ref="AR453">IFERROR(MATCH(TRUE,INDEX($B$14:$B$117&gt;=AQ453,0),0),"")</f>
        <v>1</v>
      </c>
      <c r="AS453" s="194">
        <f t="shared" ca="1" si="406"/>
        <v>3.2000000000000006E-3</v>
      </c>
      <c r="AV453" s="194">
        <f t="shared" si="407"/>
        <v>0</v>
      </c>
      <c r="AW453" s="19">
        <f ca="1"/>
        <v>0</v>
      </c>
      <c r="AX453" s="19">
        <f t="shared" ca="1" si="408"/>
        <v>0</v>
      </c>
      <c r="BA453" s="198" cm="1">
        <f t="array" ref="BA453">IFERROR(MATCH(TRUE,INDEX($B$14:$B$117&gt;=AZ453,0),0),"")</f>
        <v>1</v>
      </c>
      <c r="BB453" s="194">
        <f t="shared" ca="1" si="409"/>
        <v>3.2000000000000006E-3</v>
      </c>
      <c r="BE453" s="194">
        <f t="shared" si="410"/>
        <v>0</v>
      </c>
      <c r="BF453" s="19">
        <f ca="1"/>
        <v>0</v>
      </c>
      <c r="BG453" s="19">
        <f t="shared" ca="1" si="411"/>
        <v>0</v>
      </c>
      <c r="BJ453" s="198" cm="1">
        <f t="array" ref="BJ453">IFERROR(MATCH(TRUE,INDEX($B$14:$B$117&gt;=BI453,0),0),"")</f>
        <v>1</v>
      </c>
      <c r="BK453" s="194">
        <f t="shared" ca="1" si="412"/>
        <v>3.2000000000000006E-3</v>
      </c>
      <c r="BN453" s="194">
        <f t="shared" si="413"/>
        <v>0</v>
      </c>
      <c r="BO453" s="19">
        <f ca="1"/>
        <v>0</v>
      </c>
      <c r="BP453" s="19">
        <f t="shared" ca="1" si="414"/>
        <v>0</v>
      </c>
      <c r="BS453" s="198" cm="1">
        <f t="array" ref="BS453">IFERROR(MATCH(TRUE,INDEX($B$14:$B$117&gt;=BR453,0),0),"")</f>
        <v>1</v>
      </c>
      <c r="BT453" s="194">
        <f t="shared" ca="1" si="415"/>
        <v>3.2000000000000006E-3</v>
      </c>
      <c r="BW453" s="194">
        <f t="shared" si="416"/>
        <v>0</v>
      </c>
      <c r="BX453" s="19">
        <f ca="1"/>
        <v>0</v>
      </c>
      <c r="BY453" s="19">
        <f t="shared" ca="1" si="417"/>
        <v>0</v>
      </c>
      <c r="CB453" s="198" cm="1">
        <f t="array" ref="CB453">IFERROR(MATCH(TRUE,INDEX($B$14:$B$117&gt;=CA453,0),0),"")</f>
        <v>1</v>
      </c>
      <c r="CC453" s="194">
        <f t="shared" ca="1" si="418"/>
        <v>3.2000000000000006E-3</v>
      </c>
      <c r="CF453" s="194">
        <f t="shared" si="419"/>
        <v>0</v>
      </c>
      <c r="CG453" s="19">
        <f ca="1"/>
        <v>0</v>
      </c>
      <c r="CH453" s="19">
        <f t="shared" ca="1" si="420"/>
        <v>0</v>
      </c>
      <c r="CK453" s="198" cm="1">
        <f t="array" ref="CK453">IFERROR(MATCH(TRUE,INDEX($B$14:$B$117&gt;=CJ453,0),0),"")</f>
        <v>1</v>
      </c>
      <c r="CL453" s="194">
        <f t="shared" ca="1" si="421"/>
        <v>3.2000000000000006E-3</v>
      </c>
      <c r="CO453" s="194">
        <f t="shared" si="422"/>
        <v>0</v>
      </c>
      <c r="CP453" s="19">
        <f ca="1"/>
        <v>0</v>
      </c>
      <c r="CQ453" s="19">
        <f t="shared" ca="1" si="423"/>
        <v>0</v>
      </c>
      <c r="CT453" s="198" cm="1">
        <f t="array" ref="CT453">IFERROR(MATCH(TRUE,INDEX($B$14:$B$117&gt;=CS453,0),0),"")</f>
        <v>1</v>
      </c>
      <c r="CU453" s="194">
        <f t="shared" ca="1" si="424"/>
        <v>3.2000000000000006E-3</v>
      </c>
      <c r="CX453" s="194">
        <f t="shared" si="425"/>
        <v>0</v>
      </c>
      <c r="CY453" s="19" t="e">
        <f ca="1"/>
        <v>#N/A</v>
      </c>
      <c r="CZ453" s="19" t="e">
        <f t="shared" ca="1" si="426"/>
        <v>#N/A</v>
      </c>
      <c r="DC453" s="198" cm="1">
        <f t="array" ref="DC453">IFERROR(MATCH(TRUE,INDEX($B$14:$B$117&gt;=DB453,0),0),"")</f>
        <v>1</v>
      </c>
      <c r="DD453" s="194">
        <f t="shared" ca="1" si="427"/>
        <v>3.2000000000000006E-3</v>
      </c>
      <c r="DG453" s="194">
        <f t="shared" si="428"/>
        <v>0</v>
      </c>
      <c r="DH453" s="19" t="e">
        <f ca="1"/>
        <v>#N/A</v>
      </c>
      <c r="DI453" s="19" t="e">
        <f t="shared" ca="1" si="429"/>
        <v>#N/A</v>
      </c>
      <c r="DL453" s="198" cm="1">
        <f t="array" ref="DL453">IFERROR(MATCH(TRUE,INDEX($B$14:$B$117&gt;=DK453,0),0),"")</f>
        <v>1</v>
      </c>
      <c r="DM453" s="194">
        <f t="shared" ca="1" si="430"/>
        <v>3.2000000000000006E-3</v>
      </c>
      <c r="DP453" s="194">
        <f t="shared" si="431"/>
        <v>0</v>
      </c>
      <c r="DQ453" s="19" t="e">
        <f ca="1"/>
        <v>#N/A</v>
      </c>
      <c r="DR453" s="19" t="e">
        <f t="shared" ca="1" si="432"/>
        <v>#N/A</v>
      </c>
      <c r="DU453" s="198" cm="1">
        <f t="array" ref="DU453">IFERROR(MATCH(TRUE,INDEX($B$14:$B$117&gt;=DT453,0),0),"")</f>
        <v>1</v>
      </c>
      <c r="DV453" s="194">
        <f t="shared" ca="1" si="433"/>
        <v>3.2000000000000006E-3</v>
      </c>
      <c r="DY453" s="194">
        <f t="shared" si="434"/>
        <v>0</v>
      </c>
      <c r="DZ453" s="19" t="e">
        <f ca="1"/>
        <v>#N/A</v>
      </c>
      <c r="EA453" s="19" t="e">
        <f t="shared" ca="1" si="435"/>
        <v>#N/A</v>
      </c>
      <c r="ED453" s="198" cm="1">
        <f t="array" ref="ED453">IFERROR(MATCH(TRUE,INDEX($B$14:$B$117&gt;=EC453,0),0),"")</f>
        <v>1</v>
      </c>
      <c r="EE453" s="194">
        <f t="shared" ca="1" si="436"/>
        <v>3.2000000000000006E-3</v>
      </c>
      <c r="EH453" s="194">
        <f t="shared" si="437"/>
        <v>0</v>
      </c>
      <c r="EI453" s="19" t="e">
        <f ca="1"/>
        <v>#N/A</v>
      </c>
      <c r="EJ453" s="19" t="e">
        <f t="shared" ca="1" si="438"/>
        <v>#N/A</v>
      </c>
      <c r="EM453" s="198" cm="1">
        <f t="array" ref="EM453">IFERROR(MATCH(TRUE,INDEX($B$14:$B$117&gt;=EL453,0),0),"")</f>
        <v>1</v>
      </c>
      <c r="EN453" s="194">
        <f t="shared" ca="1" si="439"/>
        <v>3.2000000000000006E-3</v>
      </c>
      <c r="EQ453" s="194">
        <f t="shared" si="440"/>
        <v>0</v>
      </c>
      <c r="ER453" s="19" t="e">
        <f ca="1"/>
        <v>#N/A</v>
      </c>
      <c r="ES453" s="19" t="e">
        <f t="shared" ca="1" si="441"/>
        <v>#N/A</v>
      </c>
      <c r="EV453" s="198" cm="1">
        <f t="array" ref="EV453">IFERROR(MATCH(TRUE,INDEX($B$14:$B$117&gt;=EU453,0),0),"")</f>
        <v>1</v>
      </c>
      <c r="EW453" s="194">
        <f t="shared" ca="1" si="442"/>
        <v>3.2000000000000006E-3</v>
      </c>
      <c r="EZ453" s="194">
        <f t="shared" si="443"/>
        <v>0</v>
      </c>
      <c r="FA453" s="19" t="e">
        <f ca="1"/>
        <v>#N/A</v>
      </c>
      <c r="FB453" s="19" t="e">
        <f t="shared" ca="1" si="444"/>
        <v>#N/A</v>
      </c>
      <c r="FE453" s="198" cm="1">
        <f t="array" ref="FE453">IFERROR(MATCH(TRUE,INDEX($B$14:$B$117&gt;=FD453,0),0),"")</f>
        <v>1</v>
      </c>
      <c r="FF453" s="194">
        <f t="shared" ca="1" si="445"/>
        <v>3.2000000000000006E-3</v>
      </c>
      <c r="FI453" s="194">
        <f t="shared" si="446"/>
        <v>0</v>
      </c>
      <c r="FJ453" s="19" t="e">
        <f ca="1"/>
        <v>#N/A</v>
      </c>
      <c r="FK453" s="19" t="e">
        <f t="shared" ca="1" si="447"/>
        <v>#N/A</v>
      </c>
      <c r="FN453" s="198" cm="1">
        <f t="array" ref="FN453">IFERROR(MATCH(TRUE,INDEX($B$14:$B$117&gt;=FM453,0),0),"")</f>
        <v>1</v>
      </c>
      <c r="FO453" s="194">
        <f t="shared" ca="1" si="448"/>
        <v>3.2000000000000006E-3</v>
      </c>
      <c r="FR453" s="194">
        <f t="shared" si="449"/>
        <v>0</v>
      </c>
      <c r="FS453" s="19" t="e">
        <f ca="1"/>
        <v>#N/A</v>
      </c>
      <c r="FT453" s="19" t="e">
        <f t="shared" ca="1" si="450"/>
        <v>#N/A</v>
      </c>
      <c r="FW453" s="198" cm="1">
        <f t="array" ref="FW453">IFERROR(MATCH(TRUE,INDEX($B$14:$B$117&gt;=FV453,0),0),"")</f>
        <v>1</v>
      </c>
      <c r="FX453" s="194">
        <f t="shared" ca="1" si="451"/>
        <v>3.2000000000000006E-3</v>
      </c>
      <c r="GA453" s="194">
        <f t="shared" si="452"/>
        <v>0</v>
      </c>
      <c r="GB453" s="19" t="e">
        <f ca="1"/>
        <v>#N/A</v>
      </c>
      <c r="GC453" s="19" t="e">
        <f t="shared" ca="1" si="453"/>
        <v>#N/A</v>
      </c>
    </row>
    <row r="454" spans="8:185" x14ac:dyDescent="0.2">
      <c r="H454" s="198" cm="1">
        <f t="array" ref="H454">IFERROR(MATCH(TRUE,INDEX($B$14:$B$117&gt;=G454,0),0),"")</f>
        <v>1</v>
      </c>
      <c r="I454" s="194">
        <f t="shared" ca="1" si="398"/>
        <v>3.2000000000000006E-3</v>
      </c>
      <c r="L454" s="194">
        <f t="shared" si="454"/>
        <v>0</v>
      </c>
      <c r="M454" s="19">
        <f ca="1"/>
        <v>0</v>
      </c>
      <c r="N454" s="19">
        <f t="shared" ca="1" si="455"/>
        <v>0</v>
      </c>
      <c r="Q454" s="198" cm="1">
        <f t="array" ref="Q454">IFERROR(MATCH(TRUE,INDEX($B$14:$B$117&gt;=P454,0),0),"")</f>
        <v>1</v>
      </c>
      <c r="R454" s="194">
        <f t="shared" ca="1" si="399"/>
        <v>3.2000000000000006E-3</v>
      </c>
      <c r="U454" s="194">
        <f t="shared" si="456"/>
        <v>0</v>
      </c>
      <c r="V454" s="19">
        <f ca="1"/>
        <v>0</v>
      </c>
      <c r="W454" s="19">
        <f t="shared" ca="1" si="457"/>
        <v>0</v>
      </c>
      <c r="Z454" s="198" cm="1">
        <f t="array" ref="Z454">IFERROR(MATCH(TRUE,INDEX($B$14:$B$117&gt;=Y454,0),0),"")</f>
        <v>1</v>
      </c>
      <c r="AA454" s="194">
        <f t="shared" ca="1" si="400"/>
        <v>3.2000000000000006E-3</v>
      </c>
      <c r="AD454" s="194">
        <f t="shared" si="401"/>
        <v>0</v>
      </c>
      <c r="AE454" s="19">
        <f ca="1"/>
        <v>0</v>
      </c>
      <c r="AF454" s="19">
        <f t="shared" ca="1" si="402"/>
        <v>0</v>
      </c>
      <c r="AI454" s="198" cm="1">
        <f t="array" ref="AI454">IFERROR(MATCH(TRUE,INDEX($B$14:$B$117&gt;=AH454,0),0),"")</f>
        <v>1</v>
      </c>
      <c r="AJ454" s="194">
        <f t="shared" ca="1" si="403"/>
        <v>3.2000000000000006E-3</v>
      </c>
      <c r="AM454" s="194">
        <f t="shared" si="404"/>
        <v>0</v>
      </c>
      <c r="AN454" s="19">
        <f ca="1"/>
        <v>0</v>
      </c>
      <c r="AO454" s="19">
        <f t="shared" ca="1" si="405"/>
        <v>0</v>
      </c>
      <c r="AR454" s="198" cm="1">
        <f t="array" ref="AR454">IFERROR(MATCH(TRUE,INDEX($B$14:$B$117&gt;=AQ454,0),0),"")</f>
        <v>1</v>
      </c>
      <c r="AS454" s="194">
        <f t="shared" ca="1" si="406"/>
        <v>3.2000000000000006E-3</v>
      </c>
      <c r="AV454" s="194">
        <f t="shared" si="407"/>
        <v>0</v>
      </c>
      <c r="AW454" s="19">
        <f ca="1"/>
        <v>0</v>
      </c>
      <c r="AX454" s="19">
        <f t="shared" ca="1" si="408"/>
        <v>0</v>
      </c>
      <c r="BA454" s="198" cm="1">
        <f t="array" ref="BA454">IFERROR(MATCH(TRUE,INDEX($B$14:$B$117&gt;=AZ454,0),0),"")</f>
        <v>1</v>
      </c>
      <c r="BB454" s="194">
        <f t="shared" ca="1" si="409"/>
        <v>3.2000000000000006E-3</v>
      </c>
      <c r="BE454" s="194">
        <f t="shared" si="410"/>
        <v>0</v>
      </c>
      <c r="BF454" s="19">
        <f ca="1"/>
        <v>0</v>
      </c>
      <c r="BG454" s="19">
        <f t="shared" ca="1" si="411"/>
        <v>0</v>
      </c>
      <c r="BJ454" s="198" cm="1">
        <f t="array" ref="BJ454">IFERROR(MATCH(TRUE,INDEX($B$14:$B$117&gt;=BI454,0),0),"")</f>
        <v>1</v>
      </c>
      <c r="BK454" s="194">
        <f t="shared" ca="1" si="412"/>
        <v>3.2000000000000006E-3</v>
      </c>
      <c r="BN454" s="194">
        <f t="shared" si="413"/>
        <v>0</v>
      </c>
      <c r="BO454" s="19">
        <f ca="1"/>
        <v>0</v>
      </c>
      <c r="BP454" s="19">
        <f t="shared" ca="1" si="414"/>
        <v>0</v>
      </c>
      <c r="BS454" s="198" cm="1">
        <f t="array" ref="BS454">IFERROR(MATCH(TRUE,INDEX($B$14:$B$117&gt;=BR454,0),0),"")</f>
        <v>1</v>
      </c>
      <c r="BT454" s="194">
        <f t="shared" ca="1" si="415"/>
        <v>3.2000000000000006E-3</v>
      </c>
      <c r="BW454" s="194">
        <f t="shared" si="416"/>
        <v>0</v>
      </c>
      <c r="BX454" s="19">
        <f ca="1"/>
        <v>0</v>
      </c>
      <c r="BY454" s="19">
        <f t="shared" ca="1" si="417"/>
        <v>0</v>
      </c>
      <c r="CB454" s="198" cm="1">
        <f t="array" ref="CB454">IFERROR(MATCH(TRUE,INDEX($B$14:$B$117&gt;=CA454,0),0),"")</f>
        <v>1</v>
      </c>
      <c r="CC454" s="194">
        <f t="shared" ca="1" si="418"/>
        <v>3.2000000000000006E-3</v>
      </c>
      <c r="CF454" s="194">
        <f t="shared" si="419"/>
        <v>0</v>
      </c>
      <c r="CG454" s="19">
        <f ca="1"/>
        <v>0</v>
      </c>
      <c r="CH454" s="19">
        <f t="shared" ca="1" si="420"/>
        <v>0</v>
      </c>
      <c r="CK454" s="198" cm="1">
        <f t="array" ref="CK454">IFERROR(MATCH(TRUE,INDEX($B$14:$B$117&gt;=CJ454,0),0),"")</f>
        <v>1</v>
      </c>
      <c r="CL454" s="194">
        <f t="shared" ca="1" si="421"/>
        <v>3.2000000000000006E-3</v>
      </c>
      <c r="CO454" s="194">
        <f t="shared" si="422"/>
        <v>0</v>
      </c>
      <c r="CP454" s="19">
        <f ca="1"/>
        <v>0</v>
      </c>
      <c r="CQ454" s="19">
        <f t="shared" ca="1" si="423"/>
        <v>0</v>
      </c>
      <c r="CT454" s="198" cm="1">
        <f t="array" ref="CT454">IFERROR(MATCH(TRUE,INDEX($B$14:$B$117&gt;=CS454,0),0),"")</f>
        <v>1</v>
      </c>
      <c r="CU454" s="194">
        <f t="shared" ca="1" si="424"/>
        <v>3.2000000000000006E-3</v>
      </c>
      <c r="CX454" s="194">
        <f t="shared" si="425"/>
        <v>0</v>
      </c>
      <c r="CY454" s="19" t="e">
        <f ca="1"/>
        <v>#N/A</v>
      </c>
      <c r="CZ454" s="19" t="e">
        <f t="shared" ca="1" si="426"/>
        <v>#N/A</v>
      </c>
      <c r="DC454" s="198" cm="1">
        <f t="array" ref="DC454">IFERROR(MATCH(TRUE,INDEX($B$14:$B$117&gt;=DB454,0),0),"")</f>
        <v>1</v>
      </c>
      <c r="DD454" s="194">
        <f t="shared" ca="1" si="427"/>
        <v>3.2000000000000006E-3</v>
      </c>
      <c r="DG454" s="194">
        <f t="shared" si="428"/>
        <v>0</v>
      </c>
      <c r="DH454" s="19" t="e">
        <f ca="1"/>
        <v>#N/A</v>
      </c>
      <c r="DI454" s="19" t="e">
        <f t="shared" ca="1" si="429"/>
        <v>#N/A</v>
      </c>
      <c r="DL454" s="198" cm="1">
        <f t="array" ref="DL454">IFERROR(MATCH(TRUE,INDEX($B$14:$B$117&gt;=DK454,0),0),"")</f>
        <v>1</v>
      </c>
      <c r="DM454" s="194">
        <f t="shared" ca="1" si="430"/>
        <v>3.2000000000000006E-3</v>
      </c>
      <c r="DP454" s="194">
        <f t="shared" si="431"/>
        <v>0</v>
      </c>
      <c r="DQ454" s="19" t="e">
        <f ca="1"/>
        <v>#N/A</v>
      </c>
      <c r="DR454" s="19" t="e">
        <f t="shared" ca="1" si="432"/>
        <v>#N/A</v>
      </c>
      <c r="DU454" s="198" cm="1">
        <f t="array" ref="DU454">IFERROR(MATCH(TRUE,INDEX($B$14:$B$117&gt;=DT454,0),0),"")</f>
        <v>1</v>
      </c>
      <c r="DV454" s="194">
        <f t="shared" ca="1" si="433"/>
        <v>3.2000000000000006E-3</v>
      </c>
      <c r="DY454" s="194">
        <f t="shared" si="434"/>
        <v>0</v>
      </c>
      <c r="DZ454" s="19" t="e">
        <f ca="1"/>
        <v>#N/A</v>
      </c>
      <c r="EA454" s="19" t="e">
        <f t="shared" ca="1" si="435"/>
        <v>#N/A</v>
      </c>
      <c r="ED454" s="198" cm="1">
        <f t="array" ref="ED454">IFERROR(MATCH(TRUE,INDEX($B$14:$B$117&gt;=EC454,0),0),"")</f>
        <v>1</v>
      </c>
      <c r="EE454" s="194">
        <f t="shared" ca="1" si="436"/>
        <v>3.2000000000000006E-3</v>
      </c>
      <c r="EH454" s="194">
        <f t="shared" si="437"/>
        <v>0</v>
      </c>
      <c r="EI454" s="19" t="e">
        <f ca="1"/>
        <v>#N/A</v>
      </c>
      <c r="EJ454" s="19" t="e">
        <f t="shared" ca="1" si="438"/>
        <v>#N/A</v>
      </c>
      <c r="EM454" s="198" cm="1">
        <f t="array" ref="EM454">IFERROR(MATCH(TRUE,INDEX($B$14:$B$117&gt;=EL454,0),0),"")</f>
        <v>1</v>
      </c>
      <c r="EN454" s="194">
        <f t="shared" ca="1" si="439"/>
        <v>3.2000000000000006E-3</v>
      </c>
      <c r="EQ454" s="194">
        <f t="shared" si="440"/>
        <v>0</v>
      </c>
      <c r="ER454" s="19" t="e">
        <f ca="1"/>
        <v>#N/A</v>
      </c>
      <c r="ES454" s="19" t="e">
        <f t="shared" ca="1" si="441"/>
        <v>#N/A</v>
      </c>
      <c r="EV454" s="198" cm="1">
        <f t="array" ref="EV454">IFERROR(MATCH(TRUE,INDEX($B$14:$B$117&gt;=EU454,0),0),"")</f>
        <v>1</v>
      </c>
      <c r="EW454" s="194">
        <f t="shared" ca="1" si="442"/>
        <v>3.2000000000000006E-3</v>
      </c>
      <c r="EZ454" s="194">
        <f t="shared" si="443"/>
        <v>0</v>
      </c>
      <c r="FA454" s="19" t="e">
        <f ca="1"/>
        <v>#N/A</v>
      </c>
      <c r="FB454" s="19" t="e">
        <f t="shared" ca="1" si="444"/>
        <v>#N/A</v>
      </c>
      <c r="FE454" s="198" cm="1">
        <f t="array" ref="FE454">IFERROR(MATCH(TRUE,INDEX($B$14:$B$117&gt;=FD454,0),0),"")</f>
        <v>1</v>
      </c>
      <c r="FF454" s="194">
        <f t="shared" ca="1" si="445"/>
        <v>3.2000000000000006E-3</v>
      </c>
      <c r="FI454" s="194">
        <f t="shared" si="446"/>
        <v>0</v>
      </c>
      <c r="FJ454" s="19" t="e">
        <f ca="1"/>
        <v>#N/A</v>
      </c>
      <c r="FK454" s="19" t="e">
        <f t="shared" ca="1" si="447"/>
        <v>#N/A</v>
      </c>
      <c r="FN454" s="198" cm="1">
        <f t="array" ref="FN454">IFERROR(MATCH(TRUE,INDEX($B$14:$B$117&gt;=FM454,0),0),"")</f>
        <v>1</v>
      </c>
      <c r="FO454" s="194">
        <f t="shared" ca="1" si="448"/>
        <v>3.2000000000000006E-3</v>
      </c>
      <c r="FR454" s="194">
        <f t="shared" si="449"/>
        <v>0</v>
      </c>
      <c r="FS454" s="19" t="e">
        <f ca="1"/>
        <v>#N/A</v>
      </c>
      <c r="FT454" s="19" t="e">
        <f t="shared" ca="1" si="450"/>
        <v>#N/A</v>
      </c>
      <c r="FW454" s="198" cm="1">
        <f t="array" ref="FW454">IFERROR(MATCH(TRUE,INDEX($B$14:$B$117&gt;=FV454,0),0),"")</f>
        <v>1</v>
      </c>
      <c r="FX454" s="194">
        <f t="shared" ca="1" si="451"/>
        <v>3.2000000000000006E-3</v>
      </c>
      <c r="GA454" s="194">
        <f t="shared" si="452"/>
        <v>0</v>
      </c>
      <c r="GB454" s="19" t="e">
        <f ca="1"/>
        <v>#N/A</v>
      </c>
      <c r="GC454" s="19" t="e">
        <f t="shared" ca="1" si="453"/>
        <v>#N/A</v>
      </c>
    </row>
    <row r="455" spans="8:185" x14ac:dyDescent="0.2">
      <c r="H455" s="198" cm="1">
        <f t="array" ref="H455">IFERROR(MATCH(TRUE,INDEX($B$14:$B$117&gt;=G455,0),0),"")</f>
        <v>1</v>
      </c>
      <c r="I455" s="194">
        <f t="shared" ca="1" si="398"/>
        <v>3.2000000000000006E-3</v>
      </c>
      <c r="L455" s="194">
        <f t="shared" si="454"/>
        <v>0</v>
      </c>
      <c r="M455" s="19">
        <f ca="1"/>
        <v>0</v>
      </c>
      <c r="N455" s="19">
        <f t="shared" ca="1" si="455"/>
        <v>0</v>
      </c>
      <c r="Q455" s="198" cm="1">
        <f t="array" ref="Q455">IFERROR(MATCH(TRUE,INDEX($B$14:$B$117&gt;=P455,0),0),"")</f>
        <v>1</v>
      </c>
      <c r="R455" s="194">
        <f t="shared" ca="1" si="399"/>
        <v>3.2000000000000006E-3</v>
      </c>
      <c r="U455" s="194">
        <f t="shared" si="456"/>
        <v>0</v>
      </c>
      <c r="V455" s="19">
        <f ca="1"/>
        <v>0</v>
      </c>
      <c r="W455" s="19">
        <f t="shared" ca="1" si="457"/>
        <v>0</v>
      </c>
      <c r="Z455" s="198" cm="1">
        <f t="array" ref="Z455">IFERROR(MATCH(TRUE,INDEX($B$14:$B$117&gt;=Y455,0),0),"")</f>
        <v>1</v>
      </c>
      <c r="AA455" s="194">
        <f t="shared" ca="1" si="400"/>
        <v>3.2000000000000006E-3</v>
      </c>
      <c r="AD455" s="194">
        <f t="shared" si="401"/>
        <v>0</v>
      </c>
      <c r="AE455" s="19">
        <f ca="1"/>
        <v>0</v>
      </c>
      <c r="AF455" s="19">
        <f t="shared" ca="1" si="402"/>
        <v>0</v>
      </c>
      <c r="AI455" s="198" cm="1">
        <f t="array" ref="AI455">IFERROR(MATCH(TRUE,INDEX($B$14:$B$117&gt;=AH455,0),0),"")</f>
        <v>1</v>
      </c>
      <c r="AJ455" s="194">
        <f t="shared" ca="1" si="403"/>
        <v>3.2000000000000006E-3</v>
      </c>
      <c r="AM455" s="194">
        <f t="shared" si="404"/>
        <v>0</v>
      </c>
      <c r="AN455" s="19">
        <f ca="1"/>
        <v>0</v>
      </c>
      <c r="AO455" s="19">
        <f t="shared" ca="1" si="405"/>
        <v>0</v>
      </c>
      <c r="AR455" s="198" cm="1">
        <f t="array" ref="AR455">IFERROR(MATCH(TRUE,INDEX($B$14:$B$117&gt;=AQ455,0),0),"")</f>
        <v>1</v>
      </c>
      <c r="AS455" s="194">
        <f t="shared" ca="1" si="406"/>
        <v>3.2000000000000006E-3</v>
      </c>
      <c r="AV455" s="194">
        <f t="shared" si="407"/>
        <v>0</v>
      </c>
      <c r="AW455" s="19">
        <f ca="1"/>
        <v>0</v>
      </c>
      <c r="AX455" s="19">
        <f t="shared" ca="1" si="408"/>
        <v>0</v>
      </c>
      <c r="BA455" s="198" cm="1">
        <f t="array" ref="BA455">IFERROR(MATCH(TRUE,INDEX($B$14:$B$117&gt;=AZ455,0),0),"")</f>
        <v>1</v>
      </c>
      <c r="BB455" s="194">
        <f t="shared" ca="1" si="409"/>
        <v>3.2000000000000006E-3</v>
      </c>
      <c r="BE455" s="194">
        <f t="shared" si="410"/>
        <v>0</v>
      </c>
      <c r="BF455" s="19">
        <f ca="1"/>
        <v>0</v>
      </c>
      <c r="BG455" s="19">
        <f t="shared" ca="1" si="411"/>
        <v>0</v>
      </c>
      <c r="BJ455" s="198" cm="1">
        <f t="array" ref="BJ455">IFERROR(MATCH(TRUE,INDEX($B$14:$B$117&gt;=BI455,0),0),"")</f>
        <v>1</v>
      </c>
      <c r="BK455" s="194">
        <f t="shared" ca="1" si="412"/>
        <v>3.2000000000000006E-3</v>
      </c>
      <c r="BN455" s="194">
        <f t="shared" si="413"/>
        <v>0</v>
      </c>
      <c r="BO455" s="19">
        <f ca="1"/>
        <v>0</v>
      </c>
      <c r="BP455" s="19">
        <f t="shared" ca="1" si="414"/>
        <v>0</v>
      </c>
      <c r="BS455" s="198" cm="1">
        <f t="array" ref="BS455">IFERROR(MATCH(TRUE,INDEX($B$14:$B$117&gt;=BR455,0),0),"")</f>
        <v>1</v>
      </c>
      <c r="BT455" s="194">
        <f t="shared" ca="1" si="415"/>
        <v>3.2000000000000006E-3</v>
      </c>
      <c r="BW455" s="194">
        <f t="shared" si="416"/>
        <v>0</v>
      </c>
      <c r="BX455" s="19">
        <f ca="1"/>
        <v>0</v>
      </c>
      <c r="BY455" s="19">
        <f t="shared" ca="1" si="417"/>
        <v>0</v>
      </c>
      <c r="CB455" s="198" cm="1">
        <f t="array" ref="CB455">IFERROR(MATCH(TRUE,INDEX($B$14:$B$117&gt;=CA455,0),0),"")</f>
        <v>1</v>
      </c>
      <c r="CC455" s="194">
        <f t="shared" ca="1" si="418"/>
        <v>3.2000000000000006E-3</v>
      </c>
      <c r="CF455" s="194">
        <f t="shared" si="419"/>
        <v>0</v>
      </c>
      <c r="CG455" s="19">
        <f ca="1"/>
        <v>0</v>
      </c>
      <c r="CH455" s="19">
        <f t="shared" ca="1" si="420"/>
        <v>0</v>
      </c>
      <c r="CK455" s="198" cm="1">
        <f t="array" ref="CK455">IFERROR(MATCH(TRUE,INDEX($B$14:$B$117&gt;=CJ455,0),0),"")</f>
        <v>1</v>
      </c>
      <c r="CL455" s="194">
        <f t="shared" ca="1" si="421"/>
        <v>3.2000000000000006E-3</v>
      </c>
      <c r="CO455" s="194">
        <f t="shared" si="422"/>
        <v>0</v>
      </c>
      <c r="CP455" s="19">
        <f ca="1"/>
        <v>0</v>
      </c>
      <c r="CQ455" s="19">
        <f t="shared" ca="1" si="423"/>
        <v>0</v>
      </c>
      <c r="CT455" s="198" cm="1">
        <f t="array" ref="CT455">IFERROR(MATCH(TRUE,INDEX($B$14:$B$117&gt;=CS455,0),0),"")</f>
        <v>1</v>
      </c>
      <c r="CU455" s="194">
        <f t="shared" ca="1" si="424"/>
        <v>3.2000000000000006E-3</v>
      </c>
      <c r="CX455" s="194">
        <f t="shared" si="425"/>
        <v>0</v>
      </c>
      <c r="CY455" s="19" t="e">
        <f ca="1"/>
        <v>#N/A</v>
      </c>
      <c r="CZ455" s="19" t="e">
        <f t="shared" ca="1" si="426"/>
        <v>#N/A</v>
      </c>
      <c r="DC455" s="198" cm="1">
        <f t="array" ref="DC455">IFERROR(MATCH(TRUE,INDEX($B$14:$B$117&gt;=DB455,0),0),"")</f>
        <v>1</v>
      </c>
      <c r="DD455" s="194">
        <f t="shared" ca="1" si="427"/>
        <v>3.2000000000000006E-3</v>
      </c>
      <c r="DG455" s="194">
        <f t="shared" si="428"/>
        <v>0</v>
      </c>
      <c r="DH455" s="19" t="e">
        <f ca="1"/>
        <v>#N/A</v>
      </c>
      <c r="DI455" s="19" t="e">
        <f t="shared" ca="1" si="429"/>
        <v>#N/A</v>
      </c>
      <c r="DL455" s="198" cm="1">
        <f t="array" ref="DL455">IFERROR(MATCH(TRUE,INDEX($B$14:$B$117&gt;=DK455,0),0),"")</f>
        <v>1</v>
      </c>
      <c r="DM455" s="194">
        <f t="shared" ca="1" si="430"/>
        <v>3.2000000000000006E-3</v>
      </c>
      <c r="DP455" s="194">
        <f t="shared" si="431"/>
        <v>0</v>
      </c>
      <c r="DQ455" s="19" t="e">
        <f ca="1"/>
        <v>#N/A</v>
      </c>
      <c r="DR455" s="19" t="e">
        <f t="shared" ca="1" si="432"/>
        <v>#N/A</v>
      </c>
      <c r="DU455" s="198" cm="1">
        <f t="array" ref="DU455">IFERROR(MATCH(TRUE,INDEX($B$14:$B$117&gt;=DT455,0),0),"")</f>
        <v>1</v>
      </c>
      <c r="DV455" s="194">
        <f t="shared" ca="1" si="433"/>
        <v>3.2000000000000006E-3</v>
      </c>
      <c r="DY455" s="194">
        <f t="shared" si="434"/>
        <v>0</v>
      </c>
      <c r="DZ455" s="19" t="e">
        <f ca="1"/>
        <v>#N/A</v>
      </c>
      <c r="EA455" s="19" t="e">
        <f t="shared" ca="1" si="435"/>
        <v>#N/A</v>
      </c>
      <c r="ED455" s="198" cm="1">
        <f t="array" ref="ED455">IFERROR(MATCH(TRUE,INDEX($B$14:$B$117&gt;=EC455,0),0),"")</f>
        <v>1</v>
      </c>
      <c r="EE455" s="194">
        <f t="shared" ca="1" si="436"/>
        <v>3.2000000000000006E-3</v>
      </c>
      <c r="EH455" s="194">
        <f t="shared" si="437"/>
        <v>0</v>
      </c>
      <c r="EI455" s="19" t="e">
        <f ca="1"/>
        <v>#N/A</v>
      </c>
      <c r="EJ455" s="19" t="e">
        <f t="shared" ca="1" si="438"/>
        <v>#N/A</v>
      </c>
      <c r="EM455" s="198" cm="1">
        <f t="array" ref="EM455">IFERROR(MATCH(TRUE,INDEX($B$14:$B$117&gt;=EL455,0),0),"")</f>
        <v>1</v>
      </c>
      <c r="EN455" s="194">
        <f t="shared" ca="1" si="439"/>
        <v>3.2000000000000006E-3</v>
      </c>
      <c r="EQ455" s="194">
        <f t="shared" si="440"/>
        <v>0</v>
      </c>
      <c r="ER455" s="19" t="e">
        <f ca="1"/>
        <v>#N/A</v>
      </c>
      <c r="ES455" s="19" t="e">
        <f t="shared" ca="1" si="441"/>
        <v>#N/A</v>
      </c>
      <c r="EV455" s="198" cm="1">
        <f t="array" ref="EV455">IFERROR(MATCH(TRUE,INDEX($B$14:$B$117&gt;=EU455,0),0),"")</f>
        <v>1</v>
      </c>
      <c r="EW455" s="194">
        <f t="shared" ca="1" si="442"/>
        <v>3.2000000000000006E-3</v>
      </c>
      <c r="EZ455" s="194">
        <f t="shared" si="443"/>
        <v>0</v>
      </c>
      <c r="FA455" s="19" t="e">
        <f ca="1"/>
        <v>#N/A</v>
      </c>
      <c r="FB455" s="19" t="e">
        <f t="shared" ca="1" si="444"/>
        <v>#N/A</v>
      </c>
      <c r="FE455" s="198" cm="1">
        <f t="array" ref="FE455">IFERROR(MATCH(TRUE,INDEX($B$14:$B$117&gt;=FD455,0),0),"")</f>
        <v>1</v>
      </c>
      <c r="FF455" s="194">
        <f t="shared" ca="1" si="445"/>
        <v>3.2000000000000006E-3</v>
      </c>
      <c r="FI455" s="194">
        <f t="shared" si="446"/>
        <v>0</v>
      </c>
      <c r="FJ455" s="19" t="e">
        <f ca="1"/>
        <v>#N/A</v>
      </c>
      <c r="FK455" s="19" t="e">
        <f t="shared" ca="1" si="447"/>
        <v>#N/A</v>
      </c>
      <c r="FN455" s="198" cm="1">
        <f t="array" ref="FN455">IFERROR(MATCH(TRUE,INDEX($B$14:$B$117&gt;=FM455,0),0),"")</f>
        <v>1</v>
      </c>
      <c r="FO455" s="194">
        <f t="shared" ca="1" si="448"/>
        <v>3.2000000000000006E-3</v>
      </c>
      <c r="FR455" s="194">
        <f t="shared" si="449"/>
        <v>0</v>
      </c>
      <c r="FS455" s="19" t="e">
        <f ca="1"/>
        <v>#N/A</v>
      </c>
      <c r="FT455" s="19" t="e">
        <f t="shared" ca="1" si="450"/>
        <v>#N/A</v>
      </c>
      <c r="FW455" s="198" cm="1">
        <f t="array" ref="FW455">IFERROR(MATCH(TRUE,INDEX($B$14:$B$117&gt;=FV455,0),0),"")</f>
        <v>1</v>
      </c>
      <c r="FX455" s="194">
        <f t="shared" ca="1" si="451"/>
        <v>3.2000000000000006E-3</v>
      </c>
      <c r="GA455" s="194">
        <f t="shared" si="452"/>
        <v>0</v>
      </c>
      <c r="GB455" s="19" t="e">
        <f ca="1"/>
        <v>#N/A</v>
      </c>
      <c r="GC455" s="19" t="e">
        <f t="shared" ca="1" si="453"/>
        <v>#N/A</v>
      </c>
    </row>
    <row r="456" spans="8:185" x14ac:dyDescent="0.2">
      <c r="H456" s="198" cm="1">
        <f t="array" ref="H456">IFERROR(MATCH(TRUE,INDEX($B$14:$B$117&gt;=G456,0),0),"")</f>
        <v>1</v>
      </c>
      <c r="I456" s="194">
        <f t="shared" ca="1" si="398"/>
        <v>3.2000000000000006E-3</v>
      </c>
      <c r="L456" s="194">
        <f t="shared" si="454"/>
        <v>0</v>
      </c>
      <c r="M456" s="19">
        <f ca="1"/>
        <v>0</v>
      </c>
      <c r="N456" s="19">
        <f t="shared" ca="1" si="455"/>
        <v>0</v>
      </c>
      <c r="Q456" s="198" cm="1">
        <f t="array" ref="Q456">IFERROR(MATCH(TRUE,INDEX($B$14:$B$117&gt;=P456,0),0),"")</f>
        <v>1</v>
      </c>
      <c r="R456" s="194">
        <f t="shared" ca="1" si="399"/>
        <v>3.2000000000000006E-3</v>
      </c>
      <c r="U456" s="194">
        <f t="shared" si="456"/>
        <v>0</v>
      </c>
      <c r="V456" s="19">
        <f ca="1"/>
        <v>0</v>
      </c>
      <c r="W456" s="19">
        <f t="shared" ca="1" si="457"/>
        <v>0</v>
      </c>
      <c r="Z456" s="198" cm="1">
        <f t="array" ref="Z456">IFERROR(MATCH(TRUE,INDEX($B$14:$B$117&gt;=Y456,0),0),"")</f>
        <v>1</v>
      </c>
      <c r="AA456" s="194">
        <f t="shared" ca="1" si="400"/>
        <v>3.2000000000000006E-3</v>
      </c>
      <c r="AD456" s="194">
        <f t="shared" si="401"/>
        <v>0</v>
      </c>
      <c r="AE456" s="19">
        <f ca="1"/>
        <v>0</v>
      </c>
      <c r="AF456" s="19">
        <f t="shared" ca="1" si="402"/>
        <v>0</v>
      </c>
      <c r="AI456" s="198" cm="1">
        <f t="array" ref="AI456">IFERROR(MATCH(TRUE,INDEX($B$14:$B$117&gt;=AH456,0),0),"")</f>
        <v>1</v>
      </c>
      <c r="AJ456" s="194">
        <f t="shared" ca="1" si="403"/>
        <v>3.2000000000000006E-3</v>
      </c>
      <c r="AM456" s="194">
        <f t="shared" si="404"/>
        <v>0</v>
      </c>
      <c r="AN456" s="19">
        <f ca="1"/>
        <v>0</v>
      </c>
      <c r="AO456" s="19">
        <f t="shared" ca="1" si="405"/>
        <v>0</v>
      </c>
      <c r="AR456" s="198" cm="1">
        <f t="array" ref="AR456">IFERROR(MATCH(TRUE,INDEX($B$14:$B$117&gt;=AQ456,0),0),"")</f>
        <v>1</v>
      </c>
      <c r="AS456" s="194">
        <f t="shared" ca="1" si="406"/>
        <v>3.2000000000000006E-3</v>
      </c>
      <c r="AV456" s="194">
        <f t="shared" si="407"/>
        <v>0</v>
      </c>
      <c r="AW456" s="19">
        <f ca="1"/>
        <v>0</v>
      </c>
      <c r="AX456" s="19">
        <f t="shared" ca="1" si="408"/>
        <v>0</v>
      </c>
      <c r="BA456" s="198" cm="1">
        <f t="array" ref="BA456">IFERROR(MATCH(TRUE,INDEX($B$14:$B$117&gt;=AZ456,0),0),"")</f>
        <v>1</v>
      </c>
      <c r="BB456" s="194">
        <f t="shared" ca="1" si="409"/>
        <v>3.2000000000000006E-3</v>
      </c>
      <c r="BE456" s="194">
        <f t="shared" si="410"/>
        <v>0</v>
      </c>
      <c r="BF456" s="19">
        <f ca="1"/>
        <v>0</v>
      </c>
      <c r="BG456" s="19">
        <f t="shared" ca="1" si="411"/>
        <v>0</v>
      </c>
      <c r="BJ456" s="198" cm="1">
        <f t="array" ref="BJ456">IFERROR(MATCH(TRUE,INDEX($B$14:$B$117&gt;=BI456,0),0),"")</f>
        <v>1</v>
      </c>
      <c r="BK456" s="194">
        <f t="shared" ca="1" si="412"/>
        <v>3.2000000000000006E-3</v>
      </c>
      <c r="BN456" s="194">
        <f t="shared" si="413"/>
        <v>0</v>
      </c>
      <c r="BO456" s="19">
        <f ca="1"/>
        <v>0</v>
      </c>
      <c r="BP456" s="19">
        <f t="shared" ca="1" si="414"/>
        <v>0</v>
      </c>
      <c r="BS456" s="198" cm="1">
        <f t="array" ref="BS456">IFERROR(MATCH(TRUE,INDEX($B$14:$B$117&gt;=BR456,0),0),"")</f>
        <v>1</v>
      </c>
      <c r="BT456" s="194">
        <f t="shared" ca="1" si="415"/>
        <v>3.2000000000000006E-3</v>
      </c>
      <c r="BW456" s="194">
        <f t="shared" si="416"/>
        <v>0</v>
      </c>
      <c r="BX456" s="19">
        <f ca="1"/>
        <v>0</v>
      </c>
      <c r="BY456" s="19">
        <f t="shared" ca="1" si="417"/>
        <v>0</v>
      </c>
      <c r="CB456" s="198" cm="1">
        <f t="array" ref="CB456">IFERROR(MATCH(TRUE,INDEX($B$14:$B$117&gt;=CA456,0),0),"")</f>
        <v>1</v>
      </c>
      <c r="CC456" s="194">
        <f t="shared" ca="1" si="418"/>
        <v>3.2000000000000006E-3</v>
      </c>
      <c r="CF456" s="194">
        <f t="shared" si="419"/>
        <v>0</v>
      </c>
      <c r="CG456" s="19">
        <f ca="1"/>
        <v>0</v>
      </c>
      <c r="CH456" s="19">
        <f t="shared" ca="1" si="420"/>
        <v>0</v>
      </c>
      <c r="CK456" s="198" cm="1">
        <f t="array" ref="CK456">IFERROR(MATCH(TRUE,INDEX($B$14:$B$117&gt;=CJ456,0),0),"")</f>
        <v>1</v>
      </c>
      <c r="CL456" s="194">
        <f t="shared" ca="1" si="421"/>
        <v>3.2000000000000006E-3</v>
      </c>
      <c r="CO456" s="194">
        <f t="shared" si="422"/>
        <v>0</v>
      </c>
      <c r="CP456" s="19">
        <f ca="1"/>
        <v>0</v>
      </c>
      <c r="CQ456" s="19">
        <f t="shared" ca="1" si="423"/>
        <v>0</v>
      </c>
      <c r="CT456" s="198" cm="1">
        <f t="array" ref="CT456">IFERROR(MATCH(TRUE,INDEX($B$14:$B$117&gt;=CS456,0),0),"")</f>
        <v>1</v>
      </c>
      <c r="CU456" s="194">
        <f t="shared" ca="1" si="424"/>
        <v>3.2000000000000006E-3</v>
      </c>
      <c r="CX456" s="194">
        <f t="shared" si="425"/>
        <v>0</v>
      </c>
      <c r="CY456" s="19" t="e">
        <f ca="1"/>
        <v>#N/A</v>
      </c>
      <c r="CZ456" s="19" t="e">
        <f t="shared" ca="1" si="426"/>
        <v>#N/A</v>
      </c>
      <c r="DC456" s="198" cm="1">
        <f t="array" ref="DC456">IFERROR(MATCH(TRUE,INDEX($B$14:$B$117&gt;=DB456,0),0),"")</f>
        <v>1</v>
      </c>
      <c r="DD456" s="194">
        <f t="shared" ca="1" si="427"/>
        <v>3.2000000000000006E-3</v>
      </c>
      <c r="DG456" s="194">
        <f t="shared" si="428"/>
        <v>0</v>
      </c>
      <c r="DH456" s="19" t="e">
        <f ca="1"/>
        <v>#N/A</v>
      </c>
      <c r="DI456" s="19" t="e">
        <f t="shared" ca="1" si="429"/>
        <v>#N/A</v>
      </c>
      <c r="DL456" s="198" cm="1">
        <f t="array" ref="DL456">IFERROR(MATCH(TRUE,INDEX($B$14:$B$117&gt;=DK456,0),0),"")</f>
        <v>1</v>
      </c>
      <c r="DM456" s="194">
        <f t="shared" ca="1" si="430"/>
        <v>3.2000000000000006E-3</v>
      </c>
      <c r="DP456" s="194">
        <f t="shared" si="431"/>
        <v>0</v>
      </c>
      <c r="DQ456" s="19" t="e">
        <f ca="1"/>
        <v>#N/A</v>
      </c>
      <c r="DR456" s="19" t="e">
        <f t="shared" ca="1" si="432"/>
        <v>#N/A</v>
      </c>
      <c r="DU456" s="198" cm="1">
        <f t="array" ref="DU456">IFERROR(MATCH(TRUE,INDEX($B$14:$B$117&gt;=DT456,0),0),"")</f>
        <v>1</v>
      </c>
      <c r="DV456" s="194">
        <f t="shared" ca="1" si="433"/>
        <v>3.2000000000000006E-3</v>
      </c>
      <c r="DY456" s="194">
        <f t="shared" si="434"/>
        <v>0</v>
      </c>
      <c r="DZ456" s="19" t="e">
        <f ca="1"/>
        <v>#N/A</v>
      </c>
      <c r="EA456" s="19" t="e">
        <f t="shared" ca="1" si="435"/>
        <v>#N/A</v>
      </c>
      <c r="ED456" s="198" cm="1">
        <f t="array" ref="ED456">IFERROR(MATCH(TRUE,INDEX($B$14:$B$117&gt;=EC456,0),0),"")</f>
        <v>1</v>
      </c>
      <c r="EE456" s="194">
        <f t="shared" ca="1" si="436"/>
        <v>3.2000000000000006E-3</v>
      </c>
      <c r="EH456" s="194">
        <f t="shared" si="437"/>
        <v>0</v>
      </c>
      <c r="EI456" s="19" t="e">
        <f ca="1"/>
        <v>#N/A</v>
      </c>
      <c r="EJ456" s="19" t="e">
        <f t="shared" ca="1" si="438"/>
        <v>#N/A</v>
      </c>
      <c r="EM456" s="198" cm="1">
        <f t="array" ref="EM456">IFERROR(MATCH(TRUE,INDEX($B$14:$B$117&gt;=EL456,0),0),"")</f>
        <v>1</v>
      </c>
      <c r="EN456" s="194">
        <f t="shared" ca="1" si="439"/>
        <v>3.2000000000000006E-3</v>
      </c>
      <c r="EQ456" s="194">
        <f t="shared" si="440"/>
        <v>0</v>
      </c>
      <c r="ER456" s="19" t="e">
        <f ca="1"/>
        <v>#N/A</v>
      </c>
      <c r="ES456" s="19" t="e">
        <f t="shared" ca="1" si="441"/>
        <v>#N/A</v>
      </c>
      <c r="EV456" s="198" cm="1">
        <f t="array" ref="EV456">IFERROR(MATCH(TRUE,INDEX($B$14:$B$117&gt;=EU456,0),0),"")</f>
        <v>1</v>
      </c>
      <c r="EW456" s="194">
        <f t="shared" ca="1" si="442"/>
        <v>3.2000000000000006E-3</v>
      </c>
      <c r="EZ456" s="194">
        <f t="shared" si="443"/>
        <v>0</v>
      </c>
      <c r="FA456" s="19" t="e">
        <f ca="1"/>
        <v>#N/A</v>
      </c>
      <c r="FB456" s="19" t="e">
        <f t="shared" ca="1" si="444"/>
        <v>#N/A</v>
      </c>
      <c r="FE456" s="198" cm="1">
        <f t="array" ref="FE456">IFERROR(MATCH(TRUE,INDEX($B$14:$B$117&gt;=FD456,0),0),"")</f>
        <v>1</v>
      </c>
      <c r="FF456" s="194">
        <f t="shared" ca="1" si="445"/>
        <v>3.2000000000000006E-3</v>
      </c>
      <c r="FI456" s="194">
        <f t="shared" si="446"/>
        <v>0</v>
      </c>
      <c r="FJ456" s="19" t="e">
        <f ca="1"/>
        <v>#N/A</v>
      </c>
      <c r="FK456" s="19" t="e">
        <f t="shared" ca="1" si="447"/>
        <v>#N/A</v>
      </c>
      <c r="FN456" s="198" cm="1">
        <f t="array" ref="FN456">IFERROR(MATCH(TRUE,INDEX($B$14:$B$117&gt;=FM456,0),0),"")</f>
        <v>1</v>
      </c>
      <c r="FO456" s="194">
        <f t="shared" ca="1" si="448"/>
        <v>3.2000000000000006E-3</v>
      </c>
      <c r="FR456" s="194">
        <f t="shared" si="449"/>
        <v>0</v>
      </c>
      <c r="FS456" s="19" t="e">
        <f ca="1"/>
        <v>#N/A</v>
      </c>
      <c r="FT456" s="19" t="e">
        <f t="shared" ca="1" si="450"/>
        <v>#N/A</v>
      </c>
      <c r="FW456" s="198" cm="1">
        <f t="array" ref="FW456">IFERROR(MATCH(TRUE,INDEX($B$14:$B$117&gt;=FV456,0),0),"")</f>
        <v>1</v>
      </c>
      <c r="FX456" s="194">
        <f t="shared" ca="1" si="451"/>
        <v>3.2000000000000006E-3</v>
      </c>
      <c r="GA456" s="194">
        <f t="shared" si="452"/>
        <v>0</v>
      </c>
      <c r="GB456" s="19" t="e">
        <f ca="1"/>
        <v>#N/A</v>
      </c>
      <c r="GC456" s="19" t="e">
        <f t="shared" ca="1" si="453"/>
        <v>#N/A</v>
      </c>
    </row>
    <row r="457" spans="8:185" x14ac:dyDescent="0.2">
      <c r="H457" s="198" cm="1">
        <f t="array" ref="H457">IFERROR(MATCH(TRUE,INDEX($B$14:$B$117&gt;=G457,0),0),"")</f>
        <v>1</v>
      </c>
      <c r="I457" s="194">
        <f t="shared" ca="1" si="398"/>
        <v>3.2000000000000006E-3</v>
      </c>
      <c r="L457" s="194">
        <f t="shared" si="454"/>
        <v>0</v>
      </c>
      <c r="M457" s="19">
        <f ca="1"/>
        <v>0</v>
      </c>
      <c r="N457" s="19">
        <f t="shared" ca="1" si="455"/>
        <v>0</v>
      </c>
      <c r="Q457" s="198" cm="1">
        <f t="array" ref="Q457">IFERROR(MATCH(TRUE,INDEX($B$14:$B$117&gt;=P457,0),0),"")</f>
        <v>1</v>
      </c>
      <c r="R457" s="194">
        <f t="shared" ca="1" si="399"/>
        <v>3.2000000000000006E-3</v>
      </c>
      <c r="U457" s="194">
        <f t="shared" si="456"/>
        <v>0</v>
      </c>
      <c r="V457" s="19">
        <f ca="1"/>
        <v>0</v>
      </c>
      <c r="W457" s="19">
        <f t="shared" ca="1" si="457"/>
        <v>0</v>
      </c>
      <c r="Z457" s="198" cm="1">
        <f t="array" ref="Z457">IFERROR(MATCH(TRUE,INDEX($B$14:$B$117&gt;=Y457,0),0),"")</f>
        <v>1</v>
      </c>
      <c r="AA457" s="194">
        <f t="shared" ca="1" si="400"/>
        <v>3.2000000000000006E-3</v>
      </c>
      <c r="AD457" s="194">
        <f t="shared" si="401"/>
        <v>0</v>
      </c>
      <c r="AE457" s="19">
        <f ca="1"/>
        <v>0</v>
      </c>
      <c r="AF457" s="19">
        <f t="shared" ca="1" si="402"/>
        <v>0</v>
      </c>
      <c r="AI457" s="198" cm="1">
        <f t="array" ref="AI457">IFERROR(MATCH(TRUE,INDEX($B$14:$B$117&gt;=AH457,0),0),"")</f>
        <v>1</v>
      </c>
      <c r="AJ457" s="194">
        <f t="shared" ca="1" si="403"/>
        <v>3.2000000000000006E-3</v>
      </c>
      <c r="AM457" s="194">
        <f t="shared" si="404"/>
        <v>0</v>
      </c>
      <c r="AN457" s="19">
        <f ca="1"/>
        <v>0</v>
      </c>
      <c r="AO457" s="19">
        <f t="shared" ca="1" si="405"/>
        <v>0</v>
      </c>
      <c r="AR457" s="198" cm="1">
        <f t="array" ref="AR457">IFERROR(MATCH(TRUE,INDEX($B$14:$B$117&gt;=AQ457,0),0),"")</f>
        <v>1</v>
      </c>
      <c r="AS457" s="194">
        <f t="shared" ca="1" si="406"/>
        <v>3.2000000000000006E-3</v>
      </c>
      <c r="AV457" s="194">
        <f t="shared" si="407"/>
        <v>0</v>
      </c>
      <c r="AW457" s="19">
        <f ca="1"/>
        <v>0</v>
      </c>
      <c r="AX457" s="19">
        <f t="shared" ca="1" si="408"/>
        <v>0</v>
      </c>
      <c r="BA457" s="198" cm="1">
        <f t="array" ref="BA457">IFERROR(MATCH(TRUE,INDEX($B$14:$B$117&gt;=AZ457,0),0),"")</f>
        <v>1</v>
      </c>
      <c r="BB457" s="194">
        <f t="shared" ca="1" si="409"/>
        <v>3.2000000000000006E-3</v>
      </c>
      <c r="BE457" s="194">
        <f t="shared" si="410"/>
        <v>0</v>
      </c>
      <c r="BF457" s="19">
        <f ca="1"/>
        <v>0</v>
      </c>
      <c r="BG457" s="19">
        <f t="shared" ca="1" si="411"/>
        <v>0</v>
      </c>
      <c r="BJ457" s="198" cm="1">
        <f t="array" ref="BJ457">IFERROR(MATCH(TRUE,INDEX($B$14:$B$117&gt;=BI457,0),0),"")</f>
        <v>1</v>
      </c>
      <c r="BK457" s="194">
        <f t="shared" ca="1" si="412"/>
        <v>3.2000000000000006E-3</v>
      </c>
      <c r="BN457" s="194">
        <f t="shared" si="413"/>
        <v>0</v>
      </c>
      <c r="BO457" s="19">
        <f ca="1"/>
        <v>0</v>
      </c>
      <c r="BP457" s="19">
        <f t="shared" ca="1" si="414"/>
        <v>0</v>
      </c>
      <c r="BS457" s="198" cm="1">
        <f t="array" ref="BS457">IFERROR(MATCH(TRUE,INDEX($B$14:$B$117&gt;=BR457,0),0),"")</f>
        <v>1</v>
      </c>
      <c r="BT457" s="194">
        <f t="shared" ca="1" si="415"/>
        <v>3.2000000000000006E-3</v>
      </c>
      <c r="BW457" s="194">
        <f t="shared" si="416"/>
        <v>0</v>
      </c>
      <c r="BX457" s="19">
        <f ca="1"/>
        <v>0</v>
      </c>
      <c r="BY457" s="19">
        <f t="shared" ca="1" si="417"/>
        <v>0</v>
      </c>
      <c r="CB457" s="198" cm="1">
        <f t="array" ref="CB457">IFERROR(MATCH(TRUE,INDEX($B$14:$B$117&gt;=CA457,0),0),"")</f>
        <v>1</v>
      </c>
      <c r="CC457" s="194">
        <f t="shared" ca="1" si="418"/>
        <v>3.2000000000000006E-3</v>
      </c>
      <c r="CF457" s="194">
        <f t="shared" si="419"/>
        <v>0</v>
      </c>
      <c r="CG457" s="19">
        <f ca="1"/>
        <v>0</v>
      </c>
      <c r="CH457" s="19">
        <f t="shared" ca="1" si="420"/>
        <v>0</v>
      </c>
      <c r="CK457" s="198" cm="1">
        <f t="array" ref="CK457">IFERROR(MATCH(TRUE,INDEX($B$14:$B$117&gt;=CJ457,0),0),"")</f>
        <v>1</v>
      </c>
      <c r="CL457" s="194">
        <f t="shared" ca="1" si="421"/>
        <v>3.2000000000000006E-3</v>
      </c>
      <c r="CO457" s="194">
        <f t="shared" si="422"/>
        <v>0</v>
      </c>
      <c r="CP457" s="19">
        <f ca="1"/>
        <v>0</v>
      </c>
      <c r="CQ457" s="19">
        <f t="shared" ca="1" si="423"/>
        <v>0</v>
      </c>
      <c r="CT457" s="198" cm="1">
        <f t="array" ref="CT457">IFERROR(MATCH(TRUE,INDEX($B$14:$B$117&gt;=CS457,0),0),"")</f>
        <v>1</v>
      </c>
      <c r="CU457" s="194">
        <f t="shared" ca="1" si="424"/>
        <v>3.2000000000000006E-3</v>
      </c>
      <c r="CX457" s="194">
        <f t="shared" si="425"/>
        <v>0</v>
      </c>
      <c r="CY457" s="19" t="e">
        <f ca="1"/>
        <v>#N/A</v>
      </c>
      <c r="CZ457" s="19" t="e">
        <f t="shared" ca="1" si="426"/>
        <v>#N/A</v>
      </c>
      <c r="DC457" s="198" cm="1">
        <f t="array" ref="DC457">IFERROR(MATCH(TRUE,INDEX($B$14:$B$117&gt;=DB457,0),0),"")</f>
        <v>1</v>
      </c>
      <c r="DD457" s="194">
        <f t="shared" ca="1" si="427"/>
        <v>3.2000000000000006E-3</v>
      </c>
      <c r="DG457" s="194">
        <f t="shared" si="428"/>
        <v>0</v>
      </c>
      <c r="DH457" s="19" t="e">
        <f ca="1"/>
        <v>#N/A</v>
      </c>
      <c r="DI457" s="19" t="e">
        <f t="shared" ca="1" si="429"/>
        <v>#N/A</v>
      </c>
      <c r="DL457" s="198" cm="1">
        <f t="array" ref="DL457">IFERROR(MATCH(TRUE,INDEX($B$14:$B$117&gt;=DK457,0),0),"")</f>
        <v>1</v>
      </c>
      <c r="DM457" s="194">
        <f t="shared" ca="1" si="430"/>
        <v>3.2000000000000006E-3</v>
      </c>
      <c r="DP457" s="194">
        <f t="shared" si="431"/>
        <v>0</v>
      </c>
      <c r="DQ457" s="19" t="e">
        <f ca="1"/>
        <v>#N/A</v>
      </c>
      <c r="DR457" s="19" t="e">
        <f t="shared" ca="1" si="432"/>
        <v>#N/A</v>
      </c>
      <c r="DU457" s="198" cm="1">
        <f t="array" ref="DU457">IFERROR(MATCH(TRUE,INDEX($B$14:$B$117&gt;=DT457,0),0),"")</f>
        <v>1</v>
      </c>
      <c r="DV457" s="194">
        <f t="shared" ca="1" si="433"/>
        <v>3.2000000000000006E-3</v>
      </c>
      <c r="DY457" s="194">
        <f t="shared" si="434"/>
        <v>0</v>
      </c>
      <c r="DZ457" s="19" t="e">
        <f ca="1"/>
        <v>#N/A</v>
      </c>
      <c r="EA457" s="19" t="e">
        <f t="shared" ca="1" si="435"/>
        <v>#N/A</v>
      </c>
      <c r="ED457" s="198" cm="1">
        <f t="array" ref="ED457">IFERROR(MATCH(TRUE,INDEX($B$14:$B$117&gt;=EC457,0),0),"")</f>
        <v>1</v>
      </c>
      <c r="EE457" s="194">
        <f t="shared" ca="1" si="436"/>
        <v>3.2000000000000006E-3</v>
      </c>
      <c r="EH457" s="194">
        <f t="shared" si="437"/>
        <v>0</v>
      </c>
      <c r="EI457" s="19" t="e">
        <f ca="1"/>
        <v>#N/A</v>
      </c>
      <c r="EJ457" s="19" t="e">
        <f t="shared" ca="1" si="438"/>
        <v>#N/A</v>
      </c>
      <c r="EM457" s="198" cm="1">
        <f t="array" ref="EM457">IFERROR(MATCH(TRUE,INDEX($B$14:$B$117&gt;=EL457,0),0),"")</f>
        <v>1</v>
      </c>
      <c r="EN457" s="194">
        <f t="shared" ca="1" si="439"/>
        <v>3.2000000000000006E-3</v>
      </c>
      <c r="EQ457" s="194">
        <f t="shared" si="440"/>
        <v>0</v>
      </c>
      <c r="ER457" s="19" t="e">
        <f ca="1"/>
        <v>#N/A</v>
      </c>
      <c r="ES457" s="19" t="e">
        <f t="shared" ca="1" si="441"/>
        <v>#N/A</v>
      </c>
      <c r="EV457" s="198" cm="1">
        <f t="array" ref="EV457">IFERROR(MATCH(TRUE,INDEX($B$14:$B$117&gt;=EU457,0),0),"")</f>
        <v>1</v>
      </c>
      <c r="EW457" s="194">
        <f t="shared" ca="1" si="442"/>
        <v>3.2000000000000006E-3</v>
      </c>
      <c r="EZ457" s="194">
        <f t="shared" si="443"/>
        <v>0</v>
      </c>
      <c r="FA457" s="19" t="e">
        <f ca="1"/>
        <v>#N/A</v>
      </c>
      <c r="FB457" s="19" t="e">
        <f t="shared" ca="1" si="444"/>
        <v>#N/A</v>
      </c>
      <c r="FE457" s="198" cm="1">
        <f t="array" ref="FE457">IFERROR(MATCH(TRUE,INDEX($B$14:$B$117&gt;=FD457,0),0),"")</f>
        <v>1</v>
      </c>
      <c r="FF457" s="194">
        <f t="shared" ca="1" si="445"/>
        <v>3.2000000000000006E-3</v>
      </c>
      <c r="FI457" s="194">
        <f t="shared" si="446"/>
        <v>0</v>
      </c>
      <c r="FJ457" s="19" t="e">
        <f ca="1"/>
        <v>#N/A</v>
      </c>
      <c r="FK457" s="19" t="e">
        <f t="shared" ca="1" si="447"/>
        <v>#N/A</v>
      </c>
      <c r="FN457" s="198" cm="1">
        <f t="array" ref="FN457">IFERROR(MATCH(TRUE,INDEX($B$14:$B$117&gt;=FM457,0),0),"")</f>
        <v>1</v>
      </c>
      <c r="FO457" s="194">
        <f t="shared" ca="1" si="448"/>
        <v>3.2000000000000006E-3</v>
      </c>
      <c r="FR457" s="194">
        <f t="shared" si="449"/>
        <v>0</v>
      </c>
      <c r="FS457" s="19" t="e">
        <f ca="1"/>
        <v>#N/A</v>
      </c>
      <c r="FT457" s="19" t="e">
        <f t="shared" ca="1" si="450"/>
        <v>#N/A</v>
      </c>
      <c r="FW457" s="198" cm="1">
        <f t="array" ref="FW457">IFERROR(MATCH(TRUE,INDEX($B$14:$B$117&gt;=FV457,0),0),"")</f>
        <v>1</v>
      </c>
      <c r="FX457" s="194">
        <f t="shared" ca="1" si="451"/>
        <v>3.2000000000000006E-3</v>
      </c>
      <c r="GA457" s="194">
        <f t="shared" si="452"/>
        <v>0</v>
      </c>
      <c r="GB457" s="19" t="e">
        <f ca="1"/>
        <v>#N/A</v>
      </c>
      <c r="GC457" s="19" t="e">
        <f t="shared" ca="1" si="453"/>
        <v>#N/A</v>
      </c>
    </row>
    <row r="458" spans="8:185" x14ac:dyDescent="0.2">
      <c r="H458" s="198" cm="1">
        <f t="array" ref="H458">IFERROR(MATCH(TRUE,INDEX($B$14:$B$117&gt;=G458,0),0),"")</f>
        <v>1</v>
      </c>
      <c r="I458" s="194">
        <f t="shared" ca="1" si="398"/>
        <v>3.2000000000000006E-3</v>
      </c>
      <c r="L458" s="194">
        <f t="shared" si="454"/>
        <v>0</v>
      </c>
      <c r="M458" s="19">
        <f ca="1"/>
        <v>0</v>
      </c>
      <c r="N458" s="19">
        <f t="shared" ca="1" si="455"/>
        <v>0</v>
      </c>
      <c r="Q458" s="198" cm="1">
        <f t="array" ref="Q458">IFERROR(MATCH(TRUE,INDEX($B$14:$B$117&gt;=P458,0),0),"")</f>
        <v>1</v>
      </c>
      <c r="R458" s="194">
        <f t="shared" ca="1" si="399"/>
        <v>3.2000000000000006E-3</v>
      </c>
      <c r="U458" s="194">
        <f t="shared" si="456"/>
        <v>0</v>
      </c>
      <c r="V458" s="19">
        <f ca="1"/>
        <v>0</v>
      </c>
      <c r="W458" s="19">
        <f t="shared" ca="1" si="457"/>
        <v>0</v>
      </c>
      <c r="Z458" s="198" cm="1">
        <f t="array" ref="Z458">IFERROR(MATCH(TRUE,INDEX($B$14:$B$117&gt;=Y458,0),0),"")</f>
        <v>1</v>
      </c>
      <c r="AA458" s="194">
        <f t="shared" ca="1" si="400"/>
        <v>3.2000000000000006E-3</v>
      </c>
      <c r="AD458" s="194">
        <f t="shared" si="401"/>
        <v>0</v>
      </c>
      <c r="AE458" s="19">
        <f ca="1"/>
        <v>0</v>
      </c>
      <c r="AF458" s="19">
        <f t="shared" ca="1" si="402"/>
        <v>0</v>
      </c>
      <c r="AI458" s="198" cm="1">
        <f t="array" ref="AI458">IFERROR(MATCH(TRUE,INDEX($B$14:$B$117&gt;=AH458,0),0),"")</f>
        <v>1</v>
      </c>
      <c r="AJ458" s="194">
        <f t="shared" ca="1" si="403"/>
        <v>3.2000000000000006E-3</v>
      </c>
      <c r="AM458" s="194">
        <f t="shared" si="404"/>
        <v>0</v>
      </c>
      <c r="AN458" s="19">
        <f ca="1"/>
        <v>0</v>
      </c>
      <c r="AO458" s="19">
        <f t="shared" ca="1" si="405"/>
        <v>0</v>
      </c>
      <c r="AR458" s="198" cm="1">
        <f t="array" ref="AR458">IFERROR(MATCH(TRUE,INDEX($B$14:$B$117&gt;=AQ458,0),0),"")</f>
        <v>1</v>
      </c>
      <c r="AS458" s="194">
        <f t="shared" ca="1" si="406"/>
        <v>3.2000000000000006E-3</v>
      </c>
      <c r="AV458" s="194">
        <f t="shared" si="407"/>
        <v>0</v>
      </c>
      <c r="AW458" s="19">
        <f ca="1"/>
        <v>0</v>
      </c>
      <c r="AX458" s="19">
        <f t="shared" ca="1" si="408"/>
        <v>0</v>
      </c>
      <c r="BA458" s="198" cm="1">
        <f t="array" ref="BA458">IFERROR(MATCH(TRUE,INDEX($B$14:$B$117&gt;=AZ458,0),0),"")</f>
        <v>1</v>
      </c>
      <c r="BB458" s="194">
        <f t="shared" ca="1" si="409"/>
        <v>3.2000000000000006E-3</v>
      </c>
      <c r="BE458" s="194">
        <f t="shared" si="410"/>
        <v>0</v>
      </c>
      <c r="BF458" s="19">
        <f ca="1"/>
        <v>0</v>
      </c>
      <c r="BG458" s="19">
        <f t="shared" ca="1" si="411"/>
        <v>0</v>
      </c>
      <c r="BJ458" s="198" cm="1">
        <f t="array" ref="BJ458">IFERROR(MATCH(TRUE,INDEX($B$14:$B$117&gt;=BI458,0),0),"")</f>
        <v>1</v>
      </c>
      <c r="BK458" s="194">
        <f t="shared" ca="1" si="412"/>
        <v>3.2000000000000006E-3</v>
      </c>
      <c r="BN458" s="194">
        <f t="shared" si="413"/>
        <v>0</v>
      </c>
      <c r="BO458" s="19">
        <f ca="1"/>
        <v>0</v>
      </c>
      <c r="BP458" s="19">
        <f t="shared" ca="1" si="414"/>
        <v>0</v>
      </c>
      <c r="BS458" s="198" cm="1">
        <f t="array" ref="BS458">IFERROR(MATCH(TRUE,INDEX($B$14:$B$117&gt;=BR458,0),0),"")</f>
        <v>1</v>
      </c>
      <c r="BT458" s="194">
        <f t="shared" ca="1" si="415"/>
        <v>3.2000000000000006E-3</v>
      </c>
      <c r="BW458" s="194">
        <f t="shared" si="416"/>
        <v>0</v>
      </c>
      <c r="BX458" s="19">
        <f ca="1"/>
        <v>0</v>
      </c>
      <c r="BY458" s="19">
        <f t="shared" ca="1" si="417"/>
        <v>0</v>
      </c>
      <c r="CB458" s="198" cm="1">
        <f t="array" ref="CB458">IFERROR(MATCH(TRUE,INDEX($B$14:$B$117&gt;=CA458,0),0),"")</f>
        <v>1</v>
      </c>
      <c r="CC458" s="194">
        <f t="shared" ca="1" si="418"/>
        <v>3.2000000000000006E-3</v>
      </c>
      <c r="CF458" s="194">
        <f t="shared" si="419"/>
        <v>0</v>
      </c>
      <c r="CG458" s="19">
        <f ca="1"/>
        <v>0</v>
      </c>
      <c r="CH458" s="19">
        <f t="shared" ca="1" si="420"/>
        <v>0</v>
      </c>
      <c r="CK458" s="198" cm="1">
        <f t="array" ref="CK458">IFERROR(MATCH(TRUE,INDEX($B$14:$B$117&gt;=CJ458,0),0),"")</f>
        <v>1</v>
      </c>
      <c r="CL458" s="194">
        <f t="shared" ca="1" si="421"/>
        <v>3.2000000000000006E-3</v>
      </c>
      <c r="CO458" s="194">
        <f t="shared" si="422"/>
        <v>0</v>
      </c>
      <c r="CP458" s="19">
        <f ca="1"/>
        <v>0</v>
      </c>
      <c r="CQ458" s="19">
        <f t="shared" ca="1" si="423"/>
        <v>0</v>
      </c>
      <c r="CT458" s="198" cm="1">
        <f t="array" ref="CT458">IFERROR(MATCH(TRUE,INDEX($B$14:$B$117&gt;=CS458,0),0),"")</f>
        <v>1</v>
      </c>
      <c r="CU458" s="194">
        <f t="shared" ca="1" si="424"/>
        <v>3.2000000000000006E-3</v>
      </c>
      <c r="CX458" s="194">
        <f t="shared" si="425"/>
        <v>0</v>
      </c>
      <c r="CY458" s="19" t="e">
        <f ca="1"/>
        <v>#N/A</v>
      </c>
      <c r="CZ458" s="19" t="e">
        <f t="shared" ca="1" si="426"/>
        <v>#N/A</v>
      </c>
      <c r="DC458" s="198" cm="1">
        <f t="array" ref="DC458">IFERROR(MATCH(TRUE,INDEX($B$14:$B$117&gt;=DB458,0),0),"")</f>
        <v>1</v>
      </c>
      <c r="DD458" s="194">
        <f t="shared" ca="1" si="427"/>
        <v>3.2000000000000006E-3</v>
      </c>
      <c r="DG458" s="194">
        <f t="shared" si="428"/>
        <v>0</v>
      </c>
      <c r="DH458" s="19" t="e">
        <f ca="1"/>
        <v>#N/A</v>
      </c>
      <c r="DI458" s="19" t="e">
        <f t="shared" ca="1" si="429"/>
        <v>#N/A</v>
      </c>
      <c r="DL458" s="198" cm="1">
        <f t="array" ref="DL458">IFERROR(MATCH(TRUE,INDEX($B$14:$B$117&gt;=DK458,0),0),"")</f>
        <v>1</v>
      </c>
      <c r="DM458" s="194">
        <f t="shared" ca="1" si="430"/>
        <v>3.2000000000000006E-3</v>
      </c>
      <c r="DP458" s="194">
        <f t="shared" si="431"/>
        <v>0</v>
      </c>
      <c r="DQ458" s="19" t="e">
        <f ca="1"/>
        <v>#N/A</v>
      </c>
      <c r="DR458" s="19" t="e">
        <f t="shared" ca="1" si="432"/>
        <v>#N/A</v>
      </c>
      <c r="DU458" s="198" cm="1">
        <f t="array" ref="DU458">IFERROR(MATCH(TRUE,INDEX($B$14:$B$117&gt;=DT458,0),0),"")</f>
        <v>1</v>
      </c>
      <c r="DV458" s="194">
        <f t="shared" ca="1" si="433"/>
        <v>3.2000000000000006E-3</v>
      </c>
      <c r="DY458" s="194">
        <f t="shared" si="434"/>
        <v>0</v>
      </c>
      <c r="DZ458" s="19" t="e">
        <f ca="1"/>
        <v>#N/A</v>
      </c>
      <c r="EA458" s="19" t="e">
        <f t="shared" ca="1" si="435"/>
        <v>#N/A</v>
      </c>
      <c r="ED458" s="198" cm="1">
        <f t="array" ref="ED458">IFERROR(MATCH(TRUE,INDEX($B$14:$B$117&gt;=EC458,0),0),"")</f>
        <v>1</v>
      </c>
      <c r="EE458" s="194">
        <f t="shared" ca="1" si="436"/>
        <v>3.2000000000000006E-3</v>
      </c>
      <c r="EH458" s="194">
        <f t="shared" si="437"/>
        <v>0</v>
      </c>
      <c r="EI458" s="19" t="e">
        <f ca="1"/>
        <v>#N/A</v>
      </c>
      <c r="EJ458" s="19" t="e">
        <f t="shared" ca="1" si="438"/>
        <v>#N/A</v>
      </c>
      <c r="EM458" s="198" cm="1">
        <f t="array" ref="EM458">IFERROR(MATCH(TRUE,INDEX($B$14:$B$117&gt;=EL458,0),0),"")</f>
        <v>1</v>
      </c>
      <c r="EN458" s="194">
        <f t="shared" ca="1" si="439"/>
        <v>3.2000000000000006E-3</v>
      </c>
      <c r="EQ458" s="194">
        <f t="shared" si="440"/>
        <v>0</v>
      </c>
      <c r="ER458" s="19" t="e">
        <f ca="1"/>
        <v>#N/A</v>
      </c>
      <c r="ES458" s="19" t="e">
        <f t="shared" ca="1" si="441"/>
        <v>#N/A</v>
      </c>
      <c r="EV458" s="198" cm="1">
        <f t="array" ref="EV458">IFERROR(MATCH(TRUE,INDEX($B$14:$B$117&gt;=EU458,0),0),"")</f>
        <v>1</v>
      </c>
      <c r="EW458" s="194">
        <f t="shared" ca="1" si="442"/>
        <v>3.2000000000000006E-3</v>
      </c>
      <c r="EZ458" s="194">
        <f t="shared" si="443"/>
        <v>0</v>
      </c>
      <c r="FA458" s="19" t="e">
        <f ca="1"/>
        <v>#N/A</v>
      </c>
      <c r="FB458" s="19" t="e">
        <f t="shared" ca="1" si="444"/>
        <v>#N/A</v>
      </c>
      <c r="FE458" s="198" cm="1">
        <f t="array" ref="FE458">IFERROR(MATCH(TRUE,INDEX($B$14:$B$117&gt;=FD458,0),0),"")</f>
        <v>1</v>
      </c>
      <c r="FF458" s="194">
        <f t="shared" ca="1" si="445"/>
        <v>3.2000000000000006E-3</v>
      </c>
      <c r="FI458" s="194">
        <f t="shared" si="446"/>
        <v>0</v>
      </c>
      <c r="FJ458" s="19" t="e">
        <f ca="1"/>
        <v>#N/A</v>
      </c>
      <c r="FK458" s="19" t="e">
        <f t="shared" ca="1" si="447"/>
        <v>#N/A</v>
      </c>
      <c r="FN458" s="198" cm="1">
        <f t="array" ref="FN458">IFERROR(MATCH(TRUE,INDEX($B$14:$B$117&gt;=FM458,0),0),"")</f>
        <v>1</v>
      </c>
      <c r="FO458" s="194">
        <f t="shared" ca="1" si="448"/>
        <v>3.2000000000000006E-3</v>
      </c>
      <c r="FR458" s="194">
        <f t="shared" si="449"/>
        <v>0</v>
      </c>
      <c r="FS458" s="19" t="e">
        <f ca="1"/>
        <v>#N/A</v>
      </c>
      <c r="FT458" s="19" t="e">
        <f t="shared" ca="1" si="450"/>
        <v>#N/A</v>
      </c>
      <c r="FW458" s="198" cm="1">
        <f t="array" ref="FW458">IFERROR(MATCH(TRUE,INDEX($B$14:$B$117&gt;=FV458,0),0),"")</f>
        <v>1</v>
      </c>
      <c r="FX458" s="194">
        <f t="shared" ca="1" si="451"/>
        <v>3.2000000000000006E-3</v>
      </c>
      <c r="GA458" s="194">
        <f t="shared" si="452"/>
        <v>0</v>
      </c>
      <c r="GB458" s="19" t="e">
        <f ca="1"/>
        <v>#N/A</v>
      </c>
      <c r="GC458" s="19" t="e">
        <f t="shared" ca="1" si="453"/>
        <v>#N/A</v>
      </c>
    </row>
    <row r="459" spans="8:185" x14ac:dyDescent="0.2">
      <c r="H459" s="198" cm="1">
        <f t="array" ref="H459">IFERROR(MATCH(TRUE,INDEX($B$14:$B$117&gt;=G459,0),0),"")</f>
        <v>1</v>
      </c>
      <c r="I459" s="194">
        <f t="shared" ca="1" si="398"/>
        <v>3.2000000000000006E-3</v>
      </c>
      <c r="L459" s="194">
        <f t="shared" si="454"/>
        <v>0</v>
      </c>
      <c r="M459" s="19">
        <f ca="1"/>
        <v>0</v>
      </c>
      <c r="N459" s="19">
        <f t="shared" ca="1" si="455"/>
        <v>0</v>
      </c>
      <c r="Q459" s="198" cm="1">
        <f t="array" ref="Q459">IFERROR(MATCH(TRUE,INDEX($B$14:$B$117&gt;=P459,0),0),"")</f>
        <v>1</v>
      </c>
      <c r="R459" s="194">
        <f t="shared" ca="1" si="399"/>
        <v>3.2000000000000006E-3</v>
      </c>
      <c r="U459" s="194">
        <f t="shared" si="456"/>
        <v>0</v>
      </c>
      <c r="V459" s="19">
        <f ca="1"/>
        <v>0</v>
      </c>
      <c r="W459" s="19">
        <f t="shared" ca="1" si="457"/>
        <v>0</v>
      </c>
      <c r="Z459" s="198" cm="1">
        <f t="array" ref="Z459">IFERROR(MATCH(TRUE,INDEX($B$14:$B$117&gt;=Y459,0),0),"")</f>
        <v>1</v>
      </c>
      <c r="AA459" s="194">
        <f t="shared" ca="1" si="400"/>
        <v>3.2000000000000006E-3</v>
      </c>
      <c r="AD459" s="194">
        <f t="shared" si="401"/>
        <v>0</v>
      </c>
      <c r="AE459" s="19">
        <f ca="1"/>
        <v>0</v>
      </c>
      <c r="AF459" s="19">
        <f t="shared" ca="1" si="402"/>
        <v>0</v>
      </c>
      <c r="AI459" s="198" cm="1">
        <f t="array" ref="AI459">IFERROR(MATCH(TRUE,INDEX($B$14:$B$117&gt;=AH459,0),0),"")</f>
        <v>1</v>
      </c>
      <c r="AJ459" s="194">
        <f t="shared" ca="1" si="403"/>
        <v>3.2000000000000006E-3</v>
      </c>
      <c r="AM459" s="194">
        <f t="shared" si="404"/>
        <v>0</v>
      </c>
      <c r="AN459" s="19">
        <f ca="1"/>
        <v>0</v>
      </c>
      <c r="AO459" s="19">
        <f t="shared" ca="1" si="405"/>
        <v>0</v>
      </c>
      <c r="AR459" s="198" cm="1">
        <f t="array" ref="AR459">IFERROR(MATCH(TRUE,INDEX($B$14:$B$117&gt;=AQ459,0),0),"")</f>
        <v>1</v>
      </c>
      <c r="AS459" s="194">
        <f t="shared" ca="1" si="406"/>
        <v>3.2000000000000006E-3</v>
      </c>
      <c r="AV459" s="194">
        <f t="shared" si="407"/>
        <v>0</v>
      </c>
      <c r="AW459" s="19">
        <f ca="1"/>
        <v>0</v>
      </c>
      <c r="AX459" s="19">
        <f t="shared" ca="1" si="408"/>
        <v>0</v>
      </c>
      <c r="BA459" s="198" cm="1">
        <f t="array" ref="BA459">IFERROR(MATCH(TRUE,INDEX($B$14:$B$117&gt;=AZ459,0),0),"")</f>
        <v>1</v>
      </c>
      <c r="BB459" s="194">
        <f t="shared" ca="1" si="409"/>
        <v>3.2000000000000006E-3</v>
      </c>
      <c r="BE459" s="194">
        <f t="shared" si="410"/>
        <v>0</v>
      </c>
      <c r="BF459" s="19">
        <f ca="1"/>
        <v>0</v>
      </c>
      <c r="BG459" s="19">
        <f t="shared" ca="1" si="411"/>
        <v>0</v>
      </c>
      <c r="BJ459" s="198" cm="1">
        <f t="array" ref="BJ459">IFERROR(MATCH(TRUE,INDEX($B$14:$B$117&gt;=BI459,0),0),"")</f>
        <v>1</v>
      </c>
      <c r="BK459" s="194">
        <f t="shared" ca="1" si="412"/>
        <v>3.2000000000000006E-3</v>
      </c>
      <c r="BN459" s="194">
        <f t="shared" si="413"/>
        <v>0</v>
      </c>
      <c r="BO459" s="19">
        <f ca="1"/>
        <v>0</v>
      </c>
      <c r="BP459" s="19">
        <f t="shared" ca="1" si="414"/>
        <v>0</v>
      </c>
      <c r="BS459" s="198" cm="1">
        <f t="array" ref="BS459">IFERROR(MATCH(TRUE,INDEX($B$14:$B$117&gt;=BR459,0),0),"")</f>
        <v>1</v>
      </c>
      <c r="BT459" s="194">
        <f t="shared" ca="1" si="415"/>
        <v>3.2000000000000006E-3</v>
      </c>
      <c r="BW459" s="194">
        <f t="shared" si="416"/>
        <v>0</v>
      </c>
      <c r="BX459" s="19">
        <f ca="1"/>
        <v>0</v>
      </c>
      <c r="BY459" s="19">
        <f t="shared" ca="1" si="417"/>
        <v>0</v>
      </c>
      <c r="CB459" s="198" cm="1">
        <f t="array" ref="CB459">IFERROR(MATCH(TRUE,INDEX($B$14:$B$117&gt;=CA459,0),0),"")</f>
        <v>1</v>
      </c>
      <c r="CC459" s="194">
        <f t="shared" ca="1" si="418"/>
        <v>3.2000000000000006E-3</v>
      </c>
      <c r="CF459" s="194">
        <f t="shared" si="419"/>
        <v>0</v>
      </c>
      <c r="CG459" s="19">
        <f ca="1"/>
        <v>0</v>
      </c>
      <c r="CH459" s="19">
        <f t="shared" ca="1" si="420"/>
        <v>0</v>
      </c>
      <c r="CK459" s="198" cm="1">
        <f t="array" ref="CK459">IFERROR(MATCH(TRUE,INDEX($B$14:$B$117&gt;=CJ459,0),0),"")</f>
        <v>1</v>
      </c>
      <c r="CL459" s="194">
        <f t="shared" ca="1" si="421"/>
        <v>3.2000000000000006E-3</v>
      </c>
      <c r="CO459" s="194">
        <f t="shared" si="422"/>
        <v>0</v>
      </c>
      <c r="CP459" s="19">
        <f ca="1"/>
        <v>0</v>
      </c>
      <c r="CQ459" s="19">
        <f t="shared" ca="1" si="423"/>
        <v>0</v>
      </c>
      <c r="CT459" s="198" cm="1">
        <f t="array" ref="CT459">IFERROR(MATCH(TRUE,INDEX($B$14:$B$117&gt;=CS459,0),0),"")</f>
        <v>1</v>
      </c>
      <c r="CU459" s="194">
        <f t="shared" ca="1" si="424"/>
        <v>3.2000000000000006E-3</v>
      </c>
      <c r="CX459" s="194">
        <f t="shared" si="425"/>
        <v>0</v>
      </c>
      <c r="CY459" s="19" t="e">
        <f ca="1"/>
        <v>#N/A</v>
      </c>
      <c r="CZ459" s="19" t="e">
        <f t="shared" ca="1" si="426"/>
        <v>#N/A</v>
      </c>
      <c r="DC459" s="198" cm="1">
        <f t="array" ref="DC459">IFERROR(MATCH(TRUE,INDEX($B$14:$B$117&gt;=DB459,0),0),"")</f>
        <v>1</v>
      </c>
      <c r="DD459" s="194">
        <f t="shared" ca="1" si="427"/>
        <v>3.2000000000000006E-3</v>
      </c>
      <c r="DG459" s="194">
        <f t="shared" si="428"/>
        <v>0</v>
      </c>
      <c r="DH459" s="19" t="e">
        <f ca="1"/>
        <v>#N/A</v>
      </c>
      <c r="DI459" s="19" t="e">
        <f t="shared" ca="1" si="429"/>
        <v>#N/A</v>
      </c>
      <c r="DL459" s="198" cm="1">
        <f t="array" ref="DL459">IFERROR(MATCH(TRUE,INDEX($B$14:$B$117&gt;=DK459,0),0),"")</f>
        <v>1</v>
      </c>
      <c r="DM459" s="194">
        <f t="shared" ca="1" si="430"/>
        <v>3.2000000000000006E-3</v>
      </c>
      <c r="DP459" s="194">
        <f t="shared" si="431"/>
        <v>0</v>
      </c>
      <c r="DQ459" s="19" t="e">
        <f ca="1"/>
        <v>#N/A</v>
      </c>
      <c r="DR459" s="19" t="e">
        <f t="shared" ca="1" si="432"/>
        <v>#N/A</v>
      </c>
      <c r="DU459" s="198" cm="1">
        <f t="array" ref="DU459">IFERROR(MATCH(TRUE,INDEX($B$14:$B$117&gt;=DT459,0),0),"")</f>
        <v>1</v>
      </c>
      <c r="DV459" s="194">
        <f t="shared" ca="1" si="433"/>
        <v>3.2000000000000006E-3</v>
      </c>
      <c r="DY459" s="194">
        <f t="shared" si="434"/>
        <v>0</v>
      </c>
      <c r="DZ459" s="19" t="e">
        <f ca="1"/>
        <v>#N/A</v>
      </c>
      <c r="EA459" s="19" t="e">
        <f t="shared" ca="1" si="435"/>
        <v>#N/A</v>
      </c>
      <c r="ED459" s="198" cm="1">
        <f t="array" ref="ED459">IFERROR(MATCH(TRUE,INDEX($B$14:$B$117&gt;=EC459,0),0),"")</f>
        <v>1</v>
      </c>
      <c r="EE459" s="194">
        <f t="shared" ca="1" si="436"/>
        <v>3.2000000000000006E-3</v>
      </c>
      <c r="EH459" s="194">
        <f t="shared" si="437"/>
        <v>0</v>
      </c>
      <c r="EI459" s="19" t="e">
        <f ca="1"/>
        <v>#N/A</v>
      </c>
      <c r="EJ459" s="19" t="e">
        <f t="shared" ca="1" si="438"/>
        <v>#N/A</v>
      </c>
      <c r="EM459" s="198" cm="1">
        <f t="array" ref="EM459">IFERROR(MATCH(TRUE,INDEX($B$14:$B$117&gt;=EL459,0),0),"")</f>
        <v>1</v>
      </c>
      <c r="EN459" s="194">
        <f t="shared" ca="1" si="439"/>
        <v>3.2000000000000006E-3</v>
      </c>
      <c r="EQ459" s="194">
        <f t="shared" si="440"/>
        <v>0</v>
      </c>
      <c r="ER459" s="19" t="e">
        <f ca="1"/>
        <v>#N/A</v>
      </c>
      <c r="ES459" s="19" t="e">
        <f t="shared" ca="1" si="441"/>
        <v>#N/A</v>
      </c>
      <c r="EV459" s="198" cm="1">
        <f t="array" ref="EV459">IFERROR(MATCH(TRUE,INDEX($B$14:$B$117&gt;=EU459,0),0),"")</f>
        <v>1</v>
      </c>
      <c r="EW459" s="194">
        <f t="shared" ca="1" si="442"/>
        <v>3.2000000000000006E-3</v>
      </c>
      <c r="EZ459" s="194">
        <f t="shared" si="443"/>
        <v>0</v>
      </c>
      <c r="FA459" s="19" t="e">
        <f ca="1"/>
        <v>#N/A</v>
      </c>
      <c r="FB459" s="19" t="e">
        <f t="shared" ca="1" si="444"/>
        <v>#N/A</v>
      </c>
      <c r="FE459" s="198" cm="1">
        <f t="array" ref="FE459">IFERROR(MATCH(TRUE,INDEX($B$14:$B$117&gt;=FD459,0),0),"")</f>
        <v>1</v>
      </c>
      <c r="FF459" s="194">
        <f t="shared" ca="1" si="445"/>
        <v>3.2000000000000006E-3</v>
      </c>
      <c r="FI459" s="194">
        <f t="shared" si="446"/>
        <v>0</v>
      </c>
      <c r="FJ459" s="19" t="e">
        <f ca="1"/>
        <v>#N/A</v>
      </c>
      <c r="FK459" s="19" t="e">
        <f t="shared" ca="1" si="447"/>
        <v>#N/A</v>
      </c>
      <c r="FN459" s="198" cm="1">
        <f t="array" ref="FN459">IFERROR(MATCH(TRUE,INDEX($B$14:$B$117&gt;=FM459,0),0),"")</f>
        <v>1</v>
      </c>
      <c r="FO459" s="194">
        <f t="shared" ca="1" si="448"/>
        <v>3.2000000000000006E-3</v>
      </c>
      <c r="FR459" s="194">
        <f t="shared" si="449"/>
        <v>0</v>
      </c>
      <c r="FS459" s="19" t="e">
        <f ca="1"/>
        <v>#N/A</v>
      </c>
      <c r="FT459" s="19" t="e">
        <f t="shared" ca="1" si="450"/>
        <v>#N/A</v>
      </c>
      <c r="FW459" s="198" cm="1">
        <f t="array" ref="FW459">IFERROR(MATCH(TRUE,INDEX($B$14:$B$117&gt;=FV459,0),0),"")</f>
        <v>1</v>
      </c>
      <c r="FX459" s="194">
        <f t="shared" ca="1" si="451"/>
        <v>3.2000000000000006E-3</v>
      </c>
      <c r="GA459" s="194">
        <f t="shared" si="452"/>
        <v>0</v>
      </c>
      <c r="GB459" s="19" t="e">
        <f ca="1"/>
        <v>#N/A</v>
      </c>
      <c r="GC459" s="19" t="e">
        <f t="shared" ca="1" si="453"/>
        <v>#N/A</v>
      </c>
    </row>
    <row r="460" spans="8:185" x14ac:dyDescent="0.2">
      <c r="H460" s="198" cm="1">
        <f t="array" ref="H460">IFERROR(MATCH(TRUE,INDEX($B$14:$B$117&gt;=G460,0),0),"")</f>
        <v>1</v>
      </c>
      <c r="I460" s="194">
        <f t="shared" ca="1" si="398"/>
        <v>3.2000000000000006E-3</v>
      </c>
      <c r="L460" s="194">
        <f t="shared" si="454"/>
        <v>0</v>
      </c>
      <c r="M460" s="19">
        <f ca="1"/>
        <v>0</v>
      </c>
      <c r="N460" s="19">
        <f t="shared" ca="1" si="455"/>
        <v>0</v>
      </c>
      <c r="Q460" s="198" cm="1">
        <f t="array" ref="Q460">IFERROR(MATCH(TRUE,INDEX($B$14:$B$117&gt;=P460,0),0),"")</f>
        <v>1</v>
      </c>
      <c r="R460" s="194">
        <f t="shared" ca="1" si="399"/>
        <v>3.2000000000000006E-3</v>
      </c>
      <c r="U460" s="194">
        <f t="shared" si="456"/>
        <v>0</v>
      </c>
      <c r="V460" s="19">
        <f ca="1"/>
        <v>0</v>
      </c>
      <c r="W460" s="19">
        <f t="shared" ca="1" si="457"/>
        <v>0</v>
      </c>
      <c r="Z460" s="198" cm="1">
        <f t="array" ref="Z460">IFERROR(MATCH(TRUE,INDEX($B$14:$B$117&gt;=Y460,0),0),"")</f>
        <v>1</v>
      </c>
      <c r="AA460" s="194">
        <f t="shared" ca="1" si="400"/>
        <v>3.2000000000000006E-3</v>
      </c>
      <c r="AD460" s="194">
        <f t="shared" si="401"/>
        <v>0</v>
      </c>
      <c r="AE460" s="19">
        <f ca="1"/>
        <v>0</v>
      </c>
      <c r="AF460" s="19">
        <f t="shared" ca="1" si="402"/>
        <v>0</v>
      </c>
      <c r="AI460" s="198" cm="1">
        <f t="array" ref="AI460">IFERROR(MATCH(TRUE,INDEX($B$14:$B$117&gt;=AH460,0),0),"")</f>
        <v>1</v>
      </c>
      <c r="AJ460" s="194">
        <f t="shared" ca="1" si="403"/>
        <v>3.2000000000000006E-3</v>
      </c>
      <c r="AM460" s="194">
        <f t="shared" si="404"/>
        <v>0</v>
      </c>
      <c r="AN460" s="19">
        <f ca="1"/>
        <v>0</v>
      </c>
      <c r="AO460" s="19">
        <f t="shared" ca="1" si="405"/>
        <v>0</v>
      </c>
      <c r="AR460" s="198" cm="1">
        <f t="array" ref="AR460">IFERROR(MATCH(TRUE,INDEX($B$14:$B$117&gt;=AQ460,0),0),"")</f>
        <v>1</v>
      </c>
      <c r="AS460" s="194">
        <f t="shared" ca="1" si="406"/>
        <v>3.2000000000000006E-3</v>
      </c>
      <c r="AV460" s="194">
        <f t="shared" si="407"/>
        <v>0</v>
      </c>
      <c r="AW460" s="19">
        <f ca="1"/>
        <v>0</v>
      </c>
      <c r="AX460" s="19">
        <f t="shared" ca="1" si="408"/>
        <v>0</v>
      </c>
      <c r="BA460" s="198" cm="1">
        <f t="array" ref="BA460">IFERROR(MATCH(TRUE,INDEX($B$14:$B$117&gt;=AZ460,0),0),"")</f>
        <v>1</v>
      </c>
      <c r="BB460" s="194">
        <f t="shared" ca="1" si="409"/>
        <v>3.2000000000000006E-3</v>
      </c>
      <c r="BE460" s="194">
        <f t="shared" si="410"/>
        <v>0</v>
      </c>
      <c r="BF460" s="19">
        <f ca="1"/>
        <v>0</v>
      </c>
      <c r="BG460" s="19">
        <f t="shared" ca="1" si="411"/>
        <v>0</v>
      </c>
      <c r="BJ460" s="198" cm="1">
        <f t="array" ref="BJ460">IFERROR(MATCH(TRUE,INDEX($B$14:$B$117&gt;=BI460,0),0),"")</f>
        <v>1</v>
      </c>
      <c r="BK460" s="194">
        <f t="shared" ca="1" si="412"/>
        <v>3.2000000000000006E-3</v>
      </c>
      <c r="BN460" s="194">
        <f t="shared" si="413"/>
        <v>0</v>
      </c>
      <c r="BO460" s="19">
        <f ca="1"/>
        <v>0</v>
      </c>
      <c r="BP460" s="19">
        <f t="shared" ca="1" si="414"/>
        <v>0</v>
      </c>
      <c r="BS460" s="198" cm="1">
        <f t="array" ref="BS460">IFERROR(MATCH(TRUE,INDEX($B$14:$B$117&gt;=BR460,0),0),"")</f>
        <v>1</v>
      </c>
      <c r="BT460" s="194">
        <f t="shared" ca="1" si="415"/>
        <v>3.2000000000000006E-3</v>
      </c>
      <c r="BW460" s="194">
        <f t="shared" si="416"/>
        <v>0</v>
      </c>
      <c r="BX460" s="19">
        <f ca="1"/>
        <v>0</v>
      </c>
      <c r="BY460" s="19">
        <f t="shared" ca="1" si="417"/>
        <v>0</v>
      </c>
      <c r="CB460" s="198" cm="1">
        <f t="array" ref="CB460">IFERROR(MATCH(TRUE,INDEX($B$14:$B$117&gt;=CA460,0),0),"")</f>
        <v>1</v>
      </c>
      <c r="CC460" s="194">
        <f t="shared" ca="1" si="418"/>
        <v>3.2000000000000006E-3</v>
      </c>
      <c r="CF460" s="194">
        <f t="shared" si="419"/>
        <v>0</v>
      </c>
      <c r="CG460" s="19">
        <f ca="1"/>
        <v>0</v>
      </c>
      <c r="CH460" s="19">
        <f t="shared" ca="1" si="420"/>
        <v>0</v>
      </c>
      <c r="CK460" s="198" cm="1">
        <f t="array" ref="CK460">IFERROR(MATCH(TRUE,INDEX($B$14:$B$117&gt;=CJ460,0),0),"")</f>
        <v>1</v>
      </c>
      <c r="CL460" s="194">
        <f t="shared" ca="1" si="421"/>
        <v>3.2000000000000006E-3</v>
      </c>
      <c r="CO460" s="194">
        <f t="shared" si="422"/>
        <v>0</v>
      </c>
      <c r="CP460" s="19">
        <f ca="1"/>
        <v>0</v>
      </c>
      <c r="CQ460" s="19">
        <f t="shared" ca="1" si="423"/>
        <v>0</v>
      </c>
      <c r="CT460" s="198" cm="1">
        <f t="array" ref="CT460">IFERROR(MATCH(TRUE,INDEX($B$14:$B$117&gt;=CS460,0),0),"")</f>
        <v>1</v>
      </c>
      <c r="CU460" s="194">
        <f t="shared" ca="1" si="424"/>
        <v>3.2000000000000006E-3</v>
      </c>
      <c r="CX460" s="194">
        <f t="shared" si="425"/>
        <v>0</v>
      </c>
      <c r="CY460" s="19" t="e">
        <f ca="1"/>
        <v>#N/A</v>
      </c>
      <c r="CZ460" s="19" t="e">
        <f t="shared" ca="1" si="426"/>
        <v>#N/A</v>
      </c>
      <c r="DC460" s="198" cm="1">
        <f t="array" ref="DC460">IFERROR(MATCH(TRUE,INDEX($B$14:$B$117&gt;=DB460,0),0),"")</f>
        <v>1</v>
      </c>
      <c r="DD460" s="194">
        <f t="shared" ca="1" si="427"/>
        <v>3.2000000000000006E-3</v>
      </c>
      <c r="DG460" s="194">
        <f t="shared" si="428"/>
        <v>0</v>
      </c>
      <c r="DH460" s="19" t="e">
        <f ca="1"/>
        <v>#N/A</v>
      </c>
      <c r="DI460" s="19" t="e">
        <f t="shared" ca="1" si="429"/>
        <v>#N/A</v>
      </c>
      <c r="DL460" s="198" cm="1">
        <f t="array" ref="DL460">IFERROR(MATCH(TRUE,INDEX($B$14:$B$117&gt;=DK460,0),0),"")</f>
        <v>1</v>
      </c>
      <c r="DM460" s="194">
        <f t="shared" ca="1" si="430"/>
        <v>3.2000000000000006E-3</v>
      </c>
      <c r="DP460" s="194">
        <f t="shared" si="431"/>
        <v>0</v>
      </c>
      <c r="DQ460" s="19" t="e">
        <f ca="1"/>
        <v>#N/A</v>
      </c>
      <c r="DR460" s="19" t="e">
        <f t="shared" ca="1" si="432"/>
        <v>#N/A</v>
      </c>
      <c r="DU460" s="198" cm="1">
        <f t="array" ref="DU460">IFERROR(MATCH(TRUE,INDEX($B$14:$B$117&gt;=DT460,0),0),"")</f>
        <v>1</v>
      </c>
      <c r="DV460" s="194">
        <f t="shared" ca="1" si="433"/>
        <v>3.2000000000000006E-3</v>
      </c>
      <c r="DY460" s="194">
        <f t="shared" si="434"/>
        <v>0</v>
      </c>
      <c r="DZ460" s="19" t="e">
        <f ca="1"/>
        <v>#N/A</v>
      </c>
      <c r="EA460" s="19" t="e">
        <f t="shared" ca="1" si="435"/>
        <v>#N/A</v>
      </c>
      <c r="ED460" s="198" cm="1">
        <f t="array" ref="ED460">IFERROR(MATCH(TRUE,INDEX($B$14:$B$117&gt;=EC460,0),0),"")</f>
        <v>1</v>
      </c>
      <c r="EE460" s="194">
        <f t="shared" ca="1" si="436"/>
        <v>3.2000000000000006E-3</v>
      </c>
      <c r="EH460" s="194">
        <f t="shared" si="437"/>
        <v>0</v>
      </c>
      <c r="EI460" s="19" t="e">
        <f ca="1"/>
        <v>#N/A</v>
      </c>
      <c r="EJ460" s="19" t="e">
        <f t="shared" ca="1" si="438"/>
        <v>#N/A</v>
      </c>
      <c r="EM460" s="198" cm="1">
        <f t="array" ref="EM460">IFERROR(MATCH(TRUE,INDEX($B$14:$B$117&gt;=EL460,0),0),"")</f>
        <v>1</v>
      </c>
      <c r="EN460" s="194">
        <f t="shared" ca="1" si="439"/>
        <v>3.2000000000000006E-3</v>
      </c>
      <c r="EQ460" s="194">
        <f t="shared" si="440"/>
        <v>0</v>
      </c>
      <c r="ER460" s="19" t="e">
        <f ca="1"/>
        <v>#N/A</v>
      </c>
      <c r="ES460" s="19" t="e">
        <f t="shared" ca="1" si="441"/>
        <v>#N/A</v>
      </c>
      <c r="EV460" s="198" cm="1">
        <f t="array" ref="EV460">IFERROR(MATCH(TRUE,INDEX($B$14:$B$117&gt;=EU460,0),0),"")</f>
        <v>1</v>
      </c>
      <c r="EW460" s="194">
        <f t="shared" ca="1" si="442"/>
        <v>3.2000000000000006E-3</v>
      </c>
      <c r="EZ460" s="194">
        <f t="shared" si="443"/>
        <v>0</v>
      </c>
      <c r="FA460" s="19" t="e">
        <f ca="1"/>
        <v>#N/A</v>
      </c>
      <c r="FB460" s="19" t="e">
        <f t="shared" ca="1" si="444"/>
        <v>#N/A</v>
      </c>
      <c r="FE460" s="198" cm="1">
        <f t="array" ref="FE460">IFERROR(MATCH(TRUE,INDEX($B$14:$B$117&gt;=FD460,0),0),"")</f>
        <v>1</v>
      </c>
      <c r="FF460" s="194">
        <f t="shared" ca="1" si="445"/>
        <v>3.2000000000000006E-3</v>
      </c>
      <c r="FI460" s="194">
        <f t="shared" si="446"/>
        <v>0</v>
      </c>
      <c r="FJ460" s="19" t="e">
        <f ca="1"/>
        <v>#N/A</v>
      </c>
      <c r="FK460" s="19" t="e">
        <f t="shared" ca="1" si="447"/>
        <v>#N/A</v>
      </c>
      <c r="FN460" s="198" cm="1">
        <f t="array" ref="FN460">IFERROR(MATCH(TRUE,INDEX($B$14:$B$117&gt;=FM460,0),0),"")</f>
        <v>1</v>
      </c>
      <c r="FO460" s="194">
        <f t="shared" ca="1" si="448"/>
        <v>3.2000000000000006E-3</v>
      </c>
      <c r="FR460" s="194">
        <f t="shared" si="449"/>
        <v>0</v>
      </c>
      <c r="FS460" s="19" t="e">
        <f ca="1"/>
        <v>#N/A</v>
      </c>
      <c r="FT460" s="19" t="e">
        <f t="shared" ca="1" si="450"/>
        <v>#N/A</v>
      </c>
      <c r="FW460" s="198" cm="1">
        <f t="array" ref="FW460">IFERROR(MATCH(TRUE,INDEX($B$14:$B$117&gt;=FV460,0),0),"")</f>
        <v>1</v>
      </c>
      <c r="FX460" s="194">
        <f t="shared" ca="1" si="451"/>
        <v>3.2000000000000006E-3</v>
      </c>
      <c r="GA460" s="194">
        <f t="shared" si="452"/>
        <v>0</v>
      </c>
      <c r="GB460" s="19" t="e">
        <f ca="1"/>
        <v>#N/A</v>
      </c>
      <c r="GC460" s="19" t="e">
        <f t="shared" ca="1" si="453"/>
        <v>#N/A</v>
      </c>
    </row>
    <row r="461" spans="8:185" x14ac:dyDescent="0.2">
      <c r="H461" s="198" cm="1">
        <f t="array" ref="H461">IFERROR(MATCH(TRUE,INDEX($B$14:$B$117&gt;=G461,0),0),"")</f>
        <v>1</v>
      </c>
      <c r="I461" s="194">
        <f t="shared" ca="1" si="398"/>
        <v>3.2000000000000006E-3</v>
      </c>
      <c r="L461" s="194">
        <f t="shared" si="454"/>
        <v>0</v>
      </c>
      <c r="M461" s="19">
        <f ca="1"/>
        <v>0</v>
      </c>
      <c r="N461" s="19">
        <f t="shared" ca="1" si="455"/>
        <v>0</v>
      </c>
      <c r="Q461" s="198" cm="1">
        <f t="array" ref="Q461">IFERROR(MATCH(TRUE,INDEX($B$14:$B$117&gt;=P461,0),0),"")</f>
        <v>1</v>
      </c>
      <c r="R461" s="194">
        <f t="shared" ca="1" si="399"/>
        <v>3.2000000000000006E-3</v>
      </c>
      <c r="U461" s="194">
        <f t="shared" si="456"/>
        <v>0</v>
      </c>
      <c r="V461" s="19">
        <f ca="1"/>
        <v>0</v>
      </c>
      <c r="W461" s="19">
        <f t="shared" ca="1" si="457"/>
        <v>0</v>
      </c>
      <c r="Z461" s="198" cm="1">
        <f t="array" ref="Z461">IFERROR(MATCH(TRUE,INDEX($B$14:$B$117&gt;=Y461,0),0),"")</f>
        <v>1</v>
      </c>
      <c r="AA461" s="194">
        <f t="shared" ca="1" si="400"/>
        <v>3.2000000000000006E-3</v>
      </c>
      <c r="AD461" s="194">
        <f t="shared" si="401"/>
        <v>0</v>
      </c>
      <c r="AE461" s="19">
        <f ca="1"/>
        <v>0</v>
      </c>
      <c r="AF461" s="19">
        <f t="shared" ca="1" si="402"/>
        <v>0</v>
      </c>
      <c r="AI461" s="198" cm="1">
        <f t="array" ref="AI461">IFERROR(MATCH(TRUE,INDEX($B$14:$B$117&gt;=AH461,0),0),"")</f>
        <v>1</v>
      </c>
      <c r="AJ461" s="194">
        <f t="shared" ca="1" si="403"/>
        <v>3.2000000000000006E-3</v>
      </c>
      <c r="AM461" s="194">
        <f t="shared" si="404"/>
        <v>0</v>
      </c>
      <c r="AN461" s="19">
        <f ca="1"/>
        <v>0</v>
      </c>
      <c r="AO461" s="19">
        <f t="shared" ca="1" si="405"/>
        <v>0</v>
      </c>
      <c r="AR461" s="198" cm="1">
        <f t="array" ref="AR461">IFERROR(MATCH(TRUE,INDEX($B$14:$B$117&gt;=AQ461,0),0),"")</f>
        <v>1</v>
      </c>
      <c r="AS461" s="194">
        <f t="shared" ca="1" si="406"/>
        <v>3.2000000000000006E-3</v>
      </c>
      <c r="AV461" s="194">
        <f t="shared" si="407"/>
        <v>0</v>
      </c>
      <c r="AW461" s="19">
        <f ca="1"/>
        <v>0</v>
      </c>
      <c r="AX461" s="19">
        <f t="shared" ca="1" si="408"/>
        <v>0</v>
      </c>
      <c r="BA461" s="198" cm="1">
        <f t="array" ref="BA461">IFERROR(MATCH(TRUE,INDEX($B$14:$B$117&gt;=AZ461,0),0),"")</f>
        <v>1</v>
      </c>
      <c r="BB461" s="194">
        <f t="shared" ca="1" si="409"/>
        <v>3.2000000000000006E-3</v>
      </c>
      <c r="BE461" s="194">
        <f t="shared" si="410"/>
        <v>0</v>
      </c>
      <c r="BF461" s="19">
        <f ca="1"/>
        <v>0</v>
      </c>
      <c r="BG461" s="19">
        <f t="shared" ca="1" si="411"/>
        <v>0</v>
      </c>
      <c r="BJ461" s="198" cm="1">
        <f t="array" ref="BJ461">IFERROR(MATCH(TRUE,INDEX($B$14:$B$117&gt;=BI461,0),0),"")</f>
        <v>1</v>
      </c>
      <c r="BK461" s="194">
        <f t="shared" ca="1" si="412"/>
        <v>3.2000000000000006E-3</v>
      </c>
      <c r="BN461" s="194">
        <f t="shared" si="413"/>
        <v>0</v>
      </c>
      <c r="BO461" s="19">
        <f ca="1"/>
        <v>0</v>
      </c>
      <c r="BP461" s="19">
        <f t="shared" ca="1" si="414"/>
        <v>0</v>
      </c>
      <c r="BS461" s="198" cm="1">
        <f t="array" ref="BS461">IFERROR(MATCH(TRUE,INDEX($B$14:$B$117&gt;=BR461,0),0),"")</f>
        <v>1</v>
      </c>
      <c r="BT461" s="194">
        <f t="shared" ca="1" si="415"/>
        <v>3.2000000000000006E-3</v>
      </c>
      <c r="BW461" s="194">
        <f t="shared" si="416"/>
        <v>0</v>
      </c>
      <c r="BX461" s="19">
        <f ca="1"/>
        <v>0</v>
      </c>
      <c r="BY461" s="19">
        <f t="shared" ca="1" si="417"/>
        <v>0</v>
      </c>
      <c r="CB461" s="198" cm="1">
        <f t="array" ref="CB461">IFERROR(MATCH(TRUE,INDEX($B$14:$B$117&gt;=CA461,0),0),"")</f>
        <v>1</v>
      </c>
      <c r="CC461" s="194">
        <f t="shared" ca="1" si="418"/>
        <v>3.2000000000000006E-3</v>
      </c>
      <c r="CF461" s="194">
        <f t="shared" si="419"/>
        <v>0</v>
      </c>
      <c r="CG461" s="19">
        <f ca="1"/>
        <v>0</v>
      </c>
      <c r="CH461" s="19">
        <f t="shared" ca="1" si="420"/>
        <v>0</v>
      </c>
      <c r="CK461" s="198" cm="1">
        <f t="array" ref="CK461">IFERROR(MATCH(TRUE,INDEX($B$14:$B$117&gt;=CJ461,0),0),"")</f>
        <v>1</v>
      </c>
      <c r="CL461" s="194">
        <f t="shared" ca="1" si="421"/>
        <v>3.2000000000000006E-3</v>
      </c>
      <c r="CO461" s="194">
        <f t="shared" si="422"/>
        <v>0</v>
      </c>
      <c r="CP461" s="19">
        <f ca="1"/>
        <v>0</v>
      </c>
      <c r="CQ461" s="19">
        <f t="shared" ca="1" si="423"/>
        <v>0</v>
      </c>
      <c r="CT461" s="198" cm="1">
        <f t="array" ref="CT461">IFERROR(MATCH(TRUE,INDEX($B$14:$B$117&gt;=CS461,0),0),"")</f>
        <v>1</v>
      </c>
      <c r="CU461" s="194">
        <f t="shared" ca="1" si="424"/>
        <v>3.2000000000000006E-3</v>
      </c>
      <c r="CX461" s="194">
        <f t="shared" si="425"/>
        <v>0</v>
      </c>
      <c r="CY461" s="19" t="e">
        <f ca="1"/>
        <v>#N/A</v>
      </c>
      <c r="CZ461" s="19" t="e">
        <f t="shared" ca="1" si="426"/>
        <v>#N/A</v>
      </c>
      <c r="DC461" s="198" cm="1">
        <f t="array" ref="DC461">IFERROR(MATCH(TRUE,INDEX($B$14:$B$117&gt;=DB461,0),0),"")</f>
        <v>1</v>
      </c>
      <c r="DD461" s="194">
        <f t="shared" ca="1" si="427"/>
        <v>3.2000000000000006E-3</v>
      </c>
      <c r="DG461" s="194">
        <f t="shared" si="428"/>
        <v>0</v>
      </c>
      <c r="DH461" s="19" t="e">
        <f ca="1"/>
        <v>#N/A</v>
      </c>
      <c r="DI461" s="19" t="e">
        <f t="shared" ca="1" si="429"/>
        <v>#N/A</v>
      </c>
      <c r="DL461" s="198" cm="1">
        <f t="array" ref="DL461">IFERROR(MATCH(TRUE,INDEX($B$14:$B$117&gt;=DK461,0),0),"")</f>
        <v>1</v>
      </c>
      <c r="DM461" s="194">
        <f t="shared" ca="1" si="430"/>
        <v>3.2000000000000006E-3</v>
      </c>
      <c r="DP461" s="194">
        <f t="shared" si="431"/>
        <v>0</v>
      </c>
      <c r="DQ461" s="19" t="e">
        <f ca="1"/>
        <v>#N/A</v>
      </c>
      <c r="DR461" s="19" t="e">
        <f t="shared" ca="1" si="432"/>
        <v>#N/A</v>
      </c>
      <c r="DU461" s="198" cm="1">
        <f t="array" ref="DU461">IFERROR(MATCH(TRUE,INDEX($B$14:$B$117&gt;=DT461,0),0),"")</f>
        <v>1</v>
      </c>
      <c r="DV461" s="194">
        <f t="shared" ca="1" si="433"/>
        <v>3.2000000000000006E-3</v>
      </c>
      <c r="DY461" s="194">
        <f t="shared" si="434"/>
        <v>0</v>
      </c>
      <c r="DZ461" s="19" t="e">
        <f ca="1"/>
        <v>#N/A</v>
      </c>
      <c r="EA461" s="19" t="e">
        <f t="shared" ca="1" si="435"/>
        <v>#N/A</v>
      </c>
      <c r="ED461" s="198" cm="1">
        <f t="array" ref="ED461">IFERROR(MATCH(TRUE,INDEX($B$14:$B$117&gt;=EC461,0),0),"")</f>
        <v>1</v>
      </c>
      <c r="EE461" s="194">
        <f t="shared" ca="1" si="436"/>
        <v>3.2000000000000006E-3</v>
      </c>
      <c r="EH461" s="194">
        <f t="shared" si="437"/>
        <v>0</v>
      </c>
      <c r="EI461" s="19" t="e">
        <f ca="1"/>
        <v>#N/A</v>
      </c>
      <c r="EJ461" s="19" t="e">
        <f t="shared" ca="1" si="438"/>
        <v>#N/A</v>
      </c>
      <c r="EM461" s="198" cm="1">
        <f t="array" ref="EM461">IFERROR(MATCH(TRUE,INDEX($B$14:$B$117&gt;=EL461,0),0),"")</f>
        <v>1</v>
      </c>
      <c r="EN461" s="194">
        <f t="shared" ca="1" si="439"/>
        <v>3.2000000000000006E-3</v>
      </c>
      <c r="EQ461" s="194">
        <f t="shared" si="440"/>
        <v>0</v>
      </c>
      <c r="ER461" s="19" t="e">
        <f ca="1"/>
        <v>#N/A</v>
      </c>
      <c r="ES461" s="19" t="e">
        <f t="shared" ca="1" si="441"/>
        <v>#N/A</v>
      </c>
      <c r="EV461" s="198" cm="1">
        <f t="array" ref="EV461">IFERROR(MATCH(TRUE,INDEX($B$14:$B$117&gt;=EU461,0),0),"")</f>
        <v>1</v>
      </c>
      <c r="EW461" s="194">
        <f t="shared" ca="1" si="442"/>
        <v>3.2000000000000006E-3</v>
      </c>
      <c r="EZ461" s="194">
        <f t="shared" si="443"/>
        <v>0</v>
      </c>
      <c r="FA461" s="19" t="e">
        <f ca="1"/>
        <v>#N/A</v>
      </c>
      <c r="FB461" s="19" t="e">
        <f t="shared" ca="1" si="444"/>
        <v>#N/A</v>
      </c>
      <c r="FE461" s="198" cm="1">
        <f t="array" ref="FE461">IFERROR(MATCH(TRUE,INDEX($B$14:$B$117&gt;=FD461,0),0),"")</f>
        <v>1</v>
      </c>
      <c r="FF461" s="194">
        <f t="shared" ca="1" si="445"/>
        <v>3.2000000000000006E-3</v>
      </c>
      <c r="FI461" s="194">
        <f t="shared" si="446"/>
        <v>0</v>
      </c>
      <c r="FJ461" s="19" t="e">
        <f ca="1"/>
        <v>#N/A</v>
      </c>
      <c r="FK461" s="19" t="e">
        <f t="shared" ca="1" si="447"/>
        <v>#N/A</v>
      </c>
      <c r="FN461" s="198" cm="1">
        <f t="array" ref="FN461">IFERROR(MATCH(TRUE,INDEX($B$14:$B$117&gt;=FM461,0),0),"")</f>
        <v>1</v>
      </c>
      <c r="FO461" s="194">
        <f t="shared" ca="1" si="448"/>
        <v>3.2000000000000006E-3</v>
      </c>
      <c r="FR461" s="194">
        <f t="shared" si="449"/>
        <v>0</v>
      </c>
      <c r="FS461" s="19" t="e">
        <f ca="1"/>
        <v>#N/A</v>
      </c>
      <c r="FT461" s="19" t="e">
        <f t="shared" ca="1" si="450"/>
        <v>#N/A</v>
      </c>
      <c r="FW461" s="198" cm="1">
        <f t="array" ref="FW461">IFERROR(MATCH(TRUE,INDEX($B$14:$B$117&gt;=FV461,0),0),"")</f>
        <v>1</v>
      </c>
      <c r="FX461" s="194">
        <f t="shared" ca="1" si="451"/>
        <v>3.2000000000000006E-3</v>
      </c>
      <c r="GA461" s="194">
        <f t="shared" si="452"/>
        <v>0</v>
      </c>
      <c r="GB461" s="19" t="e">
        <f ca="1"/>
        <v>#N/A</v>
      </c>
      <c r="GC461" s="19" t="e">
        <f t="shared" ca="1" si="453"/>
        <v>#N/A</v>
      </c>
    </row>
    <row r="462" spans="8:185" x14ac:dyDescent="0.2">
      <c r="H462" s="198" cm="1">
        <f t="array" ref="H462">IFERROR(MATCH(TRUE,INDEX($B$14:$B$117&gt;=G462,0),0),"")</f>
        <v>1</v>
      </c>
      <c r="I462" s="194">
        <f t="shared" ref="I462:I525" ca="1" si="458">IFERROR(IF(ROUND(G462,3)=1,1,FORECAST(G462,OFFSET($C$14,H462-1,0,2),OFFSET($B$14,H462-1,0,2))),I461+(1-I461)/($K$4-F462))</f>
        <v>3.2000000000000006E-3</v>
      </c>
      <c r="L462" s="194">
        <f t="shared" si="454"/>
        <v>0</v>
      </c>
      <c r="M462" s="19">
        <f ca="1"/>
        <v>0</v>
      </c>
      <c r="N462" s="19">
        <f t="shared" ca="1" si="455"/>
        <v>0</v>
      </c>
      <c r="Q462" s="198" cm="1">
        <f t="array" ref="Q462">IFERROR(MATCH(TRUE,INDEX($B$14:$B$117&gt;=P462,0),0),"")</f>
        <v>1</v>
      </c>
      <c r="R462" s="194">
        <f t="shared" ref="R462:R525" ca="1" si="459">IFERROR(IF(ROUND(P462,3)=1,1,FORECAST(P462,OFFSET($C$14,Q462-1,0,2),OFFSET($B$14,Q462-1,0,2))),R461+(1-R461)/($K$4-O462))</f>
        <v>3.2000000000000006E-3</v>
      </c>
      <c r="U462" s="194">
        <f t="shared" si="456"/>
        <v>0</v>
      </c>
      <c r="V462" s="19">
        <f ca="1"/>
        <v>0</v>
      </c>
      <c r="W462" s="19">
        <f t="shared" ca="1" si="457"/>
        <v>0</v>
      </c>
      <c r="Z462" s="198" cm="1">
        <f t="array" ref="Z462">IFERROR(MATCH(TRUE,INDEX($B$14:$B$117&gt;=Y462,0),0),"")</f>
        <v>1</v>
      </c>
      <c r="AA462" s="194">
        <f t="shared" ref="AA462:AA525" ca="1" si="460">IFERROR(IF(ROUND(Y462,3)=1,1,FORECAST(Y462,OFFSET($C$14,Z462-1,0,2),OFFSET($B$14,Z462-1,0,2))),AA461+(1-AA461)/($K$4-X462))</f>
        <v>3.2000000000000006E-3</v>
      </c>
      <c r="AD462" s="194">
        <f t="shared" ref="AD462:AD525" si="461">IF(AC462-AC461&lt;0,0,AC462-AC461)</f>
        <v>0</v>
      </c>
      <c r="AE462" s="19">
        <f ca="1"/>
        <v>0</v>
      </c>
      <c r="AF462" s="19">
        <f t="shared" ref="AF462:AF525" ca="1" si="462">(AE462*(1+AC$3)^((AC$4-AB462)/12))-AE462</f>
        <v>0</v>
      </c>
      <c r="AI462" s="198" cm="1">
        <f t="array" ref="AI462">IFERROR(MATCH(TRUE,INDEX($B$14:$B$117&gt;=AH462,0),0),"")</f>
        <v>1</v>
      </c>
      <c r="AJ462" s="194">
        <f t="shared" ref="AJ462:AJ525" ca="1" si="463">IFERROR(IF(ROUND(AH462,3)=1,1,FORECAST(AH462,OFFSET($C$14,AI462-1,0,2),OFFSET($B$14,AI462-1,0,2))),AJ461+(1-AJ461)/($K$4-AG462))</f>
        <v>3.2000000000000006E-3</v>
      </c>
      <c r="AM462" s="194">
        <f t="shared" ref="AM462:AM525" si="464">IF(AL462-AL461&lt;0,0,AL462-AL461)</f>
        <v>0</v>
      </c>
      <c r="AN462" s="19">
        <f ca="1"/>
        <v>0</v>
      </c>
      <c r="AO462" s="19">
        <f t="shared" ref="AO462:AO525" ca="1" si="465">(AN462*(1+AL$3)^((AL$4-AK462)/12))-AN462</f>
        <v>0</v>
      </c>
      <c r="AR462" s="198" cm="1">
        <f t="array" ref="AR462">IFERROR(MATCH(TRUE,INDEX($B$14:$B$117&gt;=AQ462,0),0),"")</f>
        <v>1</v>
      </c>
      <c r="AS462" s="194">
        <f t="shared" ref="AS462:AS525" ca="1" si="466">IFERROR(IF(ROUND(AQ462,3)=1,1,FORECAST(AQ462,OFFSET($C$14,AR462-1,0,2),OFFSET($B$14,AR462-1,0,2))),AS461+(1-AS461)/($K$4-AP462))</f>
        <v>3.2000000000000006E-3</v>
      </c>
      <c r="AV462" s="194">
        <f t="shared" ref="AV462:AV525" si="467">IF(AU462-AU461&lt;0,0,AU462-AU461)</f>
        <v>0</v>
      </c>
      <c r="AW462" s="19">
        <f ca="1"/>
        <v>0</v>
      </c>
      <c r="AX462" s="19">
        <f t="shared" ref="AX462:AX525" ca="1" si="468">(AW462*(1+AU$3)^((AU$4-AT462)/12))-AW462</f>
        <v>0</v>
      </c>
      <c r="BA462" s="198" cm="1">
        <f t="array" ref="BA462">IFERROR(MATCH(TRUE,INDEX($B$14:$B$117&gt;=AZ462,0),0),"")</f>
        <v>1</v>
      </c>
      <c r="BB462" s="194">
        <f t="shared" ref="BB462:BB525" ca="1" si="469">IFERROR(IF(ROUND(AZ462,3)=1,1,FORECAST(AZ462,OFFSET($C$14,BA462-1,0,2),OFFSET($B$14,BA462-1,0,2))),BB461+(1-BB461)/($K$4-AY462))</f>
        <v>3.2000000000000006E-3</v>
      </c>
      <c r="BE462" s="194">
        <f t="shared" ref="BE462:BE525" si="470">IF(BD462-BD461&lt;0,0,BD462-BD461)</f>
        <v>0</v>
      </c>
      <c r="BF462" s="19">
        <f ca="1"/>
        <v>0</v>
      </c>
      <c r="BG462" s="19">
        <f t="shared" ref="BG462:BG525" ca="1" si="471">(BF462*(1+BD$3)^((BD$4-BC462)/12))-BF462</f>
        <v>0</v>
      </c>
      <c r="BJ462" s="198" cm="1">
        <f t="array" ref="BJ462">IFERROR(MATCH(TRUE,INDEX($B$14:$B$117&gt;=BI462,0),0),"")</f>
        <v>1</v>
      </c>
      <c r="BK462" s="194">
        <f t="shared" ref="BK462:BK525" ca="1" si="472">IFERROR(IF(ROUND(BI462,3)=1,1,FORECAST(BI462,OFFSET($C$14,BJ462-1,0,2),OFFSET($B$14,BJ462-1,0,2))),BK461+(1-BK461)/($K$4-BH462))</f>
        <v>3.2000000000000006E-3</v>
      </c>
      <c r="BN462" s="194">
        <f t="shared" ref="BN462:BN525" si="473">IF(BM462-BM461&lt;0,0,BM462-BM461)</f>
        <v>0</v>
      </c>
      <c r="BO462" s="19">
        <f ca="1"/>
        <v>0</v>
      </c>
      <c r="BP462" s="19">
        <f t="shared" ref="BP462:BP525" ca="1" si="474">(BO462*(1+BM$3)^((BM$4-BL462)/12))-BO462</f>
        <v>0</v>
      </c>
      <c r="BS462" s="198" cm="1">
        <f t="array" ref="BS462">IFERROR(MATCH(TRUE,INDEX($B$14:$B$117&gt;=BR462,0),0),"")</f>
        <v>1</v>
      </c>
      <c r="BT462" s="194">
        <f t="shared" ref="BT462:BT525" ca="1" si="475">IFERROR(IF(ROUND(BR462,3)=1,1,FORECAST(BR462,OFFSET($C$14,BS462-1,0,2),OFFSET($B$14,BS462-1,0,2))),BT461+(1-BT461)/($K$4-BQ462))</f>
        <v>3.2000000000000006E-3</v>
      </c>
      <c r="BW462" s="194">
        <f t="shared" ref="BW462:BW525" si="476">IF(BV462-BV461&lt;0,0,BV462-BV461)</f>
        <v>0</v>
      </c>
      <c r="BX462" s="19">
        <f ca="1"/>
        <v>0</v>
      </c>
      <c r="BY462" s="19">
        <f t="shared" ref="BY462:BY525" ca="1" si="477">(BX462*(1+BV$3)^((BV$4-BU462)/12))-BX462</f>
        <v>0</v>
      </c>
      <c r="CB462" s="198" cm="1">
        <f t="array" ref="CB462">IFERROR(MATCH(TRUE,INDEX($B$14:$B$117&gt;=CA462,0),0),"")</f>
        <v>1</v>
      </c>
      <c r="CC462" s="194">
        <f t="shared" ref="CC462:CC525" ca="1" si="478">IFERROR(IF(ROUND(CA462,3)=1,1,FORECAST(CA462,OFFSET($C$14,CB462-1,0,2),OFFSET($B$14,CB462-1,0,2))),CC461+(1-CC461)/($K$4-BZ462))</f>
        <v>3.2000000000000006E-3</v>
      </c>
      <c r="CF462" s="194">
        <f t="shared" ref="CF462:CF525" si="479">IF(CE462-CE461&lt;0,0,CE462-CE461)</f>
        <v>0</v>
      </c>
      <c r="CG462" s="19">
        <f ca="1"/>
        <v>0</v>
      </c>
      <c r="CH462" s="19">
        <f t="shared" ref="CH462:CH525" ca="1" si="480">(CG462*(1+CE$3)^((CE$4-CD462)/12))-CG462</f>
        <v>0</v>
      </c>
      <c r="CK462" s="198" cm="1">
        <f t="array" ref="CK462">IFERROR(MATCH(TRUE,INDEX($B$14:$B$117&gt;=CJ462,0),0),"")</f>
        <v>1</v>
      </c>
      <c r="CL462" s="194">
        <f t="shared" ref="CL462:CL525" ca="1" si="481">IFERROR(IF(ROUND(CJ462,3)=1,1,FORECAST(CJ462,OFFSET($C$14,CK462-1,0,2),OFFSET($B$14,CK462-1,0,2))),CL461+(1-CL461)/($K$4-CI462))</f>
        <v>3.2000000000000006E-3</v>
      </c>
      <c r="CO462" s="194">
        <f t="shared" ref="CO462:CO525" si="482">IF(CN462-CN461&lt;0,0,CN462-CN461)</f>
        <v>0</v>
      </c>
      <c r="CP462" s="19">
        <f ca="1"/>
        <v>0</v>
      </c>
      <c r="CQ462" s="19">
        <f t="shared" ref="CQ462:CQ525" ca="1" si="483">(CP462*(1+CN$3)^((CN$4-CM462)/12))-CP462</f>
        <v>0</v>
      </c>
      <c r="CT462" s="198" cm="1">
        <f t="array" ref="CT462">IFERROR(MATCH(TRUE,INDEX($B$14:$B$117&gt;=CS462,0),0),"")</f>
        <v>1</v>
      </c>
      <c r="CU462" s="194">
        <f t="shared" ref="CU462:CU525" ca="1" si="484">IFERROR(IF(ROUND(CS462,3)=1,1,FORECAST(CS462,OFFSET($C$14,CT462-1,0,2),OFFSET($B$14,CT462-1,0,2))),CU461+(1-CU461)/($K$4-CR462))</f>
        <v>3.2000000000000006E-3</v>
      </c>
      <c r="CX462" s="194">
        <f t="shared" ref="CX462:CX525" si="485">IF(CW462-CW461&lt;0,0,CW462-CW461)</f>
        <v>0</v>
      </c>
      <c r="CY462" s="19" t="e">
        <f ca="1"/>
        <v>#N/A</v>
      </c>
      <c r="CZ462" s="19" t="e">
        <f t="shared" ref="CZ462:CZ525" ca="1" si="486">(CY462*(1+CW$3)^((CW$4-CV462)/12))-CY462</f>
        <v>#N/A</v>
      </c>
      <c r="DC462" s="198" cm="1">
        <f t="array" ref="DC462">IFERROR(MATCH(TRUE,INDEX($B$14:$B$117&gt;=DB462,0),0),"")</f>
        <v>1</v>
      </c>
      <c r="DD462" s="194">
        <f t="shared" ref="DD462:DD525" ca="1" si="487">IFERROR(IF(ROUND(DB462,3)=1,1,FORECAST(DB462,OFFSET($C$14,DC462-1,0,2),OFFSET($B$14,DC462-1,0,2))),DD461+(1-DD461)/($K$4-DA462))</f>
        <v>3.2000000000000006E-3</v>
      </c>
      <c r="DG462" s="194">
        <f t="shared" ref="DG462:DG525" si="488">IF(DF462-DF461&lt;0,0,DF462-DF461)</f>
        <v>0</v>
      </c>
      <c r="DH462" s="19" t="e">
        <f ca="1"/>
        <v>#N/A</v>
      </c>
      <c r="DI462" s="19" t="e">
        <f t="shared" ref="DI462:DI525" ca="1" si="489">(DH462*(1+DF$3)^((DF$4-DE462)/12))-DH462</f>
        <v>#N/A</v>
      </c>
      <c r="DL462" s="198" cm="1">
        <f t="array" ref="DL462">IFERROR(MATCH(TRUE,INDEX($B$14:$B$117&gt;=DK462,0),0),"")</f>
        <v>1</v>
      </c>
      <c r="DM462" s="194">
        <f t="shared" ref="DM462:DM525" ca="1" si="490">IFERROR(IF(ROUND(DK462,3)=1,1,FORECAST(DK462,OFFSET($C$14,DL462-1,0,2),OFFSET($B$14,DL462-1,0,2))),DM461+(1-DM461)/($K$4-DJ462))</f>
        <v>3.2000000000000006E-3</v>
      </c>
      <c r="DP462" s="194">
        <f t="shared" ref="DP462:DP525" si="491">IF(DO462-DO461&lt;0,0,DO462-DO461)</f>
        <v>0</v>
      </c>
      <c r="DQ462" s="19" t="e">
        <f ca="1"/>
        <v>#N/A</v>
      </c>
      <c r="DR462" s="19" t="e">
        <f t="shared" ref="DR462:DR525" ca="1" si="492">(DQ462*(1+DO$3)^((DO$4-DN462)/12))-DQ462</f>
        <v>#N/A</v>
      </c>
      <c r="DU462" s="198" cm="1">
        <f t="array" ref="DU462">IFERROR(MATCH(TRUE,INDEX($B$14:$B$117&gt;=DT462,0),0),"")</f>
        <v>1</v>
      </c>
      <c r="DV462" s="194">
        <f t="shared" ref="DV462:DV525" ca="1" si="493">IFERROR(IF(ROUND(DT462,3)=1,1,FORECAST(DT462,OFFSET($C$14,DU462-1,0,2),OFFSET($B$14,DU462-1,0,2))),DV461+(1-DV461)/($K$4-DS462))</f>
        <v>3.2000000000000006E-3</v>
      </c>
      <c r="DY462" s="194">
        <f t="shared" ref="DY462:DY525" si="494">IF(DX462-DX461&lt;0,0,DX462-DX461)</f>
        <v>0</v>
      </c>
      <c r="DZ462" s="19" t="e">
        <f ca="1"/>
        <v>#N/A</v>
      </c>
      <c r="EA462" s="19" t="e">
        <f t="shared" ref="EA462:EA525" ca="1" si="495">(DZ462*(1+DX$3)^((DX$4-DW462)/12))-DZ462</f>
        <v>#N/A</v>
      </c>
      <c r="ED462" s="198" cm="1">
        <f t="array" ref="ED462">IFERROR(MATCH(TRUE,INDEX($B$14:$B$117&gt;=EC462,0),0),"")</f>
        <v>1</v>
      </c>
      <c r="EE462" s="194">
        <f t="shared" ref="EE462:EE525" ca="1" si="496">IFERROR(IF(ROUND(EC462,3)=1,1,FORECAST(EC462,OFFSET($C$14,ED462-1,0,2),OFFSET($B$14,ED462-1,0,2))),EE461+(1-EE461)/($K$4-EB462))</f>
        <v>3.2000000000000006E-3</v>
      </c>
      <c r="EH462" s="194">
        <f t="shared" ref="EH462:EH525" si="497">IF(EG462-EG461&lt;0,0,EG462-EG461)</f>
        <v>0</v>
      </c>
      <c r="EI462" s="19" t="e">
        <f ca="1"/>
        <v>#N/A</v>
      </c>
      <c r="EJ462" s="19" t="e">
        <f t="shared" ref="EJ462:EJ525" ca="1" si="498">(EI462*(1+EG$3)^((EG$4-EF462)/12))-EI462</f>
        <v>#N/A</v>
      </c>
      <c r="EM462" s="198" cm="1">
        <f t="array" ref="EM462">IFERROR(MATCH(TRUE,INDEX($B$14:$B$117&gt;=EL462,0),0),"")</f>
        <v>1</v>
      </c>
      <c r="EN462" s="194">
        <f t="shared" ref="EN462:EN525" ca="1" si="499">IFERROR(IF(ROUND(EL462,3)=1,1,FORECAST(EL462,OFFSET($C$14,EM462-1,0,2),OFFSET($B$14,EM462-1,0,2))),EN461+(1-EN461)/($K$4-EK462))</f>
        <v>3.2000000000000006E-3</v>
      </c>
      <c r="EQ462" s="194">
        <f t="shared" ref="EQ462:EQ525" si="500">IF(EP462-EP461&lt;0,0,EP462-EP461)</f>
        <v>0</v>
      </c>
      <c r="ER462" s="19" t="e">
        <f ca="1"/>
        <v>#N/A</v>
      </c>
      <c r="ES462" s="19" t="e">
        <f t="shared" ref="ES462:ES525" ca="1" si="501">(ER462*(1+EP$3)^((EP$4-EO462)/12))-ER462</f>
        <v>#N/A</v>
      </c>
      <c r="EV462" s="198" cm="1">
        <f t="array" ref="EV462">IFERROR(MATCH(TRUE,INDEX($B$14:$B$117&gt;=EU462,0),0),"")</f>
        <v>1</v>
      </c>
      <c r="EW462" s="194">
        <f t="shared" ref="EW462:EW525" ca="1" si="502">IFERROR(IF(ROUND(EU462,3)=1,1,FORECAST(EU462,OFFSET($C$14,EV462-1,0,2),OFFSET($B$14,EV462-1,0,2))),EW461+(1-EW461)/($K$4-ET462))</f>
        <v>3.2000000000000006E-3</v>
      </c>
      <c r="EZ462" s="194">
        <f t="shared" ref="EZ462:EZ525" si="503">IF(EY462-EY461&lt;0,0,EY462-EY461)</f>
        <v>0</v>
      </c>
      <c r="FA462" s="19" t="e">
        <f ca="1"/>
        <v>#N/A</v>
      </c>
      <c r="FB462" s="19" t="e">
        <f t="shared" ref="FB462:FB525" ca="1" si="504">(FA462*(1+EY$3)^((EY$4-EX462)/12))-FA462</f>
        <v>#N/A</v>
      </c>
      <c r="FE462" s="198" cm="1">
        <f t="array" ref="FE462">IFERROR(MATCH(TRUE,INDEX($B$14:$B$117&gt;=FD462,0),0),"")</f>
        <v>1</v>
      </c>
      <c r="FF462" s="194">
        <f t="shared" ref="FF462:FF525" ca="1" si="505">IFERROR(IF(ROUND(FD462,3)=1,1,FORECAST(FD462,OFFSET($C$14,FE462-1,0,2),OFFSET($B$14,FE462-1,0,2))),FF461+(1-FF461)/($K$4-FC462))</f>
        <v>3.2000000000000006E-3</v>
      </c>
      <c r="FI462" s="194">
        <f t="shared" ref="FI462:FI525" si="506">IF(FH462-FH461&lt;0,0,FH462-FH461)</f>
        <v>0</v>
      </c>
      <c r="FJ462" s="19" t="e">
        <f ca="1"/>
        <v>#N/A</v>
      </c>
      <c r="FK462" s="19" t="e">
        <f t="shared" ref="FK462:FK525" ca="1" si="507">(FJ462*(1+FH$3)^((FH$4-FG462)/12))-FJ462</f>
        <v>#N/A</v>
      </c>
      <c r="FN462" s="198" cm="1">
        <f t="array" ref="FN462">IFERROR(MATCH(TRUE,INDEX($B$14:$B$117&gt;=FM462,0),0),"")</f>
        <v>1</v>
      </c>
      <c r="FO462" s="194">
        <f t="shared" ref="FO462:FO525" ca="1" si="508">IFERROR(IF(ROUND(FM462,3)=1,1,FORECAST(FM462,OFFSET($C$14,FN462-1,0,2),OFFSET($B$14,FN462-1,0,2))),FO461+(1-FO461)/($K$4-FL462))</f>
        <v>3.2000000000000006E-3</v>
      </c>
      <c r="FR462" s="194">
        <f t="shared" ref="FR462:FR525" si="509">IF(FQ462-FQ461&lt;0,0,FQ462-FQ461)</f>
        <v>0</v>
      </c>
      <c r="FS462" s="19" t="e">
        <f ca="1"/>
        <v>#N/A</v>
      </c>
      <c r="FT462" s="19" t="e">
        <f t="shared" ref="FT462:FT525" ca="1" si="510">(FS462*(1+FQ$3)^((FQ$4-FP462)/12))-FS462</f>
        <v>#N/A</v>
      </c>
      <c r="FW462" s="198" cm="1">
        <f t="array" ref="FW462">IFERROR(MATCH(TRUE,INDEX($B$14:$B$117&gt;=FV462,0),0),"")</f>
        <v>1</v>
      </c>
      <c r="FX462" s="194">
        <f t="shared" ref="FX462:FX525" ca="1" si="511">IFERROR(IF(ROUND(FV462,3)=1,1,FORECAST(FV462,OFFSET($C$14,FW462-1,0,2),OFFSET($B$14,FW462-1,0,2))),FX461+(1-FX461)/($K$4-FU462))</f>
        <v>3.2000000000000006E-3</v>
      </c>
      <c r="GA462" s="194">
        <f t="shared" ref="GA462:GA525" si="512">IF(FZ462-FZ461&lt;0,0,FZ462-FZ461)</f>
        <v>0</v>
      </c>
      <c r="GB462" s="19" t="e">
        <f ca="1"/>
        <v>#N/A</v>
      </c>
      <c r="GC462" s="19" t="e">
        <f t="shared" ref="GC462:GC525" ca="1" si="513">(GB462*(1+FZ$3)^((FZ$4-FY462)/12))-GB462</f>
        <v>#N/A</v>
      </c>
    </row>
    <row r="463" spans="8:185" x14ac:dyDescent="0.2">
      <c r="H463" s="198" cm="1">
        <f t="array" ref="H463">IFERROR(MATCH(TRUE,INDEX($B$14:$B$117&gt;=G463,0),0),"")</f>
        <v>1</v>
      </c>
      <c r="I463" s="194">
        <f t="shared" ca="1" si="458"/>
        <v>3.2000000000000006E-3</v>
      </c>
      <c r="L463" s="194">
        <f t="shared" ref="L463:L526" si="514">IF(K463-K462&lt;0,0,K463-K462)</f>
        <v>0</v>
      </c>
      <c r="M463" s="19">
        <f ca="1"/>
        <v>0</v>
      </c>
      <c r="N463" s="19">
        <f t="shared" ref="N463:N526" ca="1" si="515">(M463*(1+K$3)^((K$4-J463)/12))-M463</f>
        <v>0</v>
      </c>
      <c r="Q463" s="198" cm="1">
        <f t="array" ref="Q463">IFERROR(MATCH(TRUE,INDEX($B$14:$B$117&gt;=P463,0),0),"")</f>
        <v>1</v>
      </c>
      <c r="R463" s="194">
        <f t="shared" ca="1" si="459"/>
        <v>3.2000000000000006E-3</v>
      </c>
      <c r="U463" s="194">
        <f t="shared" ref="U463:U526" si="516">IF(T463-T462&lt;0,0,T463-T462)</f>
        <v>0</v>
      </c>
      <c r="V463" s="19">
        <f ca="1"/>
        <v>0</v>
      </c>
      <c r="W463" s="19">
        <f t="shared" ref="W463:W526" ca="1" si="517">(V463*(1+T$3)^((T$4-S463)/12))-V463</f>
        <v>0</v>
      </c>
      <c r="Z463" s="198" cm="1">
        <f t="array" ref="Z463">IFERROR(MATCH(TRUE,INDEX($B$14:$B$117&gt;=Y463,0),0),"")</f>
        <v>1</v>
      </c>
      <c r="AA463" s="194">
        <f t="shared" ca="1" si="460"/>
        <v>3.2000000000000006E-3</v>
      </c>
      <c r="AD463" s="194">
        <f t="shared" si="461"/>
        <v>0</v>
      </c>
      <c r="AE463" s="19">
        <f ca="1"/>
        <v>0</v>
      </c>
      <c r="AF463" s="19">
        <f t="shared" ca="1" si="462"/>
        <v>0</v>
      </c>
      <c r="AI463" s="198" cm="1">
        <f t="array" ref="AI463">IFERROR(MATCH(TRUE,INDEX($B$14:$B$117&gt;=AH463,0),0),"")</f>
        <v>1</v>
      </c>
      <c r="AJ463" s="194">
        <f t="shared" ca="1" si="463"/>
        <v>3.2000000000000006E-3</v>
      </c>
      <c r="AM463" s="194">
        <f t="shared" si="464"/>
        <v>0</v>
      </c>
      <c r="AN463" s="19">
        <f ca="1"/>
        <v>0</v>
      </c>
      <c r="AO463" s="19">
        <f t="shared" ca="1" si="465"/>
        <v>0</v>
      </c>
      <c r="AR463" s="198" cm="1">
        <f t="array" ref="AR463">IFERROR(MATCH(TRUE,INDEX($B$14:$B$117&gt;=AQ463,0),0),"")</f>
        <v>1</v>
      </c>
      <c r="AS463" s="194">
        <f t="shared" ca="1" si="466"/>
        <v>3.2000000000000006E-3</v>
      </c>
      <c r="AV463" s="194">
        <f t="shared" si="467"/>
        <v>0</v>
      </c>
      <c r="AW463" s="19">
        <f ca="1"/>
        <v>0</v>
      </c>
      <c r="AX463" s="19">
        <f t="shared" ca="1" si="468"/>
        <v>0</v>
      </c>
      <c r="BA463" s="198" cm="1">
        <f t="array" ref="BA463">IFERROR(MATCH(TRUE,INDEX($B$14:$B$117&gt;=AZ463,0),0),"")</f>
        <v>1</v>
      </c>
      <c r="BB463" s="194">
        <f t="shared" ca="1" si="469"/>
        <v>3.2000000000000006E-3</v>
      </c>
      <c r="BE463" s="194">
        <f t="shared" si="470"/>
        <v>0</v>
      </c>
      <c r="BF463" s="19">
        <f ca="1"/>
        <v>0</v>
      </c>
      <c r="BG463" s="19">
        <f t="shared" ca="1" si="471"/>
        <v>0</v>
      </c>
      <c r="BJ463" s="198" cm="1">
        <f t="array" ref="BJ463">IFERROR(MATCH(TRUE,INDEX($B$14:$B$117&gt;=BI463,0),0),"")</f>
        <v>1</v>
      </c>
      <c r="BK463" s="194">
        <f t="shared" ca="1" si="472"/>
        <v>3.2000000000000006E-3</v>
      </c>
      <c r="BN463" s="194">
        <f t="shared" si="473"/>
        <v>0</v>
      </c>
      <c r="BO463" s="19">
        <f ca="1"/>
        <v>0</v>
      </c>
      <c r="BP463" s="19">
        <f t="shared" ca="1" si="474"/>
        <v>0</v>
      </c>
      <c r="BS463" s="198" cm="1">
        <f t="array" ref="BS463">IFERROR(MATCH(TRUE,INDEX($B$14:$B$117&gt;=BR463,0),0),"")</f>
        <v>1</v>
      </c>
      <c r="BT463" s="194">
        <f t="shared" ca="1" si="475"/>
        <v>3.2000000000000006E-3</v>
      </c>
      <c r="BW463" s="194">
        <f t="shared" si="476"/>
        <v>0</v>
      </c>
      <c r="BX463" s="19">
        <f ca="1"/>
        <v>0</v>
      </c>
      <c r="BY463" s="19">
        <f t="shared" ca="1" si="477"/>
        <v>0</v>
      </c>
      <c r="CB463" s="198" cm="1">
        <f t="array" ref="CB463">IFERROR(MATCH(TRUE,INDEX($B$14:$B$117&gt;=CA463,0),0),"")</f>
        <v>1</v>
      </c>
      <c r="CC463" s="194">
        <f t="shared" ca="1" si="478"/>
        <v>3.2000000000000006E-3</v>
      </c>
      <c r="CF463" s="194">
        <f t="shared" si="479"/>
        <v>0</v>
      </c>
      <c r="CG463" s="19">
        <f ca="1"/>
        <v>0</v>
      </c>
      <c r="CH463" s="19">
        <f t="shared" ca="1" si="480"/>
        <v>0</v>
      </c>
      <c r="CK463" s="198" cm="1">
        <f t="array" ref="CK463">IFERROR(MATCH(TRUE,INDEX($B$14:$B$117&gt;=CJ463,0),0),"")</f>
        <v>1</v>
      </c>
      <c r="CL463" s="194">
        <f t="shared" ca="1" si="481"/>
        <v>3.2000000000000006E-3</v>
      </c>
      <c r="CO463" s="194">
        <f t="shared" si="482"/>
        <v>0</v>
      </c>
      <c r="CP463" s="19">
        <f ca="1"/>
        <v>0</v>
      </c>
      <c r="CQ463" s="19">
        <f t="shared" ca="1" si="483"/>
        <v>0</v>
      </c>
      <c r="CT463" s="198" cm="1">
        <f t="array" ref="CT463">IFERROR(MATCH(TRUE,INDEX($B$14:$B$117&gt;=CS463,0),0),"")</f>
        <v>1</v>
      </c>
      <c r="CU463" s="194">
        <f t="shared" ca="1" si="484"/>
        <v>3.2000000000000006E-3</v>
      </c>
      <c r="CX463" s="194">
        <f t="shared" si="485"/>
        <v>0</v>
      </c>
      <c r="CY463" s="19" t="e">
        <f ca="1"/>
        <v>#N/A</v>
      </c>
      <c r="CZ463" s="19" t="e">
        <f t="shared" ca="1" si="486"/>
        <v>#N/A</v>
      </c>
      <c r="DC463" s="198" cm="1">
        <f t="array" ref="DC463">IFERROR(MATCH(TRUE,INDEX($B$14:$B$117&gt;=DB463,0),0),"")</f>
        <v>1</v>
      </c>
      <c r="DD463" s="194">
        <f t="shared" ca="1" si="487"/>
        <v>3.2000000000000006E-3</v>
      </c>
      <c r="DG463" s="194">
        <f t="shared" si="488"/>
        <v>0</v>
      </c>
      <c r="DH463" s="19" t="e">
        <f ca="1"/>
        <v>#N/A</v>
      </c>
      <c r="DI463" s="19" t="e">
        <f t="shared" ca="1" si="489"/>
        <v>#N/A</v>
      </c>
      <c r="DL463" s="198" cm="1">
        <f t="array" ref="DL463">IFERROR(MATCH(TRUE,INDEX($B$14:$B$117&gt;=DK463,0),0),"")</f>
        <v>1</v>
      </c>
      <c r="DM463" s="194">
        <f t="shared" ca="1" si="490"/>
        <v>3.2000000000000006E-3</v>
      </c>
      <c r="DP463" s="194">
        <f t="shared" si="491"/>
        <v>0</v>
      </c>
      <c r="DQ463" s="19" t="e">
        <f ca="1"/>
        <v>#N/A</v>
      </c>
      <c r="DR463" s="19" t="e">
        <f t="shared" ca="1" si="492"/>
        <v>#N/A</v>
      </c>
      <c r="DU463" s="198" cm="1">
        <f t="array" ref="DU463">IFERROR(MATCH(TRUE,INDEX($B$14:$B$117&gt;=DT463,0),0),"")</f>
        <v>1</v>
      </c>
      <c r="DV463" s="194">
        <f t="shared" ca="1" si="493"/>
        <v>3.2000000000000006E-3</v>
      </c>
      <c r="DY463" s="194">
        <f t="shared" si="494"/>
        <v>0</v>
      </c>
      <c r="DZ463" s="19" t="e">
        <f ca="1"/>
        <v>#N/A</v>
      </c>
      <c r="EA463" s="19" t="e">
        <f t="shared" ca="1" si="495"/>
        <v>#N/A</v>
      </c>
      <c r="ED463" s="198" cm="1">
        <f t="array" ref="ED463">IFERROR(MATCH(TRUE,INDEX($B$14:$B$117&gt;=EC463,0),0),"")</f>
        <v>1</v>
      </c>
      <c r="EE463" s="194">
        <f t="shared" ca="1" si="496"/>
        <v>3.2000000000000006E-3</v>
      </c>
      <c r="EH463" s="194">
        <f t="shared" si="497"/>
        <v>0</v>
      </c>
      <c r="EI463" s="19" t="e">
        <f ca="1"/>
        <v>#N/A</v>
      </c>
      <c r="EJ463" s="19" t="e">
        <f t="shared" ca="1" si="498"/>
        <v>#N/A</v>
      </c>
      <c r="EM463" s="198" cm="1">
        <f t="array" ref="EM463">IFERROR(MATCH(TRUE,INDEX($B$14:$B$117&gt;=EL463,0),0),"")</f>
        <v>1</v>
      </c>
      <c r="EN463" s="194">
        <f t="shared" ca="1" si="499"/>
        <v>3.2000000000000006E-3</v>
      </c>
      <c r="EQ463" s="194">
        <f t="shared" si="500"/>
        <v>0</v>
      </c>
      <c r="ER463" s="19" t="e">
        <f ca="1"/>
        <v>#N/A</v>
      </c>
      <c r="ES463" s="19" t="e">
        <f t="shared" ca="1" si="501"/>
        <v>#N/A</v>
      </c>
      <c r="EV463" s="198" cm="1">
        <f t="array" ref="EV463">IFERROR(MATCH(TRUE,INDEX($B$14:$B$117&gt;=EU463,0),0),"")</f>
        <v>1</v>
      </c>
      <c r="EW463" s="194">
        <f t="shared" ca="1" si="502"/>
        <v>3.2000000000000006E-3</v>
      </c>
      <c r="EZ463" s="194">
        <f t="shared" si="503"/>
        <v>0</v>
      </c>
      <c r="FA463" s="19" t="e">
        <f ca="1"/>
        <v>#N/A</v>
      </c>
      <c r="FB463" s="19" t="e">
        <f t="shared" ca="1" si="504"/>
        <v>#N/A</v>
      </c>
      <c r="FE463" s="198" cm="1">
        <f t="array" ref="FE463">IFERROR(MATCH(TRUE,INDEX($B$14:$B$117&gt;=FD463,0),0),"")</f>
        <v>1</v>
      </c>
      <c r="FF463" s="194">
        <f t="shared" ca="1" si="505"/>
        <v>3.2000000000000006E-3</v>
      </c>
      <c r="FI463" s="194">
        <f t="shared" si="506"/>
        <v>0</v>
      </c>
      <c r="FJ463" s="19" t="e">
        <f ca="1"/>
        <v>#N/A</v>
      </c>
      <c r="FK463" s="19" t="e">
        <f t="shared" ca="1" si="507"/>
        <v>#N/A</v>
      </c>
      <c r="FN463" s="198" cm="1">
        <f t="array" ref="FN463">IFERROR(MATCH(TRUE,INDEX($B$14:$B$117&gt;=FM463,0),0),"")</f>
        <v>1</v>
      </c>
      <c r="FO463" s="194">
        <f t="shared" ca="1" si="508"/>
        <v>3.2000000000000006E-3</v>
      </c>
      <c r="FR463" s="194">
        <f t="shared" si="509"/>
        <v>0</v>
      </c>
      <c r="FS463" s="19" t="e">
        <f ca="1"/>
        <v>#N/A</v>
      </c>
      <c r="FT463" s="19" t="e">
        <f t="shared" ca="1" si="510"/>
        <v>#N/A</v>
      </c>
      <c r="FW463" s="198" cm="1">
        <f t="array" ref="FW463">IFERROR(MATCH(TRUE,INDEX($B$14:$B$117&gt;=FV463,0),0),"")</f>
        <v>1</v>
      </c>
      <c r="FX463" s="194">
        <f t="shared" ca="1" si="511"/>
        <v>3.2000000000000006E-3</v>
      </c>
      <c r="GA463" s="194">
        <f t="shared" si="512"/>
        <v>0</v>
      </c>
      <c r="GB463" s="19" t="e">
        <f ca="1"/>
        <v>#N/A</v>
      </c>
      <c r="GC463" s="19" t="e">
        <f t="shared" ca="1" si="513"/>
        <v>#N/A</v>
      </c>
    </row>
    <row r="464" spans="8:185" x14ac:dyDescent="0.2">
      <c r="H464" s="198" cm="1">
        <f t="array" ref="H464">IFERROR(MATCH(TRUE,INDEX($B$14:$B$117&gt;=G464,0),0),"")</f>
        <v>1</v>
      </c>
      <c r="I464" s="194">
        <f t="shared" ca="1" si="458"/>
        <v>3.2000000000000006E-3</v>
      </c>
      <c r="L464" s="194">
        <f t="shared" si="514"/>
        <v>0</v>
      </c>
      <c r="M464" s="19">
        <f ca="1"/>
        <v>0</v>
      </c>
      <c r="N464" s="19">
        <f t="shared" ca="1" si="515"/>
        <v>0</v>
      </c>
      <c r="Q464" s="198" cm="1">
        <f t="array" ref="Q464">IFERROR(MATCH(TRUE,INDEX($B$14:$B$117&gt;=P464,0),0),"")</f>
        <v>1</v>
      </c>
      <c r="R464" s="194">
        <f t="shared" ca="1" si="459"/>
        <v>3.2000000000000006E-3</v>
      </c>
      <c r="U464" s="194">
        <f t="shared" si="516"/>
        <v>0</v>
      </c>
      <c r="V464" s="19">
        <f ca="1"/>
        <v>0</v>
      </c>
      <c r="W464" s="19">
        <f t="shared" ca="1" si="517"/>
        <v>0</v>
      </c>
      <c r="Z464" s="198" cm="1">
        <f t="array" ref="Z464">IFERROR(MATCH(TRUE,INDEX($B$14:$B$117&gt;=Y464,0),0),"")</f>
        <v>1</v>
      </c>
      <c r="AA464" s="194">
        <f t="shared" ca="1" si="460"/>
        <v>3.2000000000000006E-3</v>
      </c>
      <c r="AD464" s="194">
        <f t="shared" si="461"/>
        <v>0</v>
      </c>
      <c r="AE464" s="19">
        <f ca="1"/>
        <v>0</v>
      </c>
      <c r="AF464" s="19">
        <f t="shared" ca="1" si="462"/>
        <v>0</v>
      </c>
      <c r="AI464" s="198" cm="1">
        <f t="array" ref="AI464">IFERROR(MATCH(TRUE,INDEX($B$14:$B$117&gt;=AH464,0),0),"")</f>
        <v>1</v>
      </c>
      <c r="AJ464" s="194">
        <f t="shared" ca="1" si="463"/>
        <v>3.2000000000000006E-3</v>
      </c>
      <c r="AM464" s="194">
        <f t="shared" si="464"/>
        <v>0</v>
      </c>
      <c r="AN464" s="19">
        <f ca="1"/>
        <v>0</v>
      </c>
      <c r="AO464" s="19">
        <f t="shared" ca="1" si="465"/>
        <v>0</v>
      </c>
      <c r="AR464" s="198" cm="1">
        <f t="array" ref="AR464">IFERROR(MATCH(TRUE,INDEX($B$14:$B$117&gt;=AQ464,0),0),"")</f>
        <v>1</v>
      </c>
      <c r="AS464" s="194">
        <f t="shared" ca="1" si="466"/>
        <v>3.2000000000000006E-3</v>
      </c>
      <c r="AV464" s="194">
        <f t="shared" si="467"/>
        <v>0</v>
      </c>
      <c r="AW464" s="19">
        <f ca="1"/>
        <v>0</v>
      </c>
      <c r="AX464" s="19">
        <f t="shared" ca="1" si="468"/>
        <v>0</v>
      </c>
      <c r="BA464" s="198" cm="1">
        <f t="array" ref="BA464">IFERROR(MATCH(TRUE,INDEX($B$14:$B$117&gt;=AZ464,0),0),"")</f>
        <v>1</v>
      </c>
      <c r="BB464" s="194">
        <f t="shared" ca="1" si="469"/>
        <v>3.2000000000000006E-3</v>
      </c>
      <c r="BE464" s="194">
        <f t="shared" si="470"/>
        <v>0</v>
      </c>
      <c r="BF464" s="19">
        <f ca="1"/>
        <v>0</v>
      </c>
      <c r="BG464" s="19">
        <f t="shared" ca="1" si="471"/>
        <v>0</v>
      </c>
      <c r="BJ464" s="198" cm="1">
        <f t="array" ref="BJ464">IFERROR(MATCH(TRUE,INDEX($B$14:$B$117&gt;=BI464,0),0),"")</f>
        <v>1</v>
      </c>
      <c r="BK464" s="194">
        <f t="shared" ca="1" si="472"/>
        <v>3.2000000000000006E-3</v>
      </c>
      <c r="BN464" s="194">
        <f t="shared" si="473"/>
        <v>0</v>
      </c>
      <c r="BO464" s="19">
        <f ca="1"/>
        <v>0</v>
      </c>
      <c r="BP464" s="19">
        <f t="shared" ca="1" si="474"/>
        <v>0</v>
      </c>
      <c r="BS464" s="198" cm="1">
        <f t="array" ref="BS464">IFERROR(MATCH(TRUE,INDEX($B$14:$B$117&gt;=BR464,0),0),"")</f>
        <v>1</v>
      </c>
      <c r="BT464" s="194">
        <f t="shared" ca="1" si="475"/>
        <v>3.2000000000000006E-3</v>
      </c>
      <c r="BW464" s="194">
        <f t="shared" si="476"/>
        <v>0</v>
      </c>
      <c r="BX464" s="19">
        <f ca="1"/>
        <v>0</v>
      </c>
      <c r="BY464" s="19">
        <f t="shared" ca="1" si="477"/>
        <v>0</v>
      </c>
      <c r="CB464" s="198" cm="1">
        <f t="array" ref="CB464">IFERROR(MATCH(TRUE,INDEX($B$14:$B$117&gt;=CA464,0),0),"")</f>
        <v>1</v>
      </c>
      <c r="CC464" s="194">
        <f t="shared" ca="1" si="478"/>
        <v>3.2000000000000006E-3</v>
      </c>
      <c r="CF464" s="194">
        <f t="shared" si="479"/>
        <v>0</v>
      </c>
      <c r="CG464" s="19">
        <f ca="1"/>
        <v>0</v>
      </c>
      <c r="CH464" s="19">
        <f t="shared" ca="1" si="480"/>
        <v>0</v>
      </c>
      <c r="CK464" s="198" cm="1">
        <f t="array" ref="CK464">IFERROR(MATCH(TRUE,INDEX($B$14:$B$117&gt;=CJ464,0),0),"")</f>
        <v>1</v>
      </c>
      <c r="CL464" s="194">
        <f t="shared" ca="1" si="481"/>
        <v>3.2000000000000006E-3</v>
      </c>
      <c r="CO464" s="194">
        <f t="shared" si="482"/>
        <v>0</v>
      </c>
      <c r="CP464" s="19">
        <f ca="1"/>
        <v>0</v>
      </c>
      <c r="CQ464" s="19">
        <f t="shared" ca="1" si="483"/>
        <v>0</v>
      </c>
      <c r="CT464" s="198" cm="1">
        <f t="array" ref="CT464">IFERROR(MATCH(TRUE,INDEX($B$14:$B$117&gt;=CS464,0),0),"")</f>
        <v>1</v>
      </c>
      <c r="CU464" s="194">
        <f t="shared" ca="1" si="484"/>
        <v>3.2000000000000006E-3</v>
      </c>
      <c r="CX464" s="194">
        <f t="shared" si="485"/>
        <v>0</v>
      </c>
      <c r="CY464" s="19" t="e">
        <f ca="1"/>
        <v>#N/A</v>
      </c>
      <c r="CZ464" s="19" t="e">
        <f t="shared" ca="1" si="486"/>
        <v>#N/A</v>
      </c>
      <c r="DC464" s="198" cm="1">
        <f t="array" ref="DC464">IFERROR(MATCH(TRUE,INDEX($B$14:$B$117&gt;=DB464,0),0),"")</f>
        <v>1</v>
      </c>
      <c r="DD464" s="194">
        <f t="shared" ca="1" si="487"/>
        <v>3.2000000000000006E-3</v>
      </c>
      <c r="DG464" s="194">
        <f t="shared" si="488"/>
        <v>0</v>
      </c>
      <c r="DH464" s="19" t="e">
        <f ca="1"/>
        <v>#N/A</v>
      </c>
      <c r="DI464" s="19" t="e">
        <f t="shared" ca="1" si="489"/>
        <v>#N/A</v>
      </c>
      <c r="DL464" s="198" cm="1">
        <f t="array" ref="DL464">IFERROR(MATCH(TRUE,INDEX($B$14:$B$117&gt;=DK464,0),0),"")</f>
        <v>1</v>
      </c>
      <c r="DM464" s="194">
        <f t="shared" ca="1" si="490"/>
        <v>3.2000000000000006E-3</v>
      </c>
      <c r="DP464" s="194">
        <f t="shared" si="491"/>
        <v>0</v>
      </c>
      <c r="DQ464" s="19" t="e">
        <f ca="1"/>
        <v>#N/A</v>
      </c>
      <c r="DR464" s="19" t="e">
        <f t="shared" ca="1" si="492"/>
        <v>#N/A</v>
      </c>
      <c r="DU464" s="198" cm="1">
        <f t="array" ref="DU464">IFERROR(MATCH(TRUE,INDEX($B$14:$B$117&gt;=DT464,0),0),"")</f>
        <v>1</v>
      </c>
      <c r="DV464" s="194">
        <f t="shared" ca="1" si="493"/>
        <v>3.2000000000000006E-3</v>
      </c>
      <c r="DY464" s="194">
        <f t="shared" si="494"/>
        <v>0</v>
      </c>
      <c r="DZ464" s="19" t="e">
        <f ca="1"/>
        <v>#N/A</v>
      </c>
      <c r="EA464" s="19" t="e">
        <f t="shared" ca="1" si="495"/>
        <v>#N/A</v>
      </c>
      <c r="ED464" s="198" cm="1">
        <f t="array" ref="ED464">IFERROR(MATCH(TRUE,INDEX($B$14:$B$117&gt;=EC464,0),0),"")</f>
        <v>1</v>
      </c>
      <c r="EE464" s="194">
        <f t="shared" ca="1" si="496"/>
        <v>3.2000000000000006E-3</v>
      </c>
      <c r="EH464" s="194">
        <f t="shared" si="497"/>
        <v>0</v>
      </c>
      <c r="EI464" s="19" t="e">
        <f ca="1"/>
        <v>#N/A</v>
      </c>
      <c r="EJ464" s="19" t="e">
        <f t="shared" ca="1" si="498"/>
        <v>#N/A</v>
      </c>
      <c r="EM464" s="198" cm="1">
        <f t="array" ref="EM464">IFERROR(MATCH(TRUE,INDEX($B$14:$B$117&gt;=EL464,0),0),"")</f>
        <v>1</v>
      </c>
      <c r="EN464" s="194">
        <f t="shared" ca="1" si="499"/>
        <v>3.2000000000000006E-3</v>
      </c>
      <c r="EQ464" s="194">
        <f t="shared" si="500"/>
        <v>0</v>
      </c>
      <c r="ER464" s="19" t="e">
        <f ca="1"/>
        <v>#N/A</v>
      </c>
      <c r="ES464" s="19" t="e">
        <f t="shared" ca="1" si="501"/>
        <v>#N/A</v>
      </c>
      <c r="EV464" s="198" cm="1">
        <f t="array" ref="EV464">IFERROR(MATCH(TRUE,INDEX($B$14:$B$117&gt;=EU464,0),0),"")</f>
        <v>1</v>
      </c>
      <c r="EW464" s="194">
        <f t="shared" ca="1" si="502"/>
        <v>3.2000000000000006E-3</v>
      </c>
      <c r="EZ464" s="194">
        <f t="shared" si="503"/>
        <v>0</v>
      </c>
      <c r="FA464" s="19" t="e">
        <f ca="1"/>
        <v>#N/A</v>
      </c>
      <c r="FB464" s="19" t="e">
        <f t="shared" ca="1" si="504"/>
        <v>#N/A</v>
      </c>
      <c r="FE464" s="198" cm="1">
        <f t="array" ref="FE464">IFERROR(MATCH(TRUE,INDEX($B$14:$B$117&gt;=FD464,0),0),"")</f>
        <v>1</v>
      </c>
      <c r="FF464" s="194">
        <f t="shared" ca="1" si="505"/>
        <v>3.2000000000000006E-3</v>
      </c>
      <c r="FI464" s="194">
        <f t="shared" si="506"/>
        <v>0</v>
      </c>
      <c r="FJ464" s="19" t="e">
        <f ca="1"/>
        <v>#N/A</v>
      </c>
      <c r="FK464" s="19" t="e">
        <f t="shared" ca="1" si="507"/>
        <v>#N/A</v>
      </c>
      <c r="FN464" s="198" cm="1">
        <f t="array" ref="FN464">IFERROR(MATCH(TRUE,INDEX($B$14:$B$117&gt;=FM464,0),0),"")</f>
        <v>1</v>
      </c>
      <c r="FO464" s="194">
        <f t="shared" ca="1" si="508"/>
        <v>3.2000000000000006E-3</v>
      </c>
      <c r="FR464" s="194">
        <f t="shared" si="509"/>
        <v>0</v>
      </c>
      <c r="FS464" s="19" t="e">
        <f ca="1"/>
        <v>#N/A</v>
      </c>
      <c r="FT464" s="19" t="e">
        <f t="shared" ca="1" si="510"/>
        <v>#N/A</v>
      </c>
      <c r="FW464" s="198" cm="1">
        <f t="array" ref="FW464">IFERROR(MATCH(TRUE,INDEX($B$14:$B$117&gt;=FV464,0),0),"")</f>
        <v>1</v>
      </c>
      <c r="FX464" s="194">
        <f t="shared" ca="1" si="511"/>
        <v>3.2000000000000006E-3</v>
      </c>
      <c r="GA464" s="194">
        <f t="shared" si="512"/>
        <v>0</v>
      </c>
      <c r="GB464" s="19" t="e">
        <f ca="1"/>
        <v>#N/A</v>
      </c>
      <c r="GC464" s="19" t="e">
        <f t="shared" ca="1" si="513"/>
        <v>#N/A</v>
      </c>
    </row>
    <row r="465" spans="8:185" x14ac:dyDescent="0.2">
      <c r="H465" s="198" cm="1">
        <f t="array" ref="H465">IFERROR(MATCH(TRUE,INDEX($B$14:$B$117&gt;=G465,0),0),"")</f>
        <v>1</v>
      </c>
      <c r="I465" s="194">
        <f t="shared" ca="1" si="458"/>
        <v>3.2000000000000006E-3</v>
      </c>
      <c r="L465" s="194">
        <f t="shared" si="514"/>
        <v>0</v>
      </c>
      <c r="M465" s="19">
        <f ca="1"/>
        <v>0</v>
      </c>
      <c r="N465" s="19">
        <f t="shared" ca="1" si="515"/>
        <v>0</v>
      </c>
      <c r="Q465" s="198" cm="1">
        <f t="array" ref="Q465">IFERROR(MATCH(TRUE,INDEX($B$14:$B$117&gt;=P465,0),0),"")</f>
        <v>1</v>
      </c>
      <c r="R465" s="194">
        <f t="shared" ca="1" si="459"/>
        <v>3.2000000000000006E-3</v>
      </c>
      <c r="U465" s="194">
        <f t="shared" si="516"/>
        <v>0</v>
      </c>
      <c r="V465" s="19">
        <f ca="1"/>
        <v>0</v>
      </c>
      <c r="W465" s="19">
        <f t="shared" ca="1" si="517"/>
        <v>0</v>
      </c>
      <c r="Z465" s="198" cm="1">
        <f t="array" ref="Z465">IFERROR(MATCH(TRUE,INDEX($B$14:$B$117&gt;=Y465,0),0),"")</f>
        <v>1</v>
      </c>
      <c r="AA465" s="194">
        <f t="shared" ca="1" si="460"/>
        <v>3.2000000000000006E-3</v>
      </c>
      <c r="AD465" s="194">
        <f t="shared" si="461"/>
        <v>0</v>
      </c>
      <c r="AE465" s="19">
        <f ca="1"/>
        <v>0</v>
      </c>
      <c r="AF465" s="19">
        <f t="shared" ca="1" si="462"/>
        <v>0</v>
      </c>
      <c r="AI465" s="198" cm="1">
        <f t="array" ref="AI465">IFERROR(MATCH(TRUE,INDEX($B$14:$B$117&gt;=AH465,0),0),"")</f>
        <v>1</v>
      </c>
      <c r="AJ465" s="194">
        <f t="shared" ca="1" si="463"/>
        <v>3.2000000000000006E-3</v>
      </c>
      <c r="AM465" s="194">
        <f t="shared" si="464"/>
        <v>0</v>
      </c>
      <c r="AN465" s="19">
        <f ca="1"/>
        <v>0</v>
      </c>
      <c r="AO465" s="19">
        <f t="shared" ca="1" si="465"/>
        <v>0</v>
      </c>
      <c r="AR465" s="198" cm="1">
        <f t="array" ref="AR465">IFERROR(MATCH(TRUE,INDEX($B$14:$B$117&gt;=AQ465,0),0),"")</f>
        <v>1</v>
      </c>
      <c r="AS465" s="194">
        <f t="shared" ca="1" si="466"/>
        <v>3.2000000000000006E-3</v>
      </c>
      <c r="AV465" s="194">
        <f t="shared" si="467"/>
        <v>0</v>
      </c>
      <c r="AW465" s="19">
        <f ca="1"/>
        <v>0</v>
      </c>
      <c r="AX465" s="19">
        <f t="shared" ca="1" si="468"/>
        <v>0</v>
      </c>
      <c r="BA465" s="198" cm="1">
        <f t="array" ref="BA465">IFERROR(MATCH(TRUE,INDEX($B$14:$B$117&gt;=AZ465,0),0),"")</f>
        <v>1</v>
      </c>
      <c r="BB465" s="194">
        <f t="shared" ca="1" si="469"/>
        <v>3.2000000000000006E-3</v>
      </c>
      <c r="BE465" s="194">
        <f t="shared" si="470"/>
        <v>0</v>
      </c>
      <c r="BF465" s="19">
        <f ca="1"/>
        <v>0</v>
      </c>
      <c r="BG465" s="19">
        <f t="shared" ca="1" si="471"/>
        <v>0</v>
      </c>
      <c r="BJ465" s="198" cm="1">
        <f t="array" ref="BJ465">IFERROR(MATCH(TRUE,INDEX($B$14:$B$117&gt;=BI465,0),0),"")</f>
        <v>1</v>
      </c>
      <c r="BK465" s="194">
        <f t="shared" ca="1" si="472"/>
        <v>3.2000000000000006E-3</v>
      </c>
      <c r="BN465" s="194">
        <f t="shared" si="473"/>
        <v>0</v>
      </c>
      <c r="BO465" s="19">
        <f ca="1"/>
        <v>0</v>
      </c>
      <c r="BP465" s="19">
        <f t="shared" ca="1" si="474"/>
        <v>0</v>
      </c>
      <c r="BS465" s="198" cm="1">
        <f t="array" ref="BS465">IFERROR(MATCH(TRUE,INDEX($B$14:$B$117&gt;=BR465,0),0),"")</f>
        <v>1</v>
      </c>
      <c r="BT465" s="194">
        <f t="shared" ca="1" si="475"/>
        <v>3.2000000000000006E-3</v>
      </c>
      <c r="BW465" s="194">
        <f t="shared" si="476"/>
        <v>0</v>
      </c>
      <c r="BX465" s="19">
        <f ca="1"/>
        <v>0</v>
      </c>
      <c r="BY465" s="19">
        <f t="shared" ca="1" si="477"/>
        <v>0</v>
      </c>
      <c r="CB465" s="198" cm="1">
        <f t="array" ref="CB465">IFERROR(MATCH(TRUE,INDEX($B$14:$B$117&gt;=CA465,0),0),"")</f>
        <v>1</v>
      </c>
      <c r="CC465" s="194">
        <f t="shared" ca="1" si="478"/>
        <v>3.2000000000000006E-3</v>
      </c>
      <c r="CF465" s="194">
        <f t="shared" si="479"/>
        <v>0</v>
      </c>
      <c r="CG465" s="19">
        <f ca="1"/>
        <v>0</v>
      </c>
      <c r="CH465" s="19">
        <f t="shared" ca="1" si="480"/>
        <v>0</v>
      </c>
      <c r="CK465" s="198" cm="1">
        <f t="array" ref="CK465">IFERROR(MATCH(TRUE,INDEX($B$14:$B$117&gt;=CJ465,0),0),"")</f>
        <v>1</v>
      </c>
      <c r="CL465" s="194">
        <f t="shared" ca="1" si="481"/>
        <v>3.2000000000000006E-3</v>
      </c>
      <c r="CO465" s="194">
        <f t="shared" si="482"/>
        <v>0</v>
      </c>
      <c r="CP465" s="19">
        <f ca="1"/>
        <v>0</v>
      </c>
      <c r="CQ465" s="19">
        <f t="shared" ca="1" si="483"/>
        <v>0</v>
      </c>
      <c r="CT465" s="198" cm="1">
        <f t="array" ref="CT465">IFERROR(MATCH(TRUE,INDEX($B$14:$B$117&gt;=CS465,0),0),"")</f>
        <v>1</v>
      </c>
      <c r="CU465" s="194">
        <f t="shared" ca="1" si="484"/>
        <v>3.2000000000000006E-3</v>
      </c>
      <c r="CX465" s="194">
        <f t="shared" si="485"/>
        <v>0</v>
      </c>
      <c r="CY465" s="19" t="e">
        <f ca="1"/>
        <v>#N/A</v>
      </c>
      <c r="CZ465" s="19" t="e">
        <f t="shared" ca="1" si="486"/>
        <v>#N/A</v>
      </c>
      <c r="DC465" s="198" cm="1">
        <f t="array" ref="DC465">IFERROR(MATCH(TRUE,INDEX($B$14:$B$117&gt;=DB465,0),0),"")</f>
        <v>1</v>
      </c>
      <c r="DD465" s="194">
        <f t="shared" ca="1" si="487"/>
        <v>3.2000000000000006E-3</v>
      </c>
      <c r="DG465" s="194">
        <f t="shared" si="488"/>
        <v>0</v>
      </c>
      <c r="DH465" s="19" t="e">
        <f ca="1"/>
        <v>#N/A</v>
      </c>
      <c r="DI465" s="19" t="e">
        <f t="shared" ca="1" si="489"/>
        <v>#N/A</v>
      </c>
      <c r="DL465" s="198" cm="1">
        <f t="array" ref="DL465">IFERROR(MATCH(TRUE,INDEX($B$14:$B$117&gt;=DK465,0),0),"")</f>
        <v>1</v>
      </c>
      <c r="DM465" s="194">
        <f t="shared" ca="1" si="490"/>
        <v>3.2000000000000006E-3</v>
      </c>
      <c r="DP465" s="194">
        <f t="shared" si="491"/>
        <v>0</v>
      </c>
      <c r="DQ465" s="19" t="e">
        <f ca="1"/>
        <v>#N/A</v>
      </c>
      <c r="DR465" s="19" t="e">
        <f t="shared" ca="1" si="492"/>
        <v>#N/A</v>
      </c>
      <c r="DU465" s="198" cm="1">
        <f t="array" ref="DU465">IFERROR(MATCH(TRUE,INDEX($B$14:$B$117&gt;=DT465,0),0),"")</f>
        <v>1</v>
      </c>
      <c r="DV465" s="194">
        <f t="shared" ca="1" si="493"/>
        <v>3.2000000000000006E-3</v>
      </c>
      <c r="DY465" s="194">
        <f t="shared" si="494"/>
        <v>0</v>
      </c>
      <c r="DZ465" s="19" t="e">
        <f ca="1"/>
        <v>#N/A</v>
      </c>
      <c r="EA465" s="19" t="e">
        <f t="shared" ca="1" si="495"/>
        <v>#N/A</v>
      </c>
      <c r="ED465" s="198" cm="1">
        <f t="array" ref="ED465">IFERROR(MATCH(TRUE,INDEX($B$14:$B$117&gt;=EC465,0),0),"")</f>
        <v>1</v>
      </c>
      <c r="EE465" s="194">
        <f t="shared" ca="1" si="496"/>
        <v>3.2000000000000006E-3</v>
      </c>
      <c r="EH465" s="194">
        <f t="shared" si="497"/>
        <v>0</v>
      </c>
      <c r="EI465" s="19" t="e">
        <f ca="1"/>
        <v>#N/A</v>
      </c>
      <c r="EJ465" s="19" t="e">
        <f t="shared" ca="1" si="498"/>
        <v>#N/A</v>
      </c>
      <c r="EM465" s="198" cm="1">
        <f t="array" ref="EM465">IFERROR(MATCH(TRUE,INDEX($B$14:$B$117&gt;=EL465,0),0),"")</f>
        <v>1</v>
      </c>
      <c r="EN465" s="194">
        <f t="shared" ca="1" si="499"/>
        <v>3.2000000000000006E-3</v>
      </c>
      <c r="EQ465" s="194">
        <f t="shared" si="500"/>
        <v>0</v>
      </c>
      <c r="ER465" s="19" t="e">
        <f ca="1"/>
        <v>#N/A</v>
      </c>
      <c r="ES465" s="19" t="e">
        <f t="shared" ca="1" si="501"/>
        <v>#N/A</v>
      </c>
      <c r="EV465" s="198" cm="1">
        <f t="array" ref="EV465">IFERROR(MATCH(TRUE,INDEX($B$14:$B$117&gt;=EU465,0),0),"")</f>
        <v>1</v>
      </c>
      <c r="EW465" s="194">
        <f t="shared" ca="1" si="502"/>
        <v>3.2000000000000006E-3</v>
      </c>
      <c r="EZ465" s="194">
        <f t="shared" si="503"/>
        <v>0</v>
      </c>
      <c r="FA465" s="19" t="e">
        <f ca="1"/>
        <v>#N/A</v>
      </c>
      <c r="FB465" s="19" t="e">
        <f t="shared" ca="1" si="504"/>
        <v>#N/A</v>
      </c>
      <c r="FE465" s="198" cm="1">
        <f t="array" ref="FE465">IFERROR(MATCH(TRUE,INDEX($B$14:$B$117&gt;=FD465,0),0),"")</f>
        <v>1</v>
      </c>
      <c r="FF465" s="194">
        <f t="shared" ca="1" si="505"/>
        <v>3.2000000000000006E-3</v>
      </c>
      <c r="FI465" s="194">
        <f t="shared" si="506"/>
        <v>0</v>
      </c>
      <c r="FJ465" s="19" t="e">
        <f ca="1"/>
        <v>#N/A</v>
      </c>
      <c r="FK465" s="19" t="e">
        <f t="shared" ca="1" si="507"/>
        <v>#N/A</v>
      </c>
      <c r="FN465" s="198" cm="1">
        <f t="array" ref="FN465">IFERROR(MATCH(TRUE,INDEX($B$14:$B$117&gt;=FM465,0),0),"")</f>
        <v>1</v>
      </c>
      <c r="FO465" s="194">
        <f t="shared" ca="1" si="508"/>
        <v>3.2000000000000006E-3</v>
      </c>
      <c r="FR465" s="194">
        <f t="shared" si="509"/>
        <v>0</v>
      </c>
      <c r="FS465" s="19" t="e">
        <f ca="1"/>
        <v>#N/A</v>
      </c>
      <c r="FT465" s="19" t="e">
        <f t="shared" ca="1" si="510"/>
        <v>#N/A</v>
      </c>
      <c r="FW465" s="198" cm="1">
        <f t="array" ref="FW465">IFERROR(MATCH(TRUE,INDEX($B$14:$B$117&gt;=FV465,0),0),"")</f>
        <v>1</v>
      </c>
      <c r="FX465" s="194">
        <f t="shared" ca="1" si="511"/>
        <v>3.2000000000000006E-3</v>
      </c>
      <c r="GA465" s="194">
        <f t="shared" si="512"/>
        <v>0</v>
      </c>
      <c r="GB465" s="19" t="e">
        <f ca="1"/>
        <v>#N/A</v>
      </c>
      <c r="GC465" s="19" t="e">
        <f t="shared" ca="1" si="513"/>
        <v>#N/A</v>
      </c>
    </row>
    <row r="466" spans="8:185" x14ac:dyDescent="0.2">
      <c r="H466" s="198" cm="1">
        <f t="array" ref="H466">IFERROR(MATCH(TRUE,INDEX($B$14:$B$117&gt;=G466,0),0),"")</f>
        <v>1</v>
      </c>
      <c r="I466" s="194">
        <f t="shared" ca="1" si="458"/>
        <v>3.2000000000000006E-3</v>
      </c>
      <c r="L466" s="194">
        <f t="shared" si="514"/>
        <v>0</v>
      </c>
      <c r="M466" s="19">
        <f ca="1"/>
        <v>0</v>
      </c>
      <c r="N466" s="19">
        <f t="shared" ca="1" si="515"/>
        <v>0</v>
      </c>
      <c r="Q466" s="198" cm="1">
        <f t="array" ref="Q466">IFERROR(MATCH(TRUE,INDEX($B$14:$B$117&gt;=P466,0),0),"")</f>
        <v>1</v>
      </c>
      <c r="R466" s="194">
        <f t="shared" ca="1" si="459"/>
        <v>3.2000000000000006E-3</v>
      </c>
      <c r="U466" s="194">
        <f t="shared" si="516"/>
        <v>0</v>
      </c>
      <c r="V466" s="19">
        <f ca="1"/>
        <v>0</v>
      </c>
      <c r="W466" s="19">
        <f t="shared" ca="1" si="517"/>
        <v>0</v>
      </c>
      <c r="Z466" s="198" cm="1">
        <f t="array" ref="Z466">IFERROR(MATCH(TRUE,INDEX($B$14:$B$117&gt;=Y466,0),0),"")</f>
        <v>1</v>
      </c>
      <c r="AA466" s="194">
        <f t="shared" ca="1" si="460"/>
        <v>3.2000000000000006E-3</v>
      </c>
      <c r="AD466" s="194">
        <f t="shared" si="461"/>
        <v>0</v>
      </c>
      <c r="AE466" s="19">
        <f ca="1"/>
        <v>0</v>
      </c>
      <c r="AF466" s="19">
        <f t="shared" ca="1" si="462"/>
        <v>0</v>
      </c>
      <c r="AI466" s="198" cm="1">
        <f t="array" ref="AI466">IFERROR(MATCH(TRUE,INDEX($B$14:$B$117&gt;=AH466,0),0),"")</f>
        <v>1</v>
      </c>
      <c r="AJ466" s="194">
        <f t="shared" ca="1" si="463"/>
        <v>3.2000000000000006E-3</v>
      </c>
      <c r="AM466" s="194">
        <f t="shared" si="464"/>
        <v>0</v>
      </c>
      <c r="AN466" s="19">
        <f ca="1"/>
        <v>0</v>
      </c>
      <c r="AO466" s="19">
        <f t="shared" ca="1" si="465"/>
        <v>0</v>
      </c>
      <c r="AR466" s="198" cm="1">
        <f t="array" ref="AR466">IFERROR(MATCH(TRUE,INDEX($B$14:$B$117&gt;=AQ466,0),0),"")</f>
        <v>1</v>
      </c>
      <c r="AS466" s="194">
        <f t="shared" ca="1" si="466"/>
        <v>3.2000000000000006E-3</v>
      </c>
      <c r="AV466" s="194">
        <f t="shared" si="467"/>
        <v>0</v>
      </c>
      <c r="AW466" s="19">
        <f ca="1"/>
        <v>0</v>
      </c>
      <c r="AX466" s="19">
        <f t="shared" ca="1" si="468"/>
        <v>0</v>
      </c>
      <c r="BA466" s="198" cm="1">
        <f t="array" ref="BA466">IFERROR(MATCH(TRUE,INDEX($B$14:$B$117&gt;=AZ466,0),0),"")</f>
        <v>1</v>
      </c>
      <c r="BB466" s="194">
        <f t="shared" ca="1" si="469"/>
        <v>3.2000000000000006E-3</v>
      </c>
      <c r="BE466" s="194">
        <f t="shared" si="470"/>
        <v>0</v>
      </c>
      <c r="BF466" s="19">
        <f ca="1"/>
        <v>0</v>
      </c>
      <c r="BG466" s="19">
        <f t="shared" ca="1" si="471"/>
        <v>0</v>
      </c>
      <c r="BJ466" s="198" cm="1">
        <f t="array" ref="BJ466">IFERROR(MATCH(TRUE,INDEX($B$14:$B$117&gt;=BI466,0),0),"")</f>
        <v>1</v>
      </c>
      <c r="BK466" s="194">
        <f t="shared" ca="1" si="472"/>
        <v>3.2000000000000006E-3</v>
      </c>
      <c r="BN466" s="194">
        <f t="shared" si="473"/>
        <v>0</v>
      </c>
      <c r="BO466" s="19">
        <f ca="1"/>
        <v>0</v>
      </c>
      <c r="BP466" s="19">
        <f t="shared" ca="1" si="474"/>
        <v>0</v>
      </c>
      <c r="BS466" s="198" cm="1">
        <f t="array" ref="BS466">IFERROR(MATCH(TRUE,INDEX($B$14:$B$117&gt;=BR466,0),0),"")</f>
        <v>1</v>
      </c>
      <c r="BT466" s="194">
        <f t="shared" ca="1" si="475"/>
        <v>3.2000000000000006E-3</v>
      </c>
      <c r="BW466" s="194">
        <f t="shared" si="476"/>
        <v>0</v>
      </c>
      <c r="BX466" s="19">
        <f ca="1"/>
        <v>0</v>
      </c>
      <c r="BY466" s="19">
        <f t="shared" ca="1" si="477"/>
        <v>0</v>
      </c>
      <c r="CB466" s="198" cm="1">
        <f t="array" ref="CB466">IFERROR(MATCH(TRUE,INDEX($B$14:$B$117&gt;=CA466,0),0),"")</f>
        <v>1</v>
      </c>
      <c r="CC466" s="194">
        <f t="shared" ca="1" si="478"/>
        <v>3.2000000000000006E-3</v>
      </c>
      <c r="CF466" s="194">
        <f t="shared" si="479"/>
        <v>0</v>
      </c>
      <c r="CG466" s="19">
        <f ca="1"/>
        <v>0</v>
      </c>
      <c r="CH466" s="19">
        <f t="shared" ca="1" si="480"/>
        <v>0</v>
      </c>
      <c r="CK466" s="198" cm="1">
        <f t="array" ref="CK466">IFERROR(MATCH(TRUE,INDEX($B$14:$B$117&gt;=CJ466,0),0),"")</f>
        <v>1</v>
      </c>
      <c r="CL466" s="194">
        <f t="shared" ca="1" si="481"/>
        <v>3.2000000000000006E-3</v>
      </c>
      <c r="CO466" s="194">
        <f t="shared" si="482"/>
        <v>0</v>
      </c>
      <c r="CP466" s="19">
        <f ca="1"/>
        <v>0</v>
      </c>
      <c r="CQ466" s="19">
        <f t="shared" ca="1" si="483"/>
        <v>0</v>
      </c>
      <c r="CT466" s="198" cm="1">
        <f t="array" ref="CT466">IFERROR(MATCH(TRUE,INDEX($B$14:$B$117&gt;=CS466,0),0),"")</f>
        <v>1</v>
      </c>
      <c r="CU466" s="194">
        <f t="shared" ca="1" si="484"/>
        <v>3.2000000000000006E-3</v>
      </c>
      <c r="CX466" s="194">
        <f t="shared" si="485"/>
        <v>0</v>
      </c>
      <c r="CY466" s="19" t="e">
        <f ca="1"/>
        <v>#N/A</v>
      </c>
      <c r="CZ466" s="19" t="e">
        <f t="shared" ca="1" si="486"/>
        <v>#N/A</v>
      </c>
      <c r="DC466" s="198" cm="1">
        <f t="array" ref="DC466">IFERROR(MATCH(TRUE,INDEX($B$14:$B$117&gt;=DB466,0),0),"")</f>
        <v>1</v>
      </c>
      <c r="DD466" s="194">
        <f t="shared" ca="1" si="487"/>
        <v>3.2000000000000006E-3</v>
      </c>
      <c r="DG466" s="194">
        <f t="shared" si="488"/>
        <v>0</v>
      </c>
      <c r="DH466" s="19" t="e">
        <f ca="1"/>
        <v>#N/A</v>
      </c>
      <c r="DI466" s="19" t="e">
        <f t="shared" ca="1" si="489"/>
        <v>#N/A</v>
      </c>
      <c r="DL466" s="198" cm="1">
        <f t="array" ref="DL466">IFERROR(MATCH(TRUE,INDEX($B$14:$B$117&gt;=DK466,0),0),"")</f>
        <v>1</v>
      </c>
      <c r="DM466" s="194">
        <f t="shared" ca="1" si="490"/>
        <v>3.2000000000000006E-3</v>
      </c>
      <c r="DP466" s="194">
        <f t="shared" si="491"/>
        <v>0</v>
      </c>
      <c r="DQ466" s="19" t="e">
        <f ca="1"/>
        <v>#N/A</v>
      </c>
      <c r="DR466" s="19" t="e">
        <f t="shared" ca="1" si="492"/>
        <v>#N/A</v>
      </c>
      <c r="DU466" s="198" cm="1">
        <f t="array" ref="DU466">IFERROR(MATCH(TRUE,INDEX($B$14:$B$117&gt;=DT466,0),0),"")</f>
        <v>1</v>
      </c>
      <c r="DV466" s="194">
        <f t="shared" ca="1" si="493"/>
        <v>3.2000000000000006E-3</v>
      </c>
      <c r="DY466" s="194">
        <f t="shared" si="494"/>
        <v>0</v>
      </c>
      <c r="DZ466" s="19" t="e">
        <f ca="1"/>
        <v>#N/A</v>
      </c>
      <c r="EA466" s="19" t="e">
        <f t="shared" ca="1" si="495"/>
        <v>#N/A</v>
      </c>
      <c r="ED466" s="198" cm="1">
        <f t="array" ref="ED466">IFERROR(MATCH(TRUE,INDEX($B$14:$B$117&gt;=EC466,0),0),"")</f>
        <v>1</v>
      </c>
      <c r="EE466" s="194">
        <f t="shared" ca="1" si="496"/>
        <v>3.2000000000000006E-3</v>
      </c>
      <c r="EH466" s="194">
        <f t="shared" si="497"/>
        <v>0</v>
      </c>
      <c r="EI466" s="19" t="e">
        <f ca="1"/>
        <v>#N/A</v>
      </c>
      <c r="EJ466" s="19" t="e">
        <f t="shared" ca="1" si="498"/>
        <v>#N/A</v>
      </c>
      <c r="EM466" s="198" cm="1">
        <f t="array" ref="EM466">IFERROR(MATCH(TRUE,INDEX($B$14:$B$117&gt;=EL466,0),0),"")</f>
        <v>1</v>
      </c>
      <c r="EN466" s="194">
        <f t="shared" ca="1" si="499"/>
        <v>3.2000000000000006E-3</v>
      </c>
      <c r="EQ466" s="194">
        <f t="shared" si="500"/>
        <v>0</v>
      </c>
      <c r="ER466" s="19" t="e">
        <f ca="1"/>
        <v>#N/A</v>
      </c>
      <c r="ES466" s="19" t="e">
        <f t="shared" ca="1" si="501"/>
        <v>#N/A</v>
      </c>
      <c r="EV466" s="198" cm="1">
        <f t="array" ref="EV466">IFERROR(MATCH(TRUE,INDEX($B$14:$B$117&gt;=EU466,0),0),"")</f>
        <v>1</v>
      </c>
      <c r="EW466" s="194">
        <f t="shared" ca="1" si="502"/>
        <v>3.2000000000000006E-3</v>
      </c>
      <c r="EZ466" s="194">
        <f t="shared" si="503"/>
        <v>0</v>
      </c>
      <c r="FA466" s="19" t="e">
        <f ca="1"/>
        <v>#N/A</v>
      </c>
      <c r="FB466" s="19" t="e">
        <f t="shared" ca="1" si="504"/>
        <v>#N/A</v>
      </c>
      <c r="FE466" s="198" cm="1">
        <f t="array" ref="FE466">IFERROR(MATCH(TRUE,INDEX($B$14:$B$117&gt;=FD466,0),0),"")</f>
        <v>1</v>
      </c>
      <c r="FF466" s="194">
        <f t="shared" ca="1" si="505"/>
        <v>3.2000000000000006E-3</v>
      </c>
      <c r="FI466" s="194">
        <f t="shared" si="506"/>
        <v>0</v>
      </c>
      <c r="FJ466" s="19" t="e">
        <f ca="1"/>
        <v>#N/A</v>
      </c>
      <c r="FK466" s="19" t="e">
        <f t="shared" ca="1" si="507"/>
        <v>#N/A</v>
      </c>
      <c r="FN466" s="198" cm="1">
        <f t="array" ref="FN466">IFERROR(MATCH(TRUE,INDEX($B$14:$B$117&gt;=FM466,0),0),"")</f>
        <v>1</v>
      </c>
      <c r="FO466" s="194">
        <f t="shared" ca="1" si="508"/>
        <v>3.2000000000000006E-3</v>
      </c>
      <c r="FR466" s="194">
        <f t="shared" si="509"/>
        <v>0</v>
      </c>
      <c r="FS466" s="19" t="e">
        <f ca="1"/>
        <v>#N/A</v>
      </c>
      <c r="FT466" s="19" t="e">
        <f t="shared" ca="1" si="510"/>
        <v>#N/A</v>
      </c>
      <c r="FW466" s="198" cm="1">
        <f t="array" ref="FW466">IFERROR(MATCH(TRUE,INDEX($B$14:$B$117&gt;=FV466,0),0),"")</f>
        <v>1</v>
      </c>
      <c r="FX466" s="194">
        <f t="shared" ca="1" si="511"/>
        <v>3.2000000000000006E-3</v>
      </c>
      <c r="GA466" s="194">
        <f t="shared" si="512"/>
        <v>0</v>
      </c>
      <c r="GB466" s="19" t="e">
        <f ca="1"/>
        <v>#N/A</v>
      </c>
      <c r="GC466" s="19" t="e">
        <f t="shared" ca="1" si="513"/>
        <v>#N/A</v>
      </c>
    </row>
    <row r="467" spans="8:185" x14ac:dyDescent="0.2">
      <c r="H467" s="198" cm="1">
        <f t="array" ref="H467">IFERROR(MATCH(TRUE,INDEX($B$14:$B$117&gt;=G467,0),0),"")</f>
        <v>1</v>
      </c>
      <c r="I467" s="194">
        <f t="shared" ca="1" si="458"/>
        <v>3.2000000000000006E-3</v>
      </c>
      <c r="L467" s="194">
        <f t="shared" si="514"/>
        <v>0</v>
      </c>
      <c r="M467" s="19">
        <f ca="1"/>
        <v>0</v>
      </c>
      <c r="N467" s="19">
        <f t="shared" ca="1" si="515"/>
        <v>0</v>
      </c>
      <c r="Q467" s="198" cm="1">
        <f t="array" ref="Q467">IFERROR(MATCH(TRUE,INDEX($B$14:$B$117&gt;=P467,0),0),"")</f>
        <v>1</v>
      </c>
      <c r="R467" s="194">
        <f t="shared" ca="1" si="459"/>
        <v>3.2000000000000006E-3</v>
      </c>
      <c r="U467" s="194">
        <f t="shared" si="516"/>
        <v>0</v>
      </c>
      <c r="V467" s="19">
        <f ca="1"/>
        <v>0</v>
      </c>
      <c r="W467" s="19">
        <f t="shared" ca="1" si="517"/>
        <v>0</v>
      </c>
      <c r="Z467" s="198" cm="1">
        <f t="array" ref="Z467">IFERROR(MATCH(TRUE,INDEX($B$14:$B$117&gt;=Y467,0),0),"")</f>
        <v>1</v>
      </c>
      <c r="AA467" s="194">
        <f t="shared" ca="1" si="460"/>
        <v>3.2000000000000006E-3</v>
      </c>
      <c r="AD467" s="194">
        <f t="shared" si="461"/>
        <v>0</v>
      </c>
      <c r="AE467" s="19">
        <f ca="1"/>
        <v>0</v>
      </c>
      <c r="AF467" s="19">
        <f t="shared" ca="1" si="462"/>
        <v>0</v>
      </c>
      <c r="AI467" s="198" cm="1">
        <f t="array" ref="AI467">IFERROR(MATCH(TRUE,INDEX($B$14:$B$117&gt;=AH467,0),0),"")</f>
        <v>1</v>
      </c>
      <c r="AJ467" s="194">
        <f t="shared" ca="1" si="463"/>
        <v>3.2000000000000006E-3</v>
      </c>
      <c r="AM467" s="194">
        <f t="shared" si="464"/>
        <v>0</v>
      </c>
      <c r="AN467" s="19">
        <f ca="1"/>
        <v>0</v>
      </c>
      <c r="AO467" s="19">
        <f t="shared" ca="1" si="465"/>
        <v>0</v>
      </c>
      <c r="AR467" s="198" cm="1">
        <f t="array" ref="AR467">IFERROR(MATCH(TRUE,INDEX($B$14:$B$117&gt;=AQ467,0),0),"")</f>
        <v>1</v>
      </c>
      <c r="AS467" s="194">
        <f t="shared" ca="1" si="466"/>
        <v>3.2000000000000006E-3</v>
      </c>
      <c r="AV467" s="194">
        <f t="shared" si="467"/>
        <v>0</v>
      </c>
      <c r="AW467" s="19">
        <f ca="1"/>
        <v>0</v>
      </c>
      <c r="AX467" s="19">
        <f t="shared" ca="1" si="468"/>
        <v>0</v>
      </c>
      <c r="BA467" s="198" cm="1">
        <f t="array" ref="BA467">IFERROR(MATCH(TRUE,INDEX($B$14:$B$117&gt;=AZ467,0),0),"")</f>
        <v>1</v>
      </c>
      <c r="BB467" s="194">
        <f t="shared" ca="1" si="469"/>
        <v>3.2000000000000006E-3</v>
      </c>
      <c r="BE467" s="194">
        <f t="shared" si="470"/>
        <v>0</v>
      </c>
      <c r="BF467" s="19">
        <f ca="1"/>
        <v>0</v>
      </c>
      <c r="BG467" s="19">
        <f t="shared" ca="1" si="471"/>
        <v>0</v>
      </c>
      <c r="BJ467" s="198" cm="1">
        <f t="array" ref="BJ467">IFERROR(MATCH(TRUE,INDEX($B$14:$B$117&gt;=BI467,0),0),"")</f>
        <v>1</v>
      </c>
      <c r="BK467" s="194">
        <f t="shared" ca="1" si="472"/>
        <v>3.2000000000000006E-3</v>
      </c>
      <c r="BN467" s="194">
        <f t="shared" si="473"/>
        <v>0</v>
      </c>
      <c r="BO467" s="19">
        <f ca="1"/>
        <v>0</v>
      </c>
      <c r="BP467" s="19">
        <f t="shared" ca="1" si="474"/>
        <v>0</v>
      </c>
      <c r="BS467" s="198" cm="1">
        <f t="array" ref="BS467">IFERROR(MATCH(TRUE,INDEX($B$14:$B$117&gt;=BR467,0),0),"")</f>
        <v>1</v>
      </c>
      <c r="BT467" s="194">
        <f t="shared" ca="1" si="475"/>
        <v>3.2000000000000006E-3</v>
      </c>
      <c r="BW467" s="194">
        <f t="shared" si="476"/>
        <v>0</v>
      </c>
      <c r="BX467" s="19">
        <f ca="1"/>
        <v>0</v>
      </c>
      <c r="BY467" s="19">
        <f t="shared" ca="1" si="477"/>
        <v>0</v>
      </c>
      <c r="CB467" s="198" cm="1">
        <f t="array" ref="CB467">IFERROR(MATCH(TRUE,INDEX($B$14:$B$117&gt;=CA467,0),0),"")</f>
        <v>1</v>
      </c>
      <c r="CC467" s="194">
        <f t="shared" ca="1" si="478"/>
        <v>3.2000000000000006E-3</v>
      </c>
      <c r="CF467" s="194">
        <f t="shared" si="479"/>
        <v>0</v>
      </c>
      <c r="CG467" s="19">
        <f ca="1"/>
        <v>0</v>
      </c>
      <c r="CH467" s="19">
        <f t="shared" ca="1" si="480"/>
        <v>0</v>
      </c>
      <c r="CK467" s="198" cm="1">
        <f t="array" ref="CK467">IFERROR(MATCH(TRUE,INDEX($B$14:$B$117&gt;=CJ467,0),0),"")</f>
        <v>1</v>
      </c>
      <c r="CL467" s="194">
        <f t="shared" ca="1" si="481"/>
        <v>3.2000000000000006E-3</v>
      </c>
      <c r="CO467" s="194">
        <f t="shared" si="482"/>
        <v>0</v>
      </c>
      <c r="CP467" s="19">
        <f ca="1"/>
        <v>0</v>
      </c>
      <c r="CQ467" s="19">
        <f t="shared" ca="1" si="483"/>
        <v>0</v>
      </c>
      <c r="CT467" s="198" cm="1">
        <f t="array" ref="CT467">IFERROR(MATCH(TRUE,INDEX($B$14:$B$117&gt;=CS467,0),0),"")</f>
        <v>1</v>
      </c>
      <c r="CU467" s="194">
        <f t="shared" ca="1" si="484"/>
        <v>3.2000000000000006E-3</v>
      </c>
      <c r="CX467" s="194">
        <f t="shared" si="485"/>
        <v>0</v>
      </c>
      <c r="CY467" s="19" t="e">
        <f ca="1"/>
        <v>#N/A</v>
      </c>
      <c r="CZ467" s="19" t="e">
        <f t="shared" ca="1" si="486"/>
        <v>#N/A</v>
      </c>
      <c r="DC467" s="198" cm="1">
        <f t="array" ref="DC467">IFERROR(MATCH(TRUE,INDEX($B$14:$B$117&gt;=DB467,0),0),"")</f>
        <v>1</v>
      </c>
      <c r="DD467" s="194">
        <f t="shared" ca="1" si="487"/>
        <v>3.2000000000000006E-3</v>
      </c>
      <c r="DG467" s="194">
        <f t="shared" si="488"/>
        <v>0</v>
      </c>
      <c r="DH467" s="19" t="e">
        <f ca="1"/>
        <v>#N/A</v>
      </c>
      <c r="DI467" s="19" t="e">
        <f t="shared" ca="1" si="489"/>
        <v>#N/A</v>
      </c>
      <c r="DL467" s="198" cm="1">
        <f t="array" ref="DL467">IFERROR(MATCH(TRUE,INDEX($B$14:$B$117&gt;=DK467,0),0),"")</f>
        <v>1</v>
      </c>
      <c r="DM467" s="194">
        <f t="shared" ca="1" si="490"/>
        <v>3.2000000000000006E-3</v>
      </c>
      <c r="DP467" s="194">
        <f t="shared" si="491"/>
        <v>0</v>
      </c>
      <c r="DQ467" s="19" t="e">
        <f ca="1"/>
        <v>#N/A</v>
      </c>
      <c r="DR467" s="19" t="e">
        <f t="shared" ca="1" si="492"/>
        <v>#N/A</v>
      </c>
      <c r="DU467" s="198" cm="1">
        <f t="array" ref="DU467">IFERROR(MATCH(TRUE,INDEX($B$14:$B$117&gt;=DT467,0),0),"")</f>
        <v>1</v>
      </c>
      <c r="DV467" s="194">
        <f t="shared" ca="1" si="493"/>
        <v>3.2000000000000006E-3</v>
      </c>
      <c r="DY467" s="194">
        <f t="shared" si="494"/>
        <v>0</v>
      </c>
      <c r="DZ467" s="19" t="e">
        <f ca="1"/>
        <v>#N/A</v>
      </c>
      <c r="EA467" s="19" t="e">
        <f t="shared" ca="1" si="495"/>
        <v>#N/A</v>
      </c>
      <c r="ED467" s="198" cm="1">
        <f t="array" ref="ED467">IFERROR(MATCH(TRUE,INDEX($B$14:$B$117&gt;=EC467,0),0),"")</f>
        <v>1</v>
      </c>
      <c r="EE467" s="194">
        <f t="shared" ca="1" si="496"/>
        <v>3.2000000000000006E-3</v>
      </c>
      <c r="EH467" s="194">
        <f t="shared" si="497"/>
        <v>0</v>
      </c>
      <c r="EI467" s="19" t="e">
        <f ca="1"/>
        <v>#N/A</v>
      </c>
      <c r="EJ467" s="19" t="e">
        <f t="shared" ca="1" si="498"/>
        <v>#N/A</v>
      </c>
      <c r="EM467" s="198" cm="1">
        <f t="array" ref="EM467">IFERROR(MATCH(TRUE,INDEX($B$14:$B$117&gt;=EL467,0),0),"")</f>
        <v>1</v>
      </c>
      <c r="EN467" s="194">
        <f t="shared" ca="1" si="499"/>
        <v>3.2000000000000006E-3</v>
      </c>
      <c r="EQ467" s="194">
        <f t="shared" si="500"/>
        <v>0</v>
      </c>
      <c r="ER467" s="19" t="e">
        <f ca="1"/>
        <v>#N/A</v>
      </c>
      <c r="ES467" s="19" t="e">
        <f t="shared" ca="1" si="501"/>
        <v>#N/A</v>
      </c>
      <c r="EV467" s="198" cm="1">
        <f t="array" ref="EV467">IFERROR(MATCH(TRUE,INDEX($B$14:$B$117&gt;=EU467,0),0),"")</f>
        <v>1</v>
      </c>
      <c r="EW467" s="194">
        <f t="shared" ca="1" si="502"/>
        <v>3.2000000000000006E-3</v>
      </c>
      <c r="EZ467" s="194">
        <f t="shared" si="503"/>
        <v>0</v>
      </c>
      <c r="FA467" s="19" t="e">
        <f ca="1"/>
        <v>#N/A</v>
      </c>
      <c r="FB467" s="19" t="e">
        <f t="shared" ca="1" si="504"/>
        <v>#N/A</v>
      </c>
      <c r="FE467" s="198" cm="1">
        <f t="array" ref="FE467">IFERROR(MATCH(TRUE,INDEX($B$14:$B$117&gt;=FD467,0),0),"")</f>
        <v>1</v>
      </c>
      <c r="FF467" s="194">
        <f t="shared" ca="1" si="505"/>
        <v>3.2000000000000006E-3</v>
      </c>
      <c r="FI467" s="194">
        <f t="shared" si="506"/>
        <v>0</v>
      </c>
      <c r="FJ467" s="19" t="e">
        <f ca="1"/>
        <v>#N/A</v>
      </c>
      <c r="FK467" s="19" t="e">
        <f t="shared" ca="1" si="507"/>
        <v>#N/A</v>
      </c>
      <c r="FN467" s="198" cm="1">
        <f t="array" ref="FN467">IFERROR(MATCH(TRUE,INDEX($B$14:$B$117&gt;=FM467,0),0),"")</f>
        <v>1</v>
      </c>
      <c r="FO467" s="194">
        <f t="shared" ca="1" si="508"/>
        <v>3.2000000000000006E-3</v>
      </c>
      <c r="FR467" s="194">
        <f t="shared" si="509"/>
        <v>0</v>
      </c>
      <c r="FS467" s="19" t="e">
        <f ca="1"/>
        <v>#N/A</v>
      </c>
      <c r="FT467" s="19" t="e">
        <f t="shared" ca="1" si="510"/>
        <v>#N/A</v>
      </c>
      <c r="FW467" s="198" cm="1">
        <f t="array" ref="FW467">IFERROR(MATCH(TRUE,INDEX($B$14:$B$117&gt;=FV467,0),0),"")</f>
        <v>1</v>
      </c>
      <c r="FX467" s="194">
        <f t="shared" ca="1" si="511"/>
        <v>3.2000000000000006E-3</v>
      </c>
      <c r="GA467" s="194">
        <f t="shared" si="512"/>
        <v>0</v>
      </c>
      <c r="GB467" s="19" t="e">
        <f ca="1"/>
        <v>#N/A</v>
      </c>
      <c r="GC467" s="19" t="e">
        <f t="shared" ca="1" si="513"/>
        <v>#N/A</v>
      </c>
    </row>
    <row r="468" spans="8:185" x14ac:dyDescent="0.2">
      <c r="H468" s="198" cm="1">
        <f t="array" ref="H468">IFERROR(MATCH(TRUE,INDEX($B$14:$B$117&gt;=G468,0),0),"")</f>
        <v>1</v>
      </c>
      <c r="I468" s="194">
        <f t="shared" ca="1" si="458"/>
        <v>3.2000000000000006E-3</v>
      </c>
      <c r="L468" s="194">
        <f t="shared" si="514"/>
        <v>0</v>
      </c>
      <c r="M468" s="19">
        <f ca="1"/>
        <v>0</v>
      </c>
      <c r="N468" s="19">
        <f t="shared" ca="1" si="515"/>
        <v>0</v>
      </c>
      <c r="Q468" s="198" cm="1">
        <f t="array" ref="Q468">IFERROR(MATCH(TRUE,INDEX($B$14:$B$117&gt;=P468,0),0),"")</f>
        <v>1</v>
      </c>
      <c r="R468" s="194">
        <f t="shared" ca="1" si="459"/>
        <v>3.2000000000000006E-3</v>
      </c>
      <c r="U468" s="194">
        <f t="shared" si="516"/>
        <v>0</v>
      </c>
      <c r="V468" s="19">
        <f ca="1"/>
        <v>0</v>
      </c>
      <c r="W468" s="19">
        <f t="shared" ca="1" si="517"/>
        <v>0</v>
      </c>
      <c r="Z468" s="198" cm="1">
        <f t="array" ref="Z468">IFERROR(MATCH(TRUE,INDEX($B$14:$B$117&gt;=Y468,0),0),"")</f>
        <v>1</v>
      </c>
      <c r="AA468" s="194">
        <f t="shared" ca="1" si="460"/>
        <v>3.2000000000000006E-3</v>
      </c>
      <c r="AD468" s="194">
        <f t="shared" si="461"/>
        <v>0</v>
      </c>
      <c r="AE468" s="19">
        <f ca="1"/>
        <v>0</v>
      </c>
      <c r="AF468" s="19">
        <f t="shared" ca="1" si="462"/>
        <v>0</v>
      </c>
      <c r="AI468" s="198" cm="1">
        <f t="array" ref="AI468">IFERROR(MATCH(TRUE,INDEX($B$14:$B$117&gt;=AH468,0),0),"")</f>
        <v>1</v>
      </c>
      <c r="AJ468" s="194">
        <f t="shared" ca="1" si="463"/>
        <v>3.2000000000000006E-3</v>
      </c>
      <c r="AM468" s="194">
        <f t="shared" si="464"/>
        <v>0</v>
      </c>
      <c r="AN468" s="19">
        <f ca="1"/>
        <v>0</v>
      </c>
      <c r="AO468" s="19">
        <f t="shared" ca="1" si="465"/>
        <v>0</v>
      </c>
      <c r="AR468" s="198" cm="1">
        <f t="array" ref="AR468">IFERROR(MATCH(TRUE,INDEX($B$14:$B$117&gt;=AQ468,0),0),"")</f>
        <v>1</v>
      </c>
      <c r="AS468" s="194">
        <f t="shared" ca="1" si="466"/>
        <v>3.2000000000000006E-3</v>
      </c>
      <c r="AV468" s="194">
        <f t="shared" si="467"/>
        <v>0</v>
      </c>
      <c r="AW468" s="19">
        <f ca="1"/>
        <v>0</v>
      </c>
      <c r="AX468" s="19">
        <f t="shared" ca="1" si="468"/>
        <v>0</v>
      </c>
      <c r="BA468" s="198" cm="1">
        <f t="array" ref="BA468">IFERROR(MATCH(TRUE,INDEX($B$14:$B$117&gt;=AZ468,0),0),"")</f>
        <v>1</v>
      </c>
      <c r="BB468" s="194">
        <f t="shared" ca="1" si="469"/>
        <v>3.2000000000000006E-3</v>
      </c>
      <c r="BE468" s="194">
        <f t="shared" si="470"/>
        <v>0</v>
      </c>
      <c r="BF468" s="19">
        <f ca="1"/>
        <v>0</v>
      </c>
      <c r="BG468" s="19">
        <f t="shared" ca="1" si="471"/>
        <v>0</v>
      </c>
      <c r="BJ468" s="198" cm="1">
        <f t="array" ref="BJ468">IFERROR(MATCH(TRUE,INDEX($B$14:$B$117&gt;=BI468,0),0),"")</f>
        <v>1</v>
      </c>
      <c r="BK468" s="194">
        <f t="shared" ca="1" si="472"/>
        <v>3.2000000000000006E-3</v>
      </c>
      <c r="BN468" s="194">
        <f t="shared" si="473"/>
        <v>0</v>
      </c>
      <c r="BO468" s="19">
        <f ca="1"/>
        <v>0</v>
      </c>
      <c r="BP468" s="19">
        <f t="shared" ca="1" si="474"/>
        <v>0</v>
      </c>
      <c r="BS468" s="198" cm="1">
        <f t="array" ref="BS468">IFERROR(MATCH(TRUE,INDEX($B$14:$B$117&gt;=BR468,0),0),"")</f>
        <v>1</v>
      </c>
      <c r="BT468" s="194">
        <f t="shared" ca="1" si="475"/>
        <v>3.2000000000000006E-3</v>
      </c>
      <c r="BW468" s="194">
        <f t="shared" si="476"/>
        <v>0</v>
      </c>
      <c r="BX468" s="19">
        <f ca="1"/>
        <v>0</v>
      </c>
      <c r="BY468" s="19">
        <f t="shared" ca="1" si="477"/>
        <v>0</v>
      </c>
      <c r="CB468" s="198" cm="1">
        <f t="array" ref="CB468">IFERROR(MATCH(TRUE,INDEX($B$14:$B$117&gt;=CA468,0),0),"")</f>
        <v>1</v>
      </c>
      <c r="CC468" s="194">
        <f t="shared" ca="1" si="478"/>
        <v>3.2000000000000006E-3</v>
      </c>
      <c r="CF468" s="194">
        <f t="shared" si="479"/>
        <v>0</v>
      </c>
      <c r="CG468" s="19">
        <f ca="1"/>
        <v>0</v>
      </c>
      <c r="CH468" s="19">
        <f t="shared" ca="1" si="480"/>
        <v>0</v>
      </c>
      <c r="CK468" s="198" cm="1">
        <f t="array" ref="CK468">IFERROR(MATCH(TRUE,INDEX($B$14:$B$117&gt;=CJ468,0),0),"")</f>
        <v>1</v>
      </c>
      <c r="CL468" s="194">
        <f t="shared" ca="1" si="481"/>
        <v>3.2000000000000006E-3</v>
      </c>
      <c r="CO468" s="194">
        <f t="shared" si="482"/>
        <v>0</v>
      </c>
      <c r="CP468" s="19">
        <f ca="1"/>
        <v>0</v>
      </c>
      <c r="CQ468" s="19">
        <f t="shared" ca="1" si="483"/>
        <v>0</v>
      </c>
      <c r="CT468" s="198" cm="1">
        <f t="array" ref="CT468">IFERROR(MATCH(TRUE,INDEX($B$14:$B$117&gt;=CS468,0),0),"")</f>
        <v>1</v>
      </c>
      <c r="CU468" s="194">
        <f t="shared" ca="1" si="484"/>
        <v>3.2000000000000006E-3</v>
      </c>
      <c r="CX468" s="194">
        <f t="shared" si="485"/>
        <v>0</v>
      </c>
      <c r="CY468" s="19" t="e">
        <f ca="1"/>
        <v>#N/A</v>
      </c>
      <c r="CZ468" s="19" t="e">
        <f t="shared" ca="1" si="486"/>
        <v>#N/A</v>
      </c>
      <c r="DC468" s="198" cm="1">
        <f t="array" ref="DC468">IFERROR(MATCH(TRUE,INDEX($B$14:$B$117&gt;=DB468,0),0),"")</f>
        <v>1</v>
      </c>
      <c r="DD468" s="194">
        <f t="shared" ca="1" si="487"/>
        <v>3.2000000000000006E-3</v>
      </c>
      <c r="DG468" s="194">
        <f t="shared" si="488"/>
        <v>0</v>
      </c>
      <c r="DH468" s="19" t="e">
        <f ca="1"/>
        <v>#N/A</v>
      </c>
      <c r="DI468" s="19" t="e">
        <f t="shared" ca="1" si="489"/>
        <v>#N/A</v>
      </c>
      <c r="DL468" s="198" cm="1">
        <f t="array" ref="DL468">IFERROR(MATCH(TRUE,INDEX($B$14:$B$117&gt;=DK468,0),0),"")</f>
        <v>1</v>
      </c>
      <c r="DM468" s="194">
        <f t="shared" ca="1" si="490"/>
        <v>3.2000000000000006E-3</v>
      </c>
      <c r="DP468" s="194">
        <f t="shared" si="491"/>
        <v>0</v>
      </c>
      <c r="DQ468" s="19" t="e">
        <f ca="1"/>
        <v>#N/A</v>
      </c>
      <c r="DR468" s="19" t="e">
        <f t="shared" ca="1" si="492"/>
        <v>#N/A</v>
      </c>
      <c r="DU468" s="198" cm="1">
        <f t="array" ref="DU468">IFERROR(MATCH(TRUE,INDEX($B$14:$B$117&gt;=DT468,0),0),"")</f>
        <v>1</v>
      </c>
      <c r="DV468" s="194">
        <f t="shared" ca="1" si="493"/>
        <v>3.2000000000000006E-3</v>
      </c>
      <c r="DY468" s="194">
        <f t="shared" si="494"/>
        <v>0</v>
      </c>
      <c r="DZ468" s="19" t="e">
        <f ca="1"/>
        <v>#N/A</v>
      </c>
      <c r="EA468" s="19" t="e">
        <f t="shared" ca="1" si="495"/>
        <v>#N/A</v>
      </c>
      <c r="ED468" s="198" cm="1">
        <f t="array" ref="ED468">IFERROR(MATCH(TRUE,INDEX($B$14:$B$117&gt;=EC468,0),0),"")</f>
        <v>1</v>
      </c>
      <c r="EE468" s="194">
        <f t="shared" ca="1" si="496"/>
        <v>3.2000000000000006E-3</v>
      </c>
      <c r="EH468" s="194">
        <f t="shared" si="497"/>
        <v>0</v>
      </c>
      <c r="EI468" s="19" t="e">
        <f ca="1"/>
        <v>#N/A</v>
      </c>
      <c r="EJ468" s="19" t="e">
        <f t="shared" ca="1" si="498"/>
        <v>#N/A</v>
      </c>
      <c r="EM468" s="198" cm="1">
        <f t="array" ref="EM468">IFERROR(MATCH(TRUE,INDEX($B$14:$B$117&gt;=EL468,0),0),"")</f>
        <v>1</v>
      </c>
      <c r="EN468" s="194">
        <f t="shared" ca="1" si="499"/>
        <v>3.2000000000000006E-3</v>
      </c>
      <c r="EQ468" s="194">
        <f t="shared" si="500"/>
        <v>0</v>
      </c>
      <c r="ER468" s="19" t="e">
        <f ca="1"/>
        <v>#N/A</v>
      </c>
      <c r="ES468" s="19" t="e">
        <f t="shared" ca="1" si="501"/>
        <v>#N/A</v>
      </c>
      <c r="EV468" s="198" cm="1">
        <f t="array" ref="EV468">IFERROR(MATCH(TRUE,INDEX($B$14:$B$117&gt;=EU468,0),0),"")</f>
        <v>1</v>
      </c>
      <c r="EW468" s="194">
        <f t="shared" ca="1" si="502"/>
        <v>3.2000000000000006E-3</v>
      </c>
      <c r="EZ468" s="194">
        <f t="shared" si="503"/>
        <v>0</v>
      </c>
      <c r="FA468" s="19" t="e">
        <f ca="1"/>
        <v>#N/A</v>
      </c>
      <c r="FB468" s="19" t="e">
        <f t="shared" ca="1" si="504"/>
        <v>#N/A</v>
      </c>
      <c r="FE468" s="198" cm="1">
        <f t="array" ref="FE468">IFERROR(MATCH(TRUE,INDEX($B$14:$B$117&gt;=FD468,0),0),"")</f>
        <v>1</v>
      </c>
      <c r="FF468" s="194">
        <f t="shared" ca="1" si="505"/>
        <v>3.2000000000000006E-3</v>
      </c>
      <c r="FI468" s="194">
        <f t="shared" si="506"/>
        <v>0</v>
      </c>
      <c r="FJ468" s="19" t="e">
        <f ca="1"/>
        <v>#N/A</v>
      </c>
      <c r="FK468" s="19" t="e">
        <f t="shared" ca="1" si="507"/>
        <v>#N/A</v>
      </c>
      <c r="FN468" s="198" cm="1">
        <f t="array" ref="FN468">IFERROR(MATCH(TRUE,INDEX($B$14:$B$117&gt;=FM468,0),0),"")</f>
        <v>1</v>
      </c>
      <c r="FO468" s="194">
        <f t="shared" ca="1" si="508"/>
        <v>3.2000000000000006E-3</v>
      </c>
      <c r="FR468" s="194">
        <f t="shared" si="509"/>
        <v>0</v>
      </c>
      <c r="FS468" s="19" t="e">
        <f ca="1"/>
        <v>#N/A</v>
      </c>
      <c r="FT468" s="19" t="e">
        <f t="shared" ca="1" si="510"/>
        <v>#N/A</v>
      </c>
      <c r="FW468" s="198" cm="1">
        <f t="array" ref="FW468">IFERROR(MATCH(TRUE,INDEX($B$14:$B$117&gt;=FV468,0),0),"")</f>
        <v>1</v>
      </c>
      <c r="FX468" s="194">
        <f t="shared" ca="1" si="511"/>
        <v>3.2000000000000006E-3</v>
      </c>
      <c r="GA468" s="194">
        <f t="shared" si="512"/>
        <v>0</v>
      </c>
      <c r="GB468" s="19" t="e">
        <f ca="1"/>
        <v>#N/A</v>
      </c>
      <c r="GC468" s="19" t="e">
        <f t="shared" ca="1" si="513"/>
        <v>#N/A</v>
      </c>
    </row>
    <row r="469" spans="8:185" x14ac:dyDescent="0.2">
      <c r="H469" s="198" cm="1">
        <f t="array" ref="H469">IFERROR(MATCH(TRUE,INDEX($B$14:$B$117&gt;=G469,0),0),"")</f>
        <v>1</v>
      </c>
      <c r="I469" s="194">
        <f t="shared" ca="1" si="458"/>
        <v>3.2000000000000006E-3</v>
      </c>
      <c r="L469" s="194">
        <f t="shared" si="514"/>
        <v>0</v>
      </c>
      <c r="M469" s="19">
        <f ca="1"/>
        <v>0</v>
      </c>
      <c r="N469" s="19">
        <f t="shared" ca="1" si="515"/>
        <v>0</v>
      </c>
      <c r="Q469" s="198" cm="1">
        <f t="array" ref="Q469">IFERROR(MATCH(TRUE,INDEX($B$14:$B$117&gt;=P469,0),0),"")</f>
        <v>1</v>
      </c>
      <c r="R469" s="194">
        <f t="shared" ca="1" si="459"/>
        <v>3.2000000000000006E-3</v>
      </c>
      <c r="U469" s="194">
        <f t="shared" si="516"/>
        <v>0</v>
      </c>
      <c r="V469" s="19">
        <f ca="1"/>
        <v>0</v>
      </c>
      <c r="W469" s="19">
        <f t="shared" ca="1" si="517"/>
        <v>0</v>
      </c>
      <c r="Z469" s="198" cm="1">
        <f t="array" ref="Z469">IFERROR(MATCH(TRUE,INDEX($B$14:$B$117&gt;=Y469,0),0),"")</f>
        <v>1</v>
      </c>
      <c r="AA469" s="194">
        <f t="shared" ca="1" si="460"/>
        <v>3.2000000000000006E-3</v>
      </c>
      <c r="AD469" s="194">
        <f t="shared" si="461"/>
        <v>0</v>
      </c>
      <c r="AE469" s="19">
        <f ca="1"/>
        <v>0</v>
      </c>
      <c r="AF469" s="19">
        <f t="shared" ca="1" si="462"/>
        <v>0</v>
      </c>
      <c r="AI469" s="198" cm="1">
        <f t="array" ref="AI469">IFERROR(MATCH(TRUE,INDEX($B$14:$B$117&gt;=AH469,0),0),"")</f>
        <v>1</v>
      </c>
      <c r="AJ469" s="194">
        <f t="shared" ca="1" si="463"/>
        <v>3.2000000000000006E-3</v>
      </c>
      <c r="AM469" s="194">
        <f t="shared" si="464"/>
        <v>0</v>
      </c>
      <c r="AN469" s="19">
        <f ca="1"/>
        <v>0</v>
      </c>
      <c r="AO469" s="19">
        <f t="shared" ca="1" si="465"/>
        <v>0</v>
      </c>
      <c r="AR469" s="198" cm="1">
        <f t="array" ref="AR469">IFERROR(MATCH(TRUE,INDEX($B$14:$B$117&gt;=AQ469,0),0),"")</f>
        <v>1</v>
      </c>
      <c r="AS469" s="194">
        <f t="shared" ca="1" si="466"/>
        <v>3.2000000000000006E-3</v>
      </c>
      <c r="AV469" s="194">
        <f t="shared" si="467"/>
        <v>0</v>
      </c>
      <c r="AW469" s="19">
        <f ca="1"/>
        <v>0</v>
      </c>
      <c r="AX469" s="19">
        <f t="shared" ca="1" si="468"/>
        <v>0</v>
      </c>
      <c r="BA469" s="198" cm="1">
        <f t="array" ref="BA469">IFERROR(MATCH(TRUE,INDEX($B$14:$B$117&gt;=AZ469,0),0),"")</f>
        <v>1</v>
      </c>
      <c r="BB469" s="194">
        <f t="shared" ca="1" si="469"/>
        <v>3.2000000000000006E-3</v>
      </c>
      <c r="BE469" s="194">
        <f t="shared" si="470"/>
        <v>0</v>
      </c>
      <c r="BF469" s="19">
        <f ca="1"/>
        <v>0</v>
      </c>
      <c r="BG469" s="19">
        <f t="shared" ca="1" si="471"/>
        <v>0</v>
      </c>
      <c r="BJ469" s="198" cm="1">
        <f t="array" ref="BJ469">IFERROR(MATCH(TRUE,INDEX($B$14:$B$117&gt;=BI469,0),0),"")</f>
        <v>1</v>
      </c>
      <c r="BK469" s="194">
        <f t="shared" ca="1" si="472"/>
        <v>3.2000000000000006E-3</v>
      </c>
      <c r="BN469" s="194">
        <f t="shared" si="473"/>
        <v>0</v>
      </c>
      <c r="BO469" s="19">
        <f ca="1"/>
        <v>0</v>
      </c>
      <c r="BP469" s="19">
        <f t="shared" ca="1" si="474"/>
        <v>0</v>
      </c>
      <c r="BS469" s="198" cm="1">
        <f t="array" ref="BS469">IFERROR(MATCH(TRUE,INDEX($B$14:$B$117&gt;=BR469,0),0),"")</f>
        <v>1</v>
      </c>
      <c r="BT469" s="194">
        <f t="shared" ca="1" si="475"/>
        <v>3.2000000000000006E-3</v>
      </c>
      <c r="BW469" s="194">
        <f t="shared" si="476"/>
        <v>0</v>
      </c>
      <c r="BX469" s="19">
        <f ca="1"/>
        <v>0</v>
      </c>
      <c r="BY469" s="19">
        <f t="shared" ca="1" si="477"/>
        <v>0</v>
      </c>
      <c r="CB469" s="198" cm="1">
        <f t="array" ref="CB469">IFERROR(MATCH(TRUE,INDEX($B$14:$B$117&gt;=CA469,0),0),"")</f>
        <v>1</v>
      </c>
      <c r="CC469" s="194">
        <f t="shared" ca="1" si="478"/>
        <v>3.2000000000000006E-3</v>
      </c>
      <c r="CF469" s="194">
        <f t="shared" si="479"/>
        <v>0</v>
      </c>
      <c r="CG469" s="19">
        <f ca="1"/>
        <v>0</v>
      </c>
      <c r="CH469" s="19">
        <f t="shared" ca="1" si="480"/>
        <v>0</v>
      </c>
      <c r="CK469" s="198" cm="1">
        <f t="array" ref="CK469">IFERROR(MATCH(TRUE,INDEX($B$14:$B$117&gt;=CJ469,0),0),"")</f>
        <v>1</v>
      </c>
      <c r="CL469" s="194">
        <f t="shared" ca="1" si="481"/>
        <v>3.2000000000000006E-3</v>
      </c>
      <c r="CO469" s="194">
        <f t="shared" si="482"/>
        <v>0</v>
      </c>
      <c r="CP469" s="19">
        <f ca="1"/>
        <v>0</v>
      </c>
      <c r="CQ469" s="19">
        <f t="shared" ca="1" si="483"/>
        <v>0</v>
      </c>
      <c r="CT469" s="198" cm="1">
        <f t="array" ref="CT469">IFERROR(MATCH(TRUE,INDEX($B$14:$B$117&gt;=CS469,0),0),"")</f>
        <v>1</v>
      </c>
      <c r="CU469" s="194">
        <f t="shared" ca="1" si="484"/>
        <v>3.2000000000000006E-3</v>
      </c>
      <c r="CX469" s="194">
        <f t="shared" si="485"/>
        <v>0</v>
      </c>
      <c r="CY469" s="19" t="e">
        <f ca="1"/>
        <v>#N/A</v>
      </c>
      <c r="CZ469" s="19" t="e">
        <f t="shared" ca="1" si="486"/>
        <v>#N/A</v>
      </c>
      <c r="DC469" s="198" cm="1">
        <f t="array" ref="DC469">IFERROR(MATCH(TRUE,INDEX($B$14:$B$117&gt;=DB469,0),0),"")</f>
        <v>1</v>
      </c>
      <c r="DD469" s="194">
        <f t="shared" ca="1" si="487"/>
        <v>3.2000000000000006E-3</v>
      </c>
      <c r="DG469" s="194">
        <f t="shared" si="488"/>
        <v>0</v>
      </c>
      <c r="DH469" s="19" t="e">
        <f ca="1"/>
        <v>#N/A</v>
      </c>
      <c r="DI469" s="19" t="e">
        <f t="shared" ca="1" si="489"/>
        <v>#N/A</v>
      </c>
      <c r="DL469" s="198" cm="1">
        <f t="array" ref="DL469">IFERROR(MATCH(TRUE,INDEX($B$14:$B$117&gt;=DK469,0),0),"")</f>
        <v>1</v>
      </c>
      <c r="DM469" s="194">
        <f t="shared" ca="1" si="490"/>
        <v>3.2000000000000006E-3</v>
      </c>
      <c r="DP469" s="194">
        <f t="shared" si="491"/>
        <v>0</v>
      </c>
      <c r="DQ469" s="19" t="e">
        <f ca="1"/>
        <v>#N/A</v>
      </c>
      <c r="DR469" s="19" t="e">
        <f t="shared" ca="1" si="492"/>
        <v>#N/A</v>
      </c>
      <c r="DU469" s="198" cm="1">
        <f t="array" ref="DU469">IFERROR(MATCH(TRUE,INDEX($B$14:$B$117&gt;=DT469,0),0),"")</f>
        <v>1</v>
      </c>
      <c r="DV469" s="194">
        <f t="shared" ca="1" si="493"/>
        <v>3.2000000000000006E-3</v>
      </c>
      <c r="DY469" s="194">
        <f t="shared" si="494"/>
        <v>0</v>
      </c>
      <c r="DZ469" s="19" t="e">
        <f ca="1"/>
        <v>#N/A</v>
      </c>
      <c r="EA469" s="19" t="e">
        <f t="shared" ca="1" si="495"/>
        <v>#N/A</v>
      </c>
      <c r="ED469" s="198" cm="1">
        <f t="array" ref="ED469">IFERROR(MATCH(TRUE,INDEX($B$14:$B$117&gt;=EC469,0),0),"")</f>
        <v>1</v>
      </c>
      <c r="EE469" s="194">
        <f t="shared" ca="1" si="496"/>
        <v>3.2000000000000006E-3</v>
      </c>
      <c r="EH469" s="194">
        <f t="shared" si="497"/>
        <v>0</v>
      </c>
      <c r="EI469" s="19" t="e">
        <f ca="1"/>
        <v>#N/A</v>
      </c>
      <c r="EJ469" s="19" t="e">
        <f t="shared" ca="1" si="498"/>
        <v>#N/A</v>
      </c>
      <c r="EM469" s="198" cm="1">
        <f t="array" ref="EM469">IFERROR(MATCH(TRUE,INDEX($B$14:$B$117&gt;=EL469,0),0),"")</f>
        <v>1</v>
      </c>
      <c r="EN469" s="194">
        <f t="shared" ca="1" si="499"/>
        <v>3.2000000000000006E-3</v>
      </c>
      <c r="EQ469" s="194">
        <f t="shared" si="500"/>
        <v>0</v>
      </c>
      <c r="ER469" s="19" t="e">
        <f ca="1"/>
        <v>#N/A</v>
      </c>
      <c r="ES469" s="19" t="e">
        <f t="shared" ca="1" si="501"/>
        <v>#N/A</v>
      </c>
      <c r="EV469" s="198" cm="1">
        <f t="array" ref="EV469">IFERROR(MATCH(TRUE,INDEX($B$14:$B$117&gt;=EU469,0),0),"")</f>
        <v>1</v>
      </c>
      <c r="EW469" s="194">
        <f t="shared" ca="1" si="502"/>
        <v>3.2000000000000006E-3</v>
      </c>
      <c r="EZ469" s="194">
        <f t="shared" si="503"/>
        <v>0</v>
      </c>
      <c r="FA469" s="19" t="e">
        <f ca="1"/>
        <v>#N/A</v>
      </c>
      <c r="FB469" s="19" t="e">
        <f t="shared" ca="1" si="504"/>
        <v>#N/A</v>
      </c>
      <c r="FE469" s="198" cm="1">
        <f t="array" ref="FE469">IFERROR(MATCH(TRUE,INDEX($B$14:$B$117&gt;=FD469,0),0),"")</f>
        <v>1</v>
      </c>
      <c r="FF469" s="194">
        <f t="shared" ca="1" si="505"/>
        <v>3.2000000000000006E-3</v>
      </c>
      <c r="FI469" s="194">
        <f t="shared" si="506"/>
        <v>0</v>
      </c>
      <c r="FJ469" s="19" t="e">
        <f ca="1"/>
        <v>#N/A</v>
      </c>
      <c r="FK469" s="19" t="e">
        <f t="shared" ca="1" si="507"/>
        <v>#N/A</v>
      </c>
      <c r="FN469" s="198" cm="1">
        <f t="array" ref="FN469">IFERROR(MATCH(TRUE,INDEX($B$14:$B$117&gt;=FM469,0),0),"")</f>
        <v>1</v>
      </c>
      <c r="FO469" s="194">
        <f t="shared" ca="1" si="508"/>
        <v>3.2000000000000006E-3</v>
      </c>
      <c r="FR469" s="194">
        <f t="shared" si="509"/>
        <v>0</v>
      </c>
      <c r="FS469" s="19" t="e">
        <f ca="1"/>
        <v>#N/A</v>
      </c>
      <c r="FT469" s="19" t="e">
        <f t="shared" ca="1" si="510"/>
        <v>#N/A</v>
      </c>
      <c r="FW469" s="198" cm="1">
        <f t="array" ref="FW469">IFERROR(MATCH(TRUE,INDEX($B$14:$B$117&gt;=FV469,0),0),"")</f>
        <v>1</v>
      </c>
      <c r="FX469" s="194">
        <f t="shared" ca="1" si="511"/>
        <v>3.2000000000000006E-3</v>
      </c>
      <c r="GA469" s="194">
        <f t="shared" si="512"/>
        <v>0</v>
      </c>
      <c r="GB469" s="19" t="e">
        <f ca="1"/>
        <v>#N/A</v>
      </c>
      <c r="GC469" s="19" t="e">
        <f t="shared" ca="1" si="513"/>
        <v>#N/A</v>
      </c>
    </row>
    <row r="470" spans="8:185" x14ac:dyDescent="0.2">
      <c r="H470" s="198" cm="1">
        <f t="array" ref="H470">IFERROR(MATCH(TRUE,INDEX($B$14:$B$117&gt;=G470,0),0),"")</f>
        <v>1</v>
      </c>
      <c r="I470" s="194">
        <f t="shared" ca="1" si="458"/>
        <v>3.2000000000000006E-3</v>
      </c>
      <c r="L470" s="194">
        <f t="shared" si="514"/>
        <v>0</v>
      </c>
      <c r="M470" s="19">
        <f ca="1"/>
        <v>0</v>
      </c>
      <c r="N470" s="19">
        <f t="shared" ca="1" si="515"/>
        <v>0</v>
      </c>
      <c r="Q470" s="198" cm="1">
        <f t="array" ref="Q470">IFERROR(MATCH(TRUE,INDEX($B$14:$B$117&gt;=P470,0),0),"")</f>
        <v>1</v>
      </c>
      <c r="R470" s="194">
        <f t="shared" ca="1" si="459"/>
        <v>3.2000000000000006E-3</v>
      </c>
      <c r="U470" s="194">
        <f t="shared" si="516"/>
        <v>0</v>
      </c>
      <c r="V470" s="19">
        <f ca="1"/>
        <v>0</v>
      </c>
      <c r="W470" s="19">
        <f t="shared" ca="1" si="517"/>
        <v>0</v>
      </c>
      <c r="Z470" s="198" cm="1">
        <f t="array" ref="Z470">IFERROR(MATCH(TRUE,INDEX($B$14:$B$117&gt;=Y470,0),0),"")</f>
        <v>1</v>
      </c>
      <c r="AA470" s="194">
        <f t="shared" ca="1" si="460"/>
        <v>3.2000000000000006E-3</v>
      </c>
      <c r="AD470" s="194">
        <f t="shared" si="461"/>
        <v>0</v>
      </c>
      <c r="AE470" s="19">
        <f ca="1"/>
        <v>0</v>
      </c>
      <c r="AF470" s="19">
        <f t="shared" ca="1" si="462"/>
        <v>0</v>
      </c>
      <c r="AI470" s="198" cm="1">
        <f t="array" ref="AI470">IFERROR(MATCH(TRUE,INDEX($B$14:$B$117&gt;=AH470,0),0),"")</f>
        <v>1</v>
      </c>
      <c r="AJ470" s="194">
        <f t="shared" ca="1" si="463"/>
        <v>3.2000000000000006E-3</v>
      </c>
      <c r="AM470" s="194">
        <f t="shared" si="464"/>
        <v>0</v>
      </c>
      <c r="AN470" s="19">
        <f ca="1"/>
        <v>0</v>
      </c>
      <c r="AO470" s="19">
        <f t="shared" ca="1" si="465"/>
        <v>0</v>
      </c>
      <c r="AR470" s="198" cm="1">
        <f t="array" ref="AR470">IFERROR(MATCH(TRUE,INDEX($B$14:$B$117&gt;=AQ470,0),0),"")</f>
        <v>1</v>
      </c>
      <c r="AS470" s="194">
        <f t="shared" ca="1" si="466"/>
        <v>3.2000000000000006E-3</v>
      </c>
      <c r="AV470" s="194">
        <f t="shared" si="467"/>
        <v>0</v>
      </c>
      <c r="AW470" s="19">
        <f ca="1"/>
        <v>0</v>
      </c>
      <c r="AX470" s="19">
        <f t="shared" ca="1" si="468"/>
        <v>0</v>
      </c>
      <c r="BA470" s="198" cm="1">
        <f t="array" ref="BA470">IFERROR(MATCH(TRUE,INDEX($B$14:$B$117&gt;=AZ470,0),0),"")</f>
        <v>1</v>
      </c>
      <c r="BB470" s="194">
        <f t="shared" ca="1" si="469"/>
        <v>3.2000000000000006E-3</v>
      </c>
      <c r="BE470" s="194">
        <f t="shared" si="470"/>
        <v>0</v>
      </c>
      <c r="BF470" s="19">
        <f ca="1"/>
        <v>0</v>
      </c>
      <c r="BG470" s="19">
        <f t="shared" ca="1" si="471"/>
        <v>0</v>
      </c>
      <c r="BJ470" s="198" cm="1">
        <f t="array" ref="BJ470">IFERROR(MATCH(TRUE,INDEX($B$14:$B$117&gt;=BI470,0),0),"")</f>
        <v>1</v>
      </c>
      <c r="BK470" s="194">
        <f t="shared" ca="1" si="472"/>
        <v>3.2000000000000006E-3</v>
      </c>
      <c r="BN470" s="194">
        <f t="shared" si="473"/>
        <v>0</v>
      </c>
      <c r="BO470" s="19">
        <f ca="1"/>
        <v>0</v>
      </c>
      <c r="BP470" s="19">
        <f t="shared" ca="1" si="474"/>
        <v>0</v>
      </c>
      <c r="BS470" s="198" cm="1">
        <f t="array" ref="BS470">IFERROR(MATCH(TRUE,INDEX($B$14:$B$117&gt;=BR470,0),0),"")</f>
        <v>1</v>
      </c>
      <c r="BT470" s="194">
        <f t="shared" ca="1" si="475"/>
        <v>3.2000000000000006E-3</v>
      </c>
      <c r="BW470" s="194">
        <f t="shared" si="476"/>
        <v>0</v>
      </c>
      <c r="BX470" s="19">
        <f ca="1"/>
        <v>0</v>
      </c>
      <c r="BY470" s="19">
        <f t="shared" ca="1" si="477"/>
        <v>0</v>
      </c>
      <c r="CB470" s="198" cm="1">
        <f t="array" ref="CB470">IFERROR(MATCH(TRUE,INDEX($B$14:$B$117&gt;=CA470,0),0),"")</f>
        <v>1</v>
      </c>
      <c r="CC470" s="194">
        <f t="shared" ca="1" si="478"/>
        <v>3.2000000000000006E-3</v>
      </c>
      <c r="CF470" s="194">
        <f t="shared" si="479"/>
        <v>0</v>
      </c>
      <c r="CG470" s="19">
        <f ca="1"/>
        <v>0</v>
      </c>
      <c r="CH470" s="19">
        <f t="shared" ca="1" si="480"/>
        <v>0</v>
      </c>
      <c r="CK470" s="198" cm="1">
        <f t="array" ref="CK470">IFERROR(MATCH(TRUE,INDEX($B$14:$B$117&gt;=CJ470,0),0),"")</f>
        <v>1</v>
      </c>
      <c r="CL470" s="194">
        <f t="shared" ca="1" si="481"/>
        <v>3.2000000000000006E-3</v>
      </c>
      <c r="CO470" s="194">
        <f t="shared" si="482"/>
        <v>0</v>
      </c>
      <c r="CP470" s="19">
        <f ca="1"/>
        <v>0</v>
      </c>
      <c r="CQ470" s="19">
        <f t="shared" ca="1" si="483"/>
        <v>0</v>
      </c>
      <c r="CT470" s="198" cm="1">
        <f t="array" ref="CT470">IFERROR(MATCH(TRUE,INDEX($B$14:$B$117&gt;=CS470,0),0),"")</f>
        <v>1</v>
      </c>
      <c r="CU470" s="194">
        <f t="shared" ca="1" si="484"/>
        <v>3.2000000000000006E-3</v>
      </c>
      <c r="CX470" s="194">
        <f t="shared" si="485"/>
        <v>0</v>
      </c>
      <c r="CY470" s="19" t="e">
        <f ca="1"/>
        <v>#N/A</v>
      </c>
      <c r="CZ470" s="19" t="e">
        <f t="shared" ca="1" si="486"/>
        <v>#N/A</v>
      </c>
      <c r="DC470" s="198" cm="1">
        <f t="array" ref="DC470">IFERROR(MATCH(TRUE,INDEX($B$14:$B$117&gt;=DB470,0),0),"")</f>
        <v>1</v>
      </c>
      <c r="DD470" s="194">
        <f t="shared" ca="1" si="487"/>
        <v>3.2000000000000006E-3</v>
      </c>
      <c r="DG470" s="194">
        <f t="shared" si="488"/>
        <v>0</v>
      </c>
      <c r="DH470" s="19" t="e">
        <f ca="1"/>
        <v>#N/A</v>
      </c>
      <c r="DI470" s="19" t="e">
        <f t="shared" ca="1" si="489"/>
        <v>#N/A</v>
      </c>
      <c r="DL470" s="198" cm="1">
        <f t="array" ref="DL470">IFERROR(MATCH(TRUE,INDEX($B$14:$B$117&gt;=DK470,0),0),"")</f>
        <v>1</v>
      </c>
      <c r="DM470" s="194">
        <f t="shared" ca="1" si="490"/>
        <v>3.2000000000000006E-3</v>
      </c>
      <c r="DP470" s="194">
        <f t="shared" si="491"/>
        <v>0</v>
      </c>
      <c r="DQ470" s="19" t="e">
        <f ca="1"/>
        <v>#N/A</v>
      </c>
      <c r="DR470" s="19" t="e">
        <f t="shared" ca="1" si="492"/>
        <v>#N/A</v>
      </c>
      <c r="DU470" s="198" cm="1">
        <f t="array" ref="DU470">IFERROR(MATCH(TRUE,INDEX($B$14:$B$117&gt;=DT470,0),0),"")</f>
        <v>1</v>
      </c>
      <c r="DV470" s="194">
        <f t="shared" ca="1" si="493"/>
        <v>3.2000000000000006E-3</v>
      </c>
      <c r="DY470" s="194">
        <f t="shared" si="494"/>
        <v>0</v>
      </c>
      <c r="DZ470" s="19" t="e">
        <f ca="1"/>
        <v>#N/A</v>
      </c>
      <c r="EA470" s="19" t="e">
        <f t="shared" ca="1" si="495"/>
        <v>#N/A</v>
      </c>
      <c r="ED470" s="198" cm="1">
        <f t="array" ref="ED470">IFERROR(MATCH(TRUE,INDEX($B$14:$B$117&gt;=EC470,0),0),"")</f>
        <v>1</v>
      </c>
      <c r="EE470" s="194">
        <f t="shared" ca="1" si="496"/>
        <v>3.2000000000000006E-3</v>
      </c>
      <c r="EH470" s="194">
        <f t="shared" si="497"/>
        <v>0</v>
      </c>
      <c r="EI470" s="19" t="e">
        <f ca="1"/>
        <v>#N/A</v>
      </c>
      <c r="EJ470" s="19" t="e">
        <f t="shared" ca="1" si="498"/>
        <v>#N/A</v>
      </c>
      <c r="EM470" s="198" cm="1">
        <f t="array" ref="EM470">IFERROR(MATCH(TRUE,INDEX($B$14:$B$117&gt;=EL470,0),0),"")</f>
        <v>1</v>
      </c>
      <c r="EN470" s="194">
        <f t="shared" ca="1" si="499"/>
        <v>3.2000000000000006E-3</v>
      </c>
      <c r="EQ470" s="194">
        <f t="shared" si="500"/>
        <v>0</v>
      </c>
      <c r="ER470" s="19" t="e">
        <f ca="1"/>
        <v>#N/A</v>
      </c>
      <c r="ES470" s="19" t="e">
        <f t="shared" ca="1" si="501"/>
        <v>#N/A</v>
      </c>
      <c r="EV470" s="198" cm="1">
        <f t="array" ref="EV470">IFERROR(MATCH(TRUE,INDEX($B$14:$B$117&gt;=EU470,0),0),"")</f>
        <v>1</v>
      </c>
      <c r="EW470" s="194">
        <f t="shared" ca="1" si="502"/>
        <v>3.2000000000000006E-3</v>
      </c>
      <c r="EZ470" s="194">
        <f t="shared" si="503"/>
        <v>0</v>
      </c>
      <c r="FA470" s="19" t="e">
        <f ca="1"/>
        <v>#N/A</v>
      </c>
      <c r="FB470" s="19" t="e">
        <f t="shared" ca="1" si="504"/>
        <v>#N/A</v>
      </c>
      <c r="FE470" s="198" cm="1">
        <f t="array" ref="FE470">IFERROR(MATCH(TRUE,INDEX($B$14:$B$117&gt;=FD470,0),0),"")</f>
        <v>1</v>
      </c>
      <c r="FF470" s="194">
        <f t="shared" ca="1" si="505"/>
        <v>3.2000000000000006E-3</v>
      </c>
      <c r="FI470" s="194">
        <f t="shared" si="506"/>
        <v>0</v>
      </c>
      <c r="FJ470" s="19" t="e">
        <f ca="1"/>
        <v>#N/A</v>
      </c>
      <c r="FK470" s="19" t="e">
        <f t="shared" ca="1" si="507"/>
        <v>#N/A</v>
      </c>
      <c r="FN470" s="198" cm="1">
        <f t="array" ref="FN470">IFERROR(MATCH(TRUE,INDEX($B$14:$B$117&gt;=FM470,0),0),"")</f>
        <v>1</v>
      </c>
      <c r="FO470" s="194">
        <f t="shared" ca="1" si="508"/>
        <v>3.2000000000000006E-3</v>
      </c>
      <c r="FR470" s="194">
        <f t="shared" si="509"/>
        <v>0</v>
      </c>
      <c r="FS470" s="19" t="e">
        <f ca="1"/>
        <v>#N/A</v>
      </c>
      <c r="FT470" s="19" t="e">
        <f t="shared" ca="1" si="510"/>
        <v>#N/A</v>
      </c>
      <c r="FW470" s="198" cm="1">
        <f t="array" ref="FW470">IFERROR(MATCH(TRUE,INDEX($B$14:$B$117&gt;=FV470,0),0),"")</f>
        <v>1</v>
      </c>
      <c r="FX470" s="194">
        <f t="shared" ca="1" si="511"/>
        <v>3.2000000000000006E-3</v>
      </c>
      <c r="GA470" s="194">
        <f t="shared" si="512"/>
        <v>0</v>
      </c>
      <c r="GB470" s="19" t="e">
        <f ca="1"/>
        <v>#N/A</v>
      </c>
      <c r="GC470" s="19" t="e">
        <f t="shared" ca="1" si="513"/>
        <v>#N/A</v>
      </c>
    </row>
    <row r="471" spans="8:185" x14ac:dyDescent="0.2">
      <c r="H471" s="198" cm="1">
        <f t="array" ref="H471">IFERROR(MATCH(TRUE,INDEX($B$14:$B$117&gt;=G471,0),0),"")</f>
        <v>1</v>
      </c>
      <c r="I471" s="194">
        <f t="shared" ca="1" si="458"/>
        <v>3.2000000000000006E-3</v>
      </c>
      <c r="L471" s="194">
        <f t="shared" si="514"/>
        <v>0</v>
      </c>
      <c r="M471" s="19">
        <f ca="1"/>
        <v>0</v>
      </c>
      <c r="N471" s="19">
        <f t="shared" ca="1" si="515"/>
        <v>0</v>
      </c>
      <c r="Q471" s="198" cm="1">
        <f t="array" ref="Q471">IFERROR(MATCH(TRUE,INDEX($B$14:$B$117&gt;=P471,0),0),"")</f>
        <v>1</v>
      </c>
      <c r="R471" s="194">
        <f t="shared" ca="1" si="459"/>
        <v>3.2000000000000006E-3</v>
      </c>
      <c r="U471" s="194">
        <f t="shared" si="516"/>
        <v>0</v>
      </c>
      <c r="V471" s="19">
        <f ca="1"/>
        <v>0</v>
      </c>
      <c r="W471" s="19">
        <f t="shared" ca="1" si="517"/>
        <v>0</v>
      </c>
      <c r="Z471" s="198" cm="1">
        <f t="array" ref="Z471">IFERROR(MATCH(TRUE,INDEX($B$14:$B$117&gt;=Y471,0),0),"")</f>
        <v>1</v>
      </c>
      <c r="AA471" s="194">
        <f t="shared" ca="1" si="460"/>
        <v>3.2000000000000006E-3</v>
      </c>
      <c r="AD471" s="194">
        <f t="shared" si="461"/>
        <v>0</v>
      </c>
      <c r="AE471" s="19">
        <f ca="1"/>
        <v>0</v>
      </c>
      <c r="AF471" s="19">
        <f t="shared" ca="1" si="462"/>
        <v>0</v>
      </c>
      <c r="AI471" s="198" cm="1">
        <f t="array" ref="AI471">IFERROR(MATCH(TRUE,INDEX($B$14:$B$117&gt;=AH471,0),0),"")</f>
        <v>1</v>
      </c>
      <c r="AJ471" s="194">
        <f t="shared" ca="1" si="463"/>
        <v>3.2000000000000006E-3</v>
      </c>
      <c r="AM471" s="194">
        <f t="shared" si="464"/>
        <v>0</v>
      </c>
      <c r="AN471" s="19">
        <f ca="1"/>
        <v>0</v>
      </c>
      <c r="AO471" s="19">
        <f t="shared" ca="1" si="465"/>
        <v>0</v>
      </c>
      <c r="AR471" s="198" cm="1">
        <f t="array" ref="AR471">IFERROR(MATCH(TRUE,INDEX($B$14:$B$117&gt;=AQ471,0),0),"")</f>
        <v>1</v>
      </c>
      <c r="AS471" s="194">
        <f t="shared" ca="1" si="466"/>
        <v>3.2000000000000006E-3</v>
      </c>
      <c r="AV471" s="194">
        <f t="shared" si="467"/>
        <v>0</v>
      </c>
      <c r="AW471" s="19">
        <f ca="1"/>
        <v>0</v>
      </c>
      <c r="AX471" s="19">
        <f t="shared" ca="1" si="468"/>
        <v>0</v>
      </c>
      <c r="BA471" s="198" cm="1">
        <f t="array" ref="BA471">IFERROR(MATCH(TRUE,INDEX($B$14:$B$117&gt;=AZ471,0),0),"")</f>
        <v>1</v>
      </c>
      <c r="BB471" s="194">
        <f t="shared" ca="1" si="469"/>
        <v>3.2000000000000006E-3</v>
      </c>
      <c r="BE471" s="194">
        <f t="shared" si="470"/>
        <v>0</v>
      </c>
      <c r="BF471" s="19">
        <f ca="1"/>
        <v>0</v>
      </c>
      <c r="BG471" s="19">
        <f t="shared" ca="1" si="471"/>
        <v>0</v>
      </c>
      <c r="BJ471" s="198" cm="1">
        <f t="array" ref="BJ471">IFERROR(MATCH(TRUE,INDEX($B$14:$B$117&gt;=BI471,0),0),"")</f>
        <v>1</v>
      </c>
      <c r="BK471" s="194">
        <f t="shared" ca="1" si="472"/>
        <v>3.2000000000000006E-3</v>
      </c>
      <c r="BN471" s="194">
        <f t="shared" si="473"/>
        <v>0</v>
      </c>
      <c r="BO471" s="19">
        <f ca="1"/>
        <v>0</v>
      </c>
      <c r="BP471" s="19">
        <f t="shared" ca="1" si="474"/>
        <v>0</v>
      </c>
      <c r="BS471" s="198" cm="1">
        <f t="array" ref="BS471">IFERROR(MATCH(TRUE,INDEX($B$14:$B$117&gt;=BR471,0),0),"")</f>
        <v>1</v>
      </c>
      <c r="BT471" s="194">
        <f t="shared" ca="1" si="475"/>
        <v>3.2000000000000006E-3</v>
      </c>
      <c r="BW471" s="194">
        <f t="shared" si="476"/>
        <v>0</v>
      </c>
      <c r="BX471" s="19">
        <f ca="1"/>
        <v>0</v>
      </c>
      <c r="BY471" s="19">
        <f t="shared" ca="1" si="477"/>
        <v>0</v>
      </c>
      <c r="CB471" s="198" cm="1">
        <f t="array" ref="CB471">IFERROR(MATCH(TRUE,INDEX($B$14:$B$117&gt;=CA471,0),0),"")</f>
        <v>1</v>
      </c>
      <c r="CC471" s="194">
        <f t="shared" ca="1" si="478"/>
        <v>3.2000000000000006E-3</v>
      </c>
      <c r="CF471" s="194">
        <f t="shared" si="479"/>
        <v>0</v>
      </c>
      <c r="CG471" s="19">
        <f ca="1"/>
        <v>0</v>
      </c>
      <c r="CH471" s="19">
        <f t="shared" ca="1" si="480"/>
        <v>0</v>
      </c>
      <c r="CK471" s="198" cm="1">
        <f t="array" ref="CK471">IFERROR(MATCH(TRUE,INDEX($B$14:$B$117&gt;=CJ471,0),0),"")</f>
        <v>1</v>
      </c>
      <c r="CL471" s="194">
        <f t="shared" ca="1" si="481"/>
        <v>3.2000000000000006E-3</v>
      </c>
      <c r="CO471" s="194">
        <f t="shared" si="482"/>
        <v>0</v>
      </c>
      <c r="CP471" s="19">
        <f ca="1"/>
        <v>0</v>
      </c>
      <c r="CQ471" s="19">
        <f t="shared" ca="1" si="483"/>
        <v>0</v>
      </c>
      <c r="CT471" s="198" cm="1">
        <f t="array" ref="CT471">IFERROR(MATCH(TRUE,INDEX($B$14:$B$117&gt;=CS471,0),0),"")</f>
        <v>1</v>
      </c>
      <c r="CU471" s="194">
        <f t="shared" ca="1" si="484"/>
        <v>3.2000000000000006E-3</v>
      </c>
      <c r="CX471" s="194">
        <f t="shared" si="485"/>
        <v>0</v>
      </c>
      <c r="CY471" s="19" t="e">
        <f ca="1"/>
        <v>#N/A</v>
      </c>
      <c r="CZ471" s="19" t="e">
        <f t="shared" ca="1" si="486"/>
        <v>#N/A</v>
      </c>
      <c r="DC471" s="198" cm="1">
        <f t="array" ref="DC471">IFERROR(MATCH(TRUE,INDEX($B$14:$B$117&gt;=DB471,0),0),"")</f>
        <v>1</v>
      </c>
      <c r="DD471" s="194">
        <f t="shared" ca="1" si="487"/>
        <v>3.2000000000000006E-3</v>
      </c>
      <c r="DG471" s="194">
        <f t="shared" si="488"/>
        <v>0</v>
      </c>
      <c r="DH471" s="19" t="e">
        <f ca="1"/>
        <v>#N/A</v>
      </c>
      <c r="DI471" s="19" t="e">
        <f t="shared" ca="1" si="489"/>
        <v>#N/A</v>
      </c>
      <c r="DL471" s="198" cm="1">
        <f t="array" ref="DL471">IFERROR(MATCH(TRUE,INDEX($B$14:$B$117&gt;=DK471,0),0),"")</f>
        <v>1</v>
      </c>
      <c r="DM471" s="194">
        <f t="shared" ca="1" si="490"/>
        <v>3.2000000000000006E-3</v>
      </c>
      <c r="DP471" s="194">
        <f t="shared" si="491"/>
        <v>0</v>
      </c>
      <c r="DQ471" s="19" t="e">
        <f ca="1"/>
        <v>#N/A</v>
      </c>
      <c r="DR471" s="19" t="e">
        <f t="shared" ca="1" si="492"/>
        <v>#N/A</v>
      </c>
      <c r="DU471" s="198" cm="1">
        <f t="array" ref="DU471">IFERROR(MATCH(TRUE,INDEX($B$14:$B$117&gt;=DT471,0),0),"")</f>
        <v>1</v>
      </c>
      <c r="DV471" s="194">
        <f t="shared" ca="1" si="493"/>
        <v>3.2000000000000006E-3</v>
      </c>
      <c r="DY471" s="194">
        <f t="shared" si="494"/>
        <v>0</v>
      </c>
      <c r="DZ471" s="19" t="e">
        <f ca="1"/>
        <v>#N/A</v>
      </c>
      <c r="EA471" s="19" t="e">
        <f t="shared" ca="1" si="495"/>
        <v>#N/A</v>
      </c>
      <c r="ED471" s="198" cm="1">
        <f t="array" ref="ED471">IFERROR(MATCH(TRUE,INDEX($B$14:$B$117&gt;=EC471,0),0),"")</f>
        <v>1</v>
      </c>
      <c r="EE471" s="194">
        <f t="shared" ca="1" si="496"/>
        <v>3.2000000000000006E-3</v>
      </c>
      <c r="EH471" s="194">
        <f t="shared" si="497"/>
        <v>0</v>
      </c>
      <c r="EI471" s="19" t="e">
        <f ca="1"/>
        <v>#N/A</v>
      </c>
      <c r="EJ471" s="19" t="e">
        <f t="shared" ca="1" si="498"/>
        <v>#N/A</v>
      </c>
      <c r="EM471" s="198" cm="1">
        <f t="array" ref="EM471">IFERROR(MATCH(TRUE,INDEX($B$14:$B$117&gt;=EL471,0),0),"")</f>
        <v>1</v>
      </c>
      <c r="EN471" s="194">
        <f t="shared" ca="1" si="499"/>
        <v>3.2000000000000006E-3</v>
      </c>
      <c r="EQ471" s="194">
        <f t="shared" si="500"/>
        <v>0</v>
      </c>
      <c r="ER471" s="19" t="e">
        <f ca="1"/>
        <v>#N/A</v>
      </c>
      <c r="ES471" s="19" t="e">
        <f t="shared" ca="1" si="501"/>
        <v>#N/A</v>
      </c>
      <c r="EV471" s="198" cm="1">
        <f t="array" ref="EV471">IFERROR(MATCH(TRUE,INDEX($B$14:$B$117&gt;=EU471,0),0),"")</f>
        <v>1</v>
      </c>
      <c r="EW471" s="194">
        <f t="shared" ca="1" si="502"/>
        <v>3.2000000000000006E-3</v>
      </c>
      <c r="EZ471" s="194">
        <f t="shared" si="503"/>
        <v>0</v>
      </c>
      <c r="FA471" s="19" t="e">
        <f ca="1"/>
        <v>#N/A</v>
      </c>
      <c r="FB471" s="19" t="e">
        <f t="shared" ca="1" si="504"/>
        <v>#N/A</v>
      </c>
      <c r="FE471" s="198" cm="1">
        <f t="array" ref="FE471">IFERROR(MATCH(TRUE,INDEX($B$14:$B$117&gt;=FD471,0),0),"")</f>
        <v>1</v>
      </c>
      <c r="FF471" s="194">
        <f t="shared" ca="1" si="505"/>
        <v>3.2000000000000006E-3</v>
      </c>
      <c r="FI471" s="194">
        <f t="shared" si="506"/>
        <v>0</v>
      </c>
      <c r="FJ471" s="19" t="e">
        <f ca="1"/>
        <v>#N/A</v>
      </c>
      <c r="FK471" s="19" t="e">
        <f t="shared" ca="1" si="507"/>
        <v>#N/A</v>
      </c>
      <c r="FN471" s="198" cm="1">
        <f t="array" ref="FN471">IFERROR(MATCH(TRUE,INDEX($B$14:$B$117&gt;=FM471,0),0),"")</f>
        <v>1</v>
      </c>
      <c r="FO471" s="194">
        <f t="shared" ca="1" si="508"/>
        <v>3.2000000000000006E-3</v>
      </c>
      <c r="FR471" s="194">
        <f t="shared" si="509"/>
        <v>0</v>
      </c>
      <c r="FS471" s="19" t="e">
        <f ca="1"/>
        <v>#N/A</v>
      </c>
      <c r="FT471" s="19" t="e">
        <f t="shared" ca="1" si="510"/>
        <v>#N/A</v>
      </c>
      <c r="FW471" s="198" cm="1">
        <f t="array" ref="FW471">IFERROR(MATCH(TRUE,INDEX($B$14:$B$117&gt;=FV471,0),0),"")</f>
        <v>1</v>
      </c>
      <c r="FX471" s="194">
        <f t="shared" ca="1" si="511"/>
        <v>3.2000000000000006E-3</v>
      </c>
      <c r="GA471" s="194">
        <f t="shared" si="512"/>
        <v>0</v>
      </c>
      <c r="GB471" s="19" t="e">
        <f ca="1"/>
        <v>#N/A</v>
      </c>
      <c r="GC471" s="19" t="e">
        <f t="shared" ca="1" si="513"/>
        <v>#N/A</v>
      </c>
    </row>
    <row r="472" spans="8:185" x14ac:dyDescent="0.2">
      <c r="H472" s="198" cm="1">
        <f t="array" ref="H472">IFERROR(MATCH(TRUE,INDEX($B$14:$B$117&gt;=G472,0),0),"")</f>
        <v>1</v>
      </c>
      <c r="I472" s="194">
        <f t="shared" ca="1" si="458"/>
        <v>3.2000000000000006E-3</v>
      </c>
      <c r="L472" s="194">
        <f t="shared" si="514"/>
        <v>0</v>
      </c>
      <c r="M472" s="19">
        <f ca="1"/>
        <v>0</v>
      </c>
      <c r="N472" s="19">
        <f t="shared" ca="1" si="515"/>
        <v>0</v>
      </c>
      <c r="Q472" s="198" cm="1">
        <f t="array" ref="Q472">IFERROR(MATCH(TRUE,INDEX($B$14:$B$117&gt;=P472,0),0),"")</f>
        <v>1</v>
      </c>
      <c r="R472" s="194">
        <f t="shared" ca="1" si="459"/>
        <v>3.2000000000000006E-3</v>
      </c>
      <c r="U472" s="194">
        <f t="shared" si="516"/>
        <v>0</v>
      </c>
      <c r="V472" s="19">
        <f ca="1"/>
        <v>0</v>
      </c>
      <c r="W472" s="19">
        <f t="shared" ca="1" si="517"/>
        <v>0</v>
      </c>
      <c r="Z472" s="198" cm="1">
        <f t="array" ref="Z472">IFERROR(MATCH(TRUE,INDEX($B$14:$B$117&gt;=Y472,0),0),"")</f>
        <v>1</v>
      </c>
      <c r="AA472" s="194">
        <f t="shared" ca="1" si="460"/>
        <v>3.2000000000000006E-3</v>
      </c>
      <c r="AD472" s="194">
        <f t="shared" si="461"/>
        <v>0</v>
      </c>
      <c r="AE472" s="19">
        <f ca="1"/>
        <v>0</v>
      </c>
      <c r="AF472" s="19">
        <f t="shared" ca="1" si="462"/>
        <v>0</v>
      </c>
      <c r="AI472" s="198" cm="1">
        <f t="array" ref="AI472">IFERROR(MATCH(TRUE,INDEX($B$14:$B$117&gt;=AH472,0),0),"")</f>
        <v>1</v>
      </c>
      <c r="AJ472" s="194">
        <f t="shared" ca="1" si="463"/>
        <v>3.2000000000000006E-3</v>
      </c>
      <c r="AM472" s="194">
        <f t="shared" si="464"/>
        <v>0</v>
      </c>
      <c r="AN472" s="19">
        <f ca="1"/>
        <v>0</v>
      </c>
      <c r="AO472" s="19">
        <f t="shared" ca="1" si="465"/>
        <v>0</v>
      </c>
      <c r="AR472" s="198" cm="1">
        <f t="array" ref="AR472">IFERROR(MATCH(TRUE,INDEX($B$14:$B$117&gt;=AQ472,0),0),"")</f>
        <v>1</v>
      </c>
      <c r="AS472" s="194">
        <f t="shared" ca="1" si="466"/>
        <v>3.2000000000000006E-3</v>
      </c>
      <c r="AV472" s="194">
        <f t="shared" si="467"/>
        <v>0</v>
      </c>
      <c r="AW472" s="19">
        <f ca="1"/>
        <v>0</v>
      </c>
      <c r="AX472" s="19">
        <f t="shared" ca="1" si="468"/>
        <v>0</v>
      </c>
      <c r="BA472" s="198" cm="1">
        <f t="array" ref="BA472">IFERROR(MATCH(TRUE,INDEX($B$14:$B$117&gt;=AZ472,0),0),"")</f>
        <v>1</v>
      </c>
      <c r="BB472" s="194">
        <f t="shared" ca="1" si="469"/>
        <v>3.2000000000000006E-3</v>
      </c>
      <c r="BE472" s="194">
        <f t="shared" si="470"/>
        <v>0</v>
      </c>
      <c r="BF472" s="19">
        <f ca="1"/>
        <v>0</v>
      </c>
      <c r="BG472" s="19">
        <f t="shared" ca="1" si="471"/>
        <v>0</v>
      </c>
      <c r="BJ472" s="198" cm="1">
        <f t="array" ref="BJ472">IFERROR(MATCH(TRUE,INDEX($B$14:$B$117&gt;=BI472,0),0),"")</f>
        <v>1</v>
      </c>
      <c r="BK472" s="194">
        <f t="shared" ca="1" si="472"/>
        <v>3.2000000000000006E-3</v>
      </c>
      <c r="BN472" s="194">
        <f t="shared" si="473"/>
        <v>0</v>
      </c>
      <c r="BO472" s="19">
        <f ca="1"/>
        <v>0</v>
      </c>
      <c r="BP472" s="19">
        <f t="shared" ca="1" si="474"/>
        <v>0</v>
      </c>
      <c r="BS472" s="198" cm="1">
        <f t="array" ref="BS472">IFERROR(MATCH(TRUE,INDEX($B$14:$B$117&gt;=BR472,0),0),"")</f>
        <v>1</v>
      </c>
      <c r="BT472" s="194">
        <f t="shared" ca="1" si="475"/>
        <v>3.2000000000000006E-3</v>
      </c>
      <c r="BW472" s="194">
        <f t="shared" si="476"/>
        <v>0</v>
      </c>
      <c r="BX472" s="19">
        <f ca="1"/>
        <v>0</v>
      </c>
      <c r="BY472" s="19">
        <f t="shared" ca="1" si="477"/>
        <v>0</v>
      </c>
      <c r="CB472" s="198" cm="1">
        <f t="array" ref="CB472">IFERROR(MATCH(TRUE,INDEX($B$14:$B$117&gt;=CA472,0),0),"")</f>
        <v>1</v>
      </c>
      <c r="CC472" s="194">
        <f t="shared" ca="1" si="478"/>
        <v>3.2000000000000006E-3</v>
      </c>
      <c r="CF472" s="194">
        <f t="shared" si="479"/>
        <v>0</v>
      </c>
      <c r="CG472" s="19">
        <f ca="1"/>
        <v>0</v>
      </c>
      <c r="CH472" s="19">
        <f t="shared" ca="1" si="480"/>
        <v>0</v>
      </c>
      <c r="CK472" s="198" cm="1">
        <f t="array" ref="CK472">IFERROR(MATCH(TRUE,INDEX($B$14:$B$117&gt;=CJ472,0),0),"")</f>
        <v>1</v>
      </c>
      <c r="CL472" s="194">
        <f t="shared" ca="1" si="481"/>
        <v>3.2000000000000006E-3</v>
      </c>
      <c r="CO472" s="194">
        <f t="shared" si="482"/>
        <v>0</v>
      </c>
      <c r="CP472" s="19">
        <f ca="1"/>
        <v>0</v>
      </c>
      <c r="CQ472" s="19">
        <f t="shared" ca="1" si="483"/>
        <v>0</v>
      </c>
      <c r="CT472" s="198" cm="1">
        <f t="array" ref="CT472">IFERROR(MATCH(TRUE,INDEX($B$14:$B$117&gt;=CS472,0),0),"")</f>
        <v>1</v>
      </c>
      <c r="CU472" s="194">
        <f t="shared" ca="1" si="484"/>
        <v>3.2000000000000006E-3</v>
      </c>
      <c r="CX472" s="194">
        <f t="shared" si="485"/>
        <v>0</v>
      </c>
      <c r="CY472" s="19" t="e">
        <f ca="1"/>
        <v>#N/A</v>
      </c>
      <c r="CZ472" s="19" t="e">
        <f t="shared" ca="1" si="486"/>
        <v>#N/A</v>
      </c>
      <c r="DC472" s="198" cm="1">
        <f t="array" ref="DC472">IFERROR(MATCH(TRUE,INDEX($B$14:$B$117&gt;=DB472,0),0),"")</f>
        <v>1</v>
      </c>
      <c r="DD472" s="194">
        <f t="shared" ca="1" si="487"/>
        <v>3.2000000000000006E-3</v>
      </c>
      <c r="DG472" s="194">
        <f t="shared" si="488"/>
        <v>0</v>
      </c>
      <c r="DH472" s="19" t="e">
        <f ca="1"/>
        <v>#N/A</v>
      </c>
      <c r="DI472" s="19" t="e">
        <f t="shared" ca="1" si="489"/>
        <v>#N/A</v>
      </c>
      <c r="DL472" s="198" cm="1">
        <f t="array" ref="DL472">IFERROR(MATCH(TRUE,INDEX($B$14:$B$117&gt;=DK472,0),0),"")</f>
        <v>1</v>
      </c>
      <c r="DM472" s="194">
        <f t="shared" ca="1" si="490"/>
        <v>3.2000000000000006E-3</v>
      </c>
      <c r="DP472" s="194">
        <f t="shared" si="491"/>
        <v>0</v>
      </c>
      <c r="DQ472" s="19" t="e">
        <f ca="1"/>
        <v>#N/A</v>
      </c>
      <c r="DR472" s="19" t="e">
        <f t="shared" ca="1" si="492"/>
        <v>#N/A</v>
      </c>
      <c r="DU472" s="198" cm="1">
        <f t="array" ref="DU472">IFERROR(MATCH(TRUE,INDEX($B$14:$B$117&gt;=DT472,0),0),"")</f>
        <v>1</v>
      </c>
      <c r="DV472" s="194">
        <f t="shared" ca="1" si="493"/>
        <v>3.2000000000000006E-3</v>
      </c>
      <c r="DY472" s="194">
        <f t="shared" si="494"/>
        <v>0</v>
      </c>
      <c r="DZ472" s="19" t="e">
        <f ca="1"/>
        <v>#N/A</v>
      </c>
      <c r="EA472" s="19" t="e">
        <f t="shared" ca="1" si="495"/>
        <v>#N/A</v>
      </c>
      <c r="ED472" s="198" cm="1">
        <f t="array" ref="ED472">IFERROR(MATCH(TRUE,INDEX($B$14:$B$117&gt;=EC472,0),0),"")</f>
        <v>1</v>
      </c>
      <c r="EE472" s="194">
        <f t="shared" ca="1" si="496"/>
        <v>3.2000000000000006E-3</v>
      </c>
      <c r="EH472" s="194">
        <f t="shared" si="497"/>
        <v>0</v>
      </c>
      <c r="EI472" s="19" t="e">
        <f ca="1"/>
        <v>#N/A</v>
      </c>
      <c r="EJ472" s="19" t="e">
        <f t="shared" ca="1" si="498"/>
        <v>#N/A</v>
      </c>
      <c r="EM472" s="198" cm="1">
        <f t="array" ref="EM472">IFERROR(MATCH(TRUE,INDEX($B$14:$B$117&gt;=EL472,0),0),"")</f>
        <v>1</v>
      </c>
      <c r="EN472" s="194">
        <f t="shared" ca="1" si="499"/>
        <v>3.2000000000000006E-3</v>
      </c>
      <c r="EQ472" s="194">
        <f t="shared" si="500"/>
        <v>0</v>
      </c>
      <c r="ER472" s="19" t="e">
        <f ca="1"/>
        <v>#N/A</v>
      </c>
      <c r="ES472" s="19" t="e">
        <f t="shared" ca="1" si="501"/>
        <v>#N/A</v>
      </c>
      <c r="EV472" s="198" cm="1">
        <f t="array" ref="EV472">IFERROR(MATCH(TRUE,INDEX($B$14:$B$117&gt;=EU472,0),0),"")</f>
        <v>1</v>
      </c>
      <c r="EW472" s="194">
        <f t="shared" ca="1" si="502"/>
        <v>3.2000000000000006E-3</v>
      </c>
      <c r="EZ472" s="194">
        <f t="shared" si="503"/>
        <v>0</v>
      </c>
      <c r="FA472" s="19" t="e">
        <f ca="1"/>
        <v>#N/A</v>
      </c>
      <c r="FB472" s="19" t="e">
        <f t="shared" ca="1" si="504"/>
        <v>#N/A</v>
      </c>
      <c r="FE472" s="198" cm="1">
        <f t="array" ref="FE472">IFERROR(MATCH(TRUE,INDEX($B$14:$B$117&gt;=FD472,0),0),"")</f>
        <v>1</v>
      </c>
      <c r="FF472" s="194">
        <f t="shared" ca="1" si="505"/>
        <v>3.2000000000000006E-3</v>
      </c>
      <c r="FI472" s="194">
        <f t="shared" si="506"/>
        <v>0</v>
      </c>
      <c r="FJ472" s="19" t="e">
        <f ca="1"/>
        <v>#N/A</v>
      </c>
      <c r="FK472" s="19" t="e">
        <f t="shared" ca="1" si="507"/>
        <v>#N/A</v>
      </c>
      <c r="FN472" s="198" cm="1">
        <f t="array" ref="FN472">IFERROR(MATCH(TRUE,INDEX($B$14:$B$117&gt;=FM472,0),0),"")</f>
        <v>1</v>
      </c>
      <c r="FO472" s="194">
        <f t="shared" ca="1" si="508"/>
        <v>3.2000000000000006E-3</v>
      </c>
      <c r="FR472" s="194">
        <f t="shared" si="509"/>
        <v>0</v>
      </c>
      <c r="FS472" s="19" t="e">
        <f ca="1"/>
        <v>#N/A</v>
      </c>
      <c r="FT472" s="19" t="e">
        <f t="shared" ca="1" si="510"/>
        <v>#N/A</v>
      </c>
      <c r="FW472" s="198" cm="1">
        <f t="array" ref="FW472">IFERROR(MATCH(TRUE,INDEX($B$14:$B$117&gt;=FV472,0),0),"")</f>
        <v>1</v>
      </c>
      <c r="FX472" s="194">
        <f t="shared" ca="1" si="511"/>
        <v>3.2000000000000006E-3</v>
      </c>
      <c r="GA472" s="194">
        <f t="shared" si="512"/>
        <v>0</v>
      </c>
      <c r="GB472" s="19" t="e">
        <f ca="1"/>
        <v>#N/A</v>
      </c>
      <c r="GC472" s="19" t="e">
        <f t="shared" ca="1" si="513"/>
        <v>#N/A</v>
      </c>
    </row>
    <row r="473" spans="8:185" x14ac:dyDescent="0.2">
      <c r="H473" s="198" cm="1">
        <f t="array" ref="H473">IFERROR(MATCH(TRUE,INDEX($B$14:$B$117&gt;=G473,0),0),"")</f>
        <v>1</v>
      </c>
      <c r="I473" s="194">
        <f t="shared" ca="1" si="458"/>
        <v>3.2000000000000006E-3</v>
      </c>
      <c r="L473" s="194">
        <f t="shared" si="514"/>
        <v>0</v>
      </c>
      <c r="M473" s="19">
        <f ca="1"/>
        <v>0</v>
      </c>
      <c r="N473" s="19">
        <f t="shared" ca="1" si="515"/>
        <v>0</v>
      </c>
      <c r="Q473" s="198" cm="1">
        <f t="array" ref="Q473">IFERROR(MATCH(TRUE,INDEX($B$14:$B$117&gt;=P473,0),0),"")</f>
        <v>1</v>
      </c>
      <c r="R473" s="194">
        <f t="shared" ca="1" si="459"/>
        <v>3.2000000000000006E-3</v>
      </c>
      <c r="U473" s="194">
        <f t="shared" si="516"/>
        <v>0</v>
      </c>
      <c r="V473" s="19">
        <f ca="1"/>
        <v>0</v>
      </c>
      <c r="W473" s="19">
        <f t="shared" ca="1" si="517"/>
        <v>0</v>
      </c>
      <c r="Z473" s="198" cm="1">
        <f t="array" ref="Z473">IFERROR(MATCH(TRUE,INDEX($B$14:$B$117&gt;=Y473,0),0),"")</f>
        <v>1</v>
      </c>
      <c r="AA473" s="194">
        <f t="shared" ca="1" si="460"/>
        <v>3.2000000000000006E-3</v>
      </c>
      <c r="AD473" s="194">
        <f t="shared" si="461"/>
        <v>0</v>
      </c>
      <c r="AE473" s="19">
        <f ca="1"/>
        <v>0</v>
      </c>
      <c r="AF473" s="19">
        <f t="shared" ca="1" si="462"/>
        <v>0</v>
      </c>
      <c r="AI473" s="198" cm="1">
        <f t="array" ref="AI473">IFERROR(MATCH(TRUE,INDEX($B$14:$B$117&gt;=AH473,0),0),"")</f>
        <v>1</v>
      </c>
      <c r="AJ473" s="194">
        <f t="shared" ca="1" si="463"/>
        <v>3.2000000000000006E-3</v>
      </c>
      <c r="AM473" s="194">
        <f t="shared" si="464"/>
        <v>0</v>
      </c>
      <c r="AN473" s="19">
        <f ca="1"/>
        <v>0</v>
      </c>
      <c r="AO473" s="19">
        <f t="shared" ca="1" si="465"/>
        <v>0</v>
      </c>
      <c r="AR473" s="198" cm="1">
        <f t="array" ref="AR473">IFERROR(MATCH(TRUE,INDEX($B$14:$B$117&gt;=AQ473,0),0),"")</f>
        <v>1</v>
      </c>
      <c r="AS473" s="194">
        <f t="shared" ca="1" si="466"/>
        <v>3.2000000000000006E-3</v>
      </c>
      <c r="AV473" s="194">
        <f t="shared" si="467"/>
        <v>0</v>
      </c>
      <c r="AW473" s="19">
        <f ca="1"/>
        <v>0</v>
      </c>
      <c r="AX473" s="19">
        <f t="shared" ca="1" si="468"/>
        <v>0</v>
      </c>
      <c r="BA473" s="198" cm="1">
        <f t="array" ref="BA473">IFERROR(MATCH(TRUE,INDEX($B$14:$B$117&gt;=AZ473,0),0),"")</f>
        <v>1</v>
      </c>
      <c r="BB473" s="194">
        <f t="shared" ca="1" si="469"/>
        <v>3.2000000000000006E-3</v>
      </c>
      <c r="BE473" s="194">
        <f t="shared" si="470"/>
        <v>0</v>
      </c>
      <c r="BF473" s="19">
        <f ca="1"/>
        <v>0</v>
      </c>
      <c r="BG473" s="19">
        <f t="shared" ca="1" si="471"/>
        <v>0</v>
      </c>
      <c r="BJ473" s="198" cm="1">
        <f t="array" ref="BJ473">IFERROR(MATCH(TRUE,INDEX($B$14:$B$117&gt;=BI473,0),0),"")</f>
        <v>1</v>
      </c>
      <c r="BK473" s="194">
        <f t="shared" ca="1" si="472"/>
        <v>3.2000000000000006E-3</v>
      </c>
      <c r="BN473" s="194">
        <f t="shared" si="473"/>
        <v>0</v>
      </c>
      <c r="BO473" s="19">
        <f ca="1"/>
        <v>0</v>
      </c>
      <c r="BP473" s="19">
        <f t="shared" ca="1" si="474"/>
        <v>0</v>
      </c>
      <c r="BS473" s="198" cm="1">
        <f t="array" ref="BS473">IFERROR(MATCH(TRUE,INDEX($B$14:$B$117&gt;=BR473,0),0),"")</f>
        <v>1</v>
      </c>
      <c r="BT473" s="194">
        <f t="shared" ca="1" si="475"/>
        <v>3.2000000000000006E-3</v>
      </c>
      <c r="BW473" s="194">
        <f t="shared" si="476"/>
        <v>0</v>
      </c>
      <c r="BX473" s="19">
        <f ca="1"/>
        <v>0</v>
      </c>
      <c r="BY473" s="19">
        <f t="shared" ca="1" si="477"/>
        <v>0</v>
      </c>
      <c r="CB473" s="198" cm="1">
        <f t="array" ref="CB473">IFERROR(MATCH(TRUE,INDEX($B$14:$B$117&gt;=CA473,0),0),"")</f>
        <v>1</v>
      </c>
      <c r="CC473" s="194">
        <f t="shared" ca="1" si="478"/>
        <v>3.2000000000000006E-3</v>
      </c>
      <c r="CF473" s="194">
        <f t="shared" si="479"/>
        <v>0</v>
      </c>
      <c r="CG473" s="19">
        <f ca="1"/>
        <v>0</v>
      </c>
      <c r="CH473" s="19">
        <f t="shared" ca="1" si="480"/>
        <v>0</v>
      </c>
      <c r="CK473" s="198" cm="1">
        <f t="array" ref="CK473">IFERROR(MATCH(TRUE,INDEX($B$14:$B$117&gt;=CJ473,0),0),"")</f>
        <v>1</v>
      </c>
      <c r="CL473" s="194">
        <f t="shared" ca="1" si="481"/>
        <v>3.2000000000000006E-3</v>
      </c>
      <c r="CO473" s="194">
        <f t="shared" si="482"/>
        <v>0</v>
      </c>
      <c r="CP473" s="19">
        <f ca="1"/>
        <v>0</v>
      </c>
      <c r="CQ473" s="19">
        <f t="shared" ca="1" si="483"/>
        <v>0</v>
      </c>
      <c r="CT473" s="198" cm="1">
        <f t="array" ref="CT473">IFERROR(MATCH(TRUE,INDEX($B$14:$B$117&gt;=CS473,0),0),"")</f>
        <v>1</v>
      </c>
      <c r="CU473" s="194">
        <f t="shared" ca="1" si="484"/>
        <v>3.2000000000000006E-3</v>
      </c>
      <c r="CX473" s="194">
        <f t="shared" si="485"/>
        <v>0</v>
      </c>
      <c r="CY473" s="19" t="e">
        <f ca="1"/>
        <v>#N/A</v>
      </c>
      <c r="CZ473" s="19" t="e">
        <f t="shared" ca="1" si="486"/>
        <v>#N/A</v>
      </c>
      <c r="DC473" s="198" cm="1">
        <f t="array" ref="DC473">IFERROR(MATCH(TRUE,INDEX($B$14:$B$117&gt;=DB473,0),0),"")</f>
        <v>1</v>
      </c>
      <c r="DD473" s="194">
        <f t="shared" ca="1" si="487"/>
        <v>3.2000000000000006E-3</v>
      </c>
      <c r="DG473" s="194">
        <f t="shared" si="488"/>
        <v>0</v>
      </c>
      <c r="DH473" s="19" t="e">
        <f ca="1"/>
        <v>#N/A</v>
      </c>
      <c r="DI473" s="19" t="e">
        <f t="shared" ca="1" si="489"/>
        <v>#N/A</v>
      </c>
      <c r="DL473" s="198" cm="1">
        <f t="array" ref="DL473">IFERROR(MATCH(TRUE,INDEX($B$14:$B$117&gt;=DK473,0),0),"")</f>
        <v>1</v>
      </c>
      <c r="DM473" s="194">
        <f t="shared" ca="1" si="490"/>
        <v>3.2000000000000006E-3</v>
      </c>
      <c r="DP473" s="194">
        <f t="shared" si="491"/>
        <v>0</v>
      </c>
      <c r="DQ473" s="19" t="e">
        <f ca="1"/>
        <v>#N/A</v>
      </c>
      <c r="DR473" s="19" t="e">
        <f t="shared" ca="1" si="492"/>
        <v>#N/A</v>
      </c>
      <c r="DU473" s="198" cm="1">
        <f t="array" ref="DU473">IFERROR(MATCH(TRUE,INDEX($B$14:$B$117&gt;=DT473,0),0),"")</f>
        <v>1</v>
      </c>
      <c r="DV473" s="194">
        <f t="shared" ca="1" si="493"/>
        <v>3.2000000000000006E-3</v>
      </c>
      <c r="DY473" s="194">
        <f t="shared" si="494"/>
        <v>0</v>
      </c>
      <c r="DZ473" s="19" t="e">
        <f ca="1"/>
        <v>#N/A</v>
      </c>
      <c r="EA473" s="19" t="e">
        <f t="shared" ca="1" si="495"/>
        <v>#N/A</v>
      </c>
      <c r="ED473" s="198" cm="1">
        <f t="array" ref="ED473">IFERROR(MATCH(TRUE,INDEX($B$14:$B$117&gt;=EC473,0),0),"")</f>
        <v>1</v>
      </c>
      <c r="EE473" s="194">
        <f t="shared" ca="1" si="496"/>
        <v>3.2000000000000006E-3</v>
      </c>
      <c r="EH473" s="194">
        <f t="shared" si="497"/>
        <v>0</v>
      </c>
      <c r="EI473" s="19" t="e">
        <f ca="1"/>
        <v>#N/A</v>
      </c>
      <c r="EJ473" s="19" t="e">
        <f t="shared" ca="1" si="498"/>
        <v>#N/A</v>
      </c>
      <c r="EM473" s="198" cm="1">
        <f t="array" ref="EM473">IFERROR(MATCH(TRUE,INDEX($B$14:$B$117&gt;=EL473,0),0),"")</f>
        <v>1</v>
      </c>
      <c r="EN473" s="194">
        <f t="shared" ca="1" si="499"/>
        <v>3.2000000000000006E-3</v>
      </c>
      <c r="EQ473" s="194">
        <f t="shared" si="500"/>
        <v>0</v>
      </c>
      <c r="ER473" s="19" t="e">
        <f ca="1"/>
        <v>#N/A</v>
      </c>
      <c r="ES473" s="19" t="e">
        <f t="shared" ca="1" si="501"/>
        <v>#N/A</v>
      </c>
      <c r="EV473" s="198" cm="1">
        <f t="array" ref="EV473">IFERROR(MATCH(TRUE,INDEX($B$14:$B$117&gt;=EU473,0),0),"")</f>
        <v>1</v>
      </c>
      <c r="EW473" s="194">
        <f t="shared" ca="1" si="502"/>
        <v>3.2000000000000006E-3</v>
      </c>
      <c r="EZ473" s="194">
        <f t="shared" si="503"/>
        <v>0</v>
      </c>
      <c r="FA473" s="19" t="e">
        <f ca="1"/>
        <v>#N/A</v>
      </c>
      <c r="FB473" s="19" t="e">
        <f t="shared" ca="1" si="504"/>
        <v>#N/A</v>
      </c>
      <c r="FE473" s="198" cm="1">
        <f t="array" ref="FE473">IFERROR(MATCH(TRUE,INDEX($B$14:$B$117&gt;=FD473,0),0),"")</f>
        <v>1</v>
      </c>
      <c r="FF473" s="194">
        <f t="shared" ca="1" si="505"/>
        <v>3.2000000000000006E-3</v>
      </c>
      <c r="FI473" s="194">
        <f t="shared" si="506"/>
        <v>0</v>
      </c>
      <c r="FJ473" s="19" t="e">
        <f ca="1"/>
        <v>#N/A</v>
      </c>
      <c r="FK473" s="19" t="e">
        <f t="shared" ca="1" si="507"/>
        <v>#N/A</v>
      </c>
      <c r="FN473" s="198" cm="1">
        <f t="array" ref="FN473">IFERROR(MATCH(TRUE,INDEX($B$14:$B$117&gt;=FM473,0),0),"")</f>
        <v>1</v>
      </c>
      <c r="FO473" s="194">
        <f t="shared" ca="1" si="508"/>
        <v>3.2000000000000006E-3</v>
      </c>
      <c r="FR473" s="194">
        <f t="shared" si="509"/>
        <v>0</v>
      </c>
      <c r="FS473" s="19" t="e">
        <f ca="1"/>
        <v>#N/A</v>
      </c>
      <c r="FT473" s="19" t="e">
        <f t="shared" ca="1" si="510"/>
        <v>#N/A</v>
      </c>
      <c r="FW473" s="198" cm="1">
        <f t="array" ref="FW473">IFERROR(MATCH(TRUE,INDEX($B$14:$B$117&gt;=FV473,0),0),"")</f>
        <v>1</v>
      </c>
      <c r="FX473" s="194">
        <f t="shared" ca="1" si="511"/>
        <v>3.2000000000000006E-3</v>
      </c>
      <c r="GA473" s="194">
        <f t="shared" si="512"/>
        <v>0</v>
      </c>
      <c r="GB473" s="19" t="e">
        <f ca="1"/>
        <v>#N/A</v>
      </c>
      <c r="GC473" s="19" t="e">
        <f t="shared" ca="1" si="513"/>
        <v>#N/A</v>
      </c>
    </row>
    <row r="474" spans="8:185" x14ac:dyDescent="0.2">
      <c r="H474" s="198" cm="1">
        <f t="array" ref="H474">IFERROR(MATCH(TRUE,INDEX($B$14:$B$117&gt;=G474,0),0),"")</f>
        <v>1</v>
      </c>
      <c r="I474" s="194">
        <f t="shared" ca="1" si="458"/>
        <v>3.2000000000000006E-3</v>
      </c>
      <c r="L474" s="194">
        <f t="shared" si="514"/>
        <v>0</v>
      </c>
      <c r="M474" s="19">
        <f ca="1"/>
        <v>0</v>
      </c>
      <c r="N474" s="19">
        <f t="shared" ca="1" si="515"/>
        <v>0</v>
      </c>
      <c r="Q474" s="198" cm="1">
        <f t="array" ref="Q474">IFERROR(MATCH(TRUE,INDEX($B$14:$B$117&gt;=P474,0),0),"")</f>
        <v>1</v>
      </c>
      <c r="R474" s="194">
        <f t="shared" ca="1" si="459"/>
        <v>3.2000000000000006E-3</v>
      </c>
      <c r="U474" s="194">
        <f t="shared" si="516"/>
        <v>0</v>
      </c>
      <c r="V474" s="19">
        <f ca="1"/>
        <v>0</v>
      </c>
      <c r="W474" s="19">
        <f t="shared" ca="1" si="517"/>
        <v>0</v>
      </c>
      <c r="Z474" s="198" cm="1">
        <f t="array" ref="Z474">IFERROR(MATCH(TRUE,INDEX($B$14:$B$117&gt;=Y474,0),0),"")</f>
        <v>1</v>
      </c>
      <c r="AA474" s="194">
        <f t="shared" ca="1" si="460"/>
        <v>3.2000000000000006E-3</v>
      </c>
      <c r="AD474" s="194">
        <f t="shared" si="461"/>
        <v>0</v>
      </c>
      <c r="AE474" s="19">
        <f ca="1"/>
        <v>0</v>
      </c>
      <c r="AF474" s="19">
        <f t="shared" ca="1" si="462"/>
        <v>0</v>
      </c>
      <c r="AI474" s="198" cm="1">
        <f t="array" ref="AI474">IFERROR(MATCH(TRUE,INDEX($B$14:$B$117&gt;=AH474,0),0),"")</f>
        <v>1</v>
      </c>
      <c r="AJ474" s="194">
        <f t="shared" ca="1" si="463"/>
        <v>3.2000000000000006E-3</v>
      </c>
      <c r="AM474" s="194">
        <f t="shared" si="464"/>
        <v>0</v>
      </c>
      <c r="AN474" s="19">
        <f ca="1"/>
        <v>0</v>
      </c>
      <c r="AO474" s="19">
        <f t="shared" ca="1" si="465"/>
        <v>0</v>
      </c>
      <c r="AR474" s="198" cm="1">
        <f t="array" ref="AR474">IFERROR(MATCH(TRUE,INDEX($B$14:$B$117&gt;=AQ474,0),0),"")</f>
        <v>1</v>
      </c>
      <c r="AS474" s="194">
        <f t="shared" ca="1" si="466"/>
        <v>3.2000000000000006E-3</v>
      </c>
      <c r="AV474" s="194">
        <f t="shared" si="467"/>
        <v>0</v>
      </c>
      <c r="AW474" s="19">
        <f ca="1"/>
        <v>0</v>
      </c>
      <c r="AX474" s="19">
        <f t="shared" ca="1" si="468"/>
        <v>0</v>
      </c>
      <c r="BA474" s="198" cm="1">
        <f t="array" ref="BA474">IFERROR(MATCH(TRUE,INDEX($B$14:$B$117&gt;=AZ474,0),0),"")</f>
        <v>1</v>
      </c>
      <c r="BB474" s="194">
        <f t="shared" ca="1" si="469"/>
        <v>3.2000000000000006E-3</v>
      </c>
      <c r="BE474" s="194">
        <f t="shared" si="470"/>
        <v>0</v>
      </c>
      <c r="BF474" s="19">
        <f ca="1"/>
        <v>0</v>
      </c>
      <c r="BG474" s="19">
        <f t="shared" ca="1" si="471"/>
        <v>0</v>
      </c>
      <c r="BJ474" s="198" cm="1">
        <f t="array" ref="BJ474">IFERROR(MATCH(TRUE,INDEX($B$14:$B$117&gt;=BI474,0),0),"")</f>
        <v>1</v>
      </c>
      <c r="BK474" s="194">
        <f t="shared" ca="1" si="472"/>
        <v>3.2000000000000006E-3</v>
      </c>
      <c r="BN474" s="194">
        <f t="shared" si="473"/>
        <v>0</v>
      </c>
      <c r="BO474" s="19">
        <f ca="1"/>
        <v>0</v>
      </c>
      <c r="BP474" s="19">
        <f t="shared" ca="1" si="474"/>
        <v>0</v>
      </c>
      <c r="BS474" s="198" cm="1">
        <f t="array" ref="BS474">IFERROR(MATCH(TRUE,INDEX($B$14:$B$117&gt;=BR474,0),0),"")</f>
        <v>1</v>
      </c>
      <c r="BT474" s="194">
        <f t="shared" ca="1" si="475"/>
        <v>3.2000000000000006E-3</v>
      </c>
      <c r="BW474" s="194">
        <f t="shared" si="476"/>
        <v>0</v>
      </c>
      <c r="BX474" s="19">
        <f ca="1"/>
        <v>0</v>
      </c>
      <c r="BY474" s="19">
        <f t="shared" ca="1" si="477"/>
        <v>0</v>
      </c>
      <c r="CB474" s="198" cm="1">
        <f t="array" ref="CB474">IFERROR(MATCH(TRUE,INDEX($B$14:$B$117&gt;=CA474,0),0),"")</f>
        <v>1</v>
      </c>
      <c r="CC474" s="194">
        <f t="shared" ca="1" si="478"/>
        <v>3.2000000000000006E-3</v>
      </c>
      <c r="CF474" s="194">
        <f t="shared" si="479"/>
        <v>0</v>
      </c>
      <c r="CG474" s="19">
        <f ca="1"/>
        <v>0</v>
      </c>
      <c r="CH474" s="19">
        <f t="shared" ca="1" si="480"/>
        <v>0</v>
      </c>
      <c r="CK474" s="198" cm="1">
        <f t="array" ref="CK474">IFERROR(MATCH(TRUE,INDEX($B$14:$B$117&gt;=CJ474,0),0),"")</f>
        <v>1</v>
      </c>
      <c r="CL474" s="194">
        <f t="shared" ca="1" si="481"/>
        <v>3.2000000000000006E-3</v>
      </c>
      <c r="CO474" s="194">
        <f t="shared" si="482"/>
        <v>0</v>
      </c>
      <c r="CP474" s="19">
        <f ca="1"/>
        <v>0</v>
      </c>
      <c r="CQ474" s="19">
        <f t="shared" ca="1" si="483"/>
        <v>0</v>
      </c>
      <c r="CT474" s="198" cm="1">
        <f t="array" ref="CT474">IFERROR(MATCH(TRUE,INDEX($B$14:$B$117&gt;=CS474,0),0),"")</f>
        <v>1</v>
      </c>
      <c r="CU474" s="194">
        <f t="shared" ca="1" si="484"/>
        <v>3.2000000000000006E-3</v>
      </c>
      <c r="CX474" s="194">
        <f t="shared" si="485"/>
        <v>0</v>
      </c>
      <c r="CY474" s="19" t="e">
        <f ca="1"/>
        <v>#N/A</v>
      </c>
      <c r="CZ474" s="19" t="e">
        <f t="shared" ca="1" si="486"/>
        <v>#N/A</v>
      </c>
      <c r="DC474" s="198" cm="1">
        <f t="array" ref="DC474">IFERROR(MATCH(TRUE,INDEX($B$14:$B$117&gt;=DB474,0),0),"")</f>
        <v>1</v>
      </c>
      <c r="DD474" s="194">
        <f t="shared" ca="1" si="487"/>
        <v>3.2000000000000006E-3</v>
      </c>
      <c r="DG474" s="194">
        <f t="shared" si="488"/>
        <v>0</v>
      </c>
      <c r="DH474" s="19" t="e">
        <f ca="1"/>
        <v>#N/A</v>
      </c>
      <c r="DI474" s="19" t="e">
        <f t="shared" ca="1" si="489"/>
        <v>#N/A</v>
      </c>
      <c r="DL474" s="198" cm="1">
        <f t="array" ref="DL474">IFERROR(MATCH(TRUE,INDEX($B$14:$B$117&gt;=DK474,0),0),"")</f>
        <v>1</v>
      </c>
      <c r="DM474" s="194">
        <f t="shared" ca="1" si="490"/>
        <v>3.2000000000000006E-3</v>
      </c>
      <c r="DP474" s="194">
        <f t="shared" si="491"/>
        <v>0</v>
      </c>
      <c r="DQ474" s="19" t="e">
        <f ca="1"/>
        <v>#N/A</v>
      </c>
      <c r="DR474" s="19" t="e">
        <f t="shared" ca="1" si="492"/>
        <v>#N/A</v>
      </c>
      <c r="DU474" s="198" cm="1">
        <f t="array" ref="DU474">IFERROR(MATCH(TRUE,INDEX($B$14:$B$117&gt;=DT474,0),0),"")</f>
        <v>1</v>
      </c>
      <c r="DV474" s="194">
        <f t="shared" ca="1" si="493"/>
        <v>3.2000000000000006E-3</v>
      </c>
      <c r="DY474" s="194">
        <f t="shared" si="494"/>
        <v>0</v>
      </c>
      <c r="DZ474" s="19" t="e">
        <f ca="1"/>
        <v>#N/A</v>
      </c>
      <c r="EA474" s="19" t="e">
        <f t="shared" ca="1" si="495"/>
        <v>#N/A</v>
      </c>
      <c r="ED474" s="198" cm="1">
        <f t="array" ref="ED474">IFERROR(MATCH(TRUE,INDEX($B$14:$B$117&gt;=EC474,0),0),"")</f>
        <v>1</v>
      </c>
      <c r="EE474" s="194">
        <f t="shared" ca="1" si="496"/>
        <v>3.2000000000000006E-3</v>
      </c>
      <c r="EH474" s="194">
        <f t="shared" si="497"/>
        <v>0</v>
      </c>
      <c r="EI474" s="19" t="e">
        <f ca="1"/>
        <v>#N/A</v>
      </c>
      <c r="EJ474" s="19" t="e">
        <f t="shared" ca="1" si="498"/>
        <v>#N/A</v>
      </c>
      <c r="EM474" s="198" cm="1">
        <f t="array" ref="EM474">IFERROR(MATCH(TRUE,INDEX($B$14:$B$117&gt;=EL474,0),0),"")</f>
        <v>1</v>
      </c>
      <c r="EN474" s="194">
        <f t="shared" ca="1" si="499"/>
        <v>3.2000000000000006E-3</v>
      </c>
      <c r="EQ474" s="194">
        <f t="shared" si="500"/>
        <v>0</v>
      </c>
      <c r="ER474" s="19" t="e">
        <f ca="1"/>
        <v>#N/A</v>
      </c>
      <c r="ES474" s="19" t="e">
        <f t="shared" ca="1" si="501"/>
        <v>#N/A</v>
      </c>
      <c r="EV474" s="198" cm="1">
        <f t="array" ref="EV474">IFERROR(MATCH(TRUE,INDEX($B$14:$B$117&gt;=EU474,0),0),"")</f>
        <v>1</v>
      </c>
      <c r="EW474" s="194">
        <f t="shared" ca="1" si="502"/>
        <v>3.2000000000000006E-3</v>
      </c>
      <c r="EZ474" s="194">
        <f t="shared" si="503"/>
        <v>0</v>
      </c>
      <c r="FA474" s="19" t="e">
        <f ca="1"/>
        <v>#N/A</v>
      </c>
      <c r="FB474" s="19" t="e">
        <f t="shared" ca="1" si="504"/>
        <v>#N/A</v>
      </c>
      <c r="FE474" s="198" cm="1">
        <f t="array" ref="FE474">IFERROR(MATCH(TRUE,INDEX($B$14:$B$117&gt;=FD474,0),0),"")</f>
        <v>1</v>
      </c>
      <c r="FF474" s="194">
        <f t="shared" ca="1" si="505"/>
        <v>3.2000000000000006E-3</v>
      </c>
      <c r="FI474" s="194">
        <f t="shared" si="506"/>
        <v>0</v>
      </c>
      <c r="FJ474" s="19" t="e">
        <f ca="1"/>
        <v>#N/A</v>
      </c>
      <c r="FK474" s="19" t="e">
        <f t="shared" ca="1" si="507"/>
        <v>#N/A</v>
      </c>
      <c r="FN474" s="198" cm="1">
        <f t="array" ref="FN474">IFERROR(MATCH(TRUE,INDEX($B$14:$B$117&gt;=FM474,0),0),"")</f>
        <v>1</v>
      </c>
      <c r="FO474" s="194">
        <f t="shared" ca="1" si="508"/>
        <v>3.2000000000000006E-3</v>
      </c>
      <c r="FR474" s="194">
        <f t="shared" si="509"/>
        <v>0</v>
      </c>
      <c r="FS474" s="19" t="e">
        <f ca="1"/>
        <v>#N/A</v>
      </c>
      <c r="FT474" s="19" t="e">
        <f t="shared" ca="1" si="510"/>
        <v>#N/A</v>
      </c>
      <c r="FW474" s="198" cm="1">
        <f t="array" ref="FW474">IFERROR(MATCH(TRUE,INDEX($B$14:$B$117&gt;=FV474,0),0),"")</f>
        <v>1</v>
      </c>
      <c r="FX474" s="194">
        <f t="shared" ca="1" si="511"/>
        <v>3.2000000000000006E-3</v>
      </c>
      <c r="GA474" s="194">
        <f t="shared" si="512"/>
        <v>0</v>
      </c>
      <c r="GB474" s="19" t="e">
        <f ca="1"/>
        <v>#N/A</v>
      </c>
      <c r="GC474" s="19" t="e">
        <f t="shared" ca="1" si="513"/>
        <v>#N/A</v>
      </c>
    </row>
    <row r="475" spans="8:185" x14ac:dyDescent="0.2">
      <c r="H475" s="198" cm="1">
        <f t="array" ref="H475">IFERROR(MATCH(TRUE,INDEX($B$14:$B$117&gt;=G475,0),0),"")</f>
        <v>1</v>
      </c>
      <c r="I475" s="194">
        <f t="shared" ca="1" si="458"/>
        <v>3.2000000000000006E-3</v>
      </c>
      <c r="L475" s="194">
        <f t="shared" si="514"/>
        <v>0</v>
      </c>
      <c r="M475" s="19">
        <f ca="1"/>
        <v>0</v>
      </c>
      <c r="N475" s="19">
        <f t="shared" ca="1" si="515"/>
        <v>0</v>
      </c>
      <c r="Q475" s="198" cm="1">
        <f t="array" ref="Q475">IFERROR(MATCH(TRUE,INDEX($B$14:$B$117&gt;=P475,0),0),"")</f>
        <v>1</v>
      </c>
      <c r="R475" s="194">
        <f t="shared" ca="1" si="459"/>
        <v>3.2000000000000006E-3</v>
      </c>
      <c r="U475" s="194">
        <f t="shared" si="516"/>
        <v>0</v>
      </c>
      <c r="V475" s="19">
        <f ca="1"/>
        <v>0</v>
      </c>
      <c r="W475" s="19">
        <f t="shared" ca="1" si="517"/>
        <v>0</v>
      </c>
      <c r="Z475" s="198" cm="1">
        <f t="array" ref="Z475">IFERROR(MATCH(TRUE,INDEX($B$14:$B$117&gt;=Y475,0),0),"")</f>
        <v>1</v>
      </c>
      <c r="AA475" s="194">
        <f t="shared" ca="1" si="460"/>
        <v>3.2000000000000006E-3</v>
      </c>
      <c r="AD475" s="194">
        <f t="shared" si="461"/>
        <v>0</v>
      </c>
      <c r="AE475" s="19">
        <f ca="1"/>
        <v>0</v>
      </c>
      <c r="AF475" s="19">
        <f t="shared" ca="1" si="462"/>
        <v>0</v>
      </c>
      <c r="AI475" s="198" cm="1">
        <f t="array" ref="AI475">IFERROR(MATCH(TRUE,INDEX($B$14:$B$117&gt;=AH475,0),0),"")</f>
        <v>1</v>
      </c>
      <c r="AJ475" s="194">
        <f t="shared" ca="1" si="463"/>
        <v>3.2000000000000006E-3</v>
      </c>
      <c r="AM475" s="194">
        <f t="shared" si="464"/>
        <v>0</v>
      </c>
      <c r="AN475" s="19">
        <f ca="1"/>
        <v>0</v>
      </c>
      <c r="AO475" s="19">
        <f t="shared" ca="1" si="465"/>
        <v>0</v>
      </c>
      <c r="AR475" s="198" cm="1">
        <f t="array" ref="AR475">IFERROR(MATCH(TRUE,INDEX($B$14:$B$117&gt;=AQ475,0),0),"")</f>
        <v>1</v>
      </c>
      <c r="AS475" s="194">
        <f t="shared" ca="1" si="466"/>
        <v>3.2000000000000006E-3</v>
      </c>
      <c r="AV475" s="194">
        <f t="shared" si="467"/>
        <v>0</v>
      </c>
      <c r="AW475" s="19">
        <f ca="1"/>
        <v>0</v>
      </c>
      <c r="AX475" s="19">
        <f t="shared" ca="1" si="468"/>
        <v>0</v>
      </c>
      <c r="BA475" s="198" cm="1">
        <f t="array" ref="BA475">IFERROR(MATCH(TRUE,INDEX($B$14:$B$117&gt;=AZ475,0),0),"")</f>
        <v>1</v>
      </c>
      <c r="BB475" s="194">
        <f t="shared" ca="1" si="469"/>
        <v>3.2000000000000006E-3</v>
      </c>
      <c r="BE475" s="194">
        <f t="shared" si="470"/>
        <v>0</v>
      </c>
      <c r="BF475" s="19">
        <f ca="1"/>
        <v>0</v>
      </c>
      <c r="BG475" s="19">
        <f t="shared" ca="1" si="471"/>
        <v>0</v>
      </c>
      <c r="BJ475" s="198" cm="1">
        <f t="array" ref="BJ475">IFERROR(MATCH(TRUE,INDEX($B$14:$B$117&gt;=BI475,0),0),"")</f>
        <v>1</v>
      </c>
      <c r="BK475" s="194">
        <f t="shared" ca="1" si="472"/>
        <v>3.2000000000000006E-3</v>
      </c>
      <c r="BN475" s="194">
        <f t="shared" si="473"/>
        <v>0</v>
      </c>
      <c r="BO475" s="19">
        <f ca="1"/>
        <v>0</v>
      </c>
      <c r="BP475" s="19">
        <f t="shared" ca="1" si="474"/>
        <v>0</v>
      </c>
      <c r="BS475" s="198" cm="1">
        <f t="array" ref="BS475">IFERROR(MATCH(TRUE,INDEX($B$14:$B$117&gt;=BR475,0),0),"")</f>
        <v>1</v>
      </c>
      <c r="BT475" s="194">
        <f t="shared" ca="1" si="475"/>
        <v>3.2000000000000006E-3</v>
      </c>
      <c r="BW475" s="194">
        <f t="shared" si="476"/>
        <v>0</v>
      </c>
      <c r="BX475" s="19">
        <f ca="1"/>
        <v>0</v>
      </c>
      <c r="BY475" s="19">
        <f t="shared" ca="1" si="477"/>
        <v>0</v>
      </c>
      <c r="CB475" s="198" cm="1">
        <f t="array" ref="CB475">IFERROR(MATCH(TRUE,INDEX($B$14:$B$117&gt;=CA475,0),0),"")</f>
        <v>1</v>
      </c>
      <c r="CC475" s="194">
        <f t="shared" ca="1" si="478"/>
        <v>3.2000000000000006E-3</v>
      </c>
      <c r="CF475" s="194">
        <f t="shared" si="479"/>
        <v>0</v>
      </c>
      <c r="CG475" s="19">
        <f ca="1"/>
        <v>0</v>
      </c>
      <c r="CH475" s="19">
        <f t="shared" ca="1" si="480"/>
        <v>0</v>
      </c>
      <c r="CK475" s="198" cm="1">
        <f t="array" ref="CK475">IFERROR(MATCH(TRUE,INDEX($B$14:$B$117&gt;=CJ475,0),0),"")</f>
        <v>1</v>
      </c>
      <c r="CL475" s="194">
        <f t="shared" ca="1" si="481"/>
        <v>3.2000000000000006E-3</v>
      </c>
      <c r="CO475" s="194">
        <f t="shared" si="482"/>
        <v>0</v>
      </c>
      <c r="CP475" s="19">
        <f ca="1"/>
        <v>0</v>
      </c>
      <c r="CQ475" s="19">
        <f t="shared" ca="1" si="483"/>
        <v>0</v>
      </c>
      <c r="CT475" s="198" cm="1">
        <f t="array" ref="CT475">IFERROR(MATCH(TRUE,INDEX($B$14:$B$117&gt;=CS475,0),0),"")</f>
        <v>1</v>
      </c>
      <c r="CU475" s="194">
        <f t="shared" ca="1" si="484"/>
        <v>3.2000000000000006E-3</v>
      </c>
      <c r="CX475" s="194">
        <f t="shared" si="485"/>
        <v>0</v>
      </c>
      <c r="CY475" s="19" t="e">
        <f ca="1"/>
        <v>#N/A</v>
      </c>
      <c r="CZ475" s="19" t="e">
        <f t="shared" ca="1" si="486"/>
        <v>#N/A</v>
      </c>
      <c r="DC475" s="198" cm="1">
        <f t="array" ref="DC475">IFERROR(MATCH(TRUE,INDEX($B$14:$B$117&gt;=DB475,0),0),"")</f>
        <v>1</v>
      </c>
      <c r="DD475" s="194">
        <f t="shared" ca="1" si="487"/>
        <v>3.2000000000000006E-3</v>
      </c>
      <c r="DG475" s="194">
        <f t="shared" si="488"/>
        <v>0</v>
      </c>
      <c r="DH475" s="19" t="e">
        <f ca="1"/>
        <v>#N/A</v>
      </c>
      <c r="DI475" s="19" t="e">
        <f t="shared" ca="1" si="489"/>
        <v>#N/A</v>
      </c>
      <c r="DL475" s="198" cm="1">
        <f t="array" ref="DL475">IFERROR(MATCH(TRUE,INDEX($B$14:$B$117&gt;=DK475,0),0),"")</f>
        <v>1</v>
      </c>
      <c r="DM475" s="194">
        <f t="shared" ca="1" si="490"/>
        <v>3.2000000000000006E-3</v>
      </c>
      <c r="DP475" s="194">
        <f t="shared" si="491"/>
        <v>0</v>
      </c>
      <c r="DQ475" s="19" t="e">
        <f ca="1"/>
        <v>#N/A</v>
      </c>
      <c r="DR475" s="19" t="e">
        <f t="shared" ca="1" si="492"/>
        <v>#N/A</v>
      </c>
      <c r="DU475" s="198" cm="1">
        <f t="array" ref="DU475">IFERROR(MATCH(TRUE,INDEX($B$14:$B$117&gt;=DT475,0),0),"")</f>
        <v>1</v>
      </c>
      <c r="DV475" s="194">
        <f t="shared" ca="1" si="493"/>
        <v>3.2000000000000006E-3</v>
      </c>
      <c r="DY475" s="194">
        <f t="shared" si="494"/>
        <v>0</v>
      </c>
      <c r="DZ475" s="19" t="e">
        <f ca="1"/>
        <v>#N/A</v>
      </c>
      <c r="EA475" s="19" t="e">
        <f t="shared" ca="1" si="495"/>
        <v>#N/A</v>
      </c>
      <c r="ED475" s="198" cm="1">
        <f t="array" ref="ED475">IFERROR(MATCH(TRUE,INDEX($B$14:$B$117&gt;=EC475,0),0),"")</f>
        <v>1</v>
      </c>
      <c r="EE475" s="194">
        <f t="shared" ca="1" si="496"/>
        <v>3.2000000000000006E-3</v>
      </c>
      <c r="EH475" s="194">
        <f t="shared" si="497"/>
        <v>0</v>
      </c>
      <c r="EI475" s="19" t="e">
        <f ca="1"/>
        <v>#N/A</v>
      </c>
      <c r="EJ475" s="19" t="e">
        <f t="shared" ca="1" si="498"/>
        <v>#N/A</v>
      </c>
      <c r="EM475" s="198" cm="1">
        <f t="array" ref="EM475">IFERROR(MATCH(TRUE,INDEX($B$14:$B$117&gt;=EL475,0),0),"")</f>
        <v>1</v>
      </c>
      <c r="EN475" s="194">
        <f t="shared" ca="1" si="499"/>
        <v>3.2000000000000006E-3</v>
      </c>
      <c r="EQ475" s="194">
        <f t="shared" si="500"/>
        <v>0</v>
      </c>
      <c r="ER475" s="19" t="e">
        <f ca="1"/>
        <v>#N/A</v>
      </c>
      <c r="ES475" s="19" t="e">
        <f t="shared" ca="1" si="501"/>
        <v>#N/A</v>
      </c>
      <c r="EV475" s="198" cm="1">
        <f t="array" ref="EV475">IFERROR(MATCH(TRUE,INDEX($B$14:$B$117&gt;=EU475,0),0),"")</f>
        <v>1</v>
      </c>
      <c r="EW475" s="194">
        <f t="shared" ca="1" si="502"/>
        <v>3.2000000000000006E-3</v>
      </c>
      <c r="EZ475" s="194">
        <f t="shared" si="503"/>
        <v>0</v>
      </c>
      <c r="FA475" s="19" t="e">
        <f ca="1"/>
        <v>#N/A</v>
      </c>
      <c r="FB475" s="19" t="e">
        <f t="shared" ca="1" si="504"/>
        <v>#N/A</v>
      </c>
      <c r="FE475" s="198" cm="1">
        <f t="array" ref="FE475">IFERROR(MATCH(TRUE,INDEX($B$14:$B$117&gt;=FD475,0),0),"")</f>
        <v>1</v>
      </c>
      <c r="FF475" s="194">
        <f t="shared" ca="1" si="505"/>
        <v>3.2000000000000006E-3</v>
      </c>
      <c r="FI475" s="194">
        <f t="shared" si="506"/>
        <v>0</v>
      </c>
      <c r="FJ475" s="19" t="e">
        <f ca="1"/>
        <v>#N/A</v>
      </c>
      <c r="FK475" s="19" t="e">
        <f t="shared" ca="1" si="507"/>
        <v>#N/A</v>
      </c>
      <c r="FN475" s="198" cm="1">
        <f t="array" ref="FN475">IFERROR(MATCH(TRUE,INDEX($B$14:$B$117&gt;=FM475,0),0),"")</f>
        <v>1</v>
      </c>
      <c r="FO475" s="194">
        <f t="shared" ca="1" si="508"/>
        <v>3.2000000000000006E-3</v>
      </c>
      <c r="FR475" s="194">
        <f t="shared" si="509"/>
        <v>0</v>
      </c>
      <c r="FS475" s="19" t="e">
        <f ca="1"/>
        <v>#N/A</v>
      </c>
      <c r="FT475" s="19" t="e">
        <f t="shared" ca="1" si="510"/>
        <v>#N/A</v>
      </c>
      <c r="FW475" s="198" cm="1">
        <f t="array" ref="FW475">IFERROR(MATCH(TRUE,INDEX($B$14:$B$117&gt;=FV475,0),0),"")</f>
        <v>1</v>
      </c>
      <c r="FX475" s="194">
        <f t="shared" ca="1" si="511"/>
        <v>3.2000000000000006E-3</v>
      </c>
      <c r="GA475" s="194">
        <f t="shared" si="512"/>
        <v>0</v>
      </c>
      <c r="GB475" s="19" t="e">
        <f ca="1"/>
        <v>#N/A</v>
      </c>
      <c r="GC475" s="19" t="e">
        <f t="shared" ca="1" si="513"/>
        <v>#N/A</v>
      </c>
    </row>
    <row r="476" spans="8:185" x14ac:dyDescent="0.2">
      <c r="H476" s="198" cm="1">
        <f t="array" ref="H476">IFERROR(MATCH(TRUE,INDEX($B$14:$B$117&gt;=G476,0),0),"")</f>
        <v>1</v>
      </c>
      <c r="I476" s="194">
        <f t="shared" ca="1" si="458"/>
        <v>3.2000000000000006E-3</v>
      </c>
      <c r="L476" s="194">
        <f t="shared" si="514"/>
        <v>0</v>
      </c>
      <c r="M476" s="19">
        <f ca="1"/>
        <v>0</v>
      </c>
      <c r="N476" s="19">
        <f t="shared" ca="1" si="515"/>
        <v>0</v>
      </c>
      <c r="Q476" s="198" cm="1">
        <f t="array" ref="Q476">IFERROR(MATCH(TRUE,INDEX($B$14:$B$117&gt;=P476,0),0),"")</f>
        <v>1</v>
      </c>
      <c r="R476" s="194">
        <f t="shared" ca="1" si="459"/>
        <v>3.2000000000000006E-3</v>
      </c>
      <c r="U476" s="194">
        <f t="shared" si="516"/>
        <v>0</v>
      </c>
      <c r="V476" s="19">
        <f ca="1"/>
        <v>0</v>
      </c>
      <c r="W476" s="19">
        <f t="shared" ca="1" si="517"/>
        <v>0</v>
      </c>
      <c r="Z476" s="198" cm="1">
        <f t="array" ref="Z476">IFERROR(MATCH(TRUE,INDEX($B$14:$B$117&gt;=Y476,0),0),"")</f>
        <v>1</v>
      </c>
      <c r="AA476" s="194">
        <f t="shared" ca="1" si="460"/>
        <v>3.2000000000000006E-3</v>
      </c>
      <c r="AD476" s="194">
        <f t="shared" si="461"/>
        <v>0</v>
      </c>
      <c r="AE476" s="19">
        <f ca="1"/>
        <v>0</v>
      </c>
      <c r="AF476" s="19">
        <f t="shared" ca="1" si="462"/>
        <v>0</v>
      </c>
      <c r="AI476" s="198" cm="1">
        <f t="array" ref="AI476">IFERROR(MATCH(TRUE,INDEX($B$14:$B$117&gt;=AH476,0),0),"")</f>
        <v>1</v>
      </c>
      <c r="AJ476" s="194">
        <f t="shared" ca="1" si="463"/>
        <v>3.2000000000000006E-3</v>
      </c>
      <c r="AM476" s="194">
        <f t="shared" si="464"/>
        <v>0</v>
      </c>
      <c r="AN476" s="19">
        <f ca="1"/>
        <v>0</v>
      </c>
      <c r="AO476" s="19">
        <f t="shared" ca="1" si="465"/>
        <v>0</v>
      </c>
      <c r="AR476" s="198" cm="1">
        <f t="array" ref="AR476">IFERROR(MATCH(TRUE,INDEX($B$14:$B$117&gt;=AQ476,0),0),"")</f>
        <v>1</v>
      </c>
      <c r="AS476" s="194">
        <f t="shared" ca="1" si="466"/>
        <v>3.2000000000000006E-3</v>
      </c>
      <c r="AV476" s="194">
        <f t="shared" si="467"/>
        <v>0</v>
      </c>
      <c r="AW476" s="19">
        <f ca="1"/>
        <v>0</v>
      </c>
      <c r="AX476" s="19">
        <f t="shared" ca="1" si="468"/>
        <v>0</v>
      </c>
      <c r="BA476" s="198" cm="1">
        <f t="array" ref="BA476">IFERROR(MATCH(TRUE,INDEX($B$14:$B$117&gt;=AZ476,0),0),"")</f>
        <v>1</v>
      </c>
      <c r="BB476" s="194">
        <f t="shared" ca="1" si="469"/>
        <v>3.2000000000000006E-3</v>
      </c>
      <c r="BE476" s="194">
        <f t="shared" si="470"/>
        <v>0</v>
      </c>
      <c r="BF476" s="19">
        <f ca="1"/>
        <v>0</v>
      </c>
      <c r="BG476" s="19">
        <f t="shared" ca="1" si="471"/>
        <v>0</v>
      </c>
      <c r="BJ476" s="198" cm="1">
        <f t="array" ref="BJ476">IFERROR(MATCH(TRUE,INDEX($B$14:$B$117&gt;=BI476,0),0),"")</f>
        <v>1</v>
      </c>
      <c r="BK476" s="194">
        <f t="shared" ca="1" si="472"/>
        <v>3.2000000000000006E-3</v>
      </c>
      <c r="BN476" s="194">
        <f t="shared" si="473"/>
        <v>0</v>
      </c>
      <c r="BO476" s="19">
        <f ca="1"/>
        <v>0</v>
      </c>
      <c r="BP476" s="19">
        <f t="shared" ca="1" si="474"/>
        <v>0</v>
      </c>
      <c r="BS476" s="198" cm="1">
        <f t="array" ref="BS476">IFERROR(MATCH(TRUE,INDEX($B$14:$B$117&gt;=BR476,0),0),"")</f>
        <v>1</v>
      </c>
      <c r="BT476" s="194">
        <f t="shared" ca="1" si="475"/>
        <v>3.2000000000000006E-3</v>
      </c>
      <c r="BW476" s="194">
        <f t="shared" si="476"/>
        <v>0</v>
      </c>
      <c r="BX476" s="19">
        <f ca="1"/>
        <v>0</v>
      </c>
      <c r="BY476" s="19">
        <f t="shared" ca="1" si="477"/>
        <v>0</v>
      </c>
      <c r="CB476" s="198" cm="1">
        <f t="array" ref="CB476">IFERROR(MATCH(TRUE,INDEX($B$14:$B$117&gt;=CA476,0),0),"")</f>
        <v>1</v>
      </c>
      <c r="CC476" s="194">
        <f t="shared" ca="1" si="478"/>
        <v>3.2000000000000006E-3</v>
      </c>
      <c r="CF476" s="194">
        <f t="shared" si="479"/>
        <v>0</v>
      </c>
      <c r="CG476" s="19">
        <f ca="1"/>
        <v>0</v>
      </c>
      <c r="CH476" s="19">
        <f t="shared" ca="1" si="480"/>
        <v>0</v>
      </c>
      <c r="CK476" s="198" cm="1">
        <f t="array" ref="CK476">IFERROR(MATCH(TRUE,INDEX($B$14:$B$117&gt;=CJ476,0),0),"")</f>
        <v>1</v>
      </c>
      <c r="CL476" s="194">
        <f t="shared" ca="1" si="481"/>
        <v>3.2000000000000006E-3</v>
      </c>
      <c r="CO476" s="194">
        <f t="shared" si="482"/>
        <v>0</v>
      </c>
      <c r="CP476" s="19">
        <f ca="1"/>
        <v>0</v>
      </c>
      <c r="CQ476" s="19">
        <f t="shared" ca="1" si="483"/>
        <v>0</v>
      </c>
      <c r="CT476" s="198" cm="1">
        <f t="array" ref="CT476">IFERROR(MATCH(TRUE,INDEX($B$14:$B$117&gt;=CS476,0),0),"")</f>
        <v>1</v>
      </c>
      <c r="CU476" s="194">
        <f t="shared" ca="1" si="484"/>
        <v>3.2000000000000006E-3</v>
      </c>
      <c r="CX476" s="194">
        <f t="shared" si="485"/>
        <v>0</v>
      </c>
      <c r="CY476" s="19" t="e">
        <f ca="1"/>
        <v>#N/A</v>
      </c>
      <c r="CZ476" s="19" t="e">
        <f t="shared" ca="1" si="486"/>
        <v>#N/A</v>
      </c>
      <c r="DC476" s="198" cm="1">
        <f t="array" ref="DC476">IFERROR(MATCH(TRUE,INDEX($B$14:$B$117&gt;=DB476,0),0),"")</f>
        <v>1</v>
      </c>
      <c r="DD476" s="194">
        <f t="shared" ca="1" si="487"/>
        <v>3.2000000000000006E-3</v>
      </c>
      <c r="DG476" s="194">
        <f t="shared" si="488"/>
        <v>0</v>
      </c>
      <c r="DH476" s="19" t="e">
        <f ca="1"/>
        <v>#N/A</v>
      </c>
      <c r="DI476" s="19" t="e">
        <f t="shared" ca="1" si="489"/>
        <v>#N/A</v>
      </c>
      <c r="DL476" s="198" cm="1">
        <f t="array" ref="DL476">IFERROR(MATCH(TRUE,INDEX($B$14:$B$117&gt;=DK476,0),0),"")</f>
        <v>1</v>
      </c>
      <c r="DM476" s="194">
        <f t="shared" ca="1" si="490"/>
        <v>3.2000000000000006E-3</v>
      </c>
      <c r="DP476" s="194">
        <f t="shared" si="491"/>
        <v>0</v>
      </c>
      <c r="DQ476" s="19" t="e">
        <f ca="1"/>
        <v>#N/A</v>
      </c>
      <c r="DR476" s="19" t="e">
        <f t="shared" ca="1" si="492"/>
        <v>#N/A</v>
      </c>
      <c r="DU476" s="198" cm="1">
        <f t="array" ref="DU476">IFERROR(MATCH(TRUE,INDEX($B$14:$B$117&gt;=DT476,0),0),"")</f>
        <v>1</v>
      </c>
      <c r="DV476" s="194">
        <f t="shared" ca="1" si="493"/>
        <v>3.2000000000000006E-3</v>
      </c>
      <c r="DY476" s="194">
        <f t="shared" si="494"/>
        <v>0</v>
      </c>
      <c r="DZ476" s="19" t="e">
        <f ca="1"/>
        <v>#N/A</v>
      </c>
      <c r="EA476" s="19" t="e">
        <f t="shared" ca="1" si="495"/>
        <v>#N/A</v>
      </c>
      <c r="ED476" s="198" cm="1">
        <f t="array" ref="ED476">IFERROR(MATCH(TRUE,INDEX($B$14:$B$117&gt;=EC476,0),0),"")</f>
        <v>1</v>
      </c>
      <c r="EE476" s="194">
        <f t="shared" ca="1" si="496"/>
        <v>3.2000000000000006E-3</v>
      </c>
      <c r="EH476" s="194">
        <f t="shared" si="497"/>
        <v>0</v>
      </c>
      <c r="EI476" s="19" t="e">
        <f ca="1"/>
        <v>#N/A</v>
      </c>
      <c r="EJ476" s="19" t="e">
        <f t="shared" ca="1" si="498"/>
        <v>#N/A</v>
      </c>
      <c r="EM476" s="198" cm="1">
        <f t="array" ref="EM476">IFERROR(MATCH(TRUE,INDEX($B$14:$B$117&gt;=EL476,0),0),"")</f>
        <v>1</v>
      </c>
      <c r="EN476" s="194">
        <f t="shared" ca="1" si="499"/>
        <v>3.2000000000000006E-3</v>
      </c>
      <c r="EQ476" s="194">
        <f t="shared" si="500"/>
        <v>0</v>
      </c>
      <c r="ER476" s="19" t="e">
        <f ca="1"/>
        <v>#N/A</v>
      </c>
      <c r="ES476" s="19" t="e">
        <f t="shared" ca="1" si="501"/>
        <v>#N/A</v>
      </c>
      <c r="EV476" s="198" cm="1">
        <f t="array" ref="EV476">IFERROR(MATCH(TRUE,INDEX($B$14:$B$117&gt;=EU476,0),0),"")</f>
        <v>1</v>
      </c>
      <c r="EW476" s="194">
        <f t="shared" ca="1" si="502"/>
        <v>3.2000000000000006E-3</v>
      </c>
      <c r="EZ476" s="194">
        <f t="shared" si="503"/>
        <v>0</v>
      </c>
      <c r="FA476" s="19" t="e">
        <f ca="1"/>
        <v>#N/A</v>
      </c>
      <c r="FB476" s="19" t="e">
        <f t="shared" ca="1" si="504"/>
        <v>#N/A</v>
      </c>
      <c r="FE476" s="198" cm="1">
        <f t="array" ref="FE476">IFERROR(MATCH(TRUE,INDEX($B$14:$B$117&gt;=FD476,0),0),"")</f>
        <v>1</v>
      </c>
      <c r="FF476" s="194">
        <f t="shared" ca="1" si="505"/>
        <v>3.2000000000000006E-3</v>
      </c>
      <c r="FI476" s="194">
        <f t="shared" si="506"/>
        <v>0</v>
      </c>
      <c r="FJ476" s="19" t="e">
        <f ca="1"/>
        <v>#N/A</v>
      </c>
      <c r="FK476" s="19" t="e">
        <f t="shared" ca="1" si="507"/>
        <v>#N/A</v>
      </c>
      <c r="FN476" s="198" cm="1">
        <f t="array" ref="FN476">IFERROR(MATCH(TRUE,INDEX($B$14:$B$117&gt;=FM476,0),0),"")</f>
        <v>1</v>
      </c>
      <c r="FO476" s="194">
        <f t="shared" ca="1" si="508"/>
        <v>3.2000000000000006E-3</v>
      </c>
      <c r="FR476" s="194">
        <f t="shared" si="509"/>
        <v>0</v>
      </c>
      <c r="FS476" s="19" t="e">
        <f ca="1"/>
        <v>#N/A</v>
      </c>
      <c r="FT476" s="19" t="e">
        <f t="shared" ca="1" si="510"/>
        <v>#N/A</v>
      </c>
      <c r="FW476" s="198" cm="1">
        <f t="array" ref="FW476">IFERROR(MATCH(TRUE,INDEX($B$14:$B$117&gt;=FV476,0),0),"")</f>
        <v>1</v>
      </c>
      <c r="FX476" s="194">
        <f t="shared" ca="1" si="511"/>
        <v>3.2000000000000006E-3</v>
      </c>
      <c r="GA476" s="194">
        <f t="shared" si="512"/>
        <v>0</v>
      </c>
      <c r="GB476" s="19" t="e">
        <f ca="1"/>
        <v>#N/A</v>
      </c>
      <c r="GC476" s="19" t="e">
        <f t="shared" ca="1" si="513"/>
        <v>#N/A</v>
      </c>
    </row>
    <row r="477" spans="8:185" x14ac:dyDescent="0.2">
      <c r="H477" s="198" cm="1">
        <f t="array" ref="H477">IFERROR(MATCH(TRUE,INDEX($B$14:$B$117&gt;=G477,0),0),"")</f>
        <v>1</v>
      </c>
      <c r="I477" s="194">
        <f t="shared" ca="1" si="458"/>
        <v>3.2000000000000006E-3</v>
      </c>
      <c r="L477" s="194">
        <f t="shared" si="514"/>
        <v>0</v>
      </c>
      <c r="M477" s="19">
        <f ca="1"/>
        <v>0</v>
      </c>
      <c r="N477" s="19">
        <f t="shared" ca="1" si="515"/>
        <v>0</v>
      </c>
      <c r="Q477" s="198" cm="1">
        <f t="array" ref="Q477">IFERROR(MATCH(TRUE,INDEX($B$14:$B$117&gt;=P477,0),0),"")</f>
        <v>1</v>
      </c>
      <c r="R477" s="194">
        <f t="shared" ca="1" si="459"/>
        <v>3.2000000000000006E-3</v>
      </c>
      <c r="U477" s="194">
        <f t="shared" si="516"/>
        <v>0</v>
      </c>
      <c r="V477" s="19">
        <f ca="1"/>
        <v>0</v>
      </c>
      <c r="W477" s="19">
        <f t="shared" ca="1" si="517"/>
        <v>0</v>
      </c>
      <c r="Z477" s="198" cm="1">
        <f t="array" ref="Z477">IFERROR(MATCH(TRUE,INDEX($B$14:$B$117&gt;=Y477,0),0),"")</f>
        <v>1</v>
      </c>
      <c r="AA477" s="194">
        <f t="shared" ca="1" si="460"/>
        <v>3.2000000000000006E-3</v>
      </c>
      <c r="AD477" s="194">
        <f t="shared" si="461"/>
        <v>0</v>
      </c>
      <c r="AE477" s="19">
        <f ca="1"/>
        <v>0</v>
      </c>
      <c r="AF477" s="19">
        <f t="shared" ca="1" si="462"/>
        <v>0</v>
      </c>
      <c r="AI477" s="198" cm="1">
        <f t="array" ref="AI477">IFERROR(MATCH(TRUE,INDEX($B$14:$B$117&gt;=AH477,0),0),"")</f>
        <v>1</v>
      </c>
      <c r="AJ477" s="194">
        <f t="shared" ca="1" si="463"/>
        <v>3.2000000000000006E-3</v>
      </c>
      <c r="AM477" s="194">
        <f t="shared" si="464"/>
        <v>0</v>
      </c>
      <c r="AN477" s="19">
        <f ca="1"/>
        <v>0</v>
      </c>
      <c r="AO477" s="19">
        <f t="shared" ca="1" si="465"/>
        <v>0</v>
      </c>
      <c r="AR477" s="198" cm="1">
        <f t="array" ref="AR477">IFERROR(MATCH(TRUE,INDEX($B$14:$B$117&gt;=AQ477,0),0),"")</f>
        <v>1</v>
      </c>
      <c r="AS477" s="194">
        <f t="shared" ca="1" si="466"/>
        <v>3.2000000000000006E-3</v>
      </c>
      <c r="AV477" s="194">
        <f t="shared" si="467"/>
        <v>0</v>
      </c>
      <c r="AW477" s="19">
        <f ca="1"/>
        <v>0</v>
      </c>
      <c r="AX477" s="19">
        <f t="shared" ca="1" si="468"/>
        <v>0</v>
      </c>
      <c r="BA477" s="198" cm="1">
        <f t="array" ref="BA477">IFERROR(MATCH(TRUE,INDEX($B$14:$B$117&gt;=AZ477,0),0),"")</f>
        <v>1</v>
      </c>
      <c r="BB477" s="194">
        <f t="shared" ca="1" si="469"/>
        <v>3.2000000000000006E-3</v>
      </c>
      <c r="BE477" s="194">
        <f t="shared" si="470"/>
        <v>0</v>
      </c>
      <c r="BF477" s="19">
        <f ca="1"/>
        <v>0</v>
      </c>
      <c r="BG477" s="19">
        <f t="shared" ca="1" si="471"/>
        <v>0</v>
      </c>
      <c r="BJ477" s="198" cm="1">
        <f t="array" ref="BJ477">IFERROR(MATCH(TRUE,INDEX($B$14:$B$117&gt;=BI477,0),0),"")</f>
        <v>1</v>
      </c>
      <c r="BK477" s="194">
        <f t="shared" ca="1" si="472"/>
        <v>3.2000000000000006E-3</v>
      </c>
      <c r="BN477" s="194">
        <f t="shared" si="473"/>
        <v>0</v>
      </c>
      <c r="BO477" s="19">
        <f ca="1"/>
        <v>0</v>
      </c>
      <c r="BP477" s="19">
        <f t="shared" ca="1" si="474"/>
        <v>0</v>
      </c>
      <c r="BS477" s="198" cm="1">
        <f t="array" ref="BS477">IFERROR(MATCH(TRUE,INDEX($B$14:$B$117&gt;=BR477,0),0),"")</f>
        <v>1</v>
      </c>
      <c r="BT477" s="194">
        <f t="shared" ca="1" si="475"/>
        <v>3.2000000000000006E-3</v>
      </c>
      <c r="BW477" s="194">
        <f t="shared" si="476"/>
        <v>0</v>
      </c>
      <c r="BX477" s="19">
        <f ca="1"/>
        <v>0</v>
      </c>
      <c r="BY477" s="19">
        <f t="shared" ca="1" si="477"/>
        <v>0</v>
      </c>
      <c r="CB477" s="198" cm="1">
        <f t="array" ref="CB477">IFERROR(MATCH(TRUE,INDEX($B$14:$B$117&gt;=CA477,0),0),"")</f>
        <v>1</v>
      </c>
      <c r="CC477" s="194">
        <f t="shared" ca="1" si="478"/>
        <v>3.2000000000000006E-3</v>
      </c>
      <c r="CF477" s="194">
        <f t="shared" si="479"/>
        <v>0</v>
      </c>
      <c r="CG477" s="19">
        <f ca="1"/>
        <v>0</v>
      </c>
      <c r="CH477" s="19">
        <f t="shared" ca="1" si="480"/>
        <v>0</v>
      </c>
      <c r="CK477" s="198" cm="1">
        <f t="array" ref="CK477">IFERROR(MATCH(TRUE,INDEX($B$14:$B$117&gt;=CJ477,0),0),"")</f>
        <v>1</v>
      </c>
      <c r="CL477" s="194">
        <f t="shared" ca="1" si="481"/>
        <v>3.2000000000000006E-3</v>
      </c>
      <c r="CO477" s="194">
        <f t="shared" si="482"/>
        <v>0</v>
      </c>
      <c r="CP477" s="19">
        <f ca="1"/>
        <v>0</v>
      </c>
      <c r="CQ477" s="19">
        <f t="shared" ca="1" si="483"/>
        <v>0</v>
      </c>
      <c r="CT477" s="198" cm="1">
        <f t="array" ref="CT477">IFERROR(MATCH(TRUE,INDEX($B$14:$B$117&gt;=CS477,0),0),"")</f>
        <v>1</v>
      </c>
      <c r="CU477" s="194">
        <f t="shared" ca="1" si="484"/>
        <v>3.2000000000000006E-3</v>
      </c>
      <c r="CX477" s="194">
        <f t="shared" si="485"/>
        <v>0</v>
      </c>
      <c r="CY477" s="19" t="e">
        <f ca="1"/>
        <v>#N/A</v>
      </c>
      <c r="CZ477" s="19" t="e">
        <f t="shared" ca="1" si="486"/>
        <v>#N/A</v>
      </c>
      <c r="DC477" s="198" cm="1">
        <f t="array" ref="DC477">IFERROR(MATCH(TRUE,INDEX($B$14:$B$117&gt;=DB477,0),0),"")</f>
        <v>1</v>
      </c>
      <c r="DD477" s="194">
        <f t="shared" ca="1" si="487"/>
        <v>3.2000000000000006E-3</v>
      </c>
      <c r="DG477" s="194">
        <f t="shared" si="488"/>
        <v>0</v>
      </c>
      <c r="DH477" s="19" t="e">
        <f ca="1"/>
        <v>#N/A</v>
      </c>
      <c r="DI477" s="19" t="e">
        <f t="shared" ca="1" si="489"/>
        <v>#N/A</v>
      </c>
      <c r="DL477" s="198" cm="1">
        <f t="array" ref="DL477">IFERROR(MATCH(TRUE,INDEX($B$14:$B$117&gt;=DK477,0),0),"")</f>
        <v>1</v>
      </c>
      <c r="DM477" s="194">
        <f t="shared" ca="1" si="490"/>
        <v>3.2000000000000006E-3</v>
      </c>
      <c r="DP477" s="194">
        <f t="shared" si="491"/>
        <v>0</v>
      </c>
      <c r="DQ477" s="19" t="e">
        <f ca="1"/>
        <v>#N/A</v>
      </c>
      <c r="DR477" s="19" t="e">
        <f t="shared" ca="1" si="492"/>
        <v>#N/A</v>
      </c>
      <c r="DU477" s="198" cm="1">
        <f t="array" ref="DU477">IFERROR(MATCH(TRUE,INDEX($B$14:$B$117&gt;=DT477,0),0),"")</f>
        <v>1</v>
      </c>
      <c r="DV477" s="194">
        <f t="shared" ca="1" si="493"/>
        <v>3.2000000000000006E-3</v>
      </c>
      <c r="DY477" s="194">
        <f t="shared" si="494"/>
        <v>0</v>
      </c>
      <c r="DZ477" s="19" t="e">
        <f ca="1"/>
        <v>#N/A</v>
      </c>
      <c r="EA477" s="19" t="e">
        <f t="shared" ca="1" si="495"/>
        <v>#N/A</v>
      </c>
      <c r="ED477" s="198" cm="1">
        <f t="array" ref="ED477">IFERROR(MATCH(TRUE,INDEX($B$14:$B$117&gt;=EC477,0),0),"")</f>
        <v>1</v>
      </c>
      <c r="EE477" s="194">
        <f t="shared" ca="1" si="496"/>
        <v>3.2000000000000006E-3</v>
      </c>
      <c r="EH477" s="194">
        <f t="shared" si="497"/>
        <v>0</v>
      </c>
      <c r="EI477" s="19" t="e">
        <f ca="1"/>
        <v>#N/A</v>
      </c>
      <c r="EJ477" s="19" t="e">
        <f t="shared" ca="1" si="498"/>
        <v>#N/A</v>
      </c>
      <c r="EM477" s="198" cm="1">
        <f t="array" ref="EM477">IFERROR(MATCH(TRUE,INDEX($B$14:$B$117&gt;=EL477,0),0),"")</f>
        <v>1</v>
      </c>
      <c r="EN477" s="194">
        <f t="shared" ca="1" si="499"/>
        <v>3.2000000000000006E-3</v>
      </c>
      <c r="EQ477" s="194">
        <f t="shared" si="500"/>
        <v>0</v>
      </c>
      <c r="ER477" s="19" t="e">
        <f ca="1"/>
        <v>#N/A</v>
      </c>
      <c r="ES477" s="19" t="e">
        <f t="shared" ca="1" si="501"/>
        <v>#N/A</v>
      </c>
      <c r="EV477" s="198" cm="1">
        <f t="array" ref="EV477">IFERROR(MATCH(TRUE,INDEX($B$14:$B$117&gt;=EU477,0),0),"")</f>
        <v>1</v>
      </c>
      <c r="EW477" s="194">
        <f t="shared" ca="1" si="502"/>
        <v>3.2000000000000006E-3</v>
      </c>
      <c r="EZ477" s="194">
        <f t="shared" si="503"/>
        <v>0</v>
      </c>
      <c r="FA477" s="19" t="e">
        <f ca="1"/>
        <v>#N/A</v>
      </c>
      <c r="FB477" s="19" t="e">
        <f t="shared" ca="1" si="504"/>
        <v>#N/A</v>
      </c>
      <c r="FE477" s="198" cm="1">
        <f t="array" ref="FE477">IFERROR(MATCH(TRUE,INDEX($B$14:$B$117&gt;=FD477,0),0),"")</f>
        <v>1</v>
      </c>
      <c r="FF477" s="194">
        <f t="shared" ca="1" si="505"/>
        <v>3.2000000000000006E-3</v>
      </c>
      <c r="FI477" s="194">
        <f t="shared" si="506"/>
        <v>0</v>
      </c>
      <c r="FJ477" s="19" t="e">
        <f ca="1"/>
        <v>#N/A</v>
      </c>
      <c r="FK477" s="19" t="e">
        <f t="shared" ca="1" si="507"/>
        <v>#N/A</v>
      </c>
      <c r="FN477" s="198" cm="1">
        <f t="array" ref="FN477">IFERROR(MATCH(TRUE,INDEX($B$14:$B$117&gt;=FM477,0),0),"")</f>
        <v>1</v>
      </c>
      <c r="FO477" s="194">
        <f t="shared" ca="1" si="508"/>
        <v>3.2000000000000006E-3</v>
      </c>
      <c r="FR477" s="194">
        <f t="shared" si="509"/>
        <v>0</v>
      </c>
      <c r="FS477" s="19" t="e">
        <f ca="1"/>
        <v>#N/A</v>
      </c>
      <c r="FT477" s="19" t="e">
        <f t="shared" ca="1" si="510"/>
        <v>#N/A</v>
      </c>
      <c r="FW477" s="198" cm="1">
        <f t="array" ref="FW477">IFERROR(MATCH(TRUE,INDEX($B$14:$B$117&gt;=FV477,0),0),"")</f>
        <v>1</v>
      </c>
      <c r="FX477" s="194">
        <f t="shared" ca="1" si="511"/>
        <v>3.2000000000000006E-3</v>
      </c>
      <c r="GA477" s="194">
        <f t="shared" si="512"/>
        <v>0</v>
      </c>
      <c r="GB477" s="19" t="e">
        <f ca="1"/>
        <v>#N/A</v>
      </c>
      <c r="GC477" s="19" t="e">
        <f t="shared" ca="1" si="513"/>
        <v>#N/A</v>
      </c>
    </row>
    <row r="478" spans="8:185" x14ac:dyDescent="0.2">
      <c r="H478" s="198" cm="1">
        <f t="array" ref="H478">IFERROR(MATCH(TRUE,INDEX($B$14:$B$117&gt;=G478,0),0),"")</f>
        <v>1</v>
      </c>
      <c r="I478" s="194">
        <f t="shared" ca="1" si="458"/>
        <v>3.2000000000000006E-3</v>
      </c>
      <c r="L478" s="194">
        <f t="shared" si="514"/>
        <v>0</v>
      </c>
      <c r="M478" s="19">
        <f ca="1"/>
        <v>0</v>
      </c>
      <c r="N478" s="19">
        <f t="shared" ca="1" si="515"/>
        <v>0</v>
      </c>
      <c r="Q478" s="198" cm="1">
        <f t="array" ref="Q478">IFERROR(MATCH(TRUE,INDEX($B$14:$B$117&gt;=P478,0),0),"")</f>
        <v>1</v>
      </c>
      <c r="R478" s="194">
        <f t="shared" ca="1" si="459"/>
        <v>3.2000000000000006E-3</v>
      </c>
      <c r="U478" s="194">
        <f t="shared" si="516"/>
        <v>0</v>
      </c>
      <c r="V478" s="19">
        <f ca="1"/>
        <v>0</v>
      </c>
      <c r="W478" s="19">
        <f t="shared" ca="1" si="517"/>
        <v>0</v>
      </c>
      <c r="Z478" s="198" cm="1">
        <f t="array" ref="Z478">IFERROR(MATCH(TRUE,INDEX($B$14:$B$117&gt;=Y478,0),0),"")</f>
        <v>1</v>
      </c>
      <c r="AA478" s="194">
        <f t="shared" ca="1" si="460"/>
        <v>3.2000000000000006E-3</v>
      </c>
      <c r="AD478" s="194">
        <f t="shared" si="461"/>
        <v>0</v>
      </c>
      <c r="AE478" s="19">
        <f ca="1"/>
        <v>0</v>
      </c>
      <c r="AF478" s="19">
        <f t="shared" ca="1" si="462"/>
        <v>0</v>
      </c>
      <c r="AI478" s="198" cm="1">
        <f t="array" ref="AI478">IFERROR(MATCH(TRUE,INDEX($B$14:$B$117&gt;=AH478,0),0),"")</f>
        <v>1</v>
      </c>
      <c r="AJ478" s="194">
        <f t="shared" ca="1" si="463"/>
        <v>3.2000000000000006E-3</v>
      </c>
      <c r="AM478" s="194">
        <f t="shared" si="464"/>
        <v>0</v>
      </c>
      <c r="AN478" s="19">
        <f ca="1"/>
        <v>0</v>
      </c>
      <c r="AO478" s="19">
        <f t="shared" ca="1" si="465"/>
        <v>0</v>
      </c>
      <c r="AR478" s="198" cm="1">
        <f t="array" ref="AR478">IFERROR(MATCH(TRUE,INDEX($B$14:$B$117&gt;=AQ478,0),0),"")</f>
        <v>1</v>
      </c>
      <c r="AS478" s="194">
        <f t="shared" ca="1" si="466"/>
        <v>3.2000000000000006E-3</v>
      </c>
      <c r="AV478" s="194">
        <f t="shared" si="467"/>
        <v>0</v>
      </c>
      <c r="AW478" s="19">
        <f ca="1"/>
        <v>0</v>
      </c>
      <c r="AX478" s="19">
        <f t="shared" ca="1" si="468"/>
        <v>0</v>
      </c>
      <c r="BA478" s="198" cm="1">
        <f t="array" ref="BA478">IFERROR(MATCH(TRUE,INDEX($B$14:$B$117&gt;=AZ478,0),0),"")</f>
        <v>1</v>
      </c>
      <c r="BB478" s="194">
        <f t="shared" ca="1" si="469"/>
        <v>3.2000000000000006E-3</v>
      </c>
      <c r="BE478" s="194">
        <f t="shared" si="470"/>
        <v>0</v>
      </c>
      <c r="BF478" s="19">
        <f ca="1"/>
        <v>0</v>
      </c>
      <c r="BG478" s="19">
        <f t="shared" ca="1" si="471"/>
        <v>0</v>
      </c>
      <c r="BJ478" s="198" cm="1">
        <f t="array" ref="BJ478">IFERROR(MATCH(TRUE,INDEX($B$14:$B$117&gt;=BI478,0),0),"")</f>
        <v>1</v>
      </c>
      <c r="BK478" s="194">
        <f t="shared" ca="1" si="472"/>
        <v>3.2000000000000006E-3</v>
      </c>
      <c r="BN478" s="194">
        <f t="shared" si="473"/>
        <v>0</v>
      </c>
      <c r="BO478" s="19">
        <f ca="1"/>
        <v>0</v>
      </c>
      <c r="BP478" s="19">
        <f t="shared" ca="1" si="474"/>
        <v>0</v>
      </c>
      <c r="BS478" s="198" cm="1">
        <f t="array" ref="BS478">IFERROR(MATCH(TRUE,INDEX($B$14:$B$117&gt;=BR478,0),0),"")</f>
        <v>1</v>
      </c>
      <c r="BT478" s="194">
        <f t="shared" ca="1" si="475"/>
        <v>3.2000000000000006E-3</v>
      </c>
      <c r="BW478" s="194">
        <f t="shared" si="476"/>
        <v>0</v>
      </c>
      <c r="BX478" s="19">
        <f ca="1"/>
        <v>0</v>
      </c>
      <c r="BY478" s="19">
        <f t="shared" ca="1" si="477"/>
        <v>0</v>
      </c>
      <c r="CB478" s="198" cm="1">
        <f t="array" ref="CB478">IFERROR(MATCH(TRUE,INDEX($B$14:$B$117&gt;=CA478,0),0),"")</f>
        <v>1</v>
      </c>
      <c r="CC478" s="194">
        <f t="shared" ca="1" si="478"/>
        <v>3.2000000000000006E-3</v>
      </c>
      <c r="CF478" s="194">
        <f t="shared" si="479"/>
        <v>0</v>
      </c>
      <c r="CG478" s="19">
        <f ca="1"/>
        <v>0</v>
      </c>
      <c r="CH478" s="19">
        <f t="shared" ca="1" si="480"/>
        <v>0</v>
      </c>
      <c r="CK478" s="198" cm="1">
        <f t="array" ref="CK478">IFERROR(MATCH(TRUE,INDEX($B$14:$B$117&gt;=CJ478,0),0),"")</f>
        <v>1</v>
      </c>
      <c r="CL478" s="194">
        <f t="shared" ca="1" si="481"/>
        <v>3.2000000000000006E-3</v>
      </c>
      <c r="CO478" s="194">
        <f t="shared" si="482"/>
        <v>0</v>
      </c>
      <c r="CP478" s="19">
        <f ca="1"/>
        <v>0</v>
      </c>
      <c r="CQ478" s="19">
        <f t="shared" ca="1" si="483"/>
        <v>0</v>
      </c>
      <c r="CT478" s="198" cm="1">
        <f t="array" ref="CT478">IFERROR(MATCH(TRUE,INDEX($B$14:$B$117&gt;=CS478,0),0),"")</f>
        <v>1</v>
      </c>
      <c r="CU478" s="194">
        <f t="shared" ca="1" si="484"/>
        <v>3.2000000000000006E-3</v>
      </c>
      <c r="CX478" s="194">
        <f t="shared" si="485"/>
        <v>0</v>
      </c>
      <c r="CY478" s="19" t="e">
        <f ca="1"/>
        <v>#N/A</v>
      </c>
      <c r="CZ478" s="19" t="e">
        <f t="shared" ca="1" si="486"/>
        <v>#N/A</v>
      </c>
      <c r="DC478" s="198" cm="1">
        <f t="array" ref="DC478">IFERROR(MATCH(TRUE,INDEX($B$14:$B$117&gt;=DB478,0),0),"")</f>
        <v>1</v>
      </c>
      <c r="DD478" s="194">
        <f t="shared" ca="1" si="487"/>
        <v>3.2000000000000006E-3</v>
      </c>
      <c r="DG478" s="194">
        <f t="shared" si="488"/>
        <v>0</v>
      </c>
      <c r="DH478" s="19" t="e">
        <f ca="1"/>
        <v>#N/A</v>
      </c>
      <c r="DI478" s="19" t="e">
        <f t="shared" ca="1" si="489"/>
        <v>#N/A</v>
      </c>
      <c r="DL478" s="198" cm="1">
        <f t="array" ref="DL478">IFERROR(MATCH(TRUE,INDEX($B$14:$B$117&gt;=DK478,0),0),"")</f>
        <v>1</v>
      </c>
      <c r="DM478" s="194">
        <f t="shared" ca="1" si="490"/>
        <v>3.2000000000000006E-3</v>
      </c>
      <c r="DP478" s="194">
        <f t="shared" si="491"/>
        <v>0</v>
      </c>
      <c r="DQ478" s="19" t="e">
        <f ca="1"/>
        <v>#N/A</v>
      </c>
      <c r="DR478" s="19" t="e">
        <f t="shared" ca="1" si="492"/>
        <v>#N/A</v>
      </c>
      <c r="DU478" s="198" cm="1">
        <f t="array" ref="DU478">IFERROR(MATCH(TRUE,INDEX($B$14:$B$117&gt;=DT478,0),0),"")</f>
        <v>1</v>
      </c>
      <c r="DV478" s="194">
        <f t="shared" ca="1" si="493"/>
        <v>3.2000000000000006E-3</v>
      </c>
      <c r="DY478" s="194">
        <f t="shared" si="494"/>
        <v>0</v>
      </c>
      <c r="DZ478" s="19" t="e">
        <f ca="1"/>
        <v>#N/A</v>
      </c>
      <c r="EA478" s="19" t="e">
        <f t="shared" ca="1" si="495"/>
        <v>#N/A</v>
      </c>
      <c r="ED478" s="198" cm="1">
        <f t="array" ref="ED478">IFERROR(MATCH(TRUE,INDEX($B$14:$B$117&gt;=EC478,0),0),"")</f>
        <v>1</v>
      </c>
      <c r="EE478" s="194">
        <f t="shared" ca="1" si="496"/>
        <v>3.2000000000000006E-3</v>
      </c>
      <c r="EH478" s="194">
        <f t="shared" si="497"/>
        <v>0</v>
      </c>
      <c r="EI478" s="19" t="e">
        <f ca="1"/>
        <v>#N/A</v>
      </c>
      <c r="EJ478" s="19" t="e">
        <f t="shared" ca="1" si="498"/>
        <v>#N/A</v>
      </c>
      <c r="EM478" s="198" cm="1">
        <f t="array" ref="EM478">IFERROR(MATCH(TRUE,INDEX($B$14:$B$117&gt;=EL478,0),0),"")</f>
        <v>1</v>
      </c>
      <c r="EN478" s="194">
        <f t="shared" ca="1" si="499"/>
        <v>3.2000000000000006E-3</v>
      </c>
      <c r="EQ478" s="194">
        <f t="shared" si="500"/>
        <v>0</v>
      </c>
      <c r="ER478" s="19" t="e">
        <f ca="1"/>
        <v>#N/A</v>
      </c>
      <c r="ES478" s="19" t="e">
        <f t="shared" ca="1" si="501"/>
        <v>#N/A</v>
      </c>
      <c r="EV478" s="198" cm="1">
        <f t="array" ref="EV478">IFERROR(MATCH(TRUE,INDEX($B$14:$B$117&gt;=EU478,0),0),"")</f>
        <v>1</v>
      </c>
      <c r="EW478" s="194">
        <f t="shared" ca="1" si="502"/>
        <v>3.2000000000000006E-3</v>
      </c>
      <c r="EZ478" s="194">
        <f t="shared" si="503"/>
        <v>0</v>
      </c>
      <c r="FA478" s="19" t="e">
        <f ca="1"/>
        <v>#N/A</v>
      </c>
      <c r="FB478" s="19" t="e">
        <f t="shared" ca="1" si="504"/>
        <v>#N/A</v>
      </c>
      <c r="FE478" s="198" cm="1">
        <f t="array" ref="FE478">IFERROR(MATCH(TRUE,INDEX($B$14:$B$117&gt;=FD478,0),0),"")</f>
        <v>1</v>
      </c>
      <c r="FF478" s="194">
        <f t="shared" ca="1" si="505"/>
        <v>3.2000000000000006E-3</v>
      </c>
      <c r="FI478" s="194">
        <f t="shared" si="506"/>
        <v>0</v>
      </c>
      <c r="FJ478" s="19" t="e">
        <f ca="1"/>
        <v>#N/A</v>
      </c>
      <c r="FK478" s="19" t="e">
        <f t="shared" ca="1" si="507"/>
        <v>#N/A</v>
      </c>
      <c r="FN478" s="198" cm="1">
        <f t="array" ref="FN478">IFERROR(MATCH(TRUE,INDEX($B$14:$B$117&gt;=FM478,0),0),"")</f>
        <v>1</v>
      </c>
      <c r="FO478" s="194">
        <f t="shared" ca="1" si="508"/>
        <v>3.2000000000000006E-3</v>
      </c>
      <c r="FR478" s="194">
        <f t="shared" si="509"/>
        <v>0</v>
      </c>
      <c r="FS478" s="19" t="e">
        <f ca="1"/>
        <v>#N/A</v>
      </c>
      <c r="FT478" s="19" t="e">
        <f t="shared" ca="1" si="510"/>
        <v>#N/A</v>
      </c>
      <c r="FW478" s="198" cm="1">
        <f t="array" ref="FW478">IFERROR(MATCH(TRUE,INDEX($B$14:$B$117&gt;=FV478,0),0),"")</f>
        <v>1</v>
      </c>
      <c r="FX478" s="194">
        <f t="shared" ca="1" si="511"/>
        <v>3.2000000000000006E-3</v>
      </c>
      <c r="GA478" s="194">
        <f t="shared" si="512"/>
        <v>0</v>
      </c>
      <c r="GB478" s="19" t="e">
        <f ca="1"/>
        <v>#N/A</v>
      </c>
      <c r="GC478" s="19" t="e">
        <f t="shared" ca="1" si="513"/>
        <v>#N/A</v>
      </c>
    </row>
    <row r="479" spans="8:185" x14ac:dyDescent="0.2">
      <c r="H479" s="198" cm="1">
        <f t="array" ref="H479">IFERROR(MATCH(TRUE,INDEX($B$14:$B$117&gt;=G479,0),0),"")</f>
        <v>1</v>
      </c>
      <c r="I479" s="194">
        <f t="shared" ca="1" si="458"/>
        <v>3.2000000000000006E-3</v>
      </c>
      <c r="L479" s="194">
        <f t="shared" si="514"/>
        <v>0</v>
      </c>
      <c r="M479" s="19">
        <f ca="1"/>
        <v>0</v>
      </c>
      <c r="N479" s="19">
        <f t="shared" ca="1" si="515"/>
        <v>0</v>
      </c>
      <c r="Q479" s="198" cm="1">
        <f t="array" ref="Q479">IFERROR(MATCH(TRUE,INDEX($B$14:$B$117&gt;=P479,0),0),"")</f>
        <v>1</v>
      </c>
      <c r="R479" s="194">
        <f t="shared" ca="1" si="459"/>
        <v>3.2000000000000006E-3</v>
      </c>
      <c r="U479" s="194">
        <f t="shared" si="516"/>
        <v>0</v>
      </c>
      <c r="V479" s="19">
        <f ca="1"/>
        <v>0</v>
      </c>
      <c r="W479" s="19">
        <f t="shared" ca="1" si="517"/>
        <v>0</v>
      </c>
      <c r="Z479" s="198" cm="1">
        <f t="array" ref="Z479">IFERROR(MATCH(TRUE,INDEX($B$14:$B$117&gt;=Y479,0),0),"")</f>
        <v>1</v>
      </c>
      <c r="AA479" s="194">
        <f t="shared" ca="1" si="460"/>
        <v>3.2000000000000006E-3</v>
      </c>
      <c r="AD479" s="194">
        <f t="shared" si="461"/>
        <v>0</v>
      </c>
      <c r="AE479" s="19">
        <f ca="1"/>
        <v>0</v>
      </c>
      <c r="AF479" s="19">
        <f t="shared" ca="1" si="462"/>
        <v>0</v>
      </c>
      <c r="AI479" s="198" cm="1">
        <f t="array" ref="AI479">IFERROR(MATCH(TRUE,INDEX($B$14:$B$117&gt;=AH479,0),0),"")</f>
        <v>1</v>
      </c>
      <c r="AJ479" s="194">
        <f t="shared" ca="1" si="463"/>
        <v>3.2000000000000006E-3</v>
      </c>
      <c r="AM479" s="194">
        <f t="shared" si="464"/>
        <v>0</v>
      </c>
      <c r="AN479" s="19">
        <f ca="1"/>
        <v>0</v>
      </c>
      <c r="AO479" s="19">
        <f t="shared" ca="1" si="465"/>
        <v>0</v>
      </c>
      <c r="AR479" s="198" cm="1">
        <f t="array" ref="AR479">IFERROR(MATCH(TRUE,INDEX($B$14:$B$117&gt;=AQ479,0),0),"")</f>
        <v>1</v>
      </c>
      <c r="AS479" s="194">
        <f t="shared" ca="1" si="466"/>
        <v>3.2000000000000006E-3</v>
      </c>
      <c r="AV479" s="194">
        <f t="shared" si="467"/>
        <v>0</v>
      </c>
      <c r="AW479" s="19">
        <f ca="1"/>
        <v>0</v>
      </c>
      <c r="AX479" s="19">
        <f t="shared" ca="1" si="468"/>
        <v>0</v>
      </c>
      <c r="BA479" s="198" cm="1">
        <f t="array" ref="BA479">IFERROR(MATCH(TRUE,INDEX($B$14:$B$117&gt;=AZ479,0),0),"")</f>
        <v>1</v>
      </c>
      <c r="BB479" s="194">
        <f t="shared" ca="1" si="469"/>
        <v>3.2000000000000006E-3</v>
      </c>
      <c r="BE479" s="194">
        <f t="shared" si="470"/>
        <v>0</v>
      </c>
      <c r="BF479" s="19">
        <f ca="1"/>
        <v>0</v>
      </c>
      <c r="BG479" s="19">
        <f t="shared" ca="1" si="471"/>
        <v>0</v>
      </c>
      <c r="BJ479" s="198" cm="1">
        <f t="array" ref="BJ479">IFERROR(MATCH(TRUE,INDEX($B$14:$B$117&gt;=BI479,0),0),"")</f>
        <v>1</v>
      </c>
      <c r="BK479" s="194">
        <f t="shared" ca="1" si="472"/>
        <v>3.2000000000000006E-3</v>
      </c>
      <c r="BN479" s="194">
        <f t="shared" si="473"/>
        <v>0</v>
      </c>
      <c r="BO479" s="19">
        <f ca="1"/>
        <v>0</v>
      </c>
      <c r="BP479" s="19">
        <f t="shared" ca="1" si="474"/>
        <v>0</v>
      </c>
      <c r="BS479" s="198" cm="1">
        <f t="array" ref="BS479">IFERROR(MATCH(TRUE,INDEX($B$14:$B$117&gt;=BR479,0),0),"")</f>
        <v>1</v>
      </c>
      <c r="BT479" s="194">
        <f t="shared" ca="1" si="475"/>
        <v>3.2000000000000006E-3</v>
      </c>
      <c r="BW479" s="194">
        <f t="shared" si="476"/>
        <v>0</v>
      </c>
      <c r="BX479" s="19">
        <f ca="1"/>
        <v>0</v>
      </c>
      <c r="BY479" s="19">
        <f t="shared" ca="1" si="477"/>
        <v>0</v>
      </c>
      <c r="CB479" s="198" cm="1">
        <f t="array" ref="CB479">IFERROR(MATCH(TRUE,INDEX($B$14:$B$117&gt;=CA479,0),0),"")</f>
        <v>1</v>
      </c>
      <c r="CC479" s="194">
        <f t="shared" ca="1" si="478"/>
        <v>3.2000000000000006E-3</v>
      </c>
      <c r="CF479" s="194">
        <f t="shared" si="479"/>
        <v>0</v>
      </c>
      <c r="CG479" s="19">
        <f ca="1"/>
        <v>0</v>
      </c>
      <c r="CH479" s="19">
        <f t="shared" ca="1" si="480"/>
        <v>0</v>
      </c>
      <c r="CK479" s="198" cm="1">
        <f t="array" ref="CK479">IFERROR(MATCH(TRUE,INDEX($B$14:$B$117&gt;=CJ479,0),0),"")</f>
        <v>1</v>
      </c>
      <c r="CL479" s="194">
        <f t="shared" ca="1" si="481"/>
        <v>3.2000000000000006E-3</v>
      </c>
      <c r="CO479" s="194">
        <f t="shared" si="482"/>
        <v>0</v>
      </c>
      <c r="CP479" s="19">
        <f ca="1"/>
        <v>0</v>
      </c>
      <c r="CQ479" s="19">
        <f t="shared" ca="1" si="483"/>
        <v>0</v>
      </c>
      <c r="CT479" s="198" cm="1">
        <f t="array" ref="CT479">IFERROR(MATCH(TRUE,INDEX($B$14:$B$117&gt;=CS479,0),0),"")</f>
        <v>1</v>
      </c>
      <c r="CU479" s="194">
        <f t="shared" ca="1" si="484"/>
        <v>3.2000000000000006E-3</v>
      </c>
      <c r="CX479" s="194">
        <f t="shared" si="485"/>
        <v>0</v>
      </c>
      <c r="CY479" s="19" t="e">
        <f ca="1"/>
        <v>#N/A</v>
      </c>
      <c r="CZ479" s="19" t="e">
        <f t="shared" ca="1" si="486"/>
        <v>#N/A</v>
      </c>
      <c r="DC479" s="198" cm="1">
        <f t="array" ref="DC479">IFERROR(MATCH(TRUE,INDEX($B$14:$B$117&gt;=DB479,0),0),"")</f>
        <v>1</v>
      </c>
      <c r="DD479" s="194">
        <f t="shared" ca="1" si="487"/>
        <v>3.2000000000000006E-3</v>
      </c>
      <c r="DG479" s="194">
        <f t="shared" si="488"/>
        <v>0</v>
      </c>
      <c r="DH479" s="19" t="e">
        <f ca="1"/>
        <v>#N/A</v>
      </c>
      <c r="DI479" s="19" t="e">
        <f t="shared" ca="1" si="489"/>
        <v>#N/A</v>
      </c>
      <c r="DL479" s="198" cm="1">
        <f t="array" ref="DL479">IFERROR(MATCH(TRUE,INDEX($B$14:$B$117&gt;=DK479,0),0),"")</f>
        <v>1</v>
      </c>
      <c r="DM479" s="194">
        <f t="shared" ca="1" si="490"/>
        <v>3.2000000000000006E-3</v>
      </c>
      <c r="DP479" s="194">
        <f t="shared" si="491"/>
        <v>0</v>
      </c>
      <c r="DQ479" s="19" t="e">
        <f ca="1"/>
        <v>#N/A</v>
      </c>
      <c r="DR479" s="19" t="e">
        <f t="shared" ca="1" si="492"/>
        <v>#N/A</v>
      </c>
      <c r="DU479" s="198" cm="1">
        <f t="array" ref="DU479">IFERROR(MATCH(TRUE,INDEX($B$14:$B$117&gt;=DT479,0),0),"")</f>
        <v>1</v>
      </c>
      <c r="DV479" s="194">
        <f t="shared" ca="1" si="493"/>
        <v>3.2000000000000006E-3</v>
      </c>
      <c r="DY479" s="194">
        <f t="shared" si="494"/>
        <v>0</v>
      </c>
      <c r="DZ479" s="19" t="e">
        <f ca="1"/>
        <v>#N/A</v>
      </c>
      <c r="EA479" s="19" t="e">
        <f t="shared" ca="1" si="495"/>
        <v>#N/A</v>
      </c>
      <c r="ED479" s="198" cm="1">
        <f t="array" ref="ED479">IFERROR(MATCH(TRUE,INDEX($B$14:$B$117&gt;=EC479,0),0),"")</f>
        <v>1</v>
      </c>
      <c r="EE479" s="194">
        <f t="shared" ca="1" si="496"/>
        <v>3.2000000000000006E-3</v>
      </c>
      <c r="EH479" s="194">
        <f t="shared" si="497"/>
        <v>0</v>
      </c>
      <c r="EI479" s="19" t="e">
        <f ca="1"/>
        <v>#N/A</v>
      </c>
      <c r="EJ479" s="19" t="e">
        <f t="shared" ca="1" si="498"/>
        <v>#N/A</v>
      </c>
      <c r="EM479" s="198" cm="1">
        <f t="array" ref="EM479">IFERROR(MATCH(TRUE,INDEX($B$14:$B$117&gt;=EL479,0),0),"")</f>
        <v>1</v>
      </c>
      <c r="EN479" s="194">
        <f t="shared" ca="1" si="499"/>
        <v>3.2000000000000006E-3</v>
      </c>
      <c r="EQ479" s="194">
        <f t="shared" si="500"/>
        <v>0</v>
      </c>
      <c r="ER479" s="19" t="e">
        <f ca="1"/>
        <v>#N/A</v>
      </c>
      <c r="ES479" s="19" t="e">
        <f t="shared" ca="1" si="501"/>
        <v>#N/A</v>
      </c>
      <c r="EV479" s="198" cm="1">
        <f t="array" ref="EV479">IFERROR(MATCH(TRUE,INDEX($B$14:$B$117&gt;=EU479,0),0),"")</f>
        <v>1</v>
      </c>
      <c r="EW479" s="194">
        <f t="shared" ca="1" si="502"/>
        <v>3.2000000000000006E-3</v>
      </c>
      <c r="EZ479" s="194">
        <f t="shared" si="503"/>
        <v>0</v>
      </c>
      <c r="FA479" s="19" t="e">
        <f ca="1"/>
        <v>#N/A</v>
      </c>
      <c r="FB479" s="19" t="e">
        <f t="shared" ca="1" si="504"/>
        <v>#N/A</v>
      </c>
      <c r="FE479" s="198" cm="1">
        <f t="array" ref="FE479">IFERROR(MATCH(TRUE,INDEX($B$14:$B$117&gt;=FD479,0),0),"")</f>
        <v>1</v>
      </c>
      <c r="FF479" s="194">
        <f t="shared" ca="1" si="505"/>
        <v>3.2000000000000006E-3</v>
      </c>
      <c r="FI479" s="194">
        <f t="shared" si="506"/>
        <v>0</v>
      </c>
      <c r="FJ479" s="19" t="e">
        <f ca="1"/>
        <v>#N/A</v>
      </c>
      <c r="FK479" s="19" t="e">
        <f t="shared" ca="1" si="507"/>
        <v>#N/A</v>
      </c>
      <c r="FN479" s="198" cm="1">
        <f t="array" ref="FN479">IFERROR(MATCH(TRUE,INDEX($B$14:$B$117&gt;=FM479,0),0),"")</f>
        <v>1</v>
      </c>
      <c r="FO479" s="194">
        <f t="shared" ca="1" si="508"/>
        <v>3.2000000000000006E-3</v>
      </c>
      <c r="FR479" s="194">
        <f t="shared" si="509"/>
        <v>0</v>
      </c>
      <c r="FS479" s="19" t="e">
        <f ca="1"/>
        <v>#N/A</v>
      </c>
      <c r="FT479" s="19" t="e">
        <f t="shared" ca="1" si="510"/>
        <v>#N/A</v>
      </c>
      <c r="FW479" s="198" cm="1">
        <f t="array" ref="FW479">IFERROR(MATCH(TRUE,INDEX($B$14:$B$117&gt;=FV479,0),0),"")</f>
        <v>1</v>
      </c>
      <c r="FX479" s="194">
        <f t="shared" ca="1" si="511"/>
        <v>3.2000000000000006E-3</v>
      </c>
      <c r="GA479" s="194">
        <f t="shared" si="512"/>
        <v>0</v>
      </c>
      <c r="GB479" s="19" t="e">
        <f ca="1"/>
        <v>#N/A</v>
      </c>
      <c r="GC479" s="19" t="e">
        <f t="shared" ca="1" si="513"/>
        <v>#N/A</v>
      </c>
    </row>
    <row r="480" spans="8:185" x14ac:dyDescent="0.2">
      <c r="H480" s="198" cm="1">
        <f t="array" ref="H480">IFERROR(MATCH(TRUE,INDEX($B$14:$B$117&gt;=G480,0),0),"")</f>
        <v>1</v>
      </c>
      <c r="I480" s="194">
        <f t="shared" ca="1" si="458"/>
        <v>3.2000000000000006E-3</v>
      </c>
      <c r="L480" s="194">
        <f t="shared" si="514"/>
        <v>0</v>
      </c>
      <c r="M480" s="19">
        <f ca="1"/>
        <v>0</v>
      </c>
      <c r="N480" s="19">
        <f t="shared" ca="1" si="515"/>
        <v>0</v>
      </c>
      <c r="Q480" s="198" cm="1">
        <f t="array" ref="Q480">IFERROR(MATCH(TRUE,INDEX($B$14:$B$117&gt;=P480,0),0),"")</f>
        <v>1</v>
      </c>
      <c r="R480" s="194">
        <f t="shared" ca="1" si="459"/>
        <v>3.2000000000000006E-3</v>
      </c>
      <c r="U480" s="194">
        <f t="shared" si="516"/>
        <v>0</v>
      </c>
      <c r="V480" s="19">
        <f ca="1"/>
        <v>0</v>
      </c>
      <c r="W480" s="19">
        <f t="shared" ca="1" si="517"/>
        <v>0</v>
      </c>
      <c r="Z480" s="198" cm="1">
        <f t="array" ref="Z480">IFERROR(MATCH(TRUE,INDEX($B$14:$B$117&gt;=Y480,0),0),"")</f>
        <v>1</v>
      </c>
      <c r="AA480" s="194">
        <f t="shared" ca="1" si="460"/>
        <v>3.2000000000000006E-3</v>
      </c>
      <c r="AD480" s="194">
        <f t="shared" si="461"/>
        <v>0</v>
      </c>
      <c r="AE480" s="19">
        <f ca="1"/>
        <v>0</v>
      </c>
      <c r="AF480" s="19">
        <f t="shared" ca="1" si="462"/>
        <v>0</v>
      </c>
      <c r="AI480" s="198" cm="1">
        <f t="array" ref="AI480">IFERROR(MATCH(TRUE,INDEX($B$14:$B$117&gt;=AH480,0),0),"")</f>
        <v>1</v>
      </c>
      <c r="AJ480" s="194">
        <f t="shared" ca="1" si="463"/>
        <v>3.2000000000000006E-3</v>
      </c>
      <c r="AM480" s="194">
        <f t="shared" si="464"/>
        <v>0</v>
      </c>
      <c r="AN480" s="19">
        <f ca="1"/>
        <v>0</v>
      </c>
      <c r="AO480" s="19">
        <f t="shared" ca="1" si="465"/>
        <v>0</v>
      </c>
      <c r="AR480" s="198" cm="1">
        <f t="array" ref="AR480">IFERROR(MATCH(TRUE,INDEX($B$14:$B$117&gt;=AQ480,0),0),"")</f>
        <v>1</v>
      </c>
      <c r="AS480" s="194">
        <f t="shared" ca="1" si="466"/>
        <v>3.2000000000000006E-3</v>
      </c>
      <c r="AV480" s="194">
        <f t="shared" si="467"/>
        <v>0</v>
      </c>
      <c r="AW480" s="19">
        <f ca="1"/>
        <v>0</v>
      </c>
      <c r="AX480" s="19">
        <f t="shared" ca="1" si="468"/>
        <v>0</v>
      </c>
      <c r="BA480" s="198" cm="1">
        <f t="array" ref="BA480">IFERROR(MATCH(TRUE,INDEX($B$14:$B$117&gt;=AZ480,0),0),"")</f>
        <v>1</v>
      </c>
      <c r="BB480" s="194">
        <f t="shared" ca="1" si="469"/>
        <v>3.2000000000000006E-3</v>
      </c>
      <c r="BE480" s="194">
        <f t="shared" si="470"/>
        <v>0</v>
      </c>
      <c r="BF480" s="19">
        <f ca="1"/>
        <v>0</v>
      </c>
      <c r="BG480" s="19">
        <f t="shared" ca="1" si="471"/>
        <v>0</v>
      </c>
      <c r="BJ480" s="198" cm="1">
        <f t="array" ref="BJ480">IFERROR(MATCH(TRUE,INDEX($B$14:$B$117&gt;=BI480,0),0),"")</f>
        <v>1</v>
      </c>
      <c r="BK480" s="194">
        <f t="shared" ca="1" si="472"/>
        <v>3.2000000000000006E-3</v>
      </c>
      <c r="BN480" s="194">
        <f t="shared" si="473"/>
        <v>0</v>
      </c>
      <c r="BO480" s="19">
        <f ca="1"/>
        <v>0</v>
      </c>
      <c r="BP480" s="19">
        <f t="shared" ca="1" si="474"/>
        <v>0</v>
      </c>
      <c r="BS480" s="198" cm="1">
        <f t="array" ref="BS480">IFERROR(MATCH(TRUE,INDEX($B$14:$B$117&gt;=BR480,0),0),"")</f>
        <v>1</v>
      </c>
      <c r="BT480" s="194">
        <f t="shared" ca="1" si="475"/>
        <v>3.2000000000000006E-3</v>
      </c>
      <c r="BW480" s="194">
        <f t="shared" si="476"/>
        <v>0</v>
      </c>
      <c r="BX480" s="19">
        <f ca="1"/>
        <v>0</v>
      </c>
      <c r="BY480" s="19">
        <f t="shared" ca="1" si="477"/>
        <v>0</v>
      </c>
      <c r="CB480" s="198" cm="1">
        <f t="array" ref="CB480">IFERROR(MATCH(TRUE,INDEX($B$14:$B$117&gt;=CA480,0),0),"")</f>
        <v>1</v>
      </c>
      <c r="CC480" s="194">
        <f t="shared" ca="1" si="478"/>
        <v>3.2000000000000006E-3</v>
      </c>
      <c r="CF480" s="194">
        <f t="shared" si="479"/>
        <v>0</v>
      </c>
      <c r="CG480" s="19">
        <f ca="1"/>
        <v>0</v>
      </c>
      <c r="CH480" s="19">
        <f t="shared" ca="1" si="480"/>
        <v>0</v>
      </c>
      <c r="CK480" s="198" cm="1">
        <f t="array" ref="CK480">IFERROR(MATCH(TRUE,INDEX($B$14:$B$117&gt;=CJ480,0),0),"")</f>
        <v>1</v>
      </c>
      <c r="CL480" s="194">
        <f t="shared" ca="1" si="481"/>
        <v>3.2000000000000006E-3</v>
      </c>
      <c r="CO480" s="194">
        <f t="shared" si="482"/>
        <v>0</v>
      </c>
      <c r="CP480" s="19">
        <f ca="1"/>
        <v>0</v>
      </c>
      <c r="CQ480" s="19">
        <f t="shared" ca="1" si="483"/>
        <v>0</v>
      </c>
      <c r="CT480" s="198" cm="1">
        <f t="array" ref="CT480">IFERROR(MATCH(TRUE,INDEX($B$14:$B$117&gt;=CS480,0),0),"")</f>
        <v>1</v>
      </c>
      <c r="CU480" s="194">
        <f t="shared" ca="1" si="484"/>
        <v>3.2000000000000006E-3</v>
      </c>
      <c r="CX480" s="194">
        <f t="shared" si="485"/>
        <v>0</v>
      </c>
      <c r="CY480" s="19" t="e">
        <f ca="1"/>
        <v>#N/A</v>
      </c>
      <c r="CZ480" s="19" t="e">
        <f t="shared" ca="1" si="486"/>
        <v>#N/A</v>
      </c>
      <c r="DC480" s="198" cm="1">
        <f t="array" ref="DC480">IFERROR(MATCH(TRUE,INDEX($B$14:$B$117&gt;=DB480,0),0),"")</f>
        <v>1</v>
      </c>
      <c r="DD480" s="194">
        <f t="shared" ca="1" si="487"/>
        <v>3.2000000000000006E-3</v>
      </c>
      <c r="DG480" s="194">
        <f t="shared" si="488"/>
        <v>0</v>
      </c>
      <c r="DH480" s="19" t="e">
        <f ca="1"/>
        <v>#N/A</v>
      </c>
      <c r="DI480" s="19" t="e">
        <f t="shared" ca="1" si="489"/>
        <v>#N/A</v>
      </c>
      <c r="DL480" s="198" cm="1">
        <f t="array" ref="DL480">IFERROR(MATCH(TRUE,INDEX($B$14:$B$117&gt;=DK480,0),0),"")</f>
        <v>1</v>
      </c>
      <c r="DM480" s="194">
        <f t="shared" ca="1" si="490"/>
        <v>3.2000000000000006E-3</v>
      </c>
      <c r="DP480" s="194">
        <f t="shared" si="491"/>
        <v>0</v>
      </c>
      <c r="DQ480" s="19" t="e">
        <f ca="1"/>
        <v>#N/A</v>
      </c>
      <c r="DR480" s="19" t="e">
        <f t="shared" ca="1" si="492"/>
        <v>#N/A</v>
      </c>
      <c r="DU480" s="198" cm="1">
        <f t="array" ref="DU480">IFERROR(MATCH(TRUE,INDEX($B$14:$B$117&gt;=DT480,0),0),"")</f>
        <v>1</v>
      </c>
      <c r="DV480" s="194">
        <f t="shared" ca="1" si="493"/>
        <v>3.2000000000000006E-3</v>
      </c>
      <c r="DY480" s="194">
        <f t="shared" si="494"/>
        <v>0</v>
      </c>
      <c r="DZ480" s="19" t="e">
        <f ca="1"/>
        <v>#N/A</v>
      </c>
      <c r="EA480" s="19" t="e">
        <f t="shared" ca="1" si="495"/>
        <v>#N/A</v>
      </c>
      <c r="ED480" s="198" cm="1">
        <f t="array" ref="ED480">IFERROR(MATCH(TRUE,INDEX($B$14:$B$117&gt;=EC480,0),0),"")</f>
        <v>1</v>
      </c>
      <c r="EE480" s="194">
        <f t="shared" ca="1" si="496"/>
        <v>3.2000000000000006E-3</v>
      </c>
      <c r="EH480" s="194">
        <f t="shared" si="497"/>
        <v>0</v>
      </c>
      <c r="EI480" s="19" t="e">
        <f ca="1"/>
        <v>#N/A</v>
      </c>
      <c r="EJ480" s="19" t="e">
        <f t="shared" ca="1" si="498"/>
        <v>#N/A</v>
      </c>
      <c r="EM480" s="198" cm="1">
        <f t="array" ref="EM480">IFERROR(MATCH(TRUE,INDEX($B$14:$B$117&gt;=EL480,0),0),"")</f>
        <v>1</v>
      </c>
      <c r="EN480" s="194">
        <f t="shared" ca="1" si="499"/>
        <v>3.2000000000000006E-3</v>
      </c>
      <c r="EQ480" s="194">
        <f t="shared" si="500"/>
        <v>0</v>
      </c>
      <c r="ER480" s="19" t="e">
        <f ca="1"/>
        <v>#N/A</v>
      </c>
      <c r="ES480" s="19" t="e">
        <f t="shared" ca="1" si="501"/>
        <v>#N/A</v>
      </c>
      <c r="EV480" s="198" cm="1">
        <f t="array" ref="EV480">IFERROR(MATCH(TRUE,INDEX($B$14:$B$117&gt;=EU480,0),0),"")</f>
        <v>1</v>
      </c>
      <c r="EW480" s="194">
        <f t="shared" ca="1" si="502"/>
        <v>3.2000000000000006E-3</v>
      </c>
      <c r="EZ480" s="194">
        <f t="shared" si="503"/>
        <v>0</v>
      </c>
      <c r="FA480" s="19" t="e">
        <f ca="1"/>
        <v>#N/A</v>
      </c>
      <c r="FB480" s="19" t="e">
        <f t="shared" ca="1" si="504"/>
        <v>#N/A</v>
      </c>
      <c r="FE480" s="198" cm="1">
        <f t="array" ref="FE480">IFERROR(MATCH(TRUE,INDEX($B$14:$B$117&gt;=FD480,0),0),"")</f>
        <v>1</v>
      </c>
      <c r="FF480" s="194">
        <f t="shared" ca="1" si="505"/>
        <v>3.2000000000000006E-3</v>
      </c>
      <c r="FI480" s="194">
        <f t="shared" si="506"/>
        <v>0</v>
      </c>
      <c r="FJ480" s="19" t="e">
        <f ca="1"/>
        <v>#N/A</v>
      </c>
      <c r="FK480" s="19" t="e">
        <f t="shared" ca="1" si="507"/>
        <v>#N/A</v>
      </c>
      <c r="FN480" s="198" cm="1">
        <f t="array" ref="FN480">IFERROR(MATCH(TRUE,INDEX($B$14:$B$117&gt;=FM480,0),0),"")</f>
        <v>1</v>
      </c>
      <c r="FO480" s="194">
        <f t="shared" ca="1" si="508"/>
        <v>3.2000000000000006E-3</v>
      </c>
      <c r="FR480" s="194">
        <f t="shared" si="509"/>
        <v>0</v>
      </c>
      <c r="FS480" s="19" t="e">
        <f ca="1"/>
        <v>#N/A</v>
      </c>
      <c r="FT480" s="19" t="e">
        <f t="shared" ca="1" si="510"/>
        <v>#N/A</v>
      </c>
      <c r="FW480" s="198" cm="1">
        <f t="array" ref="FW480">IFERROR(MATCH(TRUE,INDEX($B$14:$B$117&gt;=FV480,0),0),"")</f>
        <v>1</v>
      </c>
      <c r="FX480" s="194">
        <f t="shared" ca="1" si="511"/>
        <v>3.2000000000000006E-3</v>
      </c>
      <c r="GA480" s="194">
        <f t="shared" si="512"/>
        <v>0</v>
      </c>
      <c r="GB480" s="19" t="e">
        <f ca="1"/>
        <v>#N/A</v>
      </c>
      <c r="GC480" s="19" t="e">
        <f t="shared" ca="1" si="513"/>
        <v>#N/A</v>
      </c>
    </row>
    <row r="481" spans="8:185" x14ac:dyDescent="0.2">
      <c r="H481" s="198" cm="1">
        <f t="array" ref="H481">IFERROR(MATCH(TRUE,INDEX($B$14:$B$117&gt;=G481,0),0),"")</f>
        <v>1</v>
      </c>
      <c r="I481" s="194">
        <f t="shared" ca="1" si="458"/>
        <v>3.2000000000000006E-3</v>
      </c>
      <c r="L481" s="194">
        <f t="shared" si="514"/>
        <v>0</v>
      </c>
      <c r="M481" s="19">
        <f ca="1"/>
        <v>0</v>
      </c>
      <c r="N481" s="19">
        <f t="shared" ca="1" si="515"/>
        <v>0</v>
      </c>
      <c r="Q481" s="198" cm="1">
        <f t="array" ref="Q481">IFERROR(MATCH(TRUE,INDEX($B$14:$B$117&gt;=P481,0),0),"")</f>
        <v>1</v>
      </c>
      <c r="R481" s="194">
        <f t="shared" ca="1" si="459"/>
        <v>3.2000000000000006E-3</v>
      </c>
      <c r="U481" s="194">
        <f t="shared" si="516"/>
        <v>0</v>
      </c>
      <c r="V481" s="19">
        <f ca="1"/>
        <v>0</v>
      </c>
      <c r="W481" s="19">
        <f t="shared" ca="1" si="517"/>
        <v>0</v>
      </c>
      <c r="Z481" s="198" cm="1">
        <f t="array" ref="Z481">IFERROR(MATCH(TRUE,INDEX($B$14:$B$117&gt;=Y481,0),0),"")</f>
        <v>1</v>
      </c>
      <c r="AA481" s="194">
        <f t="shared" ca="1" si="460"/>
        <v>3.2000000000000006E-3</v>
      </c>
      <c r="AD481" s="194">
        <f t="shared" si="461"/>
        <v>0</v>
      </c>
      <c r="AE481" s="19">
        <f ca="1"/>
        <v>0</v>
      </c>
      <c r="AF481" s="19">
        <f t="shared" ca="1" si="462"/>
        <v>0</v>
      </c>
      <c r="AI481" s="198" cm="1">
        <f t="array" ref="AI481">IFERROR(MATCH(TRUE,INDEX($B$14:$B$117&gt;=AH481,0),0),"")</f>
        <v>1</v>
      </c>
      <c r="AJ481" s="194">
        <f t="shared" ca="1" si="463"/>
        <v>3.2000000000000006E-3</v>
      </c>
      <c r="AM481" s="194">
        <f t="shared" si="464"/>
        <v>0</v>
      </c>
      <c r="AN481" s="19">
        <f ca="1"/>
        <v>0</v>
      </c>
      <c r="AO481" s="19">
        <f t="shared" ca="1" si="465"/>
        <v>0</v>
      </c>
      <c r="AR481" s="198" cm="1">
        <f t="array" ref="AR481">IFERROR(MATCH(TRUE,INDEX($B$14:$B$117&gt;=AQ481,0),0),"")</f>
        <v>1</v>
      </c>
      <c r="AS481" s="194">
        <f t="shared" ca="1" si="466"/>
        <v>3.2000000000000006E-3</v>
      </c>
      <c r="AV481" s="194">
        <f t="shared" si="467"/>
        <v>0</v>
      </c>
      <c r="AW481" s="19">
        <f ca="1"/>
        <v>0</v>
      </c>
      <c r="AX481" s="19">
        <f t="shared" ca="1" si="468"/>
        <v>0</v>
      </c>
      <c r="BA481" s="198" cm="1">
        <f t="array" ref="BA481">IFERROR(MATCH(TRUE,INDEX($B$14:$B$117&gt;=AZ481,0),0),"")</f>
        <v>1</v>
      </c>
      <c r="BB481" s="194">
        <f t="shared" ca="1" si="469"/>
        <v>3.2000000000000006E-3</v>
      </c>
      <c r="BE481" s="194">
        <f t="shared" si="470"/>
        <v>0</v>
      </c>
      <c r="BF481" s="19">
        <f ca="1"/>
        <v>0</v>
      </c>
      <c r="BG481" s="19">
        <f t="shared" ca="1" si="471"/>
        <v>0</v>
      </c>
      <c r="BJ481" s="198" cm="1">
        <f t="array" ref="BJ481">IFERROR(MATCH(TRUE,INDEX($B$14:$B$117&gt;=BI481,0),0),"")</f>
        <v>1</v>
      </c>
      <c r="BK481" s="194">
        <f t="shared" ca="1" si="472"/>
        <v>3.2000000000000006E-3</v>
      </c>
      <c r="BN481" s="194">
        <f t="shared" si="473"/>
        <v>0</v>
      </c>
      <c r="BO481" s="19">
        <f ca="1"/>
        <v>0</v>
      </c>
      <c r="BP481" s="19">
        <f t="shared" ca="1" si="474"/>
        <v>0</v>
      </c>
      <c r="BS481" s="198" cm="1">
        <f t="array" ref="BS481">IFERROR(MATCH(TRUE,INDEX($B$14:$B$117&gt;=BR481,0),0),"")</f>
        <v>1</v>
      </c>
      <c r="BT481" s="194">
        <f t="shared" ca="1" si="475"/>
        <v>3.2000000000000006E-3</v>
      </c>
      <c r="BW481" s="194">
        <f t="shared" si="476"/>
        <v>0</v>
      </c>
      <c r="BX481" s="19">
        <f ca="1"/>
        <v>0</v>
      </c>
      <c r="BY481" s="19">
        <f t="shared" ca="1" si="477"/>
        <v>0</v>
      </c>
      <c r="CB481" s="198" cm="1">
        <f t="array" ref="CB481">IFERROR(MATCH(TRUE,INDEX($B$14:$B$117&gt;=CA481,0),0),"")</f>
        <v>1</v>
      </c>
      <c r="CC481" s="194">
        <f t="shared" ca="1" si="478"/>
        <v>3.2000000000000006E-3</v>
      </c>
      <c r="CF481" s="194">
        <f t="shared" si="479"/>
        <v>0</v>
      </c>
      <c r="CG481" s="19">
        <f ca="1"/>
        <v>0</v>
      </c>
      <c r="CH481" s="19">
        <f t="shared" ca="1" si="480"/>
        <v>0</v>
      </c>
      <c r="CK481" s="198" cm="1">
        <f t="array" ref="CK481">IFERROR(MATCH(TRUE,INDEX($B$14:$B$117&gt;=CJ481,0),0),"")</f>
        <v>1</v>
      </c>
      <c r="CL481" s="194">
        <f t="shared" ca="1" si="481"/>
        <v>3.2000000000000006E-3</v>
      </c>
      <c r="CO481" s="194">
        <f t="shared" si="482"/>
        <v>0</v>
      </c>
      <c r="CP481" s="19">
        <f ca="1"/>
        <v>0</v>
      </c>
      <c r="CQ481" s="19">
        <f t="shared" ca="1" si="483"/>
        <v>0</v>
      </c>
      <c r="CT481" s="198" cm="1">
        <f t="array" ref="CT481">IFERROR(MATCH(TRUE,INDEX($B$14:$B$117&gt;=CS481,0),0),"")</f>
        <v>1</v>
      </c>
      <c r="CU481" s="194">
        <f t="shared" ca="1" si="484"/>
        <v>3.2000000000000006E-3</v>
      </c>
      <c r="CX481" s="194">
        <f t="shared" si="485"/>
        <v>0</v>
      </c>
      <c r="CY481" s="19" t="e">
        <f ca="1"/>
        <v>#N/A</v>
      </c>
      <c r="CZ481" s="19" t="e">
        <f t="shared" ca="1" si="486"/>
        <v>#N/A</v>
      </c>
      <c r="DC481" s="198" cm="1">
        <f t="array" ref="DC481">IFERROR(MATCH(TRUE,INDEX($B$14:$B$117&gt;=DB481,0),0),"")</f>
        <v>1</v>
      </c>
      <c r="DD481" s="194">
        <f t="shared" ca="1" si="487"/>
        <v>3.2000000000000006E-3</v>
      </c>
      <c r="DG481" s="194">
        <f t="shared" si="488"/>
        <v>0</v>
      </c>
      <c r="DH481" s="19" t="e">
        <f ca="1"/>
        <v>#N/A</v>
      </c>
      <c r="DI481" s="19" t="e">
        <f t="shared" ca="1" si="489"/>
        <v>#N/A</v>
      </c>
      <c r="DL481" s="198" cm="1">
        <f t="array" ref="DL481">IFERROR(MATCH(TRUE,INDEX($B$14:$B$117&gt;=DK481,0),0),"")</f>
        <v>1</v>
      </c>
      <c r="DM481" s="194">
        <f t="shared" ca="1" si="490"/>
        <v>3.2000000000000006E-3</v>
      </c>
      <c r="DP481" s="194">
        <f t="shared" si="491"/>
        <v>0</v>
      </c>
      <c r="DQ481" s="19" t="e">
        <f ca="1"/>
        <v>#N/A</v>
      </c>
      <c r="DR481" s="19" t="e">
        <f t="shared" ca="1" si="492"/>
        <v>#N/A</v>
      </c>
      <c r="DU481" s="198" cm="1">
        <f t="array" ref="DU481">IFERROR(MATCH(TRUE,INDEX($B$14:$B$117&gt;=DT481,0),0),"")</f>
        <v>1</v>
      </c>
      <c r="DV481" s="194">
        <f t="shared" ca="1" si="493"/>
        <v>3.2000000000000006E-3</v>
      </c>
      <c r="DY481" s="194">
        <f t="shared" si="494"/>
        <v>0</v>
      </c>
      <c r="DZ481" s="19" t="e">
        <f ca="1"/>
        <v>#N/A</v>
      </c>
      <c r="EA481" s="19" t="e">
        <f t="shared" ca="1" si="495"/>
        <v>#N/A</v>
      </c>
      <c r="ED481" s="198" cm="1">
        <f t="array" ref="ED481">IFERROR(MATCH(TRUE,INDEX($B$14:$B$117&gt;=EC481,0),0),"")</f>
        <v>1</v>
      </c>
      <c r="EE481" s="194">
        <f t="shared" ca="1" si="496"/>
        <v>3.2000000000000006E-3</v>
      </c>
      <c r="EH481" s="194">
        <f t="shared" si="497"/>
        <v>0</v>
      </c>
      <c r="EI481" s="19" t="e">
        <f ca="1"/>
        <v>#N/A</v>
      </c>
      <c r="EJ481" s="19" t="e">
        <f t="shared" ca="1" si="498"/>
        <v>#N/A</v>
      </c>
      <c r="EM481" s="198" cm="1">
        <f t="array" ref="EM481">IFERROR(MATCH(TRUE,INDEX($B$14:$B$117&gt;=EL481,0),0),"")</f>
        <v>1</v>
      </c>
      <c r="EN481" s="194">
        <f t="shared" ca="1" si="499"/>
        <v>3.2000000000000006E-3</v>
      </c>
      <c r="EQ481" s="194">
        <f t="shared" si="500"/>
        <v>0</v>
      </c>
      <c r="ER481" s="19" t="e">
        <f ca="1"/>
        <v>#N/A</v>
      </c>
      <c r="ES481" s="19" t="e">
        <f t="shared" ca="1" si="501"/>
        <v>#N/A</v>
      </c>
      <c r="EV481" s="198" cm="1">
        <f t="array" ref="EV481">IFERROR(MATCH(TRUE,INDEX($B$14:$B$117&gt;=EU481,0),0),"")</f>
        <v>1</v>
      </c>
      <c r="EW481" s="194">
        <f t="shared" ca="1" si="502"/>
        <v>3.2000000000000006E-3</v>
      </c>
      <c r="EZ481" s="194">
        <f t="shared" si="503"/>
        <v>0</v>
      </c>
      <c r="FA481" s="19" t="e">
        <f ca="1"/>
        <v>#N/A</v>
      </c>
      <c r="FB481" s="19" t="e">
        <f t="shared" ca="1" si="504"/>
        <v>#N/A</v>
      </c>
      <c r="FE481" s="198" cm="1">
        <f t="array" ref="FE481">IFERROR(MATCH(TRUE,INDEX($B$14:$B$117&gt;=FD481,0),0),"")</f>
        <v>1</v>
      </c>
      <c r="FF481" s="194">
        <f t="shared" ca="1" si="505"/>
        <v>3.2000000000000006E-3</v>
      </c>
      <c r="FI481" s="194">
        <f t="shared" si="506"/>
        <v>0</v>
      </c>
      <c r="FJ481" s="19" t="e">
        <f ca="1"/>
        <v>#N/A</v>
      </c>
      <c r="FK481" s="19" t="e">
        <f t="shared" ca="1" si="507"/>
        <v>#N/A</v>
      </c>
      <c r="FN481" s="198" cm="1">
        <f t="array" ref="FN481">IFERROR(MATCH(TRUE,INDEX($B$14:$B$117&gt;=FM481,0),0),"")</f>
        <v>1</v>
      </c>
      <c r="FO481" s="194">
        <f t="shared" ca="1" si="508"/>
        <v>3.2000000000000006E-3</v>
      </c>
      <c r="FR481" s="194">
        <f t="shared" si="509"/>
        <v>0</v>
      </c>
      <c r="FS481" s="19" t="e">
        <f ca="1"/>
        <v>#N/A</v>
      </c>
      <c r="FT481" s="19" t="e">
        <f t="shared" ca="1" si="510"/>
        <v>#N/A</v>
      </c>
      <c r="FW481" s="198" cm="1">
        <f t="array" ref="FW481">IFERROR(MATCH(TRUE,INDEX($B$14:$B$117&gt;=FV481,0),0),"")</f>
        <v>1</v>
      </c>
      <c r="FX481" s="194">
        <f t="shared" ca="1" si="511"/>
        <v>3.2000000000000006E-3</v>
      </c>
      <c r="GA481" s="194">
        <f t="shared" si="512"/>
        <v>0</v>
      </c>
      <c r="GB481" s="19" t="e">
        <f ca="1"/>
        <v>#N/A</v>
      </c>
      <c r="GC481" s="19" t="e">
        <f t="shared" ca="1" si="513"/>
        <v>#N/A</v>
      </c>
    </row>
    <row r="482" spans="8:185" x14ac:dyDescent="0.2">
      <c r="H482" s="198" cm="1">
        <f t="array" ref="H482">IFERROR(MATCH(TRUE,INDEX($B$14:$B$117&gt;=G482,0),0),"")</f>
        <v>1</v>
      </c>
      <c r="I482" s="194">
        <f t="shared" ca="1" si="458"/>
        <v>3.2000000000000006E-3</v>
      </c>
      <c r="L482" s="194">
        <f t="shared" si="514"/>
        <v>0</v>
      </c>
      <c r="M482" s="19">
        <f ca="1"/>
        <v>0</v>
      </c>
      <c r="N482" s="19">
        <f t="shared" ca="1" si="515"/>
        <v>0</v>
      </c>
      <c r="Q482" s="198" cm="1">
        <f t="array" ref="Q482">IFERROR(MATCH(TRUE,INDEX($B$14:$B$117&gt;=P482,0),0),"")</f>
        <v>1</v>
      </c>
      <c r="R482" s="194">
        <f t="shared" ca="1" si="459"/>
        <v>3.2000000000000006E-3</v>
      </c>
      <c r="U482" s="194">
        <f t="shared" si="516"/>
        <v>0</v>
      </c>
      <c r="V482" s="19">
        <f ca="1"/>
        <v>0</v>
      </c>
      <c r="W482" s="19">
        <f t="shared" ca="1" si="517"/>
        <v>0</v>
      </c>
      <c r="Z482" s="198" cm="1">
        <f t="array" ref="Z482">IFERROR(MATCH(TRUE,INDEX($B$14:$B$117&gt;=Y482,0),0),"")</f>
        <v>1</v>
      </c>
      <c r="AA482" s="194">
        <f t="shared" ca="1" si="460"/>
        <v>3.2000000000000006E-3</v>
      </c>
      <c r="AD482" s="194">
        <f t="shared" si="461"/>
        <v>0</v>
      </c>
      <c r="AE482" s="19">
        <f ca="1"/>
        <v>0</v>
      </c>
      <c r="AF482" s="19">
        <f t="shared" ca="1" si="462"/>
        <v>0</v>
      </c>
      <c r="AI482" s="198" cm="1">
        <f t="array" ref="AI482">IFERROR(MATCH(TRUE,INDEX($B$14:$B$117&gt;=AH482,0),0),"")</f>
        <v>1</v>
      </c>
      <c r="AJ482" s="194">
        <f t="shared" ca="1" si="463"/>
        <v>3.2000000000000006E-3</v>
      </c>
      <c r="AM482" s="194">
        <f t="shared" si="464"/>
        <v>0</v>
      </c>
      <c r="AN482" s="19">
        <f ca="1"/>
        <v>0</v>
      </c>
      <c r="AO482" s="19">
        <f t="shared" ca="1" si="465"/>
        <v>0</v>
      </c>
      <c r="AR482" s="198" cm="1">
        <f t="array" ref="AR482">IFERROR(MATCH(TRUE,INDEX($B$14:$B$117&gt;=AQ482,0),0),"")</f>
        <v>1</v>
      </c>
      <c r="AS482" s="194">
        <f t="shared" ca="1" si="466"/>
        <v>3.2000000000000006E-3</v>
      </c>
      <c r="AV482" s="194">
        <f t="shared" si="467"/>
        <v>0</v>
      </c>
      <c r="AW482" s="19">
        <f ca="1"/>
        <v>0</v>
      </c>
      <c r="AX482" s="19">
        <f t="shared" ca="1" si="468"/>
        <v>0</v>
      </c>
      <c r="BA482" s="198" cm="1">
        <f t="array" ref="BA482">IFERROR(MATCH(TRUE,INDEX($B$14:$B$117&gt;=AZ482,0),0),"")</f>
        <v>1</v>
      </c>
      <c r="BB482" s="194">
        <f t="shared" ca="1" si="469"/>
        <v>3.2000000000000006E-3</v>
      </c>
      <c r="BE482" s="194">
        <f t="shared" si="470"/>
        <v>0</v>
      </c>
      <c r="BF482" s="19">
        <f ca="1"/>
        <v>0</v>
      </c>
      <c r="BG482" s="19">
        <f t="shared" ca="1" si="471"/>
        <v>0</v>
      </c>
      <c r="BJ482" s="198" cm="1">
        <f t="array" ref="BJ482">IFERROR(MATCH(TRUE,INDEX($B$14:$B$117&gt;=BI482,0),0),"")</f>
        <v>1</v>
      </c>
      <c r="BK482" s="194">
        <f t="shared" ca="1" si="472"/>
        <v>3.2000000000000006E-3</v>
      </c>
      <c r="BN482" s="194">
        <f t="shared" si="473"/>
        <v>0</v>
      </c>
      <c r="BO482" s="19">
        <f ca="1"/>
        <v>0</v>
      </c>
      <c r="BP482" s="19">
        <f t="shared" ca="1" si="474"/>
        <v>0</v>
      </c>
      <c r="BS482" s="198" cm="1">
        <f t="array" ref="BS482">IFERROR(MATCH(TRUE,INDEX($B$14:$B$117&gt;=BR482,0),0),"")</f>
        <v>1</v>
      </c>
      <c r="BT482" s="194">
        <f t="shared" ca="1" si="475"/>
        <v>3.2000000000000006E-3</v>
      </c>
      <c r="BW482" s="194">
        <f t="shared" si="476"/>
        <v>0</v>
      </c>
      <c r="BX482" s="19">
        <f ca="1"/>
        <v>0</v>
      </c>
      <c r="BY482" s="19">
        <f t="shared" ca="1" si="477"/>
        <v>0</v>
      </c>
      <c r="CB482" s="198" cm="1">
        <f t="array" ref="CB482">IFERROR(MATCH(TRUE,INDEX($B$14:$B$117&gt;=CA482,0),0),"")</f>
        <v>1</v>
      </c>
      <c r="CC482" s="194">
        <f t="shared" ca="1" si="478"/>
        <v>3.2000000000000006E-3</v>
      </c>
      <c r="CF482" s="194">
        <f t="shared" si="479"/>
        <v>0</v>
      </c>
      <c r="CG482" s="19">
        <f ca="1"/>
        <v>0</v>
      </c>
      <c r="CH482" s="19">
        <f t="shared" ca="1" si="480"/>
        <v>0</v>
      </c>
      <c r="CK482" s="198" cm="1">
        <f t="array" ref="CK482">IFERROR(MATCH(TRUE,INDEX($B$14:$B$117&gt;=CJ482,0),0),"")</f>
        <v>1</v>
      </c>
      <c r="CL482" s="194">
        <f t="shared" ca="1" si="481"/>
        <v>3.2000000000000006E-3</v>
      </c>
      <c r="CO482" s="194">
        <f t="shared" si="482"/>
        <v>0</v>
      </c>
      <c r="CP482" s="19">
        <f ca="1"/>
        <v>0</v>
      </c>
      <c r="CQ482" s="19">
        <f t="shared" ca="1" si="483"/>
        <v>0</v>
      </c>
      <c r="CT482" s="198" cm="1">
        <f t="array" ref="CT482">IFERROR(MATCH(TRUE,INDEX($B$14:$B$117&gt;=CS482,0),0),"")</f>
        <v>1</v>
      </c>
      <c r="CU482" s="194">
        <f t="shared" ca="1" si="484"/>
        <v>3.2000000000000006E-3</v>
      </c>
      <c r="CX482" s="194">
        <f t="shared" si="485"/>
        <v>0</v>
      </c>
      <c r="CY482" s="19" t="e">
        <f ca="1"/>
        <v>#N/A</v>
      </c>
      <c r="CZ482" s="19" t="e">
        <f t="shared" ca="1" si="486"/>
        <v>#N/A</v>
      </c>
      <c r="DC482" s="198" cm="1">
        <f t="array" ref="DC482">IFERROR(MATCH(TRUE,INDEX($B$14:$B$117&gt;=DB482,0),0),"")</f>
        <v>1</v>
      </c>
      <c r="DD482" s="194">
        <f t="shared" ca="1" si="487"/>
        <v>3.2000000000000006E-3</v>
      </c>
      <c r="DG482" s="194">
        <f t="shared" si="488"/>
        <v>0</v>
      </c>
      <c r="DH482" s="19" t="e">
        <f ca="1"/>
        <v>#N/A</v>
      </c>
      <c r="DI482" s="19" t="e">
        <f t="shared" ca="1" si="489"/>
        <v>#N/A</v>
      </c>
      <c r="DL482" s="198" cm="1">
        <f t="array" ref="DL482">IFERROR(MATCH(TRUE,INDEX($B$14:$B$117&gt;=DK482,0),0),"")</f>
        <v>1</v>
      </c>
      <c r="DM482" s="194">
        <f t="shared" ca="1" si="490"/>
        <v>3.2000000000000006E-3</v>
      </c>
      <c r="DP482" s="194">
        <f t="shared" si="491"/>
        <v>0</v>
      </c>
      <c r="DQ482" s="19" t="e">
        <f ca="1"/>
        <v>#N/A</v>
      </c>
      <c r="DR482" s="19" t="e">
        <f t="shared" ca="1" si="492"/>
        <v>#N/A</v>
      </c>
      <c r="DU482" s="198" cm="1">
        <f t="array" ref="DU482">IFERROR(MATCH(TRUE,INDEX($B$14:$B$117&gt;=DT482,0),0),"")</f>
        <v>1</v>
      </c>
      <c r="DV482" s="194">
        <f t="shared" ca="1" si="493"/>
        <v>3.2000000000000006E-3</v>
      </c>
      <c r="DY482" s="194">
        <f t="shared" si="494"/>
        <v>0</v>
      </c>
      <c r="DZ482" s="19" t="e">
        <f ca="1"/>
        <v>#N/A</v>
      </c>
      <c r="EA482" s="19" t="e">
        <f t="shared" ca="1" si="495"/>
        <v>#N/A</v>
      </c>
      <c r="ED482" s="198" cm="1">
        <f t="array" ref="ED482">IFERROR(MATCH(TRUE,INDEX($B$14:$B$117&gt;=EC482,0),0),"")</f>
        <v>1</v>
      </c>
      <c r="EE482" s="194">
        <f t="shared" ca="1" si="496"/>
        <v>3.2000000000000006E-3</v>
      </c>
      <c r="EH482" s="194">
        <f t="shared" si="497"/>
        <v>0</v>
      </c>
      <c r="EI482" s="19" t="e">
        <f ca="1"/>
        <v>#N/A</v>
      </c>
      <c r="EJ482" s="19" t="e">
        <f t="shared" ca="1" si="498"/>
        <v>#N/A</v>
      </c>
      <c r="EM482" s="198" cm="1">
        <f t="array" ref="EM482">IFERROR(MATCH(TRUE,INDEX($B$14:$B$117&gt;=EL482,0),0),"")</f>
        <v>1</v>
      </c>
      <c r="EN482" s="194">
        <f t="shared" ca="1" si="499"/>
        <v>3.2000000000000006E-3</v>
      </c>
      <c r="EQ482" s="194">
        <f t="shared" si="500"/>
        <v>0</v>
      </c>
      <c r="ER482" s="19" t="e">
        <f ca="1"/>
        <v>#N/A</v>
      </c>
      <c r="ES482" s="19" t="e">
        <f t="shared" ca="1" si="501"/>
        <v>#N/A</v>
      </c>
      <c r="EV482" s="198" cm="1">
        <f t="array" ref="EV482">IFERROR(MATCH(TRUE,INDEX($B$14:$B$117&gt;=EU482,0),0),"")</f>
        <v>1</v>
      </c>
      <c r="EW482" s="194">
        <f t="shared" ca="1" si="502"/>
        <v>3.2000000000000006E-3</v>
      </c>
      <c r="EZ482" s="194">
        <f t="shared" si="503"/>
        <v>0</v>
      </c>
      <c r="FA482" s="19" t="e">
        <f ca="1"/>
        <v>#N/A</v>
      </c>
      <c r="FB482" s="19" t="e">
        <f t="shared" ca="1" si="504"/>
        <v>#N/A</v>
      </c>
      <c r="FE482" s="198" cm="1">
        <f t="array" ref="FE482">IFERROR(MATCH(TRUE,INDEX($B$14:$B$117&gt;=FD482,0),0),"")</f>
        <v>1</v>
      </c>
      <c r="FF482" s="194">
        <f t="shared" ca="1" si="505"/>
        <v>3.2000000000000006E-3</v>
      </c>
      <c r="FI482" s="194">
        <f t="shared" si="506"/>
        <v>0</v>
      </c>
      <c r="FJ482" s="19" t="e">
        <f ca="1"/>
        <v>#N/A</v>
      </c>
      <c r="FK482" s="19" t="e">
        <f t="shared" ca="1" si="507"/>
        <v>#N/A</v>
      </c>
      <c r="FN482" s="198" cm="1">
        <f t="array" ref="FN482">IFERROR(MATCH(TRUE,INDEX($B$14:$B$117&gt;=FM482,0),0),"")</f>
        <v>1</v>
      </c>
      <c r="FO482" s="194">
        <f t="shared" ca="1" si="508"/>
        <v>3.2000000000000006E-3</v>
      </c>
      <c r="FR482" s="194">
        <f t="shared" si="509"/>
        <v>0</v>
      </c>
      <c r="FS482" s="19" t="e">
        <f ca="1"/>
        <v>#N/A</v>
      </c>
      <c r="FT482" s="19" t="e">
        <f t="shared" ca="1" si="510"/>
        <v>#N/A</v>
      </c>
      <c r="FW482" s="198" cm="1">
        <f t="array" ref="FW482">IFERROR(MATCH(TRUE,INDEX($B$14:$B$117&gt;=FV482,0),0),"")</f>
        <v>1</v>
      </c>
      <c r="FX482" s="194">
        <f t="shared" ca="1" si="511"/>
        <v>3.2000000000000006E-3</v>
      </c>
      <c r="GA482" s="194">
        <f t="shared" si="512"/>
        <v>0</v>
      </c>
      <c r="GB482" s="19" t="e">
        <f ca="1"/>
        <v>#N/A</v>
      </c>
      <c r="GC482" s="19" t="e">
        <f t="shared" ca="1" si="513"/>
        <v>#N/A</v>
      </c>
    </row>
    <row r="483" spans="8:185" x14ac:dyDescent="0.2">
      <c r="H483" s="198" cm="1">
        <f t="array" ref="H483">IFERROR(MATCH(TRUE,INDEX($B$14:$B$117&gt;=G483,0),0),"")</f>
        <v>1</v>
      </c>
      <c r="I483" s="194">
        <f t="shared" ca="1" si="458"/>
        <v>3.2000000000000006E-3</v>
      </c>
      <c r="L483" s="194">
        <f t="shared" si="514"/>
        <v>0</v>
      </c>
      <c r="M483" s="19">
        <f ca="1"/>
        <v>0</v>
      </c>
      <c r="N483" s="19">
        <f t="shared" ca="1" si="515"/>
        <v>0</v>
      </c>
      <c r="Q483" s="198" cm="1">
        <f t="array" ref="Q483">IFERROR(MATCH(TRUE,INDEX($B$14:$B$117&gt;=P483,0),0),"")</f>
        <v>1</v>
      </c>
      <c r="R483" s="194">
        <f t="shared" ca="1" si="459"/>
        <v>3.2000000000000006E-3</v>
      </c>
      <c r="U483" s="194">
        <f t="shared" si="516"/>
        <v>0</v>
      </c>
      <c r="V483" s="19">
        <f ca="1"/>
        <v>0</v>
      </c>
      <c r="W483" s="19">
        <f t="shared" ca="1" si="517"/>
        <v>0</v>
      </c>
      <c r="Z483" s="198" cm="1">
        <f t="array" ref="Z483">IFERROR(MATCH(TRUE,INDEX($B$14:$B$117&gt;=Y483,0),0),"")</f>
        <v>1</v>
      </c>
      <c r="AA483" s="194">
        <f t="shared" ca="1" si="460"/>
        <v>3.2000000000000006E-3</v>
      </c>
      <c r="AD483" s="194">
        <f t="shared" si="461"/>
        <v>0</v>
      </c>
      <c r="AE483" s="19">
        <f ca="1"/>
        <v>0</v>
      </c>
      <c r="AF483" s="19">
        <f t="shared" ca="1" si="462"/>
        <v>0</v>
      </c>
      <c r="AI483" s="198" cm="1">
        <f t="array" ref="AI483">IFERROR(MATCH(TRUE,INDEX($B$14:$B$117&gt;=AH483,0),0),"")</f>
        <v>1</v>
      </c>
      <c r="AJ483" s="194">
        <f t="shared" ca="1" si="463"/>
        <v>3.2000000000000006E-3</v>
      </c>
      <c r="AM483" s="194">
        <f t="shared" si="464"/>
        <v>0</v>
      </c>
      <c r="AN483" s="19">
        <f ca="1"/>
        <v>0</v>
      </c>
      <c r="AO483" s="19">
        <f t="shared" ca="1" si="465"/>
        <v>0</v>
      </c>
      <c r="AR483" s="198" cm="1">
        <f t="array" ref="AR483">IFERROR(MATCH(TRUE,INDEX($B$14:$B$117&gt;=AQ483,0),0),"")</f>
        <v>1</v>
      </c>
      <c r="AS483" s="194">
        <f t="shared" ca="1" si="466"/>
        <v>3.2000000000000006E-3</v>
      </c>
      <c r="AV483" s="194">
        <f t="shared" si="467"/>
        <v>0</v>
      </c>
      <c r="AW483" s="19">
        <f ca="1"/>
        <v>0</v>
      </c>
      <c r="AX483" s="19">
        <f t="shared" ca="1" si="468"/>
        <v>0</v>
      </c>
      <c r="BA483" s="198" cm="1">
        <f t="array" ref="BA483">IFERROR(MATCH(TRUE,INDEX($B$14:$B$117&gt;=AZ483,0),0),"")</f>
        <v>1</v>
      </c>
      <c r="BB483" s="194">
        <f t="shared" ca="1" si="469"/>
        <v>3.2000000000000006E-3</v>
      </c>
      <c r="BE483" s="194">
        <f t="shared" si="470"/>
        <v>0</v>
      </c>
      <c r="BF483" s="19">
        <f ca="1"/>
        <v>0</v>
      </c>
      <c r="BG483" s="19">
        <f t="shared" ca="1" si="471"/>
        <v>0</v>
      </c>
      <c r="BJ483" s="198" cm="1">
        <f t="array" ref="BJ483">IFERROR(MATCH(TRUE,INDEX($B$14:$B$117&gt;=BI483,0),0),"")</f>
        <v>1</v>
      </c>
      <c r="BK483" s="194">
        <f t="shared" ca="1" si="472"/>
        <v>3.2000000000000006E-3</v>
      </c>
      <c r="BN483" s="194">
        <f t="shared" si="473"/>
        <v>0</v>
      </c>
      <c r="BO483" s="19">
        <f ca="1"/>
        <v>0</v>
      </c>
      <c r="BP483" s="19">
        <f t="shared" ca="1" si="474"/>
        <v>0</v>
      </c>
      <c r="BS483" s="198" cm="1">
        <f t="array" ref="BS483">IFERROR(MATCH(TRUE,INDEX($B$14:$B$117&gt;=BR483,0),0),"")</f>
        <v>1</v>
      </c>
      <c r="BT483" s="194">
        <f t="shared" ca="1" si="475"/>
        <v>3.2000000000000006E-3</v>
      </c>
      <c r="BW483" s="194">
        <f t="shared" si="476"/>
        <v>0</v>
      </c>
      <c r="BX483" s="19">
        <f ca="1"/>
        <v>0</v>
      </c>
      <c r="BY483" s="19">
        <f t="shared" ca="1" si="477"/>
        <v>0</v>
      </c>
      <c r="CB483" s="198" cm="1">
        <f t="array" ref="CB483">IFERROR(MATCH(TRUE,INDEX($B$14:$B$117&gt;=CA483,0),0),"")</f>
        <v>1</v>
      </c>
      <c r="CC483" s="194">
        <f t="shared" ca="1" si="478"/>
        <v>3.2000000000000006E-3</v>
      </c>
      <c r="CF483" s="194">
        <f t="shared" si="479"/>
        <v>0</v>
      </c>
      <c r="CG483" s="19">
        <f ca="1"/>
        <v>0</v>
      </c>
      <c r="CH483" s="19">
        <f t="shared" ca="1" si="480"/>
        <v>0</v>
      </c>
      <c r="CK483" s="198" cm="1">
        <f t="array" ref="CK483">IFERROR(MATCH(TRUE,INDEX($B$14:$B$117&gt;=CJ483,0),0),"")</f>
        <v>1</v>
      </c>
      <c r="CL483" s="194">
        <f t="shared" ca="1" si="481"/>
        <v>3.2000000000000006E-3</v>
      </c>
      <c r="CO483" s="194">
        <f t="shared" si="482"/>
        <v>0</v>
      </c>
      <c r="CP483" s="19">
        <f ca="1"/>
        <v>0</v>
      </c>
      <c r="CQ483" s="19">
        <f t="shared" ca="1" si="483"/>
        <v>0</v>
      </c>
      <c r="CT483" s="198" cm="1">
        <f t="array" ref="CT483">IFERROR(MATCH(TRUE,INDEX($B$14:$B$117&gt;=CS483,0),0),"")</f>
        <v>1</v>
      </c>
      <c r="CU483" s="194">
        <f t="shared" ca="1" si="484"/>
        <v>3.2000000000000006E-3</v>
      </c>
      <c r="CX483" s="194">
        <f t="shared" si="485"/>
        <v>0</v>
      </c>
      <c r="CY483" s="19" t="e">
        <f ca="1"/>
        <v>#N/A</v>
      </c>
      <c r="CZ483" s="19" t="e">
        <f t="shared" ca="1" si="486"/>
        <v>#N/A</v>
      </c>
      <c r="DC483" s="198" cm="1">
        <f t="array" ref="DC483">IFERROR(MATCH(TRUE,INDEX($B$14:$B$117&gt;=DB483,0),0),"")</f>
        <v>1</v>
      </c>
      <c r="DD483" s="194">
        <f t="shared" ca="1" si="487"/>
        <v>3.2000000000000006E-3</v>
      </c>
      <c r="DG483" s="194">
        <f t="shared" si="488"/>
        <v>0</v>
      </c>
      <c r="DH483" s="19" t="e">
        <f ca="1"/>
        <v>#N/A</v>
      </c>
      <c r="DI483" s="19" t="e">
        <f t="shared" ca="1" si="489"/>
        <v>#N/A</v>
      </c>
      <c r="DL483" s="198" cm="1">
        <f t="array" ref="DL483">IFERROR(MATCH(TRUE,INDEX($B$14:$B$117&gt;=DK483,0),0),"")</f>
        <v>1</v>
      </c>
      <c r="DM483" s="194">
        <f t="shared" ca="1" si="490"/>
        <v>3.2000000000000006E-3</v>
      </c>
      <c r="DP483" s="194">
        <f t="shared" si="491"/>
        <v>0</v>
      </c>
      <c r="DQ483" s="19" t="e">
        <f ca="1"/>
        <v>#N/A</v>
      </c>
      <c r="DR483" s="19" t="e">
        <f t="shared" ca="1" si="492"/>
        <v>#N/A</v>
      </c>
      <c r="DU483" s="198" cm="1">
        <f t="array" ref="DU483">IFERROR(MATCH(TRUE,INDEX($B$14:$B$117&gt;=DT483,0),0),"")</f>
        <v>1</v>
      </c>
      <c r="DV483" s="194">
        <f t="shared" ca="1" si="493"/>
        <v>3.2000000000000006E-3</v>
      </c>
      <c r="DY483" s="194">
        <f t="shared" si="494"/>
        <v>0</v>
      </c>
      <c r="DZ483" s="19" t="e">
        <f ca="1"/>
        <v>#N/A</v>
      </c>
      <c r="EA483" s="19" t="e">
        <f t="shared" ca="1" si="495"/>
        <v>#N/A</v>
      </c>
      <c r="ED483" s="198" cm="1">
        <f t="array" ref="ED483">IFERROR(MATCH(TRUE,INDEX($B$14:$B$117&gt;=EC483,0),0),"")</f>
        <v>1</v>
      </c>
      <c r="EE483" s="194">
        <f t="shared" ca="1" si="496"/>
        <v>3.2000000000000006E-3</v>
      </c>
      <c r="EH483" s="194">
        <f t="shared" si="497"/>
        <v>0</v>
      </c>
      <c r="EI483" s="19" t="e">
        <f ca="1"/>
        <v>#N/A</v>
      </c>
      <c r="EJ483" s="19" t="e">
        <f t="shared" ca="1" si="498"/>
        <v>#N/A</v>
      </c>
      <c r="EM483" s="198" cm="1">
        <f t="array" ref="EM483">IFERROR(MATCH(TRUE,INDEX($B$14:$B$117&gt;=EL483,0),0),"")</f>
        <v>1</v>
      </c>
      <c r="EN483" s="194">
        <f t="shared" ca="1" si="499"/>
        <v>3.2000000000000006E-3</v>
      </c>
      <c r="EQ483" s="194">
        <f t="shared" si="500"/>
        <v>0</v>
      </c>
      <c r="ER483" s="19" t="e">
        <f ca="1"/>
        <v>#N/A</v>
      </c>
      <c r="ES483" s="19" t="e">
        <f t="shared" ca="1" si="501"/>
        <v>#N/A</v>
      </c>
      <c r="EV483" s="198" cm="1">
        <f t="array" ref="EV483">IFERROR(MATCH(TRUE,INDEX($B$14:$B$117&gt;=EU483,0),0),"")</f>
        <v>1</v>
      </c>
      <c r="EW483" s="194">
        <f t="shared" ca="1" si="502"/>
        <v>3.2000000000000006E-3</v>
      </c>
      <c r="EZ483" s="194">
        <f t="shared" si="503"/>
        <v>0</v>
      </c>
      <c r="FA483" s="19" t="e">
        <f ca="1"/>
        <v>#N/A</v>
      </c>
      <c r="FB483" s="19" t="e">
        <f t="shared" ca="1" si="504"/>
        <v>#N/A</v>
      </c>
      <c r="FE483" s="198" cm="1">
        <f t="array" ref="FE483">IFERROR(MATCH(TRUE,INDEX($B$14:$B$117&gt;=FD483,0),0),"")</f>
        <v>1</v>
      </c>
      <c r="FF483" s="194">
        <f t="shared" ca="1" si="505"/>
        <v>3.2000000000000006E-3</v>
      </c>
      <c r="FI483" s="194">
        <f t="shared" si="506"/>
        <v>0</v>
      </c>
      <c r="FJ483" s="19" t="e">
        <f ca="1"/>
        <v>#N/A</v>
      </c>
      <c r="FK483" s="19" t="e">
        <f t="shared" ca="1" si="507"/>
        <v>#N/A</v>
      </c>
      <c r="FN483" s="198" cm="1">
        <f t="array" ref="FN483">IFERROR(MATCH(TRUE,INDEX($B$14:$B$117&gt;=FM483,0),0),"")</f>
        <v>1</v>
      </c>
      <c r="FO483" s="194">
        <f t="shared" ca="1" si="508"/>
        <v>3.2000000000000006E-3</v>
      </c>
      <c r="FR483" s="194">
        <f t="shared" si="509"/>
        <v>0</v>
      </c>
      <c r="FS483" s="19" t="e">
        <f ca="1"/>
        <v>#N/A</v>
      </c>
      <c r="FT483" s="19" t="e">
        <f t="shared" ca="1" si="510"/>
        <v>#N/A</v>
      </c>
      <c r="FW483" s="198" cm="1">
        <f t="array" ref="FW483">IFERROR(MATCH(TRUE,INDEX($B$14:$B$117&gt;=FV483,0),0),"")</f>
        <v>1</v>
      </c>
      <c r="FX483" s="194">
        <f t="shared" ca="1" si="511"/>
        <v>3.2000000000000006E-3</v>
      </c>
      <c r="GA483" s="194">
        <f t="shared" si="512"/>
        <v>0</v>
      </c>
      <c r="GB483" s="19" t="e">
        <f ca="1"/>
        <v>#N/A</v>
      </c>
      <c r="GC483" s="19" t="e">
        <f t="shared" ca="1" si="513"/>
        <v>#N/A</v>
      </c>
    </row>
    <row r="484" spans="8:185" x14ac:dyDescent="0.2">
      <c r="H484" s="198" cm="1">
        <f t="array" ref="H484">IFERROR(MATCH(TRUE,INDEX($B$14:$B$117&gt;=G484,0),0),"")</f>
        <v>1</v>
      </c>
      <c r="I484" s="194">
        <f t="shared" ca="1" si="458"/>
        <v>3.2000000000000006E-3</v>
      </c>
      <c r="L484" s="194">
        <f t="shared" si="514"/>
        <v>0</v>
      </c>
      <c r="M484" s="19">
        <f ca="1"/>
        <v>0</v>
      </c>
      <c r="N484" s="19">
        <f t="shared" ca="1" si="515"/>
        <v>0</v>
      </c>
      <c r="Q484" s="198" cm="1">
        <f t="array" ref="Q484">IFERROR(MATCH(TRUE,INDEX($B$14:$B$117&gt;=P484,0),0),"")</f>
        <v>1</v>
      </c>
      <c r="R484" s="194">
        <f t="shared" ca="1" si="459"/>
        <v>3.2000000000000006E-3</v>
      </c>
      <c r="U484" s="194">
        <f t="shared" si="516"/>
        <v>0</v>
      </c>
      <c r="V484" s="19">
        <f ca="1"/>
        <v>0</v>
      </c>
      <c r="W484" s="19">
        <f t="shared" ca="1" si="517"/>
        <v>0</v>
      </c>
      <c r="Z484" s="198" cm="1">
        <f t="array" ref="Z484">IFERROR(MATCH(TRUE,INDEX($B$14:$B$117&gt;=Y484,0),0),"")</f>
        <v>1</v>
      </c>
      <c r="AA484" s="194">
        <f t="shared" ca="1" si="460"/>
        <v>3.2000000000000006E-3</v>
      </c>
      <c r="AD484" s="194">
        <f t="shared" si="461"/>
        <v>0</v>
      </c>
      <c r="AE484" s="19">
        <f ca="1"/>
        <v>0</v>
      </c>
      <c r="AF484" s="19">
        <f t="shared" ca="1" si="462"/>
        <v>0</v>
      </c>
      <c r="AI484" s="198" cm="1">
        <f t="array" ref="AI484">IFERROR(MATCH(TRUE,INDEX($B$14:$B$117&gt;=AH484,0),0),"")</f>
        <v>1</v>
      </c>
      <c r="AJ484" s="194">
        <f t="shared" ca="1" si="463"/>
        <v>3.2000000000000006E-3</v>
      </c>
      <c r="AM484" s="194">
        <f t="shared" si="464"/>
        <v>0</v>
      </c>
      <c r="AN484" s="19">
        <f ca="1"/>
        <v>0</v>
      </c>
      <c r="AO484" s="19">
        <f t="shared" ca="1" si="465"/>
        <v>0</v>
      </c>
      <c r="AR484" s="198" cm="1">
        <f t="array" ref="AR484">IFERROR(MATCH(TRUE,INDEX($B$14:$B$117&gt;=AQ484,0),0),"")</f>
        <v>1</v>
      </c>
      <c r="AS484" s="194">
        <f t="shared" ca="1" si="466"/>
        <v>3.2000000000000006E-3</v>
      </c>
      <c r="AV484" s="194">
        <f t="shared" si="467"/>
        <v>0</v>
      </c>
      <c r="AW484" s="19">
        <f ca="1"/>
        <v>0</v>
      </c>
      <c r="AX484" s="19">
        <f t="shared" ca="1" si="468"/>
        <v>0</v>
      </c>
      <c r="BA484" s="198" cm="1">
        <f t="array" ref="BA484">IFERROR(MATCH(TRUE,INDEX($B$14:$B$117&gt;=AZ484,0),0),"")</f>
        <v>1</v>
      </c>
      <c r="BB484" s="194">
        <f t="shared" ca="1" si="469"/>
        <v>3.2000000000000006E-3</v>
      </c>
      <c r="BE484" s="194">
        <f t="shared" si="470"/>
        <v>0</v>
      </c>
      <c r="BF484" s="19">
        <f ca="1"/>
        <v>0</v>
      </c>
      <c r="BG484" s="19">
        <f t="shared" ca="1" si="471"/>
        <v>0</v>
      </c>
      <c r="BJ484" s="198" cm="1">
        <f t="array" ref="BJ484">IFERROR(MATCH(TRUE,INDEX($B$14:$B$117&gt;=BI484,0),0),"")</f>
        <v>1</v>
      </c>
      <c r="BK484" s="194">
        <f t="shared" ca="1" si="472"/>
        <v>3.2000000000000006E-3</v>
      </c>
      <c r="BN484" s="194">
        <f t="shared" si="473"/>
        <v>0</v>
      </c>
      <c r="BO484" s="19">
        <f ca="1"/>
        <v>0</v>
      </c>
      <c r="BP484" s="19">
        <f t="shared" ca="1" si="474"/>
        <v>0</v>
      </c>
      <c r="BS484" s="198" cm="1">
        <f t="array" ref="BS484">IFERROR(MATCH(TRUE,INDEX($B$14:$B$117&gt;=BR484,0),0),"")</f>
        <v>1</v>
      </c>
      <c r="BT484" s="194">
        <f t="shared" ca="1" si="475"/>
        <v>3.2000000000000006E-3</v>
      </c>
      <c r="BW484" s="194">
        <f t="shared" si="476"/>
        <v>0</v>
      </c>
      <c r="BX484" s="19">
        <f ca="1"/>
        <v>0</v>
      </c>
      <c r="BY484" s="19">
        <f t="shared" ca="1" si="477"/>
        <v>0</v>
      </c>
      <c r="CB484" s="198" cm="1">
        <f t="array" ref="CB484">IFERROR(MATCH(TRUE,INDEX($B$14:$B$117&gt;=CA484,0),0),"")</f>
        <v>1</v>
      </c>
      <c r="CC484" s="194">
        <f t="shared" ca="1" si="478"/>
        <v>3.2000000000000006E-3</v>
      </c>
      <c r="CF484" s="194">
        <f t="shared" si="479"/>
        <v>0</v>
      </c>
      <c r="CG484" s="19">
        <f ca="1"/>
        <v>0</v>
      </c>
      <c r="CH484" s="19">
        <f t="shared" ca="1" si="480"/>
        <v>0</v>
      </c>
      <c r="CK484" s="198" cm="1">
        <f t="array" ref="CK484">IFERROR(MATCH(TRUE,INDEX($B$14:$B$117&gt;=CJ484,0),0),"")</f>
        <v>1</v>
      </c>
      <c r="CL484" s="194">
        <f t="shared" ca="1" si="481"/>
        <v>3.2000000000000006E-3</v>
      </c>
      <c r="CO484" s="194">
        <f t="shared" si="482"/>
        <v>0</v>
      </c>
      <c r="CP484" s="19">
        <f ca="1"/>
        <v>0</v>
      </c>
      <c r="CQ484" s="19">
        <f t="shared" ca="1" si="483"/>
        <v>0</v>
      </c>
      <c r="CT484" s="198" cm="1">
        <f t="array" ref="CT484">IFERROR(MATCH(TRUE,INDEX($B$14:$B$117&gt;=CS484,0),0),"")</f>
        <v>1</v>
      </c>
      <c r="CU484" s="194">
        <f t="shared" ca="1" si="484"/>
        <v>3.2000000000000006E-3</v>
      </c>
      <c r="CX484" s="194">
        <f t="shared" si="485"/>
        <v>0</v>
      </c>
      <c r="CY484" s="19" t="e">
        <f ca="1"/>
        <v>#N/A</v>
      </c>
      <c r="CZ484" s="19" t="e">
        <f t="shared" ca="1" si="486"/>
        <v>#N/A</v>
      </c>
      <c r="DC484" s="198" cm="1">
        <f t="array" ref="DC484">IFERROR(MATCH(TRUE,INDEX($B$14:$B$117&gt;=DB484,0),0),"")</f>
        <v>1</v>
      </c>
      <c r="DD484" s="194">
        <f t="shared" ca="1" si="487"/>
        <v>3.2000000000000006E-3</v>
      </c>
      <c r="DG484" s="194">
        <f t="shared" si="488"/>
        <v>0</v>
      </c>
      <c r="DH484" s="19" t="e">
        <f ca="1"/>
        <v>#N/A</v>
      </c>
      <c r="DI484" s="19" t="e">
        <f t="shared" ca="1" si="489"/>
        <v>#N/A</v>
      </c>
      <c r="DL484" s="198" cm="1">
        <f t="array" ref="DL484">IFERROR(MATCH(TRUE,INDEX($B$14:$B$117&gt;=DK484,0),0),"")</f>
        <v>1</v>
      </c>
      <c r="DM484" s="194">
        <f t="shared" ca="1" si="490"/>
        <v>3.2000000000000006E-3</v>
      </c>
      <c r="DP484" s="194">
        <f t="shared" si="491"/>
        <v>0</v>
      </c>
      <c r="DQ484" s="19" t="e">
        <f ca="1"/>
        <v>#N/A</v>
      </c>
      <c r="DR484" s="19" t="e">
        <f t="shared" ca="1" si="492"/>
        <v>#N/A</v>
      </c>
      <c r="DU484" s="198" cm="1">
        <f t="array" ref="DU484">IFERROR(MATCH(TRUE,INDEX($B$14:$B$117&gt;=DT484,0),0),"")</f>
        <v>1</v>
      </c>
      <c r="DV484" s="194">
        <f t="shared" ca="1" si="493"/>
        <v>3.2000000000000006E-3</v>
      </c>
      <c r="DY484" s="194">
        <f t="shared" si="494"/>
        <v>0</v>
      </c>
      <c r="DZ484" s="19" t="e">
        <f ca="1"/>
        <v>#N/A</v>
      </c>
      <c r="EA484" s="19" t="e">
        <f t="shared" ca="1" si="495"/>
        <v>#N/A</v>
      </c>
      <c r="ED484" s="198" cm="1">
        <f t="array" ref="ED484">IFERROR(MATCH(TRUE,INDEX($B$14:$B$117&gt;=EC484,0),0),"")</f>
        <v>1</v>
      </c>
      <c r="EE484" s="194">
        <f t="shared" ca="1" si="496"/>
        <v>3.2000000000000006E-3</v>
      </c>
      <c r="EH484" s="194">
        <f t="shared" si="497"/>
        <v>0</v>
      </c>
      <c r="EI484" s="19" t="e">
        <f ca="1"/>
        <v>#N/A</v>
      </c>
      <c r="EJ484" s="19" t="e">
        <f t="shared" ca="1" si="498"/>
        <v>#N/A</v>
      </c>
      <c r="EM484" s="198" cm="1">
        <f t="array" ref="EM484">IFERROR(MATCH(TRUE,INDEX($B$14:$B$117&gt;=EL484,0),0),"")</f>
        <v>1</v>
      </c>
      <c r="EN484" s="194">
        <f t="shared" ca="1" si="499"/>
        <v>3.2000000000000006E-3</v>
      </c>
      <c r="EQ484" s="194">
        <f t="shared" si="500"/>
        <v>0</v>
      </c>
      <c r="ER484" s="19" t="e">
        <f ca="1"/>
        <v>#N/A</v>
      </c>
      <c r="ES484" s="19" t="e">
        <f t="shared" ca="1" si="501"/>
        <v>#N/A</v>
      </c>
      <c r="EV484" s="198" cm="1">
        <f t="array" ref="EV484">IFERROR(MATCH(TRUE,INDEX($B$14:$B$117&gt;=EU484,0),0),"")</f>
        <v>1</v>
      </c>
      <c r="EW484" s="194">
        <f t="shared" ca="1" si="502"/>
        <v>3.2000000000000006E-3</v>
      </c>
      <c r="EZ484" s="194">
        <f t="shared" si="503"/>
        <v>0</v>
      </c>
      <c r="FA484" s="19" t="e">
        <f ca="1"/>
        <v>#N/A</v>
      </c>
      <c r="FB484" s="19" t="e">
        <f t="shared" ca="1" si="504"/>
        <v>#N/A</v>
      </c>
      <c r="FE484" s="198" cm="1">
        <f t="array" ref="FE484">IFERROR(MATCH(TRUE,INDEX($B$14:$B$117&gt;=FD484,0),0),"")</f>
        <v>1</v>
      </c>
      <c r="FF484" s="194">
        <f t="shared" ca="1" si="505"/>
        <v>3.2000000000000006E-3</v>
      </c>
      <c r="FI484" s="194">
        <f t="shared" si="506"/>
        <v>0</v>
      </c>
      <c r="FJ484" s="19" t="e">
        <f ca="1"/>
        <v>#N/A</v>
      </c>
      <c r="FK484" s="19" t="e">
        <f t="shared" ca="1" si="507"/>
        <v>#N/A</v>
      </c>
      <c r="FN484" s="198" cm="1">
        <f t="array" ref="FN484">IFERROR(MATCH(TRUE,INDEX($B$14:$B$117&gt;=FM484,0),0),"")</f>
        <v>1</v>
      </c>
      <c r="FO484" s="194">
        <f t="shared" ca="1" si="508"/>
        <v>3.2000000000000006E-3</v>
      </c>
      <c r="FR484" s="194">
        <f t="shared" si="509"/>
        <v>0</v>
      </c>
      <c r="FS484" s="19" t="e">
        <f ca="1"/>
        <v>#N/A</v>
      </c>
      <c r="FT484" s="19" t="e">
        <f t="shared" ca="1" si="510"/>
        <v>#N/A</v>
      </c>
      <c r="FW484" s="198" cm="1">
        <f t="array" ref="FW484">IFERROR(MATCH(TRUE,INDEX($B$14:$B$117&gt;=FV484,0),0),"")</f>
        <v>1</v>
      </c>
      <c r="FX484" s="194">
        <f t="shared" ca="1" si="511"/>
        <v>3.2000000000000006E-3</v>
      </c>
      <c r="GA484" s="194">
        <f t="shared" si="512"/>
        <v>0</v>
      </c>
      <c r="GB484" s="19" t="e">
        <f ca="1"/>
        <v>#N/A</v>
      </c>
      <c r="GC484" s="19" t="e">
        <f t="shared" ca="1" si="513"/>
        <v>#N/A</v>
      </c>
    </row>
    <row r="485" spans="8:185" x14ac:dyDescent="0.2">
      <c r="H485" s="198" cm="1">
        <f t="array" ref="H485">IFERROR(MATCH(TRUE,INDEX($B$14:$B$117&gt;=G485,0),0),"")</f>
        <v>1</v>
      </c>
      <c r="I485" s="194">
        <f t="shared" ca="1" si="458"/>
        <v>3.2000000000000006E-3</v>
      </c>
      <c r="L485" s="194">
        <f t="shared" si="514"/>
        <v>0</v>
      </c>
      <c r="M485" s="19">
        <f ca="1"/>
        <v>0</v>
      </c>
      <c r="N485" s="19">
        <f t="shared" ca="1" si="515"/>
        <v>0</v>
      </c>
      <c r="Q485" s="198" cm="1">
        <f t="array" ref="Q485">IFERROR(MATCH(TRUE,INDEX($B$14:$B$117&gt;=P485,0),0),"")</f>
        <v>1</v>
      </c>
      <c r="R485" s="194">
        <f t="shared" ca="1" si="459"/>
        <v>3.2000000000000006E-3</v>
      </c>
      <c r="U485" s="194">
        <f t="shared" si="516"/>
        <v>0</v>
      </c>
      <c r="V485" s="19">
        <f ca="1"/>
        <v>0</v>
      </c>
      <c r="W485" s="19">
        <f t="shared" ca="1" si="517"/>
        <v>0</v>
      </c>
      <c r="Z485" s="198" cm="1">
        <f t="array" ref="Z485">IFERROR(MATCH(TRUE,INDEX($B$14:$B$117&gt;=Y485,0),0),"")</f>
        <v>1</v>
      </c>
      <c r="AA485" s="194">
        <f t="shared" ca="1" si="460"/>
        <v>3.2000000000000006E-3</v>
      </c>
      <c r="AD485" s="194">
        <f t="shared" si="461"/>
        <v>0</v>
      </c>
      <c r="AE485" s="19">
        <f ca="1"/>
        <v>0</v>
      </c>
      <c r="AF485" s="19">
        <f t="shared" ca="1" si="462"/>
        <v>0</v>
      </c>
      <c r="AI485" s="198" cm="1">
        <f t="array" ref="AI485">IFERROR(MATCH(TRUE,INDEX($B$14:$B$117&gt;=AH485,0),0),"")</f>
        <v>1</v>
      </c>
      <c r="AJ485" s="194">
        <f t="shared" ca="1" si="463"/>
        <v>3.2000000000000006E-3</v>
      </c>
      <c r="AM485" s="194">
        <f t="shared" si="464"/>
        <v>0</v>
      </c>
      <c r="AN485" s="19">
        <f ca="1"/>
        <v>0</v>
      </c>
      <c r="AO485" s="19">
        <f t="shared" ca="1" si="465"/>
        <v>0</v>
      </c>
      <c r="AR485" s="198" cm="1">
        <f t="array" ref="AR485">IFERROR(MATCH(TRUE,INDEX($B$14:$B$117&gt;=AQ485,0),0),"")</f>
        <v>1</v>
      </c>
      <c r="AS485" s="194">
        <f t="shared" ca="1" si="466"/>
        <v>3.2000000000000006E-3</v>
      </c>
      <c r="AV485" s="194">
        <f t="shared" si="467"/>
        <v>0</v>
      </c>
      <c r="AW485" s="19">
        <f ca="1"/>
        <v>0</v>
      </c>
      <c r="AX485" s="19">
        <f t="shared" ca="1" si="468"/>
        <v>0</v>
      </c>
      <c r="BA485" s="198" cm="1">
        <f t="array" ref="BA485">IFERROR(MATCH(TRUE,INDEX($B$14:$B$117&gt;=AZ485,0),0),"")</f>
        <v>1</v>
      </c>
      <c r="BB485" s="194">
        <f t="shared" ca="1" si="469"/>
        <v>3.2000000000000006E-3</v>
      </c>
      <c r="BE485" s="194">
        <f t="shared" si="470"/>
        <v>0</v>
      </c>
      <c r="BF485" s="19">
        <f ca="1"/>
        <v>0</v>
      </c>
      <c r="BG485" s="19">
        <f t="shared" ca="1" si="471"/>
        <v>0</v>
      </c>
      <c r="BJ485" s="198" cm="1">
        <f t="array" ref="BJ485">IFERROR(MATCH(TRUE,INDEX($B$14:$B$117&gt;=BI485,0),0),"")</f>
        <v>1</v>
      </c>
      <c r="BK485" s="194">
        <f t="shared" ca="1" si="472"/>
        <v>3.2000000000000006E-3</v>
      </c>
      <c r="BN485" s="194">
        <f t="shared" si="473"/>
        <v>0</v>
      </c>
      <c r="BO485" s="19">
        <f ca="1"/>
        <v>0</v>
      </c>
      <c r="BP485" s="19">
        <f t="shared" ca="1" si="474"/>
        <v>0</v>
      </c>
      <c r="BS485" s="198" cm="1">
        <f t="array" ref="BS485">IFERROR(MATCH(TRUE,INDEX($B$14:$B$117&gt;=BR485,0),0),"")</f>
        <v>1</v>
      </c>
      <c r="BT485" s="194">
        <f t="shared" ca="1" si="475"/>
        <v>3.2000000000000006E-3</v>
      </c>
      <c r="BW485" s="194">
        <f t="shared" si="476"/>
        <v>0</v>
      </c>
      <c r="BX485" s="19">
        <f ca="1"/>
        <v>0</v>
      </c>
      <c r="BY485" s="19">
        <f t="shared" ca="1" si="477"/>
        <v>0</v>
      </c>
      <c r="CB485" s="198" cm="1">
        <f t="array" ref="CB485">IFERROR(MATCH(TRUE,INDEX($B$14:$B$117&gt;=CA485,0),0),"")</f>
        <v>1</v>
      </c>
      <c r="CC485" s="194">
        <f t="shared" ca="1" si="478"/>
        <v>3.2000000000000006E-3</v>
      </c>
      <c r="CF485" s="194">
        <f t="shared" si="479"/>
        <v>0</v>
      </c>
      <c r="CG485" s="19">
        <f ca="1"/>
        <v>0</v>
      </c>
      <c r="CH485" s="19">
        <f t="shared" ca="1" si="480"/>
        <v>0</v>
      </c>
      <c r="CK485" s="198" cm="1">
        <f t="array" ref="CK485">IFERROR(MATCH(TRUE,INDEX($B$14:$B$117&gt;=CJ485,0),0),"")</f>
        <v>1</v>
      </c>
      <c r="CL485" s="194">
        <f t="shared" ca="1" si="481"/>
        <v>3.2000000000000006E-3</v>
      </c>
      <c r="CO485" s="194">
        <f t="shared" si="482"/>
        <v>0</v>
      </c>
      <c r="CP485" s="19">
        <f ca="1"/>
        <v>0</v>
      </c>
      <c r="CQ485" s="19">
        <f t="shared" ca="1" si="483"/>
        <v>0</v>
      </c>
      <c r="CT485" s="198" cm="1">
        <f t="array" ref="CT485">IFERROR(MATCH(TRUE,INDEX($B$14:$B$117&gt;=CS485,0),0),"")</f>
        <v>1</v>
      </c>
      <c r="CU485" s="194">
        <f t="shared" ca="1" si="484"/>
        <v>3.2000000000000006E-3</v>
      </c>
      <c r="CX485" s="194">
        <f t="shared" si="485"/>
        <v>0</v>
      </c>
      <c r="CY485" s="19" t="e">
        <f ca="1"/>
        <v>#N/A</v>
      </c>
      <c r="CZ485" s="19" t="e">
        <f t="shared" ca="1" si="486"/>
        <v>#N/A</v>
      </c>
      <c r="DC485" s="198" cm="1">
        <f t="array" ref="DC485">IFERROR(MATCH(TRUE,INDEX($B$14:$B$117&gt;=DB485,0),0),"")</f>
        <v>1</v>
      </c>
      <c r="DD485" s="194">
        <f t="shared" ca="1" si="487"/>
        <v>3.2000000000000006E-3</v>
      </c>
      <c r="DG485" s="194">
        <f t="shared" si="488"/>
        <v>0</v>
      </c>
      <c r="DH485" s="19" t="e">
        <f ca="1"/>
        <v>#N/A</v>
      </c>
      <c r="DI485" s="19" t="e">
        <f t="shared" ca="1" si="489"/>
        <v>#N/A</v>
      </c>
      <c r="DL485" s="198" cm="1">
        <f t="array" ref="DL485">IFERROR(MATCH(TRUE,INDEX($B$14:$B$117&gt;=DK485,0),0),"")</f>
        <v>1</v>
      </c>
      <c r="DM485" s="194">
        <f t="shared" ca="1" si="490"/>
        <v>3.2000000000000006E-3</v>
      </c>
      <c r="DP485" s="194">
        <f t="shared" si="491"/>
        <v>0</v>
      </c>
      <c r="DQ485" s="19" t="e">
        <f ca="1"/>
        <v>#N/A</v>
      </c>
      <c r="DR485" s="19" t="e">
        <f t="shared" ca="1" si="492"/>
        <v>#N/A</v>
      </c>
      <c r="DU485" s="198" cm="1">
        <f t="array" ref="DU485">IFERROR(MATCH(TRUE,INDEX($B$14:$B$117&gt;=DT485,0),0),"")</f>
        <v>1</v>
      </c>
      <c r="DV485" s="194">
        <f t="shared" ca="1" si="493"/>
        <v>3.2000000000000006E-3</v>
      </c>
      <c r="DY485" s="194">
        <f t="shared" si="494"/>
        <v>0</v>
      </c>
      <c r="DZ485" s="19" t="e">
        <f ca="1"/>
        <v>#N/A</v>
      </c>
      <c r="EA485" s="19" t="e">
        <f t="shared" ca="1" si="495"/>
        <v>#N/A</v>
      </c>
      <c r="ED485" s="198" cm="1">
        <f t="array" ref="ED485">IFERROR(MATCH(TRUE,INDEX($B$14:$B$117&gt;=EC485,0),0),"")</f>
        <v>1</v>
      </c>
      <c r="EE485" s="194">
        <f t="shared" ca="1" si="496"/>
        <v>3.2000000000000006E-3</v>
      </c>
      <c r="EH485" s="194">
        <f t="shared" si="497"/>
        <v>0</v>
      </c>
      <c r="EI485" s="19" t="e">
        <f ca="1"/>
        <v>#N/A</v>
      </c>
      <c r="EJ485" s="19" t="e">
        <f t="shared" ca="1" si="498"/>
        <v>#N/A</v>
      </c>
      <c r="EM485" s="198" cm="1">
        <f t="array" ref="EM485">IFERROR(MATCH(TRUE,INDEX($B$14:$B$117&gt;=EL485,0),0),"")</f>
        <v>1</v>
      </c>
      <c r="EN485" s="194">
        <f t="shared" ca="1" si="499"/>
        <v>3.2000000000000006E-3</v>
      </c>
      <c r="EQ485" s="194">
        <f t="shared" si="500"/>
        <v>0</v>
      </c>
      <c r="ER485" s="19" t="e">
        <f ca="1"/>
        <v>#N/A</v>
      </c>
      <c r="ES485" s="19" t="e">
        <f t="shared" ca="1" si="501"/>
        <v>#N/A</v>
      </c>
      <c r="EV485" s="198" cm="1">
        <f t="array" ref="EV485">IFERROR(MATCH(TRUE,INDEX($B$14:$B$117&gt;=EU485,0),0),"")</f>
        <v>1</v>
      </c>
      <c r="EW485" s="194">
        <f t="shared" ca="1" si="502"/>
        <v>3.2000000000000006E-3</v>
      </c>
      <c r="EZ485" s="194">
        <f t="shared" si="503"/>
        <v>0</v>
      </c>
      <c r="FA485" s="19" t="e">
        <f ca="1"/>
        <v>#N/A</v>
      </c>
      <c r="FB485" s="19" t="e">
        <f t="shared" ca="1" si="504"/>
        <v>#N/A</v>
      </c>
      <c r="FE485" s="198" cm="1">
        <f t="array" ref="FE485">IFERROR(MATCH(TRUE,INDEX($B$14:$B$117&gt;=FD485,0),0),"")</f>
        <v>1</v>
      </c>
      <c r="FF485" s="194">
        <f t="shared" ca="1" si="505"/>
        <v>3.2000000000000006E-3</v>
      </c>
      <c r="FI485" s="194">
        <f t="shared" si="506"/>
        <v>0</v>
      </c>
      <c r="FJ485" s="19" t="e">
        <f ca="1"/>
        <v>#N/A</v>
      </c>
      <c r="FK485" s="19" t="e">
        <f t="shared" ca="1" si="507"/>
        <v>#N/A</v>
      </c>
      <c r="FN485" s="198" cm="1">
        <f t="array" ref="FN485">IFERROR(MATCH(TRUE,INDEX($B$14:$B$117&gt;=FM485,0),0),"")</f>
        <v>1</v>
      </c>
      <c r="FO485" s="194">
        <f t="shared" ca="1" si="508"/>
        <v>3.2000000000000006E-3</v>
      </c>
      <c r="FR485" s="194">
        <f t="shared" si="509"/>
        <v>0</v>
      </c>
      <c r="FS485" s="19" t="e">
        <f ca="1"/>
        <v>#N/A</v>
      </c>
      <c r="FT485" s="19" t="e">
        <f t="shared" ca="1" si="510"/>
        <v>#N/A</v>
      </c>
      <c r="FW485" s="198" cm="1">
        <f t="array" ref="FW485">IFERROR(MATCH(TRUE,INDEX($B$14:$B$117&gt;=FV485,0),0),"")</f>
        <v>1</v>
      </c>
      <c r="FX485" s="194">
        <f t="shared" ca="1" si="511"/>
        <v>3.2000000000000006E-3</v>
      </c>
      <c r="GA485" s="194">
        <f t="shared" si="512"/>
        <v>0</v>
      </c>
      <c r="GB485" s="19" t="e">
        <f ca="1"/>
        <v>#N/A</v>
      </c>
      <c r="GC485" s="19" t="e">
        <f t="shared" ca="1" si="513"/>
        <v>#N/A</v>
      </c>
    </row>
    <row r="486" spans="8:185" x14ac:dyDescent="0.2">
      <c r="H486" s="198" cm="1">
        <f t="array" ref="H486">IFERROR(MATCH(TRUE,INDEX($B$14:$B$117&gt;=G486,0),0),"")</f>
        <v>1</v>
      </c>
      <c r="I486" s="194">
        <f t="shared" ca="1" si="458"/>
        <v>3.2000000000000006E-3</v>
      </c>
      <c r="L486" s="194">
        <f t="shared" si="514"/>
        <v>0</v>
      </c>
      <c r="M486" s="19">
        <f ca="1"/>
        <v>0</v>
      </c>
      <c r="N486" s="19">
        <f t="shared" ca="1" si="515"/>
        <v>0</v>
      </c>
      <c r="Q486" s="198" cm="1">
        <f t="array" ref="Q486">IFERROR(MATCH(TRUE,INDEX($B$14:$B$117&gt;=P486,0),0),"")</f>
        <v>1</v>
      </c>
      <c r="R486" s="194">
        <f t="shared" ca="1" si="459"/>
        <v>3.2000000000000006E-3</v>
      </c>
      <c r="U486" s="194">
        <f t="shared" si="516"/>
        <v>0</v>
      </c>
      <c r="V486" s="19">
        <f ca="1"/>
        <v>0</v>
      </c>
      <c r="W486" s="19">
        <f t="shared" ca="1" si="517"/>
        <v>0</v>
      </c>
      <c r="Z486" s="198" cm="1">
        <f t="array" ref="Z486">IFERROR(MATCH(TRUE,INDEX($B$14:$B$117&gt;=Y486,0),0),"")</f>
        <v>1</v>
      </c>
      <c r="AA486" s="194">
        <f t="shared" ca="1" si="460"/>
        <v>3.2000000000000006E-3</v>
      </c>
      <c r="AD486" s="194">
        <f t="shared" si="461"/>
        <v>0</v>
      </c>
      <c r="AE486" s="19">
        <f ca="1"/>
        <v>0</v>
      </c>
      <c r="AF486" s="19">
        <f t="shared" ca="1" si="462"/>
        <v>0</v>
      </c>
      <c r="AI486" s="198" cm="1">
        <f t="array" ref="AI486">IFERROR(MATCH(TRUE,INDEX($B$14:$B$117&gt;=AH486,0),0),"")</f>
        <v>1</v>
      </c>
      <c r="AJ486" s="194">
        <f t="shared" ca="1" si="463"/>
        <v>3.2000000000000006E-3</v>
      </c>
      <c r="AM486" s="194">
        <f t="shared" si="464"/>
        <v>0</v>
      </c>
      <c r="AN486" s="19">
        <f ca="1"/>
        <v>0</v>
      </c>
      <c r="AO486" s="19">
        <f t="shared" ca="1" si="465"/>
        <v>0</v>
      </c>
      <c r="AR486" s="198" cm="1">
        <f t="array" ref="AR486">IFERROR(MATCH(TRUE,INDEX($B$14:$B$117&gt;=AQ486,0),0),"")</f>
        <v>1</v>
      </c>
      <c r="AS486" s="194">
        <f t="shared" ca="1" si="466"/>
        <v>3.2000000000000006E-3</v>
      </c>
      <c r="AV486" s="194">
        <f t="shared" si="467"/>
        <v>0</v>
      </c>
      <c r="AW486" s="19">
        <f ca="1"/>
        <v>0</v>
      </c>
      <c r="AX486" s="19">
        <f t="shared" ca="1" si="468"/>
        <v>0</v>
      </c>
      <c r="BA486" s="198" cm="1">
        <f t="array" ref="BA486">IFERROR(MATCH(TRUE,INDEX($B$14:$B$117&gt;=AZ486,0),0),"")</f>
        <v>1</v>
      </c>
      <c r="BB486" s="194">
        <f t="shared" ca="1" si="469"/>
        <v>3.2000000000000006E-3</v>
      </c>
      <c r="BE486" s="194">
        <f t="shared" si="470"/>
        <v>0</v>
      </c>
      <c r="BF486" s="19">
        <f ca="1"/>
        <v>0</v>
      </c>
      <c r="BG486" s="19">
        <f t="shared" ca="1" si="471"/>
        <v>0</v>
      </c>
      <c r="BJ486" s="198" cm="1">
        <f t="array" ref="BJ486">IFERROR(MATCH(TRUE,INDEX($B$14:$B$117&gt;=BI486,0),0),"")</f>
        <v>1</v>
      </c>
      <c r="BK486" s="194">
        <f t="shared" ca="1" si="472"/>
        <v>3.2000000000000006E-3</v>
      </c>
      <c r="BN486" s="194">
        <f t="shared" si="473"/>
        <v>0</v>
      </c>
      <c r="BO486" s="19">
        <f ca="1"/>
        <v>0</v>
      </c>
      <c r="BP486" s="19">
        <f t="shared" ca="1" si="474"/>
        <v>0</v>
      </c>
      <c r="BS486" s="198" cm="1">
        <f t="array" ref="BS486">IFERROR(MATCH(TRUE,INDEX($B$14:$B$117&gt;=BR486,0),0),"")</f>
        <v>1</v>
      </c>
      <c r="BT486" s="194">
        <f t="shared" ca="1" si="475"/>
        <v>3.2000000000000006E-3</v>
      </c>
      <c r="BW486" s="194">
        <f t="shared" si="476"/>
        <v>0</v>
      </c>
      <c r="BX486" s="19">
        <f ca="1"/>
        <v>0</v>
      </c>
      <c r="BY486" s="19">
        <f t="shared" ca="1" si="477"/>
        <v>0</v>
      </c>
      <c r="CB486" s="198" cm="1">
        <f t="array" ref="CB486">IFERROR(MATCH(TRUE,INDEX($B$14:$B$117&gt;=CA486,0),0),"")</f>
        <v>1</v>
      </c>
      <c r="CC486" s="194">
        <f t="shared" ca="1" si="478"/>
        <v>3.2000000000000006E-3</v>
      </c>
      <c r="CF486" s="194">
        <f t="shared" si="479"/>
        <v>0</v>
      </c>
      <c r="CG486" s="19">
        <f ca="1"/>
        <v>0</v>
      </c>
      <c r="CH486" s="19">
        <f t="shared" ca="1" si="480"/>
        <v>0</v>
      </c>
      <c r="CK486" s="198" cm="1">
        <f t="array" ref="CK486">IFERROR(MATCH(TRUE,INDEX($B$14:$B$117&gt;=CJ486,0),0),"")</f>
        <v>1</v>
      </c>
      <c r="CL486" s="194">
        <f t="shared" ca="1" si="481"/>
        <v>3.2000000000000006E-3</v>
      </c>
      <c r="CO486" s="194">
        <f t="shared" si="482"/>
        <v>0</v>
      </c>
      <c r="CP486" s="19">
        <f ca="1"/>
        <v>0</v>
      </c>
      <c r="CQ486" s="19">
        <f t="shared" ca="1" si="483"/>
        <v>0</v>
      </c>
      <c r="CT486" s="198" cm="1">
        <f t="array" ref="CT486">IFERROR(MATCH(TRUE,INDEX($B$14:$B$117&gt;=CS486,0),0),"")</f>
        <v>1</v>
      </c>
      <c r="CU486" s="194">
        <f t="shared" ca="1" si="484"/>
        <v>3.2000000000000006E-3</v>
      </c>
      <c r="CX486" s="194">
        <f t="shared" si="485"/>
        <v>0</v>
      </c>
      <c r="CY486" s="19" t="e">
        <f ca="1"/>
        <v>#N/A</v>
      </c>
      <c r="CZ486" s="19" t="e">
        <f t="shared" ca="1" si="486"/>
        <v>#N/A</v>
      </c>
      <c r="DC486" s="198" cm="1">
        <f t="array" ref="DC486">IFERROR(MATCH(TRUE,INDEX($B$14:$B$117&gt;=DB486,0),0),"")</f>
        <v>1</v>
      </c>
      <c r="DD486" s="194">
        <f t="shared" ca="1" si="487"/>
        <v>3.2000000000000006E-3</v>
      </c>
      <c r="DG486" s="194">
        <f t="shared" si="488"/>
        <v>0</v>
      </c>
      <c r="DH486" s="19" t="e">
        <f ca="1"/>
        <v>#N/A</v>
      </c>
      <c r="DI486" s="19" t="e">
        <f t="shared" ca="1" si="489"/>
        <v>#N/A</v>
      </c>
      <c r="DL486" s="198" cm="1">
        <f t="array" ref="DL486">IFERROR(MATCH(TRUE,INDEX($B$14:$B$117&gt;=DK486,0),0),"")</f>
        <v>1</v>
      </c>
      <c r="DM486" s="194">
        <f t="shared" ca="1" si="490"/>
        <v>3.2000000000000006E-3</v>
      </c>
      <c r="DP486" s="194">
        <f t="shared" si="491"/>
        <v>0</v>
      </c>
      <c r="DQ486" s="19" t="e">
        <f ca="1"/>
        <v>#N/A</v>
      </c>
      <c r="DR486" s="19" t="e">
        <f t="shared" ca="1" si="492"/>
        <v>#N/A</v>
      </c>
      <c r="DU486" s="198" cm="1">
        <f t="array" ref="DU486">IFERROR(MATCH(TRUE,INDEX($B$14:$B$117&gt;=DT486,0),0),"")</f>
        <v>1</v>
      </c>
      <c r="DV486" s="194">
        <f t="shared" ca="1" si="493"/>
        <v>3.2000000000000006E-3</v>
      </c>
      <c r="DY486" s="194">
        <f t="shared" si="494"/>
        <v>0</v>
      </c>
      <c r="DZ486" s="19" t="e">
        <f ca="1"/>
        <v>#N/A</v>
      </c>
      <c r="EA486" s="19" t="e">
        <f t="shared" ca="1" si="495"/>
        <v>#N/A</v>
      </c>
      <c r="ED486" s="198" cm="1">
        <f t="array" ref="ED486">IFERROR(MATCH(TRUE,INDEX($B$14:$B$117&gt;=EC486,0),0),"")</f>
        <v>1</v>
      </c>
      <c r="EE486" s="194">
        <f t="shared" ca="1" si="496"/>
        <v>3.2000000000000006E-3</v>
      </c>
      <c r="EH486" s="194">
        <f t="shared" si="497"/>
        <v>0</v>
      </c>
      <c r="EI486" s="19" t="e">
        <f ca="1"/>
        <v>#N/A</v>
      </c>
      <c r="EJ486" s="19" t="e">
        <f t="shared" ca="1" si="498"/>
        <v>#N/A</v>
      </c>
      <c r="EM486" s="198" cm="1">
        <f t="array" ref="EM486">IFERROR(MATCH(TRUE,INDEX($B$14:$B$117&gt;=EL486,0),0),"")</f>
        <v>1</v>
      </c>
      <c r="EN486" s="194">
        <f t="shared" ca="1" si="499"/>
        <v>3.2000000000000006E-3</v>
      </c>
      <c r="EQ486" s="194">
        <f t="shared" si="500"/>
        <v>0</v>
      </c>
      <c r="ER486" s="19" t="e">
        <f ca="1"/>
        <v>#N/A</v>
      </c>
      <c r="ES486" s="19" t="e">
        <f t="shared" ca="1" si="501"/>
        <v>#N/A</v>
      </c>
      <c r="EV486" s="198" cm="1">
        <f t="array" ref="EV486">IFERROR(MATCH(TRUE,INDEX($B$14:$B$117&gt;=EU486,0),0),"")</f>
        <v>1</v>
      </c>
      <c r="EW486" s="194">
        <f t="shared" ca="1" si="502"/>
        <v>3.2000000000000006E-3</v>
      </c>
      <c r="EZ486" s="194">
        <f t="shared" si="503"/>
        <v>0</v>
      </c>
      <c r="FA486" s="19" t="e">
        <f ca="1"/>
        <v>#N/A</v>
      </c>
      <c r="FB486" s="19" t="e">
        <f t="shared" ca="1" si="504"/>
        <v>#N/A</v>
      </c>
      <c r="FE486" s="198" cm="1">
        <f t="array" ref="FE486">IFERROR(MATCH(TRUE,INDEX($B$14:$B$117&gt;=FD486,0),0),"")</f>
        <v>1</v>
      </c>
      <c r="FF486" s="194">
        <f t="shared" ca="1" si="505"/>
        <v>3.2000000000000006E-3</v>
      </c>
      <c r="FI486" s="194">
        <f t="shared" si="506"/>
        <v>0</v>
      </c>
      <c r="FJ486" s="19" t="e">
        <f ca="1"/>
        <v>#N/A</v>
      </c>
      <c r="FK486" s="19" t="e">
        <f t="shared" ca="1" si="507"/>
        <v>#N/A</v>
      </c>
      <c r="FN486" s="198" cm="1">
        <f t="array" ref="FN486">IFERROR(MATCH(TRUE,INDEX($B$14:$B$117&gt;=FM486,0),0),"")</f>
        <v>1</v>
      </c>
      <c r="FO486" s="194">
        <f t="shared" ca="1" si="508"/>
        <v>3.2000000000000006E-3</v>
      </c>
      <c r="FR486" s="194">
        <f t="shared" si="509"/>
        <v>0</v>
      </c>
      <c r="FS486" s="19" t="e">
        <f ca="1"/>
        <v>#N/A</v>
      </c>
      <c r="FT486" s="19" t="e">
        <f t="shared" ca="1" si="510"/>
        <v>#N/A</v>
      </c>
      <c r="FW486" s="198" cm="1">
        <f t="array" ref="FW486">IFERROR(MATCH(TRUE,INDEX($B$14:$B$117&gt;=FV486,0),0),"")</f>
        <v>1</v>
      </c>
      <c r="FX486" s="194">
        <f t="shared" ca="1" si="511"/>
        <v>3.2000000000000006E-3</v>
      </c>
      <c r="GA486" s="194">
        <f t="shared" si="512"/>
        <v>0</v>
      </c>
      <c r="GB486" s="19" t="e">
        <f ca="1"/>
        <v>#N/A</v>
      </c>
      <c r="GC486" s="19" t="e">
        <f t="shared" ca="1" si="513"/>
        <v>#N/A</v>
      </c>
    </row>
    <row r="487" spans="8:185" x14ac:dyDescent="0.2">
      <c r="H487" s="198" cm="1">
        <f t="array" ref="H487">IFERROR(MATCH(TRUE,INDEX($B$14:$B$117&gt;=G487,0),0),"")</f>
        <v>1</v>
      </c>
      <c r="I487" s="194">
        <f t="shared" ca="1" si="458"/>
        <v>3.2000000000000006E-3</v>
      </c>
      <c r="L487" s="194">
        <f t="shared" si="514"/>
        <v>0</v>
      </c>
      <c r="M487" s="19">
        <f ca="1"/>
        <v>0</v>
      </c>
      <c r="N487" s="19">
        <f t="shared" ca="1" si="515"/>
        <v>0</v>
      </c>
      <c r="Q487" s="198" cm="1">
        <f t="array" ref="Q487">IFERROR(MATCH(TRUE,INDEX($B$14:$B$117&gt;=P487,0),0),"")</f>
        <v>1</v>
      </c>
      <c r="R487" s="194">
        <f t="shared" ca="1" si="459"/>
        <v>3.2000000000000006E-3</v>
      </c>
      <c r="U487" s="194">
        <f t="shared" si="516"/>
        <v>0</v>
      </c>
      <c r="V487" s="19">
        <f ca="1"/>
        <v>0</v>
      </c>
      <c r="W487" s="19">
        <f t="shared" ca="1" si="517"/>
        <v>0</v>
      </c>
      <c r="Z487" s="198" cm="1">
        <f t="array" ref="Z487">IFERROR(MATCH(TRUE,INDEX($B$14:$B$117&gt;=Y487,0),0),"")</f>
        <v>1</v>
      </c>
      <c r="AA487" s="194">
        <f t="shared" ca="1" si="460"/>
        <v>3.2000000000000006E-3</v>
      </c>
      <c r="AD487" s="194">
        <f t="shared" si="461"/>
        <v>0</v>
      </c>
      <c r="AE487" s="19">
        <f ca="1"/>
        <v>0</v>
      </c>
      <c r="AF487" s="19">
        <f t="shared" ca="1" si="462"/>
        <v>0</v>
      </c>
      <c r="AI487" s="198" cm="1">
        <f t="array" ref="AI487">IFERROR(MATCH(TRUE,INDEX($B$14:$B$117&gt;=AH487,0),0),"")</f>
        <v>1</v>
      </c>
      <c r="AJ487" s="194">
        <f t="shared" ca="1" si="463"/>
        <v>3.2000000000000006E-3</v>
      </c>
      <c r="AM487" s="194">
        <f t="shared" si="464"/>
        <v>0</v>
      </c>
      <c r="AN487" s="19">
        <f ca="1"/>
        <v>0</v>
      </c>
      <c r="AO487" s="19">
        <f t="shared" ca="1" si="465"/>
        <v>0</v>
      </c>
      <c r="AR487" s="198" cm="1">
        <f t="array" ref="AR487">IFERROR(MATCH(TRUE,INDEX($B$14:$B$117&gt;=AQ487,0),0),"")</f>
        <v>1</v>
      </c>
      <c r="AS487" s="194">
        <f t="shared" ca="1" si="466"/>
        <v>3.2000000000000006E-3</v>
      </c>
      <c r="AV487" s="194">
        <f t="shared" si="467"/>
        <v>0</v>
      </c>
      <c r="AW487" s="19">
        <f ca="1"/>
        <v>0</v>
      </c>
      <c r="AX487" s="19">
        <f t="shared" ca="1" si="468"/>
        <v>0</v>
      </c>
      <c r="BA487" s="198" cm="1">
        <f t="array" ref="BA487">IFERROR(MATCH(TRUE,INDEX($B$14:$B$117&gt;=AZ487,0),0),"")</f>
        <v>1</v>
      </c>
      <c r="BB487" s="194">
        <f t="shared" ca="1" si="469"/>
        <v>3.2000000000000006E-3</v>
      </c>
      <c r="BE487" s="194">
        <f t="shared" si="470"/>
        <v>0</v>
      </c>
      <c r="BF487" s="19">
        <f ca="1"/>
        <v>0</v>
      </c>
      <c r="BG487" s="19">
        <f t="shared" ca="1" si="471"/>
        <v>0</v>
      </c>
      <c r="BJ487" s="198" cm="1">
        <f t="array" ref="BJ487">IFERROR(MATCH(TRUE,INDEX($B$14:$B$117&gt;=BI487,0),0),"")</f>
        <v>1</v>
      </c>
      <c r="BK487" s="194">
        <f t="shared" ca="1" si="472"/>
        <v>3.2000000000000006E-3</v>
      </c>
      <c r="BN487" s="194">
        <f t="shared" si="473"/>
        <v>0</v>
      </c>
      <c r="BO487" s="19">
        <f ca="1"/>
        <v>0</v>
      </c>
      <c r="BP487" s="19">
        <f t="shared" ca="1" si="474"/>
        <v>0</v>
      </c>
      <c r="BS487" s="198" cm="1">
        <f t="array" ref="BS487">IFERROR(MATCH(TRUE,INDEX($B$14:$B$117&gt;=BR487,0),0),"")</f>
        <v>1</v>
      </c>
      <c r="BT487" s="194">
        <f t="shared" ca="1" si="475"/>
        <v>3.2000000000000006E-3</v>
      </c>
      <c r="BW487" s="194">
        <f t="shared" si="476"/>
        <v>0</v>
      </c>
      <c r="BX487" s="19">
        <f ca="1"/>
        <v>0</v>
      </c>
      <c r="BY487" s="19">
        <f t="shared" ca="1" si="477"/>
        <v>0</v>
      </c>
      <c r="CB487" s="198" cm="1">
        <f t="array" ref="CB487">IFERROR(MATCH(TRUE,INDEX($B$14:$B$117&gt;=CA487,0),0),"")</f>
        <v>1</v>
      </c>
      <c r="CC487" s="194">
        <f t="shared" ca="1" si="478"/>
        <v>3.2000000000000006E-3</v>
      </c>
      <c r="CF487" s="194">
        <f t="shared" si="479"/>
        <v>0</v>
      </c>
      <c r="CG487" s="19">
        <f ca="1"/>
        <v>0</v>
      </c>
      <c r="CH487" s="19">
        <f t="shared" ca="1" si="480"/>
        <v>0</v>
      </c>
      <c r="CK487" s="198" cm="1">
        <f t="array" ref="CK487">IFERROR(MATCH(TRUE,INDEX($B$14:$B$117&gt;=CJ487,0),0),"")</f>
        <v>1</v>
      </c>
      <c r="CL487" s="194">
        <f t="shared" ca="1" si="481"/>
        <v>3.2000000000000006E-3</v>
      </c>
      <c r="CO487" s="194">
        <f t="shared" si="482"/>
        <v>0</v>
      </c>
      <c r="CP487" s="19">
        <f ca="1"/>
        <v>0</v>
      </c>
      <c r="CQ487" s="19">
        <f t="shared" ca="1" si="483"/>
        <v>0</v>
      </c>
      <c r="CT487" s="198" cm="1">
        <f t="array" ref="CT487">IFERROR(MATCH(TRUE,INDEX($B$14:$B$117&gt;=CS487,0),0),"")</f>
        <v>1</v>
      </c>
      <c r="CU487" s="194">
        <f t="shared" ca="1" si="484"/>
        <v>3.2000000000000006E-3</v>
      </c>
      <c r="CX487" s="194">
        <f t="shared" si="485"/>
        <v>0</v>
      </c>
      <c r="CY487" s="19" t="e">
        <f ca="1"/>
        <v>#N/A</v>
      </c>
      <c r="CZ487" s="19" t="e">
        <f t="shared" ca="1" si="486"/>
        <v>#N/A</v>
      </c>
      <c r="DC487" s="198" cm="1">
        <f t="array" ref="DC487">IFERROR(MATCH(TRUE,INDEX($B$14:$B$117&gt;=DB487,0),0),"")</f>
        <v>1</v>
      </c>
      <c r="DD487" s="194">
        <f t="shared" ca="1" si="487"/>
        <v>3.2000000000000006E-3</v>
      </c>
      <c r="DG487" s="194">
        <f t="shared" si="488"/>
        <v>0</v>
      </c>
      <c r="DH487" s="19" t="e">
        <f ca="1"/>
        <v>#N/A</v>
      </c>
      <c r="DI487" s="19" t="e">
        <f t="shared" ca="1" si="489"/>
        <v>#N/A</v>
      </c>
      <c r="DL487" s="198" cm="1">
        <f t="array" ref="DL487">IFERROR(MATCH(TRUE,INDEX($B$14:$B$117&gt;=DK487,0),0),"")</f>
        <v>1</v>
      </c>
      <c r="DM487" s="194">
        <f t="shared" ca="1" si="490"/>
        <v>3.2000000000000006E-3</v>
      </c>
      <c r="DP487" s="194">
        <f t="shared" si="491"/>
        <v>0</v>
      </c>
      <c r="DQ487" s="19" t="e">
        <f ca="1"/>
        <v>#N/A</v>
      </c>
      <c r="DR487" s="19" t="e">
        <f t="shared" ca="1" si="492"/>
        <v>#N/A</v>
      </c>
      <c r="DU487" s="198" cm="1">
        <f t="array" ref="DU487">IFERROR(MATCH(TRUE,INDEX($B$14:$B$117&gt;=DT487,0),0),"")</f>
        <v>1</v>
      </c>
      <c r="DV487" s="194">
        <f t="shared" ca="1" si="493"/>
        <v>3.2000000000000006E-3</v>
      </c>
      <c r="DY487" s="194">
        <f t="shared" si="494"/>
        <v>0</v>
      </c>
      <c r="DZ487" s="19" t="e">
        <f ca="1"/>
        <v>#N/A</v>
      </c>
      <c r="EA487" s="19" t="e">
        <f t="shared" ca="1" si="495"/>
        <v>#N/A</v>
      </c>
      <c r="ED487" s="198" cm="1">
        <f t="array" ref="ED487">IFERROR(MATCH(TRUE,INDEX($B$14:$B$117&gt;=EC487,0),0),"")</f>
        <v>1</v>
      </c>
      <c r="EE487" s="194">
        <f t="shared" ca="1" si="496"/>
        <v>3.2000000000000006E-3</v>
      </c>
      <c r="EH487" s="194">
        <f t="shared" si="497"/>
        <v>0</v>
      </c>
      <c r="EI487" s="19" t="e">
        <f ca="1"/>
        <v>#N/A</v>
      </c>
      <c r="EJ487" s="19" t="e">
        <f t="shared" ca="1" si="498"/>
        <v>#N/A</v>
      </c>
      <c r="EM487" s="198" cm="1">
        <f t="array" ref="EM487">IFERROR(MATCH(TRUE,INDEX($B$14:$B$117&gt;=EL487,0),0),"")</f>
        <v>1</v>
      </c>
      <c r="EN487" s="194">
        <f t="shared" ca="1" si="499"/>
        <v>3.2000000000000006E-3</v>
      </c>
      <c r="EQ487" s="194">
        <f t="shared" si="500"/>
        <v>0</v>
      </c>
      <c r="ER487" s="19" t="e">
        <f ca="1"/>
        <v>#N/A</v>
      </c>
      <c r="ES487" s="19" t="e">
        <f t="shared" ca="1" si="501"/>
        <v>#N/A</v>
      </c>
      <c r="EV487" s="198" cm="1">
        <f t="array" ref="EV487">IFERROR(MATCH(TRUE,INDEX($B$14:$B$117&gt;=EU487,0),0),"")</f>
        <v>1</v>
      </c>
      <c r="EW487" s="194">
        <f t="shared" ca="1" si="502"/>
        <v>3.2000000000000006E-3</v>
      </c>
      <c r="EZ487" s="194">
        <f t="shared" si="503"/>
        <v>0</v>
      </c>
      <c r="FA487" s="19" t="e">
        <f ca="1"/>
        <v>#N/A</v>
      </c>
      <c r="FB487" s="19" t="e">
        <f t="shared" ca="1" si="504"/>
        <v>#N/A</v>
      </c>
      <c r="FE487" s="198" cm="1">
        <f t="array" ref="FE487">IFERROR(MATCH(TRUE,INDEX($B$14:$B$117&gt;=FD487,0),0),"")</f>
        <v>1</v>
      </c>
      <c r="FF487" s="194">
        <f t="shared" ca="1" si="505"/>
        <v>3.2000000000000006E-3</v>
      </c>
      <c r="FI487" s="194">
        <f t="shared" si="506"/>
        <v>0</v>
      </c>
      <c r="FJ487" s="19" t="e">
        <f ca="1"/>
        <v>#N/A</v>
      </c>
      <c r="FK487" s="19" t="e">
        <f t="shared" ca="1" si="507"/>
        <v>#N/A</v>
      </c>
      <c r="FN487" s="198" cm="1">
        <f t="array" ref="FN487">IFERROR(MATCH(TRUE,INDEX($B$14:$B$117&gt;=FM487,0),0),"")</f>
        <v>1</v>
      </c>
      <c r="FO487" s="194">
        <f t="shared" ca="1" si="508"/>
        <v>3.2000000000000006E-3</v>
      </c>
      <c r="FR487" s="194">
        <f t="shared" si="509"/>
        <v>0</v>
      </c>
      <c r="FS487" s="19" t="e">
        <f ca="1"/>
        <v>#N/A</v>
      </c>
      <c r="FT487" s="19" t="e">
        <f t="shared" ca="1" si="510"/>
        <v>#N/A</v>
      </c>
      <c r="FW487" s="198" cm="1">
        <f t="array" ref="FW487">IFERROR(MATCH(TRUE,INDEX($B$14:$B$117&gt;=FV487,0),0),"")</f>
        <v>1</v>
      </c>
      <c r="FX487" s="194">
        <f t="shared" ca="1" si="511"/>
        <v>3.2000000000000006E-3</v>
      </c>
      <c r="GA487" s="194">
        <f t="shared" si="512"/>
        <v>0</v>
      </c>
      <c r="GB487" s="19" t="e">
        <f ca="1"/>
        <v>#N/A</v>
      </c>
      <c r="GC487" s="19" t="e">
        <f t="shared" ca="1" si="513"/>
        <v>#N/A</v>
      </c>
    </row>
    <row r="488" spans="8:185" x14ac:dyDescent="0.2">
      <c r="H488" s="198" cm="1">
        <f t="array" ref="H488">IFERROR(MATCH(TRUE,INDEX($B$14:$B$117&gt;=G488,0),0),"")</f>
        <v>1</v>
      </c>
      <c r="I488" s="194">
        <f t="shared" ca="1" si="458"/>
        <v>3.2000000000000006E-3</v>
      </c>
      <c r="L488" s="194">
        <f t="shared" si="514"/>
        <v>0</v>
      </c>
      <c r="M488" s="19">
        <f ca="1"/>
        <v>0</v>
      </c>
      <c r="N488" s="19">
        <f t="shared" ca="1" si="515"/>
        <v>0</v>
      </c>
      <c r="Q488" s="198" cm="1">
        <f t="array" ref="Q488">IFERROR(MATCH(TRUE,INDEX($B$14:$B$117&gt;=P488,0),0),"")</f>
        <v>1</v>
      </c>
      <c r="R488" s="194">
        <f t="shared" ca="1" si="459"/>
        <v>3.2000000000000006E-3</v>
      </c>
      <c r="U488" s="194">
        <f t="shared" si="516"/>
        <v>0</v>
      </c>
      <c r="V488" s="19">
        <f ca="1"/>
        <v>0</v>
      </c>
      <c r="W488" s="19">
        <f t="shared" ca="1" si="517"/>
        <v>0</v>
      </c>
      <c r="Z488" s="198" cm="1">
        <f t="array" ref="Z488">IFERROR(MATCH(TRUE,INDEX($B$14:$B$117&gt;=Y488,0),0),"")</f>
        <v>1</v>
      </c>
      <c r="AA488" s="194">
        <f t="shared" ca="1" si="460"/>
        <v>3.2000000000000006E-3</v>
      </c>
      <c r="AD488" s="194">
        <f t="shared" si="461"/>
        <v>0</v>
      </c>
      <c r="AE488" s="19">
        <f ca="1"/>
        <v>0</v>
      </c>
      <c r="AF488" s="19">
        <f t="shared" ca="1" si="462"/>
        <v>0</v>
      </c>
      <c r="AI488" s="198" cm="1">
        <f t="array" ref="AI488">IFERROR(MATCH(TRUE,INDEX($B$14:$B$117&gt;=AH488,0),0),"")</f>
        <v>1</v>
      </c>
      <c r="AJ488" s="194">
        <f t="shared" ca="1" si="463"/>
        <v>3.2000000000000006E-3</v>
      </c>
      <c r="AM488" s="194">
        <f t="shared" si="464"/>
        <v>0</v>
      </c>
      <c r="AN488" s="19">
        <f ca="1"/>
        <v>0</v>
      </c>
      <c r="AO488" s="19">
        <f t="shared" ca="1" si="465"/>
        <v>0</v>
      </c>
      <c r="AR488" s="198" cm="1">
        <f t="array" ref="AR488">IFERROR(MATCH(TRUE,INDEX($B$14:$B$117&gt;=AQ488,0),0),"")</f>
        <v>1</v>
      </c>
      <c r="AS488" s="194">
        <f t="shared" ca="1" si="466"/>
        <v>3.2000000000000006E-3</v>
      </c>
      <c r="AV488" s="194">
        <f t="shared" si="467"/>
        <v>0</v>
      </c>
      <c r="AW488" s="19">
        <f ca="1"/>
        <v>0</v>
      </c>
      <c r="AX488" s="19">
        <f t="shared" ca="1" si="468"/>
        <v>0</v>
      </c>
      <c r="BA488" s="198" cm="1">
        <f t="array" ref="BA488">IFERROR(MATCH(TRUE,INDEX($B$14:$B$117&gt;=AZ488,0),0),"")</f>
        <v>1</v>
      </c>
      <c r="BB488" s="194">
        <f t="shared" ca="1" si="469"/>
        <v>3.2000000000000006E-3</v>
      </c>
      <c r="BE488" s="194">
        <f t="shared" si="470"/>
        <v>0</v>
      </c>
      <c r="BF488" s="19">
        <f ca="1"/>
        <v>0</v>
      </c>
      <c r="BG488" s="19">
        <f t="shared" ca="1" si="471"/>
        <v>0</v>
      </c>
      <c r="BJ488" s="198" cm="1">
        <f t="array" ref="BJ488">IFERROR(MATCH(TRUE,INDEX($B$14:$B$117&gt;=BI488,0),0),"")</f>
        <v>1</v>
      </c>
      <c r="BK488" s="194">
        <f t="shared" ca="1" si="472"/>
        <v>3.2000000000000006E-3</v>
      </c>
      <c r="BN488" s="194">
        <f t="shared" si="473"/>
        <v>0</v>
      </c>
      <c r="BO488" s="19">
        <f ca="1"/>
        <v>0</v>
      </c>
      <c r="BP488" s="19">
        <f t="shared" ca="1" si="474"/>
        <v>0</v>
      </c>
      <c r="BS488" s="198" cm="1">
        <f t="array" ref="BS488">IFERROR(MATCH(TRUE,INDEX($B$14:$B$117&gt;=BR488,0),0),"")</f>
        <v>1</v>
      </c>
      <c r="BT488" s="194">
        <f t="shared" ca="1" si="475"/>
        <v>3.2000000000000006E-3</v>
      </c>
      <c r="BW488" s="194">
        <f t="shared" si="476"/>
        <v>0</v>
      </c>
      <c r="BX488" s="19">
        <f ca="1"/>
        <v>0</v>
      </c>
      <c r="BY488" s="19">
        <f t="shared" ca="1" si="477"/>
        <v>0</v>
      </c>
      <c r="CB488" s="198" cm="1">
        <f t="array" ref="CB488">IFERROR(MATCH(TRUE,INDEX($B$14:$B$117&gt;=CA488,0),0),"")</f>
        <v>1</v>
      </c>
      <c r="CC488" s="194">
        <f t="shared" ca="1" si="478"/>
        <v>3.2000000000000006E-3</v>
      </c>
      <c r="CF488" s="194">
        <f t="shared" si="479"/>
        <v>0</v>
      </c>
      <c r="CG488" s="19">
        <f ca="1"/>
        <v>0</v>
      </c>
      <c r="CH488" s="19">
        <f t="shared" ca="1" si="480"/>
        <v>0</v>
      </c>
      <c r="CK488" s="198" cm="1">
        <f t="array" ref="CK488">IFERROR(MATCH(TRUE,INDEX($B$14:$B$117&gt;=CJ488,0),0),"")</f>
        <v>1</v>
      </c>
      <c r="CL488" s="194">
        <f t="shared" ca="1" si="481"/>
        <v>3.2000000000000006E-3</v>
      </c>
      <c r="CO488" s="194">
        <f t="shared" si="482"/>
        <v>0</v>
      </c>
      <c r="CP488" s="19">
        <f ca="1"/>
        <v>0</v>
      </c>
      <c r="CQ488" s="19">
        <f t="shared" ca="1" si="483"/>
        <v>0</v>
      </c>
      <c r="CT488" s="198" cm="1">
        <f t="array" ref="CT488">IFERROR(MATCH(TRUE,INDEX($B$14:$B$117&gt;=CS488,0),0),"")</f>
        <v>1</v>
      </c>
      <c r="CU488" s="194">
        <f t="shared" ca="1" si="484"/>
        <v>3.2000000000000006E-3</v>
      </c>
      <c r="CX488" s="194">
        <f t="shared" si="485"/>
        <v>0</v>
      </c>
      <c r="CY488" s="19" t="e">
        <f ca="1"/>
        <v>#N/A</v>
      </c>
      <c r="CZ488" s="19" t="e">
        <f t="shared" ca="1" si="486"/>
        <v>#N/A</v>
      </c>
      <c r="DC488" s="198" cm="1">
        <f t="array" ref="DC488">IFERROR(MATCH(TRUE,INDEX($B$14:$B$117&gt;=DB488,0),0),"")</f>
        <v>1</v>
      </c>
      <c r="DD488" s="194">
        <f t="shared" ca="1" si="487"/>
        <v>3.2000000000000006E-3</v>
      </c>
      <c r="DG488" s="194">
        <f t="shared" si="488"/>
        <v>0</v>
      </c>
      <c r="DH488" s="19" t="e">
        <f ca="1"/>
        <v>#N/A</v>
      </c>
      <c r="DI488" s="19" t="e">
        <f t="shared" ca="1" si="489"/>
        <v>#N/A</v>
      </c>
      <c r="DL488" s="198" cm="1">
        <f t="array" ref="DL488">IFERROR(MATCH(TRUE,INDEX($B$14:$B$117&gt;=DK488,0),0),"")</f>
        <v>1</v>
      </c>
      <c r="DM488" s="194">
        <f t="shared" ca="1" si="490"/>
        <v>3.2000000000000006E-3</v>
      </c>
      <c r="DP488" s="194">
        <f t="shared" si="491"/>
        <v>0</v>
      </c>
      <c r="DQ488" s="19" t="e">
        <f ca="1"/>
        <v>#N/A</v>
      </c>
      <c r="DR488" s="19" t="e">
        <f t="shared" ca="1" si="492"/>
        <v>#N/A</v>
      </c>
      <c r="DU488" s="198" cm="1">
        <f t="array" ref="DU488">IFERROR(MATCH(TRUE,INDEX($B$14:$B$117&gt;=DT488,0),0),"")</f>
        <v>1</v>
      </c>
      <c r="DV488" s="194">
        <f t="shared" ca="1" si="493"/>
        <v>3.2000000000000006E-3</v>
      </c>
      <c r="DY488" s="194">
        <f t="shared" si="494"/>
        <v>0</v>
      </c>
      <c r="DZ488" s="19" t="e">
        <f ca="1"/>
        <v>#N/A</v>
      </c>
      <c r="EA488" s="19" t="e">
        <f t="shared" ca="1" si="495"/>
        <v>#N/A</v>
      </c>
      <c r="ED488" s="198" cm="1">
        <f t="array" ref="ED488">IFERROR(MATCH(TRUE,INDEX($B$14:$B$117&gt;=EC488,0),0),"")</f>
        <v>1</v>
      </c>
      <c r="EE488" s="194">
        <f t="shared" ca="1" si="496"/>
        <v>3.2000000000000006E-3</v>
      </c>
      <c r="EH488" s="194">
        <f t="shared" si="497"/>
        <v>0</v>
      </c>
      <c r="EI488" s="19" t="e">
        <f ca="1"/>
        <v>#N/A</v>
      </c>
      <c r="EJ488" s="19" t="e">
        <f t="shared" ca="1" si="498"/>
        <v>#N/A</v>
      </c>
      <c r="EM488" s="198" cm="1">
        <f t="array" ref="EM488">IFERROR(MATCH(TRUE,INDEX($B$14:$B$117&gt;=EL488,0),0),"")</f>
        <v>1</v>
      </c>
      <c r="EN488" s="194">
        <f t="shared" ca="1" si="499"/>
        <v>3.2000000000000006E-3</v>
      </c>
      <c r="EQ488" s="194">
        <f t="shared" si="500"/>
        <v>0</v>
      </c>
      <c r="ER488" s="19" t="e">
        <f ca="1"/>
        <v>#N/A</v>
      </c>
      <c r="ES488" s="19" t="e">
        <f t="shared" ca="1" si="501"/>
        <v>#N/A</v>
      </c>
      <c r="EV488" s="198" cm="1">
        <f t="array" ref="EV488">IFERROR(MATCH(TRUE,INDEX($B$14:$B$117&gt;=EU488,0),0),"")</f>
        <v>1</v>
      </c>
      <c r="EW488" s="194">
        <f t="shared" ca="1" si="502"/>
        <v>3.2000000000000006E-3</v>
      </c>
      <c r="EZ488" s="194">
        <f t="shared" si="503"/>
        <v>0</v>
      </c>
      <c r="FA488" s="19" t="e">
        <f ca="1"/>
        <v>#N/A</v>
      </c>
      <c r="FB488" s="19" t="e">
        <f t="shared" ca="1" si="504"/>
        <v>#N/A</v>
      </c>
      <c r="FE488" s="198" cm="1">
        <f t="array" ref="FE488">IFERROR(MATCH(TRUE,INDEX($B$14:$B$117&gt;=FD488,0),0),"")</f>
        <v>1</v>
      </c>
      <c r="FF488" s="194">
        <f t="shared" ca="1" si="505"/>
        <v>3.2000000000000006E-3</v>
      </c>
      <c r="FI488" s="194">
        <f t="shared" si="506"/>
        <v>0</v>
      </c>
      <c r="FJ488" s="19" t="e">
        <f ca="1"/>
        <v>#N/A</v>
      </c>
      <c r="FK488" s="19" t="e">
        <f t="shared" ca="1" si="507"/>
        <v>#N/A</v>
      </c>
      <c r="FN488" s="198" cm="1">
        <f t="array" ref="FN488">IFERROR(MATCH(TRUE,INDEX($B$14:$B$117&gt;=FM488,0),0),"")</f>
        <v>1</v>
      </c>
      <c r="FO488" s="194">
        <f t="shared" ca="1" si="508"/>
        <v>3.2000000000000006E-3</v>
      </c>
      <c r="FR488" s="194">
        <f t="shared" si="509"/>
        <v>0</v>
      </c>
      <c r="FS488" s="19" t="e">
        <f ca="1"/>
        <v>#N/A</v>
      </c>
      <c r="FT488" s="19" t="e">
        <f t="shared" ca="1" si="510"/>
        <v>#N/A</v>
      </c>
      <c r="FW488" s="198" cm="1">
        <f t="array" ref="FW488">IFERROR(MATCH(TRUE,INDEX($B$14:$B$117&gt;=FV488,0),0),"")</f>
        <v>1</v>
      </c>
      <c r="FX488" s="194">
        <f t="shared" ca="1" si="511"/>
        <v>3.2000000000000006E-3</v>
      </c>
      <c r="GA488" s="194">
        <f t="shared" si="512"/>
        <v>0</v>
      </c>
      <c r="GB488" s="19" t="e">
        <f ca="1"/>
        <v>#N/A</v>
      </c>
      <c r="GC488" s="19" t="e">
        <f t="shared" ca="1" si="513"/>
        <v>#N/A</v>
      </c>
    </row>
    <row r="489" spans="8:185" x14ac:dyDescent="0.2">
      <c r="H489" s="198" cm="1">
        <f t="array" ref="H489">IFERROR(MATCH(TRUE,INDEX($B$14:$B$117&gt;=G489,0),0),"")</f>
        <v>1</v>
      </c>
      <c r="I489" s="194">
        <f t="shared" ca="1" si="458"/>
        <v>3.2000000000000006E-3</v>
      </c>
      <c r="L489" s="194">
        <f t="shared" si="514"/>
        <v>0</v>
      </c>
      <c r="M489" s="19">
        <f ca="1"/>
        <v>0</v>
      </c>
      <c r="N489" s="19">
        <f t="shared" ca="1" si="515"/>
        <v>0</v>
      </c>
      <c r="Q489" s="198" cm="1">
        <f t="array" ref="Q489">IFERROR(MATCH(TRUE,INDEX($B$14:$B$117&gt;=P489,0),0),"")</f>
        <v>1</v>
      </c>
      <c r="R489" s="194">
        <f t="shared" ca="1" si="459"/>
        <v>3.2000000000000006E-3</v>
      </c>
      <c r="U489" s="194">
        <f t="shared" si="516"/>
        <v>0</v>
      </c>
      <c r="V489" s="19">
        <f ca="1"/>
        <v>0</v>
      </c>
      <c r="W489" s="19">
        <f t="shared" ca="1" si="517"/>
        <v>0</v>
      </c>
      <c r="Z489" s="198" cm="1">
        <f t="array" ref="Z489">IFERROR(MATCH(TRUE,INDEX($B$14:$B$117&gt;=Y489,0),0),"")</f>
        <v>1</v>
      </c>
      <c r="AA489" s="194">
        <f t="shared" ca="1" si="460"/>
        <v>3.2000000000000006E-3</v>
      </c>
      <c r="AD489" s="194">
        <f t="shared" si="461"/>
        <v>0</v>
      </c>
      <c r="AE489" s="19">
        <f ca="1"/>
        <v>0</v>
      </c>
      <c r="AF489" s="19">
        <f t="shared" ca="1" si="462"/>
        <v>0</v>
      </c>
      <c r="AI489" s="198" cm="1">
        <f t="array" ref="AI489">IFERROR(MATCH(TRUE,INDEX($B$14:$B$117&gt;=AH489,0),0),"")</f>
        <v>1</v>
      </c>
      <c r="AJ489" s="194">
        <f t="shared" ca="1" si="463"/>
        <v>3.2000000000000006E-3</v>
      </c>
      <c r="AM489" s="194">
        <f t="shared" si="464"/>
        <v>0</v>
      </c>
      <c r="AN489" s="19">
        <f ca="1"/>
        <v>0</v>
      </c>
      <c r="AO489" s="19">
        <f t="shared" ca="1" si="465"/>
        <v>0</v>
      </c>
      <c r="AR489" s="198" cm="1">
        <f t="array" ref="AR489">IFERROR(MATCH(TRUE,INDEX($B$14:$B$117&gt;=AQ489,0),0),"")</f>
        <v>1</v>
      </c>
      <c r="AS489" s="194">
        <f t="shared" ca="1" si="466"/>
        <v>3.2000000000000006E-3</v>
      </c>
      <c r="AV489" s="194">
        <f t="shared" si="467"/>
        <v>0</v>
      </c>
      <c r="AW489" s="19">
        <f ca="1"/>
        <v>0</v>
      </c>
      <c r="AX489" s="19">
        <f t="shared" ca="1" si="468"/>
        <v>0</v>
      </c>
      <c r="BA489" s="198" cm="1">
        <f t="array" ref="BA489">IFERROR(MATCH(TRUE,INDEX($B$14:$B$117&gt;=AZ489,0),0),"")</f>
        <v>1</v>
      </c>
      <c r="BB489" s="194">
        <f t="shared" ca="1" si="469"/>
        <v>3.2000000000000006E-3</v>
      </c>
      <c r="BE489" s="194">
        <f t="shared" si="470"/>
        <v>0</v>
      </c>
      <c r="BF489" s="19">
        <f ca="1"/>
        <v>0</v>
      </c>
      <c r="BG489" s="19">
        <f t="shared" ca="1" si="471"/>
        <v>0</v>
      </c>
      <c r="BJ489" s="198" cm="1">
        <f t="array" ref="BJ489">IFERROR(MATCH(TRUE,INDEX($B$14:$B$117&gt;=BI489,0),0),"")</f>
        <v>1</v>
      </c>
      <c r="BK489" s="194">
        <f t="shared" ca="1" si="472"/>
        <v>3.2000000000000006E-3</v>
      </c>
      <c r="BN489" s="194">
        <f t="shared" si="473"/>
        <v>0</v>
      </c>
      <c r="BO489" s="19">
        <f ca="1"/>
        <v>0</v>
      </c>
      <c r="BP489" s="19">
        <f t="shared" ca="1" si="474"/>
        <v>0</v>
      </c>
      <c r="BS489" s="198" cm="1">
        <f t="array" ref="BS489">IFERROR(MATCH(TRUE,INDEX($B$14:$B$117&gt;=BR489,0),0),"")</f>
        <v>1</v>
      </c>
      <c r="BT489" s="194">
        <f t="shared" ca="1" si="475"/>
        <v>3.2000000000000006E-3</v>
      </c>
      <c r="BW489" s="194">
        <f t="shared" si="476"/>
        <v>0</v>
      </c>
      <c r="BX489" s="19">
        <f ca="1"/>
        <v>0</v>
      </c>
      <c r="BY489" s="19">
        <f t="shared" ca="1" si="477"/>
        <v>0</v>
      </c>
      <c r="CB489" s="198" cm="1">
        <f t="array" ref="CB489">IFERROR(MATCH(TRUE,INDEX($B$14:$B$117&gt;=CA489,0),0),"")</f>
        <v>1</v>
      </c>
      <c r="CC489" s="194">
        <f t="shared" ca="1" si="478"/>
        <v>3.2000000000000006E-3</v>
      </c>
      <c r="CF489" s="194">
        <f t="shared" si="479"/>
        <v>0</v>
      </c>
      <c r="CG489" s="19">
        <f ca="1"/>
        <v>0</v>
      </c>
      <c r="CH489" s="19">
        <f t="shared" ca="1" si="480"/>
        <v>0</v>
      </c>
      <c r="CK489" s="198" cm="1">
        <f t="array" ref="CK489">IFERROR(MATCH(TRUE,INDEX($B$14:$B$117&gt;=CJ489,0),0),"")</f>
        <v>1</v>
      </c>
      <c r="CL489" s="194">
        <f t="shared" ca="1" si="481"/>
        <v>3.2000000000000006E-3</v>
      </c>
      <c r="CO489" s="194">
        <f t="shared" si="482"/>
        <v>0</v>
      </c>
      <c r="CP489" s="19">
        <f ca="1"/>
        <v>0</v>
      </c>
      <c r="CQ489" s="19">
        <f t="shared" ca="1" si="483"/>
        <v>0</v>
      </c>
      <c r="CT489" s="198" cm="1">
        <f t="array" ref="CT489">IFERROR(MATCH(TRUE,INDEX($B$14:$B$117&gt;=CS489,0),0),"")</f>
        <v>1</v>
      </c>
      <c r="CU489" s="194">
        <f t="shared" ca="1" si="484"/>
        <v>3.2000000000000006E-3</v>
      </c>
      <c r="CX489" s="194">
        <f t="shared" si="485"/>
        <v>0</v>
      </c>
      <c r="CY489" s="19" t="e">
        <f ca="1"/>
        <v>#N/A</v>
      </c>
      <c r="CZ489" s="19" t="e">
        <f t="shared" ca="1" si="486"/>
        <v>#N/A</v>
      </c>
      <c r="DC489" s="198" cm="1">
        <f t="array" ref="DC489">IFERROR(MATCH(TRUE,INDEX($B$14:$B$117&gt;=DB489,0),0),"")</f>
        <v>1</v>
      </c>
      <c r="DD489" s="194">
        <f t="shared" ca="1" si="487"/>
        <v>3.2000000000000006E-3</v>
      </c>
      <c r="DG489" s="194">
        <f t="shared" si="488"/>
        <v>0</v>
      </c>
      <c r="DH489" s="19" t="e">
        <f ca="1"/>
        <v>#N/A</v>
      </c>
      <c r="DI489" s="19" t="e">
        <f t="shared" ca="1" si="489"/>
        <v>#N/A</v>
      </c>
      <c r="DL489" s="198" cm="1">
        <f t="array" ref="DL489">IFERROR(MATCH(TRUE,INDEX($B$14:$B$117&gt;=DK489,0),0),"")</f>
        <v>1</v>
      </c>
      <c r="DM489" s="194">
        <f t="shared" ca="1" si="490"/>
        <v>3.2000000000000006E-3</v>
      </c>
      <c r="DP489" s="194">
        <f t="shared" si="491"/>
        <v>0</v>
      </c>
      <c r="DQ489" s="19" t="e">
        <f ca="1"/>
        <v>#N/A</v>
      </c>
      <c r="DR489" s="19" t="e">
        <f t="shared" ca="1" si="492"/>
        <v>#N/A</v>
      </c>
      <c r="DU489" s="198" cm="1">
        <f t="array" ref="DU489">IFERROR(MATCH(TRUE,INDEX($B$14:$B$117&gt;=DT489,0),0),"")</f>
        <v>1</v>
      </c>
      <c r="DV489" s="194">
        <f t="shared" ca="1" si="493"/>
        <v>3.2000000000000006E-3</v>
      </c>
      <c r="DY489" s="194">
        <f t="shared" si="494"/>
        <v>0</v>
      </c>
      <c r="DZ489" s="19" t="e">
        <f ca="1"/>
        <v>#N/A</v>
      </c>
      <c r="EA489" s="19" t="e">
        <f t="shared" ca="1" si="495"/>
        <v>#N/A</v>
      </c>
      <c r="ED489" s="198" cm="1">
        <f t="array" ref="ED489">IFERROR(MATCH(TRUE,INDEX($B$14:$B$117&gt;=EC489,0),0),"")</f>
        <v>1</v>
      </c>
      <c r="EE489" s="194">
        <f t="shared" ca="1" si="496"/>
        <v>3.2000000000000006E-3</v>
      </c>
      <c r="EH489" s="194">
        <f t="shared" si="497"/>
        <v>0</v>
      </c>
      <c r="EI489" s="19" t="e">
        <f ca="1"/>
        <v>#N/A</v>
      </c>
      <c r="EJ489" s="19" t="e">
        <f t="shared" ca="1" si="498"/>
        <v>#N/A</v>
      </c>
      <c r="EM489" s="198" cm="1">
        <f t="array" ref="EM489">IFERROR(MATCH(TRUE,INDEX($B$14:$B$117&gt;=EL489,0),0),"")</f>
        <v>1</v>
      </c>
      <c r="EN489" s="194">
        <f t="shared" ca="1" si="499"/>
        <v>3.2000000000000006E-3</v>
      </c>
      <c r="EQ489" s="194">
        <f t="shared" si="500"/>
        <v>0</v>
      </c>
      <c r="ER489" s="19" t="e">
        <f ca="1"/>
        <v>#N/A</v>
      </c>
      <c r="ES489" s="19" t="e">
        <f t="shared" ca="1" si="501"/>
        <v>#N/A</v>
      </c>
      <c r="EV489" s="198" cm="1">
        <f t="array" ref="EV489">IFERROR(MATCH(TRUE,INDEX($B$14:$B$117&gt;=EU489,0),0),"")</f>
        <v>1</v>
      </c>
      <c r="EW489" s="194">
        <f t="shared" ca="1" si="502"/>
        <v>3.2000000000000006E-3</v>
      </c>
      <c r="EZ489" s="194">
        <f t="shared" si="503"/>
        <v>0</v>
      </c>
      <c r="FA489" s="19" t="e">
        <f ca="1"/>
        <v>#N/A</v>
      </c>
      <c r="FB489" s="19" t="e">
        <f t="shared" ca="1" si="504"/>
        <v>#N/A</v>
      </c>
      <c r="FE489" s="198" cm="1">
        <f t="array" ref="FE489">IFERROR(MATCH(TRUE,INDEX($B$14:$B$117&gt;=FD489,0),0),"")</f>
        <v>1</v>
      </c>
      <c r="FF489" s="194">
        <f t="shared" ca="1" si="505"/>
        <v>3.2000000000000006E-3</v>
      </c>
      <c r="FI489" s="194">
        <f t="shared" si="506"/>
        <v>0</v>
      </c>
      <c r="FJ489" s="19" t="e">
        <f ca="1"/>
        <v>#N/A</v>
      </c>
      <c r="FK489" s="19" t="e">
        <f t="shared" ca="1" si="507"/>
        <v>#N/A</v>
      </c>
      <c r="FN489" s="198" cm="1">
        <f t="array" ref="FN489">IFERROR(MATCH(TRUE,INDEX($B$14:$B$117&gt;=FM489,0),0),"")</f>
        <v>1</v>
      </c>
      <c r="FO489" s="194">
        <f t="shared" ca="1" si="508"/>
        <v>3.2000000000000006E-3</v>
      </c>
      <c r="FR489" s="194">
        <f t="shared" si="509"/>
        <v>0</v>
      </c>
      <c r="FS489" s="19" t="e">
        <f ca="1"/>
        <v>#N/A</v>
      </c>
      <c r="FT489" s="19" t="e">
        <f t="shared" ca="1" si="510"/>
        <v>#N/A</v>
      </c>
      <c r="FW489" s="198" cm="1">
        <f t="array" ref="FW489">IFERROR(MATCH(TRUE,INDEX($B$14:$B$117&gt;=FV489,0),0),"")</f>
        <v>1</v>
      </c>
      <c r="FX489" s="194">
        <f t="shared" ca="1" si="511"/>
        <v>3.2000000000000006E-3</v>
      </c>
      <c r="GA489" s="194">
        <f t="shared" si="512"/>
        <v>0</v>
      </c>
      <c r="GB489" s="19" t="e">
        <f ca="1"/>
        <v>#N/A</v>
      </c>
      <c r="GC489" s="19" t="e">
        <f t="shared" ca="1" si="513"/>
        <v>#N/A</v>
      </c>
    </row>
    <row r="490" spans="8:185" x14ac:dyDescent="0.2">
      <c r="H490" s="198" cm="1">
        <f t="array" ref="H490">IFERROR(MATCH(TRUE,INDEX($B$14:$B$117&gt;=G490,0),0),"")</f>
        <v>1</v>
      </c>
      <c r="I490" s="194">
        <f t="shared" ca="1" si="458"/>
        <v>3.2000000000000006E-3</v>
      </c>
      <c r="L490" s="194">
        <f t="shared" si="514"/>
        <v>0</v>
      </c>
      <c r="M490" s="19">
        <f ca="1"/>
        <v>0</v>
      </c>
      <c r="N490" s="19">
        <f t="shared" ca="1" si="515"/>
        <v>0</v>
      </c>
      <c r="Q490" s="198" cm="1">
        <f t="array" ref="Q490">IFERROR(MATCH(TRUE,INDEX($B$14:$B$117&gt;=P490,0),0),"")</f>
        <v>1</v>
      </c>
      <c r="R490" s="194">
        <f t="shared" ca="1" si="459"/>
        <v>3.2000000000000006E-3</v>
      </c>
      <c r="U490" s="194">
        <f t="shared" si="516"/>
        <v>0</v>
      </c>
      <c r="V490" s="19">
        <f ca="1"/>
        <v>0</v>
      </c>
      <c r="W490" s="19">
        <f t="shared" ca="1" si="517"/>
        <v>0</v>
      </c>
      <c r="Z490" s="198" cm="1">
        <f t="array" ref="Z490">IFERROR(MATCH(TRUE,INDEX($B$14:$B$117&gt;=Y490,0),0),"")</f>
        <v>1</v>
      </c>
      <c r="AA490" s="194">
        <f t="shared" ca="1" si="460"/>
        <v>3.2000000000000006E-3</v>
      </c>
      <c r="AD490" s="194">
        <f t="shared" si="461"/>
        <v>0</v>
      </c>
      <c r="AE490" s="19">
        <f ca="1"/>
        <v>0</v>
      </c>
      <c r="AF490" s="19">
        <f t="shared" ca="1" si="462"/>
        <v>0</v>
      </c>
      <c r="AI490" s="198" cm="1">
        <f t="array" ref="AI490">IFERROR(MATCH(TRUE,INDEX($B$14:$B$117&gt;=AH490,0),0),"")</f>
        <v>1</v>
      </c>
      <c r="AJ490" s="194">
        <f t="shared" ca="1" si="463"/>
        <v>3.2000000000000006E-3</v>
      </c>
      <c r="AM490" s="194">
        <f t="shared" si="464"/>
        <v>0</v>
      </c>
      <c r="AN490" s="19">
        <f ca="1"/>
        <v>0</v>
      </c>
      <c r="AO490" s="19">
        <f t="shared" ca="1" si="465"/>
        <v>0</v>
      </c>
      <c r="AR490" s="198" cm="1">
        <f t="array" ref="AR490">IFERROR(MATCH(TRUE,INDEX($B$14:$B$117&gt;=AQ490,0),0),"")</f>
        <v>1</v>
      </c>
      <c r="AS490" s="194">
        <f t="shared" ca="1" si="466"/>
        <v>3.2000000000000006E-3</v>
      </c>
      <c r="AV490" s="194">
        <f t="shared" si="467"/>
        <v>0</v>
      </c>
      <c r="AW490" s="19">
        <f ca="1"/>
        <v>0</v>
      </c>
      <c r="AX490" s="19">
        <f t="shared" ca="1" si="468"/>
        <v>0</v>
      </c>
      <c r="BA490" s="198" cm="1">
        <f t="array" ref="BA490">IFERROR(MATCH(TRUE,INDEX($B$14:$B$117&gt;=AZ490,0),0),"")</f>
        <v>1</v>
      </c>
      <c r="BB490" s="194">
        <f t="shared" ca="1" si="469"/>
        <v>3.2000000000000006E-3</v>
      </c>
      <c r="BE490" s="194">
        <f t="shared" si="470"/>
        <v>0</v>
      </c>
      <c r="BF490" s="19">
        <f ca="1"/>
        <v>0</v>
      </c>
      <c r="BG490" s="19">
        <f t="shared" ca="1" si="471"/>
        <v>0</v>
      </c>
      <c r="BJ490" s="198" cm="1">
        <f t="array" ref="BJ490">IFERROR(MATCH(TRUE,INDEX($B$14:$B$117&gt;=BI490,0),0),"")</f>
        <v>1</v>
      </c>
      <c r="BK490" s="194">
        <f t="shared" ca="1" si="472"/>
        <v>3.2000000000000006E-3</v>
      </c>
      <c r="BN490" s="194">
        <f t="shared" si="473"/>
        <v>0</v>
      </c>
      <c r="BO490" s="19">
        <f ca="1"/>
        <v>0</v>
      </c>
      <c r="BP490" s="19">
        <f t="shared" ca="1" si="474"/>
        <v>0</v>
      </c>
      <c r="BS490" s="198" cm="1">
        <f t="array" ref="BS490">IFERROR(MATCH(TRUE,INDEX($B$14:$B$117&gt;=BR490,0),0),"")</f>
        <v>1</v>
      </c>
      <c r="BT490" s="194">
        <f t="shared" ca="1" si="475"/>
        <v>3.2000000000000006E-3</v>
      </c>
      <c r="BW490" s="194">
        <f t="shared" si="476"/>
        <v>0</v>
      </c>
      <c r="BX490" s="19">
        <f ca="1"/>
        <v>0</v>
      </c>
      <c r="BY490" s="19">
        <f t="shared" ca="1" si="477"/>
        <v>0</v>
      </c>
      <c r="CB490" s="198" cm="1">
        <f t="array" ref="CB490">IFERROR(MATCH(TRUE,INDEX($B$14:$B$117&gt;=CA490,0),0),"")</f>
        <v>1</v>
      </c>
      <c r="CC490" s="194">
        <f t="shared" ca="1" si="478"/>
        <v>3.2000000000000006E-3</v>
      </c>
      <c r="CF490" s="194">
        <f t="shared" si="479"/>
        <v>0</v>
      </c>
      <c r="CG490" s="19">
        <f ca="1"/>
        <v>0</v>
      </c>
      <c r="CH490" s="19">
        <f t="shared" ca="1" si="480"/>
        <v>0</v>
      </c>
      <c r="CK490" s="198" cm="1">
        <f t="array" ref="CK490">IFERROR(MATCH(TRUE,INDEX($B$14:$B$117&gt;=CJ490,0),0),"")</f>
        <v>1</v>
      </c>
      <c r="CL490" s="194">
        <f t="shared" ca="1" si="481"/>
        <v>3.2000000000000006E-3</v>
      </c>
      <c r="CO490" s="194">
        <f t="shared" si="482"/>
        <v>0</v>
      </c>
      <c r="CP490" s="19">
        <f ca="1"/>
        <v>0</v>
      </c>
      <c r="CQ490" s="19">
        <f t="shared" ca="1" si="483"/>
        <v>0</v>
      </c>
      <c r="CT490" s="198" cm="1">
        <f t="array" ref="CT490">IFERROR(MATCH(TRUE,INDEX($B$14:$B$117&gt;=CS490,0),0),"")</f>
        <v>1</v>
      </c>
      <c r="CU490" s="194">
        <f t="shared" ca="1" si="484"/>
        <v>3.2000000000000006E-3</v>
      </c>
      <c r="CX490" s="194">
        <f t="shared" si="485"/>
        <v>0</v>
      </c>
      <c r="CY490" s="19" t="e">
        <f ca="1"/>
        <v>#N/A</v>
      </c>
      <c r="CZ490" s="19" t="e">
        <f t="shared" ca="1" si="486"/>
        <v>#N/A</v>
      </c>
      <c r="DC490" s="198" cm="1">
        <f t="array" ref="DC490">IFERROR(MATCH(TRUE,INDEX($B$14:$B$117&gt;=DB490,0),0),"")</f>
        <v>1</v>
      </c>
      <c r="DD490" s="194">
        <f t="shared" ca="1" si="487"/>
        <v>3.2000000000000006E-3</v>
      </c>
      <c r="DG490" s="194">
        <f t="shared" si="488"/>
        <v>0</v>
      </c>
      <c r="DH490" s="19" t="e">
        <f ca="1"/>
        <v>#N/A</v>
      </c>
      <c r="DI490" s="19" t="e">
        <f t="shared" ca="1" si="489"/>
        <v>#N/A</v>
      </c>
      <c r="DL490" s="198" cm="1">
        <f t="array" ref="DL490">IFERROR(MATCH(TRUE,INDEX($B$14:$B$117&gt;=DK490,0),0),"")</f>
        <v>1</v>
      </c>
      <c r="DM490" s="194">
        <f t="shared" ca="1" si="490"/>
        <v>3.2000000000000006E-3</v>
      </c>
      <c r="DP490" s="194">
        <f t="shared" si="491"/>
        <v>0</v>
      </c>
      <c r="DQ490" s="19" t="e">
        <f ca="1"/>
        <v>#N/A</v>
      </c>
      <c r="DR490" s="19" t="e">
        <f t="shared" ca="1" si="492"/>
        <v>#N/A</v>
      </c>
      <c r="DU490" s="198" cm="1">
        <f t="array" ref="DU490">IFERROR(MATCH(TRUE,INDEX($B$14:$B$117&gt;=DT490,0),0),"")</f>
        <v>1</v>
      </c>
      <c r="DV490" s="194">
        <f t="shared" ca="1" si="493"/>
        <v>3.2000000000000006E-3</v>
      </c>
      <c r="DY490" s="194">
        <f t="shared" si="494"/>
        <v>0</v>
      </c>
      <c r="DZ490" s="19" t="e">
        <f ca="1"/>
        <v>#N/A</v>
      </c>
      <c r="EA490" s="19" t="e">
        <f t="shared" ca="1" si="495"/>
        <v>#N/A</v>
      </c>
      <c r="ED490" s="198" cm="1">
        <f t="array" ref="ED490">IFERROR(MATCH(TRUE,INDEX($B$14:$B$117&gt;=EC490,0),0),"")</f>
        <v>1</v>
      </c>
      <c r="EE490" s="194">
        <f t="shared" ca="1" si="496"/>
        <v>3.2000000000000006E-3</v>
      </c>
      <c r="EH490" s="194">
        <f t="shared" si="497"/>
        <v>0</v>
      </c>
      <c r="EI490" s="19" t="e">
        <f ca="1"/>
        <v>#N/A</v>
      </c>
      <c r="EJ490" s="19" t="e">
        <f t="shared" ca="1" si="498"/>
        <v>#N/A</v>
      </c>
      <c r="EM490" s="198" cm="1">
        <f t="array" ref="EM490">IFERROR(MATCH(TRUE,INDEX($B$14:$B$117&gt;=EL490,0),0),"")</f>
        <v>1</v>
      </c>
      <c r="EN490" s="194">
        <f t="shared" ca="1" si="499"/>
        <v>3.2000000000000006E-3</v>
      </c>
      <c r="EQ490" s="194">
        <f t="shared" si="500"/>
        <v>0</v>
      </c>
      <c r="ER490" s="19" t="e">
        <f ca="1"/>
        <v>#N/A</v>
      </c>
      <c r="ES490" s="19" t="e">
        <f t="shared" ca="1" si="501"/>
        <v>#N/A</v>
      </c>
      <c r="EV490" s="198" cm="1">
        <f t="array" ref="EV490">IFERROR(MATCH(TRUE,INDEX($B$14:$B$117&gt;=EU490,0),0),"")</f>
        <v>1</v>
      </c>
      <c r="EW490" s="194">
        <f t="shared" ca="1" si="502"/>
        <v>3.2000000000000006E-3</v>
      </c>
      <c r="EZ490" s="194">
        <f t="shared" si="503"/>
        <v>0</v>
      </c>
      <c r="FA490" s="19" t="e">
        <f ca="1"/>
        <v>#N/A</v>
      </c>
      <c r="FB490" s="19" t="e">
        <f t="shared" ca="1" si="504"/>
        <v>#N/A</v>
      </c>
      <c r="FE490" s="198" cm="1">
        <f t="array" ref="FE490">IFERROR(MATCH(TRUE,INDEX($B$14:$B$117&gt;=FD490,0),0),"")</f>
        <v>1</v>
      </c>
      <c r="FF490" s="194">
        <f t="shared" ca="1" si="505"/>
        <v>3.2000000000000006E-3</v>
      </c>
      <c r="FI490" s="194">
        <f t="shared" si="506"/>
        <v>0</v>
      </c>
      <c r="FJ490" s="19" t="e">
        <f ca="1"/>
        <v>#N/A</v>
      </c>
      <c r="FK490" s="19" t="e">
        <f t="shared" ca="1" si="507"/>
        <v>#N/A</v>
      </c>
      <c r="FN490" s="198" cm="1">
        <f t="array" ref="FN490">IFERROR(MATCH(TRUE,INDEX($B$14:$B$117&gt;=FM490,0),0),"")</f>
        <v>1</v>
      </c>
      <c r="FO490" s="194">
        <f t="shared" ca="1" si="508"/>
        <v>3.2000000000000006E-3</v>
      </c>
      <c r="FR490" s="194">
        <f t="shared" si="509"/>
        <v>0</v>
      </c>
      <c r="FS490" s="19" t="e">
        <f ca="1"/>
        <v>#N/A</v>
      </c>
      <c r="FT490" s="19" t="e">
        <f t="shared" ca="1" si="510"/>
        <v>#N/A</v>
      </c>
      <c r="FW490" s="198" cm="1">
        <f t="array" ref="FW490">IFERROR(MATCH(TRUE,INDEX($B$14:$B$117&gt;=FV490,0),0),"")</f>
        <v>1</v>
      </c>
      <c r="FX490" s="194">
        <f t="shared" ca="1" si="511"/>
        <v>3.2000000000000006E-3</v>
      </c>
      <c r="GA490" s="194">
        <f t="shared" si="512"/>
        <v>0</v>
      </c>
      <c r="GB490" s="19" t="e">
        <f ca="1"/>
        <v>#N/A</v>
      </c>
      <c r="GC490" s="19" t="e">
        <f t="shared" ca="1" si="513"/>
        <v>#N/A</v>
      </c>
    </row>
    <row r="491" spans="8:185" x14ac:dyDescent="0.2">
      <c r="H491" s="198" cm="1">
        <f t="array" ref="H491">IFERROR(MATCH(TRUE,INDEX($B$14:$B$117&gt;=G491,0),0),"")</f>
        <v>1</v>
      </c>
      <c r="I491" s="194">
        <f t="shared" ca="1" si="458"/>
        <v>3.2000000000000006E-3</v>
      </c>
      <c r="L491" s="194">
        <f t="shared" si="514"/>
        <v>0</v>
      </c>
      <c r="M491" s="19">
        <f ca="1"/>
        <v>0</v>
      </c>
      <c r="N491" s="19">
        <f t="shared" ca="1" si="515"/>
        <v>0</v>
      </c>
      <c r="Q491" s="198" cm="1">
        <f t="array" ref="Q491">IFERROR(MATCH(TRUE,INDEX($B$14:$B$117&gt;=P491,0),0),"")</f>
        <v>1</v>
      </c>
      <c r="R491" s="194">
        <f t="shared" ca="1" si="459"/>
        <v>3.2000000000000006E-3</v>
      </c>
      <c r="U491" s="194">
        <f t="shared" si="516"/>
        <v>0</v>
      </c>
      <c r="V491" s="19">
        <f ca="1"/>
        <v>0</v>
      </c>
      <c r="W491" s="19">
        <f t="shared" ca="1" si="517"/>
        <v>0</v>
      </c>
      <c r="Z491" s="198" cm="1">
        <f t="array" ref="Z491">IFERROR(MATCH(TRUE,INDEX($B$14:$B$117&gt;=Y491,0),0),"")</f>
        <v>1</v>
      </c>
      <c r="AA491" s="194">
        <f t="shared" ca="1" si="460"/>
        <v>3.2000000000000006E-3</v>
      </c>
      <c r="AD491" s="194">
        <f t="shared" si="461"/>
        <v>0</v>
      </c>
      <c r="AE491" s="19">
        <f ca="1"/>
        <v>0</v>
      </c>
      <c r="AF491" s="19">
        <f t="shared" ca="1" si="462"/>
        <v>0</v>
      </c>
      <c r="AI491" s="198" cm="1">
        <f t="array" ref="AI491">IFERROR(MATCH(TRUE,INDEX($B$14:$B$117&gt;=AH491,0),0),"")</f>
        <v>1</v>
      </c>
      <c r="AJ491" s="194">
        <f t="shared" ca="1" si="463"/>
        <v>3.2000000000000006E-3</v>
      </c>
      <c r="AM491" s="194">
        <f t="shared" si="464"/>
        <v>0</v>
      </c>
      <c r="AN491" s="19">
        <f ca="1"/>
        <v>0</v>
      </c>
      <c r="AO491" s="19">
        <f t="shared" ca="1" si="465"/>
        <v>0</v>
      </c>
      <c r="AR491" s="198" cm="1">
        <f t="array" ref="AR491">IFERROR(MATCH(TRUE,INDEX($B$14:$B$117&gt;=AQ491,0),0),"")</f>
        <v>1</v>
      </c>
      <c r="AS491" s="194">
        <f t="shared" ca="1" si="466"/>
        <v>3.2000000000000006E-3</v>
      </c>
      <c r="AV491" s="194">
        <f t="shared" si="467"/>
        <v>0</v>
      </c>
      <c r="AW491" s="19">
        <f ca="1"/>
        <v>0</v>
      </c>
      <c r="AX491" s="19">
        <f t="shared" ca="1" si="468"/>
        <v>0</v>
      </c>
      <c r="BA491" s="198" cm="1">
        <f t="array" ref="BA491">IFERROR(MATCH(TRUE,INDEX($B$14:$B$117&gt;=AZ491,0),0),"")</f>
        <v>1</v>
      </c>
      <c r="BB491" s="194">
        <f t="shared" ca="1" si="469"/>
        <v>3.2000000000000006E-3</v>
      </c>
      <c r="BE491" s="194">
        <f t="shared" si="470"/>
        <v>0</v>
      </c>
      <c r="BF491" s="19">
        <f ca="1"/>
        <v>0</v>
      </c>
      <c r="BG491" s="19">
        <f t="shared" ca="1" si="471"/>
        <v>0</v>
      </c>
      <c r="BJ491" s="198" cm="1">
        <f t="array" ref="BJ491">IFERROR(MATCH(TRUE,INDEX($B$14:$B$117&gt;=BI491,0),0),"")</f>
        <v>1</v>
      </c>
      <c r="BK491" s="194">
        <f t="shared" ca="1" si="472"/>
        <v>3.2000000000000006E-3</v>
      </c>
      <c r="BN491" s="194">
        <f t="shared" si="473"/>
        <v>0</v>
      </c>
      <c r="BO491" s="19">
        <f ca="1"/>
        <v>0</v>
      </c>
      <c r="BP491" s="19">
        <f t="shared" ca="1" si="474"/>
        <v>0</v>
      </c>
      <c r="BS491" s="198" cm="1">
        <f t="array" ref="BS491">IFERROR(MATCH(TRUE,INDEX($B$14:$B$117&gt;=BR491,0),0),"")</f>
        <v>1</v>
      </c>
      <c r="BT491" s="194">
        <f t="shared" ca="1" si="475"/>
        <v>3.2000000000000006E-3</v>
      </c>
      <c r="BW491" s="194">
        <f t="shared" si="476"/>
        <v>0</v>
      </c>
      <c r="BX491" s="19">
        <f ca="1"/>
        <v>0</v>
      </c>
      <c r="BY491" s="19">
        <f t="shared" ca="1" si="477"/>
        <v>0</v>
      </c>
      <c r="CB491" s="198" cm="1">
        <f t="array" ref="CB491">IFERROR(MATCH(TRUE,INDEX($B$14:$B$117&gt;=CA491,0),0),"")</f>
        <v>1</v>
      </c>
      <c r="CC491" s="194">
        <f t="shared" ca="1" si="478"/>
        <v>3.2000000000000006E-3</v>
      </c>
      <c r="CF491" s="194">
        <f t="shared" si="479"/>
        <v>0</v>
      </c>
      <c r="CG491" s="19">
        <f ca="1"/>
        <v>0</v>
      </c>
      <c r="CH491" s="19">
        <f t="shared" ca="1" si="480"/>
        <v>0</v>
      </c>
      <c r="CK491" s="198" cm="1">
        <f t="array" ref="CK491">IFERROR(MATCH(TRUE,INDEX($B$14:$B$117&gt;=CJ491,0),0),"")</f>
        <v>1</v>
      </c>
      <c r="CL491" s="194">
        <f t="shared" ca="1" si="481"/>
        <v>3.2000000000000006E-3</v>
      </c>
      <c r="CO491" s="194">
        <f t="shared" si="482"/>
        <v>0</v>
      </c>
      <c r="CP491" s="19">
        <f ca="1"/>
        <v>0</v>
      </c>
      <c r="CQ491" s="19">
        <f t="shared" ca="1" si="483"/>
        <v>0</v>
      </c>
      <c r="CT491" s="198" cm="1">
        <f t="array" ref="CT491">IFERROR(MATCH(TRUE,INDEX($B$14:$B$117&gt;=CS491,0),0),"")</f>
        <v>1</v>
      </c>
      <c r="CU491" s="194">
        <f t="shared" ca="1" si="484"/>
        <v>3.2000000000000006E-3</v>
      </c>
      <c r="CX491" s="194">
        <f t="shared" si="485"/>
        <v>0</v>
      </c>
      <c r="CY491" s="19" t="e">
        <f ca="1"/>
        <v>#N/A</v>
      </c>
      <c r="CZ491" s="19" t="e">
        <f t="shared" ca="1" si="486"/>
        <v>#N/A</v>
      </c>
      <c r="DC491" s="198" cm="1">
        <f t="array" ref="DC491">IFERROR(MATCH(TRUE,INDEX($B$14:$B$117&gt;=DB491,0),0),"")</f>
        <v>1</v>
      </c>
      <c r="DD491" s="194">
        <f t="shared" ca="1" si="487"/>
        <v>3.2000000000000006E-3</v>
      </c>
      <c r="DG491" s="194">
        <f t="shared" si="488"/>
        <v>0</v>
      </c>
      <c r="DH491" s="19" t="e">
        <f ca="1"/>
        <v>#N/A</v>
      </c>
      <c r="DI491" s="19" t="e">
        <f t="shared" ca="1" si="489"/>
        <v>#N/A</v>
      </c>
      <c r="DL491" s="198" cm="1">
        <f t="array" ref="DL491">IFERROR(MATCH(TRUE,INDEX($B$14:$B$117&gt;=DK491,0),0),"")</f>
        <v>1</v>
      </c>
      <c r="DM491" s="194">
        <f t="shared" ca="1" si="490"/>
        <v>3.2000000000000006E-3</v>
      </c>
      <c r="DP491" s="194">
        <f t="shared" si="491"/>
        <v>0</v>
      </c>
      <c r="DQ491" s="19" t="e">
        <f ca="1"/>
        <v>#N/A</v>
      </c>
      <c r="DR491" s="19" t="e">
        <f t="shared" ca="1" si="492"/>
        <v>#N/A</v>
      </c>
      <c r="DU491" s="198" cm="1">
        <f t="array" ref="DU491">IFERROR(MATCH(TRUE,INDEX($B$14:$B$117&gt;=DT491,0),0),"")</f>
        <v>1</v>
      </c>
      <c r="DV491" s="194">
        <f t="shared" ca="1" si="493"/>
        <v>3.2000000000000006E-3</v>
      </c>
      <c r="DY491" s="194">
        <f t="shared" si="494"/>
        <v>0</v>
      </c>
      <c r="DZ491" s="19" t="e">
        <f ca="1"/>
        <v>#N/A</v>
      </c>
      <c r="EA491" s="19" t="e">
        <f t="shared" ca="1" si="495"/>
        <v>#N/A</v>
      </c>
      <c r="ED491" s="198" cm="1">
        <f t="array" ref="ED491">IFERROR(MATCH(TRUE,INDEX($B$14:$B$117&gt;=EC491,0),0),"")</f>
        <v>1</v>
      </c>
      <c r="EE491" s="194">
        <f t="shared" ca="1" si="496"/>
        <v>3.2000000000000006E-3</v>
      </c>
      <c r="EH491" s="194">
        <f t="shared" si="497"/>
        <v>0</v>
      </c>
      <c r="EI491" s="19" t="e">
        <f ca="1"/>
        <v>#N/A</v>
      </c>
      <c r="EJ491" s="19" t="e">
        <f t="shared" ca="1" si="498"/>
        <v>#N/A</v>
      </c>
      <c r="EM491" s="198" cm="1">
        <f t="array" ref="EM491">IFERROR(MATCH(TRUE,INDEX($B$14:$B$117&gt;=EL491,0),0),"")</f>
        <v>1</v>
      </c>
      <c r="EN491" s="194">
        <f t="shared" ca="1" si="499"/>
        <v>3.2000000000000006E-3</v>
      </c>
      <c r="EQ491" s="194">
        <f t="shared" si="500"/>
        <v>0</v>
      </c>
      <c r="ER491" s="19" t="e">
        <f ca="1"/>
        <v>#N/A</v>
      </c>
      <c r="ES491" s="19" t="e">
        <f t="shared" ca="1" si="501"/>
        <v>#N/A</v>
      </c>
      <c r="EV491" s="198" cm="1">
        <f t="array" ref="EV491">IFERROR(MATCH(TRUE,INDEX($B$14:$B$117&gt;=EU491,0),0),"")</f>
        <v>1</v>
      </c>
      <c r="EW491" s="194">
        <f t="shared" ca="1" si="502"/>
        <v>3.2000000000000006E-3</v>
      </c>
      <c r="EZ491" s="194">
        <f t="shared" si="503"/>
        <v>0</v>
      </c>
      <c r="FA491" s="19" t="e">
        <f ca="1"/>
        <v>#N/A</v>
      </c>
      <c r="FB491" s="19" t="e">
        <f t="shared" ca="1" si="504"/>
        <v>#N/A</v>
      </c>
      <c r="FE491" s="198" cm="1">
        <f t="array" ref="FE491">IFERROR(MATCH(TRUE,INDEX($B$14:$B$117&gt;=FD491,0),0),"")</f>
        <v>1</v>
      </c>
      <c r="FF491" s="194">
        <f t="shared" ca="1" si="505"/>
        <v>3.2000000000000006E-3</v>
      </c>
      <c r="FI491" s="194">
        <f t="shared" si="506"/>
        <v>0</v>
      </c>
      <c r="FJ491" s="19" t="e">
        <f ca="1"/>
        <v>#N/A</v>
      </c>
      <c r="FK491" s="19" t="e">
        <f t="shared" ca="1" si="507"/>
        <v>#N/A</v>
      </c>
      <c r="FN491" s="198" cm="1">
        <f t="array" ref="FN491">IFERROR(MATCH(TRUE,INDEX($B$14:$B$117&gt;=FM491,0),0),"")</f>
        <v>1</v>
      </c>
      <c r="FO491" s="194">
        <f t="shared" ca="1" si="508"/>
        <v>3.2000000000000006E-3</v>
      </c>
      <c r="FR491" s="194">
        <f t="shared" si="509"/>
        <v>0</v>
      </c>
      <c r="FS491" s="19" t="e">
        <f ca="1"/>
        <v>#N/A</v>
      </c>
      <c r="FT491" s="19" t="e">
        <f t="shared" ca="1" si="510"/>
        <v>#N/A</v>
      </c>
      <c r="FW491" s="198" cm="1">
        <f t="array" ref="FW491">IFERROR(MATCH(TRUE,INDEX($B$14:$B$117&gt;=FV491,0),0),"")</f>
        <v>1</v>
      </c>
      <c r="FX491" s="194">
        <f t="shared" ca="1" si="511"/>
        <v>3.2000000000000006E-3</v>
      </c>
      <c r="GA491" s="194">
        <f t="shared" si="512"/>
        <v>0</v>
      </c>
      <c r="GB491" s="19" t="e">
        <f ca="1"/>
        <v>#N/A</v>
      </c>
      <c r="GC491" s="19" t="e">
        <f t="shared" ca="1" si="513"/>
        <v>#N/A</v>
      </c>
    </row>
    <row r="492" spans="8:185" x14ac:dyDescent="0.2">
      <c r="H492" s="198" cm="1">
        <f t="array" ref="H492">IFERROR(MATCH(TRUE,INDEX($B$14:$B$117&gt;=G492,0),0),"")</f>
        <v>1</v>
      </c>
      <c r="I492" s="194">
        <f t="shared" ca="1" si="458"/>
        <v>3.2000000000000006E-3</v>
      </c>
      <c r="L492" s="194">
        <f t="shared" si="514"/>
        <v>0</v>
      </c>
      <c r="M492" s="19">
        <f ca="1"/>
        <v>0</v>
      </c>
      <c r="N492" s="19">
        <f t="shared" ca="1" si="515"/>
        <v>0</v>
      </c>
      <c r="Q492" s="198" cm="1">
        <f t="array" ref="Q492">IFERROR(MATCH(TRUE,INDEX($B$14:$B$117&gt;=P492,0),0),"")</f>
        <v>1</v>
      </c>
      <c r="R492" s="194">
        <f t="shared" ca="1" si="459"/>
        <v>3.2000000000000006E-3</v>
      </c>
      <c r="U492" s="194">
        <f t="shared" si="516"/>
        <v>0</v>
      </c>
      <c r="V492" s="19">
        <f ca="1"/>
        <v>0</v>
      </c>
      <c r="W492" s="19">
        <f t="shared" ca="1" si="517"/>
        <v>0</v>
      </c>
      <c r="Z492" s="198" cm="1">
        <f t="array" ref="Z492">IFERROR(MATCH(TRUE,INDEX($B$14:$B$117&gt;=Y492,0),0),"")</f>
        <v>1</v>
      </c>
      <c r="AA492" s="194">
        <f t="shared" ca="1" si="460"/>
        <v>3.2000000000000006E-3</v>
      </c>
      <c r="AD492" s="194">
        <f t="shared" si="461"/>
        <v>0</v>
      </c>
      <c r="AE492" s="19">
        <f ca="1"/>
        <v>0</v>
      </c>
      <c r="AF492" s="19">
        <f t="shared" ca="1" si="462"/>
        <v>0</v>
      </c>
      <c r="AI492" s="198" cm="1">
        <f t="array" ref="AI492">IFERROR(MATCH(TRUE,INDEX($B$14:$B$117&gt;=AH492,0),0),"")</f>
        <v>1</v>
      </c>
      <c r="AJ492" s="194">
        <f t="shared" ca="1" si="463"/>
        <v>3.2000000000000006E-3</v>
      </c>
      <c r="AM492" s="194">
        <f t="shared" si="464"/>
        <v>0</v>
      </c>
      <c r="AN492" s="19">
        <f ca="1"/>
        <v>0</v>
      </c>
      <c r="AO492" s="19">
        <f t="shared" ca="1" si="465"/>
        <v>0</v>
      </c>
      <c r="AR492" s="198" cm="1">
        <f t="array" ref="AR492">IFERROR(MATCH(TRUE,INDEX($B$14:$B$117&gt;=AQ492,0),0),"")</f>
        <v>1</v>
      </c>
      <c r="AS492" s="194">
        <f t="shared" ca="1" si="466"/>
        <v>3.2000000000000006E-3</v>
      </c>
      <c r="AV492" s="194">
        <f t="shared" si="467"/>
        <v>0</v>
      </c>
      <c r="AW492" s="19">
        <f ca="1"/>
        <v>0</v>
      </c>
      <c r="AX492" s="19">
        <f t="shared" ca="1" si="468"/>
        <v>0</v>
      </c>
      <c r="BA492" s="198" cm="1">
        <f t="array" ref="BA492">IFERROR(MATCH(TRUE,INDEX($B$14:$B$117&gt;=AZ492,0),0),"")</f>
        <v>1</v>
      </c>
      <c r="BB492" s="194">
        <f t="shared" ca="1" si="469"/>
        <v>3.2000000000000006E-3</v>
      </c>
      <c r="BE492" s="194">
        <f t="shared" si="470"/>
        <v>0</v>
      </c>
      <c r="BF492" s="19">
        <f ca="1"/>
        <v>0</v>
      </c>
      <c r="BG492" s="19">
        <f t="shared" ca="1" si="471"/>
        <v>0</v>
      </c>
      <c r="BJ492" s="198" cm="1">
        <f t="array" ref="BJ492">IFERROR(MATCH(TRUE,INDEX($B$14:$B$117&gt;=BI492,0),0),"")</f>
        <v>1</v>
      </c>
      <c r="BK492" s="194">
        <f t="shared" ca="1" si="472"/>
        <v>3.2000000000000006E-3</v>
      </c>
      <c r="BN492" s="194">
        <f t="shared" si="473"/>
        <v>0</v>
      </c>
      <c r="BO492" s="19">
        <f ca="1"/>
        <v>0</v>
      </c>
      <c r="BP492" s="19">
        <f t="shared" ca="1" si="474"/>
        <v>0</v>
      </c>
      <c r="BS492" s="198" cm="1">
        <f t="array" ref="BS492">IFERROR(MATCH(TRUE,INDEX($B$14:$B$117&gt;=BR492,0),0),"")</f>
        <v>1</v>
      </c>
      <c r="BT492" s="194">
        <f t="shared" ca="1" si="475"/>
        <v>3.2000000000000006E-3</v>
      </c>
      <c r="BW492" s="194">
        <f t="shared" si="476"/>
        <v>0</v>
      </c>
      <c r="BX492" s="19">
        <f ca="1"/>
        <v>0</v>
      </c>
      <c r="BY492" s="19">
        <f t="shared" ca="1" si="477"/>
        <v>0</v>
      </c>
      <c r="CB492" s="198" cm="1">
        <f t="array" ref="CB492">IFERROR(MATCH(TRUE,INDEX($B$14:$B$117&gt;=CA492,0),0),"")</f>
        <v>1</v>
      </c>
      <c r="CC492" s="194">
        <f t="shared" ca="1" si="478"/>
        <v>3.2000000000000006E-3</v>
      </c>
      <c r="CF492" s="194">
        <f t="shared" si="479"/>
        <v>0</v>
      </c>
      <c r="CG492" s="19">
        <f ca="1"/>
        <v>0</v>
      </c>
      <c r="CH492" s="19">
        <f t="shared" ca="1" si="480"/>
        <v>0</v>
      </c>
      <c r="CK492" s="198" cm="1">
        <f t="array" ref="CK492">IFERROR(MATCH(TRUE,INDEX($B$14:$B$117&gt;=CJ492,0),0),"")</f>
        <v>1</v>
      </c>
      <c r="CL492" s="194">
        <f t="shared" ca="1" si="481"/>
        <v>3.2000000000000006E-3</v>
      </c>
      <c r="CO492" s="194">
        <f t="shared" si="482"/>
        <v>0</v>
      </c>
      <c r="CP492" s="19">
        <f ca="1"/>
        <v>0</v>
      </c>
      <c r="CQ492" s="19">
        <f t="shared" ca="1" si="483"/>
        <v>0</v>
      </c>
      <c r="CT492" s="198" cm="1">
        <f t="array" ref="CT492">IFERROR(MATCH(TRUE,INDEX($B$14:$B$117&gt;=CS492,0),0),"")</f>
        <v>1</v>
      </c>
      <c r="CU492" s="194">
        <f t="shared" ca="1" si="484"/>
        <v>3.2000000000000006E-3</v>
      </c>
      <c r="CX492" s="194">
        <f t="shared" si="485"/>
        <v>0</v>
      </c>
      <c r="CY492" s="19" t="e">
        <f ca="1"/>
        <v>#N/A</v>
      </c>
      <c r="CZ492" s="19" t="e">
        <f t="shared" ca="1" si="486"/>
        <v>#N/A</v>
      </c>
      <c r="DC492" s="198" cm="1">
        <f t="array" ref="DC492">IFERROR(MATCH(TRUE,INDEX($B$14:$B$117&gt;=DB492,0),0),"")</f>
        <v>1</v>
      </c>
      <c r="DD492" s="194">
        <f t="shared" ca="1" si="487"/>
        <v>3.2000000000000006E-3</v>
      </c>
      <c r="DG492" s="194">
        <f t="shared" si="488"/>
        <v>0</v>
      </c>
      <c r="DH492" s="19" t="e">
        <f ca="1"/>
        <v>#N/A</v>
      </c>
      <c r="DI492" s="19" t="e">
        <f t="shared" ca="1" si="489"/>
        <v>#N/A</v>
      </c>
      <c r="DL492" s="198" cm="1">
        <f t="array" ref="DL492">IFERROR(MATCH(TRUE,INDEX($B$14:$B$117&gt;=DK492,0),0),"")</f>
        <v>1</v>
      </c>
      <c r="DM492" s="194">
        <f t="shared" ca="1" si="490"/>
        <v>3.2000000000000006E-3</v>
      </c>
      <c r="DP492" s="194">
        <f t="shared" si="491"/>
        <v>0</v>
      </c>
      <c r="DQ492" s="19" t="e">
        <f ca="1"/>
        <v>#N/A</v>
      </c>
      <c r="DR492" s="19" t="e">
        <f t="shared" ca="1" si="492"/>
        <v>#N/A</v>
      </c>
      <c r="DU492" s="198" cm="1">
        <f t="array" ref="DU492">IFERROR(MATCH(TRUE,INDEX($B$14:$B$117&gt;=DT492,0),0),"")</f>
        <v>1</v>
      </c>
      <c r="DV492" s="194">
        <f t="shared" ca="1" si="493"/>
        <v>3.2000000000000006E-3</v>
      </c>
      <c r="DY492" s="194">
        <f t="shared" si="494"/>
        <v>0</v>
      </c>
      <c r="DZ492" s="19" t="e">
        <f ca="1"/>
        <v>#N/A</v>
      </c>
      <c r="EA492" s="19" t="e">
        <f t="shared" ca="1" si="495"/>
        <v>#N/A</v>
      </c>
      <c r="ED492" s="198" cm="1">
        <f t="array" ref="ED492">IFERROR(MATCH(TRUE,INDEX($B$14:$B$117&gt;=EC492,0),0),"")</f>
        <v>1</v>
      </c>
      <c r="EE492" s="194">
        <f t="shared" ca="1" si="496"/>
        <v>3.2000000000000006E-3</v>
      </c>
      <c r="EH492" s="194">
        <f t="shared" si="497"/>
        <v>0</v>
      </c>
      <c r="EI492" s="19" t="e">
        <f ca="1"/>
        <v>#N/A</v>
      </c>
      <c r="EJ492" s="19" t="e">
        <f t="shared" ca="1" si="498"/>
        <v>#N/A</v>
      </c>
      <c r="EM492" s="198" cm="1">
        <f t="array" ref="EM492">IFERROR(MATCH(TRUE,INDEX($B$14:$B$117&gt;=EL492,0),0),"")</f>
        <v>1</v>
      </c>
      <c r="EN492" s="194">
        <f t="shared" ca="1" si="499"/>
        <v>3.2000000000000006E-3</v>
      </c>
      <c r="EQ492" s="194">
        <f t="shared" si="500"/>
        <v>0</v>
      </c>
      <c r="ER492" s="19" t="e">
        <f ca="1"/>
        <v>#N/A</v>
      </c>
      <c r="ES492" s="19" t="e">
        <f t="shared" ca="1" si="501"/>
        <v>#N/A</v>
      </c>
      <c r="EV492" s="198" cm="1">
        <f t="array" ref="EV492">IFERROR(MATCH(TRUE,INDEX($B$14:$B$117&gt;=EU492,0),0),"")</f>
        <v>1</v>
      </c>
      <c r="EW492" s="194">
        <f t="shared" ca="1" si="502"/>
        <v>3.2000000000000006E-3</v>
      </c>
      <c r="EZ492" s="194">
        <f t="shared" si="503"/>
        <v>0</v>
      </c>
      <c r="FA492" s="19" t="e">
        <f ca="1"/>
        <v>#N/A</v>
      </c>
      <c r="FB492" s="19" t="e">
        <f t="shared" ca="1" si="504"/>
        <v>#N/A</v>
      </c>
      <c r="FE492" s="198" cm="1">
        <f t="array" ref="FE492">IFERROR(MATCH(TRUE,INDEX($B$14:$B$117&gt;=FD492,0),0),"")</f>
        <v>1</v>
      </c>
      <c r="FF492" s="194">
        <f t="shared" ca="1" si="505"/>
        <v>3.2000000000000006E-3</v>
      </c>
      <c r="FI492" s="194">
        <f t="shared" si="506"/>
        <v>0</v>
      </c>
      <c r="FJ492" s="19" t="e">
        <f ca="1"/>
        <v>#N/A</v>
      </c>
      <c r="FK492" s="19" t="e">
        <f t="shared" ca="1" si="507"/>
        <v>#N/A</v>
      </c>
      <c r="FN492" s="198" cm="1">
        <f t="array" ref="FN492">IFERROR(MATCH(TRUE,INDEX($B$14:$B$117&gt;=FM492,0),0),"")</f>
        <v>1</v>
      </c>
      <c r="FO492" s="194">
        <f t="shared" ca="1" si="508"/>
        <v>3.2000000000000006E-3</v>
      </c>
      <c r="FR492" s="194">
        <f t="shared" si="509"/>
        <v>0</v>
      </c>
      <c r="FS492" s="19" t="e">
        <f ca="1"/>
        <v>#N/A</v>
      </c>
      <c r="FT492" s="19" t="e">
        <f t="shared" ca="1" si="510"/>
        <v>#N/A</v>
      </c>
      <c r="FW492" s="198" cm="1">
        <f t="array" ref="FW492">IFERROR(MATCH(TRUE,INDEX($B$14:$B$117&gt;=FV492,0),0),"")</f>
        <v>1</v>
      </c>
      <c r="FX492" s="194">
        <f t="shared" ca="1" si="511"/>
        <v>3.2000000000000006E-3</v>
      </c>
      <c r="GA492" s="194">
        <f t="shared" si="512"/>
        <v>0</v>
      </c>
      <c r="GB492" s="19" t="e">
        <f ca="1"/>
        <v>#N/A</v>
      </c>
      <c r="GC492" s="19" t="e">
        <f t="shared" ca="1" si="513"/>
        <v>#N/A</v>
      </c>
    </row>
    <row r="493" spans="8:185" x14ac:dyDescent="0.2">
      <c r="H493" s="198" cm="1">
        <f t="array" ref="H493">IFERROR(MATCH(TRUE,INDEX($B$14:$B$117&gt;=G493,0),0),"")</f>
        <v>1</v>
      </c>
      <c r="I493" s="194">
        <f t="shared" ca="1" si="458"/>
        <v>3.2000000000000006E-3</v>
      </c>
      <c r="L493" s="194">
        <f t="shared" si="514"/>
        <v>0</v>
      </c>
      <c r="M493" s="19">
        <f ca="1"/>
        <v>0</v>
      </c>
      <c r="N493" s="19">
        <f t="shared" ca="1" si="515"/>
        <v>0</v>
      </c>
      <c r="Q493" s="198" cm="1">
        <f t="array" ref="Q493">IFERROR(MATCH(TRUE,INDEX($B$14:$B$117&gt;=P493,0),0),"")</f>
        <v>1</v>
      </c>
      <c r="R493" s="194">
        <f t="shared" ca="1" si="459"/>
        <v>3.2000000000000006E-3</v>
      </c>
      <c r="U493" s="194">
        <f t="shared" si="516"/>
        <v>0</v>
      </c>
      <c r="V493" s="19">
        <f ca="1"/>
        <v>0</v>
      </c>
      <c r="W493" s="19">
        <f t="shared" ca="1" si="517"/>
        <v>0</v>
      </c>
      <c r="Z493" s="198" cm="1">
        <f t="array" ref="Z493">IFERROR(MATCH(TRUE,INDEX($B$14:$B$117&gt;=Y493,0),0),"")</f>
        <v>1</v>
      </c>
      <c r="AA493" s="194">
        <f t="shared" ca="1" si="460"/>
        <v>3.2000000000000006E-3</v>
      </c>
      <c r="AD493" s="194">
        <f t="shared" si="461"/>
        <v>0</v>
      </c>
      <c r="AE493" s="19">
        <f ca="1"/>
        <v>0</v>
      </c>
      <c r="AF493" s="19">
        <f t="shared" ca="1" si="462"/>
        <v>0</v>
      </c>
      <c r="AI493" s="198" cm="1">
        <f t="array" ref="AI493">IFERROR(MATCH(TRUE,INDEX($B$14:$B$117&gt;=AH493,0),0),"")</f>
        <v>1</v>
      </c>
      <c r="AJ493" s="194">
        <f t="shared" ca="1" si="463"/>
        <v>3.2000000000000006E-3</v>
      </c>
      <c r="AM493" s="194">
        <f t="shared" si="464"/>
        <v>0</v>
      </c>
      <c r="AN493" s="19">
        <f ca="1"/>
        <v>0</v>
      </c>
      <c r="AO493" s="19">
        <f t="shared" ca="1" si="465"/>
        <v>0</v>
      </c>
      <c r="AR493" s="198" cm="1">
        <f t="array" ref="AR493">IFERROR(MATCH(TRUE,INDEX($B$14:$B$117&gt;=AQ493,0),0),"")</f>
        <v>1</v>
      </c>
      <c r="AS493" s="194">
        <f t="shared" ca="1" si="466"/>
        <v>3.2000000000000006E-3</v>
      </c>
      <c r="AV493" s="194">
        <f t="shared" si="467"/>
        <v>0</v>
      </c>
      <c r="AW493" s="19">
        <f ca="1"/>
        <v>0</v>
      </c>
      <c r="AX493" s="19">
        <f t="shared" ca="1" si="468"/>
        <v>0</v>
      </c>
      <c r="BA493" s="198" cm="1">
        <f t="array" ref="BA493">IFERROR(MATCH(TRUE,INDEX($B$14:$B$117&gt;=AZ493,0),0),"")</f>
        <v>1</v>
      </c>
      <c r="BB493" s="194">
        <f t="shared" ca="1" si="469"/>
        <v>3.2000000000000006E-3</v>
      </c>
      <c r="BE493" s="194">
        <f t="shared" si="470"/>
        <v>0</v>
      </c>
      <c r="BF493" s="19">
        <f ca="1"/>
        <v>0</v>
      </c>
      <c r="BG493" s="19">
        <f t="shared" ca="1" si="471"/>
        <v>0</v>
      </c>
      <c r="BJ493" s="198" cm="1">
        <f t="array" ref="BJ493">IFERROR(MATCH(TRUE,INDEX($B$14:$B$117&gt;=BI493,0),0),"")</f>
        <v>1</v>
      </c>
      <c r="BK493" s="194">
        <f t="shared" ca="1" si="472"/>
        <v>3.2000000000000006E-3</v>
      </c>
      <c r="BN493" s="194">
        <f t="shared" si="473"/>
        <v>0</v>
      </c>
      <c r="BO493" s="19">
        <f ca="1"/>
        <v>0</v>
      </c>
      <c r="BP493" s="19">
        <f t="shared" ca="1" si="474"/>
        <v>0</v>
      </c>
      <c r="BS493" s="198" cm="1">
        <f t="array" ref="BS493">IFERROR(MATCH(TRUE,INDEX($B$14:$B$117&gt;=BR493,0),0),"")</f>
        <v>1</v>
      </c>
      <c r="BT493" s="194">
        <f t="shared" ca="1" si="475"/>
        <v>3.2000000000000006E-3</v>
      </c>
      <c r="BW493" s="194">
        <f t="shared" si="476"/>
        <v>0</v>
      </c>
      <c r="BX493" s="19">
        <f ca="1"/>
        <v>0</v>
      </c>
      <c r="BY493" s="19">
        <f t="shared" ca="1" si="477"/>
        <v>0</v>
      </c>
      <c r="CB493" s="198" cm="1">
        <f t="array" ref="CB493">IFERROR(MATCH(TRUE,INDEX($B$14:$B$117&gt;=CA493,0),0),"")</f>
        <v>1</v>
      </c>
      <c r="CC493" s="194">
        <f t="shared" ca="1" si="478"/>
        <v>3.2000000000000006E-3</v>
      </c>
      <c r="CF493" s="194">
        <f t="shared" si="479"/>
        <v>0</v>
      </c>
      <c r="CG493" s="19">
        <f ca="1"/>
        <v>0</v>
      </c>
      <c r="CH493" s="19">
        <f t="shared" ca="1" si="480"/>
        <v>0</v>
      </c>
      <c r="CK493" s="198" cm="1">
        <f t="array" ref="CK493">IFERROR(MATCH(TRUE,INDEX($B$14:$B$117&gt;=CJ493,0),0),"")</f>
        <v>1</v>
      </c>
      <c r="CL493" s="194">
        <f t="shared" ca="1" si="481"/>
        <v>3.2000000000000006E-3</v>
      </c>
      <c r="CO493" s="194">
        <f t="shared" si="482"/>
        <v>0</v>
      </c>
      <c r="CP493" s="19">
        <f ca="1"/>
        <v>0</v>
      </c>
      <c r="CQ493" s="19">
        <f t="shared" ca="1" si="483"/>
        <v>0</v>
      </c>
      <c r="CT493" s="198" cm="1">
        <f t="array" ref="CT493">IFERROR(MATCH(TRUE,INDEX($B$14:$B$117&gt;=CS493,0),0),"")</f>
        <v>1</v>
      </c>
      <c r="CU493" s="194">
        <f t="shared" ca="1" si="484"/>
        <v>3.2000000000000006E-3</v>
      </c>
      <c r="CX493" s="194">
        <f t="shared" si="485"/>
        <v>0</v>
      </c>
      <c r="CY493" s="19" t="e">
        <f ca="1"/>
        <v>#N/A</v>
      </c>
      <c r="CZ493" s="19" t="e">
        <f t="shared" ca="1" si="486"/>
        <v>#N/A</v>
      </c>
      <c r="DC493" s="198" cm="1">
        <f t="array" ref="DC493">IFERROR(MATCH(TRUE,INDEX($B$14:$B$117&gt;=DB493,0),0),"")</f>
        <v>1</v>
      </c>
      <c r="DD493" s="194">
        <f t="shared" ca="1" si="487"/>
        <v>3.2000000000000006E-3</v>
      </c>
      <c r="DG493" s="194">
        <f t="shared" si="488"/>
        <v>0</v>
      </c>
      <c r="DH493" s="19" t="e">
        <f ca="1"/>
        <v>#N/A</v>
      </c>
      <c r="DI493" s="19" t="e">
        <f t="shared" ca="1" si="489"/>
        <v>#N/A</v>
      </c>
      <c r="DL493" s="198" cm="1">
        <f t="array" ref="DL493">IFERROR(MATCH(TRUE,INDEX($B$14:$B$117&gt;=DK493,0),0),"")</f>
        <v>1</v>
      </c>
      <c r="DM493" s="194">
        <f t="shared" ca="1" si="490"/>
        <v>3.2000000000000006E-3</v>
      </c>
      <c r="DP493" s="194">
        <f t="shared" si="491"/>
        <v>0</v>
      </c>
      <c r="DQ493" s="19" t="e">
        <f ca="1"/>
        <v>#N/A</v>
      </c>
      <c r="DR493" s="19" t="e">
        <f t="shared" ca="1" si="492"/>
        <v>#N/A</v>
      </c>
      <c r="DU493" s="198" cm="1">
        <f t="array" ref="DU493">IFERROR(MATCH(TRUE,INDEX($B$14:$B$117&gt;=DT493,0),0),"")</f>
        <v>1</v>
      </c>
      <c r="DV493" s="194">
        <f t="shared" ca="1" si="493"/>
        <v>3.2000000000000006E-3</v>
      </c>
      <c r="DY493" s="194">
        <f t="shared" si="494"/>
        <v>0</v>
      </c>
      <c r="DZ493" s="19" t="e">
        <f ca="1"/>
        <v>#N/A</v>
      </c>
      <c r="EA493" s="19" t="e">
        <f t="shared" ca="1" si="495"/>
        <v>#N/A</v>
      </c>
      <c r="ED493" s="198" cm="1">
        <f t="array" ref="ED493">IFERROR(MATCH(TRUE,INDEX($B$14:$B$117&gt;=EC493,0),0),"")</f>
        <v>1</v>
      </c>
      <c r="EE493" s="194">
        <f t="shared" ca="1" si="496"/>
        <v>3.2000000000000006E-3</v>
      </c>
      <c r="EH493" s="194">
        <f t="shared" si="497"/>
        <v>0</v>
      </c>
      <c r="EI493" s="19" t="e">
        <f ca="1"/>
        <v>#N/A</v>
      </c>
      <c r="EJ493" s="19" t="e">
        <f t="shared" ca="1" si="498"/>
        <v>#N/A</v>
      </c>
      <c r="EM493" s="198" cm="1">
        <f t="array" ref="EM493">IFERROR(MATCH(TRUE,INDEX($B$14:$B$117&gt;=EL493,0),0),"")</f>
        <v>1</v>
      </c>
      <c r="EN493" s="194">
        <f t="shared" ca="1" si="499"/>
        <v>3.2000000000000006E-3</v>
      </c>
      <c r="EQ493" s="194">
        <f t="shared" si="500"/>
        <v>0</v>
      </c>
      <c r="ER493" s="19" t="e">
        <f ca="1"/>
        <v>#N/A</v>
      </c>
      <c r="ES493" s="19" t="e">
        <f t="shared" ca="1" si="501"/>
        <v>#N/A</v>
      </c>
      <c r="EV493" s="198" cm="1">
        <f t="array" ref="EV493">IFERROR(MATCH(TRUE,INDEX($B$14:$B$117&gt;=EU493,0),0),"")</f>
        <v>1</v>
      </c>
      <c r="EW493" s="194">
        <f t="shared" ca="1" si="502"/>
        <v>3.2000000000000006E-3</v>
      </c>
      <c r="EZ493" s="194">
        <f t="shared" si="503"/>
        <v>0</v>
      </c>
      <c r="FA493" s="19" t="e">
        <f ca="1"/>
        <v>#N/A</v>
      </c>
      <c r="FB493" s="19" t="e">
        <f t="shared" ca="1" si="504"/>
        <v>#N/A</v>
      </c>
      <c r="FE493" s="198" cm="1">
        <f t="array" ref="FE493">IFERROR(MATCH(TRUE,INDEX($B$14:$B$117&gt;=FD493,0),0),"")</f>
        <v>1</v>
      </c>
      <c r="FF493" s="194">
        <f t="shared" ca="1" si="505"/>
        <v>3.2000000000000006E-3</v>
      </c>
      <c r="FI493" s="194">
        <f t="shared" si="506"/>
        <v>0</v>
      </c>
      <c r="FJ493" s="19" t="e">
        <f ca="1"/>
        <v>#N/A</v>
      </c>
      <c r="FK493" s="19" t="e">
        <f t="shared" ca="1" si="507"/>
        <v>#N/A</v>
      </c>
      <c r="FN493" s="198" cm="1">
        <f t="array" ref="FN493">IFERROR(MATCH(TRUE,INDEX($B$14:$B$117&gt;=FM493,0),0),"")</f>
        <v>1</v>
      </c>
      <c r="FO493" s="194">
        <f t="shared" ca="1" si="508"/>
        <v>3.2000000000000006E-3</v>
      </c>
      <c r="FR493" s="194">
        <f t="shared" si="509"/>
        <v>0</v>
      </c>
      <c r="FS493" s="19" t="e">
        <f ca="1"/>
        <v>#N/A</v>
      </c>
      <c r="FT493" s="19" t="e">
        <f t="shared" ca="1" si="510"/>
        <v>#N/A</v>
      </c>
      <c r="FW493" s="198" cm="1">
        <f t="array" ref="FW493">IFERROR(MATCH(TRUE,INDEX($B$14:$B$117&gt;=FV493,0),0),"")</f>
        <v>1</v>
      </c>
      <c r="FX493" s="194">
        <f t="shared" ca="1" si="511"/>
        <v>3.2000000000000006E-3</v>
      </c>
      <c r="GA493" s="194">
        <f t="shared" si="512"/>
        <v>0</v>
      </c>
      <c r="GB493" s="19" t="e">
        <f ca="1"/>
        <v>#N/A</v>
      </c>
      <c r="GC493" s="19" t="e">
        <f t="shared" ca="1" si="513"/>
        <v>#N/A</v>
      </c>
    </row>
    <row r="494" spans="8:185" x14ac:dyDescent="0.2">
      <c r="H494" s="198" cm="1">
        <f t="array" ref="H494">IFERROR(MATCH(TRUE,INDEX($B$14:$B$117&gt;=G494,0),0),"")</f>
        <v>1</v>
      </c>
      <c r="I494" s="194">
        <f t="shared" ca="1" si="458"/>
        <v>3.2000000000000006E-3</v>
      </c>
      <c r="L494" s="194">
        <f t="shared" si="514"/>
        <v>0</v>
      </c>
      <c r="M494" s="19">
        <f ca="1"/>
        <v>0</v>
      </c>
      <c r="N494" s="19">
        <f t="shared" ca="1" si="515"/>
        <v>0</v>
      </c>
      <c r="Q494" s="198" cm="1">
        <f t="array" ref="Q494">IFERROR(MATCH(TRUE,INDEX($B$14:$B$117&gt;=P494,0),0),"")</f>
        <v>1</v>
      </c>
      <c r="R494" s="194">
        <f t="shared" ca="1" si="459"/>
        <v>3.2000000000000006E-3</v>
      </c>
      <c r="U494" s="194">
        <f t="shared" si="516"/>
        <v>0</v>
      </c>
      <c r="V494" s="19">
        <f ca="1"/>
        <v>0</v>
      </c>
      <c r="W494" s="19">
        <f t="shared" ca="1" si="517"/>
        <v>0</v>
      </c>
      <c r="Z494" s="198" cm="1">
        <f t="array" ref="Z494">IFERROR(MATCH(TRUE,INDEX($B$14:$B$117&gt;=Y494,0),0),"")</f>
        <v>1</v>
      </c>
      <c r="AA494" s="194">
        <f t="shared" ca="1" si="460"/>
        <v>3.2000000000000006E-3</v>
      </c>
      <c r="AD494" s="194">
        <f t="shared" si="461"/>
        <v>0</v>
      </c>
      <c r="AE494" s="19">
        <f ca="1"/>
        <v>0</v>
      </c>
      <c r="AF494" s="19">
        <f t="shared" ca="1" si="462"/>
        <v>0</v>
      </c>
      <c r="AI494" s="198" cm="1">
        <f t="array" ref="AI494">IFERROR(MATCH(TRUE,INDEX($B$14:$B$117&gt;=AH494,0),0),"")</f>
        <v>1</v>
      </c>
      <c r="AJ494" s="194">
        <f t="shared" ca="1" si="463"/>
        <v>3.2000000000000006E-3</v>
      </c>
      <c r="AM494" s="194">
        <f t="shared" si="464"/>
        <v>0</v>
      </c>
      <c r="AN494" s="19">
        <f ca="1"/>
        <v>0</v>
      </c>
      <c r="AO494" s="19">
        <f t="shared" ca="1" si="465"/>
        <v>0</v>
      </c>
      <c r="AR494" s="198" cm="1">
        <f t="array" ref="AR494">IFERROR(MATCH(TRUE,INDEX($B$14:$B$117&gt;=AQ494,0),0),"")</f>
        <v>1</v>
      </c>
      <c r="AS494" s="194">
        <f t="shared" ca="1" si="466"/>
        <v>3.2000000000000006E-3</v>
      </c>
      <c r="AV494" s="194">
        <f t="shared" si="467"/>
        <v>0</v>
      </c>
      <c r="AW494" s="19">
        <f ca="1"/>
        <v>0</v>
      </c>
      <c r="AX494" s="19">
        <f t="shared" ca="1" si="468"/>
        <v>0</v>
      </c>
      <c r="BA494" s="198" cm="1">
        <f t="array" ref="BA494">IFERROR(MATCH(TRUE,INDEX($B$14:$B$117&gt;=AZ494,0),0),"")</f>
        <v>1</v>
      </c>
      <c r="BB494" s="194">
        <f t="shared" ca="1" si="469"/>
        <v>3.2000000000000006E-3</v>
      </c>
      <c r="BE494" s="194">
        <f t="shared" si="470"/>
        <v>0</v>
      </c>
      <c r="BF494" s="19">
        <f ca="1"/>
        <v>0</v>
      </c>
      <c r="BG494" s="19">
        <f t="shared" ca="1" si="471"/>
        <v>0</v>
      </c>
      <c r="BJ494" s="198" cm="1">
        <f t="array" ref="BJ494">IFERROR(MATCH(TRUE,INDEX($B$14:$B$117&gt;=BI494,0),0),"")</f>
        <v>1</v>
      </c>
      <c r="BK494" s="194">
        <f t="shared" ca="1" si="472"/>
        <v>3.2000000000000006E-3</v>
      </c>
      <c r="BN494" s="194">
        <f t="shared" si="473"/>
        <v>0</v>
      </c>
      <c r="BO494" s="19">
        <f ca="1"/>
        <v>0</v>
      </c>
      <c r="BP494" s="19">
        <f t="shared" ca="1" si="474"/>
        <v>0</v>
      </c>
      <c r="BS494" s="198" cm="1">
        <f t="array" ref="BS494">IFERROR(MATCH(TRUE,INDEX($B$14:$B$117&gt;=BR494,0),0),"")</f>
        <v>1</v>
      </c>
      <c r="BT494" s="194">
        <f t="shared" ca="1" si="475"/>
        <v>3.2000000000000006E-3</v>
      </c>
      <c r="BW494" s="194">
        <f t="shared" si="476"/>
        <v>0</v>
      </c>
      <c r="BX494" s="19">
        <f ca="1"/>
        <v>0</v>
      </c>
      <c r="BY494" s="19">
        <f t="shared" ca="1" si="477"/>
        <v>0</v>
      </c>
      <c r="CB494" s="198" cm="1">
        <f t="array" ref="CB494">IFERROR(MATCH(TRUE,INDEX($B$14:$B$117&gt;=CA494,0),0),"")</f>
        <v>1</v>
      </c>
      <c r="CC494" s="194">
        <f t="shared" ca="1" si="478"/>
        <v>3.2000000000000006E-3</v>
      </c>
      <c r="CF494" s="194">
        <f t="shared" si="479"/>
        <v>0</v>
      </c>
      <c r="CG494" s="19">
        <f ca="1"/>
        <v>0</v>
      </c>
      <c r="CH494" s="19">
        <f t="shared" ca="1" si="480"/>
        <v>0</v>
      </c>
      <c r="CK494" s="198" cm="1">
        <f t="array" ref="CK494">IFERROR(MATCH(TRUE,INDEX($B$14:$B$117&gt;=CJ494,0),0),"")</f>
        <v>1</v>
      </c>
      <c r="CL494" s="194">
        <f t="shared" ca="1" si="481"/>
        <v>3.2000000000000006E-3</v>
      </c>
      <c r="CO494" s="194">
        <f t="shared" si="482"/>
        <v>0</v>
      </c>
      <c r="CP494" s="19">
        <f ca="1"/>
        <v>0</v>
      </c>
      <c r="CQ494" s="19">
        <f t="shared" ca="1" si="483"/>
        <v>0</v>
      </c>
      <c r="CT494" s="198" cm="1">
        <f t="array" ref="CT494">IFERROR(MATCH(TRUE,INDEX($B$14:$B$117&gt;=CS494,0),0),"")</f>
        <v>1</v>
      </c>
      <c r="CU494" s="194">
        <f t="shared" ca="1" si="484"/>
        <v>3.2000000000000006E-3</v>
      </c>
      <c r="CX494" s="194">
        <f t="shared" si="485"/>
        <v>0</v>
      </c>
      <c r="CY494" s="19" t="e">
        <f ca="1"/>
        <v>#N/A</v>
      </c>
      <c r="CZ494" s="19" t="e">
        <f t="shared" ca="1" si="486"/>
        <v>#N/A</v>
      </c>
      <c r="DC494" s="198" cm="1">
        <f t="array" ref="DC494">IFERROR(MATCH(TRUE,INDEX($B$14:$B$117&gt;=DB494,0),0),"")</f>
        <v>1</v>
      </c>
      <c r="DD494" s="194">
        <f t="shared" ca="1" si="487"/>
        <v>3.2000000000000006E-3</v>
      </c>
      <c r="DG494" s="194">
        <f t="shared" si="488"/>
        <v>0</v>
      </c>
      <c r="DH494" s="19" t="e">
        <f ca="1"/>
        <v>#N/A</v>
      </c>
      <c r="DI494" s="19" t="e">
        <f t="shared" ca="1" si="489"/>
        <v>#N/A</v>
      </c>
      <c r="DL494" s="198" cm="1">
        <f t="array" ref="DL494">IFERROR(MATCH(TRUE,INDEX($B$14:$B$117&gt;=DK494,0),0),"")</f>
        <v>1</v>
      </c>
      <c r="DM494" s="194">
        <f t="shared" ca="1" si="490"/>
        <v>3.2000000000000006E-3</v>
      </c>
      <c r="DP494" s="194">
        <f t="shared" si="491"/>
        <v>0</v>
      </c>
      <c r="DQ494" s="19" t="e">
        <f ca="1"/>
        <v>#N/A</v>
      </c>
      <c r="DR494" s="19" t="e">
        <f t="shared" ca="1" si="492"/>
        <v>#N/A</v>
      </c>
      <c r="DU494" s="198" cm="1">
        <f t="array" ref="DU494">IFERROR(MATCH(TRUE,INDEX($B$14:$B$117&gt;=DT494,0),0),"")</f>
        <v>1</v>
      </c>
      <c r="DV494" s="194">
        <f t="shared" ca="1" si="493"/>
        <v>3.2000000000000006E-3</v>
      </c>
      <c r="DY494" s="194">
        <f t="shared" si="494"/>
        <v>0</v>
      </c>
      <c r="DZ494" s="19" t="e">
        <f ca="1"/>
        <v>#N/A</v>
      </c>
      <c r="EA494" s="19" t="e">
        <f t="shared" ca="1" si="495"/>
        <v>#N/A</v>
      </c>
      <c r="ED494" s="198" cm="1">
        <f t="array" ref="ED494">IFERROR(MATCH(TRUE,INDEX($B$14:$B$117&gt;=EC494,0),0),"")</f>
        <v>1</v>
      </c>
      <c r="EE494" s="194">
        <f t="shared" ca="1" si="496"/>
        <v>3.2000000000000006E-3</v>
      </c>
      <c r="EH494" s="194">
        <f t="shared" si="497"/>
        <v>0</v>
      </c>
      <c r="EI494" s="19" t="e">
        <f ca="1"/>
        <v>#N/A</v>
      </c>
      <c r="EJ494" s="19" t="e">
        <f t="shared" ca="1" si="498"/>
        <v>#N/A</v>
      </c>
      <c r="EM494" s="198" cm="1">
        <f t="array" ref="EM494">IFERROR(MATCH(TRUE,INDEX($B$14:$B$117&gt;=EL494,0),0),"")</f>
        <v>1</v>
      </c>
      <c r="EN494" s="194">
        <f t="shared" ca="1" si="499"/>
        <v>3.2000000000000006E-3</v>
      </c>
      <c r="EQ494" s="194">
        <f t="shared" si="500"/>
        <v>0</v>
      </c>
      <c r="ER494" s="19" t="e">
        <f ca="1"/>
        <v>#N/A</v>
      </c>
      <c r="ES494" s="19" t="e">
        <f t="shared" ca="1" si="501"/>
        <v>#N/A</v>
      </c>
      <c r="EV494" s="198" cm="1">
        <f t="array" ref="EV494">IFERROR(MATCH(TRUE,INDEX($B$14:$B$117&gt;=EU494,0),0),"")</f>
        <v>1</v>
      </c>
      <c r="EW494" s="194">
        <f t="shared" ca="1" si="502"/>
        <v>3.2000000000000006E-3</v>
      </c>
      <c r="EZ494" s="194">
        <f t="shared" si="503"/>
        <v>0</v>
      </c>
      <c r="FA494" s="19" t="e">
        <f ca="1"/>
        <v>#N/A</v>
      </c>
      <c r="FB494" s="19" t="e">
        <f t="shared" ca="1" si="504"/>
        <v>#N/A</v>
      </c>
      <c r="FE494" s="198" cm="1">
        <f t="array" ref="FE494">IFERROR(MATCH(TRUE,INDEX($B$14:$B$117&gt;=FD494,0),0),"")</f>
        <v>1</v>
      </c>
      <c r="FF494" s="194">
        <f t="shared" ca="1" si="505"/>
        <v>3.2000000000000006E-3</v>
      </c>
      <c r="FI494" s="194">
        <f t="shared" si="506"/>
        <v>0</v>
      </c>
      <c r="FJ494" s="19" t="e">
        <f ca="1"/>
        <v>#N/A</v>
      </c>
      <c r="FK494" s="19" t="e">
        <f t="shared" ca="1" si="507"/>
        <v>#N/A</v>
      </c>
      <c r="FN494" s="198" cm="1">
        <f t="array" ref="FN494">IFERROR(MATCH(TRUE,INDEX($B$14:$B$117&gt;=FM494,0),0),"")</f>
        <v>1</v>
      </c>
      <c r="FO494" s="194">
        <f t="shared" ca="1" si="508"/>
        <v>3.2000000000000006E-3</v>
      </c>
      <c r="FR494" s="194">
        <f t="shared" si="509"/>
        <v>0</v>
      </c>
      <c r="FS494" s="19" t="e">
        <f ca="1"/>
        <v>#N/A</v>
      </c>
      <c r="FT494" s="19" t="e">
        <f t="shared" ca="1" si="510"/>
        <v>#N/A</v>
      </c>
      <c r="FW494" s="198" cm="1">
        <f t="array" ref="FW494">IFERROR(MATCH(TRUE,INDEX($B$14:$B$117&gt;=FV494,0),0),"")</f>
        <v>1</v>
      </c>
      <c r="FX494" s="194">
        <f t="shared" ca="1" si="511"/>
        <v>3.2000000000000006E-3</v>
      </c>
      <c r="GA494" s="194">
        <f t="shared" si="512"/>
        <v>0</v>
      </c>
      <c r="GB494" s="19" t="e">
        <f ca="1"/>
        <v>#N/A</v>
      </c>
      <c r="GC494" s="19" t="e">
        <f t="shared" ca="1" si="513"/>
        <v>#N/A</v>
      </c>
    </row>
    <row r="495" spans="8:185" x14ac:dyDescent="0.2">
      <c r="H495" s="198" cm="1">
        <f t="array" ref="H495">IFERROR(MATCH(TRUE,INDEX($B$14:$B$117&gt;=G495,0),0),"")</f>
        <v>1</v>
      </c>
      <c r="I495" s="194">
        <f t="shared" ca="1" si="458"/>
        <v>3.2000000000000006E-3</v>
      </c>
      <c r="L495" s="194">
        <f t="shared" si="514"/>
        <v>0</v>
      </c>
      <c r="M495" s="19">
        <f ca="1"/>
        <v>0</v>
      </c>
      <c r="N495" s="19">
        <f t="shared" ca="1" si="515"/>
        <v>0</v>
      </c>
      <c r="Q495" s="198" cm="1">
        <f t="array" ref="Q495">IFERROR(MATCH(TRUE,INDEX($B$14:$B$117&gt;=P495,0),0),"")</f>
        <v>1</v>
      </c>
      <c r="R495" s="194">
        <f t="shared" ca="1" si="459"/>
        <v>3.2000000000000006E-3</v>
      </c>
      <c r="U495" s="194">
        <f t="shared" si="516"/>
        <v>0</v>
      </c>
      <c r="V495" s="19">
        <f ca="1"/>
        <v>0</v>
      </c>
      <c r="W495" s="19">
        <f t="shared" ca="1" si="517"/>
        <v>0</v>
      </c>
      <c r="Z495" s="198" cm="1">
        <f t="array" ref="Z495">IFERROR(MATCH(TRUE,INDEX($B$14:$B$117&gt;=Y495,0),0),"")</f>
        <v>1</v>
      </c>
      <c r="AA495" s="194">
        <f t="shared" ca="1" si="460"/>
        <v>3.2000000000000006E-3</v>
      </c>
      <c r="AD495" s="194">
        <f t="shared" si="461"/>
        <v>0</v>
      </c>
      <c r="AE495" s="19">
        <f ca="1"/>
        <v>0</v>
      </c>
      <c r="AF495" s="19">
        <f t="shared" ca="1" si="462"/>
        <v>0</v>
      </c>
      <c r="AI495" s="198" cm="1">
        <f t="array" ref="AI495">IFERROR(MATCH(TRUE,INDEX($B$14:$B$117&gt;=AH495,0),0),"")</f>
        <v>1</v>
      </c>
      <c r="AJ495" s="194">
        <f t="shared" ca="1" si="463"/>
        <v>3.2000000000000006E-3</v>
      </c>
      <c r="AM495" s="194">
        <f t="shared" si="464"/>
        <v>0</v>
      </c>
      <c r="AN495" s="19">
        <f ca="1"/>
        <v>0</v>
      </c>
      <c r="AO495" s="19">
        <f t="shared" ca="1" si="465"/>
        <v>0</v>
      </c>
      <c r="AR495" s="198" cm="1">
        <f t="array" ref="AR495">IFERROR(MATCH(TRUE,INDEX($B$14:$B$117&gt;=AQ495,0),0),"")</f>
        <v>1</v>
      </c>
      <c r="AS495" s="194">
        <f t="shared" ca="1" si="466"/>
        <v>3.2000000000000006E-3</v>
      </c>
      <c r="AV495" s="194">
        <f t="shared" si="467"/>
        <v>0</v>
      </c>
      <c r="AW495" s="19">
        <f ca="1"/>
        <v>0</v>
      </c>
      <c r="AX495" s="19">
        <f t="shared" ca="1" si="468"/>
        <v>0</v>
      </c>
      <c r="BA495" s="198" cm="1">
        <f t="array" ref="BA495">IFERROR(MATCH(TRUE,INDEX($B$14:$B$117&gt;=AZ495,0),0),"")</f>
        <v>1</v>
      </c>
      <c r="BB495" s="194">
        <f t="shared" ca="1" si="469"/>
        <v>3.2000000000000006E-3</v>
      </c>
      <c r="BE495" s="194">
        <f t="shared" si="470"/>
        <v>0</v>
      </c>
      <c r="BF495" s="19">
        <f ca="1"/>
        <v>0</v>
      </c>
      <c r="BG495" s="19">
        <f t="shared" ca="1" si="471"/>
        <v>0</v>
      </c>
      <c r="BJ495" s="198" cm="1">
        <f t="array" ref="BJ495">IFERROR(MATCH(TRUE,INDEX($B$14:$B$117&gt;=BI495,0),0),"")</f>
        <v>1</v>
      </c>
      <c r="BK495" s="194">
        <f t="shared" ca="1" si="472"/>
        <v>3.2000000000000006E-3</v>
      </c>
      <c r="BN495" s="194">
        <f t="shared" si="473"/>
        <v>0</v>
      </c>
      <c r="BO495" s="19">
        <f ca="1"/>
        <v>0</v>
      </c>
      <c r="BP495" s="19">
        <f t="shared" ca="1" si="474"/>
        <v>0</v>
      </c>
      <c r="BS495" s="198" cm="1">
        <f t="array" ref="BS495">IFERROR(MATCH(TRUE,INDEX($B$14:$B$117&gt;=BR495,0),0),"")</f>
        <v>1</v>
      </c>
      <c r="BT495" s="194">
        <f t="shared" ca="1" si="475"/>
        <v>3.2000000000000006E-3</v>
      </c>
      <c r="BW495" s="194">
        <f t="shared" si="476"/>
        <v>0</v>
      </c>
      <c r="BX495" s="19">
        <f ca="1"/>
        <v>0</v>
      </c>
      <c r="BY495" s="19">
        <f t="shared" ca="1" si="477"/>
        <v>0</v>
      </c>
      <c r="CB495" s="198" cm="1">
        <f t="array" ref="CB495">IFERROR(MATCH(TRUE,INDEX($B$14:$B$117&gt;=CA495,0),0),"")</f>
        <v>1</v>
      </c>
      <c r="CC495" s="194">
        <f t="shared" ca="1" si="478"/>
        <v>3.2000000000000006E-3</v>
      </c>
      <c r="CF495" s="194">
        <f t="shared" si="479"/>
        <v>0</v>
      </c>
      <c r="CG495" s="19">
        <f ca="1"/>
        <v>0</v>
      </c>
      <c r="CH495" s="19">
        <f t="shared" ca="1" si="480"/>
        <v>0</v>
      </c>
      <c r="CK495" s="198" cm="1">
        <f t="array" ref="CK495">IFERROR(MATCH(TRUE,INDEX($B$14:$B$117&gt;=CJ495,0),0),"")</f>
        <v>1</v>
      </c>
      <c r="CL495" s="194">
        <f t="shared" ca="1" si="481"/>
        <v>3.2000000000000006E-3</v>
      </c>
      <c r="CO495" s="194">
        <f t="shared" si="482"/>
        <v>0</v>
      </c>
      <c r="CP495" s="19">
        <f ca="1"/>
        <v>0</v>
      </c>
      <c r="CQ495" s="19">
        <f t="shared" ca="1" si="483"/>
        <v>0</v>
      </c>
      <c r="CT495" s="198" cm="1">
        <f t="array" ref="CT495">IFERROR(MATCH(TRUE,INDEX($B$14:$B$117&gt;=CS495,0),0),"")</f>
        <v>1</v>
      </c>
      <c r="CU495" s="194">
        <f t="shared" ca="1" si="484"/>
        <v>3.2000000000000006E-3</v>
      </c>
      <c r="CX495" s="194">
        <f t="shared" si="485"/>
        <v>0</v>
      </c>
      <c r="CY495" s="19" t="e">
        <f ca="1"/>
        <v>#N/A</v>
      </c>
      <c r="CZ495" s="19" t="e">
        <f t="shared" ca="1" si="486"/>
        <v>#N/A</v>
      </c>
      <c r="DC495" s="198" cm="1">
        <f t="array" ref="DC495">IFERROR(MATCH(TRUE,INDEX($B$14:$B$117&gt;=DB495,0),0),"")</f>
        <v>1</v>
      </c>
      <c r="DD495" s="194">
        <f t="shared" ca="1" si="487"/>
        <v>3.2000000000000006E-3</v>
      </c>
      <c r="DG495" s="194">
        <f t="shared" si="488"/>
        <v>0</v>
      </c>
      <c r="DH495" s="19" t="e">
        <f ca="1"/>
        <v>#N/A</v>
      </c>
      <c r="DI495" s="19" t="e">
        <f t="shared" ca="1" si="489"/>
        <v>#N/A</v>
      </c>
      <c r="DL495" s="198" cm="1">
        <f t="array" ref="DL495">IFERROR(MATCH(TRUE,INDEX($B$14:$B$117&gt;=DK495,0),0),"")</f>
        <v>1</v>
      </c>
      <c r="DM495" s="194">
        <f t="shared" ca="1" si="490"/>
        <v>3.2000000000000006E-3</v>
      </c>
      <c r="DP495" s="194">
        <f t="shared" si="491"/>
        <v>0</v>
      </c>
      <c r="DQ495" s="19" t="e">
        <f ca="1"/>
        <v>#N/A</v>
      </c>
      <c r="DR495" s="19" t="e">
        <f t="shared" ca="1" si="492"/>
        <v>#N/A</v>
      </c>
      <c r="DU495" s="198" cm="1">
        <f t="array" ref="DU495">IFERROR(MATCH(TRUE,INDEX($B$14:$B$117&gt;=DT495,0),0),"")</f>
        <v>1</v>
      </c>
      <c r="DV495" s="194">
        <f t="shared" ca="1" si="493"/>
        <v>3.2000000000000006E-3</v>
      </c>
      <c r="DY495" s="194">
        <f t="shared" si="494"/>
        <v>0</v>
      </c>
      <c r="DZ495" s="19" t="e">
        <f ca="1"/>
        <v>#N/A</v>
      </c>
      <c r="EA495" s="19" t="e">
        <f t="shared" ca="1" si="495"/>
        <v>#N/A</v>
      </c>
      <c r="ED495" s="198" cm="1">
        <f t="array" ref="ED495">IFERROR(MATCH(TRUE,INDEX($B$14:$B$117&gt;=EC495,0),0),"")</f>
        <v>1</v>
      </c>
      <c r="EE495" s="194">
        <f t="shared" ca="1" si="496"/>
        <v>3.2000000000000006E-3</v>
      </c>
      <c r="EH495" s="194">
        <f t="shared" si="497"/>
        <v>0</v>
      </c>
      <c r="EI495" s="19" t="e">
        <f ca="1"/>
        <v>#N/A</v>
      </c>
      <c r="EJ495" s="19" t="e">
        <f t="shared" ca="1" si="498"/>
        <v>#N/A</v>
      </c>
      <c r="EM495" s="198" cm="1">
        <f t="array" ref="EM495">IFERROR(MATCH(TRUE,INDEX($B$14:$B$117&gt;=EL495,0),0),"")</f>
        <v>1</v>
      </c>
      <c r="EN495" s="194">
        <f t="shared" ca="1" si="499"/>
        <v>3.2000000000000006E-3</v>
      </c>
      <c r="EQ495" s="194">
        <f t="shared" si="500"/>
        <v>0</v>
      </c>
      <c r="ER495" s="19" t="e">
        <f ca="1"/>
        <v>#N/A</v>
      </c>
      <c r="ES495" s="19" t="e">
        <f t="shared" ca="1" si="501"/>
        <v>#N/A</v>
      </c>
      <c r="EV495" s="198" cm="1">
        <f t="array" ref="EV495">IFERROR(MATCH(TRUE,INDEX($B$14:$B$117&gt;=EU495,0),0),"")</f>
        <v>1</v>
      </c>
      <c r="EW495" s="194">
        <f t="shared" ca="1" si="502"/>
        <v>3.2000000000000006E-3</v>
      </c>
      <c r="EZ495" s="194">
        <f t="shared" si="503"/>
        <v>0</v>
      </c>
      <c r="FA495" s="19" t="e">
        <f ca="1"/>
        <v>#N/A</v>
      </c>
      <c r="FB495" s="19" t="e">
        <f t="shared" ca="1" si="504"/>
        <v>#N/A</v>
      </c>
      <c r="FE495" s="198" cm="1">
        <f t="array" ref="FE495">IFERROR(MATCH(TRUE,INDEX($B$14:$B$117&gt;=FD495,0),0),"")</f>
        <v>1</v>
      </c>
      <c r="FF495" s="194">
        <f t="shared" ca="1" si="505"/>
        <v>3.2000000000000006E-3</v>
      </c>
      <c r="FI495" s="194">
        <f t="shared" si="506"/>
        <v>0</v>
      </c>
      <c r="FJ495" s="19" t="e">
        <f ca="1"/>
        <v>#N/A</v>
      </c>
      <c r="FK495" s="19" t="e">
        <f t="shared" ca="1" si="507"/>
        <v>#N/A</v>
      </c>
      <c r="FN495" s="198" cm="1">
        <f t="array" ref="FN495">IFERROR(MATCH(TRUE,INDEX($B$14:$B$117&gt;=FM495,0),0),"")</f>
        <v>1</v>
      </c>
      <c r="FO495" s="194">
        <f t="shared" ca="1" si="508"/>
        <v>3.2000000000000006E-3</v>
      </c>
      <c r="FR495" s="194">
        <f t="shared" si="509"/>
        <v>0</v>
      </c>
      <c r="FS495" s="19" t="e">
        <f ca="1"/>
        <v>#N/A</v>
      </c>
      <c r="FT495" s="19" t="e">
        <f t="shared" ca="1" si="510"/>
        <v>#N/A</v>
      </c>
      <c r="FW495" s="198" cm="1">
        <f t="array" ref="FW495">IFERROR(MATCH(TRUE,INDEX($B$14:$B$117&gt;=FV495,0),0),"")</f>
        <v>1</v>
      </c>
      <c r="FX495" s="194">
        <f t="shared" ca="1" si="511"/>
        <v>3.2000000000000006E-3</v>
      </c>
      <c r="GA495" s="194">
        <f t="shared" si="512"/>
        <v>0</v>
      </c>
      <c r="GB495" s="19" t="e">
        <f ca="1"/>
        <v>#N/A</v>
      </c>
      <c r="GC495" s="19" t="e">
        <f t="shared" ca="1" si="513"/>
        <v>#N/A</v>
      </c>
    </row>
    <row r="496" spans="8:185" x14ac:dyDescent="0.2">
      <c r="H496" s="198" cm="1">
        <f t="array" ref="H496">IFERROR(MATCH(TRUE,INDEX($B$14:$B$117&gt;=G496,0),0),"")</f>
        <v>1</v>
      </c>
      <c r="I496" s="194">
        <f t="shared" ca="1" si="458"/>
        <v>3.2000000000000006E-3</v>
      </c>
      <c r="L496" s="194">
        <f t="shared" si="514"/>
        <v>0</v>
      </c>
      <c r="M496" s="19">
        <f ca="1"/>
        <v>0</v>
      </c>
      <c r="N496" s="19">
        <f t="shared" ca="1" si="515"/>
        <v>0</v>
      </c>
      <c r="Q496" s="198" cm="1">
        <f t="array" ref="Q496">IFERROR(MATCH(TRUE,INDEX($B$14:$B$117&gt;=P496,0),0),"")</f>
        <v>1</v>
      </c>
      <c r="R496" s="194">
        <f t="shared" ca="1" si="459"/>
        <v>3.2000000000000006E-3</v>
      </c>
      <c r="U496" s="194">
        <f t="shared" si="516"/>
        <v>0</v>
      </c>
      <c r="V496" s="19">
        <f ca="1"/>
        <v>0</v>
      </c>
      <c r="W496" s="19">
        <f t="shared" ca="1" si="517"/>
        <v>0</v>
      </c>
      <c r="Z496" s="198" cm="1">
        <f t="array" ref="Z496">IFERROR(MATCH(TRUE,INDEX($B$14:$B$117&gt;=Y496,0),0),"")</f>
        <v>1</v>
      </c>
      <c r="AA496" s="194">
        <f t="shared" ca="1" si="460"/>
        <v>3.2000000000000006E-3</v>
      </c>
      <c r="AD496" s="194">
        <f t="shared" si="461"/>
        <v>0</v>
      </c>
      <c r="AE496" s="19">
        <f ca="1"/>
        <v>0</v>
      </c>
      <c r="AF496" s="19">
        <f t="shared" ca="1" si="462"/>
        <v>0</v>
      </c>
      <c r="AI496" s="198" cm="1">
        <f t="array" ref="AI496">IFERROR(MATCH(TRUE,INDEX($B$14:$B$117&gt;=AH496,0),0),"")</f>
        <v>1</v>
      </c>
      <c r="AJ496" s="194">
        <f t="shared" ca="1" si="463"/>
        <v>3.2000000000000006E-3</v>
      </c>
      <c r="AM496" s="194">
        <f t="shared" si="464"/>
        <v>0</v>
      </c>
      <c r="AN496" s="19">
        <f ca="1"/>
        <v>0</v>
      </c>
      <c r="AO496" s="19">
        <f t="shared" ca="1" si="465"/>
        <v>0</v>
      </c>
      <c r="AR496" s="198" cm="1">
        <f t="array" ref="AR496">IFERROR(MATCH(TRUE,INDEX($B$14:$B$117&gt;=AQ496,0),0),"")</f>
        <v>1</v>
      </c>
      <c r="AS496" s="194">
        <f t="shared" ca="1" si="466"/>
        <v>3.2000000000000006E-3</v>
      </c>
      <c r="AV496" s="194">
        <f t="shared" si="467"/>
        <v>0</v>
      </c>
      <c r="AW496" s="19">
        <f ca="1"/>
        <v>0</v>
      </c>
      <c r="AX496" s="19">
        <f t="shared" ca="1" si="468"/>
        <v>0</v>
      </c>
      <c r="BA496" s="198" cm="1">
        <f t="array" ref="BA496">IFERROR(MATCH(TRUE,INDEX($B$14:$B$117&gt;=AZ496,0),0),"")</f>
        <v>1</v>
      </c>
      <c r="BB496" s="194">
        <f t="shared" ca="1" si="469"/>
        <v>3.2000000000000006E-3</v>
      </c>
      <c r="BE496" s="194">
        <f t="shared" si="470"/>
        <v>0</v>
      </c>
      <c r="BF496" s="19">
        <f ca="1"/>
        <v>0</v>
      </c>
      <c r="BG496" s="19">
        <f t="shared" ca="1" si="471"/>
        <v>0</v>
      </c>
      <c r="BJ496" s="198" cm="1">
        <f t="array" ref="BJ496">IFERROR(MATCH(TRUE,INDEX($B$14:$B$117&gt;=BI496,0),0),"")</f>
        <v>1</v>
      </c>
      <c r="BK496" s="194">
        <f t="shared" ca="1" si="472"/>
        <v>3.2000000000000006E-3</v>
      </c>
      <c r="BN496" s="194">
        <f t="shared" si="473"/>
        <v>0</v>
      </c>
      <c r="BO496" s="19">
        <f ca="1"/>
        <v>0</v>
      </c>
      <c r="BP496" s="19">
        <f t="shared" ca="1" si="474"/>
        <v>0</v>
      </c>
      <c r="BS496" s="198" cm="1">
        <f t="array" ref="BS496">IFERROR(MATCH(TRUE,INDEX($B$14:$B$117&gt;=BR496,0),0),"")</f>
        <v>1</v>
      </c>
      <c r="BT496" s="194">
        <f t="shared" ca="1" si="475"/>
        <v>3.2000000000000006E-3</v>
      </c>
      <c r="BW496" s="194">
        <f t="shared" si="476"/>
        <v>0</v>
      </c>
      <c r="BX496" s="19">
        <f ca="1"/>
        <v>0</v>
      </c>
      <c r="BY496" s="19">
        <f t="shared" ca="1" si="477"/>
        <v>0</v>
      </c>
      <c r="CB496" s="198" cm="1">
        <f t="array" ref="CB496">IFERROR(MATCH(TRUE,INDEX($B$14:$B$117&gt;=CA496,0),0),"")</f>
        <v>1</v>
      </c>
      <c r="CC496" s="194">
        <f t="shared" ca="1" si="478"/>
        <v>3.2000000000000006E-3</v>
      </c>
      <c r="CF496" s="194">
        <f t="shared" si="479"/>
        <v>0</v>
      </c>
      <c r="CG496" s="19">
        <f ca="1"/>
        <v>0</v>
      </c>
      <c r="CH496" s="19">
        <f t="shared" ca="1" si="480"/>
        <v>0</v>
      </c>
      <c r="CK496" s="198" cm="1">
        <f t="array" ref="CK496">IFERROR(MATCH(TRUE,INDEX($B$14:$B$117&gt;=CJ496,0),0),"")</f>
        <v>1</v>
      </c>
      <c r="CL496" s="194">
        <f t="shared" ca="1" si="481"/>
        <v>3.2000000000000006E-3</v>
      </c>
      <c r="CO496" s="194">
        <f t="shared" si="482"/>
        <v>0</v>
      </c>
      <c r="CP496" s="19">
        <f ca="1"/>
        <v>0</v>
      </c>
      <c r="CQ496" s="19">
        <f t="shared" ca="1" si="483"/>
        <v>0</v>
      </c>
      <c r="CT496" s="198" cm="1">
        <f t="array" ref="CT496">IFERROR(MATCH(TRUE,INDEX($B$14:$B$117&gt;=CS496,0),0),"")</f>
        <v>1</v>
      </c>
      <c r="CU496" s="194">
        <f t="shared" ca="1" si="484"/>
        <v>3.2000000000000006E-3</v>
      </c>
      <c r="CX496" s="194">
        <f t="shared" si="485"/>
        <v>0</v>
      </c>
      <c r="CY496" s="19" t="e">
        <f ca="1"/>
        <v>#N/A</v>
      </c>
      <c r="CZ496" s="19" t="e">
        <f t="shared" ca="1" si="486"/>
        <v>#N/A</v>
      </c>
      <c r="DC496" s="198" cm="1">
        <f t="array" ref="DC496">IFERROR(MATCH(TRUE,INDEX($B$14:$B$117&gt;=DB496,0),0),"")</f>
        <v>1</v>
      </c>
      <c r="DD496" s="194">
        <f t="shared" ca="1" si="487"/>
        <v>3.2000000000000006E-3</v>
      </c>
      <c r="DG496" s="194">
        <f t="shared" si="488"/>
        <v>0</v>
      </c>
      <c r="DH496" s="19" t="e">
        <f ca="1"/>
        <v>#N/A</v>
      </c>
      <c r="DI496" s="19" t="e">
        <f t="shared" ca="1" si="489"/>
        <v>#N/A</v>
      </c>
      <c r="DL496" s="198" cm="1">
        <f t="array" ref="DL496">IFERROR(MATCH(TRUE,INDEX($B$14:$B$117&gt;=DK496,0),0),"")</f>
        <v>1</v>
      </c>
      <c r="DM496" s="194">
        <f t="shared" ca="1" si="490"/>
        <v>3.2000000000000006E-3</v>
      </c>
      <c r="DP496" s="194">
        <f t="shared" si="491"/>
        <v>0</v>
      </c>
      <c r="DQ496" s="19" t="e">
        <f ca="1"/>
        <v>#N/A</v>
      </c>
      <c r="DR496" s="19" t="e">
        <f t="shared" ca="1" si="492"/>
        <v>#N/A</v>
      </c>
      <c r="DU496" s="198" cm="1">
        <f t="array" ref="DU496">IFERROR(MATCH(TRUE,INDEX($B$14:$B$117&gt;=DT496,0),0),"")</f>
        <v>1</v>
      </c>
      <c r="DV496" s="194">
        <f t="shared" ca="1" si="493"/>
        <v>3.2000000000000006E-3</v>
      </c>
      <c r="DY496" s="194">
        <f t="shared" si="494"/>
        <v>0</v>
      </c>
      <c r="DZ496" s="19" t="e">
        <f ca="1"/>
        <v>#N/A</v>
      </c>
      <c r="EA496" s="19" t="e">
        <f t="shared" ca="1" si="495"/>
        <v>#N/A</v>
      </c>
      <c r="ED496" s="198" cm="1">
        <f t="array" ref="ED496">IFERROR(MATCH(TRUE,INDEX($B$14:$B$117&gt;=EC496,0),0),"")</f>
        <v>1</v>
      </c>
      <c r="EE496" s="194">
        <f t="shared" ca="1" si="496"/>
        <v>3.2000000000000006E-3</v>
      </c>
      <c r="EH496" s="194">
        <f t="shared" si="497"/>
        <v>0</v>
      </c>
      <c r="EI496" s="19" t="e">
        <f ca="1"/>
        <v>#N/A</v>
      </c>
      <c r="EJ496" s="19" t="e">
        <f t="shared" ca="1" si="498"/>
        <v>#N/A</v>
      </c>
      <c r="EM496" s="198" cm="1">
        <f t="array" ref="EM496">IFERROR(MATCH(TRUE,INDEX($B$14:$B$117&gt;=EL496,0),0),"")</f>
        <v>1</v>
      </c>
      <c r="EN496" s="194">
        <f t="shared" ca="1" si="499"/>
        <v>3.2000000000000006E-3</v>
      </c>
      <c r="EQ496" s="194">
        <f t="shared" si="500"/>
        <v>0</v>
      </c>
      <c r="ER496" s="19" t="e">
        <f ca="1"/>
        <v>#N/A</v>
      </c>
      <c r="ES496" s="19" t="e">
        <f t="shared" ca="1" si="501"/>
        <v>#N/A</v>
      </c>
      <c r="EV496" s="198" cm="1">
        <f t="array" ref="EV496">IFERROR(MATCH(TRUE,INDEX($B$14:$B$117&gt;=EU496,0),0),"")</f>
        <v>1</v>
      </c>
      <c r="EW496" s="194">
        <f t="shared" ca="1" si="502"/>
        <v>3.2000000000000006E-3</v>
      </c>
      <c r="EZ496" s="194">
        <f t="shared" si="503"/>
        <v>0</v>
      </c>
      <c r="FA496" s="19" t="e">
        <f ca="1"/>
        <v>#N/A</v>
      </c>
      <c r="FB496" s="19" t="e">
        <f t="shared" ca="1" si="504"/>
        <v>#N/A</v>
      </c>
      <c r="FE496" s="198" cm="1">
        <f t="array" ref="FE496">IFERROR(MATCH(TRUE,INDEX($B$14:$B$117&gt;=FD496,0),0),"")</f>
        <v>1</v>
      </c>
      <c r="FF496" s="194">
        <f t="shared" ca="1" si="505"/>
        <v>3.2000000000000006E-3</v>
      </c>
      <c r="FI496" s="194">
        <f t="shared" si="506"/>
        <v>0</v>
      </c>
      <c r="FJ496" s="19" t="e">
        <f ca="1"/>
        <v>#N/A</v>
      </c>
      <c r="FK496" s="19" t="e">
        <f t="shared" ca="1" si="507"/>
        <v>#N/A</v>
      </c>
      <c r="FN496" s="198" cm="1">
        <f t="array" ref="FN496">IFERROR(MATCH(TRUE,INDEX($B$14:$B$117&gt;=FM496,0),0),"")</f>
        <v>1</v>
      </c>
      <c r="FO496" s="194">
        <f t="shared" ca="1" si="508"/>
        <v>3.2000000000000006E-3</v>
      </c>
      <c r="FR496" s="194">
        <f t="shared" si="509"/>
        <v>0</v>
      </c>
      <c r="FS496" s="19" t="e">
        <f ca="1"/>
        <v>#N/A</v>
      </c>
      <c r="FT496" s="19" t="e">
        <f t="shared" ca="1" si="510"/>
        <v>#N/A</v>
      </c>
      <c r="FW496" s="198" cm="1">
        <f t="array" ref="FW496">IFERROR(MATCH(TRUE,INDEX($B$14:$B$117&gt;=FV496,0),0),"")</f>
        <v>1</v>
      </c>
      <c r="FX496" s="194">
        <f t="shared" ca="1" si="511"/>
        <v>3.2000000000000006E-3</v>
      </c>
      <c r="GA496" s="194">
        <f t="shared" si="512"/>
        <v>0</v>
      </c>
      <c r="GB496" s="19" t="e">
        <f ca="1"/>
        <v>#N/A</v>
      </c>
      <c r="GC496" s="19" t="e">
        <f t="shared" ca="1" si="513"/>
        <v>#N/A</v>
      </c>
    </row>
    <row r="497" spans="8:185" x14ac:dyDescent="0.2">
      <c r="H497" s="198" cm="1">
        <f t="array" ref="H497">IFERROR(MATCH(TRUE,INDEX($B$14:$B$117&gt;=G497,0),0),"")</f>
        <v>1</v>
      </c>
      <c r="I497" s="194">
        <f t="shared" ca="1" si="458"/>
        <v>3.2000000000000006E-3</v>
      </c>
      <c r="L497" s="194">
        <f t="shared" si="514"/>
        <v>0</v>
      </c>
      <c r="M497" s="19">
        <f ca="1"/>
        <v>0</v>
      </c>
      <c r="N497" s="19">
        <f t="shared" ca="1" si="515"/>
        <v>0</v>
      </c>
      <c r="Q497" s="198" cm="1">
        <f t="array" ref="Q497">IFERROR(MATCH(TRUE,INDEX($B$14:$B$117&gt;=P497,0),0),"")</f>
        <v>1</v>
      </c>
      <c r="R497" s="194">
        <f t="shared" ca="1" si="459"/>
        <v>3.2000000000000006E-3</v>
      </c>
      <c r="U497" s="194">
        <f t="shared" si="516"/>
        <v>0</v>
      </c>
      <c r="V497" s="19">
        <f ca="1"/>
        <v>0</v>
      </c>
      <c r="W497" s="19">
        <f t="shared" ca="1" si="517"/>
        <v>0</v>
      </c>
      <c r="Z497" s="198" cm="1">
        <f t="array" ref="Z497">IFERROR(MATCH(TRUE,INDEX($B$14:$B$117&gt;=Y497,0),0),"")</f>
        <v>1</v>
      </c>
      <c r="AA497" s="194">
        <f t="shared" ca="1" si="460"/>
        <v>3.2000000000000006E-3</v>
      </c>
      <c r="AD497" s="194">
        <f t="shared" si="461"/>
        <v>0</v>
      </c>
      <c r="AE497" s="19">
        <f ca="1"/>
        <v>0</v>
      </c>
      <c r="AF497" s="19">
        <f t="shared" ca="1" si="462"/>
        <v>0</v>
      </c>
      <c r="AI497" s="198" cm="1">
        <f t="array" ref="AI497">IFERROR(MATCH(TRUE,INDEX($B$14:$B$117&gt;=AH497,0),0),"")</f>
        <v>1</v>
      </c>
      <c r="AJ497" s="194">
        <f t="shared" ca="1" si="463"/>
        <v>3.2000000000000006E-3</v>
      </c>
      <c r="AM497" s="194">
        <f t="shared" si="464"/>
        <v>0</v>
      </c>
      <c r="AN497" s="19">
        <f ca="1"/>
        <v>0</v>
      </c>
      <c r="AO497" s="19">
        <f t="shared" ca="1" si="465"/>
        <v>0</v>
      </c>
      <c r="AR497" s="198" cm="1">
        <f t="array" ref="AR497">IFERROR(MATCH(TRUE,INDEX($B$14:$B$117&gt;=AQ497,0),0),"")</f>
        <v>1</v>
      </c>
      <c r="AS497" s="194">
        <f t="shared" ca="1" si="466"/>
        <v>3.2000000000000006E-3</v>
      </c>
      <c r="AV497" s="194">
        <f t="shared" si="467"/>
        <v>0</v>
      </c>
      <c r="AW497" s="19">
        <f ca="1"/>
        <v>0</v>
      </c>
      <c r="AX497" s="19">
        <f t="shared" ca="1" si="468"/>
        <v>0</v>
      </c>
      <c r="BA497" s="198" cm="1">
        <f t="array" ref="BA497">IFERROR(MATCH(TRUE,INDEX($B$14:$B$117&gt;=AZ497,0),0),"")</f>
        <v>1</v>
      </c>
      <c r="BB497" s="194">
        <f t="shared" ca="1" si="469"/>
        <v>3.2000000000000006E-3</v>
      </c>
      <c r="BE497" s="194">
        <f t="shared" si="470"/>
        <v>0</v>
      </c>
      <c r="BF497" s="19">
        <f ca="1"/>
        <v>0</v>
      </c>
      <c r="BG497" s="19">
        <f t="shared" ca="1" si="471"/>
        <v>0</v>
      </c>
      <c r="BJ497" s="198" cm="1">
        <f t="array" ref="BJ497">IFERROR(MATCH(TRUE,INDEX($B$14:$B$117&gt;=BI497,0),0),"")</f>
        <v>1</v>
      </c>
      <c r="BK497" s="194">
        <f t="shared" ca="1" si="472"/>
        <v>3.2000000000000006E-3</v>
      </c>
      <c r="BN497" s="194">
        <f t="shared" si="473"/>
        <v>0</v>
      </c>
      <c r="BO497" s="19">
        <f ca="1"/>
        <v>0</v>
      </c>
      <c r="BP497" s="19">
        <f t="shared" ca="1" si="474"/>
        <v>0</v>
      </c>
      <c r="BS497" s="198" cm="1">
        <f t="array" ref="BS497">IFERROR(MATCH(TRUE,INDEX($B$14:$B$117&gt;=BR497,0),0),"")</f>
        <v>1</v>
      </c>
      <c r="BT497" s="194">
        <f t="shared" ca="1" si="475"/>
        <v>3.2000000000000006E-3</v>
      </c>
      <c r="BW497" s="194">
        <f t="shared" si="476"/>
        <v>0</v>
      </c>
      <c r="BX497" s="19">
        <f ca="1"/>
        <v>0</v>
      </c>
      <c r="BY497" s="19">
        <f t="shared" ca="1" si="477"/>
        <v>0</v>
      </c>
      <c r="CB497" s="198" cm="1">
        <f t="array" ref="CB497">IFERROR(MATCH(TRUE,INDEX($B$14:$B$117&gt;=CA497,0),0),"")</f>
        <v>1</v>
      </c>
      <c r="CC497" s="194">
        <f t="shared" ca="1" si="478"/>
        <v>3.2000000000000006E-3</v>
      </c>
      <c r="CF497" s="194">
        <f t="shared" si="479"/>
        <v>0</v>
      </c>
      <c r="CG497" s="19">
        <f ca="1"/>
        <v>0</v>
      </c>
      <c r="CH497" s="19">
        <f t="shared" ca="1" si="480"/>
        <v>0</v>
      </c>
      <c r="CK497" s="198" cm="1">
        <f t="array" ref="CK497">IFERROR(MATCH(TRUE,INDEX($B$14:$B$117&gt;=CJ497,0),0),"")</f>
        <v>1</v>
      </c>
      <c r="CL497" s="194">
        <f t="shared" ca="1" si="481"/>
        <v>3.2000000000000006E-3</v>
      </c>
      <c r="CO497" s="194">
        <f t="shared" si="482"/>
        <v>0</v>
      </c>
      <c r="CP497" s="19">
        <f ca="1"/>
        <v>0</v>
      </c>
      <c r="CQ497" s="19">
        <f t="shared" ca="1" si="483"/>
        <v>0</v>
      </c>
      <c r="CT497" s="198" cm="1">
        <f t="array" ref="CT497">IFERROR(MATCH(TRUE,INDEX($B$14:$B$117&gt;=CS497,0),0),"")</f>
        <v>1</v>
      </c>
      <c r="CU497" s="194">
        <f t="shared" ca="1" si="484"/>
        <v>3.2000000000000006E-3</v>
      </c>
      <c r="CX497" s="194">
        <f t="shared" si="485"/>
        <v>0</v>
      </c>
      <c r="CY497" s="19" t="e">
        <f ca="1"/>
        <v>#N/A</v>
      </c>
      <c r="CZ497" s="19" t="e">
        <f t="shared" ca="1" si="486"/>
        <v>#N/A</v>
      </c>
      <c r="DC497" s="198" cm="1">
        <f t="array" ref="DC497">IFERROR(MATCH(TRUE,INDEX($B$14:$B$117&gt;=DB497,0),0),"")</f>
        <v>1</v>
      </c>
      <c r="DD497" s="194">
        <f t="shared" ca="1" si="487"/>
        <v>3.2000000000000006E-3</v>
      </c>
      <c r="DG497" s="194">
        <f t="shared" si="488"/>
        <v>0</v>
      </c>
      <c r="DH497" s="19" t="e">
        <f ca="1"/>
        <v>#N/A</v>
      </c>
      <c r="DI497" s="19" t="e">
        <f t="shared" ca="1" si="489"/>
        <v>#N/A</v>
      </c>
      <c r="DL497" s="198" cm="1">
        <f t="array" ref="DL497">IFERROR(MATCH(TRUE,INDEX($B$14:$B$117&gt;=DK497,0),0),"")</f>
        <v>1</v>
      </c>
      <c r="DM497" s="194">
        <f t="shared" ca="1" si="490"/>
        <v>3.2000000000000006E-3</v>
      </c>
      <c r="DP497" s="194">
        <f t="shared" si="491"/>
        <v>0</v>
      </c>
      <c r="DQ497" s="19" t="e">
        <f ca="1"/>
        <v>#N/A</v>
      </c>
      <c r="DR497" s="19" t="e">
        <f t="shared" ca="1" si="492"/>
        <v>#N/A</v>
      </c>
      <c r="DU497" s="198" cm="1">
        <f t="array" ref="DU497">IFERROR(MATCH(TRUE,INDEX($B$14:$B$117&gt;=DT497,0),0),"")</f>
        <v>1</v>
      </c>
      <c r="DV497" s="194">
        <f t="shared" ca="1" si="493"/>
        <v>3.2000000000000006E-3</v>
      </c>
      <c r="DY497" s="194">
        <f t="shared" si="494"/>
        <v>0</v>
      </c>
      <c r="DZ497" s="19" t="e">
        <f ca="1"/>
        <v>#N/A</v>
      </c>
      <c r="EA497" s="19" t="e">
        <f t="shared" ca="1" si="495"/>
        <v>#N/A</v>
      </c>
      <c r="ED497" s="198" cm="1">
        <f t="array" ref="ED497">IFERROR(MATCH(TRUE,INDEX($B$14:$B$117&gt;=EC497,0),0),"")</f>
        <v>1</v>
      </c>
      <c r="EE497" s="194">
        <f t="shared" ca="1" si="496"/>
        <v>3.2000000000000006E-3</v>
      </c>
      <c r="EH497" s="194">
        <f t="shared" si="497"/>
        <v>0</v>
      </c>
      <c r="EI497" s="19" t="e">
        <f ca="1"/>
        <v>#N/A</v>
      </c>
      <c r="EJ497" s="19" t="e">
        <f t="shared" ca="1" si="498"/>
        <v>#N/A</v>
      </c>
      <c r="EM497" s="198" cm="1">
        <f t="array" ref="EM497">IFERROR(MATCH(TRUE,INDEX($B$14:$B$117&gt;=EL497,0),0),"")</f>
        <v>1</v>
      </c>
      <c r="EN497" s="194">
        <f t="shared" ca="1" si="499"/>
        <v>3.2000000000000006E-3</v>
      </c>
      <c r="EQ497" s="194">
        <f t="shared" si="500"/>
        <v>0</v>
      </c>
      <c r="ER497" s="19" t="e">
        <f ca="1"/>
        <v>#N/A</v>
      </c>
      <c r="ES497" s="19" t="e">
        <f t="shared" ca="1" si="501"/>
        <v>#N/A</v>
      </c>
      <c r="EV497" s="198" cm="1">
        <f t="array" ref="EV497">IFERROR(MATCH(TRUE,INDEX($B$14:$B$117&gt;=EU497,0),0),"")</f>
        <v>1</v>
      </c>
      <c r="EW497" s="194">
        <f t="shared" ca="1" si="502"/>
        <v>3.2000000000000006E-3</v>
      </c>
      <c r="EZ497" s="194">
        <f t="shared" si="503"/>
        <v>0</v>
      </c>
      <c r="FA497" s="19" t="e">
        <f ca="1"/>
        <v>#N/A</v>
      </c>
      <c r="FB497" s="19" t="e">
        <f t="shared" ca="1" si="504"/>
        <v>#N/A</v>
      </c>
      <c r="FE497" s="198" cm="1">
        <f t="array" ref="FE497">IFERROR(MATCH(TRUE,INDEX($B$14:$B$117&gt;=FD497,0),0),"")</f>
        <v>1</v>
      </c>
      <c r="FF497" s="194">
        <f t="shared" ca="1" si="505"/>
        <v>3.2000000000000006E-3</v>
      </c>
      <c r="FI497" s="194">
        <f t="shared" si="506"/>
        <v>0</v>
      </c>
      <c r="FJ497" s="19" t="e">
        <f ca="1"/>
        <v>#N/A</v>
      </c>
      <c r="FK497" s="19" t="e">
        <f t="shared" ca="1" si="507"/>
        <v>#N/A</v>
      </c>
      <c r="FN497" s="198" cm="1">
        <f t="array" ref="FN497">IFERROR(MATCH(TRUE,INDEX($B$14:$B$117&gt;=FM497,0),0),"")</f>
        <v>1</v>
      </c>
      <c r="FO497" s="194">
        <f t="shared" ca="1" si="508"/>
        <v>3.2000000000000006E-3</v>
      </c>
      <c r="FR497" s="194">
        <f t="shared" si="509"/>
        <v>0</v>
      </c>
      <c r="FS497" s="19" t="e">
        <f ca="1"/>
        <v>#N/A</v>
      </c>
      <c r="FT497" s="19" t="e">
        <f t="shared" ca="1" si="510"/>
        <v>#N/A</v>
      </c>
      <c r="FW497" s="198" cm="1">
        <f t="array" ref="FW497">IFERROR(MATCH(TRUE,INDEX($B$14:$B$117&gt;=FV497,0),0),"")</f>
        <v>1</v>
      </c>
      <c r="FX497" s="194">
        <f t="shared" ca="1" si="511"/>
        <v>3.2000000000000006E-3</v>
      </c>
      <c r="GA497" s="194">
        <f t="shared" si="512"/>
        <v>0</v>
      </c>
      <c r="GB497" s="19" t="e">
        <f ca="1"/>
        <v>#N/A</v>
      </c>
      <c r="GC497" s="19" t="e">
        <f t="shared" ca="1" si="513"/>
        <v>#N/A</v>
      </c>
    </row>
    <row r="498" spans="8:185" x14ac:dyDescent="0.2">
      <c r="H498" s="198" cm="1">
        <f t="array" ref="H498">IFERROR(MATCH(TRUE,INDEX($B$14:$B$117&gt;=G498,0),0),"")</f>
        <v>1</v>
      </c>
      <c r="I498" s="194">
        <f t="shared" ca="1" si="458"/>
        <v>3.2000000000000006E-3</v>
      </c>
      <c r="L498" s="194">
        <f t="shared" si="514"/>
        <v>0</v>
      </c>
      <c r="M498" s="19">
        <f ca="1"/>
        <v>0</v>
      </c>
      <c r="N498" s="19">
        <f t="shared" ca="1" si="515"/>
        <v>0</v>
      </c>
      <c r="Q498" s="198" cm="1">
        <f t="array" ref="Q498">IFERROR(MATCH(TRUE,INDEX($B$14:$B$117&gt;=P498,0),0),"")</f>
        <v>1</v>
      </c>
      <c r="R498" s="194">
        <f t="shared" ca="1" si="459"/>
        <v>3.2000000000000006E-3</v>
      </c>
      <c r="U498" s="194">
        <f t="shared" si="516"/>
        <v>0</v>
      </c>
      <c r="V498" s="19">
        <f ca="1"/>
        <v>0</v>
      </c>
      <c r="W498" s="19">
        <f t="shared" ca="1" si="517"/>
        <v>0</v>
      </c>
      <c r="Z498" s="198" cm="1">
        <f t="array" ref="Z498">IFERROR(MATCH(TRUE,INDEX($B$14:$B$117&gt;=Y498,0),0),"")</f>
        <v>1</v>
      </c>
      <c r="AA498" s="194">
        <f t="shared" ca="1" si="460"/>
        <v>3.2000000000000006E-3</v>
      </c>
      <c r="AD498" s="194">
        <f t="shared" si="461"/>
        <v>0</v>
      </c>
      <c r="AE498" s="19">
        <f ca="1"/>
        <v>0</v>
      </c>
      <c r="AF498" s="19">
        <f t="shared" ca="1" si="462"/>
        <v>0</v>
      </c>
      <c r="AI498" s="198" cm="1">
        <f t="array" ref="AI498">IFERROR(MATCH(TRUE,INDEX($B$14:$B$117&gt;=AH498,0),0),"")</f>
        <v>1</v>
      </c>
      <c r="AJ498" s="194">
        <f t="shared" ca="1" si="463"/>
        <v>3.2000000000000006E-3</v>
      </c>
      <c r="AM498" s="194">
        <f t="shared" si="464"/>
        <v>0</v>
      </c>
      <c r="AN498" s="19">
        <f ca="1"/>
        <v>0</v>
      </c>
      <c r="AO498" s="19">
        <f t="shared" ca="1" si="465"/>
        <v>0</v>
      </c>
      <c r="AR498" s="198" cm="1">
        <f t="array" ref="AR498">IFERROR(MATCH(TRUE,INDEX($B$14:$B$117&gt;=AQ498,0),0),"")</f>
        <v>1</v>
      </c>
      <c r="AS498" s="194">
        <f t="shared" ca="1" si="466"/>
        <v>3.2000000000000006E-3</v>
      </c>
      <c r="AV498" s="194">
        <f t="shared" si="467"/>
        <v>0</v>
      </c>
      <c r="AW498" s="19">
        <f ca="1"/>
        <v>0</v>
      </c>
      <c r="AX498" s="19">
        <f t="shared" ca="1" si="468"/>
        <v>0</v>
      </c>
      <c r="BA498" s="198" cm="1">
        <f t="array" ref="BA498">IFERROR(MATCH(TRUE,INDEX($B$14:$B$117&gt;=AZ498,0),0),"")</f>
        <v>1</v>
      </c>
      <c r="BB498" s="194">
        <f t="shared" ca="1" si="469"/>
        <v>3.2000000000000006E-3</v>
      </c>
      <c r="BE498" s="194">
        <f t="shared" si="470"/>
        <v>0</v>
      </c>
      <c r="BF498" s="19">
        <f ca="1"/>
        <v>0</v>
      </c>
      <c r="BG498" s="19">
        <f t="shared" ca="1" si="471"/>
        <v>0</v>
      </c>
      <c r="BJ498" s="198" cm="1">
        <f t="array" ref="BJ498">IFERROR(MATCH(TRUE,INDEX($B$14:$B$117&gt;=BI498,0),0),"")</f>
        <v>1</v>
      </c>
      <c r="BK498" s="194">
        <f t="shared" ca="1" si="472"/>
        <v>3.2000000000000006E-3</v>
      </c>
      <c r="BN498" s="194">
        <f t="shared" si="473"/>
        <v>0</v>
      </c>
      <c r="BO498" s="19">
        <f ca="1"/>
        <v>0</v>
      </c>
      <c r="BP498" s="19">
        <f t="shared" ca="1" si="474"/>
        <v>0</v>
      </c>
      <c r="BS498" s="198" cm="1">
        <f t="array" ref="BS498">IFERROR(MATCH(TRUE,INDEX($B$14:$B$117&gt;=BR498,0),0),"")</f>
        <v>1</v>
      </c>
      <c r="BT498" s="194">
        <f t="shared" ca="1" si="475"/>
        <v>3.2000000000000006E-3</v>
      </c>
      <c r="BW498" s="194">
        <f t="shared" si="476"/>
        <v>0</v>
      </c>
      <c r="BX498" s="19">
        <f ca="1"/>
        <v>0</v>
      </c>
      <c r="BY498" s="19">
        <f t="shared" ca="1" si="477"/>
        <v>0</v>
      </c>
      <c r="CB498" s="198" cm="1">
        <f t="array" ref="CB498">IFERROR(MATCH(TRUE,INDEX($B$14:$B$117&gt;=CA498,0),0),"")</f>
        <v>1</v>
      </c>
      <c r="CC498" s="194">
        <f t="shared" ca="1" si="478"/>
        <v>3.2000000000000006E-3</v>
      </c>
      <c r="CF498" s="194">
        <f t="shared" si="479"/>
        <v>0</v>
      </c>
      <c r="CG498" s="19">
        <f ca="1"/>
        <v>0</v>
      </c>
      <c r="CH498" s="19">
        <f t="shared" ca="1" si="480"/>
        <v>0</v>
      </c>
      <c r="CK498" s="198" cm="1">
        <f t="array" ref="CK498">IFERROR(MATCH(TRUE,INDEX($B$14:$B$117&gt;=CJ498,0),0),"")</f>
        <v>1</v>
      </c>
      <c r="CL498" s="194">
        <f t="shared" ca="1" si="481"/>
        <v>3.2000000000000006E-3</v>
      </c>
      <c r="CO498" s="194">
        <f t="shared" si="482"/>
        <v>0</v>
      </c>
      <c r="CP498" s="19">
        <f ca="1"/>
        <v>0</v>
      </c>
      <c r="CQ498" s="19">
        <f t="shared" ca="1" si="483"/>
        <v>0</v>
      </c>
      <c r="CT498" s="198" cm="1">
        <f t="array" ref="CT498">IFERROR(MATCH(TRUE,INDEX($B$14:$B$117&gt;=CS498,0),0),"")</f>
        <v>1</v>
      </c>
      <c r="CU498" s="194">
        <f t="shared" ca="1" si="484"/>
        <v>3.2000000000000006E-3</v>
      </c>
      <c r="CX498" s="194">
        <f t="shared" si="485"/>
        <v>0</v>
      </c>
      <c r="CY498" s="19" t="e">
        <f ca="1"/>
        <v>#N/A</v>
      </c>
      <c r="CZ498" s="19" t="e">
        <f t="shared" ca="1" si="486"/>
        <v>#N/A</v>
      </c>
      <c r="DC498" s="198" cm="1">
        <f t="array" ref="DC498">IFERROR(MATCH(TRUE,INDEX($B$14:$B$117&gt;=DB498,0),0),"")</f>
        <v>1</v>
      </c>
      <c r="DD498" s="194">
        <f t="shared" ca="1" si="487"/>
        <v>3.2000000000000006E-3</v>
      </c>
      <c r="DG498" s="194">
        <f t="shared" si="488"/>
        <v>0</v>
      </c>
      <c r="DH498" s="19" t="e">
        <f ca="1"/>
        <v>#N/A</v>
      </c>
      <c r="DI498" s="19" t="e">
        <f t="shared" ca="1" si="489"/>
        <v>#N/A</v>
      </c>
      <c r="DL498" s="198" cm="1">
        <f t="array" ref="DL498">IFERROR(MATCH(TRUE,INDEX($B$14:$B$117&gt;=DK498,0),0),"")</f>
        <v>1</v>
      </c>
      <c r="DM498" s="194">
        <f t="shared" ca="1" si="490"/>
        <v>3.2000000000000006E-3</v>
      </c>
      <c r="DP498" s="194">
        <f t="shared" si="491"/>
        <v>0</v>
      </c>
      <c r="DQ498" s="19" t="e">
        <f ca="1"/>
        <v>#N/A</v>
      </c>
      <c r="DR498" s="19" t="e">
        <f t="shared" ca="1" si="492"/>
        <v>#N/A</v>
      </c>
      <c r="DU498" s="198" cm="1">
        <f t="array" ref="DU498">IFERROR(MATCH(TRUE,INDEX($B$14:$B$117&gt;=DT498,0),0),"")</f>
        <v>1</v>
      </c>
      <c r="DV498" s="194">
        <f t="shared" ca="1" si="493"/>
        <v>3.2000000000000006E-3</v>
      </c>
      <c r="DY498" s="194">
        <f t="shared" si="494"/>
        <v>0</v>
      </c>
      <c r="DZ498" s="19" t="e">
        <f ca="1"/>
        <v>#N/A</v>
      </c>
      <c r="EA498" s="19" t="e">
        <f t="shared" ca="1" si="495"/>
        <v>#N/A</v>
      </c>
      <c r="ED498" s="198" cm="1">
        <f t="array" ref="ED498">IFERROR(MATCH(TRUE,INDEX($B$14:$B$117&gt;=EC498,0),0),"")</f>
        <v>1</v>
      </c>
      <c r="EE498" s="194">
        <f t="shared" ca="1" si="496"/>
        <v>3.2000000000000006E-3</v>
      </c>
      <c r="EH498" s="194">
        <f t="shared" si="497"/>
        <v>0</v>
      </c>
      <c r="EI498" s="19" t="e">
        <f ca="1"/>
        <v>#N/A</v>
      </c>
      <c r="EJ498" s="19" t="e">
        <f t="shared" ca="1" si="498"/>
        <v>#N/A</v>
      </c>
      <c r="EM498" s="198" cm="1">
        <f t="array" ref="EM498">IFERROR(MATCH(TRUE,INDEX($B$14:$B$117&gt;=EL498,0),0),"")</f>
        <v>1</v>
      </c>
      <c r="EN498" s="194">
        <f t="shared" ca="1" si="499"/>
        <v>3.2000000000000006E-3</v>
      </c>
      <c r="EQ498" s="194">
        <f t="shared" si="500"/>
        <v>0</v>
      </c>
      <c r="ER498" s="19" t="e">
        <f ca="1"/>
        <v>#N/A</v>
      </c>
      <c r="ES498" s="19" t="e">
        <f t="shared" ca="1" si="501"/>
        <v>#N/A</v>
      </c>
      <c r="EV498" s="198" cm="1">
        <f t="array" ref="EV498">IFERROR(MATCH(TRUE,INDEX($B$14:$B$117&gt;=EU498,0),0),"")</f>
        <v>1</v>
      </c>
      <c r="EW498" s="194">
        <f t="shared" ca="1" si="502"/>
        <v>3.2000000000000006E-3</v>
      </c>
      <c r="EZ498" s="194">
        <f t="shared" si="503"/>
        <v>0</v>
      </c>
      <c r="FA498" s="19" t="e">
        <f ca="1"/>
        <v>#N/A</v>
      </c>
      <c r="FB498" s="19" t="e">
        <f t="shared" ca="1" si="504"/>
        <v>#N/A</v>
      </c>
      <c r="FE498" s="198" cm="1">
        <f t="array" ref="FE498">IFERROR(MATCH(TRUE,INDEX($B$14:$B$117&gt;=FD498,0),0),"")</f>
        <v>1</v>
      </c>
      <c r="FF498" s="194">
        <f t="shared" ca="1" si="505"/>
        <v>3.2000000000000006E-3</v>
      </c>
      <c r="FI498" s="194">
        <f t="shared" si="506"/>
        <v>0</v>
      </c>
      <c r="FJ498" s="19" t="e">
        <f ca="1"/>
        <v>#N/A</v>
      </c>
      <c r="FK498" s="19" t="e">
        <f t="shared" ca="1" si="507"/>
        <v>#N/A</v>
      </c>
      <c r="FN498" s="198" cm="1">
        <f t="array" ref="FN498">IFERROR(MATCH(TRUE,INDEX($B$14:$B$117&gt;=FM498,0),0),"")</f>
        <v>1</v>
      </c>
      <c r="FO498" s="194">
        <f t="shared" ca="1" si="508"/>
        <v>3.2000000000000006E-3</v>
      </c>
      <c r="FR498" s="194">
        <f t="shared" si="509"/>
        <v>0</v>
      </c>
      <c r="FS498" s="19" t="e">
        <f ca="1"/>
        <v>#N/A</v>
      </c>
      <c r="FT498" s="19" t="e">
        <f t="shared" ca="1" si="510"/>
        <v>#N/A</v>
      </c>
      <c r="FW498" s="198" cm="1">
        <f t="array" ref="FW498">IFERROR(MATCH(TRUE,INDEX($B$14:$B$117&gt;=FV498,0),0),"")</f>
        <v>1</v>
      </c>
      <c r="FX498" s="194">
        <f t="shared" ca="1" si="511"/>
        <v>3.2000000000000006E-3</v>
      </c>
      <c r="GA498" s="194">
        <f t="shared" si="512"/>
        <v>0</v>
      </c>
      <c r="GB498" s="19" t="e">
        <f ca="1"/>
        <v>#N/A</v>
      </c>
      <c r="GC498" s="19" t="e">
        <f t="shared" ca="1" si="513"/>
        <v>#N/A</v>
      </c>
    </row>
    <row r="499" spans="8:185" x14ac:dyDescent="0.2">
      <c r="H499" s="198" cm="1">
        <f t="array" ref="H499">IFERROR(MATCH(TRUE,INDEX($B$14:$B$117&gt;=G499,0),0),"")</f>
        <v>1</v>
      </c>
      <c r="I499" s="194">
        <f t="shared" ca="1" si="458"/>
        <v>3.2000000000000006E-3</v>
      </c>
      <c r="L499" s="194">
        <f t="shared" si="514"/>
        <v>0</v>
      </c>
      <c r="M499" s="19">
        <f ca="1"/>
        <v>0</v>
      </c>
      <c r="N499" s="19">
        <f t="shared" ca="1" si="515"/>
        <v>0</v>
      </c>
      <c r="Q499" s="198" cm="1">
        <f t="array" ref="Q499">IFERROR(MATCH(TRUE,INDEX($B$14:$B$117&gt;=P499,0),0),"")</f>
        <v>1</v>
      </c>
      <c r="R499" s="194">
        <f t="shared" ca="1" si="459"/>
        <v>3.2000000000000006E-3</v>
      </c>
      <c r="U499" s="194">
        <f t="shared" si="516"/>
        <v>0</v>
      </c>
      <c r="V499" s="19">
        <f ca="1"/>
        <v>0</v>
      </c>
      <c r="W499" s="19">
        <f t="shared" ca="1" si="517"/>
        <v>0</v>
      </c>
      <c r="Z499" s="198" cm="1">
        <f t="array" ref="Z499">IFERROR(MATCH(TRUE,INDEX($B$14:$B$117&gt;=Y499,0),0),"")</f>
        <v>1</v>
      </c>
      <c r="AA499" s="194">
        <f t="shared" ca="1" si="460"/>
        <v>3.2000000000000006E-3</v>
      </c>
      <c r="AD499" s="194">
        <f t="shared" si="461"/>
        <v>0</v>
      </c>
      <c r="AE499" s="19">
        <f ca="1"/>
        <v>0</v>
      </c>
      <c r="AF499" s="19">
        <f t="shared" ca="1" si="462"/>
        <v>0</v>
      </c>
      <c r="AI499" s="198" cm="1">
        <f t="array" ref="AI499">IFERROR(MATCH(TRUE,INDEX($B$14:$B$117&gt;=AH499,0),0),"")</f>
        <v>1</v>
      </c>
      <c r="AJ499" s="194">
        <f t="shared" ca="1" si="463"/>
        <v>3.2000000000000006E-3</v>
      </c>
      <c r="AM499" s="194">
        <f t="shared" si="464"/>
        <v>0</v>
      </c>
      <c r="AN499" s="19">
        <f ca="1"/>
        <v>0</v>
      </c>
      <c r="AO499" s="19">
        <f t="shared" ca="1" si="465"/>
        <v>0</v>
      </c>
      <c r="AR499" s="198" cm="1">
        <f t="array" ref="AR499">IFERROR(MATCH(TRUE,INDEX($B$14:$B$117&gt;=AQ499,0),0),"")</f>
        <v>1</v>
      </c>
      <c r="AS499" s="194">
        <f t="shared" ca="1" si="466"/>
        <v>3.2000000000000006E-3</v>
      </c>
      <c r="AV499" s="194">
        <f t="shared" si="467"/>
        <v>0</v>
      </c>
      <c r="AW499" s="19">
        <f ca="1"/>
        <v>0</v>
      </c>
      <c r="AX499" s="19">
        <f t="shared" ca="1" si="468"/>
        <v>0</v>
      </c>
      <c r="BA499" s="198" cm="1">
        <f t="array" ref="BA499">IFERROR(MATCH(TRUE,INDEX($B$14:$B$117&gt;=AZ499,0),0),"")</f>
        <v>1</v>
      </c>
      <c r="BB499" s="194">
        <f t="shared" ca="1" si="469"/>
        <v>3.2000000000000006E-3</v>
      </c>
      <c r="BE499" s="194">
        <f t="shared" si="470"/>
        <v>0</v>
      </c>
      <c r="BF499" s="19">
        <f ca="1"/>
        <v>0</v>
      </c>
      <c r="BG499" s="19">
        <f t="shared" ca="1" si="471"/>
        <v>0</v>
      </c>
      <c r="BJ499" s="198" cm="1">
        <f t="array" ref="BJ499">IFERROR(MATCH(TRUE,INDEX($B$14:$B$117&gt;=BI499,0),0),"")</f>
        <v>1</v>
      </c>
      <c r="BK499" s="194">
        <f t="shared" ca="1" si="472"/>
        <v>3.2000000000000006E-3</v>
      </c>
      <c r="BN499" s="194">
        <f t="shared" si="473"/>
        <v>0</v>
      </c>
      <c r="BO499" s="19">
        <f ca="1"/>
        <v>0</v>
      </c>
      <c r="BP499" s="19">
        <f t="shared" ca="1" si="474"/>
        <v>0</v>
      </c>
      <c r="BS499" s="198" cm="1">
        <f t="array" ref="BS499">IFERROR(MATCH(TRUE,INDEX($B$14:$B$117&gt;=BR499,0),0),"")</f>
        <v>1</v>
      </c>
      <c r="BT499" s="194">
        <f t="shared" ca="1" si="475"/>
        <v>3.2000000000000006E-3</v>
      </c>
      <c r="BW499" s="194">
        <f t="shared" si="476"/>
        <v>0</v>
      </c>
      <c r="BX499" s="19">
        <f ca="1"/>
        <v>0</v>
      </c>
      <c r="BY499" s="19">
        <f t="shared" ca="1" si="477"/>
        <v>0</v>
      </c>
      <c r="CB499" s="198" cm="1">
        <f t="array" ref="CB499">IFERROR(MATCH(TRUE,INDEX($B$14:$B$117&gt;=CA499,0),0),"")</f>
        <v>1</v>
      </c>
      <c r="CC499" s="194">
        <f t="shared" ca="1" si="478"/>
        <v>3.2000000000000006E-3</v>
      </c>
      <c r="CF499" s="194">
        <f t="shared" si="479"/>
        <v>0</v>
      </c>
      <c r="CG499" s="19">
        <f ca="1"/>
        <v>0</v>
      </c>
      <c r="CH499" s="19">
        <f t="shared" ca="1" si="480"/>
        <v>0</v>
      </c>
      <c r="CK499" s="198" cm="1">
        <f t="array" ref="CK499">IFERROR(MATCH(TRUE,INDEX($B$14:$B$117&gt;=CJ499,0),0),"")</f>
        <v>1</v>
      </c>
      <c r="CL499" s="194">
        <f t="shared" ca="1" si="481"/>
        <v>3.2000000000000006E-3</v>
      </c>
      <c r="CO499" s="194">
        <f t="shared" si="482"/>
        <v>0</v>
      </c>
      <c r="CP499" s="19">
        <f ca="1"/>
        <v>0</v>
      </c>
      <c r="CQ499" s="19">
        <f t="shared" ca="1" si="483"/>
        <v>0</v>
      </c>
      <c r="CT499" s="198" cm="1">
        <f t="array" ref="CT499">IFERROR(MATCH(TRUE,INDEX($B$14:$B$117&gt;=CS499,0),0),"")</f>
        <v>1</v>
      </c>
      <c r="CU499" s="194">
        <f t="shared" ca="1" si="484"/>
        <v>3.2000000000000006E-3</v>
      </c>
      <c r="CX499" s="194">
        <f t="shared" si="485"/>
        <v>0</v>
      </c>
      <c r="CY499" s="19" t="e">
        <f ca="1"/>
        <v>#N/A</v>
      </c>
      <c r="CZ499" s="19" t="e">
        <f t="shared" ca="1" si="486"/>
        <v>#N/A</v>
      </c>
      <c r="DC499" s="198" cm="1">
        <f t="array" ref="DC499">IFERROR(MATCH(TRUE,INDEX($B$14:$B$117&gt;=DB499,0),0),"")</f>
        <v>1</v>
      </c>
      <c r="DD499" s="194">
        <f t="shared" ca="1" si="487"/>
        <v>3.2000000000000006E-3</v>
      </c>
      <c r="DG499" s="194">
        <f t="shared" si="488"/>
        <v>0</v>
      </c>
      <c r="DH499" s="19" t="e">
        <f ca="1"/>
        <v>#N/A</v>
      </c>
      <c r="DI499" s="19" t="e">
        <f t="shared" ca="1" si="489"/>
        <v>#N/A</v>
      </c>
      <c r="DL499" s="198" cm="1">
        <f t="array" ref="DL499">IFERROR(MATCH(TRUE,INDEX($B$14:$B$117&gt;=DK499,0),0),"")</f>
        <v>1</v>
      </c>
      <c r="DM499" s="194">
        <f t="shared" ca="1" si="490"/>
        <v>3.2000000000000006E-3</v>
      </c>
      <c r="DP499" s="194">
        <f t="shared" si="491"/>
        <v>0</v>
      </c>
      <c r="DQ499" s="19" t="e">
        <f ca="1"/>
        <v>#N/A</v>
      </c>
      <c r="DR499" s="19" t="e">
        <f t="shared" ca="1" si="492"/>
        <v>#N/A</v>
      </c>
      <c r="DU499" s="198" cm="1">
        <f t="array" ref="DU499">IFERROR(MATCH(TRUE,INDEX($B$14:$B$117&gt;=DT499,0),0),"")</f>
        <v>1</v>
      </c>
      <c r="DV499" s="194">
        <f t="shared" ca="1" si="493"/>
        <v>3.2000000000000006E-3</v>
      </c>
      <c r="DY499" s="194">
        <f t="shared" si="494"/>
        <v>0</v>
      </c>
      <c r="DZ499" s="19" t="e">
        <f ca="1"/>
        <v>#N/A</v>
      </c>
      <c r="EA499" s="19" t="e">
        <f t="shared" ca="1" si="495"/>
        <v>#N/A</v>
      </c>
      <c r="ED499" s="198" cm="1">
        <f t="array" ref="ED499">IFERROR(MATCH(TRUE,INDEX($B$14:$B$117&gt;=EC499,0),0),"")</f>
        <v>1</v>
      </c>
      <c r="EE499" s="194">
        <f t="shared" ca="1" si="496"/>
        <v>3.2000000000000006E-3</v>
      </c>
      <c r="EH499" s="194">
        <f t="shared" si="497"/>
        <v>0</v>
      </c>
      <c r="EI499" s="19" t="e">
        <f ca="1"/>
        <v>#N/A</v>
      </c>
      <c r="EJ499" s="19" t="e">
        <f t="shared" ca="1" si="498"/>
        <v>#N/A</v>
      </c>
      <c r="EM499" s="198" cm="1">
        <f t="array" ref="EM499">IFERROR(MATCH(TRUE,INDEX($B$14:$B$117&gt;=EL499,0),0),"")</f>
        <v>1</v>
      </c>
      <c r="EN499" s="194">
        <f t="shared" ca="1" si="499"/>
        <v>3.2000000000000006E-3</v>
      </c>
      <c r="EQ499" s="194">
        <f t="shared" si="500"/>
        <v>0</v>
      </c>
      <c r="ER499" s="19" t="e">
        <f ca="1"/>
        <v>#N/A</v>
      </c>
      <c r="ES499" s="19" t="e">
        <f t="shared" ca="1" si="501"/>
        <v>#N/A</v>
      </c>
      <c r="EV499" s="198" cm="1">
        <f t="array" ref="EV499">IFERROR(MATCH(TRUE,INDEX($B$14:$B$117&gt;=EU499,0),0),"")</f>
        <v>1</v>
      </c>
      <c r="EW499" s="194">
        <f t="shared" ca="1" si="502"/>
        <v>3.2000000000000006E-3</v>
      </c>
      <c r="EZ499" s="194">
        <f t="shared" si="503"/>
        <v>0</v>
      </c>
      <c r="FA499" s="19" t="e">
        <f ca="1"/>
        <v>#N/A</v>
      </c>
      <c r="FB499" s="19" t="e">
        <f t="shared" ca="1" si="504"/>
        <v>#N/A</v>
      </c>
      <c r="FE499" s="198" cm="1">
        <f t="array" ref="FE499">IFERROR(MATCH(TRUE,INDEX($B$14:$B$117&gt;=FD499,0),0),"")</f>
        <v>1</v>
      </c>
      <c r="FF499" s="194">
        <f t="shared" ca="1" si="505"/>
        <v>3.2000000000000006E-3</v>
      </c>
      <c r="FI499" s="194">
        <f t="shared" si="506"/>
        <v>0</v>
      </c>
      <c r="FJ499" s="19" t="e">
        <f ca="1"/>
        <v>#N/A</v>
      </c>
      <c r="FK499" s="19" t="e">
        <f t="shared" ca="1" si="507"/>
        <v>#N/A</v>
      </c>
      <c r="FN499" s="198" cm="1">
        <f t="array" ref="FN499">IFERROR(MATCH(TRUE,INDEX($B$14:$B$117&gt;=FM499,0),0),"")</f>
        <v>1</v>
      </c>
      <c r="FO499" s="194">
        <f t="shared" ca="1" si="508"/>
        <v>3.2000000000000006E-3</v>
      </c>
      <c r="FR499" s="194">
        <f t="shared" si="509"/>
        <v>0</v>
      </c>
      <c r="FS499" s="19" t="e">
        <f ca="1"/>
        <v>#N/A</v>
      </c>
      <c r="FT499" s="19" t="e">
        <f t="shared" ca="1" si="510"/>
        <v>#N/A</v>
      </c>
      <c r="FW499" s="198" cm="1">
        <f t="array" ref="FW499">IFERROR(MATCH(TRUE,INDEX($B$14:$B$117&gt;=FV499,0),0),"")</f>
        <v>1</v>
      </c>
      <c r="FX499" s="194">
        <f t="shared" ca="1" si="511"/>
        <v>3.2000000000000006E-3</v>
      </c>
      <c r="GA499" s="194">
        <f t="shared" si="512"/>
        <v>0</v>
      </c>
      <c r="GB499" s="19" t="e">
        <f ca="1"/>
        <v>#N/A</v>
      </c>
      <c r="GC499" s="19" t="e">
        <f t="shared" ca="1" si="513"/>
        <v>#N/A</v>
      </c>
    </row>
    <row r="500" spans="8:185" x14ac:dyDescent="0.2">
      <c r="H500" s="198" cm="1">
        <f t="array" ref="H500">IFERROR(MATCH(TRUE,INDEX($B$14:$B$117&gt;=G500,0),0),"")</f>
        <v>1</v>
      </c>
      <c r="I500" s="194">
        <f t="shared" ca="1" si="458"/>
        <v>3.2000000000000006E-3</v>
      </c>
      <c r="L500" s="194">
        <f t="shared" si="514"/>
        <v>0</v>
      </c>
      <c r="M500" s="19">
        <f ca="1"/>
        <v>0</v>
      </c>
      <c r="N500" s="19">
        <f t="shared" ca="1" si="515"/>
        <v>0</v>
      </c>
      <c r="Q500" s="198" cm="1">
        <f t="array" ref="Q500">IFERROR(MATCH(TRUE,INDEX($B$14:$B$117&gt;=P500,0),0),"")</f>
        <v>1</v>
      </c>
      <c r="R500" s="194">
        <f t="shared" ca="1" si="459"/>
        <v>3.2000000000000006E-3</v>
      </c>
      <c r="U500" s="194">
        <f t="shared" si="516"/>
        <v>0</v>
      </c>
      <c r="V500" s="19">
        <f ca="1"/>
        <v>0</v>
      </c>
      <c r="W500" s="19">
        <f t="shared" ca="1" si="517"/>
        <v>0</v>
      </c>
      <c r="Z500" s="198" cm="1">
        <f t="array" ref="Z500">IFERROR(MATCH(TRUE,INDEX($B$14:$B$117&gt;=Y500,0),0),"")</f>
        <v>1</v>
      </c>
      <c r="AA500" s="194">
        <f t="shared" ca="1" si="460"/>
        <v>3.2000000000000006E-3</v>
      </c>
      <c r="AD500" s="194">
        <f t="shared" si="461"/>
        <v>0</v>
      </c>
      <c r="AE500" s="19">
        <f ca="1"/>
        <v>0</v>
      </c>
      <c r="AF500" s="19">
        <f t="shared" ca="1" si="462"/>
        <v>0</v>
      </c>
      <c r="AI500" s="198" cm="1">
        <f t="array" ref="AI500">IFERROR(MATCH(TRUE,INDEX($B$14:$B$117&gt;=AH500,0),0),"")</f>
        <v>1</v>
      </c>
      <c r="AJ500" s="194">
        <f t="shared" ca="1" si="463"/>
        <v>3.2000000000000006E-3</v>
      </c>
      <c r="AM500" s="194">
        <f t="shared" si="464"/>
        <v>0</v>
      </c>
      <c r="AN500" s="19">
        <f ca="1"/>
        <v>0</v>
      </c>
      <c r="AO500" s="19">
        <f t="shared" ca="1" si="465"/>
        <v>0</v>
      </c>
      <c r="AR500" s="198" cm="1">
        <f t="array" ref="AR500">IFERROR(MATCH(TRUE,INDEX($B$14:$B$117&gt;=AQ500,0),0),"")</f>
        <v>1</v>
      </c>
      <c r="AS500" s="194">
        <f t="shared" ca="1" si="466"/>
        <v>3.2000000000000006E-3</v>
      </c>
      <c r="AV500" s="194">
        <f t="shared" si="467"/>
        <v>0</v>
      </c>
      <c r="AW500" s="19">
        <f ca="1"/>
        <v>0</v>
      </c>
      <c r="AX500" s="19">
        <f t="shared" ca="1" si="468"/>
        <v>0</v>
      </c>
      <c r="BA500" s="198" cm="1">
        <f t="array" ref="BA500">IFERROR(MATCH(TRUE,INDEX($B$14:$B$117&gt;=AZ500,0),0),"")</f>
        <v>1</v>
      </c>
      <c r="BB500" s="194">
        <f t="shared" ca="1" si="469"/>
        <v>3.2000000000000006E-3</v>
      </c>
      <c r="BE500" s="194">
        <f t="shared" si="470"/>
        <v>0</v>
      </c>
      <c r="BF500" s="19">
        <f ca="1"/>
        <v>0</v>
      </c>
      <c r="BG500" s="19">
        <f t="shared" ca="1" si="471"/>
        <v>0</v>
      </c>
      <c r="BJ500" s="198" cm="1">
        <f t="array" ref="BJ500">IFERROR(MATCH(TRUE,INDEX($B$14:$B$117&gt;=BI500,0),0),"")</f>
        <v>1</v>
      </c>
      <c r="BK500" s="194">
        <f t="shared" ca="1" si="472"/>
        <v>3.2000000000000006E-3</v>
      </c>
      <c r="BN500" s="194">
        <f t="shared" si="473"/>
        <v>0</v>
      </c>
      <c r="BO500" s="19">
        <f ca="1"/>
        <v>0</v>
      </c>
      <c r="BP500" s="19">
        <f t="shared" ca="1" si="474"/>
        <v>0</v>
      </c>
      <c r="BS500" s="198" cm="1">
        <f t="array" ref="BS500">IFERROR(MATCH(TRUE,INDEX($B$14:$B$117&gt;=BR500,0),0),"")</f>
        <v>1</v>
      </c>
      <c r="BT500" s="194">
        <f t="shared" ca="1" si="475"/>
        <v>3.2000000000000006E-3</v>
      </c>
      <c r="BW500" s="194">
        <f t="shared" si="476"/>
        <v>0</v>
      </c>
      <c r="BX500" s="19">
        <f ca="1"/>
        <v>0</v>
      </c>
      <c r="BY500" s="19">
        <f t="shared" ca="1" si="477"/>
        <v>0</v>
      </c>
      <c r="CB500" s="198" cm="1">
        <f t="array" ref="CB500">IFERROR(MATCH(TRUE,INDEX($B$14:$B$117&gt;=CA500,0),0),"")</f>
        <v>1</v>
      </c>
      <c r="CC500" s="194">
        <f t="shared" ca="1" si="478"/>
        <v>3.2000000000000006E-3</v>
      </c>
      <c r="CF500" s="194">
        <f t="shared" si="479"/>
        <v>0</v>
      </c>
      <c r="CG500" s="19">
        <f ca="1"/>
        <v>0</v>
      </c>
      <c r="CH500" s="19">
        <f t="shared" ca="1" si="480"/>
        <v>0</v>
      </c>
      <c r="CK500" s="198" cm="1">
        <f t="array" ref="CK500">IFERROR(MATCH(TRUE,INDEX($B$14:$B$117&gt;=CJ500,0),0),"")</f>
        <v>1</v>
      </c>
      <c r="CL500" s="194">
        <f t="shared" ca="1" si="481"/>
        <v>3.2000000000000006E-3</v>
      </c>
      <c r="CO500" s="194">
        <f t="shared" si="482"/>
        <v>0</v>
      </c>
      <c r="CP500" s="19">
        <f ca="1"/>
        <v>0</v>
      </c>
      <c r="CQ500" s="19">
        <f t="shared" ca="1" si="483"/>
        <v>0</v>
      </c>
      <c r="CT500" s="198" cm="1">
        <f t="array" ref="CT500">IFERROR(MATCH(TRUE,INDEX($B$14:$B$117&gt;=CS500,0),0),"")</f>
        <v>1</v>
      </c>
      <c r="CU500" s="194">
        <f t="shared" ca="1" si="484"/>
        <v>3.2000000000000006E-3</v>
      </c>
      <c r="CX500" s="194">
        <f t="shared" si="485"/>
        <v>0</v>
      </c>
      <c r="CY500" s="19" t="e">
        <f ca="1"/>
        <v>#N/A</v>
      </c>
      <c r="CZ500" s="19" t="e">
        <f t="shared" ca="1" si="486"/>
        <v>#N/A</v>
      </c>
      <c r="DC500" s="198" cm="1">
        <f t="array" ref="DC500">IFERROR(MATCH(TRUE,INDEX($B$14:$B$117&gt;=DB500,0),0),"")</f>
        <v>1</v>
      </c>
      <c r="DD500" s="194">
        <f t="shared" ca="1" si="487"/>
        <v>3.2000000000000006E-3</v>
      </c>
      <c r="DG500" s="194">
        <f t="shared" si="488"/>
        <v>0</v>
      </c>
      <c r="DH500" s="19" t="e">
        <f ca="1"/>
        <v>#N/A</v>
      </c>
      <c r="DI500" s="19" t="e">
        <f t="shared" ca="1" si="489"/>
        <v>#N/A</v>
      </c>
      <c r="DL500" s="198" cm="1">
        <f t="array" ref="DL500">IFERROR(MATCH(TRUE,INDEX($B$14:$B$117&gt;=DK500,0),0),"")</f>
        <v>1</v>
      </c>
      <c r="DM500" s="194">
        <f t="shared" ca="1" si="490"/>
        <v>3.2000000000000006E-3</v>
      </c>
      <c r="DP500" s="194">
        <f t="shared" si="491"/>
        <v>0</v>
      </c>
      <c r="DQ500" s="19" t="e">
        <f ca="1"/>
        <v>#N/A</v>
      </c>
      <c r="DR500" s="19" t="e">
        <f t="shared" ca="1" si="492"/>
        <v>#N/A</v>
      </c>
      <c r="DU500" s="198" cm="1">
        <f t="array" ref="DU500">IFERROR(MATCH(TRUE,INDEX($B$14:$B$117&gt;=DT500,0),0),"")</f>
        <v>1</v>
      </c>
      <c r="DV500" s="194">
        <f t="shared" ca="1" si="493"/>
        <v>3.2000000000000006E-3</v>
      </c>
      <c r="DY500" s="194">
        <f t="shared" si="494"/>
        <v>0</v>
      </c>
      <c r="DZ500" s="19" t="e">
        <f ca="1"/>
        <v>#N/A</v>
      </c>
      <c r="EA500" s="19" t="e">
        <f t="shared" ca="1" si="495"/>
        <v>#N/A</v>
      </c>
      <c r="ED500" s="198" cm="1">
        <f t="array" ref="ED500">IFERROR(MATCH(TRUE,INDEX($B$14:$B$117&gt;=EC500,0),0),"")</f>
        <v>1</v>
      </c>
      <c r="EE500" s="194">
        <f t="shared" ca="1" si="496"/>
        <v>3.2000000000000006E-3</v>
      </c>
      <c r="EH500" s="194">
        <f t="shared" si="497"/>
        <v>0</v>
      </c>
      <c r="EI500" s="19" t="e">
        <f ca="1"/>
        <v>#N/A</v>
      </c>
      <c r="EJ500" s="19" t="e">
        <f t="shared" ca="1" si="498"/>
        <v>#N/A</v>
      </c>
      <c r="EM500" s="198" cm="1">
        <f t="array" ref="EM500">IFERROR(MATCH(TRUE,INDEX($B$14:$B$117&gt;=EL500,0),0),"")</f>
        <v>1</v>
      </c>
      <c r="EN500" s="194">
        <f t="shared" ca="1" si="499"/>
        <v>3.2000000000000006E-3</v>
      </c>
      <c r="EQ500" s="194">
        <f t="shared" si="500"/>
        <v>0</v>
      </c>
      <c r="ER500" s="19" t="e">
        <f ca="1"/>
        <v>#N/A</v>
      </c>
      <c r="ES500" s="19" t="e">
        <f t="shared" ca="1" si="501"/>
        <v>#N/A</v>
      </c>
      <c r="EV500" s="198" cm="1">
        <f t="array" ref="EV500">IFERROR(MATCH(TRUE,INDEX($B$14:$B$117&gt;=EU500,0),0),"")</f>
        <v>1</v>
      </c>
      <c r="EW500" s="194">
        <f t="shared" ca="1" si="502"/>
        <v>3.2000000000000006E-3</v>
      </c>
      <c r="EZ500" s="194">
        <f t="shared" si="503"/>
        <v>0</v>
      </c>
      <c r="FA500" s="19" t="e">
        <f ca="1"/>
        <v>#N/A</v>
      </c>
      <c r="FB500" s="19" t="e">
        <f t="shared" ca="1" si="504"/>
        <v>#N/A</v>
      </c>
      <c r="FE500" s="198" cm="1">
        <f t="array" ref="FE500">IFERROR(MATCH(TRUE,INDEX($B$14:$B$117&gt;=FD500,0),0),"")</f>
        <v>1</v>
      </c>
      <c r="FF500" s="194">
        <f t="shared" ca="1" si="505"/>
        <v>3.2000000000000006E-3</v>
      </c>
      <c r="FI500" s="194">
        <f t="shared" si="506"/>
        <v>0</v>
      </c>
      <c r="FJ500" s="19" t="e">
        <f ca="1"/>
        <v>#N/A</v>
      </c>
      <c r="FK500" s="19" t="e">
        <f t="shared" ca="1" si="507"/>
        <v>#N/A</v>
      </c>
      <c r="FN500" s="198" cm="1">
        <f t="array" ref="FN500">IFERROR(MATCH(TRUE,INDEX($B$14:$B$117&gt;=FM500,0),0),"")</f>
        <v>1</v>
      </c>
      <c r="FO500" s="194">
        <f t="shared" ca="1" si="508"/>
        <v>3.2000000000000006E-3</v>
      </c>
      <c r="FR500" s="194">
        <f t="shared" si="509"/>
        <v>0</v>
      </c>
      <c r="FS500" s="19" t="e">
        <f ca="1"/>
        <v>#N/A</v>
      </c>
      <c r="FT500" s="19" t="e">
        <f t="shared" ca="1" si="510"/>
        <v>#N/A</v>
      </c>
      <c r="FW500" s="198" cm="1">
        <f t="array" ref="FW500">IFERROR(MATCH(TRUE,INDEX($B$14:$B$117&gt;=FV500,0),0),"")</f>
        <v>1</v>
      </c>
      <c r="FX500" s="194">
        <f t="shared" ca="1" si="511"/>
        <v>3.2000000000000006E-3</v>
      </c>
      <c r="GA500" s="194">
        <f t="shared" si="512"/>
        <v>0</v>
      </c>
      <c r="GB500" s="19" t="e">
        <f ca="1"/>
        <v>#N/A</v>
      </c>
      <c r="GC500" s="19" t="e">
        <f t="shared" ca="1" si="513"/>
        <v>#N/A</v>
      </c>
    </row>
    <row r="501" spans="8:185" x14ac:dyDescent="0.2">
      <c r="H501" s="198" cm="1">
        <f t="array" ref="H501">IFERROR(MATCH(TRUE,INDEX($B$14:$B$117&gt;=G501,0),0),"")</f>
        <v>1</v>
      </c>
      <c r="I501" s="194">
        <f t="shared" ca="1" si="458"/>
        <v>3.2000000000000006E-3</v>
      </c>
      <c r="L501" s="194">
        <f t="shared" si="514"/>
        <v>0</v>
      </c>
      <c r="M501" s="19">
        <f ca="1"/>
        <v>0</v>
      </c>
      <c r="N501" s="19">
        <f t="shared" ca="1" si="515"/>
        <v>0</v>
      </c>
      <c r="Q501" s="198" cm="1">
        <f t="array" ref="Q501">IFERROR(MATCH(TRUE,INDEX($B$14:$B$117&gt;=P501,0),0),"")</f>
        <v>1</v>
      </c>
      <c r="R501" s="194">
        <f t="shared" ca="1" si="459"/>
        <v>3.2000000000000006E-3</v>
      </c>
      <c r="U501" s="194">
        <f t="shared" si="516"/>
        <v>0</v>
      </c>
      <c r="V501" s="19">
        <f ca="1"/>
        <v>0</v>
      </c>
      <c r="W501" s="19">
        <f t="shared" ca="1" si="517"/>
        <v>0</v>
      </c>
      <c r="Z501" s="198" cm="1">
        <f t="array" ref="Z501">IFERROR(MATCH(TRUE,INDEX($B$14:$B$117&gt;=Y501,0),0),"")</f>
        <v>1</v>
      </c>
      <c r="AA501" s="194">
        <f t="shared" ca="1" si="460"/>
        <v>3.2000000000000006E-3</v>
      </c>
      <c r="AD501" s="194">
        <f t="shared" si="461"/>
        <v>0</v>
      </c>
      <c r="AE501" s="19">
        <f ca="1"/>
        <v>0</v>
      </c>
      <c r="AF501" s="19">
        <f t="shared" ca="1" si="462"/>
        <v>0</v>
      </c>
      <c r="AI501" s="198" cm="1">
        <f t="array" ref="AI501">IFERROR(MATCH(TRUE,INDEX($B$14:$B$117&gt;=AH501,0),0),"")</f>
        <v>1</v>
      </c>
      <c r="AJ501" s="194">
        <f t="shared" ca="1" si="463"/>
        <v>3.2000000000000006E-3</v>
      </c>
      <c r="AM501" s="194">
        <f t="shared" si="464"/>
        <v>0</v>
      </c>
      <c r="AN501" s="19">
        <f ca="1"/>
        <v>0</v>
      </c>
      <c r="AO501" s="19">
        <f t="shared" ca="1" si="465"/>
        <v>0</v>
      </c>
      <c r="AR501" s="198" cm="1">
        <f t="array" ref="AR501">IFERROR(MATCH(TRUE,INDEX($B$14:$B$117&gt;=AQ501,0),0),"")</f>
        <v>1</v>
      </c>
      <c r="AS501" s="194">
        <f t="shared" ca="1" si="466"/>
        <v>3.2000000000000006E-3</v>
      </c>
      <c r="AV501" s="194">
        <f t="shared" si="467"/>
        <v>0</v>
      </c>
      <c r="AW501" s="19">
        <f ca="1"/>
        <v>0</v>
      </c>
      <c r="AX501" s="19">
        <f t="shared" ca="1" si="468"/>
        <v>0</v>
      </c>
      <c r="BA501" s="198" cm="1">
        <f t="array" ref="BA501">IFERROR(MATCH(TRUE,INDEX($B$14:$B$117&gt;=AZ501,0),0),"")</f>
        <v>1</v>
      </c>
      <c r="BB501" s="194">
        <f t="shared" ca="1" si="469"/>
        <v>3.2000000000000006E-3</v>
      </c>
      <c r="BE501" s="194">
        <f t="shared" si="470"/>
        <v>0</v>
      </c>
      <c r="BF501" s="19">
        <f ca="1"/>
        <v>0</v>
      </c>
      <c r="BG501" s="19">
        <f t="shared" ca="1" si="471"/>
        <v>0</v>
      </c>
      <c r="BJ501" s="198" cm="1">
        <f t="array" ref="BJ501">IFERROR(MATCH(TRUE,INDEX($B$14:$B$117&gt;=BI501,0),0),"")</f>
        <v>1</v>
      </c>
      <c r="BK501" s="194">
        <f t="shared" ca="1" si="472"/>
        <v>3.2000000000000006E-3</v>
      </c>
      <c r="BN501" s="194">
        <f t="shared" si="473"/>
        <v>0</v>
      </c>
      <c r="BO501" s="19">
        <f ca="1"/>
        <v>0</v>
      </c>
      <c r="BP501" s="19">
        <f t="shared" ca="1" si="474"/>
        <v>0</v>
      </c>
      <c r="BS501" s="198" cm="1">
        <f t="array" ref="BS501">IFERROR(MATCH(TRUE,INDEX($B$14:$B$117&gt;=BR501,0),0),"")</f>
        <v>1</v>
      </c>
      <c r="BT501" s="194">
        <f t="shared" ca="1" si="475"/>
        <v>3.2000000000000006E-3</v>
      </c>
      <c r="BW501" s="194">
        <f t="shared" si="476"/>
        <v>0</v>
      </c>
      <c r="BX501" s="19">
        <f ca="1"/>
        <v>0</v>
      </c>
      <c r="BY501" s="19">
        <f t="shared" ca="1" si="477"/>
        <v>0</v>
      </c>
      <c r="CB501" s="198" cm="1">
        <f t="array" ref="CB501">IFERROR(MATCH(TRUE,INDEX($B$14:$B$117&gt;=CA501,0),0),"")</f>
        <v>1</v>
      </c>
      <c r="CC501" s="194">
        <f t="shared" ca="1" si="478"/>
        <v>3.2000000000000006E-3</v>
      </c>
      <c r="CF501" s="194">
        <f t="shared" si="479"/>
        <v>0</v>
      </c>
      <c r="CG501" s="19">
        <f ca="1"/>
        <v>0</v>
      </c>
      <c r="CH501" s="19">
        <f t="shared" ca="1" si="480"/>
        <v>0</v>
      </c>
      <c r="CK501" s="198" cm="1">
        <f t="array" ref="CK501">IFERROR(MATCH(TRUE,INDEX($B$14:$B$117&gt;=CJ501,0),0),"")</f>
        <v>1</v>
      </c>
      <c r="CL501" s="194">
        <f t="shared" ca="1" si="481"/>
        <v>3.2000000000000006E-3</v>
      </c>
      <c r="CO501" s="194">
        <f t="shared" si="482"/>
        <v>0</v>
      </c>
      <c r="CP501" s="19">
        <f ca="1"/>
        <v>0</v>
      </c>
      <c r="CQ501" s="19">
        <f t="shared" ca="1" si="483"/>
        <v>0</v>
      </c>
      <c r="CT501" s="198" cm="1">
        <f t="array" ref="CT501">IFERROR(MATCH(TRUE,INDEX($B$14:$B$117&gt;=CS501,0),0),"")</f>
        <v>1</v>
      </c>
      <c r="CU501" s="194">
        <f t="shared" ca="1" si="484"/>
        <v>3.2000000000000006E-3</v>
      </c>
      <c r="CX501" s="194">
        <f t="shared" si="485"/>
        <v>0</v>
      </c>
      <c r="CY501" s="19" t="e">
        <f ca="1"/>
        <v>#N/A</v>
      </c>
      <c r="CZ501" s="19" t="e">
        <f t="shared" ca="1" si="486"/>
        <v>#N/A</v>
      </c>
      <c r="DC501" s="198" cm="1">
        <f t="array" ref="DC501">IFERROR(MATCH(TRUE,INDEX($B$14:$B$117&gt;=DB501,0),0),"")</f>
        <v>1</v>
      </c>
      <c r="DD501" s="194">
        <f t="shared" ca="1" si="487"/>
        <v>3.2000000000000006E-3</v>
      </c>
      <c r="DG501" s="194">
        <f t="shared" si="488"/>
        <v>0</v>
      </c>
      <c r="DH501" s="19" t="e">
        <f ca="1"/>
        <v>#N/A</v>
      </c>
      <c r="DI501" s="19" t="e">
        <f t="shared" ca="1" si="489"/>
        <v>#N/A</v>
      </c>
      <c r="DL501" s="198" cm="1">
        <f t="array" ref="DL501">IFERROR(MATCH(TRUE,INDEX($B$14:$B$117&gt;=DK501,0),0),"")</f>
        <v>1</v>
      </c>
      <c r="DM501" s="194">
        <f t="shared" ca="1" si="490"/>
        <v>3.2000000000000006E-3</v>
      </c>
      <c r="DP501" s="194">
        <f t="shared" si="491"/>
        <v>0</v>
      </c>
      <c r="DQ501" s="19" t="e">
        <f ca="1"/>
        <v>#N/A</v>
      </c>
      <c r="DR501" s="19" t="e">
        <f t="shared" ca="1" si="492"/>
        <v>#N/A</v>
      </c>
      <c r="DU501" s="198" cm="1">
        <f t="array" ref="DU501">IFERROR(MATCH(TRUE,INDEX($B$14:$B$117&gt;=DT501,0),0),"")</f>
        <v>1</v>
      </c>
      <c r="DV501" s="194">
        <f t="shared" ca="1" si="493"/>
        <v>3.2000000000000006E-3</v>
      </c>
      <c r="DY501" s="194">
        <f t="shared" si="494"/>
        <v>0</v>
      </c>
      <c r="DZ501" s="19" t="e">
        <f ca="1"/>
        <v>#N/A</v>
      </c>
      <c r="EA501" s="19" t="e">
        <f t="shared" ca="1" si="495"/>
        <v>#N/A</v>
      </c>
      <c r="ED501" s="198" cm="1">
        <f t="array" ref="ED501">IFERROR(MATCH(TRUE,INDEX($B$14:$B$117&gt;=EC501,0),0),"")</f>
        <v>1</v>
      </c>
      <c r="EE501" s="194">
        <f t="shared" ca="1" si="496"/>
        <v>3.2000000000000006E-3</v>
      </c>
      <c r="EH501" s="194">
        <f t="shared" si="497"/>
        <v>0</v>
      </c>
      <c r="EI501" s="19" t="e">
        <f ca="1"/>
        <v>#N/A</v>
      </c>
      <c r="EJ501" s="19" t="e">
        <f t="shared" ca="1" si="498"/>
        <v>#N/A</v>
      </c>
      <c r="EM501" s="198" cm="1">
        <f t="array" ref="EM501">IFERROR(MATCH(TRUE,INDEX($B$14:$B$117&gt;=EL501,0),0),"")</f>
        <v>1</v>
      </c>
      <c r="EN501" s="194">
        <f t="shared" ca="1" si="499"/>
        <v>3.2000000000000006E-3</v>
      </c>
      <c r="EQ501" s="194">
        <f t="shared" si="500"/>
        <v>0</v>
      </c>
      <c r="ER501" s="19" t="e">
        <f ca="1"/>
        <v>#N/A</v>
      </c>
      <c r="ES501" s="19" t="e">
        <f t="shared" ca="1" si="501"/>
        <v>#N/A</v>
      </c>
      <c r="EV501" s="198" cm="1">
        <f t="array" ref="EV501">IFERROR(MATCH(TRUE,INDEX($B$14:$B$117&gt;=EU501,0),0),"")</f>
        <v>1</v>
      </c>
      <c r="EW501" s="194">
        <f t="shared" ca="1" si="502"/>
        <v>3.2000000000000006E-3</v>
      </c>
      <c r="EZ501" s="194">
        <f t="shared" si="503"/>
        <v>0</v>
      </c>
      <c r="FA501" s="19" t="e">
        <f ca="1"/>
        <v>#N/A</v>
      </c>
      <c r="FB501" s="19" t="e">
        <f t="shared" ca="1" si="504"/>
        <v>#N/A</v>
      </c>
      <c r="FE501" s="198" cm="1">
        <f t="array" ref="FE501">IFERROR(MATCH(TRUE,INDEX($B$14:$B$117&gt;=FD501,0),0),"")</f>
        <v>1</v>
      </c>
      <c r="FF501" s="194">
        <f t="shared" ca="1" si="505"/>
        <v>3.2000000000000006E-3</v>
      </c>
      <c r="FI501" s="194">
        <f t="shared" si="506"/>
        <v>0</v>
      </c>
      <c r="FJ501" s="19" t="e">
        <f ca="1"/>
        <v>#N/A</v>
      </c>
      <c r="FK501" s="19" t="e">
        <f t="shared" ca="1" si="507"/>
        <v>#N/A</v>
      </c>
      <c r="FN501" s="198" cm="1">
        <f t="array" ref="FN501">IFERROR(MATCH(TRUE,INDEX($B$14:$B$117&gt;=FM501,0),0),"")</f>
        <v>1</v>
      </c>
      <c r="FO501" s="194">
        <f t="shared" ca="1" si="508"/>
        <v>3.2000000000000006E-3</v>
      </c>
      <c r="FR501" s="194">
        <f t="shared" si="509"/>
        <v>0</v>
      </c>
      <c r="FS501" s="19" t="e">
        <f ca="1"/>
        <v>#N/A</v>
      </c>
      <c r="FT501" s="19" t="e">
        <f t="shared" ca="1" si="510"/>
        <v>#N/A</v>
      </c>
      <c r="FW501" s="198" cm="1">
        <f t="array" ref="FW501">IFERROR(MATCH(TRUE,INDEX($B$14:$B$117&gt;=FV501,0),0),"")</f>
        <v>1</v>
      </c>
      <c r="FX501" s="194">
        <f t="shared" ca="1" si="511"/>
        <v>3.2000000000000006E-3</v>
      </c>
      <c r="GA501" s="194">
        <f t="shared" si="512"/>
        <v>0</v>
      </c>
      <c r="GB501" s="19" t="e">
        <f ca="1"/>
        <v>#N/A</v>
      </c>
      <c r="GC501" s="19" t="e">
        <f t="shared" ca="1" si="513"/>
        <v>#N/A</v>
      </c>
    </row>
    <row r="502" spans="8:185" x14ac:dyDescent="0.2">
      <c r="H502" s="198" cm="1">
        <f t="array" ref="H502">IFERROR(MATCH(TRUE,INDEX($B$14:$B$117&gt;=G502,0),0),"")</f>
        <v>1</v>
      </c>
      <c r="I502" s="194">
        <f t="shared" ca="1" si="458"/>
        <v>3.2000000000000006E-3</v>
      </c>
      <c r="L502" s="194">
        <f t="shared" si="514"/>
        <v>0</v>
      </c>
      <c r="M502" s="19">
        <f ca="1"/>
        <v>0</v>
      </c>
      <c r="N502" s="19">
        <f t="shared" ca="1" si="515"/>
        <v>0</v>
      </c>
      <c r="Q502" s="198" cm="1">
        <f t="array" ref="Q502">IFERROR(MATCH(TRUE,INDEX($B$14:$B$117&gt;=P502,0),0),"")</f>
        <v>1</v>
      </c>
      <c r="R502" s="194">
        <f t="shared" ca="1" si="459"/>
        <v>3.2000000000000006E-3</v>
      </c>
      <c r="U502" s="194">
        <f t="shared" si="516"/>
        <v>0</v>
      </c>
      <c r="V502" s="19">
        <f ca="1"/>
        <v>0</v>
      </c>
      <c r="W502" s="19">
        <f t="shared" ca="1" si="517"/>
        <v>0</v>
      </c>
      <c r="Z502" s="198" cm="1">
        <f t="array" ref="Z502">IFERROR(MATCH(TRUE,INDEX($B$14:$B$117&gt;=Y502,0),0),"")</f>
        <v>1</v>
      </c>
      <c r="AA502" s="194">
        <f t="shared" ca="1" si="460"/>
        <v>3.2000000000000006E-3</v>
      </c>
      <c r="AD502" s="194">
        <f t="shared" si="461"/>
        <v>0</v>
      </c>
      <c r="AE502" s="19">
        <f ca="1"/>
        <v>0</v>
      </c>
      <c r="AF502" s="19">
        <f t="shared" ca="1" si="462"/>
        <v>0</v>
      </c>
      <c r="AI502" s="198" cm="1">
        <f t="array" ref="AI502">IFERROR(MATCH(TRUE,INDEX($B$14:$B$117&gt;=AH502,0),0),"")</f>
        <v>1</v>
      </c>
      <c r="AJ502" s="194">
        <f t="shared" ca="1" si="463"/>
        <v>3.2000000000000006E-3</v>
      </c>
      <c r="AM502" s="194">
        <f t="shared" si="464"/>
        <v>0</v>
      </c>
      <c r="AN502" s="19">
        <f ca="1"/>
        <v>0</v>
      </c>
      <c r="AO502" s="19">
        <f t="shared" ca="1" si="465"/>
        <v>0</v>
      </c>
      <c r="AR502" s="198" cm="1">
        <f t="array" ref="AR502">IFERROR(MATCH(TRUE,INDEX($B$14:$B$117&gt;=AQ502,0),0),"")</f>
        <v>1</v>
      </c>
      <c r="AS502" s="194">
        <f t="shared" ca="1" si="466"/>
        <v>3.2000000000000006E-3</v>
      </c>
      <c r="AV502" s="194">
        <f t="shared" si="467"/>
        <v>0</v>
      </c>
      <c r="AW502" s="19">
        <f ca="1"/>
        <v>0</v>
      </c>
      <c r="AX502" s="19">
        <f t="shared" ca="1" si="468"/>
        <v>0</v>
      </c>
      <c r="BA502" s="198" cm="1">
        <f t="array" ref="BA502">IFERROR(MATCH(TRUE,INDEX($B$14:$B$117&gt;=AZ502,0),0),"")</f>
        <v>1</v>
      </c>
      <c r="BB502" s="194">
        <f t="shared" ca="1" si="469"/>
        <v>3.2000000000000006E-3</v>
      </c>
      <c r="BE502" s="194">
        <f t="shared" si="470"/>
        <v>0</v>
      </c>
      <c r="BF502" s="19">
        <f ca="1"/>
        <v>0</v>
      </c>
      <c r="BG502" s="19">
        <f t="shared" ca="1" si="471"/>
        <v>0</v>
      </c>
      <c r="BJ502" s="198" cm="1">
        <f t="array" ref="BJ502">IFERROR(MATCH(TRUE,INDEX($B$14:$B$117&gt;=BI502,0),0),"")</f>
        <v>1</v>
      </c>
      <c r="BK502" s="194">
        <f t="shared" ca="1" si="472"/>
        <v>3.2000000000000006E-3</v>
      </c>
      <c r="BN502" s="194">
        <f t="shared" si="473"/>
        <v>0</v>
      </c>
      <c r="BO502" s="19">
        <f ca="1"/>
        <v>0</v>
      </c>
      <c r="BP502" s="19">
        <f t="shared" ca="1" si="474"/>
        <v>0</v>
      </c>
      <c r="BS502" s="198" cm="1">
        <f t="array" ref="BS502">IFERROR(MATCH(TRUE,INDEX($B$14:$B$117&gt;=BR502,0),0),"")</f>
        <v>1</v>
      </c>
      <c r="BT502" s="194">
        <f t="shared" ca="1" si="475"/>
        <v>3.2000000000000006E-3</v>
      </c>
      <c r="BW502" s="194">
        <f t="shared" si="476"/>
        <v>0</v>
      </c>
      <c r="BX502" s="19">
        <f ca="1"/>
        <v>0</v>
      </c>
      <c r="BY502" s="19">
        <f t="shared" ca="1" si="477"/>
        <v>0</v>
      </c>
      <c r="CB502" s="198" cm="1">
        <f t="array" ref="CB502">IFERROR(MATCH(TRUE,INDEX($B$14:$B$117&gt;=CA502,0),0),"")</f>
        <v>1</v>
      </c>
      <c r="CC502" s="194">
        <f t="shared" ca="1" si="478"/>
        <v>3.2000000000000006E-3</v>
      </c>
      <c r="CF502" s="194">
        <f t="shared" si="479"/>
        <v>0</v>
      </c>
      <c r="CG502" s="19">
        <f ca="1"/>
        <v>0</v>
      </c>
      <c r="CH502" s="19">
        <f t="shared" ca="1" si="480"/>
        <v>0</v>
      </c>
      <c r="CK502" s="198" cm="1">
        <f t="array" ref="CK502">IFERROR(MATCH(TRUE,INDEX($B$14:$B$117&gt;=CJ502,0),0),"")</f>
        <v>1</v>
      </c>
      <c r="CL502" s="194">
        <f t="shared" ca="1" si="481"/>
        <v>3.2000000000000006E-3</v>
      </c>
      <c r="CO502" s="194">
        <f t="shared" si="482"/>
        <v>0</v>
      </c>
      <c r="CP502" s="19">
        <f ca="1"/>
        <v>0</v>
      </c>
      <c r="CQ502" s="19">
        <f t="shared" ca="1" si="483"/>
        <v>0</v>
      </c>
      <c r="CT502" s="198" cm="1">
        <f t="array" ref="CT502">IFERROR(MATCH(TRUE,INDEX($B$14:$B$117&gt;=CS502,0),0),"")</f>
        <v>1</v>
      </c>
      <c r="CU502" s="194">
        <f t="shared" ca="1" si="484"/>
        <v>3.2000000000000006E-3</v>
      </c>
      <c r="CX502" s="194">
        <f t="shared" si="485"/>
        <v>0</v>
      </c>
      <c r="CY502" s="19" t="e">
        <f ca="1"/>
        <v>#N/A</v>
      </c>
      <c r="CZ502" s="19" t="e">
        <f t="shared" ca="1" si="486"/>
        <v>#N/A</v>
      </c>
      <c r="DC502" s="198" cm="1">
        <f t="array" ref="DC502">IFERROR(MATCH(TRUE,INDEX($B$14:$B$117&gt;=DB502,0),0),"")</f>
        <v>1</v>
      </c>
      <c r="DD502" s="194">
        <f t="shared" ca="1" si="487"/>
        <v>3.2000000000000006E-3</v>
      </c>
      <c r="DG502" s="194">
        <f t="shared" si="488"/>
        <v>0</v>
      </c>
      <c r="DH502" s="19" t="e">
        <f ca="1"/>
        <v>#N/A</v>
      </c>
      <c r="DI502" s="19" t="e">
        <f t="shared" ca="1" si="489"/>
        <v>#N/A</v>
      </c>
      <c r="DL502" s="198" cm="1">
        <f t="array" ref="DL502">IFERROR(MATCH(TRUE,INDEX($B$14:$B$117&gt;=DK502,0),0),"")</f>
        <v>1</v>
      </c>
      <c r="DM502" s="194">
        <f t="shared" ca="1" si="490"/>
        <v>3.2000000000000006E-3</v>
      </c>
      <c r="DP502" s="194">
        <f t="shared" si="491"/>
        <v>0</v>
      </c>
      <c r="DQ502" s="19" t="e">
        <f ca="1"/>
        <v>#N/A</v>
      </c>
      <c r="DR502" s="19" t="e">
        <f t="shared" ca="1" si="492"/>
        <v>#N/A</v>
      </c>
      <c r="DU502" s="198" cm="1">
        <f t="array" ref="DU502">IFERROR(MATCH(TRUE,INDEX($B$14:$B$117&gt;=DT502,0),0),"")</f>
        <v>1</v>
      </c>
      <c r="DV502" s="194">
        <f t="shared" ca="1" si="493"/>
        <v>3.2000000000000006E-3</v>
      </c>
      <c r="DY502" s="194">
        <f t="shared" si="494"/>
        <v>0</v>
      </c>
      <c r="DZ502" s="19" t="e">
        <f ca="1"/>
        <v>#N/A</v>
      </c>
      <c r="EA502" s="19" t="e">
        <f t="shared" ca="1" si="495"/>
        <v>#N/A</v>
      </c>
      <c r="ED502" s="198" cm="1">
        <f t="array" ref="ED502">IFERROR(MATCH(TRUE,INDEX($B$14:$B$117&gt;=EC502,0),0),"")</f>
        <v>1</v>
      </c>
      <c r="EE502" s="194">
        <f t="shared" ca="1" si="496"/>
        <v>3.2000000000000006E-3</v>
      </c>
      <c r="EH502" s="194">
        <f t="shared" si="497"/>
        <v>0</v>
      </c>
      <c r="EI502" s="19" t="e">
        <f ca="1"/>
        <v>#N/A</v>
      </c>
      <c r="EJ502" s="19" t="e">
        <f t="shared" ca="1" si="498"/>
        <v>#N/A</v>
      </c>
      <c r="EM502" s="198" cm="1">
        <f t="array" ref="EM502">IFERROR(MATCH(TRUE,INDEX($B$14:$B$117&gt;=EL502,0),0),"")</f>
        <v>1</v>
      </c>
      <c r="EN502" s="194">
        <f t="shared" ca="1" si="499"/>
        <v>3.2000000000000006E-3</v>
      </c>
      <c r="EQ502" s="194">
        <f t="shared" si="500"/>
        <v>0</v>
      </c>
      <c r="ER502" s="19" t="e">
        <f ca="1"/>
        <v>#N/A</v>
      </c>
      <c r="ES502" s="19" t="e">
        <f t="shared" ca="1" si="501"/>
        <v>#N/A</v>
      </c>
      <c r="EV502" s="198" cm="1">
        <f t="array" ref="EV502">IFERROR(MATCH(TRUE,INDEX($B$14:$B$117&gt;=EU502,0),0),"")</f>
        <v>1</v>
      </c>
      <c r="EW502" s="194">
        <f t="shared" ca="1" si="502"/>
        <v>3.2000000000000006E-3</v>
      </c>
      <c r="EZ502" s="194">
        <f t="shared" si="503"/>
        <v>0</v>
      </c>
      <c r="FA502" s="19" t="e">
        <f ca="1"/>
        <v>#N/A</v>
      </c>
      <c r="FB502" s="19" t="e">
        <f t="shared" ca="1" si="504"/>
        <v>#N/A</v>
      </c>
      <c r="FE502" s="198" cm="1">
        <f t="array" ref="FE502">IFERROR(MATCH(TRUE,INDEX($B$14:$B$117&gt;=FD502,0),0),"")</f>
        <v>1</v>
      </c>
      <c r="FF502" s="194">
        <f t="shared" ca="1" si="505"/>
        <v>3.2000000000000006E-3</v>
      </c>
      <c r="FI502" s="194">
        <f t="shared" si="506"/>
        <v>0</v>
      </c>
      <c r="FJ502" s="19" t="e">
        <f ca="1"/>
        <v>#N/A</v>
      </c>
      <c r="FK502" s="19" t="e">
        <f t="shared" ca="1" si="507"/>
        <v>#N/A</v>
      </c>
      <c r="FN502" s="198" cm="1">
        <f t="array" ref="FN502">IFERROR(MATCH(TRUE,INDEX($B$14:$B$117&gt;=FM502,0),0),"")</f>
        <v>1</v>
      </c>
      <c r="FO502" s="194">
        <f t="shared" ca="1" si="508"/>
        <v>3.2000000000000006E-3</v>
      </c>
      <c r="FR502" s="194">
        <f t="shared" si="509"/>
        <v>0</v>
      </c>
      <c r="FS502" s="19" t="e">
        <f ca="1"/>
        <v>#N/A</v>
      </c>
      <c r="FT502" s="19" t="e">
        <f t="shared" ca="1" si="510"/>
        <v>#N/A</v>
      </c>
      <c r="FW502" s="198" cm="1">
        <f t="array" ref="FW502">IFERROR(MATCH(TRUE,INDEX($B$14:$B$117&gt;=FV502,0),0),"")</f>
        <v>1</v>
      </c>
      <c r="FX502" s="194">
        <f t="shared" ca="1" si="511"/>
        <v>3.2000000000000006E-3</v>
      </c>
      <c r="GA502" s="194">
        <f t="shared" si="512"/>
        <v>0</v>
      </c>
      <c r="GB502" s="19" t="e">
        <f ca="1"/>
        <v>#N/A</v>
      </c>
      <c r="GC502" s="19" t="e">
        <f t="shared" ca="1" si="513"/>
        <v>#N/A</v>
      </c>
    </row>
    <row r="503" spans="8:185" x14ac:dyDescent="0.2">
      <c r="H503" s="198" cm="1">
        <f t="array" ref="H503">IFERROR(MATCH(TRUE,INDEX($B$14:$B$117&gt;=G503,0),0),"")</f>
        <v>1</v>
      </c>
      <c r="I503" s="194">
        <f t="shared" ca="1" si="458"/>
        <v>3.2000000000000006E-3</v>
      </c>
      <c r="L503" s="194">
        <f t="shared" si="514"/>
        <v>0</v>
      </c>
      <c r="M503" s="19">
        <f ca="1"/>
        <v>0</v>
      </c>
      <c r="N503" s="19">
        <f t="shared" ca="1" si="515"/>
        <v>0</v>
      </c>
      <c r="Q503" s="198" cm="1">
        <f t="array" ref="Q503">IFERROR(MATCH(TRUE,INDEX($B$14:$B$117&gt;=P503,0),0),"")</f>
        <v>1</v>
      </c>
      <c r="R503" s="194">
        <f t="shared" ca="1" si="459"/>
        <v>3.2000000000000006E-3</v>
      </c>
      <c r="U503" s="194">
        <f t="shared" si="516"/>
        <v>0</v>
      </c>
      <c r="V503" s="19">
        <f ca="1"/>
        <v>0</v>
      </c>
      <c r="W503" s="19">
        <f t="shared" ca="1" si="517"/>
        <v>0</v>
      </c>
      <c r="Z503" s="198" cm="1">
        <f t="array" ref="Z503">IFERROR(MATCH(TRUE,INDEX($B$14:$B$117&gt;=Y503,0),0),"")</f>
        <v>1</v>
      </c>
      <c r="AA503" s="194">
        <f t="shared" ca="1" si="460"/>
        <v>3.2000000000000006E-3</v>
      </c>
      <c r="AD503" s="194">
        <f t="shared" si="461"/>
        <v>0</v>
      </c>
      <c r="AE503" s="19">
        <f ca="1"/>
        <v>0</v>
      </c>
      <c r="AF503" s="19">
        <f t="shared" ca="1" si="462"/>
        <v>0</v>
      </c>
      <c r="AI503" s="198" cm="1">
        <f t="array" ref="AI503">IFERROR(MATCH(TRUE,INDEX($B$14:$B$117&gt;=AH503,0),0),"")</f>
        <v>1</v>
      </c>
      <c r="AJ503" s="194">
        <f t="shared" ca="1" si="463"/>
        <v>3.2000000000000006E-3</v>
      </c>
      <c r="AM503" s="194">
        <f t="shared" si="464"/>
        <v>0</v>
      </c>
      <c r="AN503" s="19">
        <f ca="1"/>
        <v>0</v>
      </c>
      <c r="AO503" s="19">
        <f t="shared" ca="1" si="465"/>
        <v>0</v>
      </c>
      <c r="AR503" s="198" cm="1">
        <f t="array" ref="AR503">IFERROR(MATCH(TRUE,INDEX($B$14:$B$117&gt;=AQ503,0),0),"")</f>
        <v>1</v>
      </c>
      <c r="AS503" s="194">
        <f t="shared" ca="1" si="466"/>
        <v>3.2000000000000006E-3</v>
      </c>
      <c r="AV503" s="194">
        <f t="shared" si="467"/>
        <v>0</v>
      </c>
      <c r="AW503" s="19">
        <f ca="1"/>
        <v>0</v>
      </c>
      <c r="AX503" s="19">
        <f t="shared" ca="1" si="468"/>
        <v>0</v>
      </c>
      <c r="BA503" s="198" cm="1">
        <f t="array" ref="BA503">IFERROR(MATCH(TRUE,INDEX($B$14:$B$117&gt;=AZ503,0),0),"")</f>
        <v>1</v>
      </c>
      <c r="BB503" s="194">
        <f t="shared" ca="1" si="469"/>
        <v>3.2000000000000006E-3</v>
      </c>
      <c r="BE503" s="194">
        <f t="shared" si="470"/>
        <v>0</v>
      </c>
      <c r="BF503" s="19">
        <f ca="1"/>
        <v>0</v>
      </c>
      <c r="BG503" s="19">
        <f t="shared" ca="1" si="471"/>
        <v>0</v>
      </c>
      <c r="BJ503" s="198" cm="1">
        <f t="array" ref="BJ503">IFERROR(MATCH(TRUE,INDEX($B$14:$B$117&gt;=BI503,0),0),"")</f>
        <v>1</v>
      </c>
      <c r="BK503" s="194">
        <f t="shared" ca="1" si="472"/>
        <v>3.2000000000000006E-3</v>
      </c>
      <c r="BN503" s="194">
        <f t="shared" si="473"/>
        <v>0</v>
      </c>
      <c r="BO503" s="19">
        <f ca="1"/>
        <v>0</v>
      </c>
      <c r="BP503" s="19">
        <f t="shared" ca="1" si="474"/>
        <v>0</v>
      </c>
      <c r="BS503" s="198" cm="1">
        <f t="array" ref="BS503">IFERROR(MATCH(TRUE,INDEX($B$14:$B$117&gt;=BR503,0),0),"")</f>
        <v>1</v>
      </c>
      <c r="BT503" s="194">
        <f t="shared" ca="1" si="475"/>
        <v>3.2000000000000006E-3</v>
      </c>
      <c r="BW503" s="194">
        <f t="shared" si="476"/>
        <v>0</v>
      </c>
      <c r="BX503" s="19">
        <f ca="1"/>
        <v>0</v>
      </c>
      <c r="BY503" s="19">
        <f t="shared" ca="1" si="477"/>
        <v>0</v>
      </c>
      <c r="CB503" s="198" cm="1">
        <f t="array" ref="CB503">IFERROR(MATCH(TRUE,INDEX($B$14:$B$117&gt;=CA503,0),0),"")</f>
        <v>1</v>
      </c>
      <c r="CC503" s="194">
        <f t="shared" ca="1" si="478"/>
        <v>3.2000000000000006E-3</v>
      </c>
      <c r="CF503" s="194">
        <f t="shared" si="479"/>
        <v>0</v>
      </c>
      <c r="CG503" s="19">
        <f ca="1"/>
        <v>0</v>
      </c>
      <c r="CH503" s="19">
        <f t="shared" ca="1" si="480"/>
        <v>0</v>
      </c>
      <c r="CK503" s="198" cm="1">
        <f t="array" ref="CK503">IFERROR(MATCH(TRUE,INDEX($B$14:$B$117&gt;=CJ503,0),0),"")</f>
        <v>1</v>
      </c>
      <c r="CL503" s="194">
        <f t="shared" ca="1" si="481"/>
        <v>3.2000000000000006E-3</v>
      </c>
      <c r="CO503" s="194">
        <f t="shared" si="482"/>
        <v>0</v>
      </c>
      <c r="CP503" s="19">
        <f ca="1"/>
        <v>0</v>
      </c>
      <c r="CQ503" s="19">
        <f t="shared" ca="1" si="483"/>
        <v>0</v>
      </c>
      <c r="CT503" s="198" cm="1">
        <f t="array" ref="CT503">IFERROR(MATCH(TRUE,INDEX($B$14:$B$117&gt;=CS503,0),0),"")</f>
        <v>1</v>
      </c>
      <c r="CU503" s="194">
        <f t="shared" ca="1" si="484"/>
        <v>3.2000000000000006E-3</v>
      </c>
      <c r="CX503" s="194">
        <f t="shared" si="485"/>
        <v>0</v>
      </c>
      <c r="CY503" s="19" t="e">
        <f ca="1"/>
        <v>#N/A</v>
      </c>
      <c r="CZ503" s="19" t="e">
        <f t="shared" ca="1" si="486"/>
        <v>#N/A</v>
      </c>
      <c r="DC503" s="198" cm="1">
        <f t="array" ref="DC503">IFERROR(MATCH(TRUE,INDEX($B$14:$B$117&gt;=DB503,0),0),"")</f>
        <v>1</v>
      </c>
      <c r="DD503" s="194">
        <f t="shared" ca="1" si="487"/>
        <v>3.2000000000000006E-3</v>
      </c>
      <c r="DG503" s="194">
        <f t="shared" si="488"/>
        <v>0</v>
      </c>
      <c r="DH503" s="19" t="e">
        <f ca="1"/>
        <v>#N/A</v>
      </c>
      <c r="DI503" s="19" t="e">
        <f t="shared" ca="1" si="489"/>
        <v>#N/A</v>
      </c>
      <c r="DL503" s="198" cm="1">
        <f t="array" ref="DL503">IFERROR(MATCH(TRUE,INDEX($B$14:$B$117&gt;=DK503,0),0),"")</f>
        <v>1</v>
      </c>
      <c r="DM503" s="194">
        <f t="shared" ca="1" si="490"/>
        <v>3.2000000000000006E-3</v>
      </c>
      <c r="DP503" s="194">
        <f t="shared" si="491"/>
        <v>0</v>
      </c>
      <c r="DQ503" s="19" t="e">
        <f ca="1"/>
        <v>#N/A</v>
      </c>
      <c r="DR503" s="19" t="e">
        <f t="shared" ca="1" si="492"/>
        <v>#N/A</v>
      </c>
      <c r="DU503" s="198" cm="1">
        <f t="array" ref="DU503">IFERROR(MATCH(TRUE,INDEX($B$14:$B$117&gt;=DT503,0),0),"")</f>
        <v>1</v>
      </c>
      <c r="DV503" s="194">
        <f t="shared" ca="1" si="493"/>
        <v>3.2000000000000006E-3</v>
      </c>
      <c r="DY503" s="194">
        <f t="shared" si="494"/>
        <v>0</v>
      </c>
      <c r="DZ503" s="19" t="e">
        <f ca="1"/>
        <v>#N/A</v>
      </c>
      <c r="EA503" s="19" t="e">
        <f t="shared" ca="1" si="495"/>
        <v>#N/A</v>
      </c>
      <c r="ED503" s="198" cm="1">
        <f t="array" ref="ED503">IFERROR(MATCH(TRUE,INDEX($B$14:$B$117&gt;=EC503,0),0),"")</f>
        <v>1</v>
      </c>
      <c r="EE503" s="194">
        <f t="shared" ca="1" si="496"/>
        <v>3.2000000000000006E-3</v>
      </c>
      <c r="EH503" s="194">
        <f t="shared" si="497"/>
        <v>0</v>
      </c>
      <c r="EI503" s="19" t="e">
        <f ca="1"/>
        <v>#N/A</v>
      </c>
      <c r="EJ503" s="19" t="e">
        <f t="shared" ca="1" si="498"/>
        <v>#N/A</v>
      </c>
      <c r="EM503" s="198" cm="1">
        <f t="array" ref="EM503">IFERROR(MATCH(TRUE,INDEX($B$14:$B$117&gt;=EL503,0),0),"")</f>
        <v>1</v>
      </c>
      <c r="EN503" s="194">
        <f t="shared" ca="1" si="499"/>
        <v>3.2000000000000006E-3</v>
      </c>
      <c r="EQ503" s="194">
        <f t="shared" si="500"/>
        <v>0</v>
      </c>
      <c r="ER503" s="19" t="e">
        <f ca="1"/>
        <v>#N/A</v>
      </c>
      <c r="ES503" s="19" t="e">
        <f t="shared" ca="1" si="501"/>
        <v>#N/A</v>
      </c>
      <c r="EV503" s="198" cm="1">
        <f t="array" ref="EV503">IFERROR(MATCH(TRUE,INDEX($B$14:$B$117&gt;=EU503,0),0),"")</f>
        <v>1</v>
      </c>
      <c r="EW503" s="194">
        <f t="shared" ca="1" si="502"/>
        <v>3.2000000000000006E-3</v>
      </c>
      <c r="EZ503" s="194">
        <f t="shared" si="503"/>
        <v>0</v>
      </c>
      <c r="FA503" s="19" t="e">
        <f ca="1"/>
        <v>#N/A</v>
      </c>
      <c r="FB503" s="19" t="e">
        <f t="shared" ca="1" si="504"/>
        <v>#N/A</v>
      </c>
      <c r="FE503" s="198" cm="1">
        <f t="array" ref="FE503">IFERROR(MATCH(TRUE,INDEX($B$14:$B$117&gt;=FD503,0),0),"")</f>
        <v>1</v>
      </c>
      <c r="FF503" s="194">
        <f t="shared" ca="1" si="505"/>
        <v>3.2000000000000006E-3</v>
      </c>
      <c r="FI503" s="194">
        <f t="shared" si="506"/>
        <v>0</v>
      </c>
      <c r="FJ503" s="19" t="e">
        <f ca="1"/>
        <v>#N/A</v>
      </c>
      <c r="FK503" s="19" t="e">
        <f t="shared" ca="1" si="507"/>
        <v>#N/A</v>
      </c>
      <c r="FN503" s="198" cm="1">
        <f t="array" ref="FN503">IFERROR(MATCH(TRUE,INDEX($B$14:$B$117&gt;=FM503,0),0),"")</f>
        <v>1</v>
      </c>
      <c r="FO503" s="194">
        <f t="shared" ca="1" si="508"/>
        <v>3.2000000000000006E-3</v>
      </c>
      <c r="FR503" s="194">
        <f t="shared" si="509"/>
        <v>0</v>
      </c>
      <c r="FS503" s="19" t="e">
        <f ca="1"/>
        <v>#N/A</v>
      </c>
      <c r="FT503" s="19" t="e">
        <f t="shared" ca="1" si="510"/>
        <v>#N/A</v>
      </c>
      <c r="FW503" s="198" cm="1">
        <f t="array" ref="FW503">IFERROR(MATCH(TRUE,INDEX($B$14:$B$117&gt;=FV503,0),0),"")</f>
        <v>1</v>
      </c>
      <c r="FX503" s="194">
        <f t="shared" ca="1" si="511"/>
        <v>3.2000000000000006E-3</v>
      </c>
      <c r="GA503" s="194">
        <f t="shared" si="512"/>
        <v>0</v>
      </c>
      <c r="GB503" s="19" t="e">
        <f ca="1"/>
        <v>#N/A</v>
      </c>
      <c r="GC503" s="19" t="e">
        <f t="shared" ca="1" si="513"/>
        <v>#N/A</v>
      </c>
    </row>
    <row r="504" spans="8:185" x14ac:dyDescent="0.2">
      <c r="H504" s="198" cm="1">
        <f t="array" ref="H504">IFERROR(MATCH(TRUE,INDEX($B$14:$B$117&gt;=G504,0),0),"")</f>
        <v>1</v>
      </c>
      <c r="I504" s="194">
        <f t="shared" ca="1" si="458"/>
        <v>3.2000000000000006E-3</v>
      </c>
      <c r="L504" s="194">
        <f t="shared" si="514"/>
        <v>0</v>
      </c>
      <c r="M504" s="19">
        <f ca="1"/>
        <v>0</v>
      </c>
      <c r="N504" s="19">
        <f t="shared" ca="1" si="515"/>
        <v>0</v>
      </c>
      <c r="Q504" s="198" cm="1">
        <f t="array" ref="Q504">IFERROR(MATCH(TRUE,INDEX($B$14:$B$117&gt;=P504,0),0),"")</f>
        <v>1</v>
      </c>
      <c r="R504" s="194">
        <f t="shared" ca="1" si="459"/>
        <v>3.2000000000000006E-3</v>
      </c>
      <c r="U504" s="194">
        <f t="shared" si="516"/>
        <v>0</v>
      </c>
      <c r="V504" s="19">
        <f ca="1"/>
        <v>0</v>
      </c>
      <c r="W504" s="19">
        <f t="shared" ca="1" si="517"/>
        <v>0</v>
      </c>
      <c r="Z504" s="198" cm="1">
        <f t="array" ref="Z504">IFERROR(MATCH(TRUE,INDEX($B$14:$B$117&gt;=Y504,0),0),"")</f>
        <v>1</v>
      </c>
      <c r="AA504" s="194">
        <f t="shared" ca="1" si="460"/>
        <v>3.2000000000000006E-3</v>
      </c>
      <c r="AD504" s="194">
        <f t="shared" si="461"/>
        <v>0</v>
      </c>
      <c r="AE504" s="19">
        <f ca="1"/>
        <v>0</v>
      </c>
      <c r="AF504" s="19">
        <f t="shared" ca="1" si="462"/>
        <v>0</v>
      </c>
      <c r="AI504" s="198" cm="1">
        <f t="array" ref="AI504">IFERROR(MATCH(TRUE,INDEX($B$14:$B$117&gt;=AH504,0),0),"")</f>
        <v>1</v>
      </c>
      <c r="AJ504" s="194">
        <f t="shared" ca="1" si="463"/>
        <v>3.2000000000000006E-3</v>
      </c>
      <c r="AM504" s="194">
        <f t="shared" si="464"/>
        <v>0</v>
      </c>
      <c r="AN504" s="19">
        <f ca="1"/>
        <v>0</v>
      </c>
      <c r="AO504" s="19">
        <f t="shared" ca="1" si="465"/>
        <v>0</v>
      </c>
      <c r="AR504" s="198" cm="1">
        <f t="array" ref="AR504">IFERROR(MATCH(TRUE,INDEX($B$14:$B$117&gt;=AQ504,0),0),"")</f>
        <v>1</v>
      </c>
      <c r="AS504" s="194">
        <f t="shared" ca="1" si="466"/>
        <v>3.2000000000000006E-3</v>
      </c>
      <c r="AV504" s="194">
        <f t="shared" si="467"/>
        <v>0</v>
      </c>
      <c r="AW504" s="19">
        <f ca="1"/>
        <v>0</v>
      </c>
      <c r="AX504" s="19">
        <f t="shared" ca="1" si="468"/>
        <v>0</v>
      </c>
      <c r="BA504" s="198" cm="1">
        <f t="array" ref="BA504">IFERROR(MATCH(TRUE,INDEX($B$14:$B$117&gt;=AZ504,0),0),"")</f>
        <v>1</v>
      </c>
      <c r="BB504" s="194">
        <f t="shared" ca="1" si="469"/>
        <v>3.2000000000000006E-3</v>
      </c>
      <c r="BE504" s="194">
        <f t="shared" si="470"/>
        <v>0</v>
      </c>
      <c r="BF504" s="19">
        <f ca="1"/>
        <v>0</v>
      </c>
      <c r="BG504" s="19">
        <f t="shared" ca="1" si="471"/>
        <v>0</v>
      </c>
      <c r="BJ504" s="198" cm="1">
        <f t="array" ref="BJ504">IFERROR(MATCH(TRUE,INDEX($B$14:$B$117&gt;=BI504,0),0),"")</f>
        <v>1</v>
      </c>
      <c r="BK504" s="194">
        <f t="shared" ca="1" si="472"/>
        <v>3.2000000000000006E-3</v>
      </c>
      <c r="BN504" s="194">
        <f t="shared" si="473"/>
        <v>0</v>
      </c>
      <c r="BO504" s="19">
        <f ca="1"/>
        <v>0</v>
      </c>
      <c r="BP504" s="19">
        <f t="shared" ca="1" si="474"/>
        <v>0</v>
      </c>
      <c r="BS504" s="198" cm="1">
        <f t="array" ref="BS504">IFERROR(MATCH(TRUE,INDEX($B$14:$B$117&gt;=BR504,0),0),"")</f>
        <v>1</v>
      </c>
      <c r="BT504" s="194">
        <f t="shared" ca="1" si="475"/>
        <v>3.2000000000000006E-3</v>
      </c>
      <c r="BW504" s="194">
        <f t="shared" si="476"/>
        <v>0</v>
      </c>
      <c r="BX504" s="19">
        <f ca="1"/>
        <v>0</v>
      </c>
      <c r="BY504" s="19">
        <f t="shared" ca="1" si="477"/>
        <v>0</v>
      </c>
      <c r="CB504" s="198" cm="1">
        <f t="array" ref="CB504">IFERROR(MATCH(TRUE,INDEX($B$14:$B$117&gt;=CA504,0),0),"")</f>
        <v>1</v>
      </c>
      <c r="CC504" s="194">
        <f t="shared" ca="1" si="478"/>
        <v>3.2000000000000006E-3</v>
      </c>
      <c r="CF504" s="194">
        <f t="shared" si="479"/>
        <v>0</v>
      </c>
      <c r="CG504" s="19">
        <f ca="1"/>
        <v>0</v>
      </c>
      <c r="CH504" s="19">
        <f t="shared" ca="1" si="480"/>
        <v>0</v>
      </c>
      <c r="CK504" s="198" cm="1">
        <f t="array" ref="CK504">IFERROR(MATCH(TRUE,INDEX($B$14:$B$117&gt;=CJ504,0),0),"")</f>
        <v>1</v>
      </c>
      <c r="CL504" s="194">
        <f t="shared" ca="1" si="481"/>
        <v>3.2000000000000006E-3</v>
      </c>
      <c r="CO504" s="194">
        <f t="shared" si="482"/>
        <v>0</v>
      </c>
      <c r="CP504" s="19">
        <f ca="1"/>
        <v>0</v>
      </c>
      <c r="CQ504" s="19">
        <f t="shared" ca="1" si="483"/>
        <v>0</v>
      </c>
      <c r="CT504" s="198" cm="1">
        <f t="array" ref="CT504">IFERROR(MATCH(TRUE,INDEX($B$14:$B$117&gt;=CS504,0),0),"")</f>
        <v>1</v>
      </c>
      <c r="CU504" s="194">
        <f t="shared" ca="1" si="484"/>
        <v>3.2000000000000006E-3</v>
      </c>
      <c r="CX504" s="194">
        <f t="shared" si="485"/>
        <v>0</v>
      </c>
      <c r="CY504" s="19" t="e">
        <f ca="1"/>
        <v>#N/A</v>
      </c>
      <c r="CZ504" s="19" t="e">
        <f t="shared" ca="1" si="486"/>
        <v>#N/A</v>
      </c>
      <c r="DC504" s="198" cm="1">
        <f t="array" ref="DC504">IFERROR(MATCH(TRUE,INDEX($B$14:$B$117&gt;=DB504,0),0),"")</f>
        <v>1</v>
      </c>
      <c r="DD504" s="194">
        <f t="shared" ca="1" si="487"/>
        <v>3.2000000000000006E-3</v>
      </c>
      <c r="DG504" s="194">
        <f t="shared" si="488"/>
        <v>0</v>
      </c>
      <c r="DH504" s="19" t="e">
        <f ca="1"/>
        <v>#N/A</v>
      </c>
      <c r="DI504" s="19" t="e">
        <f t="shared" ca="1" si="489"/>
        <v>#N/A</v>
      </c>
      <c r="DL504" s="198" cm="1">
        <f t="array" ref="DL504">IFERROR(MATCH(TRUE,INDEX($B$14:$B$117&gt;=DK504,0),0),"")</f>
        <v>1</v>
      </c>
      <c r="DM504" s="194">
        <f t="shared" ca="1" si="490"/>
        <v>3.2000000000000006E-3</v>
      </c>
      <c r="DP504" s="194">
        <f t="shared" si="491"/>
        <v>0</v>
      </c>
      <c r="DQ504" s="19" t="e">
        <f ca="1"/>
        <v>#N/A</v>
      </c>
      <c r="DR504" s="19" t="e">
        <f t="shared" ca="1" si="492"/>
        <v>#N/A</v>
      </c>
      <c r="DU504" s="198" cm="1">
        <f t="array" ref="DU504">IFERROR(MATCH(TRUE,INDEX($B$14:$B$117&gt;=DT504,0),0),"")</f>
        <v>1</v>
      </c>
      <c r="DV504" s="194">
        <f t="shared" ca="1" si="493"/>
        <v>3.2000000000000006E-3</v>
      </c>
      <c r="DY504" s="194">
        <f t="shared" si="494"/>
        <v>0</v>
      </c>
      <c r="DZ504" s="19" t="e">
        <f ca="1"/>
        <v>#N/A</v>
      </c>
      <c r="EA504" s="19" t="e">
        <f t="shared" ca="1" si="495"/>
        <v>#N/A</v>
      </c>
      <c r="ED504" s="198" cm="1">
        <f t="array" ref="ED504">IFERROR(MATCH(TRUE,INDEX($B$14:$B$117&gt;=EC504,0),0),"")</f>
        <v>1</v>
      </c>
      <c r="EE504" s="194">
        <f t="shared" ca="1" si="496"/>
        <v>3.2000000000000006E-3</v>
      </c>
      <c r="EH504" s="194">
        <f t="shared" si="497"/>
        <v>0</v>
      </c>
      <c r="EI504" s="19" t="e">
        <f ca="1"/>
        <v>#N/A</v>
      </c>
      <c r="EJ504" s="19" t="e">
        <f t="shared" ca="1" si="498"/>
        <v>#N/A</v>
      </c>
      <c r="EM504" s="198" cm="1">
        <f t="array" ref="EM504">IFERROR(MATCH(TRUE,INDEX($B$14:$B$117&gt;=EL504,0),0),"")</f>
        <v>1</v>
      </c>
      <c r="EN504" s="194">
        <f t="shared" ca="1" si="499"/>
        <v>3.2000000000000006E-3</v>
      </c>
      <c r="EQ504" s="194">
        <f t="shared" si="500"/>
        <v>0</v>
      </c>
      <c r="ER504" s="19" t="e">
        <f ca="1"/>
        <v>#N/A</v>
      </c>
      <c r="ES504" s="19" t="e">
        <f t="shared" ca="1" si="501"/>
        <v>#N/A</v>
      </c>
      <c r="EV504" s="198" cm="1">
        <f t="array" ref="EV504">IFERROR(MATCH(TRUE,INDEX($B$14:$B$117&gt;=EU504,0),0),"")</f>
        <v>1</v>
      </c>
      <c r="EW504" s="194">
        <f t="shared" ca="1" si="502"/>
        <v>3.2000000000000006E-3</v>
      </c>
      <c r="EZ504" s="194">
        <f t="shared" si="503"/>
        <v>0</v>
      </c>
      <c r="FA504" s="19" t="e">
        <f ca="1"/>
        <v>#N/A</v>
      </c>
      <c r="FB504" s="19" t="e">
        <f t="shared" ca="1" si="504"/>
        <v>#N/A</v>
      </c>
      <c r="FE504" s="198" cm="1">
        <f t="array" ref="FE504">IFERROR(MATCH(TRUE,INDEX($B$14:$B$117&gt;=FD504,0),0),"")</f>
        <v>1</v>
      </c>
      <c r="FF504" s="194">
        <f t="shared" ca="1" si="505"/>
        <v>3.2000000000000006E-3</v>
      </c>
      <c r="FI504" s="194">
        <f t="shared" si="506"/>
        <v>0</v>
      </c>
      <c r="FJ504" s="19" t="e">
        <f ca="1"/>
        <v>#N/A</v>
      </c>
      <c r="FK504" s="19" t="e">
        <f t="shared" ca="1" si="507"/>
        <v>#N/A</v>
      </c>
      <c r="FN504" s="198" cm="1">
        <f t="array" ref="FN504">IFERROR(MATCH(TRUE,INDEX($B$14:$B$117&gt;=FM504,0),0),"")</f>
        <v>1</v>
      </c>
      <c r="FO504" s="194">
        <f t="shared" ca="1" si="508"/>
        <v>3.2000000000000006E-3</v>
      </c>
      <c r="FR504" s="194">
        <f t="shared" si="509"/>
        <v>0</v>
      </c>
      <c r="FS504" s="19" t="e">
        <f ca="1"/>
        <v>#N/A</v>
      </c>
      <c r="FT504" s="19" t="e">
        <f t="shared" ca="1" si="510"/>
        <v>#N/A</v>
      </c>
      <c r="FW504" s="198" cm="1">
        <f t="array" ref="FW504">IFERROR(MATCH(TRUE,INDEX($B$14:$B$117&gt;=FV504,0),0),"")</f>
        <v>1</v>
      </c>
      <c r="FX504" s="194">
        <f t="shared" ca="1" si="511"/>
        <v>3.2000000000000006E-3</v>
      </c>
      <c r="GA504" s="194">
        <f t="shared" si="512"/>
        <v>0</v>
      </c>
      <c r="GB504" s="19" t="e">
        <f ca="1"/>
        <v>#N/A</v>
      </c>
      <c r="GC504" s="19" t="e">
        <f t="shared" ca="1" si="513"/>
        <v>#N/A</v>
      </c>
    </row>
    <row r="505" spans="8:185" x14ac:dyDescent="0.2">
      <c r="H505" s="198" cm="1">
        <f t="array" ref="H505">IFERROR(MATCH(TRUE,INDEX($B$14:$B$117&gt;=G505,0),0),"")</f>
        <v>1</v>
      </c>
      <c r="I505" s="194">
        <f t="shared" ca="1" si="458"/>
        <v>3.2000000000000006E-3</v>
      </c>
      <c r="L505" s="194">
        <f t="shared" si="514"/>
        <v>0</v>
      </c>
      <c r="M505" s="19">
        <f ca="1"/>
        <v>0</v>
      </c>
      <c r="N505" s="19">
        <f t="shared" ca="1" si="515"/>
        <v>0</v>
      </c>
      <c r="Q505" s="198" cm="1">
        <f t="array" ref="Q505">IFERROR(MATCH(TRUE,INDEX($B$14:$B$117&gt;=P505,0),0),"")</f>
        <v>1</v>
      </c>
      <c r="R505" s="194">
        <f t="shared" ca="1" si="459"/>
        <v>3.2000000000000006E-3</v>
      </c>
      <c r="U505" s="194">
        <f t="shared" si="516"/>
        <v>0</v>
      </c>
      <c r="V505" s="19">
        <f ca="1"/>
        <v>0</v>
      </c>
      <c r="W505" s="19">
        <f t="shared" ca="1" si="517"/>
        <v>0</v>
      </c>
      <c r="Z505" s="198" cm="1">
        <f t="array" ref="Z505">IFERROR(MATCH(TRUE,INDEX($B$14:$B$117&gt;=Y505,0),0),"")</f>
        <v>1</v>
      </c>
      <c r="AA505" s="194">
        <f t="shared" ca="1" si="460"/>
        <v>3.2000000000000006E-3</v>
      </c>
      <c r="AD505" s="194">
        <f t="shared" si="461"/>
        <v>0</v>
      </c>
      <c r="AE505" s="19">
        <f ca="1"/>
        <v>0</v>
      </c>
      <c r="AF505" s="19">
        <f t="shared" ca="1" si="462"/>
        <v>0</v>
      </c>
      <c r="AI505" s="198" cm="1">
        <f t="array" ref="AI505">IFERROR(MATCH(TRUE,INDEX($B$14:$B$117&gt;=AH505,0),0),"")</f>
        <v>1</v>
      </c>
      <c r="AJ505" s="194">
        <f t="shared" ca="1" si="463"/>
        <v>3.2000000000000006E-3</v>
      </c>
      <c r="AM505" s="194">
        <f t="shared" si="464"/>
        <v>0</v>
      </c>
      <c r="AN505" s="19">
        <f ca="1"/>
        <v>0</v>
      </c>
      <c r="AO505" s="19">
        <f t="shared" ca="1" si="465"/>
        <v>0</v>
      </c>
      <c r="AR505" s="198" cm="1">
        <f t="array" ref="AR505">IFERROR(MATCH(TRUE,INDEX($B$14:$B$117&gt;=AQ505,0),0),"")</f>
        <v>1</v>
      </c>
      <c r="AS505" s="194">
        <f t="shared" ca="1" si="466"/>
        <v>3.2000000000000006E-3</v>
      </c>
      <c r="AV505" s="194">
        <f t="shared" si="467"/>
        <v>0</v>
      </c>
      <c r="AW505" s="19">
        <f ca="1"/>
        <v>0</v>
      </c>
      <c r="AX505" s="19">
        <f t="shared" ca="1" si="468"/>
        <v>0</v>
      </c>
      <c r="BA505" s="198" cm="1">
        <f t="array" ref="BA505">IFERROR(MATCH(TRUE,INDEX($B$14:$B$117&gt;=AZ505,0),0),"")</f>
        <v>1</v>
      </c>
      <c r="BB505" s="194">
        <f t="shared" ca="1" si="469"/>
        <v>3.2000000000000006E-3</v>
      </c>
      <c r="BE505" s="194">
        <f t="shared" si="470"/>
        <v>0</v>
      </c>
      <c r="BF505" s="19">
        <f ca="1"/>
        <v>0</v>
      </c>
      <c r="BG505" s="19">
        <f t="shared" ca="1" si="471"/>
        <v>0</v>
      </c>
      <c r="BJ505" s="198" cm="1">
        <f t="array" ref="BJ505">IFERROR(MATCH(TRUE,INDEX($B$14:$B$117&gt;=BI505,0),0),"")</f>
        <v>1</v>
      </c>
      <c r="BK505" s="194">
        <f t="shared" ca="1" si="472"/>
        <v>3.2000000000000006E-3</v>
      </c>
      <c r="BN505" s="194">
        <f t="shared" si="473"/>
        <v>0</v>
      </c>
      <c r="BO505" s="19">
        <f ca="1"/>
        <v>0</v>
      </c>
      <c r="BP505" s="19">
        <f t="shared" ca="1" si="474"/>
        <v>0</v>
      </c>
      <c r="BS505" s="198" cm="1">
        <f t="array" ref="BS505">IFERROR(MATCH(TRUE,INDEX($B$14:$B$117&gt;=BR505,0),0),"")</f>
        <v>1</v>
      </c>
      <c r="BT505" s="194">
        <f t="shared" ca="1" si="475"/>
        <v>3.2000000000000006E-3</v>
      </c>
      <c r="BW505" s="194">
        <f t="shared" si="476"/>
        <v>0</v>
      </c>
      <c r="BX505" s="19">
        <f ca="1"/>
        <v>0</v>
      </c>
      <c r="BY505" s="19">
        <f t="shared" ca="1" si="477"/>
        <v>0</v>
      </c>
      <c r="CB505" s="198" cm="1">
        <f t="array" ref="CB505">IFERROR(MATCH(TRUE,INDEX($B$14:$B$117&gt;=CA505,0),0),"")</f>
        <v>1</v>
      </c>
      <c r="CC505" s="194">
        <f t="shared" ca="1" si="478"/>
        <v>3.2000000000000006E-3</v>
      </c>
      <c r="CF505" s="194">
        <f t="shared" si="479"/>
        <v>0</v>
      </c>
      <c r="CG505" s="19">
        <f ca="1"/>
        <v>0</v>
      </c>
      <c r="CH505" s="19">
        <f t="shared" ca="1" si="480"/>
        <v>0</v>
      </c>
      <c r="CK505" s="198" cm="1">
        <f t="array" ref="CK505">IFERROR(MATCH(TRUE,INDEX($B$14:$B$117&gt;=CJ505,0),0),"")</f>
        <v>1</v>
      </c>
      <c r="CL505" s="194">
        <f t="shared" ca="1" si="481"/>
        <v>3.2000000000000006E-3</v>
      </c>
      <c r="CO505" s="194">
        <f t="shared" si="482"/>
        <v>0</v>
      </c>
      <c r="CP505" s="19">
        <f ca="1"/>
        <v>0</v>
      </c>
      <c r="CQ505" s="19">
        <f t="shared" ca="1" si="483"/>
        <v>0</v>
      </c>
      <c r="CT505" s="198" cm="1">
        <f t="array" ref="CT505">IFERROR(MATCH(TRUE,INDEX($B$14:$B$117&gt;=CS505,0),0),"")</f>
        <v>1</v>
      </c>
      <c r="CU505" s="194">
        <f t="shared" ca="1" si="484"/>
        <v>3.2000000000000006E-3</v>
      </c>
      <c r="CX505" s="194">
        <f t="shared" si="485"/>
        <v>0</v>
      </c>
      <c r="CY505" s="19" t="e">
        <f ca="1"/>
        <v>#N/A</v>
      </c>
      <c r="CZ505" s="19" t="e">
        <f t="shared" ca="1" si="486"/>
        <v>#N/A</v>
      </c>
      <c r="DC505" s="198" cm="1">
        <f t="array" ref="DC505">IFERROR(MATCH(TRUE,INDEX($B$14:$B$117&gt;=DB505,0),0),"")</f>
        <v>1</v>
      </c>
      <c r="DD505" s="194">
        <f t="shared" ca="1" si="487"/>
        <v>3.2000000000000006E-3</v>
      </c>
      <c r="DG505" s="194">
        <f t="shared" si="488"/>
        <v>0</v>
      </c>
      <c r="DH505" s="19" t="e">
        <f ca="1"/>
        <v>#N/A</v>
      </c>
      <c r="DI505" s="19" t="e">
        <f t="shared" ca="1" si="489"/>
        <v>#N/A</v>
      </c>
      <c r="DL505" s="198" cm="1">
        <f t="array" ref="DL505">IFERROR(MATCH(TRUE,INDEX($B$14:$B$117&gt;=DK505,0),0),"")</f>
        <v>1</v>
      </c>
      <c r="DM505" s="194">
        <f t="shared" ca="1" si="490"/>
        <v>3.2000000000000006E-3</v>
      </c>
      <c r="DP505" s="194">
        <f t="shared" si="491"/>
        <v>0</v>
      </c>
      <c r="DQ505" s="19" t="e">
        <f ca="1"/>
        <v>#N/A</v>
      </c>
      <c r="DR505" s="19" t="e">
        <f t="shared" ca="1" si="492"/>
        <v>#N/A</v>
      </c>
      <c r="DU505" s="198" cm="1">
        <f t="array" ref="DU505">IFERROR(MATCH(TRUE,INDEX($B$14:$B$117&gt;=DT505,0),0),"")</f>
        <v>1</v>
      </c>
      <c r="DV505" s="194">
        <f t="shared" ca="1" si="493"/>
        <v>3.2000000000000006E-3</v>
      </c>
      <c r="DY505" s="194">
        <f t="shared" si="494"/>
        <v>0</v>
      </c>
      <c r="DZ505" s="19" t="e">
        <f ca="1"/>
        <v>#N/A</v>
      </c>
      <c r="EA505" s="19" t="e">
        <f t="shared" ca="1" si="495"/>
        <v>#N/A</v>
      </c>
      <c r="ED505" s="198" cm="1">
        <f t="array" ref="ED505">IFERROR(MATCH(TRUE,INDEX($B$14:$B$117&gt;=EC505,0),0),"")</f>
        <v>1</v>
      </c>
      <c r="EE505" s="194">
        <f t="shared" ca="1" si="496"/>
        <v>3.2000000000000006E-3</v>
      </c>
      <c r="EH505" s="194">
        <f t="shared" si="497"/>
        <v>0</v>
      </c>
      <c r="EI505" s="19" t="e">
        <f ca="1"/>
        <v>#N/A</v>
      </c>
      <c r="EJ505" s="19" t="e">
        <f t="shared" ca="1" si="498"/>
        <v>#N/A</v>
      </c>
      <c r="EM505" s="198" cm="1">
        <f t="array" ref="EM505">IFERROR(MATCH(TRUE,INDEX($B$14:$B$117&gt;=EL505,0),0),"")</f>
        <v>1</v>
      </c>
      <c r="EN505" s="194">
        <f t="shared" ca="1" si="499"/>
        <v>3.2000000000000006E-3</v>
      </c>
      <c r="EQ505" s="194">
        <f t="shared" si="500"/>
        <v>0</v>
      </c>
      <c r="ER505" s="19" t="e">
        <f ca="1"/>
        <v>#N/A</v>
      </c>
      <c r="ES505" s="19" t="e">
        <f t="shared" ca="1" si="501"/>
        <v>#N/A</v>
      </c>
      <c r="EV505" s="198" cm="1">
        <f t="array" ref="EV505">IFERROR(MATCH(TRUE,INDEX($B$14:$B$117&gt;=EU505,0),0),"")</f>
        <v>1</v>
      </c>
      <c r="EW505" s="194">
        <f t="shared" ca="1" si="502"/>
        <v>3.2000000000000006E-3</v>
      </c>
      <c r="EZ505" s="194">
        <f t="shared" si="503"/>
        <v>0</v>
      </c>
      <c r="FA505" s="19" t="e">
        <f ca="1"/>
        <v>#N/A</v>
      </c>
      <c r="FB505" s="19" t="e">
        <f t="shared" ca="1" si="504"/>
        <v>#N/A</v>
      </c>
      <c r="FE505" s="198" cm="1">
        <f t="array" ref="FE505">IFERROR(MATCH(TRUE,INDEX($B$14:$B$117&gt;=FD505,0),0),"")</f>
        <v>1</v>
      </c>
      <c r="FF505" s="194">
        <f t="shared" ca="1" si="505"/>
        <v>3.2000000000000006E-3</v>
      </c>
      <c r="FI505" s="194">
        <f t="shared" si="506"/>
        <v>0</v>
      </c>
      <c r="FJ505" s="19" t="e">
        <f ca="1"/>
        <v>#N/A</v>
      </c>
      <c r="FK505" s="19" t="e">
        <f t="shared" ca="1" si="507"/>
        <v>#N/A</v>
      </c>
      <c r="FN505" s="198" cm="1">
        <f t="array" ref="FN505">IFERROR(MATCH(TRUE,INDEX($B$14:$B$117&gt;=FM505,0),0),"")</f>
        <v>1</v>
      </c>
      <c r="FO505" s="194">
        <f t="shared" ca="1" si="508"/>
        <v>3.2000000000000006E-3</v>
      </c>
      <c r="FR505" s="194">
        <f t="shared" si="509"/>
        <v>0</v>
      </c>
      <c r="FS505" s="19" t="e">
        <f ca="1"/>
        <v>#N/A</v>
      </c>
      <c r="FT505" s="19" t="e">
        <f t="shared" ca="1" si="510"/>
        <v>#N/A</v>
      </c>
      <c r="FW505" s="198" cm="1">
        <f t="array" ref="FW505">IFERROR(MATCH(TRUE,INDEX($B$14:$B$117&gt;=FV505,0),0),"")</f>
        <v>1</v>
      </c>
      <c r="FX505" s="194">
        <f t="shared" ca="1" si="511"/>
        <v>3.2000000000000006E-3</v>
      </c>
      <c r="GA505" s="194">
        <f t="shared" si="512"/>
        <v>0</v>
      </c>
      <c r="GB505" s="19" t="e">
        <f ca="1"/>
        <v>#N/A</v>
      </c>
      <c r="GC505" s="19" t="e">
        <f t="shared" ca="1" si="513"/>
        <v>#N/A</v>
      </c>
    </row>
    <row r="506" spans="8:185" x14ac:dyDescent="0.2">
      <c r="H506" s="198" cm="1">
        <f t="array" ref="H506">IFERROR(MATCH(TRUE,INDEX($B$14:$B$117&gt;=G506,0),0),"")</f>
        <v>1</v>
      </c>
      <c r="I506" s="194">
        <f t="shared" ca="1" si="458"/>
        <v>3.2000000000000006E-3</v>
      </c>
      <c r="L506" s="194">
        <f t="shared" si="514"/>
        <v>0</v>
      </c>
      <c r="M506" s="19">
        <f ca="1"/>
        <v>0</v>
      </c>
      <c r="N506" s="19">
        <f t="shared" ca="1" si="515"/>
        <v>0</v>
      </c>
      <c r="Q506" s="198" cm="1">
        <f t="array" ref="Q506">IFERROR(MATCH(TRUE,INDEX($B$14:$B$117&gt;=P506,0),0),"")</f>
        <v>1</v>
      </c>
      <c r="R506" s="194">
        <f t="shared" ca="1" si="459"/>
        <v>3.2000000000000006E-3</v>
      </c>
      <c r="U506" s="194">
        <f t="shared" si="516"/>
        <v>0</v>
      </c>
      <c r="V506" s="19">
        <f ca="1"/>
        <v>0</v>
      </c>
      <c r="W506" s="19">
        <f t="shared" ca="1" si="517"/>
        <v>0</v>
      </c>
      <c r="Z506" s="198" cm="1">
        <f t="array" ref="Z506">IFERROR(MATCH(TRUE,INDEX($B$14:$B$117&gt;=Y506,0),0),"")</f>
        <v>1</v>
      </c>
      <c r="AA506" s="194">
        <f t="shared" ca="1" si="460"/>
        <v>3.2000000000000006E-3</v>
      </c>
      <c r="AD506" s="194">
        <f t="shared" si="461"/>
        <v>0</v>
      </c>
      <c r="AE506" s="19">
        <f ca="1"/>
        <v>0</v>
      </c>
      <c r="AF506" s="19">
        <f t="shared" ca="1" si="462"/>
        <v>0</v>
      </c>
      <c r="AI506" s="198" cm="1">
        <f t="array" ref="AI506">IFERROR(MATCH(TRUE,INDEX($B$14:$B$117&gt;=AH506,0),0),"")</f>
        <v>1</v>
      </c>
      <c r="AJ506" s="194">
        <f t="shared" ca="1" si="463"/>
        <v>3.2000000000000006E-3</v>
      </c>
      <c r="AM506" s="194">
        <f t="shared" si="464"/>
        <v>0</v>
      </c>
      <c r="AN506" s="19">
        <f ca="1"/>
        <v>0</v>
      </c>
      <c r="AO506" s="19">
        <f t="shared" ca="1" si="465"/>
        <v>0</v>
      </c>
      <c r="AR506" s="198" cm="1">
        <f t="array" ref="AR506">IFERROR(MATCH(TRUE,INDEX($B$14:$B$117&gt;=AQ506,0),0),"")</f>
        <v>1</v>
      </c>
      <c r="AS506" s="194">
        <f t="shared" ca="1" si="466"/>
        <v>3.2000000000000006E-3</v>
      </c>
      <c r="AV506" s="194">
        <f t="shared" si="467"/>
        <v>0</v>
      </c>
      <c r="AW506" s="19">
        <f ca="1"/>
        <v>0</v>
      </c>
      <c r="AX506" s="19">
        <f t="shared" ca="1" si="468"/>
        <v>0</v>
      </c>
      <c r="BA506" s="198" cm="1">
        <f t="array" ref="BA506">IFERROR(MATCH(TRUE,INDEX($B$14:$B$117&gt;=AZ506,0),0),"")</f>
        <v>1</v>
      </c>
      <c r="BB506" s="194">
        <f t="shared" ca="1" si="469"/>
        <v>3.2000000000000006E-3</v>
      </c>
      <c r="BE506" s="194">
        <f t="shared" si="470"/>
        <v>0</v>
      </c>
      <c r="BF506" s="19">
        <f ca="1"/>
        <v>0</v>
      </c>
      <c r="BG506" s="19">
        <f t="shared" ca="1" si="471"/>
        <v>0</v>
      </c>
      <c r="BJ506" s="198" cm="1">
        <f t="array" ref="BJ506">IFERROR(MATCH(TRUE,INDEX($B$14:$B$117&gt;=BI506,0),0),"")</f>
        <v>1</v>
      </c>
      <c r="BK506" s="194">
        <f t="shared" ca="1" si="472"/>
        <v>3.2000000000000006E-3</v>
      </c>
      <c r="BN506" s="194">
        <f t="shared" si="473"/>
        <v>0</v>
      </c>
      <c r="BO506" s="19">
        <f ca="1"/>
        <v>0</v>
      </c>
      <c r="BP506" s="19">
        <f t="shared" ca="1" si="474"/>
        <v>0</v>
      </c>
      <c r="BS506" s="198" cm="1">
        <f t="array" ref="BS506">IFERROR(MATCH(TRUE,INDEX($B$14:$B$117&gt;=BR506,0),0),"")</f>
        <v>1</v>
      </c>
      <c r="BT506" s="194">
        <f t="shared" ca="1" si="475"/>
        <v>3.2000000000000006E-3</v>
      </c>
      <c r="BW506" s="194">
        <f t="shared" si="476"/>
        <v>0</v>
      </c>
      <c r="BX506" s="19">
        <f ca="1"/>
        <v>0</v>
      </c>
      <c r="BY506" s="19">
        <f t="shared" ca="1" si="477"/>
        <v>0</v>
      </c>
      <c r="CB506" s="198" cm="1">
        <f t="array" ref="CB506">IFERROR(MATCH(TRUE,INDEX($B$14:$B$117&gt;=CA506,0),0),"")</f>
        <v>1</v>
      </c>
      <c r="CC506" s="194">
        <f t="shared" ca="1" si="478"/>
        <v>3.2000000000000006E-3</v>
      </c>
      <c r="CF506" s="194">
        <f t="shared" si="479"/>
        <v>0</v>
      </c>
      <c r="CG506" s="19">
        <f ca="1"/>
        <v>0</v>
      </c>
      <c r="CH506" s="19">
        <f t="shared" ca="1" si="480"/>
        <v>0</v>
      </c>
      <c r="CK506" s="198" cm="1">
        <f t="array" ref="CK506">IFERROR(MATCH(TRUE,INDEX($B$14:$B$117&gt;=CJ506,0),0),"")</f>
        <v>1</v>
      </c>
      <c r="CL506" s="194">
        <f t="shared" ca="1" si="481"/>
        <v>3.2000000000000006E-3</v>
      </c>
      <c r="CO506" s="194">
        <f t="shared" si="482"/>
        <v>0</v>
      </c>
      <c r="CP506" s="19">
        <f ca="1"/>
        <v>0</v>
      </c>
      <c r="CQ506" s="19">
        <f t="shared" ca="1" si="483"/>
        <v>0</v>
      </c>
      <c r="CT506" s="198" cm="1">
        <f t="array" ref="CT506">IFERROR(MATCH(TRUE,INDEX($B$14:$B$117&gt;=CS506,0),0),"")</f>
        <v>1</v>
      </c>
      <c r="CU506" s="194">
        <f t="shared" ca="1" si="484"/>
        <v>3.2000000000000006E-3</v>
      </c>
      <c r="CX506" s="194">
        <f t="shared" si="485"/>
        <v>0</v>
      </c>
      <c r="CY506" s="19" t="e">
        <f ca="1"/>
        <v>#N/A</v>
      </c>
      <c r="CZ506" s="19" t="e">
        <f t="shared" ca="1" si="486"/>
        <v>#N/A</v>
      </c>
      <c r="DC506" s="198" cm="1">
        <f t="array" ref="DC506">IFERROR(MATCH(TRUE,INDEX($B$14:$B$117&gt;=DB506,0),0),"")</f>
        <v>1</v>
      </c>
      <c r="DD506" s="194">
        <f t="shared" ca="1" si="487"/>
        <v>3.2000000000000006E-3</v>
      </c>
      <c r="DG506" s="194">
        <f t="shared" si="488"/>
        <v>0</v>
      </c>
      <c r="DH506" s="19" t="e">
        <f ca="1"/>
        <v>#N/A</v>
      </c>
      <c r="DI506" s="19" t="e">
        <f t="shared" ca="1" si="489"/>
        <v>#N/A</v>
      </c>
      <c r="DL506" s="198" cm="1">
        <f t="array" ref="DL506">IFERROR(MATCH(TRUE,INDEX($B$14:$B$117&gt;=DK506,0),0),"")</f>
        <v>1</v>
      </c>
      <c r="DM506" s="194">
        <f t="shared" ca="1" si="490"/>
        <v>3.2000000000000006E-3</v>
      </c>
      <c r="DP506" s="194">
        <f t="shared" si="491"/>
        <v>0</v>
      </c>
      <c r="DQ506" s="19" t="e">
        <f ca="1"/>
        <v>#N/A</v>
      </c>
      <c r="DR506" s="19" t="e">
        <f t="shared" ca="1" si="492"/>
        <v>#N/A</v>
      </c>
      <c r="DU506" s="198" cm="1">
        <f t="array" ref="DU506">IFERROR(MATCH(TRUE,INDEX($B$14:$B$117&gt;=DT506,0),0),"")</f>
        <v>1</v>
      </c>
      <c r="DV506" s="194">
        <f t="shared" ca="1" si="493"/>
        <v>3.2000000000000006E-3</v>
      </c>
      <c r="DY506" s="194">
        <f t="shared" si="494"/>
        <v>0</v>
      </c>
      <c r="DZ506" s="19" t="e">
        <f ca="1"/>
        <v>#N/A</v>
      </c>
      <c r="EA506" s="19" t="e">
        <f t="shared" ca="1" si="495"/>
        <v>#N/A</v>
      </c>
      <c r="ED506" s="198" cm="1">
        <f t="array" ref="ED506">IFERROR(MATCH(TRUE,INDEX($B$14:$B$117&gt;=EC506,0),0),"")</f>
        <v>1</v>
      </c>
      <c r="EE506" s="194">
        <f t="shared" ca="1" si="496"/>
        <v>3.2000000000000006E-3</v>
      </c>
      <c r="EH506" s="194">
        <f t="shared" si="497"/>
        <v>0</v>
      </c>
      <c r="EI506" s="19" t="e">
        <f ca="1"/>
        <v>#N/A</v>
      </c>
      <c r="EJ506" s="19" t="e">
        <f t="shared" ca="1" si="498"/>
        <v>#N/A</v>
      </c>
      <c r="EM506" s="198" cm="1">
        <f t="array" ref="EM506">IFERROR(MATCH(TRUE,INDEX($B$14:$B$117&gt;=EL506,0),0),"")</f>
        <v>1</v>
      </c>
      <c r="EN506" s="194">
        <f t="shared" ca="1" si="499"/>
        <v>3.2000000000000006E-3</v>
      </c>
      <c r="EQ506" s="194">
        <f t="shared" si="500"/>
        <v>0</v>
      </c>
      <c r="ER506" s="19" t="e">
        <f ca="1"/>
        <v>#N/A</v>
      </c>
      <c r="ES506" s="19" t="e">
        <f t="shared" ca="1" si="501"/>
        <v>#N/A</v>
      </c>
      <c r="EV506" s="198" cm="1">
        <f t="array" ref="EV506">IFERROR(MATCH(TRUE,INDEX($B$14:$B$117&gt;=EU506,0),0),"")</f>
        <v>1</v>
      </c>
      <c r="EW506" s="194">
        <f t="shared" ca="1" si="502"/>
        <v>3.2000000000000006E-3</v>
      </c>
      <c r="EZ506" s="194">
        <f t="shared" si="503"/>
        <v>0</v>
      </c>
      <c r="FA506" s="19" t="e">
        <f ca="1"/>
        <v>#N/A</v>
      </c>
      <c r="FB506" s="19" t="e">
        <f t="shared" ca="1" si="504"/>
        <v>#N/A</v>
      </c>
      <c r="FE506" s="198" cm="1">
        <f t="array" ref="FE506">IFERROR(MATCH(TRUE,INDEX($B$14:$B$117&gt;=FD506,0),0),"")</f>
        <v>1</v>
      </c>
      <c r="FF506" s="194">
        <f t="shared" ca="1" si="505"/>
        <v>3.2000000000000006E-3</v>
      </c>
      <c r="FI506" s="194">
        <f t="shared" si="506"/>
        <v>0</v>
      </c>
      <c r="FJ506" s="19" t="e">
        <f ca="1"/>
        <v>#N/A</v>
      </c>
      <c r="FK506" s="19" t="e">
        <f t="shared" ca="1" si="507"/>
        <v>#N/A</v>
      </c>
      <c r="FN506" s="198" cm="1">
        <f t="array" ref="FN506">IFERROR(MATCH(TRUE,INDEX($B$14:$B$117&gt;=FM506,0),0),"")</f>
        <v>1</v>
      </c>
      <c r="FO506" s="194">
        <f t="shared" ca="1" si="508"/>
        <v>3.2000000000000006E-3</v>
      </c>
      <c r="FR506" s="194">
        <f t="shared" si="509"/>
        <v>0</v>
      </c>
      <c r="FS506" s="19" t="e">
        <f ca="1"/>
        <v>#N/A</v>
      </c>
      <c r="FT506" s="19" t="e">
        <f t="shared" ca="1" si="510"/>
        <v>#N/A</v>
      </c>
      <c r="FW506" s="198" cm="1">
        <f t="array" ref="FW506">IFERROR(MATCH(TRUE,INDEX($B$14:$B$117&gt;=FV506,0),0),"")</f>
        <v>1</v>
      </c>
      <c r="FX506" s="194">
        <f t="shared" ca="1" si="511"/>
        <v>3.2000000000000006E-3</v>
      </c>
      <c r="GA506" s="194">
        <f t="shared" si="512"/>
        <v>0</v>
      </c>
      <c r="GB506" s="19" t="e">
        <f ca="1"/>
        <v>#N/A</v>
      </c>
      <c r="GC506" s="19" t="e">
        <f t="shared" ca="1" si="513"/>
        <v>#N/A</v>
      </c>
    </row>
    <row r="507" spans="8:185" x14ac:dyDescent="0.2">
      <c r="H507" s="198" cm="1">
        <f t="array" ref="H507">IFERROR(MATCH(TRUE,INDEX($B$14:$B$117&gt;=G507,0),0),"")</f>
        <v>1</v>
      </c>
      <c r="I507" s="194">
        <f t="shared" ca="1" si="458"/>
        <v>3.2000000000000006E-3</v>
      </c>
      <c r="L507" s="194">
        <f t="shared" si="514"/>
        <v>0</v>
      </c>
      <c r="M507" s="19">
        <f ca="1"/>
        <v>0</v>
      </c>
      <c r="N507" s="19">
        <f t="shared" ca="1" si="515"/>
        <v>0</v>
      </c>
      <c r="Q507" s="198" cm="1">
        <f t="array" ref="Q507">IFERROR(MATCH(TRUE,INDEX($B$14:$B$117&gt;=P507,0),0),"")</f>
        <v>1</v>
      </c>
      <c r="R507" s="194">
        <f t="shared" ca="1" si="459"/>
        <v>3.2000000000000006E-3</v>
      </c>
      <c r="U507" s="194">
        <f t="shared" si="516"/>
        <v>0</v>
      </c>
      <c r="V507" s="19">
        <f ca="1"/>
        <v>0</v>
      </c>
      <c r="W507" s="19">
        <f t="shared" ca="1" si="517"/>
        <v>0</v>
      </c>
      <c r="Z507" s="198" cm="1">
        <f t="array" ref="Z507">IFERROR(MATCH(TRUE,INDEX($B$14:$B$117&gt;=Y507,0),0),"")</f>
        <v>1</v>
      </c>
      <c r="AA507" s="194">
        <f t="shared" ca="1" si="460"/>
        <v>3.2000000000000006E-3</v>
      </c>
      <c r="AD507" s="194">
        <f t="shared" si="461"/>
        <v>0</v>
      </c>
      <c r="AE507" s="19">
        <f ca="1"/>
        <v>0</v>
      </c>
      <c r="AF507" s="19">
        <f t="shared" ca="1" si="462"/>
        <v>0</v>
      </c>
      <c r="AI507" s="198" cm="1">
        <f t="array" ref="AI507">IFERROR(MATCH(TRUE,INDEX($B$14:$B$117&gt;=AH507,0),0),"")</f>
        <v>1</v>
      </c>
      <c r="AJ507" s="194">
        <f t="shared" ca="1" si="463"/>
        <v>3.2000000000000006E-3</v>
      </c>
      <c r="AM507" s="194">
        <f t="shared" si="464"/>
        <v>0</v>
      </c>
      <c r="AN507" s="19">
        <f ca="1"/>
        <v>0</v>
      </c>
      <c r="AO507" s="19">
        <f t="shared" ca="1" si="465"/>
        <v>0</v>
      </c>
      <c r="AR507" s="198" cm="1">
        <f t="array" ref="AR507">IFERROR(MATCH(TRUE,INDEX($B$14:$B$117&gt;=AQ507,0),0),"")</f>
        <v>1</v>
      </c>
      <c r="AS507" s="194">
        <f t="shared" ca="1" si="466"/>
        <v>3.2000000000000006E-3</v>
      </c>
      <c r="AV507" s="194">
        <f t="shared" si="467"/>
        <v>0</v>
      </c>
      <c r="AW507" s="19">
        <f ca="1"/>
        <v>0</v>
      </c>
      <c r="AX507" s="19">
        <f t="shared" ca="1" si="468"/>
        <v>0</v>
      </c>
      <c r="BA507" s="198" cm="1">
        <f t="array" ref="BA507">IFERROR(MATCH(TRUE,INDEX($B$14:$B$117&gt;=AZ507,0),0),"")</f>
        <v>1</v>
      </c>
      <c r="BB507" s="194">
        <f t="shared" ca="1" si="469"/>
        <v>3.2000000000000006E-3</v>
      </c>
      <c r="BE507" s="194">
        <f t="shared" si="470"/>
        <v>0</v>
      </c>
      <c r="BF507" s="19">
        <f ca="1"/>
        <v>0</v>
      </c>
      <c r="BG507" s="19">
        <f t="shared" ca="1" si="471"/>
        <v>0</v>
      </c>
      <c r="BJ507" s="198" cm="1">
        <f t="array" ref="BJ507">IFERROR(MATCH(TRUE,INDEX($B$14:$B$117&gt;=BI507,0),0),"")</f>
        <v>1</v>
      </c>
      <c r="BK507" s="194">
        <f t="shared" ca="1" si="472"/>
        <v>3.2000000000000006E-3</v>
      </c>
      <c r="BN507" s="194">
        <f t="shared" si="473"/>
        <v>0</v>
      </c>
      <c r="BO507" s="19">
        <f ca="1"/>
        <v>0</v>
      </c>
      <c r="BP507" s="19">
        <f t="shared" ca="1" si="474"/>
        <v>0</v>
      </c>
      <c r="BS507" s="198" cm="1">
        <f t="array" ref="BS507">IFERROR(MATCH(TRUE,INDEX($B$14:$B$117&gt;=BR507,0),0),"")</f>
        <v>1</v>
      </c>
      <c r="BT507" s="194">
        <f t="shared" ca="1" si="475"/>
        <v>3.2000000000000006E-3</v>
      </c>
      <c r="BW507" s="194">
        <f t="shared" si="476"/>
        <v>0</v>
      </c>
      <c r="BX507" s="19">
        <f ca="1"/>
        <v>0</v>
      </c>
      <c r="BY507" s="19">
        <f t="shared" ca="1" si="477"/>
        <v>0</v>
      </c>
      <c r="CB507" s="198" cm="1">
        <f t="array" ref="CB507">IFERROR(MATCH(TRUE,INDEX($B$14:$B$117&gt;=CA507,0),0),"")</f>
        <v>1</v>
      </c>
      <c r="CC507" s="194">
        <f t="shared" ca="1" si="478"/>
        <v>3.2000000000000006E-3</v>
      </c>
      <c r="CF507" s="194">
        <f t="shared" si="479"/>
        <v>0</v>
      </c>
      <c r="CG507" s="19">
        <f ca="1"/>
        <v>0</v>
      </c>
      <c r="CH507" s="19">
        <f t="shared" ca="1" si="480"/>
        <v>0</v>
      </c>
      <c r="CK507" s="198" cm="1">
        <f t="array" ref="CK507">IFERROR(MATCH(TRUE,INDEX($B$14:$B$117&gt;=CJ507,0),0),"")</f>
        <v>1</v>
      </c>
      <c r="CL507" s="194">
        <f t="shared" ca="1" si="481"/>
        <v>3.2000000000000006E-3</v>
      </c>
      <c r="CO507" s="194">
        <f t="shared" si="482"/>
        <v>0</v>
      </c>
      <c r="CP507" s="19">
        <f ca="1"/>
        <v>0</v>
      </c>
      <c r="CQ507" s="19">
        <f t="shared" ca="1" si="483"/>
        <v>0</v>
      </c>
      <c r="CT507" s="198" cm="1">
        <f t="array" ref="CT507">IFERROR(MATCH(TRUE,INDEX($B$14:$B$117&gt;=CS507,0),0),"")</f>
        <v>1</v>
      </c>
      <c r="CU507" s="194">
        <f t="shared" ca="1" si="484"/>
        <v>3.2000000000000006E-3</v>
      </c>
      <c r="CX507" s="194">
        <f t="shared" si="485"/>
        <v>0</v>
      </c>
      <c r="CY507" s="19" t="e">
        <f ca="1"/>
        <v>#N/A</v>
      </c>
      <c r="CZ507" s="19" t="e">
        <f t="shared" ca="1" si="486"/>
        <v>#N/A</v>
      </c>
      <c r="DC507" s="198" cm="1">
        <f t="array" ref="DC507">IFERROR(MATCH(TRUE,INDEX($B$14:$B$117&gt;=DB507,0),0),"")</f>
        <v>1</v>
      </c>
      <c r="DD507" s="194">
        <f t="shared" ca="1" si="487"/>
        <v>3.2000000000000006E-3</v>
      </c>
      <c r="DG507" s="194">
        <f t="shared" si="488"/>
        <v>0</v>
      </c>
      <c r="DH507" s="19" t="e">
        <f ca="1"/>
        <v>#N/A</v>
      </c>
      <c r="DI507" s="19" t="e">
        <f t="shared" ca="1" si="489"/>
        <v>#N/A</v>
      </c>
      <c r="DL507" s="198" cm="1">
        <f t="array" ref="DL507">IFERROR(MATCH(TRUE,INDEX($B$14:$B$117&gt;=DK507,0),0),"")</f>
        <v>1</v>
      </c>
      <c r="DM507" s="194">
        <f t="shared" ca="1" si="490"/>
        <v>3.2000000000000006E-3</v>
      </c>
      <c r="DP507" s="194">
        <f t="shared" si="491"/>
        <v>0</v>
      </c>
      <c r="DQ507" s="19" t="e">
        <f ca="1"/>
        <v>#N/A</v>
      </c>
      <c r="DR507" s="19" t="e">
        <f t="shared" ca="1" si="492"/>
        <v>#N/A</v>
      </c>
      <c r="DU507" s="198" cm="1">
        <f t="array" ref="DU507">IFERROR(MATCH(TRUE,INDEX($B$14:$B$117&gt;=DT507,0),0),"")</f>
        <v>1</v>
      </c>
      <c r="DV507" s="194">
        <f t="shared" ca="1" si="493"/>
        <v>3.2000000000000006E-3</v>
      </c>
      <c r="DY507" s="194">
        <f t="shared" si="494"/>
        <v>0</v>
      </c>
      <c r="DZ507" s="19" t="e">
        <f ca="1"/>
        <v>#N/A</v>
      </c>
      <c r="EA507" s="19" t="e">
        <f t="shared" ca="1" si="495"/>
        <v>#N/A</v>
      </c>
      <c r="ED507" s="198" cm="1">
        <f t="array" ref="ED507">IFERROR(MATCH(TRUE,INDEX($B$14:$B$117&gt;=EC507,0),0),"")</f>
        <v>1</v>
      </c>
      <c r="EE507" s="194">
        <f t="shared" ca="1" si="496"/>
        <v>3.2000000000000006E-3</v>
      </c>
      <c r="EH507" s="194">
        <f t="shared" si="497"/>
        <v>0</v>
      </c>
      <c r="EI507" s="19" t="e">
        <f ca="1"/>
        <v>#N/A</v>
      </c>
      <c r="EJ507" s="19" t="e">
        <f t="shared" ca="1" si="498"/>
        <v>#N/A</v>
      </c>
      <c r="EM507" s="198" cm="1">
        <f t="array" ref="EM507">IFERROR(MATCH(TRUE,INDEX($B$14:$B$117&gt;=EL507,0),0),"")</f>
        <v>1</v>
      </c>
      <c r="EN507" s="194">
        <f t="shared" ca="1" si="499"/>
        <v>3.2000000000000006E-3</v>
      </c>
      <c r="EQ507" s="194">
        <f t="shared" si="500"/>
        <v>0</v>
      </c>
      <c r="ER507" s="19" t="e">
        <f ca="1"/>
        <v>#N/A</v>
      </c>
      <c r="ES507" s="19" t="e">
        <f t="shared" ca="1" si="501"/>
        <v>#N/A</v>
      </c>
      <c r="EV507" s="198" cm="1">
        <f t="array" ref="EV507">IFERROR(MATCH(TRUE,INDEX($B$14:$B$117&gt;=EU507,0),0),"")</f>
        <v>1</v>
      </c>
      <c r="EW507" s="194">
        <f t="shared" ca="1" si="502"/>
        <v>3.2000000000000006E-3</v>
      </c>
      <c r="EZ507" s="194">
        <f t="shared" si="503"/>
        <v>0</v>
      </c>
      <c r="FA507" s="19" t="e">
        <f ca="1"/>
        <v>#N/A</v>
      </c>
      <c r="FB507" s="19" t="e">
        <f t="shared" ca="1" si="504"/>
        <v>#N/A</v>
      </c>
      <c r="FE507" s="198" cm="1">
        <f t="array" ref="FE507">IFERROR(MATCH(TRUE,INDEX($B$14:$B$117&gt;=FD507,0),0),"")</f>
        <v>1</v>
      </c>
      <c r="FF507" s="194">
        <f t="shared" ca="1" si="505"/>
        <v>3.2000000000000006E-3</v>
      </c>
      <c r="FI507" s="194">
        <f t="shared" si="506"/>
        <v>0</v>
      </c>
      <c r="FJ507" s="19" t="e">
        <f ca="1"/>
        <v>#N/A</v>
      </c>
      <c r="FK507" s="19" t="e">
        <f t="shared" ca="1" si="507"/>
        <v>#N/A</v>
      </c>
      <c r="FN507" s="198" cm="1">
        <f t="array" ref="FN507">IFERROR(MATCH(TRUE,INDEX($B$14:$B$117&gt;=FM507,0),0),"")</f>
        <v>1</v>
      </c>
      <c r="FO507" s="194">
        <f t="shared" ca="1" si="508"/>
        <v>3.2000000000000006E-3</v>
      </c>
      <c r="FR507" s="194">
        <f t="shared" si="509"/>
        <v>0</v>
      </c>
      <c r="FS507" s="19" t="e">
        <f ca="1"/>
        <v>#N/A</v>
      </c>
      <c r="FT507" s="19" t="e">
        <f t="shared" ca="1" si="510"/>
        <v>#N/A</v>
      </c>
      <c r="FW507" s="198" cm="1">
        <f t="array" ref="FW507">IFERROR(MATCH(TRUE,INDEX($B$14:$B$117&gt;=FV507,0),0),"")</f>
        <v>1</v>
      </c>
      <c r="FX507" s="194">
        <f t="shared" ca="1" si="511"/>
        <v>3.2000000000000006E-3</v>
      </c>
      <c r="GA507" s="194">
        <f t="shared" si="512"/>
        <v>0</v>
      </c>
      <c r="GB507" s="19" t="e">
        <f ca="1"/>
        <v>#N/A</v>
      </c>
      <c r="GC507" s="19" t="e">
        <f t="shared" ca="1" si="513"/>
        <v>#N/A</v>
      </c>
    </row>
    <row r="508" spans="8:185" x14ac:dyDescent="0.2">
      <c r="H508" s="198" cm="1">
        <f t="array" ref="H508">IFERROR(MATCH(TRUE,INDEX($B$14:$B$117&gt;=G508,0),0),"")</f>
        <v>1</v>
      </c>
      <c r="I508" s="194">
        <f t="shared" ca="1" si="458"/>
        <v>3.2000000000000006E-3</v>
      </c>
      <c r="L508" s="194">
        <f t="shared" si="514"/>
        <v>0</v>
      </c>
      <c r="M508" s="19">
        <f ca="1"/>
        <v>0</v>
      </c>
      <c r="N508" s="19">
        <f t="shared" ca="1" si="515"/>
        <v>0</v>
      </c>
      <c r="Q508" s="198" cm="1">
        <f t="array" ref="Q508">IFERROR(MATCH(TRUE,INDEX($B$14:$B$117&gt;=P508,0),0),"")</f>
        <v>1</v>
      </c>
      <c r="R508" s="194">
        <f t="shared" ca="1" si="459"/>
        <v>3.2000000000000006E-3</v>
      </c>
      <c r="U508" s="194">
        <f t="shared" si="516"/>
        <v>0</v>
      </c>
      <c r="V508" s="19">
        <f ca="1"/>
        <v>0</v>
      </c>
      <c r="W508" s="19">
        <f t="shared" ca="1" si="517"/>
        <v>0</v>
      </c>
      <c r="Z508" s="198" cm="1">
        <f t="array" ref="Z508">IFERROR(MATCH(TRUE,INDEX($B$14:$B$117&gt;=Y508,0),0),"")</f>
        <v>1</v>
      </c>
      <c r="AA508" s="194">
        <f t="shared" ca="1" si="460"/>
        <v>3.2000000000000006E-3</v>
      </c>
      <c r="AD508" s="194">
        <f t="shared" si="461"/>
        <v>0</v>
      </c>
      <c r="AE508" s="19">
        <f ca="1"/>
        <v>0</v>
      </c>
      <c r="AF508" s="19">
        <f t="shared" ca="1" si="462"/>
        <v>0</v>
      </c>
      <c r="AI508" s="198" cm="1">
        <f t="array" ref="AI508">IFERROR(MATCH(TRUE,INDEX($B$14:$B$117&gt;=AH508,0),0),"")</f>
        <v>1</v>
      </c>
      <c r="AJ508" s="194">
        <f t="shared" ca="1" si="463"/>
        <v>3.2000000000000006E-3</v>
      </c>
      <c r="AM508" s="194">
        <f t="shared" si="464"/>
        <v>0</v>
      </c>
      <c r="AN508" s="19">
        <f ca="1"/>
        <v>0</v>
      </c>
      <c r="AO508" s="19">
        <f t="shared" ca="1" si="465"/>
        <v>0</v>
      </c>
      <c r="AR508" s="198" cm="1">
        <f t="array" ref="AR508">IFERROR(MATCH(TRUE,INDEX($B$14:$B$117&gt;=AQ508,0),0),"")</f>
        <v>1</v>
      </c>
      <c r="AS508" s="194">
        <f t="shared" ca="1" si="466"/>
        <v>3.2000000000000006E-3</v>
      </c>
      <c r="AV508" s="194">
        <f t="shared" si="467"/>
        <v>0</v>
      </c>
      <c r="AW508" s="19">
        <f ca="1"/>
        <v>0</v>
      </c>
      <c r="AX508" s="19">
        <f t="shared" ca="1" si="468"/>
        <v>0</v>
      </c>
      <c r="BA508" s="198" cm="1">
        <f t="array" ref="BA508">IFERROR(MATCH(TRUE,INDEX($B$14:$B$117&gt;=AZ508,0),0),"")</f>
        <v>1</v>
      </c>
      <c r="BB508" s="194">
        <f t="shared" ca="1" si="469"/>
        <v>3.2000000000000006E-3</v>
      </c>
      <c r="BE508" s="194">
        <f t="shared" si="470"/>
        <v>0</v>
      </c>
      <c r="BF508" s="19">
        <f ca="1"/>
        <v>0</v>
      </c>
      <c r="BG508" s="19">
        <f t="shared" ca="1" si="471"/>
        <v>0</v>
      </c>
      <c r="BJ508" s="198" cm="1">
        <f t="array" ref="BJ508">IFERROR(MATCH(TRUE,INDEX($B$14:$B$117&gt;=BI508,0),0),"")</f>
        <v>1</v>
      </c>
      <c r="BK508" s="194">
        <f t="shared" ca="1" si="472"/>
        <v>3.2000000000000006E-3</v>
      </c>
      <c r="BN508" s="194">
        <f t="shared" si="473"/>
        <v>0</v>
      </c>
      <c r="BO508" s="19">
        <f ca="1"/>
        <v>0</v>
      </c>
      <c r="BP508" s="19">
        <f t="shared" ca="1" si="474"/>
        <v>0</v>
      </c>
      <c r="BS508" s="198" cm="1">
        <f t="array" ref="BS508">IFERROR(MATCH(TRUE,INDEX($B$14:$B$117&gt;=BR508,0),0),"")</f>
        <v>1</v>
      </c>
      <c r="BT508" s="194">
        <f t="shared" ca="1" si="475"/>
        <v>3.2000000000000006E-3</v>
      </c>
      <c r="BW508" s="194">
        <f t="shared" si="476"/>
        <v>0</v>
      </c>
      <c r="BX508" s="19">
        <f ca="1"/>
        <v>0</v>
      </c>
      <c r="BY508" s="19">
        <f t="shared" ca="1" si="477"/>
        <v>0</v>
      </c>
      <c r="CB508" s="198" cm="1">
        <f t="array" ref="CB508">IFERROR(MATCH(TRUE,INDEX($B$14:$B$117&gt;=CA508,0),0),"")</f>
        <v>1</v>
      </c>
      <c r="CC508" s="194">
        <f t="shared" ca="1" si="478"/>
        <v>3.2000000000000006E-3</v>
      </c>
      <c r="CF508" s="194">
        <f t="shared" si="479"/>
        <v>0</v>
      </c>
      <c r="CG508" s="19">
        <f ca="1"/>
        <v>0</v>
      </c>
      <c r="CH508" s="19">
        <f t="shared" ca="1" si="480"/>
        <v>0</v>
      </c>
      <c r="CK508" s="198" cm="1">
        <f t="array" ref="CK508">IFERROR(MATCH(TRUE,INDEX($B$14:$B$117&gt;=CJ508,0),0),"")</f>
        <v>1</v>
      </c>
      <c r="CL508" s="194">
        <f t="shared" ca="1" si="481"/>
        <v>3.2000000000000006E-3</v>
      </c>
      <c r="CO508" s="194">
        <f t="shared" si="482"/>
        <v>0</v>
      </c>
      <c r="CP508" s="19">
        <f ca="1"/>
        <v>0</v>
      </c>
      <c r="CQ508" s="19">
        <f t="shared" ca="1" si="483"/>
        <v>0</v>
      </c>
      <c r="CT508" s="198" cm="1">
        <f t="array" ref="CT508">IFERROR(MATCH(TRUE,INDEX($B$14:$B$117&gt;=CS508,0),0),"")</f>
        <v>1</v>
      </c>
      <c r="CU508" s="194">
        <f t="shared" ca="1" si="484"/>
        <v>3.2000000000000006E-3</v>
      </c>
      <c r="CX508" s="194">
        <f t="shared" si="485"/>
        <v>0</v>
      </c>
      <c r="CY508" s="19" t="e">
        <f ca="1"/>
        <v>#N/A</v>
      </c>
      <c r="CZ508" s="19" t="e">
        <f t="shared" ca="1" si="486"/>
        <v>#N/A</v>
      </c>
      <c r="DC508" s="198" cm="1">
        <f t="array" ref="DC508">IFERROR(MATCH(TRUE,INDEX($B$14:$B$117&gt;=DB508,0),0),"")</f>
        <v>1</v>
      </c>
      <c r="DD508" s="194">
        <f t="shared" ca="1" si="487"/>
        <v>3.2000000000000006E-3</v>
      </c>
      <c r="DG508" s="194">
        <f t="shared" si="488"/>
        <v>0</v>
      </c>
      <c r="DH508" s="19" t="e">
        <f ca="1"/>
        <v>#N/A</v>
      </c>
      <c r="DI508" s="19" t="e">
        <f t="shared" ca="1" si="489"/>
        <v>#N/A</v>
      </c>
      <c r="DL508" s="198" cm="1">
        <f t="array" ref="DL508">IFERROR(MATCH(TRUE,INDEX($B$14:$B$117&gt;=DK508,0),0),"")</f>
        <v>1</v>
      </c>
      <c r="DM508" s="194">
        <f t="shared" ca="1" si="490"/>
        <v>3.2000000000000006E-3</v>
      </c>
      <c r="DP508" s="194">
        <f t="shared" si="491"/>
        <v>0</v>
      </c>
      <c r="DQ508" s="19" t="e">
        <f ca="1"/>
        <v>#N/A</v>
      </c>
      <c r="DR508" s="19" t="e">
        <f t="shared" ca="1" si="492"/>
        <v>#N/A</v>
      </c>
      <c r="DU508" s="198" cm="1">
        <f t="array" ref="DU508">IFERROR(MATCH(TRUE,INDEX($B$14:$B$117&gt;=DT508,0),0),"")</f>
        <v>1</v>
      </c>
      <c r="DV508" s="194">
        <f t="shared" ca="1" si="493"/>
        <v>3.2000000000000006E-3</v>
      </c>
      <c r="DY508" s="194">
        <f t="shared" si="494"/>
        <v>0</v>
      </c>
      <c r="DZ508" s="19" t="e">
        <f ca="1"/>
        <v>#N/A</v>
      </c>
      <c r="EA508" s="19" t="e">
        <f t="shared" ca="1" si="495"/>
        <v>#N/A</v>
      </c>
      <c r="ED508" s="198" cm="1">
        <f t="array" ref="ED508">IFERROR(MATCH(TRUE,INDEX($B$14:$B$117&gt;=EC508,0),0),"")</f>
        <v>1</v>
      </c>
      <c r="EE508" s="194">
        <f t="shared" ca="1" si="496"/>
        <v>3.2000000000000006E-3</v>
      </c>
      <c r="EH508" s="194">
        <f t="shared" si="497"/>
        <v>0</v>
      </c>
      <c r="EI508" s="19" t="e">
        <f ca="1"/>
        <v>#N/A</v>
      </c>
      <c r="EJ508" s="19" t="e">
        <f t="shared" ca="1" si="498"/>
        <v>#N/A</v>
      </c>
      <c r="EM508" s="198" cm="1">
        <f t="array" ref="EM508">IFERROR(MATCH(TRUE,INDEX($B$14:$B$117&gt;=EL508,0),0),"")</f>
        <v>1</v>
      </c>
      <c r="EN508" s="194">
        <f t="shared" ca="1" si="499"/>
        <v>3.2000000000000006E-3</v>
      </c>
      <c r="EQ508" s="194">
        <f t="shared" si="500"/>
        <v>0</v>
      </c>
      <c r="ER508" s="19" t="e">
        <f ca="1"/>
        <v>#N/A</v>
      </c>
      <c r="ES508" s="19" t="e">
        <f t="shared" ca="1" si="501"/>
        <v>#N/A</v>
      </c>
      <c r="EV508" s="198" cm="1">
        <f t="array" ref="EV508">IFERROR(MATCH(TRUE,INDEX($B$14:$B$117&gt;=EU508,0),0),"")</f>
        <v>1</v>
      </c>
      <c r="EW508" s="194">
        <f t="shared" ca="1" si="502"/>
        <v>3.2000000000000006E-3</v>
      </c>
      <c r="EZ508" s="194">
        <f t="shared" si="503"/>
        <v>0</v>
      </c>
      <c r="FA508" s="19" t="e">
        <f ca="1"/>
        <v>#N/A</v>
      </c>
      <c r="FB508" s="19" t="e">
        <f t="shared" ca="1" si="504"/>
        <v>#N/A</v>
      </c>
      <c r="FE508" s="198" cm="1">
        <f t="array" ref="FE508">IFERROR(MATCH(TRUE,INDEX($B$14:$B$117&gt;=FD508,0),0),"")</f>
        <v>1</v>
      </c>
      <c r="FF508" s="194">
        <f t="shared" ca="1" si="505"/>
        <v>3.2000000000000006E-3</v>
      </c>
      <c r="FI508" s="194">
        <f t="shared" si="506"/>
        <v>0</v>
      </c>
      <c r="FJ508" s="19" t="e">
        <f ca="1"/>
        <v>#N/A</v>
      </c>
      <c r="FK508" s="19" t="e">
        <f t="shared" ca="1" si="507"/>
        <v>#N/A</v>
      </c>
      <c r="FN508" s="198" cm="1">
        <f t="array" ref="FN508">IFERROR(MATCH(TRUE,INDEX($B$14:$B$117&gt;=FM508,0),0),"")</f>
        <v>1</v>
      </c>
      <c r="FO508" s="194">
        <f t="shared" ca="1" si="508"/>
        <v>3.2000000000000006E-3</v>
      </c>
      <c r="FR508" s="194">
        <f t="shared" si="509"/>
        <v>0</v>
      </c>
      <c r="FS508" s="19" t="e">
        <f ca="1"/>
        <v>#N/A</v>
      </c>
      <c r="FT508" s="19" t="e">
        <f t="shared" ca="1" si="510"/>
        <v>#N/A</v>
      </c>
      <c r="FW508" s="198" cm="1">
        <f t="array" ref="FW508">IFERROR(MATCH(TRUE,INDEX($B$14:$B$117&gt;=FV508,0),0),"")</f>
        <v>1</v>
      </c>
      <c r="FX508" s="194">
        <f t="shared" ca="1" si="511"/>
        <v>3.2000000000000006E-3</v>
      </c>
      <c r="GA508" s="194">
        <f t="shared" si="512"/>
        <v>0</v>
      </c>
      <c r="GB508" s="19" t="e">
        <f ca="1"/>
        <v>#N/A</v>
      </c>
      <c r="GC508" s="19" t="e">
        <f t="shared" ca="1" si="513"/>
        <v>#N/A</v>
      </c>
    </row>
    <row r="509" spans="8:185" x14ac:dyDescent="0.2">
      <c r="H509" s="198" cm="1">
        <f t="array" ref="H509">IFERROR(MATCH(TRUE,INDEX($B$14:$B$117&gt;=G509,0),0),"")</f>
        <v>1</v>
      </c>
      <c r="I509" s="194">
        <f t="shared" ca="1" si="458"/>
        <v>3.2000000000000006E-3</v>
      </c>
      <c r="L509" s="194">
        <f t="shared" si="514"/>
        <v>0</v>
      </c>
      <c r="M509" s="19">
        <f ca="1"/>
        <v>0</v>
      </c>
      <c r="N509" s="19">
        <f t="shared" ca="1" si="515"/>
        <v>0</v>
      </c>
      <c r="Q509" s="198" cm="1">
        <f t="array" ref="Q509">IFERROR(MATCH(TRUE,INDEX($B$14:$B$117&gt;=P509,0),0),"")</f>
        <v>1</v>
      </c>
      <c r="R509" s="194">
        <f t="shared" ca="1" si="459"/>
        <v>3.2000000000000006E-3</v>
      </c>
      <c r="U509" s="194">
        <f t="shared" si="516"/>
        <v>0</v>
      </c>
      <c r="V509" s="19">
        <f ca="1"/>
        <v>0</v>
      </c>
      <c r="W509" s="19">
        <f t="shared" ca="1" si="517"/>
        <v>0</v>
      </c>
      <c r="Z509" s="198" cm="1">
        <f t="array" ref="Z509">IFERROR(MATCH(TRUE,INDEX($B$14:$B$117&gt;=Y509,0),0),"")</f>
        <v>1</v>
      </c>
      <c r="AA509" s="194">
        <f t="shared" ca="1" si="460"/>
        <v>3.2000000000000006E-3</v>
      </c>
      <c r="AD509" s="194">
        <f t="shared" si="461"/>
        <v>0</v>
      </c>
      <c r="AE509" s="19">
        <f ca="1"/>
        <v>0</v>
      </c>
      <c r="AF509" s="19">
        <f t="shared" ca="1" si="462"/>
        <v>0</v>
      </c>
      <c r="AI509" s="198" cm="1">
        <f t="array" ref="AI509">IFERROR(MATCH(TRUE,INDEX($B$14:$B$117&gt;=AH509,0),0),"")</f>
        <v>1</v>
      </c>
      <c r="AJ509" s="194">
        <f t="shared" ca="1" si="463"/>
        <v>3.2000000000000006E-3</v>
      </c>
      <c r="AM509" s="194">
        <f t="shared" si="464"/>
        <v>0</v>
      </c>
      <c r="AN509" s="19">
        <f ca="1"/>
        <v>0</v>
      </c>
      <c r="AO509" s="19">
        <f t="shared" ca="1" si="465"/>
        <v>0</v>
      </c>
      <c r="AR509" s="198" cm="1">
        <f t="array" ref="AR509">IFERROR(MATCH(TRUE,INDEX($B$14:$B$117&gt;=AQ509,0),0),"")</f>
        <v>1</v>
      </c>
      <c r="AS509" s="194">
        <f t="shared" ca="1" si="466"/>
        <v>3.2000000000000006E-3</v>
      </c>
      <c r="AV509" s="194">
        <f t="shared" si="467"/>
        <v>0</v>
      </c>
      <c r="AW509" s="19">
        <f ca="1"/>
        <v>0</v>
      </c>
      <c r="AX509" s="19">
        <f t="shared" ca="1" si="468"/>
        <v>0</v>
      </c>
      <c r="BA509" s="198" cm="1">
        <f t="array" ref="BA509">IFERROR(MATCH(TRUE,INDEX($B$14:$B$117&gt;=AZ509,0),0),"")</f>
        <v>1</v>
      </c>
      <c r="BB509" s="194">
        <f t="shared" ca="1" si="469"/>
        <v>3.2000000000000006E-3</v>
      </c>
      <c r="BE509" s="194">
        <f t="shared" si="470"/>
        <v>0</v>
      </c>
      <c r="BF509" s="19">
        <f ca="1"/>
        <v>0</v>
      </c>
      <c r="BG509" s="19">
        <f t="shared" ca="1" si="471"/>
        <v>0</v>
      </c>
      <c r="BJ509" s="198" cm="1">
        <f t="array" ref="BJ509">IFERROR(MATCH(TRUE,INDEX($B$14:$B$117&gt;=BI509,0),0),"")</f>
        <v>1</v>
      </c>
      <c r="BK509" s="194">
        <f t="shared" ca="1" si="472"/>
        <v>3.2000000000000006E-3</v>
      </c>
      <c r="BN509" s="194">
        <f t="shared" si="473"/>
        <v>0</v>
      </c>
      <c r="BO509" s="19">
        <f ca="1"/>
        <v>0</v>
      </c>
      <c r="BP509" s="19">
        <f t="shared" ca="1" si="474"/>
        <v>0</v>
      </c>
      <c r="BS509" s="198" cm="1">
        <f t="array" ref="BS509">IFERROR(MATCH(TRUE,INDEX($B$14:$B$117&gt;=BR509,0),0),"")</f>
        <v>1</v>
      </c>
      <c r="BT509" s="194">
        <f t="shared" ca="1" si="475"/>
        <v>3.2000000000000006E-3</v>
      </c>
      <c r="BW509" s="194">
        <f t="shared" si="476"/>
        <v>0</v>
      </c>
      <c r="BX509" s="19">
        <f ca="1"/>
        <v>0</v>
      </c>
      <c r="BY509" s="19">
        <f t="shared" ca="1" si="477"/>
        <v>0</v>
      </c>
      <c r="CB509" s="198" cm="1">
        <f t="array" ref="CB509">IFERROR(MATCH(TRUE,INDEX($B$14:$B$117&gt;=CA509,0),0),"")</f>
        <v>1</v>
      </c>
      <c r="CC509" s="194">
        <f t="shared" ca="1" si="478"/>
        <v>3.2000000000000006E-3</v>
      </c>
      <c r="CF509" s="194">
        <f t="shared" si="479"/>
        <v>0</v>
      </c>
      <c r="CG509" s="19">
        <f ca="1"/>
        <v>0</v>
      </c>
      <c r="CH509" s="19">
        <f t="shared" ca="1" si="480"/>
        <v>0</v>
      </c>
      <c r="CK509" s="198" cm="1">
        <f t="array" ref="CK509">IFERROR(MATCH(TRUE,INDEX($B$14:$B$117&gt;=CJ509,0),0),"")</f>
        <v>1</v>
      </c>
      <c r="CL509" s="194">
        <f t="shared" ca="1" si="481"/>
        <v>3.2000000000000006E-3</v>
      </c>
      <c r="CO509" s="194">
        <f t="shared" si="482"/>
        <v>0</v>
      </c>
      <c r="CP509" s="19">
        <f ca="1"/>
        <v>0</v>
      </c>
      <c r="CQ509" s="19">
        <f t="shared" ca="1" si="483"/>
        <v>0</v>
      </c>
      <c r="CT509" s="198" cm="1">
        <f t="array" ref="CT509">IFERROR(MATCH(TRUE,INDEX($B$14:$B$117&gt;=CS509,0),0),"")</f>
        <v>1</v>
      </c>
      <c r="CU509" s="194">
        <f t="shared" ca="1" si="484"/>
        <v>3.2000000000000006E-3</v>
      </c>
      <c r="CX509" s="194">
        <f t="shared" si="485"/>
        <v>0</v>
      </c>
      <c r="CY509" s="19" t="e">
        <f ca="1"/>
        <v>#N/A</v>
      </c>
      <c r="CZ509" s="19" t="e">
        <f t="shared" ca="1" si="486"/>
        <v>#N/A</v>
      </c>
      <c r="DC509" s="198" cm="1">
        <f t="array" ref="DC509">IFERROR(MATCH(TRUE,INDEX($B$14:$B$117&gt;=DB509,0),0),"")</f>
        <v>1</v>
      </c>
      <c r="DD509" s="194">
        <f t="shared" ca="1" si="487"/>
        <v>3.2000000000000006E-3</v>
      </c>
      <c r="DG509" s="194">
        <f t="shared" si="488"/>
        <v>0</v>
      </c>
      <c r="DH509" s="19" t="e">
        <f ca="1"/>
        <v>#N/A</v>
      </c>
      <c r="DI509" s="19" t="e">
        <f t="shared" ca="1" si="489"/>
        <v>#N/A</v>
      </c>
      <c r="DL509" s="198" cm="1">
        <f t="array" ref="DL509">IFERROR(MATCH(TRUE,INDEX($B$14:$B$117&gt;=DK509,0),0),"")</f>
        <v>1</v>
      </c>
      <c r="DM509" s="194">
        <f t="shared" ca="1" si="490"/>
        <v>3.2000000000000006E-3</v>
      </c>
      <c r="DP509" s="194">
        <f t="shared" si="491"/>
        <v>0</v>
      </c>
      <c r="DQ509" s="19" t="e">
        <f ca="1"/>
        <v>#N/A</v>
      </c>
      <c r="DR509" s="19" t="e">
        <f t="shared" ca="1" si="492"/>
        <v>#N/A</v>
      </c>
      <c r="DU509" s="198" cm="1">
        <f t="array" ref="DU509">IFERROR(MATCH(TRUE,INDEX($B$14:$B$117&gt;=DT509,0),0),"")</f>
        <v>1</v>
      </c>
      <c r="DV509" s="194">
        <f t="shared" ca="1" si="493"/>
        <v>3.2000000000000006E-3</v>
      </c>
      <c r="DY509" s="194">
        <f t="shared" si="494"/>
        <v>0</v>
      </c>
      <c r="DZ509" s="19" t="e">
        <f ca="1"/>
        <v>#N/A</v>
      </c>
      <c r="EA509" s="19" t="e">
        <f t="shared" ca="1" si="495"/>
        <v>#N/A</v>
      </c>
      <c r="ED509" s="198" cm="1">
        <f t="array" ref="ED509">IFERROR(MATCH(TRUE,INDEX($B$14:$B$117&gt;=EC509,0),0),"")</f>
        <v>1</v>
      </c>
      <c r="EE509" s="194">
        <f t="shared" ca="1" si="496"/>
        <v>3.2000000000000006E-3</v>
      </c>
      <c r="EH509" s="194">
        <f t="shared" si="497"/>
        <v>0</v>
      </c>
      <c r="EI509" s="19" t="e">
        <f ca="1"/>
        <v>#N/A</v>
      </c>
      <c r="EJ509" s="19" t="e">
        <f t="shared" ca="1" si="498"/>
        <v>#N/A</v>
      </c>
      <c r="EM509" s="198" cm="1">
        <f t="array" ref="EM509">IFERROR(MATCH(TRUE,INDEX($B$14:$B$117&gt;=EL509,0),0),"")</f>
        <v>1</v>
      </c>
      <c r="EN509" s="194">
        <f t="shared" ca="1" si="499"/>
        <v>3.2000000000000006E-3</v>
      </c>
      <c r="EQ509" s="194">
        <f t="shared" si="500"/>
        <v>0</v>
      </c>
      <c r="ER509" s="19" t="e">
        <f ca="1"/>
        <v>#N/A</v>
      </c>
      <c r="ES509" s="19" t="e">
        <f t="shared" ca="1" si="501"/>
        <v>#N/A</v>
      </c>
      <c r="EV509" s="198" cm="1">
        <f t="array" ref="EV509">IFERROR(MATCH(TRUE,INDEX($B$14:$B$117&gt;=EU509,0),0),"")</f>
        <v>1</v>
      </c>
      <c r="EW509" s="194">
        <f t="shared" ca="1" si="502"/>
        <v>3.2000000000000006E-3</v>
      </c>
      <c r="EZ509" s="194">
        <f t="shared" si="503"/>
        <v>0</v>
      </c>
      <c r="FA509" s="19" t="e">
        <f ca="1"/>
        <v>#N/A</v>
      </c>
      <c r="FB509" s="19" t="e">
        <f t="shared" ca="1" si="504"/>
        <v>#N/A</v>
      </c>
      <c r="FE509" s="198" cm="1">
        <f t="array" ref="FE509">IFERROR(MATCH(TRUE,INDEX($B$14:$B$117&gt;=FD509,0),0),"")</f>
        <v>1</v>
      </c>
      <c r="FF509" s="194">
        <f t="shared" ca="1" si="505"/>
        <v>3.2000000000000006E-3</v>
      </c>
      <c r="FI509" s="194">
        <f t="shared" si="506"/>
        <v>0</v>
      </c>
      <c r="FJ509" s="19" t="e">
        <f ca="1"/>
        <v>#N/A</v>
      </c>
      <c r="FK509" s="19" t="e">
        <f t="shared" ca="1" si="507"/>
        <v>#N/A</v>
      </c>
      <c r="FN509" s="198" cm="1">
        <f t="array" ref="FN509">IFERROR(MATCH(TRUE,INDEX($B$14:$B$117&gt;=FM509,0),0),"")</f>
        <v>1</v>
      </c>
      <c r="FO509" s="194">
        <f t="shared" ca="1" si="508"/>
        <v>3.2000000000000006E-3</v>
      </c>
      <c r="FR509" s="194">
        <f t="shared" si="509"/>
        <v>0</v>
      </c>
      <c r="FS509" s="19" t="e">
        <f ca="1"/>
        <v>#N/A</v>
      </c>
      <c r="FT509" s="19" t="e">
        <f t="shared" ca="1" si="510"/>
        <v>#N/A</v>
      </c>
      <c r="FW509" s="198" cm="1">
        <f t="array" ref="FW509">IFERROR(MATCH(TRUE,INDEX($B$14:$B$117&gt;=FV509,0),0),"")</f>
        <v>1</v>
      </c>
      <c r="FX509" s="194">
        <f t="shared" ca="1" si="511"/>
        <v>3.2000000000000006E-3</v>
      </c>
      <c r="GA509" s="194">
        <f t="shared" si="512"/>
        <v>0</v>
      </c>
      <c r="GB509" s="19" t="e">
        <f ca="1"/>
        <v>#N/A</v>
      </c>
      <c r="GC509" s="19" t="e">
        <f t="shared" ca="1" si="513"/>
        <v>#N/A</v>
      </c>
    </row>
    <row r="510" spans="8:185" x14ac:dyDescent="0.2">
      <c r="H510" s="198" cm="1">
        <f t="array" ref="H510">IFERROR(MATCH(TRUE,INDEX($B$14:$B$117&gt;=G510,0),0),"")</f>
        <v>1</v>
      </c>
      <c r="I510" s="194">
        <f t="shared" ca="1" si="458"/>
        <v>3.2000000000000006E-3</v>
      </c>
      <c r="L510" s="194">
        <f t="shared" si="514"/>
        <v>0</v>
      </c>
      <c r="M510" s="19">
        <f ca="1"/>
        <v>0</v>
      </c>
      <c r="N510" s="19">
        <f t="shared" ca="1" si="515"/>
        <v>0</v>
      </c>
      <c r="Q510" s="198" cm="1">
        <f t="array" ref="Q510">IFERROR(MATCH(TRUE,INDEX($B$14:$B$117&gt;=P510,0),0),"")</f>
        <v>1</v>
      </c>
      <c r="R510" s="194">
        <f t="shared" ca="1" si="459"/>
        <v>3.2000000000000006E-3</v>
      </c>
      <c r="U510" s="194">
        <f t="shared" si="516"/>
        <v>0</v>
      </c>
      <c r="V510" s="19">
        <f ca="1"/>
        <v>0</v>
      </c>
      <c r="W510" s="19">
        <f t="shared" ca="1" si="517"/>
        <v>0</v>
      </c>
      <c r="Z510" s="198" cm="1">
        <f t="array" ref="Z510">IFERROR(MATCH(TRUE,INDEX($B$14:$B$117&gt;=Y510,0),0),"")</f>
        <v>1</v>
      </c>
      <c r="AA510" s="194">
        <f t="shared" ca="1" si="460"/>
        <v>3.2000000000000006E-3</v>
      </c>
      <c r="AD510" s="194">
        <f t="shared" si="461"/>
        <v>0</v>
      </c>
      <c r="AE510" s="19">
        <f ca="1"/>
        <v>0</v>
      </c>
      <c r="AF510" s="19">
        <f t="shared" ca="1" si="462"/>
        <v>0</v>
      </c>
      <c r="AI510" s="198" cm="1">
        <f t="array" ref="AI510">IFERROR(MATCH(TRUE,INDEX($B$14:$B$117&gt;=AH510,0),0),"")</f>
        <v>1</v>
      </c>
      <c r="AJ510" s="194">
        <f t="shared" ca="1" si="463"/>
        <v>3.2000000000000006E-3</v>
      </c>
      <c r="AM510" s="194">
        <f t="shared" si="464"/>
        <v>0</v>
      </c>
      <c r="AN510" s="19">
        <f ca="1"/>
        <v>0</v>
      </c>
      <c r="AO510" s="19">
        <f t="shared" ca="1" si="465"/>
        <v>0</v>
      </c>
      <c r="AR510" s="198" cm="1">
        <f t="array" ref="AR510">IFERROR(MATCH(TRUE,INDEX($B$14:$B$117&gt;=AQ510,0),0),"")</f>
        <v>1</v>
      </c>
      <c r="AS510" s="194">
        <f t="shared" ca="1" si="466"/>
        <v>3.2000000000000006E-3</v>
      </c>
      <c r="AV510" s="194">
        <f t="shared" si="467"/>
        <v>0</v>
      </c>
      <c r="AW510" s="19">
        <f ca="1"/>
        <v>0</v>
      </c>
      <c r="AX510" s="19">
        <f t="shared" ca="1" si="468"/>
        <v>0</v>
      </c>
      <c r="BA510" s="198" cm="1">
        <f t="array" ref="BA510">IFERROR(MATCH(TRUE,INDEX($B$14:$B$117&gt;=AZ510,0),0),"")</f>
        <v>1</v>
      </c>
      <c r="BB510" s="194">
        <f t="shared" ca="1" si="469"/>
        <v>3.2000000000000006E-3</v>
      </c>
      <c r="BE510" s="194">
        <f t="shared" si="470"/>
        <v>0</v>
      </c>
      <c r="BF510" s="19">
        <f ca="1"/>
        <v>0</v>
      </c>
      <c r="BG510" s="19">
        <f t="shared" ca="1" si="471"/>
        <v>0</v>
      </c>
      <c r="BJ510" s="198" cm="1">
        <f t="array" ref="BJ510">IFERROR(MATCH(TRUE,INDEX($B$14:$B$117&gt;=BI510,0),0),"")</f>
        <v>1</v>
      </c>
      <c r="BK510" s="194">
        <f t="shared" ca="1" si="472"/>
        <v>3.2000000000000006E-3</v>
      </c>
      <c r="BN510" s="194">
        <f t="shared" si="473"/>
        <v>0</v>
      </c>
      <c r="BO510" s="19">
        <f ca="1"/>
        <v>0</v>
      </c>
      <c r="BP510" s="19">
        <f t="shared" ca="1" si="474"/>
        <v>0</v>
      </c>
      <c r="BS510" s="198" cm="1">
        <f t="array" ref="BS510">IFERROR(MATCH(TRUE,INDEX($B$14:$B$117&gt;=BR510,0),0),"")</f>
        <v>1</v>
      </c>
      <c r="BT510" s="194">
        <f t="shared" ca="1" si="475"/>
        <v>3.2000000000000006E-3</v>
      </c>
      <c r="BW510" s="194">
        <f t="shared" si="476"/>
        <v>0</v>
      </c>
      <c r="BX510" s="19">
        <f ca="1"/>
        <v>0</v>
      </c>
      <c r="BY510" s="19">
        <f t="shared" ca="1" si="477"/>
        <v>0</v>
      </c>
      <c r="CB510" s="198" cm="1">
        <f t="array" ref="CB510">IFERROR(MATCH(TRUE,INDEX($B$14:$B$117&gt;=CA510,0),0),"")</f>
        <v>1</v>
      </c>
      <c r="CC510" s="194">
        <f t="shared" ca="1" si="478"/>
        <v>3.2000000000000006E-3</v>
      </c>
      <c r="CF510" s="194">
        <f t="shared" si="479"/>
        <v>0</v>
      </c>
      <c r="CG510" s="19">
        <f ca="1"/>
        <v>0</v>
      </c>
      <c r="CH510" s="19">
        <f t="shared" ca="1" si="480"/>
        <v>0</v>
      </c>
      <c r="CK510" s="198" cm="1">
        <f t="array" ref="CK510">IFERROR(MATCH(TRUE,INDEX($B$14:$B$117&gt;=CJ510,0),0),"")</f>
        <v>1</v>
      </c>
      <c r="CL510" s="194">
        <f t="shared" ca="1" si="481"/>
        <v>3.2000000000000006E-3</v>
      </c>
      <c r="CO510" s="194">
        <f t="shared" si="482"/>
        <v>0</v>
      </c>
      <c r="CP510" s="19">
        <f ca="1"/>
        <v>0</v>
      </c>
      <c r="CQ510" s="19">
        <f t="shared" ca="1" si="483"/>
        <v>0</v>
      </c>
      <c r="CT510" s="198" cm="1">
        <f t="array" ref="CT510">IFERROR(MATCH(TRUE,INDEX($B$14:$B$117&gt;=CS510,0),0),"")</f>
        <v>1</v>
      </c>
      <c r="CU510" s="194">
        <f t="shared" ca="1" si="484"/>
        <v>3.2000000000000006E-3</v>
      </c>
      <c r="CX510" s="194">
        <f t="shared" si="485"/>
        <v>0</v>
      </c>
      <c r="CY510" s="19" t="e">
        <f ca="1"/>
        <v>#N/A</v>
      </c>
      <c r="CZ510" s="19" t="e">
        <f t="shared" ca="1" si="486"/>
        <v>#N/A</v>
      </c>
      <c r="DC510" s="198" cm="1">
        <f t="array" ref="DC510">IFERROR(MATCH(TRUE,INDEX($B$14:$B$117&gt;=DB510,0),0),"")</f>
        <v>1</v>
      </c>
      <c r="DD510" s="194">
        <f t="shared" ca="1" si="487"/>
        <v>3.2000000000000006E-3</v>
      </c>
      <c r="DG510" s="194">
        <f t="shared" si="488"/>
        <v>0</v>
      </c>
      <c r="DH510" s="19" t="e">
        <f ca="1"/>
        <v>#N/A</v>
      </c>
      <c r="DI510" s="19" t="e">
        <f t="shared" ca="1" si="489"/>
        <v>#N/A</v>
      </c>
      <c r="DL510" s="198" cm="1">
        <f t="array" ref="DL510">IFERROR(MATCH(TRUE,INDEX($B$14:$B$117&gt;=DK510,0),0),"")</f>
        <v>1</v>
      </c>
      <c r="DM510" s="194">
        <f t="shared" ca="1" si="490"/>
        <v>3.2000000000000006E-3</v>
      </c>
      <c r="DP510" s="194">
        <f t="shared" si="491"/>
        <v>0</v>
      </c>
      <c r="DQ510" s="19" t="e">
        <f ca="1"/>
        <v>#N/A</v>
      </c>
      <c r="DR510" s="19" t="e">
        <f t="shared" ca="1" si="492"/>
        <v>#N/A</v>
      </c>
      <c r="DU510" s="198" cm="1">
        <f t="array" ref="DU510">IFERROR(MATCH(TRUE,INDEX($B$14:$B$117&gt;=DT510,0),0),"")</f>
        <v>1</v>
      </c>
      <c r="DV510" s="194">
        <f t="shared" ca="1" si="493"/>
        <v>3.2000000000000006E-3</v>
      </c>
      <c r="DY510" s="194">
        <f t="shared" si="494"/>
        <v>0</v>
      </c>
      <c r="DZ510" s="19" t="e">
        <f ca="1"/>
        <v>#N/A</v>
      </c>
      <c r="EA510" s="19" t="e">
        <f t="shared" ca="1" si="495"/>
        <v>#N/A</v>
      </c>
      <c r="ED510" s="198" cm="1">
        <f t="array" ref="ED510">IFERROR(MATCH(TRUE,INDEX($B$14:$B$117&gt;=EC510,0),0),"")</f>
        <v>1</v>
      </c>
      <c r="EE510" s="194">
        <f t="shared" ca="1" si="496"/>
        <v>3.2000000000000006E-3</v>
      </c>
      <c r="EH510" s="194">
        <f t="shared" si="497"/>
        <v>0</v>
      </c>
      <c r="EI510" s="19" t="e">
        <f ca="1"/>
        <v>#N/A</v>
      </c>
      <c r="EJ510" s="19" t="e">
        <f t="shared" ca="1" si="498"/>
        <v>#N/A</v>
      </c>
      <c r="EM510" s="198" cm="1">
        <f t="array" ref="EM510">IFERROR(MATCH(TRUE,INDEX($B$14:$B$117&gt;=EL510,0),0),"")</f>
        <v>1</v>
      </c>
      <c r="EN510" s="194">
        <f t="shared" ca="1" si="499"/>
        <v>3.2000000000000006E-3</v>
      </c>
      <c r="EQ510" s="194">
        <f t="shared" si="500"/>
        <v>0</v>
      </c>
      <c r="ER510" s="19" t="e">
        <f ca="1"/>
        <v>#N/A</v>
      </c>
      <c r="ES510" s="19" t="e">
        <f t="shared" ca="1" si="501"/>
        <v>#N/A</v>
      </c>
      <c r="EV510" s="198" cm="1">
        <f t="array" ref="EV510">IFERROR(MATCH(TRUE,INDEX($B$14:$B$117&gt;=EU510,0),0),"")</f>
        <v>1</v>
      </c>
      <c r="EW510" s="194">
        <f t="shared" ca="1" si="502"/>
        <v>3.2000000000000006E-3</v>
      </c>
      <c r="EZ510" s="194">
        <f t="shared" si="503"/>
        <v>0</v>
      </c>
      <c r="FA510" s="19" t="e">
        <f ca="1"/>
        <v>#N/A</v>
      </c>
      <c r="FB510" s="19" t="e">
        <f t="shared" ca="1" si="504"/>
        <v>#N/A</v>
      </c>
      <c r="FE510" s="198" cm="1">
        <f t="array" ref="FE510">IFERROR(MATCH(TRUE,INDEX($B$14:$B$117&gt;=FD510,0),0),"")</f>
        <v>1</v>
      </c>
      <c r="FF510" s="194">
        <f t="shared" ca="1" si="505"/>
        <v>3.2000000000000006E-3</v>
      </c>
      <c r="FI510" s="194">
        <f t="shared" si="506"/>
        <v>0</v>
      </c>
      <c r="FJ510" s="19" t="e">
        <f ca="1"/>
        <v>#N/A</v>
      </c>
      <c r="FK510" s="19" t="e">
        <f t="shared" ca="1" si="507"/>
        <v>#N/A</v>
      </c>
      <c r="FN510" s="198" cm="1">
        <f t="array" ref="FN510">IFERROR(MATCH(TRUE,INDEX($B$14:$B$117&gt;=FM510,0),0),"")</f>
        <v>1</v>
      </c>
      <c r="FO510" s="194">
        <f t="shared" ca="1" si="508"/>
        <v>3.2000000000000006E-3</v>
      </c>
      <c r="FR510" s="194">
        <f t="shared" si="509"/>
        <v>0</v>
      </c>
      <c r="FS510" s="19" t="e">
        <f ca="1"/>
        <v>#N/A</v>
      </c>
      <c r="FT510" s="19" t="e">
        <f t="shared" ca="1" si="510"/>
        <v>#N/A</v>
      </c>
      <c r="FW510" s="198" cm="1">
        <f t="array" ref="FW510">IFERROR(MATCH(TRUE,INDEX($B$14:$B$117&gt;=FV510,0),0),"")</f>
        <v>1</v>
      </c>
      <c r="FX510" s="194">
        <f t="shared" ca="1" si="511"/>
        <v>3.2000000000000006E-3</v>
      </c>
      <c r="GA510" s="194">
        <f t="shared" si="512"/>
        <v>0</v>
      </c>
      <c r="GB510" s="19" t="e">
        <f ca="1"/>
        <v>#N/A</v>
      </c>
      <c r="GC510" s="19" t="e">
        <f t="shared" ca="1" si="513"/>
        <v>#N/A</v>
      </c>
    </row>
    <row r="511" spans="8:185" x14ac:dyDescent="0.2">
      <c r="H511" s="198" cm="1">
        <f t="array" ref="H511">IFERROR(MATCH(TRUE,INDEX($B$14:$B$117&gt;=G511,0),0),"")</f>
        <v>1</v>
      </c>
      <c r="I511" s="194">
        <f t="shared" ca="1" si="458"/>
        <v>3.2000000000000006E-3</v>
      </c>
      <c r="L511" s="194">
        <f t="shared" si="514"/>
        <v>0</v>
      </c>
      <c r="M511" s="19">
        <f ca="1"/>
        <v>0</v>
      </c>
      <c r="N511" s="19">
        <f t="shared" ca="1" si="515"/>
        <v>0</v>
      </c>
      <c r="Q511" s="198" cm="1">
        <f t="array" ref="Q511">IFERROR(MATCH(TRUE,INDEX($B$14:$B$117&gt;=P511,0),0),"")</f>
        <v>1</v>
      </c>
      <c r="R511" s="194">
        <f t="shared" ca="1" si="459"/>
        <v>3.2000000000000006E-3</v>
      </c>
      <c r="U511" s="194">
        <f t="shared" si="516"/>
        <v>0</v>
      </c>
      <c r="V511" s="19">
        <f ca="1"/>
        <v>0</v>
      </c>
      <c r="W511" s="19">
        <f t="shared" ca="1" si="517"/>
        <v>0</v>
      </c>
      <c r="Z511" s="198" cm="1">
        <f t="array" ref="Z511">IFERROR(MATCH(TRUE,INDEX($B$14:$B$117&gt;=Y511,0),0),"")</f>
        <v>1</v>
      </c>
      <c r="AA511" s="194">
        <f t="shared" ca="1" si="460"/>
        <v>3.2000000000000006E-3</v>
      </c>
      <c r="AD511" s="194">
        <f t="shared" si="461"/>
        <v>0</v>
      </c>
      <c r="AE511" s="19">
        <f ca="1"/>
        <v>0</v>
      </c>
      <c r="AF511" s="19">
        <f t="shared" ca="1" si="462"/>
        <v>0</v>
      </c>
      <c r="AI511" s="198" cm="1">
        <f t="array" ref="AI511">IFERROR(MATCH(TRUE,INDEX($B$14:$B$117&gt;=AH511,0),0),"")</f>
        <v>1</v>
      </c>
      <c r="AJ511" s="194">
        <f t="shared" ca="1" si="463"/>
        <v>3.2000000000000006E-3</v>
      </c>
      <c r="AM511" s="194">
        <f t="shared" si="464"/>
        <v>0</v>
      </c>
      <c r="AN511" s="19">
        <f ca="1"/>
        <v>0</v>
      </c>
      <c r="AO511" s="19">
        <f t="shared" ca="1" si="465"/>
        <v>0</v>
      </c>
      <c r="AR511" s="198" cm="1">
        <f t="array" ref="AR511">IFERROR(MATCH(TRUE,INDEX($B$14:$B$117&gt;=AQ511,0),0),"")</f>
        <v>1</v>
      </c>
      <c r="AS511" s="194">
        <f t="shared" ca="1" si="466"/>
        <v>3.2000000000000006E-3</v>
      </c>
      <c r="AV511" s="194">
        <f t="shared" si="467"/>
        <v>0</v>
      </c>
      <c r="AW511" s="19">
        <f ca="1"/>
        <v>0</v>
      </c>
      <c r="AX511" s="19">
        <f t="shared" ca="1" si="468"/>
        <v>0</v>
      </c>
      <c r="BA511" s="198" cm="1">
        <f t="array" ref="BA511">IFERROR(MATCH(TRUE,INDEX($B$14:$B$117&gt;=AZ511,0),0),"")</f>
        <v>1</v>
      </c>
      <c r="BB511" s="194">
        <f t="shared" ca="1" si="469"/>
        <v>3.2000000000000006E-3</v>
      </c>
      <c r="BE511" s="194">
        <f t="shared" si="470"/>
        <v>0</v>
      </c>
      <c r="BF511" s="19">
        <f ca="1"/>
        <v>0</v>
      </c>
      <c r="BG511" s="19">
        <f t="shared" ca="1" si="471"/>
        <v>0</v>
      </c>
      <c r="BJ511" s="198" cm="1">
        <f t="array" ref="BJ511">IFERROR(MATCH(TRUE,INDEX($B$14:$B$117&gt;=BI511,0),0),"")</f>
        <v>1</v>
      </c>
      <c r="BK511" s="194">
        <f t="shared" ca="1" si="472"/>
        <v>3.2000000000000006E-3</v>
      </c>
      <c r="BN511" s="194">
        <f t="shared" si="473"/>
        <v>0</v>
      </c>
      <c r="BO511" s="19">
        <f ca="1"/>
        <v>0</v>
      </c>
      <c r="BP511" s="19">
        <f t="shared" ca="1" si="474"/>
        <v>0</v>
      </c>
      <c r="BS511" s="198" cm="1">
        <f t="array" ref="BS511">IFERROR(MATCH(TRUE,INDEX($B$14:$B$117&gt;=BR511,0),0),"")</f>
        <v>1</v>
      </c>
      <c r="BT511" s="194">
        <f t="shared" ca="1" si="475"/>
        <v>3.2000000000000006E-3</v>
      </c>
      <c r="BW511" s="194">
        <f t="shared" si="476"/>
        <v>0</v>
      </c>
      <c r="BX511" s="19">
        <f ca="1"/>
        <v>0</v>
      </c>
      <c r="BY511" s="19">
        <f t="shared" ca="1" si="477"/>
        <v>0</v>
      </c>
      <c r="CB511" s="198" cm="1">
        <f t="array" ref="CB511">IFERROR(MATCH(TRUE,INDEX($B$14:$B$117&gt;=CA511,0),0),"")</f>
        <v>1</v>
      </c>
      <c r="CC511" s="194">
        <f t="shared" ca="1" si="478"/>
        <v>3.2000000000000006E-3</v>
      </c>
      <c r="CF511" s="194">
        <f t="shared" si="479"/>
        <v>0</v>
      </c>
      <c r="CG511" s="19">
        <f ca="1"/>
        <v>0</v>
      </c>
      <c r="CH511" s="19">
        <f t="shared" ca="1" si="480"/>
        <v>0</v>
      </c>
      <c r="CK511" s="198" cm="1">
        <f t="array" ref="CK511">IFERROR(MATCH(TRUE,INDEX($B$14:$B$117&gt;=CJ511,0),0),"")</f>
        <v>1</v>
      </c>
      <c r="CL511" s="194">
        <f t="shared" ca="1" si="481"/>
        <v>3.2000000000000006E-3</v>
      </c>
      <c r="CO511" s="194">
        <f t="shared" si="482"/>
        <v>0</v>
      </c>
      <c r="CP511" s="19">
        <f ca="1"/>
        <v>0</v>
      </c>
      <c r="CQ511" s="19">
        <f t="shared" ca="1" si="483"/>
        <v>0</v>
      </c>
      <c r="CT511" s="198" cm="1">
        <f t="array" ref="CT511">IFERROR(MATCH(TRUE,INDEX($B$14:$B$117&gt;=CS511,0),0),"")</f>
        <v>1</v>
      </c>
      <c r="CU511" s="194">
        <f t="shared" ca="1" si="484"/>
        <v>3.2000000000000006E-3</v>
      </c>
      <c r="CX511" s="194">
        <f t="shared" si="485"/>
        <v>0</v>
      </c>
      <c r="CY511" s="19" t="e">
        <f ca="1"/>
        <v>#N/A</v>
      </c>
      <c r="CZ511" s="19" t="e">
        <f t="shared" ca="1" si="486"/>
        <v>#N/A</v>
      </c>
      <c r="DC511" s="198" cm="1">
        <f t="array" ref="DC511">IFERROR(MATCH(TRUE,INDEX($B$14:$B$117&gt;=DB511,0),0),"")</f>
        <v>1</v>
      </c>
      <c r="DD511" s="194">
        <f t="shared" ca="1" si="487"/>
        <v>3.2000000000000006E-3</v>
      </c>
      <c r="DG511" s="194">
        <f t="shared" si="488"/>
        <v>0</v>
      </c>
      <c r="DH511" s="19" t="e">
        <f ca="1"/>
        <v>#N/A</v>
      </c>
      <c r="DI511" s="19" t="e">
        <f t="shared" ca="1" si="489"/>
        <v>#N/A</v>
      </c>
      <c r="DL511" s="198" cm="1">
        <f t="array" ref="DL511">IFERROR(MATCH(TRUE,INDEX($B$14:$B$117&gt;=DK511,0),0),"")</f>
        <v>1</v>
      </c>
      <c r="DM511" s="194">
        <f t="shared" ca="1" si="490"/>
        <v>3.2000000000000006E-3</v>
      </c>
      <c r="DP511" s="194">
        <f t="shared" si="491"/>
        <v>0</v>
      </c>
      <c r="DQ511" s="19" t="e">
        <f ca="1"/>
        <v>#N/A</v>
      </c>
      <c r="DR511" s="19" t="e">
        <f t="shared" ca="1" si="492"/>
        <v>#N/A</v>
      </c>
      <c r="DU511" s="198" cm="1">
        <f t="array" ref="DU511">IFERROR(MATCH(TRUE,INDEX($B$14:$B$117&gt;=DT511,0),0),"")</f>
        <v>1</v>
      </c>
      <c r="DV511" s="194">
        <f t="shared" ca="1" si="493"/>
        <v>3.2000000000000006E-3</v>
      </c>
      <c r="DY511" s="194">
        <f t="shared" si="494"/>
        <v>0</v>
      </c>
      <c r="DZ511" s="19" t="e">
        <f ca="1"/>
        <v>#N/A</v>
      </c>
      <c r="EA511" s="19" t="e">
        <f t="shared" ca="1" si="495"/>
        <v>#N/A</v>
      </c>
      <c r="ED511" s="198" cm="1">
        <f t="array" ref="ED511">IFERROR(MATCH(TRUE,INDEX($B$14:$B$117&gt;=EC511,0),0),"")</f>
        <v>1</v>
      </c>
      <c r="EE511" s="194">
        <f t="shared" ca="1" si="496"/>
        <v>3.2000000000000006E-3</v>
      </c>
      <c r="EH511" s="194">
        <f t="shared" si="497"/>
        <v>0</v>
      </c>
      <c r="EI511" s="19" t="e">
        <f ca="1"/>
        <v>#N/A</v>
      </c>
      <c r="EJ511" s="19" t="e">
        <f t="shared" ca="1" si="498"/>
        <v>#N/A</v>
      </c>
      <c r="EM511" s="198" cm="1">
        <f t="array" ref="EM511">IFERROR(MATCH(TRUE,INDEX($B$14:$B$117&gt;=EL511,0),0),"")</f>
        <v>1</v>
      </c>
      <c r="EN511" s="194">
        <f t="shared" ca="1" si="499"/>
        <v>3.2000000000000006E-3</v>
      </c>
      <c r="EQ511" s="194">
        <f t="shared" si="500"/>
        <v>0</v>
      </c>
      <c r="ER511" s="19" t="e">
        <f ca="1"/>
        <v>#N/A</v>
      </c>
      <c r="ES511" s="19" t="e">
        <f t="shared" ca="1" si="501"/>
        <v>#N/A</v>
      </c>
      <c r="EV511" s="198" cm="1">
        <f t="array" ref="EV511">IFERROR(MATCH(TRUE,INDEX($B$14:$B$117&gt;=EU511,0),0),"")</f>
        <v>1</v>
      </c>
      <c r="EW511" s="194">
        <f t="shared" ca="1" si="502"/>
        <v>3.2000000000000006E-3</v>
      </c>
      <c r="EZ511" s="194">
        <f t="shared" si="503"/>
        <v>0</v>
      </c>
      <c r="FA511" s="19" t="e">
        <f ca="1"/>
        <v>#N/A</v>
      </c>
      <c r="FB511" s="19" t="e">
        <f t="shared" ca="1" si="504"/>
        <v>#N/A</v>
      </c>
      <c r="FE511" s="198" cm="1">
        <f t="array" ref="FE511">IFERROR(MATCH(TRUE,INDEX($B$14:$B$117&gt;=FD511,0),0),"")</f>
        <v>1</v>
      </c>
      <c r="FF511" s="194">
        <f t="shared" ca="1" si="505"/>
        <v>3.2000000000000006E-3</v>
      </c>
      <c r="FI511" s="194">
        <f t="shared" si="506"/>
        <v>0</v>
      </c>
      <c r="FJ511" s="19" t="e">
        <f ca="1"/>
        <v>#N/A</v>
      </c>
      <c r="FK511" s="19" t="e">
        <f t="shared" ca="1" si="507"/>
        <v>#N/A</v>
      </c>
      <c r="FN511" s="198" cm="1">
        <f t="array" ref="FN511">IFERROR(MATCH(TRUE,INDEX($B$14:$B$117&gt;=FM511,0),0),"")</f>
        <v>1</v>
      </c>
      <c r="FO511" s="194">
        <f t="shared" ca="1" si="508"/>
        <v>3.2000000000000006E-3</v>
      </c>
      <c r="FR511" s="194">
        <f t="shared" si="509"/>
        <v>0</v>
      </c>
      <c r="FS511" s="19" t="e">
        <f ca="1"/>
        <v>#N/A</v>
      </c>
      <c r="FT511" s="19" t="e">
        <f t="shared" ca="1" si="510"/>
        <v>#N/A</v>
      </c>
      <c r="FW511" s="198" cm="1">
        <f t="array" ref="FW511">IFERROR(MATCH(TRUE,INDEX($B$14:$B$117&gt;=FV511,0),0),"")</f>
        <v>1</v>
      </c>
      <c r="FX511" s="194">
        <f t="shared" ca="1" si="511"/>
        <v>3.2000000000000006E-3</v>
      </c>
      <c r="GA511" s="194">
        <f t="shared" si="512"/>
        <v>0</v>
      </c>
      <c r="GB511" s="19" t="e">
        <f ca="1"/>
        <v>#N/A</v>
      </c>
      <c r="GC511" s="19" t="e">
        <f t="shared" ca="1" si="513"/>
        <v>#N/A</v>
      </c>
    </row>
    <row r="512" spans="8:185" x14ac:dyDescent="0.2">
      <c r="H512" s="198" cm="1">
        <f t="array" ref="H512">IFERROR(MATCH(TRUE,INDEX($B$14:$B$117&gt;=G512,0),0),"")</f>
        <v>1</v>
      </c>
      <c r="I512" s="194">
        <f t="shared" ca="1" si="458"/>
        <v>3.2000000000000006E-3</v>
      </c>
      <c r="L512" s="194">
        <f t="shared" si="514"/>
        <v>0</v>
      </c>
      <c r="M512" s="19">
        <f ca="1"/>
        <v>0</v>
      </c>
      <c r="N512" s="19">
        <f t="shared" ca="1" si="515"/>
        <v>0</v>
      </c>
      <c r="Q512" s="198" cm="1">
        <f t="array" ref="Q512">IFERROR(MATCH(TRUE,INDEX($B$14:$B$117&gt;=P512,0),0),"")</f>
        <v>1</v>
      </c>
      <c r="R512" s="194">
        <f t="shared" ca="1" si="459"/>
        <v>3.2000000000000006E-3</v>
      </c>
      <c r="U512" s="194">
        <f t="shared" si="516"/>
        <v>0</v>
      </c>
      <c r="V512" s="19">
        <f ca="1"/>
        <v>0</v>
      </c>
      <c r="W512" s="19">
        <f t="shared" ca="1" si="517"/>
        <v>0</v>
      </c>
      <c r="Z512" s="198" cm="1">
        <f t="array" ref="Z512">IFERROR(MATCH(TRUE,INDEX($B$14:$B$117&gt;=Y512,0),0),"")</f>
        <v>1</v>
      </c>
      <c r="AA512" s="194">
        <f t="shared" ca="1" si="460"/>
        <v>3.2000000000000006E-3</v>
      </c>
      <c r="AD512" s="194">
        <f t="shared" si="461"/>
        <v>0</v>
      </c>
      <c r="AE512" s="19">
        <f ca="1"/>
        <v>0</v>
      </c>
      <c r="AF512" s="19">
        <f t="shared" ca="1" si="462"/>
        <v>0</v>
      </c>
      <c r="AI512" s="198" cm="1">
        <f t="array" ref="AI512">IFERROR(MATCH(TRUE,INDEX($B$14:$B$117&gt;=AH512,0),0),"")</f>
        <v>1</v>
      </c>
      <c r="AJ512" s="194">
        <f t="shared" ca="1" si="463"/>
        <v>3.2000000000000006E-3</v>
      </c>
      <c r="AM512" s="194">
        <f t="shared" si="464"/>
        <v>0</v>
      </c>
      <c r="AN512" s="19">
        <f ca="1"/>
        <v>0</v>
      </c>
      <c r="AO512" s="19">
        <f t="shared" ca="1" si="465"/>
        <v>0</v>
      </c>
      <c r="AR512" s="198" cm="1">
        <f t="array" ref="AR512">IFERROR(MATCH(TRUE,INDEX($B$14:$B$117&gt;=AQ512,0),0),"")</f>
        <v>1</v>
      </c>
      <c r="AS512" s="194">
        <f t="shared" ca="1" si="466"/>
        <v>3.2000000000000006E-3</v>
      </c>
      <c r="AV512" s="194">
        <f t="shared" si="467"/>
        <v>0</v>
      </c>
      <c r="AW512" s="19">
        <f ca="1"/>
        <v>0</v>
      </c>
      <c r="AX512" s="19">
        <f t="shared" ca="1" si="468"/>
        <v>0</v>
      </c>
      <c r="BA512" s="198" cm="1">
        <f t="array" ref="BA512">IFERROR(MATCH(TRUE,INDEX($B$14:$B$117&gt;=AZ512,0),0),"")</f>
        <v>1</v>
      </c>
      <c r="BB512" s="194">
        <f t="shared" ca="1" si="469"/>
        <v>3.2000000000000006E-3</v>
      </c>
      <c r="BE512" s="194">
        <f t="shared" si="470"/>
        <v>0</v>
      </c>
      <c r="BF512" s="19">
        <f ca="1"/>
        <v>0</v>
      </c>
      <c r="BG512" s="19">
        <f t="shared" ca="1" si="471"/>
        <v>0</v>
      </c>
      <c r="BJ512" s="198" cm="1">
        <f t="array" ref="BJ512">IFERROR(MATCH(TRUE,INDEX($B$14:$B$117&gt;=BI512,0),0),"")</f>
        <v>1</v>
      </c>
      <c r="BK512" s="194">
        <f t="shared" ca="1" si="472"/>
        <v>3.2000000000000006E-3</v>
      </c>
      <c r="BN512" s="194">
        <f t="shared" si="473"/>
        <v>0</v>
      </c>
      <c r="BO512" s="19">
        <f ca="1"/>
        <v>0</v>
      </c>
      <c r="BP512" s="19">
        <f t="shared" ca="1" si="474"/>
        <v>0</v>
      </c>
      <c r="BS512" s="198" cm="1">
        <f t="array" ref="BS512">IFERROR(MATCH(TRUE,INDEX($B$14:$B$117&gt;=BR512,0),0),"")</f>
        <v>1</v>
      </c>
      <c r="BT512" s="194">
        <f t="shared" ca="1" si="475"/>
        <v>3.2000000000000006E-3</v>
      </c>
      <c r="BW512" s="194">
        <f t="shared" si="476"/>
        <v>0</v>
      </c>
      <c r="BX512" s="19">
        <f ca="1"/>
        <v>0</v>
      </c>
      <c r="BY512" s="19">
        <f t="shared" ca="1" si="477"/>
        <v>0</v>
      </c>
      <c r="CB512" s="198" cm="1">
        <f t="array" ref="CB512">IFERROR(MATCH(TRUE,INDEX($B$14:$B$117&gt;=CA512,0),0),"")</f>
        <v>1</v>
      </c>
      <c r="CC512" s="194">
        <f t="shared" ca="1" si="478"/>
        <v>3.2000000000000006E-3</v>
      </c>
      <c r="CF512" s="194">
        <f t="shared" si="479"/>
        <v>0</v>
      </c>
      <c r="CG512" s="19">
        <f ca="1"/>
        <v>0</v>
      </c>
      <c r="CH512" s="19">
        <f t="shared" ca="1" si="480"/>
        <v>0</v>
      </c>
      <c r="CK512" s="198" cm="1">
        <f t="array" ref="CK512">IFERROR(MATCH(TRUE,INDEX($B$14:$B$117&gt;=CJ512,0),0),"")</f>
        <v>1</v>
      </c>
      <c r="CL512" s="194">
        <f t="shared" ca="1" si="481"/>
        <v>3.2000000000000006E-3</v>
      </c>
      <c r="CO512" s="194">
        <f t="shared" si="482"/>
        <v>0</v>
      </c>
      <c r="CP512" s="19">
        <f ca="1"/>
        <v>0</v>
      </c>
      <c r="CQ512" s="19">
        <f t="shared" ca="1" si="483"/>
        <v>0</v>
      </c>
      <c r="CT512" s="198" cm="1">
        <f t="array" ref="CT512">IFERROR(MATCH(TRUE,INDEX($B$14:$B$117&gt;=CS512,0),0),"")</f>
        <v>1</v>
      </c>
      <c r="CU512" s="194">
        <f t="shared" ca="1" si="484"/>
        <v>3.2000000000000006E-3</v>
      </c>
      <c r="CX512" s="194">
        <f t="shared" si="485"/>
        <v>0</v>
      </c>
      <c r="CY512" s="19" t="e">
        <f ca="1"/>
        <v>#N/A</v>
      </c>
      <c r="CZ512" s="19" t="e">
        <f t="shared" ca="1" si="486"/>
        <v>#N/A</v>
      </c>
      <c r="DC512" s="198" cm="1">
        <f t="array" ref="DC512">IFERROR(MATCH(TRUE,INDEX($B$14:$B$117&gt;=DB512,0),0),"")</f>
        <v>1</v>
      </c>
      <c r="DD512" s="194">
        <f t="shared" ca="1" si="487"/>
        <v>3.2000000000000006E-3</v>
      </c>
      <c r="DG512" s="194">
        <f t="shared" si="488"/>
        <v>0</v>
      </c>
      <c r="DH512" s="19" t="e">
        <f ca="1"/>
        <v>#N/A</v>
      </c>
      <c r="DI512" s="19" t="e">
        <f t="shared" ca="1" si="489"/>
        <v>#N/A</v>
      </c>
      <c r="DL512" s="198" cm="1">
        <f t="array" ref="DL512">IFERROR(MATCH(TRUE,INDEX($B$14:$B$117&gt;=DK512,0),0),"")</f>
        <v>1</v>
      </c>
      <c r="DM512" s="194">
        <f t="shared" ca="1" si="490"/>
        <v>3.2000000000000006E-3</v>
      </c>
      <c r="DP512" s="194">
        <f t="shared" si="491"/>
        <v>0</v>
      </c>
      <c r="DQ512" s="19" t="e">
        <f ca="1"/>
        <v>#N/A</v>
      </c>
      <c r="DR512" s="19" t="e">
        <f t="shared" ca="1" si="492"/>
        <v>#N/A</v>
      </c>
      <c r="DU512" s="198" cm="1">
        <f t="array" ref="DU512">IFERROR(MATCH(TRUE,INDEX($B$14:$B$117&gt;=DT512,0),0),"")</f>
        <v>1</v>
      </c>
      <c r="DV512" s="194">
        <f t="shared" ca="1" si="493"/>
        <v>3.2000000000000006E-3</v>
      </c>
      <c r="DY512" s="194">
        <f t="shared" si="494"/>
        <v>0</v>
      </c>
      <c r="DZ512" s="19" t="e">
        <f ca="1"/>
        <v>#N/A</v>
      </c>
      <c r="EA512" s="19" t="e">
        <f t="shared" ca="1" si="495"/>
        <v>#N/A</v>
      </c>
      <c r="ED512" s="198" cm="1">
        <f t="array" ref="ED512">IFERROR(MATCH(TRUE,INDEX($B$14:$B$117&gt;=EC512,0),0),"")</f>
        <v>1</v>
      </c>
      <c r="EE512" s="194">
        <f t="shared" ca="1" si="496"/>
        <v>3.2000000000000006E-3</v>
      </c>
      <c r="EH512" s="194">
        <f t="shared" si="497"/>
        <v>0</v>
      </c>
      <c r="EI512" s="19" t="e">
        <f ca="1"/>
        <v>#N/A</v>
      </c>
      <c r="EJ512" s="19" t="e">
        <f t="shared" ca="1" si="498"/>
        <v>#N/A</v>
      </c>
      <c r="EM512" s="198" cm="1">
        <f t="array" ref="EM512">IFERROR(MATCH(TRUE,INDEX($B$14:$B$117&gt;=EL512,0),0),"")</f>
        <v>1</v>
      </c>
      <c r="EN512" s="194">
        <f t="shared" ca="1" si="499"/>
        <v>3.2000000000000006E-3</v>
      </c>
      <c r="EQ512" s="194">
        <f t="shared" si="500"/>
        <v>0</v>
      </c>
      <c r="ER512" s="19" t="e">
        <f ca="1"/>
        <v>#N/A</v>
      </c>
      <c r="ES512" s="19" t="e">
        <f t="shared" ca="1" si="501"/>
        <v>#N/A</v>
      </c>
      <c r="EV512" s="198" cm="1">
        <f t="array" ref="EV512">IFERROR(MATCH(TRUE,INDEX($B$14:$B$117&gt;=EU512,0),0),"")</f>
        <v>1</v>
      </c>
      <c r="EW512" s="194">
        <f t="shared" ca="1" si="502"/>
        <v>3.2000000000000006E-3</v>
      </c>
      <c r="EZ512" s="194">
        <f t="shared" si="503"/>
        <v>0</v>
      </c>
      <c r="FA512" s="19" t="e">
        <f ca="1"/>
        <v>#N/A</v>
      </c>
      <c r="FB512" s="19" t="e">
        <f t="shared" ca="1" si="504"/>
        <v>#N/A</v>
      </c>
      <c r="FE512" s="198" cm="1">
        <f t="array" ref="FE512">IFERROR(MATCH(TRUE,INDEX($B$14:$B$117&gt;=FD512,0),0),"")</f>
        <v>1</v>
      </c>
      <c r="FF512" s="194">
        <f t="shared" ca="1" si="505"/>
        <v>3.2000000000000006E-3</v>
      </c>
      <c r="FI512" s="194">
        <f t="shared" si="506"/>
        <v>0</v>
      </c>
      <c r="FJ512" s="19" t="e">
        <f ca="1"/>
        <v>#N/A</v>
      </c>
      <c r="FK512" s="19" t="e">
        <f t="shared" ca="1" si="507"/>
        <v>#N/A</v>
      </c>
      <c r="FN512" s="198" cm="1">
        <f t="array" ref="FN512">IFERROR(MATCH(TRUE,INDEX($B$14:$B$117&gt;=FM512,0),0),"")</f>
        <v>1</v>
      </c>
      <c r="FO512" s="194">
        <f t="shared" ca="1" si="508"/>
        <v>3.2000000000000006E-3</v>
      </c>
      <c r="FR512" s="194">
        <f t="shared" si="509"/>
        <v>0</v>
      </c>
      <c r="FS512" s="19" t="e">
        <f ca="1"/>
        <v>#N/A</v>
      </c>
      <c r="FT512" s="19" t="e">
        <f t="shared" ca="1" si="510"/>
        <v>#N/A</v>
      </c>
      <c r="FW512" s="198" cm="1">
        <f t="array" ref="FW512">IFERROR(MATCH(TRUE,INDEX($B$14:$B$117&gt;=FV512,0),0),"")</f>
        <v>1</v>
      </c>
      <c r="FX512" s="194">
        <f t="shared" ca="1" si="511"/>
        <v>3.2000000000000006E-3</v>
      </c>
      <c r="GA512" s="194">
        <f t="shared" si="512"/>
        <v>0</v>
      </c>
      <c r="GB512" s="19" t="e">
        <f ca="1"/>
        <v>#N/A</v>
      </c>
      <c r="GC512" s="19" t="e">
        <f t="shared" ca="1" si="513"/>
        <v>#N/A</v>
      </c>
    </row>
    <row r="513" spans="8:185" x14ac:dyDescent="0.2">
      <c r="H513" s="198" cm="1">
        <f t="array" ref="H513">IFERROR(MATCH(TRUE,INDEX($B$14:$B$117&gt;=G513,0),0),"")</f>
        <v>1</v>
      </c>
      <c r="I513" s="194">
        <f t="shared" ca="1" si="458"/>
        <v>3.2000000000000006E-3</v>
      </c>
      <c r="L513" s="194">
        <f t="shared" si="514"/>
        <v>0</v>
      </c>
      <c r="M513" s="19">
        <f ca="1"/>
        <v>0</v>
      </c>
      <c r="N513" s="19">
        <f t="shared" ca="1" si="515"/>
        <v>0</v>
      </c>
      <c r="Q513" s="198" cm="1">
        <f t="array" ref="Q513">IFERROR(MATCH(TRUE,INDEX($B$14:$B$117&gt;=P513,0),0),"")</f>
        <v>1</v>
      </c>
      <c r="R513" s="194">
        <f t="shared" ca="1" si="459"/>
        <v>3.2000000000000006E-3</v>
      </c>
      <c r="U513" s="194">
        <f t="shared" si="516"/>
        <v>0</v>
      </c>
      <c r="V513" s="19">
        <f ca="1"/>
        <v>0</v>
      </c>
      <c r="W513" s="19">
        <f t="shared" ca="1" si="517"/>
        <v>0</v>
      </c>
      <c r="Z513" s="198" cm="1">
        <f t="array" ref="Z513">IFERROR(MATCH(TRUE,INDEX($B$14:$B$117&gt;=Y513,0),0),"")</f>
        <v>1</v>
      </c>
      <c r="AA513" s="194">
        <f t="shared" ca="1" si="460"/>
        <v>3.2000000000000006E-3</v>
      </c>
      <c r="AD513" s="194">
        <f t="shared" si="461"/>
        <v>0</v>
      </c>
      <c r="AE513" s="19">
        <f ca="1"/>
        <v>0</v>
      </c>
      <c r="AF513" s="19">
        <f t="shared" ca="1" si="462"/>
        <v>0</v>
      </c>
      <c r="AI513" s="198" cm="1">
        <f t="array" ref="AI513">IFERROR(MATCH(TRUE,INDEX($B$14:$B$117&gt;=AH513,0),0),"")</f>
        <v>1</v>
      </c>
      <c r="AJ513" s="194">
        <f t="shared" ca="1" si="463"/>
        <v>3.2000000000000006E-3</v>
      </c>
      <c r="AM513" s="194">
        <f t="shared" si="464"/>
        <v>0</v>
      </c>
      <c r="AN513" s="19">
        <f ca="1"/>
        <v>0</v>
      </c>
      <c r="AO513" s="19">
        <f t="shared" ca="1" si="465"/>
        <v>0</v>
      </c>
      <c r="AR513" s="198" cm="1">
        <f t="array" ref="AR513">IFERROR(MATCH(TRUE,INDEX($B$14:$B$117&gt;=AQ513,0),0),"")</f>
        <v>1</v>
      </c>
      <c r="AS513" s="194">
        <f t="shared" ca="1" si="466"/>
        <v>3.2000000000000006E-3</v>
      </c>
      <c r="AV513" s="194">
        <f t="shared" si="467"/>
        <v>0</v>
      </c>
      <c r="AW513" s="19">
        <f ca="1"/>
        <v>0</v>
      </c>
      <c r="AX513" s="19">
        <f t="shared" ca="1" si="468"/>
        <v>0</v>
      </c>
      <c r="BA513" s="198" cm="1">
        <f t="array" ref="BA513">IFERROR(MATCH(TRUE,INDEX($B$14:$B$117&gt;=AZ513,0),0),"")</f>
        <v>1</v>
      </c>
      <c r="BB513" s="194">
        <f t="shared" ca="1" si="469"/>
        <v>3.2000000000000006E-3</v>
      </c>
      <c r="BE513" s="194">
        <f t="shared" si="470"/>
        <v>0</v>
      </c>
      <c r="BF513" s="19">
        <f ca="1"/>
        <v>0</v>
      </c>
      <c r="BG513" s="19">
        <f t="shared" ca="1" si="471"/>
        <v>0</v>
      </c>
      <c r="BJ513" s="198" cm="1">
        <f t="array" ref="BJ513">IFERROR(MATCH(TRUE,INDEX($B$14:$B$117&gt;=BI513,0),0),"")</f>
        <v>1</v>
      </c>
      <c r="BK513" s="194">
        <f t="shared" ca="1" si="472"/>
        <v>3.2000000000000006E-3</v>
      </c>
      <c r="BN513" s="194">
        <f t="shared" si="473"/>
        <v>0</v>
      </c>
      <c r="BO513" s="19">
        <f ca="1"/>
        <v>0</v>
      </c>
      <c r="BP513" s="19">
        <f t="shared" ca="1" si="474"/>
        <v>0</v>
      </c>
      <c r="BS513" s="198" cm="1">
        <f t="array" ref="BS513">IFERROR(MATCH(TRUE,INDEX($B$14:$B$117&gt;=BR513,0),0),"")</f>
        <v>1</v>
      </c>
      <c r="BT513" s="194">
        <f t="shared" ca="1" si="475"/>
        <v>3.2000000000000006E-3</v>
      </c>
      <c r="BW513" s="194">
        <f t="shared" si="476"/>
        <v>0</v>
      </c>
      <c r="BX513" s="19">
        <f ca="1"/>
        <v>0</v>
      </c>
      <c r="BY513" s="19">
        <f t="shared" ca="1" si="477"/>
        <v>0</v>
      </c>
      <c r="CB513" s="198" cm="1">
        <f t="array" ref="CB513">IFERROR(MATCH(TRUE,INDEX($B$14:$B$117&gt;=CA513,0),0),"")</f>
        <v>1</v>
      </c>
      <c r="CC513" s="194">
        <f t="shared" ca="1" si="478"/>
        <v>3.2000000000000006E-3</v>
      </c>
      <c r="CF513" s="194">
        <f t="shared" si="479"/>
        <v>0</v>
      </c>
      <c r="CG513" s="19">
        <f ca="1"/>
        <v>0</v>
      </c>
      <c r="CH513" s="19">
        <f t="shared" ca="1" si="480"/>
        <v>0</v>
      </c>
      <c r="CK513" s="198" cm="1">
        <f t="array" ref="CK513">IFERROR(MATCH(TRUE,INDEX($B$14:$B$117&gt;=CJ513,0),0),"")</f>
        <v>1</v>
      </c>
      <c r="CL513" s="194">
        <f t="shared" ca="1" si="481"/>
        <v>3.2000000000000006E-3</v>
      </c>
      <c r="CO513" s="194">
        <f t="shared" si="482"/>
        <v>0</v>
      </c>
      <c r="CP513" s="19">
        <f ca="1"/>
        <v>0</v>
      </c>
      <c r="CQ513" s="19">
        <f t="shared" ca="1" si="483"/>
        <v>0</v>
      </c>
      <c r="CT513" s="198" cm="1">
        <f t="array" ref="CT513">IFERROR(MATCH(TRUE,INDEX($B$14:$B$117&gt;=CS513,0),0),"")</f>
        <v>1</v>
      </c>
      <c r="CU513" s="194">
        <f t="shared" ca="1" si="484"/>
        <v>3.2000000000000006E-3</v>
      </c>
      <c r="CX513" s="194">
        <f t="shared" si="485"/>
        <v>0</v>
      </c>
      <c r="CY513" s="19" t="e">
        <f ca="1"/>
        <v>#N/A</v>
      </c>
      <c r="CZ513" s="19" t="e">
        <f t="shared" ca="1" si="486"/>
        <v>#N/A</v>
      </c>
      <c r="DC513" s="198" cm="1">
        <f t="array" ref="DC513">IFERROR(MATCH(TRUE,INDEX($B$14:$B$117&gt;=DB513,0),0),"")</f>
        <v>1</v>
      </c>
      <c r="DD513" s="194">
        <f t="shared" ca="1" si="487"/>
        <v>3.2000000000000006E-3</v>
      </c>
      <c r="DG513" s="194">
        <f t="shared" si="488"/>
        <v>0</v>
      </c>
      <c r="DH513" s="19" t="e">
        <f ca="1"/>
        <v>#N/A</v>
      </c>
      <c r="DI513" s="19" t="e">
        <f t="shared" ca="1" si="489"/>
        <v>#N/A</v>
      </c>
      <c r="DL513" s="198" cm="1">
        <f t="array" ref="DL513">IFERROR(MATCH(TRUE,INDEX($B$14:$B$117&gt;=DK513,0),0),"")</f>
        <v>1</v>
      </c>
      <c r="DM513" s="194">
        <f t="shared" ca="1" si="490"/>
        <v>3.2000000000000006E-3</v>
      </c>
      <c r="DP513" s="194">
        <f t="shared" si="491"/>
        <v>0</v>
      </c>
      <c r="DQ513" s="19" t="e">
        <f ca="1"/>
        <v>#N/A</v>
      </c>
      <c r="DR513" s="19" t="e">
        <f t="shared" ca="1" si="492"/>
        <v>#N/A</v>
      </c>
      <c r="DU513" s="198" cm="1">
        <f t="array" ref="DU513">IFERROR(MATCH(TRUE,INDEX($B$14:$B$117&gt;=DT513,0),0),"")</f>
        <v>1</v>
      </c>
      <c r="DV513" s="194">
        <f t="shared" ca="1" si="493"/>
        <v>3.2000000000000006E-3</v>
      </c>
      <c r="DY513" s="194">
        <f t="shared" si="494"/>
        <v>0</v>
      </c>
      <c r="DZ513" s="19" t="e">
        <f ca="1"/>
        <v>#N/A</v>
      </c>
      <c r="EA513" s="19" t="e">
        <f t="shared" ca="1" si="495"/>
        <v>#N/A</v>
      </c>
      <c r="ED513" s="198" cm="1">
        <f t="array" ref="ED513">IFERROR(MATCH(TRUE,INDEX($B$14:$B$117&gt;=EC513,0),0),"")</f>
        <v>1</v>
      </c>
      <c r="EE513" s="194">
        <f t="shared" ca="1" si="496"/>
        <v>3.2000000000000006E-3</v>
      </c>
      <c r="EH513" s="194">
        <f t="shared" si="497"/>
        <v>0</v>
      </c>
      <c r="EI513" s="19" t="e">
        <f ca="1"/>
        <v>#N/A</v>
      </c>
      <c r="EJ513" s="19" t="e">
        <f t="shared" ca="1" si="498"/>
        <v>#N/A</v>
      </c>
      <c r="EM513" s="198" cm="1">
        <f t="array" ref="EM513">IFERROR(MATCH(TRUE,INDEX($B$14:$B$117&gt;=EL513,0),0),"")</f>
        <v>1</v>
      </c>
      <c r="EN513" s="194">
        <f t="shared" ca="1" si="499"/>
        <v>3.2000000000000006E-3</v>
      </c>
      <c r="EQ513" s="194">
        <f t="shared" si="500"/>
        <v>0</v>
      </c>
      <c r="ER513" s="19" t="e">
        <f ca="1"/>
        <v>#N/A</v>
      </c>
      <c r="ES513" s="19" t="e">
        <f t="shared" ca="1" si="501"/>
        <v>#N/A</v>
      </c>
      <c r="EV513" s="198" cm="1">
        <f t="array" ref="EV513">IFERROR(MATCH(TRUE,INDEX($B$14:$B$117&gt;=EU513,0),0),"")</f>
        <v>1</v>
      </c>
      <c r="EW513" s="194">
        <f t="shared" ca="1" si="502"/>
        <v>3.2000000000000006E-3</v>
      </c>
      <c r="EZ513" s="194">
        <f t="shared" si="503"/>
        <v>0</v>
      </c>
      <c r="FA513" s="19" t="e">
        <f ca="1"/>
        <v>#N/A</v>
      </c>
      <c r="FB513" s="19" t="e">
        <f t="shared" ca="1" si="504"/>
        <v>#N/A</v>
      </c>
      <c r="FE513" s="198" cm="1">
        <f t="array" ref="FE513">IFERROR(MATCH(TRUE,INDEX($B$14:$B$117&gt;=FD513,0),0),"")</f>
        <v>1</v>
      </c>
      <c r="FF513" s="194">
        <f t="shared" ca="1" si="505"/>
        <v>3.2000000000000006E-3</v>
      </c>
      <c r="FI513" s="194">
        <f t="shared" si="506"/>
        <v>0</v>
      </c>
      <c r="FJ513" s="19" t="e">
        <f ca="1"/>
        <v>#N/A</v>
      </c>
      <c r="FK513" s="19" t="e">
        <f t="shared" ca="1" si="507"/>
        <v>#N/A</v>
      </c>
      <c r="FN513" s="198" cm="1">
        <f t="array" ref="FN513">IFERROR(MATCH(TRUE,INDEX($B$14:$B$117&gt;=FM513,0),0),"")</f>
        <v>1</v>
      </c>
      <c r="FO513" s="194">
        <f t="shared" ca="1" si="508"/>
        <v>3.2000000000000006E-3</v>
      </c>
      <c r="FR513" s="194">
        <f t="shared" si="509"/>
        <v>0</v>
      </c>
      <c r="FS513" s="19" t="e">
        <f ca="1"/>
        <v>#N/A</v>
      </c>
      <c r="FT513" s="19" t="e">
        <f t="shared" ca="1" si="510"/>
        <v>#N/A</v>
      </c>
      <c r="FW513" s="198" cm="1">
        <f t="array" ref="FW513">IFERROR(MATCH(TRUE,INDEX($B$14:$B$117&gt;=FV513,0),0),"")</f>
        <v>1</v>
      </c>
      <c r="FX513" s="194">
        <f t="shared" ca="1" si="511"/>
        <v>3.2000000000000006E-3</v>
      </c>
      <c r="GA513" s="194">
        <f t="shared" si="512"/>
        <v>0</v>
      </c>
      <c r="GB513" s="19" t="e">
        <f ca="1"/>
        <v>#N/A</v>
      </c>
      <c r="GC513" s="19" t="e">
        <f t="shared" ca="1" si="513"/>
        <v>#N/A</v>
      </c>
    </row>
    <row r="514" spans="8:185" x14ac:dyDescent="0.2">
      <c r="H514" s="198" cm="1">
        <f t="array" ref="H514">IFERROR(MATCH(TRUE,INDEX($B$14:$B$117&gt;=G514,0),0),"")</f>
        <v>1</v>
      </c>
      <c r="I514" s="194">
        <f t="shared" ca="1" si="458"/>
        <v>3.2000000000000006E-3</v>
      </c>
      <c r="L514" s="194">
        <f t="shared" si="514"/>
        <v>0</v>
      </c>
      <c r="M514" s="19">
        <f ca="1"/>
        <v>0</v>
      </c>
      <c r="N514" s="19">
        <f t="shared" ca="1" si="515"/>
        <v>0</v>
      </c>
      <c r="Q514" s="198" cm="1">
        <f t="array" ref="Q514">IFERROR(MATCH(TRUE,INDEX($B$14:$B$117&gt;=P514,0),0),"")</f>
        <v>1</v>
      </c>
      <c r="R514" s="194">
        <f t="shared" ca="1" si="459"/>
        <v>3.2000000000000006E-3</v>
      </c>
      <c r="U514" s="194">
        <f t="shared" si="516"/>
        <v>0</v>
      </c>
      <c r="V514" s="19">
        <f ca="1"/>
        <v>0</v>
      </c>
      <c r="W514" s="19">
        <f t="shared" ca="1" si="517"/>
        <v>0</v>
      </c>
      <c r="Z514" s="198" cm="1">
        <f t="array" ref="Z514">IFERROR(MATCH(TRUE,INDEX($B$14:$B$117&gt;=Y514,0),0),"")</f>
        <v>1</v>
      </c>
      <c r="AA514" s="194">
        <f t="shared" ca="1" si="460"/>
        <v>3.2000000000000006E-3</v>
      </c>
      <c r="AD514" s="194">
        <f t="shared" si="461"/>
        <v>0</v>
      </c>
      <c r="AE514" s="19">
        <f ca="1"/>
        <v>0</v>
      </c>
      <c r="AF514" s="19">
        <f t="shared" ca="1" si="462"/>
        <v>0</v>
      </c>
      <c r="AI514" s="198" cm="1">
        <f t="array" ref="AI514">IFERROR(MATCH(TRUE,INDEX($B$14:$B$117&gt;=AH514,0),0),"")</f>
        <v>1</v>
      </c>
      <c r="AJ514" s="194">
        <f t="shared" ca="1" si="463"/>
        <v>3.2000000000000006E-3</v>
      </c>
      <c r="AM514" s="194">
        <f t="shared" si="464"/>
        <v>0</v>
      </c>
      <c r="AN514" s="19">
        <f ca="1"/>
        <v>0</v>
      </c>
      <c r="AO514" s="19">
        <f t="shared" ca="1" si="465"/>
        <v>0</v>
      </c>
      <c r="AR514" s="198" cm="1">
        <f t="array" ref="AR514">IFERROR(MATCH(TRUE,INDEX($B$14:$B$117&gt;=AQ514,0),0),"")</f>
        <v>1</v>
      </c>
      <c r="AS514" s="194">
        <f t="shared" ca="1" si="466"/>
        <v>3.2000000000000006E-3</v>
      </c>
      <c r="AV514" s="194">
        <f t="shared" si="467"/>
        <v>0</v>
      </c>
      <c r="AW514" s="19">
        <f ca="1"/>
        <v>0</v>
      </c>
      <c r="AX514" s="19">
        <f t="shared" ca="1" si="468"/>
        <v>0</v>
      </c>
      <c r="BA514" s="198" cm="1">
        <f t="array" ref="BA514">IFERROR(MATCH(TRUE,INDEX($B$14:$B$117&gt;=AZ514,0),0),"")</f>
        <v>1</v>
      </c>
      <c r="BB514" s="194">
        <f t="shared" ca="1" si="469"/>
        <v>3.2000000000000006E-3</v>
      </c>
      <c r="BE514" s="194">
        <f t="shared" si="470"/>
        <v>0</v>
      </c>
      <c r="BF514" s="19">
        <f ca="1"/>
        <v>0</v>
      </c>
      <c r="BG514" s="19">
        <f t="shared" ca="1" si="471"/>
        <v>0</v>
      </c>
      <c r="BJ514" s="198" cm="1">
        <f t="array" ref="BJ514">IFERROR(MATCH(TRUE,INDEX($B$14:$B$117&gt;=BI514,0),0),"")</f>
        <v>1</v>
      </c>
      <c r="BK514" s="194">
        <f t="shared" ca="1" si="472"/>
        <v>3.2000000000000006E-3</v>
      </c>
      <c r="BN514" s="194">
        <f t="shared" si="473"/>
        <v>0</v>
      </c>
      <c r="BO514" s="19">
        <f ca="1"/>
        <v>0</v>
      </c>
      <c r="BP514" s="19">
        <f t="shared" ca="1" si="474"/>
        <v>0</v>
      </c>
      <c r="BS514" s="198" cm="1">
        <f t="array" ref="BS514">IFERROR(MATCH(TRUE,INDEX($B$14:$B$117&gt;=BR514,0),0),"")</f>
        <v>1</v>
      </c>
      <c r="BT514" s="194">
        <f t="shared" ca="1" si="475"/>
        <v>3.2000000000000006E-3</v>
      </c>
      <c r="BW514" s="194">
        <f t="shared" si="476"/>
        <v>0</v>
      </c>
      <c r="BX514" s="19">
        <f ca="1"/>
        <v>0</v>
      </c>
      <c r="BY514" s="19">
        <f t="shared" ca="1" si="477"/>
        <v>0</v>
      </c>
      <c r="CB514" s="198" cm="1">
        <f t="array" ref="CB514">IFERROR(MATCH(TRUE,INDEX($B$14:$B$117&gt;=CA514,0),0),"")</f>
        <v>1</v>
      </c>
      <c r="CC514" s="194">
        <f t="shared" ca="1" si="478"/>
        <v>3.2000000000000006E-3</v>
      </c>
      <c r="CF514" s="194">
        <f t="shared" si="479"/>
        <v>0</v>
      </c>
      <c r="CG514" s="19">
        <f ca="1"/>
        <v>0</v>
      </c>
      <c r="CH514" s="19">
        <f t="shared" ca="1" si="480"/>
        <v>0</v>
      </c>
      <c r="CK514" s="198" cm="1">
        <f t="array" ref="CK514">IFERROR(MATCH(TRUE,INDEX($B$14:$B$117&gt;=CJ514,0),0),"")</f>
        <v>1</v>
      </c>
      <c r="CL514" s="194">
        <f t="shared" ca="1" si="481"/>
        <v>3.2000000000000006E-3</v>
      </c>
      <c r="CO514" s="194">
        <f t="shared" si="482"/>
        <v>0</v>
      </c>
      <c r="CP514" s="19">
        <f ca="1"/>
        <v>0</v>
      </c>
      <c r="CQ514" s="19">
        <f t="shared" ca="1" si="483"/>
        <v>0</v>
      </c>
      <c r="CT514" s="198" cm="1">
        <f t="array" ref="CT514">IFERROR(MATCH(TRUE,INDEX($B$14:$B$117&gt;=CS514,0),0),"")</f>
        <v>1</v>
      </c>
      <c r="CU514" s="194">
        <f t="shared" ca="1" si="484"/>
        <v>3.2000000000000006E-3</v>
      </c>
      <c r="CX514" s="194">
        <f t="shared" si="485"/>
        <v>0</v>
      </c>
      <c r="CY514" s="19" t="e">
        <f ca="1"/>
        <v>#N/A</v>
      </c>
      <c r="CZ514" s="19" t="e">
        <f t="shared" ca="1" si="486"/>
        <v>#N/A</v>
      </c>
      <c r="DC514" s="198" cm="1">
        <f t="array" ref="DC514">IFERROR(MATCH(TRUE,INDEX($B$14:$B$117&gt;=DB514,0),0),"")</f>
        <v>1</v>
      </c>
      <c r="DD514" s="194">
        <f t="shared" ca="1" si="487"/>
        <v>3.2000000000000006E-3</v>
      </c>
      <c r="DG514" s="194">
        <f t="shared" si="488"/>
        <v>0</v>
      </c>
      <c r="DH514" s="19" t="e">
        <f ca="1"/>
        <v>#N/A</v>
      </c>
      <c r="DI514" s="19" t="e">
        <f t="shared" ca="1" si="489"/>
        <v>#N/A</v>
      </c>
      <c r="DL514" s="198" cm="1">
        <f t="array" ref="DL514">IFERROR(MATCH(TRUE,INDEX($B$14:$B$117&gt;=DK514,0),0),"")</f>
        <v>1</v>
      </c>
      <c r="DM514" s="194">
        <f t="shared" ca="1" si="490"/>
        <v>3.2000000000000006E-3</v>
      </c>
      <c r="DP514" s="194">
        <f t="shared" si="491"/>
        <v>0</v>
      </c>
      <c r="DQ514" s="19" t="e">
        <f ca="1"/>
        <v>#N/A</v>
      </c>
      <c r="DR514" s="19" t="e">
        <f t="shared" ca="1" si="492"/>
        <v>#N/A</v>
      </c>
      <c r="DU514" s="198" cm="1">
        <f t="array" ref="DU514">IFERROR(MATCH(TRUE,INDEX($B$14:$B$117&gt;=DT514,0),0),"")</f>
        <v>1</v>
      </c>
      <c r="DV514" s="194">
        <f t="shared" ca="1" si="493"/>
        <v>3.2000000000000006E-3</v>
      </c>
      <c r="DY514" s="194">
        <f t="shared" si="494"/>
        <v>0</v>
      </c>
      <c r="DZ514" s="19" t="e">
        <f ca="1"/>
        <v>#N/A</v>
      </c>
      <c r="EA514" s="19" t="e">
        <f t="shared" ca="1" si="495"/>
        <v>#N/A</v>
      </c>
      <c r="ED514" s="198" cm="1">
        <f t="array" ref="ED514">IFERROR(MATCH(TRUE,INDEX($B$14:$B$117&gt;=EC514,0),0),"")</f>
        <v>1</v>
      </c>
      <c r="EE514" s="194">
        <f t="shared" ca="1" si="496"/>
        <v>3.2000000000000006E-3</v>
      </c>
      <c r="EH514" s="194">
        <f t="shared" si="497"/>
        <v>0</v>
      </c>
      <c r="EI514" s="19" t="e">
        <f ca="1"/>
        <v>#N/A</v>
      </c>
      <c r="EJ514" s="19" t="e">
        <f t="shared" ca="1" si="498"/>
        <v>#N/A</v>
      </c>
      <c r="EM514" s="198" cm="1">
        <f t="array" ref="EM514">IFERROR(MATCH(TRUE,INDEX($B$14:$B$117&gt;=EL514,0),0),"")</f>
        <v>1</v>
      </c>
      <c r="EN514" s="194">
        <f t="shared" ca="1" si="499"/>
        <v>3.2000000000000006E-3</v>
      </c>
      <c r="EQ514" s="194">
        <f t="shared" si="500"/>
        <v>0</v>
      </c>
      <c r="ER514" s="19" t="e">
        <f ca="1"/>
        <v>#N/A</v>
      </c>
      <c r="ES514" s="19" t="e">
        <f t="shared" ca="1" si="501"/>
        <v>#N/A</v>
      </c>
      <c r="EV514" s="198" cm="1">
        <f t="array" ref="EV514">IFERROR(MATCH(TRUE,INDEX($B$14:$B$117&gt;=EU514,0),0),"")</f>
        <v>1</v>
      </c>
      <c r="EW514" s="194">
        <f t="shared" ca="1" si="502"/>
        <v>3.2000000000000006E-3</v>
      </c>
      <c r="EZ514" s="194">
        <f t="shared" si="503"/>
        <v>0</v>
      </c>
      <c r="FA514" s="19" t="e">
        <f ca="1"/>
        <v>#N/A</v>
      </c>
      <c r="FB514" s="19" t="e">
        <f t="shared" ca="1" si="504"/>
        <v>#N/A</v>
      </c>
      <c r="FE514" s="198" cm="1">
        <f t="array" ref="FE514">IFERROR(MATCH(TRUE,INDEX($B$14:$B$117&gt;=FD514,0),0),"")</f>
        <v>1</v>
      </c>
      <c r="FF514" s="194">
        <f t="shared" ca="1" si="505"/>
        <v>3.2000000000000006E-3</v>
      </c>
      <c r="FI514" s="194">
        <f t="shared" si="506"/>
        <v>0</v>
      </c>
      <c r="FJ514" s="19" t="e">
        <f ca="1"/>
        <v>#N/A</v>
      </c>
      <c r="FK514" s="19" t="e">
        <f t="shared" ca="1" si="507"/>
        <v>#N/A</v>
      </c>
      <c r="FN514" s="198" cm="1">
        <f t="array" ref="FN514">IFERROR(MATCH(TRUE,INDEX($B$14:$B$117&gt;=FM514,0),0),"")</f>
        <v>1</v>
      </c>
      <c r="FO514" s="194">
        <f t="shared" ca="1" si="508"/>
        <v>3.2000000000000006E-3</v>
      </c>
      <c r="FR514" s="194">
        <f t="shared" si="509"/>
        <v>0</v>
      </c>
      <c r="FS514" s="19" t="e">
        <f ca="1"/>
        <v>#N/A</v>
      </c>
      <c r="FT514" s="19" t="e">
        <f t="shared" ca="1" si="510"/>
        <v>#N/A</v>
      </c>
      <c r="FW514" s="198" cm="1">
        <f t="array" ref="FW514">IFERROR(MATCH(TRUE,INDEX($B$14:$B$117&gt;=FV514,0),0),"")</f>
        <v>1</v>
      </c>
      <c r="FX514" s="194">
        <f t="shared" ca="1" si="511"/>
        <v>3.2000000000000006E-3</v>
      </c>
      <c r="GA514" s="194">
        <f t="shared" si="512"/>
        <v>0</v>
      </c>
      <c r="GB514" s="19" t="e">
        <f ca="1"/>
        <v>#N/A</v>
      </c>
      <c r="GC514" s="19" t="e">
        <f t="shared" ca="1" si="513"/>
        <v>#N/A</v>
      </c>
    </row>
    <row r="515" spans="8:185" x14ac:dyDescent="0.2">
      <c r="H515" s="198" cm="1">
        <f t="array" ref="H515">IFERROR(MATCH(TRUE,INDEX($B$14:$B$117&gt;=G515,0),0),"")</f>
        <v>1</v>
      </c>
      <c r="I515" s="194">
        <f t="shared" ca="1" si="458"/>
        <v>3.2000000000000006E-3</v>
      </c>
      <c r="L515" s="194">
        <f t="shared" si="514"/>
        <v>0</v>
      </c>
      <c r="M515" s="19">
        <f ca="1"/>
        <v>0</v>
      </c>
      <c r="N515" s="19">
        <f t="shared" ca="1" si="515"/>
        <v>0</v>
      </c>
      <c r="Q515" s="198" cm="1">
        <f t="array" ref="Q515">IFERROR(MATCH(TRUE,INDEX($B$14:$B$117&gt;=P515,0),0),"")</f>
        <v>1</v>
      </c>
      <c r="R515" s="194">
        <f t="shared" ca="1" si="459"/>
        <v>3.2000000000000006E-3</v>
      </c>
      <c r="U515" s="194">
        <f t="shared" si="516"/>
        <v>0</v>
      </c>
      <c r="V515" s="19">
        <f ca="1"/>
        <v>0</v>
      </c>
      <c r="W515" s="19">
        <f t="shared" ca="1" si="517"/>
        <v>0</v>
      </c>
      <c r="Z515" s="198" cm="1">
        <f t="array" ref="Z515">IFERROR(MATCH(TRUE,INDEX($B$14:$B$117&gt;=Y515,0),0),"")</f>
        <v>1</v>
      </c>
      <c r="AA515" s="194">
        <f t="shared" ca="1" si="460"/>
        <v>3.2000000000000006E-3</v>
      </c>
      <c r="AD515" s="194">
        <f t="shared" si="461"/>
        <v>0</v>
      </c>
      <c r="AE515" s="19">
        <f ca="1"/>
        <v>0</v>
      </c>
      <c r="AF515" s="19">
        <f t="shared" ca="1" si="462"/>
        <v>0</v>
      </c>
      <c r="AI515" s="198" cm="1">
        <f t="array" ref="AI515">IFERROR(MATCH(TRUE,INDEX($B$14:$B$117&gt;=AH515,0),0),"")</f>
        <v>1</v>
      </c>
      <c r="AJ515" s="194">
        <f t="shared" ca="1" si="463"/>
        <v>3.2000000000000006E-3</v>
      </c>
      <c r="AM515" s="194">
        <f t="shared" si="464"/>
        <v>0</v>
      </c>
      <c r="AN515" s="19">
        <f ca="1"/>
        <v>0</v>
      </c>
      <c r="AO515" s="19">
        <f t="shared" ca="1" si="465"/>
        <v>0</v>
      </c>
      <c r="AR515" s="198" cm="1">
        <f t="array" ref="AR515">IFERROR(MATCH(TRUE,INDEX($B$14:$B$117&gt;=AQ515,0),0),"")</f>
        <v>1</v>
      </c>
      <c r="AS515" s="194">
        <f t="shared" ca="1" si="466"/>
        <v>3.2000000000000006E-3</v>
      </c>
      <c r="AV515" s="194">
        <f t="shared" si="467"/>
        <v>0</v>
      </c>
      <c r="AW515" s="19">
        <f ca="1"/>
        <v>0</v>
      </c>
      <c r="AX515" s="19">
        <f t="shared" ca="1" si="468"/>
        <v>0</v>
      </c>
      <c r="BA515" s="198" cm="1">
        <f t="array" ref="BA515">IFERROR(MATCH(TRUE,INDEX($B$14:$B$117&gt;=AZ515,0),0),"")</f>
        <v>1</v>
      </c>
      <c r="BB515" s="194">
        <f t="shared" ca="1" si="469"/>
        <v>3.2000000000000006E-3</v>
      </c>
      <c r="BE515" s="194">
        <f t="shared" si="470"/>
        <v>0</v>
      </c>
      <c r="BF515" s="19">
        <f ca="1"/>
        <v>0</v>
      </c>
      <c r="BG515" s="19">
        <f t="shared" ca="1" si="471"/>
        <v>0</v>
      </c>
      <c r="BJ515" s="198" cm="1">
        <f t="array" ref="BJ515">IFERROR(MATCH(TRUE,INDEX($B$14:$B$117&gt;=BI515,0),0),"")</f>
        <v>1</v>
      </c>
      <c r="BK515" s="194">
        <f t="shared" ca="1" si="472"/>
        <v>3.2000000000000006E-3</v>
      </c>
      <c r="BN515" s="194">
        <f t="shared" si="473"/>
        <v>0</v>
      </c>
      <c r="BO515" s="19">
        <f ca="1"/>
        <v>0</v>
      </c>
      <c r="BP515" s="19">
        <f t="shared" ca="1" si="474"/>
        <v>0</v>
      </c>
      <c r="BS515" s="198" cm="1">
        <f t="array" ref="BS515">IFERROR(MATCH(TRUE,INDEX($B$14:$B$117&gt;=BR515,0),0),"")</f>
        <v>1</v>
      </c>
      <c r="BT515" s="194">
        <f t="shared" ca="1" si="475"/>
        <v>3.2000000000000006E-3</v>
      </c>
      <c r="BW515" s="194">
        <f t="shared" si="476"/>
        <v>0</v>
      </c>
      <c r="BX515" s="19">
        <f ca="1"/>
        <v>0</v>
      </c>
      <c r="BY515" s="19">
        <f t="shared" ca="1" si="477"/>
        <v>0</v>
      </c>
      <c r="CB515" s="198" cm="1">
        <f t="array" ref="CB515">IFERROR(MATCH(TRUE,INDEX($B$14:$B$117&gt;=CA515,0),0),"")</f>
        <v>1</v>
      </c>
      <c r="CC515" s="194">
        <f t="shared" ca="1" si="478"/>
        <v>3.2000000000000006E-3</v>
      </c>
      <c r="CF515" s="194">
        <f t="shared" si="479"/>
        <v>0</v>
      </c>
      <c r="CG515" s="19">
        <f ca="1"/>
        <v>0</v>
      </c>
      <c r="CH515" s="19">
        <f t="shared" ca="1" si="480"/>
        <v>0</v>
      </c>
      <c r="CK515" s="198" cm="1">
        <f t="array" ref="CK515">IFERROR(MATCH(TRUE,INDEX($B$14:$B$117&gt;=CJ515,0),0),"")</f>
        <v>1</v>
      </c>
      <c r="CL515" s="194">
        <f t="shared" ca="1" si="481"/>
        <v>3.2000000000000006E-3</v>
      </c>
      <c r="CO515" s="194">
        <f t="shared" si="482"/>
        <v>0</v>
      </c>
      <c r="CP515" s="19">
        <f ca="1"/>
        <v>0</v>
      </c>
      <c r="CQ515" s="19">
        <f t="shared" ca="1" si="483"/>
        <v>0</v>
      </c>
      <c r="CT515" s="198" cm="1">
        <f t="array" ref="CT515">IFERROR(MATCH(TRUE,INDEX($B$14:$B$117&gt;=CS515,0),0),"")</f>
        <v>1</v>
      </c>
      <c r="CU515" s="194">
        <f t="shared" ca="1" si="484"/>
        <v>3.2000000000000006E-3</v>
      </c>
      <c r="CX515" s="194">
        <f t="shared" si="485"/>
        <v>0</v>
      </c>
      <c r="CY515" s="19" t="e">
        <f ca="1"/>
        <v>#N/A</v>
      </c>
      <c r="CZ515" s="19" t="e">
        <f t="shared" ca="1" si="486"/>
        <v>#N/A</v>
      </c>
      <c r="DC515" s="198" cm="1">
        <f t="array" ref="DC515">IFERROR(MATCH(TRUE,INDEX($B$14:$B$117&gt;=DB515,0),0),"")</f>
        <v>1</v>
      </c>
      <c r="DD515" s="194">
        <f t="shared" ca="1" si="487"/>
        <v>3.2000000000000006E-3</v>
      </c>
      <c r="DG515" s="194">
        <f t="shared" si="488"/>
        <v>0</v>
      </c>
      <c r="DH515" s="19" t="e">
        <f ca="1"/>
        <v>#N/A</v>
      </c>
      <c r="DI515" s="19" t="e">
        <f t="shared" ca="1" si="489"/>
        <v>#N/A</v>
      </c>
      <c r="DL515" s="198" cm="1">
        <f t="array" ref="DL515">IFERROR(MATCH(TRUE,INDEX($B$14:$B$117&gt;=DK515,0),0),"")</f>
        <v>1</v>
      </c>
      <c r="DM515" s="194">
        <f t="shared" ca="1" si="490"/>
        <v>3.2000000000000006E-3</v>
      </c>
      <c r="DP515" s="194">
        <f t="shared" si="491"/>
        <v>0</v>
      </c>
      <c r="DQ515" s="19" t="e">
        <f ca="1"/>
        <v>#N/A</v>
      </c>
      <c r="DR515" s="19" t="e">
        <f t="shared" ca="1" si="492"/>
        <v>#N/A</v>
      </c>
      <c r="DU515" s="198" cm="1">
        <f t="array" ref="DU515">IFERROR(MATCH(TRUE,INDEX($B$14:$B$117&gt;=DT515,0),0),"")</f>
        <v>1</v>
      </c>
      <c r="DV515" s="194">
        <f t="shared" ca="1" si="493"/>
        <v>3.2000000000000006E-3</v>
      </c>
      <c r="DY515" s="194">
        <f t="shared" si="494"/>
        <v>0</v>
      </c>
      <c r="DZ515" s="19" t="e">
        <f ca="1"/>
        <v>#N/A</v>
      </c>
      <c r="EA515" s="19" t="e">
        <f t="shared" ca="1" si="495"/>
        <v>#N/A</v>
      </c>
      <c r="ED515" s="198" cm="1">
        <f t="array" ref="ED515">IFERROR(MATCH(TRUE,INDEX($B$14:$B$117&gt;=EC515,0),0),"")</f>
        <v>1</v>
      </c>
      <c r="EE515" s="194">
        <f t="shared" ca="1" si="496"/>
        <v>3.2000000000000006E-3</v>
      </c>
      <c r="EH515" s="194">
        <f t="shared" si="497"/>
        <v>0</v>
      </c>
      <c r="EI515" s="19" t="e">
        <f ca="1"/>
        <v>#N/A</v>
      </c>
      <c r="EJ515" s="19" t="e">
        <f t="shared" ca="1" si="498"/>
        <v>#N/A</v>
      </c>
      <c r="EM515" s="198" cm="1">
        <f t="array" ref="EM515">IFERROR(MATCH(TRUE,INDEX($B$14:$B$117&gt;=EL515,0),0),"")</f>
        <v>1</v>
      </c>
      <c r="EN515" s="194">
        <f t="shared" ca="1" si="499"/>
        <v>3.2000000000000006E-3</v>
      </c>
      <c r="EQ515" s="194">
        <f t="shared" si="500"/>
        <v>0</v>
      </c>
      <c r="ER515" s="19" t="e">
        <f ca="1"/>
        <v>#N/A</v>
      </c>
      <c r="ES515" s="19" t="e">
        <f t="shared" ca="1" si="501"/>
        <v>#N/A</v>
      </c>
      <c r="EV515" s="198" cm="1">
        <f t="array" ref="EV515">IFERROR(MATCH(TRUE,INDEX($B$14:$B$117&gt;=EU515,0),0),"")</f>
        <v>1</v>
      </c>
      <c r="EW515" s="194">
        <f t="shared" ca="1" si="502"/>
        <v>3.2000000000000006E-3</v>
      </c>
      <c r="EZ515" s="194">
        <f t="shared" si="503"/>
        <v>0</v>
      </c>
      <c r="FA515" s="19" t="e">
        <f ca="1"/>
        <v>#N/A</v>
      </c>
      <c r="FB515" s="19" t="e">
        <f t="shared" ca="1" si="504"/>
        <v>#N/A</v>
      </c>
      <c r="FE515" s="198" cm="1">
        <f t="array" ref="FE515">IFERROR(MATCH(TRUE,INDEX($B$14:$B$117&gt;=FD515,0),0),"")</f>
        <v>1</v>
      </c>
      <c r="FF515" s="194">
        <f t="shared" ca="1" si="505"/>
        <v>3.2000000000000006E-3</v>
      </c>
      <c r="FI515" s="194">
        <f t="shared" si="506"/>
        <v>0</v>
      </c>
      <c r="FJ515" s="19" t="e">
        <f ca="1"/>
        <v>#N/A</v>
      </c>
      <c r="FK515" s="19" t="e">
        <f t="shared" ca="1" si="507"/>
        <v>#N/A</v>
      </c>
      <c r="FN515" s="198" cm="1">
        <f t="array" ref="FN515">IFERROR(MATCH(TRUE,INDEX($B$14:$B$117&gt;=FM515,0),0),"")</f>
        <v>1</v>
      </c>
      <c r="FO515" s="194">
        <f t="shared" ca="1" si="508"/>
        <v>3.2000000000000006E-3</v>
      </c>
      <c r="FR515" s="194">
        <f t="shared" si="509"/>
        <v>0</v>
      </c>
      <c r="FS515" s="19" t="e">
        <f ca="1"/>
        <v>#N/A</v>
      </c>
      <c r="FT515" s="19" t="e">
        <f t="shared" ca="1" si="510"/>
        <v>#N/A</v>
      </c>
      <c r="FW515" s="198" cm="1">
        <f t="array" ref="FW515">IFERROR(MATCH(TRUE,INDEX($B$14:$B$117&gt;=FV515,0),0),"")</f>
        <v>1</v>
      </c>
      <c r="FX515" s="194">
        <f t="shared" ca="1" si="511"/>
        <v>3.2000000000000006E-3</v>
      </c>
      <c r="GA515" s="194">
        <f t="shared" si="512"/>
        <v>0</v>
      </c>
      <c r="GB515" s="19" t="e">
        <f ca="1"/>
        <v>#N/A</v>
      </c>
      <c r="GC515" s="19" t="e">
        <f t="shared" ca="1" si="513"/>
        <v>#N/A</v>
      </c>
    </row>
    <row r="516" spans="8:185" x14ac:dyDescent="0.2">
      <c r="H516" s="198" cm="1">
        <f t="array" ref="H516">IFERROR(MATCH(TRUE,INDEX($B$14:$B$117&gt;=G516,0),0),"")</f>
        <v>1</v>
      </c>
      <c r="I516" s="194">
        <f t="shared" ca="1" si="458"/>
        <v>3.2000000000000006E-3</v>
      </c>
      <c r="L516" s="194">
        <f t="shared" si="514"/>
        <v>0</v>
      </c>
      <c r="M516" s="19">
        <f ca="1"/>
        <v>0</v>
      </c>
      <c r="N516" s="19">
        <f t="shared" ca="1" si="515"/>
        <v>0</v>
      </c>
      <c r="Q516" s="198" cm="1">
        <f t="array" ref="Q516">IFERROR(MATCH(TRUE,INDEX($B$14:$B$117&gt;=P516,0),0),"")</f>
        <v>1</v>
      </c>
      <c r="R516" s="194">
        <f t="shared" ca="1" si="459"/>
        <v>3.2000000000000006E-3</v>
      </c>
      <c r="U516" s="194">
        <f t="shared" si="516"/>
        <v>0</v>
      </c>
      <c r="V516" s="19">
        <f ca="1"/>
        <v>0</v>
      </c>
      <c r="W516" s="19">
        <f t="shared" ca="1" si="517"/>
        <v>0</v>
      </c>
      <c r="Z516" s="198" cm="1">
        <f t="array" ref="Z516">IFERROR(MATCH(TRUE,INDEX($B$14:$B$117&gt;=Y516,0),0),"")</f>
        <v>1</v>
      </c>
      <c r="AA516" s="194">
        <f t="shared" ca="1" si="460"/>
        <v>3.2000000000000006E-3</v>
      </c>
      <c r="AD516" s="194">
        <f t="shared" si="461"/>
        <v>0</v>
      </c>
      <c r="AE516" s="19">
        <f ca="1"/>
        <v>0</v>
      </c>
      <c r="AF516" s="19">
        <f t="shared" ca="1" si="462"/>
        <v>0</v>
      </c>
      <c r="AI516" s="198" cm="1">
        <f t="array" ref="AI516">IFERROR(MATCH(TRUE,INDEX($B$14:$B$117&gt;=AH516,0),0),"")</f>
        <v>1</v>
      </c>
      <c r="AJ516" s="194">
        <f t="shared" ca="1" si="463"/>
        <v>3.2000000000000006E-3</v>
      </c>
      <c r="AM516" s="194">
        <f t="shared" si="464"/>
        <v>0</v>
      </c>
      <c r="AN516" s="19">
        <f ca="1"/>
        <v>0</v>
      </c>
      <c r="AO516" s="19">
        <f t="shared" ca="1" si="465"/>
        <v>0</v>
      </c>
      <c r="AR516" s="198" cm="1">
        <f t="array" ref="AR516">IFERROR(MATCH(TRUE,INDEX($B$14:$B$117&gt;=AQ516,0),0),"")</f>
        <v>1</v>
      </c>
      <c r="AS516" s="194">
        <f t="shared" ca="1" si="466"/>
        <v>3.2000000000000006E-3</v>
      </c>
      <c r="AV516" s="194">
        <f t="shared" si="467"/>
        <v>0</v>
      </c>
      <c r="AW516" s="19">
        <f ca="1"/>
        <v>0</v>
      </c>
      <c r="AX516" s="19">
        <f t="shared" ca="1" si="468"/>
        <v>0</v>
      </c>
      <c r="BA516" s="198" cm="1">
        <f t="array" ref="BA516">IFERROR(MATCH(TRUE,INDEX($B$14:$B$117&gt;=AZ516,0),0),"")</f>
        <v>1</v>
      </c>
      <c r="BB516" s="194">
        <f t="shared" ca="1" si="469"/>
        <v>3.2000000000000006E-3</v>
      </c>
      <c r="BE516" s="194">
        <f t="shared" si="470"/>
        <v>0</v>
      </c>
      <c r="BF516" s="19">
        <f ca="1"/>
        <v>0</v>
      </c>
      <c r="BG516" s="19">
        <f t="shared" ca="1" si="471"/>
        <v>0</v>
      </c>
      <c r="BJ516" s="198" cm="1">
        <f t="array" ref="BJ516">IFERROR(MATCH(TRUE,INDEX($B$14:$B$117&gt;=BI516,0),0),"")</f>
        <v>1</v>
      </c>
      <c r="BK516" s="194">
        <f t="shared" ca="1" si="472"/>
        <v>3.2000000000000006E-3</v>
      </c>
      <c r="BN516" s="194">
        <f t="shared" si="473"/>
        <v>0</v>
      </c>
      <c r="BO516" s="19">
        <f ca="1"/>
        <v>0</v>
      </c>
      <c r="BP516" s="19">
        <f t="shared" ca="1" si="474"/>
        <v>0</v>
      </c>
      <c r="BS516" s="198" cm="1">
        <f t="array" ref="BS516">IFERROR(MATCH(TRUE,INDEX($B$14:$B$117&gt;=BR516,0),0),"")</f>
        <v>1</v>
      </c>
      <c r="BT516" s="194">
        <f t="shared" ca="1" si="475"/>
        <v>3.2000000000000006E-3</v>
      </c>
      <c r="BW516" s="194">
        <f t="shared" si="476"/>
        <v>0</v>
      </c>
      <c r="BX516" s="19">
        <f ca="1"/>
        <v>0</v>
      </c>
      <c r="BY516" s="19">
        <f t="shared" ca="1" si="477"/>
        <v>0</v>
      </c>
      <c r="CB516" s="198" cm="1">
        <f t="array" ref="CB516">IFERROR(MATCH(TRUE,INDEX($B$14:$B$117&gt;=CA516,0),0),"")</f>
        <v>1</v>
      </c>
      <c r="CC516" s="194">
        <f t="shared" ca="1" si="478"/>
        <v>3.2000000000000006E-3</v>
      </c>
      <c r="CF516" s="194">
        <f t="shared" si="479"/>
        <v>0</v>
      </c>
      <c r="CG516" s="19">
        <f ca="1"/>
        <v>0</v>
      </c>
      <c r="CH516" s="19">
        <f t="shared" ca="1" si="480"/>
        <v>0</v>
      </c>
      <c r="CK516" s="198" cm="1">
        <f t="array" ref="CK516">IFERROR(MATCH(TRUE,INDEX($B$14:$B$117&gt;=CJ516,0),0),"")</f>
        <v>1</v>
      </c>
      <c r="CL516" s="194">
        <f t="shared" ca="1" si="481"/>
        <v>3.2000000000000006E-3</v>
      </c>
      <c r="CO516" s="194">
        <f t="shared" si="482"/>
        <v>0</v>
      </c>
      <c r="CP516" s="19">
        <f ca="1"/>
        <v>0</v>
      </c>
      <c r="CQ516" s="19">
        <f t="shared" ca="1" si="483"/>
        <v>0</v>
      </c>
      <c r="CT516" s="198" cm="1">
        <f t="array" ref="CT516">IFERROR(MATCH(TRUE,INDEX($B$14:$B$117&gt;=CS516,0),0),"")</f>
        <v>1</v>
      </c>
      <c r="CU516" s="194">
        <f t="shared" ca="1" si="484"/>
        <v>3.2000000000000006E-3</v>
      </c>
      <c r="CX516" s="194">
        <f t="shared" si="485"/>
        <v>0</v>
      </c>
      <c r="CY516" s="19" t="e">
        <f ca="1"/>
        <v>#N/A</v>
      </c>
      <c r="CZ516" s="19" t="e">
        <f t="shared" ca="1" si="486"/>
        <v>#N/A</v>
      </c>
      <c r="DC516" s="198" cm="1">
        <f t="array" ref="DC516">IFERROR(MATCH(TRUE,INDEX($B$14:$B$117&gt;=DB516,0),0),"")</f>
        <v>1</v>
      </c>
      <c r="DD516" s="194">
        <f t="shared" ca="1" si="487"/>
        <v>3.2000000000000006E-3</v>
      </c>
      <c r="DG516" s="194">
        <f t="shared" si="488"/>
        <v>0</v>
      </c>
      <c r="DH516" s="19" t="e">
        <f ca="1"/>
        <v>#N/A</v>
      </c>
      <c r="DI516" s="19" t="e">
        <f t="shared" ca="1" si="489"/>
        <v>#N/A</v>
      </c>
      <c r="DL516" s="198" cm="1">
        <f t="array" ref="DL516">IFERROR(MATCH(TRUE,INDEX($B$14:$B$117&gt;=DK516,0),0),"")</f>
        <v>1</v>
      </c>
      <c r="DM516" s="194">
        <f t="shared" ca="1" si="490"/>
        <v>3.2000000000000006E-3</v>
      </c>
      <c r="DP516" s="194">
        <f t="shared" si="491"/>
        <v>0</v>
      </c>
      <c r="DQ516" s="19" t="e">
        <f ca="1"/>
        <v>#N/A</v>
      </c>
      <c r="DR516" s="19" t="e">
        <f t="shared" ca="1" si="492"/>
        <v>#N/A</v>
      </c>
      <c r="DU516" s="198" cm="1">
        <f t="array" ref="DU516">IFERROR(MATCH(TRUE,INDEX($B$14:$B$117&gt;=DT516,0),0),"")</f>
        <v>1</v>
      </c>
      <c r="DV516" s="194">
        <f t="shared" ca="1" si="493"/>
        <v>3.2000000000000006E-3</v>
      </c>
      <c r="DY516" s="194">
        <f t="shared" si="494"/>
        <v>0</v>
      </c>
      <c r="DZ516" s="19" t="e">
        <f ca="1"/>
        <v>#N/A</v>
      </c>
      <c r="EA516" s="19" t="e">
        <f t="shared" ca="1" si="495"/>
        <v>#N/A</v>
      </c>
      <c r="ED516" s="198" cm="1">
        <f t="array" ref="ED516">IFERROR(MATCH(TRUE,INDEX($B$14:$B$117&gt;=EC516,0),0),"")</f>
        <v>1</v>
      </c>
      <c r="EE516" s="194">
        <f t="shared" ca="1" si="496"/>
        <v>3.2000000000000006E-3</v>
      </c>
      <c r="EH516" s="194">
        <f t="shared" si="497"/>
        <v>0</v>
      </c>
      <c r="EI516" s="19" t="e">
        <f ca="1"/>
        <v>#N/A</v>
      </c>
      <c r="EJ516" s="19" t="e">
        <f t="shared" ca="1" si="498"/>
        <v>#N/A</v>
      </c>
      <c r="EM516" s="198" cm="1">
        <f t="array" ref="EM516">IFERROR(MATCH(TRUE,INDEX($B$14:$B$117&gt;=EL516,0),0),"")</f>
        <v>1</v>
      </c>
      <c r="EN516" s="194">
        <f t="shared" ca="1" si="499"/>
        <v>3.2000000000000006E-3</v>
      </c>
      <c r="EQ516" s="194">
        <f t="shared" si="500"/>
        <v>0</v>
      </c>
      <c r="ER516" s="19" t="e">
        <f ca="1"/>
        <v>#N/A</v>
      </c>
      <c r="ES516" s="19" t="e">
        <f t="shared" ca="1" si="501"/>
        <v>#N/A</v>
      </c>
      <c r="EV516" s="198" cm="1">
        <f t="array" ref="EV516">IFERROR(MATCH(TRUE,INDEX($B$14:$B$117&gt;=EU516,0),0),"")</f>
        <v>1</v>
      </c>
      <c r="EW516" s="194">
        <f t="shared" ca="1" si="502"/>
        <v>3.2000000000000006E-3</v>
      </c>
      <c r="EZ516" s="194">
        <f t="shared" si="503"/>
        <v>0</v>
      </c>
      <c r="FA516" s="19" t="e">
        <f ca="1"/>
        <v>#N/A</v>
      </c>
      <c r="FB516" s="19" t="e">
        <f t="shared" ca="1" si="504"/>
        <v>#N/A</v>
      </c>
      <c r="FE516" s="198" cm="1">
        <f t="array" ref="FE516">IFERROR(MATCH(TRUE,INDEX($B$14:$B$117&gt;=FD516,0),0),"")</f>
        <v>1</v>
      </c>
      <c r="FF516" s="194">
        <f t="shared" ca="1" si="505"/>
        <v>3.2000000000000006E-3</v>
      </c>
      <c r="FI516" s="194">
        <f t="shared" si="506"/>
        <v>0</v>
      </c>
      <c r="FJ516" s="19" t="e">
        <f ca="1"/>
        <v>#N/A</v>
      </c>
      <c r="FK516" s="19" t="e">
        <f t="shared" ca="1" si="507"/>
        <v>#N/A</v>
      </c>
      <c r="FN516" s="198" cm="1">
        <f t="array" ref="FN516">IFERROR(MATCH(TRUE,INDEX($B$14:$B$117&gt;=FM516,0),0),"")</f>
        <v>1</v>
      </c>
      <c r="FO516" s="194">
        <f t="shared" ca="1" si="508"/>
        <v>3.2000000000000006E-3</v>
      </c>
      <c r="FR516" s="194">
        <f t="shared" si="509"/>
        <v>0</v>
      </c>
      <c r="FS516" s="19" t="e">
        <f ca="1"/>
        <v>#N/A</v>
      </c>
      <c r="FT516" s="19" t="e">
        <f t="shared" ca="1" si="510"/>
        <v>#N/A</v>
      </c>
      <c r="FW516" s="198" cm="1">
        <f t="array" ref="FW516">IFERROR(MATCH(TRUE,INDEX($B$14:$B$117&gt;=FV516,0),0),"")</f>
        <v>1</v>
      </c>
      <c r="FX516" s="194">
        <f t="shared" ca="1" si="511"/>
        <v>3.2000000000000006E-3</v>
      </c>
      <c r="GA516" s="194">
        <f t="shared" si="512"/>
        <v>0</v>
      </c>
      <c r="GB516" s="19" t="e">
        <f ca="1"/>
        <v>#N/A</v>
      </c>
      <c r="GC516" s="19" t="e">
        <f t="shared" ca="1" si="513"/>
        <v>#N/A</v>
      </c>
    </row>
    <row r="517" spans="8:185" x14ac:dyDescent="0.2">
      <c r="H517" s="198" cm="1">
        <f t="array" ref="H517">IFERROR(MATCH(TRUE,INDEX($B$14:$B$117&gt;=G517,0),0),"")</f>
        <v>1</v>
      </c>
      <c r="I517" s="194">
        <f t="shared" ca="1" si="458"/>
        <v>3.2000000000000006E-3</v>
      </c>
      <c r="L517" s="194">
        <f t="shared" si="514"/>
        <v>0</v>
      </c>
      <c r="M517" s="19">
        <f ca="1"/>
        <v>0</v>
      </c>
      <c r="N517" s="19">
        <f t="shared" ca="1" si="515"/>
        <v>0</v>
      </c>
      <c r="Q517" s="198" cm="1">
        <f t="array" ref="Q517">IFERROR(MATCH(TRUE,INDEX($B$14:$B$117&gt;=P517,0),0),"")</f>
        <v>1</v>
      </c>
      <c r="R517" s="194">
        <f t="shared" ca="1" si="459"/>
        <v>3.2000000000000006E-3</v>
      </c>
      <c r="U517" s="194">
        <f t="shared" si="516"/>
        <v>0</v>
      </c>
      <c r="V517" s="19">
        <f ca="1"/>
        <v>0</v>
      </c>
      <c r="W517" s="19">
        <f t="shared" ca="1" si="517"/>
        <v>0</v>
      </c>
      <c r="Z517" s="198" cm="1">
        <f t="array" ref="Z517">IFERROR(MATCH(TRUE,INDEX($B$14:$B$117&gt;=Y517,0),0),"")</f>
        <v>1</v>
      </c>
      <c r="AA517" s="194">
        <f t="shared" ca="1" si="460"/>
        <v>3.2000000000000006E-3</v>
      </c>
      <c r="AD517" s="194">
        <f t="shared" si="461"/>
        <v>0</v>
      </c>
      <c r="AE517" s="19">
        <f ca="1"/>
        <v>0</v>
      </c>
      <c r="AF517" s="19">
        <f t="shared" ca="1" si="462"/>
        <v>0</v>
      </c>
      <c r="AI517" s="198" cm="1">
        <f t="array" ref="AI517">IFERROR(MATCH(TRUE,INDEX($B$14:$B$117&gt;=AH517,0),0),"")</f>
        <v>1</v>
      </c>
      <c r="AJ517" s="194">
        <f t="shared" ca="1" si="463"/>
        <v>3.2000000000000006E-3</v>
      </c>
      <c r="AM517" s="194">
        <f t="shared" si="464"/>
        <v>0</v>
      </c>
      <c r="AN517" s="19">
        <f ca="1"/>
        <v>0</v>
      </c>
      <c r="AO517" s="19">
        <f t="shared" ca="1" si="465"/>
        <v>0</v>
      </c>
      <c r="AR517" s="198" cm="1">
        <f t="array" ref="AR517">IFERROR(MATCH(TRUE,INDEX($B$14:$B$117&gt;=AQ517,0),0),"")</f>
        <v>1</v>
      </c>
      <c r="AS517" s="194">
        <f t="shared" ca="1" si="466"/>
        <v>3.2000000000000006E-3</v>
      </c>
      <c r="AV517" s="194">
        <f t="shared" si="467"/>
        <v>0</v>
      </c>
      <c r="AW517" s="19">
        <f ca="1"/>
        <v>0</v>
      </c>
      <c r="AX517" s="19">
        <f t="shared" ca="1" si="468"/>
        <v>0</v>
      </c>
      <c r="BA517" s="198" cm="1">
        <f t="array" ref="BA517">IFERROR(MATCH(TRUE,INDEX($B$14:$B$117&gt;=AZ517,0),0),"")</f>
        <v>1</v>
      </c>
      <c r="BB517" s="194">
        <f t="shared" ca="1" si="469"/>
        <v>3.2000000000000006E-3</v>
      </c>
      <c r="BE517" s="194">
        <f t="shared" si="470"/>
        <v>0</v>
      </c>
      <c r="BF517" s="19">
        <f ca="1"/>
        <v>0</v>
      </c>
      <c r="BG517" s="19">
        <f t="shared" ca="1" si="471"/>
        <v>0</v>
      </c>
      <c r="BJ517" s="198" cm="1">
        <f t="array" ref="BJ517">IFERROR(MATCH(TRUE,INDEX($B$14:$B$117&gt;=BI517,0),0),"")</f>
        <v>1</v>
      </c>
      <c r="BK517" s="194">
        <f t="shared" ca="1" si="472"/>
        <v>3.2000000000000006E-3</v>
      </c>
      <c r="BN517" s="194">
        <f t="shared" si="473"/>
        <v>0</v>
      </c>
      <c r="BO517" s="19">
        <f ca="1"/>
        <v>0</v>
      </c>
      <c r="BP517" s="19">
        <f t="shared" ca="1" si="474"/>
        <v>0</v>
      </c>
      <c r="BS517" s="198" cm="1">
        <f t="array" ref="BS517">IFERROR(MATCH(TRUE,INDEX($B$14:$B$117&gt;=BR517,0),0),"")</f>
        <v>1</v>
      </c>
      <c r="BT517" s="194">
        <f t="shared" ca="1" si="475"/>
        <v>3.2000000000000006E-3</v>
      </c>
      <c r="BW517" s="194">
        <f t="shared" si="476"/>
        <v>0</v>
      </c>
      <c r="BX517" s="19">
        <f ca="1"/>
        <v>0</v>
      </c>
      <c r="BY517" s="19">
        <f t="shared" ca="1" si="477"/>
        <v>0</v>
      </c>
      <c r="CB517" s="198" cm="1">
        <f t="array" ref="CB517">IFERROR(MATCH(TRUE,INDEX($B$14:$B$117&gt;=CA517,0),0),"")</f>
        <v>1</v>
      </c>
      <c r="CC517" s="194">
        <f t="shared" ca="1" si="478"/>
        <v>3.2000000000000006E-3</v>
      </c>
      <c r="CF517" s="194">
        <f t="shared" si="479"/>
        <v>0</v>
      </c>
      <c r="CG517" s="19">
        <f ca="1"/>
        <v>0</v>
      </c>
      <c r="CH517" s="19">
        <f t="shared" ca="1" si="480"/>
        <v>0</v>
      </c>
      <c r="CK517" s="198" cm="1">
        <f t="array" ref="CK517">IFERROR(MATCH(TRUE,INDEX($B$14:$B$117&gt;=CJ517,0),0),"")</f>
        <v>1</v>
      </c>
      <c r="CL517" s="194">
        <f t="shared" ca="1" si="481"/>
        <v>3.2000000000000006E-3</v>
      </c>
      <c r="CO517" s="194">
        <f t="shared" si="482"/>
        <v>0</v>
      </c>
      <c r="CP517" s="19">
        <f ca="1"/>
        <v>0</v>
      </c>
      <c r="CQ517" s="19">
        <f t="shared" ca="1" si="483"/>
        <v>0</v>
      </c>
      <c r="CT517" s="198" cm="1">
        <f t="array" ref="CT517">IFERROR(MATCH(TRUE,INDEX($B$14:$B$117&gt;=CS517,0),0),"")</f>
        <v>1</v>
      </c>
      <c r="CU517" s="194">
        <f t="shared" ca="1" si="484"/>
        <v>3.2000000000000006E-3</v>
      </c>
      <c r="CX517" s="194">
        <f t="shared" si="485"/>
        <v>0</v>
      </c>
      <c r="CY517" s="19" t="e">
        <f ca="1"/>
        <v>#N/A</v>
      </c>
      <c r="CZ517" s="19" t="e">
        <f t="shared" ca="1" si="486"/>
        <v>#N/A</v>
      </c>
      <c r="DC517" s="198" cm="1">
        <f t="array" ref="DC517">IFERROR(MATCH(TRUE,INDEX($B$14:$B$117&gt;=DB517,0),0),"")</f>
        <v>1</v>
      </c>
      <c r="DD517" s="194">
        <f t="shared" ca="1" si="487"/>
        <v>3.2000000000000006E-3</v>
      </c>
      <c r="DG517" s="194">
        <f t="shared" si="488"/>
        <v>0</v>
      </c>
      <c r="DH517" s="19" t="e">
        <f ca="1"/>
        <v>#N/A</v>
      </c>
      <c r="DI517" s="19" t="e">
        <f t="shared" ca="1" si="489"/>
        <v>#N/A</v>
      </c>
      <c r="DL517" s="198" cm="1">
        <f t="array" ref="DL517">IFERROR(MATCH(TRUE,INDEX($B$14:$B$117&gt;=DK517,0),0),"")</f>
        <v>1</v>
      </c>
      <c r="DM517" s="194">
        <f t="shared" ca="1" si="490"/>
        <v>3.2000000000000006E-3</v>
      </c>
      <c r="DP517" s="194">
        <f t="shared" si="491"/>
        <v>0</v>
      </c>
      <c r="DQ517" s="19" t="e">
        <f ca="1"/>
        <v>#N/A</v>
      </c>
      <c r="DR517" s="19" t="e">
        <f t="shared" ca="1" si="492"/>
        <v>#N/A</v>
      </c>
      <c r="DU517" s="198" cm="1">
        <f t="array" ref="DU517">IFERROR(MATCH(TRUE,INDEX($B$14:$B$117&gt;=DT517,0),0),"")</f>
        <v>1</v>
      </c>
      <c r="DV517" s="194">
        <f t="shared" ca="1" si="493"/>
        <v>3.2000000000000006E-3</v>
      </c>
      <c r="DY517" s="194">
        <f t="shared" si="494"/>
        <v>0</v>
      </c>
      <c r="DZ517" s="19" t="e">
        <f ca="1"/>
        <v>#N/A</v>
      </c>
      <c r="EA517" s="19" t="e">
        <f t="shared" ca="1" si="495"/>
        <v>#N/A</v>
      </c>
      <c r="ED517" s="198" cm="1">
        <f t="array" ref="ED517">IFERROR(MATCH(TRUE,INDEX($B$14:$B$117&gt;=EC517,0),0),"")</f>
        <v>1</v>
      </c>
      <c r="EE517" s="194">
        <f t="shared" ca="1" si="496"/>
        <v>3.2000000000000006E-3</v>
      </c>
      <c r="EH517" s="194">
        <f t="shared" si="497"/>
        <v>0</v>
      </c>
      <c r="EI517" s="19" t="e">
        <f ca="1"/>
        <v>#N/A</v>
      </c>
      <c r="EJ517" s="19" t="e">
        <f t="shared" ca="1" si="498"/>
        <v>#N/A</v>
      </c>
      <c r="EM517" s="198" cm="1">
        <f t="array" ref="EM517">IFERROR(MATCH(TRUE,INDEX($B$14:$B$117&gt;=EL517,0),0),"")</f>
        <v>1</v>
      </c>
      <c r="EN517" s="194">
        <f t="shared" ca="1" si="499"/>
        <v>3.2000000000000006E-3</v>
      </c>
      <c r="EQ517" s="194">
        <f t="shared" si="500"/>
        <v>0</v>
      </c>
      <c r="ER517" s="19" t="e">
        <f ca="1"/>
        <v>#N/A</v>
      </c>
      <c r="ES517" s="19" t="e">
        <f t="shared" ca="1" si="501"/>
        <v>#N/A</v>
      </c>
      <c r="EV517" s="198" cm="1">
        <f t="array" ref="EV517">IFERROR(MATCH(TRUE,INDEX($B$14:$B$117&gt;=EU517,0),0),"")</f>
        <v>1</v>
      </c>
      <c r="EW517" s="194">
        <f t="shared" ca="1" si="502"/>
        <v>3.2000000000000006E-3</v>
      </c>
      <c r="EZ517" s="194">
        <f t="shared" si="503"/>
        <v>0</v>
      </c>
      <c r="FA517" s="19" t="e">
        <f ca="1"/>
        <v>#N/A</v>
      </c>
      <c r="FB517" s="19" t="e">
        <f t="shared" ca="1" si="504"/>
        <v>#N/A</v>
      </c>
      <c r="FE517" s="198" cm="1">
        <f t="array" ref="FE517">IFERROR(MATCH(TRUE,INDEX($B$14:$B$117&gt;=FD517,0),0),"")</f>
        <v>1</v>
      </c>
      <c r="FF517" s="194">
        <f t="shared" ca="1" si="505"/>
        <v>3.2000000000000006E-3</v>
      </c>
      <c r="FI517" s="194">
        <f t="shared" si="506"/>
        <v>0</v>
      </c>
      <c r="FJ517" s="19" t="e">
        <f ca="1"/>
        <v>#N/A</v>
      </c>
      <c r="FK517" s="19" t="e">
        <f t="shared" ca="1" si="507"/>
        <v>#N/A</v>
      </c>
      <c r="FN517" s="198" cm="1">
        <f t="array" ref="FN517">IFERROR(MATCH(TRUE,INDEX($B$14:$B$117&gt;=FM517,0),0),"")</f>
        <v>1</v>
      </c>
      <c r="FO517" s="194">
        <f t="shared" ca="1" si="508"/>
        <v>3.2000000000000006E-3</v>
      </c>
      <c r="FR517" s="194">
        <f t="shared" si="509"/>
        <v>0</v>
      </c>
      <c r="FS517" s="19" t="e">
        <f ca="1"/>
        <v>#N/A</v>
      </c>
      <c r="FT517" s="19" t="e">
        <f t="shared" ca="1" si="510"/>
        <v>#N/A</v>
      </c>
      <c r="FW517" s="198" cm="1">
        <f t="array" ref="FW517">IFERROR(MATCH(TRUE,INDEX($B$14:$B$117&gt;=FV517,0),0),"")</f>
        <v>1</v>
      </c>
      <c r="FX517" s="194">
        <f t="shared" ca="1" si="511"/>
        <v>3.2000000000000006E-3</v>
      </c>
      <c r="GA517" s="194">
        <f t="shared" si="512"/>
        <v>0</v>
      </c>
      <c r="GB517" s="19" t="e">
        <f ca="1"/>
        <v>#N/A</v>
      </c>
      <c r="GC517" s="19" t="e">
        <f t="shared" ca="1" si="513"/>
        <v>#N/A</v>
      </c>
    </row>
    <row r="518" spans="8:185" x14ac:dyDescent="0.2">
      <c r="H518" s="198" cm="1">
        <f t="array" ref="H518">IFERROR(MATCH(TRUE,INDEX($B$14:$B$117&gt;=G518,0),0),"")</f>
        <v>1</v>
      </c>
      <c r="I518" s="194">
        <f t="shared" ca="1" si="458"/>
        <v>3.2000000000000006E-3</v>
      </c>
      <c r="L518" s="194">
        <f t="shared" si="514"/>
        <v>0</v>
      </c>
      <c r="M518" s="19">
        <f ca="1"/>
        <v>0</v>
      </c>
      <c r="N518" s="19">
        <f t="shared" ca="1" si="515"/>
        <v>0</v>
      </c>
      <c r="Q518" s="198" cm="1">
        <f t="array" ref="Q518">IFERROR(MATCH(TRUE,INDEX($B$14:$B$117&gt;=P518,0),0),"")</f>
        <v>1</v>
      </c>
      <c r="R518" s="194">
        <f t="shared" ca="1" si="459"/>
        <v>3.2000000000000006E-3</v>
      </c>
      <c r="U518" s="194">
        <f t="shared" si="516"/>
        <v>0</v>
      </c>
      <c r="V518" s="19">
        <f ca="1"/>
        <v>0</v>
      </c>
      <c r="W518" s="19">
        <f t="shared" ca="1" si="517"/>
        <v>0</v>
      </c>
      <c r="Z518" s="198" cm="1">
        <f t="array" ref="Z518">IFERROR(MATCH(TRUE,INDEX($B$14:$B$117&gt;=Y518,0),0),"")</f>
        <v>1</v>
      </c>
      <c r="AA518" s="194">
        <f t="shared" ca="1" si="460"/>
        <v>3.2000000000000006E-3</v>
      </c>
      <c r="AD518" s="194">
        <f t="shared" si="461"/>
        <v>0</v>
      </c>
      <c r="AE518" s="19">
        <f ca="1"/>
        <v>0</v>
      </c>
      <c r="AF518" s="19">
        <f t="shared" ca="1" si="462"/>
        <v>0</v>
      </c>
      <c r="AI518" s="198" cm="1">
        <f t="array" ref="AI518">IFERROR(MATCH(TRUE,INDEX($B$14:$B$117&gt;=AH518,0),0),"")</f>
        <v>1</v>
      </c>
      <c r="AJ518" s="194">
        <f t="shared" ca="1" si="463"/>
        <v>3.2000000000000006E-3</v>
      </c>
      <c r="AM518" s="194">
        <f t="shared" si="464"/>
        <v>0</v>
      </c>
      <c r="AN518" s="19">
        <f ca="1"/>
        <v>0</v>
      </c>
      <c r="AO518" s="19">
        <f t="shared" ca="1" si="465"/>
        <v>0</v>
      </c>
      <c r="AR518" s="198" cm="1">
        <f t="array" ref="AR518">IFERROR(MATCH(TRUE,INDEX($B$14:$B$117&gt;=AQ518,0),0),"")</f>
        <v>1</v>
      </c>
      <c r="AS518" s="194">
        <f t="shared" ca="1" si="466"/>
        <v>3.2000000000000006E-3</v>
      </c>
      <c r="AV518" s="194">
        <f t="shared" si="467"/>
        <v>0</v>
      </c>
      <c r="AW518" s="19">
        <f ca="1"/>
        <v>0</v>
      </c>
      <c r="AX518" s="19">
        <f t="shared" ca="1" si="468"/>
        <v>0</v>
      </c>
      <c r="BA518" s="198" cm="1">
        <f t="array" ref="BA518">IFERROR(MATCH(TRUE,INDEX($B$14:$B$117&gt;=AZ518,0),0),"")</f>
        <v>1</v>
      </c>
      <c r="BB518" s="194">
        <f t="shared" ca="1" si="469"/>
        <v>3.2000000000000006E-3</v>
      </c>
      <c r="BE518" s="194">
        <f t="shared" si="470"/>
        <v>0</v>
      </c>
      <c r="BF518" s="19">
        <f ca="1"/>
        <v>0</v>
      </c>
      <c r="BG518" s="19">
        <f t="shared" ca="1" si="471"/>
        <v>0</v>
      </c>
      <c r="BJ518" s="198" cm="1">
        <f t="array" ref="BJ518">IFERROR(MATCH(TRUE,INDEX($B$14:$B$117&gt;=BI518,0),0),"")</f>
        <v>1</v>
      </c>
      <c r="BK518" s="194">
        <f t="shared" ca="1" si="472"/>
        <v>3.2000000000000006E-3</v>
      </c>
      <c r="BN518" s="194">
        <f t="shared" si="473"/>
        <v>0</v>
      </c>
      <c r="BO518" s="19">
        <f ca="1"/>
        <v>0</v>
      </c>
      <c r="BP518" s="19">
        <f t="shared" ca="1" si="474"/>
        <v>0</v>
      </c>
      <c r="BS518" s="198" cm="1">
        <f t="array" ref="BS518">IFERROR(MATCH(TRUE,INDEX($B$14:$B$117&gt;=BR518,0),0),"")</f>
        <v>1</v>
      </c>
      <c r="BT518" s="194">
        <f t="shared" ca="1" si="475"/>
        <v>3.2000000000000006E-3</v>
      </c>
      <c r="BW518" s="194">
        <f t="shared" si="476"/>
        <v>0</v>
      </c>
      <c r="BX518" s="19">
        <f ca="1"/>
        <v>0</v>
      </c>
      <c r="BY518" s="19">
        <f t="shared" ca="1" si="477"/>
        <v>0</v>
      </c>
      <c r="CB518" s="198" cm="1">
        <f t="array" ref="CB518">IFERROR(MATCH(TRUE,INDEX($B$14:$B$117&gt;=CA518,0),0),"")</f>
        <v>1</v>
      </c>
      <c r="CC518" s="194">
        <f t="shared" ca="1" si="478"/>
        <v>3.2000000000000006E-3</v>
      </c>
      <c r="CF518" s="194">
        <f t="shared" si="479"/>
        <v>0</v>
      </c>
      <c r="CG518" s="19">
        <f ca="1"/>
        <v>0</v>
      </c>
      <c r="CH518" s="19">
        <f t="shared" ca="1" si="480"/>
        <v>0</v>
      </c>
      <c r="CK518" s="198" cm="1">
        <f t="array" ref="CK518">IFERROR(MATCH(TRUE,INDEX($B$14:$B$117&gt;=CJ518,0),0),"")</f>
        <v>1</v>
      </c>
      <c r="CL518" s="194">
        <f t="shared" ca="1" si="481"/>
        <v>3.2000000000000006E-3</v>
      </c>
      <c r="CO518" s="194">
        <f t="shared" si="482"/>
        <v>0</v>
      </c>
      <c r="CP518" s="19">
        <f ca="1"/>
        <v>0</v>
      </c>
      <c r="CQ518" s="19">
        <f t="shared" ca="1" si="483"/>
        <v>0</v>
      </c>
      <c r="CT518" s="198" cm="1">
        <f t="array" ref="CT518">IFERROR(MATCH(TRUE,INDEX($B$14:$B$117&gt;=CS518,0),0),"")</f>
        <v>1</v>
      </c>
      <c r="CU518" s="194">
        <f t="shared" ca="1" si="484"/>
        <v>3.2000000000000006E-3</v>
      </c>
      <c r="CX518" s="194">
        <f t="shared" si="485"/>
        <v>0</v>
      </c>
      <c r="CY518" s="19" t="e">
        <f ca="1"/>
        <v>#N/A</v>
      </c>
      <c r="CZ518" s="19" t="e">
        <f t="shared" ca="1" si="486"/>
        <v>#N/A</v>
      </c>
      <c r="DC518" s="198" cm="1">
        <f t="array" ref="DC518">IFERROR(MATCH(TRUE,INDEX($B$14:$B$117&gt;=DB518,0),0),"")</f>
        <v>1</v>
      </c>
      <c r="DD518" s="194">
        <f t="shared" ca="1" si="487"/>
        <v>3.2000000000000006E-3</v>
      </c>
      <c r="DG518" s="194">
        <f t="shared" si="488"/>
        <v>0</v>
      </c>
      <c r="DH518" s="19" t="e">
        <f ca="1"/>
        <v>#N/A</v>
      </c>
      <c r="DI518" s="19" t="e">
        <f t="shared" ca="1" si="489"/>
        <v>#N/A</v>
      </c>
      <c r="DL518" s="198" cm="1">
        <f t="array" ref="DL518">IFERROR(MATCH(TRUE,INDEX($B$14:$B$117&gt;=DK518,0),0),"")</f>
        <v>1</v>
      </c>
      <c r="DM518" s="194">
        <f t="shared" ca="1" si="490"/>
        <v>3.2000000000000006E-3</v>
      </c>
      <c r="DP518" s="194">
        <f t="shared" si="491"/>
        <v>0</v>
      </c>
      <c r="DQ518" s="19" t="e">
        <f ca="1"/>
        <v>#N/A</v>
      </c>
      <c r="DR518" s="19" t="e">
        <f t="shared" ca="1" si="492"/>
        <v>#N/A</v>
      </c>
      <c r="DU518" s="198" cm="1">
        <f t="array" ref="DU518">IFERROR(MATCH(TRUE,INDEX($B$14:$B$117&gt;=DT518,0),0),"")</f>
        <v>1</v>
      </c>
      <c r="DV518" s="194">
        <f t="shared" ca="1" si="493"/>
        <v>3.2000000000000006E-3</v>
      </c>
      <c r="DY518" s="194">
        <f t="shared" si="494"/>
        <v>0</v>
      </c>
      <c r="DZ518" s="19" t="e">
        <f ca="1"/>
        <v>#N/A</v>
      </c>
      <c r="EA518" s="19" t="e">
        <f t="shared" ca="1" si="495"/>
        <v>#N/A</v>
      </c>
      <c r="ED518" s="198" cm="1">
        <f t="array" ref="ED518">IFERROR(MATCH(TRUE,INDEX($B$14:$B$117&gt;=EC518,0),0),"")</f>
        <v>1</v>
      </c>
      <c r="EE518" s="194">
        <f t="shared" ca="1" si="496"/>
        <v>3.2000000000000006E-3</v>
      </c>
      <c r="EH518" s="194">
        <f t="shared" si="497"/>
        <v>0</v>
      </c>
      <c r="EI518" s="19" t="e">
        <f ca="1"/>
        <v>#N/A</v>
      </c>
      <c r="EJ518" s="19" t="e">
        <f t="shared" ca="1" si="498"/>
        <v>#N/A</v>
      </c>
      <c r="EM518" s="198" cm="1">
        <f t="array" ref="EM518">IFERROR(MATCH(TRUE,INDEX($B$14:$B$117&gt;=EL518,0),0),"")</f>
        <v>1</v>
      </c>
      <c r="EN518" s="194">
        <f t="shared" ca="1" si="499"/>
        <v>3.2000000000000006E-3</v>
      </c>
      <c r="EQ518" s="194">
        <f t="shared" si="500"/>
        <v>0</v>
      </c>
      <c r="ER518" s="19" t="e">
        <f ca="1"/>
        <v>#N/A</v>
      </c>
      <c r="ES518" s="19" t="e">
        <f t="shared" ca="1" si="501"/>
        <v>#N/A</v>
      </c>
      <c r="EV518" s="198" cm="1">
        <f t="array" ref="EV518">IFERROR(MATCH(TRUE,INDEX($B$14:$B$117&gt;=EU518,0),0),"")</f>
        <v>1</v>
      </c>
      <c r="EW518" s="194">
        <f t="shared" ca="1" si="502"/>
        <v>3.2000000000000006E-3</v>
      </c>
      <c r="EZ518" s="194">
        <f t="shared" si="503"/>
        <v>0</v>
      </c>
      <c r="FA518" s="19" t="e">
        <f ca="1"/>
        <v>#N/A</v>
      </c>
      <c r="FB518" s="19" t="e">
        <f t="shared" ca="1" si="504"/>
        <v>#N/A</v>
      </c>
      <c r="FE518" s="198" cm="1">
        <f t="array" ref="FE518">IFERROR(MATCH(TRUE,INDEX($B$14:$B$117&gt;=FD518,0),0),"")</f>
        <v>1</v>
      </c>
      <c r="FF518" s="194">
        <f t="shared" ca="1" si="505"/>
        <v>3.2000000000000006E-3</v>
      </c>
      <c r="FI518" s="194">
        <f t="shared" si="506"/>
        <v>0</v>
      </c>
      <c r="FJ518" s="19" t="e">
        <f ca="1"/>
        <v>#N/A</v>
      </c>
      <c r="FK518" s="19" t="e">
        <f t="shared" ca="1" si="507"/>
        <v>#N/A</v>
      </c>
      <c r="FN518" s="198" cm="1">
        <f t="array" ref="FN518">IFERROR(MATCH(TRUE,INDEX($B$14:$B$117&gt;=FM518,0),0),"")</f>
        <v>1</v>
      </c>
      <c r="FO518" s="194">
        <f t="shared" ca="1" si="508"/>
        <v>3.2000000000000006E-3</v>
      </c>
      <c r="FR518" s="194">
        <f t="shared" si="509"/>
        <v>0</v>
      </c>
      <c r="FS518" s="19" t="e">
        <f ca="1"/>
        <v>#N/A</v>
      </c>
      <c r="FT518" s="19" t="e">
        <f t="shared" ca="1" si="510"/>
        <v>#N/A</v>
      </c>
      <c r="FW518" s="198" cm="1">
        <f t="array" ref="FW518">IFERROR(MATCH(TRUE,INDEX($B$14:$B$117&gt;=FV518,0),0),"")</f>
        <v>1</v>
      </c>
      <c r="FX518" s="194">
        <f t="shared" ca="1" si="511"/>
        <v>3.2000000000000006E-3</v>
      </c>
      <c r="GA518" s="194">
        <f t="shared" si="512"/>
        <v>0</v>
      </c>
      <c r="GB518" s="19" t="e">
        <f ca="1"/>
        <v>#N/A</v>
      </c>
      <c r="GC518" s="19" t="e">
        <f t="shared" ca="1" si="513"/>
        <v>#N/A</v>
      </c>
    </row>
    <row r="519" spans="8:185" x14ac:dyDescent="0.2">
      <c r="H519" s="198" cm="1">
        <f t="array" ref="H519">IFERROR(MATCH(TRUE,INDEX($B$14:$B$117&gt;=G519,0),0),"")</f>
        <v>1</v>
      </c>
      <c r="I519" s="194">
        <f t="shared" ca="1" si="458"/>
        <v>3.2000000000000006E-3</v>
      </c>
      <c r="L519" s="194">
        <f t="shared" si="514"/>
        <v>0</v>
      </c>
      <c r="M519" s="19">
        <f ca="1"/>
        <v>0</v>
      </c>
      <c r="N519" s="19">
        <f t="shared" ca="1" si="515"/>
        <v>0</v>
      </c>
      <c r="Q519" s="198" cm="1">
        <f t="array" ref="Q519">IFERROR(MATCH(TRUE,INDEX($B$14:$B$117&gt;=P519,0),0),"")</f>
        <v>1</v>
      </c>
      <c r="R519" s="194">
        <f t="shared" ca="1" si="459"/>
        <v>3.2000000000000006E-3</v>
      </c>
      <c r="U519" s="194">
        <f t="shared" si="516"/>
        <v>0</v>
      </c>
      <c r="V519" s="19">
        <f ca="1"/>
        <v>0</v>
      </c>
      <c r="W519" s="19">
        <f t="shared" ca="1" si="517"/>
        <v>0</v>
      </c>
      <c r="Z519" s="198" cm="1">
        <f t="array" ref="Z519">IFERROR(MATCH(TRUE,INDEX($B$14:$B$117&gt;=Y519,0),0),"")</f>
        <v>1</v>
      </c>
      <c r="AA519" s="194">
        <f t="shared" ca="1" si="460"/>
        <v>3.2000000000000006E-3</v>
      </c>
      <c r="AD519" s="194">
        <f t="shared" si="461"/>
        <v>0</v>
      </c>
      <c r="AE519" s="19">
        <f ca="1"/>
        <v>0</v>
      </c>
      <c r="AF519" s="19">
        <f t="shared" ca="1" si="462"/>
        <v>0</v>
      </c>
      <c r="AI519" s="198" cm="1">
        <f t="array" ref="AI519">IFERROR(MATCH(TRUE,INDEX($B$14:$B$117&gt;=AH519,0),0),"")</f>
        <v>1</v>
      </c>
      <c r="AJ519" s="194">
        <f t="shared" ca="1" si="463"/>
        <v>3.2000000000000006E-3</v>
      </c>
      <c r="AM519" s="194">
        <f t="shared" si="464"/>
        <v>0</v>
      </c>
      <c r="AN519" s="19">
        <f ca="1"/>
        <v>0</v>
      </c>
      <c r="AO519" s="19">
        <f t="shared" ca="1" si="465"/>
        <v>0</v>
      </c>
      <c r="AR519" s="198" cm="1">
        <f t="array" ref="AR519">IFERROR(MATCH(TRUE,INDEX($B$14:$B$117&gt;=AQ519,0),0),"")</f>
        <v>1</v>
      </c>
      <c r="AS519" s="194">
        <f t="shared" ca="1" si="466"/>
        <v>3.2000000000000006E-3</v>
      </c>
      <c r="AV519" s="194">
        <f t="shared" si="467"/>
        <v>0</v>
      </c>
      <c r="AW519" s="19">
        <f ca="1"/>
        <v>0</v>
      </c>
      <c r="AX519" s="19">
        <f t="shared" ca="1" si="468"/>
        <v>0</v>
      </c>
      <c r="BA519" s="198" cm="1">
        <f t="array" ref="BA519">IFERROR(MATCH(TRUE,INDEX($B$14:$B$117&gt;=AZ519,0),0),"")</f>
        <v>1</v>
      </c>
      <c r="BB519" s="194">
        <f t="shared" ca="1" si="469"/>
        <v>3.2000000000000006E-3</v>
      </c>
      <c r="BE519" s="194">
        <f t="shared" si="470"/>
        <v>0</v>
      </c>
      <c r="BF519" s="19">
        <f ca="1"/>
        <v>0</v>
      </c>
      <c r="BG519" s="19">
        <f t="shared" ca="1" si="471"/>
        <v>0</v>
      </c>
      <c r="BJ519" s="198" cm="1">
        <f t="array" ref="BJ519">IFERROR(MATCH(TRUE,INDEX($B$14:$B$117&gt;=BI519,0),0),"")</f>
        <v>1</v>
      </c>
      <c r="BK519" s="194">
        <f t="shared" ca="1" si="472"/>
        <v>3.2000000000000006E-3</v>
      </c>
      <c r="BN519" s="194">
        <f t="shared" si="473"/>
        <v>0</v>
      </c>
      <c r="BO519" s="19">
        <f ca="1"/>
        <v>0</v>
      </c>
      <c r="BP519" s="19">
        <f t="shared" ca="1" si="474"/>
        <v>0</v>
      </c>
      <c r="BS519" s="198" cm="1">
        <f t="array" ref="BS519">IFERROR(MATCH(TRUE,INDEX($B$14:$B$117&gt;=BR519,0),0),"")</f>
        <v>1</v>
      </c>
      <c r="BT519" s="194">
        <f t="shared" ca="1" si="475"/>
        <v>3.2000000000000006E-3</v>
      </c>
      <c r="BW519" s="194">
        <f t="shared" si="476"/>
        <v>0</v>
      </c>
      <c r="BX519" s="19">
        <f ca="1"/>
        <v>0</v>
      </c>
      <c r="BY519" s="19">
        <f t="shared" ca="1" si="477"/>
        <v>0</v>
      </c>
      <c r="CB519" s="198" cm="1">
        <f t="array" ref="CB519">IFERROR(MATCH(TRUE,INDEX($B$14:$B$117&gt;=CA519,0),0),"")</f>
        <v>1</v>
      </c>
      <c r="CC519" s="194">
        <f t="shared" ca="1" si="478"/>
        <v>3.2000000000000006E-3</v>
      </c>
      <c r="CF519" s="194">
        <f t="shared" si="479"/>
        <v>0</v>
      </c>
      <c r="CG519" s="19">
        <f ca="1"/>
        <v>0</v>
      </c>
      <c r="CH519" s="19">
        <f t="shared" ca="1" si="480"/>
        <v>0</v>
      </c>
      <c r="CK519" s="198" cm="1">
        <f t="array" ref="CK519">IFERROR(MATCH(TRUE,INDEX($B$14:$B$117&gt;=CJ519,0),0),"")</f>
        <v>1</v>
      </c>
      <c r="CL519" s="194">
        <f t="shared" ca="1" si="481"/>
        <v>3.2000000000000006E-3</v>
      </c>
      <c r="CO519" s="194">
        <f t="shared" si="482"/>
        <v>0</v>
      </c>
      <c r="CP519" s="19">
        <f ca="1"/>
        <v>0</v>
      </c>
      <c r="CQ519" s="19">
        <f t="shared" ca="1" si="483"/>
        <v>0</v>
      </c>
      <c r="CT519" s="198" cm="1">
        <f t="array" ref="CT519">IFERROR(MATCH(TRUE,INDEX($B$14:$B$117&gt;=CS519,0),0),"")</f>
        <v>1</v>
      </c>
      <c r="CU519" s="194">
        <f t="shared" ca="1" si="484"/>
        <v>3.2000000000000006E-3</v>
      </c>
      <c r="CX519" s="194">
        <f t="shared" si="485"/>
        <v>0</v>
      </c>
      <c r="CY519" s="19" t="e">
        <f ca="1"/>
        <v>#N/A</v>
      </c>
      <c r="CZ519" s="19" t="e">
        <f t="shared" ca="1" si="486"/>
        <v>#N/A</v>
      </c>
      <c r="DC519" s="198" cm="1">
        <f t="array" ref="DC519">IFERROR(MATCH(TRUE,INDEX($B$14:$B$117&gt;=DB519,0),0),"")</f>
        <v>1</v>
      </c>
      <c r="DD519" s="194">
        <f t="shared" ca="1" si="487"/>
        <v>3.2000000000000006E-3</v>
      </c>
      <c r="DG519" s="194">
        <f t="shared" si="488"/>
        <v>0</v>
      </c>
      <c r="DH519" s="19" t="e">
        <f ca="1"/>
        <v>#N/A</v>
      </c>
      <c r="DI519" s="19" t="e">
        <f t="shared" ca="1" si="489"/>
        <v>#N/A</v>
      </c>
      <c r="DL519" s="198" cm="1">
        <f t="array" ref="DL519">IFERROR(MATCH(TRUE,INDEX($B$14:$B$117&gt;=DK519,0),0),"")</f>
        <v>1</v>
      </c>
      <c r="DM519" s="194">
        <f t="shared" ca="1" si="490"/>
        <v>3.2000000000000006E-3</v>
      </c>
      <c r="DP519" s="194">
        <f t="shared" si="491"/>
        <v>0</v>
      </c>
      <c r="DQ519" s="19" t="e">
        <f ca="1"/>
        <v>#N/A</v>
      </c>
      <c r="DR519" s="19" t="e">
        <f t="shared" ca="1" si="492"/>
        <v>#N/A</v>
      </c>
      <c r="DU519" s="198" cm="1">
        <f t="array" ref="DU519">IFERROR(MATCH(TRUE,INDEX($B$14:$B$117&gt;=DT519,0),0),"")</f>
        <v>1</v>
      </c>
      <c r="DV519" s="194">
        <f t="shared" ca="1" si="493"/>
        <v>3.2000000000000006E-3</v>
      </c>
      <c r="DY519" s="194">
        <f t="shared" si="494"/>
        <v>0</v>
      </c>
      <c r="DZ519" s="19" t="e">
        <f ca="1"/>
        <v>#N/A</v>
      </c>
      <c r="EA519" s="19" t="e">
        <f t="shared" ca="1" si="495"/>
        <v>#N/A</v>
      </c>
      <c r="ED519" s="198" cm="1">
        <f t="array" ref="ED519">IFERROR(MATCH(TRUE,INDEX($B$14:$B$117&gt;=EC519,0),0),"")</f>
        <v>1</v>
      </c>
      <c r="EE519" s="194">
        <f t="shared" ca="1" si="496"/>
        <v>3.2000000000000006E-3</v>
      </c>
      <c r="EH519" s="194">
        <f t="shared" si="497"/>
        <v>0</v>
      </c>
      <c r="EI519" s="19" t="e">
        <f ca="1"/>
        <v>#N/A</v>
      </c>
      <c r="EJ519" s="19" t="e">
        <f t="shared" ca="1" si="498"/>
        <v>#N/A</v>
      </c>
      <c r="EM519" s="198" cm="1">
        <f t="array" ref="EM519">IFERROR(MATCH(TRUE,INDEX($B$14:$B$117&gt;=EL519,0),0),"")</f>
        <v>1</v>
      </c>
      <c r="EN519" s="194">
        <f t="shared" ca="1" si="499"/>
        <v>3.2000000000000006E-3</v>
      </c>
      <c r="EQ519" s="194">
        <f t="shared" si="500"/>
        <v>0</v>
      </c>
      <c r="ER519" s="19" t="e">
        <f ca="1"/>
        <v>#N/A</v>
      </c>
      <c r="ES519" s="19" t="e">
        <f t="shared" ca="1" si="501"/>
        <v>#N/A</v>
      </c>
      <c r="EV519" s="198" cm="1">
        <f t="array" ref="EV519">IFERROR(MATCH(TRUE,INDEX($B$14:$B$117&gt;=EU519,0),0),"")</f>
        <v>1</v>
      </c>
      <c r="EW519" s="194">
        <f t="shared" ca="1" si="502"/>
        <v>3.2000000000000006E-3</v>
      </c>
      <c r="EZ519" s="194">
        <f t="shared" si="503"/>
        <v>0</v>
      </c>
      <c r="FA519" s="19" t="e">
        <f ca="1"/>
        <v>#N/A</v>
      </c>
      <c r="FB519" s="19" t="e">
        <f t="shared" ca="1" si="504"/>
        <v>#N/A</v>
      </c>
      <c r="FE519" s="198" cm="1">
        <f t="array" ref="FE519">IFERROR(MATCH(TRUE,INDEX($B$14:$B$117&gt;=FD519,0),0),"")</f>
        <v>1</v>
      </c>
      <c r="FF519" s="194">
        <f t="shared" ca="1" si="505"/>
        <v>3.2000000000000006E-3</v>
      </c>
      <c r="FI519" s="194">
        <f t="shared" si="506"/>
        <v>0</v>
      </c>
      <c r="FJ519" s="19" t="e">
        <f ca="1"/>
        <v>#N/A</v>
      </c>
      <c r="FK519" s="19" t="e">
        <f t="shared" ca="1" si="507"/>
        <v>#N/A</v>
      </c>
      <c r="FN519" s="198" cm="1">
        <f t="array" ref="FN519">IFERROR(MATCH(TRUE,INDEX($B$14:$B$117&gt;=FM519,0),0),"")</f>
        <v>1</v>
      </c>
      <c r="FO519" s="194">
        <f t="shared" ca="1" si="508"/>
        <v>3.2000000000000006E-3</v>
      </c>
      <c r="FR519" s="194">
        <f t="shared" si="509"/>
        <v>0</v>
      </c>
      <c r="FS519" s="19" t="e">
        <f ca="1"/>
        <v>#N/A</v>
      </c>
      <c r="FT519" s="19" t="e">
        <f t="shared" ca="1" si="510"/>
        <v>#N/A</v>
      </c>
      <c r="FW519" s="198" cm="1">
        <f t="array" ref="FW519">IFERROR(MATCH(TRUE,INDEX($B$14:$B$117&gt;=FV519,0),0),"")</f>
        <v>1</v>
      </c>
      <c r="FX519" s="194">
        <f t="shared" ca="1" si="511"/>
        <v>3.2000000000000006E-3</v>
      </c>
      <c r="GA519" s="194">
        <f t="shared" si="512"/>
        <v>0</v>
      </c>
      <c r="GB519" s="19" t="e">
        <f ca="1"/>
        <v>#N/A</v>
      </c>
      <c r="GC519" s="19" t="e">
        <f t="shared" ca="1" si="513"/>
        <v>#N/A</v>
      </c>
    </row>
    <row r="520" spans="8:185" x14ac:dyDescent="0.2">
      <c r="H520" s="198" cm="1">
        <f t="array" ref="H520">IFERROR(MATCH(TRUE,INDEX($B$14:$B$117&gt;=G520,0),0),"")</f>
        <v>1</v>
      </c>
      <c r="I520" s="194">
        <f t="shared" ca="1" si="458"/>
        <v>3.2000000000000006E-3</v>
      </c>
      <c r="L520" s="194">
        <f t="shared" si="514"/>
        <v>0</v>
      </c>
      <c r="M520" s="19">
        <f ca="1"/>
        <v>0</v>
      </c>
      <c r="N520" s="19">
        <f t="shared" ca="1" si="515"/>
        <v>0</v>
      </c>
      <c r="Q520" s="198" cm="1">
        <f t="array" ref="Q520">IFERROR(MATCH(TRUE,INDEX($B$14:$B$117&gt;=P520,0),0),"")</f>
        <v>1</v>
      </c>
      <c r="R520" s="194">
        <f t="shared" ca="1" si="459"/>
        <v>3.2000000000000006E-3</v>
      </c>
      <c r="U520" s="194">
        <f t="shared" si="516"/>
        <v>0</v>
      </c>
      <c r="V520" s="19">
        <f ca="1"/>
        <v>0</v>
      </c>
      <c r="W520" s="19">
        <f t="shared" ca="1" si="517"/>
        <v>0</v>
      </c>
      <c r="Z520" s="198" cm="1">
        <f t="array" ref="Z520">IFERROR(MATCH(TRUE,INDEX($B$14:$B$117&gt;=Y520,0),0),"")</f>
        <v>1</v>
      </c>
      <c r="AA520" s="194">
        <f t="shared" ca="1" si="460"/>
        <v>3.2000000000000006E-3</v>
      </c>
      <c r="AD520" s="194">
        <f t="shared" si="461"/>
        <v>0</v>
      </c>
      <c r="AE520" s="19">
        <f ca="1"/>
        <v>0</v>
      </c>
      <c r="AF520" s="19">
        <f t="shared" ca="1" si="462"/>
        <v>0</v>
      </c>
      <c r="AI520" s="198" cm="1">
        <f t="array" ref="AI520">IFERROR(MATCH(TRUE,INDEX($B$14:$B$117&gt;=AH520,0),0),"")</f>
        <v>1</v>
      </c>
      <c r="AJ520" s="194">
        <f t="shared" ca="1" si="463"/>
        <v>3.2000000000000006E-3</v>
      </c>
      <c r="AM520" s="194">
        <f t="shared" si="464"/>
        <v>0</v>
      </c>
      <c r="AN520" s="19">
        <f ca="1"/>
        <v>0</v>
      </c>
      <c r="AO520" s="19">
        <f t="shared" ca="1" si="465"/>
        <v>0</v>
      </c>
      <c r="AR520" s="198" cm="1">
        <f t="array" ref="AR520">IFERROR(MATCH(TRUE,INDEX($B$14:$B$117&gt;=AQ520,0),0),"")</f>
        <v>1</v>
      </c>
      <c r="AS520" s="194">
        <f t="shared" ca="1" si="466"/>
        <v>3.2000000000000006E-3</v>
      </c>
      <c r="AV520" s="194">
        <f t="shared" si="467"/>
        <v>0</v>
      </c>
      <c r="AW520" s="19">
        <f ca="1"/>
        <v>0</v>
      </c>
      <c r="AX520" s="19">
        <f t="shared" ca="1" si="468"/>
        <v>0</v>
      </c>
      <c r="BA520" s="198" cm="1">
        <f t="array" ref="BA520">IFERROR(MATCH(TRUE,INDEX($B$14:$B$117&gt;=AZ520,0),0),"")</f>
        <v>1</v>
      </c>
      <c r="BB520" s="194">
        <f t="shared" ca="1" si="469"/>
        <v>3.2000000000000006E-3</v>
      </c>
      <c r="BE520" s="194">
        <f t="shared" si="470"/>
        <v>0</v>
      </c>
      <c r="BF520" s="19">
        <f ca="1"/>
        <v>0</v>
      </c>
      <c r="BG520" s="19">
        <f t="shared" ca="1" si="471"/>
        <v>0</v>
      </c>
      <c r="BJ520" s="198" cm="1">
        <f t="array" ref="BJ520">IFERROR(MATCH(TRUE,INDEX($B$14:$B$117&gt;=BI520,0),0),"")</f>
        <v>1</v>
      </c>
      <c r="BK520" s="194">
        <f t="shared" ca="1" si="472"/>
        <v>3.2000000000000006E-3</v>
      </c>
      <c r="BN520" s="194">
        <f t="shared" si="473"/>
        <v>0</v>
      </c>
      <c r="BO520" s="19">
        <f ca="1"/>
        <v>0</v>
      </c>
      <c r="BP520" s="19">
        <f t="shared" ca="1" si="474"/>
        <v>0</v>
      </c>
      <c r="BS520" s="198" cm="1">
        <f t="array" ref="BS520">IFERROR(MATCH(TRUE,INDEX($B$14:$B$117&gt;=BR520,0),0),"")</f>
        <v>1</v>
      </c>
      <c r="BT520" s="194">
        <f t="shared" ca="1" si="475"/>
        <v>3.2000000000000006E-3</v>
      </c>
      <c r="BW520" s="194">
        <f t="shared" si="476"/>
        <v>0</v>
      </c>
      <c r="BX520" s="19">
        <f ca="1"/>
        <v>0</v>
      </c>
      <c r="BY520" s="19">
        <f t="shared" ca="1" si="477"/>
        <v>0</v>
      </c>
      <c r="CB520" s="198" cm="1">
        <f t="array" ref="CB520">IFERROR(MATCH(TRUE,INDEX($B$14:$B$117&gt;=CA520,0),0),"")</f>
        <v>1</v>
      </c>
      <c r="CC520" s="194">
        <f t="shared" ca="1" si="478"/>
        <v>3.2000000000000006E-3</v>
      </c>
      <c r="CF520" s="194">
        <f t="shared" si="479"/>
        <v>0</v>
      </c>
      <c r="CG520" s="19">
        <f ca="1"/>
        <v>0</v>
      </c>
      <c r="CH520" s="19">
        <f t="shared" ca="1" si="480"/>
        <v>0</v>
      </c>
      <c r="CK520" s="198" cm="1">
        <f t="array" ref="CK520">IFERROR(MATCH(TRUE,INDEX($B$14:$B$117&gt;=CJ520,0),0),"")</f>
        <v>1</v>
      </c>
      <c r="CL520" s="194">
        <f t="shared" ca="1" si="481"/>
        <v>3.2000000000000006E-3</v>
      </c>
      <c r="CO520" s="194">
        <f t="shared" si="482"/>
        <v>0</v>
      </c>
      <c r="CP520" s="19">
        <f ca="1"/>
        <v>0</v>
      </c>
      <c r="CQ520" s="19">
        <f t="shared" ca="1" si="483"/>
        <v>0</v>
      </c>
      <c r="CT520" s="198" cm="1">
        <f t="array" ref="CT520">IFERROR(MATCH(TRUE,INDEX($B$14:$B$117&gt;=CS520,0),0),"")</f>
        <v>1</v>
      </c>
      <c r="CU520" s="194">
        <f t="shared" ca="1" si="484"/>
        <v>3.2000000000000006E-3</v>
      </c>
      <c r="CX520" s="194">
        <f t="shared" si="485"/>
        <v>0</v>
      </c>
      <c r="CY520" s="19" t="e">
        <f ca="1"/>
        <v>#N/A</v>
      </c>
      <c r="CZ520" s="19" t="e">
        <f t="shared" ca="1" si="486"/>
        <v>#N/A</v>
      </c>
      <c r="DC520" s="198" cm="1">
        <f t="array" ref="DC520">IFERROR(MATCH(TRUE,INDEX($B$14:$B$117&gt;=DB520,0),0),"")</f>
        <v>1</v>
      </c>
      <c r="DD520" s="194">
        <f t="shared" ca="1" si="487"/>
        <v>3.2000000000000006E-3</v>
      </c>
      <c r="DG520" s="194">
        <f t="shared" si="488"/>
        <v>0</v>
      </c>
      <c r="DH520" s="19" t="e">
        <f ca="1"/>
        <v>#N/A</v>
      </c>
      <c r="DI520" s="19" t="e">
        <f t="shared" ca="1" si="489"/>
        <v>#N/A</v>
      </c>
      <c r="DL520" s="198" cm="1">
        <f t="array" ref="DL520">IFERROR(MATCH(TRUE,INDEX($B$14:$B$117&gt;=DK520,0),0),"")</f>
        <v>1</v>
      </c>
      <c r="DM520" s="194">
        <f t="shared" ca="1" si="490"/>
        <v>3.2000000000000006E-3</v>
      </c>
      <c r="DP520" s="194">
        <f t="shared" si="491"/>
        <v>0</v>
      </c>
      <c r="DQ520" s="19" t="e">
        <f ca="1"/>
        <v>#N/A</v>
      </c>
      <c r="DR520" s="19" t="e">
        <f t="shared" ca="1" si="492"/>
        <v>#N/A</v>
      </c>
      <c r="DU520" s="198" cm="1">
        <f t="array" ref="DU520">IFERROR(MATCH(TRUE,INDEX($B$14:$B$117&gt;=DT520,0),0),"")</f>
        <v>1</v>
      </c>
      <c r="DV520" s="194">
        <f t="shared" ca="1" si="493"/>
        <v>3.2000000000000006E-3</v>
      </c>
      <c r="DY520" s="194">
        <f t="shared" si="494"/>
        <v>0</v>
      </c>
      <c r="DZ520" s="19" t="e">
        <f ca="1"/>
        <v>#N/A</v>
      </c>
      <c r="EA520" s="19" t="e">
        <f t="shared" ca="1" si="495"/>
        <v>#N/A</v>
      </c>
      <c r="ED520" s="198" cm="1">
        <f t="array" ref="ED520">IFERROR(MATCH(TRUE,INDEX($B$14:$B$117&gt;=EC520,0),0),"")</f>
        <v>1</v>
      </c>
      <c r="EE520" s="194">
        <f t="shared" ca="1" si="496"/>
        <v>3.2000000000000006E-3</v>
      </c>
      <c r="EH520" s="194">
        <f t="shared" si="497"/>
        <v>0</v>
      </c>
      <c r="EI520" s="19" t="e">
        <f ca="1"/>
        <v>#N/A</v>
      </c>
      <c r="EJ520" s="19" t="e">
        <f t="shared" ca="1" si="498"/>
        <v>#N/A</v>
      </c>
      <c r="EM520" s="198" cm="1">
        <f t="array" ref="EM520">IFERROR(MATCH(TRUE,INDEX($B$14:$B$117&gt;=EL520,0),0),"")</f>
        <v>1</v>
      </c>
      <c r="EN520" s="194">
        <f t="shared" ca="1" si="499"/>
        <v>3.2000000000000006E-3</v>
      </c>
      <c r="EQ520" s="194">
        <f t="shared" si="500"/>
        <v>0</v>
      </c>
      <c r="ER520" s="19" t="e">
        <f ca="1"/>
        <v>#N/A</v>
      </c>
      <c r="ES520" s="19" t="e">
        <f t="shared" ca="1" si="501"/>
        <v>#N/A</v>
      </c>
      <c r="EV520" s="198" cm="1">
        <f t="array" ref="EV520">IFERROR(MATCH(TRUE,INDEX($B$14:$B$117&gt;=EU520,0),0),"")</f>
        <v>1</v>
      </c>
      <c r="EW520" s="194">
        <f t="shared" ca="1" si="502"/>
        <v>3.2000000000000006E-3</v>
      </c>
      <c r="EZ520" s="194">
        <f t="shared" si="503"/>
        <v>0</v>
      </c>
      <c r="FA520" s="19" t="e">
        <f ca="1"/>
        <v>#N/A</v>
      </c>
      <c r="FB520" s="19" t="e">
        <f t="shared" ca="1" si="504"/>
        <v>#N/A</v>
      </c>
      <c r="FE520" s="198" cm="1">
        <f t="array" ref="FE520">IFERROR(MATCH(TRUE,INDEX($B$14:$B$117&gt;=FD520,0),0),"")</f>
        <v>1</v>
      </c>
      <c r="FF520" s="194">
        <f t="shared" ca="1" si="505"/>
        <v>3.2000000000000006E-3</v>
      </c>
      <c r="FI520" s="194">
        <f t="shared" si="506"/>
        <v>0</v>
      </c>
      <c r="FJ520" s="19" t="e">
        <f ca="1"/>
        <v>#N/A</v>
      </c>
      <c r="FK520" s="19" t="e">
        <f t="shared" ca="1" si="507"/>
        <v>#N/A</v>
      </c>
      <c r="FN520" s="198" cm="1">
        <f t="array" ref="FN520">IFERROR(MATCH(TRUE,INDEX($B$14:$B$117&gt;=FM520,0),0),"")</f>
        <v>1</v>
      </c>
      <c r="FO520" s="194">
        <f t="shared" ca="1" si="508"/>
        <v>3.2000000000000006E-3</v>
      </c>
      <c r="FR520" s="194">
        <f t="shared" si="509"/>
        <v>0</v>
      </c>
      <c r="FS520" s="19" t="e">
        <f ca="1"/>
        <v>#N/A</v>
      </c>
      <c r="FT520" s="19" t="e">
        <f t="shared" ca="1" si="510"/>
        <v>#N/A</v>
      </c>
      <c r="FW520" s="198" cm="1">
        <f t="array" ref="FW520">IFERROR(MATCH(TRUE,INDEX($B$14:$B$117&gt;=FV520,0),0),"")</f>
        <v>1</v>
      </c>
      <c r="FX520" s="194">
        <f t="shared" ca="1" si="511"/>
        <v>3.2000000000000006E-3</v>
      </c>
      <c r="GA520" s="194">
        <f t="shared" si="512"/>
        <v>0</v>
      </c>
      <c r="GB520" s="19" t="e">
        <f ca="1"/>
        <v>#N/A</v>
      </c>
      <c r="GC520" s="19" t="e">
        <f t="shared" ca="1" si="513"/>
        <v>#N/A</v>
      </c>
    </row>
    <row r="521" spans="8:185" x14ac:dyDescent="0.2">
      <c r="H521" s="198" cm="1">
        <f t="array" ref="H521">IFERROR(MATCH(TRUE,INDEX($B$14:$B$117&gt;=G521,0),0),"")</f>
        <v>1</v>
      </c>
      <c r="I521" s="194">
        <f t="shared" ca="1" si="458"/>
        <v>3.2000000000000006E-3</v>
      </c>
      <c r="L521" s="194">
        <f t="shared" si="514"/>
        <v>0</v>
      </c>
      <c r="M521" s="19">
        <f ca="1"/>
        <v>0</v>
      </c>
      <c r="N521" s="19">
        <f t="shared" ca="1" si="515"/>
        <v>0</v>
      </c>
      <c r="Q521" s="198" cm="1">
        <f t="array" ref="Q521">IFERROR(MATCH(TRUE,INDEX($B$14:$B$117&gt;=P521,0),0),"")</f>
        <v>1</v>
      </c>
      <c r="R521" s="194">
        <f t="shared" ca="1" si="459"/>
        <v>3.2000000000000006E-3</v>
      </c>
      <c r="U521" s="194">
        <f t="shared" si="516"/>
        <v>0</v>
      </c>
      <c r="V521" s="19">
        <f ca="1"/>
        <v>0</v>
      </c>
      <c r="W521" s="19">
        <f t="shared" ca="1" si="517"/>
        <v>0</v>
      </c>
      <c r="Z521" s="198" cm="1">
        <f t="array" ref="Z521">IFERROR(MATCH(TRUE,INDEX($B$14:$B$117&gt;=Y521,0),0),"")</f>
        <v>1</v>
      </c>
      <c r="AA521" s="194">
        <f t="shared" ca="1" si="460"/>
        <v>3.2000000000000006E-3</v>
      </c>
      <c r="AD521" s="194">
        <f t="shared" si="461"/>
        <v>0</v>
      </c>
      <c r="AE521" s="19">
        <f ca="1"/>
        <v>0</v>
      </c>
      <c r="AF521" s="19">
        <f t="shared" ca="1" si="462"/>
        <v>0</v>
      </c>
      <c r="AI521" s="198" cm="1">
        <f t="array" ref="AI521">IFERROR(MATCH(TRUE,INDEX($B$14:$B$117&gt;=AH521,0),0),"")</f>
        <v>1</v>
      </c>
      <c r="AJ521" s="194">
        <f t="shared" ca="1" si="463"/>
        <v>3.2000000000000006E-3</v>
      </c>
      <c r="AM521" s="194">
        <f t="shared" si="464"/>
        <v>0</v>
      </c>
      <c r="AN521" s="19">
        <f ca="1"/>
        <v>0</v>
      </c>
      <c r="AO521" s="19">
        <f t="shared" ca="1" si="465"/>
        <v>0</v>
      </c>
      <c r="AR521" s="198" cm="1">
        <f t="array" ref="AR521">IFERROR(MATCH(TRUE,INDEX($B$14:$B$117&gt;=AQ521,0),0),"")</f>
        <v>1</v>
      </c>
      <c r="AS521" s="194">
        <f t="shared" ca="1" si="466"/>
        <v>3.2000000000000006E-3</v>
      </c>
      <c r="AV521" s="194">
        <f t="shared" si="467"/>
        <v>0</v>
      </c>
      <c r="AW521" s="19">
        <f ca="1"/>
        <v>0</v>
      </c>
      <c r="AX521" s="19">
        <f t="shared" ca="1" si="468"/>
        <v>0</v>
      </c>
      <c r="BA521" s="198" cm="1">
        <f t="array" ref="BA521">IFERROR(MATCH(TRUE,INDEX($B$14:$B$117&gt;=AZ521,0),0),"")</f>
        <v>1</v>
      </c>
      <c r="BB521" s="194">
        <f t="shared" ca="1" si="469"/>
        <v>3.2000000000000006E-3</v>
      </c>
      <c r="BE521" s="194">
        <f t="shared" si="470"/>
        <v>0</v>
      </c>
      <c r="BF521" s="19">
        <f ca="1"/>
        <v>0</v>
      </c>
      <c r="BG521" s="19">
        <f t="shared" ca="1" si="471"/>
        <v>0</v>
      </c>
      <c r="BJ521" s="198" cm="1">
        <f t="array" ref="BJ521">IFERROR(MATCH(TRUE,INDEX($B$14:$B$117&gt;=BI521,0),0),"")</f>
        <v>1</v>
      </c>
      <c r="BK521" s="194">
        <f t="shared" ca="1" si="472"/>
        <v>3.2000000000000006E-3</v>
      </c>
      <c r="BN521" s="194">
        <f t="shared" si="473"/>
        <v>0</v>
      </c>
      <c r="BO521" s="19">
        <f ca="1"/>
        <v>0</v>
      </c>
      <c r="BP521" s="19">
        <f t="shared" ca="1" si="474"/>
        <v>0</v>
      </c>
      <c r="BS521" s="198" cm="1">
        <f t="array" ref="BS521">IFERROR(MATCH(TRUE,INDEX($B$14:$B$117&gt;=BR521,0),0),"")</f>
        <v>1</v>
      </c>
      <c r="BT521" s="194">
        <f t="shared" ca="1" si="475"/>
        <v>3.2000000000000006E-3</v>
      </c>
      <c r="BW521" s="194">
        <f t="shared" si="476"/>
        <v>0</v>
      </c>
      <c r="BX521" s="19">
        <f ca="1"/>
        <v>0</v>
      </c>
      <c r="BY521" s="19">
        <f t="shared" ca="1" si="477"/>
        <v>0</v>
      </c>
      <c r="CB521" s="198" cm="1">
        <f t="array" ref="CB521">IFERROR(MATCH(TRUE,INDEX($B$14:$B$117&gt;=CA521,0),0),"")</f>
        <v>1</v>
      </c>
      <c r="CC521" s="194">
        <f t="shared" ca="1" si="478"/>
        <v>3.2000000000000006E-3</v>
      </c>
      <c r="CF521" s="194">
        <f t="shared" si="479"/>
        <v>0</v>
      </c>
      <c r="CG521" s="19">
        <f ca="1"/>
        <v>0</v>
      </c>
      <c r="CH521" s="19">
        <f t="shared" ca="1" si="480"/>
        <v>0</v>
      </c>
      <c r="CK521" s="198" cm="1">
        <f t="array" ref="CK521">IFERROR(MATCH(TRUE,INDEX($B$14:$B$117&gt;=CJ521,0),0),"")</f>
        <v>1</v>
      </c>
      <c r="CL521" s="194">
        <f t="shared" ca="1" si="481"/>
        <v>3.2000000000000006E-3</v>
      </c>
      <c r="CO521" s="194">
        <f t="shared" si="482"/>
        <v>0</v>
      </c>
      <c r="CP521" s="19">
        <f ca="1"/>
        <v>0</v>
      </c>
      <c r="CQ521" s="19">
        <f t="shared" ca="1" si="483"/>
        <v>0</v>
      </c>
      <c r="CT521" s="198" cm="1">
        <f t="array" ref="CT521">IFERROR(MATCH(TRUE,INDEX($B$14:$B$117&gt;=CS521,0),0),"")</f>
        <v>1</v>
      </c>
      <c r="CU521" s="194">
        <f t="shared" ca="1" si="484"/>
        <v>3.2000000000000006E-3</v>
      </c>
      <c r="CX521" s="194">
        <f t="shared" si="485"/>
        <v>0</v>
      </c>
      <c r="CY521" s="19" t="e">
        <f ca="1"/>
        <v>#N/A</v>
      </c>
      <c r="CZ521" s="19" t="e">
        <f t="shared" ca="1" si="486"/>
        <v>#N/A</v>
      </c>
      <c r="DC521" s="198" cm="1">
        <f t="array" ref="DC521">IFERROR(MATCH(TRUE,INDEX($B$14:$B$117&gt;=DB521,0),0),"")</f>
        <v>1</v>
      </c>
      <c r="DD521" s="194">
        <f t="shared" ca="1" si="487"/>
        <v>3.2000000000000006E-3</v>
      </c>
      <c r="DG521" s="194">
        <f t="shared" si="488"/>
        <v>0</v>
      </c>
      <c r="DH521" s="19" t="e">
        <f ca="1"/>
        <v>#N/A</v>
      </c>
      <c r="DI521" s="19" t="e">
        <f t="shared" ca="1" si="489"/>
        <v>#N/A</v>
      </c>
      <c r="DL521" s="198" cm="1">
        <f t="array" ref="DL521">IFERROR(MATCH(TRUE,INDEX($B$14:$B$117&gt;=DK521,0),0),"")</f>
        <v>1</v>
      </c>
      <c r="DM521" s="194">
        <f t="shared" ca="1" si="490"/>
        <v>3.2000000000000006E-3</v>
      </c>
      <c r="DP521" s="194">
        <f t="shared" si="491"/>
        <v>0</v>
      </c>
      <c r="DQ521" s="19" t="e">
        <f ca="1"/>
        <v>#N/A</v>
      </c>
      <c r="DR521" s="19" t="e">
        <f t="shared" ca="1" si="492"/>
        <v>#N/A</v>
      </c>
      <c r="DU521" s="198" cm="1">
        <f t="array" ref="DU521">IFERROR(MATCH(TRUE,INDEX($B$14:$B$117&gt;=DT521,0),0),"")</f>
        <v>1</v>
      </c>
      <c r="DV521" s="194">
        <f t="shared" ca="1" si="493"/>
        <v>3.2000000000000006E-3</v>
      </c>
      <c r="DY521" s="194">
        <f t="shared" si="494"/>
        <v>0</v>
      </c>
      <c r="DZ521" s="19" t="e">
        <f ca="1"/>
        <v>#N/A</v>
      </c>
      <c r="EA521" s="19" t="e">
        <f t="shared" ca="1" si="495"/>
        <v>#N/A</v>
      </c>
      <c r="ED521" s="198" cm="1">
        <f t="array" ref="ED521">IFERROR(MATCH(TRUE,INDEX($B$14:$B$117&gt;=EC521,0),0),"")</f>
        <v>1</v>
      </c>
      <c r="EE521" s="194">
        <f t="shared" ca="1" si="496"/>
        <v>3.2000000000000006E-3</v>
      </c>
      <c r="EH521" s="194">
        <f t="shared" si="497"/>
        <v>0</v>
      </c>
      <c r="EI521" s="19" t="e">
        <f ca="1"/>
        <v>#N/A</v>
      </c>
      <c r="EJ521" s="19" t="e">
        <f t="shared" ca="1" si="498"/>
        <v>#N/A</v>
      </c>
      <c r="EM521" s="198" cm="1">
        <f t="array" ref="EM521">IFERROR(MATCH(TRUE,INDEX($B$14:$B$117&gt;=EL521,0),0),"")</f>
        <v>1</v>
      </c>
      <c r="EN521" s="194">
        <f t="shared" ca="1" si="499"/>
        <v>3.2000000000000006E-3</v>
      </c>
      <c r="EQ521" s="194">
        <f t="shared" si="500"/>
        <v>0</v>
      </c>
      <c r="ER521" s="19" t="e">
        <f ca="1"/>
        <v>#N/A</v>
      </c>
      <c r="ES521" s="19" t="e">
        <f t="shared" ca="1" si="501"/>
        <v>#N/A</v>
      </c>
      <c r="EV521" s="198" cm="1">
        <f t="array" ref="EV521">IFERROR(MATCH(TRUE,INDEX($B$14:$B$117&gt;=EU521,0),0),"")</f>
        <v>1</v>
      </c>
      <c r="EW521" s="194">
        <f t="shared" ca="1" si="502"/>
        <v>3.2000000000000006E-3</v>
      </c>
      <c r="EZ521" s="194">
        <f t="shared" si="503"/>
        <v>0</v>
      </c>
      <c r="FA521" s="19" t="e">
        <f ca="1"/>
        <v>#N/A</v>
      </c>
      <c r="FB521" s="19" t="e">
        <f t="shared" ca="1" si="504"/>
        <v>#N/A</v>
      </c>
      <c r="FE521" s="198" cm="1">
        <f t="array" ref="FE521">IFERROR(MATCH(TRUE,INDEX($B$14:$B$117&gt;=FD521,0),0),"")</f>
        <v>1</v>
      </c>
      <c r="FF521" s="194">
        <f t="shared" ca="1" si="505"/>
        <v>3.2000000000000006E-3</v>
      </c>
      <c r="FI521" s="194">
        <f t="shared" si="506"/>
        <v>0</v>
      </c>
      <c r="FJ521" s="19" t="e">
        <f ca="1"/>
        <v>#N/A</v>
      </c>
      <c r="FK521" s="19" t="e">
        <f t="shared" ca="1" si="507"/>
        <v>#N/A</v>
      </c>
      <c r="FN521" s="198" cm="1">
        <f t="array" ref="FN521">IFERROR(MATCH(TRUE,INDEX($B$14:$B$117&gt;=FM521,0),0),"")</f>
        <v>1</v>
      </c>
      <c r="FO521" s="194">
        <f t="shared" ca="1" si="508"/>
        <v>3.2000000000000006E-3</v>
      </c>
      <c r="FR521" s="194">
        <f t="shared" si="509"/>
        <v>0</v>
      </c>
      <c r="FS521" s="19" t="e">
        <f ca="1"/>
        <v>#N/A</v>
      </c>
      <c r="FT521" s="19" t="e">
        <f t="shared" ca="1" si="510"/>
        <v>#N/A</v>
      </c>
      <c r="FW521" s="198" cm="1">
        <f t="array" ref="FW521">IFERROR(MATCH(TRUE,INDEX($B$14:$B$117&gt;=FV521,0),0),"")</f>
        <v>1</v>
      </c>
      <c r="FX521" s="194">
        <f t="shared" ca="1" si="511"/>
        <v>3.2000000000000006E-3</v>
      </c>
      <c r="GA521" s="194">
        <f t="shared" si="512"/>
        <v>0</v>
      </c>
      <c r="GB521" s="19" t="e">
        <f ca="1"/>
        <v>#N/A</v>
      </c>
      <c r="GC521" s="19" t="e">
        <f t="shared" ca="1" si="513"/>
        <v>#N/A</v>
      </c>
    </row>
    <row r="522" spans="8:185" x14ac:dyDescent="0.2">
      <c r="H522" s="198" cm="1">
        <f t="array" ref="H522">IFERROR(MATCH(TRUE,INDEX($B$14:$B$117&gt;=G522,0),0),"")</f>
        <v>1</v>
      </c>
      <c r="I522" s="194">
        <f t="shared" ca="1" si="458"/>
        <v>3.2000000000000006E-3</v>
      </c>
      <c r="L522" s="194">
        <f t="shared" si="514"/>
        <v>0</v>
      </c>
      <c r="M522" s="19">
        <f ca="1"/>
        <v>0</v>
      </c>
      <c r="N522" s="19">
        <f t="shared" ca="1" si="515"/>
        <v>0</v>
      </c>
      <c r="Q522" s="198" cm="1">
        <f t="array" ref="Q522">IFERROR(MATCH(TRUE,INDEX($B$14:$B$117&gt;=P522,0),0),"")</f>
        <v>1</v>
      </c>
      <c r="R522" s="194">
        <f t="shared" ca="1" si="459"/>
        <v>3.2000000000000006E-3</v>
      </c>
      <c r="U522" s="194">
        <f t="shared" si="516"/>
        <v>0</v>
      </c>
      <c r="V522" s="19">
        <f ca="1"/>
        <v>0</v>
      </c>
      <c r="W522" s="19">
        <f t="shared" ca="1" si="517"/>
        <v>0</v>
      </c>
      <c r="Z522" s="198" cm="1">
        <f t="array" ref="Z522">IFERROR(MATCH(TRUE,INDEX($B$14:$B$117&gt;=Y522,0),0),"")</f>
        <v>1</v>
      </c>
      <c r="AA522" s="194">
        <f t="shared" ca="1" si="460"/>
        <v>3.2000000000000006E-3</v>
      </c>
      <c r="AD522" s="194">
        <f t="shared" si="461"/>
        <v>0</v>
      </c>
      <c r="AE522" s="19">
        <f ca="1"/>
        <v>0</v>
      </c>
      <c r="AF522" s="19">
        <f t="shared" ca="1" si="462"/>
        <v>0</v>
      </c>
      <c r="AI522" s="198" cm="1">
        <f t="array" ref="AI522">IFERROR(MATCH(TRUE,INDEX($B$14:$B$117&gt;=AH522,0),0),"")</f>
        <v>1</v>
      </c>
      <c r="AJ522" s="194">
        <f t="shared" ca="1" si="463"/>
        <v>3.2000000000000006E-3</v>
      </c>
      <c r="AM522" s="194">
        <f t="shared" si="464"/>
        <v>0</v>
      </c>
      <c r="AN522" s="19">
        <f ca="1"/>
        <v>0</v>
      </c>
      <c r="AO522" s="19">
        <f t="shared" ca="1" si="465"/>
        <v>0</v>
      </c>
      <c r="AR522" s="198" cm="1">
        <f t="array" ref="AR522">IFERROR(MATCH(TRUE,INDEX($B$14:$B$117&gt;=AQ522,0),0),"")</f>
        <v>1</v>
      </c>
      <c r="AS522" s="194">
        <f t="shared" ca="1" si="466"/>
        <v>3.2000000000000006E-3</v>
      </c>
      <c r="AV522" s="194">
        <f t="shared" si="467"/>
        <v>0</v>
      </c>
      <c r="AW522" s="19">
        <f ca="1"/>
        <v>0</v>
      </c>
      <c r="AX522" s="19">
        <f t="shared" ca="1" si="468"/>
        <v>0</v>
      </c>
      <c r="BA522" s="198" cm="1">
        <f t="array" ref="BA522">IFERROR(MATCH(TRUE,INDEX($B$14:$B$117&gt;=AZ522,0),0),"")</f>
        <v>1</v>
      </c>
      <c r="BB522" s="194">
        <f t="shared" ca="1" si="469"/>
        <v>3.2000000000000006E-3</v>
      </c>
      <c r="BE522" s="194">
        <f t="shared" si="470"/>
        <v>0</v>
      </c>
      <c r="BF522" s="19">
        <f ca="1"/>
        <v>0</v>
      </c>
      <c r="BG522" s="19">
        <f t="shared" ca="1" si="471"/>
        <v>0</v>
      </c>
      <c r="BJ522" s="198" cm="1">
        <f t="array" ref="BJ522">IFERROR(MATCH(TRUE,INDEX($B$14:$B$117&gt;=BI522,0),0),"")</f>
        <v>1</v>
      </c>
      <c r="BK522" s="194">
        <f t="shared" ca="1" si="472"/>
        <v>3.2000000000000006E-3</v>
      </c>
      <c r="BN522" s="194">
        <f t="shared" si="473"/>
        <v>0</v>
      </c>
      <c r="BO522" s="19">
        <f ca="1"/>
        <v>0</v>
      </c>
      <c r="BP522" s="19">
        <f t="shared" ca="1" si="474"/>
        <v>0</v>
      </c>
      <c r="BS522" s="198" cm="1">
        <f t="array" ref="BS522">IFERROR(MATCH(TRUE,INDEX($B$14:$B$117&gt;=BR522,0),0),"")</f>
        <v>1</v>
      </c>
      <c r="BT522" s="194">
        <f t="shared" ca="1" si="475"/>
        <v>3.2000000000000006E-3</v>
      </c>
      <c r="BW522" s="194">
        <f t="shared" si="476"/>
        <v>0</v>
      </c>
      <c r="BX522" s="19">
        <f ca="1"/>
        <v>0</v>
      </c>
      <c r="BY522" s="19">
        <f t="shared" ca="1" si="477"/>
        <v>0</v>
      </c>
      <c r="CB522" s="198" cm="1">
        <f t="array" ref="CB522">IFERROR(MATCH(TRUE,INDEX($B$14:$B$117&gt;=CA522,0),0),"")</f>
        <v>1</v>
      </c>
      <c r="CC522" s="194">
        <f t="shared" ca="1" si="478"/>
        <v>3.2000000000000006E-3</v>
      </c>
      <c r="CF522" s="194">
        <f t="shared" si="479"/>
        <v>0</v>
      </c>
      <c r="CG522" s="19">
        <f ca="1"/>
        <v>0</v>
      </c>
      <c r="CH522" s="19">
        <f t="shared" ca="1" si="480"/>
        <v>0</v>
      </c>
      <c r="CK522" s="198" cm="1">
        <f t="array" ref="CK522">IFERROR(MATCH(TRUE,INDEX($B$14:$B$117&gt;=CJ522,0),0),"")</f>
        <v>1</v>
      </c>
      <c r="CL522" s="194">
        <f t="shared" ca="1" si="481"/>
        <v>3.2000000000000006E-3</v>
      </c>
      <c r="CO522" s="194">
        <f t="shared" si="482"/>
        <v>0</v>
      </c>
      <c r="CP522" s="19">
        <f ca="1"/>
        <v>0</v>
      </c>
      <c r="CQ522" s="19">
        <f t="shared" ca="1" si="483"/>
        <v>0</v>
      </c>
      <c r="CT522" s="198" cm="1">
        <f t="array" ref="CT522">IFERROR(MATCH(TRUE,INDEX($B$14:$B$117&gt;=CS522,0),0),"")</f>
        <v>1</v>
      </c>
      <c r="CU522" s="194">
        <f t="shared" ca="1" si="484"/>
        <v>3.2000000000000006E-3</v>
      </c>
      <c r="CX522" s="194">
        <f t="shared" si="485"/>
        <v>0</v>
      </c>
      <c r="CY522" s="19" t="e">
        <f ca="1"/>
        <v>#N/A</v>
      </c>
      <c r="CZ522" s="19" t="e">
        <f t="shared" ca="1" si="486"/>
        <v>#N/A</v>
      </c>
      <c r="DC522" s="198" cm="1">
        <f t="array" ref="DC522">IFERROR(MATCH(TRUE,INDEX($B$14:$B$117&gt;=DB522,0),0),"")</f>
        <v>1</v>
      </c>
      <c r="DD522" s="194">
        <f t="shared" ca="1" si="487"/>
        <v>3.2000000000000006E-3</v>
      </c>
      <c r="DG522" s="194">
        <f t="shared" si="488"/>
        <v>0</v>
      </c>
      <c r="DH522" s="19" t="e">
        <f ca="1"/>
        <v>#N/A</v>
      </c>
      <c r="DI522" s="19" t="e">
        <f t="shared" ca="1" si="489"/>
        <v>#N/A</v>
      </c>
      <c r="DL522" s="198" cm="1">
        <f t="array" ref="DL522">IFERROR(MATCH(TRUE,INDEX($B$14:$B$117&gt;=DK522,0),0),"")</f>
        <v>1</v>
      </c>
      <c r="DM522" s="194">
        <f t="shared" ca="1" si="490"/>
        <v>3.2000000000000006E-3</v>
      </c>
      <c r="DP522" s="194">
        <f t="shared" si="491"/>
        <v>0</v>
      </c>
      <c r="DQ522" s="19" t="e">
        <f ca="1"/>
        <v>#N/A</v>
      </c>
      <c r="DR522" s="19" t="e">
        <f t="shared" ca="1" si="492"/>
        <v>#N/A</v>
      </c>
      <c r="DU522" s="198" cm="1">
        <f t="array" ref="DU522">IFERROR(MATCH(TRUE,INDEX($B$14:$B$117&gt;=DT522,0),0),"")</f>
        <v>1</v>
      </c>
      <c r="DV522" s="194">
        <f t="shared" ca="1" si="493"/>
        <v>3.2000000000000006E-3</v>
      </c>
      <c r="DY522" s="194">
        <f t="shared" si="494"/>
        <v>0</v>
      </c>
      <c r="DZ522" s="19" t="e">
        <f ca="1"/>
        <v>#N/A</v>
      </c>
      <c r="EA522" s="19" t="e">
        <f t="shared" ca="1" si="495"/>
        <v>#N/A</v>
      </c>
      <c r="ED522" s="198" cm="1">
        <f t="array" ref="ED522">IFERROR(MATCH(TRUE,INDEX($B$14:$B$117&gt;=EC522,0),0),"")</f>
        <v>1</v>
      </c>
      <c r="EE522" s="194">
        <f t="shared" ca="1" si="496"/>
        <v>3.2000000000000006E-3</v>
      </c>
      <c r="EH522" s="194">
        <f t="shared" si="497"/>
        <v>0</v>
      </c>
      <c r="EI522" s="19" t="e">
        <f ca="1"/>
        <v>#N/A</v>
      </c>
      <c r="EJ522" s="19" t="e">
        <f t="shared" ca="1" si="498"/>
        <v>#N/A</v>
      </c>
      <c r="EM522" s="198" cm="1">
        <f t="array" ref="EM522">IFERROR(MATCH(TRUE,INDEX($B$14:$B$117&gt;=EL522,0),0),"")</f>
        <v>1</v>
      </c>
      <c r="EN522" s="194">
        <f t="shared" ca="1" si="499"/>
        <v>3.2000000000000006E-3</v>
      </c>
      <c r="EQ522" s="194">
        <f t="shared" si="500"/>
        <v>0</v>
      </c>
      <c r="ER522" s="19" t="e">
        <f ca="1"/>
        <v>#N/A</v>
      </c>
      <c r="ES522" s="19" t="e">
        <f t="shared" ca="1" si="501"/>
        <v>#N/A</v>
      </c>
      <c r="EV522" s="198" cm="1">
        <f t="array" ref="EV522">IFERROR(MATCH(TRUE,INDEX($B$14:$B$117&gt;=EU522,0),0),"")</f>
        <v>1</v>
      </c>
      <c r="EW522" s="194">
        <f t="shared" ca="1" si="502"/>
        <v>3.2000000000000006E-3</v>
      </c>
      <c r="EZ522" s="194">
        <f t="shared" si="503"/>
        <v>0</v>
      </c>
      <c r="FA522" s="19" t="e">
        <f ca="1"/>
        <v>#N/A</v>
      </c>
      <c r="FB522" s="19" t="e">
        <f t="shared" ca="1" si="504"/>
        <v>#N/A</v>
      </c>
      <c r="FE522" s="198" cm="1">
        <f t="array" ref="FE522">IFERROR(MATCH(TRUE,INDEX($B$14:$B$117&gt;=FD522,0),0),"")</f>
        <v>1</v>
      </c>
      <c r="FF522" s="194">
        <f t="shared" ca="1" si="505"/>
        <v>3.2000000000000006E-3</v>
      </c>
      <c r="FI522" s="194">
        <f t="shared" si="506"/>
        <v>0</v>
      </c>
      <c r="FJ522" s="19" t="e">
        <f ca="1"/>
        <v>#N/A</v>
      </c>
      <c r="FK522" s="19" t="e">
        <f t="shared" ca="1" si="507"/>
        <v>#N/A</v>
      </c>
      <c r="FN522" s="198" cm="1">
        <f t="array" ref="FN522">IFERROR(MATCH(TRUE,INDEX($B$14:$B$117&gt;=FM522,0),0),"")</f>
        <v>1</v>
      </c>
      <c r="FO522" s="194">
        <f t="shared" ca="1" si="508"/>
        <v>3.2000000000000006E-3</v>
      </c>
      <c r="FR522" s="194">
        <f t="shared" si="509"/>
        <v>0</v>
      </c>
      <c r="FS522" s="19" t="e">
        <f ca="1"/>
        <v>#N/A</v>
      </c>
      <c r="FT522" s="19" t="e">
        <f t="shared" ca="1" si="510"/>
        <v>#N/A</v>
      </c>
      <c r="FW522" s="198" cm="1">
        <f t="array" ref="FW522">IFERROR(MATCH(TRUE,INDEX($B$14:$B$117&gt;=FV522,0),0),"")</f>
        <v>1</v>
      </c>
      <c r="FX522" s="194">
        <f t="shared" ca="1" si="511"/>
        <v>3.2000000000000006E-3</v>
      </c>
      <c r="GA522" s="194">
        <f t="shared" si="512"/>
        <v>0</v>
      </c>
      <c r="GB522" s="19" t="e">
        <f ca="1"/>
        <v>#N/A</v>
      </c>
      <c r="GC522" s="19" t="e">
        <f t="shared" ca="1" si="513"/>
        <v>#N/A</v>
      </c>
    </row>
    <row r="523" spans="8:185" x14ac:dyDescent="0.2">
      <c r="H523" s="198" cm="1">
        <f t="array" ref="H523">IFERROR(MATCH(TRUE,INDEX($B$14:$B$117&gt;=G523,0),0),"")</f>
        <v>1</v>
      </c>
      <c r="I523" s="194">
        <f t="shared" ca="1" si="458"/>
        <v>3.2000000000000006E-3</v>
      </c>
      <c r="L523" s="194">
        <f t="shared" si="514"/>
        <v>0</v>
      </c>
      <c r="M523" s="19">
        <f ca="1"/>
        <v>0</v>
      </c>
      <c r="N523" s="19">
        <f t="shared" ca="1" si="515"/>
        <v>0</v>
      </c>
      <c r="Q523" s="198" cm="1">
        <f t="array" ref="Q523">IFERROR(MATCH(TRUE,INDEX($B$14:$B$117&gt;=P523,0),0),"")</f>
        <v>1</v>
      </c>
      <c r="R523" s="194">
        <f t="shared" ca="1" si="459"/>
        <v>3.2000000000000006E-3</v>
      </c>
      <c r="U523" s="194">
        <f t="shared" si="516"/>
        <v>0</v>
      </c>
      <c r="V523" s="19">
        <f ca="1"/>
        <v>0</v>
      </c>
      <c r="W523" s="19">
        <f t="shared" ca="1" si="517"/>
        <v>0</v>
      </c>
      <c r="Z523" s="198" cm="1">
        <f t="array" ref="Z523">IFERROR(MATCH(TRUE,INDEX($B$14:$B$117&gt;=Y523,0),0),"")</f>
        <v>1</v>
      </c>
      <c r="AA523" s="194">
        <f t="shared" ca="1" si="460"/>
        <v>3.2000000000000006E-3</v>
      </c>
      <c r="AD523" s="194">
        <f t="shared" si="461"/>
        <v>0</v>
      </c>
      <c r="AE523" s="19">
        <f ca="1"/>
        <v>0</v>
      </c>
      <c r="AF523" s="19">
        <f t="shared" ca="1" si="462"/>
        <v>0</v>
      </c>
      <c r="AI523" s="198" cm="1">
        <f t="array" ref="AI523">IFERROR(MATCH(TRUE,INDEX($B$14:$B$117&gt;=AH523,0),0),"")</f>
        <v>1</v>
      </c>
      <c r="AJ523" s="194">
        <f t="shared" ca="1" si="463"/>
        <v>3.2000000000000006E-3</v>
      </c>
      <c r="AM523" s="194">
        <f t="shared" si="464"/>
        <v>0</v>
      </c>
      <c r="AN523" s="19">
        <f ca="1"/>
        <v>0</v>
      </c>
      <c r="AO523" s="19">
        <f t="shared" ca="1" si="465"/>
        <v>0</v>
      </c>
      <c r="AR523" s="198" cm="1">
        <f t="array" ref="AR523">IFERROR(MATCH(TRUE,INDEX($B$14:$B$117&gt;=AQ523,0),0),"")</f>
        <v>1</v>
      </c>
      <c r="AS523" s="194">
        <f t="shared" ca="1" si="466"/>
        <v>3.2000000000000006E-3</v>
      </c>
      <c r="AV523" s="194">
        <f t="shared" si="467"/>
        <v>0</v>
      </c>
      <c r="AW523" s="19">
        <f ca="1"/>
        <v>0</v>
      </c>
      <c r="AX523" s="19">
        <f t="shared" ca="1" si="468"/>
        <v>0</v>
      </c>
      <c r="BA523" s="198" cm="1">
        <f t="array" ref="BA523">IFERROR(MATCH(TRUE,INDEX($B$14:$B$117&gt;=AZ523,0),0),"")</f>
        <v>1</v>
      </c>
      <c r="BB523" s="194">
        <f t="shared" ca="1" si="469"/>
        <v>3.2000000000000006E-3</v>
      </c>
      <c r="BE523" s="194">
        <f t="shared" si="470"/>
        <v>0</v>
      </c>
      <c r="BF523" s="19">
        <f ca="1"/>
        <v>0</v>
      </c>
      <c r="BG523" s="19">
        <f t="shared" ca="1" si="471"/>
        <v>0</v>
      </c>
      <c r="BJ523" s="198" cm="1">
        <f t="array" ref="BJ523">IFERROR(MATCH(TRUE,INDEX($B$14:$B$117&gt;=BI523,0),0),"")</f>
        <v>1</v>
      </c>
      <c r="BK523" s="194">
        <f t="shared" ca="1" si="472"/>
        <v>3.2000000000000006E-3</v>
      </c>
      <c r="BN523" s="194">
        <f t="shared" si="473"/>
        <v>0</v>
      </c>
      <c r="BO523" s="19">
        <f ca="1"/>
        <v>0</v>
      </c>
      <c r="BP523" s="19">
        <f t="shared" ca="1" si="474"/>
        <v>0</v>
      </c>
      <c r="BS523" s="198" cm="1">
        <f t="array" ref="BS523">IFERROR(MATCH(TRUE,INDEX($B$14:$B$117&gt;=BR523,0),0),"")</f>
        <v>1</v>
      </c>
      <c r="BT523" s="194">
        <f t="shared" ca="1" si="475"/>
        <v>3.2000000000000006E-3</v>
      </c>
      <c r="BW523" s="194">
        <f t="shared" si="476"/>
        <v>0</v>
      </c>
      <c r="BX523" s="19">
        <f ca="1"/>
        <v>0</v>
      </c>
      <c r="BY523" s="19">
        <f t="shared" ca="1" si="477"/>
        <v>0</v>
      </c>
      <c r="CB523" s="198" cm="1">
        <f t="array" ref="CB523">IFERROR(MATCH(TRUE,INDEX($B$14:$B$117&gt;=CA523,0),0),"")</f>
        <v>1</v>
      </c>
      <c r="CC523" s="194">
        <f t="shared" ca="1" si="478"/>
        <v>3.2000000000000006E-3</v>
      </c>
      <c r="CF523" s="194">
        <f t="shared" si="479"/>
        <v>0</v>
      </c>
      <c r="CG523" s="19">
        <f ca="1"/>
        <v>0</v>
      </c>
      <c r="CH523" s="19">
        <f t="shared" ca="1" si="480"/>
        <v>0</v>
      </c>
      <c r="CK523" s="198" cm="1">
        <f t="array" ref="CK523">IFERROR(MATCH(TRUE,INDEX($B$14:$B$117&gt;=CJ523,0),0),"")</f>
        <v>1</v>
      </c>
      <c r="CL523" s="194">
        <f t="shared" ca="1" si="481"/>
        <v>3.2000000000000006E-3</v>
      </c>
      <c r="CO523" s="194">
        <f t="shared" si="482"/>
        <v>0</v>
      </c>
      <c r="CP523" s="19">
        <f ca="1"/>
        <v>0</v>
      </c>
      <c r="CQ523" s="19">
        <f t="shared" ca="1" si="483"/>
        <v>0</v>
      </c>
      <c r="CT523" s="198" cm="1">
        <f t="array" ref="CT523">IFERROR(MATCH(TRUE,INDEX($B$14:$B$117&gt;=CS523,0),0),"")</f>
        <v>1</v>
      </c>
      <c r="CU523" s="194">
        <f t="shared" ca="1" si="484"/>
        <v>3.2000000000000006E-3</v>
      </c>
      <c r="CX523" s="194">
        <f t="shared" si="485"/>
        <v>0</v>
      </c>
      <c r="CY523" s="19" t="e">
        <f ca="1"/>
        <v>#N/A</v>
      </c>
      <c r="CZ523" s="19" t="e">
        <f t="shared" ca="1" si="486"/>
        <v>#N/A</v>
      </c>
      <c r="DC523" s="198" cm="1">
        <f t="array" ref="DC523">IFERROR(MATCH(TRUE,INDEX($B$14:$B$117&gt;=DB523,0),0),"")</f>
        <v>1</v>
      </c>
      <c r="DD523" s="194">
        <f t="shared" ca="1" si="487"/>
        <v>3.2000000000000006E-3</v>
      </c>
      <c r="DG523" s="194">
        <f t="shared" si="488"/>
        <v>0</v>
      </c>
      <c r="DH523" s="19" t="e">
        <f ca="1"/>
        <v>#N/A</v>
      </c>
      <c r="DI523" s="19" t="e">
        <f t="shared" ca="1" si="489"/>
        <v>#N/A</v>
      </c>
      <c r="DL523" s="198" cm="1">
        <f t="array" ref="DL523">IFERROR(MATCH(TRUE,INDEX($B$14:$B$117&gt;=DK523,0),0),"")</f>
        <v>1</v>
      </c>
      <c r="DM523" s="194">
        <f t="shared" ca="1" si="490"/>
        <v>3.2000000000000006E-3</v>
      </c>
      <c r="DP523" s="194">
        <f t="shared" si="491"/>
        <v>0</v>
      </c>
      <c r="DQ523" s="19" t="e">
        <f ca="1"/>
        <v>#N/A</v>
      </c>
      <c r="DR523" s="19" t="e">
        <f t="shared" ca="1" si="492"/>
        <v>#N/A</v>
      </c>
      <c r="DU523" s="198" cm="1">
        <f t="array" ref="DU523">IFERROR(MATCH(TRUE,INDEX($B$14:$B$117&gt;=DT523,0),0),"")</f>
        <v>1</v>
      </c>
      <c r="DV523" s="194">
        <f t="shared" ca="1" si="493"/>
        <v>3.2000000000000006E-3</v>
      </c>
      <c r="DY523" s="194">
        <f t="shared" si="494"/>
        <v>0</v>
      </c>
      <c r="DZ523" s="19" t="e">
        <f ca="1"/>
        <v>#N/A</v>
      </c>
      <c r="EA523" s="19" t="e">
        <f t="shared" ca="1" si="495"/>
        <v>#N/A</v>
      </c>
      <c r="ED523" s="198" cm="1">
        <f t="array" ref="ED523">IFERROR(MATCH(TRUE,INDEX($B$14:$B$117&gt;=EC523,0),0),"")</f>
        <v>1</v>
      </c>
      <c r="EE523" s="194">
        <f t="shared" ca="1" si="496"/>
        <v>3.2000000000000006E-3</v>
      </c>
      <c r="EH523" s="194">
        <f t="shared" si="497"/>
        <v>0</v>
      </c>
      <c r="EI523" s="19" t="e">
        <f ca="1"/>
        <v>#N/A</v>
      </c>
      <c r="EJ523" s="19" t="e">
        <f t="shared" ca="1" si="498"/>
        <v>#N/A</v>
      </c>
      <c r="EM523" s="198" cm="1">
        <f t="array" ref="EM523">IFERROR(MATCH(TRUE,INDEX($B$14:$B$117&gt;=EL523,0),0),"")</f>
        <v>1</v>
      </c>
      <c r="EN523" s="194">
        <f t="shared" ca="1" si="499"/>
        <v>3.2000000000000006E-3</v>
      </c>
      <c r="EQ523" s="194">
        <f t="shared" si="500"/>
        <v>0</v>
      </c>
      <c r="ER523" s="19" t="e">
        <f ca="1"/>
        <v>#N/A</v>
      </c>
      <c r="ES523" s="19" t="e">
        <f t="shared" ca="1" si="501"/>
        <v>#N/A</v>
      </c>
      <c r="EV523" s="198" cm="1">
        <f t="array" ref="EV523">IFERROR(MATCH(TRUE,INDEX($B$14:$B$117&gt;=EU523,0),0),"")</f>
        <v>1</v>
      </c>
      <c r="EW523" s="194">
        <f t="shared" ca="1" si="502"/>
        <v>3.2000000000000006E-3</v>
      </c>
      <c r="EZ523" s="194">
        <f t="shared" si="503"/>
        <v>0</v>
      </c>
      <c r="FA523" s="19" t="e">
        <f ca="1"/>
        <v>#N/A</v>
      </c>
      <c r="FB523" s="19" t="e">
        <f t="shared" ca="1" si="504"/>
        <v>#N/A</v>
      </c>
      <c r="FE523" s="198" cm="1">
        <f t="array" ref="FE523">IFERROR(MATCH(TRUE,INDEX($B$14:$B$117&gt;=FD523,0),0),"")</f>
        <v>1</v>
      </c>
      <c r="FF523" s="194">
        <f t="shared" ca="1" si="505"/>
        <v>3.2000000000000006E-3</v>
      </c>
      <c r="FI523" s="194">
        <f t="shared" si="506"/>
        <v>0</v>
      </c>
      <c r="FJ523" s="19" t="e">
        <f ca="1"/>
        <v>#N/A</v>
      </c>
      <c r="FK523" s="19" t="e">
        <f t="shared" ca="1" si="507"/>
        <v>#N/A</v>
      </c>
      <c r="FN523" s="198" cm="1">
        <f t="array" ref="FN523">IFERROR(MATCH(TRUE,INDEX($B$14:$B$117&gt;=FM523,0),0),"")</f>
        <v>1</v>
      </c>
      <c r="FO523" s="194">
        <f t="shared" ca="1" si="508"/>
        <v>3.2000000000000006E-3</v>
      </c>
      <c r="FR523" s="194">
        <f t="shared" si="509"/>
        <v>0</v>
      </c>
      <c r="FS523" s="19" t="e">
        <f ca="1"/>
        <v>#N/A</v>
      </c>
      <c r="FT523" s="19" t="e">
        <f t="shared" ca="1" si="510"/>
        <v>#N/A</v>
      </c>
      <c r="FW523" s="198" cm="1">
        <f t="array" ref="FW523">IFERROR(MATCH(TRUE,INDEX($B$14:$B$117&gt;=FV523,0),0),"")</f>
        <v>1</v>
      </c>
      <c r="FX523" s="194">
        <f t="shared" ca="1" si="511"/>
        <v>3.2000000000000006E-3</v>
      </c>
      <c r="GA523" s="194">
        <f t="shared" si="512"/>
        <v>0</v>
      </c>
      <c r="GB523" s="19" t="e">
        <f ca="1"/>
        <v>#N/A</v>
      </c>
      <c r="GC523" s="19" t="e">
        <f t="shared" ca="1" si="513"/>
        <v>#N/A</v>
      </c>
    </row>
    <row r="524" spans="8:185" x14ac:dyDescent="0.2">
      <c r="H524" s="198" cm="1">
        <f t="array" ref="H524">IFERROR(MATCH(TRUE,INDEX($B$14:$B$117&gt;=G524,0),0),"")</f>
        <v>1</v>
      </c>
      <c r="I524" s="194">
        <f t="shared" ca="1" si="458"/>
        <v>3.2000000000000006E-3</v>
      </c>
      <c r="L524" s="194">
        <f t="shared" si="514"/>
        <v>0</v>
      </c>
      <c r="M524" s="19">
        <f ca="1"/>
        <v>0</v>
      </c>
      <c r="N524" s="19">
        <f t="shared" ca="1" si="515"/>
        <v>0</v>
      </c>
      <c r="Q524" s="198" cm="1">
        <f t="array" ref="Q524">IFERROR(MATCH(TRUE,INDEX($B$14:$B$117&gt;=P524,0),0),"")</f>
        <v>1</v>
      </c>
      <c r="R524" s="194">
        <f t="shared" ca="1" si="459"/>
        <v>3.2000000000000006E-3</v>
      </c>
      <c r="U524" s="194">
        <f t="shared" si="516"/>
        <v>0</v>
      </c>
      <c r="V524" s="19">
        <f ca="1"/>
        <v>0</v>
      </c>
      <c r="W524" s="19">
        <f t="shared" ca="1" si="517"/>
        <v>0</v>
      </c>
      <c r="Z524" s="198" cm="1">
        <f t="array" ref="Z524">IFERROR(MATCH(TRUE,INDEX($B$14:$B$117&gt;=Y524,0),0),"")</f>
        <v>1</v>
      </c>
      <c r="AA524" s="194">
        <f t="shared" ca="1" si="460"/>
        <v>3.2000000000000006E-3</v>
      </c>
      <c r="AD524" s="194">
        <f t="shared" si="461"/>
        <v>0</v>
      </c>
      <c r="AE524" s="19">
        <f ca="1"/>
        <v>0</v>
      </c>
      <c r="AF524" s="19">
        <f t="shared" ca="1" si="462"/>
        <v>0</v>
      </c>
      <c r="AI524" s="198" cm="1">
        <f t="array" ref="AI524">IFERROR(MATCH(TRUE,INDEX($B$14:$B$117&gt;=AH524,0),0),"")</f>
        <v>1</v>
      </c>
      <c r="AJ524" s="194">
        <f t="shared" ca="1" si="463"/>
        <v>3.2000000000000006E-3</v>
      </c>
      <c r="AM524" s="194">
        <f t="shared" si="464"/>
        <v>0</v>
      </c>
      <c r="AN524" s="19">
        <f ca="1"/>
        <v>0</v>
      </c>
      <c r="AO524" s="19">
        <f t="shared" ca="1" si="465"/>
        <v>0</v>
      </c>
      <c r="AR524" s="198" cm="1">
        <f t="array" ref="AR524">IFERROR(MATCH(TRUE,INDEX($B$14:$B$117&gt;=AQ524,0),0),"")</f>
        <v>1</v>
      </c>
      <c r="AS524" s="194">
        <f t="shared" ca="1" si="466"/>
        <v>3.2000000000000006E-3</v>
      </c>
      <c r="AV524" s="194">
        <f t="shared" si="467"/>
        <v>0</v>
      </c>
      <c r="AW524" s="19">
        <f ca="1"/>
        <v>0</v>
      </c>
      <c r="AX524" s="19">
        <f t="shared" ca="1" si="468"/>
        <v>0</v>
      </c>
      <c r="BA524" s="198" cm="1">
        <f t="array" ref="BA524">IFERROR(MATCH(TRUE,INDEX($B$14:$B$117&gt;=AZ524,0),0),"")</f>
        <v>1</v>
      </c>
      <c r="BB524" s="194">
        <f t="shared" ca="1" si="469"/>
        <v>3.2000000000000006E-3</v>
      </c>
      <c r="BE524" s="194">
        <f t="shared" si="470"/>
        <v>0</v>
      </c>
      <c r="BF524" s="19">
        <f ca="1"/>
        <v>0</v>
      </c>
      <c r="BG524" s="19">
        <f t="shared" ca="1" si="471"/>
        <v>0</v>
      </c>
      <c r="BJ524" s="198" cm="1">
        <f t="array" ref="BJ524">IFERROR(MATCH(TRUE,INDEX($B$14:$B$117&gt;=BI524,0),0),"")</f>
        <v>1</v>
      </c>
      <c r="BK524" s="194">
        <f t="shared" ca="1" si="472"/>
        <v>3.2000000000000006E-3</v>
      </c>
      <c r="BN524" s="194">
        <f t="shared" si="473"/>
        <v>0</v>
      </c>
      <c r="BO524" s="19">
        <f ca="1"/>
        <v>0</v>
      </c>
      <c r="BP524" s="19">
        <f t="shared" ca="1" si="474"/>
        <v>0</v>
      </c>
      <c r="BS524" s="198" cm="1">
        <f t="array" ref="BS524">IFERROR(MATCH(TRUE,INDEX($B$14:$B$117&gt;=BR524,0),0),"")</f>
        <v>1</v>
      </c>
      <c r="BT524" s="194">
        <f t="shared" ca="1" si="475"/>
        <v>3.2000000000000006E-3</v>
      </c>
      <c r="BW524" s="194">
        <f t="shared" si="476"/>
        <v>0</v>
      </c>
      <c r="BX524" s="19">
        <f ca="1"/>
        <v>0</v>
      </c>
      <c r="BY524" s="19">
        <f t="shared" ca="1" si="477"/>
        <v>0</v>
      </c>
      <c r="CB524" s="198" cm="1">
        <f t="array" ref="CB524">IFERROR(MATCH(TRUE,INDEX($B$14:$B$117&gt;=CA524,0),0),"")</f>
        <v>1</v>
      </c>
      <c r="CC524" s="194">
        <f t="shared" ca="1" si="478"/>
        <v>3.2000000000000006E-3</v>
      </c>
      <c r="CF524" s="194">
        <f t="shared" si="479"/>
        <v>0</v>
      </c>
      <c r="CG524" s="19">
        <f ca="1"/>
        <v>0</v>
      </c>
      <c r="CH524" s="19">
        <f t="shared" ca="1" si="480"/>
        <v>0</v>
      </c>
      <c r="CK524" s="198" cm="1">
        <f t="array" ref="CK524">IFERROR(MATCH(TRUE,INDEX($B$14:$B$117&gt;=CJ524,0),0),"")</f>
        <v>1</v>
      </c>
      <c r="CL524" s="194">
        <f t="shared" ca="1" si="481"/>
        <v>3.2000000000000006E-3</v>
      </c>
      <c r="CO524" s="194">
        <f t="shared" si="482"/>
        <v>0</v>
      </c>
      <c r="CP524" s="19">
        <f ca="1"/>
        <v>0</v>
      </c>
      <c r="CQ524" s="19">
        <f t="shared" ca="1" si="483"/>
        <v>0</v>
      </c>
      <c r="CT524" s="198" cm="1">
        <f t="array" ref="CT524">IFERROR(MATCH(TRUE,INDEX($B$14:$B$117&gt;=CS524,0),0),"")</f>
        <v>1</v>
      </c>
      <c r="CU524" s="194">
        <f t="shared" ca="1" si="484"/>
        <v>3.2000000000000006E-3</v>
      </c>
      <c r="CX524" s="194">
        <f t="shared" si="485"/>
        <v>0</v>
      </c>
      <c r="CY524" s="19" t="e">
        <f ca="1"/>
        <v>#N/A</v>
      </c>
      <c r="CZ524" s="19" t="e">
        <f t="shared" ca="1" si="486"/>
        <v>#N/A</v>
      </c>
      <c r="DC524" s="198" cm="1">
        <f t="array" ref="DC524">IFERROR(MATCH(TRUE,INDEX($B$14:$B$117&gt;=DB524,0),0),"")</f>
        <v>1</v>
      </c>
      <c r="DD524" s="194">
        <f t="shared" ca="1" si="487"/>
        <v>3.2000000000000006E-3</v>
      </c>
      <c r="DG524" s="194">
        <f t="shared" si="488"/>
        <v>0</v>
      </c>
      <c r="DH524" s="19" t="e">
        <f ca="1"/>
        <v>#N/A</v>
      </c>
      <c r="DI524" s="19" t="e">
        <f t="shared" ca="1" si="489"/>
        <v>#N/A</v>
      </c>
      <c r="DL524" s="198" cm="1">
        <f t="array" ref="DL524">IFERROR(MATCH(TRUE,INDEX($B$14:$B$117&gt;=DK524,0),0),"")</f>
        <v>1</v>
      </c>
      <c r="DM524" s="194">
        <f t="shared" ca="1" si="490"/>
        <v>3.2000000000000006E-3</v>
      </c>
      <c r="DP524" s="194">
        <f t="shared" si="491"/>
        <v>0</v>
      </c>
      <c r="DQ524" s="19" t="e">
        <f ca="1"/>
        <v>#N/A</v>
      </c>
      <c r="DR524" s="19" t="e">
        <f t="shared" ca="1" si="492"/>
        <v>#N/A</v>
      </c>
      <c r="DU524" s="198" cm="1">
        <f t="array" ref="DU524">IFERROR(MATCH(TRUE,INDEX($B$14:$B$117&gt;=DT524,0),0),"")</f>
        <v>1</v>
      </c>
      <c r="DV524" s="194">
        <f t="shared" ca="1" si="493"/>
        <v>3.2000000000000006E-3</v>
      </c>
      <c r="DY524" s="194">
        <f t="shared" si="494"/>
        <v>0</v>
      </c>
      <c r="DZ524" s="19" t="e">
        <f ca="1"/>
        <v>#N/A</v>
      </c>
      <c r="EA524" s="19" t="e">
        <f t="shared" ca="1" si="495"/>
        <v>#N/A</v>
      </c>
      <c r="ED524" s="198" cm="1">
        <f t="array" ref="ED524">IFERROR(MATCH(TRUE,INDEX($B$14:$B$117&gt;=EC524,0),0),"")</f>
        <v>1</v>
      </c>
      <c r="EE524" s="194">
        <f t="shared" ca="1" si="496"/>
        <v>3.2000000000000006E-3</v>
      </c>
      <c r="EH524" s="194">
        <f t="shared" si="497"/>
        <v>0</v>
      </c>
      <c r="EI524" s="19" t="e">
        <f ca="1"/>
        <v>#N/A</v>
      </c>
      <c r="EJ524" s="19" t="e">
        <f t="shared" ca="1" si="498"/>
        <v>#N/A</v>
      </c>
      <c r="EM524" s="198" cm="1">
        <f t="array" ref="EM524">IFERROR(MATCH(TRUE,INDEX($B$14:$B$117&gt;=EL524,0),0),"")</f>
        <v>1</v>
      </c>
      <c r="EN524" s="194">
        <f t="shared" ca="1" si="499"/>
        <v>3.2000000000000006E-3</v>
      </c>
      <c r="EQ524" s="194">
        <f t="shared" si="500"/>
        <v>0</v>
      </c>
      <c r="ER524" s="19" t="e">
        <f ca="1"/>
        <v>#N/A</v>
      </c>
      <c r="ES524" s="19" t="e">
        <f t="shared" ca="1" si="501"/>
        <v>#N/A</v>
      </c>
      <c r="EV524" s="198" cm="1">
        <f t="array" ref="EV524">IFERROR(MATCH(TRUE,INDEX($B$14:$B$117&gt;=EU524,0),0),"")</f>
        <v>1</v>
      </c>
      <c r="EW524" s="194">
        <f t="shared" ca="1" si="502"/>
        <v>3.2000000000000006E-3</v>
      </c>
      <c r="EZ524" s="194">
        <f t="shared" si="503"/>
        <v>0</v>
      </c>
      <c r="FA524" s="19" t="e">
        <f ca="1"/>
        <v>#N/A</v>
      </c>
      <c r="FB524" s="19" t="e">
        <f t="shared" ca="1" si="504"/>
        <v>#N/A</v>
      </c>
      <c r="FE524" s="198" cm="1">
        <f t="array" ref="FE524">IFERROR(MATCH(TRUE,INDEX($B$14:$B$117&gt;=FD524,0),0),"")</f>
        <v>1</v>
      </c>
      <c r="FF524" s="194">
        <f t="shared" ca="1" si="505"/>
        <v>3.2000000000000006E-3</v>
      </c>
      <c r="FI524" s="194">
        <f t="shared" si="506"/>
        <v>0</v>
      </c>
      <c r="FJ524" s="19" t="e">
        <f ca="1"/>
        <v>#N/A</v>
      </c>
      <c r="FK524" s="19" t="e">
        <f t="shared" ca="1" si="507"/>
        <v>#N/A</v>
      </c>
      <c r="FN524" s="198" cm="1">
        <f t="array" ref="FN524">IFERROR(MATCH(TRUE,INDEX($B$14:$B$117&gt;=FM524,0),0),"")</f>
        <v>1</v>
      </c>
      <c r="FO524" s="194">
        <f t="shared" ca="1" si="508"/>
        <v>3.2000000000000006E-3</v>
      </c>
      <c r="FR524" s="194">
        <f t="shared" si="509"/>
        <v>0</v>
      </c>
      <c r="FS524" s="19" t="e">
        <f ca="1"/>
        <v>#N/A</v>
      </c>
      <c r="FT524" s="19" t="e">
        <f t="shared" ca="1" si="510"/>
        <v>#N/A</v>
      </c>
      <c r="FW524" s="198" cm="1">
        <f t="array" ref="FW524">IFERROR(MATCH(TRUE,INDEX($B$14:$B$117&gt;=FV524,0),0),"")</f>
        <v>1</v>
      </c>
      <c r="FX524" s="194">
        <f t="shared" ca="1" si="511"/>
        <v>3.2000000000000006E-3</v>
      </c>
      <c r="GA524" s="194">
        <f t="shared" si="512"/>
        <v>0</v>
      </c>
      <c r="GB524" s="19" t="e">
        <f ca="1"/>
        <v>#N/A</v>
      </c>
      <c r="GC524" s="19" t="e">
        <f t="shared" ca="1" si="513"/>
        <v>#N/A</v>
      </c>
    </row>
    <row r="525" spans="8:185" x14ac:dyDescent="0.2">
      <c r="H525" s="198" cm="1">
        <f t="array" ref="H525">IFERROR(MATCH(TRUE,INDEX($B$14:$B$117&gt;=G525,0),0),"")</f>
        <v>1</v>
      </c>
      <c r="I525" s="194">
        <f t="shared" ca="1" si="458"/>
        <v>3.2000000000000006E-3</v>
      </c>
      <c r="L525" s="194">
        <f t="shared" si="514"/>
        <v>0</v>
      </c>
      <c r="M525" s="19">
        <f ca="1"/>
        <v>0</v>
      </c>
      <c r="N525" s="19">
        <f t="shared" ca="1" si="515"/>
        <v>0</v>
      </c>
      <c r="Q525" s="198" cm="1">
        <f t="array" ref="Q525">IFERROR(MATCH(TRUE,INDEX($B$14:$B$117&gt;=P525,0),0),"")</f>
        <v>1</v>
      </c>
      <c r="R525" s="194">
        <f t="shared" ca="1" si="459"/>
        <v>3.2000000000000006E-3</v>
      </c>
      <c r="U525" s="194">
        <f t="shared" si="516"/>
        <v>0</v>
      </c>
      <c r="V525" s="19">
        <f ca="1"/>
        <v>0</v>
      </c>
      <c r="W525" s="19">
        <f t="shared" ca="1" si="517"/>
        <v>0</v>
      </c>
      <c r="Z525" s="198" cm="1">
        <f t="array" ref="Z525">IFERROR(MATCH(TRUE,INDEX($B$14:$B$117&gt;=Y525,0),0),"")</f>
        <v>1</v>
      </c>
      <c r="AA525" s="194">
        <f t="shared" ca="1" si="460"/>
        <v>3.2000000000000006E-3</v>
      </c>
      <c r="AD525" s="194">
        <f t="shared" si="461"/>
        <v>0</v>
      </c>
      <c r="AE525" s="19">
        <f ca="1"/>
        <v>0</v>
      </c>
      <c r="AF525" s="19">
        <f t="shared" ca="1" si="462"/>
        <v>0</v>
      </c>
      <c r="AI525" s="198" cm="1">
        <f t="array" ref="AI525">IFERROR(MATCH(TRUE,INDEX($B$14:$B$117&gt;=AH525,0),0),"")</f>
        <v>1</v>
      </c>
      <c r="AJ525" s="194">
        <f t="shared" ca="1" si="463"/>
        <v>3.2000000000000006E-3</v>
      </c>
      <c r="AM525" s="194">
        <f t="shared" si="464"/>
        <v>0</v>
      </c>
      <c r="AN525" s="19">
        <f ca="1"/>
        <v>0</v>
      </c>
      <c r="AO525" s="19">
        <f t="shared" ca="1" si="465"/>
        <v>0</v>
      </c>
      <c r="AR525" s="198" cm="1">
        <f t="array" ref="AR525">IFERROR(MATCH(TRUE,INDEX($B$14:$B$117&gt;=AQ525,0),0),"")</f>
        <v>1</v>
      </c>
      <c r="AS525" s="194">
        <f t="shared" ca="1" si="466"/>
        <v>3.2000000000000006E-3</v>
      </c>
      <c r="AV525" s="194">
        <f t="shared" si="467"/>
        <v>0</v>
      </c>
      <c r="AW525" s="19">
        <f ca="1"/>
        <v>0</v>
      </c>
      <c r="AX525" s="19">
        <f t="shared" ca="1" si="468"/>
        <v>0</v>
      </c>
      <c r="BA525" s="198" cm="1">
        <f t="array" ref="BA525">IFERROR(MATCH(TRUE,INDEX($B$14:$B$117&gt;=AZ525,0),0),"")</f>
        <v>1</v>
      </c>
      <c r="BB525" s="194">
        <f t="shared" ca="1" si="469"/>
        <v>3.2000000000000006E-3</v>
      </c>
      <c r="BE525" s="194">
        <f t="shared" si="470"/>
        <v>0</v>
      </c>
      <c r="BF525" s="19">
        <f ca="1"/>
        <v>0</v>
      </c>
      <c r="BG525" s="19">
        <f t="shared" ca="1" si="471"/>
        <v>0</v>
      </c>
      <c r="BJ525" s="198" cm="1">
        <f t="array" ref="BJ525">IFERROR(MATCH(TRUE,INDEX($B$14:$B$117&gt;=BI525,0),0),"")</f>
        <v>1</v>
      </c>
      <c r="BK525" s="194">
        <f t="shared" ca="1" si="472"/>
        <v>3.2000000000000006E-3</v>
      </c>
      <c r="BN525" s="194">
        <f t="shared" si="473"/>
        <v>0</v>
      </c>
      <c r="BO525" s="19">
        <f ca="1"/>
        <v>0</v>
      </c>
      <c r="BP525" s="19">
        <f t="shared" ca="1" si="474"/>
        <v>0</v>
      </c>
      <c r="BS525" s="198" cm="1">
        <f t="array" ref="BS525">IFERROR(MATCH(TRUE,INDEX($B$14:$B$117&gt;=BR525,0),0),"")</f>
        <v>1</v>
      </c>
      <c r="BT525" s="194">
        <f t="shared" ca="1" si="475"/>
        <v>3.2000000000000006E-3</v>
      </c>
      <c r="BW525" s="194">
        <f t="shared" si="476"/>
        <v>0</v>
      </c>
      <c r="BX525" s="19">
        <f ca="1"/>
        <v>0</v>
      </c>
      <c r="BY525" s="19">
        <f t="shared" ca="1" si="477"/>
        <v>0</v>
      </c>
      <c r="CB525" s="198" cm="1">
        <f t="array" ref="CB525">IFERROR(MATCH(TRUE,INDEX($B$14:$B$117&gt;=CA525,0),0),"")</f>
        <v>1</v>
      </c>
      <c r="CC525" s="194">
        <f t="shared" ca="1" si="478"/>
        <v>3.2000000000000006E-3</v>
      </c>
      <c r="CF525" s="194">
        <f t="shared" si="479"/>
        <v>0</v>
      </c>
      <c r="CG525" s="19">
        <f ca="1"/>
        <v>0</v>
      </c>
      <c r="CH525" s="19">
        <f t="shared" ca="1" si="480"/>
        <v>0</v>
      </c>
      <c r="CK525" s="198" cm="1">
        <f t="array" ref="CK525">IFERROR(MATCH(TRUE,INDEX($B$14:$B$117&gt;=CJ525,0),0),"")</f>
        <v>1</v>
      </c>
      <c r="CL525" s="194">
        <f t="shared" ca="1" si="481"/>
        <v>3.2000000000000006E-3</v>
      </c>
      <c r="CO525" s="194">
        <f t="shared" si="482"/>
        <v>0</v>
      </c>
      <c r="CP525" s="19">
        <f ca="1"/>
        <v>0</v>
      </c>
      <c r="CQ525" s="19">
        <f t="shared" ca="1" si="483"/>
        <v>0</v>
      </c>
      <c r="CT525" s="198" cm="1">
        <f t="array" ref="CT525">IFERROR(MATCH(TRUE,INDEX($B$14:$B$117&gt;=CS525,0),0),"")</f>
        <v>1</v>
      </c>
      <c r="CU525" s="194">
        <f t="shared" ca="1" si="484"/>
        <v>3.2000000000000006E-3</v>
      </c>
      <c r="CX525" s="194">
        <f t="shared" si="485"/>
        <v>0</v>
      </c>
      <c r="CY525" s="19" t="e">
        <f ca="1"/>
        <v>#N/A</v>
      </c>
      <c r="CZ525" s="19" t="e">
        <f t="shared" ca="1" si="486"/>
        <v>#N/A</v>
      </c>
      <c r="DC525" s="198" cm="1">
        <f t="array" ref="DC525">IFERROR(MATCH(TRUE,INDEX($B$14:$B$117&gt;=DB525,0),0),"")</f>
        <v>1</v>
      </c>
      <c r="DD525" s="194">
        <f t="shared" ca="1" si="487"/>
        <v>3.2000000000000006E-3</v>
      </c>
      <c r="DG525" s="194">
        <f t="shared" si="488"/>
        <v>0</v>
      </c>
      <c r="DH525" s="19" t="e">
        <f ca="1"/>
        <v>#N/A</v>
      </c>
      <c r="DI525" s="19" t="e">
        <f t="shared" ca="1" si="489"/>
        <v>#N/A</v>
      </c>
      <c r="DL525" s="198" cm="1">
        <f t="array" ref="DL525">IFERROR(MATCH(TRUE,INDEX($B$14:$B$117&gt;=DK525,0),0),"")</f>
        <v>1</v>
      </c>
      <c r="DM525" s="194">
        <f t="shared" ca="1" si="490"/>
        <v>3.2000000000000006E-3</v>
      </c>
      <c r="DP525" s="194">
        <f t="shared" si="491"/>
        <v>0</v>
      </c>
      <c r="DQ525" s="19" t="e">
        <f ca="1"/>
        <v>#N/A</v>
      </c>
      <c r="DR525" s="19" t="e">
        <f t="shared" ca="1" si="492"/>
        <v>#N/A</v>
      </c>
      <c r="DU525" s="198" cm="1">
        <f t="array" ref="DU525">IFERROR(MATCH(TRUE,INDEX($B$14:$B$117&gt;=DT525,0),0),"")</f>
        <v>1</v>
      </c>
      <c r="DV525" s="194">
        <f t="shared" ca="1" si="493"/>
        <v>3.2000000000000006E-3</v>
      </c>
      <c r="DY525" s="194">
        <f t="shared" si="494"/>
        <v>0</v>
      </c>
      <c r="DZ525" s="19" t="e">
        <f ca="1"/>
        <v>#N/A</v>
      </c>
      <c r="EA525" s="19" t="e">
        <f t="shared" ca="1" si="495"/>
        <v>#N/A</v>
      </c>
      <c r="ED525" s="198" cm="1">
        <f t="array" ref="ED525">IFERROR(MATCH(TRUE,INDEX($B$14:$B$117&gt;=EC525,0),0),"")</f>
        <v>1</v>
      </c>
      <c r="EE525" s="194">
        <f t="shared" ca="1" si="496"/>
        <v>3.2000000000000006E-3</v>
      </c>
      <c r="EH525" s="194">
        <f t="shared" si="497"/>
        <v>0</v>
      </c>
      <c r="EI525" s="19" t="e">
        <f ca="1"/>
        <v>#N/A</v>
      </c>
      <c r="EJ525" s="19" t="e">
        <f t="shared" ca="1" si="498"/>
        <v>#N/A</v>
      </c>
      <c r="EM525" s="198" cm="1">
        <f t="array" ref="EM525">IFERROR(MATCH(TRUE,INDEX($B$14:$B$117&gt;=EL525,0),0),"")</f>
        <v>1</v>
      </c>
      <c r="EN525" s="194">
        <f t="shared" ca="1" si="499"/>
        <v>3.2000000000000006E-3</v>
      </c>
      <c r="EQ525" s="194">
        <f t="shared" si="500"/>
        <v>0</v>
      </c>
      <c r="ER525" s="19" t="e">
        <f ca="1"/>
        <v>#N/A</v>
      </c>
      <c r="ES525" s="19" t="e">
        <f t="shared" ca="1" si="501"/>
        <v>#N/A</v>
      </c>
      <c r="EV525" s="198" cm="1">
        <f t="array" ref="EV525">IFERROR(MATCH(TRUE,INDEX($B$14:$B$117&gt;=EU525,0),0),"")</f>
        <v>1</v>
      </c>
      <c r="EW525" s="194">
        <f t="shared" ca="1" si="502"/>
        <v>3.2000000000000006E-3</v>
      </c>
      <c r="EZ525" s="194">
        <f t="shared" si="503"/>
        <v>0</v>
      </c>
      <c r="FA525" s="19" t="e">
        <f ca="1"/>
        <v>#N/A</v>
      </c>
      <c r="FB525" s="19" t="e">
        <f t="shared" ca="1" si="504"/>
        <v>#N/A</v>
      </c>
      <c r="FE525" s="198" cm="1">
        <f t="array" ref="FE525">IFERROR(MATCH(TRUE,INDEX($B$14:$B$117&gt;=FD525,0),0),"")</f>
        <v>1</v>
      </c>
      <c r="FF525" s="194">
        <f t="shared" ca="1" si="505"/>
        <v>3.2000000000000006E-3</v>
      </c>
      <c r="FI525" s="194">
        <f t="shared" si="506"/>
        <v>0</v>
      </c>
      <c r="FJ525" s="19" t="e">
        <f ca="1"/>
        <v>#N/A</v>
      </c>
      <c r="FK525" s="19" t="e">
        <f t="shared" ca="1" si="507"/>
        <v>#N/A</v>
      </c>
      <c r="FN525" s="198" cm="1">
        <f t="array" ref="FN525">IFERROR(MATCH(TRUE,INDEX($B$14:$B$117&gt;=FM525,0),0),"")</f>
        <v>1</v>
      </c>
      <c r="FO525" s="194">
        <f t="shared" ca="1" si="508"/>
        <v>3.2000000000000006E-3</v>
      </c>
      <c r="FR525" s="194">
        <f t="shared" si="509"/>
        <v>0</v>
      </c>
      <c r="FS525" s="19" t="e">
        <f ca="1"/>
        <v>#N/A</v>
      </c>
      <c r="FT525" s="19" t="e">
        <f t="shared" ca="1" si="510"/>
        <v>#N/A</v>
      </c>
      <c r="FW525" s="198" cm="1">
        <f t="array" ref="FW525">IFERROR(MATCH(TRUE,INDEX($B$14:$B$117&gt;=FV525,0),0),"")</f>
        <v>1</v>
      </c>
      <c r="FX525" s="194">
        <f t="shared" ca="1" si="511"/>
        <v>3.2000000000000006E-3</v>
      </c>
      <c r="GA525" s="194">
        <f t="shared" si="512"/>
        <v>0</v>
      </c>
      <c r="GB525" s="19" t="e">
        <f ca="1"/>
        <v>#N/A</v>
      </c>
      <c r="GC525" s="19" t="e">
        <f t="shared" ca="1" si="513"/>
        <v>#N/A</v>
      </c>
    </row>
    <row r="526" spans="8:185" x14ac:dyDescent="0.2">
      <c r="H526" s="198" cm="1">
        <f t="array" ref="H526">IFERROR(MATCH(TRUE,INDEX($B$14:$B$117&gt;=G526,0),0),"")</f>
        <v>1</v>
      </c>
      <c r="I526" s="194">
        <f t="shared" ref="I526:I589" ca="1" si="518">IFERROR(IF(ROUND(G526,3)=1,1,FORECAST(G526,OFFSET($C$14,H526-1,0,2),OFFSET($B$14,H526-1,0,2))),I525+(1-I525)/($K$4-F526))</f>
        <v>3.2000000000000006E-3</v>
      </c>
      <c r="L526" s="194">
        <f t="shared" si="514"/>
        <v>0</v>
      </c>
      <c r="M526" s="19">
        <f ca="1"/>
        <v>0</v>
      </c>
      <c r="N526" s="19">
        <f t="shared" ca="1" si="515"/>
        <v>0</v>
      </c>
      <c r="Q526" s="198" cm="1">
        <f t="array" ref="Q526">IFERROR(MATCH(TRUE,INDEX($B$14:$B$117&gt;=P526,0),0),"")</f>
        <v>1</v>
      </c>
      <c r="R526" s="194">
        <f t="shared" ref="R526:R589" ca="1" si="519">IFERROR(IF(ROUND(P526,3)=1,1,FORECAST(P526,OFFSET($C$14,Q526-1,0,2),OFFSET($B$14,Q526-1,0,2))),R525+(1-R525)/($K$4-O526))</f>
        <v>3.2000000000000006E-3</v>
      </c>
      <c r="U526" s="194">
        <f t="shared" si="516"/>
        <v>0</v>
      </c>
      <c r="V526" s="19">
        <f ca="1"/>
        <v>0</v>
      </c>
      <c r="W526" s="19">
        <f t="shared" ca="1" si="517"/>
        <v>0</v>
      </c>
      <c r="Z526" s="198" cm="1">
        <f t="array" ref="Z526">IFERROR(MATCH(TRUE,INDEX($B$14:$B$117&gt;=Y526,0),0),"")</f>
        <v>1</v>
      </c>
      <c r="AA526" s="194">
        <f t="shared" ref="AA526:AA589" ca="1" si="520">IFERROR(IF(ROUND(Y526,3)=1,1,FORECAST(Y526,OFFSET($C$14,Z526-1,0,2),OFFSET($B$14,Z526-1,0,2))),AA525+(1-AA525)/($K$4-X526))</f>
        <v>3.2000000000000006E-3</v>
      </c>
      <c r="AD526" s="194">
        <f t="shared" ref="AD526:AD589" si="521">IF(AC526-AC525&lt;0,0,AC526-AC525)</f>
        <v>0</v>
      </c>
      <c r="AE526" s="19">
        <f ca="1"/>
        <v>0</v>
      </c>
      <c r="AF526" s="19">
        <f t="shared" ref="AF526:AF589" ca="1" si="522">(AE526*(1+AC$3)^((AC$4-AB526)/12))-AE526</f>
        <v>0</v>
      </c>
      <c r="AI526" s="198" cm="1">
        <f t="array" ref="AI526">IFERROR(MATCH(TRUE,INDEX($B$14:$B$117&gt;=AH526,0),0),"")</f>
        <v>1</v>
      </c>
      <c r="AJ526" s="194">
        <f t="shared" ref="AJ526:AJ589" ca="1" si="523">IFERROR(IF(ROUND(AH526,3)=1,1,FORECAST(AH526,OFFSET($C$14,AI526-1,0,2),OFFSET($B$14,AI526-1,0,2))),AJ525+(1-AJ525)/($K$4-AG526))</f>
        <v>3.2000000000000006E-3</v>
      </c>
      <c r="AM526" s="194">
        <f t="shared" ref="AM526:AM589" si="524">IF(AL526-AL525&lt;0,0,AL526-AL525)</f>
        <v>0</v>
      </c>
      <c r="AN526" s="19">
        <f ca="1"/>
        <v>0</v>
      </c>
      <c r="AO526" s="19">
        <f t="shared" ref="AO526:AO589" ca="1" si="525">(AN526*(1+AL$3)^((AL$4-AK526)/12))-AN526</f>
        <v>0</v>
      </c>
      <c r="AR526" s="198" cm="1">
        <f t="array" ref="AR526">IFERROR(MATCH(TRUE,INDEX($B$14:$B$117&gt;=AQ526,0),0),"")</f>
        <v>1</v>
      </c>
      <c r="AS526" s="194">
        <f t="shared" ref="AS526:AS589" ca="1" si="526">IFERROR(IF(ROUND(AQ526,3)=1,1,FORECAST(AQ526,OFFSET($C$14,AR526-1,0,2),OFFSET($B$14,AR526-1,0,2))),AS525+(1-AS525)/($K$4-AP526))</f>
        <v>3.2000000000000006E-3</v>
      </c>
      <c r="AV526" s="194">
        <f t="shared" ref="AV526:AV589" si="527">IF(AU526-AU525&lt;0,0,AU526-AU525)</f>
        <v>0</v>
      </c>
      <c r="AW526" s="19">
        <f ca="1"/>
        <v>0</v>
      </c>
      <c r="AX526" s="19">
        <f t="shared" ref="AX526:AX589" ca="1" si="528">(AW526*(1+AU$3)^((AU$4-AT526)/12))-AW526</f>
        <v>0</v>
      </c>
      <c r="BA526" s="198" cm="1">
        <f t="array" ref="BA526">IFERROR(MATCH(TRUE,INDEX($B$14:$B$117&gt;=AZ526,0),0),"")</f>
        <v>1</v>
      </c>
      <c r="BB526" s="194">
        <f t="shared" ref="BB526:BB589" ca="1" si="529">IFERROR(IF(ROUND(AZ526,3)=1,1,FORECAST(AZ526,OFFSET($C$14,BA526-1,0,2),OFFSET($B$14,BA526-1,0,2))),BB525+(1-BB525)/($K$4-AY526))</f>
        <v>3.2000000000000006E-3</v>
      </c>
      <c r="BE526" s="194">
        <f t="shared" ref="BE526:BE589" si="530">IF(BD526-BD525&lt;0,0,BD526-BD525)</f>
        <v>0</v>
      </c>
      <c r="BF526" s="19">
        <f ca="1"/>
        <v>0</v>
      </c>
      <c r="BG526" s="19">
        <f t="shared" ref="BG526:BG589" ca="1" si="531">(BF526*(1+BD$3)^((BD$4-BC526)/12))-BF526</f>
        <v>0</v>
      </c>
      <c r="BJ526" s="198" cm="1">
        <f t="array" ref="BJ526">IFERROR(MATCH(TRUE,INDEX($B$14:$B$117&gt;=BI526,0),0),"")</f>
        <v>1</v>
      </c>
      <c r="BK526" s="194">
        <f t="shared" ref="BK526:BK589" ca="1" si="532">IFERROR(IF(ROUND(BI526,3)=1,1,FORECAST(BI526,OFFSET($C$14,BJ526-1,0,2),OFFSET($B$14,BJ526-1,0,2))),BK525+(1-BK525)/($K$4-BH526))</f>
        <v>3.2000000000000006E-3</v>
      </c>
      <c r="BN526" s="194">
        <f t="shared" ref="BN526:BN589" si="533">IF(BM526-BM525&lt;0,0,BM526-BM525)</f>
        <v>0</v>
      </c>
      <c r="BO526" s="19">
        <f ca="1"/>
        <v>0</v>
      </c>
      <c r="BP526" s="19">
        <f t="shared" ref="BP526:BP589" ca="1" si="534">(BO526*(1+BM$3)^((BM$4-BL526)/12))-BO526</f>
        <v>0</v>
      </c>
      <c r="BS526" s="198" cm="1">
        <f t="array" ref="BS526">IFERROR(MATCH(TRUE,INDEX($B$14:$B$117&gt;=BR526,0),0),"")</f>
        <v>1</v>
      </c>
      <c r="BT526" s="194">
        <f t="shared" ref="BT526:BT589" ca="1" si="535">IFERROR(IF(ROUND(BR526,3)=1,1,FORECAST(BR526,OFFSET($C$14,BS526-1,0,2),OFFSET($B$14,BS526-1,0,2))),BT525+(1-BT525)/($K$4-BQ526))</f>
        <v>3.2000000000000006E-3</v>
      </c>
      <c r="BW526" s="194">
        <f t="shared" ref="BW526:BW589" si="536">IF(BV526-BV525&lt;0,0,BV526-BV525)</f>
        <v>0</v>
      </c>
      <c r="BX526" s="19">
        <f ca="1"/>
        <v>0</v>
      </c>
      <c r="BY526" s="19">
        <f t="shared" ref="BY526:BY589" ca="1" si="537">(BX526*(1+BV$3)^((BV$4-BU526)/12))-BX526</f>
        <v>0</v>
      </c>
      <c r="CB526" s="198" cm="1">
        <f t="array" ref="CB526">IFERROR(MATCH(TRUE,INDEX($B$14:$B$117&gt;=CA526,0),0),"")</f>
        <v>1</v>
      </c>
      <c r="CC526" s="194">
        <f t="shared" ref="CC526:CC589" ca="1" si="538">IFERROR(IF(ROUND(CA526,3)=1,1,FORECAST(CA526,OFFSET($C$14,CB526-1,0,2),OFFSET($B$14,CB526-1,0,2))),CC525+(1-CC525)/($K$4-BZ526))</f>
        <v>3.2000000000000006E-3</v>
      </c>
      <c r="CF526" s="194">
        <f t="shared" ref="CF526:CF589" si="539">IF(CE526-CE525&lt;0,0,CE526-CE525)</f>
        <v>0</v>
      </c>
      <c r="CG526" s="19">
        <f ca="1"/>
        <v>0</v>
      </c>
      <c r="CH526" s="19">
        <f t="shared" ref="CH526:CH589" ca="1" si="540">(CG526*(1+CE$3)^((CE$4-CD526)/12))-CG526</f>
        <v>0</v>
      </c>
      <c r="CK526" s="198" cm="1">
        <f t="array" ref="CK526">IFERROR(MATCH(TRUE,INDEX($B$14:$B$117&gt;=CJ526,0),0),"")</f>
        <v>1</v>
      </c>
      <c r="CL526" s="194">
        <f t="shared" ref="CL526:CL589" ca="1" si="541">IFERROR(IF(ROUND(CJ526,3)=1,1,FORECAST(CJ526,OFFSET($C$14,CK526-1,0,2),OFFSET($B$14,CK526-1,0,2))),CL525+(1-CL525)/($K$4-CI526))</f>
        <v>3.2000000000000006E-3</v>
      </c>
      <c r="CO526" s="194">
        <f t="shared" ref="CO526:CO589" si="542">IF(CN526-CN525&lt;0,0,CN526-CN525)</f>
        <v>0</v>
      </c>
      <c r="CP526" s="19">
        <f ca="1"/>
        <v>0</v>
      </c>
      <c r="CQ526" s="19">
        <f t="shared" ref="CQ526:CQ589" ca="1" si="543">(CP526*(1+CN$3)^((CN$4-CM526)/12))-CP526</f>
        <v>0</v>
      </c>
      <c r="CT526" s="198" cm="1">
        <f t="array" ref="CT526">IFERROR(MATCH(TRUE,INDEX($B$14:$B$117&gt;=CS526,0),0),"")</f>
        <v>1</v>
      </c>
      <c r="CU526" s="194">
        <f t="shared" ref="CU526:CU589" ca="1" si="544">IFERROR(IF(ROUND(CS526,3)=1,1,FORECAST(CS526,OFFSET($C$14,CT526-1,0,2),OFFSET($B$14,CT526-1,0,2))),CU525+(1-CU525)/($K$4-CR526))</f>
        <v>3.2000000000000006E-3</v>
      </c>
      <c r="CX526" s="194">
        <f t="shared" ref="CX526:CX589" si="545">IF(CW526-CW525&lt;0,0,CW526-CW525)</f>
        <v>0</v>
      </c>
      <c r="CY526" s="19" t="e">
        <f ca="1"/>
        <v>#N/A</v>
      </c>
      <c r="CZ526" s="19" t="e">
        <f t="shared" ref="CZ526:CZ589" ca="1" si="546">(CY526*(1+CW$3)^((CW$4-CV526)/12))-CY526</f>
        <v>#N/A</v>
      </c>
      <c r="DC526" s="198" cm="1">
        <f t="array" ref="DC526">IFERROR(MATCH(TRUE,INDEX($B$14:$B$117&gt;=DB526,0),0),"")</f>
        <v>1</v>
      </c>
      <c r="DD526" s="194">
        <f t="shared" ref="DD526:DD589" ca="1" si="547">IFERROR(IF(ROUND(DB526,3)=1,1,FORECAST(DB526,OFFSET($C$14,DC526-1,0,2),OFFSET($B$14,DC526-1,0,2))),DD525+(1-DD525)/($K$4-DA526))</f>
        <v>3.2000000000000006E-3</v>
      </c>
      <c r="DG526" s="194">
        <f t="shared" ref="DG526:DG589" si="548">IF(DF526-DF525&lt;0,0,DF526-DF525)</f>
        <v>0</v>
      </c>
      <c r="DH526" s="19" t="e">
        <f ca="1"/>
        <v>#N/A</v>
      </c>
      <c r="DI526" s="19" t="e">
        <f t="shared" ref="DI526:DI589" ca="1" si="549">(DH526*(1+DF$3)^((DF$4-DE526)/12))-DH526</f>
        <v>#N/A</v>
      </c>
      <c r="DL526" s="198" cm="1">
        <f t="array" ref="DL526">IFERROR(MATCH(TRUE,INDEX($B$14:$B$117&gt;=DK526,0),0),"")</f>
        <v>1</v>
      </c>
      <c r="DM526" s="194">
        <f t="shared" ref="DM526:DM589" ca="1" si="550">IFERROR(IF(ROUND(DK526,3)=1,1,FORECAST(DK526,OFFSET($C$14,DL526-1,0,2),OFFSET($B$14,DL526-1,0,2))),DM525+(1-DM525)/($K$4-DJ526))</f>
        <v>3.2000000000000006E-3</v>
      </c>
      <c r="DP526" s="194">
        <f t="shared" ref="DP526:DP589" si="551">IF(DO526-DO525&lt;0,0,DO526-DO525)</f>
        <v>0</v>
      </c>
      <c r="DQ526" s="19" t="e">
        <f ca="1"/>
        <v>#N/A</v>
      </c>
      <c r="DR526" s="19" t="e">
        <f t="shared" ref="DR526:DR589" ca="1" si="552">(DQ526*(1+DO$3)^((DO$4-DN526)/12))-DQ526</f>
        <v>#N/A</v>
      </c>
      <c r="DU526" s="198" cm="1">
        <f t="array" ref="DU526">IFERROR(MATCH(TRUE,INDEX($B$14:$B$117&gt;=DT526,0),0),"")</f>
        <v>1</v>
      </c>
      <c r="DV526" s="194">
        <f t="shared" ref="DV526:DV589" ca="1" si="553">IFERROR(IF(ROUND(DT526,3)=1,1,FORECAST(DT526,OFFSET($C$14,DU526-1,0,2),OFFSET($B$14,DU526-1,0,2))),DV525+(1-DV525)/($K$4-DS526))</f>
        <v>3.2000000000000006E-3</v>
      </c>
      <c r="DY526" s="194">
        <f t="shared" ref="DY526:DY589" si="554">IF(DX526-DX525&lt;0,0,DX526-DX525)</f>
        <v>0</v>
      </c>
      <c r="DZ526" s="19" t="e">
        <f ca="1"/>
        <v>#N/A</v>
      </c>
      <c r="EA526" s="19" t="e">
        <f t="shared" ref="EA526:EA589" ca="1" si="555">(DZ526*(1+DX$3)^((DX$4-DW526)/12))-DZ526</f>
        <v>#N/A</v>
      </c>
      <c r="ED526" s="198" cm="1">
        <f t="array" ref="ED526">IFERROR(MATCH(TRUE,INDEX($B$14:$B$117&gt;=EC526,0),0),"")</f>
        <v>1</v>
      </c>
      <c r="EE526" s="194">
        <f t="shared" ref="EE526:EE589" ca="1" si="556">IFERROR(IF(ROUND(EC526,3)=1,1,FORECAST(EC526,OFFSET($C$14,ED526-1,0,2),OFFSET($B$14,ED526-1,0,2))),EE525+(1-EE525)/($K$4-EB526))</f>
        <v>3.2000000000000006E-3</v>
      </c>
      <c r="EH526" s="194">
        <f t="shared" ref="EH526:EH589" si="557">IF(EG526-EG525&lt;0,0,EG526-EG525)</f>
        <v>0</v>
      </c>
      <c r="EI526" s="19" t="e">
        <f ca="1"/>
        <v>#N/A</v>
      </c>
      <c r="EJ526" s="19" t="e">
        <f t="shared" ref="EJ526:EJ589" ca="1" si="558">(EI526*(1+EG$3)^((EG$4-EF526)/12))-EI526</f>
        <v>#N/A</v>
      </c>
      <c r="EM526" s="198" cm="1">
        <f t="array" ref="EM526">IFERROR(MATCH(TRUE,INDEX($B$14:$B$117&gt;=EL526,0),0),"")</f>
        <v>1</v>
      </c>
      <c r="EN526" s="194">
        <f t="shared" ref="EN526:EN589" ca="1" si="559">IFERROR(IF(ROUND(EL526,3)=1,1,FORECAST(EL526,OFFSET($C$14,EM526-1,0,2),OFFSET($B$14,EM526-1,0,2))),EN525+(1-EN525)/($K$4-EK526))</f>
        <v>3.2000000000000006E-3</v>
      </c>
      <c r="EQ526" s="194">
        <f t="shared" ref="EQ526:EQ589" si="560">IF(EP526-EP525&lt;0,0,EP526-EP525)</f>
        <v>0</v>
      </c>
      <c r="ER526" s="19" t="e">
        <f ca="1"/>
        <v>#N/A</v>
      </c>
      <c r="ES526" s="19" t="e">
        <f t="shared" ref="ES526:ES589" ca="1" si="561">(ER526*(1+EP$3)^((EP$4-EO526)/12))-ER526</f>
        <v>#N/A</v>
      </c>
      <c r="EV526" s="198" cm="1">
        <f t="array" ref="EV526">IFERROR(MATCH(TRUE,INDEX($B$14:$B$117&gt;=EU526,0),0),"")</f>
        <v>1</v>
      </c>
      <c r="EW526" s="194">
        <f t="shared" ref="EW526:EW589" ca="1" si="562">IFERROR(IF(ROUND(EU526,3)=1,1,FORECAST(EU526,OFFSET($C$14,EV526-1,0,2),OFFSET($B$14,EV526-1,0,2))),EW525+(1-EW525)/($K$4-ET526))</f>
        <v>3.2000000000000006E-3</v>
      </c>
      <c r="EZ526" s="194">
        <f t="shared" ref="EZ526:EZ589" si="563">IF(EY526-EY525&lt;0,0,EY526-EY525)</f>
        <v>0</v>
      </c>
      <c r="FA526" s="19" t="e">
        <f ca="1"/>
        <v>#N/A</v>
      </c>
      <c r="FB526" s="19" t="e">
        <f t="shared" ref="FB526:FB589" ca="1" si="564">(FA526*(1+EY$3)^((EY$4-EX526)/12))-FA526</f>
        <v>#N/A</v>
      </c>
      <c r="FE526" s="198" cm="1">
        <f t="array" ref="FE526">IFERROR(MATCH(TRUE,INDEX($B$14:$B$117&gt;=FD526,0),0),"")</f>
        <v>1</v>
      </c>
      <c r="FF526" s="194">
        <f t="shared" ref="FF526:FF589" ca="1" si="565">IFERROR(IF(ROUND(FD526,3)=1,1,FORECAST(FD526,OFFSET($C$14,FE526-1,0,2),OFFSET($B$14,FE526-1,0,2))),FF525+(1-FF525)/($K$4-FC526))</f>
        <v>3.2000000000000006E-3</v>
      </c>
      <c r="FI526" s="194">
        <f t="shared" ref="FI526:FI589" si="566">IF(FH526-FH525&lt;0,0,FH526-FH525)</f>
        <v>0</v>
      </c>
      <c r="FJ526" s="19" t="e">
        <f ca="1"/>
        <v>#N/A</v>
      </c>
      <c r="FK526" s="19" t="e">
        <f t="shared" ref="FK526:FK589" ca="1" si="567">(FJ526*(1+FH$3)^((FH$4-FG526)/12))-FJ526</f>
        <v>#N/A</v>
      </c>
      <c r="FN526" s="198" cm="1">
        <f t="array" ref="FN526">IFERROR(MATCH(TRUE,INDEX($B$14:$B$117&gt;=FM526,0),0),"")</f>
        <v>1</v>
      </c>
      <c r="FO526" s="194">
        <f t="shared" ref="FO526:FO589" ca="1" si="568">IFERROR(IF(ROUND(FM526,3)=1,1,FORECAST(FM526,OFFSET($C$14,FN526-1,0,2),OFFSET($B$14,FN526-1,0,2))),FO525+(1-FO525)/($K$4-FL526))</f>
        <v>3.2000000000000006E-3</v>
      </c>
      <c r="FR526" s="194">
        <f t="shared" ref="FR526:FR589" si="569">IF(FQ526-FQ525&lt;0,0,FQ526-FQ525)</f>
        <v>0</v>
      </c>
      <c r="FS526" s="19" t="e">
        <f ca="1"/>
        <v>#N/A</v>
      </c>
      <c r="FT526" s="19" t="e">
        <f t="shared" ref="FT526:FT589" ca="1" si="570">(FS526*(1+FQ$3)^((FQ$4-FP526)/12))-FS526</f>
        <v>#N/A</v>
      </c>
      <c r="FW526" s="198" cm="1">
        <f t="array" ref="FW526">IFERROR(MATCH(TRUE,INDEX($B$14:$B$117&gt;=FV526,0),0),"")</f>
        <v>1</v>
      </c>
      <c r="FX526" s="194">
        <f t="shared" ref="FX526:FX589" ca="1" si="571">IFERROR(IF(ROUND(FV526,3)=1,1,FORECAST(FV526,OFFSET($C$14,FW526-1,0,2),OFFSET($B$14,FW526-1,0,2))),FX525+(1-FX525)/($K$4-FU526))</f>
        <v>3.2000000000000006E-3</v>
      </c>
      <c r="GA526" s="194">
        <f t="shared" ref="GA526:GA589" si="572">IF(FZ526-FZ525&lt;0,0,FZ526-FZ525)</f>
        <v>0</v>
      </c>
      <c r="GB526" s="19" t="e">
        <f ca="1"/>
        <v>#N/A</v>
      </c>
      <c r="GC526" s="19" t="e">
        <f t="shared" ref="GC526:GC589" ca="1" si="573">(GB526*(1+FZ$3)^((FZ$4-FY526)/12))-GB526</f>
        <v>#N/A</v>
      </c>
    </row>
    <row r="527" spans="8:185" x14ac:dyDescent="0.2">
      <c r="H527" s="198" cm="1">
        <f t="array" ref="H527">IFERROR(MATCH(TRUE,INDEX($B$14:$B$117&gt;=G527,0),0),"")</f>
        <v>1</v>
      </c>
      <c r="I527" s="194">
        <f t="shared" ca="1" si="518"/>
        <v>3.2000000000000006E-3</v>
      </c>
      <c r="L527" s="194">
        <f t="shared" ref="L527:L590" si="574">IF(K527-K526&lt;0,0,K527-K526)</f>
        <v>0</v>
      </c>
      <c r="M527" s="19">
        <f ca="1"/>
        <v>0</v>
      </c>
      <c r="N527" s="19">
        <f t="shared" ref="N527:N590" ca="1" si="575">(M527*(1+K$3)^((K$4-J527)/12))-M527</f>
        <v>0</v>
      </c>
      <c r="Q527" s="198" cm="1">
        <f t="array" ref="Q527">IFERROR(MATCH(TRUE,INDEX($B$14:$B$117&gt;=P527,0),0),"")</f>
        <v>1</v>
      </c>
      <c r="R527" s="194">
        <f t="shared" ca="1" si="519"/>
        <v>3.2000000000000006E-3</v>
      </c>
      <c r="U527" s="194">
        <f t="shared" ref="U527:U590" si="576">IF(T527-T526&lt;0,0,T527-T526)</f>
        <v>0</v>
      </c>
      <c r="V527" s="19">
        <f ca="1"/>
        <v>0</v>
      </c>
      <c r="W527" s="19">
        <f t="shared" ref="W527:W590" ca="1" si="577">(V527*(1+T$3)^((T$4-S527)/12))-V527</f>
        <v>0</v>
      </c>
      <c r="Z527" s="198" cm="1">
        <f t="array" ref="Z527">IFERROR(MATCH(TRUE,INDEX($B$14:$B$117&gt;=Y527,0),0),"")</f>
        <v>1</v>
      </c>
      <c r="AA527" s="194">
        <f t="shared" ca="1" si="520"/>
        <v>3.2000000000000006E-3</v>
      </c>
      <c r="AD527" s="194">
        <f t="shared" si="521"/>
        <v>0</v>
      </c>
      <c r="AE527" s="19">
        <f ca="1"/>
        <v>0</v>
      </c>
      <c r="AF527" s="19">
        <f t="shared" ca="1" si="522"/>
        <v>0</v>
      </c>
      <c r="AI527" s="198" cm="1">
        <f t="array" ref="AI527">IFERROR(MATCH(TRUE,INDEX($B$14:$B$117&gt;=AH527,0),0),"")</f>
        <v>1</v>
      </c>
      <c r="AJ527" s="194">
        <f t="shared" ca="1" si="523"/>
        <v>3.2000000000000006E-3</v>
      </c>
      <c r="AM527" s="194">
        <f t="shared" si="524"/>
        <v>0</v>
      </c>
      <c r="AN527" s="19">
        <f ca="1"/>
        <v>0</v>
      </c>
      <c r="AO527" s="19">
        <f t="shared" ca="1" si="525"/>
        <v>0</v>
      </c>
      <c r="AR527" s="198" cm="1">
        <f t="array" ref="AR527">IFERROR(MATCH(TRUE,INDEX($B$14:$B$117&gt;=AQ527,0),0),"")</f>
        <v>1</v>
      </c>
      <c r="AS527" s="194">
        <f t="shared" ca="1" si="526"/>
        <v>3.2000000000000006E-3</v>
      </c>
      <c r="AV527" s="194">
        <f t="shared" si="527"/>
        <v>0</v>
      </c>
      <c r="AW527" s="19">
        <f ca="1"/>
        <v>0</v>
      </c>
      <c r="AX527" s="19">
        <f t="shared" ca="1" si="528"/>
        <v>0</v>
      </c>
      <c r="BA527" s="198" cm="1">
        <f t="array" ref="BA527">IFERROR(MATCH(TRUE,INDEX($B$14:$B$117&gt;=AZ527,0),0),"")</f>
        <v>1</v>
      </c>
      <c r="BB527" s="194">
        <f t="shared" ca="1" si="529"/>
        <v>3.2000000000000006E-3</v>
      </c>
      <c r="BE527" s="194">
        <f t="shared" si="530"/>
        <v>0</v>
      </c>
      <c r="BF527" s="19">
        <f ca="1"/>
        <v>0</v>
      </c>
      <c r="BG527" s="19">
        <f t="shared" ca="1" si="531"/>
        <v>0</v>
      </c>
      <c r="BJ527" s="198" cm="1">
        <f t="array" ref="BJ527">IFERROR(MATCH(TRUE,INDEX($B$14:$B$117&gt;=BI527,0),0),"")</f>
        <v>1</v>
      </c>
      <c r="BK527" s="194">
        <f t="shared" ca="1" si="532"/>
        <v>3.2000000000000006E-3</v>
      </c>
      <c r="BN527" s="194">
        <f t="shared" si="533"/>
        <v>0</v>
      </c>
      <c r="BO527" s="19">
        <f ca="1"/>
        <v>0</v>
      </c>
      <c r="BP527" s="19">
        <f t="shared" ca="1" si="534"/>
        <v>0</v>
      </c>
      <c r="BS527" s="198" cm="1">
        <f t="array" ref="BS527">IFERROR(MATCH(TRUE,INDEX($B$14:$B$117&gt;=BR527,0),0),"")</f>
        <v>1</v>
      </c>
      <c r="BT527" s="194">
        <f t="shared" ca="1" si="535"/>
        <v>3.2000000000000006E-3</v>
      </c>
      <c r="BW527" s="194">
        <f t="shared" si="536"/>
        <v>0</v>
      </c>
      <c r="BX527" s="19">
        <f ca="1"/>
        <v>0</v>
      </c>
      <c r="BY527" s="19">
        <f t="shared" ca="1" si="537"/>
        <v>0</v>
      </c>
      <c r="CB527" s="198" cm="1">
        <f t="array" ref="CB527">IFERROR(MATCH(TRUE,INDEX($B$14:$B$117&gt;=CA527,0),0),"")</f>
        <v>1</v>
      </c>
      <c r="CC527" s="194">
        <f t="shared" ca="1" si="538"/>
        <v>3.2000000000000006E-3</v>
      </c>
      <c r="CF527" s="194">
        <f t="shared" si="539"/>
        <v>0</v>
      </c>
      <c r="CG527" s="19">
        <f ca="1"/>
        <v>0</v>
      </c>
      <c r="CH527" s="19">
        <f t="shared" ca="1" si="540"/>
        <v>0</v>
      </c>
      <c r="CK527" s="198" cm="1">
        <f t="array" ref="CK527">IFERROR(MATCH(TRUE,INDEX($B$14:$B$117&gt;=CJ527,0),0),"")</f>
        <v>1</v>
      </c>
      <c r="CL527" s="194">
        <f t="shared" ca="1" si="541"/>
        <v>3.2000000000000006E-3</v>
      </c>
      <c r="CO527" s="194">
        <f t="shared" si="542"/>
        <v>0</v>
      </c>
      <c r="CP527" s="19">
        <f ca="1"/>
        <v>0</v>
      </c>
      <c r="CQ527" s="19">
        <f t="shared" ca="1" si="543"/>
        <v>0</v>
      </c>
      <c r="CT527" s="198" cm="1">
        <f t="array" ref="CT527">IFERROR(MATCH(TRUE,INDEX($B$14:$B$117&gt;=CS527,0),0),"")</f>
        <v>1</v>
      </c>
      <c r="CU527" s="194">
        <f t="shared" ca="1" si="544"/>
        <v>3.2000000000000006E-3</v>
      </c>
      <c r="CX527" s="194">
        <f t="shared" si="545"/>
        <v>0</v>
      </c>
      <c r="CY527" s="19" t="e">
        <f ca="1"/>
        <v>#N/A</v>
      </c>
      <c r="CZ527" s="19" t="e">
        <f t="shared" ca="1" si="546"/>
        <v>#N/A</v>
      </c>
      <c r="DC527" s="198" cm="1">
        <f t="array" ref="DC527">IFERROR(MATCH(TRUE,INDEX($B$14:$B$117&gt;=DB527,0),0),"")</f>
        <v>1</v>
      </c>
      <c r="DD527" s="194">
        <f t="shared" ca="1" si="547"/>
        <v>3.2000000000000006E-3</v>
      </c>
      <c r="DG527" s="194">
        <f t="shared" si="548"/>
        <v>0</v>
      </c>
      <c r="DH527" s="19" t="e">
        <f ca="1"/>
        <v>#N/A</v>
      </c>
      <c r="DI527" s="19" t="e">
        <f t="shared" ca="1" si="549"/>
        <v>#N/A</v>
      </c>
      <c r="DL527" s="198" cm="1">
        <f t="array" ref="DL527">IFERROR(MATCH(TRUE,INDEX($B$14:$B$117&gt;=DK527,0),0),"")</f>
        <v>1</v>
      </c>
      <c r="DM527" s="194">
        <f t="shared" ca="1" si="550"/>
        <v>3.2000000000000006E-3</v>
      </c>
      <c r="DP527" s="194">
        <f t="shared" si="551"/>
        <v>0</v>
      </c>
      <c r="DQ527" s="19" t="e">
        <f ca="1"/>
        <v>#N/A</v>
      </c>
      <c r="DR527" s="19" t="e">
        <f t="shared" ca="1" si="552"/>
        <v>#N/A</v>
      </c>
      <c r="DU527" s="198" cm="1">
        <f t="array" ref="DU527">IFERROR(MATCH(TRUE,INDEX($B$14:$B$117&gt;=DT527,0),0),"")</f>
        <v>1</v>
      </c>
      <c r="DV527" s="194">
        <f t="shared" ca="1" si="553"/>
        <v>3.2000000000000006E-3</v>
      </c>
      <c r="DY527" s="194">
        <f t="shared" si="554"/>
        <v>0</v>
      </c>
      <c r="DZ527" s="19" t="e">
        <f ca="1"/>
        <v>#N/A</v>
      </c>
      <c r="EA527" s="19" t="e">
        <f t="shared" ca="1" si="555"/>
        <v>#N/A</v>
      </c>
      <c r="ED527" s="198" cm="1">
        <f t="array" ref="ED527">IFERROR(MATCH(TRUE,INDEX($B$14:$B$117&gt;=EC527,0),0),"")</f>
        <v>1</v>
      </c>
      <c r="EE527" s="194">
        <f t="shared" ca="1" si="556"/>
        <v>3.2000000000000006E-3</v>
      </c>
      <c r="EH527" s="194">
        <f t="shared" si="557"/>
        <v>0</v>
      </c>
      <c r="EI527" s="19" t="e">
        <f ca="1"/>
        <v>#N/A</v>
      </c>
      <c r="EJ527" s="19" t="e">
        <f t="shared" ca="1" si="558"/>
        <v>#N/A</v>
      </c>
      <c r="EM527" s="198" cm="1">
        <f t="array" ref="EM527">IFERROR(MATCH(TRUE,INDEX($B$14:$B$117&gt;=EL527,0),0),"")</f>
        <v>1</v>
      </c>
      <c r="EN527" s="194">
        <f t="shared" ca="1" si="559"/>
        <v>3.2000000000000006E-3</v>
      </c>
      <c r="EQ527" s="194">
        <f t="shared" si="560"/>
        <v>0</v>
      </c>
      <c r="ER527" s="19" t="e">
        <f ca="1"/>
        <v>#N/A</v>
      </c>
      <c r="ES527" s="19" t="e">
        <f t="shared" ca="1" si="561"/>
        <v>#N/A</v>
      </c>
      <c r="EV527" s="198" cm="1">
        <f t="array" ref="EV527">IFERROR(MATCH(TRUE,INDEX($B$14:$B$117&gt;=EU527,0),0),"")</f>
        <v>1</v>
      </c>
      <c r="EW527" s="194">
        <f t="shared" ca="1" si="562"/>
        <v>3.2000000000000006E-3</v>
      </c>
      <c r="EZ527" s="194">
        <f t="shared" si="563"/>
        <v>0</v>
      </c>
      <c r="FA527" s="19" t="e">
        <f ca="1"/>
        <v>#N/A</v>
      </c>
      <c r="FB527" s="19" t="e">
        <f t="shared" ca="1" si="564"/>
        <v>#N/A</v>
      </c>
      <c r="FE527" s="198" cm="1">
        <f t="array" ref="FE527">IFERROR(MATCH(TRUE,INDEX($B$14:$B$117&gt;=FD527,0),0),"")</f>
        <v>1</v>
      </c>
      <c r="FF527" s="194">
        <f t="shared" ca="1" si="565"/>
        <v>3.2000000000000006E-3</v>
      </c>
      <c r="FI527" s="194">
        <f t="shared" si="566"/>
        <v>0</v>
      </c>
      <c r="FJ527" s="19" t="e">
        <f ca="1"/>
        <v>#N/A</v>
      </c>
      <c r="FK527" s="19" t="e">
        <f t="shared" ca="1" si="567"/>
        <v>#N/A</v>
      </c>
      <c r="FN527" s="198" cm="1">
        <f t="array" ref="FN527">IFERROR(MATCH(TRUE,INDEX($B$14:$B$117&gt;=FM527,0),0),"")</f>
        <v>1</v>
      </c>
      <c r="FO527" s="194">
        <f t="shared" ca="1" si="568"/>
        <v>3.2000000000000006E-3</v>
      </c>
      <c r="FR527" s="194">
        <f t="shared" si="569"/>
        <v>0</v>
      </c>
      <c r="FS527" s="19" t="e">
        <f ca="1"/>
        <v>#N/A</v>
      </c>
      <c r="FT527" s="19" t="e">
        <f t="shared" ca="1" si="570"/>
        <v>#N/A</v>
      </c>
      <c r="FW527" s="198" cm="1">
        <f t="array" ref="FW527">IFERROR(MATCH(TRUE,INDEX($B$14:$B$117&gt;=FV527,0),0),"")</f>
        <v>1</v>
      </c>
      <c r="FX527" s="194">
        <f t="shared" ca="1" si="571"/>
        <v>3.2000000000000006E-3</v>
      </c>
      <c r="GA527" s="194">
        <f t="shared" si="572"/>
        <v>0</v>
      </c>
      <c r="GB527" s="19" t="e">
        <f ca="1"/>
        <v>#N/A</v>
      </c>
      <c r="GC527" s="19" t="e">
        <f t="shared" ca="1" si="573"/>
        <v>#N/A</v>
      </c>
    </row>
    <row r="528" spans="8:185" x14ac:dyDescent="0.2">
      <c r="H528" s="198" cm="1">
        <f t="array" ref="H528">IFERROR(MATCH(TRUE,INDEX($B$14:$B$117&gt;=G528,0),0),"")</f>
        <v>1</v>
      </c>
      <c r="I528" s="194">
        <f t="shared" ca="1" si="518"/>
        <v>3.2000000000000006E-3</v>
      </c>
      <c r="L528" s="194">
        <f t="shared" si="574"/>
        <v>0</v>
      </c>
      <c r="M528" s="19">
        <f ca="1"/>
        <v>0</v>
      </c>
      <c r="N528" s="19">
        <f t="shared" ca="1" si="575"/>
        <v>0</v>
      </c>
      <c r="Q528" s="198" cm="1">
        <f t="array" ref="Q528">IFERROR(MATCH(TRUE,INDEX($B$14:$B$117&gt;=P528,0),0),"")</f>
        <v>1</v>
      </c>
      <c r="R528" s="194">
        <f t="shared" ca="1" si="519"/>
        <v>3.2000000000000006E-3</v>
      </c>
      <c r="U528" s="194">
        <f t="shared" si="576"/>
        <v>0</v>
      </c>
      <c r="V528" s="19">
        <f ca="1"/>
        <v>0</v>
      </c>
      <c r="W528" s="19">
        <f t="shared" ca="1" si="577"/>
        <v>0</v>
      </c>
      <c r="Z528" s="198" cm="1">
        <f t="array" ref="Z528">IFERROR(MATCH(TRUE,INDEX($B$14:$B$117&gt;=Y528,0),0),"")</f>
        <v>1</v>
      </c>
      <c r="AA528" s="194">
        <f t="shared" ca="1" si="520"/>
        <v>3.2000000000000006E-3</v>
      </c>
      <c r="AD528" s="194">
        <f t="shared" si="521"/>
        <v>0</v>
      </c>
      <c r="AE528" s="19">
        <f ca="1"/>
        <v>0</v>
      </c>
      <c r="AF528" s="19">
        <f t="shared" ca="1" si="522"/>
        <v>0</v>
      </c>
      <c r="AI528" s="198" cm="1">
        <f t="array" ref="AI528">IFERROR(MATCH(TRUE,INDEX($B$14:$B$117&gt;=AH528,0),0),"")</f>
        <v>1</v>
      </c>
      <c r="AJ528" s="194">
        <f t="shared" ca="1" si="523"/>
        <v>3.2000000000000006E-3</v>
      </c>
      <c r="AM528" s="194">
        <f t="shared" si="524"/>
        <v>0</v>
      </c>
      <c r="AN528" s="19">
        <f ca="1"/>
        <v>0</v>
      </c>
      <c r="AO528" s="19">
        <f t="shared" ca="1" si="525"/>
        <v>0</v>
      </c>
      <c r="AR528" s="198" cm="1">
        <f t="array" ref="AR528">IFERROR(MATCH(TRUE,INDEX($B$14:$B$117&gt;=AQ528,0),0),"")</f>
        <v>1</v>
      </c>
      <c r="AS528" s="194">
        <f t="shared" ca="1" si="526"/>
        <v>3.2000000000000006E-3</v>
      </c>
      <c r="AV528" s="194">
        <f t="shared" si="527"/>
        <v>0</v>
      </c>
      <c r="AW528" s="19">
        <f ca="1"/>
        <v>0</v>
      </c>
      <c r="AX528" s="19">
        <f t="shared" ca="1" si="528"/>
        <v>0</v>
      </c>
      <c r="BA528" s="198" cm="1">
        <f t="array" ref="BA528">IFERROR(MATCH(TRUE,INDEX($B$14:$B$117&gt;=AZ528,0),0),"")</f>
        <v>1</v>
      </c>
      <c r="BB528" s="194">
        <f t="shared" ca="1" si="529"/>
        <v>3.2000000000000006E-3</v>
      </c>
      <c r="BE528" s="194">
        <f t="shared" si="530"/>
        <v>0</v>
      </c>
      <c r="BF528" s="19">
        <f ca="1"/>
        <v>0</v>
      </c>
      <c r="BG528" s="19">
        <f t="shared" ca="1" si="531"/>
        <v>0</v>
      </c>
      <c r="BJ528" s="198" cm="1">
        <f t="array" ref="BJ528">IFERROR(MATCH(TRUE,INDEX($B$14:$B$117&gt;=BI528,0),0),"")</f>
        <v>1</v>
      </c>
      <c r="BK528" s="194">
        <f t="shared" ca="1" si="532"/>
        <v>3.2000000000000006E-3</v>
      </c>
      <c r="BN528" s="194">
        <f t="shared" si="533"/>
        <v>0</v>
      </c>
      <c r="BO528" s="19">
        <f ca="1"/>
        <v>0</v>
      </c>
      <c r="BP528" s="19">
        <f t="shared" ca="1" si="534"/>
        <v>0</v>
      </c>
      <c r="BS528" s="198" cm="1">
        <f t="array" ref="BS528">IFERROR(MATCH(TRUE,INDEX($B$14:$B$117&gt;=BR528,0),0),"")</f>
        <v>1</v>
      </c>
      <c r="BT528" s="194">
        <f t="shared" ca="1" si="535"/>
        <v>3.2000000000000006E-3</v>
      </c>
      <c r="BW528" s="194">
        <f t="shared" si="536"/>
        <v>0</v>
      </c>
      <c r="BX528" s="19">
        <f ca="1"/>
        <v>0</v>
      </c>
      <c r="BY528" s="19">
        <f t="shared" ca="1" si="537"/>
        <v>0</v>
      </c>
      <c r="CB528" s="198" cm="1">
        <f t="array" ref="CB528">IFERROR(MATCH(TRUE,INDEX($B$14:$B$117&gt;=CA528,0),0),"")</f>
        <v>1</v>
      </c>
      <c r="CC528" s="194">
        <f t="shared" ca="1" si="538"/>
        <v>3.2000000000000006E-3</v>
      </c>
      <c r="CF528" s="194">
        <f t="shared" si="539"/>
        <v>0</v>
      </c>
      <c r="CG528" s="19">
        <f ca="1"/>
        <v>0</v>
      </c>
      <c r="CH528" s="19">
        <f t="shared" ca="1" si="540"/>
        <v>0</v>
      </c>
      <c r="CK528" s="198" cm="1">
        <f t="array" ref="CK528">IFERROR(MATCH(TRUE,INDEX($B$14:$B$117&gt;=CJ528,0),0),"")</f>
        <v>1</v>
      </c>
      <c r="CL528" s="194">
        <f t="shared" ca="1" si="541"/>
        <v>3.2000000000000006E-3</v>
      </c>
      <c r="CO528" s="194">
        <f t="shared" si="542"/>
        <v>0</v>
      </c>
      <c r="CP528" s="19">
        <f ca="1"/>
        <v>0</v>
      </c>
      <c r="CQ528" s="19">
        <f t="shared" ca="1" si="543"/>
        <v>0</v>
      </c>
      <c r="CT528" s="198" cm="1">
        <f t="array" ref="CT528">IFERROR(MATCH(TRUE,INDEX($B$14:$B$117&gt;=CS528,0),0),"")</f>
        <v>1</v>
      </c>
      <c r="CU528" s="194">
        <f t="shared" ca="1" si="544"/>
        <v>3.2000000000000006E-3</v>
      </c>
      <c r="CX528" s="194">
        <f t="shared" si="545"/>
        <v>0</v>
      </c>
      <c r="CY528" s="19" t="e">
        <f ca="1"/>
        <v>#N/A</v>
      </c>
      <c r="CZ528" s="19" t="e">
        <f t="shared" ca="1" si="546"/>
        <v>#N/A</v>
      </c>
      <c r="DC528" s="198" cm="1">
        <f t="array" ref="DC528">IFERROR(MATCH(TRUE,INDEX($B$14:$B$117&gt;=DB528,0),0),"")</f>
        <v>1</v>
      </c>
      <c r="DD528" s="194">
        <f t="shared" ca="1" si="547"/>
        <v>3.2000000000000006E-3</v>
      </c>
      <c r="DG528" s="194">
        <f t="shared" si="548"/>
        <v>0</v>
      </c>
      <c r="DH528" s="19" t="e">
        <f ca="1"/>
        <v>#N/A</v>
      </c>
      <c r="DI528" s="19" t="e">
        <f t="shared" ca="1" si="549"/>
        <v>#N/A</v>
      </c>
      <c r="DL528" s="198" cm="1">
        <f t="array" ref="DL528">IFERROR(MATCH(TRUE,INDEX($B$14:$B$117&gt;=DK528,0),0),"")</f>
        <v>1</v>
      </c>
      <c r="DM528" s="194">
        <f t="shared" ca="1" si="550"/>
        <v>3.2000000000000006E-3</v>
      </c>
      <c r="DP528" s="194">
        <f t="shared" si="551"/>
        <v>0</v>
      </c>
      <c r="DQ528" s="19" t="e">
        <f ca="1"/>
        <v>#N/A</v>
      </c>
      <c r="DR528" s="19" t="e">
        <f t="shared" ca="1" si="552"/>
        <v>#N/A</v>
      </c>
      <c r="DU528" s="198" cm="1">
        <f t="array" ref="DU528">IFERROR(MATCH(TRUE,INDEX($B$14:$B$117&gt;=DT528,0),0),"")</f>
        <v>1</v>
      </c>
      <c r="DV528" s="194">
        <f t="shared" ca="1" si="553"/>
        <v>3.2000000000000006E-3</v>
      </c>
      <c r="DY528" s="194">
        <f t="shared" si="554"/>
        <v>0</v>
      </c>
      <c r="DZ528" s="19" t="e">
        <f ca="1"/>
        <v>#N/A</v>
      </c>
      <c r="EA528" s="19" t="e">
        <f t="shared" ca="1" si="555"/>
        <v>#N/A</v>
      </c>
      <c r="ED528" s="198" cm="1">
        <f t="array" ref="ED528">IFERROR(MATCH(TRUE,INDEX($B$14:$B$117&gt;=EC528,0),0),"")</f>
        <v>1</v>
      </c>
      <c r="EE528" s="194">
        <f t="shared" ca="1" si="556"/>
        <v>3.2000000000000006E-3</v>
      </c>
      <c r="EH528" s="194">
        <f t="shared" si="557"/>
        <v>0</v>
      </c>
      <c r="EI528" s="19" t="e">
        <f ca="1"/>
        <v>#N/A</v>
      </c>
      <c r="EJ528" s="19" t="e">
        <f t="shared" ca="1" si="558"/>
        <v>#N/A</v>
      </c>
      <c r="EM528" s="198" cm="1">
        <f t="array" ref="EM528">IFERROR(MATCH(TRUE,INDEX($B$14:$B$117&gt;=EL528,0),0),"")</f>
        <v>1</v>
      </c>
      <c r="EN528" s="194">
        <f t="shared" ca="1" si="559"/>
        <v>3.2000000000000006E-3</v>
      </c>
      <c r="EQ528" s="194">
        <f t="shared" si="560"/>
        <v>0</v>
      </c>
      <c r="ER528" s="19" t="e">
        <f ca="1"/>
        <v>#N/A</v>
      </c>
      <c r="ES528" s="19" t="e">
        <f t="shared" ca="1" si="561"/>
        <v>#N/A</v>
      </c>
      <c r="EV528" s="198" cm="1">
        <f t="array" ref="EV528">IFERROR(MATCH(TRUE,INDEX($B$14:$B$117&gt;=EU528,0),0),"")</f>
        <v>1</v>
      </c>
      <c r="EW528" s="194">
        <f t="shared" ca="1" si="562"/>
        <v>3.2000000000000006E-3</v>
      </c>
      <c r="EZ528" s="194">
        <f t="shared" si="563"/>
        <v>0</v>
      </c>
      <c r="FA528" s="19" t="e">
        <f ca="1"/>
        <v>#N/A</v>
      </c>
      <c r="FB528" s="19" t="e">
        <f t="shared" ca="1" si="564"/>
        <v>#N/A</v>
      </c>
      <c r="FE528" s="198" cm="1">
        <f t="array" ref="FE528">IFERROR(MATCH(TRUE,INDEX($B$14:$B$117&gt;=FD528,0),0),"")</f>
        <v>1</v>
      </c>
      <c r="FF528" s="194">
        <f t="shared" ca="1" si="565"/>
        <v>3.2000000000000006E-3</v>
      </c>
      <c r="FI528" s="194">
        <f t="shared" si="566"/>
        <v>0</v>
      </c>
      <c r="FJ528" s="19" t="e">
        <f ca="1"/>
        <v>#N/A</v>
      </c>
      <c r="FK528" s="19" t="e">
        <f t="shared" ca="1" si="567"/>
        <v>#N/A</v>
      </c>
      <c r="FN528" s="198" cm="1">
        <f t="array" ref="FN528">IFERROR(MATCH(TRUE,INDEX($B$14:$B$117&gt;=FM528,0),0),"")</f>
        <v>1</v>
      </c>
      <c r="FO528" s="194">
        <f t="shared" ca="1" si="568"/>
        <v>3.2000000000000006E-3</v>
      </c>
      <c r="FR528" s="194">
        <f t="shared" si="569"/>
        <v>0</v>
      </c>
      <c r="FS528" s="19" t="e">
        <f ca="1"/>
        <v>#N/A</v>
      </c>
      <c r="FT528" s="19" t="e">
        <f t="shared" ca="1" si="570"/>
        <v>#N/A</v>
      </c>
      <c r="FW528" s="198" cm="1">
        <f t="array" ref="FW528">IFERROR(MATCH(TRUE,INDEX($B$14:$B$117&gt;=FV528,0),0),"")</f>
        <v>1</v>
      </c>
      <c r="FX528" s="194">
        <f t="shared" ca="1" si="571"/>
        <v>3.2000000000000006E-3</v>
      </c>
      <c r="GA528" s="194">
        <f t="shared" si="572"/>
        <v>0</v>
      </c>
      <c r="GB528" s="19" t="e">
        <f ca="1"/>
        <v>#N/A</v>
      </c>
      <c r="GC528" s="19" t="e">
        <f t="shared" ca="1" si="573"/>
        <v>#N/A</v>
      </c>
    </row>
    <row r="529" spans="8:185" x14ac:dyDescent="0.2">
      <c r="H529" s="198" cm="1">
        <f t="array" ref="H529">IFERROR(MATCH(TRUE,INDEX($B$14:$B$117&gt;=G529,0),0),"")</f>
        <v>1</v>
      </c>
      <c r="I529" s="194">
        <f t="shared" ca="1" si="518"/>
        <v>3.2000000000000006E-3</v>
      </c>
      <c r="L529" s="194">
        <f t="shared" si="574"/>
        <v>0</v>
      </c>
      <c r="M529" s="19">
        <f ca="1"/>
        <v>0</v>
      </c>
      <c r="N529" s="19">
        <f t="shared" ca="1" si="575"/>
        <v>0</v>
      </c>
      <c r="Q529" s="198" cm="1">
        <f t="array" ref="Q529">IFERROR(MATCH(TRUE,INDEX($B$14:$B$117&gt;=P529,0),0),"")</f>
        <v>1</v>
      </c>
      <c r="R529" s="194">
        <f t="shared" ca="1" si="519"/>
        <v>3.2000000000000006E-3</v>
      </c>
      <c r="U529" s="194">
        <f t="shared" si="576"/>
        <v>0</v>
      </c>
      <c r="V529" s="19">
        <f ca="1"/>
        <v>0</v>
      </c>
      <c r="W529" s="19">
        <f t="shared" ca="1" si="577"/>
        <v>0</v>
      </c>
      <c r="Z529" s="198" cm="1">
        <f t="array" ref="Z529">IFERROR(MATCH(TRUE,INDEX($B$14:$B$117&gt;=Y529,0),0),"")</f>
        <v>1</v>
      </c>
      <c r="AA529" s="194">
        <f t="shared" ca="1" si="520"/>
        <v>3.2000000000000006E-3</v>
      </c>
      <c r="AD529" s="194">
        <f t="shared" si="521"/>
        <v>0</v>
      </c>
      <c r="AE529" s="19">
        <f ca="1"/>
        <v>0</v>
      </c>
      <c r="AF529" s="19">
        <f t="shared" ca="1" si="522"/>
        <v>0</v>
      </c>
      <c r="AI529" s="198" cm="1">
        <f t="array" ref="AI529">IFERROR(MATCH(TRUE,INDEX($B$14:$B$117&gt;=AH529,0),0),"")</f>
        <v>1</v>
      </c>
      <c r="AJ529" s="194">
        <f t="shared" ca="1" si="523"/>
        <v>3.2000000000000006E-3</v>
      </c>
      <c r="AM529" s="194">
        <f t="shared" si="524"/>
        <v>0</v>
      </c>
      <c r="AN529" s="19">
        <f ca="1"/>
        <v>0</v>
      </c>
      <c r="AO529" s="19">
        <f t="shared" ca="1" si="525"/>
        <v>0</v>
      </c>
      <c r="AR529" s="198" cm="1">
        <f t="array" ref="AR529">IFERROR(MATCH(TRUE,INDEX($B$14:$B$117&gt;=AQ529,0),0),"")</f>
        <v>1</v>
      </c>
      <c r="AS529" s="194">
        <f t="shared" ca="1" si="526"/>
        <v>3.2000000000000006E-3</v>
      </c>
      <c r="AV529" s="194">
        <f t="shared" si="527"/>
        <v>0</v>
      </c>
      <c r="AW529" s="19">
        <f ca="1"/>
        <v>0</v>
      </c>
      <c r="AX529" s="19">
        <f t="shared" ca="1" si="528"/>
        <v>0</v>
      </c>
      <c r="BA529" s="198" cm="1">
        <f t="array" ref="BA529">IFERROR(MATCH(TRUE,INDEX($B$14:$B$117&gt;=AZ529,0),0),"")</f>
        <v>1</v>
      </c>
      <c r="BB529" s="194">
        <f t="shared" ca="1" si="529"/>
        <v>3.2000000000000006E-3</v>
      </c>
      <c r="BE529" s="194">
        <f t="shared" si="530"/>
        <v>0</v>
      </c>
      <c r="BF529" s="19">
        <f ca="1"/>
        <v>0</v>
      </c>
      <c r="BG529" s="19">
        <f t="shared" ca="1" si="531"/>
        <v>0</v>
      </c>
      <c r="BJ529" s="198" cm="1">
        <f t="array" ref="BJ529">IFERROR(MATCH(TRUE,INDEX($B$14:$B$117&gt;=BI529,0),0),"")</f>
        <v>1</v>
      </c>
      <c r="BK529" s="194">
        <f t="shared" ca="1" si="532"/>
        <v>3.2000000000000006E-3</v>
      </c>
      <c r="BN529" s="194">
        <f t="shared" si="533"/>
        <v>0</v>
      </c>
      <c r="BO529" s="19">
        <f ca="1"/>
        <v>0</v>
      </c>
      <c r="BP529" s="19">
        <f t="shared" ca="1" si="534"/>
        <v>0</v>
      </c>
      <c r="BS529" s="198" cm="1">
        <f t="array" ref="BS529">IFERROR(MATCH(TRUE,INDEX($B$14:$B$117&gt;=BR529,0),0),"")</f>
        <v>1</v>
      </c>
      <c r="BT529" s="194">
        <f t="shared" ca="1" si="535"/>
        <v>3.2000000000000006E-3</v>
      </c>
      <c r="BW529" s="194">
        <f t="shared" si="536"/>
        <v>0</v>
      </c>
      <c r="BX529" s="19">
        <f ca="1"/>
        <v>0</v>
      </c>
      <c r="BY529" s="19">
        <f t="shared" ca="1" si="537"/>
        <v>0</v>
      </c>
      <c r="CB529" s="198" cm="1">
        <f t="array" ref="CB529">IFERROR(MATCH(TRUE,INDEX($B$14:$B$117&gt;=CA529,0),0),"")</f>
        <v>1</v>
      </c>
      <c r="CC529" s="194">
        <f t="shared" ca="1" si="538"/>
        <v>3.2000000000000006E-3</v>
      </c>
      <c r="CF529" s="194">
        <f t="shared" si="539"/>
        <v>0</v>
      </c>
      <c r="CG529" s="19">
        <f ca="1"/>
        <v>0</v>
      </c>
      <c r="CH529" s="19">
        <f t="shared" ca="1" si="540"/>
        <v>0</v>
      </c>
      <c r="CK529" s="198" cm="1">
        <f t="array" ref="CK529">IFERROR(MATCH(TRUE,INDEX($B$14:$B$117&gt;=CJ529,0),0),"")</f>
        <v>1</v>
      </c>
      <c r="CL529" s="194">
        <f t="shared" ca="1" si="541"/>
        <v>3.2000000000000006E-3</v>
      </c>
      <c r="CO529" s="194">
        <f t="shared" si="542"/>
        <v>0</v>
      </c>
      <c r="CP529" s="19">
        <f ca="1"/>
        <v>0</v>
      </c>
      <c r="CQ529" s="19">
        <f t="shared" ca="1" si="543"/>
        <v>0</v>
      </c>
      <c r="CT529" s="198" cm="1">
        <f t="array" ref="CT529">IFERROR(MATCH(TRUE,INDEX($B$14:$B$117&gt;=CS529,0),0),"")</f>
        <v>1</v>
      </c>
      <c r="CU529" s="194">
        <f t="shared" ca="1" si="544"/>
        <v>3.2000000000000006E-3</v>
      </c>
      <c r="CX529" s="194">
        <f t="shared" si="545"/>
        <v>0</v>
      </c>
      <c r="CY529" s="19" t="e">
        <f ca="1"/>
        <v>#N/A</v>
      </c>
      <c r="CZ529" s="19" t="e">
        <f t="shared" ca="1" si="546"/>
        <v>#N/A</v>
      </c>
      <c r="DC529" s="198" cm="1">
        <f t="array" ref="DC529">IFERROR(MATCH(TRUE,INDEX($B$14:$B$117&gt;=DB529,0),0),"")</f>
        <v>1</v>
      </c>
      <c r="DD529" s="194">
        <f t="shared" ca="1" si="547"/>
        <v>3.2000000000000006E-3</v>
      </c>
      <c r="DG529" s="194">
        <f t="shared" si="548"/>
        <v>0</v>
      </c>
      <c r="DH529" s="19" t="e">
        <f ca="1"/>
        <v>#N/A</v>
      </c>
      <c r="DI529" s="19" t="e">
        <f t="shared" ca="1" si="549"/>
        <v>#N/A</v>
      </c>
      <c r="DL529" s="198" cm="1">
        <f t="array" ref="DL529">IFERROR(MATCH(TRUE,INDEX($B$14:$B$117&gt;=DK529,0),0),"")</f>
        <v>1</v>
      </c>
      <c r="DM529" s="194">
        <f t="shared" ca="1" si="550"/>
        <v>3.2000000000000006E-3</v>
      </c>
      <c r="DP529" s="194">
        <f t="shared" si="551"/>
        <v>0</v>
      </c>
      <c r="DQ529" s="19" t="e">
        <f ca="1"/>
        <v>#N/A</v>
      </c>
      <c r="DR529" s="19" t="e">
        <f t="shared" ca="1" si="552"/>
        <v>#N/A</v>
      </c>
      <c r="DU529" s="198" cm="1">
        <f t="array" ref="DU529">IFERROR(MATCH(TRUE,INDEX($B$14:$B$117&gt;=DT529,0),0),"")</f>
        <v>1</v>
      </c>
      <c r="DV529" s="194">
        <f t="shared" ca="1" si="553"/>
        <v>3.2000000000000006E-3</v>
      </c>
      <c r="DY529" s="194">
        <f t="shared" si="554"/>
        <v>0</v>
      </c>
      <c r="DZ529" s="19" t="e">
        <f ca="1"/>
        <v>#N/A</v>
      </c>
      <c r="EA529" s="19" t="e">
        <f t="shared" ca="1" si="555"/>
        <v>#N/A</v>
      </c>
      <c r="ED529" s="198" cm="1">
        <f t="array" ref="ED529">IFERROR(MATCH(TRUE,INDEX($B$14:$B$117&gt;=EC529,0),0),"")</f>
        <v>1</v>
      </c>
      <c r="EE529" s="194">
        <f t="shared" ca="1" si="556"/>
        <v>3.2000000000000006E-3</v>
      </c>
      <c r="EH529" s="194">
        <f t="shared" si="557"/>
        <v>0</v>
      </c>
      <c r="EI529" s="19" t="e">
        <f ca="1"/>
        <v>#N/A</v>
      </c>
      <c r="EJ529" s="19" t="e">
        <f t="shared" ca="1" si="558"/>
        <v>#N/A</v>
      </c>
      <c r="EM529" s="198" cm="1">
        <f t="array" ref="EM529">IFERROR(MATCH(TRUE,INDEX($B$14:$B$117&gt;=EL529,0),0),"")</f>
        <v>1</v>
      </c>
      <c r="EN529" s="194">
        <f t="shared" ca="1" si="559"/>
        <v>3.2000000000000006E-3</v>
      </c>
      <c r="EQ529" s="194">
        <f t="shared" si="560"/>
        <v>0</v>
      </c>
      <c r="ER529" s="19" t="e">
        <f ca="1"/>
        <v>#N/A</v>
      </c>
      <c r="ES529" s="19" t="e">
        <f t="shared" ca="1" si="561"/>
        <v>#N/A</v>
      </c>
      <c r="EV529" s="198" cm="1">
        <f t="array" ref="EV529">IFERROR(MATCH(TRUE,INDEX($B$14:$B$117&gt;=EU529,0),0),"")</f>
        <v>1</v>
      </c>
      <c r="EW529" s="194">
        <f t="shared" ca="1" si="562"/>
        <v>3.2000000000000006E-3</v>
      </c>
      <c r="EZ529" s="194">
        <f t="shared" si="563"/>
        <v>0</v>
      </c>
      <c r="FA529" s="19" t="e">
        <f ca="1"/>
        <v>#N/A</v>
      </c>
      <c r="FB529" s="19" t="e">
        <f t="shared" ca="1" si="564"/>
        <v>#N/A</v>
      </c>
      <c r="FE529" s="198" cm="1">
        <f t="array" ref="FE529">IFERROR(MATCH(TRUE,INDEX($B$14:$B$117&gt;=FD529,0),0),"")</f>
        <v>1</v>
      </c>
      <c r="FF529" s="194">
        <f t="shared" ca="1" si="565"/>
        <v>3.2000000000000006E-3</v>
      </c>
      <c r="FI529" s="194">
        <f t="shared" si="566"/>
        <v>0</v>
      </c>
      <c r="FJ529" s="19" t="e">
        <f ca="1"/>
        <v>#N/A</v>
      </c>
      <c r="FK529" s="19" t="e">
        <f t="shared" ca="1" si="567"/>
        <v>#N/A</v>
      </c>
      <c r="FN529" s="198" cm="1">
        <f t="array" ref="FN529">IFERROR(MATCH(TRUE,INDEX($B$14:$B$117&gt;=FM529,0),0),"")</f>
        <v>1</v>
      </c>
      <c r="FO529" s="194">
        <f t="shared" ca="1" si="568"/>
        <v>3.2000000000000006E-3</v>
      </c>
      <c r="FR529" s="194">
        <f t="shared" si="569"/>
        <v>0</v>
      </c>
      <c r="FS529" s="19" t="e">
        <f ca="1"/>
        <v>#N/A</v>
      </c>
      <c r="FT529" s="19" t="e">
        <f t="shared" ca="1" si="570"/>
        <v>#N/A</v>
      </c>
      <c r="FW529" s="198" cm="1">
        <f t="array" ref="FW529">IFERROR(MATCH(TRUE,INDEX($B$14:$B$117&gt;=FV529,0),0),"")</f>
        <v>1</v>
      </c>
      <c r="FX529" s="194">
        <f t="shared" ca="1" si="571"/>
        <v>3.2000000000000006E-3</v>
      </c>
      <c r="GA529" s="194">
        <f t="shared" si="572"/>
        <v>0</v>
      </c>
      <c r="GB529" s="19" t="e">
        <f ca="1"/>
        <v>#N/A</v>
      </c>
      <c r="GC529" s="19" t="e">
        <f t="shared" ca="1" si="573"/>
        <v>#N/A</v>
      </c>
    </row>
    <row r="530" spans="8:185" x14ac:dyDescent="0.2">
      <c r="H530" s="198" cm="1">
        <f t="array" ref="H530">IFERROR(MATCH(TRUE,INDEX($B$14:$B$117&gt;=G530,0),0),"")</f>
        <v>1</v>
      </c>
      <c r="I530" s="194">
        <f t="shared" ca="1" si="518"/>
        <v>3.2000000000000006E-3</v>
      </c>
      <c r="L530" s="194">
        <f t="shared" si="574"/>
        <v>0</v>
      </c>
      <c r="M530" s="19">
        <f ca="1"/>
        <v>0</v>
      </c>
      <c r="N530" s="19">
        <f t="shared" ca="1" si="575"/>
        <v>0</v>
      </c>
      <c r="Q530" s="198" cm="1">
        <f t="array" ref="Q530">IFERROR(MATCH(TRUE,INDEX($B$14:$B$117&gt;=P530,0),0),"")</f>
        <v>1</v>
      </c>
      <c r="R530" s="194">
        <f t="shared" ca="1" si="519"/>
        <v>3.2000000000000006E-3</v>
      </c>
      <c r="U530" s="194">
        <f t="shared" si="576"/>
        <v>0</v>
      </c>
      <c r="V530" s="19">
        <f ca="1"/>
        <v>0</v>
      </c>
      <c r="W530" s="19">
        <f t="shared" ca="1" si="577"/>
        <v>0</v>
      </c>
      <c r="Z530" s="198" cm="1">
        <f t="array" ref="Z530">IFERROR(MATCH(TRUE,INDEX($B$14:$B$117&gt;=Y530,0),0),"")</f>
        <v>1</v>
      </c>
      <c r="AA530" s="194">
        <f t="shared" ca="1" si="520"/>
        <v>3.2000000000000006E-3</v>
      </c>
      <c r="AD530" s="194">
        <f t="shared" si="521"/>
        <v>0</v>
      </c>
      <c r="AE530" s="19">
        <f ca="1"/>
        <v>0</v>
      </c>
      <c r="AF530" s="19">
        <f t="shared" ca="1" si="522"/>
        <v>0</v>
      </c>
      <c r="AI530" s="198" cm="1">
        <f t="array" ref="AI530">IFERROR(MATCH(TRUE,INDEX($B$14:$B$117&gt;=AH530,0),0),"")</f>
        <v>1</v>
      </c>
      <c r="AJ530" s="194">
        <f t="shared" ca="1" si="523"/>
        <v>3.2000000000000006E-3</v>
      </c>
      <c r="AM530" s="194">
        <f t="shared" si="524"/>
        <v>0</v>
      </c>
      <c r="AN530" s="19">
        <f ca="1"/>
        <v>0</v>
      </c>
      <c r="AO530" s="19">
        <f t="shared" ca="1" si="525"/>
        <v>0</v>
      </c>
      <c r="AR530" s="198" cm="1">
        <f t="array" ref="AR530">IFERROR(MATCH(TRUE,INDEX($B$14:$B$117&gt;=AQ530,0),0),"")</f>
        <v>1</v>
      </c>
      <c r="AS530" s="194">
        <f t="shared" ca="1" si="526"/>
        <v>3.2000000000000006E-3</v>
      </c>
      <c r="AV530" s="194">
        <f t="shared" si="527"/>
        <v>0</v>
      </c>
      <c r="AW530" s="19">
        <f ca="1"/>
        <v>0</v>
      </c>
      <c r="AX530" s="19">
        <f t="shared" ca="1" si="528"/>
        <v>0</v>
      </c>
      <c r="BA530" s="198" cm="1">
        <f t="array" ref="BA530">IFERROR(MATCH(TRUE,INDEX($B$14:$B$117&gt;=AZ530,0),0),"")</f>
        <v>1</v>
      </c>
      <c r="BB530" s="194">
        <f t="shared" ca="1" si="529"/>
        <v>3.2000000000000006E-3</v>
      </c>
      <c r="BE530" s="194">
        <f t="shared" si="530"/>
        <v>0</v>
      </c>
      <c r="BF530" s="19">
        <f ca="1"/>
        <v>0</v>
      </c>
      <c r="BG530" s="19">
        <f t="shared" ca="1" si="531"/>
        <v>0</v>
      </c>
      <c r="BJ530" s="198" cm="1">
        <f t="array" ref="BJ530">IFERROR(MATCH(TRUE,INDEX($B$14:$B$117&gt;=BI530,0),0),"")</f>
        <v>1</v>
      </c>
      <c r="BK530" s="194">
        <f t="shared" ca="1" si="532"/>
        <v>3.2000000000000006E-3</v>
      </c>
      <c r="BN530" s="194">
        <f t="shared" si="533"/>
        <v>0</v>
      </c>
      <c r="BO530" s="19">
        <f ca="1"/>
        <v>0</v>
      </c>
      <c r="BP530" s="19">
        <f t="shared" ca="1" si="534"/>
        <v>0</v>
      </c>
      <c r="BS530" s="198" cm="1">
        <f t="array" ref="BS530">IFERROR(MATCH(TRUE,INDEX($B$14:$B$117&gt;=BR530,0),0),"")</f>
        <v>1</v>
      </c>
      <c r="BT530" s="194">
        <f t="shared" ca="1" si="535"/>
        <v>3.2000000000000006E-3</v>
      </c>
      <c r="BW530" s="194">
        <f t="shared" si="536"/>
        <v>0</v>
      </c>
      <c r="BX530" s="19">
        <f ca="1"/>
        <v>0</v>
      </c>
      <c r="BY530" s="19">
        <f t="shared" ca="1" si="537"/>
        <v>0</v>
      </c>
      <c r="CB530" s="198" cm="1">
        <f t="array" ref="CB530">IFERROR(MATCH(TRUE,INDEX($B$14:$B$117&gt;=CA530,0),0),"")</f>
        <v>1</v>
      </c>
      <c r="CC530" s="194">
        <f t="shared" ca="1" si="538"/>
        <v>3.2000000000000006E-3</v>
      </c>
      <c r="CF530" s="194">
        <f t="shared" si="539"/>
        <v>0</v>
      </c>
      <c r="CG530" s="19">
        <f ca="1"/>
        <v>0</v>
      </c>
      <c r="CH530" s="19">
        <f t="shared" ca="1" si="540"/>
        <v>0</v>
      </c>
      <c r="CK530" s="198" cm="1">
        <f t="array" ref="CK530">IFERROR(MATCH(TRUE,INDEX($B$14:$B$117&gt;=CJ530,0),0),"")</f>
        <v>1</v>
      </c>
      <c r="CL530" s="194">
        <f t="shared" ca="1" si="541"/>
        <v>3.2000000000000006E-3</v>
      </c>
      <c r="CO530" s="194">
        <f t="shared" si="542"/>
        <v>0</v>
      </c>
      <c r="CP530" s="19">
        <f ca="1"/>
        <v>0</v>
      </c>
      <c r="CQ530" s="19">
        <f t="shared" ca="1" si="543"/>
        <v>0</v>
      </c>
      <c r="CT530" s="198" cm="1">
        <f t="array" ref="CT530">IFERROR(MATCH(TRUE,INDEX($B$14:$B$117&gt;=CS530,0),0),"")</f>
        <v>1</v>
      </c>
      <c r="CU530" s="194">
        <f t="shared" ca="1" si="544"/>
        <v>3.2000000000000006E-3</v>
      </c>
      <c r="CX530" s="194">
        <f t="shared" si="545"/>
        <v>0</v>
      </c>
      <c r="CY530" s="19" t="e">
        <f ca="1"/>
        <v>#N/A</v>
      </c>
      <c r="CZ530" s="19" t="e">
        <f t="shared" ca="1" si="546"/>
        <v>#N/A</v>
      </c>
      <c r="DC530" s="198" cm="1">
        <f t="array" ref="DC530">IFERROR(MATCH(TRUE,INDEX($B$14:$B$117&gt;=DB530,0),0),"")</f>
        <v>1</v>
      </c>
      <c r="DD530" s="194">
        <f t="shared" ca="1" si="547"/>
        <v>3.2000000000000006E-3</v>
      </c>
      <c r="DG530" s="194">
        <f t="shared" si="548"/>
        <v>0</v>
      </c>
      <c r="DH530" s="19" t="e">
        <f ca="1"/>
        <v>#N/A</v>
      </c>
      <c r="DI530" s="19" t="e">
        <f t="shared" ca="1" si="549"/>
        <v>#N/A</v>
      </c>
      <c r="DL530" s="198" cm="1">
        <f t="array" ref="DL530">IFERROR(MATCH(TRUE,INDEX($B$14:$B$117&gt;=DK530,0),0),"")</f>
        <v>1</v>
      </c>
      <c r="DM530" s="194">
        <f t="shared" ca="1" si="550"/>
        <v>3.2000000000000006E-3</v>
      </c>
      <c r="DP530" s="194">
        <f t="shared" si="551"/>
        <v>0</v>
      </c>
      <c r="DQ530" s="19" t="e">
        <f ca="1"/>
        <v>#N/A</v>
      </c>
      <c r="DR530" s="19" t="e">
        <f t="shared" ca="1" si="552"/>
        <v>#N/A</v>
      </c>
      <c r="DU530" s="198" cm="1">
        <f t="array" ref="DU530">IFERROR(MATCH(TRUE,INDEX($B$14:$B$117&gt;=DT530,0),0),"")</f>
        <v>1</v>
      </c>
      <c r="DV530" s="194">
        <f t="shared" ca="1" si="553"/>
        <v>3.2000000000000006E-3</v>
      </c>
      <c r="DY530" s="194">
        <f t="shared" si="554"/>
        <v>0</v>
      </c>
      <c r="DZ530" s="19" t="e">
        <f ca="1"/>
        <v>#N/A</v>
      </c>
      <c r="EA530" s="19" t="e">
        <f t="shared" ca="1" si="555"/>
        <v>#N/A</v>
      </c>
      <c r="ED530" s="198" cm="1">
        <f t="array" ref="ED530">IFERROR(MATCH(TRUE,INDEX($B$14:$B$117&gt;=EC530,0),0),"")</f>
        <v>1</v>
      </c>
      <c r="EE530" s="194">
        <f t="shared" ca="1" si="556"/>
        <v>3.2000000000000006E-3</v>
      </c>
      <c r="EH530" s="194">
        <f t="shared" si="557"/>
        <v>0</v>
      </c>
      <c r="EI530" s="19" t="e">
        <f ca="1"/>
        <v>#N/A</v>
      </c>
      <c r="EJ530" s="19" t="e">
        <f t="shared" ca="1" si="558"/>
        <v>#N/A</v>
      </c>
      <c r="EM530" s="198" cm="1">
        <f t="array" ref="EM530">IFERROR(MATCH(TRUE,INDEX($B$14:$B$117&gt;=EL530,0),0),"")</f>
        <v>1</v>
      </c>
      <c r="EN530" s="194">
        <f t="shared" ca="1" si="559"/>
        <v>3.2000000000000006E-3</v>
      </c>
      <c r="EQ530" s="194">
        <f t="shared" si="560"/>
        <v>0</v>
      </c>
      <c r="ER530" s="19" t="e">
        <f ca="1"/>
        <v>#N/A</v>
      </c>
      <c r="ES530" s="19" t="e">
        <f t="shared" ca="1" si="561"/>
        <v>#N/A</v>
      </c>
      <c r="EV530" s="198" cm="1">
        <f t="array" ref="EV530">IFERROR(MATCH(TRUE,INDEX($B$14:$B$117&gt;=EU530,0),0),"")</f>
        <v>1</v>
      </c>
      <c r="EW530" s="194">
        <f t="shared" ca="1" si="562"/>
        <v>3.2000000000000006E-3</v>
      </c>
      <c r="EZ530" s="194">
        <f t="shared" si="563"/>
        <v>0</v>
      </c>
      <c r="FA530" s="19" t="e">
        <f ca="1"/>
        <v>#N/A</v>
      </c>
      <c r="FB530" s="19" t="e">
        <f t="shared" ca="1" si="564"/>
        <v>#N/A</v>
      </c>
      <c r="FE530" s="198" cm="1">
        <f t="array" ref="FE530">IFERROR(MATCH(TRUE,INDEX($B$14:$B$117&gt;=FD530,0),0),"")</f>
        <v>1</v>
      </c>
      <c r="FF530" s="194">
        <f t="shared" ca="1" si="565"/>
        <v>3.2000000000000006E-3</v>
      </c>
      <c r="FI530" s="194">
        <f t="shared" si="566"/>
        <v>0</v>
      </c>
      <c r="FJ530" s="19" t="e">
        <f ca="1"/>
        <v>#N/A</v>
      </c>
      <c r="FK530" s="19" t="e">
        <f t="shared" ca="1" si="567"/>
        <v>#N/A</v>
      </c>
      <c r="FN530" s="198" cm="1">
        <f t="array" ref="FN530">IFERROR(MATCH(TRUE,INDEX($B$14:$B$117&gt;=FM530,0),0),"")</f>
        <v>1</v>
      </c>
      <c r="FO530" s="194">
        <f t="shared" ca="1" si="568"/>
        <v>3.2000000000000006E-3</v>
      </c>
      <c r="FR530" s="194">
        <f t="shared" si="569"/>
        <v>0</v>
      </c>
      <c r="FS530" s="19" t="e">
        <f ca="1"/>
        <v>#N/A</v>
      </c>
      <c r="FT530" s="19" t="e">
        <f t="shared" ca="1" si="570"/>
        <v>#N/A</v>
      </c>
      <c r="FW530" s="198" cm="1">
        <f t="array" ref="FW530">IFERROR(MATCH(TRUE,INDEX($B$14:$B$117&gt;=FV530,0),0),"")</f>
        <v>1</v>
      </c>
      <c r="FX530" s="194">
        <f t="shared" ca="1" si="571"/>
        <v>3.2000000000000006E-3</v>
      </c>
      <c r="GA530" s="194">
        <f t="shared" si="572"/>
        <v>0</v>
      </c>
      <c r="GB530" s="19" t="e">
        <f ca="1"/>
        <v>#N/A</v>
      </c>
      <c r="GC530" s="19" t="e">
        <f t="shared" ca="1" si="573"/>
        <v>#N/A</v>
      </c>
    </row>
    <row r="531" spans="8:185" x14ac:dyDescent="0.2">
      <c r="H531" s="198" cm="1">
        <f t="array" ref="H531">IFERROR(MATCH(TRUE,INDEX($B$14:$B$117&gt;=G531,0),0),"")</f>
        <v>1</v>
      </c>
      <c r="I531" s="194">
        <f t="shared" ca="1" si="518"/>
        <v>3.2000000000000006E-3</v>
      </c>
      <c r="L531" s="194">
        <f t="shared" si="574"/>
        <v>0</v>
      </c>
      <c r="M531" s="19">
        <f ca="1"/>
        <v>0</v>
      </c>
      <c r="N531" s="19">
        <f t="shared" ca="1" si="575"/>
        <v>0</v>
      </c>
      <c r="Q531" s="198" cm="1">
        <f t="array" ref="Q531">IFERROR(MATCH(TRUE,INDEX($B$14:$B$117&gt;=P531,0),0),"")</f>
        <v>1</v>
      </c>
      <c r="R531" s="194">
        <f t="shared" ca="1" si="519"/>
        <v>3.2000000000000006E-3</v>
      </c>
      <c r="U531" s="194">
        <f t="shared" si="576"/>
        <v>0</v>
      </c>
      <c r="V531" s="19">
        <f ca="1"/>
        <v>0</v>
      </c>
      <c r="W531" s="19">
        <f t="shared" ca="1" si="577"/>
        <v>0</v>
      </c>
      <c r="Z531" s="198" cm="1">
        <f t="array" ref="Z531">IFERROR(MATCH(TRUE,INDEX($B$14:$B$117&gt;=Y531,0),0),"")</f>
        <v>1</v>
      </c>
      <c r="AA531" s="194">
        <f t="shared" ca="1" si="520"/>
        <v>3.2000000000000006E-3</v>
      </c>
      <c r="AD531" s="194">
        <f t="shared" si="521"/>
        <v>0</v>
      </c>
      <c r="AE531" s="19">
        <f ca="1"/>
        <v>0</v>
      </c>
      <c r="AF531" s="19">
        <f t="shared" ca="1" si="522"/>
        <v>0</v>
      </c>
      <c r="AI531" s="198" cm="1">
        <f t="array" ref="AI531">IFERROR(MATCH(TRUE,INDEX($B$14:$B$117&gt;=AH531,0),0),"")</f>
        <v>1</v>
      </c>
      <c r="AJ531" s="194">
        <f t="shared" ca="1" si="523"/>
        <v>3.2000000000000006E-3</v>
      </c>
      <c r="AM531" s="194">
        <f t="shared" si="524"/>
        <v>0</v>
      </c>
      <c r="AN531" s="19">
        <f ca="1"/>
        <v>0</v>
      </c>
      <c r="AO531" s="19">
        <f t="shared" ca="1" si="525"/>
        <v>0</v>
      </c>
      <c r="AR531" s="198" cm="1">
        <f t="array" ref="AR531">IFERROR(MATCH(TRUE,INDEX($B$14:$B$117&gt;=AQ531,0),0),"")</f>
        <v>1</v>
      </c>
      <c r="AS531" s="194">
        <f t="shared" ca="1" si="526"/>
        <v>3.2000000000000006E-3</v>
      </c>
      <c r="AV531" s="194">
        <f t="shared" si="527"/>
        <v>0</v>
      </c>
      <c r="AW531" s="19">
        <f ca="1"/>
        <v>0</v>
      </c>
      <c r="AX531" s="19">
        <f t="shared" ca="1" si="528"/>
        <v>0</v>
      </c>
      <c r="BA531" s="198" cm="1">
        <f t="array" ref="BA531">IFERROR(MATCH(TRUE,INDEX($B$14:$B$117&gt;=AZ531,0),0),"")</f>
        <v>1</v>
      </c>
      <c r="BB531" s="194">
        <f t="shared" ca="1" si="529"/>
        <v>3.2000000000000006E-3</v>
      </c>
      <c r="BE531" s="194">
        <f t="shared" si="530"/>
        <v>0</v>
      </c>
      <c r="BF531" s="19">
        <f ca="1"/>
        <v>0</v>
      </c>
      <c r="BG531" s="19">
        <f t="shared" ca="1" si="531"/>
        <v>0</v>
      </c>
      <c r="BJ531" s="198" cm="1">
        <f t="array" ref="BJ531">IFERROR(MATCH(TRUE,INDEX($B$14:$B$117&gt;=BI531,0),0),"")</f>
        <v>1</v>
      </c>
      <c r="BK531" s="194">
        <f t="shared" ca="1" si="532"/>
        <v>3.2000000000000006E-3</v>
      </c>
      <c r="BN531" s="194">
        <f t="shared" si="533"/>
        <v>0</v>
      </c>
      <c r="BO531" s="19">
        <f ca="1"/>
        <v>0</v>
      </c>
      <c r="BP531" s="19">
        <f t="shared" ca="1" si="534"/>
        <v>0</v>
      </c>
      <c r="BS531" s="198" cm="1">
        <f t="array" ref="BS531">IFERROR(MATCH(TRUE,INDEX($B$14:$B$117&gt;=BR531,0),0),"")</f>
        <v>1</v>
      </c>
      <c r="BT531" s="194">
        <f t="shared" ca="1" si="535"/>
        <v>3.2000000000000006E-3</v>
      </c>
      <c r="BW531" s="194">
        <f t="shared" si="536"/>
        <v>0</v>
      </c>
      <c r="BX531" s="19">
        <f ca="1"/>
        <v>0</v>
      </c>
      <c r="BY531" s="19">
        <f t="shared" ca="1" si="537"/>
        <v>0</v>
      </c>
      <c r="CB531" s="198" cm="1">
        <f t="array" ref="CB531">IFERROR(MATCH(TRUE,INDEX($B$14:$B$117&gt;=CA531,0),0),"")</f>
        <v>1</v>
      </c>
      <c r="CC531" s="194">
        <f t="shared" ca="1" si="538"/>
        <v>3.2000000000000006E-3</v>
      </c>
      <c r="CF531" s="194">
        <f t="shared" si="539"/>
        <v>0</v>
      </c>
      <c r="CG531" s="19">
        <f ca="1"/>
        <v>0</v>
      </c>
      <c r="CH531" s="19">
        <f t="shared" ca="1" si="540"/>
        <v>0</v>
      </c>
      <c r="CK531" s="198" cm="1">
        <f t="array" ref="CK531">IFERROR(MATCH(TRUE,INDEX($B$14:$B$117&gt;=CJ531,0),0),"")</f>
        <v>1</v>
      </c>
      <c r="CL531" s="194">
        <f t="shared" ca="1" si="541"/>
        <v>3.2000000000000006E-3</v>
      </c>
      <c r="CO531" s="194">
        <f t="shared" si="542"/>
        <v>0</v>
      </c>
      <c r="CP531" s="19">
        <f ca="1"/>
        <v>0</v>
      </c>
      <c r="CQ531" s="19">
        <f t="shared" ca="1" si="543"/>
        <v>0</v>
      </c>
      <c r="CT531" s="198" cm="1">
        <f t="array" ref="CT531">IFERROR(MATCH(TRUE,INDEX($B$14:$B$117&gt;=CS531,0),0),"")</f>
        <v>1</v>
      </c>
      <c r="CU531" s="194">
        <f t="shared" ca="1" si="544"/>
        <v>3.2000000000000006E-3</v>
      </c>
      <c r="CX531" s="194">
        <f t="shared" si="545"/>
        <v>0</v>
      </c>
      <c r="CY531" s="19" t="e">
        <f ca="1"/>
        <v>#N/A</v>
      </c>
      <c r="CZ531" s="19" t="e">
        <f t="shared" ca="1" si="546"/>
        <v>#N/A</v>
      </c>
      <c r="DC531" s="198" cm="1">
        <f t="array" ref="DC531">IFERROR(MATCH(TRUE,INDEX($B$14:$B$117&gt;=DB531,0),0),"")</f>
        <v>1</v>
      </c>
      <c r="DD531" s="194">
        <f t="shared" ca="1" si="547"/>
        <v>3.2000000000000006E-3</v>
      </c>
      <c r="DG531" s="194">
        <f t="shared" si="548"/>
        <v>0</v>
      </c>
      <c r="DH531" s="19" t="e">
        <f ca="1"/>
        <v>#N/A</v>
      </c>
      <c r="DI531" s="19" t="e">
        <f t="shared" ca="1" si="549"/>
        <v>#N/A</v>
      </c>
      <c r="DL531" s="198" cm="1">
        <f t="array" ref="DL531">IFERROR(MATCH(TRUE,INDEX($B$14:$B$117&gt;=DK531,0),0),"")</f>
        <v>1</v>
      </c>
      <c r="DM531" s="194">
        <f t="shared" ca="1" si="550"/>
        <v>3.2000000000000006E-3</v>
      </c>
      <c r="DP531" s="194">
        <f t="shared" si="551"/>
        <v>0</v>
      </c>
      <c r="DQ531" s="19" t="e">
        <f ca="1"/>
        <v>#N/A</v>
      </c>
      <c r="DR531" s="19" t="e">
        <f t="shared" ca="1" si="552"/>
        <v>#N/A</v>
      </c>
      <c r="DU531" s="198" cm="1">
        <f t="array" ref="DU531">IFERROR(MATCH(TRUE,INDEX($B$14:$B$117&gt;=DT531,0),0),"")</f>
        <v>1</v>
      </c>
      <c r="DV531" s="194">
        <f t="shared" ca="1" si="553"/>
        <v>3.2000000000000006E-3</v>
      </c>
      <c r="DY531" s="194">
        <f t="shared" si="554"/>
        <v>0</v>
      </c>
      <c r="DZ531" s="19" t="e">
        <f ca="1"/>
        <v>#N/A</v>
      </c>
      <c r="EA531" s="19" t="e">
        <f t="shared" ca="1" si="555"/>
        <v>#N/A</v>
      </c>
      <c r="ED531" s="198" cm="1">
        <f t="array" ref="ED531">IFERROR(MATCH(TRUE,INDEX($B$14:$B$117&gt;=EC531,0),0),"")</f>
        <v>1</v>
      </c>
      <c r="EE531" s="194">
        <f t="shared" ca="1" si="556"/>
        <v>3.2000000000000006E-3</v>
      </c>
      <c r="EH531" s="194">
        <f t="shared" si="557"/>
        <v>0</v>
      </c>
      <c r="EI531" s="19" t="e">
        <f ca="1"/>
        <v>#N/A</v>
      </c>
      <c r="EJ531" s="19" t="e">
        <f t="shared" ca="1" si="558"/>
        <v>#N/A</v>
      </c>
      <c r="EM531" s="198" cm="1">
        <f t="array" ref="EM531">IFERROR(MATCH(TRUE,INDEX($B$14:$B$117&gt;=EL531,0),0),"")</f>
        <v>1</v>
      </c>
      <c r="EN531" s="194">
        <f t="shared" ca="1" si="559"/>
        <v>3.2000000000000006E-3</v>
      </c>
      <c r="EQ531" s="194">
        <f t="shared" si="560"/>
        <v>0</v>
      </c>
      <c r="ER531" s="19" t="e">
        <f ca="1"/>
        <v>#N/A</v>
      </c>
      <c r="ES531" s="19" t="e">
        <f t="shared" ca="1" si="561"/>
        <v>#N/A</v>
      </c>
      <c r="EV531" s="198" cm="1">
        <f t="array" ref="EV531">IFERROR(MATCH(TRUE,INDEX($B$14:$B$117&gt;=EU531,0),0),"")</f>
        <v>1</v>
      </c>
      <c r="EW531" s="194">
        <f t="shared" ca="1" si="562"/>
        <v>3.2000000000000006E-3</v>
      </c>
      <c r="EZ531" s="194">
        <f t="shared" si="563"/>
        <v>0</v>
      </c>
      <c r="FA531" s="19" t="e">
        <f ca="1"/>
        <v>#N/A</v>
      </c>
      <c r="FB531" s="19" t="e">
        <f t="shared" ca="1" si="564"/>
        <v>#N/A</v>
      </c>
      <c r="FE531" s="198" cm="1">
        <f t="array" ref="FE531">IFERROR(MATCH(TRUE,INDEX($B$14:$B$117&gt;=FD531,0),0),"")</f>
        <v>1</v>
      </c>
      <c r="FF531" s="194">
        <f t="shared" ca="1" si="565"/>
        <v>3.2000000000000006E-3</v>
      </c>
      <c r="FI531" s="194">
        <f t="shared" si="566"/>
        <v>0</v>
      </c>
      <c r="FJ531" s="19" t="e">
        <f ca="1"/>
        <v>#N/A</v>
      </c>
      <c r="FK531" s="19" t="e">
        <f t="shared" ca="1" si="567"/>
        <v>#N/A</v>
      </c>
      <c r="FN531" s="198" cm="1">
        <f t="array" ref="FN531">IFERROR(MATCH(TRUE,INDEX($B$14:$B$117&gt;=FM531,0),0),"")</f>
        <v>1</v>
      </c>
      <c r="FO531" s="194">
        <f t="shared" ca="1" si="568"/>
        <v>3.2000000000000006E-3</v>
      </c>
      <c r="FR531" s="194">
        <f t="shared" si="569"/>
        <v>0</v>
      </c>
      <c r="FS531" s="19" t="e">
        <f ca="1"/>
        <v>#N/A</v>
      </c>
      <c r="FT531" s="19" t="e">
        <f t="shared" ca="1" si="570"/>
        <v>#N/A</v>
      </c>
      <c r="FW531" s="198" cm="1">
        <f t="array" ref="FW531">IFERROR(MATCH(TRUE,INDEX($B$14:$B$117&gt;=FV531,0),0),"")</f>
        <v>1</v>
      </c>
      <c r="FX531" s="194">
        <f t="shared" ca="1" si="571"/>
        <v>3.2000000000000006E-3</v>
      </c>
      <c r="GA531" s="194">
        <f t="shared" si="572"/>
        <v>0</v>
      </c>
      <c r="GB531" s="19" t="e">
        <f ca="1"/>
        <v>#N/A</v>
      </c>
      <c r="GC531" s="19" t="e">
        <f t="shared" ca="1" si="573"/>
        <v>#N/A</v>
      </c>
    </row>
    <row r="532" spans="8:185" x14ac:dyDescent="0.2">
      <c r="H532" s="198" cm="1">
        <f t="array" ref="H532">IFERROR(MATCH(TRUE,INDEX($B$14:$B$117&gt;=G532,0),0),"")</f>
        <v>1</v>
      </c>
      <c r="I532" s="194">
        <f t="shared" ca="1" si="518"/>
        <v>3.2000000000000006E-3</v>
      </c>
      <c r="L532" s="194">
        <f t="shared" si="574"/>
        <v>0</v>
      </c>
      <c r="M532" s="19">
        <f ca="1"/>
        <v>0</v>
      </c>
      <c r="N532" s="19">
        <f t="shared" ca="1" si="575"/>
        <v>0</v>
      </c>
      <c r="Q532" s="198" cm="1">
        <f t="array" ref="Q532">IFERROR(MATCH(TRUE,INDEX($B$14:$B$117&gt;=P532,0),0),"")</f>
        <v>1</v>
      </c>
      <c r="R532" s="194">
        <f t="shared" ca="1" si="519"/>
        <v>3.2000000000000006E-3</v>
      </c>
      <c r="U532" s="194">
        <f t="shared" si="576"/>
        <v>0</v>
      </c>
      <c r="V532" s="19">
        <f ca="1"/>
        <v>0</v>
      </c>
      <c r="W532" s="19">
        <f t="shared" ca="1" si="577"/>
        <v>0</v>
      </c>
      <c r="Z532" s="198" cm="1">
        <f t="array" ref="Z532">IFERROR(MATCH(TRUE,INDEX($B$14:$B$117&gt;=Y532,0),0),"")</f>
        <v>1</v>
      </c>
      <c r="AA532" s="194">
        <f t="shared" ca="1" si="520"/>
        <v>3.2000000000000006E-3</v>
      </c>
      <c r="AD532" s="194">
        <f t="shared" si="521"/>
        <v>0</v>
      </c>
      <c r="AE532" s="19">
        <f ca="1"/>
        <v>0</v>
      </c>
      <c r="AF532" s="19">
        <f t="shared" ca="1" si="522"/>
        <v>0</v>
      </c>
      <c r="AI532" s="198" cm="1">
        <f t="array" ref="AI532">IFERROR(MATCH(TRUE,INDEX($B$14:$B$117&gt;=AH532,0),0),"")</f>
        <v>1</v>
      </c>
      <c r="AJ532" s="194">
        <f t="shared" ca="1" si="523"/>
        <v>3.2000000000000006E-3</v>
      </c>
      <c r="AM532" s="194">
        <f t="shared" si="524"/>
        <v>0</v>
      </c>
      <c r="AN532" s="19">
        <f ca="1"/>
        <v>0</v>
      </c>
      <c r="AO532" s="19">
        <f t="shared" ca="1" si="525"/>
        <v>0</v>
      </c>
      <c r="AR532" s="198" cm="1">
        <f t="array" ref="AR532">IFERROR(MATCH(TRUE,INDEX($B$14:$B$117&gt;=AQ532,0),0),"")</f>
        <v>1</v>
      </c>
      <c r="AS532" s="194">
        <f t="shared" ca="1" si="526"/>
        <v>3.2000000000000006E-3</v>
      </c>
      <c r="AV532" s="194">
        <f t="shared" si="527"/>
        <v>0</v>
      </c>
      <c r="AW532" s="19">
        <f ca="1"/>
        <v>0</v>
      </c>
      <c r="AX532" s="19">
        <f t="shared" ca="1" si="528"/>
        <v>0</v>
      </c>
      <c r="BA532" s="198" cm="1">
        <f t="array" ref="BA532">IFERROR(MATCH(TRUE,INDEX($B$14:$B$117&gt;=AZ532,0),0),"")</f>
        <v>1</v>
      </c>
      <c r="BB532" s="194">
        <f t="shared" ca="1" si="529"/>
        <v>3.2000000000000006E-3</v>
      </c>
      <c r="BE532" s="194">
        <f t="shared" si="530"/>
        <v>0</v>
      </c>
      <c r="BF532" s="19">
        <f ca="1"/>
        <v>0</v>
      </c>
      <c r="BG532" s="19">
        <f t="shared" ca="1" si="531"/>
        <v>0</v>
      </c>
      <c r="BJ532" s="198" cm="1">
        <f t="array" ref="BJ532">IFERROR(MATCH(TRUE,INDEX($B$14:$B$117&gt;=BI532,0),0),"")</f>
        <v>1</v>
      </c>
      <c r="BK532" s="194">
        <f t="shared" ca="1" si="532"/>
        <v>3.2000000000000006E-3</v>
      </c>
      <c r="BN532" s="194">
        <f t="shared" si="533"/>
        <v>0</v>
      </c>
      <c r="BO532" s="19">
        <f ca="1"/>
        <v>0</v>
      </c>
      <c r="BP532" s="19">
        <f t="shared" ca="1" si="534"/>
        <v>0</v>
      </c>
      <c r="BS532" s="198" cm="1">
        <f t="array" ref="BS532">IFERROR(MATCH(TRUE,INDEX($B$14:$B$117&gt;=BR532,0),0),"")</f>
        <v>1</v>
      </c>
      <c r="BT532" s="194">
        <f t="shared" ca="1" si="535"/>
        <v>3.2000000000000006E-3</v>
      </c>
      <c r="BW532" s="194">
        <f t="shared" si="536"/>
        <v>0</v>
      </c>
      <c r="BX532" s="19">
        <f ca="1"/>
        <v>0</v>
      </c>
      <c r="BY532" s="19">
        <f t="shared" ca="1" si="537"/>
        <v>0</v>
      </c>
      <c r="CB532" s="198" cm="1">
        <f t="array" ref="CB532">IFERROR(MATCH(TRUE,INDEX($B$14:$B$117&gt;=CA532,0),0),"")</f>
        <v>1</v>
      </c>
      <c r="CC532" s="194">
        <f t="shared" ca="1" si="538"/>
        <v>3.2000000000000006E-3</v>
      </c>
      <c r="CF532" s="194">
        <f t="shared" si="539"/>
        <v>0</v>
      </c>
      <c r="CG532" s="19">
        <f ca="1"/>
        <v>0</v>
      </c>
      <c r="CH532" s="19">
        <f t="shared" ca="1" si="540"/>
        <v>0</v>
      </c>
      <c r="CK532" s="198" cm="1">
        <f t="array" ref="CK532">IFERROR(MATCH(TRUE,INDEX($B$14:$B$117&gt;=CJ532,0),0),"")</f>
        <v>1</v>
      </c>
      <c r="CL532" s="194">
        <f t="shared" ca="1" si="541"/>
        <v>3.2000000000000006E-3</v>
      </c>
      <c r="CO532" s="194">
        <f t="shared" si="542"/>
        <v>0</v>
      </c>
      <c r="CP532" s="19">
        <f ca="1"/>
        <v>0</v>
      </c>
      <c r="CQ532" s="19">
        <f t="shared" ca="1" si="543"/>
        <v>0</v>
      </c>
      <c r="CT532" s="198" cm="1">
        <f t="array" ref="CT532">IFERROR(MATCH(TRUE,INDEX($B$14:$B$117&gt;=CS532,0),0),"")</f>
        <v>1</v>
      </c>
      <c r="CU532" s="194">
        <f t="shared" ca="1" si="544"/>
        <v>3.2000000000000006E-3</v>
      </c>
      <c r="CX532" s="194">
        <f t="shared" si="545"/>
        <v>0</v>
      </c>
      <c r="CY532" s="19" t="e">
        <f ca="1"/>
        <v>#N/A</v>
      </c>
      <c r="CZ532" s="19" t="e">
        <f t="shared" ca="1" si="546"/>
        <v>#N/A</v>
      </c>
      <c r="DC532" s="198" cm="1">
        <f t="array" ref="DC532">IFERROR(MATCH(TRUE,INDEX($B$14:$B$117&gt;=DB532,0),0),"")</f>
        <v>1</v>
      </c>
      <c r="DD532" s="194">
        <f t="shared" ca="1" si="547"/>
        <v>3.2000000000000006E-3</v>
      </c>
      <c r="DG532" s="194">
        <f t="shared" si="548"/>
        <v>0</v>
      </c>
      <c r="DH532" s="19" t="e">
        <f ca="1"/>
        <v>#N/A</v>
      </c>
      <c r="DI532" s="19" t="e">
        <f t="shared" ca="1" si="549"/>
        <v>#N/A</v>
      </c>
      <c r="DL532" s="198" cm="1">
        <f t="array" ref="DL532">IFERROR(MATCH(TRUE,INDEX($B$14:$B$117&gt;=DK532,0),0),"")</f>
        <v>1</v>
      </c>
      <c r="DM532" s="194">
        <f t="shared" ca="1" si="550"/>
        <v>3.2000000000000006E-3</v>
      </c>
      <c r="DP532" s="194">
        <f t="shared" si="551"/>
        <v>0</v>
      </c>
      <c r="DQ532" s="19" t="e">
        <f ca="1"/>
        <v>#N/A</v>
      </c>
      <c r="DR532" s="19" t="e">
        <f t="shared" ca="1" si="552"/>
        <v>#N/A</v>
      </c>
      <c r="DU532" s="198" cm="1">
        <f t="array" ref="DU532">IFERROR(MATCH(TRUE,INDEX($B$14:$B$117&gt;=DT532,0),0),"")</f>
        <v>1</v>
      </c>
      <c r="DV532" s="194">
        <f t="shared" ca="1" si="553"/>
        <v>3.2000000000000006E-3</v>
      </c>
      <c r="DY532" s="194">
        <f t="shared" si="554"/>
        <v>0</v>
      </c>
      <c r="DZ532" s="19" t="e">
        <f ca="1"/>
        <v>#N/A</v>
      </c>
      <c r="EA532" s="19" t="e">
        <f t="shared" ca="1" si="555"/>
        <v>#N/A</v>
      </c>
      <c r="ED532" s="198" cm="1">
        <f t="array" ref="ED532">IFERROR(MATCH(TRUE,INDEX($B$14:$B$117&gt;=EC532,0),0),"")</f>
        <v>1</v>
      </c>
      <c r="EE532" s="194">
        <f t="shared" ca="1" si="556"/>
        <v>3.2000000000000006E-3</v>
      </c>
      <c r="EH532" s="194">
        <f t="shared" si="557"/>
        <v>0</v>
      </c>
      <c r="EI532" s="19" t="e">
        <f ca="1"/>
        <v>#N/A</v>
      </c>
      <c r="EJ532" s="19" t="e">
        <f t="shared" ca="1" si="558"/>
        <v>#N/A</v>
      </c>
      <c r="EM532" s="198" cm="1">
        <f t="array" ref="EM532">IFERROR(MATCH(TRUE,INDEX($B$14:$B$117&gt;=EL532,0),0),"")</f>
        <v>1</v>
      </c>
      <c r="EN532" s="194">
        <f t="shared" ca="1" si="559"/>
        <v>3.2000000000000006E-3</v>
      </c>
      <c r="EQ532" s="194">
        <f t="shared" si="560"/>
        <v>0</v>
      </c>
      <c r="ER532" s="19" t="e">
        <f ca="1"/>
        <v>#N/A</v>
      </c>
      <c r="ES532" s="19" t="e">
        <f t="shared" ca="1" si="561"/>
        <v>#N/A</v>
      </c>
      <c r="EV532" s="198" cm="1">
        <f t="array" ref="EV532">IFERROR(MATCH(TRUE,INDEX($B$14:$B$117&gt;=EU532,0),0),"")</f>
        <v>1</v>
      </c>
      <c r="EW532" s="194">
        <f t="shared" ca="1" si="562"/>
        <v>3.2000000000000006E-3</v>
      </c>
      <c r="EZ532" s="194">
        <f t="shared" si="563"/>
        <v>0</v>
      </c>
      <c r="FA532" s="19" t="e">
        <f ca="1"/>
        <v>#N/A</v>
      </c>
      <c r="FB532" s="19" t="e">
        <f t="shared" ca="1" si="564"/>
        <v>#N/A</v>
      </c>
      <c r="FE532" s="198" cm="1">
        <f t="array" ref="FE532">IFERROR(MATCH(TRUE,INDEX($B$14:$B$117&gt;=FD532,0),0),"")</f>
        <v>1</v>
      </c>
      <c r="FF532" s="194">
        <f t="shared" ca="1" si="565"/>
        <v>3.2000000000000006E-3</v>
      </c>
      <c r="FI532" s="194">
        <f t="shared" si="566"/>
        <v>0</v>
      </c>
      <c r="FJ532" s="19" t="e">
        <f ca="1"/>
        <v>#N/A</v>
      </c>
      <c r="FK532" s="19" t="e">
        <f t="shared" ca="1" si="567"/>
        <v>#N/A</v>
      </c>
      <c r="FN532" s="198" cm="1">
        <f t="array" ref="FN532">IFERROR(MATCH(TRUE,INDEX($B$14:$B$117&gt;=FM532,0),0),"")</f>
        <v>1</v>
      </c>
      <c r="FO532" s="194">
        <f t="shared" ca="1" si="568"/>
        <v>3.2000000000000006E-3</v>
      </c>
      <c r="FR532" s="194">
        <f t="shared" si="569"/>
        <v>0</v>
      </c>
      <c r="FS532" s="19" t="e">
        <f ca="1"/>
        <v>#N/A</v>
      </c>
      <c r="FT532" s="19" t="e">
        <f t="shared" ca="1" si="570"/>
        <v>#N/A</v>
      </c>
      <c r="FW532" s="198" cm="1">
        <f t="array" ref="FW532">IFERROR(MATCH(TRUE,INDEX($B$14:$B$117&gt;=FV532,0),0),"")</f>
        <v>1</v>
      </c>
      <c r="FX532" s="194">
        <f t="shared" ca="1" si="571"/>
        <v>3.2000000000000006E-3</v>
      </c>
      <c r="GA532" s="194">
        <f t="shared" si="572"/>
        <v>0</v>
      </c>
      <c r="GB532" s="19" t="e">
        <f ca="1"/>
        <v>#N/A</v>
      </c>
      <c r="GC532" s="19" t="e">
        <f t="shared" ca="1" si="573"/>
        <v>#N/A</v>
      </c>
    </row>
    <row r="533" spans="8:185" x14ac:dyDescent="0.2">
      <c r="H533" s="198" cm="1">
        <f t="array" ref="H533">IFERROR(MATCH(TRUE,INDEX($B$14:$B$117&gt;=G533,0),0),"")</f>
        <v>1</v>
      </c>
      <c r="I533" s="194">
        <f t="shared" ca="1" si="518"/>
        <v>3.2000000000000006E-3</v>
      </c>
      <c r="L533" s="194">
        <f t="shared" si="574"/>
        <v>0</v>
      </c>
      <c r="M533" s="19">
        <f ca="1"/>
        <v>0</v>
      </c>
      <c r="N533" s="19">
        <f t="shared" ca="1" si="575"/>
        <v>0</v>
      </c>
      <c r="Q533" s="198" cm="1">
        <f t="array" ref="Q533">IFERROR(MATCH(TRUE,INDEX($B$14:$B$117&gt;=P533,0),0),"")</f>
        <v>1</v>
      </c>
      <c r="R533" s="194">
        <f t="shared" ca="1" si="519"/>
        <v>3.2000000000000006E-3</v>
      </c>
      <c r="U533" s="194">
        <f t="shared" si="576"/>
        <v>0</v>
      </c>
      <c r="V533" s="19">
        <f ca="1"/>
        <v>0</v>
      </c>
      <c r="W533" s="19">
        <f t="shared" ca="1" si="577"/>
        <v>0</v>
      </c>
      <c r="Z533" s="198" cm="1">
        <f t="array" ref="Z533">IFERROR(MATCH(TRUE,INDEX($B$14:$B$117&gt;=Y533,0),0),"")</f>
        <v>1</v>
      </c>
      <c r="AA533" s="194">
        <f t="shared" ca="1" si="520"/>
        <v>3.2000000000000006E-3</v>
      </c>
      <c r="AD533" s="194">
        <f t="shared" si="521"/>
        <v>0</v>
      </c>
      <c r="AE533" s="19">
        <f ca="1"/>
        <v>0</v>
      </c>
      <c r="AF533" s="19">
        <f t="shared" ca="1" si="522"/>
        <v>0</v>
      </c>
      <c r="AI533" s="198" cm="1">
        <f t="array" ref="AI533">IFERROR(MATCH(TRUE,INDEX($B$14:$B$117&gt;=AH533,0),0),"")</f>
        <v>1</v>
      </c>
      <c r="AJ533" s="194">
        <f t="shared" ca="1" si="523"/>
        <v>3.2000000000000006E-3</v>
      </c>
      <c r="AM533" s="194">
        <f t="shared" si="524"/>
        <v>0</v>
      </c>
      <c r="AN533" s="19">
        <f ca="1"/>
        <v>0</v>
      </c>
      <c r="AO533" s="19">
        <f t="shared" ca="1" si="525"/>
        <v>0</v>
      </c>
      <c r="AR533" s="198" cm="1">
        <f t="array" ref="AR533">IFERROR(MATCH(TRUE,INDEX($B$14:$B$117&gt;=AQ533,0),0),"")</f>
        <v>1</v>
      </c>
      <c r="AS533" s="194">
        <f t="shared" ca="1" si="526"/>
        <v>3.2000000000000006E-3</v>
      </c>
      <c r="AV533" s="194">
        <f t="shared" si="527"/>
        <v>0</v>
      </c>
      <c r="AW533" s="19">
        <f ca="1"/>
        <v>0</v>
      </c>
      <c r="AX533" s="19">
        <f t="shared" ca="1" si="528"/>
        <v>0</v>
      </c>
      <c r="BA533" s="198" cm="1">
        <f t="array" ref="BA533">IFERROR(MATCH(TRUE,INDEX($B$14:$B$117&gt;=AZ533,0),0),"")</f>
        <v>1</v>
      </c>
      <c r="BB533" s="194">
        <f t="shared" ca="1" si="529"/>
        <v>3.2000000000000006E-3</v>
      </c>
      <c r="BE533" s="194">
        <f t="shared" si="530"/>
        <v>0</v>
      </c>
      <c r="BF533" s="19">
        <f ca="1"/>
        <v>0</v>
      </c>
      <c r="BG533" s="19">
        <f t="shared" ca="1" si="531"/>
        <v>0</v>
      </c>
      <c r="BJ533" s="198" cm="1">
        <f t="array" ref="BJ533">IFERROR(MATCH(TRUE,INDEX($B$14:$B$117&gt;=BI533,0),0),"")</f>
        <v>1</v>
      </c>
      <c r="BK533" s="194">
        <f t="shared" ca="1" si="532"/>
        <v>3.2000000000000006E-3</v>
      </c>
      <c r="BN533" s="194">
        <f t="shared" si="533"/>
        <v>0</v>
      </c>
      <c r="BO533" s="19">
        <f ca="1"/>
        <v>0</v>
      </c>
      <c r="BP533" s="19">
        <f t="shared" ca="1" si="534"/>
        <v>0</v>
      </c>
      <c r="BS533" s="198" cm="1">
        <f t="array" ref="BS533">IFERROR(MATCH(TRUE,INDEX($B$14:$B$117&gt;=BR533,0),0),"")</f>
        <v>1</v>
      </c>
      <c r="BT533" s="194">
        <f t="shared" ca="1" si="535"/>
        <v>3.2000000000000006E-3</v>
      </c>
      <c r="BW533" s="194">
        <f t="shared" si="536"/>
        <v>0</v>
      </c>
      <c r="BX533" s="19">
        <f ca="1"/>
        <v>0</v>
      </c>
      <c r="BY533" s="19">
        <f t="shared" ca="1" si="537"/>
        <v>0</v>
      </c>
      <c r="CB533" s="198" cm="1">
        <f t="array" ref="CB533">IFERROR(MATCH(TRUE,INDEX($B$14:$B$117&gt;=CA533,0),0),"")</f>
        <v>1</v>
      </c>
      <c r="CC533" s="194">
        <f t="shared" ca="1" si="538"/>
        <v>3.2000000000000006E-3</v>
      </c>
      <c r="CF533" s="194">
        <f t="shared" si="539"/>
        <v>0</v>
      </c>
      <c r="CG533" s="19">
        <f ca="1"/>
        <v>0</v>
      </c>
      <c r="CH533" s="19">
        <f t="shared" ca="1" si="540"/>
        <v>0</v>
      </c>
      <c r="CK533" s="198" cm="1">
        <f t="array" ref="CK533">IFERROR(MATCH(TRUE,INDEX($B$14:$B$117&gt;=CJ533,0),0),"")</f>
        <v>1</v>
      </c>
      <c r="CL533" s="194">
        <f t="shared" ca="1" si="541"/>
        <v>3.2000000000000006E-3</v>
      </c>
      <c r="CO533" s="194">
        <f t="shared" si="542"/>
        <v>0</v>
      </c>
      <c r="CP533" s="19">
        <f ca="1"/>
        <v>0</v>
      </c>
      <c r="CQ533" s="19">
        <f t="shared" ca="1" si="543"/>
        <v>0</v>
      </c>
      <c r="CT533" s="198" cm="1">
        <f t="array" ref="CT533">IFERROR(MATCH(TRUE,INDEX($B$14:$B$117&gt;=CS533,0),0),"")</f>
        <v>1</v>
      </c>
      <c r="CU533" s="194">
        <f t="shared" ca="1" si="544"/>
        <v>3.2000000000000006E-3</v>
      </c>
      <c r="CX533" s="194">
        <f t="shared" si="545"/>
        <v>0</v>
      </c>
      <c r="CY533" s="19" t="e">
        <f ca="1"/>
        <v>#N/A</v>
      </c>
      <c r="CZ533" s="19" t="e">
        <f t="shared" ca="1" si="546"/>
        <v>#N/A</v>
      </c>
      <c r="DC533" s="198" cm="1">
        <f t="array" ref="DC533">IFERROR(MATCH(TRUE,INDEX($B$14:$B$117&gt;=DB533,0),0),"")</f>
        <v>1</v>
      </c>
      <c r="DD533" s="194">
        <f t="shared" ca="1" si="547"/>
        <v>3.2000000000000006E-3</v>
      </c>
      <c r="DG533" s="194">
        <f t="shared" si="548"/>
        <v>0</v>
      </c>
      <c r="DH533" s="19" t="e">
        <f ca="1"/>
        <v>#N/A</v>
      </c>
      <c r="DI533" s="19" t="e">
        <f t="shared" ca="1" si="549"/>
        <v>#N/A</v>
      </c>
      <c r="DL533" s="198" cm="1">
        <f t="array" ref="DL533">IFERROR(MATCH(TRUE,INDEX($B$14:$B$117&gt;=DK533,0),0),"")</f>
        <v>1</v>
      </c>
      <c r="DM533" s="194">
        <f t="shared" ca="1" si="550"/>
        <v>3.2000000000000006E-3</v>
      </c>
      <c r="DP533" s="194">
        <f t="shared" si="551"/>
        <v>0</v>
      </c>
      <c r="DQ533" s="19" t="e">
        <f ca="1"/>
        <v>#N/A</v>
      </c>
      <c r="DR533" s="19" t="e">
        <f t="shared" ca="1" si="552"/>
        <v>#N/A</v>
      </c>
      <c r="DU533" s="198" cm="1">
        <f t="array" ref="DU533">IFERROR(MATCH(TRUE,INDEX($B$14:$B$117&gt;=DT533,0),0),"")</f>
        <v>1</v>
      </c>
      <c r="DV533" s="194">
        <f t="shared" ca="1" si="553"/>
        <v>3.2000000000000006E-3</v>
      </c>
      <c r="DY533" s="194">
        <f t="shared" si="554"/>
        <v>0</v>
      </c>
      <c r="DZ533" s="19" t="e">
        <f ca="1"/>
        <v>#N/A</v>
      </c>
      <c r="EA533" s="19" t="e">
        <f t="shared" ca="1" si="555"/>
        <v>#N/A</v>
      </c>
      <c r="ED533" s="198" cm="1">
        <f t="array" ref="ED533">IFERROR(MATCH(TRUE,INDEX($B$14:$B$117&gt;=EC533,0),0),"")</f>
        <v>1</v>
      </c>
      <c r="EE533" s="194">
        <f t="shared" ca="1" si="556"/>
        <v>3.2000000000000006E-3</v>
      </c>
      <c r="EH533" s="194">
        <f t="shared" si="557"/>
        <v>0</v>
      </c>
      <c r="EI533" s="19" t="e">
        <f ca="1"/>
        <v>#N/A</v>
      </c>
      <c r="EJ533" s="19" t="e">
        <f t="shared" ca="1" si="558"/>
        <v>#N/A</v>
      </c>
      <c r="EM533" s="198" cm="1">
        <f t="array" ref="EM533">IFERROR(MATCH(TRUE,INDEX($B$14:$B$117&gt;=EL533,0),0),"")</f>
        <v>1</v>
      </c>
      <c r="EN533" s="194">
        <f t="shared" ca="1" si="559"/>
        <v>3.2000000000000006E-3</v>
      </c>
      <c r="EQ533" s="194">
        <f t="shared" si="560"/>
        <v>0</v>
      </c>
      <c r="ER533" s="19" t="e">
        <f ca="1"/>
        <v>#N/A</v>
      </c>
      <c r="ES533" s="19" t="e">
        <f t="shared" ca="1" si="561"/>
        <v>#N/A</v>
      </c>
      <c r="EV533" s="198" cm="1">
        <f t="array" ref="EV533">IFERROR(MATCH(TRUE,INDEX($B$14:$B$117&gt;=EU533,0),0),"")</f>
        <v>1</v>
      </c>
      <c r="EW533" s="194">
        <f t="shared" ca="1" si="562"/>
        <v>3.2000000000000006E-3</v>
      </c>
      <c r="EZ533" s="194">
        <f t="shared" si="563"/>
        <v>0</v>
      </c>
      <c r="FA533" s="19" t="e">
        <f ca="1"/>
        <v>#N/A</v>
      </c>
      <c r="FB533" s="19" t="e">
        <f t="shared" ca="1" si="564"/>
        <v>#N/A</v>
      </c>
      <c r="FE533" s="198" cm="1">
        <f t="array" ref="FE533">IFERROR(MATCH(TRUE,INDEX($B$14:$B$117&gt;=FD533,0),0),"")</f>
        <v>1</v>
      </c>
      <c r="FF533" s="194">
        <f t="shared" ca="1" si="565"/>
        <v>3.2000000000000006E-3</v>
      </c>
      <c r="FI533" s="194">
        <f t="shared" si="566"/>
        <v>0</v>
      </c>
      <c r="FJ533" s="19" t="e">
        <f ca="1"/>
        <v>#N/A</v>
      </c>
      <c r="FK533" s="19" t="e">
        <f t="shared" ca="1" si="567"/>
        <v>#N/A</v>
      </c>
      <c r="FN533" s="198" cm="1">
        <f t="array" ref="FN533">IFERROR(MATCH(TRUE,INDEX($B$14:$B$117&gt;=FM533,0),0),"")</f>
        <v>1</v>
      </c>
      <c r="FO533" s="194">
        <f t="shared" ca="1" si="568"/>
        <v>3.2000000000000006E-3</v>
      </c>
      <c r="FR533" s="194">
        <f t="shared" si="569"/>
        <v>0</v>
      </c>
      <c r="FS533" s="19" t="e">
        <f ca="1"/>
        <v>#N/A</v>
      </c>
      <c r="FT533" s="19" t="e">
        <f t="shared" ca="1" si="570"/>
        <v>#N/A</v>
      </c>
      <c r="FW533" s="198" cm="1">
        <f t="array" ref="FW533">IFERROR(MATCH(TRUE,INDEX($B$14:$B$117&gt;=FV533,0),0),"")</f>
        <v>1</v>
      </c>
      <c r="FX533" s="194">
        <f t="shared" ca="1" si="571"/>
        <v>3.2000000000000006E-3</v>
      </c>
      <c r="GA533" s="194">
        <f t="shared" si="572"/>
        <v>0</v>
      </c>
      <c r="GB533" s="19" t="e">
        <f ca="1"/>
        <v>#N/A</v>
      </c>
      <c r="GC533" s="19" t="e">
        <f t="shared" ca="1" si="573"/>
        <v>#N/A</v>
      </c>
    </row>
    <row r="534" spans="8:185" x14ac:dyDescent="0.2">
      <c r="H534" s="198" cm="1">
        <f t="array" ref="H534">IFERROR(MATCH(TRUE,INDEX($B$14:$B$117&gt;=G534,0),0),"")</f>
        <v>1</v>
      </c>
      <c r="I534" s="194">
        <f t="shared" ca="1" si="518"/>
        <v>3.2000000000000006E-3</v>
      </c>
      <c r="L534" s="194">
        <f t="shared" si="574"/>
        <v>0</v>
      </c>
      <c r="M534" s="19">
        <f ca="1"/>
        <v>0</v>
      </c>
      <c r="N534" s="19">
        <f t="shared" ca="1" si="575"/>
        <v>0</v>
      </c>
      <c r="Q534" s="198" cm="1">
        <f t="array" ref="Q534">IFERROR(MATCH(TRUE,INDEX($B$14:$B$117&gt;=P534,0),0),"")</f>
        <v>1</v>
      </c>
      <c r="R534" s="194">
        <f t="shared" ca="1" si="519"/>
        <v>3.2000000000000006E-3</v>
      </c>
      <c r="U534" s="194">
        <f t="shared" si="576"/>
        <v>0</v>
      </c>
      <c r="V534" s="19">
        <f ca="1"/>
        <v>0</v>
      </c>
      <c r="W534" s="19">
        <f t="shared" ca="1" si="577"/>
        <v>0</v>
      </c>
      <c r="Z534" s="198" cm="1">
        <f t="array" ref="Z534">IFERROR(MATCH(TRUE,INDEX($B$14:$B$117&gt;=Y534,0),0),"")</f>
        <v>1</v>
      </c>
      <c r="AA534" s="194">
        <f t="shared" ca="1" si="520"/>
        <v>3.2000000000000006E-3</v>
      </c>
      <c r="AD534" s="194">
        <f t="shared" si="521"/>
        <v>0</v>
      </c>
      <c r="AE534" s="19">
        <f ca="1"/>
        <v>0</v>
      </c>
      <c r="AF534" s="19">
        <f t="shared" ca="1" si="522"/>
        <v>0</v>
      </c>
      <c r="AI534" s="198" cm="1">
        <f t="array" ref="AI534">IFERROR(MATCH(TRUE,INDEX($B$14:$B$117&gt;=AH534,0),0),"")</f>
        <v>1</v>
      </c>
      <c r="AJ534" s="194">
        <f t="shared" ca="1" si="523"/>
        <v>3.2000000000000006E-3</v>
      </c>
      <c r="AM534" s="194">
        <f t="shared" si="524"/>
        <v>0</v>
      </c>
      <c r="AN534" s="19">
        <f ca="1"/>
        <v>0</v>
      </c>
      <c r="AO534" s="19">
        <f t="shared" ca="1" si="525"/>
        <v>0</v>
      </c>
      <c r="AR534" s="198" cm="1">
        <f t="array" ref="AR534">IFERROR(MATCH(TRUE,INDEX($B$14:$B$117&gt;=AQ534,0),0),"")</f>
        <v>1</v>
      </c>
      <c r="AS534" s="194">
        <f t="shared" ca="1" si="526"/>
        <v>3.2000000000000006E-3</v>
      </c>
      <c r="AV534" s="194">
        <f t="shared" si="527"/>
        <v>0</v>
      </c>
      <c r="AW534" s="19">
        <f ca="1"/>
        <v>0</v>
      </c>
      <c r="AX534" s="19">
        <f t="shared" ca="1" si="528"/>
        <v>0</v>
      </c>
      <c r="BA534" s="198" cm="1">
        <f t="array" ref="BA534">IFERROR(MATCH(TRUE,INDEX($B$14:$B$117&gt;=AZ534,0),0),"")</f>
        <v>1</v>
      </c>
      <c r="BB534" s="194">
        <f t="shared" ca="1" si="529"/>
        <v>3.2000000000000006E-3</v>
      </c>
      <c r="BE534" s="194">
        <f t="shared" si="530"/>
        <v>0</v>
      </c>
      <c r="BF534" s="19">
        <f ca="1"/>
        <v>0</v>
      </c>
      <c r="BG534" s="19">
        <f t="shared" ca="1" si="531"/>
        <v>0</v>
      </c>
      <c r="BJ534" s="198" cm="1">
        <f t="array" ref="BJ534">IFERROR(MATCH(TRUE,INDEX($B$14:$B$117&gt;=BI534,0),0),"")</f>
        <v>1</v>
      </c>
      <c r="BK534" s="194">
        <f t="shared" ca="1" si="532"/>
        <v>3.2000000000000006E-3</v>
      </c>
      <c r="BN534" s="194">
        <f t="shared" si="533"/>
        <v>0</v>
      </c>
      <c r="BO534" s="19">
        <f ca="1"/>
        <v>0</v>
      </c>
      <c r="BP534" s="19">
        <f t="shared" ca="1" si="534"/>
        <v>0</v>
      </c>
      <c r="BS534" s="198" cm="1">
        <f t="array" ref="BS534">IFERROR(MATCH(TRUE,INDEX($B$14:$B$117&gt;=BR534,0),0),"")</f>
        <v>1</v>
      </c>
      <c r="BT534" s="194">
        <f t="shared" ca="1" si="535"/>
        <v>3.2000000000000006E-3</v>
      </c>
      <c r="BW534" s="194">
        <f t="shared" si="536"/>
        <v>0</v>
      </c>
      <c r="BX534" s="19">
        <f ca="1"/>
        <v>0</v>
      </c>
      <c r="BY534" s="19">
        <f t="shared" ca="1" si="537"/>
        <v>0</v>
      </c>
      <c r="CB534" s="198" cm="1">
        <f t="array" ref="CB534">IFERROR(MATCH(TRUE,INDEX($B$14:$B$117&gt;=CA534,0),0),"")</f>
        <v>1</v>
      </c>
      <c r="CC534" s="194">
        <f t="shared" ca="1" si="538"/>
        <v>3.2000000000000006E-3</v>
      </c>
      <c r="CF534" s="194">
        <f t="shared" si="539"/>
        <v>0</v>
      </c>
      <c r="CG534" s="19">
        <f ca="1"/>
        <v>0</v>
      </c>
      <c r="CH534" s="19">
        <f t="shared" ca="1" si="540"/>
        <v>0</v>
      </c>
      <c r="CK534" s="198" cm="1">
        <f t="array" ref="CK534">IFERROR(MATCH(TRUE,INDEX($B$14:$B$117&gt;=CJ534,0),0),"")</f>
        <v>1</v>
      </c>
      <c r="CL534" s="194">
        <f t="shared" ca="1" si="541"/>
        <v>3.2000000000000006E-3</v>
      </c>
      <c r="CO534" s="194">
        <f t="shared" si="542"/>
        <v>0</v>
      </c>
      <c r="CP534" s="19">
        <f ca="1"/>
        <v>0</v>
      </c>
      <c r="CQ534" s="19">
        <f t="shared" ca="1" si="543"/>
        <v>0</v>
      </c>
      <c r="CT534" s="198" cm="1">
        <f t="array" ref="CT534">IFERROR(MATCH(TRUE,INDEX($B$14:$B$117&gt;=CS534,0),0),"")</f>
        <v>1</v>
      </c>
      <c r="CU534" s="194">
        <f t="shared" ca="1" si="544"/>
        <v>3.2000000000000006E-3</v>
      </c>
      <c r="CX534" s="194">
        <f t="shared" si="545"/>
        <v>0</v>
      </c>
      <c r="CY534" s="19" t="e">
        <f ca="1"/>
        <v>#N/A</v>
      </c>
      <c r="CZ534" s="19" t="e">
        <f t="shared" ca="1" si="546"/>
        <v>#N/A</v>
      </c>
      <c r="DC534" s="198" cm="1">
        <f t="array" ref="DC534">IFERROR(MATCH(TRUE,INDEX($B$14:$B$117&gt;=DB534,0),0),"")</f>
        <v>1</v>
      </c>
      <c r="DD534" s="194">
        <f t="shared" ca="1" si="547"/>
        <v>3.2000000000000006E-3</v>
      </c>
      <c r="DG534" s="194">
        <f t="shared" si="548"/>
        <v>0</v>
      </c>
      <c r="DH534" s="19" t="e">
        <f ca="1"/>
        <v>#N/A</v>
      </c>
      <c r="DI534" s="19" t="e">
        <f t="shared" ca="1" si="549"/>
        <v>#N/A</v>
      </c>
      <c r="DL534" s="198" cm="1">
        <f t="array" ref="DL534">IFERROR(MATCH(TRUE,INDEX($B$14:$B$117&gt;=DK534,0),0),"")</f>
        <v>1</v>
      </c>
      <c r="DM534" s="194">
        <f t="shared" ca="1" si="550"/>
        <v>3.2000000000000006E-3</v>
      </c>
      <c r="DP534" s="194">
        <f t="shared" si="551"/>
        <v>0</v>
      </c>
      <c r="DQ534" s="19" t="e">
        <f ca="1"/>
        <v>#N/A</v>
      </c>
      <c r="DR534" s="19" t="e">
        <f t="shared" ca="1" si="552"/>
        <v>#N/A</v>
      </c>
      <c r="DU534" s="198" cm="1">
        <f t="array" ref="DU534">IFERROR(MATCH(TRUE,INDEX($B$14:$B$117&gt;=DT534,0),0),"")</f>
        <v>1</v>
      </c>
      <c r="DV534" s="194">
        <f t="shared" ca="1" si="553"/>
        <v>3.2000000000000006E-3</v>
      </c>
      <c r="DY534" s="194">
        <f t="shared" si="554"/>
        <v>0</v>
      </c>
      <c r="DZ534" s="19" t="e">
        <f ca="1"/>
        <v>#N/A</v>
      </c>
      <c r="EA534" s="19" t="e">
        <f t="shared" ca="1" si="555"/>
        <v>#N/A</v>
      </c>
      <c r="ED534" s="198" cm="1">
        <f t="array" ref="ED534">IFERROR(MATCH(TRUE,INDEX($B$14:$B$117&gt;=EC534,0),0),"")</f>
        <v>1</v>
      </c>
      <c r="EE534" s="194">
        <f t="shared" ca="1" si="556"/>
        <v>3.2000000000000006E-3</v>
      </c>
      <c r="EH534" s="194">
        <f t="shared" si="557"/>
        <v>0</v>
      </c>
      <c r="EI534" s="19" t="e">
        <f ca="1"/>
        <v>#N/A</v>
      </c>
      <c r="EJ534" s="19" t="e">
        <f t="shared" ca="1" si="558"/>
        <v>#N/A</v>
      </c>
      <c r="EM534" s="198" cm="1">
        <f t="array" ref="EM534">IFERROR(MATCH(TRUE,INDEX($B$14:$B$117&gt;=EL534,0),0),"")</f>
        <v>1</v>
      </c>
      <c r="EN534" s="194">
        <f t="shared" ca="1" si="559"/>
        <v>3.2000000000000006E-3</v>
      </c>
      <c r="EQ534" s="194">
        <f t="shared" si="560"/>
        <v>0</v>
      </c>
      <c r="ER534" s="19" t="e">
        <f ca="1"/>
        <v>#N/A</v>
      </c>
      <c r="ES534" s="19" t="e">
        <f t="shared" ca="1" si="561"/>
        <v>#N/A</v>
      </c>
      <c r="EV534" s="198" cm="1">
        <f t="array" ref="EV534">IFERROR(MATCH(TRUE,INDEX($B$14:$B$117&gt;=EU534,0),0),"")</f>
        <v>1</v>
      </c>
      <c r="EW534" s="194">
        <f t="shared" ca="1" si="562"/>
        <v>3.2000000000000006E-3</v>
      </c>
      <c r="EZ534" s="194">
        <f t="shared" si="563"/>
        <v>0</v>
      </c>
      <c r="FA534" s="19" t="e">
        <f ca="1"/>
        <v>#N/A</v>
      </c>
      <c r="FB534" s="19" t="e">
        <f t="shared" ca="1" si="564"/>
        <v>#N/A</v>
      </c>
      <c r="FE534" s="198" cm="1">
        <f t="array" ref="FE534">IFERROR(MATCH(TRUE,INDEX($B$14:$B$117&gt;=FD534,0),0),"")</f>
        <v>1</v>
      </c>
      <c r="FF534" s="194">
        <f t="shared" ca="1" si="565"/>
        <v>3.2000000000000006E-3</v>
      </c>
      <c r="FI534" s="194">
        <f t="shared" si="566"/>
        <v>0</v>
      </c>
      <c r="FJ534" s="19" t="e">
        <f ca="1"/>
        <v>#N/A</v>
      </c>
      <c r="FK534" s="19" t="e">
        <f t="shared" ca="1" si="567"/>
        <v>#N/A</v>
      </c>
      <c r="FN534" s="198" cm="1">
        <f t="array" ref="FN534">IFERROR(MATCH(TRUE,INDEX($B$14:$B$117&gt;=FM534,0),0),"")</f>
        <v>1</v>
      </c>
      <c r="FO534" s="194">
        <f t="shared" ca="1" si="568"/>
        <v>3.2000000000000006E-3</v>
      </c>
      <c r="FR534" s="194">
        <f t="shared" si="569"/>
        <v>0</v>
      </c>
      <c r="FS534" s="19" t="e">
        <f ca="1"/>
        <v>#N/A</v>
      </c>
      <c r="FT534" s="19" t="e">
        <f t="shared" ca="1" si="570"/>
        <v>#N/A</v>
      </c>
      <c r="FW534" s="198" cm="1">
        <f t="array" ref="FW534">IFERROR(MATCH(TRUE,INDEX($B$14:$B$117&gt;=FV534,0),0),"")</f>
        <v>1</v>
      </c>
      <c r="FX534" s="194">
        <f t="shared" ca="1" si="571"/>
        <v>3.2000000000000006E-3</v>
      </c>
      <c r="GA534" s="194">
        <f t="shared" si="572"/>
        <v>0</v>
      </c>
      <c r="GB534" s="19" t="e">
        <f ca="1"/>
        <v>#N/A</v>
      </c>
      <c r="GC534" s="19" t="e">
        <f t="shared" ca="1" si="573"/>
        <v>#N/A</v>
      </c>
    </row>
    <row r="535" spans="8:185" x14ac:dyDescent="0.2">
      <c r="H535" s="198" cm="1">
        <f t="array" ref="H535">IFERROR(MATCH(TRUE,INDEX($B$14:$B$117&gt;=G535,0),0),"")</f>
        <v>1</v>
      </c>
      <c r="I535" s="194">
        <f t="shared" ca="1" si="518"/>
        <v>3.2000000000000006E-3</v>
      </c>
      <c r="L535" s="194">
        <f t="shared" si="574"/>
        <v>0</v>
      </c>
      <c r="M535" s="19">
        <f ca="1"/>
        <v>0</v>
      </c>
      <c r="N535" s="19">
        <f t="shared" ca="1" si="575"/>
        <v>0</v>
      </c>
      <c r="Q535" s="198" cm="1">
        <f t="array" ref="Q535">IFERROR(MATCH(TRUE,INDEX($B$14:$B$117&gt;=P535,0),0),"")</f>
        <v>1</v>
      </c>
      <c r="R535" s="194">
        <f t="shared" ca="1" si="519"/>
        <v>3.2000000000000006E-3</v>
      </c>
      <c r="U535" s="194">
        <f t="shared" si="576"/>
        <v>0</v>
      </c>
      <c r="V535" s="19">
        <f ca="1"/>
        <v>0</v>
      </c>
      <c r="W535" s="19">
        <f t="shared" ca="1" si="577"/>
        <v>0</v>
      </c>
      <c r="Z535" s="198" cm="1">
        <f t="array" ref="Z535">IFERROR(MATCH(TRUE,INDEX($B$14:$B$117&gt;=Y535,0),0),"")</f>
        <v>1</v>
      </c>
      <c r="AA535" s="194">
        <f t="shared" ca="1" si="520"/>
        <v>3.2000000000000006E-3</v>
      </c>
      <c r="AD535" s="194">
        <f t="shared" si="521"/>
        <v>0</v>
      </c>
      <c r="AE535" s="19">
        <f ca="1"/>
        <v>0</v>
      </c>
      <c r="AF535" s="19">
        <f t="shared" ca="1" si="522"/>
        <v>0</v>
      </c>
      <c r="AI535" s="198" cm="1">
        <f t="array" ref="AI535">IFERROR(MATCH(TRUE,INDEX($B$14:$B$117&gt;=AH535,0),0),"")</f>
        <v>1</v>
      </c>
      <c r="AJ535" s="194">
        <f t="shared" ca="1" si="523"/>
        <v>3.2000000000000006E-3</v>
      </c>
      <c r="AM535" s="194">
        <f t="shared" si="524"/>
        <v>0</v>
      </c>
      <c r="AN535" s="19">
        <f ca="1"/>
        <v>0</v>
      </c>
      <c r="AO535" s="19">
        <f t="shared" ca="1" si="525"/>
        <v>0</v>
      </c>
      <c r="AR535" s="198" cm="1">
        <f t="array" ref="AR535">IFERROR(MATCH(TRUE,INDEX($B$14:$B$117&gt;=AQ535,0),0),"")</f>
        <v>1</v>
      </c>
      <c r="AS535" s="194">
        <f t="shared" ca="1" si="526"/>
        <v>3.2000000000000006E-3</v>
      </c>
      <c r="AV535" s="194">
        <f t="shared" si="527"/>
        <v>0</v>
      </c>
      <c r="AW535" s="19">
        <f ca="1"/>
        <v>0</v>
      </c>
      <c r="AX535" s="19">
        <f t="shared" ca="1" si="528"/>
        <v>0</v>
      </c>
      <c r="BA535" s="198" cm="1">
        <f t="array" ref="BA535">IFERROR(MATCH(TRUE,INDEX($B$14:$B$117&gt;=AZ535,0),0),"")</f>
        <v>1</v>
      </c>
      <c r="BB535" s="194">
        <f t="shared" ca="1" si="529"/>
        <v>3.2000000000000006E-3</v>
      </c>
      <c r="BE535" s="194">
        <f t="shared" si="530"/>
        <v>0</v>
      </c>
      <c r="BF535" s="19">
        <f ca="1"/>
        <v>0</v>
      </c>
      <c r="BG535" s="19">
        <f t="shared" ca="1" si="531"/>
        <v>0</v>
      </c>
      <c r="BJ535" s="198" cm="1">
        <f t="array" ref="BJ535">IFERROR(MATCH(TRUE,INDEX($B$14:$B$117&gt;=BI535,0),0),"")</f>
        <v>1</v>
      </c>
      <c r="BK535" s="194">
        <f t="shared" ca="1" si="532"/>
        <v>3.2000000000000006E-3</v>
      </c>
      <c r="BN535" s="194">
        <f t="shared" si="533"/>
        <v>0</v>
      </c>
      <c r="BO535" s="19">
        <f ca="1"/>
        <v>0</v>
      </c>
      <c r="BP535" s="19">
        <f t="shared" ca="1" si="534"/>
        <v>0</v>
      </c>
      <c r="BS535" s="198" cm="1">
        <f t="array" ref="BS535">IFERROR(MATCH(TRUE,INDEX($B$14:$B$117&gt;=BR535,0),0),"")</f>
        <v>1</v>
      </c>
      <c r="BT535" s="194">
        <f t="shared" ca="1" si="535"/>
        <v>3.2000000000000006E-3</v>
      </c>
      <c r="BW535" s="194">
        <f t="shared" si="536"/>
        <v>0</v>
      </c>
      <c r="BX535" s="19">
        <f ca="1"/>
        <v>0</v>
      </c>
      <c r="BY535" s="19">
        <f t="shared" ca="1" si="537"/>
        <v>0</v>
      </c>
      <c r="CB535" s="198" cm="1">
        <f t="array" ref="CB535">IFERROR(MATCH(TRUE,INDEX($B$14:$B$117&gt;=CA535,0),0),"")</f>
        <v>1</v>
      </c>
      <c r="CC535" s="194">
        <f t="shared" ca="1" si="538"/>
        <v>3.2000000000000006E-3</v>
      </c>
      <c r="CF535" s="194">
        <f t="shared" si="539"/>
        <v>0</v>
      </c>
      <c r="CG535" s="19">
        <f ca="1"/>
        <v>0</v>
      </c>
      <c r="CH535" s="19">
        <f t="shared" ca="1" si="540"/>
        <v>0</v>
      </c>
      <c r="CK535" s="198" cm="1">
        <f t="array" ref="CK535">IFERROR(MATCH(TRUE,INDEX($B$14:$B$117&gt;=CJ535,0),0),"")</f>
        <v>1</v>
      </c>
      <c r="CL535" s="194">
        <f t="shared" ca="1" si="541"/>
        <v>3.2000000000000006E-3</v>
      </c>
      <c r="CO535" s="194">
        <f t="shared" si="542"/>
        <v>0</v>
      </c>
      <c r="CP535" s="19">
        <f ca="1"/>
        <v>0</v>
      </c>
      <c r="CQ535" s="19">
        <f t="shared" ca="1" si="543"/>
        <v>0</v>
      </c>
      <c r="CT535" s="198" cm="1">
        <f t="array" ref="CT535">IFERROR(MATCH(TRUE,INDEX($B$14:$B$117&gt;=CS535,0),0),"")</f>
        <v>1</v>
      </c>
      <c r="CU535" s="194">
        <f t="shared" ca="1" si="544"/>
        <v>3.2000000000000006E-3</v>
      </c>
      <c r="CX535" s="194">
        <f t="shared" si="545"/>
        <v>0</v>
      </c>
      <c r="CY535" s="19" t="e">
        <f ca="1"/>
        <v>#N/A</v>
      </c>
      <c r="CZ535" s="19" t="e">
        <f t="shared" ca="1" si="546"/>
        <v>#N/A</v>
      </c>
      <c r="DC535" s="198" cm="1">
        <f t="array" ref="DC535">IFERROR(MATCH(TRUE,INDEX($B$14:$B$117&gt;=DB535,0),0),"")</f>
        <v>1</v>
      </c>
      <c r="DD535" s="194">
        <f t="shared" ca="1" si="547"/>
        <v>3.2000000000000006E-3</v>
      </c>
      <c r="DG535" s="194">
        <f t="shared" si="548"/>
        <v>0</v>
      </c>
      <c r="DH535" s="19" t="e">
        <f ca="1"/>
        <v>#N/A</v>
      </c>
      <c r="DI535" s="19" t="e">
        <f t="shared" ca="1" si="549"/>
        <v>#N/A</v>
      </c>
      <c r="DL535" s="198" cm="1">
        <f t="array" ref="DL535">IFERROR(MATCH(TRUE,INDEX($B$14:$B$117&gt;=DK535,0),0),"")</f>
        <v>1</v>
      </c>
      <c r="DM535" s="194">
        <f t="shared" ca="1" si="550"/>
        <v>3.2000000000000006E-3</v>
      </c>
      <c r="DP535" s="194">
        <f t="shared" si="551"/>
        <v>0</v>
      </c>
      <c r="DQ535" s="19" t="e">
        <f ca="1"/>
        <v>#N/A</v>
      </c>
      <c r="DR535" s="19" t="e">
        <f t="shared" ca="1" si="552"/>
        <v>#N/A</v>
      </c>
      <c r="DU535" s="198" cm="1">
        <f t="array" ref="DU535">IFERROR(MATCH(TRUE,INDEX($B$14:$B$117&gt;=DT535,0),0),"")</f>
        <v>1</v>
      </c>
      <c r="DV535" s="194">
        <f t="shared" ca="1" si="553"/>
        <v>3.2000000000000006E-3</v>
      </c>
      <c r="DY535" s="194">
        <f t="shared" si="554"/>
        <v>0</v>
      </c>
      <c r="DZ535" s="19" t="e">
        <f ca="1"/>
        <v>#N/A</v>
      </c>
      <c r="EA535" s="19" t="e">
        <f t="shared" ca="1" si="555"/>
        <v>#N/A</v>
      </c>
      <c r="ED535" s="198" cm="1">
        <f t="array" ref="ED535">IFERROR(MATCH(TRUE,INDEX($B$14:$B$117&gt;=EC535,0),0),"")</f>
        <v>1</v>
      </c>
      <c r="EE535" s="194">
        <f t="shared" ca="1" si="556"/>
        <v>3.2000000000000006E-3</v>
      </c>
      <c r="EH535" s="194">
        <f t="shared" si="557"/>
        <v>0</v>
      </c>
      <c r="EI535" s="19" t="e">
        <f ca="1"/>
        <v>#N/A</v>
      </c>
      <c r="EJ535" s="19" t="e">
        <f t="shared" ca="1" si="558"/>
        <v>#N/A</v>
      </c>
      <c r="EM535" s="198" cm="1">
        <f t="array" ref="EM535">IFERROR(MATCH(TRUE,INDEX($B$14:$B$117&gt;=EL535,0),0),"")</f>
        <v>1</v>
      </c>
      <c r="EN535" s="194">
        <f t="shared" ca="1" si="559"/>
        <v>3.2000000000000006E-3</v>
      </c>
      <c r="EQ535" s="194">
        <f t="shared" si="560"/>
        <v>0</v>
      </c>
      <c r="ER535" s="19" t="e">
        <f ca="1"/>
        <v>#N/A</v>
      </c>
      <c r="ES535" s="19" t="e">
        <f t="shared" ca="1" si="561"/>
        <v>#N/A</v>
      </c>
      <c r="EV535" s="198" cm="1">
        <f t="array" ref="EV535">IFERROR(MATCH(TRUE,INDEX($B$14:$B$117&gt;=EU535,0),0),"")</f>
        <v>1</v>
      </c>
      <c r="EW535" s="194">
        <f t="shared" ca="1" si="562"/>
        <v>3.2000000000000006E-3</v>
      </c>
      <c r="EZ535" s="194">
        <f t="shared" si="563"/>
        <v>0</v>
      </c>
      <c r="FA535" s="19" t="e">
        <f ca="1"/>
        <v>#N/A</v>
      </c>
      <c r="FB535" s="19" t="e">
        <f t="shared" ca="1" si="564"/>
        <v>#N/A</v>
      </c>
      <c r="FE535" s="198" cm="1">
        <f t="array" ref="FE535">IFERROR(MATCH(TRUE,INDEX($B$14:$B$117&gt;=FD535,0),0),"")</f>
        <v>1</v>
      </c>
      <c r="FF535" s="194">
        <f t="shared" ca="1" si="565"/>
        <v>3.2000000000000006E-3</v>
      </c>
      <c r="FI535" s="194">
        <f t="shared" si="566"/>
        <v>0</v>
      </c>
      <c r="FJ535" s="19" t="e">
        <f ca="1"/>
        <v>#N/A</v>
      </c>
      <c r="FK535" s="19" t="e">
        <f t="shared" ca="1" si="567"/>
        <v>#N/A</v>
      </c>
      <c r="FN535" s="198" cm="1">
        <f t="array" ref="FN535">IFERROR(MATCH(TRUE,INDEX($B$14:$B$117&gt;=FM535,0),0),"")</f>
        <v>1</v>
      </c>
      <c r="FO535" s="194">
        <f t="shared" ca="1" si="568"/>
        <v>3.2000000000000006E-3</v>
      </c>
      <c r="FR535" s="194">
        <f t="shared" si="569"/>
        <v>0</v>
      </c>
      <c r="FS535" s="19" t="e">
        <f ca="1"/>
        <v>#N/A</v>
      </c>
      <c r="FT535" s="19" t="e">
        <f t="shared" ca="1" si="570"/>
        <v>#N/A</v>
      </c>
      <c r="FW535" s="198" cm="1">
        <f t="array" ref="FW535">IFERROR(MATCH(TRUE,INDEX($B$14:$B$117&gt;=FV535,0),0),"")</f>
        <v>1</v>
      </c>
      <c r="FX535" s="194">
        <f t="shared" ca="1" si="571"/>
        <v>3.2000000000000006E-3</v>
      </c>
      <c r="GA535" s="194">
        <f t="shared" si="572"/>
        <v>0</v>
      </c>
      <c r="GB535" s="19" t="e">
        <f ca="1"/>
        <v>#N/A</v>
      </c>
      <c r="GC535" s="19" t="e">
        <f t="shared" ca="1" si="573"/>
        <v>#N/A</v>
      </c>
    </row>
    <row r="536" spans="8:185" x14ac:dyDescent="0.2">
      <c r="H536" s="198" cm="1">
        <f t="array" ref="H536">IFERROR(MATCH(TRUE,INDEX($B$14:$B$117&gt;=G536,0),0),"")</f>
        <v>1</v>
      </c>
      <c r="I536" s="194">
        <f t="shared" ca="1" si="518"/>
        <v>3.2000000000000006E-3</v>
      </c>
      <c r="L536" s="194">
        <f t="shared" si="574"/>
        <v>0</v>
      </c>
      <c r="M536" s="19">
        <f ca="1"/>
        <v>0</v>
      </c>
      <c r="N536" s="19">
        <f t="shared" ca="1" si="575"/>
        <v>0</v>
      </c>
      <c r="Q536" s="198" cm="1">
        <f t="array" ref="Q536">IFERROR(MATCH(TRUE,INDEX($B$14:$B$117&gt;=P536,0),0),"")</f>
        <v>1</v>
      </c>
      <c r="R536" s="194">
        <f t="shared" ca="1" si="519"/>
        <v>3.2000000000000006E-3</v>
      </c>
      <c r="U536" s="194">
        <f t="shared" si="576"/>
        <v>0</v>
      </c>
      <c r="V536" s="19">
        <f ca="1"/>
        <v>0</v>
      </c>
      <c r="W536" s="19">
        <f t="shared" ca="1" si="577"/>
        <v>0</v>
      </c>
      <c r="Z536" s="198" cm="1">
        <f t="array" ref="Z536">IFERROR(MATCH(TRUE,INDEX($B$14:$B$117&gt;=Y536,0),0),"")</f>
        <v>1</v>
      </c>
      <c r="AA536" s="194">
        <f t="shared" ca="1" si="520"/>
        <v>3.2000000000000006E-3</v>
      </c>
      <c r="AD536" s="194">
        <f t="shared" si="521"/>
        <v>0</v>
      </c>
      <c r="AE536" s="19">
        <f ca="1"/>
        <v>0</v>
      </c>
      <c r="AF536" s="19">
        <f t="shared" ca="1" si="522"/>
        <v>0</v>
      </c>
      <c r="AI536" s="198" cm="1">
        <f t="array" ref="AI536">IFERROR(MATCH(TRUE,INDEX($B$14:$B$117&gt;=AH536,0),0),"")</f>
        <v>1</v>
      </c>
      <c r="AJ536" s="194">
        <f t="shared" ca="1" si="523"/>
        <v>3.2000000000000006E-3</v>
      </c>
      <c r="AM536" s="194">
        <f t="shared" si="524"/>
        <v>0</v>
      </c>
      <c r="AN536" s="19">
        <f ca="1"/>
        <v>0</v>
      </c>
      <c r="AO536" s="19">
        <f t="shared" ca="1" si="525"/>
        <v>0</v>
      </c>
      <c r="AR536" s="198" cm="1">
        <f t="array" ref="AR536">IFERROR(MATCH(TRUE,INDEX($B$14:$B$117&gt;=AQ536,0),0),"")</f>
        <v>1</v>
      </c>
      <c r="AS536" s="194">
        <f t="shared" ca="1" si="526"/>
        <v>3.2000000000000006E-3</v>
      </c>
      <c r="AV536" s="194">
        <f t="shared" si="527"/>
        <v>0</v>
      </c>
      <c r="AW536" s="19">
        <f ca="1"/>
        <v>0</v>
      </c>
      <c r="AX536" s="19">
        <f t="shared" ca="1" si="528"/>
        <v>0</v>
      </c>
      <c r="BA536" s="198" cm="1">
        <f t="array" ref="BA536">IFERROR(MATCH(TRUE,INDEX($B$14:$B$117&gt;=AZ536,0),0),"")</f>
        <v>1</v>
      </c>
      <c r="BB536" s="194">
        <f t="shared" ca="1" si="529"/>
        <v>3.2000000000000006E-3</v>
      </c>
      <c r="BE536" s="194">
        <f t="shared" si="530"/>
        <v>0</v>
      </c>
      <c r="BF536" s="19">
        <f ca="1"/>
        <v>0</v>
      </c>
      <c r="BG536" s="19">
        <f t="shared" ca="1" si="531"/>
        <v>0</v>
      </c>
      <c r="BJ536" s="198" cm="1">
        <f t="array" ref="BJ536">IFERROR(MATCH(TRUE,INDEX($B$14:$B$117&gt;=BI536,0),0),"")</f>
        <v>1</v>
      </c>
      <c r="BK536" s="194">
        <f t="shared" ca="1" si="532"/>
        <v>3.2000000000000006E-3</v>
      </c>
      <c r="BN536" s="194">
        <f t="shared" si="533"/>
        <v>0</v>
      </c>
      <c r="BO536" s="19">
        <f ca="1"/>
        <v>0</v>
      </c>
      <c r="BP536" s="19">
        <f t="shared" ca="1" si="534"/>
        <v>0</v>
      </c>
      <c r="BS536" s="198" cm="1">
        <f t="array" ref="BS536">IFERROR(MATCH(TRUE,INDEX($B$14:$B$117&gt;=BR536,0),0),"")</f>
        <v>1</v>
      </c>
      <c r="BT536" s="194">
        <f t="shared" ca="1" si="535"/>
        <v>3.2000000000000006E-3</v>
      </c>
      <c r="BW536" s="194">
        <f t="shared" si="536"/>
        <v>0</v>
      </c>
      <c r="BX536" s="19">
        <f ca="1"/>
        <v>0</v>
      </c>
      <c r="BY536" s="19">
        <f t="shared" ca="1" si="537"/>
        <v>0</v>
      </c>
      <c r="CB536" s="198" cm="1">
        <f t="array" ref="CB536">IFERROR(MATCH(TRUE,INDEX($B$14:$B$117&gt;=CA536,0),0),"")</f>
        <v>1</v>
      </c>
      <c r="CC536" s="194">
        <f t="shared" ca="1" si="538"/>
        <v>3.2000000000000006E-3</v>
      </c>
      <c r="CF536" s="194">
        <f t="shared" si="539"/>
        <v>0</v>
      </c>
      <c r="CG536" s="19">
        <f ca="1"/>
        <v>0</v>
      </c>
      <c r="CH536" s="19">
        <f t="shared" ca="1" si="540"/>
        <v>0</v>
      </c>
      <c r="CK536" s="198" cm="1">
        <f t="array" ref="CK536">IFERROR(MATCH(TRUE,INDEX($B$14:$B$117&gt;=CJ536,0),0),"")</f>
        <v>1</v>
      </c>
      <c r="CL536" s="194">
        <f t="shared" ca="1" si="541"/>
        <v>3.2000000000000006E-3</v>
      </c>
      <c r="CO536" s="194">
        <f t="shared" si="542"/>
        <v>0</v>
      </c>
      <c r="CP536" s="19">
        <f ca="1"/>
        <v>0</v>
      </c>
      <c r="CQ536" s="19">
        <f t="shared" ca="1" si="543"/>
        <v>0</v>
      </c>
      <c r="CT536" s="198" cm="1">
        <f t="array" ref="CT536">IFERROR(MATCH(TRUE,INDEX($B$14:$B$117&gt;=CS536,0),0),"")</f>
        <v>1</v>
      </c>
      <c r="CU536" s="194">
        <f t="shared" ca="1" si="544"/>
        <v>3.2000000000000006E-3</v>
      </c>
      <c r="CX536" s="194">
        <f t="shared" si="545"/>
        <v>0</v>
      </c>
      <c r="CY536" s="19" t="e">
        <f ca="1"/>
        <v>#N/A</v>
      </c>
      <c r="CZ536" s="19" t="e">
        <f t="shared" ca="1" si="546"/>
        <v>#N/A</v>
      </c>
      <c r="DC536" s="198" cm="1">
        <f t="array" ref="DC536">IFERROR(MATCH(TRUE,INDEX($B$14:$B$117&gt;=DB536,0),0),"")</f>
        <v>1</v>
      </c>
      <c r="DD536" s="194">
        <f t="shared" ca="1" si="547"/>
        <v>3.2000000000000006E-3</v>
      </c>
      <c r="DG536" s="194">
        <f t="shared" si="548"/>
        <v>0</v>
      </c>
      <c r="DH536" s="19" t="e">
        <f ca="1"/>
        <v>#N/A</v>
      </c>
      <c r="DI536" s="19" t="e">
        <f t="shared" ca="1" si="549"/>
        <v>#N/A</v>
      </c>
      <c r="DL536" s="198" cm="1">
        <f t="array" ref="DL536">IFERROR(MATCH(TRUE,INDEX($B$14:$B$117&gt;=DK536,0),0),"")</f>
        <v>1</v>
      </c>
      <c r="DM536" s="194">
        <f t="shared" ca="1" si="550"/>
        <v>3.2000000000000006E-3</v>
      </c>
      <c r="DP536" s="194">
        <f t="shared" si="551"/>
        <v>0</v>
      </c>
      <c r="DQ536" s="19" t="e">
        <f ca="1"/>
        <v>#N/A</v>
      </c>
      <c r="DR536" s="19" t="e">
        <f t="shared" ca="1" si="552"/>
        <v>#N/A</v>
      </c>
      <c r="DU536" s="198" cm="1">
        <f t="array" ref="DU536">IFERROR(MATCH(TRUE,INDEX($B$14:$B$117&gt;=DT536,0),0),"")</f>
        <v>1</v>
      </c>
      <c r="DV536" s="194">
        <f t="shared" ca="1" si="553"/>
        <v>3.2000000000000006E-3</v>
      </c>
      <c r="DY536" s="194">
        <f t="shared" si="554"/>
        <v>0</v>
      </c>
      <c r="DZ536" s="19" t="e">
        <f ca="1"/>
        <v>#N/A</v>
      </c>
      <c r="EA536" s="19" t="e">
        <f t="shared" ca="1" si="555"/>
        <v>#N/A</v>
      </c>
      <c r="ED536" s="198" cm="1">
        <f t="array" ref="ED536">IFERROR(MATCH(TRUE,INDEX($B$14:$B$117&gt;=EC536,0),0),"")</f>
        <v>1</v>
      </c>
      <c r="EE536" s="194">
        <f t="shared" ca="1" si="556"/>
        <v>3.2000000000000006E-3</v>
      </c>
      <c r="EH536" s="194">
        <f t="shared" si="557"/>
        <v>0</v>
      </c>
      <c r="EI536" s="19" t="e">
        <f ca="1"/>
        <v>#N/A</v>
      </c>
      <c r="EJ536" s="19" t="e">
        <f t="shared" ca="1" si="558"/>
        <v>#N/A</v>
      </c>
      <c r="EM536" s="198" cm="1">
        <f t="array" ref="EM536">IFERROR(MATCH(TRUE,INDEX($B$14:$B$117&gt;=EL536,0),0),"")</f>
        <v>1</v>
      </c>
      <c r="EN536" s="194">
        <f t="shared" ca="1" si="559"/>
        <v>3.2000000000000006E-3</v>
      </c>
      <c r="EQ536" s="194">
        <f t="shared" si="560"/>
        <v>0</v>
      </c>
      <c r="ER536" s="19" t="e">
        <f ca="1"/>
        <v>#N/A</v>
      </c>
      <c r="ES536" s="19" t="e">
        <f t="shared" ca="1" si="561"/>
        <v>#N/A</v>
      </c>
      <c r="EV536" s="198" cm="1">
        <f t="array" ref="EV536">IFERROR(MATCH(TRUE,INDEX($B$14:$B$117&gt;=EU536,0),0),"")</f>
        <v>1</v>
      </c>
      <c r="EW536" s="194">
        <f t="shared" ca="1" si="562"/>
        <v>3.2000000000000006E-3</v>
      </c>
      <c r="EZ536" s="194">
        <f t="shared" si="563"/>
        <v>0</v>
      </c>
      <c r="FA536" s="19" t="e">
        <f ca="1"/>
        <v>#N/A</v>
      </c>
      <c r="FB536" s="19" t="e">
        <f t="shared" ca="1" si="564"/>
        <v>#N/A</v>
      </c>
      <c r="FE536" s="198" cm="1">
        <f t="array" ref="FE536">IFERROR(MATCH(TRUE,INDEX($B$14:$B$117&gt;=FD536,0),0),"")</f>
        <v>1</v>
      </c>
      <c r="FF536" s="194">
        <f t="shared" ca="1" si="565"/>
        <v>3.2000000000000006E-3</v>
      </c>
      <c r="FI536" s="194">
        <f t="shared" si="566"/>
        <v>0</v>
      </c>
      <c r="FJ536" s="19" t="e">
        <f ca="1"/>
        <v>#N/A</v>
      </c>
      <c r="FK536" s="19" t="e">
        <f t="shared" ca="1" si="567"/>
        <v>#N/A</v>
      </c>
      <c r="FN536" s="198" cm="1">
        <f t="array" ref="FN536">IFERROR(MATCH(TRUE,INDEX($B$14:$B$117&gt;=FM536,0),0),"")</f>
        <v>1</v>
      </c>
      <c r="FO536" s="194">
        <f t="shared" ca="1" si="568"/>
        <v>3.2000000000000006E-3</v>
      </c>
      <c r="FR536" s="194">
        <f t="shared" si="569"/>
        <v>0</v>
      </c>
      <c r="FS536" s="19" t="e">
        <f ca="1"/>
        <v>#N/A</v>
      </c>
      <c r="FT536" s="19" t="e">
        <f t="shared" ca="1" si="570"/>
        <v>#N/A</v>
      </c>
      <c r="FW536" s="198" cm="1">
        <f t="array" ref="FW536">IFERROR(MATCH(TRUE,INDEX($B$14:$B$117&gt;=FV536,0),0),"")</f>
        <v>1</v>
      </c>
      <c r="FX536" s="194">
        <f t="shared" ca="1" si="571"/>
        <v>3.2000000000000006E-3</v>
      </c>
      <c r="GA536" s="194">
        <f t="shared" si="572"/>
        <v>0</v>
      </c>
      <c r="GB536" s="19" t="e">
        <f ca="1"/>
        <v>#N/A</v>
      </c>
      <c r="GC536" s="19" t="e">
        <f t="shared" ca="1" si="573"/>
        <v>#N/A</v>
      </c>
    </row>
    <row r="537" spans="8:185" x14ac:dyDescent="0.2">
      <c r="H537" s="198" cm="1">
        <f t="array" ref="H537">IFERROR(MATCH(TRUE,INDEX($B$14:$B$117&gt;=G537,0),0),"")</f>
        <v>1</v>
      </c>
      <c r="I537" s="194">
        <f t="shared" ca="1" si="518"/>
        <v>3.2000000000000006E-3</v>
      </c>
      <c r="L537" s="194">
        <f t="shared" si="574"/>
        <v>0</v>
      </c>
      <c r="M537" s="19">
        <f ca="1"/>
        <v>0</v>
      </c>
      <c r="N537" s="19">
        <f t="shared" ca="1" si="575"/>
        <v>0</v>
      </c>
      <c r="Q537" s="198" cm="1">
        <f t="array" ref="Q537">IFERROR(MATCH(TRUE,INDEX($B$14:$B$117&gt;=P537,0),0),"")</f>
        <v>1</v>
      </c>
      <c r="R537" s="194">
        <f t="shared" ca="1" si="519"/>
        <v>3.2000000000000006E-3</v>
      </c>
      <c r="U537" s="194">
        <f t="shared" si="576"/>
        <v>0</v>
      </c>
      <c r="V537" s="19">
        <f ca="1"/>
        <v>0</v>
      </c>
      <c r="W537" s="19">
        <f t="shared" ca="1" si="577"/>
        <v>0</v>
      </c>
      <c r="Z537" s="198" cm="1">
        <f t="array" ref="Z537">IFERROR(MATCH(TRUE,INDEX($B$14:$B$117&gt;=Y537,0),0),"")</f>
        <v>1</v>
      </c>
      <c r="AA537" s="194">
        <f t="shared" ca="1" si="520"/>
        <v>3.2000000000000006E-3</v>
      </c>
      <c r="AD537" s="194">
        <f t="shared" si="521"/>
        <v>0</v>
      </c>
      <c r="AE537" s="19">
        <f ca="1"/>
        <v>0</v>
      </c>
      <c r="AF537" s="19">
        <f t="shared" ca="1" si="522"/>
        <v>0</v>
      </c>
      <c r="AI537" s="198" cm="1">
        <f t="array" ref="AI537">IFERROR(MATCH(TRUE,INDEX($B$14:$B$117&gt;=AH537,0),0),"")</f>
        <v>1</v>
      </c>
      <c r="AJ537" s="194">
        <f t="shared" ca="1" si="523"/>
        <v>3.2000000000000006E-3</v>
      </c>
      <c r="AM537" s="194">
        <f t="shared" si="524"/>
        <v>0</v>
      </c>
      <c r="AN537" s="19">
        <f ca="1"/>
        <v>0</v>
      </c>
      <c r="AO537" s="19">
        <f t="shared" ca="1" si="525"/>
        <v>0</v>
      </c>
      <c r="AR537" s="198" cm="1">
        <f t="array" ref="AR537">IFERROR(MATCH(TRUE,INDEX($B$14:$B$117&gt;=AQ537,0),0),"")</f>
        <v>1</v>
      </c>
      <c r="AS537" s="194">
        <f t="shared" ca="1" si="526"/>
        <v>3.2000000000000006E-3</v>
      </c>
      <c r="AV537" s="194">
        <f t="shared" si="527"/>
        <v>0</v>
      </c>
      <c r="AW537" s="19">
        <f ca="1"/>
        <v>0</v>
      </c>
      <c r="AX537" s="19">
        <f t="shared" ca="1" si="528"/>
        <v>0</v>
      </c>
      <c r="BA537" s="198" cm="1">
        <f t="array" ref="BA537">IFERROR(MATCH(TRUE,INDEX($B$14:$B$117&gt;=AZ537,0),0),"")</f>
        <v>1</v>
      </c>
      <c r="BB537" s="194">
        <f t="shared" ca="1" si="529"/>
        <v>3.2000000000000006E-3</v>
      </c>
      <c r="BE537" s="194">
        <f t="shared" si="530"/>
        <v>0</v>
      </c>
      <c r="BF537" s="19">
        <f ca="1"/>
        <v>0</v>
      </c>
      <c r="BG537" s="19">
        <f t="shared" ca="1" si="531"/>
        <v>0</v>
      </c>
      <c r="BJ537" s="198" cm="1">
        <f t="array" ref="BJ537">IFERROR(MATCH(TRUE,INDEX($B$14:$B$117&gt;=BI537,0),0),"")</f>
        <v>1</v>
      </c>
      <c r="BK537" s="194">
        <f t="shared" ca="1" si="532"/>
        <v>3.2000000000000006E-3</v>
      </c>
      <c r="BN537" s="194">
        <f t="shared" si="533"/>
        <v>0</v>
      </c>
      <c r="BO537" s="19">
        <f ca="1"/>
        <v>0</v>
      </c>
      <c r="BP537" s="19">
        <f t="shared" ca="1" si="534"/>
        <v>0</v>
      </c>
      <c r="BS537" s="198" cm="1">
        <f t="array" ref="BS537">IFERROR(MATCH(TRUE,INDEX($B$14:$B$117&gt;=BR537,0),0),"")</f>
        <v>1</v>
      </c>
      <c r="BT537" s="194">
        <f t="shared" ca="1" si="535"/>
        <v>3.2000000000000006E-3</v>
      </c>
      <c r="BW537" s="194">
        <f t="shared" si="536"/>
        <v>0</v>
      </c>
      <c r="BX537" s="19">
        <f ca="1"/>
        <v>0</v>
      </c>
      <c r="BY537" s="19">
        <f t="shared" ca="1" si="537"/>
        <v>0</v>
      </c>
      <c r="CB537" s="198" cm="1">
        <f t="array" ref="CB537">IFERROR(MATCH(TRUE,INDEX($B$14:$B$117&gt;=CA537,0),0),"")</f>
        <v>1</v>
      </c>
      <c r="CC537" s="194">
        <f t="shared" ca="1" si="538"/>
        <v>3.2000000000000006E-3</v>
      </c>
      <c r="CF537" s="194">
        <f t="shared" si="539"/>
        <v>0</v>
      </c>
      <c r="CG537" s="19">
        <f ca="1"/>
        <v>0</v>
      </c>
      <c r="CH537" s="19">
        <f t="shared" ca="1" si="540"/>
        <v>0</v>
      </c>
      <c r="CK537" s="198" cm="1">
        <f t="array" ref="CK537">IFERROR(MATCH(TRUE,INDEX($B$14:$B$117&gt;=CJ537,0),0),"")</f>
        <v>1</v>
      </c>
      <c r="CL537" s="194">
        <f t="shared" ca="1" si="541"/>
        <v>3.2000000000000006E-3</v>
      </c>
      <c r="CO537" s="194">
        <f t="shared" si="542"/>
        <v>0</v>
      </c>
      <c r="CP537" s="19">
        <f ca="1"/>
        <v>0</v>
      </c>
      <c r="CQ537" s="19">
        <f t="shared" ca="1" si="543"/>
        <v>0</v>
      </c>
      <c r="CT537" s="198" cm="1">
        <f t="array" ref="CT537">IFERROR(MATCH(TRUE,INDEX($B$14:$B$117&gt;=CS537,0),0),"")</f>
        <v>1</v>
      </c>
      <c r="CU537" s="194">
        <f t="shared" ca="1" si="544"/>
        <v>3.2000000000000006E-3</v>
      </c>
      <c r="CX537" s="194">
        <f t="shared" si="545"/>
        <v>0</v>
      </c>
      <c r="CY537" s="19" t="e">
        <f ca="1"/>
        <v>#N/A</v>
      </c>
      <c r="CZ537" s="19" t="e">
        <f t="shared" ca="1" si="546"/>
        <v>#N/A</v>
      </c>
      <c r="DC537" s="198" cm="1">
        <f t="array" ref="DC537">IFERROR(MATCH(TRUE,INDEX($B$14:$B$117&gt;=DB537,0),0),"")</f>
        <v>1</v>
      </c>
      <c r="DD537" s="194">
        <f t="shared" ca="1" si="547"/>
        <v>3.2000000000000006E-3</v>
      </c>
      <c r="DG537" s="194">
        <f t="shared" si="548"/>
        <v>0</v>
      </c>
      <c r="DH537" s="19" t="e">
        <f ca="1"/>
        <v>#N/A</v>
      </c>
      <c r="DI537" s="19" t="e">
        <f t="shared" ca="1" si="549"/>
        <v>#N/A</v>
      </c>
      <c r="DL537" s="198" cm="1">
        <f t="array" ref="DL537">IFERROR(MATCH(TRUE,INDEX($B$14:$B$117&gt;=DK537,0),0),"")</f>
        <v>1</v>
      </c>
      <c r="DM537" s="194">
        <f t="shared" ca="1" si="550"/>
        <v>3.2000000000000006E-3</v>
      </c>
      <c r="DP537" s="194">
        <f t="shared" si="551"/>
        <v>0</v>
      </c>
      <c r="DQ537" s="19" t="e">
        <f ca="1"/>
        <v>#N/A</v>
      </c>
      <c r="DR537" s="19" t="e">
        <f t="shared" ca="1" si="552"/>
        <v>#N/A</v>
      </c>
      <c r="DU537" s="198" cm="1">
        <f t="array" ref="DU537">IFERROR(MATCH(TRUE,INDEX($B$14:$B$117&gt;=DT537,0),0),"")</f>
        <v>1</v>
      </c>
      <c r="DV537" s="194">
        <f t="shared" ca="1" si="553"/>
        <v>3.2000000000000006E-3</v>
      </c>
      <c r="DY537" s="194">
        <f t="shared" si="554"/>
        <v>0</v>
      </c>
      <c r="DZ537" s="19" t="e">
        <f ca="1"/>
        <v>#N/A</v>
      </c>
      <c r="EA537" s="19" t="e">
        <f t="shared" ca="1" si="555"/>
        <v>#N/A</v>
      </c>
      <c r="ED537" s="198" cm="1">
        <f t="array" ref="ED537">IFERROR(MATCH(TRUE,INDEX($B$14:$B$117&gt;=EC537,0),0),"")</f>
        <v>1</v>
      </c>
      <c r="EE537" s="194">
        <f t="shared" ca="1" si="556"/>
        <v>3.2000000000000006E-3</v>
      </c>
      <c r="EH537" s="194">
        <f t="shared" si="557"/>
        <v>0</v>
      </c>
      <c r="EI537" s="19" t="e">
        <f ca="1"/>
        <v>#N/A</v>
      </c>
      <c r="EJ537" s="19" t="e">
        <f t="shared" ca="1" si="558"/>
        <v>#N/A</v>
      </c>
      <c r="EM537" s="198" cm="1">
        <f t="array" ref="EM537">IFERROR(MATCH(TRUE,INDEX($B$14:$B$117&gt;=EL537,0),0),"")</f>
        <v>1</v>
      </c>
      <c r="EN537" s="194">
        <f t="shared" ca="1" si="559"/>
        <v>3.2000000000000006E-3</v>
      </c>
      <c r="EQ537" s="194">
        <f t="shared" si="560"/>
        <v>0</v>
      </c>
      <c r="ER537" s="19" t="e">
        <f ca="1"/>
        <v>#N/A</v>
      </c>
      <c r="ES537" s="19" t="e">
        <f t="shared" ca="1" si="561"/>
        <v>#N/A</v>
      </c>
      <c r="EV537" s="198" cm="1">
        <f t="array" ref="EV537">IFERROR(MATCH(TRUE,INDEX($B$14:$B$117&gt;=EU537,0),0),"")</f>
        <v>1</v>
      </c>
      <c r="EW537" s="194">
        <f t="shared" ca="1" si="562"/>
        <v>3.2000000000000006E-3</v>
      </c>
      <c r="EZ537" s="194">
        <f t="shared" si="563"/>
        <v>0</v>
      </c>
      <c r="FA537" s="19" t="e">
        <f ca="1"/>
        <v>#N/A</v>
      </c>
      <c r="FB537" s="19" t="e">
        <f t="shared" ca="1" si="564"/>
        <v>#N/A</v>
      </c>
      <c r="FE537" s="198" cm="1">
        <f t="array" ref="FE537">IFERROR(MATCH(TRUE,INDEX($B$14:$B$117&gt;=FD537,0),0),"")</f>
        <v>1</v>
      </c>
      <c r="FF537" s="194">
        <f t="shared" ca="1" si="565"/>
        <v>3.2000000000000006E-3</v>
      </c>
      <c r="FI537" s="194">
        <f t="shared" si="566"/>
        <v>0</v>
      </c>
      <c r="FJ537" s="19" t="e">
        <f ca="1"/>
        <v>#N/A</v>
      </c>
      <c r="FK537" s="19" t="e">
        <f t="shared" ca="1" si="567"/>
        <v>#N/A</v>
      </c>
      <c r="FN537" s="198" cm="1">
        <f t="array" ref="FN537">IFERROR(MATCH(TRUE,INDEX($B$14:$B$117&gt;=FM537,0),0),"")</f>
        <v>1</v>
      </c>
      <c r="FO537" s="194">
        <f t="shared" ca="1" si="568"/>
        <v>3.2000000000000006E-3</v>
      </c>
      <c r="FR537" s="194">
        <f t="shared" si="569"/>
        <v>0</v>
      </c>
      <c r="FS537" s="19" t="e">
        <f ca="1"/>
        <v>#N/A</v>
      </c>
      <c r="FT537" s="19" t="e">
        <f t="shared" ca="1" si="570"/>
        <v>#N/A</v>
      </c>
      <c r="FW537" s="198" cm="1">
        <f t="array" ref="FW537">IFERROR(MATCH(TRUE,INDEX($B$14:$B$117&gt;=FV537,0),0),"")</f>
        <v>1</v>
      </c>
      <c r="FX537" s="194">
        <f t="shared" ca="1" si="571"/>
        <v>3.2000000000000006E-3</v>
      </c>
      <c r="GA537" s="194">
        <f t="shared" si="572"/>
        <v>0</v>
      </c>
      <c r="GB537" s="19" t="e">
        <f ca="1"/>
        <v>#N/A</v>
      </c>
      <c r="GC537" s="19" t="e">
        <f t="shared" ca="1" si="573"/>
        <v>#N/A</v>
      </c>
    </row>
    <row r="538" spans="8:185" x14ac:dyDescent="0.2">
      <c r="H538" s="198" cm="1">
        <f t="array" ref="H538">IFERROR(MATCH(TRUE,INDEX($B$14:$B$117&gt;=G538,0),0),"")</f>
        <v>1</v>
      </c>
      <c r="I538" s="194">
        <f t="shared" ca="1" si="518"/>
        <v>3.2000000000000006E-3</v>
      </c>
      <c r="L538" s="194">
        <f t="shared" si="574"/>
        <v>0</v>
      </c>
      <c r="M538" s="19">
        <f ca="1"/>
        <v>0</v>
      </c>
      <c r="N538" s="19">
        <f t="shared" ca="1" si="575"/>
        <v>0</v>
      </c>
      <c r="Q538" s="198" cm="1">
        <f t="array" ref="Q538">IFERROR(MATCH(TRUE,INDEX($B$14:$B$117&gt;=P538,0),0),"")</f>
        <v>1</v>
      </c>
      <c r="R538" s="194">
        <f t="shared" ca="1" si="519"/>
        <v>3.2000000000000006E-3</v>
      </c>
      <c r="U538" s="194">
        <f t="shared" si="576"/>
        <v>0</v>
      </c>
      <c r="V538" s="19">
        <f ca="1"/>
        <v>0</v>
      </c>
      <c r="W538" s="19">
        <f t="shared" ca="1" si="577"/>
        <v>0</v>
      </c>
      <c r="Z538" s="198" cm="1">
        <f t="array" ref="Z538">IFERROR(MATCH(TRUE,INDEX($B$14:$B$117&gt;=Y538,0),0),"")</f>
        <v>1</v>
      </c>
      <c r="AA538" s="194">
        <f t="shared" ca="1" si="520"/>
        <v>3.2000000000000006E-3</v>
      </c>
      <c r="AD538" s="194">
        <f t="shared" si="521"/>
        <v>0</v>
      </c>
      <c r="AE538" s="19">
        <f ca="1"/>
        <v>0</v>
      </c>
      <c r="AF538" s="19">
        <f t="shared" ca="1" si="522"/>
        <v>0</v>
      </c>
      <c r="AI538" s="198" cm="1">
        <f t="array" ref="AI538">IFERROR(MATCH(TRUE,INDEX($B$14:$B$117&gt;=AH538,0),0),"")</f>
        <v>1</v>
      </c>
      <c r="AJ538" s="194">
        <f t="shared" ca="1" si="523"/>
        <v>3.2000000000000006E-3</v>
      </c>
      <c r="AM538" s="194">
        <f t="shared" si="524"/>
        <v>0</v>
      </c>
      <c r="AN538" s="19">
        <f ca="1"/>
        <v>0</v>
      </c>
      <c r="AO538" s="19">
        <f t="shared" ca="1" si="525"/>
        <v>0</v>
      </c>
      <c r="AR538" s="198" cm="1">
        <f t="array" ref="AR538">IFERROR(MATCH(TRUE,INDEX($B$14:$B$117&gt;=AQ538,0),0),"")</f>
        <v>1</v>
      </c>
      <c r="AS538" s="194">
        <f t="shared" ca="1" si="526"/>
        <v>3.2000000000000006E-3</v>
      </c>
      <c r="AV538" s="194">
        <f t="shared" si="527"/>
        <v>0</v>
      </c>
      <c r="AW538" s="19">
        <f ca="1"/>
        <v>0</v>
      </c>
      <c r="AX538" s="19">
        <f t="shared" ca="1" si="528"/>
        <v>0</v>
      </c>
      <c r="BA538" s="198" cm="1">
        <f t="array" ref="BA538">IFERROR(MATCH(TRUE,INDEX($B$14:$B$117&gt;=AZ538,0),0),"")</f>
        <v>1</v>
      </c>
      <c r="BB538" s="194">
        <f t="shared" ca="1" si="529"/>
        <v>3.2000000000000006E-3</v>
      </c>
      <c r="BE538" s="194">
        <f t="shared" si="530"/>
        <v>0</v>
      </c>
      <c r="BF538" s="19">
        <f ca="1"/>
        <v>0</v>
      </c>
      <c r="BG538" s="19">
        <f t="shared" ca="1" si="531"/>
        <v>0</v>
      </c>
      <c r="BJ538" s="198" cm="1">
        <f t="array" ref="BJ538">IFERROR(MATCH(TRUE,INDEX($B$14:$B$117&gt;=BI538,0),0),"")</f>
        <v>1</v>
      </c>
      <c r="BK538" s="194">
        <f t="shared" ca="1" si="532"/>
        <v>3.2000000000000006E-3</v>
      </c>
      <c r="BN538" s="194">
        <f t="shared" si="533"/>
        <v>0</v>
      </c>
      <c r="BO538" s="19">
        <f ca="1"/>
        <v>0</v>
      </c>
      <c r="BP538" s="19">
        <f t="shared" ca="1" si="534"/>
        <v>0</v>
      </c>
      <c r="BS538" s="198" cm="1">
        <f t="array" ref="BS538">IFERROR(MATCH(TRUE,INDEX($B$14:$B$117&gt;=BR538,0),0),"")</f>
        <v>1</v>
      </c>
      <c r="BT538" s="194">
        <f t="shared" ca="1" si="535"/>
        <v>3.2000000000000006E-3</v>
      </c>
      <c r="BW538" s="194">
        <f t="shared" si="536"/>
        <v>0</v>
      </c>
      <c r="BX538" s="19">
        <f ca="1"/>
        <v>0</v>
      </c>
      <c r="BY538" s="19">
        <f t="shared" ca="1" si="537"/>
        <v>0</v>
      </c>
      <c r="CB538" s="198" cm="1">
        <f t="array" ref="CB538">IFERROR(MATCH(TRUE,INDEX($B$14:$B$117&gt;=CA538,0),0),"")</f>
        <v>1</v>
      </c>
      <c r="CC538" s="194">
        <f t="shared" ca="1" si="538"/>
        <v>3.2000000000000006E-3</v>
      </c>
      <c r="CF538" s="194">
        <f t="shared" si="539"/>
        <v>0</v>
      </c>
      <c r="CG538" s="19">
        <f ca="1"/>
        <v>0</v>
      </c>
      <c r="CH538" s="19">
        <f t="shared" ca="1" si="540"/>
        <v>0</v>
      </c>
      <c r="CK538" s="198" cm="1">
        <f t="array" ref="CK538">IFERROR(MATCH(TRUE,INDEX($B$14:$B$117&gt;=CJ538,0),0),"")</f>
        <v>1</v>
      </c>
      <c r="CL538" s="194">
        <f t="shared" ca="1" si="541"/>
        <v>3.2000000000000006E-3</v>
      </c>
      <c r="CO538" s="194">
        <f t="shared" si="542"/>
        <v>0</v>
      </c>
      <c r="CP538" s="19">
        <f ca="1"/>
        <v>0</v>
      </c>
      <c r="CQ538" s="19">
        <f t="shared" ca="1" si="543"/>
        <v>0</v>
      </c>
      <c r="CT538" s="198" cm="1">
        <f t="array" ref="CT538">IFERROR(MATCH(TRUE,INDEX($B$14:$B$117&gt;=CS538,0),0),"")</f>
        <v>1</v>
      </c>
      <c r="CU538" s="194">
        <f t="shared" ca="1" si="544"/>
        <v>3.2000000000000006E-3</v>
      </c>
      <c r="CX538" s="194">
        <f t="shared" si="545"/>
        <v>0</v>
      </c>
      <c r="CY538" s="19" t="e">
        <f ca="1"/>
        <v>#N/A</v>
      </c>
      <c r="CZ538" s="19" t="e">
        <f t="shared" ca="1" si="546"/>
        <v>#N/A</v>
      </c>
      <c r="DC538" s="198" cm="1">
        <f t="array" ref="DC538">IFERROR(MATCH(TRUE,INDEX($B$14:$B$117&gt;=DB538,0),0),"")</f>
        <v>1</v>
      </c>
      <c r="DD538" s="194">
        <f t="shared" ca="1" si="547"/>
        <v>3.2000000000000006E-3</v>
      </c>
      <c r="DG538" s="194">
        <f t="shared" si="548"/>
        <v>0</v>
      </c>
      <c r="DH538" s="19" t="e">
        <f ca="1"/>
        <v>#N/A</v>
      </c>
      <c r="DI538" s="19" t="e">
        <f t="shared" ca="1" si="549"/>
        <v>#N/A</v>
      </c>
      <c r="DL538" s="198" cm="1">
        <f t="array" ref="DL538">IFERROR(MATCH(TRUE,INDEX($B$14:$B$117&gt;=DK538,0),0),"")</f>
        <v>1</v>
      </c>
      <c r="DM538" s="194">
        <f t="shared" ca="1" si="550"/>
        <v>3.2000000000000006E-3</v>
      </c>
      <c r="DP538" s="194">
        <f t="shared" si="551"/>
        <v>0</v>
      </c>
      <c r="DQ538" s="19" t="e">
        <f ca="1"/>
        <v>#N/A</v>
      </c>
      <c r="DR538" s="19" t="e">
        <f t="shared" ca="1" si="552"/>
        <v>#N/A</v>
      </c>
      <c r="DU538" s="198" cm="1">
        <f t="array" ref="DU538">IFERROR(MATCH(TRUE,INDEX($B$14:$B$117&gt;=DT538,0),0),"")</f>
        <v>1</v>
      </c>
      <c r="DV538" s="194">
        <f t="shared" ca="1" si="553"/>
        <v>3.2000000000000006E-3</v>
      </c>
      <c r="DY538" s="194">
        <f t="shared" si="554"/>
        <v>0</v>
      </c>
      <c r="DZ538" s="19" t="e">
        <f ca="1"/>
        <v>#N/A</v>
      </c>
      <c r="EA538" s="19" t="e">
        <f t="shared" ca="1" si="555"/>
        <v>#N/A</v>
      </c>
      <c r="ED538" s="198" cm="1">
        <f t="array" ref="ED538">IFERROR(MATCH(TRUE,INDEX($B$14:$B$117&gt;=EC538,0),0),"")</f>
        <v>1</v>
      </c>
      <c r="EE538" s="194">
        <f t="shared" ca="1" si="556"/>
        <v>3.2000000000000006E-3</v>
      </c>
      <c r="EH538" s="194">
        <f t="shared" si="557"/>
        <v>0</v>
      </c>
      <c r="EI538" s="19" t="e">
        <f ca="1"/>
        <v>#N/A</v>
      </c>
      <c r="EJ538" s="19" t="e">
        <f t="shared" ca="1" si="558"/>
        <v>#N/A</v>
      </c>
      <c r="EM538" s="198" cm="1">
        <f t="array" ref="EM538">IFERROR(MATCH(TRUE,INDEX($B$14:$B$117&gt;=EL538,0),0),"")</f>
        <v>1</v>
      </c>
      <c r="EN538" s="194">
        <f t="shared" ca="1" si="559"/>
        <v>3.2000000000000006E-3</v>
      </c>
      <c r="EQ538" s="194">
        <f t="shared" si="560"/>
        <v>0</v>
      </c>
      <c r="ER538" s="19" t="e">
        <f ca="1"/>
        <v>#N/A</v>
      </c>
      <c r="ES538" s="19" t="e">
        <f t="shared" ca="1" si="561"/>
        <v>#N/A</v>
      </c>
      <c r="EV538" s="198" cm="1">
        <f t="array" ref="EV538">IFERROR(MATCH(TRUE,INDEX($B$14:$B$117&gt;=EU538,0),0),"")</f>
        <v>1</v>
      </c>
      <c r="EW538" s="194">
        <f t="shared" ca="1" si="562"/>
        <v>3.2000000000000006E-3</v>
      </c>
      <c r="EZ538" s="194">
        <f t="shared" si="563"/>
        <v>0</v>
      </c>
      <c r="FA538" s="19" t="e">
        <f ca="1"/>
        <v>#N/A</v>
      </c>
      <c r="FB538" s="19" t="e">
        <f t="shared" ca="1" si="564"/>
        <v>#N/A</v>
      </c>
      <c r="FE538" s="198" cm="1">
        <f t="array" ref="FE538">IFERROR(MATCH(TRUE,INDEX($B$14:$B$117&gt;=FD538,0),0),"")</f>
        <v>1</v>
      </c>
      <c r="FF538" s="194">
        <f t="shared" ca="1" si="565"/>
        <v>3.2000000000000006E-3</v>
      </c>
      <c r="FI538" s="194">
        <f t="shared" si="566"/>
        <v>0</v>
      </c>
      <c r="FJ538" s="19" t="e">
        <f ca="1"/>
        <v>#N/A</v>
      </c>
      <c r="FK538" s="19" t="e">
        <f t="shared" ca="1" si="567"/>
        <v>#N/A</v>
      </c>
      <c r="FN538" s="198" cm="1">
        <f t="array" ref="FN538">IFERROR(MATCH(TRUE,INDEX($B$14:$B$117&gt;=FM538,0),0),"")</f>
        <v>1</v>
      </c>
      <c r="FO538" s="194">
        <f t="shared" ca="1" si="568"/>
        <v>3.2000000000000006E-3</v>
      </c>
      <c r="FR538" s="194">
        <f t="shared" si="569"/>
        <v>0</v>
      </c>
      <c r="FS538" s="19" t="e">
        <f ca="1"/>
        <v>#N/A</v>
      </c>
      <c r="FT538" s="19" t="e">
        <f t="shared" ca="1" si="570"/>
        <v>#N/A</v>
      </c>
      <c r="FW538" s="198" cm="1">
        <f t="array" ref="FW538">IFERROR(MATCH(TRUE,INDEX($B$14:$B$117&gt;=FV538,0),0),"")</f>
        <v>1</v>
      </c>
      <c r="FX538" s="194">
        <f t="shared" ca="1" si="571"/>
        <v>3.2000000000000006E-3</v>
      </c>
      <c r="GA538" s="194">
        <f t="shared" si="572"/>
        <v>0</v>
      </c>
      <c r="GB538" s="19" t="e">
        <f ca="1"/>
        <v>#N/A</v>
      </c>
      <c r="GC538" s="19" t="e">
        <f t="shared" ca="1" si="573"/>
        <v>#N/A</v>
      </c>
    </row>
    <row r="539" spans="8:185" x14ac:dyDescent="0.2">
      <c r="H539" s="198" cm="1">
        <f t="array" ref="H539">IFERROR(MATCH(TRUE,INDEX($B$14:$B$117&gt;=G539,0),0),"")</f>
        <v>1</v>
      </c>
      <c r="I539" s="194">
        <f t="shared" ca="1" si="518"/>
        <v>3.2000000000000006E-3</v>
      </c>
      <c r="L539" s="194">
        <f t="shared" si="574"/>
        <v>0</v>
      </c>
      <c r="M539" s="19">
        <f ca="1"/>
        <v>0</v>
      </c>
      <c r="N539" s="19">
        <f t="shared" ca="1" si="575"/>
        <v>0</v>
      </c>
      <c r="Q539" s="198" cm="1">
        <f t="array" ref="Q539">IFERROR(MATCH(TRUE,INDEX($B$14:$B$117&gt;=P539,0),0),"")</f>
        <v>1</v>
      </c>
      <c r="R539" s="194">
        <f t="shared" ca="1" si="519"/>
        <v>3.2000000000000006E-3</v>
      </c>
      <c r="U539" s="194">
        <f t="shared" si="576"/>
        <v>0</v>
      </c>
      <c r="V539" s="19">
        <f ca="1"/>
        <v>0</v>
      </c>
      <c r="W539" s="19">
        <f t="shared" ca="1" si="577"/>
        <v>0</v>
      </c>
      <c r="Z539" s="198" cm="1">
        <f t="array" ref="Z539">IFERROR(MATCH(TRUE,INDEX($B$14:$B$117&gt;=Y539,0),0),"")</f>
        <v>1</v>
      </c>
      <c r="AA539" s="194">
        <f t="shared" ca="1" si="520"/>
        <v>3.2000000000000006E-3</v>
      </c>
      <c r="AD539" s="194">
        <f t="shared" si="521"/>
        <v>0</v>
      </c>
      <c r="AE539" s="19">
        <f ca="1"/>
        <v>0</v>
      </c>
      <c r="AF539" s="19">
        <f t="shared" ca="1" si="522"/>
        <v>0</v>
      </c>
      <c r="AI539" s="198" cm="1">
        <f t="array" ref="AI539">IFERROR(MATCH(TRUE,INDEX($B$14:$B$117&gt;=AH539,0),0),"")</f>
        <v>1</v>
      </c>
      <c r="AJ539" s="194">
        <f t="shared" ca="1" si="523"/>
        <v>3.2000000000000006E-3</v>
      </c>
      <c r="AM539" s="194">
        <f t="shared" si="524"/>
        <v>0</v>
      </c>
      <c r="AN539" s="19">
        <f ca="1"/>
        <v>0</v>
      </c>
      <c r="AO539" s="19">
        <f t="shared" ca="1" si="525"/>
        <v>0</v>
      </c>
      <c r="AR539" s="198" cm="1">
        <f t="array" ref="AR539">IFERROR(MATCH(TRUE,INDEX($B$14:$B$117&gt;=AQ539,0),0),"")</f>
        <v>1</v>
      </c>
      <c r="AS539" s="194">
        <f t="shared" ca="1" si="526"/>
        <v>3.2000000000000006E-3</v>
      </c>
      <c r="AV539" s="194">
        <f t="shared" si="527"/>
        <v>0</v>
      </c>
      <c r="AW539" s="19">
        <f ca="1"/>
        <v>0</v>
      </c>
      <c r="AX539" s="19">
        <f t="shared" ca="1" si="528"/>
        <v>0</v>
      </c>
      <c r="BA539" s="198" cm="1">
        <f t="array" ref="BA539">IFERROR(MATCH(TRUE,INDEX($B$14:$B$117&gt;=AZ539,0),0),"")</f>
        <v>1</v>
      </c>
      <c r="BB539" s="194">
        <f t="shared" ca="1" si="529"/>
        <v>3.2000000000000006E-3</v>
      </c>
      <c r="BE539" s="194">
        <f t="shared" si="530"/>
        <v>0</v>
      </c>
      <c r="BF539" s="19">
        <f ca="1"/>
        <v>0</v>
      </c>
      <c r="BG539" s="19">
        <f t="shared" ca="1" si="531"/>
        <v>0</v>
      </c>
      <c r="BJ539" s="198" cm="1">
        <f t="array" ref="BJ539">IFERROR(MATCH(TRUE,INDEX($B$14:$B$117&gt;=BI539,0),0),"")</f>
        <v>1</v>
      </c>
      <c r="BK539" s="194">
        <f t="shared" ca="1" si="532"/>
        <v>3.2000000000000006E-3</v>
      </c>
      <c r="BN539" s="194">
        <f t="shared" si="533"/>
        <v>0</v>
      </c>
      <c r="BO539" s="19">
        <f ca="1"/>
        <v>0</v>
      </c>
      <c r="BP539" s="19">
        <f t="shared" ca="1" si="534"/>
        <v>0</v>
      </c>
      <c r="BS539" s="198" cm="1">
        <f t="array" ref="BS539">IFERROR(MATCH(TRUE,INDEX($B$14:$B$117&gt;=BR539,0),0),"")</f>
        <v>1</v>
      </c>
      <c r="BT539" s="194">
        <f t="shared" ca="1" si="535"/>
        <v>3.2000000000000006E-3</v>
      </c>
      <c r="BW539" s="194">
        <f t="shared" si="536"/>
        <v>0</v>
      </c>
      <c r="BX539" s="19">
        <f ca="1"/>
        <v>0</v>
      </c>
      <c r="BY539" s="19">
        <f t="shared" ca="1" si="537"/>
        <v>0</v>
      </c>
      <c r="CB539" s="198" cm="1">
        <f t="array" ref="CB539">IFERROR(MATCH(TRUE,INDEX($B$14:$B$117&gt;=CA539,0),0),"")</f>
        <v>1</v>
      </c>
      <c r="CC539" s="194">
        <f t="shared" ca="1" si="538"/>
        <v>3.2000000000000006E-3</v>
      </c>
      <c r="CF539" s="194">
        <f t="shared" si="539"/>
        <v>0</v>
      </c>
      <c r="CG539" s="19">
        <f ca="1"/>
        <v>0</v>
      </c>
      <c r="CH539" s="19">
        <f t="shared" ca="1" si="540"/>
        <v>0</v>
      </c>
      <c r="CK539" s="198" cm="1">
        <f t="array" ref="CK539">IFERROR(MATCH(TRUE,INDEX($B$14:$B$117&gt;=CJ539,0),0),"")</f>
        <v>1</v>
      </c>
      <c r="CL539" s="194">
        <f t="shared" ca="1" si="541"/>
        <v>3.2000000000000006E-3</v>
      </c>
      <c r="CO539" s="194">
        <f t="shared" si="542"/>
        <v>0</v>
      </c>
      <c r="CP539" s="19">
        <f ca="1"/>
        <v>0</v>
      </c>
      <c r="CQ539" s="19">
        <f t="shared" ca="1" si="543"/>
        <v>0</v>
      </c>
      <c r="CT539" s="198" cm="1">
        <f t="array" ref="CT539">IFERROR(MATCH(TRUE,INDEX($B$14:$B$117&gt;=CS539,0),0),"")</f>
        <v>1</v>
      </c>
      <c r="CU539" s="194">
        <f t="shared" ca="1" si="544"/>
        <v>3.2000000000000006E-3</v>
      </c>
      <c r="CX539" s="194">
        <f t="shared" si="545"/>
        <v>0</v>
      </c>
      <c r="CY539" s="19" t="e">
        <f ca="1"/>
        <v>#N/A</v>
      </c>
      <c r="CZ539" s="19" t="e">
        <f t="shared" ca="1" si="546"/>
        <v>#N/A</v>
      </c>
      <c r="DC539" s="198" cm="1">
        <f t="array" ref="DC539">IFERROR(MATCH(TRUE,INDEX($B$14:$B$117&gt;=DB539,0),0),"")</f>
        <v>1</v>
      </c>
      <c r="DD539" s="194">
        <f t="shared" ca="1" si="547"/>
        <v>3.2000000000000006E-3</v>
      </c>
      <c r="DG539" s="194">
        <f t="shared" si="548"/>
        <v>0</v>
      </c>
      <c r="DH539" s="19" t="e">
        <f ca="1"/>
        <v>#N/A</v>
      </c>
      <c r="DI539" s="19" t="e">
        <f t="shared" ca="1" si="549"/>
        <v>#N/A</v>
      </c>
      <c r="DL539" s="198" cm="1">
        <f t="array" ref="DL539">IFERROR(MATCH(TRUE,INDEX($B$14:$B$117&gt;=DK539,0),0),"")</f>
        <v>1</v>
      </c>
      <c r="DM539" s="194">
        <f t="shared" ca="1" si="550"/>
        <v>3.2000000000000006E-3</v>
      </c>
      <c r="DP539" s="194">
        <f t="shared" si="551"/>
        <v>0</v>
      </c>
      <c r="DQ539" s="19" t="e">
        <f ca="1"/>
        <v>#N/A</v>
      </c>
      <c r="DR539" s="19" t="e">
        <f t="shared" ca="1" si="552"/>
        <v>#N/A</v>
      </c>
      <c r="DU539" s="198" cm="1">
        <f t="array" ref="DU539">IFERROR(MATCH(TRUE,INDEX($B$14:$B$117&gt;=DT539,0),0),"")</f>
        <v>1</v>
      </c>
      <c r="DV539" s="194">
        <f t="shared" ca="1" si="553"/>
        <v>3.2000000000000006E-3</v>
      </c>
      <c r="DY539" s="194">
        <f t="shared" si="554"/>
        <v>0</v>
      </c>
      <c r="DZ539" s="19" t="e">
        <f ca="1"/>
        <v>#N/A</v>
      </c>
      <c r="EA539" s="19" t="e">
        <f t="shared" ca="1" si="555"/>
        <v>#N/A</v>
      </c>
      <c r="ED539" s="198" cm="1">
        <f t="array" ref="ED539">IFERROR(MATCH(TRUE,INDEX($B$14:$B$117&gt;=EC539,0),0),"")</f>
        <v>1</v>
      </c>
      <c r="EE539" s="194">
        <f t="shared" ca="1" si="556"/>
        <v>3.2000000000000006E-3</v>
      </c>
      <c r="EH539" s="194">
        <f t="shared" si="557"/>
        <v>0</v>
      </c>
      <c r="EI539" s="19" t="e">
        <f ca="1"/>
        <v>#N/A</v>
      </c>
      <c r="EJ539" s="19" t="e">
        <f t="shared" ca="1" si="558"/>
        <v>#N/A</v>
      </c>
      <c r="EM539" s="198" cm="1">
        <f t="array" ref="EM539">IFERROR(MATCH(TRUE,INDEX($B$14:$B$117&gt;=EL539,0),0),"")</f>
        <v>1</v>
      </c>
      <c r="EN539" s="194">
        <f t="shared" ca="1" si="559"/>
        <v>3.2000000000000006E-3</v>
      </c>
      <c r="EQ539" s="194">
        <f t="shared" si="560"/>
        <v>0</v>
      </c>
      <c r="ER539" s="19" t="e">
        <f ca="1"/>
        <v>#N/A</v>
      </c>
      <c r="ES539" s="19" t="e">
        <f t="shared" ca="1" si="561"/>
        <v>#N/A</v>
      </c>
      <c r="EV539" s="198" cm="1">
        <f t="array" ref="EV539">IFERROR(MATCH(TRUE,INDEX($B$14:$B$117&gt;=EU539,0),0),"")</f>
        <v>1</v>
      </c>
      <c r="EW539" s="194">
        <f t="shared" ca="1" si="562"/>
        <v>3.2000000000000006E-3</v>
      </c>
      <c r="EZ539" s="194">
        <f t="shared" si="563"/>
        <v>0</v>
      </c>
      <c r="FA539" s="19" t="e">
        <f ca="1"/>
        <v>#N/A</v>
      </c>
      <c r="FB539" s="19" t="e">
        <f t="shared" ca="1" si="564"/>
        <v>#N/A</v>
      </c>
      <c r="FE539" s="198" cm="1">
        <f t="array" ref="FE539">IFERROR(MATCH(TRUE,INDEX($B$14:$B$117&gt;=FD539,0),0),"")</f>
        <v>1</v>
      </c>
      <c r="FF539" s="194">
        <f t="shared" ca="1" si="565"/>
        <v>3.2000000000000006E-3</v>
      </c>
      <c r="FI539" s="194">
        <f t="shared" si="566"/>
        <v>0</v>
      </c>
      <c r="FJ539" s="19" t="e">
        <f ca="1"/>
        <v>#N/A</v>
      </c>
      <c r="FK539" s="19" t="e">
        <f t="shared" ca="1" si="567"/>
        <v>#N/A</v>
      </c>
      <c r="FN539" s="198" cm="1">
        <f t="array" ref="FN539">IFERROR(MATCH(TRUE,INDEX($B$14:$B$117&gt;=FM539,0),0),"")</f>
        <v>1</v>
      </c>
      <c r="FO539" s="194">
        <f t="shared" ca="1" si="568"/>
        <v>3.2000000000000006E-3</v>
      </c>
      <c r="FR539" s="194">
        <f t="shared" si="569"/>
        <v>0</v>
      </c>
      <c r="FS539" s="19" t="e">
        <f ca="1"/>
        <v>#N/A</v>
      </c>
      <c r="FT539" s="19" t="e">
        <f t="shared" ca="1" si="570"/>
        <v>#N/A</v>
      </c>
      <c r="FW539" s="198" cm="1">
        <f t="array" ref="FW539">IFERROR(MATCH(TRUE,INDEX($B$14:$B$117&gt;=FV539,0),0),"")</f>
        <v>1</v>
      </c>
      <c r="FX539" s="194">
        <f t="shared" ca="1" si="571"/>
        <v>3.2000000000000006E-3</v>
      </c>
      <c r="GA539" s="194">
        <f t="shared" si="572"/>
        <v>0</v>
      </c>
      <c r="GB539" s="19" t="e">
        <f ca="1"/>
        <v>#N/A</v>
      </c>
      <c r="GC539" s="19" t="e">
        <f t="shared" ca="1" si="573"/>
        <v>#N/A</v>
      </c>
    </row>
    <row r="540" spans="8:185" x14ac:dyDescent="0.2">
      <c r="H540" s="198" cm="1">
        <f t="array" ref="H540">IFERROR(MATCH(TRUE,INDEX($B$14:$B$117&gt;=G540,0),0),"")</f>
        <v>1</v>
      </c>
      <c r="I540" s="194">
        <f t="shared" ca="1" si="518"/>
        <v>3.2000000000000006E-3</v>
      </c>
      <c r="L540" s="194">
        <f t="shared" si="574"/>
        <v>0</v>
      </c>
      <c r="M540" s="19">
        <f ca="1"/>
        <v>0</v>
      </c>
      <c r="N540" s="19">
        <f t="shared" ca="1" si="575"/>
        <v>0</v>
      </c>
      <c r="Q540" s="198" cm="1">
        <f t="array" ref="Q540">IFERROR(MATCH(TRUE,INDEX($B$14:$B$117&gt;=P540,0),0),"")</f>
        <v>1</v>
      </c>
      <c r="R540" s="194">
        <f t="shared" ca="1" si="519"/>
        <v>3.2000000000000006E-3</v>
      </c>
      <c r="U540" s="194">
        <f t="shared" si="576"/>
        <v>0</v>
      </c>
      <c r="V540" s="19">
        <f ca="1"/>
        <v>0</v>
      </c>
      <c r="W540" s="19">
        <f t="shared" ca="1" si="577"/>
        <v>0</v>
      </c>
      <c r="Z540" s="198" cm="1">
        <f t="array" ref="Z540">IFERROR(MATCH(TRUE,INDEX($B$14:$B$117&gt;=Y540,0),0),"")</f>
        <v>1</v>
      </c>
      <c r="AA540" s="194">
        <f t="shared" ca="1" si="520"/>
        <v>3.2000000000000006E-3</v>
      </c>
      <c r="AD540" s="194">
        <f t="shared" si="521"/>
        <v>0</v>
      </c>
      <c r="AE540" s="19">
        <f ca="1"/>
        <v>0</v>
      </c>
      <c r="AF540" s="19">
        <f t="shared" ca="1" si="522"/>
        <v>0</v>
      </c>
      <c r="AI540" s="198" cm="1">
        <f t="array" ref="AI540">IFERROR(MATCH(TRUE,INDEX($B$14:$B$117&gt;=AH540,0),0),"")</f>
        <v>1</v>
      </c>
      <c r="AJ540" s="194">
        <f t="shared" ca="1" si="523"/>
        <v>3.2000000000000006E-3</v>
      </c>
      <c r="AM540" s="194">
        <f t="shared" si="524"/>
        <v>0</v>
      </c>
      <c r="AN540" s="19">
        <f ca="1"/>
        <v>0</v>
      </c>
      <c r="AO540" s="19">
        <f t="shared" ca="1" si="525"/>
        <v>0</v>
      </c>
      <c r="AR540" s="198" cm="1">
        <f t="array" ref="AR540">IFERROR(MATCH(TRUE,INDEX($B$14:$B$117&gt;=AQ540,0),0),"")</f>
        <v>1</v>
      </c>
      <c r="AS540" s="194">
        <f t="shared" ca="1" si="526"/>
        <v>3.2000000000000006E-3</v>
      </c>
      <c r="AV540" s="194">
        <f t="shared" si="527"/>
        <v>0</v>
      </c>
      <c r="AW540" s="19">
        <f ca="1"/>
        <v>0</v>
      </c>
      <c r="AX540" s="19">
        <f t="shared" ca="1" si="528"/>
        <v>0</v>
      </c>
      <c r="BA540" s="198" cm="1">
        <f t="array" ref="BA540">IFERROR(MATCH(TRUE,INDEX($B$14:$B$117&gt;=AZ540,0),0),"")</f>
        <v>1</v>
      </c>
      <c r="BB540" s="194">
        <f t="shared" ca="1" si="529"/>
        <v>3.2000000000000006E-3</v>
      </c>
      <c r="BE540" s="194">
        <f t="shared" si="530"/>
        <v>0</v>
      </c>
      <c r="BF540" s="19">
        <f ca="1"/>
        <v>0</v>
      </c>
      <c r="BG540" s="19">
        <f t="shared" ca="1" si="531"/>
        <v>0</v>
      </c>
      <c r="BJ540" s="198" cm="1">
        <f t="array" ref="BJ540">IFERROR(MATCH(TRUE,INDEX($B$14:$B$117&gt;=BI540,0),0),"")</f>
        <v>1</v>
      </c>
      <c r="BK540" s="194">
        <f t="shared" ca="1" si="532"/>
        <v>3.2000000000000006E-3</v>
      </c>
      <c r="BN540" s="194">
        <f t="shared" si="533"/>
        <v>0</v>
      </c>
      <c r="BO540" s="19">
        <f ca="1"/>
        <v>0</v>
      </c>
      <c r="BP540" s="19">
        <f t="shared" ca="1" si="534"/>
        <v>0</v>
      </c>
      <c r="BS540" s="198" cm="1">
        <f t="array" ref="BS540">IFERROR(MATCH(TRUE,INDEX($B$14:$B$117&gt;=BR540,0),0),"")</f>
        <v>1</v>
      </c>
      <c r="BT540" s="194">
        <f t="shared" ca="1" si="535"/>
        <v>3.2000000000000006E-3</v>
      </c>
      <c r="BW540" s="194">
        <f t="shared" si="536"/>
        <v>0</v>
      </c>
      <c r="BX540" s="19">
        <f ca="1"/>
        <v>0</v>
      </c>
      <c r="BY540" s="19">
        <f t="shared" ca="1" si="537"/>
        <v>0</v>
      </c>
      <c r="CB540" s="198" cm="1">
        <f t="array" ref="CB540">IFERROR(MATCH(TRUE,INDEX($B$14:$B$117&gt;=CA540,0),0),"")</f>
        <v>1</v>
      </c>
      <c r="CC540" s="194">
        <f t="shared" ca="1" si="538"/>
        <v>3.2000000000000006E-3</v>
      </c>
      <c r="CF540" s="194">
        <f t="shared" si="539"/>
        <v>0</v>
      </c>
      <c r="CG540" s="19">
        <f ca="1"/>
        <v>0</v>
      </c>
      <c r="CH540" s="19">
        <f t="shared" ca="1" si="540"/>
        <v>0</v>
      </c>
      <c r="CK540" s="198" cm="1">
        <f t="array" ref="CK540">IFERROR(MATCH(TRUE,INDEX($B$14:$B$117&gt;=CJ540,0),0),"")</f>
        <v>1</v>
      </c>
      <c r="CL540" s="194">
        <f t="shared" ca="1" si="541"/>
        <v>3.2000000000000006E-3</v>
      </c>
      <c r="CO540" s="194">
        <f t="shared" si="542"/>
        <v>0</v>
      </c>
      <c r="CP540" s="19">
        <f ca="1"/>
        <v>0</v>
      </c>
      <c r="CQ540" s="19">
        <f t="shared" ca="1" si="543"/>
        <v>0</v>
      </c>
      <c r="CT540" s="198" cm="1">
        <f t="array" ref="CT540">IFERROR(MATCH(TRUE,INDEX($B$14:$B$117&gt;=CS540,0),0),"")</f>
        <v>1</v>
      </c>
      <c r="CU540" s="194">
        <f t="shared" ca="1" si="544"/>
        <v>3.2000000000000006E-3</v>
      </c>
      <c r="CX540" s="194">
        <f t="shared" si="545"/>
        <v>0</v>
      </c>
      <c r="CY540" s="19" t="e">
        <f ca="1"/>
        <v>#N/A</v>
      </c>
      <c r="CZ540" s="19" t="e">
        <f t="shared" ca="1" si="546"/>
        <v>#N/A</v>
      </c>
      <c r="DC540" s="198" cm="1">
        <f t="array" ref="DC540">IFERROR(MATCH(TRUE,INDEX($B$14:$B$117&gt;=DB540,0),0),"")</f>
        <v>1</v>
      </c>
      <c r="DD540" s="194">
        <f t="shared" ca="1" si="547"/>
        <v>3.2000000000000006E-3</v>
      </c>
      <c r="DG540" s="194">
        <f t="shared" si="548"/>
        <v>0</v>
      </c>
      <c r="DH540" s="19" t="e">
        <f ca="1"/>
        <v>#N/A</v>
      </c>
      <c r="DI540" s="19" t="e">
        <f t="shared" ca="1" si="549"/>
        <v>#N/A</v>
      </c>
      <c r="DL540" s="198" cm="1">
        <f t="array" ref="DL540">IFERROR(MATCH(TRUE,INDEX($B$14:$B$117&gt;=DK540,0),0),"")</f>
        <v>1</v>
      </c>
      <c r="DM540" s="194">
        <f t="shared" ca="1" si="550"/>
        <v>3.2000000000000006E-3</v>
      </c>
      <c r="DP540" s="194">
        <f t="shared" si="551"/>
        <v>0</v>
      </c>
      <c r="DQ540" s="19" t="e">
        <f ca="1"/>
        <v>#N/A</v>
      </c>
      <c r="DR540" s="19" t="e">
        <f t="shared" ca="1" si="552"/>
        <v>#N/A</v>
      </c>
      <c r="DU540" s="198" cm="1">
        <f t="array" ref="DU540">IFERROR(MATCH(TRUE,INDEX($B$14:$B$117&gt;=DT540,0),0),"")</f>
        <v>1</v>
      </c>
      <c r="DV540" s="194">
        <f t="shared" ca="1" si="553"/>
        <v>3.2000000000000006E-3</v>
      </c>
      <c r="DY540" s="194">
        <f t="shared" si="554"/>
        <v>0</v>
      </c>
      <c r="DZ540" s="19" t="e">
        <f ca="1"/>
        <v>#N/A</v>
      </c>
      <c r="EA540" s="19" t="e">
        <f t="shared" ca="1" si="555"/>
        <v>#N/A</v>
      </c>
      <c r="ED540" s="198" cm="1">
        <f t="array" ref="ED540">IFERROR(MATCH(TRUE,INDEX($B$14:$B$117&gt;=EC540,0),0),"")</f>
        <v>1</v>
      </c>
      <c r="EE540" s="194">
        <f t="shared" ca="1" si="556"/>
        <v>3.2000000000000006E-3</v>
      </c>
      <c r="EH540" s="194">
        <f t="shared" si="557"/>
        <v>0</v>
      </c>
      <c r="EI540" s="19" t="e">
        <f ca="1"/>
        <v>#N/A</v>
      </c>
      <c r="EJ540" s="19" t="e">
        <f t="shared" ca="1" si="558"/>
        <v>#N/A</v>
      </c>
      <c r="EM540" s="198" cm="1">
        <f t="array" ref="EM540">IFERROR(MATCH(TRUE,INDEX($B$14:$B$117&gt;=EL540,0),0),"")</f>
        <v>1</v>
      </c>
      <c r="EN540" s="194">
        <f t="shared" ca="1" si="559"/>
        <v>3.2000000000000006E-3</v>
      </c>
      <c r="EQ540" s="194">
        <f t="shared" si="560"/>
        <v>0</v>
      </c>
      <c r="ER540" s="19" t="e">
        <f ca="1"/>
        <v>#N/A</v>
      </c>
      <c r="ES540" s="19" t="e">
        <f t="shared" ca="1" si="561"/>
        <v>#N/A</v>
      </c>
      <c r="EV540" s="198" cm="1">
        <f t="array" ref="EV540">IFERROR(MATCH(TRUE,INDEX($B$14:$B$117&gt;=EU540,0),0),"")</f>
        <v>1</v>
      </c>
      <c r="EW540" s="194">
        <f t="shared" ca="1" si="562"/>
        <v>3.2000000000000006E-3</v>
      </c>
      <c r="EZ540" s="194">
        <f t="shared" si="563"/>
        <v>0</v>
      </c>
      <c r="FA540" s="19" t="e">
        <f ca="1"/>
        <v>#N/A</v>
      </c>
      <c r="FB540" s="19" t="e">
        <f t="shared" ca="1" si="564"/>
        <v>#N/A</v>
      </c>
      <c r="FE540" s="198" cm="1">
        <f t="array" ref="FE540">IFERROR(MATCH(TRUE,INDEX($B$14:$B$117&gt;=FD540,0),0),"")</f>
        <v>1</v>
      </c>
      <c r="FF540" s="194">
        <f t="shared" ca="1" si="565"/>
        <v>3.2000000000000006E-3</v>
      </c>
      <c r="FI540" s="194">
        <f t="shared" si="566"/>
        <v>0</v>
      </c>
      <c r="FJ540" s="19" t="e">
        <f ca="1"/>
        <v>#N/A</v>
      </c>
      <c r="FK540" s="19" t="e">
        <f t="shared" ca="1" si="567"/>
        <v>#N/A</v>
      </c>
      <c r="FN540" s="198" cm="1">
        <f t="array" ref="FN540">IFERROR(MATCH(TRUE,INDEX($B$14:$B$117&gt;=FM540,0),0),"")</f>
        <v>1</v>
      </c>
      <c r="FO540" s="194">
        <f t="shared" ca="1" si="568"/>
        <v>3.2000000000000006E-3</v>
      </c>
      <c r="FR540" s="194">
        <f t="shared" si="569"/>
        <v>0</v>
      </c>
      <c r="FS540" s="19" t="e">
        <f ca="1"/>
        <v>#N/A</v>
      </c>
      <c r="FT540" s="19" t="e">
        <f t="shared" ca="1" si="570"/>
        <v>#N/A</v>
      </c>
      <c r="FW540" s="198" cm="1">
        <f t="array" ref="FW540">IFERROR(MATCH(TRUE,INDEX($B$14:$B$117&gt;=FV540,0),0),"")</f>
        <v>1</v>
      </c>
      <c r="FX540" s="194">
        <f t="shared" ca="1" si="571"/>
        <v>3.2000000000000006E-3</v>
      </c>
      <c r="GA540" s="194">
        <f t="shared" si="572"/>
        <v>0</v>
      </c>
      <c r="GB540" s="19" t="e">
        <f ca="1"/>
        <v>#N/A</v>
      </c>
      <c r="GC540" s="19" t="e">
        <f t="shared" ca="1" si="573"/>
        <v>#N/A</v>
      </c>
    </row>
    <row r="541" spans="8:185" x14ac:dyDescent="0.2">
      <c r="H541" s="198" cm="1">
        <f t="array" ref="H541">IFERROR(MATCH(TRUE,INDEX($B$14:$B$117&gt;=G541,0),0),"")</f>
        <v>1</v>
      </c>
      <c r="I541" s="194">
        <f t="shared" ca="1" si="518"/>
        <v>3.2000000000000006E-3</v>
      </c>
      <c r="L541" s="194">
        <f t="shared" si="574"/>
        <v>0</v>
      </c>
      <c r="M541" s="19">
        <f ca="1"/>
        <v>0</v>
      </c>
      <c r="N541" s="19">
        <f t="shared" ca="1" si="575"/>
        <v>0</v>
      </c>
      <c r="Q541" s="198" cm="1">
        <f t="array" ref="Q541">IFERROR(MATCH(TRUE,INDEX($B$14:$B$117&gt;=P541,0),0),"")</f>
        <v>1</v>
      </c>
      <c r="R541" s="194">
        <f t="shared" ca="1" si="519"/>
        <v>3.2000000000000006E-3</v>
      </c>
      <c r="U541" s="194">
        <f t="shared" si="576"/>
        <v>0</v>
      </c>
      <c r="V541" s="19">
        <f ca="1"/>
        <v>0</v>
      </c>
      <c r="W541" s="19">
        <f t="shared" ca="1" si="577"/>
        <v>0</v>
      </c>
      <c r="Z541" s="198" cm="1">
        <f t="array" ref="Z541">IFERROR(MATCH(TRUE,INDEX($B$14:$B$117&gt;=Y541,0),0),"")</f>
        <v>1</v>
      </c>
      <c r="AA541" s="194">
        <f t="shared" ca="1" si="520"/>
        <v>3.2000000000000006E-3</v>
      </c>
      <c r="AD541" s="194">
        <f t="shared" si="521"/>
        <v>0</v>
      </c>
      <c r="AE541" s="19">
        <f ca="1"/>
        <v>0</v>
      </c>
      <c r="AF541" s="19">
        <f t="shared" ca="1" si="522"/>
        <v>0</v>
      </c>
      <c r="AI541" s="198" cm="1">
        <f t="array" ref="AI541">IFERROR(MATCH(TRUE,INDEX($B$14:$B$117&gt;=AH541,0),0),"")</f>
        <v>1</v>
      </c>
      <c r="AJ541" s="194">
        <f t="shared" ca="1" si="523"/>
        <v>3.2000000000000006E-3</v>
      </c>
      <c r="AM541" s="194">
        <f t="shared" si="524"/>
        <v>0</v>
      </c>
      <c r="AN541" s="19">
        <f ca="1"/>
        <v>0</v>
      </c>
      <c r="AO541" s="19">
        <f t="shared" ca="1" si="525"/>
        <v>0</v>
      </c>
      <c r="AR541" s="198" cm="1">
        <f t="array" ref="AR541">IFERROR(MATCH(TRUE,INDEX($B$14:$B$117&gt;=AQ541,0),0),"")</f>
        <v>1</v>
      </c>
      <c r="AS541" s="194">
        <f t="shared" ca="1" si="526"/>
        <v>3.2000000000000006E-3</v>
      </c>
      <c r="AV541" s="194">
        <f t="shared" si="527"/>
        <v>0</v>
      </c>
      <c r="AW541" s="19">
        <f ca="1"/>
        <v>0</v>
      </c>
      <c r="AX541" s="19">
        <f t="shared" ca="1" si="528"/>
        <v>0</v>
      </c>
      <c r="BA541" s="198" cm="1">
        <f t="array" ref="BA541">IFERROR(MATCH(TRUE,INDEX($B$14:$B$117&gt;=AZ541,0),0),"")</f>
        <v>1</v>
      </c>
      <c r="BB541" s="194">
        <f t="shared" ca="1" si="529"/>
        <v>3.2000000000000006E-3</v>
      </c>
      <c r="BE541" s="194">
        <f t="shared" si="530"/>
        <v>0</v>
      </c>
      <c r="BF541" s="19">
        <f ca="1"/>
        <v>0</v>
      </c>
      <c r="BG541" s="19">
        <f t="shared" ca="1" si="531"/>
        <v>0</v>
      </c>
      <c r="BJ541" s="198" cm="1">
        <f t="array" ref="BJ541">IFERROR(MATCH(TRUE,INDEX($B$14:$B$117&gt;=BI541,0),0),"")</f>
        <v>1</v>
      </c>
      <c r="BK541" s="194">
        <f t="shared" ca="1" si="532"/>
        <v>3.2000000000000006E-3</v>
      </c>
      <c r="BN541" s="194">
        <f t="shared" si="533"/>
        <v>0</v>
      </c>
      <c r="BO541" s="19">
        <f ca="1"/>
        <v>0</v>
      </c>
      <c r="BP541" s="19">
        <f t="shared" ca="1" si="534"/>
        <v>0</v>
      </c>
      <c r="BS541" s="198" cm="1">
        <f t="array" ref="BS541">IFERROR(MATCH(TRUE,INDEX($B$14:$B$117&gt;=BR541,0),0),"")</f>
        <v>1</v>
      </c>
      <c r="BT541" s="194">
        <f t="shared" ca="1" si="535"/>
        <v>3.2000000000000006E-3</v>
      </c>
      <c r="BW541" s="194">
        <f t="shared" si="536"/>
        <v>0</v>
      </c>
      <c r="BX541" s="19">
        <f ca="1"/>
        <v>0</v>
      </c>
      <c r="BY541" s="19">
        <f t="shared" ca="1" si="537"/>
        <v>0</v>
      </c>
      <c r="CB541" s="198" cm="1">
        <f t="array" ref="CB541">IFERROR(MATCH(TRUE,INDEX($B$14:$B$117&gt;=CA541,0),0),"")</f>
        <v>1</v>
      </c>
      <c r="CC541" s="194">
        <f t="shared" ca="1" si="538"/>
        <v>3.2000000000000006E-3</v>
      </c>
      <c r="CF541" s="194">
        <f t="shared" si="539"/>
        <v>0</v>
      </c>
      <c r="CG541" s="19">
        <f ca="1"/>
        <v>0</v>
      </c>
      <c r="CH541" s="19">
        <f t="shared" ca="1" si="540"/>
        <v>0</v>
      </c>
      <c r="CK541" s="198" cm="1">
        <f t="array" ref="CK541">IFERROR(MATCH(TRUE,INDEX($B$14:$B$117&gt;=CJ541,0),0),"")</f>
        <v>1</v>
      </c>
      <c r="CL541" s="194">
        <f t="shared" ca="1" si="541"/>
        <v>3.2000000000000006E-3</v>
      </c>
      <c r="CO541" s="194">
        <f t="shared" si="542"/>
        <v>0</v>
      </c>
      <c r="CP541" s="19">
        <f ca="1"/>
        <v>0</v>
      </c>
      <c r="CQ541" s="19">
        <f t="shared" ca="1" si="543"/>
        <v>0</v>
      </c>
      <c r="CT541" s="198" cm="1">
        <f t="array" ref="CT541">IFERROR(MATCH(TRUE,INDEX($B$14:$B$117&gt;=CS541,0),0),"")</f>
        <v>1</v>
      </c>
      <c r="CU541" s="194">
        <f t="shared" ca="1" si="544"/>
        <v>3.2000000000000006E-3</v>
      </c>
      <c r="CX541" s="194">
        <f t="shared" si="545"/>
        <v>0</v>
      </c>
      <c r="CY541" s="19" t="e">
        <f ca="1"/>
        <v>#N/A</v>
      </c>
      <c r="CZ541" s="19" t="e">
        <f t="shared" ca="1" si="546"/>
        <v>#N/A</v>
      </c>
      <c r="DC541" s="198" cm="1">
        <f t="array" ref="DC541">IFERROR(MATCH(TRUE,INDEX($B$14:$B$117&gt;=DB541,0),0),"")</f>
        <v>1</v>
      </c>
      <c r="DD541" s="194">
        <f t="shared" ca="1" si="547"/>
        <v>3.2000000000000006E-3</v>
      </c>
      <c r="DG541" s="194">
        <f t="shared" si="548"/>
        <v>0</v>
      </c>
      <c r="DH541" s="19" t="e">
        <f ca="1"/>
        <v>#N/A</v>
      </c>
      <c r="DI541" s="19" t="e">
        <f t="shared" ca="1" si="549"/>
        <v>#N/A</v>
      </c>
      <c r="DL541" s="198" cm="1">
        <f t="array" ref="DL541">IFERROR(MATCH(TRUE,INDEX($B$14:$B$117&gt;=DK541,0),0),"")</f>
        <v>1</v>
      </c>
      <c r="DM541" s="194">
        <f t="shared" ca="1" si="550"/>
        <v>3.2000000000000006E-3</v>
      </c>
      <c r="DP541" s="194">
        <f t="shared" si="551"/>
        <v>0</v>
      </c>
      <c r="DQ541" s="19" t="e">
        <f ca="1"/>
        <v>#N/A</v>
      </c>
      <c r="DR541" s="19" t="e">
        <f t="shared" ca="1" si="552"/>
        <v>#N/A</v>
      </c>
      <c r="DU541" s="198" cm="1">
        <f t="array" ref="DU541">IFERROR(MATCH(TRUE,INDEX($B$14:$B$117&gt;=DT541,0),0),"")</f>
        <v>1</v>
      </c>
      <c r="DV541" s="194">
        <f t="shared" ca="1" si="553"/>
        <v>3.2000000000000006E-3</v>
      </c>
      <c r="DY541" s="194">
        <f t="shared" si="554"/>
        <v>0</v>
      </c>
      <c r="DZ541" s="19" t="e">
        <f ca="1"/>
        <v>#N/A</v>
      </c>
      <c r="EA541" s="19" t="e">
        <f t="shared" ca="1" si="555"/>
        <v>#N/A</v>
      </c>
      <c r="ED541" s="198" cm="1">
        <f t="array" ref="ED541">IFERROR(MATCH(TRUE,INDEX($B$14:$B$117&gt;=EC541,0),0),"")</f>
        <v>1</v>
      </c>
      <c r="EE541" s="194">
        <f t="shared" ca="1" si="556"/>
        <v>3.2000000000000006E-3</v>
      </c>
      <c r="EH541" s="194">
        <f t="shared" si="557"/>
        <v>0</v>
      </c>
      <c r="EI541" s="19" t="e">
        <f ca="1"/>
        <v>#N/A</v>
      </c>
      <c r="EJ541" s="19" t="e">
        <f t="shared" ca="1" si="558"/>
        <v>#N/A</v>
      </c>
      <c r="EM541" s="198" cm="1">
        <f t="array" ref="EM541">IFERROR(MATCH(TRUE,INDEX($B$14:$B$117&gt;=EL541,0),0),"")</f>
        <v>1</v>
      </c>
      <c r="EN541" s="194">
        <f t="shared" ca="1" si="559"/>
        <v>3.2000000000000006E-3</v>
      </c>
      <c r="EQ541" s="194">
        <f t="shared" si="560"/>
        <v>0</v>
      </c>
      <c r="ER541" s="19" t="e">
        <f ca="1"/>
        <v>#N/A</v>
      </c>
      <c r="ES541" s="19" t="e">
        <f t="shared" ca="1" si="561"/>
        <v>#N/A</v>
      </c>
      <c r="EV541" s="198" cm="1">
        <f t="array" ref="EV541">IFERROR(MATCH(TRUE,INDEX($B$14:$B$117&gt;=EU541,0),0),"")</f>
        <v>1</v>
      </c>
      <c r="EW541" s="194">
        <f t="shared" ca="1" si="562"/>
        <v>3.2000000000000006E-3</v>
      </c>
      <c r="EZ541" s="194">
        <f t="shared" si="563"/>
        <v>0</v>
      </c>
      <c r="FA541" s="19" t="e">
        <f ca="1"/>
        <v>#N/A</v>
      </c>
      <c r="FB541" s="19" t="e">
        <f t="shared" ca="1" si="564"/>
        <v>#N/A</v>
      </c>
      <c r="FE541" s="198" cm="1">
        <f t="array" ref="FE541">IFERROR(MATCH(TRUE,INDEX($B$14:$B$117&gt;=FD541,0),0),"")</f>
        <v>1</v>
      </c>
      <c r="FF541" s="194">
        <f t="shared" ca="1" si="565"/>
        <v>3.2000000000000006E-3</v>
      </c>
      <c r="FI541" s="194">
        <f t="shared" si="566"/>
        <v>0</v>
      </c>
      <c r="FJ541" s="19" t="e">
        <f ca="1"/>
        <v>#N/A</v>
      </c>
      <c r="FK541" s="19" t="e">
        <f t="shared" ca="1" si="567"/>
        <v>#N/A</v>
      </c>
      <c r="FN541" s="198" cm="1">
        <f t="array" ref="FN541">IFERROR(MATCH(TRUE,INDEX($B$14:$B$117&gt;=FM541,0),0),"")</f>
        <v>1</v>
      </c>
      <c r="FO541" s="194">
        <f t="shared" ca="1" si="568"/>
        <v>3.2000000000000006E-3</v>
      </c>
      <c r="FR541" s="194">
        <f t="shared" si="569"/>
        <v>0</v>
      </c>
      <c r="FS541" s="19" t="e">
        <f ca="1"/>
        <v>#N/A</v>
      </c>
      <c r="FT541" s="19" t="e">
        <f t="shared" ca="1" si="570"/>
        <v>#N/A</v>
      </c>
      <c r="FW541" s="198" cm="1">
        <f t="array" ref="FW541">IFERROR(MATCH(TRUE,INDEX($B$14:$B$117&gt;=FV541,0),0),"")</f>
        <v>1</v>
      </c>
      <c r="FX541" s="194">
        <f t="shared" ca="1" si="571"/>
        <v>3.2000000000000006E-3</v>
      </c>
      <c r="GA541" s="194">
        <f t="shared" si="572"/>
        <v>0</v>
      </c>
      <c r="GB541" s="19" t="e">
        <f ca="1"/>
        <v>#N/A</v>
      </c>
      <c r="GC541" s="19" t="e">
        <f t="shared" ca="1" si="573"/>
        <v>#N/A</v>
      </c>
    </row>
    <row r="542" spans="8:185" x14ac:dyDescent="0.2">
      <c r="H542" s="198" cm="1">
        <f t="array" ref="H542">IFERROR(MATCH(TRUE,INDEX($B$14:$B$117&gt;=G542,0),0),"")</f>
        <v>1</v>
      </c>
      <c r="I542" s="194">
        <f t="shared" ca="1" si="518"/>
        <v>3.2000000000000006E-3</v>
      </c>
      <c r="L542" s="194">
        <f t="shared" si="574"/>
        <v>0</v>
      </c>
      <c r="M542" s="19">
        <f ca="1"/>
        <v>0</v>
      </c>
      <c r="N542" s="19">
        <f t="shared" ca="1" si="575"/>
        <v>0</v>
      </c>
      <c r="Q542" s="198" cm="1">
        <f t="array" ref="Q542">IFERROR(MATCH(TRUE,INDEX($B$14:$B$117&gt;=P542,0),0),"")</f>
        <v>1</v>
      </c>
      <c r="R542" s="194">
        <f t="shared" ca="1" si="519"/>
        <v>3.2000000000000006E-3</v>
      </c>
      <c r="U542" s="194">
        <f t="shared" si="576"/>
        <v>0</v>
      </c>
      <c r="V542" s="19">
        <f ca="1"/>
        <v>0</v>
      </c>
      <c r="W542" s="19">
        <f t="shared" ca="1" si="577"/>
        <v>0</v>
      </c>
      <c r="Z542" s="198" cm="1">
        <f t="array" ref="Z542">IFERROR(MATCH(TRUE,INDEX($B$14:$B$117&gt;=Y542,0),0),"")</f>
        <v>1</v>
      </c>
      <c r="AA542" s="194">
        <f t="shared" ca="1" si="520"/>
        <v>3.2000000000000006E-3</v>
      </c>
      <c r="AD542" s="194">
        <f t="shared" si="521"/>
        <v>0</v>
      </c>
      <c r="AE542" s="19">
        <f ca="1"/>
        <v>0</v>
      </c>
      <c r="AF542" s="19">
        <f t="shared" ca="1" si="522"/>
        <v>0</v>
      </c>
      <c r="AI542" s="198" cm="1">
        <f t="array" ref="AI542">IFERROR(MATCH(TRUE,INDEX($B$14:$B$117&gt;=AH542,0),0),"")</f>
        <v>1</v>
      </c>
      <c r="AJ542" s="194">
        <f t="shared" ca="1" si="523"/>
        <v>3.2000000000000006E-3</v>
      </c>
      <c r="AM542" s="194">
        <f t="shared" si="524"/>
        <v>0</v>
      </c>
      <c r="AN542" s="19">
        <f ca="1"/>
        <v>0</v>
      </c>
      <c r="AO542" s="19">
        <f t="shared" ca="1" si="525"/>
        <v>0</v>
      </c>
      <c r="AR542" s="198" cm="1">
        <f t="array" ref="AR542">IFERROR(MATCH(TRUE,INDEX($B$14:$B$117&gt;=AQ542,0),0),"")</f>
        <v>1</v>
      </c>
      <c r="AS542" s="194">
        <f t="shared" ca="1" si="526"/>
        <v>3.2000000000000006E-3</v>
      </c>
      <c r="AV542" s="194">
        <f t="shared" si="527"/>
        <v>0</v>
      </c>
      <c r="AW542" s="19">
        <f ca="1"/>
        <v>0</v>
      </c>
      <c r="AX542" s="19">
        <f t="shared" ca="1" si="528"/>
        <v>0</v>
      </c>
      <c r="BA542" s="198" cm="1">
        <f t="array" ref="BA542">IFERROR(MATCH(TRUE,INDEX($B$14:$B$117&gt;=AZ542,0),0),"")</f>
        <v>1</v>
      </c>
      <c r="BB542" s="194">
        <f t="shared" ca="1" si="529"/>
        <v>3.2000000000000006E-3</v>
      </c>
      <c r="BE542" s="194">
        <f t="shared" si="530"/>
        <v>0</v>
      </c>
      <c r="BF542" s="19">
        <f ca="1"/>
        <v>0</v>
      </c>
      <c r="BG542" s="19">
        <f t="shared" ca="1" si="531"/>
        <v>0</v>
      </c>
      <c r="BJ542" s="198" cm="1">
        <f t="array" ref="BJ542">IFERROR(MATCH(TRUE,INDEX($B$14:$B$117&gt;=BI542,0),0),"")</f>
        <v>1</v>
      </c>
      <c r="BK542" s="194">
        <f t="shared" ca="1" si="532"/>
        <v>3.2000000000000006E-3</v>
      </c>
      <c r="BN542" s="194">
        <f t="shared" si="533"/>
        <v>0</v>
      </c>
      <c r="BO542" s="19">
        <f ca="1"/>
        <v>0</v>
      </c>
      <c r="BP542" s="19">
        <f t="shared" ca="1" si="534"/>
        <v>0</v>
      </c>
      <c r="BS542" s="198" cm="1">
        <f t="array" ref="BS542">IFERROR(MATCH(TRUE,INDEX($B$14:$B$117&gt;=BR542,0),0),"")</f>
        <v>1</v>
      </c>
      <c r="BT542" s="194">
        <f t="shared" ca="1" si="535"/>
        <v>3.2000000000000006E-3</v>
      </c>
      <c r="BW542" s="194">
        <f t="shared" si="536"/>
        <v>0</v>
      </c>
      <c r="BX542" s="19">
        <f ca="1"/>
        <v>0</v>
      </c>
      <c r="BY542" s="19">
        <f t="shared" ca="1" si="537"/>
        <v>0</v>
      </c>
      <c r="CB542" s="198" cm="1">
        <f t="array" ref="CB542">IFERROR(MATCH(TRUE,INDEX($B$14:$B$117&gt;=CA542,0),0),"")</f>
        <v>1</v>
      </c>
      <c r="CC542" s="194">
        <f t="shared" ca="1" si="538"/>
        <v>3.2000000000000006E-3</v>
      </c>
      <c r="CF542" s="194">
        <f t="shared" si="539"/>
        <v>0</v>
      </c>
      <c r="CG542" s="19">
        <f ca="1"/>
        <v>0</v>
      </c>
      <c r="CH542" s="19">
        <f t="shared" ca="1" si="540"/>
        <v>0</v>
      </c>
      <c r="CK542" s="198" cm="1">
        <f t="array" ref="CK542">IFERROR(MATCH(TRUE,INDEX($B$14:$B$117&gt;=CJ542,0),0),"")</f>
        <v>1</v>
      </c>
      <c r="CL542" s="194">
        <f t="shared" ca="1" si="541"/>
        <v>3.2000000000000006E-3</v>
      </c>
      <c r="CO542" s="194">
        <f t="shared" si="542"/>
        <v>0</v>
      </c>
      <c r="CP542" s="19">
        <f ca="1"/>
        <v>0</v>
      </c>
      <c r="CQ542" s="19">
        <f t="shared" ca="1" si="543"/>
        <v>0</v>
      </c>
      <c r="CT542" s="198" cm="1">
        <f t="array" ref="CT542">IFERROR(MATCH(TRUE,INDEX($B$14:$B$117&gt;=CS542,0),0),"")</f>
        <v>1</v>
      </c>
      <c r="CU542" s="194">
        <f t="shared" ca="1" si="544"/>
        <v>3.2000000000000006E-3</v>
      </c>
      <c r="CX542" s="194">
        <f t="shared" si="545"/>
        <v>0</v>
      </c>
      <c r="CY542" s="19" t="e">
        <f ca="1"/>
        <v>#N/A</v>
      </c>
      <c r="CZ542" s="19" t="e">
        <f t="shared" ca="1" si="546"/>
        <v>#N/A</v>
      </c>
      <c r="DC542" s="198" cm="1">
        <f t="array" ref="DC542">IFERROR(MATCH(TRUE,INDEX($B$14:$B$117&gt;=DB542,0),0),"")</f>
        <v>1</v>
      </c>
      <c r="DD542" s="194">
        <f t="shared" ca="1" si="547"/>
        <v>3.2000000000000006E-3</v>
      </c>
      <c r="DG542" s="194">
        <f t="shared" si="548"/>
        <v>0</v>
      </c>
      <c r="DH542" s="19" t="e">
        <f ca="1"/>
        <v>#N/A</v>
      </c>
      <c r="DI542" s="19" t="e">
        <f t="shared" ca="1" si="549"/>
        <v>#N/A</v>
      </c>
      <c r="DL542" s="198" cm="1">
        <f t="array" ref="DL542">IFERROR(MATCH(TRUE,INDEX($B$14:$B$117&gt;=DK542,0),0),"")</f>
        <v>1</v>
      </c>
      <c r="DM542" s="194">
        <f t="shared" ca="1" si="550"/>
        <v>3.2000000000000006E-3</v>
      </c>
      <c r="DP542" s="194">
        <f t="shared" si="551"/>
        <v>0</v>
      </c>
      <c r="DQ542" s="19" t="e">
        <f ca="1"/>
        <v>#N/A</v>
      </c>
      <c r="DR542" s="19" t="e">
        <f t="shared" ca="1" si="552"/>
        <v>#N/A</v>
      </c>
      <c r="DU542" s="198" cm="1">
        <f t="array" ref="DU542">IFERROR(MATCH(TRUE,INDEX($B$14:$B$117&gt;=DT542,0),0),"")</f>
        <v>1</v>
      </c>
      <c r="DV542" s="194">
        <f t="shared" ca="1" si="553"/>
        <v>3.2000000000000006E-3</v>
      </c>
      <c r="DY542" s="194">
        <f t="shared" si="554"/>
        <v>0</v>
      </c>
      <c r="DZ542" s="19" t="e">
        <f ca="1"/>
        <v>#N/A</v>
      </c>
      <c r="EA542" s="19" t="e">
        <f t="shared" ca="1" si="555"/>
        <v>#N/A</v>
      </c>
      <c r="ED542" s="198" cm="1">
        <f t="array" ref="ED542">IFERROR(MATCH(TRUE,INDEX($B$14:$B$117&gt;=EC542,0),0),"")</f>
        <v>1</v>
      </c>
      <c r="EE542" s="194">
        <f t="shared" ca="1" si="556"/>
        <v>3.2000000000000006E-3</v>
      </c>
      <c r="EH542" s="194">
        <f t="shared" si="557"/>
        <v>0</v>
      </c>
      <c r="EI542" s="19" t="e">
        <f ca="1"/>
        <v>#N/A</v>
      </c>
      <c r="EJ542" s="19" t="e">
        <f t="shared" ca="1" si="558"/>
        <v>#N/A</v>
      </c>
      <c r="EM542" s="198" cm="1">
        <f t="array" ref="EM542">IFERROR(MATCH(TRUE,INDEX($B$14:$B$117&gt;=EL542,0),0),"")</f>
        <v>1</v>
      </c>
      <c r="EN542" s="194">
        <f t="shared" ca="1" si="559"/>
        <v>3.2000000000000006E-3</v>
      </c>
      <c r="EQ542" s="194">
        <f t="shared" si="560"/>
        <v>0</v>
      </c>
      <c r="ER542" s="19" t="e">
        <f ca="1"/>
        <v>#N/A</v>
      </c>
      <c r="ES542" s="19" t="e">
        <f t="shared" ca="1" si="561"/>
        <v>#N/A</v>
      </c>
      <c r="EV542" s="198" cm="1">
        <f t="array" ref="EV542">IFERROR(MATCH(TRUE,INDEX($B$14:$B$117&gt;=EU542,0),0),"")</f>
        <v>1</v>
      </c>
      <c r="EW542" s="194">
        <f t="shared" ca="1" si="562"/>
        <v>3.2000000000000006E-3</v>
      </c>
      <c r="EZ542" s="194">
        <f t="shared" si="563"/>
        <v>0</v>
      </c>
      <c r="FA542" s="19" t="e">
        <f ca="1"/>
        <v>#N/A</v>
      </c>
      <c r="FB542" s="19" t="e">
        <f t="shared" ca="1" si="564"/>
        <v>#N/A</v>
      </c>
      <c r="FE542" s="198" cm="1">
        <f t="array" ref="FE542">IFERROR(MATCH(TRUE,INDEX($B$14:$B$117&gt;=FD542,0),0),"")</f>
        <v>1</v>
      </c>
      <c r="FF542" s="194">
        <f t="shared" ca="1" si="565"/>
        <v>3.2000000000000006E-3</v>
      </c>
      <c r="FI542" s="194">
        <f t="shared" si="566"/>
        <v>0</v>
      </c>
      <c r="FJ542" s="19" t="e">
        <f ca="1"/>
        <v>#N/A</v>
      </c>
      <c r="FK542" s="19" t="e">
        <f t="shared" ca="1" si="567"/>
        <v>#N/A</v>
      </c>
      <c r="FN542" s="198" cm="1">
        <f t="array" ref="FN542">IFERROR(MATCH(TRUE,INDEX($B$14:$B$117&gt;=FM542,0),0),"")</f>
        <v>1</v>
      </c>
      <c r="FO542" s="194">
        <f t="shared" ca="1" si="568"/>
        <v>3.2000000000000006E-3</v>
      </c>
      <c r="FR542" s="194">
        <f t="shared" si="569"/>
        <v>0</v>
      </c>
      <c r="FS542" s="19" t="e">
        <f ca="1"/>
        <v>#N/A</v>
      </c>
      <c r="FT542" s="19" t="e">
        <f t="shared" ca="1" si="570"/>
        <v>#N/A</v>
      </c>
      <c r="FW542" s="198" cm="1">
        <f t="array" ref="FW542">IFERROR(MATCH(TRUE,INDEX($B$14:$B$117&gt;=FV542,0),0),"")</f>
        <v>1</v>
      </c>
      <c r="FX542" s="194">
        <f t="shared" ca="1" si="571"/>
        <v>3.2000000000000006E-3</v>
      </c>
      <c r="GA542" s="194">
        <f t="shared" si="572"/>
        <v>0</v>
      </c>
      <c r="GB542" s="19" t="e">
        <f ca="1"/>
        <v>#N/A</v>
      </c>
      <c r="GC542" s="19" t="e">
        <f t="shared" ca="1" si="573"/>
        <v>#N/A</v>
      </c>
    </row>
    <row r="543" spans="8:185" x14ac:dyDescent="0.2">
      <c r="H543" s="198" cm="1">
        <f t="array" ref="H543">IFERROR(MATCH(TRUE,INDEX($B$14:$B$117&gt;=G543,0),0),"")</f>
        <v>1</v>
      </c>
      <c r="I543" s="194">
        <f t="shared" ca="1" si="518"/>
        <v>3.2000000000000006E-3</v>
      </c>
      <c r="L543" s="194">
        <f t="shared" si="574"/>
        <v>0</v>
      </c>
      <c r="M543" s="19">
        <f ca="1"/>
        <v>0</v>
      </c>
      <c r="N543" s="19">
        <f t="shared" ca="1" si="575"/>
        <v>0</v>
      </c>
      <c r="Q543" s="198" cm="1">
        <f t="array" ref="Q543">IFERROR(MATCH(TRUE,INDEX($B$14:$B$117&gt;=P543,0),0),"")</f>
        <v>1</v>
      </c>
      <c r="R543" s="194">
        <f t="shared" ca="1" si="519"/>
        <v>3.2000000000000006E-3</v>
      </c>
      <c r="U543" s="194">
        <f t="shared" si="576"/>
        <v>0</v>
      </c>
      <c r="V543" s="19">
        <f ca="1"/>
        <v>0</v>
      </c>
      <c r="W543" s="19">
        <f t="shared" ca="1" si="577"/>
        <v>0</v>
      </c>
      <c r="Z543" s="198" cm="1">
        <f t="array" ref="Z543">IFERROR(MATCH(TRUE,INDEX($B$14:$B$117&gt;=Y543,0),0),"")</f>
        <v>1</v>
      </c>
      <c r="AA543" s="194">
        <f t="shared" ca="1" si="520"/>
        <v>3.2000000000000006E-3</v>
      </c>
      <c r="AD543" s="194">
        <f t="shared" si="521"/>
        <v>0</v>
      </c>
      <c r="AE543" s="19">
        <f ca="1"/>
        <v>0</v>
      </c>
      <c r="AF543" s="19">
        <f t="shared" ca="1" si="522"/>
        <v>0</v>
      </c>
      <c r="AI543" s="198" cm="1">
        <f t="array" ref="AI543">IFERROR(MATCH(TRUE,INDEX($B$14:$B$117&gt;=AH543,0),0),"")</f>
        <v>1</v>
      </c>
      <c r="AJ543" s="194">
        <f t="shared" ca="1" si="523"/>
        <v>3.2000000000000006E-3</v>
      </c>
      <c r="AM543" s="194">
        <f t="shared" si="524"/>
        <v>0</v>
      </c>
      <c r="AN543" s="19">
        <f ca="1"/>
        <v>0</v>
      </c>
      <c r="AO543" s="19">
        <f t="shared" ca="1" si="525"/>
        <v>0</v>
      </c>
      <c r="AR543" s="198" cm="1">
        <f t="array" ref="AR543">IFERROR(MATCH(TRUE,INDEX($B$14:$B$117&gt;=AQ543,0),0),"")</f>
        <v>1</v>
      </c>
      <c r="AS543" s="194">
        <f t="shared" ca="1" si="526"/>
        <v>3.2000000000000006E-3</v>
      </c>
      <c r="AV543" s="194">
        <f t="shared" si="527"/>
        <v>0</v>
      </c>
      <c r="AW543" s="19">
        <f ca="1"/>
        <v>0</v>
      </c>
      <c r="AX543" s="19">
        <f t="shared" ca="1" si="528"/>
        <v>0</v>
      </c>
      <c r="BA543" s="198" cm="1">
        <f t="array" ref="BA543">IFERROR(MATCH(TRUE,INDEX($B$14:$B$117&gt;=AZ543,0),0),"")</f>
        <v>1</v>
      </c>
      <c r="BB543" s="194">
        <f t="shared" ca="1" si="529"/>
        <v>3.2000000000000006E-3</v>
      </c>
      <c r="BE543" s="194">
        <f t="shared" si="530"/>
        <v>0</v>
      </c>
      <c r="BF543" s="19">
        <f ca="1"/>
        <v>0</v>
      </c>
      <c r="BG543" s="19">
        <f t="shared" ca="1" si="531"/>
        <v>0</v>
      </c>
      <c r="BJ543" s="198" cm="1">
        <f t="array" ref="BJ543">IFERROR(MATCH(TRUE,INDEX($B$14:$B$117&gt;=BI543,0),0),"")</f>
        <v>1</v>
      </c>
      <c r="BK543" s="194">
        <f t="shared" ca="1" si="532"/>
        <v>3.2000000000000006E-3</v>
      </c>
      <c r="BN543" s="194">
        <f t="shared" si="533"/>
        <v>0</v>
      </c>
      <c r="BO543" s="19">
        <f ca="1"/>
        <v>0</v>
      </c>
      <c r="BP543" s="19">
        <f t="shared" ca="1" si="534"/>
        <v>0</v>
      </c>
      <c r="BS543" s="198" cm="1">
        <f t="array" ref="BS543">IFERROR(MATCH(TRUE,INDEX($B$14:$B$117&gt;=BR543,0),0),"")</f>
        <v>1</v>
      </c>
      <c r="BT543" s="194">
        <f t="shared" ca="1" si="535"/>
        <v>3.2000000000000006E-3</v>
      </c>
      <c r="BW543" s="194">
        <f t="shared" si="536"/>
        <v>0</v>
      </c>
      <c r="BX543" s="19">
        <f ca="1"/>
        <v>0</v>
      </c>
      <c r="BY543" s="19">
        <f t="shared" ca="1" si="537"/>
        <v>0</v>
      </c>
      <c r="CB543" s="198" cm="1">
        <f t="array" ref="CB543">IFERROR(MATCH(TRUE,INDEX($B$14:$B$117&gt;=CA543,0),0),"")</f>
        <v>1</v>
      </c>
      <c r="CC543" s="194">
        <f t="shared" ca="1" si="538"/>
        <v>3.2000000000000006E-3</v>
      </c>
      <c r="CF543" s="194">
        <f t="shared" si="539"/>
        <v>0</v>
      </c>
      <c r="CG543" s="19">
        <f ca="1"/>
        <v>0</v>
      </c>
      <c r="CH543" s="19">
        <f t="shared" ca="1" si="540"/>
        <v>0</v>
      </c>
      <c r="CK543" s="198" cm="1">
        <f t="array" ref="CK543">IFERROR(MATCH(TRUE,INDEX($B$14:$B$117&gt;=CJ543,0),0),"")</f>
        <v>1</v>
      </c>
      <c r="CL543" s="194">
        <f t="shared" ca="1" si="541"/>
        <v>3.2000000000000006E-3</v>
      </c>
      <c r="CO543" s="194">
        <f t="shared" si="542"/>
        <v>0</v>
      </c>
      <c r="CP543" s="19">
        <f ca="1"/>
        <v>0</v>
      </c>
      <c r="CQ543" s="19">
        <f t="shared" ca="1" si="543"/>
        <v>0</v>
      </c>
      <c r="CT543" s="198" cm="1">
        <f t="array" ref="CT543">IFERROR(MATCH(TRUE,INDEX($B$14:$B$117&gt;=CS543,0),0),"")</f>
        <v>1</v>
      </c>
      <c r="CU543" s="194">
        <f t="shared" ca="1" si="544"/>
        <v>3.2000000000000006E-3</v>
      </c>
      <c r="CX543" s="194">
        <f t="shared" si="545"/>
        <v>0</v>
      </c>
      <c r="CY543" s="19" t="e">
        <f ca="1"/>
        <v>#N/A</v>
      </c>
      <c r="CZ543" s="19" t="e">
        <f t="shared" ca="1" si="546"/>
        <v>#N/A</v>
      </c>
      <c r="DC543" s="198" cm="1">
        <f t="array" ref="DC543">IFERROR(MATCH(TRUE,INDEX($B$14:$B$117&gt;=DB543,0),0),"")</f>
        <v>1</v>
      </c>
      <c r="DD543" s="194">
        <f t="shared" ca="1" si="547"/>
        <v>3.2000000000000006E-3</v>
      </c>
      <c r="DG543" s="194">
        <f t="shared" si="548"/>
        <v>0</v>
      </c>
      <c r="DH543" s="19" t="e">
        <f ca="1"/>
        <v>#N/A</v>
      </c>
      <c r="DI543" s="19" t="e">
        <f t="shared" ca="1" si="549"/>
        <v>#N/A</v>
      </c>
      <c r="DL543" s="198" cm="1">
        <f t="array" ref="DL543">IFERROR(MATCH(TRUE,INDEX($B$14:$B$117&gt;=DK543,0),0),"")</f>
        <v>1</v>
      </c>
      <c r="DM543" s="194">
        <f t="shared" ca="1" si="550"/>
        <v>3.2000000000000006E-3</v>
      </c>
      <c r="DP543" s="194">
        <f t="shared" si="551"/>
        <v>0</v>
      </c>
      <c r="DQ543" s="19" t="e">
        <f ca="1"/>
        <v>#N/A</v>
      </c>
      <c r="DR543" s="19" t="e">
        <f t="shared" ca="1" si="552"/>
        <v>#N/A</v>
      </c>
      <c r="DU543" s="198" cm="1">
        <f t="array" ref="DU543">IFERROR(MATCH(TRUE,INDEX($B$14:$B$117&gt;=DT543,0),0),"")</f>
        <v>1</v>
      </c>
      <c r="DV543" s="194">
        <f t="shared" ca="1" si="553"/>
        <v>3.2000000000000006E-3</v>
      </c>
      <c r="DY543" s="194">
        <f t="shared" si="554"/>
        <v>0</v>
      </c>
      <c r="DZ543" s="19" t="e">
        <f ca="1"/>
        <v>#N/A</v>
      </c>
      <c r="EA543" s="19" t="e">
        <f t="shared" ca="1" si="555"/>
        <v>#N/A</v>
      </c>
      <c r="ED543" s="198" cm="1">
        <f t="array" ref="ED543">IFERROR(MATCH(TRUE,INDEX($B$14:$B$117&gt;=EC543,0),0),"")</f>
        <v>1</v>
      </c>
      <c r="EE543" s="194">
        <f t="shared" ca="1" si="556"/>
        <v>3.2000000000000006E-3</v>
      </c>
      <c r="EH543" s="194">
        <f t="shared" si="557"/>
        <v>0</v>
      </c>
      <c r="EI543" s="19" t="e">
        <f ca="1"/>
        <v>#N/A</v>
      </c>
      <c r="EJ543" s="19" t="e">
        <f t="shared" ca="1" si="558"/>
        <v>#N/A</v>
      </c>
      <c r="EM543" s="198" cm="1">
        <f t="array" ref="EM543">IFERROR(MATCH(TRUE,INDEX($B$14:$B$117&gt;=EL543,0),0),"")</f>
        <v>1</v>
      </c>
      <c r="EN543" s="194">
        <f t="shared" ca="1" si="559"/>
        <v>3.2000000000000006E-3</v>
      </c>
      <c r="EQ543" s="194">
        <f t="shared" si="560"/>
        <v>0</v>
      </c>
      <c r="ER543" s="19" t="e">
        <f ca="1"/>
        <v>#N/A</v>
      </c>
      <c r="ES543" s="19" t="e">
        <f t="shared" ca="1" si="561"/>
        <v>#N/A</v>
      </c>
      <c r="EV543" s="198" cm="1">
        <f t="array" ref="EV543">IFERROR(MATCH(TRUE,INDEX($B$14:$B$117&gt;=EU543,0),0),"")</f>
        <v>1</v>
      </c>
      <c r="EW543" s="194">
        <f t="shared" ca="1" si="562"/>
        <v>3.2000000000000006E-3</v>
      </c>
      <c r="EZ543" s="194">
        <f t="shared" si="563"/>
        <v>0</v>
      </c>
      <c r="FA543" s="19" t="e">
        <f ca="1"/>
        <v>#N/A</v>
      </c>
      <c r="FB543" s="19" t="e">
        <f t="shared" ca="1" si="564"/>
        <v>#N/A</v>
      </c>
      <c r="FE543" s="198" cm="1">
        <f t="array" ref="FE543">IFERROR(MATCH(TRUE,INDEX($B$14:$B$117&gt;=FD543,0),0),"")</f>
        <v>1</v>
      </c>
      <c r="FF543" s="194">
        <f t="shared" ca="1" si="565"/>
        <v>3.2000000000000006E-3</v>
      </c>
      <c r="FI543" s="194">
        <f t="shared" si="566"/>
        <v>0</v>
      </c>
      <c r="FJ543" s="19" t="e">
        <f ca="1"/>
        <v>#N/A</v>
      </c>
      <c r="FK543" s="19" t="e">
        <f t="shared" ca="1" si="567"/>
        <v>#N/A</v>
      </c>
      <c r="FN543" s="198" cm="1">
        <f t="array" ref="FN543">IFERROR(MATCH(TRUE,INDEX($B$14:$B$117&gt;=FM543,0),0),"")</f>
        <v>1</v>
      </c>
      <c r="FO543" s="194">
        <f t="shared" ca="1" si="568"/>
        <v>3.2000000000000006E-3</v>
      </c>
      <c r="FR543" s="194">
        <f t="shared" si="569"/>
        <v>0</v>
      </c>
      <c r="FS543" s="19" t="e">
        <f ca="1"/>
        <v>#N/A</v>
      </c>
      <c r="FT543" s="19" t="e">
        <f t="shared" ca="1" si="570"/>
        <v>#N/A</v>
      </c>
      <c r="FW543" s="198" cm="1">
        <f t="array" ref="FW543">IFERROR(MATCH(TRUE,INDEX($B$14:$B$117&gt;=FV543,0),0),"")</f>
        <v>1</v>
      </c>
      <c r="FX543" s="194">
        <f t="shared" ca="1" si="571"/>
        <v>3.2000000000000006E-3</v>
      </c>
      <c r="GA543" s="194">
        <f t="shared" si="572"/>
        <v>0</v>
      </c>
      <c r="GB543" s="19" t="e">
        <f ca="1"/>
        <v>#N/A</v>
      </c>
      <c r="GC543" s="19" t="e">
        <f t="shared" ca="1" si="573"/>
        <v>#N/A</v>
      </c>
    </row>
    <row r="544" spans="8:185" x14ac:dyDescent="0.2">
      <c r="H544" s="198" cm="1">
        <f t="array" ref="H544">IFERROR(MATCH(TRUE,INDEX($B$14:$B$117&gt;=G544,0),0),"")</f>
        <v>1</v>
      </c>
      <c r="I544" s="194">
        <f t="shared" ca="1" si="518"/>
        <v>3.2000000000000006E-3</v>
      </c>
      <c r="L544" s="194">
        <f t="shared" si="574"/>
        <v>0</v>
      </c>
      <c r="M544" s="19">
        <f ca="1"/>
        <v>0</v>
      </c>
      <c r="N544" s="19">
        <f t="shared" ca="1" si="575"/>
        <v>0</v>
      </c>
      <c r="Q544" s="198" cm="1">
        <f t="array" ref="Q544">IFERROR(MATCH(TRUE,INDEX($B$14:$B$117&gt;=P544,0),0),"")</f>
        <v>1</v>
      </c>
      <c r="R544" s="194">
        <f t="shared" ca="1" si="519"/>
        <v>3.2000000000000006E-3</v>
      </c>
      <c r="U544" s="194">
        <f t="shared" si="576"/>
        <v>0</v>
      </c>
      <c r="V544" s="19">
        <f ca="1"/>
        <v>0</v>
      </c>
      <c r="W544" s="19">
        <f t="shared" ca="1" si="577"/>
        <v>0</v>
      </c>
      <c r="Z544" s="198" cm="1">
        <f t="array" ref="Z544">IFERROR(MATCH(TRUE,INDEX($B$14:$B$117&gt;=Y544,0),0),"")</f>
        <v>1</v>
      </c>
      <c r="AA544" s="194">
        <f t="shared" ca="1" si="520"/>
        <v>3.2000000000000006E-3</v>
      </c>
      <c r="AD544" s="194">
        <f t="shared" si="521"/>
        <v>0</v>
      </c>
      <c r="AE544" s="19">
        <f ca="1"/>
        <v>0</v>
      </c>
      <c r="AF544" s="19">
        <f t="shared" ca="1" si="522"/>
        <v>0</v>
      </c>
      <c r="AI544" s="198" cm="1">
        <f t="array" ref="AI544">IFERROR(MATCH(TRUE,INDEX($B$14:$B$117&gt;=AH544,0),0),"")</f>
        <v>1</v>
      </c>
      <c r="AJ544" s="194">
        <f t="shared" ca="1" si="523"/>
        <v>3.2000000000000006E-3</v>
      </c>
      <c r="AM544" s="194">
        <f t="shared" si="524"/>
        <v>0</v>
      </c>
      <c r="AN544" s="19">
        <f ca="1"/>
        <v>0</v>
      </c>
      <c r="AO544" s="19">
        <f t="shared" ca="1" si="525"/>
        <v>0</v>
      </c>
      <c r="AR544" s="198" cm="1">
        <f t="array" ref="AR544">IFERROR(MATCH(TRUE,INDEX($B$14:$B$117&gt;=AQ544,0),0),"")</f>
        <v>1</v>
      </c>
      <c r="AS544" s="194">
        <f t="shared" ca="1" si="526"/>
        <v>3.2000000000000006E-3</v>
      </c>
      <c r="AV544" s="194">
        <f t="shared" si="527"/>
        <v>0</v>
      </c>
      <c r="AW544" s="19">
        <f ca="1"/>
        <v>0</v>
      </c>
      <c r="AX544" s="19">
        <f t="shared" ca="1" si="528"/>
        <v>0</v>
      </c>
      <c r="BA544" s="198" cm="1">
        <f t="array" ref="BA544">IFERROR(MATCH(TRUE,INDEX($B$14:$B$117&gt;=AZ544,0),0),"")</f>
        <v>1</v>
      </c>
      <c r="BB544" s="194">
        <f t="shared" ca="1" si="529"/>
        <v>3.2000000000000006E-3</v>
      </c>
      <c r="BE544" s="194">
        <f t="shared" si="530"/>
        <v>0</v>
      </c>
      <c r="BF544" s="19">
        <f ca="1"/>
        <v>0</v>
      </c>
      <c r="BG544" s="19">
        <f t="shared" ca="1" si="531"/>
        <v>0</v>
      </c>
      <c r="BJ544" s="198" cm="1">
        <f t="array" ref="BJ544">IFERROR(MATCH(TRUE,INDEX($B$14:$B$117&gt;=BI544,0),0),"")</f>
        <v>1</v>
      </c>
      <c r="BK544" s="194">
        <f t="shared" ca="1" si="532"/>
        <v>3.2000000000000006E-3</v>
      </c>
      <c r="BN544" s="194">
        <f t="shared" si="533"/>
        <v>0</v>
      </c>
      <c r="BO544" s="19">
        <f ca="1"/>
        <v>0</v>
      </c>
      <c r="BP544" s="19">
        <f t="shared" ca="1" si="534"/>
        <v>0</v>
      </c>
      <c r="BS544" s="198" cm="1">
        <f t="array" ref="BS544">IFERROR(MATCH(TRUE,INDEX($B$14:$B$117&gt;=BR544,0),0),"")</f>
        <v>1</v>
      </c>
      <c r="BT544" s="194">
        <f t="shared" ca="1" si="535"/>
        <v>3.2000000000000006E-3</v>
      </c>
      <c r="BW544" s="194">
        <f t="shared" si="536"/>
        <v>0</v>
      </c>
      <c r="BX544" s="19">
        <f ca="1"/>
        <v>0</v>
      </c>
      <c r="BY544" s="19">
        <f t="shared" ca="1" si="537"/>
        <v>0</v>
      </c>
      <c r="CB544" s="198" cm="1">
        <f t="array" ref="CB544">IFERROR(MATCH(TRUE,INDEX($B$14:$B$117&gt;=CA544,0),0),"")</f>
        <v>1</v>
      </c>
      <c r="CC544" s="194">
        <f t="shared" ca="1" si="538"/>
        <v>3.2000000000000006E-3</v>
      </c>
      <c r="CF544" s="194">
        <f t="shared" si="539"/>
        <v>0</v>
      </c>
      <c r="CG544" s="19">
        <f ca="1"/>
        <v>0</v>
      </c>
      <c r="CH544" s="19">
        <f t="shared" ca="1" si="540"/>
        <v>0</v>
      </c>
      <c r="CK544" s="198" cm="1">
        <f t="array" ref="CK544">IFERROR(MATCH(TRUE,INDEX($B$14:$B$117&gt;=CJ544,0),0),"")</f>
        <v>1</v>
      </c>
      <c r="CL544" s="194">
        <f t="shared" ca="1" si="541"/>
        <v>3.2000000000000006E-3</v>
      </c>
      <c r="CO544" s="194">
        <f t="shared" si="542"/>
        <v>0</v>
      </c>
      <c r="CP544" s="19">
        <f ca="1"/>
        <v>0</v>
      </c>
      <c r="CQ544" s="19">
        <f t="shared" ca="1" si="543"/>
        <v>0</v>
      </c>
      <c r="CT544" s="198" cm="1">
        <f t="array" ref="CT544">IFERROR(MATCH(TRUE,INDEX($B$14:$B$117&gt;=CS544,0),0),"")</f>
        <v>1</v>
      </c>
      <c r="CU544" s="194">
        <f t="shared" ca="1" si="544"/>
        <v>3.2000000000000006E-3</v>
      </c>
      <c r="CX544" s="194">
        <f t="shared" si="545"/>
        <v>0</v>
      </c>
      <c r="CY544" s="19" t="e">
        <f ca="1"/>
        <v>#N/A</v>
      </c>
      <c r="CZ544" s="19" t="e">
        <f t="shared" ca="1" si="546"/>
        <v>#N/A</v>
      </c>
      <c r="DC544" s="198" cm="1">
        <f t="array" ref="DC544">IFERROR(MATCH(TRUE,INDEX($B$14:$B$117&gt;=DB544,0),0),"")</f>
        <v>1</v>
      </c>
      <c r="DD544" s="194">
        <f t="shared" ca="1" si="547"/>
        <v>3.2000000000000006E-3</v>
      </c>
      <c r="DG544" s="194">
        <f t="shared" si="548"/>
        <v>0</v>
      </c>
      <c r="DH544" s="19" t="e">
        <f ca="1"/>
        <v>#N/A</v>
      </c>
      <c r="DI544" s="19" t="e">
        <f t="shared" ca="1" si="549"/>
        <v>#N/A</v>
      </c>
      <c r="DL544" s="198" cm="1">
        <f t="array" ref="DL544">IFERROR(MATCH(TRUE,INDEX($B$14:$B$117&gt;=DK544,0),0),"")</f>
        <v>1</v>
      </c>
      <c r="DM544" s="194">
        <f t="shared" ca="1" si="550"/>
        <v>3.2000000000000006E-3</v>
      </c>
      <c r="DP544" s="194">
        <f t="shared" si="551"/>
        <v>0</v>
      </c>
      <c r="DQ544" s="19" t="e">
        <f ca="1"/>
        <v>#N/A</v>
      </c>
      <c r="DR544" s="19" t="e">
        <f t="shared" ca="1" si="552"/>
        <v>#N/A</v>
      </c>
      <c r="DU544" s="198" cm="1">
        <f t="array" ref="DU544">IFERROR(MATCH(TRUE,INDEX($B$14:$B$117&gt;=DT544,0),0),"")</f>
        <v>1</v>
      </c>
      <c r="DV544" s="194">
        <f t="shared" ca="1" si="553"/>
        <v>3.2000000000000006E-3</v>
      </c>
      <c r="DY544" s="194">
        <f t="shared" si="554"/>
        <v>0</v>
      </c>
      <c r="DZ544" s="19" t="e">
        <f ca="1"/>
        <v>#N/A</v>
      </c>
      <c r="EA544" s="19" t="e">
        <f t="shared" ca="1" si="555"/>
        <v>#N/A</v>
      </c>
      <c r="ED544" s="198" cm="1">
        <f t="array" ref="ED544">IFERROR(MATCH(TRUE,INDEX($B$14:$B$117&gt;=EC544,0),0),"")</f>
        <v>1</v>
      </c>
      <c r="EE544" s="194">
        <f t="shared" ca="1" si="556"/>
        <v>3.2000000000000006E-3</v>
      </c>
      <c r="EH544" s="194">
        <f t="shared" si="557"/>
        <v>0</v>
      </c>
      <c r="EI544" s="19" t="e">
        <f ca="1"/>
        <v>#N/A</v>
      </c>
      <c r="EJ544" s="19" t="e">
        <f t="shared" ca="1" si="558"/>
        <v>#N/A</v>
      </c>
      <c r="EM544" s="198" cm="1">
        <f t="array" ref="EM544">IFERROR(MATCH(TRUE,INDEX($B$14:$B$117&gt;=EL544,0),0),"")</f>
        <v>1</v>
      </c>
      <c r="EN544" s="194">
        <f t="shared" ca="1" si="559"/>
        <v>3.2000000000000006E-3</v>
      </c>
      <c r="EQ544" s="194">
        <f t="shared" si="560"/>
        <v>0</v>
      </c>
      <c r="ER544" s="19" t="e">
        <f ca="1"/>
        <v>#N/A</v>
      </c>
      <c r="ES544" s="19" t="e">
        <f t="shared" ca="1" si="561"/>
        <v>#N/A</v>
      </c>
      <c r="EV544" s="198" cm="1">
        <f t="array" ref="EV544">IFERROR(MATCH(TRUE,INDEX($B$14:$B$117&gt;=EU544,0),0),"")</f>
        <v>1</v>
      </c>
      <c r="EW544" s="194">
        <f t="shared" ca="1" si="562"/>
        <v>3.2000000000000006E-3</v>
      </c>
      <c r="EZ544" s="194">
        <f t="shared" si="563"/>
        <v>0</v>
      </c>
      <c r="FA544" s="19" t="e">
        <f ca="1"/>
        <v>#N/A</v>
      </c>
      <c r="FB544" s="19" t="e">
        <f t="shared" ca="1" si="564"/>
        <v>#N/A</v>
      </c>
      <c r="FE544" s="198" cm="1">
        <f t="array" ref="FE544">IFERROR(MATCH(TRUE,INDEX($B$14:$B$117&gt;=FD544,0),0),"")</f>
        <v>1</v>
      </c>
      <c r="FF544" s="194">
        <f t="shared" ca="1" si="565"/>
        <v>3.2000000000000006E-3</v>
      </c>
      <c r="FI544" s="194">
        <f t="shared" si="566"/>
        <v>0</v>
      </c>
      <c r="FJ544" s="19" t="e">
        <f ca="1"/>
        <v>#N/A</v>
      </c>
      <c r="FK544" s="19" t="e">
        <f t="shared" ca="1" si="567"/>
        <v>#N/A</v>
      </c>
      <c r="FN544" s="198" cm="1">
        <f t="array" ref="FN544">IFERROR(MATCH(TRUE,INDEX($B$14:$B$117&gt;=FM544,0),0),"")</f>
        <v>1</v>
      </c>
      <c r="FO544" s="194">
        <f t="shared" ca="1" si="568"/>
        <v>3.2000000000000006E-3</v>
      </c>
      <c r="FR544" s="194">
        <f t="shared" si="569"/>
        <v>0</v>
      </c>
      <c r="FS544" s="19" t="e">
        <f ca="1"/>
        <v>#N/A</v>
      </c>
      <c r="FT544" s="19" t="e">
        <f t="shared" ca="1" si="570"/>
        <v>#N/A</v>
      </c>
      <c r="FW544" s="198" cm="1">
        <f t="array" ref="FW544">IFERROR(MATCH(TRUE,INDEX($B$14:$B$117&gt;=FV544,0),0),"")</f>
        <v>1</v>
      </c>
      <c r="FX544" s="194">
        <f t="shared" ca="1" si="571"/>
        <v>3.2000000000000006E-3</v>
      </c>
      <c r="GA544" s="194">
        <f t="shared" si="572"/>
        <v>0</v>
      </c>
      <c r="GB544" s="19" t="e">
        <f ca="1"/>
        <v>#N/A</v>
      </c>
      <c r="GC544" s="19" t="e">
        <f t="shared" ca="1" si="573"/>
        <v>#N/A</v>
      </c>
    </row>
    <row r="545" spans="8:185" x14ac:dyDescent="0.2">
      <c r="H545" s="198" cm="1">
        <f t="array" ref="H545">IFERROR(MATCH(TRUE,INDEX($B$14:$B$117&gt;=G545,0),0),"")</f>
        <v>1</v>
      </c>
      <c r="I545" s="194">
        <f t="shared" ca="1" si="518"/>
        <v>3.2000000000000006E-3</v>
      </c>
      <c r="L545" s="194">
        <f t="shared" si="574"/>
        <v>0</v>
      </c>
      <c r="M545" s="19">
        <f ca="1"/>
        <v>0</v>
      </c>
      <c r="N545" s="19">
        <f t="shared" ca="1" si="575"/>
        <v>0</v>
      </c>
      <c r="Q545" s="198" cm="1">
        <f t="array" ref="Q545">IFERROR(MATCH(TRUE,INDEX($B$14:$B$117&gt;=P545,0),0),"")</f>
        <v>1</v>
      </c>
      <c r="R545" s="194">
        <f t="shared" ca="1" si="519"/>
        <v>3.2000000000000006E-3</v>
      </c>
      <c r="U545" s="194">
        <f t="shared" si="576"/>
        <v>0</v>
      </c>
      <c r="V545" s="19">
        <f ca="1"/>
        <v>0</v>
      </c>
      <c r="W545" s="19">
        <f t="shared" ca="1" si="577"/>
        <v>0</v>
      </c>
      <c r="Z545" s="198" cm="1">
        <f t="array" ref="Z545">IFERROR(MATCH(TRUE,INDEX($B$14:$B$117&gt;=Y545,0),0),"")</f>
        <v>1</v>
      </c>
      <c r="AA545" s="194">
        <f t="shared" ca="1" si="520"/>
        <v>3.2000000000000006E-3</v>
      </c>
      <c r="AD545" s="194">
        <f t="shared" si="521"/>
        <v>0</v>
      </c>
      <c r="AE545" s="19">
        <f ca="1"/>
        <v>0</v>
      </c>
      <c r="AF545" s="19">
        <f t="shared" ca="1" si="522"/>
        <v>0</v>
      </c>
      <c r="AI545" s="198" cm="1">
        <f t="array" ref="AI545">IFERROR(MATCH(TRUE,INDEX($B$14:$B$117&gt;=AH545,0),0),"")</f>
        <v>1</v>
      </c>
      <c r="AJ545" s="194">
        <f t="shared" ca="1" si="523"/>
        <v>3.2000000000000006E-3</v>
      </c>
      <c r="AM545" s="194">
        <f t="shared" si="524"/>
        <v>0</v>
      </c>
      <c r="AN545" s="19">
        <f ca="1"/>
        <v>0</v>
      </c>
      <c r="AO545" s="19">
        <f t="shared" ca="1" si="525"/>
        <v>0</v>
      </c>
      <c r="AR545" s="198" cm="1">
        <f t="array" ref="AR545">IFERROR(MATCH(TRUE,INDEX($B$14:$B$117&gt;=AQ545,0),0),"")</f>
        <v>1</v>
      </c>
      <c r="AS545" s="194">
        <f t="shared" ca="1" si="526"/>
        <v>3.2000000000000006E-3</v>
      </c>
      <c r="AV545" s="194">
        <f t="shared" si="527"/>
        <v>0</v>
      </c>
      <c r="AW545" s="19">
        <f ca="1"/>
        <v>0</v>
      </c>
      <c r="AX545" s="19">
        <f t="shared" ca="1" si="528"/>
        <v>0</v>
      </c>
      <c r="BA545" s="198" cm="1">
        <f t="array" ref="BA545">IFERROR(MATCH(TRUE,INDEX($B$14:$B$117&gt;=AZ545,0),0),"")</f>
        <v>1</v>
      </c>
      <c r="BB545" s="194">
        <f t="shared" ca="1" si="529"/>
        <v>3.2000000000000006E-3</v>
      </c>
      <c r="BE545" s="194">
        <f t="shared" si="530"/>
        <v>0</v>
      </c>
      <c r="BF545" s="19">
        <f ca="1"/>
        <v>0</v>
      </c>
      <c r="BG545" s="19">
        <f t="shared" ca="1" si="531"/>
        <v>0</v>
      </c>
      <c r="BJ545" s="198" cm="1">
        <f t="array" ref="BJ545">IFERROR(MATCH(TRUE,INDEX($B$14:$B$117&gt;=BI545,0),0),"")</f>
        <v>1</v>
      </c>
      <c r="BK545" s="194">
        <f t="shared" ca="1" si="532"/>
        <v>3.2000000000000006E-3</v>
      </c>
      <c r="BN545" s="194">
        <f t="shared" si="533"/>
        <v>0</v>
      </c>
      <c r="BO545" s="19">
        <f ca="1"/>
        <v>0</v>
      </c>
      <c r="BP545" s="19">
        <f t="shared" ca="1" si="534"/>
        <v>0</v>
      </c>
      <c r="BS545" s="198" cm="1">
        <f t="array" ref="BS545">IFERROR(MATCH(TRUE,INDEX($B$14:$B$117&gt;=BR545,0),0),"")</f>
        <v>1</v>
      </c>
      <c r="BT545" s="194">
        <f t="shared" ca="1" si="535"/>
        <v>3.2000000000000006E-3</v>
      </c>
      <c r="BW545" s="194">
        <f t="shared" si="536"/>
        <v>0</v>
      </c>
      <c r="BX545" s="19">
        <f ca="1"/>
        <v>0</v>
      </c>
      <c r="BY545" s="19">
        <f t="shared" ca="1" si="537"/>
        <v>0</v>
      </c>
      <c r="CB545" s="198" cm="1">
        <f t="array" ref="CB545">IFERROR(MATCH(TRUE,INDEX($B$14:$B$117&gt;=CA545,0),0),"")</f>
        <v>1</v>
      </c>
      <c r="CC545" s="194">
        <f t="shared" ca="1" si="538"/>
        <v>3.2000000000000006E-3</v>
      </c>
      <c r="CF545" s="194">
        <f t="shared" si="539"/>
        <v>0</v>
      </c>
      <c r="CG545" s="19">
        <f ca="1"/>
        <v>0</v>
      </c>
      <c r="CH545" s="19">
        <f t="shared" ca="1" si="540"/>
        <v>0</v>
      </c>
      <c r="CK545" s="198" cm="1">
        <f t="array" ref="CK545">IFERROR(MATCH(TRUE,INDEX($B$14:$B$117&gt;=CJ545,0),0),"")</f>
        <v>1</v>
      </c>
      <c r="CL545" s="194">
        <f t="shared" ca="1" si="541"/>
        <v>3.2000000000000006E-3</v>
      </c>
      <c r="CO545" s="194">
        <f t="shared" si="542"/>
        <v>0</v>
      </c>
      <c r="CP545" s="19">
        <f ca="1"/>
        <v>0</v>
      </c>
      <c r="CQ545" s="19">
        <f t="shared" ca="1" si="543"/>
        <v>0</v>
      </c>
      <c r="CT545" s="198" cm="1">
        <f t="array" ref="CT545">IFERROR(MATCH(TRUE,INDEX($B$14:$B$117&gt;=CS545,0),0),"")</f>
        <v>1</v>
      </c>
      <c r="CU545" s="194">
        <f t="shared" ca="1" si="544"/>
        <v>3.2000000000000006E-3</v>
      </c>
      <c r="CX545" s="194">
        <f t="shared" si="545"/>
        <v>0</v>
      </c>
      <c r="CY545" s="19" t="e">
        <f ca="1"/>
        <v>#N/A</v>
      </c>
      <c r="CZ545" s="19" t="e">
        <f t="shared" ca="1" si="546"/>
        <v>#N/A</v>
      </c>
      <c r="DC545" s="198" cm="1">
        <f t="array" ref="DC545">IFERROR(MATCH(TRUE,INDEX($B$14:$B$117&gt;=DB545,0),0),"")</f>
        <v>1</v>
      </c>
      <c r="DD545" s="194">
        <f t="shared" ca="1" si="547"/>
        <v>3.2000000000000006E-3</v>
      </c>
      <c r="DG545" s="194">
        <f t="shared" si="548"/>
        <v>0</v>
      </c>
      <c r="DH545" s="19" t="e">
        <f ca="1"/>
        <v>#N/A</v>
      </c>
      <c r="DI545" s="19" t="e">
        <f t="shared" ca="1" si="549"/>
        <v>#N/A</v>
      </c>
      <c r="DL545" s="198" cm="1">
        <f t="array" ref="DL545">IFERROR(MATCH(TRUE,INDEX($B$14:$B$117&gt;=DK545,0),0),"")</f>
        <v>1</v>
      </c>
      <c r="DM545" s="194">
        <f t="shared" ca="1" si="550"/>
        <v>3.2000000000000006E-3</v>
      </c>
      <c r="DP545" s="194">
        <f t="shared" si="551"/>
        <v>0</v>
      </c>
      <c r="DQ545" s="19" t="e">
        <f ca="1"/>
        <v>#N/A</v>
      </c>
      <c r="DR545" s="19" t="e">
        <f t="shared" ca="1" si="552"/>
        <v>#N/A</v>
      </c>
      <c r="DU545" s="198" cm="1">
        <f t="array" ref="DU545">IFERROR(MATCH(TRUE,INDEX($B$14:$B$117&gt;=DT545,0),0),"")</f>
        <v>1</v>
      </c>
      <c r="DV545" s="194">
        <f t="shared" ca="1" si="553"/>
        <v>3.2000000000000006E-3</v>
      </c>
      <c r="DY545" s="194">
        <f t="shared" si="554"/>
        <v>0</v>
      </c>
      <c r="DZ545" s="19" t="e">
        <f ca="1"/>
        <v>#N/A</v>
      </c>
      <c r="EA545" s="19" t="e">
        <f t="shared" ca="1" si="555"/>
        <v>#N/A</v>
      </c>
      <c r="ED545" s="198" cm="1">
        <f t="array" ref="ED545">IFERROR(MATCH(TRUE,INDEX($B$14:$B$117&gt;=EC545,0),0),"")</f>
        <v>1</v>
      </c>
      <c r="EE545" s="194">
        <f t="shared" ca="1" si="556"/>
        <v>3.2000000000000006E-3</v>
      </c>
      <c r="EH545" s="194">
        <f t="shared" si="557"/>
        <v>0</v>
      </c>
      <c r="EI545" s="19" t="e">
        <f ca="1"/>
        <v>#N/A</v>
      </c>
      <c r="EJ545" s="19" t="e">
        <f t="shared" ca="1" si="558"/>
        <v>#N/A</v>
      </c>
      <c r="EM545" s="198" cm="1">
        <f t="array" ref="EM545">IFERROR(MATCH(TRUE,INDEX($B$14:$B$117&gt;=EL545,0),0),"")</f>
        <v>1</v>
      </c>
      <c r="EN545" s="194">
        <f t="shared" ca="1" si="559"/>
        <v>3.2000000000000006E-3</v>
      </c>
      <c r="EQ545" s="194">
        <f t="shared" si="560"/>
        <v>0</v>
      </c>
      <c r="ER545" s="19" t="e">
        <f ca="1"/>
        <v>#N/A</v>
      </c>
      <c r="ES545" s="19" t="e">
        <f t="shared" ca="1" si="561"/>
        <v>#N/A</v>
      </c>
      <c r="EV545" s="198" cm="1">
        <f t="array" ref="EV545">IFERROR(MATCH(TRUE,INDEX($B$14:$B$117&gt;=EU545,0),0),"")</f>
        <v>1</v>
      </c>
      <c r="EW545" s="194">
        <f t="shared" ca="1" si="562"/>
        <v>3.2000000000000006E-3</v>
      </c>
      <c r="EZ545" s="194">
        <f t="shared" si="563"/>
        <v>0</v>
      </c>
      <c r="FA545" s="19" t="e">
        <f ca="1"/>
        <v>#N/A</v>
      </c>
      <c r="FB545" s="19" t="e">
        <f t="shared" ca="1" si="564"/>
        <v>#N/A</v>
      </c>
      <c r="FE545" s="198" cm="1">
        <f t="array" ref="FE545">IFERROR(MATCH(TRUE,INDEX($B$14:$B$117&gt;=FD545,0),0),"")</f>
        <v>1</v>
      </c>
      <c r="FF545" s="194">
        <f t="shared" ca="1" si="565"/>
        <v>3.2000000000000006E-3</v>
      </c>
      <c r="FI545" s="194">
        <f t="shared" si="566"/>
        <v>0</v>
      </c>
      <c r="FJ545" s="19" t="e">
        <f ca="1"/>
        <v>#N/A</v>
      </c>
      <c r="FK545" s="19" t="e">
        <f t="shared" ca="1" si="567"/>
        <v>#N/A</v>
      </c>
      <c r="FN545" s="198" cm="1">
        <f t="array" ref="FN545">IFERROR(MATCH(TRUE,INDEX($B$14:$B$117&gt;=FM545,0),0),"")</f>
        <v>1</v>
      </c>
      <c r="FO545" s="194">
        <f t="shared" ca="1" si="568"/>
        <v>3.2000000000000006E-3</v>
      </c>
      <c r="FR545" s="194">
        <f t="shared" si="569"/>
        <v>0</v>
      </c>
      <c r="FS545" s="19" t="e">
        <f ca="1"/>
        <v>#N/A</v>
      </c>
      <c r="FT545" s="19" t="e">
        <f t="shared" ca="1" si="570"/>
        <v>#N/A</v>
      </c>
      <c r="FW545" s="198" cm="1">
        <f t="array" ref="FW545">IFERROR(MATCH(TRUE,INDEX($B$14:$B$117&gt;=FV545,0),0),"")</f>
        <v>1</v>
      </c>
      <c r="FX545" s="194">
        <f t="shared" ca="1" si="571"/>
        <v>3.2000000000000006E-3</v>
      </c>
      <c r="GA545" s="194">
        <f t="shared" si="572"/>
        <v>0</v>
      </c>
      <c r="GB545" s="19" t="e">
        <f ca="1"/>
        <v>#N/A</v>
      </c>
      <c r="GC545" s="19" t="e">
        <f t="shared" ca="1" si="573"/>
        <v>#N/A</v>
      </c>
    </row>
    <row r="546" spans="8:185" x14ac:dyDescent="0.2">
      <c r="H546" s="198" cm="1">
        <f t="array" ref="H546">IFERROR(MATCH(TRUE,INDEX($B$14:$B$117&gt;=G546,0),0),"")</f>
        <v>1</v>
      </c>
      <c r="I546" s="194">
        <f t="shared" ca="1" si="518"/>
        <v>3.2000000000000006E-3</v>
      </c>
      <c r="L546" s="194">
        <f t="shared" si="574"/>
        <v>0</v>
      </c>
      <c r="M546" s="19">
        <f ca="1"/>
        <v>0</v>
      </c>
      <c r="N546" s="19">
        <f t="shared" ca="1" si="575"/>
        <v>0</v>
      </c>
      <c r="Q546" s="198" cm="1">
        <f t="array" ref="Q546">IFERROR(MATCH(TRUE,INDEX($B$14:$B$117&gt;=P546,0),0),"")</f>
        <v>1</v>
      </c>
      <c r="R546" s="194">
        <f t="shared" ca="1" si="519"/>
        <v>3.2000000000000006E-3</v>
      </c>
      <c r="U546" s="194">
        <f t="shared" si="576"/>
        <v>0</v>
      </c>
      <c r="V546" s="19">
        <f ca="1"/>
        <v>0</v>
      </c>
      <c r="W546" s="19">
        <f t="shared" ca="1" si="577"/>
        <v>0</v>
      </c>
      <c r="Z546" s="198" cm="1">
        <f t="array" ref="Z546">IFERROR(MATCH(TRUE,INDEX($B$14:$B$117&gt;=Y546,0),0),"")</f>
        <v>1</v>
      </c>
      <c r="AA546" s="194">
        <f t="shared" ca="1" si="520"/>
        <v>3.2000000000000006E-3</v>
      </c>
      <c r="AD546" s="194">
        <f t="shared" si="521"/>
        <v>0</v>
      </c>
      <c r="AE546" s="19">
        <f ca="1"/>
        <v>0</v>
      </c>
      <c r="AF546" s="19">
        <f t="shared" ca="1" si="522"/>
        <v>0</v>
      </c>
      <c r="AI546" s="198" cm="1">
        <f t="array" ref="AI546">IFERROR(MATCH(TRUE,INDEX($B$14:$B$117&gt;=AH546,0),0),"")</f>
        <v>1</v>
      </c>
      <c r="AJ546" s="194">
        <f t="shared" ca="1" si="523"/>
        <v>3.2000000000000006E-3</v>
      </c>
      <c r="AM546" s="194">
        <f t="shared" si="524"/>
        <v>0</v>
      </c>
      <c r="AN546" s="19">
        <f ca="1"/>
        <v>0</v>
      </c>
      <c r="AO546" s="19">
        <f t="shared" ca="1" si="525"/>
        <v>0</v>
      </c>
      <c r="AR546" s="198" cm="1">
        <f t="array" ref="AR546">IFERROR(MATCH(TRUE,INDEX($B$14:$B$117&gt;=AQ546,0),0),"")</f>
        <v>1</v>
      </c>
      <c r="AS546" s="194">
        <f t="shared" ca="1" si="526"/>
        <v>3.2000000000000006E-3</v>
      </c>
      <c r="AV546" s="194">
        <f t="shared" si="527"/>
        <v>0</v>
      </c>
      <c r="AW546" s="19">
        <f ca="1"/>
        <v>0</v>
      </c>
      <c r="AX546" s="19">
        <f t="shared" ca="1" si="528"/>
        <v>0</v>
      </c>
      <c r="BA546" s="198" cm="1">
        <f t="array" ref="BA546">IFERROR(MATCH(TRUE,INDEX($B$14:$B$117&gt;=AZ546,0),0),"")</f>
        <v>1</v>
      </c>
      <c r="BB546" s="194">
        <f t="shared" ca="1" si="529"/>
        <v>3.2000000000000006E-3</v>
      </c>
      <c r="BE546" s="194">
        <f t="shared" si="530"/>
        <v>0</v>
      </c>
      <c r="BF546" s="19">
        <f ca="1"/>
        <v>0</v>
      </c>
      <c r="BG546" s="19">
        <f t="shared" ca="1" si="531"/>
        <v>0</v>
      </c>
      <c r="BJ546" s="198" cm="1">
        <f t="array" ref="BJ546">IFERROR(MATCH(TRUE,INDEX($B$14:$B$117&gt;=BI546,0),0),"")</f>
        <v>1</v>
      </c>
      <c r="BK546" s="194">
        <f t="shared" ca="1" si="532"/>
        <v>3.2000000000000006E-3</v>
      </c>
      <c r="BN546" s="194">
        <f t="shared" si="533"/>
        <v>0</v>
      </c>
      <c r="BO546" s="19">
        <f ca="1"/>
        <v>0</v>
      </c>
      <c r="BP546" s="19">
        <f t="shared" ca="1" si="534"/>
        <v>0</v>
      </c>
      <c r="BS546" s="198" cm="1">
        <f t="array" ref="BS546">IFERROR(MATCH(TRUE,INDEX($B$14:$B$117&gt;=BR546,0),0),"")</f>
        <v>1</v>
      </c>
      <c r="BT546" s="194">
        <f t="shared" ca="1" si="535"/>
        <v>3.2000000000000006E-3</v>
      </c>
      <c r="BW546" s="194">
        <f t="shared" si="536"/>
        <v>0</v>
      </c>
      <c r="BX546" s="19">
        <f ca="1"/>
        <v>0</v>
      </c>
      <c r="BY546" s="19">
        <f t="shared" ca="1" si="537"/>
        <v>0</v>
      </c>
      <c r="CB546" s="198" cm="1">
        <f t="array" ref="CB546">IFERROR(MATCH(TRUE,INDEX($B$14:$B$117&gt;=CA546,0),0),"")</f>
        <v>1</v>
      </c>
      <c r="CC546" s="194">
        <f t="shared" ca="1" si="538"/>
        <v>3.2000000000000006E-3</v>
      </c>
      <c r="CF546" s="194">
        <f t="shared" si="539"/>
        <v>0</v>
      </c>
      <c r="CG546" s="19">
        <f ca="1"/>
        <v>0</v>
      </c>
      <c r="CH546" s="19">
        <f t="shared" ca="1" si="540"/>
        <v>0</v>
      </c>
      <c r="CK546" s="198" cm="1">
        <f t="array" ref="CK546">IFERROR(MATCH(TRUE,INDEX($B$14:$B$117&gt;=CJ546,0),0),"")</f>
        <v>1</v>
      </c>
      <c r="CL546" s="194">
        <f t="shared" ca="1" si="541"/>
        <v>3.2000000000000006E-3</v>
      </c>
      <c r="CO546" s="194">
        <f t="shared" si="542"/>
        <v>0</v>
      </c>
      <c r="CP546" s="19">
        <f ca="1"/>
        <v>0</v>
      </c>
      <c r="CQ546" s="19">
        <f t="shared" ca="1" si="543"/>
        <v>0</v>
      </c>
      <c r="CT546" s="198" cm="1">
        <f t="array" ref="CT546">IFERROR(MATCH(TRUE,INDEX($B$14:$B$117&gt;=CS546,0),0),"")</f>
        <v>1</v>
      </c>
      <c r="CU546" s="194">
        <f t="shared" ca="1" si="544"/>
        <v>3.2000000000000006E-3</v>
      </c>
      <c r="CX546" s="194">
        <f t="shared" si="545"/>
        <v>0</v>
      </c>
      <c r="CY546" s="19" t="e">
        <f ca="1"/>
        <v>#N/A</v>
      </c>
      <c r="CZ546" s="19" t="e">
        <f t="shared" ca="1" si="546"/>
        <v>#N/A</v>
      </c>
      <c r="DC546" s="198" cm="1">
        <f t="array" ref="DC546">IFERROR(MATCH(TRUE,INDEX($B$14:$B$117&gt;=DB546,0),0),"")</f>
        <v>1</v>
      </c>
      <c r="DD546" s="194">
        <f t="shared" ca="1" si="547"/>
        <v>3.2000000000000006E-3</v>
      </c>
      <c r="DG546" s="194">
        <f t="shared" si="548"/>
        <v>0</v>
      </c>
      <c r="DH546" s="19" t="e">
        <f ca="1"/>
        <v>#N/A</v>
      </c>
      <c r="DI546" s="19" t="e">
        <f t="shared" ca="1" si="549"/>
        <v>#N/A</v>
      </c>
      <c r="DL546" s="198" cm="1">
        <f t="array" ref="DL546">IFERROR(MATCH(TRUE,INDEX($B$14:$B$117&gt;=DK546,0),0),"")</f>
        <v>1</v>
      </c>
      <c r="DM546" s="194">
        <f t="shared" ca="1" si="550"/>
        <v>3.2000000000000006E-3</v>
      </c>
      <c r="DP546" s="194">
        <f t="shared" si="551"/>
        <v>0</v>
      </c>
      <c r="DQ546" s="19" t="e">
        <f ca="1"/>
        <v>#N/A</v>
      </c>
      <c r="DR546" s="19" t="e">
        <f t="shared" ca="1" si="552"/>
        <v>#N/A</v>
      </c>
      <c r="DU546" s="198" cm="1">
        <f t="array" ref="DU546">IFERROR(MATCH(TRUE,INDEX($B$14:$B$117&gt;=DT546,0),0),"")</f>
        <v>1</v>
      </c>
      <c r="DV546" s="194">
        <f t="shared" ca="1" si="553"/>
        <v>3.2000000000000006E-3</v>
      </c>
      <c r="DY546" s="194">
        <f t="shared" si="554"/>
        <v>0</v>
      </c>
      <c r="DZ546" s="19" t="e">
        <f ca="1"/>
        <v>#N/A</v>
      </c>
      <c r="EA546" s="19" t="e">
        <f t="shared" ca="1" si="555"/>
        <v>#N/A</v>
      </c>
      <c r="ED546" s="198" cm="1">
        <f t="array" ref="ED546">IFERROR(MATCH(TRUE,INDEX($B$14:$B$117&gt;=EC546,0),0),"")</f>
        <v>1</v>
      </c>
      <c r="EE546" s="194">
        <f t="shared" ca="1" si="556"/>
        <v>3.2000000000000006E-3</v>
      </c>
      <c r="EH546" s="194">
        <f t="shared" si="557"/>
        <v>0</v>
      </c>
      <c r="EI546" s="19" t="e">
        <f ca="1"/>
        <v>#N/A</v>
      </c>
      <c r="EJ546" s="19" t="e">
        <f t="shared" ca="1" si="558"/>
        <v>#N/A</v>
      </c>
      <c r="EM546" s="198" cm="1">
        <f t="array" ref="EM546">IFERROR(MATCH(TRUE,INDEX($B$14:$B$117&gt;=EL546,0),0),"")</f>
        <v>1</v>
      </c>
      <c r="EN546" s="194">
        <f t="shared" ca="1" si="559"/>
        <v>3.2000000000000006E-3</v>
      </c>
      <c r="EQ546" s="194">
        <f t="shared" si="560"/>
        <v>0</v>
      </c>
      <c r="ER546" s="19" t="e">
        <f ca="1"/>
        <v>#N/A</v>
      </c>
      <c r="ES546" s="19" t="e">
        <f t="shared" ca="1" si="561"/>
        <v>#N/A</v>
      </c>
      <c r="EV546" s="198" cm="1">
        <f t="array" ref="EV546">IFERROR(MATCH(TRUE,INDEX($B$14:$B$117&gt;=EU546,0),0),"")</f>
        <v>1</v>
      </c>
      <c r="EW546" s="194">
        <f t="shared" ca="1" si="562"/>
        <v>3.2000000000000006E-3</v>
      </c>
      <c r="EZ546" s="194">
        <f t="shared" si="563"/>
        <v>0</v>
      </c>
      <c r="FA546" s="19" t="e">
        <f ca="1"/>
        <v>#N/A</v>
      </c>
      <c r="FB546" s="19" t="e">
        <f t="shared" ca="1" si="564"/>
        <v>#N/A</v>
      </c>
      <c r="FE546" s="198" cm="1">
        <f t="array" ref="FE546">IFERROR(MATCH(TRUE,INDEX($B$14:$B$117&gt;=FD546,0),0),"")</f>
        <v>1</v>
      </c>
      <c r="FF546" s="194">
        <f t="shared" ca="1" si="565"/>
        <v>3.2000000000000006E-3</v>
      </c>
      <c r="FI546" s="194">
        <f t="shared" si="566"/>
        <v>0</v>
      </c>
      <c r="FJ546" s="19" t="e">
        <f ca="1"/>
        <v>#N/A</v>
      </c>
      <c r="FK546" s="19" t="e">
        <f t="shared" ca="1" si="567"/>
        <v>#N/A</v>
      </c>
      <c r="FN546" s="198" cm="1">
        <f t="array" ref="FN546">IFERROR(MATCH(TRUE,INDEX($B$14:$B$117&gt;=FM546,0),0),"")</f>
        <v>1</v>
      </c>
      <c r="FO546" s="194">
        <f t="shared" ca="1" si="568"/>
        <v>3.2000000000000006E-3</v>
      </c>
      <c r="FR546" s="194">
        <f t="shared" si="569"/>
        <v>0</v>
      </c>
      <c r="FS546" s="19" t="e">
        <f ca="1"/>
        <v>#N/A</v>
      </c>
      <c r="FT546" s="19" t="e">
        <f t="shared" ca="1" si="570"/>
        <v>#N/A</v>
      </c>
      <c r="FW546" s="198" cm="1">
        <f t="array" ref="FW546">IFERROR(MATCH(TRUE,INDEX($B$14:$B$117&gt;=FV546,0),0),"")</f>
        <v>1</v>
      </c>
      <c r="FX546" s="194">
        <f t="shared" ca="1" si="571"/>
        <v>3.2000000000000006E-3</v>
      </c>
      <c r="GA546" s="194">
        <f t="shared" si="572"/>
        <v>0</v>
      </c>
      <c r="GB546" s="19" t="e">
        <f ca="1"/>
        <v>#N/A</v>
      </c>
      <c r="GC546" s="19" t="e">
        <f t="shared" ca="1" si="573"/>
        <v>#N/A</v>
      </c>
    </row>
    <row r="547" spans="8:185" x14ac:dyDescent="0.2">
      <c r="H547" s="198" cm="1">
        <f t="array" ref="H547">IFERROR(MATCH(TRUE,INDEX($B$14:$B$117&gt;=G547,0),0),"")</f>
        <v>1</v>
      </c>
      <c r="I547" s="194">
        <f t="shared" ca="1" si="518"/>
        <v>3.2000000000000006E-3</v>
      </c>
      <c r="L547" s="194">
        <f t="shared" si="574"/>
        <v>0</v>
      </c>
      <c r="M547" s="19">
        <f ca="1"/>
        <v>0</v>
      </c>
      <c r="N547" s="19">
        <f t="shared" ca="1" si="575"/>
        <v>0</v>
      </c>
      <c r="Q547" s="198" cm="1">
        <f t="array" ref="Q547">IFERROR(MATCH(TRUE,INDEX($B$14:$B$117&gt;=P547,0),0),"")</f>
        <v>1</v>
      </c>
      <c r="R547" s="194">
        <f t="shared" ca="1" si="519"/>
        <v>3.2000000000000006E-3</v>
      </c>
      <c r="U547" s="194">
        <f t="shared" si="576"/>
        <v>0</v>
      </c>
      <c r="V547" s="19">
        <f ca="1"/>
        <v>0</v>
      </c>
      <c r="W547" s="19">
        <f t="shared" ca="1" si="577"/>
        <v>0</v>
      </c>
      <c r="Z547" s="198" cm="1">
        <f t="array" ref="Z547">IFERROR(MATCH(TRUE,INDEX($B$14:$B$117&gt;=Y547,0),0),"")</f>
        <v>1</v>
      </c>
      <c r="AA547" s="194">
        <f t="shared" ca="1" si="520"/>
        <v>3.2000000000000006E-3</v>
      </c>
      <c r="AD547" s="194">
        <f t="shared" si="521"/>
        <v>0</v>
      </c>
      <c r="AE547" s="19">
        <f ca="1"/>
        <v>0</v>
      </c>
      <c r="AF547" s="19">
        <f t="shared" ca="1" si="522"/>
        <v>0</v>
      </c>
      <c r="AI547" s="198" cm="1">
        <f t="array" ref="AI547">IFERROR(MATCH(TRUE,INDEX($B$14:$B$117&gt;=AH547,0),0),"")</f>
        <v>1</v>
      </c>
      <c r="AJ547" s="194">
        <f t="shared" ca="1" si="523"/>
        <v>3.2000000000000006E-3</v>
      </c>
      <c r="AM547" s="194">
        <f t="shared" si="524"/>
        <v>0</v>
      </c>
      <c r="AN547" s="19">
        <f ca="1"/>
        <v>0</v>
      </c>
      <c r="AO547" s="19">
        <f t="shared" ca="1" si="525"/>
        <v>0</v>
      </c>
      <c r="AR547" s="198" cm="1">
        <f t="array" ref="AR547">IFERROR(MATCH(TRUE,INDEX($B$14:$B$117&gt;=AQ547,0),0),"")</f>
        <v>1</v>
      </c>
      <c r="AS547" s="194">
        <f t="shared" ca="1" si="526"/>
        <v>3.2000000000000006E-3</v>
      </c>
      <c r="AV547" s="194">
        <f t="shared" si="527"/>
        <v>0</v>
      </c>
      <c r="AW547" s="19">
        <f ca="1"/>
        <v>0</v>
      </c>
      <c r="AX547" s="19">
        <f t="shared" ca="1" si="528"/>
        <v>0</v>
      </c>
      <c r="BA547" s="198" cm="1">
        <f t="array" ref="BA547">IFERROR(MATCH(TRUE,INDEX($B$14:$B$117&gt;=AZ547,0),0),"")</f>
        <v>1</v>
      </c>
      <c r="BB547" s="194">
        <f t="shared" ca="1" si="529"/>
        <v>3.2000000000000006E-3</v>
      </c>
      <c r="BE547" s="194">
        <f t="shared" si="530"/>
        <v>0</v>
      </c>
      <c r="BF547" s="19">
        <f ca="1"/>
        <v>0</v>
      </c>
      <c r="BG547" s="19">
        <f t="shared" ca="1" si="531"/>
        <v>0</v>
      </c>
      <c r="BJ547" s="198" cm="1">
        <f t="array" ref="BJ547">IFERROR(MATCH(TRUE,INDEX($B$14:$B$117&gt;=BI547,0),0),"")</f>
        <v>1</v>
      </c>
      <c r="BK547" s="194">
        <f t="shared" ca="1" si="532"/>
        <v>3.2000000000000006E-3</v>
      </c>
      <c r="BN547" s="194">
        <f t="shared" si="533"/>
        <v>0</v>
      </c>
      <c r="BO547" s="19">
        <f ca="1"/>
        <v>0</v>
      </c>
      <c r="BP547" s="19">
        <f t="shared" ca="1" si="534"/>
        <v>0</v>
      </c>
      <c r="BS547" s="198" cm="1">
        <f t="array" ref="BS547">IFERROR(MATCH(TRUE,INDEX($B$14:$B$117&gt;=BR547,0),0),"")</f>
        <v>1</v>
      </c>
      <c r="BT547" s="194">
        <f t="shared" ca="1" si="535"/>
        <v>3.2000000000000006E-3</v>
      </c>
      <c r="BW547" s="194">
        <f t="shared" si="536"/>
        <v>0</v>
      </c>
      <c r="BX547" s="19">
        <f ca="1"/>
        <v>0</v>
      </c>
      <c r="BY547" s="19">
        <f t="shared" ca="1" si="537"/>
        <v>0</v>
      </c>
      <c r="CB547" s="198" cm="1">
        <f t="array" ref="CB547">IFERROR(MATCH(TRUE,INDEX($B$14:$B$117&gt;=CA547,0),0),"")</f>
        <v>1</v>
      </c>
      <c r="CC547" s="194">
        <f t="shared" ca="1" si="538"/>
        <v>3.2000000000000006E-3</v>
      </c>
      <c r="CF547" s="194">
        <f t="shared" si="539"/>
        <v>0</v>
      </c>
      <c r="CG547" s="19">
        <f ca="1"/>
        <v>0</v>
      </c>
      <c r="CH547" s="19">
        <f t="shared" ca="1" si="540"/>
        <v>0</v>
      </c>
      <c r="CK547" s="198" cm="1">
        <f t="array" ref="CK547">IFERROR(MATCH(TRUE,INDEX($B$14:$B$117&gt;=CJ547,0),0),"")</f>
        <v>1</v>
      </c>
      <c r="CL547" s="194">
        <f t="shared" ca="1" si="541"/>
        <v>3.2000000000000006E-3</v>
      </c>
      <c r="CO547" s="194">
        <f t="shared" si="542"/>
        <v>0</v>
      </c>
      <c r="CP547" s="19">
        <f ca="1"/>
        <v>0</v>
      </c>
      <c r="CQ547" s="19">
        <f t="shared" ca="1" si="543"/>
        <v>0</v>
      </c>
      <c r="CT547" s="198" cm="1">
        <f t="array" ref="CT547">IFERROR(MATCH(TRUE,INDEX($B$14:$B$117&gt;=CS547,0),0),"")</f>
        <v>1</v>
      </c>
      <c r="CU547" s="194">
        <f t="shared" ca="1" si="544"/>
        <v>3.2000000000000006E-3</v>
      </c>
      <c r="CX547" s="194">
        <f t="shared" si="545"/>
        <v>0</v>
      </c>
      <c r="CY547" s="19" t="e">
        <f ca="1"/>
        <v>#N/A</v>
      </c>
      <c r="CZ547" s="19" t="e">
        <f t="shared" ca="1" si="546"/>
        <v>#N/A</v>
      </c>
      <c r="DC547" s="198" cm="1">
        <f t="array" ref="DC547">IFERROR(MATCH(TRUE,INDEX($B$14:$B$117&gt;=DB547,0),0),"")</f>
        <v>1</v>
      </c>
      <c r="DD547" s="194">
        <f t="shared" ca="1" si="547"/>
        <v>3.2000000000000006E-3</v>
      </c>
      <c r="DG547" s="194">
        <f t="shared" si="548"/>
        <v>0</v>
      </c>
      <c r="DH547" s="19" t="e">
        <f ca="1"/>
        <v>#N/A</v>
      </c>
      <c r="DI547" s="19" t="e">
        <f t="shared" ca="1" si="549"/>
        <v>#N/A</v>
      </c>
      <c r="DL547" s="198" cm="1">
        <f t="array" ref="DL547">IFERROR(MATCH(TRUE,INDEX($B$14:$B$117&gt;=DK547,0),0),"")</f>
        <v>1</v>
      </c>
      <c r="DM547" s="194">
        <f t="shared" ca="1" si="550"/>
        <v>3.2000000000000006E-3</v>
      </c>
      <c r="DP547" s="194">
        <f t="shared" si="551"/>
        <v>0</v>
      </c>
      <c r="DQ547" s="19" t="e">
        <f ca="1"/>
        <v>#N/A</v>
      </c>
      <c r="DR547" s="19" t="e">
        <f t="shared" ca="1" si="552"/>
        <v>#N/A</v>
      </c>
      <c r="DU547" s="198" cm="1">
        <f t="array" ref="DU547">IFERROR(MATCH(TRUE,INDEX($B$14:$B$117&gt;=DT547,0),0),"")</f>
        <v>1</v>
      </c>
      <c r="DV547" s="194">
        <f t="shared" ca="1" si="553"/>
        <v>3.2000000000000006E-3</v>
      </c>
      <c r="DY547" s="194">
        <f t="shared" si="554"/>
        <v>0</v>
      </c>
      <c r="DZ547" s="19" t="e">
        <f ca="1"/>
        <v>#N/A</v>
      </c>
      <c r="EA547" s="19" t="e">
        <f t="shared" ca="1" si="555"/>
        <v>#N/A</v>
      </c>
      <c r="ED547" s="198" cm="1">
        <f t="array" ref="ED547">IFERROR(MATCH(TRUE,INDEX($B$14:$B$117&gt;=EC547,0),0),"")</f>
        <v>1</v>
      </c>
      <c r="EE547" s="194">
        <f t="shared" ca="1" si="556"/>
        <v>3.2000000000000006E-3</v>
      </c>
      <c r="EH547" s="194">
        <f t="shared" si="557"/>
        <v>0</v>
      </c>
      <c r="EI547" s="19" t="e">
        <f ca="1"/>
        <v>#N/A</v>
      </c>
      <c r="EJ547" s="19" t="e">
        <f t="shared" ca="1" si="558"/>
        <v>#N/A</v>
      </c>
      <c r="EM547" s="198" cm="1">
        <f t="array" ref="EM547">IFERROR(MATCH(TRUE,INDEX($B$14:$B$117&gt;=EL547,0),0),"")</f>
        <v>1</v>
      </c>
      <c r="EN547" s="194">
        <f t="shared" ca="1" si="559"/>
        <v>3.2000000000000006E-3</v>
      </c>
      <c r="EQ547" s="194">
        <f t="shared" si="560"/>
        <v>0</v>
      </c>
      <c r="ER547" s="19" t="e">
        <f ca="1"/>
        <v>#N/A</v>
      </c>
      <c r="ES547" s="19" t="e">
        <f t="shared" ca="1" si="561"/>
        <v>#N/A</v>
      </c>
      <c r="EV547" s="198" cm="1">
        <f t="array" ref="EV547">IFERROR(MATCH(TRUE,INDEX($B$14:$B$117&gt;=EU547,0),0),"")</f>
        <v>1</v>
      </c>
      <c r="EW547" s="194">
        <f t="shared" ca="1" si="562"/>
        <v>3.2000000000000006E-3</v>
      </c>
      <c r="EZ547" s="194">
        <f t="shared" si="563"/>
        <v>0</v>
      </c>
      <c r="FA547" s="19" t="e">
        <f ca="1"/>
        <v>#N/A</v>
      </c>
      <c r="FB547" s="19" t="e">
        <f t="shared" ca="1" si="564"/>
        <v>#N/A</v>
      </c>
      <c r="FE547" s="198" cm="1">
        <f t="array" ref="FE547">IFERROR(MATCH(TRUE,INDEX($B$14:$B$117&gt;=FD547,0),0),"")</f>
        <v>1</v>
      </c>
      <c r="FF547" s="194">
        <f t="shared" ca="1" si="565"/>
        <v>3.2000000000000006E-3</v>
      </c>
      <c r="FI547" s="194">
        <f t="shared" si="566"/>
        <v>0</v>
      </c>
      <c r="FJ547" s="19" t="e">
        <f ca="1"/>
        <v>#N/A</v>
      </c>
      <c r="FK547" s="19" t="e">
        <f t="shared" ca="1" si="567"/>
        <v>#N/A</v>
      </c>
      <c r="FN547" s="198" cm="1">
        <f t="array" ref="FN547">IFERROR(MATCH(TRUE,INDEX($B$14:$B$117&gt;=FM547,0),0),"")</f>
        <v>1</v>
      </c>
      <c r="FO547" s="194">
        <f t="shared" ca="1" si="568"/>
        <v>3.2000000000000006E-3</v>
      </c>
      <c r="FR547" s="194">
        <f t="shared" si="569"/>
        <v>0</v>
      </c>
      <c r="FS547" s="19" t="e">
        <f ca="1"/>
        <v>#N/A</v>
      </c>
      <c r="FT547" s="19" t="e">
        <f t="shared" ca="1" si="570"/>
        <v>#N/A</v>
      </c>
      <c r="FW547" s="198" cm="1">
        <f t="array" ref="FW547">IFERROR(MATCH(TRUE,INDEX($B$14:$B$117&gt;=FV547,0),0),"")</f>
        <v>1</v>
      </c>
      <c r="FX547" s="194">
        <f t="shared" ca="1" si="571"/>
        <v>3.2000000000000006E-3</v>
      </c>
      <c r="GA547" s="194">
        <f t="shared" si="572"/>
        <v>0</v>
      </c>
      <c r="GB547" s="19" t="e">
        <f ca="1"/>
        <v>#N/A</v>
      </c>
      <c r="GC547" s="19" t="e">
        <f t="shared" ca="1" si="573"/>
        <v>#N/A</v>
      </c>
    </row>
    <row r="548" spans="8:185" x14ac:dyDescent="0.2">
      <c r="H548" s="198" cm="1">
        <f t="array" ref="H548">IFERROR(MATCH(TRUE,INDEX($B$14:$B$117&gt;=G548,0),0),"")</f>
        <v>1</v>
      </c>
      <c r="I548" s="194">
        <f t="shared" ca="1" si="518"/>
        <v>3.2000000000000006E-3</v>
      </c>
      <c r="L548" s="194">
        <f t="shared" si="574"/>
        <v>0</v>
      </c>
      <c r="M548" s="19">
        <f ca="1"/>
        <v>0</v>
      </c>
      <c r="N548" s="19">
        <f t="shared" ca="1" si="575"/>
        <v>0</v>
      </c>
      <c r="Q548" s="198" cm="1">
        <f t="array" ref="Q548">IFERROR(MATCH(TRUE,INDEX($B$14:$B$117&gt;=P548,0),0),"")</f>
        <v>1</v>
      </c>
      <c r="R548" s="194">
        <f t="shared" ca="1" si="519"/>
        <v>3.2000000000000006E-3</v>
      </c>
      <c r="U548" s="194">
        <f t="shared" si="576"/>
        <v>0</v>
      </c>
      <c r="V548" s="19">
        <f ca="1"/>
        <v>0</v>
      </c>
      <c r="W548" s="19">
        <f t="shared" ca="1" si="577"/>
        <v>0</v>
      </c>
      <c r="Z548" s="198" cm="1">
        <f t="array" ref="Z548">IFERROR(MATCH(TRUE,INDEX($B$14:$B$117&gt;=Y548,0),0),"")</f>
        <v>1</v>
      </c>
      <c r="AA548" s="194">
        <f t="shared" ca="1" si="520"/>
        <v>3.2000000000000006E-3</v>
      </c>
      <c r="AD548" s="194">
        <f t="shared" si="521"/>
        <v>0</v>
      </c>
      <c r="AE548" s="19">
        <f ca="1"/>
        <v>0</v>
      </c>
      <c r="AF548" s="19">
        <f t="shared" ca="1" si="522"/>
        <v>0</v>
      </c>
      <c r="AI548" s="198" cm="1">
        <f t="array" ref="AI548">IFERROR(MATCH(TRUE,INDEX($B$14:$B$117&gt;=AH548,0),0),"")</f>
        <v>1</v>
      </c>
      <c r="AJ548" s="194">
        <f t="shared" ca="1" si="523"/>
        <v>3.2000000000000006E-3</v>
      </c>
      <c r="AM548" s="194">
        <f t="shared" si="524"/>
        <v>0</v>
      </c>
      <c r="AN548" s="19">
        <f ca="1"/>
        <v>0</v>
      </c>
      <c r="AO548" s="19">
        <f t="shared" ca="1" si="525"/>
        <v>0</v>
      </c>
      <c r="AR548" s="198" cm="1">
        <f t="array" ref="AR548">IFERROR(MATCH(TRUE,INDEX($B$14:$B$117&gt;=AQ548,0),0),"")</f>
        <v>1</v>
      </c>
      <c r="AS548" s="194">
        <f t="shared" ca="1" si="526"/>
        <v>3.2000000000000006E-3</v>
      </c>
      <c r="AV548" s="194">
        <f t="shared" si="527"/>
        <v>0</v>
      </c>
      <c r="AW548" s="19">
        <f ca="1"/>
        <v>0</v>
      </c>
      <c r="AX548" s="19">
        <f t="shared" ca="1" si="528"/>
        <v>0</v>
      </c>
      <c r="BA548" s="198" cm="1">
        <f t="array" ref="BA548">IFERROR(MATCH(TRUE,INDEX($B$14:$B$117&gt;=AZ548,0),0),"")</f>
        <v>1</v>
      </c>
      <c r="BB548" s="194">
        <f t="shared" ca="1" si="529"/>
        <v>3.2000000000000006E-3</v>
      </c>
      <c r="BE548" s="194">
        <f t="shared" si="530"/>
        <v>0</v>
      </c>
      <c r="BF548" s="19">
        <f ca="1"/>
        <v>0</v>
      </c>
      <c r="BG548" s="19">
        <f t="shared" ca="1" si="531"/>
        <v>0</v>
      </c>
      <c r="BJ548" s="198" cm="1">
        <f t="array" ref="BJ548">IFERROR(MATCH(TRUE,INDEX($B$14:$B$117&gt;=BI548,0),0),"")</f>
        <v>1</v>
      </c>
      <c r="BK548" s="194">
        <f t="shared" ca="1" si="532"/>
        <v>3.2000000000000006E-3</v>
      </c>
      <c r="BN548" s="194">
        <f t="shared" si="533"/>
        <v>0</v>
      </c>
      <c r="BO548" s="19">
        <f ca="1"/>
        <v>0</v>
      </c>
      <c r="BP548" s="19">
        <f t="shared" ca="1" si="534"/>
        <v>0</v>
      </c>
      <c r="BS548" s="198" cm="1">
        <f t="array" ref="BS548">IFERROR(MATCH(TRUE,INDEX($B$14:$B$117&gt;=BR548,0),0),"")</f>
        <v>1</v>
      </c>
      <c r="BT548" s="194">
        <f t="shared" ca="1" si="535"/>
        <v>3.2000000000000006E-3</v>
      </c>
      <c r="BW548" s="194">
        <f t="shared" si="536"/>
        <v>0</v>
      </c>
      <c r="BX548" s="19">
        <f ca="1"/>
        <v>0</v>
      </c>
      <c r="BY548" s="19">
        <f t="shared" ca="1" si="537"/>
        <v>0</v>
      </c>
      <c r="CB548" s="198" cm="1">
        <f t="array" ref="CB548">IFERROR(MATCH(TRUE,INDEX($B$14:$B$117&gt;=CA548,0),0),"")</f>
        <v>1</v>
      </c>
      <c r="CC548" s="194">
        <f t="shared" ca="1" si="538"/>
        <v>3.2000000000000006E-3</v>
      </c>
      <c r="CF548" s="194">
        <f t="shared" si="539"/>
        <v>0</v>
      </c>
      <c r="CG548" s="19">
        <f ca="1"/>
        <v>0</v>
      </c>
      <c r="CH548" s="19">
        <f t="shared" ca="1" si="540"/>
        <v>0</v>
      </c>
      <c r="CK548" s="198" cm="1">
        <f t="array" ref="CK548">IFERROR(MATCH(TRUE,INDEX($B$14:$B$117&gt;=CJ548,0),0),"")</f>
        <v>1</v>
      </c>
      <c r="CL548" s="194">
        <f t="shared" ca="1" si="541"/>
        <v>3.2000000000000006E-3</v>
      </c>
      <c r="CO548" s="194">
        <f t="shared" si="542"/>
        <v>0</v>
      </c>
      <c r="CP548" s="19">
        <f ca="1"/>
        <v>0</v>
      </c>
      <c r="CQ548" s="19">
        <f t="shared" ca="1" si="543"/>
        <v>0</v>
      </c>
      <c r="CT548" s="198" cm="1">
        <f t="array" ref="CT548">IFERROR(MATCH(TRUE,INDEX($B$14:$B$117&gt;=CS548,0),0),"")</f>
        <v>1</v>
      </c>
      <c r="CU548" s="194">
        <f t="shared" ca="1" si="544"/>
        <v>3.2000000000000006E-3</v>
      </c>
      <c r="CX548" s="194">
        <f t="shared" si="545"/>
        <v>0</v>
      </c>
      <c r="CY548" s="19" t="e">
        <f ca="1"/>
        <v>#N/A</v>
      </c>
      <c r="CZ548" s="19" t="e">
        <f t="shared" ca="1" si="546"/>
        <v>#N/A</v>
      </c>
      <c r="DC548" s="198" cm="1">
        <f t="array" ref="DC548">IFERROR(MATCH(TRUE,INDEX($B$14:$B$117&gt;=DB548,0),0),"")</f>
        <v>1</v>
      </c>
      <c r="DD548" s="194">
        <f t="shared" ca="1" si="547"/>
        <v>3.2000000000000006E-3</v>
      </c>
      <c r="DG548" s="194">
        <f t="shared" si="548"/>
        <v>0</v>
      </c>
      <c r="DH548" s="19" t="e">
        <f ca="1"/>
        <v>#N/A</v>
      </c>
      <c r="DI548" s="19" t="e">
        <f t="shared" ca="1" si="549"/>
        <v>#N/A</v>
      </c>
      <c r="DL548" s="198" cm="1">
        <f t="array" ref="DL548">IFERROR(MATCH(TRUE,INDEX($B$14:$B$117&gt;=DK548,0),0),"")</f>
        <v>1</v>
      </c>
      <c r="DM548" s="194">
        <f t="shared" ca="1" si="550"/>
        <v>3.2000000000000006E-3</v>
      </c>
      <c r="DP548" s="194">
        <f t="shared" si="551"/>
        <v>0</v>
      </c>
      <c r="DQ548" s="19" t="e">
        <f ca="1"/>
        <v>#N/A</v>
      </c>
      <c r="DR548" s="19" t="e">
        <f t="shared" ca="1" si="552"/>
        <v>#N/A</v>
      </c>
      <c r="DU548" s="198" cm="1">
        <f t="array" ref="DU548">IFERROR(MATCH(TRUE,INDEX($B$14:$B$117&gt;=DT548,0),0),"")</f>
        <v>1</v>
      </c>
      <c r="DV548" s="194">
        <f t="shared" ca="1" si="553"/>
        <v>3.2000000000000006E-3</v>
      </c>
      <c r="DY548" s="194">
        <f t="shared" si="554"/>
        <v>0</v>
      </c>
      <c r="DZ548" s="19" t="e">
        <f ca="1"/>
        <v>#N/A</v>
      </c>
      <c r="EA548" s="19" t="e">
        <f t="shared" ca="1" si="555"/>
        <v>#N/A</v>
      </c>
      <c r="ED548" s="198" cm="1">
        <f t="array" ref="ED548">IFERROR(MATCH(TRUE,INDEX($B$14:$B$117&gt;=EC548,0),0),"")</f>
        <v>1</v>
      </c>
      <c r="EE548" s="194">
        <f t="shared" ca="1" si="556"/>
        <v>3.2000000000000006E-3</v>
      </c>
      <c r="EH548" s="194">
        <f t="shared" si="557"/>
        <v>0</v>
      </c>
      <c r="EI548" s="19" t="e">
        <f ca="1"/>
        <v>#N/A</v>
      </c>
      <c r="EJ548" s="19" t="e">
        <f t="shared" ca="1" si="558"/>
        <v>#N/A</v>
      </c>
      <c r="EM548" s="198" cm="1">
        <f t="array" ref="EM548">IFERROR(MATCH(TRUE,INDEX($B$14:$B$117&gt;=EL548,0),0),"")</f>
        <v>1</v>
      </c>
      <c r="EN548" s="194">
        <f t="shared" ca="1" si="559"/>
        <v>3.2000000000000006E-3</v>
      </c>
      <c r="EQ548" s="194">
        <f t="shared" si="560"/>
        <v>0</v>
      </c>
      <c r="ER548" s="19" t="e">
        <f ca="1"/>
        <v>#N/A</v>
      </c>
      <c r="ES548" s="19" t="e">
        <f t="shared" ca="1" si="561"/>
        <v>#N/A</v>
      </c>
      <c r="EV548" s="198" cm="1">
        <f t="array" ref="EV548">IFERROR(MATCH(TRUE,INDEX($B$14:$B$117&gt;=EU548,0),0),"")</f>
        <v>1</v>
      </c>
      <c r="EW548" s="194">
        <f t="shared" ca="1" si="562"/>
        <v>3.2000000000000006E-3</v>
      </c>
      <c r="EZ548" s="194">
        <f t="shared" si="563"/>
        <v>0</v>
      </c>
      <c r="FA548" s="19" t="e">
        <f ca="1"/>
        <v>#N/A</v>
      </c>
      <c r="FB548" s="19" t="e">
        <f t="shared" ca="1" si="564"/>
        <v>#N/A</v>
      </c>
      <c r="FE548" s="198" cm="1">
        <f t="array" ref="FE548">IFERROR(MATCH(TRUE,INDEX($B$14:$B$117&gt;=FD548,0),0),"")</f>
        <v>1</v>
      </c>
      <c r="FF548" s="194">
        <f t="shared" ca="1" si="565"/>
        <v>3.2000000000000006E-3</v>
      </c>
      <c r="FI548" s="194">
        <f t="shared" si="566"/>
        <v>0</v>
      </c>
      <c r="FJ548" s="19" t="e">
        <f ca="1"/>
        <v>#N/A</v>
      </c>
      <c r="FK548" s="19" t="e">
        <f t="shared" ca="1" si="567"/>
        <v>#N/A</v>
      </c>
      <c r="FN548" s="198" cm="1">
        <f t="array" ref="FN548">IFERROR(MATCH(TRUE,INDEX($B$14:$B$117&gt;=FM548,0),0),"")</f>
        <v>1</v>
      </c>
      <c r="FO548" s="194">
        <f t="shared" ca="1" si="568"/>
        <v>3.2000000000000006E-3</v>
      </c>
      <c r="FR548" s="194">
        <f t="shared" si="569"/>
        <v>0</v>
      </c>
      <c r="FS548" s="19" t="e">
        <f ca="1"/>
        <v>#N/A</v>
      </c>
      <c r="FT548" s="19" t="e">
        <f t="shared" ca="1" si="570"/>
        <v>#N/A</v>
      </c>
      <c r="FW548" s="198" cm="1">
        <f t="array" ref="FW548">IFERROR(MATCH(TRUE,INDEX($B$14:$B$117&gt;=FV548,0),0),"")</f>
        <v>1</v>
      </c>
      <c r="FX548" s="194">
        <f t="shared" ca="1" si="571"/>
        <v>3.2000000000000006E-3</v>
      </c>
      <c r="GA548" s="194">
        <f t="shared" si="572"/>
        <v>0</v>
      </c>
      <c r="GB548" s="19" t="e">
        <f ca="1"/>
        <v>#N/A</v>
      </c>
      <c r="GC548" s="19" t="e">
        <f t="shared" ca="1" si="573"/>
        <v>#N/A</v>
      </c>
    </row>
    <row r="549" spans="8:185" x14ac:dyDescent="0.2">
      <c r="H549" s="198" cm="1">
        <f t="array" ref="H549">IFERROR(MATCH(TRUE,INDEX($B$14:$B$117&gt;=G549,0),0),"")</f>
        <v>1</v>
      </c>
      <c r="I549" s="194">
        <f t="shared" ca="1" si="518"/>
        <v>3.2000000000000006E-3</v>
      </c>
      <c r="L549" s="194">
        <f t="shared" si="574"/>
        <v>0</v>
      </c>
      <c r="M549" s="19">
        <f ca="1"/>
        <v>0</v>
      </c>
      <c r="N549" s="19">
        <f t="shared" ca="1" si="575"/>
        <v>0</v>
      </c>
      <c r="Q549" s="198" cm="1">
        <f t="array" ref="Q549">IFERROR(MATCH(TRUE,INDEX($B$14:$B$117&gt;=P549,0),0),"")</f>
        <v>1</v>
      </c>
      <c r="R549" s="194">
        <f t="shared" ca="1" si="519"/>
        <v>3.2000000000000006E-3</v>
      </c>
      <c r="U549" s="194">
        <f t="shared" si="576"/>
        <v>0</v>
      </c>
      <c r="V549" s="19">
        <f ca="1"/>
        <v>0</v>
      </c>
      <c r="W549" s="19">
        <f t="shared" ca="1" si="577"/>
        <v>0</v>
      </c>
      <c r="Z549" s="198" cm="1">
        <f t="array" ref="Z549">IFERROR(MATCH(TRUE,INDEX($B$14:$B$117&gt;=Y549,0),0),"")</f>
        <v>1</v>
      </c>
      <c r="AA549" s="194">
        <f t="shared" ca="1" si="520"/>
        <v>3.2000000000000006E-3</v>
      </c>
      <c r="AD549" s="194">
        <f t="shared" si="521"/>
        <v>0</v>
      </c>
      <c r="AE549" s="19">
        <f ca="1"/>
        <v>0</v>
      </c>
      <c r="AF549" s="19">
        <f t="shared" ca="1" si="522"/>
        <v>0</v>
      </c>
      <c r="AI549" s="198" cm="1">
        <f t="array" ref="AI549">IFERROR(MATCH(TRUE,INDEX($B$14:$B$117&gt;=AH549,0),0),"")</f>
        <v>1</v>
      </c>
      <c r="AJ549" s="194">
        <f t="shared" ca="1" si="523"/>
        <v>3.2000000000000006E-3</v>
      </c>
      <c r="AM549" s="194">
        <f t="shared" si="524"/>
        <v>0</v>
      </c>
      <c r="AN549" s="19">
        <f ca="1"/>
        <v>0</v>
      </c>
      <c r="AO549" s="19">
        <f t="shared" ca="1" si="525"/>
        <v>0</v>
      </c>
      <c r="AR549" s="198" cm="1">
        <f t="array" ref="AR549">IFERROR(MATCH(TRUE,INDEX($B$14:$B$117&gt;=AQ549,0),0),"")</f>
        <v>1</v>
      </c>
      <c r="AS549" s="194">
        <f t="shared" ca="1" si="526"/>
        <v>3.2000000000000006E-3</v>
      </c>
      <c r="AV549" s="194">
        <f t="shared" si="527"/>
        <v>0</v>
      </c>
      <c r="AW549" s="19">
        <f ca="1"/>
        <v>0</v>
      </c>
      <c r="AX549" s="19">
        <f t="shared" ca="1" si="528"/>
        <v>0</v>
      </c>
      <c r="BA549" s="198" cm="1">
        <f t="array" ref="BA549">IFERROR(MATCH(TRUE,INDEX($B$14:$B$117&gt;=AZ549,0),0),"")</f>
        <v>1</v>
      </c>
      <c r="BB549" s="194">
        <f t="shared" ca="1" si="529"/>
        <v>3.2000000000000006E-3</v>
      </c>
      <c r="BE549" s="194">
        <f t="shared" si="530"/>
        <v>0</v>
      </c>
      <c r="BF549" s="19">
        <f ca="1"/>
        <v>0</v>
      </c>
      <c r="BG549" s="19">
        <f t="shared" ca="1" si="531"/>
        <v>0</v>
      </c>
      <c r="BJ549" s="198" cm="1">
        <f t="array" ref="BJ549">IFERROR(MATCH(TRUE,INDEX($B$14:$B$117&gt;=BI549,0),0),"")</f>
        <v>1</v>
      </c>
      <c r="BK549" s="194">
        <f t="shared" ca="1" si="532"/>
        <v>3.2000000000000006E-3</v>
      </c>
      <c r="BN549" s="194">
        <f t="shared" si="533"/>
        <v>0</v>
      </c>
      <c r="BO549" s="19">
        <f ca="1"/>
        <v>0</v>
      </c>
      <c r="BP549" s="19">
        <f t="shared" ca="1" si="534"/>
        <v>0</v>
      </c>
      <c r="BS549" s="198" cm="1">
        <f t="array" ref="BS549">IFERROR(MATCH(TRUE,INDEX($B$14:$B$117&gt;=BR549,0),0),"")</f>
        <v>1</v>
      </c>
      <c r="BT549" s="194">
        <f t="shared" ca="1" si="535"/>
        <v>3.2000000000000006E-3</v>
      </c>
      <c r="BW549" s="194">
        <f t="shared" si="536"/>
        <v>0</v>
      </c>
      <c r="BX549" s="19">
        <f ca="1"/>
        <v>0</v>
      </c>
      <c r="BY549" s="19">
        <f t="shared" ca="1" si="537"/>
        <v>0</v>
      </c>
      <c r="CB549" s="198" cm="1">
        <f t="array" ref="CB549">IFERROR(MATCH(TRUE,INDEX($B$14:$B$117&gt;=CA549,0),0),"")</f>
        <v>1</v>
      </c>
      <c r="CC549" s="194">
        <f t="shared" ca="1" si="538"/>
        <v>3.2000000000000006E-3</v>
      </c>
      <c r="CF549" s="194">
        <f t="shared" si="539"/>
        <v>0</v>
      </c>
      <c r="CG549" s="19">
        <f ca="1"/>
        <v>0</v>
      </c>
      <c r="CH549" s="19">
        <f t="shared" ca="1" si="540"/>
        <v>0</v>
      </c>
      <c r="CK549" s="198" cm="1">
        <f t="array" ref="CK549">IFERROR(MATCH(TRUE,INDEX($B$14:$B$117&gt;=CJ549,0),0),"")</f>
        <v>1</v>
      </c>
      <c r="CL549" s="194">
        <f t="shared" ca="1" si="541"/>
        <v>3.2000000000000006E-3</v>
      </c>
      <c r="CO549" s="194">
        <f t="shared" si="542"/>
        <v>0</v>
      </c>
      <c r="CP549" s="19">
        <f ca="1"/>
        <v>0</v>
      </c>
      <c r="CQ549" s="19">
        <f t="shared" ca="1" si="543"/>
        <v>0</v>
      </c>
      <c r="CT549" s="198" cm="1">
        <f t="array" ref="CT549">IFERROR(MATCH(TRUE,INDEX($B$14:$B$117&gt;=CS549,0),0),"")</f>
        <v>1</v>
      </c>
      <c r="CU549" s="194">
        <f t="shared" ca="1" si="544"/>
        <v>3.2000000000000006E-3</v>
      </c>
      <c r="CX549" s="194">
        <f t="shared" si="545"/>
        <v>0</v>
      </c>
      <c r="CY549" s="19" t="e">
        <f ca="1"/>
        <v>#N/A</v>
      </c>
      <c r="CZ549" s="19" t="e">
        <f t="shared" ca="1" si="546"/>
        <v>#N/A</v>
      </c>
      <c r="DC549" s="198" cm="1">
        <f t="array" ref="DC549">IFERROR(MATCH(TRUE,INDEX($B$14:$B$117&gt;=DB549,0),0),"")</f>
        <v>1</v>
      </c>
      <c r="DD549" s="194">
        <f t="shared" ca="1" si="547"/>
        <v>3.2000000000000006E-3</v>
      </c>
      <c r="DG549" s="194">
        <f t="shared" si="548"/>
        <v>0</v>
      </c>
      <c r="DH549" s="19" t="e">
        <f ca="1"/>
        <v>#N/A</v>
      </c>
      <c r="DI549" s="19" t="e">
        <f t="shared" ca="1" si="549"/>
        <v>#N/A</v>
      </c>
      <c r="DL549" s="198" cm="1">
        <f t="array" ref="DL549">IFERROR(MATCH(TRUE,INDEX($B$14:$B$117&gt;=DK549,0),0),"")</f>
        <v>1</v>
      </c>
      <c r="DM549" s="194">
        <f t="shared" ca="1" si="550"/>
        <v>3.2000000000000006E-3</v>
      </c>
      <c r="DP549" s="194">
        <f t="shared" si="551"/>
        <v>0</v>
      </c>
      <c r="DQ549" s="19" t="e">
        <f ca="1"/>
        <v>#N/A</v>
      </c>
      <c r="DR549" s="19" t="e">
        <f t="shared" ca="1" si="552"/>
        <v>#N/A</v>
      </c>
      <c r="DU549" s="198" cm="1">
        <f t="array" ref="DU549">IFERROR(MATCH(TRUE,INDEX($B$14:$B$117&gt;=DT549,0),0),"")</f>
        <v>1</v>
      </c>
      <c r="DV549" s="194">
        <f t="shared" ca="1" si="553"/>
        <v>3.2000000000000006E-3</v>
      </c>
      <c r="DY549" s="194">
        <f t="shared" si="554"/>
        <v>0</v>
      </c>
      <c r="DZ549" s="19" t="e">
        <f ca="1"/>
        <v>#N/A</v>
      </c>
      <c r="EA549" s="19" t="e">
        <f t="shared" ca="1" si="555"/>
        <v>#N/A</v>
      </c>
      <c r="ED549" s="198" cm="1">
        <f t="array" ref="ED549">IFERROR(MATCH(TRUE,INDEX($B$14:$B$117&gt;=EC549,0),0),"")</f>
        <v>1</v>
      </c>
      <c r="EE549" s="194">
        <f t="shared" ca="1" si="556"/>
        <v>3.2000000000000006E-3</v>
      </c>
      <c r="EH549" s="194">
        <f t="shared" si="557"/>
        <v>0</v>
      </c>
      <c r="EI549" s="19" t="e">
        <f ca="1"/>
        <v>#N/A</v>
      </c>
      <c r="EJ549" s="19" t="e">
        <f t="shared" ca="1" si="558"/>
        <v>#N/A</v>
      </c>
      <c r="EM549" s="198" cm="1">
        <f t="array" ref="EM549">IFERROR(MATCH(TRUE,INDEX($B$14:$B$117&gt;=EL549,0),0),"")</f>
        <v>1</v>
      </c>
      <c r="EN549" s="194">
        <f t="shared" ca="1" si="559"/>
        <v>3.2000000000000006E-3</v>
      </c>
      <c r="EQ549" s="194">
        <f t="shared" si="560"/>
        <v>0</v>
      </c>
      <c r="ER549" s="19" t="e">
        <f ca="1"/>
        <v>#N/A</v>
      </c>
      <c r="ES549" s="19" t="e">
        <f t="shared" ca="1" si="561"/>
        <v>#N/A</v>
      </c>
      <c r="EV549" s="198" cm="1">
        <f t="array" ref="EV549">IFERROR(MATCH(TRUE,INDEX($B$14:$B$117&gt;=EU549,0),0),"")</f>
        <v>1</v>
      </c>
      <c r="EW549" s="194">
        <f t="shared" ca="1" si="562"/>
        <v>3.2000000000000006E-3</v>
      </c>
      <c r="EZ549" s="194">
        <f t="shared" si="563"/>
        <v>0</v>
      </c>
      <c r="FA549" s="19" t="e">
        <f ca="1"/>
        <v>#N/A</v>
      </c>
      <c r="FB549" s="19" t="e">
        <f t="shared" ca="1" si="564"/>
        <v>#N/A</v>
      </c>
      <c r="FE549" s="198" cm="1">
        <f t="array" ref="FE549">IFERROR(MATCH(TRUE,INDEX($B$14:$B$117&gt;=FD549,0),0),"")</f>
        <v>1</v>
      </c>
      <c r="FF549" s="194">
        <f t="shared" ca="1" si="565"/>
        <v>3.2000000000000006E-3</v>
      </c>
      <c r="FI549" s="194">
        <f t="shared" si="566"/>
        <v>0</v>
      </c>
      <c r="FJ549" s="19" t="e">
        <f ca="1"/>
        <v>#N/A</v>
      </c>
      <c r="FK549" s="19" t="e">
        <f t="shared" ca="1" si="567"/>
        <v>#N/A</v>
      </c>
      <c r="FN549" s="198" cm="1">
        <f t="array" ref="FN549">IFERROR(MATCH(TRUE,INDEX($B$14:$B$117&gt;=FM549,0),0),"")</f>
        <v>1</v>
      </c>
      <c r="FO549" s="194">
        <f t="shared" ca="1" si="568"/>
        <v>3.2000000000000006E-3</v>
      </c>
      <c r="FR549" s="194">
        <f t="shared" si="569"/>
        <v>0</v>
      </c>
      <c r="FS549" s="19" t="e">
        <f ca="1"/>
        <v>#N/A</v>
      </c>
      <c r="FT549" s="19" t="e">
        <f t="shared" ca="1" si="570"/>
        <v>#N/A</v>
      </c>
      <c r="FW549" s="198" cm="1">
        <f t="array" ref="FW549">IFERROR(MATCH(TRUE,INDEX($B$14:$B$117&gt;=FV549,0),0),"")</f>
        <v>1</v>
      </c>
      <c r="FX549" s="194">
        <f t="shared" ca="1" si="571"/>
        <v>3.2000000000000006E-3</v>
      </c>
      <c r="GA549" s="194">
        <f t="shared" si="572"/>
        <v>0</v>
      </c>
      <c r="GB549" s="19" t="e">
        <f ca="1"/>
        <v>#N/A</v>
      </c>
      <c r="GC549" s="19" t="e">
        <f t="shared" ca="1" si="573"/>
        <v>#N/A</v>
      </c>
    </row>
    <row r="550" spans="8:185" x14ac:dyDescent="0.2">
      <c r="H550" s="198" cm="1">
        <f t="array" ref="H550">IFERROR(MATCH(TRUE,INDEX($B$14:$B$117&gt;=G550,0),0),"")</f>
        <v>1</v>
      </c>
      <c r="I550" s="194">
        <f t="shared" ca="1" si="518"/>
        <v>3.2000000000000006E-3</v>
      </c>
      <c r="L550" s="194">
        <f t="shared" si="574"/>
        <v>0</v>
      </c>
      <c r="M550" s="19">
        <f ca="1"/>
        <v>0</v>
      </c>
      <c r="N550" s="19">
        <f t="shared" ca="1" si="575"/>
        <v>0</v>
      </c>
      <c r="Q550" s="198" cm="1">
        <f t="array" ref="Q550">IFERROR(MATCH(TRUE,INDEX($B$14:$B$117&gt;=P550,0),0),"")</f>
        <v>1</v>
      </c>
      <c r="R550" s="194">
        <f t="shared" ca="1" si="519"/>
        <v>3.2000000000000006E-3</v>
      </c>
      <c r="U550" s="194">
        <f t="shared" si="576"/>
        <v>0</v>
      </c>
      <c r="V550" s="19">
        <f ca="1"/>
        <v>0</v>
      </c>
      <c r="W550" s="19">
        <f t="shared" ca="1" si="577"/>
        <v>0</v>
      </c>
      <c r="Z550" s="198" cm="1">
        <f t="array" ref="Z550">IFERROR(MATCH(TRUE,INDEX($B$14:$B$117&gt;=Y550,0),0),"")</f>
        <v>1</v>
      </c>
      <c r="AA550" s="194">
        <f t="shared" ca="1" si="520"/>
        <v>3.2000000000000006E-3</v>
      </c>
      <c r="AD550" s="194">
        <f t="shared" si="521"/>
        <v>0</v>
      </c>
      <c r="AE550" s="19">
        <f ca="1"/>
        <v>0</v>
      </c>
      <c r="AF550" s="19">
        <f t="shared" ca="1" si="522"/>
        <v>0</v>
      </c>
      <c r="AI550" s="198" cm="1">
        <f t="array" ref="AI550">IFERROR(MATCH(TRUE,INDEX($B$14:$B$117&gt;=AH550,0),0),"")</f>
        <v>1</v>
      </c>
      <c r="AJ550" s="194">
        <f t="shared" ca="1" si="523"/>
        <v>3.2000000000000006E-3</v>
      </c>
      <c r="AM550" s="194">
        <f t="shared" si="524"/>
        <v>0</v>
      </c>
      <c r="AN550" s="19">
        <f ca="1"/>
        <v>0</v>
      </c>
      <c r="AO550" s="19">
        <f t="shared" ca="1" si="525"/>
        <v>0</v>
      </c>
      <c r="AR550" s="198" cm="1">
        <f t="array" ref="AR550">IFERROR(MATCH(TRUE,INDEX($B$14:$B$117&gt;=AQ550,0),0),"")</f>
        <v>1</v>
      </c>
      <c r="AS550" s="194">
        <f t="shared" ca="1" si="526"/>
        <v>3.2000000000000006E-3</v>
      </c>
      <c r="AV550" s="194">
        <f t="shared" si="527"/>
        <v>0</v>
      </c>
      <c r="AW550" s="19">
        <f ca="1"/>
        <v>0</v>
      </c>
      <c r="AX550" s="19">
        <f t="shared" ca="1" si="528"/>
        <v>0</v>
      </c>
      <c r="BA550" s="198" cm="1">
        <f t="array" ref="BA550">IFERROR(MATCH(TRUE,INDEX($B$14:$B$117&gt;=AZ550,0),0),"")</f>
        <v>1</v>
      </c>
      <c r="BB550" s="194">
        <f t="shared" ca="1" si="529"/>
        <v>3.2000000000000006E-3</v>
      </c>
      <c r="BE550" s="194">
        <f t="shared" si="530"/>
        <v>0</v>
      </c>
      <c r="BF550" s="19">
        <f ca="1"/>
        <v>0</v>
      </c>
      <c r="BG550" s="19">
        <f t="shared" ca="1" si="531"/>
        <v>0</v>
      </c>
      <c r="BJ550" s="198" cm="1">
        <f t="array" ref="BJ550">IFERROR(MATCH(TRUE,INDEX($B$14:$B$117&gt;=BI550,0),0),"")</f>
        <v>1</v>
      </c>
      <c r="BK550" s="194">
        <f t="shared" ca="1" si="532"/>
        <v>3.2000000000000006E-3</v>
      </c>
      <c r="BN550" s="194">
        <f t="shared" si="533"/>
        <v>0</v>
      </c>
      <c r="BO550" s="19">
        <f ca="1"/>
        <v>0</v>
      </c>
      <c r="BP550" s="19">
        <f t="shared" ca="1" si="534"/>
        <v>0</v>
      </c>
      <c r="BS550" s="198" cm="1">
        <f t="array" ref="BS550">IFERROR(MATCH(TRUE,INDEX($B$14:$B$117&gt;=BR550,0),0),"")</f>
        <v>1</v>
      </c>
      <c r="BT550" s="194">
        <f t="shared" ca="1" si="535"/>
        <v>3.2000000000000006E-3</v>
      </c>
      <c r="BW550" s="194">
        <f t="shared" si="536"/>
        <v>0</v>
      </c>
      <c r="BX550" s="19">
        <f ca="1"/>
        <v>0</v>
      </c>
      <c r="BY550" s="19">
        <f t="shared" ca="1" si="537"/>
        <v>0</v>
      </c>
      <c r="CB550" s="198" cm="1">
        <f t="array" ref="CB550">IFERROR(MATCH(TRUE,INDEX($B$14:$B$117&gt;=CA550,0),0),"")</f>
        <v>1</v>
      </c>
      <c r="CC550" s="194">
        <f t="shared" ca="1" si="538"/>
        <v>3.2000000000000006E-3</v>
      </c>
      <c r="CF550" s="194">
        <f t="shared" si="539"/>
        <v>0</v>
      </c>
      <c r="CG550" s="19">
        <f ca="1"/>
        <v>0</v>
      </c>
      <c r="CH550" s="19">
        <f t="shared" ca="1" si="540"/>
        <v>0</v>
      </c>
      <c r="CK550" s="198" cm="1">
        <f t="array" ref="CK550">IFERROR(MATCH(TRUE,INDEX($B$14:$B$117&gt;=CJ550,0),0),"")</f>
        <v>1</v>
      </c>
      <c r="CL550" s="194">
        <f t="shared" ca="1" si="541"/>
        <v>3.2000000000000006E-3</v>
      </c>
      <c r="CO550" s="194">
        <f t="shared" si="542"/>
        <v>0</v>
      </c>
      <c r="CP550" s="19">
        <f ca="1"/>
        <v>0</v>
      </c>
      <c r="CQ550" s="19">
        <f t="shared" ca="1" si="543"/>
        <v>0</v>
      </c>
      <c r="CT550" s="198" cm="1">
        <f t="array" ref="CT550">IFERROR(MATCH(TRUE,INDEX($B$14:$B$117&gt;=CS550,0),0),"")</f>
        <v>1</v>
      </c>
      <c r="CU550" s="194">
        <f t="shared" ca="1" si="544"/>
        <v>3.2000000000000006E-3</v>
      </c>
      <c r="CX550" s="194">
        <f t="shared" si="545"/>
        <v>0</v>
      </c>
      <c r="CY550" s="19" t="e">
        <f ca="1"/>
        <v>#N/A</v>
      </c>
      <c r="CZ550" s="19" t="e">
        <f t="shared" ca="1" si="546"/>
        <v>#N/A</v>
      </c>
      <c r="DC550" s="198" cm="1">
        <f t="array" ref="DC550">IFERROR(MATCH(TRUE,INDEX($B$14:$B$117&gt;=DB550,0),0),"")</f>
        <v>1</v>
      </c>
      <c r="DD550" s="194">
        <f t="shared" ca="1" si="547"/>
        <v>3.2000000000000006E-3</v>
      </c>
      <c r="DG550" s="194">
        <f t="shared" si="548"/>
        <v>0</v>
      </c>
      <c r="DH550" s="19" t="e">
        <f ca="1"/>
        <v>#N/A</v>
      </c>
      <c r="DI550" s="19" t="e">
        <f t="shared" ca="1" si="549"/>
        <v>#N/A</v>
      </c>
      <c r="DL550" s="198" cm="1">
        <f t="array" ref="DL550">IFERROR(MATCH(TRUE,INDEX($B$14:$B$117&gt;=DK550,0),0),"")</f>
        <v>1</v>
      </c>
      <c r="DM550" s="194">
        <f t="shared" ca="1" si="550"/>
        <v>3.2000000000000006E-3</v>
      </c>
      <c r="DP550" s="194">
        <f t="shared" si="551"/>
        <v>0</v>
      </c>
      <c r="DQ550" s="19" t="e">
        <f ca="1"/>
        <v>#N/A</v>
      </c>
      <c r="DR550" s="19" t="e">
        <f t="shared" ca="1" si="552"/>
        <v>#N/A</v>
      </c>
      <c r="DU550" s="198" cm="1">
        <f t="array" ref="DU550">IFERROR(MATCH(TRUE,INDEX($B$14:$B$117&gt;=DT550,0),0),"")</f>
        <v>1</v>
      </c>
      <c r="DV550" s="194">
        <f t="shared" ca="1" si="553"/>
        <v>3.2000000000000006E-3</v>
      </c>
      <c r="DY550" s="194">
        <f t="shared" si="554"/>
        <v>0</v>
      </c>
      <c r="DZ550" s="19" t="e">
        <f ca="1"/>
        <v>#N/A</v>
      </c>
      <c r="EA550" s="19" t="e">
        <f t="shared" ca="1" si="555"/>
        <v>#N/A</v>
      </c>
      <c r="ED550" s="198" cm="1">
        <f t="array" ref="ED550">IFERROR(MATCH(TRUE,INDEX($B$14:$B$117&gt;=EC550,0),0),"")</f>
        <v>1</v>
      </c>
      <c r="EE550" s="194">
        <f t="shared" ca="1" si="556"/>
        <v>3.2000000000000006E-3</v>
      </c>
      <c r="EH550" s="194">
        <f t="shared" si="557"/>
        <v>0</v>
      </c>
      <c r="EI550" s="19" t="e">
        <f ca="1"/>
        <v>#N/A</v>
      </c>
      <c r="EJ550" s="19" t="e">
        <f t="shared" ca="1" si="558"/>
        <v>#N/A</v>
      </c>
      <c r="EM550" s="198" cm="1">
        <f t="array" ref="EM550">IFERROR(MATCH(TRUE,INDEX($B$14:$B$117&gt;=EL550,0),0),"")</f>
        <v>1</v>
      </c>
      <c r="EN550" s="194">
        <f t="shared" ca="1" si="559"/>
        <v>3.2000000000000006E-3</v>
      </c>
      <c r="EQ550" s="194">
        <f t="shared" si="560"/>
        <v>0</v>
      </c>
      <c r="ER550" s="19" t="e">
        <f ca="1"/>
        <v>#N/A</v>
      </c>
      <c r="ES550" s="19" t="e">
        <f t="shared" ca="1" si="561"/>
        <v>#N/A</v>
      </c>
      <c r="EV550" s="198" cm="1">
        <f t="array" ref="EV550">IFERROR(MATCH(TRUE,INDEX($B$14:$B$117&gt;=EU550,0),0),"")</f>
        <v>1</v>
      </c>
      <c r="EW550" s="194">
        <f t="shared" ca="1" si="562"/>
        <v>3.2000000000000006E-3</v>
      </c>
      <c r="EZ550" s="194">
        <f t="shared" si="563"/>
        <v>0</v>
      </c>
      <c r="FA550" s="19" t="e">
        <f ca="1"/>
        <v>#N/A</v>
      </c>
      <c r="FB550" s="19" t="e">
        <f t="shared" ca="1" si="564"/>
        <v>#N/A</v>
      </c>
      <c r="FE550" s="198" cm="1">
        <f t="array" ref="FE550">IFERROR(MATCH(TRUE,INDEX($B$14:$B$117&gt;=FD550,0),0),"")</f>
        <v>1</v>
      </c>
      <c r="FF550" s="194">
        <f t="shared" ca="1" si="565"/>
        <v>3.2000000000000006E-3</v>
      </c>
      <c r="FI550" s="194">
        <f t="shared" si="566"/>
        <v>0</v>
      </c>
      <c r="FJ550" s="19" t="e">
        <f ca="1"/>
        <v>#N/A</v>
      </c>
      <c r="FK550" s="19" t="e">
        <f t="shared" ca="1" si="567"/>
        <v>#N/A</v>
      </c>
      <c r="FN550" s="198" cm="1">
        <f t="array" ref="FN550">IFERROR(MATCH(TRUE,INDEX($B$14:$B$117&gt;=FM550,0),0),"")</f>
        <v>1</v>
      </c>
      <c r="FO550" s="194">
        <f t="shared" ca="1" si="568"/>
        <v>3.2000000000000006E-3</v>
      </c>
      <c r="FR550" s="194">
        <f t="shared" si="569"/>
        <v>0</v>
      </c>
      <c r="FS550" s="19" t="e">
        <f ca="1"/>
        <v>#N/A</v>
      </c>
      <c r="FT550" s="19" t="e">
        <f t="shared" ca="1" si="570"/>
        <v>#N/A</v>
      </c>
      <c r="FW550" s="198" cm="1">
        <f t="array" ref="FW550">IFERROR(MATCH(TRUE,INDEX($B$14:$B$117&gt;=FV550,0),0),"")</f>
        <v>1</v>
      </c>
      <c r="FX550" s="194">
        <f t="shared" ca="1" si="571"/>
        <v>3.2000000000000006E-3</v>
      </c>
      <c r="GA550" s="194">
        <f t="shared" si="572"/>
        <v>0</v>
      </c>
      <c r="GB550" s="19" t="e">
        <f ca="1"/>
        <v>#N/A</v>
      </c>
      <c r="GC550" s="19" t="e">
        <f t="shared" ca="1" si="573"/>
        <v>#N/A</v>
      </c>
    </row>
    <row r="551" spans="8:185" x14ac:dyDescent="0.2">
      <c r="H551" s="198" cm="1">
        <f t="array" ref="H551">IFERROR(MATCH(TRUE,INDEX($B$14:$B$117&gt;=G551,0),0),"")</f>
        <v>1</v>
      </c>
      <c r="I551" s="194">
        <f t="shared" ca="1" si="518"/>
        <v>3.2000000000000006E-3</v>
      </c>
      <c r="L551" s="194">
        <f t="shared" si="574"/>
        <v>0</v>
      </c>
      <c r="M551" s="19">
        <f ca="1"/>
        <v>0</v>
      </c>
      <c r="N551" s="19">
        <f t="shared" ca="1" si="575"/>
        <v>0</v>
      </c>
      <c r="Q551" s="198" cm="1">
        <f t="array" ref="Q551">IFERROR(MATCH(TRUE,INDEX($B$14:$B$117&gt;=P551,0),0),"")</f>
        <v>1</v>
      </c>
      <c r="R551" s="194">
        <f t="shared" ca="1" si="519"/>
        <v>3.2000000000000006E-3</v>
      </c>
      <c r="U551" s="194">
        <f t="shared" si="576"/>
        <v>0</v>
      </c>
      <c r="V551" s="19">
        <f ca="1"/>
        <v>0</v>
      </c>
      <c r="W551" s="19">
        <f t="shared" ca="1" si="577"/>
        <v>0</v>
      </c>
      <c r="Z551" s="198" cm="1">
        <f t="array" ref="Z551">IFERROR(MATCH(TRUE,INDEX($B$14:$B$117&gt;=Y551,0),0),"")</f>
        <v>1</v>
      </c>
      <c r="AA551" s="194">
        <f t="shared" ca="1" si="520"/>
        <v>3.2000000000000006E-3</v>
      </c>
      <c r="AD551" s="194">
        <f t="shared" si="521"/>
        <v>0</v>
      </c>
      <c r="AE551" s="19">
        <f ca="1"/>
        <v>0</v>
      </c>
      <c r="AF551" s="19">
        <f t="shared" ca="1" si="522"/>
        <v>0</v>
      </c>
      <c r="AI551" s="198" cm="1">
        <f t="array" ref="AI551">IFERROR(MATCH(TRUE,INDEX($B$14:$B$117&gt;=AH551,0),0),"")</f>
        <v>1</v>
      </c>
      <c r="AJ551" s="194">
        <f t="shared" ca="1" si="523"/>
        <v>3.2000000000000006E-3</v>
      </c>
      <c r="AM551" s="194">
        <f t="shared" si="524"/>
        <v>0</v>
      </c>
      <c r="AN551" s="19">
        <f ca="1"/>
        <v>0</v>
      </c>
      <c r="AO551" s="19">
        <f t="shared" ca="1" si="525"/>
        <v>0</v>
      </c>
      <c r="AR551" s="198" cm="1">
        <f t="array" ref="AR551">IFERROR(MATCH(TRUE,INDEX($B$14:$B$117&gt;=AQ551,0),0),"")</f>
        <v>1</v>
      </c>
      <c r="AS551" s="194">
        <f t="shared" ca="1" si="526"/>
        <v>3.2000000000000006E-3</v>
      </c>
      <c r="AV551" s="194">
        <f t="shared" si="527"/>
        <v>0</v>
      </c>
      <c r="AW551" s="19">
        <f ca="1"/>
        <v>0</v>
      </c>
      <c r="AX551" s="19">
        <f t="shared" ca="1" si="528"/>
        <v>0</v>
      </c>
      <c r="BA551" s="198" cm="1">
        <f t="array" ref="BA551">IFERROR(MATCH(TRUE,INDEX($B$14:$B$117&gt;=AZ551,0),0),"")</f>
        <v>1</v>
      </c>
      <c r="BB551" s="194">
        <f t="shared" ca="1" si="529"/>
        <v>3.2000000000000006E-3</v>
      </c>
      <c r="BE551" s="194">
        <f t="shared" si="530"/>
        <v>0</v>
      </c>
      <c r="BF551" s="19">
        <f ca="1"/>
        <v>0</v>
      </c>
      <c r="BG551" s="19">
        <f t="shared" ca="1" si="531"/>
        <v>0</v>
      </c>
      <c r="BJ551" s="198" cm="1">
        <f t="array" ref="BJ551">IFERROR(MATCH(TRUE,INDEX($B$14:$B$117&gt;=BI551,0),0),"")</f>
        <v>1</v>
      </c>
      <c r="BK551" s="194">
        <f t="shared" ca="1" si="532"/>
        <v>3.2000000000000006E-3</v>
      </c>
      <c r="BN551" s="194">
        <f t="shared" si="533"/>
        <v>0</v>
      </c>
      <c r="BO551" s="19">
        <f ca="1"/>
        <v>0</v>
      </c>
      <c r="BP551" s="19">
        <f t="shared" ca="1" si="534"/>
        <v>0</v>
      </c>
      <c r="BS551" s="198" cm="1">
        <f t="array" ref="BS551">IFERROR(MATCH(TRUE,INDEX($B$14:$B$117&gt;=BR551,0),0),"")</f>
        <v>1</v>
      </c>
      <c r="BT551" s="194">
        <f t="shared" ca="1" si="535"/>
        <v>3.2000000000000006E-3</v>
      </c>
      <c r="BW551" s="194">
        <f t="shared" si="536"/>
        <v>0</v>
      </c>
      <c r="BX551" s="19">
        <f ca="1"/>
        <v>0</v>
      </c>
      <c r="BY551" s="19">
        <f t="shared" ca="1" si="537"/>
        <v>0</v>
      </c>
      <c r="CB551" s="198" cm="1">
        <f t="array" ref="CB551">IFERROR(MATCH(TRUE,INDEX($B$14:$B$117&gt;=CA551,0),0),"")</f>
        <v>1</v>
      </c>
      <c r="CC551" s="194">
        <f t="shared" ca="1" si="538"/>
        <v>3.2000000000000006E-3</v>
      </c>
      <c r="CF551" s="194">
        <f t="shared" si="539"/>
        <v>0</v>
      </c>
      <c r="CG551" s="19">
        <f ca="1"/>
        <v>0</v>
      </c>
      <c r="CH551" s="19">
        <f t="shared" ca="1" si="540"/>
        <v>0</v>
      </c>
      <c r="CK551" s="198" cm="1">
        <f t="array" ref="CK551">IFERROR(MATCH(TRUE,INDEX($B$14:$B$117&gt;=CJ551,0),0),"")</f>
        <v>1</v>
      </c>
      <c r="CL551" s="194">
        <f t="shared" ca="1" si="541"/>
        <v>3.2000000000000006E-3</v>
      </c>
      <c r="CO551" s="194">
        <f t="shared" si="542"/>
        <v>0</v>
      </c>
      <c r="CP551" s="19">
        <f ca="1"/>
        <v>0</v>
      </c>
      <c r="CQ551" s="19">
        <f t="shared" ca="1" si="543"/>
        <v>0</v>
      </c>
      <c r="CT551" s="198" cm="1">
        <f t="array" ref="CT551">IFERROR(MATCH(TRUE,INDEX($B$14:$B$117&gt;=CS551,0),0),"")</f>
        <v>1</v>
      </c>
      <c r="CU551" s="194">
        <f t="shared" ca="1" si="544"/>
        <v>3.2000000000000006E-3</v>
      </c>
      <c r="CX551" s="194">
        <f t="shared" si="545"/>
        <v>0</v>
      </c>
      <c r="CY551" s="19" t="e">
        <f ca="1"/>
        <v>#N/A</v>
      </c>
      <c r="CZ551" s="19" t="e">
        <f t="shared" ca="1" si="546"/>
        <v>#N/A</v>
      </c>
      <c r="DC551" s="198" cm="1">
        <f t="array" ref="DC551">IFERROR(MATCH(TRUE,INDEX($B$14:$B$117&gt;=DB551,0),0),"")</f>
        <v>1</v>
      </c>
      <c r="DD551" s="194">
        <f t="shared" ca="1" si="547"/>
        <v>3.2000000000000006E-3</v>
      </c>
      <c r="DG551" s="194">
        <f t="shared" si="548"/>
        <v>0</v>
      </c>
      <c r="DH551" s="19" t="e">
        <f ca="1"/>
        <v>#N/A</v>
      </c>
      <c r="DI551" s="19" t="e">
        <f t="shared" ca="1" si="549"/>
        <v>#N/A</v>
      </c>
      <c r="DL551" s="198" cm="1">
        <f t="array" ref="DL551">IFERROR(MATCH(TRUE,INDEX($B$14:$B$117&gt;=DK551,0),0),"")</f>
        <v>1</v>
      </c>
      <c r="DM551" s="194">
        <f t="shared" ca="1" si="550"/>
        <v>3.2000000000000006E-3</v>
      </c>
      <c r="DP551" s="194">
        <f t="shared" si="551"/>
        <v>0</v>
      </c>
      <c r="DQ551" s="19" t="e">
        <f ca="1"/>
        <v>#N/A</v>
      </c>
      <c r="DR551" s="19" t="e">
        <f t="shared" ca="1" si="552"/>
        <v>#N/A</v>
      </c>
      <c r="DU551" s="198" cm="1">
        <f t="array" ref="DU551">IFERROR(MATCH(TRUE,INDEX($B$14:$B$117&gt;=DT551,0),0),"")</f>
        <v>1</v>
      </c>
      <c r="DV551" s="194">
        <f t="shared" ca="1" si="553"/>
        <v>3.2000000000000006E-3</v>
      </c>
      <c r="DY551" s="194">
        <f t="shared" si="554"/>
        <v>0</v>
      </c>
      <c r="DZ551" s="19" t="e">
        <f ca="1"/>
        <v>#N/A</v>
      </c>
      <c r="EA551" s="19" t="e">
        <f t="shared" ca="1" si="555"/>
        <v>#N/A</v>
      </c>
      <c r="ED551" s="198" cm="1">
        <f t="array" ref="ED551">IFERROR(MATCH(TRUE,INDEX($B$14:$B$117&gt;=EC551,0),0),"")</f>
        <v>1</v>
      </c>
      <c r="EE551" s="194">
        <f t="shared" ca="1" si="556"/>
        <v>3.2000000000000006E-3</v>
      </c>
      <c r="EH551" s="194">
        <f t="shared" si="557"/>
        <v>0</v>
      </c>
      <c r="EI551" s="19" t="e">
        <f ca="1"/>
        <v>#N/A</v>
      </c>
      <c r="EJ551" s="19" t="e">
        <f t="shared" ca="1" si="558"/>
        <v>#N/A</v>
      </c>
      <c r="EM551" s="198" cm="1">
        <f t="array" ref="EM551">IFERROR(MATCH(TRUE,INDEX($B$14:$B$117&gt;=EL551,0),0),"")</f>
        <v>1</v>
      </c>
      <c r="EN551" s="194">
        <f t="shared" ca="1" si="559"/>
        <v>3.2000000000000006E-3</v>
      </c>
      <c r="EQ551" s="194">
        <f t="shared" si="560"/>
        <v>0</v>
      </c>
      <c r="ER551" s="19" t="e">
        <f ca="1"/>
        <v>#N/A</v>
      </c>
      <c r="ES551" s="19" t="e">
        <f t="shared" ca="1" si="561"/>
        <v>#N/A</v>
      </c>
      <c r="EV551" s="198" cm="1">
        <f t="array" ref="EV551">IFERROR(MATCH(TRUE,INDEX($B$14:$B$117&gt;=EU551,0),0),"")</f>
        <v>1</v>
      </c>
      <c r="EW551" s="194">
        <f t="shared" ca="1" si="562"/>
        <v>3.2000000000000006E-3</v>
      </c>
      <c r="EZ551" s="194">
        <f t="shared" si="563"/>
        <v>0</v>
      </c>
      <c r="FA551" s="19" t="e">
        <f ca="1"/>
        <v>#N/A</v>
      </c>
      <c r="FB551" s="19" t="e">
        <f t="shared" ca="1" si="564"/>
        <v>#N/A</v>
      </c>
      <c r="FE551" s="198" cm="1">
        <f t="array" ref="FE551">IFERROR(MATCH(TRUE,INDEX($B$14:$B$117&gt;=FD551,0),0),"")</f>
        <v>1</v>
      </c>
      <c r="FF551" s="194">
        <f t="shared" ca="1" si="565"/>
        <v>3.2000000000000006E-3</v>
      </c>
      <c r="FI551" s="194">
        <f t="shared" si="566"/>
        <v>0</v>
      </c>
      <c r="FJ551" s="19" t="e">
        <f ca="1"/>
        <v>#N/A</v>
      </c>
      <c r="FK551" s="19" t="e">
        <f t="shared" ca="1" si="567"/>
        <v>#N/A</v>
      </c>
      <c r="FN551" s="198" cm="1">
        <f t="array" ref="FN551">IFERROR(MATCH(TRUE,INDEX($B$14:$B$117&gt;=FM551,0),0),"")</f>
        <v>1</v>
      </c>
      <c r="FO551" s="194">
        <f t="shared" ca="1" si="568"/>
        <v>3.2000000000000006E-3</v>
      </c>
      <c r="FR551" s="194">
        <f t="shared" si="569"/>
        <v>0</v>
      </c>
      <c r="FS551" s="19" t="e">
        <f ca="1"/>
        <v>#N/A</v>
      </c>
      <c r="FT551" s="19" t="e">
        <f t="shared" ca="1" si="570"/>
        <v>#N/A</v>
      </c>
      <c r="FW551" s="198" cm="1">
        <f t="array" ref="FW551">IFERROR(MATCH(TRUE,INDEX($B$14:$B$117&gt;=FV551,0),0),"")</f>
        <v>1</v>
      </c>
      <c r="FX551" s="194">
        <f t="shared" ca="1" si="571"/>
        <v>3.2000000000000006E-3</v>
      </c>
      <c r="GA551" s="194">
        <f t="shared" si="572"/>
        <v>0</v>
      </c>
      <c r="GB551" s="19" t="e">
        <f ca="1"/>
        <v>#N/A</v>
      </c>
      <c r="GC551" s="19" t="e">
        <f t="shared" ca="1" si="573"/>
        <v>#N/A</v>
      </c>
    </row>
    <row r="552" spans="8:185" x14ac:dyDescent="0.2">
      <c r="H552" s="198" cm="1">
        <f t="array" ref="H552">IFERROR(MATCH(TRUE,INDEX($B$14:$B$117&gt;=G552,0),0),"")</f>
        <v>1</v>
      </c>
      <c r="I552" s="194">
        <f t="shared" ca="1" si="518"/>
        <v>3.2000000000000006E-3</v>
      </c>
      <c r="L552" s="194">
        <f t="shared" si="574"/>
        <v>0</v>
      </c>
      <c r="M552" s="19">
        <f ca="1"/>
        <v>0</v>
      </c>
      <c r="N552" s="19">
        <f t="shared" ca="1" si="575"/>
        <v>0</v>
      </c>
      <c r="Q552" s="198" cm="1">
        <f t="array" ref="Q552">IFERROR(MATCH(TRUE,INDEX($B$14:$B$117&gt;=P552,0),0),"")</f>
        <v>1</v>
      </c>
      <c r="R552" s="194">
        <f t="shared" ca="1" si="519"/>
        <v>3.2000000000000006E-3</v>
      </c>
      <c r="U552" s="194">
        <f t="shared" si="576"/>
        <v>0</v>
      </c>
      <c r="V552" s="19">
        <f ca="1"/>
        <v>0</v>
      </c>
      <c r="W552" s="19">
        <f t="shared" ca="1" si="577"/>
        <v>0</v>
      </c>
      <c r="Z552" s="198" cm="1">
        <f t="array" ref="Z552">IFERROR(MATCH(TRUE,INDEX($B$14:$B$117&gt;=Y552,0),0),"")</f>
        <v>1</v>
      </c>
      <c r="AA552" s="194">
        <f t="shared" ca="1" si="520"/>
        <v>3.2000000000000006E-3</v>
      </c>
      <c r="AD552" s="194">
        <f t="shared" si="521"/>
        <v>0</v>
      </c>
      <c r="AE552" s="19">
        <f ca="1"/>
        <v>0</v>
      </c>
      <c r="AF552" s="19">
        <f t="shared" ca="1" si="522"/>
        <v>0</v>
      </c>
      <c r="AI552" s="198" cm="1">
        <f t="array" ref="AI552">IFERROR(MATCH(TRUE,INDEX($B$14:$B$117&gt;=AH552,0),0),"")</f>
        <v>1</v>
      </c>
      <c r="AJ552" s="194">
        <f t="shared" ca="1" si="523"/>
        <v>3.2000000000000006E-3</v>
      </c>
      <c r="AM552" s="194">
        <f t="shared" si="524"/>
        <v>0</v>
      </c>
      <c r="AN552" s="19">
        <f ca="1"/>
        <v>0</v>
      </c>
      <c r="AO552" s="19">
        <f t="shared" ca="1" si="525"/>
        <v>0</v>
      </c>
      <c r="AR552" s="198" cm="1">
        <f t="array" ref="AR552">IFERROR(MATCH(TRUE,INDEX($B$14:$B$117&gt;=AQ552,0),0),"")</f>
        <v>1</v>
      </c>
      <c r="AS552" s="194">
        <f t="shared" ca="1" si="526"/>
        <v>3.2000000000000006E-3</v>
      </c>
      <c r="AV552" s="194">
        <f t="shared" si="527"/>
        <v>0</v>
      </c>
      <c r="AW552" s="19">
        <f ca="1"/>
        <v>0</v>
      </c>
      <c r="AX552" s="19">
        <f t="shared" ca="1" si="528"/>
        <v>0</v>
      </c>
      <c r="BA552" s="198" cm="1">
        <f t="array" ref="BA552">IFERROR(MATCH(TRUE,INDEX($B$14:$B$117&gt;=AZ552,0),0),"")</f>
        <v>1</v>
      </c>
      <c r="BB552" s="194">
        <f t="shared" ca="1" si="529"/>
        <v>3.2000000000000006E-3</v>
      </c>
      <c r="BE552" s="194">
        <f t="shared" si="530"/>
        <v>0</v>
      </c>
      <c r="BF552" s="19">
        <f ca="1"/>
        <v>0</v>
      </c>
      <c r="BG552" s="19">
        <f t="shared" ca="1" si="531"/>
        <v>0</v>
      </c>
      <c r="BJ552" s="198" cm="1">
        <f t="array" ref="BJ552">IFERROR(MATCH(TRUE,INDEX($B$14:$B$117&gt;=BI552,0),0),"")</f>
        <v>1</v>
      </c>
      <c r="BK552" s="194">
        <f t="shared" ca="1" si="532"/>
        <v>3.2000000000000006E-3</v>
      </c>
      <c r="BN552" s="194">
        <f t="shared" si="533"/>
        <v>0</v>
      </c>
      <c r="BO552" s="19">
        <f ca="1"/>
        <v>0</v>
      </c>
      <c r="BP552" s="19">
        <f t="shared" ca="1" si="534"/>
        <v>0</v>
      </c>
      <c r="BS552" s="198" cm="1">
        <f t="array" ref="BS552">IFERROR(MATCH(TRUE,INDEX($B$14:$B$117&gt;=BR552,0),0),"")</f>
        <v>1</v>
      </c>
      <c r="BT552" s="194">
        <f t="shared" ca="1" si="535"/>
        <v>3.2000000000000006E-3</v>
      </c>
      <c r="BW552" s="194">
        <f t="shared" si="536"/>
        <v>0</v>
      </c>
      <c r="BX552" s="19">
        <f ca="1"/>
        <v>0</v>
      </c>
      <c r="BY552" s="19">
        <f t="shared" ca="1" si="537"/>
        <v>0</v>
      </c>
      <c r="CB552" s="198" cm="1">
        <f t="array" ref="CB552">IFERROR(MATCH(TRUE,INDEX($B$14:$B$117&gt;=CA552,0),0),"")</f>
        <v>1</v>
      </c>
      <c r="CC552" s="194">
        <f t="shared" ca="1" si="538"/>
        <v>3.2000000000000006E-3</v>
      </c>
      <c r="CF552" s="194">
        <f t="shared" si="539"/>
        <v>0</v>
      </c>
      <c r="CG552" s="19">
        <f ca="1"/>
        <v>0</v>
      </c>
      <c r="CH552" s="19">
        <f t="shared" ca="1" si="540"/>
        <v>0</v>
      </c>
      <c r="CK552" s="198" cm="1">
        <f t="array" ref="CK552">IFERROR(MATCH(TRUE,INDEX($B$14:$B$117&gt;=CJ552,0),0),"")</f>
        <v>1</v>
      </c>
      <c r="CL552" s="194">
        <f t="shared" ca="1" si="541"/>
        <v>3.2000000000000006E-3</v>
      </c>
      <c r="CO552" s="194">
        <f t="shared" si="542"/>
        <v>0</v>
      </c>
      <c r="CP552" s="19">
        <f ca="1"/>
        <v>0</v>
      </c>
      <c r="CQ552" s="19">
        <f t="shared" ca="1" si="543"/>
        <v>0</v>
      </c>
      <c r="CT552" s="198" cm="1">
        <f t="array" ref="CT552">IFERROR(MATCH(TRUE,INDEX($B$14:$B$117&gt;=CS552,0),0),"")</f>
        <v>1</v>
      </c>
      <c r="CU552" s="194">
        <f t="shared" ca="1" si="544"/>
        <v>3.2000000000000006E-3</v>
      </c>
      <c r="CX552" s="194">
        <f t="shared" si="545"/>
        <v>0</v>
      </c>
      <c r="CY552" s="19" t="e">
        <f ca="1"/>
        <v>#N/A</v>
      </c>
      <c r="CZ552" s="19" t="e">
        <f t="shared" ca="1" si="546"/>
        <v>#N/A</v>
      </c>
      <c r="DC552" s="198" cm="1">
        <f t="array" ref="DC552">IFERROR(MATCH(TRUE,INDEX($B$14:$B$117&gt;=DB552,0),0),"")</f>
        <v>1</v>
      </c>
      <c r="DD552" s="194">
        <f t="shared" ca="1" si="547"/>
        <v>3.2000000000000006E-3</v>
      </c>
      <c r="DG552" s="194">
        <f t="shared" si="548"/>
        <v>0</v>
      </c>
      <c r="DH552" s="19" t="e">
        <f ca="1"/>
        <v>#N/A</v>
      </c>
      <c r="DI552" s="19" t="e">
        <f t="shared" ca="1" si="549"/>
        <v>#N/A</v>
      </c>
      <c r="DL552" s="198" cm="1">
        <f t="array" ref="DL552">IFERROR(MATCH(TRUE,INDEX($B$14:$B$117&gt;=DK552,0),0),"")</f>
        <v>1</v>
      </c>
      <c r="DM552" s="194">
        <f t="shared" ca="1" si="550"/>
        <v>3.2000000000000006E-3</v>
      </c>
      <c r="DP552" s="194">
        <f t="shared" si="551"/>
        <v>0</v>
      </c>
      <c r="DQ552" s="19" t="e">
        <f ca="1"/>
        <v>#N/A</v>
      </c>
      <c r="DR552" s="19" t="e">
        <f t="shared" ca="1" si="552"/>
        <v>#N/A</v>
      </c>
      <c r="DU552" s="198" cm="1">
        <f t="array" ref="DU552">IFERROR(MATCH(TRUE,INDEX($B$14:$B$117&gt;=DT552,0),0),"")</f>
        <v>1</v>
      </c>
      <c r="DV552" s="194">
        <f t="shared" ca="1" si="553"/>
        <v>3.2000000000000006E-3</v>
      </c>
      <c r="DY552" s="194">
        <f t="shared" si="554"/>
        <v>0</v>
      </c>
      <c r="DZ552" s="19" t="e">
        <f ca="1"/>
        <v>#N/A</v>
      </c>
      <c r="EA552" s="19" t="e">
        <f t="shared" ca="1" si="555"/>
        <v>#N/A</v>
      </c>
      <c r="ED552" s="198" cm="1">
        <f t="array" ref="ED552">IFERROR(MATCH(TRUE,INDEX($B$14:$B$117&gt;=EC552,0),0),"")</f>
        <v>1</v>
      </c>
      <c r="EE552" s="194">
        <f t="shared" ca="1" si="556"/>
        <v>3.2000000000000006E-3</v>
      </c>
      <c r="EH552" s="194">
        <f t="shared" si="557"/>
        <v>0</v>
      </c>
      <c r="EI552" s="19" t="e">
        <f ca="1"/>
        <v>#N/A</v>
      </c>
      <c r="EJ552" s="19" t="e">
        <f t="shared" ca="1" si="558"/>
        <v>#N/A</v>
      </c>
      <c r="EM552" s="198" cm="1">
        <f t="array" ref="EM552">IFERROR(MATCH(TRUE,INDEX($B$14:$B$117&gt;=EL552,0),0),"")</f>
        <v>1</v>
      </c>
      <c r="EN552" s="194">
        <f t="shared" ca="1" si="559"/>
        <v>3.2000000000000006E-3</v>
      </c>
      <c r="EQ552" s="194">
        <f t="shared" si="560"/>
        <v>0</v>
      </c>
      <c r="ER552" s="19" t="e">
        <f ca="1"/>
        <v>#N/A</v>
      </c>
      <c r="ES552" s="19" t="e">
        <f t="shared" ca="1" si="561"/>
        <v>#N/A</v>
      </c>
      <c r="EV552" s="198" cm="1">
        <f t="array" ref="EV552">IFERROR(MATCH(TRUE,INDEX($B$14:$B$117&gt;=EU552,0),0),"")</f>
        <v>1</v>
      </c>
      <c r="EW552" s="194">
        <f t="shared" ca="1" si="562"/>
        <v>3.2000000000000006E-3</v>
      </c>
      <c r="EZ552" s="194">
        <f t="shared" si="563"/>
        <v>0</v>
      </c>
      <c r="FA552" s="19" t="e">
        <f ca="1"/>
        <v>#N/A</v>
      </c>
      <c r="FB552" s="19" t="e">
        <f t="shared" ca="1" si="564"/>
        <v>#N/A</v>
      </c>
      <c r="FE552" s="198" cm="1">
        <f t="array" ref="FE552">IFERROR(MATCH(TRUE,INDEX($B$14:$B$117&gt;=FD552,0),0),"")</f>
        <v>1</v>
      </c>
      <c r="FF552" s="194">
        <f t="shared" ca="1" si="565"/>
        <v>3.2000000000000006E-3</v>
      </c>
      <c r="FI552" s="194">
        <f t="shared" si="566"/>
        <v>0</v>
      </c>
      <c r="FJ552" s="19" t="e">
        <f ca="1"/>
        <v>#N/A</v>
      </c>
      <c r="FK552" s="19" t="e">
        <f t="shared" ca="1" si="567"/>
        <v>#N/A</v>
      </c>
      <c r="FN552" s="198" cm="1">
        <f t="array" ref="FN552">IFERROR(MATCH(TRUE,INDEX($B$14:$B$117&gt;=FM552,0),0),"")</f>
        <v>1</v>
      </c>
      <c r="FO552" s="194">
        <f t="shared" ca="1" si="568"/>
        <v>3.2000000000000006E-3</v>
      </c>
      <c r="FR552" s="194">
        <f t="shared" si="569"/>
        <v>0</v>
      </c>
      <c r="FS552" s="19" t="e">
        <f ca="1"/>
        <v>#N/A</v>
      </c>
      <c r="FT552" s="19" t="e">
        <f t="shared" ca="1" si="570"/>
        <v>#N/A</v>
      </c>
      <c r="FW552" s="198" cm="1">
        <f t="array" ref="FW552">IFERROR(MATCH(TRUE,INDEX($B$14:$B$117&gt;=FV552,0),0),"")</f>
        <v>1</v>
      </c>
      <c r="FX552" s="194">
        <f t="shared" ca="1" si="571"/>
        <v>3.2000000000000006E-3</v>
      </c>
      <c r="GA552" s="194">
        <f t="shared" si="572"/>
        <v>0</v>
      </c>
      <c r="GB552" s="19" t="e">
        <f ca="1"/>
        <v>#N/A</v>
      </c>
      <c r="GC552" s="19" t="e">
        <f t="shared" ca="1" si="573"/>
        <v>#N/A</v>
      </c>
    </row>
    <row r="553" spans="8:185" x14ac:dyDescent="0.2">
      <c r="H553" s="198" cm="1">
        <f t="array" ref="H553">IFERROR(MATCH(TRUE,INDEX($B$14:$B$117&gt;=G553,0),0),"")</f>
        <v>1</v>
      </c>
      <c r="I553" s="194">
        <f t="shared" ca="1" si="518"/>
        <v>3.2000000000000006E-3</v>
      </c>
      <c r="L553" s="194">
        <f t="shared" si="574"/>
        <v>0</v>
      </c>
      <c r="M553" s="19">
        <f ca="1"/>
        <v>0</v>
      </c>
      <c r="N553" s="19">
        <f t="shared" ca="1" si="575"/>
        <v>0</v>
      </c>
      <c r="Q553" s="198" cm="1">
        <f t="array" ref="Q553">IFERROR(MATCH(TRUE,INDEX($B$14:$B$117&gt;=P553,0),0),"")</f>
        <v>1</v>
      </c>
      <c r="R553" s="194">
        <f t="shared" ca="1" si="519"/>
        <v>3.2000000000000006E-3</v>
      </c>
      <c r="U553" s="194">
        <f t="shared" si="576"/>
        <v>0</v>
      </c>
      <c r="V553" s="19">
        <f ca="1"/>
        <v>0</v>
      </c>
      <c r="W553" s="19">
        <f t="shared" ca="1" si="577"/>
        <v>0</v>
      </c>
      <c r="Z553" s="198" cm="1">
        <f t="array" ref="Z553">IFERROR(MATCH(TRUE,INDEX($B$14:$B$117&gt;=Y553,0),0),"")</f>
        <v>1</v>
      </c>
      <c r="AA553" s="194">
        <f t="shared" ca="1" si="520"/>
        <v>3.2000000000000006E-3</v>
      </c>
      <c r="AD553" s="194">
        <f t="shared" si="521"/>
        <v>0</v>
      </c>
      <c r="AE553" s="19">
        <f ca="1"/>
        <v>0</v>
      </c>
      <c r="AF553" s="19">
        <f t="shared" ca="1" si="522"/>
        <v>0</v>
      </c>
      <c r="AI553" s="198" cm="1">
        <f t="array" ref="AI553">IFERROR(MATCH(TRUE,INDEX($B$14:$B$117&gt;=AH553,0),0),"")</f>
        <v>1</v>
      </c>
      <c r="AJ553" s="194">
        <f t="shared" ca="1" si="523"/>
        <v>3.2000000000000006E-3</v>
      </c>
      <c r="AM553" s="194">
        <f t="shared" si="524"/>
        <v>0</v>
      </c>
      <c r="AN553" s="19">
        <f ca="1"/>
        <v>0</v>
      </c>
      <c r="AO553" s="19">
        <f t="shared" ca="1" si="525"/>
        <v>0</v>
      </c>
      <c r="AR553" s="198" cm="1">
        <f t="array" ref="AR553">IFERROR(MATCH(TRUE,INDEX($B$14:$B$117&gt;=AQ553,0),0),"")</f>
        <v>1</v>
      </c>
      <c r="AS553" s="194">
        <f t="shared" ca="1" si="526"/>
        <v>3.2000000000000006E-3</v>
      </c>
      <c r="AV553" s="194">
        <f t="shared" si="527"/>
        <v>0</v>
      </c>
      <c r="AW553" s="19">
        <f ca="1"/>
        <v>0</v>
      </c>
      <c r="AX553" s="19">
        <f t="shared" ca="1" si="528"/>
        <v>0</v>
      </c>
      <c r="BA553" s="198" cm="1">
        <f t="array" ref="BA553">IFERROR(MATCH(TRUE,INDEX($B$14:$B$117&gt;=AZ553,0),0),"")</f>
        <v>1</v>
      </c>
      <c r="BB553" s="194">
        <f t="shared" ca="1" si="529"/>
        <v>3.2000000000000006E-3</v>
      </c>
      <c r="BE553" s="194">
        <f t="shared" si="530"/>
        <v>0</v>
      </c>
      <c r="BF553" s="19">
        <f ca="1"/>
        <v>0</v>
      </c>
      <c r="BG553" s="19">
        <f t="shared" ca="1" si="531"/>
        <v>0</v>
      </c>
      <c r="BJ553" s="198" cm="1">
        <f t="array" ref="BJ553">IFERROR(MATCH(TRUE,INDEX($B$14:$B$117&gt;=BI553,0),0),"")</f>
        <v>1</v>
      </c>
      <c r="BK553" s="194">
        <f t="shared" ca="1" si="532"/>
        <v>3.2000000000000006E-3</v>
      </c>
      <c r="BN553" s="194">
        <f t="shared" si="533"/>
        <v>0</v>
      </c>
      <c r="BO553" s="19">
        <f ca="1"/>
        <v>0</v>
      </c>
      <c r="BP553" s="19">
        <f t="shared" ca="1" si="534"/>
        <v>0</v>
      </c>
      <c r="BS553" s="198" cm="1">
        <f t="array" ref="BS553">IFERROR(MATCH(TRUE,INDEX($B$14:$B$117&gt;=BR553,0),0),"")</f>
        <v>1</v>
      </c>
      <c r="BT553" s="194">
        <f t="shared" ca="1" si="535"/>
        <v>3.2000000000000006E-3</v>
      </c>
      <c r="BW553" s="194">
        <f t="shared" si="536"/>
        <v>0</v>
      </c>
      <c r="BX553" s="19">
        <f ca="1"/>
        <v>0</v>
      </c>
      <c r="BY553" s="19">
        <f t="shared" ca="1" si="537"/>
        <v>0</v>
      </c>
      <c r="CB553" s="198" cm="1">
        <f t="array" ref="CB553">IFERROR(MATCH(TRUE,INDEX($B$14:$B$117&gt;=CA553,0),0),"")</f>
        <v>1</v>
      </c>
      <c r="CC553" s="194">
        <f t="shared" ca="1" si="538"/>
        <v>3.2000000000000006E-3</v>
      </c>
      <c r="CF553" s="194">
        <f t="shared" si="539"/>
        <v>0</v>
      </c>
      <c r="CG553" s="19">
        <f ca="1"/>
        <v>0</v>
      </c>
      <c r="CH553" s="19">
        <f t="shared" ca="1" si="540"/>
        <v>0</v>
      </c>
      <c r="CK553" s="198" cm="1">
        <f t="array" ref="CK553">IFERROR(MATCH(TRUE,INDEX($B$14:$B$117&gt;=CJ553,0),0),"")</f>
        <v>1</v>
      </c>
      <c r="CL553" s="194">
        <f t="shared" ca="1" si="541"/>
        <v>3.2000000000000006E-3</v>
      </c>
      <c r="CO553" s="194">
        <f t="shared" si="542"/>
        <v>0</v>
      </c>
      <c r="CP553" s="19">
        <f ca="1"/>
        <v>0</v>
      </c>
      <c r="CQ553" s="19">
        <f t="shared" ca="1" si="543"/>
        <v>0</v>
      </c>
      <c r="CT553" s="198" cm="1">
        <f t="array" ref="CT553">IFERROR(MATCH(TRUE,INDEX($B$14:$B$117&gt;=CS553,0),0),"")</f>
        <v>1</v>
      </c>
      <c r="CU553" s="194">
        <f t="shared" ca="1" si="544"/>
        <v>3.2000000000000006E-3</v>
      </c>
      <c r="CX553" s="194">
        <f t="shared" si="545"/>
        <v>0</v>
      </c>
      <c r="CY553" s="19" t="e">
        <f ca="1"/>
        <v>#N/A</v>
      </c>
      <c r="CZ553" s="19" t="e">
        <f t="shared" ca="1" si="546"/>
        <v>#N/A</v>
      </c>
      <c r="DC553" s="198" cm="1">
        <f t="array" ref="DC553">IFERROR(MATCH(TRUE,INDEX($B$14:$B$117&gt;=DB553,0),0),"")</f>
        <v>1</v>
      </c>
      <c r="DD553" s="194">
        <f t="shared" ca="1" si="547"/>
        <v>3.2000000000000006E-3</v>
      </c>
      <c r="DG553" s="194">
        <f t="shared" si="548"/>
        <v>0</v>
      </c>
      <c r="DH553" s="19" t="e">
        <f ca="1"/>
        <v>#N/A</v>
      </c>
      <c r="DI553" s="19" t="e">
        <f t="shared" ca="1" si="549"/>
        <v>#N/A</v>
      </c>
      <c r="DL553" s="198" cm="1">
        <f t="array" ref="DL553">IFERROR(MATCH(TRUE,INDEX($B$14:$B$117&gt;=DK553,0),0),"")</f>
        <v>1</v>
      </c>
      <c r="DM553" s="194">
        <f t="shared" ca="1" si="550"/>
        <v>3.2000000000000006E-3</v>
      </c>
      <c r="DP553" s="194">
        <f t="shared" si="551"/>
        <v>0</v>
      </c>
      <c r="DQ553" s="19" t="e">
        <f ca="1"/>
        <v>#N/A</v>
      </c>
      <c r="DR553" s="19" t="e">
        <f t="shared" ca="1" si="552"/>
        <v>#N/A</v>
      </c>
      <c r="DU553" s="198" cm="1">
        <f t="array" ref="DU553">IFERROR(MATCH(TRUE,INDEX($B$14:$B$117&gt;=DT553,0),0),"")</f>
        <v>1</v>
      </c>
      <c r="DV553" s="194">
        <f t="shared" ca="1" si="553"/>
        <v>3.2000000000000006E-3</v>
      </c>
      <c r="DY553" s="194">
        <f t="shared" si="554"/>
        <v>0</v>
      </c>
      <c r="DZ553" s="19" t="e">
        <f ca="1"/>
        <v>#N/A</v>
      </c>
      <c r="EA553" s="19" t="e">
        <f t="shared" ca="1" si="555"/>
        <v>#N/A</v>
      </c>
      <c r="ED553" s="198" cm="1">
        <f t="array" ref="ED553">IFERROR(MATCH(TRUE,INDEX($B$14:$B$117&gt;=EC553,0),0),"")</f>
        <v>1</v>
      </c>
      <c r="EE553" s="194">
        <f t="shared" ca="1" si="556"/>
        <v>3.2000000000000006E-3</v>
      </c>
      <c r="EH553" s="194">
        <f t="shared" si="557"/>
        <v>0</v>
      </c>
      <c r="EI553" s="19" t="e">
        <f ca="1"/>
        <v>#N/A</v>
      </c>
      <c r="EJ553" s="19" t="e">
        <f t="shared" ca="1" si="558"/>
        <v>#N/A</v>
      </c>
      <c r="EM553" s="198" cm="1">
        <f t="array" ref="EM553">IFERROR(MATCH(TRUE,INDEX($B$14:$B$117&gt;=EL553,0),0),"")</f>
        <v>1</v>
      </c>
      <c r="EN553" s="194">
        <f t="shared" ca="1" si="559"/>
        <v>3.2000000000000006E-3</v>
      </c>
      <c r="EQ553" s="194">
        <f t="shared" si="560"/>
        <v>0</v>
      </c>
      <c r="ER553" s="19" t="e">
        <f ca="1"/>
        <v>#N/A</v>
      </c>
      <c r="ES553" s="19" t="e">
        <f t="shared" ca="1" si="561"/>
        <v>#N/A</v>
      </c>
      <c r="EV553" s="198" cm="1">
        <f t="array" ref="EV553">IFERROR(MATCH(TRUE,INDEX($B$14:$B$117&gt;=EU553,0),0),"")</f>
        <v>1</v>
      </c>
      <c r="EW553" s="194">
        <f t="shared" ca="1" si="562"/>
        <v>3.2000000000000006E-3</v>
      </c>
      <c r="EZ553" s="194">
        <f t="shared" si="563"/>
        <v>0</v>
      </c>
      <c r="FA553" s="19" t="e">
        <f ca="1"/>
        <v>#N/A</v>
      </c>
      <c r="FB553" s="19" t="e">
        <f t="shared" ca="1" si="564"/>
        <v>#N/A</v>
      </c>
      <c r="FE553" s="198" cm="1">
        <f t="array" ref="FE553">IFERROR(MATCH(TRUE,INDEX($B$14:$B$117&gt;=FD553,0),0),"")</f>
        <v>1</v>
      </c>
      <c r="FF553" s="194">
        <f t="shared" ca="1" si="565"/>
        <v>3.2000000000000006E-3</v>
      </c>
      <c r="FI553" s="194">
        <f t="shared" si="566"/>
        <v>0</v>
      </c>
      <c r="FJ553" s="19" t="e">
        <f ca="1"/>
        <v>#N/A</v>
      </c>
      <c r="FK553" s="19" t="e">
        <f t="shared" ca="1" si="567"/>
        <v>#N/A</v>
      </c>
      <c r="FN553" s="198" cm="1">
        <f t="array" ref="FN553">IFERROR(MATCH(TRUE,INDEX($B$14:$B$117&gt;=FM553,0),0),"")</f>
        <v>1</v>
      </c>
      <c r="FO553" s="194">
        <f t="shared" ca="1" si="568"/>
        <v>3.2000000000000006E-3</v>
      </c>
      <c r="FR553" s="194">
        <f t="shared" si="569"/>
        <v>0</v>
      </c>
      <c r="FS553" s="19" t="e">
        <f ca="1"/>
        <v>#N/A</v>
      </c>
      <c r="FT553" s="19" t="e">
        <f t="shared" ca="1" si="570"/>
        <v>#N/A</v>
      </c>
      <c r="FW553" s="198" cm="1">
        <f t="array" ref="FW553">IFERROR(MATCH(TRUE,INDEX($B$14:$B$117&gt;=FV553,0),0),"")</f>
        <v>1</v>
      </c>
      <c r="FX553" s="194">
        <f t="shared" ca="1" si="571"/>
        <v>3.2000000000000006E-3</v>
      </c>
      <c r="GA553" s="194">
        <f t="shared" si="572"/>
        <v>0</v>
      </c>
      <c r="GB553" s="19" t="e">
        <f ca="1"/>
        <v>#N/A</v>
      </c>
      <c r="GC553" s="19" t="e">
        <f t="shared" ca="1" si="573"/>
        <v>#N/A</v>
      </c>
    </row>
    <row r="554" spans="8:185" x14ac:dyDescent="0.2">
      <c r="H554" s="198" cm="1">
        <f t="array" ref="H554">IFERROR(MATCH(TRUE,INDEX($B$14:$B$117&gt;=G554,0),0),"")</f>
        <v>1</v>
      </c>
      <c r="I554" s="194">
        <f t="shared" ca="1" si="518"/>
        <v>3.2000000000000006E-3</v>
      </c>
      <c r="L554" s="194">
        <f t="shared" si="574"/>
        <v>0</v>
      </c>
      <c r="M554" s="19">
        <f ca="1"/>
        <v>0</v>
      </c>
      <c r="N554" s="19">
        <f t="shared" ca="1" si="575"/>
        <v>0</v>
      </c>
      <c r="Q554" s="198" cm="1">
        <f t="array" ref="Q554">IFERROR(MATCH(TRUE,INDEX($B$14:$B$117&gt;=P554,0),0),"")</f>
        <v>1</v>
      </c>
      <c r="R554" s="194">
        <f t="shared" ca="1" si="519"/>
        <v>3.2000000000000006E-3</v>
      </c>
      <c r="U554" s="194">
        <f t="shared" si="576"/>
        <v>0</v>
      </c>
      <c r="V554" s="19">
        <f ca="1"/>
        <v>0</v>
      </c>
      <c r="W554" s="19">
        <f t="shared" ca="1" si="577"/>
        <v>0</v>
      </c>
      <c r="Z554" s="198" cm="1">
        <f t="array" ref="Z554">IFERROR(MATCH(TRUE,INDEX($B$14:$B$117&gt;=Y554,0),0),"")</f>
        <v>1</v>
      </c>
      <c r="AA554" s="194">
        <f t="shared" ca="1" si="520"/>
        <v>3.2000000000000006E-3</v>
      </c>
      <c r="AD554" s="194">
        <f t="shared" si="521"/>
        <v>0</v>
      </c>
      <c r="AE554" s="19">
        <f ca="1"/>
        <v>0</v>
      </c>
      <c r="AF554" s="19">
        <f t="shared" ca="1" si="522"/>
        <v>0</v>
      </c>
      <c r="AI554" s="198" cm="1">
        <f t="array" ref="AI554">IFERROR(MATCH(TRUE,INDEX($B$14:$B$117&gt;=AH554,0),0),"")</f>
        <v>1</v>
      </c>
      <c r="AJ554" s="194">
        <f t="shared" ca="1" si="523"/>
        <v>3.2000000000000006E-3</v>
      </c>
      <c r="AM554" s="194">
        <f t="shared" si="524"/>
        <v>0</v>
      </c>
      <c r="AN554" s="19">
        <f ca="1"/>
        <v>0</v>
      </c>
      <c r="AO554" s="19">
        <f t="shared" ca="1" si="525"/>
        <v>0</v>
      </c>
      <c r="AR554" s="198" cm="1">
        <f t="array" ref="AR554">IFERROR(MATCH(TRUE,INDEX($B$14:$B$117&gt;=AQ554,0),0),"")</f>
        <v>1</v>
      </c>
      <c r="AS554" s="194">
        <f t="shared" ca="1" si="526"/>
        <v>3.2000000000000006E-3</v>
      </c>
      <c r="AV554" s="194">
        <f t="shared" si="527"/>
        <v>0</v>
      </c>
      <c r="AW554" s="19">
        <f ca="1"/>
        <v>0</v>
      </c>
      <c r="AX554" s="19">
        <f t="shared" ca="1" si="528"/>
        <v>0</v>
      </c>
      <c r="BA554" s="198" cm="1">
        <f t="array" ref="BA554">IFERROR(MATCH(TRUE,INDEX($B$14:$B$117&gt;=AZ554,0),0),"")</f>
        <v>1</v>
      </c>
      <c r="BB554" s="194">
        <f t="shared" ca="1" si="529"/>
        <v>3.2000000000000006E-3</v>
      </c>
      <c r="BE554" s="194">
        <f t="shared" si="530"/>
        <v>0</v>
      </c>
      <c r="BF554" s="19">
        <f ca="1"/>
        <v>0</v>
      </c>
      <c r="BG554" s="19">
        <f t="shared" ca="1" si="531"/>
        <v>0</v>
      </c>
      <c r="BJ554" s="198" cm="1">
        <f t="array" ref="BJ554">IFERROR(MATCH(TRUE,INDEX($B$14:$B$117&gt;=BI554,0),0),"")</f>
        <v>1</v>
      </c>
      <c r="BK554" s="194">
        <f t="shared" ca="1" si="532"/>
        <v>3.2000000000000006E-3</v>
      </c>
      <c r="BN554" s="194">
        <f t="shared" si="533"/>
        <v>0</v>
      </c>
      <c r="BO554" s="19">
        <f ca="1"/>
        <v>0</v>
      </c>
      <c r="BP554" s="19">
        <f t="shared" ca="1" si="534"/>
        <v>0</v>
      </c>
      <c r="BS554" s="198" cm="1">
        <f t="array" ref="BS554">IFERROR(MATCH(TRUE,INDEX($B$14:$B$117&gt;=BR554,0),0),"")</f>
        <v>1</v>
      </c>
      <c r="BT554" s="194">
        <f t="shared" ca="1" si="535"/>
        <v>3.2000000000000006E-3</v>
      </c>
      <c r="BW554" s="194">
        <f t="shared" si="536"/>
        <v>0</v>
      </c>
      <c r="BX554" s="19">
        <f ca="1"/>
        <v>0</v>
      </c>
      <c r="BY554" s="19">
        <f t="shared" ca="1" si="537"/>
        <v>0</v>
      </c>
      <c r="CB554" s="198" cm="1">
        <f t="array" ref="CB554">IFERROR(MATCH(TRUE,INDEX($B$14:$B$117&gt;=CA554,0),0),"")</f>
        <v>1</v>
      </c>
      <c r="CC554" s="194">
        <f t="shared" ca="1" si="538"/>
        <v>3.2000000000000006E-3</v>
      </c>
      <c r="CF554" s="194">
        <f t="shared" si="539"/>
        <v>0</v>
      </c>
      <c r="CG554" s="19">
        <f ca="1"/>
        <v>0</v>
      </c>
      <c r="CH554" s="19">
        <f t="shared" ca="1" si="540"/>
        <v>0</v>
      </c>
      <c r="CK554" s="198" cm="1">
        <f t="array" ref="CK554">IFERROR(MATCH(TRUE,INDEX($B$14:$B$117&gt;=CJ554,0),0),"")</f>
        <v>1</v>
      </c>
      <c r="CL554" s="194">
        <f t="shared" ca="1" si="541"/>
        <v>3.2000000000000006E-3</v>
      </c>
      <c r="CO554" s="194">
        <f t="shared" si="542"/>
        <v>0</v>
      </c>
      <c r="CP554" s="19">
        <f ca="1"/>
        <v>0</v>
      </c>
      <c r="CQ554" s="19">
        <f t="shared" ca="1" si="543"/>
        <v>0</v>
      </c>
      <c r="CT554" s="198" cm="1">
        <f t="array" ref="CT554">IFERROR(MATCH(TRUE,INDEX($B$14:$B$117&gt;=CS554,0),0),"")</f>
        <v>1</v>
      </c>
      <c r="CU554" s="194">
        <f t="shared" ca="1" si="544"/>
        <v>3.2000000000000006E-3</v>
      </c>
      <c r="CX554" s="194">
        <f t="shared" si="545"/>
        <v>0</v>
      </c>
      <c r="CY554" s="19" t="e">
        <f ca="1"/>
        <v>#N/A</v>
      </c>
      <c r="CZ554" s="19" t="e">
        <f t="shared" ca="1" si="546"/>
        <v>#N/A</v>
      </c>
      <c r="DC554" s="198" cm="1">
        <f t="array" ref="DC554">IFERROR(MATCH(TRUE,INDEX($B$14:$B$117&gt;=DB554,0),0),"")</f>
        <v>1</v>
      </c>
      <c r="DD554" s="194">
        <f t="shared" ca="1" si="547"/>
        <v>3.2000000000000006E-3</v>
      </c>
      <c r="DG554" s="194">
        <f t="shared" si="548"/>
        <v>0</v>
      </c>
      <c r="DH554" s="19" t="e">
        <f ca="1"/>
        <v>#N/A</v>
      </c>
      <c r="DI554" s="19" t="e">
        <f t="shared" ca="1" si="549"/>
        <v>#N/A</v>
      </c>
      <c r="DL554" s="198" cm="1">
        <f t="array" ref="DL554">IFERROR(MATCH(TRUE,INDEX($B$14:$B$117&gt;=DK554,0),0),"")</f>
        <v>1</v>
      </c>
      <c r="DM554" s="194">
        <f t="shared" ca="1" si="550"/>
        <v>3.2000000000000006E-3</v>
      </c>
      <c r="DP554" s="194">
        <f t="shared" si="551"/>
        <v>0</v>
      </c>
      <c r="DQ554" s="19" t="e">
        <f ca="1"/>
        <v>#N/A</v>
      </c>
      <c r="DR554" s="19" t="e">
        <f t="shared" ca="1" si="552"/>
        <v>#N/A</v>
      </c>
      <c r="DU554" s="198" cm="1">
        <f t="array" ref="DU554">IFERROR(MATCH(TRUE,INDEX($B$14:$B$117&gt;=DT554,0),0),"")</f>
        <v>1</v>
      </c>
      <c r="DV554" s="194">
        <f t="shared" ca="1" si="553"/>
        <v>3.2000000000000006E-3</v>
      </c>
      <c r="DY554" s="194">
        <f t="shared" si="554"/>
        <v>0</v>
      </c>
      <c r="DZ554" s="19" t="e">
        <f ca="1"/>
        <v>#N/A</v>
      </c>
      <c r="EA554" s="19" t="e">
        <f t="shared" ca="1" si="555"/>
        <v>#N/A</v>
      </c>
      <c r="ED554" s="198" cm="1">
        <f t="array" ref="ED554">IFERROR(MATCH(TRUE,INDEX($B$14:$B$117&gt;=EC554,0),0),"")</f>
        <v>1</v>
      </c>
      <c r="EE554" s="194">
        <f t="shared" ca="1" si="556"/>
        <v>3.2000000000000006E-3</v>
      </c>
      <c r="EH554" s="194">
        <f t="shared" si="557"/>
        <v>0</v>
      </c>
      <c r="EI554" s="19" t="e">
        <f ca="1"/>
        <v>#N/A</v>
      </c>
      <c r="EJ554" s="19" t="e">
        <f t="shared" ca="1" si="558"/>
        <v>#N/A</v>
      </c>
      <c r="EM554" s="198" cm="1">
        <f t="array" ref="EM554">IFERROR(MATCH(TRUE,INDEX($B$14:$B$117&gt;=EL554,0),0),"")</f>
        <v>1</v>
      </c>
      <c r="EN554" s="194">
        <f t="shared" ca="1" si="559"/>
        <v>3.2000000000000006E-3</v>
      </c>
      <c r="EQ554" s="194">
        <f t="shared" si="560"/>
        <v>0</v>
      </c>
      <c r="ER554" s="19" t="e">
        <f ca="1"/>
        <v>#N/A</v>
      </c>
      <c r="ES554" s="19" t="e">
        <f t="shared" ca="1" si="561"/>
        <v>#N/A</v>
      </c>
      <c r="EV554" s="198" cm="1">
        <f t="array" ref="EV554">IFERROR(MATCH(TRUE,INDEX($B$14:$B$117&gt;=EU554,0),0),"")</f>
        <v>1</v>
      </c>
      <c r="EW554" s="194">
        <f t="shared" ca="1" si="562"/>
        <v>3.2000000000000006E-3</v>
      </c>
      <c r="EZ554" s="194">
        <f t="shared" si="563"/>
        <v>0</v>
      </c>
      <c r="FA554" s="19" t="e">
        <f ca="1"/>
        <v>#N/A</v>
      </c>
      <c r="FB554" s="19" t="e">
        <f t="shared" ca="1" si="564"/>
        <v>#N/A</v>
      </c>
      <c r="FE554" s="198" cm="1">
        <f t="array" ref="FE554">IFERROR(MATCH(TRUE,INDEX($B$14:$B$117&gt;=FD554,0),0),"")</f>
        <v>1</v>
      </c>
      <c r="FF554" s="194">
        <f t="shared" ca="1" si="565"/>
        <v>3.2000000000000006E-3</v>
      </c>
      <c r="FI554" s="194">
        <f t="shared" si="566"/>
        <v>0</v>
      </c>
      <c r="FJ554" s="19" t="e">
        <f ca="1"/>
        <v>#N/A</v>
      </c>
      <c r="FK554" s="19" t="e">
        <f t="shared" ca="1" si="567"/>
        <v>#N/A</v>
      </c>
      <c r="FN554" s="198" cm="1">
        <f t="array" ref="FN554">IFERROR(MATCH(TRUE,INDEX($B$14:$B$117&gt;=FM554,0),0),"")</f>
        <v>1</v>
      </c>
      <c r="FO554" s="194">
        <f t="shared" ca="1" si="568"/>
        <v>3.2000000000000006E-3</v>
      </c>
      <c r="FR554" s="194">
        <f t="shared" si="569"/>
        <v>0</v>
      </c>
      <c r="FS554" s="19" t="e">
        <f ca="1"/>
        <v>#N/A</v>
      </c>
      <c r="FT554" s="19" t="e">
        <f t="shared" ca="1" si="570"/>
        <v>#N/A</v>
      </c>
      <c r="FW554" s="198" cm="1">
        <f t="array" ref="FW554">IFERROR(MATCH(TRUE,INDEX($B$14:$B$117&gt;=FV554,0),0),"")</f>
        <v>1</v>
      </c>
      <c r="FX554" s="194">
        <f t="shared" ca="1" si="571"/>
        <v>3.2000000000000006E-3</v>
      </c>
      <c r="GA554" s="194">
        <f t="shared" si="572"/>
        <v>0</v>
      </c>
      <c r="GB554" s="19" t="e">
        <f ca="1"/>
        <v>#N/A</v>
      </c>
      <c r="GC554" s="19" t="e">
        <f t="shared" ca="1" si="573"/>
        <v>#N/A</v>
      </c>
    </row>
    <row r="555" spans="8:185" x14ac:dyDescent="0.2">
      <c r="H555" s="198" cm="1">
        <f t="array" ref="H555">IFERROR(MATCH(TRUE,INDEX($B$14:$B$117&gt;=G555,0),0),"")</f>
        <v>1</v>
      </c>
      <c r="I555" s="194">
        <f t="shared" ca="1" si="518"/>
        <v>3.2000000000000006E-3</v>
      </c>
      <c r="L555" s="194">
        <f t="shared" si="574"/>
        <v>0</v>
      </c>
      <c r="M555" s="19">
        <f ca="1"/>
        <v>0</v>
      </c>
      <c r="N555" s="19">
        <f t="shared" ca="1" si="575"/>
        <v>0</v>
      </c>
      <c r="Q555" s="198" cm="1">
        <f t="array" ref="Q555">IFERROR(MATCH(TRUE,INDEX($B$14:$B$117&gt;=P555,0),0),"")</f>
        <v>1</v>
      </c>
      <c r="R555" s="194">
        <f t="shared" ca="1" si="519"/>
        <v>3.2000000000000006E-3</v>
      </c>
      <c r="U555" s="194">
        <f t="shared" si="576"/>
        <v>0</v>
      </c>
      <c r="V555" s="19">
        <f ca="1"/>
        <v>0</v>
      </c>
      <c r="W555" s="19">
        <f t="shared" ca="1" si="577"/>
        <v>0</v>
      </c>
      <c r="Z555" s="198" cm="1">
        <f t="array" ref="Z555">IFERROR(MATCH(TRUE,INDEX($B$14:$B$117&gt;=Y555,0),0),"")</f>
        <v>1</v>
      </c>
      <c r="AA555" s="194">
        <f t="shared" ca="1" si="520"/>
        <v>3.2000000000000006E-3</v>
      </c>
      <c r="AD555" s="194">
        <f t="shared" si="521"/>
        <v>0</v>
      </c>
      <c r="AE555" s="19">
        <f ca="1"/>
        <v>0</v>
      </c>
      <c r="AF555" s="19">
        <f t="shared" ca="1" si="522"/>
        <v>0</v>
      </c>
      <c r="AI555" s="198" cm="1">
        <f t="array" ref="AI555">IFERROR(MATCH(TRUE,INDEX($B$14:$B$117&gt;=AH555,0),0),"")</f>
        <v>1</v>
      </c>
      <c r="AJ555" s="194">
        <f t="shared" ca="1" si="523"/>
        <v>3.2000000000000006E-3</v>
      </c>
      <c r="AM555" s="194">
        <f t="shared" si="524"/>
        <v>0</v>
      </c>
      <c r="AN555" s="19">
        <f ca="1"/>
        <v>0</v>
      </c>
      <c r="AO555" s="19">
        <f t="shared" ca="1" si="525"/>
        <v>0</v>
      </c>
      <c r="AR555" s="198" cm="1">
        <f t="array" ref="AR555">IFERROR(MATCH(TRUE,INDEX($B$14:$B$117&gt;=AQ555,0),0),"")</f>
        <v>1</v>
      </c>
      <c r="AS555" s="194">
        <f t="shared" ca="1" si="526"/>
        <v>3.2000000000000006E-3</v>
      </c>
      <c r="AV555" s="194">
        <f t="shared" si="527"/>
        <v>0</v>
      </c>
      <c r="AW555" s="19">
        <f ca="1"/>
        <v>0</v>
      </c>
      <c r="AX555" s="19">
        <f t="shared" ca="1" si="528"/>
        <v>0</v>
      </c>
      <c r="BA555" s="198" cm="1">
        <f t="array" ref="BA555">IFERROR(MATCH(TRUE,INDEX($B$14:$B$117&gt;=AZ555,0),0),"")</f>
        <v>1</v>
      </c>
      <c r="BB555" s="194">
        <f t="shared" ca="1" si="529"/>
        <v>3.2000000000000006E-3</v>
      </c>
      <c r="BE555" s="194">
        <f t="shared" si="530"/>
        <v>0</v>
      </c>
      <c r="BF555" s="19">
        <f ca="1"/>
        <v>0</v>
      </c>
      <c r="BG555" s="19">
        <f t="shared" ca="1" si="531"/>
        <v>0</v>
      </c>
      <c r="BJ555" s="198" cm="1">
        <f t="array" ref="BJ555">IFERROR(MATCH(TRUE,INDEX($B$14:$B$117&gt;=BI555,0),0),"")</f>
        <v>1</v>
      </c>
      <c r="BK555" s="194">
        <f t="shared" ca="1" si="532"/>
        <v>3.2000000000000006E-3</v>
      </c>
      <c r="BN555" s="194">
        <f t="shared" si="533"/>
        <v>0</v>
      </c>
      <c r="BO555" s="19">
        <f ca="1"/>
        <v>0</v>
      </c>
      <c r="BP555" s="19">
        <f t="shared" ca="1" si="534"/>
        <v>0</v>
      </c>
      <c r="BS555" s="198" cm="1">
        <f t="array" ref="BS555">IFERROR(MATCH(TRUE,INDEX($B$14:$B$117&gt;=BR555,0),0),"")</f>
        <v>1</v>
      </c>
      <c r="BT555" s="194">
        <f t="shared" ca="1" si="535"/>
        <v>3.2000000000000006E-3</v>
      </c>
      <c r="BW555" s="194">
        <f t="shared" si="536"/>
        <v>0</v>
      </c>
      <c r="BX555" s="19">
        <f ca="1"/>
        <v>0</v>
      </c>
      <c r="BY555" s="19">
        <f t="shared" ca="1" si="537"/>
        <v>0</v>
      </c>
      <c r="CB555" s="198" cm="1">
        <f t="array" ref="CB555">IFERROR(MATCH(TRUE,INDEX($B$14:$B$117&gt;=CA555,0),0),"")</f>
        <v>1</v>
      </c>
      <c r="CC555" s="194">
        <f t="shared" ca="1" si="538"/>
        <v>3.2000000000000006E-3</v>
      </c>
      <c r="CF555" s="194">
        <f t="shared" si="539"/>
        <v>0</v>
      </c>
      <c r="CG555" s="19">
        <f ca="1"/>
        <v>0</v>
      </c>
      <c r="CH555" s="19">
        <f t="shared" ca="1" si="540"/>
        <v>0</v>
      </c>
      <c r="CK555" s="198" cm="1">
        <f t="array" ref="CK555">IFERROR(MATCH(TRUE,INDEX($B$14:$B$117&gt;=CJ555,0),0),"")</f>
        <v>1</v>
      </c>
      <c r="CL555" s="194">
        <f t="shared" ca="1" si="541"/>
        <v>3.2000000000000006E-3</v>
      </c>
      <c r="CO555" s="194">
        <f t="shared" si="542"/>
        <v>0</v>
      </c>
      <c r="CP555" s="19">
        <f ca="1"/>
        <v>0</v>
      </c>
      <c r="CQ555" s="19">
        <f t="shared" ca="1" si="543"/>
        <v>0</v>
      </c>
      <c r="CT555" s="198" cm="1">
        <f t="array" ref="CT555">IFERROR(MATCH(TRUE,INDEX($B$14:$B$117&gt;=CS555,0),0),"")</f>
        <v>1</v>
      </c>
      <c r="CU555" s="194">
        <f t="shared" ca="1" si="544"/>
        <v>3.2000000000000006E-3</v>
      </c>
      <c r="CX555" s="194">
        <f t="shared" si="545"/>
        <v>0</v>
      </c>
      <c r="CY555" s="19" t="e">
        <f ca="1"/>
        <v>#N/A</v>
      </c>
      <c r="CZ555" s="19" t="e">
        <f t="shared" ca="1" si="546"/>
        <v>#N/A</v>
      </c>
      <c r="DC555" s="198" cm="1">
        <f t="array" ref="DC555">IFERROR(MATCH(TRUE,INDEX($B$14:$B$117&gt;=DB555,0),0),"")</f>
        <v>1</v>
      </c>
      <c r="DD555" s="194">
        <f t="shared" ca="1" si="547"/>
        <v>3.2000000000000006E-3</v>
      </c>
      <c r="DG555" s="194">
        <f t="shared" si="548"/>
        <v>0</v>
      </c>
      <c r="DH555" s="19" t="e">
        <f ca="1"/>
        <v>#N/A</v>
      </c>
      <c r="DI555" s="19" t="e">
        <f t="shared" ca="1" si="549"/>
        <v>#N/A</v>
      </c>
      <c r="DL555" s="198" cm="1">
        <f t="array" ref="DL555">IFERROR(MATCH(TRUE,INDEX($B$14:$B$117&gt;=DK555,0),0),"")</f>
        <v>1</v>
      </c>
      <c r="DM555" s="194">
        <f t="shared" ca="1" si="550"/>
        <v>3.2000000000000006E-3</v>
      </c>
      <c r="DP555" s="194">
        <f t="shared" si="551"/>
        <v>0</v>
      </c>
      <c r="DQ555" s="19" t="e">
        <f ca="1"/>
        <v>#N/A</v>
      </c>
      <c r="DR555" s="19" t="e">
        <f t="shared" ca="1" si="552"/>
        <v>#N/A</v>
      </c>
      <c r="DU555" s="198" cm="1">
        <f t="array" ref="DU555">IFERROR(MATCH(TRUE,INDEX($B$14:$B$117&gt;=DT555,0),0),"")</f>
        <v>1</v>
      </c>
      <c r="DV555" s="194">
        <f t="shared" ca="1" si="553"/>
        <v>3.2000000000000006E-3</v>
      </c>
      <c r="DY555" s="194">
        <f t="shared" si="554"/>
        <v>0</v>
      </c>
      <c r="DZ555" s="19" t="e">
        <f ca="1"/>
        <v>#N/A</v>
      </c>
      <c r="EA555" s="19" t="e">
        <f t="shared" ca="1" si="555"/>
        <v>#N/A</v>
      </c>
      <c r="ED555" s="198" cm="1">
        <f t="array" ref="ED555">IFERROR(MATCH(TRUE,INDEX($B$14:$B$117&gt;=EC555,0),0),"")</f>
        <v>1</v>
      </c>
      <c r="EE555" s="194">
        <f t="shared" ca="1" si="556"/>
        <v>3.2000000000000006E-3</v>
      </c>
      <c r="EH555" s="194">
        <f t="shared" si="557"/>
        <v>0</v>
      </c>
      <c r="EI555" s="19" t="e">
        <f ca="1"/>
        <v>#N/A</v>
      </c>
      <c r="EJ555" s="19" t="e">
        <f t="shared" ca="1" si="558"/>
        <v>#N/A</v>
      </c>
      <c r="EM555" s="198" cm="1">
        <f t="array" ref="EM555">IFERROR(MATCH(TRUE,INDEX($B$14:$B$117&gt;=EL555,0),0),"")</f>
        <v>1</v>
      </c>
      <c r="EN555" s="194">
        <f t="shared" ca="1" si="559"/>
        <v>3.2000000000000006E-3</v>
      </c>
      <c r="EQ555" s="194">
        <f t="shared" si="560"/>
        <v>0</v>
      </c>
      <c r="ER555" s="19" t="e">
        <f ca="1"/>
        <v>#N/A</v>
      </c>
      <c r="ES555" s="19" t="e">
        <f t="shared" ca="1" si="561"/>
        <v>#N/A</v>
      </c>
      <c r="EV555" s="198" cm="1">
        <f t="array" ref="EV555">IFERROR(MATCH(TRUE,INDEX($B$14:$B$117&gt;=EU555,0),0),"")</f>
        <v>1</v>
      </c>
      <c r="EW555" s="194">
        <f t="shared" ca="1" si="562"/>
        <v>3.2000000000000006E-3</v>
      </c>
      <c r="EZ555" s="194">
        <f t="shared" si="563"/>
        <v>0</v>
      </c>
      <c r="FA555" s="19" t="e">
        <f ca="1"/>
        <v>#N/A</v>
      </c>
      <c r="FB555" s="19" t="e">
        <f t="shared" ca="1" si="564"/>
        <v>#N/A</v>
      </c>
      <c r="FE555" s="198" cm="1">
        <f t="array" ref="FE555">IFERROR(MATCH(TRUE,INDEX($B$14:$B$117&gt;=FD555,0),0),"")</f>
        <v>1</v>
      </c>
      <c r="FF555" s="194">
        <f t="shared" ca="1" si="565"/>
        <v>3.2000000000000006E-3</v>
      </c>
      <c r="FI555" s="194">
        <f t="shared" si="566"/>
        <v>0</v>
      </c>
      <c r="FJ555" s="19" t="e">
        <f ca="1"/>
        <v>#N/A</v>
      </c>
      <c r="FK555" s="19" t="e">
        <f t="shared" ca="1" si="567"/>
        <v>#N/A</v>
      </c>
      <c r="FN555" s="198" cm="1">
        <f t="array" ref="FN555">IFERROR(MATCH(TRUE,INDEX($B$14:$B$117&gt;=FM555,0),0),"")</f>
        <v>1</v>
      </c>
      <c r="FO555" s="194">
        <f t="shared" ca="1" si="568"/>
        <v>3.2000000000000006E-3</v>
      </c>
      <c r="FR555" s="194">
        <f t="shared" si="569"/>
        <v>0</v>
      </c>
      <c r="FS555" s="19" t="e">
        <f ca="1"/>
        <v>#N/A</v>
      </c>
      <c r="FT555" s="19" t="e">
        <f t="shared" ca="1" si="570"/>
        <v>#N/A</v>
      </c>
      <c r="FW555" s="198" cm="1">
        <f t="array" ref="FW555">IFERROR(MATCH(TRUE,INDEX($B$14:$B$117&gt;=FV555,0),0),"")</f>
        <v>1</v>
      </c>
      <c r="FX555" s="194">
        <f t="shared" ca="1" si="571"/>
        <v>3.2000000000000006E-3</v>
      </c>
      <c r="GA555" s="194">
        <f t="shared" si="572"/>
        <v>0</v>
      </c>
      <c r="GB555" s="19" t="e">
        <f ca="1"/>
        <v>#N/A</v>
      </c>
      <c r="GC555" s="19" t="e">
        <f t="shared" ca="1" si="573"/>
        <v>#N/A</v>
      </c>
    </row>
    <row r="556" spans="8:185" x14ac:dyDescent="0.2">
      <c r="H556" s="198" cm="1">
        <f t="array" ref="H556">IFERROR(MATCH(TRUE,INDEX($B$14:$B$117&gt;=G556,0),0),"")</f>
        <v>1</v>
      </c>
      <c r="I556" s="194">
        <f t="shared" ca="1" si="518"/>
        <v>3.2000000000000006E-3</v>
      </c>
      <c r="L556" s="194">
        <f t="shared" si="574"/>
        <v>0</v>
      </c>
      <c r="M556" s="19">
        <f ca="1"/>
        <v>0</v>
      </c>
      <c r="N556" s="19">
        <f t="shared" ca="1" si="575"/>
        <v>0</v>
      </c>
      <c r="Q556" s="198" cm="1">
        <f t="array" ref="Q556">IFERROR(MATCH(TRUE,INDEX($B$14:$B$117&gt;=P556,0),0),"")</f>
        <v>1</v>
      </c>
      <c r="R556" s="194">
        <f t="shared" ca="1" si="519"/>
        <v>3.2000000000000006E-3</v>
      </c>
      <c r="U556" s="194">
        <f t="shared" si="576"/>
        <v>0</v>
      </c>
      <c r="V556" s="19">
        <f ca="1"/>
        <v>0</v>
      </c>
      <c r="W556" s="19">
        <f t="shared" ca="1" si="577"/>
        <v>0</v>
      </c>
      <c r="Z556" s="198" cm="1">
        <f t="array" ref="Z556">IFERROR(MATCH(TRUE,INDEX($B$14:$B$117&gt;=Y556,0),0),"")</f>
        <v>1</v>
      </c>
      <c r="AA556" s="194">
        <f t="shared" ca="1" si="520"/>
        <v>3.2000000000000006E-3</v>
      </c>
      <c r="AD556" s="194">
        <f t="shared" si="521"/>
        <v>0</v>
      </c>
      <c r="AE556" s="19">
        <f ca="1"/>
        <v>0</v>
      </c>
      <c r="AF556" s="19">
        <f t="shared" ca="1" si="522"/>
        <v>0</v>
      </c>
      <c r="AI556" s="198" cm="1">
        <f t="array" ref="AI556">IFERROR(MATCH(TRUE,INDEX($B$14:$B$117&gt;=AH556,0),0),"")</f>
        <v>1</v>
      </c>
      <c r="AJ556" s="194">
        <f t="shared" ca="1" si="523"/>
        <v>3.2000000000000006E-3</v>
      </c>
      <c r="AM556" s="194">
        <f t="shared" si="524"/>
        <v>0</v>
      </c>
      <c r="AN556" s="19">
        <f ca="1"/>
        <v>0</v>
      </c>
      <c r="AO556" s="19">
        <f t="shared" ca="1" si="525"/>
        <v>0</v>
      </c>
      <c r="AR556" s="198" cm="1">
        <f t="array" ref="AR556">IFERROR(MATCH(TRUE,INDEX($B$14:$B$117&gt;=AQ556,0),0),"")</f>
        <v>1</v>
      </c>
      <c r="AS556" s="194">
        <f t="shared" ca="1" si="526"/>
        <v>3.2000000000000006E-3</v>
      </c>
      <c r="AV556" s="194">
        <f t="shared" si="527"/>
        <v>0</v>
      </c>
      <c r="AW556" s="19">
        <f ca="1"/>
        <v>0</v>
      </c>
      <c r="AX556" s="19">
        <f t="shared" ca="1" si="528"/>
        <v>0</v>
      </c>
      <c r="BA556" s="198" cm="1">
        <f t="array" ref="BA556">IFERROR(MATCH(TRUE,INDEX($B$14:$B$117&gt;=AZ556,0),0),"")</f>
        <v>1</v>
      </c>
      <c r="BB556" s="194">
        <f t="shared" ca="1" si="529"/>
        <v>3.2000000000000006E-3</v>
      </c>
      <c r="BE556" s="194">
        <f t="shared" si="530"/>
        <v>0</v>
      </c>
      <c r="BF556" s="19">
        <f ca="1"/>
        <v>0</v>
      </c>
      <c r="BG556" s="19">
        <f t="shared" ca="1" si="531"/>
        <v>0</v>
      </c>
      <c r="BJ556" s="198" cm="1">
        <f t="array" ref="BJ556">IFERROR(MATCH(TRUE,INDEX($B$14:$B$117&gt;=BI556,0),0),"")</f>
        <v>1</v>
      </c>
      <c r="BK556" s="194">
        <f t="shared" ca="1" si="532"/>
        <v>3.2000000000000006E-3</v>
      </c>
      <c r="BN556" s="194">
        <f t="shared" si="533"/>
        <v>0</v>
      </c>
      <c r="BO556" s="19">
        <f ca="1"/>
        <v>0</v>
      </c>
      <c r="BP556" s="19">
        <f t="shared" ca="1" si="534"/>
        <v>0</v>
      </c>
      <c r="BS556" s="198" cm="1">
        <f t="array" ref="BS556">IFERROR(MATCH(TRUE,INDEX($B$14:$B$117&gt;=BR556,0),0),"")</f>
        <v>1</v>
      </c>
      <c r="BT556" s="194">
        <f t="shared" ca="1" si="535"/>
        <v>3.2000000000000006E-3</v>
      </c>
      <c r="BW556" s="194">
        <f t="shared" si="536"/>
        <v>0</v>
      </c>
      <c r="BX556" s="19">
        <f ca="1"/>
        <v>0</v>
      </c>
      <c r="BY556" s="19">
        <f t="shared" ca="1" si="537"/>
        <v>0</v>
      </c>
      <c r="CB556" s="198" cm="1">
        <f t="array" ref="CB556">IFERROR(MATCH(TRUE,INDEX($B$14:$B$117&gt;=CA556,0),0),"")</f>
        <v>1</v>
      </c>
      <c r="CC556" s="194">
        <f t="shared" ca="1" si="538"/>
        <v>3.2000000000000006E-3</v>
      </c>
      <c r="CF556" s="194">
        <f t="shared" si="539"/>
        <v>0</v>
      </c>
      <c r="CG556" s="19">
        <f ca="1"/>
        <v>0</v>
      </c>
      <c r="CH556" s="19">
        <f t="shared" ca="1" si="540"/>
        <v>0</v>
      </c>
      <c r="CK556" s="198" cm="1">
        <f t="array" ref="CK556">IFERROR(MATCH(TRUE,INDEX($B$14:$B$117&gt;=CJ556,0),0),"")</f>
        <v>1</v>
      </c>
      <c r="CL556" s="194">
        <f t="shared" ca="1" si="541"/>
        <v>3.2000000000000006E-3</v>
      </c>
      <c r="CO556" s="194">
        <f t="shared" si="542"/>
        <v>0</v>
      </c>
      <c r="CP556" s="19">
        <f ca="1"/>
        <v>0</v>
      </c>
      <c r="CQ556" s="19">
        <f t="shared" ca="1" si="543"/>
        <v>0</v>
      </c>
      <c r="CT556" s="198" cm="1">
        <f t="array" ref="CT556">IFERROR(MATCH(TRUE,INDEX($B$14:$B$117&gt;=CS556,0),0),"")</f>
        <v>1</v>
      </c>
      <c r="CU556" s="194">
        <f t="shared" ca="1" si="544"/>
        <v>3.2000000000000006E-3</v>
      </c>
      <c r="CX556" s="194">
        <f t="shared" si="545"/>
        <v>0</v>
      </c>
      <c r="CY556" s="19" t="e">
        <f ca="1"/>
        <v>#N/A</v>
      </c>
      <c r="CZ556" s="19" t="e">
        <f t="shared" ca="1" si="546"/>
        <v>#N/A</v>
      </c>
      <c r="DC556" s="198" cm="1">
        <f t="array" ref="DC556">IFERROR(MATCH(TRUE,INDEX($B$14:$B$117&gt;=DB556,0),0),"")</f>
        <v>1</v>
      </c>
      <c r="DD556" s="194">
        <f t="shared" ca="1" si="547"/>
        <v>3.2000000000000006E-3</v>
      </c>
      <c r="DG556" s="194">
        <f t="shared" si="548"/>
        <v>0</v>
      </c>
      <c r="DH556" s="19" t="e">
        <f ca="1"/>
        <v>#N/A</v>
      </c>
      <c r="DI556" s="19" t="e">
        <f t="shared" ca="1" si="549"/>
        <v>#N/A</v>
      </c>
      <c r="DL556" s="198" cm="1">
        <f t="array" ref="DL556">IFERROR(MATCH(TRUE,INDEX($B$14:$B$117&gt;=DK556,0),0),"")</f>
        <v>1</v>
      </c>
      <c r="DM556" s="194">
        <f t="shared" ca="1" si="550"/>
        <v>3.2000000000000006E-3</v>
      </c>
      <c r="DP556" s="194">
        <f t="shared" si="551"/>
        <v>0</v>
      </c>
      <c r="DQ556" s="19" t="e">
        <f ca="1"/>
        <v>#N/A</v>
      </c>
      <c r="DR556" s="19" t="e">
        <f t="shared" ca="1" si="552"/>
        <v>#N/A</v>
      </c>
      <c r="DU556" s="198" cm="1">
        <f t="array" ref="DU556">IFERROR(MATCH(TRUE,INDEX($B$14:$B$117&gt;=DT556,0),0),"")</f>
        <v>1</v>
      </c>
      <c r="DV556" s="194">
        <f t="shared" ca="1" si="553"/>
        <v>3.2000000000000006E-3</v>
      </c>
      <c r="DY556" s="194">
        <f t="shared" si="554"/>
        <v>0</v>
      </c>
      <c r="DZ556" s="19" t="e">
        <f ca="1"/>
        <v>#N/A</v>
      </c>
      <c r="EA556" s="19" t="e">
        <f t="shared" ca="1" si="555"/>
        <v>#N/A</v>
      </c>
      <c r="ED556" s="198" cm="1">
        <f t="array" ref="ED556">IFERROR(MATCH(TRUE,INDEX($B$14:$B$117&gt;=EC556,0),0),"")</f>
        <v>1</v>
      </c>
      <c r="EE556" s="194">
        <f t="shared" ca="1" si="556"/>
        <v>3.2000000000000006E-3</v>
      </c>
      <c r="EH556" s="194">
        <f t="shared" si="557"/>
        <v>0</v>
      </c>
      <c r="EI556" s="19" t="e">
        <f ca="1"/>
        <v>#N/A</v>
      </c>
      <c r="EJ556" s="19" t="e">
        <f t="shared" ca="1" si="558"/>
        <v>#N/A</v>
      </c>
      <c r="EM556" s="198" cm="1">
        <f t="array" ref="EM556">IFERROR(MATCH(TRUE,INDEX($B$14:$B$117&gt;=EL556,0),0),"")</f>
        <v>1</v>
      </c>
      <c r="EN556" s="194">
        <f t="shared" ca="1" si="559"/>
        <v>3.2000000000000006E-3</v>
      </c>
      <c r="EQ556" s="194">
        <f t="shared" si="560"/>
        <v>0</v>
      </c>
      <c r="ER556" s="19" t="e">
        <f ca="1"/>
        <v>#N/A</v>
      </c>
      <c r="ES556" s="19" t="e">
        <f t="shared" ca="1" si="561"/>
        <v>#N/A</v>
      </c>
      <c r="EV556" s="198" cm="1">
        <f t="array" ref="EV556">IFERROR(MATCH(TRUE,INDEX($B$14:$B$117&gt;=EU556,0),0),"")</f>
        <v>1</v>
      </c>
      <c r="EW556" s="194">
        <f t="shared" ca="1" si="562"/>
        <v>3.2000000000000006E-3</v>
      </c>
      <c r="EZ556" s="194">
        <f t="shared" si="563"/>
        <v>0</v>
      </c>
      <c r="FA556" s="19" t="e">
        <f ca="1"/>
        <v>#N/A</v>
      </c>
      <c r="FB556" s="19" t="e">
        <f t="shared" ca="1" si="564"/>
        <v>#N/A</v>
      </c>
      <c r="FE556" s="198" cm="1">
        <f t="array" ref="FE556">IFERROR(MATCH(TRUE,INDEX($B$14:$B$117&gt;=FD556,0),0),"")</f>
        <v>1</v>
      </c>
      <c r="FF556" s="194">
        <f t="shared" ca="1" si="565"/>
        <v>3.2000000000000006E-3</v>
      </c>
      <c r="FI556" s="194">
        <f t="shared" si="566"/>
        <v>0</v>
      </c>
      <c r="FJ556" s="19" t="e">
        <f ca="1"/>
        <v>#N/A</v>
      </c>
      <c r="FK556" s="19" t="e">
        <f t="shared" ca="1" si="567"/>
        <v>#N/A</v>
      </c>
      <c r="FN556" s="198" cm="1">
        <f t="array" ref="FN556">IFERROR(MATCH(TRUE,INDEX($B$14:$B$117&gt;=FM556,0),0),"")</f>
        <v>1</v>
      </c>
      <c r="FO556" s="194">
        <f t="shared" ca="1" si="568"/>
        <v>3.2000000000000006E-3</v>
      </c>
      <c r="FR556" s="194">
        <f t="shared" si="569"/>
        <v>0</v>
      </c>
      <c r="FS556" s="19" t="e">
        <f ca="1"/>
        <v>#N/A</v>
      </c>
      <c r="FT556" s="19" t="e">
        <f t="shared" ca="1" si="570"/>
        <v>#N/A</v>
      </c>
      <c r="FW556" s="198" cm="1">
        <f t="array" ref="FW556">IFERROR(MATCH(TRUE,INDEX($B$14:$B$117&gt;=FV556,0),0),"")</f>
        <v>1</v>
      </c>
      <c r="FX556" s="194">
        <f t="shared" ca="1" si="571"/>
        <v>3.2000000000000006E-3</v>
      </c>
      <c r="GA556" s="194">
        <f t="shared" si="572"/>
        <v>0</v>
      </c>
      <c r="GB556" s="19" t="e">
        <f ca="1"/>
        <v>#N/A</v>
      </c>
      <c r="GC556" s="19" t="e">
        <f t="shared" ca="1" si="573"/>
        <v>#N/A</v>
      </c>
    </row>
    <row r="557" spans="8:185" x14ac:dyDescent="0.2">
      <c r="H557" s="198" cm="1">
        <f t="array" ref="H557">IFERROR(MATCH(TRUE,INDEX($B$14:$B$117&gt;=G557,0),0),"")</f>
        <v>1</v>
      </c>
      <c r="I557" s="194">
        <f t="shared" ca="1" si="518"/>
        <v>3.2000000000000006E-3</v>
      </c>
      <c r="L557" s="194">
        <f t="shared" si="574"/>
        <v>0</v>
      </c>
      <c r="M557" s="19">
        <f ca="1"/>
        <v>0</v>
      </c>
      <c r="N557" s="19">
        <f t="shared" ca="1" si="575"/>
        <v>0</v>
      </c>
      <c r="Q557" s="198" cm="1">
        <f t="array" ref="Q557">IFERROR(MATCH(TRUE,INDEX($B$14:$B$117&gt;=P557,0),0),"")</f>
        <v>1</v>
      </c>
      <c r="R557" s="194">
        <f t="shared" ca="1" si="519"/>
        <v>3.2000000000000006E-3</v>
      </c>
      <c r="U557" s="194">
        <f t="shared" si="576"/>
        <v>0</v>
      </c>
      <c r="V557" s="19">
        <f ca="1"/>
        <v>0</v>
      </c>
      <c r="W557" s="19">
        <f t="shared" ca="1" si="577"/>
        <v>0</v>
      </c>
      <c r="Z557" s="198" cm="1">
        <f t="array" ref="Z557">IFERROR(MATCH(TRUE,INDEX($B$14:$B$117&gt;=Y557,0),0),"")</f>
        <v>1</v>
      </c>
      <c r="AA557" s="194">
        <f t="shared" ca="1" si="520"/>
        <v>3.2000000000000006E-3</v>
      </c>
      <c r="AD557" s="194">
        <f t="shared" si="521"/>
        <v>0</v>
      </c>
      <c r="AE557" s="19">
        <f ca="1"/>
        <v>0</v>
      </c>
      <c r="AF557" s="19">
        <f t="shared" ca="1" si="522"/>
        <v>0</v>
      </c>
      <c r="AI557" s="198" cm="1">
        <f t="array" ref="AI557">IFERROR(MATCH(TRUE,INDEX($B$14:$B$117&gt;=AH557,0),0),"")</f>
        <v>1</v>
      </c>
      <c r="AJ557" s="194">
        <f t="shared" ca="1" si="523"/>
        <v>3.2000000000000006E-3</v>
      </c>
      <c r="AM557" s="194">
        <f t="shared" si="524"/>
        <v>0</v>
      </c>
      <c r="AN557" s="19">
        <f ca="1"/>
        <v>0</v>
      </c>
      <c r="AO557" s="19">
        <f t="shared" ca="1" si="525"/>
        <v>0</v>
      </c>
      <c r="AR557" s="198" cm="1">
        <f t="array" ref="AR557">IFERROR(MATCH(TRUE,INDEX($B$14:$B$117&gt;=AQ557,0),0),"")</f>
        <v>1</v>
      </c>
      <c r="AS557" s="194">
        <f t="shared" ca="1" si="526"/>
        <v>3.2000000000000006E-3</v>
      </c>
      <c r="AV557" s="194">
        <f t="shared" si="527"/>
        <v>0</v>
      </c>
      <c r="AW557" s="19">
        <f ca="1"/>
        <v>0</v>
      </c>
      <c r="AX557" s="19">
        <f t="shared" ca="1" si="528"/>
        <v>0</v>
      </c>
      <c r="BA557" s="198" cm="1">
        <f t="array" ref="BA557">IFERROR(MATCH(TRUE,INDEX($B$14:$B$117&gt;=AZ557,0),0),"")</f>
        <v>1</v>
      </c>
      <c r="BB557" s="194">
        <f t="shared" ca="1" si="529"/>
        <v>3.2000000000000006E-3</v>
      </c>
      <c r="BE557" s="194">
        <f t="shared" si="530"/>
        <v>0</v>
      </c>
      <c r="BF557" s="19">
        <f ca="1"/>
        <v>0</v>
      </c>
      <c r="BG557" s="19">
        <f t="shared" ca="1" si="531"/>
        <v>0</v>
      </c>
      <c r="BJ557" s="198" cm="1">
        <f t="array" ref="BJ557">IFERROR(MATCH(TRUE,INDEX($B$14:$B$117&gt;=BI557,0),0),"")</f>
        <v>1</v>
      </c>
      <c r="BK557" s="194">
        <f t="shared" ca="1" si="532"/>
        <v>3.2000000000000006E-3</v>
      </c>
      <c r="BN557" s="194">
        <f t="shared" si="533"/>
        <v>0</v>
      </c>
      <c r="BO557" s="19">
        <f ca="1"/>
        <v>0</v>
      </c>
      <c r="BP557" s="19">
        <f t="shared" ca="1" si="534"/>
        <v>0</v>
      </c>
      <c r="BS557" s="198" cm="1">
        <f t="array" ref="BS557">IFERROR(MATCH(TRUE,INDEX($B$14:$B$117&gt;=BR557,0),0),"")</f>
        <v>1</v>
      </c>
      <c r="BT557" s="194">
        <f t="shared" ca="1" si="535"/>
        <v>3.2000000000000006E-3</v>
      </c>
      <c r="BW557" s="194">
        <f t="shared" si="536"/>
        <v>0</v>
      </c>
      <c r="BX557" s="19">
        <f ca="1"/>
        <v>0</v>
      </c>
      <c r="BY557" s="19">
        <f t="shared" ca="1" si="537"/>
        <v>0</v>
      </c>
      <c r="CB557" s="198" cm="1">
        <f t="array" ref="CB557">IFERROR(MATCH(TRUE,INDEX($B$14:$B$117&gt;=CA557,0),0),"")</f>
        <v>1</v>
      </c>
      <c r="CC557" s="194">
        <f t="shared" ca="1" si="538"/>
        <v>3.2000000000000006E-3</v>
      </c>
      <c r="CF557" s="194">
        <f t="shared" si="539"/>
        <v>0</v>
      </c>
      <c r="CG557" s="19">
        <f ca="1"/>
        <v>0</v>
      </c>
      <c r="CH557" s="19">
        <f t="shared" ca="1" si="540"/>
        <v>0</v>
      </c>
      <c r="CK557" s="198" cm="1">
        <f t="array" ref="CK557">IFERROR(MATCH(TRUE,INDEX($B$14:$B$117&gt;=CJ557,0),0),"")</f>
        <v>1</v>
      </c>
      <c r="CL557" s="194">
        <f t="shared" ca="1" si="541"/>
        <v>3.2000000000000006E-3</v>
      </c>
      <c r="CO557" s="194">
        <f t="shared" si="542"/>
        <v>0</v>
      </c>
      <c r="CP557" s="19">
        <f ca="1"/>
        <v>0</v>
      </c>
      <c r="CQ557" s="19">
        <f t="shared" ca="1" si="543"/>
        <v>0</v>
      </c>
      <c r="CT557" s="198" cm="1">
        <f t="array" ref="CT557">IFERROR(MATCH(TRUE,INDEX($B$14:$B$117&gt;=CS557,0),0),"")</f>
        <v>1</v>
      </c>
      <c r="CU557" s="194">
        <f t="shared" ca="1" si="544"/>
        <v>3.2000000000000006E-3</v>
      </c>
      <c r="CX557" s="194">
        <f t="shared" si="545"/>
        <v>0</v>
      </c>
      <c r="CY557" s="19" t="e">
        <f ca="1"/>
        <v>#N/A</v>
      </c>
      <c r="CZ557" s="19" t="e">
        <f t="shared" ca="1" si="546"/>
        <v>#N/A</v>
      </c>
      <c r="DC557" s="198" cm="1">
        <f t="array" ref="DC557">IFERROR(MATCH(TRUE,INDEX($B$14:$B$117&gt;=DB557,0),0),"")</f>
        <v>1</v>
      </c>
      <c r="DD557" s="194">
        <f t="shared" ca="1" si="547"/>
        <v>3.2000000000000006E-3</v>
      </c>
      <c r="DG557" s="194">
        <f t="shared" si="548"/>
        <v>0</v>
      </c>
      <c r="DH557" s="19" t="e">
        <f ca="1"/>
        <v>#N/A</v>
      </c>
      <c r="DI557" s="19" t="e">
        <f t="shared" ca="1" si="549"/>
        <v>#N/A</v>
      </c>
      <c r="DL557" s="198" cm="1">
        <f t="array" ref="DL557">IFERROR(MATCH(TRUE,INDEX($B$14:$B$117&gt;=DK557,0),0),"")</f>
        <v>1</v>
      </c>
      <c r="DM557" s="194">
        <f t="shared" ca="1" si="550"/>
        <v>3.2000000000000006E-3</v>
      </c>
      <c r="DP557" s="194">
        <f t="shared" si="551"/>
        <v>0</v>
      </c>
      <c r="DQ557" s="19" t="e">
        <f ca="1"/>
        <v>#N/A</v>
      </c>
      <c r="DR557" s="19" t="e">
        <f t="shared" ca="1" si="552"/>
        <v>#N/A</v>
      </c>
      <c r="DU557" s="198" cm="1">
        <f t="array" ref="DU557">IFERROR(MATCH(TRUE,INDEX($B$14:$B$117&gt;=DT557,0),0),"")</f>
        <v>1</v>
      </c>
      <c r="DV557" s="194">
        <f t="shared" ca="1" si="553"/>
        <v>3.2000000000000006E-3</v>
      </c>
      <c r="DY557" s="194">
        <f t="shared" si="554"/>
        <v>0</v>
      </c>
      <c r="DZ557" s="19" t="e">
        <f ca="1"/>
        <v>#N/A</v>
      </c>
      <c r="EA557" s="19" t="e">
        <f t="shared" ca="1" si="555"/>
        <v>#N/A</v>
      </c>
      <c r="ED557" s="198" cm="1">
        <f t="array" ref="ED557">IFERROR(MATCH(TRUE,INDEX($B$14:$B$117&gt;=EC557,0),0),"")</f>
        <v>1</v>
      </c>
      <c r="EE557" s="194">
        <f t="shared" ca="1" si="556"/>
        <v>3.2000000000000006E-3</v>
      </c>
      <c r="EH557" s="194">
        <f t="shared" si="557"/>
        <v>0</v>
      </c>
      <c r="EI557" s="19" t="e">
        <f ca="1"/>
        <v>#N/A</v>
      </c>
      <c r="EJ557" s="19" t="e">
        <f t="shared" ca="1" si="558"/>
        <v>#N/A</v>
      </c>
      <c r="EM557" s="198" cm="1">
        <f t="array" ref="EM557">IFERROR(MATCH(TRUE,INDEX($B$14:$B$117&gt;=EL557,0),0),"")</f>
        <v>1</v>
      </c>
      <c r="EN557" s="194">
        <f t="shared" ca="1" si="559"/>
        <v>3.2000000000000006E-3</v>
      </c>
      <c r="EQ557" s="194">
        <f t="shared" si="560"/>
        <v>0</v>
      </c>
      <c r="ER557" s="19" t="e">
        <f ca="1"/>
        <v>#N/A</v>
      </c>
      <c r="ES557" s="19" t="e">
        <f t="shared" ca="1" si="561"/>
        <v>#N/A</v>
      </c>
      <c r="EV557" s="198" cm="1">
        <f t="array" ref="EV557">IFERROR(MATCH(TRUE,INDEX($B$14:$B$117&gt;=EU557,0),0),"")</f>
        <v>1</v>
      </c>
      <c r="EW557" s="194">
        <f t="shared" ca="1" si="562"/>
        <v>3.2000000000000006E-3</v>
      </c>
      <c r="EZ557" s="194">
        <f t="shared" si="563"/>
        <v>0</v>
      </c>
      <c r="FA557" s="19" t="e">
        <f ca="1"/>
        <v>#N/A</v>
      </c>
      <c r="FB557" s="19" t="e">
        <f t="shared" ca="1" si="564"/>
        <v>#N/A</v>
      </c>
      <c r="FE557" s="198" cm="1">
        <f t="array" ref="FE557">IFERROR(MATCH(TRUE,INDEX($B$14:$B$117&gt;=FD557,0),0),"")</f>
        <v>1</v>
      </c>
      <c r="FF557" s="194">
        <f t="shared" ca="1" si="565"/>
        <v>3.2000000000000006E-3</v>
      </c>
      <c r="FI557" s="194">
        <f t="shared" si="566"/>
        <v>0</v>
      </c>
      <c r="FJ557" s="19" t="e">
        <f ca="1"/>
        <v>#N/A</v>
      </c>
      <c r="FK557" s="19" t="e">
        <f t="shared" ca="1" si="567"/>
        <v>#N/A</v>
      </c>
      <c r="FN557" s="198" cm="1">
        <f t="array" ref="FN557">IFERROR(MATCH(TRUE,INDEX($B$14:$B$117&gt;=FM557,0),0),"")</f>
        <v>1</v>
      </c>
      <c r="FO557" s="194">
        <f t="shared" ca="1" si="568"/>
        <v>3.2000000000000006E-3</v>
      </c>
      <c r="FR557" s="194">
        <f t="shared" si="569"/>
        <v>0</v>
      </c>
      <c r="FS557" s="19" t="e">
        <f ca="1"/>
        <v>#N/A</v>
      </c>
      <c r="FT557" s="19" t="e">
        <f t="shared" ca="1" si="570"/>
        <v>#N/A</v>
      </c>
      <c r="FW557" s="198" cm="1">
        <f t="array" ref="FW557">IFERROR(MATCH(TRUE,INDEX($B$14:$B$117&gt;=FV557,0),0),"")</f>
        <v>1</v>
      </c>
      <c r="FX557" s="194">
        <f t="shared" ca="1" si="571"/>
        <v>3.2000000000000006E-3</v>
      </c>
      <c r="GA557" s="194">
        <f t="shared" si="572"/>
        <v>0</v>
      </c>
      <c r="GB557" s="19" t="e">
        <f ca="1"/>
        <v>#N/A</v>
      </c>
      <c r="GC557" s="19" t="e">
        <f t="shared" ca="1" si="573"/>
        <v>#N/A</v>
      </c>
    </row>
    <row r="558" spans="8:185" x14ac:dyDescent="0.2">
      <c r="H558" s="198" cm="1">
        <f t="array" ref="H558">IFERROR(MATCH(TRUE,INDEX($B$14:$B$117&gt;=G558,0),0),"")</f>
        <v>1</v>
      </c>
      <c r="I558" s="194">
        <f t="shared" ca="1" si="518"/>
        <v>3.2000000000000006E-3</v>
      </c>
      <c r="L558" s="194">
        <f t="shared" si="574"/>
        <v>0</v>
      </c>
      <c r="M558" s="19">
        <f ca="1"/>
        <v>0</v>
      </c>
      <c r="N558" s="19">
        <f t="shared" ca="1" si="575"/>
        <v>0</v>
      </c>
      <c r="Q558" s="198" cm="1">
        <f t="array" ref="Q558">IFERROR(MATCH(TRUE,INDEX($B$14:$B$117&gt;=P558,0),0),"")</f>
        <v>1</v>
      </c>
      <c r="R558" s="194">
        <f t="shared" ca="1" si="519"/>
        <v>3.2000000000000006E-3</v>
      </c>
      <c r="U558" s="194">
        <f t="shared" si="576"/>
        <v>0</v>
      </c>
      <c r="V558" s="19">
        <f ca="1"/>
        <v>0</v>
      </c>
      <c r="W558" s="19">
        <f t="shared" ca="1" si="577"/>
        <v>0</v>
      </c>
      <c r="Z558" s="198" cm="1">
        <f t="array" ref="Z558">IFERROR(MATCH(TRUE,INDEX($B$14:$B$117&gt;=Y558,0),0),"")</f>
        <v>1</v>
      </c>
      <c r="AA558" s="194">
        <f t="shared" ca="1" si="520"/>
        <v>3.2000000000000006E-3</v>
      </c>
      <c r="AD558" s="194">
        <f t="shared" si="521"/>
        <v>0</v>
      </c>
      <c r="AE558" s="19">
        <f ca="1"/>
        <v>0</v>
      </c>
      <c r="AF558" s="19">
        <f t="shared" ca="1" si="522"/>
        <v>0</v>
      </c>
      <c r="AI558" s="198" cm="1">
        <f t="array" ref="AI558">IFERROR(MATCH(TRUE,INDEX($B$14:$B$117&gt;=AH558,0),0),"")</f>
        <v>1</v>
      </c>
      <c r="AJ558" s="194">
        <f t="shared" ca="1" si="523"/>
        <v>3.2000000000000006E-3</v>
      </c>
      <c r="AM558" s="194">
        <f t="shared" si="524"/>
        <v>0</v>
      </c>
      <c r="AN558" s="19">
        <f ca="1"/>
        <v>0</v>
      </c>
      <c r="AO558" s="19">
        <f t="shared" ca="1" si="525"/>
        <v>0</v>
      </c>
      <c r="AR558" s="198" cm="1">
        <f t="array" ref="AR558">IFERROR(MATCH(TRUE,INDEX($B$14:$B$117&gt;=AQ558,0),0),"")</f>
        <v>1</v>
      </c>
      <c r="AS558" s="194">
        <f t="shared" ca="1" si="526"/>
        <v>3.2000000000000006E-3</v>
      </c>
      <c r="AV558" s="194">
        <f t="shared" si="527"/>
        <v>0</v>
      </c>
      <c r="AW558" s="19">
        <f ca="1"/>
        <v>0</v>
      </c>
      <c r="AX558" s="19">
        <f t="shared" ca="1" si="528"/>
        <v>0</v>
      </c>
      <c r="BA558" s="198" cm="1">
        <f t="array" ref="BA558">IFERROR(MATCH(TRUE,INDEX($B$14:$B$117&gt;=AZ558,0),0),"")</f>
        <v>1</v>
      </c>
      <c r="BB558" s="194">
        <f t="shared" ca="1" si="529"/>
        <v>3.2000000000000006E-3</v>
      </c>
      <c r="BE558" s="194">
        <f t="shared" si="530"/>
        <v>0</v>
      </c>
      <c r="BF558" s="19">
        <f ca="1"/>
        <v>0</v>
      </c>
      <c r="BG558" s="19">
        <f t="shared" ca="1" si="531"/>
        <v>0</v>
      </c>
      <c r="BJ558" s="198" cm="1">
        <f t="array" ref="BJ558">IFERROR(MATCH(TRUE,INDEX($B$14:$B$117&gt;=BI558,0),0),"")</f>
        <v>1</v>
      </c>
      <c r="BK558" s="194">
        <f t="shared" ca="1" si="532"/>
        <v>3.2000000000000006E-3</v>
      </c>
      <c r="BN558" s="194">
        <f t="shared" si="533"/>
        <v>0</v>
      </c>
      <c r="BO558" s="19">
        <f ca="1"/>
        <v>0</v>
      </c>
      <c r="BP558" s="19">
        <f t="shared" ca="1" si="534"/>
        <v>0</v>
      </c>
      <c r="BS558" s="198" cm="1">
        <f t="array" ref="BS558">IFERROR(MATCH(TRUE,INDEX($B$14:$B$117&gt;=BR558,0),0),"")</f>
        <v>1</v>
      </c>
      <c r="BT558" s="194">
        <f t="shared" ca="1" si="535"/>
        <v>3.2000000000000006E-3</v>
      </c>
      <c r="BW558" s="194">
        <f t="shared" si="536"/>
        <v>0</v>
      </c>
      <c r="BX558" s="19">
        <f ca="1"/>
        <v>0</v>
      </c>
      <c r="BY558" s="19">
        <f t="shared" ca="1" si="537"/>
        <v>0</v>
      </c>
      <c r="CB558" s="198" cm="1">
        <f t="array" ref="CB558">IFERROR(MATCH(TRUE,INDEX($B$14:$B$117&gt;=CA558,0),0),"")</f>
        <v>1</v>
      </c>
      <c r="CC558" s="194">
        <f t="shared" ca="1" si="538"/>
        <v>3.2000000000000006E-3</v>
      </c>
      <c r="CF558" s="194">
        <f t="shared" si="539"/>
        <v>0</v>
      </c>
      <c r="CG558" s="19">
        <f ca="1"/>
        <v>0</v>
      </c>
      <c r="CH558" s="19">
        <f t="shared" ca="1" si="540"/>
        <v>0</v>
      </c>
      <c r="CK558" s="198" cm="1">
        <f t="array" ref="CK558">IFERROR(MATCH(TRUE,INDEX($B$14:$B$117&gt;=CJ558,0),0),"")</f>
        <v>1</v>
      </c>
      <c r="CL558" s="194">
        <f t="shared" ca="1" si="541"/>
        <v>3.2000000000000006E-3</v>
      </c>
      <c r="CO558" s="194">
        <f t="shared" si="542"/>
        <v>0</v>
      </c>
      <c r="CP558" s="19">
        <f ca="1"/>
        <v>0</v>
      </c>
      <c r="CQ558" s="19">
        <f t="shared" ca="1" si="543"/>
        <v>0</v>
      </c>
      <c r="CT558" s="198" cm="1">
        <f t="array" ref="CT558">IFERROR(MATCH(TRUE,INDEX($B$14:$B$117&gt;=CS558,0),0),"")</f>
        <v>1</v>
      </c>
      <c r="CU558" s="194">
        <f t="shared" ca="1" si="544"/>
        <v>3.2000000000000006E-3</v>
      </c>
      <c r="CX558" s="194">
        <f t="shared" si="545"/>
        <v>0</v>
      </c>
      <c r="CY558" s="19" t="e">
        <f ca="1"/>
        <v>#N/A</v>
      </c>
      <c r="CZ558" s="19" t="e">
        <f t="shared" ca="1" si="546"/>
        <v>#N/A</v>
      </c>
      <c r="DC558" s="198" cm="1">
        <f t="array" ref="DC558">IFERROR(MATCH(TRUE,INDEX($B$14:$B$117&gt;=DB558,0),0),"")</f>
        <v>1</v>
      </c>
      <c r="DD558" s="194">
        <f t="shared" ca="1" si="547"/>
        <v>3.2000000000000006E-3</v>
      </c>
      <c r="DG558" s="194">
        <f t="shared" si="548"/>
        <v>0</v>
      </c>
      <c r="DH558" s="19" t="e">
        <f ca="1"/>
        <v>#N/A</v>
      </c>
      <c r="DI558" s="19" t="e">
        <f t="shared" ca="1" si="549"/>
        <v>#N/A</v>
      </c>
      <c r="DL558" s="198" cm="1">
        <f t="array" ref="DL558">IFERROR(MATCH(TRUE,INDEX($B$14:$B$117&gt;=DK558,0),0),"")</f>
        <v>1</v>
      </c>
      <c r="DM558" s="194">
        <f t="shared" ca="1" si="550"/>
        <v>3.2000000000000006E-3</v>
      </c>
      <c r="DP558" s="194">
        <f t="shared" si="551"/>
        <v>0</v>
      </c>
      <c r="DQ558" s="19" t="e">
        <f ca="1"/>
        <v>#N/A</v>
      </c>
      <c r="DR558" s="19" t="e">
        <f t="shared" ca="1" si="552"/>
        <v>#N/A</v>
      </c>
      <c r="DU558" s="198" cm="1">
        <f t="array" ref="DU558">IFERROR(MATCH(TRUE,INDEX($B$14:$B$117&gt;=DT558,0),0),"")</f>
        <v>1</v>
      </c>
      <c r="DV558" s="194">
        <f t="shared" ca="1" si="553"/>
        <v>3.2000000000000006E-3</v>
      </c>
      <c r="DY558" s="194">
        <f t="shared" si="554"/>
        <v>0</v>
      </c>
      <c r="DZ558" s="19" t="e">
        <f ca="1"/>
        <v>#N/A</v>
      </c>
      <c r="EA558" s="19" t="e">
        <f t="shared" ca="1" si="555"/>
        <v>#N/A</v>
      </c>
      <c r="ED558" s="198" cm="1">
        <f t="array" ref="ED558">IFERROR(MATCH(TRUE,INDEX($B$14:$B$117&gt;=EC558,0),0),"")</f>
        <v>1</v>
      </c>
      <c r="EE558" s="194">
        <f t="shared" ca="1" si="556"/>
        <v>3.2000000000000006E-3</v>
      </c>
      <c r="EH558" s="194">
        <f t="shared" si="557"/>
        <v>0</v>
      </c>
      <c r="EI558" s="19" t="e">
        <f ca="1"/>
        <v>#N/A</v>
      </c>
      <c r="EJ558" s="19" t="e">
        <f t="shared" ca="1" si="558"/>
        <v>#N/A</v>
      </c>
      <c r="EM558" s="198" cm="1">
        <f t="array" ref="EM558">IFERROR(MATCH(TRUE,INDEX($B$14:$B$117&gt;=EL558,0),0),"")</f>
        <v>1</v>
      </c>
      <c r="EN558" s="194">
        <f t="shared" ca="1" si="559"/>
        <v>3.2000000000000006E-3</v>
      </c>
      <c r="EQ558" s="194">
        <f t="shared" si="560"/>
        <v>0</v>
      </c>
      <c r="ER558" s="19" t="e">
        <f ca="1"/>
        <v>#N/A</v>
      </c>
      <c r="ES558" s="19" t="e">
        <f t="shared" ca="1" si="561"/>
        <v>#N/A</v>
      </c>
      <c r="EV558" s="198" cm="1">
        <f t="array" ref="EV558">IFERROR(MATCH(TRUE,INDEX($B$14:$B$117&gt;=EU558,0),0),"")</f>
        <v>1</v>
      </c>
      <c r="EW558" s="194">
        <f t="shared" ca="1" si="562"/>
        <v>3.2000000000000006E-3</v>
      </c>
      <c r="EZ558" s="194">
        <f t="shared" si="563"/>
        <v>0</v>
      </c>
      <c r="FA558" s="19" t="e">
        <f ca="1"/>
        <v>#N/A</v>
      </c>
      <c r="FB558" s="19" t="e">
        <f t="shared" ca="1" si="564"/>
        <v>#N/A</v>
      </c>
      <c r="FE558" s="198" cm="1">
        <f t="array" ref="FE558">IFERROR(MATCH(TRUE,INDEX($B$14:$B$117&gt;=FD558,0),0),"")</f>
        <v>1</v>
      </c>
      <c r="FF558" s="194">
        <f t="shared" ca="1" si="565"/>
        <v>3.2000000000000006E-3</v>
      </c>
      <c r="FI558" s="194">
        <f t="shared" si="566"/>
        <v>0</v>
      </c>
      <c r="FJ558" s="19" t="e">
        <f ca="1"/>
        <v>#N/A</v>
      </c>
      <c r="FK558" s="19" t="e">
        <f t="shared" ca="1" si="567"/>
        <v>#N/A</v>
      </c>
      <c r="FN558" s="198" cm="1">
        <f t="array" ref="FN558">IFERROR(MATCH(TRUE,INDEX($B$14:$B$117&gt;=FM558,0),0),"")</f>
        <v>1</v>
      </c>
      <c r="FO558" s="194">
        <f t="shared" ca="1" si="568"/>
        <v>3.2000000000000006E-3</v>
      </c>
      <c r="FR558" s="194">
        <f t="shared" si="569"/>
        <v>0</v>
      </c>
      <c r="FS558" s="19" t="e">
        <f ca="1"/>
        <v>#N/A</v>
      </c>
      <c r="FT558" s="19" t="e">
        <f t="shared" ca="1" si="570"/>
        <v>#N/A</v>
      </c>
      <c r="FW558" s="198" cm="1">
        <f t="array" ref="FW558">IFERROR(MATCH(TRUE,INDEX($B$14:$B$117&gt;=FV558,0),0),"")</f>
        <v>1</v>
      </c>
      <c r="FX558" s="194">
        <f t="shared" ca="1" si="571"/>
        <v>3.2000000000000006E-3</v>
      </c>
      <c r="GA558" s="194">
        <f t="shared" si="572"/>
        <v>0</v>
      </c>
      <c r="GB558" s="19" t="e">
        <f ca="1"/>
        <v>#N/A</v>
      </c>
      <c r="GC558" s="19" t="e">
        <f t="shared" ca="1" si="573"/>
        <v>#N/A</v>
      </c>
    </row>
    <row r="559" spans="8:185" x14ac:dyDescent="0.2">
      <c r="H559" s="198" cm="1">
        <f t="array" ref="H559">IFERROR(MATCH(TRUE,INDEX($B$14:$B$117&gt;=G559,0),0),"")</f>
        <v>1</v>
      </c>
      <c r="I559" s="194">
        <f t="shared" ca="1" si="518"/>
        <v>3.2000000000000006E-3</v>
      </c>
      <c r="L559" s="194">
        <f t="shared" si="574"/>
        <v>0</v>
      </c>
      <c r="M559" s="19">
        <f ca="1"/>
        <v>0</v>
      </c>
      <c r="N559" s="19">
        <f t="shared" ca="1" si="575"/>
        <v>0</v>
      </c>
      <c r="Q559" s="198" cm="1">
        <f t="array" ref="Q559">IFERROR(MATCH(TRUE,INDEX($B$14:$B$117&gt;=P559,0),0),"")</f>
        <v>1</v>
      </c>
      <c r="R559" s="194">
        <f t="shared" ca="1" si="519"/>
        <v>3.2000000000000006E-3</v>
      </c>
      <c r="U559" s="194">
        <f t="shared" si="576"/>
        <v>0</v>
      </c>
      <c r="V559" s="19">
        <f ca="1"/>
        <v>0</v>
      </c>
      <c r="W559" s="19">
        <f t="shared" ca="1" si="577"/>
        <v>0</v>
      </c>
      <c r="Z559" s="198" cm="1">
        <f t="array" ref="Z559">IFERROR(MATCH(TRUE,INDEX($B$14:$B$117&gt;=Y559,0),0),"")</f>
        <v>1</v>
      </c>
      <c r="AA559" s="194">
        <f t="shared" ca="1" si="520"/>
        <v>3.2000000000000006E-3</v>
      </c>
      <c r="AD559" s="194">
        <f t="shared" si="521"/>
        <v>0</v>
      </c>
      <c r="AE559" s="19">
        <f ca="1"/>
        <v>0</v>
      </c>
      <c r="AF559" s="19">
        <f t="shared" ca="1" si="522"/>
        <v>0</v>
      </c>
      <c r="AI559" s="198" cm="1">
        <f t="array" ref="AI559">IFERROR(MATCH(TRUE,INDEX($B$14:$B$117&gt;=AH559,0),0),"")</f>
        <v>1</v>
      </c>
      <c r="AJ559" s="194">
        <f t="shared" ca="1" si="523"/>
        <v>3.2000000000000006E-3</v>
      </c>
      <c r="AM559" s="194">
        <f t="shared" si="524"/>
        <v>0</v>
      </c>
      <c r="AN559" s="19">
        <f ca="1"/>
        <v>0</v>
      </c>
      <c r="AO559" s="19">
        <f t="shared" ca="1" si="525"/>
        <v>0</v>
      </c>
      <c r="AR559" s="198" cm="1">
        <f t="array" ref="AR559">IFERROR(MATCH(TRUE,INDEX($B$14:$B$117&gt;=AQ559,0),0),"")</f>
        <v>1</v>
      </c>
      <c r="AS559" s="194">
        <f t="shared" ca="1" si="526"/>
        <v>3.2000000000000006E-3</v>
      </c>
      <c r="AV559" s="194">
        <f t="shared" si="527"/>
        <v>0</v>
      </c>
      <c r="AW559" s="19">
        <f ca="1"/>
        <v>0</v>
      </c>
      <c r="AX559" s="19">
        <f t="shared" ca="1" si="528"/>
        <v>0</v>
      </c>
      <c r="BA559" s="198" cm="1">
        <f t="array" ref="BA559">IFERROR(MATCH(TRUE,INDEX($B$14:$B$117&gt;=AZ559,0),0),"")</f>
        <v>1</v>
      </c>
      <c r="BB559" s="194">
        <f t="shared" ca="1" si="529"/>
        <v>3.2000000000000006E-3</v>
      </c>
      <c r="BE559" s="194">
        <f t="shared" si="530"/>
        <v>0</v>
      </c>
      <c r="BF559" s="19">
        <f ca="1"/>
        <v>0</v>
      </c>
      <c r="BG559" s="19">
        <f t="shared" ca="1" si="531"/>
        <v>0</v>
      </c>
      <c r="BJ559" s="198" cm="1">
        <f t="array" ref="BJ559">IFERROR(MATCH(TRUE,INDEX($B$14:$B$117&gt;=BI559,0),0),"")</f>
        <v>1</v>
      </c>
      <c r="BK559" s="194">
        <f t="shared" ca="1" si="532"/>
        <v>3.2000000000000006E-3</v>
      </c>
      <c r="BN559" s="194">
        <f t="shared" si="533"/>
        <v>0</v>
      </c>
      <c r="BO559" s="19">
        <f ca="1"/>
        <v>0</v>
      </c>
      <c r="BP559" s="19">
        <f t="shared" ca="1" si="534"/>
        <v>0</v>
      </c>
      <c r="BS559" s="198" cm="1">
        <f t="array" ref="BS559">IFERROR(MATCH(TRUE,INDEX($B$14:$B$117&gt;=BR559,0),0),"")</f>
        <v>1</v>
      </c>
      <c r="BT559" s="194">
        <f t="shared" ca="1" si="535"/>
        <v>3.2000000000000006E-3</v>
      </c>
      <c r="BW559" s="194">
        <f t="shared" si="536"/>
        <v>0</v>
      </c>
      <c r="BX559" s="19">
        <f ca="1"/>
        <v>0</v>
      </c>
      <c r="BY559" s="19">
        <f t="shared" ca="1" si="537"/>
        <v>0</v>
      </c>
      <c r="CB559" s="198" cm="1">
        <f t="array" ref="CB559">IFERROR(MATCH(TRUE,INDEX($B$14:$B$117&gt;=CA559,0),0),"")</f>
        <v>1</v>
      </c>
      <c r="CC559" s="194">
        <f t="shared" ca="1" si="538"/>
        <v>3.2000000000000006E-3</v>
      </c>
      <c r="CF559" s="194">
        <f t="shared" si="539"/>
        <v>0</v>
      </c>
      <c r="CG559" s="19">
        <f ca="1"/>
        <v>0</v>
      </c>
      <c r="CH559" s="19">
        <f t="shared" ca="1" si="540"/>
        <v>0</v>
      </c>
      <c r="CK559" s="198" cm="1">
        <f t="array" ref="CK559">IFERROR(MATCH(TRUE,INDEX($B$14:$B$117&gt;=CJ559,0),0),"")</f>
        <v>1</v>
      </c>
      <c r="CL559" s="194">
        <f t="shared" ca="1" si="541"/>
        <v>3.2000000000000006E-3</v>
      </c>
      <c r="CO559" s="194">
        <f t="shared" si="542"/>
        <v>0</v>
      </c>
      <c r="CP559" s="19">
        <f ca="1"/>
        <v>0</v>
      </c>
      <c r="CQ559" s="19">
        <f t="shared" ca="1" si="543"/>
        <v>0</v>
      </c>
      <c r="CT559" s="198" cm="1">
        <f t="array" ref="CT559">IFERROR(MATCH(TRUE,INDEX($B$14:$B$117&gt;=CS559,0),0),"")</f>
        <v>1</v>
      </c>
      <c r="CU559" s="194">
        <f t="shared" ca="1" si="544"/>
        <v>3.2000000000000006E-3</v>
      </c>
      <c r="CX559" s="194">
        <f t="shared" si="545"/>
        <v>0</v>
      </c>
      <c r="CY559" s="19" t="e">
        <f ca="1"/>
        <v>#N/A</v>
      </c>
      <c r="CZ559" s="19" t="e">
        <f t="shared" ca="1" si="546"/>
        <v>#N/A</v>
      </c>
      <c r="DC559" s="198" cm="1">
        <f t="array" ref="DC559">IFERROR(MATCH(TRUE,INDEX($B$14:$B$117&gt;=DB559,0),0),"")</f>
        <v>1</v>
      </c>
      <c r="DD559" s="194">
        <f t="shared" ca="1" si="547"/>
        <v>3.2000000000000006E-3</v>
      </c>
      <c r="DG559" s="194">
        <f t="shared" si="548"/>
        <v>0</v>
      </c>
      <c r="DH559" s="19" t="e">
        <f ca="1"/>
        <v>#N/A</v>
      </c>
      <c r="DI559" s="19" t="e">
        <f t="shared" ca="1" si="549"/>
        <v>#N/A</v>
      </c>
      <c r="DL559" s="198" cm="1">
        <f t="array" ref="DL559">IFERROR(MATCH(TRUE,INDEX($B$14:$B$117&gt;=DK559,0),0),"")</f>
        <v>1</v>
      </c>
      <c r="DM559" s="194">
        <f t="shared" ca="1" si="550"/>
        <v>3.2000000000000006E-3</v>
      </c>
      <c r="DP559" s="194">
        <f t="shared" si="551"/>
        <v>0</v>
      </c>
      <c r="DQ559" s="19" t="e">
        <f ca="1"/>
        <v>#N/A</v>
      </c>
      <c r="DR559" s="19" t="e">
        <f t="shared" ca="1" si="552"/>
        <v>#N/A</v>
      </c>
      <c r="DU559" s="198" cm="1">
        <f t="array" ref="DU559">IFERROR(MATCH(TRUE,INDEX($B$14:$B$117&gt;=DT559,0),0),"")</f>
        <v>1</v>
      </c>
      <c r="DV559" s="194">
        <f t="shared" ca="1" si="553"/>
        <v>3.2000000000000006E-3</v>
      </c>
      <c r="DY559" s="194">
        <f t="shared" si="554"/>
        <v>0</v>
      </c>
      <c r="DZ559" s="19" t="e">
        <f ca="1"/>
        <v>#N/A</v>
      </c>
      <c r="EA559" s="19" t="e">
        <f t="shared" ca="1" si="555"/>
        <v>#N/A</v>
      </c>
      <c r="ED559" s="198" cm="1">
        <f t="array" ref="ED559">IFERROR(MATCH(TRUE,INDEX($B$14:$B$117&gt;=EC559,0),0),"")</f>
        <v>1</v>
      </c>
      <c r="EE559" s="194">
        <f t="shared" ca="1" si="556"/>
        <v>3.2000000000000006E-3</v>
      </c>
      <c r="EH559" s="194">
        <f t="shared" si="557"/>
        <v>0</v>
      </c>
      <c r="EI559" s="19" t="e">
        <f ca="1"/>
        <v>#N/A</v>
      </c>
      <c r="EJ559" s="19" t="e">
        <f t="shared" ca="1" si="558"/>
        <v>#N/A</v>
      </c>
      <c r="EM559" s="198" cm="1">
        <f t="array" ref="EM559">IFERROR(MATCH(TRUE,INDEX($B$14:$B$117&gt;=EL559,0),0),"")</f>
        <v>1</v>
      </c>
      <c r="EN559" s="194">
        <f t="shared" ca="1" si="559"/>
        <v>3.2000000000000006E-3</v>
      </c>
      <c r="EQ559" s="194">
        <f t="shared" si="560"/>
        <v>0</v>
      </c>
      <c r="ER559" s="19" t="e">
        <f ca="1"/>
        <v>#N/A</v>
      </c>
      <c r="ES559" s="19" t="e">
        <f t="shared" ca="1" si="561"/>
        <v>#N/A</v>
      </c>
      <c r="EV559" s="198" cm="1">
        <f t="array" ref="EV559">IFERROR(MATCH(TRUE,INDEX($B$14:$B$117&gt;=EU559,0),0),"")</f>
        <v>1</v>
      </c>
      <c r="EW559" s="194">
        <f t="shared" ca="1" si="562"/>
        <v>3.2000000000000006E-3</v>
      </c>
      <c r="EZ559" s="194">
        <f t="shared" si="563"/>
        <v>0</v>
      </c>
      <c r="FA559" s="19" t="e">
        <f ca="1"/>
        <v>#N/A</v>
      </c>
      <c r="FB559" s="19" t="e">
        <f t="shared" ca="1" si="564"/>
        <v>#N/A</v>
      </c>
      <c r="FE559" s="198" cm="1">
        <f t="array" ref="FE559">IFERROR(MATCH(TRUE,INDEX($B$14:$B$117&gt;=FD559,0),0),"")</f>
        <v>1</v>
      </c>
      <c r="FF559" s="194">
        <f t="shared" ca="1" si="565"/>
        <v>3.2000000000000006E-3</v>
      </c>
      <c r="FI559" s="194">
        <f t="shared" si="566"/>
        <v>0</v>
      </c>
      <c r="FJ559" s="19" t="e">
        <f ca="1"/>
        <v>#N/A</v>
      </c>
      <c r="FK559" s="19" t="e">
        <f t="shared" ca="1" si="567"/>
        <v>#N/A</v>
      </c>
      <c r="FN559" s="198" cm="1">
        <f t="array" ref="FN559">IFERROR(MATCH(TRUE,INDEX($B$14:$B$117&gt;=FM559,0),0),"")</f>
        <v>1</v>
      </c>
      <c r="FO559" s="194">
        <f t="shared" ca="1" si="568"/>
        <v>3.2000000000000006E-3</v>
      </c>
      <c r="FR559" s="194">
        <f t="shared" si="569"/>
        <v>0</v>
      </c>
      <c r="FS559" s="19" t="e">
        <f ca="1"/>
        <v>#N/A</v>
      </c>
      <c r="FT559" s="19" t="e">
        <f t="shared" ca="1" si="570"/>
        <v>#N/A</v>
      </c>
      <c r="FW559" s="198" cm="1">
        <f t="array" ref="FW559">IFERROR(MATCH(TRUE,INDEX($B$14:$B$117&gt;=FV559,0),0),"")</f>
        <v>1</v>
      </c>
      <c r="FX559" s="194">
        <f t="shared" ca="1" si="571"/>
        <v>3.2000000000000006E-3</v>
      </c>
      <c r="GA559" s="194">
        <f t="shared" si="572"/>
        <v>0</v>
      </c>
      <c r="GB559" s="19" t="e">
        <f ca="1"/>
        <v>#N/A</v>
      </c>
      <c r="GC559" s="19" t="e">
        <f t="shared" ca="1" si="573"/>
        <v>#N/A</v>
      </c>
    </row>
    <row r="560" spans="8:185" x14ac:dyDescent="0.2">
      <c r="H560" s="198" cm="1">
        <f t="array" ref="H560">IFERROR(MATCH(TRUE,INDEX($B$14:$B$117&gt;=G560,0),0),"")</f>
        <v>1</v>
      </c>
      <c r="I560" s="194">
        <f t="shared" ca="1" si="518"/>
        <v>3.2000000000000006E-3</v>
      </c>
      <c r="L560" s="194">
        <f t="shared" si="574"/>
        <v>0</v>
      </c>
      <c r="M560" s="19">
        <f ca="1"/>
        <v>0</v>
      </c>
      <c r="N560" s="19">
        <f t="shared" ca="1" si="575"/>
        <v>0</v>
      </c>
      <c r="Q560" s="198" cm="1">
        <f t="array" ref="Q560">IFERROR(MATCH(TRUE,INDEX($B$14:$B$117&gt;=P560,0),0),"")</f>
        <v>1</v>
      </c>
      <c r="R560" s="194">
        <f t="shared" ca="1" si="519"/>
        <v>3.2000000000000006E-3</v>
      </c>
      <c r="U560" s="194">
        <f t="shared" si="576"/>
        <v>0</v>
      </c>
      <c r="V560" s="19">
        <f ca="1"/>
        <v>0</v>
      </c>
      <c r="W560" s="19">
        <f t="shared" ca="1" si="577"/>
        <v>0</v>
      </c>
      <c r="Z560" s="198" cm="1">
        <f t="array" ref="Z560">IFERROR(MATCH(TRUE,INDEX($B$14:$B$117&gt;=Y560,0),0),"")</f>
        <v>1</v>
      </c>
      <c r="AA560" s="194">
        <f t="shared" ca="1" si="520"/>
        <v>3.2000000000000006E-3</v>
      </c>
      <c r="AD560" s="194">
        <f t="shared" si="521"/>
        <v>0</v>
      </c>
      <c r="AE560" s="19">
        <f ca="1"/>
        <v>0</v>
      </c>
      <c r="AF560" s="19">
        <f t="shared" ca="1" si="522"/>
        <v>0</v>
      </c>
      <c r="AI560" s="198" cm="1">
        <f t="array" ref="AI560">IFERROR(MATCH(TRUE,INDEX($B$14:$B$117&gt;=AH560,0),0),"")</f>
        <v>1</v>
      </c>
      <c r="AJ560" s="194">
        <f t="shared" ca="1" si="523"/>
        <v>3.2000000000000006E-3</v>
      </c>
      <c r="AM560" s="194">
        <f t="shared" si="524"/>
        <v>0</v>
      </c>
      <c r="AN560" s="19">
        <f ca="1"/>
        <v>0</v>
      </c>
      <c r="AO560" s="19">
        <f t="shared" ca="1" si="525"/>
        <v>0</v>
      </c>
      <c r="AR560" s="198" cm="1">
        <f t="array" ref="AR560">IFERROR(MATCH(TRUE,INDEX($B$14:$B$117&gt;=AQ560,0),0),"")</f>
        <v>1</v>
      </c>
      <c r="AS560" s="194">
        <f t="shared" ca="1" si="526"/>
        <v>3.2000000000000006E-3</v>
      </c>
      <c r="AV560" s="194">
        <f t="shared" si="527"/>
        <v>0</v>
      </c>
      <c r="AW560" s="19">
        <f ca="1"/>
        <v>0</v>
      </c>
      <c r="AX560" s="19">
        <f t="shared" ca="1" si="528"/>
        <v>0</v>
      </c>
      <c r="BA560" s="198" cm="1">
        <f t="array" ref="BA560">IFERROR(MATCH(TRUE,INDEX($B$14:$B$117&gt;=AZ560,0),0),"")</f>
        <v>1</v>
      </c>
      <c r="BB560" s="194">
        <f t="shared" ca="1" si="529"/>
        <v>3.2000000000000006E-3</v>
      </c>
      <c r="BE560" s="194">
        <f t="shared" si="530"/>
        <v>0</v>
      </c>
      <c r="BF560" s="19">
        <f ca="1"/>
        <v>0</v>
      </c>
      <c r="BG560" s="19">
        <f t="shared" ca="1" si="531"/>
        <v>0</v>
      </c>
      <c r="BJ560" s="198" cm="1">
        <f t="array" ref="BJ560">IFERROR(MATCH(TRUE,INDEX($B$14:$B$117&gt;=BI560,0),0),"")</f>
        <v>1</v>
      </c>
      <c r="BK560" s="194">
        <f t="shared" ca="1" si="532"/>
        <v>3.2000000000000006E-3</v>
      </c>
      <c r="BN560" s="194">
        <f t="shared" si="533"/>
        <v>0</v>
      </c>
      <c r="BO560" s="19">
        <f ca="1"/>
        <v>0</v>
      </c>
      <c r="BP560" s="19">
        <f t="shared" ca="1" si="534"/>
        <v>0</v>
      </c>
      <c r="BS560" s="198" cm="1">
        <f t="array" ref="BS560">IFERROR(MATCH(TRUE,INDEX($B$14:$B$117&gt;=BR560,0),0),"")</f>
        <v>1</v>
      </c>
      <c r="BT560" s="194">
        <f t="shared" ca="1" si="535"/>
        <v>3.2000000000000006E-3</v>
      </c>
      <c r="BW560" s="194">
        <f t="shared" si="536"/>
        <v>0</v>
      </c>
      <c r="BX560" s="19">
        <f ca="1"/>
        <v>0</v>
      </c>
      <c r="BY560" s="19">
        <f t="shared" ca="1" si="537"/>
        <v>0</v>
      </c>
      <c r="CB560" s="198" cm="1">
        <f t="array" ref="CB560">IFERROR(MATCH(TRUE,INDEX($B$14:$B$117&gt;=CA560,0),0),"")</f>
        <v>1</v>
      </c>
      <c r="CC560" s="194">
        <f t="shared" ca="1" si="538"/>
        <v>3.2000000000000006E-3</v>
      </c>
      <c r="CF560" s="194">
        <f t="shared" si="539"/>
        <v>0</v>
      </c>
      <c r="CG560" s="19">
        <f ca="1"/>
        <v>0</v>
      </c>
      <c r="CH560" s="19">
        <f t="shared" ca="1" si="540"/>
        <v>0</v>
      </c>
      <c r="CK560" s="198" cm="1">
        <f t="array" ref="CK560">IFERROR(MATCH(TRUE,INDEX($B$14:$B$117&gt;=CJ560,0),0),"")</f>
        <v>1</v>
      </c>
      <c r="CL560" s="194">
        <f t="shared" ca="1" si="541"/>
        <v>3.2000000000000006E-3</v>
      </c>
      <c r="CO560" s="194">
        <f t="shared" si="542"/>
        <v>0</v>
      </c>
      <c r="CP560" s="19">
        <f ca="1"/>
        <v>0</v>
      </c>
      <c r="CQ560" s="19">
        <f t="shared" ca="1" si="543"/>
        <v>0</v>
      </c>
      <c r="CT560" s="198" cm="1">
        <f t="array" ref="CT560">IFERROR(MATCH(TRUE,INDEX($B$14:$B$117&gt;=CS560,0),0),"")</f>
        <v>1</v>
      </c>
      <c r="CU560" s="194">
        <f t="shared" ca="1" si="544"/>
        <v>3.2000000000000006E-3</v>
      </c>
      <c r="CX560" s="194">
        <f t="shared" si="545"/>
        <v>0</v>
      </c>
      <c r="CY560" s="19" t="e">
        <f ca="1"/>
        <v>#N/A</v>
      </c>
      <c r="CZ560" s="19" t="e">
        <f t="shared" ca="1" si="546"/>
        <v>#N/A</v>
      </c>
      <c r="DC560" s="198" cm="1">
        <f t="array" ref="DC560">IFERROR(MATCH(TRUE,INDEX($B$14:$B$117&gt;=DB560,0),0),"")</f>
        <v>1</v>
      </c>
      <c r="DD560" s="194">
        <f t="shared" ca="1" si="547"/>
        <v>3.2000000000000006E-3</v>
      </c>
      <c r="DG560" s="194">
        <f t="shared" si="548"/>
        <v>0</v>
      </c>
      <c r="DH560" s="19" t="e">
        <f ca="1"/>
        <v>#N/A</v>
      </c>
      <c r="DI560" s="19" t="e">
        <f t="shared" ca="1" si="549"/>
        <v>#N/A</v>
      </c>
      <c r="DL560" s="198" cm="1">
        <f t="array" ref="DL560">IFERROR(MATCH(TRUE,INDEX($B$14:$B$117&gt;=DK560,0),0),"")</f>
        <v>1</v>
      </c>
      <c r="DM560" s="194">
        <f t="shared" ca="1" si="550"/>
        <v>3.2000000000000006E-3</v>
      </c>
      <c r="DP560" s="194">
        <f t="shared" si="551"/>
        <v>0</v>
      </c>
      <c r="DQ560" s="19" t="e">
        <f ca="1"/>
        <v>#N/A</v>
      </c>
      <c r="DR560" s="19" t="e">
        <f t="shared" ca="1" si="552"/>
        <v>#N/A</v>
      </c>
      <c r="DU560" s="198" cm="1">
        <f t="array" ref="DU560">IFERROR(MATCH(TRUE,INDEX($B$14:$B$117&gt;=DT560,0),0),"")</f>
        <v>1</v>
      </c>
      <c r="DV560" s="194">
        <f t="shared" ca="1" si="553"/>
        <v>3.2000000000000006E-3</v>
      </c>
      <c r="DY560" s="194">
        <f t="shared" si="554"/>
        <v>0</v>
      </c>
      <c r="DZ560" s="19" t="e">
        <f ca="1"/>
        <v>#N/A</v>
      </c>
      <c r="EA560" s="19" t="e">
        <f t="shared" ca="1" si="555"/>
        <v>#N/A</v>
      </c>
      <c r="ED560" s="198" cm="1">
        <f t="array" ref="ED560">IFERROR(MATCH(TRUE,INDEX($B$14:$B$117&gt;=EC560,0),0),"")</f>
        <v>1</v>
      </c>
      <c r="EE560" s="194">
        <f t="shared" ca="1" si="556"/>
        <v>3.2000000000000006E-3</v>
      </c>
      <c r="EH560" s="194">
        <f t="shared" si="557"/>
        <v>0</v>
      </c>
      <c r="EI560" s="19" t="e">
        <f ca="1"/>
        <v>#N/A</v>
      </c>
      <c r="EJ560" s="19" t="e">
        <f t="shared" ca="1" si="558"/>
        <v>#N/A</v>
      </c>
      <c r="EM560" s="198" cm="1">
        <f t="array" ref="EM560">IFERROR(MATCH(TRUE,INDEX($B$14:$B$117&gt;=EL560,0),0),"")</f>
        <v>1</v>
      </c>
      <c r="EN560" s="194">
        <f t="shared" ca="1" si="559"/>
        <v>3.2000000000000006E-3</v>
      </c>
      <c r="EQ560" s="194">
        <f t="shared" si="560"/>
        <v>0</v>
      </c>
      <c r="ER560" s="19" t="e">
        <f ca="1"/>
        <v>#N/A</v>
      </c>
      <c r="ES560" s="19" t="e">
        <f t="shared" ca="1" si="561"/>
        <v>#N/A</v>
      </c>
      <c r="EV560" s="198" cm="1">
        <f t="array" ref="EV560">IFERROR(MATCH(TRUE,INDEX($B$14:$B$117&gt;=EU560,0),0),"")</f>
        <v>1</v>
      </c>
      <c r="EW560" s="194">
        <f t="shared" ca="1" si="562"/>
        <v>3.2000000000000006E-3</v>
      </c>
      <c r="EZ560" s="194">
        <f t="shared" si="563"/>
        <v>0</v>
      </c>
      <c r="FA560" s="19" t="e">
        <f ca="1"/>
        <v>#N/A</v>
      </c>
      <c r="FB560" s="19" t="e">
        <f t="shared" ca="1" si="564"/>
        <v>#N/A</v>
      </c>
      <c r="FE560" s="198" cm="1">
        <f t="array" ref="FE560">IFERROR(MATCH(TRUE,INDEX($B$14:$B$117&gt;=FD560,0),0),"")</f>
        <v>1</v>
      </c>
      <c r="FF560" s="194">
        <f t="shared" ca="1" si="565"/>
        <v>3.2000000000000006E-3</v>
      </c>
      <c r="FI560" s="194">
        <f t="shared" si="566"/>
        <v>0</v>
      </c>
      <c r="FJ560" s="19" t="e">
        <f ca="1"/>
        <v>#N/A</v>
      </c>
      <c r="FK560" s="19" t="e">
        <f t="shared" ca="1" si="567"/>
        <v>#N/A</v>
      </c>
      <c r="FN560" s="198" cm="1">
        <f t="array" ref="FN560">IFERROR(MATCH(TRUE,INDEX($B$14:$B$117&gt;=FM560,0),0),"")</f>
        <v>1</v>
      </c>
      <c r="FO560" s="194">
        <f t="shared" ca="1" si="568"/>
        <v>3.2000000000000006E-3</v>
      </c>
      <c r="FR560" s="194">
        <f t="shared" si="569"/>
        <v>0</v>
      </c>
      <c r="FS560" s="19" t="e">
        <f ca="1"/>
        <v>#N/A</v>
      </c>
      <c r="FT560" s="19" t="e">
        <f t="shared" ca="1" si="570"/>
        <v>#N/A</v>
      </c>
      <c r="FW560" s="198" cm="1">
        <f t="array" ref="FW560">IFERROR(MATCH(TRUE,INDEX($B$14:$B$117&gt;=FV560,0),0),"")</f>
        <v>1</v>
      </c>
      <c r="FX560" s="194">
        <f t="shared" ca="1" si="571"/>
        <v>3.2000000000000006E-3</v>
      </c>
      <c r="GA560" s="194">
        <f t="shared" si="572"/>
        <v>0</v>
      </c>
      <c r="GB560" s="19" t="e">
        <f ca="1"/>
        <v>#N/A</v>
      </c>
      <c r="GC560" s="19" t="e">
        <f t="shared" ca="1" si="573"/>
        <v>#N/A</v>
      </c>
    </row>
    <row r="561" spans="8:185" x14ac:dyDescent="0.2">
      <c r="H561" s="198" cm="1">
        <f t="array" ref="H561">IFERROR(MATCH(TRUE,INDEX($B$14:$B$117&gt;=G561,0),0),"")</f>
        <v>1</v>
      </c>
      <c r="I561" s="194">
        <f t="shared" ca="1" si="518"/>
        <v>3.2000000000000006E-3</v>
      </c>
      <c r="L561" s="194">
        <f t="shared" si="574"/>
        <v>0</v>
      </c>
      <c r="M561" s="19">
        <f ca="1"/>
        <v>0</v>
      </c>
      <c r="N561" s="19">
        <f t="shared" ca="1" si="575"/>
        <v>0</v>
      </c>
      <c r="Q561" s="198" cm="1">
        <f t="array" ref="Q561">IFERROR(MATCH(TRUE,INDEX($B$14:$B$117&gt;=P561,0),0),"")</f>
        <v>1</v>
      </c>
      <c r="R561" s="194">
        <f t="shared" ca="1" si="519"/>
        <v>3.2000000000000006E-3</v>
      </c>
      <c r="U561" s="194">
        <f t="shared" si="576"/>
        <v>0</v>
      </c>
      <c r="V561" s="19">
        <f ca="1"/>
        <v>0</v>
      </c>
      <c r="W561" s="19">
        <f t="shared" ca="1" si="577"/>
        <v>0</v>
      </c>
      <c r="Z561" s="198" cm="1">
        <f t="array" ref="Z561">IFERROR(MATCH(TRUE,INDEX($B$14:$B$117&gt;=Y561,0),0),"")</f>
        <v>1</v>
      </c>
      <c r="AA561" s="194">
        <f t="shared" ca="1" si="520"/>
        <v>3.2000000000000006E-3</v>
      </c>
      <c r="AD561" s="194">
        <f t="shared" si="521"/>
        <v>0</v>
      </c>
      <c r="AE561" s="19">
        <f ca="1"/>
        <v>0</v>
      </c>
      <c r="AF561" s="19">
        <f t="shared" ca="1" si="522"/>
        <v>0</v>
      </c>
      <c r="AI561" s="198" cm="1">
        <f t="array" ref="AI561">IFERROR(MATCH(TRUE,INDEX($B$14:$B$117&gt;=AH561,0),0),"")</f>
        <v>1</v>
      </c>
      <c r="AJ561" s="194">
        <f t="shared" ca="1" si="523"/>
        <v>3.2000000000000006E-3</v>
      </c>
      <c r="AM561" s="194">
        <f t="shared" si="524"/>
        <v>0</v>
      </c>
      <c r="AN561" s="19">
        <f ca="1"/>
        <v>0</v>
      </c>
      <c r="AO561" s="19">
        <f t="shared" ca="1" si="525"/>
        <v>0</v>
      </c>
      <c r="AR561" s="198" cm="1">
        <f t="array" ref="AR561">IFERROR(MATCH(TRUE,INDEX($B$14:$B$117&gt;=AQ561,0),0),"")</f>
        <v>1</v>
      </c>
      <c r="AS561" s="194">
        <f t="shared" ca="1" si="526"/>
        <v>3.2000000000000006E-3</v>
      </c>
      <c r="AV561" s="194">
        <f t="shared" si="527"/>
        <v>0</v>
      </c>
      <c r="AW561" s="19">
        <f ca="1"/>
        <v>0</v>
      </c>
      <c r="AX561" s="19">
        <f t="shared" ca="1" si="528"/>
        <v>0</v>
      </c>
      <c r="BA561" s="198" cm="1">
        <f t="array" ref="BA561">IFERROR(MATCH(TRUE,INDEX($B$14:$B$117&gt;=AZ561,0),0),"")</f>
        <v>1</v>
      </c>
      <c r="BB561" s="194">
        <f t="shared" ca="1" si="529"/>
        <v>3.2000000000000006E-3</v>
      </c>
      <c r="BE561" s="194">
        <f t="shared" si="530"/>
        <v>0</v>
      </c>
      <c r="BF561" s="19">
        <f ca="1"/>
        <v>0</v>
      </c>
      <c r="BG561" s="19">
        <f t="shared" ca="1" si="531"/>
        <v>0</v>
      </c>
      <c r="BJ561" s="198" cm="1">
        <f t="array" ref="BJ561">IFERROR(MATCH(TRUE,INDEX($B$14:$B$117&gt;=BI561,0),0),"")</f>
        <v>1</v>
      </c>
      <c r="BK561" s="194">
        <f t="shared" ca="1" si="532"/>
        <v>3.2000000000000006E-3</v>
      </c>
      <c r="BN561" s="194">
        <f t="shared" si="533"/>
        <v>0</v>
      </c>
      <c r="BO561" s="19">
        <f ca="1"/>
        <v>0</v>
      </c>
      <c r="BP561" s="19">
        <f t="shared" ca="1" si="534"/>
        <v>0</v>
      </c>
      <c r="BS561" s="198" cm="1">
        <f t="array" ref="BS561">IFERROR(MATCH(TRUE,INDEX($B$14:$B$117&gt;=BR561,0),0),"")</f>
        <v>1</v>
      </c>
      <c r="BT561" s="194">
        <f t="shared" ca="1" si="535"/>
        <v>3.2000000000000006E-3</v>
      </c>
      <c r="BW561" s="194">
        <f t="shared" si="536"/>
        <v>0</v>
      </c>
      <c r="BX561" s="19">
        <f ca="1"/>
        <v>0</v>
      </c>
      <c r="BY561" s="19">
        <f t="shared" ca="1" si="537"/>
        <v>0</v>
      </c>
      <c r="CB561" s="198" cm="1">
        <f t="array" ref="CB561">IFERROR(MATCH(TRUE,INDEX($B$14:$B$117&gt;=CA561,0),0),"")</f>
        <v>1</v>
      </c>
      <c r="CC561" s="194">
        <f t="shared" ca="1" si="538"/>
        <v>3.2000000000000006E-3</v>
      </c>
      <c r="CF561" s="194">
        <f t="shared" si="539"/>
        <v>0</v>
      </c>
      <c r="CG561" s="19">
        <f ca="1"/>
        <v>0</v>
      </c>
      <c r="CH561" s="19">
        <f t="shared" ca="1" si="540"/>
        <v>0</v>
      </c>
      <c r="CK561" s="198" cm="1">
        <f t="array" ref="CK561">IFERROR(MATCH(TRUE,INDEX($B$14:$B$117&gt;=CJ561,0),0),"")</f>
        <v>1</v>
      </c>
      <c r="CL561" s="194">
        <f t="shared" ca="1" si="541"/>
        <v>3.2000000000000006E-3</v>
      </c>
      <c r="CO561" s="194">
        <f t="shared" si="542"/>
        <v>0</v>
      </c>
      <c r="CP561" s="19">
        <f ca="1"/>
        <v>0</v>
      </c>
      <c r="CQ561" s="19">
        <f t="shared" ca="1" si="543"/>
        <v>0</v>
      </c>
      <c r="CT561" s="198" cm="1">
        <f t="array" ref="CT561">IFERROR(MATCH(TRUE,INDEX($B$14:$B$117&gt;=CS561,0),0),"")</f>
        <v>1</v>
      </c>
      <c r="CU561" s="194">
        <f t="shared" ca="1" si="544"/>
        <v>3.2000000000000006E-3</v>
      </c>
      <c r="CX561" s="194">
        <f t="shared" si="545"/>
        <v>0</v>
      </c>
      <c r="CY561" s="19" t="e">
        <f ca="1"/>
        <v>#N/A</v>
      </c>
      <c r="CZ561" s="19" t="e">
        <f t="shared" ca="1" si="546"/>
        <v>#N/A</v>
      </c>
      <c r="DC561" s="198" cm="1">
        <f t="array" ref="DC561">IFERROR(MATCH(TRUE,INDEX($B$14:$B$117&gt;=DB561,0),0),"")</f>
        <v>1</v>
      </c>
      <c r="DD561" s="194">
        <f t="shared" ca="1" si="547"/>
        <v>3.2000000000000006E-3</v>
      </c>
      <c r="DG561" s="194">
        <f t="shared" si="548"/>
        <v>0</v>
      </c>
      <c r="DH561" s="19" t="e">
        <f ca="1"/>
        <v>#N/A</v>
      </c>
      <c r="DI561" s="19" t="e">
        <f t="shared" ca="1" si="549"/>
        <v>#N/A</v>
      </c>
      <c r="DL561" s="198" cm="1">
        <f t="array" ref="DL561">IFERROR(MATCH(TRUE,INDEX($B$14:$B$117&gt;=DK561,0),0),"")</f>
        <v>1</v>
      </c>
      <c r="DM561" s="194">
        <f t="shared" ca="1" si="550"/>
        <v>3.2000000000000006E-3</v>
      </c>
      <c r="DP561" s="194">
        <f t="shared" si="551"/>
        <v>0</v>
      </c>
      <c r="DQ561" s="19" t="e">
        <f ca="1"/>
        <v>#N/A</v>
      </c>
      <c r="DR561" s="19" t="e">
        <f t="shared" ca="1" si="552"/>
        <v>#N/A</v>
      </c>
      <c r="DU561" s="198" cm="1">
        <f t="array" ref="DU561">IFERROR(MATCH(TRUE,INDEX($B$14:$B$117&gt;=DT561,0),0),"")</f>
        <v>1</v>
      </c>
      <c r="DV561" s="194">
        <f t="shared" ca="1" si="553"/>
        <v>3.2000000000000006E-3</v>
      </c>
      <c r="DY561" s="194">
        <f t="shared" si="554"/>
        <v>0</v>
      </c>
      <c r="DZ561" s="19" t="e">
        <f ca="1"/>
        <v>#N/A</v>
      </c>
      <c r="EA561" s="19" t="e">
        <f t="shared" ca="1" si="555"/>
        <v>#N/A</v>
      </c>
      <c r="ED561" s="198" cm="1">
        <f t="array" ref="ED561">IFERROR(MATCH(TRUE,INDEX($B$14:$B$117&gt;=EC561,0),0),"")</f>
        <v>1</v>
      </c>
      <c r="EE561" s="194">
        <f t="shared" ca="1" si="556"/>
        <v>3.2000000000000006E-3</v>
      </c>
      <c r="EH561" s="194">
        <f t="shared" si="557"/>
        <v>0</v>
      </c>
      <c r="EI561" s="19" t="e">
        <f ca="1"/>
        <v>#N/A</v>
      </c>
      <c r="EJ561" s="19" t="e">
        <f t="shared" ca="1" si="558"/>
        <v>#N/A</v>
      </c>
      <c r="EM561" s="198" cm="1">
        <f t="array" ref="EM561">IFERROR(MATCH(TRUE,INDEX($B$14:$B$117&gt;=EL561,0),0),"")</f>
        <v>1</v>
      </c>
      <c r="EN561" s="194">
        <f t="shared" ca="1" si="559"/>
        <v>3.2000000000000006E-3</v>
      </c>
      <c r="EQ561" s="194">
        <f t="shared" si="560"/>
        <v>0</v>
      </c>
      <c r="ER561" s="19" t="e">
        <f ca="1"/>
        <v>#N/A</v>
      </c>
      <c r="ES561" s="19" t="e">
        <f t="shared" ca="1" si="561"/>
        <v>#N/A</v>
      </c>
      <c r="EV561" s="198" cm="1">
        <f t="array" ref="EV561">IFERROR(MATCH(TRUE,INDEX($B$14:$B$117&gt;=EU561,0),0),"")</f>
        <v>1</v>
      </c>
      <c r="EW561" s="194">
        <f t="shared" ca="1" si="562"/>
        <v>3.2000000000000006E-3</v>
      </c>
      <c r="EZ561" s="194">
        <f t="shared" si="563"/>
        <v>0</v>
      </c>
      <c r="FA561" s="19" t="e">
        <f ca="1"/>
        <v>#N/A</v>
      </c>
      <c r="FB561" s="19" t="e">
        <f t="shared" ca="1" si="564"/>
        <v>#N/A</v>
      </c>
      <c r="FE561" s="198" cm="1">
        <f t="array" ref="FE561">IFERROR(MATCH(TRUE,INDEX($B$14:$B$117&gt;=FD561,0),0),"")</f>
        <v>1</v>
      </c>
      <c r="FF561" s="194">
        <f t="shared" ca="1" si="565"/>
        <v>3.2000000000000006E-3</v>
      </c>
      <c r="FI561" s="194">
        <f t="shared" si="566"/>
        <v>0</v>
      </c>
      <c r="FJ561" s="19" t="e">
        <f ca="1"/>
        <v>#N/A</v>
      </c>
      <c r="FK561" s="19" t="e">
        <f t="shared" ca="1" si="567"/>
        <v>#N/A</v>
      </c>
      <c r="FN561" s="198" cm="1">
        <f t="array" ref="FN561">IFERROR(MATCH(TRUE,INDEX($B$14:$B$117&gt;=FM561,0),0),"")</f>
        <v>1</v>
      </c>
      <c r="FO561" s="194">
        <f t="shared" ca="1" si="568"/>
        <v>3.2000000000000006E-3</v>
      </c>
      <c r="FR561" s="194">
        <f t="shared" si="569"/>
        <v>0</v>
      </c>
      <c r="FS561" s="19" t="e">
        <f ca="1"/>
        <v>#N/A</v>
      </c>
      <c r="FT561" s="19" t="e">
        <f t="shared" ca="1" si="570"/>
        <v>#N/A</v>
      </c>
      <c r="FW561" s="198" cm="1">
        <f t="array" ref="FW561">IFERROR(MATCH(TRUE,INDEX($B$14:$B$117&gt;=FV561,0),0),"")</f>
        <v>1</v>
      </c>
      <c r="FX561" s="194">
        <f t="shared" ca="1" si="571"/>
        <v>3.2000000000000006E-3</v>
      </c>
      <c r="GA561" s="194">
        <f t="shared" si="572"/>
        <v>0</v>
      </c>
      <c r="GB561" s="19" t="e">
        <f ca="1"/>
        <v>#N/A</v>
      </c>
      <c r="GC561" s="19" t="e">
        <f t="shared" ca="1" si="573"/>
        <v>#N/A</v>
      </c>
    </row>
    <row r="562" spans="8:185" x14ac:dyDescent="0.2">
      <c r="H562" s="198" cm="1">
        <f t="array" ref="H562">IFERROR(MATCH(TRUE,INDEX($B$14:$B$117&gt;=G562,0),0),"")</f>
        <v>1</v>
      </c>
      <c r="I562" s="194">
        <f t="shared" ca="1" si="518"/>
        <v>3.2000000000000006E-3</v>
      </c>
      <c r="L562" s="194">
        <f t="shared" si="574"/>
        <v>0</v>
      </c>
      <c r="M562" s="19">
        <f ca="1"/>
        <v>0</v>
      </c>
      <c r="N562" s="19">
        <f t="shared" ca="1" si="575"/>
        <v>0</v>
      </c>
      <c r="Q562" s="198" cm="1">
        <f t="array" ref="Q562">IFERROR(MATCH(TRUE,INDEX($B$14:$B$117&gt;=P562,0),0),"")</f>
        <v>1</v>
      </c>
      <c r="R562" s="194">
        <f t="shared" ca="1" si="519"/>
        <v>3.2000000000000006E-3</v>
      </c>
      <c r="U562" s="194">
        <f t="shared" si="576"/>
        <v>0</v>
      </c>
      <c r="V562" s="19">
        <f ca="1"/>
        <v>0</v>
      </c>
      <c r="W562" s="19">
        <f t="shared" ca="1" si="577"/>
        <v>0</v>
      </c>
      <c r="Z562" s="198" cm="1">
        <f t="array" ref="Z562">IFERROR(MATCH(TRUE,INDEX($B$14:$B$117&gt;=Y562,0),0),"")</f>
        <v>1</v>
      </c>
      <c r="AA562" s="194">
        <f t="shared" ca="1" si="520"/>
        <v>3.2000000000000006E-3</v>
      </c>
      <c r="AD562" s="194">
        <f t="shared" si="521"/>
        <v>0</v>
      </c>
      <c r="AE562" s="19">
        <f ca="1"/>
        <v>0</v>
      </c>
      <c r="AF562" s="19">
        <f t="shared" ca="1" si="522"/>
        <v>0</v>
      </c>
      <c r="AI562" s="198" cm="1">
        <f t="array" ref="AI562">IFERROR(MATCH(TRUE,INDEX($B$14:$B$117&gt;=AH562,0),0),"")</f>
        <v>1</v>
      </c>
      <c r="AJ562" s="194">
        <f t="shared" ca="1" si="523"/>
        <v>3.2000000000000006E-3</v>
      </c>
      <c r="AM562" s="194">
        <f t="shared" si="524"/>
        <v>0</v>
      </c>
      <c r="AN562" s="19">
        <f ca="1"/>
        <v>0</v>
      </c>
      <c r="AO562" s="19">
        <f t="shared" ca="1" si="525"/>
        <v>0</v>
      </c>
      <c r="AR562" s="198" cm="1">
        <f t="array" ref="AR562">IFERROR(MATCH(TRUE,INDEX($B$14:$B$117&gt;=AQ562,0),0),"")</f>
        <v>1</v>
      </c>
      <c r="AS562" s="194">
        <f t="shared" ca="1" si="526"/>
        <v>3.2000000000000006E-3</v>
      </c>
      <c r="AV562" s="194">
        <f t="shared" si="527"/>
        <v>0</v>
      </c>
      <c r="AW562" s="19">
        <f ca="1"/>
        <v>0</v>
      </c>
      <c r="AX562" s="19">
        <f t="shared" ca="1" si="528"/>
        <v>0</v>
      </c>
      <c r="BA562" s="198" cm="1">
        <f t="array" ref="BA562">IFERROR(MATCH(TRUE,INDEX($B$14:$B$117&gt;=AZ562,0),0),"")</f>
        <v>1</v>
      </c>
      <c r="BB562" s="194">
        <f t="shared" ca="1" si="529"/>
        <v>3.2000000000000006E-3</v>
      </c>
      <c r="BE562" s="194">
        <f t="shared" si="530"/>
        <v>0</v>
      </c>
      <c r="BF562" s="19">
        <f ca="1"/>
        <v>0</v>
      </c>
      <c r="BG562" s="19">
        <f t="shared" ca="1" si="531"/>
        <v>0</v>
      </c>
      <c r="BJ562" s="198" cm="1">
        <f t="array" ref="BJ562">IFERROR(MATCH(TRUE,INDEX($B$14:$B$117&gt;=BI562,0),0),"")</f>
        <v>1</v>
      </c>
      <c r="BK562" s="194">
        <f t="shared" ca="1" si="532"/>
        <v>3.2000000000000006E-3</v>
      </c>
      <c r="BN562" s="194">
        <f t="shared" si="533"/>
        <v>0</v>
      </c>
      <c r="BO562" s="19">
        <f ca="1"/>
        <v>0</v>
      </c>
      <c r="BP562" s="19">
        <f t="shared" ca="1" si="534"/>
        <v>0</v>
      </c>
      <c r="BS562" s="198" cm="1">
        <f t="array" ref="BS562">IFERROR(MATCH(TRUE,INDEX($B$14:$B$117&gt;=BR562,0),0),"")</f>
        <v>1</v>
      </c>
      <c r="BT562" s="194">
        <f t="shared" ca="1" si="535"/>
        <v>3.2000000000000006E-3</v>
      </c>
      <c r="BW562" s="194">
        <f t="shared" si="536"/>
        <v>0</v>
      </c>
      <c r="BX562" s="19">
        <f ca="1"/>
        <v>0</v>
      </c>
      <c r="BY562" s="19">
        <f t="shared" ca="1" si="537"/>
        <v>0</v>
      </c>
      <c r="CB562" s="198" cm="1">
        <f t="array" ref="CB562">IFERROR(MATCH(TRUE,INDEX($B$14:$B$117&gt;=CA562,0),0),"")</f>
        <v>1</v>
      </c>
      <c r="CC562" s="194">
        <f t="shared" ca="1" si="538"/>
        <v>3.2000000000000006E-3</v>
      </c>
      <c r="CF562" s="194">
        <f t="shared" si="539"/>
        <v>0</v>
      </c>
      <c r="CG562" s="19">
        <f ca="1"/>
        <v>0</v>
      </c>
      <c r="CH562" s="19">
        <f t="shared" ca="1" si="540"/>
        <v>0</v>
      </c>
      <c r="CK562" s="198" cm="1">
        <f t="array" ref="CK562">IFERROR(MATCH(TRUE,INDEX($B$14:$B$117&gt;=CJ562,0),0),"")</f>
        <v>1</v>
      </c>
      <c r="CL562" s="194">
        <f t="shared" ca="1" si="541"/>
        <v>3.2000000000000006E-3</v>
      </c>
      <c r="CO562" s="194">
        <f t="shared" si="542"/>
        <v>0</v>
      </c>
      <c r="CP562" s="19">
        <f ca="1"/>
        <v>0</v>
      </c>
      <c r="CQ562" s="19">
        <f t="shared" ca="1" si="543"/>
        <v>0</v>
      </c>
      <c r="CT562" s="198" cm="1">
        <f t="array" ref="CT562">IFERROR(MATCH(TRUE,INDEX($B$14:$B$117&gt;=CS562,0),0),"")</f>
        <v>1</v>
      </c>
      <c r="CU562" s="194">
        <f t="shared" ca="1" si="544"/>
        <v>3.2000000000000006E-3</v>
      </c>
      <c r="CX562" s="194">
        <f t="shared" si="545"/>
        <v>0</v>
      </c>
      <c r="CY562" s="19" t="e">
        <f ca="1"/>
        <v>#N/A</v>
      </c>
      <c r="CZ562" s="19" t="e">
        <f t="shared" ca="1" si="546"/>
        <v>#N/A</v>
      </c>
      <c r="DC562" s="198" cm="1">
        <f t="array" ref="DC562">IFERROR(MATCH(TRUE,INDEX($B$14:$B$117&gt;=DB562,0),0),"")</f>
        <v>1</v>
      </c>
      <c r="DD562" s="194">
        <f t="shared" ca="1" si="547"/>
        <v>3.2000000000000006E-3</v>
      </c>
      <c r="DG562" s="194">
        <f t="shared" si="548"/>
        <v>0</v>
      </c>
      <c r="DH562" s="19" t="e">
        <f ca="1"/>
        <v>#N/A</v>
      </c>
      <c r="DI562" s="19" t="e">
        <f t="shared" ca="1" si="549"/>
        <v>#N/A</v>
      </c>
      <c r="DL562" s="198" cm="1">
        <f t="array" ref="DL562">IFERROR(MATCH(TRUE,INDEX($B$14:$B$117&gt;=DK562,0),0),"")</f>
        <v>1</v>
      </c>
      <c r="DM562" s="194">
        <f t="shared" ca="1" si="550"/>
        <v>3.2000000000000006E-3</v>
      </c>
      <c r="DP562" s="194">
        <f t="shared" si="551"/>
        <v>0</v>
      </c>
      <c r="DQ562" s="19" t="e">
        <f ca="1"/>
        <v>#N/A</v>
      </c>
      <c r="DR562" s="19" t="e">
        <f t="shared" ca="1" si="552"/>
        <v>#N/A</v>
      </c>
      <c r="DU562" s="198" cm="1">
        <f t="array" ref="DU562">IFERROR(MATCH(TRUE,INDEX($B$14:$B$117&gt;=DT562,0),0),"")</f>
        <v>1</v>
      </c>
      <c r="DV562" s="194">
        <f t="shared" ca="1" si="553"/>
        <v>3.2000000000000006E-3</v>
      </c>
      <c r="DY562" s="194">
        <f t="shared" si="554"/>
        <v>0</v>
      </c>
      <c r="DZ562" s="19" t="e">
        <f ca="1"/>
        <v>#N/A</v>
      </c>
      <c r="EA562" s="19" t="e">
        <f t="shared" ca="1" si="555"/>
        <v>#N/A</v>
      </c>
      <c r="ED562" s="198" cm="1">
        <f t="array" ref="ED562">IFERROR(MATCH(TRUE,INDEX($B$14:$B$117&gt;=EC562,0),0),"")</f>
        <v>1</v>
      </c>
      <c r="EE562" s="194">
        <f t="shared" ca="1" si="556"/>
        <v>3.2000000000000006E-3</v>
      </c>
      <c r="EH562" s="194">
        <f t="shared" si="557"/>
        <v>0</v>
      </c>
      <c r="EI562" s="19" t="e">
        <f ca="1"/>
        <v>#N/A</v>
      </c>
      <c r="EJ562" s="19" t="e">
        <f t="shared" ca="1" si="558"/>
        <v>#N/A</v>
      </c>
      <c r="EM562" s="198" cm="1">
        <f t="array" ref="EM562">IFERROR(MATCH(TRUE,INDEX($B$14:$B$117&gt;=EL562,0),0),"")</f>
        <v>1</v>
      </c>
      <c r="EN562" s="194">
        <f t="shared" ca="1" si="559"/>
        <v>3.2000000000000006E-3</v>
      </c>
      <c r="EQ562" s="194">
        <f t="shared" si="560"/>
        <v>0</v>
      </c>
      <c r="ER562" s="19" t="e">
        <f ca="1"/>
        <v>#N/A</v>
      </c>
      <c r="ES562" s="19" t="e">
        <f t="shared" ca="1" si="561"/>
        <v>#N/A</v>
      </c>
      <c r="EV562" s="198" cm="1">
        <f t="array" ref="EV562">IFERROR(MATCH(TRUE,INDEX($B$14:$B$117&gt;=EU562,0),0),"")</f>
        <v>1</v>
      </c>
      <c r="EW562" s="194">
        <f t="shared" ca="1" si="562"/>
        <v>3.2000000000000006E-3</v>
      </c>
      <c r="EZ562" s="194">
        <f t="shared" si="563"/>
        <v>0</v>
      </c>
      <c r="FA562" s="19" t="e">
        <f ca="1"/>
        <v>#N/A</v>
      </c>
      <c r="FB562" s="19" t="e">
        <f t="shared" ca="1" si="564"/>
        <v>#N/A</v>
      </c>
      <c r="FE562" s="198" cm="1">
        <f t="array" ref="FE562">IFERROR(MATCH(TRUE,INDEX($B$14:$B$117&gt;=FD562,0),0),"")</f>
        <v>1</v>
      </c>
      <c r="FF562" s="194">
        <f t="shared" ca="1" si="565"/>
        <v>3.2000000000000006E-3</v>
      </c>
      <c r="FI562" s="194">
        <f t="shared" si="566"/>
        <v>0</v>
      </c>
      <c r="FJ562" s="19" t="e">
        <f ca="1"/>
        <v>#N/A</v>
      </c>
      <c r="FK562" s="19" t="e">
        <f t="shared" ca="1" si="567"/>
        <v>#N/A</v>
      </c>
      <c r="FN562" s="198" cm="1">
        <f t="array" ref="FN562">IFERROR(MATCH(TRUE,INDEX($B$14:$B$117&gt;=FM562,0),0),"")</f>
        <v>1</v>
      </c>
      <c r="FO562" s="194">
        <f t="shared" ca="1" si="568"/>
        <v>3.2000000000000006E-3</v>
      </c>
      <c r="FR562" s="194">
        <f t="shared" si="569"/>
        <v>0</v>
      </c>
      <c r="FS562" s="19" t="e">
        <f ca="1"/>
        <v>#N/A</v>
      </c>
      <c r="FT562" s="19" t="e">
        <f t="shared" ca="1" si="570"/>
        <v>#N/A</v>
      </c>
      <c r="FW562" s="198" cm="1">
        <f t="array" ref="FW562">IFERROR(MATCH(TRUE,INDEX($B$14:$B$117&gt;=FV562,0),0),"")</f>
        <v>1</v>
      </c>
      <c r="FX562" s="194">
        <f t="shared" ca="1" si="571"/>
        <v>3.2000000000000006E-3</v>
      </c>
      <c r="GA562" s="194">
        <f t="shared" si="572"/>
        <v>0</v>
      </c>
      <c r="GB562" s="19" t="e">
        <f ca="1"/>
        <v>#N/A</v>
      </c>
      <c r="GC562" s="19" t="e">
        <f t="shared" ca="1" si="573"/>
        <v>#N/A</v>
      </c>
    </row>
    <row r="563" spans="8:185" x14ac:dyDescent="0.2">
      <c r="H563" s="198" cm="1">
        <f t="array" ref="H563">IFERROR(MATCH(TRUE,INDEX($B$14:$B$117&gt;=G563,0),0),"")</f>
        <v>1</v>
      </c>
      <c r="I563" s="194">
        <f t="shared" ca="1" si="518"/>
        <v>3.2000000000000006E-3</v>
      </c>
      <c r="L563" s="194">
        <f t="shared" si="574"/>
        <v>0</v>
      </c>
      <c r="M563" s="19">
        <f ca="1"/>
        <v>0</v>
      </c>
      <c r="N563" s="19">
        <f t="shared" ca="1" si="575"/>
        <v>0</v>
      </c>
      <c r="Q563" s="198" cm="1">
        <f t="array" ref="Q563">IFERROR(MATCH(TRUE,INDEX($B$14:$B$117&gt;=P563,0),0),"")</f>
        <v>1</v>
      </c>
      <c r="R563" s="194">
        <f t="shared" ca="1" si="519"/>
        <v>3.2000000000000006E-3</v>
      </c>
      <c r="U563" s="194">
        <f t="shared" si="576"/>
        <v>0</v>
      </c>
      <c r="V563" s="19">
        <f ca="1"/>
        <v>0</v>
      </c>
      <c r="W563" s="19">
        <f t="shared" ca="1" si="577"/>
        <v>0</v>
      </c>
      <c r="Z563" s="198" cm="1">
        <f t="array" ref="Z563">IFERROR(MATCH(TRUE,INDEX($B$14:$B$117&gt;=Y563,0),0),"")</f>
        <v>1</v>
      </c>
      <c r="AA563" s="194">
        <f t="shared" ca="1" si="520"/>
        <v>3.2000000000000006E-3</v>
      </c>
      <c r="AD563" s="194">
        <f t="shared" si="521"/>
        <v>0</v>
      </c>
      <c r="AE563" s="19">
        <f ca="1"/>
        <v>0</v>
      </c>
      <c r="AF563" s="19">
        <f t="shared" ca="1" si="522"/>
        <v>0</v>
      </c>
      <c r="AI563" s="198" cm="1">
        <f t="array" ref="AI563">IFERROR(MATCH(TRUE,INDEX($B$14:$B$117&gt;=AH563,0),0),"")</f>
        <v>1</v>
      </c>
      <c r="AJ563" s="194">
        <f t="shared" ca="1" si="523"/>
        <v>3.2000000000000006E-3</v>
      </c>
      <c r="AM563" s="194">
        <f t="shared" si="524"/>
        <v>0</v>
      </c>
      <c r="AN563" s="19">
        <f ca="1"/>
        <v>0</v>
      </c>
      <c r="AO563" s="19">
        <f t="shared" ca="1" si="525"/>
        <v>0</v>
      </c>
      <c r="AR563" s="198" cm="1">
        <f t="array" ref="AR563">IFERROR(MATCH(TRUE,INDEX($B$14:$B$117&gt;=AQ563,0),0),"")</f>
        <v>1</v>
      </c>
      <c r="AS563" s="194">
        <f t="shared" ca="1" si="526"/>
        <v>3.2000000000000006E-3</v>
      </c>
      <c r="AV563" s="194">
        <f t="shared" si="527"/>
        <v>0</v>
      </c>
      <c r="AW563" s="19">
        <f ca="1"/>
        <v>0</v>
      </c>
      <c r="AX563" s="19">
        <f t="shared" ca="1" si="528"/>
        <v>0</v>
      </c>
      <c r="BA563" s="198" cm="1">
        <f t="array" ref="BA563">IFERROR(MATCH(TRUE,INDEX($B$14:$B$117&gt;=AZ563,0),0),"")</f>
        <v>1</v>
      </c>
      <c r="BB563" s="194">
        <f t="shared" ca="1" si="529"/>
        <v>3.2000000000000006E-3</v>
      </c>
      <c r="BE563" s="194">
        <f t="shared" si="530"/>
        <v>0</v>
      </c>
      <c r="BF563" s="19">
        <f ca="1"/>
        <v>0</v>
      </c>
      <c r="BG563" s="19">
        <f t="shared" ca="1" si="531"/>
        <v>0</v>
      </c>
      <c r="BJ563" s="198" cm="1">
        <f t="array" ref="BJ563">IFERROR(MATCH(TRUE,INDEX($B$14:$B$117&gt;=BI563,0),0),"")</f>
        <v>1</v>
      </c>
      <c r="BK563" s="194">
        <f t="shared" ca="1" si="532"/>
        <v>3.2000000000000006E-3</v>
      </c>
      <c r="BN563" s="194">
        <f t="shared" si="533"/>
        <v>0</v>
      </c>
      <c r="BO563" s="19">
        <f ca="1"/>
        <v>0</v>
      </c>
      <c r="BP563" s="19">
        <f t="shared" ca="1" si="534"/>
        <v>0</v>
      </c>
      <c r="BS563" s="198" cm="1">
        <f t="array" ref="BS563">IFERROR(MATCH(TRUE,INDEX($B$14:$B$117&gt;=BR563,0),0),"")</f>
        <v>1</v>
      </c>
      <c r="BT563" s="194">
        <f t="shared" ca="1" si="535"/>
        <v>3.2000000000000006E-3</v>
      </c>
      <c r="BW563" s="194">
        <f t="shared" si="536"/>
        <v>0</v>
      </c>
      <c r="BX563" s="19">
        <f ca="1"/>
        <v>0</v>
      </c>
      <c r="BY563" s="19">
        <f t="shared" ca="1" si="537"/>
        <v>0</v>
      </c>
      <c r="CB563" s="198" cm="1">
        <f t="array" ref="CB563">IFERROR(MATCH(TRUE,INDEX($B$14:$B$117&gt;=CA563,0),0),"")</f>
        <v>1</v>
      </c>
      <c r="CC563" s="194">
        <f t="shared" ca="1" si="538"/>
        <v>3.2000000000000006E-3</v>
      </c>
      <c r="CF563" s="194">
        <f t="shared" si="539"/>
        <v>0</v>
      </c>
      <c r="CG563" s="19">
        <f ca="1"/>
        <v>0</v>
      </c>
      <c r="CH563" s="19">
        <f t="shared" ca="1" si="540"/>
        <v>0</v>
      </c>
      <c r="CK563" s="198" cm="1">
        <f t="array" ref="CK563">IFERROR(MATCH(TRUE,INDEX($B$14:$B$117&gt;=CJ563,0),0),"")</f>
        <v>1</v>
      </c>
      <c r="CL563" s="194">
        <f t="shared" ca="1" si="541"/>
        <v>3.2000000000000006E-3</v>
      </c>
      <c r="CO563" s="194">
        <f t="shared" si="542"/>
        <v>0</v>
      </c>
      <c r="CP563" s="19">
        <f ca="1"/>
        <v>0</v>
      </c>
      <c r="CQ563" s="19">
        <f t="shared" ca="1" si="543"/>
        <v>0</v>
      </c>
      <c r="CT563" s="198" cm="1">
        <f t="array" ref="CT563">IFERROR(MATCH(TRUE,INDEX($B$14:$B$117&gt;=CS563,0),0),"")</f>
        <v>1</v>
      </c>
      <c r="CU563" s="194">
        <f t="shared" ca="1" si="544"/>
        <v>3.2000000000000006E-3</v>
      </c>
      <c r="CX563" s="194">
        <f t="shared" si="545"/>
        <v>0</v>
      </c>
      <c r="CY563" s="19" t="e">
        <f ca="1"/>
        <v>#N/A</v>
      </c>
      <c r="CZ563" s="19" t="e">
        <f t="shared" ca="1" si="546"/>
        <v>#N/A</v>
      </c>
      <c r="DC563" s="198" cm="1">
        <f t="array" ref="DC563">IFERROR(MATCH(TRUE,INDEX($B$14:$B$117&gt;=DB563,0),0),"")</f>
        <v>1</v>
      </c>
      <c r="DD563" s="194">
        <f t="shared" ca="1" si="547"/>
        <v>3.2000000000000006E-3</v>
      </c>
      <c r="DG563" s="194">
        <f t="shared" si="548"/>
        <v>0</v>
      </c>
      <c r="DH563" s="19" t="e">
        <f ca="1"/>
        <v>#N/A</v>
      </c>
      <c r="DI563" s="19" t="e">
        <f t="shared" ca="1" si="549"/>
        <v>#N/A</v>
      </c>
      <c r="DL563" s="198" cm="1">
        <f t="array" ref="DL563">IFERROR(MATCH(TRUE,INDEX($B$14:$B$117&gt;=DK563,0),0),"")</f>
        <v>1</v>
      </c>
      <c r="DM563" s="194">
        <f t="shared" ca="1" si="550"/>
        <v>3.2000000000000006E-3</v>
      </c>
      <c r="DP563" s="194">
        <f t="shared" si="551"/>
        <v>0</v>
      </c>
      <c r="DQ563" s="19" t="e">
        <f ca="1"/>
        <v>#N/A</v>
      </c>
      <c r="DR563" s="19" t="e">
        <f t="shared" ca="1" si="552"/>
        <v>#N/A</v>
      </c>
      <c r="DU563" s="198" cm="1">
        <f t="array" ref="DU563">IFERROR(MATCH(TRUE,INDEX($B$14:$B$117&gt;=DT563,0),0),"")</f>
        <v>1</v>
      </c>
      <c r="DV563" s="194">
        <f t="shared" ca="1" si="553"/>
        <v>3.2000000000000006E-3</v>
      </c>
      <c r="DY563" s="194">
        <f t="shared" si="554"/>
        <v>0</v>
      </c>
      <c r="DZ563" s="19" t="e">
        <f ca="1"/>
        <v>#N/A</v>
      </c>
      <c r="EA563" s="19" t="e">
        <f t="shared" ca="1" si="555"/>
        <v>#N/A</v>
      </c>
      <c r="ED563" s="198" cm="1">
        <f t="array" ref="ED563">IFERROR(MATCH(TRUE,INDEX($B$14:$B$117&gt;=EC563,0),0),"")</f>
        <v>1</v>
      </c>
      <c r="EE563" s="194">
        <f t="shared" ca="1" si="556"/>
        <v>3.2000000000000006E-3</v>
      </c>
      <c r="EH563" s="194">
        <f t="shared" si="557"/>
        <v>0</v>
      </c>
      <c r="EI563" s="19" t="e">
        <f ca="1"/>
        <v>#N/A</v>
      </c>
      <c r="EJ563" s="19" t="e">
        <f t="shared" ca="1" si="558"/>
        <v>#N/A</v>
      </c>
      <c r="EM563" s="198" cm="1">
        <f t="array" ref="EM563">IFERROR(MATCH(TRUE,INDEX($B$14:$B$117&gt;=EL563,0),0),"")</f>
        <v>1</v>
      </c>
      <c r="EN563" s="194">
        <f t="shared" ca="1" si="559"/>
        <v>3.2000000000000006E-3</v>
      </c>
      <c r="EQ563" s="194">
        <f t="shared" si="560"/>
        <v>0</v>
      </c>
      <c r="ER563" s="19" t="e">
        <f ca="1"/>
        <v>#N/A</v>
      </c>
      <c r="ES563" s="19" t="e">
        <f t="shared" ca="1" si="561"/>
        <v>#N/A</v>
      </c>
      <c r="EV563" s="198" cm="1">
        <f t="array" ref="EV563">IFERROR(MATCH(TRUE,INDEX($B$14:$B$117&gt;=EU563,0),0),"")</f>
        <v>1</v>
      </c>
      <c r="EW563" s="194">
        <f t="shared" ca="1" si="562"/>
        <v>3.2000000000000006E-3</v>
      </c>
      <c r="EZ563" s="194">
        <f t="shared" si="563"/>
        <v>0</v>
      </c>
      <c r="FA563" s="19" t="e">
        <f ca="1"/>
        <v>#N/A</v>
      </c>
      <c r="FB563" s="19" t="e">
        <f t="shared" ca="1" si="564"/>
        <v>#N/A</v>
      </c>
      <c r="FE563" s="198" cm="1">
        <f t="array" ref="FE563">IFERROR(MATCH(TRUE,INDEX($B$14:$B$117&gt;=FD563,0),0),"")</f>
        <v>1</v>
      </c>
      <c r="FF563" s="194">
        <f t="shared" ca="1" si="565"/>
        <v>3.2000000000000006E-3</v>
      </c>
      <c r="FI563" s="194">
        <f t="shared" si="566"/>
        <v>0</v>
      </c>
      <c r="FJ563" s="19" t="e">
        <f ca="1"/>
        <v>#N/A</v>
      </c>
      <c r="FK563" s="19" t="e">
        <f t="shared" ca="1" si="567"/>
        <v>#N/A</v>
      </c>
      <c r="FN563" s="198" cm="1">
        <f t="array" ref="FN563">IFERROR(MATCH(TRUE,INDEX($B$14:$B$117&gt;=FM563,0),0),"")</f>
        <v>1</v>
      </c>
      <c r="FO563" s="194">
        <f t="shared" ca="1" si="568"/>
        <v>3.2000000000000006E-3</v>
      </c>
      <c r="FR563" s="194">
        <f t="shared" si="569"/>
        <v>0</v>
      </c>
      <c r="FS563" s="19" t="e">
        <f ca="1"/>
        <v>#N/A</v>
      </c>
      <c r="FT563" s="19" t="e">
        <f t="shared" ca="1" si="570"/>
        <v>#N/A</v>
      </c>
      <c r="FW563" s="198" cm="1">
        <f t="array" ref="FW563">IFERROR(MATCH(TRUE,INDEX($B$14:$B$117&gt;=FV563,0),0),"")</f>
        <v>1</v>
      </c>
      <c r="FX563" s="194">
        <f t="shared" ca="1" si="571"/>
        <v>3.2000000000000006E-3</v>
      </c>
      <c r="GA563" s="194">
        <f t="shared" si="572"/>
        <v>0</v>
      </c>
      <c r="GB563" s="19" t="e">
        <f ca="1"/>
        <v>#N/A</v>
      </c>
      <c r="GC563" s="19" t="e">
        <f t="shared" ca="1" si="573"/>
        <v>#N/A</v>
      </c>
    </row>
    <row r="564" spans="8:185" x14ac:dyDescent="0.2">
      <c r="H564" s="198" cm="1">
        <f t="array" ref="H564">IFERROR(MATCH(TRUE,INDEX($B$14:$B$117&gt;=G564,0),0),"")</f>
        <v>1</v>
      </c>
      <c r="I564" s="194">
        <f t="shared" ca="1" si="518"/>
        <v>3.2000000000000006E-3</v>
      </c>
      <c r="L564" s="194">
        <f t="shared" si="574"/>
        <v>0</v>
      </c>
      <c r="M564" s="19">
        <f ca="1"/>
        <v>0</v>
      </c>
      <c r="N564" s="19">
        <f t="shared" ca="1" si="575"/>
        <v>0</v>
      </c>
      <c r="Q564" s="198" cm="1">
        <f t="array" ref="Q564">IFERROR(MATCH(TRUE,INDEX($B$14:$B$117&gt;=P564,0),0),"")</f>
        <v>1</v>
      </c>
      <c r="R564" s="194">
        <f t="shared" ca="1" si="519"/>
        <v>3.2000000000000006E-3</v>
      </c>
      <c r="U564" s="194">
        <f t="shared" si="576"/>
        <v>0</v>
      </c>
      <c r="V564" s="19">
        <f ca="1"/>
        <v>0</v>
      </c>
      <c r="W564" s="19">
        <f t="shared" ca="1" si="577"/>
        <v>0</v>
      </c>
      <c r="Z564" s="198" cm="1">
        <f t="array" ref="Z564">IFERROR(MATCH(TRUE,INDEX($B$14:$B$117&gt;=Y564,0),0),"")</f>
        <v>1</v>
      </c>
      <c r="AA564" s="194">
        <f t="shared" ca="1" si="520"/>
        <v>3.2000000000000006E-3</v>
      </c>
      <c r="AD564" s="194">
        <f t="shared" si="521"/>
        <v>0</v>
      </c>
      <c r="AE564" s="19">
        <f ca="1"/>
        <v>0</v>
      </c>
      <c r="AF564" s="19">
        <f t="shared" ca="1" si="522"/>
        <v>0</v>
      </c>
      <c r="AI564" s="198" cm="1">
        <f t="array" ref="AI564">IFERROR(MATCH(TRUE,INDEX($B$14:$B$117&gt;=AH564,0),0),"")</f>
        <v>1</v>
      </c>
      <c r="AJ564" s="194">
        <f t="shared" ca="1" si="523"/>
        <v>3.2000000000000006E-3</v>
      </c>
      <c r="AM564" s="194">
        <f t="shared" si="524"/>
        <v>0</v>
      </c>
      <c r="AN564" s="19">
        <f ca="1"/>
        <v>0</v>
      </c>
      <c r="AO564" s="19">
        <f t="shared" ca="1" si="525"/>
        <v>0</v>
      </c>
      <c r="AR564" s="198" cm="1">
        <f t="array" ref="AR564">IFERROR(MATCH(TRUE,INDEX($B$14:$B$117&gt;=AQ564,0),0),"")</f>
        <v>1</v>
      </c>
      <c r="AS564" s="194">
        <f t="shared" ca="1" si="526"/>
        <v>3.2000000000000006E-3</v>
      </c>
      <c r="AV564" s="194">
        <f t="shared" si="527"/>
        <v>0</v>
      </c>
      <c r="AW564" s="19">
        <f ca="1"/>
        <v>0</v>
      </c>
      <c r="AX564" s="19">
        <f t="shared" ca="1" si="528"/>
        <v>0</v>
      </c>
      <c r="BA564" s="198" cm="1">
        <f t="array" ref="BA564">IFERROR(MATCH(TRUE,INDEX($B$14:$B$117&gt;=AZ564,0),0),"")</f>
        <v>1</v>
      </c>
      <c r="BB564" s="194">
        <f t="shared" ca="1" si="529"/>
        <v>3.2000000000000006E-3</v>
      </c>
      <c r="BE564" s="194">
        <f t="shared" si="530"/>
        <v>0</v>
      </c>
      <c r="BF564" s="19">
        <f ca="1"/>
        <v>0</v>
      </c>
      <c r="BG564" s="19">
        <f t="shared" ca="1" si="531"/>
        <v>0</v>
      </c>
      <c r="BJ564" s="198" cm="1">
        <f t="array" ref="BJ564">IFERROR(MATCH(TRUE,INDEX($B$14:$B$117&gt;=BI564,0),0),"")</f>
        <v>1</v>
      </c>
      <c r="BK564" s="194">
        <f t="shared" ca="1" si="532"/>
        <v>3.2000000000000006E-3</v>
      </c>
      <c r="BN564" s="194">
        <f t="shared" si="533"/>
        <v>0</v>
      </c>
      <c r="BO564" s="19">
        <f ca="1"/>
        <v>0</v>
      </c>
      <c r="BP564" s="19">
        <f t="shared" ca="1" si="534"/>
        <v>0</v>
      </c>
      <c r="BS564" s="198" cm="1">
        <f t="array" ref="BS564">IFERROR(MATCH(TRUE,INDEX($B$14:$B$117&gt;=BR564,0),0),"")</f>
        <v>1</v>
      </c>
      <c r="BT564" s="194">
        <f t="shared" ca="1" si="535"/>
        <v>3.2000000000000006E-3</v>
      </c>
      <c r="BW564" s="194">
        <f t="shared" si="536"/>
        <v>0</v>
      </c>
      <c r="BX564" s="19">
        <f ca="1"/>
        <v>0</v>
      </c>
      <c r="BY564" s="19">
        <f t="shared" ca="1" si="537"/>
        <v>0</v>
      </c>
      <c r="CB564" s="198" cm="1">
        <f t="array" ref="CB564">IFERROR(MATCH(TRUE,INDEX($B$14:$B$117&gt;=CA564,0),0),"")</f>
        <v>1</v>
      </c>
      <c r="CC564" s="194">
        <f t="shared" ca="1" si="538"/>
        <v>3.2000000000000006E-3</v>
      </c>
      <c r="CF564" s="194">
        <f t="shared" si="539"/>
        <v>0</v>
      </c>
      <c r="CG564" s="19">
        <f ca="1"/>
        <v>0</v>
      </c>
      <c r="CH564" s="19">
        <f t="shared" ca="1" si="540"/>
        <v>0</v>
      </c>
      <c r="CK564" s="198" cm="1">
        <f t="array" ref="CK564">IFERROR(MATCH(TRUE,INDEX($B$14:$B$117&gt;=CJ564,0),0),"")</f>
        <v>1</v>
      </c>
      <c r="CL564" s="194">
        <f t="shared" ca="1" si="541"/>
        <v>3.2000000000000006E-3</v>
      </c>
      <c r="CO564" s="194">
        <f t="shared" si="542"/>
        <v>0</v>
      </c>
      <c r="CP564" s="19">
        <f ca="1"/>
        <v>0</v>
      </c>
      <c r="CQ564" s="19">
        <f t="shared" ca="1" si="543"/>
        <v>0</v>
      </c>
      <c r="CT564" s="198" cm="1">
        <f t="array" ref="CT564">IFERROR(MATCH(TRUE,INDEX($B$14:$B$117&gt;=CS564,0),0),"")</f>
        <v>1</v>
      </c>
      <c r="CU564" s="194">
        <f t="shared" ca="1" si="544"/>
        <v>3.2000000000000006E-3</v>
      </c>
      <c r="CX564" s="194">
        <f t="shared" si="545"/>
        <v>0</v>
      </c>
      <c r="CY564" s="19" t="e">
        <f ca="1"/>
        <v>#N/A</v>
      </c>
      <c r="CZ564" s="19" t="e">
        <f t="shared" ca="1" si="546"/>
        <v>#N/A</v>
      </c>
      <c r="DC564" s="198" cm="1">
        <f t="array" ref="DC564">IFERROR(MATCH(TRUE,INDEX($B$14:$B$117&gt;=DB564,0),0),"")</f>
        <v>1</v>
      </c>
      <c r="DD564" s="194">
        <f t="shared" ca="1" si="547"/>
        <v>3.2000000000000006E-3</v>
      </c>
      <c r="DG564" s="194">
        <f t="shared" si="548"/>
        <v>0</v>
      </c>
      <c r="DH564" s="19" t="e">
        <f ca="1"/>
        <v>#N/A</v>
      </c>
      <c r="DI564" s="19" t="e">
        <f t="shared" ca="1" si="549"/>
        <v>#N/A</v>
      </c>
      <c r="DL564" s="198" cm="1">
        <f t="array" ref="DL564">IFERROR(MATCH(TRUE,INDEX($B$14:$B$117&gt;=DK564,0),0),"")</f>
        <v>1</v>
      </c>
      <c r="DM564" s="194">
        <f t="shared" ca="1" si="550"/>
        <v>3.2000000000000006E-3</v>
      </c>
      <c r="DP564" s="194">
        <f t="shared" si="551"/>
        <v>0</v>
      </c>
      <c r="DQ564" s="19" t="e">
        <f ca="1"/>
        <v>#N/A</v>
      </c>
      <c r="DR564" s="19" t="e">
        <f t="shared" ca="1" si="552"/>
        <v>#N/A</v>
      </c>
      <c r="DU564" s="198" cm="1">
        <f t="array" ref="DU564">IFERROR(MATCH(TRUE,INDEX($B$14:$B$117&gt;=DT564,0),0),"")</f>
        <v>1</v>
      </c>
      <c r="DV564" s="194">
        <f t="shared" ca="1" si="553"/>
        <v>3.2000000000000006E-3</v>
      </c>
      <c r="DY564" s="194">
        <f t="shared" si="554"/>
        <v>0</v>
      </c>
      <c r="DZ564" s="19" t="e">
        <f ca="1"/>
        <v>#N/A</v>
      </c>
      <c r="EA564" s="19" t="e">
        <f t="shared" ca="1" si="555"/>
        <v>#N/A</v>
      </c>
      <c r="ED564" s="198" cm="1">
        <f t="array" ref="ED564">IFERROR(MATCH(TRUE,INDEX($B$14:$B$117&gt;=EC564,0),0),"")</f>
        <v>1</v>
      </c>
      <c r="EE564" s="194">
        <f t="shared" ca="1" si="556"/>
        <v>3.2000000000000006E-3</v>
      </c>
      <c r="EH564" s="194">
        <f t="shared" si="557"/>
        <v>0</v>
      </c>
      <c r="EI564" s="19" t="e">
        <f ca="1"/>
        <v>#N/A</v>
      </c>
      <c r="EJ564" s="19" t="e">
        <f t="shared" ca="1" si="558"/>
        <v>#N/A</v>
      </c>
      <c r="EM564" s="198" cm="1">
        <f t="array" ref="EM564">IFERROR(MATCH(TRUE,INDEX($B$14:$B$117&gt;=EL564,0),0),"")</f>
        <v>1</v>
      </c>
      <c r="EN564" s="194">
        <f t="shared" ca="1" si="559"/>
        <v>3.2000000000000006E-3</v>
      </c>
      <c r="EQ564" s="194">
        <f t="shared" si="560"/>
        <v>0</v>
      </c>
      <c r="ER564" s="19" t="e">
        <f ca="1"/>
        <v>#N/A</v>
      </c>
      <c r="ES564" s="19" t="e">
        <f t="shared" ca="1" si="561"/>
        <v>#N/A</v>
      </c>
      <c r="EV564" s="198" cm="1">
        <f t="array" ref="EV564">IFERROR(MATCH(TRUE,INDEX($B$14:$B$117&gt;=EU564,0),0),"")</f>
        <v>1</v>
      </c>
      <c r="EW564" s="194">
        <f t="shared" ca="1" si="562"/>
        <v>3.2000000000000006E-3</v>
      </c>
      <c r="EZ564" s="194">
        <f t="shared" si="563"/>
        <v>0</v>
      </c>
      <c r="FA564" s="19" t="e">
        <f ca="1"/>
        <v>#N/A</v>
      </c>
      <c r="FB564" s="19" t="e">
        <f t="shared" ca="1" si="564"/>
        <v>#N/A</v>
      </c>
      <c r="FE564" s="198" cm="1">
        <f t="array" ref="FE564">IFERROR(MATCH(TRUE,INDEX($B$14:$B$117&gt;=FD564,0),0),"")</f>
        <v>1</v>
      </c>
      <c r="FF564" s="194">
        <f t="shared" ca="1" si="565"/>
        <v>3.2000000000000006E-3</v>
      </c>
      <c r="FI564" s="194">
        <f t="shared" si="566"/>
        <v>0</v>
      </c>
      <c r="FJ564" s="19" t="e">
        <f ca="1"/>
        <v>#N/A</v>
      </c>
      <c r="FK564" s="19" t="e">
        <f t="shared" ca="1" si="567"/>
        <v>#N/A</v>
      </c>
      <c r="FN564" s="198" cm="1">
        <f t="array" ref="FN564">IFERROR(MATCH(TRUE,INDEX($B$14:$B$117&gt;=FM564,0),0),"")</f>
        <v>1</v>
      </c>
      <c r="FO564" s="194">
        <f t="shared" ca="1" si="568"/>
        <v>3.2000000000000006E-3</v>
      </c>
      <c r="FR564" s="194">
        <f t="shared" si="569"/>
        <v>0</v>
      </c>
      <c r="FS564" s="19" t="e">
        <f ca="1"/>
        <v>#N/A</v>
      </c>
      <c r="FT564" s="19" t="e">
        <f t="shared" ca="1" si="570"/>
        <v>#N/A</v>
      </c>
      <c r="FW564" s="198" cm="1">
        <f t="array" ref="FW564">IFERROR(MATCH(TRUE,INDEX($B$14:$B$117&gt;=FV564,0),0),"")</f>
        <v>1</v>
      </c>
      <c r="FX564" s="194">
        <f t="shared" ca="1" si="571"/>
        <v>3.2000000000000006E-3</v>
      </c>
      <c r="GA564" s="194">
        <f t="shared" si="572"/>
        <v>0</v>
      </c>
      <c r="GB564" s="19" t="e">
        <f ca="1"/>
        <v>#N/A</v>
      </c>
      <c r="GC564" s="19" t="e">
        <f t="shared" ca="1" si="573"/>
        <v>#N/A</v>
      </c>
    </row>
    <row r="565" spans="8:185" x14ac:dyDescent="0.2">
      <c r="H565" s="198" cm="1">
        <f t="array" ref="H565">IFERROR(MATCH(TRUE,INDEX($B$14:$B$117&gt;=G565,0),0),"")</f>
        <v>1</v>
      </c>
      <c r="I565" s="194">
        <f t="shared" ca="1" si="518"/>
        <v>3.2000000000000006E-3</v>
      </c>
      <c r="L565" s="194">
        <f t="shared" si="574"/>
        <v>0</v>
      </c>
      <c r="M565" s="19">
        <f ca="1"/>
        <v>0</v>
      </c>
      <c r="N565" s="19">
        <f t="shared" ca="1" si="575"/>
        <v>0</v>
      </c>
      <c r="Q565" s="198" cm="1">
        <f t="array" ref="Q565">IFERROR(MATCH(TRUE,INDEX($B$14:$B$117&gt;=P565,0),0),"")</f>
        <v>1</v>
      </c>
      <c r="R565" s="194">
        <f t="shared" ca="1" si="519"/>
        <v>3.2000000000000006E-3</v>
      </c>
      <c r="U565" s="194">
        <f t="shared" si="576"/>
        <v>0</v>
      </c>
      <c r="V565" s="19">
        <f ca="1"/>
        <v>0</v>
      </c>
      <c r="W565" s="19">
        <f t="shared" ca="1" si="577"/>
        <v>0</v>
      </c>
      <c r="Z565" s="198" cm="1">
        <f t="array" ref="Z565">IFERROR(MATCH(TRUE,INDEX($B$14:$B$117&gt;=Y565,0),0),"")</f>
        <v>1</v>
      </c>
      <c r="AA565" s="194">
        <f t="shared" ca="1" si="520"/>
        <v>3.2000000000000006E-3</v>
      </c>
      <c r="AD565" s="194">
        <f t="shared" si="521"/>
        <v>0</v>
      </c>
      <c r="AE565" s="19">
        <f ca="1"/>
        <v>0</v>
      </c>
      <c r="AF565" s="19">
        <f t="shared" ca="1" si="522"/>
        <v>0</v>
      </c>
      <c r="AI565" s="198" cm="1">
        <f t="array" ref="AI565">IFERROR(MATCH(TRUE,INDEX($B$14:$B$117&gt;=AH565,0),0),"")</f>
        <v>1</v>
      </c>
      <c r="AJ565" s="194">
        <f t="shared" ca="1" si="523"/>
        <v>3.2000000000000006E-3</v>
      </c>
      <c r="AM565" s="194">
        <f t="shared" si="524"/>
        <v>0</v>
      </c>
      <c r="AN565" s="19">
        <f ca="1"/>
        <v>0</v>
      </c>
      <c r="AO565" s="19">
        <f t="shared" ca="1" si="525"/>
        <v>0</v>
      </c>
      <c r="AR565" s="198" cm="1">
        <f t="array" ref="AR565">IFERROR(MATCH(TRUE,INDEX($B$14:$B$117&gt;=AQ565,0),0),"")</f>
        <v>1</v>
      </c>
      <c r="AS565" s="194">
        <f t="shared" ca="1" si="526"/>
        <v>3.2000000000000006E-3</v>
      </c>
      <c r="AV565" s="194">
        <f t="shared" si="527"/>
        <v>0</v>
      </c>
      <c r="AW565" s="19">
        <f ca="1"/>
        <v>0</v>
      </c>
      <c r="AX565" s="19">
        <f t="shared" ca="1" si="528"/>
        <v>0</v>
      </c>
      <c r="BA565" s="198" cm="1">
        <f t="array" ref="BA565">IFERROR(MATCH(TRUE,INDEX($B$14:$B$117&gt;=AZ565,0),0),"")</f>
        <v>1</v>
      </c>
      <c r="BB565" s="194">
        <f t="shared" ca="1" si="529"/>
        <v>3.2000000000000006E-3</v>
      </c>
      <c r="BE565" s="194">
        <f t="shared" si="530"/>
        <v>0</v>
      </c>
      <c r="BF565" s="19">
        <f ca="1"/>
        <v>0</v>
      </c>
      <c r="BG565" s="19">
        <f t="shared" ca="1" si="531"/>
        <v>0</v>
      </c>
      <c r="BJ565" s="198" cm="1">
        <f t="array" ref="BJ565">IFERROR(MATCH(TRUE,INDEX($B$14:$B$117&gt;=BI565,0),0),"")</f>
        <v>1</v>
      </c>
      <c r="BK565" s="194">
        <f t="shared" ca="1" si="532"/>
        <v>3.2000000000000006E-3</v>
      </c>
      <c r="BN565" s="194">
        <f t="shared" si="533"/>
        <v>0</v>
      </c>
      <c r="BO565" s="19">
        <f ca="1"/>
        <v>0</v>
      </c>
      <c r="BP565" s="19">
        <f t="shared" ca="1" si="534"/>
        <v>0</v>
      </c>
      <c r="BS565" s="198" cm="1">
        <f t="array" ref="BS565">IFERROR(MATCH(TRUE,INDEX($B$14:$B$117&gt;=BR565,0),0),"")</f>
        <v>1</v>
      </c>
      <c r="BT565" s="194">
        <f t="shared" ca="1" si="535"/>
        <v>3.2000000000000006E-3</v>
      </c>
      <c r="BW565" s="194">
        <f t="shared" si="536"/>
        <v>0</v>
      </c>
      <c r="BX565" s="19">
        <f ca="1"/>
        <v>0</v>
      </c>
      <c r="BY565" s="19">
        <f t="shared" ca="1" si="537"/>
        <v>0</v>
      </c>
      <c r="CB565" s="198" cm="1">
        <f t="array" ref="CB565">IFERROR(MATCH(TRUE,INDEX($B$14:$B$117&gt;=CA565,0),0),"")</f>
        <v>1</v>
      </c>
      <c r="CC565" s="194">
        <f t="shared" ca="1" si="538"/>
        <v>3.2000000000000006E-3</v>
      </c>
      <c r="CF565" s="194">
        <f t="shared" si="539"/>
        <v>0</v>
      </c>
      <c r="CG565" s="19">
        <f ca="1"/>
        <v>0</v>
      </c>
      <c r="CH565" s="19">
        <f t="shared" ca="1" si="540"/>
        <v>0</v>
      </c>
      <c r="CK565" s="198" cm="1">
        <f t="array" ref="CK565">IFERROR(MATCH(TRUE,INDEX($B$14:$B$117&gt;=CJ565,0),0),"")</f>
        <v>1</v>
      </c>
      <c r="CL565" s="194">
        <f t="shared" ca="1" si="541"/>
        <v>3.2000000000000006E-3</v>
      </c>
      <c r="CO565" s="194">
        <f t="shared" si="542"/>
        <v>0</v>
      </c>
      <c r="CP565" s="19">
        <f ca="1"/>
        <v>0</v>
      </c>
      <c r="CQ565" s="19">
        <f t="shared" ca="1" si="543"/>
        <v>0</v>
      </c>
      <c r="CT565" s="198" cm="1">
        <f t="array" ref="CT565">IFERROR(MATCH(TRUE,INDEX($B$14:$B$117&gt;=CS565,0),0),"")</f>
        <v>1</v>
      </c>
      <c r="CU565" s="194">
        <f t="shared" ca="1" si="544"/>
        <v>3.2000000000000006E-3</v>
      </c>
      <c r="CX565" s="194">
        <f t="shared" si="545"/>
        <v>0</v>
      </c>
      <c r="CY565" s="19" t="e">
        <f ca="1"/>
        <v>#N/A</v>
      </c>
      <c r="CZ565" s="19" t="e">
        <f t="shared" ca="1" si="546"/>
        <v>#N/A</v>
      </c>
      <c r="DC565" s="198" cm="1">
        <f t="array" ref="DC565">IFERROR(MATCH(TRUE,INDEX($B$14:$B$117&gt;=DB565,0),0),"")</f>
        <v>1</v>
      </c>
      <c r="DD565" s="194">
        <f t="shared" ca="1" si="547"/>
        <v>3.2000000000000006E-3</v>
      </c>
      <c r="DG565" s="194">
        <f t="shared" si="548"/>
        <v>0</v>
      </c>
      <c r="DH565" s="19" t="e">
        <f ca="1"/>
        <v>#N/A</v>
      </c>
      <c r="DI565" s="19" t="e">
        <f t="shared" ca="1" si="549"/>
        <v>#N/A</v>
      </c>
      <c r="DL565" s="198" cm="1">
        <f t="array" ref="DL565">IFERROR(MATCH(TRUE,INDEX($B$14:$B$117&gt;=DK565,0),0),"")</f>
        <v>1</v>
      </c>
      <c r="DM565" s="194">
        <f t="shared" ca="1" si="550"/>
        <v>3.2000000000000006E-3</v>
      </c>
      <c r="DP565" s="194">
        <f t="shared" si="551"/>
        <v>0</v>
      </c>
      <c r="DQ565" s="19" t="e">
        <f ca="1"/>
        <v>#N/A</v>
      </c>
      <c r="DR565" s="19" t="e">
        <f t="shared" ca="1" si="552"/>
        <v>#N/A</v>
      </c>
      <c r="DU565" s="198" cm="1">
        <f t="array" ref="DU565">IFERROR(MATCH(TRUE,INDEX($B$14:$B$117&gt;=DT565,0),0),"")</f>
        <v>1</v>
      </c>
      <c r="DV565" s="194">
        <f t="shared" ca="1" si="553"/>
        <v>3.2000000000000006E-3</v>
      </c>
      <c r="DY565" s="194">
        <f t="shared" si="554"/>
        <v>0</v>
      </c>
      <c r="DZ565" s="19" t="e">
        <f ca="1"/>
        <v>#N/A</v>
      </c>
      <c r="EA565" s="19" t="e">
        <f t="shared" ca="1" si="555"/>
        <v>#N/A</v>
      </c>
      <c r="ED565" s="198" cm="1">
        <f t="array" ref="ED565">IFERROR(MATCH(TRUE,INDEX($B$14:$B$117&gt;=EC565,0),0),"")</f>
        <v>1</v>
      </c>
      <c r="EE565" s="194">
        <f t="shared" ca="1" si="556"/>
        <v>3.2000000000000006E-3</v>
      </c>
      <c r="EH565" s="194">
        <f t="shared" si="557"/>
        <v>0</v>
      </c>
      <c r="EI565" s="19" t="e">
        <f ca="1"/>
        <v>#N/A</v>
      </c>
      <c r="EJ565" s="19" t="e">
        <f t="shared" ca="1" si="558"/>
        <v>#N/A</v>
      </c>
      <c r="EM565" s="198" cm="1">
        <f t="array" ref="EM565">IFERROR(MATCH(TRUE,INDEX($B$14:$B$117&gt;=EL565,0),0),"")</f>
        <v>1</v>
      </c>
      <c r="EN565" s="194">
        <f t="shared" ca="1" si="559"/>
        <v>3.2000000000000006E-3</v>
      </c>
      <c r="EQ565" s="194">
        <f t="shared" si="560"/>
        <v>0</v>
      </c>
      <c r="ER565" s="19" t="e">
        <f ca="1"/>
        <v>#N/A</v>
      </c>
      <c r="ES565" s="19" t="e">
        <f t="shared" ca="1" si="561"/>
        <v>#N/A</v>
      </c>
      <c r="EV565" s="198" cm="1">
        <f t="array" ref="EV565">IFERROR(MATCH(TRUE,INDEX($B$14:$B$117&gt;=EU565,0),0),"")</f>
        <v>1</v>
      </c>
      <c r="EW565" s="194">
        <f t="shared" ca="1" si="562"/>
        <v>3.2000000000000006E-3</v>
      </c>
      <c r="EZ565" s="194">
        <f t="shared" si="563"/>
        <v>0</v>
      </c>
      <c r="FA565" s="19" t="e">
        <f ca="1"/>
        <v>#N/A</v>
      </c>
      <c r="FB565" s="19" t="e">
        <f t="shared" ca="1" si="564"/>
        <v>#N/A</v>
      </c>
      <c r="FE565" s="198" cm="1">
        <f t="array" ref="FE565">IFERROR(MATCH(TRUE,INDEX($B$14:$B$117&gt;=FD565,0),0),"")</f>
        <v>1</v>
      </c>
      <c r="FF565" s="194">
        <f t="shared" ca="1" si="565"/>
        <v>3.2000000000000006E-3</v>
      </c>
      <c r="FI565" s="194">
        <f t="shared" si="566"/>
        <v>0</v>
      </c>
      <c r="FJ565" s="19" t="e">
        <f ca="1"/>
        <v>#N/A</v>
      </c>
      <c r="FK565" s="19" t="e">
        <f t="shared" ca="1" si="567"/>
        <v>#N/A</v>
      </c>
      <c r="FN565" s="198" cm="1">
        <f t="array" ref="FN565">IFERROR(MATCH(TRUE,INDEX($B$14:$B$117&gt;=FM565,0),0),"")</f>
        <v>1</v>
      </c>
      <c r="FO565" s="194">
        <f t="shared" ca="1" si="568"/>
        <v>3.2000000000000006E-3</v>
      </c>
      <c r="FR565" s="194">
        <f t="shared" si="569"/>
        <v>0</v>
      </c>
      <c r="FS565" s="19" t="e">
        <f ca="1"/>
        <v>#N/A</v>
      </c>
      <c r="FT565" s="19" t="e">
        <f t="shared" ca="1" si="570"/>
        <v>#N/A</v>
      </c>
      <c r="FW565" s="198" cm="1">
        <f t="array" ref="FW565">IFERROR(MATCH(TRUE,INDEX($B$14:$B$117&gt;=FV565,0),0),"")</f>
        <v>1</v>
      </c>
      <c r="FX565" s="194">
        <f t="shared" ca="1" si="571"/>
        <v>3.2000000000000006E-3</v>
      </c>
      <c r="GA565" s="194">
        <f t="shared" si="572"/>
        <v>0</v>
      </c>
      <c r="GB565" s="19" t="e">
        <f ca="1"/>
        <v>#N/A</v>
      </c>
      <c r="GC565" s="19" t="e">
        <f t="shared" ca="1" si="573"/>
        <v>#N/A</v>
      </c>
    </row>
    <row r="566" spans="8:185" x14ac:dyDescent="0.2">
      <c r="H566" s="198" cm="1">
        <f t="array" ref="H566">IFERROR(MATCH(TRUE,INDEX($B$14:$B$117&gt;=G566,0),0),"")</f>
        <v>1</v>
      </c>
      <c r="I566" s="194">
        <f t="shared" ca="1" si="518"/>
        <v>3.2000000000000006E-3</v>
      </c>
      <c r="L566" s="194">
        <f t="shared" si="574"/>
        <v>0</v>
      </c>
      <c r="M566" s="19">
        <f ca="1"/>
        <v>0</v>
      </c>
      <c r="N566" s="19">
        <f t="shared" ca="1" si="575"/>
        <v>0</v>
      </c>
      <c r="Q566" s="198" cm="1">
        <f t="array" ref="Q566">IFERROR(MATCH(TRUE,INDEX($B$14:$B$117&gt;=P566,0),0),"")</f>
        <v>1</v>
      </c>
      <c r="R566" s="194">
        <f t="shared" ca="1" si="519"/>
        <v>3.2000000000000006E-3</v>
      </c>
      <c r="U566" s="194">
        <f t="shared" si="576"/>
        <v>0</v>
      </c>
      <c r="V566" s="19">
        <f ca="1"/>
        <v>0</v>
      </c>
      <c r="W566" s="19">
        <f t="shared" ca="1" si="577"/>
        <v>0</v>
      </c>
      <c r="Z566" s="198" cm="1">
        <f t="array" ref="Z566">IFERROR(MATCH(TRUE,INDEX($B$14:$B$117&gt;=Y566,0),0),"")</f>
        <v>1</v>
      </c>
      <c r="AA566" s="194">
        <f t="shared" ca="1" si="520"/>
        <v>3.2000000000000006E-3</v>
      </c>
      <c r="AD566" s="194">
        <f t="shared" si="521"/>
        <v>0</v>
      </c>
      <c r="AE566" s="19">
        <f ca="1"/>
        <v>0</v>
      </c>
      <c r="AF566" s="19">
        <f t="shared" ca="1" si="522"/>
        <v>0</v>
      </c>
      <c r="AI566" s="198" cm="1">
        <f t="array" ref="AI566">IFERROR(MATCH(TRUE,INDEX($B$14:$B$117&gt;=AH566,0),0),"")</f>
        <v>1</v>
      </c>
      <c r="AJ566" s="194">
        <f t="shared" ca="1" si="523"/>
        <v>3.2000000000000006E-3</v>
      </c>
      <c r="AM566" s="194">
        <f t="shared" si="524"/>
        <v>0</v>
      </c>
      <c r="AN566" s="19">
        <f ca="1"/>
        <v>0</v>
      </c>
      <c r="AO566" s="19">
        <f t="shared" ca="1" si="525"/>
        <v>0</v>
      </c>
      <c r="AR566" s="198" cm="1">
        <f t="array" ref="AR566">IFERROR(MATCH(TRUE,INDEX($B$14:$B$117&gt;=AQ566,0),0),"")</f>
        <v>1</v>
      </c>
      <c r="AS566" s="194">
        <f t="shared" ca="1" si="526"/>
        <v>3.2000000000000006E-3</v>
      </c>
      <c r="AV566" s="194">
        <f t="shared" si="527"/>
        <v>0</v>
      </c>
      <c r="AW566" s="19">
        <f ca="1"/>
        <v>0</v>
      </c>
      <c r="AX566" s="19">
        <f t="shared" ca="1" si="528"/>
        <v>0</v>
      </c>
      <c r="BA566" s="198" cm="1">
        <f t="array" ref="BA566">IFERROR(MATCH(TRUE,INDEX($B$14:$B$117&gt;=AZ566,0),0),"")</f>
        <v>1</v>
      </c>
      <c r="BB566" s="194">
        <f t="shared" ca="1" si="529"/>
        <v>3.2000000000000006E-3</v>
      </c>
      <c r="BE566" s="194">
        <f t="shared" si="530"/>
        <v>0</v>
      </c>
      <c r="BF566" s="19">
        <f ca="1"/>
        <v>0</v>
      </c>
      <c r="BG566" s="19">
        <f t="shared" ca="1" si="531"/>
        <v>0</v>
      </c>
      <c r="BJ566" s="198" cm="1">
        <f t="array" ref="BJ566">IFERROR(MATCH(TRUE,INDEX($B$14:$B$117&gt;=BI566,0),0),"")</f>
        <v>1</v>
      </c>
      <c r="BK566" s="194">
        <f t="shared" ca="1" si="532"/>
        <v>3.2000000000000006E-3</v>
      </c>
      <c r="BN566" s="194">
        <f t="shared" si="533"/>
        <v>0</v>
      </c>
      <c r="BO566" s="19">
        <f ca="1"/>
        <v>0</v>
      </c>
      <c r="BP566" s="19">
        <f t="shared" ca="1" si="534"/>
        <v>0</v>
      </c>
      <c r="BS566" s="198" cm="1">
        <f t="array" ref="BS566">IFERROR(MATCH(TRUE,INDEX($B$14:$B$117&gt;=BR566,0),0),"")</f>
        <v>1</v>
      </c>
      <c r="BT566" s="194">
        <f t="shared" ca="1" si="535"/>
        <v>3.2000000000000006E-3</v>
      </c>
      <c r="BW566" s="194">
        <f t="shared" si="536"/>
        <v>0</v>
      </c>
      <c r="BX566" s="19">
        <f ca="1"/>
        <v>0</v>
      </c>
      <c r="BY566" s="19">
        <f t="shared" ca="1" si="537"/>
        <v>0</v>
      </c>
      <c r="CB566" s="198" cm="1">
        <f t="array" ref="CB566">IFERROR(MATCH(TRUE,INDEX($B$14:$B$117&gt;=CA566,0),0),"")</f>
        <v>1</v>
      </c>
      <c r="CC566" s="194">
        <f t="shared" ca="1" si="538"/>
        <v>3.2000000000000006E-3</v>
      </c>
      <c r="CF566" s="194">
        <f t="shared" si="539"/>
        <v>0</v>
      </c>
      <c r="CG566" s="19">
        <f ca="1"/>
        <v>0</v>
      </c>
      <c r="CH566" s="19">
        <f t="shared" ca="1" si="540"/>
        <v>0</v>
      </c>
      <c r="CK566" s="198" cm="1">
        <f t="array" ref="CK566">IFERROR(MATCH(TRUE,INDEX($B$14:$B$117&gt;=CJ566,0),0),"")</f>
        <v>1</v>
      </c>
      <c r="CL566" s="194">
        <f t="shared" ca="1" si="541"/>
        <v>3.2000000000000006E-3</v>
      </c>
      <c r="CO566" s="194">
        <f t="shared" si="542"/>
        <v>0</v>
      </c>
      <c r="CP566" s="19">
        <f ca="1"/>
        <v>0</v>
      </c>
      <c r="CQ566" s="19">
        <f t="shared" ca="1" si="543"/>
        <v>0</v>
      </c>
      <c r="CT566" s="198" cm="1">
        <f t="array" ref="CT566">IFERROR(MATCH(TRUE,INDEX($B$14:$B$117&gt;=CS566,0),0),"")</f>
        <v>1</v>
      </c>
      <c r="CU566" s="194">
        <f t="shared" ca="1" si="544"/>
        <v>3.2000000000000006E-3</v>
      </c>
      <c r="CX566" s="194">
        <f t="shared" si="545"/>
        <v>0</v>
      </c>
      <c r="CY566" s="19" t="e">
        <f ca="1"/>
        <v>#N/A</v>
      </c>
      <c r="CZ566" s="19" t="e">
        <f t="shared" ca="1" si="546"/>
        <v>#N/A</v>
      </c>
      <c r="DC566" s="198" cm="1">
        <f t="array" ref="DC566">IFERROR(MATCH(TRUE,INDEX($B$14:$B$117&gt;=DB566,0),0),"")</f>
        <v>1</v>
      </c>
      <c r="DD566" s="194">
        <f t="shared" ca="1" si="547"/>
        <v>3.2000000000000006E-3</v>
      </c>
      <c r="DG566" s="194">
        <f t="shared" si="548"/>
        <v>0</v>
      </c>
      <c r="DH566" s="19" t="e">
        <f ca="1"/>
        <v>#N/A</v>
      </c>
      <c r="DI566" s="19" t="e">
        <f t="shared" ca="1" si="549"/>
        <v>#N/A</v>
      </c>
      <c r="DL566" s="198" cm="1">
        <f t="array" ref="DL566">IFERROR(MATCH(TRUE,INDEX($B$14:$B$117&gt;=DK566,0),0),"")</f>
        <v>1</v>
      </c>
      <c r="DM566" s="194">
        <f t="shared" ca="1" si="550"/>
        <v>3.2000000000000006E-3</v>
      </c>
      <c r="DP566" s="194">
        <f t="shared" si="551"/>
        <v>0</v>
      </c>
      <c r="DQ566" s="19" t="e">
        <f ca="1"/>
        <v>#N/A</v>
      </c>
      <c r="DR566" s="19" t="e">
        <f t="shared" ca="1" si="552"/>
        <v>#N/A</v>
      </c>
      <c r="DU566" s="198" cm="1">
        <f t="array" ref="DU566">IFERROR(MATCH(TRUE,INDEX($B$14:$B$117&gt;=DT566,0),0),"")</f>
        <v>1</v>
      </c>
      <c r="DV566" s="194">
        <f t="shared" ca="1" si="553"/>
        <v>3.2000000000000006E-3</v>
      </c>
      <c r="DY566" s="194">
        <f t="shared" si="554"/>
        <v>0</v>
      </c>
      <c r="DZ566" s="19" t="e">
        <f ca="1"/>
        <v>#N/A</v>
      </c>
      <c r="EA566" s="19" t="e">
        <f t="shared" ca="1" si="555"/>
        <v>#N/A</v>
      </c>
      <c r="ED566" s="198" cm="1">
        <f t="array" ref="ED566">IFERROR(MATCH(TRUE,INDEX($B$14:$B$117&gt;=EC566,0),0),"")</f>
        <v>1</v>
      </c>
      <c r="EE566" s="194">
        <f t="shared" ca="1" si="556"/>
        <v>3.2000000000000006E-3</v>
      </c>
      <c r="EH566" s="194">
        <f t="shared" si="557"/>
        <v>0</v>
      </c>
      <c r="EI566" s="19" t="e">
        <f ca="1"/>
        <v>#N/A</v>
      </c>
      <c r="EJ566" s="19" t="e">
        <f t="shared" ca="1" si="558"/>
        <v>#N/A</v>
      </c>
      <c r="EM566" s="198" cm="1">
        <f t="array" ref="EM566">IFERROR(MATCH(TRUE,INDEX($B$14:$B$117&gt;=EL566,0),0),"")</f>
        <v>1</v>
      </c>
      <c r="EN566" s="194">
        <f t="shared" ca="1" si="559"/>
        <v>3.2000000000000006E-3</v>
      </c>
      <c r="EQ566" s="194">
        <f t="shared" si="560"/>
        <v>0</v>
      </c>
      <c r="ER566" s="19" t="e">
        <f ca="1"/>
        <v>#N/A</v>
      </c>
      <c r="ES566" s="19" t="e">
        <f t="shared" ca="1" si="561"/>
        <v>#N/A</v>
      </c>
      <c r="EV566" s="198" cm="1">
        <f t="array" ref="EV566">IFERROR(MATCH(TRUE,INDEX($B$14:$B$117&gt;=EU566,0),0),"")</f>
        <v>1</v>
      </c>
      <c r="EW566" s="194">
        <f t="shared" ca="1" si="562"/>
        <v>3.2000000000000006E-3</v>
      </c>
      <c r="EZ566" s="194">
        <f t="shared" si="563"/>
        <v>0</v>
      </c>
      <c r="FA566" s="19" t="e">
        <f ca="1"/>
        <v>#N/A</v>
      </c>
      <c r="FB566" s="19" t="e">
        <f t="shared" ca="1" si="564"/>
        <v>#N/A</v>
      </c>
      <c r="FE566" s="198" cm="1">
        <f t="array" ref="FE566">IFERROR(MATCH(TRUE,INDEX($B$14:$B$117&gt;=FD566,0),0),"")</f>
        <v>1</v>
      </c>
      <c r="FF566" s="194">
        <f t="shared" ca="1" si="565"/>
        <v>3.2000000000000006E-3</v>
      </c>
      <c r="FI566" s="194">
        <f t="shared" si="566"/>
        <v>0</v>
      </c>
      <c r="FJ566" s="19" t="e">
        <f ca="1"/>
        <v>#N/A</v>
      </c>
      <c r="FK566" s="19" t="e">
        <f t="shared" ca="1" si="567"/>
        <v>#N/A</v>
      </c>
      <c r="FN566" s="198" cm="1">
        <f t="array" ref="FN566">IFERROR(MATCH(TRUE,INDEX($B$14:$B$117&gt;=FM566,0),0),"")</f>
        <v>1</v>
      </c>
      <c r="FO566" s="194">
        <f t="shared" ca="1" si="568"/>
        <v>3.2000000000000006E-3</v>
      </c>
      <c r="FR566" s="194">
        <f t="shared" si="569"/>
        <v>0</v>
      </c>
      <c r="FS566" s="19" t="e">
        <f ca="1"/>
        <v>#N/A</v>
      </c>
      <c r="FT566" s="19" t="e">
        <f t="shared" ca="1" si="570"/>
        <v>#N/A</v>
      </c>
      <c r="FW566" s="198" cm="1">
        <f t="array" ref="FW566">IFERROR(MATCH(TRUE,INDEX($B$14:$B$117&gt;=FV566,0),0),"")</f>
        <v>1</v>
      </c>
      <c r="FX566" s="194">
        <f t="shared" ca="1" si="571"/>
        <v>3.2000000000000006E-3</v>
      </c>
      <c r="GA566" s="194">
        <f t="shared" si="572"/>
        <v>0</v>
      </c>
      <c r="GB566" s="19" t="e">
        <f ca="1"/>
        <v>#N/A</v>
      </c>
      <c r="GC566" s="19" t="e">
        <f t="shared" ca="1" si="573"/>
        <v>#N/A</v>
      </c>
    </row>
    <row r="567" spans="8:185" x14ac:dyDescent="0.2">
      <c r="H567" s="198" cm="1">
        <f t="array" ref="H567">IFERROR(MATCH(TRUE,INDEX($B$14:$B$117&gt;=G567,0),0),"")</f>
        <v>1</v>
      </c>
      <c r="I567" s="194">
        <f t="shared" ca="1" si="518"/>
        <v>3.2000000000000006E-3</v>
      </c>
      <c r="L567" s="194">
        <f t="shared" si="574"/>
        <v>0</v>
      </c>
      <c r="M567" s="19">
        <f ca="1"/>
        <v>0</v>
      </c>
      <c r="N567" s="19">
        <f t="shared" ca="1" si="575"/>
        <v>0</v>
      </c>
      <c r="Q567" s="198" cm="1">
        <f t="array" ref="Q567">IFERROR(MATCH(TRUE,INDEX($B$14:$B$117&gt;=P567,0),0),"")</f>
        <v>1</v>
      </c>
      <c r="R567" s="194">
        <f t="shared" ca="1" si="519"/>
        <v>3.2000000000000006E-3</v>
      </c>
      <c r="U567" s="194">
        <f t="shared" si="576"/>
        <v>0</v>
      </c>
      <c r="V567" s="19">
        <f ca="1"/>
        <v>0</v>
      </c>
      <c r="W567" s="19">
        <f t="shared" ca="1" si="577"/>
        <v>0</v>
      </c>
      <c r="Z567" s="198" cm="1">
        <f t="array" ref="Z567">IFERROR(MATCH(TRUE,INDEX($B$14:$B$117&gt;=Y567,0),0),"")</f>
        <v>1</v>
      </c>
      <c r="AA567" s="194">
        <f t="shared" ca="1" si="520"/>
        <v>3.2000000000000006E-3</v>
      </c>
      <c r="AD567" s="194">
        <f t="shared" si="521"/>
        <v>0</v>
      </c>
      <c r="AE567" s="19">
        <f ca="1"/>
        <v>0</v>
      </c>
      <c r="AF567" s="19">
        <f t="shared" ca="1" si="522"/>
        <v>0</v>
      </c>
      <c r="AI567" s="198" cm="1">
        <f t="array" ref="AI567">IFERROR(MATCH(TRUE,INDEX($B$14:$B$117&gt;=AH567,0),0),"")</f>
        <v>1</v>
      </c>
      <c r="AJ567" s="194">
        <f t="shared" ca="1" si="523"/>
        <v>3.2000000000000006E-3</v>
      </c>
      <c r="AM567" s="194">
        <f t="shared" si="524"/>
        <v>0</v>
      </c>
      <c r="AN567" s="19">
        <f ca="1"/>
        <v>0</v>
      </c>
      <c r="AO567" s="19">
        <f t="shared" ca="1" si="525"/>
        <v>0</v>
      </c>
      <c r="AR567" s="198" cm="1">
        <f t="array" ref="AR567">IFERROR(MATCH(TRUE,INDEX($B$14:$B$117&gt;=AQ567,0),0),"")</f>
        <v>1</v>
      </c>
      <c r="AS567" s="194">
        <f t="shared" ca="1" si="526"/>
        <v>3.2000000000000006E-3</v>
      </c>
      <c r="AV567" s="194">
        <f t="shared" si="527"/>
        <v>0</v>
      </c>
      <c r="AW567" s="19">
        <f ca="1"/>
        <v>0</v>
      </c>
      <c r="AX567" s="19">
        <f t="shared" ca="1" si="528"/>
        <v>0</v>
      </c>
      <c r="BA567" s="198" cm="1">
        <f t="array" ref="BA567">IFERROR(MATCH(TRUE,INDEX($B$14:$B$117&gt;=AZ567,0),0),"")</f>
        <v>1</v>
      </c>
      <c r="BB567" s="194">
        <f t="shared" ca="1" si="529"/>
        <v>3.2000000000000006E-3</v>
      </c>
      <c r="BE567" s="194">
        <f t="shared" si="530"/>
        <v>0</v>
      </c>
      <c r="BF567" s="19">
        <f ca="1"/>
        <v>0</v>
      </c>
      <c r="BG567" s="19">
        <f t="shared" ca="1" si="531"/>
        <v>0</v>
      </c>
      <c r="BJ567" s="198" cm="1">
        <f t="array" ref="BJ567">IFERROR(MATCH(TRUE,INDEX($B$14:$B$117&gt;=BI567,0),0),"")</f>
        <v>1</v>
      </c>
      <c r="BK567" s="194">
        <f t="shared" ca="1" si="532"/>
        <v>3.2000000000000006E-3</v>
      </c>
      <c r="BN567" s="194">
        <f t="shared" si="533"/>
        <v>0</v>
      </c>
      <c r="BO567" s="19">
        <f ca="1"/>
        <v>0</v>
      </c>
      <c r="BP567" s="19">
        <f t="shared" ca="1" si="534"/>
        <v>0</v>
      </c>
      <c r="BS567" s="198" cm="1">
        <f t="array" ref="BS567">IFERROR(MATCH(TRUE,INDEX($B$14:$B$117&gt;=BR567,0),0),"")</f>
        <v>1</v>
      </c>
      <c r="BT567" s="194">
        <f t="shared" ca="1" si="535"/>
        <v>3.2000000000000006E-3</v>
      </c>
      <c r="BW567" s="194">
        <f t="shared" si="536"/>
        <v>0</v>
      </c>
      <c r="BX567" s="19">
        <f ca="1"/>
        <v>0</v>
      </c>
      <c r="BY567" s="19">
        <f t="shared" ca="1" si="537"/>
        <v>0</v>
      </c>
      <c r="CB567" s="198" cm="1">
        <f t="array" ref="CB567">IFERROR(MATCH(TRUE,INDEX($B$14:$B$117&gt;=CA567,0),0),"")</f>
        <v>1</v>
      </c>
      <c r="CC567" s="194">
        <f t="shared" ca="1" si="538"/>
        <v>3.2000000000000006E-3</v>
      </c>
      <c r="CF567" s="194">
        <f t="shared" si="539"/>
        <v>0</v>
      </c>
      <c r="CG567" s="19">
        <f ca="1"/>
        <v>0</v>
      </c>
      <c r="CH567" s="19">
        <f t="shared" ca="1" si="540"/>
        <v>0</v>
      </c>
      <c r="CK567" s="198" cm="1">
        <f t="array" ref="CK567">IFERROR(MATCH(TRUE,INDEX($B$14:$B$117&gt;=CJ567,0),0),"")</f>
        <v>1</v>
      </c>
      <c r="CL567" s="194">
        <f t="shared" ca="1" si="541"/>
        <v>3.2000000000000006E-3</v>
      </c>
      <c r="CO567" s="194">
        <f t="shared" si="542"/>
        <v>0</v>
      </c>
      <c r="CP567" s="19">
        <f ca="1"/>
        <v>0</v>
      </c>
      <c r="CQ567" s="19">
        <f t="shared" ca="1" si="543"/>
        <v>0</v>
      </c>
      <c r="CT567" s="198" cm="1">
        <f t="array" ref="CT567">IFERROR(MATCH(TRUE,INDEX($B$14:$B$117&gt;=CS567,0),0),"")</f>
        <v>1</v>
      </c>
      <c r="CU567" s="194">
        <f t="shared" ca="1" si="544"/>
        <v>3.2000000000000006E-3</v>
      </c>
      <c r="CX567" s="194">
        <f t="shared" si="545"/>
        <v>0</v>
      </c>
      <c r="CY567" s="19" t="e">
        <f ca="1"/>
        <v>#N/A</v>
      </c>
      <c r="CZ567" s="19" t="e">
        <f t="shared" ca="1" si="546"/>
        <v>#N/A</v>
      </c>
      <c r="DC567" s="198" cm="1">
        <f t="array" ref="DC567">IFERROR(MATCH(TRUE,INDEX($B$14:$B$117&gt;=DB567,0),0),"")</f>
        <v>1</v>
      </c>
      <c r="DD567" s="194">
        <f t="shared" ca="1" si="547"/>
        <v>3.2000000000000006E-3</v>
      </c>
      <c r="DG567" s="194">
        <f t="shared" si="548"/>
        <v>0</v>
      </c>
      <c r="DH567" s="19" t="e">
        <f ca="1"/>
        <v>#N/A</v>
      </c>
      <c r="DI567" s="19" t="e">
        <f t="shared" ca="1" si="549"/>
        <v>#N/A</v>
      </c>
      <c r="DL567" s="198" cm="1">
        <f t="array" ref="DL567">IFERROR(MATCH(TRUE,INDEX($B$14:$B$117&gt;=DK567,0),0),"")</f>
        <v>1</v>
      </c>
      <c r="DM567" s="194">
        <f t="shared" ca="1" si="550"/>
        <v>3.2000000000000006E-3</v>
      </c>
      <c r="DP567" s="194">
        <f t="shared" si="551"/>
        <v>0</v>
      </c>
      <c r="DQ567" s="19" t="e">
        <f ca="1"/>
        <v>#N/A</v>
      </c>
      <c r="DR567" s="19" t="e">
        <f t="shared" ca="1" si="552"/>
        <v>#N/A</v>
      </c>
      <c r="DU567" s="198" cm="1">
        <f t="array" ref="DU567">IFERROR(MATCH(TRUE,INDEX($B$14:$B$117&gt;=DT567,0),0),"")</f>
        <v>1</v>
      </c>
      <c r="DV567" s="194">
        <f t="shared" ca="1" si="553"/>
        <v>3.2000000000000006E-3</v>
      </c>
      <c r="DY567" s="194">
        <f t="shared" si="554"/>
        <v>0</v>
      </c>
      <c r="DZ567" s="19" t="e">
        <f ca="1"/>
        <v>#N/A</v>
      </c>
      <c r="EA567" s="19" t="e">
        <f t="shared" ca="1" si="555"/>
        <v>#N/A</v>
      </c>
      <c r="ED567" s="198" cm="1">
        <f t="array" ref="ED567">IFERROR(MATCH(TRUE,INDEX($B$14:$B$117&gt;=EC567,0),0),"")</f>
        <v>1</v>
      </c>
      <c r="EE567" s="194">
        <f t="shared" ca="1" si="556"/>
        <v>3.2000000000000006E-3</v>
      </c>
      <c r="EH567" s="194">
        <f t="shared" si="557"/>
        <v>0</v>
      </c>
      <c r="EI567" s="19" t="e">
        <f ca="1"/>
        <v>#N/A</v>
      </c>
      <c r="EJ567" s="19" t="e">
        <f t="shared" ca="1" si="558"/>
        <v>#N/A</v>
      </c>
      <c r="EM567" s="198" cm="1">
        <f t="array" ref="EM567">IFERROR(MATCH(TRUE,INDEX($B$14:$B$117&gt;=EL567,0),0),"")</f>
        <v>1</v>
      </c>
      <c r="EN567" s="194">
        <f t="shared" ca="1" si="559"/>
        <v>3.2000000000000006E-3</v>
      </c>
      <c r="EQ567" s="194">
        <f t="shared" si="560"/>
        <v>0</v>
      </c>
      <c r="ER567" s="19" t="e">
        <f ca="1"/>
        <v>#N/A</v>
      </c>
      <c r="ES567" s="19" t="e">
        <f t="shared" ca="1" si="561"/>
        <v>#N/A</v>
      </c>
      <c r="EV567" s="198" cm="1">
        <f t="array" ref="EV567">IFERROR(MATCH(TRUE,INDEX($B$14:$B$117&gt;=EU567,0),0),"")</f>
        <v>1</v>
      </c>
      <c r="EW567" s="194">
        <f t="shared" ca="1" si="562"/>
        <v>3.2000000000000006E-3</v>
      </c>
      <c r="EZ567" s="194">
        <f t="shared" si="563"/>
        <v>0</v>
      </c>
      <c r="FA567" s="19" t="e">
        <f ca="1"/>
        <v>#N/A</v>
      </c>
      <c r="FB567" s="19" t="e">
        <f t="shared" ca="1" si="564"/>
        <v>#N/A</v>
      </c>
      <c r="FE567" s="198" cm="1">
        <f t="array" ref="FE567">IFERROR(MATCH(TRUE,INDEX($B$14:$B$117&gt;=FD567,0),0),"")</f>
        <v>1</v>
      </c>
      <c r="FF567" s="194">
        <f t="shared" ca="1" si="565"/>
        <v>3.2000000000000006E-3</v>
      </c>
      <c r="FI567" s="194">
        <f t="shared" si="566"/>
        <v>0</v>
      </c>
      <c r="FJ567" s="19" t="e">
        <f ca="1"/>
        <v>#N/A</v>
      </c>
      <c r="FK567" s="19" t="e">
        <f t="shared" ca="1" si="567"/>
        <v>#N/A</v>
      </c>
      <c r="FN567" s="198" cm="1">
        <f t="array" ref="FN567">IFERROR(MATCH(TRUE,INDEX($B$14:$B$117&gt;=FM567,0),0),"")</f>
        <v>1</v>
      </c>
      <c r="FO567" s="194">
        <f t="shared" ca="1" si="568"/>
        <v>3.2000000000000006E-3</v>
      </c>
      <c r="FR567" s="194">
        <f t="shared" si="569"/>
        <v>0</v>
      </c>
      <c r="FS567" s="19" t="e">
        <f ca="1"/>
        <v>#N/A</v>
      </c>
      <c r="FT567" s="19" t="e">
        <f t="shared" ca="1" si="570"/>
        <v>#N/A</v>
      </c>
      <c r="FW567" s="198" cm="1">
        <f t="array" ref="FW567">IFERROR(MATCH(TRUE,INDEX($B$14:$B$117&gt;=FV567,0),0),"")</f>
        <v>1</v>
      </c>
      <c r="FX567" s="194">
        <f t="shared" ca="1" si="571"/>
        <v>3.2000000000000006E-3</v>
      </c>
      <c r="GA567" s="194">
        <f t="shared" si="572"/>
        <v>0</v>
      </c>
      <c r="GB567" s="19" t="e">
        <f ca="1"/>
        <v>#N/A</v>
      </c>
      <c r="GC567" s="19" t="e">
        <f t="shared" ca="1" si="573"/>
        <v>#N/A</v>
      </c>
    </row>
    <row r="568" spans="8:185" x14ac:dyDescent="0.2">
      <c r="H568" s="198" cm="1">
        <f t="array" ref="H568">IFERROR(MATCH(TRUE,INDEX($B$14:$B$117&gt;=G568,0),0),"")</f>
        <v>1</v>
      </c>
      <c r="I568" s="194">
        <f t="shared" ca="1" si="518"/>
        <v>3.2000000000000006E-3</v>
      </c>
      <c r="L568" s="194">
        <f t="shared" si="574"/>
        <v>0</v>
      </c>
      <c r="M568" s="19">
        <f ca="1"/>
        <v>0</v>
      </c>
      <c r="N568" s="19">
        <f t="shared" ca="1" si="575"/>
        <v>0</v>
      </c>
      <c r="Q568" s="198" cm="1">
        <f t="array" ref="Q568">IFERROR(MATCH(TRUE,INDEX($B$14:$B$117&gt;=P568,0),0),"")</f>
        <v>1</v>
      </c>
      <c r="R568" s="194">
        <f t="shared" ca="1" si="519"/>
        <v>3.2000000000000006E-3</v>
      </c>
      <c r="U568" s="194">
        <f t="shared" si="576"/>
        <v>0</v>
      </c>
      <c r="V568" s="19">
        <f ca="1"/>
        <v>0</v>
      </c>
      <c r="W568" s="19">
        <f t="shared" ca="1" si="577"/>
        <v>0</v>
      </c>
      <c r="Z568" s="198" cm="1">
        <f t="array" ref="Z568">IFERROR(MATCH(TRUE,INDEX($B$14:$B$117&gt;=Y568,0),0),"")</f>
        <v>1</v>
      </c>
      <c r="AA568" s="194">
        <f t="shared" ca="1" si="520"/>
        <v>3.2000000000000006E-3</v>
      </c>
      <c r="AD568" s="194">
        <f t="shared" si="521"/>
        <v>0</v>
      </c>
      <c r="AE568" s="19">
        <f ca="1"/>
        <v>0</v>
      </c>
      <c r="AF568" s="19">
        <f t="shared" ca="1" si="522"/>
        <v>0</v>
      </c>
      <c r="AI568" s="198" cm="1">
        <f t="array" ref="AI568">IFERROR(MATCH(TRUE,INDEX($B$14:$B$117&gt;=AH568,0),0),"")</f>
        <v>1</v>
      </c>
      <c r="AJ568" s="194">
        <f t="shared" ca="1" si="523"/>
        <v>3.2000000000000006E-3</v>
      </c>
      <c r="AM568" s="194">
        <f t="shared" si="524"/>
        <v>0</v>
      </c>
      <c r="AN568" s="19">
        <f ca="1"/>
        <v>0</v>
      </c>
      <c r="AO568" s="19">
        <f t="shared" ca="1" si="525"/>
        <v>0</v>
      </c>
      <c r="AR568" s="198" cm="1">
        <f t="array" ref="AR568">IFERROR(MATCH(TRUE,INDEX($B$14:$B$117&gt;=AQ568,0),0),"")</f>
        <v>1</v>
      </c>
      <c r="AS568" s="194">
        <f t="shared" ca="1" si="526"/>
        <v>3.2000000000000006E-3</v>
      </c>
      <c r="AV568" s="194">
        <f t="shared" si="527"/>
        <v>0</v>
      </c>
      <c r="AW568" s="19">
        <f ca="1"/>
        <v>0</v>
      </c>
      <c r="AX568" s="19">
        <f t="shared" ca="1" si="528"/>
        <v>0</v>
      </c>
      <c r="BA568" s="198" cm="1">
        <f t="array" ref="BA568">IFERROR(MATCH(TRUE,INDEX($B$14:$B$117&gt;=AZ568,0),0),"")</f>
        <v>1</v>
      </c>
      <c r="BB568" s="194">
        <f t="shared" ca="1" si="529"/>
        <v>3.2000000000000006E-3</v>
      </c>
      <c r="BE568" s="194">
        <f t="shared" si="530"/>
        <v>0</v>
      </c>
      <c r="BF568" s="19">
        <f ca="1"/>
        <v>0</v>
      </c>
      <c r="BG568" s="19">
        <f t="shared" ca="1" si="531"/>
        <v>0</v>
      </c>
      <c r="BJ568" s="198" cm="1">
        <f t="array" ref="BJ568">IFERROR(MATCH(TRUE,INDEX($B$14:$B$117&gt;=BI568,0),0),"")</f>
        <v>1</v>
      </c>
      <c r="BK568" s="194">
        <f t="shared" ca="1" si="532"/>
        <v>3.2000000000000006E-3</v>
      </c>
      <c r="BN568" s="194">
        <f t="shared" si="533"/>
        <v>0</v>
      </c>
      <c r="BO568" s="19">
        <f ca="1"/>
        <v>0</v>
      </c>
      <c r="BP568" s="19">
        <f t="shared" ca="1" si="534"/>
        <v>0</v>
      </c>
      <c r="BS568" s="198" cm="1">
        <f t="array" ref="BS568">IFERROR(MATCH(TRUE,INDEX($B$14:$B$117&gt;=BR568,0),0),"")</f>
        <v>1</v>
      </c>
      <c r="BT568" s="194">
        <f t="shared" ca="1" si="535"/>
        <v>3.2000000000000006E-3</v>
      </c>
      <c r="BW568" s="194">
        <f t="shared" si="536"/>
        <v>0</v>
      </c>
      <c r="BX568" s="19">
        <f ca="1"/>
        <v>0</v>
      </c>
      <c r="BY568" s="19">
        <f t="shared" ca="1" si="537"/>
        <v>0</v>
      </c>
      <c r="CB568" s="198" cm="1">
        <f t="array" ref="CB568">IFERROR(MATCH(TRUE,INDEX($B$14:$B$117&gt;=CA568,0),0),"")</f>
        <v>1</v>
      </c>
      <c r="CC568" s="194">
        <f t="shared" ca="1" si="538"/>
        <v>3.2000000000000006E-3</v>
      </c>
      <c r="CF568" s="194">
        <f t="shared" si="539"/>
        <v>0</v>
      </c>
      <c r="CG568" s="19">
        <f ca="1"/>
        <v>0</v>
      </c>
      <c r="CH568" s="19">
        <f t="shared" ca="1" si="540"/>
        <v>0</v>
      </c>
      <c r="CK568" s="198" cm="1">
        <f t="array" ref="CK568">IFERROR(MATCH(TRUE,INDEX($B$14:$B$117&gt;=CJ568,0),0),"")</f>
        <v>1</v>
      </c>
      <c r="CL568" s="194">
        <f t="shared" ca="1" si="541"/>
        <v>3.2000000000000006E-3</v>
      </c>
      <c r="CO568" s="194">
        <f t="shared" si="542"/>
        <v>0</v>
      </c>
      <c r="CP568" s="19">
        <f ca="1"/>
        <v>0</v>
      </c>
      <c r="CQ568" s="19">
        <f t="shared" ca="1" si="543"/>
        <v>0</v>
      </c>
      <c r="CT568" s="198" cm="1">
        <f t="array" ref="CT568">IFERROR(MATCH(TRUE,INDEX($B$14:$B$117&gt;=CS568,0),0),"")</f>
        <v>1</v>
      </c>
      <c r="CU568" s="194">
        <f t="shared" ca="1" si="544"/>
        <v>3.2000000000000006E-3</v>
      </c>
      <c r="CX568" s="194">
        <f t="shared" si="545"/>
        <v>0</v>
      </c>
      <c r="CY568" s="19" t="e">
        <f ca="1"/>
        <v>#N/A</v>
      </c>
      <c r="CZ568" s="19" t="e">
        <f t="shared" ca="1" si="546"/>
        <v>#N/A</v>
      </c>
      <c r="DC568" s="198" cm="1">
        <f t="array" ref="DC568">IFERROR(MATCH(TRUE,INDEX($B$14:$B$117&gt;=DB568,0),0),"")</f>
        <v>1</v>
      </c>
      <c r="DD568" s="194">
        <f t="shared" ca="1" si="547"/>
        <v>3.2000000000000006E-3</v>
      </c>
      <c r="DG568" s="194">
        <f t="shared" si="548"/>
        <v>0</v>
      </c>
      <c r="DH568" s="19" t="e">
        <f ca="1"/>
        <v>#N/A</v>
      </c>
      <c r="DI568" s="19" t="e">
        <f t="shared" ca="1" si="549"/>
        <v>#N/A</v>
      </c>
      <c r="DL568" s="198" cm="1">
        <f t="array" ref="DL568">IFERROR(MATCH(TRUE,INDEX($B$14:$B$117&gt;=DK568,0),0),"")</f>
        <v>1</v>
      </c>
      <c r="DM568" s="194">
        <f t="shared" ca="1" si="550"/>
        <v>3.2000000000000006E-3</v>
      </c>
      <c r="DP568" s="194">
        <f t="shared" si="551"/>
        <v>0</v>
      </c>
      <c r="DQ568" s="19" t="e">
        <f ca="1"/>
        <v>#N/A</v>
      </c>
      <c r="DR568" s="19" t="e">
        <f t="shared" ca="1" si="552"/>
        <v>#N/A</v>
      </c>
      <c r="DU568" s="198" cm="1">
        <f t="array" ref="DU568">IFERROR(MATCH(TRUE,INDEX($B$14:$B$117&gt;=DT568,0),0),"")</f>
        <v>1</v>
      </c>
      <c r="DV568" s="194">
        <f t="shared" ca="1" si="553"/>
        <v>3.2000000000000006E-3</v>
      </c>
      <c r="DY568" s="194">
        <f t="shared" si="554"/>
        <v>0</v>
      </c>
      <c r="DZ568" s="19" t="e">
        <f ca="1"/>
        <v>#N/A</v>
      </c>
      <c r="EA568" s="19" t="e">
        <f t="shared" ca="1" si="555"/>
        <v>#N/A</v>
      </c>
      <c r="ED568" s="198" cm="1">
        <f t="array" ref="ED568">IFERROR(MATCH(TRUE,INDEX($B$14:$B$117&gt;=EC568,0),0),"")</f>
        <v>1</v>
      </c>
      <c r="EE568" s="194">
        <f t="shared" ca="1" si="556"/>
        <v>3.2000000000000006E-3</v>
      </c>
      <c r="EH568" s="194">
        <f t="shared" si="557"/>
        <v>0</v>
      </c>
      <c r="EI568" s="19" t="e">
        <f ca="1"/>
        <v>#N/A</v>
      </c>
      <c r="EJ568" s="19" t="e">
        <f t="shared" ca="1" si="558"/>
        <v>#N/A</v>
      </c>
      <c r="EM568" s="198" cm="1">
        <f t="array" ref="EM568">IFERROR(MATCH(TRUE,INDEX($B$14:$B$117&gt;=EL568,0),0),"")</f>
        <v>1</v>
      </c>
      <c r="EN568" s="194">
        <f t="shared" ca="1" si="559"/>
        <v>3.2000000000000006E-3</v>
      </c>
      <c r="EQ568" s="194">
        <f t="shared" si="560"/>
        <v>0</v>
      </c>
      <c r="ER568" s="19" t="e">
        <f ca="1"/>
        <v>#N/A</v>
      </c>
      <c r="ES568" s="19" t="e">
        <f t="shared" ca="1" si="561"/>
        <v>#N/A</v>
      </c>
      <c r="EV568" s="198" cm="1">
        <f t="array" ref="EV568">IFERROR(MATCH(TRUE,INDEX($B$14:$B$117&gt;=EU568,0),0),"")</f>
        <v>1</v>
      </c>
      <c r="EW568" s="194">
        <f t="shared" ca="1" si="562"/>
        <v>3.2000000000000006E-3</v>
      </c>
      <c r="EZ568" s="194">
        <f t="shared" si="563"/>
        <v>0</v>
      </c>
      <c r="FA568" s="19" t="e">
        <f ca="1"/>
        <v>#N/A</v>
      </c>
      <c r="FB568" s="19" t="e">
        <f t="shared" ca="1" si="564"/>
        <v>#N/A</v>
      </c>
      <c r="FE568" s="198" cm="1">
        <f t="array" ref="FE568">IFERROR(MATCH(TRUE,INDEX($B$14:$B$117&gt;=FD568,0),0),"")</f>
        <v>1</v>
      </c>
      <c r="FF568" s="194">
        <f t="shared" ca="1" si="565"/>
        <v>3.2000000000000006E-3</v>
      </c>
      <c r="FI568" s="194">
        <f t="shared" si="566"/>
        <v>0</v>
      </c>
      <c r="FJ568" s="19" t="e">
        <f ca="1"/>
        <v>#N/A</v>
      </c>
      <c r="FK568" s="19" t="e">
        <f t="shared" ca="1" si="567"/>
        <v>#N/A</v>
      </c>
      <c r="FN568" s="198" cm="1">
        <f t="array" ref="FN568">IFERROR(MATCH(TRUE,INDEX($B$14:$B$117&gt;=FM568,0),0),"")</f>
        <v>1</v>
      </c>
      <c r="FO568" s="194">
        <f t="shared" ca="1" si="568"/>
        <v>3.2000000000000006E-3</v>
      </c>
      <c r="FR568" s="194">
        <f t="shared" si="569"/>
        <v>0</v>
      </c>
      <c r="FS568" s="19" t="e">
        <f ca="1"/>
        <v>#N/A</v>
      </c>
      <c r="FT568" s="19" t="e">
        <f t="shared" ca="1" si="570"/>
        <v>#N/A</v>
      </c>
      <c r="FW568" s="198" cm="1">
        <f t="array" ref="FW568">IFERROR(MATCH(TRUE,INDEX($B$14:$B$117&gt;=FV568,0),0),"")</f>
        <v>1</v>
      </c>
      <c r="FX568" s="194">
        <f t="shared" ca="1" si="571"/>
        <v>3.2000000000000006E-3</v>
      </c>
      <c r="GA568" s="194">
        <f t="shared" si="572"/>
        <v>0</v>
      </c>
      <c r="GB568" s="19" t="e">
        <f ca="1"/>
        <v>#N/A</v>
      </c>
      <c r="GC568" s="19" t="e">
        <f t="shared" ca="1" si="573"/>
        <v>#N/A</v>
      </c>
    </row>
    <row r="569" spans="8:185" x14ac:dyDescent="0.2">
      <c r="H569" s="198" cm="1">
        <f t="array" ref="H569">IFERROR(MATCH(TRUE,INDEX($B$14:$B$117&gt;=G569,0),0),"")</f>
        <v>1</v>
      </c>
      <c r="I569" s="194">
        <f t="shared" ca="1" si="518"/>
        <v>3.2000000000000006E-3</v>
      </c>
      <c r="L569" s="194">
        <f t="shared" si="574"/>
        <v>0</v>
      </c>
      <c r="M569" s="19">
        <f ca="1"/>
        <v>0</v>
      </c>
      <c r="N569" s="19">
        <f t="shared" ca="1" si="575"/>
        <v>0</v>
      </c>
      <c r="Q569" s="198" cm="1">
        <f t="array" ref="Q569">IFERROR(MATCH(TRUE,INDEX($B$14:$B$117&gt;=P569,0),0),"")</f>
        <v>1</v>
      </c>
      <c r="R569" s="194">
        <f t="shared" ca="1" si="519"/>
        <v>3.2000000000000006E-3</v>
      </c>
      <c r="U569" s="194">
        <f t="shared" si="576"/>
        <v>0</v>
      </c>
      <c r="V569" s="19">
        <f ca="1"/>
        <v>0</v>
      </c>
      <c r="W569" s="19">
        <f t="shared" ca="1" si="577"/>
        <v>0</v>
      </c>
      <c r="Z569" s="198" cm="1">
        <f t="array" ref="Z569">IFERROR(MATCH(TRUE,INDEX($B$14:$B$117&gt;=Y569,0),0),"")</f>
        <v>1</v>
      </c>
      <c r="AA569" s="194">
        <f t="shared" ca="1" si="520"/>
        <v>3.2000000000000006E-3</v>
      </c>
      <c r="AD569" s="194">
        <f t="shared" si="521"/>
        <v>0</v>
      </c>
      <c r="AE569" s="19">
        <f ca="1"/>
        <v>0</v>
      </c>
      <c r="AF569" s="19">
        <f t="shared" ca="1" si="522"/>
        <v>0</v>
      </c>
      <c r="AI569" s="198" cm="1">
        <f t="array" ref="AI569">IFERROR(MATCH(TRUE,INDEX($B$14:$B$117&gt;=AH569,0),0),"")</f>
        <v>1</v>
      </c>
      <c r="AJ569" s="194">
        <f t="shared" ca="1" si="523"/>
        <v>3.2000000000000006E-3</v>
      </c>
      <c r="AM569" s="194">
        <f t="shared" si="524"/>
        <v>0</v>
      </c>
      <c r="AN569" s="19">
        <f ca="1"/>
        <v>0</v>
      </c>
      <c r="AO569" s="19">
        <f t="shared" ca="1" si="525"/>
        <v>0</v>
      </c>
      <c r="AR569" s="198" cm="1">
        <f t="array" ref="AR569">IFERROR(MATCH(TRUE,INDEX($B$14:$B$117&gt;=AQ569,0),0),"")</f>
        <v>1</v>
      </c>
      <c r="AS569" s="194">
        <f t="shared" ca="1" si="526"/>
        <v>3.2000000000000006E-3</v>
      </c>
      <c r="AV569" s="194">
        <f t="shared" si="527"/>
        <v>0</v>
      </c>
      <c r="AW569" s="19">
        <f ca="1"/>
        <v>0</v>
      </c>
      <c r="AX569" s="19">
        <f t="shared" ca="1" si="528"/>
        <v>0</v>
      </c>
      <c r="BA569" s="198" cm="1">
        <f t="array" ref="BA569">IFERROR(MATCH(TRUE,INDEX($B$14:$B$117&gt;=AZ569,0),0),"")</f>
        <v>1</v>
      </c>
      <c r="BB569" s="194">
        <f t="shared" ca="1" si="529"/>
        <v>3.2000000000000006E-3</v>
      </c>
      <c r="BE569" s="194">
        <f t="shared" si="530"/>
        <v>0</v>
      </c>
      <c r="BF569" s="19">
        <f ca="1"/>
        <v>0</v>
      </c>
      <c r="BG569" s="19">
        <f t="shared" ca="1" si="531"/>
        <v>0</v>
      </c>
      <c r="BJ569" s="198" cm="1">
        <f t="array" ref="BJ569">IFERROR(MATCH(TRUE,INDEX($B$14:$B$117&gt;=BI569,0),0),"")</f>
        <v>1</v>
      </c>
      <c r="BK569" s="194">
        <f t="shared" ca="1" si="532"/>
        <v>3.2000000000000006E-3</v>
      </c>
      <c r="BN569" s="194">
        <f t="shared" si="533"/>
        <v>0</v>
      </c>
      <c r="BO569" s="19">
        <f ca="1"/>
        <v>0</v>
      </c>
      <c r="BP569" s="19">
        <f t="shared" ca="1" si="534"/>
        <v>0</v>
      </c>
      <c r="BS569" s="198" cm="1">
        <f t="array" ref="BS569">IFERROR(MATCH(TRUE,INDEX($B$14:$B$117&gt;=BR569,0),0),"")</f>
        <v>1</v>
      </c>
      <c r="BT569" s="194">
        <f t="shared" ca="1" si="535"/>
        <v>3.2000000000000006E-3</v>
      </c>
      <c r="BW569" s="194">
        <f t="shared" si="536"/>
        <v>0</v>
      </c>
      <c r="BX569" s="19">
        <f ca="1"/>
        <v>0</v>
      </c>
      <c r="BY569" s="19">
        <f t="shared" ca="1" si="537"/>
        <v>0</v>
      </c>
      <c r="CB569" s="198" cm="1">
        <f t="array" ref="CB569">IFERROR(MATCH(TRUE,INDEX($B$14:$B$117&gt;=CA569,0),0),"")</f>
        <v>1</v>
      </c>
      <c r="CC569" s="194">
        <f t="shared" ca="1" si="538"/>
        <v>3.2000000000000006E-3</v>
      </c>
      <c r="CF569" s="194">
        <f t="shared" si="539"/>
        <v>0</v>
      </c>
      <c r="CG569" s="19">
        <f ca="1"/>
        <v>0</v>
      </c>
      <c r="CH569" s="19">
        <f t="shared" ca="1" si="540"/>
        <v>0</v>
      </c>
      <c r="CK569" s="198" cm="1">
        <f t="array" ref="CK569">IFERROR(MATCH(TRUE,INDEX($B$14:$B$117&gt;=CJ569,0),0),"")</f>
        <v>1</v>
      </c>
      <c r="CL569" s="194">
        <f t="shared" ca="1" si="541"/>
        <v>3.2000000000000006E-3</v>
      </c>
      <c r="CO569" s="194">
        <f t="shared" si="542"/>
        <v>0</v>
      </c>
      <c r="CP569" s="19">
        <f ca="1"/>
        <v>0</v>
      </c>
      <c r="CQ569" s="19">
        <f t="shared" ca="1" si="543"/>
        <v>0</v>
      </c>
      <c r="CT569" s="198" cm="1">
        <f t="array" ref="CT569">IFERROR(MATCH(TRUE,INDEX($B$14:$B$117&gt;=CS569,0),0),"")</f>
        <v>1</v>
      </c>
      <c r="CU569" s="194">
        <f t="shared" ca="1" si="544"/>
        <v>3.2000000000000006E-3</v>
      </c>
      <c r="CX569" s="194">
        <f t="shared" si="545"/>
        <v>0</v>
      </c>
      <c r="CY569" s="19" t="e">
        <f ca="1"/>
        <v>#N/A</v>
      </c>
      <c r="CZ569" s="19" t="e">
        <f t="shared" ca="1" si="546"/>
        <v>#N/A</v>
      </c>
      <c r="DC569" s="198" cm="1">
        <f t="array" ref="DC569">IFERROR(MATCH(TRUE,INDEX($B$14:$B$117&gt;=DB569,0),0),"")</f>
        <v>1</v>
      </c>
      <c r="DD569" s="194">
        <f t="shared" ca="1" si="547"/>
        <v>3.2000000000000006E-3</v>
      </c>
      <c r="DG569" s="194">
        <f t="shared" si="548"/>
        <v>0</v>
      </c>
      <c r="DH569" s="19" t="e">
        <f ca="1"/>
        <v>#N/A</v>
      </c>
      <c r="DI569" s="19" t="e">
        <f t="shared" ca="1" si="549"/>
        <v>#N/A</v>
      </c>
      <c r="DL569" s="198" cm="1">
        <f t="array" ref="DL569">IFERROR(MATCH(TRUE,INDEX($B$14:$B$117&gt;=DK569,0),0),"")</f>
        <v>1</v>
      </c>
      <c r="DM569" s="194">
        <f t="shared" ca="1" si="550"/>
        <v>3.2000000000000006E-3</v>
      </c>
      <c r="DP569" s="194">
        <f t="shared" si="551"/>
        <v>0</v>
      </c>
      <c r="DQ569" s="19" t="e">
        <f ca="1"/>
        <v>#N/A</v>
      </c>
      <c r="DR569" s="19" t="e">
        <f t="shared" ca="1" si="552"/>
        <v>#N/A</v>
      </c>
      <c r="DU569" s="198" cm="1">
        <f t="array" ref="DU569">IFERROR(MATCH(TRUE,INDEX($B$14:$B$117&gt;=DT569,0),0),"")</f>
        <v>1</v>
      </c>
      <c r="DV569" s="194">
        <f t="shared" ca="1" si="553"/>
        <v>3.2000000000000006E-3</v>
      </c>
      <c r="DY569" s="194">
        <f t="shared" si="554"/>
        <v>0</v>
      </c>
      <c r="DZ569" s="19" t="e">
        <f ca="1"/>
        <v>#N/A</v>
      </c>
      <c r="EA569" s="19" t="e">
        <f t="shared" ca="1" si="555"/>
        <v>#N/A</v>
      </c>
      <c r="ED569" s="198" cm="1">
        <f t="array" ref="ED569">IFERROR(MATCH(TRUE,INDEX($B$14:$B$117&gt;=EC569,0),0),"")</f>
        <v>1</v>
      </c>
      <c r="EE569" s="194">
        <f t="shared" ca="1" si="556"/>
        <v>3.2000000000000006E-3</v>
      </c>
      <c r="EH569" s="194">
        <f t="shared" si="557"/>
        <v>0</v>
      </c>
      <c r="EI569" s="19" t="e">
        <f ca="1"/>
        <v>#N/A</v>
      </c>
      <c r="EJ569" s="19" t="e">
        <f t="shared" ca="1" si="558"/>
        <v>#N/A</v>
      </c>
      <c r="EM569" s="198" cm="1">
        <f t="array" ref="EM569">IFERROR(MATCH(TRUE,INDEX($B$14:$B$117&gt;=EL569,0),0),"")</f>
        <v>1</v>
      </c>
      <c r="EN569" s="194">
        <f t="shared" ca="1" si="559"/>
        <v>3.2000000000000006E-3</v>
      </c>
      <c r="EQ569" s="194">
        <f t="shared" si="560"/>
        <v>0</v>
      </c>
      <c r="ER569" s="19" t="e">
        <f ca="1"/>
        <v>#N/A</v>
      </c>
      <c r="ES569" s="19" t="e">
        <f t="shared" ca="1" si="561"/>
        <v>#N/A</v>
      </c>
      <c r="EV569" s="198" cm="1">
        <f t="array" ref="EV569">IFERROR(MATCH(TRUE,INDEX($B$14:$B$117&gt;=EU569,0),0),"")</f>
        <v>1</v>
      </c>
      <c r="EW569" s="194">
        <f t="shared" ca="1" si="562"/>
        <v>3.2000000000000006E-3</v>
      </c>
      <c r="EZ569" s="194">
        <f t="shared" si="563"/>
        <v>0</v>
      </c>
      <c r="FA569" s="19" t="e">
        <f ca="1"/>
        <v>#N/A</v>
      </c>
      <c r="FB569" s="19" t="e">
        <f t="shared" ca="1" si="564"/>
        <v>#N/A</v>
      </c>
      <c r="FE569" s="198" cm="1">
        <f t="array" ref="FE569">IFERROR(MATCH(TRUE,INDEX($B$14:$B$117&gt;=FD569,0),0),"")</f>
        <v>1</v>
      </c>
      <c r="FF569" s="194">
        <f t="shared" ca="1" si="565"/>
        <v>3.2000000000000006E-3</v>
      </c>
      <c r="FI569" s="194">
        <f t="shared" si="566"/>
        <v>0</v>
      </c>
      <c r="FJ569" s="19" t="e">
        <f ca="1"/>
        <v>#N/A</v>
      </c>
      <c r="FK569" s="19" t="e">
        <f t="shared" ca="1" si="567"/>
        <v>#N/A</v>
      </c>
      <c r="FN569" s="198" cm="1">
        <f t="array" ref="FN569">IFERROR(MATCH(TRUE,INDEX($B$14:$B$117&gt;=FM569,0),0),"")</f>
        <v>1</v>
      </c>
      <c r="FO569" s="194">
        <f t="shared" ca="1" si="568"/>
        <v>3.2000000000000006E-3</v>
      </c>
      <c r="FR569" s="194">
        <f t="shared" si="569"/>
        <v>0</v>
      </c>
      <c r="FS569" s="19" t="e">
        <f ca="1"/>
        <v>#N/A</v>
      </c>
      <c r="FT569" s="19" t="e">
        <f t="shared" ca="1" si="570"/>
        <v>#N/A</v>
      </c>
      <c r="FW569" s="198" cm="1">
        <f t="array" ref="FW569">IFERROR(MATCH(TRUE,INDEX($B$14:$B$117&gt;=FV569,0),0),"")</f>
        <v>1</v>
      </c>
      <c r="FX569" s="194">
        <f t="shared" ca="1" si="571"/>
        <v>3.2000000000000006E-3</v>
      </c>
      <c r="GA569" s="194">
        <f t="shared" si="572"/>
        <v>0</v>
      </c>
      <c r="GB569" s="19" t="e">
        <f ca="1"/>
        <v>#N/A</v>
      </c>
      <c r="GC569" s="19" t="e">
        <f t="shared" ca="1" si="573"/>
        <v>#N/A</v>
      </c>
    </row>
    <row r="570" spans="8:185" x14ac:dyDescent="0.2">
      <c r="H570" s="198" cm="1">
        <f t="array" ref="H570">IFERROR(MATCH(TRUE,INDEX($B$14:$B$117&gt;=G570,0),0),"")</f>
        <v>1</v>
      </c>
      <c r="I570" s="194">
        <f t="shared" ca="1" si="518"/>
        <v>3.2000000000000006E-3</v>
      </c>
      <c r="L570" s="194">
        <f t="shared" si="574"/>
        <v>0</v>
      </c>
      <c r="M570" s="19">
        <f ca="1"/>
        <v>0</v>
      </c>
      <c r="N570" s="19">
        <f t="shared" ca="1" si="575"/>
        <v>0</v>
      </c>
      <c r="Q570" s="198" cm="1">
        <f t="array" ref="Q570">IFERROR(MATCH(TRUE,INDEX($B$14:$B$117&gt;=P570,0),0),"")</f>
        <v>1</v>
      </c>
      <c r="R570" s="194">
        <f t="shared" ca="1" si="519"/>
        <v>3.2000000000000006E-3</v>
      </c>
      <c r="U570" s="194">
        <f t="shared" si="576"/>
        <v>0</v>
      </c>
      <c r="V570" s="19">
        <f ca="1"/>
        <v>0</v>
      </c>
      <c r="W570" s="19">
        <f t="shared" ca="1" si="577"/>
        <v>0</v>
      </c>
      <c r="Z570" s="198" cm="1">
        <f t="array" ref="Z570">IFERROR(MATCH(TRUE,INDEX($B$14:$B$117&gt;=Y570,0),0),"")</f>
        <v>1</v>
      </c>
      <c r="AA570" s="194">
        <f t="shared" ca="1" si="520"/>
        <v>3.2000000000000006E-3</v>
      </c>
      <c r="AD570" s="194">
        <f t="shared" si="521"/>
        <v>0</v>
      </c>
      <c r="AE570" s="19">
        <f ca="1"/>
        <v>0</v>
      </c>
      <c r="AF570" s="19">
        <f t="shared" ca="1" si="522"/>
        <v>0</v>
      </c>
      <c r="AI570" s="198" cm="1">
        <f t="array" ref="AI570">IFERROR(MATCH(TRUE,INDEX($B$14:$B$117&gt;=AH570,0),0),"")</f>
        <v>1</v>
      </c>
      <c r="AJ570" s="194">
        <f t="shared" ca="1" si="523"/>
        <v>3.2000000000000006E-3</v>
      </c>
      <c r="AM570" s="194">
        <f t="shared" si="524"/>
        <v>0</v>
      </c>
      <c r="AN570" s="19">
        <f ca="1"/>
        <v>0</v>
      </c>
      <c r="AO570" s="19">
        <f t="shared" ca="1" si="525"/>
        <v>0</v>
      </c>
      <c r="AR570" s="198" cm="1">
        <f t="array" ref="AR570">IFERROR(MATCH(TRUE,INDEX($B$14:$B$117&gt;=AQ570,0),0),"")</f>
        <v>1</v>
      </c>
      <c r="AS570" s="194">
        <f t="shared" ca="1" si="526"/>
        <v>3.2000000000000006E-3</v>
      </c>
      <c r="AV570" s="194">
        <f t="shared" si="527"/>
        <v>0</v>
      </c>
      <c r="AW570" s="19">
        <f ca="1"/>
        <v>0</v>
      </c>
      <c r="AX570" s="19">
        <f t="shared" ca="1" si="528"/>
        <v>0</v>
      </c>
      <c r="BA570" s="198" cm="1">
        <f t="array" ref="BA570">IFERROR(MATCH(TRUE,INDEX($B$14:$B$117&gt;=AZ570,0),0),"")</f>
        <v>1</v>
      </c>
      <c r="BB570" s="194">
        <f t="shared" ca="1" si="529"/>
        <v>3.2000000000000006E-3</v>
      </c>
      <c r="BE570" s="194">
        <f t="shared" si="530"/>
        <v>0</v>
      </c>
      <c r="BF570" s="19">
        <f ca="1"/>
        <v>0</v>
      </c>
      <c r="BG570" s="19">
        <f t="shared" ca="1" si="531"/>
        <v>0</v>
      </c>
      <c r="BJ570" s="198" cm="1">
        <f t="array" ref="BJ570">IFERROR(MATCH(TRUE,INDEX($B$14:$B$117&gt;=BI570,0),0),"")</f>
        <v>1</v>
      </c>
      <c r="BK570" s="194">
        <f t="shared" ca="1" si="532"/>
        <v>3.2000000000000006E-3</v>
      </c>
      <c r="BN570" s="194">
        <f t="shared" si="533"/>
        <v>0</v>
      </c>
      <c r="BO570" s="19">
        <f ca="1"/>
        <v>0</v>
      </c>
      <c r="BP570" s="19">
        <f t="shared" ca="1" si="534"/>
        <v>0</v>
      </c>
      <c r="BS570" s="198" cm="1">
        <f t="array" ref="BS570">IFERROR(MATCH(TRUE,INDEX($B$14:$B$117&gt;=BR570,0),0),"")</f>
        <v>1</v>
      </c>
      <c r="BT570" s="194">
        <f t="shared" ca="1" si="535"/>
        <v>3.2000000000000006E-3</v>
      </c>
      <c r="BW570" s="194">
        <f t="shared" si="536"/>
        <v>0</v>
      </c>
      <c r="BX570" s="19">
        <f ca="1"/>
        <v>0</v>
      </c>
      <c r="BY570" s="19">
        <f t="shared" ca="1" si="537"/>
        <v>0</v>
      </c>
      <c r="CB570" s="198" cm="1">
        <f t="array" ref="CB570">IFERROR(MATCH(TRUE,INDEX($B$14:$B$117&gt;=CA570,0),0),"")</f>
        <v>1</v>
      </c>
      <c r="CC570" s="194">
        <f t="shared" ca="1" si="538"/>
        <v>3.2000000000000006E-3</v>
      </c>
      <c r="CF570" s="194">
        <f t="shared" si="539"/>
        <v>0</v>
      </c>
      <c r="CG570" s="19">
        <f ca="1"/>
        <v>0</v>
      </c>
      <c r="CH570" s="19">
        <f t="shared" ca="1" si="540"/>
        <v>0</v>
      </c>
      <c r="CK570" s="198" cm="1">
        <f t="array" ref="CK570">IFERROR(MATCH(TRUE,INDEX($B$14:$B$117&gt;=CJ570,0),0),"")</f>
        <v>1</v>
      </c>
      <c r="CL570" s="194">
        <f t="shared" ca="1" si="541"/>
        <v>3.2000000000000006E-3</v>
      </c>
      <c r="CO570" s="194">
        <f t="shared" si="542"/>
        <v>0</v>
      </c>
      <c r="CP570" s="19">
        <f ca="1"/>
        <v>0</v>
      </c>
      <c r="CQ570" s="19">
        <f t="shared" ca="1" si="543"/>
        <v>0</v>
      </c>
      <c r="CT570" s="198" cm="1">
        <f t="array" ref="CT570">IFERROR(MATCH(TRUE,INDEX($B$14:$B$117&gt;=CS570,0),0),"")</f>
        <v>1</v>
      </c>
      <c r="CU570" s="194">
        <f t="shared" ca="1" si="544"/>
        <v>3.2000000000000006E-3</v>
      </c>
      <c r="CX570" s="194">
        <f t="shared" si="545"/>
        <v>0</v>
      </c>
      <c r="CY570" s="19" t="e">
        <f ca="1"/>
        <v>#N/A</v>
      </c>
      <c r="CZ570" s="19" t="e">
        <f t="shared" ca="1" si="546"/>
        <v>#N/A</v>
      </c>
      <c r="DC570" s="198" cm="1">
        <f t="array" ref="DC570">IFERROR(MATCH(TRUE,INDEX($B$14:$B$117&gt;=DB570,0),0),"")</f>
        <v>1</v>
      </c>
      <c r="DD570" s="194">
        <f t="shared" ca="1" si="547"/>
        <v>3.2000000000000006E-3</v>
      </c>
      <c r="DG570" s="194">
        <f t="shared" si="548"/>
        <v>0</v>
      </c>
      <c r="DH570" s="19" t="e">
        <f ca="1"/>
        <v>#N/A</v>
      </c>
      <c r="DI570" s="19" t="e">
        <f t="shared" ca="1" si="549"/>
        <v>#N/A</v>
      </c>
      <c r="DL570" s="198" cm="1">
        <f t="array" ref="DL570">IFERROR(MATCH(TRUE,INDEX($B$14:$B$117&gt;=DK570,0),0),"")</f>
        <v>1</v>
      </c>
      <c r="DM570" s="194">
        <f t="shared" ca="1" si="550"/>
        <v>3.2000000000000006E-3</v>
      </c>
      <c r="DP570" s="194">
        <f t="shared" si="551"/>
        <v>0</v>
      </c>
      <c r="DQ570" s="19" t="e">
        <f ca="1"/>
        <v>#N/A</v>
      </c>
      <c r="DR570" s="19" t="e">
        <f t="shared" ca="1" si="552"/>
        <v>#N/A</v>
      </c>
      <c r="DU570" s="198" cm="1">
        <f t="array" ref="DU570">IFERROR(MATCH(TRUE,INDEX($B$14:$B$117&gt;=DT570,0),0),"")</f>
        <v>1</v>
      </c>
      <c r="DV570" s="194">
        <f t="shared" ca="1" si="553"/>
        <v>3.2000000000000006E-3</v>
      </c>
      <c r="DY570" s="194">
        <f t="shared" si="554"/>
        <v>0</v>
      </c>
      <c r="DZ570" s="19" t="e">
        <f ca="1"/>
        <v>#N/A</v>
      </c>
      <c r="EA570" s="19" t="e">
        <f t="shared" ca="1" si="555"/>
        <v>#N/A</v>
      </c>
      <c r="ED570" s="198" cm="1">
        <f t="array" ref="ED570">IFERROR(MATCH(TRUE,INDEX($B$14:$B$117&gt;=EC570,0),0),"")</f>
        <v>1</v>
      </c>
      <c r="EE570" s="194">
        <f t="shared" ca="1" si="556"/>
        <v>3.2000000000000006E-3</v>
      </c>
      <c r="EH570" s="194">
        <f t="shared" si="557"/>
        <v>0</v>
      </c>
      <c r="EI570" s="19" t="e">
        <f ca="1"/>
        <v>#N/A</v>
      </c>
      <c r="EJ570" s="19" t="e">
        <f t="shared" ca="1" si="558"/>
        <v>#N/A</v>
      </c>
      <c r="EM570" s="198" cm="1">
        <f t="array" ref="EM570">IFERROR(MATCH(TRUE,INDEX($B$14:$B$117&gt;=EL570,0),0),"")</f>
        <v>1</v>
      </c>
      <c r="EN570" s="194">
        <f t="shared" ca="1" si="559"/>
        <v>3.2000000000000006E-3</v>
      </c>
      <c r="EQ570" s="194">
        <f t="shared" si="560"/>
        <v>0</v>
      </c>
      <c r="ER570" s="19" t="e">
        <f ca="1"/>
        <v>#N/A</v>
      </c>
      <c r="ES570" s="19" t="e">
        <f t="shared" ca="1" si="561"/>
        <v>#N/A</v>
      </c>
      <c r="EV570" s="198" cm="1">
        <f t="array" ref="EV570">IFERROR(MATCH(TRUE,INDEX($B$14:$B$117&gt;=EU570,0),0),"")</f>
        <v>1</v>
      </c>
      <c r="EW570" s="194">
        <f t="shared" ca="1" si="562"/>
        <v>3.2000000000000006E-3</v>
      </c>
      <c r="EZ570" s="194">
        <f t="shared" si="563"/>
        <v>0</v>
      </c>
      <c r="FA570" s="19" t="e">
        <f ca="1"/>
        <v>#N/A</v>
      </c>
      <c r="FB570" s="19" t="e">
        <f t="shared" ca="1" si="564"/>
        <v>#N/A</v>
      </c>
      <c r="FE570" s="198" cm="1">
        <f t="array" ref="FE570">IFERROR(MATCH(TRUE,INDEX($B$14:$B$117&gt;=FD570,0),0),"")</f>
        <v>1</v>
      </c>
      <c r="FF570" s="194">
        <f t="shared" ca="1" si="565"/>
        <v>3.2000000000000006E-3</v>
      </c>
      <c r="FI570" s="194">
        <f t="shared" si="566"/>
        <v>0</v>
      </c>
      <c r="FJ570" s="19" t="e">
        <f ca="1"/>
        <v>#N/A</v>
      </c>
      <c r="FK570" s="19" t="e">
        <f t="shared" ca="1" si="567"/>
        <v>#N/A</v>
      </c>
      <c r="FN570" s="198" cm="1">
        <f t="array" ref="FN570">IFERROR(MATCH(TRUE,INDEX($B$14:$B$117&gt;=FM570,0),0),"")</f>
        <v>1</v>
      </c>
      <c r="FO570" s="194">
        <f t="shared" ca="1" si="568"/>
        <v>3.2000000000000006E-3</v>
      </c>
      <c r="FR570" s="194">
        <f t="shared" si="569"/>
        <v>0</v>
      </c>
      <c r="FS570" s="19" t="e">
        <f ca="1"/>
        <v>#N/A</v>
      </c>
      <c r="FT570" s="19" t="e">
        <f t="shared" ca="1" si="570"/>
        <v>#N/A</v>
      </c>
      <c r="FW570" s="198" cm="1">
        <f t="array" ref="FW570">IFERROR(MATCH(TRUE,INDEX($B$14:$B$117&gt;=FV570,0),0),"")</f>
        <v>1</v>
      </c>
      <c r="FX570" s="194">
        <f t="shared" ca="1" si="571"/>
        <v>3.2000000000000006E-3</v>
      </c>
      <c r="GA570" s="194">
        <f t="shared" si="572"/>
        <v>0</v>
      </c>
      <c r="GB570" s="19" t="e">
        <f ca="1"/>
        <v>#N/A</v>
      </c>
      <c r="GC570" s="19" t="e">
        <f t="shared" ca="1" si="573"/>
        <v>#N/A</v>
      </c>
    </row>
    <row r="571" spans="8:185" x14ac:dyDescent="0.2">
      <c r="H571" s="198" cm="1">
        <f t="array" ref="H571">IFERROR(MATCH(TRUE,INDEX($B$14:$B$117&gt;=G571,0),0),"")</f>
        <v>1</v>
      </c>
      <c r="I571" s="194">
        <f t="shared" ca="1" si="518"/>
        <v>3.2000000000000006E-3</v>
      </c>
      <c r="L571" s="194">
        <f t="shared" si="574"/>
        <v>0</v>
      </c>
      <c r="M571" s="19">
        <f ca="1"/>
        <v>0</v>
      </c>
      <c r="N571" s="19">
        <f t="shared" ca="1" si="575"/>
        <v>0</v>
      </c>
      <c r="Q571" s="198" cm="1">
        <f t="array" ref="Q571">IFERROR(MATCH(TRUE,INDEX($B$14:$B$117&gt;=P571,0),0),"")</f>
        <v>1</v>
      </c>
      <c r="R571" s="194">
        <f t="shared" ca="1" si="519"/>
        <v>3.2000000000000006E-3</v>
      </c>
      <c r="U571" s="194">
        <f t="shared" si="576"/>
        <v>0</v>
      </c>
      <c r="V571" s="19">
        <f ca="1"/>
        <v>0</v>
      </c>
      <c r="W571" s="19">
        <f t="shared" ca="1" si="577"/>
        <v>0</v>
      </c>
      <c r="Z571" s="198" cm="1">
        <f t="array" ref="Z571">IFERROR(MATCH(TRUE,INDEX($B$14:$B$117&gt;=Y571,0),0),"")</f>
        <v>1</v>
      </c>
      <c r="AA571" s="194">
        <f t="shared" ca="1" si="520"/>
        <v>3.2000000000000006E-3</v>
      </c>
      <c r="AD571" s="194">
        <f t="shared" si="521"/>
        <v>0</v>
      </c>
      <c r="AE571" s="19">
        <f ca="1"/>
        <v>0</v>
      </c>
      <c r="AF571" s="19">
        <f t="shared" ca="1" si="522"/>
        <v>0</v>
      </c>
      <c r="AI571" s="198" cm="1">
        <f t="array" ref="AI571">IFERROR(MATCH(TRUE,INDEX($B$14:$B$117&gt;=AH571,0),0),"")</f>
        <v>1</v>
      </c>
      <c r="AJ571" s="194">
        <f t="shared" ca="1" si="523"/>
        <v>3.2000000000000006E-3</v>
      </c>
      <c r="AM571" s="194">
        <f t="shared" si="524"/>
        <v>0</v>
      </c>
      <c r="AN571" s="19">
        <f ca="1"/>
        <v>0</v>
      </c>
      <c r="AO571" s="19">
        <f t="shared" ca="1" si="525"/>
        <v>0</v>
      </c>
      <c r="AR571" s="198" cm="1">
        <f t="array" ref="AR571">IFERROR(MATCH(TRUE,INDEX($B$14:$B$117&gt;=AQ571,0),0),"")</f>
        <v>1</v>
      </c>
      <c r="AS571" s="194">
        <f t="shared" ca="1" si="526"/>
        <v>3.2000000000000006E-3</v>
      </c>
      <c r="AV571" s="194">
        <f t="shared" si="527"/>
        <v>0</v>
      </c>
      <c r="AW571" s="19">
        <f ca="1"/>
        <v>0</v>
      </c>
      <c r="AX571" s="19">
        <f t="shared" ca="1" si="528"/>
        <v>0</v>
      </c>
      <c r="BA571" s="198" cm="1">
        <f t="array" ref="BA571">IFERROR(MATCH(TRUE,INDEX($B$14:$B$117&gt;=AZ571,0),0),"")</f>
        <v>1</v>
      </c>
      <c r="BB571" s="194">
        <f t="shared" ca="1" si="529"/>
        <v>3.2000000000000006E-3</v>
      </c>
      <c r="BE571" s="194">
        <f t="shared" si="530"/>
        <v>0</v>
      </c>
      <c r="BF571" s="19">
        <f ca="1"/>
        <v>0</v>
      </c>
      <c r="BG571" s="19">
        <f t="shared" ca="1" si="531"/>
        <v>0</v>
      </c>
      <c r="BJ571" s="198" cm="1">
        <f t="array" ref="BJ571">IFERROR(MATCH(TRUE,INDEX($B$14:$B$117&gt;=BI571,0),0),"")</f>
        <v>1</v>
      </c>
      <c r="BK571" s="194">
        <f t="shared" ca="1" si="532"/>
        <v>3.2000000000000006E-3</v>
      </c>
      <c r="BN571" s="194">
        <f t="shared" si="533"/>
        <v>0</v>
      </c>
      <c r="BO571" s="19">
        <f ca="1"/>
        <v>0</v>
      </c>
      <c r="BP571" s="19">
        <f t="shared" ca="1" si="534"/>
        <v>0</v>
      </c>
      <c r="BS571" s="198" cm="1">
        <f t="array" ref="BS571">IFERROR(MATCH(TRUE,INDEX($B$14:$B$117&gt;=BR571,0),0),"")</f>
        <v>1</v>
      </c>
      <c r="BT571" s="194">
        <f t="shared" ca="1" si="535"/>
        <v>3.2000000000000006E-3</v>
      </c>
      <c r="BW571" s="194">
        <f t="shared" si="536"/>
        <v>0</v>
      </c>
      <c r="BX571" s="19">
        <f ca="1"/>
        <v>0</v>
      </c>
      <c r="BY571" s="19">
        <f t="shared" ca="1" si="537"/>
        <v>0</v>
      </c>
      <c r="CB571" s="198" cm="1">
        <f t="array" ref="CB571">IFERROR(MATCH(TRUE,INDEX($B$14:$B$117&gt;=CA571,0),0),"")</f>
        <v>1</v>
      </c>
      <c r="CC571" s="194">
        <f t="shared" ca="1" si="538"/>
        <v>3.2000000000000006E-3</v>
      </c>
      <c r="CF571" s="194">
        <f t="shared" si="539"/>
        <v>0</v>
      </c>
      <c r="CG571" s="19">
        <f ca="1"/>
        <v>0</v>
      </c>
      <c r="CH571" s="19">
        <f t="shared" ca="1" si="540"/>
        <v>0</v>
      </c>
      <c r="CK571" s="198" cm="1">
        <f t="array" ref="CK571">IFERROR(MATCH(TRUE,INDEX($B$14:$B$117&gt;=CJ571,0),0),"")</f>
        <v>1</v>
      </c>
      <c r="CL571" s="194">
        <f t="shared" ca="1" si="541"/>
        <v>3.2000000000000006E-3</v>
      </c>
      <c r="CO571" s="194">
        <f t="shared" si="542"/>
        <v>0</v>
      </c>
      <c r="CP571" s="19">
        <f ca="1"/>
        <v>0</v>
      </c>
      <c r="CQ571" s="19">
        <f t="shared" ca="1" si="543"/>
        <v>0</v>
      </c>
      <c r="CT571" s="198" cm="1">
        <f t="array" ref="CT571">IFERROR(MATCH(TRUE,INDEX($B$14:$B$117&gt;=CS571,0),0),"")</f>
        <v>1</v>
      </c>
      <c r="CU571" s="194">
        <f t="shared" ca="1" si="544"/>
        <v>3.2000000000000006E-3</v>
      </c>
      <c r="CX571" s="194">
        <f t="shared" si="545"/>
        <v>0</v>
      </c>
      <c r="CY571" s="19" t="e">
        <f ca="1"/>
        <v>#N/A</v>
      </c>
      <c r="CZ571" s="19" t="e">
        <f t="shared" ca="1" si="546"/>
        <v>#N/A</v>
      </c>
      <c r="DC571" s="198" cm="1">
        <f t="array" ref="DC571">IFERROR(MATCH(TRUE,INDEX($B$14:$B$117&gt;=DB571,0),0),"")</f>
        <v>1</v>
      </c>
      <c r="DD571" s="194">
        <f t="shared" ca="1" si="547"/>
        <v>3.2000000000000006E-3</v>
      </c>
      <c r="DG571" s="194">
        <f t="shared" si="548"/>
        <v>0</v>
      </c>
      <c r="DH571" s="19" t="e">
        <f ca="1"/>
        <v>#N/A</v>
      </c>
      <c r="DI571" s="19" t="e">
        <f t="shared" ca="1" si="549"/>
        <v>#N/A</v>
      </c>
      <c r="DL571" s="198" cm="1">
        <f t="array" ref="DL571">IFERROR(MATCH(TRUE,INDEX($B$14:$B$117&gt;=DK571,0),0),"")</f>
        <v>1</v>
      </c>
      <c r="DM571" s="194">
        <f t="shared" ca="1" si="550"/>
        <v>3.2000000000000006E-3</v>
      </c>
      <c r="DP571" s="194">
        <f t="shared" si="551"/>
        <v>0</v>
      </c>
      <c r="DQ571" s="19" t="e">
        <f ca="1"/>
        <v>#N/A</v>
      </c>
      <c r="DR571" s="19" t="e">
        <f t="shared" ca="1" si="552"/>
        <v>#N/A</v>
      </c>
      <c r="DU571" s="198" cm="1">
        <f t="array" ref="DU571">IFERROR(MATCH(TRUE,INDEX($B$14:$B$117&gt;=DT571,0),0),"")</f>
        <v>1</v>
      </c>
      <c r="DV571" s="194">
        <f t="shared" ca="1" si="553"/>
        <v>3.2000000000000006E-3</v>
      </c>
      <c r="DY571" s="194">
        <f t="shared" si="554"/>
        <v>0</v>
      </c>
      <c r="DZ571" s="19" t="e">
        <f ca="1"/>
        <v>#N/A</v>
      </c>
      <c r="EA571" s="19" t="e">
        <f t="shared" ca="1" si="555"/>
        <v>#N/A</v>
      </c>
      <c r="ED571" s="198" cm="1">
        <f t="array" ref="ED571">IFERROR(MATCH(TRUE,INDEX($B$14:$B$117&gt;=EC571,0),0),"")</f>
        <v>1</v>
      </c>
      <c r="EE571" s="194">
        <f t="shared" ca="1" si="556"/>
        <v>3.2000000000000006E-3</v>
      </c>
      <c r="EH571" s="194">
        <f t="shared" si="557"/>
        <v>0</v>
      </c>
      <c r="EI571" s="19" t="e">
        <f ca="1"/>
        <v>#N/A</v>
      </c>
      <c r="EJ571" s="19" t="e">
        <f t="shared" ca="1" si="558"/>
        <v>#N/A</v>
      </c>
      <c r="EM571" s="198" cm="1">
        <f t="array" ref="EM571">IFERROR(MATCH(TRUE,INDEX($B$14:$B$117&gt;=EL571,0),0),"")</f>
        <v>1</v>
      </c>
      <c r="EN571" s="194">
        <f t="shared" ca="1" si="559"/>
        <v>3.2000000000000006E-3</v>
      </c>
      <c r="EQ571" s="194">
        <f t="shared" si="560"/>
        <v>0</v>
      </c>
      <c r="ER571" s="19" t="e">
        <f ca="1"/>
        <v>#N/A</v>
      </c>
      <c r="ES571" s="19" t="e">
        <f t="shared" ca="1" si="561"/>
        <v>#N/A</v>
      </c>
      <c r="EV571" s="198" cm="1">
        <f t="array" ref="EV571">IFERROR(MATCH(TRUE,INDEX($B$14:$B$117&gt;=EU571,0),0),"")</f>
        <v>1</v>
      </c>
      <c r="EW571" s="194">
        <f t="shared" ca="1" si="562"/>
        <v>3.2000000000000006E-3</v>
      </c>
      <c r="EZ571" s="194">
        <f t="shared" si="563"/>
        <v>0</v>
      </c>
      <c r="FA571" s="19" t="e">
        <f ca="1"/>
        <v>#N/A</v>
      </c>
      <c r="FB571" s="19" t="e">
        <f t="shared" ca="1" si="564"/>
        <v>#N/A</v>
      </c>
      <c r="FE571" s="198" cm="1">
        <f t="array" ref="FE571">IFERROR(MATCH(TRUE,INDEX($B$14:$B$117&gt;=FD571,0),0),"")</f>
        <v>1</v>
      </c>
      <c r="FF571" s="194">
        <f t="shared" ca="1" si="565"/>
        <v>3.2000000000000006E-3</v>
      </c>
      <c r="FI571" s="194">
        <f t="shared" si="566"/>
        <v>0</v>
      </c>
      <c r="FJ571" s="19" t="e">
        <f ca="1"/>
        <v>#N/A</v>
      </c>
      <c r="FK571" s="19" t="e">
        <f t="shared" ca="1" si="567"/>
        <v>#N/A</v>
      </c>
      <c r="FN571" s="198" cm="1">
        <f t="array" ref="FN571">IFERROR(MATCH(TRUE,INDEX($B$14:$B$117&gt;=FM571,0),0),"")</f>
        <v>1</v>
      </c>
      <c r="FO571" s="194">
        <f t="shared" ca="1" si="568"/>
        <v>3.2000000000000006E-3</v>
      </c>
      <c r="FR571" s="194">
        <f t="shared" si="569"/>
        <v>0</v>
      </c>
      <c r="FS571" s="19" t="e">
        <f ca="1"/>
        <v>#N/A</v>
      </c>
      <c r="FT571" s="19" t="e">
        <f t="shared" ca="1" si="570"/>
        <v>#N/A</v>
      </c>
      <c r="FW571" s="198" cm="1">
        <f t="array" ref="FW571">IFERROR(MATCH(TRUE,INDEX($B$14:$B$117&gt;=FV571,0),0),"")</f>
        <v>1</v>
      </c>
      <c r="FX571" s="194">
        <f t="shared" ca="1" si="571"/>
        <v>3.2000000000000006E-3</v>
      </c>
      <c r="GA571" s="194">
        <f t="shared" si="572"/>
        <v>0</v>
      </c>
      <c r="GB571" s="19" t="e">
        <f ca="1"/>
        <v>#N/A</v>
      </c>
      <c r="GC571" s="19" t="e">
        <f t="shared" ca="1" si="573"/>
        <v>#N/A</v>
      </c>
    </row>
    <row r="572" spans="8:185" x14ac:dyDescent="0.2">
      <c r="H572" s="198" cm="1">
        <f t="array" ref="H572">IFERROR(MATCH(TRUE,INDEX($B$14:$B$117&gt;=G572,0),0),"")</f>
        <v>1</v>
      </c>
      <c r="I572" s="194">
        <f t="shared" ca="1" si="518"/>
        <v>3.2000000000000006E-3</v>
      </c>
      <c r="L572" s="194">
        <f t="shared" si="574"/>
        <v>0</v>
      </c>
      <c r="M572" s="19">
        <f ca="1"/>
        <v>0</v>
      </c>
      <c r="N572" s="19">
        <f t="shared" ca="1" si="575"/>
        <v>0</v>
      </c>
      <c r="Q572" s="198" cm="1">
        <f t="array" ref="Q572">IFERROR(MATCH(TRUE,INDEX($B$14:$B$117&gt;=P572,0),0),"")</f>
        <v>1</v>
      </c>
      <c r="R572" s="194">
        <f t="shared" ca="1" si="519"/>
        <v>3.2000000000000006E-3</v>
      </c>
      <c r="U572" s="194">
        <f t="shared" si="576"/>
        <v>0</v>
      </c>
      <c r="V572" s="19">
        <f ca="1"/>
        <v>0</v>
      </c>
      <c r="W572" s="19">
        <f t="shared" ca="1" si="577"/>
        <v>0</v>
      </c>
      <c r="Z572" s="198" cm="1">
        <f t="array" ref="Z572">IFERROR(MATCH(TRUE,INDEX($B$14:$B$117&gt;=Y572,0),0),"")</f>
        <v>1</v>
      </c>
      <c r="AA572" s="194">
        <f t="shared" ca="1" si="520"/>
        <v>3.2000000000000006E-3</v>
      </c>
      <c r="AD572" s="194">
        <f t="shared" si="521"/>
        <v>0</v>
      </c>
      <c r="AE572" s="19">
        <f ca="1"/>
        <v>0</v>
      </c>
      <c r="AF572" s="19">
        <f t="shared" ca="1" si="522"/>
        <v>0</v>
      </c>
      <c r="AI572" s="198" cm="1">
        <f t="array" ref="AI572">IFERROR(MATCH(TRUE,INDEX($B$14:$B$117&gt;=AH572,0),0),"")</f>
        <v>1</v>
      </c>
      <c r="AJ572" s="194">
        <f t="shared" ca="1" si="523"/>
        <v>3.2000000000000006E-3</v>
      </c>
      <c r="AM572" s="194">
        <f t="shared" si="524"/>
        <v>0</v>
      </c>
      <c r="AN572" s="19">
        <f ca="1"/>
        <v>0</v>
      </c>
      <c r="AO572" s="19">
        <f t="shared" ca="1" si="525"/>
        <v>0</v>
      </c>
      <c r="AR572" s="198" cm="1">
        <f t="array" ref="AR572">IFERROR(MATCH(TRUE,INDEX($B$14:$B$117&gt;=AQ572,0),0),"")</f>
        <v>1</v>
      </c>
      <c r="AS572" s="194">
        <f t="shared" ca="1" si="526"/>
        <v>3.2000000000000006E-3</v>
      </c>
      <c r="AV572" s="194">
        <f t="shared" si="527"/>
        <v>0</v>
      </c>
      <c r="AW572" s="19">
        <f ca="1"/>
        <v>0</v>
      </c>
      <c r="AX572" s="19">
        <f t="shared" ca="1" si="528"/>
        <v>0</v>
      </c>
      <c r="BA572" s="198" cm="1">
        <f t="array" ref="BA572">IFERROR(MATCH(TRUE,INDEX($B$14:$B$117&gt;=AZ572,0),0),"")</f>
        <v>1</v>
      </c>
      <c r="BB572" s="194">
        <f t="shared" ca="1" si="529"/>
        <v>3.2000000000000006E-3</v>
      </c>
      <c r="BE572" s="194">
        <f t="shared" si="530"/>
        <v>0</v>
      </c>
      <c r="BF572" s="19">
        <f ca="1"/>
        <v>0</v>
      </c>
      <c r="BG572" s="19">
        <f t="shared" ca="1" si="531"/>
        <v>0</v>
      </c>
      <c r="BJ572" s="198" cm="1">
        <f t="array" ref="BJ572">IFERROR(MATCH(TRUE,INDEX($B$14:$B$117&gt;=BI572,0),0),"")</f>
        <v>1</v>
      </c>
      <c r="BK572" s="194">
        <f t="shared" ca="1" si="532"/>
        <v>3.2000000000000006E-3</v>
      </c>
      <c r="BN572" s="194">
        <f t="shared" si="533"/>
        <v>0</v>
      </c>
      <c r="BO572" s="19">
        <f ca="1"/>
        <v>0</v>
      </c>
      <c r="BP572" s="19">
        <f t="shared" ca="1" si="534"/>
        <v>0</v>
      </c>
      <c r="BS572" s="198" cm="1">
        <f t="array" ref="BS572">IFERROR(MATCH(TRUE,INDEX($B$14:$B$117&gt;=BR572,0),0),"")</f>
        <v>1</v>
      </c>
      <c r="BT572" s="194">
        <f t="shared" ca="1" si="535"/>
        <v>3.2000000000000006E-3</v>
      </c>
      <c r="BW572" s="194">
        <f t="shared" si="536"/>
        <v>0</v>
      </c>
      <c r="BX572" s="19">
        <f ca="1"/>
        <v>0</v>
      </c>
      <c r="BY572" s="19">
        <f t="shared" ca="1" si="537"/>
        <v>0</v>
      </c>
      <c r="CB572" s="198" cm="1">
        <f t="array" ref="CB572">IFERROR(MATCH(TRUE,INDEX($B$14:$B$117&gt;=CA572,0),0),"")</f>
        <v>1</v>
      </c>
      <c r="CC572" s="194">
        <f t="shared" ca="1" si="538"/>
        <v>3.2000000000000006E-3</v>
      </c>
      <c r="CF572" s="194">
        <f t="shared" si="539"/>
        <v>0</v>
      </c>
      <c r="CG572" s="19">
        <f ca="1"/>
        <v>0</v>
      </c>
      <c r="CH572" s="19">
        <f t="shared" ca="1" si="540"/>
        <v>0</v>
      </c>
      <c r="CK572" s="198" cm="1">
        <f t="array" ref="CK572">IFERROR(MATCH(TRUE,INDEX($B$14:$B$117&gt;=CJ572,0),0),"")</f>
        <v>1</v>
      </c>
      <c r="CL572" s="194">
        <f t="shared" ca="1" si="541"/>
        <v>3.2000000000000006E-3</v>
      </c>
      <c r="CO572" s="194">
        <f t="shared" si="542"/>
        <v>0</v>
      </c>
      <c r="CP572" s="19">
        <f ca="1"/>
        <v>0</v>
      </c>
      <c r="CQ572" s="19">
        <f t="shared" ca="1" si="543"/>
        <v>0</v>
      </c>
      <c r="CT572" s="198" cm="1">
        <f t="array" ref="CT572">IFERROR(MATCH(TRUE,INDEX($B$14:$B$117&gt;=CS572,0),0),"")</f>
        <v>1</v>
      </c>
      <c r="CU572" s="194">
        <f t="shared" ca="1" si="544"/>
        <v>3.2000000000000006E-3</v>
      </c>
      <c r="CX572" s="194">
        <f t="shared" si="545"/>
        <v>0</v>
      </c>
      <c r="CY572" s="19" t="e">
        <f ca="1"/>
        <v>#N/A</v>
      </c>
      <c r="CZ572" s="19" t="e">
        <f t="shared" ca="1" si="546"/>
        <v>#N/A</v>
      </c>
      <c r="DC572" s="198" cm="1">
        <f t="array" ref="DC572">IFERROR(MATCH(TRUE,INDEX($B$14:$B$117&gt;=DB572,0),0),"")</f>
        <v>1</v>
      </c>
      <c r="DD572" s="194">
        <f t="shared" ca="1" si="547"/>
        <v>3.2000000000000006E-3</v>
      </c>
      <c r="DG572" s="194">
        <f t="shared" si="548"/>
        <v>0</v>
      </c>
      <c r="DH572" s="19" t="e">
        <f ca="1"/>
        <v>#N/A</v>
      </c>
      <c r="DI572" s="19" t="e">
        <f t="shared" ca="1" si="549"/>
        <v>#N/A</v>
      </c>
      <c r="DL572" s="198" cm="1">
        <f t="array" ref="DL572">IFERROR(MATCH(TRUE,INDEX($B$14:$B$117&gt;=DK572,0),0),"")</f>
        <v>1</v>
      </c>
      <c r="DM572" s="194">
        <f t="shared" ca="1" si="550"/>
        <v>3.2000000000000006E-3</v>
      </c>
      <c r="DP572" s="194">
        <f t="shared" si="551"/>
        <v>0</v>
      </c>
      <c r="DQ572" s="19" t="e">
        <f ca="1"/>
        <v>#N/A</v>
      </c>
      <c r="DR572" s="19" t="e">
        <f t="shared" ca="1" si="552"/>
        <v>#N/A</v>
      </c>
      <c r="DU572" s="198" cm="1">
        <f t="array" ref="DU572">IFERROR(MATCH(TRUE,INDEX($B$14:$B$117&gt;=DT572,0),0),"")</f>
        <v>1</v>
      </c>
      <c r="DV572" s="194">
        <f t="shared" ca="1" si="553"/>
        <v>3.2000000000000006E-3</v>
      </c>
      <c r="DY572" s="194">
        <f t="shared" si="554"/>
        <v>0</v>
      </c>
      <c r="DZ572" s="19" t="e">
        <f ca="1"/>
        <v>#N/A</v>
      </c>
      <c r="EA572" s="19" t="e">
        <f t="shared" ca="1" si="555"/>
        <v>#N/A</v>
      </c>
      <c r="ED572" s="198" cm="1">
        <f t="array" ref="ED572">IFERROR(MATCH(TRUE,INDEX($B$14:$B$117&gt;=EC572,0),0),"")</f>
        <v>1</v>
      </c>
      <c r="EE572" s="194">
        <f t="shared" ca="1" si="556"/>
        <v>3.2000000000000006E-3</v>
      </c>
      <c r="EH572" s="194">
        <f t="shared" si="557"/>
        <v>0</v>
      </c>
      <c r="EI572" s="19" t="e">
        <f ca="1"/>
        <v>#N/A</v>
      </c>
      <c r="EJ572" s="19" t="e">
        <f t="shared" ca="1" si="558"/>
        <v>#N/A</v>
      </c>
      <c r="EM572" s="198" cm="1">
        <f t="array" ref="EM572">IFERROR(MATCH(TRUE,INDEX($B$14:$B$117&gt;=EL572,0),0),"")</f>
        <v>1</v>
      </c>
      <c r="EN572" s="194">
        <f t="shared" ca="1" si="559"/>
        <v>3.2000000000000006E-3</v>
      </c>
      <c r="EQ572" s="194">
        <f t="shared" si="560"/>
        <v>0</v>
      </c>
      <c r="ER572" s="19" t="e">
        <f ca="1"/>
        <v>#N/A</v>
      </c>
      <c r="ES572" s="19" t="e">
        <f t="shared" ca="1" si="561"/>
        <v>#N/A</v>
      </c>
      <c r="EV572" s="198" cm="1">
        <f t="array" ref="EV572">IFERROR(MATCH(TRUE,INDEX($B$14:$B$117&gt;=EU572,0),0),"")</f>
        <v>1</v>
      </c>
      <c r="EW572" s="194">
        <f t="shared" ca="1" si="562"/>
        <v>3.2000000000000006E-3</v>
      </c>
      <c r="EZ572" s="194">
        <f t="shared" si="563"/>
        <v>0</v>
      </c>
      <c r="FA572" s="19" t="e">
        <f ca="1"/>
        <v>#N/A</v>
      </c>
      <c r="FB572" s="19" t="e">
        <f t="shared" ca="1" si="564"/>
        <v>#N/A</v>
      </c>
      <c r="FE572" s="198" cm="1">
        <f t="array" ref="FE572">IFERROR(MATCH(TRUE,INDEX($B$14:$B$117&gt;=FD572,0),0),"")</f>
        <v>1</v>
      </c>
      <c r="FF572" s="194">
        <f t="shared" ca="1" si="565"/>
        <v>3.2000000000000006E-3</v>
      </c>
      <c r="FI572" s="194">
        <f t="shared" si="566"/>
        <v>0</v>
      </c>
      <c r="FJ572" s="19" t="e">
        <f ca="1"/>
        <v>#N/A</v>
      </c>
      <c r="FK572" s="19" t="e">
        <f t="shared" ca="1" si="567"/>
        <v>#N/A</v>
      </c>
      <c r="FN572" s="198" cm="1">
        <f t="array" ref="FN572">IFERROR(MATCH(TRUE,INDEX($B$14:$B$117&gt;=FM572,0),0),"")</f>
        <v>1</v>
      </c>
      <c r="FO572" s="194">
        <f t="shared" ca="1" si="568"/>
        <v>3.2000000000000006E-3</v>
      </c>
      <c r="FR572" s="194">
        <f t="shared" si="569"/>
        <v>0</v>
      </c>
      <c r="FS572" s="19" t="e">
        <f ca="1"/>
        <v>#N/A</v>
      </c>
      <c r="FT572" s="19" t="e">
        <f t="shared" ca="1" si="570"/>
        <v>#N/A</v>
      </c>
      <c r="FW572" s="198" cm="1">
        <f t="array" ref="FW572">IFERROR(MATCH(TRUE,INDEX($B$14:$B$117&gt;=FV572,0),0),"")</f>
        <v>1</v>
      </c>
      <c r="FX572" s="194">
        <f t="shared" ca="1" si="571"/>
        <v>3.2000000000000006E-3</v>
      </c>
      <c r="GA572" s="194">
        <f t="shared" si="572"/>
        <v>0</v>
      </c>
      <c r="GB572" s="19" t="e">
        <f ca="1"/>
        <v>#N/A</v>
      </c>
      <c r="GC572" s="19" t="e">
        <f t="shared" ca="1" si="573"/>
        <v>#N/A</v>
      </c>
    </row>
    <row r="573" spans="8:185" x14ac:dyDescent="0.2">
      <c r="H573" s="198" cm="1">
        <f t="array" ref="H573">IFERROR(MATCH(TRUE,INDEX($B$14:$B$117&gt;=G573,0),0),"")</f>
        <v>1</v>
      </c>
      <c r="I573" s="194">
        <f t="shared" ca="1" si="518"/>
        <v>3.2000000000000006E-3</v>
      </c>
      <c r="L573" s="194">
        <f t="shared" si="574"/>
        <v>0</v>
      </c>
      <c r="M573" s="19">
        <f ca="1"/>
        <v>0</v>
      </c>
      <c r="N573" s="19">
        <f t="shared" ca="1" si="575"/>
        <v>0</v>
      </c>
      <c r="Q573" s="198" cm="1">
        <f t="array" ref="Q573">IFERROR(MATCH(TRUE,INDEX($B$14:$B$117&gt;=P573,0),0),"")</f>
        <v>1</v>
      </c>
      <c r="R573" s="194">
        <f t="shared" ca="1" si="519"/>
        <v>3.2000000000000006E-3</v>
      </c>
      <c r="U573" s="194">
        <f t="shared" si="576"/>
        <v>0</v>
      </c>
      <c r="V573" s="19">
        <f ca="1"/>
        <v>0</v>
      </c>
      <c r="W573" s="19">
        <f t="shared" ca="1" si="577"/>
        <v>0</v>
      </c>
      <c r="Z573" s="198" cm="1">
        <f t="array" ref="Z573">IFERROR(MATCH(TRUE,INDEX($B$14:$B$117&gt;=Y573,0),0),"")</f>
        <v>1</v>
      </c>
      <c r="AA573" s="194">
        <f t="shared" ca="1" si="520"/>
        <v>3.2000000000000006E-3</v>
      </c>
      <c r="AD573" s="194">
        <f t="shared" si="521"/>
        <v>0</v>
      </c>
      <c r="AE573" s="19">
        <f ca="1"/>
        <v>0</v>
      </c>
      <c r="AF573" s="19">
        <f t="shared" ca="1" si="522"/>
        <v>0</v>
      </c>
      <c r="AI573" s="198" cm="1">
        <f t="array" ref="AI573">IFERROR(MATCH(TRUE,INDEX($B$14:$B$117&gt;=AH573,0),0),"")</f>
        <v>1</v>
      </c>
      <c r="AJ573" s="194">
        <f t="shared" ca="1" si="523"/>
        <v>3.2000000000000006E-3</v>
      </c>
      <c r="AM573" s="194">
        <f t="shared" si="524"/>
        <v>0</v>
      </c>
      <c r="AN573" s="19">
        <f ca="1"/>
        <v>0</v>
      </c>
      <c r="AO573" s="19">
        <f t="shared" ca="1" si="525"/>
        <v>0</v>
      </c>
      <c r="AR573" s="198" cm="1">
        <f t="array" ref="AR573">IFERROR(MATCH(TRUE,INDEX($B$14:$B$117&gt;=AQ573,0),0),"")</f>
        <v>1</v>
      </c>
      <c r="AS573" s="194">
        <f t="shared" ca="1" si="526"/>
        <v>3.2000000000000006E-3</v>
      </c>
      <c r="AV573" s="194">
        <f t="shared" si="527"/>
        <v>0</v>
      </c>
      <c r="AW573" s="19">
        <f ca="1"/>
        <v>0</v>
      </c>
      <c r="AX573" s="19">
        <f t="shared" ca="1" si="528"/>
        <v>0</v>
      </c>
      <c r="BA573" s="198" cm="1">
        <f t="array" ref="BA573">IFERROR(MATCH(TRUE,INDEX($B$14:$B$117&gt;=AZ573,0),0),"")</f>
        <v>1</v>
      </c>
      <c r="BB573" s="194">
        <f t="shared" ca="1" si="529"/>
        <v>3.2000000000000006E-3</v>
      </c>
      <c r="BE573" s="194">
        <f t="shared" si="530"/>
        <v>0</v>
      </c>
      <c r="BF573" s="19">
        <f ca="1"/>
        <v>0</v>
      </c>
      <c r="BG573" s="19">
        <f t="shared" ca="1" si="531"/>
        <v>0</v>
      </c>
      <c r="BJ573" s="198" cm="1">
        <f t="array" ref="BJ573">IFERROR(MATCH(TRUE,INDEX($B$14:$B$117&gt;=BI573,0),0),"")</f>
        <v>1</v>
      </c>
      <c r="BK573" s="194">
        <f t="shared" ca="1" si="532"/>
        <v>3.2000000000000006E-3</v>
      </c>
      <c r="BN573" s="194">
        <f t="shared" si="533"/>
        <v>0</v>
      </c>
      <c r="BO573" s="19">
        <f ca="1"/>
        <v>0</v>
      </c>
      <c r="BP573" s="19">
        <f t="shared" ca="1" si="534"/>
        <v>0</v>
      </c>
      <c r="BS573" s="198" cm="1">
        <f t="array" ref="BS573">IFERROR(MATCH(TRUE,INDEX($B$14:$B$117&gt;=BR573,0),0),"")</f>
        <v>1</v>
      </c>
      <c r="BT573" s="194">
        <f t="shared" ca="1" si="535"/>
        <v>3.2000000000000006E-3</v>
      </c>
      <c r="BW573" s="194">
        <f t="shared" si="536"/>
        <v>0</v>
      </c>
      <c r="BX573" s="19">
        <f ca="1"/>
        <v>0</v>
      </c>
      <c r="BY573" s="19">
        <f t="shared" ca="1" si="537"/>
        <v>0</v>
      </c>
      <c r="CB573" s="198" cm="1">
        <f t="array" ref="CB573">IFERROR(MATCH(TRUE,INDEX($B$14:$B$117&gt;=CA573,0),0),"")</f>
        <v>1</v>
      </c>
      <c r="CC573" s="194">
        <f t="shared" ca="1" si="538"/>
        <v>3.2000000000000006E-3</v>
      </c>
      <c r="CF573" s="194">
        <f t="shared" si="539"/>
        <v>0</v>
      </c>
      <c r="CG573" s="19">
        <f ca="1"/>
        <v>0</v>
      </c>
      <c r="CH573" s="19">
        <f t="shared" ca="1" si="540"/>
        <v>0</v>
      </c>
      <c r="CK573" s="198" cm="1">
        <f t="array" ref="CK573">IFERROR(MATCH(TRUE,INDEX($B$14:$B$117&gt;=CJ573,0),0),"")</f>
        <v>1</v>
      </c>
      <c r="CL573" s="194">
        <f t="shared" ca="1" si="541"/>
        <v>3.2000000000000006E-3</v>
      </c>
      <c r="CO573" s="194">
        <f t="shared" si="542"/>
        <v>0</v>
      </c>
      <c r="CP573" s="19">
        <f ca="1"/>
        <v>0</v>
      </c>
      <c r="CQ573" s="19">
        <f t="shared" ca="1" si="543"/>
        <v>0</v>
      </c>
      <c r="CT573" s="198" cm="1">
        <f t="array" ref="CT573">IFERROR(MATCH(TRUE,INDEX($B$14:$B$117&gt;=CS573,0),0),"")</f>
        <v>1</v>
      </c>
      <c r="CU573" s="194">
        <f t="shared" ca="1" si="544"/>
        <v>3.2000000000000006E-3</v>
      </c>
      <c r="CX573" s="194">
        <f t="shared" si="545"/>
        <v>0</v>
      </c>
      <c r="CY573" s="19" t="e">
        <f ca="1"/>
        <v>#N/A</v>
      </c>
      <c r="CZ573" s="19" t="e">
        <f t="shared" ca="1" si="546"/>
        <v>#N/A</v>
      </c>
      <c r="DC573" s="198" cm="1">
        <f t="array" ref="DC573">IFERROR(MATCH(TRUE,INDEX($B$14:$B$117&gt;=DB573,0),0),"")</f>
        <v>1</v>
      </c>
      <c r="DD573" s="194">
        <f t="shared" ca="1" si="547"/>
        <v>3.2000000000000006E-3</v>
      </c>
      <c r="DG573" s="194">
        <f t="shared" si="548"/>
        <v>0</v>
      </c>
      <c r="DH573" s="19" t="e">
        <f ca="1"/>
        <v>#N/A</v>
      </c>
      <c r="DI573" s="19" t="e">
        <f t="shared" ca="1" si="549"/>
        <v>#N/A</v>
      </c>
      <c r="DL573" s="198" cm="1">
        <f t="array" ref="DL573">IFERROR(MATCH(TRUE,INDEX($B$14:$B$117&gt;=DK573,0),0),"")</f>
        <v>1</v>
      </c>
      <c r="DM573" s="194">
        <f t="shared" ca="1" si="550"/>
        <v>3.2000000000000006E-3</v>
      </c>
      <c r="DP573" s="194">
        <f t="shared" si="551"/>
        <v>0</v>
      </c>
      <c r="DQ573" s="19" t="e">
        <f ca="1"/>
        <v>#N/A</v>
      </c>
      <c r="DR573" s="19" t="e">
        <f t="shared" ca="1" si="552"/>
        <v>#N/A</v>
      </c>
      <c r="DU573" s="198" cm="1">
        <f t="array" ref="DU573">IFERROR(MATCH(TRUE,INDEX($B$14:$B$117&gt;=DT573,0),0),"")</f>
        <v>1</v>
      </c>
      <c r="DV573" s="194">
        <f t="shared" ca="1" si="553"/>
        <v>3.2000000000000006E-3</v>
      </c>
      <c r="DY573" s="194">
        <f t="shared" si="554"/>
        <v>0</v>
      </c>
      <c r="DZ573" s="19" t="e">
        <f ca="1"/>
        <v>#N/A</v>
      </c>
      <c r="EA573" s="19" t="e">
        <f t="shared" ca="1" si="555"/>
        <v>#N/A</v>
      </c>
      <c r="ED573" s="198" cm="1">
        <f t="array" ref="ED573">IFERROR(MATCH(TRUE,INDEX($B$14:$B$117&gt;=EC573,0),0),"")</f>
        <v>1</v>
      </c>
      <c r="EE573" s="194">
        <f t="shared" ca="1" si="556"/>
        <v>3.2000000000000006E-3</v>
      </c>
      <c r="EH573" s="194">
        <f t="shared" si="557"/>
        <v>0</v>
      </c>
      <c r="EI573" s="19" t="e">
        <f ca="1"/>
        <v>#N/A</v>
      </c>
      <c r="EJ573" s="19" t="e">
        <f t="shared" ca="1" si="558"/>
        <v>#N/A</v>
      </c>
      <c r="EM573" s="198" cm="1">
        <f t="array" ref="EM573">IFERROR(MATCH(TRUE,INDEX($B$14:$B$117&gt;=EL573,0),0),"")</f>
        <v>1</v>
      </c>
      <c r="EN573" s="194">
        <f t="shared" ca="1" si="559"/>
        <v>3.2000000000000006E-3</v>
      </c>
      <c r="EQ573" s="194">
        <f t="shared" si="560"/>
        <v>0</v>
      </c>
      <c r="ER573" s="19" t="e">
        <f ca="1"/>
        <v>#N/A</v>
      </c>
      <c r="ES573" s="19" t="e">
        <f t="shared" ca="1" si="561"/>
        <v>#N/A</v>
      </c>
      <c r="EV573" s="198" cm="1">
        <f t="array" ref="EV573">IFERROR(MATCH(TRUE,INDEX($B$14:$B$117&gt;=EU573,0),0),"")</f>
        <v>1</v>
      </c>
      <c r="EW573" s="194">
        <f t="shared" ca="1" si="562"/>
        <v>3.2000000000000006E-3</v>
      </c>
      <c r="EZ573" s="194">
        <f t="shared" si="563"/>
        <v>0</v>
      </c>
      <c r="FA573" s="19" t="e">
        <f ca="1"/>
        <v>#N/A</v>
      </c>
      <c r="FB573" s="19" t="e">
        <f t="shared" ca="1" si="564"/>
        <v>#N/A</v>
      </c>
      <c r="FE573" s="198" cm="1">
        <f t="array" ref="FE573">IFERROR(MATCH(TRUE,INDEX($B$14:$B$117&gt;=FD573,0),0),"")</f>
        <v>1</v>
      </c>
      <c r="FF573" s="194">
        <f t="shared" ca="1" si="565"/>
        <v>3.2000000000000006E-3</v>
      </c>
      <c r="FI573" s="194">
        <f t="shared" si="566"/>
        <v>0</v>
      </c>
      <c r="FJ573" s="19" t="e">
        <f ca="1"/>
        <v>#N/A</v>
      </c>
      <c r="FK573" s="19" t="e">
        <f t="shared" ca="1" si="567"/>
        <v>#N/A</v>
      </c>
      <c r="FN573" s="198" cm="1">
        <f t="array" ref="FN573">IFERROR(MATCH(TRUE,INDEX($B$14:$B$117&gt;=FM573,0),0),"")</f>
        <v>1</v>
      </c>
      <c r="FO573" s="194">
        <f t="shared" ca="1" si="568"/>
        <v>3.2000000000000006E-3</v>
      </c>
      <c r="FR573" s="194">
        <f t="shared" si="569"/>
        <v>0</v>
      </c>
      <c r="FS573" s="19" t="e">
        <f ca="1"/>
        <v>#N/A</v>
      </c>
      <c r="FT573" s="19" t="e">
        <f t="shared" ca="1" si="570"/>
        <v>#N/A</v>
      </c>
      <c r="FW573" s="198" cm="1">
        <f t="array" ref="FW573">IFERROR(MATCH(TRUE,INDEX($B$14:$B$117&gt;=FV573,0),0),"")</f>
        <v>1</v>
      </c>
      <c r="FX573" s="194">
        <f t="shared" ca="1" si="571"/>
        <v>3.2000000000000006E-3</v>
      </c>
      <c r="GA573" s="194">
        <f t="shared" si="572"/>
        <v>0</v>
      </c>
      <c r="GB573" s="19" t="e">
        <f ca="1"/>
        <v>#N/A</v>
      </c>
      <c r="GC573" s="19" t="e">
        <f t="shared" ca="1" si="573"/>
        <v>#N/A</v>
      </c>
    </row>
    <row r="574" spans="8:185" x14ac:dyDescent="0.2">
      <c r="H574" s="198" cm="1">
        <f t="array" ref="H574">IFERROR(MATCH(TRUE,INDEX($B$14:$B$117&gt;=G574,0),0),"")</f>
        <v>1</v>
      </c>
      <c r="I574" s="194">
        <f t="shared" ca="1" si="518"/>
        <v>3.2000000000000006E-3</v>
      </c>
      <c r="L574" s="194">
        <f t="shared" si="574"/>
        <v>0</v>
      </c>
      <c r="M574" s="19">
        <f ca="1"/>
        <v>0</v>
      </c>
      <c r="N574" s="19">
        <f t="shared" ca="1" si="575"/>
        <v>0</v>
      </c>
      <c r="Q574" s="198" cm="1">
        <f t="array" ref="Q574">IFERROR(MATCH(TRUE,INDEX($B$14:$B$117&gt;=P574,0),0),"")</f>
        <v>1</v>
      </c>
      <c r="R574" s="194">
        <f t="shared" ca="1" si="519"/>
        <v>3.2000000000000006E-3</v>
      </c>
      <c r="U574" s="194">
        <f t="shared" si="576"/>
        <v>0</v>
      </c>
      <c r="V574" s="19">
        <f ca="1"/>
        <v>0</v>
      </c>
      <c r="W574" s="19">
        <f t="shared" ca="1" si="577"/>
        <v>0</v>
      </c>
      <c r="Z574" s="198" cm="1">
        <f t="array" ref="Z574">IFERROR(MATCH(TRUE,INDEX($B$14:$B$117&gt;=Y574,0),0),"")</f>
        <v>1</v>
      </c>
      <c r="AA574" s="194">
        <f t="shared" ca="1" si="520"/>
        <v>3.2000000000000006E-3</v>
      </c>
      <c r="AD574" s="194">
        <f t="shared" si="521"/>
        <v>0</v>
      </c>
      <c r="AE574" s="19">
        <f ca="1"/>
        <v>0</v>
      </c>
      <c r="AF574" s="19">
        <f t="shared" ca="1" si="522"/>
        <v>0</v>
      </c>
      <c r="AI574" s="198" cm="1">
        <f t="array" ref="AI574">IFERROR(MATCH(TRUE,INDEX($B$14:$B$117&gt;=AH574,0),0),"")</f>
        <v>1</v>
      </c>
      <c r="AJ574" s="194">
        <f t="shared" ca="1" si="523"/>
        <v>3.2000000000000006E-3</v>
      </c>
      <c r="AM574" s="194">
        <f t="shared" si="524"/>
        <v>0</v>
      </c>
      <c r="AN574" s="19">
        <f ca="1"/>
        <v>0</v>
      </c>
      <c r="AO574" s="19">
        <f t="shared" ca="1" si="525"/>
        <v>0</v>
      </c>
      <c r="AR574" s="198" cm="1">
        <f t="array" ref="AR574">IFERROR(MATCH(TRUE,INDEX($B$14:$B$117&gt;=AQ574,0),0),"")</f>
        <v>1</v>
      </c>
      <c r="AS574" s="194">
        <f t="shared" ca="1" si="526"/>
        <v>3.2000000000000006E-3</v>
      </c>
      <c r="AV574" s="194">
        <f t="shared" si="527"/>
        <v>0</v>
      </c>
      <c r="AW574" s="19">
        <f ca="1"/>
        <v>0</v>
      </c>
      <c r="AX574" s="19">
        <f t="shared" ca="1" si="528"/>
        <v>0</v>
      </c>
      <c r="BA574" s="198" cm="1">
        <f t="array" ref="BA574">IFERROR(MATCH(TRUE,INDEX($B$14:$B$117&gt;=AZ574,0),0),"")</f>
        <v>1</v>
      </c>
      <c r="BB574" s="194">
        <f t="shared" ca="1" si="529"/>
        <v>3.2000000000000006E-3</v>
      </c>
      <c r="BE574" s="194">
        <f t="shared" si="530"/>
        <v>0</v>
      </c>
      <c r="BF574" s="19">
        <f ca="1"/>
        <v>0</v>
      </c>
      <c r="BG574" s="19">
        <f t="shared" ca="1" si="531"/>
        <v>0</v>
      </c>
      <c r="BJ574" s="198" cm="1">
        <f t="array" ref="BJ574">IFERROR(MATCH(TRUE,INDEX($B$14:$B$117&gt;=BI574,0),0),"")</f>
        <v>1</v>
      </c>
      <c r="BK574" s="194">
        <f t="shared" ca="1" si="532"/>
        <v>3.2000000000000006E-3</v>
      </c>
      <c r="BN574" s="194">
        <f t="shared" si="533"/>
        <v>0</v>
      </c>
      <c r="BO574" s="19">
        <f ca="1"/>
        <v>0</v>
      </c>
      <c r="BP574" s="19">
        <f t="shared" ca="1" si="534"/>
        <v>0</v>
      </c>
      <c r="BS574" s="198" cm="1">
        <f t="array" ref="BS574">IFERROR(MATCH(TRUE,INDEX($B$14:$B$117&gt;=BR574,0),0),"")</f>
        <v>1</v>
      </c>
      <c r="BT574" s="194">
        <f t="shared" ca="1" si="535"/>
        <v>3.2000000000000006E-3</v>
      </c>
      <c r="BW574" s="194">
        <f t="shared" si="536"/>
        <v>0</v>
      </c>
      <c r="BX574" s="19">
        <f ca="1"/>
        <v>0</v>
      </c>
      <c r="BY574" s="19">
        <f t="shared" ca="1" si="537"/>
        <v>0</v>
      </c>
      <c r="CB574" s="198" cm="1">
        <f t="array" ref="CB574">IFERROR(MATCH(TRUE,INDEX($B$14:$B$117&gt;=CA574,0),0),"")</f>
        <v>1</v>
      </c>
      <c r="CC574" s="194">
        <f t="shared" ca="1" si="538"/>
        <v>3.2000000000000006E-3</v>
      </c>
      <c r="CF574" s="194">
        <f t="shared" si="539"/>
        <v>0</v>
      </c>
      <c r="CG574" s="19">
        <f ca="1"/>
        <v>0</v>
      </c>
      <c r="CH574" s="19">
        <f t="shared" ca="1" si="540"/>
        <v>0</v>
      </c>
      <c r="CK574" s="198" cm="1">
        <f t="array" ref="CK574">IFERROR(MATCH(TRUE,INDEX($B$14:$B$117&gt;=CJ574,0),0),"")</f>
        <v>1</v>
      </c>
      <c r="CL574" s="194">
        <f t="shared" ca="1" si="541"/>
        <v>3.2000000000000006E-3</v>
      </c>
      <c r="CO574" s="194">
        <f t="shared" si="542"/>
        <v>0</v>
      </c>
      <c r="CP574" s="19">
        <f ca="1"/>
        <v>0</v>
      </c>
      <c r="CQ574" s="19">
        <f t="shared" ca="1" si="543"/>
        <v>0</v>
      </c>
      <c r="CT574" s="198" cm="1">
        <f t="array" ref="CT574">IFERROR(MATCH(TRUE,INDEX($B$14:$B$117&gt;=CS574,0),0),"")</f>
        <v>1</v>
      </c>
      <c r="CU574" s="194">
        <f t="shared" ca="1" si="544"/>
        <v>3.2000000000000006E-3</v>
      </c>
      <c r="CX574" s="194">
        <f t="shared" si="545"/>
        <v>0</v>
      </c>
      <c r="CY574" s="19" t="e">
        <f ca="1"/>
        <v>#N/A</v>
      </c>
      <c r="CZ574" s="19" t="e">
        <f t="shared" ca="1" si="546"/>
        <v>#N/A</v>
      </c>
      <c r="DC574" s="198" cm="1">
        <f t="array" ref="DC574">IFERROR(MATCH(TRUE,INDEX($B$14:$B$117&gt;=DB574,0),0),"")</f>
        <v>1</v>
      </c>
      <c r="DD574" s="194">
        <f t="shared" ca="1" si="547"/>
        <v>3.2000000000000006E-3</v>
      </c>
      <c r="DG574" s="194">
        <f t="shared" si="548"/>
        <v>0</v>
      </c>
      <c r="DH574" s="19" t="e">
        <f ca="1"/>
        <v>#N/A</v>
      </c>
      <c r="DI574" s="19" t="e">
        <f t="shared" ca="1" si="549"/>
        <v>#N/A</v>
      </c>
      <c r="DL574" s="198" cm="1">
        <f t="array" ref="DL574">IFERROR(MATCH(TRUE,INDEX($B$14:$B$117&gt;=DK574,0),0),"")</f>
        <v>1</v>
      </c>
      <c r="DM574" s="194">
        <f t="shared" ca="1" si="550"/>
        <v>3.2000000000000006E-3</v>
      </c>
      <c r="DP574" s="194">
        <f t="shared" si="551"/>
        <v>0</v>
      </c>
      <c r="DQ574" s="19" t="e">
        <f ca="1"/>
        <v>#N/A</v>
      </c>
      <c r="DR574" s="19" t="e">
        <f t="shared" ca="1" si="552"/>
        <v>#N/A</v>
      </c>
      <c r="DU574" s="198" cm="1">
        <f t="array" ref="DU574">IFERROR(MATCH(TRUE,INDEX($B$14:$B$117&gt;=DT574,0),0),"")</f>
        <v>1</v>
      </c>
      <c r="DV574" s="194">
        <f t="shared" ca="1" si="553"/>
        <v>3.2000000000000006E-3</v>
      </c>
      <c r="DY574" s="194">
        <f t="shared" si="554"/>
        <v>0</v>
      </c>
      <c r="DZ574" s="19" t="e">
        <f ca="1"/>
        <v>#N/A</v>
      </c>
      <c r="EA574" s="19" t="e">
        <f t="shared" ca="1" si="555"/>
        <v>#N/A</v>
      </c>
      <c r="ED574" s="198" cm="1">
        <f t="array" ref="ED574">IFERROR(MATCH(TRUE,INDEX($B$14:$B$117&gt;=EC574,0),0),"")</f>
        <v>1</v>
      </c>
      <c r="EE574" s="194">
        <f t="shared" ca="1" si="556"/>
        <v>3.2000000000000006E-3</v>
      </c>
      <c r="EH574" s="194">
        <f t="shared" si="557"/>
        <v>0</v>
      </c>
      <c r="EI574" s="19" t="e">
        <f ca="1"/>
        <v>#N/A</v>
      </c>
      <c r="EJ574" s="19" t="e">
        <f t="shared" ca="1" si="558"/>
        <v>#N/A</v>
      </c>
      <c r="EM574" s="198" cm="1">
        <f t="array" ref="EM574">IFERROR(MATCH(TRUE,INDEX($B$14:$B$117&gt;=EL574,0),0),"")</f>
        <v>1</v>
      </c>
      <c r="EN574" s="194">
        <f t="shared" ca="1" si="559"/>
        <v>3.2000000000000006E-3</v>
      </c>
      <c r="EQ574" s="194">
        <f t="shared" si="560"/>
        <v>0</v>
      </c>
      <c r="ER574" s="19" t="e">
        <f ca="1"/>
        <v>#N/A</v>
      </c>
      <c r="ES574" s="19" t="e">
        <f t="shared" ca="1" si="561"/>
        <v>#N/A</v>
      </c>
      <c r="EV574" s="198" cm="1">
        <f t="array" ref="EV574">IFERROR(MATCH(TRUE,INDEX($B$14:$B$117&gt;=EU574,0),0),"")</f>
        <v>1</v>
      </c>
      <c r="EW574" s="194">
        <f t="shared" ca="1" si="562"/>
        <v>3.2000000000000006E-3</v>
      </c>
      <c r="EZ574" s="194">
        <f t="shared" si="563"/>
        <v>0</v>
      </c>
      <c r="FA574" s="19" t="e">
        <f ca="1"/>
        <v>#N/A</v>
      </c>
      <c r="FB574" s="19" t="e">
        <f t="shared" ca="1" si="564"/>
        <v>#N/A</v>
      </c>
      <c r="FE574" s="198" cm="1">
        <f t="array" ref="FE574">IFERROR(MATCH(TRUE,INDEX($B$14:$B$117&gt;=FD574,0),0),"")</f>
        <v>1</v>
      </c>
      <c r="FF574" s="194">
        <f t="shared" ca="1" si="565"/>
        <v>3.2000000000000006E-3</v>
      </c>
      <c r="FI574" s="194">
        <f t="shared" si="566"/>
        <v>0</v>
      </c>
      <c r="FJ574" s="19" t="e">
        <f ca="1"/>
        <v>#N/A</v>
      </c>
      <c r="FK574" s="19" t="e">
        <f t="shared" ca="1" si="567"/>
        <v>#N/A</v>
      </c>
      <c r="FN574" s="198" cm="1">
        <f t="array" ref="FN574">IFERROR(MATCH(TRUE,INDEX($B$14:$B$117&gt;=FM574,0),0),"")</f>
        <v>1</v>
      </c>
      <c r="FO574" s="194">
        <f t="shared" ca="1" si="568"/>
        <v>3.2000000000000006E-3</v>
      </c>
      <c r="FR574" s="194">
        <f t="shared" si="569"/>
        <v>0</v>
      </c>
      <c r="FS574" s="19" t="e">
        <f ca="1"/>
        <v>#N/A</v>
      </c>
      <c r="FT574" s="19" t="e">
        <f t="shared" ca="1" si="570"/>
        <v>#N/A</v>
      </c>
      <c r="FW574" s="198" cm="1">
        <f t="array" ref="FW574">IFERROR(MATCH(TRUE,INDEX($B$14:$B$117&gt;=FV574,0),0),"")</f>
        <v>1</v>
      </c>
      <c r="FX574" s="194">
        <f t="shared" ca="1" si="571"/>
        <v>3.2000000000000006E-3</v>
      </c>
      <c r="GA574" s="194">
        <f t="shared" si="572"/>
        <v>0</v>
      </c>
      <c r="GB574" s="19" t="e">
        <f ca="1"/>
        <v>#N/A</v>
      </c>
      <c r="GC574" s="19" t="e">
        <f t="shared" ca="1" si="573"/>
        <v>#N/A</v>
      </c>
    </row>
    <row r="575" spans="8:185" x14ac:dyDescent="0.2">
      <c r="H575" s="198" cm="1">
        <f t="array" ref="H575">IFERROR(MATCH(TRUE,INDEX($B$14:$B$117&gt;=G575,0),0),"")</f>
        <v>1</v>
      </c>
      <c r="I575" s="194">
        <f t="shared" ca="1" si="518"/>
        <v>3.2000000000000006E-3</v>
      </c>
      <c r="L575" s="194">
        <f t="shared" si="574"/>
        <v>0</v>
      </c>
      <c r="M575" s="19">
        <f ca="1"/>
        <v>0</v>
      </c>
      <c r="N575" s="19">
        <f t="shared" ca="1" si="575"/>
        <v>0</v>
      </c>
      <c r="Q575" s="198" cm="1">
        <f t="array" ref="Q575">IFERROR(MATCH(TRUE,INDEX($B$14:$B$117&gt;=P575,0),0),"")</f>
        <v>1</v>
      </c>
      <c r="R575" s="194">
        <f t="shared" ca="1" si="519"/>
        <v>3.2000000000000006E-3</v>
      </c>
      <c r="U575" s="194">
        <f t="shared" si="576"/>
        <v>0</v>
      </c>
      <c r="V575" s="19">
        <f ca="1"/>
        <v>0</v>
      </c>
      <c r="W575" s="19">
        <f t="shared" ca="1" si="577"/>
        <v>0</v>
      </c>
      <c r="Z575" s="198" cm="1">
        <f t="array" ref="Z575">IFERROR(MATCH(TRUE,INDEX($B$14:$B$117&gt;=Y575,0),0),"")</f>
        <v>1</v>
      </c>
      <c r="AA575" s="194">
        <f t="shared" ca="1" si="520"/>
        <v>3.2000000000000006E-3</v>
      </c>
      <c r="AD575" s="194">
        <f t="shared" si="521"/>
        <v>0</v>
      </c>
      <c r="AE575" s="19">
        <f ca="1"/>
        <v>0</v>
      </c>
      <c r="AF575" s="19">
        <f t="shared" ca="1" si="522"/>
        <v>0</v>
      </c>
      <c r="AI575" s="198" cm="1">
        <f t="array" ref="AI575">IFERROR(MATCH(TRUE,INDEX($B$14:$B$117&gt;=AH575,0),0),"")</f>
        <v>1</v>
      </c>
      <c r="AJ575" s="194">
        <f t="shared" ca="1" si="523"/>
        <v>3.2000000000000006E-3</v>
      </c>
      <c r="AM575" s="194">
        <f t="shared" si="524"/>
        <v>0</v>
      </c>
      <c r="AN575" s="19">
        <f ca="1"/>
        <v>0</v>
      </c>
      <c r="AO575" s="19">
        <f t="shared" ca="1" si="525"/>
        <v>0</v>
      </c>
      <c r="AR575" s="198" cm="1">
        <f t="array" ref="AR575">IFERROR(MATCH(TRUE,INDEX($B$14:$B$117&gt;=AQ575,0),0),"")</f>
        <v>1</v>
      </c>
      <c r="AS575" s="194">
        <f t="shared" ca="1" si="526"/>
        <v>3.2000000000000006E-3</v>
      </c>
      <c r="AV575" s="194">
        <f t="shared" si="527"/>
        <v>0</v>
      </c>
      <c r="AW575" s="19">
        <f ca="1"/>
        <v>0</v>
      </c>
      <c r="AX575" s="19">
        <f t="shared" ca="1" si="528"/>
        <v>0</v>
      </c>
      <c r="BA575" s="198" cm="1">
        <f t="array" ref="BA575">IFERROR(MATCH(TRUE,INDEX($B$14:$B$117&gt;=AZ575,0),0),"")</f>
        <v>1</v>
      </c>
      <c r="BB575" s="194">
        <f t="shared" ca="1" si="529"/>
        <v>3.2000000000000006E-3</v>
      </c>
      <c r="BE575" s="194">
        <f t="shared" si="530"/>
        <v>0</v>
      </c>
      <c r="BF575" s="19">
        <f ca="1"/>
        <v>0</v>
      </c>
      <c r="BG575" s="19">
        <f t="shared" ca="1" si="531"/>
        <v>0</v>
      </c>
      <c r="BJ575" s="198" cm="1">
        <f t="array" ref="BJ575">IFERROR(MATCH(TRUE,INDEX($B$14:$B$117&gt;=BI575,0),0),"")</f>
        <v>1</v>
      </c>
      <c r="BK575" s="194">
        <f t="shared" ca="1" si="532"/>
        <v>3.2000000000000006E-3</v>
      </c>
      <c r="BN575" s="194">
        <f t="shared" si="533"/>
        <v>0</v>
      </c>
      <c r="BO575" s="19">
        <f ca="1"/>
        <v>0</v>
      </c>
      <c r="BP575" s="19">
        <f t="shared" ca="1" si="534"/>
        <v>0</v>
      </c>
      <c r="BS575" s="198" cm="1">
        <f t="array" ref="BS575">IFERROR(MATCH(TRUE,INDEX($B$14:$B$117&gt;=BR575,0),0),"")</f>
        <v>1</v>
      </c>
      <c r="BT575" s="194">
        <f t="shared" ca="1" si="535"/>
        <v>3.2000000000000006E-3</v>
      </c>
      <c r="BW575" s="194">
        <f t="shared" si="536"/>
        <v>0</v>
      </c>
      <c r="BX575" s="19">
        <f ca="1"/>
        <v>0</v>
      </c>
      <c r="BY575" s="19">
        <f t="shared" ca="1" si="537"/>
        <v>0</v>
      </c>
      <c r="CB575" s="198" cm="1">
        <f t="array" ref="CB575">IFERROR(MATCH(TRUE,INDEX($B$14:$B$117&gt;=CA575,0),0),"")</f>
        <v>1</v>
      </c>
      <c r="CC575" s="194">
        <f t="shared" ca="1" si="538"/>
        <v>3.2000000000000006E-3</v>
      </c>
      <c r="CF575" s="194">
        <f t="shared" si="539"/>
        <v>0</v>
      </c>
      <c r="CG575" s="19">
        <f ca="1"/>
        <v>0</v>
      </c>
      <c r="CH575" s="19">
        <f t="shared" ca="1" si="540"/>
        <v>0</v>
      </c>
      <c r="CK575" s="198" cm="1">
        <f t="array" ref="CK575">IFERROR(MATCH(TRUE,INDEX($B$14:$B$117&gt;=CJ575,0),0),"")</f>
        <v>1</v>
      </c>
      <c r="CL575" s="194">
        <f t="shared" ca="1" si="541"/>
        <v>3.2000000000000006E-3</v>
      </c>
      <c r="CO575" s="194">
        <f t="shared" si="542"/>
        <v>0</v>
      </c>
      <c r="CP575" s="19">
        <f ca="1"/>
        <v>0</v>
      </c>
      <c r="CQ575" s="19">
        <f t="shared" ca="1" si="543"/>
        <v>0</v>
      </c>
      <c r="CT575" s="198" cm="1">
        <f t="array" ref="CT575">IFERROR(MATCH(TRUE,INDEX($B$14:$B$117&gt;=CS575,0),0),"")</f>
        <v>1</v>
      </c>
      <c r="CU575" s="194">
        <f t="shared" ca="1" si="544"/>
        <v>3.2000000000000006E-3</v>
      </c>
      <c r="CX575" s="194">
        <f t="shared" si="545"/>
        <v>0</v>
      </c>
      <c r="CY575" s="19" t="e">
        <f ca="1"/>
        <v>#N/A</v>
      </c>
      <c r="CZ575" s="19" t="e">
        <f t="shared" ca="1" si="546"/>
        <v>#N/A</v>
      </c>
      <c r="DC575" s="198" cm="1">
        <f t="array" ref="DC575">IFERROR(MATCH(TRUE,INDEX($B$14:$B$117&gt;=DB575,0),0),"")</f>
        <v>1</v>
      </c>
      <c r="DD575" s="194">
        <f t="shared" ca="1" si="547"/>
        <v>3.2000000000000006E-3</v>
      </c>
      <c r="DG575" s="194">
        <f t="shared" si="548"/>
        <v>0</v>
      </c>
      <c r="DH575" s="19" t="e">
        <f ca="1"/>
        <v>#N/A</v>
      </c>
      <c r="DI575" s="19" t="e">
        <f t="shared" ca="1" si="549"/>
        <v>#N/A</v>
      </c>
      <c r="DL575" s="198" cm="1">
        <f t="array" ref="DL575">IFERROR(MATCH(TRUE,INDEX($B$14:$B$117&gt;=DK575,0),0),"")</f>
        <v>1</v>
      </c>
      <c r="DM575" s="194">
        <f t="shared" ca="1" si="550"/>
        <v>3.2000000000000006E-3</v>
      </c>
      <c r="DP575" s="194">
        <f t="shared" si="551"/>
        <v>0</v>
      </c>
      <c r="DQ575" s="19" t="e">
        <f ca="1"/>
        <v>#N/A</v>
      </c>
      <c r="DR575" s="19" t="e">
        <f t="shared" ca="1" si="552"/>
        <v>#N/A</v>
      </c>
      <c r="DU575" s="198" cm="1">
        <f t="array" ref="DU575">IFERROR(MATCH(TRUE,INDEX($B$14:$B$117&gt;=DT575,0),0),"")</f>
        <v>1</v>
      </c>
      <c r="DV575" s="194">
        <f t="shared" ca="1" si="553"/>
        <v>3.2000000000000006E-3</v>
      </c>
      <c r="DY575" s="194">
        <f t="shared" si="554"/>
        <v>0</v>
      </c>
      <c r="DZ575" s="19" t="e">
        <f ca="1"/>
        <v>#N/A</v>
      </c>
      <c r="EA575" s="19" t="e">
        <f t="shared" ca="1" si="555"/>
        <v>#N/A</v>
      </c>
      <c r="ED575" s="198" cm="1">
        <f t="array" ref="ED575">IFERROR(MATCH(TRUE,INDEX($B$14:$B$117&gt;=EC575,0),0),"")</f>
        <v>1</v>
      </c>
      <c r="EE575" s="194">
        <f t="shared" ca="1" si="556"/>
        <v>3.2000000000000006E-3</v>
      </c>
      <c r="EH575" s="194">
        <f t="shared" si="557"/>
        <v>0</v>
      </c>
      <c r="EI575" s="19" t="e">
        <f ca="1"/>
        <v>#N/A</v>
      </c>
      <c r="EJ575" s="19" t="e">
        <f t="shared" ca="1" si="558"/>
        <v>#N/A</v>
      </c>
      <c r="EM575" s="198" cm="1">
        <f t="array" ref="EM575">IFERROR(MATCH(TRUE,INDEX($B$14:$B$117&gt;=EL575,0),0),"")</f>
        <v>1</v>
      </c>
      <c r="EN575" s="194">
        <f t="shared" ca="1" si="559"/>
        <v>3.2000000000000006E-3</v>
      </c>
      <c r="EQ575" s="194">
        <f t="shared" si="560"/>
        <v>0</v>
      </c>
      <c r="ER575" s="19" t="e">
        <f ca="1"/>
        <v>#N/A</v>
      </c>
      <c r="ES575" s="19" t="e">
        <f t="shared" ca="1" si="561"/>
        <v>#N/A</v>
      </c>
      <c r="EV575" s="198" cm="1">
        <f t="array" ref="EV575">IFERROR(MATCH(TRUE,INDEX($B$14:$B$117&gt;=EU575,0),0),"")</f>
        <v>1</v>
      </c>
      <c r="EW575" s="194">
        <f t="shared" ca="1" si="562"/>
        <v>3.2000000000000006E-3</v>
      </c>
      <c r="EZ575" s="194">
        <f t="shared" si="563"/>
        <v>0</v>
      </c>
      <c r="FA575" s="19" t="e">
        <f ca="1"/>
        <v>#N/A</v>
      </c>
      <c r="FB575" s="19" t="e">
        <f t="shared" ca="1" si="564"/>
        <v>#N/A</v>
      </c>
      <c r="FE575" s="198" cm="1">
        <f t="array" ref="FE575">IFERROR(MATCH(TRUE,INDEX($B$14:$B$117&gt;=FD575,0),0),"")</f>
        <v>1</v>
      </c>
      <c r="FF575" s="194">
        <f t="shared" ca="1" si="565"/>
        <v>3.2000000000000006E-3</v>
      </c>
      <c r="FI575" s="194">
        <f t="shared" si="566"/>
        <v>0</v>
      </c>
      <c r="FJ575" s="19" t="e">
        <f ca="1"/>
        <v>#N/A</v>
      </c>
      <c r="FK575" s="19" t="e">
        <f t="shared" ca="1" si="567"/>
        <v>#N/A</v>
      </c>
      <c r="FN575" s="198" cm="1">
        <f t="array" ref="FN575">IFERROR(MATCH(TRUE,INDEX($B$14:$B$117&gt;=FM575,0),0),"")</f>
        <v>1</v>
      </c>
      <c r="FO575" s="194">
        <f t="shared" ca="1" si="568"/>
        <v>3.2000000000000006E-3</v>
      </c>
      <c r="FR575" s="194">
        <f t="shared" si="569"/>
        <v>0</v>
      </c>
      <c r="FS575" s="19" t="e">
        <f ca="1"/>
        <v>#N/A</v>
      </c>
      <c r="FT575" s="19" t="e">
        <f t="shared" ca="1" si="570"/>
        <v>#N/A</v>
      </c>
      <c r="FW575" s="198" cm="1">
        <f t="array" ref="FW575">IFERROR(MATCH(TRUE,INDEX($B$14:$B$117&gt;=FV575,0),0),"")</f>
        <v>1</v>
      </c>
      <c r="FX575" s="194">
        <f t="shared" ca="1" si="571"/>
        <v>3.2000000000000006E-3</v>
      </c>
      <c r="GA575" s="194">
        <f t="shared" si="572"/>
        <v>0</v>
      </c>
      <c r="GB575" s="19" t="e">
        <f ca="1"/>
        <v>#N/A</v>
      </c>
      <c r="GC575" s="19" t="e">
        <f t="shared" ca="1" si="573"/>
        <v>#N/A</v>
      </c>
    </row>
    <row r="576" spans="8:185" x14ac:dyDescent="0.2">
      <c r="H576" s="198" cm="1">
        <f t="array" ref="H576">IFERROR(MATCH(TRUE,INDEX($B$14:$B$117&gt;=G576,0),0),"")</f>
        <v>1</v>
      </c>
      <c r="I576" s="194">
        <f t="shared" ca="1" si="518"/>
        <v>3.2000000000000006E-3</v>
      </c>
      <c r="L576" s="194">
        <f t="shared" si="574"/>
        <v>0</v>
      </c>
      <c r="M576" s="19">
        <f ca="1"/>
        <v>0</v>
      </c>
      <c r="N576" s="19">
        <f t="shared" ca="1" si="575"/>
        <v>0</v>
      </c>
      <c r="Q576" s="198" cm="1">
        <f t="array" ref="Q576">IFERROR(MATCH(TRUE,INDEX($B$14:$B$117&gt;=P576,0),0),"")</f>
        <v>1</v>
      </c>
      <c r="R576" s="194">
        <f t="shared" ca="1" si="519"/>
        <v>3.2000000000000006E-3</v>
      </c>
      <c r="U576" s="194">
        <f t="shared" si="576"/>
        <v>0</v>
      </c>
      <c r="V576" s="19">
        <f ca="1"/>
        <v>0</v>
      </c>
      <c r="W576" s="19">
        <f t="shared" ca="1" si="577"/>
        <v>0</v>
      </c>
      <c r="Z576" s="198" cm="1">
        <f t="array" ref="Z576">IFERROR(MATCH(TRUE,INDEX($B$14:$B$117&gt;=Y576,0),0),"")</f>
        <v>1</v>
      </c>
      <c r="AA576" s="194">
        <f t="shared" ca="1" si="520"/>
        <v>3.2000000000000006E-3</v>
      </c>
      <c r="AD576" s="194">
        <f t="shared" si="521"/>
        <v>0</v>
      </c>
      <c r="AE576" s="19">
        <f ca="1"/>
        <v>0</v>
      </c>
      <c r="AF576" s="19">
        <f t="shared" ca="1" si="522"/>
        <v>0</v>
      </c>
      <c r="AI576" s="198" cm="1">
        <f t="array" ref="AI576">IFERROR(MATCH(TRUE,INDEX($B$14:$B$117&gt;=AH576,0),0),"")</f>
        <v>1</v>
      </c>
      <c r="AJ576" s="194">
        <f t="shared" ca="1" si="523"/>
        <v>3.2000000000000006E-3</v>
      </c>
      <c r="AM576" s="194">
        <f t="shared" si="524"/>
        <v>0</v>
      </c>
      <c r="AN576" s="19">
        <f ca="1"/>
        <v>0</v>
      </c>
      <c r="AO576" s="19">
        <f t="shared" ca="1" si="525"/>
        <v>0</v>
      </c>
      <c r="AR576" s="198" cm="1">
        <f t="array" ref="AR576">IFERROR(MATCH(TRUE,INDEX($B$14:$B$117&gt;=AQ576,0),0),"")</f>
        <v>1</v>
      </c>
      <c r="AS576" s="194">
        <f t="shared" ca="1" si="526"/>
        <v>3.2000000000000006E-3</v>
      </c>
      <c r="AV576" s="194">
        <f t="shared" si="527"/>
        <v>0</v>
      </c>
      <c r="AW576" s="19">
        <f ca="1"/>
        <v>0</v>
      </c>
      <c r="AX576" s="19">
        <f t="shared" ca="1" si="528"/>
        <v>0</v>
      </c>
      <c r="BA576" s="198" cm="1">
        <f t="array" ref="BA576">IFERROR(MATCH(TRUE,INDEX($B$14:$B$117&gt;=AZ576,0),0),"")</f>
        <v>1</v>
      </c>
      <c r="BB576" s="194">
        <f t="shared" ca="1" si="529"/>
        <v>3.2000000000000006E-3</v>
      </c>
      <c r="BE576" s="194">
        <f t="shared" si="530"/>
        <v>0</v>
      </c>
      <c r="BF576" s="19">
        <f ca="1"/>
        <v>0</v>
      </c>
      <c r="BG576" s="19">
        <f t="shared" ca="1" si="531"/>
        <v>0</v>
      </c>
      <c r="BJ576" s="198" cm="1">
        <f t="array" ref="BJ576">IFERROR(MATCH(TRUE,INDEX($B$14:$B$117&gt;=BI576,0),0),"")</f>
        <v>1</v>
      </c>
      <c r="BK576" s="194">
        <f t="shared" ca="1" si="532"/>
        <v>3.2000000000000006E-3</v>
      </c>
      <c r="BN576" s="194">
        <f t="shared" si="533"/>
        <v>0</v>
      </c>
      <c r="BO576" s="19">
        <f ca="1"/>
        <v>0</v>
      </c>
      <c r="BP576" s="19">
        <f t="shared" ca="1" si="534"/>
        <v>0</v>
      </c>
      <c r="BS576" s="198" cm="1">
        <f t="array" ref="BS576">IFERROR(MATCH(TRUE,INDEX($B$14:$B$117&gt;=BR576,0),0),"")</f>
        <v>1</v>
      </c>
      <c r="BT576" s="194">
        <f t="shared" ca="1" si="535"/>
        <v>3.2000000000000006E-3</v>
      </c>
      <c r="BW576" s="194">
        <f t="shared" si="536"/>
        <v>0</v>
      </c>
      <c r="BX576" s="19">
        <f ca="1"/>
        <v>0</v>
      </c>
      <c r="BY576" s="19">
        <f t="shared" ca="1" si="537"/>
        <v>0</v>
      </c>
      <c r="CB576" s="198" cm="1">
        <f t="array" ref="CB576">IFERROR(MATCH(TRUE,INDEX($B$14:$B$117&gt;=CA576,0),0),"")</f>
        <v>1</v>
      </c>
      <c r="CC576" s="194">
        <f t="shared" ca="1" si="538"/>
        <v>3.2000000000000006E-3</v>
      </c>
      <c r="CF576" s="194">
        <f t="shared" si="539"/>
        <v>0</v>
      </c>
      <c r="CG576" s="19">
        <f ca="1"/>
        <v>0</v>
      </c>
      <c r="CH576" s="19">
        <f t="shared" ca="1" si="540"/>
        <v>0</v>
      </c>
      <c r="CK576" s="198" cm="1">
        <f t="array" ref="CK576">IFERROR(MATCH(TRUE,INDEX($B$14:$B$117&gt;=CJ576,0),0),"")</f>
        <v>1</v>
      </c>
      <c r="CL576" s="194">
        <f t="shared" ca="1" si="541"/>
        <v>3.2000000000000006E-3</v>
      </c>
      <c r="CO576" s="194">
        <f t="shared" si="542"/>
        <v>0</v>
      </c>
      <c r="CP576" s="19">
        <f ca="1"/>
        <v>0</v>
      </c>
      <c r="CQ576" s="19">
        <f t="shared" ca="1" si="543"/>
        <v>0</v>
      </c>
      <c r="CT576" s="198" cm="1">
        <f t="array" ref="CT576">IFERROR(MATCH(TRUE,INDEX($B$14:$B$117&gt;=CS576,0),0),"")</f>
        <v>1</v>
      </c>
      <c r="CU576" s="194">
        <f t="shared" ca="1" si="544"/>
        <v>3.2000000000000006E-3</v>
      </c>
      <c r="CX576" s="194">
        <f t="shared" si="545"/>
        <v>0</v>
      </c>
      <c r="CY576" s="19" t="e">
        <f ca="1"/>
        <v>#N/A</v>
      </c>
      <c r="CZ576" s="19" t="e">
        <f t="shared" ca="1" si="546"/>
        <v>#N/A</v>
      </c>
      <c r="DC576" s="198" cm="1">
        <f t="array" ref="DC576">IFERROR(MATCH(TRUE,INDEX($B$14:$B$117&gt;=DB576,0),0),"")</f>
        <v>1</v>
      </c>
      <c r="DD576" s="194">
        <f t="shared" ca="1" si="547"/>
        <v>3.2000000000000006E-3</v>
      </c>
      <c r="DG576" s="194">
        <f t="shared" si="548"/>
        <v>0</v>
      </c>
      <c r="DH576" s="19" t="e">
        <f ca="1"/>
        <v>#N/A</v>
      </c>
      <c r="DI576" s="19" t="e">
        <f t="shared" ca="1" si="549"/>
        <v>#N/A</v>
      </c>
      <c r="DL576" s="198" cm="1">
        <f t="array" ref="DL576">IFERROR(MATCH(TRUE,INDEX($B$14:$B$117&gt;=DK576,0),0),"")</f>
        <v>1</v>
      </c>
      <c r="DM576" s="194">
        <f t="shared" ca="1" si="550"/>
        <v>3.2000000000000006E-3</v>
      </c>
      <c r="DP576" s="194">
        <f t="shared" si="551"/>
        <v>0</v>
      </c>
      <c r="DQ576" s="19" t="e">
        <f ca="1"/>
        <v>#N/A</v>
      </c>
      <c r="DR576" s="19" t="e">
        <f t="shared" ca="1" si="552"/>
        <v>#N/A</v>
      </c>
      <c r="DU576" s="198" cm="1">
        <f t="array" ref="DU576">IFERROR(MATCH(TRUE,INDEX($B$14:$B$117&gt;=DT576,0),0),"")</f>
        <v>1</v>
      </c>
      <c r="DV576" s="194">
        <f t="shared" ca="1" si="553"/>
        <v>3.2000000000000006E-3</v>
      </c>
      <c r="DY576" s="194">
        <f t="shared" si="554"/>
        <v>0</v>
      </c>
      <c r="DZ576" s="19" t="e">
        <f ca="1"/>
        <v>#N/A</v>
      </c>
      <c r="EA576" s="19" t="e">
        <f t="shared" ca="1" si="555"/>
        <v>#N/A</v>
      </c>
      <c r="ED576" s="198" cm="1">
        <f t="array" ref="ED576">IFERROR(MATCH(TRUE,INDEX($B$14:$B$117&gt;=EC576,0),0),"")</f>
        <v>1</v>
      </c>
      <c r="EE576" s="194">
        <f t="shared" ca="1" si="556"/>
        <v>3.2000000000000006E-3</v>
      </c>
      <c r="EH576" s="194">
        <f t="shared" si="557"/>
        <v>0</v>
      </c>
      <c r="EI576" s="19" t="e">
        <f ca="1"/>
        <v>#N/A</v>
      </c>
      <c r="EJ576" s="19" t="e">
        <f t="shared" ca="1" si="558"/>
        <v>#N/A</v>
      </c>
      <c r="EM576" s="198" cm="1">
        <f t="array" ref="EM576">IFERROR(MATCH(TRUE,INDEX($B$14:$B$117&gt;=EL576,0),0),"")</f>
        <v>1</v>
      </c>
      <c r="EN576" s="194">
        <f t="shared" ca="1" si="559"/>
        <v>3.2000000000000006E-3</v>
      </c>
      <c r="EQ576" s="194">
        <f t="shared" si="560"/>
        <v>0</v>
      </c>
      <c r="ER576" s="19" t="e">
        <f ca="1"/>
        <v>#N/A</v>
      </c>
      <c r="ES576" s="19" t="e">
        <f t="shared" ca="1" si="561"/>
        <v>#N/A</v>
      </c>
      <c r="EV576" s="198" cm="1">
        <f t="array" ref="EV576">IFERROR(MATCH(TRUE,INDEX($B$14:$B$117&gt;=EU576,0),0),"")</f>
        <v>1</v>
      </c>
      <c r="EW576" s="194">
        <f t="shared" ca="1" si="562"/>
        <v>3.2000000000000006E-3</v>
      </c>
      <c r="EZ576" s="194">
        <f t="shared" si="563"/>
        <v>0</v>
      </c>
      <c r="FA576" s="19" t="e">
        <f ca="1"/>
        <v>#N/A</v>
      </c>
      <c r="FB576" s="19" t="e">
        <f t="shared" ca="1" si="564"/>
        <v>#N/A</v>
      </c>
      <c r="FE576" s="198" cm="1">
        <f t="array" ref="FE576">IFERROR(MATCH(TRUE,INDEX($B$14:$B$117&gt;=FD576,0),0),"")</f>
        <v>1</v>
      </c>
      <c r="FF576" s="194">
        <f t="shared" ca="1" si="565"/>
        <v>3.2000000000000006E-3</v>
      </c>
      <c r="FI576" s="194">
        <f t="shared" si="566"/>
        <v>0</v>
      </c>
      <c r="FJ576" s="19" t="e">
        <f ca="1"/>
        <v>#N/A</v>
      </c>
      <c r="FK576" s="19" t="e">
        <f t="shared" ca="1" si="567"/>
        <v>#N/A</v>
      </c>
      <c r="FN576" s="198" cm="1">
        <f t="array" ref="FN576">IFERROR(MATCH(TRUE,INDEX($B$14:$B$117&gt;=FM576,0),0),"")</f>
        <v>1</v>
      </c>
      <c r="FO576" s="194">
        <f t="shared" ca="1" si="568"/>
        <v>3.2000000000000006E-3</v>
      </c>
      <c r="FR576" s="194">
        <f t="shared" si="569"/>
        <v>0</v>
      </c>
      <c r="FS576" s="19" t="e">
        <f ca="1"/>
        <v>#N/A</v>
      </c>
      <c r="FT576" s="19" t="e">
        <f t="shared" ca="1" si="570"/>
        <v>#N/A</v>
      </c>
      <c r="FW576" s="198" cm="1">
        <f t="array" ref="FW576">IFERROR(MATCH(TRUE,INDEX($B$14:$B$117&gt;=FV576,0),0),"")</f>
        <v>1</v>
      </c>
      <c r="FX576" s="194">
        <f t="shared" ca="1" si="571"/>
        <v>3.2000000000000006E-3</v>
      </c>
      <c r="GA576" s="194">
        <f t="shared" si="572"/>
        <v>0</v>
      </c>
      <c r="GB576" s="19" t="e">
        <f ca="1"/>
        <v>#N/A</v>
      </c>
      <c r="GC576" s="19" t="e">
        <f t="shared" ca="1" si="573"/>
        <v>#N/A</v>
      </c>
    </row>
    <row r="577" spans="8:185" x14ac:dyDescent="0.2">
      <c r="H577" s="198" cm="1">
        <f t="array" ref="H577">IFERROR(MATCH(TRUE,INDEX($B$14:$B$117&gt;=G577,0),0),"")</f>
        <v>1</v>
      </c>
      <c r="I577" s="194">
        <f t="shared" ca="1" si="518"/>
        <v>3.2000000000000006E-3</v>
      </c>
      <c r="L577" s="194">
        <f t="shared" si="574"/>
        <v>0</v>
      </c>
      <c r="M577" s="19">
        <f ca="1"/>
        <v>0</v>
      </c>
      <c r="N577" s="19">
        <f t="shared" ca="1" si="575"/>
        <v>0</v>
      </c>
      <c r="Q577" s="198" cm="1">
        <f t="array" ref="Q577">IFERROR(MATCH(TRUE,INDEX($B$14:$B$117&gt;=P577,0),0),"")</f>
        <v>1</v>
      </c>
      <c r="R577" s="194">
        <f t="shared" ca="1" si="519"/>
        <v>3.2000000000000006E-3</v>
      </c>
      <c r="U577" s="194">
        <f t="shared" si="576"/>
        <v>0</v>
      </c>
      <c r="V577" s="19">
        <f ca="1"/>
        <v>0</v>
      </c>
      <c r="W577" s="19">
        <f t="shared" ca="1" si="577"/>
        <v>0</v>
      </c>
      <c r="Z577" s="198" cm="1">
        <f t="array" ref="Z577">IFERROR(MATCH(TRUE,INDEX($B$14:$B$117&gt;=Y577,0),0),"")</f>
        <v>1</v>
      </c>
      <c r="AA577" s="194">
        <f t="shared" ca="1" si="520"/>
        <v>3.2000000000000006E-3</v>
      </c>
      <c r="AD577" s="194">
        <f t="shared" si="521"/>
        <v>0</v>
      </c>
      <c r="AE577" s="19">
        <f ca="1"/>
        <v>0</v>
      </c>
      <c r="AF577" s="19">
        <f t="shared" ca="1" si="522"/>
        <v>0</v>
      </c>
      <c r="AI577" s="198" cm="1">
        <f t="array" ref="AI577">IFERROR(MATCH(TRUE,INDEX($B$14:$B$117&gt;=AH577,0),0),"")</f>
        <v>1</v>
      </c>
      <c r="AJ577" s="194">
        <f t="shared" ca="1" si="523"/>
        <v>3.2000000000000006E-3</v>
      </c>
      <c r="AM577" s="194">
        <f t="shared" si="524"/>
        <v>0</v>
      </c>
      <c r="AN577" s="19">
        <f ca="1"/>
        <v>0</v>
      </c>
      <c r="AO577" s="19">
        <f t="shared" ca="1" si="525"/>
        <v>0</v>
      </c>
      <c r="AR577" s="198" cm="1">
        <f t="array" ref="AR577">IFERROR(MATCH(TRUE,INDEX($B$14:$B$117&gt;=AQ577,0),0),"")</f>
        <v>1</v>
      </c>
      <c r="AS577" s="194">
        <f t="shared" ca="1" si="526"/>
        <v>3.2000000000000006E-3</v>
      </c>
      <c r="AV577" s="194">
        <f t="shared" si="527"/>
        <v>0</v>
      </c>
      <c r="AW577" s="19">
        <f ca="1"/>
        <v>0</v>
      </c>
      <c r="AX577" s="19">
        <f t="shared" ca="1" si="528"/>
        <v>0</v>
      </c>
      <c r="BA577" s="198" cm="1">
        <f t="array" ref="BA577">IFERROR(MATCH(TRUE,INDEX($B$14:$B$117&gt;=AZ577,0),0),"")</f>
        <v>1</v>
      </c>
      <c r="BB577" s="194">
        <f t="shared" ca="1" si="529"/>
        <v>3.2000000000000006E-3</v>
      </c>
      <c r="BE577" s="194">
        <f t="shared" si="530"/>
        <v>0</v>
      </c>
      <c r="BF577" s="19">
        <f ca="1"/>
        <v>0</v>
      </c>
      <c r="BG577" s="19">
        <f t="shared" ca="1" si="531"/>
        <v>0</v>
      </c>
      <c r="BJ577" s="198" cm="1">
        <f t="array" ref="BJ577">IFERROR(MATCH(TRUE,INDEX($B$14:$B$117&gt;=BI577,0),0),"")</f>
        <v>1</v>
      </c>
      <c r="BK577" s="194">
        <f t="shared" ca="1" si="532"/>
        <v>3.2000000000000006E-3</v>
      </c>
      <c r="BN577" s="194">
        <f t="shared" si="533"/>
        <v>0</v>
      </c>
      <c r="BO577" s="19">
        <f ca="1"/>
        <v>0</v>
      </c>
      <c r="BP577" s="19">
        <f t="shared" ca="1" si="534"/>
        <v>0</v>
      </c>
      <c r="BS577" s="198" cm="1">
        <f t="array" ref="BS577">IFERROR(MATCH(TRUE,INDEX($B$14:$B$117&gt;=BR577,0),0),"")</f>
        <v>1</v>
      </c>
      <c r="BT577" s="194">
        <f t="shared" ca="1" si="535"/>
        <v>3.2000000000000006E-3</v>
      </c>
      <c r="BW577" s="194">
        <f t="shared" si="536"/>
        <v>0</v>
      </c>
      <c r="BX577" s="19">
        <f ca="1"/>
        <v>0</v>
      </c>
      <c r="BY577" s="19">
        <f t="shared" ca="1" si="537"/>
        <v>0</v>
      </c>
      <c r="CB577" s="198" cm="1">
        <f t="array" ref="CB577">IFERROR(MATCH(TRUE,INDEX($B$14:$B$117&gt;=CA577,0),0),"")</f>
        <v>1</v>
      </c>
      <c r="CC577" s="194">
        <f t="shared" ca="1" si="538"/>
        <v>3.2000000000000006E-3</v>
      </c>
      <c r="CF577" s="194">
        <f t="shared" si="539"/>
        <v>0</v>
      </c>
      <c r="CG577" s="19">
        <f ca="1"/>
        <v>0</v>
      </c>
      <c r="CH577" s="19">
        <f t="shared" ca="1" si="540"/>
        <v>0</v>
      </c>
      <c r="CK577" s="198" cm="1">
        <f t="array" ref="CK577">IFERROR(MATCH(TRUE,INDEX($B$14:$B$117&gt;=CJ577,0),0),"")</f>
        <v>1</v>
      </c>
      <c r="CL577" s="194">
        <f t="shared" ca="1" si="541"/>
        <v>3.2000000000000006E-3</v>
      </c>
      <c r="CO577" s="194">
        <f t="shared" si="542"/>
        <v>0</v>
      </c>
      <c r="CP577" s="19">
        <f ca="1"/>
        <v>0</v>
      </c>
      <c r="CQ577" s="19">
        <f t="shared" ca="1" si="543"/>
        <v>0</v>
      </c>
      <c r="CT577" s="198" cm="1">
        <f t="array" ref="CT577">IFERROR(MATCH(TRUE,INDEX($B$14:$B$117&gt;=CS577,0),0),"")</f>
        <v>1</v>
      </c>
      <c r="CU577" s="194">
        <f t="shared" ca="1" si="544"/>
        <v>3.2000000000000006E-3</v>
      </c>
      <c r="CX577" s="194">
        <f t="shared" si="545"/>
        <v>0</v>
      </c>
      <c r="CY577" s="19" t="e">
        <f ca="1"/>
        <v>#N/A</v>
      </c>
      <c r="CZ577" s="19" t="e">
        <f t="shared" ca="1" si="546"/>
        <v>#N/A</v>
      </c>
      <c r="DC577" s="198" cm="1">
        <f t="array" ref="DC577">IFERROR(MATCH(TRUE,INDEX($B$14:$B$117&gt;=DB577,0),0),"")</f>
        <v>1</v>
      </c>
      <c r="DD577" s="194">
        <f t="shared" ca="1" si="547"/>
        <v>3.2000000000000006E-3</v>
      </c>
      <c r="DG577" s="194">
        <f t="shared" si="548"/>
        <v>0</v>
      </c>
      <c r="DH577" s="19" t="e">
        <f ca="1"/>
        <v>#N/A</v>
      </c>
      <c r="DI577" s="19" t="e">
        <f t="shared" ca="1" si="549"/>
        <v>#N/A</v>
      </c>
      <c r="DL577" s="198" cm="1">
        <f t="array" ref="DL577">IFERROR(MATCH(TRUE,INDEX($B$14:$B$117&gt;=DK577,0),0),"")</f>
        <v>1</v>
      </c>
      <c r="DM577" s="194">
        <f t="shared" ca="1" si="550"/>
        <v>3.2000000000000006E-3</v>
      </c>
      <c r="DP577" s="194">
        <f t="shared" si="551"/>
        <v>0</v>
      </c>
      <c r="DQ577" s="19" t="e">
        <f ca="1"/>
        <v>#N/A</v>
      </c>
      <c r="DR577" s="19" t="e">
        <f t="shared" ca="1" si="552"/>
        <v>#N/A</v>
      </c>
      <c r="DU577" s="198" cm="1">
        <f t="array" ref="DU577">IFERROR(MATCH(TRUE,INDEX($B$14:$B$117&gt;=DT577,0),0),"")</f>
        <v>1</v>
      </c>
      <c r="DV577" s="194">
        <f t="shared" ca="1" si="553"/>
        <v>3.2000000000000006E-3</v>
      </c>
      <c r="DY577" s="194">
        <f t="shared" si="554"/>
        <v>0</v>
      </c>
      <c r="DZ577" s="19" t="e">
        <f ca="1"/>
        <v>#N/A</v>
      </c>
      <c r="EA577" s="19" t="e">
        <f t="shared" ca="1" si="555"/>
        <v>#N/A</v>
      </c>
      <c r="ED577" s="198" cm="1">
        <f t="array" ref="ED577">IFERROR(MATCH(TRUE,INDEX($B$14:$B$117&gt;=EC577,0),0),"")</f>
        <v>1</v>
      </c>
      <c r="EE577" s="194">
        <f t="shared" ca="1" si="556"/>
        <v>3.2000000000000006E-3</v>
      </c>
      <c r="EH577" s="194">
        <f t="shared" si="557"/>
        <v>0</v>
      </c>
      <c r="EI577" s="19" t="e">
        <f ca="1"/>
        <v>#N/A</v>
      </c>
      <c r="EJ577" s="19" t="e">
        <f t="shared" ca="1" si="558"/>
        <v>#N/A</v>
      </c>
      <c r="EM577" s="198" cm="1">
        <f t="array" ref="EM577">IFERROR(MATCH(TRUE,INDEX($B$14:$B$117&gt;=EL577,0),0),"")</f>
        <v>1</v>
      </c>
      <c r="EN577" s="194">
        <f t="shared" ca="1" si="559"/>
        <v>3.2000000000000006E-3</v>
      </c>
      <c r="EQ577" s="194">
        <f t="shared" si="560"/>
        <v>0</v>
      </c>
      <c r="ER577" s="19" t="e">
        <f ca="1"/>
        <v>#N/A</v>
      </c>
      <c r="ES577" s="19" t="e">
        <f t="shared" ca="1" si="561"/>
        <v>#N/A</v>
      </c>
      <c r="EV577" s="198" cm="1">
        <f t="array" ref="EV577">IFERROR(MATCH(TRUE,INDEX($B$14:$B$117&gt;=EU577,0),0),"")</f>
        <v>1</v>
      </c>
      <c r="EW577" s="194">
        <f t="shared" ca="1" si="562"/>
        <v>3.2000000000000006E-3</v>
      </c>
      <c r="EZ577" s="194">
        <f t="shared" si="563"/>
        <v>0</v>
      </c>
      <c r="FA577" s="19" t="e">
        <f ca="1"/>
        <v>#N/A</v>
      </c>
      <c r="FB577" s="19" t="e">
        <f t="shared" ca="1" si="564"/>
        <v>#N/A</v>
      </c>
      <c r="FE577" s="198" cm="1">
        <f t="array" ref="FE577">IFERROR(MATCH(TRUE,INDEX($B$14:$B$117&gt;=FD577,0),0),"")</f>
        <v>1</v>
      </c>
      <c r="FF577" s="194">
        <f t="shared" ca="1" si="565"/>
        <v>3.2000000000000006E-3</v>
      </c>
      <c r="FI577" s="194">
        <f t="shared" si="566"/>
        <v>0</v>
      </c>
      <c r="FJ577" s="19" t="e">
        <f ca="1"/>
        <v>#N/A</v>
      </c>
      <c r="FK577" s="19" t="e">
        <f t="shared" ca="1" si="567"/>
        <v>#N/A</v>
      </c>
      <c r="FN577" s="198" cm="1">
        <f t="array" ref="FN577">IFERROR(MATCH(TRUE,INDEX($B$14:$B$117&gt;=FM577,0),0),"")</f>
        <v>1</v>
      </c>
      <c r="FO577" s="194">
        <f t="shared" ca="1" si="568"/>
        <v>3.2000000000000006E-3</v>
      </c>
      <c r="FR577" s="194">
        <f t="shared" si="569"/>
        <v>0</v>
      </c>
      <c r="FS577" s="19" t="e">
        <f ca="1"/>
        <v>#N/A</v>
      </c>
      <c r="FT577" s="19" t="e">
        <f t="shared" ca="1" si="570"/>
        <v>#N/A</v>
      </c>
      <c r="FW577" s="198" cm="1">
        <f t="array" ref="FW577">IFERROR(MATCH(TRUE,INDEX($B$14:$B$117&gt;=FV577,0),0),"")</f>
        <v>1</v>
      </c>
      <c r="FX577" s="194">
        <f t="shared" ca="1" si="571"/>
        <v>3.2000000000000006E-3</v>
      </c>
      <c r="GA577" s="194">
        <f t="shared" si="572"/>
        <v>0</v>
      </c>
      <c r="GB577" s="19" t="e">
        <f ca="1"/>
        <v>#N/A</v>
      </c>
      <c r="GC577" s="19" t="e">
        <f t="shared" ca="1" si="573"/>
        <v>#N/A</v>
      </c>
    </row>
    <row r="578" spans="8:185" x14ac:dyDescent="0.2">
      <c r="H578" s="198" cm="1">
        <f t="array" ref="H578">IFERROR(MATCH(TRUE,INDEX($B$14:$B$117&gt;=G578,0),0),"")</f>
        <v>1</v>
      </c>
      <c r="I578" s="194">
        <f t="shared" ca="1" si="518"/>
        <v>3.2000000000000006E-3</v>
      </c>
      <c r="L578" s="194">
        <f t="shared" si="574"/>
        <v>0</v>
      </c>
      <c r="M578" s="19">
        <f ca="1"/>
        <v>0</v>
      </c>
      <c r="N578" s="19">
        <f t="shared" ca="1" si="575"/>
        <v>0</v>
      </c>
      <c r="Q578" s="198" cm="1">
        <f t="array" ref="Q578">IFERROR(MATCH(TRUE,INDEX($B$14:$B$117&gt;=P578,0),0),"")</f>
        <v>1</v>
      </c>
      <c r="R578" s="194">
        <f t="shared" ca="1" si="519"/>
        <v>3.2000000000000006E-3</v>
      </c>
      <c r="U578" s="194">
        <f t="shared" si="576"/>
        <v>0</v>
      </c>
      <c r="V578" s="19">
        <f ca="1"/>
        <v>0</v>
      </c>
      <c r="W578" s="19">
        <f t="shared" ca="1" si="577"/>
        <v>0</v>
      </c>
      <c r="Z578" s="198" cm="1">
        <f t="array" ref="Z578">IFERROR(MATCH(TRUE,INDEX($B$14:$B$117&gt;=Y578,0),0),"")</f>
        <v>1</v>
      </c>
      <c r="AA578" s="194">
        <f t="shared" ca="1" si="520"/>
        <v>3.2000000000000006E-3</v>
      </c>
      <c r="AD578" s="194">
        <f t="shared" si="521"/>
        <v>0</v>
      </c>
      <c r="AE578" s="19">
        <f ca="1"/>
        <v>0</v>
      </c>
      <c r="AF578" s="19">
        <f t="shared" ca="1" si="522"/>
        <v>0</v>
      </c>
      <c r="AI578" s="198" cm="1">
        <f t="array" ref="AI578">IFERROR(MATCH(TRUE,INDEX($B$14:$B$117&gt;=AH578,0),0),"")</f>
        <v>1</v>
      </c>
      <c r="AJ578" s="194">
        <f t="shared" ca="1" si="523"/>
        <v>3.2000000000000006E-3</v>
      </c>
      <c r="AM578" s="194">
        <f t="shared" si="524"/>
        <v>0</v>
      </c>
      <c r="AN578" s="19">
        <f ca="1"/>
        <v>0</v>
      </c>
      <c r="AO578" s="19">
        <f t="shared" ca="1" si="525"/>
        <v>0</v>
      </c>
      <c r="AR578" s="198" cm="1">
        <f t="array" ref="AR578">IFERROR(MATCH(TRUE,INDEX($B$14:$B$117&gt;=AQ578,0),0),"")</f>
        <v>1</v>
      </c>
      <c r="AS578" s="194">
        <f t="shared" ca="1" si="526"/>
        <v>3.2000000000000006E-3</v>
      </c>
      <c r="AV578" s="194">
        <f t="shared" si="527"/>
        <v>0</v>
      </c>
      <c r="AW578" s="19">
        <f ca="1"/>
        <v>0</v>
      </c>
      <c r="AX578" s="19">
        <f t="shared" ca="1" si="528"/>
        <v>0</v>
      </c>
      <c r="BA578" s="198" cm="1">
        <f t="array" ref="BA578">IFERROR(MATCH(TRUE,INDEX($B$14:$B$117&gt;=AZ578,0),0),"")</f>
        <v>1</v>
      </c>
      <c r="BB578" s="194">
        <f t="shared" ca="1" si="529"/>
        <v>3.2000000000000006E-3</v>
      </c>
      <c r="BE578" s="194">
        <f t="shared" si="530"/>
        <v>0</v>
      </c>
      <c r="BF578" s="19">
        <f ca="1"/>
        <v>0</v>
      </c>
      <c r="BG578" s="19">
        <f t="shared" ca="1" si="531"/>
        <v>0</v>
      </c>
      <c r="BJ578" s="198" cm="1">
        <f t="array" ref="BJ578">IFERROR(MATCH(TRUE,INDEX($B$14:$B$117&gt;=BI578,0),0),"")</f>
        <v>1</v>
      </c>
      <c r="BK578" s="194">
        <f t="shared" ca="1" si="532"/>
        <v>3.2000000000000006E-3</v>
      </c>
      <c r="BN578" s="194">
        <f t="shared" si="533"/>
        <v>0</v>
      </c>
      <c r="BO578" s="19">
        <f ca="1"/>
        <v>0</v>
      </c>
      <c r="BP578" s="19">
        <f t="shared" ca="1" si="534"/>
        <v>0</v>
      </c>
      <c r="BS578" s="198" cm="1">
        <f t="array" ref="BS578">IFERROR(MATCH(TRUE,INDEX($B$14:$B$117&gt;=BR578,0),0),"")</f>
        <v>1</v>
      </c>
      <c r="BT578" s="194">
        <f t="shared" ca="1" si="535"/>
        <v>3.2000000000000006E-3</v>
      </c>
      <c r="BW578" s="194">
        <f t="shared" si="536"/>
        <v>0</v>
      </c>
      <c r="BX578" s="19">
        <f ca="1"/>
        <v>0</v>
      </c>
      <c r="BY578" s="19">
        <f t="shared" ca="1" si="537"/>
        <v>0</v>
      </c>
      <c r="CB578" s="198" cm="1">
        <f t="array" ref="CB578">IFERROR(MATCH(TRUE,INDEX($B$14:$B$117&gt;=CA578,0),0),"")</f>
        <v>1</v>
      </c>
      <c r="CC578" s="194">
        <f t="shared" ca="1" si="538"/>
        <v>3.2000000000000006E-3</v>
      </c>
      <c r="CF578" s="194">
        <f t="shared" si="539"/>
        <v>0</v>
      </c>
      <c r="CG578" s="19">
        <f ca="1"/>
        <v>0</v>
      </c>
      <c r="CH578" s="19">
        <f t="shared" ca="1" si="540"/>
        <v>0</v>
      </c>
      <c r="CK578" s="198" cm="1">
        <f t="array" ref="CK578">IFERROR(MATCH(TRUE,INDEX($B$14:$B$117&gt;=CJ578,0),0),"")</f>
        <v>1</v>
      </c>
      <c r="CL578" s="194">
        <f t="shared" ca="1" si="541"/>
        <v>3.2000000000000006E-3</v>
      </c>
      <c r="CO578" s="194">
        <f t="shared" si="542"/>
        <v>0</v>
      </c>
      <c r="CP578" s="19">
        <f ca="1"/>
        <v>0</v>
      </c>
      <c r="CQ578" s="19">
        <f t="shared" ca="1" si="543"/>
        <v>0</v>
      </c>
      <c r="CT578" s="198" cm="1">
        <f t="array" ref="CT578">IFERROR(MATCH(TRUE,INDEX($B$14:$B$117&gt;=CS578,0),0),"")</f>
        <v>1</v>
      </c>
      <c r="CU578" s="194">
        <f t="shared" ca="1" si="544"/>
        <v>3.2000000000000006E-3</v>
      </c>
      <c r="CX578" s="194">
        <f t="shared" si="545"/>
        <v>0</v>
      </c>
      <c r="CY578" s="19" t="e">
        <f ca="1"/>
        <v>#N/A</v>
      </c>
      <c r="CZ578" s="19" t="e">
        <f t="shared" ca="1" si="546"/>
        <v>#N/A</v>
      </c>
      <c r="DC578" s="198" cm="1">
        <f t="array" ref="DC578">IFERROR(MATCH(TRUE,INDEX($B$14:$B$117&gt;=DB578,0),0),"")</f>
        <v>1</v>
      </c>
      <c r="DD578" s="194">
        <f t="shared" ca="1" si="547"/>
        <v>3.2000000000000006E-3</v>
      </c>
      <c r="DG578" s="194">
        <f t="shared" si="548"/>
        <v>0</v>
      </c>
      <c r="DH578" s="19" t="e">
        <f ca="1"/>
        <v>#N/A</v>
      </c>
      <c r="DI578" s="19" t="e">
        <f t="shared" ca="1" si="549"/>
        <v>#N/A</v>
      </c>
      <c r="DL578" s="198" cm="1">
        <f t="array" ref="DL578">IFERROR(MATCH(TRUE,INDEX($B$14:$B$117&gt;=DK578,0),0),"")</f>
        <v>1</v>
      </c>
      <c r="DM578" s="194">
        <f t="shared" ca="1" si="550"/>
        <v>3.2000000000000006E-3</v>
      </c>
      <c r="DP578" s="194">
        <f t="shared" si="551"/>
        <v>0</v>
      </c>
      <c r="DQ578" s="19" t="e">
        <f ca="1"/>
        <v>#N/A</v>
      </c>
      <c r="DR578" s="19" t="e">
        <f t="shared" ca="1" si="552"/>
        <v>#N/A</v>
      </c>
      <c r="DU578" s="198" cm="1">
        <f t="array" ref="DU578">IFERROR(MATCH(TRUE,INDEX($B$14:$B$117&gt;=DT578,0),0),"")</f>
        <v>1</v>
      </c>
      <c r="DV578" s="194">
        <f t="shared" ca="1" si="553"/>
        <v>3.2000000000000006E-3</v>
      </c>
      <c r="DY578" s="194">
        <f t="shared" si="554"/>
        <v>0</v>
      </c>
      <c r="DZ578" s="19" t="e">
        <f ca="1"/>
        <v>#N/A</v>
      </c>
      <c r="EA578" s="19" t="e">
        <f t="shared" ca="1" si="555"/>
        <v>#N/A</v>
      </c>
      <c r="ED578" s="198" cm="1">
        <f t="array" ref="ED578">IFERROR(MATCH(TRUE,INDEX($B$14:$B$117&gt;=EC578,0),0),"")</f>
        <v>1</v>
      </c>
      <c r="EE578" s="194">
        <f t="shared" ca="1" si="556"/>
        <v>3.2000000000000006E-3</v>
      </c>
      <c r="EH578" s="194">
        <f t="shared" si="557"/>
        <v>0</v>
      </c>
      <c r="EI578" s="19" t="e">
        <f ca="1"/>
        <v>#N/A</v>
      </c>
      <c r="EJ578" s="19" t="e">
        <f t="shared" ca="1" si="558"/>
        <v>#N/A</v>
      </c>
      <c r="EM578" s="198" cm="1">
        <f t="array" ref="EM578">IFERROR(MATCH(TRUE,INDEX($B$14:$B$117&gt;=EL578,0),0),"")</f>
        <v>1</v>
      </c>
      <c r="EN578" s="194">
        <f t="shared" ca="1" si="559"/>
        <v>3.2000000000000006E-3</v>
      </c>
      <c r="EQ578" s="194">
        <f t="shared" si="560"/>
        <v>0</v>
      </c>
      <c r="ER578" s="19" t="e">
        <f ca="1"/>
        <v>#N/A</v>
      </c>
      <c r="ES578" s="19" t="e">
        <f t="shared" ca="1" si="561"/>
        <v>#N/A</v>
      </c>
      <c r="EV578" s="198" cm="1">
        <f t="array" ref="EV578">IFERROR(MATCH(TRUE,INDEX($B$14:$B$117&gt;=EU578,0),0),"")</f>
        <v>1</v>
      </c>
      <c r="EW578" s="194">
        <f t="shared" ca="1" si="562"/>
        <v>3.2000000000000006E-3</v>
      </c>
      <c r="EZ578" s="194">
        <f t="shared" si="563"/>
        <v>0</v>
      </c>
      <c r="FA578" s="19" t="e">
        <f ca="1"/>
        <v>#N/A</v>
      </c>
      <c r="FB578" s="19" t="e">
        <f t="shared" ca="1" si="564"/>
        <v>#N/A</v>
      </c>
      <c r="FE578" s="198" cm="1">
        <f t="array" ref="FE578">IFERROR(MATCH(TRUE,INDEX($B$14:$B$117&gt;=FD578,0),0),"")</f>
        <v>1</v>
      </c>
      <c r="FF578" s="194">
        <f t="shared" ca="1" si="565"/>
        <v>3.2000000000000006E-3</v>
      </c>
      <c r="FI578" s="194">
        <f t="shared" si="566"/>
        <v>0</v>
      </c>
      <c r="FJ578" s="19" t="e">
        <f ca="1"/>
        <v>#N/A</v>
      </c>
      <c r="FK578" s="19" t="e">
        <f t="shared" ca="1" si="567"/>
        <v>#N/A</v>
      </c>
      <c r="FN578" s="198" cm="1">
        <f t="array" ref="FN578">IFERROR(MATCH(TRUE,INDEX($B$14:$B$117&gt;=FM578,0),0),"")</f>
        <v>1</v>
      </c>
      <c r="FO578" s="194">
        <f t="shared" ca="1" si="568"/>
        <v>3.2000000000000006E-3</v>
      </c>
      <c r="FR578" s="194">
        <f t="shared" si="569"/>
        <v>0</v>
      </c>
      <c r="FS578" s="19" t="e">
        <f ca="1"/>
        <v>#N/A</v>
      </c>
      <c r="FT578" s="19" t="e">
        <f t="shared" ca="1" si="570"/>
        <v>#N/A</v>
      </c>
      <c r="FW578" s="198" cm="1">
        <f t="array" ref="FW578">IFERROR(MATCH(TRUE,INDEX($B$14:$B$117&gt;=FV578,0),0),"")</f>
        <v>1</v>
      </c>
      <c r="FX578" s="194">
        <f t="shared" ca="1" si="571"/>
        <v>3.2000000000000006E-3</v>
      </c>
      <c r="GA578" s="194">
        <f t="shared" si="572"/>
        <v>0</v>
      </c>
      <c r="GB578" s="19" t="e">
        <f ca="1"/>
        <v>#N/A</v>
      </c>
      <c r="GC578" s="19" t="e">
        <f t="shared" ca="1" si="573"/>
        <v>#N/A</v>
      </c>
    </row>
    <row r="579" spans="8:185" x14ac:dyDescent="0.2">
      <c r="H579" s="198" cm="1">
        <f t="array" ref="H579">IFERROR(MATCH(TRUE,INDEX($B$14:$B$117&gt;=G579,0),0),"")</f>
        <v>1</v>
      </c>
      <c r="I579" s="194">
        <f t="shared" ca="1" si="518"/>
        <v>3.2000000000000006E-3</v>
      </c>
      <c r="L579" s="194">
        <f t="shared" si="574"/>
        <v>0</v>
      </c>
      <c r="M579" s="19">
        <f ca="1"/>
        <v>0</v>
      </c>
      <c r="N579" s="19">
        <f t="shared" ca="1" si="575"/>
        <v>0</v>
      </c>
      <c r="Q579" s="198" cm="1">
        <f t="array" ref="Q579">IFERROR(MATCH(TRUE,INDEX($B$14:$B$117&gt;=P579,0),0),"")</f>
        <v>1</v>
      </c>
      <c r="R579" s="194">
        <f t="shared" ca="1" si="519"/>
        <v>3.2000000000000006E-3</v>
      </c>
      <c r="U579" s="194">
        <f t="shared" si="576"/>
        <v>0</v>
      </c>
      <c r="V579" s="19">
        <f ca="1"/>
        <v>0</v>
      </c>
      <c r="W579" s="19">
        <f t="shared" ca="1" si="577"/>
        <v>0</v>
      </c>
      <c r="Z579" s="198" cm="1">
        <f t="array" ref="Z579">IFERROR(MATCH(TRUE,INDEX($B$14:$B$117&gt;=Y579,0),0),"")</f>
        <v>1</v>
      </c>
      <c r="AA579" s="194">
        <f t="shared" ca="1" si="520"/>
        <v>3.2000000000000006E-3</v>
      </c>
      <c r="AD579" s="194">
        <f t="shared" si="521"/>
        <v>0</v>
      </c>
      <c r="AE579" s="19">
        <f ca="1"/>
        <v>0</v>
      </c>
      <c r="AF579" s="19">
        <f t="shared" ca="1" si="522"/>
        <v>0</v>
      </c>
      <c r="AI579" s="198" cm="1">
        <f t="array" ref="AI579">IFERROR(MATCH(TRUE,INDEX($B$14:$B$117&gt;=AH579,0),0),"")</f>
        <v>1</v>
      </c>
      <c r="AJ579" s="194">
        <f t="shared" ca="1" si="523"/>
        <v>3.2000000000000006E-3</v>
      </c>
      <c r="AM579" s="194">
        <f t="shared" si="524"/>
        <v>0</v>
      </c>
      <c r="AN579" s="19">
        <f ca="1"/>
        <v>0</v>
      </c>
      <c r="AO579" s="19">
        <f t="shared" ca="1" si="525"/>
        <v>0</v>
      </c>
      <c r="AR579" s="198" cm="1">
        <f t="array" ref="AR579">IFERROR(MATCH(TRUE,INDEX($B$14:$B$117&gt;=AQ579,0),0),"")</f>
        <v>1</v>
      </c>
      <c r="AS579" s="194">
        <f t="shared" ca="1" si="526"/>
        <v>3.2000000000000006E-3</v>
      </c>
      <c r="AV579" s="194">
        <f t="shared" si="527"/>
        <v>0</v>
      </c>
      <c r="AW579" s="19">
        <f ca="1"/>
        <v>0</v>
      </c>
      <c r="AX579" s="19">
        <f t="shared" ca="1" si="528"/>
        <v>0</v>
      </c>
      <c r="BA579" s="198" cm="1">
        <f t="array" ref="BA579">IFERROR(MATCH(TRUE,INDEX($B$14:$B$117&gt;=AZ579,0),0),"")</f>
        <v>1</v>
      </c>
      <c r="BB579" s="194">
        <f t="shared" ca="1" si="529"/>
        <v>3.2000000000000006E-3</v>
      </c>
      <c r="BE579" s="194">
        <f t="shared" si="530"/>
        <v>0</v>
      </c>
      <c r="BF579" s="19">
        <f ca="1"/>
        <v>0</v>
      </c>
      <c r="BG579" s="19">
        <f t="shared" ca="1" si="531"/>
        <v>0</v>
      </c>
      <c r="BJ579" s="198" cm="1">
        <f t="array" ref="BJ579">IFERROR(MATCH(TRUE,INDEX($B$14:$B$117&gt;=BI579,0),0),"")</f>
        <v>1</v>
      </c>
      <c r="BK579" s="194">
        <f t="shared" ca="1" si="532"/>
        <v>3.2000000000000006E-3</v>
      </c>
      <c r="BN579" s="194">
        <f t="shared" si="533"/>
        <v>0</v>
      </c>
      <c r="BO579" s="19">
        <f ca="1"/>
        <v>0</v>
      </c>
      <c r="BP579" s="19">
        <f t="shared" ca="1" si="534"/>
        <v>0</v>
      </c>
      <c r="BS579" s="198" cm="1">
        <f t="array" ref="BS579">IFERROR(MATCH(TRUE,INDEX($B$14:$B$117&gt;=BR579,0),0),"")</f>
        <v>1</v>
      </c>
      <c r="BT579" s="194">
        <f t="shared" ca="1" si="535"/>
        <v>3.2000000000000006E-3</v>
      </c>
      <c r="BW579" s="194">
        <f t="shared" si="536"/>
        <v>0</v>
      </c>
      <c r="BX579" s="19">
        <f ca="1"/>
        <v>0</v>
      </c>
      <c r="BY579" s="19">
        <f t="shared" ca="1" si="537"/>
        <v>0</v>
      </c>
      <c r="CB579" s="198" cm="1">
        <f t="array" ref="CB579">IFERROR(MATCH(TRUE,INDEX($B$14:$B$117&gt;=CA579,0),0),"")</f>
        <v>1</v>
      </c>
      <c r="CC579" s="194">
        <f t="shared" ca="1" si="538"/>
        <v>3.2000000000000006E-3</v>
      </c>
      <c r="CF579" s="194">
        <f t="shared" si="539"/>
        <v>0</v>
      </c>
      <c r="CG579" s="19">
        <f ca="1"/>
        <v>0</v>
      </c>
      <c r="CH579" s="19">
        <f t="shared" ca="1" si="540"/>
        <v>0</v>
      </c>
      <c r="CK579" s="198" cm="1">
        <f t="array" ref="CK579">IFERROR(MATCH(TRUE,INDEX($B$14:$B$117&gt;=CJ579,0),0),"")</f>
        <v>1</v>
      </c>
      <c r="CL579" s="194">
        <f t="shared" ca="1" si="541"/>
        <v>3.2000000000000006E-3</v>
      </c>
      <c r="CO579" s="194">
        <f t="shared" si="542"/>
        <v>0</v>
      </c>
      <c r="CP579" s="19">
        <f ca="1"/>
        <v>0</v>
      </c>
      <c r="CQ579" s="19">
        <f t="shared" ca="1" si="543"/>
        <v>0</v>
      </c>
      <c r="CT579" s="198" cm="1">
        <f t="array" ref="CT579">IFERROR(MATCH(TRUE,INDEX($B$14:$B$117&gt;=CS579,0),0),"")</f>
        <v>1</v>
      </c>
      <c r="CU579" s="194">
        <f t="shared" ca="1" si="544"/>
        <v>3.2000000000000006E-3</v>
      </c>
      <c r="CX579" s="194">
        <f t="shared" si="545"/>
        <v>0</v>
      </c>
      <c r="CY579" s="19" t="e">
        <f ca="1"/>
        <v>#N/A</v>
      </c>
      <c r="CZ579" s="19" t="e">
        <f t="shared" ca="1" si="546"/>
        <v>#N/A</v>
      </c>
      <c r="DC579" s="198" cm="1">
        <f t="array" ref="DC579">IFERROR(MATCH(TRUE,INDEX($B$14:$B$117&gt;=DB579,0),0),"")</f>
        <v>1</v>
      </c>
      <c r="DD579" s="194">
        <f t="shared" ca="1" si="547"/>
        <v>3.2000000000000006E-3</v>
      </c>
      <c r="DG579" s="194">
        <f t="shared" si="548"/>
        <v>0</v>
      </c>
      <c r="DH579" s="19" t="e">
        <f ca="1"/>
        <v>#N/A</v>
      </c>
      <c r="DI579" s="19" t="e">
        <f t="shared" ca="1" si="549"/>
        <v>#N/A</v>
      </c>
      <c r="DL579" s="198" cm="1">
        <f t="array" ref="DL579">IFERROR(MATCH(TRUE,INDEX($B$14:$B$117&gt;=DK579,0),0),"")</f>
        <v>1</v>
      </c>
      <c r="DM579" s="194">
        <f t="shared" ca="1" si="550"/>
        <v>3.2000000000000006E-3</v>
      </c>
      <c r="DP579" s="194">
        <f t="shared" si="551"/>
        <v>0</v>
      </c>
      <c r="DQ579" s="19" t="e">
        <f ca="1"/>
        <v>#N/A</v>
      </c>
      <c r="DR579" s="19" t="e">
        <f t="shared" ca="1" si="552"/>
        <v>#N/A</v>
      </c>
      <c r="DU579" s="198" cm="1">
        <f t="array" ref="DU579">IFERROR(MATCH(TRUE,INDEX($B$14:$B$117&gt;=DT579,0),0),"")</f>
        <v>1</v>
      </c>
      <c r="DV579" s="194">
        <f t="shared" ca="1" si="553"/>
        <v>3.2000000000000006E-3</v>
      </c>
      <c r="DY579" s="194">
        <f t="shared" si="554"/>
        <v>0</v>
      </c>
      <c r="DZ579" s="19" t="e">
        <f ca="1"/>
        <v>#N/A</v>
      </c>
      <c r="EA579" s="19" t="e">
        <f t="shared" ca="1" si="555"/>
        <v>#N/A</v>
      </c>
      <c r="ED579" s="198" cm="1">
        <f t="array" ref="ED579">IFERROR(MATCH(TRUE,INDEX($B$14:$B$117&gt;=EC579,0),0),"")</f>
        <v>1</v>
      </c>
      <c r="EE579" s="194">
        <f t="shared" ca="1" si="556"/>
        <v>3.2000000000000006E-3</v>
      </c>
      <c r="EH579" s="194">
        <f t="shared" si="557"/>
        <v>0</v>
      </c>
      <c r="EI579" s="19" t="e">
        <f ca="1"/>
        <v>#N/A</v>
      </c>
      <c r="EJ579" s="19" t="e">
        <f t="shared" ca="1" si="558"/>
        <v>#N/A</v>
      </c>
      <c r="EM579" s="198" cm="1">
        <f t="array" ref="EM579">IFERROR(MATCH(TRUE,INDEX($B$14:$B$117&gt;=EL579,0),0),"")</f>
        <v>1</v>
      </c>
      <c r="EN579" s="194">
        <f t="shared" ca="1" si="559"/>
        <v>3.2000000000000006E-3</v>
      </c>
      <c r="EQ579" s="194">
        <f t="shared" si="560"/>
        <v>0</v>
      </c>
      <c r="ER579" s="19" t="e">
        <f ca="1"/>
        <v>#N/A</v>
      </c>
      <c r="ES579" s="19" t="e">
        <f t="shared" ca="1" si="561"/>
        <v>#N/A</v>
      </c>
      <c r="EV579" s="198" cm="1">
        <f t="array" ref="EV579">IFERROR(MATCH(TRUE,INDEX($B$14:$B$117&gt;=EU579,0),0),"")</f>
        <v>1</v>
      </c>
      <c r="EW579" s="194">
        <f t="shared" ca="1" si="562"/>
        <v>3.2000000000000006E-3</v>
      </c>
      <c r="EZ579" s="194">
        <f t="shared" si="563"/>
        <v>0</v>
      </c>
      <c r="FA579" s="19" t="e">
        <f ca="1"/>
        <v>#N/A</v>
      </c>
      <c r="FB579" s="19" t="e">
        <f t="shared" ca="1" si="564"/>
        <v>#N/A</v>
      </c>
      <c r="FE579" s="198" cm="1">
        <f t="array" ref="FE579">IFERROR(MATCH(TRUE,INDEX($B$14:$B$117&gt;=FD579,0),0),"")</f>
        <v>1</v>
      </c>
      <c r="FF579" s="194">
        <f t="shared" ca="1" si="565"/>
        <v>3.2000000000000006E-3</v>
      </c>
      <c r="FI579" s="194">
        <f t="shared" si="566"/>
        <v>0</v>
      </c>
      <c r="FJ579" s="19" t="e">
        <f ca="1"/>
        <v>#N/A</v>
      </c>
      <c r="FK579" s="19" t="e">
        <f t="shared" ca="1" si="567"/>
        <v>#N/A</v>
      </c>
      <c r="FN579" s="198" cm="1">
        <f t="array" ref="FN579">IFERROR(MATCH(TRUE,INDEX($B$14:$B$117&gt;=FM579,0),0),"")</f>
        <v>1</v>
      </c>
      <c r="FO579" s="194">
        <f t="shared" ca="1" si="568"/>
        <v>3.2000000000000006E-3</v>
      </c>
      <c r="FR579" s="194">
        <f t="shared" si="569"/>
        <v>0</v>
      </c>
      <c r="FS579" s="19" t="e">
        <f ca="1"/>
        <v>#N/A</v>
      </c>
      <c r="FT579" s="19" t="e">
        <f t="shared" ca="1" si="570"/>
        <v>#N/A</v>
      </c>
      <c r="FW579" s="198" cm="1">
        <f t="array" ref="FW579">IFERROR(MATCH(TRUE,INDEX($B$14:$B$117&gt;=FV579,0),0),"")</f>
        <v>1</v>
      </c>
      <c r="FX579" s="194">
        <f t="shared" ca="1" si="571"/>
        <v>3.2000000000000006E-3</v>
      </c>
      <c r="GA579" s="194">
        <f t="shared" si="572"/>
        <v>0</v>
      </c>
      <c r="GB579" s="19" t="e">
        <f ca="1"/>
        <v>#N/A</v>
      </c>
      <c r="GC579" s="19" t="e">
        <f t="shared" ca="1" si="573"/>
        <v>#N/A</v>
      </c>
    </row>
    <row r="580" spans="8:185" x14ac:dyDescent="0.2">
      <c r="H580" s="198" cm="1">
        <f t="array" ref="H580">IFERROR(MATCH(TRUE,INDEX($B$14:$B$117&gt;=G580,0),0),"")</f>
        <v>1</v>
      </c>
      <c r="I580" s="194">
        <f t="shared" ca="1" si="518"/>
        <v>3.2000000000000006E-3</v>
      </c>
      <c r="L580" s="194">
        <f t="shared" si="574"/>
        <v>0</v>
      </c>
      <c r="M580" s="19">
        <f ca="1"/>
        <v>0</v>
      </c>
      <c r="N580" s="19">
        <f t="shared" ca="1" si="575"/>
        <v>0</v>
      </c>
      <c r="Q580" s="198" cm="1">
        <f t="array" ref="Q580">IFERROR(MATCH(TRUE,INDEX($B$14:$B$117&gt;=P580,0),0),"")</f>
        <v>1</v>
      </c>
      <c r="R580" s="194">
        <f t="shared" ca="1" si="519"/>
        <v>3.2000000000000006E-3</v>
      </c>
      <c r="U580" s="194">
        <f t="shared" si="576"/>
        <v>0</v>
      </c>
      <c r="V580" s="19">
        <f ca="1"/>
        <v>0</v>
      </c>
      <c r="W580" s="19">
        <f t="shared" ca="1" si="577"/>
        <v>0</v>
      </c>
      <c r="Z580" s="198" cm="1">
        <f t="array" ref="Z580">IFERROR(MATCH(TRUE,INDEX($B$14:$B$117&gt;=Y580,0),0),"")</f>
        <v>1</v>
      </c>
      <c r="AA580" s="194">
        <f t="shared" ca="1" si="520"/>
        <v>3.2000000000000006E-3</v>
      </c>
      <c r="AD580" s="194">
        <f t="shared" si="521"/>
        <v>0</v>
      </c>
      <c r="AE580" s="19">
        <f ca="1"/>
        <v>0</v>
      </c>
      <c r="AF580" s="19">
        <f t="shared" ca="1" si="522"/>
        <v>0</v>
      </c>
      <c r="AI580" s="198" cm="1">
        <f t="array" ref="AI580">IFERROR(MATCH(TRUE,INDEX($B$14:$B$117&gt;=AH580,0),0),"")</f>
        <v>1</v>
      </c>
      <c r="AJ580" s="194">
        <f t="shared" ca="1" si="523"/>
        <v>3.2000000000000006E-3</v>
      </c>
      <c r="AM580" s="194">
        <f t="shared" si="524"/>
        <v>0</v>
      </c>
      <c r="AN580" s="19">
        <f ca="1"/>
        <v>0</v>
      </c>
      <c r="AO580" s="19">
        <f t="shared" ca="1" si="525"/>
        <v>0</v>
      </c>
      <c r="AR580" s="198" cm="1">
        <f t="array" ref="AR580">IFERROR(MATCH(TRUE,INDEX($B$14:$B$117&gt;=AQ580,0),0),"")</f>
        <v>1</v>
      </c>
      <c r="AS580" s="194">
        <f t="shared" ca="1" si="526"/>
        <v>3.2000000000000006E-3</v>
      </c>
      <c r="AV580" s="194">
        <f t="shared" si="527"/>
        <v>0</v>
      </c>
      <c r="AW580" s="19">
        <f ca="1"/>
        <v>0</v>
      </c>
      <c r="AX580" s="19">
        <f t="shared" ca="1" si="528"/>
        <v>0</v>
      </c>
      <c r="BA580" s="198" cm="1">
        <f t="array" ref="BA580">IFERROR(MATCH(TRUE,INDEX($B$14:$B$117&gt;=AZ580,0),0),"")</f>
        <v>1</v>
      </c>
      <c r="BB580" s="194">
        <f t="shared" ca="1" si="529"/>
        <v>3.2000000000000006E-3</v>
      </c>
      <c r="BE580" s="194">
        <f t="shared" si="530"/>
        <v>0</v>
      </c>
      <c r="BF580" s="19">
        <f ca="1"/>
        <v>0</v>
      </c>
      <c r="BG580" s="19">
        <f t="shared" ca="1" si="531"/>
        <v>0</v>
      </c>
      <c r="BJ580" s="198" cm="1">
        <f t="array" ref="BJ580">IFERROR(MATCH(TRUE,INDEX($B$14:$B$117&gt;=BI580,0),0),"")</f>
        <v>1</v>
      </c>
      <c r="BK580" s="194">
        <f t="shared" ca="1" si="532"/>
        <v>3.2000000000000006E-3</v>
      </c>
      <c r="BN580" s="194">
        <f t="shared" si="533"/>
        <v>0</v>
      </c>
      <c r="BO580" s="19">
        <f ca="1"/>
        <v>0</v>
      </c>
      <c r="BP580" s="19">
        <f t="shared" ca="1" si="534"/>
        <v>0</v>
      </c>
      <c r="BS580" s="198" cm="1">
        <f t="array" ref="BS580">IFERROR(MATCH(TRUE,INDEX($B$14:$B$117&gt;=BR580,0),0),"")</f>
        <v>1</v>
      </c>
      <c r="BT580" s="194">
        <f t="shared" ca="1" si="535"/>
        <v>3.2000000000000006E-3</v>
      </c>
      <c r="BW580" s="194">
        <f t="shared" si="536"/>
        <v>0</v>
      </c>
      <c r="BX580" s="19">
        <f ca="1"/>
        <v>0</v>
      </c>
      <c r="BY580" s="19">
        <f t="shared" ca="1" si="537"/>
        <v>0</v>
      </c>
      <c r="CB580" s="198" cm="1">
        <f t="array" ref="CB580">IFERROR(MATCH(TRUE,INDEX($B$14:$B$117&gt;=CA580,0),0),"")</f>
        <v>1</v>
      </c>
      <c r="CC580" s="194">
        <f t="shared" ca="1" si="538"/>
        <v>3.2000000000000006E-3</v>
      </c>
      <c r="CF580" s="194">
        <f t="shared" si="539"/>
        <v>0</v>
      </c>
      <c r="CG580" s="19">
        <f ca="1"/>
        <v>0</v>
      </c>
      <c r="CH580" s="19">
        <f t="shared" ca="1" si="540"/>
        <v>0</v>
      </c>
      <c r="CK580" s="198" cm="1">
        <f t="array" ref="CK580">IFERROR(MATCH(TRUE,INDEX($B$14:$B$117&gt;=CJ580,0),0),"")</f>
        <v>1</v>
      </c>
      <c r="CL580" s="194">
        <f t="shared" ca="1" si="541"/>
        <v>3.2000000000000006E-3</v>
      </c>
      <c r="CO580" s="194">
        <f t="shared" si="542"/>
        <v>0</v>
      </c>
      <c r="CP580" s="19">
        <f ca="1"/>
        <v>0</v>
      </c>
      <c r="CQ580" s="19">
        <f t="shared" ca="1" si="543"/>
        <v>0</v>
      </c>
      <c r="CT580" s="198" cm="1">
        <f t="array" ref="CT580">IFERROR(MATCH(TRUE,INDEX($B$14:$B$117&gt;=CS580,0),0),"")</f>
        <v>1</v>
      </c>
      <c r="CU580" s="194">
        <f t="shared" ca="1" si="544"/>
        <v>3.2000000000000006E-3</v>
      </c>
      <c r="CX580" s="194">
        <f t="shared" si="545"/>
        <v>0</v>
      </c>
      <c r="CY580" s="19" t="e">
        <f ca="1"/>
        <v>#N/A</v>
      </c>
      <c r="CZ580" s="19" t="e">
        <f t="shared" ca="1" si="546"/>
        <v>#N/A</v>
      </c>
      <c r="DC580" s="198" cm="1">
        <f t="array" ref="DC580">IFERROR(MATCH(TRUE,INDEX($B$14:$B$117&gt;=DB580,0),0),"")</f>
        <v>1</v>
      </c>
      <c r="DD580" s="194">
        <f t="shared" ca="1" si="547"/>
        <v>3.2000000000000006E-3</v>
      </c>
      <c r="DG580" s="194">
        <f t="shared" si="548"/>
        <v>0</v>
      </c>
      <c r="DH580" s="19" t="e">
        <f ca="1"/>
        <v>#N/A</v>
      </c>
      <c r="DI580" s="19" t="e">
        <f t="shared" ca="1" si="549"/>
        <v>#N/A</v>
      </c>
      <c r="DL580" s="198" cm="1">
        <f t="array" ref="DL580">IFERROR(MATCH(TRUE,INDEX($B$14:$B$117&gt;=DK580,0),0),"")</f>
        <v>1</v>
      </c>
      <c r="DM580" s="194">
        <f t="shared" ca="1" si="550"/>
        <v>3.2000000000000006E-3</v>
      </c>
      <c r="DP580" s="194">
        <f t="shared" si="551"/>
        <v>0</v>
      </c>
      <c r="DQ580" s="19" t="e">
        <f ca="1"/>
        <v>#N/A</v>
      </c>
      <c r="DR580" s="19" t="e">
        <f t="shared" ca="1" si="552"/>
        <v>#N/A</v>
      </c>
      <c r="DU580" s="198" cm="1">
        <f t="array" ref="DU580">IFERROR(MATCH(TRUE,INDEX($B$14:$B$117&gt;=DT580,0),0),"")</f>
        <v>1</v>
      </c>
      <c r="DV580" s="194">
        <f t="shared" ca="1" si="553"/>
        <v>3.2000000000000006E-3</v>
      </c>
      <c r="DY580" s="194">
        <f t="shared" si="554"/>
        <v>0</v>
      </c>
      <c r="DZ580" s="19" t="e">
        <f ca="1"/>
        <v>#N/A</v>
      </c>
      <c r="EA580" s="19" t="e">
        <f t="shared" ca="1" si="555"/>
        <v>#N/A</v>
      </c>
      <c r="ED580" s="198" cm="1">
        <f t="array" ref="ED580">IFERROR(MATCH(TRUE,INDEX($B$14:$B$117&gt;=EC580,0),0),"")</f>
        <v>1</v>
      </c>
      <c r="EE580" s="194">
        <f t="shared" ca="1" si="556"/>
        <v>3.2000000000000006E-3</v>
      </c>
      <c r="EH580" s="194">
        <f t="shared" si="557"/>
        <v>0</v>
      </c>
      <c r="EI580" s="19" t="e">
        <f ca="1"/>
        <v>#N/A</v>
      </c>
      <c r="EJ580" s="19" t="e">
        <f t="shared" ca="1" si="558"/>
        <v>#N/A</v>
      </c>
      <c r="EM580" s="198" cm="1">
        <f t="array" ref="EM580">IFERROR(MATCH(TRUE,INDEX($B$14:$B$117&gt;=EL580,0),0),"")</f>
        <v>1</v>
      </c>
      <c r="EN580" s="194">
        <f t="shared" ca="1" si="559"/>
        <v>3.2000000000000006E-3</v>
      </c>
      <c r="EQ580" s="194">
        <f t="shared" si="560"/>
        <v>0</v>
      </c>
      <c r="ER580" s="19" t="e">
        <f ca="1"/>
        <v>#N/A</v>
      </c>
      <c r="ES580" s="19" t="e">
        <f t="shared" ca="1" si="561"/>
        <v>#N/A</v>
      </c>
      <c r="EV580" s="198" cm="1">
        <f t="array" ref="EV580">IFERROR(MATCH(TRUE,INDEX($B$14:$B$117&gt;=EU580,0),0),"")</f>
        <v>1</v>
      </c>
      <c r="EW580" s="194">
        <f t="shared" ca="1" si="562"/>
        <v>3.2000000000000006E-3</v>
      </c>
      <c r="EZ580" s="194">
        <f t="shared" si="563"/>
        <v>0</v>
      </c>
      <c r="FA580" s="19" t="e">
        <f ca="1"/>
        <v>#N/A</v>
      </c>
      <c r="FB580" s="19" t="e">
        <f t="shared" ca="1" si="564"/>
        <v>#N/A</v>
      </c>
      <c r="FE580" s="198" cm="1">
        <f t="array" ref="FE580">IFERROR(MATCH(TRUE,INDEX($B$14:$B$117&gt;=FD580,0),0),"")</f>
        <v>1</v>
      </c>
      <c r="FF580" s="194">
        <f t="shared" ca="1" si="565"/>
        <v>3.2000000000000006E-3</v>
      </c>
      <c r="FI580" s="194">
        <f t="shared" si="566"/>
        <v>0</v>
      </c>
      <c r="FJ580" s="19" t="e">
        <f ca="1"/>
        <v>#N/A</v>
      </c>
      <c r="FK580" s="19" t="e">
        <f t="shared" ca="1" si="567"/>
        <v>#N/A</v>
      </c>
      <c r="FN580" s="198" cm="1">
        <f t="array" ref="FN580">IFERROR(MATCH(TRUE,INDEX($B$14:$B$117&gt;=FM580,0),0),"")</f>
        <v>1</v>
      </c>
      <c r="FO580" s="194">
        <f t="shared" ca="1" si="568"/>
        <v>3.2000000000000006E-3</v>
      </c>
      <c r="FR580" s="194">
        <f t="shared" si="569"/>
        <v>0</v>
      </c>
      <c r="FS580" s="19" t="e">
        <f ca="1"/>
        <v>#N/A</v>
      </c>
      <c r="FT580" s="19" t="e">
        <f t="shared" ca="1" si="570"/>
        <v>#N/A</v>
      </c>
      <c r="FW580" s="198" cm="1">
        <f t="array" ref="FW580">IFERROR(MATCH(TRUE,INDEX($B$14:$B$117&gt;=FV580,0),0),"")</f>
        <v>1</v>
      </c>
      <c r="FX580" s="194">
        <f t="shared" ca="1" si="571"/>
        <v>3.2000000000000006E-3</v>
      </c>
      <c r="GA580" s="194">
        <f t="shared" si="572"/>
        <v>0</v>
      </c>
      <c r="GB580" s="19" t="e">
        <f ca="1"/>
        <v>#N/A</v>
      </c>
      <c r="GC580" s="19" t="e">
        <f t="shared" ca="1" si="573"/>
        <v>#N/A</v>
      </c>
    </row>
    <row r="581" spans="8:185" x14ac:dyDescent="0.2">
      <c r="H581" s="198" cm="1">
        <f t="array" ref="H581">IFERROR(MATCH(TRUE,INDEX($B$14:$B$117&gt;=G581,0),0),"")</f>
        <v>1</v>
      </c>
      <c r="I581" s="194">
        <f t="shared" ca="1" si="518"/>
        <v>3.2000000000000006E-3</v>
      </c>
      <c r="L581" s="194">
        <f t="shared" si="574"/>
        <v>0</v>
      </c>
      <c r="M581" s="19">
        <f ca="1"/>
        <v>0</v>
      </c>
      <c r="N581" s="19">
        <f t="shared" ca="1" si="575"/>
        <v>0</v>
      </c>
      <c r="Q581" s="198" cm="1">
        <f t="array" ref="Q581">IFERROR(MATCH(TRUE,INDEX($B$14:$B$117&gt;=P581,0),0),"")</f>
        <v>1</v>
      </c>
      <c r="R581" s="194">
        <f t="shared" ca="1" si="519"/>
        <v>3.2000000000000006E-3</v>
      </c>
      <c r="U581" s="194">
        <f t="shared" si="576"/>
        <v>0</v>
      </c>
      <c r="V581" s="19">
        <f ca="1"/>
        <v>0</v>
      </c>
      <c r="W581" s="19">
        <f t="shared" ca="1" si="577"/>
        <v>0</v>
      </c>
      <c r="Z581" s="198" cm="1">
        <f t="array" ref="Z581">IFERROR(MATCH(TRUE,INDEX($B$14:$B$117&gt;=Y581,0),0),"")</f>
        <v>1</v>
      </c>
      <c r="AA581" s="194">
        <f t="shared" ca="1" si="520"/>
        <v>3.2000000000000006E-3</v>
      </c>
      <c r="AD581" s="194">
        <f t="shared" si="521"/>
        <v>0</v>
      </c>
      <c r="AE581" s="19">
        <f ca="1"/>
        <v>0</v>
      </c>
      <c r="AF581" s="19">
        <f t="shared" ca="1" si="522"/>
        <v>0</v>
      </c>
      <c r="AI581" s="198" cm="1">
        <f t="array" ref="AI581">IFERROR(MATCH(TRUE,INDEX($B$14:$B$117&gt;=AH581,0),0),"")</f>
        <v>1</v>
      </c>
      <c r="AJ581" s="194">
        <f t="shared" ca="1" si="523"/>
        <v>3.2000000000000006E-3</v>
      </c>
      <c r="AM581" s="194">
        <f t="shared" si="524"/>
        <v>0</v>
      </c>
      <c r="AN581" s="19">
        <f ca="1"/>
        <v>0</v>
      </c>
      <c r="AO581" s="19">
        <f t="shared" ca="1" si="525"/>
        <v>0</v>
      </c>
      <c r="AR581" s="198" cm="1">
        <f t="array" ref="AR581">IFERROR(MATCH(TRUE,INDEX($B$14:$B$117&gt;=AQ581,0),0),"")</f>
        <v>1</v>
      </c>
      <c r="AS581" s="194">
        <f t="shared" ca="1" si="526"/>
        <v>3.2000000000000006E-3</v>
      </c>
      <c r="AV581" s="194">
        <f t="shared" si="527"/>
        <v>0</v>
      </c>
      <c r="AW581" s="19">
        <f ca="1"/>
        <v>0</v>
      </c>
      <c r="AX581" s="19">
        <f t="shared" ca="1" si="528"/>
        <v>0</v>
      </c>
      <c r="BA581" s="198" cm="1">
        <f t="array" ref="BA581">IFERROR(MATCH(TRUE,INDEX($B$14:$B$117&gt;=AZ581,0),0),"")</f>
        <v>1</v>
      </c>
      <c r="BB581" s="194">
        <f t="shared" ca="1" si="529"/>
        <v>3.2000000000000006E-3</v>
      </c>
      <c r="BE581" s="194">
        <f t="shared" si="530"/>
        <v>0</v>
      </c>
      <c r="BF581" s="19">
        <f ca="1"/>
        <v>0</v>
      </c>
      <c r="BG581" s="19">
        <f t="shared" ca="1" si="531"/>
        <v>0</v>
      </c>
      <c r="BJ581" s="198" cm="1">
        <f t="array" ref="BJ581">IFERROR(MATCH(TRUE,INDEX($B$14:$B$117&gt;=BI581,0),0),"")</f>
        <v>1</v>
      </c>
      <c r="BK581" s="194">
        <f t="shared" ca="1" si="532"/>
        <v>3.2000000000000006E-3</v>
      </c>
      <c r="BN581" s="194">
        <f t="shared" si="533"/>
        <v>0</v>
      </c>
      <c r="BO581" s="19">
        <f ca="1"/>
        <v>0</v>
      </c>
      <c r="BP581" s="19">
        <f t="shared" ca="1" si="534"/>
        <v>0</v>
      </c>
      <c r="BS581" s="198" cm="1">
        <f t="array" ref="BS581">IFERROR(MATCH(TRUE,INDEX($B$14:$B$117&gt;=BR581,0),0),"")</f>
        <v>1</v>
      </c>
      <c r="BT581" s="194">
        <f t="shared" ca="1" si="535"/>
        <v>3.2000000000000006E-3</v>
      </c>
      <c r="BW581" s="194">
        <f t="shared" si="536"/>
        <v>0</v>
      </c>
      <c r="BX581" s="19">
        <f ca="1"/>
        <v>0</v>
      </c>
      <c r="BY581" s="19">
        <f t="shared" ca="1" si="537"/>
        <v>0</v>
      </c>
      <c r="CB581" s="198" cm="1">
        <f t="array" ref="CB581">IFERROR(MATCH(TRUE,INDEX($B$14:$B$117&gt;=CA581,0),0),"")</f>
        <v>1</v>
      </c>
      <c r="CC581" s="194">
        <f t="shared" ca="1" si="538"/>
        <v>3.2000000000000006E-3</v>
      </c>
      <c r="CF581" s="194">
        <f t="shared" si="539"/>
        <v>0</v>
      </c>
      <c r="CG581" s="19">
        <f ca="1"/>
        <v>0</v>
      </c>
      <c r="CH581" s="19">
        <f t="shared" ca="1" si="540"/>
        <v>0</v>
      </c>
      <c r="CK581" s="198" cm="1">
        <f t="array" ref="CK581">IFERROR(MATCH(TRUE,INDEX($B$14:$B$117&gt;=CJ581,0),0),"")</f>
        <v>1</v>
      </c>
      <c r="CL581" s="194">
        <f t="shared" ca="1" si="541"/>
        <v>3.2000000000000006E-3</v>
      </c>
      <c r="CO581" s="194">
        <f t="shared" si="542"/>
        <v>0</v>
      </c>
      <c r="CP581" s="19">
        <f ca="1"/>
        <v>0</v>
      </c>
      <c r="CQ581" s="19">
        <f t="shared" ca="1" si="543"/>
        <v>0</v>
      </c>
      <c r="CT581" s="198" cm="1">
        <f t="array" ref="CT581">IFERROR(MATCH(TRUE,INDEX($B$14:$B$117&gt;=CS581,0),0),"")</f>
        <v>1</v>
      </c>
      <c r="CU581" s="194">
        <f t="shared" ca="1" si="544"/>
        <v>3.2000000000000006E-3</v>
      </c>
      <c r="CX581" s="194">
        <f t="shared" si="545"/>
        <v>0</v>
      </c>
      <c r="CY581" s="19" t="e">
        <f ca="1"/>
        <v>#N/A</v>
      </c>
      <c r="CZ581" s="19" t="e">
        <f t="shared" ca="1" si="546"/>
        <v>#N/A</v>
      </c>
      <c r="DC581" s="198" cm="1">
        <f t="array" ref="DC581">IFERROR(MATCH(TRUE,INDEX($B$14:$B$117&gt;=DB581,0),0),"")</f>
        <v>1</v>
      </c>
      <c r="DD581" s="194">
        <f t="shared" ca="1" si="547"/>
        <v>3.2000000000000006E-3</v>
      </c>
      <c r="DG581" s="194">
        <f t="shared" si="548"/>
        <v>0</v>
      </c>
      <c r="DH581" s="19" t="e">
        <f ca="1"/>
        <v>#N/A</v>
      </c>
      <c r="DI581" s="19" t="e">
        <f t="shared" ca="1" si="549"/>
        <v>#N/A</v>
      </c>
      <c r="DL581" s="198" cm="1">
        <f t="array" ref="DL581">IFERROR(MATCH(TRUE,INDEX($B$14:$B$117&gt;=DK581,0),0),"")</f>
        <v>1</v>
      </c>
      <c r="DM581" s="194">
        <f t="shared" ca="1" si="550"/>
        <v>3.2000000000000006E-3</v>
      </c>
      <c r="DP581" s="194">
        <f t="shared" si="551"/>
        <v>0</v>
      </c>
      <c r="DQ581" s="19" t="e">
        <f ca="1"/>
        <v>#N/A</v>
      </c>
      <c r="DR581" s="19" t="e">
        <f t="shared" ca="1" si="552"/>
        <v>#N/A</v>
      </c>
      <c r="DU581" s="198" cm="1">
        <f t="array" ref="DU581">IFERROR(MATCH(TRUE,INDEX($B$14:$B$117&gt;=DT581,0),0),"")</f>
        <v>1</v>
      </c>
      <c r="DV581" s="194">
        <f t="shared" ca="1" si="553"/>
        <v>3.2000000000000006E-3</v>
      </c>
      <c r="DY581" s="194">
        <f t="shared" si="554"/>
        <v>0</v>
      </c>
      <c r="DZ581" s="19" t="e">
        <f ca="1"/>
        <v>#N/A</v>
      </c>
      <c r="EA581" s="19" t="e">
        <f t="shared" ca="1" si="555"/>
        <v>#N/A</v>
      </c>
      <c r="ED581" s="198" cm="1">
        <f t="array" ref="ED581">IFERROR(MATCH(TRUE,INDEX($B$14:$B$117&gt;=EC581,0),0),"")</f>
        <v>1</v>
      </c>
      <c r="EE581" s="194">
        <f t="shared" ca="1" si="556"/>
        <v>3.2000000000000006E-3</v>
      </c>
      <c r="EH581" s="194">
        <f t="shared" si="557"/>
        <v>0</v>
      </c>
      <c r="EI581" s="19" t="e">
        <f ca="1"/>
        <v>#N/A</v>
      </c>
      <c r="EJ581" s="19" t="e">
        <f t="shared" ca="1" si="558"/>
        <v>#N/A</v>
      </c>
      <c r="EM581" s="198" cm="1">
        <f t="array" ref="EM581">IFERROR(MATCH(TRUE,INDEX($B$14:$B$117&gt;=EL581,0),0),"")</f>
        <v>1</v>
      </c>
      <c r="EN581" s="194">
        <f t="shared" ca="1" si="559"/>
        <v>3.2000000000000006E-3</v>
      </c>
      <c r="EQ581" s="194">
        <f t="shared" si="560"/>
        <v>0</v>
      </c>
      <c r="ER581" s="19" t="e">
        <f ca="1"/>
        <v>#N/A</v>
      </c>
      <c r="ES581" s="19" t="e">
        <f t="shared" ca="1" si="561"/>
        <v>#N/A</v>
      </c>
      <c r="EV581" s="198" cm="1">
        <f t="array" ref="EV581">IFERROR(MATCH(TRUE,INDEX($B$14:$B$117&gt;=EU581,0),0),"")</f>
        <v>1</v>
      </c>
      <c r="EW581" s="194">
        <f t="shared" ca="1" si="562"/>
        <v>3.2000000000000006E-3</v>
      </c>
      <c r="EZ581" s="194">
        <f t="shared" si="563"/>
        <v>0</v>
      </c>
      <c r="FA581" s="19" t="e">
        <f ca="1"/>
        <v>#N/A</v>
      </c>
      <c r="FB581" s="19" t="e">
        <f t="shared" ca="1" si="564"/>
        <v>#N/A</v>
      </c>
      <c r="FE581" s="198" cm="1">
        <f t="array" ref="FE581">IFERROR(MATCH(TRUE,INDEX($B$14:$B$117&gt;=FD581,0),0),"")</f>
        <v>1</v>
      </c>
      <c r="FF581" s="194">
        <f t="shared" ca="1" si="565"/>
        <v>3.2000000000000006E-3</v>
      </c>
      <c r="FI581" s="194">
        <f t="shared" si="566"/>
        <v>0</v>
      </c>
      <c r="FJ581" s="19" t="e">
        <f ca="1"/>
        <v>#N/A</v>
      </c>
      <c r="FK581" s="19" t="e">
        <f t="shared" ca="1" si="567"/>
        <v>#N/A</v>
      </c>
      <c r="FN581" s="198" cm="1">
        <f t="array" ref="FN581">IFERROR(MATCH(TRUE,INDEX($B$14:$B$117&gt;=FM581,0),0),"")</f>
        <v>1</v>
      </c>
      <c r="FO581" s="194">
        <f t="shared" ca="1" si="568"/>
        <v>3.2000000000000006E-3</v>
      </c>
      <c r="FR581" s="194">
        <f t="shared" si="569"/>
        <v>0</v>
      </c>
      <c r="FS581" s="19" t="e">
        <f ca="1"/>
        <v>#N/A</v>
      </c>
      <c r="FT581" s="19" t="e">
        <f t="shared" ca="1" si="570"/>
        <v>#N/A</v>
      </c>
      <c r="FW581" s="198" cm="1">
        <f t="array" ref="FW581">IFERROR(MATCH(TRUE,INDEX($B$14:$B$117&gt;=FV581,0),0),"")</f>
        <v>1</v>
      </c>
      <c r="FX581" s="194">
        <f t="shared" ca="1" si="571"/>
        <v>3.2000000000000006E-3</v>
      </c>
      <c r="GA581" s="194">
        <f t="shared" si="572"/>
        <v>0</v>
      </c>
      <c r="GB581" s="19" t="e">
        <f ca="1"/>
        <v>#N/A</v>
      </c>
      <c r="GC581" s="19" t="e">
        <f t="shared" ca="1" si="573"/>
        <v>#N/A</v>
      </c>
    </row>
    <row r="582" spans="8:185" x14ac:dyDescent="0.2">
      <c r="H582" s="198" cm="1">
        <f t="array" ref="H582">IFERROR(MATCH(TRUE,INDEX($B$14:$B$117&gt;=G582,0),0),"")</f>
        <v>1</v>
      </c>
      <c r="I582" s="194">
        <f t="shared" ca="1" si="518"/>
        <v>3.2000000000000006E-3</v>
      </c>
      <c r="L582" s="194">
        <f t="shared" si="574"/>
        <v>0</v>
      </c>
      <c r="M582" s="19">
        <f ca="1"/>
        <v>0</v>
      </c>
      <c r="N582" s="19">
        <f t="shared" ca="1" si="575"/>
        <v>0</v>
      </c>
      <c r="Q582" s="198" cm="1">
        <f t="array" ref="Q582">IFERROR(MATCH(TRUE,INDEX($B$14:$B$117&gt;=P582,0),0),"")</f>
        <v>1</v>
      </c>
      <c r="R582" s="194">
        <f t="shared" ca="1" si="519"/>
        <v>3.2000000000000006E-3</v>
      </c>
      <c r="U582" s="194">
        <f t="shared" si="576"/>
        <v>0</v>
      </c>
      <c r="V582" s="19">
        <f ca="1"/>
        <v>0</v>
      </c>
      <c r="W582" s="19">
        <f t="shared" ca="1" si="577"/>
        <v>0</v>
      </c>
      <c r="Z582" s="198" cm="1">
        <f t="array" ref="Z582">IFERROR(MATCH(TRUE,INDEX($B$14:$B$117&gt;=Y582,0),0),"")</f>
        <v>1</v>
      </c>
      <c r="AA582" s="194">
        <f t="shared" ca="1" si="520"/>
        <v>3.2000000000000006E-3</v>
      </c>
      <c r="AD582" s="194">
        <f t="shared" si="521"/>
        <v>0</v>
      </c>
      <c r="AE582" s="19">
        <f ca="1"/>
        <v>0</v>
      </c>
      <c r="AF582" s="19">
        <f t="shared" ca="1" si="522"/>
        <v>0</v>
      </c>
      <c r="AI582" s="198" cm="1">
        <f t="array" ref="AI582">IFERROR(MATCH(TRUE,INDEX($B$14:$B$117&gt;=AH582,0),0),"")</f>
        <v>1</v>
      </c>
      <c r="AJ582" s="194">
        <f t="shared" ca="1" si="523"/>
        <v>3.2000000000000006E-3</v>
      </c>
      <c r="AM582" s="194">
        <f t="shared" si="524"/>
        <v>0</v>
      </c>
      <c r="AN582" s="19">
        <f ca="1"/>
        <v>0</v>
      </c>
      <c r="AO582" s="19">
        <f t="shared" ca="1" si="525"/>
        <v>0</v>
      </c>
      <c r="AR582" s="198" cm="1">
        <f t="array" ref="AR582">IFERROR(MATCH(TRUE,INDEX($B$14:$B$117&gt;=AQ582,0),0),"")</f>
        <v>1</v>
      </c>
      <c r="AS582" s="194">
        <f t="shared" ca="1" si="526"/>
        <v>3.2000000000000006E-3</v>
      </c>
      <c r="AV582" s="194">
        <f t="shared" si="527"/>
        <v>0</v>
      </c>
      <c r="AW582" s="19">
        <f ca="1"/>
        <v>0</v>
      </c>
      <c r="AX582" s="19">
        <f t="shared" ca="1" si="528"/>
        <v>0</v>
      </c>
      <c r="BA582" s="198" cm="1">
        <f t="array" ref="BA582">IFERROR(MATCH(TRUE,INDEX($B$14:$B$117&gt;=AZ582,0),0),"")</f>
        <v>1</v>
      </c>
      <c r="BB582" s="194">
        <f t="shared" ca="1" si="529"/>
        <v>3.2000000000000006E-3</v>
      </c>
      <c r="BE582" s="194">
        <f t="shared" si="530"/>
        <v>0</v>
      </c>
      <c r="BF582" s="19">
        <f ca="1"/>
        <v>0</v>
      </c>
      <c r="BG582" s="19">
        <f t="shared" ca="1" si="531"/>
        <v>0</v>
      </c>
      <c r="BJ582" s="198" cm="1">
        <f t="array" ref="BJ582">IFERROR(MATCH(TRUE,INDEX($B$14:$B$117&gt;=BI582,0),0),"")</f>
        <v>1</v>
      </c>
      <c r="BK582" s="194">
        <f t="shared" ca="1" si="532"/>
        <v>3.2000000000000006E-3</v>
      </c>
      <c r="BN582" s="194">
        <f t="shared" si="533"/>
        <v>0</v>
      </c>
      <c r="BO582" s="19">
        <f ca="1"/>
        <v>0</v>
      </c>
      <c r="BP582" s="19">
        <f t="shared" ca="1" si="534"/>
        <v>0</v>
      </c>
      <c r="BS582" s="198" cm="1">
        <f t="array" ref="BS582">IFERROR(MATCH(TRUE,INDEX($B$14:$B$117&gt;=BR582,0),0),"")</f>
        <v>1</v>
      </c>
      <c r="BT582" s="194">
        <f t="shared" ca="1" si="535"/>
        <v>3.2000000000000006E-3</v>
      </c>
      <c r="BW582" s="194">
        <f t="shared" si="536"/>
        <v>0</v>
      </c>
      <c r="BX582" s="19">
        <f ca="1"/>
        <v>0</v>
      </c>
      <c r="BY582" s="19">
        <f t="shared" ca="1" si="537"/>
        <v>0</v>
      </c>
      <c r="CB582" s="198" cm="1">
        <f t="array" ref="CB582">IFERROR(MATCH(TRUE,INDEX($B$14:$B$117&gt;=CA582,0),0),"")</f>
        <v>1</v>
      </c>
      <c r="CC582" s="194">
        <f t="shared" ca="1" si="538"/>
        <v>3.2000000000000006E-3</v>
      </c>
      <c r="CF582" s="194">
        <f t="shared" si="539"/>
        <v>0</v>
      </c>
      <c r="CG582" s="19">
        <f ca="1"/>
        <v>0</v>
      </c>
      <c r="CH582" s="19">
        <f t="shared" ca="1" si="540"/>
        <v>0</v>
      </c>
      <c r="CK582" s="198" cm="1">
        <f t="array" ref="CK582">IFERROR(MATCH(TRUE,INDEX($B$14:$B$117&gt;=CJ582,0),0),"")</f>
        <v>1</v>
      </c>
      <c r="CL582" s="194">
        <f t="shared" ca="1" si="541"/>
        <v>3.2000000000000006E-3</v>
      </c>
      <c r="CO582" s="194">
        <f t="shared" si="542"/>
        <v>0</v>
      </c>
      <c r="CP582" s="19">
        <f ca="1"/>
        <v>0</v>
      </c>
      <c r="CQ582" s="19">
        <f t="shared" ca="1" si="543"/>
        <v>0</v>
      </c>
      <c r="CT582" s="198" cm="1">
        <f t="array" ref="CT582">IFERROR(MATCH(TRUE,INDEX($B$14:$B$117&gt;=CS582,0),0),"")</f>
        <v>1</v>
      </c>
      <c r="CU582" s="194">
        <f t="shared" ca="1" si="544"/>
        <v>3.2000000000000006E-3</v>
      </c>
      <c r="CX582" s="194">
        <f t="shared" si="545"/>
        <v>0</v>
      </c>
      <c r="CY582" s="19" t="e">
        <f ca="1"/>
        <v>#N/A</v>
      </c>
      <c r="CZ582" s="19" t="e">
        <f t="shared" ca="1" si="546"/>
        <v>#N/A</v>
      </c>
      <c r="DC582" s="198" cm="1">
        <f t="array" ref="DC582">IFERROR(MATCH(TRUE,INDEX($B$14:$B$117&gt;=DB582,0),0),"")</f>
        <v>1</v>
      </c>
      <c r="DD582" s="194">
        <f t="shared" ca="1" si="547"/>
        <v>3.2000000000000006E-3</v>
      </c>
      <c r="DG582" s="194">
        <f t="shared" si="548"/>
        <v>0</v>
      </c>
      <c r="DH582" s="19" t="e">
        <f ca="1"/>
        <v>#N/A</v>
      </c>
      <c r="DI582" s="19" t="e">
        <f t="shared" ca="1" si="549"/>
        <v>#N/A</v>
      </c>
      <c r="DL582" s="198" cm="1">
        <f t="array" ref="DL582">IFERROR(MATCH(TRUE,INDEX($B$14:$B$117&gt;=DK582,0),0),"")</f>
        <v>1</v>
      </c>
      <c r="DM582" s="194">
        <f t="shared" ca="1" si="550"/>
        <v>3.2000000000000006E-3</v>
      </c>
      <c r="DP582" s="194">
        <f t="shared" si="551"/>
        <v>0</v>
      </c>
      <c r="DQ582" s="19" t="e">
        <f ca="1"/>
        <v>#N/A</v>
      </c>
      <c r="DR582" s="19" t="e">
        <f t="shared" ca="1" si="552"/>
        <v>#N/A</v>
      </c>
      <c r="DU582" s="198" cm="1">
        <f t="array" ref="DU582">IFERROR(MATCH(TRUE,INDEX($B$14:$B$117&gt;=DT582,0),0),"")</f>
        <v>1</v>
      </c>
      <c r="DV582" s="194">
        <f t="shared" ca="1" si="553"/>
        <v>3.2000000000000006E-3</v>
      </c>
      <c r="DY582" s="194">
        <f t="shared" si="554"/>
        <v>0</v>
      </c>
      <c r="DZ582" s="19" t="e">
        <f ca="1"/>
        <v>#N/A</v>
      </c>
      <c r="EA582" s="19" t="e">
        <f t="shared" ca="1" si="555"/>
        <v>#N/A</v>
      </c>
      <c r="ED582" s="198" cm="1">
        <f t="array" ref="ED582">IFERROR(MATCH(TRUE,INDEX($B$14:$B$117&gt;=EC582,0),0),"")</f>
        <v>1</v>
      </c>
      <c r="EE582" s="194">
        <f t="shared" ca="1" si="556"/>
        <v>3.2000000000000006E-3</v>
      </c>
      <c r="EH582" s="194">
        <f t="shared" si="557"/>
        <v>0</v>
      </c>
      <c r="EI582" s="19" t="e">
        <f ca="1"/>
        <v>#N/A</v>
      </c>
      <c r="EJ582" s="19" t="e">
        <f t="shared" ca="1" si="558"/>
        <v>#N/A</v>
      </c>
      <c r="EM582" s="198" cm="1">
        <f t="array" ref="EM582">IFERROR(MATCH(TRUE,INDEX($B$14:$B$117&gt;=EL582,0),0),"")</f>
        <v>1</v>
      </c>
      <c r="EN582" s="194">
        <f t="shared" ca="1" si="559"/>
        <v>3.2000000000000006E-3</v>
      </c>
      <c r="EQ582" s="194">
        <f t="shared" si="560"/>
        <v>0</v>
      </c>
      <c r="ER582" s="19" t="e">
        <f ca="1"/>
        <v>#N/A</v>
      </c>
      <c r="ES582" s="19" t="e">
        <f t="shared" ca="1" si="561"/>
        <v>#N/A</v>
      </c>
      <c r="EV582" s="198" cm="1">
        <f t="array" ref="EV582">IFERROR(MATCH(TRUE,INDEX($B$14:$B$117&gt;=EU582,0),0),"")</f>
        <v>1</v>
      </c>
      <c r="EW582" s="194">
        <f t="shared" ca="1" si="562"/>
        <v>3.2000000000000006E-3</v>
      </c>
      <c r="EZ582" s="194">
        <f t="shared" si="563"/>
        <v>0</v>
      </c>
      <c r="FA582" s="19" t="e">
        <f ca="1"/>
        <v>#N/A</v>
      </c>
      <c r="FB582" s="19" t="e">
        <f t="shared" ca="1" si="564"/>
        <v>#N/A</v>
      </c>
      <c r="FE582" s="198" cm="1">
        <f t="array" ref="FE582">IFERROR(MATCH(TRUE,INDEX($B$14:$B$117&gt;=FD582,0),0),"")</f>
        <v>1</v>
      </c>
      <c r="FF582" s="194">
        <f t="shared" ca="1" si="565"/>
        <v>3.2000000000000006E-3</v>
      </c>
      <c r="FI582" s="194">
        <f t="shared" si="566"/>
        <v>0</v>
      </c>
      <c r="FJ582" s="19" t="e">
        <f ca="1"/>
        <v>#N/A</v>
      </c>
      <c r="FK582" s="19" t="e">
        <f t="shared" ca="1" si="567"/>
        <v>#N/A</v>
      </c>
      <c r="FN582" s="198" cm="1">
        <f t="array" ref="FN582">IFERROR(MATCH(TRUE,INDEX($B$14:$B$117&gt;=FM582,0),0),"")</f>
        <v>1</v>
      </c>
      <c r="FO582" s="194">
        <f t="shared" ca="1" si="568"/>
        <v>3.2000000000000006E-3</v>
      </c>
      <c r="FR582" s="194">
        <f t="shared" si="569"/>
        <v>0</v>
      </c>
      <c r="FS582" s="19" t="e">
        <f ca="1"/>
        <v>#N/A</v>
      </c>
      <c r="FT582" s="19" t="e">
        <f t="shared" ca="1" si="570"/>
        <v>#N/A</v>
      </c>
      <c r="FW582" s="198" cm="1">
        <f t="array" ref="FW582">IFERROR(MATCH(TRUE,INDEX($B$14:$B$117&gt;=FV582,0),0),"")</f>
        <v>1</v>
      </c>
      <c r="FX582" s="194">
        <f t="shared" ca="1" si="571"/>
        <v>3.2000000000000006E-3</v>
      </c>
      <c r="GA582" s="194">
        <f t="shared" si="572"/>
        <v>0</v>
      </c>
      <c r="GB582" s="19" t="e">
        <f ca="1"/>
        <v>#N/A</v>
      </c>
      <c r="GC582" s="19" t="e">
        <f t="shared" ca="1" si="573"/>
        <v>#N/A</v>
      </c>
    </row>
    <row r="583" spans="8:185" x14ac:dyDescent="0.2">
      <c r="H583" s="198" cm="1">
        <f t="array" ref="H583">IFERROR(MATCH(TRUE,INDEX($B$14:$B$117&gt;=G583,0),0),"")</f>
        <v>1</v>
      </c>
      <c r="I583" s="194">
        <f t="shared" ca="1" si="518"/>
        <v>3.2000000000000006E-3</v>
      </c>
      <c r="L583" s="194">
        <f t="shared" si="574"/>
        <v>0</v>
      </c>
      <c r="M583" s="19">
        <f ca="1"/>
        <v>0</v>
      </c>
      <c r="N583" s="19">
        <f t="shared" ca="1" si="575"/>
        <v>0</v>
      </c>
      <c r="Q583" s="198" cm="1">
        <f t="array" ref="Q583">IFERROR(MATCH(TRUE,INDEX($B$14:$B$117&gt;=P583,0),0),"")</f>
        <v>1</v>
      </c>
      <c r="R583" s="194">
        <f t="shared" ca="1" si="519"/>
        <v>3.2000000000000006E-3</v>
      </c>
      <c r="U583" s="194">
        <f t="shared" si="576"/>
        <v>0</v>
      </c>
      <c r="V583" s="19">
        <f ca="1"/>
        <v>0</v>
      </c>
      <c r="W583" s="19">
        <f t="shared" ca="1" si="577"/>
        <v>0</v>
      </c>
      <c r="Z583" s="198" cm="1">
        <f t="array" ref="Z583">IFERROR(MATCH(TRUE,INDEX($B$14:$B$117&gt;=Y583,0),0),"")</f>
        <v>1</v>
      </c>
      <c r="AA583" s="194">
        <f t="shared" ca="1" si="520"/>
        <v>3.2000000000000006E-3</v>
      </c>
      <c r="AD583" s="194">
        <f t="shared" si="521"/>
        <v>0</v>
      </c>
      <c r="AE583" s="19">
        <f ca="1"/>
        <v>0</v>
      </c>
      <c r="AF583" s="19">
        <f t="shared" ca="1" si="522"/>
        <v>0</v>
      </c>
      <c r="AI583" s="198" cm="1">
        <f t="array" ref="AI583">IFERROR(MATCH(TRUE,INDEX($B$14:$B$117&gt;=AH583,0),0),"")</f>
        <v>1</v>
      </c>
      <c r="AJ583" s="194">
        <f t="shared" ca="1" si="523"/>
        <v>3.2000000000000006E-3</v>
      </c>
      <c r="AM583" s="194">
        <f t="shared" si="524"/>
        <v>0</v>
      </c>
      <c r="AN583" s="19">
        <f ca="1"/>
        <v>0</v>
      </c>
      <c r="AO583" s="19">
        <f t="shared" ca="1" si="525"/>
        <v>0</v>
      </c>
      <c r="AR583" s="198" cm="1">
        <f t="array" ref="AR583">IFERROR(MATCH(TRUE,INDEX($B$14:$B$117&gt;=AQ583,0),0),"")</f>
        <v>1</v>
      </c>
      <c r="AS583" s="194">
        <f t="shared" ca="1" si="526"/>
        <v>3.2000000000000006E-3</v>
      </c>
      <c r="AV583" s="194">
        <f t="shared" si="527"/>
        <v>0</v>
      </c>
      <c r="AW583" s="19">
        <f ca="1"/>
        <v>0</v>
      </c>
      <c r="AX583" s="19">
        <f t="shared" ca="1" si="528"/>
        <v>0</v>
      </c>
      <c r="BA583" s="198" cm="1">
        <f t="array" ref="BA583">IFERROR(MATCH(TRUE,INDEX($B$14:$B$117&gt;=AZ583,0),0),"")</f>
        <v>1</v>
      </c>
      <c r="BB583" s="194">
        <f t="shared" ca="1" si="529"/>
        <v>3.2000000000000006E-3</v>
      </c>
      <c r="BE583" s="194">
        <f t="shared" si="530"/>
        <v>0</v>
      </c>
      <c r="BF583" s="19">
        <f ca="1"/>
        <v>0</v>
      </c>
      <c r="BG583" s="19">
        <f t="shared" ca="1" si="531"/>
        <v>0</v>
      </c>
      <c r="BJ583" s="198" cm="1">
        <f t="array" ref="BJ583">IFERROR(MATCH(TRUE,INDEX($B$14:$B$117&gt;=BI583,0),0),"")</f>
        <v>1</v>
      </c>
      <c r="BK583" s="194">
        <f t="shared" ca="1" si="532"/>
        <v>3.2000000000000006E-3</v>
      </c>
      <c r="BN583" s="194">
        <f t="shared" si="533"/>
        <v>0</v>
      </c>
      <c r="BO583" s="19">
        <f ca="1"/>
        <v>0</v>
      </c>
      <c r="BP583" s="19">
        <f t="shared" ca="1" si="534"/>
        <v>0</v>
      </c>
      <c r="BS583" s="198" cm="1">
        <f t="array" ref="BS583">IFERROR(MATCH(TRUE,INDEX($B$14:$B$117&gt;=BR583,0),0),"")</f>
        <v>1</v>
      </c>
      <c r="BT583" s="194">
        <f t="shared" ca="1" si="535"/>
        <v>3.2000000000000006E-3</v>
      </c>
      <c r="BW583" s="194">
        <f t="shared" si="536"/>
        <v>0</v>
      </c>
      <c r="BX583" s="19">
        <f ca="1"/>
        <v>0</v>
      </c>
      <c r="BY583" s="19">
        <f t="shared" ca="1" si="537"/>
        <v>0</v>
      </c>
      <c r="CB583" s="198" cm="1">
        <f t="array" ref="CB583">IFERROR(MATCH(TRUE,INDEX($B$14:$B$117&gt;=CA583,0),0),"")</f>
        <v>1</v>
      </c>
      <c r="CC583" s="194">
        <f t="shared" ca="1" si="538"/>
        <v>3.2000000000000006E-3</v>
      </c>
      <c r="CF583" s="194">
        <f t="shared" si="539"/>
        <v>0</v>
      </c>
      <c r="CG583" s="19">
        <f ca="1"/>
        <v>0</v>
      </c>
      <c r="CH583" s="19">
        <f t="shared" ca="1" si="540"/>
        <v>0</v>
      </c>
      <c r="CK583" s="198" cm="1">
        <f t="array" ref="CK583">IFERROR(MATCH(TRUE,INDEX($B$14:$B$117&gt;=CJ583,0),0),"")</f>
        <v>1</v>
      </c>
      <c r="CL583" s="194">
        <f t="shared" ca="1" si="541"/>
        <v>3.2000000000000006E-3</v>
      </c>
      <c r="CO583" s="194">
        <f t="shared" si="542"/>
        <v>0</v>
      </c>
      <c r="CP583" s="19">
        <f ca="1"/>
        <v>0</v>
      </c>
      <c r="CQ583" s="19">
        <f t="shared" ca="1" si="543"/>
        <v>0</v>
      </c>
      <c r="CT583" s="198" cm="1">
        <f t="array" ref="CT583">IFERROR(MATCH(TRUE,INDEX($B$14:$B$117&gt;=CS583,0),0),"")</f>
        <v>1</v>
      </c>
      <c r="CU583" s="194">
        <f t="shared" ca="1" si="544"/>
        <v>3.2000000000000006E-3</v>
      </c>
      <c r="CX583" s="194">
        <f t="shared" si="545"/>
        <v>0</v>
      </c>
      <c r="CY583" s="19" t="e">
        <f ca="1"/>
        <v>#N/A</v>
      </c>
      <c r="CZ583" s="19" t="e">
        <f t="shared" ca="1" si="546"/>
        <v>#N/A</v>
      </c>
      <c r="DC583" s="198" cm="1">
        <f t="array" ref="DC583">IFERROR(MATCH(TRUE,INDEX($B$14:$B$117&gt;=DB583,0),0),"")</f>
        <v>1</v>
      </c>
      <c r="DD583" s="194">
        <f t="shared" ca="1" si="547"/>
        <v>3.2000000000000006E-3</v>
      </c>
      <c r="DG583" s="194">
        <f t="shared" si="548"/>
        <v>0</v>
      </c>
      <c r="DH583" s="19" t="e">
        <f ca="1"/>
        <v>#N/A</v>
      </c>
      <c r="DI583" s="19" t="e">
        <f t="shared" ca="1" si="549"/>
        <v>#N/A</v>
      </c>
      <c r="DL583" s="198" cm="1">
        <f t="array" ref="DL583">IFERROR(MATCH(TRUE,INDEX($B$14:$B$117&gt;=DK583,0),0),"")</f>
        <v>1</v>
      </c>
      <c r="DM583" s="194">
        <f t="shared" ca="1" si="550"/>
        <v>3.2000000000000006E-3</v>
      </c>
      <c r="DP583" s="194">
        <f t="shared" si="551"/>
        <v>0</v>
      </c>
      <c r="DQ583" s="19" t="e">
        <f ca="1"/>
        <v>#N/A</v>
      </c>
      <c r="DR583" s="19" t="e">
        <f t="shared" ca="1" si="552"/>
        <v>#N/A</v>
      </c>
      <c r="DU583" s="198" cm="1">
        <f t="array" ref="DU583">IFERROR(MATCH(TRUE,INDEX($B$14:$B$117&gt;=DT583,0),0),"")</f>
        <v>1</v>
      </c>
      <c r="DV583" s="194">
        <f t="shared" ca="1" si="553"/>
        <v>3.2000000000000006E-3</v>
      </c>
      <c r="DY583" s="194">
        <f t="shared" si="554"/>
        <v>0</v>
      </c>
      <c r="DZ583" s="19" t="e">
        <f ca="1"/>
        <v>#N/A</v>
      </c>
      <c r="EA583" s="19" t="e">
        <f t="shared" ca="1" si="555"/>
        <v>#N/A</v>
      </c>
      <c r="ED583" s="198" cm="1">
        <f t="array" ref="ED583">IFERROR(MATCH(TRUE,INDEX($B$14:$B$117&gt;=EC583,0),0),"")</f>
        <v>1</v>
      </c>
      <c r="EE583" s="194">
        <f t="shared" ca="1" si="556"/>
        <v>3.2000000000000006E-3</v>
      </c>
      <c r="EH583" s="194">
        <f t="shared" si="557"/>
        <v>0</v>
      </c>
      <c r="EI583" s="19" t="e">
        <f ca="1"/>
        <v>#N/A</v>
      </c>
      <c r="EJ583" s="19" t="e">
        <f t="shared" ca="1" si="558"/>
        <v>#N/A</v>
      </c>
      <c r="EM583" s="198" cm="1">
        <f t="array" ref="EM583">IFERROR(MATCH(TRUE,INDEX($B$14:$B$117&gt;=EL583,0),0),"")</f>
        <v>1</v>
      </c>
      <c r="EN583" s="194">
        <f t="shared" ca="1" si="559"/>
        <v>3.2000000000000006E-3</v>
      </c>
      <c r="EQ583" s="194">
        <f t="shared" si="560"/>
        <v>0</v>
      </c>
      <c r="ER583" s="19" t="e">
        <f ca="1"/>
        <v>#N/A</v>
      </c>
      <c r="ES583" s="19" t="e">
        <f t="shared" ca="1" si="561"/>
        <v>#N/A</v>
      </c>
      <c r="EV583" s="198" cm="1">
        <f t="array" ref="EV583">IFERROR(MATCH(TRUE,INDEX($B$14:$B$117&gt;=EU583,0),0),"")</f>
        <v>1</v>
      </c>
      <c r="EW583" s="194">
        <f t="shared" ca="1" si="562"/>
        <v>3.2000000000000006E-3</v>
      </c>
      <c r="EZ583" s="194">
        <f t="shared" si="563"/>
        <v>0</v>
      </c>
      <c r="FA583" s="19" t="e">
        <f ca="1"/>
        <v>#N/A</v>
      </c>
      <c r="FB583" s="19" t="e">
        <f t="shared" ca="1" si="564"/>
        <v>#N/A</v>
      </c>
      <c r="FE583" s="198" cm="1">
        <f t="array" ref="FE583">IFERROR(MATCH(TRUE,INDEX($B$14:$B$117&gt;=FD583,0),0),"")</f>
        <v>1</v>
      </c>
      <c r="FF583" s="194">
        <f t="shared" ca="1" si="565"/>
        <v>3.2000000000000006E-3</v>
      </c>
      <c r="FI583" s="194">
        <f t="shared" si="566"/>
        <v>0</v>
      </c>
      <c r="FJ583" s="19" t="e">
        <f ca="1"/>
        <v>#N/A</v>
      </c>
      <c r="FK583" s="19" t="e">
        <f t="shared" ca="1" si="567"/>
        <v>#N/A</v>
      </c>
      <c r="FN583" s="198" cm="1">
        <f t="array" ref="FN583">IFERROR(MATCH(TRUE,INDEX($B$14:$B$117&gt;=FM583,0),0),"")</f>
        <v>1</v>
      </c>
      <c r="FO583" s="194">
        <f t="shared" ca="1" si="568"/>
        <v>3.2000000000000006E-3</v>
      </c>
      <c r="FR583" s="194">
        <f t="shared" si="569"/>
        <v>0</v>
      </c>
      <c r="FS583" s="19" t="e">
        <f ca="1"/>
        <v>#N/A</v>
      </c>
      <c r="FT583" s="19" t="e">
        <f t="shared" ca="1" si="570"/>
        <v>#N/A</v>
      </c>
      <c r="FW583" s="198" cm="1">
        <f t="array" ref="FW583">IFERROR(MATCH(TRUE,INDEX($B$14:$B$117&gt;=FV583,0),0),"")</f>
        <v>1</v>
      </c>
      <c r="FX583" s="194">
        <f t="shared" ca="1" si="571"/>
        <v>3.2000000000000006E-3</v>
      </c>
      <c r="GA583" s="194">
        <f t="shared" si="572"/>
        <v>0</v>
      </c>
      <c r="GB583" s="19" t="e">
        <f ca="1"/>
        <v>#N/A</v>
      </c>
      <c r="GC583" s="19" t="e">
        <f t="shared" ca="1" si="573"/>
        <v>#N/A</v>
      </c>
    </row>
    <row r="584" spans="8:185" x14ac:dyDescent="0.2">
      <c r="H584" s="198" cm="1">
        <f t="array" ref="H584">IFERROR(MATCH(TRUE,INDEX($B$14:$B$117&gt;=G584,0),0),"")</f>
        <v>1</v>
      </c>
      <c r="I584" s="194">
        <f t="shared" ca="1" si="518"/>
        <v>3.2000000000000006E-3</v>
      </c>
      <c r="L584" s="194">
        <f t="shared" si="574"/>
        <v>0</v>
      </c>
      <c r="M584" s="19">
        <f ca="1"/>
        <v>0</v>
      </c>
      <c r="N584" s="19">
        <f t="shared" ca="1" si="575"/>
        <v>0</v>
      </c>
      <c r="Q584" s="198" cm="1">
        <f t="array" ref="Q584">IFERROR(MATCH(TRUE,INDEX($B$14:$B$117&gt;=P584,0),0),"")</f>
        <v>1</v>
      </c>
      <c r="R584" s="194">
        <f t="shared" ca="1" si="519"/>
        <v>3.2000000000000006E-3</v>
      </c>
      <c r="U584" s="194">
        <f t="shared" si="576"/>
        <v>0</v>
      </c>
      <c r="V584" s="19">
        <f ca="1"/>
        <v>0</v>
      </c>
      <c r="W584" s="19">
        <f t="shared" ca="1" si="577"/>
        <v>0</v>
      </c>
      <c r="Z584" s="198" cm="1">
        <f t="array" ref="Z584">IFERROR(MATCH(TRUE,INDEX($B$14:$B$117&gt;=Y584,0),0),"")</f>
        <v>1</v>
      </c>
      <c r="AA584" s="194">
        <f t="shared" ca="1" si="520"/>
        <v>3.2000000000000006E-3</v>
      </c>
      <c r="AD584" s="194">
        <f t="shared" si="521"/>
        <v>0</v>
      </c>
      <c r="AE584" s="19">
        <f ca="1"/>
        <v>0</v>
      </c>
      <c r="AF584" s="19">
        <f t="shared" ca="1" si="522"/>
        <v>0</v>
      </c>
      <c r="AI584" s="198" cm="1">
        <f t="array" ref="AI584">IFERROR(MATCH(TRUE,INDEX($B$14:$B$117&gt;=AH584,0),0),"")</f>
        <v>1</v>
      </c>
      <c r="AJ584" s="194">
        <f t="shared" ca="1" si="523"/>
        <v>3.2000000000000006E-3</v>
      </c>
      <c r="AM584" s="194">
        <f t="shared" si="524"/>
        <v>0</v>
      </c>
      <c r="AN584" s="19">
        <f ca="1"/>
        <v>0</v>
      </c>
      <c r="AO584" s="19">
        <f t="shared" ca="1" si="525"/>
        <v>0</v>
      </c>
      <c r="AR584" s="198" cm="1">
        <f t="array" ref="AR584">IFERROR(MATCH(TRUE,INDEX($B$14:$B$117&gt;=AQ584,0),0),"")</f>
        <v>1</v>
      </c>
      <c r="AS584" s="194">
        <f t="shared" ca="1" si="526"/>
        <v>3.2000000000000006E-3</v>
      </c>
      <c r="AV584" s="194">
        <f t="shared" si="527"/>
        <v>0</v>
      </c>
      <c r="AW584" s="19">
        <f ca="1"/>
        <v>0</v>
      </c>
      <c r="AX584" s="19">
        <f t="shared" ca="1" si="528"/>
        <v>0</v>
      </c>
      <c r="BA584" s="198" cm="1">
        <f t="array" ref="BA584">IFERROR(MATCH(TRUE,INDEX($B$14:$B$117&gt;=AZ584,0),0),"")</f>
        <v>1</v>
      </c>
      <c r="BB584" s="194">
        <f t="shared" ca="1" si="529"/>
        <v>3.2000000000000006E-3</v>
      </c>
      <c r="BE584" s="194">
        <f t="shared" si="530"/>
        <v>0</v>
      </c>
      <c r="BF584" s="19">
        <f ca="1"/>
        <v>0</v>
      </c>
      <c r="BG584" s="19">
        <f t="shared" ca="1" si="531"/>
        <v>0</v>
      </c>
      <c r="BJ584" s="198" cm="1">
        <f t="array" ref="BJ584">IFERROR(MATCH(TRUE,INDEX($B$14:$B$117&gt;=BI584,0),0),"")</f>
        <v>1</v>
      </c>
      <c r="BK584" s="194">
        <f t="shared" ca="1" si="532"/>
        <v>3.2000000000000006E-3</v>
      </c>
      <c r="BN584" s="194">
        <f t="shared" si="533"/>
        <v>0</v>
      </c>
      <c r="BO584" s="19">
        <f ca="1"/>
        <v>0</v>
      </c>
      <c r="BP584" s="19">
        <f t="shared" ca="1" si="534"/>
        <v>0</v>
      </c>
      <c r="BS584" s="198" cm="1">
        <f t="array" ref="BS584">IFERROR(MATCH(TRUE,INDEX($B$14:$B$117&gt;=BR584,0),0),"")</f>
        <v>1</v>
      </c>
      <c r="BT584" s="194">
        <f t="shared" ca="1" si="535"/>
        <v>3.2000000000000006E-3</v>
      </c>
      <c r="BW584" s="194">
        <f t="shared" si="536"/>
        <v>0</v>
      </c>
      <c r="BX584" s="19">
        <f ca="1"/>
        <v>0</v>
      </c>
      <c r="BY584" s="19">
        <f t="shared" ca="1" si="537"/>
        <v>0</v>
      </c>
      <c r="CB584" s="198" cm="1">
        <f t="array" ref="CB584">IFERROR(MATCH(TRUE,INDEX($B$14:$B$117&gt;=CA584,0),0),"")</f>
        <v>1</v>
      </c>
      <c r="CC584" s="194">
        <f t="shared" ca="1" si="538"/>
        <v>3.2000000000000006E-3</v>
      </c>
      <c r="CF584" s="194">
        <f t="shared" si="539"/>
        <v>0</v>
      </c>
      <c r="CG584" s="19">
        <f ca="1"/>
        <v>0</v>
      </c>
      <c r="CH584" s="19">
        <f t="shared" ca="1" si="540"/>
        <v>0</v>
      </c>
      <c r="CK584" s="198" cm="1">
        <f t="array" ref="CK584">IFERROR(MATCH(TRUE,INDEX($B$14:$B$117&gt;=CJ584,0),0),"")</f>
        <v>1</v>
      </c>
      <c r="CL584" s="194">
        <f t="shared" ca="1" si="541"/>
        <v>3.2000000000000006E-3</v>
      </c>
      <c r="CO584" s="194">
        <f t="shared" si="542"/>
        <v>0</v>
      </c>
      <c r="CP584" s="19">
        <f ca="1"/>
        <v>0</v>
      </c>
      <c r="CQ584" s="19">
        <f t="shared" ca="1" si="543"/>
        <v>0</v>
      </c>
      <c r="CT584" s="198" cm="1">
        <f t="array" ref="CT584">IFERROR(MATCH(TRUE,INDEX($B$14:$B$117&gt;=CS584,0),0),"")</f>
        <v>1</v>
      </c>
      <c r="CU584" s="194">
        <f t="shared" ca="1" si="544"/>
        <v>3.2000000000000006E-3</v>
      </c>
      <c r="CX584" s="194">
        <f t="shared" si="545"/>
        <v>0</v>
      </c>
      <c r="CY584" s="19" t="e">
        <f ca="1"/>
        <v>#N/A</v>
      </c>
      <c r="CZ584" s="19" t="e">
        <f t="shared" ca="1" si="546"/>
        <v>#N/A</v>
      </c>
      <c r="DC584" s="198" cm="1">
        <f t="array" ref="DC584">IFERROR(MATCH(TRUE,INDEX($B$14:$B$117&gt;=DB584,0),0),"")</f>
        <v>1</v>
      </c>
      <c r="DD584" s="194">
        <f t="shared" ca="1" si="547"/>
        <v>3.2000000000000006E-3</v>
      </c>
      <c r="DG584" s="194">
        <f t="shared" si="548"/>
        <v>0</v>
      </c>
      <c r="DH584" s="19" t="e">
        <f ca="1"/>
        <v>#N/A</v>
      </c>
      <c r="DI584" s="19" t="e">
        <f t="shared" ca="1" si="549"/>
        <v>#N/A</v>
      </c>
      <c r="DL584" s="198" cm="1">
        <f t="array" ref="DL584">IFERROR(MATCH(TRUE,INDEX($B$14:$B$117&gt;=DK584,0),0),"")</f>
        <v>1</v>
      </c>
      <c r="DM584" s="194">
        <f t="shared" ca="1" si="550"/>
        <v>3.2000000000000006E-3</v>
      </c>
      <c r="DP584" s="194">
        <f t="shared" si="551"/>
        <v>0</v>
      </c>
      <c r="DQ584" s="19" t="e">
        <f ca="1"/>
        <v>#N/A</v>
      </c>
      <c r="DR584" s="19" t="e">
        <f t="shared" ca="1" si="552"/>
        <v>#N/A</v>
      </c>
      <c r="DU584" s="198" cm="1">
        <f t="array" ref="DU584">IFERROR(MATCH(TRUE,INDEX($B$14:$B$117&gt;=DT584,0),0),"")</f>
        <v>1</v>
      </c>
      <c r="DV584" s="194">
        <f t="shared" ca="1" si="553"/>
        <v>3.2000000000000006E-3</v>
      </c>
      <c r="DY584" s="194">
        <f t="shared" si="554"/>
        <v>0</v>
      </c>
      <c r="DZ584" s="19" t="e">
        <f ca="1"/>
        <v>#N/A</v>
      </c>
      <c r="EA584" s="19" t="e">
        <f t="shared" ca="1" si="555"/>
        <v>#N/A</v>
      </c>
      <c r="ED584" s="198" cm="1">
        <f t="array" ref="ED584">IFERROR(MATCH(TRUE,INDEX($B$14:$B$117&gt;=EC584,0),0),"")</f>
        <v>1</v>
      </c>
      <c r="EE584" s="194">
        <f t="shared" ca="1" si="556"/>
        <v>3.2000000000000006E-3</v>
      </c>
      <c r="EH584" s="194">
        <f t="shared" si="557"/>
        <v>0</v>
      </c>
      <c r="EI584" s="19" t="e">
        <f ca="1"/>
        <v>#N/A</v>
      </c>
      <c r="EJ584" s="19" t="e">
        <f t="shared" ca="1" si="558"/>
        <v>#N/A</v>
      </c>
      <c r="EM584" s="198" cm="1">
        <f t="array" ref="EM584">IFERROR(MATCH(TRUE,INDEX($B$14:$B$117&gt;=EL584,0),0),"")</f>
        <v>1</v>
      </c>
      <c r="EN584" s="194">
        <f t="shared" ca="1" si="559"/>
        <v>3.2000000000000006E-3</v>
      </c>
      <c r="EQ584" s="194">
        <f t="shared" si="560"/>
        <v>0</v>
      </c>
      <c r="ER584" s="19" t="e">
        <f ca="1"/>
        <v>#N/A</v>
      </c>
      <c r="ES584" s="19" t="e">
        <f t="shared" ca="1" si="561"/>
        <v>#N/A</v>
      </c>
      <c r="EV584" s="198" cm="1">
        <f t="array" ref="EV584">IFERROR(MATCH(TRUE,INDEX($B$14:$B$117&gt;=EU584,0),0),"")</f>
        <v>1</v>
      </c>
      <c r="EW584" s="194">
        <f t="shared" ca="1" si="562"/>
        <v>3.2000000000000006E-3</v>
      </c>
      <c r="EZ584" s="194">
        <f t="shared" si="563"/>
        <v>0</v>
      </c>
      <c r="FA584" s="19" t="e">
        <f ca="1"/>
        <v>#N/A</v>
      </c>
      <c r="FB584" s="19" t="e">
        <f t="shared" ca="1" si="564"/>
        <v>#N/A</v>
      </c>
      <c r="FE584" s="198" cm="1">
        <f t="array" ref="FE584">IFERROR(MATCH(TRUE,INDEX($B$14:$B$117&gt;=FD584,0),0),"")</f>
        <v>1</v>
      </c>
      <c r="FF584" s="194">
        <f t="shared" ca="1" si="565"/>
        <v>3.2000000000000006E-3</v>
      </c>
      <c r="FI584" s="194">
        <f t="shared" si="566"/>
        <v>0</v>
      </c>
      <c r="FJ584" s="19" t="e">
        <f ca="1"/>
        <v>#N/A</v>
      </c>
      <c r="FK584" s="19" t="e">
        <f t="shared" ca="1" si="567"/>
        <v>#N/A</v>
      </c>
      <c r="FN584" s="198" cm="1">
        <f t="array" ref="FN584">IFERROR(MATCH(TRUE,INDEX($B$14:$B$117&gt;=FM584,0),0),"")</f>
        <v>1</v>
      </c>
      <c r="FO584" s="194">
        <f t="shared" ca="1" si="568"/>
        <v>3.2000000000000006E-3</v>
      </c>
      <c r="FR584" s="194">
        <f t="shared" si="569"/>
        <v>0</v>
      </c>
      <c r="FS584" s="19" t="e">
        <f ca="1"/>
        <v>#N/A</v>
      </c>
      <c r="FT584" s="19" t="e">
        <f t="shared" ca="1" si="570"/>
        <v>#N/A</v>
      </c>
      <c r="FW584" s="198" cm="1">
        <f t="array" ref="FW584">IFERROR(MATCH(TRUE,INDEX($B$14:$B$117&gt;=FV584,0),0),"")</f>
        <v>1</v>
      </c>
      <c r="FX584" s="194">
        <f t="shared" ca="1" si="571"/>
        <v>3.2000000000000006E-3</v>
      </c>
      <c r="GA584" s="194">
        <f t="shared" si="572"/>
        <v>0</v>
      </c>
      <c r="GB584" s="19" t="e">
        <f ca="1"/>
        <v>#N/A</v>
      </c>
      <c r="GC584" s="19" t="e">
        <f t="shared" ca="1" si="573"/>
        <v>#N/A</v>
      </c>
    </row>
    <row r="585" spans="8:185" x14ac:dyDescent="0.2">
      <c r="H585" s="198" cm="1">
        <f t="array" ref="H585">IFERROR(MATCH(TRUE,INDEX($B$14:$B$117&gt;=G585,0),0),"")</f>
        <v>1</v>
      </c>
      <c r="I585" s="194">
        <f t="shared" ca="1" si="518"/>
        <v>3.2000000000000006E-3</v>
      </c>
      <c r="L585" s="194">
        <f t="shared" si="574"/>
        <v>0</v>
      </c>
      <c r="M585" s="19">
        <f ca="1"/>
        <v>0</v>
      </c>
      <c r="N585" s="19">
        <f t="shared" ca="1" si="575"/>
        <v>0</v>
      </c>
      <c r="Q585" s="198" cm="1">
        <f t="array" ref="Q585">IFERROR(MATCH(TRUE,INDEX($B$14:$B$117&gt;=P585,0),0),"")</f>
        <v>1</v>
      </c>
      <c r="R585" s="194">
        <f t="shared" ca="1" si="519"/>
        <v>3.2000000000000006E-3</v>
      </c>
      <c r="U585" s="194">
        <f t="shared" si="576"/>
        <v>0</v>
      </c>
      <c r="V585" s="19">
        <f ca="1"/>
        <v>0</v>
      </c>
      <c r="W585" s="19">
        <f t="shared" ca="1" si="577"/>
        <v>0</v>
      </c>
      <c r="Z585" s="198" cm="1">
        <f t="array" ref="Z585">IFERROR(MATCH(TRUE,INDEX($B$14:$B$117&gt;=Y585,0),0),"")</f>
        <v>1</v>
      </c>
      <c r="AA585" s="194">
        <f t="shared" ca="1" si="520"/>
        <v>3.2000000000000006E-3</v>
      </c>
      <c r="AD585" s="194">
        <f t="shared" si="521"/>
        <v>0</v>
      </c>
      <c r="AE585" s="19">
        <f ca="1"/>
        <v>0</v>
      </c>
      <c r="AF585" s="19">
        <f t="shared" ca="1" si="522"/>
        <v>0</v>
      </c>
      <c r="AI585" s="198" cm="1">
        <f t="array" ref="AI585">IFERROR(MATCH(TRUE,INDEX($B$14:$B$117&gt;=AH585,0),0),"")</f>
        <v>1</v>
      </c>
      <c r="AJ585" s="194">
        <f t="shared" ca="1" si="523"/>
        <v>3.2000000000000006E-3</v>
      </c>
      <c r="AM585" s="194">
        <f t="shared" si="524"/>
        <v>0</v>
      </c>
      <c r="AN585" s="19">
        <f ca="1"/>
        <v>0</v>
      </c>
      <c r="AO585" s="19">
        <f t="shared" ca="1" si="525"/>
        <v>0</v>
      </c>
      <c r="AR585" s="198" cm="1">
        <f t="array" ref="AR585">IFERROR(MATCH(TRUE,INDEX($B$14:$B$117&gt;=AQ585,0),0),"")</f>
        <v>1</v>
      </c>
      <c r="AS585" s="194">
        <f t="shared" ca="1" si="526"/>
        <v>3.2000000000000006E-3</v>
      </c>
      <c r="AV585" s="194">
        <f t="shared" si="527"/>
        <v>0</v>
      </c>
      <c r="AW585" s="19">
        <f ca="1"/>
        <v>0</v>
      </c>
      <c r="AX585" s="19">
        <f t="shared" ca="1" si="528"/>
        <v>0</v>
      </c>
      <c r="BA585" s="198" cm="1">
        <f t="array" ref="BA585">IFERROR(MATCH(TRUE,INDEX($B$14:$B$117&gt;=AZ585,0),0),"")</f>
        <v>1</v>
      </c>
      <c r="BB585" s="194">
        <f t="shared" ca="1" si="529"/>
        <v>3.2000000000000006E-3</v>
      </c>
      <c r="BE585" s="194">
        <f t="shared" si="530"/>
        <v>0</v>
      </c>
      <c r="BF585" s="19">
        <f ca="1"/>
        <v>0</v>
      </c>
      <c r="BG585" s="19">
        <f t="shared" ca="1" si="531"/>
        <v>0</v>
      </c>
      <c r="BJ585" s="198" cm="1">
        <f t="array" ref="BJ585">IFERROR(MATCH(TRUE,INDEX($B$14:$B$117&gt;=BI585,0),0),"")</f>
        <v>1</v>
      </c>
      <c r="BK585" s="194">
        <f t="shared" ca="1" si="532"/>
        <v>3.2000000000000006E-3</v>
      </c>
      <c r="BN585" s="194">
        <f t="shared" si="533"/>
        <v>0</v>
      </c>
      <c r="BO585" s="19">
        <f ca="1"/>
        <v>0</v>
      </c>
      <c r="BP585" s="19">
        <f t="shared" ca="1" si="534"/>
        <v>0</v>
      </c>
      <c r="BS585" s="198" cm="1">
        <f t="array" ref="BS585">IFERROR(MATCH(TRUE,INDEX($B$14:$B$117&gt;=BR585,0),0),"")</f>
        <v>1</v>
      </c>
      <c r="BT585" s="194">
        <f t="shared" ca="1" si="535"/>
        <v>3.2000000000000006E-3</v>
      </c>
      <c r="BW585" s="194">
        <f t="shared" si="536"/>
        <v>0</v>
      </c>
      <c r="BX585" s="19">
        <f ca="1"/>
        <v>0</v>
      </c>
      <c r="BY585" s="19">
        <f t="shared" ca="1" si="537"/>
        <v>0</v>
      </c>
      <c r="CB585" s="198" cm="1">
        <f t="array" ref="CB585">IFERROR(MATCH(TRUE,INDEX($B$14:$B$117&gt;=CA585,0),0),"")</f>
        <v>1</v>
      </c>
      <c r="CC585" s="194">
        <f t="shared" ca="1" si="538"/>
        <v>3.2000000000000006E-3</v>
      </c>
      <c r="CF585" s="194">
        <f t="shared" si="539"/>
        <v>0</v>
      </c>
      <c r="CG585" s="19">
        <f ca="1"/>
        <v>0</v>
      </c>
      <c r="CH585" s="19">
        <f t="shared" ca="1" si="540"/>
        <v>0</v>
      </c>
      <c r="CK585" s="198" cm="1">
        <f t="array" ref="CK585">IFERROR(MATCH(TRUE,INDEX($B$14:$B$117&gt;=CJ585,0),0),"")</f>
        <v>1</v>
      </c>
      <c r="CL585" s="194">
        <f t="shared" ca="1" si="541"/>
        <v>3.2000000000000006E-3</v>
      </c>
      <c r="CO585" s="194">
        <f t="shared" si="542"/>
        <v>0</v>
      </c>
      <c r="CP585" s="19">
        <f ca="1"/>
        <v>0</v>
      </c>
      <c r="CQ585" s="19">
        <f t="shared" ca="1" si="543"/>
        <v>0</v>
      </c>
      <c r="CT585" s="198" cm="1">
        <f t="array" ref="CT585">IFERROR(MATCH(TRUE,INDEX($B$14:$B$117&gt;=CS585,0),0),"")</f>
        <v>1</v>
      </c>
      <c r="CU585" s="194">
        <f t="shared" ca="1" si="544"/>
        <v>3.2000000000000006E-3</v>
      </c>
      <c r="CX585" s="194">
        <f t="shared" si="545"/>
        <v>0</v>
      </c>
      <c r="CY585" s="19" t="e">
        <f ca="1"/>
        <v>#N/A</v>
      </c>
      <c r="CZ585" s="19" t="e">
        <f t="shared" ca="1" si="546"/>
        <v>#N/A</v>
      </c>
      <c r="DC585" s="198" cm="1">
        <f t="array" ref="DC585">IFERROR(MATCH(TRUE,INDEX($B$14:$B$117&gt;=DB585,0),0),"")</f>
        <v>1</v>
      </c>
      <c r="DD585" s="194">
        <f t="shared" ca="1" si="547"/>
        <v>3.2000000000000006E-3</v>
      </c>
      <c r="DG585" s="194">
        <f t="shared" si="548"/>
        <v>0</v>
      </c>
      <c r="DH585" s="19" t="e">
        <f ca="1"/>
        <v>#N/A</v>
      </c>
      <c r="DI585" s="19" t="e">
        <f t="shared" ca="1" si="549"/>
        <v>#N/A</v>
      </c>
      <c r="DL585" s="198" cm="1">
        <f t="array" ref="DL585">IFERROR(MATCH(TRUE,INDEX($B$14:$B$117&gt;=DK585,0),0),"")</f>
        <v>1</v>
      </c>
      <c r="DM585" s="194">
        <f t="shared" ca="1" si="550"/>
        <v>3.2000000000000006E-3</v>
      </c>
      <c r="DP585" s="194">
        <f t="shared" si="551"/>
        <v>0</v>
      </c>
      <c r="DQ585" s="19" t="e">
        <f ca="1"/>
        <v>#N/A</v>
      </c>
      <c r="DR585" s="19" t="e">
        <f t="shared" ca="1" si="552"/>
        <v>#N/A</v>
      </c>
      <c r="DU585" s="198" cm="1">
        <f t="array" ref="DU585">IFERROR(MATCH(TRUE,INDEX($B$14:$B$117&gt;=DT585,0),0),"")</f>
        <v>1</v>
      </c>
      <c r="DV585" s="194">
        <f t="shared" ca="1" si="553"/>
        <v>3.2000000000000006E-3</v>
      </c>
      <c r="DY585" s="194">
        <f t="shared" si="554"/>
        <v>0</v>
      </c>
      <c r="DZ585" s="19" t="e">
        <f ca="1"/>
        <v>#N/A</v>
      </c>
      <c r="EA585" s="19" t="e">
        <f t="shared" ca="1" si="555"/>
        <v>#N/A</v>
      </c>
      <c r="ED585" s="198" cm="1">
        <f t="array" ref="ED585">IFERROR(MATCH(TRUE,INDEX($B$14:$B$117&gt;=EC585,0),0),"")</f>
        <v>1</v>
      </c>
      <c r="EE585" s="194">
        <f t="shared" ca="1" si="556"/>
        <v>3.2000000000000006E-3</v>
      </c>
      <c r="EH585" s="194">
        <f t="shared" si="557"/>
        <v>0</v>
      </c>
      <c r="EI585" s="19" t="e">
        <f ca="1"/>
        <v>#N/A</v>
      </c>
      <c r="EJ585" s="19" t="e">
        <f t="shared" ca="1" si="558"/>
        <v>#N/A</v>
      </c>
      <c r="EM585" s="198" cm="1">
        <f t="array" ref="EM585">IFERROR(MATCH(TRUE,INDEX($B$14:$B$117&gt;=EL585,0),0),"")</f>
        <v>1</v>
      </c>
      <c r="EN585" s="194">
        <f t="shared" ca="1" si="559"/>
        <v>3.2000000000000006E-3</v>
      </c>
      <c r="EQ585" s="194">
        <f t="shared" si="560"/>
        <v>0</v>
      </c>
      <c r="ER585" s="19" t="e">
        <f ca="1"/>
        <v>#N/A</v>
      </c>
      <c r="ES585" s="19" t="e">
        <f t="shared" ca="1" si="561"/>
        <v>#N/A</v>
      </c>
      <c r="EV585" s="198" cm="1">
        <f t="array" ref="EV585">IFERROR(MATCH(TRUE,INDEX($B$14:$B$117&gt;=EU585,0),0),"")</f>
        <v>1</v>
      </c>
      <c r="EW585" s="194">
        <f t="shared" ca="1" si="562"/>
        <v>3.2000000000000006E-3</v>
      </c>
      <c r="EZ585" s="194">
        <f t="shared" si="563"/>
        <v>0</v>
      </c>
      <c r="FA585" s="19" t="e">
        <f ca="1"/>
        <v>#N/A</v>
      </c>
      <c r="FB585" s="19" t="e">
        <f t="shared" ca="1" si="564"/>
        <v>#N/A</v>
      </c>
      <c r="FE585" s="198" cm="1">
        <f t="array" ref="FE585">IFERROR(MATCH(TRUE,INDEX($B$14:$B$117&gt;=FD585,0),0),"")</f>
        <v>1</v>
      </c>
      <c r="FF585" s="194">
        <f t="shared" ca="1" si="565"/>
        <v>3.2000000000000006E-3</v>
      </c>
      <c r="FI585" s="194">
        <f t="shared" si="566"/>
        <v>0</v>
      </c>
      <c r="FJ585" s="19" t="e">
        <f ca="1"/>
        <v>#N/A</v>
      </c>
      <c r="FK585" s="19" t="e">
        <f t="shared" ca="1" si="567"/>
        <v>#N/A</v>
      </c>
      <c r="FN585" s="198" cm="1">
        <f t="array" ref="FN585">IFERROR(MATCH(TRUE,INDEX($B$14:$B$117&gt;=FM585,0),0),"")</f>
        <v>1</v>
      </c>
      <c r="FO585" s="194">
        <f t="shared" ca="1" si="568"/>
        <v>3.2000000000000006E-3</v>
      </c>
      <c r="FR585" s="194">
        <f t="shared" si="569"/>
        <v>0</v>
      </c>
      <c r="FS585" s="19" t="e">
        <f ca="1"/>
        <v>#N/A</v>
      </c>
      <c r="FT585" s="19" t="e">
        <f t="shared" ca="1" si="570"/>
        <v>#N/A</v>
      </c>
      <c r="FW585" s="198" cm="1">
        <f t="array" ref="FW585">IFERROR(MATCH(TRUE,INDEX($B$14:$B$117&gt;=FV585,0),0),"")</f>
        <v>1</v>
      </c>
      <c r="FX585" s="194">
        <f t="shared" ca="1" si="571"/>
        <v>3.2000000000000006E-3</v>
      </c>
      <c r="GA585" s="194">
        <f t="shared" si="572"/>
        <v>0</v>
      </c>
      <c r="GB585" s="19" t="e">
        <f ca="1"/>
        <v>#N/A</v>
      </c>
      <c r="GC585" s="19" t="e">
        <f t="shared" ca="1" si="573"/>
        <v>#N/A</v>
      </c>
    </row>
    <row r="586" spans="8:185" x14ac:dyDescent="0.2">
      <c r="H586" s="198" cm="1">
        <f t="array" ref="H586">IFERROR(MATCH(TRUE,INDEX($B$14:$B$117&gt;=G586,0),0),"")</f>
        <v>1</v>
      </c>
      <c r="I586" s="194">
        <f t="shared" ca="1" si="518"/>
        <v>3.2000000000000006E-3</v>
      </c>
      <c r="L586" s="194">
        <f t="shared" si="574"/>
        <v>0</v>
      </c>
      <c r="M586" s="19">
        <f ca="1"/>
        <v>0</v>
      </c>
      <c r="N586" s="19">
        <f t="shared" ca="1" si="575"/>
        <v>0</v>
      </c>
      <c r="Q586" s="198" cm="1">
        <f t="array" ref="Q586">IFERROR(MATCH(TRUE,INDEX($B$14:$B$117&gt;=P586,0),0),"")</f>
        <v>1</v>
      </c>
      <c r="R586" s="194">
        <f t="shared" ca="1" si="519"/>
        <v>3.2000000000000006E-3</v>
      </c>
      <c r="U586" s="194">
        <f t="shared" si="576"/>
        <v>0</v>
      </c>
      <c r="V586" s="19">
        <f ca="1"/>
        <v>0</v>
      </c>
      <c r="W586" s="19">
        <f t="shared" ca="1" si="577"/>
        <v>0</v>
      </c>
      <c r="Z586" s="198" cm="1">
        <f t="array" ref="Z586">IFERROR(MATCH(TRUE,INDEX($B$14:$B$117&gt;=Y586,0),0),"")</f>
        <v>1</v>
      </c>
      <c r="AA586" s="194">
        <f t="shared" ca="1" si="520"/>
        <v>3.2000000000000006E-3</v>
      </c>
      <c r="AD586" s="194">
        <f t="shared" si="521"/>
        <v>0</v>
      </c>
      <c r="AE586" s="19">
        <f ca="1"/>
        <v>0</v>
      </c>
      <c r="AF586" s="19">
        <f t="shared" ca="1" si="522"/>
        <v>0</v>
      </c>
      <c r="AI586" s="198" cm="1">
        <f t="array" ref="AI586">IFERROR(MATCH(TRUE,INDEX($B$14:$B$117&gt;=AH586,0),0),"")</f>
        <v>1</v>
      </c>
      <c r="AJ586" s="194">
        <f t="shared" ca="1" si="523"/>
        <v>3.2000000000000006E-3</v>
      </c>
      <c r="AM586" s="194">
        <f t="shared" si="524"/>
        <v>0</v>
      </c>
      <c r="AN586" s="19">
        <f ca="1"/>
        <v>0</v>
      </c>
      <c r="AO586" s="19">
        <f t="shared" ca="1" si="525"/>
        <v>0</v>
      </c>
      <c r="AR586" s="198" cm="1">
        <f t="array" ref="AR586">IFERROR(MATCH(TRUE,INDEX($B$14:$B$117&gt;=AQ586,0),0),"")</f>
        <v>1</v>
      </c>
      <c r="AS586" s="194">
        <f t="shared" ca="1" si="526"/>
        <v>3.2000000000000006E-3</v>
      </c>
      <c r="AV586" s="194">
        <f t="shared" si="527"/>
        <v>0</v>
      </c>
      <c r="AW586" s="19">
        <f ca="1"/>
        <v>0</v>
      </c>
      <c r="AX586" s="19">
        <f t="shared" ca="1" si="528"/>
        <v>0</v>
      </c>
      <c r="BA586" s="198" cm="1">
        <f t="array" ref="BA586">IFERROR(MATCH(TRUE,INDEX($B$14:$B$117&gt;=AZ586,0),0),"")</f>
        <v>1</v>
      </c>
      <c r="BB586" s="194">
        <f t="shared" ca="1" si="529"/>
        <v>3.2000000000000006E-3</v>
      </c>
      <c r="BE586" s="194">
        <f t="shared" si="530"/>
        <v>0</v>
      </c>
      <c r="BF586" s="19">
        <f ca="1"/>
        <v>0</v>
      </c>
      <c r="BG586" s="19">
        <f t="shared" ca="1" si="531"/>
        <v>0</v>
      </c>
      <c r="BJ586" s="198" cm="1">
        <f t="array" ref="BJ586">IFERROR(MATCH(TRUE,INDEX($B$14:$B$117&gt;=BI586,0),0),"")</f>
        <v>1</v>
      </c>
      <c r="BK586" s="194">
        <f t="shared" ca="1" si="532"/>
        <v>3.2000000000000006E-3</v>
      </c>
      <c r="BN586" s="194">
        <f t="shared" si="533"/>
        <v>0</v>
      </c>
      <c r="BO586" s="19">
        <f ca="1"/>
        <v>0</v>
      </c>
      <c r="BP586" s="19">
        <f t="shared" ca="1" si="534"/>
        <v>0</v>
      </c>
      <c r="BS586" s="198" cm="1">
        <f t="array" ref="BS586">IFERROR(MATCH(TRUE,INDEX($B$14:$B$117&gt;=BR586,0),0),"")</f>
        <v>1</v>
      </c>
      <c r="BT586" s="194">
        <f t="shared" ca="1" si="535"/>
        <v>3.2000000000000006E-3</v>
      </c>
      <c r="BW586" s="194">
        <f t="shared" si="536"/>
        <v>0</v>
      </c>
      <c r="BX586" s="19">
        <f ca="1"/>
        <v>0</v>
      </c>
      <c r="BY586" s="19">
        <f t="shared" ca="1" si="537"/>
        <v>0</v>
      </c>
      <c r="CB586" s="198" cm="1">
        <f t="array" ref="CB586">IFERROR(MATCH(TRUE,INDEX($B$14:$B$117&gt;=CA586,0),0),"")</f>
        <v>1</v>
      </c>
      <c r="CC586" s="194">
        <f t="shared" ca="1" si="538"/>
        <v>3.2000000000000006E-3</v>
      </c>
      <c r="CF586" s="194">
        <f t="shared" si="539"/>
        <v>0</v>
      </c>
      <c r="CG586" s="19">
        <f ca="1"/>
        <v>0</v>
      </c>
      <c r="CH586" s="19">
        <f t="shared" ca="1" si="540"/>
        <v>0</v>
      </c>
      <c r="CK586" s="198" cm="1">
        <f t="array" ref="CK586">IFERROR(MATCH(TRUE,INDEX($B$14:$B$117&gt;=CJ586,0),0),"")</f>
        <v>1</v>
      </c>
      <c r="CL586" s="194">
        <f t="shared" ca="1" si="541"/>
        <v>3.2000000000000006E-3</v>
      </c>
      <c r="CO586" s="194">
        <f t="shared" si="542"/>
        <v>0</v>
      </c>
      <c r="CP586" s="19">
        <f ca="1"/>
        <v>0</v>
      </c>
      <c r="CQ586" s="19">
        <f t="shared" ca="1" si="543"/>
        <v>0</v>
      </c>
      <c r="CT586" s="198" cm="1">
        <f t="array" ref="CT586">IFERROR(MATCH(TRUE,INDEX($B$14:$B$117&gt;=CS586,0),0),"")</f>
        <v>1</v>
      </c>
      <c r="CU586" s="194">
        <f t="shared" ca="1" si="544"/>
        <v>3.2000000000000006E-3</v>
      </c>
      <c r="CX586" s="194">
        <f t="shared" si="545"/>
        <v>0</v>
      </c>
      <c r="CY586" s="19" t="e">
        <f ca="1"/>
        <v>#N/A</v>
      </c>
      <c r="CZ586" s="19" t="e">
        <f t="shared" ca="1" si="546"/>
        <v>#N/A</v>
      </c>
      <c r="DC586" s="198" cm="1">
        <f t="array" ref="DC586">IFERROR(MATCH(TRUE,INDEX($B$14:$B$117&gt;=DB586,0),0),"")</f>
        <v>1</v>
      </c>
      <c r="DD586" s="194">
        <f t="shared" ca="1" si="547"/>
        <v>3.2000000000000006E-3</v>
      </c>
      <c r="DG586" s="194">
        <f t="shared" si="548"/>
        <v>0</v>
      </c>
      <c r="DH586" s="19" t="e">
        <f ca="1"/>
        <v>#N/A</v>
      </c>
      <c r="DI586" s="19" t="e">
        <f t="shared" ca="1" si="549"/>
        <v>#N/A</v>
      </c>
      <c r="DL586" s="198" cm="1">
        <f t="array" ref="DL586">IFERROR(MATCH(TRUE,INDEX($B$14:$B$117&gt;=DK586,0),0),"")</f>
        <v>1</v>
      </c>
      <c r="DM586" s="194">
        <f t="shared" ca="1" si="550"/>
        <v>3.2000000000000006E-3</v>
      </c>
      <c r="DP586" s="194">
        <f t="shared" si="551"/>
        <v>0</v>
      </c>
      <c r="DQ586" s="19" t="e">
        <f ca="1"/>
        <v>#N/A</v>
      </c>
      <c r="DR586" s="19" t="e">
        <f t="shared" ca="1" si="552"/>
        <v>#N/A</v>
      </c>
      <c r="DU586" s="198" cm="1">
        <f t="array" ref="DU586">IFERROR(MATCH(TRUE,INDEX($B$14:$B$117&gt;=DT586,0),0),"")</f>
        <v>1</v>
      </c>
      <c r="DV586" s="194">
        <f t="shared" ca="1" si="553"/>
        <v>3.2000000000000006E-3</v>
      </c>
      <c r="DY586" s="194">
        <f t="shared" si="554"/>
        <v>0</v>
      </c>
      <c r="DZ586" s="19" t="e">
        <f ca="1"/>
        <v>#N/A</v>
      </c>
      <c r="EA586" s="19" t="e">
        <f t="shared" ca="1" si="555"/>
        <v>#N/A</v>
      </c>
      <c r="ED586" s="198" cm="1">
        <f t="array" ref="ED586">IFERROR(MATCH(TRUE,INDEX($B$14:$B$117&gt;=EC586,0),0),"")</f>
        <v>1</v>
      </c>
      <c r="EE586" s="194">
        <f t="shared" ca="1" si="556"/>
        <v>3.2000000000000006E-3</v>
      </c>
      <c r="EH586" s="194">
        <f t="shared" si="557"/>
        <v>0</v>
      </c>
      <c r="EI586" s="19" t="e">
        <f ca="1"/>
        <v>#N/A</v>
      </c>
      <c r="EJ586" s="19" t="e">
        <f t="shared" ca="1" si="558"/>
        <v>#N/A</v>
      </c>
      <c r="EM586" s="198" cm="1">
        <f t="array" ref="EM586">IFERROR(MATCH(TRUE,INDEX($B$14:$B$117&gt;=EL586,0),0),"")</f>
        <v>1</v>
      </c>
      <c r="EN586" s="194">
        <f t="shared" ca="1" si="559"/>
        <v>3.2000000000000006E-3</v>
      </c>
      <c r="EQ586" s="194">
        <f t="shared" si="560"/>
        <v>0</v>
      </c>
      <c r="ER586" s="19" t="e">
        <f ca="1"/>
        <v>#N/A</v>
      </c>
      <c r="ES586" s="19" t="e">
        <f t="shared" ca="1" si="561"/>
        <v>#N/A</v>
      </c>
      <c r="EV586" s="198" cm="1">
        <f t="array" ref="EV586">IFERROR(MATCH(TRUE,INDEX($B$14:$B$117&gt;=EU586,0),0),"")</f>
        <v>1</v>
      </c>
      <c r="EW586" s="194">
        <f t="shared" ca="1" si="562"/>
        <v>3.2000000000000006E-3</v>
      </c>
      <c r="EZ586" s="194">
        <f t="shared" si="563"/>
        <v>0</v>
      </c>
      <c r="FA586" s="19" t="e">
        <f ca="1"/>
        <v>#N/A</v>
      </c>
      <c r="FB586" s="19" t="e">
        <f t="shared" ca="1" si="564"/>
        <v>#N/A</v>
      </c>
      <c r="FE586" s="198" cm="1">
        <f t="array" ref="FE586">IFERROR(MATCH(TRUE,INDEX($B$14:$B$117&gt;=FD586,0),0),"")</f>
        <v>1</v>
      </c>
      <c r="FF586" s="194">
        <f t="shared" ca="1" si="565"/>
        <v>3.2000000000000006E-3</v>
      </c>
      <c r="FI586" s="194">
        <f t="shared" si="566"/>
        <v>0</v>
      </c>
      <c r="FJ586" s="19" t="e">
        <f ca="1"/>
        <v>#N/A</v>
      </c>
      <c r="FK586" s="19" t="e">
        <f t="shared" ca="1" si="567"/>
        <v>#N/A</v>
      </c>
      <c r="FN586" s="198" cm="1">
        <f t="array" ref="FN586">IFERROR(MATCH(TRUE,INDEX($B$14:$B$117&gt;=FM586,0),0),"")</f>
        <v>1</v>
      </c>
      <c r="FO586" s="194">
        <f t="shared" ca="1" si="568"/>
        <v>3.2000000000000006E-3</v>
      </c>
      <c r="FR586" s="194">
        <f t="shared" si="569"/>
        <v>0</v>
      </c>
      <c r="FS586" s="19" t="e">
        <f ca="1"/>
        <v>#N/A</v>
      </c>
      <c r="FT586" s="19" t="e">
        <f t="shared" ca="1" si="570"/>
        <v>#N/A</v>
      </c>
      <c r="FW586" s="198" cm="1">
        <f t="array" ref="FW586">IFERROR(MATCH(TRUE,INDEX($B$14:$B$117&gt;=FV586,0),0),"")</f>
        <v>1</v>
      </c>
      <c r="FX586" s="194">
        <f t="shared" ca="1" si="571"/>
        <v>3.2000000000000006E-3</v>
      </c>
      <c r="GA586" s="194">
        <f t="shared" si="572"/>
        <v>0</v>
      </c>
      <c r="GB586" s="19" t="e">
        <f ca="1"/>
        <v>#N/A</v>
      </c>
      <c r="GC586" s="19" t="e">
        <f t="shared" ca="1" si="573"/>
        <v>#N/A</v>
      </c>
    </row>
    <row r="587" spans="8:185" x14ac:dyDescent="0.2">
      <c r="H587" s="198" cm="1">
        <f t="array" ref="H587">IFERROR(MATCH(TRUE,INDEX($B$14:$B$117&gt;=G587,0),0),"")</f>
        <v>1</v>
      </c>
      <c r="I587" s="194">
        <f t="shared" ca="1" si="518"/>
        <v>3.2000000000000006E-3</v>
      </c>
      <c r="L587" s="194">
        <f t="shared" si="574"/>
        <v>0</v>
      </c>
      <c r="M587" s="19">
        <f ca="1"/>
        <v>0</v>
      </c>
      <c r="N587" s="19">
        <f t="shared" ca="1" si="575"/>
        <v>0</v>
      </c>
      <c r="Q587" s="198" cm="1">
        <f t="array" ref="Q587">IFERROR(MATCH(TRUE,INDEX($B$14:$B$117&gt;=P587,0),0),"")</f>
        <v>1</v>
      </c>
      <c r="R587" s="194">
        <f t="shared" ca="1" si="519"/>
        <v>3.2000000000000006E-3</v>
      </c>
      <c r="U587" s="194">
        <f t="shared" si="576"/>
        <v>0</v>
      </c>
      <c r="V587" s="19">
        <f ca="1"/>
        <v>0</v>
      </c>
      <c r="W587" s="19">
        <f t="shared" ca="1" si="577"/>
        <v>0</v>
      </c>
      <c r="Z587" s="198" cm="1">
        <f t="array" ref="Z587">IFERROR(MATCH(TRUE,INDEX($B$14:$B$117&gt;=Y587,0),0),"")</f>
        <v>1</v>
      </c>
      <c r="AA587" s="194">
        <f t="shared" ca="1" si="520"/>
        <v>3.2000000000000006E-3</v>
      </c>
      <c r="AD587" s="194">
        <f t="shared" si="521"/>
        <v>0</v>
      </c>
      <c r="AE587" s="19">
        <f ca="1"/>
        <v>0</v>
      </c>
      <c r="AF587" s="19">
        <f t="shared" ca="1" si="522"/>
        <v>0</v>
      </c>
      <c r="AI587" s="198" cm="1">
        <f t="array" ref="AI587">IFERROR(MATCH(TRUE,INDEX($B$14:$B$117&gt;=AH587,0),0),"")</f>
        <v>1</v>
      </c>
      <c r="AJ587" s="194">
        <f t="shared" ca="1" si="523"/>
        <v>3.2000000000000006E-3</v>
      </c>
      <c r="AM587" s="194">
        <f t="shared" si="524"/>
        <v>0</v>
      </c>
      <c r="AN587" s="19">
        <f ca="1"/>
        <v>0</v>
      </c>
      <c r="AO587" s="19">
        <f t="shared" ca="1" si="525"/>
        <v>0</v>
      </c>
      <c r="AR587" s="198" cm="1">
        <f t="array" ref="AR587">IFERROR(MATCH(TRUE,INDEX($B$14:$B$117&gt;=AQ587,0),0),"")</f>
        <v>1</v>
      </c>
      <c r="AS587" s="194">
        <f t="shared" ca="1" si="526"/>
        <v>3.2000000000000006E-3</v>
      </c>
      <c r="AV587" s="194">
        <f t="shared" si="527"/>
        <v>0</v>
      </c>
      <c r="AW587" s="19">
        <f ca="1"/>
        <v>0</v>
      </c>
      <c r="AX587" s="19">
        <f t="shared" ca="1" si="528"/>
        <v>0</v>
      </c>
      <c r="BA587" s="198" cm="1">
        <f t="array" ref="BA587">IFERROR(MATCH(TRUE,INDEX($B$14:$B$117&gt;=AZ587,0),0),"")</f>
        <v>1</v>
      </c>
      <c r="BB587" s="194">
        <f t="shared" ca="1" si="529"/>
        <v>3.2000000000000006E-3</v>
      </c>
      <c r="BE587" s="194">
        <f t="shared" si="530"/>
        <v>0</v>
      </c>
      <c r="BF587" s="19">
        <f ca="1"/>
        <v>0</v>
      </c>
      <c r="BG587" s="19">
        <f t="shared" ca="1" si="531"/>
        <v>0</v>
      </c>
      <c r="BJ587" s="198" cm="1">
        <f t="array" ref="BJ587">IFERROR(MATCH(TRUE,INDEX($B$14:$B$117&gt;=BI587,0),0),"")</f>
        <v>1</v>
      </c>
      <c r="BK587" s="194">
        <f t="shared" ca="1" si="532"/>
        <v>3.2000000000000006E-3</v>
      </c>
      <c r="BN587" s="194">
        <f t="shared" si="533"/>
        <v>0</v>
      </c>
      <c r="BO587" s="19">
        <f ca="1"/>
        <v>0</v>
      </c>
      <c r="BP587" s="19">
        <f t="shared" ca="1" si="534"/>
        <v>0</v>
      </c>
      <c r="BS587" s="198" cm="1">
        <f t="array" ref="BS587">IFERROR(MATCH(TRUE,INDEX($B$14:$B$117&gt;=BR587,0),0),"")</f>
        <v>1</v>
      </c>
      <c r="BT587" s="194">
        <f t="shared" ca="1" si="535"/>
        <v>3.2000000000000006E-3</v>
      </c>
      <c r="BW587" s="194">
        <f t="shared" si="536"/>
        <v>0</v>
      </c>
      <c r="BX587" s="19">
        <f ca="1"/>
        <v>0</v>
      </c>
      <c r="BY587" s="19">
        <f t="shared" ca="1" si="537"/>
        <v>0</v>
      </c>
      <c r="CB587" s="198" cm="1">
        <f t="array" ref="CB587">IFERROR(MATCH(TRUE,INDEX($B$14:$B$117&gt;=CA587,0),0),"")</f>
        <v>1</v>
      </c>
      <c r="CC587" s="194">
        <f t="shared" ca="1" si="538"/>
        <v>3.2000000000000006E-3</v>
      </c>
      <c r="CF587" s="194">
        <f t="shared" si="539"/>
        <v>0</v>
      </c>
      <c r="CG587" s="19">
        <f ca="1"/>
        <v>0</v>
      </c>
      <c r="CH587" s="19">
        <f t="shared" ca="1" si="540"/>
        <v>0</v>
      </c>
      <c r="CK587" s="198" cm="1">
        <f t="array" ref="CK587">IFERROR(MATCH(TRUE,INDEX($B$14:$B$117&gt;=CJ587,0),0),"")</f>
        <v>1</v>
      </c>
      <c r="CL587" s="194">
        <f t="shared" ca="1" si="541"/>
        <v>3.2000000000000006E-3</v>
      </c>
      <c r="CO587" s="194">
        <f t="shared" si="542"/>
        <v>0</v>
      </c>
      <c r="CP587" s="19">
        <f ca="1"/>
        <v>0</v>
      </c>
      <c r="CQ587" s="19">
        <f t="shared" ca="1" si="543"/>
        <v>0</v>
      </c>
      <c r="CT587" s="198" cm="1">
        <f t="array" ref="CT587">IFERROR(MATCH(TRUE,INDEX($B$14:$B$117&gt;=CS587,0),0),"")</f>
        <v>1</v>
      </c>
      <c r="CU587" s="194">
        <f t="shared" ca="1" si="544"/>
        <v>3.2000000000000006E-3</v>
      </c>
      <c r="CX587" s="194">
        <f t="shared" si="545"/>
        <v>0</v>
      </c>
      <c r="CY587" s="19" t="e">
        <f ca="1"/>
        <v>#N/A</v>
      </c>
      <c r="CZ587" s="19" t="e">
        <f t="shared" ca="1" si="546"/>
        <v>#N/A</v>
      </c>
      <c r="DC587" s="198" cm="1">
        <f t="array" ref="DC587">IFERROR(MATCH(TRUE,INDEX($B$14:$B$117&gt;=DB587,0),0),"")</f>
        <v>1</v>
      </c>
      <c r="DD587" s="194">
        <f t="shared" ca="1" si="547"/>
        <v>3.2000000000000006E-3</v>
      </c>
      <c r="DG587" s="194">
        <f t="shared" si="548"/>
        <v>0</v>
      </c>
      <c r="DH587" s="19" t="e">
        <f ca="1"/>
        <v>#N/A</v>
      </c>
      <c r="DI587" s="19" t="e">
        <f t="shared" ca="1" si="549"/>
        <v>#N/A</v>
      </c>
      <c r="DL587" s="198" cm="1">
        <f t="array" ref="DL587">IFERROR(MATCH(TRUE,INDEX($B$14:$B$117&gt;=DK587,0),0),"")</f>
        <v>1</v>
      </c>
      <c r="DM587" s="194">
        <f t="shared" ca="1" si="550"/>
        <v>3.2000000000000006E-3</v>
      </c>
      <c r="DP587" s="194">
        <f t="shared" si="551"/>
        <v>0</v>
      </c>
      <c r="DQ587" s="19" t="e">
        <f ca="1"/>
        <v>#N/A</v>
      </c>
      <c r="DR587" s="19" t="e">
        <f t="shared" ca="1" si="552"/>
        <v>#N/A</v>
      </c>
      <c r="DU587" s="198" cm="1">
        <f t="array" ref="DU587">IFERROR(MATCH(TRUE,INDEX($B$14:$B$117&gt;=DT587,0),0),"")</f>
        <v>1</v>
      </c>
      <c r="DV587" s="194">
        <f t="shared" ca="1" si="553"/>
        <v>3.2000000000000006E-3</v>
      </c>
      <c r="DY587" s="194">
        <f t="shared" si="554"/>
        <v>0</v>
      </c>
      <c r="DZ587" s="19" t="e">
        <f ca="1"/>
        <v>#N/A</v>
      </c>
      <c r="EA587" s="19" t="e">
        <f t="shared" ca="1" si="555"/>
        <v>#N/A</v>
      </c>
      <c r="ED587" s="198" cm="1">
        <f t="array" ref="ED587">IFERROR(MATCH(TRUE,INDEX($B$14:$B$117&gt;=EC587,0),0),"")</f>
        <v>1</v>
      </c>
      <c r="EE587" s="194">
        <f t="shared" ca="1" si="556"/>
        <v>3.2000000000000006E-3</v>
      </c>
      <c r="EH587" s="194">
        <f t="shared" si="557"/>
        <v>0</v>
      </c>
      <c r="EI587" s="19" t="e">
        <f ca="1"/>
        <v>#N/A</v>
      </c>
      <c r="EJ587" s="19" t="e">
        <f t="shared" ca="1" si="558"/>
        <v>#N/A</v>
      </c>
      <c r="EM587" s="198" cm="1">
        <f t="array" ref="EM587">IFERROR(MATCH(TRUE,INDEX($B$14:$B$117&gt;=EL587,0),0),"")</f>
        <v>1</v>
      </c>
      <c r="EN587" s="194">
        <f t="shared" ca="1" si="559"/>
        <v>3.2000000000000006E-3</v>
      </c>
      <c r="EQ587" s="194">
        <f t="shared" si="560"/>
        <v>0</v>
      </c>
      <c r="ER587" s="19" t="e">
        <f ca="1"/>
        <v>#N/A</v>
      </c>
      <c r="ES587" s="19" t="e">
        <f t="shared" ca="1" si="561"/>
        <v>#N/A</v>
      </c>
      <c r="EV587" s="198" cm="1">
        <f t="array" ref="EV587">IFERROR(MATCH(TRUE,INDEX($B$14:$B$117&gt;=EU587,0),0),"")</f>
        <v>1</v>
      </c>
      <c r="EW587" s="194">
        <f t="shared" ca="1" si="562"/>
        <v>3.2000000000000006E-3</v>
      </c>
      <c r="EZ587" s="194">
        <f t="shared" si="563"/>
        <v>0</v>
      </c>
      <c r="FA587" s="19" t="e">
        <f ca="1"/>
        <v>#N/A</v>
      </c>
      <c r="FB587" s="19" t="e">
        <f t="shared" ca="1" si="564"/>
        <v>#N/A</v>
      </c>
      <c r="FE587" s="198" cm="1">
        <f t="array" ref="FE587">IFERROR(MATCH(TRUE,INDEX($B$14:$B$117&gt;=FD587,0),0),"")</f>
        <v>1</v>
      </c>
      <c r="FF587" s="194">
        <f t="shared" ca="1" si="565"/>
        <v>3.2000000000000006E-3</v>
      </c>
      <c r="FI587" s="194">
        <f t="shared" si="566"/>
        <v>0</v>
      </c>
      <c r="FJ587" s="19" t="e">
        <f ca="1"/>
        <v>#N/A</v>
      </c>
      <c r="FK587" s="19" t="e">
        <f t="shared" ca="1" si="567"/>
        <v>#N/A</v>
      </c>
      <c r="FN587" s="198" cm="1">
        <f t="array" ref="FN587">IFERROR(MATCH(TRUE,INDEX($B$14:$B$117&gt;=FM587,0),0),"")</f>
        <v>1</v>
      </c>
      <c r="FO587" s="194">
        <f t="shared" ca="1" si="568"/>
        <v>3.2000000000000006E-3</v>
      </c>
      <c r="FR587" s="194">
        <f t="shared" si="569"/>
        <v>0</v>
      </c>
      <c r="FS587" s="19" t="e">
        <f ca="1"/>
        <v>#N/A</v>
      </c>
      <c r="FT587" s="19" t="e">
        <f t="shared" ca="1" si="570"/>
        <v>#N/A</v>
      </c>
      <c r="FW587" s="198" cm="1">
        <f t="array" ref="FW587">IFERROR(MATCH(TRUE,INDEX($B$14:$B$117&gt;=FV587,0),0),"")</f>
        <v>1</v>
      </c>
      <c r="FX587" s="194">
        <f t="shared" ca="1" si="571"/>
        <v>3.2000000000000006E-3</v>
      </c>
      <c r="GA587" s="194">
        <f t="shared" si="572"/>
        <v>0</v>
      </c>
      <c r="GB587" s="19" t="e">
        <f ca="1"/>
        <v>#N/A</v>
      </c>
      <c r="GC587" s="19" t="e">
        <f t="shared" ca="1" si="573"/>
        <v>#N/A</v>
      </c>
    </row>
    <row r="588" spans="8:185" x14ac:dyDescent="0.2">
      <c r="H588" s="198" cm="1">
        <f t="array" ref="H588">IFERROR(MATCH(TRUE,INDEX($B$14:$B$117&gt;=G588,0),0),"")</f>
        <v>1</v>
      </c>
      <c r="I588" s="194">
        <f t="shared" ca="1" si="518"/>
        <v>3.2000000000000006E-3</v>
      </c>
      <c r="L588" s="194">
        <f t="shared" si="574"/>
        <v>0</v>
      </c>
      <c r="M588" s="19">
        <f ca="1"/>
        <v>0</v>
      </c>
      <c r="N588" s="19">
        <f t="shared" ca="1" si="575"/>
        <v>0</v>
      </c>
      <c r="Q588" s="198" cm="1">
        <f t="array" ref="Q588">IFERROR(MATCH(TRUE,INDEX($B$14:$B$117&gt;=P588,0),0),"")</f>
        <v>1</v>
      </c>
      <c r="R588" s="194">
        <f t="shared" ca="1" si="519"/>
        <v>3.2000000000000006E-3</v>
      </c>
      <c r="U588" s="194">
        <f t="shared" si="576"/>
        <v>0</v>
      </c>
      <c r="V588" s="19">
        <f ca="1"/>
        <v>0</v>
      </c>
      <c r="W588" s="19">
        <f t="shared" ca="1" si="577"/>
        <v>0</v>
      </c>
      <c r="Z588" s="198" cm="1">
        <f t="array" ref="Z588">IFERROR(MATCH(TRUE,INDEX($B$14:$B$117&gt;=Y588,0),0),"")</f>
        <v>1</v>
      </c>
      <c r="AA588" s="194">
        <f t="shared" ca="1" si="520"/>
        <v>3.2000000000000006E-3</v>
      </c>
      <c r="AD588" s="194">
        <f t="shared" si="521"/>
        <v>0</v>
      </c>
      <c r="AE588" s="19">
        <f ca="1"/>
        <v>0</v>
      </c>
      <c r="AF588" s="19">
        <f t="shared" ca="1" si="522"/>
        <v>0</v>
      </c>
      <c r="AI588" s="198" cm="1">
        <f t="array" ref="AI588">IFERROR(MATCH(TRUE,INDEX($B$14:$B$117&gt;=AH588,0),0),"")</f>
        <v>1</v>
      </c>
      <c r="AJ588" s="194">
        <f t="shared" ca="1" si="523"/>
        <v>3.2000000000000006E-3</v>
      </c>
      <c r="AM588" s="194">
        <f t="shared" si="524"/>
        <v>0</v>
      </c>
      <c r="AN588" s="19">
        <f ca="1"/>
        <v>0</v>
      </c>
      <c r="AO588" s="19">
        <f t="shared" ca="1" si="525"/>
        <v>0</v>
      </c>
      <c r="AR588" s="198" cm="1">
        <f t="array" ref="AR588">IFERROR(MATCH(TRUE,INDEX($B$14:$B$117&gt;=AQ588,0),0),"")</f>
        <v>1</v>
      </c>
      <c r="AS588" s="194">
        <f t="shared" ca="1" si="526"/>
        <v>3.2000000000000006E-3</v>
      </c>
      <c r="AV588" s="194">
        <f t="shared" si="527"/>
        <v>0</v>
      </c>
      <c r="AW588" s="19">
        <f ca="1"/>
        <v>0</v>
      </c>
      <c r="AX588" s="19">
        <f t="shared" ca="1" si="528"/>
        <v>0</v>
      </c>
      <c r="BA588" s="198" cm="1">
        <f t="array" ref="BA588">IFERROR(MATCH(TRUE,INDEX($B$14:$B$117&gt;=AZ588,0),0),"")</f>
        <v>1</v>
      </c>
      <c r="BB588" s="194">
        <f t="shared" ca="1" si="529"/>
        <v>3.2000000000000006E-3</v>
      </c>
      <c r="BE588" s="194">
        <f t="shared" si="530"/>
        <v>0</v>
      </c>
      <c r="BF588" s="19">
        <f ca="1"/>
        <v>0</v>
      </c>
      <c r="BG588" s="19">
        <f t="shared" ca="1" si="531"/>
        <v>0</v>
      </c>
      <c r="BJ588" s="198" cm="1">
        <f t="array" ref="BJ588">IFERROR(MATCH(TRUE,INDEX($B$14:$B$117&gt;=BI588,0),0),"")</f>
        <v>1</v>
      </c>
      <c r="BK588" s="194">
        <f t="shared" ca="1" si="532"/>
        <v>3.2000000000000006E-3</v>
      </c>
      <c r="BN588" s="194">
        <f t="shared" si="533"/>
        <v>0</v>
      </c>
      <c r="BO588" s="19">
        <f ca="1"/>
        <v>0</v>
      </c>
      <c r="BP588" s="19">
        <f t="shared" ca="1" si="534"/>
        <v>0</v>
      </c>
      <c r="BS588" s="198" cm="1">
        <f t="array" ref="BS588">IFERROR(MATCH(TRUE,INDEX($B$14:$B$117&gt;=BR588,0),0),"")</f>
        <v>1</v>
      </c>
      <c r="BT588" s="194">
        <f t="shared" ca="1" si="535"/>
        <v>3.2000000000000006E-3</v>
      </c>
      <c r="BW588" s="194">
        <f t="shared" si="536"/>
        <v>0</v>
      </c>
      <c r="BX588" s="19">
        <f ca="1"/>
        <v>0</v>
      </c>
      <c r="BY588" s="19">
        <f t="shared" ca="1" si="537"/>
        <v>0</v>
      </c>
      <c r="CB588" s="198" cm="1">
        <f t="array" ref="CB588">IFERROR(MATCH(TRUE,INDEX($B$14:$B$117&gt;=CA588,0),0),"")</f>
        <v>1</v>
      </c>
      <c r="CC588" s="194">
        <f t="shared" ca="1" si="538"/>
        <v>3.2000000000000006E-3</v>
      </c>
      <c r="CF588" s="194">
        <f t="shared" si="539"/>
        <v>0</v>
      </c>
      <c r="CG588" s="19">
        <f ca="1"/>
        <v>0</v>
      </c>
      <c r="CH588" s="19">
        <f t="shared" ca="1" si="540"/>
        <v>0</v>
      </c>
      <c r="CK588" s="198" cm="1">
        <f t="array" ref="CK588">IFERROR(MATCH(TRUE,INDEX($B$14:$B$117&gt;=CJ588,0),0),"")</f>
        <v>1</v>
      </c>
      <c r="CL588" s="194">
        <f t="shared" ca="1" si="541"/>
        <v>3.2000000000000006E-3</v>
      </c>
      <c r="CO588" s="194">
        <f t="shared" si="542"/>
        <v>0</v>
      </c>
      <c r="CP588" s="19">
        <f ca="1"/>
        <v>0</v>
      </c>
      <c r="CQ588" s="19">
        <f t="shared" ca="1" si="543"/>
        <v>0</v>
      </c>
      <c r="CT588" s="198" cm="1">
        <f t="array" ref="CT588">IFERROR(MATCH(TRUE,INDEX($B$14:$B$117&gt;=CS588,0),0),"")</f>
        <v>1</v>
      </c>
      <c r="CU588" s="194">
        <f t="shared" ca="1" si="544"/>
        <v>3.2000000000000006E-3</v>
      </c>
      <c r="CX588" s="194">
        <f t="shared" si="545"/>
        <v>0</v>
      </c>
      <c r="CY588" s="19" t="e">
        <f ca="1"/>
        <v>#N/A</v>
      </c>
      <c r="CZ588" s="19" t="e">
        <f t="shared" ca="1" si="546"/>
        <v>#N/A</v>
      </c>
      <c r="DC588" s="198" cm="1">
        <f t="array" ref="DC588">IFERROR(MATCH(TRUE,INDEX($B$14:$B$117&gt;=DB588,0),0),"")</f>
        <v>1</v>
      </c>
      <c r="DD588" s="194">
        <f t="shared" ca="1" si="547"/>
        <v>3.2000000000000006E-3</v>
      </c>
      <c r="DG588" s="194">
        <f t="shared" si="548"/>
        <v>0</v>
      </c>
      <c r="DH588" s="19" t="e">
        <f ca="1"/>
        <v>#N/A</v>
      </c>
      <c r="DI588" s="19" t="e">
        <f t="shared" ca="1" si="549"/>
        <v>#N/A</v>
      </c>
      <c r="DL588" s="198" cm="1">
        <f t="array" ref="DL588">IFERROR(MATCH(TRUE,INDEX($B$14:$B$117&gt;=DK588,0),0),"")</f>
        <v>1</v>
      </c>
      <c r="DM588" s="194">
        <f t="shared" ca="1" si="550"/>
        <v>3.2000000000000006E-3</v>
      </c>
      <c r="DP588" s="194">
        <f t="shared" si="551"/>
        <v>0</v>
      </c>
      <c r="DQ588" s="19" t="e">
        <f ca="1"/>
        <v>#N/A</v>
      </c>
      <c r="DR588" s="19" t="e">
        <f t="shared" ca="1" si="552"/>
        <v>#N/A</v>
      </c>
      <c r="DU588" s="198" cm="1">
        <f t="array" ref="DU588">IFERROR(MATCH(TRUE,INDEX($B$14:$B$117&gt;=DT588,0),0),"")</f>
        <v>1</v>
      </c>
      <c r="DV588" s="194">
        <f t="shared" ca="1" si="553"/>
        <v>3.2000000000000006E-3</v>
      </c>
      <c r="DY588" s="194">
        <f t="shared" si="554"/>
        <v>0</v>
      </c>
      <c r="DZ588" s="19" t="e">
        <f ca="1"/>
        <v>#N/A</v>
      </c>
      <c r="EA588" s="19" t="e">
        <f t="shared" ca="1" si="555"/>
        <v>#N/A</v>
      </c>
      <c r="ED588" s="198" cm="1">
        <f t="array" ref="ED588">IFERROR(MATCH(TRUE,INDEX($B$14:$B$117&gt;=EC588,0),0),"")</f>
        <v>1</v>
      </c>
      <c r="EE588" s="194">
        <f t="shared" ca="1" si="556"/>
        <v>3.2000000000000006E-3</v>
      </c>
      <c r="EH588" s="194">
        <f t="shared" si="557"/>
        <v>0</v>
      </c>
      <c r="EI588" s="19" t="e">
        <f ca="1"/>
        <v>#N/A</v>
      </c>
      <c r="EJ588" s="19" t="e">
        <f t="shared" ca="1" si="558"/>
        <v>#N/A</v>
      </c>
      <c r="EM588" s="198" cm="1">
        <f t="array" ref="EM588">IFERROR(MATCH(TRUE,INDEX($B$14:$B$117&gt;=EL588,0),0),"")</f>
        <v>1</v>
      </c>
      <c r="EN588" s="194">
        <f t="shared" ca="1" si="559"/>
        <v>3.2000000000000006E-3</v>
      </c>
      <c r="EQ588" s="194">
        <f t="shared" si="560"/>
        <v>0</v>
      </c>
      <c r="ER588" s="19" t="e">
        <f ca="1"/>
        <v>#N/A</v>
      </c>
      <c r="ES588" s="19" t="e">
        <f t="shared" ca="1" si="561"/>
        <v>#N/A</v>
      </c>
      <c r="EV588" s="198" cm="1">
        <f t="array" ref="EV588">IFERROR(MATCH(TRUE,INDEX($B$14:$B$117&gt;=EU588,0),0),"")</f>
        <v>1</v>
      </c>
      <c r="EW588" s="194">
        <f t="shared" ca="1" si="562"/>
        <v>3.2000000000000006E-3</v>
      </c>
      <c r="EZ588" s="194">
        <f t="shared" si="563"/>
        <v>0</v>
      </c>
      <c r="FA588" s="19" t="e">
        <f ca="1"/>
        <v>#N/A</v>
      </c>
      <c r="FB588" s="19" t="e">
        <f t="shared" ca="1" si="564"/>
        <v>#N/A</v>
      </c>
      <c r="FE588" s="198" cm="1">
        <f t="array" ref="FE588">IFERROR(MATCH(TRUE,INDEX($B$14:$B$117&gt;=FD588,0),0),"")</f>
        <v>1</v>
      </c>
      <c r="FF588" s="194">
        <f t="shared" ca="1" si="565"/>
        <v>3.2000000000000006E-3</v>
      </c>
      <c r="FI588" s="194">
        <f t="shared" si="566"/>
        <v>0</v>
      </c>
      <c r="FJ588" s="19" t="e">
        <f ca="1"/>
        <v>#N/A</v>
      </c>
      <c r="FK588" s="19" t="e">
        <f t="shared" ca="1" si="567"/>
        <v>#N/A</v>
      </c>
      <c r="FN588" s="198" cm="1">
        <f t="array" ref="FN588">IFERROR(MATCH(TRUE,INDEX($B$14:$B$117&gt;=FM588,0),0),"")</f>
        <v>1</v>
      </c>
      <c r="FO588" s="194">
        <f t="shared" ca="1" si="568"/>
        <v>3.2000000000000006E-3</v>
      </c>
      <c r="FR588" s="194">
        <f t="shared" si="569"/>
        <v>0</v>
      </c>
      <c r="FS588" s="19" t="e">
        <f ca="1"/>
        <v>#N/A</v>
      </c>
      <c r="FT588" s="19" t="e">
        <f t="shared" ca="1" si="570"/>
        <v>#N/A</v>
      </c>
      <c r="FW588" s="198" cm="1">
        <f t="array" ref="FW588">IFERROR(MATCH(TRUE,INDEX($B$14:$B$117&gt;=FV588,0),0),"")</f>
        <v>1</v>
      </c>
      <c r="FX588" s="194">
        <f t="shared" ca="1" si="571"/>
        <v>3.2000000000000006E-3</v>
      </c>
      <c r="GA588" s="194">
        <f t="shared" si="572"/>
        <v>0</v>
      </c>
      <c r="GB588" s="19" t="e">
        <f ca="1"/>
        <v>#N/A</v>
      </c>
      <c r="GC588" s="19" t="e">
        <f t="shared" ca="1" si="573"/>
        <v>#N/A</v>
      </c>
    </row>
    <row r="589" spans="8:185" x14ac:dyDescent="0.2">
      <c r="H589" s="198" cm="1">
        <f t="array" ref="H589">IFERROR(MATCH(TRUE,INDEX($B$14:$B$117&gt;=G589,0),0),"")</f>
        <v>1</v>
      </c>
      <c r="I589" s="194">
        <f t="shared" ca="1" si="518"/>
        <v>3.2000000000000006E-3</v>
      </c>
      <c r="L589" s="194">
        <f t="shared" si="574"/>
        <v>0</v>
      </c>
      <c r="M589" s="19">
        <f ca="1"/>
        <v>0</v>
      </c>
      <c r="N589" s="19">
        <f t="shared" ca="1" si="575"/>
        <v>0</v>
      </c>
      <c r="Q589" s="198" cm="1">
        <f t="array" ref="Q589">IFERROR(MATCH(TRUE,INDEX($B$14:$B$117&gt;=P589,0),0),"")</f>
        <v>1</v>
      </c>
      <c r="R589" s="194">
        <f t="shared" ca="1" si="519"/>
        <v>3.2000000000000006E-3</v>
      </c>
      <c r="U589" s="194">
        <f t="shared" si="576"/>
        <v>0</v>
      </c>
      <c r="V589" s="19">
        <f ca="1"/>
        <v>0</v>
      </c>
      <c r="W589" s="19">
        <f t="shared" ca="1" si="577"/>
        <v>0</v>
      </c>
      <c r="Z589" s="198" cm="1">
        <f t="array" ref="Z589">IFERROR(MATCH(TRUE,INDEX($B$14:$B$117&gt;=Y589,0),0),"")</f>
        <v>1</v>
      </c>
      <c r="AA589" s="194">
        <f t="shared" ca="1" si="520"/>
        <v>3.2000000000000006E-3</v>
      </c>
      <c r="AD589" s="194">
        <f t="shared" si="521"/>
        <v>0</v>
      </c>
      <c r="AE589" s="19">
        <f ca="1"/>
        <v>0</v>
      </c>
      <c r="AF589" s="19">
        <f t="shared" ca="1" si="522"/>
        <v>0</v>
      </c>
      <c r="AI589" s="198" cm="1">
        <f t="array" ref="AI589">IFERROR(MATCH(TRUE,INDEX($B$14:$B$117&gt;=AH589,0),0),"")</f>
        <v>1</v>
      </c>
      <c r="AJ589" s="194">
        <f t="shared" ca="1" si="523"/>
        <v>3.2000000000000006E-3</v>
      </c>
      <c r="AM589" s="194">
        <f t="shared" si="524"/>
        <v>0</v>
      </c>
      <c r="AN589" s="19">
        <f ca="1"/>
        <v>0</v>
      </c>
      <c r="AO589" s="19">
        <f t="shared" ca="1" si="525"/>
        <v>0</v>
      </c>
      <c r="AR589" s="198" cm="1">
        <f t="array" ref="AR589">IFERROR(MATCH(TRUE,INDEX($B$14:$B$117&gt;=AQ589,0),0),"")</f>
        <v>1</v>
      </c>
      <c r="AS589" s="194">
        <f t="shared" ca="1" si="526"/>
        <v>3.2000000000000006E-3</v>
      </c>
      <c r="AV589" s="194">
        <f t="shared" si="527"/>
        <v>0</v>
      </c>
      <c r="AW589" s="19">
        <f ca="1"/>
        <v>0</v>
      </c>
      <c r="AX589" s="19">
        <f t="shared" ca="1" si="528"/>
        <v>0</v>
      </c>
      <c r="BA589" s="198" cm="1">
        <f t="array" ref="BA589">IFERROR(MATCH(TRUE,INDEX($B$14:$B$117&gt;=AZ589,0),0),"")</f>
        <v>1</v>
      </c>
      <c r="BB589" s="194">
        <f t="shared" ca="1" si="529"/>
        <v>3.2000000000000006E-3</v>
      </c>
      <c r="BE589" s="194">
        <f t="shared" si="530"/>
        <v>0</v>
      </c>
      <c r="BF589" s="19">
        <f ca="1"/>
        <v>0</v>
      </c>
      <c r="BG589" s="19">
        <f t="shared" ca="1" si="531"/>
        <v>0</v>
      </c>
      <c r="BJ589" s="198" cm="1">
        <f t="array" ref="BJ589">IFERROR(MATCH(TRUE,INDEX($B$14:$B$117&gt;=BI589,0),0),"")</f>
        <v>1</v>
      </c>
      <c r="BK589" s="194">
        <f t="shared" ca="1" si="532"/>
        <v>3.2000000000000006E-3</v>
      </c>
      <c r="BN589" s="194">
        <f t="shared" si="533"/>
        <v>0</v>
      </c>
      <c r="BO589" s="19">
        <f ca="1"/>
        <v>0</v>
      </c>
      <c r="BP589" s="19">
        <f t="shared" ca="1" si="534"/>
        <v>0</v>
      </c>
      <c r="BS589" s="198" cm="1">
        <f t="array" ref="BS589">IFERROR(MATCH(TRUE,INDEX($B$14:$B$117&gt;=BR589,0),0),"")</f>
        <v>1</v>
      </c>
      <c r="BT589" s="194">
        <f t="shared" ca="1" si="535"/>
        <v>3.2000000000000006E-3</v>
      </c>
      <c r="BW589" s="194">
        <f t="shared" si="536"/>
        <v>0</v>
      </c>
      <c r="BX589" s="19">
        <f ca="1"/>
        <v>0</v>
      </c>
      <c r="BY589" s="19">
        <f t="shared" ca="1" si="537"/>
        <v>0</v>
      </c>
      <c r="CB589" s="198" cm="1">
        <f t="array" ref="CB589">IFERROR(MATCH(TRUE,INDEX($B$14:$B$117&gt;=CA589,0),0),"")</f>
        <v>1</v>
      </c>
      <c r="CC589" s="194">
        <f t="shared" ca="1" si="538"/>
        <v>3.2000000000000006E-3</v>
      </c>
      <c r="CF589" s="194">
        <f t="shared" si="539"/>
        <v>0</v>
      </c>
      <c r="CG589" s="19">
        <f ca="1"/>
        <v>0</v>
      </c>
      <c r="CH589" s="19">
        <f t="shared" ca="1" si="540"/>
        <v>0</v>
      </c>
      <c r="CK589" s="198" cm="1">
        <f t="array" ref="CK589">IFERROR(MATCH(TRUE,INDEX($B$14:$B$117&gt;=CJ589,0),0),"")</f>
        <v>1</v>
      </c>
      <c r="CL589" s="194">
        <f t="shared" ca="1" si="541"/>
        <v>3.2000000000000006E-3</v>
      </c>
      <c r="CO589" s="194">
        <f t="shared" si="542"/>
        <v>0</v>
      </c>
      <c r="CP589" s="19">
        <f ca="1"/>
        <v>0</v>
      </c>
      <c r="CQ589" s="19">
        <f t="shared" ca="1" si="543"/>
        <v>0</v>
      </c>
      <c r="CT589" s="198" cm="1">
        <f t="array" ref="CT589">IFERROR(MATCH(TRUE,INDEX($B$14:$B$117&gt;=CS589,0),0),"")</f>
        <v>1</v>
      </c>
      <c r="CU589" s="194">
        <f t="shared" ca="1" si="544"/>
        <v>3.2000000000000006E-3</v>
      </c>
      <c r="CX589" s="194">
        <f t="shared" si="545"/>
        <v>0</v>
      </c>
      <c r="CY589" s="19" t="e">
        <f ca="1"/>
        <v>#N/A</v>
      </c>
      <c r="CZ589" s="19" t="e">
        <f t="shared" ca="1" si="546"/>
        <v>#N/A</v>
      </c>
      <c r="DC589" s="198" cm="1">
        <f t="array" ref="DC589">IFERROR(MATCH(TRUE,INDEX($B$14:$B$117&gt;=DB589,0),0),"")</f>
        <v>1</v>
      </c>
      <c r="DD589" s="194">
        <f t="shared" ca="1" si="547"/>
        <v>3.2000000000000006E-3</v>
      </c>
      <c r="DG589" s="194">
        <f t="shared" si="548"/>
        <v>0</v>
      </c>
      <c r="DH589" s="19" t="e">
        <f ca="1"/>
        <v>#N/A</v>
      </c>
      <c r="DI589" s="19" t="e">
        <f t="shared" ca="1" si="549"/>
        <v>#N/A</v>
      </c>
      <c r="DL589" s="198" cm="1">
        <f t="array" ref="DL589">IFERROR(MATCH(TRUE,INDEX($B$14:$B$117&gt;=DK589,0),0),"")</f>
        <v>1</v>
      </c>
      <c r="DM589" s="194">
        <f t="shared" ca="1" si="550"/>
        <v>3.2000000000000006E-3</v>
      </c>
      <c r="DP589" s="194">
        <f t="shared" si="551"/>
        <v>0</v>
      </c>
      <c r="DQ589" s="19" t="e">
        <f ca="1"/>
        <v>#N/A</v>
      </c>
      <c r="DR589" s="19" t="e">
        <f t="shared" ca="1" si="552"/>
        <v>#N/A</v>
      </c>
      <c r="DU589" s="198" cm="1">
        <f t="array" ref="DU589">IFERROR(MATCH(TRUE,INDEX($B$14:$B$117&gt;=DT589,0),0),"")</f>
        <v>1</v>
      </c>
      <c r="DV589" s="194">
        <f t="shared" ca="1" si="553"/>
        <v>3.2000000000000006E-3</v>
      </c>
      <c r="DY589" s="194">
        <f t="shared" si="554"/>
        <v>0</v>
      </c>
      <c r="DZ589" s="19" t="e">
        <f ca="1"/>
        <v>#N/A</v>
      </c>
      <c r="EA589" s="19" t="e">
        <f t="shared" ca="1" si="555"/>
        <v>#N/A</v>
      </c>
      <c r="ED589" s="198" cm="1">
        <f t="array" ref="ED589">IFERROR(MATCH(TRUE,INDEX($B$14:$B$117&gt;=EC589,0),0),"")</f>
        <v>1</v>
      </c>
      <c r="EE589" s="194">
        <f t="shared" ca="1" si="556"/>
        <v>3.2000000000000006E-3</v>
      </c>
      <c r="EH589" s="194">
        <f t="shared" si="557"/>
        <v>0</v>
      </c>
      <c r="EI589" s="19" t="e">
        <f ca="1"/>
        <v>#N/A</v>
      </c>
      <c r="EJ589" s="19" t="e">
        <f t="shared" ca="1" si="558"/>
        <v>#N/A</v>
      </c>
      <c r="EM589" s="198" cm="1">
        <f t="array" ref="EM589">IFERROR(MATCH(TRUE,INDEX($B$14:$B$117&gt;=EL589,0),0),"")</f>
        <v>1</v>
      </c>
      <c r="EN589" s="194">
        <f t="shared" ca="1" si="559"/>
        <v>3.2000000000000006E-3</v>
      </c>
      <c r="EQ589" s="194">
        <f t="shared" si="560"/>
        <v>0</v>
      </c>
      <c r="ER589" s="19" t="e">
        <f ca="1"/>
        <v>#N/A</v>
      </c>
      <c r="ES589" s="19" t="e">
        <f t="shared" ca="1" si="561"/>
        <v>#N/A</v>
      </c>
      <c r="EV589" s="198" cm="1">
        <f t="array" ref="EV589">IFERROR(MATCH(TRUE,INDEX($B$14:$B$117&gt;=EU589,0),0),"")</f>
        <v>1</v>
      </c>
      <c r="EW589" s="194">
        <f t="shared" ca="1" si="562"/>
        <v>3.2000000000000006E-3</v>
      </c>
      <c r="EZ589" s="194">
        <f t="shared" si="563"/>
        <v>0</v>
      </c>
      <c r="FA589" s="19" t="e">
        <f ca="1"/>
        <v>#N/A</v>
      </c>
      <c r="FB589" s="19" t="e">
        <f t="shared" ca="1" si="564"/>
        <v>#N/A</v>
      </c>
      <c r="FE589" s="198" cm="1">
        <f t="array" ref="FE589">IFERROR(MATCH(TRUE,INDEX($B$14:$B$117&gt;=FD589,0),0),"")</f>
        <v>1</v>
      </c>
      <c r="FF589" s="194">
        <f t="shared" ca="1" si="565"/>
        <v>3.2000000000000006E-3</v>
      </c>
      <c r="FI589" s="194">
        <f t="shared" si="566"/>
        <v>0</v>
      </c>
      <c r="FJ589" s="19" t="e">
        <f ca="1"/>
        <v>#N/A</v>
      </c>
      <c r="FK589" s="19" t="e">
        <f t="shared" ca="1" si="567"/>
        <v>#N/A</v>
      </c>
      <c r="FN589" s="198" cm="1">
        <f t="array" ref="FN589">IFERROR(MATCH(TRUE,INDEX($B$14:$B$117&gt;=FM589,0),0),"")</f>
        <v>1</v>
      </c>
      <c r="FO589" s="194">
        <f t="shared" ca="1" si="568"/>
        <v>3.2000000000000006E-3</v>
      </c>
      <c r="FR589" s="194">
        <f t="shared" si="569"/>
        <v>0</v>
      </c>
      <c r="FS589" s="19" t="e">
        <f ca="1"/>
        <v>#N/A</v>
      </c>
      <c r="FT589" s="19" t="e">
        <f t="shared" ca="1" si="570"/>
        <v>#N/A</v>
      </c>
      <c r="FW589" s="198" cm="1">
        <f t="array" ref="FW589">IFERROR(MATCH(TRUE,INDEX($B$14:$B$117&gt;=FV589,0),0),"")</f>
        <v>1</v>
      </c>
      <c r="FX589" s="194">
        <f t="shared" ca="1" si="571"/>
        <v>3.2000000000000006E-3</v>
      </c>
      <c r="GA589" s="194">
        <f t="shared" si="572"/>
        <v>0</v>
      </c>
      <c r="GB589" s="19" t="e">
        <f ca="1"/>
        <v>#N/A</v>
      </c>
      <c r="GC589" s="19" t="e">
        <f t="shared" ca="1" si="573"/>
        <v>#N/A</v>
      </c>
    </row>
    <row r="590" spans="8:185" x14ac:dyDescent="0.2">
      <c r="H590" s="198" cm="1">
        <f t="array" ref="H590">IFERROR(MATCH(TRUE,INDEX($B$14:$B$117&gt;=G590,0),0),"")</f>
        <v>1</v>
      </c>
      <c r="I590" s="194">
        <f t="shared" ref="I590:I603" ca="1" si="578">IFERROR(IF(ROUND(G590,3)=1,1,FORECAST(G590,OFFSET($C$14,H590-1,0,2),OFFSET($B$14,H590-1,0,2))),I589+(1-I589)/($K$4-F590))</f>
        <v>3.2000000000000006E-3</v>
      </c>
      <c r="L590" s="194">
        <f t="shared" si="574"/>
        <v>0</v>
      </c>
      <c r="M590" s="19">
        <f ca="1"/>
        <v>0</v>
      </c>
      <c r="N590" s="19">
        <f t="shared" ca="1" si="575"/>
        <v>0</v>
      </c>
      <c r="Q590" s="198" cm="1">
        <f t="array" ref="Q590">IFERROR(MATCH(TRUE,INDEX($B$14:$B$117&gt;=P590,0),0),"")</f>
        <v>1</v>
      </c>
      <c r="R590" s="194">
        <f t="shared" ref="R590:R603" ca="1" si="579">IFERROR(IF(ROUND(P590,3)=1,1,FORECAST(P590,OFFSET($C$14,Q590-1,0,2),OFFSET($B$14,Q590-1,0,2))),R589+(1-R589)/($K$4-O590))</f>
        <v>3.2000000000000006E-3</v>
      </c>
      <c r="U590" s="194">
        <f t="shared" si="576"/>
        <v>0</v>
      </c>
      <c r="V590" s="19">
        <f ca="1"/>
        <v>0</v>
      </c>
      <c r="W590" s="19">
        <f t="shared" ca="1" si="577"/>
        <v>0</v>
      </c>
      <c r="Z590" s="198" cm="1">
        <f t="array" ref="Z590">IFERROR(MATCH(TRUE,INDEX($B$14:$B$117&gt;=Y590,0),0),"")</f>
        <v>1</v>
      </c>
      <c r="AA590" s="194">
        <f t="shared" ref="AA590:AA603" ca="1" si="580">IFERROR(IF(ROUND(Y590,3)=1,1,FORECAST(Y590,OFFSET($C$14,Z590-1,0,2),OFFSET($B$14,Z590-1,0,2))),AA589+(1-AA589)/($K$4-X590))</f>
        <v>3.2000000000000006E-3</v>
      </c>
      <c r="AD590" s="194">
        <f t="shared" ref="AD590:AD603" si="581">IF(AC590-AC589&lt;0,0,AC590-AC589)</f>
        <v>0</v>
      </c>
      <c r="AE590" s="19">
        <f ca="1"/>
        <v>0</v>
      </c>
      <c r="AF590" s="19">
        <f t="shared" ref="AF590:AF603" ca="1" si="582">(AE590*(1+AC$3)^((AC$4-AB590)/12))-AE590</f>
        <v>0</v>
      </c>
      <c r="AI590" s="198" cm="1">
        <f t="array" ref="AI590">IFERROR(MATCH(TRUE,INDEX($B$14:$B$117&gt;=AH590,0),0),"")</f>
        <v>1</v>
      </c>
      <c r="AJ590" s="194">
        <f t="shared" ref="AJ590:AJ603" ca="1" si="583">IFERROR(IF(ROUND(AH590,3)=1,1,FORECAST(AH590,OFFSET($C$14,AI590-1,0,2),OFFSET($B$14,AI590-1,0,2))),AJ589+(1-AJ589)/($K$4-AG590))</f>
        <v>3.2000000000000006E-3</v>
      </c>
      <c r="AM590" s="194">
        <f t="shared" ref="AM590:AM603" si="584">IF(AL590-AL589&lt;0,0,AL590-AL589)</f>
        <v>0</v>
      </c>
      <c r="AN590" s="19">
        <f ca="1"/>
        <v>0</v>
      </c>
      <c r="AO590" s="19">
        <f t="shared" ref="AO590:AO603" ca="1" si="585">(AN590*(1+AL$3)^((AL$4-AK590)/12))-AN590</f>
        <v>0</v>
      </c>
      <c r="AR590" s="198" cm="1">
        <f t="array" ref="AR590">IFERROR(MATCH(TRUE,INDEX($B$14:$B$117&gt;=AQ590,0),0),"")</f>
        <v>1</v>
      </c>
      <c r="AS590" s="194">
        <f t="shared" ref="AS590:AS603" ca="1" si="586">IFERROR(IF(ROUND(AQ590,3)=1,1,FORECAST(AQ590,OFFSET($C$14,AR590-1,0,2),OFFSET($B$14,AR590-1,0,2))),AS589+(1-AS589)/($K$4-AP590))</f>
        <v>3.2000000000000006E-3</v>
      </c>
      <c r="AV590" s="194">
        <f t="shared" ref="AV590:AV603" si="587">IF(AU590-AU589&lt;0,0,AU590-AU589)</f>
        <v>0</v>
      </c>
      <c r="AW590" s="19">
        <f ca="1"/>
        <v>0</v>
      </c>
      <c r="AX590" s="19">
        <f t="shared" ref="AX590:AX603" ca="1" si="588">(AW590*(1+AU$3)^((AU$4-AT590)/12))-AW590</f>
        <v>0</v>
      </c>
      <c r="BA590" s="198" cm="1">
        <f t="array" ref="BA590">IFERROR(MATCH(TRUE,INDEX($B$14:$B$117&gt;=AZ590,0),0),"")</f>
        <v>1</v>
      </c>
      <c r="BB590" s="194">
        <f t="shared" ref="BB590:BB603" ca="1" si="589">IFERROR(IF(ROUND(AZ590,3)=1,1,FORECAST(AZ590,OFFSET($C$14,BA590-1,0,2),OFFSET($B$14,BA590-1,0,2))),BB589+(1-BB589)/($K$4-AY590))</f>
        <v>3.2000000000000006E-3</v>
      </c>
      <c r="BE590" s="194">
        <f t="shared" ref="BE590:BE603" si="590">IF(BD590-BD589&lt;0,0,BD590-BD589)</f>
        <v>0</v>
      </c>
      <c r="BF590" s="19">
        <f ca="1"/>
        <v>0</v>
      </c>
      <c r="BG590" s="19">
        <f t="shared" ref="BG590:BG603" ca="1" si="591">(BF590*(1+BD$3)^((BD$4-BC590)/12))-BF590</f>
        <v>0</v>
      </c>
      <c r="BJ590" s="198" cm="1">
        <f t="array" ref="BJ590">IFERROR(MATCH(TRUE,INDEX($B$14:$B$117&gt;=BI590,0),0),"")</f>
        <v>1</v>
      </c>
      <c r="BK590" s="194">
        <f t="shared" ref="BK590:BK603" ca="1" si="592">IFERROR(IF(ROUND(BI590,3)=1,1,FORECAST(BI590,OFFSET($C$14,BJ590-1,0,2),OFFSET($B$14,BJ590-1,0,2))),BK589+(1-BK589)/($K$4-BH590))</f>
        <v>3.2000000000000006E-3</v>
      </c>
      <c r="BN590" s="194">
        <f t="shared" ref="BN590:BN603" si="593">IF(BM590-BM589&lt;0,0,BM590-BM589)</f>
        <v>0</v>
      </c>
      <c r="BO590" s="19">
        <f ca="1"/>
        <v>0</v>
      </c>
      <c r="BP590" s="19">
        <f t="shared" ref="BP590:BP603" ca="1" si="594">(BO590*(1+BM$3)^((BM$4-BL590)/12))-BO590</f>
        <v>0</v>
      </c>
      <c r="BS590" s="198" cm="1">
        <f t="array" ref="BS590">IFERROR(MATCH(TRUE,INDEX($B$14:$B$117&gt;=BR590,0),0),"")</f>
        <v>1</v>
      </c>
      <c r="BT590" s="194">
        <f t="shared" ref="BT590:BT603" ca="1" si="595">IFERROR(IF(ROUND(BR590,3)=1,1,FORECAST(BR590,OFFSET($C$14,BS590-1,0,2),OFFSET($B$14,BS590-1,0,2))),BT589+(1-BT589)/($K$4-BQ590))</f>
        <v>3.2000000000000006E-3</v>
      </c>
      <c r="BW590" s="194">
        <f t="shared" ref="BW590:BW603" si="596">IF(BV590-BV589&lt;0,0,BV590-BV589)</f>
        <v>0</v>
      </c>
      <c r="BX590" s="19">
        <f ca="1"/>
        <v>0</v>
      </c>
      <c r="BY590" s="19">
        <f t="shared" ref="BY590:BY603" ca="1" si="597">(BX590*(1+BV$3)^((BV$4-BU590)/12))-BX590</f>
        <v>0</v>
      </c>
      <c r="CB590" s="198" cm="1">
        <f t="array" ref="CB590">IFERROR(MATCH(TRUE,INDEX($B$14:$B$117&gt;=CA590,0),0),"")</f>
        <v>1</v>
      </c>
      <c r="CC590" s="194">
        <f t="shared" ref="CC590:CC603" ca="1" si="598">IFERROR(IF(ROUND(CA590,3)=1,1,FORECAST(CA590,OFFSET($C$14,CB590-1,0,2),OFFSET($B$14,CB590-1,0,2))),CC589+(1-CC589)/($K$4-BZ590))</f>
        <v>3.2000000000000006E-3</v>
      </c>
      <c r="CF590" s="194">
        <f t="shared" ref="CF590:CF603" si="599">IF(CE590-CE589&lt;0,0,CE590-CE589)</f>
        <v>0</v>
      </c>
      <c r="CG590" s="19">
        <f ca="1"/>
        <v>0</v>
      </c>
      <c r="CH590" s="19">
        <f t="shared" ref="CH590:CH603" ca="1" si="600">(CG590*(1+CE$3)^((CE$4-CD590)/12))-CG590</f>
        <v>0</v>
      </c>
      <c r="CK590" s="198" cm="1">
        <f t="array" ref="CK590">IFERROR(MATCH(TRUE,INDEX($B$14:$B$117&gt;=CJ590,0),0),"")</f>
        <v>1</v>
      </c>
      <c r="CL590" s="194">
        <f t="shared" ref="CL590:CL603" ca="1" si="601">IFERROR(IF(ROUND(CJ590,3)=1,1,FORECAST(CJ590,OFFSET($C$14,CK590-1,0,2),OFFSET($B$14,CK590-1,0,2))),CL589+(1-CL589)/($K$4-CI590))</f>
        <v>3.2000000000000006E-3</v>
      </c>
      <c r="CO590" s="194">
        <f t="shared" ref="CO590:CO603" si="602">IF(CN590-CN589&lt;0,0,CN590-CN589)</f>
        <v>0</v>
      </c>
      <c r="CP590" s="19">
        <f ca="1"/>
        <v>0</v>
      </c>
      <c r="CQ590" s="19">
        <f t="shared" ref="CQ590:CQ603" ca="1" si="603">(CP590*(1+CN$3)^((CN$4-CM590)/12))-CP590</f>
        <v>0</v>
      </c>
      <c r="CT590" s="198" cm="1">
        <f t="array" ref="CT590">IFERROR(MATCH(TRUE,INDEX($B$14:$B$117&gt;=CS590,0),0),"")</f>
        <v>1</v>
      </c>
      <c r="CU590" s="194">
        <f t="shared" ref="CU590:CU603" ca="1" si="604">IFERROR(IF(ROUND(CS590,3)=1,1,FORECAST(CS590,OFFSET($C$14,CT590-1,0,2),OFFSET($B$14,CT590-1,0,2))),CU589+(1-CU589)/($K$4-CR590))</f>
        <v>3.2000000000000006E-3</v>
      </c>
      <c r="CX590" s="194">
        <f t="shared" ref="CX590:CX603" si="605">IF(CW590-CW589&lt;0,0,CW590-CW589)</f>
        <v>0</v>
      </c>
      <c r="CY590" s="19" t="e">
        <f ca="1"/>
        <v>#N/A</v>
      </c>
      <c r="CZ590" s="19" t="e">
        <f t="shared" ref="CZ590:CZ603" ca="1" si="606">(CY590*(1+CW$3)^((CW$4-CV590)/12))-CY590</f>
        <v>#N/A</v>
      </c>
      <c r="DC590" s="198" cm="1">
        <f t="array" ref="DC590">IFERROR(MATCH(TRUE,INDEX($B$14:$B$117&gt;=DB590,0),0),"")</f>
        <v>1</v>
      </c>
      <c r="DD590" s="194">
        <f t="shared" ref="DD590:DD603" ca="1" si="607">IFERROR(IF(ROUND(DB590,3)=1,1,FORECAST(DB590,OFFSET($C$14,DC590-1,0,2),OFFSET($B$14,DC590-1,0,2))),DD589+(1-DD589)/($K$4-DA590))</f>
        <v>3.2000000000000006E-3</v>
      </c>
      <c r="DG590" s="194">
        <f t="shared" ref="DG590:DG603" si="608">IF(DF590-DF589&lt;0,0,DF590-DF589)</f>
        <v>0</v>
      </c>
      <c r="DH590" s="19" t="e">
        <f ca="1"/>
        <v>#N/A</v>
      </c>
      <c r="DI590" s="19" t="e">
        <f t="shared" ref="DI590:DI603" ca="1" si="609">(DH590*(1+DF$3)^((DF$4-DE590)/12))-DH590</f>
        <v>#N/A</v>
      </c>
      <c r="DL590" s="198" cm="1">
        <f t="array" ref="DL590">IFERROR(MATCH(TRUE,INDEX($B$14:$B$117&gt;=DK590,0),0),"")</f>
        <v>1</v>
      </c>
      <c r="DM590" s="194">
        <f t="shared" ref="DM590:DM603" ca="1" si="610">IFERROR(IF(ROUND(DK590,3)=1,1,FORECAST(DK590,OFFSET($C$14,DL590-1,0,2),OFFSET($B$14,DL590-1,0,2))),DM589+(1-DM589)/($K$4-DJ590))</f>
        <v>3.2000000000000006E-3</v>
      </c>
      <c r="DP590" s="194">
        <f t="shared" ref="DP590:DP603" si="611">IF(DO590-DO589&lt;0,0,DO590-DO589)</f>
        <v>0</v>
      </c>
      <c r="DQ590" s="19" t="e">
        <f ca="1"/>
        <v>#N/A</v>
      </c>
      <c r="DR590" s="19" t="e">
        <f t="shared" ref="DR590:DR603" ca="1" si="612">(DQ590*(1+DO$3)^((DO$4-DN590)/12))-DQ590</f>
        <v>#N/A</v>
      </c>
      <c r="DU590" s="198" cm="1">
        <f t="array" ref="DU590">IFERROR(MATCH(TRUE,INDEX($B$14:$B$117&gt;=DT590,0),0),"")</f>
        <v>1</v>
      </c>
      <c r="DV590" s="194">
        <f t="shared" ref="DV590:DV603" ca="1" si="613">IFERROR(IF(ROUND(DT590,3)=1,1,FORECAST(DT590,OFFSET($C$14,DU590-1,0,2),OFFSET($B$14,DU590-1,0,2))),DV589+(1-DV589)/($K$4-DS590))</f>
        <v>3.2000000000000006E-3</v>
      </c>
      <c r="DY590" s="194">
        <f t="shared" ref="DY590:DY603" si="614">IF(DX590-DX589&lt;0,0,DX590-DX589)</f>
        <v>0</v>
      </c>
      <c r="DZ590" s="19" t="e">
        <f ca="1"/>
        <v>#N/A</v>
      </c>
      <c r="EA590" s="19" t="e">
        <f t="shared" ref="EA590:EA603" ca="1" si="615">(DZ590*(1+DX$3)^((DX$4-DW590)/12))-DZ590</f>
        <v>#N/A</v>
      </c>
      <c r="ED590" s="198" cm="1">
        <f t="array" ref="ED590">IFERROR(MATCH(TRUE,INDEX($B$14:$B$117&gt;=EC590,0),0),"")</f>
        <v>1</v>
      </c>
      <c r="EE590" s="194">
        <f t="shared" ref="EE590:EE603" ca="1" si="616">IFERROR(IF(ROUND(EC590,3)=1,1,FORECAST(EC590,OFFSET($C$14,ED590-1,0,2),OFFSET($B$14,ED590-1,0,2))),EE589+(1-EE589)/($K$4-EB590))</f>
        <v>3.2000000000000006E-3</v>
      </c>
      <c r="EH590" s="194">
        <f t="shared" ref="EH590:EH603" si="617">IF(EG590-EG589&lt;0,0,EG590-EG589)</f>
        <v>0</v>
      </c>
      <c r="EI590" s="19" t="e">
        <f ca="1"/>
        <v>#N/A</v>
      </c>
      <c r="EJ590" s="19" t="e">
        <f t="shared" ref="EJ590:EJ603" ca="1" si="618">(EI590*(1+EG$3)^((EG$4-EF590)/12))-EI590</f>
        <v>#N/A</v>
      </c>
      <c r="EM590" s="198" cm="1">
        <f t="array" ref="EM590">IFERROR(MATCH(TRUE,INDEX($B$14:$B$117&gt;=EL590,0),0),"")</f>
        <v>1</v>
      </c>
      <c r="EN590" s="194">
        <f t="shared" ref="EN590:EN603" ca="1" si="619">IFERROR(IF(ROUND(EL590,3)=1,1,FORECAST(EL590,OFFSET($C$14,EM590-1,0,2),OFFSET($B$14,EM590-1,0,2))),EN589+(1-EN589)/($K$4-EK590))</f>
        <v>3.2000000000000006E-3</v>
      </c>
      <c r="EQ590" s="194">
        <f t="shared" ref="EQ590:EQ603" si="620">IF(EP590-EP589&lt;0,0,EP590-EP589)</f>
        <v>0</v>
      </c>
      <c r="ER590" s="19" t="e">
        <f ca="1"/>
        <v>#N/A</v>
      </c>
      <c r="ES590" s="19" t="e">
        <f t="shared" ref="ES590:ES603" ca="1" si="621">(ER590*(1+EP$3)^((EP$4-EO590)/12))-ER590</f>
        <v>#N/A</v>
      </c>
      <c r="EV590" s="198" cm="1">
        <f t="array" ref="EV590">IFERROR(MATCH(TRUE,INDEX($B$14:$B$117&gt;=EU590,0),0),"")</f>
        <v>1</v>
      </c>
      <c r="EW590" s="194">
        <f t="shared" ref="EW590:EW603" ca="1" si="622">IFERROR(IF(ROUND(EU590,3)=1,1,FORECAST(EU590,OFFSET($C$14,EV590-1,0,2),OFFSET($B$14,EV590-1,0,2))),EW589+(1-EW589)/($K$4-ET590))</f>
        <v>3.2000000000000006E-3</v>
      </c>
      <c r="EZ590" s="194">
        <f t="shared" ref="EZ590:EZ603" si="623">IF(EY590-EY589&lt;0,0,EY590-EY589)</f>
        <v>0</v>
      </c>
      <c r="FA590" s="19" t="e">
        <f ca="1"/>
        <v>#N/A</v>
      </c>
      <c r="FB590" s="19" t="e">
        <f t="shared" ref="FB590:FB603" ca="1" si="624">(FA590*(1+EY$3)^((EY$4-EX590)/12))-FA590</f>
        <v>#N/A</v>
      </c>
      <c r="FE590" s="198" cm="1">
        <f t="array" ref="FE590">IFERROR(MATCH(TRUE,INDEX($B$14:$B$117&gt;=FD590,0),0),"")</f>
        <v>1</v>
      </c>
      <c r="FF590" s="194">
        <f t="shared" ref="FF590:FF603" ca="1" si="625">IFERROR(IF(ROUND(FD590,3)=1,1,FORECAST(FD590,OFFSET($C$14,FE590-1,0,2),OFFSET($B$14,FE590-1,0,2))),FF589+(1-FF589)/($K$4-FC590))</f>
        <v>3.2000000000000006E-3</v>
      </c>
      <c r="FI590" s="194">
        <f t="shared" ref="FI590:FI603" si="626">IF(FH590-FH589&lt;0,0,FH590-FH589)</f>
        <v>0</v>
      </c>
      <c r="FJ590" s="19" t="e">
        <f ca="1"/>
        <v>#N/A</v>
      </c>
      <c r="FK590" s="19" t="e">
        <f t="shared" ref="FK590:FK603" ca="1" si="627">(FJ590*(1+FH$3)^((FH$4-FG590)/12))-FJ590</f>
        <v>#N/A</v>
      </c>
      <c r="FN590" s="198" cm="1">
        <f t="array" ref="FN590">IFERROR(MATCH(TRUE,INDEX($B$14:$B$117&gt;=FM590,0),0),"")</f>
        <v>1</v>
      </c>
      <c r="FO590" s="194">
        <f t="shared" ref="FO590:FO603" ca="1" si="628">IFERROR(IF(ROUND(FM590,3)=1,1,FORECAST(FM590,OFFSET($C$14,FN590-1,0,2),OFFSET($B$14,FN590-1,0,2))),FO589+(1-FO589)/($K$4-FL590))</f>
        <v>3.2000000000000006E-3</v>
      </c>
      <c r="FR590" s="194">
        <f t="shared" ref="FR590:FR603" si="629">IF(FQ590-FQ589&lt;0,0,FQ590-FQ589)</f>
        <v>0</v>
      </c>
      <c r="FS590" s="19" t="e">
        <f ca="1"/>
        <v>#N/A</v>
      </c>
      <c r="FT590" s="19" t="e">
        <f t="shared" ref="FT590:FT603" ca="1" si="630">(FS590*(1+FQ$3)^((FQ$4-FP590)/12))-FS590</f>
        <v>#N/A</v>
      </c>
      <c r="FW590" s="198" cm="1">
        <f t="array" ref="FW590">IFERROR(MATCH(TRUE,INDEX($B$14:$B$117&gt;=FV590,0),0),"")</f>
        <v>1</v>
      </c>
      <c r="FX590" s="194">
        <f t="shared" ref="FX590:FX603" ca="1" si="631">IFERROR(IF(ROUND(FV590,3)=1,1,FORECAST(FV590,OFFSET($C$14,FW590-1,0,2),OFFSET($B$14,FW590-1,0,2))),FX589+(1-FX589)/($K$4-FU590))</f>
        <v>3.2000000000000006E-3</v>
      </c>
      <c r="GA590" s="194">
        <f t="shared" ref="GA590:GA603" si="632">IF(FZ590-FZ589&lt;0,0,FZ590-FZ589)</f>
        <v>0</v>
      </c>
      <c r="GB590" s="19" t="e">
        <f ca="1"/>
        <v>#N/A</v>
      </c>
      <c r="GC590" s="19" t="e">
        <f t="shared" ref="GC590:GC603" ca="1" si="633">(GB590*(1+FZ$3)^((FZ$4-FY590)/12))-GB590</f>
        <v>#N/A</v>
      </c>
    </row>
    <row r="591" spans="8:185" x14ac:dyDescent="0.2">
      <c r="H591" s="198" cm="1">
        <f t="array" ref="H591">IFERROR(MATCH(TRUE,INDEX($B$14:$B$117&gt;=G591,0),0),"")</f>
        <v>1</v>
      </c>
      <c r="I591" s="194">
        <f t="shared" ca="1" si="578"/>
        <v>3.2000000000000006E-3</v>
      </c>
      <c r="L591" s="194">
        <f t="shared" ref="L591:L603" si="634">IF(K591-K590&lt;0,0,K591-K590)</f>
        <v>0</v>
      </c>
      <c r="M591" s="19">
        <f ca="1"/>
        <v>0</v>
      </c>
      <c r="N591" s="19">
        <f t="shared" ref="N591:N603" ca="1" si="635">(M591*(1+K$3)^((K$4-J591)/12))-M591</f>
        <v>0</v>
      </c>
      <c r="Q591" s="198" cm="1">
        <f t="array" ref="Q591">IFERROR(MATCH(TRUE,INDEX($B$14:$B$117&gt;=P591,0),0),"")</f>
        <v>1</v>
      </c>
      <c r="R591" s="194">
        <f t="shared" ca="1" si="579"/>
        <v>3.2000000000000006E-3</v>
      </c>
      <c r="U591" s="194">
        <f t="shared" ref="U591:U603" si="636">IF(T591-T590&lt;0,0,T591-T590)</f>
        <v>0</v>
      </c>
      <c r="V591" s="19">
        <f ca="1"/>
        <v>0</v>
      </c>
      <c r="W591" s="19">
        <f t="shared" ref="W591:W603" ca="1" si="637">(V591*(1+T$3)^((T$4-S591)/12))-V591</f>
        <v>0</v>
      </c>
      <c r="Z591" s="198" cm="1">
        <f t="array" ref="Z591">IFERROR(MATCH(TRUE,INDEX($B$14:$B$117&gt;=Y591,0),0),"")</f>
        <v>1</v>
      </c>
      <c r="AA591" s="194">
        <f t="shared" ca="1" si="580"/>
        <v>3.2000000000000006E-3</v>
      </c>
      <c r="AD591" s="194">
        <f t="shared" si="581"/>
        <v>0</v>
      </c>
      <c r="AE591" s="19">
        <f ca="1"/>
        <v>0</v>
      </c>
      <c r="AF591" s="19">
        <f t="shared" ca="1" si="582"/>
        <v>0</v>
      </c>
      <c r="AI591" s="198" cm="1">
        <f t="array" ref="AI591">IFERROR(MATCH(TRUE,INDEX($B$14:$B$117&gt;=AH591,0),0),"")</f>
        <v>1</v>
      </c>
      <c r="AJ591" s="194">
        <f t="shared" ca="1" si="583"/>
        <v>3.2000000000000006E-3</v>
      </c>
      <c r="AM591" s="194">
        <f t="shared" si="584"/>
        <v>0</v>
      </c>
      <c r="AN591" s="19">
        <f ca="1"/>
        <v>0</v>
      </c>
      <c r="AO591" s="19">
        <f t="shared" ca="1" si="585"/>
        <v>0</v>
      </c>
      <c r="AR591" s="198" cm="1">
        <f t="array" ref="AR591">IFERROR(MATCH(TRUE,INDEX($B$14:$B$117&gt;=AQ591,0),0),"")</f>
        <v>1</v>
      </c>
      <c r="AS591" s="194">
        <f t="shared" ca="1" si="586"/>
        <v>3.2000000000000006E-3</v>
      </c>
      <c r="AV591" s="194">
        <f t="shared" si="587"/>
        <v>0</v>
      </c>
      <c r="AW591" s="19">
        <f ca="1"/>
        <v>0</v>
      </c>
      <c r="AX591" s="19">
        <f t="shared" ca="1" si="588"/>
        <v>0</v>
      </c>
      <c r="BA591" s="198" cm="1">
        <f t="array" ref="BA591">IFERROR(MATCH(TRUE,INDEX($B$14:$B$117&gt;=AZ591,0),0),"")</f>
        <v>1</v>
      </c>
      <c r="BB591" s="194">
        <f t="shared" ca="1" si="589"/>
        <v>3.2000000000000006E-3</v>
      </c>
      <c r="BE591" s="194">
        <f t="shared" si="590"/>
        <v>0</v>
      </c>
      <c r="BF591" s="19">
        <f ca="1"/>
        <v>0</v>
      </c>
      <c r="BG591" s="19">
        <f t="shared" ca="1" si="591"/>
        <v>0</v>
      </c>
      <c r="BJ591" s="198" cm="1">
        <f t="array" ref="BJ591">IFERROR(MATCH(TRUE,INDEX($B$14:$B$117&gt;=BI591,0),0),"")</f>
        <v>1</v>
      </c>
      <c r="BK591" s="194">
        <f t="shared" ca="1" si="592"/>
        <v>3.2000000000000006E-3</v>
      </c>
      <c r="BN591" s="194">
        <f t="shared" si="593"/>
        <v>0</v>
      </c>
      <c r="BO591" s="19">
        <f ca="1"/>
        <v>0</v>
      </c>
      <c r="BP591" s="19">
        <f t="shared" ca="1" si="594"/>
        <v>0</v>
      </c>
      <c r="BS591" s="198" cm="1">
        <f t="array" ref="BS591">IFERROR(MATCH(TRUE,INDEX($B$14:$B$117&gt;=BR591,0),0),"")</f>
        <v>1</v>
      </c>
      <c r="BT591" s="194">
        <f t="shared" ca="1" si="595"/>
        <v>3.2000000000000006E-3</v>
      </c>
      <c r="BW591" s="194">
        <f t="shared" si="596"/>
        <v>0</v>
      </c>
      <c r="BX591" s="19">
        <f ca="1"/>
        <v>0</v>
      </c>
      <c r="BY591" s="19">
        <f t="shared" ca="1" si="597"/>
        <v>0</v>
      </c>
      <c r="CB591" s="198" cm="1">
        <f t="array" ref="CB591">IFERROR(MATCH(TRUE,INDEX($B$14:$B$117&gt;=CA591,0),0),"")</f>
        <v>1</v>
      </c>
      <c r="CC591" s="194">
        <f t="shared" ca="1" si="598"/>
        <v>3.2000000000000006E-3</v>
      </c>
      <c r="CF591" s="194">
        <f t="shared" si="599"/>
        <v>0</v>
      </c>
      <c r="CG591" s="19">
        <f ca="1"/>
        <v>0</v>
      </c>
      <c r="CH591" s="19">
        <f t="shared" ca="1" si="600"/>
        <v>0</v>
      </c>
      <c r="CK591" s="198" cm="1">
        <f t="array" ref="CK591">IFERROR(MATCH(TRUE,INDEX($B$14:$B$117&gt;=CJ591,0),0),"")</f>
        <v>1</v>
      </c>
      <c r="CL591" s="194">
        <f t="shared" ca="1" si="601"/>
        <v>3.2000000000000006E-3</v>
      </c>
      <c r="CO591" s="194">
        <f t="shared" si="602"/>
        <v>0</v>
      </c>
      <c r="CP591" s="19">
        <f ca="1"/>
        <v>0</v>
      </c>
      <c r="CQ591" s="19">
        <f t="shared" ca="1" si="603"/>
        <v>0</v>
      </c>
      <c r="CT591" s="198" cm="1">
        <f t="array" ref="CT591">IFERROR(MATCH(TRUE,INDEX($B$14:$B$117&gt;=CS591,0),0),"")</f>
        <v>1</v>
      </c>
      <c r="CU591" s="194">
        <f t="shared" ca="1" si="604"/>
        <v>3.2000000000000006E-3</v>
      </c>
      <c r="CX591" s="194">
        <f t="shared" si="605"/>
        <v>0</v>
      </c>
      <c r="CY591" s="19" t="e">
        <f ca="1"/>
        <v>#N/A</v>
      </c>
      <c r="CZ591" s="19" t="e">
        <f t="shared" ca="1" si="606"/>
        <v>#N/A</v>
      </c>
      <c r="DC591" s="198" cm="1">
        <f t="array" ref="DC591">IFERROR(MATCH(TRUE,INDEX($B$14:$B$117&gt;=DB591,0),0),"")</f>
        <v>1</v>
      </c>
      <c r="DD591" s="194">
        <f t="shared" ca="1" si="607"/>
        <v>3.2000000000000006E-3</v>
      </c>
      <c r="DG591" s="194">
        <f t="shared" si="608"/>
        <v>0</v>
      </c>
      <c r="DH591" s="19" t="e">
        <f ca="1"/>
        <v>#N/A</v>
      </c>
      <c r="DI591" s="19" t="e">
        <f t="shared" ca="1" si="609"/>
        <v>#N/A</v>
      </c>
      <c r="DL591" s="198" cm="1">
        <f t="array" ref="DL591">IFERROR(MATCH(TRUE,INDEX($B$14:$B$117&gt;=DK591,0),0),"")</f>
        <v>1</v>
      </c>
      <c r="DM591" s="194">
        <f t="shared" ca="1" si="610"/>
        <v>3.2000000000000006E-3</v>
      </c>
      <c r="DP591" s="194">
        <f t="shared" si="611"/>
        <v>0</v>
      </c>
      <c r="DQ591" s="19" t="e">
        <f ca="1"/>
        <v>#N/A</v>
      </c>
      <c r="DR591" s="19" t="e">
        <f t="shared" ca="1" si="612"/>
        <v>#N/A</v>
      </c>
      <c r="DU591" s="198" cm="1">
        <f t="array" ref="DU591">IFERROR(MATCH(TRUE,INDEX($B$14:$B$117&gt;=DT591,0),0),"")</f>
        <v>1</v>
      </c>
      <c r="DV591" s="194">
        <f t="shared" ca="1" si="613"/>
        <v>3.2000000000000006E-3</v>
      </c>
      <c r="DY591" s="194">
        <f t="shared" si="614"/>
        <v>0</v>
      </c>
      <c r="DZ591" s="19" t="e">
        <f ca="1"/>
        <v>#N/A</v>
      </c>
      <c r="EA591" s="19" t="e">
        <f t="shared" ca="1" si="615"/>
        <v>#N/A</v>
      </c>
      <c r="ED591" s="198" cm="1">
        <f t="array" ref="ED591">IFERROR(MATCH(TRUE,INDEX($B$14:$B$117&gt;=EC591,0),0),"")</f>
        <v>1</v>
      </c>
      <c r="EE591" s="194">
        <f t="shared" ca="1" si="616"/>
        <v>3.2000000000000006E-3</v>
      </c>
      <c r="EH591" s="194">
        <f t="shared" si="617"/>
        <v>0</v>
      </c>
      <c r="EI591" s="19" t="e">
        <f ca="1"/>
        <v>#N/A</v>
      </c>
      <c r="EJ591" s="19" t="e">
        <f t="shared" ca="1" si="618"/>
        <v>#N/A</v>
      </c>
      <c r="EM591" s="198" cm="1">
        <f t="array" ref="EM591">IFERROR(MATCH(TRUE,INDEX($B$14:$B$117&gt;=EL591,0),0),"")</f>
        <v>1</v>
      </c>
      <c r="EN591" s="194">
        <f t="shared" ca="1" si="619"/>
        <v>3.2000000000000006E-3</v>
      </c>
      <c r="EQ591" s="194">
        <f t="shared" si="620"/>
        <v>0</v>
      </c>
      <c r="ER591" s="19" t="e">
        <f ca="1"/>
        <v>#N/A</v>
      </c>
      <c r="ES591" s="19" t="e">
        <f t="shared" ca="1" si="621"/>
        <v>#N/A</v>
      </c>
      <c r="EV591" s="198" cm="1">
        <f t="array" ref="EV591">IFERROR(MATCH(TRUE,INDEX($B$14:$B$117&gt;=EU591,0),0),"")</f>
        <v>1</v>
      </c>
      <c r="EW591" s="194">
        <f t="shared" ca="1" si="622"/>
        <v>3.2000000000000006E-3</v>
      </c>
      <c r="EZ591" s="194">
        <f t="shared" si="623"/>
        <v>0</v>
      </c>
      <c r="FA591" s="19" t="e">
        <f ca="1"/>
        <v>#N/A</v>
      </c>
      <c r="FB591" s="19" t="e">
        <f t="shared" ca="1" si="624"/>
        <v>#N/A</v>
      </c>
      <c r="FE591" s="198" cm="1">
        <f t="array" ref="FE591">IFERROR(MATCH(TRUE,INDEX($B$14:$B$117&gt;=FD591,0),0),"")</f>
        <v>1</v>
      </c>
      <c r="FF591" s="194">
        <f t="shared" ca="1" si="625"/>
        <v>3.2000000000000006E-3</v>
      </c>
      <c r="FI591" s="194">
        <f t="shared" si="626"/>
        <v>0</v>
      </c>
      <c r="FJ591" s="19" t="e">
        <f ca="1"/>
        <v>#N/A</v>
      </c>
      <c r="FK591" s="19" t="e">
        <f t="shared" ca="1" si="627"/>
        <v>#N/A</v>
      </c>
      <c r="FN591" s="198" cm="1">
        <f t="array" ref="FN591">IFERROR(MATCH(TRUE,INDEX($B$14:$B$117&gt;=FM591,0),0),"")</f>
        <v>1</v>
      </c>
      <c r="FO591" s="194">
        <f t="shared" ca="1" si="628"/>
        <v>3.2000000000000006E-3</v>
      </c>
      <c r="FR591" s="194">
        <f t="shared" si="629"/>
        <v>0</v>
      </c>
      <c r="FS591" s="19" t="e">
        <f ca="1"/>
        <v>#N/A</v>
      </c>
      <c r="FT591" s="19" t="e">
        <f t="shared" ca="1" si="630"/>
        <v>#N/A</v>
      </c>
      <c r="FW591" s="198" cm="1">
        <f t="array" ref="FW591">IFERROR(MATCH(TRUE,INDEX($B$14:$B$117&gt;=FV591,0),0),"")</f>
        <v>1</v>
      </c>
      <c r="FX591" s="194">
        <f t="shared" ca="1" si="631"/>
        <v>3.2000000000000006E-3</v>
      </c>
      <c r="GA591" s="194">
        <f t="shared" si="632"/>
        <v>0</v>
      </c>
      <c r="GB591" s="19" t="e">
        <f ca="1"/>
        <v>#N/A</v>
      </c>
      <c r="GC591" s="19" t="e">
        <f t="shared" ca="1" si="633"/>
        <v>#N/A</v>
      </c>
    </row>
    <row r="592" spans="8:185" x14ac:dyDescent="0.2">
      <c r="H592" s="198" cm="1">
        <f t="array" ref="H592">IFERROR(MATCH(TRUE,INDEX($B$14:$B$117&gt;=G592,0),0),"")</f>
        <v>1</v>
      </c>
      <c r="I592" s="194">
        <f t="shared" ca="1" si="578"/>
        <v>3.2000000000000006E-3</v>
      </c>
      <c r="L592" s="194">
        <f t="shared" si="634"/>
        <v>0</v>
      </c>
      <c r="M592" s="19">
        <f ca="1"/>
        <v>0</v>
      </c>
      <c r="N592" s="19">
        <f t="shared" ca="1" si="635"/>
        <v>0</v>
      </c>
      <c r="Q592" s="198" cm="1">
        <f t="array" ref="Q592">IFERROR(MATCH(TRUE,INDEX($B$14:$B$117&gt;=P592,0),0),"")</f>
        <v>1</v>
      </c>
      <c r="R592" s="194">
        <f t="shared" ca="1" si="579"/>
        <v>3.2000000000000006E-3</v>
      </c>
      <c r="U592" s="194">
        <f t="shared" si="636"/>
        <v>0</v>
      </c>
      <c r="V592" s="19">
        <f ca="1"/>
        <v>0</v>
      </c>
      <c r="W592" s="19">
        <f t="shared" ca="1" si="637"/>
        <v>0</v>
      </c>
      <c r="Z592" s="198" cm="1">
        <f t="array" ref="Z592">IFERROR(MATCH(TRUE,INDEX($B$14:$B$117&gt;=Y592,0),0),"")</f>
        <v>1</v>
      </c>
      <c r="AA592" s="194">
        <f t="shared" ca="1" si="580"/>
        <v>3.2000000000000006E-3</v>
      </c>
      <c r="AD592" s="194">
        <f t="shared" si="581"/>
        <v>0</v>
      </c>
      <c r="AE592" s="19">
        <f ca="1"/>
        <v>0</v>
      </c>
      <c r="AF592" s="19">
        <f t="shared" ca="1" si="582"/>
        <v>0</v>
      </c>
      <c r="AI592" s="198" cm="1">
        <f t="array" ref="AI592">IFERROR(MATCH(TRUE,INDEX($B$14:$B$117&gt;=AH592,0),0),"")</f>
        <v>1</v>
      </c>
      <c r="AJ592" s="194">
        <f t="shared" ca="1" si="583"/>
        <v>3.2000000000000006E-3</v>
      </c>
      <c r="AM592" s="194">
        <f t="shared" si="584"/>
        <v>0</v>
      </c>
      <c r="AN592" s="19">
        <f ca="1"/>
        <v>0</v>
      </c>
      <c r="AO592" s="19">
        <f t="shared" ca="1" si="585"/>
        <v>0</v>
      </c>
      <c r="AR592" s="198" cm="1">
        <f t="array" ref="AR592">IFERROR(MATCH(TRUE,INDEX($B$14:$B$117&gt;=AQ592,0),0),"")</f>
        <v>1</v>
      </c>
      <c r="AS592" s="194">
        <f t="shared" ca="1" si="586"/>
        <v>3.2000000000000006E-3</v>
      </c>
      <c r="AV592" s="194">
        <f t="shared" si="587"/>
        <v>0</v>
      </c>
      <c r="AW592" s="19">
        <f ca="1"/>
        <v>0</v>
      </c>
      <c r="AX592" s="19">
        <f t="shared" ca="1" si="588"/>
        <v>0</v>
      </c>
      <c r="BA592" s="198" cm="1">
        <f t="array" ref="BA592">IFERROR(MATCH(TRUE,INDEX($B$14:$B$117&gt;=AZ592,0),0),"")</f>
        <v>1</v>
      </c>
      <c r="BB592" s="194">
        <f t="shared" ca="1" si="589"/>
        <v>3.2000000000000006E-3</v>
      </c>
      <c r="BE592" s="194">
        <f t="shared" si="590"/>
        <v>0</v>
      </c>
      <c r="BF592" s="19">
        <f ca="1"/>
        <v>0</v>
      </c>
      <c r="BG592" s="19">
        <f t="shared" ca="1" si="591"/>
        <v>0</v>
      </c>
      <c r="BJ592" s="198" cm="1">
        <f t="array" ref="BJ592">IFERROR(MATCH(TRUE,INDEX($B$14:$B$117&gt;=BI592,0),0),"")</f>
        <v>1</v>
      </c>
      <c r="BK592" s="194">
        <f t="shared" ca="1" si="592"/>
        <v>3.2000000000000006E-3</v>
      </c>
      <c r="BN592" s="194">
        <f t="shared" si="593"/>
        <v>0</v>
      </c>
      <c r="BO592" s="19">
        <f ca="1"/>
        <v>0</v>
      </c>
      <c r="BP592" s="19">
        <f t="shared" ca="1" si="594"/>
        <v>0</v>
      </c>
      <c r="BS592" s="198" cm="1">
        <f t="array" ref="BS592">IFERROR(MATCH(TRUE,INDEX($B$14:$B$117&gt;=BR592,0),0),"")</f>
        <v>1</v>
      </c>
      <c r="BT592" s="194">
        <f t="shared" ca="1" si="595"/>
        <v>3.2000000000000006E-3</v>
      </c>
      <c r="BW592" s="194">
        <f t="shared" si="596"/>
        <v>0</v>
      </c>
      <c r="BX592" s="19">
        <f ca="1"/>
        <v>0</v>
      </c>
      <c r="BY592" s="19">
        <f t="shared" ca="1" si="597"/>
        <v>0</v>
      </c>
      <c r="CB592" s="198" cm="1">
        <f t="array" ref="CB592">IFERROR(MATCH(TRUE,INDEX($B$14:$B$117&gt;=CA592,0),0),"")</f>
        <v>1</v>
      </c>
      <c r="CC592" s="194">
        <f t="shared" ca="1" si="598"/>
        <v>3.2000000000000006E-3</v>
      </c>
      <c r="CF592" s="194">
        <f t="shared" si="599"/>
        <v>0</v>
      </c>
      <c r="CG592" s="19">
        <f ca="1"/>
        <v>0</v>
      </c>
      <c r="CH592" s="19">
        <f t="shared" ca="1" si="600"/>
        <v>0</v>
      </c>
      <c r="CK592" s="198" cm="1">
        <f t="array" ref="CK592">IFERROR(MATCH(TRUE,INDEX($B$14:$B$117&gt;=CJ592,0),0),"")</f>
        <v>1</v>
      </c>
      <c r="CL592" s="194">
        <f t="shared" ca="1" si="601"/>
        <v>3.2000000000000006E-3</v>
      </c>
      <c r="CO592" s="194">
        <f t="shared" si="602"/>
        <v>0</v>
      </c>
      <c r="CP592" s="19">
        <f ca="1"/>
        <v>0</v>
      </c>
      <c r="CQ592" s="19">
        <f t="shared" ca="1" si="603"/>
        <v>0</v>
      </c>
      <c r="CT592" s="198" cm="1">
        <f t="array" ref="CT592">IFERROR(MATCH(TRUE,INDEX($B$14:$B$117&gt;=CS592,0),0),"")</f>
        <v>1</v>
      </c>
      <c r="CU592" s="194">
        <f t="shared" ca="1" si="604"/>
        <v>3.2000000000000006E-3</v>
      </c>
      <c r="CX592" s="194">
        <f t="shared" si="605"/>
        <v>0</v>
      </c>
      <c r="CY592" s="19" t="e">
        <f ca="1"/>
        <v>#N/A</v>
      </c>
      <c r="CZ592" s="19" t="e">
        <f t="shared" ca="1" si="606"/>
        <v>#N/A</v>
      </c>
      <c r="DC592" s="198" cm="1">
        <f t="array" ref="DC592">IFERROR(MATCH(TRUE,INDEX($B$14:$B$117&gt;=DB592,0),0),"")</f>
        <v>1</v>
      </c>
      <c r="DD592" s="194">
        <f t="shared" ca="1" si="607"/>
        <v>3.2000000000000006E-3</v>
      </c>
      <c r="DG592" s="194">
        <f t="shared" si="608"/>
        <v>0</v>
      </c>
      <c r="DH592" s="19" t="e">
        <f ca="1"/>
        <v>#N/A</v>
      </c>
      <c r="DI592" s="19" t="e">
        <f t="shared" ca="1" si="609"/>
        <v>#N/A</v>
      </c>
      <c r="DL592" s="198" cm="1">
        <f t="array" ref="DL592">IFERROR(MATCH(TRUE,INDEX($B$14:$B$117&gt;=DK592,0),0),"")</f>
        <v>1</v>
      </c>
      <c r="DM592" s="194">
        <f t="shared" ca="1" si="610"/>
        <v>3.2000000000000006E-3</v>
      </c>
      <c r="DP592" s="194">
        <f t="shared" si="611"/>
        <v>0</v>
      </c>
      <c r="DQ592" s="19" t="e">
        <f ca="1"/>
        <v>#N/A</v>
      </c>
      <c r="DR592" s="19" t="e">
        <f t="shared" ca="1" si="612"/>
        <v>#N/A</v>
      </c>
      <c r="DU592" s="198" cm="1">
        <f t="array" ref="DU592">IFERROR(MATCH(TRUE,INDEX($B$14:$B$117&gt;=DT592,0),0),"")</f>
        <v>1</v>
      </c>
      <c r="DV592" s="194">
        <f t="shared" ca="1" si="613"/>
        <v>3.2000000000000006E-3</v>
      </c>
      <c r="DY592" s="194">
        <f t="shared" si="614"/>
        <v>0</v>
      </c>
      <c r="DZ592" s="19" t="e">
        <f ca="1"/>
        <v>#N/A</v>
      </c>
      <c r="EA592" s="19" t="e">
        <f t="shared" ca="1" si="615"/>
        <v>#N/A</v>
      </c>
      <c r="ED592" s="198" cm="1">
        <f t="array" ref="ED592">IFERROR(MATCH(TRUE,INDEX($B$14:$B$117&gt;=EC592,0),0),"")</f>
        <v>1</v>
      </c>
      <c r="EE592" s="194">
        <f t="shared" ca="1" si="616"/>
        <v>3.2000000000000006E-3</v>
      </c>
      <c r="EH592" s="194">
        <f t="shared" si="617"/>
        <v>0</v>
      </c>
      <c r="EI592" s="19" t="e">
        <f ca="1"/>
        <v>#N/A</v>
      </c>
      <c r="EJ592" s="19" t="e">
        <f t="shared" ca="1" si="618"/>
        <v>#N/A</v>
      </c>
      <c r="EM592" s="198" cm="1">
        <f t="array" ref="EM592">IFERROR(MATCH(TRUE,INDEX($B$14:$B$117&gt;=EL592,0),0),"")</f>
        <v>1</v>
      </c>
      <c r="EN592" s="194">
        <f t="shared" ca="1" si="619"/>
        <v>3.2000000000000006E-3</v>
      </c>
      <c r="EQ592" s="194">
        <f t="shared" si="620"/>
        <v>0</v>
      </c>
      <c r="ER592" s="19" t="e">
        <f ca="1"/>
        <v>#N/A</v>
      </c>
      <c r="ES592" s="19" t="e">
        <f t="shared" ca="1" si="621"/>
        <v>#N/A</v>
      </c>
      <c r="EV592" s="198" cm="1">
        <f t="array" ref="EV592">IFERROR(MATCH(TRUE,INDEX($B$14:$B$117&gt;=EU592,0),0),"")</f>
        <v>1</v>
      </c>
      <c r="EW592" s="194">
        <f t="shared" ca="1" si="622"/>
        <v>3.2000000000000006E-3</v>
      </c>
      <c r="EZ592" s="194">
        <f t="shared" si="623"/>
        <v>0</v>
      </c>
      <c r="FA592" s="19" t="e">
        <f ca="1"/>
        <v>#N/A</v>
      </c>
      <c r="FB592" s="19" t="e">
        <f t="shared" ca="1" si="624"/>
        <v>#N/A</v>
      </c>
      <c r="FE592" s="198" cm="1">
        <f t="array" ref="FE592">IFERROR(MATCH(TRUE,INDEX($B$14:$B$117&gt;=FD592,0),0),"")</f>
        <v>1</v>
      </c>
      <c r="FF592" s="194">
        <f t="shared" ca="1" si="625"/>
        <v>3.2000000000000006E-3</v>
      </c>
      <c r="FI592" s="194">
        <f t="shared" si="626"/>
        <v>0</v>
      </c>
      <c r="FJ592" s="19" t="e">
        <f ca="1"/>
        <v>#N/A</v>
      </c>
      <c r="FK592" s="19" t="e">
        <f t="shared" ca="1" si="627"/>
        <v>#N/A</v>
      </c>
      <c r="FN592" s="198" cm="1">
        <f t="array" ref="FN592">IFERROR(MATCH(TRUE,INDEX($B$14:$B$117&gt;=FM592,0),0),"")</f>
        <v>1</v>
      </c>
      <c r="FO592" s="194">
        <f t="shared" ca="1" si="628"/>
        <v>3.2000000000000006E-3</v>
      </c>
      <c r="FR592" s="194">
        <f t="shared" si="629"/>
        <v>0</v>
      </c>
      <c r="FS592" s="19" t="e">
        <f ca="1"/>
        <v>#N/A</v>
      </c>
      <c r="FT592" s="19" t="e">
        <f t="shared" ca="1" si="630"/>
        <v>#N/A</v>
      </c>
      <c r="FW592" s="198" cm="1">
        <f t="array" ref="FW592">IFERROR(MATCH(TRUE,INDEX($B$14:$B$117&gt;=FV592,0),0),"")</f>
        <v>1</v>
      </c>
      <c r="FX592" s="194">
        <f t="shared" ca="1" si="631"/>
        <v>3.2000000000000006E-3</v>
      </c>
      <c r="GA592" s="194">
        <f t="shared" si="632"/>
        <v>0</v>
      </c>
      <c r="GB592" s="19" t="e">
        <f ca="1"/>
        <v>#N/A</v>
      </c>
      <c r="GC592" s="19" t="e">
        <f t="shared" ca="1" si="633"/>
        <v>#N/A</v>
      </c>
    </row>
    <row r="593" spans="8:185" x14ac:dyDescent="0.2">
      <c r="H593" s="198" cm="1">
        <f t="array" ref="H593">IFERROR(MATCH(TRUE,INDEX($B$14:$B$117&gt;=G593,0),0),"")</f>
        <v>1</v>
      </c>
      <c r="I593" s="194">
        <f t="shared" ca="1" si="578"/>
        <v>3.2000000000000006E-3</v>
      </c>
      <c r="L593" s="194">
        <f t="shared" si="634"/>
        <v>0</v>
      </c>
      <c r="M593" s="19">
        <f ca="1"/>
        <v>0</v>
      </c>
      <c r="N593" s="19">
        <f t="shared" ca="1" si="635"/>
        <v>0</v>
      </c>
      <c r="Q593" s="198" cm="1">
        <f t="array" ref="Q593">IFERROR(MATCH(TRUE,INDEX($B$14:$B$117&gt;=P593,0),0),"")</f>
        <v>1</v>
      </c>
      <c r="R593" s="194">
        <f t="shared" ca="1" si="579"/>
        <v>3.2000000000000006E-3</v>
      </c>
      <c r="U593" s="194">
        <f t="shared" si="636"/>
        <v>0</v>
      </c>
      <c r="V593" s="19">
        <f ca="1"/>
        <v>0</v>
      </c>
      <c r="W593" s="19">
        <f t="shared" ca="1" si="637"/>
        <v>0</v>
      </c>
      <c r="Z593" s="198" cm="1">
        <f t="array" ref="Z593">IFERROR(MATCH(TRUE,INDEX($B$14:$B$117&gt;=Y593,0),0),"")</f>
        <v>1</v>
      </c>
      <c r="AA593" s="194">
        <f t="shared" ca="1" si="580"/>
        <v>3.2000000000000006E-3</v>
      </c>
      <c r="AD593" s="194">
        <f t="shared" si="581"/>
        <v>0</v>
      </c>
      <c r="AE593" s="19">
        <f ca="1"/>
        <v>0</v>
      </c>
      <c r="AF593" s="19">
        <f t="shared" ca="1" si="582"/>
        <v>0</v>
      </c>
      <c r="AI593" s="198" cm="1">
        <f t="array" ref="AI593">IFERROR(MATCH(TRUE,INDEX($B$14:$B$117&gt;=AH593,0),0),"")</f>
        <v>1</v>
      </c>
      <c r="AJ593" s="194">
        <f t="shared" ca="1" si="583"/>
        <v>3.2000000000000006E-3</v>
      </c>
      <c r="AM593" s="194">
        <f t="shared" si="584"/>
        <v>0</v>
      </c>
      <c r="AN593" s="19">
        <f ca="1"/>
        <v>0</v>
      </c>
      <c r="AO593" s="19">
        <f t="shared" ca="1" si="585"/>
        <v>0</v>
      </c>
      <c r="AR593" s="198" cm="1">
        <f t="array" ref="AR593">IFERROR(MATCH(TRUE,INDEX($B$14:$B$117&gt;=AQ593,0),0),"")</f>
        <v>1</v>
      </c>
      <c r="AS593" s="194">
        <f t="shared" ca="1" si="586"/>
        <v>3.2000000000000006E-3</v>
      </c>
      <c r="AV593" s="194">
        <f t="shared" si="587"/>
        <v>0</v>
      </c>
      <c r="AW593" s="19">
        <f ca="1"/>
        <v>0</v>
      </c>
      <c r="AX593" s="19">
        <f t="shared" ca="1" si="588"/>
        <v>0</v>
      </c>
      <c r="BA593" s="198" cm="1">
        <f t="array" ref="BA593">IFERROR(MATCH(TRUE,INDEX($B$14:$B$117&gt;=AZ593,0),0),"")</f>
        <v>1</v>
      </c>
      <c r="BB593" s="194">
        <f t="shared" ca="1" si="589"/>
        <v>3.2000000000000006E-3</v>
      </c>
      <c r="BE593" s="194">
        <f t="shared" si="590"/>
        <v>0</v>
      </c>
      <c r="BF593" s="19">
        <f ca="1"/>
        <v>0</v>
      </c>
      <c r="BG593" s="19">
        <f t="shared" ca="1" si="591"/>
        <v>0</v>
      </c>
      <c r="BJ593" s="198" cm="1">
        <f t="array" ref="BJ593">IFERROR(MATCH(TRUE,INDEX($B$14:$B$117&gt;=BI593,0),0),"")</f>
        <v>1</v>
      </c>
      <c r="BK593" s="194">
        <f t="shared" ca="1" si="592"/>
        <v>3.2000000000000006E-3</v>
      </c>
      <c r="BN593" s="194">
        <f t="shared" si="593"/>
        <v>0</v>
      </c>
      <c r="BO593" s="19">
        <f ca="1"/>
        <v>0</v>
      </c>
      <c r="BP593" s="19">
        <f t="shared" ca="1" si="594"/>
        <v>0</v>
      </c>
      <c r="BS593" s="198" cm="1">
        <f t="array" ref="BS593">IFERROR(MATCH(TRUE,INDEX($B$14:$B$117&gt;=BR593,0),0),"")</f>
        <v>1</v>
      </c>
      <c r="BT593" s="194">
        <f t="shared" ca="1" si="595"/>
        <v>3.2000000000000006E-3</v>
      </c>
      <c r="BW593" s="194">
        <f t="shared" si="596"/>
        <v>0</v>
      </c>
      <c r="BX593" s="19">
        <f ca="1"/>
        <v>0</v>
      </c>
      <c r="BY593" s="19">
        <f t="shared" ca="1" si="597"/>
        <v>0</v>
      </c>
      <c r="CB593" s="198" cm="1">
        <f t="array" ref="CB593">IFERROR(MATCH(TRUE,INDEX($B$14:$B$117&gt;=CA593,0),0),"")</f>
        <v>1</v>
      </c>
      <c r="CC593" s="194">
        <f t="shared" ca="1" si="598"/>
        <v>3.2000000000000006E-3</v>
      </c>
      <c r="CF593" s="194">
        <f t="shared" si="599"/>
        <v>0</v>
      </c>
      <c r="CG593" s="19">
        <f ca="1"/>
        <v>0</v>
      </c>
      <c r="CH593" s="19">
        <f t="shared" ca="1" si="600"/>
        <v>0</v>
      </c>
      <c r="CK593" s="198" cm="1">
        <f t="array" ref="CK593">IFERROR(MATCH(TRUE,INDEX($B$14:$B$117&gt;=CJ593,0),0),"")</f>
        <v>1</v>
      </c>
      <c r="CL593" s="194">
        <f t="shared" ca="1" si="601"/>
        <v>3.2000000000000006E-3</v>
      </c>
      <c r="CO593" s="194">
        <f t="shared" si="602"/>
        <v>0</v>
      </c>
      <c r="CP593" s="19">
        <f ca="1"/>
        <v>0</v>
      </c>
      <c r="CQ593" s="19">
        <f t="shared" ca="1" si="603"/>
        <v>0</v>
      </c>
      <c r="CT593" s="198" cm="1">
        <f t="array" ref="CT593">IFERROR(MATCH(TRUE,INDEX($B$14:$B$117&gt;=CS593,0),0),"")</f>
        <v>1</v>
      </c>
      <c r="CU593" s="194">
        <f t="shared" ca="1" si="604"/>
        <v>3.2000000000000006E-3</v>
      </c>
      <c r="CX593" s="194">
        <f t="shared" si="605"/>
        <v>0</v>
      </c>
      <c r="CY593" s="19" t="e">
        <f ca="1"/>
        <v>#N/A</v>
      </c>
      <c r="CZ593" s="19" t="e">
        <f t="shared" ca="1" si="606"/>
        <v>#N/A</v>
      </c>
      <c r="DC593" s="198" cm="1">
        <f t="array" ref="DC593">IFERROR(MATCH(TRUE,INDEX($B$14:$B$117&gt;=DB593,0),0),"")</f>
        <v>1</v>
      </c>
      <c r="DD593" s="194">
        <f t="shared" ca="1" si="607"/>
        <v>3.2000000000000006E-3</v>
      </c>
      <c r="DG593" s="194">
        <f t="shared" si="608"/>
        <v>0</v>
      </c>
      <c r="DH593" s="19" t="e">
        <f ca="1"/>
        <v>#N/A</v>
      </c>
      <c r="DI593" s="19" t="e">
        <f t="shared" ca="1" si="609"/>
        <v>#N/A</v>
      </c>
      <c r="DL593" s="198" cm="1">
        <f t="array" ref="DL593">IFERROR(MATCH(TRUE,INDEX($B$14:$B$117&gt;=DK593,0),0),"")</f>
        <v>1</v>
      </c>
      <c r="DM593" s="194">
        <f t="shared" ca="1" si="610"/>
        <v>3.2000000000000006E-3</v>
      </c>
      <c r="DP593" s="194">
        <f t="shared" si="611"/>
        <v>0</v>
      </c>
      <c r="DQ593" s="19" t="e">
        <f ca="1"/>
        <v>#N/A</v>
      </c>
      <c r="DR593" s="19" t="e">
        <f t="shared" ca="1" si="612"/>
        <v>#N/A</v>
      </c>
      <c r="DU593" s="198" cm="1">
        <f t="array" ref="DU593">IFERROR(MATCH(TRUE,INDEX($B$14:$B$117&gt;=DT593,0),0),"")</f>
        <v>1</v>
      </c>
      <c r="DV593" s="194">
        <f t="shared" ca="1" si="613"/>
        <v>3.2000000000000006E-3</v>
      </c>
      <c r="DY593" s="194">
        <f t="shared" si="614"/>
        <v>0</v>
      </c>
      <c r="DZ593" s="19" t="e">
        <f ca="1"/>
        <v>#N/A</v>
      </c>
      <c r="EA593" s="19" t="e">
        <f t="shared" ca="1" si="615"/>
        <v>#N/A</v>
      </c>
      <c r="ED593" s="198" cm="1">
        <f t="array" ref="ED593">IFERROR(MATCH(TRUE,INDEX($B$14:$B$117&gt;=EC593,0),0),"")</f>
        <v>1</v>
      </c>
      <c r="EE593" s="194">
        <f t="shared" ca="1" si="616"/>
        <v>3.2000000000000006E-3</v>
      </c>
      <c r="EH593" s="194">
        <f t="shared" si="617"/>
        <v>0</v>
      </c>
      <c r="EI593" s="19" t="e">
        <f ca="1"/>
        <v>#N/A</v>
      </c>
      <c r="EJ593" s="19" t="e">
        <f t="shared" ca="1" si="618"/>
        <v>#N/A</v>
      </c>
      <c r="EM593" s="198" cm="1">
        <f t="array" ref="EM593">IFERROR(MATCH(TRUE,INDEX($B$14:$B$117&gt;=EL593,0),0),"")</f>
        <v>1</v>
      </c>
      <c r="EN593" s="194">
        <f t="shared" ca="1" si="619"/>
        <v>3.2000000000000006E-3</v>
      </c>
      <c r="EQ593" s="194">
        <f t="shared" si="620"/>
        <v>0</v>
      </c>
      <c r="ER593" s="19" t="e">
        <f ca="1"/>
        <v>#N/A</v>
      </c>
      <c r="ES593" s="19" t="e">
        <f t="shared" ca="1" si="621"/>
        <v>#N/A</v>
      </c>
      <c r="EV593" s="198" cm="1">
        <f t="array" ref="EV593">IFERROR(MATCH(TRUE,INDEX($B$14:$B$117&gt;=EU593,0),0),"")</f>
        <v>1</v>
      </c>
      <c r="EW593" s="194">
        <f t="shared" ca="1" si="622"/>
        <v>3.2000000000000006E-3</v>
      </c>
      <c r="EZ593" s="194">
        <f t="shared" si="623"/>
        <v>0</v>
      </c>
      <c r="FA593" s="19" t="e">
        <f ca="1"/>
        <v>#N/A</v>
      </c>
      <c r="FB593" s="19" t="e">
        <f t="shared" ca="1" si="624"/>
        <v>#N/A</v>
      </c>
      <c r="FE593" s="198" cm="1">
        <f t="array" ref="FE593">IFERROR(MATCH(TRUE,INDEX($B$14:$B$117&gt;=FD593,0),0),"")</f>
        <v>1</v>
      </c>
      <c r="FF593" s="194">
        <f t="shared" ca="1" si="625"/>
        <v>3.2000000000000006E-3</v>
      </c>
      <c r="FI593" s="194">
        <f t="shared" si="626"/>
        <v>0</v>
      </c>
      <c r="FJ593" s="19" t="e">
        <f ca="1"/>
        <v>#N/A</v>
      </c>
      <c r="FK593" s="19" t="e">
        <f t="shared" ca="1" si="627"/>
        <v>#N/A</v>
      </c>
      <c r="FN593" s="198" cm="1">
        <f t="array" ref="FN593">IFERROR(MATCH(TRUE,INDEX($B$14:$B$117&gt;=FM593,0),0),"")</f>
        <v>1</v>
      </c>
      <c r="FO593" s="194">
        <f t="shared" ca="1" si="628"/>
        <v>3.2000000000000006E-3</v>
      </c>
      <c r="FR593" s="194">
        <f t="shared" si="629"/>
        <v>0</v>
      </c>
      <c r="FS593" s="19" t="e">
        <f ca="1"/>
        <v>#N/A</v>
      </c>
      <c r="FT593" s="19" t="e">
        <f t="shared" ca="1" si="630"/>
        <v>#N/A</v>
      </c>
      <c r="FW593" s="198" cm="1">
        <f t="array" ref="FW593">IFERROR(MATCH(TRUE,INDEX($B$14:$B$117&gt;=FV593,0),0),"")</f>
        <v>1</v>
      </c>
      <c r="FX593" s="194">
        <f t="shared" ca="1" si="631"/>
        <v>3.2000000000000006E-3</v>
      </c>
      <c r="GA593" s="194">
        <f t="shared" si="632"/>
        <v>0</v>
      </c>
      <c r="GB593" s="19" t="e">
        <f ca="1"/>
        <v>#N/A</v>
      </c>
      <c r="GC593" s="19" t="e">
        <f t="shared" ca="1" si="633"/>
        <v>#N/A</v>
      </c>
    </row>
    <row r="594" spans="8:185" x14ac:dyDescent="0.2">
      <c r="H594" s="198" cm="1">
        <f t="array" ref="H594">IFERROR(MATCH(TRUE,INDEX($B$14:$B$117&gt;=G594,0),0),"")</f>
        <v>1</v>
      </c>
      <c r="I594" s="194">
        <f t="shared" ca="1" si="578"/>
        <v>3.2000000000000006E-3</v>
      </c>
      <c r="L594" s="194">
        <f t="shared" si="634"/>
        <v>0</v>
      </c>
      <c r="M594" s="19">
        <f ca="1"/>
        <v>0</v>
      </c>
      <c r="N594" s="19">
        <f t="shared" ca="1" si="635"/>
        <v>0</v>
      </c>
      <c r="Q594" s="198" cm="1">
        <f t="array" ref="Q594">IFERROR(MATCH(TRUE,INDEX($B$14:$B$117&gt;=P594,0),0),"")</f>
        <v>1</v>
      </c>
      <c r="R594" s="194">
        <f t="shared" ca="1" si="579"/>
        <v>3.2000000000000006E-3</v>
      </c>
      <c r="U594" s="194">
        <f t="shared" si="636"/>
        <v>0</v>
      </c>
      <c r="V594" s="19">
        <f ca="1"/>
        <v>0</v>
      </c>
      <c r="W594" s="19">
        <f t="shared" ca="1" si="637"/>
        <v>0</v>
      </c>
      <c r="Z594" s="198" cm="1">
        <f t="array" ref="Z594">IFERROR(MATCH(TRUE,INDEX($B$14:$B$117&gt;=Y594,0),0),"")</f>
        <v>1</v>
      </c>
      <c r="AA594" s="194">
        <f t="shared" ca="1" si="580"/>
        <v>3.2000000000000006E-3</v>
      </c>
      <c r="AD594" s="194">
        <f t="shared" si="581"/>
        <v>0</v>
      </c>
      <c r="AE594" s="19">
        <f ca="1"/>
        <v>0</v>
      </c>
      <c r="AF594" s="19">
        <f t="shared" ca="1" si="582"/>
        <v>0</v>
      </c>
      <c r="AI594" s="198" cm="1">
        <f t="array" ref="AI594">IFERROR(MATCH(TRUE,INDEX($B$14:$B$117&gt;=AH594,0),0),"")</f>
        <v>1</v>
      </c>
      <c r="AJ594" s="194">
        <f t="shared" ca="1" si="583"/>
        <v>3.2000000000000006E-3</v>
      </c>
      <c r="AM594" s="194">
        <f t="shared" si="584"/>
        <v>0</v>
      </c>
      <c r="AN594" s="19">
        <f ca="1"/>
        <v>0</v>
      </c>
      <c r="AO594" s="19">
        <f t="shared" ca="1" si="585"/>
        <v>0</v>
      </c>
      <c r="AR594" s="198" cm="1">
        <f t="array" ref="AR594">IFERROR(MATCH(TRUE,INDEX($B$14:$B$117&gt;=AQ594,0),0),"")</f>
        <v>1</v>
      </c>
      <c r="AS594" s="194">
        <f t="shared" ca="1" si="586"/>
        <v>3.2000000000000006E-3</v>
      </c>
      <c r="AV594" s="194">
        <f t="shared" si="587"/>
        <v>0</v>
      </c>
      <c r="AW594" s="19">
        <f ca="1"/>
        <v>0</v>
      </c>
      <c r="AX594" s="19">
        <f t="shared" ca="1" si="588"/>
        <v>0</v>
      </c>
      <c r="BA594" s="198" cm="1">
        <f t="array" ref="BA594">IFERROR(MATCH(TRUE,INDEX($B$14:$B$117&gt;=AZ594,0),0),"")</f>
        <v>1</v>
      </c>
      <c r="BB594" s="194">
        <f t="shared" ca="1" si="589"/>
        <v>3.2000000000000006E-3</v>
      </c>
      <c r="BE594" s="194">
        <f t="shared" si="590"/>
        <v>0</v>
      </c>
      <c r="BF594" s="19">
        <f ca="1"/>
        <v>0</v>
      </c>
      <c r="BG594" s="19">
        <f t="shared" ca="1" si="591"/>
        <v>0</v>
      </c>
      <c r="BJ594" s="198" cm="1">
        <f t="array" ref="BJ594">IFERROR(MATCH(TRUE,INDEX($B$14:$B$117&gt;=BI594,0),0),"")</f>
        <v>1</v>
      </c>
      <c r="BK594" s="194">
        <f t="shared" ca="1" si="592"/>
        <v>3.2000000000000006E-3</v>
      </c>
      <c r="BN594" s="194">
        <f t="shared" si="593"/>
        <v>0</v>
      </c>
      <c r="BO594" s="19">
        <f ca="1"/>
        <v>0</v>
      </c>
      <c r="BP594" s="19">
        <f t="shared" ca="1" si="594"/>
        <v>0</v>
      </c>
      <c r="BS594" s="198" cm="1">
        <f t="array" ref="BS594">IFERROR(MATCH(TRUE,INDEX($B$14:$B$117&gt;=BR594,0),0),"")</f>
        <v>1</v>
      </c>
      <c r="BT594" s="194">
        <f t="shared" ca="1" si="595"/>
        <v>3.2000000000000006E-3</v>
      </c>
      <c r="BW594" s="194">
        <f t="shared" si="596"/>
        <v>0</v>
      </c>
      <c r="BX594" s="19">
        <f ca="1"/>
        <v>0</v>
      </c>
      <c r="BY594" s="19">
        <f t="shared" ca="1" si="597"/>
        <v>0</v>
      </c>
      <c r="CB594" s="198" cm="1">
        <f t="array" ref="CB594">IFERROR(MATCH(TRUE,INDEX($B$14:$B$117&gt;=CA594,0),0),"")</f>
        <v>1</v>
      </c>
      <c r="CC594" s="194">
        <f t="shared" ca="1" si="598"/>
        <v>3.2000000000000006E-3</v>
      </c>
      <c r="CF594" s="194">
        <f t="shared" si="599"/>
        <v>0</v>
      </c>
      <c r="CG594" s="19">
        <f ca="1"/>
        <v>0</v>
      </c>
      <c r="CH594" s="19">
        <f t="shared" ca="1" si="600"/>
        <v>0</v>
      </c>
      <c r="CK594" s="198" cm="1">
        <f t="array" ref="CK594">IFERROR(MATCH(TRUE,INDEX($B$14:$B$117&gt;=CJ594,0),0),"")</f>
        <v>1</v>
      </c>
      <c r="CL594" s="194">
        <f t="shared" ca="1" si="601"/>
        <v>3.2000000000000006E-3</v>
      </c>
      <c r="CO594" s="194">
        <f t="shared" si="602"/>
        <v>0</v>
      </c>
      <c r="CP594" s="19">
        <f ca="1"/>
        <v>0</v>
      </c>
      <c r="CQ594" s="19">
        <f t="shared" ca="1" si="603"/>
        <v>0</v>
      </c>
      <c r="CT594" s="198" cm="1">
        <f t="array" ref="CT594">IFERROR(MATCH(TRUE,INDEX($B$14:$B$117&gt;=CS594,0),0),"")</f>
        <v>1</v>
      </c>
      <c r="CU594" s="194">
        <f t="shared" ca="1" si="604"/>
        <v>3.2000000000000006E-3</v>
      </c>
      <c r="CX594" s="194">
        <f t="shared" si="605"/>
        <v>0</v>
      </c>
      <c r="CY594" s="19" t="e">
        <f ca="1"/>
        <v>#N/A</v>
      </c>
      <c r="CZ594" s="19" t="e">
        <f t="shared" ca="1" si="606"/>
        <v>#N/A</v>
      </c>
      <c r="DC594" s="198" cm="1">
        <f t="array" ref="DC594">IFERROR(MATCH(TRUE,INDEX($B$14:$B$117&gt;=DB594,0),0),"")</f>
        <v>1</v>
      </c>
      <c r="DD594" s="194">
        <f t="shared" ca="1" si="607"/>
        <v>3.2000000000000006E-3</v>
      </c>
      <c r="DG594" s="194">
        <f t="shared" si="608"/>
        <v>0</v>
      </c>
      <c r="DH594" s="19" t="e">
        <f ca="1"/>
        <v>#N/A</v>
      </c>
      <c r="DI594" s="19" t="e">
        <f t="shared" ca="1" si="609"/>
        <v>#N/A</v>
      </c>
      <c r="DL594" s="198" cm="1">
        <f t="array" ref="DL594">IFERROR(MATCH(TRUE,INDEX($B$14:$B$117&gt;=DK594,0),0),"")</f>
        <v>1</v>
      </c>
      <c r="DM594" s="194">
        <f t="shared" ca="1" si="610"/>
        <v>3.2000000000000006E-3</v>
      </c>
      <c r="DP594" s="194">
        <f t="shared" si="611"/>
        <v>0</v>
      </c>
      <c r="DQ594" s="19" t="e">
        <f ca="1"/>
        <v>#N/A</v>
      </c>
      <c r="DR594" s="19" t="e">
        <f t="shared" ca="1" si="612"/>
        <v>#N/A</v>
      </c>
      <c r="DU594" s="198" cm="1">
        <f t="array" ref="DU594">IFERROR(MATCH(TRUE,INDEX($B$14:$B$117&gt;=DT594,0),0),"")</f>
        <v>1</v>
      </c>
      <c r="DV594" s="194">
        <f t="shared" ca="1" si="613"/>
        <v>3.2000000000000006E-3</v>
      </c>
      <c r="DY594" s="194">
        <f t="shared" si="614"/>
        <v>0</v>
      </c>
      <c r="DZ594" s="19" t="e">
        <f ca="1"/>
        <v>#N/A</v>
      </c>
      <c r="EA594" s="19" t="e">
        <f t="shared" ca="1" si="615"/>
        <v>#N/A</v>
      </c>
      <c r="ED594" s="198" cm="1">
        <f t="array" ref="ED594">IFERROR(MATCH(TRUE,INDEX($B$14:$B$117&gt;=EC594,0),0),"")</f>
        <v>1</v>
      </c>
      <c r="EE594" s="194">
        <f t="shared" ca="1" si="616"/>
        <v>3.2000000000000006E-3</v>
      </c>
      <c r="EH594" s="194">
        <f t="shared" si="617"/>
        <v>0</v>
      </c>
      <c r="EI594" s="19" t="e">
        <f ca="1"/>
        <v>#N/A</v>
      </c>
      <c r="EJ594" s="19" t="e">
        <f t="shared" ca="1" si="618"/>
        <v>#N/A</v>
      </c>
      <c r="EM594" s="198" cm="1">
        <f t="array" ref="EM594">IFERROR(MATCH(TRUE,INDEX($B$14:$B$117&gt;=EL594,0),0),"")</f>
        <v>1</v>
      </c>
      <c r="EN594" s="194">
        <f t="shared" ca="1" si="619"/>
        <v>3.2000000000000006E-3</v>
      </c>
      <c r="EQ594" s="194">
        <f t="shared" si="620"/>
        <v>0</v>
      </c>
      <c r="ER594" s="19" t="e">
        <f ca="1"/>
        <v>#N/A</v>
      </c>
      <c r="ES594" s="19" t="e">
        <f t="shared" ca="1" si="621"/>
        <v>#N/A</v>
      </c>
      <c r="EV594" s="198" cm="1">
        <f t="array" ref="EV594">IFERROR(MATCH(TRUE,INDEX($B$14:$B$117&gt;=EU594,0),0),"")</f>
        <v>1</v>
      </c>
      <c r="EW594" s="194">
        <f t="shared" ca="1" si="622"/>
        <v>3.2000000000000006E-3</v>
      </c>
      <c r="EZ594" s="194">
        <f t="shared" si="623"/>
        <v>0</v>
      </c>
      <c r="FA594" s="19" t="e">
        <f ca="1"/>
        <v>#N/A</v>
      </c>
      <c r="FB594" s="19" t="e">
        <f t="shared" ca="1" si="624"/>
        <v>#N/A</v>
      </c>
      <c r="FE594" s="198" cm="1">
        <f t="array" ref="FE594">IFERROR(MATCH(TRUE,INDEX($B$14:$B$117&gt;=FD594,0),0),"")</f>
        <v>1</v>
      </c>
      <c r="FF594" s="194">
        <f t="shared" ca="1" si="625"/>
        <v>3.2000000000000006E-3</v>
      </c>
      <c r="FI594" s="194">
        <f t="shared" si="626"/>
        <v>0</v>
      </c>
      <c r="FJ594" s="19" t="e">
        <f ca="1"/>
        <v>#N/A</v>
      </c>
      <c r="FK594" s="19" t="e">
        <f t="shared" ca="1" si="627"/>
        <v>#N/A</v>
      </c>
      <c r="FN594" s="198" cm="1">
        <f t="array" ref="FN594">IFERROR(MATCH(TRUE,INDEX($B$14:$B$117&gt;=FM594,0),0),"")</f>
        <v>1</v>
      </c>
      <c r="FO594" s="194">
        <f t="shared" ca="1" si="628"/>
        <v>3.2000000000000006E-3</v>
      </c>
      <c r="FR594" s="194">
        <f t="shared" si="629"/>
        <v>0</v>
      </c>
      <c r="FS594" s="19" t="e">
        <f ca="1"/>
        <v>#N/A</v>
      </c>
      <c r="FT594" s="19" t="e">
        <f t="shared" ca="1" si="630"/>
        <v>#N/A</v>
      </c>
      <c r="FW594" s="198" cm="1">
        <f t="array" ref="FW594">IFERROR(MATCH(TRUE,INDEX($B$14:$B$117&gt;=FV594,0),0),"")</f>
        <v>1</v>
      </c>
      <c r="FX594" s="194">
        <f t="shared" ca="1" si="631"/>
        <v>3.2000000000000006E-3</v>
      </c>
      <c r="GA594" s="194">
        <f t="shared" si="632"/>
        <v>0</v>
      </c>
      <c r="GB594" s="19" t="e">
        <f ca="1"/>
        <v>#N/A</v>
      </c>
      <c r="GC594" s="19" t="e">
        <f t="shared" ca="1" si="633"/>
        <v>#N/A</v>
      </c>
    </row>
    <row r="595" spans="8:185" x14ac:dyDescent="0.2">
      <c r="H595" s="198" cm="1">
        <f t="array" ref="H595">IFERROR(MATCH(TRUE,INDEX($B$14:$B$117&gt;=G595,0),0),"")</f>
        <v>1</v>
      </c>
      <c r="I595" s="194">
        <f t="shared" ca="1" si="578"/>
        <v>3.2000000000000006E-3</v>
      </c>
      <c r="L595" s="194">
        <f t="shared" si="634"/>
        <v>0</v>
      </c>
      <c r="M595" s="19">
        <f ca="1"/>
        <v>0</v>
      </c>
      <c r="N595" s="19">
        <f t="shared" ca="1" si="635"/>
        <v>0</v>
      </c>
      <c r="Q595" s="198" cm="1">
        <f t="array" ref="Q595">IFERROR(MATCH(TRUE,INDEX($B$14:$B$117&gt;=P595,0),0),"")</f>
        <v>1</v>
      </c>
      <c r="R595" s="194">
        <f t="shared" ca="1" si="579"/>
        <v>3.2000000000000006E-3</v>
      </c>
      <c r="U595" s="194">
        <f t="shared" si="636"/>
        <v>0</v>
      </c>
      <c r="V595" s="19">
        <f ca="1"/>
        <v>0</v>
      </c>
      <c r="W595" s="19">
        <f t="shared" ca="1" si="637"/>
        <v>0</v>
      </c>
      <c r="Z595" s="198" cm="1">
        <f t="array" ref="Z595">IFERROR(MATCH(TRUE,INDEX($B$14:$B$117&gt;=Y595,0),0),"")</f>
        <v>1</v>
      </c>
      <c r="AA595" s="194">
        <f t="shared" ca="1" si="580"/>
        <v>3.2000000000000006E-3</v>
      </c>
      <c r="AD595" s="194">
        <f t="shared" si="581"/>
        <v>0</v>
      </c>
      <c r="AE595" s="19">
        <f ca="1"/>
        <v>0</v>
      </c>
      <c r="AF595" s="19">
        <f t="shared" ca="1" si="582"/>
        <v>0</v>
      </c>
      <c r="AI595" s="198" cm="1">
        <f t="array" ref="AI595">IFERROR(MATCH(TRUE,INDEX($B$14:$B$117&gt;=AH595,0),0),"")</f>
        <v>1</v>
      </c>
      <c r="AJ595" s="194">
        <f t="shared" ca="1" si="583"/>
        <v>3.2000000000000006E-3</v>
      </c>
      <c r="AM595" s="194">
        <f t="shared" si="584"/>
        <v>0</v>
      </c>
      <c r="AN595" s="19">
        <f ca="1"/>
        <v>0</v>
      </c>
      <c r="AO595" s="19">
        <f t="shared" ca="1" si="585"/>
        <v>0</v>
      </c>
      <c r="AR595" s="198" cm="1">
        <f t="array" ref="AR595">IFERROR(MATCH(TRUE,INDEX($B$14:$B$117&gt;=AQ595,0),0),"")</f>
        <v>1</v>
      </c>
      <c r="AS595" s="194">
        <f t="shared" ca="1" si="586"/>
        <v>3.2000000000000006E-3</v>
      </c>
      <c r="AV595" s="194">
        <f t="shared" si="587"/>
        <v>0</v>
      </c>
      <c r="AW595" s="19">
        <f ca="1"/>
        <v>0</v>
      </c>
      <c r="AX595" s="19">
        <f t="shared" ca="1" si="588"/>
        <v>0</v>
      </c>
      <c r="BA595" s="198" cm="1">
        <f t="array" ref="BA595">IFERROR(MATCH(TRUE,INDEX($B$14:$B$117&gt;=AZ595,0),0),"")</f>
        <v>1</v>
      </c>
      <c r="BB595" s="194">
        <f t="shared" ca="1" si="589"/>
        <v>3.2000000000000006E-3</v>
      </c>
      <c r="BE595" s="194">
        <f t="shared" si="590"/>
        <v>0</v>
      </c>
      <c r="BF595" s="19">
        <f ca="1"/>
        <v>0</v>
      </c>
      <c r="BG595" s="19">
        <f t="shared" ca="1" si="591"/>
        <v>0</v>
      </c>
      <c r="BJ595" s="198" cm="1">
        <f t="array" ref="BJ595">IFERROR(MATCH(TRUE,INDEX($B$14:$B$117&gt;=BI595,0),0),"")</f>
        <v>1</v>
      </c>
      <c r="BK595" s="194">
        <f t="shared" ca="1" si="592"/>
        <v>3.2000000000000006E-3</v>
      </c>
      <c r="BN595" s="194">
        <f t="shared" si="593"/>
        <v>0</v>
      </c>
      <c r="BO595" s="19">
        <f ca="1"/>
        <v>0</v>
      </c>
      <c r="BP595" s="19">
        <f t="shared" ca="1" si="594"/>
        <v>0</v>
      </c>
      <c r="BS595" s="198" cm="1">
        <f t="array" ref="BS595">IFERROR(MATCH(TRUE,INDEX($B$14:$B$117&gt;=BR595,0),0),"")</f>
        <v>1</v>
      </c>
      <c r="BT595" s="194">
        <f t="shared" ca="1" si="595"/>
        <v>3.2000000000000006E-3</v>
      </c>
      <c r="BW595" s="194">
        <f t="shared" si="596"/>
        <v>0</v>
      </c>
      <c r="BX595" s="19">
        <f ca="1"/>
        <v>0</v>
      </c>
      <c r="BY595" s="19">
        <f t="shared" ca="1" si="597"/>
        <v>0</v>
      </c>
      <c r="CB595" s="198" cm="1">
        <f t="array" ref="CB595">IFERROR(MATCH(TRUE,INDEX($B$14:$B$117&gt;=CA595,0),0),"")</f>
        <v>1</v>
      </c>
      <c r="CC595" s="194">
        <f t="shared" ca="1" si="598"/>
        <v>3.2000000000000006E-3</v>
      </c>
      <c r="CF595" s="194">
        <f t="shared" si="599"/>
        <v>0</v>
      </c>
      <c r="CG595" s="19">
        <f ca="1"/>
        <v>0</v>
      </c>
      <c r="CH595" s="19">
        <f t="shared" ca="1" si="600"/>
        <v>0</v>
      </c>
      <c r="CK595" s="198" cm="1">
        <f t="array" ref="CK595">IFERROR(MATCH(TRUE,INDEX($B$14:$B$117&gt;=CJ595,0),0),"")</f>
        <v>1</v>
      </c>
      <c r="CL595" s="194">
        <f t="shared" ca="1" si="601"/>
        <v>3.2000000000000006E-3</v>
      </c>
      <c r="CO595" s="194">
        <f t="shared" si="602"/>
        <v>0</v>
      </c>
      <c r="CP595" s="19">
        <f ca="1"/>
        <v>0</v>
      </c>
      <c r="CQ595" s="19">
        <f t="shared" ca="1" si="603"/>
        <v>0</v>
      </c>
      <c r="CT595" s="198" cm="1">
        <f t="array" ref="CT595">IFERROR(MATCH(TRUE,INDEX($B$14:$B$117&gt;=CS595,0),0),"")</f>
        <v>1</v>
      </c>
      <c r="CU595" s="194">
        <f t="shared" ca="1" si="604"/>
        <v>3.2000000000000006E-3</v>
      </c>
      <c r="CX595" s="194">
        <f t="shared" si="605"/>
        <v>0</v>
      </c>
      <c r="CY595" s="19" t="e">
        <f ca="1"/>
        <v>#N/A</v>
      </c>
      <c r="CZ595" s="19" t="e">
        <f t="shared" ca="1" si="606"/>
        <v>#N/A</v>
      </c>
      <c r="DC595" s="198" cm="1">
        <f t="array" ref="DC595">IFERROR(MATCH(TRUE,INDEX($B$14:$B$117&gt;=DB595,0),0),"")</f>
        <v>1</v>
      </c>
      <c r="DD595" s="194">
        <f t="shared" ca="1" si="607"/>
        <v>3.2000000000000006E-3</v>
      </c>
      <c r="DG595" s="194">
        <f t="shared" si="608"/>
        <v>0</v>
      </c>
      <c r="DH595" s="19" t="e">
        <f ca="1"/>
        <v>#N/A</v>
      </c>
      <c r="DI595" s="19" t="e">
        <f t="shared" ca="1" si="609"/>
        <v>#N/A</v>
      </c>
      <c r="DL595" s="198" cm="1">
        <f t="array" ref="DL595">IFERROR(MATCH(TRUE,INDEX($B$14:$B$117&gt;=DK595,0),0),"")</f>
        <v>1</v>
      </c>
      <c r="DM595" s="194">
        <f t="shared" ca="1" si="610"/>
        <v>3.2000000000000006E-3</v>
      </c>
      <c r="DP595" s="194">
        <f t="shared" si="611"/>
        <v>0</v>
      </c>
      <c r="DQ595" s="19" t="e">
        <f ca="1"/>
        <v>#N/A</v>
      </c>
      <c r="DR595" s="19" t="e">
        <f t="shared" ca="1" si="612"/>
        <v>#N/A</v>
      </c>
      <c r="DU595" s="198" cm="1">
        <f t="array" ref="DU595">IFERROR(MATCH(TRUE,INDEX($B$14:$B$117&gt;=DT595,0),0),"")</f>
        <v>1</v>
      </c>
      <c r="DV595" s="194">
        <f t="shared" ca="1" si="613"/>
        <v>3.2000000000000006E-3</v>
      </c>
      <c r="DY595" s="194">
        <f t="shared" si="614"/>
        <v>0</v>
      </c>
      <c r="DZ595" s="19" t="e">
        <f ca="1"/>
        <v>#N/A</v>
      </c>
      <c r="EA595" s="19" t="e">
        <f t="shared" ca="1" si="615"/>
        <v>#N/A</v>
      </c>
      <c r="ED595" s="198" cm="1">
        <f t="array" ref="ED595">IFERROR(MATCH(TRUE,INDEX($B$14:$B$117&gt;=EC595,0),0),"")</f>
        <v>1</v>
      </c>
      <c r="EE595" s="194">
        <f t="shared" ca="1" si="616"/>
        <v>3.2000000000000006E-3</v>
      </c>
      <c r="EH595" s="194">
        <f t="shared" si="617"/>
        <v>0</v>
      </c>
      <c r="EI595" s="19" t="e">
        <f ca="1"/>
        <v>#N/A</v>
      </c>
      <c r="EJ595" s="19" t="e">
        <f t="shared" ca="1" si="618"/>
        <v>#N/A</v>
      </c>
      <c r="EM595" s="198" cm="1">
        <f t="array" ref="EM595">IFERROR(MATCH(TRUE,INDEX($B$14:$B$117&gt;=EL595,0),0),"")</f>
        <v>1</v>
      </c>
      <c r="EN595" s="194">
        <f t="shared" ca="1" si="619"/>
        <v>3.2000000000000006E-3</v>
      </c>
      <c r="EQ595" s="194">
        <f t="shared" si="620"/>
        <v>0</v>
      </c>
      <c r="ER595" s="19" t="e">
        <f ca="1"/>
        <v>#N/A</v>
      </c>
      <c r="ES595" s="19" t="e">
        <f t="shared" ca="1" si="621"/>
        <v>#N/A</v>
      </c>
      <c r="EV595" s="198" cm="1">
        <f t="array" ref="EV595">IFERROR(MATCH(TRUE,INDEX($B$14:$B$117&gt;=EU595,0),0),"")</f>
        <v>1</v>
      </c>
      <c r="EW595" s="194">
        <f t="shared" ca="1" si="622"/>
        <v>3.2000000000000006E-3</v>
      </c>
      <c r="EZ595" s="194">
        <f t="shared" si="623"/>
        <v>0</v>
      </c>
      <c r="FA595" s="19" t="e">
        <f ca="1"/>
        <v>#N/A</v>
      </c>
      <c r="FB595" s="19" t="e">
        <f t="shared" ca="1" si="624"/>
        <v>#N/A</v>
      </c>
      <c r="FE595" s="198" cm="1">
        <f t="array" ref="FE595">IFERROR(MATCH(TRUE,INDEX($B$14:$B$117&gt;=FD595,0),0),"")</f>
        <v>1</v>
      </c>
      <c r="FF595" s="194">
        <f t="shared" ca="1" si="625"/>
        <v>3.2000000000000006E-3</v>
      </c>
      <c r="FI595" s="194">
        <f t="shared" si="626"/>
        <v>0</v>
      </c>
      <c r="FJ595" s="19" t="e">
        <f ca="1"/>
        <v>#N/A</v>
      </c>
      <c r="FK595" s="19" t="e">
        <f t="shared" ca="1" si="627"/>
        <v>#N/A</v>
      </c>
      <c r="FN595" s="198" cm="1">
        <f t="array" ref="FN595">IFERROR(MATCH(TRUE,INDEX($B$14:$B$117&gt;=FM595,0),0),"")</f>
        <v>1</v>
      </c>
      <c r="FO595" s="194">
        <f t="shared" ca="1" si="628"/>
        <v>3.2000000000000006E-3</v>
      </c>
      <c r="FR595" s="194">
        <f t="shared" si="629"/>
        <v>0</v>
      </c>
      <c r="FS595" s="19" t="e">
        <f ca="1"/>
        <v>#N/A</v>
      </c>
      <c r="FT595" s="19" t="e">
        <f t="shared" ca="1" si="630"/>
        <v>#N/A</v>
      </c>
      <c r="FW595" s="198" cm="1">
        <f t="array" ref="FW595">IFERROR(MATCH(TRUE,INDEX($B$14:$B$117&gt;=FV595,0),0),"")</f>
        <v>1</v>
      </c>
      <c r="FX595" s="194">
        <f t="shared" ca="1" si="631"/>
        <v>3.2000000000000006E-3</v>
      </c>
      <c r="GA595" s="194">
        <f t="shared" si="632"/>
        <v>0</v>
      </c>
      <c r="GB595" s="19" t="e">
        <f ca="1"/>
        <v>#N/A</v>
      </c>
      <c r="GC595" s="19" t="e">
        <f t="shared" ca="1" si="633"/>
        <v>#N/A</v>
      </c>
    </row>
    <row r="596" spans="8:185" x14ac:dyDescent="0.2">
      <c r="H596" s="198" cm="1">
        <f t="array" ref="H596">IFERROR(MATCH(TRUE,INDEX($B$14:$B$117&gt;=G596,0),0),"")</f>
        <v>1</v>
      </c>
      <c r="I596" s="194">
        <f t="shared" ca="1" si="578"/>
        <v>3.2000000000000006E-3</v>
      </c>
      <c r="L596" s="194">
        <f t="shared" si="634"/>
        <v>0</v>
      </c>
      <c r="M596" s="19">
        <f ca="1"/>
        <v>0</v>
      </c>
      <c r="N596" s="19">
        <f t="shared" ca="1" si="635"/>
        <v>0</v>
      </c>
      <c r="Q596" s="198" cm="1">
        <f t="array" ref="Q596">IFERROR(MATCH(TRUE,INDEX($B$14:$B$117&gt;=P596,0),0),"")</f>
        <v>1</v>
      </c>
      <c r="R596" s="194">
        <f t="shared" ca="1" si="579"/>
        <v>3.2000000000000006E-3</v>
      </c>
      <c r="U596" s="194">
        <f t="shared" si="636"/>
        <v>0</v>
      </c>
      <c r="V596" s="19">
        <f ca="1"/>
        <v>0</v>
      </c>
      <c r="W596" s="19">
        <f t="shared" ca="1" si="637"/>
        <v>0</v>
      </c>
      <c r="Z596" s="198" cm="1">
        <f t="array" ref="Z596">IFERROR(MATCH(TRUE,INDEX($B$14:$B$117&gt;=Y596,0),0),"")</f>
        <v>1</v>
      </c>
      <c r="AA596" s="194">
        <f t="shared" ca="1" si="580"/>
        <v>3.2000000000000006E-3</v>
      </c>
      <c r="AD596" s="194">
        <f t="shared" si="581"/>
        <v>0</v>
      </c>
      <c r="AE596" s="19">
        <f ca="1"/>
        <v>0</v>
      </c>
      <c r="AF596" s="19">
        <f t="shared" ca="1" si="582"/>
        <v>0</v>
      </c>
      <c r="AI596" s="198" cm="1">
        <f t="array" ref="AI596">IFERROR(MATCH(TRUE,INDEX($B$14:$B$117&gt;=AH596,0),0),"")</f>
        <v>1</v>
      </c>
      <c r="AJ596" s="194">
        <f t="shared" ca="1" si="583"/>
        <v>3.2000000000000006E-3</v>
      </c>
      <c r="AM596" s="194">
        <f t="shared" si="584"/>
        <v>0</v>
      </c>
      <c r="AN596" s="19">
        <f ca="1"/>
        <v>0</v>
      </c>
      <c r="AO596" s="19">
        <f t="shared" ca="1" si="585"/>
        <v>0</v>
      </c>
      <c r="AR596" s="198" cm="1">
        <f t="array" ref="AR596">IFERROR(MATCH(TRUE,INDEX($B$14:$B$117&gt;=AQ596,0),0),"")</f>
        <v>1</v>
      </c>
      <c r="AS596" s="194">
        <f t="shared" ca="1" si="586"/>
        <v>3.2000000000000006E-3</v>
      </c>
      <c r="AV596" s="194">
        <f t="shared" si="587"/>
        <v>0</v>
      </c>
      <c r="AW596" s="19">
        <f ca="1"/>
        <v>0</v>
      </c>
      <c r="AX596" s="19">
        <f t="shared" ca="1" si="588"/>
        <v>0</v>
      </c>
      <c r="BA596" s="198" cm="1">
        <f t="array" ref="BA596">IFERROR(MATCH(TRUE,INDEX($B$14:$B$117&gt;=AZ596,0),0),"")</f>
        <v>1</v>
      </c>
      <c r="BB596" s="194">
        <f t="shared" ca="1" si="589"/>
        <v>3.2000000000000006E-3</v>
      </c>
      <c r="BE596" s="194">
        <f t="shared" si="590"/>
        <v>0</v>
      </c>
      <c r="BF596" s="19">
        <f ca="1"/>
        <v>0</v>
      </c>
      <c r="BG596" s="19">
        <f t="shared" ca="1" si="591"/>
        <v>0</v>
      </c>
      <c r="BJ596" s="198" cm="1">
        <f t="array" ref="BJ596">IFERROR(MATCH(TRUE,INDEX($B$14:$B$117&gt;=BI596,0),0),"")</f>
        <v>1</v>
      </c>
      <c r="BK596" s="194">
        <f t="shared" ca="1" si="592"/>
        <v>3.2000000000000006E-3</v>
      </c>
      <c r="BN596" s="194">
        <f t="shared" si="593"/>
        <v>0</v>
      </c>
      <c r="BO596" s="19">
        <f ca="1"/>
        <v>0</v>
      </c>
      <c r="BP596" s="19">
        <f t="shared" ca="1" si="594"/>
        <v>0</v>
      </c>
      <c r="BS596" s="198" cm="1">
        <f t="array" ref="BS596">IFERROR(MATCH(TRUE,INDEX($B$14:$B$117&gt;=BR596,0),0),"")</f>
        <v>1</v>
      </c>
      <c r="BT596" s="194">
        <f t="shared" ca="1" si="595"/>
        <v>3.2000000000000006E-3</v>
      </c>
      <c r="BW596" s="194">
        <f t="shared" si="596"/>
        <v>0</v>
      </c>
      <c r="BX596" s="19">
        <f ca="1"/>
        <v>0</v>
      </c>
      <c r="BY596" s="19">
        <f t="shared" ca="1" si="597"/>
        <v>0</v>
      </c>
      <c r="CB596" s="198" cm="1">
        <f t="array" ref="CB596">IFERROR(MATCH(TRUE,INDEX($B$14:$B$117&gt;=CA596,0),0),"")</f>
        <v>1</v>
      </c>
      <c r="CC596" s="194">
        <f t="shared" ca="1" si="598"/>
        <v>3.2000000000000006E-3</v>
      </c>
      <c r="CF596" s="194">
        <f t="shared" si="599"/>
        <v>0</v>
      </c>
      <c r="CG596" s="19">
        <f ca="1"/>
        <v>0</v>
      </c>
      <c r="CH596" s="19">
        <f t="shared" ca="1" si="600"/>
        <v>0</v>
      </c>
      <c r="CK596" s="198" cm="1">
        <f t="array" ref="CK596">IFERROR(MATCH(TRUE,INDEX($B$14:$B$117&gt;=CJ596,0),0),"")</f>
        <v>1</v>
      </c>
      <c r="CL596" s="194">
        <f t="shared" ca="1" si="601"/>
        <v>3.2000000000000006E-3</v>
      </c>
      <c r="CO596" s="194">
        <f t="shared" si="602"/>
        <v>0</v>
      </c>
      <c r="CP596" s="19">
        <f ca="1"/>
        <v>0</v>
      </c>
      <c r="CQ596" s="19">
        <f t="shared" ca="1" si="603"/>
        <v>0</v>
      </c>
      <c r="CT596" s="198" cm="1">
        <f t="array" ref="CT596">IFERROR(MATCH(TRUE,INDEX($B$14:$B$117&gt;=CS596,0),0),"")</f>
        <v>1</v>
      </c>
      <c r="CU596" s="194">
        <f t="shared" ca="1" si="604"/>
        <v>3.2000000000000006E-3</v>
      </c>
      <c r="CX596" s="194">
        <f t="shared" si="605"/>
        <v>0</v>
      </c>
      <c r="CY596" s="19" t="e">
        <f ca="1"/>
        <v>#N/A</v>
      </c>
      <c r="CZ596" s="19" t="e">
        <f t="shared" ca="1" si="606"/>
        <v>#N/A</v>
      </c>
      <c r="DC596" s="198" cm="1">
        <f t="array" ref="DC596">IFERROR(MATCH(TRUE,INDEX($B$14:$B$117&gt;=DB596,0),0),"")</f>
        <v>1</v>
      </c>
      <c r="DD596" s="194">
        <f t="shared" ca="1" si="607"/>
        <v>3.2000000000000006E-3</v>
      </c>
      <c r="DG596" s="194">
        <f t="shared" si="608"/>
        <v>0</v>
      </c>
      <c r="DH596" s="19" t="e">
        <f ca="1"/>
        <v>#N/A</v>
      </c>
      <c r="DI596" s="19" t="e">
        <f t="shared" ca="1" si="609"/>
        <v>#N/A</v>
      </c>
      <c r="DL596" s="198" cm="1">
        <f t="array" ref="DL596">IFERROR(MATCH(TRUE,INDEX($B$14:$B$117&gt;=DK596,0),0),"")</f>
        <v>1</v>
      </c>
      <c r="DM596" s="194">
        <f t="shared" ca="1" si="610"/>
        <v>3.2000000000000006E-3</v>
      </c>
      <c r="DP596" s="194">
        <f t="shared" si="611"/>
        <v>0</v>
      </c>
      <c r="DQ596" s="19" t="e">
        <f ca="1"/>
        <v>#N/A</v>
      </c>
      <c r="DR596" s="19" t="e">
        <f t="shared" ca="1" si="612"/>
        <v>#N/A</v>
      </c>
      <c r="DU596" s="198" cm="1">
        <f t="array" ref="DU596">IFERROR(MATCH(TRUE,INDEX($B$14:$B$117&gt;=DT596,0),0),"")</f>
        <v>1</v>
      </c>
      <c r="DV596" s="194">
        <f t="shared" ca="1" si="613"/>
        <v>3.2000000000000006E-3</v>
      </c>
      <c r="DY596" s="194">
        <f t="shared" si="614"/>
        <v>0</v>
      </c>
      <c r="DZ596" s="19" t="e">
        <f ca="1"/>
        <v>#N/A</v>
      </c>
      <c r="EA596" s="19" t="e">
        <f t="shared" ca="1" si="615"/>
        <v>#N/A</v>
      </c>
      <c r="ED596" s="198" cm="1">
        <f t="array" ref="ED596">IFERROR(MATCH(TRUE,INDEX($B$14:$B$117&gt;=EC596,0),0),"")</f>
        <v>1</v>
      </c>
      <c r="EE596" s="194">
        <f t="shared" ca="1" si="616"/>
        <v>3.2000000000000006E-3</v>
      </c>
      <c r="EH596" s="194">
        <f t="shared" si="617"/>
        <v>0</v>
      </c>
      <c r="EI596" s="19" t="e">
        <f ca="1"/>
        <v>#N/A</v>
      </c>
      <c r="EJ596" s="19" t="e">
        <f t="shared" ca="1" si="618"/>
        <v>#N/A</v>
      </c>
      <c r="EM596" s="198" cm="1">
        <f t="array" ref="EM596">IFERROR(MATCH(TRUE,INDEX($B$14:$B$117&gt;=EL596,0),0),"")</f>
        <v>1</v>
      </c>
      <c r="EN596" s="194">
        <f t="shared" ca="1" si="619"/>
        <v>3.2000000000000006E-3</v>
      </c>
      <c r="EQ596" s="194">
        <f t="shared" si="620"/>
        <v>0</v>
      </c>
      <c r="ER596" s="19" t="e">
        <f ca="1"/>
        <v>#N/A</v>
      </c>
      <c r="ES596" s="19" t="e">
        <f t="shared" ca="1" si="621"/>
        <v>#N/A</v>
      </c>
      <c r="EV596" s="198" cm="1">
        <f t="array" ref="EV596">IFERROR(MATCH(TRUE,INDEX($B$14:$B$117&gt;=EU596,0),0),"")</f>
        <v>1</v>
      </c>
      <c r="EW596" s="194">
        <f t="shared" ca="1" si="622"/>
        <v>3.2000000000000006E-3</v>
      </c>
      <c r="EZ596" s="194">
        <f t="shared" si="623"/>
        <v>0</v>
      </c>
      <c r="FA596" s="19" t="e">
        <f ca="1"/>
        <v>#N/A</v>
      </c>
      <c r="FB596" s="19" t="e">
        <f t="shared" ca="1" si="624"/>
        <v>#N/A</v>
      </c>
      <c r="FE596" s="198" cm="1">
        <f t="array" ref="FE596">IFERROR(MATCH(TRUE,INDEX($B$14:$B$117&gt;=FD596,0),0),"")</f>
        <v>1</v>
      </c>
      <c r="FF596" s="194">
        <f t="shared" ca="1" si="625"/>
        <v>3.2000000000000006E-3</v>
      </c>
      <c r="FI596" s="194">
        <f t="shared" si="626"/>
        <v>0</v>
      </c>
      <c r="FJ596" s="19" t="e">
        <f ca="1"/>
        <v>#N/A</v>
      </c>
      <c r="FK596" s="19" t="e">
        <f t="shared" ca="1" si="627"/>
        <v>#N/A</v>
      </c>
      <c r="FN596" s="198" cm="1">
        <f t="array" ref="FN596">IFERROR(MATCH(TRUE,INDEX($B$14:$B$117&gt;=FM596,0),0),"")</f>
        <v>1</v>
      </c>
      <c r="FO596" s="194">
        <f t="shared" ca="1" si="628"/>
        <v>3.2000000000000006E-3</v>
      </c>
      <c r="FR596" s="194">
        <f t="shared" si="629"/>
        <v>0</v>
      </c>
      <c r="FS596" s="19" t="e">
        <f ca="1"/>
        <v>#N/A</v>
      </c>
      <c r="FT596" s="19" t="e">
        <f t="shared" ca="1" si="630"/>
        <v>#N/A</v>
      </c>
      <c r="FW596" s="198" cm="1">
        <f t="array" ref="FW596">IFERROR(MATCH(TRUE,INDEX($B$14:$B$117&gt;=FV596,0),0),"")</f>
        <v>1</v>
      </c>
      <c r="FX596" s="194">
        <f t="shared" ca="1" si="631"/>
        <v>3.2000000000000006E-3</v>
      </c>
      <c r="GA596" s="194">
        <f t="shared" si="632"/>
        <v>0</v>
      </c>
      <c r="GB596" s="19" t="e">
        <f ca="1"/>
        <v>#N/A</v>
      </c>
      <c r="GC596" s="19" t="e">
        <f t="shared" ca="1" si="633"/>
        <v>#N/A</v>
      </c>
    </row>
    <row r="597" spans="8:185" x14ac:dyDescent="0.2">
      <c r="H597" s="198" cm="1">
        <f t="array" ref="H597">IFERROR(MATCH(TRUE,INDEX($B$14:$B$117&gt;=G597,0),0),"")</f>
        <v>1</v>
      </c>
      <c r="I597" s="194">
        <f t="shared" ca="1" si="578"/>
        <v>3.2000000000000006E-3</v>
      </c>
      <c r="L597" s="194">
        <f t="shared" si="634"/>
        <v>0</v>
      </c>
      <c r="M597" s="19">
        <f ca="1"/>
        <v>0</v>
      </c>
      <c r="N597" s="19">
        <f t="shared" ca="1" si="635"/>
        <v>0</v>
      </c>
      <c r="Q597" s="198" cm="1">
        <f t="array" ref="Q597">IFERROR(MATCH(TRUE,INDEX($B$14:$B$117&gt;=P597,0),0),"")</f>
        <v>1</v>
      </c>
      <c r="R597" s="194">
        <f t="shared" ca="1" si="579"/>
        <v>3.2000000000000006E-3</v>
      </c>
      <c r="U597" s="194">
        <f t="shared" si="636"/>
        <v>0</v>
      </c>
      <c r="V597" s="19">
        <f ca="1"/>
        <v>0</v>
      </c>
      <c r="W597" s="19">
        <f t="shared" ca="1" si="637"/>
        <v>0</v>
      </c>
      <c r="Z597" s="198" cm="1">
        <f t="array" ref="Z597">IFERROR(MATCH(TRUE,INDEX($B$14:$B$117&gt;=Y597,0),0),"")</f>
        <v>1</v>
      </c>
      <c r="AA597" s="194">
        <f t="shared" ca="1" si="580"/>
        <v>3.2000000000000006E-3</v>
      </c>
      <c r="AD597" s="194">
        <f t="shared" si="581"/>
        <v>0</v>
      </c>
      <c r="AE597" s="19">
        <f ca="1"/>
        <v>0</v>
      </c>
      <c r="AF597" s="19">
        <f t="shared" ca="1" si="582"/>
        <v>0</v>
      </c>
      <c r="AI597" s="198" cm="1">
        <f t="array" ref="AI597">IFERROR(MATCH(TRUE,INDEX($B$14:$B$117&gt;=AH597,0),0),"")</f>
        <v>1</v>
      </c>
      <c r="AJ597" s="194">
        <f t="shared" ca="1" si="583"/>
        <v>3.2000000000000006E-3</v>
      </c>
      <c r="AM597" s="194">
        <f t="shared" si="584"/>
        <v>0</v>
      </c>
      <c r="AN597" s="19">
        <f ca="1"/>
        <v>0</v>
      </c>
      <c r="AO597" s="19">
        <f t="shared" ca="1" si="585"/>
        <v>0</v>
      </c>
      <c r="AR597" s="198" cm="1">
        <f t="array" ref="AR597">IFERROR(MATCH(TRUE,INDEX($B$14:$B$117&gt;=AQ597,0),0),"")</f>
        <v>1</v>
      </c>
      <c r="AS597" s="194">
        <f t="shared" ca="1" si="586"/>
        <v>3.2000000000000006E-3</v>
      </c>
      <c r="AV597" s="194">
        <f t="shared" si="587"/>
        <v>0</v>
      </c>
      <c r="AW597" s="19">
        <f ca="1"/>
        <v>0</v>
      </c>
      <c r="AX597" s="19">
        <f t="shared" ca="1" si="588"/>
        <v>0</v>
      </c>
      <c r="BA597" s="198" cm="1">
        <f t="array" ref="BA597">IFERROR(MATCH(TRUE,INDEX($B$14:$B$117&gt;=AZ597,0),0),"")</f>
        <v>1</v>
      </c>
      <c r="BB597" s="194">
        <f t="shared" ca="1" si="589"/>
        <v>3.2000000000000006E-3</v>
      </c>
      <c r="BE597" s="194">
        <f t="shared" si="590"/>
        <v>0</v>
      </c>
      <c r="BF597" s="19">
        <f ca="1"/>
        <v>0</v>
      </c>
      <c r="BG597" s="19">
        <f t="shared" ca="1" si="591"/>
        <v>0</v>
      </c>
      <c r="BJ597" s="198" cm="1">
        <f t="array" ref="BJ597">IFERROR(MATCH(TRUE,INDEX($B$14:$B$117&gt;=BI597,0),0),"")</f>
        <v>1</v>
      </c>
      <c r="BK597" s="194">
        <f t="shared" ca="1" si="592"/>
        <v>3.2000000000000006E-3</v>
      </c>
      <c r="BN597" s="194">
        <f t="shared" si="593"/>
        <v>0</v>
      </c>
      <c r="BO597" s="19">
        <f ca="1"/>
        <v>0</v>
      </c>
      <c r="BP597" s="19">
        <f t="shared" ca="1" si="594"/>
        <v>0</v>
      </c>
      <c r="BS597" s="198" cm="1">
        <f t="array" ref="BS597">IFERROR(MATCH(TRUE,INDEX($B$14:$B$117&gt;=BR597,0),0),"")</f>
        <v>1</v>
      </c>
      <c r="BT597" s="194">
        <f t="shared" ca="1" si="595"/>
        <v>3.2000000000000006E-3</v>
      </c>
      <c r="BW597" s="194">
        <f t="shared" si="596"/>
        <v>0</v>
      </c>
      <c r="BX597" s="19">
        <f ca="1"/>
        <v>0</v>
      </c>
      <c r="BY597" s="19">
        <f t="shared" ca="1" si="597"/>
        <v>0</v>
      </c>
      <c r="CB597" s="198" cm="1">
        <f t="array" ref="CB597">IFERROR(MATCH(TRUE,INDEX($B$14:$B$117&gt;=CA597,0),0),"")</f>
        <v>1</v>
      </c>
      <c r="CC597" s="194">
        <f t="shared" ca="1" si="598"/>
        <v>3.2000000000000006E-3</v>
      </c>
      <c r="CF597" s="194">
        <f t="shared" si="599"/>
        <v>0</v>
      </c>
      <c r="CG597" s="19">
        <f ca="1"/>
        <v>0</v>
      </c>
      <c r="CH597" s="19">
        <f t="shared" ca="1" si="600"/>
        <v>0</v>
      </c>
      <c r="CK597" s="198" cm="1">
        <f t="array" ref="CK597">IFERROR(MATCH(TRUE,INDEX($B$14:$B$117&gt;=CJ597,0),0),"")</f>
        <v>1</v>
      </c>
      <c r="CL597" s="194">
        <f t="shared" ca="1" si="601"/>
        <v>3.2000000000000006E-3</v>
      </c>
      <c r="CO597" s="194">
        <f t="shared" si="602"/>
        <v>0</v>
      </c>
      <c r="CP597" s="19">
        <f ca="1"/>
        <v>0</v>
      </c>
      <c r="CQ597" s="19">
        <f t="shared" ca="1" si="603"/>
        <v>0</v>
      </c>
      <c r="CT597" s="198" cm="1">
        <f t="array" ref="CT597">IFERROR(MATCH(TRUE,INDEX($B$14:$B$117&gt;=CS597,0),0),"")</f>
        <v>1</v>
      </c>
      <c r="CU597" s="194">
        <f t="shared" ca="1" si="604"/>
        <v>3.2000000000000006E-3</v>
      </c>
      <c r="CX597" s="194">
        <f t="shared" si="605"/>
        <v>0</v>
      </c>
      <c r="CY597" s="19" t="e">
        <f ca="1"/>
        <v>#N/A</v>
      </c>
      <c r="CZ597" s="19" t="e">
        <f t="shared" ca="1" si="606"/>
        <v>#N/A</v>
      </c>
      <c r="DC597" s="198" cm="1">
        <f t="array" ref="DC597">IFERROR(MATCH(TRUE,INDEX($B$14:$B$117&gt;=DB597,0),0),"")</f>
        <v>1</v>
      </c>
      <c r="DD597" s="194">
        <f t="shared" ca="1" si="607"/>
        <v>3.2000000000000006E-3</v>
      </c>
      <c r="DG597" s="194">
        <f t="shared" si="608"/>
        <v>0</v>
      </c>
      <c r="DH597" s="19" t="e">
        <f ca="1"/>
        <v>#N/A</v>
      </c>
      <c r="DI597" s="19" t="e">
        <f t="shared" ca="1" si="609"/>
        <v>#N/A</v>
      </c>
      <c r="DL597" s="198" cm="1">
        <f t="array" ref="DL597">IFERROR(MATCH(TRUE,INDEX($B$14:$B$117&gt;=DK597,0),0),"")</f>
        <v>1</v>
      </c>
      <c r="DM597" s="194">
        <f t="shared" ca="1" si="610"/>
        <v>3.2000000000000006E-3</v>
      </c>
      <c r="DP597" s="194">
        <f t="shared" si="611"/>
        <v>0</v>
      </c>
      <c r="DQ597" s="19" t="e">
        <f ca="1"/>
        <v>#N/A</v>
      </c>
      <c r="DR597" s="19" t="e">
        <f t="shared" ca="1" si="612"/>
        <v>#N/A</v>
      </c>
      <c r="DU597" s="198" cm="1">
        <f t="array" ref="DU597">IFERROR(MATCH(TRUE,INDEX($B$14:$B$117&gt;=DT597,0),0),"")</f>
        <v>1</v>
      </c>
      <c r="DV597" s="194">
        <f t="shared" ca="1" si="613"/>
        <v>3.2000000000000006E-3</v>
      </c>
      <c r="DY597" s="194">
        <f t="shared" si="614"/>
        <v>0</v>
      </c>
      <c r="DZ597" s="19" t="e">
        <f ca="1"/>
        <v>#N/A</v>
      </c>
      <c r="EA597" s="19" t="e">
        <f t="shared" ca="1" si="615"/>
        <v>#N/A</v>
      </c>
      <c r="ED597" s="198" cm="1">
        <f t="array" ref="ED597">IFERROR(MATCH(TRUE,INDEX($B$14:$B$117&gt;=EC597,0),0),"")</f>
        <v>1</v>
      </c>
      <c r="EE597" s="194">
        <f t="shared" ca="1" si="616"/>
        <v>3.2000000000000006E-3</v>
      </c>
      <c r="EH597" s="194">
        <f t="shared" si="617"/>
        <v>0</v>
      </c>
      <c r="EI597" s="19" t="e">
        <f ca="1"/>
        <v>#N/A</v>
      </c>
      <c r="EJ597" s="19" t="e">
        <f t="shared" ca="1" si="618"/>
        <v>#N/A</v>
      </c>
      <c r="EM597" s="198" cm="1">
        <f t="array" ref="EM597">IFERROR(MATCH(TRUE,INDEX($B$14:$B$117&gt;=EL597,0),0),"")</f>
        <v>1</v>
      </c>
      <c r="EN597" s="194">
        <f t="shared" ca="1" si="619"/>
        <v>3.2000000000000006E-3</v>
      </c>
      <c r="EQ597" s="194">
        <f t="shared" si="620"/>
        <v>0</v>
      </c>
      <c r="ER597" s="19" t="e">
        <f ca="1"/>
        <v>#N/A</v>
      </c>
      <c r="ES597" s="19" t="e">
        <f t="shared" ca="1" si="621"/>
        <v>#N/A</v>
      </c>
      <c r="EV597" s="198" cm="1">
        <f t="array" ref="EV597">IFERROR(MATCH(TRUE,INDEX($B$14:$B$117&gt;=EU597,0),0),"")</f>
        <v>1</v>
      </c>
      <c r="EW597" s="194">
        <f t="shared" ca="1" si="622"/>
        <v>3.2000000000000006E-3</v>
      </c>
      <c r="EZ597" s="194">
        <f t="shared" si="623"/>
        <v>0</v>
      </c>
      <c r="FA597" s="19" t="e">
        <f ca="1"/>
        <v>#N/A</v>
      </c>
      <c r="FB597" s="19" t="e">
        <f t="shared" ca="1" si="624"/>
        <v>#N/A</v>
      </c>
      <c r="FE597" s="198" cm="1">
        <f t="array" ref="FE597">IFERROR(MATCH(TRUE,INDEX($B$14:$B$117&gt;=FD597,0),0),"")</f>
        <v>1</v>
      </c>
      <c r="FF597" s="194">
        <f t="shared" ca="1" si="625"/>
        <v>3.2000000000000006E-3</v>
      </c>
      <c r="FI597" s="194">
        <f t="shared" si="626"/>
        <v>0</v>
      </c>
      <c r="FJ597" s="19" t="e">
        <f ca="1"/>
        <v>#N/A</v>
      </c>
      <c r="FK597" s="19" t="e">
        <f t="shared" ca="1" si="627"/>
        <v>#N/A</v>
      </c>
      <c r="FN597" s="198" cm="1">
        <f t="array" ref="FN597">IFERROR(MATCH(TRUE,INDEX($B$14:$B$117&gt;=FM597,0),0),"")</f>
        <v>1</v>
      </c>
      <c r="FO597" s="194">
        <f t="shared" ca="1" si="628"/>
        <v>3.2000000000000006E-3</v>
      </c>
      <c r="FR597" s="194">
        <f t="shared" si="629"/>
        <v>0</v>
      </c>
      <c r="FS597" s="19" t="e">
        <f ca="1"/>
        <v>#N/A</v>
      </c>
      <c r="FT597" s="19" t="e">
        <f t="shared" ca="1" si="630"/>
        <v>#N/A</v>
      </c>
      <c r="FW597" s="198" cm="1">
        <f t="array" ref="FW597">IFERROR(MATCH(TRUE,INDEX($B$14:$B$117&gt;=FV597,0),0),"")</f>
        <v>1</v>
      </c>
      <c r="FX597" s="194">
        <f t="shared" ca="1" si="631"/>
        <v>3.2000000000000006E-3</v>
      </c>
      <c r="GA597" s="194">
        <f t="shared" si="632"/>
        <v>0</v>
      </c>
      <c r="GB597" s="19" t="e">
        <f ca="1"/>
        <v>#N/A</v>
      </c>
      <c r="GC597" s="19" t="e">
        <f t="shared" ca="1" si="633"/>
        <v>#N/A</v>
      </c>
    </row>
    <row r="598" spans="8:185" x14ac:dyDescent="0.2">
      <c r="H598" s="198" cm="1">
        <f t="array" ref="H598">IFERROR(MATCH(TRUE,INDEX($B$14:$B$117&gt;=G598,0),0),"")</f>
        <v>1</v>
      </c>
      <c r="I598" s="194">
        <f t="shared" ca="1" si="578"/>
        <v>3.2000000000000006E-3</v>
      </c>
      <c r="L598" s="194">
        <f t="shared" si="634"/>
        <v>0</v>
      </c>
      <c r="M598" s="19">
        <f ca="1"/>
        <v>0</v>
      </c>
      <c r="N598" s="19">
        <f t="shared" ca="1" si="635"/>
        <v>0</v>
      </c>
      <c r="Q598" s="198" cm="1">
        <f t="array" ref="Q598">IFERROR(MATCH(TRUE,INDEX($B$14:$B$117&gt;=P598,0),0),"")</f>
        <v>1</v>
      </c>
      <c r="R598" s="194">
        <f t="shared" ca="1" si="579"/>
        <v>3.2000000000000006E-3</v>
      </c>
      <c r="U598" s="194">
        <f t="shared" si="636"/>
        <v>0</v>
      </c>
      <c r="V598" s="19">
        <f ca="1"/>
        <v>0</v>
      </c>
      <c r="W598" s="19">
        <f t="shared" ca="1" si="637"/>
        <v>0</v>
      </c>
      <c r="Z598" s="198" cm="1">
        <f t="array" ref="Z598">IFERROR(MATCH(TRUE,INDEX($B$14:$B$117&gt;=Y598,0),0),"")</f>
        <v>1</v>
      </c>
      <c r="AA598" s="194">
        <f t="shared" ca="1" si="580"/>
        <v>3.2000000000000006E-3</v>
      </c>
      <c r="AD598" s="194">
        <f t="shared" si="581"/>
        <v>0</v>
      </c>
      <c r="AE598" s="19">
        <f ca="1"/>
        <v>0</v>
      </c>
      <c r="AF598" s="19">
        <f t="shared" ca="1" si="582"/>
        <v>0</v>
      </c>
      <c r="AI598" s="198" cm="1">
        <f t="array" ref="AI598">IFERROR(MATCH(TRUE,INDEX($B$14:$B$117&gt;=AH598,0),0),"")</f>
        <v>1</v>
      </c>
      <c r="AJ598" s="194">
        <f t="shared" ca="1" si="583"/>
        <v>3.2000000000000006E-3</v>
      </c>
      <c r="AM598" s="194">
        <f t="shared" si="584"/>
        <v>0</v>
      </c>
      <c r="AN598" s="19">
        <f ca="1"/>
        <v>0</v>
      </c>
      <c r="AO598" s="19">
        <f t="shared" ca="1" si="585"/>
        <v>0</v>
      </c>
      <c r="AR598" s="198" cm="1">
        <f t="array" ref="AR598">IFERROR(MATCH(TRUE,INDEX($B$14:$B$117&gt;=AQ598,0),0),"")</f>
        <v>1</v>
      </c>
      <c r="AS598" s="194">
        <f t="shared" ca="1" si="586"/>
        <v>3.2000000000000006E-3</v>
      </c>
      <c r="AV598" s="194">
        <f t="shared" si="587"/>
        <v>0</v>
      </c>
      <c r="AW598" s="19">
        <f ca="1"/>
        <v>0</v>
      </c>
      <c r="AX598" s="19">
        <f t="shared" ca="1" si="588"/>
        <v>0</v>
      </c>
      <c r="BA598" s="198" cm="1">
        <f t="array" ref="BA598">IFERROR(MATCH(TRUE,INDEX($B$14:$B$117&gt;=AZ598,0),0),"")</f>
        <v>1</v>
      </c>
      <c r="BB598" s="194">
        <f t="shared" ca="1" si="589"/>
        <v>3.2000000000000006E-3</v>
      </c>
      <c r="BE598" s="194">
        <f t="shared" si="590"/>
        <v>0</v>
      </c>
      <c r="BF598" s="19">
        <f ca="1"/>
        <v>0</v>
      </c>
      <c r="BG598" s="19">
        <f t="shared" ca="1" si="591"/>
        <v>0</v>
      </c>
      <c r="BJ598" s="198" cm="1">
        <f t="array" ref="BJ598">IFERROR(MATCH(TRUE,INDEX($B$14:$B$117&gt;=BI598,0),0),"")</f>
        <v>1</v>
      </c>
      <c r="BK598" s="194">
        <f t="shared" ca="1" si="592"/>
        <v>3.2000000000000006E-3</v>
      </c>
      <c r="BN598" s="194">
        <f t="shared" si="593"/>
        <v>0</v>
      </c>
      <c r="BO598" s="19">
        <f ca="1"/>
        <v>0</v>
      </c>
      <c r="BP598" s="19">
        <f t="shared" ca="1" si="594"/>
        <v>0</v>
      </c>
      <c r="BS598" s="198" cm="1">
        <f t="array" ref="BS598">IFERROR(MATCH(TRUE,INDEX($B$14:$B$117&gt;=BR598,0),0),"")</f>
        <v>1</v>
      </c>
      <c r="BT598" s="194">
        <f t="shared" ca="1" si="595"/>
        <v>3.2000000000000006E-3</v>
      </c>
      <c r="BW598" s="194">
        <f t="shared" si="596"/>
        <v>0</v>
      </c>
      <c r="BX598" s="19">
        <f ca="1"/>
        <v>0</v>
      </c>
      <c r="BY598" s="19">
        <f t="shared" ca="1" si="597"/>
        <v>0</v>
      </c>
      <c r="CB598" s="198" cm="1">
        <f t="array" ref="CB598">IFERROR(MATCH(TRUE,INDEX($B$14:$B$117&gt;=CA598,0),0),"")</f>
        <v>1</v>
      </c>
      <c r="CC598" s="194">
        <f t="shared" ca="1" si="598"/>
        <v>3.2000000000000006E-3</v>
      </c>
      <c r="CF598" s="194">
        <f t="shared" si="599"/>
        <v>0</v>
      </c>
      <c r="CG598" s="19">
        <f ca="1"/>
        <v>0</v>
      </c>
      <c r="CH598" s="19">
        <f t="shared" ca="1" si="600"/>
        <v>0</v>
      </c>
      <c r="CK598" s="198" cm="1">
        <f t="array" ref="CK598">IFERROR(MATCH(TRUE,INDEX($B$14:$B$117&gt;=CJ598,0),0),"")</f>
        <v>1</v>
      </c>
      <c r="CL598" s="194">
        <f t="shared" ca="1" si="601"/>
        <v>3.2000000000000006E-3</v>
      </c>
      <c r="CO598" s="194">
        <f t="shared" si="602"/>
        <v>0</v>
      </c>
      <c r="CP598" s="19">
        <f ca="1"/>
        <v>0</v>
      </c>
      <c r="CQ598" s="19">
        <f t="shared" ca="1" si="603"/>
        <v>0</v>
      </c>
      <c r="CT598" s="198" cm="1">
        <f t="array" ref="CT598">IFERROR(MATCH(TRUE,INDEX($B$14:$B$117&gt;=CS598,0),0),"")</f>
        <v>1</v>
      </c>
      <c r="CU598" s="194">
        <f t="shared" ca="1" si="604"/>
        <v>3.2000000000000006E-3</v>
      </c>
      <c r="CX598" s="194">
        <f t="shared" si="605"/>
        <v>0</v>
      </c>
      <c r="CY598" s="19" t="e">
        <f ca="1"/>
        <v>#N/A</v>
      </c>
      <c r="CZ598" s="19" t="e">
        <f t="shared" ca="1" si="606"/>
        <v>#N/A</v>
      </c>
      <c r="DC598" s="198" cm="1">
        <f t="array" ref="DC598">IFERROR(MATCH(TRUE,INDEX($B$14:$B$117&gt;=DB598,0),0),"")</f>
        <v>1</v>
      </c>
      <c r="DD598" s="194">
        <f t="shared" ca="1" si="607"/>
        <v>3.2000000000000006E-3</v>
      </c>
      <c r="DG598" s="194">
        <f t="shared" si="608"/>
        <v>0</v>
      </c>
      <c r="DH598" s="19" t="e">
        <f ca="1"/>
        <v>#N/A</v>
      </c>
      <c r="DI598" s="19" t="e">
        <f t="shared" ca="1" si="609"/>
        <v>#N/A</v>
      </c>
      <c r="DL598" s="198" cm="1">
        <f t="array" ref="DL598">IFERROR(MATCH(TRUE,INDEX($B$14:$B$117&gt;=DK598,0),0),"")</f>
        <v>1</v>
      </c>
      <c r="DM598" s="194">
        <f t="shared" ca="1" si="610"/>
        <v>3.2000000000000006E-3</v>
      </c>
      <c r="DP598" s="194">
        <f t="shared" si="611"/>
        <v>0</v>
      </c>
      <c r="DQ598" s="19" t="e">
        <f ca="1"/>
        <v>#N/A</v>
      </c>
      <c r="DR598" s="19" t="e">
        <f t="shared" ca="1" si="612"/>
        <v>#N/A</v>
      </c>
      <c r="DU598" s="198" cm="1">
        <f t="array" ref="DU598">IFERROR(MATCH(TRUE,INDEX($B$14:$B$117&gt;=DT598,0),0),"")</f>
        <v>1</v>
      </c>
      <c r="DV598" s="194">
        <f t="shared" ca="1" si="613"/>
        <v>3.2000000000000006E-3</v>
      </c>
      <c r="DY598" s="194">
        <f t="shared" si="614"/>
        <v>0</v>
      </c>
      <c r="DZ598" s="19" t="e">
        <f ca="1"/>
        <v>#N/A</v>
      </c>
      <c r="EA598" s="19" t="e">
        <f t="shared" ca="1" si="615"/>
        <v>#N/A</v>
      </c>
      <c r="ED598" s="198" cm="1">
        <f t="array" ref="ED598">IFERROR(MATCH(TRUE,INDEX($B$14:$B$117&gt;=EC598,0),0),"")</f>
        <v>1</v>
      </c>
      <c r="EE598" s="194">
        <f t="shared" ca="1" si="616"/>
        <v>3.2000000000000006E-3</v>
      </c>
      <c r="EH598" s="194">
        <f t="shared" si="617"/>
        <v>0</v>
      </c>
      <c r="EI598" s="19" t="e">
        <f ca="1"/>
        <v>#N/A</v>
      </c>
      <c r="EJ598" s="19" t="e">
        <f t="shared" ca="1" si="618"/>
        <v>#N/A</v>
      </c>
      <c r="EM598" s="198" cm="1">
        <f t="array" ref="EM598">IFERROR(MATCH(TRUE,INDEX($B$14:$B$117&gt;=EL598,0),0),"")</f>
        <v>1</v>
      </c>
      <c r="EN598" s="194">
        <f t="shared" ca="1" si="619"/>
        <v>3.2000000000000006E-3</v>
      </c>
      <c r="EQ598" s="194">
        <f t="shared" si="620"/>
        <v>0</v>
      </c>
      <c r="ER598" s="19" t="e">
        <f ca="1"/>
        <v>#N/A</v>
      </c>
      <c r="ES598" s="19" t="e">
        <f t="shared" ca="1" si="621"/>
        <v>#N/A</v>
      </c>
      <c r="EV598" s="198" cm="1">
        <f t="array" ref="EV598">IFERROR(MATCH(TRUE,INDEX($B$14:$B$117&gt;=EU598,0),0),"")</f>
        <v>1</v>
      </c>
      <c r="EW598" s="194">
        <f t="shared" ca="1" si="622"/>
        <v>3.2000000000000006E-3</v>
      </c>
      <c r="EZ598" s="194">
        <f t="shared" si="623"/>
        <v>0</v>
      </c>
      <c r="FA598" s="19" t="e">
        <f ca="1"/>
        <v>#N/A</v>
      </c>
      <c r="FB598" s="19" t="e">
        <f t="shared" ca="1" si="624"/>
        <v>#N/A</v>
      </c>
      <c r="FE598" s="198" cm="1">
        <f t="array" ref="FE598">IFERROR(MATCH(TRUE,INDEX($B$14:$B$117&gt;=FD598,0),0),"")</f>
        <v>1</v>
      </c>
      <c r="FF598" s="194">
        <f t="shared" ca="1" si="625"/>
        <v>3.2000000000000006E-3</v>
      </c>
      <c r="FI598" s="194">
        <f t="shared" si="626"/>
        <v>0</v>
      </c>
      <c r="FJ598" s="19" t="e">
        <f ca="1"/>
        <v>#N/A</v>
      </c>
      <c r="FK598" s="19" t="e">
        <f t="shared" ca="1" si="627"/>
        <v>#N/A</v>
      </c>
      <c r="FN598" s="198" cm="1">
        <f t="array" ref="FN598">IFERROR(MATCH(TRUE,INDEX($B$14:$B$117&gt;=FM598,0),0),"")</f>
        <v>1</v>
      </c>
      <c r="FO598" s="194">
        <f t="shared" ca="1" si="628"/>
        <v>3.2000000000000006E-3</v>
      </c>
      <c r="FR598" s="194">
        <f t="shared" si="629"/>
        <v>0</v>
      </c>
      <c r="FS598" s="19" t="e">
        <f ca="1"/>
        <v>#N/A</v>
      </c>
      <c r="FT598" s="19" t="e">
        <f t="shared" ca="1" si="630"/>
        <v>#N/A</v>
      </c>
      <c r="FW598" s="198" cm="1">
        <f t="array" ref="FW598">IFERROR(MATCH(TRUE,INDEX($B$14:$B$117&gt;=FV598,0),0),"")</f>
        <v>1</v>
      </c>
      <c r="FX598" s="194">
        <f t="shared" ca="1" si="631"/>
        <v>3.2000000000000006E-3</v>
      </c>
      <c r="GA598" s="194">
        <f t="shared" si="632"/>
        <v>0</v>
      </c>
      <c r="GB598" s="19" t="e">
        <f ca="1"/>
        <v>#N/A</v>
      </c>
      <c r="GC598" s="19" t="e">
        <f t="shared" ca="1" si="633"/>
        <v>#N/A</v>
      </c>
    </row>
    <row r="599" spans="8:185" x14ac:dyDescent="0.2">
      <c r="H599" s="198" cm="1">
        <f t="array" ref="H599">IFERROR(MATCH(TRUE,INDEX($B$14:$B$117&gt;=G599,0),0),"")</f>
        <v>1</v>
      </c>
      <c r="I599" s="194">
        <f t="shared" ca="1" si="578"/>
        <v>3.2000000000000006E-3</v>
      </c>
      <c r="L599" s="194">
        <f t="shared" si="634"/>
        <v>0</v>
      </c>
      <c r="M599" s="19">
        <f ca="1"/>
        <v>0</v>
      </c>
      <c r="N599" s="19">
        <f t="shared" ca="1" si="635"/>
        <v>0</v>
      </c>
      <c r="Q599" s="198" cm="1">
        <f t="array" ref="Q599">IFERROR(MATCH(TRUE,INDEX($B$14:$B$117&gt;=P599,0),0),"")</f>
        <v>1</v>
      </c>
      <c r="R599" s="194">
        <f t="shared" ca="1" si="579"/>
        <v>3.2000000000000006E-3</v>
      </c>
      <c r="U599" s="194">
        <f t="shared" si="636"/>
        <v>0</v>
      </c>
      <c r="V599" s="19">
        <f ca="1"/>
        <v>0</v>
      </c>
      <c r="W599" s="19">
        <f t="shared" ca="1" si="637"/>
        <v>0</v>
      </c>
      <c r="Z599" s="198" cm="1">
        <f t="array" ref="Z599">IFERROR(MATCH(TRUE,INDEX($B$14:$B$117&gt;=Y599,0),0),"")</f>
        <v>1</v>
      </c>
      <c r="AA599" s="194">
        <f t="shared" ca="1" si="580"/>
        <v>3.2000000000000006E-3</v>
      </c>
      <c r="AD599" s="194">
        <f t="shared" si="581"/>
        <v>0</v>
      </c>
      <c r="AE599" s="19">
        <f ca="1"/>
        <v>0</v>
      </c>
      <c r="AF599" s="19">
        <f t="shared" ca="1" si="582"/>
        <v>0</v>
      </c>
      <c r="AI599" s="198" cm="1">
        <f t="array" ref="AI599">IFERROR(MATCH(TRUE,INDEX($B$14:$B$117&gt;=AH599,0),0),"")</f>
        <v>1</v>
      </c>
      <c r="AJ599" s="194">
        <f t="shared" ca="1" si="583"/>
        <v>3.2000000000000006E-3</v>
      </c>
      <c r="AM599" s="194">
        <f t="shared" si="584"/>
        <v>0</v>
      </c>
      <c r="AN599" s="19">
        <f ca="1"/>
        <v>0</v>
      </c>
      <c r="AO599" s="19">
        <f t="shared" ca="1" si="585"/>
        <v>0</v>
      </c>
      <c r="AR599" s="198" cm="1">
        <f t="array" ref="AR599">IFERROR(MATCH(TRUE,INDEX($B$14:$B$117&gt;=AQ599,0),0),"")</f>
        <v>1</v>
      </c>
      <c r="AS599" s="194">
        <f t="shared" ca="1" si="586"/>
        <v>3.2000000000000006E-3</v>
      </c>
      <c r="AV599" s="194">
        <f t="shared" si="587"/>
        <v>0</v>
      </c>
      <c r="AW599" s="19">
        <f ca="1"/>
        <v>0</v>
      </c>
      <c r="AX599" s="19">
        <f t="shared" ca="1" si="588"/>
        <v>0</v>
      </c>
      <c r="BA599" s="198" cm="1">
        <f t="array" ref="BA599">IFERROR(MATCH(TRUE,INDEX($B$14:$B$117&gt;=AZ599,0),0),"")</f>
        <v>1</v>
      </c>
      <c r="BB599" s="194">
        <f t="shared" ca="1" si="589"/>
        <v>3.2000000000000006E-3</v>
      </c>
      <c r="BE599" s="194">
        <f t="shared" si="590"/>
        <v>0</v>
      </c>
      <c r="BF599" s="19">
        <f ca="1"/>
        <v>0</v>
      </c>
      <c r="BG599" s="19">
        <f t="shared" ca="1" si="591"/>
        <v>0</v>
      </c>
      <c r="BJ599" s="198" cm="1">
        <f t="array" ref="BJ599">IFERROR(MATCH(TRUE,INDEX($B$14:$B$117&gt;=BI599,0),0),"")</f>
        <v>1</v>
      </c>
      <c r="BK599" s="194">
        <f t="shared" ca="1" si="592"/>
        <v>3.2000000000000006E-3</v>
      </c>
      <c r="BN599" s="194">
        <f t="shared" si="593"/>
        <v>0</v>
      </c>
      <c r="BO599" s="19">
        <f ca="1"/>
        <v>0</v>
      </c>
      <c r="BP599" s="19">
        <f t="shared" ca="1" si="594"/>
        <v>0</v>
      </c>
      <c r="BS599" s="198" cm="1">
        <f t="array" ref="BS599">IFERROR(MATCH(TRUE,INDEX($B$14:$B$117&gt;=BR599,0),0),"")</f>
        <v>1</v>
      </c>
      <c r="BT599" s="194">
        <f t="shared" ca="1" si="595"/>
        <v>3.2000000000000006E-3</v>
      </c>
      <c r="BW599" s="194">
        <f t="shared" si="596"/>
        <v>0</v>
      </c>
      <c r="BX599" s="19">
        <f ca="1"/>
        <v>0</v>
      </c>
      <c r="BY599" s="19">
        <f t="shared" ca="1" si="597"/>
        <v>0</v>
      </c>
      <c r="CB599" s="198" cm="1">
        <f t="array" ref="CB599">IFERROR(MATCH(TRUE,INDEX($B$14:$B$117&gt;=CA599,0),0),"")</f>
        <v>1</v>
      </c>
      <c r="CC599" s="194">
        <f t="shared" ca="1" si="598"/>
        <v>3.2000000000000006E-3</v>
      </c>
      <c r="CF599" s="194">
        <f t="shared" si="599"/>
        <v>0</v>
      </c>
      <c r="CG599" s="19">
        <f ca="1"/>
        <v>0</v>
      </c>
      <c r="CH599" s="19">
        <f t="shared" ca="1" si="600"/>
        <v>0</v>
      </c>
      <c r="CK599" s="198" cm="1">
        <f t="array" ref="CK599">IFERROR(MATCH(TRUE,INDEX($B$14:$B$117&gt;=CJ599,0),0),"")</f>
        <v>1</v>
      </c>
      <c r="CL599" s="194">
        <f t="shared" ca="1" si="601"/>
        <v>3.2000000000000006E-3</v>
      </c>
      <c r="CO599" s="194">
        <f t="shared" si="602"/>
        <v>0</v>
      </c>
      <c r="CP599" s="19">
        <f ca="1"/>
        <v>0</v>
      </c>
      <c r="CQ599" s="19">
        <f t="shared" ca="1" si="603"/>
        <v>0</v>
      </c>
      <c r="CT599" s="198" cm="1">
        <f t="array" ref="CT599">IFERROR(MATCH(TRUE,INDEX($B$14:$B$117&gt;=CS599,0),0),"")</f>
        <v>1</v>
      </c>
      <c r="CU599" s="194">
        <f t="shared" ca="1" si="604"/>
        <v>3.2000000000000006E-3</v>
      </c>
      <c r="CX599" s="194">
        <f t="shared" si="605"/>
        <v>0</v>
      </c>
      <c r="CY599" s="19" t="e">
        <f ca="1"/>
        <v>#N/A</v>
      </c>
      <c r="CZ599" s="19" t="e">
        <f t="shared" ca="1" si="606"/>
        <v>#N/A</v>
      </c>
      <c r="DC599" s="198" cm="1">
        <f t="array" ref="DC599">IFERROR(MATCH(TRUE,INDEX($B$14:$B$117&gt;=DB599,0),0),"")</f>
        <v>1</v>
      </c>
      <c r="DD599" s="194">
        <f t="shared" ca="1" si="607"/>
        <v>3.2000000000000006E-3</v>
      </c>
      <c r="DG599" s="194">
        <f t="shared" si="608"/>
        <v>0</v>
      </c>
      <c r="DH599" s="19" t="e">
        <f ca="1"/>
        <v>#N/A</v>
      </c>
      <c r="DI599" s="19" t="e">
        <f t="shared" ca="1" si="609"/>
        <v>#N/A</v>
      </c>
      <c r="DL599" s="198" cm="1">
        <f t="array" ref="DL599">IFERROR(MATCH(TRUE,INDEX($B$14:$B$117&gt;=DK599,0),0),"")</f>
        <v>1</v>
      </c>
      <c r="DM599" s="194">
        <f t="shared" ca="1" si="610"/>
        <v>3.2000000000000006E-3</v>
      </c>
      <c r="DP599" s="194">
        <f t="shared" si="611"/>
        <v>0</v>
      </c>
      <c r="DQ599" s="19" t="e">
        <f ca="1"/>
        <v>#N/A</v>
      </c>
      <c r="DR599" s="19" t="e">
        <f t="shared" ca="1" si="612"/>
        <v>#N/A</v>
      </c>
      <c r="DU599" s="198" cm="1">
        <f t="array" ref="DU599">IFERROR(MATCH(TRUE,INDEX($B$14:$B$117&gt;=DT599,0),0),"")</f>
        <v>1</v>
      </c>
      <c r="DV599" s="194">
        <f t="shared" ca="1" si="613"/>
        <v>3.2000000000000006E-3</v>
      </c>
      <c r="DY599" s="194">
        <f t="shared" si="614"/>
        <v>0</v>
      </c>
      <c r="DZ599" s="19" t="e">
        <f ca="1"/>
        <v>#N/A</v>
      </c>
      <c r="EA599" s="19" t="e">
        <f t="shared" ca="1" si="615"/>
        <v>#N/A</v>
      </c>
      <c r="ED599" s="198" cm="1">
        <f t="array" ref="ED599">IFERROR(MATCH(TRUE,INDEX($B$14:$B$117&gt;=EC599,0),0),"")</f>
        <v>1</v>
      </c>
      <c r="EE599" s="194">
        <f t="shared" ca="1" si="616"/>
        <v>3.2000000000000006E-3</v>
      </c>
      <c r="EH599" s="194">
        <f t="shared" si="617"/>
        <v>0</v>
      </c>
      <c r="EI599" s="19" t="e">
        <f ca="1"/>
        <v>#N/A</v>
      </c>
      <c r="EJ599" s="19" t="e">
        <f t="shared" ca="1" si="618"/>
        <v>#N/A</v>
      </c>
      <c r="EM599" s="198" cm="1">
        <f t="array" ref="EM599">IFERROR(MATCH(TRUE,INDEX($B$14:$B$117&gt;=EL599,0),0),"")</f>
        <v>1</v>
      </c>
      <c r="EN599" s="194">
        <f t="shared" ca="1" si="619"/>
        <v>3.2000000000000006E-3</v>
      </c>
      <c r="EQ599" s="194">
        <f t="shared" si="620"/>
        <v>0</v>
      </c>
      <c r="ER599" s="19" t="e">
        <f ca="1"/>
        <v>#N/A</v>
      </c>
      <c r="ES599" s="19" t="e">
        <f t="shared" ca="1" si="621"/>
        <v>#N/A</v>
      </c>
      <c r="EV599" s="198" cm="1">
        <f t="array" ref="EV599">IFERROR(MATCH(TRUE,INDEX($B$14:$B$117&gt;=EU599,0),0),"")</f>
        <v>1</v>
      </c>
      <c r="EW599" s="194">
        <f t="shared" ca="1" si="622"/>
        <v>3.2000000000000006E-3</v>
      </c>
      <c r="EZ599" s="194">
        <f t="shared" si="623"/>
        <v>0</v>
      </c>
      <c r="FA599" s="19" t="e">
        <f ca="1"/>
        <v>#N/A</v>
      </c>
      <c r="FB599" s="19" t="e">
        <f t="shared" ca="1" si="624"/>
        <v>#N/A</v>
      </c>
      <c r="FE599" s="198" cm="1">
        <f t="array" ref="FE599">IFERROR(MATCH(TRUE,INDEX($B$14:$B$117&gt;=FD599,0),0),"")</f>
        <v>1</v>
      </c>
      <c r="FF599" s="194">
        <f t="shared" ca="1" si="625"/>
        <v>3.2000000000000006E-3</v>
      </c>
      <c r="FI599" s="194">
        <f t="shared" si="626"/>
        <v>0</v>
      </c>
      <c r="FJ599" s="19" t="e">
        <f ca="1"/>
        <v>#N/A</v>
      </c>
      <c r="FK599" s="19" t="e">
        <f t="shared" ca="1" si="627"/>
        <v>#N/A</v>
      </c>
      <c r="FN599" s="198" cm="1">
        <f t="array" ref="FN599">IFERROR(MATCH(TRUE,INDEX($B$14:$B$117&gt;=FM599,0),0),"")</f>
        <v>1</v>
      </c>
      <c r="FO599" s="194">
        <f t="shared" ca="1" si="628"/>
        <v>3.2000000000000006E-3</v>
      </c>
      <c r="FR599" s="194">
        <f t="shared" si="629"/>
        <v>0</v>
      </c>
      <c r="FS599" s="19" t="e">
        <f ca="1"/>
        <v>#N/A</v>
      </c>
      <c r="FT599" s="19" t="e">
        <f t="shared" ca="1" si="630"/>
        <v>#N/A</v>
      </c>
      <c r="FW599" s="198" cm="1">
        <f t="array" ref="FW599">IFERROR(MATCH(TRUE,INDEX($B$14:$B$117&gt;=FV599,0),0),"")</f>
        <v>1</v>
      </c>
      <c r="FX599" s="194">
        <f t="shared" ca="1" si="631"/>
        <v>3.2000000000000006E-3</v>
      </c>
      <c r="GA599" s="194">
        <f t="shared" si="632"/>
        <v>0</v>
      </c>
      <c r="GB599" s="19" t="e">
        <f ca="1"/>
        <v>#N/A</v>
      </c>
      <c r="GC599" s="19" t="e">
        <f t="shared" ca="1" si="633"/>
        <v>#N/A</v>
      </c>
    </row>
    <row r="600" spans="8:185" x14ac:dyDescent="0.2">
      <c r="H600" s="198" cm="1">
        <f t="array" ref="H600">IFERROR(MATCH(TRUE,INDEX($B$14:$B$117&gt;=G600,0),0),"")</f>
        <v>1</v>
      </c>
      <c r="I600" s="194">
        <f t="shared" ca="1" si="578"/>
        <v>3.2000000000000006E-3</v>
      </c>
      <c r="L600" s="194">
        <f t="shared" si="634"/>
        <v>0</v>
      </c>
      <c r="M600" s="19">
        <f ca="1"/>
        <v>0</v>
      </c>
      <c r="N600" s="19">
        <f t="shared" ca="1" si="635"/>
        <v>0</v>
      </c>
      <c r="Q600" s="198" cm="1">
        <f t="array" ref="Q600">IFERROR(MATCH(TRUE,INDEX($B$14:$B$117&gt;=P600,0),0),"")</f>
        <v>1</v>
      </c>
      <c r="R600" s="194">
        <f t="shared" ca="1" si="579"/>
        <v>3.2000000000000006E-3</v>
      </c>
      <c r="U600" s="194">
        <f t="shared" si="636"/>
        <v>0</v>
      </c>
      <c r="V600" s="19">
        <f ca="1"/>
        <v>0</v>
      </c>
      <c r="W600" s="19">
        <f t="shared" ca="1" si="637"/>
        <v>0</v>
      </c>
      <c r="Z600" s="198" cm="1">
        <f t="array" ref="Z600">IFERROR(MATCH(TRUE,INDEX($B$14:$B$117&gt;=Y600,0),0),"")</f>
        <v>1</v>
      </c>
      <c r="AA600" s="194">
        <f t="shared" ca="1" si="580"/>
        <v>3.2000000000000006E-3</v>
      </c>
      <c r="AD600" s="194">
        <f t="shared" si="581"/>
        <v>0</v>
      </c>
      <c r="AE600" s="19">
        <f ca="1"/>
        <v>0</v>
      </c>
      <c r="AF600" s="19">
        <f t="shared" ca="1" si="582"/>
        <v>0</v>
      </c>
      <c r="AI600" s="198" cm="1">
        <f t="array" ref="AI600">IFERROR(MATCH(TRUE,INDEX($B$14:$B$117&gt;=AH600,0),0),"")</f>
        <v>1</v>
      </c>
      <c r="AJ600" s="194">
        <f t="shared" ca="1" si="583"/>
        <v>3.2000000000000006E-3</v>
      </c>
      <c r="AM600" s="194">
        <f t="shared" si="584"/>
        <v>0</v>
      </c>
      <c r="AN600" s="19">
        <f ca="1"/>
        <v>0</v>
      </c>
      <c r="AO600" s="19">
        <f t="shared" ca="1" si="585"/>
        <v>0</v>
      </c>
      <c r="AR600" s="198" cm="1">
        <f t="array" ref="AR600">IFERROR(MATCH(TRUE,INDEX($B$14:$B$117&gt;=AQ600,0),0),"")</f>
        <v>1</v>
      </c>
      <c r="AS600" s="194">
        <f t="shared" ca="1" si="586"/>
        <v>3.2000000000000006E-3</v>
      </c>
      <c r="AV600" s="194">
        <f t="shared" si="587"/>
        <v>0</v>
      </c>
      <c r="AW600" s="19">
        <f ca="1"/>
        <v>0</v>
      </c>
      <c r="AX600" s="19">
        <f t="shared" ca="1" si="588"/>
        <v>0</v>
      </c>
      <c r="BA600" s="198" cm="1">
        <f t="array" ref="BA600">IFERROR(MATCH(TRUE,INDEX($B$14:$B$117&gt;=AZ600,0),0),"")</f>
        <v>1</v>
      </c>
      <c r="BB600" s="194">
        <f t="shared" ca="1" si="589"/>
        <v>3.2000000000000006E-3</v>
      </c>
      <c r="BE600" s="194">
        <f t="shared" si="590"/>
        <v>0</v>
      </c>
      <c r="BF600" s="19">
        <f ca="1"/>
        <v>0</v>
      </c>
      <c r="BG600" s="19">
        <f t="shared" ca="1" si="591"/>
        <v>0</v>
      </c>
      <c r="BJ600" s="198" cm="1">
        <f t="array" ref="BJ600">IFERROR(MATCH(TRUE,INDEX($B$14:$B$117&gt;=BI600,0),0),"")</f>
        <v>1</v>
      </c>
      <c r="BK600" s="194">
        <f t="shared" ca="1" si="592"/>
        <v>3.2000000000000006E-3</v>
      </c>
      <c r="BN600" s="194">
        <f t="shared" si="593"/>
        <v>0</v>
      </c>
      <c r="BO600" s="19">
        <f ca="1"/>
        <v>0</v>
      </c>
      <c r="BP600" s="19">
        <f t="shared" ca="1" si="594"/>
        <v>0</v>
      </c>
      <c r="BS600" s="198" cm="1">
        <f t="array" ref="BS600">IFERROR(MATCH(TRUE,INDEX($B$14:$B$117&gt;=BR600,0),0),"")</f>
        <v>1</v>
      </c>
      <c r="BT600" s="194">
        <f t="shared" ca="1" si="595"/>
        <v>3.2000000000000006E-3</v>
      </c>
      <c r="BW600" s="194">
        <f t="shared" si="596"/>
        <v>0</v>
      </c>
      <c r="BX600" s="19">
        <f ca="1"/>
        <v>0</v>
      </c>
      <c r="BY600" s="19">
        <f t="shared" ca="1" si="597"/>
        <v>0</v>
      </c>
      <c r="CB600" s="198" cm="1">
        <f t="array" ref="CB600">IFERROR(MATCH(TRUE,INDEX($B$14:$B$117&gt;=CA600,0),0),"")</f>
        <v>1</v>
      </c>
      <c r="CC600" s="194">
        <f t="shared" ca="1" si="598"/>
        <v>3.2000000000000006E-3</v>
      </c>
      <c r="CF600" s="194">
        <f t="shared" si="599"/>
        <v>0</v>
      </c>
      <c r="CG600" s="19">
        <f ca="1"/>
        <v>0</v>
      </c>
      <c r="CH600" s="19">
        <f t="shared" ca="1" si="600"/>
        <v>0</v>
      </c>
      <c r="CK600" s="198" cm="1">
        <f t="array" ref="CK600">IFERROR(MATCH(TRUE,INDEX($B$14:$B$117&gt;=CJ600,0),0),"")</f>
        <v>1</v>
      </c>
      <c r="CL600" s="194">
        <f t="shared" ca="1" si="601"/>
        <v>3.2000000000000006E-3</v>
      </c>
      <c r="CO600" s="194">
        <f t="shared" si="602"/>
        <v>0</v>
      </c>
      <c r="CP600" s="19">
        <f ca="1"/>
        <v>0</v>
      </c>
      <c r="CQ600" s="19">
        <f t="shared" ca="1" si="603"/>
        <v>0</v>
      </c>
      <c r="CT600" s="198" cm="1">
        <f t="array" ref="CT600">IFERROR(MATCH(TRUE,INDEX($B$14:$B$117&gt;=CS600,0),0),"")</f>
        <v>1</v>
      </c>
      <c r="CU600" s="194">
        <f t="shared" ca="1" si="604"/>
        <v>3.2000000000000006E-3</v>
      </c>
      <c r="CX600" s="194">
        <f t="shared" si="605"/>
        <v>0</v>
      </c>
      <c r="CY600" s="19" t="e">
        <f ca="1"/>
        <v>#N/A</v>
      </c>
      <c r="CZ600" s="19" t="e">
        <f t="shared" ca="1" si="606"/>
        <v>#N/A</v>
      </c>
      <c r="DC600" s="198" cm="1">
        <f t="array" ref="DC600">IFERROR(MATCH(TRUE,INDEX($B$14:$B$117&gt;=DB600,0),0),"")</f>
        <v>1</v>
      </c>
      <c r="DD600" s="194">
        <f t="shared" ca="1" si="607"/>
        <v>3.2000000000000006E-3</v>
      </c>
      <c r="DG600" s="194">
        <f t="shared" si="608"/>
        <v>0</v>
      </c>
      <c r="DH600" s="19" t="e">
        <f ca="1"/>
        <v>#N/A</v>
      </c>
      <c r="DI600" s="19" t="e">
        <f t="shared" ca="1" si="609"/>
        <v>#N/A</v>
      </c>
      <c r="DL600" s="198" cm="1">
        <f t="array" ref="DL600">IFERROR(MATCH(TRUE,INDEX($B$14:$B$117&gt;=DK600,0),0),"")</f>
        <v>1</v>
      </c>
      <c r="DM600" s="194">
        <f t="shared" ca="1" si="610"/>
        <v>3.2000000000000006E-3</v>
      </c>
      <c r="DP600" s="194">
        <f t="shared" si="611"/>
        <v>0</v>
      </c>
      <c r="DQ600" s="19" t="e">
        <f ca="1"/>
        <v>#N/A</v>
      </c>
      <c r="DR600" s="19" t="e">
        <f t="shared" ca="1" si="612"/>
        <v>#N/A</v>
      </c>
      <c r="DU600" s="198" cm="1">
        <f t="array" ref="DU600">IFERROR(MATCH(TRUE,INDEX($B$14:$B$117&gt;=DT600,0),0),"")</f>
        <v>1</v>
      </c>
      <c r="DV600" s="194">
        <f t="shared" ca="1" si="613"/>
        <v>3.2000000000000006E-3</v>
      </c>
      <c r="DY600" s="194">
        <f t="shared" si="614"/>
        <v>0</v>
      </c>
      <c r="DZ600" s="19" t="e">
        <f ca="1"/>
        <v>#N/A</v>
      </c>
      <c r="EA600" s="19" t="e">
        <f t="shared" ca="1" si="615"/>
        <v>#N/A</v>
      </c>
      <c r="ED600" s="198" cm="1">
        <f t="array" ref="ED600">IFERROR(MATCH(TRUE,INDEX($B$14:$B$117&gt;=EC600,0),0),"")</f>
        <v>1</v>
      </c>
      <c r="EE600" s="194">
        <f t="shared" ca="1" si="616"/>
        <v>3.2000000000000006E-3</v>
      </c>
      <c r="EH600" s="194">
        <f t="shared" si="617"/>
        <v>0</v>
      </c>
      <c r="EI600" s="19" t="e">
        <f ca="1"/>
        <v>#N/A</v>
      </c>
      <c r="EJ600" s="19" t="e">
        <f t="shared" ca="1" si="618"/>
        <v>#N/A</v>
      </c>
      <c r="EM600" s="198" cm="1">
        <f t="array" ref="EM600">IFERROR(MATCH(TRUE,INDEX($B$14:$B$117&gt;=EL600,0),0),"")</f>
        <v>1</v>
      </c>
      <c r="EN600" s="194">
        <f t="shared" ca="1" si="619"/>
        <v>3.2000000000000006E-3</v>
      </c>
      <c r="EQ600" s="194">
        <f t="shared" si="620"/>
        <v>0</v>
      </c>
      <c r="ER600" s="19" t="e">
        <f ca="1"/>
        <v>#N/A</v>
      </c>
      <c r="ES600" s="19" t="e">
        <f t="shared" ca="1" si="621"/>
        <v>#N/A</v>
      </c>
      <c r="EV600" s="198" cm="1">
        <f t="array" ref="EV600">IFERROR(MATCH(TRUE,INDEX($B$14:$B$117&gt;=EU600,0),0),"")</f>
        <v>1</v>
      </c>
      <c r="EW600" s="194">
        <f t="shared" ca="1" si="622"/>
        <v>3.2000000000000006E-3</v>
      </c>
      <c r="EZ600" s="194">
        <f t="shared" si="623"/>
        <v>0</v>
      </c>
      <c r="FA600" s="19" t="e">
        <f ca="1"/>
        <v>#N/A</v>
      </c>
      <c r="FB600" s="19" t="e">
        <f t="shared" ca="1" si="624"/>
        <v>#N/A</v>
      </c>
      <c r="FE600" s="198" cm="1">
        <f t="array" ref="FE600">IFERROR(MATCH(TRUE,INDEX($B$14:$B$117&gt;=FD600,0),0),"")</f>
        <v>1</v>
      </c>
      <c r="FF600" s="194">
        <f t="shared" ca="1" si="625"/>
        <v>3.2000000000000006E-3</v>
      </c>
      <c r="FI600" s="194">
        <f t="shared" si="626"/>
        <v>0</v>
      </c>
      <c r="FJ600" s="19" t="e">
        <f ca="1"/>
        <v>#N/A</v>
      </c>
      <c r="FK600" s="19" t="e">
        <f t="shared" ca="1" si="627"/>
        <v>#N/A</v>
      </c>
      <c r="FN600" s="198" cm="1">
        <f t="array" ref="FN600">IFERROR(MATCH(TRUE,INDEX($B$14:$B$117&gt;=FM600,0),0),"")</f>
        <v>1</v>
      </c>
      <c r="FO600" s="194">
        <f t="shared" ca="1" si="628"/>
        <v>3.2000000000000006E-3</v>
      </c>
      <c r="FR600" s="194">
        <f t="shared" si="629"/>
        <v>0</v>
      </c>
      <c r="FS600" s="19" t="e">
        <f ca="1"/>
        <v>#N/A</v>
      </c>
      <c r="FT600" s="19" t="e">
        <f t="shared" ca="1" si="630"/>
        <v>#N/A</v>
      </c>
      <c r="FW600" s="198" cm="1">
        <f t="array" ref="FW600">IFERROR(MATCH(TRUE,INDEX($B$14:$B$117&gt;=FV600,0),0),"")</f>
        <v>1</v>
      </c>
      <c r="FX600" s="194">
        <f t="shared" ca="1" si="631"/>
        <v>3.2000000000000006E-3</v>
      </c>
      <c r="GA600" s="194">
        <f t="shared" si="632"/>
        <v>0</v>
      </c>
      <c r="GB600" s="19" t="e">
        <f ca="1"/>
        <v>#N/A</v>
      </c>
      <c r="GC600" s="19" t="e">
        <f t="shared" ca="1" si="633"/>
        <v>#N/A</v>
      </c>
    </row>
    <row r="601" spans="8:185" x14ac:dyDescent="0.2">
      <c r="H601" s="198" cm="1">
        <f t="array" ref="H601">IFERROR(MATCH(TRUE,INDEX($B$14:$B$117&gt;=G601,0),0),"")</f>
        <v>1</v>
      </c>
      <c r="I601" s="194">
        <f t="shared" ca="1" si="578"/>
        <v>3.2000000000000006E-3</v>
      </c>
      <c r="L601" s="194">
        <f t="shared" si="634"/>
        <v>0</v>
      </c>
      <c r="M601" s="19">
        <f ca="1"/>
        <v>0</v>
      </c>
      <c r="N601" s="19">
        <f t="shared" ca="1" si="635"/>
        <v>0</v>
      </c>
      <c r="Q601" s="198" cm="1">
        <f t="array" ref="Q601">IFERROR(MATCH(TRUE,INDEX($B$14:$B$117&gt;=P601,0),0),"")</f>
        <v>1</v>
      </c>
      <c r="R601" s="194">
        <f t="shared" ca="1" si="579"/>
        <v>3.2000000000000006E-3</v>
      </c>
      <c r="U601" s="194">
        <f t="shared" si="636"/>
        <v>0</v>
      </c>
      <c r="V601" s="19">
        <f ca="1"/>
        <v>0</v>
      </c>
      <c r="W601" s="19">
        <f t="shared" ca="1" si="637"/>
        <v>0</v>
      </c>
      <c r="Z601" s="198" cm="1">
        <f t="array" ref="Z601">IFERROR(MATCH(TRUE,INDEX($B$14:$B$117&gt;=Y601,0),0),"")</f>
        <v>1</v>
      </c>
      <c r="AA601" s="194">
        <f t="shared" ca="1" si="580"/>
        <v>3.2000000000000006E-3</v>
      </c>
      <c r="AD601" s="194">
        <f t="shared" si="581"/>
        <v>0</v>
      </c>
      <c r="AE601" s="19">
        <f ca="1"/>
        <v>0</v>
      </c>
      <c r="AF601" s="19">
        <f t="shared" ca="1" si="582"/>
        <v>0</v>
      </c>
      <c r="AI601" s="198" cm="1">
        <f t="array" ref="AI601">IFERROR(MATCH(TRUE,INDEX($B$14:$B$117&gt;=AH601,0),0),"")</f>
        <v>1</v>
      </c>
      <c r="AJ601" s="194">
        <f t="shared" ca="1" si="583"/>
        <v>3.2000000000000006E-3</v>
      </c>
      <c r="AM601" s="194">
        <f t="shared" si="584"/>
        <v>0</v>
      </c>
      <c r="AN601" s="19">
        <f ca="1"/>
        <v>0</v>
      </c>
      <c r="AO601" s="19">
        <f t="shared" ca="1" si="585"/>
        <v>0</v>
      </c>
      <c r="AR601" s="198" cm="1">
        <f t="array" ref="AR601">IFERROR(MATCH(TRUE,INDEX($B$14:$B$117&gt;=AQ601,0),0),"")</f>
        <v>1</v>
      </c>
      <c r="AS601" s="194">
        <f t="shared" ca="1" si="586"/>
        <v>3.2000000000000006E-3</v>
      </c>
      <c r="AV601" s="194">
        <f t="shared" si="587"/>
        <v>0</v>
      </c>
      <c r="AW601" s="19">
        <f ca="1"/>
        <v>0</v>
      </c>
      <c r="AX601" s="19">
        <f t="shared" ca="1" si="588"/>
        <v>0</v>
      </c>
      <c r="BA601" s="198" cm="1">
        <f t="array" ref="BA601">IFERROR(MATCH(TRUE,INDEX($B$14:$B$117&gt;=AZ601,0),0),"")</f>
        <v>1</v>
      </c>
      <c r="BB601" s="194">
        <f t="shared" ca="1" si="589"/>
        <v>3.2000000000000006E-3</v>
      </c>
      <c r="BE601" s="194">
        <f t="shared" si="590"/>
        <v>0</v>
      </c>
      <c r="BF601" s="19">
        <f ca="1"/>
        <v>0</v>
      </c>
      <c r="BG601" s="19">
        <f t="shared" ca="1" si="591"/>
        <v>0</v>
      </c>
      <c r="BJ601" s="198" cm="1">
        <f t="array" ref="BJ601">IFERROR(MATCH(TRUE,INDEX($B$14:$B$117&gt;=BI601,0),0),"")</f>
        <v>1</v>
      </c>
      <c r="BK601" s="194">
        <f t="shared" ca="1" si="592"/>
        <v>3.2000000000000006E-3</v>
      </c>
      <c r="BN601" s="194">
        <f t="shared" si="593"/>
        <v>0</v>
      </c>
      <c r="BO601" s="19">
        <f ca="1"/>
        <v>0</v>
      </c>
      <c r="BP601" s="19">
        <f t="shared" ca="1" si="594"/>
        <v>0</v>
      </c>
      <c r="BS601" s="198" cm="1">
        <f t="array" ref="BS601">IFERROR(MATCH(TRUE,INDEX($B$14:$B$117&gt;=BR601,0),0),"")</f>
        <v>1</v>
      </c>
      <c r="BT601" s="194">
        <f t="shared" ca="1" si="595"/>
        <v>3.2000000000000006E-3</v>
      </c>
      <c r="BW601" s="194">
        <f t="shared" si="596"/>
        <v>0</v>
      </c>
      <c r="BX601" s="19">
        <f ca="1"/>
        <v>0</v>
      </c>
      <c r="BY601" s="19">
        <f t="shared" ca="1" si="597"/>
        <v>0</v>
      </c>
      <c r="CB601" s="198" cm="1">
        <f t="array" ref="CB601">IFERROR(MATCH(TRUE,INDEX($B$14:$B$117&gt;=CA601,0),0),"")</f>
        <v>1</v>
      </c>
      <c r="CC601" s="194">
        <f t="shared" ca="1" si="598"/>
        <v>3.2000000000000006E-3</v>
      </c>
      <c r="CF601" s="194">
        <f t="shared" si="599"/>
        <v>0</v>
      </c>
      <c r="CG601" s="19">
        <f ca="1"/>
        <v>0</v>
      </c>
      <c r="CH601" s="19">
        <f t="shared" ca="1" si="600"/>
        <v>0</v>
      </c>
      <c r="CK601" s="198" cm="1">
        <f t="array" ref="CK601">IFERROR(MATCH(TRUE,INDEX($B$14:$B$117&gt;=CJ601,0),0),"")</f>
        <v>1</v>
      </c>
      <c r="CL601" s="194">
        <f t="shared" ca="1" si="601"/>
        <v>3.2000000000000006E-3</v>
      </c>
      <c r="CO601" s="194">
        <f t="shared" si="602"/>
        <v>0</v>
      </c>
      <c r="CP601" s="19">
        <f ca="1"/>
        <v>0</v>
      </c>
      <c r="CQ601" s="19">
        <f t="shared" ca="1" si="603"/>
        <v>0</v>
      </c>
      <c r="CT601" s="198" cm="1">
        <f t="array" ref="CT601">IFERROR(MATCH(TRUE,INDEX($B$14:$B$117&gt;=CS601,0),0),"")</f>
        <v>1</v>
      </c>
      <c r="CU601" s="194">
        <f t="shared" ca="1" si="604"/>
        <v>3.2000000000000006E-3</v>
      </c>
      <c r="CX601" s="194">
        <f t="shared" si="605"/>
        <v>0</v>
      </c>
      <c r="CY601" s="19" t="e">
        <f ca="1"/>
        <v>#N/A</v>
      </c>
      <c r="CZ601" s="19" t="e">
        <f t="shared" ca="1" si="606"/>
        <v>#N/A</v>
      </c>
      <c r="DC601" s="198" cm="1">
        <f t="array" ref="DC601">IFERROR(MATCH(TRUE,INDEX($B$14:$B$117&gt;=DB601,0),0),"")</f>
        <v>1</v>
      </c>
      <c r="DD601" s="194">
        <f t="shared" ca="1" si="607"/>
        <v>3.2000000000000006E-3</v>
      </c>
      <c r="DG601" s="194">
        <f t="shared" si="608"/>
        <v>0</v>
      </c>
      <c r="DH601" s="19" t="e">
        <f ca="1"/>
        <v>#N/A</v>
      </c>
      <c r="DI601" s="19" t="e">
        <f t="shared" ca="1" si="609"/>
        <v>#N/A</v>
      </c>
      <c r="DL601" s="198" cm="1">
        <f t="array" ref="DL601">IFERROR(MATCH(TRUE,INDEX($B$14:$B$117&gt;=DK601,0),0),"")</f>
        <v>1</v>
      </c>
      <c r="DM601" s="194">
        <f t="shared" ca="1" si="610"/>
        <v>3.2000000000000006E-3</v>
      </c>
      <c r="DP601" s="194">
        <f t="shared" si="611"/>
        <v>0</v>
      </c>
      <c r="DQ601" s="19" t="e">
        <f ca="1"/>
        <v>#N/A</v>
      </c>
      <c r="DR601" s="19" t="e">
        <f t="shared" ca="1" si="612"/>
        <v>#N/A</v>
      </c>
      <c r="DU601" s="198" cm="1">
        <f t="array" ref="DU601">IFERROR(MATCH(TRUE,INDEX($B$14:$B$117&gt;=DT601,0),0),"")</f>
        <v>1</v>
      </c>
      <c r="DV601" s="194">
        <f t="shared" ca="1" si="613"/>
        <v>3.2000000000000006E-3</v>
      </c>
      <c r="DY601" s="194">
        <f t="shared" si="614"/>
        <v>0</v>
      </c>
      <c r="DZ601" s="19" t="e">
        <f ca="1"/>
        <v>#N/A</v>
      </c>
      <c r="EA601" s="19" t="e">
        <f t="shared" ca="1" si="615"/>
        <v>#N/A</v>
      </c>
      <c r="ED601" s="198" cm="1">
        <f t="array" ref="ED601">IFERROR(MATCH(TRUE,INDEX($B$14:$B$117&gt;=EC601,0),0),"")</f>
        <v>1</v>
      </c>
      <c r="EE601" s="194">
        <f t="shared" ca="1" si="616"/>
        <v>3.2000000000000006E-3</v>
      </c>
      <c r="EH601" s="194">
        <f t="shared" si="617"/>
        <v>0</v>
      </c>
      <c r="EI601" s="19" t="e">
        <f ca="1"/>
        <v>#N/A</v>
      </c>
      <c r="EJ601" s="19" t="e">
        <f t="shared" ca="1" si="618"/>
        <v>#N/A</v>
      </c>
      <c r="EM601" s="198" cm="1">
        <f t="array" ref="EM601">IFERROR(MATCH(TRUE,INDEX($B$14:$B$117&gt;=EL601,0),0),"")</f>
        <v>1</v>
      </c>
      <c r="EN601" s="194">
        <f t="shared" ca="1" si="619"/>
        <v>3.2000000000000006E-3</v>
      </c>
      <c r="EQ601" s="194">
        <f t="shared" si="620"/>
        <v>0</v>
      </c>
      <c r="ER601" s="19" t="e">
        <f ca="1"/>
        <v>#N/A</v>
      </c>
      <c r="ES601" s="19" t="e">
        <f t="shared" ca="1" si="621"/>
        <v>#N/A</v>
      </c>
      <c r="EV601" s="198" cm="1">
        <f t="array" ref="EV601">IFERROR(MATCH(TRUE,INDEX($B$14:$B$117&gt;=EU601,0),0),"")</f>
        <v>1</v>
      </c>
      <c r="EW601" s="194">
        <f t="shared" ca="1" si="622"/>
        <v>3.2000000000000006E-3</v>
      </c>
      <c r="EZ601" s="194">
        <f t="shared" si="623"/>
        <v>0</v>
      </c>
      <c r="FA601" s="19" t="e">
        <f ca="1"/>
        <v>#N/A</v>
      </c>
      <c r="FB601" s="19" t="e">
        <f t="shared" ca="1" si="624"/>
        <v>#N/A</v>
      </c>
      <c r="FE601" s="198" cm="1">
        <f t="array" ref="FE601">IFERROR(MATCH(TRUE,INDEX($B$14:$B$117&gt;=FD601,0),0),"")</f>
        <v>1</v>
      </c>
      <c r="FF601" s="194">
        <f t="shared" ca="1" si="625"/>
        <v>3.2000000000000006E-3</v>
      </c>
      <c r="FI601" s="194">
        <f t="shared" si="626"/>
        <v>0</v>
      </c>
      <c r="FJ601" s="19" t="e">
        <f ca="1"/>
        <v>#N/A</v>
      </c>
      <c r="FK601" s="19" t="e">
        <f t="shared" ca="1" si="627"/>
        <v>#N/A</v>
      </c>
      <c r="FN601" s="198" cm="1">
        <f t="array" ref="FN601">IFERROR(MATCH(TRUE,INDEX($B$14:$B$117&gt;=FM601,0),0),"")</f>
        <v>1</v>
      </c>
      <c r="FO601" s="194">
        <f t="shared" ca="1" si="628"/>
        <v>3.2000000000000006E-3</v>
      </c>
      <c r="FR601" s="194">
        <f t="shared" si="629"/>
        <v>0</v>
      </c>
      <c r="FS601" s="19" t="e">
        <f ca="1"/>
        <v>#N/A</v>
      </c>
      <c r="FT601" s="19" t="e">
        <f t="shared" ca="1" si="630"/>
        <v>#N/A</v>
      </c>
      <c r="FW601" s="198" cm="1">
        <f t="array" ref="FW601">IFERROR(MATCH(TRUE,INDEX($B$14:$B$117&gt;=FV601,0),0),"")</f>
        <v>1</v>
      </c>
      <c r="FX601" s="194">
        <f t="shared" ca="1" si="631"/>
        <v>3.2000000000000006E-3</v>
      </c>
      <c r="GA601" s="194">
        <f t="shared" si="632"/>
        <v>0</v>
      </c>
      <c r="GB601" s="19" t="e">
        <f ca="1"/>
        <v>#N/A</v>
      </c>
      <c r="GC601" s="19" t="e">
        <f t="shared" ca="1" si="633"/>
        <v>#N/A</v>
      </c>
    </row>
    <row r="602" spans="8:185" x14ac:dyDescent="0.2">
      <c r="H602" s="198" cm="1">
        <f t="array" ref="H602">IFERROR(MATCH(TRUE,INDEX($B$14:$B$117&gt;=G602,0),0),"")</f>
        <v>1</v>
      </c>
      <c r="I602" s="194">
        <f t="shared" ca="1" si="578"/>
        <v>3.2000000000000006E-3</v>
      </c>
      <c r="L602" s="194">
        <f t="shared" si="634"/>
        <v>0</v>
      </c>
      <c r="M602" s="19">
        <f ca="1"/>
        <v>0</v>
      </c>
      <c r="N602" s="19">
        <f t="shared" ca="1" si="635"/>
        <v>0</v>
      </c>
      <c r="Q602" s="198" cm="1">
        <f t="array" ref="Q602">IFERROR(MATCH(TRUE,INDEX($B$14:$B$117&gt;=P602,0),0),"")</f>
        <v>1</v>
      </c>
      <c r="R602" s="194">
        <f t="shared" ca="1" si="579"/>
        <v>3.2000000000000006E-3</v>
      </c>
      <c r="U602" s="194">
        <f t="shared" si="636"/>
        <v>0</v>
      </c>
      <c r="V602" s="19">
        <f ca="1"/>
        <v>0</v>
      </c>
      <c r="W602" s="19">
        <f t="shared" ca="1" si="637"/>
        <v>0</v>
      </c>
      <c r="Z602" s="198" cm="1">
        <f t="array" ref="Z602">IFERROR(MATCH(TRUE,INDEX($B$14:$B$117&gt;=Y602,0),0),"")</f>
        <v>1</v>
      </c>
      <c r="AA602" s="194">
        <f t="shared" ca="1" si="580"/>
        <v>3.2000000000000006E-3</v>
      </c>
      <c r="AD602" s="194">
        <f t="shared" si="581"/>
        <v>0</v>
      </c>
      <c r="AE602" s="19">
        <f ca="1"/>
        <v>0</v>
      </c>
      <c r="AF602" s="19">
        <f t="shared" ca="1" si="582"/>
        <v>0</v>
      </c>
      <c r="AI602" s="198" cm="1">
        <f t="array" ref="AI602">IFERROR(MATCH(TRUE,INDEX($B$14:$B$117&gt;=AH602,0),0),"")</f>
        <v>1</v>
      </c>
      <c r="AJ602" s="194">
        <f t="shared" ca="1" si="583"/>
        <v>3.2000000000000006E-3</v>
      </c>
      <c r="AM602" s="194">
        <f t="shared" si="584"/>
        <v>0</v>
      </c>
      <c r="AN602" s="19">
        <f ca="1"/>
        <v>0</v>
      </c>
      <c r="AO602" s="19">
        <f t="shared" ca="1" si="585"/>
        <v>0</v>
      </c>
      <c r="AR602" s="198" cm="1">
        <f t="array" ref="AR602">IFERROR(MATCH(TRUE,INDEX($B$14:$B$117&gt;=AQ602,0),0),"")</f>
        <v>1</v>
      </c>
      <c r="AS602" s="194">
        <f t="shared" ca="1" si="586"/>
        <v>3.2000000000000006E-3</v>
      </c>
      <c r="AV602" s="194">
        <f t="shared" si="587"/>
        <v>0</v>
      </c>
      <c r="AW602" s="19">
        <f ca="1"/>
        <v>0</v>
      </c>
      <c r="AX602" s="19">
        <f t="shared" ca="1" si="588"/>
        <v>0</v>
      </c>
      <c r="BA602" s="198" cm="1">
        <f t="array" ref="BA602">IFERROR(MATCH(TRUE,INDEX($B$14:$B$117&gt;=AZ602,0),0),"")</f>
        <v>1</v>
      </c>
      <c r="BB602" s="194">
        <f t="shared" ca="1" si="589"/>
        <v>3.2000000000000006E-3</v>
      </c>
      <c r="BE602" s="194">
        <f t="shared" si="590"/>
        <v>0</v>
      </c>
      <c r="BF602" s="19">
        <f ca="1"/>
        <v>0</v>
      </c>
      <c r="BG602" s="19">
        <f t="shared" ca="1" si="591"/>
        <v>0</v>
      </c>
      <c r="BJ602" s="198" cm="1">
        <f t="array" ref="BJ602">IFERROR(MATCH(TRUE,INDEX($B$14:$B$117&gt;=BI602,0),0),"")</f>
        <v>1</v>
      </c>
      <c r="BK602" s="194">
        <f t="shared" ca="1" si="592"/>
        <v>3.2000000000000006E-3</v>
      </c>
      <c r="BN602" s="194">
        <f t="shared" si="593"/>
        <v>0</v>
      </c>
      <c r="BO602" s="19">
        <f ca="1"/>
        <v>0</v>
      </c>
      <c r="BP602" s="19">
        <f t="shared" ca="1" si="594"/>
        <v>0</v>
      </c>
      <c r="BS602" s="198" cm="1">
        <f t="array" ref="BS602">IFERROR(MATCH(TRUE,INDEX($B$14:$B$117&gt;=BR602,0),0),"")</f>
        <v>1</v>
      </c>
      <c r="BT602" s="194">
        <f t="shared" ca="1" si="595"/>
        <v>3.2000000000000006E-3</v>
      </c>
      <c r="BW602" s="194">
        <f t="shared" si="596"/>
        <v>0</v>
      </c>
      <c r="BX602" s="19">
        <f ca="1"/>
        <v>0</v>
      </c>
      <c r="BY602" s="19">
        <f t="shared" ca="1" si="597"/>
        <v>0</v>
      </c>
      <c r="CB602" s="198" cm="1">
        <f t="array" ref="CB602">IFERROR(MATCH(TRUE,INDEX($B$14:$B$117&gt;=CA602,0),0),"")</f>
        <v>1</v>
      </c>
      <c r="CC602" s="194">
        <f t="shared" ca="1" si="598"/>
        <v>3.2000000000000006E-3</v>
      </c>
      <c r="CF602" s="194">
        <f t="shared" si="599"/>
        <v>0</v>
      </c>
      <c r="CG602" s="19">
        <f ca="1"/>
        <v>0</v>
      </c>
      <c r="CH602" s="19">
        <f t="shared" ca="1" si="600"/>
        <v>0</v>
      </c>
      <c r="CK602" s="198" cm="1">
        <f t="array" ref="CK602">IFERROR(MATCH(TRUE,INDEX($B$14:$B$117&gt;=CJ602,0),0),"")</f>
        <v>1</v>
      </c>
      <c r="CL602" s="194">
        <f t="shared" ca="1" si="601"/>
        <v>3.2000000000000006E-3</v>
      </c>
      <c r="CO602" s="194">
        <f t="shared" si="602"/>
        <v>0</v>
      </c>
      <c r="CP602" s="19">
        <f ca="1"/>
        <v>0</v>
      </c>
      <c r="CQ602" s="19">
        <f t="shared" ca="1" si="603"/>
        <v>0</v>
      </c>
      <c r="CT602" s="198" cm="1">
        <f t="array" ref="CT602">IFERROR(MATCH(TRUE,INDEX($B$14:$B$117&gt;=CS602,0),0),"")</f>
        <v>1</v>
      </c>
      <c r="CU602" s="194">
        <f t="shared" ca="1" si="604"/>
        <v>3.2000000000000006E-3</v>
      </c>
      <c r="CX602" s="194">
        <f t="shared" si="605"/>
        <v>0</v>
      </c>
      <c r="CY602" s="19" t="e">
        <f ca="1"/>
        <v>#N/A</v>
      </c>
      <c r="CZ602" s="19" t="e">
        <f t="shared" ca="1" si="606"/>
        <v>#N/A</v>
      </c>
      <c r="DC602" s="198" cm="1">
        <f t="array" ref="DC602">IFERROR(MATCH(TRUE,INDEX($B$14:$B$117&gt;=DB602,0),0),"")</f>
        <v>1</v>
      </c>
      <c r="DD602" s="194">
        <f t="shared" ca="1" si="607"/>
        <v>3.2000000000000006E-3</v>
      </c>
      <c r="DG602" s="194">
        <f t="shared" si="608"/>
        <v>0</v>
      </c>
      <c r="DH602" s="19" t="e">
        <f ca="1"/>
        <v>#N/A</v>
      </c>
      <c r="DI602" s="19" t="e">
        <f t="shared" ca="1" si="609"/>
        <v>#N/A</v>
      </c>
      <c r="DL602" s="198" cm="1">
        <f t="array" ref="DL602">IFERROR(MATCH(TRUE,INDEX($B$14:$B$117&gt;=DK602,0),0),"")</f>
        <v>1</v>
      </c>
      <c r="DM602" s="194">
        <f t="shared" ca="1" si="610"/>
        <v>3.2000000000000006E-3</v>
      </c>
      <c r="DP602" s="194">
        <f t="shared" si="611"/>
        <v>0</v>
      </c>
      <c r="DQ602" s="19" t="e">
        <f ca="1"/>
        <v>#N/A</v>
      </c>
      <c r="DR602" s="19" t="e">
        <f t="shared" ca="1" si="612"/>
        <v>#N/A</v>
      </c>
      <c r="DU602" s="198" cm="1">
        <f t="array" ref="DU602">IFERROR(MATCH(TRUE,INDEX($B$14:$B$117&gt;=DT602,0),0),"")</f>
        <v>1</v>
      </c>
      <c r="DV602" s="194">
        <f t="shared" ca="1" si="613"/>
        <v>3.2000000000000006E-3</v>
      </c>
      <c r="DY602" s="194">
        <f t="shared" si="614"/>
        <v>0</v>
      </c>
      <c r="DZ602" s="19" t="e">
        <f ca="1"/>
        <v>#N/A</v>
      </c>
      <c r="EA602" s="19" t="e">
        <f t="shared" ca="1" si="615"/>
        <v>#N/A</v>
      </c>
      <c r="ED602" s="198" cm="1">
        <f t="array" ref="ED602">IFERROR(MATCH(TRUE,INDEX($B$14:$B$117&gt;=EC602,0),0),"")</f>
        <v>1</v>
      </c>
      <c r="EE602" s="194">
        <f t="shared" ca="1" si="616"/>
        <v>3.2000000000000006E-3</v>
      </c>
      <c r="EH602" s="194">
        <f t="shared" si="617"/>
        <v>0</v>
      </c>
      <c r="EI602" s="19" t="e">
        <f ca="1"/>
        <v>#N/A</v>
      </c>
      <c r="EJ602" s="19" t="e">
        <f t="shared" ca="1" si="618"/>
        <v>#N/A</v>
      </c>
      <c r="EM602" s="198" cm="1">
        <f t="array" ref="EM602">IFERROR(MATCH(TRUE,INDEX($B$14:$B$117&gt;=EL602,0),0),"")</f>
        <v>1</v>
      </c>
      <c r="EN602" s="194">
        <f t="shared" ca="1" si="619"/>
        <v>3.2000000000000006E-3</v>
      </c>
      <c r="EQ602" s="194">
        <f t="shared" si="620"/>
        <v>0</v>
      </c>
      <c r="ER602" s="19" t="e">
        <f ca="1"/>
        <v>#N/A</v>
      </c>
      <c r="ES602" s="19" t="e">
        <f t="shared" ca="1" si="621"/>
        <v>#N/A</v>
      </c>
      <c r="EV602" s="198" cm="1">
        <f t="array" ref="EV602">IFERROR(MATCH(TRUE,INDEX($B$14:$B$117&gt;=EU602,0),0),"")</f>
        <v>1</v>
      </c>
      <c r="EW602" s="194">
        <f t="shared" ca="1" si="622"/>
        <v>3.2000000000000006E-3</v>
      </c>
      <c r="EZ602" s="194">
        <f t="shared" si="623"/>
        <v>0</v>
      </c>
      <c r="FA602" s="19" t="e">
        <f ca="1"/>
        <v>#N/A</v>
      </c>
      <c r="FB602" s="19" t="e">
        <f t="shared" ca="1" si="624"/>
        <v>#N/A</v>
      </c>
      <c r="FE602" s="198" cm="1">
        <f t="array" ref="FE602">IFERROR(MATCH(TRUE,INDEX($B$14:$B$117&gt;=FD602,0),0),"")</f>
        <v>1</v>
      </c>
      <c r="FF602" s="194">
        <f t="shared" ca="1" si="625"/>
        <v>3.2000000000000006E-3</v>
      </c>
      <c r="FI602" s="194">
        <f t="shared" si="626"/>
        <v>0</v>
      </c>
      <c r="FJ602" s="19" t="e">
        <f ca="1"/>
        <v>#N/A</v>
      </c>
      <c r="FK602" s="19" t="e">
        <f t="shared" ca="1" si="627"/>
        <v>#N/A</v>
      </c>
      <c r="FN602" s="198" cm="1">
        <f t="array" ref="FN602">IFERROR(MATCH(TRUE,INDEX($B$14:$B$117&gt;=FM602,0),0),"")</f>
        <v>1</v>
      </c>
      <c r="FO602" s="194">
        <f t="shared" ca="1" si="628"/>
        <v>3.2000000000000006E-3</v>
      </c>
      <c r="FR602" s="194">
        <f t="shared" si="629"/>
        <v>0</v>
      </c>
      <c r="FS602" s="19" t="e">
        <f ca="1"/>
        <v>#N/A</v>
      </c>
      <c r="FT602" s="19" t="e">
        <f t="shared" ca="1" si="630"/>
        <v>#N/A</v>
      </c>
      <c r="FW602" s="198" cm="1">
        <f t="array" ref="FW602">IFERROR(MATCH(TRUE,INDEX($B$14:$B$117&gt;=FV602,0),0),"")</f>
        <v>1</v>
      </c>
      <c r="FX602" s="194">
        <f t="shared" ca="1" si="631"/>
        <v>3.2000000000000006E-3</v>
      </c>
      <c r="GA602" s="194">
        <f t="shared" si="632"/>
        <v>0</v>
      </c>
      <c r="GB602" s="19" t="e">
        <f ca="1"/>
        <v>#N/A</v>
      </c>
      <c r="GC602" s="19" t="e">
        <f t="shared" ca="1" si="633"/>
        <v>#N/A</v>
      </c>
    </row>
    <row r="603" spans="8:185" x14ac:dyDescent="0.2">
      <c r="H603" s="198" cm="1">
        <f t="array" ref="H603">IFERROR(MATCH(TRUE,INDEX($B$14:$B$117&gt;=G603,0),0),"")</f>
        <v>1</v>
      </c>
      <c r="I603" s="194">
        <f t="shared" ca="1" si="578"/>
        <v>3.2000000000000006E-3</v>
      </c>
      <c r="L603" s="194">
        <f t="shared" si="634"/>
        <v>0</v>
      </c>
      <c r="M603" s="19">
        <f ca="1"/>
        <v>0</v>
      </c>
      <c r="N603" s="19">
        <f t="shared" ca="1" si="635"/>
        <v>0</v>
      </c>
      <c r="Q603" s="198" cm="1">
        <f t="array" ref="Q603">IFERROR(MATCH(TRUE,INDEX($B$14:$B$117&gt;=P603,0),0),"")</f>
        <v>1</v>
      </c>
      <c r="R603" s="194">
        <f t="shared" ca="1" si="579"/>
        <v>3.2000000000000006E-3</v>
      </c>
      <c r="U603" s="194">
        <f t="shared" si="636"/>
        <v>0</v>
      </c>
      <c r="V603" s="19">
        <f ca="1"/>
        <v>0</v>
      </c>
      <c r="W603" s="19">
        <f t="shared" ca="1" si="637"/>
        <v>0</v>
      </c>
      <c r="Z603" s="198" cm="1">
        <f t="array" ref="Z603">IFERROR(MATCH(TRUE,INDEX($B$14:$B$117&gt;=Y603,0),0),"")</f>
        <v>1</v>
      </c>
      <c r="AA603" s="194">
        <f t="shared" ca="1" si="580"/>
        <v>3.2000000000000006E-3</v>
      </c>
      <c r="AD603" s="194">
        <f t="shared" si="581"/>
        <v>0</v>
      </c>
      <c r="AE603" s="19">
        <f ca="1"/>
        <v>0</v>
      </c>
      <c r="AF603" s="19">
        <f t="shared" ca="1" si="582"/>
        <v>0</v>
      </c>
      <c r="AI603" s="198" cm="1">
        <f t="array" ref="AI603">IFERROR(MATCH(TRUE,INDEX($B$14:$B$117&gt;=AH603,0),0),"")</f>
        <v>1</v>
      </c>
      <c r="AJ603" s="194">
        <f t="shared" ca="1" si="583"/>
        <v>3.2000000000000006E-3</v>
      </c>
      <c r="AM603" s="194">
        <f t="shared" si="584"/>
        <v>0</v>
      </c>
      <c r="AN603" s="19">
        <f ca="1"/>
        <v>0</v>
      </c>
      <c r="AO603" s="19">
        <f t="shared" ca="1" si="585"/>
        <v>0</v>
      </c>
      <c r="AR603" s="198" cm="1">
        <f t="array" ref="AR603">IFERROR(MATCH(TRUE,INDEX($B$14:$B$117&gt;=AQ603,0),0),"")</f>
        <v>1</v>
      </c>
      <c r="AS603" s="194">
        <f t="shared" ca="1" si="586"/>
        <v>3.2000000000000006E-3</v>
      </c>
      <c r="AV603" s="194">
        <f t="shared" si="587"/>
        <v>0</v>
      </c>
      <c r="AW603" s="19">
        <f ca="1"/>
        <v>0</v>
      </c>
      <c r="AX603" s="19">
        <f t="shared" ca="1" si="588"/>
        <v>0</v>
      </c>
      <c r="BA603" s="198" cm="1">
        <f t="array" ref="BA603">IFERROR(MATCH(TRUE,INDEX($B$14:$B$117&gt;=AZ603,0),0),"")</f>
        <v>1</v>
      </c>
      <c r="BB603" s="194">
        <f t="shared" ca="1" si="589"/>
        <v>3.2000000000000006E-3</v>
      </c>
      <c r="BE603" s="194">
        <f t="shared" si="590"/>
        <v>0</v>
      </c>
      <c r="BF603" s="19">
        <f ca="1"/>
        <v>0</v>
      </c>
      <c r="BG603" s="19">
        <f t="shared" ca="1" si="591"/>
        <v>0</v>
      </c>
      <c r="BJ603" s="198" cm="1">
        <f t="array" ref="BJ603">IFERROR(MATCH(TRUE,INDEX($B$14:$B$117&gt;=BI603,0),0),"")</f>
        <v>1</v>
      </c>
      <c r="BK603" s="194">
        <f t="shared" ca="1" si="592"/>
        <v>3.2000000000000006E-3</v>
      </c>
      <c r="BN603" s="194">
        <f t="shared" si="593"/>
        <v>0</v>
      </c>
      <c r="BO603" s="19">
        <f ca="1"/>
        <v>0</v>
      </c>
      <c r="BP603" s="19">
        <f t="shared" ca="1" si="594"/>
        <v>0</v>
      </c>
      <c r="BS603" s="198" cm="1">
        <f t="array" ref="BS603">IFERROR(MATCH(TRUE,INDEX($B$14:$B$117&gt;=BR603,0),0),"")</f>
        <v>1</v>
      </c>
      <c r="BT603" s="194">
        <f t="shared" ca="1" si="595"/>
        <v>3.2000000000000006E-3</v>
      </c>
      <c r="BW603" s="194">
        <f t="shared" si="596"/>
        <v>0</v>
      </c>
      <c r="BX603" s="19">
        <f ca="1"/>
        <v>0</v>
      </c>
      <c r="BY603" s="19">
        <f t="shared" ca="1" si="597"/>
        <v>0</v>
      </c>
      <c r="CB603" s="198" cm="1">
        <f t="array" ref="CB603">IFERROR(MATCH(TRUE,INDEX($B$14:$B$117&gt;=CA603,0),0),"")</f>
        <v>1</v>
      </c>
      <c r="CC603" s="194">
        <f t="shared" ca="1" si="598"/>
        <v>3.2000000000000006E-3</v>
      </c>
      <c r="CF603" s="194">
        <f t="shared" si="599"/>
        <v>0</v>
      </c>
      <c r="CG603" s="19">
        <f ca="1"/>
        <v>0</v>
      </c>
      <c r="CH603" s="19">
        <f t="shared" ca="1" si="600"/>
        <v>0</v>
      </c>
      <c r="CK603" s="198" cm="1">
        <f t="array" ref="CK603">IFERROR(MATCH(TRUE,INDEX($B$14:$B$117&gt;=CJ603,0),0),"")</f>
        <v>1</v>
      </c>
      <c r="CL603" s="194">
        <f t="shared" ca="1" si="601"/>
        <v>3.2000000000000006E-3</v>
      </c>
      <c r="CO603" s="194">
        <f t="shared" si="602"/>
        <v>0</v>
      </c>
      <c r="CP603" s="19">
        <f ca="1"/>
        <v>0</v>
      </c>
      <c r="CQ603" s="19">
        <f t="shared" ca="1" si="603"/>
        <v>0</v>
      </c>
      <c r="CT603" s="198" cm="1">
        <f t="array" ref="CT603">IFERROR(MATCH(TRUE,INDEX($B$14:$B$117&gt;=CS603,0),0),"")</f>
        <v>1</v>
      </c>
      <c r="CU603" s="194">
        <f t="shared" ca="1" si="604"/>
        <v>3.2000000000000006E-3</v>
      </c>
      <c r="CX603" s="194">
        <f t="shared" si="605"/>
        <v>0</v>
      </c>
      <c r="CY603" s="19" t="e">
        <f ca="1"/>
        <v>#N/A</v>
      </c>
      <c r="CZ603" s="19" t="e">
        <f t="shared" ca="1" si="606"/>
        <v>#N/A</v>
      </c>
      <c r="DC603" s="198" cm="1">
        <f t="array" ref="DC603">IFERROR(MATCH(TRUE,INDEX($B$14:$B$117&gt;=DB603,0),0),"")</f>
        <v>1</v>
      </c>
      <c r="DD603" s="194">
        <f t="shared" ca="1" si="607"/>
        <v>3.2000000000000006E-3</v>
      </c>
      <c r="DG603" s="194">
        <f t="shared" si="608"/>
        <v>0</v>
      </c>
      <c r="DH603" s="19" t="e">
        <f ca="1"/>
        <v>#N/A</v>
      </c>
      <c r="DI603" s="19" t="e">
        <f t="shared" ca="1" si="609"/>
        <v>#N/A</v>
      </c>
      <c r="DL603" s="198" cm="1">
        <f t="array" ref="DL603">IFERROR(MATCH(TRUE,INDEX($B$14:$B$117&gt;=DK603,0),0),"")</f>
        <v>1</v>
      </c>
      <c r="DM603" s="194">
        <f t="shared" ca="1" si="610"/>
        <v>3.2000000000000006E-3</v>
      </c>
      <c r="DP603" s="194">
        <f t="shared" si="611"/>
        <v>0</v>
      </c>
      <c r="DQ603" s="19" t="e">
        <f ca="1"/>
        <v>#N/A</v>
      </c>
      <c r="DR603" s="19" t="e">
        <f t="shared" ca="1" si="612"/>
        <v>#N/A</v>
      </c>
      <c r="DU603" s="198" cm="1">
        <f t="array" ref="DU603">IFERROR(MATCH(TRUE,INDEX($B$14:$B$117&gt;=DT603,0),0),"")</f>
        <v>1</v>
      </c>
      <c r="DV603" s="194">
        <f t="shared" ca="1" si="613"/>
        <v>3.2000000000000006E-3</v>
      </c>
      <c r="DY603" s="194">
        <f t="shared" si="614"/>
        <v>0</v>
      </c>
      <c r="DZ603" s="19" t="e">
        <f ca="1"/>
        <v>#N/A</v>
      </c>
      <c r="EA603" s="19" t="e">
        <f t="shared" ca="1" si="615"/>
        <v>#N/A</v>
      </c>
      <c r="ED603" s="198" cm="1">
        <f t="array" ref="ED603">IFERROR(MATCH(TRUE,INDEX($B$14:$B$117&gt;=EC603,0),0),"")</f>
        <v>1</v>
      </c>
      <c r="EE603" s="194">
        <f t="shared" ca="1" si="616"/>
        <v>3.2000000000000006E-3</v>
      </c>
      <c r="EH603" s="194">
        <f t="shared" si="617"/>
        <v>0</v>
      </c>
      <c r="EI603" s="19" t="e">
        <f ca="1"/>
        <v>#N/A</v>
      </c>
      <c r="EJ603" s="19" t="e">
        <f t="shared" ca="1" si="618"/>
        <v>#N/A</v>
      </c>
      <c r="EM603" s="198" cm="1">
        <f t="array" ref="EM603">IFERROR(MATCH(TRUE,INDEX($B$14:$B$117&gt;=EL603,0),0),"")</f>
        <v>1</v>
      </c>
      <c r="EN603" s="194">
        <f t="shared" ca="1" si="619"/>
        <v>3.2000000000000006E-3</v>
      </c>
      <c r="EQ603" s="194">
        <f t="shared" si="620"/>
        <v>0</v>
      </c>
      <c r="ER603" s="19" t="e">
        <f ca="1"/>
        <v>#N/A</v>
      </c>
      <c r="ES603" s="19" t="e">
        <f t="shared" ca="1" si="621"/>
        <v>#N/A</v>
      </c>
      <c r="EV603" s="198" cm="1">
        <f t="array" ref="EV603">IFERROR(MATCH(TRUE,INDEX($B$14:$B$117&gt;=EU603,0),0),"")</f>
        <v>1</v>
      </c>
      <c r="EW603" s="194">
        <f t="shared" ca="1" si="622"/>
        <v>3.2000000000000006E-3</v>
      </c>
      <c r="EZ603" s="194">
        <f t="shared" si="623"/>
        <v>0</v>
      </c>
      <c r="FA603" s="19" t="e">
        <f ca="1"/>
        <v>#N/A</v>
      </c>
      <c r="FB603" s="19" t="e">
        <f t="shared" ca="1" si="624"/>
        <v>#N/A</v>
      </c>
      <c r="FE603" s="198" cm="1">
        <f t="array" ref="FE603">IFERROR(MATCH(TRUE,INDEX($B$14:$B$117&gt;=FD603,0),0),"")</f>
        <v>1</v>
      </c>
      <c r="FF603" s="194">
        <f t="shared" ca="1" si="625"/>
        <v>3.2000000000000006E-3</v>
      </c>
      <c r="FI603" s="194">
        <f t="shared" si="626"/>
        <v>0</v>
      </c>
      <c r="FJ603" s="19" t="e">
        <f ca="1"/>
        <v>#N/A</v>
      </c>
      <c r="FK603" s="19" t="e">
        <f t="shared" ca="1" si="627"/>
        <v>#N/A</v>
      </c>
      <c r="FN603" s="198" cm="1">
        <f t="array" ref="FN603">IFERROR(MATCH(TRUE,INDEX($B$14:$B$117&gt;=FM603,0),0),"")</f>
        <v>1</v>
      </c>
      <c r="FO603" s="194">
        <f t="shared" ca="1" si="628"/>
        <v>3.2000000000000006E-3</v>
      </c>
      <c r="FR603" s="194">
        <f t="shared" si="629"/>
        <v>0</v>
      </c>
      <c r="FS603" s="19" t="e">
        <f ca="1"/>
        <v>#N/A</v>
      </c>
      <c r="FT603" s="19" t="e">
        <f t="shared" ca="1" si="630"/>
        <v>#N/A</v>
      </c>
      <c r="FW603" s="198" cm="1">
        <f t="array" ref="FW603">IFERROR(MATCH(TRUE,INDEX($B$14:$B$117&gt;=FV603,0),0),"")</f>
        <v>1</v>
      </c>
      <c r="FX603" s="194">
        <f t="shared" ca="1" si="631"/>
        <v>3.2000000000000006E-3</v>
      </c>
      <c r="GA603" s="194">
        <f t="shared" si="632"/>
        <v>0</v>
      </c>
      <c r="GB603" s="19" t="e">
        <f ca="1"/>
        <v>#N/A</v>
      </c>
      <c r="GC603" s="19" t="e">
        <f t="shared" ca="1" si="633"/>
        <v>#N/A</v>
      </c>
    </row>
  </sheetData>
  <pageMargins left="0.7" right="0.7" top="0.75" bottom="0.75" header="0.3" footer="0.3"/>
  <pageSetup orientation="portrait" r:id="rId1"/>
  <legacy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F1725A4-E27A-E640-BAE8-1B0B017D133E}">
  <sheetPr>
    <tabColor theme="9"/>
  </sheetPr>
  <dimension ref="A2:L42"/>
  <sheetViews>
    <sheetView workbookViewId="0">
      <selection activeCell="G31" sqref="G31"/>
    </sheetView>
  </sheetViews>
  <sheetFormatPr baseColWidth="10" defaultColWidth="11" defaultRowHeight="16" x14ac:dyDescent="0.2"/>
  <cols>
    <col min="1" max="1" width="17.6640625" bestFit="1" customWidth="1"/>
    <col min="2" max="3" width="16" bestFit="1" customWidth="1"/>
    <col min="4" max="4" width="26.6640625" bestFit="1" customWidth="1"/>
  </cols>
  <sheetData>
    <row r="2" spans="1:3" x14ac:dyDescent="0.2">
      <c r="A2" s="101" t="s">
        <v>302</v>
      </c>
    </row>
    <row r="3" spans="1:3" x14ac:dyDescent="0.2">
      <c r="A3" t="s">
        <v>303</v>
      </c>
      <c r="B3">
        <v>8</v>
      </c>
      <c r="C3" s="412" t="s">
        <v>304</v>
      </c>
    </row>
    <row r="5" spans="1:3" x14ac:dyDescent="0.2">
      <c r="A5" t="s">
        <v>305</v>
      </c>
      <c r="B5" s="4" t="s">
        <v>306</v>
      </c>
      <c r="C5" s="4" t="s">
        <v>307</v>
      </c>
    </row>
    <row r="6" spans="1:3" x14ac:dyDescent="0.2">
      <c r="A6" t="s">
        <v>308</v>
      </c>
      <c r="B6">
        <v>22</v>
      </c>
      <c r="C6">
        <v>232.1</v>
      </c>
    </row>
    <row r="7" spans="1:3" x14ac:dyDescent="0.2">
      <c r="A7" t="s">
        <v>309</v>
      </c>
      <c r="B7" s="76">
        <f>VLOOKUP(B5,'HTGR NOAK_72'!A:X,7,FALSE)/VLOOKUP(B5,'HTGR FOAK_100'!A:X,7,FALSE)</f>
        <v>0.55089577536575407</v>
      </c>
      <c r="C7" s="76">
        <f>VLOOKUP(C5,'HTGR NOAK_72'!A:X,7,FALSE)/VLOOKUP(C5,'HTGR FOAK_100'!A:X,7,FALSE)</f>
        <v>0.40399931735689909</v>
      </c>
    </row>
    <row r="8" spans="1:3" x14ac:dyDescent="0.2">
      <c r="A8" t="s">
        <v>310</v>
      </c>
      <c r="B8" s="1">
        <v>250000000</v>
      </c>
      <c r="C8" s="1">
        <v>150000000</v>
      </c>
    </row>
    <row r="9" spans="1:3" x14ac:dyDescent="0.2">
      <c r="A9" t="s">
        <v>311</v>
      </c>
      <c r="B9" s="100">
        <f>1-EXP(LN(B7)/LOG($B$3,2))</f>
        <v>0.18023416592914154</v>
      </c>
      <c r="C9" s="100">
        <f>1-EXP(LN(C7)/LOG($B$3,2))</f>
        <v>0.26074623720408185</v>
      </c>
    </row>
    <row r="10" spans="1:3" x14ac:dyDescent="0.2">
      <c r="A10" s="241" t="s">
        <v>183</v>
      </c>
      <c r="B10" s="413">
        <f>SUM(B13:B32)/'HTGR Levers &amp; Variables'!C1</f>
        <v>0.66228560040458218</v>
      </c>
      <c r="C10" s="413">
        <f>SUM(C13:C32)/'HTGR Levers &amp; Variables'!C1</f>
        <v>0.54416175731938421</v>
      </c>
    </row>
    <row r="11" spans="1:3" x14ac:dyDescent="0.2">
      <c r="B11" s="76"/>
      <c r="C11" s="76"/>
    </row>
    <row r="12" spans="1:3" x14ac:dyDescent="0.2">
      <c r="A12" s="4" t="s">
        <v>312</v>
      </c>
      <c r="B12" t="s">
        <v>313</v>
      </c>
      <c r="C12" t="s">
        <v>313</v>
      </c>
    </row>
    <row r="13" spans="1:3" x14ac:dyDescent="0.2">
      <c r="A13">
        <v>1</v>
      </c>
      <c r="B13" s="76">
        <f>IF(A13="",0,(1-$B$9)^LOG(A13,2))</f>
        <v>1</v>
      </c>
      <c r="C13" s="76">
        <f>IF(A13="",0,(1-$C$9)^LOG(A13,2))</f>
        <v>1</v>
      </c>
    </row>
    <row r="14" spans="1:3" x14ac:dyDescent="0.2">
      <c r="A14">
        <f>IF(A13&lt;'HTGR Levers &amp; Variables'!$C$1,A13+1,"")</f>
        <v>2</v>
      </c>
      <c r="B14" s="76">
        <f t="shared" ref="B14:B32" si="0">IF(A14="",0,(1-$B$9)^LOG(A14,2))</f>
        <v>0.81976583407085846</v>
      </c>
      <c r="C14" s="76">
        <f t="shared" ref="C14:C32" si="1">IF(A14="",0,(1-$C$9)^LOG(A14,2))</f>
        <v>0.73925376279591815</v>
      </c>
    </row>
    <row r="15" spans="1:3" x14ac:dyDescent="0.2">
      <c r="A15">
        <f>IF(A14&lt;'HTGR Levers &amp; Variables'!$C$1,A14+1,"")</f>
        <v>3</v>
      </c>
      <c r="B15" s="76">
        <f t="shared" si="0"/>
        <v>0.72979618996697859</v>
      </c>
      <c r="C15" s="76">
        <f t="shared" si="1"/>
        <v>0.61950196321961326</v>
      </c>
    </row>
    <row r="16" spans="1:3" x14ac:dyDescent="0.2">
      <c r="A16">
        <f>IF(A15&lt;'HTGR Levers &amp; Variables'!$C$1,A15+1,"")</f>
        <v>4</v>
      </c>
      <c r="B16" s="76">
        <f t="shared" si="0"/>
        <v>0.67201602270989025</v>
      </c>
      <c r="C16" s="76">
        <f t="shared" si="1"/>
        <v>0.54649612580792362</v>
      </c>
    </row>
    <row r="17" spans="1:3" x14ac:dyDescent="0.2">
      <c r="A17">
        <f>IF(A16&lt;'HTGR Levers &amp; Variables'!$C$1,A16+1,"")</f>
        <v>5</v>
      </c>
      <c r="B17" s="76">
        <f t="shared" si="0"/>
        <v>0.63036770343315551</v>
      </c>
      <c r="C17" s="76">
        <f t="shared" si="1"/>
        <v>0.4958474030747308</v>
      </c>
    </row>
    <row r="18" spans="1:3" x14ac:dyDescent="0.2">
      <c r="A18">
        <f>IF(A17&lt;'HTGR Levers &amp; Variables'!$C$1,A17+1,"")</f>
        <v>6</v>
      </c>
      <c r="B18" s="76">
        <f t="shared" si="0"/>
        <v>0.59826198237001493</v>
      </c>
      <c r="C18" s="76">
        <f t="shared" si="1"/>
        <v>0.45796915736955762</v>
      </c>
    </row>
    <row r="19" spans="1:3" x14ac:dyDescent="0.2">
      <c r="A19">
        <f>IF(A18&lt;'HTGR Levers &amp; Variables'!$C$1,A18+1,"")</f>
        <v>7</v>
      </c>
      <c r="B19" s="76">
        <f t="shared" si="0"/>
        <v>0.57239611106264043</v>
      </c>
      <c r="C19" s="76">
        <f t="shared" si="1"/>
        <v>0.42821010264066584</v>
      </c>
    </row>
    <row r="20" spans="1:3" x14ac:dyDescent="0.2">
      <c r="A20">
        <f>IF(A19&lt;'HTGR Levers &amp; Variables'!$C$1,A19+1,"")</f>
        <v>8</v>
      </c>
      <c r="B20" s="76">
        <f t="shared" si="0"/>
        <v>0.55089577536575418</v>
      </c>
      <c r="C20" s="76">
        <f t="shared" si="1"/>
        <v>0.40399931735689898</v>
      </c>
    </row>
    <row r="21" spans="1:3" x14ac:dyDescent="0.2">
      <c r="A21">
        <f>IF(A20&lt;'HTGR Levers &amp; Variables'!$C$1,A20+1,"")</f>
        <v>9</v>
      </c>
      <c r="B21" s="76">
        <f t="shared" si="0"/>
        <v>0.53260247889031831</v>
      </c>
      <c r="C21" s="76">
        <f t="shared" si="1"/>
        <v>0.38378268243295505</v>
      </c>
    </row>
    <row r="22" spans="1:3" x14ac:dyDescent="0.2">
      <c r="A22">
        <f>IF(A21&lt;'HTGR Levers &amp; Variables'!$C$1,A21+1,"")</f>
        <v>10</v>
      </c>
      <c r="B22" s="76">
        <f t="shared" si="0"/>
        <v>0.5167539061762122</v>
      </c>
      <c r="C22" s="76">
        <f t="shared" si="1"/>
        <v>0.36655705849557901</v>
      </c>
    </row>
    <row r="23" spans="1:3" x14ac:dyDescent="0.2">
      <c r="A23" t="str">
        <f>IF(A22&lt;'HTGR Levers &amp; Variables'!$C$1,A22+1,"")</f>
        <v/>
      </c>
      <c r="B23" s="76">
        <f t="shared" si="0"/>
        <v>0</v>
      </c>
      <c r="C23" s="76">
        <f t="shared" si="1"/>
        <v>0</v>
      </c>
    </row>
    <row r="24" spans="1:3" x14ac:dyDescent="0.2">
      <c r="A24" t="str">
        <f>IF(A23&lt;'HTGR Levers &amp; Variables'!$C$1,A23+1,"")</f>
        <v/>
      </c>
      <c r="B24" s="76">
        <f t="shared" si="0"/>
        <v>0</v>
      </c>
      <c r="C24" s="76">
        <f t="shared" si="1"/>
        <v>0</v>
      </c>
    </row>
    <row r="25" spans="1:3" x14ac:dyDescent="0.2">
      <c r="A25" t="str">
        <f>IF(A24&lt;'HTGR Levers &amp; Variables'!$C$1,A24+1,"")</f>
        <v/>
      </c>
      <c r="B25" s="76">
        <f t="shared" si="0"/>
        <v>0</v>
      </c>
      <c r="C25" s="76">
        <f t="shared" si="1"/>
        <v>0</v>
      </c>
    </row>
    <row r="26" spans="1:3" x14ac:dyDescent="0.2">
      <c r="A26" t="str">
        <f>IF(A25&lt;'HTGR Levers &amp; Variables'!$C$1,A25+1,"")</f>
        <v/>
      </c>
      <c r="B26" s="76">
        <f t="shared" si="0"/>
        <v>0</v>
      </c>
      <c r="C26" s="76">
        <f t="shared" si="1"/>
        <v>0</v>
      </c>
    </row>
    <row r="27" spans="1:3" x14ac:dyDescent="0.2">
      <c r="A27" t="str">
        <f>IF(A26&lt;'HTGR Levers &amp; Variables'!$C$1,A26+1,"")</f>
        <v/>
      </c>
      <c r="B27" s="76">
        <f t="shared" si="0"/>
        <v>0</v>
      </c>
      <c r="C27" s="76">
        <f t="shared" si="1"/>
        <v>0</v>
      </c>
    </row>
    <row r="28" spans="1:3" x14ac:dyDescent="0.2">
      <c r="A28" t="str">
        <f>IF(A27&lt;'HTGR Levers &amp; Variables'!$C$1,A27+1,"")</f>
        <v/>
      </c>
      <c r="B28" s="76">
        <f t="shared" si="0"/>
        <v>0</v>
      </c>
      <c r="C28" s="76">
        <f t="shared" si="1"/>
        <v>0</v>
      </c>
    </row>
    <row r="29" spans="1:3" x14ac:dyDescent="0.2">
      <c r="A29" t="str">
        <f>IF(A28&lt;'HTGR Levers &amp; Variables'!$C$1,A28+1,"")</f>
        <v/>
      </c>
      <c r="B29" s="76">
        <f t="shared" si="0"/>
        <v>0</v>
      </c>
      <c r="C29" s="76">
        <f t="shared" si="1"/>
        <v>0</v>
      </c>
    </row>
    <row r="30" spans="1:3" x14ac:dyDescent="0.2">
      <c r="A30" t="str">
        <f>IF(A29&lt;'HTGR Levers &amp; Variables'!$C$1,A29+1,"")</f>
        <v/>
      </c>
      <c r="B30" s="76">
        <f t="shared" si="0"/>
        <v>0</v>
      </c>
      <c r="C30" s="76">
        <f t="shared" si="1"/>
        <v>0</v>
      </c>
    </row>
    <row r="31" spans="1:3" x14ac:dyDescent="0.2">
      <c r="A31" t="str">
        <f>IF(A30&lt;'HTGR Levers &amp; Variables'!$C$1,A30+1,"")</f>
        <v/>
      </c>
      <c r="B31" s="76">
        <f t="shared" si="0"/>
        <v>0</v>
      </c>
      <c r="C31" s="76">
        <f t="shared" si="1"/>
        <v>0</v>
      </c>
    </row>
    <row r="32" spans="1:3" x14ac:dyDescent="0.2">
      <c r="A32" t="str">
        <f>IF(A31&lt;'HTGR Levers &amp; Variables'!$C$1,A31+1,"")</f>
        <v/>
      </c>
      <c r="B32" s="76">
        <f t="shared" si="0"/>
        <v>0</v>
      </c>
      <c r="C32" s="76">
        <f t="shared" si="1"/>
        <v>0</v>
      </c>
    </row>
    <row r="34" spans="1:12" x14ac:dyDescent="0.2">
      <c r="A34" s="101" t="s">
        <v>314</v>
      </c>
      <c r="E34" t="s">
        <v>315</v>
      </c>
      <c r="F34" t="s">
        <v>316</v>
      </c>
      <c r="G34" t="s">
        <v>317</v>
      </c>
      <c r="H34" t="s">
        <v>318</v>
      </c>
      <c r="I34" t="s">
        <v>315</v>
      </c>
      <c r="J34" t="s">
        <v>316</v>
      </c>
      <c r="K34" t="s">
        <v>317</v>
      </c>
      <c r="L34" t="s">
        <v>318</v>
      </c>
    </row>
    <row r="35" spans="1:12" x14ac:dyDescent="0.2">
      <c r="F35" t="s">
        <v>319</v>
      </c>
      <c r="I35" t="s">
        <v>320</v>
      </c>
    </row>
    <row r="36" spans="1:12" x14ac:dyDescent="0.2">
      <c r="B36" s="6" t="s">
        <v>321</v>
      </c>
      <c r="C36" s="6">
        <v>21</v>
      </c>
      <c r="D36" s="6" t="s">
        <v>205</v>
      </c>
      <c r="E36" s="104">
        <f>VLOOKUP($B36,'HTGR NOAK_72'!$A:$X,7,FALSE)/VLOOKUP($B36,'HTGR FOAK_100'!$A:$X,7,FALSE)</f>
        <v>0.95718748235553253</v>
      </c>
      <c r="F36" s="105">
        <f>VLOOKUP($B36,'HTGR NOAK_72'!$A:$X,12,FALSE)/VLOOKUP($B36,'HTGR FOAK_100'!$A:$X,12,FALSE)</f>
        <v>0.72999999999999876</v>
      </c>
      <c r="G36" s="105">
        <f>VLOOKUP($B36,'HTGR NOAK_72'!$A:$X,11,FALSE)/VLOOKUP($B36,'HTGR FOAK_100'!$A:$X,11,FALSE)</f>
        <v>0.5500000000000006</v>
      </c>
      <c r="H36" s="105">
        <f>VLOOKUP($B36,'HTGR NOAK_72'!$A:$X,10,FALSE)/VLOOKUP($B36,'HTGR FOAK_100'!$A:$X,10,FALSE)</f>
        <v>0.55000000000000215</v>
      </c>
      <c r="I36" s="139">
        <v>0</v>
      </c>
      <c r="J36" s="140">
        <f>(1-EXP(LN(F36)/LOG($B$3,2)))*'HTGR Levers &amp; Variables'!$D$12/'HTGR Relationships'!$D$33</f>
        <v>9.9588665390630382E-2</v>
      </c>
      <c r="K36" s="140">
        <f>(1-EXP(LN(G36)/LOG($B$3,2)))*'HTGR Levers &amp; Variables'!$D$12/'HTGR Relationships'!$D$33</f>
        <v>0.18067872939935392</v>
      </c>
      <c r="L36" s="141">
        <f>(1-EXP(LN(H36)/LOG($B$3,2)))*'HTGR Levers &amp; Variables'!$D$12/'HTGR Relationships'!$D$33</f>
        <v>0.18067872939935314</v>
      </c>
    </row>
    <row r="37" spans="1:12" x14ac:dyDescent="0.2">
      <c r="B37" s="6" t="s">
        <v>306</v>
      </c>
      <c r="C37" s="6">
        <v>22</v>
      </c>
      <c r="D37" s="6" t="s">
        <v>206</v>
      </c>
      <c r="E37" s="106">
        <f>VLOOKUP($B37,'HTGR NOAK_72'!$A:$X,7,FALSE)/VLOOKUP($B37,'HTGR FOAK_100'!$A:$X,7,FALSE)</f>
        <v>0.55089577536575407</v>
      </c>
      <c r="F37" s="76">
        <f>VLOOKUP($B37,'HTGR NOAK_72'!$A:$X,12,FALSE)/VLOOKUP($B37,'HTGR FOAK_100'!$A:$X,12,FALSE)</f>
        <v>0.7766128002001591</v>
      </c>
      <c r="G37" s="76">
        <f>VLOOKUP($B37,'HTGR NOAK_72'!$A:$X,11,FALSE)/VLOOKUP($B37,'HTGR FOAK_100'!$A:$X,11,FALSE)</f>
        <v>0.62162116298737902</v>
      </c>
      <c r="H37" s="76">
        <f>VLOOKUP($B37,'HTGR NOAK_72'!$A:$X,10,FALSE)/VLOOKUP($B37,'HTGR FOAK_100'!$A:$X,10,FALSE)</f>
        <v>0.62188967688497943</v>
      </c>
      <c r="I37" s="162">
        <v>0</v>
      </c>
      <c r="J37" s="76">
        <f>(1-EXP(LN(F37)/LOG($B$3,2)))*'HTGR Levers &amp; Variables'!$D$12/'HTGR Relationships'!$D$33</f>
        <v>8.0817992280993622E-2</v>
      </c>
      <c r="K37" s="76">
        <f>(1-EXP(LN(G37)/LOG($B$3,2)))*'HTGR Levers &amp; Variables'!$D$12/'HTGR Relationships'!$D$33</f>
        <v>0.14655553949920308</v>
      </c>
      <c r="L37" s="143">
        <f>(1-EXP(LN(H37)/LOG($B$3,2)))*'HTGR Levers &amp; Variables'!$D$12/'HTGR Relationships'!$D$33</f>
        <v>0.14643267328850629</v>
      </c>
    </row>
    <row r="38" spans="1:12" x14ac:dyDescent="0.2">
      <c r="B38" s="6" t="s">
        <v>307</v>
      </c>
      <c r="C38" s="6">
        <v>232.1</v>
      </c>
      <c r="D38" s="6" t="s">
        <v>207</v>
      </c>
      <c r="E38" s="106">
        <f>VLOOKUP($B38,'HTGR NOAK_72'!$A:$X,7,FALSE)/VLOOKUP($B38,'HTGR FOAK_100'!$A:$X,7,FALSE)</f>
        <v>0.40399931735689909</v>
      </c>
      <c r="F38" s="76"/>
      <c r="G38" s="76">
        <f>VLOOKUP($B38,'HTGR NOAK_72'!$A:$X,11,FALSE)/VLOOKUP($B38,'HTGR FOAK_100'!$A:$X,11,FALSE)</f>
        <v>0.64240374224429853</v>
      </c>
      <c r="H38" s="76">
        <f>VLOOKUP($B38,'HTGR NOAK_72'!$A:$X,10,FALSE)/VLOOKUP($B38,'HTGR FOAK_100'!$A:$X,10,FALSE)</f>
        <v>0.64240374224429597</v>
      </c>
      <c r="I38" s="162">
        <v>0</v>
      </c>
      <c r="J38" s="76">
        <v>0</v>
      </c>
      <c r="K38" s="76">
        <f>(1-EXP(LN(G38)/LOG($B$3,2)))*'HTGR Levers &amp; Variables'!$D$12/'HTGR Relationships'!$D$33</f>
        <v>0.13714857488397625</v>
      </c>
      <c r="L38" s="143">
        <f>(1-EXP(LN(H38)/LOG($B$3,2)))*'HTGR Levers &amp; Variables'!$D$12/'HTGR Relationships'!$D$33</f>
        <v>0.13714857488397736</v>
      </c>
    </row>
    <row r="39" spans="1:12" x14ac:dyDescent="0.2">
      <c r="B39" s="6" t="s">
        <v>322</v>
      </c>
      <c r="C39" s="6">
        <v>233</v>
      </c>
      <c r="D39" s="6" t="s">
        <v>208</v>
      </c>
      <c r="E39" s="106">
        <f>VLOOKUP($B39,'HTGR NOAK_72'!$A:$X,7,FALSE)/VLOOKUP($B39,'HTGR FOAK_100'!$A:$X,7,FALSE)</f>
        <v>0.9571874823555343</v>
      </c>
      <c r="F39" s="76">
        <f>VLOOKUP($B39,'HTGR NOAK_72'!$A:$X,12,FALSE)/VLOOKUP($B39,'HTGR FOAK_100'!$A:$X,12,FALSE)</f>
        <v>0.73000000000000009</v>
      </c>
      <c r="G39" s="76">
        <f>VLOOKUP($B39,'HTGR NOAK_72'!$A:$X,11,FALSE)/VLOOKUP($B39,'HTGR FOAK_100'!$A:$X,11,FALSE)</f>
        <v>0.55000000000000027</v>
      </c>
      <c r="H39" s="76">
        <f>VLOOKUP($B39,'HTGR NOAK_72'!$A:$X,10,FALSE)/VLOOKUP($B39,'HTGR FOAK_100'!$A:$X,10,FALSE)</f>
        <v>0.5499999999999996</v>
      </c>
      <c r="I39" s="142">
        <v>0</v>
      </c>
      <c r="J39" s="76">
        <f>(1-EXP(LN(F39)/LOG($B$3,2)))*'HTGR Levers &amp; Variables'!$D$12/'HTGR Relationships'!$D$33</f>
        <v>9.9588665390629827E-2</v>
      </c>
      <c r="K39" s="76">
        <f>(1-EXP(LN(G39)/LOG($B$3,2)))*'HTGR Levers &amp; Variables'!$D$12/'HTGR Relationships'!$D$33</f>
        <v>0.18067872939935406</v>
      </c>
      <c r="L39" s="143">
        <f>(1-EXP(LN(H39)/LOG($B$3,2)))*'HTGR Levers &amp; Variables'!$D$12/'HTGR Relationships'!$D$33</f>
        <v>0.18067872939935437</v>
      </c>
    </row>
    <row r="40" spans="1:12" x14ac:dyDescent="0.2">
      <c r="B40" s="6" t="s">
        <v>323</v>
      </c>
      <c r="C40" s="6">
        <v>24</v>
      </c>
      <c r="D40" s="6" t="s">
        <v>209</v>
      </c>
      <c r="E40" s="106">
        <f>VLOOKUP($B40,'HTGR NOAK_72'!$A:$X,7,FALSE)/VLOOKUP($B40,'HTGR FOAK_100'!$A:$X,7,FALSE)</f>
        <v>0.95718748235553519</v>
      </c>
      <c r="F40" s="76">
        <f>VLOOKUP($B40,'HTGR NOAK_72'!$A:$X,12,FALSE)/VLOOKUP($B40,'HTGR FOAK_100'!$A:$X,12,FALSE)</f>
        <v>0.73000000000000009</v>
      </c>
      <c r="G40" s="76">
        <f>VLOOKUP($B40,'HTGR NOAK_72'!$A:$X,11,FALSE)/VLOOKUP($B40,'HTGR FOAK_100'!$A:$X,11,FALSE)</f>
        <v>0.55000000000000049</v>
      </c>
      <c r="H40" s="76">
        <f>VLOOKUP($B40,'HTGR NOAK_72'!$A:$X,10,FALSE)/VLOOKUP($B40,'HTGR FOAK_100'!$A:$X,10,FALSE)</f>
        <v>0.55000000000000149</v>
      </c>
      <c r="I40" s="142">
        <v>0</v>
      </c>
      <c r="J40" s="76">
        <f>(1-EXP(LN(F40)/LOG($B$3,2)))*'HTGR Levers &amp; Variables'!$D$12/'HTGR Relationships'!$D$33</f>
        <v>9.9588665390629827E-2</v>
      </c>
      <c r="K40" s="76">
        <f>(1-EXP(LN(G40)/LOG($B$3,2)))*'HTGR Levers &amp; Variables'!$D$12/'HTGR Relationships'!$D$33</f>
        <v>0.18067872939935392</v>
      </c>
      <c r="L40" s="143">
        <f>(1-EXP(LN(H40)/LOG($B$3,2)))*'HTGR Levers &amp; Variables'!$D$12/'HTGR Relationships'!$D$33</f>
        <v>0.1806787293993535</v>
      </c>
    </row>
    <row r="41" spans="1:12" x14ac:dyDescent="0.2">
      <c r="B41" s="6"/>
      <c r="C41" s="6">
        <v>25</v>
      </c>
      <c r="D41" s="6" t="s">
        <v>210</v>
      </c>
      <c r="E41" s="106"/>
      <c r="F41" s="76"/>
      <c r="G41" s="76"/>
      <c r="H41" s="76"/>
      <c r="I41" s="142">
        <v>0</v>
      </c>
      <c r="J41" s="76">
        <v>0</v>
      </c>
      <c r="K41" s="76">
        <v>0</v>
      </c>
      <c r="L41" s="143">
        <v>0</v>
      </c>
    </row>
    <row r="42" spans="1:12" x14ac:dyDescent="0.2">
      <c r="B42" s="6" t="s">
        <v>324</v>
      </c>
      <c r="C42" s="6">
        <v>26</v>
      </c>
      <c r="D42" s="6" t="s">
        <v>211</v>
      </c>
      <c r="E42" s="107">
        <f>VLOOKUP($B42,'HTGR NOAK_72'!$A:$X,7,FALSE)/VLOOKUP($B42,'HTGR FOAK_100'!$A:$X,7,FALSE)</f>
        <v>0.95718748235553264</v>
      </c>
      <c r="F42" s="108">
        <f>VLOOKUP($B42,'HTGR NOAK_72'!$A:$X,12,FALSE)/VLOOKUP($B42,'HTGR FOAK_100'!$A:$X,12,FALSE)</f>
        <v>0.72999999999999676</v>
      </c>
      <c r="G42" s="108">
        <f>VLOOKUP($B42,'HTGR NOAK_72'!$A:$X,11,FALSE)/VLOOKUP($B42,'HTGR FOAK_100'!$A:$X,11,FALSE)</f>
        <v>0.55000000000000271</v>
      </c>
      <c r="H42" s="108">
        <f>VLOOKUP($B42,'HTGR NOAK_72'!$A:$X,10,FALSE)/VLOOKUP($B42,'HTGR FOAK_100'!$A:$X,10,FALSE)</f>
        <v>0.55000000000000071</v>
      </c>
      <c r="I42" s="144">
        <v>0</v>
      </c>
      <c r="J42" s="145">
        <f>(1-EXP(LN(F42)/LOG($B$3,2)))*'HTGR Levers &amp; Variables'!$D$12/'HTGR Relationships'!$D$33</f>
        <v>9.9588665390631145E-2</v>
      </c>
      <c r="K42" s="145">
        <f>(1-EXP(LN(G42)/LOG($B$3,2)))*'HTGR Levers &amp; Variables'!$D$12/'HTGR Relationships'!$D$33</f>
        <v>0.18067872939935281</v>
      </c>
      <c r="L42" s="146">
        <f>(1-EXP(LN(H42)/LOG($B$3,2)))*'HTGR Levers &amp; Variables'!$D$12/'HTGR Relationships'!$D$33</f>
        <v>0.18067872939935381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DF45E8-32A7-7D41-AAEC-24080DE6A9CC}">
  <sheetPr>
    <tabColor theme="9"/>
  </sheetPr>
  <dimension ref="B1:J5"/>
  <sheetViews>
    <sheetView workbookViewId="0">
      <selection activeCell="G31" sqref="G31"/>
    </sheetView>
  </sheetViews>
  <sheetFormatPr baseColWidth="10" defaultColWidth="11" defaultRowHeight="16" x14ac:dyDescent="0.2"/>
  <cols>
    <col min="2" max="5" width="12.1640625" customWidth="1"/>
    <col min="6" max="6" width="13.83203125" bestFit="1" customWidth="1"/>
    <col min="7" max="7" width="11.5" bestFit="1" customWidth="1"/>
  </cols>
  <sheetData>
    <row r="1" spans="2:10" ht="34" x14ac:dyDescent="0.2">
      <c r="B1" s="415" t="s">
        <v>1555</v>
      </c>
      <c r="C1" s="415" t="s">
        <v>1554</v>
      </c>
      <c r="D1" s="415" t="s">
        <v>1554</v>
      </c>
      <c r="E1" s="415" t="s">
        <v>1554</v>
      </c>
    </row>
    <row r="2" spans="2:10" s="33" customFormat="1" ht="51" x14ac:dyDescent="0.2">
      <c r="B2" s="128" t="s">
        <v>327</v>
      </c>
      <c r="C2" s="128" t="s">
        <v>1582</v>
      </c>
      <c r="D2" s="128" t="s">
        <v>1583</v>
      </c>
      <c r="E2" s="128" t="s">
        <v>1584</v>
      </c>
      <c r="F2" s="128" t="s">
        <v>65</v>
      </c>
      <c r="G2" s="128" t="s">
        <v>328</v>
      </c>
      <c r="H2" s="128" t="s">
        <v>1</v>
      </c>
      <c r="I2" s="128" t="s">
        <v>171</v>
      </c>
      <c r="J2" s="128" t="s">
        <v>170</v>
      </c>
    </row>
    <row r="3" spans="2:10" x14ac:dyDescent="0.2">
      <c r="B3" s="15">
        <v>0</v>
      </c>
      <c r="C3" s="40">
        <v>0</v>
      </c>
      <c r="D3" s="76">
        <v>0</v>
      </c>
      <c r="E3" s="76">
        <v>0</v>
      </c>
      <c r="F3" s="99">
        <v>0.5</v>
      </c>
      <c r="G3" t="b">
        <v>1</v>
      </c>
      <c r="H3">
        <v>1</v>
      </c>
      <c r="I3" s="99">
        <v>0.5</v>
      </c>
      <c r="J3" s="99">
        <v>0</v>
      </c>
    </row>
    <row r="4" spans="2:10" x14ac:dyDescent="0.2">
      <c r="B4" s="15">
        <v>1</v>
      </c>
      <c r="C4" s="40">
        <v>2</v>
      </c>
      <c r="D4" s="76">
        <v>2</v>
      </c>
      <c r="E4" s="76">
        <v>2</v>
      </c>
      <c r="F4" s="99">
        <v>1</v>
      </c>
      <c r="G4" t="b">
        <v>0</v>
      </c>
      <c r="H4">
        <v>20</v>
      </c>
      <c r="I4" s="99">
        <v>1</v>
      </c>
      <c r="J4" s="99">
        <v>0.15</v>
      </c>
    </row>
    <row r="5" spans="2:10" x14ac:dyDescent="0.2">
      <c r="B5" s="15">
        <v>2</v>
      </c>
      <c r="C5" s="15"/>
      <c r="D5" s="76"/>
      <c r="E5" s="76"/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0100DA-BC8C-5746-91CB-F05E268FCD8B}">
  <sheetPr>
    <tabColor theme="9"/>
  </sheetPr>
  <dimension ref="A1:X862"/>
  <sheetViews>
    <sheetView workbookViewId="0">
      <selection activeCell="G31" sqref="G31"/>
    </sheetView>
  </sheetViews>
  <sheetFormatPr baseColWidth="10" defaultColWidth="11" defaultRowHeight="16" x14ac:dyDescent="0.2"/>
  <cols>
    <col min="3" max="3" width="40.6640625" bestFit="1" customWidth="1"/>
    <col min="5" max="5" width="14.6640625" bestFit="1" customWidth="1"/>
    <col min="7" max="7" width="20.6640625" bestFit="1" customWidth="1"/>
    <col min="8" max="8" width="11.6640625" bestFit="1" customWidth="1"/>
    <col min="10" max="10" width="14.33203125" bestFit="1" customWidth="1"/>
    <col min="11" max="11" width="13.33203125" bestFit="1" customWidth="1"/>
    <col min="12" max="12" width="15.6640625" bestFit="1" customWidth="1"/>
    <col min="19" max="19" width="13.6640625" bestFit="1" customWidth="1"/>
  </cols>
  <sheetData>
    <row r="1" spans="1:24" x14ac:dyDescent="0.2">
      <c r="B1" t="s">
        <v>329</v>
      </c>
      <c r="C1" t="s">
        <v>330</v>
      </c>
      <c r="D1" t="s">
        <v>331</v>
      </c>
      <c r="E1" t="s">
        <v>332</v>
      </c>
      <c r="F1" t="s">
        <v>333</v>
      </c>
      <c r="G1" t="s">
        <v>334</v>
      </c>
      <c r="H1" t="s">
        <v>335</v>
      </c>
      <c r="I1" t="s">
        <v>336</v>
      </c>
      <c r="J1" t="s">
        <v>200</v>
      </c>
      <c r="K1" t="s">
        <v>199</v>
      </c>
      <c r="L1" t="s">
        <v>337</v>
      </c>
      <c r="M1" t="s">
        <v>338</v>
      </c>
      <c r="N1" t="s">
        <v>339</v>
      </c>
      <c r="O1" t="s">
        <v>340</v>
      </c>
      <c r="P1" t="s">
        <v>341</v>
      </c>
      <c r="Q1" t="s">
        <v>342</v>
      </c>
      <c r="R1" t="s">
        <v>343</v>
      </c>
      <c r="S1" t="s">
        <v>344</v>
      </c>
      <c r="T1" t="s">
        <v>345</v>
      </c>
      <c r="U1" t="s">
        <v>346</v>
      </c>
      <c r="V1" t="s">
        <v>347</v>
      </c>
      <c r="W1" t="s">
        <v>348</v>
      </c>
      <c r="X1" t="s">
        <v>349</v>
      </c>
    </row>
    <row r="2" spans="1:24" x14ac:dyDescent="0.2">
      <c r="A2" t="s">
        <v>350</v>
      </c>
      <c r="B2">
        <v>0</v>
      </c>
      <c r="C2" t="s">
        <v>351</v>
      </c>
      <c r="D2">
        <v>0</v>
      </c>
      <c r="E2">
        <v>0</v>
      </c>
      <c r="F2">
        <v>0</v>
      </c>
      <c r="G2">
        <v>2173895110.6294699</v>
      </c>
      <c r="H2">
        <v>0</v>
      </c>
      <c r="I2">
        <v>0</v>
      </c>
      <c r="J2">
        <v>17968217.876548</v>
      </c>
      <c r="K2">
        <v>930024995.29665804</v>
      </c>
      <c r="L2">
        <v>413974410.82968497</v>
      </c>
      <c r="M2">
        <v>3517894516.7558198</v>
      </c>
      <c r="N2">
        <v>0</v>
      </c>
      <c r="O2">
        <v>0</v>
      </c>
      <c r="P2">
        <v>787</v>
      </c>
      <c r="Q2">
        <v>0</v>
      </c>
      <c r="R2">
        <v>0</v>
      </c>
      <c r="S2">
        <v>1</v>
      </c>
      <c r="T2">
        <v>1</v>
      </c>
      <c r="U2">
        <v>100</v>
      </c>
      <c r="V2">
        <v>0.55000000000000004</v>
      </c>
      <c r="W2">
        <v>0.73</v>
      </c>
      <c r="X2">
        <v>0.95718748235553297</v>
      </c>
    </row>
    <row r="3" spans="1:24" x14ac:dyDescent="0.2">
      <c r="A3" t="s">
        <v>325</v>
      </c>
      <c r="B3">
        <v>0</v>
      </c>
      <c r="C3" t="s">
        <v>352</v>
      </c>
      <c r="D3">
        <v>0</v>
      </c>
      <c r="E3">
        <v>0</v>
      </c>
      <c r="F3">
        <v>0</v>
      </c>
      <c r="G3">
        <v>1261832243.78247</v>
      </c>
      <c r="H3">
        <v>0</v>
      </c>
      <c r="I3">
        <v>0</v>
      </c>
      <c r="J3">
        <v>13212753.763255799</v>
      </c>
      <c r="K3">
        <v>684308290.85186505</v>
      </c>
      <c r="L3">
        <v>223442177.262189</v>
      </c>
      <c r="M3">
        <v>2169582711.8965302</v>
      </c>
      <c r="N3">
        <v>0</v>
      </c>
      <c r="O3">
        <v>0</v>
      </c>
      <c r="P3">
        <v>786</v>
      </c>
      <c r="Q3">
        <v>0</v>
      </c>
      <c r="R3">
        <v>4420</v>
      </c>
      <c r="S3">
        <v>1</v>
      </c>
      <c r="T3">
        <v>1</v>
      </c>
      <c r="U3">
        <v>100</v>
      </c>
      <c r="V3">
        <v>0.55000000000000004</v>
      </c>
      <c r="W3">
        <v>0.73</v>
      </c>
      <c r="X3">
        <v>0.95718748235553297</v>
      </c>
    </row>
    <row r="4" spans="1:24" x14ac:dyDescent="0.2">
      <c r="A4" t="s">
        <v>321</v>
      </c>
      <c r="B4" t="s">
        <v>353</v>
      </c>
      <c r="C4" t="s">
        <v>353</v>
      </c>
      <c r="D4">
        <v>0</v>
      </c>
      <c r="E4">
        <v>0</v>
      </c>
      <c r="F4">
        <v>0</v>
      </c>
      <c r="G4">
        <v>86399112.5217572</v>
      </c>
      <c r="H4">
        <v>0</v>
      </c>
      <c r="I4">
        <v>0</v>
      </c>
      <c r="J4">
        <v>6503588.39193126</v>
      </c>
      <c r="K4">
        <v>325370694.52028</v>
      </c>
      <c r="L4">
        <v>170130982.03051999</v>
      </c>
      <c r="M4">
        <v>581900789.07255805</v>
      </c>
      <c r="N4">
        <v>0</v>
      </c>
      <c r="O4">
        <v>0</v>
      </c>
      <c r="P4">
        <v>563</v>
      </c>
      <c r="Q4">
        <v>0</v>
      </c>
      <c r="R4">
        <v>0</v>
      </c>
      <c r="S4">
        <v>1</v>
      </c>
      <c r="T4">
        <v>1</v>
      </c>
      <c r="U4">
        <v>100</v>
      </c>
      <c r="V4">
        <v>0.55000000000000004</v>
      </c>
      <c r="W4">
        <v>0.73</v>
      </c>
      <c r="X4">
        <v>0.95718748235553297</v>
      </c>
    </row>
    <row r="5" spans="1:24" x14ac:dyDescent="0.2">
      <c r="A5" t="s">
        <v>354</v>
      </c>
      <c r="B5" t="s">
        <v>355</v>
      </c>
      <c r="C5" t="s">
        <v>355</v>
      </c>
      <c r="D5">
        <v>0</v>
      </c>
      <c r="E5">
        <v>0</v>
      </c>
      <c r="F5">
        <v>0</v>
      </c>
      <c r="G5">
        <v>766614.13827886502</v>
      </c>
      <c r="H5">
        <v>0</v>
      </c>
      <c r="I5">
        <v>0</v>
      </c>
      <c r="J5">
        <v>534037.03271678498</v>
      </c>
      <c r="K5">
        <v>24351275.562629599</v>
      </c>
      <c r="L5">
        <v>22083586.006471898</v>
      </c>
      <c r="M5">
        <v>47201475.707380399</v>
      </c>
      <c r="N5">
        <v>0</v>
      </c>
      <c r="O5">
        <v>0</v>
      </c>
      <c r="P5">
        <v>4</v>
      </c>
      <c r="Q5">
        <v>0</v>
      </c>
      <c r="R5">
        <v>0</v>
      </c>
      <c r="S5">
        <v>1</v>
      </c>
      <c r="T5">
        <v>1</v>
      </c>
      <c r="U5">
        <v>100</v>
      </c>
      <c r="V5">
        <v>0.55000000000000004</v>
      </c>
      <c r="W5">
        <v>0.73</v>
      </c>
      <c r="X5">
        <v>0.95718748235553297</v>
      </c>
    </row>
    <row r="6" spans="1:24" x14ac:dyDescent="0.2">
      <c r="A6" t="s">
        <v>356</v>
      </c>
      <c r="B6" t="s">
        <v>355</v>
      </c>
      <c r="C6" t="s">
        <v>357</v>
      </c>
      <c r="D6">
        <v>0</v>
      </c>
      <c r="E6">
        <v>0</v>
      </c>
      <c r="F6">
        <v>0</v>
      </c>
      <c r="G6">
        <v>452504.28267992899</v>
      </c>
      <c r="H6">
        <v>0</v>
      </c>
      <c r="I6">
        <v>0</v>
      </c>
      <c r="J6">
        <v>92826.513750535596</v>
      </c>
      <c r="K6">
        <v>4513398.2356679896</v>
      </c>
      <c r="L6">
        <v>4522407.9539484596</v>
      </c>
      <c r="M6">
        <v>9488310.4722963907</v>
      </c>
      <c r="N6">
        <v>0</v>
      </c>
      <c r="O6">
        <v>0</v>
      </c>
      <c r="P6">
        <v>1</v>
      </c>
      <c r="Q6">
        <v>0</v>
      </c>
      <c r="R6">
        <v>0</v>
      </c>
      <c r="S6">
        <v>1</v>
      </c>
      <c r="T6">
        <v>1</v>
      </c>
      <c r="U6">
        <v>100</v>
      </c>
      <c r="V6">
        <v>0.55000000000000004</v>
      </c>
      <c r="W6">
        <v>0.73</v>
      </c>
      <c r="X6">
        <v>0.95718748235553297</v>
      </c>
    </row>
    <row r="7" spans="1:24" x14ac:dyDescent="0.2">
      <c r="A7" t="s">
        <v>358</v>
      </c>
      <c r="B7" t="s">
        <v>355</v>
      </c>
      <c r="C7" t="s">
        <v>359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48076.673256492497</v>
      </c>
      <c r="K7">
        <v>2071076.4648850299</v>
      </c>
      <c r="L7">
        <v>2047692.72707871</v>
      </c>
      <c r="M7">
        <v>4118769.1919637402</v>
      </c>
      <c r="N7">
        <v>0</v>
      </c>
      <c r="O7">
        <v>0</v>
      </c>
      <c r="P7">
        <v>1</v>
      </c>
      <c r="Q7">
        <v>0</v>
      </c>
      <c r="R7">
        <v>0</v>
      </c>
      <c r="S7">
        <v>1</v>
      </c>
      <c r="T7">
        <v>1</v>
      </c>
      <c r="U7">
        <v>100</v>
      </c>
      <c r="V7">
        <v>0.55000000000000004</v>
      </c>
      <c r="W7">
        <v>0.73</v>
      </c>
      <c r="X7">
        <v>0.95718748235553297</v>
      </c>
    </row>
    <row r="8" spans="1:24" x14ac:dyDescent="0.2">
      <c r="A8" t="s">
        <v>360</v>
      </c>
      <c r="B8" t="s">
        <v>355</v>
      </c>
      <c r="C8" t="s">
        <v>361</v>
      </c>
      <c r="D8">
        <v>0</v>
      </c>
      <c r="E8">
        <v>0</v>
      </c>
      <c r="F8">
        <v>0</v>
      </c>
      <c r="G8">
        <v>314109.85559893498</v>
      </c>
      <c r="H8">
        <v>0</v>
      </c>
      <c r="I8">
        <v>0</v>
      </c>
      <c r="J8">
        <v>393133.84570975701</v>
      </c>
      <c r="K8">
        <v>17766800.862076499</v>
      </c>
      <c r="L8">
        <v>15513485.3254447</v>
      </c>
      <c r="M8">
        <v>33594396.043120198</v>
      </c>
      <c r="N8">
        <v>0</v>
      </c>
      <c r="O8">
        <v>0</v>
      </c>
      <c r="P8">
        <v>2</v>
      </c>
      <c r="Q8">
        <v>0</v>
      </c>
      <c r="R8">
        <v>0</v>
      </c>
      <c r="S8">
        <v>1</v>
      </c>
      <c r="T8">
        <v>1</v>
      </c>
      <c r="U8">
        <v>100</v>
      </c>
      <c r="V8">
        <v>0.55000000000000004</v>
      </c>
      <c r="W8">
        <v>0.73</v>
      </c>
      <c r="X8">
        <v>0.95718748235553297</v>
      </c>
    </row>
    <row r="9" spans="1:24" x14ac:dyDescent="0.2">
      <c r="A9" t="s">
        <v>362</v>
      </c>
      <c r="B9" t="s">
        <v>355</v>
      </c>
      <c r="C9" t="s">
        <v>363</v>
      </c>
      <c r="D9">
        <v>0</v>
      </c>
      <c r="E9">
        <v>0</v>
      </c>
      <c r="F9">
        <v>0</v>
      </c>
      <c r="G9">
        <v>314109.85559893498</v>
      </c>
      <c r="H9">
        <v>0</v>
      </c>
      <c r="I9">
        <v>0</v>
      </c>
      <c r="J9">
        <v>393133.84570975701</v>
      </c>
      <c r="K9">
        <v>17766800.862076499</v>
      </c>
      <c r="L9">
        <v>15513485.3254447</v>
      </c>
      <c r="M9">
        <v>33594396.043120198</v>
      </c>
      <c r="N9">
        <v>0</v>
      </c>
      <c r="O9">
        <v>0</v>
      </c>
      <c r="P9">
        <v>3</v>
      </c>
      <c r="Q9">
        <v>0</v>
      </c>
      <c r="R9">
        <v>0</v>
      </c>
      <c r="S9">
        <v>1</v>
      </c>
      <c r="T9">
        <v>1</v>
      </c>
      <c r="U9">
        <v>100</v>
      </c>
      <c r="V9">
        <v>0.55000000000000004</v>
      </c>
      <c r="W9">
        <v>0.73</v>
      </c>
      <c r="X9">
        <v>0.95718748235553297</v>
      </c>
    </row>
    <row r="10" spans="1:24" x14ac:dyDescent="0.2">
      <c r="A10" t="s">
        <v>364</v>
      </c>
      <c r="B10" t="s">
        <v>355</v>
      </c>
      <c r="C10" t="s">
        <v>365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146360.41152543799</v>
      </c>
      <c r="K10">
        <v>6270986.8642279897</v>
      </c>
      <c r="L10">
        <v>2443381.6818316402</v>
      </c>
      <c r="M10">
        <v>8714368.5460596308</v>
      </c>
      <c r="N10">
        <v>0</v>
      </c>
      <c r="O10">
        <v>0</v>
      </c>
      <c r="P10">
        <v>5</v>
      </c>
      <c r="Q10">
        <v>0</v>
      </c>
      <c r="R10">
        <v>0</v>
      </c>
      <c r="S10">
        <v>1</v>
      </c>
      <c r="T10">
        <v>1</v>
      </c>
      <c r="U10">
        <v>100</v>
      </c>
      <c r="V10">
        <v>0.55000000000000004</v>
      </c>
      <c r="W10">
        <v>0.73</v>
      </c>
      <c r="X10">
        <v>0.95718748235553297</v>
      </c>
    </row>
    <row r="11" spans="1:24" x14ac:dyDescent="0.2">
      <c r="A11" t="s">
        <v>366</v>
      </c>
      <c r="B11" t="s">
        <v>355</v>
      </c>
      <c r="C11" t="s">
        <v>367</v>
      </c>
      <c r="D11">
        <v>0</v>
      </c>
      <c r="E11">
        <v>0</v>
      </c>
      <c r="F11">
        <v>0</v>
      </c>
      <c r="G11">
        <v>0</v>
      </c>
      <c r="H11">
        <v>1</v>
      </c>
      <c r="I11" t="s">
        <v>368</v>
      </c>
      <c r="J11">
        <v>39679.294406027402</v>
      </c>
      <c r="K11">
        <v>1620957.71617329</v>
      </c>
      <c r="L11">
        <v>115517.639916392</v>
      </c>
      <c r="M11">
        <v>1736475.35608968</v>
      </c>
      <c r="N11">
        <v>0</v>
      </c>
      <c r="O11">
        <v>0</v>
      </c>
      <c r="P11">
        <v>1</v>
      </c>
      <c r="Q11">
        <v>0</v>
      </c>
      <c r="R11">
        <v>0</v>
      </c>
      <c r="S11">
        <v>1</v>
      </c>
      <c r="T11">
        <v>1</v>
      </c>
      <c r="U11">
        <v>100</v>
      </c>
      <c r="V11">
        <v>0.55000000000000004</v>
      </c>
      <c r="W11">
        <v>0.73</v>
      </c>
      <c r="X11">
        <v>0.95718748235553297</v>
      </c>
    </row>
    <row r="12" spans="1:24" x14ac:dyDescent="0.2">
      <c r="A12" t="s">
        <v>369</v>
      </c>
      <c r="B12" t="s">
        <v>355</v>
      </c>
      <c r="C12" t="s">
        <v>370</v>
      </c>
      <c r="D12">
        <v>0</v>
      </c>
      <c r="E12">
        <v>0</v>
      </c>
      <c r="F12">
        <v>0</v>
      </c>
      <c r="G12">
        <v>0</v>
      </c>
      <c r="H12">
        <v>120000</v>
      </c>
      <c r="I12" t="s">
        <v>371</v>
      </c>
      <c r="J12">
        <v>6802.1292192888004</v>
      </c>
      <c r="K12">
        <v>316617.61882096302</v>
      </c>
      <c r="L12">
        <v>331454.06003152998</v>
      </c>
      <c r="M12">
        <v>648071.67885249294</v>
      </c>
      <c r="N12">
        <v>0</v>
      </c>
      <c r="O12">
        <v>0</v>
      </c>
      <c r="P12">
        <v>1</v>
      </c>
      <c r="Q12">
        <v>0</v>
      </c>
      <c r="R12">
        <v>0</v>
      </c>
      <c r="S12">
        <v>1</v>
      </c>
      <c r="T12">
        <v>1</v>
      </c>
      <c r="U12">
        <v>100</v>
      </c>
      <c r="V12">
        <v>0.55000000000000004</v>
      </c>
      <c r="W12">
        <v>0.73</v>
      </c>
      <c r="X12">
        <v>0.95718748235553297</v>
      </c>
    </row>
    <row r="13" spans="1:24" x14ac:dyDescent="0.2">
      <c r="A13" t="s">
        <v>372</v>
      </c>
      <c r="B13" t="s">
        <v>355</v>
      </c>
      <c r="C13" t="s">
        <v>373</v>
      </c>
      <c r="D13">
        <v>0</v>
      </c>
      <c r="E13">
        <v>0</v>
      </c>
      <c r="F13">
        <v>0</v>
      </c>
      <c r="G13">
        <v>0</v>
      </c>
      <c r="H13">
        <v>200000</v>
      </c>
      <c r="I13" t="s">
        <v>371</v>
      </c>
      <c r="J13">
        <v>90695.885431221803</v>
      </c>
      <c r="K13">
        <v>3905977.2877797098</v>
      </c>
      <c r="L13">
        <v>1847255.9850315501</v>
      </c>
      <c r="M13">
        <v>5753233.2728112601</v>
      </c>
      <c r="N13">
        <v>0</v>
      </c>
      <c r="O13">
        <v>0</v>
      </c>
      <c r="P13">
        <v>1</v>
      </c>
      <c r="Q13">
        <v>0</v>
      </c>
      <c r="R13">
        <v>0</v>
      </c>
      <c r="S13">
        <v>1</v>
      </c>
      <c r="T13">
        <v>1</v>
      </c>
      <c r="U13">
        <v>100</v>
      </c>
      <c r="V13">
        <v>0.55000000000000004</v>
      </c>
      <c r="W13">
        <v>0.73</v>
      </c>
      <c r="X13">
        <v>0.95718748235553297</v>
      </c>
    </row>
    <row r="14" spans="1:24" x14ac:dyDescent="0.2">
      <c r="A14" t="s">
        <v>374</v>
      </c>
      <c r="B14" t="s">
        <v>355</v>
      </c>
      <c r="C14" t="s">
        <v>375</v>
      </c>
      <c r="D14">
        <v>0</v>
      </c>
      <c r="E14">
        <v>0</v>
      </c>
      <c r="F14">
        <v>0</v>
      </c>
      <c r="G14">
        <v>0</v>
      </c>
      <c r="H14">
        <v>54000</v>
      </c>
      <c r="I14" t="s">
        <v>371</v>
      </c>
      <c r="J14">
        <v>9183.1024689002898</v>
      </c>
      <c r="K14">
        <v>427434.24145402102</v>
      </c>
      <c r="L14">
        <v>149153.996852162</v>
      </c>
      <c r="M14">
        <v>576588.23830618395</v>
      </c>
      <c r="N14">
        <v>0</v>
      </c>
      <c r="O14">
        <v>0</v>
      </c>
      <c r="P14">
        <v>1</v>
      </c>
      <c r="Q14">
        <v>0</v>
      </c>
      <c r="R14">
        <v>0</v>
      </c>
      <c r="S14">
        <v>1</v>
      </c>
      <c r="T14">
        <v>1</v>
      </c>
      <c r="U14">
        <v>100</v>
      </c>
      <c r="V14">
        <v>0.55000000000000004</v>
      </c>
      <c r="W14">
        <v>0.73</v>
      </c>
      <c r="X14">
        <v>0.95718748235553297</v>
      </c>
    </row>
    <row r="15" spans="1:24" x14ac:dyDescent="0.2">
      <c r="A15" t="s">
        <v>376</v>
      </c>
      <c r="B15" t="s">
        <v>355</v>
      </c>
      <c r="C15" t="s">
        <v>377</v>
      </c>
      <c r="D15">
        <v>0</v>
      </c>
      <c r="E15">
        <v>0</v>
      </c>
      <c r="F15">
        <v>0</v>
      </c>
      <c r="G15">
        <v>314109.85559893498</v>
      </c>
      <c r="H15">
        <v>0</v>
      </c>
      <c r="I15">
        <v>0</v>
      </c>
      <c r="J15">
        <v>246773.43418431899</v>
      </c>
      <c r="K15">
        <v>11495813.9978485</v>
      </c>
      <c r="L15">
        <v>13070103.6436131</v>
      </c>
      <c r="M15">
        <v>24880027.497060601</v>
      </c>
      <c r="N15">
        <v>0</v>
      </c>
      <c r="O15">
        <v>0</v>
      </c>
      <c r="P15">
        <v>1</v>
      </c>
      <c r="Q15">
        <v>0</v>
      </c>
      <c r="R15">
        <v>0</v>
      </c>
      <c r="S15">
        <v>1</v>
      </c>
      <c r="T15">
        <v>1</v>
      </c>
      <c r="U15">
        <v>100</v>
      </c>
      <c r="V15">
        <v>0.55000000000000004</v>
      </c>
      <c r="W15">
        <v>0.73</v>
      </c>
      <c r="X15">
        <v>0.95718748235553297</v>
      </c>
    </row>
    <row r="16" spans="1:24" x14ac:dyDescent="0.2">
      <c r="A16" t="s">
        <v>221</v>
      </c>
      <c r="B16" t="s">
        <v>222</v>
      </c>
      <c r="C16" t="s">
        <v>222</v>
      </c>
      <c r="D16">
        <v>0</v>
      </c>
      <c r="E16">
        <v>0</v>
      </c>
      <c r="F16">
        <v>0</v>
      </c>
      <c r="G16">
        <v>62914861.399865799</v>
      </c>
      <c r="H16">
        <v>0</v>
      </c>
      <c r="I16">
        <v>0</v>
      </c>
      <c r="J16">
        <v>2981307.1642530402</v>
      </c>
      <c r="K16">
        <v>145397025.47051901</v>
      </c>
      <c r="L16">
        <v>60816036.731282704</v>
      </c>
      <c r="M16">
        <v>269127923.60166699</v>
      </c>
      <c r="N16">
        <v>0</v>
      </c>
      <c r="O16">
        <v>0</v>
      </c>
      <c r="P16">
        <v>50</v>
      </c>
      <c r="Q16">
        <v>0</v>
      </c>
      <c r="R16">
        <v>0</v>
      </c>
      <c r="S16">
        <v>1</v>
      </c>
      <c r="T16">
        <v>1</v>
      </c>
      <c r="U16">
        <v>100</v>
      </c>
      <c r="V16">
        <v>0.55000000000000004</v>
      </c>
      <c r="W16">
        <v>0.73</v>
      </c>
      <c r="X16">
        <v>0.95718748235553297</v>
      </c>
    </row>
    <row r="17" spans="1:24" x14ac:dyDescent="0.2">
      <c r="A17" t="s">
        <v>378</v>
      </c>
      <c r="B17" t="s">
        <v>222</v>
      </c>
      <c r="C17" t="s">
        <v>379</v>
      </c>
      <c r="D17">
        <v>0</v>
      </c>
      <c r="E17">
        <v>0</v>
      </c>
      <c r="F17">
        <v>0</v>
      </c>
      <c r="G17">
        <v>61592210.439717099</v>
      </c>
      <c r="H17">
        <v>0</v>
      </c>
      <c r="I17">
        <v>0</v>
      </c>
      <c r="J17">
        <v>2886866.28905791</v>
      </c>
      <c r="K17">
        <v>140303087.49163699</v>
      </c>
      <c r="L17">
        <v>58777667.398340397</v>
      </c>
      <c r="M17">
        <v>260672965.32969499</v>
      </c>
      <c r="N17">
        <v>0</v>
      </c>
      <c r="O17">
        <v>0</v>
      </c>
      <c r="P17">
        <v>33</v>
      </c>
      <c r="Q17">
        <v>0</v>
      </c>
      <c r="R17">
        <v>0</v>
      </c>
      <c r="S17">
        <v>1</v>
      </c>
      <c r="T17">
        <v>1</v>
      </c>
      <c r="U17">
        <v>100</v>
      </c>
      <c r="V17">
        <v>0.55000000000000004</v>
      </c>
      <c r="W17">
        <v>0.73</v>
      </c>
      <c r="X17">
        <v>0.95718748235553297</v>
      </c>
    </row>
    <row r="18" spans="1:24" x14ac:dyDescent="0.2">
      <c r="A18" t="s">
        <v>380</v>
      </c>
      <c r="B18" t="s">
        <v>379</v>
      </c>
      <c r="C18" t="s">
        <v>381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197711.318288779</v>
      </c>
      <c r="K18">
        <v>9974042.2599636093</v>
      </c>
      <c r="L18">
        <v>9591470.9820188992</v>
      </c>
      <c r="M18">
        <v>19565513.241982501</v>
      </c>
      <c r="N18">
        <v>0</v>
      </c>
      <c r="O18">
        <v>0</v>
      </c>
      <c r="P18">
        <v>9</v>
      </c>
      <c r="Q18">
        <v>0</v>
      </c>
      <c r="R18">
        <v>0</v>
      </c>
      <c r="S18">
        <v>1</v>
      </c>
      <c r="T18">
        <v>1</v>
      </c>
      <c r="U18">
        <v>100</v>
      </c>
      <c r="V18">
        <v>0.55000000000000004</v>
      </c>
      <c r="W18">
        <v>0.73</v>
      </c>
      <c r="X18">
        <v>0.95718748235553297</v>
      </c>
    </row>
    <row r="19" spans="1:24" x14ac:dyDescent="0.2">
      <c r="A19" t="s">
        <v>382</v>
      </c>
      <c r="B19" t="s">
        <v>381</v>
      </c>
      <c r="C19" t="s">
        <v>383</v>
      </c>
      <c r="D19">
        <v>1</v>
      </c>
      <c r="E19">
        <v>0</v>
      </c>
      <c r="F19">
        <v>0</v>
      </c>
      <c r="G19">
        <v>0</v>
      </c>
      <c r="H19">
        <v>11000</v>
      </c>
      <c r="I19" t="s">
        <v>384</v>
      </c>
      <c r="J19">
        <v>12692.2935571909</v>
      </c>
      <c r="K19">
        <v>649051.57878014306</v>
      </c>
      <c r="L19">
        <v>81977.966085759297</v>
      </c>
      <c r="M19">
        <v>731029.54486590205</v>
      </c>
      <c r="N19" t="s">
        <v>383</v>
      </c>
      <c r="O19" t="s">
        <v>385</v>
      </c>
      <c r="P19">
        <v>1</v>
      </c>
      <c r="Q19">
        <v>0</v>
      </c>
      <c r="R19">
        <v>0</v>
      </c>
      <c r="S19">
        <v>1</v>
      </c>
      <c r="T19">
        <v>1</v>
      </c>
      <c r="U19">
        <v>100</v>
      </c>
      <c r="V19">
        <v>0.55000000000000004</v>
      </c>
      <c r="W19">
        <v>0.73</v>
      </c>
      <c r="X19">
        <v>0.95718748235553297</v>
      </c>
    </row>
    <row r="20" spans="1:24" x14ac:dyDescent="0.2">
      <c r="A20" t="s">
        <v>386</v>
      </c>
      <c r="B20" t="s">
        <v>381</v>
      </c>
      <c r="C20" t="s">
        <v>387</v>
      </c>
      <c r="D20">
        <v>1</v>
      </c>
      <c r="E20">
        <v>0</v>
      </c>
      <c r="F20">
        <v>0</v>
      </c>
      <c r="G20">
        <v>0</v>
      </c>
      <c r="H20">
        <v>2700</v>
      </c>
      <c r="I20" t="s">
        <v>388</v>
      </c>
      <c r="J20">
        <v>115714.15686237199</v>
      </c>
      <c r="K20">
        <v>5919826.6037095301</v>
      </c>
      <c r="L20">
        <v>6829086.3894525301</v>
      </c>
      <c r="M20">
        <v>12748912.993162001</v>
      </c>
      <c r="N20" t="s">
        <v>387</v>
      </c>
      <c r="O20" t="s">
        <v>389</v>
      </c>
      <c r="P20">
        <v>1</v>
      </c>
      <c r="Q20">
        <v>0</v>
      </c>
      <c r="R20">
        <v>0</v>
      </c>
      <c r="S20">
        <v>1</v>
      </c>
      <c r="T20">
        <v>1</v>
      </c>
      <c r="U20">
        <v>100</v>
      </c>
      <c r="V20">
        <v>0.55000000000000004</v>
      </c>
      <c r="W20">
        <v>0.73</v>
      </c>
      <c r="X20">
        <v>0.95718748235553297</v>
      </c>
    </row>
    <row r="21" spans="1:24" x14ac:dyDescent="0.2">
      <c r="A21" t="s">
        <v>390</v>
      </c>
      <c r="B21" t="s">
        <v>381</v>
      </c>
      <c r="C21" t="s">
        <v>391</v>
      </c>
      <c r="D21">
        <v>1</v>
      </c>
      <c r="E21">
        <v>0</v>
      </c>
      <c r="F21">
        <v>0</v>
      </c>
      <c r="G21">
        <v>0</v>
      </c>
      <c r="H21">
        <v>8400</v>
      </c>
      <c r="I21" t="s">
        <v>371</v>
      </c>
      <c r="J21">
        <v>33230.732220019498</v>
      </c>
      <c r="K21">
        <v>1438854.8007549399</v>
      </c>
      <c r="L21">
        <v>1705211.13886052</v>
      </c>
      <c r="M21">
        <v>3144065.9396154601</v>
      </c>
      <c r="N21" t="s">
        <v>392</v>
      </c>
      <c r="O21" t="s">
        <v>393</v>
      </c>
      <c r="P21">
        <v>1</v>
      </c>
      <c r="Q21">
        <v>0</v>
      </c>
      <c r="R21">
        <v>0</v>
      </c>
      <c r="S21">
        <v>1</v>
      </c>
      <c r="T21">
        <v>1</v>
      </c>
      <c r="U21">
        <v>100</v>
      </c>
      <c r="V21">
        <v>0.55000000000000004</v>
      </c>
      <c r="W21">
        <v>0.73</v>
      </c>
      <c r="X21">
        <v>0.95718748235553297</v>
      </c>
    </row>
    <row r="22" spans="1:24" x14ac:dyDescent="0.2">
      <c r="A22" t="s">
        <v>394</v>
      </c>
      <c r="B22" t="s">
        <v>381</v>
      </c>
      <c r="C22" t="s">
        <v>395</v>
      </c>
      <c r="D22">
        <v>1</v>
      </c>
      <c r="E22">
        <v>0</v>
      </c>
      <c r="F22">
        <v>0</v>
      </c>
      <c r="G22">
        <v>0</v>
      </c>
      <c r="H22">
        <v>3</v>
      </c>
      <c r="I22" t="s">
        <v>388</v>
      </c>
      <c r="J22">
        <v>1508.2400788344501</v>
      </c>
      <c r="K22">
        <v>78917.524785465997</v>
      </c>
      <c r="L22">
        <v>35280.843715620198</v>
      </c>
      <c r="M22">
        <v>114198.36850108601</v>
      </c>
      <c r="N22" t="s">
        <v>395</v>
      </c>
      <c r="O22" t="s">
        <v>393</v>
      </c>
      <c r="P22">
        <v>1</v>
      </c>
      <c r="Q22">
        <v>0</v>
      </c>
      <c r="R22">
        <v>0</v>
      </c>
      <c r="S22">
        <v>1</v>
      </c>
      <c r="T22">
        <v>1</v>
      </c>
      <c r="U22">
        <v>100</v>
      </c>
      <c r="V22">
        <v>0.55000000000000004</v>
      </c>
      <c r="W22">
        <v>0.73</v>
      </c>
      <c r="X22">
        <v>0.95718748235553297</v>
      </c>
    </row>
    <row r="23" spans="1:24" x14ac:dyDescent="0.2">
      <c r="A23" t="s">
        <v>396</v>
      </c>
      <c r="B23" t="s">
        <v>381</v>
      </c>
      <c r="C23" t="s">
        <v>397</v>
      </c>
      <c r="D23">
        <v>1</v>
      </c>
      <c r="E23">
        <v>0</v>
      </c>
      <c r="F23">
        <v>0</v>
      </c>
      <c r="G23">
        <v>0</v>
      </c>
      <c r="H23">
        <v>22500</v>
      </c>
      <c r="I23" t="s">
        <v>384</v>
      </c>
      <c r="J23">
        <v>741.75741576145901</v>
      </c>
      <c r="K23">
        <v>29846.9373302737</v>
      </c>
      <c r="L23">
        <v>15091.3982986639</v>
      </c>
      <c r="M23">
        <v>44938.335628937602</v>
      </c>
      <c r="N23" t="s">
        <v>398</v>
      </c>
      <c r="O23" t="s">
        <v>393</v>
      </c>
      <c r="P23">
        <v>1</v>
      </c>
      <c r="Q23">
        <v>0</v>
      </c>
      <c r="R23">
        <v>0</v>
      </c>
      <c r="S23">
        <v>1</v>
      </c>
      <c r="T23">
        <v>1</v>
      </c>
      <c r="U23">
        <v>100</v>
      </c>
      <c r="V23">
        <v>0.55000000000000004</v>
      </c>
      <c r="W23">
        <v>0.73</v>
      </c>
      <c r="X23">
        <v>0.95718748235553297</v>
      </c>
    </row>
    <row r="24" spans="1:24" x14ac:dyDescent="0.2">
      <c r="A24" t="s">
        <v>399</v>
      </c>
      <c r="B24" t="s">
        <v>381</v>
      </c>
      <c r="C24" t="s">
        <v>400</v>
      </c>
      <c r="D24">
        <v>1</v>
      </c>
      <c r="E24">
        <v>0</v>
      </c>
      <c r="F24">
        <v>0</v>
      </c>
      <c r="G24">
        <v>0</v>
      </c>
      <c r="H24">
        <v>6200</v>
      </c>
      <c r="I24" t="s">
        <v>401</v>
      </c>
      <c r="J24">
        <v>30659.3065139582</v>
      </c>
      <c r="K24">
        <v>1695680.10571909</v>
      </c>
      <c r="L24">
        <v>837479.44900988403</v>
      </c>
      <c r="M24">
        <v>2533159.5547289802</v>
      </c>
      <c r="N24" t="s">
        <v>398</v>
      </c>
      <c r="O24" t="s">
        <v>393</v>
      </c>
      <c r="P24">
        <v>1</v>
      </c>
      <c r="Q24">
        <v>0</v>
      </c>
      <c r="R24">
        <v>0</v>
      </c>
      <c r="S24">
        <v>1</v>
      </c>
      <c r="T24">
        <v>1</v>
      </c>
      <c r="U24">
        <v>100</v>
      </c>
      <c r="V24">
        <v>0.55000000000000004</v>
      </c>
      <c r="W24">
        <v>0.73</v>
      </c>
      <c r="X24">
        <v>0.95718748235553297</v>
      </c>
    </row>
    <row r="25" spans="1:24" x14ac:dyDescent="0.2">
      <c r="A25" t="s">
        <v>402</v>
      </c>
      <c r="B25" t="s">
        <v>381</v>
      </c>
      <c r="C25" t="s">
        <v>403</v>
      </c>
      <c r="D25">
        <v>1</v>
      </c>
      <c r="E25">
        <v>0</v>
      </c>
      <c r="F25">
        <v>0</v>
      </c>
      <c r="G25">
        <v>0</v>
      </c>
      <c r="H25">
        <v>8000</v>
      </c>
      <c r="I25" t="s">
        <v>384</v>
      </c>
      <c r="J25">
        <v>1978.0197750651701</v>
      </c>
      <c r="K25">
        <v>101150.079135889</v>
      </c>
      <c r="L25">
        <v>55148.813546871599</v>
      </c>
      <c r="M25">
        <v>156298.89268276101</v>
      </c>
      <c r="N25" t="s">
        <v>383</v>
      </c>
      <c r="O25" t="s">
        <v>385</v>
      </c>
      <c r="P25">
        <v>1</v>
      </c>
      <c r="Q25">
        <v>0</v>
      </c>
      <c r="R25">
        <v>0</v>
      </c>
      <c r="S25">
        <v>1</v>
      </c>
      <c r="T25">
        <v>1</v>
      </c>
      <c r="U25">
        <v>100</v>
      </c>
      <c r="V25">
        <v>0.55000000000000004</v>
      </c>
      <c r="W25">
        <v>0.73</v>
      </c>
      <c r="X25">
        <v>0.95718748235553297</v>
      </c>
    </row>
    <row r="26" spans="1:24" x14ac:dyDescent="0.2">
      <c r="A26" t="s">
        <v>404</v>
      </c>
      <c r="B26" t="s">
        <v>381</v>
      </c>
      <c r="C26" t="s">
        <v>405</v>
      </c>
      <c r="D26">
        <v>1</v>
      </c>
      <c r="E26">
        <v>0</v>
      </c>
      <c r="F26">
        <v>0</v>
      </c>
      <c r="G26">
        <v>0</v>
      </c>
      <c r="H26">
        <v>36000</v>
      </c>
      <c r="I26" t="s">
        <v>384</v>
      </c>
      <c r="J26">
        <v>1186.8118655767901</v>
      </c>
      <c r="K26">
        <v>60714.629748261999</v>
      </c>
      <c r="L26">
        <v>32194.983049044102</v>
      </c>
      <c r="M26">
        <v>92909.612797306094</v>
      </c>
      <c r="N26" t="s">
        <v>406</v>
      </c>
      <c r="O26" t="s">
        <v>389</v>
      </c>
      <c r="P26">
        <v>1</v>
      </c>
      <c r="Q26">
        <v>0</v>
      </c>
      <c r="R26">
        <v>0</v>
      </c>
      <c r="S26">
        <v>1</v>
      </c>
      <c r="T26">
        <v>1</v>
      </c>
      <c r="U26">
        <v>100</v>
      </c>
      <c r="V26">
        <v>0.55000000000000004</v>
      </c>
      <c r="W26">
        <v>0.73</v>
      </c>
      <c r="X26">
        <v>0.95718748235553297</v>
      </c>
    </row>
    <row r="27" spans="1:24" x14ac:dyDescent="0.2">
      <c r="A27" t="s">
        <v>407</v>
      </c>
      <c r="B27" t="s">
        <v>379</v>
      </c>
      <c r="C27" t="s">
        <v>408</v>
      </c>
      <c r="D27">
        <v>0</v>
      </c>
      <c r="E27">
        <v>0</v>
      </c>
      <c r="F27">
        <v>0</v>
      </c>
      <c r="G27">
        <v>4366891.7001646701</v>
      </c>
      <c r="H27">
        <v>0</v>
      </c>
      <c r="I27">
        <v>0</v>
      </c>
      <c r="J27">
        <v>1514163.36171764</v>
      </c>
      <c r="K27">
        <v>74410385.011811599</v>
      </c>
      <c r="L27">
        <v>31058703.283302601</v>
      </c>
      <c r="M27">
        <v>109835979.995278</v>
      </c>
      <c r="N27">
        <v>0</v>
      </c>
      <c r="O27">
        <v>0</v>
      </c>
      <c r="P27">
        <v>22</v>
      </c>
      <c r="Q27">
        <v>0</v>
      </c>
      <c r="R27">
        <v>0</v>
      </c>
      <c r="S27">
        <v>1</v>
      </c>
      <c r="T27">
        <v>1</v>
      </c>
      <c r="U27">
        <v>100</v>
      </c>
      <c r="V27">
        <v>0.55000000000000004</v>
      </c>
      <c r="W27">
        <v>0.73</v>
      </c>
      <c r="X27">
        <v>0.95718748235553297</v>
      </c>
    </row>
    <row r="28" spans="1:24" x14ac:dyDescent="0.2">
      <c r="A28" t="s">
        <v>409</v>
      </c>
      <c r="B28" t="s">
        <v>408</v>
      </c>
      <c r="C28" t="s">
        <v>410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580612.44373205001</v>
      </c>
      <c r="K28">
        <v>28419862.551135901</v>
      </c>
      <c r="L28">
        <v>13429578.8535494</v>
      </c>
      <c r="M28">
        <v>41849441.404685304</v>
      </c>
      <c r="N28">
        <v>0</v>
      </c>
      <c r="O28">
        <v>0</v>
      </c>
      <c r="P28">
        <v>4</v>
      </c>
      <c r="Q28">
        <v>0</v>
      </c>
      <c r="R28">
        <v>0</v>
      </c>
      <c r="S28">
        <v>1</v>
      </c>
      <c r="T28">
        <v>1</v>
      </c>
      <c r="U28">
        <v>100</v>
      </c>
      <c r="V28">
        <v>0.55000000000000004</v>
      </c>
      <c r="W28">
        <v>0.73</v>
      </c>
      <c r="X28">
        <v>0.95718748235553297</v>
      </c>
    </row>
    <row r="29" spans="1:24" x14ac:dyDescent="0.2">
      <c r="A29" t="s">
        <v>411</v>
      </c>
      <c r="B29" t="s">
        <v>410</v>
      </c>
      <c r="C29" t="s">
        <v>412</v>
      </c>
      <c r="D29">
        <v>1</v>
      </c>
      <c r="E29">
        <v>0</v>
      </c>
      <c r="F29">
        <v>0</v>
      </c>
      <c r="G29">
        <v>0</v>
      </c>
      <c r="H29">
        <v>0</v>
      </c>
      <c r="I29">
        <v>0</v>
      </c>
      <c r="J29">
        <v>414234.03716925799</v>
      </c>
      <c r="K29">
        <v>20358479.111872699</v>
      </c>
      <c r="L29">
        <v>9483082.2166634593</v>
      </c>
      <c r="M29">
        <v>29841561.328536201</v>
      </c>
      <c r="N29">
        <v>0</v>
      </c>
      <c r="O29">
        <v>0</v>
      </c>
      <c r="P29">
        <v>9</v>
      </c>
      <c r="Q29">
        <v>0</v>
      </c>
      <c r="R29">
        <v>0</v>
      </c>
      <c r="S29">
        <v>1</v>
      </c>
      <c r="T29">
        <v>1</v>
      </c>
      <c r="U29">
        <v>100</v>
      </c>
      <c r="V29">
        <v>0.55000000000000004</v>
      </c>
      <c r="W29">
        <v>0.73</v>
      </c>
      <c r="X29">
        <v>0.95718748235553297</v>
      </c>
    </row>
    <row r="30" spans="1:24" x14ac:dyDescent="0.2">
      <c r="A30" t="s">
        <v>413</v>
      </c>
      <c r="B30" t="s">
        <v>412</v>
      </c>
      <c r="C30" t="s">
        <v>383</v>
      </c>
      <c r="D30">
        <v>1</v>
      </c>
      <c r="E30">
        <v>0</v>
      </c>
      <c r="F30">
        <v>0</v>
      </c>
      <c r="G30">
        <v>0</v>
      </c>
      <c r="H30">
        <v>67000</v>
      </c>
      <c r="I30" t="s">
        <v>384</v>
      </c>
      <c r="J30">
        <v>144623.820938833</v>
      </c>
      <c r="K30">
        <v>7395669.9849217599</v>
      </c>
      <c r="L30">
        <v>817344.06817851996</v>
      </c>
      <c r="M30">
        <v>8213014.0531002805</v>
      </c>
      <c r="N30" t="s">
        <v>383</v>
      </c>
      <c r="O30" t="s">
        <v>385</v>
      </c>
      <c r="P30">
        <v>1</v>
      </c>
      <c r="Q30">
        <v>0</v>
      </c>
      <c r="R30">
        <v>0</v>
      </c>
      <c r="S30">
        <v>1</v>
      </c>
      <c r="T30">
        <v>1</v>
      </c>
      <c r="U30">
        <v>100</v>
      </c>
      <c r="V30">
        <v>0.55000000000000004</v>
      </c>
      <c r="W30">
        <v>0.73</v>
      </c>
      <c r="X30">
        <v>0.95718748235553297</v>
      </c>
    </row>
    <row r="31" spans="1:24" x14ac:dyDescent="0.2">
      <c r="A31" t="s">
        <v>414</v>
      </c>
      <c r="B31" t="s">
        <v>412</v>
      </c>
      <c r="C31" t="s">
        <v>387</v>
      </c>
      <c r="D31">
        <v>1</v>
      </c>
      <c r="E31">
        <v>0</v>
      </c>
      <c r="F31">
        <v>0</v>
      </c>
      <c r="G31">
        <v>0</v>
      </c>
      <c r="H31">
        <v>3100</v>
      </c>
      <c r="I31" t="s">
        <v>388</v>
      </c>
      <c r="J31">
        <v>103875.634553433</v>
      </c>
      <c r="K31">
        <v>5314180.9056142299</v>
      </c>
      <c r="L31">
        <v>4304714.0335694402</v>
      </c>
      <c r="M31">
        <v>9618894.9391836692</v>
      </c>
      <c r="N31" t="s">
        <v>387</v>
      </c>
      <c r="O31" t="s">
        <v>389</v>
      </c>
      <c r="P31">
        <v>1</v>
      </c>
      <c r="Q31">
        <v>0</v>
      </c>
      <c r="R31">
        <v>0</v>
      </c>
      <c r="S31">
        <v>1</v>
      </c>
      <c r="T31">
        <v>1</v>
      </c>
      <c r="U31">
        <v>100</v>
      </c>
      <c r="V31">
        <v>0.55000000000000004</v>
      </c>
      <c r="W31">
        <v>0.73</v>
      </c>
      <c r="X31">
        <v>0.95718748235553297</v>
      </c>
    </row>
    <row r="32" spans="1:24" x14ac:dyDescent="0.2">
      <c r="A32" t="s">
        <v>415</v>
      </c>
      <c r="B32" t="s">
        <v>412</v>
      </c>
      <c r="C32" t="s">
        <v>391</v>
      </c>
      <c r="D32">
        <v>1</v>
      </c>
      <c r="E32">
        <v>0</v>
      </c>
      <c r="F32">
        <v>0</v>
      </c>
      <c r="G32">
        <v>0</v>
      </c>
      <c r="H32">
        <v>9600</v>
      </c>
      <c r="I32" t="s">
        <v>371</v>
      </c>
      <c r="J32">
        <v>87033.320301209096</v>
      </c>
      <c r="K32">
        <v>3768443.60793029</v>
      </c>
      <c r="L32">
        <v>2552029.8703911798</v>
      </c>
      <c r="M32">
        <v>6320473.4783214796</v>
      </c>
      <c r="N32" t="s">
        <v>392</v>
      </c>
      <c r="O32" t="s">
        <v>393</v>
      </c>
      <c r="P32">
        <v>1</v>
      </c>
      <c r="Q32">
        <v>0</v>
      </c>
      <c r="R32">
        <v>0</v>
      </c>
      <c r="S32">
        <v>1</v>
      </c>
      <c r="T32">
        <v>1</v>
      </c>
      <c r="U32">
        <v>100</v>
      </c>
      <c r="V32">
        <v>0.55000000000000004</v>
      </c>
      <c r="W32">
        <v>0.73</v>
      </c>
      <c r="X32">
        <v>0.95718748235553297</v>
      </c>
    </row>
    <row r="33" spans="1:24" x14ac:dyDescent="0.2">
      <c r="A33" t="s">
        <v>416</v>
      </c>
      <c r="B33" t="s">
        <v>412</v>
      </c>
      <c r="C33" t="s">
        <v>395</v>
      </c>
      <c r="D33">
        <v>1</v>
      </c>
      <c r="E33">
        <v>0</v>
      </c>
      <c r="F33">
        <v>0</v>
      </c>
      <c r="G33">
        <v>0</v>
      </c>
      <c r="H33">
        <v>20</v>
      </c>
      <c r="I33" t="s">
        <v>388</v>
      </c>
      <c r="J33">
        <v>13167.2434043385</v>
      </c>
      <c r="K33">
        <v>637279.40658605902</v>
      </c>
      <c r="L33">
        <v>308008.95892958698</v>
      </c>
      <c r="M33">
        <v>945288.36551564699</v>
      </c>
      <c r="N33" t="s">
        <v>395</v>
      </c>
      <c r="O33" t="s">
        <v>389</v>
      </c>
      <c r="P33">
        <v>1</v>
      </c>
      <c r="Q33">
        <v>0</v>
      </c>
      <c r="R33">
        <v>0</v>
      </c>
      <c r="S33">
        <v>1</v>
      </c>
      <c r="T33">
        <v>1</v>
      </c>
      <c r="U33">
        <v>100</v>
      </c>
      <c r="V33">
        <v>0.55000000000000004</v>
      </c>
      <c r="W33">
        <v>0.73</v>
      </c>
      <c r="X33">
        <v>0.95718748235553297</v>
      </c>
    </row>
    <row r="34" spans="1:24" x14ac:dyDescent="0.2">
      <c r="A34" t="s">
        <v>417</v>
      </c>
      <c r="B34" t="s">
        <v>412</v>
      </c>
      <c r="C34" t="s">
        <v>418</v>
      </c>
      <c r="D34">
        <v>1</v>
      </c>
      <c r="E34">
        <v>0</v>
      </c>
      <c r="F34">
        <v>0</v>
      </c>
      <c r="G34">
        <v>0</v>
      </c>
      <c r="H34">
        <v>56000</v>
      </c>
      <c r="I34" t="s">
        <v>384</v>
      </c>
      <c r="J34">
        <v>12087.961153271601</v>
      </c>
      <c r="K34">
        <v>523395.94186344201</v>
      </c>
      <c r="L34">
        <v>40989.195061450897</v>
      </c>
      <c r="M34">
        <v>564385.13692489301</v>
      </c>
      <c r="N34" t="s">
        <v>398</v>
      </c>
      <c r="O34" t="s">
        <v>393</v>
      </c>
      <c r="P34">
        <v>1</v>
      </c>
      <c r="Q34">
        <v>0</v>
      </c>
      <c r="R34">
        <v>0</v>
      </c>
      <c r="S34">
        <v>1</v>
      </c>
      <c r="T34">
        <v>1</v>
      </c>
      <c r="U34">
        <v>100</v>
      </c>
      <c r="V34">
        <v>0.55000000000000004</v>
      </c>
      <c r="W34">
        <v>0.73</v>
      </c>
      <c r="X34">
        <v>0.95718748235553297</v>
      </c>
    </row>
    <row r="35" spans="1:24" x14ac:dyDescent="0.2">
      <c r="A35" t="s">
        <v>419</v>
      </c>
      <c r="B35" t="s">
        <v>412</v>
      </c>
      <c r="C35" t="s">
        <v>397</v>
      </c>
      <c r="D35">
        <v>1</v>
      </c>
      <c r="E35">
        <v>0</v>
      </c>
      <c r="F35">
        <v>0</v>
      </c>
      <c r="G35">
        <v>0</v>
      </c>
      <c r="H35">
        <v>30500</v>
      </c>
      <c r="I35" t="s">
        <v>384</v>
      </c>
      <c r="J35">
        <v>1316.7243404338501</v>
      </c>
      <c r="K35">
        <v>52981.624900071103</v>
      </c>
      <c r="L35">
        <v>26789.366772972899</v>
      </c>
      <c r="M35">
        <v>79770.991673044104</v>
      </c>
      <c r="N35" t="s">
        <v>398</v>
      </c>
      <c r="O35" t="s">
        <v>393</v>
      </c>
      <c r="P35">
        <v>1</v>
      </c>
      <c r="Q35">
        <v>0</v>
      </c>
      <c r="R35">
        <v>0</v>
      </c>
      <c r="S35">
        <v>1</v>
      </c>
      <c r="T35">
        <v>1</v>
      </c>
      <c r="U35">
        <v>100</v>
      </c>
      <c r="V35">
        <v>0.55000000000000004</v>
      </c>
      <c r="W35">
        <v>0.73</v>
      </c>
      <c r="X35">
        <v>0.95718748235553297</v>
      </c>
    </row>
    <row r="36" spans="1:24" x14ac:dyDescent="0.2">
      <c r="A36" t="s">
        <v>420</v>
      </c>
      <c r="B36" t="s">
        <v>412</v>
      </c>
      <c r="C36" t="s">
        <v>400</v>
      </c>
      <c r="D36">
        <v>1</v>
      </c>
      <c r="E36">
        <v>0</v>
      </c>
      <c r="F36">
        <v>0</v>
      </c>
      <c r="G36">
        <v>0</v>
      </c>
      <c r="H36">
        <v>13800</v>
      </c>
      <c r="I36" t="s">
        <v>401</v>
      </c>
      <c r="J36">
        <v>35745.82798165</v>
      </c>
      <c r="K36">
        <v>1828722.73220483</v>
      </c>
      <c r="L36">
        <v>976421.182105263</v>
      </c>
      <c r="M36">
        <v>2805143.9143100898</v>
      </c>
      <c r="N36" t="s">
        <v>398</v>
      </c>
      <c r="O36" t="s">
        <v>389</v>
      </c>
      <c r="P36">
        <v>1</v>
      </c>
      <c r="Q36">
        <v>0</v>
      </c>
      <c r="R36">
        <v>0</v>
      </c>
      <c r="S36">
        <v>1</v>
      </c>
      <c r="T36">
        <v>1</v>
      </c>
      <c r="U36">
        <v>100</v>
      </c>
      <c r="V36">
        <v>0.55000000000000004</v>
      </c>
      <c r="W36">
        <v>0.73</v>
      </c>
      <c r="X36">
        <v>0.95718748235553297</v>
      </c>
    </row>
    <row r="37" spans="1:24" x14ac:dyDescent="0.2">
      <c r="A37" t="s">
        <v>421</v>
      </c>
      <c r="B37" t="s">
        <v>412</v>
      </c>
      <c r="C37" t="s">
        <v>403</v>
      </c>
      <c r="D37">
        <v>1</v>
      </c>
      <c r="E37">
        <v>0</v>
      </c>
      <c r="F37">
        <v>0</v>
      </c>
      <c r="G37">
        <v>0</v>
      </c>
      <c r="H37">
        <v>50600</v>
      </c>
      <c r="I37" t="s">
        <v>384</v>
      </c>
      <c r="J37">
        <v>16383.5044960881</v>
      </c>
      <c r="K37">
        <v>837804.90785206202</v>
      </c>
      <c r="L37">
        <v>456785.54165504902</v>
      </c>
      <c r="M37">
        <v>1294590.4495071101</v>
      </c>
      <c r="N37" t="s">
        <v>383</v>
      </c>
      <c r="O37" t="s">
        <v>385</v>
      </c>
      <c r="P37">
        <v>1</v>
      </c>
      <c r="Q37">
        <v>0</v>
      </c>
      <c r="R37">
        <v>0</v>
      </c>
      <c r="S37">
        <v>1</v>
      </c>
      <c r="T37">
        <v>1</v>
      </c>
      <c r="U37">
        <v>100</v>
      </c>
      <c r="V37">
        <v>0.55000000000000004</v>
      </c>
      <c r="W37">
        <v>0.73</v>
      </c>
      <c r="X37">
        <v>0.95718748235553297</v>
      </c>
    </row>
    <row r="38" spans="1:24" x14ac:dyDescent="0.2">
      <c r="A38" t="s">
        <v>422</v>
      </c>
      <c r="B38" t="s">
        <v>410</v>
      </c>
      <c r="C38" t="s">
        <v>423</v>
      </c>
      <c r="D38">
        <v>1</v>
      </c>
      <c r="E38">
        <v>0</v>
      </c>
      <c r="F38">
        <v>0</v>
      </c>
      <c r="G38">
        <v>0</v>
      </c>
      <c r="H38">
        <v>0</v>
      </c>
      <c r="I38">
        <v>0</v>
      </c>
      <c r="J38">
        <v>144792.761647073</v>
      </c>
      <c r="K38">
        <v>7126749.6586799202</v>
      </c>
      <c r="L38">
        <v>3584122.8745019101</v>
      </c>
      <c r="M38">
        <v>10710872.5331818</v>
      </c>
      <c r="N38">
        <v>0</v>
      </c>
      <c r="O38">
        <v>0</v>
      </c>
      <c r="P38">
        <v>7</v>
      </c>
      <c r="Q38">
        <v>0</v>
      </c>
      <c r="R38">
        <v>0</v>
      </c>
      <c r="S38">
        <v>1</v>
      </c>
      <c r="T38">
        <v>1</v>
      </c>
      <c r="U38">
        <v>100</v>
      </c>
      <c r="V38">
        <v>0.55000000000000004</v>
      </c>
      <c r="W38">
        <v>0.73</v>
      </c>
      <c r="X38">
        <v>0.95718748235553297</v>
      </c>
    </row>
    <row r="39" spans="1:24" x14ac:dyDescent="0.2">
      <c r="A39" t="s">
        <v>424</v>
      </c>
      <c r="B39" t="s">
        <v>423</v>
      </c>
      <c r="C39" t="s">
        <v>383</v>
      </c>
      <c r="D39">
        <v>1</v>
      </c>
      <c r="E39">
        <v>0</v>
      </c>
      <c r="F39">
        <v>0</v>
      </c>
      <c r="G39">
        <v>0</v>
      </c>
      <c r="H39">
        <v>19500</v>
      </c>
      <c r="I39" t="s">
        <v>384</v>
      </c>
      <c r="J39">
        <v>39987.4072083926</v>
      </c>
      <c r="K39">
        <v>2044850.38655761</v>
      </c>
      <c r="L39">
        <v>237883.721411095</v>
      </c>
      <c r="M39">
        <v>2282734.1079687001</v>
      </c>
      <c r="N39" t="s">
        <v>383</v>
      </c>
      <c r="O39" t="s">
        <v>385</v>
      </c>
      <c r="P39">
        <v>1</v>
      </c>
      <c r="Q39">
        <v>0</v>
      </c>
      <c r="R39">
        <v>0</v>
      </c>
      <c r="S39">
        <v>1</v>
      </c>
      <c r="T39">
        <v>1</v>
      </c>
      <c r="U39">
        <v>100</v>
      </c>
      <c r="V39">
        <v>0.55000000000000004</v>
      </c>
      <c r="W39">
        <v>0.73</v>
      </c>
      <c r="X39">
        <v>0.95718748235553297</v>
      </c>
    </row>
    <row r="40" spans="1:24" x14ac:dyDescent="0.2">
      <c r="A40" t="s">
        <v>425</v>
      </c>
      <c r="B40" t="s">
        <v>423</v>
      </c>
      <c r="C40" t="s">
        <v>387</v>
      </c>
      <c r="D40">
        <v>1</v>
      </c>
      <c r="E40">
        <v>0</v>
      </c>
      <c r="F40">
        <v>0</v>
      </c>
      <c r="G40">
        <v>0</v>
      </c>
      <c r="H40">
        <v>1150</v>
      </c>
      <c r="I40" t="s">
        <v>388</v>
      </c>
      <c r="J40">
        <v>36961.672471077298</v>
      </c>
      <c r="K40">
        <v>1890923.8761088001</v>
      </c>
      <c r="L40">
        <v>1531730.0430634799</v>
      </c>
      <c r="M40">
        <v>3422653.9191722898</v>
      </c>
      <c r="N40" t="s">
        <v>387</v>
      </c>
      <c r="O40" t="s">
        <v>389</v>
      </c>
      <c r="P40">
        <v>1</v>
      </c>
      <c r="Q40">
        <v>0</v>
      </c>
      <c r="R40">
        <v>0</v>
      </c>
      <c r="S40">
        <v>1</v>
      </c>
      <c r="T40">
        <v>1</v>
      </c>
      <c r="U40">
        <v>100</v>
      </c>
      <c r="V40">
        <v>0.55000000000000004</v>
      </c>
      <c r="W40">
        <v>0.73</v>
      </c>
      <c r="X40">
        <v>0.95718748235553297</v>
      </c>
    </row>
    <row r="41" spans="1:24" x14ac:dyDescent="0.2">
      <c r="A41" t="s">
        <v>426</v>
      </c>
      <c r="B41" t="s">
        <v>423</v>
      </c>
      <c r="C41" t="s">
        <v>391</v>
      </c>
      <c r="D41">
        <v>1</v>
      </c>
      <c r="E41">
        <v>0</v>
      </c>
      <c r="F41">
        <v>0</v>
      </c>
      <c r="G41">
        <v>0</v>
      </c>
      <c r="H41">
        <v>3450</v>
      </c>
      <c r="I41" t="s">
        <v>371</v>
      </c>
      <c r="J41">
        <v>31277.5994786628</v>
      </c>
      <c r="K41">
        <v>1354290.2659672799</v>
      </c>
      <c r="L41">
        <v>917138.51838904596</v>
      </c>
      <c r="M41">
        <v>2271428.7843563198</v>
      </c>
      <c r="N41" t="s">
        <v>392</v>
      </c>
      <c r="O41" t="s">
        <v>393</v>
      </c>
      <c r="P41">
        <v>1</v>
      </c>
      <c r="Q41">
        <v>0</v>
      </c>
      <c r="R41">
        <v>0</v>
      </c>
      <c r="S41">
        <v>1</v>
      </c>
      <c r="T41">
        <v>1</v>
      </c>
      <c r="U41">
        <v>100</v>
      </c>
      <c r="V41">
        <v>0.55000000000000004</v>
      </c>
      <c r="W41">
        <v>0.73</v>
      </c>
      <c r="X41">
        <v>0.95718748235553297</v>
      </c>
    </row>
    <row r="42" spans="1:24" x14ac:dyDescent="0.2">
      <c r="A42" t="s">
        <v>427</v>
      </c>
      <c r="B42" t="s">
        <v>423</v>
      </c>
      <c r="C42" t="s">
        <v>418</v>
      </c>
      <c r="D42">
        <v>1</v>
      </c>
      <c r="E42">
        <v>0</v>
      </c>
      <c r="F42">
        <v>0</v>
      </c>
      <c r="G42">
        <v>0</v>
      </c>
      <c r="H42">
        <v>20000</v>
      </c>
      <c r="I42" t="s">
        <v>384</v>
      </c>
      <c r="J42">
        <v>4317.1289831436698</v>
      </c>
      <c r="K42">
        <v>186926.75611664201</v>
      </c>
      <c r="L42">
        <v>14638.9982360099</v>
      </c>
      <c r="M42">
        <v>201565.754352652</v>
      </c>
      <c r="N42" t="s">
        <v>398</v>
      </c>
      <c r="O42" t="s">
        <v>393</v>
      </c>
      <c r="P42">
        <v>1</v>
      </c>
      <c r="Q42">
        <v>0</v>
      </c>
      <c r="R42">
        <v>0</v>
      </c>
      <c r="S42">
        <v>1</v>
      </c>
      <c r="T42">
        <v>1</v>
      </c>
      <c r="U42">
        <v>100</v>
      </c>
      <c r="V42">
        <v>0.55000000000000004</v>
      </c>
      <c r="W42">
        <v>0.73</v>
      </c>
      <c r="X42">
        <v>0.95718748235553297</v>
      </c>
    </row>
    <row r="43" spans="1:24" x14ac:dyDescent="0.2">
      <c r="A43" t="s">
        <v>428</v>
      </c>
      <c r="B43" t="s">
        <v>423</v>
      </c>
      <c r="C43" t="s">
        <v>400</v>
      </c>
      <c r="D43">
        <v>1</v>
      </c>
      <c r="E43">
        <v>0</v>
      </c>
      <c r="F43">
        <v>0</v>
      </c>
      <c r="G43">
        <v>0</v>
      </c>
      <c r="H43">
        <v>11200</v>
      </c>
      <c r="I43" t="s">
        <v>401</v>
      </c>
      <c r="J43">
        <v>29011.106767852001</v>
      </c>
      <c r="K43">
        <v>1484180.3560455099</v>
      </c>
      <c r="L43">
        <v>792457.77093883301</v>
      </c>
      <c r="M43">
        <v>2276638.1269843499</v>
      </c>
      <c r="N43" t="s">
        <v>398</v>
      </c>
      <c r="O43" t="s">
        <v>389</v>
      </c>
      <c r="P43">
        <v>1</v>
      </c>
      <c r="Q43">
        <v>0</v>
      </c>
      <c r="R43">
        <v>0</v>
      </c>
      <c r="S43">
        <v>1</v>
      </c>
      <c r="T43">
        <v>1</v>
      </c>
      <c r="U43">
        <v>100</v>
      </c>
      <c r="V43">
        <v>0.55000000000000004</v>
      </c>
      <c r="W43">
        <v>0.73</v>
      </c>
      <c r="X43">
        <v>0.95718748235553297</v>
      </c>
    </row>
    <row r="44" spans="1:24" x14ac:dyDescent="0.2">
      <c r="A44" t="s">
        <v>429</v>
      </c>
      <c r="B44" t="s">
        <v>423</v>
      </c>
      <c r="C44" t="s">
        <v>403</v>
      </c>
      <c r="D44">
        <v>1</v>
      </c>
      <c r="E44">
        <v>0</v>
      </c>
      <c r="F44">
        <v>0</v>
      </c>
      <c r="G44">
        <v>0</v>
      </c>
      <c r="H44">
        <v>10000</v>
      </c>
      <c r="I44" t="s">
        <v>384</v>
      </c>
      <c r="J44">
        <v>3237.8467379445201</v>
      </c>
      <c r="K44">
        <v>165578.01788406799</v>
      </c>
      <c r="L44">
        <v>90273.822463442295</v>
      </c>
      <c r="M44">
        <v>255851.84034751001</v>
      </c>
      <c r="N44" t="s">
        <v>383</v>
      </c>
      <c r="O44" t="s">
        <v>385</v>
      </c>
      <c r="P44">
        <v>1</v>
      </c>
      <c r="Q44">
        <v>0</v>
      </c>
      <c r="R44">
        <v>0</v>
      </c>
      <c r="S44">
        <v>1</v>
      </c>
      <c r="T44">
        <v>1</v>
      </c>
      <c r="U44">
        <v>100</v>
      </c>
      <c r="V44">
        <v>0.55000000000000004</v>
      </c>
      <c r="W44">
        <v>0.73</v>
      </c>
      <c r="X44">
        <v>0.95718748235553297</v>
      </c>
    </row>
    <row r="45" spans="1:24" x14ac:dyDescent="0.2">
      <c r="A45" t="s">
        <v>430</v>
      </c>
      <c r="B45" t="s">
        <v>410</v>
      </c>
      <c r="C45" t="s">
        <v>431</v>
      </c>
      <c r="D45">
        <v>0</v>
      </c>
      <c r="E45">
        <v>0</v>
      </c>
      <c r="F45">
        <v>0</v>
      </c>
      <c r="G45">
        <v>4366891.7001646701</v>
      </c>
      <c r="H45">
        <v>0</v>
      </c>
      <c r="I45">
        <v>0</v>
      </c>
      <c r="J45">
        <v>572867.11483741598</v>
      </c>
      <c r="K45">
        <v>29094607.307165001</v>
      </c>
      <c r="L45">
        <v>10024357.736145901</v>
      </c>
      <c r="M45">
        <v>43485856.743475601</v>
      </c>
      <c r="N45">
        <v>0</v>
      </c>
      <c r="O45">
        <v>0</v>
      </c>
      <c r="P45">
        <v>10</v>
      </c>
      <c r="Q45">
        <v>0</v>
      </c>
      <c r="R45">
        <v>0</v>
      </c>
      <c r="S45">
        <v>1</v>
      </c>
      <c r="T45">
        <v>1</v>
      </c>
      <c r="U45">
        <v>100</v>
      </c>
      <c r="V45">
        <v>0.55000000000000004</v>
      </c>
      <c r="W45">
        <v>0.73</v>
      </c>
      <c r="X45">
        <v>0.95718748235553297</v>
      </c>
    </row>
    <row r="46" spans="1:24" x14ac:dyDescent="0.2">
      <c r="A46" t="s">
        <v>432</v>
      </c>
      <c r="B46" t="s">
        <v>431</v>
      </c>
      <c r="C46" t="s">
        <v>383</v>
      </c>
      <c r="D46">
        <v>1</v>
      </c>
      <c r="E46">
        <v>0</v>
      </c>
      <c r="F46">
        <v>0</v>
      </c>
      <c r="G46">
        <v>0</v>
      </c>
      <c r="H46">
        <v>100000</v>
      </c>
      <c r="I46" t="s">
        <v>384</v>
      </c>
      <c r="J46">
        <v>185638.05525750999</v>
      </c>
      <c r="K46">
        <v>9498236.6252384298</v>
      </c>
      <c r="L46">
        <v>797281.95396155701</v>
      </c>
      <c r="M46">
        <v>10295518.579199901</v>
      </c>
      <c r="N46" t="s">
        <v>383</v>
      </c>
      <c r="O46" t="s">
        <v>385</v>
      </c>
      <c r="P46">
        <v>1</v>
      </c>
      <c r="Q46">
        <v>0</v>
      </c>
      <c r="R46">
        <v>0</v>
      </c>
      <c r="S46">
        <v>1</v>
      </c>
      <c r="T46">
        <v>1</v>
      </c>
      <c r="U46">
        <v>100</v>
      </c>
      <c r="V46">
        <v>0.55000000000000004</v>
      </c>
      <c r="W46">
        <v>0.73</v>
      </c>
      <c r="X46">
        <v>0.95718748235553297</v>
      </c>
    </row>
    <row r="47" spans="1:24" x14ac:dyDescent="0.2">
      <c r="A47" t="s">
        <v>433</v>
      </c>
      <c r="B47" t="s">
        <v>431</v>
      </c>
      <c r="C47" t="s">
        <v>387</v>
      </c>
      <c r="D47">
        <v>1</v>
      </c>
      <c r="E47">
        <v>0</v>
      </c>
      <c r="F47">
        <v>0</v>
      </c>
      <c r="G47">
        <v>0</v>
      </c>
      <c r="H47">
        <v>2100</v>
      </c>
      <c r="I47" t="s">
        <v>388</v>
      </c>
      <c r="J47">
        <v>51805.968884120099</v>
      </c>
      <c r="K47">
        <v>2650343.53212923</v>
      </c>
      <c r="L47">
        <v>1812931.93689578</v>
      </c>
      <c r="M47">
        <v>4463275.4690250102</v>
      </c>
      <c r="N47" t="s">
        <v>387</v>
      </c>
      <c r="O47" t="s">
        <v>389</v>
      </c>
      <c r="P47">
        <v>1</v>
      </c>
      <c r="Q47">
        <v>0</v>
      </c>
      <c r="R47">
        <v>0</v>
      </c>
      <c r="S47">
        <v>1</v>
      </c>
      <c r="T47">
        <v>1</v>
      </c>
      <c r="U47">
        <v>100</v>
      </c>
      <c r="V47">
        <v>0.55000000000000004</v>
      </c>
      <c r="W47">
        <v>0.73</v>
      </c>
      <c r="X47">
        <v>0.95718748235553297</v>
      </c>
    </row>
    <row r="48" spans="1:24" x14ac:dyDescent="0.2">
      <c r="A48" t="s">
        <v>434</v>
      </c>
      <c r="B48" t="s">
        <v>431</v>
      </c>
      <c r="C48" t="s">
        <v>391</v>
      </c>
      <c r="D48">
        <v>1</v>
      </c>
      <c r="E48">
        <v>0</v>
      </c>
      <c r="F48">
        <v>0</v>
      </c>
      <c r="G48">
        <v>0</v>
      </c>
      <c r="H48">
        <v>8000</v>
      </c>
      <c r="I48" t="s">
        <v>371</v>
      </c>
      <c r="J48">
        <v>52628.285862243603</v>
      </c>
      <c r="K48">
        <v>2278744.0413388102</v>
      </c>
      <c r="L48">
        <v>1350291.3309462599</v>
      </c>
      <c r="M48">
        <v>3629035.3722850801</v>
      </c>
      <c r="N48" t="s">
        <v>392</v>
      </c>
      <c r="O48" t="s">
        <v>393</v>
      </c>
      <c r="P48">
        <v>1</v>
      </c>
      <c r="Q48">
        <v>0</v>
      </c>
      <c r="R48">
        <v>0</v>
      </c>
      <c r="S48">
        <v>1</v>
      </c>
      <c r="T48">
        <v>1</v>
      </c>
      <c r="U48">
        <v>100</v>
      </c>
      <c r="V48">
        <v>0.55000000000000004</v>
      </c>
      <c r="W48">
        <v>0.73</v>
      </c>
      <c r="X48">
        <v>0.95718748235553297</v>
      </c>
    </row>
    <row r="49" spans="1:24" x14ac:dyDescent="0.2">
      <c r="A49" t="s">
        <v>435</v>
      </c>
      <c r="B49" t="s">
        <v>431</v>
      </c>
      <c r="C49" t="s">
        <v>395</v>
      </c>
      <c r="D49">
        <v>1</v>
      </c>
      <c r="E49">
        <v>0</v>
      </c>
      <c r="F49">
        <v>0</v>
      </c>
      <c r="G49">
        <v>0</v>
      </c>
      <c r="H49">
        <v>360</v>
      </c>
      <c r="I49" t="s">
        <v>388</v>
      </c>
      <c r="J49">
        <v>150484.00490283701</v>
      </c>
      <c r="K49">
        <v>7873669.2820100104</v>
      </c>
      <c r="L49">
        <v>3520131.0009022602</v>
      </c>
      <c r="M49">
        <v>11393800.2829122</v>
      </c>
      <c r="N49" t="s">
        <v>395</v>
      </c>
      <c r="O49" t="s">
        <v>393</v>
      </c>
      <c r="P49">
        <v>1</v>
      </c>
      <c r="Q49">
        <v>0</v>
      </c>
      <c r="R49">
        <v>0</v>
      </c>
      <c r="S49">
        <v>1</v>
      </c>
      <c r="T49">
        <v>1</v>
      </c>
      <c r="U49">
        <v>100</v>
      </c>
      <c r="V49">
        <v>0.55000000000000004</v>
      </c>
      <c r="W49">
        <v>0.73</v>
      </c>
      <c r="X49">
        <v>0.95718748235553297</v>
      </c>
    </row>
    <row r="50" spans="1:24" x14ac:dyDescent="0.2">
      <c r="A50" t="s">
        <v>436</v>
      </c>
      <c r="B50" t="s">
        <v>431</v>
      </c>
      <c r="C50" t="s">
        <v>418</v>
      </c>
      <c r="D50">
        <v>1</v>
      </c>
      <c r="E50">
        <v>0</v>
      </c>
      <c r="F50">
        <v>0</v>
      </c>
      <c r="G50">
        <v>0</v>
      </c>
      <c r="H50">
        <v>64000</v>
      </c>
      <c r="I50" t="s">
        <v>384</v>
      </c>
      <c r="J50">
        <v>8771.3809757987601</v>
      </c>
      <c r="K50">
        <v>379790.13136325701</v>
      </c>
      <c r="L50">
        <v>29742.9683359886</v>
      </c>
      <c r="M50">
        <v>409533.09969924501</v>
      </c>
      <c r="N50" t="s">
        <v>398</v>
      </c>
      <c r="O50" t="s">
        <v>393</v>
      </c>
      <c r="P50">
        <v>1</v>
      </c>
      <c r="Q50">
        <v>0</v>
      </c>
      <c r="R50">
        <v>0</v>
      </c>
      <c r="S50">
        <v>1</v>
      </c>
      <c r="T50">
        <v>1</v>
      </c>
      <c r="U50">
        <v>100</v>
      </c>
      <c r="V50">
        <v>0.55000000000000004</v>
      </c>
      <c r="W50">
        <v>0.73</v>
      </c>
      <c r="X50">
        <v>0.95718748235553297</v>
      </c>
    </row>
    <row r="51" spans="1:24" x14ac:dyDescent="0.2">
      <c r="A51" t="s">
        <v>437</v>
      </c>
      <c r="B51" t="s">
        <v>431</v>
      </c>
      <c r="C51" t="s">
        <v>438</v>
      </c>
      <c r="D51">
        <v>1</v>
      </c>
      <c r="E51">
        <v>0</v>
      </c>
      <c r="F51">
        <v>0</v>
      </c>
      <c r="G51">
        <v>0</v>
      </c>
      <c r="H51">
        <v>11000</v>
      </c>
      <c r="I51" t="s">
        <v>384</v>
      </c>
      <c r="J51">
        <v>45227.433163447698</v>
      </c>
      <c r="K51">
        <v>2294010.2780758198</v>
      </c>
      <c r="L51">
        <v>1907400.75859181</v>
      </c>
      <c r="M51">
        <v>4201411.0366676403</v>
      </c>
      <c r="N51" t="s">
        <v>439</v>
      </c>
      <c r="O51" t="s">
        <v>389</v>
      </c>
      <c r="P51">
        <v>1</v>
      </c>
      <c r="Q51">
        <v>0</v>
      </c>
      <c r="R51">
        <v>0</v>
      </c>
      <c r="S51">
        <v>1</v>
      </c>
      <c r="T51">
        <v>1</v>
      </c>
      <c r="U51">
        <v>100</v>
      </c>
      <c r="V51">
        <v>0.55000000000000004</v>
      </c>
      <c r="W51">
        <v>0.73</v>
      </c>
      <c r="X51">
        <v>0.95718748235553297</v>
      </c>
    </row>
    <row r="52" spans="1:24" x14ac:dyDescent="0.2">
      <c r="A52" t="s">
        <v>440</v>
      </c>
      <c r="B52" t="s">
        <v>431</v>
      </c>
      <c r="C52" t="s">
        <v>400</v>
      </c>
      <c r="D52">
        <v>1</v>
      </c>
      <c r="E52">
        <v>0</v>
      </c>
      <c r="F52">
        <v>0</v>
      </c>
      <c r="G52">
        <v>0</v>
      </c>
      <c r="H52">
        <v>4950</v>
      </c>
      <c r="I52" t="s">
        <v>401</v>
      </c>
      <c r="J52">
        <v>8140.9379709108198</v>
      </c>
      <c r="K52">
        <v>450252.63769670902</v>
      </c>
      <c r="L52">
        <v>222375.78138791301</v>
      </c>
      <c r="M52">
        <v>672628.41908462299</v>
      </c>
      <c r="N52" t="s">
        <v>398</v>
      </c>
      <c r="O52" t="s">
        <v>393</v>
      </c>
      <c r="P52">
        <v>1</v>
      </c>
      <c r="Q52">
        <v>0</v>
      </c>
      <c r="R52">
        <v>0</v>
      </c>
      <c r="S52">
        <v>1</v>
      </c>
      <c r="T52">
        <v>1</v>
      </c>
      <c r="U52">
        <v>100</v>
      </c>
      <c r="V52">
        <v>0.55000000000000004</v>
      </c>
      <c r="W52">
        <v>0.73</v>
      </c>
      <c r="X52">
        <v>0.95718748235553297</v>
      </c>
    </row>
    <row r="53" spans="1:24" x14ac:dyDescent="0.2">
      <c r="A53" t="s">
        <v>441</v>
      </c>
      <c r="B53" t="s">
        <v>431</v>
      </c>
      <c r="C53" t="s">
        <v>403</v>
      </c>
      <c r="D53">
        <v>1</v>
      </c>
      <c r="E53">
        <v>0</v>
      </c>
      <c r="F53">
        <v>0</v>
      </c>
      <c r="G53">
        <v>0</v>
      </c>
      <c r="H53">
        <v>8000</v>
      </c>
      <c r="I53" t="s">
        <v>384</v>
      </c>
      <c r="J53">
        <v>1644.6339331485401</v>
      </c>
      <c r="K53">
        <v>84101.713534215494</v>
      </c>
      <c r="L53">
        <v>45853.742857084799</v>
      </c>
      <c r="M53">
        <v>129955.4563913</v>
      </c>
      <c r="N53" t="s">
        <v>383</v>
      </c>
      <c r="O53" t="s">
        <v>385</v>
      </c>
      <c r="P53">
        <v>1</v>
      </c>
      <c r="Q53">
        <v>0</v>
      </c>
      <c r="R53">
        <v>0</v>
      </c>
      <c r="S53">
        <v>1</v>
      </c>
      <c r="T53">
        <v>1</v>
      </c>
      <c r="U53">
        <v>100</v>
      </c>
      <c r="V53">
        <v>0.55000000000000004</v>
      </c>
      <c r="W53">
        <v>0.73</v>
      </c>
      <c r="X53">
        <v>0.95718748235553297</v>
      </c>
    </row>
    <row r="54" spans="1:24" x14ac:dyDescent="0.2">
      <c r="A54" t="s">
        <v>442</v>
      </c>
      <c r="B54" t="s">
        <v>431</v>
      </c>
      <c r="C54" t="s">
        <v>443</v>
      </c>
      <c r="D54">
        <v>1</v>
      </c>
      <c r="E54">
        <v>1</v>
      </c>
      <c r="F54" t="s">
        <v>368</v>
      </c>
      <c r="G54">
        <v>4366891.7001646701</v>
      </c>
      <c r="H54">
        <v>1</v>
      </c>
      <c r="I54" t="s">
        <v>368</v>
      </c>
      <c r="J54">
        <v>68526.413887398594</v>
      </c>
      <c r="K54">
        <v>3585459.0657784902</v>
      </c>
      <c r="L54">
        <v>338348.262267254</v>
      </c>
      <c r="M54">
        <v>8290699.0282104202</v>
      </c>
      <c r="N54" t="s">
        <v>395</v>
      </c>
      <c r="O54" t="s">
        <v>393</v>
      </c>
      <c r="P54">
        <v>1</v>
      </c>
      <c r="Q54">
        <v>0</v>
      </c>
      <c r="R54">
        <v>0</v>
      </c>
      <c r="S54">
        <v>1</v>
      </c>
      <c r="T54">
        <v>1</v>
      </c>
      <c r="U54">
        <v>100</v>
      </c>
      <c r="V54">
        <v>0.55000000000000004</v>
      </c>
      <c r="W54">
        <v>0.73</v>
      </c>
      <c r="X54">
        <v>0.95718748235553297</v>
      </c>
    </row>
    <row r="55" spans="1:24" x14ac:dyDescent="0.2">
      <c r="A55" t="s">
        <v>444</v>
      </c>
      <c r="B55" t="s">
        <v>410</v>
      </c>
      <c r="C55" t="s">
        <v>445</v>
      </c>
      <c r="D55">
        <v>1</v>
      </c>
      <c r="E55">
        <v>0</v>
      </c>
      <c r="F55">
        <v>0</v>
      </c>
      <c r="G55">
        <v>0</v>
      </c>
      <c r="H55">
        <v>1</v>
      </c>
      <c r="I55" t="s">
        <v>368</v>
      </c>
      <c r="J55">
        <v>21585.644915718301</v>
      </c>
      <c r="K55">
        <v>934633.78058321401</v>
      </c>
      <c r="L55">
        <v>362373.76238406799</v>
      </c>
      <c r="M55">
        <v>1297007.5429672799</v>
      </c>
      <c r="N55" t="s">
        <v>398</v>
      </c>
      <c r="O55" t="s">
        <v>393</v>
      </c>
      <c r="P55">
        <v>1</v>
      </c>
      <c r="Q55">
        <v>0</v>
      </c>
      <c r="R55">
        <v>0</v>
      </c>
      <c r="S55">
        <v>1</v>
      </c>
      <c r="T55">
        <v>1</v>
      </c>
      <c r="U55">
        <v>100</v>
      </c>
      <c r="V55">
        <v>0.55000000000000004</v>
      </c>
      <c r="W55">
        <v>0.73</v>
      </c>
      <c r="X55">
        <v>0.95718748235553297</v>
      </c>
    </row>
    <row r="56" spans="1:24" x14ac:dyDescent="0.2">
      <c r="A56" t="s">
        <v>446</v>
      </c>
      <c r="B56" t="s">
        <v>408</v>
      </c>
      <c r="C56" t="s">
        <v>447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42500.081895639603</v>
      </c>
      <c r="K56">
        <v>2167626.93202342</v>
      </c>
      <c r="L56">
        <v>3775898.1371365199</v>
      </c>
      <c r="M56">
        <v>5943525.0691599399</v>
      </c>
      <c r="N56">
        <v>0</v>
      </c>
      <c r="O56">
        <v>0</v>
      </c>
      <c r="P56">
        <v>6</v>
      </c>
      <c r="Q56">
        <v>0</v>
      </c>
      <c r="R56">
        <v>0</v>
      </c>
      <c r="S56">
        <v>1</v>
      </c>
      <c r="T56">
        <v>1</v>
      </c>
      <c r="U56">
        <v>100</v>
      </c>
      <c r="V56">
        <v>0.55000000000000004</v>
      </c>
      <c r="W56">
        <v>0.73</v>
      </c>
      <c r="X56">
        <v>0.95718748235553297</v>
      </c>
    </row>
    <row r="57" spans="1:24" x14ac:dyDescent="0.2">
      <c r="A57" t="s">
        <v>448</v>
      </c>
      <c r="B57" t="s">
        <v>447</v>
      </c>
      <c r="C57" t="s">
        <v>449</v>
      </c>
      <c r="D57">
        <v>1</v>
      </c>
      <c r="E57">
        <v>0</v>
      </c>
      <c r="F57">
        <v>0</v>
      </c>
      <c r="G57">
        <v>0</v>
      </c>
      <c r="H57">
        <v>410</v>
      </c>
      <c r="I57" t="s">
        <v>388</v>
      </c>
      <c r="J57">
        <v>19667.080785049999</v>
      </c>
      <c r="K57">
        <v>1003077.4141630901</v>
      </c>
      <c r="L57">
        <v>2024029.2746943601</v>
      </c>
      <c r="M57">
        <v>3027106.6888574501</v>
      </c>
      <c r="N57" t="s">
        <v>449</v>
      </c>
      <c r="O57" t="s">
        <v>450</v>
      </c>
      <c r="P57">
        <v>1</v>
      </c>
      <c r="Q57">
        <v>0</v>
      </c>
      <c r="R57">
        <v>0</v>
      </c>
      <c r="S57">
        <v>1</v>
      </c>
      <c r="T57">
        <v>1</v>
      </c>
      <c r="U57">
        <v>100</v>
      </c>
      <c r="V57">
        <v>0.55000000000000004</v>
      </c>
      <c r="W57">
        <v>0.73</v>
      </c>
      <c r="X57">
        <v>0.95718748235553297</v>
      </c>
    </row>
    <row r="58" spans="1:24" x14ac:dyDescent="0.2">
      <c r="A58" t="s">
        <v>451</v>
      </c>
      <c r="B58" t="s">
        <v>447</v>
      </c>
      <c r="C58" t="s">
        <v>452</v>
      </c>
      <c r="D58">
        <v>1</v>
      </c>
      <c r="E58">
        <v>0</v>
      </c>
      <c r="F58">
        <v>0</v>
      </c>
      <c r="G58">
        <v>0</v>
      </c>
      <c r="H58">
        <v>150</v>
      </c>
      <c r="I58" t="s">
        <v>388</v>
      </c>
      <c r="J58">
        <v>13979.388434370499</v>
      </c>
      <c r="K58">
        <v>712988.283485336</v>
      </c>
      <c r="L58">
        <v>1222651.4662586099</v>
      </c>
      <c r="M58">
        <v>1935639.7497439501</v>
      </c>
      <c r="N58" t="s">
        <v>449</v>
      </c>
      <c r="O58" t="s">
        <v>450</v>
      </c>
      <c r="P58">
        <v>1</v>
      </c>
      <c r="Q58">
        <v>0</v>
      </c>
      <c r="R58">
        <v>0</v>
      </c>
      <c r="S58">
        <v>1</v>
      </c>
      <c r="T58">
        <v>1</v>
      </c>
      <c r="U58">
        <v>100</v>
      </c>
      <c r="V58">
        <v>0.55000000000000004</v>
      </c>
      <c r="W58">
        <v>0.73</v>
      </c>
      <c r="X58">
        <v>0.95718748235553297</v>
      </c>
    </row>
    <row r="59" spans="1:24" x14ac:dyDescent="0.2">
      <c r="A59" t="s">
        <v>453</v>
      </c>
      <c r="B59" t="s">
        <v>447</v>
      </c>
      <c r="C59" t="s">
        <v>454</v>
      </c>
      <c r="D59">
        <v>1</v>
      </c>
      <c r="E59">
        <v>0</v>
      </c>
      <c r="F59">
        <v>0</v>
      </c>
      <c r="G59">
        <v>0</v>
      </c>
      <c r="H59">
        <v>22320</v>
      </c>
      <c r="I59" t="s">
        <v>384</v>
      </c>
      <c r="J59">
        <v>7647.5477914878402</v>
      </c>
      <c r="K59">
        <v>390047.05785049999</v>
      </c>
      <c r="L59">
        <v>383795.82775583002</v>
      </c>
      <c r="M59">
        <v>773842.88560633105</v>
      </c>
      <c r="N59" t="s">
        <v>406</v>
      </c>
      <c r="O59" t="s">
        <v>450</v>
      </c>
      <c r="P59">
        <v>1</v>
      </c>
      <c r="Q59">
        <v>0</v>
      </c>
      <c r="R59">
        <v>0</v>
      </c>
      <c r="S59">
        <v>1</v>
      </c>
      <c r="T59">
        <v>1</v>
      </c>
      <c r="U59">
        <v>100</v>
      </c>
      <c r="V59">
        <v>0.55000000000000004</v>
      </c>
      <c r="W59">
        <v>0.73</v>
      </c>
      <c r="X59">
        <v>0.95718748235553297</v>
      </c>
    </row>
    <row r="60" spans="1:24" x14ac:dyDescent="0.2">
      <c r="A60" t="s">
        <v>455</v>
      </c>
      <c r="B60" t="s">
        <v>447</v>
      </c>
      <c r="C60" t="s">
        <v>456</v>
      </c>
      <c r="D60">
        <v>1</v>
      </c>
      <c r="E60">
        <v>0</v>
      </c>
      <c r="F60">
        <v>0</v>
      </c>
      <c r="G60">
        <v>0</v>
      </c>
      <c r="H60">
        <v>350</v>
      </c>
      <c r="I60" t="s">
        <v>401</v>
      </c>
      <c r="J60">
        <v>383.74791778433399</v>
      </c>
      <c r="K60">
        <v>19572.2858622436</v>
      </c>
      <c r="L60">
        <v>73604.6927878571</v>
      </c>
      <c r="M60">
        <v>93176.978650100704</v>
      </c>
      <c r="N60" t="s">
        <v>449</v>
      </c>
      <c r="O60" t="s">
        <v>450</v>
      </c>
      <c r="P60">
        <v>1</v>
      </c>
      <c r="Q60">
        <v>0</v>
      </c>
      <c r="R60">
        <v>0</v>
      </c>
      <c r="S60">
        <v>1</v>
      </c>
      <c r="T60">
        <v>1</v>
      </c>
      <c r="U60">
        <v>100</v>
      </c>
      <c r="V60">
        <v>0.55000000000000004</v>
      </c>
      <c r="W60">
        <v>0.73</v>
      </c>
      <c r="X60">
        <v>0.95718748235553297</v>
      </c>
    </row>
    <row r="61" spans="1:24" x14ac:dyDescent="0.2">
      <c r="A61" t="s">
        <v>457</v>
      </c>
      <c r="B61" t="s">
        <v>447</v>
      </c>
      <c r="C61" t="s">
        <v>458</v>
      </c>
      <c r="D61">
        <v>1</v>
      </c>
      <c r="E61">
        <v>0</v>
      </c>
      <c r="F61">
        <v>0</v>
      </c>
      <c r="G61">
        <v>0</v>
      </c>
      <c r="H61">
        <v>1000</v>
      </c>
      <c r="I61" t="s">
        <v>459</v>
      </c>
      <c r="J61">
        <v>822.31696694682796</v>
      </c>
      <c r="K61">
        <v>41941.890662255602</v>
      </c>
      <c r="L61">
        <v>71816.875639848004</v>
      </c>
      <c r="M61">
        <v>113758.766302103</v>
      </c>
      <c r="N61" t="s">
        <v>398</v>
      </c>
      <c r="O61" t="s">
        <v>450</v>
      </c>
      <c r="P61">
        <v>1</v>
      </c>
      <c r="Q61">
        <v>0</v>
      </c>
      <c r="R61">
        <v>0</v>
      </c>
      <c r="S61">
        <v>1</v>
      </c>
      <c r="T61">
        <v>1</v>
      </c>
      <c r="U61">
        <v>100</v>
      </c>
      <c r="V61">
        <v>0.55000000000000004</v>
      </c>
      <c r="W61">
        <v>0.73</v>
      </c>
      <c r="X61">
        <v>0.95718748235553297</v>
      </c>
    </row>
    <row r="62" spans="1:24" x14ac:dyDescent="0.2">
      <c r="A62" t="s">
        <v>460</v>
      </c>
      <c r="B62" t="s">
        <v>408</v>
      </c>
      <c r="C62" t="s">
        <v>461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318183.72125253303</v>
      </c>
      <c r="K62">
        <v>14728288.2214872</v>
      </c>
      <c r="L62">
        <v>3828868.5564707099</v>
      </c>
      <c r="M62">
        <v>18557156.777957901</v>
      </c>
      <c r="N62" t="s">
        <v>462</v>
      </c>
      <c r="O62" t="s">
        <v>463</v>
      </c>
      <c r="P62">
        <v>1</v>
      </c>
      <c r="Q62">
        <v>0</v>
      </c>
      <c r="R62">
        <v>0</v>
      </c>
      <c r="S62">
        <v>1</v>
      </c>
      <c r="T62">
        <v>1</v>
      </c>
      <c r="U62">
        <v>100</v>
      </c>
      <c r="V62">
        <v>0.55000000000000004</v>
      </c>
      <c r="W62">
        <v>0.73</v>
      </c>
      <c r="X62">
        <v>0.95718748235553297</v>
      </c>
    </row>
    <row r="63" spans="1:24" x14ac:dyDescent="0.2">
      <c r="A63" t="s">
        <v>464</v>
      </c>
      <c r="B63" t="s">
        <v>408</v>
      </c>
      <c r="C63" t="s">
        <v>465</v>
      </c>
      <c r="D63">
        <v>1</v>
      </c>
      <c r="E63">
        <v>1</v>
      </c>
      <c r="F63" t="s">
        <v>368</v>
      </c>
      <c r="G63">
        <v>57225318.739552498</v>
      </c>
      <c r="H63">
        <v>1</v>
      </c>
      <c r="I63" t="s">
        <v>368</v>
      </c>
      <c r="J63">
        <v>1174991.60905149</v>
      </c>
      <c r="K63">
        <v>55918660.219862103</v>
      </c>
      <c r="L63">
        <v>18127493.1330189</v>
      </c>
      <c r="M63">
        <v>131271472.09243301</v>
      </c>
      <c r="N63" t="s">
        <v>439</v>
      </c>
      <c r="O63" t="s">
        <v>389</v>
      </c>
      <c r="P63">
        <v>1</v>
      </c>
      <c r="Q63">
        <v>0</v>
      </c>
      <c r="R63">
        <v>0</v>
      </c>
      <c r="S63">
        <v>1</v>
      </c>
      <c r="T63">
        <v>1</v>
      </c>
      <c r="U63">
        <v>100</v>
      </c>
      <c r="V63">
        <v>0.55000000000000004</v>
      </c>
      <c r="W63">
        <v>0.73</v>
      </c>
      <c r="X63">
        <v>0.95718748235553297</v>
      </c>
    </row>
    <row r="64" spans="1:24" x14ac:dyDescent="0.2">
      <c r="A64" t="s">
        <v>466</v>
      </c>
      <c r="B64" t="s">
        <v>222</v>
      </c>
      <c r="C64" t="s">
        <v>467</v>
      </c>
      <c r="D64">
        <v>0</v>
      </c>
      <c r="E64">
        <v>0</v>
      </c>
      <c r="F64">
        <v>0</v>
      </c>
      <c r="G64">
        <v>1322650.96014868</v>
      </c>
      <c r="H64">
        <v>0</v>
      </c>
      <c r="I64">
        <v>0</v>
      </c>
      <c r="J64">
        <v>94440.8751951296</v>
      </c>
      <c r="K64">
        <v>5093937.9788817298</v>
      </c>
      <c r="L64">
        <v>2038369.33294231</v>
      </c>
      <c r="M64">
        <v>8454958.2719727308</v>
      </c>
      <c r="N64">
        <v>0</v>
      </c>
      <c r="O64">
        <v>0</v>
      </c>
      <c r="P64">
        <v>15</v>
      </c>
      <c r="Q64">
        <v>0</v>
      </c>
      <c r="R64">
        <v>0</v>
      </c>
      <c r="S64">
        <v>1</v>
      </c>
      <c r="T64">
        <v>1</v>
      </c>
      <c r="U64">
        <v>100</v>
      </c>
      <c r="V64">
        <v>0.55000000000000004</v>
      </c>
      <c r="W64">
        <v>0.73</v>
      </c>
      <c r="X64">
        <v>0.95718748235553297</v>
      </c>
    </row>
    <row r="65" spans="1:24" x14ac:dyDescent="0.2">
      <c r="A65" t="s">
        <v>468</v>
      </c>
      <c r="B65" t="s">
        <v>467</v>
      </c>
      <c r="C65" t="s">
        <v>469</v>
      </c>
      <c r="D65">
        <v>0</v>
      </c>
      <c r="E65">
        <v>0</v>
      </c>
      <c r="F65">
        <v>0</v>
      </c>
      <c r="G65">
        <v>195213.818709413</v>
      </c>
      <c r="H65">
        <v>0</v>
      </c>
      <c r="I65">
        <v>0</v>
      </c>
      <c r="J65">
        <v>14637.2420094182</v>
      </c>
      <c r="K65">
        <v>781336.24940391001</v>
      </c>
      <c r="L65">
        <v>202829.665895407</v>
      </c>
      <c r="M65">
        <v>1179379.7340087299</v>
      </c>
      <c r="N65">
        <v>0</v>
      </c>
      <c r="O65">
        <v>0</v>
      </c>
      <c r="P65">
        <v>3</v>
      </c>
      <c r="Q65">
        <v>0</v>
      </c>
      <c r="R65">
        <v>0</v>
      </c>
      <c r="S65">
        <v>1</v>
      </c>
      <c r="T65">
        <v>1</v>
      </c>
      <c r="U65">
        <v>100</v>
      </c>
      <c r="V65">
        <v>0.55000000000000004</v>
      </c>
      <c r="W65">
        <v>0.73</v>
      </c>
      <c r="X65">
        <v>0.95718748235553297</v>
      </c>
    </row>
    <row r="66" spans="1:24" x14ac:dyDescent="0.2">
      <c r="A66" t="s">
        <v>470</v>
      </c>
      <c r="B66" t="s">
        <v>469</v>
      </c>
      <c r="C66" t="s">
        <v>471</v>
      </c>
      <c r="D66">
        <v>1</v>
      </c>
      <c r="E66">
        <v>0</v>
      </c>
      <c r="F66">
        <v>0</v>
      </c>
      <c r="G66">
        <v>195213.818709413</v>
      </c>
      <c r="H66">
        <v>0</v>
      </c>
      <c r="I66">
        <v>0</v>
      </c>
      <c r="J66">
        <v>6414.0723399499202</v>
      </c>
      <c r="K66">
        <v>342383.77153373801</v>
      </c>
      <c r="L66">
        <v>41706.767535467297</v>
      </c>
      <c r="M66">
        <v>579304.35777861997</v>
      </c>
      <c r="N66">
        <v>0</v>
      </c>
      <c r="O66">
        <v>0</v>
      </c>
      <c r="P66">
        <v>1</v>
      </c>
      <c r="Q66">
        <v>0</v>
      </c>
      <c r="R66">
        <v>0</v>
      </c>
      <c r="S66">
        <v>1</v>
      </c>
      <c r="T66">
        <v>1</v>
      </c>
      <c r="U66">
        <v>100</v>
      </c>
      <c r="V66">
        <v>0.55000000000000004</v>
      </c>
      <c r="W66">
        <v>0.73</v>
      </c>
      <c r="X66">
        <v>0.95718748235553297</v>
      </c>
    </row>
    <row r="67" spans="1:24" x14ac:dyDescent="0.2">
      <c r="A67" t="s">
        <v>472</v>
      </c>
      <c r="B67" t="s">
        <v>469</v>
      </c>
      <c r="C67" t="s">
        <v>473</v>
      </c>
      <c r="D67">
        <v>0</v>
      </c>
      <c r="E67">
        <v>0</v>
      </c>
      <c r="F67">
        <v>0</v>
      </c>
      <c r="G67">
        <v>0</v>
      </c>
      <c r="H67">
        <v>1</v>
      </c>
      <c r="I67" t="s">
        <v>368</v>
      </c>
      <c r="J67">
        <v>8223.1696694682905</v>
      </c>
      <c r="K67">
        <v>438952.47787017102</v>
      </c>
      <c r="L67">
        <v>161122.89835994001</v>
      </c>
      <c r="M67">
        <v>600075.37623011204</v>
      </c>
      <c r="N67" t="s">
        <v>474</v>
      </c>
      <c r="O67" t="s">
        <v>475</v>
      </c>
      <c r="P67">
        <v>1</v>
      </c>
      <c r="Q67">
        <v>0</v>
      </c>
      <c r="R67">
        <v>0</v>
      </c>
      <c r="S67">
        <v>1</v>
      </c>
      <c r="T67">
        <v>1</v>
      </c>
      <c r="U67">
        <v>100</v>
      </c>
      <c r="V67">
        <v>0.55000000000000004</v>
      </c>
      <c r="W67">
        <v>0.73</v>
      </c>
      <c r="X67">
        <v>0.95718748235553297</v>
      </c>
    </row>
    <row r="68" spans="1:24" x14ac:dyDescent="0.2">
      <c r="A68" t="s">
        <v>476</v>
      </c>
      <c r="B68" t="s">
        <v>467</v>
      </c>
      <c r="C68" t="s">
        <v>477</v>
      </c>
      <c r="D68">
        <v>0</v>
      </c>
      <c r="E68">
        <v>0</v>
      </c>
      <c r="F68">
        <v>0</v>
      </c>
      <c r="G68">
        <v>173962.716628505</v>
      </c>
      <c r="H68">
        <v>0</v>
      </c>
      <c r="I68">
        <v>0</v>
      </c>
      <c r="J68">
        <v>526.17619441794704</v>
      </c>
      <c r="K68">
        <v>28078.497099190401</v>
      </c>
      <c r="L68">
        <v>3982.5089419010701</v>
      </c>
      <c r="M68">
        <v>206023.72266959699</v>
      </c>
      <c r="N68">
        <v>0</v>
      </c>
      <c r="O68">
        <v>0</v>
      </c>
      <c r="P68">
        <v>3</v>
      </c>
      <c r="Q68">
        <v>0</v>
      </c>
      <c r="R68">
        <v>0</v>
      </c>
      <c r="S68">
        <v>1</v>
      </c>
      <c r="T68">
        <v>1</v>
      </c>
      <c r="U68">
        <v>100</v>
      </c>
      <c r="V68">
        <v>0.55000000000000004</v>
      </c>
      <c r="W68">
        <v>0.73</v>
      </c>
      <c r="X68">
        <v>0.95718748235553297</v>
      </c>
    </row>
    <row r="69" spans="1:24" x14ac:dyDescent="0.2">
      <c r="A69" t="s">
        <v>478</v>
      </c>
      <c r="B69" t="s">
        <v>477</v>
      </c>
      <c r="C69" t="s">
        <v>479</v>
      </c>
      <c r="D69">
        <v>1</v>
      </c>
      <c r="E69">
        <v>0</v>
      </c>
      <c r="F69">
        <v>0</v>
      </c>
      <c r="G69">
        <v>894.61892584773102</v>
      </c>
      <c r="H69">
        <v>0</v>
      </c>
      <c r="I69">
        <v>0</v>
      </c>
      <c r="J69">
        <v>38.128709747641203</v>
      </c>
      <c r="K69">
        <v>2028.58598815702</v>
      </c>
      <c r="L69">
        <v>210.313432136573</v>
      </c>
      <c r="M69">
        <v>3133.5183461413199</v>
      </c>
      <c r="N69">
        <v>0</v>
      </c>
      <c r="O69">
        <v>0</v>
      </c>
      <c r="P69">
        <v>1</v>
      </c>
      <c r="Q69">
        <v>0</v>
      </c>
      <c r="R69">
        <v>0</v>
      </c>
      <c r="S69">
        <v>1</v>
      </c>
      <c r="T69">
        <v>1</v>
      </c>
      <c r="U69">
        <v>100</v>
      </c>
      <c r="V69">
        <v>0.55000000000000004</v>
      </c>
      <c r="W69">
        <v>0.73</v>
      </c>
      <c r="X69">
        <v>0.95718748235553297</v>
      </c>
    </row>
    <row r="70" spans="1:24" x14ac:dyDescent="0.2">
      <c r="A70" t="s">
        <v>480</v>
      </c>
      <c r="B70" t="s">
        <v>477</v>
      </c>
      <c r="C70" t="s">
        <v>481</v>
      </c>
      <c r="D70">
        <v>1</v>
      </c>
      <c r="E70">
        <v>0</v>
      </c>
      <c r="F70">
        <v>0</v>
      </c>
      <c r="G70">
        <v>173068.09770265801</v>
      </c>
      <c r="H70">
        <v>0</v>
      </c>
      <c r="I70">
        <v>0</v>
      </c>
      <c r="J70">
        <v>488.04748467030601</v>
      </c>
      <c r="K70">
        <v>26049.911111033402</v>
      </c>
      <c r="L70">
        <v>3772.19550976449</v>
      </c>
      <c r="M70">
        <v>202890.20432345601</v>
      </c>
      <c r="N70">
        <v>0</v>
      </c>
      <c r="O70">
        <v>0</v>
      </c>
      <c r="P70">
        <v>1</v>
      </c>
      <c r="Q70">
        <v>0</v>
      </c>
      <c r="R70">
        <v>0</v>
      </c>
      <c r="S70">
        <v>1</v>
      </c>
      <c r="T70">
        <v>1</v>
      </c>
      <c r="U70">
        <v>100</v>
      </c>
      <c r="V70">
        <v>0.55000000000000004</v>
      </c>
      <c r="W70">
        <v>0.73</v>
      </c>
      <c r="X70">
        <v>0.95718748235553297</v>
      </c>
    </row>
    <row r="71" spans="1:24" x14ac:dyDescent="0.2">
      <c r="A71" t="s">
        <v>482</v>
      </c>
      <c r="B71" t="s">
        <v>467</v>
      </c>
      <c r="C71" t="s">
        <v>483</v>
      </c>
      <c r="D71">
        <v>0</v>
      </c>
      <c r="E71">
        <v>0</v>
      </c>
      <c r="F71">
        <v>0</v>
      </c>
      <c r="G71">
        <v>763583.13080687402</v>
      </c>
      <c r="H71">
        <v>0</v>
      </c>
      <c r="I71">
        <v>0</v>
      </c>
      <c r="J71">
        <v>30094.990603889899</v>
      </c>
      <c r="K71">
        <v>1642175.6747156</v>
      </c>
      <c r="L71">
        <v>494517.41697946301</v>
      </c>
      <c r="M71">
        <v>2900276.2225019298</v>
      </c>
      <c r="N71">
        <v>0</v>
      </c>
      <c r="O71">
        <v>0</v>
      </c>
      <c r="P71">
        <v>6</v>
      </c>
      <c r="Q71">
        <v>0</v>
      </c>
      <c r="R71">
        <v>0</v>
      </c>
      <c r="S71">
        <v>1</v>
      </c>
      <c r="T71">
        <v>1</v>
      </c>
      <c r="U71">
        <v>100</v>
      </c>
      <c r="V71">
        <v>0.55000000000000004</v>
      </c>
      <c r="W71">
        <v>0.73</v>
      </c>
      <c r="X71">
        <v>0.95718748235553297</v>
      </c>
    </row>
    <row r="72" spans="1:24" x14ac:dyDescent="0.2">
      <c r="A72" t="s">
        <v>484</v>
      </c>
      <c r="B72" t="s">
        <v>483</v>
      </c>
      <c r="C72" t="s">
        <v>479</v>
      </c>
      <c r="D72">
        <v>1</v>
      </c>
      <c r="E72">
        <v>0</v>
      </c>
      <c r="F72">
        <v>0</v>
      </c>
      <c r="G72">
        <v>169164.306009964</v>
      </c>
      <c r="H72">
        <v>0</v>
      </c>
      <c r="I72">
        <v>0</v>
      </c>
      <c r="J72">
        <v>636.74945299911997</v>
      </c>
      <c r="K72">
        <v>33899.222049931901</v>
      </c>
      <c r="L72">
        <v>3506.37312241873</v>
      </c>
      <c r="M72">
        <v>206569.90118231499</v>
      </c>
      <c r="N72">
        <v>0</v>
      </c>
      <c r="O72">
        <v>0</v>
      </c>
      <c r="P72">
        <v>1</v>
      </c>
      <c r="Q72">
        <v>0</v>
      </c>
      <c r="R72">
        <v>0</v>
      </c>
      <c r="S72">
        <v>1</v>
      </c>
      <c r="T72">
        <v>1</v>
      </c>
      <c r="U72">
        <v>100</v>
      </c>
      <c r="V72">
        <v>0.55000000000000004</v>
      </c>
      <c r="W72">
        <v>0.73</v>
      </c>
      <c r="X72">
        <v>0.95718748235553297</v>
      </c>
    </row>
    <row r="73" spans="1:24" x14ac:dyDescent="0.2">
      <c r="A73" t="s">
        <v>485</v>
      </c>
      <c r="B73" t="s">
        <v>483</v>
      </c>
      <c r="C73" t="s">
        <v>486</v>
      </c>
      <c r="D73">
        <v>1</v>
      </c>
      <c r="E73">
        <v>0</v>
      </c>
      <c r="F73">
        <v>0</v>
      </c>
      <c r="G73">
        <v>286278.05635785602</v>
      </c>
      <c r="H73">
        <v>0</v>
      </c>
      <c r="I73">
        <v>0</v>
      </c>
      <c r="J73">
        <v>2005.57013258911</v>
      </c>
      <c r="K73">
        <v>106718.29143759</v>
      </c>
      <c r="L73">
        <v>11038.0074252293</v>
      </c>
      <c r="M73">
        <v>404034.35522067599</v>
      </c>
      <c r="N73">
        <v>0</v>
      </c>
      <c r="O73">
        <v>0</v>
      </c>
      <c r="P73">
        <v>1</v>
      </c>
      <c r="Q73">
        <v>0</v>
      </c>
      <c r="R73">
        <v>0</v>
      </c>
      <c r="S73">
        <v>1</v>
      </c>
      <c r="T73">
        <v>1</v>
      </c>
      <c r="U73">
        <v>100</v>
      </c>
      <c r="V73">
        <v>0.55000000000000004</v>
      </c>
      <c r="W73">
        <v>0.73</v>
      </c>
      <c r="X73">
        <v>0.95718748235553297</v>
      </c>
    </row>
    <row r="74" spans="1:24" x14ac:dyDescent="0.2">
      <c r="A74" t="s">
        <v>487</v>
      </c>
      <c r="B74" t="s">
        <v>483</v>
      </c>
      <c r="C74" t="s">
        <v>488</v>
      </c>
      <c r="D74">
        <v>1</v>
      </c>
      <c r="E74">
        <v>0</v>
      </c>
      <c r="F74">
        <v>0</v>
      </c>
      <c r="G74">
        <v>0</v>
      </c>
      <c r="H74">
        <v>0</v>
      </c>
      <c r="I74">
        <v>0</v>
      </c>
      <c r="J74">
        <v>25469.978111673001</v>
      </c>
      <c r="K74">
        <v>1395719.53437474</v>
      </c>
      <c r="L74">
        <v>470696.97601710702</v>
      </c>
      <c r="M74">
        <v>1866416.51039185</v>
      </c>
      <c r="N74">
        <v>0</v>
      </c>
      <c r="O74">
        <v>0</v>
      </c>
      <c r="P74">
        <v>1</v>
      </c>
      <c r="Q74">
        <v>0</v>
      </c>
      <c r="R74">
        <v>0</v>
      </c>
      <c r="S74">
        <v>1</v>
      </c>
      <c r="T74">
        <v>1</v>
      </c>
      <c r="U74">
        <v>100</v>
      </c>
      <c r="V74">
        <v>0.55000000000000004</v>
      </c>
      <c r="W74">
        <v>0.73</v>
      </c>
      <c r="X74">
        <v>0.95718748235553297</v>
      </c>
    </row>
    <row r="75" spans="1:24" x14ac:dyDescent="0.2">
      <c r="A75" t="s">
        <v>489</v>
      </c>
      <c r="B75" t="s">
        <v>483</v>
      </c>
      <c r="C75" t="s">
        <v>481</v>
      </c>
      <c r="D75">
        <v>1</v>
      </c>
      <c r="E75">
        <v>0</v>
      </c>
      <c r="F75">
        <v>0</v>
      </c>
      <c r="G75">
        <v>187773.85837130001</v>
      </c>
      <c r="H75">
        <v>0</v>
      </c>
      <c r="I75">
        <v>0</v>
      </c>
      <c r="J75">
        <v>1410.76226051761</v>
      </c>
      <c r="K75">
        <v>75312.713322072304</v>
      </c>
      <c r="L75">
        <v>7719.3962407877598</v>
      </c>
      <c r="M75">
        <v>270805.96793416003</v>
      </c>
      <c r="N75">
        <v>0</v>
      </c>
      <c r="O75">
        <v>0</v>
      </c>
      <c r="P75">
        <v>1</v>
      </c>
      <c r="Q75">
        <v>0</v>
      </c>
      <c r="R75">
        <v>0</v>
      </c>
      <c r="S75">
        <v>1</v>
      </c>
      <c r="T75">
        <v>1</v>
      </c>
      <c r="U75">
        <v>100</v>
      </c>
      <c r="V75">
        <v>0.55000000000000004</v>
      </c>
      <c r="W75">
        <v>0.73</v>
      </c>
      <c r="X75">
        <v>0.95718748235553297</v>
      </c>
    </row>
    <row r="76" spans="1:24" x14ac:dyDescent="0.2">
      <c r="A76" t="s">
        <v>490</v>
      </c>
      <c r="B76" t="s">
        <v>483</v>
      </c>
      <c r="C76" t="s">
        <v>491</v>
      </c>
      <c r="D76">
        <v>1</v>
      </c>
      <c r="E76">
        <v>1</v>
      </c>
      <c r="F76" t="s">
        <v>368</v>
      </c>
      <c r="G76">
        <v>120366.910067752</v>
      </c>
      <c r="H76">
        <v>1</v>
      </c>
      <c r="I76" t="s">
        <v>368</v>
      </c>
      <c r="J76">
        <v>571.930646110971</v>
      </c>
      <c r="K76">
        <v>30525.913531261602</v>
      </c>
      <c r="L76">
        <v>1556.6641739194299</v>
      </c>
      <c r="M76">
        <v>152449.487772933</v>
      </c>
      <c r="N76" t="s">
        <v>492</v>
      </c>
      <c r="O76" t="s">
        <v>493</v>
      </c>
      <c r="P76">
        <v>1</v>
      </c>
      <c r="Q76">
        <v>0</v>
      </c>
      <c r="R76">
        <v>0</v>
      </c>
      <c r="S76">
        <v>1</v>
      </c>
      <c r="T76">
        <v>1</v>
      </c>
      <c r="U76">
        <v>100</v>
      </c>
      <c r="V76">
        <v>0.55000000000000004</v>
      </c>
      <c r="W76">
        <v>0.73</v>
      </c>
      <c r="X76">
        <v>0.95718748235553297</v>
      </c>
    </row>
    <row r="77" spans="1:24" x14ac:dyDescent="0.2">
      <c r="A77" t="s">
        <v>494</v>
      </c>
      <c r="B77" t="s">
        <v>467</v>
      </c>
      <c r="C77" t="s">
        <v>495</v>
      </c>
      <c r="D77">
        <v>1</v>
      </c>
      <c r="E77">
        <v>0</v>
      </c>
      <c r="F77">
        <v>0</v>
      </c>
      <c r="G77">
        <v>0</v>
      </c>
      <c r="H77">
        <v>1</v>
      </c>
      <c r="I77" t="s">
        <v>368</v>
      </c>
      <c r="J77">
        <v>47968.4897174535</v>
      </c>
      <c r="K77">
        <v>2580684.2289580302</v>
      </c>
      <c r="L77">
        <v>1330359.59862845</v>
      </c>
      <c r="M77">
        <v>3911043.82758648</v>
      </c>
      <c r="N77" t="s">
        <v>495</v>
      </c>
      <c r="O77" t="s">
        <v>493</v>
      </c>
      <c r="P77">
        <v>1</v>
      </c>
      <c r="Q77">
        <v>0</v>
      </c>
      <c r="R77">
        <v>0</v>
      </c>
      <c r="S77">
        <v>1</v>
      </c>
      <c r="T77">
        <v>1</v>
      </c>
      <c r="U77">
        <v>100</v>
      </c>
      <c r="V77">
        <v>0.55000000000000004</v>
      </c>
      <c r="W77">
        <v>0.73</v>
      </c>
      <c r="X77">
        <v>0.95718748235553297</v>
      </c>
    </row>
    <row r="78" spans="1:24" x14ac:dyDescent="0.2">
      <c r="A78" t="s">
        <v>496</v>
      </c>
      <c r="B78" t="s">
        <v>467</v>
      </c>
      <c r="C78" t="s">
        <v>497</v>
      </c>
      <c r="D78">
        <v>0</v>
      </c>
      <c r="E78">
        <v>1</v>
      </c>
      <c r="F78" t="s">
        <v>401</v>
      </c>
      <c r="G78">
        <v>189891.29400389001</v>
      </c>
      <c r="H78">
        <v>1</v>
      </c>
      <c r="I78" t="s">
        <v>368</v>
      </c>
      <c r="J78">
        <v>1213.9766699500001</v>
      </c>
      <c r="K78">
        <v>61663.328705</v>
      </c>
      <c r="L78">
        <v>6680.1424970899998</v>
      </c>
      <c r="M78">
        <v>258234.76520597999</v>
      </c>
      <c r="N78" t="s">
        <v>398</v>
      </c>
      <c r="O78" t="s">
        <v>498</v>
      </c>
      <c r="P78">
        <v>1</v>
      </c>
      <c r="Q78">
        <v>0</v>
      </c>
      <c r="R78">
        <v>0</v>
      </c>
      <c r="S78">
        <v>1</v>
      </c>
      <c r="T78">
        <v>1</v>
      </c>
      <c r="U78">
        <v>100</v>
      </c>
      <c r="V78">
        <v>0.55000000000000004</v>
      </c>
      <c r="W78">
        <v>0.73</v>
      </c>
      <c r="X78">
        <v>0.95718748235553297</v>
      </c>
    </row>
    <row r="79" spans="1:24" x14ac:dyDescent="0.2">
      <c r="A79" t="s">
        <v>499</v>
      </c>
      <c r="B79" t="s">
        <v>500</v>
      </c>
      <c r="C79" t="s">
        <v>500</v>
      </c>
      <c r="D79">
        <v>1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 t="s">
        <v>439</v>
      </c>
      <c r="O79" t="s">
        <v>389</v>
      </c>
      <c r="P79">
        <v>1</v>
      </c>
      <c r="Q79">
        <v>0</v>
      </c>
      <c r="R79">
        <v>0</v>
      </c>
      <c r="S79">
        <v>4</v>
      </c>
      <c r="T79">
        <v>1</v>
      </c>
      <c r="U79">
        <v>100</v>
      </c>
      <c r="V79">
        <v>0.55000000000000004</v>
      </c>
      <c r="W79">
        <v>0.73</v>
      </c>
      <c r="X79">
        <v>0.865604817280622</v>
      </c>
    </row>
    <row r="80" spans="1:24" x14ac:dyDescent="0.2">
      <c r="A80" t="s">
        <v>223</v>
      </c>
      <c r="B80" t="s">
        <v>501</v>
      </c>
      <c r="C80" t="s">
        <v>501</v>
      </c>
      <c r="D80">
        <v>0</v>
      </c>
      <c r="E80">
        <v>0</v>
      </c>
      <c r="F80">
        <v>0</v>
      </c>
      <c r="G80">
        <v>1087848.20915811</v>
      </c>
      <c r="H80">
        <v>0</v>
      </c>
      <c r="I80">
        <v>0</v>
      </c>
      <c r="J80">
        <v>90171.081987284793</v>
      </c>
      <c r="K80">
        <v>4652445.1740862001</v>
      </c>
      <c r="L80">
        <v>4132937.88875817</v>
      </c>
      <c r="M80">
        <v>9873231.2720024902</v>
      </c>
      <c r="N80">
        <v>0</v>
      </c>
      <c r="O80">
        <v>0</v>
      </c>
      <c r="P80">
        <v>58</v>
      </c>
      <c r="Q80">
        <v>0</v>
      </c>
      <c r="R80">
        <v>0</v>
      </c>
      <c r="S80">
        <v>1</v>
      </c>
      <c r="T80">
        <v>1</v>
      </c>
      <c r="U80">
        <v>100</v>
      </c>
      <c r="V80">
        <v>0.55000000000000004</v>
      </c>
      <c r="W80">
        <v>0.73</v>
      </c>
      <c r="X80">
        <v>0.95718748235553297</v>
      </c>
    </row>
    <row r="81" spans="1:24" x14ac:dyDescent="0.2">
      <c r="A81" t="s">
        <v>502</v>
      </c>
      <c r="B81" t="s">
        <v>501</v>
      </c>
      <c r="C81" t="s">
        <v>379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69996.577122510294</v>
      </c>
      <c r="K81">
        <v>3551446.3965592599</v>
      </c>
      <c r="L81">
        <v>3841878.4966415502</v>
      </c>
      <c r="M81">
        <v>7393324.8932008203</v>
      </c>
      <c r="N81">
        <v>0</v>
      </c>
      <c r="O81">
        <v>0</v>
      </c>
      <c r="P81">
        <v>41</v>
      </c>
      <c r="Q81">
        <v>0</v>
      </c>
      <c r="R81">
        <v>0</v>
      </c>
      <c r="S81">
        <v>1</v>
      </c>
      <c r="T81">
        <v>1</v>
      </c>
      <c r="U81">
        <v>100</v>
      </c>
      <c r="V81">
        <v>0.55000000000000004</v>
      </c>
      <c r="W81">
        <v>0.73</v>
      </c>
      <c r="X81">
        <v>0.95718748235553297</v>
      </c>
    </row>
    <row r="82" spans="1:24" x14ac:dyDescent="0.2">
      <c r="A82" t="s">
        <v>503</v>
      </c>
      <c r="B82" t="s">
        <v>379</v>
      </c>
      <c r="C82" t="s">
        <v>381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20262.488997640899</v>
      </c>
      <c r="K82">
        <v>1024240.111045</v>
      </c>
      <c r="L82">
        <v>574567.75631604099</v>
      </c>
      <c r="M82">
        <v>1598807.8673610401</v>
      </c>
      <c r="N82">
        <v>0</v>
      </c>
      <c r="O82">
        <v>0</v>
      </c>
      <c r="P82">
        <v>8</v>
      </c>
      <c r="Q82">
        <v>0</v>
      </c>
      <c r="R82">
        <v>0</v>
      </c>
      <c r="S82">
        <v>1</v>
      </c>
      <c r="T82">
        <v>1</v>
      </c>
      <c r="U82">
        <v>100</v>
      </c>
      <c r="V82">
        <v>0.55000000000000004</v>
      </c>
      <c r="W82">
        <v>0.73</v>
      </c>
      <c r="X82">
        <v>0.95718748235553297</v>
      </c>
    </row>
    <row r="83" spans="1:24" x14ac:dyDescent="0.2">
      <c r="A83" t="s">
        <v>504</v>
      </c>
      <c r="B83" t="s">
        <v>381</v>
      </c>
      <c r="C83" t="s">
        <v>383</v>
      </c>
      <c r="D83">
        <v>0</v>
      </c>
      <c r="E83">
        <v>0</v>
      </c>
      <c r="F83">
        <v>0</v>
      </c>
      <c r="G83">
        <v>0</v>
      </c>
      <c r="H83">
        <v>115000</v>
      </c>
      <c r="I83" t="s">
        <v>384</v>
      </c>
      <c r="J83">
        <v>9769.0026021308804</v>
      </c>
      <c r="K83">
        <v>506590.78116298403</v>
      </c>
      <c r="L83">
        <v>70807.674633747694</v>
      </c>
      <c r="M83">
        <v>577398.45579673199</v>
      </c>
      <c r="N83" t="s">
        <v>383</v>
      </c>
      <c r="O83" t="s">
        <v>385</v>
      </c>
      <c r="P83">
        <v>1</v>
      </c>
      <c r="Q83">
        <v>0</v>
      </c>
      <c r="R83">
        <v>0</v>
      </c>
      <c r="S83">
        <v>1</v>
      </c>
      <c r="T83">
        <v>1</v>
      </c>
      <c r="U83">
        <v>100</v>
      </c>
      <c r="V83">
        <v>0.55000000000000004</v>
      </c>
      <c r="W83">
        <v>0.73</v>
      </c>
      <c r="X83">
        <v>0.95718748235553297</v>
      </c>
    </row>
    <row r="84" spans="1:24" x14ac:dyDescent="0.2">
      <c r="A84" t="s">
        <v>505</v>
      </c>
      <c r="B84" t="s">
        <v>381</v>
      </c>
      <c r="C84" t="s">
        <v>387</v>
      </c>
      <c r="D84">
        <v>0</v>
      </c>
      <c r="E84">
        <v>0</v>
      </c>
      <c r="F84">
        <v>0</v>
      </c>
      <c r="G84">
        <v>0</v>
      </c>
      <c r="H84">
        <v>910</v>
      </c>
      <c r="I84" t="s">
        <v>388</v>
      </c>
      <c r="J84">
        <v>2871.2372861451099</v>
      </c>
      <c r="K84">
        <v>148956.84170456199</v>
      </c>
      <c r="L84">
        <v>190159.60764824401</v>
      </c>
      <c r="M84">
        <v>339116.44935280702</v>
      </c>
      <c r="N84" t="s">
        <v>387</v>
      </c>
      <c r="O84" t="s">
        <v>389</v>
      </c>
      <c r="P84">
        <v>1</v>
      </c>
      <c r="Q84">
        <v>0</v>
      </c>
      <c r="R84">
        <v>0</v>
      </c>
      <c r="S84">
        <v>1</v>
      </c>
      <c r="T84">
        <v>1</v>
      </c>
      <c r="U84">
        <v>100</v>
      </c>
      <c r="V84">
        <v>0.55000000000000004</v>
      </c>
      <c r="W84">
        <v>0.73</v>
      </c>
      <c r="X84">
        <v>0.95718748235553297</v>
      </c>
    </row>
    <row r="85" spans="1:24" x14ac:dyDescent="0.2">
      <c r="A85" t="s">
        <v>506</v>
      </c>
      <c r="B85" t="s">
        <v>381</v>
      </c>
      <c r="C85" t="s">
        <v>391</v>
      </c>
      <c r="D85">
        <v>0</v>
      </c>
      <c r="E85">
        <v>0</v>
      </c>
      <c r="F85">
        <v>0</v>
      </c>
      <c r="G85">
        <v>0</v>
      </c>
      <c r="H85">
        <v>12800</v>
      </c>
      <c r="I85" t="s">
        <v>371</v>
      </c>
      <c r="J85">
        <v>3727.9970168762102</v>
      </c>
      <c r="K85">
        <v>163689.80485908099</v>
      </c>
      <c r="L85">
        <v>214677.674584811</v>
      </c>
      <c r="M85">
        <v>378367.47944389202</v>
      </c>
      <c r="N85" t="s">
        <v>392</v>
      </c>
      <c r="O85" t="s">
        <v>393</v>
      </c>
      <c r="P85">
        <v>1</v>
      </c>
      <c r="Q85">
        <v>0</v>
      </c>
      <c r="R85">
        <v>0</v>
      </c>
      <c r="S85">
        <v>1</v>
      </c>
      <c r="T85">
        <v>1</v>
      </c>
      <c r="U85">
        <v>100</v>
      </c>
      <c r="V85">
        <v>0.55000000000000004</v>
      </c>
      <c r="W85">
        <v>0.73</v>
      </c>
      <c r="X85">
        <v>0.95718748235553297</v>
      </c>
    </row>
    <row r="86" spans="1:24" x14ac:dyDescent="0.2">
      <c r="A86" t="s">
        <v>507</v>
      </c>
      <c r="B86" t="s">
        <v>381</v>
      </c>
      <c r="C86" t="s">
        <v>395</v>
      </c>
      <c r="D86">
        <v>0</v>
      </c>
      <c r="E86">
        <v>0</v>
      </c>
      <c r="F86">
        <v>0</v>
      </c>
      <c r="G86">
        <v>0</v>
      </c>
      <c r="H86">
        <v>100</v>
      </c>
      <c r="I86" t="s">
        <v>388</v>
      </c>
      <c r="J86">
        <v>3701.29912189371</v>
      </c>
      <c r="K86">
        <v>196385.758806325</v>
      </c>
      <c r="L86">
        <v>97161.843367177004</v>
      </c>
      <c r="M86">
        <v>293547.60217350197</v>
      </c>
      <c r="N86" t="s">
        <v>395</v>
      </c>
      <c r="O86" t="s">
        <v>393</v>
      </c>
      <c r="P86">
        <v>1</v>
      </c>
      <c r="Q86">
        <v>0</v>
      </c>
      <c r="R86">
        <v>0</v>
      </c>
      <c r="S86">
        <v>1</v>
      </c>
      <c r="T86">
        <v>1</v>
      </c>
      <c r="U86">
        <v>100</v>
      </c>
      <c r="V86">
        <v>0.55000000000000004</v>
      </c>
      <c r="W86">
        <v>0.73</v>
      </c>
      <c r="X86">
        <v>0.95718748235553297</v>
      </c>
    </row>
    <row r="87" spans="1:24" x14ac:dyDescent="0.2">
      <c r="A87" t="s">
        <v>508</v>
      </c>
      <c r="B87" t="s">
        <v>381</v>
      </c>
      <c r="C87" t="s">
        <v>509</v>
      </c>
      <c r="D87">
        <v>0</v>
      </c>
      <c r="E87">
        <v>0</v>
      </c>
      <c r="F87">
        <v>0</v>
      </c>
      <c r="G87">
        <v>0</v>
      </c>
      <c r="H87">
        <v>57000</v>
      </c>
      <c r="I87" t="s">
        <v>384</v>
      </c>
      <c r="J87">
        <v>138.343639291432</v>
      </c>
      <c r="K87">
        <v>6074.3675858399602</v>
      </c>
      <c r="L87">
        <v>1052.87933563159</v>
      </c>
      <c r="M87">
        <v>7127.2469214715602</v>
      </c>
      <c r="N87" t="s">
        <v>462</v>
      </c>
      <c r="O87" t="s">
        <v>393</v>
      </c>
      <c r="P87">
        <v>1</v>
      </c>
      <c r="Q87">
        <v>0</v>
      </c>
      <c r="R87">
        <v>0</v>
      </c>
      <c r="S87">
        <v>1</v>
      </c>
      <c r="T87">
        <v>1</v>
      </c>
      <c r="U87">
        <v>100</v>
      </c>
      <c r="V87">
        <v>0.55000000000000004</v>
      </c>
      <c r="W87">
        <v>0.73</v>
      </c>
      <c r="X87">
        <v>0.95718748235553297</v>
      </c>
    </row>
    <row r="88" spans="1:24" x14ac:dyDescent="0.2">
      <c r="A88" t="s">
        <v>510</v>
      </c>
      <c r="B88" t="s">
        <v>381</v>
      </c>
      <c r="C88" t="s">
        <v>403</v>
      </c>
      <c r="D88">
        <v>0</v>
      </c>
      <c r="E88">
        <v>0</v>
      </c>
      <c r="F88">
        <v>0</v>
      </c>
      <c r="G88">
        <v>0</v>
      </c>
      <c r="H88">
        <v>1000</v>
      </c>
      <c r="I88" t="s">
        <v>384</v>
      </c>
      <c r="J88">
        <v>18.2031104345293</v>
      </c>
      <c r="K88">
        <v>944.06989037600601</v>
      </c>
      <c r="L88">
        <v>569.53999168269797</v>
      </c>
      <c r="M88">
        <v>1513.6098820586999</v>
      </c>
      <c r="N88" t="s">
        <v>383</v>
      </c>
      <c r="O88" t="s">
        <v>385</v>
      </c>
      <c r="P88">
        <v>1</v>
      </c>
      <c r="Q88">
        <v>0</v>
      </c>
      <c r="R88">
        <v>0</v>
      </c>
      <c r="S88">
        <v>1</v>
      </c>
      <c r="T88">
        <v>1</v>
      </c>
      <c r="U88">
        <v>100</v>
      </c>
      <c r="V88">
        <v>0.55000000000000004</v>
      </c>
      <c r="W88">
        <v>0.73</v>
      </c>
      <c r="X88">
        <v>0.95718748235553297</v>
      </c>
    </row>
    <row r="89" spans="1:24" x14ac:dyDescent="0.2">
      <c r="A89" t="s">
        <v>511</v>
      </c>
      <c r="B89" t="s">
        <v>381</v>
      </c>
      <c r="C89" t="s">
        <v>418</v>
      </c>
      <c r="D89">
        <v>0</v>
      </c>
      <c r="E89">
        <v>0</v>
      </c>
      <c r="F89">
        <v>0</v>
      </c>
      <c r="G89">
        <v>0</v>
      </c>
      <c r="H89">
        <v>3000</v>
      </c>
      <c r="I89" t="s">
        <v>384</v>
      </c>
      <c r="J89">
        <v>36.4062208690587</v>
      </c>
      <c r="K89">
        <v>1598.4870358341</v>
      </c>
      <c r="L89">
        <v>138.536754745949</v>
      </c>
      <c r="M89">
        <v>1737.02379058005</v>
      </c>
      <c r="N89" t="s">
        <v>398</v>
      </c>
      <c r="O89" t="s">
        <v>393</v>
      </c>
      <c r="P89">
        <v>1</v>
      </c>
      <c r="Q89">
        <v>0</v>
      </c>
      <c r="R89">
        <v>0</v>
      </c>
      <c r="S89">
        <v>1</v>
      </c>
      <c r="T89">
        <v>1</v>
      </c>
      <c r="U89">
        <v>100</v>
      </c>
      <c r="V89">
        <v>0.55000000000000004</v>
      </c>
      <c r="W89">
        <v>0.73</v>
      </c>
      <c r="X89">
        <v>0.95718748235553297</v>
      </c>
    </row>
    <row r="90" spans="1:24" x14ac:dyDescent="0.2">
      <c r="A90" t="s">
        <v>512</v>
      </c>
      <c r="B90" t="s">
        <v>379</v>
      </c>
      <c r="C90" t="s">
        <v>408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49734.088124869297</v>
      </c>
      <c r="K90">
        <v>2527206.2855142602</v>
      </c>
      <c r="L90">
        <v>3267310.74032551</v>
      </c>
      <c r="M90">
        <v>5794517.0258397702</v>
      </c>
      <c r="N90">
        <v>0</v>
      </c>
      <c r="O90">
        <v>0</v>
      </c>
      <c r="P90">
        <v>32</v>
      </c>
      <c r="Q90">
        <v>0</v>
      </c>
      <c r="R90">
        <v>0</v>
      </c>
      <c r="S90">
        <v>1</v>
      </c>
      <c r="T90">
        <v>1</v>
      </c>
      <c r="U90">
        <v>100</v>
      </c>
      <c r="V90">
        <v>0.55000000000000004</v>
      </c>
      <c r="W90">
        <v>0.73</v>
      </c>
      <c r="X90">
        <v>0.95718748235553297</v>
      </c>
    </row>
    <row r="91" spans="1:24" x14ac:dyDescent="0.2">
      <c r="A91" t="s">
        <v>513</v>
      </c>
      <c r="B91" t="s">
        <v>408</v>
      </c>
      <c r="C91" t="s">
        <v>410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7466.7314386362596</v>
      </c>
      <c r="K91">
        <v>383739.71854205901</v>
      </c>
      <c r="L91">
        <v>197494.48213772301</v>
      </c>
      <c r="M91">
        <v>581234.20067978196</v>
      </c>
      <c r="N91">
        <v>0</v>
      </c>
      <c r="O91">
        <v>0</v>
      </c>
      <c r="P91">
        <v>8</v>
      </c>
      <c r="Q91">
        <v>0</v>
      </c>
      <c r="R91">
        <v>0</v>
      </c>
      <c r="S91">
        <v>1</v>
      </c>
      <c r="T91">
        <v>1</v>
      </c>
      <c r="U91">
        <v>100</v>
      </c>
      <c r="V91">
        <v>0.55000000000000004</v>
      </c>
      <c r="W91">
        <v>0.73</v>
      </c>
      <c r="X91">
        <v>0.95718748235553297</v>
      </c>
    </row>
    <row r="92" spans="1:24" x14ac:dyDescent="0.2">
      <c r="A92" t="s">
        <v>514</v>
      </c>
      <c r="B92" t="s">
        <v>410</v>
      </c>
      <c r="C92" t="s">
        <v>383</v>
      </c>
      <c r="D92">
        <v>0</v>
      </c>
      <c r="E92">
        <v>0</v>
      </c>
      <c r="F92">
        <v>0</v>
      </c>
      <c r="G92">
        <v>0</v>
      </c>
      <c r="H92">
        <v>31000</v>
      </c>
      <c r="I92" t="s">
        <v>384</v>
      </c>
      <c r="J92">
        <v>3179.3557453582298</v>
      </c>
      <c r="K92">
        <v>175844.96105647599</v>
      </c>
      <c r="L92">
        <v>64325.608199667797</v>
      </c>
      <c r="M92">
        <v>240170.569256143</v>
      </c>
      <c r="N92" t="s">
        <v>383</v>
      </c>
      <c r="O92" t="s">
        <v>385</v>
      </c>
      <c r="P92">
        <v>1</v>
      </c>
      <c r="Q92">
        <v>0</v>
      </c>
      <c r="R92">
        <v>0</v>
      </c>
      <c r="S92">
        <v>1</v>
      </c>
      <c r="T92">
        <v>1</v>
      </c>
      <c r="U92">
        <v>100</v>
      </c>
      <c r="V92">
        <v>0.55000000000000004</v>
      </c>
      <c r="W92">
        <v>0.73</v>
      </c>
      <c r="X92">
        <v>0.95718748235553297</v>
      </c>
    </row>
    <row r="93" spans="1:24" x14ac:dyDescent="0.2">
      <c r="A93" t="s">
        <v>515</v>
      </c>
      <c r="B93" t="s">
        <v>410</v>
      </c>
      <c r="C93" t="s">
        <v>387</v>
      </c>
      <c r="D93">
        <v>0</v>
      </c>
      <c r="E93">
        <v>0</v>
      </c>
      <c r="F93">
        <v>0</v>
      </c>
      <c r="G93">
        <v>0</v>
      </c>
      <c r="H93">
        <v>70</v>
      </c>
      <c r="I93" t="s">
        <v>388</v>
      </c>
      <c r="J93">
        <v>955.04704447210497</v>
      </c>
      <c r="K93">
        <v>49547.6469708</v>
      </c>
      <c r="L93">
        <v>49834.873545342198</v>
      </c>
      <c r="M93">
        <v>99382.520516142205</v>
      </c>
      <c r="N93" t="s">
        <v>387</v>
      </c>
      <c r="O93" t="s">
        <v>389</v>
      </c>
      <c r="P93">
        <v>1</v>
      </c>
      <c r="Q93">
        <v>0</v>
      </c>
      <c r="R93">
        <v>0</v>
      </c>
      <c r="S93">
        <v>1</v>
      </c>
      <c r="T93">
        <v>1</v>
      </c>
      <c r="U93">
        <v>100</v>
      </c>
      <c r="V93">
        <v>0.55000000000000004</v>
      </c>
      <c r="W93">
        <v>0.73</v>
      </c>
      <c r="X93">
        <v>0.95718748235553297</v>
      </c>
    </row>
    <row r="94" spans="1:24" x14ac:dyDescent="0.2">
      <c r="A94" t="s">
        <v>516</v>
      </c>
      <c r="B94" t="s">
        <v>410</v>
      </c>
      <c r="C94" t="s">
        <v>391</v>
      </c>
      <c r="D94">
        <v>0</v>
      </c>
      <c r="E94">
        <v>0</v>
      </c>
      <c r="F94">
        <v>0</v>
      </c>
      <c r="G94">
        <v>0</v>
      </c>
      <c r="H94">
        <v>800</v>
      </c>
      <c r="I94" t="s">
        <v>371</v>
      </c>
      <c r="J94">
        <v>1587.6106713940701</v>
      </c>
      <c r="K94">
        <v>69708.575653199994</v>
      </c>
      <c r="L94">
        <v>45711.486043339399</v>
      </c>
      <c r="M94">
        <v>115420.06169653901</v>
      </c>
      <c r="N94" t="s">
        <v>392</v>
      </c>
      <c r="O94" t="s">
        <v>393</v>
      </c>
      <c r="P94">
        <v>1</v>
      </c>
      <c r="Q94">
        <v>0</v>
      </c>
      <c r="R94">
        <v>0</v>
      </c>
      <c r="S94">
        <v>1</v>
      </c>
      <c r="T94">
        <v>1</v>
      </c>
      <c r="U94">
        <v>100</v>
      </c>
      <c r="V94">
        <v>0.55000000000000004</v>
      </c>
      <c r="W94">
        <v>0.73</v>
      </c>
      <c r="X94">
        <v>0.95718748235553297</v>
      </c>
    </row>
    <row r="95" spans="1:24" x14ac:dyDescent="0.2">
      <c r="A95" t="s">
        <v>517</v>
      </c>
      <c r="B95" t="s">
        <v>410</v>
      </c>
      <c r="C95" t="s">
        <v>395</v>
      </c>
      <c r="D95">
        <v>0</v>
      </c>
      <c r="E95">
        <v>0</v>
      </c>
      <c r="F95">
        <v>0</v>
      </c>
      <c r="G95">
        <v>0</v>
      </c>
      <c r="H95">
        <v>10</v>
      </c>
      <c r="I95" t="s">
        <v>388</v>
      </c>
      <c r="J95">
        <v>1260.9928510398299</v>
      </c>
      <c r="K95">
        <v>66906.020803933105</v>
      </c>
      <c r="L95">
        <v>33101.996311278097</v>
      </c>
      <c r="M95">
        <v>100008.017115211</v>
      </c>
      <c r="N95" t="s">
        <v>395</v>
      </c>
      <c r="O95" t="s">
        <v>393</v>
      </c>
      <c r="P95">
        <v>1</v>
      </c>
      <c r="Q95">
        <v>0</v>
      </c>
      <c r="R95">
        <v>0</v>
      </c>
      <c r="S95">
        <v>1</v>
      </c>
      <c r="T95">
        <v>1</v>
      </c>
      <c r="U95">
        <v>100</v>
      </c>
      <c r="V95">
        <v>0.55000000000000004</v>
      </c>
      <c r="W95">
        <v>0.73</v>
      </c>
      <c r="X95">
        <v>0.95718748235553297</v>
      </c>
    </row>
    <row r="96" spans="1:24" x14ac:dyDescent="0.2">
      <c r="A96" t="s">
        <v>518</v>
      </c>
      <c r="B96" t="s">
        <v>410</v>
      </c>
      <c r="C96" t="s">
        <v>509</v>
      </c>
      <c r="D96">
        <v>0</v>
      </c>
      <c r="E96">
        <v>0</v>
      </c>
      <c r="F96">
        <v>0</v>
      </c>
      <c r="G96">
        <v>0</v>
      </c>
      <c r="H96">
        <v>31000</v>
      </c>
      <c r="I96" t="s">
        <v>384</v>
      </c>
      <c r="J96">
        <v>256.33297291846401</v>
      </c>
      <c r="K96">
        <v>11255.004527921599</v>
      </c>
      <c r="L96">
        <v>1950.85001177549</v>
      </c>
      <c r="M96">
        <v>13205.8545396971</v>
      </c>
      <c r="N96" t="s">
        <v>462</v>
      </c>
      <c r="O96" t="s">
        <v>393</v>
      </c>
      <c r="P96">
        <v>1</v>
      </c>
      <c r="Q96">
        <v>0</v>
      </c>
      <c r="R96">
        <v>0</v>
      </c>
      <c r="S96">
        <v>1</v>
      </c>
      <c r="T96">
        <v>1</v>
      </c>
      <c r="U96">
        <v>100</v>
      </c>
      <c r="V96">
        <v>0.55000000000000004</v>
      </c>
      <c r="W96">
        <v>0.73</v>
      </c>
      <c r="X96">
        <v>0.95718748235553297</v>
      </c>
    </row>
    <row r="97" spans="1:24" x14ac:dyDescent="0.2">
      <c r="A97" t="s">
        <v>519</v>
      </c>
      <c r="B97" t="s">
        <v>410</v>
      </c>
      <c r="C97" t="s">
        <v>418</v>
      </c>
      <c r="D97">
        <v>0</v>
      </c>
      <c r="E97">
        <v>0</v>
      </c>
      <c r="F97">
        <v>0</v>
      </c>
      <c r="G97">
        <v>0</v>
      </c>
      <c r="H97">
        <v>4000</v>
      </c>
      <c r="I97" t="s">
        <v>384</v>
      </c>
      <c r="J97">
        <v>165.37611160257401</v>
      </c>
      <c r="K97">
        <v>7261.1648263123898</v>
      </c>
      <c r="L97">
        <v>629.30645531125299</v>
      </c>
      <c r="M97">
        <v>7890.4712816236397</v>
      </c>
      <c r="N97" t="s">
        <v>398</v>
      </c>
      <c r="O97" t="s">
        <v>393</v>
      </c>
      <c r="P97">
        <v>1</v>
      </c>
      <c r="Q97">
        <v>0</v>
      </c>
      <c r="R97">
        <v>0</v>
      </c>
      <c r="S97">
        <v>1</v>
      </c>
      <c r="T97">
        <v>1</v>
      </c>
      <c r="U97">
        <v>100</v>
      </c>
      <c r="V97">
        <v>0.55000000000000004</v>
      </c>
      <c r="W97">
        <v>0.73</v>
      </c>
      <c r="X97">
        <v>0.95718748235553297</v>
      </c>
    </row>
    <row r="98" spans="1:24" x14ac:dyDescent="0.2">
      <c r="A98" t="s">
        <v>520</v>
      </c>
      <c r="B98" t="s">
        <v>410</v>
      </c>
      <c r="C98" t="s">
        <v>403</v>
      </c>
      <c r="D98">
        <v>0</v>
      </c>
      <c r="E98">
        <v>0</v>
      </c>
      <c r="F98">
        <v>0</v>
      </c>
      <c r="G98">
        <v>0</v>
      </c>
      <c r="H98">
        <v>1000</v>
      </c>
      <c r="I98" t="s">
        <v>384</v>
      </c>
      <c r="J98">
        <v>62.016041850965401</v>
      </c>
      <c r="K98">
        <v>3216.3447034159799</v>
      </c>
      <c r="L98">
        <v>1940.36157100894</v>
      </c>
      <c r="M98">
        <v>5156.7062744249297</v>
      </c>
      <c r="N98" t="s">
        <v>383</v>
      </c>
      <c r="O98" t="s">
        <v>385</v>
      </c>
      <c r="P98">
        <v>1</v>
      </c>
      <c r="Q98">
        <v>0</v>
      </c>
      <c r="R98">
        <v>0</v>
      </c>
      <c r="S98">
        <v>1</v>
      </c>
      <c r="T98">
        <v>1</v>
      </c>
      <c r="U98">
        <v>100</v>
      </c>
      <c r="V98">
        <v>0.55000000000000004</v>
      </c>
      <c r="W98">
        <v>0.73</v>
      </c>
      <c r="X98">
        <v>0.95718748235553297</v>
      </c>
    </row>
    <row r="99" spans="1:24" x14ac:dyDescent="0.2">
      <c r="A99" t="s">
        <v>521</v>
      </c>
      <c r="B99" t="s">
        <v>408</v>
      </c>
      <c r="C99" t="s">
        <v>447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18778.911221677499</v>
      </c>
      <c r="K99">
        <v>971255.23381275299</v>
      </c>
      <c r="L99">
        <v>2041423.2826874601</v>
      </c>
      <c r="M99">
        <v>3012678.5165002099</v>
      </c>
      <c r="N99">
        <v>0</v>
      </c>
      <c r="O99">
        <v>0</v>
      </c>
      <c r="P99">
        <v>6</v>
      </c>
      <c r="Q99">
        <v>0</v>
      </c>
      <c r="R99">
        <v>0</v>
      </c>
      <c r="S99">
        <v>1</v>
      </c>
      <c r="T99">
        <v>1</v>
      </c>
      <c r="U99">
        <v>100</v>
      </c>
      <c r="V99">
        <v>0.55000000000000004</v>
      </c>
      <c r="W99">
        <v>0.73</v>
      </c>
      <c r="X99">
        <v>0.95718748235553297</v>
      </c>
    </row>
    <row r="100" spans="1:24" x14ac:dyDescent="0.2">
      <c r="A100" t="s">
        <v>522</v>
      </c>
      <c r="B100" t="s">
        <v>447</v>
      </c>
      <c r="C100" t="s">
        <v>449</v>
      </c>
      <c r="D100">
        <v>0</v>
      </c>
      <c r="E100">
        <v>0</v>
      </c>
      <c r="F100">
        <v>0</v>
      </c>
      <c r="G100">
        <v>0</v>
      </c>
      <c r="H100">
        <v>3900</v>
      </c>
      <c r="I100" t="s">
        <v>388</v>
      </c>
      <c r="J100">
        <v>15156.8199013624</v>
      </c>
      <c r="K100">
        <v>783918.70341734402</v>
      </c>
      <c r="L100">
        <v>1750483.6325971901</v>
      </c>
      <c r="M100">
        <v>2534402.3360145399</v>
      </c>
      <c r="N100" t="s">
        <v>449</v>
      </c>
      <c r="O100" t="s">
        <v>450</v>
      </c>
      <c r="P100">
        <v>1</v>
      </c>
      <c r="Q100">
        <v>0</v>
      </c>
      <c r="R100">
        <v>0</v>
      </c>
      <c r="S100">
        <v>1</v>
      </c>
      <c r="T100">
        <v>1</v>
      </c>
      <c r="U100">
        <v>100</v>
      </c>
      <c r="V100">
        <v>0.55000000000000004</v>
      </c>
      <c r="W100">
        <v>0.73</v>
      </c>
      <c r="X100">
        <v>0.95718748235553297</v>
      </c>
    </row>
    <row r="101" spans="1:24" x14ac:dyDescent="0.2">
      <c r="A101" t="s">
        <v>523</v>
      </c>
      <c r="B101" t="s">
        <v>447</v>
      </c>
      <c r="C101" t="s">
        <v>452</v>
      </c>
      <c r="D101">
        <v>0</v>
      </c>
      <c r="E101">
        <v>0</v>
      </c>
      <c r="F101">
        <v>0</v>
      </c>
      <c r="G101">
        <v>0</v>
      </c>
      <c r="H101">
        <v>165</v>
      </c>
      <c r="I101" t="s">
        <v>388</v>
      </c>
      <c r="J101">
        <v>1245.85728444302</v>
      </c>
      <c r="K101">
        <v>64436.433597551397</v>
      </c>
      <c r="L101">
        <v>122280.124605288</v>
      </c>
      <c r="M101">
        <v>186716.55820283899</v>
      </c>
      <c r="N101" t="s">
        <v>449</v>
      </c>
      <c r="O101" t="s">
        <v>450</v>
      </c>
      <c r="P101">
        <v>1</v>
      </c>
      <c r="Q101">
        <v>0</v>
      </c>
      <c r="R101">
        <v>0</v>
      </c>
      <c r="S101">
        <v>1</v>
      </c>
      <c r="T101">
        <v>1</v>
      </c>
      <c r="U101">
        <v>100</v>
      </c>
      <c r="V101">
        <v>0.55000000000000004</v>
      </c>
      <c r="W101">
        <v>0.73</v>
      </c>
      <c r="X101">
        <v>0.95718748235553297</v>
      </c>
    </row>
    <row r="102" spans="1:24" x14ac:dyDescent="0.2">
      <c r="A102" t="s">
        <v>524</v>
      </c>
      <c r="B102" t="s">
        <v>447</v>
      </c>
      <c r="C102" t="s">
        <v>454</v>
      </c>
      <c r="D102">
        <v>0</v>
      </c>
      <c r="E102">
        <v>0</v>
      </c>
      <c r="F102">
        <v>0</v>
      </c>
      <c r="G102">
        <v>0</v>
      </c>
      <c r="H102">
        <v>60000</v>
      </c>
      <c r="I102" t="s">
        <v>384</v>
      </c>
      <c r="J102">
        <v>1665.58460475943</v>
      </c>
      <c r="K102">
        <v>86144.907054736206</v>
      </c>
      <c r="L102">
        <v>93803.236636814094</v>
      </c>
      <c r="M102">
        <v>179948.14369155001</v>
      </c>
      <c r="N102" t="s">
        <v>406</v>
      </c>
      <c r="O102" t="s">
        <v>450</v>
      </c>
      <c r="P102">
        <v>1</v>
      </c>
      <c r="Q102">
        <v>0</v>
      </c>
      <c r="R102">
        <v>0</v>
      </c>
      <c r="S102">
        <v>1</v>
      </c>
      <c r="T102">
        <v>1</v>
      </c>
      <c r="U102">
        <v>100</v>
      </c>
      <c r="V102">
        <v>0.55000000000000004</v>
      </c>
      <c r="W102">
        <v>0.73</v>
      </c>
      <c r="X102">
        <v>0.95718748235553297</v>
      </c>
    </row>
    <row r="103" spans="1:24" x14ac:dyDescent="0.2">
      <c r="A103" t="s">
        <v>525</v>
      </c>
      <c r="B103" t="s">
        <v>447</v>
      </c>
      <c r="C103" t="s">
        <v>456</v>
      </c>
      <c r="D103">
        <v>0</v>
      </c>
      <c r="E103">
        <v>0</v>
      </c>
      <c r="F103">
        <v>0</v>
      </c>
      <c r="G103">
        <v>0</v>
      </c>
      <c r="H103">
        <v>500</v>
      </c>
      <c r="I103" t="s">
        <v>401</v>
      </c>
      <c r="J103">
        <v>44.415589460251603</v>
      </c>
      <c r="K103">
        <v>2297.27592677556</v>
      </c>
      <c r="L103">
        <v>9560.2220352485292</v>
      </c>
      <c r="M103">
        <v>11857.497962023999</v>
      </c>
      <c r="N103" t="s">
        <v>449</v>
      </c>
      <c r="O103" t="s">
        <v>450</v>
      </c>
      <c r="P103">
        <v>1</v>
      </c>
      <c r="Q103">
        <v>0</v>
      </c>
      <c r="R103">
        <v>0</v>
      </c>
      <c r="S103">
        <v>1</v>
      </c>
      <c r="T103">
        <v>1</v>
      </c>
      <c r="U103">
        <v>100</v>
      </c>
      <c r="V103">
        <v>0.55000000000000004</v>
      </c>
      <c r="W103">
        <v>0.73</v>
      </c>
      <c r="X103">
        <v>0.95718748235553297</v>
      </c>
    </row>
    <row r="104" spans="1:24" x14ac:dyDescent="0.2">
      <c r="A104" t="s">
        <v>526</v>
      </c>
      <c r="B104" t="s">
        <v>447</v>
      </c>
      <c r="C104" t="s">
        <v>458</v>
      </c>
      <c r="D104">
        <v>0</v>
      </c>
      <c r="E104">
        <v>0</v>
      </c>
      <c r="F104">
        <v>0</v>
      </c>
      <c r="G104">
        <v>0</v>
      </c>
      <c r="H104">
        <v>10000</v>
      </c>
      <c r="I104" t="s">
        <v>459</v>
      </c>
      <c r="J104">
        <v>666.23384165236803</v>
      </c>
      <c r="K104">
        <v>34457.913816346001</v>
      </c>
      <c r="L104">
        <v>65296.066812916702</v>
      </c>
      <c r="M104">
        <v>99753.980629262704</v>
      </c>
      <c r="N104" t="s">
        <v>398</v>
      </c>
      <c r="O104" t="s">
        <v>450</v>
      </c>
      <c r="P104">
        <v>1</v>
      </c>
      <c r="Q104">
        <v>0</v>
      </c>
      <c r="R104">
        <v>0</v>
      </c>
      <c r="S104">
        <v>1</v>
      </c>
      <c r="T104">
        <v>1</v>
      </c>
      <c r="U104">
        <v>100</v>
      </c>
      <c r="V104">
        <v>0.55000000000000004</v>
      </c>
      <c r="W104">
        <v>0.73</v>
      </c>
      <c r="X104">
        <v>0.95718748235553297</v>
      </c>
    </row>
    <row r="105" spans="1:24" x14ac:dyDescent="0.2">
      <c r="A105" t="s">
        <v>527</v>
      </c>
      <c r="B105" t="s">
        <v>408</v>
      </c>
      <c r="C105" t="s">
        <v>528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9405.7663475134395</v>
      </c>
      <c r="K105">
        <v>495007.58177233301</v>
      </c>
      <c r="L105">
        <v>758681.37423219404</v>
      </c>
      <c r="M105">
        <v>1253688.9560045199</v>
      </c>
      <c r="N105">
        <v>0</v>
      </c>
      <c r="O105">
        <v>0</v>
      </c>
      <c r="P105">
        <v>3</v>
      </c>
      <c r="Q105">
        <v>0</v>
      </c>
      <c r="R105">
        <v>0</v>
      </c>
      <c r="S105">
        <v>1</v>
      </c>
      <c r="T105">
        <v>1</v>
      </c>
      <c r="U105">
        <v>100</v>
      </c>
      <c r="V105">
        <v>0.55000000000000004</v>
      </c>
      <c r="W105">
        <v>0.73</v>
      </c>
      <c r="X105">
        <v>0.95718748235553297</v>
      </c>
    </row>
    <row r="106" spans="1:24" x14ac:dyDescent="0.2">
      <c r="A106" t="s">
        <v>529</v>
      </c>
      <c r="B106" t="s">
        <v>528</v>
      </c>
      <c r="C106" t="s">
        <v>530</v>
      </c>
      <c r="D106">
        <v>0</v>
      </c>
      <c r="E106">
        <v>0</v>
      </c>
      <c r="F106">
        <v>0</v>
      </c>
      <c r="G106">
        <v>0</v>
      </c>
      <c r="H106">
        <v>11000</v>
      </c>
      <c r="I106" t="s">
        <v>384</v>
      </c>
      <c r="J106">
        <v>1136.9607673847099</v>
      </c>
      <c r="K106">
        <v>51789.106167149999</v>
      </c>
      <c r="L106">
        <v>55955.832312656603</v>
      </c>
      <c r="M106">
        <v>107744.93847980601</v>
      </c>
      <c r="N106" t="s">
        <v>531</v>
      </c>
      <c r="O106" t="s">
        <v>532</v>
      </c>
      <c r="P106">
        <v>1</v>
      </c>
      <c r="Q106">
        <v>0</v>
      </c>
      <c r="R106">
        <v>0</v>
      </c>
      <c r="S106">
        <v>1</v>
      </c>
      <c r="T106">
        <v>1</v>
      </c>
      <c r="U106">
        <v>100</v>
      </c>
      <c r="V106">
        <v>0.55000000000000004</v>
      </c>
      <c r="W106">
        <v>0.73</v>
      </c>
      <c r="X106">
        <v>0.95718748235553297</v>
      </c>
    </row>
    <row r="107" spans="1:24" x14ac:dyDescent="0.2">
      <c r="A107" t="s">
        <v>533</v>
      </c>
      <c r="B107" t="s">
        <v>528</v>
      </c>
      <c r="C107" t="s">
        <v>534</v>
      </c>
      <c r="D107">
        <v>0</v>
      </c>
      <c r="E107">
        <v>0</v>
      </c>
      <c r="F107">
        <v>0</v>
      </c>
      <c r="G107">
        <v>0</v>
      </c>
      <c r="H107">
        <v>100000</v>
      </c>
      <c r="I107" t="s">
        <v>384</v>
      </c>
      <c r="J107">
        <v>8268.8055801287301</v>
      </c>
      <c r="K107">
        <v>443218.47560518299</v>
      </c>
      <c r="L107">
        <v>702725.54191953805</v>
      </c>
      <c r="M107">
        <v>1145944.0175247199</v>
      </c>
      <c r="N107" t="s">
        <v>398</v>
      </c>
      <c r="O107" t="s">
        <v>535</v>
      </c>
      <c r="P107">
        <v>1</v>
      </c>
      <c r="Q107">
        <v>0</v>
      </c>
      <c r="R107">
        <v>0</v>
      </c>
      <c r="S107">
        <v>1</v>
      </c>
      <c r="T107">
        <v>1</v>
      </c>
      <c r="U107">
        <v>100</v>
      </c>
      <c r="V107">
        <v>0.55000000000000004</v>
      </c>
      <c r="W107">
        <v>0.73</v>
      </c>
      <c r="X107">
        <v>0.95718748235553297</v>
      </c>
    </row>
    <row r="108" spans="1:24" x14ac:dyDescent="0.2">
      <c r="A108" t="s">
        <v>536</v>
      </c>
      <c r="B108" t="s">
        <v>408</v>
      </c>
      <c r="C108" t="s">
        <v>537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1249.21879212571</v>
      </c>
      <c r="K108">
        <v>61290.358712870599</v>
      </c>
      <c r="L108">
        <v>84392.3089364318</v>
      </c>
      <c r="M108">
        <v>145682.66764930199</v>
      </c>
      <c r="N108">
        <v>0</v>
      </c>
      <c r="O108">
        <v>0</v>
      </c>
      <c r="P108">
        <v>4</v>
      </c>
      <c r="Q108">
        <v>0</v>
      </c>
      <c r="R108">
        <v>0</v>
      </c>
      <c r="S108">
        <v>1</v>
      </c>
      <c r="T108">
        <v>1</v>
      </c>
      <c r="U108">
        <v>100</v>
      </c>
      <c r="V108">
        <v>0.55000000000000004</v>
      </c>
      <c r="W108">
        <v>0.73</v>
      </c>
      <c r="X108">
        <v>0.95718748235553297</v>
      </c>
    </row>
    <row r="109" spans="1:24" x14ac:dyDescent="0.2">
      <c r="A109" t="s">
        <v>538</v>
      </c>
      <c r="B109" t="s">
        <v>537</v>
      </c>
      <c r="C109" t="s">
        <v>539</v>
      </c>
      <c r="D109">
        <v>0</v>
      </c>
      <c r="E109">
        <v>0</v>
      </c>
      <c r="F109">
        <v>0</v>
      </c>
      <c r="G109">
        <v>0</v>
      </c>
      <c r="H109">
        <v>65000</v>
      </c>
      <c r="I109" t="s">
        <v>384</v>
      </c>
      <c r="J109">
        <v>631.04116174408898</v>
      </c>
      <c r="K109">
        <v>32934.5293031494</v>
      </c>
      <c r="L109">
        <v>63034.223398922397</v>
      </c>
      <c r="M109">
        <v>95968.752702071899</v>
      </c>
      <c r="N109" t="s">
        <v>531</v>
      </c>
      <c r="O109" t="s">
        <v>389</v>
      </c>
      <c r="P109">
        <v>1</v>
      </c>
      <c r="Q109">
        <v>0</v>
      </c>
      <c r="R109">
        <v>0</v>
      </c>
      <c r="S109">
        <v>1</v>
      </c>
      <c r="T109">
        <v>1</v>
      </c>
      <c r="U109">
        <v>100</v>
      </c>
      <c r="V109">
        <v>0.55000000000000004</v>
      </c>
      <c r="W109">
        <v>0.73</v>
      </c>
      <c r="X109">
        <v>0.95718748235553297</v>
      </c>
    </row>
    <row r="110" spans="1:24" x14ac:dyDescent="0.2">
      <c r="A110" t="s">
        <v>540</v>
      </c>
      <c r="B110" t="s">
        <v>537</v>
      </c>
      <c r="C110" t="s">
        <v>541</v>
      </c>
      <c r="D110">
        <v>0</v>
      </c>
      <c r="E110">
        <v>0</v>
      </c>
      <c r="F110">
        <v>0</v>
      </c>
      <c r="G110">
        <v>0</v>
      </c>
      <c r="H110">
        <v>800</v>
      </c>
      <c r="I110" t="s">
        <v>371</v>
      </c>
      <c r="J110">
        <v>465.99962712669901</v>
      </c>
      <c r="K110">
        <v>20461.043029775199</v>
      </c>
      <c r="L110">
        <v>13417.354667248899</v>
      </c>
      <c r="M110">
        <v>33878.397697024098</v>
      </c>
      <c r="N110" t="s">
        <v>392</v>
      </c>
      <c r="O110" t="s">
        <v>393</v>
      </c>
      <c r="P110">
        <v>1</v>
      </c>
      <c r="Q110">
        <v>0</v>
      </c>
      <c r="R110">
        <v>0</v>
      </c>
      <c r="S110">
        <v>1</v>
      </c>
      <c r="T110">
        <v>1</v>
      </c>
      <c r="U110">
        <v>100</v>
      </c>
      <c r="V110">
        <v>0.55000000000000004</v>
      </c>
      <c r="W110">
        <v>0.73</v>
      </c>
      <c r="X110">
        <v>0.95718748235553297</v>
      </c>
    </row>
    <row r="111" spans="1:24" x14ac:dyDescent="0.2">
      <c r="A111" t="s">
        <v>542</v>
      </c>
      <c r="B111" t="s">
        <v>537</v>
      </c>
      <c r="C111" t="s">
        <v>387</v>
      </c>
      <c r="D111">
        <v>0</v>
      </c>
      <c r="E111">
        <v>0</v>
      </c>
      <c r="F111">
        <v>0</v>
      </c>
      <c r="G111">
        <v>0</v>
      </c>
      <c r="H111">
        <v>38</v>
      </c>
      <c r="I111" t="s">
        <v>388</v>
      </c>
      <c r="J111">
        <v>152.17800325492101</v>
      </c>
      <c r="K111">
        <v>7894.7863799459601</v>
      </c>
      <c r="L111">
        <v>7940.7308702604896</v>
      </c>
      <c r="M111">
        <v>15835.5172502064</v>
      </c>
      <c r="N111" t="s">
        <v>387</v>
      </c>
      <c r="O111" t="s">
        <v>389</v>
      </c>
      <c r="P111">
        <v>1</v>
      </c>
      <c r="Q111">
        <v>0</v>
      </c>
      <c r="R111">
        <v>0</v>
      </c>
      <c r="S111">
        <v>1</v>
      </c>
      <c r="T111">
        <v>1</v>
      </c>
      <c r="U111">
        <v>100</v>
      </c>
      <c r="V111">
        <v>0.55000000000000004</v>
      </c>
      <c r="W111">
        <v>0.73</v>
      </c>
      <c r="X111">
        <v>0.95718748235553297</v>
      </c>
    </row>
    <row r="112" spans="1:24" x14ac:dyDescent="0.2">
      <c r="A112" t="s">
        <v>543</v>
      </c>
      <c r="B112" t="s">
        <v>408</v>
      </c>
      <c r="C112" t="s">
        <v>544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552.16101653466399</v>
      </c>
      <c r="K112">
        <v>32479.6954314836</v>
      </c>
      <c r="L112">
        <v>40021.729144777797</v>
      </c>
      <c r="M112">
        <v>72501.424576261503</v>
      </c>
      <c r="N112">
        <v>0</v>
      </c>
      <c r="O112">
        <v>0</v>
      </c>
      <c r="P112">
        <v>2</v>
      </c>
      <c r="Q112">
        <v>0</v>
      </c>
      <c r="R112">
        <v>0</v>
      </c>
      <c r="S112">
        <v>1</v>
      </c>
      <c r="T112">
        <v>1</v>
      </c>
      <c r="U112">
        <v>100</v>
      </c>
      <c r="V112">
        <v>0.55000000000000004</v>
      </c>
      <c r="W112">
        <v>0.73</v>
      </c>
      <c r="X112">
        <v>0.95718748235553297</v>
      </c>
    </row>
    <row r="113" spans="1:24" x14ac:dyDescent="0.2">
      <c r="A113" t="s">
        <v>545</v>
      </c>
      <c r="B113" t="s">
        <v>544</v>
      </c>
      <c r="C113" t="s">
        <v>546</v>
      </c>
      <c r="D113">
        <v>0</v>
      </c>
      <c r="E113">
        <v>0</v>
      </c>
      <c r="F113">
        <v>0</v>
      </c>
      <c r="G113">
        <v>0</v>
      </c>
      <c r="H113">
        <v>65000</v>
      </c>
      <c r="I113" t="s">
        <v>384</v>
      </c>
      <c r="J113">
        <v>552.16101653466399</v>
      </c>
      <c r="K113">
        <v>32479.6954314836</v>
      </c>
      <c r="L113">
        <v>40021.729144777797</v>
      </c>
      <c r="M113">
        <v>72501.424576261503</v>
      </c>
      <c r="N113" t="s">
        <v>398</v>
      </c>
      <c r="O113" t="s">
        <v>385</v>
      </c>
      <c r="P113">
        <v>1</v>
      </c>
      <c r="Q113">
        <v>0</v>
      </c>
      <c r="R113">
        <v>0</v>
      </c>
      <c r="S113">
        <v>1</v>
      </c>
      <c r="T113">
        <v>1</v>
      </c>
      <c r="U113">
        <v>100</v>
      </c>
      <c r="V113">
        <v>0.55000000000000004</v>
      </c>
      <c r="W113">
        <v>0.73</v>
      </c>
      <c r="X113">
        <v>0.95718748235553297</v>
      </c>
    </row>
    <row r="114" spans="1:24" x14ac:dyDescent="0.2">
      <c r="A114" t="s">
        <v>547</v>
      </c>
      <c r="B114" t="s">
        <v>408</v>
      </c>
      <c r="C114" t="s">
        <v>548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566.29876559306797</v>
      </c>
      <c r="K114">
        <v>27910.315464944801</v>
      </c>
      <c r="L114">
        <v>23693.063759000601</v>
      </c>
      <c r="M114">
        <v>51603.3792239455</v>
      </c>
      <c r="N114">
        <v>0</v>
      </c>
      <c r="O114">
        <v>0</v>
      </c>
      <c r="P114">
        <v>3</v>
      </c>
      <c r="Q114">
        <v>0</v>
      </c>
      <c r="R114">
        <v>0</v>
      </c>
      <c r="S114">
        <v>1</v>
      </c>
      <c r="T114">
        <v>1</v>
      </c>
      <c r="U114">
        <v>100</v>
      </c>
      <c r="V114">
        <v>0.55000000000000004</v>
      </c>
      <c r="W114">
        <v>0.73</v>
      </c>
      <c r="X114">
        <v>0.95718748235553297</v>
      </c>
    </row>
    <row r="115" spans="1:24" x14ac:dyDescent="0.2">
      <c r="A115" t="s">
        <v>549</v>
      </c>
      <c r="B115" t="s">
        <v>548</v>
      </c>
      <c r="C115" t="s">
        <v>550</v>
      </c>
      <c r="D115">
        <v>0</v>
      </c>
      <c r="E115">
        <v>0</v>
      </c>
      <c r="F115">
        <v>0</v>
      </c>
      <c r="G115">
        <v>0</v>
      </c>
      <c r="H115">
        <v>12000</v>
      </c>
      <c r="I115" t="s">
        <v>384</v>
      </c>
      <c r="J115">
        <v>333.11692095188698</v>
      </c>
      <c r="K115">
        <v>15173.6349011088</v>
      </c>
      <c r="L115">
        <v>8214.1212615292698</v>
      </c>
      <c r="M115">
        <v>23387.756162638099</v>
      </c>
      <c r="N115" t="s">
        <v>531</v>
      </c>
      <c r="O115" t="s">
        <v>532</v>
      </c>
      <c r="P115">
        <v>1</v>
      </c>
      <c r="Q115">
        <v>0</v>
      </c>
      <c r="R115">
        <v>0</v>
      </c>
      <c r="S115">
        <v>1</v>
      </c>
      <c r="T115">
        <v>1</v>
      </c>
      <c r="U115">
        <v>100</v>
      </c>
      <c r="V115">
        <v>0.55000000000000004</v>
      </c>
      <c r="W115">
        <v>0.73</v>
      </c>
      <c r="X115">
        <v>0.95718748235553297</v>
      </c>
    </row>
    <row r="116" spans="1:24" x14ac:dyDescent="0.2">
      <c r="A116" t="s">
        <v>551</v>
      </c>
      <c r="B116" t="s">
        <v>548</v>
      </c>
      <c r="C116" t="s">
        <v>552</v>
      </c>
      <c r="D116">
        <v>0</v>
      </c>
      <c r="E116">
        <v>0</v>
      </c>
      <c r="F116">
        <v>0</v>
      </c>
      <c r="G116">
        <v>0</v>
      </c>
      <c r="H116">
        <v>7000</v>
      </c>
      <c r="I116" t="s">
        <v>384</v>
      </c>
      <c r="J116">
        <v>233.18184464117999</v>
      </c>
      <c r="K116">
        <v>12736.680563836</v>
      </c>
      <c r="L116">
        <v>15478.9424974714</v>
      </c>
      <c r="M116">
        <v>28215.6230613074</v>
      </c>
      <c r="N116" t="s">
        <v>398</v>
      </c>
      <c r="O116" t="s">
        <v>385</v>
      </c>
      <c r="P116">
        <v>1</v>
      </c>
      <c r="Q116">
        <v>0</v>
      </c>
      <c r="R116">
        <v>0</v>
      </c>
      <c r="S116">
        <v>1</v>
      </c>
      <c r="T116">
        <v>1</v>
      </c>
      <c r="U116">
        <v>100</v>
      </c>
      <c r="V116">
        <v>0.55000000000000004</v>
      </c>
      <c r="W116">
        <v>0.73</v>
      </c>
      <c r="X116">
        <v>0.95718748235553297</v>
      </c>
    </row>
    <row r="117" spans="1:24" x14ac:dyDescent="0.2">
      <c r="A117" t="s">
        <v>553</v>
      </c>
      <c r="B117" t="s">
        <v>408</v>
      </c>
      <c r="C117" t="s">
        <v>554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742.29553860367696</v>
      </c>
      <c r="K117">
        <v>40464.151255964898</v>
      </c>
      <c r="L117">
        <v>82205.719942298107</v>
      </c>
      <c r="M117">
        <v>122669.871198263</v>
      </c>
      <c r="N117">
        <v>0</v>
      </c>
      <c r="O117">
        <v>0</v>
      </c>
      <c r="P117">
        <v>4</v>
      </c>
      <c r="Q117">
        <v>0</v>
      </c>
      <c r="R117">
        <v>0</v>
      </c>
      <c r="S117">
        <v>1</v>
      </c>
      <c r="T117">
        <v>1</v>
      </c>
      <c r="U117">
        <v>100</v>
      </c>
      <c r="V117">
        <v>0.55000000000000004</v>
      </c>
      <c r="W117">
        <v>0.73</v>
      </c>
      <c r="X117">
        <v>0.95718748235553297</v>
      </c>
    </row>
    <row r="118" spans="1:24" x14ac:dyDescent="0.2">
      <c r="A118" t="s">
        <v>555</v>
      </c>
      <c r="B118" t="s">
        <v>554</v>
      </c>
      <c r="C118" t="s">
        <v>556</v>
      </c>
      <c r="D118">
        <v>0</v>
      </c>
      <c r="E118">
        <v>0</v>
      </c>
      <c r="F118">
        <v>0</v>
      </c>
      <c r="G118">
        <v>0</v>
      </c>
      <c r="H118">
        <v>600</v>
      </c>
      <c r="I118" t="s">
        <v>384</v>
      </c>
      <c r="J118">
        <v>33.311692095188697</v>
      </c>
      <c r="K118">
        <v>1738.62019014981</v>
      </c>
      <c r="L118">
        <v>4056.3561784608801</v>
      </c>
      <c r="M118">
        <v>5794.9763686106899</v>
      </c>
      <c r="N118" t="s">
        <v>398</v>
      </c>
      <c r="O118" t="s">
        <v>389</v>
      </c>
      <c r="P118">
        <v>1</v>
      </c>
      <c r="Q118">
        <v>0</v>
      </c>
      <c r="R118">
        <v>0</v>
      </c>
      <c r="S118">
        <v>1</v>
      </c>
      <c r="T118">
        <v>1</v>
      </c>
      <c r="U118">
        <v>100</v>
      </c>
      <c r="V118">
        <v>0.55000000000000004</v>
      </c>
      <c r="W118">
        <v>0.73</v>
      </c>
      <c r="X118">
        <v>0.95718748235553297</v>
      </c>
    </row>
    <row r="119" spans="1:24" x14ac:dyDescent="0.2">
      <c r="A119" t="s">
        <v>557</v>
      </c>
      <c r="B119" t="s">
        <v>554</v>
      </c>
      <c r="C119" t="s">
        <v>558</v>
      </c>
      <c r="D119">
        <v>0</v>
      </c>
      <c r="E119">
        <v>0</v>
      </c>
      <c r="F119">
        <v>0</v>
      </c>
      <c r="G119">
        <v>0</v>
      </c>
      <c r="H119">
        <v>550</v>
      </c>
      <c r="I119" t="s">
        <v>384</v>
      </c>
      <c r="J119">
        <v>42.750004856120697</v>
      </c>
      <c r="K119">
        <v>2335.01517003862</v>
      </c>
      <c r="L119">
        <v>3233.5355955729501</v>
      </c>
      <c r="M119">
        <v>5568.5507656115797</v>
      </c>
      <c r="N119" t="s">
        <v>398</v>
      </c>
      <c r="O119" t="s">
        <v>385</v>
      </c>
      <c r="P119">
        <v>1</v>
      </c>
      <c r="Q119">
        <v>0</v>
      </c>
      <c r="R119">
        <v>0</v>
      </c>
      <c r="S119">
        <v>1</v>
      </c>
      <c r="T119">
        <v>1</v>
      </c>
      <c r="U119">
        <v>100</v>
      </c>
      <c r="V119">
        <v>0.55000000000000004</v>
      </c>
      <c r="W119">
        <v>0.73</v>
      </c>
      <c r="X119">
        <v>0.95718748235553297</v>
      </c>
    </row>
    <row r="120" spans="1:24" x14ac:dyDescent="0.2">
      <c r="A120" t="s">
        <v>559</v>
      </c>
      <c r="B120" t="s">
        <v>554</v>
      </c>
      <c r="C120" t="s">
        <v>560</v>
      </c>
      <c r="D120">
        <v>0</v>
      </c>
      <c r="E120">
        <v>0</v>
      </c>
      <c r="F120">
        <v>0</v>
      </c>
      <c r="G120">
        <v>0</v>
      </c>
      <c r="H120">
        <v>15000</v>
      </c>
      <c r="I120" t="s">
        <v>384</v>
      </c>
      <c r="J120">
        <v>666.23384165236803</v>
      </c>
      <c r="K120">
        <v>36390.5158957764</v>
      </c>
      <c r="L120">
        <v>74915.828168264197</v>
      </c>
      <c r="M120">
        <v>111306.34406403999</v>
      </c>
      <c r="N120" t="s">
        <v>383</v>
      </c>
      <c r="O120" t="s">
        <v>385</v>
      </c>
      <c r="P120">
        <v>1</v>
      </c>
      <c r="Q120">
        <v>0</v>
      </c>
      <c r="R120">
        <v>0</v>
      </c>
      <c r="S120">
        <v>1</v>
      </c>
      <c r="T120">
        <v>1</v>
      </c>
      <c r="U120">
        <v>100</v>
      </c>
      <c r="V120">
        <v>0.55000000000000004</v>
      </c>
      <c r="W120">
        <v>0.73</v>
      </c>
      <c r="X120">
        <v>0.95718748235553297</v>
      </c>
    </row>
    <row r="121" spans="1:24" x14ac:dyDescent="0.2">
      <c r="A121" t="s">
        <v>561</v>
      </c>
      <c r="B121" t="s">
        <v>408</v>
      </c>
      <c r="C121" t="s">
        <v>461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10972.7050041849</v>
      </c>
      <c r="K121">
        <v>515059.23052185198</v>
      </c>
      <c r="L121">
        <v>39398.779485624502</v>
      </c>
      <c r="M121">
        <v>554458.01000747597</v>
      </c>
      <c r="N121" t="s">
        <v>462</v>
      </c>
      <c r="O121" t="s">
        <v>463</v>
      </c>
      <c r="P121">
        <v>1</v>
      </c>
      <c r="Q121">
        <v>0</v>
      </c>
      <c r="R121">
        <v>0</v>
      </c>
      <c r="S121">
        <v>1</v>
      </c>
      <c r="T121">
        <v>1</v>
      </c>
      <c r="U121">
        <v>100</v>
      </c>
      <c r="V121">
        <v>0.55000000000000004</v>
      </c>
      <c r="W121">
        <v>0.73</v>
      </c>
      <c r="X121">
        <v>0.95718748235553297</v>
      </c>
    </row>
    <row r="122" spans="1:24" x14ac:dyDescent="0.2">
      <c r="A122" t="s">
        <v>562</v>
      </c>
      <c r="B122" t="s">
        <v>501</v>
      </c>
      <c r="C122" t="s">
        <v>467</v>
      </c>
      <c r="D122">
        <v>0</v>
      </c>
      <c r="E122">
        <v>0</v>
      </c>
      <c r="F122">
        <v>0</v>
      </c>
      <c r="G122">
        <v>1087848.20915811</v>
      </c>
      <c r="H122">
        <v>0</v>
      </c>
      <c r="I122">
        <v>0</v>
      </c>
      <c r="J122">
        <v>20174.504864774499</v>
      </c>
      <c r="K122">
        <v>1100998.77752693</v>
      </c>
      <c r="L122">
        <v>291059.39211662201</v>
      </c>
      <c r="M122">
        <v>2479906.3788016699</v>
      </c>
      <c r="N122">
        <v>0</v>
      </c>
      <c r="O122">
        <v>0</v>
      </c>
      <c r="P122">
        <v>16</v>
      </c>
      <c r="Q122">
        <v>0</v>
      </c>
      <c r="R122">
        <v>0</v>
      </c>
      <c r="S122">
        <v>1</v>
      </c>
      <c r="T122">
        <v>1</v>
      </c>
      <c r="U122">
        <v>100</v>
      </c>
      <c r="V122">
        <v>0.55000000000000004</v>
      </c>
      <c r="W122">
        <v>0.73</v>
      </c>
      <c r="X122">
        <v>0.95718748235553297</v>
      </c>
    </row>
    <row r="123" spans="1:24" x14ac:dyDescent="0.2">
      <c r="A123" t="s">
        <v>563</v>
      </c>
      <c r="B123" t="s">
        <v>467</v>
      </c>
      <c r="C123" t="s">
        <v>469</v>
      </c>
      <c r="D123">
        <v>0</v>
      </c>
      <c r="E123">
        <v>0</v>
      </c>
      <c r="F123">
        <v>0</v>
      </c>
      <c r="G123">
        <v>2947.61213279408</v>
      </c>
      <c r="H123">
        <v>0</v>
      </c>
      <c r="I123">
        <v>0</v>
      </c>
      <c r="J123">
        <v>4474.8706381203501</v>
      </c>
      <c r="K123">
        <v>242284.063442299</v>
      </c>
      <c r="L123">
        <v>78881.720432307498</v>
      </c>
      <c r="M123">
        <v>324113.39600740001</v>
      </c>
      <c r="N123">
        <v>0</v>
      </c>
      <c r="O123">
        <v>0</v>
      </c>
      <c r="P123">
        <v>5</v>
      </c>
      <c r="Q123">
        <v>0</v>
      </c>
      <c r="R123">
        <v>0</v>
      </c>
      <c r="S123">
        <v>1</v>
      </c>
      <c r="T123">
        <v>1</v>
      </c>
      <c r="U123">
        <v>100</v>
      </c>
      <c r="V123">
        <v>0.55000000000000004</v>
      </c>
      <c r="W123">
        <v>0.73</v>
      </c>
      <c r="X123">
        <v>0.95718748235553297</v>
      </c>
    </row>
    <row r="124" spans="1:24" x14ac:dyDescent="0.2">
      <c r="A124" t="s">
        <v>564</v>
      </c>
      <c r="B124" t="s">
        <v>469</v>
      </c>
      <c r="C124" t="s">
        <v>471</v>
      </c>
      <c r="D124">
        <v>0</v>
      </c>
      <c r="E124">
        <v>0</v>
      </c>
      <c r="F124">
        <v>0</v>
      </c>
      <c r="G124">
        <v>0</v>
      </c>
      <c r="H124">
        <v>1</v>
      </c>
      <c r="I124" t="s">
        <v>368</v>
      </c>
      <c r="J124">
        <v>1665.58460475943</v>
      </c>
      <c r="K124">
        <v>90160.251807133202</v>
      </c>
      <c r="L124">
        <v>21973.995887459601</v>
      </c>
      <c r="M124">
        <v>112134.24769459201</v>
      </c>
      <c r="N124" t="s">
        <v>474</v>
      </c>
      <c r="O124" t="s">
        <v>475</v>
      </c>
      <c r="P124">
        <v>1</v>
      </c>
      <c r="Q124">
        <v>0</v>
      </c>
      <c r="R124">
        <v>0</v>
      </c>
      <c r="S124">
        <v>1</v>
      </c>
      <c r="T124">
        <v>1</v>
      </c>
      <c r="U124">
        <v>100</v>
      </c>
      <c r="V124">
        <v>0.55000000000000004</v>
      </c>
      <c r="W124">
        <v>0.73</v>
      </c>
      <c r="X124">
        <v>0.95718748235553297</v>
      </c>
    </row>
    <row r="125" spans="1:24" x14ac:dyDescent="0.2">
      <c r="A125" t="s">
        <v>565</v>
      </c>
      <c r="B125" t="s">
        <v>469</v>
      </c>
      <c r="C125" t="s">
        <v>473</v>
      </c>
      <c r="D125">
        <v>0</v>
      </c>
      <c r="E125">
        <v>0</v>
      </c>
      <c r="F125">
        <v>0</v>
      </c>
      <c r="G125">
        <v>0</v>
      </c>
      <c r="H125">
        <v>1</v>
      </c>
      <c r="I125" t="s">
        <v>368</v>
      </c>
      <c r="J125">
        <v>2220.7794730125802</v>
      </c>
      <c r="K125">
        <v>120213.505012029</v>
      </c>
      <c r="L125">
        <v>35158.449247258301</v>
      </c>
      <c r="M125">
        <v>155371.95425928701</v>
      </c>
      <c r="N125" t="s">
        <v>474</v>
      </c>
      <c r="O125" t="s">
        <v>475</v>
      </c>
      <c r="P125">
        <v>1</v>
      </c>
      <c r="Q125">
        <v>0</v>
      </c>
      <c r="R125">
        <v>0</v>
      </c>
      <c r="S125">
        <v>1</v>
      </c>
      <c r="T125">
        <v>1</v>
      </c>
      <c r="U125">
        <v>100</v>
      </c>
      <c r="V125">
        <v>0.55000000000000004</v>
      </c>
      <c r="W125">
        <v>0.73</v>
      </c>
      <c r="X125">
        <v>0.95718748235553297</v>
      </c>
    </row>
    <row r="126" spans="1:24" x14ac:dyDescent="0.2">
      <c r="A126" t="s">
        <v>566</v>
      </c>
      <c r="B126" t="s">
        <v>469</v>
      </c>
      <c r="C126" t="s">
        <v>567</v>
      </c>
      <c r="D126">
        <v>0</v>
      </c>
      <c r="E126">
        <v>0</v>
      </c>
      <c r="F126">
        <v>0</v>
      </c>
      <c r="G126">
        <v>2947.61213279408</v>
      </c>
      <c r="H126">
        <v>0</v>
      </c>
      <c r="I126">
        <v>0</v>
      </c>
      <c r="J126">
        <v>33.311692095188697</v>
      </c>
      <c r="K126">
        <v>1856.80730316265</v>
      </c>
      <c r="L126">
        <v>212.67700794503099</v>
      </c>
      <c r="M126">
        <v>5017.0964439017698</v>
      </c>
      <c r="N126">
        <v>0</v>
      </c>
      <c r="O126">
        <v>0</v>
      </c>
      <c r="P126">
        <v>1</v>
      </c>
      <c r="Q126">
        <v>0</v>
      </c>
      <c r="R126">
        <v>0</v>
      </c>
      <c r="S126">
        <v>1</v>
      </c>
      <c r="T126">
        <v>1</v>
      </c>
      <c r="U126">
        <v>100</v>
      </c>
      <c r="V126">
        <v>0.55000000000000004</v>
      </c>
      <c r="W126">
        <v>0.73</v>
      </c>
      <c r="X126">
        <v>0.95718748235553297</v>
      </c>
    </row>
    <row r="127" spans="1:24" x14ac:dyDescent="0.2">
      <c r="A127" t="s">
        <v>568</v>
      </c>
      <c r="B127" t="s">
        <v>469</v>
      </c>
      <c r="C127" t="s">
        <v>569</v>
      </c>
      <c r="D127">
        <v>0</v>
      </c>
      <c r="E127">
        <v>0</v>
      </c>
      <c r="F127">
        <v>0</v>
      </c>
      <c r="G127">
        <v>0</v>
      </c>
      <c r="H127">
        <v>1</v>
      </c>
      <c r="I127" t="s">
        <v>368</v>
      </c>
      <c r="J127">
        <v>555.19486825314596</v>
      </c>
      <c r="K127">
        <v>30053.499319974198</v>
      </c>
      <c r="L127">
        <v>21536.598289644498</v>
      </c>
      <c r="M127">
        <v>51590.097609618701</v>
      </c>
      <c r="N127" t="s">
        <v>474</v>
      </c>
      <c r="O127" t="s">
        <v>475</v>
      </c>
      <c r="P127">
        <v>1</v>
      </c>
      <c r="Q127">
        <v>0</v>
      </c>
      <c r="R127">
        <v>0</v>
      </c>
      <c r="S127">
        <v>1</v>
      </c>
      <c r="T127">
        <v>1</v>
      </c>
      <c r="U127">
        <v>100</v>
      </c>
      <c r="V127">
        <v>0.55000000000000004</v>
      </c>
      <c r="W127">
        <v>0.73</v>
      </c>
      <c r="X127">
        <v>0.95718748235553297</v>
      </c>
    </row>
    <row r="128" spans="1:24" x14ac:dyDescent="0.2">
      <c r="A128" t="s">
        <v>570</v>
      </c>
      <c r="B128" t="s">
        <v>467</v>
      </c>
      <c r="C128" t="s">
        <v>477</v>
      </c>
      <c r="D128">
        <v>0</v>
      </c>
      <c r="E128">
        <v>0</v>
      </c>
      <c r="F128">
        <v>0</v>
      </c>
      <c r="G128">
        <v>866673.801438255</v>
      </c>
      <c r="H128">
        <v>0</v>
      </c>
      <c r="I128">
        <v>0</v>
      </c>
      <c r="J128">
        <v>13062.376010194699</v>
      </c>
      <c r="K128">
        <v>713763.64104864304</v>
      </c>
      <c r="L128">
        <v>156949.65642539901</v>
      </c>
      <c r="M128">
        <v>1737387.0989122901</v>
      </c>
      <c r="N128">
        <v>0</v>
      </c>
      <c r="O128">
        <v>0</v>
      </c>
      <c r="P128">
        <v>7</v>
      </c>
      <c r="Q128">
        <v>0</v>
      </c>
      <c r="R128">
        <v>0</v>
      </c>
      <c r="S128">
        <v>1</v>
      </c>
      <c r="T128">
        <v>1</v>
      </c>
      <c r="U128">
        <v>100</v>
      </c>
      <c r="V128">
        <v>0.55000000000000004</v>
      </c>
      <c r="W128">
        <v>0.73</v>
      </c>
      <c r="X128">
        <v>0.95718748235553297</v>
      </c>
    </row>
    <row r="129" spans="1:24" x14ac:dyDescent="0.2">
      <c r="A129" t="s">
        <v>571</v>
      </c>
      <c r="B129" t="s">
        <v>477</v>
      </c>
      <c r="C129" t="s">
        <v>479</v>
      </c>
      <c r="D129">
        <v>0</v>
      </c>
      <c r="E129">
        <v>0</v>
      </c>
      <c r="F129">
        <v>0</v>
      </c>
      <c r="G129">
        <v>444505.52845445799</v>
      </c>
      <c r="H129">
        <v>0</v>
      </c>
      <c r="I129">
        <v>0</v>
      </c>
      <c r="J129">
        <v>2468.3305574031301</v>
      </c>
      <c r="K129">
        <v>133175.78289351799</v>
      </c>
      <c r="L129">
        <v>15243.9396911849</v>
      </c>
      <c r="M129">
        <v>592925.25103916205</v>
      </c>
      <c r="N129">
        <v>0</v>
      </c>
      <c r="O129">
        <v>0</v>
      </c>
      <c r="P129">
        <v>1</v>
      </c>
      <c r="Q129">
        <v>0</v>
      </c>
      <c r="R129">
        <v>0</v>
      </c>
      <c r="S129">
        <v>1</v>
      </c>
      <c r="T129">
        <v>1</v>
      </c>
      <c r="U129">
        <v>100</v>
      </c>
      <c r="V129">
        <v>0.55000000000000004</v>
      </c>
      <c r="W129">
        <v>0.73</v>
      </c>
      <c r="X129">
        <v>0.95718748235553297</v>
      </c>
    </row>
    <row r="130" spans="1:24" x14ac:dyDescent="0.2">
      <c r="A130" t="s">
        <v>572</v>
      </c>
      <c r="B130" t="s">
        <v>477</v>
      </c>
      <c r="C130" t="s">
        <v>573</v>
      </c>
      <c r="D130">
        <v>0</v>
      </c>
      <c r="E130">
        <v>0</v>
      </c>
      <c r="F130">
        <v>0</v>
      </c>
      <c r="G130">
        <v>126322.802251467</v>
      </c>
      <c r="H130">
        <v>0</v>
      </c>
      <c r="I130">
        <v>0</v>
      </c>
      <c r="J130">
        <v>963.16162671006498</v>
      </c>
      <c r="K130">
        <v>51992.262039507797</v>
      </c>
      <c r="L130">
        <v>5951.52838072742</v>
      </c>
      <c r="M130">
        <v>184266.592671702</v>
      </c>
      <c r="N130">
        <v>0</v>
      </c>
      <c r="O130">
        <v>0</v>
      </c>
      <c r="P130">
        <v>1</v>
      </c>
      <c r="Q130">
        <v>0</v>
      </c>
      <c r="R130">
        <v>0</v>
      </c>
      <c r="S130">
        <v>1</v>
      </c>
      <c r="T130">
        <v>1</v>
      </c>
      <c r="U130">
        <v>100</v>
      </c>
      <c r="V130">
        <v>0.55000000000000004</v>
      </c>
      <c r="W130">
        <v>0.73</v>
      </c>
      <c r="X130">
        <v>0.95718748235553297</v>
      </c>
    </row>
    <row r="131" spans="1:24" x14ac:dyDescent="0.2">
      <c r="A131" t="s">
        <v>574</v>
      </c>
      <c r="B131" t="s">
        <v>477</v>
      </c>
      <c r="C131" t="s">
        <v>488</v>
      </c>
      <c r="D131">
        <v>0</v>
      </c>
      <c r="E131">
        <v>0</v>
      </c>
      <c r="F131">
        <v>0</v>
      </c>
      <c r="G131">
        <v>98944.610053245095</v>
      </c>
      <c r="H131">
        <v>0</v>
      </c>
      <c r="I131">
        <v>0</v>
      </c>
      <c r="J131">
        <v>7964.5775893412201</v>
      </c>
      <c r="K131">
        <v>436567.72075886698</v>
      </c>
      <c r="L131">
        <v>108626.381122937</v>
      </c>
      <c r="M131">
        <v>644138.71193504904</v>
      </c>
      <c r="N131">
        <v>0</v>
      </c>
      <c r="O131">
        <v>0</v>
      </c>
      <c r="P131">
        <v>1</v>
      </c>
      <c r="Q131">
        <v>0</v>
      </c>
      <c r="R131">
        <v>0</v>
      </c>
      <c r="S131">
        <v>1</v>
      </c>
      <c r="T131">
        <v>1</v>
      </c>
      <c r="U131">
        <v>100</v>
      </c>
      <c r="V131">
        <v>0.55000000000000004</v>
      </c>
      <c r="W131">
        <v>0.73</v>
      </c>
      <c r="X131">
        <v>0.95718748235553297</v>
      </c>
    </row>
    <row r="132" spans="1:24" x14ac:dyDescent="0.2">
      <c r="A132" t="s">
        <v>575</v>
      </c>
      <c r="B132" t="s">
        <v>477</v>
      </c>
      <c r="C132" t="s">
        <v>481</v>
      </c>
      <c r="D132">
        <v>0</v>
      </c>
      <c r="E132">
        <v>0</v>
      </c>
      <c r="F132">
        <v>0</v>
      </c>
      <c r="G132">
        <v>147763.86741283801</v>
      </c>
      <c r="H132">
        <v>0</v>
      </c>
      <c r="I132">
        <v>0</v>
      </c>
      <c r="J132">
        <v>915.55287713392602</v>
      </c>
      <c r="K132">
        <v>50774.680121539801</v>
      </c>
      <c r="L132">
        <v>5648.0482338052598</v>
      </c>
      <c r="M132">
        <v>204186.595768183</v>
      </c>
      <c r="N132">
        <v>0</v>
      </c>
      <c r="O132">
        <v>0</v>
      </c>
      <c r="P132">
        <v>1</v>
      </c>
      <c r="Q132">
        <v>0</v>
      </c>
      <c r="R132">
        <v>0</v>
      </c>
      <c r="S132">
        <v>1</v>
      </c>
      <c r="T132">
        <v>1</v>
      </c>
      <c r="U132">
        <v>100</v>
      </c>
      <c r="V132">
        <v>0.55000000000000004</v>
      </c>
      <c r="W132">
        <v>0.73</v>
      </c>
      <c r="X132">
        <v>0.95718748235553297</v>
      </c>
    </row>
    <row r="133" spans="1:24" x14ac:dyDescent="0.2">
      <c r="A133" t="s">
        <v>576</v>
      </c>
      <c r="B133" t="s">
        <v>477</v>
      </c>
      <c r="C133" t="s">
        <v>577</v>
      </c>
      <c r="D133">
        <v>0</v>
      </c>
      <c r="E133">
        <v>0</v>
      </c>
      <c r="F133">
        <v>0</v>
      </c>
      <c r="G133">
        <v>38159.525371385796</v>
      </c>
      <c r="H133">
        <v>0</v>
      </c>
      <c r="I133">
        <v>0</v>
      </c>
      <c r="J133">
        <v>604.26489923176905</v>
      </c>
      <c r="K133">
        <v>33324.7929876044</v>
      </c>
      <c r="L133">
        <v>21031.954332562</v>
      </c>
      <c r="M133">
        <v>92516.272691552294</v>
      </c>
      <c r="N133">
        <v>0</v>
      </c>
      <c r="O133">
        <v>0</v>
      </c>
      <c r="P133">
        <v>1</v>
      </c>
      <c r="Q133">
        <v>0</v>
      </c>
      <c r="R133">
        <v>0</v>
      </c>
      <c r="S133">
        <v>1</v>
      </c>
      <c r="T133">
        <v>1</v>
      </c>
      <c r="U133">
        <v>100</v>
      </c>
      <c r="V133">
        <v>0.55000000000000004</v>
      </c>
      <c r="W133">
        <v>0.73</v>
      </c>
      <c r="X133">
        <v>0.95718748235553297</v>
      </c>
    </row>
    <row r="134" spans="1:24" x14ac:dyDescent="0.2">
      <c r="A134" t="s">
        <v>578</v>
      </c>
      <c r="B134" t="s">
        <v>477</v>
      </c>
      <c r="C134" t="s">
        <v>491</v>
      </c>
      <c r="D134">
        <v>0</v>
      </c>
      <c r="E134">
        <v>1</v>
      </c>
      <c r="F134" t="s">
        <v>368</v>
      </c>
      <c r="G134">
        <v>10977.4678948607</v>
      </c>
      <c r="H134">
        <v>1</v>
      </c>
      <c r="I134" t="s">
        <v>368</v>
      </c>
      <c r="J134">
        <v>146.48846037459501</v>
      </c>
      <c r="K134">
        <v>7928.4022476053196</v>
      </c>
      <c r="L134">
        <v>447.80466418248602</v>
      </c>
      <c r="M134">
        <v>19353.674806648502</v>
      </c>
      <c r="N134" t="s">
        <v>492</v>
      </c>
      <c r="O134" t="s">
        <v>493</v>
      </c>
      <c r="P134">
        <v>1</v>
      </c>
      <c r="Q134">
        <v>0</v>
      </c>
      <c r="R134">
        <v>0</v>
      </c>
      <c r="S134">
        <v>1</v>
      </c>
      <c r="T134">
        <v>1</v>
      </c>
      <c r="U134">
        <v>100</v>
      </c>
      <c r="V134">
        <v>0.55000000000000004</v>
      </c>
      <c r="W134">
        <v>0.73</v>
      </c>
      <c r="X134">
        <v>0.95718748235553297</v>
      </c>
    </row>
    <row r="135" spans="1:24" x14ac:dyDescent="0.2">
      <c r="A135" t="s">
        <v>579</v>
      </c>
      <c r="B135" t="s">
        <v>467</v>
      </c>
      <c r="C135" t="s">
        <v>495</v>
      </c>
      <c r="D135">
        <v>0</v>
      </c>
      <c r="E135">
        <v>0</v>
      </c>
      <c r="F135">
        <v>0</v>
      </c>
      <c r="G135">
        <v>0</v>
      </c>
      <c r="H135">
        <v>1</v>
      </c>
      <c r="I135" t="s">
        <v>368</v>
      </c>
      <c r="J135">
        <v>1665.58460475943</v>
      </c>
      <c r="K135">
        <v>90868.738603493402</v>
      </c>
      <c r="L135">
        <v>48382.751696624902</v>
      </c>
      <c r="M135">
        <v>139251.49030011799</v>
      </c>
      <c r="N135" t="s">
        <v>495</v>
      </c>
      <c r="O135" t="s">
        <v>493</v>
      </c>
      <c r="P135">
        <v>1</v>
      </c>
      <c r="Q135">
        <v>0</v>
      </c>
      <c r="R135">
        <v>0</v>
      </c>
      <c r="S135">
        <v>1</v>
      </c>
      <c r="T135">
        <v>1</v>
      </c>
      <c r="U135">
        <v>100</v>
      </c>
      <c r="V135">
        <v>0.55000000000000004</v>
      </c>
      <c r="W135">
        <v>0.73</v>
      </c>
      <c r="X135">
        <v>0.95718748235553297</v>
      </c>
    </row>
    <row r="136" spans="1:24" x14ac:dyDescent="0.2">
      <c r="A136" t="s">
        <v>580</v>
      </c>
      <c r="B136" t="s">
        <v>467</v>
      </c>
      <c r="C136" t="s">
        <v>497</v>
      </c>
      <c r="D136">
        <v>0</v>
      </c>
      <c r="E136">
        <v>0</v>
      </c>
      <c r="F136">
        <v>0</v>
      </c>
      <c r="G136">
        <v>218226.79558706301</v>
      </c>
      <c r="H136">
        <v>0</v>
      </c>
      <c r="I136">
        <v>0</v>
      </c>
      <c r="J136">
        <v>971.67361170000004</v>
      </c>
      <c r="K136">
        <v>54082.3344325</v>
      </c>
      <c r="L136">
        <v>6845.2635622899897</v>
      </c>
      <c r="M136">
        <v>279154.39358185302</v>
      </c>
      <c r="N136">
        <v>0</v>
      </c>
      <c r="O136">
        <v>0</v>
      </c>
      <c r="P136">
        <v>2</v>
      </c>
      <c r="Q136">
        <v>0</v>
      </c>
      <c r="R136">
        <v>0</v>
      </c>
      <c r="S136">
        <v>1</v>
      </c>
      <c r="T136">
        <v>1</v>
      </c>
      <c r="U136">
        <v>100</v>
      </c>
      <c r="V136">
        <v>0.55000000000000004</v>
      </c>
      <c r="W136">
        <v>0.73</v>
      </c>
      <c r="X136">
        <v>0.95718748235553297</v>
      </c>
    </row>
    <row r="137" spans="1:24" x14ac:dyDescent="0.2">
      <c r="A137" t="s">
        <v>581</v>
      </c>
      <c r="B137" t="s">
        <v>497</v>
      </c>
      <c r="C137" t="s">
        <v>582</v>
      </c>
      <c r="D137">
        <v>0</v>
      </c>
      <c r="E137">
        <v>1</v>
      </c>
      <c r="F137" t="s">
        <v>401</v>
      </c>
      <c r="G137">
        <v>218226.79558706301</v>
      </c>
      <c r="H137">
        <v>1</v>
      </c>
      <c r="I137" t="s">
        <v>368</v>
      </c>
      <c r="J137">
        <v>971.67361170000004</v>
      </c>
      <c r="K137">
        <v>54082.3344325</v>
      </c>
      <c r="L137">
        <v>6845.2635622899897</v>
      </c>
      <c r="M137">
        <v>279154.39358185302</v>
      </c>
      <c r="N137" t="s">
        <v>392</v>
      </c>
      <c r="O137" t="s">
        <v>535</v>
      </c>
      <c r="P137">
        <v>1</v>
      </c>
      <c r="Q137">
        <v>0</v>
      </c>
      <c r="R137">
        <v>0</v>
      </c>
      <c r="S137">
        <v>1</v>
      </c>
      <c r="T137">
        <v>1</v>
      </c>
      <c r="U137">
        <v>100</v>
      </c>
      <c r="V137">
        <v>0.55000000000000004</v>
      </c>
      <c r="W137">
        <v>0.73</v>
      </c>
      <c r="X137">
        <v>0.95718748235553297</v>
      </c>
    </row>
    <row r="138" spans="1:24" x14ac:dyDescent="0.2">
      <c r="A138" t="s">
        <v>583</v>
      </c>
      <c r="B138" t="s">
        <v>584</v>
      </c>
      <c r="C138" t="s">
        <v>584</v>
      </c>
      <c r="D138">
        <v>0</v>
      </c>
      <c r="E138">
        <v>0</v>
      </c>
      <c r="F138">
        <v>0</v>
      </c>
      <c r="G138">
        <v>164114.38844549001</v>
      </c>
      <c r="H138">
        <v>0</v>
      </c>
      <c r="I138">
        <v>0</v>
      </c>
      <c r="J138">
        <v>34488.300005500001</v>
      </c>
      <c r="K138">
        <v>1789678.1268849999</v>
      </c>
      <c r="L138">
        <v>808542.24504499999</v>
      </c>
      <c r="M138">
        <v>2762334.7603754899</v>
      </c>
      <c r="N138">
        <v>0</v>
      </c>
      <c r="O138">
        <v>0</v>
      </c>
      <c r="P138">
        <v>3</v>
      </c>
      <c r="Q138">
        <v>0</v>
      </c>
      <c r="R138">
        <v>0</v>
      </c>
      <c r="S138">
        <v>1</v>
      </c>
      <c r="T138">
        <v>1</v>
      </c>
      <c r="U138">
        <v>100</v>
      </c>
      <c r="V138">
        <v>0.55000000000000004</v>
      </c>
      <c r="W138">
        <v>0.73</v>
      </c>
      <c r="X138">
        <v>0.95718748235553297</v>
      </c>
    </row>
    <row r="139" spans="1:24" x14ac:dyDescent="0.2">
      <c r="A139" t="s">
        <v>585</v>
      </c>
      <c r="B139" t="s">
        <v>584</v>
      </c>
      <c r="C139" t="s">
        <v>379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25082.186227999999</v>
      </c>
      <c r="K139">
        <v>1262125.2429500001</v>
      </c>
      <c r="L139">
        <v>618339.699538999</v>
      </c>
      <c r="M139">
        <v>1880464.942489</v>
      </c>
      <c r="N139">
        <v>0</v>
      </c>
      <c r="O139">
        <v>0</v>
      </c>
      <c r="P139">
        <v>1</v>
      </c>
      <c r="Q139">
        <v>0</v>
      </c>
      <c r="R139">
        <v>0</v>
      </c>
      <c r="S139">
        <v>1</v>
      </c>
      <c r="T139">
        <v>1</v>
      </c>
      <c r="U139">
        <v>100</v>
      </c>
      <c r="V139">
        <v>0.55000000000000004</v>
      </c>
      <c r="W139">
        <v>0.73</v>
      </c>
      <c r="X139">
        <v>0.95718748235553297</v>
      </c>
    </row>
    <row r="140" spans="1:24" x14ac:dyDescent="0.2">
      <c r="A140" t="s">
        <v>586</v>
      </c>
      <c r="B140" t="s">
        <v>584</v>
      </c>
      <c r="C140" t="s">
        <v>467</v>
      </c>
      <c r="D140">
        <v>0</v>
      </c>
      <c r="E140">
        <v>1</v>
      </c>
      <c r="F140" t="s">
        <v>368</v>
      </c>
      <c r="G140">
        <v>164114.38844549001</v>
      </c>
      <c r="H140">
        <v>1</v>
      </c>
      <c r="I140" t="s">
        <v>368</v>
      </c>
      <c r="J140">
        <v>9406.1137775000007</v>
      </c>
      <c r="K140">
        <v>527552.88393500005</v>
      </c>
      <c r="L140">
        <v>190202.54550599999</v>
      </c>
      <c r="M140">
        <v>881869.81788649003</v>
      </c>
      <c r="N140" t="s">
        <v>398</v>
      </c>
      <c r="O140" t="s">
        <v>532</v>
      </c>
      <c r="P140">
        <v>1</v>
      </c>
      <c r="Q140">
        <v>0</v>
      </c>
      <c r="R140">
        <v>0</v>
      </c>
      <c r="S140">
        <v>1</v>
      </c>
      <c r="T140">
        <v>1</v>
      </c>
      <c r="U140">
        <v>100</v>
      </c>
      <c r="V140">
        <v>0.55000000000000004</v>
      </c>
      <c r="W140">
        <v>0.73</v>
      </c>
      <c r="X140">
        <v>0.95718748235553297</v>
      </c>
    </row>
    <row r="141" spans="1:24" x14ac:dyDescent="0.2">
      <c r="A141" t="s">
        <v>587</v>
      </c>
      <c r="B141" t="s">
        <v>588</v>
      </c>
      <c r="C141" t="s">
        <v>588</v>
      </c>
      <c r="D141">
        <v>0</v>
      </c>
      <c r="E141">
        <v>0</v>
      </c>
      <c r="F141">
        <v>0</v>
      </c>
      <c r="G141">
        <v>15120338.8316229</v>
      </c>
      <c r="H141">
        <v>0</v>
      </c>
      <c r="I141">
        <v>0</v>
      </c>
      <c r="J141">
        <v>2260633.7622101801</v>
      </c>
      <c r="K141">
        <v>118464969.928886</v>
      </c>
      <c r="L141">
        <v>66891200.426757798</v>
      </c>
      <c r="M141">
        <v>200476509.18726701</v>
      </c>
      <c r="N141">
        <v>0</v>
      </c>
      <c r="O141">
        <v>0</v>
      </c>
      <c r="P141">
        <v>58</v>
      </c>
      <c r="Q141">
        <v>0</v>
      </c>
      <c r="R141">
        <v>0</v>
      </c>
      <c r="S141">
        <v>1</v>
      </c>
      <c r="T141">
        <v>1</v>
      </c>
      <c r="U141">
        <v>100</v>
      </c>
      <c r="V141">
        <v>0.55000000000000004</v>
      </c>
      <c r="W141">
        <v>0.73</v>
      </c>
      <c r="X141">
        <v>0.95718748235553297</v>
      </c>
    </row>
    <row r="142" spans="1:24" x14ac:dyDescent="0.2">
      <c r="A142" t="s">
        <v>589</v>
      </c>
      <c r="B142" t="s">
        <v>588</v>
      </c>
      <c r="C142" t="s">
        <v>379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1420552.1814478899</v>
      </c>
      <c r="K142">
        <v>72300390.589666307</v>
      </c>
      <c r="L142">
        <v>52127121.741920203</v>
      </c>
      <c r="M142">
        <v>124427512.331586</v>
      </c>
      <c r="N142">
        <v>0</v>
      </c>
      <c r="O142">
        <v>0</v>
      </c>
      <c r="P142">
        <v>36</v>
      </c>
      <c r="Q142">
        <v>0</v>
      </c>
      <c r="R142">
        <v>0</v>
      </c>
      <c r="S142">
        <v>1</v>
      </c>
      <c r="T142">
        <v>1</v>
      </c>
      <c r="U142">
        <v>100</v>
      </c>
      <c r="V142">
        <v>0.55000000000000004</v>
      </c>
      <c r="W142">
        <v>0.73</v>
      </c>
      <c r="X142">
        <v>0.95718748235553297</v>
      </c>
    </row>
    <row r="143" spans="1:24" x14ac:dyDescent="0.2">
      <c r="A143" t="s">
        <v>590</v>
      </c>
      <c r="B143" t="s">
        <v>379</v>
      </c>
      <c r="C143" t="s">
        <v>381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94931.106327266505</v>
      </c>
      <c r="K143">
        <v>4736502.5702482201</v>
      </c>
      <c r="L143">
        <v>4498563.8944644099</v>
      </c>
      <c r="M143">
        <v>9235066.4647126403</v>
      </c>
      <c r="N143">
        <v>0</v>
      </c>
      <c r="O143">
        <v>0</v>
      </c>
      <c r="P143">
        <v>10</v>
      </c>
      <c r="Q143">
        <v>0</v>
      </c>
      <c r="R143">
        <v>0</v>
      </c>
      <c r="S143">
        <v>1</v>
      </c>
      <c r="T143">
        <v>1</v>
      </c>
      <c r="U143">
        <v>100</v>
      </c>
      <c r="V143">
        <v>0.55000000000000004</v>
      </c>
      <c r="W143">
        <v>0.73</v>
      </c>
      <c r="X143">
        <v>0.95718748235553297</v>
      </c>
    </row>
    <row r="144" spans="1:24" x14ac:dyDescent="0.2">
      <c r="A144" t="s">
        <v>591</v>
      </c>
      <c r="B144" t="s">
        <v>381</v>
      </c>
      <c r="C144" t="s">
        <v>383</v>
      </c>
      <c r="D144">
        <v>1</v>
      </c>
      <c r="E144">
        <v>0</v>
      </c>
      <c r="F144">
        <v>0</v>
      </c>
      <c r="G144">
        <v>0</v>
      </c>
      <c r="H144">
        <v>3100</v>
      </c>
      <c r="I144" t="s">
        <v>384</v>
      </c>
      <c r="J144">
        <v>11183.523382002501</v>
      </c>
      <c r="K144">
        <v>581488.98719575</v>
      </c>
      <c r="L144">
        <v>81191.849616162202</v>
      </c>
      <c r="M144">
        <v>662680.83681191201</v>
      </c>
      <c r="N144" t="s">
        <v>383</v>
      </c>
      <c r="O144" t="s">
        <v>385</v>
      </c>
      <c r="P144">
        <v>1</v>
      </c>
      <c r="Q144">
        <v>0</v>
      </c>
      <c r="R144">
        <v>0</v>
      </c>
      <c r="S144">
        <v>1</v>
      </c>
      <c r="T144">
        <v>1</v>
      </c>
      <c r="U144">
        <v>100</v>
      </c>
      <c r="V144">
        <v>0.55000000000000004</v>
      </c>
      <c r="W144">
        <v>0.73</v>
      </c>
      <c r="X144">
        <v>0.95718748235553297</v>
      </c>
    </row>
    <row r="145" spans="1:24" x14ac:dyDescent="0.2">
      <c r="A145" t="s">
        <v>592</v>
      </c>
      <c r="B145" t="s">
        <v>381</v>
      </c>
      <c r="C145" t="s">
        <v>387</v>
      </c>
      <c r="D145">
        <v>1</v>
      </c>
      <c r="E145">
        <v>0</v>
      </c>
      <c r="F145">
        <v>0</v>
      </c>
      <c r="G145">
        <v>0</v>
      </c>
      <c r="H145">
        <v>260</v>
      </c>
      <c r="I145" t="s">
        <v>388</v>
      </c>
      <c r="J145">
        <v>34838.994506117197</v>
      </c>
      <c r="K145">
        <v>1812241.9657147401</v>
      </c>
      <c r="L145">
        <v>2311098.6179265901</v>
      </c>
      <c r="M145">
        <v>4123340.5836413298</v>
      </c>
      <c r="N145" t="s">
        <v>387</v>
      </c>
      <c r="O145" t="s">
        <v>389</v>
      </c>
      <c r="P145">
        <v>1</v>
      </c>
      <c r="Q145">
        <v>0</v>
      </c>
      <c r="R145">
        <v>0</v>
      </c>
      <c r="S145">
        <v>1</v>
      </c>
      <c r="T145">
        <v>1</v>
      </c>
      <c r="U145">
        <v>100</v>
      </c>
      <c r="V145">
        <v>0.55000000000000004</v>
      </c>
      <c r="W145">
        <v>0.73</v>
      </c>
      <c r="X145">
        <v>0.95718748235553297</v>
      </c>
    </row>
    <row r="146" spans="1:24" x14ac:dyDescent="0.2">
      <c r="A146" t="s">
        <v>593</v>
      </c>
      <c r="B146" t="s">
        <v>381</v>
      </c>
      <c r="C146" t="s">
        <v>391</v>
      </c>
      <c r="D146">
        <v>1</v>
      </c>
      <c r="E146">
        <v>0</v>
      </c>
      <c r="F146">
        <v>0</v>
      </c>
      <c r="G146">
        <v>0</v>
      </c>
      <c r="H146">
        <v>2100</v>
      </c>
      <c r="I146" t="s">
        <v>371</v>
      </c>
      <c r="J146">
        <v>25974.634956374699</v>
      </c>
      <c r="K146">
        <v>1143542.54874436</v>
      </c>
      <c r="L146">
        <v>1498181.5930276799</v>
      </c>
      <c r="M146">
        <v>2641724.1417720499</v>
      </c>
      <c r="N146" t="s">
        <v>392</v>
      </c>
      <c r="O146" t="s">
        <v>393</v>
      </c>
      <c r="P146">
        <v>1</v>
      </c>
      <c r="Q146">
        <v>0</v>
      </c>
      <c r="R146">
        <v>0</v>
      </c>
      <c r="S146">
        <v>1</v>
      </c>
      <c r="T146">
        <v>1</v>
      </c>
      <c r="U146">
        <v>100</v>
      </c>
      <c r="V146">
        <v>0.55000000000000004</v>
      </c>
      <c r="W146">
        <v>0.73</v>
      </c>
      <c r="X146">
        <v>0.95718748235553297</v>
      </c>
    </row>
    <row r="147" spans="1:24" x14ac:dyDescent="0.2">
      <c r="A147" t="s">
        <v>594</v>
      </c>
      <c r="B147" t="s">
        <v>381</v>
      </c>
      <c r="C147" t="s">
        <v>395</v>
      </c>
      <c r="D147">
        <v>1</v>
      </c>
      <c r="E147">
        <v>0</v>
      </c>
      <c r="F147">
        <v>0</v>
      </c>
      <c r="G147">
        <v>0</v>
      </c>
      <c r="H147">
        <v>7</v>
      </c>
      <c r="I147" t="s">
        <v>388</v>
      </c>
      <c r="J147">
        <v>11003.143973180901</v>
      </c>
      <c r="K147">
        <v>585367.10597231099</v>
      </c>
      <c r="L147">
        <v>289309.06053283898</v>
      </c>
      <c r="M147">
        <v>874676.16650515096</v>
      </c>
      <c r="N147" t="s">
        <v>395</v>
      </c>
      <c r="O147" t="s">
        <v>393</v>
      </c>
      <c r="P147">
        <v>1</v>
      </c>
      <c r="Q147">
        <v>0</v>
      </c>
      <c r="R147">
        <v>0</v>
      </c>
      <c r="S147">
        <v>1</v>
      </c>
      <c r="T147">
        <v>1</v>
      </c>
      <c r="U147">
        <v>100</v>
      </c>
      <c r="V147">
        <v>0.55000000000000004</v>
      </c>
      <c r="W147">
        <v>0.73</v>
      </c>
      <c r="X147">
        <v>0.95718748235553297</v>
      </c>
    </row>
    <row r="148" spans="1:24" x14ac:dyDescent="0.2">
      <c r="A148" t="s">
        <v>595</v>
      </c>
      <c r="B148" t="s">
        <v>381</v>
      </c>
      <c r="C148" t="s">
        <v>509</v>
      </c>
      <c r="D148">
        <v>1</v>
      </c>
      <c r="E148">
        <v>0</v>
      </c>
      <c r="F148">
        <v>0</v>
      </c>
      <c r="G148">
        <v>0</v>
      </c>
      <c r="H148">
        <v>15000</v>
      </c>
      <c r="I148" t="s">
        <v>384</v>
      </c>
      <c r="J148">
        <v>1546.10922352543</v>
      </c>
      <c r="K148">
        <v>68066.231847392104</v>
      </c>
      <c r="L148">
        <v>11785.9136547778</v>
      </c>
      <c r="M148">
        <v>79852.145502169995</v>
      </c>
      <c r="N148" t="s">
        <v>462</v>
      </c>
      <c r="O148" t="s">
        <v>393</v>
      </c>
      <c r="P148">
        <v>1</v>
      </c>
      <c r="Q148">
        <v>0</v>
      </c>
      <c r="R148">
        <v>0</v>
      </c>
      <c r="S148">
        <v>1</v>
      </c>
      <c r="T148">
        <v>1</v>
      </c>
      <c r="U148">
        <v>100</v>
      </c>
      <c r="V148">
        <v>0.55000000000000004</v>
      </c>
      <c r="W148">
        <v>0.73</v>
      </c>
      <c r="X148">
        <v>0.95718748235553297</v>
      </c>
    </row>
    <row r="149" spans="1:24" x14ac:dyDescent="0.2">
      <c r="A149" t="s">
        <v>596</v>
      </c>
      <c r="B149" t="s">
        <v>381</v>
      </c>
      <c r="C149" t="s">
        <v>397</v>
      </c>
      <c r="D149">
        <v>1</v>
      </c>
      <c r="E149">
        <v>0</v>
      </c>
      <c r="F149">
        <v>0</v>
      </c>
      <c r="G149">
        <v>0</v>
      </c>
      <c r="H149">
        <v>15000</v>
      </c>
      <c r="I149" t="s">
        <v>384</v>
      </c>
      <c r="J149">
        <v>1546.10922352543</v>
      </c>
      <c r="K149">
        <v>63252.3371493882</v>
      </c>
      <c r="L149">
        <v>35357.740960103001</v>
      </c>
      <c r="M149">
        <v>98610.078109491296</v>
      </c>
      <c r="N149" t="s">
        <v>398</v>
      </c>
      <c r="O149" t="s">
        <v>393</v>
      </c>
      <c r="P149">
        <v>1</v>
      </c>
      <c r="Q149">
        <v>0</v>
      </c>
      <c r="R149">
        <v>0</v>
      </c>
      <c r="S149">
        <v>1</v>
      </c>
      <c r="T149">
        <v>1</v>
      </c>
      <c r="U149">
        <v>100</v>
      </c>
      <c r="V149">
        <v>0.55000000000000004</v>
      </c>
      <c r="W149">
        <v>0.73</v>
      </c>
      <c r="X149">
        <v>0.95718748235553297</v>
      </c>
    </row>
    <row r="150" spans="1:24" x14ac:dyDescent="0.2">
      <c r="A150" t="s">
        <v>597</v>
      </c>
      <c r="B150" t="s">
        <v>381</v>
      </c>
      <c r="C150" t="s">
        <v>403</v>
      </c>
      <c r="D150">
        <v>1</v>
      </c>
      <c r="E150">
        <v>0</v>
      </c>
      <c r="F150">
        <v>0</v>
      </c>
      <c r="G150">
        <v>0</v>
      </c>
      <c r="H150">
        <v>1500</v>
      </c>
      <c r="I150" t="s">
        <v>384</v>
      </c>
      <c r="J150">
        <v>1159.5819177237599</v>
      </c>
      <c r="K150">
        <v>60286.774873792601</v>
      </c>
      <c r="L150">
        <v>36339.900430276801</v>
      </c>
      <c r="M150">
        <v>96626.675304069504</v>
      </c>
      <c r="N150" t="s">
        <v>383</v>
      </c>
      <c r="O150" t="s">
        <v>385</v>
      </c>
      <c r="P150">
        <v>1</v>
      </c>
      <c r="Q150">
        <v>0</v>
      </c>
      <c r="R150">
        <v>0</v>
      </c>
      <c r="S150">
        <v>1</v>
      </c>
      <c r="T150">
        <v>1</v>
      </c>
      <c r="U150">
        <v>100</v>
      </c>
      <c r="V150">
        <v>0.55000000000000004</v>
      </c>
      <c r="W150">
        <v>0.73</v>
      </c>
      <c r="X150">
        <v>0.95718748235553297</v>
      </c>
    </row>
    <row r="151" spans="1:24" x14ac:dyDescent="0.2">
      <c r="A151" t="s">
        <v>598</v>
      </c>
      <c r="B151" t="s">
        <v>381</v>
      </c>
      <c r="C151" t="s">
        <v>405</v>
      </c>
      <c r="D151">
        <v>1</v>
      </c>
      <c r="E151">
        <v>0</v>
      </c>
      <c r="F151">
        <v>0</v>
      </c>
      <c r="G151">
        <v>0</v>
      </c>
      <c r="H151">
        <v>22000</v>
      </c>
      <c r="I151" t="s">
        <v>384</v>
      </c>
      <c r="J151">
        <v>2267.6268610431398</v>
      </c>
      <c r="K151">
        <v>117948.816136188</v>
      </c>
      <c r="L151">
        <v>69144.026744236893</v>
      </c>
      <c r="M151">
        <v>187092.842880424</v>
      </c>
      <c r="N151" t="s">
        <v>406</v>
      </c>
      <c r="O151" t="s">
        <v>389</v>
      </c>
      <c r="P151">
        <v>1</v>
      </c>
      <c r="Q151">
        <v>0</v>
      </c>
      <c r="R151">
        <v>0</v>
      </c>
      <c r="S151">
        <v>1</v>
      </c>
      <c r="T151">
        <v>1</v>
      </c>
      <c r="U151">
        <v>100</v>
      </c>
      <c r="V151">
        <v>0.55000000000000004</v>
      </c>
      <c r="W151">
        <v>0.73</v>
      </c>
      <c r="X151">
        <v>0.95718748235553297</v>
      </c>
    </row>
    <row r="152" spans="1:24" x14ac:dyDescent="0.2">
      <c r="A152" t="s">
        <v>599</v>
      </c>
      <c r="B152" t="s">
        <v>381</v>
      </c>
      <c r="C152" t="s">
        <v>400</v>
      </c>
      <c r="D152">
        <v>1</v>
      </c>
      <c r="E152">
        <v>0</v>
      </c>
      <c r="F152">
        <v>0</v>
      </c>
      <c r="G152">
        <v>0</v>
      </c>
      <c r="H152">
        <v>350</v>
      </c>
      <c r="I152" t="s">
        <v>401</v>
      </c>
      <c r="J152">
        <v>5411.3822837733396</v>
      </c>
      <c r="K152">
        <v>304307.80261429498</v>
      </c>
      <c r="L152">
        <v>166155.19157173199</v>
      </c>
      <c r="M152">
        <v>470462.99418602698</v>
      </c>
      <c r="N152" t="s">
        <v>398</v>
      </c>
      <c r="O152" t="s">
        <v>393</v>
      </c>
      <c r="P152">
        <v>1</v>
      </c>
      <c r="Q152">
        <v>0</v>
      </c>
      <c r="R152">
        <v>0</v>
      </c>
      <c r="S152">
        <v>1</v>
      </c>
      <c r="T152">
        <v>1</v>
      </c>
      <c r="U152">
        <v>100</v>
      </c>
      <c r="V152">
        <v>0.55000000000000004</v>
      </c>
      <c r="W152">
        <v>0.73</v>
      </c>
      <c r="X152">
        <v>0.95718748235553297</v>
      </c>
    </row>
    <row r="153" spans="1:24" x14ac:dyDescent="0.2">
      <c r="A153" t="s">
        <v>600</v>
      </c>
      <c r="B153" t="s">
        <v>379</v>
      </c>
      <c r="C153" t="s">
        <v>408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1325621.07512063</v>
      </c>
      <c r="K153">
        <v>67563888.019418105</v>
      </c>
      <c r="L153">
        <v>47628557.8474558</v>
      </c>
      <c r="M153">
        <v>115192445.86687399</v>
      </c>
      <c r="N153">
        <v>0</v>
      </c>
      <c r="O153">
        <v>0</v>
      </c>
      <c r="P153">
        <v>25</v>
      </c>
      <c r="Q153">
        <v>0</v>
      </c>
      <c r="R153">
        <v>0</v>
      </c>
      <c r="S153">
        <v>1</v>
      </c>
      <c r="T153">
        <v>1</v>
      </c>
      <c r="U153">
        <v>100</v>
      </c>
      <c r="V153">
        <v>0.55000000000000004</v>
      </c>
      <c r="W153">
        <v>0.73</v>
      </c>
      <c r="X153">
        <v>0.95718748235553297</v>
      </c>
    </row>
    <row r="154" spans="1:24" x14ac:dyDescent="0.2">
      <c r="A154" t="s">
        <v>601</v>
      </c>
      <c r="B154" t="s">
        <v>408</v>
      </c>
      <c r="C154" t="s">
        <v>410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1055980.4059156301</v>
      </c>
      <c r="K154">
        <v>53592828.725904301</v>
      </c>
      <c r="L154">
        <v>22380983.489628799</v>
      </c>
      <c r="M154">
        <v>75973812.215533197</v>
      </c>
      <c r="N154">
        <v>0</v>
      </c>
      <c r="O154">
        <v>0</v>
      </c>
      <c r="P154">
        <v>10</v>
      </c>
      <c r="Q154">
        <v>0</v>
      </c>
      <c r="R154">
        <v>0</v>
      </c>
      <c r="S154">
        <v>1</v>
      </c>
      <c r="T154">
        <v>1</v>
      </c>
      <c r="U154">
        <v>100</v>
      </c>
      <c r="V154">
        <v>0.55000000000000004</v>
      </c>
      <c r="W154">
        <v>0.73</v>
      </c>
      <c r="X154">
        <v>0.95718748235553297</v>
      </c>
    </row>
    <row r="155" spans="1:24" x14ac:dyDescent="0.2">
      <c r="A155" t="s">
        <v>602</v>
      </c>
      <c r="B155" t="s">
        <v>410</v>
      </c>
      <c r="C155" t="s">
        <v>383</v>
      </c>
      <c r="D155">
        <v>1</v>
      </c>
      <c r="E155">
        <v>0</v>
      </c>
      <c r="F155">
        <v>0</v>
      </c>
      <c r="G155">
        <v>0</v>
      </c>
      <c r="H155">
        <v>234300</v>
      </c>
      <c r="I155" t="s">
        <v>384</v>
      </c>
      <c r="J155">
        <v>539611.51890559203</v>
      </c>
      <c r="K155">
        <v>28171065.212868299</v>
      </c>
      <c r="L155">
        <v>3695835.3506193599</v>
      </c>
      <c r="M155">
        <v>31866900.563487601</v>
      </c>
      <c r="N155" t="s">
        <v>383</v>
      </c>
      <c r="O155" t="s">
        <v>385</v>
      </c>
      <c r="P155">
        <v>1</v>
      </c>
      <c r="Q155">
        <v>0</v>
      </c>
      <c r="R155">
        <v>0</v>
      </c>
      <c r="S155">
        <v>1</v>
      </c>
      <c r="T155">
        <v>1</v>
      </c>
      <c r="U155">
        <v>100</v>
      </c>
      <c r="V155">
        <v>0.55000000000000004</v>
      </c>
      <c r="W155">
        <v>0.73</v>
      </c>
      <c r="X155">
        <v>0.95718748235553297</v>
      </c>
    </row>
    <row r="156" spans="1:24" x14ac:dyDescent="0.2">
      <c r="A156" t="s">
        <v>603</v>
      </c>
      <c r="B156" t="s">
        <v>410</v>
      </c>
      <c r="C156" t="s">
        <v>387</v>
      </c>
      <c r="D156">
        <v>1</v>
      </c>
      <c r="E156">
        <v>0</v>
      </c>
      <c r="F156">
        <v>0</v>
      </c>
      <c r="G156">
        <v>0</v>
      </c>
      <c r="H156">
        <v>1700</v>
      </c>
      <c r="I156" t="s">
        <v>388</v>
      </c>
      <c r="J156">
        <v>185453.35828863501</v>
      </c>
      <c r="K156">
        <v>9646828.2802766096</v>
      </c>
      <c r="L156">
        <v>9407668.3481058292</v>
      </c>
      <c r="M156">
        <v>19054496.6283824</v>
      </c>
      <c r="N156" t="s">
        <v>387</v>
      </c>
      <c r="O156" t="s">
        <v>389</v>
      </c>
      <c r="P156">
        <v>1</v>
      </c>
      <c r="Q156">
        <v>0</v>
      </c>
      <c r="R156">
        <v>0</v>
      </c>
      <c r="S156">
        <v>1</v>
      </c>
      <c r="T156">
        <v>1</v>
      </c>
      <c r="U156">
        <v>100</v>
      </c>
      <c r="V156">
        <v>0.55000000000000004</v>
      </c>
      <c r="W156">
        <v>0.73</v>
      </c>
      <c r="X156">
        <v>0.95718748235553297</v>
      </c>
    </row>
    <row r="157" spans="1:24" x14ac:dyDescent="0.2">
      <c r="A157" t="s">
        <v>604</v>
      </c>
      <c r="B157" t="s">
        <v>410</v>
      </c>
      <c r="C157" t="s">
        <v>391</v>
      </c>
      <c r="D157">
        <v>1</v>
      </c>
      <c r="E157">
        <v>0</v>
      </c>
      <c r="F157">
        <v>0</v>
      </c>
      <c r="G157">
        <v>0</v>
      </c>
      <c r="H157">
        <v>11800</v>
      </c>
      <c r="I157" t="s">
        <v>371</v>
      </c>
      <c r="J157">
        <v>159015.02484966899</v>
      </c>
      <c r="K157">
        <v>7000700.8093205001</v>
      </c>
      <c r="L157">
        <v>5241011.55045099</v>
      </c>
      <c r="M157">
        <v>12241712.359771401</v>
      </c>
      <c r="N157" t="s">
        <v>392</v>
      </c>
      <c r="O157" t="s">
        <v>393</v>
      </c>
      <c r="P157">
        <v>1</v>
      </c>
      <c r="Q157">
        <v>0</v>
      </c>
      <c r="R157">
        <v>0</v>
      </c>
      <c r="S157">
        <v>1</v>
      </c>
      <c r="T157">
        <v>1</v>
      </c>
      <c r="U157">
        <v>100</v>
      </c>
      <c r="V157">
        <v>0.55000000000000004</v>
      </c>
      <c r="W157">
        <v>0.73</v>
      </c>
      <c r="X157">
        <v>0.95718748235553297</v>
      </c>
    </row>
    <row r="158" spans="1:24" x14ac:dyDescent="0.2">
      <c r="A158" t="s">
        <v>605</v>
      </c>
      <c r="B158" t="s">
        <v>410</v>
      </c>
      <c r="C158" t="s">
        <v>395</v>
      </c>
      <c r="D158">
        <v>1</v>
      </c>
      <c r="E158">
        <v>0</v>
      </c>
      <c r="F158">
        <v>0</v>
      </c>
      <c r="G158">
        <v>0</v>
      </c>
      <c r="H158">
        <v>130</v>
      </c>
      <c r="I158" t="s">
        <v>388</v>
      </c>
      <c r="J158">
        <v>127218.436960914</v>
      </c>
      <c r="K158">
        <v>6768051.1565844798</v>
      </c>
      <c r="L158">
        <v>3344993.6290679402</v>
      </c>
      <c r="M158">
        <v>10113044.785652401</v>
      </c>
      <c r="N158" t="s">
        <v>395</v>
      </c>
      <c r="O158" t="s">
        <v>393</v>
      </c>
      <c r="P158">
        <v>1</v>
      </c>
      <c r="Q158">
        <v>0</v>
      </c>
      <c r="R158">
        <v>0</v>
      </c>
      <c r="S158">
        <v>1</v>
      </c>
      <c r="T158">
        <v>1</v>
      </c>
      <c r="U158">
        <v>100</v>
      </c>
      <c r="V158">
        <v>0.55000000000000004</v>
      </c>
      <c r="W158">
        <v>0.73</v>
      </c>
      <c r="X158">
        <v>0.95718748235553297</v>
      </c>
    </row>
    <row r="159" spans="1:24" x14ac:dyDescent="0.2">
      <c r="A159" t="s">
        <v>606</v>
      </c>
      <c r="B159" t="s">
        <v>410</v>
      </c>
      <c r="C159" t="s">
        <v>509</v>
      </c>
      <c r="D159">
        <v>1</v>
      </c>
      <c r="E159">
        <v>0</v>
      </c>
      <c r="F159">
        <v>0</v>
      </c>
      <c r="G159">
        <v>0</v>
      </c>
      <c r="H159">
        <v>41300</v>
      </c>
      <c r="I159" t="s">
        <v>384</v>
      </c>
      <c r="J159">
        <v>2650.2504151533299</v>
      </c>
      <c r="K159">
        <v>116673.313114852</v>
      </c>
      <c r="L159">
        <v>20202.726991172502</v>
      </c>
      <c r="M159">
        <v>136876.040106025</v>
      </c>
      <c r="N159" t="s">
        <v>462</v>
      </c>
      <c r="O159" t="s">
        <v>393</v>
      </c>
      <c r="P159">
        <v>1</v>
      </c>
      <c r="Q159">
        <v>0</v>
      </c>
      <c r="R159">
        <v>0</v>
      </c>
      <c r="S159">
        <v>1</v>
      </c>
      <c r="T159">
        <v>1</v>
      </c>
      <c r="U159">
        <v>100</v>
      </c>
      <c r="V159">
        <v>0.55000000000000004</v>
      </c>
      <c r="W159">
        <v>0.73</v>
      </c>
      <c r="X159">
        <v>0.95718748235553297</v>
      </c>
    </row>
    <row r="160" spans="1:24" x14ac:dyDescent="0.2">
      <c r="A160" t="s">
        <v>607</v>
      </c>
      <c r="B160" t="s">
        <v>410</v>
      </c>
      <c r="C160" t="s">
        <v>397</v>
      </c>
      <c r="D160">
        <v>1</v>
      </c>
      <c r="E160">
        <v>0</v>
      </c>
      <c r="F160">
        <v>0</v>
      </c>
      <c r="G160">
        <v>0</v>
      </c>
      <c r="H160">
        <v>35000</v>
      </c>
      <c r="I160" t="s">
        <v>384</v>
      </c>
      <c r="J160">
        <v>2245.9749279615098</v>
      </c>
      <c r="K160">
        <v>91884.299752856197</v>
      </c>
      <c r="L160">
        <v>51362.865221527303</v>
      </c>
      <c r="M160">
        <v>143247.16497438299</v>
      </c>
      <c r="N160" t="s">
        <v>398</v>
      </c>
      <c r="O160" t="s">
        <v>393</v>
      </c>
      <c r="P160">
        <v>1</v>
      </c>
      <c r="Q160">
        <v>0</v>
      </c>
      <c r="R160">
        <v>0</v>
      </c>
      <c r="S160">
        <v>1</v>
      </c>
      <c r="T160">
        <v>1</v>
      </c>
      <c r="U160">
        <v>100</v>
      </c>
      <c r="V160">
        <v>0.55000000000000004</v>
      </c>
      <c r="W160">
        <v>0.73</v>
      </c>
      <c r="X160">
        <v>0.95718748235553297</v>
      </c>
    </row>
    <row r="161" spans="1:24" x14ac:dyDescent="0.2">
      <c r="A161" t="s">
        <v>608</v>
      </c>
      <c r="B161" t="s">
        <v>410</v>
      </c>
      <c r="C161" t="s">
        <v>418</v>
      </c>
      <c r="D161">
        <v>1</v>
      </c>
      <c r="E161">
        <v>0</v>
      </c>
      <c r="F161">
        <v>0</v>
      </c>
      <c r="G161">
        <v>0</v>
      </c>
      <c r="H161">
        <v>76000</v>
      </c>
      <c r="I161" t="s">
        <v>384</v>
      </c>
      <c r="J161">
        <v>24384.870636800901</v>
      </c>
      <c r="K161">
        <v>1073555.5590739599</v>
      </c>
      <c r="L161">
        <v>92942.327561274797</v>
      </c>
      <c r="M161">
        <v>1166497.8866352299</v>
      </c>
      <c r="N161" t="s">
        <v>398</v>
      </c>
      <c r="O161" t="s">
        <v>393</v>
      </c>
      <c r="P161">
        <v>1</v>
      </c>
      <c r="Q161">
        <v>0</v>
      </c>
      <c r="R161">
        <v>0</v>
      </c>
      <c r="S161">
        <v>1</v>
      </c>
      <c r="T161">
        <v>1</v>
      </c>
      <c r="U161">
        <v>100</v>
      </c>
      <c r="V161">
        <v>0.55000000000000004</v>
      </c>
      <c r="W161">
        <v>0.73</v>
      </c>
      <c r="X161">
        <v>0.95718748235553297</v>
      </c>
    </row>
    <row r="162" spans="1:24" x14ac:dyDescent="0.2">
      <c r="A162" t="s">
        <v>609</v>
      </c>
      <c r="B162" t="s">
        <v>410</v>
      </c>
      <c r="C162" t="s">
        <v>403</v>
      </c>
      <c r="D162">
        <v>1</v>
      </c>
      <c r="E162">
        <v>0</v>
      </c>
      <c r="F162">
        <v>0</v>
      </c>
      <c r="G162">
        <v>0</v>
      </c>
      <c r="H162">
        <v>12000</v>
      </c>
      <c r="I162" t="s">
        <v>384</v>
      </c>
      <c r="J162">
        <v>5775.3640993385397</v>
      </c>
      <c r="K162">
        <v>300294.902958508</v>
      </c>
      <c r="L162">
        <v>180992.95368165901</v>
      </c>
      <c r="M162">
        <v>481287.856640168</v>
      </c>
      <c r="N162" t="s">
        <v>383</v>
      </c>
      <c r="O162" t="s">
        <v>385</v>
      </c>
      <c r="P162">
        <v>1</v>
      </c>
      <c r="Q162">
        <v>0</v>
      </c>
      <c r="R162">
        <v>0</v>
      </c>
      <c r="S162">
        <v>1</v>
      </c>
      <c r="T162">
        <v>1</v>
      </c>
      <c r="U162">
        <v>100</v>
      </c>
      <c r="V162">
        <v>0.55000000000000004</v>
      </c>
      <c r="W162">
        <v>0.73</v>
      </c>
      <c r="X162">
        <v>0.95718748235553297</v>
      </c>
    </row>
    <row r="163" spans="1:24" x14ac:dyDescent="0.2">
      <c r="A163" t="s">
        <v>610</v>
      </c>
      <c r="B163" t="s">
        <v>410</v>
      </c>
      <c r="C163" t="s">
        <v>445</v>
      </c>
      <c r="D163">
        <v>1</v>
      </c>
      <c r="E163">
        <v>0</v>
      </c>
      <c r="F163">
        <v>0</v>
      </c>
      <c r="G163">
        <v>0</v>
      </c>
      <c r="H163">
        <v>1</v>
      </c>
      <c r="I163" t="s">
        <v>368</v>
      </c>
      <c r="J163">
        <v>9625.6068315694502</v>
      </c>
      <c r="K163">
        <v>423775.19195429899</v>
      </c>
      <c r="L163">
        <v>345973.73792904301</v>
      </c>
      <c r="M163">
        <v>769748.92988334305</v>
      </c>
      <c r="N163" t="s">
        <v>398</v>
      </c>
      <c r="O163" t="s">
        <v>393</v>
      </c>
      <c r="P163">
        <v>1</v>
      </c>
      <c r="Q163">
        <v>0</v>
      </c>
      <c r="R163">
        <v>0</v>
      </c>
      <c r="S163">
        <v>1</v>
      </c>
      <c r="T163">
        <v>1</v>
      </c>
      <c r="U163">
        <v>100</v>
      </c>
      <c r="V163">
        <v>0.55000000000000004</v>
      </c>
      <c r="W163">
        <v>0.73</v>
      </c>
      <c r="X163">
        <v>0.95718748235553297</v>
      </c>
    </row>
    <row r="164" spans="1:24" x14ac:dyDescent="0.2">
      <c r="A164" t="s">
        <v>611</v>
      </c>
      <c r="B164" t="s">
        <v>408</v>
      </c>
      <c r="C164" t="s">
        <v>447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203413.18328423399</v>
      </c>
      <c r="K164">
        <v>10548760.507234599</v>
      </c>
      <c r="L164">
        <v>22248573.172154099</v>
      </c>
      <c r="M164">
        <v>32797333.679388698</v>
      </c>
      <c r="N164">
        <v>0</v>
      </c>
      <c r="O164">
        <v>0</v>
      </c>
      <c r="P164">
        <v>6</v>
      </c>
      <c r="Q164">
        <v>0</v>
      </c>
      <c r="R164">
        <v>0</v>
      </c>
      <c r="S164">
        <v>1</v>
      </c>
      <c r="T164">
        <v>1</v>
      </c>
      <c r="U164">
        <v>100</v>
      </c>
      <c r="V164">
        <v>0.55000000000000004</v>
      </c>
      <c r="W164">
        <v>0.73</v>
      </c>
      <c r="X164">
        <v>0.95718748235553297</v>
      </c>
    </row>
    <row r="165" spans="1:24" x14ac:dyDescent="0.2">
      <c r="A165" t="s">
        <v>612</v>
      </c>
      <c r="B165" t="s">
        <v>447</v>
      </c>
      <c r="C165" t="s">
        <v>449</v>
      </c>
      <c r="D165">
        <v>1</v>
      </c>
      <c r="E165">
        <v>0</v>
      </c>
      <c r="F165">
        <v>0</v>
      </c>
      <c r="G165">
        <v>0</v>
      </c>
      <c r="H165">
        <v>450</v>
      </c>
      <c r="I165" t="s">
        <v>388</v>
      </c>
      <c r="J165">
        <v>144966.40889614099</v>
      </c>
      <c r="K165">
        <v>7517769.6469971295</v>
      </c>
      <c r="L165">
        <v>16769535.099670099</v>
      </c>
      <c r="M165">
        <v>24287304.746667299</v>
      </c>
      <c r="N165" t="s">
        <v>449</v>
      </c>
      <c r="O165" t="s">
        <v>450</v>
      </c>
      <c r="P165">
        <v>1</v>
      </c>
      <c r="Q165">
        <v>0</v>
      </c>
      <c r="R165">
        <v>0</v>
      </c>
      <c r="S165">
        <v>1</v>
      </c>
      <c r="T165">
        <v>1</v>
      </c>
      <c r="U165">
        <v>100</v>
      </c>
      <c r="V165">
        <v>0.55000000000000004</v>
      </c>
      <c r="W165">
        <v>0.73</v>
      </c>
      <c r="X165">
        <v>0.95718748235553297</v>
      </c>
    </row>
    <row r="166" spans="1:24" x14ac:dyDescent="0.2">
      <c r="A166" t="s">
        <v>613</v>
      </c>
      <c r="B166" t="s">
        <v>447</v>
      </c>
      <c r="C166" t="s">
        <v>614</v>
      </c>
      <c r="D166">
        <v>1</v>
      </c>
      <c r="E166">
        <v>0</v>
      </c>
      <c r="F166">
        <v>0</v>
      </c>
      <c r="G166">
        <v>0</v>
      </c>
      <c r="H166">
        <v>65</v>
      </c>
      <c r="I166" t="s">
        <v>388</v>
      </c>
      <c r="J166">
        <v>40682.6366592376</v>
      </c>
      <c r="K166">
        <v>2109739.8826486198</v>
      </c>
      <c r="L166">
        <v>3999450.69047734</v>
      </c>
      <c r="M166">
        <v>6109190.5731259603</v>
      </c>
      <c r="N166" t="s">
        <v>449</v>
      </c>
      <c r="O166" t="s">
        <v>450</v>
      </c>
      <c r="P166">
        <v>1</v>
      </c>
      <c r="Q166">
        <v>0</v>
      </c>
      <c r="R166">
        <v>0</v>
      </c>
      <c r="S166">
        <v>1</v>
      </c>
      <c r="T166">
        <v>1</v>
      </c>
      <c r="U166">
        <v>100</v>
      </c>
      <c r="V166">
        <v>0.55000000000000004</v>
      </c>
      <c r="W166">
        <v>0.73</v>
      </c>
      <c r="X166">
        <v>0.95718748235553297</v>
      </c>
    </row>
    <row r="167" spans="1:24" x14ac:dyDescent="0.2">
      <c r="A167" t="s">
        <v>615</v>
      </c>
      <c r="B167" t="s">
        <v>447</v>
      </c>
      <c r="C167" t="s">
        <v>454</v>
      </c>
      <c r="D167">
        <v>1</v>
      </c>
      <c r="E167">
        <v>0</v>
      </c>
      <c r="F167">
        <v>0</v>
      </c>
      <c r="G167">
        <v>0</v>
      </c>
      <c r="H167">
        <v>5000</v>
      </c>
      <c r="I167" t="s">
        <v>384</v>
      </c>
      <c r="J167">
        <v>11505.270550204201</v>
      </c>
      <c r="K167">
        <v>596667.77874185797</v>
      </c>
      <c r="L167">
        <v>649010.37490132998</v>
      </c>
      <c r="M167">
        <v>1245678.1536431799</v>
      </c>
      <c r="N167" t="s">
        <v>406</v>
      </c>
      <c r="O167" t="s">
        <v>450</v>
      </c>
      <c r="P167">
        <v>1</v>
      </c>
      <c r="Q167">
        <v>0</v>
      </c>
      <c r="R167">
        <v>0</v>
      </c>
      <c r="S167">
        <v>1</v>
      </c>
      <c r="T167">
        <v>1</v>
      </c>
      <c r="U167">
        <v>100</v>
      </c>
      <c r="V167">
        <v>0.55000000000000004</v>
      </c>
      <c r="W167">
        <v>0.73</v>
      </c>
      <c r="X167">
        <v>0.95718748235553297</v>
      </c>
    </row>
    <row r="168" spans="1:24" x14ac:dyDescent="0.2">
      <c r="A168" t="s">
        <v>616</v>
      </c>
      <c r="B168" t="s">
        <v>447</v>
      </c>
      <c r="C168" t="s">
        <v>456</v>
      </c>
      <c r="D168">
        <v>0</v>
      </c>
      <c r="E168">
        <v>0</v>
      </c>
      <c r="F168">
        <v>0</v>
      </c>
      <c r="G168">
        <v>0</v>
      </c>
      <c r="H168">
        <v>250</v>
      </c>
      <c r="I168" t="s">
        <v>401</v>
      </c>
      <c r="J168">
        <v>1840.84328780497</v>
      </c>
      <c r="K168">
        <v>95466.844598697193</v>
      </c>
      <c r="L168">
        <v>396874.36236407002</v>
      </c>
      <c r="M168">
        <v>492341.206962767</v>
      </c>
      <c r="N168" t="s">
        <v>449</v>
      </c>
      <c r="O168" t="s">
        <v>450</v>
      </c>
      <c r="P168">
        <v>1</v>
      </c>
      <c r="Q168">
        <v>0</v>
      </c>
      <c r="R168">
        <v>0</v>
      </c>
      <c r="S168">
        <v>1</v>
      </c>
      <c r="T168">
        <v>1</v>
      </c>
      <c r="U168">
        <v>100</v>
      </c>
      <c r="V168">
        <v>0.55000000000000004</v>
      </c>
      <c r="W168">
        <v>0.73</v>
      </c>
      <c r="X168">
        <v>0.95718748235553297</v>
      </c>
    </row>
    <row r="169" spans="1:24" x14ac:dyDescent="0.2">
      <c r="A169" t="s">
        <v>617</v>
      </c>
      <c r="B169" t="s">
        <v>447</v>
      </c>
      <c r="C169" t="s">
        <v>458</v>
      </c>
      <c r="D169">
        <v>0</v>
      </c>
      <c r="E169">
        <v>0</v>
      </c>
      <c r="F169">
        <v>0</v>
      </c>
      <c r="G169">
        <v>0</v>
      </c>
      <c r="H169">
        <v>800</v>
      </c>
      <c r="I169" t="s">
        <v>459</v>
      </c>
      <c r="J169">
        <v>4418.0238908457904</v>
      </c>
      <c r="K169">
        <v>229116.354248316</v>
      </c>
      <c r="L169">
        <v>433702.64474118099</v>
      </c>
      <c r="M169">
        <v>662818.99898949801</v>
      </c>
      <c r="N169" t="s">
        <v>398</v>
      </c>
      <c r="O169" t="s">
        <v>450</v>
      </c>
      <c r="P169">
        <v>1</v>
      </c>
      <c r="Q169">
        <v>0</v>
      </c>
      <c r="R169">
        <v>0</v>
      </c>
      <c r="S169">
        <v>1</v>
      </c>
      <c r="T169">
        <v>1</v>
      </c>
      <c r="U169">
        <v>100</v>
      </c>
      <c r="V169">
        <v>0.55000000000000004</v>
      </c>
      <c r="W169">
        <v>0.73</v>
      </c>
      <c r="X169">
        <v>0.95718748235553297</v>
      </c>
    </row>
    <row r="170" spans="1:24" x14ac:dyDescent="0.2">
      <c r="A170" t="s">
        <v>618</v>
      </c>
      <c r="B170" t="s">
        <v>408</v>
      </c>
      <c r="C170" t="s">
        <v>544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4149.2607698995298</v>
      </c>
      <c r="K170">
        <v>244721.76219667599</v>
      </c>
      <c r="L170">
        <v>301234.36498666898</v>
      </c>
      <c r="M170">
        <v>545956.12718334596</v>
      </c>
      <c r="N170">
        <v>0</v>
      </c>
      <c r="O170">
        <v>0</v>
      </c>
      <c r="P170">
        <v>2</v>
      </c>
      <c r="Q170">
        <v>0</v>
      </c>
      <c r="R170">
        <v>0</v>
      </c>
      <c r="S170">
        <v>1</v>
      </c>
      <c r="T170">
        <v>1</v>
      </c>
      <c r="U170">
        <v>100</v>
      </c>
      <c r="V170">
        <v>0.55000000000000004</v>
      </c>
      <c r="W170">
        <v>0.73</v>
      </c>
      <c r="X170">
        <v>0.95718748235553297</v>
      </c>
    </row>
    <row r="171" spans="1:24" x14ac:dyDescent="0.2">
      <c r="A171" t="s">
        <v>619</v>
      </c>
      <c r="B171" t="s">
        <v>544</v>
      </c>
      <c r="C171" t="s">
        <v>546</v>
      </c>
      <c r="D171">
        <v>0</v>
      </c>
      <c r="E171">
        <v>0</v>
      </c>
      <c r="F171">
        <v>0</v>
      </c>
      <c r="G171">
        <v>0</v>
      </c>
      <c r="H171">
        <v>11500</v>
      </c>
      <c r="I171" t="s">
        <v>384</v>
      </c>
      <c r="J171">
        <v>4149.2607698995298</v>
      </c>
      <c r="K171">
        <v>244721.76219667599</v>
      </c>
      <c r="L171">
        <v>301234.36498666898</v>
      </c>
      <c r="M171">
        <v>545956.12718334596</v>
      </c>
      <c r="N171" t="s">
        <v>398</v>
      </c>
      <c r="O171" t="s">
        <v>385</v>
      </c>
      <c r="P171">
        <v>1</v>
      </c>
      <c r="Q171">
        <v>0</v>
      </c>
      <c r="R171">
        <v>0</v>
      </c>
      <c r="S171">
        <v>1</v>
      </c>
      <c r="T171">
        <v>1</v>
      </c>
      <c r="U171">
        <v>100</v>
      </c>
      <c r="V171">
        <v>0.55000000000000004</v>
      </c>
      <c r="W171">
        <v>0.73</v>
      </c>
      <c r="X171">
        <v>0.95718748235553297</v>
      </c>
    </row>
    <row r="172" spans="1:24" x14ac:dyDescent="0.2">
      <c r="A172" t="s">
        <v>620</v>
      </c>
      <c r="B172" t="s">
        <v>408</v>
      </c>
      <c r="C172" t="s">
        <v>548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24851.384387074901</v>
      </c>
      <c r="K172">
        <v>1361037.6174893701</v>
      </c>
      <c r="L172">
        <v>1652345.3327686801</v>
      </c>
      <c r="M172">
        <v>3013382.9502580501</v>
      </c>
      <c r="N172">
        <v>0</v>
      </c>
      <c r="O172">
        <v>0</v>
      </c>
      <c r="P172">
        <v>2</v>
      </c>
      <c r="Q172">
        <v>0</v>
      </c>
      <c r="R172">
        <v>0</v>
      </c>
      <c r="S172">
        <v>1</v>
      </c>
      <c r="T172">
        <v>1</v>
      </c>
      <c r="U172">
        <v>100</v>
      </c>
      <c r="V172">
        <v>0.55000000000000004</v>
      </c>
      <c r="W172">
        <v>0.73</v>
      </c>
      <c r="X172">
        <v>0.95718748235553297</v>
      </c>
    </row>
    <row r="173" spans="1:24" x14ac:dyDescent="0.2">
      <c r="A173" t="s">
        <v>621</v>
      </c>
      <c r="B173" t="s">
        <v>548</v>
      </c>
      <c r="C173" t="s">
        <v>552</v>
      </c>
      <c r="D173">
        <v>0</v>
      </c>
      <c r="E173">
        <v>0</v>
      </c>
      <c r="F173">
        <v>0</v>
      </c>
      <c r="G173">
        <v>0</v>
      </c>
      <c r="H173">
        <v>9000</v>
      </c>
      <c r="I173" t="s">
        <v>384</v>
      </c>
      <c r="J173">
        <v>24851.384387074901</v>
      </c>
      <c r="K173">
        <v>1361037.6174893701</v>
      </c>
      <c r="L173">
        <v>1652345.3327686801</v>
      </c>
      <c r="M173">
        <v>3013382.9502580501</v>
      </c>
      <c r="N173" t="s">
        <v>398</v>
      </c>
      <c r="O173" t="s">
        <v>385</v>
      </c>
      <c r="P173">
        <v>1</v>
      </c>
      <c r="Q173">
        <v>0</v>
      </c>
      <c r="R173">
        <v>0</v>
      </c>
      <c r="S173">
        <v>1</v>
      </c>
      <c r="T173">
        <v>1</v>
      </c>
      <c r="U173">
        <v>100</v>
      </c>
      <c r="V173">
        <v>0.55000000000000004</v>
      </c>
      <c r="W173">
        <v>0.73</v>
      </c>
      <c r="X173">
        <v>0.95718748235553297</v>
      </c>
    </row>
    <row r="174" spans="1:24" x14ac:dyDescent="0.2">
      <c r="A174" t="s">
        <v>622</v>
      </c>
      <c r="B174" t="s">
        <v>408</v>
      </c>
      <c r="C174" t="s">
        <v>554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8513.9002082327097</v>
      </c>
      <c r="K174">
        <v>465154.73972800199</v>
      </c>
      <c r="L174">
        <v>666270.54273001</v>
      </c>
      <c r="M174">
        <v>1131425.2824580099</v>
      </c>
      <c r="N174">
        <v>0</v>
      </c>
      <c r="O174">
        <v>0</v>
      </c>
      <c r="P174">
        <v>3</v>
      </c>
      <c r="Q174">
        <v>0</v>
      </c>
      <c r="R174">
        <v>0</v>
      </c>
      <c r="S174">
        <v>1</v>
      </c>
      <c r="T174">
        <v>1</v>
      </c>
      <c r="U174">
        <v>100</v>
      </c>
      <c r="V174">
        <v>0.55000000000000004</v>
      </c>
      <c r="W174">
        <v>0.73</v>
      </c>
      <c r="X174">
        <v>0.95718748235553297</v>
      </c>
    </row>
    <row r="175" spans="1:24" x14ac:dyDescent="0.2">
      <c r="A175" t="s">
        <v>623</v>
      </c>
      <c r="B175" t="s">
        <v>554</v>
      </c>
      <c r="C175" t="s">
        <v>556</v>
      </c>
      <c r="D175">
        <v>0</v>
      </c>
      <c r="E175">
        <v>0</v>
      </c>
      <c r="F175">
        <v>0</v>
      </c>
      <c r="G175">
        <v>0</v>
      </c>
      <c r="H175">
        <v>100</v>
      </c>
      <c r="I175" t="s">
        <v>384</v>
      </c>
      <c r="J175">
        <v>460.21082195124399</v>
      </c>
      <c r="K175">
        <v>24083.681254139901</v>
      </c>
      <c r="L175">
        <v>56130.627019106003</v>
      </c>
      <c r="M175">
        <v>80214.308273246002</v>
      </c>
      <c r="N175" t="s">
        <v>398</v>
      </c>
      <c r="O175" t="s">
        <v>389</v>
      </c>
      <c r="P175">
        <v>1</v>
      </c>
      <c r="Q175">
        <v>0</v>
      </c>
      <c r="R175">
        <v>0</v>
      </c>
      <c r="S175">
        <v>1</v>
      </c>
      <c r="T175">
        <v>1</v>
      </c>
      <c r="U175">
        <v>100</v>
      </c>
      <c r="V175">
        <v>0.55000000000000004</v>
      </c>
      <c r="W175">
        <v>0.73</v>
      </c>
      <c r="X175">
        <v>0.95718748235553297</v>
      </c>
    </row>
    <row r="176" spans="1:24" x14ac:dyDescent="0.2">
      <c r="A176" t="s">
        <v>624</v>
      </c>
      <c r="B176" t="s">
        <v>554</v>
      </c>
      <c r="C176" t="s">
        <v>558</v>
      </c>
      <c r="D176">
        <v>0</v>
      </c>
      <c r="E176">
        <v>0</v>
      </c>
      <c r="F176">
        <v>0</v>
      </c>
      <c r="G176">
        <v>0</v>
      </c>
      <c r="H176">
        <v>1250</v>
      </c>
      <c r="I176" t="s">
        <v>384</v>
      </c>
      <c r="J176">
        <v>8053.6893862814604</v>
      </c>
      <c r="K176">
        <v>441071.05847386201</v>
      </c>
      <c r="L176">
        <v>610139.91571090405</v>
      </c>
      <c r="M176">
        <v>1051210.9741847599</v>
      </c>
      <c r="N176" t="s">
        <v>398</v>
      </c>
      <c r="O176" t="s">
        <v>385</v>
      </c>
      <c r="P176">
        <v>1</v>
      </c>
      <c r="Q176">
        <v>0</v>
      </c>
      <c r="R176">
        <v>0</v>
      </c>
      <c r="S176">
        <v>1</v>
      </c>
      <c r="T176">
        <v>1</v>
      </c>
      <c r="U176">
        <v>100</v>
      </c>
      <c r="V176">
        <v>0.55000000000000004</v>
      </c>
      <c r="W176">
        <v>0.73</v>
      </c>
      <c r="X176">
        <v>0.95718748235553297</v>
      </c>
    </row>
    <row r="177" spans="1:24" x14ac:dyDescent="0.2">
      <c r="A177" t="s">
        <v>625</v>
      </c>
      <c r="B177" t="s">
        <v>408</v>
      </c>
      <c r="C177" t="s">
        <v>461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28712.940555555499</v>
      </c>
      <c r="K177">
        <v>1351384.6668650699</v>
      </c>
      <c r="L177">
        <v>379150.94518759003</v>
      </c>
      <c r="M177">
        <v>1730535.61205266</v>
      </c>
      <c r="N177" t="s">
        <v>462</v>
      </c>
      <c r="O177" t="s">
        <v>463</v>
      </c>
      <c r="P177">
        <v>1</v>
      </c>
      <c r="Q177">
        <v>0</v>
      </c>
      <c r="R177">
        <v>0</v>
      </c>
      <c r="S177">
        <v>1</v>
      </c>
      <c r="T177">
        <v>1</v>
      </c>
      <c r="U177">
        <v>100</v>
      </c>
      <c r="V177">
        <v>0.55000000000000004</v>
      </c>
      <c r="W177">
        <v>0.73</v>
      </c>
      <c r="X177">
        <v>0.95718748235553297</v>
      </c>
    </row>
    <row r="178" spans="1:24" x14ac:dyDescent="0.2">
      <c r="A178" t="s">
        <v>626</v>
      </c>
      <c r="B178" t="s">
        <v>588</v>
      </c>
      <c r="C178" t="s">
        <v>467</v>
      </c>
      <c r="D178">
        <v>0</v>
      </c>
      <c r="E178">
        <v>0</v>
      </c>
      <c r="F178">
        <v>0</v>
      </c>
      <c r="G178">
        <v>15120338.8316229</v>
      </c>
      <c r="H178">
        <v>0</v>
      </c>
      <c r="I178">
        <v>0</v>
      </c>
      <c r="J178">
        <v>840081.58076229005</v>
      </c>
      <c r="K178">
        <v>46164579.339219801</v>
      </c>
      <c r="L178">
        <v>14764078.6848375</v>
      </c>
      <c r="M178">
        <v>76048996.855680302</v>
      </c>
      <c r="N178">
        <v>0</v>
      </c>
      <c r="O178">
        <v>0</v>
      </c>
      <c r="P178">
        <v>21</v>
      </c>
      <c r="Q178">
        <v>0</v>
      </c>
      <c r="R178">
        <v>0</v>
      </c>
      <c r="S178">
        <v>1</v>
      </c>
      <c r="T178">
        <v>1</v>
      </c>
      <c r="U178">
        <v>100</v>
      </c>
      <c r="V178">
        <v>0.55000000000000004</v>
      </c>
      <c r="W178">
        <v>0.73</v>
      </c>
      <c r="X178">
        <v>0.95718748235553297</v>
      </c>
    </row>
    <row r="179" spans="1:24" x14ac:dyDescent="0.2">
      <c r="A179" t="s">
        <v>627</v>
      </c>
      <c r="B179" t="s">
        <v>467</v>
      </c>
      <c r="C179" t="s">
        <v>469</v>
      </c>
      <c r="D179">
        <v>0</v>
      </c>
      <c r="E179">
        <v>0</v>
      </c>
      <c r="F179">
        <v>0</v>
      </c>
      <c r="G179">
        <v>77378.580335003295</v>
      </c>
      <c r="H179">
        <v>0</v>
      </c>
      <c r="I179">
        <v>0</v>
      </c>
      <c r="J179">
        <v>159969.28172744301</v>
      </c>
      <c r="K179">
        <v>8685423.9585777</v>
      </c>
      <c r="L179">
        <v>2713128.4996684501</v>
      </c>
      <c r="M179">
        <v>11475931.038581099</v>
      </c>
      <c r="N179">
        <v>0</v>
      </c>
      <c r="O179">
        <v>0</v>
      </c>
      <c r="P179">
        <v>5</v>
      </c>
      <c r="Q179">
        <v>0</v>
      </c>
      <c r="R179">
        <v>0</v>
      </c>
      <c r="S179">
        <v>1</v>
      </c>
      <c r="T179">
        <v>1</v>
      </c>
      <c r="U179">
        <v>100</v>
      </c>
      <c r="V179">
        <v>0.55000000000000004</v>
      </c>
      <c r="W179">
        <v>0.73</v>
      </c>
      <c r="X179">
        <v>0.95718748235553297</v>
      </c>
    </row>
    <row r="180" spans="1:24" x14ac:dyDescent="0.2">
      <c r="A180" t="s">
        <v>628</v>
      </c>
      <c r="B180" t="s">
        <v>469</v>
      </c>
      <c r="C180" t="s">
        <v>471</v>
      </c>
      <c r="D180">
        <v>0</v>
      </c>
      <c r="E180">
        <v>0</v>
      </c>
      <c r="F180">
        <v>0</v>
      </c>
      <c r="G180">
        <v>0</v>
      </c>
      <c r="H180">
        <v>1</v>
      </c>
      <c r="I180" t="s">
        <v>368</v>
      </c>
      <c r="J180">
        <v>64429.515090251698</v>
      </c>
      <c r="K180">
        <v>3496962.3852361101</v>
      </c>
      <c r="L180">
        <v>1216277.9728623801</v>
      </c>
      <c r="M180">
        <v>4713240.3580985004</v>
      </c>
      <c r="N180" t="s">
        <v>474</v>
      </c>
      <c r="O180" t="s">
        <v>475</v>
      </c>
      <c r="P180">
        <v>1</v>
      </c>
      <c r="Q180">
        <v>0</v>
      </c>
      <c r="R180">
        <v>0</v>
      </c>
      <c r="S180">
        <v>1</v>
      </c>
      <c r="T180">
        <v>1</v>
      </c>
      <c r="U180">
        <v>100</v>
      </c>
      <c r="V180">
        <v>0.55000000000000004</v>
      </c>
      <c r="W180">
        <v>0.73</v>
      </c>
      <c r="X180">
        <v>0.95718748235553297</v>
      </c>
    </row>
    <row r="181" spans="1:24" x14ac:dyDescent="0.2">
      <c r="A181" t="s">
        <v>629</v>
      </c>
      <c r="B181" t="s">
        <v>469</v>
      </c>
      <c r="C181" t="s">
        <v>473</v>
      </c>
      <c r="D181">
        <v>0</v>
      </c>
      <c r="E181">
        <v>0</v>
      </c>
      <c r="F181">
        <v>0</v>
      </c>
      <c r="G181">
        <v>0</v>
      </c>
      <c r="H181">
        <v>1</v>
      </c>
      <c r="I181" t="s">
        <v>368</v>
      </c>
      <c r="J181">
        <v>92042.164390248901</v>
      </c>
      <c r="K181">
        <v>4995657.6277358402</v>
      </c>
      <c r="L181">
        <v>1459547.4728347801</v>
      </c>
      <c r="M181">
        <v>6455205.10057062</v>
      </c>
      <c r="N181" t="s">
        <v>474</v>
      </c>
      <c r="O181" t="s">
        <v>475</v>
      </c>
      <c r="P181">
        <v>1</v>
      </c>
      <c r="Q181">
        <v>0</v>
      </c>
      <c r="R181">
        <v>0</v>
      </c>
      <c r="S181">
        <v>1</v>
      </c>
      <c r="T181">
        <v>1</v>
      </c>
      <c r="U181">
        <v>100</v>
      </c>
      <c r="V181">
        <v>0.55000000000000004</v>
      </c>
      <c r="W181">
        <v>0.73</v>
      </c>
      <c r="X181">
        <v>0.95718748235553297</v>
      </c>
    </row>
    <row r="182" spans="1:24" x14ac:dyDescent="0.2">
      <c r="A182" t="s">
        <v>630</v>
      </c>
      <c r="B182" t="s">
        <v>469</v>
      </c>
      <c r="C182" t="s">
        <v>631</v>
      </c>
      <c r="D182">
        <v>0</v>
      </c>
      <c r="E182">
        <v>2</v>
      </c>
      <c r="F182" t="s">
        <v>401</v>
      </c>
      <c r="G182">
        <v>77378.580335003295</v>
      </c>
      <c r="H182">
        <v>1</v>
      </c>
      <c r="I182" t="s">
        <v>368</v>
      </c>
      <c r="J182">
        <v>1840.84328780497</v>
      </c>
      <c r="K182">
        <v>102856.04651620099</v>
      </c>
      <c r="L182">
        <v>11764.0439120459</v>
      </c>
      <c r="M182">
        <v>191998.67076325</v>
      </c>
      <c r="N182" t="s">
        <v>567</v>
      </c>
      <c r="O182" t="s">
        <v>475</v>
      </c>
      <c r="P182">
        <v>1</v>
      </c>
      <c r="Q182">
        <v>0</v>
      </c>
      <c r="R182">
        <v>0</v>
      </c>
      <c r="S182">
        <v>1</v>
      </c>
      <c r="T182">
        <v>1</v>
      </c>
      <c r="U182">
        <v>100</v>
      </c>
      <c r="V182">
        <v>0.55000000000000004</v>
      </c>
      <c r="W182">
        <v>0.73</v>
      </c>
      <c r="X182">
        <v>0.95718748235553297</v>
      </c>
    </row>
    <row r="183" spans="1:24" x14ac:dyDescent="0.2">
      <c r="A183" t="s">
        <v>632</v>
      </c>
      <c r="B183" t="s">
        <v>469</v>
      </c>
      <c r="C183" t="s">
        <v>569</v>
      </c>
      <c r="D183">
        <v>0</v>
      </c>
      <c r="E183">
        <v>0</v>
      </c>
      <c r="F183">
        <v>0</v>
      </c>
      <c r="G183">
        <v>0</v>
      </c>
      <c r="H183">
        <v>1</v>
      </c>
      <c r="I183" t="s">
        <v>368</v>
      </c>
      <c r="J183">
        <v>1656.7589591383301</v>
      </c>
      <c r="K183">
        <v>89947.899089547893</v>
      </c>
      <c r="L183">
        <v>25539.010059236301</v>
      </c>
      <c r="M183">
        <v>115486.90914878401</v>
      </c>
      <c r="N183" t="s">
        <v>474</v>
      </c>
      <c r="O183" t="s">
        <v>475</v>
      </c>
      <c r="P183">
        <v>1</v>
      </c>
      <c r="Q183">
        <v>0</v>
      </c>
      <c r="R183">
        <v>0</v>
      </c>
      <c r="S183">
        <v>1</v>
      </c>
      <c r="T183">
        <v>1</v>
      </c>
      <c r="U183">
        <v>100</v>
      </c>
      <c r="V183">
        <v>0.55000000000000004</v>
      </c>
      <c r="W183">
        <v>0.73</v>
      </c>
      <c r="X183">
        <v>0.95718748235553297</v>
      </c>
    </row>
    <row r="184" spans="1:24" x14ac:dyDescent="0.2">
      <c r="A184" t="s">
        <v>633</v>
      </c>
      <c r="B184" t="s">
        <v>467</v>
      </c>
      <c r="C184" t="s">
        <v>477</v>
      </c>
      <c r="D184">
        <v>0</v>
      </c>
      <c r="E184">
        <v>0</v>
      </c>
      <c r="F184">
        <v>0</v>
      </c>
      <c r="G184">
        <v>14098739.6119185</v>
      </c>
      <c r="H184">
        <v>0</v>
      </c>
      <c r="I184">
        <v>0</v>
      </c>
      <c r="J184">
        <v>537425.37817012798</v>
      </c>
      <c r="K184">
        <v>29680687.062045101</v>
      </c>
      <c r="L184">
        <v>8507543.2731889505</v>
      </c>
      <c r="M184">
        <v>52286969.947152697</v>
      </c>
      <c r="N184">
        <v>0</v>
      </c>
      <c r="O184">
        <v>0</v>
      </c>
      <c r="P184">
        <v>9</v>
      </c>
      <c r="Q184">
        <v>0</v>
      </c>
      <c r="R184">
        <v>0</v>
      </c>
      <c r="S184">
        <v>1</v>
      </c>
      <c r="T184">
        <v>1</v>
      </c>
      <c r="U184">
        <v>100</v>
      </c>
      <c r="V184">
        <v>0.55000000000000004</v>
      </c>
      <c r="W184">
        <v>0.73</v>
      </c>
      <c r="X184">
        <v>0.95718748235553297</v>
      </c>
    </row>
    <row r="185" spans="1:24" x14ac:dyDescent="0.2">
      <c r="A185" t="s">
        <v>634</v>
      </c>
      <c r="B185" t="s">
        <v>477</v>
      </c>
      <c r="C185" t="s">
        <v>479</v>
      </c>
      <c r="D185">
        <v>0</v>
      </c>
      <c r="E185">
        <v>0</v>
      </c>
      <c r="F185">
        <v>0</v>
      </c>
      <c r="G185">
        <v>1826686.34422513</v>
      </c>
      <c r="H185">
        <v>0</v>
      </c>
      <c r="I185">
        <v>0</v>
      </c>
      <c r="J185">
        <v>2560.7326321790501</v>
      </c>
      <c r="K185">
        <v>139454.88662532001</v>
      </c>
      <c r="L185">
        <v>15946.718909363301</v>
      </c>
      <c r="M185">
        <v>1982087.94975981</v>
      </c>
      <c r="N185">
        <v>0</v>
      </c>
      <c r="O185">
        <v>0</v>
      </c>
      <c r="P185">
        <v>1</v>
      </c>
      <c r="Q185">
        <v>0</v>
      </c>
      <c r="R185">
        <v>0</v>
      </c>
      <c r="S185">
        <v>1</v>
      </c>
      <c r="T185">
        <v>1</v>
      </c>
      <c r="U185">
        <v>100</v>
      </c>
      <c r="V185">
        <v>0.55000000000000004</v>
      </c>
      <c r="W185">
        <v>0.73</v>
      </c>
      <c r="X185">
        <v>0.95718748235553297</v>
      </c>
    </row>
    <row r="186" spans="1:24" x14ac:dyDescent="0.2">
      <c r="A186" t="s">
        <v>635</v>
      </c>
      <c r="B186" t="s">
        <v>477</v>
      </c>
      <c r="C186" t="s">
        <v>573</v>
      </c>
      <c r="D186">
        <v>0</v>
      </c>
      <c r="E186">
        <v>0</v>
      </c>
      <c r="F186">
        <v>0</v>
      </c>
      <c r="G186">
        <v>1397166.18273381</v>
      </c>
      <c r="H186">
        <v>0</v>
      </c>
      <c r="I186">
        <v>0</v>
      </c>
      <c r="J186">
        <v>2540.6221663706101</v>
      </c>
      <c r="K186">
        <v>137068.11363498299</v>
      </c>
      <c r="L186">
        <v>15669.0736218166</v>
      </c>
      <c r="M186">
        <v>1549903.3699906101</v>
      </c>
      <c r="N186">
        <v>0</v>
      </c>
      <c r="O186">
        <v>0</v>
      </c>
      <c r="P186">
        <v>1</v>
      </c>
      <c r="Q186">
        <v>0</v>
      </c>
      <c r="R186">
        <v>0</v>
      </c>
      <c r="S186">
        <v>1</v>
      </c>
      <c r="T186">
        <v>1</v>
      </c>
      <c r="U186">
        <v>100</v>
      </c>
      <c r="V186">
        <v>0.55000000000000004</v>
      </c>
      <c r="W186">
        <v>0.73</v>
      </c>
      <c r="X186">
        <v>0.95718748235553297</v>
      </c>
    </row>
    <row r="187" spans="1:24" x14ac:dyDescent="0.2">
      <c r="A187" t="s">
        <v>636</v>
      </c>
      <c r="B187" t="s">
        <v>477</v>
      </c>
      <c r="C187" t="s">
        <v>637</v>
      </c>
      <c r="D187">
        <v>0</v>
      </c>
      <c r="E187">
        <v>0</v>
      </c>
      <c r="F187">
        <v>0</v>
      </c>
      <c r="G187">
        <v>28435.248469131799</v>
      </c>
      <c r="H187">
        <v>0</v>
      </c>
      <c r="I187">
        <v>0</v>
      </c>
      <c r="J187">
        <v>227.91861125192</v>
      </c>
      <c r="K187">
        <v>12516.485490663301</v>
      </c>
      <c r="L187">
        <v>1395.0398192286</v>
      </c>
      <c r="M187">
        <v>42346.773779023701</v>
      </c>
      <c r="N187">
        <v>0</v>
      </c>
      <c r="O187">
        <v>0</v>
      </c>
      <c r="P187">
        <v>1</v>
      </c>
      <c r="Q187">
        <v>0</v>
      </c>
      <c r="R187">
        <v>0</v>
      </c>
      <c r="S187">
        <v>1</v>
      </c>
      <c r="T187">
        <v>1</v>
      </c>
      <c r="U187">
        <v>100</v>
      </c>
      <c r="V187">
        <v>0.55000000000000004</v>
      </c>
      <c r="W187">
        <v>0.73</v>
      </c>
      <c r="X187">
        <v>0.95718748235553297</v>
      </c>
    </row>
    <row r="188" spans="1:24" x14ac:dyDescent="0.2">
      <c r="A188" t="s">
        <v>638</v>
      </c>
      <c r="B188" t="s">
        <v>477</v>
      </c>
      <c r="C188" t="s">
        <v>486</v>
      </c>
      <c r="D188">
        <v>0</v>
      </c>
      <c r="E188">
        <v>0</v>
      </c>
      <c r="F188">
        <v>0</v>
      </c>
      <c r="G188">
        <v>339029.26290707098</v>
      </c>
      <c r="H188">
        <v>0</v>
      </c>
      <c r="I188">
        <v>0</v>
      </c>
      <c r="J188">
        <v>703.86629956420495</v>
      </c>
      <c r="K188">
        <v>38075.138168756901</v>
      </c>
      <c r="L188">
        <v>4353.7506435068499</v>
      </c>
      <c r="M188">
        <v>381458.151719335</v>
      </c>
      <c r="N188">
        <v>0</v>
      </c>
      <c r="O188">
        <v>0</v>
      </c>
      <c r="P188">
        <v>1</v>
      </c>
      <c r="Q188">
        <v>0</v>
      </c>
      <c r="R188">
        <v>0</v>
      </c>
      <c r="S188">
        <v>1</v>
      </c>
      <c r="T188">
        <v>1</v>
      </c>
      <c r="U188">
        <v>100</v>
      </c>
      <c r="V188">
        <v>0.55000000000000004</v>
      </c>
      <c r="W188">
        <v>0.73</v>
      </c>
      <c r="X188">
        <v>0.95718748235553297</v>
      </c>
    </row>
    <row r="189" spans="1:24" x14ac:dyDescent="0.2">
      <c r="A189" t="s">
        <v>639</v>
      </c>
      <c r="B189" t="s">
        <v>477</v>
      </c>
      <c r="C189" t="s">
        <v>488</v>
      </c>
      <c r="D189">
        <v>0</v>
      </c>
      <c r="E189">
        <v>0</v>
      </c>
      <c r="F189">
        <v>0</v>
      </c>
      <c r="G189">
        <v>5578359.4128562398</v>
      </c>
      <c r="H189">
        <v>0</v>
      </c>
      <c r="I189">
        <v>0</v>
      </c>
      <c r="J189">
        <v>519890.96138944803</v>
      </c>
      <c r="K189">
        <v>28725445.092045698</v>
      </c>
      <c r="L189">
        <v>8399460.5892236102</v>
      </c>
      <c r="M189">
        <v>42703265.094125502</v>
      </c>
      <c r="N189">
        <v>0</v>
      </c>
      <c r="O189">
        <v>0</v>
      </c>
      <c r="P189">
        <v>1</v>
      </c>
      <c r="Q189">
        <v>0</v>
      </c>
      <c r="R189">
        <v>0</v>
      </c>
      <c r="S189">
        <v>1</v>
      </c>
      <c r="T189">
        <v>1</v>
      </c>
      <c r="U189">
        <v>100</v>
      </c>
      <c r="V189">
        <v>0.55000000000000004</v>
      </c>
      <c r="W189">
        <v>0.73</v>
      </c>
      <c r="X189">
        <v>0.95718748235553297</v>
      </c>
    </row>
    <row r="190" spans="1:24" x14ac:dyDescent="0.2">
      <c r="A190" t="s">
        <v>640</v>
      </c>
      <c r="B190" t="s">
        <v>477</v>
      </c>
      <c r="C190" t="s">
        <v>481</v>
      </c>
      <c r="D190">
        <v>0</v>
      </c>
      <c r="E190">
        <v>0</v>
      </c>
      <c r="F190">
        <v>0</v>
      </c>
      <c r="G190">
        <v>2762849.4980044598</v>
      </c>
      <c r="H190">
        <v>0</v>
      </c>
      <c r="I190">
        <v>0</v>
      </c>
      <c r="J190">
        <v>11367.2073000041</v>
      </c>
      <c r="K190">
        <v>620851.70696828701</v>
      </c>
      <c r="L190">
        <v>69897.088526268199</v>
      </c>
      <c r="M190">
        <v>3453598.2934990199</v>
      </c>
      <c r="N190">
        <v>0</v>
      </c>
      <c r="O190">
        <v>0</v>
      </c>
      <c r="P190">
        <v>1</v>
      </c>
      <c r="Q190">
        <v>0</v>
      </c>
      <c r="R190">
        <v>0</v>
      </c>
      <c r="S190">
        <v>1</v>
      </c>
      <c r="T190">
        <v>1</v>
      </c>
      <c r="U190">
        <v>100</v>
      </c>
      <c r="V190">
        <v>0.55000000000000004</v>
      </c>
      <c r="W190">
        <v>0.73</v>
      </c>
      <c r="X190">
        <v>0.95718748235553297</v>
      </c>
    </row>
    <row r="191" spans="1:24" x14ac:dyDescent="0.2">
      <c r="A191" t="s">
        <v>641</v>
      </c>
      <c r="B191" t="s">
        <v>477</v>
      </c>
      <c r="C191" t="s">
        <v>577</v>
      </c>
      <c r="D191">
        <v>0</v>
      </c>
      <c r="E191">
        <v>0</v>
      </c>
      <c r="F191">
        <v>0</v>
      </c>
      <c r="G191">
        <v>2146270.7649029698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2146270.7649029698</v>
      </c>
      <c r="N191">
        <v>0</v>
      </c>
      <c r="O191">
        <v>0</v>
      </c>
      <c r="P191">
        <v>1</v>
      </c>
      <c r="Q191">
        <v>0</v>
      </c>
      <c r="R191">
        <v>0</v>
      </c>
      <c r="S191">
        <v>1</v>
      </c>
      <c r="T191">
        <v>1</v>
      </c>
      <c r="U191">
        <v>100</v>
      </c>
      <c r="V191">
        <v>0.55000000000000004</v>
      </c>
      <c r="W191">
        <v>0.73</v>
      </c>
      <c r="X191">
        <v>0.95718748235553297</v>
      </c>
    </row>
    <row r="192" spans="1:24" x14ac:dyDescent="0.2">
      <c r="A192" t="s">
        <v>642</v>
      </c>
      <c r="B192" t="s">
        <v>477</v>
      </c>
      <c r="C192" t="s">
        <v>491</v>
      </c>
      <c r="D192">
        <v>0</v>
      </c>
      <c r="E192">
        <v>1</v>
      </c>
      <c r="F192" t="s">
        <v>368</v>
      </c>
      <c r="G192">
        <v>19942.897819760699</v>
      </c>
      <c r="H192">
        <v>1</v>
      </c>
      <c r="I192" t="s">
        <v>368</v>
      </c>
      <c r="J192">
        <v>134.069771310026</v>
      </c>
      <c r="K192">
        <v>7275.6391114692497</v>
      </c>
      <c r="L192">
        <v>821.01244516049906</v>
      </c>
      <c r="M192">
        <v>28039.549376390401</v>
      </c>
      <c r="N192" t="s">
        <v>492</v>
      </c>
      <c r="O192" t="s">
        <v>493</v>
      </c>
      <c r="P192">
        <v>1</v>
      </c>
      <c r="Q192">
        <v>0</v>
      </c>
      <c r="R192">
        <v>0</v>
      </c>
      <c r="S192">
        <v>1</v>
      </c>
      <c r="T192">
        <v>1</v>
      </c>
      <c r="U192">
        <v>100</v>
      </c>
      <c r="V192">
        <v>0.55000000000000004</v>
      </c>
      <c r="W192">
        <v>0.73</v>
      </c>
      <c r="X192">
        <v>0.95718748235553297</v>
      </c>
    </row>
    <row r="193" spans="1:24" x14ac:dyDescent="0.2">
      <c r="A193" t="s">
        <v>643</v>
      </c>
      <c r="B193" t="s">
        <v>467</v>
      </c>
      <c r="C193" t="s">
        <v>644</v>
      </c>
      <c r="D193">
        <v>0</v>
      </c>
      <c r="E193">
        <v>0</v>
      </c>
      <c r="F193">
        <v>0</v>
      </c>
      <c r="G193">
        <v>637984.63232873101</v>
      </c>
      <c r="H193">
        <v>0</v>
      </c>
      <c r="I193">
        <v>0</v>
      </c>
      <c r="J193">
        <v>2956.2384575063202</v>
      </c>
      <c r="K193">
        <v>159961.69753677899</v>
      </c>
      <c r="L193">
        <v>18193.803023884699</v>
      </c>
      <c r="M193">
        <v>816140.132889395</v>
      </c>
      <c r="N193">
        <v>0</v>
      </c>
      <c r="O193">
        <v>0</v>
      </c>
      <c r="P193">
        <v>4</v>
      </c>
      <c r="Q193">
        <v>0</v>
      </c>
      <c r="R193">
        <v>0</v>
      </c>
      <c r="S193">
        <v>1</v>
      </c>
      <c r="T193">
        <v>1</v>
      </c>
      <c r="U193">
        <v>100</v>
      </c>
      <c r="V193">
        <v>0.55000000000000004</v>
      </c>
      <c r="W193">
        <v>0.73</v>
      </c>
      <c r="X193">
        <v>0.95718748235553297</v>
      </c>
    </row>
    <row r="194" spans="1:24" x14ac:dyDescent="0.2">
      <c r="A194" t="s">
        <v>645</v>
      </c>
      <c r="B194" t="s">
        <v>644</v>
      </c>
      <c r="C194" t="s">
        <v>479</v>
      </c>
      <c r="D194">
        <v>1</v>
      </c>
      <c r="E194">
        <v>0</v>
      </c>
      <c r="F194">
        <v>0</v>
      </c>
      <c r="G194">
        <v>426279.44082342897</v>
      </c>
      <c r="H194">
        <v>0</v>
      </c>
      <c r="I194">
        <v>0</v>
      </c>
      <c r="J194">
        <v>710.56978816701906</v>
      </c>
      <c r="K194">
        <v>38438.6666487291</v>
      </c>
      <c r="L194">
        <v>4396.3342763399596</v>
      </c>
      <c r="M194">
        <v>469114.44174849801</v>
      </c>
      <c r="N194">
        <v>0</v>
      </c>
      <c r="O194">
        <v>0</v>
      </c>
      <c r="P194">
        <v>1</v>
      </c>
      <c r="Q194">
        <v>0</v>
      </c>
      <c r="R194">
        <v>0</v>
      </c>
      <c r="S194">
        <v>1</v>
      </c>
      <c r="T194">
        <v>1</v>
      </c>
      <c r="U194">
        <v>100</v>
      </c>
      <c r="V194">
        <v>0.55000000000000004</v>
      </c>
      <c r="W194">
        <v>0.73</v>
      </c>
      <c r="X194">
        <v>0.95718748235553297</v>
      </c>
    </row>
    <row r="195" spans="1:24" x14ac:dyDescent="0.2">
      <c r="A195" t="s">
        <v>646</v>
      </c>
      <c r="B195" t="s">
        <v>644</v>
      </c>
      <c r="C195" t="s">
        <v>486</v>
      </c>
      <c r="D195">
        <v>1</v>
      </c>
      <c r="E195">
        <v>0</v>
      </c>
      <c r="F195">
        <v>0</v>
      </c>
      <c r="G195">
        <v>149571.733612129</v>
      </c>
      <c r="H195">
        <v>0</v>
      </c>
      <c r="I195">
        <v>0</v>
      </c>
      <c r="J195">
        <v>402.20931393007999</v>
      </c>
      <c r="K195">
        <v>21756.5832975509</v>
      </c>
      <c r="L195">
        <v>2486.8841704403198</v>
      </c>
      <c r="M195">
        <v>173815.20108011999</v>
      </c>
      <c r="N195">
        <v>0</v>
      </c>
      <c r="O195">
        <v>0</v>
      </c>
      <c r="P195">
        <v>1</v>
      </c>
      <c r="Q195">
        <v>0</v>
      </c>
      <c r="R195">
        <v>0</v>
      </c>
      <c r="S195">
        <v>1</v>
      </c>
      <c r="T195">
        <v>1</v>
      </c>
      <c r="U195">
        <v>100</v>
      </c>
      <c r="V195">
        <v>0.55000000000000004</v>
      </c>
      <c r="W195">
        <v>0.73</v>
      </c>
      <c r="X195">
        <v>0.95718748235553297</v>
      </c>
    </row>
    <row r="196" spans="1:24" x14ac:dyDescent="0.2">
      <c r="A196" t="s">
        <v>647</v>
      </c>
      <c r="B196" t="s">
        <v>644</v>
      </c>
      <c r="C196" t="s">
        <v>481</v>
      </c>
      <c r="D196">
        <v>1</v>
      </c>
      <c r="E196">
        <v>0</v>
      </c>
      <c r="F196">
        <v>0</v>
      </c>
      <c r="G196">
        <v>62133.457893172599</v>
      </c>
      <c r="H196">
        <v>0</v>
      </c>
      <c r="I196">
        <v>0</v>
      </c>
      <c r="J196">
        <v>1843.4593554092201</v>
      </c>
      <c r="K196">
        <v>99766.447590499301</v>
      </c>
      <c r="L196">
        <v>11310.584577104401</v>
      </c>
      <c r="M196">
        <v>173210.49006077601</v>
      </c>
      <c r="N196">
        <v>0</v>
      </c>
      <c r="O196">
        <v>0</v>
      </c>
      <c r="P196">
        <v>1</v>
      </c>
      <c r="Q196">
        <v>0</v>
      </c>
      <c r="R196">
        <v>0</v>
      </c>
      <c r="S196">
        <v>1</v>
      </c>
      <c r="T196">
        <v>1</v>
      </c>
      <c r="U196">
        <v>100</v>
      </c>
      <c r="V196">
        <v>0.55000000000000004</v>
      </c>
      <c r="W196">
        <v>0.73</v>
      </c>
      <c r="X196">
        <v>0.95718748235553297</v>
      </c>
    </row>
    <row r="197" spans="1:24" x14ac:dyDescent="0.2">
      <c r="A197" t="s">
        <v>648</v>
      </c>
      <c r="B197" t="s">
        <v>467</v>
      </c>
      <c r="C197" t="s">
        <v>495</v>
      </c>
      <c r="D197">
        <v>0</v>
      </c>
      <c r="E197">
        <v>0</v>
      </c>
      <c r="F197">
        <v>0</v>
      </c>
      <c r="G197">
        <v>0</v>
      </c>
      <c r="H197">
        <v>1</v>
      </c>
      <c r="I197" t="s">
        <v>368</v>
      </c>
      <c r="J197">
        <v>138063.24655691101</v>
      </c>
      <c r="K197">
        <v>7552381.1885901904</v>
      </c>
      <c r="L197">
        <v>3514899.86412908</v>
      </c>
      <c r="M197">
        <v>11067281.0527192</v>
      </c>
      <c r="N197" t="s">
        <v>495</v>
      </c>
      <c r="O197" t="s">
        <v>493</v>
      </c>
      <c r="P197">
        <v>1</v>
      </c>
      <c r="Q197">
        <v>0</v>
      </c>
      <c r="R197">
        <v>0</v>
      </c>
      <c r="S197">
        <v>1</v>
      </c>
      <c r="T197">
        <v>1</v>
      </c>
      <c r="U197">
        <v>100</v>
      </c>
      <c r="V197">
        <v>0.55000000000000004</v>
      </c>
      <c r="W197">
        <v>0.73</v>
      </c>
      <c r="X197">
        <v>0.95718748235553297</v>
      </c>
    </row>
    <row r="198" spans="1:24" x14ac:dyDescent="0.2">
      <c r="A198" t="s">
        <v>649</v>
      </c>
      <c r="B198" t="s">
        <v>467</v>
      </c>
      <c r="C198" t="s">
        <v>497</v>
      </c>
      <c r="D198">
        <v>0</v>
      </c>
      <c r="E198">
        <v>1</v>
      </c>
      <c r="F198" t="s">
        <v>401</v>
      </c>
      <c r="G198">
        <v>306236.007040606</v>
      </c>
      <c r="H198">
        <v>1</v>
      </c>
      <c r="I198" t="s">
        <v>368</v>
      </c>
      <c r="J198">
        <v>1667.4358503000001</v>
      </c>
      <c r="K198">
        <v>86125.43247</v>
      </c>
      <c r="L198">
        <v>10313.2448272</v>
      </c>
      <c r="M198">
        <v>402674.68433780601</v>
      </c>
      <c r="N198" t="s">
        <v>398</v>
      </c>
      <c r="O198" t="s">
        <v>498</v>
      </c>
      <c r="P198">
        <v>1</v>
      </c>
      <c r="Q198">
        <v>0</v>
      </c>
      <c r="R198">
        <v>0</v>
      </c>
      <c r="S198">
        <v>1</v>
      </c>
      <c r="T198">
        <v>1</v>
      </c>
      <c r="U198">
        <v>100</v>
      </c>
      <c r="V198">
        <v>0.55000000000000004</v>
      </c>
      <c r="W198">
        <v>0.73</v>
      </c>
      <c r="X198">
        <v>0.95718748235553297</v>
      </c>
    </row>
    <row r="199" spans="1:24" x14ac:dyDescent="0.2">
      <c r="A199" t="s">
        <v>650</v>
      </c>
      <c r="B199" t="s">
        <v>651</v>
      </c>
      <c r="C199" t="s">
        <v>651</v>
      </c>
      <c r="D199">
        <v>0</v>
      </c>
      <c r="E199">
        <v>0</v>
      </c>
      <c r="F199">
        <v>0</v>
      </c>
      <c r="G199">
        <v>1159721.6041852899</v>
      </c>
      <c r="H199">
        <v>0</v>
      </c>
      <c r="I199">
        <v>0</v>
      </c>
      <c r="J199">
        <v>83169.559748063606</v>
      </c>
      <c r="K199">
        <v>4303549.7289052196</v>
      </c>
      <c r="L199">
        <v>2175256.5927477102</v>
      </c>
      <c r="M199">
        <v>7638527.9258382199</v>
      </c>
      <c r="N199">
        <v>0</v>
      </c>
      <c r="O199">
        <v>0</v>
      </c>
      <c r="P199">
        <v>62</v>
      </c>
      <c r="Q199">
        <v>0</v>
      </c>
      <c r="R199">
        <v>0</v>
      </c>
      <c r="S199">
        <v>1</v>
      </c>
      <c r="T199">
        <v>1</v>
      </c>
      <c r="U199">
        <v>100</v>
      </c>
      <c r="V199">
        <v>0.55000000000000004</v>
      </c>
      <c r="W199">
        <v>0.73</v>
      </c>
      <c r="X199">
        <v>0.95718748235553297</v>
      </c>
    </row>
    <row r="200" spans="1:24" x14ac:dyDescent="0.2">
      <c r="A200" t="s">
        <v>652</v>
      </c>
      <c r="B200" t="s">
        <v>651</v>
      </c>
      <c r="C200" t="s">
        <v>379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60202.793031195397</v>
      </c>
      <c r="K200">
        <v>3033016.9926378401</v>
      </c>
      <c r="L200">
        <v>1749536.1881968</v>
      </c>
      <c r="M200">
        <v>4782553.1808346398</v>
      </c>
      <c r="N200">
        <v>0</v>
      </c>
      <c r="O200">
        <v>0</v>
      </c>
      <c r="P200">
        <v>45</v>
      </c>
      <c r="Q200">
        <v>0</v>
      </c>
      <c r="R200">
        <v>0</v>
      </c>
      <c r="S200">
        <v>1</v>
      </c>
      <c r="T200">
        <v>1</v>
      </c>
      <c r="U200">
        <v>100</v>
      </c>
      <c r="V200">
        <v>0.55000000000000004</v>
      </c>
      <c r="W200">
        <v>0.73</v>
      </c>
      <c r="X200">
        <v>0.95718748235553297</v>
      </c>
    </row>
    <row r="201" spans="1:24" x14ac:dyDescent="0.2">
      <c r="A201" t="s">
        <v>653</v>
      </c>
      <c r="B201" t="s">
        <v>379</v>
      </c>
      <c r="C201" t="s">
        <v>381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10410.8363184633</v>
      </c>
      <c r="K201">
        <v>511488.61619971</v>
      </c>
      <c r="L201">
        <v>443784.74638883799</v>
      </c>
      <c r="M201">
        <v>955273.36258854903</v>
      </c>
      <c r="N201">
        <v>0</v>
      </c>
      <c r="O201">
        <v>0</v>
      </c>
      <c r="P201">
        <v>9</v>
      </c>
      <c r="Q201">
        <v>0</v>
      </c>
      <c r="R201">
        <v>0</v>
      </c>
      <c r="S201">
        <v>1</v>
      </c>
      <c r="T201">
        <v>1</v>
      </c>
      <c r="U201">
        <v>100</v>
      </c>
      <c r="V201">
        <v>0.55000000000000004</v>
      </c>
      <c r="W201">
        <v>0.73</v>
      </c>
      <c r="X201">
        <v>0.95718748235553297</v>
      </c>
    </row>
    <row r="202" spans="1:24" x14ac:dyDescent="0.2">
      <c r="A202" t="s">
        <v>654</v>
      </c>
      <c r="B202" t="s">
        <v>381</v>
      </c>
      <c r="C202" t="s">
        <v>383</v>
      </c>
      <c r="D202">
        <v>1</v>
      </c>
      <c r="E202">
        <v>0</v>
      </c>
      <c r="F202">
        <v>0</v>
      </c>
      <c r="G202">
        <v>0</v>
      </c>
      <c r="H202">
        <v>9900</v>
      </c>
      <c r="I202" t="s">
        <v>384</v>
      </c>
      <c r="J202">
        <v>1820.33344281581</v>
      </c>
      <c r="K202">
        <v>94387.921193346105</v>
      </c>
      <c r="L202">
        <v>13296.649603944001</v>
      </c>
      <c r="M202">
        <v>107684.57079729</v>
      </c>
      <c r="N202" t="s">
        <v>383</v>
      </c>
      <c r="O202" t="s">
        <v>385</v>
      </c>
      <c r="P202">
        <v>1</v>
      </c>
      <c r="Q202">
        <v>0</v>
      </c>
      <c r="R202">
        <v>0</v>
      </c>
      <c r="S202">
        <v>1</v>
      </c>
      <c r="T202">
        <v>1</v>
      </c>
      <c r="U202">
        <v>100</v>
      </c>
      <c r="V202">
        <v>0.55000000000000004</v>
      </c>
      <c r="W202">
        <v>0.73</v>
      </c>
      <c r="X202">
        <v>0.95718748235553297</v>
      </c>
    </row>
    <row r="203" spans="1:24" x14ac:dyDescent="0.2">
      <c r="A203" t="s">
        <v>655</v>
      </c>
      <c r="B203" t="s">
        <v>381</v>
      </c>
      <c r="C203" t="s">
        <v>387</v>
      </c>
      <c r="D203">
        <v>1</v>
      </c>
      <c r="E203">
        <v>0</v>
      </c>
      <c r="F203">
        <v>0</v>
      </c>
      <c r="G203">
        <v>0</v>
      </c>
      <c r="H203">
        <v>305</v>
      </c>
      <c r="I203" t="s">
        <v>388</v>
      </c>
      <c r="J203">
        <v>2083.0078213596898</v>
      </c>
      <c r="K203">
        <v>108053.455375602</v>
      </c>
      <c r="L203">
        <v>139027.674248216</v>
      </c>
      <c r="M203">
        <v>247081.12962381801</v>
      </c>
      <c r="N203" t="s">
        <v>387</v>
      </c>
      <c r="O203" t="s">
        <v>389</v>
      </c>
      <c r="P203">
        <v>1</v>
      </c>
      <c r="Q203">
        <v>0</v>
      </c>
      <c r="R203">
        <v>0</v>
      </c>
      <c r="S203">
        <v>1</v>
      </c>
      <c r="T203">
        <v>1</v>
      </c>
      <c r="U203">
        <v>100</v>
      </c>
      <c r="V203">
        <v>0.55000000000000004</v>
      </c>
      <c r="W203">
        <v>0.73</v>
      </c>
      <c r="X203">
        <v>0.95718748235553297</v>
      </c>
    </row>
    <row r="204" spans="1:24" x14ac:dyDescent="0.2">
      <c r="A204" t="s">
        <v>656</v>
      </c>
      <c r="B204" t="s">
        <v>381</v>
      </c>
      <c r="C204" t="s">
        <v>391</v>
      </c>
      <c r="D204">
        <v>1</v>
      </c>
      <c r="E204">
        <v>0</v>
      </c>
      <c r="F204">
        <v>0</v>
      </c>
      <c r="G204">
        <v>0</v>
      </c>
      <c r="H204">
        <v>6000</v>
      </c>
      <c r="I204" t="s">
        <v>371</v>
      </c>
      <c r="J204">
        <v>3782.5110513500399</v>
      </c>
      <c r="K204">
        <v>166066.03699614201</v>
      </c>
      <c r="L204">
        <v>219509.186826422</v>
      </c>
      <c r="M204">
        <v>385575.22382256499</v>
      </c>
      <c r="N204" t="s">
        <v>392</v>
      </c>
      <c r="O204" t="s">
        <v>393</v>
      </c>
      <c r="P204">
        <v>1</v>
      </c>
      <c r="Q204">
        <v>0</v>
      </c>
      <c r="R204">
        <v>0</v>
      </c>
      <c r="S204">
        <v>1</v>
      </c>
      <c r="T204">
        <v>1</v>
      </c>
      <c r="U204">
        <v>100</v>
      </c>
      <c r="V204">
        <v>0.55000000000000004</v>
      </c>
      <c r="W204">
        <v>0.73</v>
      </c>
      <c r="X204">
        <v>0.95718748235553297</v>
      </c>
    </row>
    <row r="205" spans="1:24" x14ac:dyDescent="0.2">
      <c r="A205" t="s">
        <v>657</v>
      </c>
      <c r="B205" t="s">
        <v>381</v>
      </c>
      <c r="C205" t="s">
        <v>395</v>
      </c>
      <c r="D205">
        <v>1</v>
      </c>
      <c r="E205">
        <v>0</v>
      </c>
      <c r="F205">
        <v>0</v>
      </c>
      <c r="G205">
        <v>0</v>
      </c>
      <c r="H205">
        <v>30</v>
      </c>
      <c r="I205" t="s">
        <v>388</v>
      </c>
      <c r="J205">
        <v>2403.4705635969099</v>
      </c>
      <c r="K205">
        <v>127511.413748794</v>
      </c>
      <c r="L205">
        <v>63583.076583124297</v>
      </c>
      <c r="M205">
        <v>191094.49033191899</v>
      </c>
      <c r="N205" t="s">
        <v>395</v>
      </c>
      <c r="O205" t="s">
        <v>393</v>
      </c>
      <c r="P205">
        <v>1</v>
      </c>
      <c r="Q205">
        <v>0</v>
      </c>
      <c r="R205">
        <v>0</v>
      </c>
      <c r="S205">
        <v>1</v>
      </c>
      <c r="T205">
        <v>1</v>
      </c>
      <c r="U205">
        <v>100</v>
      </c>
      <c r="V205">
        <v>0.55000000000000004</v>
      </c>
      <c r="W205">
        <v>0.73</v>
      </c>
      <c r="X205">
        <v>0.95718748235553297</v>
      </c>
    </row>
    <row r="206" spans="1:24" x14ac:dyDescent="0.2">
      <c r="A206" t="s">
        <v>658</v>
      </c>
      <c r="B206" t="s">
        <v>381</v>
      </c>
      <c r="C206" t="s">
        <v>509</v>
      </c>
      <c r="D206">
        <v>1</v>
      </c>
      <c r="E206">
        <v>0</v>
      </c>
      <c r="F206">
        <v>0</v>
      </c>
      <c r="G206">
        <v>0</v>
      </c>
      <c r="H206">
        <v>7650</v>
      </c>
      <c r="I206" t="s">
        <v>384</v>
      </c>
      <c r="J206">
        <v>40.189179915621899</v>
      </c>
      <c r="K206">
        <v>1766.47836726133</v>
      </c>
      <c r="L206">
        <v>308.24051358341302</v>
      </c>
      <c r="M206">
        <v>2074.7188808447399</v>
      </c>
      <c r="N206" t="s">
        <v>462</v>
      </c>
      <c r="O206" t="s">
        <v>393</v>
      </c>
      <c r="P206">
        <v>1</v>
      </c>
      <c r="Q206">
        <v>0</v>
      </c>
      <c r="R206">
        <v>0</v>
      </c>
      <c r="S206">
        <v>1</v>
      </c>
      <c r="T206">
        <v>1</v>
      </c>
      <c r="U206">
        <v>100</v>
      </c>
      <c r="V206">
        <v>0.55000000000000004</v>
      </c>
      <c r="W206">
        <v>0.73</v>
      </c>
      <c r="X206">
        <v>0.95718748235553297</v>
      </c>
    </row>
    <row r="207" spans="1:24" x14ac:dyDescent="0.2">
      <c r="A207" t="s">
        <v>659</v>
      </c>
      <c r="B207" t="s">
        <v>381</v>
      </c>
      <c r="C207" t="s">
        <v>397</v>
      </c>
      <c r="D207">
        <v>1</v>
      </c>
      <c r="E207">
        <v>0</v>
      </c>
      <c r="F207">
        <v>0</v>
      </c>
      <c r="G207">
        <v>0</v>
      </c>
      <c r="H207">
        <v>15300</v>
      </c>
      <c r="I207" t="s">
        <v>384</v>
      </c>
      <c r="J207">
        <v>80.378359831243898</v>
      </c>
      <c r="K207">
        <v>3279.42852237222</v>
      </c>
      <c r="L207">
        <v>1849.4430812892899</v>
      </c>
      <c r="M207">
        <v>5128.8716036615197</v>
      </c>
      <c r="N207" t="s">
        <v>398</v>
      </c>
      <c r="O207" t="s">
        <v>393</v>
      </c>
      <c r="P207">
        <v>1</v>
      </c>
      <c r="Q207">
        <v>0</v>
      </c>
      <c r="R207">
        <v>0</v>
      </c>
      <c r="S207">
        <v>1</v>
      </c>
      <c r="T207">
        <v>1</v>
      </c>
      <c r="U207">
        <v>100</v>
      </c>
      <c r="V207">
        <v>0.55000000000000004</v>
      </c>
      <c r="W207">
        <v>0.73</v>
      </c>
      <c r="X207">
        <v>0.95718748235553297</v>
      </c>
    </row>
    <row r="208" spans="1:24" x14ac:dyDescent="0.2">
      <c r="A208" t="s">
        <v>660</v>
      </c>
      <c r="B208" t="s">
        <v>381</v>
      </c>
      <c r="C208" t="s">
        <v>403</v>
      </c>
      <c r="D208">
        <v>1</v>
      </c>
      <c r="E208">
        <v>0</v>
      </c>
      <c r="F208">
        <v>0</v>
      </c>
      <c r="G208">
        <v>0</v>
      </c>
      <c r="H208">
        <v>1360</v>
      </c>
      <c r="I208" t="s">
        <v>384</v>
      </c>
      <c r="J208">
        <v>53.585573226133</v>
      </c>
      <c r="K208">
        <v>2778.5048250723198</v>
      </c>
      <c r="L208">
        <v>1689.6146667917001</v>
      </c>
      <c r="M208">
        <v>4468.1194918640304</v>
      </c>
      <c r="N208" t="s">
        <v>383</v>
      </c>
      <c r="O208" t="s">
        <v>385</v>
      </c>
      <c r="P208">
        <v>1</v>
      </c>
      <c r="Q208">
        <v>0</v>
      </c>
      <c r="R208">
        <v>0</v>
      </c>
      <c r="S208">
        <v>1</v>
      </c>
      <c r="T208">
        <v>1</v>
      </c>
      <c r="U208">
        <v>100</v>
      </c>
      <c r="V208">
        <v>0.55000000000000004</v>
      </c>
      <c r="W208">
        <v>0.73</v>
      </c>
      <c r="X208">
        <v>0.95718748235553297</v>
      </c>
    </row>
    <row r="209" spans="1:24" x14ac:dyDescent="0.2">
      <c r="A209" t="s">
        <v>661</v>
      </c>
      <c r="B209" t="s">
        <v>381</v>
      </c>
      <c r="C209" t="s">
        <v>405</v>
      </c>
      <c r="D209">
        <v>1</v>
      </c>
      <c r="E209">
        <v>0</v>
      </c>
      <c r="F209">
        <v>0</v>
      </c>
      <c r="G209">
        <v>0</v>
      </c>
      <c r="H209">
        <v>28050</v>
      </c>
      <c r="I209" t="s">
        <v>384</v>
      </c>
      <c r="J209">
        <v>147.36032636788801</v>
      </c>
      <c r="K209">
        <v>7645.37717111861</v>
      </c>
      <c r="L209">
        <v>4520.86086546769</v>
      </c>
      <c r="M209">
        <v>12166.238036586299</v>
      </c>
      <c r="N209" t="s">
        <v>406</v>
      </c>
      <c r="O209" t="s">
        <v>389</v>
      </c>
      <c r="P209">
        <v>1</v>
      </c>
      <c r="Q209">
        <v>0</v>
      </c>
      <c r="R209">
        <v>0</v>
      </c>
      <c r="S209">
        <v>1</v>
      </c>
      <c r="T209">
        <v>1</v>
      </c>
      <c r="U209">
        <v>100</v>
      </c>
      <c r="V209">
        <v>0.55000000000000004</v>
      </c>
      <c r="W209">
        <v>0.73</v>
      </c>
      <c r="X209">
        <v>0.95718748235553297</v>
      </c>
    </row>
    <row r="210" spans="1:24" x14ac:dyDescent="0.2">
      <c r="A210" t="s">
        <v>662</v>
      </c>
      <c r="B210" t="s">
        <v>379</v>
      </c>
      <c r="C210" t="s">
        <v>408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49791.956712731997</v>
      </c>
      <c r="K210">
        <v>2521528.3764381302</v>
      </c>
      <c r="L210">
        <v>1305751.4418079599</v>
      </c>
      <c r="M210">
        <v>3827279.8182460899</v>
      </c>
      <c r="N210">
        <v>0</v>
      </c>
      <c r="O210">
        <v>0</v>
      </c>
      <c r="P210">
        <v>35</v>
      </c>
      <c r="Q210">
        <v>0</v>
      </c>
      <c r="R210">
        <v>0</v>
      </c>
      <c r="S210">
        <v>1</v>
      </c>
      <c r="T210">
        <v>1</v>
      </c>
      <c r="U210">
        <v>100</v>
      </c>
      <c r="V210">
        <v>0.55000000000000004</v>
      </c>
      <c r="W210">
        <v>0.73</v>
      </c>
      <c r="X210">
        <v>0.95718748235553297</v>
      </c>
    </row>
    <row r="211" spans="1:24" x14ac:dyDescent="0.2">
      <c r="A211" t="s">
        <v>663</v>
      </c>
      <c r="B211" t="s">
        <v>408</v>
      </c>
      <c r="C211" t="s">
        <v>410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44151.944102049703</v>
      </c>
      <c r="K211">
        <v>2233889.0876853</v>
      </c>
      <c r="L211">
        <v>882130.05404066597</v>
      </c>
      <c r="M211">
        <v>3116019.14172597</v>
      </c>
      <c r="N211">
        <v>0</v>
      </c>
      <c r="O211">
        <v>0</v>
      </c>
      <c r="P211">
        <v>10</v>
      </c>
      <c r="Q211">
        <v>0</v>
      </c>
      <c r="R211">
        <v>0</v>
      </c>
      <c r="S211">
        <v>1</v>
      </c>
      <c r="T211">
        <v>1</v>
      </c>
      <c r="U211">
        <v>100</v>
      </c>
      <c r="V211">
        <v>0.55000000000000004</v>
      </c>
      <c r="W211">
        <v>0.73</v>
      </c>
      <c r="X211">
        <v>0.95718748235553297</v>
      </c>
    </row>
    <row r="212" spans="1:24" x14ac:dyDescent="0.2">
      <c r="A212" t="s">
        <v>664</v>
      </c>
      <c r="B212" t="s">
        <v>410</v>
      </c>
      <c r="C212" t="s">
        <v>383</v>
      </c>
      <c r="D212">
        <v>1</v>
      </c>
      <c r="E212">
        <v>0</v>
      </c>
      <c r="F212">
        <v>0</v>
      </c>
      <c r="G212">
        <v>0</v>
      </c>
      <c r="H212">
        <v>194000</v>
      </c>
      <c r="I212" t="s">
        <v>384</v>
      </c>
      <c r="J212">
        <v>21404.062596292599</v>
      </c>
      <c r="K212">
        <v>1114304.5502438999</v>
      </c>
      <c r="L212">
        <v>147370.366777886</v>
      </c>
      <c r="M212">
        <v>1261674.91702178</v>
      </c>
      <c r="N212" t="s">
        <v>383</v>
      </c>
      <c r="O212" t="s">
        <v>385</v>
      </c>
      <c r="P212">
        <v>1</v>
      </c>
      <c r="Q212">
        <v>0</v>
      </c>
      <c r="R212">
        <v>0</v>
      </c>
      <c r="S212">
        <v>1</v>
      </c>
      <c r="T212">
        <v>1</v>
      </c>
      <c r="U212">
        <v>100</v>
      </c>
      <c r="V212">
        <v>0.55000000000000004</v>
      </c>
      <c r="W212">
        <v>0.73</v>
      </c>
      <c r="X212">
        <v>0.95718748235553297</v>
      </c>
    </row>
    <row r="213" spans="1:24" x14ac:dyDescent="0.2">
      <c r="A213" t="s">
        <v>665</v>
      </c>
      <c r="B213" t="s">
        <v>410</v>
      </c>
      <c r="C213" t="s">
        <v>387</v>
      </c>
      <c r="D213">
        <v>1</v>
      </c>
      <c r="E213">
        <v>0</v>
      </c>
      <c r="F213">
        <v>0</v>
      </c>
      <c r="G213">
        <v>0</v>
      </c>
      <c r="H213">
        <v>1200</v>
      </c>
      <c r="I213" t="s">
        <v>388</v>
      </c>
      <c r="J213">
        <v>6264.60368703739</v>
      </c>
      <c r="K213">
        <v>324967.84273495898</v>
      </c>
      <c r="L213">
        <v>319741.04462881299</v>
      </c>
      <c r="M213">
        <v>644708.88736377202</v>
      </c>
      <c r="N213" t="s">
        <v>387</v>
      </c>
      <c r="O213" t="s">
        <v>389</v>
      </c>
      <c r="P213">
        <v>1</v>
      </c>
      <c r="Q213">
        <v>0</v>
      </c>
      <c r="R213">
        <v>0</v>
      </c>
      <c r="S213">
        <v>1</v>
      </c>
      <c r="T213">
        <v>1</v>
      </c>
      <c r="U213">
        <v>100</v>
      </c>
      <c r="V213">
        <v>0.55000000000000004</v>
      </c>
      <c r="W213">
        <v>0.73</v>
      </c>
      <c r="X213">
        <v>0.95718748235553297</v>
      </c>
    </row>
    <row r="214" spans="1:24" x14ac:dyDescent="0.2">
      <c r="A214" t="s">
        <v>666</v>
      </c>
      <c r="B214" t="s">
        <v>410</v>
      </c>
      <c r="C214" t="s">
        <v>391</v>
      </c>
      <c r="D214">
        <v>1</v>
      </c>
      <c r="E214">
        <v>0</v>
      </c>
      <c r="F214">
        <v>0</v>
      </c>
      <c r="G214">
        <v>0</v>
      </c>
      <c r="H214">
        <v>8300</v>
      </c>
      <c r="I214" t="s">
        <v>371</v>
      </c>
      <c r="J214">
        <v>5352.55109146016</v>
      </c>
      <c r="K214">
        <v>234996.76534829201</v>
      </c>
      <c r="L214">
        <v>177498.73745742999</v>
      </c>
      <c r="M214">
        <v>412495.50280572299</v>
      </c>
      <c r="N214" t="s">
        <v>392</v>
      </c>
      <c r="O214" t="s">
        <v>393</v>
      </c>
      <c r="P214">
        <v>1</v>
      </c>
      <c r="Q214">
        <v>0</v>
      </c>
      <c r="R214">
        <v>0</v>
      </c>
      <c r="S214">
        <v>1</v>
      </c>
      <c r="T214">
        <v>1</v>
      </c>
      <c r="U214">
        <v>100</v>
      </c>
      <c r="V214">
        <v>0.55000000000000004</v>
      </c>
      <c r="W214">
        <v>0.73</v>
      </c>
      <c r="X214">
        <v>0.95718748235553297</v>
      </c>
    </row>
    <row r="215" spans="1:24" x14ac:dyDescent="0.2">
      <c r="A215" t="s">
        <v>667</v>
      </c>
      <c r="B215" t="s">
        <v>410</v>
      </c>
      <c r="C215" t="s">
        <v>395</v>
      </c>
      <c r="D215">
        <v>1</v>
      </c>
      <c r="E215">
        <v>0</v>
      </c>
      <c r="F215">
        <v>0</v>
      </c>
      <c r="G215">
        <v>0</v>
      </c>
      <c r="H215">
        <v>160</v>
      </c>
      <c r="I215" t="s">
        <v>388</v>
      </c>
      <c r="J215">
        <v>7492.9573510894297</v>
      </c>
      <c r="K215">
        <v>397525.13218536502</v>
      </c>
      <c r="L215">
        <v>198223.888523837</v>
      </c>
      <c r="M215">
        <v>595749.02070920297</v>
      </c>
      <c r="N215" t="s">
        <v>395</v>
      </c>
      <c r="O215" t="s">
        <v>393</v>
      </c>
      <c r="P215">
        <v>1</v>
      </c>
      <c r="Q215">
        <v>0</v>
      </c>
      <c r="R215">
        <v>0</v>
      </c>
      <c r="S215">
        <v>1</v>
      </c>
      <c r="T215">
        <v>1</v>
      </c>
      <c r="U215">
        <v>100</v>
      </c>
      <c r="V215">
        <v>0.55000000000000004</v>
      </c>
      <c r="W215">
        <v>0.73</v>
      </c>
      <c r="X215">
        <v>0.95718748235553297</v>
      </c>
    </row>
    <row r="216" spans="1:24" x14ac:dyDescent="0.2">
      <c r="A216" t="s">
        <v>668</v>
      </c>
      <c r="B216" t="s">
        <v>410</v>
      </c>
      <c r="C216" t="s">
        <v>509</v>
      </c>
      <c r="D216">
        <v>1</v>
      </c>
      <c r="E216">
        <v>0</v>
      </c>
      <c r="F216">
        <v>0</v>
      </c>
      <c r="G216">
        <v>0</v>
      </c>
      <c r="H216">
        <v>34000</v>
      </c>
      <c r="I216" t="s">
        <v>384</v>
      </c>
      <c r="J216">
        <v>104.410061481626</v>
      </c>
      <c r="K216">
        <v>4584.1561675316998</v>
      </c>
      <c r="L216">
        <v>800.797901969951</v>
      </c>
      <c r="M216">
        <v>5384.9540695016503</v>
      </c>
      <c r="N216" t="s">
        <v>462</v>
      </c>
      <c r="O216" t="s">
        <v>393</v>
      </c>
      <c r="P216">
        <v>1</v>
      </c>
      <c r="Q216">
        <v>0</v>
      </c>
      <c r="R216">
        <v>0</v>
      </c>
      <c r="S216">
        <v>1</v>
      </c>
      <c r="T216">
        <v>1</v>
      </c>
      <c r="U216">
        <v>100</v>
      </c>
      <c r="V216">
        <v>0.55000000000000004</v>
      </c>
      <c r="W216">
        <v>0.73</v>
      </c>
      <c r="X216">
        <v>0.95718748235553297</v>
      </c>
    </row>
    <row r="217" spans="1:24" x14ac:dyDescent="0.2">
      <c r="A217" t="s">
        <v>669</v>
      </c>
      <c r="B217" t="s">
        <v>410</v>
      </c>
      <c r="C217" t="s">
        <v>397</v>
      </c>
      <c r="D217">
        <v>1</v>
      </c>
      <c r="E217">
        <v>0</v>
      </c>
      <c r="F217">
        <v>0</v>
      </c>
      <c r="G217">
        <v>0</v>
      </c>
      <c r="H217">
        <v>27200</v>
      </c>
      <c r="I217" t="s">
        <v>384</v>
      </c>
      <c r="J217">
        <v>83.5280491573983</v>
      </c>
      <c r="K217">
        <v>3407.81232057235</v>
      </c>
      <c r="L217">
        <v>1921.91496418471</v>
      </c>
      <c r="M217">
        <v>5329.7272847570703</v>
      </c>
      <c r="N217" t="s">
        <v>398</v>
      </c>
      <c r="O217" t="s">
        <v>393</v>
      </c>
      <c r="P217">
        <v>1</v>
      </c>
      <c r="Q217">
        <v>0</v>
      </c>
      <c r="R217">
        <v>0</v>
      </c>
      <c r="S217">
        <v>1</v>
      </c>
      <c r="T217">
        <v>1</v>
      </c>
      <c r="U217">
        <v>100</v>
      </c>
      <c r="V217">
        <v>0.55000000000000004</v>
      </c>
      <c r="W217">
        <v>0.73</v>
      </c>
      <c r="X217">
        <v>0.95718748235553297</v>
      </c>
    </row>
    <row r="218" spans="1:24" x14ac:dyDescent="0.2">
      <c r="A218" t="s">
        <v>670</v>
      </c>
      <c r="B218" t="s">
        <v>410</v>
      </c>
      <c r="C218" t="s">
        <v>418</v>
      </c>
      <c r="D218">
        <v>1</v>
      </c>
      <c r="E218">
        <v>0</v>
      </c>
      <c r="F218">
        <v>0</v>
      </c>
      <c r="G218">
        <v>0</v>
      </c>
      <c r="H218">
        <v>160000</v>
      </c>
      <c r="I218" t="s">
        <v>384</v>
      </c>
      <c r="J218">
        <v>2456.7073281040598</v>
      </c>
      <c r="K218">
        <v>107858.49797138201</v>
      </c>
      <c r="L218">
        <v>9421.1517875187001</v>
      </c>
      <c r="M218">
        <v>117279.64975890001</v>
      </c>
      <c r="N218" t="s">
        <v>398</v>
      </c>
      <c r="O218" t="s">
        <v>393</v>
      </c>
      <c r="P218">
        <v>1</v>
      </c>
      <c r="Q218">
        <v>0</v>
      </c>
      <c r="R218">
        <v>0</v>
      </c>
      <c r="S218">
        <v>1</v>
      </c>
      <c r="T218">
        <v>1</v>
      </c>
      <c r="U218">
        <v>100</v>
      </c>
      <c r="V218">
        <v>0.55000000000000004</v>
      </c>
      <c r="W218">
        <v>0.73</v>
      </c>
      <c r="X218">
        <v>0.95718748235553297</v>
      </c>
    </row>
    <row r="219" spans="1:24" x14ac:dyDescent="0.2">
      <c r="A219" t="s">
        <v>671</v>
      </c>
      <c r="B219" t="s">
        <v>410</v>
      </c>
      <c r="C219" t="s">
        <v>403</v>
      </c>
      <c r="D219">
        <v>1</v>
      </c>
      <c r="E219">
        <v>0</v>
      </c>
      <c r="F219">
        <v>0</v>
      </c>
      <c r="G219">
        <v>0</v>
      </c>
      <c r="H219">
        <v>14450</v>
      </c>
      <c r="I219" t="s">
        <v>384</v>
      </c>
      <c r="J219">
        <v>332.88384299902401</v>
      </c>
      <c r="K219">
        <v>17257.414808780399</v>
      </c>
      <c r="L219">
        <v>10493.985447624</v>
      </c>
      <c r="M219">
        <v>27751.4002564045</v>
      </c>
      <c r="N219" t="s">
        <v>383</v>
      </c>
      <c r="O219" t="s">
        <v>385</v>
      </c>
      <c r="P219">
        <v>1</v>
      </c>
      <c r="Q219">
        <v>0</v>
      </c>
      <c r="R219">
        <v>0</v>
      </c>
      <c r="S219">
        <v>1</v>
      </c>
      <c r="T219">
        <v>1</v>
      </c>
      <c r="U219">
        <v>100</v>
      </c>
      <c r="V219">
        <v>0.55000000000000004</v>
      </c>
      <c r="W219">
        <v>0.73</v>
      </c>
      <c r="X219">
        <v>0.95718748235553297</v>
      </c>
    </row>
    <row r="220" spans="1:24" x14ac:dyDescent="0.2">
      <c r="A220" t="s">
        <v>672</v>
      </c>
      <c r="B220" t="s">
        <v>410</v>
      </c>
      <c r="C220" t="s">
        <v>445</v>
      </c>
      <c r="D220">
        <v>1</v>
      </c>
      <c r="E220">
        <v>0</v>
      </c>
      <c r="F220">
        <v>0</v>
      </c>
      <c r="G220">
        <v>0</v>
      </c>
      <c r="H220">
        <v>1</v>
      </c>
      <c r="I220" t="s">
        <v>368</v>
      </c>
      <c r="J220">
        <v>660.24009442796705</v>
      </c>
      <c r="K220">
        <v>28986.915904520301</v>
      </c>
      <c r="L220">
        <v>16658.166551401599</v>
      </c>
      <c r="M220">
        <v>45645.082455921904</v>
      </c>
      <c r="N220" t="s">
        <v>398</v>
      </c>
      <c r="O220" t="s">
        <v>393</v>
      </c>
      <c r="P220">
        <v>1</v>
      </c>
      <c r="Q220">
        <v>0</v>
      </c>
      <c r="R220">
        <v>0</v>
      </c>
      <c r="S220">
        <v>1</v>
      </c>
      <c r="T220">
        <v>1</v>
      </c>
      <c r="U220">
        <v>100</v>
      </c>
      <c r="V220">
        <v>0.55000000000000004</v>
      </c>
      <c r="W220">
        <v>0.73</v>
      </c>
      <c r="X220">
        <v>0.95718748235553297</v>
      </c>
    </row>
    <row r="221" spans="1:24" x14ac:dyDescent="0.2">
      <c r="A221" t="s">
        <v>673</v>
      </c>
      <c r="B221" t="s">
        <v>408</v>
      </c>
      <c r="C221" t="s">
        <v>447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2197.56908578506</v>
      </c>
      <c r="K221">
        <v>113646.926970792</v>
      </c>
      <c r="L221">
        <v>244774.40611186199</v>
      </c>
      <c r="M221">
        <v>358421.33308265399</v>
      </c>
      <c r="N221">
        <v>0</v>
      </c>
      <c r="O221">
        <v>0</v>
      </c>
      <c r="P221">
        <v>6</v>
      </c>
      <c r="Q221">
        <v>0</v>
      </c>
      <c r="R221">
        <v>0</v>
      </c>
      <c r="S221">
        <v>1</v>
      </c>
      <c r="T221">
        <v>1</v>
      </c>
      <c r="U221">
        <v>100</v>
      </c>
      <c r="V221">
        <v>0.55000000000000004</v>
      </c>
      <c r="W221">
        <v>0.73</v>
      </c>
      <c r="X221">
        <v>0.95718748235553297</v>
      </c>
    </row>
    <row r="222" spans="1:24" x14ac:dyDescent="0.2">
      <c r="A222" t="s">
        <v>674</v>
      </c>
      <c r="B222" t="s">
        <v>447</v>
      </c>
      <c r="C222" t="s">
        <v>449</v>
      </c>
      <c r="D222">
        <v>1</v>
      </c>
      <c r="E222">
        <v>0</v>
      </c>
      <c r="F222">
        <v>0</v>
      </c>
      <c r="G222">
        <v>0</v>
      </c>
      <c r="H222">
        <v>550</v>
      </c>
      <c r="I222" t="s">
        <v>388</v>
      </c>
      <c r="J222">
        <v>1704.3312075082499</v>
      </c>
      <c r="K222">
        <v>88139.952698019799</v>
      </c>
      <c r="L222">
        <v>198365.03791659101</v>
      </c>
      <c r="M222">
        <v>286504.99061461102</v>
      </c>
      <c r="N222" t="s">
        <v>449</v>
      </c>
      <c r="O222" t="s">
        <v>450</v>
      </c>
      <c r="P222">
        <v>1</v>
      </c>
      <c r="Q222">
        <v>0</v>
      </c>
      <c r="R222">
        <v>0</v>
      </c>
      <c r="S222">
        <v>1</v>
      </c>
      <c r="T222">
        <v>1</v>
      </c>
      <c r="U222">
        <v>100</v>
      </c>
      <c r="V222">
        <v>0.55000000000000004</v>
      </c>
      <c r="W222">
        <v>0.73</v>
      </c>
      <c r="X222">
        <v>0.95718748235553297</v>
      </c>
    </row>
    <row r="223" spans="1:24" x14ac:dyDescent="0.2">
      <c r="A223" t="s">
        <v>675</v>
      </c>
      <c r="B223" t="s">
        <v>447</v>
      </c>
      <c r="C223" t="s">
        <v>452</v>
      </c>
      <c r="D223">
        <v>1</v>
      </c>
      <c r="E223">
        <v>0</v>
      </c>
      <c r="F223">
        <v>0</v>
      </c>
      <c r="G223">
        <v>0</v>
      </c>
      <c r="H223">
        <v>40</v>
      </c>
      <c r="I223" t="s">
        <v>388</v>
      </c>
      <c r="J223">
        <v>240.81978616336599</v>
      </c>
      <c r="K223">
        <v>12454.1232586633</v>
      </c>
      <c r="L223">
        <v>23819.9536784353</v>
      </c>
      <c r="M223">
        <v>36274.076937098696</v>
      </c>
      <c r="N223" t="s">
        <v>449</v>
      </c>
      <c r="O223" t="s">
        <v>450</v>
      </c>
      <c r="P223">
        <v>1</v>
      </c>
      <c r="Q223">
        <v>0</v>
      </c>
      <c r="R223">
        <v>0</v>
      </c>
      <c r="S223">
        <v>1</v>
      </c>
      <c r="T223">
        <v>1</v>
      </c>
      <c r="U223">
        <v>100</v>
      </c>
      <c r="V223">
        <v>0.55000000000000004</v>
      </c>
      <c r="W223">
        <v>0.73</v>
      </c>
      <c r="X223">
        <v>0.95718748235553297</v>
      </c>
    </row>
    <row r="224" spans="1:24" x14ac:dyDescent="0.2">
      <c r="A224" t="s">
        <v>676</v>
      </c>
      <c r="B224" t="s">
        <v>447</v>
      </c>
      <c r="C224" t="s">
        <v>454</v>
      </c>
      <c r="D224">
        <v>1</v>
      </c>
      <c r="E224">
        <v>0</v>
      </c>
      <c r="F224">
        <v>0</v>
      </c>
      <c r="G224">
        <v>0</v>
      </c>
      <c r="H224">
        <v>5000</v>
      </c>
      <c r="I224" t="s">
        <v>384</v>
      </c>
      <c r="J224">
        <v>110.670857648514</v>
      </c>
      <c r="K224">
        <v>5723.5638234323396</v>
      </c>
      <c r="L224">
        <v>6281.2426435733496</v>
      </c>
      <c r="M224">
        <v>12004.806467005699</v>
      </c>
      <c r="N224" t="s">
        <v>406</v>
      </c>
      <c r="O224" t="s">
        <v>450</v>
      </c>
      <c r="P224">
        <v>1</v>
      </c>
      <c r="Q224">
        <v>0</v>
      </c>
      <c r="R224">
        <v>0</v>
      </c>
      <c r="S224">
        <v>1</v>
      </c>
      <c r="T224">
        <v>1</v>
      </c>
      <c r="U224">
        <v>100</v>
      </c>
      <c r="V224">
        <v>0.55000000000000004</v>
      </c>
      <c r="W224">
        <v>0.73</v>
      </c>
      <c r="X224">
        <v>0.95718748235553297</v>
      </c>
    </row>
    <row r="225" spans="1:24" x14ac:dyDescent="0.2">
      <c r="A225" t="s">
        <v>677</v>
      </c>
      <c r="B225" t="s">
        <v>447</v>
      </c>
      <c r="C225" t="s">
        <v>456</v>
      </c>
      <c r="D225">
        <v>0</v>
      </c>
      <c r="E225">
        <v>0</v>
      </c>
      <c r="F225">
        <v>0</v>
      </c>
      <c r="G225">
        <v>0</v>
      </c>
      <c r="H225">
        <v>276</v>
      </c>
      <c r="I225" t="s">
        <v>401</v>
      </c>
      <c r="J225">
        <v>19.5666076291254</v>
      </c>
      <c r="K225">
        <v>1010.7071407590699</v>
      </c>
      <c r="L225">
        <v>4240.4900581555603</v>
      </c>
      <c r="M225">
        <v>5251.1971989146396</v>
      </c>
      <c r="N225" t="s">
        <v>449</v>
      </c>
      <c r="O225" t="s">
        <v>450</v>
      </c>
      <c r="P225">
        <v>1</v>
      </c>
      <c r="Q225">
        <v>0</v>
      </c>
      <c r="R225">
        <v>0</v>
      </c>
      <c r="S225">
        <v>1</v>
      </c>
      <c r="T225">
        <v>1</v>
      </c>
      <c r="U225">
        <v>100</v>
      </c>
      <c r="V225">
        <v>0.55000000000000004</v>
      </c>
      <c r="W225">
        <v>0.73</v>
      </c>
      <c r="X225">
        <v>0.95718748235553297</v>
      </c>
    </row>
    <row r="226" spans="1:24" x14ac:dyDescent="0.2">
      <c r="A226" t="s">
        <v>678</v>
      </c>
      <c r="B226" t="s">
        <v>447</v>
      </c>
      <c r="C226" t="s">
        <v>458</v>
      </c>
      <c r="D226">
        <v>0</v>
      </c>
      <c r="E226">
        <v>0</v>
      </c>
      <c r="F226">
        <v>0</v>
      </c>
      <c r="G226">
        <v>0</v>
      </c>
      <c r="H226">
        <v>2300</v>
      </c>
      <c r="I226" t="s">
        <v>459</v>
      </c>
      <c r="J226">
        <v>122.180626835808</v>
      </c>
      <c r="K226">
        <v>6318.5800499174902</v>
      </c>
      <c r="L226">
        <v>12067.6818151065</v>
      </c>
      <c r="M226">
        <v>18386.261865024</v>
      </c>
      <c r="N226" t="s">
        <v>398</v>
      </c>
      <c r="O226" t="s">
        <v>450</v>
      </c>
      <c r="P226">
        <v>1</v>
      </c>
      <c r="Q226">
        <v>0</v>
      </c>
      <c r="R226">
        <v>0</v>
      </c>
      <c r="S226">
        <v>1</v>
      </c>
      <c r="T226">
        <v>1</v>
      </c>
      <c r="U226">
        <v>100</v>
      </c>
      <c r="V226">
        <v>0.55000000000000004</v>
      </c>
      <c r="W226">
        <v>0.73</v>
      </c>
      <c r="X226">
        <v>0.95718748235553297</v>
      </c>
    </row>
    <row r="227" spans="1:24" x14ac:dyDescent="0.2">
      <c r="A227" t="s">
        <v>679</v>
      </c>
      <c r="B227" t="s">
        <v>408</v>
      </c>
      <c r="C227" t="s">
        <v>528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844.49314403577205</v>
      </c>
      <c r="K227">
        <v>45261.409438308903</v>
      </c>
      <c r="L227">
        <v>72326.967367284495</v>
      </c>
      <c r="M227">
        <v>117588.376805593</v>
      </c>
      <c r="N227">
        <v>0</v>
      </c>
      <c r="O227">
        <v>0</v>
      </c>
      <c r="P227">
        <v>2</v>
      </c>
      <c r="Q227">
        <v>0</v>
      </c>
      <c r="R227">
        <v>0</v>
      </c>
      <c r="S227">
        <v>1</v>
      </c>
      <c r="T227">
        <v>1</v>
      </c>
      <c r="U227">
        <v>100</v>
      </c>
      <c r="V227">
        <v>0.55000000000000004</v>
      </c>
      <c r="W227">
        <v>0.73</v>
      </c>
      <c r="X227">
        <v>0.95718748235553297</v>
      </c>
    </row>
    <row r="228" spans="1:24" x14ac:dyDescent="0.2">
      <c r="A228" t="s">
        <v>680</v>
      </c>
      <c r="B228" t="s">
        <v>528</v>
      </c>
      <c r="C228" t="s">
        <v>534</v>
      </c>
      <c r="D228">
        <v>1</v>
      </c>
      <c r="E228">
        <v>0</v>
      </c>
      <c r="F228">
        <v>0</v>
      </c>
      <c r="G228">
        <v>0</v>
      </c>
      <c r="H228">
        <v>27500</v>
      </c>
      <c r="I228" t="s">
        <v>384</v>
      </c>
      <c r="J228">
        <v>844.49314403577205</v>
      </c>
      <c r="K228">
        <v>45261.409438308903</v>
      </c>
      <c r="L228">
        <v>72326.967367284495</v>
      </c>
      <c r="M228">
        <v>117588.376805593</v>
      </c>
      <c r="N228" t="s">
        <v>398</v>
      </c>
      <c r="O228" t="s">
        <v>535</v>
      </c>
      <c r="P228">
        <v>1</v>
      </c>
      <c r="Q228">
        <v>0</v>
      </c>
      <c r="R228">
        <v>0</v>
      </c>
      <c r="S228">
        <v>1</v>
      </c>
      <c r="T228">
        <v>1</v>
      </c>
      <c r="U228">
        <v>100</v>
      </c>
      <c r="V228">
        <v>0.55000000000000004</v>
      </c>
      <c r="W228">
        <v>0.73</v>
      </c>
      <c r="X228">
        <v>0.95718748235553297</v>
      </c>
    </row>
    <row r="229" spans="1:24" x14ac:dyDescent="0.2">
      <c r="A229" t="s">
        <v>681</v>
      </c>
      <c r="B229" t="s">
        <v>408</v>
      </c>
      <c r="C229" t="s">
        <v>537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1013.06778798321</v>
      </c>
      <c r="K229">
        <v>48948.873271846001</v>
      </c>
      <c r="L229">
        <v>62269.902308304299</v>
      </c>
      <c r="M229">
        <v>111218.77558015</v>
      </c>
      <c r="N229">
        <v>0</v>
      </c>
      <c r="O229">
        <v>0</v>
      </c>
      <c r="P229">
        <v>5</v>
      </c>
      <c r="Q229">
        <v>0</v>
      </c>
      <c r="R229">
        <v>0</v>
      </c>
      <c r="S229">
        <v>1</v>
      </c>
      <c r="T229">
        <v>1</v>
      </c>
      <c r="U229">
        <v>100</v>
      </c>
      <c r="V229">
        <v>0.55000000000000004</v>
      </c>
      <c r="W229">
        <v>0.73</v>
      </c>
      <c r="X229">
        <v>0.95718748235553297</v>
      </c>
    </row>
    <row r="230" spans="1:24" x14ac:dyDescent="0.2">
      <c r="A230" t="s">
        <v>682</v>
      </c>
      <c r="B230" t="s">
        <v>537</v>
      </c>
      <c r="C230" t="s">
        <v>683</v>
      </c>
      <c r="D230">
        <v>0</v>
      </c>
      <c r="E230">
        <v>0</v>
      </c>
      <c r="F230">
        <v>0</v>
      </c>
      <c r="G230">
        <v>0</v>
      </c>
      <c r="H230">
        <v>7000</v>
      </c>
      <c r="I230" t="s">
        <v>384</v>
      </c>
      <c r="J230">
        <v>110.34452047743</v>
      </c>
      <c r="K230">
        <v>5758.6826044560103</v>
      </c>
      <c r="L230">
        <v>13164.879044241899</v>
      </c>
      <c r="M230">
        <v>18923.561648697902</v>
      </c>
      <c r="N230" t="s">
        <v>398</v>
      </c>
      <c r="O230" t="s">
        <v>389</v>
      </c>
      <c r="P230">
        <v>1</v>
      </c>
      <c r="Q230">
        <v>0</v>
      </c>
      <c r="R230">
        <v>0</v>
      </c>
      <c r="S230">
        <v>1</v>
      </c>
      <c r="T230">
        <v>1</v>
      </c>
      <c r="U230">
        <v>100</v>
      </c>
      <c r="V230">
        <v>0.55000000000000004</v>
      </c>
      <c r="W230">
        <v>0.73</v>
      </c>
      <c r="X230">
        <v>0.95718748235553297</v>
      </c>
    </row>
    <row r="231" spans="1:24" x14ac:dyDescent="0.2">
      <c r="A231" t="s">
        <v>684</v>
      </c>
      <c r="B231" t="s">
        <v>537</v>
      </c>
      <c r="C231" t="s">
        <v>539</v>
      </c>
      <c r="D231">
        <v>1</v>
      </c>
      <c r="E231">
        <v>0</v>
      </c>
      <c r="F231">
        <v>0</v>
      </c>
      <c r="G231">
        <v>0</v>
      </c>
      <c r="H231">
        <v>12500</v>
      </c>
      <c r="I231" t="s">
        <v>384</v>
      </c>
      <c r="J231">
        <v>262.72504875578699</v>
      </c>
      <c r="K231">
        <v>13710.2855821759</v>
      </c>
      <c r="L231">
        <v>26447.301657696698</v>
      </c>
      <c r="M231">
        <v>40157.587239872599</v>
      </c>
      <c r="N231" t="s">
        <v>531</v>
      </c>
      <c r="O231" t="s">
        <v>389</v>
      </c>
      <c r="P231">
        <v>1</v>
      </c>
      <c r="Q231">
        <v>0</v>
      </c>
      <c r="R231">
        <v>0</v>
      </c>
      <c r="S231">
        <v>1</v>
      </c>
      <c r="T231">
        <v>1</v>
      </c>
      <c r="U231">
        <v>100</v>
      </c>
      <c r="V231">
        <v>0.55000000000000004</v>
      </c>
      <c r="W231">
        <v>0.73</v>
      </c>
      <c r="X231">
        <v>0.95718748235553297</v>
      </c>
    </row>
    <row r="232" spans="1:24" x14ac:dyDescent="0.2">
      <c r="A232" t="s">
        <v>685</v>
      </c>
      <c r="B232" t="s">
        <v>537</v>
      </c>
      <c r="C232" t="s">
        <v>541</v>
      </c>
      <c r="D232">
        <v>1</v>
      </c>
      <c r="E232">
        <v>0</v>
      </c>
      <c r="F232">
        <v>0</v>
      </c>
      <c r="G232">
        <v>0</v>
      </c>
      <c r="H232">
        <v>370</v>
      </c>
      <c r="I232" t="s">
        <v>371</v>
      </c>
      <c r="J232">
        <v>466.59968660300899</v>
      </c>
      <c r="K232">
        <v>20485.363450520799</v>
      </c>
      <c r="L232">
        <v>13539.3942055844</v>
      </c>
      <c r="M232">
        <v>34024.757656105299</v>
      </c>
      <c r="N232" t="s">
        <v>392</v>
      </c>
      <c r="O232" t="s">
        <v>393</v>
      </c>
      <c r="P232">
        <v>1</v>
      </c>
      <c r="Q232">
        <v>0</v>
      </c>
      <c r="R232">
        <v>0</v>
      </c>
      <c r="S232">
        <v>1</v>
      </c>
      <c r="T232">
        <v>1</v>
      </c>
      <c r="U232">
        <v>100</v>
      </c>
      <c r="V232">
        <v>0.55000000000000004</v>
      </c>
      <c r="W232">
        <v>0.73</v>
      </c>
      <c r="X232">
        <v>0.95718748235553297</v>
      </c>
    </row>
    <row r="233" spans="1:24" x14ac:dyDescent="0.2">
      <c r="A233" t="s">
        <v>686</v>
      </c>
      <c r="B233" t="s">
        <v>537</v>
      </c>
      <c r="C233" t="s">
        <v>387</v>
      </c>
      <c r="D233">
        <v>1</v>
      </c>
      <c r="E233">
        <v>0</v>
      </c>
      <c r="F233">
        <v>0</v>
      </c>
      <c r="G233">
        <v>0</v>
      </c>
      <c r="H233">
        <v>20</v>
      </c>
      <c r="I233" t="s">
        <v>388</v>
      </c>
      <c r="J233">
        <v>173.39853214698999</v>
      </c>
      <c r="K233">
        <v>8994.5416346932798</v>
      </c>
      <c r="L233">
        <v>9118.3274007812506</v>
      </c>
      <c r="M233">
        <v>18112.869035474501</v>
      </c>
      <c r="N233" t="s">
        <v>387</v>
      </c>
      <c r="O233" t="s">
        <v>389</v>
      </c>
      <c r="P233">
        <v>1</v>
      </c>
      <c r="Q233">
        <v>0</v>
      </c>
      <c r="R233">
        <v>0</v>
      </c>
      <c r="S233">
        <v>1</v>
      </c>
      <c r="T233">
        <v>1</v>
      </c>
      <c r="U233">
        <v>100</v>
      </c>
      <c r="V233">
        <v>0.55000000000000004</v>
      </c>
      <c r="W233">
        <v>0.73</v>
      </c>
      <c r="X233">
        <v>0.95718748235553297</v>
      </c>
    </row>
    <row r="234" spans="1:24" x14ac:dyDescent="0.2">
      <c r="A234" t="s">
        <v>687</v>
      </c>
      <c r="B234" t="s">
        <v>408</v>
      </c>
      <c r="C234" t="s">
        <v>544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395.401198449074</v>
      </c>
      <c r="K234">
        <v>23451.2039497974</v>
      </c>
      <c r="L234">
        <v>27135.771095891199</v>
      </c>
      <c r="M234">
        <v>50586.975045688603</v>
      </c>
      <c r="N234">
        <v>0</v>
      </c>
      <c r="O234">
        <v>0</v>
      </c>
      <c r="P234">
        <v>3</v>
      </c>
      <c r="Q234">
        <v>0</v>
      </c>
      <c r="R234">
        <v>0</v>
      </c>
      <c r="S234">
        <v>1</v>
      </c>
      <c r="T234">
        <v>1</v>
      </c>
      <c r="U234">
        <v>100</v>
      </c>
      <c r="V234">
        <v>0.55000000000000004</v>
      </c>
      <c r="W234">
        <v>0.73</v>
      </c>
      <c r="X234">
        <v>0.95718748235553297</v>
      </c>
    </row>
    <row r="235" spans="1:24" x14ac:dyDescent="0.2">
      <c r="A235" t="s">
        <v>688</v>
      </c>
      <c r="B235" t="s">
        <v>544</v>
      </c>
      <c r="C235" t="s">
        <v>546</v>
      </c>
      <c r="D235">
        <v>0</v>
      </c>
      <c r="E235">
        <v>0</v>
      </c>
      <c r="F235">
        <v>0</v>
      </c>
      <c r="G235">
        <v>0</v>
      </c>
      <c r="H235">
        <v>19500</v>
      </c>
      <c r="I235" t="s">
        <v>384</v>
      </c>
      <c r="J235">
        <v>358.61969162326301</v>
      </c>
      <c r="K235">
        <v>21092.675901331</v>
      </c>
      <c r="L235">
        <v>26195.4225928819</v>
      </c>
      <c r="M235">
        <v>47288.0984942129</v>
      </c>
      <c r="N235" t="s">
        <v>398</v>
      </c>
      <c r="O235" t="s">
        <v>385</v>
      </c>
      <c r="P235">
        <v>1</v>
      </c>
      <c r="Q235">
        <v>0</v>
      </c>
      <c r="R235">
        <v>0</v>
      </c>
      <c r="S235">
        <v>1</v>
      </c>
      <c r="T235">
        <v>1</v>
      </c>
      <c r="U235">
        <v>100</v>
      </c>
      <c r="V235">
        <v>0.55000000000000004</v>
      </c>
      <c r="W235">
        <v>0.73</v>
      </c>
      <c r="X235">
        <v>0.95718748235553297</v>
      </c>
    </row>
    <row r="236" spans="1:24" x14ac:dyDescent="0.2">
      <c r="A236" t="s">
        <v>689</v>
      </c>
      <c r="B236" t="s">
        <v>544</v>
      </c>
      <c r="C236" t="s">
        <v>690</v>
      </c>
      <c r="D236">
        <v>0</v>
      </c>
      <c r="E236">
        <v>0</v>
      </c>
      <c r="F236">
        <v>0</v>
      </c>
      <c r="G236">
        <v>0</v>
      </c>
      <c r="H236">
        <v>7000</v>
      </c>
      <c r="I236" t="s">
        <v>384</v>
      </c>
      <c r="J236">
        <v>36.781506825810098</v>
      </c>
      <c r="K236">
        <v>2358.5280484664299</v>
      </c>
      <c r="L236">
        <v>940.34850300925905</v>
      </c>
      <c r="M236">
        <v>3298.8765514756901</v>
      </c>
      <c r="N236" t="s">
        <v>398</v>
      </c>
      <c r="O236" t="s">
        <v>385</v>
      </c>
      <c r="P236">
        <v>1</v>
      </c>
      <c r="Q236">
        <v>0</v>
      </c>
      <c r="R236">
        <v>0</v>
      </c>
      <c r="S236">
        <v>1</v>
      </c>
      <c r="T236">
        <v>1</v>
      </c>
      <c r="U236">
        <v>100</v>
      </c>
      <c r="V236">
        <v>0.55000000000000004</v>
      </c>
      <c r="W236">
        <v>0.73</v>
      </c>
      <c r="X236">
        <v>0.95718748235553297</v>
      </c>
    </row>
    <row r="237" spans="1:24" x14ac:dyDescent="0.2">
      <c r="A237" t="s">
        <v>691</v>
      </c>
      <c r="B237" t="s">
        <v>408</v>
      </c>
      <c r="C237" t="s">
        <v>548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4.5153709909653399</v>
      </c>
      <c r="K237">
        <v>246.68062839933901</v>
      </c>
      <c r="L237">
        <v>302.17870015144001</v>
      </c>
      <c r="M237">
        <v>548.85932855077999</v>
      </c>
      <c r="N237">
        <v>0</v>
      </c>
      <c r="O237">
        <v>0</v>
      </c>
      <c r="P237">
        <v>2</v>
      </c>
      <c r="Q237">
        <v>0</v>
      </c>
      <c r="R237">
        <v>0</v>
      </c>
      <c r="S237">
        <v>1</v>
      </c>
      <c r="T237">
        <v>1</v>
      </c>
      <c r="U237">
        <v>100</v>
      </c>
      <c r="V237">
        <v>0.55000000000000004</v>
      </c>
      <c r="W237">
        <v>0.73</v>
      </c>
      <c r="X237">
        <v>0.95718748235553297</v>
      </c>
    </row>
    <row r="238" spans="1:24" x14ac:dyDescent="0.2">
      <c r="A238" t="s">
        <v>692</v>
      </c>
      <c r="B238" t="s">
        <v>548</v>
      </c>
      <c r="C238" t="s">
        <v>552</v>
      </c>
      <c r="D238">
        <v>0</v>
      </c>
      <c r="E238">
        <v>0</v>
      </c>
      <c r="F238">
        <v>0</v>
      </c>
      <c r="G238">
        <v>0</v>
      </c>
      <c r="H238">
        <v>170</v>
      </c>
      <c r="I238" t="s">
        <v>384</v>
      </c>
      <c r="J238">
        <v>4.5153709909653399</v>
      </c>
      <c r="K238">
        <v>246.68062839933901</v>
      </c>
      <c r="L238">
        <v>302.17870015144001</v>
      </c>
      <c r="M238">
        <v>548.85932855077999</v>
      </c>
      <c r="N238" t="s">
        <v>398</v>
      </c>
      <c r="O238" t="s">
        <v>385</v>
      </c>
      <c r="P238">
        <v>1</v>
      </c>
      <c r="Q238">
        <v>0</v>
      </c>
      <c r="R238">
        <v>0</v>
      </c>
      <c r="S238">
        <v>1</v>
      </c>
      <c r="T238">
        <v>1</v>
      </c>
      <c r="U238">
        <v>100</v>
      </c>
      <c r="V238">
        <v>0.55000000000000004</v>
      </c>
      <c r="W238">
        <v>0.73</v>
      </c>
      <c r="X238">
        <v>0.95718748235553297</v>
      </c>
    </row>
    <row r="239" spans="1:24" x14ac:dyDescent="0.2">
      <c r="A239" t="s">
        <v>693</v>
      </c>
      <c r="B239" t="s">
        <v>408</v>
      </c>
      <c r="C239" t="s">
        <v>554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65.517147722772194</v>
      </c>
      <c r="K239">
        <v>3560.0007585849798</v>
      </c>
      <c r="L239">
        <v>5340.3011775824998</v>
      </c>
      <c r="M239">
        <v>8900.3019361674906</v>
      </c>
      <c r="N239">
        <v>0</v>
      </c>
      <c r="O239">
        <v>0</v>
      </c>
      <c r="P239">
        <v>3</v>
      </c>
      <c r="Q239">
        <v>0</v>
      </c>
      <c r="R239">
        <v>0</v>
      </c>
      <c r="S239">
        <v>1</v>
      </c>
      <c r="T239">
        <v>1</v>
      </c>
      <c r="U239">
        <v>100</v>
      </c>
      <c r="V239">
        <v>0.55000000000000004</v>
      </c>
      <c r="W239">
        <v>0.73</v>
      </c>
      <c r="X239">
        <v>0.95718748235553297</v>
      </c>
    </row>
    <row r="240" spans="1:24" x14ac:dyDescent="0.2">
      <c r="A240" t="s">
        <v>694</v>
      </c>
      <c r="B240" t="s">
        <v>554</v>
      </c>
      <c r="C240" t="s">
        <v>556</v>
      </c>
      <c r="D240">
        <v>0</v>
      </c>
      <c r="E240">
        <v>0</v>
      </c>
      <c r="F240">
        <v>0</v>
      </c>
      <c r="G240">
        <v>0</v>
      </c>
      <c r="H240">
        <v>170</v>
      </c>
      <c r="I240" t="s">
        <v>384</v>
      </c>
      <c r="J240">
        <v>7.5256183209570899</v>
      </c>
      <c r="K240">
        <v>392.85881460808503</v>
      </c>
      <c r="L240">
        <v>923.51243180993004</v>
      </c>
      <c r="M240">
        <v>1316.3712464180101</v>
      </c>
      <c r="N240" t="s">
        <v>398</v>
      </c>
      <c r="O240" t="s">
        <v>389</v>
      </c>
      <c r="P240">
        <v>1</v>
      </c>
      <c r="Q240">
        <v>0</v>
      </c>
      <c r="R240">
        <v>0</v>
      </c>
      <c r="S240">
        <v>1</v>
      </c>
      <c r="T240">
        <v>1</v>
      </c>
      <c r="U240">
        <v>100</v>
      </c>
      <c r="V240">
        <v>0.55000000000000004</v>
      </c>
      <c r="W240">
        <v>0.73</v>
      </c>
      <c r="X240">
        <v>0.95718748235553297</v>
      </c>
    </row>
    <row r="241" spans="1:24" x14ac:dyDescent="0.2">
      <c r="A241" t="s">
        <v>695</v>
      </c>
      <c r="B241" t="s">
        <v>554</v>
      </c>
      <c r="C241" t="s">
        <v>558</v>
      </c>
      <c r="D241">
        <v>0</v>
      </c>
      <c r="E241">
        <v>0</v>
      </c>
      <c r="F241">
        <v>0</v>
      </c>
      <c r="G241">
        <v>0</v>
      </c>
      <c r="H241">
        <v>935</v>
      </c>
      <c r="I241" t="s">
        <v>384</v>
      </c>
      <c r="J241">
        <v>57.9915294018151</v>
      </c>
      <c r="K241">
        <v>3167.1419439768902</v>
      </c>
      <c r="L241">
        <v>4416.7887457725701</v>
      </c>
      <c r="M241">
        <v>7583.9306897494698</v>
      </c>
      <c r="N241" t="s">
        <v>398</v>
      </c>
      <c r="O241" t="s">
        <v>385</v>
      </c>
      <c r="P241">
        <v>1</v>
      </c>
      <c r="Q241">
        <v>0</v>
      </c>
      <c r="R241">
        <v>0</v>
      </c>
      <c r="S241">
        <v>1</v>
      </c>
      <c r="T241">
        <v>1</v>
      </c>
      <c r="U241">
        <v>100</v>
      </c>
      <c r="V241">
        <v>0.55000000000000004</v>
      </c>
      <c r="W241">
        <v>0.73</v>
      </c>
      <c r="X241">
        <v>0.95718748235553297</v>
      </c>
    </row>
    <row r="242" spans="1:24" x14ac:dyDescent="0.2">
      <c r="A242" t="s">
        <v>696</v>
      </c>
      <c r="B242" t="s">
        <v>408</v>
      </c>
      <c r="C242" t="s">
        <v>697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12.395136053630299</v>
      </c>
      <c r="K242">
        <v>564.46450602310199</v>
      </c>
      <c r="L242">
        <v>41.648599871939602</v>
      </c>
      <c r="M242">
        <v>606.11310589504205</v>
      </c>
      <c r="N242">
        <v>0</v>
      </c>
      <c r="O242">
        <v>0</v>
      </c>
      <c r="P242">
        <v>2</v>
      </c>
      <c r="Q242">
        <v>0</v>
      </c>
      <c r="R242">
        <v>0</v>
      </c>
      <c r="S242">
        <v>1</v>
      </c>
      <c r="T242">
        <v>1</v>
      </c>
      <c r="U242">
        <v>100</v>
      </c>
      <c r="V242">
        <v>0.55000000000000004</v>
      </c>
      <c r="W242">
        <v>0.73</v>
      </c>
      <c r="X242">
        <v>0.95718748235553297</v>
      </c>
    </row>
    <row r="243" spans="1:24" x14ac:dyDescent="0.2">
      <c r="A243" t="s">
        <v>698</v>
      </c>
      <c r="B243" t="s">
        <v>697</v>
      </c>
      <c r="C243" t="s">
        <v>699</v>
      </c>
      <c r="D243">
        <v>1</v>
      </c>
      <c r="E243">
        <v>0</v>
      </c>
      <c r="F243">
        <v>0</v>
      </c>
      <c r="G243">
        <v>0</v>
      </c>
      <c r="H243">
        <v>85</v>
      </c>
      <c r="I243" t="s">
        <v>384</v>
      </c>
      <c r="J243">
        <v>12.395136053630299</v>
      </c>
      <c r="K243">
        <v>564.46450602310199</v>
      </c>
      <c r="L243">
        <v>41.648599871939602</v>
      </c>
      <c r="M243">
        <v>606.11310589504205</v>
      </c>
      <c r="N243" t="s">
        <v>398</v>
      </c>
      <c r="O243" t="s">
        <v>532</v>
      </c>
      <c r="P243">
        <v>1</v>
      </c>
      <c r="Q243">
        <v>0</v>
      </c>
      <c r="R243">
        <v>0</v>
      </c>
      <c r="S243">
        <v>1</v>
      </c>
      <c r="T243">
        <v>1</v>
      </c>
      <c r="U243">
        <v>100</v>
      </c>
      <c r="V243">
        <v>0.55000000000000004</v>
      </c>
      <c r="W243">
        <v>0.73</v>
      </c>
      <c r="X243">
        <v>0.95718748235553297</v>
      </c>
    </row>
    <row r="244" spans="1:24" x14ac:dyDescent="0.2">
      <c r="A244" t="s">
        <v>700</v>
      </c>
      <c r="B244" t="s">
        <v>408</v>
      </c>
      <c r="C244" t="s">
        <v>461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1107.0537396617799</v>
      </c>
      <c r="K244">
        <v>51959.729229073098</v>
      </c>
      <c r="L244">
        <v>11430.2124063505</v>
      </c>
      <c r="M244">
        <v>63389.941635423696</v>
      </c>
      <c r="N244" t="s">
        <v>462</v>
      </c>
      <c r="O244" t="s">
        <v>463</v>
      </c>
      <c r="P244">
        <v>1</v>
      </c>
      <c r="Q244">
        <v>0</v>
      </c>
      <c r="R244">
        <v>0</v>
      </c>
      <c r="S244">
        <v>1</v>
      </c>
      <c r="T244">
        <v>1</v>
      </c>
      <c r="U244">
        <v>100</v>
      </c>
      <c r="V244">
        <v>0.55000000000000004</v>
      </c>
      <c r="W244">
        <v>0.73</v>
      </c>
      <c r="X244">
        <v>0.95718748235553297</v>
      </c>
    </row>
    <row r="245" spans="1:24" x14ac:dyDescent="0.2">
      <c r="A245" t="s">
        <v>701</v>
      </c>
      <c r="B245" t="s">
        <v>651</v>
      </c>
      <c r="C245" t="s">
        <v>467</v>
      </c>
      <c r="D245">
        <v>0</v>
      </c>
      <c r="E245">
        <v>0</v>
      </c>
      <c r="F245">
        <v>0</v>
      </c>
      <c r="G245">
        <v>1159721.6041852899</v>
      </c>
      <c r="H245">
        <v>0</v>
      </c>
      <c r="I245">
        <v>0</v>
      </c>
      <c r="J245">
        <v>22966.766716868198</v>
      </c>
      <c r="K245">
        <v>1270532.7362673699</v>
      </c>
      <c r="L245">
        <v>425720.40455091302</v>
      </c>
      <c r="M245">
        <v>2855974.7450035801</v>
      </c>
      <c r="N245">
        <v>0</v>
      </c>
      <c r="O245">
        <v>0</v>
      </c>
      <c r="P245">
        <v>16</v>
      </c>
      <c r="Q245">
        <v>0</v>
      </c>
      <c r="R245">
        <v>0</v>
      </c>
      <c r="S245">
        <v>1</v>
      </c>
      <c r="T245">
        <v>1</v>
      </c>
      <c r="U245">
        <v>100</v>
      </c>
      <c r="V245">
        <v>0.55000000000000004</v>
      </c>
      <c r="W245">
        <v>0.73</v>
      </c>
      <c r="X245">
        <v>0.95718748235553297</v>
      </c>
    </row>
    <row r="246" spans="1:24" x14ac:dyDescent="0.2">
      <c r="A246" t="s">
        <v>702</v>
      </c>
      <c r="B246" t="s">
        <v>467</v>
      </c>
      <c r="C246" t="s">
        <v>469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1263.4185103411701</v>
      </c>
      <c r="K246">
        <v>68383.306984942203</v>
      </c>
      <c r="L246">
        <v>17963.205745588799</v>
      </c>
      <c r="M246">
        <v>86346.512730531002</v>
      </c>
      <c r="N246">
        <v>0</v>
      </c>
      <c r="O246">
        <v>0</v>
      </c>
      <c r="P246">
        <v>4</v>
      </c>
      <c r="Q246">
        <v>0</v>
      </c>
      <c r="R246">
        <v>0</v>
      </c>
      <c r="S246">
        <v>1</v>
      </c>
      <c r="T246">
        <v>1</v>
      </c>
      <c r="U246">
        <v>100</v>
      </c>
      <c r="V246">
        <v>0.55000000000000004</v>
      </c>
      <c r="W246">
        <v>0.73</v>
      </c>
      <c r="X246">
        <v>0.95718748235553297</v>
      </c>
    </row>
    <row r="247" spans="1:24" x14ac:dyDescent="0.2">
      <c r="A247" t="s">
        <v>703</v>
      </c>
      <c r="B247" t="s">
        <v>469</v>
      </c>
      <c r="C247" t="s">
        <v>471</v>
      </c>
      <c r="D247">
        <v>0</v>
      </c>
      <c r="E247">
        <v>0</v>
      </c>
      <c r="F247">
        <v>0</v>
      </c>
      <c r="G247">
        <v>0</v>
      </c>
      <c r="H247">
        <v>1</v>
      </c>
      <c r="I247" t="s">
        <v>368</v>
      </c>
      <c r="J247">
        <v>398.41508743811801</v>
      </c>
      <c r="K247">
        <v>21564.4572450495</v>
      </c>
      <c r="L247">
        <v>7062.7732698724803</v>
      </c>
      <c r="M247">
        <v>28627.230514921899</v>
      </c>
      <c r="N247" t="s">
        <v>474</v>
      </c>
      <c r="O247" t="s">
        <v>475</v>
      </c>
      <c r="P247">
        <v>1</v>
      </c>
      <c r="Q247">
        <v>0</v>
      </c>
      <c r="R247">
        <v>0</v>
      </c>
      <c r="S247">
        <v>1</v>
      </c>
      <c r="T247">
        <v>1</v>
      </c>
      <c r="U247">
        <v>100</v>
      </c>
      <c r="V247">
        <v>0.55000000000000004</v>
      </c>
      <c r="W247">
        <v>0.73</v>
      </c>
      <c r="X247">
        <v>0.95718748235553297</v>
      </c>
    </row>
    <row r="248" spans="1:24" x14ac:dyDescent="0.2">
      <c r="A248" t="s">
        <v>704</v>
      </c>
      <c r="B248" t="s">
        <v>469</v>
      </c>
      <c r="C248" t="s">
        <v>473</v>
      </c>
      <c r="D248">
        <v>0</v>
      </c>
      <c r="E248">
        <v>0</v>
      </c>
      <c r="F248">
        <v>0</v>
      </c>
      <c r="G248">
        <v>0</v>
      </c>
      <c r="H248">
        <v>1</v>
      </c>
      <c r="I248" t="s">
        <v>368</v>
      </c>
      <c r="J248">
        <v>841.09851765676501</v>
      </c>
      <c r="K248">
        <v>45525.096119224399</v>
      </c>
      <c r="L248">
        <v>9417.1805578232797</v>
      </c>
      <c r="M248">
        <v>54942.276677047703</v>
      </c>
      <c r="N248" t="s">
        <v>474</v>
      </c>
      <c r="O248" t="s">
        <v>475</v>
      </c>
      <c r="P248">
        <v>1</v>
      </c>
      <c r="Q248">
        <v>0</v>
      </c>
      <c r="R248">
        <v>0</v>
      </c>
      <c r="S248">
        <v>1</v>
      </c>
      <c r="T248">
        <v>1</v>
      </c>
      <c r="U248">
        <v>100</v>
      </c>
      <c r="V248">
        <v>0.55000000000000004</v>
      </c>
      <c r="W248">
        <v>0.73</v>
      </c>
      <c r="X248">
        <v>0.95718748235553297</v>
      </c>
    </row>
    <row r="249" spans="1:24" x14ac:dyDescent="0.2">
      <c r="A249" t="s">
        <v>705</v>
      </c>
      <c r="B249" t="s">
        <v>469</v>
      </c>
      <c r="C249" t="s">
        <v>569</v>
      </c>
      <c r="D249">
        <v>0</v>
      </c>
      <c r="E249">
        <v>0</v>
      </c>
      <c r="F249">
        <v>0</v>
      </c>
      <c r="G249">
        <v>0</v>
      </c>
      <c r="H249">
        <v>1</v>
      </c>
      <c r="I249" t="s">
        <v>368</v>
      </c>
      <c r="J249">
        <v>23.9049052462871</v>
      </c>
      <c r="K249">
        <v>1293.7536206683101</v>
      </c>
      <c r="L249">
        <v>1483.2519178930299</v>
      </c>
      <c r="M249">
        <v>2777.00553856135</v>
      </c>
      <c r="N249" t="s">
        <v>474</v>
      </c>
      <c r="O249" t="s">
        <v>475</v>
      </c>
      <c r="P249">
        <v>1</v>
      </c>
      <c r="Q249">
        <v>0</v>
      </c>
      <c r="R249">
        <v>0</v>
      </c>
      <c r="S249">
        <v>1</v>
      </c>
      <c r="T249">
        <v>1</v>
      </c>
      <c r="U249">
        <v>100</v>
      </c>
      <c r="V249">
        <v>0.55000000000000004</v>
      </c>
      <c r="W249">
        <v>0.73</v>
      </c>
      <c r="X249">
        <v>0.95718748235553297</v>
      </c>
    </row>
    <row r="250" spans="1:24" x14ac:dyDescent="0.2">
      <c r="A250" t="s">
        <v>706</v>
      </c>
      <c r="B250" t="s">
        <v>467</v>
      </c>
      <c r="C250" t="s">
        <v>477</v>
      </c>
      <c r="D250">
        <v>0</v>
      </c>
      <c r="E250">
        <v>0</v>
      </c>
      <c r="F250">
        <v>0</v>
      </c>
      <c r="G250">
        <v>818513.57322184497</v>
      </c>
      <c r="H250">
        <v>0</v>
      </c>
      <c r="I250">
        <v>0</v>
      </c>
      <c r="J250">
        <v>19092.823585403501</v>
      </c>
      <c r="K250">
        <v>1057841.2826189599</v>
      </c>
      <c r="L250">
        <v>371212.37813447899</v>
      </c>
      <c r="M250">
        <v>2247567.2339752899</v>
      </c>
      <c r="N250">
        <v>0</v>
      </c>
      <c r="O250">
        <v>0</v>
      </c>
      <c r="P250">
        <v>8</v>
      </c>
      <c r="Q250">
        <v>0</v>
      </c>
      <c r="R250">
        <v>0</v>
      </c>
      <c r="S250">
        <v>1</v>
      </c>
      <c r="T250">
        <v>1</v>
      </c>
      <c r="U250">
        <v>100</v>
      </c>
      <c r="V250">
        <v>0.55000000000000004</v>
      </c>
      <c r="W250">
        <v>0.73</v>
      </c>
      <c r="X250">
        <v>0.95718748235553297</v>
      </c>
    </row>
    <row r="251" spans="1:24" x14ac:dyDescent="0.2">
      <c r="A251" t="s">
        <v>707</v>
      </c>
      <c r="B251" t="s">
        <v>477</v>
      </c>
      <c r="C251" t="s">
        <v>479</v>
      </c>
      <c r="D251">
        <v>0</v>
      </c>
      <c r="E251">
        <v>0</v>
      </c>
      <c r="F251">
        <v>0</v>
      </c>
      <c r="G251">
        <v>249594.389905719</v>
      </c>
      <c r="H251">
        <v>0</v>
      </c>
      <c r="I251">
        <v>0</v>
      </c>
      <c r="J251">
        <v>191.64004174293399</v>
      </c>
      <c r="K251">
        <v>10339.583559467501</v>
      </c>
      <c r="L251">
        <v>1193.36121949371</v>
      </c>
      <c r="M251">
        <v>261127.33468468001</v>
      </c>
      <c r="N251">
        <v>0</v>
      </c>
      <c r="O251">
        <v>0</v>
      </c>
      <c r="P251">
        <v>1</v>
      </c>
      <c r="Q251">
        <v>0</v>
      </c>
      <c r="R251">
        <v>0</v>
      </c>
      <c r="S251">
        <v>1</v>
      </c>
      <c r="T251">
        <v>1</v>
      </c>
      <c r="U251">
        <v>100</v>
      </c>
      <c r="V251">
        <v>0.55000000000000004</v>
      </c>
      <c r="W251">
        <v>0.73</v>
      </c>
      <c r="X251">
        <v>0.95718748235553297</v>
      </c>
    </row>
    <row r="252" spans="1:24" x14ac:dyDescent="0.2">
      <c r="A252" t="s">
        <v>708</v>
      </c>
      <c r="B252" t="s">
        <v>477</v>
      </c>
      <c r="C252" t="s">
        <v>573</v>
      </c>
      <c r="D252">
        <v>0</v>
      </c>
      <c r="E252">
        <v>0</v>
      </c>
      <c r="F252">
        <v>0</v>
      </c>
      <c r="G252">
        <v>4319.9029017703597</v>
      </c>
      <c r="H252">
        <v>0</v>
      </c>
      <c r="I252">
        <v>0</v>
      </c>
      <c r="J252">
        <v>68.442872051047999</v>
      </c>
      <c r="K252">
        <v>3693.7919545636701</v>
      </c>
      <c r="L252">
        <v>426.95034849302601</v>
      </c>
      <c r="M252">
        <v>8440.6452048270603</v>
      </c>
      <c r="N252">
        <v>0</v>
      </c>
      <c r="O252">
        <v>0</v>
      </c>
      <c r="P252">
        <v>1</v>
      </c>
      <c r="Q252">
        <v>0</v>
      </c>
      <c r="R252">
        <v>0</v>
      </c>
      <c r="S252">
        <v>1</v>
      </c>
      <c r="T252">
        <v>1</v>
      </c>
      <c r="U252">
        <v>100</v>
      </c>
      <c r="V252">
        <v>0.55000000000000004</v>
      </c>
      <c r="W252">
        <v>0.73</v>
      </c>
      <c r="X252">
        <v>0.95718748235553297</v>
      </c>
    </row>
    <row r="253" spans="1:24" x14ac:dyDescent="0.2">
      <c r="A253" t="s">
        <v>709</v>
      </c>
      <c r="B253" t="s">
        <v>477</v>
      </c>
      <c r="C253" t="s">
        <v>486</v>
      </c>
      <c r="D253">
        <v>0</v>
      </c>
      <c r="E253">
        <v>0</v>
      </c>
      <c r="F253">
        <v>0</v>
      </c>
      <c r="G253">
        <v>534387.98856104398</v>
      </c>
      <c r="H253">
        <v>0</v>
      </c>
      <c r="I253">
        <v>0</v>
      </c>
      <c r="J253">
        <v>1095.08595281676</v>
      </c>
      <c r="K253">
        <v>59073.366034648403</v>
      </c>
      <c r="L253">
        <v>6813.7076129584602</v>
      </c>
      <c r="M253">
        <v>600275.06220865005</v>
      </c>
      <c r="N253">
        <v>0</v>
      </c>
      <c r="O253">
        <v>0</v>
      </c>
      <c r="P253">
        <v>1</v>
      </c>
      <c r="Q253">
        <v>0</v>
      </c>
      <c r="R253">
        <v>0</v>
      </c>
      <c r="S253">
        <v>1</v>
      </c>
      <c r="T253">
        <v>1</v>
      </c>
      <c r="U253">
        <v>100</v>
      </c>
      <c r="V253">
        <v>0.55000000000000004</v>
      </c>
      <c r="W253">
        <v>0.73</v>
      </c>
      <c r="X253">
        <v>0.95718748235553297</v>
      </c>
    </row>
    <row r="254" spans="1:24" x14ac:dyDescent="0.2">
      <c r="A254" t="s">
        <v>710</v>
      </c>
      <c r="B254" t="s">
        <v>477</v>
      </c>
      <c r="C254" t="s">
        <v>488</v>
      </c>
      <c r="D254">
        <v>0</v>
      </c>
      <c r="E254">
        <v>0</v>
      </c>
      <c r="F254">
        <v>0</v>
      </c>
      <c r="G254">
        <v>10034.116283703201</v>
      </c>
      <c r="H254">
        <v>0</v>
      </c>
      <c r="I254">
        <v>0</v>
      </c>
      <c r="J254">
        <v>17669.211846741699</v>
      </c>
      <c r="K254">
        <v>981030.58343994897</v>
      </c>
      <c r="L254">
        <v>362568.38337229099</v>
      </c>
      <c r="M254">
        <v>1353633.0830959401</v>
      </c>
      <c r="N254">
        <v>0</v>
      </c>
      <c r="O254">
        <v>0</v>
      </c>
      <c r="P254">
        <v>1</v>
      </c>
      <c r="Q254">
        <v>0</v>
      </c>
      <c r="R254">
        <v>0</v>
      </c>
      <c r="S254">
        <v>1</v>
      </c>
      <c r="T254">
        <v>1</v>
      </c>
      <c r="U254">
        <v>100</v>
      </c>
      <c r="V254">
        <v>0.55000000000000004</v>
      </c>
      <c r="W254">
        <v>0.73</v>
      </c>
      <c r="X254">
        <v>0.95718748235553297</v>
      </c>
    </row>
    <row r="255" spans="1:24" x14ac:dyDescent="0.2">
      <c r="A255" t="s">
        <v>711</v>
      </c>
      <c r="B255" t="s">
        <v>477</v>
      </c>
      <c r="C255" t="s">
        <v>481</v>
      </c>
      <c r="D255">
        <v>0</v>
      </c>
      <c r="E255">
        <v>0</v>
      </c>
      <c r="F255">
        <v>0</v>
      </c>
      <c r="G255">
        <v>8287.8137160446604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8287.8137160446604</v>
      </c>
      <c r="N255">
        <v>0</v>
      </c>
      <c r="O255">
        <v>0</v>
      </c>
      <c r="P255">
        <v>1</v>
      </c>
      <c r="Q255">
        <v>0</v>
      </c>
      <c r="R255">
        <v>0</v>
      </c>
      <c r="S255">
        <v>1</v>
      </c>
      <c r="T255">
        <v>1</v>
      </c>
      <c r="U255">
        <v>100</v>
      </c>
      <c r="V255">
        <v>0.55000000000000004</v>
      </c>
      <c r="W255">
        <v>0.73</v>
      </c>
      <c r="X255">
        <v>0.95718748235553297</v>
      </c>
    </row>
    <row r="256" spans="1:24" x14ac:dyDescent="0.2">
      <c r="A256" t="s">
        <v>712</v>
      </c>
      <c r="B256" t="s">
        <v>477</v>
      </c>
      <c r="C256" t="s">
        <v>577</v>
      </c>
      <c r="D256">
        <v>0</v>
      </c>
      <c r="E256">
        <v>0</v>
      </c>
      <c r="F256">
        <v>0</v>
      </c>
      <c r="G256">
        <v>6449.4841255156698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6449.4841255156698</v>
      </c>
      <c r="N256">
        <v>0</v>
      </c>
      <c r="O256">
        <v>0</v>
      </c>
      <c r="P256">
        <v>1</v>
      </c>
      <c r="Q256">
        <v>0</v>
      </c>
      <c r="R256">
        <v>0</v>
      </c>
      <c r="S256">
        <v>1</v>
      </c>
      <c r="T256">
        <v>1</v>
      </c>
      <c r="U256">
        <v>100</v>
      </c>
      <c r="V256">
        <v>0.55000000000000004</v>
      </c>
      <c r="W256">
        <v>0.73</v>
      </c>
      <c r="X256">
        <v>0.95718748235553297</v>
      </c>
    </row>
    <row r="257" spans="1:24" x14ac:dyDescent="0.2">
      <c r="A257" t="s">
        <v>713</v>
      </c>
      <c r="B257" t="s">
        <v>477</v>
      </c>
      <c r="C257" t="s">
        <v>491</v>
      </c>
      <c r="D257">
        <v>0</v>
      </c>
      <c r="E257">
        <v>1</v>
      </c>
      <c r="F257" t="s">
        <v>368</v>
      </c>
      <c r="G257">
        <v>5439.87772804837</v>
      </c>
      <c r="H257">
        <v>1</v>
      </c>
      <c r="I257" t="s">
        <v>368</v>
      </c>
      <c r="J257">
        <v>68.442872051047999</v>
      </c>
      <c r="K257">
        <v>3703.9576303403301</v>
      </c>
      <c r="L257">
        <v>209.975581242316</v>
      </c>
      <c r="M257">
        <v>9353.8109396310192</v>
      </c>
      <c r="N257" t="s">
        <v>492</v>
      </c>
      <c r="O257" t="s">
        <v>493</v>
      </c>
      <c r="P257">
        <v>1</v>
      </c>
      <c r="Q257">
        <v>0</v>
      </c>
      <c r="R257">
        <v>0</v>
      </c>
      <c r="S257">
        <v>1</v>
      </c>
      <c r="T257">
        <v>1</v>
      </c>
      <c r="U257">
        <v>100</v>
      </c>
      <c r="V257">
        <v>0.55000000000000004</v>
      </c>
      <c r="W257">
        <v>0.73</v>
      </c>
      <c r="X257">
        <v>0.95718748235553297</v>
      </c>
    </row>
    <row r="258" spans="1:24" x14ac:dyDescent="0.2">
      <c r="A258" t="s">
        <v>714</v>
      </c>
      <c r="B258" t="s">
        <v>467</v>
      </c>
      <c r="C258" t="s">
        <v>495</v>
      </c>
      <c r="D258">
        <v>1</v>
      </c>
      <c r="E258">
        <v>0</v>
      </c>
      <c r="F258">
        <v>0</v>
      </c>
      <c r="G258">
        <v>0</v>
      </c>
      <c r="H258">
        <v>1</v>
      </c>
      <c r="I258" t="s">
        <v>368</v>
      </c>
      <c r="J258">
        <v>885.366860973597</v>
      </c>
      <c r="K258">
        <v>48297.715278465301</v>
      </c>
      <c r="L258">
        <v>24298.5627587458</v>
      </c>
      <c r="M258">
        <v>72596.278037211203</v>
      </c>
      <c r="N258" t="s">
        <v>495</v>
      </c>
      <c r="O258" t="s">
        <v>493</v>
      </c>
      <c r="P258">
        <v>1</v>
      </c>
      <c r="Q258">
        <v>0</v>
      </c>
      <c r="R258">
        <v>0</v>
      </c>
      <c r="S258">
        <v>1</v>
      </c>
      <c r="T258">
        <v>1</v>
      </c>
      <c r="U258">
        <v>100</v>
      </c>
      <c r="V258">
        <v>0.55000000000000004</v>
      </c>
      <c r="W258">
        <v>0.73</v>
      </c>
      <c r="X258">
        <v>0.95718748235553297</v>
      </c>
    </row>
    <row r="259" spans="1:24" x14ac:dyDescent="0.2">
      <c r="A259" t="s">
        <v>715</v>
      </c>
      <c r="B259" t="s">
        <v>467</v>
      </c>
      <c r="C259" t="s">
        <v>497</v>
      </c>
      <c r="D259">
        <v>0</v>
      </c>
      <c r="E259">
        <v>0</v>
      </c>
      <c r="F259">
        <v>0</v>
      </c>
      <c r="G259">
        <v>341208.03096344398</v>
      </c>
      <c r="H259">
        <v>0</v>
      </c>
      <c r="I259">
        <v>0</v>
      </c>
      <c r="J259">
        <v>1725.1577601500001</v>
      </c>
      <c r="K259">
        <v>96010.431385000004</v>
      </c>
      <c r="L259">
        <v>12246.2579120999</v>
      </c>
      <c r="M259">
        <v>449464.72026054398</v>
      </c>
      <c r="N259">
        <v>0</v>
      </c>
      <c r="O259">
        <v>0</v>
      </c>
      <c r="P259">
        <v>2</v>
      </c>
      <c r="Q259">
        <v>0</v>
      </c>
      <c r="R259">
        <v>0</v>
      </c>
      <c r="S259">
        <v>1</v>
      </c>
      <c r="T259">
        <v>1</v>
      </c>
      <c r="U259">
        <v>100</v>
      </c>
      <c r="V259">
        <v>0.55000000000000004</v>
      </c>
      <c r="W259">
        <v>0.73</v>
      </c>
      <c r="X259">
        <v>0.95718748235553297</v>
      </c>
    </row>
    <row r="260" spans="1:24" x14ac:dyDescent="0.2">
      <c r="A260" t="s">
        <v>716</v>
      </c>
      <c r="B260" t="s">
        <v>497</v>
      </c>
      <c r="C260" t="s">
        <v>582</v>
      </c>
      <c r="D260">
        <v>0</v>
      </c>
      <c r="E260">
        <v>1</v>
      </c>
      <c r="F260" t="s">
        <v>368</v>
      </c>
      <c r="G260">
        <v>341208.03096344398</v>
      </c>
      <c r="H260">
        <v>1</v>
      </c>
      <c r="I260" t="s">
        <v>368</v>
      </c>
      <c r="J260">
        <v>1725.1577601500001</v>
      </c>
      <c r="K260">
        <v>96010.431385000004</v>
      </c>
      <c r="L260">
        <v>12246.2579120999</v>
      </c>
      <c r="M260">
        <v>449464.72026054398</v>
      </c>
      <c r="N260" t="s">
        <v>392</v>
      </c>
      <c r="O260" t="s">
        <v>535</v>
      </c>
      <c r="P260">
        <v>1</v>
      </c>
      <c r="Q260">
        <v>0</v>
      </c>
      <c r="R260">
        <v>0</v>
      </c>
      <c r="S260">
        <v>1</v>
      </c>
      <c r="T260">
        <v>1</v>
      </c>
      <c r="U260">
        <v>100</v>
      </c>
      <c r="V260">
        <v>0.55000000000000004</v>
      </c>
      <c r="W260">
        <v>0.73</v>
      </c>
      <c r="X260">
        <v>0.95718748235553297</v>
      </c>
    </row>
    <row r="261" spans="1:24" x14ac:dyDescent="0.2">
      <c r="A261" t="s">
        <v>717</v>
      </c>
      <c r="B261" t="s">
        <v>718</v>
      </c>
      <c r="C261" t="s">
        <v>718</v>
      </c>
      <c r="D261">
        <v>0</v>
      </c>
      <c r="E261">
        <v>0</v>
      </c>
      <c r="F261">
        <v>0</v>
      </c>
      <c r="G261">
        <v>1600211.12883193</v>
      </c>
      <c r="H261">
        <v>0</v>
      </c>
      <c r="I261">
        <v>0</v>
      </c>
      <c r="J261">
        <v>133174.430523135</v>
      </c>
      <c r="K261">
        <v>6771034.2145992704</v>
      </c>
      <c r="L261">
        <v>3153061.1423525801</v>
      </c>
      <c r="M261">
        <v>11524306.4857837</v>
      </c>
      <c r="N261">
        <v>0</v>
      </c>
      <c r="O261">
        <v>0</v>
      </c>
      <c r="P261">
        <v>51</v>
      </c>
      <c r="Q261">
        <v>0</v>
      </c>
      <c r="R261">
        <v>0</v>
      </c>
      <c r="S261">
        <v>1</v>
      </c>
      <c r="T261">
        <v>1</v>
      </c>
      <c r="U261">
        <v>100</v>
      </c>
      <c r="V261">
        <v>0.55000000000000004</v>
      </c>
      <c r="W261">
        <v>0.73</v>
      </c>
      <c r="X261">
        <v>0.95718748235553297</v>
      </c>
    </row>
    <row r="262" spans="1:24" x14ac:dyDescent="0.2">
      <c r="A262" t="s">
        <v>719</v>
      </c>
      <c r="B262" t="s">
        <v>718</v>
      </c>
      <c r="C262" t="s">
        <v>379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116672.472240121</v>
      </c>
      <c r="K262">
        <v>5866594.4321185397</v>
      </c>
      <c r="L262">
        <v>2816399.8443305399</v>
      </c>
      <c r="M262">
        <v>8682994.2764490806</v>
      </c>
      <c r="N262">
        <v>0</v>
      </c>
      <c r="O262">
        <v>0</v>
      </c>
      <c r="P262">
        <v>33</v>
      </c>
      <c r="Q262">
        <v>0</v>
      </c>
      <c r="R262">
        <v>0</v>
      </c>
      <c r="S262">
        <v>1</v>
      </c>
      <c r="T262">
        <v>1</v>
      </c>
      <c r="U262">
        <v>100</v>
      </c>
      <c r="V262">
        <v>0.55000000000000004</v>
      </c>
      <c r="W262">
        <v>0.73</v>
      </c>
      <c r="X262">
        <v>0.95718748235553297</v>
      </c>
    </row>
    <row r="263" spans="1:24" x14ac:dyDescent="0.2">
      <c r="A263" t="s">
        <v>720</v>
      </c>
      <c r="B263" t="s">
        <v>379</v>
      </c>
      <c r="C263" t="s">
        <v>381</v>
      </c>
      <c r="D263">
        <v>0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13656.187908495</v>
      </c>
      <c r="K263">
        <v>678060.01234344905</v>
      </c>
      <c r="L263">
        <v>458120.11464444402</v>
      </c>
      <c r="M263">
        <v>1136180.1269878901</v>
      </c>
      <c r="N263">
        <v>0</v>
      </c>
      <c r="O263">
        <v>0</v>
      </c>
      <c r="P263">
        <v>9</v>
      </c>
      <c r="Q263">
        <v>0</v>
      </c>
      <c r="R263">
        <v>0</v>
      </c>
      <c r="S263">
        <v>1</v>
      </c>
      <c r="T263">
        <v>1</v>
      </c>
      <c r="U263">
        <v>100</v>
      </c>
      <c r="V263">
        <v>0.55000000000000004</v>
      </c>
      <c r="W263">
        <v>0.73</v>
      </c>
      <c r="X263">
        <v>0.95718748235553297</v>
      </c>
    </row>
    <row r="264" spans="1:24" x14ac:dyDescent="0.2">
      <c r="A264" t="s">
        <v>721</v>
      </c>
      <c r="B264" t="s">
        <v>381</v>
      </c>
      <c r="C264" t="s">
        <v>383</v>
      </c>
      <c r="D264">
        <v>1</v>
      </c>
      <c r="E264">
        <v>0</v>
      </c>
      <c r="F264">
        <v>0</v>
      </c>
      <c r="G264">
        <v>0</v>
      </c>
      <c r="H264">
        <v>8000</v>
      </c>
      <c r="I264" t="s">
        <v>384</v>
      </c>
      <c r="J264">
        <v>4723.5733346999996</v>
      </c>
      <c r="K264">
        <v>244591.957115</v>
      </c>
      <c r="L264">
        <v>29984.135785299899</v>
      </c>
      <c r="M264">
        <v>274576.09290029999</v>
      </c>
      <c r="N264" t="s">
        <v>383</v>
      </c>
      <c r="O264" t="s">
        <v>385</v>
      </c>
      <c r="P264">
        <v>1</v>
      </c>
      <c r="Q264">
        <v>0</v>
      </c>
      <c r="R264">
        <v>0</v>
      </c>
      <c r="S264">
        <v>1</v>
      </c>
      <c r="T264">
        <v>1</v>
      </c>
      <c r="U264">
        <v>100</v>
      </c>
      <c r="V264">
        <v>0.55000000000000004</v>
      </c>
      <c r="W264">
        <v>0.73</v>
      </c>
      <c r="X264">
        <v>0.95718748235553297</v>
      </c>
    </row>
    <row r="265" spans="1:24" x14ac:dyDescent="0.2">
      <c r="A265" t="s">
        <v>722</v>
      </c>
      <c r="B265" t="s">
        <v>381</v>
      </c>
      <c r="C265" t="s">
        <v>387</v>
      </c>
      <c r="D265">
        <v>1</v>
      </c>
      <c r="E265">
        <v>0</v>
      </c>
      <c r="F265">
        <v>0</v>
      </c>
      <c r="G265">
        <v>0</v>
      </c>
      <c r="H265">
        <v>160</v>
      </c>
      <c r="I265" t="s">
        <v>388</v>
      </c>
      <c r="J265">
        <v>3508.9401913500001</v>
      </c>
      <c r="K265">
        <v>181774.07402</v>
      </c>
      <c r="L265">
        <v>203524.136218</v>
      </c>
      <c r="M265">
        <v>385298.21023800003</v>
      </c>
      <c r="N265" t="s">
        <v>387</v>
      </c>
      <c r="O265" t="s">
        <v>389</v>
      </c>
      <c r="P265">
        <v>1</v>
      </c>
      <c r="Q265">
        <v>0</v>
      </c>
      <c r="R265">
        <v>0</v>
      </c>
      <c r="S265">
        <v>1</v>
      </c>
      <c r="T265">
        <v>1</v>
      </c>
      <c r="U265">
        <v>100</v>
      </c>
      <c r="V265">
        <v>0.55000000000000004</v>
      </c>
      <c r="W265">
        <v>0.73</v>
      </c>
      <c r="X265">
        <v>0.95718748235553297</v>
      </c>
    </row>
    <row r="266" spans="1:24" x14ac:dyDescent="0.2">
      <c r="A266" t="s">
        <v>723</v>
      </c>
      <c r="B266" t="s">
        <v>381</v>
      </c>
      <c r="C266" t="s">
        <v>391</v>
      </c>
      <c r="D266">
        <v>1</v>
      </c>
      <c r="E266">
        <v>0</v>
      </c>
      <c r="F266">
        <v>0</v>
      </c>
      <c r="G266">
        <v>0</v>
      </c>
      <c r="H266">
        <v>1800</v>
      </c>
      <c r="I266" t="s">
        <v>371</v>
      </c>
      <c r="J266">
        <v>3643.8994295000002</v>
      </c>
      <c r="K266">
        <v>159762.59447499999</v>
      </c>
      <c r="L266">
        <v>183767.40176400001</v>
      </c>
      <c r="M266">
        <v>343529.996239</v>
      </c>
      <c r="N266" t="s">
        <v>392</v>
      </c>
      <c r="O266" t="s">
        <v>393</v>
      </c>
      <c r="P266">
        <v>1</v>
      </c>
      <c r="Q266">
        <v>0</v>
      </c>
      <c r="R266">
        <v>0</v>
      </c>
      <c r="S266">
        <v>1</v>
      </c>
      <c r="T266">
        <v>1</v>
      </c>
      <c r="U266">
        <v>100</v>
      </c>
      <c r="V266">
        <v>0.55000000000000004</v>
      </c>
      <c r="W266">
        <v>0.73</v>
      </c>
      <c r="X266">
        <v>0.95718748235553297</v>
      </c>
    </row>
    <row r="267" spans="1:24" x14ac:dyDescent="0.2">
      <c r="A267" t="s">
        <v>724</v>
      </c>
      <c r="B267" t="s">
        <v>381</v>
      </c>
      <c r="C267" t="s">
        <v>395</v>
      </c>
      <c r="D267">
        <v>1</v>
      </c>
      <c r="E267">
        <v>0</v>
      </c>
      <c r="F267">
        <v>0</v>
      </c>
      <c r="G267">
        <v>0</v>
      </c>
      <c r="H267">
        <v>5</v>
      </c>
      <c r="I267" t="s">
        <v>388</v>
      </c>
      <c r="J267">
        <v>1286.3302386</v>
      </c>
      <c r="K267">
        <v>68151.370595</v>
      </c>
      <c r="L267">
        <v>29572.2798301</v>
      </c>
      <c r="M267">
        <v>97723.650425100001</v>
      </c>
      <c r="N267" t="s">
        <v>395</v>
      </c>
      <c r="O267" t="s">
        <v>393</v>
      </c>
      <c r="P267">
        <v>1</v>
      </c>
      <c r="Q267">
        <v>0</v>
      </c>
      <c r="R267">
        <v>0</v>
      </c>
      <c r="S267">
        <v>1</v>
      </c>
      <c r="T267">
        <v>1</v>
      </c>
      <c r="U267">
        <v>100</v>
      </c>
      <c r="V267">
        <v>0.55000000000000004</v>
      </c>
      <c r="W267">
        <v>0.73</v>
      </c>
      <c r="X267">
        <v>0.95718748235553297</v>
      </c>
    </row>
    <row r="268" spans="1:24" x14ac:dyDescent="0.2">
      <c r="A268" t="s">
        <v>725</v>
      </c>
      <c r="B268" t="s">
        <v>381</v>
      </c>
      <c r="C268" t="s">
        <v>509</v>
      </c>
      <c r="D268">
        <v>1</v>
      </c>
      <c r="E268">
        <v>0</v>
      </c>
      <c r="F268">
        <v>0</v>
      </c>
      <c r="G268">
        <v>0</v>
      </c>
      <c r="H268">
        <v>3500</v>
      </c>
      <c r="I268" t="s">
        <v>384</v>
      </c>
      <c r="J268">
        <v>59.044666669999998</v>
      </c>
      <c r="K268">
        <v>2587.0514923000001</v>
      </c>
      <c r="L268">
        <v>393.541782213999</v>
      </c>
      <c r="M268">
        <v>2980.5932745139999</v>
      </c>
      <c r="N268" t="s">
        <v>462</v>
      </c>
      <c r="O268" t="s">
        <v>393</v>
      </c>
      <c r="P268">
        <v>1</v>
      </c>
      <c r="Q268">
        <v>0</v>
      </c>
      <c r="R268">
        <v>0</v>
      </c>
      <c r="S268">
        <v>1</v>
      </c>
      <c r="T268">
        <v>1</v>
      </c>
      <c r="U268">
        <v>100</v>
      </c>
      <c r="V268">
        <v>0.55000000000000004</v>
      </c>
      <c r="W268">
        <v>0.73</v>
      </c>
      <c r="X268">
        <v>0.95718748235553297</v>
      </c>
    </row>
    <row r="269" spans="1:24" x14ac:dyDescent="0.2">
      <c r="A269" t="s">
        <v>726</v>
      </c>
      <c r="B269" t="s">
        <v>381</v>
      </c>
      <c r="C269" t="s">
        <v>397</v>
      </c>
      <c r="D269">
        <v>1</v>
      </c>
      <c r="E269">
        <v>0</v>
      </c>
      <c r="F269">
        <v>0</v>
      </c>
      <c r="G269">
        <v>0</v>
      </c>
      <c r="H269">
        <v>7000</v>
      </c>
      <c r="I269" t="s">
        <v>384</v>
      </c>
      <c r="J269">
        <v>118.08933334</v>
      </c>
      <c r="K269">
        <v>4811.1858866499997</v>
      </c>
      <c r="L269">
        <v>2361.25069343</v>
      </c>
      <c r="M269">
        <v>7172.4365800799997</v>
      </c>
      <c r="N269" t="s">
        <v>398</v>
      </c>
      <c r="O269" t="s">
        <v>393</v>
      </c>
      <c r="P269">
        <v>1</v>
      </c>
      <c r="Q269">
        <v>0</v>
      </c>
      <c r="R269">
        <v>0</v>
      </c>
      <c r="S269">
        <v>1</v>
      </c>
      <c r="T269">
        <v>1</v>
      </c>
      <c r="U269">
        <v>100</v>
      </c>
      <c r="V269">
        <v>0.55000000000000004</v>
      </c>
      <c r="W269">
        <v>0.73</v>
      </c>
      <c r="X269">
        <v>0.95718748235553297</v>
      </c>
    </row>
    <row r="270" spans="1:24" x14ac:dyDescent="0.2">
      <c r="A270" t="s">
        <v>727</v>
      </c>
      <c r="B270" t="s">
        <v>381</v>
      </c>
      <c r="C270" t="s">
        <v>403</v>
      </c>
      <c r="D270">
        <v>1</v>
      </c>
      <c r="E270">
        <v>0</v>
      </c>
      <c r="F270">
        <v>0</v>
      </c>
      <c r="G270">
        <v>0</v>
      </c>
      <c r="H270">
        <v>900</v>
      </c>
      <c r="I270" t="s">
        <v>384</v>
      </c>
      <c r="J270">
        <v>113.87185716499999</v>
      </c>
      <c r="K270">
        <v>5894.4883579999996</v>
      </c>
      <c r="L270">
        <v>3120.2241298999902</v>
      </c>
      <c r="M270">
        <v>9014.7124879000003</v>
      </c>
      <c r="N270" t="s">
        <v>383</v>
      </c>
      <c r="O270" t="s">
        <v>385</v>
      </c>
      <c r="P270">
        <v>1</v>
      </c>
      <c r="Q270">
        <v>0</v>
      </c>
      <c r="R270">
        <v>0</v>
      </c>
      <c r="S270">
        <v>1</v>
      </c>
      <c r="T270">
        <v>1</v>
      </c>
      <c r="U270">
        <v>100</v>
      </c>
      <c r="V270">
        <v>0.55000000000000004</v>
      </c>
      <c r="W270">
        <v>0.73</v>
      </c>
      <c r="X270">
        <v>0.95718748235553297</v>
      </c>
    </row>
    <row r="271" spans="1:24" x14ac:dyDescent="0.2">
      <c r="A271" t="s">
        <v>728</v>
      </c>
      <c r="B271" t="s">
        <v>381</v>
      </c>
      <c r="C271" t="s">
        <v>405</v>
      </c>
      <c r="D271">
        <v>1</v>
      </c>
      <c r="E271">
        <v>0</v>
      </c>
      <c r="F271">
        <v>0</v>
      </c>
      <c r="G271">
        <v>0</v>
      </c>
      <c r="H271">
        <v>12000</v>
      </c>
      <c r="I271" t="s">
        <v>384</v>
      </c>
      <c r="J271">
        <v>202.43885717000001</v>
      </c>
      <c r="K271">
        <v>10487.2904015</v>
      </c>
      <c r="L271">
        <v>5397.1444414999996</v>
      </c>
      <c r="M271">
        <v>15884.434842999999</v>
      </c>
      <c r="N271" t="s">
        <v>406</v>
      </c>
      <c r="O271" t="s">
        <v>389</v>
      </c>
      <c r="P271">
        <v>1</v>
      </c>
      <c r="Q271">
        <v>0</v>
      </c>
      <c r="R271">
        <v>0</v>
      </c>
      <c r="S271">
        <v>1</v>
      </c>
      <c r="T271">
        <v>1</v>
      </c>
      <c r="U271">
        <v>100</v>
      </c>
      <c r="V271">
        <v>0.55000000000000004</v>
      </c>
      <c r="W271">
        <v>0.73</v>
      </c>
      <c r="X271">
        <v>0.95718748235553297</v>
      </c>
    </row>
    <row r="272" spans="1:24" x14ac:dyDescent="0.2">
      <c r="A272" t="s">
        <v>729</v>
      </c>
      <c r="B272" t="s">
        <v>381</v>
      </c>
      <c r="C272" t="s">
        <v>730</v>
      </c>
      <c r="D272">
        <v>1</v>
      </c>
      <c r="E272">
        <v>0</v>
      </c>
      <c r="F272">
        <v>0</v>
      </c>
      <c r="G272">
        <v>0</v>
      </c>
      <c r="H272">
        <v>1</v>
      </c>
      <c r="I272" t="s">
        <v>368</v>
      </c>
      <c r="J272">
        <v>0</v>
      </c>
      <c r="K272">
        <v>0</v>
      </c>
      <c r="L272">
        <v>0</v>
      </c>
      <c r="M272">
        <v>0</v>
      </c>
      <c r="N272" t="s">
        <v>439</v>
      </c>
      <c r="O272" t="s">
        <v>389</v>
      </c>
      <c r="P272">
        <v>1</v>
      </c>
      <c r="Q272">
        <v>0</v>
      </c>
      <c r="R272">
        <v>0</v>
      </c>
      <c r="S272">
        <v>1</v>
      </c>
      <c r="T272">
        <v>1</v>
      </c>
      <c r="U272">
        <v>100</v>
      </c>
      <c r="V272">
        <v>0.55000000000000004</v>
      </c>
      <c r="W272">
        <v>0.73</v>
      </c>
      <c r="X272">
        <v>0.95718748235553297</v>
      </c>
    </row>
    <row r="273" spans="1:24" x14ac:dyDescent="0.2">
      <c r="A273" t="s">
        <v>731</v>
      </c>
      <c r="B273" t="s">
        <v>379</v>
      </c>
      <c r="C273" t="s">
        <v>408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103016.284331626</v>
      </c>
      <c r="K273">
        <v>5188534.4197750902</v>
      </c>
      <c r="L273">
        <v>2358279.7296860898</v>
      </c>
      <c r="M273">
        <v>7546814.1494611902</v>
      </c>
      <c r="N273">
        <v>0</v>
      </c>
      <c r="O273">
        <v>0</v>
      </c>
      <c r="P273">
        <v>23</v>
      </c>
      <c r="Q273">
        <v>0</v>
      </c>
      <c r="R273">
        <v>0</v>
      </c>
      <c r="S273">
        <v>1</v>
      </c>
      <c r="T273">
        <v>1</v>
      </c>
      <c r="U273">
        <v>100</v>
      </c>
      <c r="V273">
        <v>0.55000000000000004</v>
      </c>
      <c r="W273">
        <v>0.73</v>
      </c>
      <c r="X273">
        <v>0.95718748235553297</v>
      </c>
    </row>
    <row r="274" spans="1:24" x14ac:dyDescent="0.2">
      <c r="A274" t="s">
        <v>732</v>
      </c>
      <c r="B274" t="s">
        <v>408</v>
      </c>
      <c r="C274" t="s">
        <v>410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94343.624446757807</v>
      </c>
      <c r="K274">
        <v>4744023.3663693704</v>
      </c>
      <c r="L274">
        <v>1678112.5499618601</v>
      </c>
      <c r="M274">
        <v>6422135.9163312297</v>
      </c>
      <c r="N274">
        <v>0</v>
      </c>
      <c r="O274">
        <v>0</v>
      </c>
      <c r="P274">
        <v>10</v>
      </c>
      <c r="Q274">
        <v>0</v>
      </c>
      <c r="R274">
        <v>0</v>
      </c>
      <c r="S274">
        <v>1</v>
      </c>
      <c r="T274">
        <v>1</v>
      </c>
      <c r="U274">
        <v>100</v>
      </c>
      <c r="V274">
        <v>0.55000000000000004</v>
      </c>
      <c r="W274">
        <v>0.73</v>
      </c>
      <c r="X274">
        <v>0.95718748235553297</v>
      </c>
    </row>
    <row r="275" spans="1:24" x14ac:dyDescent="0.2">
      <c r="A275" t="s">
        <v>733</v>
      </c>
      <c r="B275" t="s">
        <v>410</v>
      </c>
      <c r="C275" t="s">
        <v>383</v>
      </c>
      <c r="D275">
        <v>1</v>
      </c>
      <c r="E275">
        <v>0</v>
      </c>
      <c r="F275">
        <v>0</v>
      </c>
      <c r="G275">
        <v>0</v>
      </c>
      <c r="H275">
        <v>83300</v>
      </c>
      <c r="I275" t="s">
        <v>384</v>
      </c>
      <c r="J275">
        <v>47213.328004218703</v>
      </c>
      <c r="K275">
        <v>2454755.1976406202</v>
      </c>
      <c r="L275">
        <v>283076.00946937501</v>
      </c>
      <c r="M275">
        <v>2737831.2071099998</v>
      </c>
      <c r="N275" t="s">
        <v>383</v>
      </c>
      <c r="O275" t="s">
        <v>385</v>
      </c>
      <c r="P275">
        <v>1</v>
      </c>
      <c r="Q275">
        <v>0</v>
      </c>
      <c r="R275">
        <v>0</v>
      </c>
      <c r="S275">
        <v>1</v>
      </c>
      <c r="T275">
        <v>1</v>
      </c>
      <c r="U275">
        <v>100</v>
      </c>
      <c r="V275">
        <v>0.55000000000000004</v>
      </c>
      <c r="W275">
        <v>0.73</v>
      </c>
      <c r="X275">
        <v>0.95718748235553297</v>
      </c>
    </row>
    <row r="276" spans="1:24" x14ac:dyDescent="0.2">
      <c r="A276" t="s">
        <v>734</v>
      </c>
      <c r="B276" t="s">
        <v>410</v>
      </c>
      <c r="C276" t="s">
        <v>387</v>
      </c>
      <c r="D276">
        <v>1</v>
      </c>
      <c r="E276">
        <v>0</v>
      </c>
      <c r="F276">
        <v>0</v>
      </c>
      <c r="G276">
        <v>0</v>
      </c>
      <c r="H276">
        <v>500</v>
      </c>
      <c r="I276" t="s">
        <v>388</v>
      </c>
      <c r="J276">
        <v>13443.205359375001</v>
      </c>
      <c r="K276">
        <v>696398.77157812496</v>
      </c>
      <c r="L276">
        <v>596262.11787750002</v>
      </c>
      <c r="M276">
        <v>1292660.88945562</v>
      </c>
      <c r="N276" t="s">
        <v>387</v>
      </c>
      <c r="O276" t="s">
        <v>389</v>
      </c>
      <c r="P276">
        <v>1</v>
      </c>
      <c r="Q276">
        <v>0</v>
      </c>
      <c r="R276">
        <v>0</v>
      </c>
      <c r="S276">
        <v>1</v>
      </c>
      <c r="T276">
        <v>1</v>
      </c>
      <c r="U276">
        <v>100</v>
      </c>
      <c r="V276">
        <v>0.55000000000000004</v>
      </c>
      <c r="W276">
        <v>0.73</v>
      </c>
      <c r="X276">
        <v>0.95718748235553297</v>
      </c>
    </row>
    <row r="277" spans="1:24" x14ac:dyDescent="0.2">
      <c r="A277" t="s">
        <v>735</v>
      </c>
      <c r="B277" t="s">
        <v>410</v>
      </c>
      <c r="C277" t="s">
        <v>391</v>
      </c>
      <c r="D277">
        <v>1</v>
      </c>
      <c r="E277">
        <v>0</v>
      </c>
      <c r="F277">
        <v>0</v>
      </c>
      <c r="G277">
        <v>0</v>
      </c>
      <c r="H277">
        <v>5000</v>
      </c>
      <c r="I277" t="s">
        <v>371</v>
      </c>
      <c r="J277">
        <v>16606.312506093702</v>
      </c>
      <c r="K277">
        <v>728085.32104687497</v>
      </c>
      <c r="L277">
        <v>478560.94209374901</v>
      </c>
      <c r="M277">
        <v>1206646.26314062</v>
      </c>
      <c r="N277" t="s">
        <v>392</v>
      </c>
      <c r="O277" t="s">
        <v>393</v>
      </c>
      <c r="P277">
        <v>1</v>
      </c>
      <c r="Q277">
        <v>0</v>
      </c>
      <c r="R277">
        <v>0</v>
      </c>
      <c r="S277">
        <v>1</v>
      </c>
      <c r="T277">
        <v>1</v>
      </c>
      <c r="U277">
        <v>100</v>
      </c>
      <c r="V277">
        <v>0.55000000000000004</v>
      </c>
      <c r="W277">
        <v>0.73</v>
      </c>
      <c r="X277">
        <v>0.95718748235553297</v>
      </c>
    </row>
    <row r="278" spans="1:24" x14ac:dyDescent="0.2">
      <c r="A278" t="s">
        <v>736</v>
      </c>
      <c r="B278" t="s">
        <v>410</v>
      </c>
      <c r="C278" t="s">
        <v>395</v>
      </c>
      <c r="D278">
        <v>1</v>
      </c>
      <c r="E278">
        <v>0</v>
      </c>
      <c r="F278">
        <v>0</v>
      </c>
      <c r="G278">
        <v>0</v>
      </c>
      <c r="H278">
        <v>50</v>
      </c>
      <c r="I278" t="s">
        <v>388</v>
      </c>
      <c r="J278">
        <v>12059.345986875</v>
      </c>
      <c r="K278">
        <v>638917.19821874995</v>
      </c>
      <c r="L278">
        <v>277240.123407187</v>
      </c>
      <c r="M278">
        <v>916157.32162593701</v>
      </c>
      <c r="N278" t="s">
        <v>395</v>
      </c>
      <c r="O278" t="s">
        <v>393</v>
      </c>
      <c r="P278">
        <v>1</v>
      </c>
      <c r="Q278">
        <v>0</v>
      </c>
      <c r="R278">
        <v>0</v>
      </c>
      <c r="S278">
        <v>1</v>
      </c>
      <c r="T278">
        <v>1</v>
      </c>
      <c r="U278">
        <v>100</v>
      </c>
      <c r="V278">
        <v>0.55000000000000004</v>
      </c>
      <c r="W278">
        <v>0.73</v>
      </c>
      <c r="X278">
        <v>0.95718748235553297</v>
      </c>
    </row>
    <row r="279" spans="1:24" x14ac:dyDescent="0.2">
      <c r="A279" t="s">
        <v>737</v>
      </c>
      <c r="B279" t="s">
        <v>410</v>
      </c>
      <c r="C279" t="s">
        <v>509</v>
      </c>
      <c r="D279">
        <v>1</v>
      </c>
      <c r="E279">
        <v>0</v>
      </c>
      <c r="F279">
        <v>0</v>
      </c>
      <c r="G279">
        <v>0</v>
      </c>
      <c r="H279">
        <v>19000</v>
      </c>
      <c r="I279" t="s">
        <v>384</v>
      </c>
      <c r="J279">
        <v>300.49517865468698</v>
      </c>
      <c r="K279">
        <v>13176.019503281201</v>
      </c>
      <c r="L279">
        <v>2002.8465700593699</v>
      </c>
      <c r="M279">
        <v>15178.8660733406</v>
      </c>
      <c r="N279" t="s">
        <v>462</v>
      </c>
      <c r="O279" t="s">
        <v>393</v>
      </c>
      <c r="P279">
        <v>1</v>
      </c>
      <c r="Q279">
        <v>0</v>
      </c>
      <c r="R279">
        <v>0</v>
      </c>
      <c r="S279">
        <v>1</v>
      </c>
      <c r="T279">
        <v>1</v>
      </c>
      <c r="U279">
        <v>100</v>
      </c>
      <c r="V279">
        <v>0.55000000000000004</v>
      </c>
      <c r="W279">
        <v>0.73</v>
      </c>
      <c r="X279">
        <v>0.95718748235553297</v>
      </c>
    </row>
    <row r="280" spans="1:24" x14ac:dyDescent="0.2">
      <c r="A280" t="s">
        <v>738</v>
      </c>
      <c r="B280" t="s">
        <v>410</v>
      </c>
      <c r="C280" t="s">
        <v>397</v>
      </c>
      <c r="D280">
        <v>1</v>
      </c>
      <c r="E280">
        <v>0</v>
      </c>
      <c r="F280">
        <v>0</v>
      </c>
      <c r="G280">
        <v>0</v>
      </c>
      <c r="H280">
        <v>18000</v>
      </c>
      <c r="I280" t="s">
        <v>384</v>
      </c>
      <c r="J280">
        <v>284.67964294687499</v>
      </c>
      <c r="K280">
        <v>11598.3945464062</v>
      </c>
      <c r="L280">
        <v>5692.3007783156199</v>
      </c>
      <c r="M280">
        <v>17290.695324721801</v>
      </c>
      <c r="N280" t="s">
        <v>398</v>
      </c>
      <c r="O280" t="s">
        <v>393</v>
      </c>
      <c r="P280">
        <v>1</v>
      </c>
      <c r="Q280">
        <v>0</v>
      </c>
      <c r="R280">
        <v>0</v>
      </c>
      <c r="S280">
        <v>1</v>
      </c>
      <c r="T280">
        <v>1</v>
      </c>
      <c r="U280">
        <v>100</v>
      </c>
      <c r="V280">
        <v>0.55000000000000004</v>
      </c>
      <c r="W280">
        <v>0.73</v>
      </c>
      <c r="X280">
        <v>0.95718748235553297</v>
      </c>
    </row>
    <row r="281" spans="1:24" x14ac:dyDescent="0.2">
      <c r="A281" t="s">
        <v>739</v>
      </c>
      <c r="B281" t="s">
        <v>410</v>
      </c>
      <c r="C281" t="s">
        <v>418</v>
      </c>
      <c r="D281">
        <v>1</v>
      </c>
      <c r="E281">
        <v>0</v>
      </c>
      <c r="F281">
        <v>0</v>
      </c>
      <c r="G281">
        <v>0</v>
      </c>
      <c r="H281">
        <v>44000</v>
      </c>
      <c r="I281" t="s">
        <v>384</v>
      </c>
      <c r="J281">
        <v>3479.4178577812499</v>
      </c>
      <c r="K281">
        <v>152550.63089062399</v>
      </c>
      <c r="L281">
        <v>11595.4275130312</v>
      </c>
      <c r="M281">
        <v>164146.058403656</v>
      </c>
      <c r="N281" t="s">
        <v>398</v>
      </c>
      <c r="O281" t="s">
        <v>393</v>
      </c>
      <c r="P281">
        <v>1</v>
      </c>
      <c r="Q281">
        <v>0</v>
      </c>
      <c r="R281">
        <v>0</v>
      </c>
      <c r="S281">
        <v>1</v>
      </c>
      <c r="T281">
        <v>1</v>
      </c>
      <c r="U281">
        <v>100</v>
      </c>
      <c r="V281">
        <v>0.55000000000000004</v>
      </c>
      <c r="W281">
        <v>0.73</v>
      </c>
      <c r="X281">
        <v>0.95718748235553297</v>
      </c>
    </row>
    <row r="282" spans="1:24" x14ac:dyDescent="0.2">
      <c r="A282" t="s">
        <v>740</v>
      </c>
      <c r="B282" t="s">
        <v>410</v>
      </c>
      <c r="C282" t="s">
        <v>403</v>
      </c>
      <c r="D282">
        <v>1</v>
      </c>
      <c r="E282">
        <v>0</v>
      </c>
      <c r="F282">
        <v>0</v>
      </c>
      <c r="G282">
        <v>0</v>
      </c>
      <c r="H282">
        <v>7000</v>
      </c>
      <c r="I282" t="s">
        <v>384</v>
      </c>
      <c r="J282">
        <v>830.31562504687497</v>
      </c>
      <c r="K282">
        <v>42993.5350607812</v>
      </c>
      <c r="L282">
        <v>22751.634285843698</v>
      </c>
      <c r="M282">
        <v>65745.169346625</v>
      </c>
      <c r="N282" t="s">
        <v>383</v>
      </c>
      <c r="O282" t="s">
        <v>385</v>
      </c>
      <c r="P282">
        <v>1</v>
      </c>
      <c r="Q282">
        <v>0</v>
      </c>
      <c r="R282">
        <v>0</v>
      </c>
      <c r="S282">
        <v>1</v>
      </c>
      <c r="T282">
        <v>1</v>
      </c>
      <c r="U282">
        <v>100</v>
      </c>
      <c r="V282">
        <v>0.55000000000000004</v>
      </c>
      <c r="W282">
        <v>0.73</v>
      </c>
      <c r="X282">
        <v>0.95718748235553297</v>
      </c>
    </row>
    <row r="283" spans="1:24" x14ac:dyDescent="0.2">
      <c r="A283" t="s">
        <v>741</v>
      </c>
      <c r="B283" t="s">
        <v>410</v>
      </c>
      <c r="C283" t="s">
        <v>445</v>
      </c>
      <c r="D283">
        <v>1</v>
      </c>
      <c r="E283">
        <v>0</v>
      </c>
      <c r="F283">
        <v>0</v>
      </c>
      <c r="G283">
        <v>0</v>
      </c>
      <c r="H283">
        <v>1</v>
      </c>
      <c r="I283" t="s">
        <v>368</v>
      </c>
      <c r="J283">
        <v>126.524285765625</v>
      </c>
      <c r="K283">
        <v>5548.2978839062498</v>
      </c>
      <c r="L283">
        <v>931.14796679999995</v>
      </c>
      <c r="M283">
        <v>6479.44585070625</v>
      </c>
      <c r="N283" t="s">
        <v>398</v>
      </c>
      <c r="O283" t="s">
        <v>393</v>
      </c>
      <c r="P283">
        <v>1</v>
      </c>
      <c r="Q283">
        <v>0</v>
      </c>
      <c r="R283">
        <v>0</v>
      </c>
      <c r="S283">
        <v>1</v>
      </c>
      <c r="T283">
        <v>1</v>
      </c>
      <c r="U283">
        <v>100</v>
      </c>
      <c r="V283">
        <v>0.55000000000000004</v>
      </c>
      <c r="W283">
        <v>0.73</v>
      </c>
      <c r="X283">
        <v>0.95718748235553297</v>
      </c>
    </row>
    <row r="284" spans="1:24" x14ac:dyDescent="0.2">
      <c r="A284" t="s">
        <v>742</v>
      </c>
      <c r="B284" t="s">
        <v>408</v>
      </c>
      <c r="C284" t="s">
        <v>447</v>
      </c>
      <c r="D284">
        <v>0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6326.2142873531202</v>
      </c>
      <c r="K284">
        <v>326718.04993265599</v>
      </c>
      <c r="L284">
        <v>611545.67395893706</v>
      </c>
      <c r="M284">
        <v>938263.72389159305</v>
      </c>
      <c r="N284">
        <v>0</v>
      </c>
      <c r="O284">
        <v>0</v>
      </c>
      <c r="P284">
        <v>6</v>
      </c>
      <c r="Q284">
        <v>0</v>
      </c>
      <c r="R284">
        <v>0</v>
      </c>
      <c r="S284">
        <v>1</v>
      </c>
      <c r="T284">
        <v>1</v>
      </c>
      <c r="U284">
        <v>100</v>
      </c>
      <c r="V284">
        <v>0.55000000000000004</v>
      </c>
      <c r="W284">
        <v>0.73</v>
      </c>
      <c r="X284">
        <v>0.95718748235553297</v>
      </c>
    </row>
    <row r="285" spans="1:24" x14ac:dyDescent="0.2">
      <c r="A285" t="s">
        <v>743</v>
      </c>
      <c r="B285" t="s">
        <v>447</v>
      </c>
      <c r="C285" t="s">
        <v>449</v>
      </c>
      <c r="D285">
        <v>1</v>
      </c>
      <c r="E285">
        <v>0</v>
      </c>
      <c r="F285">
        <v>0</v>
      </c>
      <c r="G285">
        <v>0</v>
      </c>
      <c r="H285">
        <v>160</v>
      </c>
      <c r="I285" t="s">
        <v>388</v>
      </c>
      <c r="J285">
        <v>4428.3500012812501</v>
      </c>
      <c r="K285">
        <v>228701.76377812499</v>
      </c>
      <c r="L285">
        <v>447901.657470937</v>
      </c>
      <c r="M285">
        <v>676603.42124906206</v>
      </c>
      <c r="N285" t="s">
        <v>449</v>
      </c>
      <c r="O285" t="s">
        <v>450</v>
      </c>
      <c r="P285">
        <v>1</v>
      </c>
      <c r="Q285">
        <v>0</v>
      </c>
      <c r="R285">
        <v>0</v>
      </c>
      <c r="S285">
        <v>1</v>
      </c>
      <c r="T285">
        <v>1</v>
      </c>
      <c r="U285">
        <v>100</v>
      </c>
      <c r="V285">
        <v>0.55000000000000004</v>
      </c>
      <c r="W285">
        <v>0.73</v>
      </c>
      <c r="X285">
        <v>0.95718748235553297</v>
      </c>
    </row>
    <row r="286" spans="1:24" x14ac:dyDescent="0.2">
      <c r="A286" t="s">
        <v>744</v>
      </c>
      <c r="B286" t="s">
        <v>447</v>
      </c>
      <c r="C286" t="s">
        <v>452</v>
      </c>
      <c r="D286">
        <v>1</v>
      </c>
      <c r="E286">
        <v>0</v>
      </c>
      <c r="F286">
        <v>0</v>
      </c>
      <c r="G286">
        <v>0</v>
      </c>
      <c r="H286">
        <v>20</v>
      </c>
      <c r="I286" t="s">
        <v>388</v>
      </c>
      <c r="J286">
        <v>1075.45642875</v>
      </c>
      <c r="K286">
        <v>55542.852543749999</v>
      </c>
      <c r="L286">
        <v>92442.389687812494</v>
      </c>
      <c r="M286">
        <v>147985.24223156201</v>
      </c>
      <c r="N286" t="s">
        <v>449</v>
      </c>
      <c r="O286" t="s">
        <v>450</v>
      </c>
      <c r="P286">
        <v>1</v>
      </c>
      <c r="Q286">
        <v>0</v>
      </c>
      <c r="R286">
        <v>0</v>
      </c>
      <c r="S286">
        <v>1</v>
      </c>
      <c r="T286">
        <v>1</v>
      </c>
      <c r="U286">
        <v>100</v>
      </c>
      <c r="V286">
        <v>0.55000000000000004</v>
      </c>
      <c r="W286">
        <v>0.73</v>
      </c>
      <c r="X286">
        <v>0.95718748235553297</v>
      </c>
    </row>
    <row r="287" spans="1:24" x14ac:dyDescent="0.2">
      <c r="A287" t="s">
        <v>745</v>
      </c>
      <c r="B287" t="s">
        <v>447</v>
      </c>
      <c r="C287" t="s">
        <v>454</v>
      </c>
      <c r="D287">
        <v>1</v>
      </c>
      <c r="E287">
        <v>0</v>
      </c>
      <c r="F287">
        <v>0</v>
      </c>
      <c r="G287">
        <v>0</v>
      </c>
      <c r="H287">
        <v>1400</v>
      </c>
      <c r="I287" t="s">
        <v>384</v>
      </c>
      <c r="J287">
        <v>276.77187506718701</v>
      </c>
      <c r="K287">
        <v>14294.2958245312</v>
      </c>
      <c r="L287">
        <v>13650.9805728749</v>
      </c>
      <c r="M287">
        <v>27945.2763974062</v>
      </c>
      <c r="N287" t="s">
        <v>406</v>
      </c>
      <c r="O287" t="s">
        <v>450</v>
      </c>
      <c r="P287">
        <v>1</v>
      </c>
      <c r="Q287">
        <v>0</v>
      </c>
      <c r="R287">
        <v>0</v>
      </c>
      <c r="S287">
        <v>1</v>
      </c>
      <c r="T287">
        <v>1</v>
      </c>
      <c r="U287">
        <v>100</v>
      </c>
      <c r="V287">
        <v>0.55000000000000004</v>
      </c>
      <c r="W287">
        <v>0.73</v>
      </c>
      <c r="X287">
        <v>0.95718748235553297</v>
      </c>
    </row>
    <row r="288" spans="1:24" x14ac:dyDescent="0.2">
      <c r="A288" t="s">
        <v>746</v>
      </c>
      <c r="B288" t="s">
        <v>447</v>
      </c>
      <c r="C288" t="s">
        <v>456</v>
      </c>
      <c r="D288">
        <v>0</v>
      </c>
      <c r="E288">
        <v>0</v>
      </c>
      <c r="F288">
        <v>0</v>
      </c>
      <c r="G288">
        <v>0</v>
      </c>
      <c r="H288">
        <v>165</v>
      </c>
      <c r="I288" t="s">
        <v>401</v>
      </c>
      <c r="J288">
        <v>104.38253574375</v>
      </c>
      <c r="K288">
        <v>5390.8521820312499</v>
      </c>
      <c r="L288">
        <v>19677.520342687501</v>
      </c>
      <c r="M288">
        <v>25068.372524718699</v>
      </c>
      <c r="N288" t="s">
        <v>449</v>
      </c>
      <c r="O288" t="s">
        <v>450</v>
      </c>
      <c r="P288">
        <v>1</v>
      </c>
      <c r="Q288">
        <v>0</v>
      </c>
      <c r="R288">
        <v>0</v>
      </c>
      <c r="S288">
        <v>1</v>
      </c>
      <c r="T288">
        <v>1</v>
      </c>
      <c r="U288">
        <v>100</v>
      </c>
      <c r="V288">
        <v>0.55000000000000004</v>
      </c>
      <c r="W288">
        <v>0.73</v>
      </c>
      <c r="X288">
        <v>0.95718748235553297</v>
      </c>
    </row>
    <row r="289" spans="1:24" x14ac:dyDescent="0.2">
      <c r="A289" t="s">
        <v>747</v>
      </c>
      <c r="B289" t="s">
        <v>447</v>
      </c>
      <c r="C289" t="s">
        <v>458</v>
      </c>
      <c r="D289">
        <v>0</v>
      </c>
      <c r="E289">
        <v>0</v>
      </c>
      <c r="F289">
        <v>0</v>
      </c>
      <c r="G289">
        <v>0</v>
      </c>
      <c r="H289">
        <v>930</v>
      </c>
      <c r="I289" t="s">
        <v>459</v>
      </c>
      <c r="J289">
        <v>441.25344651093701</v>
      </c>
      <c r="K289">
        <v>22788.285604218701</v>
      </c>
      <c r="L289">
        <v>37873.125884624998</v>
      </c>
      <c r="M289">
        <v>60661.411488843703</v>
      </c>
      <c r="N289" t="s">
        <v>398</v>
      </c>
      <c r="O289" t="s">
        <v>450</v>
      </c>
      <c r="P289">
        <v>1</v>
      </c>
      <c r="Q289">
        <v>0</v>
      </c>
      <c r="R289">
        <v>0</v>
      </c>
      <c r="S289">
        <v>1</v>
      </c>
      <c r="T289">
        <v>1</v>
      </c>
      <c r="U289">
        <v>100</v>
      </c>
      <c r="V289">
        <v>0.55000000000000004</v>
      </c>
      <c r="W289">
        <v>0.73</v>
      </c>
      <c r="X289">
        <v>0.95718748235553297</v>
      </c>
    </row>
    <row r="290" spans="1:24" x14ac:dyDescent="0.2">
      <c r="A290" t="s">
        <v>748</v>
      </c>
      <c r="B290" t="s">
        <v>408</v>
      </c>
      <c r="C290" t="s">
        <v>544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534.77598107999995</v>
      </c>
      <c r="K290">
        <v>31411.218239500002</v>
      </c>
      <c r="L290">
        <v>33919.5536088999</v>
      </c>
      <c r="M290">
        <v>65330.7718484</v>
      </c>
      <c r="N290">
        <v>0</v>
      </c>
      <c r="O290">
        <v>0</v>
      </c>
      <c r="P290">
        <v>2</v>
      </c>
      <c r="Q290">
        <v>0</v>
      </c>
      <c r="R290">
        <v>0</v>
      </c>
      <c r="S290">
        <v>1</v>
      </c>
      <c r="T290">
        <v>1</v>
      </c>
      <c r="U290">
        <v>100</v>
      </c>
      <c r="V290">
        <v>0.55000000000000004</v>
      </c>
      <c r="W290">
        <v>0.73</v>
      </c>
      <c r="X290">
        <v>0.95718748235553297</v>
      </c>
    </row>
    <row r="291" spans="1:24" x14ac:dyDescent="0.2">
      <c r="A291" t="s">
        <v>749</v>
      </c>
      <c r="B291" t="s">
        <v>544</v>
      </c>
      <c r="C291" t="s">
        <v>546</v>
      </c>
      <c r="D291">
        <v>0</v>
      </c>
      <c r="E291">
        <v>0</v>
      </c>
      <c r="F291">
        <v>0</v>
      </c>
      <c r="G291">
        <v>0</v>
      </c>
      <c r="H291">
        <v>9050</v>
      </c>
      <c r="I291" t="s">
        <v>384</v>
      </c>
      <c r="J291">
        <v>534.77598107999995</v>
      </c>
      <c r="K291">
        <v>31411.218239500002</v>
      </c>
      <c r="L291">
        <v>33919.5536088999</v>
      </c>
      <c r="M291">
        <v>65330.7718484</v>
      </c>
      <c r="N291" t="s">
        <v>398</v>
      </c>
      <c r="O291" t="s">
        <v>385</v>
      </c>
      <c r="P291">
        <v>1</v>
      </c>
      <c r="Q291">
        <v>0</v>
      </c>
      <c r="R291">
        <v>0</v>
      </c>
      <c r="S291">
        <v>1</v>
      </c>
      <c r="T291">
        <v>1</v>
      </c>
      <c r="U291">
        <v>100</v>
      </c>
      <c r="V291">
        <v>0.55000000000000004</v>
      </c>
      <c r="W291">
        <v>0.73</v>
      </c>
      <c r="X291">
        <v>0.95718748235553297</v>
      </c>
    </row>
    <row r="292" spans="1:24" x14ac:dyDescent="0.2">
      <c r="A292" t="s">
        <v>750</v>
      </c>
      <c r="B292" t="s">
        <v>408</v>
      </c>
      <c r="C292" t="s">
        <v>554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241.186919685937</v>
      </c>
      <c r="K292">
        <v>12771.167039812501</v>
      </c>
      <c r="L292">
        <v>22366.876917740599</v>
      </c>
      <c r="M292">
        <v>35138.043957553098</v>
      </c>
      <c r="N292">
        <v>0</v>
      </c>
      <c r="O292">
        <v>0</v>
      </c>
      <c r="P292">
        <v>3</v>
      </c>
      <c r="Q292">
        <v>0</v>
      </c>
      <c r="R292">
        <v>0</v>
      </c>
      <c r="S292">
        <v>1</v>
      </c>
      <c r="T292">
        <v>1</v>
      </c>
      <c r="U292">
        <v>100</v>
      </c>
      <c r="V292">
        <v>0.55000000000000004</v>
      </c>
      <c r="W292">
        <v>0.73</v>
      </c>
      <c r="X292">
        <v>0.95718748235553297</v>
      </c>
    </row>
    <row r="293" spans="1:24" x14ac:dyDescent="0.2">
      <c r="A293" t="s">
        <v>751</v>
      </c>
      <c r="B293" t="s">
        <v>554</v>
      </c>
      <c r="C293" t="s">
        <v>556</v>
      </c>
      <c r="D293">
        <v>0</v>
      </c>
      <c r="E293">
        <v>0</v>
      </c>
      <c r="F293">
        <v>0</v>
      </c>
      <c r="G293">
        <v>0</v>
      </c>
      <c r="H293">
        <v>400</v>
      </c>
      <c r="I293" t="s">
        <v>384</v>
      </c>
      <c r="J293">
        <v>158.15535718125</v>
      </c>
      <c r="K293">
        <v>8242.4251232812494</v>
      </c>
      <c r="L293">
        <v>16866.076381968702</v>
      </c>
      <c r="M293">
        <v>25108.501505249998</v>
      </c>
      <c r="N293" t="s">
        <v>398</v>
      </c>
      <c r="O293" t="s">
        <v>389</v>
      </c>
      <c r="P293">
        <v>1</v>
      </c>
      <c r="Q293">
        <v>0</v>
      </c>
      <c r="R293">
        <v>0</v>
      </c>
      <c r="S293">
        <v>1</v>
      </c>
      <c r="T293">
        <v>1</v>
      </c>
      <c r="U293">
        <v>100</v>
      </c>
      <c r="V293">
        <v>0.55000000000000004</v>
      </c>
      <c r="W293">
        <v>0.73</v>
      </c>
      <c r="X293">
        <v>0.95718748235553297</v>
      </c>
    </row>
    <row r="294" spans="1:24" x14ac:dyDescent="0.2">
      <c r="A294" t="s">
        <v>752</v>
      </c>
      <c r="B294" t="s">
        <v>554</v>
      </c>
      <c r="C294" t="s">
        <v>558</v>
      </c>
      <c r="D294">
        <v>0</v>
      </c>
      <c r="E294">
        <v>0</v>
      </c>
      <c r="F294">
        <v>0</v>
      </c>
      <c r="G294">
        <v>0</v>
      </c>
      <c r="H294">
        <v>150</v>
      </c>
      <c r="I294" t="s">
        <v>384</v>
      </c>
      <c r="J294">
        <v>83.0315625046875</v>
      </c>
      <c r="K294">
        <v>4528.7419165312504</v>
      </c>
      <c r="L294">
        <v>5500.8005357718703</v>
      </c>
      <c r="M294">
        <v>10029.5424523031</v>
      </c>
      <c r="N294" t="s">
        <v>398</v>
      </c>
      <c r="O294" t="s">
        <v>385</v>
      </c>
      <c r="P294">
        <v>1</v>
      </c>
      <c r="Q294">
        <v>0</v>
      </c>
      <c r="R294">
        <v>0</v>
      </c>
      <c r="S294">
        <v>1</v>
      </c>
      <c r="T294">
        <v>1</v>
      </c>
      <c r="U294">
        <v>100</v>
      </c>
      <c r="V294">
        <v>0.55000000000000004</v>
      </c>
      <c r="W294">
        <v>0.73</v>
      </c>
      <c r="X294">
        <v>0.95718748235553297</v>
      </c>
    </row>
    <row r="295" spans="1:24" x14ac:dyDescent="0.2">
      <c r="A295" t="s">
        <v>753</v>
      </c>
      <c r="B295" t="s">
        <v>408</v>
      </c>
      <c r="C295" t="s">
        <v>461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1570.4826967500001</v>
      </c>
      <c r="K295">
        <v>73610.618193749993</v>
      </c>
      <c r="L295">
        <v>12335.0752386562</v>
      </c>
      <c r="M295">
        <v>85945.693432406202</v>
      </c>
      <c r="N295" t="s">
        <v>462</v>
      </c>
      <c r="O295" t="s">
        <v>463</v>
      </c>
      <c r="P295">
        <v>1</v>
      </c>
      <c r="Q295">
        <v>0</v>
      </c>
      <c r="R295">
        <v>0</v>
      </c>
      <c r="S295">
        <v>1</v>
      </c>
      <c r="T295">
        <v>1</v>
      </c>
      <c r="U295">
        <v>100</v>
      </c>
      <c r="V295">
        <v>0.55000000000000004</v>
      </c>
      <c r="W295">
        <v>0.73</v>
      </c>
      <c r="X295">
        <v>0.95718748235553297</v>
      </c>
    </row>
    <row r="296" spans="1:24" x14ac:dyDescent="0.2">
      <c r="A296" t="s">
        <v>754</v>
      </c>
      <c r="B296" t="s">
        <v>718</v>
      </c>
      <c r="C296" t="s">
        <v>467</v>
      </c>
      <c r="D296">
        <v>0</v>
      </c>
      <c r="E296">
        <v>0</v>
      </c>
      <c r="F296">
        <v>0</v>
      </c>
      <c r="G296">
        <v>1600211.12883193</v>
      </c>
      <c r="H296">
        <v>0</v>
      </c>
      <c r="I296">
        <v>0</v>
      </c>
      <c r="J296">
        <v>16501.958283013399</v>
      </c>
      <c r="K296">
        <v>904439.78248072497</v>
      </c>
      <c r="L296">
        <v>336661.29802204599</v>
      </c>
      <c r="M296">
        <v>2841312.2093346999</v>
      </c>
      <c r="N296">
        <v>0</v>
      </c>
      <c r="O296">
        <v>0</v>
      </c>
      <c r="P296">
        <v>16</v>
      </c>
      <c r="Q296">
        <v>0</v>
      </c>
      <c r="R296">
        <v>0</v>
      </c>
      <c r="S296">
        <v>1</v>
      </c>
      <c r="T296">
        <v>1</v>
      </c>
      <c r="U296">
        <v>100</v>
      </c>
      <c r="V296">
        <v>0.55000000000000004</v>
      </c>
      <c r="W296">
        <v>0.73</v>
      </c>
      <c r="X296">
        <v>0.95718748235553297</v>
      </c>
    </row>
    <row r="297" spans="1:24" x14ac:dyDescent="0.2">
      <c r="A297" t="s">
        <v>755</v>
      </c>
      <c r="B297" t="s">
        <v>467</v>
      </c>
      <c r="C297" t="s">
        <v>469</v>
      </c>
      <c r="D297">
        <v>0</v>
      </c>
      <c r="E297">
        <v>0</v>
      </c>
      <c r="F297">
        <v>0</v>
      </c>
      <c r="G297">
        <v>6740.8959445114297</v>
      </c>
      <c r="H297">
        <v>0</v>
      </c>
      <c r="I297">
        <v>0</v>
      </c>
      <c r="J297">
        <v>3360.8013401015601</v>
      </c>
      <c r="K297">
        <v>181785.486474281</v>
      </c>
      <c r="L297">
        <v>102864.02769273</v>
      </c>
      <c r="M297">
        <v>291390.410111523</v>
      </c>
      <c r="N297">
        <v>0</v>
      </c>
      <c r="O297">
        <v>0</v>
      </c>
      <c r="P297">
        <v>5</v>
      </c>
      <c r="Q297">
        <v>0</v>
      </c>
      <c r="R297">
        <v>0</v>
      </c>
      <c r="S297">
        <v>1</v>
      </c>
      <c r="T297">
        <v>1</v>
      </c>
      <c r="U297">
        <v>100</v>
      </c>
      <c r="V297">
        <v>0.55000000000000004</v>
      </c>
      <c r="W297">
        <v>0.73</v>
      </c>
      <c r="X297">
        <v>0.95718748235553297</v>
      </c>
    </row>
    <row r="298" spans="1:24" x14ac:dyDescent="0.2">
      <c r="A298" t="s">
        <v>756</v>
      </c>
      <c r="B298" t="s">
        <v>469</v>
      </c>
      <c r="C298" t="s">
        <v>471</v>
      </c>
      <c r="D298">
        <v>0</v>
      </c>
      <c r="E298">
        <v>0</v>
      </c>
      <c r="F298">
        <v>0</v>
      </c>
      <c r="G298">
        <v>0</v>
      </c>
      <c r="H298">
        <v>1</v>
      </c>
      <c r="I298" t="s">
        <v>368</v>
      </c>
      <c r="J298">
        <v>1423.39821473437</v>
      </c>
      <c r="K298">
        <v>76935.161840625005</v>
      </c>
      <c r="L298">
        <v>45683.253235781202</v>
      </c>
      <c r="M298">
        <v>122618.415076406</v>
      </c>
      <c r="N298" t="s">
        <v>474</v>
      </c>
      <c r="O298" t="s">
        <v>475</v>
      </c>
      <c r="P298">
        <v>1</v>
      </c>
      <c r="Q298">
        <v>0</v>
      </c>
      <c r="R298">
        <v>0</v>
      </c>
      <c r="S298">
        <v>1</v>
      </c>
      <c r="T298">
        <v>1</v>
      </c>
      <c r="U298">
        <v>100</v>
      </c>
      <c r="V298">
        <v>0.55000000000000004</v>
      </c>
      <c r="W298">
        <v>0.73</v>
      </c>
      <c r="X298">
        <v>0.95718748235553297</v>
      </c>
    </row>
    <row r="299" spans="1:24" x14ac:dyDescent="0.2">
      <c r="A299" t="s">
        <v>757</v>
      </c>
      <c r="B299" t="s">
        <v>469</v>
      </c>
      <c r="C299" t="s">
        <v>473</v>
      </c>
      <c r="D299">
        <v>0</v>
      </c>
      <c r="E299">
        <v>0</v>
      </c>
      <c r="F299">
        <v>0</v>
      </c>
      <c r="G299">
        <v>0</v>
      </c>
      <c r="H299">
        <v>1</v>
      </c>
      <c r="I299" t="s">
        <v>368</v>
      </c>
      <c r="J299">
        <v>1739.70892889062</v>
      </c>
      <c r="K299">
        <v>94035.365015624993</v>
      </c>
      <c r="L299">
        <v>54819.5557071562</v>
      </c>
      <c r="M299">
        <v>148854.92072278101</v>
      </c>
      <c r="N299" t="s">
        <v>474</v>
      </c>
      <c r="O299" t="s">
        <v>475</v>
      </c>
      <c r="P299">
        <v>1</v>
      </c>
      <c r="Q299">
        <v>0</v>
      </c>
      <c r="R299">
        <v>0</v>
      </c>
      <c r="S299">
        <v>1</v>
      </c>
      <c r="T299">
        <v>1</v>
      </c>
      <c r="U299">
        <v>100</v>
      </c>
      <c r="V299">
        <v>0.55000000000000004</v>
      </c>
      <c r="W299">
        <v>0.73</v>
      </c>
      <c r="X299">
        <v>0.95718748235553297</v>
      </c>
    </row>
    <row r="300" spans="1:24" x14ac:dyDescent="0.2">
      <c r="A300" t="s">
        <v>758</v>
      </c>
      <c r="B300" t="s">
        <v>469</v>
      </c>
      <c r="C300" t="s">
        <v>631</v>
      </c>
      <c r="D300">
        <v>0</v>
      </c>
      <c r="E300">
        <v>2</v>
      </c>
      <c r="F300" t="s">
        <v>401</v>
      </c>
      <c r="G300">
        <v>6740.8959445114297</v>
      </c>
      <c r="H300">
        <v>1</v>
      </c>
      <c r="I300" t="s">
        <v>368</v>
      </c>
      <c r="J300">
        <v>79.077678590624998</v>
      </c>
      <c r="K300">
        <v>4403.6961313125003</v>
      </c>
      <c r="L300">
        <v>442.73450494968699</v>
      </c>
      <c r="M300">
        <v>11587.326580773601</v>
      </c>
      <c r="N300" t="s">
        <v>567</v>
      </c>
      <c r="O300" t="s">
        <v>475</v>
      </c>
      <c r="P300">
        <v>1</v>
      </c>
      <c r="Q300">
        <v>0</v>
      </c>
      <c r="R300">
        <v>0</v>
      </c>
      <c r="S300">
        <v>1</v>
      </c>
      <c r="T300">
        <v>1</v>
      </c>
      <c r="U300">
        <v>100</v>
      </c>
      <c r="V300">
        <v>0.55000000000000004</v>
      </c>
      <c r="W300">
        <v>0.73</v>
      </c>
      <c r="X300">
        <v>0.95718748235553297</v>
      </c>
    </row>
    <row r="301" spans="1:24" x14ac:dyDescent="0.2">
      <c r="A301" t="s">
        <v>759</v>
      </c>
      <c r="B301" t="s">
        <v>469</v>
      </c>
      <c r="C301" t="s">
        <v>569</v>
      </c>
      <c r="D301">
        <v>0</v>
      </c>
      <c r="E301">
        <v>0</v>
      </c>
      <c r="F301">
        <v>0</v>
      </c>
      <c r="G301">
        <v>0</v>
      </c>
      <c r="H301">
        <v>1</v>
      </c>
      <c r="I301" t="s">
        <v>368</v>
      </c>
      <c r="J301">
        <v>118.616517885937</v>
      </c>
      <c r="K301">
        <v>6411.2634867187498</v>
      </c>
      <c r="L301">
        <v>1918.48424484375</v>
      </c>
      <c r="M301">
        <v>8329.7477315625001</v>
      </c>
      <c r="N301" t="s">
        <v>474</v>
      </c>
      <c r="O301" t="s">
        <v>475</v>
      </c>
      <c r="P301">
        <v>1</v>
      </c>
      <c r="Q301">
        <v>0</v>
      </c>
      <c r="R301">
        <v>0</v>
      </c>
      <c r="S301">
        <v>1</v>
      </c>
      <c r="T301">
        <v>1</v>
      </c>
      <c r="U301">
        <v>100</v>
      </c>
      <c r="V301">
        <v>0.55000000000000004</v>
      </c>
      <c r="W301">
        <v>0.73</v>
      </c>
      <c r="X301">
        <v>0.95718748235553297</v>
      </c>
    </row>
    <row r="302" spans="1:24" x14ac:dyDescent="0.2">
      <c r="A302" t="s">
        <v>760</v>
      </c>
      <c r="B302" t="s">
        <v>467</v>
      </c>
      <c r="C302" t="s">
        <v>477</v>
      </c>
      <c r="D302">
        <v>0</v>
      </c>
      <c r="E302">
        <v>0</v>
      </c>
      <c r="F302">
        <v>0</v>
      </c>
      <c r="G302">
        <v>139910.011749823</v>
      </c>
      <c r="H302">
        <v>0</v>
      </c>
      <c r="I302">
        <v>0</v>
      </c>
      <c r="J302">
        <v>9292.54055636267</v>
      </c>
      <c r="K302">
        <v>513644.29258361098</v>
      </c>
      <c r="L302">
        <v>152519.31617507499</v>
      </c>
      <c r="M302">
        <v>806073.62050851004</v>
      </c>
      <c r="N302">
        <v>0</v>
      </c>
      <c r="O302">
        <v>0</v>
      </c>
      <c r="P302">
        <v>6</v>
      </c>
      <c r="Q302">
        <v>0</v>
      </c>
      <c r="R302">
        <v>0</v>
      </c>
      <c r="S302">
        <v>1</v>
      </c>
      <c r="T302">
        <v>1</v>
      </c>
      <c r="U302">
        <v>100</v>
      </c>
      <c r="V302">
        <v>0.55000000000000004</v>
      </c>
      <c r="W302">
        <v>0.73</v>
      </c>
      <c r="X302">
        <v>0.95718748235553297</v>
      </c>
    </row>
    <row r="303" spans="1:24" x14ac:dyDescent="0.2">
      <c r="A303" t="s">
        <v>761</v>
      </c>
      <c r="B303" t="s">
        <v>477</v>
      </c>
      <c r="C303" t="s">
        <v>479</v>
      </c>
      <c r="D303">
        <v>0</v>
      </c>
      <c r="E303">
        <v>0</v>
      </c>
      <c r="F303">
        <v>0</v>
      </c>
      <c r="G303">
        <v>25813.333593781401</v>
      </c>
      <c r="H303">
        <v>0</v>
      </c>
      <c r="I303">
        <v>0</v>
      </c>
      <c r="J303">
        <v>165.31375609193501</v>
      </c>
      <c r="K303">
        <v>8972.9810199295898</v>
      </c>
      <c r="L303">
        <v>901.249926800813</v>
      </c>
      <c r="M303">
        <v>35687.564540511798</v>
      </c>
      <c r="N303">
        <v>0</v>
      </c>
      <c r="O303">
        <v>0</v>
      </c>
      <c r="P303">
        <v>1</v>
      </c>
      <c r="Q303">
        <v>0</v>
      </c>
      <c r="R303">
        <v>0</v>
      </c>
      <c r="S303">
        <v>1</v>
      </c>
      <c r="T303">
        <v>1</v>
      </c>
      <c r="U303">
        <v>100</v>
      </c>
      <c r="V303">
        <v>0.55000000000000004</v>
      </c>
      <c r="W303">
        <v>0.73</v>
      </c>
      <c r="X303">
        <v>0.95718748235553297</v>
      </c>
    </row>
    <row r="304" spans="1:24" x14ac:dyDescent="0.2">
      <c r="A304" t="s">
        <v>762</v>
      </c>
      <c r="B304" t="s">
        <v>477</v>
      </c>
      <c r="C304" t="s">
        <v>573</v>
      </c>
      <c r="D304">
        <v>0</v>
      </c>
      <c r="E304">
        <v>0</v>
      </c>
      <c r="F304">
        <v>0</v>
      </c>
      <c r="G304">
        <v>14784.726671070501</v>
      </c>
      <c r="H304">
        <v>0</v>
      </c>
      <c r="I304">
        <v>0</v>
      </c>
      <c r="J304">
        <v>127.16442775026999</v>
      </c>
      <c r="K304">
        <v>6853.5786681828304</v>
      </c>
      <c r="L304">
        <v>687.94469333219899</v>
      </c>
      <c r="M304">
        <v>22326.2500325855</v>
      </c>
      <c r="N304">
        <v>0</v>
      </c>
      <c r="O304">
        <v>0</v>
      </c>
      <c r="P304">
        <v>1</v>
      </c>
      <c r="Q304">
        <v>0</v>
      </c>
      <c r="R304">
        <v>0</v>
      </c>
      <c r="S304">
        <v>1</v>
      </c>
      <c r="T304">
        <v>1</v>
      </c>
      <c r="U304">
        <v>100</v>
      </c>
      <c r="V304">
        <v>0.55000000000000004</v>
      </c>
      <c r="W304">
        <v>0.73</v>
      </c>
      <c r="X304">
        <v>0.95718748235553297</v>
      </c>
    </row>
    <row r="305" spans="1:24" x14ac:dyDescent="0.2">
      <c r="A305" t="s">
        <v>763</v>
      </c>
      <c r="B305" t="s">
        <v>477</v>
      </c>
      <c r="C305" t="s">
        <v>488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8491.4046615193802</v>
      </c>
      <c r="K305">
        <v>470359.05944321997</v>
      </c>
      <c r="L305">
        <v>149057.88976791501</v>
      </c>
      <c r="M305">
        <v>619416.94921113597</v>
      </c>
      <c r="N305">
        <v>0</v>
      </c>
      <c r="O305">
        <v>0</v>
      </c>
      <c r="P305">
        <v>1</v>
      </c>
      <c r="Q305">
        <v>0</v>
      </c>
      <c r="R305">
        <v>0</v>
      </c>
      <c r="S305">
        <v>1</v>
      </c>
      <c r="T305">
        <v>1</v>
      </c>
      <c r="U305">
        <v>100</v>
      </c>
      <c r="V305">
        <v>0.55000000000000004</v>
      </c>
      <c r="W305">
        <v>0.73</v>
      </c>
      <c r="X305">
        <v>0.95718748235553297</v>
      </c>
    </row>
    <row r="306" spans="1:24" x14ac:dyDescent="0.2">
      <c r="A306" t="s">
        <v>764</v>
      </c>
      <c r="B306" t="s">
        <v>477</v>
      </c>
      <c r="C306" t="s">
        <v>481</v>
      </c>
      <c r="D306">
        <v>0</v>
      </c>
      <c r="E306">
        <v>0</v>
      </c>
      <c r="F306">
        <v>0</v>
      </c>
      <c r="G306">
        <v>36976.347128234003</v>
      </c>
      <c r="H306">
        <v>0</v>
      </c>
      <c r="I306">
        <v>0</v>
      </c>
      <c r="J306">
        <v>190.746641625406</v>
      </c>
      <c r="K306">
        <v>10276.146082315299</v>
      </c>
      <c r="L306">
        <v>1021.8360881280501</v>
      </c>
      <c r="M306">
        <v>48274.329298677403</v>
      </c>
      <c r="N306">
        <v>0</v>
      </c>
      <c r="O306">
        <v>0</v>
      </c>
      <c r="P306">
        <v>1</v>
      </c>
      <c r="Q306">
        <v>0</v>
      </c>
      <c r="R306">
        <v>0</v>
      </c>
      <c r="S306">
        <v>1</v>
      </c>
      <c r="T306">
        <v>1</v>
      </c>
      <c r="U306">
        <v>100</v>
      </c>
      <c r="V306">
        <v>0.55000000000000004</v>
      </c>
      <c r="W306">
        <v>0.73</v>
      </c>
      <c r="X306">
        <v>0.95718748235553297</v>
      </c>
    </row>
    <row r="307" spans="1:24" x14ac:dyDescent="0.2">
      <c r="A307" t="s">
        <v>765</v>
      </c>
      <c r="B307" t="s">
        <v>477</v>
      </c>
      <c r="C307" t="s">
        <v>491</v>
      </c>
      <c r="D307">
        <v>0</v>
      </c>
      <c r="E307">
        <v>1</v>
      </c>
      <c r="F307" t="s">
        <v>368</v>
      </c>
      <c r="G307">
        <v>62335.604356737298</v>
      </c>
      <c r="H307">
        <v>1</v>
      </c>
      <c r="I307" t="s">
        <v>368</v>
      </c>
      <c r="J307">
        <v>317.91106937567599</v>
      </c>
      <c r="K307">
        <v>17182.527369963202</v>
      </c>
      <c r="L307">
        <v>850.39569889932795</v>
      </c>
      <c r="M307">
        <v>80368.527425599794</v>
      </c>
      <c r="N307" t="s">
        <v>492</v>
      </c>
      <c r="O307" t="s">
        <v>493</v>
      </c>
      <c r="P307">
        <v>1</v>
      </c>
      <c r="Q307">
        <v>0</v>
      </c>
      <c r="R307">
        <v>0</v>
      </c>
      <c r="S307">
        <v>1</v>
      </c>
      <c r="T307">
        <v>1</v>
      </c>
      <c r="U307">
        <v>100</v>
      </c>
      <c r="V307">
        <v>0.55000000000000004</v>
      </c>
      <c r="W307">
        <v>0.73</v>
      </c>
      <c r="X307">
        <v>0.95718748235553297</v>
      </c>
    </row>
    <row r="308" spans="1:24" x14ac:dyDescent="0.2">
      <c r="A308" t="s">
        <v>766</v>
      </c>
      <c r="B308" t="s">
        <v>467</v>
      </c>
      <c r="C308" t="s">
        <v>644</v>
      </c>
      <c r="D308">
        <v>0</v>
      </c>
      <c r="E308">
        <v>0</v>
      </c>
      <c r="F308">
        <v>0</v>
      </c>
      <c r="G308">
        <v>1453560.22113759</v>
      </c>
      <c r="H308">
        <v>0</v>
      </c>
      <c r="I308">
        <v>0</v>
      </c>
      <c r="J308">
        <v>1080.8976358773</v>
      </c>
      <c r="K308">
        <v>58232.901793144803</v>
      </c>
      <c r="L308">
        <v>5839.1569229899796</v>
      </c>
      <c r="M308">
        <v>1517632.27985373</v>
      </c>
      <c r="N308">
        <v>0</v>
      </c>
      <c r="O308">
        <v>0</v>
      </c>
      <c r="P308">
        <v>3</v>
      </c>
      <c r="Q308">
        <v>0</v>
      </c>
      <c r="R308">
        <v>0</v>
      </c>
      <c r="S308">
        <v>1</v>
      </c>
      <c r="T308">
        <v>1</v>
      </c>
      <c r="U308">
        <v>100</v>
      </c>
      <c r="V308">
        <v>0.55000000000000004</v>
      </c>
      <c r="W308">
        <v>0.73</v>
      </c>
      <c r="X308">
        <v>0.95718748235553297</v>
      </c>
    </row>
    <row r="309" spans="1:24" x14ac:dyDescent="0.2">
      <c r="A309" t="s">
        <v>767</v>
      </c>
      <c r="B309" t="s">
        <v>644</v>
      </c>
      <c r="C309" t="s">
        <v>486</v>
      </c>
      <c r="D309">
        <v>1</v>
      </c>
      <c r="E309">
        <v>0</v>
      </c>
      <c r="F309">
        <v>0</v>
      </c>
      <c r="G309">
        <v>1438513.94647193</v>
      </c>
      <c r="H309">
        <v>0</v>
      </c>
      <c r="I309">
        <v>0</v>
      </c>
      <c r="J309">
        <v>953.73320812703003</v>
      </c>
      <c r="K309">
        <v>51380.7304323059</v>
      </c>
      <c r="L309">
        <v>5157.4662726595998</v>
      </c>
      <c r="M309">
        <v>1495052.14317689</v>
      </c>
      <c r="N309">
        <v>0</v>
      </c>
      <c r="O309">
        <v>0</v>
      </c>
      <c r="P309">
        <v>1</v>
      </c>
      <c r="Q309">
        <v>0</v>
      </c>
      <c r="R309">
        <v>0</v>
      </c>
      <c r="S309">
        <v>1</v>
      </c>
      <c r="T309">
        <v>1</v>
      </c>
      <c r="U309">
        <v>100</v>
      </c>
      <c r="V309">
        <v>0.55000000000000004</v>
      </c>
      <c r="W309">
        <v>0.73</v>
      </c>
      <c r="X309">
        <v>0.95718748235553297</v>
      </c>
    </row>
    <row r="310" spans="1:24" x14ac:dyDescent="0.2">
      <c r="A310" t="s">
        <v>768</v>
      </c>
      <c r="B310" t="s">
        <v>644</v>
      </c>
      <c r="C310" t="s">
        <v>481</v>
      </c>
      <c r="D310">
        <v>1</v>
      </c>
      <c r="E310">
        <v>0</v>
      </c>
      <c r="F310">
        <v>0</v>
      </c>
      <c r="G310">
        <v>15046.274665667201</v>
      </c>
      <c r="H310">
        <v>0</v>
      </c>
      <c r="I310">
        <v>0</v>
      </c>
      <c r="J310">
        <v>127.16442775026999</v>
      </c>
      <c r="K310">
        <v>6852.17136083888</v>
      </c>
      <c r="L310">
        <v>681.69065033037805</v>
      </c>
      <c r="M310">
        <v>22580.136676836501</v>
      </c>
      <c r="N310">
        <v>0</v>
      </c>
      <c r="O310">
        <v>0</v>
      </c>
      <c r="P310">
        <v>1</v>
      </c>
      <c r="Q310">
        <v>0</v>
      </c>
      <c r="R310">
        <v>0</v>
      </c>
      <c r="S310">
        <v>1</v>
      </c>
      <c r="T310">
        <v>1</v>
      </c>
      <c r="U310">
        <v>100</v>
      </c>
      <c r="V310">
        <v>0.55000000000000004</v>
      </c>
      <c r="W310">
        <v>0.73</v>
      </c>
      <c r="X310">
        <v>0.95718748235553297</v>
      </c>
    </row>
    <row r="311" spans="1:24" x14ac:dyDescent="0.2">
      <c r="A311" t="s">
        <v>769</v>
      </c>
      <c r="B311" t="s">
        <v>467</v>
      </c>
      <c r="C311" t="s">
        <v>495</v>
      </c>
      <c r="D311">
        <v>1</v>
      </c>
      <c r="E311">
        <v>0</v>
      </c>
      <c r="F311">
        <v>0</v>
      </c>
      <c r="G311">
        <v>0</v>
      </c>
      <c r="H311">
        <v>1</v>
      </c>
      <c r="I311" t="s">
        <v>368</v>
      </c>
      <c r="J311">
        <v>2767.7187506718701</v>
      </c>
      <c r="K311">
        <v>150777.10162968701</v>
      </c>
      <c r="L311">
        <v>75438.797231250006</v>
      </c>
      <c r="M311">
        <v>226215.89886093701</v>
      </c>
      <c r="N311" t="s">
        <v>495</v>
      </c>
      <c r="O311" t="s">
        <v>493</v>
      </c>
      <c r="P311">
        <v>1</v>
      </c>
      <c r="Q311">
        <v>0</v>
      </c>
      <c r="R311">
        <v>0</v>
      </c>
      <c r="S311">
        <v>1</v>
      </c>
      <c r="T311">
        <v>1</v>
      </c>
      <c r="U311">
        <v>100</v>
      </c>
      <c r="V311">
        <v>0.55000000000000004</v>
      </c>
      <c r="W311">
        <v>0.73</v>
      </c>
      <c r="X311">
        <v>0.95718748235553297</v>
      </c>
    </row>
    <row r="312" spans="1:24" x14ac:dyDescent="0.2">
      <c r="A312" t="s">
        <v>770</v>
      </c>
      <c r="B312" t="s">
        <v>771</v>
      </c>
      <c r="C312" t="s">
        <v>771</v>
      </c>
      <c r="D312">
        <v>0</v>
      </c>
      <c r="E312">
        <v>0</v>
      </c>
      <c r="F312">
        <v>0</v>
      </c>
      <c r="G312">
        <v>3585402.8213688</v>
      </c>
      <c r="H312">
        <v>0</v>
      </c>
      <c r="I312">
        <v>0</v>
      </c>
      <c r="J312">
        <v>386607.06048726302</v>
      </c>
      <c r="K312">
        <v>19640716.313769698</v>
      </c>
      <c r="L312">
        <v>10070360.9971043</v>
      </c>
      <c r="M312">
        <v>33296480.132242799</v>
      </c>
      <c r="N312">
        <v>0</v>
      </c>
      <c r="O312">
        <v>0</v>
      </c>
      <c r="P312">
        <v>276</v>
      </c>
      <c r="Q312">
        <v>0</v>
      </c>
      <c r="R312">
        <v>0</v>
      </c>
      <c r="S312">
        <v>1</v>
      </c>
      <c r="T312">
        <v>1</v>
      </c>
      <c r="U312">
        <v>100</v>
      </c>
      <c r="V312">
        <v>0.55000000000000004</v>
      </c>
      <c r="W312">
        <v>0.73</v>
      </c>
      <c r="X312">
        <v>0.95718748235553297</v>
      </c>
    </row>
    <row r="313" spans="1:24" x14ac:dyDescent="0.2">
      <c r="A313" t="s">
        <v>772</v>
      </c>
      <c r="B313" t="s">
        <v>773</v>
      </c>
      <c r="C313" t="s">
        <v>773</v>
      </c>
      <c r="D313">
        <v>0</v>
      </c>
      <c r="E313">
        <v>0</v>
      </c>
      <c r="F313">
        <v>0</v>
      </c>
      <c r="G313">
        <v>1699900.2420999501</v>
      </c>
      <c r="H313">
        <v>0</v>
      </c>
      <c r="I313">
        <v>0</v>
      </c>
      <c r="J313">
        <v>43996.352514841499</v>
      </c>
      <c r="K313">
        <v>2306052.7233589599</v>
      </c>
      <c r="L313">
        <v>1064556.1250604801</v>
      </c>
      <c r="M313">
        <v>5070509.0905194003</v>
      </c>
      <c r="N313">
        <v>0</v>
      </c>
      <c r="O313">
        <v>0</v>
      </c>
      <c r="P313">
        <v>61</v>
      </c>
      <c r="Q313">
        <v>0</v>
      </c>
      <c r="R313">
        <v>0</v>
      </c>
      <c r="S313">
        <v>1</v>
      </c>
      <c r="T313">
        <v>1</v>
      </c>
      <c r="U313">
        <v>100</v>
      </c>
      <c r="V313">
        <v>0.55000000000000004</v>
      </c>
      <c r="W313">
        <v>0.73</v>
      </c>
      <c r="X313">
        <v>0.95718748235553297</v>
      </c>
    </row>
    <row r="314" spans="1:24" x14ac:dyDescent="0.2">
      <c r="A314" t="s">
        <v>774</v>
      </c>
      <c r="B314" t="s">
        <v>773</v>
      </c>
      <c r="C314" t="s">
        <v>379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34023.115682186501</v>
      </c>
      <c r="K314">
        <v>1754081.6755377301</v>
      </c>
      <c r="L314">
        <v>945490.91806301498</v>
      </c>
      <c r="M314">
        <v>2699572.5936007402</v>
      </c>
      <c r="N314">
        <v>0</v>
      </c>
      <c r="O314">
        <v>0</v>
      </c>
      <c r="P314">
        <v>45</v>
      </c>
      <c r="Q314">
        <v>0</v>
      </c>
      <c r="R314">
        <v>0</v>
      </c>
      <c r="S314">
        <v>1</v>
      </c>
      <c r="T314">
        <v>1</v>
      </c>
      <c r="U314">
        <v>100</v>
      </c>
      <c r="V314">
        <v>0.55000000000000004</v>
      </c>
      <c r="W314">
        <v>0.73</v>
      </c>
      <c r="X314">
        <v>0.95718748235553297</v>
      </c>
    </row>
    <row r="315" spans="1:24" x14ac:dyDescent="0.2">
      <c r="A315" t="s">
        <v>775</v>
      </c>
      <c r="B315" t="s">
        <v>379</v>
      </c>
      <c r="C315" t="s">
        <v>381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2895.3542884764502</v>
      </c>
      <c r="K315">
        <v>148225.85421320601</v>
      </c>
      <c r="L315">
        <v>113143.25144383</v>
      </c>
      <c r="M315">
        <v>261369.105657037</v>
      </c>
      <c r="N315">
        <v>0</v>
      </c>
      <c r="O315">
        <v>0</v>
      </c>
      <c r="P315">
        <v>9</v>
      </c>
      <c r="Q315">
        <v>0</v>
      </c>
      <c r="R315">
        <v>0</v>
      </c>
      <c r="S315">
        <v>1</v>
      </c>
      <c r="T315">
        <v>1</v>
      </c>
      <c r="U315">
        <v>100</v>
      </c>
      <c r="V315">
        <v>0.55000000000000004</v>
      </c>
      <c r="W315">
        <v>0.73</v>
      </c>
      <c r="X315">
        <v>0.95718748235553297</v>
      </c>
    </row>
    <row r="316" spans="1:24" x14ac:dyDescent="0.2">
      <c r="A316" t="s">
        <v>776</v>
      </c>
      <c r="B316" t="s">
        <v>381</v>
      </c>
      <c r="C316" t="s">
        <v>383</v>
      </c>
      <c r="D316">
        <v>1</v>
      </c>
      <c r="E316">
        <v>0</v>
      </c>
      <c r="F316">
        <v>0</v>
      </c>
      <c r="G316">
        <v>0</v>
      </c>
      <c r="H316">
        <v>4300</v>
      </c>
      <c r="I316" t="s">
        <v>384</v>
      </c>
      <c r="J316">
        <v>606.89529310317403</v>
      </c>
      <c r="K316">
        <v>32028.181291216901</v>
      </c>
      <c r="L316">
        <v>4295.3082897957602</v>
      </c>
      <c r="M316">
        <v>36323.489581012698</v>
      </c>
      <c r="N316" t="s">
        <v>383</v>
      </c>
      <c r="O316" t="s">
        <v>385</v>
      </c>
      <c r="P316">
        <v>1</v>
      </c>
      <c r="Q316">
        <v>0</v>
      </c>
      <c r="R316">
        <v>0</v>
      </c>
      <c r="S316">
        <v>1</v>
      </c>
      <c r="T316">
        <v>1</v>
      </c>
      <c r="U316">
        <v>100</v>
      </c>
      <c r="V316">
        <v>0.55000000000000004</v>
      </c>
      <c r="W316">
        <v>0.73</v>
      </c>
      <c r="X316">
        <v>0.95718748235553297</v>
      </c>
    </row>
    <row r="317" spans="1:24" x14ac:dyDescent="0.2">
      <c r="A317" t="s">
        <v>777</v>
      </c>
      <c r="B317" t="s">
        <v>381</v>
      </c>
      <c r="C317" t="s">
        <v>387</v>
      </c>
      <c r="D317">
        <v>1</v>
      </c>
      <c r="E317">
        <v>0</v>
      </c>
      <c r="F317">
        <v>0</v>
      </c>
      <c r="G317">
        <v>0</v>
      </c>
      <c r="H317">
        <v>170</v>
      </c>
      <c r="I317" t="s">
        <v>388</v>
      </c>
      <c r="J317">
        <v>891.18843693756605</v>
      </c>
      <c r="K317">
        <v>47051.190298677197</v>
      </c>
      <c r="L317">
        <v>57632.730321989402</v>
      </c>
      <c r="M317">
        <v>104683.920620666</v>
      </c>
      <c r="N317" t="s">
        <v>387</v>
      </c>
      <c r="O317" t="s">
        <v>389</v>
      </c>
      <c r="P317">
        <v>1</v>
      </c>
      <c r="Q317">
        <v>0</v>
      </c>
      <c r="R317">
        <v>0</v>
      </c>
      <c r="S317">
        <v>1</v>
      </c>
      <c r="T317">
        <v>1</v>
      </c>
      <c r="U317">
        <v>100</v>
      </c>
      <c r="V317">
        <v>0.55000000000000004</v>
      </c>
      <c r="W317">
        <v>0.73</v>
      </c>
      <c r="X317">
        <v>0.95718748235553297</v>
      </c>
    </row>
    <row r="318" spans="1:24" x14ac:dyDescent="0.2">
      <c r="A318" t="s">
        <v>778</v>
      </c>
      <c r="B318" t="s">
        <v>381</v>
      </c>
      <c r="C318" t="s">
        <v>391</v>
      </c>
      <c r="D318">
        <v>1</v>
      </c>
      <c r="E318">
        <v>0</v>
      </c>
      <c r="F318">
        <v>0</v>
      </c>
      <c r="G318">
        <v>0</v>
      </c>
      <c r="H318">
        <v>1050</v>
      </c>
      <c r="I318" t="s">
        <v>371</v>
      </c>
      <c r="J318">
        <v>508.098384915873</v>
      </c>
      <c r="K318">
        <v>22704.099047142801</v>
      </c>
      <c r="L318">
        <v>28570.243097111099</v>
      </c>
      <c r="M318">
        <v>51274.342144253897</v>
      </c>
      <c r="N318" t="s">
        <v>392</v>
      </c>
      <c r="O318" t="s">
        <v>393</v>
      </c>
      <c r="P318">
        <v>1</v>
      </c>
      <c r="Q318">
        <v>0</v>
      </c>
      <c r="R318">
        <v>0</v>
      </c>
      <c r="S318">
        <v>1</v>
      </c>
      <c r="T318">
        <v>1</v>
      </c>
      <c r="U318">
        <v>100</v>
      </c>
      <c r="V318">
        <v>0.55000000000000004</v>
      </c>
      <c r="W318">
        <v>0.73</v>
      </c>
      <c r="X318">
        <v>0.95718748235553297</v>
      </c>
    </row>
    <row r="319" spans="1:24" x14ac:dyDescent="0.2">
      <c r="A319" t="s">
        <v>779</v>
      </c>
      <c r="B319" t="s">
        <v>381</v>
      </c>
      <c r="C319" t="s">
        <v>395</v>
      </c>
      <c r="D319">
        <v>1</v>
      </c>
      <c r="E319">
        <v>0</v>
      </c>
      <c r="F319">
        <v>0</v>
      </c>
      <c r="G319">
        <v>0</v>
      </c>
      <c r="H319">
        <v>9</v>
      </c>
      <c r="I319" t="s">
        <v>388</v>
      </c>
      <c r="J319">
        <v>553.464312063492</v>
      </c>
      <c r="K319">
        <v>29885.382959259201</v>
      </c>
      <c r="L319">
        <v>14186.7085853915</v>
      </c>
      <c r="M319">
        <v>44072.091544650699</v>
      </c>
      <c r="N319" t="s">
        <v>395</v>
      </c>
      <c r="O319" t="s">
        <v>393</v>
      </c>
      <c r="P319">
        <v>1</v>
      </c>
      <c r="Q319">
        <v>0</v>
      </c>
      <c r="R319">
        <v>0</v>
      </c>
      <c r="S319">
        <v>1</v>
      </c>
      <c r="T319">
        <v>1</v>
      </c>
      <c r="U319">
        <v>100</v>
      </c>
      <c r="V319">
        <v>0.55000000000000004</v>
      </c>
      <c r="W319">
        <v>0.73</v>
      </c>
      <c r="X319">
        <v>0.95718748235553297</v>
      </c>
    </row>
    <row r="320" spans="1:24" x14ac:dyDescent="0.2">
      <c r="A320" t="s">
        <v>780</v>
      </c>
      <c r="B320" t="s">
        <v>381</v>
      </c>
      <c r="C320" t="s">
        <v>509</v>
      </c>
      <c r="D320">
        <v>1</v>
      </c>
      <c r="E320">
        <v>0</v>
      </c>
      <c r="F320">
        <v>0</v>
      </c>
      <c r="G320">
        <v>0</v>
      </c>
      <c r="H320">
        <v>12000</v>
      </c>
      <c r="I320" t="s">
        <v>384</v>
      </c>
      <c r="J320">
        <v>48.390322368200998</v>
      </c>
      <c r="K320">
        <v>2162.4362705291001</v>
      </c>
      <c r="L320">
        <v>359.60720570169298</v>
      </c>
      <c r="M320">
        <v>2522.04347623079</v>
      </c>
      <c r="N320" t="s">
        <v>462</v>
      </c>
      <c r="O320" t="s">
        <v>393</v>
      </c>
      <c r="P320">
        <v>1</v>
      </c>
      <c r="Q320">
        <v>0</v>
      </c>
      <c r="R320">
        <v>0</v>
      </c>
      <c r="S320">
        <v>1</v>
      </c>
      <c r="T320">
        <v>1</v>
      </c>
      <c r="U320">
        <v>100</v>
      </c>
      <c r="V320">
        <v>0.55000000000000004</v>
      </c>
      <c r="W320">
        <v>0.73</v>
      </c>
      <c r="X320">
        <v>0.95718748235553297</v>
      </c>
    </row>
    <row r="321" spans="1:24" x14ac:dyDescent="0.2">
      <c r="A321" t="s">
        <v>781</v>
      </c>
      <c r="B321" t="s">
        <v>381</v>
      </c>
      <c r="C321" t="s">
        <v>397</v>
      </c>
      <c r="D321">
        <v>1</v>
      </c>
      <c r="E321">
        <v>0</v>
      </c>
      <c r="F321">
        <v>0</v>
      </c>
      <c r="G321">
        <v>0</v>
      </c>
      <c r="H321">
        <v>17000</v>
      </c>
      <c r="I321" t="s">
        <v>384</v>
      </c>
      <c r="J321">
        <v>68.552956689206297</v>
      </c>
      <c r="K321">
        <v>2846.53271623809</v>
      </c>
      <c r="L321">
        <v>1528.33062382857</v>
      </c>
      <c r="M321">
        <v>4374.8633400666604</v>
      </c>
      <c r="N321" t="s">
        <v>398</v>
      </c>
      <c r="O321" t="s">
        <v>393</v>
      </c>
      <c r="P321">
        <v>1</v>
      </c>
      <c r="Q321">
        <v>0</v>
      </c>
      <c r="R321">
        <v>0</v>
      </c>
      <c r="S321">
        <v>1</v>
      </c>
      <c r="T321">
        <v>1</v>
      </c>
      <c r="U321">
        <v>100</v>
      </c>
      <c r="V321">
        <v>0.55000000000000004</v>
      </c>
      <c r="W321">
        <v>0.73</v>
      </c>
      <c r="X321">
        <v>0.95718748235553297</v>
      </c>
    </row>
    <row r="322" spans="1:24" x14ac:dyDescent="0.2">
      <c r="A322" t="s">
        <v>782</v>
      </c>
      <c r="B322" t="s">
        <v>381</v>
      </c>
      <c r="C322" t="s">
        <v>403</v>
      </c>
      <c r="D322">
        <v>1</v>
      </c>
      <c r="E322">
        <v>0</v>
      </c>
      <c r="F322">
        <v>0</v>
      </c>
      <c r="G322">
        <v>0</v>
      </c>
      <c r="H322">
        <v>2700</v>
      </c>
      <c r="I322" t="s">
        <v>384</v>
      </c>
      <c r="J322">
        <v>81.658668998412693</v>
      </c>
      <c r="K322">
        <v>4309.1058066454998</v>
      </c>
      <c r="L322">
        <v>2494.7749898031698</v>
      </c>
      <c r="M322">
        <v>6803.8807964486696</v>
      </c>
      <c r="N322" t="s">
        <v>383</v>
      </c>
      <c r="O322" t="s">
        <v>385</v>
      </c>
      <c r="P322">
        <v>1</v>
      </c>
      <c r="Q322">
        <v>0</v>
      </c>
      <c r="R322">
        <v>0</v>
      </c>
      <c r="S322">
        <v>1</v>
      </c>
      <c r="T322">
        <v>1</v>
      </c>
      <c r="U322">
        <v>100</v>
      </c>
      <c r="V322">
        <v>0.55000000000000004</v>
      </c>
      <c r="W322">
        <v>0.73</v>
      </c>
      <c r="X322">
        <v>0.95718748235553297</v>
      </c>
    </row>
    <row r="323" spans="1:24" x14ac:dyDescent="0.2">
      <c r="A323" t="s">
        <v>783</v>
      </c>
      <c r="B323" t="s">
        <v>381</v>
      </c>
      <c r="C323" t="s">
        <v>405</v>
      </c>
      <c r="D323">
        <v>1</v>
      </c>
      <c r="E323">
        <v>0</v>
      </c>
      <c r="F323">
        <v>0</v>
      </c>
      <c r="G323">
        <v>0</v>
      </c>
      <c r="H323">
        <v>34000</v>
      </c>
      <c r="I323" t="s">
        <v>384</v>
      </c>
      <c r="J323">
        <v>137.105913400529</v>
      </c>
      <c r="K323">
        <v>7238.9258234973504</v>
      </c>
      <c r="L323">
        <v>4075.5483302095199</v>
      </c>
      <c r="M323">
        <v>11314.4741537068</v>
      </c>
      <c r="N323" t="s">
        <v>406</v>
      </c>
      <c r="O323" t="s">
        <v>389</v>
      </c>
      <c r="P323">
        <v>1</v>
      </c>
      <c r="Q323">
        <v>0</v>
      </c>
      <c r="R323">
        <v>0</v>
      </c>
      <c r="S323">
        <v>1</v>
      </c>
      <c r="T323">
        <v>1</v>
      </c>
      <c r="U323">
        <v>100</v>
      </c>
      <c r="V323">
        <v>0.55000000000000004</v>
      </c>
      <c r="W323">
        <v>0.73</v>
      </c>
      <c r="X323">
        <v>0.95718748235553297</v>
      </c>
    </row>
    <row r="324" spans="1:24" x14ac:dyDescent="0.2">
      <c r="A324" t="s">
        <v>784</v>
      </c>
      <c r="B324" t="s">
        <v>379</v>
      </c>
      <c r="C324" t="s">
        <v>408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31127.76139371</v>
      </c>
      <c r="K324">
        <v>1605855.82132452</v>
      </c>
      <c r="L324">
        <v>832347.66661918396</v>
      </c>
      <c r="M324">
        <v>2438203.4879437098</v>
      </c>
      <c r="N324">
        <v>0</v>
      </c>
      <c r="O324">
        <v>0</v>
      </c>
      <c r="P324">
        <v>35</v>
      </c>
      <c r="Q324">
        <v>0</v>
      </c>
      <c r="R324">
        <v>0</v>
      </c>
      <c r="S324">
        <v>1</v>
      </c>
      <c r="T324">
        <v>1</v>
      </c>
      <c r="U324">
        <v>100</v>
      </c>
      <c r="V324">
        <v>0.55000000000000004</v>
      </c>
      <c r="W324">
        <v>0.73</v>
      </c>
      <c r="X324">
        <v>0.95718748235553297</v>
      </c>
    </row>
    <row r="325" spans="1:24" x14ac:dyDescent="0.2">
      <c r="A325" t="s">
        <v>785</v>
      </c>
      <c r="B325" t="s">
        <v>408</v>
      </c>
      <c r="C325" t="s">
        <v>410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26992.040518370199</v>
      </c>
      <c r="K325">
        <v>1383880.1147564701</v>
      </c>
      <c r="L325">
        <v>536879.790863364</v>
      </c>
      <c r="M325">
        <v>1920759.9056198299</v>
      </c>
      <c r="N325">
        <v>0</v>
      </c>
      <c r="O325">
        <v>0</v>
      </c>
      <c r="P325">
        <v>10</v>
      </c>
      <c r="Q325">
        <v>0</v>
      </c>
      <c r="R325">
        <v>0</v>
      </c>
      <c r="S325">
        <v>1</v>
      </c>
      <c r="T325">
        <v>1</v>
      </c>
      <c r="U325">
        <v>100</v>
      </c>
      <c r="V325">
        <v>0.55000000000000004</v>
      </c>
      <c r="W325">
        <v>0.73</v>
      </c>
      <c r="X325">
        <v>0.95718748235553297</v>
      </c>
    </row>
    <row r="326" spans="1:24" x14ac:dyDescent="0.2">
      <c r="A326" t="s">
        <v>786</v>
      </c>
      <c r="B326" t="s">
        <v>410</v>
      </c>
      <c r="C326" t="s">
        <v>383</v>
      </c>
      <c r="D326">
        <v>1</v>
      </c>
      <c r="E326">
        <v>0</v>
      </c>
      <c r="F326">
        <v>0</v>
      </c>
      <c r="G326">
        <v>0</v>
      </c>
      <c r="H326">
        <v>233300</v>
      </c>
      <c r="I326" t="s">
        <v>384</v>
      </c>
      <c r="J326">
        <v>13525.985653473201</v>
      </c>
      <c r="K326">
        <v>718277.45976671099</v>
      </c>
      <c r="L326">
        <v>96519.348292659299</v>
      </c>
      <c r="M326">
        <v>814796.80805937003</v>
      </c>
      <c r="N326" t="s">
        <v>383</v>
      </c>
      <c r="O326" t="s">
        <v>385</v>
      </c>
      <c r="P326">
        <v>1</v>
      </c>
      <c r="Q326">
        <v>0</v>
      </c>
      <c r="R326">
        <v>0</v>
      </c>
      <c r="S326">
        <v>1</v>
      </c>
      <c r="T326">
        <v>1</v>
      </c>
      <c r="U326">
        <v>100</v>
      </c>
      <c r="V326">
        <v>0.55000000000000004</v>
      </c>
      <c r="W326">
        <v>0.73</v>
      </c>
      <c r="X326">
        <v>0.95718748235553297</v>
      </c>
    </row>
    <row r="327" spans="1:24" x14ac:dyDescent="0.2">
      <c r="A327" t="s">
        <v>787</v>
      </c>
      <c r="B327" t="s">
        <v>410</v>
      </c>
      <c r="C327" t="s">
        <v>387</v>
      </c>
      <c r="D327">
        <v>1</v>
      </c>
      <c r="E327">
        <v>0</v>
      </c>
      <c r="F327">
        <v>0</v>
      </c>
      <c r="G327">
        <v>0</v>
      </c>
      <c r="H327">
        <v>1400</v>
      </c>
      <c r="I327" t="s">
        <v>388</v>
      </c>
      <c r="J327">
        <v>4164.5337464756303</v>
      </c>
      <c r="K327">
        <v>219871.75627994101</v>
      </c>
      <c r="L327">
        <v>205949.370191872</v>
      </c>
      <c r="M327">
        <v>425821.12647181301</v>
      </c>
      <c r="N327" t="s">
        <v>387</v>
      </c>
      <c r="O327" t="s">
        <v>389</v>
      </c>
      <c r="P327">
        <v>1</v>
      </c>
      <c r="Q327">
        <v>0</v>
      </c>
      <c r="R327">
        <v>0</v>
      </c>
      <c r="S327">
        <v>1</v>
      </c>
      <c r="T327">
        <v>1</v>
      </c>
      <c r="U327">
        <v>100</v>
      </c>
      <c r="V327">
        <v>0.55000000000000004</v>
      </c>
      <c r="W327">
        <v>0.73</v>
      </c>
      <c r="X327">
        <v>0.95718748235553297</v>
      </c>
    </row>
    <row r="328" spans="1:24" x14ac:dyDescent="0.2">
      <c r="A328" t="s">
        <v>788</v>
      </c>
      <c r="B328" t="s">
        <v>410</v>
      </c>
      <c r="C328" t="s">
        <v>391</v>
      </c>
      <c r="D328">
        <v>1</v>
      </c>
      <c r="E328">
        <v>0</v>
      </c>
      <c r="F328">
        <v>0</v>
      </c>
      <c r="G328">
        <v>0</v>
      </c>
      <c r="H328">
        <v>11800</v>
      </c>
      <c r="I328" t="s">
        <v>371</v>
      </c>
      <c r="J328">
        <v>4336.0145476317402</v>
      </c>
      <c r="K328">
        <v>193752.65810833001</v>
      </c>
      <c r="L328">
        <v>139320.32285685799</v>
      </c>
      <c r="M328">
        <v>333072.98096518801</v>
      </c>
      <c r="N328" t="s">
        <v>392</v>
      </c>
      <c r="O328" t="s">
        <v>393</v>
      </c>
      <c r="P328">
        <v>1</v>
      </c>
      <c r="Q328">
        <v>0</v>
      </c>
      <c r="R328">
        <v>0</v>
      </c>
      <c r="S328">
        <v>1</v>
      </c>
      <c r="T328">
        <v>1</v>
      </c>
      <c r="U328">
        <v>100</v>
      </c>
      <c r="V328">
        <v>0.55000000000000004</v>
      </c>
      <c r="W328">
        <v>0.73</v>
      </c>
      <c r="X328">
        <v>0.95718748235553297</v>
      </c>
    </row>
    <row r="329" spans="1:24" x14ac:dyDescent="0.2">
      <c r="A329" t="s">
        <v>789</v>
      </c>
      <c r="B329" t="s">
        <v>410</v>
      </c>
      <c r="C329" t="s">
        <v>395</v>
      </c>
      <c r="D329">
        <v>1</v>
      </c>
      <c r="E329">
        <v>0</v>
      </c>
      <c r="F329">
        <v>0</v>
      </c>
      <c r="G329">
        <v>0</v>
      </c>
      <c r="H329">
        <v>115</v>
      </c>
      <c r="I329" t="s">
        <v>388</v>
      </c>
      <c r="J329">
        <v>3068.7189317338398</v>
      </c>
      <c r="K329">
        <v>165700.92862358899</v>
      </c>
      <c r="L329">
        <v>78659.129921215397</v>
      </c>
      <c r="M329">
        <v>244360.05854480501</v>
      </c>
      <c r="N329" t="s">
        <v>395</v>
      </c>
      <c r="O329" t="s">
        <v>393</v>
      </c>
      <c r="P329">
        <v>1</v>
      </c>
      <c r="Q329">
        <v>0</v>
      </c>
      <c r="R329">
        <v>0</v>
      </c>
      <c r="S329">
        <v>1</v>
      </c>
      <c r="T329">
        <v>1</v>
      </c>
      <c r="U329">
        <v>100</v>
      </c>
      <c r="V329">
        <v>0.55000000000000004</v>
      </c>
      <c r="W329">
        <v>0.73</v>
      </c>
      <c r="X329">
        <v>0.95718748235553297</v>
      </c>
    </row>
    <row r="330" spans="1:24" x14ac:dyDescent="0.2">
      <c r="A330" t="s">
        <v>790</v>
      </c>
      <c r="B330" t="s">
        <v>410</v>
      </c>
      <c r="C330" t="s">
        <v>509</v>
      </c>
      <c r="D330">
        <v>1</v>
      </c>
      <c r="E330">
        <v>0</v>
      </c>
      <c r="F330">
        <v>0</v>
      </c>
      <c r="G330">
        <v>0</v>
      </c>
      <c r="H330">
        <v>58500</v>
      </c>
      <c r="I330" t="s">
        <v>384</v>
      </c>
      <c r="J330">
        <v>102.36353957923301</v>
      </c>
      <c r="K330">
        <v>4573.7680292431896</v>
      </c>
      <c r="L330">
        <v>760.70306265373097</v>
      </c>
      <c r="M330">
        <v>5334.4710918969204</v>
      </c>
      <c r="N330" t="s">
        <v>462</v>
      </c>
      <c r="O330" t="s">
        <v>393</v>
      </c>
      <c r="P330">
        <v>1</v>
      </c>
      <c r="Q330">
        <v>0</v>
      </c>
      <c r="R330">
        <v>0</v>
      </c>
      <c r="S330">
        <v>1</v>
      </c>
      <c r="T330">
        <v>1</v>
      </c>
      <c r="U330">
        <v>100</v>
      </c>
      <c r="V330">
        <v>0.55000000000000004</v>
      </c>
      <c r="W330">
        <v>0.73</v>
      </c>
      <c r="X330">
        <v>0.95718748235553297</v>
      </c>
    </row>
    <row r="331" spans="1:24" x14ac:dyDescent="0.2">
      <c r="A331" t="s">
        <v>791</v>
      </c>
      <c r="B331" t="s">
        <v>410</v>
      </c>
      <c r="C331" t="s">
        <v>397</v>
      </c>
      <c r="D331">
        <v>1</v>
      </c>
      <c r="E331">
        <v>0</v>
      </c>
      <c r="F331">
        <v>0</v>
      </c>
      <c r="G331">
        <v>0</v>
      </c>
      <c r="H331">
        <v>13000</v>
      </c>
      <c r="I331" t="s">
        <v>384</v>
      </c>
      <c r="J331">
        <v>22.747453237696899</v>
      </c>
      <c r="K331">
        <v>944.54525331611103</v>
      </c>
      <c r="L331">
        <v>507.135375038799</v>
      </c>
      <c r="M331">
        <v>1451.6806283549099</v>
      </c>
      <c r="N331" t="s">
        <v>398</v>
      </c>
      <c r="O331" t="s">
        <v>393</v>
      </c>
      <c r="P331">
        <v>1</v>
      </c>
      <c r="Q331">
        <v>0</v>
      </c>
      <c r="R331">
        <v>0</v>
      </c>
      <c r="S331">
        <v>1</v>
      </c>
      <c r="T331">
        <v>1</v>
      </c>
      <c r="U331">
        <v>100</v>
      </c>
      <c r="V331">
        <v>0.55000000000000004</v>
      </c>
      <c r="W331">
        <v>0.73</v>
      </c>
      <c r="X331">
        <v>0.95718748235553297</v>
      </c>
    </row>
    <row r="332" spans="1:24" x14ac:dyDescent="0.2">
      <c r="A332" t="s">
        <v>792</v>
      </c>
      <c r="B332" t="s">
        <v>410</v>
      </c>
      <c r="C332" t="s">
        <v>418</v>
      </c>
      <c r="D332">
        <v>1</v>
      </c>
      <c r="E332">
        <v>0</v>
      </c>
      <c r="F332">
        <v>0</v>
      </c>
      <c r="G332">
        <v>0</v>
      </c>
      <c r="H332">
        <v>140000</v>
      </c>
      <c r="I332" t="s">
        <v>384</v>
      </c>
      <c r="J332">
        <v>1224.8628664975699</v>
      </c>
      <c r="K332">
        <v>54732.400204505902</v>
      </c>
      <c r="L332">
        <v>4551.2149043576501</v>
      </c>
      <c r="M332">
        <v>59283.615108863603</v>
      </c>
      <c r="N332" t="s">
        <v>398</v>
      </c>
      <c r="O332" t="s">
        <v>393</v>
      </c>
      <c r="P332">
        <v>1</v>
      </c>
      <c r="Q332">
        <v>0</v>
      </c>
      <c r="R332">
        <v>0</v>
      </c>
      <c r="S332">
        <v>1</v>
      </c>
      <c r="T332">
        <v>1</v>
      </c>
      <c r="U332">
        <v>100</v>
      </c>
      <c r="V332">
        <v>0.55000000000000004</v>
      </c>
      <c r="W332">
        <v>0.73</v>
      </c>
      <c r="X332">
        <v>0.95718748235553297</v>
      </c>
    </row>
    <row r="333" spans="1:24" x14ac:dyDescent="0.2">
      <c r="A333" t="s">
        <v>793</v>
      </c>
      <c r="B333" t="s">
        <v>410</v>
      </c>
      <c r="C333" t="s">
        <v>403</v>
      </c>
      <c r="D333">
        <v>1</v>
      </c>
      <c r="E333">
        <v>0</v>
      </c>
      <c r="F333">
        <v>0</v>
      </c>
      <c r="G333">
        <v>0</v>
      </c>
      <c r="H333">
        <v>15000</v>
      </c>
      <c r="I333" t="s">
        <v>384</v>
      </c>
      <c r="J333">
        <v>196.85296071452899</v>
      </c>
      <c r="K333">
        <v>10388.769860976799</v>
      </c>
      <c r="L333">
        <v>6014.1054092160302</v>
      </c>
      <c r="M333">
        <v>16402.875270192799</v>
      </c>
      <c r="N333" t="s">
        <v>383</v>
      </c>
      <c r="O333" t="s">
        <v>385</v>
      </c>
      <c r="P333">
        <v>1</v>
      </c>
      <c r="Q333">
        <v>0</v>
      </c>
      <c r="R333">
        <v>0</v>
      </c>
      <c r="S333">
        <v>1</v>
      </c>
      <c r="T333">
        <v>1</v>
      </c>
      <c r="U333">
        <v>100</v>
      </c>
      <c r="V333">
        <v>0.55000000000000004</v>
      </c>
      <c r="W333">
        <v>0.73</v>
      </c>
      <c r="X333">
        <v>0.95718748235553297</v>
      </c>
    </row>
    <row r="334" spans="1:24" x14ac:dyDescent="0.2">
      <c r="A334" t="s">
        <v>794</v>
      </c>
      <c r="B334" t="s">
        <v>410</v>
      </c>
      <c r="C334" t="s">
        <v>445</v>
      </c>
      <c r="D334">
        <v>1</v>
      </c>
      <c r="E334">
        <v>0</v>
      </c>
      <c r="F334">
        <v>0</v>
      </c>
      <c r="G334">
        <v>0</v>
      </c>
      <c r="H334">
        <v>1</v>
      </c>
      <c r="I334" t="s">
        <v>368</v>
      </c>
      <c r="J334">
        <v>349.96081902672699</v>
      </c>
      <c r="K334">
        <v>15637.828629858799</v>
      </c>
      <c r="L334">
        <v>4598.4608494930999</v>
      </c>
      <c r="M334">
        <v>20236.289479351901</v>
      </c>
      <c r="N334" t="s">
        <v>398</v>
      </c>
      <c r="O334" t="s">
        <v>393</v>
      </c>
      <c r="P334">
        <v>1</v>
      </c>
      <c r="Q334">
        <v>0</v>
      </c>
      <c r="R334">
        <v>0</v>
      </c>
      <c r="S334">
        <v>1</v>
      </c>
      <c r="T334">
        <v>1</v>
      </c>
      <c r="U334">
        <v>100</v>
      </c>
      <c r="V334">
        <v>0.55000000000000004</v>
      </c>
      <c r="W334">
        <v>0.73</v>
      </c>
      <c r="X334">
        <v>0.95718748235553297</v>
      </c>
    </row>
    <row r="335" spans="1:24" x14ac:dyDescent="0.2">
      <c r="A335" t="s">
        <v>795</v>
      </c>
      <c r="B335" t="s">
        <v>408</v>
      </c>
      <c r="C335" t="s">
        <v>447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1712.2609222958299</v>
      </c>
      <c r="K335">
        <v>90124.957120710606</v>
      </c>
      <c r="L335">
        <v>189436.99161125501</v>
      </c>
      <c r="M335">
        <v>279561.94873196603</v>
      </c>
      <c r="N335">
        <v>0</v>
      </c>
      <c r="O335">
        <v>0</v>
      </c>
      <c r="P335">
        <v>6</v>
      </c>
      <c r="Q335">
        <v>0</v>
      </c>
      <c r="R335">
        <v>0</v>
      </c>
      <c r="S335">
        <v>1</v>
      </c>
      <c r="T335">
        <v>1</v>
      </c>
      <c r="U335">
        <v>100</v>
      </c>
      <c r="V335">
        <v>0.55000000000000004</v>
      </c>
      <c r="W335">
        <v>0.73</v>
      </c>
      <c r="X335">
        <v>0.95718748235553297</v>
      </c>
    </row>
    <row r="336" spans="1:24" x14ac:dyDescent="0.2">
      <c r="A336" t="s">
        <v>796</v>
      </c>
      <c r="B336" t="s">
        <v>447</v>
      </c>
      <c r="C336" t="s">
        <v>797</v>
      </c>
      <c r="D336">
        <v>1</v>
      </c>
      <c r="E336">
        <v>0</v>
      </c>
      <c r="F336">
        <v>0</v>
      </c>
      <c r="G336">
        <v>0</v>
      </c>
      <c r="H336">
        <v>770</v>
      </c>
      <c r="I336" t="s">
        <v>388</v>
      </c>
      <c r="J336">
        <v>1474.2949474562099</v>
      </c>
      <c r="K336">
        <v>77599.562445449294</v>
      </c>
      <c r="L336">
        <v>166258.86269810499</v>
      </c>
      <c r="M336">
        <v>243858.42514355399</v>
      </c>
      <c r="N336" t="s">
        <v>449</v>
      </c>
      <c r="O336" t="s">
        <v>450</v>
      </c>
      <c r="P336">
        <v>1</v>
      </c>
      <c r="Q336">
        <v>0</v>
      </c>
      <c r="R336">
        <v>0</v>
      </c>
      <c r="S336">
        <v>1</v>
      </c>
      <c r="T336">
        <v>1</v>
      </c>
      <c r="U336">
        <v>100</v>
      </c>
      <c r="V336">
        <v>0.55000000000000004</v>
      </c>
      <c r="W336">
        <v>0.73</v>
      </c>
      <c r="X336">
        <v>0.95718748235553297</v>
      </c>
    </row>
    <row r="337" spans="1:24" x14ac:dyDescent="0.2">
      <c r="A337" t="s">
        <v>798</v>
      </c>
      <c r="B337" t="s">
        <v>447</v>
      </c>
      <c r="C337" t="s">
        <v>614</v>
      </c>
      <c r="D337">
        <v>1</v>
      </c>
      <c r="E337">
        <v>0</v>
      </c>
      <c r="F337">
        <v>0</v>
      </c>
      <c r="G337">
        <v>0</v>
      </c>
      <c r="H337">
        <v>30</v>
      </c>
      <c r="I337" t="s">
        <v>388</v>
      </c>
      <c r="J337">
        <v>111.597836488802</v>
      </c>
      <c r="K337">
        <v>5873.8316251507304</v>
      </c>
      <c r="L337">
        <v>10695.3208077662</v>
      </c>
      <c r="M337">
        <v>16569.152432916999</v>
      </c>
      <c r="N337" t="s">
        <v>449</v>
      </c>
      <c r="O337" t="s">
        <v>450</v>
      </c>
      <c r="P337">
        <v>1</v>
      </c>
      <c r="Q337">
        <v>0</v>
      </c>
      <c r="R337">
        <v>0</v>
      </c>
      <c r="S337">
        <v>1</v>
      </c>
      <c r="T337">
        <v>1</v>
      </c>
      <c r="U337">
        <v>100</v>
      </c>
      <c r="V337">
        <v>0.55000000000000004</v>
      </c>
      <c r="W337">
        <v>0.73</v>
      </c>
      <c r="X337">
        <v>0.95718748235553297</v>
      </c>
    </row>
    <row r="338" spans="1:24" x14ac:dyDescent="0.2">
      <c r="A338" t="s">
        <v>799</v>
      </c>
      <c r="B338" t="s">
        <v>447</v>
      </c>
      <c r="C338" t="s">
        <v>454</v>
      </c>
      <c r="D338">
        <v>1</v>
      </c>
      <c r="E338">
        <v>0</v>
      </c>
      <c r="F338">
        <v>0</v>
      </c>
      <c r="G338">
        <v>0</v>
      </c>
      <c r="H338">
        <v>3800</v>
      </c>
      <c r="I338" t="s">
        <v>384</v>
      </c>
      <c r="J338">
        <v>51.969580715618697</v>
      </c>
      <c r="K338">
        <v>2735.51150593597</v>
      </c>
      <c r="L338">
        <v>2857.92483692305</v>
      </c>
      <c r="M338">
        <v>5593.4363428590204</v>
      </c>
      <c r="N338" t="s">
        <v>406</v>
      </c>
      <c r="O338" t="s">
        <v>450</v>
      </c>
      <c r="P338">
        <v>1</v>
      </c>
      <c r="Q338">
        <v>0</v>
      </c>
      <c r="R338">
        <v>0</v>
      </c>
      <c r="S338">
        <v>1</v>
      </c>
      <c r="T338">
        <v>1</v>
      </c>
      <c r="U338">
        <v>100</v>
      </c>
      <c r="V338">
        <v>0.55000000000000004</v>
      </c>
      <c r="W338">
        <v>0.73</v>
      </c>
      <c r="X338">
        <v>0.95718748235553297</v>
      </c>
    </row>
    <row r="339" spans="1:24" x14ac:dyDescent="0.2">
      <c r="A339" t="s">
        <v>800</v>
      </c>
      <c r="B339" t="s">
        <v>447</v>
      </c>
      <c r="C339" t="s">
        <v>456</v>
      </c>
      <c r="D339">
        <v>0</v>
      </c>
      <c r="E339">
        <v>0</v>
      </c>
      <c r="F339">
        <v>0</v>
      </c>
      <c r="G339">
        <v>0</v>
      </c>
      <c r="H339">
        <v>500</v>
      </c>
      <c r="I339" t="s">
        <v>401</v>
      </c>
      <c r="J339">
        <v>21.8819287204708</v>
      </c>
      <c r="K339">
        <v>1151.7943183519899</v>
      </c>
      <c r="L339">
        <v>4599.0550870198103</v>
      </c>
      <c r="M339">
        <v>5750.8494053717995</v>
      </c>
      <c r="N339" t="s">
        <v>449</v>
      </c>
      <c r="O339" t="s">
        <v>450</v>
      </c>
      <c r="P339">
        <v>1</v>
      </c>
      <c r="Q339">
        <v>0</v>
      </c>
      <c r="R339">
        <v>0</v>
      </c>
      <c r="S339">
        <v>1</v>
      </c>
      <c r="T339">
        <v>1</v>
      </c>
      <c r="U339">
        <v>100</v>
      </c>
      <c r="V339">
        <v>0.55000000000000004</v>
      </c>
      <c r="W339">
        <v>0.73</v>
      </c>
      <c r="X339">
        <v>0.95718748235553297</v>
      </c>
    </row>
    <row r="340" spans="1:24" x14ac:dyDescent="0.2">
      <c r="A340" t="s">
        <v>801</v>
      </c>
      <c r="B340" t="s">
        <v>447</v>
      </c>
      <c r="C340" t="s">
        <v>458</v>
      </c>
      <c r="D340">
        <v>0</v>
      </c>
      <c r="E340">
        <v>0</v>
      </c>
      <c r="F340">
        <v>0</v>
      </c>
      <c r="G340">
        <v>0</v>
      </c>
      <c r="H340">
        <v>1600</v>
      </c>
      <c r="I340" t="s">
        <v>459</v>
      </c>
      <c r="J340">
        <v>52.516628914728599</v>
      </c>
      <c r="K340">
        <v>2764.25722582256</v>
      </c>
      <c r="L340">
        <v>5025.8281814412803</v>
      </c>
      <c r="M340">
        <v>7790.0854072638504</v>
      </c>
      <c r="N340" t="s">
        <v>398</v>
      </c>
      <c r="O340" t="s">
        <v>450</v>
      </c>
      <c r="P340">
        <v>1</v>
      </c>
      <c r="Q340">
        <v>0</v>
      </c>
      <c r="R340">
        <v>0</v>
      </c>
      <c r="S340">
        <v>1</v>
      </c>
      <c r="T340">
        <v>1</v>
      </c>
      <c r="U340">
        <v>100</v>
      </c>
      <c r="V340">
        <v>0.55000000000000004</v>
      </c>
      <c r="W340">
        <v>0.73</v>
      </c>
      <c r="X340">
        <v>0.95718748235553297</v>
      </c>
    </row>
    <row r="341" spans="1:24" x14ac:dyDescent="0.2">
      <c r="A341" t="s">
        <v>802</v>
      </c>
      <c r="B341" t="s">
        <v>408</v>
      </c>
      <c r="C341" t="s">
        <v>544</v>
      </c>
      <c r="D341">
        <v>0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282.27688047195699</v>
      </c>
      <c r="K341">
        <v>16897.9148549735</v>
      </c>
      <c r="L341">
        <v>19978.1780961693</v>
      </c>
      <c r="M341">
        <v>36876.092951142797</v>
      </c>
      <c r="N341">
        <v>0</v>
      </c>
      <c r="O341">
        <v>0</v>
      </c>
      <c r="P341">
        <v>2</v>
      </c>
      <c r="Q341">
        <v>0</v>
      </c>
      <c r="R341">
        <v>0</v>
      </c>
      <c r="S341">
        <v>1</v>
      </c>
      <c r="T341">
        <v>1</v>
      </c>
      <c r="U341">
        <v>100</v>
      </c>
      <c r="V341">
        <v>0.55000000000000004</v>
      </c>
      <c r="W341">
        <v>0.73</v>
      </c>
      <c r="X341">
        <v>0.95718748235553297</v>
      </c>
    </row>
    <row r="342" spans="1:24" x14ac:dyDescent="0.2">
      <c r="A342" t="s">
        <v>803</v>
      </c>
      <c r="B342" t="s">
        <v>544</v>
      </c>
      <c r="C342" t="s">
        <v>546</v>
      </c>
      <c r="D342">
        <v>0</v>
      </c>
      <c r="E342">
        <v>0</v>
      </c>
      <c r="F342">
        <v>0</v>
      </c>
      <c r="G342">
        <v>0</v>
      </c>
      <c r="H342">
        <v>20000</v>
      </c>
      <c r="I342" t="s">
        <v>384</v>
      </c>
      <c r="J342">
        <v>282.27688047195699</v>
      </c>
      <c r="K342">
        <v>16897.9148549735</v>
      </c>
      <c r="L342">
        <v>19978.1780961693</v>
      </c>
      <c r="M342">
        <v>36876.092951142797</v>
      </c>
      <c r="N342" t="s">
        <v>398</v>
      </c>
      <c r="O342" t="s">
        <v>385</v>
      </c>
      <c r="P342">
        <v>1</v>
      </c>
      <c r="Q342">
        <v>0</v>
      </c>
      <c r="R342">
        <v>0</v>
      </c>
      <c r="S342">
        <v>1</v>
      </c>
      <c r="T342">
        <v>1</v>
      </c>
      <c r="U342">
        <v>100</v>
      </c>
      <c r="V342">
        <v>0.55000000000000004</v>
      </c>
      <c r="W342">
        <v>0.73</v>
      </c>
      <c r="X342">
        <v>0.95718748235553297</v>
      </c>
    </row>
    <row r="343" spans="1:24" x14ac:dyDescent="0.2">
      <c r="A343" t="s">
        <v>804</v>
      </c>
      <c r="B343" t="s">
        <v>408</v>
      </c>
      <c r="C343" t="s">
        <v>548</v>
      </c>
      <c r="D343">
        <v>0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1320.84792240037</v>
      </c>
      <c r="K343">
        <v>74326.2725813695</v>
      </c>
      <c r="L343">
        <v>72488.031555038397</v>
      </c>
      <c r="M343">
        <v>146814.30413640701</v>
      </c>
      <c r="N343">
        <v>0</v>
      </c>
      <c r="O343">
        <v>0</v>
      </c>
      <c r="P343">
        <v>5</v>
      </c>
      <c r="Q343">
        <v>0</v>
      </c>
      <c r="R343">
        <v>0</v>
      </c>
      <c r="S343">
        <v>1</v>
      </c>
      <c r="T343">
        <v>1</v>
      </c>
      <c r="U343">
        <v>100</v>
      </c>
      <c r="V343">
        <v>0.55000000000000004</v>
      </c>
      <c r="W343">
        <v>0.73</v>
      </c>
      <c r="X343">
        <v>0.95718748235553297</v>
      </c>
    </row>
    <row r="344" spans="1:24" x14ac:dyDescent="0.2">
      <c r="A344" t="s">
        <v>805</v>
      </c>
      <c r="B344" t="s">
        <v>548</v>
      </c>
      <c r="C344" t="s">
        <v>806</v>
      </c>
      <c r="D344">
        <v>1</v>
      </c>
      <c r="E344">
        <v>0</v>
      </c>
      <c r="F344">
        <v>0</v>
      </c>
      <c r="G344">
        <v>0</v>
      </c>
      <c r="H344">
        <v>1</v>
      </c>
      <c r="I344" t="s">
        <v>368</v>
      </c>
      <c r="J344">
        <v>1094.09643602354</v>
      </c>
      <c r="K344">
        <v>61784.871207866701</v>
      </c>
      <c r="L344">
        <v>56644.7749237151</v>
      </c>
      <c r="M344">
        <v>118429.646131581</v>
      </c>
      <c r="N344" t="s">
        <v>807</v>
      </c>
      <c r="O344" t="s">
        <v>532</v>
      </c>
      <c r="P344">
        <v>1</v>
      </c>
      <c r="Q344">
        <v>0</v>
      </c>
      <c r="R344">
        <v>0</v>
      </c>
      <c r="S344">
        <v>1</v>
      </c>
      <c r="T344">
        <v>1</v>
      </c>
      <c r="U344">
        <v>100</v>
      </c>
      <c r="V344">
        <v>0.55000000000000004</v>
      </c>
      <c r="W344">
        <v>0.73</v>
      </c>
      <c r="X344">
        <v>0.95718748235553297</v>
      </c>
    </row>
    <row r="345" spans="1:24" x14ac:dyDescent="0.2">
      <c r="A345" t="s">
        <v>808</v>
      </c>
      <c r="B345" t="s">
        <v>548</v>
      </c>
      <c r="C345" t="s">
        <v>530</v>
      </c>
      <c r="D345">
        <v>1</v>
      </c>
      <c r="E345">
        <v>0</v>
      </c>
      <c r="F345">
        <v>0</v>
      </c>
      <c r="G345">
        <v>0</v>
      </c>
      <c r="H345">
        <v>500</v>
      </c>
      <c r="I345" t="s">
        <v>384</v>
      </c>
      <c r="J345">
        <v>6.83810272589721</v>
      </c>
      <c r="K345">
        <v>317.050549965546</v>
      </c>
      <c r="L345">
        <v>328.61392744266402</v>
      </c>
      <c r="M345">
        <v>645.66447740821104</v>
      </c>
      <c r="N345" t="s">
        <v>531</v>
      </c>
      <c r="O345" t="s">
        <v>532</v>
      </c>
      <c r="P345">
        <v>1</v>
      </c>
      <c r="Q345">
        <v>0</v>
      </c>
      <c r="R345">
        <v>0</v>
      </c>
      <c r="S345">
        <v>1</v>
      </c>
      <c r="T345">
        <v>1</v>
      </c>
      <c r="U345">
        <v>100</v>
      </c>
      <c r="V345">
        <v>0.55000000000000004</v>
      </c>
      <c r="W345">
        <v>0.73</v>
      </c>
      <c r="X345">
        <v>0.95718748235553297</v>
      </c>
    </row>
    <row r="346" spans="1:24" x14ac:dyDescent="0.2">
      <c r="A346" t="s">
        <v>809</v>
      </c>
      <c r="B346" t="s">
        <v>548</v>
      </c>
      <c r="C346" t="s">
        <v>552</v>
      </c>
      <c r="D346">
        <v>0</v>
      </c>
      <c r="E346">
        <v>0</v>
      </c>
      <c r="F346">
        <v>0</v>
      </c>
      <c r="G346">
        <v>0</v>
      </c>
      <c r="H346">
        <v>13000</v>
      </c>
      <c r="I346" t="s">
        <v>384</v>
      </c>
      <c r="J346">
        <v>213.34880503359099</v>
      </c>
      <c r="K346">
        <v>11859.4169844387</v>
      </c>
      <c r="L346">
        <v>13828.8871337726</v>
      </c>
      <c r="M346">
        <v>25688.304118211301</v>
      </c>
      <c r="N346" t="s">
        <v>398</v>
      </c>
      <c r="O346" t="s">
        <v>385</v>
      </c>
      <c r="P346">
        <v>1</v>
      </c>
      <c r="Q346">
        <v>0</v>
      </c>
      <c r="R346">
        <v>0</v>
      </c>
      <c r="S346">
        <v>1</v>
      </c>
      <c r="T346">
        <v>1</v>
      </c>
      <c r="U346">
        <v>100</v>
      </c>
      <c r="V346">
        <v>0.55000000000000004</v>
      </c>
      <c r="W346">
        <v>0.73</v>
      </c>
      <c r="X346">
        <v>0.95718748235553297</v>
      </c>
    </row>
    <row r="347" spans="1:24" x14ac:dyDescent="0.2">
      <c r="A347" t="s">
        <v>810</v>
      </c>
      <c r="B347" t="s">
        <v>548</v>
      </c>
      <c r="C347" t="s">
        <v>811</v>
      </c>
      <c r="D347">
        <v>0</v>
      </c>
      <c r="E347">
        <v>0</v>
      </c>
      <c r="F347">
        <v>0</v>
      </c>
      <c r="G347">
        <v>0</v>
      </c>
      <c r="H347">
        <v>800</v>
      </c>
      <c r="I347" t="s">
        <v>384</v>
      </c>
      <c r="J347">
        <v>6.56457861734137</v>
      </c>
      <c r="K347">
        <v>364.93383909847802</v>
      </c>
      <c r="L347">
        <v>1685.75557010795</v>
      </c>
      <c r="M347">
        <v>2050.6894092064299</v>
      </c>
      <c r="N347" t="s">
        <v>398</v>
      </c>
      <c r="O347" t="s">
        <v>385</v>
      </c>
      <c r="P347">
        <v>1</v>
      </c>
      <c r="Q347">
        <v>0</v>
      </c>
      <c r="R347">
        <v>0</v>
      </c>
      <c r="S347">
        <v>1</v>
      </c>
      <c r="T347">
        <v>1</v>
      </c>
      <c r="U347">
        <v>100</v>
      </c>
      <c r="V347">
        <v>0.55000000000000004</v>
      </c>
      <c r="W347">
        <v>0.73</v>
      </c>
      <c r="X347">
        <v>0.95718748235553297</v>
      </c>
    </row>
    <row r="348" spans="1:24" x14ac:dyDescent="0.2">
      <c r="A348" t="s">
        <v>812</v>
      </c>
      <c r="B348" t="s">
        <v>408</v>
      </c>
      <c r="C348" t="s">
        <v>554</v>
      </c>
      <c r="D348">
        <v>0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51.367827665094701</v>
      </c>
      <c r="K348">
        <v>2860.20304604077</v>
      </c>
      <c r="L348">
        <v>3830.6220621039602</v>
      </c>
      <c r="M348">
        <v>6690.8251081447297</v>
      </c>
      <c r="N348">
        <v>0</v>
      </c>
      <c r="O348">
        <v>0</v>
      </c>
      <c r="P348">
        <v>3</v>
      </c>
      <c r="Q348">
        <v>0</v>
      </c>
      <c r="R348">
        <v>0</v>
      </c>
      <c r="S348">
        <v>1</v>
      </c>
      <c r="T348">
        <v>1</v>
      </c>
      <c r="U348">
        <v>100</v>
      </c>
      <c r="V348">
        <v>0.55000000000000004</v>
      </c>
      <c r="W348">
        <v>0.73</v>
      </c>
      <c r="X348">
        <v>0.95718748235553297</v>
      </c>
    </row>
    <row r="349" spans="1:24" x14ac:dyDescent="0.2">
      <c r="A349" t="s">
        <v>813</v>
      </c>
      <c r="B349" t="s">
        <v>554</v>
      </c>
      <c r="C349" t="s">
        <v>814</v>
      </c>
      <c r="D349">
        <v>0</v>
      </c>
      <c r="E349">
        <v>0</v>
      </c>
      <c r="F349">
        <v>0</v>
      </c>
      <c r="G349">
        <v>0</v>
      </c>
      <c r="H349">
        <v>30</v>
      </c>
      <c r="I349" t="s">
        <v>384</v>
      </c>
      <c r="J349">
        <v>0.82057232716767103</v>
      </c>
      <c r="K349">
        <v>50.3703411283376</v>
      </c>
      <c r="L349">
        <v>97.567846508211304</v>
      </c>
      <c r="M349">
        <v>147.93818763654801</v>
      </c>
      <c r="N349" t="s">
        <v>398</v>
      </c>
      <c r="O349" t="s">
        <v>385</v>
      </c>
      <c r="P349">
        <v>1</v>
      </c>
      <c r="Q349">
        <v>0</v>
      </c>
      <c r="R349">
        <v>0</v>
      </c>
      <c r="S349">
        <v>1</v>
      </c>
      <c r="T349">
        <v>1</v>
      </c>
      <c r="U349">
        <v>100</v>
      </c>
      <c r="V349">
        <v>0.55000000000000004</v>
      </c>
      <c r="W349">
        <v>0.73</v>
      </c>
      <c r="X349">
        <v>0.95718748235553297</v>
      </c>
    </row>
    <row r="350" spans="1:24" x14ac:dyDescent="0.2">
      <c r="A350" t="s">
        <v>815</v>
      </c>
      <c r="B350" t="s">
        <v>554</v>
      </c>
      <c r="C350" t="s">
        <v>558</v>
      </c>
      <c r="D350">
        <v>0</v>
      </c>
      <c r="E350">
        <v>0</v>
      </c>
      <c r="F350">
        <v>0</v>
      </c>
      <c r="G350">
        <v>0</v>
      </c>
      <c r="H350">
        <v>1320</v>
      </c>
      <c r="I350" t="s">
        <v>384</v>
      </c>
      <c r="J350">
        <v>50.547255337926998</v>
      </c>
      <c r="K350">
        <v>2809.83270491243</v>
      </c>
      <c r="L350">
        <v>3733.0542155957501</v>
      </c>
      <c r="M350">
        <v>6542.8869205081801</v>
      </c>
      <c r="N350" t="s">
        <v>398</v>
      </c>
      <c r="O350" t="s">
        <v>385</v>
      </c>
      <c r="P350">
        <v>1</v>
      </c>
      <c r="Q350">
        <v>0</v>
      </c>
      <c r="R350">
        <v>0</v>
      </c>
      <c r="S350">
        <v>1</v>
      </c>
      <c r="T350">
        <v>1</v>
      </c>
      <c r="U350">
        <v>100</v>
      </c>
      <c r="V350">
        <v>0.55000000000000004</v>
      </c>
      <c r="W350">
        <v>0.73</v>
      </c>
      <c r="X350">
        <v>0.95718748235553297</v>
      </c>
    </row>
    <row r="351" spans="1:24" x14ac:dyDescent="0.2">
      <c r="A351" t="s">
        <v>816</v>
      </c>
      <c r="B351" t="s">
        <v>408</v>
      </c>
      <c r="C351" t="s">
        <v>697</v>
      </c>
      <c r="D351">
        <v>0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137.25439790254299</v>
      </c>
      <c r="K351">
        <v>7589.5457211978101</v>
      </c>
      <c r="L351">
        <v>4842.75295884559</v>
      </c>
      <c r="M351">
        <v>12432.298680043399</v>
      </c>
      <c r="N351">
        <v>0</v>
      </c>
      <c r="O351">
        <v>0</v>
      </c>
      <c r="P351">
        <v>7</v>
      </c>
      <c r="Q351">
        <v>0</v>
      </c>
      <c r="R351">
        <v>0</v>
      </c>
      <c r="S351">
        <v>1</v>
      </c>
      <c r="T351">
        <v>1</v>
      </c>
      <c r="U351">
        <v>100</v>
      </c>
      <c r="V351">
        <v>0.55000000000000004</v>
      </c>
      <c r="W351">
        <v>0.73</v>
      </c>
      <c r="X351">
        <v>0.95718748235553297</v>
      </c>
    </row>
    <row r="352" spans="1:24" x14ac:dyDescent="0.2">
      <c r="A352" t="s">
        <v>817</v>
      </c>
      <c r="B352" t="s">
        <v>697</v>
      </c>
      <c r="C352" t="s">
        <v>818</v>
      </c>
      <c r="D352">
        <v>0</v>
      </c>
      <c r="E352">
        <v>0</v>
      </c>
      <c r="F352">
        <v>0</v>
      </c>
      <c r="G352">
        <v>0</v>
      </c>
      <c r="H352">
        <v>8500</v>
      </c>
      <c r="I352" t="s">
        <v>384</v>
      </c>
      <c r="J352">
        <v>37.1992788296009</v>
      </c>
      <c r="K352">
        <v>2067.7670810479399</v>
      </c>
      <c r="L352">
        <v>1750.8008011665199</v>
      </c>
      <c r="M352">
        <v>3818.56788221447</v>
      </c>
      <c r="N352" t="s">
        <v>398</v>
      </c>
      <c r="O352" t="s">
        <v>385</v>
      </c>
      <c r="P352">
        <v>1</v>
      </c>
      <c r="Q352">
        <v>0</v>
      </c>
      <c r="R352">
        <v>0</v>
      </c>
      <c r="S352">
        <v>1</v>
      </c>
      <c r="T352">
        <v>1</v>
      </c>
      <c r="U352">
        <v>100</v>
      </c>
      <c r="V352">
        <v>0.55000000000000004</v>
      </c>
      <c r="W352">
        <v>0.73</v>
      </c>
      <c r="X352">
        <v>0.95718748235553297</v>
      </c>
    </row>
    <row r="353" spans="1:24" x14ac:dyDescent="0.2">
      <c r="A353" t="s">
        <v>819</v>
      </c>
      <c r="B353" t="s">
        <v>697</v>
      </c>
      <c r="C353" t="s">
        <v>820</v>
      </c>
      <c r="D353">
        <v>0</v>
      </c>
      <c r="E353">
        <v>0</v>
      </c>
      <c r="F353">
        <v>0</v>
      </c>
      <c r="G353">
        <v>0</v>
      </c>
      <c r="H353">
        <v>10000</v>
      </c>
      <c r="I353" t="s">
        <v>384</v>
      </c>
      <c r="J353">
        <v>54.704821801177097</v>
      </c>
      <c r="K353">
        <v>3040.8761509330998</v>
      </c>
      <c r="L353">
        <v>1626.13077487137</v>
      </c>
      <c r="M353">
        <v>4667.0069258044796</v>
      </c>
      <c r="N353" t="s">
        <v>398</v>
      </c>
      <c r="O353" t="s">
        <v>385</v>
      </c>
      <c r="P353">
        <v>1</v>
      </c>
      <c r="Q353">
        <v>0</v>
      </c>
      <c r="R353">
        <v>0</v>
      </c>
      <c r="S353">
        <v>1</v>
      </c>
      <c r="T353">
        <v>1</v>
      </c>
      <c r="U353">
        <v>100</v>
      </c>
      <c r="V353">
        <v>0.55000000000000004</v>
      </c>
      <c r="W353">
        <v>0.73</v>
      </c>
      <c r="X353">
        <v>0.95718748235553297</v>
      </c>
    </row>
    <row r="354" spans="1:24" x14ac:dyDescent="0.2">
      <c r="A354" t="s">
        <v>821</v>
      </c>
      <c r="B354" t="s">
        <v>697</v>
      </c>
      <c r="C354" t="s">
        <v>822</v>
      </c>
      <c r="D354">
        <v>0</v>
      </c>
      <c r="E354">
        <v>0</v>
      </c>
      <c r="F354">
        <v>0</v>
      </c>
      <c r="G354">
        <v>0</v>
      </c>
      <c r="H354">
        <v>500</v>
      </c>
      <c r="I354" t="s">
        <v>384</v>
      </c>
      <c r="J354">
        <v>4.1028616343382103</v>
      </c>
      <c r="K354">
        <v>228.02983493683601</v>
      </c>
      <c r="L354">
        <v>691.10557925064495</v>
      </c>
      <c r="M354">
        <v>919.13541418748196</v>
      </c>
      <c r="N354" t="s">
        <v>531</v>
      </c>
      <c r="O354" t="s">
        <v>385</v>
      </c>
      <c r="P354">
        <v>1</v>
      </c>
      <c r="Q354">
        <v>0</v>
      </c>
      <c r="R354">
        <v>0</v>
      </c>
      <c r="S354">
        <v>1</v>
      </c>
      <c r="T354">
        <v>1</v>
      </c>
      <c r="U354">
        <v>100</v>
      </c>
      <c r="V354">
        <v>0.55000000000000004</v>
      </c>
      <c r="W354">
        <v>0.73</v>
      </c>
      <c r="X354">
        <v>0.95718748235553297</v>
      </c>
    </row>
    <row r="355" spans="1:24" x14ac:dyDescent="0.2">
      <c r="A355" t="s">
        <v>823</v>
      </c>
      <c r="B355" t="s">
        <v>697</v>
      </c>
      <c r="C355" t="s">
        <v>824</v>
      </c>
      <c r="D355">
        <v>0</v>
      </c>
      <c r="E355">
        <v>0</v>
      </c>
      <c r="F355">
        <v>0</v>
      </c>
      <c r="G355">
        <v>0</v>
      </c>
      <c r="H355">
        <v>225</v>
      </c>
      <c r="I355" t="s">
        <v>384</v>
      </c>
      <c r="J355">
        <v>1.85996394118001</v>
      </c>
      <c r="K355">
        <v>86.163452956502994</v>
      </c>
      <c r="L355">
        <v>111.660979884323</v>
      </c>
      <c r="M355">
        <v>197.82443284082601</v>
      </c>
      <c r="N355" t="s">
        <v>398</v>
      </c>
      <c r="O355" t="s">
        <v>532</v>
      </c>
      <c r="P355">
        <v>1</v>
      </c>
      <c r="Q355">
        <v>0</v>
      </c>
      <c r="R355">
        <v>0</v>
      </c>
      <c r="S355">
        <v>1</v>
      </c>
      <c r="T355">
        <v>1</v>
      </c>
      <c r="U355">
        <v>100</v>
      </c>
      <c r="V355">
        <v>0.55000000000000004</v>
      </c>
      <c r="W355">
        <v>0.73</v>
      </c>
      <c r="X355">
        <v>0.95718748235553297</v>
      </c>
    </row>
    <row r="356" spans="1:24" x14ac:dyDescent="0.2">
      <c r="A356" t="s">
        <v>825</v>
      </c>
      <c r="B356" t="s">
        <v>697</v>
      </c>
      <c r="C356" t="s">
        <v>826</v>
      </c>
      <c r="D356">
        <v>0</v>
      </c>
      <c r="E356">
        <v>0</v>
      </c>
      <c r="F356">
        <v>0</v>
      </c>
      <c r="G356">
        <v>0</v>
      </c>
      <c r="H356">
        <v>300</v>
      </c>
      <c r="I356" t="s">
        <v>384</v>
      </c>
      <c r="J356">
        <v>2.4617169812029802</v>
      </c>
      <c r="K356">
        <v>114.153676426787</v>
      </c>
      <c r="L356">
        <v>148.79096590212399</v>
      </c>
      <c r="M356">
        <v>262.94464232891102</v>
      </c>
      <c r="N356" t="s">
        <v>398</v>
      </c>
      <c r="O356" t="s">
        <v>532</v>
      </c>
      <c r="P356">
        <v>1</v>
      </c>
      <c r="Q356">
        <v>0</v>
      </c>
      <c r="R356">
        <v>0</v>
      </c>
      <c r="S356">
        <v>1</v>
      </c>
      <c r="T356">
        <v>1</v>
      </c>
      <c r="U356">
        <v>100</v>
      </c>
      <c r="V356">
        <v>0.55000000000000004</v>
      </c>
      <c r="W356">
        <v>0.73</v>
      </c>
      <c r="X356">
        <v>0.95718748235553297</v>
      </c>
    </row>
    <row r="357" spans="1:24" x14ac:dyDescent="0.2">
      <c r="A357" t="s">
        <v>827</v>
      </c>
      <c r="B357" t="s">
        <v>697</v>
      </c>
      <c r="C357" t="s">
        <v>828</v>
      </c>
      <c r="D357">
        <v>0</v>
      </c>
      <c r="E357">
        <v>0</v>
      </c>
      <c r="F357">
        <v>0</v>
      </c>
      <c r="G357">
        <v>0</v>
      </c>
      <c r="H357">
        <v>1500</v>
      </c>
      <c r="I357" t="s">
        <v>384</v>
      </c>
      <c r="J357">
        <v>36.925754715044498</v>
      </c>
      <c r="K357">
        <v>2052.5555248966398</v>
      </c>
      <c r="L357">
        <v>514.2638577706</v>
      </c>
      <c r="M357">
        <v>2566.81938266724</v>
      </c>
      <c r="N357" t="s">
        <v>398</v>
      </c>
      <c r="O357" t="s">
        <v>385</v>
      </c>
      <c r="P357">
        <v>1</v>
      </c>
      <c r="Q357">
        <v>0</v>
      </c>
      <c r="R357">
        <v>0</v>
      </c>
      <c r="S357">
        <v>1</v>
      </c>
      <c r="T357">
        <v>1</v>
      </c>
      <c r="U357">
        <v>100</v>
      </c>
      <c r="V357">
        <v>0.55000000000000004</v>
      </c>
      <c r="W357">
        <v>0.73</v>
      </c>
      <c r="X357">
        <v>0.95718748235553297</v>
      </c>
    </row>
    <row r="358" spans="1:24" x14ac:dyDescent="0.2">
      <c r="A358" t="s">
        <v>829</v>
      </c>
      <c r="B358" t="s">
        <v>408</v>
      </c>
      <c r="C358" t="s">
        <v>461</v>
      </c>
      <c r="D358">
        <v>0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631.71292460402606</v>
      </c>
      <c r="K358">
        <v>30176.813243758301</v>
      </c>
      <c r="L358">
        <v>4891.2994724073797</v>
      </c>
      <c r="M358">
        <v>35068.112716165699</v>
      </c>
      <c r="N358" t="s">
        <v>462</v>
      </c>
      <c r="O358" t="s">
        <v>463</v>
      </c>
      <c r="P358">
        <v>1</v>
      </c>
      <c r="Q358">
        <v>0</v>
      </c>
      <c r="R358">
        <v>0</v>
      </c>
      <c r="S358">
        <v>1</v>
      </c>
      <c r="T358">
        <v>1</v>
      </c>
      <c r="U358">
        <v>100</v>
      </c>
      <c r="V358">
        <v>0.55000000000000004</v>
      </c>
      <c r="W358">
        <v>0.73</v>
      </c>
      <c r="X358">
        <v>0.95718748235553297</v>
      </c>
    </row>
    <row r="359" spans="1:24" x14ac:dyDescent="0.2">
      <c r="A359" t="s">
        <v>830</v>
      </c>
      <c r="B359" t="s">
        <v>773</v>
      </c>
      <c r="C359" t="s">
        <v>467</v>
      </c>
      <c r="D359">
        <v>0</v>
      </c>
      <c r="E359">
        <v>0</v>
      </c>
      <c r="F359">
        <v>0</v>
      </c>
      <c r="G359">
        <v>1699900.2420999501</v>
      </c>
      <c r="H359">
        <v>0</v>
      </c>
      <c r="I359">
        <v>0</v>
      </c>
      <c r="J359">
        <v>9973.2368326550604</v>
      </c>
      <c r="K359">
        <v>551971.04782123503</v>
      </c>
      <c r="L359">
        <v>119065.20699747</v>
      </c>
      <c r="M359">
        <v>2370936.4969186601</v>
      </c>
      <c r="N359">
        <v>0</v>
      </c>
      <c r="O359">
        <v>0</v>
      </c>
      <c r="P359">
        <v>15</v>
      </c>
      <c r="Q359">
        <v>0</v>
      </c>
      <c r="R359">
        <v>0</v>
      </c>
      <c r="S359">
        <v>1</v>
      </c>
      <c r="T359">
        <v>1</v>
      </c>
      <c r="U359">
        <v>100</v>
      </c>
      <c r="V359">
        <v>0.55000000000000004</v>
      </c>
      <c r="W359">
        <v>0.73</v>
      </c>
      <c r="X359">
        <v>0.95718748235553297</v>
      </c>
    </row>
    <row r="360" spans="1:24" x14ac:dyDescent="0.2">
      <c r="A360" t="s">
        <v>831</v>
      </c>
      <c r="B360" t="s">
        <v>467</v>
      </c>
      <c r="C360" t="s">
        <v>469</v>
      </c>
      <c r="D360">
        <v>0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1285.5633123426601</v>
      </c>
      <c r="K360">
        <v>70819.574470772306</v>
      </c>
      <c r="L360">
        <v>26217.299580437499</v>
      </c>
      <c r="M360">
        <v>97036.874051209801</v>
      </c>
      <c r="N360">
        <v>0</v>
      </c>
      <c r="O360">
        <v>0</v>
      </c>
      <c r="P360">
        <v>4</v>
      </c>
      <c r="Q360">
        <v>0</v>
      </c>
      <c r="R360">
        <v>0</v>
      </c>
      <c r="S360">
        <v>1</v>
      </c>
      <c r="T360">
        <v>1</v>
      </c>
      <c r="U360">
        <v>100</v>
      </c>
      <c r="V360">
        <v>0.55000000000000004</v>
      </c>
      <c r="W360">
        <v>0.73</v>
      </c>
      <c r="X360">
        <v>0.95718748235553297</v>
      </c>
    </row>
    <row r="361" spans="1:24" x14ac:dyDescent="0.2">
      <c r="A361" t="s">
        <v>832</v>
      </c>
      <c r="B361" t="s">
        <v>469</v>
      </c>
      <c r="C361" t="s">
        <v>471</v>
      </c>
      <c r="D361">
        <v>0</v>
      </c>
      <c r="E361">
        <v>0</v>
      </c>
      <c r="F361">
        <v>0</v>
      </c>
      <c r="G361">
        <v>0</v>
      </c>
      <c r="H361">
        <v>1</v>
      </c>
      <c r="I361" t="s">
        <v>368</v>
      </c>
      <c r="J361">
        <v>191.46687631912101</v>
      </c>
      <c r="K361">
        <v>10547.653962876801</v>
      </c>
      <c r="L361">
        <v>3523.6147314998502</v>
      </c>
      <c r="M361">
        <v>14071.2686943766</v>
      </c>
      <c r="N361" t="s">
        <v>474</v>
      </c>
      <c r="O361" t="s">
        <v>475</v>
      </c>
      <c r="P361">
        <v>1</v>
      </c>
      <c r="Q361">
        <v>0</v>
      </c>
      <c r="R361">
        <v>0</v>
      </c>
      <c r="S361">
        <v>1</v>
      </c>
      <c r="T361">
        <v>1</v>
      </c>
      <c r="U361">
        <v>100</v>
      </c>
      <c r="V361">
        <v>0.55000000000000004</v>
      </c>
      <c r="W361">
        <v>0.73</v>
      </c>
      <c r="X361">
        <v>0.95718748235553297</v>
      </c>
    </row>
    <row r="362" spans="1:24" x14ac:dyDescent="0.2">
      <c r="A362" t="s">
        <v>833</v>
      </c>
      <c r="B362" t="s">
        <v>469</v>
      </c>
      <c r="C362" t="s">
        <v>473</v>
      </c>
      <c r="D362">
        <v>0</v>
      </c>
      <c r="E362">
        <v>0</v>
      </c>
      <c r="F362">
        <v>0</v>
      </c>
      <c r="G362">
        <v>0</v>
      </c>
      <c r="H362">
        <v>1</v>
      </c>
      <c r="I362" t="s">
        <v>368</v>
      </c>
      <c r="J362">
        <v>547.04821801177104</v>
      </c>
      <c r="K362">
        <v>30135.960253947698</v>
      </c>
      <c r="L362">
        <v>4933.0069118776901</v>
      </c>
      <c r="M362">
        <v>35068.967165825401</v>
      </c>
      <c r="N362" t="s">
        <v>474</v>
      </c>
      <c r="O362" t="s">
        <v>475</v>
      </c>
      <c r="P362">
        <v>1</v>
      </c>
      <c r="Q362">
        <v>0</v>
      </c>
      <c r="R362">
        <v>0</v>
      </c>
      <c r="S362">
        <v>1</v>
      </c>
      <c r="T362">
        <v>1</v>
      </c>
      <c r="U362">
        <v>100</v>
      </c>
      <c r="V362">
        <v>0.55000000000000004</v>
      </c>
      <c r="W362">
        <v>0.73</v>
      </c>
      <c r="X362">
        <v>0.95718748235553297</v>
      </c>
    </row>
    <row r="363" spans="1:24" x14ac:dyDescent="0.2">
      <c r="A363" t="s">
        <v>834</v>
      </c>
      <c r="B363" t="s">
        <v>469</v>
      </c>
      <c r="C363" t="s">
        <v>569</v>
      </c>
      <c r="D363">
        <v>0</v>
      </c>
      <c r="E363">
        <v>0</v>
      </c>
      <c r="F363">
        <v>0</v>
      </c>
      <c r="G363">
        <v>0</v>
      </c>
      <c r="H363">
        <v>1</v>
      </c>
      <c r="I363" t="s">
        <v>368</v>
      </c>
      <c r="J363">
        <v>547.04821801177104</v>
      </c>
      <c r="K363">
        <v>30135.960253947698</v>
      </c>
      <c r="L363">
        <v>17760.677937060002</v>
      </c>
      <c r="M363">
        <v>47896.638191007703</v>
      </c>
      <c r="N363" t="s">
        <v>474</v>
      </c>
      <c r="O363" t="s">
        <v>475</v>
      </c>
      <c r="P363">
        <v>1</v>
      </c>
      <c r="Q363">
        <v>0</v>
      </c>
      <c r="R363">
        <v>0</v>
      </c>
      <c r="S363">
        <v>1</v>
      </c>
      <c r="T363">
        <v>1</v>
      </c>
      <c r="U363">
        <v>100</v>
      </c>
      <c r="V363">
        <v>0.55000000000000004</v>
      </c>
      <c r="W363">
        <v>0.73</v>
      </c>
      <c r="X363">
        <v>0.95718748235553297</v>
      </c>
    </row>
    <row r="364" spans="1:24" x14ac:dyDescent="0.2">
      <c r="A364" t="s">
        <v>835</v>
      </c>
      <c r="B364" t="s">
        <v>467</v>
      </c>
      <c r="C364" t="s">
        <v>644</v>
      </c>
      <c r="D364">
        <v>0</v>
      </c>
      <c r="E364">
        <v>0</v>
      </c>
      <c r="F364">
        <v>0</v>
      </c>
      <c r="G364">
        <v>1699900.2420999501</v>
      </c>
      <c r="H364">
        <v>0</v>
      </c>
      <c r="I364">
        <v>0</v>
      </c>
      <c r="J364">
        <v>7593.5770842888496</v>
      </c>
      <c r="K364">
        <v>420405.84816197498</v>
      </c>
      <c r="L364">
        <v>68118.252635163895</v>
      </c>
      <c r="M364">
        <v>2188424.3428970901</v>
      </c>
      <c r="N364">
        <v>0</v>
      </c>
      <c r="O364">
        <v>0</v>
      </c>
      <c r="P364">
        <v>9</v>
      </c>
      <c r="Q364">
        <v>0</v>
      </c>
      <c r="R364">
        <v>0</v>
      </c>
      <c r="S364">
        <v>1</v>
      </c>
      <c r="T364">
        <v>1</v>
      </c>
      <c r="U364">
        <v>100</v>
      </c>
      <c r="V364">
        <v>0.55000000000000004</v>
      </c>
      <c r="W364">
        <v>0.73</v>
      </c>
      <c r="X364">
        <v>0.95718748235553297</v>
      </c>
    </row>
    <row r="365" spans="1:24" x14ac:dyDescent="0.2">
      <c r="A365" t="s">
        <v>836</v>
      </c>
      <c r="B365" t="s">
        <v>644</v>
      </c>
      <c r="C365" t="s">
        <v>479</v>
      </c>
      <c r="D365">
        <v>1</v>
      </c>
      <c r="E365">
        <v>0</v>
      </c>
      <c r="F365">
        <v>0</v>
      </c>
      <c r="G365">
        <v>668598.91727586195</v>
      </c>
      <c r="H365">
        <v>0</v>
      </c>
      <c r="I365">
        <v>0</v>
      </c>
      <c r="J365">
        <v>861.75406932341195</v>
      </c>
      <c r="K365">
        <v>47563.063910837598</v>
      </c>
      <c r="L365">
        <v>5216.8484294152004</v>
      </c>
      <c r="M365">
        <v>721378.82961611496</v>
      </c>
      <c r="N365">
        <v>0</v>
      </c>
      <c r="O365">
        <v>0</v>
      </c>
      <c r="P365">
        <v>1</v>
      </c>
      <c r="Q365">
        <v>0</v>
      </c>
      <c r="R365">
        <v>0</v>
      </c>
      <c r="S365">
        <v>1</v>
      </c>
      <c r="T365">
        <v>1</v>
      </c>
      <c r="U365">
        <v>100</v>
      </c>
      <c r="V365">
        <v>0.55000000000000004</v>
      </c>
      <c r="W365">
        <v>0.73</v>
      </c>
      <c r="X365">
        <v>0.95718748235553297</v>
      </c>
    </row>
    <row r="366" spans="1:24" x14ac:dyDescent="0.2">
      <c r="A366" t="s">
        <v>837</v>
      </c>
      <c r="B366" t="s">
        <v>644</v>
      </c>
      <c r="C366" t="s">
        <v>573</v>
      </c>
      <c r="D366">
        <v>1</v>
      </c>
      <c r="E366">
        <v>0</v>
      </c>
      <c r="F366">
        <v>0</v>
      </c>
      <c r="G366">
        <v>578092.251038805</v>
      </c>
      <c r="H366">
        <v>0</v>
      </c>
      <c r="I366">
        <v>0</v>
      </c>
      <c r="J366">
        <v>1458.93452091573</v>
      </c>
      <c r="K366">
        <v>80075.406492516297</v>
      </c>
      <c r="L366">
        <v>8787.7493486961394</v>
      </c>
      <c r="M366">
        <v>666955.40688001702</v>
      </c>
      <c r="N366">
        <v>0</v>
      </c>
      <c r="O366">
        <v>0</v>
      </c>
      <c r="P366">
        <v>1</v>
      </c>
      <c r="Q366">
        <v>0</v>
      </c>
      <c r="R366">
        <v>0</v>
      </c>
      <c r="S366">
        <v>1</v>
      </c>
      <c r="T366">
        <v>1</v>
      </c>
      <c r="U366">
        <v>100</v>
      </c>
      <c r="V366">
        <v>0.55000000000000004</v>
      </c>
      <c r="W366">
        <v>0.73</v>
      </c>
      <c r="X366">
        <v>0.95718748235553297</v>
      </c>
    </row>
    <row r="367" spans="1:24" x14ac:dyDescent="0.2">
      <c r="A367" t="s">
        <v>838</v>
      </c>
      <c r="B367" t="s">
        <v>644</v>
      </c>
      <c r="C367" t="s">
        <v>637</v>
      </c>
      <c r="D367">
        <v>1</v>
      </c>
      <c r="E367">
        <v>0</v>
      </c>
      <c r="F367">
        <v>0</v>
      </c>
      <c r="G367">
        <v>2215.1981282353199</v>
      </c>
      <c r="H367">
        <v>0</v>
      </c>
      <c r="I367">
        <v>0</v>
      </c>
      <c r="J367">
        <v>60.473969755261201</v>
      </c>
      <c r="K367">
        <v>3359.4021531585399</v>
      </c>
      <c r="L367">
        <v>359.524371318004</v>
      </c>
      <c r="M367">
        <v>5934.1246527118701</v>
      </c>
      <c r="N367">
        <v>0</v>
      </c>
      <c r="O367">
        <v>0</v>
      </c>
      <c r="P367">
        <v>1</v>
      </c>
      <c r="Q367">
        <v>0</v>
      </c>
      <c r="R367">
        <v>0</v>
      </c>
      <c r="S367">
        <v>1</v>
      </c>
      <c r="T367">
        <v>1</v>
      </c>
      <c r="U367">
        <v>100</v>
      </c>
      <c r="V367">
        <v>0.55000000000000004</v>
      </c>
      <c r="W367">
        <v>0.73</v>
      </c>
      <c r="X367">
        <v>0.95718748235553297</v>
      </c>
    </row>
    <row r="368" spans="1:24" x14ac:dyDescent="0.2">
      <c r="A368" t="s">
        <v>839</v>
      </c>
      <c r="B368" t="s">
        <v>644</v>
      </c>
      <c r="C368" t="s">
        <v>486</v>
      </c>
      <c r="D368">
        <v>1</v>
      </c>
      <c r="E368">
        <v>0</v>
      </c>
      <c r="F368">
        <v>0</v>
      </c>
      <c r="G368">
        <v>139613.32738735501</v>
      </c>
      <c r="H368">
        <v>0</v>
      </c>
      <c r="I368">
        <v>0</v>
      </c>
      <c r="J368">
        <v>566.94346650739703</v>
      </c>
      <c r="K368">
        <v>31135.5684025298</v>
      </c>
      <c r="L368">
        <v>3419.22657282517</v>
      </c>
      <c r="M368">
        <v>174168.12236271001</v>
      </c>
      <c r="N368">
        <v>0</v>
      </c>
      <c r="O368">
        <v>0</v>
      </c>
      <c r="P368">
        <v>1</v>
      </c>
      <c r="Q368">
        <v>0</v>
      </c>
      <c r="R368">
        <v>0</v>
      </c>
      <c r="S368">
        <v>1</v>
      </c>
      <c r="T368">
        <v>1</v>
      </c>
      <c r="U368">
        <v>100</v>
      </c>
      <c r="V368">
        <v>0.55000000000000004</v>
      </c>
      <c r="W368">
        <v>0.73</v>
      </c>
      <c r="X368">
        <v>0.95718748235553297</v>
      </c>
    </row>
    <row r="369" spans="1:24" x14ac:dyDescent="0.2">
      <c r="A369" t="s">
        <v>840</v>
      </c>
      <c r="B369" t="s">
        <v>644</v>
      </c>
      <c r="C369" t="s">
        <v>488</v>
      </c>
      <c r="D369">
        <v>1</v>
      </c>
      <c r="E369">
        <v>0</v>
      </c>
      <c r="F369">
        <v>0</v>
      </c>
      <c r="G369">
        <v>64794.042717904202</v>
      </c>
      <c r="H369">
        <v>0</v>
      </c>
      <c r="I369">
        <v>0</v>
      </c>
      <c r="J369">
        <v>4061.9424286247399</v>
      </c>
      <c r="K369">
        <v>226145.92882873901</v>
      </c>
      <c r="L369">
        <v>48317.906207263797</v>
      </c>
      <c r="M369">
        <v>339257.877753907</v>
      </c>
      <c r="N369">
        <v>0</v>
      </c>
      <c r="O369">
        <v>0</v>
      </c>
      <c r="P369">
        <v>1</v>
      </c>
      <c r="Q369">
        <v>0</v>
      </c>
      <c r="R369">
        <v>0</v>
      </c>
      <c r="S369">
        <v>1</v>
      </c>
      <c r="T369">
        <v>1</v>
      </c>
      <c r="U369">
        <v>100</v>
      </c>
      <c r="V369">
        <v>0.55000000000000004</v>
      </c>
      <c r="W369">
        <v>0.73</v>
      </c>
      <c r="X369">
        <v>0.95718748235553297</v>
      </c>
    </row>
    <row r="370" spans="1:24" x14ac:dyDescent="0.2">
      <c r="A370" t="s">
        <v>841</v>
      </c>
      <c r="B370" t="s">
        <v>644</v>
      </c>
      <c r="C370" t="s">
        <v>481</v>
      </c>
      <c r="D370">
        <v>1</v>
      </c>
      <c r="E370">
        <v>0</v>
      </c>
      <c r="F370">
        <v>0</v>
      </c>
      <c r="G370">
        <v>13949.022329531101</v>
      </c>
      <c r="H370">
        <v>0</v>
      </c>
      <c r="I370">
        <v>0</v>
      </c>
      <c r="J370">
        <v>92.177624745334398</v>
      </c>
      <c r="K370">
        <v>5062.0051424059702</v>
      </c>
      <c r="L370">
        <v>550.81237858397901</v>
      </c>
      <c r="M370">
        <v>19561.839850520999</v>
      </c>
      <c r="N370">
        <v>0</v>
      </c>
      <c r="O370">
        <v>0</v>
      </c>
      <c r="P370">
        <v>1</v>
      </c>
      <c r="Q370">
        <v>0</v>
      </c>
      <c r="R370">
        <v>0</v>
      </c>
      <c r="S370">
        <v>1</v>
      </c>
      <c r="T370">
        <v>1</v>
      </c>
      <c r="U370">
        <v>100</v>
      </c>
      <c r="V370">
        <v>0.55000000000000004</v>
      </c>
      <c r="W370">
        <v>0.73</v>
      </c>
      <c r="X370">
        <v>0.95718748235553297</v>
      </c>
    </row>
    <row r="371" spans="1:24" x14ac:dyDescent="0.2">
      <c r="A371" t="s">
        <v>842</v>
      </c>
      <c r="B371" t="s">
        <v>644</v>
      </c>
      <c r="C371" t="s">
        <v>577</v>
      </c>
      <c r="D371">
        <v>1</v>
      </c>
      <c r="E371">
        <v>0</v>
      </c>
      <c r="F371">
        <v>0</v>
      </c>
      <c r="G371">
        <v>1810.11527324336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1810.11527324336</v>
      </c>
      <c r="N371">
        <v>0</v>
      </c>
      <c r="O371">
        <v>0</v>
      </c>
      <c r="P371">
        <v>1</v>
      </c>
      <c r="Q371">
        <v>0</v>
      </c>
      <c r="R371">
        <v>0</v>
      </c>
      <c r="S371">
        <v>1</v>
      </c>
      <c r="T371">
        <v>1</v>
      </c>
      <c r="U371">
        <v>100</v>
      </c>
      <c r="V371">
        <v>0.55000000000000004</v>
      </c>
      <c r="W371">
        <v>0.73</v>
      </c>
      <c r="X371">
        <v>0.95718748235553297</v>
      </c>
    </row>
    <row r="372" spans="1:24" x14ac:dyDescent="0.2">
      <c r="A372" t="s">
        <v>843</v>
      </c>
      <c r="B372" t="s">
        <v>644</v>
      </c>
      <c r="C372" t="s">
        <v>491</v>
      </c>
      <c r="D372">
        <v>1</v>
      </c>
      <c r="E372">
        <v>1</v>
      </c>
      <c r="F372" t="s">
        <v>368</v>
      </c>
      <c r="G372">
        <v>230827.36794901799</v>
      </c>
      <c r="H372">
        <v>1</v>
      </c>
      <c r="I372" t="s">
        <v>368</v>
      </c>
      <c r="J372">
        <v>491.35100441696699</v>
      </c>
      <c r="K372">
        <v>27064.473231787699</v>
      </c>
      <c r="L372">
        <v>1466.18532706153</v>
      </c>
      <c r="M372">
        <v>259358.02650786701</v>
      </c>
      <c r="N372" t="s">
        <v>492</v>
      </c>
      <c r="O372" t="s">
        <v>493</v>
      </c>
      <c r="P372">
        <v>1</v>
      </c>
      <c r="Q372">
        <v>0</v>
      </c>
      <c r="R372">
        <v>0</v>
      </c>
      <c r="S372">
        <v>1</v>
      </c>
      <c r="T372">
        <v>1</v>
      </c>
      <c r="U372">
        <v>100</v>
      </c>
      <c r="V372">
        <v>0.55000000000000004</v>
      </c>
      <c r="W372">
        <v>0.73</v>
      </c>
      <c r="X372">
        <v>0.95718748235553297</v>
      </c>
    </row>
    <row r="373" spans="1:24" x14ac:dyDescent="0.2">
      <c r="A373" t="s">
        <v>844</v>
      </c>
      <c r="B373" t="s">
        <v>467</v>
      </c>
      <c r="C373" t="s">
        <v>495</v>
      </c>
      <c r="D373">
        <v>1</v>
      </c>
      <c r="E373">
        <v>0</v>
      </c>
      <c r="F373">
        <v>0</v>
      </c>
      <c r="G373">
        <v>0</v>
      </c>
      <c r="H373">
        <v>1</v>
      </c>
      <c r="I373" t="s">
        <v>368</v>
      </c>
      <c r="J373">
        <v>1094.09643602354</v>
      </c>
      <c r="K373">
        <v>60745.625188486898</v>
      </c>
      <c r="L373">
        <v>24729.654781869001</v>
      </c>
      <c r="M373">
        <v>85475.279970356001</v>
      </c>
      <c r="N373" t="s">
        <v>495</v>
      </c>
      <c r="O373" t="s">
        <v>493</v>
      </c>
      <c r="P373">
        <v>1</v>
      </c>
      <c r="Q373">
        <v>0</v>
      </c>
      <c r="R373">
        <v>0</v>
      </c>
      <c r="S373">
        <v>1</v>
      </c>
      <c r="T373">
        <v>1</v>
      </c>
      <c r="U373">
        <v>100</v>
      </c>
      <c r="V373">
        <v>0.55000000000000004</v>
      </c>
      <c r="W373">
        <v>0.73</v>
      </c>
      <c r="X373">
        <v>0.95718748235553297</v>
      </c>
    </row>
    <row r="374" spans="1:24" x14ac:dyDescent="0.2">
      <c r="A374" t="s">
        <v>845</v>
      </c>
      <c r="B374" t="s">
        <v>846</v>
      </c>
      <c r="C374" t="s">
        <v>846</v>
      </c>
      <c r="D374">
        <v>0</v>
      </c>
      <c r="E374">
        <v>0</v>
      </c>
      <c r="F374">
        <v>0</v>
      </c>
      <c r="G374">
        <v>1448402.7688404601</v>
      </c>
      <c r="H374">
        <v>0</v>
      </c>
      <c r="I374">
        <v>0</v>
      </c>
      <c r="J374">
        <v>24130.501537534499</v>
      </c>
      <c r="K374">
        <v>1333143.4014806901</v>
      </c>
      <c r="L374">
        <v>255204.78472475501</v>
      </c>
      <c r="M374">
        <v>3036750.9550459101</v>
      </c>
      <c r="N374">
        <v>0</v>
      </c>
      <c r="O374">
        <v>0</v>
      </c>
      <c r="P374">
        <v>67</v>
      </c>
      <c r="Q374">
        <v>0</v>
      </c>
      <c r="R374">
        <v>0</v>
      </c>
      <c r="S374">
        <v>1</v>
      </c>
      <c r="T374">
        <v>1</v>
      </c>
      <c r="U374">
        <v>100</v>
      </c>
      <c r="V374">
        <v>0.55000000000000004</v>
      </c>
      <c r="W374">
        <v>0.73</v>
      </c>
      <c r="X374">
        <v>0.95718748235553297</v>
      </c>
    </row>
    <row r="375" spans="1:24" x14ac:dyDescent="0.2">
      <c r="A375" t="s">
        <v>847</v>
      </c>
      <c r="B375" t="s">
        <v>846</v>
      </c>
      <c r="C375" t="s">
        <v>379</v>
      </c>
      <c r="D375">
        <v>0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47</v>
      </c>
      <c r="Q375">
        <v>0</v>
      </c>
      <c r="R375">
        <v>0</v>
      </c>
      <c r="S375">
        <v>1</v>
      </c>
      <c r="T375">
        <v>1</v>
      </c>
      <c r="U375">
        <v>100</v>
      </c>
      <c r="V375">
        <v>0.55000000000000004</v>
      </c>
      <c r="W375">
        <v>0.73</v>
      </c>
      <c r="X375">
        <v>0.95718748235553297</v>
      </c>
    </row>
    <row r="376" spans="1:24" x14ac:dyDescent="0.2">
      <c r="A376" t="s">
        <v>848</v>
      </c>
      <c r="B376" t="s">
        <v>379</v>
      </c>
      <c r="C376" t="s">
        <v>381</v>
      </c>
      <c r="D376">
        <v>0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9</v>
      </c>
      <c r="Q376">
        <v>0</v>
      </c>
      <c r="R376">
        <v>0</v>
      </c>
      <c r="S376">
        <v>1</v>
      </c>
      <c r="T376">
        <v>1</v>
      </c>
      <c r="U376">
        <v>100</v>
      </c>
      <c r="V376">
        <v>0.55000000000000004</v>
      </c>
      <c r="W376">
        <v>0.73</v>
      </c>
      <c r="X376">
        <v>0.95718748235553297</v>
      </c>
    </row>
    <row r="377" spans="1:24" x14ac:dyDescent="0.2">
      <c r="A377" t="s">
        <v>849</v>
      </c>
      <c r="B377" t="s">
        <v>381</v>
      </c>
      <c r="C377" t="s">
        <v>383</v>
      </c>
      <c r="D377">
        <v>0</v>
      </c>
      <c r="E377">
        <v>0</v>
      </c>
      <c r="F377">
        <v>0</v>
      </c>
      <c r="G377">
        <v>0</v>
      </c>
      <c r="H377">
        <v>15000</v>
      </c>
      <c r="I377" t="s">
        <v>384</v>
      </c>
      <c r="J377">
        <v>0</v>
      </c>
      <c r="K377">
        <v>0</v>
      </c>
      <c r="L377">
        <v>0</v>
      </c>
      <c r="M377">
        <v>0</v>
      </c>
      <c r="N377" t="s">
        <v>383</v>
      </c>
      <c r="O377" t="s">
        <v>385</v>
      </c>
      <c r="P377">
        <v>1</v>
      </c>
      <c r="Q377">
        <v>0</v>
      </c>
      <c r="R377">
        <v>0</v>
      </c>
      <c r="S377">
        <v>1</v>
      </c>
      <c r="T377">
        <v>1</v>
      </c>
      <c r="U377">
        <v>100</v>
      </c>
      <c r="V377">
        <v>0.55000000000000004</v>
      </c>
      <c r="W377">
        <v>0.73</v>
      </c>
      <c r="X377">
        <v>0.95718748235553297</v>
      </c>
    </row>
    <row r="378" spans="1:24" x14ac:dyDescent="0.2">
      <c r="A378" t="s">
        <v>850</v>
      </c>
      <c r="B378" t="s">
        <v>381</v>
      </c>
      <c r="C378" t="s">
        <v>387</v>
      </c>
      <c r="D378">
        <v>0</v>
      </c>
      <c r="E378">
        <v>0</v>
      </c>
      <c r="F378">
        <v>0</v>
      </c>
      <c r="G378">
        <v>0</v>
      </c>
      <c r="H378">
        <v>135</v>
      </c>
      <c r="I378" t="s">
        <v>388</v>
      </c>
      <c r="J378">
        <v>0</v>
      </c>
      <c r="K378">
        <v>0</v>
      </c>
      <c r="L378">
        <v>0</v>
      </c>
      <c r="M378">
        <v>0</v>
      </c>
      <c r="N378" t="s">
        <v>387</v>
      </c>
      <c r="O378" t="s">
        <v>389</v>
      </c>
      <c r="P378">
        <v>1</v>
      </c>
      <c r="Q378">
        <v>0</v>
      </c>
      <c r="R378">
        <v>0</v>
      </c>
      <c r="S378">
        <v>1</v>
      </c>
      <c r="T378">
        <v>1</v>
      </c>
      <c r="U378">
        <v>100</v>
      </c>
      <c r="V378">
        <v>0.55000000000000004</v>
      </c>
      <c r="W378">
        <v>0.73</v>
      </c>
      <c r="X378">
        <v>0.95718748235553297</v>
      </c>
    </row>
    <row r="379" spans="1:24" x14ac:dyDescent="0.2">
      <c r="A379" t="s">
        <v>851</v>
      </c>
      <c r="B379" t="s">
        <v>381</v>
      </c>
      <c r="C379" t="s">
        <v>391</v>
      </c>
      <c r="D379">
        <v>0</v>
      </c>
      <c r="E379">
        <v>0</v>
      </c>
      <c r="F379">
        <v>0</v>
      </c>
      <c r="G379">
        <v>0</v>
      </c>
      <c r="H379">
        <v>1700</v>
      </c>
      <c r="I379" t="s">
        <v>371</v>
      </c>
      <c r="J379">
        <v>0</v>
      </c>
      <c r="K379">
        <v>0</v>
      </c>
      <c r="L379">
        <v>0</v>
      </c>
      <c r="M379">
        <v>0</v>
      </c>
      <c r="N379" t="s">
        <v>392</v>
      </c>
      <c r="O379" t="s">
        <v>393</v>
      </c>
      <c r="P379">
        <v>1</v>
      </c>
      <c r="Q379">
        <v>0</v>
      </c>
      <c r="R379">
        <v>0</v>
      </c>
      <c r="S379">
        <v>1</v>
      </c>
      <c r="T379">
        <v>1</v>
      </c>
      <c r="U379">
        <v>100</v>
      </c>
      <c r="V379">
        <v>0.55000000000000004</v>
      </c>
      <c r="W379">
        <v>0.73</v>
      </c>
      <c r="X379">
        <v>0.95718748235553297</v>
      </c>
    </row>
    <row r="380" spans="1:24" x14ac:dyDescent="0.2">
      <c r="A380" t="s">
        <v>852</v>
      </c>
      <c r="B380" t="s">
        <v>381</v>
      </c>
      <c r="C380" t="s">
        <v>395</v>
      </c>
      <c r="D380">
        <v>0</v>
      </c>
      <c r="E380">
        <v>0</v>
      </c>
      <c r="F380">
        <v>0</v>
      </c>
      <c r="G380">
        <v>0</v>
      </c>
      <c r="H380">
        <v>6</v>
      </c>
      <c r="I380" t="s">
        <v>388</v>
      </c>
      <c r="J380">
        <v>0</v>
      </c>
      <c r="K380">
        <v>0</v>
      </c>
      <c r="L380">
        <v>0</v>
      </c>
      <c r="M380">
        <v>0</v>
      </c>
      <c r="N380" t="s">
        <v>395</v>
      </c>
      <c r="O380" t="s">
        <v>393</v>
      </c>
      <c r="P380">
        <v>1</v>
      </c>
      <c r="Q380">
        <v>0</v>
      </c>
      <c r="R380">
        <v>0</v>
      </c>
      <c r="S380">
        <v>1</v>
      </c>
      <c r="T380">
        <v>1</v>
      </c>
      <c r="U380">
        <v>100</v>
      </c>
      <c r="V380">
        <v>0.55000000000000004</v>
      </c>
      <c r="W380">
        <v>0.73</v>
      </c>
      <c r="X380">
        <v>0.95718748235553297</v>
      </c>
    </row>
    <row r="381" spans="1:24" x14ac:dyDescent="0.2">
      <c r="A381" t="s">
        <v>853</v>
      </c>
      <c r="B381" t="s">
        <v>381</v>
      </c>
      <c r="C381" t="s">
        <v>509</v>
      </c>
      <c r="D381">
        <v>0</v>
      </c>
      <c r="E381">
        <v>0</v>
      </c>
      <c r="F381">
        <v>0</v>
      </c>
      <c r="G381">
        <v>0</v>
      </c>
      <c r="H381">
        <v>47600</v>
      </c>
      <c r="I381" t="s">
        <v>384</v>
      </c>
      <c r="J381">
        <v>0</v>
      </c>
      <c r="K381">
        <v>0</v>
      </c>
      <c r="L381">
        <v>0</v>
      </c>
      <c r="M381">
        <v>0</v>
      </c>
      <c r="N381" t="s">
        <v>462</v>
      </c>
      <c r="O381" t="s">
        <v>393</v>
      </c>
      <c r="P381">
        <v>1</v>
      </c>
      <c r="Q381">
        <v>0</v>
      </c>
      <c r="R381">
        <v>0</v>
      </c>
      <c r="S381">
        <v>1</v>
      </c>
      <c r="T381">
        <v>1</v>
      </c>
      <c r="U381">
        <v>100</v>
      </c>
      <c r="V381">
        <v>0.55000000000000004</v>
      </c>
      <c r="W381">
        <v>0.73</v>
      </c>
      <c r="X381">
        <v>0.95718748235553297</v>
      </c>
    </row>
    <row r="382" spans="1:24" x14ac:dyDescent="0.2">
      <c r="A382" t="s">
        <v>854</v>
      </c>
      <c r="B382" t="s">
        <v>381</v>
      </c>
      <c r="C382" t="s">
        <v>397</v>
      </c>
      <c r="D382">
        <v>0</v>
      </c>
      <c r="E382">
        <v>0</v>
      </c>
      <c r="F382">
        <v>0</v>
      </c>
      <c r="G382">
        <v>0</v>
      </c>
      <c r="H382">
        <v>47600</v>
      </c>
      <c r="I382" t="s">
        <v>384</v>
      </c>
      <c r="J382">
        <v>0</v>
      </c>
      <c r="K382">
        <v>0</v>
      </c>
      <c r="L382">
        <v>0</v>
      </c>
      <c r="M382">
        <v>0</v>
      </c>
      <c r="N382" t="s">
        <v>398</v>
      </c>
      <c r="O382" t="s">
        <v>393</v>
      </c>
      <c r="P382">
        <v>1</v>
      </c>
      <c r="Q382">
        <v>0</v>
      </c>
      <c r="R382">
        <v>0</v>
      </c>
      <c r="S382">
        <v>1</v>
      </c>
      <c r="T382">
        <v>1</v>
      </c>
      <c r="U382">
        <v>100</v>
      </c>
      <c r="V382">
        <v>0.55000000000000004</v>
      </c>
      <c r="W382">
        <v>0.73</v>
      </c>
      <c r="X382">
        <v>0.95718748235553297</v>
      </c>
    </row>
    <row r="383" spans="1:24" x14ac:dyDescent="0.2">
      <c r="A383" t="s">
        <v>855</v>
      </c>
      <c r="B383" t="s">
        <v>381</v>
      </c>
      <c r="C383" t="s">
        <v>403</v>
      </c>
      <c r="D383">
        <v>0</v>
      </c>
      <c r="E383">
        <v>0</v>
      </c>
      <c r="F383">
        <v>0</v>
      </c>
      <c r="G383">
        <v>0</v>
      </c>
      <c r="H383">
        <v>500</v>
      </c>
      <c r="I383" t="s">
        <v>384</v>
      </c>
      <c r="J383">
        <v>0</v>
      </c>
      <c r="K383">
        <v>0</v>
      </c>
      <c r="L383">
        <v>0</v>
      </c>
      <c r="M383">
        <v>0</v>
      </c>
      <c r="N383" t="s">
        <v>383</v>
      </c>
      <c r="O383" t="s">
        <v>385</v>
      </c>
      <c r="P383">
        <v>1</v>
      </c>
      <c r="Q383">
        <v>0</v>
      </c>
      <c r="R383">
        <v>0</v>
      </c>
      <c r="S383">
        <v>1</v>
      </c>
      <c r="T383">
        <v>1</v>
      </c>
      <c r="U383">
        <v>100</v>
      </c>
      <c r="V383">
        <v>0.55000000000000004</v>
      </c>
      <c r="W383">
        <v>0.73</v>
      </c>
      <c r="X383">
        <v>0.95718748235553297</v>
      </c>
    </row>
    <row r="384" spans="1:24" x14ac:dyDescent="0.2">
      <c r="A384" t="s">
        <v>856</v>
      </c>
      <c r="B384" t="s">
        <v>381</v>
      </c>
      <c r="C384" t="s">
        <v>418</v>
      </c>
      <c r="D384">
        <v>0</v>
      </c>
      <c r="E384">
        <v>0</v>
      </c>
      <c r="F384">
        <v>0</v>
      </c>
      <c r="G384">
        <v>0</v>
      </c>
      <c r="H384">
        <v>2000</v>
      </c>
      <c r="I384" t="s">
        <v>384</v>
      </c>
      <c r="J384">
        <v>0</v>
      </c>
      <c r="K384">
        <v>0</v>
      </c>
      <c r="L384">
        <v>0</v>
      </c>
      <c r="M384">
        <v>0</v>
      </c>
      <c r="N384" t="s">
        <v>398</v>
      </c>
      <c r="O384" t="s">
        <v>393</v>
      </c>
      <c r="P384">
        <v>1</v>
      </c>
      <c r="Q384">
        <v>0</v>
      </c>
      <c r="R384">
        <v>0</v>
      </c>
      <c r="S384">
        <v>1</v>
      </c>
      <c r="T384">
        <v>1</v>
      </c>
      <c r="U384">
        <v>100</v>
      </c>
      <c r="V384">
        <v>0.55000000000000004</v>
      </c>
      <c r="W384">
        <v>0.73</v>
      </c>
      <c r="X384">
        <v>0.95718748235553297</v>
      </c>
    </row>
    <row r="385" spans="1:24" x14ac:dyDescent="0.2">
      <c r="A385" t="s">
        <v>857</v>
      </c>
      <c r="B385" t="s">
        <v>379</v>
      </c>
      <c r="C385" t="s">
        <v>408</v>
      </c>
      <c r="D385">
        <v>0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37</v>
      </c>
      <c r="Q385">
        <v>0</v>
      </c>
      <c r="R385">
        <v>0</v>
      </c>
      <c r="S385">
        <v>1</v>
      </c>
      <c r="T385">
        <v>1</v>
      </c>
      <c r="U385">
        <v>100</v>
      </c>
      <c r="V385">
        <v>0.55000000000000004</v>
      </c>
      <c r="W385">
        <v>0.73</v>
      </c>
      <c r="X385">
        <v>0.95718748235553297</v>
      </c>
    </row>
    <row r="386" spans="1:24" x14ac:dyDescent="0.2">
      <c r="A386" t="s">
        <v>858</v>
      </c>
      <c r="B386" t="s">
        <v>408</v>
      </c>
      <c r="C386" t="s">
        <v>410</v>
      </c>
      <c r="D386">
        <v>0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7</v>
      </c>
      <c r="Q386">
        <v>0</v>
      </c>
      <c r="R386">
        <v>0</v>
      </c>
      <c r="S386">
        <v>1</v>
      </c>
      <c r="T386">
        <v>1</v>
      </c>
      <c r="U386">
        <v>100</v>
      </c>
      <c r="V386">
        <v>0.55000000000000004</v>
      </c>
      <c r="W386">
        <v>0.73</v>
      </c>
      <c r="X386">
        <v>0.95718748235553297</v>
      </c>
    </row>
    <row r="387" spans="1:24" x14ac:dyDescent="0.2">
      <c r="A387" t="s">
        <v>859</v>
      </c>
      <c r="B387" t="s">
        <v>410</v>
      </c>
      <c r="C387" t="s">
        <v>383</v>
      </c>
      <c r="D387">
        <v>0</v>
      </c>
      <c r="E387">
        <v>0</v>
      </c>
      <c r="F387">
        <v>0</v>
      </c>
      <c r="G387">
        <v>0</v>
      </c>
      <c r="H387">
        <v>26600</v>
      </c>
      <c r="I387" t="s">
        <v>384</v>
      </c>
      <c r="J387">
        <v>0</v>
      </c>
      <c r="K387">
        <v>0</v>
      </c>
      <c r="L387">
        <v>0</v>
      </c>
      <c r="M387">
        <v>0</v>
      </c>
      <c r="N387" t="s">
        <v>383</v>
      </c>
      <c r="O387" t="s">
        <v>385</v>
      </c>
      <c r="P387">
        <v>1</v>
      </c>
      <c r="Q387">
        <v>0</v>
      </c>
      <c r="R387">
        <v>0</v>
      </c>
      <c r="S387">
        <v>1</v>
      </c>
      <c r="T387">
        <v>1</v>
      </c>
      <c r="U387">
        <v>100</v>
      </c>
      <c r="V387">
        <v>0.55000000000000004</v>
      </c>
      <c r="W387">
        <v>0.73</v>
      </c>
      <c r="X387">
        <v>0.95718748235553297</v>
      </c>
    </row>
    <row r="388" spans="1:24" x14ac:dyDescent="0.2">
      <c r="A388" t="s">
        <v>860</v>
      </c>
      <c r="B388" t="s">
        <v>410</v>
      </c>
      <c r="C388" t="s">
        <v>387</v>
      </c>
      <c r="D388">
        <v>0</v>
      </c>
      <c r="E388">
        <v>0</v>
      </c>
      <c r="F388">
        <v>0</v>
      </c>
      <c r="G388">
        <v>0</v>
      </c>
      <c r="H388">
        <v>50</v>
      </c>
      <c r="I388" t="s">
        <v>388</v>
      </c>
      <c r="J388">
        <v>0</v>
      </c>
      <c r="K388">
        <v>0</v>
      </c>
      <c r="L388">
        <v>0</v>
      </c>
      <c r="M388">
        <v>0</v>
      </c>
      <c r="N388" t="s">
        <v>387</v>
      </c>
      <c r="O388" t="s">
        <v>389</v>
      </c>
      <c r="P388">
        <v>1</v>
      </c>
      <c r="Q388">
        <v>0</v>
      </c>
      <c r="R388">
        <v>0</v>
      </c>
      <c r="S388">
        <v>1</v>
      </c>
      <c r="T388">
        <v>1</v>
      </c>
      <c r="U388">
        <v>100</v>
      </c>
      <c r="V388">
        <v>0.55000000000000004</v>
      </c>
      <c r="W388">
        <v>0.73</v>
      </c>
      <c r="X388">
        <v>0.95718748235553297</v>
      </c>
    </row>
    <row r="389" spans="1:24" x14ac:dyDescent="0.2">
      <c r="A389" t="s">
        <v>861</v>
      </c>
      <c r="B389" t="s">
        <v>410</v>
      </c>
      <c r="C389" t="s">
        <v>391</v>
      </c>
      <c r="D389">
        <v>0</v>
      </c>
      <c r="E389">
        <v>0</v>
      </c>
      <c r="F389">
        <v>0</v>
      </c>
      <c r="G389">
        <v>0</v>
      </c>
      <c r="H389">
        <v>660</v>
      </c>
      <c r="I389" t="s">
        <v>371</v>
      </c>
      <c r="J389">
        <v>0</v>
      </c>
      <c r="K389">
        <v>0</v>
      </c>
      <c r="L389">
        <v>0</v>
      </c>
      <c r="M389">
        <v>0</v>
      </c>
      <c r="N389" t="s">
        <v>392</v>
      </c>
      <c r="O389" t="s">
        <v>393</v>
      </c>
      <c r="P389">
        <v>1</v>
      </c>
      <c r="Q389">
        <v>0</v>
      </c>
      <c r="R389">
        <v>0</v>
      </c>
      <c r="S389">
        <v>1</v>
      </c>
      <c r="T389">
        <v>1</v>
      </c>
      <c r="U389">
        <v>100</v>
      </c>
      <c r="V389">
        <v>0.55000000000000004</v>
      </c>
      <c r="W389">
        <v>0.73</v>
      </c>
      <c r="X389">
        <v>0.95718748235553297</v>
      </c>
    </row>
    <row r="390" spans="1:24" x14ac:dyDescent="0.2">
      <c r="A390" t="s">
        <v>862</v>
      </c>
      <c r="B390" t="s">
        <v>410</v>
      </c>
      <c r="C390" t="s">
        <v>395</v>
      </c>
      <c r="D390">
        <v>0</v>
      </c>
      <c r="E390">
        <v>0</v>
      </c>
      <c r="F390">
        <v>0</v>
      </c>
      <c r="G390">
        <v>0</v>
      </c>
      <c r="H390">
        <v>2</v>
      </c>
      <c r="I390" t="s">
        <v>388</v>
      </c>
      <c r="J390">
        <v>0</v>
      </c>
      <c r="K390">
        <v>0</v>
      </c>
      <c r="L390">
        <v>0</v>
      </c>
      <c r="M390">
        <v>0</v>
      </c>
      <c r="N390" t="s">
        <v>395</v>
      </c>
      <c r="O390" t="s">
        <v>393</v>
      </c>
      <c r="P390">
        <v>1</v>
      </c>
      <c r="Q390">
        <v>0</v>
      </c>
      <c r="R390">
        <v>0</v>
      </c>
      <c r="S390">
        <v>1</v>
      </c>
      <c r="T390">
        <v>1</v>
      </c>
      <c r="U390">
        <v>100</v>
      </c>
      <c r="V390">
        <v>0.55000000000000004</v>
      </c>
      <c r="W390">
        <v>0.73</v>
      </c>
      <c r="X390">
        <v>0.95718748235553297</v>
      </c>
    </row>
    <row r="391" spans="1:24" x14ac:dyDescent="0.2">
      <c r="A391" t="s">
        <v>863</v>
      </c>
      <c r="B391" t="s">
        <v>410</v>
      </c>
      <c r="C391" t="s">
        <v>509</v>
      </c>
      <c r="D391">
        <v>0</v>
      </c>
      <c r="E391">
        <v>0</v>
      </c>
      <c r="F391">
        <v>0</v>
      </c>
      <c r="G391">
        <v>0</v>
      </c>
      <c r="H391">
        <v>26600</v>
      </c>
      <c r="I391" t="s">
        <v>384</v>
      </c>
      <c r="J391">
        <v>0</v>
      </c>
      <c r="K391">
        <v>0</v>
      </c>
      <c r="L391">
        <v>0</v>
      </c>
      <c r="M391">
        <v>0</v>
      </c>
      <c r="N391" t="s">
        <v>462</v>
      </c>
      <c r="O391" t="s">
        <v>393</v>
      </c>
      <c r="P391">
        <v>1</v>
      </c>
      <c r="Q391">
        <v>0</v>
      </c>
      <c r="R391">
        <v>0</v>
      </c>
      <c r="S391">
        <v>1</v>
      </c>
      <c r="T391">
        <v>1</v>
      </c>
      <c r="U391">
        <v>100</v>
      </c>
      <c r="V391">
        <v>0.55000000000000004</v>
      </c>
      <c r="W391">
        <v>0.73</v>
      </c>
      <c r="X391">
        <v>0.95718748235553297</v>
      </c>
    </row>
    <row r="392" spans="1:24" x14ac:dyDescent="0.2">
      <c r="A392" t="s">
        <v>864</v>
      </c>
      <c r="B392" t="s">
        <v>410</v>
      </c>
      <c r="C392" t="s">
        <v>403</v>
      </c>
      <c r="D392">
        <v>0</v>
      </c>
      <c r="E392">
        <v>0</v>
      </c>
      <c r="F392">
        <v>0</v>
      </c>
      <c r="G392">
        <v>0</v>
      </c>
      <c r="H392">
        <v>150</v>
      </c>
      <c r="I392" t="s">
        <v>384</v>
      </c>
      <c r="J392">
        <v>0</v>
      </c>
      <c r="K392">
        <v>0</v>
      </c>
      <c r="L392">
        <v>0</v>
      </c>
      <c r="M392">
        <v>0</v>
      </c>
      <c r="N392" t="s">
        <v>383</v>
      </c>
      <c r="O392" t="s">
        <v>385</v>
      </c>
      <c r="P392">
        <v>1</v>
      </c>
      <c r="Q392">
        <v>0</v>
      </c>
      <c r="R392">
        <v>0</v>
      </c>
      <c r="S392">
        <v>1</v>
      </c>
      <c r="T392">
        <v>1</v>
      </c>
      <c r="U392">
        <v>100</v>
      </c>
      <c r="V392">
        <v>0.55000000000000004</v>
      </c>
      <c r="W392">
        <v>0.73</v>
      </c>
      <c r="X392">
        <v>0.95718748235553297</v>
      </c>
    </row>
    <row r="393" spans="1:24" x14ac:dyDescent="0.2">
      <c r="A393" t="s">
        <v>865</v>
      </c>
      <c r="B393" t="s">
        <v>408</v>
      </c>
      <c r="C393" t="s">
        <v>447</v>
      </c>
      <c r="D393">
        <v>0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6</v>
      </c>
      <c r="Q393">
        <v>0</v>
      </c>
      <c r="R393">
        <v>0</v>
      </c>
      <c r="S393">
        <v>1</v>
      </c>
      <c r="T393">
        <v>1</v>
      </c>
      <c r="U393">
        <v>100</v>
      </c>
      <c r="V393">
        <v>0.55000000000000004</v>
      </c>
      <c r="W393">
        <v>0.73</v>
      </c>
      <c r="X393">
        <v>0.95718748235553297</v>
      </c>
    </row>
    <row r="394" spans="1:24" x14ac:dyDescent="0.2">
      <c r="A394" t="s">
        <v>866</v>
      </c>
      <c r="B394" t="s">
        <v>447</v>
      </c>
      <c r="C394" t="s">
        <v>449</v>
      </c>
      <c r="D394">
        <v>0</v>
      </c>
      <c r="E394">
        <v>0</v>
      </c>
      <c r="F394">
        <v>0</v>
      </c>
      <c r="G394">
        <v>0</v>
      </c>
      <c r="H394">
        <v>390</v>
      </c>
      <c r="I394" t="s">
        <v>388</v>
      </c>
      <c r="J394">
        <v>0</v>
      </c>
      <c r="K394">
        <v>0</v>
      </c>
      <c r="L394">
        <v>0</v>
      </c>
      <c r="M394">
        <v>0</v>
      </c>
      <c r="N394" t="s">
        <v>449</v>
      </c>
      <c r="O394" t="s">
        <v>450</v>
      </c>
      <c r="P394">
        <v>1</v>
      </c>
      <c r="Q394">
        <v>0</v>
      </c>
      <c r="R394">
        <v>0</v>
      </c>
      <c r="S394">
        <v>1</v>
      </c>
      <c r="T394">
        <v>1</v>
      </c>
      <c r="U394">
        <v>100</v>
      </c>
      <c r="V394">
        <v>0.55000000000000004</v>
      </c>
      <c r="W394">
        <v>0.73</v>
      </c>
      <c r="X394">
        <v>0.95718748235553297</v>
      </c>
    </row>
    <row r="395" spans="1:24" x14ac:dyDescent="0.2">
      <c r="A395" t="s">
        <v>867</v>
      </c>
      <c r="B395" t="s">
        <v>447</v>
      </c>
      <c r="C395" t="s">
        <v>452</v>
      </c>
      <c r="D395">
        <v>0</v>
      </c>
      <c r="E395">
        <v>0</v>
      </c>
      <c r="F395">
        <v>0</v>
      </c>
      <c r="G395">
        <v>0</v>
      </c>
      <c r="H395">
        <v>7</v>
      </c>
      <c r="I395" t="s">
        <v>388</v>
      </c>
      <c r="J395">
        <v>0</v>
      </c>
      <c r="K395">
        <v>0</v>
      </c>
      <c r="L395">
        <v>0</v>
      </c>
      <c r="M395">
        <v>0</v>
      </c>
      <c r="N395" t="s">
        <v>449</v>
      </c>
      <c r="O395" t="s">
        <v>450</v>
      </c>
      <c r="P395">
        <v>1</v>
      </c>
      <c r="Q395">
        <v>0</v>
      </c>
      <c r="R395">
        <v>0</v>
      </c>
      <c r="S395">
        <v>1</v>
      </c>
      <c r="T395">
        <v>1</v>
      </c>
      <c r="U395">
        <v>100</v>
      </c>
      <c r="V395">
        <v>0.55000000000000004</v>
      </c>
      <c r="W395">
        <v>0.73</v>
      </c>
      <c r="X395">
        <v>0.95718748235553297</v>
      </c>
    </row>
    <row r="396" spans="1:24" x14ac:dyDescent="0.2">
      <c r="A396" t="s">
        <v>868</v>
      </c>
      <c r="B396" t="s">
        <v>447</v>
      </c>
      <c r="C396" t="s">
        <v>454</v>
      </c>
      <c r="D396">
        <v>0</v>
      </c>
      <c r="E396">
        <v>0</v>
      </c>
      <c r="F396">
        <v>0</v>
      </c>
      <c r="G396">
        <v>0</v>
      </c>
      <c r="H396">
        <v>1000</v>
      </c>
      <c r="I396" t="s">
        <v>384</v>
      </c>
      <c r="J396">
        <v>0</v>
      </c>
      <c r="K396">
        <v>0</v>
      </c>
      <c r="L396">
        <v>0</v>
      </c>
      <c r="M396">
        <v>0</v>
      </c>
      <c r="N396" t="s">
        <v>406</v>
      </c>
      <c r="O396" t="s">
        <v>450</v>
      </c>
      <c r="P396">
        <v>1</v>
      </c>
      <c r="Q396">
        <v>0</v>
      </c>
      <c r="R396">
        <v>0</v>
      </c>
      <c r="S396">
        <v>1</v>
      </c>
      <c r="T396">
        <v>1</v>
      </c>
      <c r="U396">
        <v>100</v>
      </c>
      <c r="V396">
        <v>0.55000000000000004</v>
      </c>
      <c r="W396">
        <v>0.73</v>
      </c>
      <c r="X396">
        <v>0.95718748235553297</v>
      </c>
    </row>
    <row r="397" spans="1:24" x14ac:dyDescent="0.2">
      <c r="A397" t="s">
        <v>869</v>
      </c>
      <c r="B397" t="s">
        <v>447</v>
      </c>
      <c r="C397" t="s">
        <v>456</v>
      </c>
      <c r="D397">
        <v>0</v>
      </c>
      <c r="E397">
        <v>0</v>
      </c>
      <c r="F397">
        <v>0</v>
      </c>
      <c r="G397">
        <v>0</v>
      </c>
      <c r="H397">
        <v>170</v>
      </c>
      <c r="I397" t="s">
        <v>401</v>
      </c>
      <c r="J397">
        <v>0</v>
      </c>
      <c r="K397">
        <v>0</v>
      </c>
      <c r="L397">
        <v>0</v>
      </c>
      <c r="M397">
        <v>0</v>
      </c>
      <c r="N397" t="s">
        <v>449</v>
      </c>
      <c r="O397" t="s">
        <v>450</v>
      </c>
      <c r="P397">
        <v>1</v>
      </c>
      <c r="Q397">
        <v>0</v>
      </c>
      <c r="R397">
        <v>0</v>
      </c>
      <c r="S397">
        <v>1</v>
      </c>
      <c r="T397">
        <v>1</v>
      </c>
      <c r="U397">
        <v>100</v>
      </c>
      <c r="V397">
        <v>0.55000000000000004</v>
      </c>
      <c r="W397">
        <v>0.73</v>
      </c>
      <c r="X397">
        <v>0.95718748235553297</v>
      </c>
    </row>
    <row r="398" spans="1:24" x14ac:dyDescent="0.2">
      <c r="A398" t="s">
        <v>870</v>
      </c>
      <c r="B398" t="s">
        <v>447</v>
      </c>
      <c r="C398" t="s">
        <v>458</v>
      </c>
      <c r="D398">
        <v>0</v>
      </c>
      <c r="E398">
        <v>0</v>
      </c>
      <c r="F398">
        <v>0</v>
      </c>
      <c r="G398">
        <v>0</v>
      </c>
      <c r="H398">
        <v>300</v>
      </c>
      <c r="I398" t="s">
        <v>459</v>
      </c>
      <c r="J398">
        <v>0</v>
      </c>
      <c r="K398">
        <v>0</v>
      </c>
      <c r="L398">
        <v>0</v>
      </c>
      <c r="M398">
        <v>0</v>
      </c>
      <c r="N398" t="s">
        <v>398</v>
      </c>
      <c r="O398" t="s">
        <v>450</v>
      </c>
      <c r="P398">
        <v>1</v>
      </c>
      <c r="Q398">
        <v>0</v>
      </c>
      <c r="R398">
        <v>0</v>
      </c>
      <c r="S398">
        <v>1</v>
      </c>
      <c r="T398">
        <v>1</v>
      </c>
      <c r="U398">
        <v>100</v>
      </c>
      <c r="V398">
        <v>0.55000000000000004</v>
      </c>
      <c r="W398">
        <v>0.73</v>
      </c>
      <c r="X398">
        <v>0.95718748235553297</v>
      </c>
    </row>
    <row r="399" spans="1:24" x14ac:dyDescent="0.2">
      <c r="A399" t="s">
        <v>871</v>
      </c>
      <c r="B399" t="s">
        <v>408</v>
      </c>
      <c r="C399" t="s">
        <v>528</v>
      </c>
      <c r="D399">
        <v>0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3</v>
      </c>
      <c r="Q399">
        <v>0</v>
      </c>
      <c r="R399">
        <v>0</v>
      </c>
      <c r="S399">
        <v>1</v>
      </c>
      <c r="T399">
        <v>1</v>
      </c>
      <c r="U399">
        <v>100</v>
      </c>
      <c r="V399">
        <v>0.55000000000000004</v>
      </c>
      <c r="W399">
        <v>0.73</v>
      </c>
      <c r="X399">
        <v>0.95718748235553297</v>
      </c>
    </row>
    <row r="400" spans="1:24" x14ac:dyDescent="0.2">
      <c r="A400" t="s">
        <v>872</v>
      </c>
      <c r="B400" t="s">
        <v>528</v>
      </c>
      <c r="C400" t="s">
        <v>534</v>
      </c>
      <c r="D400">
        <v>0</v>
      </c>
      <c r="E400">
        <v>0</v>
      </c>
      <c r="F400">
        <v>0</v>
      </c>
      <c r="G400">
        <v>0</v>
      </c>
      <c r="H400">
        <v>20000</v>
      </c>
      <c r="I400" t="s">
        <v>384</v>
      </c>
      <c r="J400">
        <v>0</v>
      </c>
      <c r="K400">
        <v>0</v>
      </c>
      <c r="L400">
        <v>0</v>
      </c>
      <c r="M400">
        <v>0</v>
      </c>
      <c r="N400" t="s">
        <v>398</v>
      </c>
      <c r="O400" t="s">
        <v>535</v>
      </c>
      <c r="P400">
        <v>1</v>
      </c>
      <c r="Q400">
        <v>0</v>
      </c>
      <c r="R400">
        <v>0</v>
      </c>
      <c r="S400">
        <v>1</v>
      </c>
      <c r="T400">
        <v>1</v>
      </c>
      <c r="U400">
        <v>100</v>
      </c>
      <c r="V400">
        <v>0.55000000000000004</v>
      </c>
      <c r="W400">
        <v>0.73</v>
      </c>
      <c r="X400">
        <v>0.95718748235553297</v>
      </c>
    </row>
    <row r="401" spans="1:24" x14ac:dyDescent="0.2">
      <c r="A401" t="s">
        <v>873</v>
      </c>
      <c r="B401" t="s">
        <v>528</v>
      </c>
      <c r="C401" t="s">
        <v>874</v>
      </c>
      <c r="D401">
        <v>0</v>
      </c>
      <c r="E401">
        <v>0</v>
      </c>
      <c r="F401">
        <v>0</v>
      </c>
      <c r="G401">
        <v>0</v>
      </c>
      <c r="H401">
        <v>1050</v>
      </c>
      <c r="I401" t="s">
        <v>384</v>
      </c>
      <c r="J401">
        <v>0</v>
      </c>
      <c r="K401">
        <v>0</v>
      </c>
      <c r="L401">
        <v>0</v>
      </c>
      <c r="M401">
        <v>0</v>
      </c>
      <c r="N401" t="s">
        <v>383</v>
      </c>
      <c r="O401" t="s">
        <v>385</v>
      </c>
      <c r="P401">
        <v>1</v>
      </c>
      <c r="Q401">
        <v>0</v>
      </c>
      <c r="R401">
        <v>0</v>
      </c>
      <c r="S401">
        <v>1</v>
      </c>
      <c r="T401">
        <v>1</v>
      </c>
      <c r="U401">
        <v>100</v>
      </c>
      <c r="V401">
        <v>0.55000000000000004</v>
      </c>
      <c r="W401">
        <v>0.73</v>
      </c>
      <c r="X401">
        <v>0.95718748235553297</v>
      </c>
    </row>
    <row r="402" spans="1:24" x14ac:dyDescent="0.2">
      <c r="A402" t="s">
        <v>875</v>
      </c>
      <c r="B402" t="s">
        <v>408</v>
      </c>
      <c r="C402" t="s">
        <v>537</v>
      </c>
      <c r="D402">
        <v>0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4</v>
      </c>
      <c r="Q402">
        <v>0</v>
      </c>
      <c r="R402">
        <v>0</v>
      </c>
      <c r="S402">
        <v>1</v>
      </c>
      <c r="T402">
        <v>1</v>
      </c>
      <c r="U402">
        <v>100</v>
      </c>
      <c r="V402">
        <v>0.55000000000000004</v>
      </c>
      <c r="W402">
        <v>0.73</v>
      </c>
      <c r="X402">
        <v>0.95718748235553297</v>
      </c>
    </row>
    <row r="403" spans="1:24" x14ac:dyDescent="0.2">
      <c r="A403" t="s">
        <v>876</v>
      </c>
      <c r="B403" t="s">
        <v>537</v>
      </c>
      <c r="C403" t="s">
        <v>877</v>
      </c>
      <c r="D403">
        <v>0</v>
      </c>
      <c r="E403">
        <v>0</v>
      </c>
      <c r="F403">
        <v>0</v>
      </c>
      <c r="G403">
        <v>0</v>
      </c>
      <c r="H403">
        <v>48000</v>
      </c>
      <c r="I403" t="s">
        <v>384</v>
      </c>
      <c r="J403">
        <v>0</v>
      </c>
      <c r="K403">
        <v>0</v>
      </c>
      <c r="L403">
        <v>0</v>
      </c>
      <c r="M403">
        <v>0</v>
      </c>
      <c r="N403" t="s">
        <v>531</v>
      </c>
      <c r="O403" t="s">
        <v>385</v>
      </c>
      <c r="P403">
        <v>1</v>
      </c>
      <c r="Q403">
        <v>0</v>
      </c>
      <c r="R403">
        <v>0</v>
      </c>
      <c r="S403">
        <v>1</v>
      </c>
      <c r="T403">
        <v>1</v>
      </c>
      <c r="U403">
        <v>100</v>
      </c>
      <c r="V403">
        <v>0.55000000000000004</v>
      </c>
      <c r="W403">
        <v>0.73</v>
      </c>
      <c r="X403">
        <v>0.95718748235553297</v>
      </c>
    </row>
    <row r="404" spans="1:24" x14ac:dyDescent="0.2">
      <c r="A404" t="s">
        <v>878</v>
      </c>
      <c r="B404" t="s">
        <v>537</v>
      </c>
      <c r="C404" t="s">
        <v>879</v>
      </c>
      <c r="D404">
        <v>0</v>
      </c>
      <c r="E404">
        <v>0</v>
      </c>
      <c r="F404">
        <v>0</v>
      </c>
      <c r="G404">
        <v>0</v>
      </c>
      <c r="H404">
        <v>600</v>
      </c>
      <c r="I404" t="s">
        <v>371</v>
      </c>
      <c r="J404">
        <v>0</v>
      </c>
      <c r="K404">
        <v>0</v>
      </c>
      <c r="L404">
        <v>0</v>
      </c>
      <c r="M404">
        <v>0</v>
      </c>
      <c r="N404" t="s">
        <v>392</v>
      </c>
      <c r="O404" t="s">
        <v>393</v>
      </c>
      <c r="P404">
        <v>1</v>
      </c>
      <c r="Q404">
        <v>0</v>
      </c>
      <c r="R404">
        <v>0</v>
      </c>
      <c r="S404">
        <v>1</v>
      </c>
      <c r="T404">
        <v>1</v>
      </c>
      <c r="U404">
        <v>100</v>
      </c>
      <c r="V404">
        <v>0.55000000000000004</v>
      </c>
      <c r="W404">
        <v>0.73</v>
      </c>
      <c r="X404">
        <v>0.95718748235553297</v>
      </c>
    </row>
    <row r="405" spans="1:24" x14ac:dyDescent="0.2">
      <c r="A405" t="s">
        <v>880</v>
      </c>
      <c r="B405" t="s">
        <v>537</v>
      </c>
      <c r="C405" t="s">
        <v>387</v>
      </c>
      <c r="D405">
        <v>0</v>
      </c>
      <c r="E405">
        <v>0</v>
      </c>
      <c r="F405">
        <v>0</v>
      </c>
      <c r="G405">
        <v>0</v>
      </c>
      <c r="H405">
        <v>29</v>
      </c>
      <c r="I405" t="s">
        <v>388</v>
      </c>
      <c r="J405">
        <v>0</v>
      </c>
      <c r="K405">
        <v>0</v>
      </c>
      <c r="L405">
        <v>0</v>
      </c>
      <c r="M405">
        <v>0</v>
      </c>
      <c r="N405" t="s">
        <v>387</v>
      </c>
      <c r="O405" t="s">
        <v>389</v>
      </c>
      <c r="P405">
        <v>1</v>
      </c>
      <c r="Q405">
        <v>0</v>
      </c>
      <c r="R405">
        <v>0</v>
      </c>
      <c r="S405">
        <v>1</v>
      </c>
      <c r="T405">
        <v>1</v>
      </c>
      <c r="U405">
        <v>100</v>
      </c>
      <c r="V405">
        <v>0.55000000000000004</v>
      </c>
      <c r="W405">
        <v>0.73</v>
      </c>
      <c r="X405">
        <v>0.95718748235553297</v>
      </c>
    </row>
    <row r="406" spans="1:24" x14ac:dyDescent="0.2">
      <c r="A406" t="s">
        <v>881</v>
      </c>
      <c r="B406" t="s">
        <v>408</v>
      </c>
      <c r="C406" t="s">
        <v>544</v>
      </c>
      <c r="D406">
        <v>0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2</v>
      </c>
      <c r="Q406">
        <v>0</v>
      </c>
      <c r="R406">
        <v>0</v>
      </c>
      <c r="S406">
        <v>1</v>
      </c>
      <c r="T406">
        <v>1</v>
      </c>
      <c r="U406">
        <v>100</v>
      </c>
      <c r="V406">
        <v>0.55000000000000004</v>
      </c>
      <c r="W406">
        <v>0.73</v>
      </c>
      <c r="X406">
        <v>0.95718748235553297</v>
      </c>
    </row>
    <row r="407" spans="1:24" x14ac:dyDescent="0.2">
      <c r="A407" t="s">
        <v>882</v>
      </c>
      <c r="B407" t="s">
        <v>544</v>
      </c>
      <c r="C407" t="s">
        <v>546</v>
      </c>
      <c r="D407">
        <v>0</v>
      </c>
      <c r="E407">
        <v>0</v>
      </c>
      <c r="F407">
        <v>0</v>
      </c>
      <c r="G407">
        <v>0</v>
      </c>
      <c r="H407">
        <v>48000</v>
      </c>
      <c r="I407" t="s">
        <v>384</v>
      </c>
      <c r="J407">
        <v>0</v>
      </c>
      <c r="K407">
        <v>0</v>
      </c>
      <c r="L407">
        <v>0</v>
      </c>
      <c r="M407">
        <v>0</v>
      </c>
      <c r="N407" t="s">
        <v>398</v>
      </c>
      <c r="O407" t="s">
        <v>385</v>
      </c>
      <c r="P407">
        <v>1</v>
      </c>
      <c r="Q407">
        <v>0</v>
      </c>
      <c r="R407">
        <v>0</v>
      </c>
      <c r="S407">
        <v>1</v>
      </c>
      <c r="T407">
        <v>1</v>
      </c>
      <c r="U407">
        <v>100</v>
      </c>
      <c r="V407">
        <v>0.55000000000000004</v>
      </c>
      <c r="W407">
        <v>0.73</v>
      </c>
      <c r="X407">
        <v>0.95718748235553297</v>
      </c>
    </row>
    <row r="408" spans="1:24" x14ac:dyDescent="0.2">
      <c r="A408" t="s">
        <v>883</v>
      </c>
      <c r="B408" t="s">
        <v>408</v>
      </c>
      <c r="C408" t="s">
        <v>548</v>
      </c>
      <c r="D408">
        <v>0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4</v>
      </c>
      <c r="Q408">
        <v>0</v>
      </c>
      <c r="R408">
        <v>0</v>
      </c>
      <c r="S408">
        <v>1</v>
      </c>
      <c r="T408">
        <v>1</v>
      </c>
      <c r="U408">
        <v>100</v>
      </c>
      <c r="V408">
        <v>0.55000000000000004</v>
      </c>
      <c r="W408">
        <v>0.73</v>
      </c>
      <c r="X408">
        <v>0.95718748235553297</v>
      </c>
    </row>
    <row r="409" spans="1:24" x14ac:dyDescent="0.2">
      <c r="A409" t="s">
        <v>884</v>
      </c>
      <c r="B409" t="s">
        <v>548</v>
      </c>
      <c r="C409" t="s">
        <v>550</v>
      </c>
      <c r="D409">
        <v>0</v>
      </c>
      <c r="E409">
        <v>0</v>
      </c>
      <c r="F409">
        <v>0</v>
      </c>
      <c r="G409">
        <v>0</v>
      </c>
      <c r="H409">
        <v>75600</v>
      </c>
      <c r="I409" t="s">
        <v>384</v>
      </c>
      <c r="J409">
        <v>0</v>
      </c>
      <c r="K409">
        <v>0</v>
      </c>
      <c r="L409">
        <v>0</v>
      </c>
      <c r="M409">
        <v>0</v>
      </c>
      <c r="N409" t="s">
        <v>531</v>
      </c>
      <c r="O409" t="s">
        <v>532</v>
      </c>
      <c r="P409">
        <v>1</v>
      </c>
      <c r="Q409">
        <v>0</v>
      </c>
      <c r="R409">
        <v>0</v>
      </c>
      <c r="S409">
        <v>1</v>
      </c>
      <c r="T409">
        <v>1</v>
      </c>
      <c r="U409">
        <v>100</v>
      </c>
      <c r="V409">
        <v>0.55000000000000004</v>
      </c>
      <c r="W409">
        <v>0.73</v>
      </c>
      <c r="X409">
        <v>0.95718748235553297</v>
      </c>
    </row>
    <row r="410" spans="1:24" x14ac:dyDescent="0.2">
      <c r="A410" t="s">
        <v>885</v>
      </c>
      <c r="B410" t="s">
        <v>548</v>
      </c>
      <c r="C410" t="s">
        <v>552</v>
      </c>
      <c r="D410">
        <v>0</v>
      </c>
      <c r="E410">
        <v>0</v>
      </c>
      <c r="F410">
        <v>0</v>
      </c>
      <c r="G410">
        <v>0</v>
      </c>
      <c r="H410">
        <v>10000</v>
      </c>
      <c r="I410" t="s">
        <v>384</v>
      </c>
      <c r="J410">
        <v>0</v>
      </c>
      <c r="K410">
        <v>0</v>
      </c>
      <c r="L410">
        <v>0</v>
      </c>
      <c r="M410">
        <v>0</v>
      </c>
      <c r="N410" t="s">
        <v>398</v>
      </c>
      <c r="O410" t="s">
        <v>385</v>
      </c>
      <c r="P410">
        <v>1</v>
      </c>
      <c r="Q410">
        <v>0</v>
      </c>
      <c r="R410">
        <v>0</v>
      </c>
      <c r="S410">
        <v>1</v>
      </c>
      <c r="T410">
        <v>1</v>
      </c>
      <c r="U410">
        <v>100</v>
      </c>
      <c r="V410">
        <v>0.55000000000000004</v>
      </c>
      <c r="W410">
        <v>0.73</v>
      </c>
      <c r="X410">
        <v>0.95718748235553297</v>
      </c>
    </row>
    <row r="411" spans="1:24" x14ac:dyDescent="0.2">
      <c r="A411" t="s">
        <v>886</v>
      </c>
      <c r="B411" t="s">
        <v>548</v>
      </c>
      <c r="C411" t="s">
        <v>887</v>
      </c>
      <c r="D411">
        <v>0</v>
      </c>
      <c r="E411">
        <v>0</v>
      </c>
      <c r="F411">
        <v>0</v>
      </c>
      <c r="G411">
        <v>0</v>
      </c>
      <c r="H411">
        <v>3500</v>
      </c>
      <c r="I411" t="s">
        <v>384</v>
      </c>
      <c r="J411">
        <v>0</v>
      </c>
      <c r="K411">
        <v>0</v>
      </c>
      <c r="L411">
        <v>0</v>
      </c>
      <c r="M411">
        <v>0</v>
      </c>
      <c r="N411" t="s">
        <v>398</v>
      </c>
      <c r="O411" t="s">
        <v>385</v>
      </c>
      <c r="P411">
        <v>1</v>
      </c>
      <c r="Q411">
        <v>0</v>
      </c>
      <c r="R411">
        <v>0</v>
      </c>
      <c r="S411">
        <v>1</v>
      </c>
      <c r="T411">
        <v>1</v>
      </c>
      <c r="U411">
        <v>100</v>
      </c>
      <c r="V411">
        <v>0.55000000000000004</v>
      </c>
      <c r="W411">
        <v>0.73</v>
      </c>
      <c r="X411">
        <v>0.95718748235553297</v>
      </c>
    </row>
    <row r="412" spans="1:24" x14ac:dyDescent="0.2">
      <c r="A412" t="s">
        <v>888</v>
      </c>
      <c r="B412" t="s">
        <v>408</v>
      </c>
      <c r="C412" t="s">
        <v>554</v>
      </c>
      <c r="D412">
        <v>0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4</v>
      </c>
      <c r="Q412">
        <v>0</v>
      </c>
      <c r="R412">
        <v>0</v>
      </c>
      <c r="S412">
        <v>1</v>
      </c>
      <c r="T412">
        <v>1</v>
      </c>
      <c r="U412">
        <v>100</v>
      </c>
      <c r="V412">
        <v>0.55000000000000004</v>
      </c>
      <c r="W412">
        <v>0.73</v>
      </c>
      <c r="X412">
        <v>0.95718748235553297</v>
      </c>
    </row>
    <row r="413" spans="1:24" x14ac:dyDescent="0.2">
      <c r="A413" t="s">
        <v>889</v>
      </c>
      <c r="B413" t="s">
        <v>554</v>
      </c>
      <c r="C413" t="s">
        <v>556</v>
      </c>
      <c r="D413">
        <v>0</v>
      </c>
      <c r="E413">
        <v>0</v>
      </c>
      <c r="F413">
        <v>0</v>
      </c>
      <c r="G413">
        <v>0</v>
      </c>
      <c r="H413">
        <v>880</v>
      </c>
      <c r="I413" t="s">
        <v>384</v>
      </c>
      <c r="J413">
        <v>0</v>
      </c>
      <c r="K413">
        <v>0</v>
      </c>
      <c r="L413">
        <v>0</v>
      </c>
      <c r="M413">
        <v>0</v>
      </c>
      <c r="N413" t="s">
        <v>398</v>
      </c>
      <c r="O413" t="s">
        <v>389</v>
      </c>
      <c r="P413">
        <v>1</v>
      </c>
      <c r="Q413">
        <v>0</v>
      </c>
      <c r="R413">
        <v>0</v>
      </c>
      <c r="S413">
        <v>1</v>
      </c>
      <c r="T413">
        <v>1</v>
      </c>
      <c r="U413">
        <v>100</v>
      </c>
      <c r="V413">
        <v>0.55000000000000004</v>
      </c>
      <c r="W413">
        <v>0.73</v>
      </c>
      <c r="X413">
        <v>0.95718748235553297</v>
      </c>
    </row>
    <row r="414" spans="1:24" x14ac:dyDescent="0.2">
      <c r="A414" t="s">
        <v>890</v>
      </c>
      <c r="B414" t="s">
        <v>554</v>
      </c>
      <c r="C414" t="s">
        <v>558</v>
      </c>
      <c r="D414">
        <v>0</v>
      </c>
      <c r="E414">
        <v>0</v>
      </c>
      <c r="F414">
        <v>0</v>
      </c>
      <c r="G414">
        <v>0</v>
      </c>
      <c r="H414">
        <v>3250</v>
      </c>
      <c r="I414" t="s">
        <v>384</v>
      </c>
      <c r="J414">
        <v>0</v>
      </c>
      <c r="K414">
        <v>0</v>
      </c>
      <c r="L414">
        <v>0</v>
      </c>
      <c r="M414">
        <v>0</v>
      </c>
      <c r="N414" t="s">
        <v>398</v>
      </c>
      <c r="O414" t="s">
        <v>385</v>
      </c>
      <c r="P414">
        <v>1</v>
      </c>
      <c r="Q414">
        <v>0</v>
      </c>
      <c r="R414">
        <v>0</v>
      </c>
      <c r="S414">
        <v>1</v>
      </c>
      <c r="T414">
        <v>1</v>
      </c>
      <c r="U414">
        <v>100</v>
      </c>
      <c r="V414">
        <v>0.55000000000000004</v>
      </c>
      <c r="W414">
        <v>0.73</v>
      </c>
      <c r="X414">
        <v>0.95718748235553297</v>
      </c>
    </row>
    <row r="415" spans="1:24" x14ac:dyDescent="0.2">
      <c r="A415" t="s">
        <v>891</v>
      </c>
      <c r="B415" t="s">
        <v>554</v>
      </c>
      <c r="C415" t="s">
        <v>560</v>
      </c>
      <c r="D415">
        <v>0</v>
      </c>
      <c r="E415">
        <v>0</v>
      </c>
      <c r="F415">
        <v>0</v>
      </c>
      <c r="G415">
        <v>0</v>
      </c>
      <c r="H415">
        <v>2300</v>
      </c>
      <c r="I415" t="s">
        <v>384</v>
      </c>
      <c r="J415">
        <v>0</v>
      </c>
      <c r="K415">
        <v>0</v>
      </c>
      <c r="L415">
        <v>0</v>
      </c>
      <c r="M415">
        <v>0</v>
      </c>
      <c r="N415" t="s">
        <v>383</v>
      </c>
      <c r="O415" t="s">
        <v>385</v>
      </c>
      <c r="P415">
        <v>1</v>
      </c>
      <c r="Q415">
        <v>0</v>
      </c>
      <c r="R415">
        <v>0</v>
      </c>
      <c r="S415">
        <v>1</v>
      </c>
      <c r="T415">
        <v>1</v>
      </c>
      <c r="U415">
        <v>100</v>
      </c>
      <c r="V415">
        <v>0.55000000000000004</v>
      </c>
      <c r="W415">
        <v>0.73</v>
      </c>
      <c r="X415">
        <v>0.95718748235553297</v>
      </c>
    </row>
    <row r="416" spans="1:24" x14ac:dyDescent="0.2">
      <c r="A416" t="s">
        <v>892</v>
      </c>
      <c r="B416" t="s">
        <v>408</v>
      </c>
      <c r="C416" t="s">
        <v>697</v>
      </c>
      <c r="D416">
        <v>0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5</v>
      </c>
      <c r="Q416">
        <v>0</v>
      </c>
      <c r="R416">
        <v>0</v>
      </c>
      <c r="S416">
        <v>1</v>
      </c>
      <c r="T416">
        <v>1</v>
      </c>
      <c r="U416">
        <v>100</v>
      </c>
      <c r="V416">
        <v>0.55000000000000004</v>
      </c>
      <c r="W416">
        <v>0.73</v>
      </c>
      <c r="X416">
        <v>0.95718748235553297</v>
      </c>
    </row>
    <row r="417" spans="1:24" x14ac:dyDescent="0.2">
      <c r="A417" t="s">
        <v>893</v>
      </c>
      <c r="B417" t="s">
        <v>697</v>
      </c>
      <c r="C417" t="s">
        <v>818</v>
      </c>
      <c r="D417">
        <v>0</v>
      </c>
      <c r="E417">
        <v>0</v>
      </c>
      <c r="F417">
        <v>0</v>
      </c>
      <c r="G417">
        <v>0</v>
      </c>
      <c r="H417">
        <v>13500</v>
      </c>
      <c r="I417" t="s">
        <v>384</v>
      </c>
      <c r="J417">
        <v>0</v>
      </c>
      <c r="K417">
        <v>0</v>
      </c>
      <c r="L417">
        <v>0</v>
      </c>
      <c r="M417">
        <v>0</v>
      </c>
      <c r="N417" t="s">
        <v>398</v>
      </c>
      <c r="O417" t="s">
        <v>385</v>
      </c>
      <c r="P417">
        <v>1</v>
      </c>
      <c r="Q417">
        <v>0</v>
      </c>
      <c r="R417">
        <v>0</v>
      </c>
      <c r="S417">
        <v>1</v>
      </c>
      <c r="T417">
        <v>1</v>
      </c>
      <c r="U417">
        <v>100</v>
      </c>
      <c r="V417">
        <v>0.55000000000000004</v>
      </c>
      <c r="W417">
        <v>0.73</v>
      </c>
      <c r="X417">
        <v>0.95718748235553297</v>
      </c>
    </row>
    <row r="418" spans="1:24" x14ac:dyDescent="0.2">
      <c r="A418" t="s">
        <v>894</v>
      </c>
      <c r="B418" t="s">
        <v>697</v>
      </c>
      <c r="C418" t="s">
        <v>824</v>
      </c>
      <c r="D418">
        <v>0</v>
      </c>
      <c r="E418">
        <v>0</v>
      </c>
      <c r="F418">
        <v>0</v>
      </c>
      <c r="G418">
        <v>0</v>
      </c>
      <c r="H418">
        <v>1400</v>
      </c>
      <c r="I418" t="s">
        <v>384</v>
      </c>
      <c r="J418">
        <v>0</v>
      </c>
      <c r="K418">
        <v>0</v>
      </c>
      <c r="L418">
        <v>0</v>
      </c>
      <c r="M418">
        <v>0</v>
      </c>
      <c r="N418" t="s">
        <v>398</v>
      </c>
      <c r="O418" t="s">
        <v>532</v>
      </c>
      <c r="P418">
        <v>1</v>
      </c>
      <c r="Q418">
        <v>0</v>
      </c>
      <c r="R418">
        <v>0</v>
      </c>
      <c r="S418">
        <v>1</v>
      </c>
      <c r="T418">
        <v>1</v>
      </c>
      <c r="U418">
        <v>100</v>
      </c>
      <c r="V418">
        <v>0.55000000000000004</v>
      </c>
      <c r="W418">
        <v>0.73</v>
      </c>
      <c r="X418">
        <v>0.95718748235553297</v>
      </c>
    </row>
    <row r="419" spans="1:24" x14ac:dyDescent="0.2">
      <c r="A419" t="s">
        <v>895</v>
      </c>
      <c r="B419" t="s">
        <v>697</v>
      </c>
      <c r="C419" t="s">
        <v>896</v>
      </c>
      <c r="D419">
        <v>0</v>
      </c>
      <c r="E419">
        <v>0</v>
      </c>
      <c r="F419">
        <v>0</v>
      </c>
      <c r="G419">
        <v>0</v>
      </c>
      <c r="H419">
        <v>1500</v>
      </c>
      <c r="I419" t="s">
        <v>897</v>
      </c>
      <c r="J419">
        <v>0</v>
      </c>
      <c r="K419">
        <v>0</v>
      </c>
      <c r="L419">
        <v>0</v>
      </c>
      <c r="M419">
        <v>0</v>
      </c>
      <c r="N419" t="s">
        <v>398</v>
      </c>
      <c r="O419" t="s">
        <v>385</v>
      </c>
      <c r="P419">
        <v>1</v>
      </c>
      <c r="Q419">
        <v>0</v>
      </c>
      <c r="R419">
        <v>0</v>
      </c>
      <c r="S419">
        <v>1</v>
      </c>
      <c r="T419">
        <v>1</v>
      </c>
      <c r="U419">
        <v>100</v>
      </c>
      <c r="V419">
        <v>0.55000000000000004</v>
      </c>
      <c r="W419">
        <v>0.73</v>
      </c>
      <c r="X419">
        <v>0.95718748235553297</v>
      </c>
    </row>
    <row r="420" spans="1:24" x14ac:dyDescent="0.2">
      <c r="A420" t="s">
        <v>898</v>
      </c>
      <c r="B420" t="s">
        <v>697</v>
      </c>
      <c r="C420" t="s">
        <v>820</v>
      </c>
      <c r="D420">
        <v>0</v>
      </c>
      <c r="E420">
        <v>0</v>
      </c>
      <c r="F420">
        <v>0</v>
      </c>
      <c r="G420">
        <v>0</v>
      </c>
      <c r="H420">
        <v>40000</v>
      </c>
      <c r="I420" t="s">
        <v>384</v>
      </c>
      <c r="J420">
        <v>0</v>
      </c>
      <c r="K420">
        <v>0</v>
      </c>
      <c r="L420">
        <v>0</v>
      </c>
      <c r="M420">
        <v>0</v>
      </c>
      <c r="N420" t="s">
        <v>398</v>
      </c>
      <c r="O420" t="s">
        <v>385</v>
      </c>
      <c r="P420">
        <v>1</v>
      </c>
      <c r="Q420">
        <v>0</v>
      </c>
      <c r="R420">
        <v>0</v>
      </c>
      <c r="S420">
        <v>1</v>
      </c>
      <c r="T420">
        <v>1</v>
      </c>
      <c r="U420">
        <v>100</v>
      </c>
      <c r="V420">
        <v>0.55000000000000004</v>
      </c>
      <c r="W420">
        <v>0.73</v>
      </c>
      <c r="X420">
        <v>0.95718748235553297</v>
      </c>
    </row>
    <row r="421" spans="1:24" x14ac:dyDescent="0.2">
      <c r="A421" t="s">
        <v>899</v>
      </c>
      <c r="B421" t="s">
        <v>408</v>
      </c>
      <c r="C421" t="s">
        <v>461</v>
      </c>
      <c r="D421">
        <v>0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 t="s">
        <v>462</v>
      </c>
      <c r="O421" t="s">
        <v>463</v>
      </c>
      <c r="P421">
        <v>1</v>
      </c>
      <c r="Q421">
        <v>0</v>
      </c>
      <c r="R421">
        <v>0</v>
      </c>
      <c r="S421">
        <v>1</v>
      </c>
      <c r="T421">
        <v>1</v>
      </c>
      <c r="U421">
        <v>100</v>
      </c>
      <c r="V421">
        <v>0.55000000000000004</v>
      </c>
      <c r="W421">
        <v>0.73</v>
      </c>
      <c r="X421">
        <v>0.95718748235553297</v>
      </c>
    </row>
    <row r="422" spans="1:24" x14ac:dyDescent="0.2">
      <c r="A422" t="s">
        <v>900</v>
      </c>
      <c r="B422" t="s">
        <v>846</v>
      </c>
      <c r="C422" t="s">
        <v>467</v>
      </c>
      <c r="D422">
        <v>0</v>
      </c>
      <c r="E422">
        <v>0</v>
      </c>
      <c r="F422">
        <v>0</v>
      </c>
      <c r="G422">
        <v>1448402.7688404601</v>
      </c>
      <c r="H422">
        <v>0</v>
      </c>
      <c r="I422">
        <v>0</v>
      </c>
      <c r="J422">
        <v>24130.501537534499</v>
      </c>
      <c r="K422">
        <v>1333143.4014806901</v>
      </c>
      <c r="L422">
        <v>255204.78472475501</v>
      </c>
      <c r="M422">
        <v>3036750.9550459101</v>
      </c>
      <c r="N422">
        <v>0</v>
      </c>
      <c r="O422">
        <v>0</v>
      </c>
      <c r="P422">
        <v>19</v>
      </c>
      <c r="Q422">
        <v>0</v>
      </c>
      <c r="R422">
        <v>0</v>
      </c>
      <c r="S422">
        <v>1</v>
      </c>
      <c r="T422">
        <v>1</v>
      </c>
      <c r="U422">
        <v>100</v>
      </c>
      <c r="V422">
        <v>0.55000000000000004</v>
      </c>
      <c r="W422">
        <v>0.73</v>
      </c>
      <c r="X422">
        <v>0.95718748235553297</v>
      </c>
    </row>
    <row r="423" spans="1:24" x14ac:dyDescent="0.2">
      <c r="A423" t="s">
        <v>901</v>
      </c>
      <c r="B423" t="s">
        <v>467</v>
      </c>
      <c r="C423" t="s">
        <v>469</v>
      </c>
      <c r="D423">
        <v>0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4</v>
      </c>
      <c r="Q423">
        <v>0</v>
      </c>
      <c r="R423">
        <v>0</v>
      </c>
      <c r="S423">
        <v>1</v>
      </c>
      <c r="T423">
        <v>1</v>
      </c>
      <c r="U423">
        <v>100</v>
      </c>
      <c r="V423">
        <v>0.55000000000000004</v>
      </c>
      <c r="W423">
        <v>0.73</v>
      </c>
      <c r="X423">
        <v>0.95718748235553297</v>
      </c>
    </row>
    <row r="424" spans="1:24" x14ac:dyDescent="0.2">
      <c r="A424" t="s">
        <v>902</v>
      </c>
      <c r="B424" t="s">
        <v>469</v>
      </c>
      <c r="C424" t="s">
        <v>471</v>
      </c>
      <c r="D424">
        <v>0</v>
      </c>
      <c r="E424">
        <v>0</v>
      </c>
      <c r="F424">
        <v>0</v>
      </c>
      <c r="G424">
        <v>0</v>
      </c>
      <c r="H424">
        <v>1</v>
      </c>
      <c r="I424" t="s">
        <v>368</v>
      </c>
      <c r="J424">
        <v>0</v>
      </c>
      <c r="K424">
        <v>0</v>
      </c>
      <c r="L424">
        <v>0</v>
      </c>
      <c r="M424">
        <v>0</v>
      </c>
      <c r="N424" t="s">
        <v>474</v>
      </c>
      <c r="O424" t="s">
        <v>475</v>
      </c>
      <c r="P424">
        <v>1</v>
      </c>
      <c r="Q424">
        <v>0</v>
      </c>
      <c r="R424">
        <v>0</v>
      </c>
      <c r="S424">
        <v>1</v>
      </c>
      <c r="T424">
        <v>1</v>
      </c>
      <c r="U424">
        <v>100</v>
      </c>
      <c r="V424">
        <v>0.55000000000000004</v>
      </c>
      <c r="W424">
        <v>0.73</v>
      </c>
      <c r="X424">
        <v>0.95718748235553297</v>
      </c>
    </row>
    <row r="425" spans="1:24" x14ac:dyDescent="0.2">
      <c r="A425" t="s">
        <v>903</v>
      </c>
      <c r="B425" t="s">
        <v>469</v>
      </c>
      <c r="C425" t="s">
        <v>473</v>
      </c>
      <c r="D425">
        <v>0</v>
      </c>
      <c r="E425">
        <v>0</v>
      </c>
      <c r="F425">
        <v>0</v>
      </c>
      <c r="G425">
        <v>0</v>
      </c>
      <c r="H425">
        <v>1</v>
      </c>
      <c r="I425" t="s">
        <v>368</v>
      </c>
      <c r="J425">
        <v>0</v>
      </c>
      <c r="K425">
        <v>0</v>
      </c>
      <c r="L425">
        <v>0</v>
      </c>
      <c r="M425">
        <v>0</v>
      </c>
      <c r="N425" t="s">
        <v>474</v>
      </c>
      <c r="O425" t="s">
        <v>475</v>
      </c>
      <c r="P425">
        <v>1</v>
      </c>
      <c r="Q425">
        <v>0</v>
      </c>
      <c r="R425">
        <v>0</v>
      </c>
      <c r="S425">
        <v>1</v>
      </c>
      <c r="T425">
        <v>1</v>
      </c>
      <c r="U425">
        <v>100</v>
      </c>
      <c r="V425">
        <v>0.55000000000000004</v>
      </c>
      <c r="W425">
        <v>0.73</v>
      </c>
      <c r="X425">
        <v>0.95718748235553297</v>
      </c>
    </row>
    <row r="426" spans="1:24" x14ac:dyDescent="0.2">
      <c r="A426" t="s">
        <v>904</v>
      </c>
      <c r="B426" t="s">
        <v>469</v>
      </c>
      <c r="C426" t="s">
        <v>569</v>
      </c>
      <c r="D426">
        <v>0</v>
      </c>
      <c r="E426">
        <v>0</v>
      </c>
      <c r="F426">
        <v>0</v>
      </c>
      <c r="G426">
        <v>0</v>
      </c>
      <c r="H426">
        <v>1</v>
      </c>
      <c r="I426" t="s">
        <v>368</v>
      </c>
      <c r="J426">
        <v>0</v>
      </c>
      <c r="K426">
        <v>0</v>
      </c>
      <c r="L426">
        <v>0</v>
      </c>
      <c r="M426">
        <v>0</v>
      </c>
      <c r="N426" t="s">
        <v>474</v>
      </c>
      <c r="O426" t="s">
        <v>475</v>
      </c>
      <c r="P426">
        <v>1</v>
      </c>
      <c r="Q426">
        <v>0</v>
      </c>
      <c r="R426">
        <v>0</v>
      </c>
      <c r="S426">
        <v>1</v>
      </c>
      <c r="T426">
        <v>1</v>
      </c>
      <c r="U426">
        <v>100</v>
      </c>
      <c r="V426">
        <v>0.55000000000000004</v>
      </c>
      <c r="W426">
        <v>0.73</v>
      </c>
      <c r="X426">
        <v>0.95718748235553297</v>
      </c>
    </row>
    <row r="427" spans="1:24" x14ac:dyDescent="0.2">
      <c r="A427" t="s">
        <v>905</v>
      </c>
      <c r="B427" t="s">
        <v>467</v>
      </c>
      <c r="C427" t="s">
        <v>477</v>
      </c>
      <c r="D427">
        <v>0</v>
      </c>
      <c r="E427">
        <v>0</v>
      </c>
      <c r="F427">
        <v>0</v>
      </c>
      <c r="G427">
        <v>1346727.18875916</v>
      </c>
      <c r="H427">
        <v>0</v>
      </c>
      <c r="I427">
        <v>0</v>
      </c>
      <c r="J427">
        <v>23472.375467762398</v>
      </c>
      <c r="K427">
        <v>1298345.16706469</v>
      </c>
      <c r="L427">
        <v>251633.482378694</v>
      </c>
      <c r="M427">
        <v>2896705.8382025501</v>
      </c>
      <c r="N427">
        <v>0</v>
      </c>
      <c r="O427">
        <v>0</v>
      </c>
      <c r="P427">
        <v>9</v>
      </c>
      <c r="Q427">
        <v>0</v>
      </c>
      <c r="R427">
        <v>0</v>
      </c>
      <c r="S427">
        <v>1</v>
      </c>
      <c r="T427">
        <v>1</v>
      </c>
      <c r="U427">
        <v>100</v>
      </c>
      <c r="V427">
        <v>0.55000000000000004</v>
      </c>
      <c r="W427">
        <v>0.73</v>
      </c>
      <c r="X427">
        <v>0.95718748235553297</v>
      </c>
    </row>
    <row r="428" spans="1:24" x14ac:dyDescent="0.2">
      <c r="A428" t="s">
        <v>906</v>
      </c>
      <c r="B428" t="s">
        <v>477</v>
      </c>
      <c r="C428" t="s">
        <v>479</v>
      </c>
      <c r="D428">
        <v>0</v>
      </c>
      <c r="E428">
        <v>0</v>
      </c>
      <c r="F428">
        <v>0</v>
      </c>
      <c r="G428">
        <v>140571.47119587299</v>
      </c>
      <c r="H428">
        <v>0</v>
      </c>
      <c r="I428">
        <v>0</v>
      </c>
      <c r="J428">
        <v>852.42819925409196</v>
      </c>
      <c r="K428">
        <v>47364.235397675096</v>
      </c>
      <c r="L428">
        <v>4705.5290948691299</v>
      </c>
      <c r="M428">
        <v>192641.23568841699</v>
      </c>
      <c r="N428">
        <v>0</v>
      </c>
      <c r="O428">
        <v>0</v>
      </c>
      <c r="P428">
        <v>1</v>
      </c>
      <c r="Q428">
        <v>0</v>
      </c>
      <c r="R428">
        <v>0</v>
      </c>
      <c r="S428">
        <v>1</v>
      </c>
      <c r="T428">
        <v>1</v>
      </c>
      <c r="U428">
        <v>100</v>
      </c>
      <c r="V428">
        <v>0.55000000000000004</v>
      </c>
      <c r="W428">
        <v>0.73</v>
      </c>
      <c r="X428">
        <v>0.95718748235553297</v>
      </c>
    </row>
    <row r="429" spans="1:24" x14ac:dyDescent="0.2">
      <c r="A429" t="s">
        <v>907</v>
      </c>
      <c r="B429" t="s">
        <v>477</v>
      </c>
      <c r="C429" t="s">
        <v>573</v>
      </c>
      <c r="D429">
        <v>0</v>
      </c>
      <c r="E429">
        <v>0</v>
      </c>
      <c r="F429">
        <v>0</v>
      </c>
      <c r="G429">
        <v>434423.52314827102</v>
      </c>
      <c r="H429">
        <v>0</v>
      </c>
      <c r="I429">
        <v>0</v>
      </c>
      <c r="J429">
        <v>1741.2849542409199</v>
      </c>
      <c r="K429">
        <v>94480.066546888003</v>
      </c>
      <c r="L429">
        <v>9406.1937563329702</v>
      </c>
      <c r="M429">
        <v>538309.78345149197</v>
      </c>
      <c r="N429">
        <v>0</v>
      </c>
      <c r="O429">
        <v>0</v>
      </c>
      <c r="P429">
        <v>1</v>
      </c>
      <c r="Q429">
        <v>0</v>
      </c>
      <c r="R429">
        <v>0</v>
      </c>
      <c r="S429">
        <v>1</v>
      </c>
      <c r="T429">
        <v>1</v>
      </c>
      <c r="U429">
        <v>100</v>
      </c>
      <c r="V429">
        <v>0.55000000000000004</v>
      </c>
      <c r="W429">
        <v>0.73</v>
      </c>
      <c r="X429">
        <v>0.95718748235553297</v>
      </c>
    </row>
    <row r="430" spans="1:24" x14ac:dyDescent="0.2">
      <c r="A430" t="s">
        <v>908</v>
      </c>
      <c r="B430" t="s">
        <v>477</v>
      </c>
      <c r="C430" t="s">
        <v>637</v>
      </c>
      <c r="D430">
        <v>0</v>
      </c>
      <c r="E430">
        <v>0</v>
      </c>
      <c r="F430">
        <v>0</v>
      </c>
      <c r="G430">
        <v>1844.32989337509</v>
      </c>
      <c r="H430">
        <v>0</v>
      </c>
      <c r="I430">
        <v>0</v>
      </c>
      <c r="J430">
        <v>43.714266630540997</v>
      </c>
      <c r="K430">
        <v>2417.4817907886099</v>
      </c>
      <c r="L430">
        <v>233.49282898725801</v>
      </c>
      <c r="M430">
        <v>4495.3045131509598</v>
      </c>
      <c r="N430">
        <v>0</v>
      </c>
      <c r="O430">
        <v>0</v>
      </c>
      <c r="P430">
        <v>1</v>
      </c>
      <c r="Q430">
        <v>0</v>
      </c>
      <c r="R430">
        <v>0</v>
      </c>
      <c r="S430">
        <v>1</v>
      </c>
      <c r="T430">
        <v>1</v>
      </c>
      <c r="U430">
        <v>100</v>
      </c>
      <c r="V430">
        <v>0.55000000000000004</v>
      </c>
      <c r="W430">
        <v>0.73</v>
      </c>
      <c r="X430">
        <v>0.95718748235553297</v>
      </c>
    </row>
    <row r="431" spans="1:24" x14ac:dyDescent="0.2">
      <c r="A431" t="s">
        <v>909</v>
      </c>
      <c r="B431" t="s">
        <v>477</v>
      </c>
      <c r="C431" t="s">
        <v>486</v>
      </c>
      <c r="D431">
        <v>0</v>
      </c>
      <c r="E431">
        <v>0</v>
      </c>
      <c r="F431">
        <v>0</v>
      </c>
      <c r="G431">
        <v>178229.33432727499</v>
      </c>
      <c r="H431">
        <v>0</v>
      </c>
      <c r="I431">
        <v>0</v>
      </c>
      <c r="J431">
        <v>477.21407752851201</v>
      </c>
      <c r="K431">
        <v>26077.3793293651</v>
      </c>
      <c r="L431">
        <v>2587.8788544620402</v>
      </c>
      <c r="M431">
        <v>206894.592511102</v>
      </c>
      <c r="N431">
        <v>0</v>
      </c>
      <c r="O431">
        <v>0</v>
      </c>
      <c r="P431">
        <v>1</v>
      </c>
      <c r="Q431">
        <v>0</v>
      </c>
      <c r="R431">
        <v>0</v>
      </c>
      <c r="S431">
        <v>1</v>
      </c>
      <c r="T431">
        <v>1</v>
      </c>
      <c r="U431">
        <v>100</v>
      </c>
      <c r="V431">
        <v>0.55000000000000004</v>
      </c>
      <c r="W431">
        <v>0.73</v>
      </c>
      <c r="X431">
        <v>0.95718748235553297</v>
      </c>
    </row>
    <row r="432" spans="1:24" x14ac:dyDescent="0.2">
      <c r="A432" t="s">
        <v>910</v>
      </c>
      <c r="B432" t="s">
        <v>477</v>
      </c>
      <c r="C432" t="s">
        <v>488</v>
      </c>
      <c r="D432">
        <v>0</v>
      </c>
      <c r="E432">
        <v>0</v>
      </c>
      <c r="F432">
        <v>0</v>
      </c>
      <c r="G432">
        <v>257028.496672187</v>
      </c>
      <c r="H432">
        <v>0</v>
      </c>
      <c r="I432">
        <v>0</v>
      </c>
      <c r="J432">
        <v>20248.448303531899</v>
      </c>
      <c r="K432">
        <v>1122020.63621169</v>
      </c>
      <c r="L432">
        <v>234406.90032987899</v>
      </c>
      <c r="M432">
        <v>1613456.03321376</v>
      </c>
      <c r="N432">
        <v>0</v>
      </c>
      <c r="O432">
        <v>0</v>
      </c>
      <c r="P432">
        <v>1</v>
      </c>
      <c r="Q432">
        <v>0</v>
      </c>
      <c r="R432">
        <v>0</v>
      </c>
      <c r="S432">
        <v>1</v>
      </c>
      <c r="T432">
        <v>1</v>
      </c>
      <c r="U432">
        <v>100</v>
      </c>
      <c r="V432">
        <v>0.55000000000000004</v>
      </c>
      <c r="W432">
        <v>0.73</v>
      </c>
      <c r="X432">
        <v>0.95718748235553297</v>
      </c>
    </row>
    <row r="433" spans="1:24" x14ac:dyDescent="0.2">
      <c r="A433" t="s">
        <v>911</v>
      </c>
      <c r="B433" t="s">
        <v>477</v>
      </c>
      <c r="C433" t="s">
        <v>481</v>
      </c>
      <c r="D433">
        <v>0</v>
      </c>
      <c r="E433">
        <v>0</v>
      </c>
      <c r="F433">
        <v>0</v>
      </c>
      <c r="G433">
        <v>194828.303337347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194828.303337347</v>
      </c>
      <c r="N433">
        <v>0</v>
      </c>
      <c r="O433">
        <v>0</v>
      </c>
      <c r="P433">
        <v>1</v>
      </c>
      <c r="Q433">
        <v>0</v>
      </c>
      <c r="R433">
        <v>0</v>
      </c>
      <c r="S433">
        <v>1</v>
      </c>
      <c r="T433">
        <v>1</v>
      </c>
      <c r="U433">
        <v>100</v>
      </c>
      <c r="V433">
        <v>0.55000000000000004</v>
      </c>
      <c r="W433">
        <v>0.73</v>
      </c>
      <c r="X433">
        <v>0.95718748235553297</v>
      </c>
    </row>
    <row r="434" spans="1:24" x14ac:dyDescent="0.2">
      <c r="A434" t="s">
        <v>912</v>
      </c>
      <c r="B434" t="s">
        <v>477</v>
      </c>
      <c r="C434" t="s">
        <v>577</v>
      </c>
      <c r="D434">
        <v>0</v>
      </c>
      <c r="E434">
        <v>0</v>
      </c>
      <c r="F434">
        <v>0</v>
      </c>
      <c r="G434">
        <v>131418.41248701399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131418.41248701399</v>
      </c>
      <c r="N434">
        <v>0</v>
      </c>
      <c r="O434">
        <v>0</v>
      </c>
      <c r="P434">
        <v>1</v>
      </c>
      <c r="Q434">
        <v>0</v>
      </c>
      <c r="R434">
        <v>0</v>
      </c>
      <c r="S434">
        <v>1</v>
      </c>
      <c r="T434">
        <v>1</v>
      </c>
      <c r="U434">
        <v>100</v>
      </c>
      <c r="V434">
        <v>0.55000000000000004</v>
      </c>
      <c r="W434">
        <v>0.73</v>
      </c>
      <c r="X434">
        <v>0.95718748235553297</v>
      </c>
    </row>
    <row r="435" spans="1:24" x14ac:dyDescent="0.2">
      <c r="A435" t="s">
        <v>913</v>
      </c>
      <c r="B435" t="s">
        <v>477</v>
      </c>
      <c r="C435" t="s">
        <v>491</v>
      </c>
      <c r="D435">
        <v>0</v>
      </c>
      <c r="E435">
        <v>1</v>
      </c>
      <c r="F435" t="s">
        <v>368</v>
      </c>
      <c r="G435">
        <v>8383.3176978154297</v>
      </c>
      <c r="H435">
        <v>1</v>
      </c>
      <c r="I435" t="s">
        <v>368</v>
      </c>
      <c r="J435">
        <v>109.285666576352</v>
      </c>
      <c r="K435">
        <v>5985.3677882890997</v>
      </c>
      <c r="L435">
        <v>293.48751416423801</v>
      </c>
      <c r="M435">
        <v>14662.1730002687</v>
      </c>
      <c r="N435" t="s">
        <v>492</v>
      </c>
      <c r="O435" t="s">
        <v>493</v>
      </c>
      <c r="P435">
        <v>1</v>
      </c>
      <c r="Q435">
        <v>0</v>
      </c>
      <c r="R435">
        <v>0</v>
      </c>
      <c r="S435">
        <v>1</v>
      </c>
      <c r="T435">
        <v>1</v>
      </c>
      <c r="U435">
        <v>100</v>
      </c>
      <c r="V435">
        <v>0.55000000000000004</v>
      </c>
      <c r="W435">
        <v>0.73</v>
      </c>
      <c r="X435">
        <v>0.95718748235553297</v>
      </c>
    </row>
    <row r="436" spans="1:24" x14ac:dyDescent="0.2">
      <c r="A436" t="s">
        <v>914</v>
      </c>
      <c r="B436" t="s">
        <v>467</v>
      </c>
      <c r="C436" t="s">
        <v>644</v>
      </c>
      <c r="D436">
        <v>0</v>
      </c>
      <c r="E436">
        <v>0</v>
      </c>
      <c r="F436">
        <v>0</v>
      </c>
      <c r="G436">
        <v>17152.268014232599</v>
      </c>
      <c r="H436">
        <v>0</v>
      </c>
      <c r="I436">
        <v>0</v>
      </c>
      <c r="J436">
        <v>174.85706652216399</v>
      </c>
      <c r="K436">
        <v>9602.29417399265</v>
      </c>
      <c r="L436">
        <v>953.42905133112697</v>
      </c>
      <c r="M436">
        <v>27707.991239556399</v>
      </c>
      <c r="N436">
        <v>0</v>
      </c>
      <c r="O436">
        <v>0</v>
      </c>
      <c r="P436">
        <v>3</v>
      </c>
      <c r="Q436">
        <v>0</v>
      </c>
      <c r="R436">
        <v>0</v>
      </c>
      <c r="S436">
        <v>1</v>
      </c>
      <c r="T436">
        <v>1</v>
      </c>
      <c r="U436">
        <v>100</v>
      </c>
      <c r="V436">
        <v>0.55000000000000004</v>
      </c>
      <c r="W436">
        <v>0.73</v>
      </c>
      <c r="X436">
        <v>0.95718748235553297</v>
      </c>
    </row>
    <row r="437" spans="1:24" x14ac:dyDescent="0.2">
      <c r="A437" t="s">
        <v>915</v>
      </c>
      <c r="B437" t="s">
        <v>644</v>
      </c>
      <c r="C437" t="s">
        <v>479</v>
      </c>
      <c r="D437">
        <v>1</v>
      </c>
      <c r="E437">
        <v>0</v>
      </c>
      <c r="F437">
        <v>0</v>
      </c>
      <c r="G437">
        <v>553.29896808467902</v>
      </c>
      <c r="H437">
        <v>0</v>
      </c>
      <c r="I437">
        <v>0</v>
      </c>
      <c r="J437">
        <v>29.142844420360699</v>
      </c>
      <c r="K437">
        <v>1642.60521650601</v>
      </c>
      <c r="L437">
        <v>163.76927584409799</v>
      </c>
      <c r="M437">
        <v>2359.6734604347898</v>
      </c>
      <c r="N437">
        <v>0</v>
      </c>
      <c r="O437">
        <v>0</v>
      </c>
      <c r="P437">
        <v>1</v>
      </c>
      <c r="Q437">
        <v>0</v>
      </c>
      <c r="R437">
        <v>0</v>
      </c>
      <c r="S437">
        <v>1</v>
      </c>
      <c r="T437">
        <v>1</v>
      </c>
      <c r="U437">
        <v>100</v>
      </c>
      <c r="V437">
        <v>0.55000000000000004</v>
      </c>
      <c r="W437">
        <v>0.73</v>
      </c>
      <c r="X437">
        <v>0.95718748235553297</v>
      </c>
    </row>
    <row r="438" spans="1:24" x14ac:dyDescent="0.2">
      <c r="A438" t="s">
        <v>916</v>
      </c>
      <c r="B438" t="s">
        <v>644</v>
      </c>
      <c r="C438" t="s">
        <v>573</v>
      </c>
      <c r="D438">
        <v>1</v>
      </c>
      <c r="E438">
        <v>0</v>
      </c>
      <c r="F438">
        <v>0</v>
      </c>
      <c r="G438">
        <v>16598.969046147999</v>
      </c>
      <c r="H438">
        <v>0</v>
      </c>
      <c r="I438">
        <v>0</v>
      </c>
      <c r="J438">
        <v>145.71422210180299</v>
      </c>
      <c r="K438">
        <v>7959.68895748663</v>
      </c>
      <c r="L438">
        <v>789.65977548702904</v>
      </c>
      <c r="M438">
        <v>25348.3177791216</v>
      </c>
      <c r="N438">
        <v>0</v>
      </c>
      <c r="O438">
        <v>0</v>
      </c>
      <c r="P438">
        <v>1</v>
      </c>
      <c r="Q438">
        <v>0</v>
      </c>
      <c r="R438">
        <v>0</v>
      </c>
      <c r="S438">
        <v>1</v>
      </c>
      <c r="T438">
        <v>1</v>
      </c>
      <c r="U438">
        <v>100</v>
      </c>
      <c r="V438">
        <v>0.55000000000000004</v>
      </c>
      <c r="W438">
        <v>0.73</v>
      </c>
      <c r="X438">
        <v>0.95718748235553297</v>
      </c>
    </row>
    <row r="439" spans="1:24" x14ac:dyDescent="0.2">
      <c r="A439" t="s">
        <v>917</v>
      </c>
      <c r="B439" t="s">
        <v>467</v>
      </c>
      <c r="C439" t="s">
        <v>495</v>
      </c>
      <c r="D439">
        <v>0</v>
      </c>
      <c r="E439">
        <v>0</v>
      </c>
      <c r="F439">
        <v>0</v>
      </c>
      <c r="G439">
        <v>0</v>
      </c>
      <c r="H439">
        <v>1</v>
      </c>
      <c r="I439" t="s">
        <v>368</v>
      </c>
      <c r="J439">
        <v>0</v>
      </c>
      <c r="K439">
        <v>0</v>
      </c>
      <c r="L439">
        <v>0</v>
      </c>
      <c r="M439">
        <v>0</v>
      </c>
      <c r="N439" t="s">
        <v>495</v>
      </c>
      <c r="O439" t="s">
        <v>493</v>
      </c>
      <c r="P439">
        <v>1</v>
      </c>
      <c r="Q439">
        <v>0</v>
      </c>
      <c r="R439">
        <v>0</v>
      </c>
      <c r="S439">
        <v>1</v>
      </c>
      <c r="T439">
        <v>1</v>
      </c>
      <c r="U439">
        <v>100</v>
      </c>
      <c r="V439">
        <v>0.55000000000000004</v>
      </c>
      <c r="W439">
        <v>0.73</v>
      </c>
      <c r="X439">
        <v>0.95718748235553297</v>
      </c>
    </row>
    <row r="440" spans="1:24" x14ac:dyDescent="0.2">
      <c r="A440" t="s">
        <v>918</v>
      </c>
      <c r="B440" t="s">
        <v>467</v>
      </c>
      <c r="C440" t="s">
        <v>497</v>
      </c>
      <c r="D440">
        <v>0</v>
      </c>
      <c r="E440">
        <v>1</v>
      </c>
      <c r="F440" t="s">
        <v>401</v>
      </c>
      <c r="G440">
        <v>84523.3120670762</v>
      </c>
      <c r="H440">
        <v>1</v>
      </c>
      <c r="I440" t="s">
        <v>368</v>
      </c>
      <c r="J440">
        <v>483.26900325000003</v>
      </c>
      <c r="K440">
        <v>25195.940242000001</v>
      </c>
      <c r="L440">
        <v>2617.87329473</v>
      </c>
      <c r="M440">
        <v>112337.12560380599</v>
      </c>
      <c r="N440" t="s">
        <v>398</v>
      </c>
      <c r="O440" t="s">
        <v>498</v>
      </c>
      <c r="P440">
        <v>1</v>
      </c>
      <c r="Q440">
        <v>0</v>
      </c>
      <c r="R440">
        <v>0</v>
      </c>
      <c r="S440">
        <v>1</v>
      </c>
      <c r="T440">
        <v>1</v>
      </c>
      <c r="U440">
        <v>100</v>
      </c>
      <c r="V440">
        <v>0.55000000000000004</v>
      </c>
      <c r="W440">
        <v>0.73</v>
      </c>
      <c r="X440">
        <v>0.95718748235553297</v>
      </c>
    </row>
    <row r="441" spans="1:24" x14ac:dyDescent="0.2">
      <c r="A441" t="s">
        <v>919</v>
      </c>
      <c r="B441" t="s">
        <v>920</v>
      </c>
      <c r="C441" t="s">
        <v>920</v>
      </c>
      <c r="D441">
        <v>0</v>
      </c>
      <c r="E441">
        <v>0</v>
      </c>
      <c r="F441">
        <v>0</v>
      </c>
      <c r="G441">
        <v>84091.409050675196</v>
      </c>
      <c r="H441">
        <v>0</v>
      </c>
      <c r="I441">
        <v>0</v>
      </c>
      <c r="J441">
        <v>8481.5499999999993</v>
      </c>
      <c r="K441">
        <v>431221.67533499998</v>
      </c>
      <c r="L441">
        <v>258368.462</v>
      </c>
      <c r="M441">
        <v>773681.54638567497</v>
      </c>
      <c r="N441" t="s">
        <v>398</v>
      </c>
      <c r="O441" t="s">
        <v>532</v>
      </c>
      <c r="P441">
        <v>1</v>
      </c>
      <c r="Q441">
        <v>0</v>
      </c>
      <c r="R441">
        <v>0</v>
      </c>
      <c r="S441">
        <v>1</v>
      </c>
      <c r="T441">
        <v>1</v>
      </c>
      <c r="U441">
        <v>100</v>
      </c>
      <c r="V441">
        <v>0.55000000000000004</v>
      </c>
      <c r="W441">
        <v>0.73</v>
      </c>
      <c r="X441">
        <v>0.95718748235553297</v>
      </c>
    </row>
    <row r="442" spans="1:24" x14ac:dyDescent="0.2">
      <c r="A442" t="s">
        <v>921</v>
      </c>
      <c r="B442" t="s">
        <v>922</v>
      </c>
      <c r="C442" t="s">
        <v>922</v>
      </c>
      <c r="D442">
        <v>0</v>
      </c>
      <c r="E442">
        <v>0</v>
      </c>
      <c r="F442">
        <v>0</v>
      </c>
      <c r="G442">
        <v>35724.284973893598</v>
      </c>
      <c r="H442">
        <v>0</v>
      </c>
      <c r="I442">
        <v>0</v>
      </c>
      <c r="J442">
        <v>726.58336513652398</v>
      </c>
      <c r="K442">
        <v>39768.9472410987</v>
      </c>
      <c r="L442">
        <v>10050.5333720662</v>
      </c>
      <c r="M442">
        <v>85543.765587058602</v>
      </c>
      <c r="N442">
        <v>0</v>
      </c>
      <c r="O442">
        <v>0</v>
      </c>
      <c r="P442">
        <v>48</v>
      </c>
      <c r="Q442">
        <v>0</v>
      </c>
      <c r="R442">
        <v>0</v>
      </c>
      <c r="S442">
        <v>1</v>
      </c>
      <c r="T442">
        <v>1</v>
      </c>
      <c r="U442">
        <v>100</v>
      </c>
      <c r="V442">
        <v>0.55000000000000004</v>
      </c>
      <c r="W442">
        <v>0.73</v>
      </c>
      <c r="X442">
        <v>0.95718748235553297</v>
      </c>
    </row>
    <row r="443" spans="1:24" x14ac:dyDescent="0.2">
      <c r="A443" t="s">
        <v>923</v>
      </c>
      <c r="B443" t="s">
        <v>922</v>
      </c>
      <c r="C443" t="s">
        <v>379</v>
      </c>
      <c r="D443">
        <v>0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34</v>
      </c>
      <c r="Q443">
        <v>0</v>
      </c>
      <c r="R443">
        <v>0</v>
      </c>
      <c r="S443">
        <v>1</v>
      </c>
      <c r="T443">
        <v>1</v>
      </c>
      <c r="U443">
        <v>100</v>
      </c>
      <c r="V443">
        <v>0.55000000000000004</v>
      </c>
      <c r="W443">
        <v>0.73</v>
      </c>
      <c r="X443">
        <v>0.95718748235553297</v>
      </c>
    </row>
    <row r="444" spans="1:24" x14ac:dyDescent="0.2">
      <c r="A444" t="s">
        <v>924</v>
      </c>
      <c r="B444" t="s">
        <v>379</v>
      </c>
      <c r="C444" t="s">
        <v>381</v>
      </c>
      <c r="D444">
        <v>0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9</v>
      </c>
      <c r="Q444">
        <v>0</v>
      </c>
      <c r="R444">
        <v>0</v>
      </c>
      <c r="S444">
        <v>1</v>
      </c>
      <c r="T444">
        <v>1</v>
      </c>
      <c r="U444">
        <v>100</v>
      </c>
      <c r="V444">
        <v>0.55000000000000004</v>
      </c>
      <c r="W444">
        <v>0.73</v>
      </c>
      <c r="X444">
        <v>0.95718748235553297</v>
      </c>
    </row>
    <row r="445" spans="1:24" x14ac:dyDescent="0.2">
      <c r="A445" t="s">
        <v>925</v>
      </c>
      <c r="B445" t="s">
        <v>381</v>
      </c>
      <c r="C445" t="s">
        <v>383</v>
      </c>
      <c r="D445">
        <v>1</v>
      </c>
      <c r="E445">
        <v>0</v>
      </c>
      <c r="F445">
        <v>0</v>
      </c>
      <c r="G445">
        <v>0</v>
      </c>
      <c r="H445">
        <v>4000</v>
      </c>
      <c r="I445" t="s">
        <v>384</v>
      </c>
      <c r="J445">
        <v>0</v>
      </c>
      <c r="K445">
        <v>0</v>
      </c>
      <c r="L445">
        <v>0</v>
      </c>
      <c r="M445">
        <v>0</v>
      </c>
      <c r="N445" t="s">
        <v>383</v>
      </c>
      <c r="O445" t="s">
        <v>385</v>
      </c>
      <c r="P445">
        <v>1</v>
      </c>
      <c r="Q445">
        <v>0</v>
      </c>
      <c r="R445">
        <v>0</v>
      </c>
      <c r="S445">
        <v>1</v>
      </c>
      <c r="T445">
        <v>1</v>
      </c>
      <c r="U445">
        <v>100</v>
      </c>
      <c r="V445">
        <v>0.55000000000000004</v>
      </c>
      <c r="W445">
        <v>0.73</v>
      </c>
      <c r="X445">
        <v>0.95718748235553297</v>
      </c>
    </row>
    <row r="446" spans="1:24" x14ac:dyDescent="0.2">
      <c r="A446" t="s">
        <v>926</v>
      </c>
      <c r="B446" t="s">
        <v>381</v>
      </c>
      <c r="C446" t="s">
        <v>387</v>
      </c>
      <c r="D446">
        <v>1</v>
      </c>
      <c r="E446">
        <v>0</v>
      </c>
      <c r="F446">
        <v>0</v>
      </c>
      <c r="G446">
        <v>0</v>
      </c>
      <c r="H446">
        <v>90</v>
      </c>
      <c r="I446" t="s">
        <v>388</v>
      </c>
      <c r="J446">
        <v>0</v>
      </c>
      <c r="K446">
        <v>0</v>
      </c>
      <c r="L446">
        <v>0</v>
      </c>
      <c r="M446">
        <v>0</v>
      </c>
      <c r="N446" t="s">
        <v>387</v>
      </c>
      <c r="O446" t="s">
        <v>389</v>
      </c>
      <c r="P446">
        <v>1</v>
      </c>
      <c r="Q446">
        <v>0</v>
      </c>
      <c r="R446">
        <v>0</v>
      </c>
      <c r="S446">
        <v>1</v>
      </c>
      <c r="T446">
        <v>1</v>
      </c>
      <c r="U446">
        <v>100</v>
      </c>
      <c r="V446">
        <v>0.55000000000000004</v>
      </c>
      <c r="W446">
        <v>0.73</v>
      </c>
      <c r="X446">
        <v>0.95718748235553297</v>
      </c>
    </row>
    <row r="447" spans="1:24" x14ac:dyDescent="0.2">
      <c r="A447" t="s">
        <v>927</v>
      </c>
      <c r="B447" t="s">
        <v>381</v>
      </c>
      <c r="C447" t="s">
        <v>391</v>
      </c>
      <c r="D447">
        <v>1</v>
      </c>
      <c r="E447">
        <v>0</v>
      </c>
      <c r="F447">
        <v>0</v>
      </c>
      <c r="G447">
        <v>0</v>
      </c>
      <c r="H447">
        <v>450</v>
      </c>
      <c r="I447" t="s">
        <v>371</v>
      </c>
      <c r="J447">
        <v>0</v>
      </c>
      <c r="K447">
        <v>0</v>
      </c>
      <c r="L447">
        <v>0</v>
      </c>
      <c r="M447">
        <v>0</v>
      </c>
      <c r="N447" t="s">
        <v>392</v>
      </c>
      <c r="O447" t="s">
        <v>393</v>
      </c>
      <c r="P447">
        <v>1</v>
      </c>
      <c r="Q447">
        <v>0</v>
      </c>
      <c r="R447">
        <v>0</v>
      </c>
      <c r="S447">
        <v>1</v>
      </c>
      <c r="T447">
        <v>1</v>
      </c>
      <c r="U447">
        <v>100</v>
      </c>
      <c r="V447">
        <v>0.55000000000000004</v>
      </c>
      <c r="W447">
        <v>0.73</v>
      </c>
      <c r="X447">
        <v>0.95718748235553297</v>
      </c>
    </row>
    <row r="448" spans="1:24" x14ac:dyDescent="0.2">
      <c r="A448" t="s">
        <v>928</v>
      </c>
      <c r="B448" t="s">
        <v>381</v>
      </c>
      <c r="C448" t="s">
        <v>395</v>
      </c>
      <c r="D448">
        <v>1</v>
      </c>
      <c r="E448">
        <v>0</v>
      </c>
      <c r="F448">
        <v>0</v>
      </c>
      <c r="G448">
        <v>0</v>
      </c>
      <c r="H448">
        <v>6</v>
      </c>
      <c r="I448" t="s">
        <v>388</v>
      </c>
      <c r="J448">
        <v>0</v>
      </c>
      <c r="K448">
        <v>0</v>
      </c>
      <c r="L448">
        <v>0</v>
      </c>
      <c r="M448">
        <v>0</v>
      </c>
      <c r="N448" t="s">
        <v>395</v>
      </c>
      <c r="O448" t="s">
        <v>393</v>
      </c>
      <c r="P448">
        <v>1</v>
      </c>
      <c r="Q448">
        <v>0</v>
      </c>
      <c r="R448">
        <v>0</v>
      </c>
      <c r="S448">
        <v>1</v>
      </c>
      <c r="T448">
        <v>1</v>
      </c>
      <c r="U448">
        <v>100</v>
      </c>
      <c r="V448">
        <v>0.55000000000000004</v>
      </c>
      <c r="W448">
        <v>0.73</v>
      </c>
      <c r="X448">
        <v>0.95718748235553297</v>
      </c>
    </row>
    <row r="449" spans="1:24" x14ac:dyDescent="0.2">
      <c r="A449" t="s">
        <v>929</v>
      </c>
      <c r="B449" t="s">
        <v>381</v>
      </c>
      <c r="C449" t="s">
        <v>509</v>
      </c>
      <c r="D449">
        <v>1</v>
      </c>
      <c r="E449">
        <v>0</v>
      </c>
      <c r="F449">
        <v>0</v>
      </c>
      <c r="G449">
        <v>0</v>
      </c>
      <c r="H449">
        <v>3500</v>
      </c>
      <c r="I449" t="s">
        <v>384</v>
      </c>
      <c r="J449">
        <v>0</v>
      </c>
      <c r="K449">
        <v>0</v>
      </c>
      <c r="L449">
        <v>0</v>
      </c>
      <c r="M449">
        <v>0</v>
      </c>
      <c r="N449" t="s">
        <v>462</v>
      </c>
      <c r="O449" t="s">
        <v>393</v>
      </c>
      <c r="P449">
        <v>1</v>
      </c>
      <c r="Q449">
        <v>0</v>
      </c>
      <c r="R449">
        <v>0</v>
      </c>
      <c r="S449">
        <v>1</v>
      </c>
      <c r="T449">
        <v>1</v>
      </c>
      <c r="U449">
        <v>100</v>
      </c>
      <c r="V449">
        <v>0.55000000000000004</v>
      </c>
      <c r="W449">
        <v>0.73</v>
      </c>
      <c r="X449">
        <v>0.95718748235553297</v>
      </c>
    </row>
    <row r="450" spans="1:24" x14ac:dyDescent="0.2">
      <c r="A450" t="s">
        <v>930</v>
      </c>
      <c r="B450" t="s">
        <v>381</v>
      </c>
      <c r="C450" t="s">
        <v>397</v>
      </c>
      <c r="D450">
        <v>1</v>
      </c>
      <c r="E450">
        <v>0</v>
      </c>
      <c r="F450">
        <v>0</v>
      </c>
      <c r="G450">
        <v>0</v>
      </c>
      <c r="H450">
        <v>3700</v>
      </c>
      <c r="I450" t="s">
        <v>384</v>
      </c>
      <c r="J450">
        <v>0</v>
      </c>
      <c r="K450">
        <v>0</v>
      </c>
      <c r="L450">
        <v>0</v>
      </c>
      <c r="M450">
        <v>0</v>
      </c>
      <c r="N450" t="s">
        <v>398</v>
      </c>
      <c r="O450" t="s">
        <v>393</v>
      </c>
      <c r="P450">
        <v>1</v>
      </c>
      <c r="Q450">
        <v>0</v>
      </c>
      <c r="R450">
        <v>0</v>
      </c>
      <c r="S450">
        <v>1</v>
      </c>
      <c r="T450">
        <v>1</v>
      </c>
      <c r="U450">
        <v>100</v>
      </c>
      <c r="V450">
        <v>0.55000000000000004</v>
      </c>
      <c r="W450">
        <v>0.73</v>
      </c>
      <c r="X450">
        <v>0.95718748235553297</v>
      </c>
    </row>
    <row r="451" spans="1:24" x14ac:dyDescent="0.2">
      <c r="A451" t="s">
        <v>931</v>
      </c>
      <c r="B451" t="s">
        <v>381</v>
      </c>
      <c r="C451" t="s">
        <v>403</v>
      </c>
      <c r="D451">
        <v>1</v>
      </c>
      <c r="E451">
        <v>0</v>
      </c>
      <c r="F451">
        <v>0</v>
      </c>
      <c r="G451">
        <v>0</v>
      </c>
      <c r="H451">
        <v>250</v>
      </c>
      <c r="I451" t="s">
        <v>384</v>
      </c>
      <c r="J451">
        <v>0</v>
      </c>
      <c r="K451">
        <v>0</v>
      </c>
      <c r="L451">
        <v>0</v>
      </c>
      <c r="M451">
        <v>0</v>
      </c>
      <c r="N451" t="s">
        <v>383</v>
      </c>
      <c r="O451" t="s">
        <v>385</v>
      </c>
      <c r="P451">
        <v>1</v>
      </c>
      <c r="Q451">
        <v>0</v>
      </c>
      <c r="R451">
        <v>0</v>
      </c>
      <c r="S451">
        <v>1</v>
      </c>
      <c r="T451">
        <v>1</v>
      </c>
      <c r="U451">
        <v>100</v>
      </c>
      <c r="V451">
        <v>0.55000000000000004</v>
      </c>
      <c r="W451">
        <v>0.73</v>
      </c>
      <c r="X451">
        <v>0.95718748235553297</v>
      </c>
    </row>
    <row r="452" spans="1:24" x14ac:dyDescent="0.2">
      <c r="A452" t="s">
        <v>932</v>
      </c>
      <c r="B452" t="s">
        <v>381</v>
      </c>
      <c r="C452" t="s">
        <v>405</v>
      </c>
      <c r="D452">
        <v>1</v>
      </c>
      <c r="E452">
        <v>0</v>
      </c>
      <c r="F452">
        <v>0</v>
      </c>
      <c r="G452">
        <v>0</v>
      </c>
      <c r="H452">
        <v>3500</v>
      </c>
      <c r="I452" t="s">
        <v>384</v>
      </c>
      <c r="J452">
        <v>0</v>
      </c>
      <c r="K452">
        <v>0</v>
      </c>
      <c r="L452">
        <v>0</v>
      </c>
      <c r="M452">
        <v>0</v>
      </c>
      <c r="N452" t="s">
        <v>406</v>
      </c>
      <c r="O452" t="s">
        <v>389</v>
      </c>
      <c r="P452">
        <v>1</v>
      </c>
      <c r="Q452">
        <v>0</v>
      </c>
      <c r="R452">
        <v>0</v>
      </c>
      <c r="S452">
        <v>1</v>
      </c>
      <c r="T452">
        <v>1</v>
      </c>
      <c r="U452">
        <v>100</v>
      </c>
      <c r="V452">
        <v>0.55000000000000004</v>
      </c>
      <c r="W452">
        <v>0.73</v>
      </c>
      <c r="X452">
        <v>0.95718748235553297</v>
      </c>
    </row>
    <row r="453" spans="1:24" x14ac:dyDescent="0.2">
      <c r="A453" t="s">
        <v>933</v>
      </c>
      <c r="B453" t="s">
        <v>379</v>
      </c>
      <c r="C453" t="s">
        <v>408</v>
      </c>
      <c r="D453">
        <v>0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24</v>
      </c>
      <c r="Q453">
        <v>0</v>
      </c>
      <c r="R453">
        <v>0</v>
      </c>
      <c r="S453">
        <v>1</v>
      </c>
      <c r="T453">
        <v>1</v>
      </c>
      <c r="U453">
        <v>100</v>
      </c>
      <c r="V453">
        <v>0.55000000000000004</v>
      </c>
      <c r="W453">
        <v>0.73</v>
      </c>
      <c r="X453">
        <v>0.95718748235553297</v>
      </c>
    </row>
    <row r="454" spans="1:24" x14ac:dyDescent="0.2">
      <c r="A454" t="s">
        <v>934</v>
      </c>
      <c r="B454" t="s">
        <v>408</v>
      </c>
      <c r="C454" t="s">
        <v>410</v>
      </c>
      <c r="D454">
        <v>0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10</v>
      </c>
      <c r="Q454">
        <v>0</v>
      </c>
      <c r="R454">
        <v>0</v>
      </c>
      <c r="S454">
        <v>1</v>
      </c>
      <c r="T454">
        <v>1</v>
      </c>
      <c r="U454">
        <v>100</v>
      </c>
      <c r="V454">
        <v>0.55000000000000004</v>
      </c>
      <c r="W454">
        <v>0.73</v>
      </c>
      <c r="X454">
        <v>0.95718748235553297</v>
      </c>
    </row>
    <row r="455" spans="1:24" x14ac:dyDescent="0.2">
      <c r="A455" t="s">
        <v>935</v>
      </c>
      <c r="B455" t="s">
        <v>410</v>
      </c>
      <c r="C455" t="s">
        <v>383</v>
      </c>
      <c r="D455">
        <v>1</v>
      </c>
      <c r="E455">
        <v>0</v>
      </c>
      <c r="F455">
        <v>0</v>
      </c>
      <c r="G455">
        <v>0</v>
      </c>
      <c r="H455">
        <v>45000</v>
      </c>
      <c r="I455" t="s">
        <v>384</v>
      </c>
      <c r="J455">
        <v>0</v>
      </c>
      <c r="K455">
        <v>0</v>
      </c>
      <c r="L455">
        <v>0</v>
      </c>
      <c r="M455">
        <v>0</v>
      </c>
      <c r="N455" t="s">
        <v>383</v>
      </c>
      <c r="O455" t="s">
        <v>385</v>
      </c>
      <c r="P455">
        <v>1</v>
      </c>
      <c r="Q455">
        <v>0</v>
      </c>
      <c r="R455">
        <v>0</v>
      </c>
      <c r="S455">
        <v>1</v>
      </c>
      <c r="T455">
        <v>1</v>
      </c>
      <c r="U455">
        <v>100</v>
      </c>
      <c r="V455">
        <v>0.55000000000000004</v>
      </c>
      <c r="W455">
        <v>0.73</v>
      </c>
      <c r="X455">
        <v>0.95718748235553297</v>
      </c>
    </row>
    <row r="456" spans="1:24" x14ac:dyDescent="0.2">
      <c r="A456" t="s">
        <v>936</v>
      </c>
      <c r="B456" t="s">
        <v>410</v>
      </c>
      <c r="C456" t="s">
        <v>387</v>
      </c>
      <c r="D456">
        <v>1</v>
      </c>
      <c r="E456">
        <v>0</v>
      </c>
      <c r="F456">
        <v>0</v>
      </c>
      <c r="G456">
        <v>0</v>
      </c>
      <c r="H456">
        <v>260</v>
      </c>
      <c r="I456" t="s">
        <v>388</v>
      </c>
      <c r="J456">
        <v>0</v>
      </c>
      <c r="K456">
        <v>0</v>
      </c>
      <c r="L456">
        <v>0</v>
      </c>
      <c r="M456">
        <v>0</v>
      </c>
      <c r="N456" t="s">
        <v>387</v>
      </c>
      <c r="O456" t="s">
        <v>389</v>
      </c>
      <c r="P456">
        <v>1</v>
      </c>
      <c r="Q456">
        <v>0</v>
      </c>
      <c r="R456">
        <v>0</v>
      </c>
      <c r="S456">
        <v>1</v>
      </c>
      <c r="T456">
        <v>1</v>
      </c>
      <c r="U456">
        <v>100</v>
      </c>
      <c r="V456">
        <v>0.55000000000000004</v>
      </c>
      <c r="W456">
        <v>0.73</v>
      </c>
      <c r="X456">
        <v>0.95718748235553297</v>
      </c>
    </row>
    <row r="457" spans="1:24" x14ac:dyDescent="0.2">
      <c r="A457" t="s">
        <v>937</v>
      </c>
      <c r="B457" t="s">
        <v>410</v>
      </c>
      <c r="C457" t="s">
        <v>391</v>
      </c>
      <c r="D457">
        <v>1</v>
      </c>
      <c r="E457">
        <v>0</v>
      </c>
      <c r="F457">
        <v>0</v>
      </c>
      <c r="G457">
        <v>0</v>
      </c>
      <c r="H457">
        <v>1850</v>
      </c>
      <c r="I457" t="s">
        <v>371</v>
      </c>
      <c r="J457">
        <v>0</v>
      </c>
      <c r="K457">
        <v>0</v>
      </c>
      <c r="L457">
        <v>0</v>
      </c>
      <c r="M457">
        <v>0</v>
      </c>
      <c r="N457" t="s">
        <v>392</v>
      </c>
      <c r="O457" t="s">
        <v>393</v>
      </c>
      <c r="P457">
        <v>1</v>
      </c>
      <c r="Q457">
        <v>0</v>
      </c>
      <c r="R457">
        <v>0</v>
      </c>
      <c r="S457">
        <v>1</v>
      </c>
      <c r="T457">
        <v>1</v>
      </c>
      <c r="U457">
        <v>100</v>
      </c>
      <c r="V457">
        <v>0.55000000000000004</v>
      </c>
      <c r="W457">
        <v>0.73</v>
      </c>
      <c r="X457">
        <v>0.95718748235553297</v>
      </c>
    </row>
    <row r="458" spans="1:24" x14ac:dyDescent="0.2">
      <c r="A458" t="s">
        <v>938</v>
      </c>
      <c r="B458" t="s">
        <v>410</v>
      </c>
      <c r="C458" t="s">
        <v>395</v>
      </c>
      <c r="D458">
        <v>1</v>
      </c>
      <c r="E458">
        <v>0</v>
      </c>
      <c r="F458">
        <v>0</v>
      </c>
      <c r="G458">
        <v>0</v>
      </c>
      <c r="H458">
        <v>30</v>
      </c>
      <c r="I458" t="s">
        <v>388</v>
      </c>
      <c r="J458">
        <v>0</v>
      </c>
      <c r="K458">
        <v>0</v>
      </c>
      <c r="L458">
        <v>0</v>
      </c>
      <c r="M458">
        <v>0</v>
      </c>
      <c r="N458" t="s">
        <v>395</v>
      </c>
      <c r="O458" t="s">
        <v>393</v>
      </c>
      <c r="P458">
        <v>1</v>
      </c>
      <c r="Q458">
        <v>0</v>
      </c>
      <c r="R458">
        <v>0</v>
      </c>
      <c r="S458">
        <v>1</v>
      </c>
      <c r="T458">
        <v>1</v>
      </c>
      <c r="U458">
        <v>100</v>
      </c>
      <c r="V458">
        <v>0.55000000000000004</v>
      </c>
      <c r="W458">
        <v>0.73</v>
      </c>
      <c r="X458">
        <v>0.95718748235553297</v>
      </c>
    </row>
    <row r="459" spans="1:24" x14ac:dyDescent="0.2">
      <c r="A459" t="s">
        <v>939</v>
      </c>
      <c r="B459" t="s">
        <v>410</v>
      </c>
      <c r="C459" t="s">
        <v>509</v>
      </c>
      <c r="D459">
        <v>1</v>
      </c>
      <c r="E459">
        <v>0</v>
      </c>
      <c r="F459">
        <v>0</v>
      </c>
      <c r="G459">
        <v>0</v>
      </c>
      <c r="H459">
        <v>6000</v>
      </c>
      <c r="I459" t="s">
        <v>384</v>
      </c>
      <c r="J459">
        <v>0</v>
      </c>
      <c r="K459">
        <v>0</v>
      </c>
      <c r="L459">
        <v>0</v>
      </c>
      <c r="M459">
        <v>0</v>
      </c>
      <c r="N459" t="s">
        <v>462</v>
      </c>
      <c r="O459" t="s">
        <v>393</v>
      </c>
      <c r="P459">
        <v>1</v>
      </c>
      <c r="Q459">
        <v>0</v>
      </c>
      <c r="R459">
        <v>0</v>
      </c>
      <c r="S459">
        <v>1</v>
      </c>
      <c r="T459">
        <v>1</v>
      </c>
      <c r="U459">
        <v>100</v>
      </c>
      <c r="V459">
        <v>0.55000000000000004</v>
      </c>
      <c r="W459">
        <v>0.73</v>
      </c>
      <c r="X459">
        <v>0.95718748235553297</v>
      </c>
    </row>
    <row r="460" spans="1:24" x14ac:dyDescent="0.2">
      <c r="A460" t="s">
        <v>940</v>
      </c>
      <c r="B460" t="s">
        <v>410</v>
      </c>
      <c r="C460" t="s">
        <v>397</v>
      </c>
      <c r="D460">
        <v>1</v>
      </c>
      <c r="E460">
        <v>0</v>
      </c>
      <c r="F460">
        <v>0</v>
      </c>
      <c r="G460">
        <v>0</v>
      </c>
      <c r="H460">
        <v>18300</v>
      </c>
      <c r="I460" t="s">
        <v>384</v>
      </c>
      <c r="J460">
        <v>0</v>
      </c>
      <c r="K460">
        <v>0</v>
      </c>
      <c r="L460">
        <v>0</v>
      </c>
      <c r="M460">
        <v>0</v>
      </c>
      <c r="N460" t="s">
        <v>398</v>
      </c>
      <c r="O460" t="s">
        <v>393</v>
      </c>
      <c r="P460">
        <v>1</v>
      </c>
      <c r="Q460">
        <v>0</v>
      </c>
      <c r="R460">
        <v>0</v>
      </c>
      <c r="S460">
        <v>1</v>
      </c>
      <c r="T460">
        <v>1</v>
      </c>
      <c r="U460">
        <v>100</v>
      </c>
      <c r="V460">
        <v>0.55000000000000004</v>
      </c>
      <c r="W460">
        <v>0.73</v>
      </c>
      <c r="X460">
        <v>0.95718748235553297</v>
      </c>
    </row>
    <row r="461" spans="1:24" x14ac:dyDescent="0.2">
      <c r="A461" t="s">
        <v>941</v>
      </c>
      <c r="B461" t="s">
        <v>410</v>
      </c>
      <c r="C461" t="s">
        <v>418</v>
      </c>
      <c r="D461">
        <v>1</v>
      </c>
      <c r="E461">
        <v>0</v>
      </c>
      <c r="F461">
        <v>0</v>
      </c>
      <c r="G461">
        <v>0</v>
      </c>
      <c r="H461">
        <v>22000</v>
      </c>
      <c r="I461" t="s">
        <v>384</v>
      </c>
      <c r="J461">
        <v>0</v>
      </c>
      <c r="K461">
        <v>0</v>
      </c>
      <c r="L461">
        <v>0</v>
      </c>
      <c r="M461">
        <v>0</v>
      </c>
      <c r="N461" t="s">
        <v>398</v>
      </c>
      <c r="O461" t="s">
        <v>393</v>
      </c>
      <c r="P461">
        <v>1</v>
      </c>
      <c r="Q461">
        <v>0</v>
      </c>
      <c r="R461">
        <v>0</v>
      </c>
      <c r="S461">
        <v>1</v>
      </c>
      <c r="T461">
        <v>1</v>
      </c>
      <c r="U461">
        <v>100</v>
      </c>
      <c r="V461">
        <v>0.55000000000000004</v>
      </c>
      <c r="W461">
        <v>0.73</v>
      </c>
      <c r="X461">
        <v>0.95718748235553297</v>
      </c>
    </row>
    <row r="462" spans="1:24" x14ac:dyDescent="0.2">
      <c r="A462" t="s">
        <v>942</v>
      </c>
      <c r="B462" t="s">
        <v>410</v>
      </c>
      <c r="C462" t="s">
        <v>403</v>
      </c>
      <c r="D462">
        <v>1</v>
      </c>
      <c r="E462">
        <v>0</v>
      </c>
      <c r="F462">
        <v>0</v>
      </c>
      <c r="G462">
        <v>0</v>
      </c>
      <c r="H462">
        <v>1000</v>
      </c>
      <c r="I462" t="s">
        <v>384</v>
      </c>
      <c r="J462">
        <v>0</v>
      </c>
      <c r="K462">
        <v>0</v>
      </c>
      <c r="L462">
        <v>0</v>
      </c>
      <c r="M462">
        <v>0</v>
      </c>
      <c r="N462" t="s">
        <v>383</v>
      </c>
      <c r="O462" t="s">
        <v>385</v>
      </c>
      <c r="P462">
        <v>1</v>
      </c>
      <c r="Q462">
        <v>0</v>
      </c>
      <c r="R462">
        <v>0</v>
      </c>
      <c r="S462">
        <v>1</v>
      </c>
      <c r="T462">
        <v>1</v>
      </c>
      <c r="U462">
        <v>100</v>
      </c>
      <c r="V462">
        <v>0.55000000000000004</v>
      </c>
      <c r="W462">
        <v>0.73</v>
      </c>
      <c r="X462">
        <v>0.95718748235553297</v>
      </c>
    </row>
    <row r="463" spans="1:24" x14ac:dyDescent="0.2">
      <c r="A463" t="s">
        <v>943</v>
      </c>
      <c r="B463" t="s">
        <v>410</v>
      </c>
      <c r="C463" t="s">
        <v>445</v>
      </c>
      <c r="D463">
        <v>1</v>
      </c>
      <c r="E463">
        <v>0</v>
      </c>
      <c r="F463">
        <v>0</v>
      </c>
      <c r="G463">
        <v>0</v>
      </c>
      <c r="H463">
        <v>1</v>
      </c>
      <c r="I463" t="s">
        <v>368</v>
      </c>
      <c r="J463">
        <v>0</v>
      </c>
      <c r="K463">
        <v>0</v>
      </c>
      <c r="L463">
        <v>0</v>
      </c>
      <c r="M463">
        <v>0</v>
      </c>
      <c r="N463" t="s">
        <v>398</v>
      </c>
      <c r="O463" t="s">
        <v>393</v>
      </c>
      <c r="P463">
        <v>1</v>
      </c>
      <c r="Q463">
        <v>0</v>
      </c>
      <c r="R463">
        <v>0</v>
      </c>
      <c r="S463">
        <v>1</v>
      </c>
      <c r="T463">
        <v>1</v>
      </c>
      <c r="U463">
        <v>100</v>
      </c>
      <c r="V463">
        <v>0.55000000000000004</v>
      </c>
      <c r="W463">
        <v>0.73</v>
      </c>
      <c r="X463">
        <v>0.95718748235553297</v>
      </c>
    </row>
    <row r="464" spans="1:24" x14ac:dyDescent="0.2">
      <c r="A464" t="s">
        <v>944</v>
      </c>
      <c r="B464" t="s">
        <v>408</v>
      </c>
      <c r="C464" t="s">
        <v>447</v>
      </c>
      <c r="D464">
        <v>0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6</v>
      </c>
      <c r="Q464">
        <v>0</v>
      </c>
      <c r="R464">
        <v>0</v>
      </c>
      <c r="S464">
        <v>1</v>
      </c>
      <c r="T464">
        <v>1</v>
      </c>
      <c r="U464">
        <v>100</v>
      </c>
      <c r="V464">
        <v>0.55000000000000004</v>
      </c>
      <c r="W464">
        <v>0.73</v>
      </c>
      <c r="X464">
        <v>0.95718748235553297</v>
      </c>
    </row>
    <row r="465" spans="1:24" x14ac:dyDescent="0.2">
      <c r="A465" t="s">
        <v>945</v>
      </c>
      <c r="B465" t="s">
        <v>447</v>
      </c>
      <c r="C465" t="s">
        <v>449</v>
      </c>
      <c r="D465">
        <v>1</v>
      </c>
      <c r="E465">
        <v>0</v>
      </c>
      <c r="F465">
        <v>0</v>
      </c>
      <c r="G465">
        <v>0</v>
      </c>
      <c r="H465">
        <v>25</v>
      </c>
      <c r="I465" t="s">
        <v>388</v>
      </c>
      <c r="J465">
        <v>0</v>
      </c>
      <c r="K465">
        <v>0</v>
      </c>
      <c r="L465">
        <v>0</v>
      </c>
      <c r="M465">
        <v>0</v>
      </c>
      <c r="N465" t="s">
        <v>449</v>
      </c>
      <c r="O465" t="s">
        <v>450</v>
      </c>
      <c r="P465">
        <v>1</v>
      </c>
      <c r="Q465">
        <v>0</v>
      </c>
      <c r="R465">
        <v>0</v>
      </c>
      <c r="S465">
        <v>1</v>
      </c>
      <c r="T465">
        <v>1</v>
      </c>
      <c r="U465">
        <v>100</v>
      </c>
      <c r="V465">
        <v>0.55000000000000004</v>
      </c>
      <c r="W465">
        <v>0.73</v>
      </c>
      <c r="X465">
        <v>0.95718748235553297</v>
      </c>
    </row>
    <row r="466" spans="1:24" x14ac:dyDescent="0.2">
      <c r="A466" t="s">
        <v>946</v>
      </c>
      <c r="B466" t="s">
        <v>447</v>
      </c>
      <c r="C466" t="s">
        <v>452</v>
      </c>
      <c r="D466">
        <v>1</v>
      </c>
      <c r="E466">
        <v>0</v>
      </c>
      <c r="F466">
        <v>0</v>
      </c>
      <c r="G466">
        <v>0</v>
      </c>
      <c r="H466">
        <v>16</v>
      </c>
      <c r="I466" t="s">
        <v>388</v>
      </c>
      <c r="J466">
        <v>0</v>
      </c>
      <c r="K466">
        <v>0</v>
      </c>
      <c r="L466">
        <v>0</v>
      </c>
      <c r="M466">
        <v>0</v>
      </c>
      <c r="N466" t="s">
        <v>449</v>
      </c>
      <c r="O466" t="s">
        <v>450</v>
      </c>
      <c r="P466">
        <v>1</v>
      </c>
      <c r="Q466">
        <v>0</v>
      </c>
      <c r="R466">
        <v>0</v>
      </c>
      <c r="S466">
        <v>1</v>
      </c>
      <c r="T466">
        <v>1</v>
      </c>
      <c r="U466">
        <v>100</v>
      </c>
      <c r="V466">
        <v>0.55000000000000004</v>
      </c>
      <c r="W466">
        <v>0.73</v>
      </c>
      <c r="X466">
        <v>0.95718748235553297</v>
      </c>
    </row>
    <row r="467" spans="1:24" x14ac:dyDescent="0.2">
      <c r="A467" t="s">
        <v>947</v>
      </c>
      <c r="B467" t="s">
        <v>447</v>
      </c>
      <c r="C467" t="s">
        <v>454</v>
      </c>
      <c r="D467">
        <v>1</v>
      </c>
      <c r="E467">
        <v>0</v>
      </c>
      <c r="F467">
        <v>0</v>
      </c>
      <c r="G467">
        <v>0</v>
      </c>
      <c r="H467">
        <v>200</v>
      </c>
      <c r="I467" t="s">
        <v>384</v>
      </c>
      <c r="J467">
        <v>0</v>
      </c>
      <c r="K467">
        <v>0</v>
      </c>
      <c r="L467">
        <v>0</v>
      </c>
      <c r="M467">
        <v>0</v>
      </c>
      <c r="N467" t="s">
        <v>406</v>
      </c>
      <c r="O467" t="s">
        <v>450</v>
      </c>
      <c r="P467">
        <v>1</v>
      </c>
      <c r="Q467">
        <v>0</v>
      </c>
      <c r="R467">
        <v>0</v>
      </c>
      <c r="S467">
        <v>1</v>
      </c>
      <c r="T467">
        <v>1</v>
      </c>
      <c r="U467">
        <v>100</v>
      </c>
      <c r="V467">
        <v>0.55000000000000004</v>
      </c>
      <c r="W467">
        <v>0.73</v>
      </c>
      <c r="X467">
        <v>0.95718748235553297</v>
      </c>
    </row>
    <row r="468" spans="1:24" x14ac:dyDescent="0.2">
      <c r="A468" t="s">
        <v>948</v>
      </c>
      <c r="B468" t="s">
        <v>447</v>
      </c>
      <c r="C468" t="s">
        <v>456</v>
      </c>
      <c r="D468">
        <v>0</v>
      </c>
      <c r="E468">
        <v>0</v>
      </c>
      <c r="F468">
        <v>0</v>
      </c>
      <c r="G468">
        <v>0</v>
      </c>
      <c r="H468">
        <v>100</v>
      </c>
      <c r="I468" t="s">
        <v>401</v>
      </c>
      <c r="J468">
        <v>0</v>
      </c>
      <c r="K468">
        <v>0</v>
      </c>
      <c r="L468">
        <v>0</v>
      </c>
      <c r="M468">
        <v>0</v>
      </c>
      <c r="N468" t="s">
        <v>449</v>
      </c>
      <c r="O468" t="s">
        <v>450</v>
      </c>
      <c r="P468">
        <v>1</v>
      </c>
      <c r="Q468">
        <v>0</v>
      </c>
      <c r="R468">
        <v>0</v>
      </c>
      <c r="S468">
        <v>1</v>
      </c>
      <c r="T468">
        <v>1</v>
      </c>
      <c r="U468">
        <v>100</v>
      </c>
      <c r="V468">
        <v>0.55000000000000004</v>
      </c>
      <c r="W468">
        <v>0.73</v>
      </c>
      <c r="X468">
        <v>0.95718748235553297</v>
      </c>
    </row>
    <row r="469" spans="1:24" x14ac:dyDescent="0.2">
      <c r="A469" t="s">
        <v>949</v>
      </c>
      <c r="B469" t="s">
        <v>447</v>
      </c>
      <c r="C469" t="s">
        <v>458</v>
      </c>
      <c r="D469">
        <v>0</v>
      </c>
      <c r="E469">
        <v>0</v>
      </c>
      <c r="F469">
        <v>0</v>
      </c>
      <c r="G469">
        <v>0</v>
      </c>
      <c r="H469">
        <v>300</v>
      </c>
      <c r="I469" t="s">
        <v>459</v>
      </c>
      <c r="J469">
        <v>0</v>
      </c>
      <c r="K469">
        <v>0</v>
      </c>
      <c r="L469">
        <v>0</v>
      </c>
      <c r="M469">
        <v>0</v>
      </c>
      <c r="N469" t="s">
        <v>398</v>
      </c>
      <c r="O469" t="s">
        <v>450</v>
      </c>
      <c r="P469">
        <v>1</v>
      </c>
      <c r="Q469">
        <v>0</v>
      </c>
      <c r="R469">
        <v>0</v>
      </c>
      <c r="S469">
        <v>1</v>
      </c>
      <c r="T469">
        <v>1</v>
      </c>
      <c r="U469">
        <v>100</v>
      </c>
      <c r="V469">
        <v>0.55000000000000004</v>
      </c>
      <c r="W469">
        <v>0.73</v>
      </c>
      <c r="X469">
        <v>0.95718748235553297</v>
      </c>
    </row>
    <row r="470" spans="1:24" x14ac:dyDescent="0.2">
      <c r="A470" t="s">
        <v>950</v>
      </c>
      <c r="B470" t="s">
        <v>408</v>
      </c>
      <c r="C470" t="s">
        <v>528</v>
      </c>
      <c r="D470">
        <v>0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2</v>
      </c>
      <c r="Q470">
        <v>0</v>
      </c>
      <c r="R470">
        <v>0</v>
      </c>
      <c r="S470">
        <v>1</v>
      </c>
      <c r="T470">
        <v>1</v>
      </c>
      <c r="U470">
        <v>100</v>
      </c>
      <c r="V470">
        <v>0.55000000000000004</v>
      </c>
      <c r="W470">
        <v>0.73</v>
      </c>
      <c r="X470">
        <v>0.95718748235553297</v>
      </c>
    </row>
    <row r="471" spans="1:24" x14ac:dyDescent="0.2">
      <c r="A471" t="s">
        <v>951</v>
      </c>
      <c r="B471" t="s">
        <v>528</v>
      </c>
      <c r="C471" t="s">
        <v>534</v>
      </c>
      <c r="D471">
        <v>0</v>
      </c>
      <c r="E471">
        <v>0</v>
      </c>
      <c r="F471">
        <v>0</v>
      </c>
      <c r="G471">
        <v>0</v>
      </c>
      <c r="H471">
        <v>1500</v>
      </c>
      <c r="I471" t="s">
        <v>384</v>
      </c>
      <c r="J471">
        <v>0</v>
      </c>
      <c r="K471">
        <v>0</v>
      </c>
      <c r="L471">
        <v>0</v>
      </c>
      <c r="M471">
        <v>0</v>
      </c>
      <c r="N471" t="s">
        <v>398</v>
      </c>
      <c r="O471" t="s">
        <v>535</v>
      </c>
      <c r="P471">
        <v>1</v>
      </c>
      <c r="Q471">
        <v>0</v>
      </c>
      <c r="R471">
        <v>0</v>
      </c>
      <c r="S471">
        <v>1</v>
      </c>
      <c r="T471">
        <v>1</v>
      </c>
      <c r="U471">
        <v>100</v>
      </c>
      <c r="V471">
        <v>0.55000000000000004</v>
      </c>
      <c r="W471">
        <v>0.73</v>
      </c>
      <c r="X471">
        <v>0.95718748235553297</v>
      </c>
    </row>
    <row r="472" spans="1:24" x14ac:dyDescent="0.2">
      <c r="A472" t="s">
        <v>952</v>
      </c>
      <c r="B472" t="s">
        <v>408</v>
      </c>
      <c r="C472" t="s">
        <v>544</v>
      </c>
      <c r="D472">
        <v>0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2</v>
      </c>
      <c r="Q472">
        <v>0</v>
      </c>
      <c r="R472">
        <v>0</v>
      </c>
      <c r="S472">
        <v>1</v>
      </c>
      <c r="T472">
        <v>1</v>
      </c>
      <c r="U472">
        <v>100</v>
      </c>
      <c r="V472">
        <v>0.55000000000000004</v>
      </c>
      <c r="W472">
        <v>0.73</v>
      </c>
      <c r="X472">
        <v>0.95718748235553297</v>
      </c>
    </row>
    <row r="473" spans="1:24" x14ac:dyDescent="0.2">
      <c r="A473" t="s">
        <v>953</v>
      </c>
      <c r="B473" t="s">
        <v>544</v>
      </c>
      <c r="C473" t="s">
        <v>546</v>
      </c>
      <c r="D473">
        <v>0</v>
      </c>
      <c r="E473">
        <v>0</v>
      </c>
      <c r="F473">
        <v>0</v>
      </c>
      <c r="G473">
        <v>0</v>
      </c>
      <c r="H473">
        <v>3000</v>
      </c>
      <c r="I473" t="s">
        <v>384</v>
      </c>
      <c r="J473">
        <v>0</v>
      </c>
      <c r="K473">
        <v>0</v>
      </c>
      <c r="L473">
        <v>0</v>
      </c>
      <c r="M473">
        <v>0</v>
      </c>
      <c r="N473" t="s">
        <v>398</v>
      </c>
      <c r="O473" t="s">
        <v>385</v>
      </c>
      <c r="P473">
        <v>1</v>
      </c>
      <c r="Q473">
        <v>0</v>
      </c>
      <c r="R473">
        <v>0</v>
      </c>
      <c r="S473">
        <v>1</v>
      </c>
      <c r="T473">
        <v>1</v>
      </c>
      <c r="U473">
        <v>100</v>
      </c>
      <c r="V473">
        <v>0.55000000000000004</v>
      </c>
      <c r="W473">
        <v>0.73</v>
      </c>
      <c r="X473">
        <v>0.95718748235553297</v>
      </c>
    </row>
    <row r="474" spans="1:24" x14ac:dyDescent="0.2">
      <c r="A474" t="s">
        <v>954</v>
      </c>
      <c r="B474" t="s">
        <v>408</v>
      </c>
      <c r="C474" t="s">
        <v>554</v>
      </c>
      <c r="D474">
        <v>0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2</v>
      </c>
      <c r="Q474">
        <v>0</v>
      </c>
      <c r="R474">
        <v>0</v>
      </c>
      <c r="S474">
        <v>1</v>
      </c>
      <c r="T474">
        <v>1</v>
      </c>
      <c r="U474">
        <v>100</v>
      </c>
      <c r="V474">
        <v>0.55000000000000004</v>
      </c>
      <c r="W474">
        <v>0.73</v>
      </c>
      <c r="X474">
        <v>0.95718748235553297</v>
      </c>
    </row>
    <row r="475" spans="1:24" x14ac:dyDescent="0.2">
      <c r="A475" t="s">
        <v>955</v>
      </c>
      <c r="B475" t="s">
        <v>554</v>
      </c>
      <c r="C475" t="s">
        <v>558</v>
      </c>
      <c r="D475">
        <v>0</v>
      </c>
      <c r="E475">
        <v>0</v>
      </c>
      <c r="F475">
        <v>0</v>
      </c>
      <c r="G475">
        <v>0</v>
      </c>
      <c r="H475">
        <v>225</v>
      </c>
      <c r="I475" t="s">
        <v>384</v>
      </c>
      <c r="J475">
        <v>0</v>
      </c>
      <c r="K475">
        <v>0</v>
      </c>
      <c r="L475">
        <v>0</v>
      </c>
      <c r="M475">
        <v>0</v>
      </c>
      <c r="N475" t="s">
        <v>398</v>
      </c>
      <c r="O475" t="s">
        <v>385</v>
      </c>
      <c r="P475">
        <v>1</v>
      </c>
      <c r="Q475">
        <v>0</v>
      </c>
      <c r="R475">
        <v>0</v>
      </c>
      <c r="S475">
        <v>1</v>
      </c>
      <c r="T475">
        <v>1</v>
      </c>
      <c r="U475">
        <v>100</v>
      </c>
      <c r="V475">
        <v>0.55000000000000004</v>
      </c>
      <c r="W475">
        <v>0.73</v>
      </c>
      <c r="X475">
        <v>0.95718748235553297</v>
      </c>
    </row>
    <row r="476" spans="1:24" x14ac:dyDescent="0.2">
      <c r="A476" t="s">
        <v>956</v>
      </c>
      <c r="B476" t="s">
        <v>408</v>
      </c>
      <c r="C476" t="s">
        <v>461</v>
      </c>
      <c r="D476">
        <v>0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 t="s">
        <v>462</v>
      </c>
      <c r="O476" t="s">
        <v>463</v>
      </c>
      <c r="P476">
        <v>1</v>
      </c>
      <c r="Q476">
        <v>0</v>
      </c>
      <c r="R476">
        <v>0</v>
      </c>
      <c r="S476">
        <v>1</v>
      </c>
      <c r="T476">
        <v>1</v>
      </c>
      <c r="U476">
        <v>100</v>
      </c>
      <c r="V476">
        <v>0.55000000000000004</v>
      </c>
      <c r="W476">
        <v>0.73</v>
      </c>
      <c r="X476">
        <v>0.95718748235553297</v>
      </c>
    </row>
    <row r="477" spans="1:24" x14ac:dyDescent="0.2">
      <c r="A477" t="s">
        <v>957</v>
      </c>
      <c r="B477" t="s">
        <v>922</v>
      </c>
      <c r="C477" t="s">
        <v>467</v>
      </c>
      <c r="D477">
        <v>0</v>
      </c>
      <c r="E477">
        <v>0</v>
      </c>
      <c r="F477">
        <v>0</v>
      </c>
      <c r="G477">
        <v>35724.284973893598</v>
      </c>
      <c r="H477">
        <v>0</v>
      </c>
      <c r="I477">
        <v>0</v>
      </c>
      <c r="J477">
        <v>726.58336513652398</v>
      </c>
      <c r="K477">
        <v>39768.9472410987</v>
      </c>
      <c r="L477">
        <v>10050.5333720662</v>
      </c>
      <c r="M477">
        <v>85543.765587058602</v>
      </c>
      <c r="N477">
        <v>0</v>
      </c>
      <c r="O477">
        <v>0</v>
      </c>
      <c r="P477">
        <v>13</v>
      </c>
      <c r="Q477">
        <v>0</v>
      </c>
      <c r="R477">
        <v>0</v>
      </c>
      <c r="S477">
        <v>1</v>
      </c>
      <c r="T477">
        <v>1</v>
      </c>
      <c r="U477">
        <v>100</v>
      </c>
      <c r="V477">
        <v>0.55000000000000004</v>
      </c>
      <c r="W477">
        <v>0.73</v>
      </c>
      <c r="X477">
        <v>0.95718748235553297</v>
      </c>
    </row>
    <row r="478" spans="1:24" x14ac:dyDescent="0.2">
      <c r="A478" t="s">
        <v>958</v>
      </c>
      <c r="B478" t="s">
        <v>467</v>
      </c>
      <c r="C478" t="s">
        <v>469</v>
      </c>
      <c r="D478">
        <v>0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4</v>
      </c>
      <c r="Q478">
        <v>0</v>
      </c>
      <c r="R478">
        <v>0</v>
      </c>
      <c r="S478">
        <v>1</v>
      </c>
      <c r="T478">
        <v>1</v>
      </c>
      <c r="U478">
        <v>100</v>
      </c>
      <c r="V478">
        <v>0.55000000000000004</v>
      </c>
      <c r="W478">
        <v>0.73</v>
      </c>
      <c r="X478">
        <v>0.95718748235553297</v>
      </c>
    </row>
    <row r="479" spans="1:24" x14ac:dyDescent="0.2">
      <c r="A479" t="s">
        <v>959</v>
      </c>
      <c r="B479" t="s">
        <v>469</v>
      </c>
      <c r="C479" t="s">
        <v>471</v>
      </c>
      <c r="D479">
        <v>0</v>
      </c>
      <c r="E479">
        <v>0</v>
      </c>
      <c r="F479">
        <v>0</v>
      </c>
      <c r="G479">
        <v>0</v>
      </c>
      <c r="H479">
        <v>1</v>
      </c>
      <c r="I479" t="s">
        <v>368</v>
      </c>
      <c r="J479">
        <v>0</v>
      </c>
      <c r="K479">
        <v>0</v>
      </c>
      <c r="L479">
        <v>0</v>
      </c>
      <c r="M479">
        <v>0</v>
      </c>
      <c r="N479" t="s">
        <v>474</v>
      </c>
      <c r="O479" t="s">
        <v>475</v>
      </c>
      <c r="P479">
        <v>1</v>
      </c>
      <c r="Q479">
        <v>0</v>
      </c>
      <c r="R479">
        <v>0</v>
      </c>
      <c r="S479">
        <v>1</v>
      </c>
      <c r="T479">
        <v>1</v>
      </c>
      <c r="U479">
        <v>100</v>
      </c>
      <c r="V479">
        <v>0.55000000000000004</v>
      </c>
      <c r="W479">
        <v>0.73</v>
      </c>
      <c r="X479">
        <v>0.95718748235553297</v>
      </c>
    </row>
    <row r="480" spans="1:24" x14ac:dyDescent="0.2">
      <c r="A480" t="s">
        <v>960</v>
      </c>
      <c r="B480" t="s">
        <v>469</v>
      </c>
      <c r="C480" t="s">
        <v>473</v>
      </c>
      <c r="D480">
        <v>0</v>
      </c>
      <c r="E480">
        <v>0</v>
      </c>
      <c r="F480">
        <v>0</v>
      </c>
      <c r="G480">
        <v>0</v>
      </c>
      <c r="H480">
        <v>1</v>
      </c>
      <c r="I480" t="s">
        <v>368</v>
      </c>
      <c r="J480">
        <v>0</v>
      </c>
      <c r="K480">
        <v>0</v>
      </c>
      <c r="L480">
        <v>0</v>
      </c>
      <c r="M480">
        <v>0</v>
      </c>
      <c r="N480" t="s">
        <v>474</v>
      </c>
      <c r="O480" t="s">
        <v>475</v>
      </c>
      <c r="P480">
        <v>1</v>
      </c>
      <c r="Q480">
        <v>0</v>
      </c>
      <c r="R480">
        <v>0</v>
      </c>
      <c r="S480">
        <v>1</v>
      </c>
      <c r="T480">
        <v>1</v>
      </c>
      <c r="U480">
        <v>100</v>
      </c>
      <c r="V480">
        <v>0.55000000000000004</v>
      </c>
      <c r="W480">
        <v>0.73</v>
      </c>
      <c r="X480">
        <v>0.95718748235553297</v>
      </c>
    </row>
    <row r="481" spans="1:24" x14ac:dyDescent="0.2">
      <c r="A481" t="s">
        <v>961</v>
      </c>
      <c r="B481" t="s">
        <v>469</v>
      </c>
      <c r="C481" t="s">
        <v>569</v>
      </c>
      <c r="D481">
        <v>0</v>
      </c>
      <c r="E481">
        <v>0</v>
      </c>
      <c r="F481">
        <v>0</v>
      </c>
      <c r="G481">
        <v>0</v>
      </c>
      <c r="H481">
        <v>1</v>
      </c>
      <c r="I481" t="s">
        <v>368</v>
      </c>
      <c r="J481">
        <v>0</v>
      </c>
      <c r="K481">
        <v>0</v>
      </c>
      <c r="L481">
        <v>0</v>
      </c>
      <c r="M481">
        <v>0</v>
      </c>
      <c r="N481" t="s">
        <v>474</v>
      </c>
      <c r="O481" t="s">
        <v>475</v>
      </c>
      <c r="P481">
        <v>1</v>
      </c>
      <c r="Q481">
        <v>0</v>
      </c>
      <c r="R481">
        <v>0</v>
      </c>
      <c r="S481">
        <v>1</v>
      </c>
      <c r="T481">
        <v>1</v>
      </c>
      <c r="U481">
        <v>100</v>
      </c>
      <c r="V481">
        <v>0.55000000000000004</v>
      </c>
      <c r="W481">
        <v>0.73</v>
      </c>
      <c r="X481">
        <v>0.95718748235553297</v>
      </c>
    </row>
    <row r="482" spans="1:24" x14ac:dyDescent="0.2">
      <c r="A482" t="s">
        <v>962</v>
      </c>
      <c r="B482" t="s">
        <v>467</v>
      </c>
      <c r="C482" t="s">
        <v>644</v>
      </c>
      <c r="D482">
        <v>0</v>
      </c>
      <c r="E482">
        <v>0</v>
      </c>
      <c r="F482">
        <v>0</v>
      </c>
      <c r="G482">
        <v>35724.284973893598</v>
      </c>
      <c r="H482">
        <v>0</v>
      </c>
      <c r="I482">
        <v>0</v>
      </c>
      <c r="J482">
        <v>726.58336513652398</v>
      </c>
      <c r="K482">
        <v>39768.9472410987</v>
      </c>
      <c r="L482">
        <v>10050.5333720662</v>
      </c>
      <c r="M482">
        <v>85543.765587058602</v>
      </c>
      <c r="N482">
        <v>0</v>
      </c>
      <c r="O482">
        <v>0</v>
      </c>
      <c r="P482">
        <v>7</v>
      </c>
      <c r="Q482">
        <v>0</v>
      </c>
      <c r="R482">
        <v>0</v>
      </c>
      <c r="S482">
        <v>1</v>
      </c>
      <c r="T482">
        <v>1</v>
      </c>
      <c r="U482">
        <v>100</v>
      </c>
      <c r="V482">
        <v>0.55000000000000004</v>
      </c>
      <c r="W482">
        <v>0.73</v>
      </c>
      <c r="X482">
        <v>0.95718748235553297</v>
      </c>
    </row>
    <row r="483" spans="1:24" x14ac:dyDescent="0.2">
      <c r="A483" t="s">
        <v>963</v>
      </c>
      <c r="B483" t="s">
        <v>644</v>
      </c>
      <c r="C483" t="s">
        <v>479</v>
      </c>
      <c r="D483">
        <v>1</v>
      </c>
      <c r="E483">
        <v>0</v>
      </c>
      <c r="F483">
        <v>0</v>
      </c>
      <c r="G483">
        <v>11151.768530458299</v>
      </c>
      <c r="H483">
        <v>0</v>
      </c>
      <c r="I483">
        <v>0</v>
      </c>
      <c r="J483">
        <v>121.705756323164</v>
      </c>
      <c r="K483">
        <v>6549.2769371804698</v>
      </c>
      <c r="L483">
        <v>757.50044019495795</v>
      </c>
      <c r="M483">
        <v>18458.545907833701</v>
      </c>
      <c r="N483">
        <v>0</v>
      </c>
      <c r="O483">
        <v>0</v>
      </c>
      <c r="P483">
        <v>1</v>
      </c>
      <c r="Q483">
        <v>0</v>
      </c>
      <c r="R483">
        <v>0</v>
      </c>
      <c r="S483">
        <v>1</v>
      </c>
      <c r="T483">
        <v>1</v>
      </c>
      <c r="U483">
        <v>100</v>
      </c>
      <c r="V483">
        <v>0.55000000000000004</v>
      </c>
      <c r="W483">
        <v>0.73</v>
      </c>
      <c r="X483">
        <v>0.95718748235553297</v>
      </c>
    </row>
    <row r="484" spans="1:24" x14ac:dyDescent="0.2">
      <c r="A484" t="s">
        <v>964</v>
      </c>
      <c r="B484" t="s">
        <v>644</v>
      </c>
      <c r="C484" t="s">
        <v>573</v>
      </c>
      <c r="D484">
        <v>1</v>
      </c>
      <c r="E484">
        <v>0</v>
      </c>
      <c r="F484">
        <v>0</v>
      </c>
      <c r="G484">
        <v>2963.1842099959299</v>
      </c>
      <c r="H484">
        <v>0</v>
      </c>
      <c r="I484">
        <v>0</v>
      </c>
      <c r="J484">
        <v>48.682302512682298</v>
      </c>
      <c r="K484">
        <v>2619.7107748721901</v>
      </c>
      <c r="L484">
        <v>303.31126447863198</v>
      </c>
      <c r="M484">
        <v>5886.2062493467502</v>
      </c>
      <c r="N484">
        <v>0</v>
      </c>
      <c r="O484">
        <v>0</v>
      </c>
      <c r="P484">
        <v>1</v>
      </c>
      <c r="Q484">
        <v>0</v>
      </c>
      <c r="R484">
        <v>0</v>
      </c>
      <c r="S484">
        <v>1</v>
      </c>
      <c r="T484">
        <v>1</v>
      </c>
      <c r="U484">
        <v>100</v>
      </c>
      <c r="V484">
        <v>0.55000000000000004</v>
      </c>
      <c r="W484">
        <v>0.73</v>
      </c>
      <c r="X484">
        <v>0.95718748235553297</v>
      </c>
    </row>
    <row r="485" spans="1:24" x14ac:dyDescent="0.2">
      <c r="A485" t="s">
        <v>965</v>
      </c>
      <c r="B485" t="s">
        <v>644</v>
      </c>
      <c r="C485" t="s">
        <v>488</v>
      </c>
      <c r="D485">
        <v>1</v>
      </c>
      <c r="E485">
        <v>0</v>
      </c>
      <c r="F485">
        <v>0</v>
      </c>
      <c r="G485">
        <v>0</v>
      </c>
      <c r="H485">
        <v>0</v>
      </c>
      <c r="I485">
        <v>0</v>
      </c>
      <c r="J485">
        <v>440.57483779367101</v>
      </c>
      <c r="K485">
        <v>24325.208573718701</v>
      </c>
      <c r="L485">
        <v>8557.3086851694206</v>
      </c>
      <c r="M485">
        <v>32882.517258888103</v>
      </c>
      <c r="N485">
        <v>0</v>
      </c>
      <c r="O485">
        <v>0</v>
      </c>
      <c r="P485">
        <v>1</v>
      </c>
      <c r="Q485">
        <v>0</v>
      </c>
      <c r="R485">
        <v>0</v>
      </c>
      <c r="S485">
        <v>1</v>
      </c>
      <c r="T485">
        <v>1</v>
      </c>
      <c r="U485">
        <v>100</v>
      </c>
      <c r="V485">
        <v>0.55000000000000004</v>
      </c>
      <c r="W485">
        <v>0.73</v>
      </c>
      <c r="X485">
        <v>0.95718748235553297</v>
      </c>
    </row>
    <row r="486" spans="1:24" x14ac:dyDescent="0.2">
      <c r="A486" t="s">
        <v>966</v>
      </c>
      <c r="B486" t="s">
        <v>644</v>
      </c>
      <c r="C486" t="s">
        <v>481</v>
      </c>
      <c r="D486">
        <v>1</v>
      </c>
      <c r="E486">
        <v>0</v>
      </c>
      <c r="F486">
        <v>0</v>
      </c>
      <c r="G486">
        <v>15714.4349727351</v>
      </c>
      <c r="H486">
        <v>0</v>
      </c>
      <c r="I486">
        <v>0</v>
      </c>
      <c r="J486">
        <v>24.341151264632899</v>
      </c>
      <c r="K486">
        <v>1349.9566029053899</v>
      </c>
      <c r="L486">
        <v>150.87791107261299</v>
      </c>
      <c r="M486">
        <v>17215.269486713099</v>
      </c>
      <c r="N486">
        <v>0</v>
      </c>
      <c r="O486">
        <v>0</v>
      </c>
      <c r="P486">
        <v>1</v>
      </c>
      <c r="Q486">
        <v>0</v>
      </c>
      <c r="R486">
        <v>0</v>
      </c>
      <c r="S486">
        <v>1</v>
      </c>
      <c r="T486">
        <v>1</v>
      </c>
      <c r="U486">
        <v>100</v>
      </c>
      <c r="V486">
        <v>0.55000000000000004</v>
      </c>
      <c r="W486">
        <v>0.73</v>
      </c>
      <c r="X486">
        <v>0.95718748235553297</v>
      </c>
    </row>
    <row r="487" spans="1:24" x14ac:dyDescent="0.2">
      <c r="A487" t="s">
        <v>967</v>
      </c>
      <c r="B487" t="s">
        <v>644</v>
      </c>
      <c r="C487" t="s">
        <v>577</v>
      </c>
      <c r="D487">
        <v>1</v>
      </c>
      <c r="E487">
        <v>0</v>
      </c>
      <c r="F487">
        <v>0</v>
      </c>
      <c r="G487">
        <v>478.32397314154798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478.32397314154798</v>
      </c>
      <c r="N487">
        <v>0</v>
      </c>
      <c r="O487">
        <v>0</v>
      </c>
      <c r="P487">
        <v>1</v>
      </c>
      <c r="Q487">
        <v>0</v>
      </c>
      <c r="R487">
        <v>0</v>
      </c>
      <c r="S487">
        <v>1</v>
      </c>
      <c r="T487">
        <v>1</v>
      </c>
      <c r="U487">
        <v>100</v>
      </c>
      <c r="V487">
        <v>0.55000000000000004</v>
      </c>
      <c r="W487">
        <v>0.73</v>
      </c>
      <c r="X487">
        <v>0.95718748235553297</v>
      </c>
    </row>
    <row r="488" spans="1:24" x14ac:dyDescent="0.2">
      <c r="A488" t="s">
        <v>968</v>
      </c>
      <c r="B488" t="s">
        <v>644</v>
      </c>
      <c r="C488" t="s">
        <v>491</v>
      </c>
      <c r="D488">
        <v>1</v>
      </c>
      <c r="E488">
        <v>1</v>
      </c>
      <c r="F488" t="s">
        <v>368</v>
      </c>
      <c r="G488">
        <v>5416.5732875625999</v>
      </c>
      <c r="H488">
        <v>1</v>
      </c>
      <c r="I488" t="s">
        <v>368</v>
      </c>
      <c r="J488">
        <v>91.279317242373295</v>
      </c>
      <c r="K488">
        <v>4924.79435242195</v>
      </c>
      <c r="L488">
        <v>281.53507115063701</v>
      </c>
      <c r="M488">
        <v>10622.902711135101</v>
      </c>
      <c r="N488" t="s">
        <v>492</v>
      </c>
      <c r="O488" t="s">
        <v>493</v>
      </c>
      <c r="P488">
        <v>1</v>
      </c>
      <c r="Q488">
        <v>0</v>
      </c>
      <c r="R488">
        <v>0</v>
      </c>
      <c r="S488">
        <v>1</v>
      </c>
      <c r="T488">
        <v>1</v>
      </c>
      <c r="U488">
        <v>100</v>
      </c>
      <c r="V488">
        <v>0.55000000000000004</v>
      </c>
      <c r="W488">
        <v>0.73</v>
      </c>
      <c r="X488">
        <v>0.95718748235553297</v>
      </c>
    </row>
    <row r="489" spans="1:24" x14ac:dyDescent="0.2">
      <c r="A489" t="s">
        <v>969</v>
      </c>
      <c r="B489" t="s">
        <v>467</v>
      </c>
      <c r="C489" t="s">
        <v>495</v>
      </c>
      <c r="D489">
        <v>1</v>
      </c>
      <c r="E489">
        <v>0</v>
      </c>
      <c r="F489">
        <v>0</v>
      </c>
      <c r="G489">
        <v>0</v>
      </c>
      <c r="H489">
        <v>1</v>
      </c>
      <c r="I489" t="s">
        <v>368</v>
      </c>
      <c r="J489">
        <v>0</v>
      </c>
      <c r="K489">
        <v>0</v>
      </c>
      <c r="L489">
        <v>0</v>
      </c>
      <c r="M489">
        <v>0</v>
      </c>
      <c r="N489" t="s">
        <v>495</v>
      </c>
      <c r="O489" t="s">
        <v>493</v>
      </c>
      <c r="P489">
        <v>1</v>
      </c>
      <c r="Q489">
        <v>0</v>
      </c>
      <c r="R489">
        <v>0</v>
      </c>
      <c r="S489">
        <v>1</v>
      </c>
      <c r="T489">
        <v>1</v>
      </c>
      <c r="U489">
        <v>100</v>
      </c>
      <c r="V489">
        <v>0.55000000000000004</v>
      </c>
      <c r="W489">
        <v>0.73</v>
      </c>
      <c r="X489">
        <v>0.95718748235553297</v>
      </c>
    </row>
    <row r="490" spans="1:24" x14ac:dyDescent="0.2">
      <c r="A490" t="s">
        <v>970</v>
      </c>
      <c r="B490" t="s">
        <v>971</v>
      </c>
      <c r="C490" t="s">
        <v>971</v>
      </c>
      <c r="D490">
        <v>1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17072.693438795199</v>
      </c>
      <c r="K490">
        <v>824402.92480574199</v>
      </c>
      <c r="L490">
        <v>354148.40721062297</v>
      </c>
      <c r="M490">
        <v>1178551.33201636</v>
      </c>
      <c r="N490" t="s">
        <v>398</v>
      </c>
      <c r="O490" t="s">
        <v>532</v>
      </c>
      <c r="P490">
        <v>1</v>
      </c>
      <c r="Q490">
        <v>0</v>
      </c>
      <c r="R490">
        <v>0</v>
      </c>
      <c r="S490">
        <v>1</v>
      </c>
      <c r="T490">
        <v>1</v>
      </c>
      <c r="U490">
        <v>100</v>
      </c>
      <c r="V490">
        <v>0.55000000000000004</v>
      </c>
      <c r="W490">
        <v>0.73</v>
      </c>
      <c r="X490">
        <v>0.95718748235553297</v>
      </c>
    </row>
    <row r="491" spans="1:24" x14ac:dyDescent="0.2">
      <c r="A491" t="s">
        <v>972</v>
      </c>
      <c r="B491" t="s">
        <v>973</v>
      </c>
      <c r="C491" t="s">
        <v>973</v>
      </c>
      <c r="D491">
        <v>1</v>
      </c>
      <c r="E491">
        <v>0</v>
      </c>
      <c r="F491">
        <v>0</v>
      </c>
      <c r="G491">
        <v>17473.549013539399</v>
      </c>
      <c r="H491">
        <v>0</v>
      </c>
      <c r="I491">
        <v>0</v>
      </c>
      <c r="J491">
        <v>923.69987813588398</v>
      </c>
      <c r="K491">
        <v>50489.269504099801</v>
      </c>
      <c r="L491">
        <v>25133.1440054214</v>
      </c>
      <c r="M491">
        <v>93095.962523060705</v>
      </c>
      <c r="N491" t="s">
        <v>398</v>
      </c>
      <c r="O491" t="s">
        <v>493</v>
      </c>
      <c r="P491">
        <v>1</v>
      </c>
      <c r="Q491">
        <v>0</v>
      </c>
      <c r="R491">
        <v>0</v>
      </c>
      <c r="S491">
        <v>1</v>
      </c>
      <c r="T491">
        <v>1</v>
      </c>
      <c r="U491">
        <v>100</v>
      </c>
      <c r="V491">
        <v>0.55000000000000004</v>
      </c>
      <c r="W491">
        <v>0.73</v>
      </c>
      <c r="X491">
        <v>0.95718748235553297</v>
      </c>
    </row>
    <row r="492" spans="1:24" x14ac:dyDescent="0.2">
      <c r="A492" t="s">
        <v>974</v>
      </c>
      <c r="B492" t="s">
        <v>975</v>
      </c>
      <c r="C492" t="s">
        <v>975</v>
      </c>
      <c r="D492">
        <v>1</v>
      </c>
      <c r="E492">
        <v>0</v>
      </c>
      <c r="F492">
        <v>0</v>
      </c>
      <c r="G492">
        <v>31027.930814753199</v>
      </c>
      <c r="H492">
        <v>0</v>
      </c>
      <c r="I492">
        <v>0</v>
      </c>
      <c r="J492">
        <v>7781.7983449778003</v>
      </c>
      <c r="K492">
        <v>394640.66953082301</v>
      </c>
      <c r="L492">
        <v>348870.216955451</v>
      </c>
      <c r="M492">
        <v>774538.81730102794</v>
      </c>
      <c r="N492" t="s">
        <v>398</v>
      </c>
      <c r="O492" t="s">
        <v>532</v>
      </c>
      <c r="P492">
        <v>1</v>
      </c>
      <c r="Q492">
        <v>0</v>
      </c>
      <c r="R492">
        <v>0</v>
      </c>
      <c r="S492">
        <v>1</v>
      </c>
      <c r="T492">
        <v>1</v>
      </c>
      <c r="U492">
        <v>100</v>
      </c>
      <c r="V492">
        <v>0.55000000000000004</v>
      </c>
      <c r="W492">
        <v>0.73</v>
      </c>
      <c r="X492">
        <v>0.95718748235553297</v>
      </c>
    </row>
    <row r="493" spans="1:24" x14ac:dyDescent="0.2">
      <c r="A493" t="s">
        <v>976</v>
      </c>
      <c r="B493" t="s">
        <v>977</v>
      </c>
      <c r="C493" t="s">
        <v>977</v>
      </c>
      <c r="D493">
        <v>0</v>
      </c>
      <c r="E493">
        <v>0</v>
      </c>
      <c r="F493">
        <v>0</v>
      </c>
      <c r="G493">
        <v>56141.445942173297</v>
      </c>
      <c r="H493">
        <v>0</v>
      </c>
      <c r="I493">
        <v>0</v>
      </c>
      <c r="J493">
        <v>157210.15384608501</v>
      </c>
      <c r="K493">
        <v>8085407.8172377897</v>
      </c>
      <c r="L493">
        <v>4344035.1375219095</v>
      </c>
      <c r="M493">
        <v>12485584.4007018</v>
      </c>
      <c r="N493">
        <v>0</v>
      </c>
      <c r="O493">
        <v>0</v>
      </c>
      <c r="P493">
        <v>42</v>
      </c>
      <c r="Q493">
        <v>0</v>
      </c>
      <c r="R493">
        <v>0</v>
      </c>
      <c r="S493">
        <v>1</v>
      </c>
      <c r="T493">
        <v>1</v>
      </c>
      <c r="U493">
        <v>100</v>
      </c>
      <c r="V493">
        <v>0.55000000000000004</v>
      </c>
      <c r="W493">
        <v>0.73</v>
      </c>
      <c r="X493">
        <v>0.95718748235553297</v>
      </c>
    </row>
    <row r="494" spans="1:24" x14ac:dyDescent="0.2">
      <c r="A494" t="s">
        <v>978</v>
      </c>
      <c r="B494" t="s">
        <v>977</v>
      </c>
      <c r="C494" t="s">
        <v>379</v>
      </c>
      <c r="D494">
        <v>0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139540.33140246401</v>
      </c>
      <c r="K494">
        <v>7126232.7679431802</v>
      </c>
      <c r="L494">
        <v>4086850.2686407198</v>
      </c>
      <c r="M494">
        <v>11213083.0365839</v>
      </c>
      <c r="N494">
        <v>0</v>
      </c>
      <c r="O494">
        <v>0</v>
      </c>
      <c r="P494">
        <v>31</v>
      </c>
      <c r="Q494">
        <v>0</v>
      </c>
      <c r="R494">
        <v>0</v>
      </c>
      <c r="S494">
        <v>1</v>
      </c>
      <c r="T494">
        <v>1</v>
      </c>
      <c r="U494">
        <v>100</v>
      </c>
      <c r="V494">
        <v>0.55000000000000004</v>
      </c>
      <c r="W494">
        <v>0.73</v>
      </c>
      <c r="X494">
        <v>0.95718748235553297</v>
      </c>
    </row>
    <row r="495" spans="1:24" x14ac:dyDescent="0.2">
      <c r="A495" t="s">
        <v>979</v>
      </c>
      <c r="B495" t="s">
        <v>379</v>
      </c>
      <c r="C495" t="s">
        <v>381</v>
      </c>
      <c r="D495">
        <v>0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17741.965013596498</v>
      </c>
      <c r="K495">
        <v>893937.677366224</v>
      </c>
      <c r="L495">
        <v>798609.68573105603</v>
      </c>
      <c r="M495">
        <v>1692547.36309728</v>
      </c>
      <c r="N495">
        <v>0</v>
      </c>
      <c r="O495">
        <v>0</v>
      </c>
      <c r="P495">
        <v>9</v>
      </c>
      <c r="Q495">
        <v>0</v>
      </c>
      <c r="R495">
        <v>0</v>
      </c>
      <c r="S495">
        <v>1</v>
      </c>
      <c r="T495">
        <v>1</v>
      </c>
      <c r="U495">
        <v>100</v>
      </c>
      <c r="V495">
        <v>0.55000000000000004</v>
      </c>
      <c r="W495">
        <v>0.73</v>
      </c>
      <c r="X495">
        <v>0.95718748235553297</v>
      </c>
    </row>
    <row r="496" spans="1:24" x14ac:dyDescent="0.2">
      <c r="A496" t="s">
        <v>980</v>
      </c>
      <c r="B496" t="s">
        <v>381</v>
      </c>
      <c r="C496" t="s">
        <v>383</v>
      </c>
      <c r="D496">
        <v>1</v>
      </c>
      <c r="E496">
        <v>0</v>
      </c>
      <c r="F496">
        <v>0</v>
      </c>
      <c r="G496">
        <v>0</v>
      </c>
      <c r="H496">
        <v>7800</v>
      </c>
      <c r="I496" t="s">
        <v>384</v>
      </c>
      <c r="J496">
        <v>3485.8268796417901</v>
      </c>
      <c r="K496">
        <v>180593.965556396</v>
      </c>
      <c r="L496">
        <v>26282.651038361801</v>
      </c>
      <c r="M496">
        <v>206876.616594758</v>
      </c>
      <c r="N496" t="s">
        <v>383</v>
      </c>
      <c r="O496" t="s">
        <v>385</v>
      </c>
      <c r="P496">
        <v>1</v>
      </c>
      <c r="Q496">
        <v>0</v>
      </c>
      <c r="R496">
        <v>0</v>
      </c>
      <c r="S496">
        <v>1</v>
      </c>
      <c r="T496">
        <v>1</v>
      </c>
      <c r="U496">
        <v>100</v>
      </c>
      <c r="V496">
        <v>0.55000000000000004</v>
      </c>
      <c r="W496">
        <v>0.73</v>
      </c>
      <c r="X496">
        <v>0.95718748235553297</v>
      </c>
    </row>
    <row r="497" spans="1:24" x14ac:dyDescent="0.2">
      <c r="A497" t="s">
        <v>981</v>
      </c>
      <c r="B497" t="s">
        <v>381</v>
      </c>
      <c r="C497" t="s">
        <v>387</v>
      </c>
      <c r="D497">
        <v>1</v>
      </c>
      <c r="E497">
        <v>0</v>
      </c>
      <c r="F497">
        <v>0</v>
      </c>
      <c r="G497">
        <v>0</v>
      </c>
      <c r="H497">
        <v>380</v>
      </c>
      <c r="I497" t="s">
        <v>388</v>
      </c>
      <c r="J497">
        <v>6307.6867331684698</v>
      </c>
      <c r="K497">
        <v>326928.232519624</v>
      </c>
      <c r="L497">
        <v>434562.80479687802</v>
      </c>
      <c r="M497">
        <v>761491.037316503</v>
      </c>
      <c r="N497" t="s">
        <v>387</v>
      </c>
      <c r="O497" t="s">
        <v>389</v>
      </c>
      <c r="P497">
        <v>1</v>
      </c>
      <c r="Q497">
        <v>0</v>
      </c>
      <c r="R497">
        <v>0</v>
      </c>
      <c r="S497">
        <v>1</v>
      </c>
      <c r="T497">
        <v>1</v>
      </c>
      <c r="U497">
        <v>100</v>
      </c>
      <c r="V497">
        <v>0.55000000000000004</v>
      </c>
      <c r="W497">
        <v>0.73</v>
      </c>
      <c r="X497">
        <v>0.95718748235553297</v>
      </c>
    </row>
    <row r="498" spans="1:24" x14ac:dyDescent="0.2">
      <c r="A498" t="s">
        <v>982</v>
      </c>
      <c r="B498" t="s">
        <v>381</v>
      </c>
      <c r="C498" t="s">
        <v>391</v>
      </c>
      <c r="D498">
        <v>1</v>
      </c>
      <c r="E498">
        <v>0</v>
      </c>
      <c r="F498">
        <v>0</v>
      </c>
      <c r="G498">
        <v>0</v>
      </c>
      <c r="H498">
        <v>2400</v>
      </c>
      <c r="I498" t="s">
        <v>371</v>
      </c>
      <c r="J498">
        <v>3677.3558288129698</v>
      </c>
      <c r="K498">
        <v>161313.60092672799</v>
      </c>
      <c r="L498">
        <v>220282.61772286601</v>
      </c>
      <c r="M498">
        <v>381596.21864959499</v>
      </c>
      <c r="N498" t="s">
        <v>392</v>
      </c>
      <c r="O498" t="s">
        <v>393</v>
      </c>
      <c r="P498">
        <v>1</v>
      </c>
      <c r="Q498">
        <v>0</v>
      </c>
      <c r="R498">
        <v>0</v>
      </c>
      <c r="S498">
        <v>1</v>
      </c>
      <c r="T498">
        <v>1</v>
      </c>
      <c r="U498">
        <v>100</v>
      </c>
      <c r="V498">
        <v>0.55000000000000004</v>
      </c>
      <c r="W498">
        <v>0.73</v>
      </c>
      <c r="X498">
        <v>0.95718748235553297</v>
      </c>
    </row>
    <row r="499" spans="1:24" x14ac:dyDescent="0.2">
      <c r="A499" t="s">
        <v>983</v>
      </c>
      <c r="B499" t="s">
        <v>381</v>
      </c>
      <c r="C499" t="s">
        <v>395</v>
      </c>
      <c r="D499">
        <v>1</v>
      </c>
      <c r="E499">
        <v>0</v>
      </c>
      <c r="F499">
        <v>0</v>
      </c>
      <c r="G499">
        <v>0</v>
      </c>
      <c r="H499">
        <v>20</v>
      </c>
      <c r="I499" t="s">
        <v>388</v>
      </c>
      <c r="J499">
        <v>3894.4219714557298</v>
      </c>
      <c r="K499">
        <v>206441.182474423</v>
      </c>
      <c r="L499">
        <v>106345.181191286</v>
      </c>
      <c r="M499">
        <v>312786.36366571003</v>
      </c>
      <c r="N499" t="s">
        <v>395</v>
      </c>
      <c r="O499" t="s">
        <v>393</v>
      </c>
      <c r="P499">
        <v>1</v>
      </c>
      <c r="Q499">
        <v>0</v>
      </c>
      <c r="R499">
        <v>0</v>
      </c>
      <c r="S499">
        <v>1</v>
      </c>
      <c r="T499">
        <v>1</v>
      </c>
      <c r="U499">
        <v>100</v>
      </c>
      <c r="V499">
        <v>0.55000000000000004</v>
      </c>
      <c r="W499">
        <v>0.73</v>
      </c>
      <c r="X499">
        <v>0.95718748235553297</v>
      </c>
    </row>
    <row r="500" spans="1:24" x14ac:dyDescent="0.2">
      <c r="A500" t="s">
        <v>984</v>
      </c>
      <c r="B500" t="s">
        <v>381</v>
      </c>
      <c r="C500" t="s">
        <v>509</v>
      </c>
      <c r="D500">
        <v>1</v>
      </c>
      <c r="E500">
        <v>0</v>
      </c>
      <c r="F500">
        <v>0</v>
      </c>
      <c r="G500">
        <v>0</v>
      </c>
      <c r="H500">
        <v>1500</v>
      </c>
      <c r="I500" t="s">
        <v>384</v>
      </c>
      <c r="J500">
        <v>19.152894941993299</v>
      </c>
      <c r="K500">
        <v>841.38250904806898</v>
      </c>
      <c r="L500">
        <v>151.63067906112201</v>
      </c>
      <c r="M500">
        <v>993.01318810919201</v>
      </c>
      <c r="N500" t="s">
        <v>462</v>
      </c>
      <c r="O500" t="s">
        <v>393</v>
      </c>
      <c r="P500">
        <v>1</v>
      </c>
      <c r="Q500">
        <v>0</v>
      </c>
      <c r="R500">
        <v>0</v>
      </c>
      <c r="S500">
        <v>1</v>
      </c>
      <c r="T500">
        <v>1</v>
      </c>
      <c r="U500">
        <v>100</v>
      </c>
      <c r="V500">
        <v>0.55000000000000004</v>
      </c>
      <c r="W500">
        <v>0.73</v>
      </c>
      <c r="X500">
        <v>0.95718748235553297</v>
      </c>
    </row>
    <row r="501" spans="1:24" x14ac:dyDescent="0.2">
      <c r="A501" t="s">
        <v>985</v>
      </c>
      <c r="B501" t="s">
        <v>381</v>
      </c>
      <c r="C501" t="s">
        <v>397</v>
      </c>
      <c r="D501">
        <v>1</v>
      </c>
      <c r="E501">
        <v>0</v>
      </c>
      <c r="F501">
        <v>0</v>
      </c>
      <c r="G501">
        <v>0</v>
      </c>
      <c r="H501">
        <v>5000</v>
      </c>
      <c r="I501" t="s">
        <v>384</v>
      </c>
      <c r="J501">
        <v>63.842983139977903</v>
      </c>
      <c r="K501">
        <v>2602.4513734131901</v>
      </c>
      <c r="L501">
        <v>1516.3067906112201</v>
      </c>
      <c r="M501">
        <v>4118.7581640244098</v>
      </c>
      <c r="N501" t="s">
        <v>398</v>
      </c>
      <c r="O501" t="s">
        <v>393</v>
      </c>
      <c r="P501">
        <v>1</v>
      </c>
      <c r="Q501">
        <v>0</v>
      </c>
      <c r="R501">
        <v>0</v>
      </c>
      <c r="S501">
        <v>1</v>
      </c>
      <c r="T501">
        <v>1</v>
      </c>
      <c r="U501">
        <v>100</v>
      </c>
      <c r="V501">
        <v>0.55000000000000004</v>
      </c>
      <c r="W501">
        <v>0.73</v>
      </c>
      <c r="X501">
        <v>0.95718748235553297</v>
      </c>
    </row>
    <row r="502" spans="1:24" x14ac:dyDescent="0.2">
      <c r="A502" t="s">
        <v>986</v>
      </c>
      <c r="B502" t="s">
        <v>381</v>
      </c>
      <c r="C502" t="s">
        <v>403</v>
      </c>
      <c r="D502">
        <v>1</v>
      </c>
      <c r="E502">
        <v>0</v>
      </c>
      <c r="F502">
        <v>0</v>
      </c>
      <c r="G502">
        <v>0</v>
      </c>
      <c r="H502">
        <v>2000</v>
      </c>
      <c r="I502" t="s">
        <v>384</v>
      </c>
      <c r="J502">
        <v>191.52894941993301</v>
      </c>
      <c r="K502">
        <v>9922.2936777985797</v>
      </c>
      <c r="L502">
        <v>6233.7056923505397</v>
      </c>
      <c r="M502">
        <v>16155.9993701491</v>
      </c>
      <c r="N502" t="s">
        <v>383</v>
      </c>
      <c r="O502" t="s">
        <v>385</v>
      </c>
      <c r="P502">
        <v>1</v>
      </c>
      <c r="Q502">
        <v>0</v>
      </c>
      <c r="R502">
        <v>0</v>
      </c>
      <c r="S502">
        <v>1</v>
      </c>
      <c r="T502">
        <v>1</v>
      </c>
      <c r="U502">
        <v>100</v>
      </c>
      <c r="V502">
        <v>0.55000000000000004</v>
      </c>
      <c r="W502">
        <v>0.73</v>
      </c>
      <c r="X502">
        <v>0.95718748235553297</v>
      </c>
    </row>
    <row r="503" spans="1:24" x14ac:dyDescent="0.2">
      <c r="A503" t="s">
        <v>987</v>
      </c>
      <c r="B503" t="s">
        <v>381</v>
      </c>
      <c r="C503" t="s">
        <v>405</v>
      </c>
      <c r="D503">
        <v>1</v>
      </c>
      <c r="E503">
        <v>0</v>
      </c>
      <c r="F503">
        <v>0</v>
      </c>
      <c r="G503">
        <v>0</v>
      </c>
      <c r="H503">
        <v>8000</v>
      </c>
      <c r="I503" t="s">
        <v>384</v>
      </c>
      <c r="J503">
        <v>102.14877301567201</v>
      </c>
      <c r="K503">
        <v>5294.5683287901102</v>
      </c>
      <c r="L503">
        <v>3234.7878196404499</v>
      </c>
      <c r="M503">
        <v>8529.3561484305701</v>
      </c>
      <c r="N503" t="s">
        <v>406</v>
      </c>
      <c r="O503" t="s">
        <v>389</v>
      </c>
      <c r="P503">
        <v>1</v>
      </c>
      <c r="Q503">
        <v>0</v>
      </c>
      <c r="R503">
        <v>0</v>
      </c>
      <c r="S503">
        <v>1</v>
      </c>
      <c r="T503">
        <v>1</v>
      </c>
      <c r="U503">
        <v>100</v>
      </c>
      <c r="V503">
        <v>0.55000000000000004</v>
      </c>
      <c r="W503">
        <v>0.73</v>
      </c>
      <c r="X503">
        <v>0.95718748235553297</v>
      </c>
    </row>
    <row r="504" spans="1:24" x14ac:dyDescent="0.2">
      <c r="A504" t="s">
        <v>988</v>
      </c>
      <c r="B504" t="s">
        <v>379</v>
      </c>
      <c r="C504" t="s">
        <v>408</v>
      </c>
      <c r="D504">
        <v>0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121798.366388868</v>
      </c>
      <c r="K504">
        <v>6232295.0905769598</v>
      </c>
      <c r="L504">
        <v>3288240.5829096599</v>
      </c>
      <c r="M504">
        <v>9520535.6734866202</v>
      </c>
      <c r="N504">
        <v>0</v>
      </c>
      <c r="O504">
        <v>0</v>
      </c>
      <c r="P504">
        <v>21</v>
      </c>
      <c r="Q504">
        <v>0</v>
      </c>
      <c r="R504">
        <v>0</v>
      </c>
      <c r="S504">
        <v>1</v>
      </c>
      <c r="T504">
        <v>1</v>
      </c>
      <c r="U504">
        <v>100</v>
      </c>
      <c r="V504">
        <v>0.55000000000000004</v>
      </c>
      <c r="W504">
        <v>0.73</v>
      </c>
      <c r="X504">
        <v>0.95718748235553297</v>
      </c>
    </row>
    <row r="505" spans="1:24" x14ac:dyDescent="0.2">
      <c r="A505" t="s">
        <v>989</v>
      </c>
      <c r="B505" t="s">
        <v>408</v>
      </c>
      <c r="C505" t="s">
        <v>410</v>
      </c>
      <c r="D505">
        <v>0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115211.047388533</v>
      </c>
      <c r="K505">
        <v>5893646.57630233</v>
      </c>
      <c r="L505">
        <v>2699468.6117121498</v>
      </c>
      <c r="M505">
        <v>8593115.1880144905</v>
      </c>
      <c r="N505">
        <v>0</v>
      </c>
      <c r="O505">
        <v>0</v>
      </c>
      <c r="P505">
        <v>10</v>
      </c>
      <c r="Q505">
        <v>0</v>
      </c>
      <c r="R505">
        <v>0</v>
      </c>
      <c r="S505">
        <v>1</v>
      </c>
      <c r="T505">
        <v>1</v>
      </c>
      <c r="U505">
        <v>100</v>
      </c>
      <c r="V505">
        <v>0.55000000000000004</v>
      </c>
      <c r="W505">
        <v>0.73</v>
      </c>
      <c r="X505">
        <v>0.95718748235553297</v>
      </c>
    </row>
    <row r="506" spans="1:24" x14ac:dyDescent="0.2">
      <c r="A506" t="s">
        <v>990</v>
      </c>
      <c r="B506" t="s">
        <v>410</v>
      </c>
      <c r="C506" t="s">
        <v>383</v>
      </c>
      <c r="D506">
        <v>1</v>
      </c>
      <c r="E506">
        <v>0</v>
      </c>
      <c r="F506">
        <v>0</v>
      </c>
      <c r="G506">
        <v>0</v>
      </c>
      <c r="H506">
        <v>98200</v>
      </c>
      <c r="I506" t="s">
        <v>384</v>
      </c>
      <c r="J506">
        <v>49842.216951750299</v>
      </c>
      <c r="K506">
        <v>2586162.4078123802</v>
      </c>
      <c r="L506">
        <v>326403.56931918801</v>
      </c>
      <c r="M506">
        <v>2912565.97713156</v>
      </c>
      <c r="N506" t="s">
        <v>383</v>
      </c>
      <c r="O506" t="s">
        <v>385</v>
      </c>
      <c r="P506">
        <v>1</v>
      </c>
      <c r="Q506">
        <v>0</v>
      </c>
      <c r="R506">
        <v>0</v>
      </c>
      <c r="S506">
        <v>1</v>
      </c>
      <c r="T506">
        <v>1</v>
      </c>
      <c r="U506">
        <v>100</v>
      </c>
      <c r="V506">
        <v>0.55000000000000004</v>
      </c>
      <c r="W506">
        <v>0.73</v>
      </c>
      <c r="X506">
        <v>0.95718748235553297</v>
      </c>
    </row>
    <row r="507" spans="1:24" x14ac:dyDescent="0.2">
      <c r="A507" t="s">
        <v>991</v>
      </c>
      <c r="B507" t="s">
        <v>410</v>
      </c>
      <c r="C507" t="s">
        <v>387</v>
      </c>
      <c r="D507">
        <v>1</v>
      </c>
      <c r="E507">
        <v>0</v>
      </c>
      <c r="F507">
        <v>0</v>
      </c>
      <c r="G507">
        <v>0</v>
      </c>
      <c r="H507">
        <v>990</v>
      </c>
      <c r="I507" t="s">
        <v>388</v>
      </c>
      <c r="J507">
        <v>21489.548126193498</v>
      </c>
      <c r="K507">
        <v>1113806.4663084501</v>
      </c>
      <c r="L507">
        <v>1132150.46530971</v>
      </c>
      <c r="M507">
        <v>2245956.9316181699</v>
      </c>
      <c r="N507" t="s">
        <v>387</v>
      </c>
      <c r="O507" t="s">
        <v>389</v>
      </c>
      <c r="P507">
        <v>1</v>
      </c>
      <c r="Q507">
        <v>0</v>
      </c>
      <c r="R507">
        <v>0</v>
      </c>
      <c r="S507">
        <v>1</v>
      </c>
      <c r="T507">
        <v>1</v>
      </c>
      <c r="U507">
        <v>100</v>
      </c>
      <c r="V507">
        <v>0.55000000000000004</v>
      </c>
      <c r="W507">
        <v>0.73</v>
      </c>
      <c r="X507">
        <v>0.95718748235553297</v>
      </c>
    </row>
    <row r="508" spans="1:24" x14ac:dyDescent="0.2">
      <c r="A508" t="s">
        <v>992</v>
      </c>
      <c r="B508" t="s">
        <v>410</v>
      </c>
      <c r="C508" t="s">
        <v>391</v>
      </c>
      <c r="D508">
        <v>1</v>
      </c>
      <c r="E508">
        <v>0</v>
      </c>
      <c r="F508">
        <v>0</v>
      </c>
      <c r="G508">
        <v>0</v>
      </c>
      <c r="H508">
        <v>4500</v>
      </c>
      <c r="I508" t="s">
        <v>371</v>
      </c>
      <c r="J508">
        <v>12066.323812709499</v>
      </c>
      <c r="K508">
        <v>529312.50808974903</v>
      </c>
      <c r="L508">
        <v>413029.90819598199</v>
      </c>
      <c r="M508">
        <v>942342.41628573195</v>
      </c>
      <c r="N508" t="s">
        <v>392</v>
      </c>
      <c r="O508" t="s">
        <v>393</v>
      </c>
      <c r="P508">
        <v>1</v>
      </c>
      <c r="Q508">
        <v>0</v>
      </c>
      <c r="R508">
        <v>0</v>
      </c>
      <c r="S508">
        <v>1</v>
      </c>
      <c r="T508">
        <v>1</v>
      </c>
      <c r="U508">
        <v>100</v>
      </c>
      <c r="V508">
        <v>0.55000000000000004</v>
      </c>
      <c r="W508">
        <v>0.73</v>
      </c>
      <c r="X508">
        <v>0.95718748235553297</v>
      </c>
    </row>
    <row r="509" spans="1:24" x14ac:dyDescent="0.2">
      <c r="A509" t="s">
        <v>993</v>
      </c>
      <c r="B509" t="s">
        <v>410</v>
      </c>
      <c r="C509" t="s">
        <v>395</v>
      </c>
      <c r="D509">
        <v>1</v>
      </c>
      <c r="E509">
        <v>0</v>
      </c>
      <c r="F509">
        <v>0</v>
      </c>
      <c r="G509">
        <v>0</v>
      </c>
      <c r="H509">
        <v>150</v>
      </c>
      <c r="I509" t="s">
        <v>388</v>
      </c>
      <c r="J509">
        <v>29208.164785918001</v>
      </c>
      <c r="K509">
        <v>1548286.6058571399</v>
      </c>
      <c r="L509">
        <v>797588.85920978501</v>
      </c>
      <c r="M509">
        <v>2345875.46506692</v>
      </c>
      <c r="N509" t="s">
        <v>395</v>
      </c>
      <c r="O509" t="s">
        <v>393</v>
      </c>
      <c r="P509">
        <v>1</v>
      </c>
      <c r="Q509">
        <v>0</v>
      </c>
      <c r="R509">
        <v>0</v>
      </c>
      <c r="S509">
        <v>1</v>
      </c>
      <c r="T509">
        <v>1</v>
      </c>
      <c r="U509">
        <v>100</v>
      </c>
      <c r="V509">
        <v>0.55000000000000004</v>
      </c>
      <c r="W509">
        <v>0.73</v>
      </c>
      <c r="X509">
        <v>0.95718748235553297</v>
      </c>
    </row>
    <row r="510" spans="1:24" x14ac:dyDescent="0.2">
      <c r="A510" t="s">
        <v>994</v>
      </c>
      <c r="B510" t="s">
        <v>410</v>
      </c>
      <c r="C510" t="s">
        <v>509</v>
      </c>
      <c r="D510">
        <v>1</v>
      </c>
      <c r="E510">
        <v>0</v>
      </c>
      <c r="F510">
        <v>0</v>
      </c>
      <c r="G510">
        <v>0</v>
      </c>
      <c r="H510">
        <v>4000</v>
      </c>
      <c r="I510" t="s">
        <v>384</v>
      </c>
      <c r="J510">
        <v>51.074386528565803</v>
      </c>
      <c r="K510">
        <v>2240.10416130883</v>
      </c>
      <c r="L510">
        <v>404.34847749632701</v>
      </c>
      <c r="M510">
        <v>2644.4526388051599</v>
      </c>
      <c r="N510" t="s">
        <v>462</v>
      </c>
      <c r="O510" t="s">
        <v>393</v>
      </c>
      <c r="P510">
        <v>1</v>
      </c>
      <c r="Q510">
        <v>0</v>
      </c>
      <c r="R510">
        <v>0</v>
      </c>
      <c r="S510">
        <v>1</v>
      </c>
      <c r="T510">
        <v>1</v>
      </c>
      <c r="U510">
        <v>100</v>
      </c>
      <c r="V510">
        <v>0.55000000000000004</v>
      </c>
      <c r="W510">
        <v>0.73</v>
      </c>
      <c r="X510">
        <v>0.95718748235553297</v>
      </c>
    </row>
    <row r="511" spans="1:24" x14ac:dyDescent="0.2">
      <c r="A511" t="s">
        <v>995</v>
      </c>
      <c r="B511" t="s">
        <v>410</v>
      </c>
      <c r="C511" t="s">
        <v>397</v>
      </c>
      <c r="D511">
        <v>1</v>
      </c>
      <c r="E511">
        <v>0</v>
      </c>
      <c r="F511">
        <v>0</v>
      </c>
      <c r="G511">
        <v>0</v>
      </c>
      <c r="H511">
        <v>31000</v>
      </c>
      <c r="I511" t="s">
        <v>384</v>
      </c>
      <c r="J511">
        <v>395.82649545127902</v>
      </c>
      <c r="K511">
        <v>16135.198513420501</v>
      </c>
      <c r="L511">
        <v>9401.1021021197703</v>
      </c>
      <c r="M511">
        <v>25536.3006155402</v>
      </c>
      <c r="N511" t="s">
        <v>398</v>
      </c>
      <c r="O511" t="s">
        <v>393</v>
      </c>
      <c r="P511">
        <v>1</v>
      </c>
      <c r="Q511">
        <v>0</v>
      </c>
      <c r="R511">
        <v>0</v>
      </c>
      <c r="S511">
        <v>1</v>
      </c>
      <c r="T511">
        <v>1</v>
      </c>
      <c r="U511">
        <v>100</v>
      </c>
      <c r="V511">
        <v>0.55000000000000004</v>
      </c>
      <c r="W511">
        <v>0.73</v>
      </c>
      <c r="X511">
        <v>0.95718748235553297</v>
      </c>
    </row>
    <row r="512" spans="1:24" x14ac:dyDescent="0.2">
      <c r="A512" t="s">
        <v>996</v>
      </c>
      <c r="B512" t="s">
        <v>410</v>
      </c>
      <c r="C512" t="s">
        <v>418</v>
      </c>
      <c r="D512">
        <v>1</v>
      </c>
      <c r="E512">
        <v>0</v>
      </c>
      <c r="F512">
        <v>0</v>
      </c>
      <c r="G512">
        <v>0</v>
      </c>
      <c r="H512">
        <v>17600</v>
      </c>
      <c r="I512" t="s">
        <v>384</v>
      </c>
      <c r="J512">
        <v>1123.6365032138599</v>
      </c>
      <c r="K512">
        <v>49289.968386143701</v>
      </c>
      <c r="L512">
        <v>4447.8332523495401</v>
      </c>
      <c r="M512">
        <v>53737.8016384933</v>
      </c>
      <c r="N512" t="s">
        <v>398</v>
      </c>
      <c r="O512" t="s">
        <v>393</v>
      </c>
      <c r="P512">
        <v>1</v>
      </c>
      <c r="Q512">
        <v>0</v>
      </c>
      <c r="R512">
        <v>0</v>
      </c>
      <c r="S512">
        <v>1</v>
      </c>
      <c r="T512">
        <v>1</v>
      </c>
      <c r="U512">
        <v>100</v>
      </c>
      <c r="V512">
        <v>0.55000000000000004</v>
      </c>
      <c r="W512">
        <v>0.73</v>
      </c>
      <c r="X512">
        <v>0.95718748235553297</v>
      </c>
    </row>
    <row r="513" spans="1:24" x14ac:dyDescent="0.2">
      <c r="A513" t="s">
        <v>997</v>
      </c>
      <c r="B513" t="s">
        <v>410</v>
      </c>
      <c r="C513" t="s">
        <v>403</v>
      </c>
      <c r="D513">
        <v>1</v>
      </c>
      <c r="E513">
        <v>0</v>
      </c>
      <c r="F513">
        <v>0</v>
      </c>
      <c r="G513">
        <v>0</v>
      </c>
      <c r="H513">
        <v>4000</v>
      </c>
      <c r="I513" t="s">
        <v>384</v>
      </c>
      <c r="J513">
        <v>383.05789883986699</v>
      </c>
      <c r="K513">
        <v>19846.2314791922</v>
      </c>
      <c r="L513">
        <v>12467.411390203701</v>
      </c>
      <c r="M513">
        <v>32313.642869395899</v>
      </c>
      <c r="N513" t="s">
        <v>383</v>
      </c>
      <c r="O513" t="s">
        <v>385</v>
      </c>
      <c r="P513">
        <v>1</v>
      </c>
      <c r="Q513">
        <v>0</v>
      </c>
      <c r="R513">
        <v>0</v>
      </c>
      <c r="S513">
        <v>1</v>
      </c>
      <c r="T513">
        <v>1</v>
      </c>
      <c r="U513">
        <v>100</v>
      </c>
      <c r="V513">
        <v>0.55000000000000004</v>
      </c>
      <c r="W513">
        <v>0.73</v>
      </c>
      <c r="X513">
        <v>0.95718748235553297</v>
      </c>
    </row>
    <row r="514" spans="1:24" x14ac:dyDescent="0.2">
      <c r="A514" t="s">
        <v>998</v>
      </c>
      <c r="B514" t="s">
        <v>410</v>
      </c>
      <c r="C514" t="s">
        <v>445</v>
      </c>
      <c r="D514">
        <v>1</v>
      </c>
      <c r="E514">
        <v>0</v>
      </c>
      <c r="F514">
        <v>0</v>
      </c>
      <c r="G514">
        <v>0</v>
      </c>
      <c r="H514">
        <v>1</v>
      </c>
      <c r="I514" t="s">
        <v>368</v>
      </c>
      <c r="J514">
        <v>651.19842792827399</v>
      </c>
      <c r="K514">
        <v>28567.085694546098</v>
      </c>
      <c r="L514">
        <v>3575.11445531041</v>
      </c>
      <c r="M514">
        <v>32142.200149856501</v>
      </c>
      <c r="N514" t="s">
        <v>398</v>
      </c>
      <c r="O514" t="s">
        <v>393</v>
      </c>
      <c r="P514">
        <v>1</v>
      </c>
      <c r="Q514">
        <v>0</v>
      </c>
      <c r="R514">
        <v>0</v>
      </c>
      <c r="S514">
        <v>1</v>
      </c>
      <c r="T514">
        <v>1</v>
      </c>
      <c r="U514">
        <v>100</v>
      </c>
      <c r="V514">
        <v>0.55000000000000004</v>
      </c>
      <c r="W514">
        <v>0.73</v>
      </c>
      <c r="X514">
        <v>0.95718748235553297</v>
      </c>
    </row>
    <row r="515" spans="1:24" x14ac:dyDescent="0.2">
      <c r="A515" t="s">
        <v>999</v>
      </c>
      <c r="B515" t="s">
        <v>408</v>
      </c>
      <c r="C515" t="s">
        <v>447</v>
      </c>
      <c r="D515">
        <v>0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5109.3539405324</v>
      </c>
      <c r="K515">
        <v>264009.863426305</v>
      </c>
      <c r="L515">
        <v>540534.88262686995</v>
      </c>
      <c r="M515">
        <v>804544.746053176</v>
      </c>
      <c r="N515">
        <v>0</v>
      </c>
      <c r="O515">
        <v>0</v>
      </c>
      <c r="P515">
        <v>6</v>
      </c>
      <c r="Q515">
        <v>0</v>
      </c>
      <c r="R515">
        <v>0</v>
      </c>
      <c r="S515">
        <v>1</v>
      </c>
      <c r="T515">
        <v>1</v>
      </c>
      <c r="U515">
        <v>100</v>
      </c>
      <c r="V515">
        <v>0.55000000000000004</v>
      </c>
      <c r="W515">
        <v>0.73</v>
      </c>
      <c r="X515">
        <v>0.95718748235553297</v>
      </c>
    </row>
    <row r="516" spans="1:24" x14ac:dyDescent="0.2">
      <c r="A516" t="s">
        <v>1000</v>
      </c>
      <c r="B516" t="s">
        <v>447</v>
      </c>
      <c r="C516" t="s">
        <v>449</v>
      </c>
      <c r="D516">
        <v>1</v>
      </c>
      <c r="E516">
        <v>0</v>
      </c>
      <c r="F516">
        <v>0</v>
      </c>
      <c r="G516">
        <v>0</v>
      </c>
      <c r="H516">
        <v>50</v>
      </c>
      <c r="I516" t="s">
        <v>388</v>
      </c>
      <c r="J516">
        <v>1117.2522047423199</v>
      </c>
      <c r="K516">
        <v>57731.046283832802</v>
      </c>
      <c r="L516">
        <v>134225.315023776</v>
      </c>
      <c r="M516">
        <v>191956.36130760901</v>
      </c>
      <c r="N516" t="s">
        <v>449</v>
      </c>
      <c r="O516" t="s">
        <v>450</v>
      </c>
      <c r="P516">
        <v>1</v>
      </c>
      <c r="Q516">
        <v>0</v>
      </c>
      <c r="R516">
        <v>0</v>
      </c>
      <c r="S516">
        <v>1</v>
      </c>
      <c r="T516">
        <v>1</v>
      </c>
      <c r="U516">
        <v>100</v>
      </c>
      <c r="V516">
        <v>0.55000000000000004</v>
      </c>
      <c r="W516">
        <v>0.73</v>
      </c>
      <c r="X516">
        <v>0.95718748235553297</v>
      </c>
    </row>
    <row r="517" spans="1:24" x14ac:dyDescent="0.2">
      <c r="A517" t="s">
        <v>1001</v>
      </c>
      <c r="B517" t="s">
        <v>447</v>
      </c>
      <c r="C517" t="s">
        <v>452</v>
      </c>
      <c r="D517">
        <v>1</v>
      </c>
      <c r="E517">
        <v>0</v>
      </c>
      <c r="F517">
        <v>0</v>
      </c>
      <c r="G517">
        <v>0</v>
      </c>
      <c r="H517">
        <v>55</v>
      </c>
      <c r="I517" t="s">
        <v>388</v>
      </c>
      <c r="J517">
        <v>2387.72756948492</v>
      </c>
      <c r="K517">
        <v>123377.43436647901</v>
      </c>
      <c r="L517">
        <v>243784.22426193699</v>
      </c>
      <c r="M517">
        <v>367161.65862841601</v>
      </c>
      <c r="N517" t="s">
        <v>449</v>
      </c>
      <c r="O517" t="s">
        <v>450</v>
      </c>
      <c r="P517">
        <v>1</v>
      </c>
      <c r="Q517">
        <v>0</v>
      </c>
      <c r="R517">
        <v>0</v>
      </c>
      <c r="S517">
        <v>1</v>
      </c>
      <c r="T517">
        <v>1</v>
      </c>
      <c r="U517">
        <v>100</v>
      </c>
      <c r="V517">
        <v>0.55000000000000004</v>
      </c>
      <c r="W517">
        <v>0.73</v>
      </c>
      <c r="X517">
        <v>0.95718748235553297</v>
      </c>
    </row>
    <row r="518" spans="1:24" x14ac:dyDescent="0.2">
      <c r="A518" t="s">
        <v>1002</v>
      </c>
      <c r="B518" t="s">
        <v>447</v>
      </c>
      <c r="C518" t="s">
        <v>454</v>
      </c>
      <c r="D518">
        <v>1</v>
      </c>
      <c r="E518">
        <v>0</v>
      </c>
      <c r="F518">
        <v>0</v>
      </c>
      <c r="G518">
        <v>0</v>
      </c>
      <c r="H518">
        <v>5100</v>
      </c>
      <c r="I518" t="s">
        <v>384</v>
      </c>
      <c r="J518">
        <v>813.99803522128298</v>
      </c>
      <c r="K518">
        <v>42060.808857533397</v>
      </c>
      <c r="L518">
        <v>47687.848561338898</v>
      </c>
      <c r="M518">
        <v>89748.657418872404</v>
      </c>
      <c r="N518" t="s">
        <v>406</v>
      </c>
      <c r="O518" t="s">
        <v>450</v>
      </c>
      <c r="P518">
        <v>1</v>
      </c>
      <c r="Q518">
        <v>0</v>
      </c>
      <c r="R518">
        <v>0</v>
      </c>
      <c r="S518">
        <v>1</v>
      </c>
      <c r="T518">
        <v>1</v>
      </c>
      <c r="U518">
        <v>100</v>
      </c>
      <c r="V518">
        <v>0.55000000000000004</v>
      </c>
      <c r="W518">
        <v>0.73</v>
      </c>
      <c r="X518">
        <v>0.95718748235553297</v>
      </c>
    </row>
    <row r="519" spans="1:24" x14ac:dyDescent="0.2">
      <c r="A519" t="s">
        <v>1003</v>
      </c>
      <c r="B519" t="s">
        <v>447</v>
      </c>
      <c r="C519" t="s">
        <v>456</v>
      </c>
      <c r="D519">
        <v>0</v>
      </c>
      <c r="E519">
        <v>0</v>
      </c>
      <c r="F519">
        <v>0</v>
      </c>
      <c r="G519">
        <v>0</v>
      </c>
      <c r="H519">
        <v>550</v>
      </c>
      <c r="I519" t="s">
        <v>401</v>
      </c>
      <c r="J519">
        <v>280.90912582419401</v>
      </c>
      <c r="K519">
        <v>14514.743911032199</v>
      </c>
      <c r="L519">
        <v>62897.248060533901</v>
      </c>
      <c r="M519">
        <v>77411.991971566196</v>
      </c>
      <c r="N519" t="s">
        <v>449</v>
      </c>
      <c r="O519" t="s">
        <v>450</v>
      </c>
      <c r="P519">
        <v>1</v>
      </c>
      <c r="Q519">
        <v>0</v>
      </c>
      <c r="R519">
        <v>0</v>
      </c>
      <c r="S519">
        <v>1</v>
      </c>
      <c r="T519">
        <v>1</v>
      </c>
      <c r="U519">
        <v>100</v>
      </c>
      <c r="V519">
        <v>0.55000000000000004</v>
      </c>
      <c r="W519">
        <v>0.73</v>
      </c>
      <c r="X519">
        <v>0.95718748235553297</v>
      </c>
    </row>
    <row r="520" spans="1:24" x14ac:dyDescent="0.2">
      <c r="A520" t="s">
        <v>1004</v>
      </c>
      <c r="B520" t="s">
        <v>447</v>
      </c>
      <c r="C520" t="s">
        <v>458</v>
      </c>
      <c r="D520">
        <v>0</v>
      </c>
      <c r="E520">
        <v>0</v>
      </c>
      <c r="F520">
        <v>0</v>
      </c>
      <c r="G520">
        <v>0</v>
      </c>
      <c r="H520">
        <v>1330</v>
      </c>
      <c r="I520" t="s">
        <v>459</v>
      </c>
      <c r="J520">
        <v>509.46700525967998</v>
      </c>
      <c r="K520">
        <v>26325.830007427499</v>
      </c>
      <c r="L520">
        <v>51940.2467192841</v>
      </c>
      <c r="M520">
        <v>78266.076726711603</v>
      </c>
      <c r="N520" t="s">
        <v>398</v>
      </c>
      <c r="O520" t="s">
        <v>450</v>
      </c>
      <c r="P520">
        <v>1</v>
      </c>
      <c r="Q520">
        <v>0</v>
      </c>
      <c r="R520">
        <v>0</v>
      </c>
      <c r="S520">
        <v>1</v>
      </c>
      <c r="T520">
        <v>1</v>
      </c>
      <c r="U520">
        <v>100</v>
      </c>
      <c r="V520">
        <v>0.55000000000000004</v>
      </c>
      <c r="W520">
        <v>0.73</v>
      </c>
      <c r="X520">
        <v>0.95718748235553297</v>
      </c>
    </row>
    <row r="521" spans="1:24" x14ac:dyDescent="0.2">
      <c r="A521" t="s">
        <v>1005</v>
      </c>
      <c r="B521" t="s">
        <v>408</v>
      </c>
      <c r="C521" t="s">
        <v>544</v>
      </c>
      <c r="D521">
        <v>0</v>
      </c>
      <c r="E521">
        <v>0</v>
      </c>
      <c r="F521">
        <v>0</v>
      </c>
      <c r="G521">
        <v>0</v>
      </c>
      <c r="H521">
        <v>7000</v>
      </c>
      <c r="I521" t="s">
        <v>384</v>
      </c>
      <c r="J521">
        <v>312.83061739418298</v>
      </c>
      <c r="K521">
        <v>18384.604458951198</v>
      </c>
      <c r="L521">
        <v>23586.994516950599</v>
      </c>
      <c r="M521">
        <v>41971.598975901798</v>
      </c>
      <c r="N521" t="s">
        <v>398</v>
      </c>
      <c r="O521" t="s">
        <v>385</v>
      </c>
      <c r="P521">
        <v>1</v>
      </c>
      <c r="Q521">
        <v>0</v>
      </c>
      <c r="R521">
        <v>0</v>
      </c>
      <c r="S521">
        <v>1</v>
      </c>
      <c r="T521">
        <v>1</v>
      </c>
      <c r="U521">
        <v>100</v>
      </c>
      <c r="V521">
        <v>0.55000000000000004</v>
      </c>
      <c r="W521">
        <v>0.73</v>
      </c>
      <c r="X521">
        <v>0.95718748235553297</v>
      </c>
    </row>
    <row r="522" spans="1:24" x14ac:dyDescent="0.2">
      <c r="A522" t="s">
        <v>1006</v>
      </c>
      <c r="B522" t="s">
        <v>408</v>
      </c>
      <c r="C522" t="s">
        <v>552</v>
      </c>
      <c r="D522">
        <v>0</v>
      </c>
      <c r="E522">
        <v>0</v>
      </c>
      <c r="F522">
        <v>0</v>
      </c>
      <c r="G522">
        <v>0</v>
      </c>
      <c r="H522">
        <v>700</v>
      </c>
      <c r="I522" t="s">
        <v>384</v>
      </c>
      <c r="J522">
        <v>134.07026458566099</v>
      </c>
      <c r="K522">
        <v>7316.35573576356</v>
      </c>
      <c r="L522">
        <v>9257.8953468576092</v>
      </c>
      <c r="M522">
        <v>16574.2510826211</v>
      </c>
      <c r="N522" t="s">
        <v>398</v>
      </c>
      <c r="O522" t="s">
        <v>385</v>
      </c>
      <c r="P522">
        <v>1</v>
      </c>
      <c r="Q522">
        <v>0</v>
      </c>
      <c r="R522">
        <v>0</v>
      </c>
      <c r="S522">
        <v>1</v>
      </c>
      <c r="T522">
        <v>1</v>
      </c>
      <c r="U522">
        <v>100</v>
      </c>
      <c r="V522">
        <v>0.55000000000000004</v>
      </c>
      <c r="W522">
        <v>0.73</v>
      </c>
      <c r="X522">
        <v>0.95718748235553297</v>
      </c>
    </row>
    <row r="523" spans="1:24" x14ac:dyDescent="0.2">
      <c r="A523" t="s">
        <v>1007</v>
      </c>
      <c r="B523" t="s">
        <v>408</v>
      </c>
      <c r="C523" t="s">
        <v>554</v>
      </c>
      <c r="D523">
        <v>0</v>
      </c>
      <c r="E523">
        <v>0</v>
      </c>
      <c r="F523">
        <v>0</v>
      </c>
      <c r="G523">
        <v>0</v>
      </c>
      <c r="H523">
        <v>170</v>
      </c>
      <c r="I523" t="s">
        <v>384</v>
      </c>
      <c r="J523">
        <v>75.973149945694601</v>
      </c>
      <c r="K523">
        <v>4146.4829570254597</v>
      </c>
      <c r="L523">
        <v>5977.6183232842004</v>
      </c>
      <c r="M523">
        <v>10124.1012803096</v>
      </c>
      <c r="N523" t="s">
        <v>398</v>
      </c>
      <c r="O523" t="s">
        <v>385</v>
      </c>
      <c r="P523">
        <v>1</v>
      </c>
      <c r="Q523">
        <v>0</v>
      </c>
      <c r="R523">
        <v>0</v>
      </c>
      <c r="S523">
        <v>1</v>
      </c>
      <c r="T523">
        <v>1</v>
      </c>
      <c r="U523">
        <v>100</v>
      </c>
      <c r="V523">
        <v>0.55000000000000004</v>
      </c>
      <c r="W523">
        <v>0.73</v>
      </c>
      <c r="X523">
        <v>0.95718748235553297</v>
      </c>
    </row>
    <row r="524" spans="1:24" x14ac:dyDescent="0.2">
      <c r="A524" t="s">
        <v>1008</v>
      </c>
      <c r="B524" t="s">
        <v>408</v>
      </c>
      <c r="C524" t="s">
        <v>461</v>
      </c>
      <c r="D524">
        <v>0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955.09102787688698</v>
      </c>
      <c r="K524">
        <v>44791.207696579098</v>
      </c>
      <c r="L524">
        <v>9414.58038354374</v>
      </c>
      <c r="M524">
        <v>54205.788080122897</v>
      </c>
      <c r="N524" t="s">
        <v>462</v>
      </c>
      <c r="O524" t="s">
        <v>463</v>
      </c>
      <c r="P524">
        <v>1</v>
      </c>
      <c r="Q524">
        <v>0</v>
      </c>
      <c r="R524">
        <v>0</v>
      </c>
      <c r="S524">
        <v>1</v>
      </c>
      <c r="T524">
        <v>1</v>
      </c>
      <c r="U524">
        <v>100</v>
      </c>
      <c r="V524">
        <v>0.55000000000000004</v>
      </c>
      <c r="W524">
        <v>0.73</v>
      </c>
      <c r="X524">
        <v>0.95718748235553297</v>
      </c>
    </row>
    <row r="525" spans="1:24" x14ac:dyDescent="0.2">
      <c r="A525" t="s">
        <v>1009</v>
      </c>
      <c r="B525" t="s">
        <v>977</v>
      </c>
      <c r="C525" t="s">
        <v>467</v>
      </c>
      <c r="D525">
        <v>0</v>
      </c>
      <c r="E525">
        <v>0</v>
      </c>
      <c r="F525">
        <v>0</v>
      </c>
      <c r="G525">
        <v>56141.445942173297</v>
      </c>
      <c r="H525">
        <v>0</v>
      </c>
      <c r="I525">
        <v>0</v>
      </c>
      <c r="J525">
        <v>17669.822443621</v>
      </c>
      <c r="K525">
        <v>959175.04929460306</v>
      </c>
      <c r="L525">
        <v>257184.86888119599</v>
      </c>
      <c r="M525">
        <v>1272501.36411797</v>
      </c>
      <c r="N525">
        <v>0</v>
      </c>
      <c r="O525">
        <v>0</v>
      </c>
      <c r="P525">
        <v>10</v>
      </c>
      <c r="Q525">
        <v>0</v>
      </c>
      <c r="R525">
        <v>0</v>
      </c>
      <c r="S525">
        <v>1</v>
      </c>
      <c r="T525">
        <v>1</v>
      </c>
      <c r="U525">
        <v>100</v>
      </c>
      <c r="V525">
        <v>0.55000000000000004</v>
      </c>
      <c r="W525">
        <v>0.73</v>
      </c>
      <c r="X525">
        <v>0.95718748235553297</v>
      </c>
    </row>
    <row r="526" spans="1:24" x14ac:dyDescent="0.2">
      <c r="A526" t="s">
        <v>1010</v>
      </c>
      <c r="B526" t="s">
        <v>467</v>
      </c>
      <c r="C526" t="s">
        <v>469</v>
      </c>
      <c r="D526">
        <v>0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10214.8773023964</v>
      </c>
      <c r="K526">
        <v>552423.08870703098</v>
      </c>
      <c r="L526">
        <v>137951.57006415099</v>
      </c>
      <c r="M526">
        <v>690374.65877118194</v>
      </c>
      <c r="N526">
        <v>0</v>
      </c>
      <c r="O526">
        <v>0</v>
      </c>
      <c r="P526">
        <v>3</v>
      </c>
      <c r="Q526">
        <v>0</v>
      </c>
      <c r="R526">
        <v>0</v>
      </c>
      <c r="S526">
        <v>1</v>
      </c>
      <c r="T526">
        <v>1</v>
      </c>
      <c r="U526">
        <v>100</v>
      </c>
      <c r="V526">
        <v>0.55000000000000004</v>
      </c>
      <c r="W526">
        <v>0.73</v>
      </c>
      <c r="X526">
        <v>0.95718748235553297</v>
      </c>
    </row>
    <row r="527" spans="1:24" x14ac:dyDescent="0.2">
      <c r="A527" t="s">
        <v>1011</v>
      </c>
      <c r="B527" t="s">
        <v>469</v>
      </c>
      <c r="C527" t="s">
        <v>471</v>
      </c>
      <c r="D527">
        <v>0</v>
      </c>
      <c r="E527">
        <v>0</v>
      </c>
      <c r="F527">
        <v>0</v>
      </c>
      <c r="G527">
        <v>0</v>
      </c>
      <c r="H527">
        <v>1</v>
      </c>
      <c r="I527" t="s">
        <v>368</v>
      </c>
      <c r="J527">
        <v>6384.2983139977896</v>
      </c>
      <c r="K527">
        <v>345264.60717515799</v>
      </c>
      <c r="L527">
        <v>87617.076923356493</v>
      </c>
      <c r="M527">
        <v>432881.68409851397</v>
      </c>
      <c r="N527" t="s">
        <v>474</v>
      </c>
      <c r="O527" t="s">
        <v>475</v>
      </c>
      <c r="P527">
        <v>1</v>
      </c>
      <c r="Q527">
        <v>0</v>
      </c>
      <c r="R527">
        <v>0</v>
      </c>
      <c r="S527">
        <v>1</v>
      </c>
      <c r="T527">
        <v>1</v>
      </c>
      <c r="U527">
        <v>100</v>
      </c>
      <c r="V527">
        <v>0.55000000000000004</v>
      </c>
      <c r="W527">
        <v>0.73</v>
      </c>
      <c r="X527">
        <v>0.95718748235553297</v>
      </c>
    </row>
    <row r="528" spans="1:24" x14ac:dyDescent="0.2">
      <c r="A528" t="s">
        <v>1012</v>
      </c>
      <c r="B528" t="s">
        <v>469</v>
      </c>
      <c r="C528" t="s">
        <v>473</v>
      </c>
      <c r="D528">
        <v>0</v>
      </c>
      <c r="E528">
        <v>0</v>
      </c>
      <c r="F528">
        <v>0</v>
      </c>
      <c r="G528">
        <v>0</v>
      </c>
      <c r="H528">
        <v>1</v>
      </c>
      <c r="I528" t="s">
        <v>368</v>
      </c>
      <c r="J528">
        <v>3830.5789883986699</v>
      </c>
      <c r="K528">
        <v>207158.48153187201</v>
      </c>
      <c r="L528">
        <v>50334.493140794599</v>
      </c>
      <c r="M528">
        <v>257492.97467266701</v>
      </c>
      <c r="N528" t="s">
        <v>474</v>
      </c>
      <c r="O528" t="s">
        <v>475</v>
      </c>
      <c r="P528">
        <v>1</v>
      </c>
      <c r="Q528">
        <v>0</v>
      </c>
      <c r="R528">
        <v>0</v>
      </c>
      <c r="S528">
        <v>1</v>
      </c>
      <c r="T528">
        <v>1</v>
      </c>
      <c r="U528">
        <v>100</v>
      </c>
      <c r="V528">
        <v>0.55000000000000004</v>
      </c>
      <c r="W528">
        <v>0.73</v>
      </c>
      <c r="X528">
        <v>0.95718748235553297</v>
      </c>
    </row>
    <row r="529" spans="1:24" x14ac:dyDescent="0.2">
      <c r="A529" t="s">
        <v>1013</v>
      </c>
      <c r="B529" t="s">
        <v>467</v>
      </c>
      <c r="C529" t="s">
        <v>477</v>
      </c>
      <c r="D529">
        <v>0</v>
      </c>
      <c r="E529">
        <v>0</v>
      </c>
      <c r="F529">
        <v>0</v>
      </c>
      <c r="G529">
        <v>56141.445942173297</v>
      </c>
      <c r="H529">
        <v>0</v>
      </c>
      <c r="I529">
        <v>0</v>
      </c>
      <c r="J529">
        <v>3624.3661528258599</v>
      </c>
      <c r="K529">
        <v>197965.04053135699</v>
      </c>
      <c r="L529">
        <v>28804.131384165699</v>
      </c>
      <c r="M529">
        <v>282910.61785769602</v>
      </c>
      <c r="N529">
        <v>0</v>
      </c>
      <c r="O529">
        <v>0</v>
      </c>
      <c r="P529">
        <v>5</v>
      </c>
      <c r="Q529">
        <v>0</v>
      </c>
      <c r="R529">
        <v>0</v>
      </c>
      <c r="S529">
        <v>1</v>
      </c>
      <c r="T529">
        <v>1</v>
      </c>
      <c r="U529">
        <v>100</v>
      </c>
      <c r="V529">
        <v>0.55000000000000004</v>
      </c>
      <c r="W529">
        <v>0.73</v>
      </c>
      <c r="X529">
        <v>0.95718748235553297</v>
      </c>
    </row>
    <row r="530" spans="1:24" x14ac:dyDescent="0.2">
      <c r="A530" t="s">
        <v>1014</v>
      </c>
      <c r="B530" t="s">
        <v>477</v>
      </c>
      <c r="C530" t="s">
        <v>479</v>
      </c>
      <c r="D530">
        <v>0</v>
      </c>
      <c r="E530">
        <v>0</v>
      </c>
      <c r="F530">
        <v>0</v>
      </c>
      <c r="G530">
        <v>18850.8640963625</v>
      </c>
      <c r="H530">
        <v>0</v>
      </c>
      <c r="I530">
        <v>0</v>
      </c>
      <c r="J530">
        <v>127.685966279955</v>
      </c>
      <c r="K530">
        <v>6882.4730990265198</v>
      </c>
      <c r="L530">
        <v>820.49045239420002</v>
      </c>
      <c r="M530">
        <v>26553.827647783201</v>
      </c>
      <c r="N530">
        <v>0</v>
      </c>
      <c r="O530">
        <v>0</v>
      </c>
      <c r="P530">
        <v>1</v>
      </c>
      <c r="Q530">
        <v>0</v>
      </c>
      <c r="R530">
        <v>0</v>
      </c>
      <c r="S530">
        <v>1</v>
      </c>
      <c r="T530">
        <v>1</v>
      </c>
      <c r="U530">
        <v>100</v>
      </c>
      <c r="V530">
        <v>0.55000000000000004</v>
      </c>
      <c r="W530">
        <v>0.73</v>
      </c>
      <c r="X530">
        <v>0.95718748235553297</v>
      </c>
    </row>
    <row r="531" spans="1:24" x14ac:dyDescent="0.2">
      <c r="A531" t="s">
        <v>1015</v>
      </c>
      <c r="B531" t="s">
        <v>477</v>
      </c>
      <c r="C531" t="s">
        <v>488</v>
      </c>
      <c r="D531">
        <v>0</v>
      </c>
      <c r="E531">
        <v>0</v>
      </c>
      <c r="F531">
        <v>0</v>
      </c>
      <c r="G531">
        <v>15643.2835521742</v>
      </c>
      <c r="H531">
        <v>0</v>
      </c>
      <c r="I531">
        <v>0</v>
      </c>
      <c r="J531">
        <v>3496.6801865459101</v>
      </c>
      <c r="K531">
        <v>191082.56743232999</v>
      </c>
      <c r="L531">
        <v>27983.640931771501</v>
      </c>
      <c r="M531">
        <v>234709.49191627599</v>
      </c>
      <c r="N531">
        <v>0</v>
      </c>
      <c r="O531">
        <v>0</v>
      </c>
      <c r="P531">
        <v>1</v>
      </c>
      <c r="Q531">
        <v>0</v>
      </c>
      <c r="R531">
        <v>0</v>
      </c>
      <c r="S531">
        <v>1</v>
      </c>
      <c r="T531">
        <v>1</v>
      </c>
      <c r="U531">
        <v>100</v>
      </c>
      <c r="V531">
        <v>0.55000000000000004</v>
      </c>
      <c r="W531">
        <v>0.73</v>
      </c>
      <c r="X531">
        <v>0.95718748235553297</v>
      </c>
    </row>
    <row r="532" spans="1:24" x14ac:dyDescent="0.2">
      <c r="A532" t="s">
        <v>1016</v>
      </c>
      <c r="B532" t="s">
        <v>477</v>
      </c>
      <c r="C532" t="s">
        <v>481</v>
      </c>
      <c r="D532">
        <v>0</v>
      </c>
      <c r="E532">
        <v>0</v>
      </c>
      <c r="F532">
        <v>0</v>
      </c>
      <c r="G532">
        <v>11630.0246306054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11630.0246306054</v>
      </c>
      <c r="N532">
        <v>0</v>
      </c>
      <c r="O532">
        <v>0</v>
      </c>
      <c r="P532">
        <v>1</v>
      </c>
      <c r="Q532">
        <v>0</v>
      </c>
      <c r="R532">
        <v>0</v>
      </c>
      <c r="S532">
        <v>1</v>
      </c>
      <c r="T532">
        <v>1</v>
      </c>
      <c r="U532">
        <v>100</v>
      </c>
      <c r="V532">
        <v>0.55000000000000004</v>
      </c>
      <c r="W532">
        <v>0.73</v>
      </c>
      <c r="X532">
        <v>0.95718748235553297</v>
      </c>
    </row>
    <row r="533" spans="1:24" x14ac:dyDescent="0.2">
      <c r="A533" t="s">
        <v>1017</v>
      </c>
      <c r="B533" t="s">
        <v>477</v>
      </c>
      <c r="C533" t="s">
        <v>577</v>
      </c>
      <c r="D533">
        <v>0</v>
      </c>
      <c r="E533">
        <v>0</v>
      </c>
      <c r="F533">
        <v>0</v>
      </c>
      <c r="G533">
        <v>10017.273663030999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10017.273663030999</v>
      </c>
      <c r="N533">
        <v>0</v>
      </c>
      <c r="O533">
        <v>0</v>
      </c>
      <c r="P533">
        <v>1</v>
      </c>
      <c r="Q533">
        <v>0</v>
      </c>
      <c r="R533">
        <v>0</v>
      </c>
      <c r="S533">
        <v>1</v>
      </c>
      <c r="T533">
        <v>1</v>
      </c>
      <c r="U533">
        <v>100</v>
      </c>
      <c r="V533">
        <v>0.55000000000000004</v>
      </c>
      <c r="W533">
        <v>0.73</v>
      </c>
      <c r="X533">
        <v>0.95718748235553297</v>
      </c>
    </row>
    <row r="534" spans="1:24" x14ac:dyDescent="0.2">
      <c r="A534" t="s">
        <v>1018</v>
      </c>
      <c r="B534" t="s">
        <v>467</v>
      </c>
      <c r="C534" t="s">
        <v>495</v>
      </c>
      <c r="D534">
        <v>1</v>
      </c>
      <c r="E534">
        <v>0</v>
      </c>
      <c r="F534">
        <v>0</v>
      </c>
      <c r="G534">
        <v>0</v>
      </c>
      <c r="H534">
        <v>1</v>
      </c>
      <c r="I534" t="s">
        <v>368</v>
      </c>
      <c r="J534">
        <v>3830.5789883986699</v>
      </c>
      <c r="K534">
        <v>208786.92005621499</v>
      </c>
      <c r="L534">
        <v>90429.167432879098</v>
      </c>
      <c r="M534">
        <v>299216.087489094</v>
      </c>
      <c r="N534" t="s">
        <v>495</v>
      </c>
      <c r="O534" t="s">
        <v>493</v>
      </c>
      <c r="P534">
        <v>1</v>
      </c>
      <c r="Q534">
        <v>0</v>
      </c>
      <c r="R534">
        <v>0</v>
      </c>
      <c r="S534">
        <v>1</v>
      </c>
      <c r="T534">
        <v>1</v>
      </c>
      <c r="U534">
        <v>100</v>
      </c>
      <c r="V534">
        <v>0.55000000000000004</v>
      </c>
      <c r="W534">
        <v>0.73</v>
      </c>
      <c r="X534">
        <v>0.95718748235553297</v>
      </c>
    </row>
    <row r="535" spans="1:24" x14ac:dyDescent="0.2">
      <c r="A535" t="s">
        <v>1019</v>
      </c>
      <c r="B535" t="s">
        <v>1020</v>
      </c>
      <c r="C535" t="s">
        <v>1020</v>
      </c>
      <c r="D535">
        <v>1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5900.4024531552504</v>
      </c>
      <c r="K535">
        <v>266920.67481898703</v>
      </c>
      <c r="L535">
        <v>144180.54614696</v>
      </c>
      <c r="M535">
        <v>411101.22096594801</v>
      </c>
      <c r="N535" t="s">
        <v>398</v>
      </c>
      <c r="O535" t="s">
        <v>1021</v>
      </c>
      <c r="P535">
        <v>1</v>
      </c>
      <c r="Q535">
        <v>0</v>
      </c>
      <c r="R535">
        <v>0</v>
      </c>
      <c r="S535">
        <v>1</v>
      </c>
      <c r="T535">
        <v>1</v>
      </c>
      <c r="U535">
        <v>100</v>
      </c>
      <c r="V535">
        <v>0.55000000000000004</v>
      </c>
      <c r="W535">
        <v>0.73</v>
      </c>
      <c r="X535">
        <v>0.95718748235553297</v>
      </c>
    </row>
    <row r="536" spans="1:24" x14ac:dyDescent="0.2">
      <c r="A536" t="s">
        <v>1022</v>
      </c>
      <c r="B536" t="s">
        <v>1023</v>
      </c>
      <c r="C536" t="s">
        <v>1023</v>
      </c>
      <c r="D536">
        <v>0</v>
      </c>
      <c r="E536">
        <v>0</v>
      </c>
      <c r="F536">
        <v>0</v>
      </c>
      <c r="G536">
        <v>131291.08951732499</v>
      </c>
      <c r="H536">
        <v>0</v>
      </c>
      <c r="I536">
        <v>0</v>
      </c>
      <c r="J536">
        <v>17058.8</v>
      </c>
      <c r="K536">
        <v>812978.97450000001</v>
      </c>
      <c r="L536">
        <v>487443.48392699898</v>
      </c>
      <c r="M536">
        <v>1431713.5479443199</v>
      </c>
      <c r="N536" t="s">
        <v>398</v>
      </c>
      <c r="O536" t="s">
        <v>532</v>
      </c>
      <c r="P536">
        <v>1</v>
      </c>
      <c r="Q536">
        <v>0</v>
      </c>
      <c r="R536">
        <v>0</v>
      </c>
      <c r="S536">
        <v>1</v>
      </c>
      <c r="T536">
        <v>1</v>
      </c>
      <c r="U536">
        <v>100</v>
      </c>
      <c r="V536">
        <v>0.55000000000000004</v>
      </c>
      <c r="W536">
        <v>0.73</v>
      </c>
      <c r="X536">
        <v>0.95718748235553297</v>
      </c>
    </row>
    <row r="537" spans="1:24" x14ac:dyDescent="0.2">
      <c r="A537" t="s">
        <v>1024</v>
      </c>
      <c r="B537" t="s">
        <v>1025</v>
      </c>
      <c r="C537" t="s">
        <v>1025</v>
      </c>
      <c r="D537">
        <v>1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  <c r="N537" t="s">
        <v>398</v>
      </c>
      <c r="O537" t="s">
        <v>532</v>
      </c>
      <c r="P537">
        <v>1</v>
      </c>
      <c r="Q537">
        <v>0</v>
      </c>
      <c r="R537">
        <v>0</v>
      </c>
      <c r="S537">
        <v>1</v>
      </c>
      <c r="T537">
        <v>1</v>
      </c>
      <c r="U537">
        <v>100</v>
      </c>
      <c r="V537">
        <v>0.55000000000000004</v>
      </c>
      <c r="W537">
        <v>0.73</v>
      </c>
      <c r="X537">
        <v>0.95718748235553297</v>
      </c>
    </row>
    <row r="538" spans="1:24" x14ac:dyDescent="0.2">
      <c r="A538" t="s">
        <v>1026</v>
      </c>
      <c r="B538" t="s">
        <v>1027</v>
      </c>
      <c r="C538" t="s">
        <v>1027</v>
      </c>
      <c r="D538">
        <v>0</v>
      </c>
      <c r="E538">
        <v>0</v>
      </c>
      <c r="F538">
        <v>0</v>
      </c>
      <c r="G538">
        <v>13198.815411299</v>
      </c>
      <c r="H538">
        <v>0</v>
      </c>
      <c r="I538">
        <v>0</v>
      </c>
      <c r="J538">
        <v>12183.4687247662</v>
      </c>
      <c r="K538">
        <v>549626.02493868303</v>
      </c>
      <c r="L538">
        <v>367647.74196645501</v>
      </c>
      <c r="M538">
        <v>930472.58231643704</v>
      </c>
      <c r="N538" t="s">
        <v>398</v>
      </c>
      <c r="O538" t="s">
        <v>475</v>
      </c>
      <c r="P538">
        <v>1</v>
      </c>
      <c r="Q538">
        <v>0</v>
      </c>
      <c r="R538">
        <v>0</v>
      </c>
      <c r="S538">
        <v>1</v>
      </c>
      <c r="T538">
        <v>1</v>
      </c>
      <c r="U538">
        <v>100</v>
      </c>
      <c r="V538">
        <v>0.55000000000000004</v>
      </c>
      <c r="W538">
        <v>0.73</v>
      </c>
      <c r="X538">
        <v>0.95718748235553297</v>
      </c>
    </row>
    <row r="539" spans="1:24" x14ac:dyDescent="0.2">
      <c r="A539" t="s">
        <v>1028</v>
      </c>
      <c r="B539" t="s">
        <v>1029</v>
      </c>
      <c r="C539" t="s">
        <v>1029</v>
      </c>
      <c r="D539">
        <v>0</v>
      </c>
      <c r="E539">
        <v>0</v>
      </c>
      <c r="F539">
        <v>0</v>
      </c>
      <c r="G539">
        <v>68151.285704718597</v>
      </c>
      <c r="H539">
        <v>0</v>
      </c>
      <c r="I539">
        <v>0</v>
      </c>
      <c r="J539">
        <v>89073.606383284699</v>
      </c>
      <c r="K539">
        <v>4451139.0740178498</v>
      </c>
      <c r="L539">
        <v>2361397.3361913101</v>
      </c>
      <c r="M539">
        <v>6880687.6959138801</v>
      </c>
      <c r="N539">
        <v>0</v>
      </c>
      <c r="O539">
        <v>0</v>
      </c>
      <c r="P539">
        <v>48</v>
      </c>
      <c r="Q539">
        <v>0</v>
      </c>
      <c r="R539">
        <v>0</v>
      </c>
      <c r="S539">
        <v>1</v>
      </c>
      <c r="T539">
        <v>1</v>
      </c>
      <c r="U539">
        <v>100</v>
      </c>
      <c r="V539">
        <v>0.55000000000000004</v>
      </c>
      <c r="W539">
        <v>0.73</v>
      </c>
      <c r="X539">
        <v>0.95718748235553297</v>
      </c>
    </row>
    <row r="540" spans="1:24" x14ac:dyDescent="0.2">
      <c r="A540" t="s">
        <v>1030</v>
      </c>
      <c r="B540" t="s">
        <v>1029</v>
      </c>
      <c r="C540" t="s">
        <v>379</v>
      </c>
      <c r="D540">
        <v>0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85580.763844323097</v>
      </c>
      <c r="K540">
        <v>4259985.1646287497</v>
      </c>
      <c r="L540">
        <v>2297984.26449124</v>
      </c>
      <c r="M540">
        <v>6557969.4291199902</v>
      </c>
      <c r="N540">
        <v>0</v>
      </c>
      <c r="O540">
        <v>0</v>
      </c>
      <c r="P540">
        <v>36</v>
      </c>
      <c r="Q540">
        <v>0</v>
      </c>
      <c r="R540">
        <v>0</v>
      </c>
      <c r="S540">
        <v>1</v>
      </c>
      <c r="T540">
        <v>1</v>
      </c>
      <c r="U540">
        <v>100</v>
      </c>
      <c r="V540">
        <v>0.55000000000000004</v>
      </c>
      <c r="W540">
        <v>0.73</v>
      </c>
      <c r="X540">
        <v>0.95718748235553297</v>
      </c>
    </row>
    <row r="541" spans="1:24" x14ac:dyDescent="0.2">
      <c r="A541" t="s">
        <v>1031</v>
      </c>
      <c r="B541" t="s">
        <v>379</v>
      </c>
      <c r="C541" t="s">
        <v>1032</v>
      </c>
      <c r="D541">
        <v>0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7500.4872743854203</v>
      </c>
      <c r="K541">
        <v>324888.67339233099</v>
      </c>
      <c r="L541">
        <v>276914.21134025097</v>
      </c>
      <c r="M541">
        <v>601802.88473258296</v>
      </c>
      <c r="N541">
        <v>0</v>
      </c>
      <c r="O541">
        <v>0</v>
      </c>
      <c r="P541">
        <v>5</v>
      </c>
      <c r="Q541">
        <v>0</v>
      </c>
      <c r="R541">
        <v>0</v>
      </c>
      <c r="S541">
        <v>1</v>
      </c>
      <c r="T541">
        <v>1</v>
      </c>
      <c r="U541">
        <v>100</v>
      </c>
      <c r="V541">
        <v>0.55000000000000004</v>
      </c>
      <c r="W541">
        <v>0.73</v>
      </c>
      <c r="X541">
        <v>0.95718748235553297</v>
      </c>
    </row>
    <row r="542" spans="1:24" x14ac:dyDescent="0.2">
      <c r="A542" t="s">
        <v>1033</v>
      </c>
      <c r="B542" t="s">
        <v>1032</v>
      </c>
      <c r="C542" t="s">
        <v>370</v>
      </c>
      <c r="D542">
        <v>1</v>
      </c>
      <c r="E542">
        <v>0</v>
      </c>
      <c r="F542">
        <v>0</v>
      </c>
      <c r="G542">
        <v>0</v>
      </c>
      <c r="H542">
        <v>4500</v>
      </c>
      <c r="I542" t="s">
        <v>371</v>
      </c>
      <c r="J542">
        <v>655.89181375759199</v>
      </c>
      <c r="K542">
        <v>28242.4664965097</v>
      </c>
      <c r="L542">
        <v>13595.9518908847</v>
      </c>
      <c r="M542">
        <v>41838.4183873945</v>
      </c>
      <c r="N542" t="s">
        <v>1034</v>
      </c>
      <c r="O542" t="s">
        <v>1021</v>
      </c>
      <c r="P542">
        <v>1</v>
      </c>
      <c r="Q542">
        <v>0</v>
      </c>
      <c r="R542">
        <v>0</v>
      </c>
      <c r="S542">
        <v>1</v>
      </c>
      <c r="T542">
        <v>1</v>
      </c>
      <c r="U542">
        <v>100</v>
      </c>
      <c r="V542">
        <v>0.55000000000000004</v>
      </c>
      <c r="W542">
        <v>0.73</v>
      </c>
      <c r="X542">
        <v>0.95718748235553297</v>
      </c>
    </row>
    <row r="543" spans="1:24" x14ac:dyDescent="0.2">
      <c r="A543" t="s">
        <v>1035</v>
      </c>
      <c r="B543" t="s">
        <v>1032</v>
      </c>
      <c r="C543" t="s">
        <v>373</v>
      </c>
      <c r="D543">
        <v>1</v>
      </c>
      <c r="E543">
        <v>0</v>
      </c>
      <c r="F543">
        <v>0</v>
      </c>
      <c r="G543">
        <v>0</v>
      </c>
      <c r="H543">
        <v>9500</v>
      </c>
      <c r="I543" t="s">
        <v>371</v>
      </c>
      <c r="J543">
        <v>4430.9135861076702</v>
      </c>
      <c r="K543">
        <v>190791.04555347899</v>
      </c>
      <c r="L543">
        <v>95978.947870074</v>
      </c>
      <c r="M543">
        <v>286769.99342355301</v>
      </c>
      <c r="N543" t="s">
        <v>1034</v>
      </c>
      <c r="O543" t="s">
        <v>1021</v>
      </c>
      <c r="P543">
        <v>1</v>
      </c>
      <c r="Q543">
        <v>0</v>
      </c>
      <c r="R543">
        <v>0</v>
      </c>
      <c r="S543">
        <v>1</v>
      </c>
      <c r="T543">
        <v>1</v>
      </c>
      <c r="U543">
        <v>100</v>
      </c>
      <c r="V543">
        <v>0.55000000000000004</v>
      </c>
      <c r="W543">
        <v>0.73</v>
      </c>
      <c r="X543">
        <v>0.95718748235553297</v>
      </c>
    </row>
    <row r="544" spans="1:24" x14ac:dyDescent="0.2">
      <c r="A544" t="s">
        <v>1036</v>
      </c>
      <c r="B544" t="s">
        <v>1032</v>
      </c>
      <c r="C544" t="s">
        <v>541</v>
      </c>
      <c r="D544">
        <v>1</v>
      </c>
      <c r="E544">
        <v>0</v>
      </c>
      <c r="F544">
        <v>0</v>
      </c>
      <c r="G544">
        <v>0</v>
      </c>
      <c r="H544">
        <v>1700</v>
      </c>
      <c r="I544" t="s">
        <v>371</v>
      </c>
      <c r="J544">
        <v>2081.3633555413398</v>
      </c>
      <c r="K544">
        <v>91483.203219662202</v>
      </c>
      <c r="L544">
        <v>162206.260254141</v>
      </c>
      <c r="M544">
        <v>253689.46347380301</v>
      </c>
      <c r="N544" t="s">
        <v>541</v>
      </c>
      <c r="O544" t="s">
        <v>393</v>
      </c>
      <c r="P544">
        <v>1</v>
      </c>
      <c r="Q544">
        <v>0</v>
      </c>
      <c r="R544">
        <v>0</v>
      </c>
      <c r="S544">
        <v>1</v>
      </c>
      <c r="T544">
        <v>1</v>
      </c>
      <c r="U544">
        <v>100</v>
      </c>
      <c r="V544">
        <v>0.55000000000000004</v>
      </c>
      <c r="W544">
        <v>0.73</v>
      </c>
      <c r="X544">
        <v>0.95718748235553297</v>
      </c>
    </row>
    <row r="545" spans="1:24" x14ac:dyDescent="0.2">
      <c r="A545" t="s">
        <v>1037</v>
      </c>
      <c r="B545" t="s">
        <v>1032</v>
      </c>
      <c r="C545" t="s">
        <v>1038</v>
      </c>
      <c r="D545">
        <v>1</v>
      </c>
      <c r="E545">
        <v>0</v>
      </c>
      <c r="F545">
        <v>0</v>
      </c>
      <c r="G545">
        <v>0</v>
      </c>
      <c r="H545">
        <v>1900</v>
      </c>
      <c r="I545" t="s">
        <v>371</v>
      </c>
      <c r="J545">
        <v>332.318518978805</v>
      </c>
      <c r="K545">
        <v>14371.9581226802</v>
      </c>
      <c r="L545">
        <v>5133.0513251513403</v>
      </c>
      <c r="M545">
        <v>19505.0094478315</v>
      </c>
      <c r="N545" t="s">
        <v>1039</v>
      </c>
      <c r="O545" t="s">
        <v>393</v>
      </c>
      <c r="P545">
        <v>1</v>
      </c>
      <c r="Q545">
        <v>0</v>
      </c>
      <c r="R545">
        <v>0</v>
      </c>
      <c r="S545">
        <v>1</v>
      </c>
      <c r="T545">
        <v>1</v>
      </c>
      <c r="U545">
        <v>100</v>
      </c>
      <c r="V545">
        <v>0.55000000000000004</v>
      </c>
      <c r="W545">
        <v>0.73</v>
      </c>
      <c r="X545">
        <v>0.95718748235553297</v>
      </c>
    </row>
    <row r="546" spans="1:24" x14ac:dyDescent="0.2">
      <c r="A546" t="s">
        <v>1040</v>
      </c>
      <c r="B546" t="s">
        <v>379</v>
      </c>
      <c r="C546" t="s">
        <v>381</v>
      </c>
      <c r="D546">
        <v>0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4383.6893757758298</v>
      </c>
      <c r="K546">
        <v>213379.23061839899</v>
      </c>
      <c r="L546">
        <v>226819.93346548799</v>
      </c>
      <c r="M546">
        <v>440199.16408388701</v>
      </c>
      <c r="N546">
        <v>0</v>
      </c>
      <c r="O546">
        <v>0</v>
      </c>
      <c r="P546">
        <v>10</v>
      </c>
      <c r="Q546">
        <v>0</v>
      </c>
      <c r="R546">
        <v>0</v>
      </c>
      <c r="S546">
        <v>1</v>
      </c>
      <c r="T546">
        <v>1</v>
      </c>
      <c r="U546">
        <v>100</v>
      </c>
      <c r="V546">
        <v>0.55000000000000004</v>
      </c>
      <c r="W546">
        <v>0.73</v>
      </c>
      <c r="X546">
        <v>0.95718748235553297</v>
      </c>
    </row>
    <row r="547" spans="1:24" x14ac:dyDescent="0.2">
      <c r="A547" t="s">
        <v>1041</v>
      </c>
      <c r="B547" t="s">
        <v>381</v>
      </c>
      <c r="C547" t="s">
        <v>383</v>
      </c>
      <c r="D547">
        <v>1</v>
      </c>
      <c r="E547">
        <v>0</v>
      </c>
      <c r="F547">
        <v>0</v>
      </c>
      <c r="G547">
        <v>0</v>
      </c>
      <c r="H547">
        <v>1700</v>
      </c>
      <c r="I547" t="s">
        <v>384</v>
      </c>
      <c r="J547">
        <v>693.78778531864305</v>
      </c>
      <c r="K547">
        <v>36013.737577423497</v>
      </c>
      <c r="L547">
        <v>5435.1835894543701</v>
      </c>
      <c r="M547">
        <v>41448.921166877801</v>
      </c>
      <c r="N547" t="s">
        <v>383</v>
      </c>
      <c r="O547" t="s">
        <v>385</v>
      </c>
      <c r="P547">
        <v>1</v>
      </c>
      <c r="Q547">
        <v>0</v>
      </c>
      <c r="R547">
        <v>0</v>
      </c>
      <c r="S547">
        <v>1</v>
      </c>
      <c r="T547">
        <v>1</v>
      </c>
      <c r="U547">
        <v>100</v>
      </c>
      <c r="V547">
        <v>0.55000000000000004</v>
      </c>
      <c r="W547">
        <v>0.73</v>
      </c>
      <c r="X547">
        <v>0.95718748235553297</v>
      </c>
    </row>
    <row r="548" spans="1:24" x14ac:dyDescent="0.2">
      <c r="A548" t="s">
        <v>1042</v>
      </c>
      <c r="B548" t="s">
        <v>381</v>
      </c>
      <c r="C548" t="s">
        <v>387</v>
      </c>
      <c r="D548">
        <v>1</v>
      </c>
      <c r="E548">
        <v>0</v>
      </c>
      <c r="F548">
        <v>0</v>
      </c>
      <c r="G548">
        <v>0</v>
      </c>
      <c r="H548">
        <v>105</v>
      </c>
      <c r="I548" t="s">
        <v>388</v>
      </c>
      <c r="J548">
        <v>1591.63080141825</v>
      </c>
      <c r="K548">
        <v>82658.392449430394</v>
      </c>
      <c r="L548">
        <v>113932.856083739</v>
      </c>
      <c r="M548">
        <v>196591.24853316901</v>
      </c>
      <c r="N548" t="s">
        <v>387</v>
      </c>
      <c r="O548" t="s">
        <v>389</v>
      </c>
      <c r="P548">
        <v>1</v>
      </c>
      <c r="Q548">
        <v>0</v>
      </c>
      <c r="R548">
        <v>0</v>
      </c>
      <c r="S548">
        <v>1</v>
      </c>
      <c r="T548">
        <v>1</v>
      </c>
      <c r="U548">
        <v>100</v>
      </c>
      <c r="V548">
        <v>0.55000000000000004</v>
      </c>
      <c r="W548">
        <v>0.73</v>
      </c>
      <c r="X548">
        <v>0.95718748235553297</v>
      </c>
    </row>
    <row r="549" spans="1:24" x14ac:dyDescent="0.2">
      <c r="A549" t="s">
        <v>1043</v>
      </c>
      <c r="B549" t="s">
        <v>381</v>
      </c>
      <c r="C549" t="s">
        <v>391</v>
      </c>
      <c r="D549">
        <v>1</v>
      </c>
      <c r="E549">
        <v>0</v>
      </c>
      <c r="F549">
        <v>0</v>
      </c>
      <c r="G549">
        <v>0</v>
      </c>
      <c r="H549">
        <v>1050</v>
      </c>
      <c r="I549" t="s">
        <v>371</v>
      </c>
      <c r="J549">
        <v>1469.1976627838401</v>
      </c>
      <c r="K549">
        <v>64576.874591804299</v>
      </c>
      <c r="L549">
        <v>91443.606875826896</v>
      </c>
      <c r="M549">
        <v>156020.48146763101</v>
      </c>
      <c r="N549" t="s">
        <v>392</v>
      </c>
      <c r="O549" t="s">
        <v>393</v>
      </c>
      <c r="P549">
        <v>1</v>
      </c>
      <c r="Q549">
        <v>0</v>
      </c>
      <c r="R549">
        <v>0</v>
      </c>
      <c r="S549">
        <v>1</v>
      </c>
      <c r="T549">
        <v>1</v>
      </c>
      <c r="U549">
        <v>100</v>
      </c>
      <c r="V549">
        <v>0.55000000000000004</v>
      </c>
      <c r="W549">
        <v>0.73</v>
      </c>
      <c r="X549">
        <v>0.95718748235553297</v>
      </c>
    </row>
    <row r="550" spans="1:24" x14ac:dyDescent="0.2">
      <c r="A550" t="s">
        <v>1044</v>
      </c>
      <c r="B550" t="s">
        <v>381</v>
      </c>
      <c r="C550" t="s">
        <v>395</v>
      </c>
      <c r="D550">
        <v>1</v>
      </c>
      <c r="E550">
        <v>0</v>
      </c>
      <c r="F550">
        <v>0</v>
      </c>
      <c r="G550">
        <v>0</v>
      </c>
      <c r="H550">
        <v>1</v>
      </c>
      <c r="I550" t="s">
        <v>388</v>
      </c>
      <c r="J550">
        <v>177.81955838821099</v>
      </c>
      <c r="K550">
        <v>9445.0317150547999</v>
      </c>
      <c r="L550">
        <v>5045.2019002239404</v>
      </c>
      <c r="M550">
        <v>14490.233615278699</v>
      </c>
      <c r="N550" t="s">
        <v>395</v>
      </c>
      <c r="O550" t="s">
        <v>393</v>
      </c>
      <c r="P550">
        <v>1</v>
      </c>
      <c r="Q550">
        <v>0</v>
      </c>
      <c r="R550">
        <v>0</v>
      </c>
      <c r="S550">
        <v>1</v>
      </c>
      <c r="T550">
        <v>1</v>
      </c>
      <c r="U550">
        <v>100</v>
      </c>
      <c r="V550">
        <v>0.55000000000000004</v>
      </c>
      <c r="W550">
        <v>0.73</v>
      </c>
      <c r="X550">
        <v>0.95718748235553297</v>
      </c>
    </row>
    <row r="551" spans="1:24" x14ac:dyDescent="0.2">
      <c r="A551" t="s">
        <v>1045</v>
      </c>
      <c r="B551" t="s">
        <v>381</v>
      </c>
      <c r="C551" t="s">
        <v>509</v>
      </c>
      <c r="D551">
        <v>1</v>
      </c>
      <c r="E551">
        <v>0</v>
      </c>
      <c r="F551">
        <v>0</v>
      </c>
      <c r="G551">
        <v>0</v>
      </c>
      <c r="H551">
        <v>8800</v>
      </c>
      <c r="I551" t="s">
        <v>384</v>
      </c>
      <c r="J551">
        <v>102.61063041730699</v>
      </c>
      <c r="K551">
        <v>4509.6760070782702</v>
      </c>
      <c r="L551">
        <v>844.05204001879804</v>
      </c>
      <c r="M551">
        <v>5353.72804709707</v>
      </c>
      <c r="N551" t="s">
        <v>462</v>
      </c>
      <c r="O551" t="s">
        <v>393</v>
      </c>
      <c r="P551">
        <v>1</v>
      </c>
      <c r="Q551">
        <v>0</v>
      </c>
      <c r="R551">
        <v>0</v>
      </c>
      <c r="S551">
        <v>1</v>
      </c>
      <c r="T551">
        <v>1</v>
      </c>
      <c r="U551">
        <v>100</v>
      </c>
      <c r="V551">
        <v>0.55000000000000004</v>
      </c>
      <c r="W551">
        <v>0.73</v>
      </c>
      <c r="X551">
        <v>0.95718748235553297</v>
      </c>
    </row>
    <row r="552" spans="1:24" x14ac:dyDescent="0.2">
      <c r="A552" t="s">
        <v>1046</v>
      </c>
      <c r="B552" t="s">
        <v>381</v>
      </c>
      <c r="C552" t="s">
        <v>397</v>
      </c>
      <c r="D552">
        <v>1</v>
      </c>
      <c r="E552">
        <v>0</v>
      </c>
      <c r="F552">
        <v>0</v>
      </c>
      <c r="G552">
        <v>0</v>
      </c>
      <c r="H552">
        <v>10600</v>
      </c>
      <c r="I552" t="s">
        <v>384</v>
      </c>
      <c r="J552">
        <v>123.599168439308</v>
      </c>
      <c r="K552">
        <v>5047.7463848525404</v>
      </c>
      <c r="L552">
        <v>3050.0971434753201</v>
      </c>
      <c r="M552">
        <v>8097.8435283278704</v>
      </c>
      <c r="N552" t="s">
        <v>398</v>
      </c>
      <c r="O552" t="s">
        <v>393</v>
      </c>
      <c r="P552">
        <v>1</v>
      </c>
      <c r="Q552">
        <v>0</v>
      </c>
      <c r="R552">
        <v>0</v>
      </c>
      <c r="S552">
        <v>1</v>
      </c>
      <c r="T552">
        <v>1</v>
      </c>
      <c r="U552">
        <v>100</v>
      </c>
      <c r="V552">
        <v>0.55000000000000004</v>
      </c>
      <c r="W552">
        <v>0.73</v>
      </c>
      <c r="X552">
        <v>0.95718748235553297</v>
      </c>
    </row>
    <row r="553" spans="1:24" x14ac:dyDescent="0.2">
      <c r="A553" t="s">
        <v>1047</v>
      </c>
      <c r="B553" t="s">
        <v>381</v>
      </c>
      <c r="C553" t="s">
        <v>403</v>
      </c>
      <c r="D553">
        <v>1</v>
      </c>
      <c r="E553">
        <v>0</v>
      </c>
      <c r="F553">
        <v>0</v>
      </c>
      <c r="G553">
        <v>0</v>
      </c>
      <c r="H553">
        <v>600</v>
      </c>
      <c r="I553" t="s">
        <v>384</v>
      </c>
      <c r="J553">
        <v>52.471345117190801</v>
      </c>
      <c r="K553">
        <v>2724.4612871081499</v>
      </c>
      <c r="L553">
        <v>1774.4275835738999</v>
      </c>
      <c r="M553">
        <v>4498.8888706820599</v>
      </c>
      <c r="N553" t="s">
        <v>383</v>
      </c>
      <c r="O553" t="s">
        <v>385</v>
      </c>
      <c r="P553">
        <v>1</v>
      </c>
      <c r="Q553">
        <v>0</v>
      </c>
      <c r="R553">
        <v>0</v>
      </c>
      <c r="S553">
        <v>1</v>
      </c>
      <c r="T553">
        <v>1</v>
      </c>
      <c r="U553">
        <v>100</v>
      </c>
      <c r="V553">
        <v>0.55000000000000004</v>
      </c>
      <c r="W553">
        <v>0.73</v>
      </c>
      <c r="X553">
        <v>0.95718748235553297</v>
      </c>
    </row>
    <row r="554" spans="1:24" x14ac:dyDescent="0.2">
      <c r="A554" t="s">
        <v>1048</v>
      </c>
      <c r="B554" t="s">
        <v>381</v>
      </c>
      <c r="C554" t="s">
        <v>405</v>
      </c>
      <c r="D554">
        <v>1</v>
      </c>
      <c r="E554">
        <v>0</v>
      </c>
      <c r="F554">
        <v>0</v>
      </c>
      <c r="G554">
        <v>0</v>
      </c>
      <c r="H554">
        <v>8800</v>
      </c>
      <c r="I554" t="s">
        <v>384</v>
      </c>
      <c r="J554">
        <v>102.61063041730699</v>
      </c>
      <c r="K554">
        <v>5328.0206422564497</v>
      </c>
      <c r="L554">
        <v>3376.2081589746499</v>
      </c>
      <c r="M554">
        <v>8704.2288012311092</v>
      </c>
      <c r="N554" t="s">
        <v>406</v>
      </c>
      <c r="O554" t="s">
        <v>389</v>
      </c>
      <c r="P554">
        <v>1</v>
      </c>
      <c r="Q554">
        <v>0</v>
      </c>
      <c r="R554">
        <v>0</v>
      </c>
      <c r="S554">
        <v>1</v>
      </c>
      <c r="T554">
        <v>1</v>
      </c>
      <c r="U554">
        <v>100</v>
      </c>
      <c r="V554">
        <v>0.55000000000000004</v>
      </c>
      <c r="W554">
        <v>0.73</v>
      </c>
      <c r="X554">
        <v>0.95718748235553297</v>
      </c>
    </row>
    <row r="555" spans="1:24" x14ac:dyDescent="0.2">
      <c r="A555" t="s">
        <v>1049</v>
      </c>
      <c r="B555" t="s">
        <v>381</v>
      </c>
      <c r="C555" t="s">
        <v>1050</v>
      </c>
      <c r="D555">
        <v>1</v>
      </c>
      <c r="E555">
        <v>0</v>
      </c>
      <c r="F555">
        <v>0</v>
      </c>
      <c r="G555">
        <v>0</v>
      </c>
      <c r="H555">
        <v>1200</v>
      </c>
      <c r="I555" t="s">
        <v>384</v>
      </c>
      <c r="J555">
        <v>69.961793475768204</v>
      </c>
      <c r="K555">
        <v>3075.2899633904999</v>
      </c>
      <c r="L555">
        <v>1918.3000902014401</v>
      </c>
      <c r="M555">
        <v>4993.59005359195</v>
      </c>
      <c r="N555" t="s">
        <v>1039</v>
      </c>
      <c r="O555" t="s">
        <v>393</v>
      </c>
      <c r="P555">
        <v>1</v>
      </c>
      <c r="Q555">
        <v>0</v>
      </c>
      <c r="R555">
        <v>0</v>
      </c>
      <c r="S555">
        <v>1</v>
      </c>
      <c r="T555">
        <v>1</v>
      </c>
      <c r="U555">
        <v>100</v>
      </c>
      <c r="V555">
        <v>0.55000000000000004</v>
      </c>
      <c r="W555">
        <v>0.73</v>
      </c>
      <c r="X555">
        <v>0.95718748235553297</v>
      </c>
    </row>
    <row r="556" spans="1:24" x14ac:dyDescent="0.2">
      <c r="A556" t="s">
        <v>1051</v>
      </c>
      <c r="B556" t="s">
        <v>379</v>
      </c>
      <c r="C556" t="s">
        <v>408</v>
      </c>
      <c r="D556">
        <v>0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73696.587194161795</v>
      </c>
      <c r="K556">
        <v>3721717.2606180101</v>
      </c>
      <c r="L556">
        <v>1794250.1196854999</v>
      </c>
      <c r="M556">
        <v>5515967.3803035198</v>
      </c>
      <c r="N556">
        <v>0</v>
      </c>
      <c r="O556">
        <v>0</v>
      </c>
      <c r="P556">
        <v>20</v>
      </c>
      <c r="Q556">
        <v>0</v>
      </c>
      <c r="R556">
        <v>0</v>
      </c>
      <c r="S556">
        <v>1</v>
      </c>
      <c r="T556">
        <v>1</v>
      </c>
      <c r="U556">
        <v>100</v>
      </c>
      <c r="V556">
        <v>0.55000000000000004</v>
      </c>
      <c r="W556">
        <v>0.73</v>
      </c>
      <c r="X556">
        <v>0.95718748235553297</v>
      </c>
    </row>
    <row r="557" spans="1:24" x14ac:dyDescent="0.2">
      <c r="A557" t="s">
        <v>1052</v>
      </c>
      <c r="B557" t="s">
        <v>408</v>
      </c>
      <c r="C557" t="s">
        <v>410</v>
      </c>
      <c r="D557">
        <v>0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68966.003925751502</v>
      </c>
      <c r="K557">
        <v>3477765.5408211201</v>
      </c>
      <c r="L557">
        <v>1323458.4845966501</v>
      </c>
      <c r="M557">
        <v>4801224.0254177796</v>
      </c>
      <c r="N557">
        <v>0</v>
      </c>
      <c r="O557">
        <v>0</v>
      </c>
      <c r="P557">
        <v>10</v>
      </c>
      <c r="Q557">
        <v>0</v>
      </c>
      <c r="R557">
        <v>0</v>
      </c>
      <c r="S557">
        <v>1</v>
      </c>
      <c r="T557">
        <v>1</v>
      </c>
      <c r="U557">
        <v>100</v>
      </c>
      <c r="V557">
        <v>0.55000000000000004</v>
      </c>
      <c r="W557">
        <v>0.73</v>
      </c>
      <c r="X557">
        <v>0.95718748235553297</v>
      </c>
    </row>
    <row r="558" spans="1:24" x14ac:dyDescent="0.2">
      <c r="A558" t="s">
        <v>1053</v>
      </c>
      <c r="B558" t="s">
        <v>410</v>
      </c>
      <c r="C558" t="s">
        <v>383</v>
      </c>
      <c r="D558">
        <v>1</v>
      </c>
      <c r="E558">
        <v>0</v>
      </c>
      <c r="F558">
        <v>0</v>
      </c>
      <c r="G558">
        <v>0</v>
      </c>
      <c r="H558">
        <v>96000</v>
      </c>
      <c r="I558" t="s">
        <v>384</v>
      </c>
      <c r="J558">
        <v>42764.146241074799</v>
      </c>
      <c r="K558">
        <v>2225423.02220954</v>
      </c>
      <c r="L558">
        <v>300421.77997325</v>
      </c>
      <c r="M558">
        <v>2525844.8021827899</v>
      </c>
      <c r="N558" t="s">
        <v>383</v>
      </c>
      <c r="O558" t="s">
        <v>385</v>
      </c>
      <c r="P558">
        <v>1</v>
      </c>
      <c r="Q558">
        <v>0</v>
      </c>
      <c r="R558">
        <v>0</v>
      </c>
      <c r="S558">
        <v>1</v>
      </c>
      <c r="T558">
        <v>1</v>
      </c>
      <c r="U558">
        <v>100</v>
      </c>
      <c r="V558">
        <v>0.55000000000000004</v>
      </c>
      <c r="W558">
        <v>0.73</v>
      </c>
      <c r="X558">
        <v>0.95718748235553297</v>
      </c>
    </row>
    <row r="559" spans="1:24" x14ac:dyDescent="0.2">
      <c r="A559" t="s">
        <v>1054</v>
      </c>
      <c r="B559" t="s">
        <v>410</v>
      </c>
      <c r="C559" t="s">
        <v>387</v>
      </c>
      <c r="D559">
        <v>1</v>
      </c>
      <c r="E559">
        <v>0</v>
      </c>
      <c r="F559">
        <v>0</v>
      </c>
      <c r="G559">
        <v>0</v>
      </c>
      <c r="H559">
        <v>510</v>
      </c>
      <c r="I559" t="s">
        <v>388</v>
      </c>
      <c r="J559">
        <v>10109.4791571448</v>
      </c>
      <c r="K559">
        <v>525015.35717036296</v>
      </c>
      <c r="L559">
        <v>553388.15838829405</v>
      </c>
      <c r="M559">
        <v>1078403.51555865</v>
      </c>
      <c r="N559" t="s">
        <v>387</v>
      </c>
      <c r="O559" t="s">
        <v>389</v>
      </c>
      <c r="P559">
        <v>1</v>
      </c>
      <c r="Q559">
        <v>0</v>
      </c>
      <c r="R559">
        <v>0</v>
      </c>
      <c r="S559">
        <v>1</v>
      </c>
      <c r="T559">
        <v>1</v>
      </c>
      <c r="U559">
        <v>100</v>
      </c>
      <c r="V559">
        <v>0.55000000000000004</v>
      </c>
      <c r="W559">
        <v>0.73</v>
      </c>
      <c r="X559">
        <v>0.95718748235553297</v>
      </c>
    </row>
    <row r="560" spans="1:24" x14ac:dyDescent="0.2">
      <c r="A560" t="s">
        <v>1055</v>
      </c>
      <c r="B560" t="s">
        <v>410</v>
      </c>
      <c r="C560" t="s">
        <v>391</v>
      </c>
      <c r="D560">
        <v>1</v>
      </c>
      <c r="E560">
        <v>0</v>
      </c>
      <c r="F560">
        <v>0</v>
      </c>
      <c r="G560">
        <v>0</v>
      </c>
      <c r="H560">
        <v>4400</v>
      </c>
      <c r="I560" t="s">
        <v>371</v>
      </c>
      <c r="J560">
        <v>10774.1161940245</v>
      </c>
      <c r="K560">
        <v>473563.74703420402</v>
      </c>
      <c r="L560">
        <v>383188.43595287099</v>
      </c>
      <c r="M560">
        <v>856752.182987076</v>
      </c>
      <c r="N560" t="s">
        <v>392</v>
      </c>
      <c r="O560" t="s">
        <v>393</v>
      </c>
      <c r="P560">
        <v>1</v>
      </c>
      <c r="Q560">
        <v>0</v>
      </c>
      <c r="R560">
        <v>0</v>
      </c>
      <c r="S560">
        <v>1</v>
      </c>
      <c r="T560">
        <v>1</v>
      </c>
      <c r="U560">
        <v>100</v>
      </c>
      <c r="V560">
        <v>0.55000000000000004</v>
      </c>
      <c r="W560">
        <v>0.73</v>
      </c>
      <c r="X560">
        <v>0.95718748235553297</v>
      </c>
    </row>
    <row r="561" spans="1:24" x14ac:dyDescent="0.2">
      <c r="A561" t="s">
        <v>1056</v>
      </c>
      <c r="B561" t="s">
        <v>410</v>
      </c>
      <c r="C561" t="s">
        <v>395</v>
      </c>
      <c r="D561">
        <v>1</v>
      </c>
      <c r="E561">
        <v>0</v>
      </c>
      <c r="F561">
        <v>0</v>
      </c>
      <c r="G561">
        <v>0</v>
      </c>
      <c r="H561">
        <v>10</v>
      </c>
      <c r="I561" t="s">
        <v>388</v>
      </c>
      <c r="J561">
        <v>1778.19558388211</v>
      </c>
      <c r="K561">
        <v>94446.102500372494</v>
      </c>
      <c r="L561">
        <v>50452.019002239402</v>
      </c>
      <c r="M561">
        <v>144898.121502611</v>
      </c>
      <c r="N561" t="s">
        <v>395</v>
      </c>
      <c r="O561" t="s">
        <v>393</v>
      </c>
      <c r="P561">
        <v>1</v>
      </c>
      <c r="Q561">
        <v>0</v>
      </c>
      <c r="R561">
        <v>0</v>
      </c>
      <c r="S561">
        <v>1</v>
      </c>
      <c r="T561">
        <v>1</v>
      </c>
      <c r="U561">
        <v>100</v>
      </c>
      <c r="V561">
        <v>0.55000000000000004</v>
      </c>
      <c r="W561">
        <v>0.73</v>
      </c>
      <c r="X561">
        <v>0.95718748235553297</v>
      </c>
    </row>
    <row r="562" spans="1:24" x14ac:dyDescent="0.2">
      <c r="A562" t="s">
        <v>1057</v>
      </c>
      <c r="B562" t="s">
        <v>410</v>
      </c>
      <c r="C562" t="s">
        <v>509</v>
      </c>
      <c r="D562">
        <v>1</v>
      </c>
      <c r="E562">
        <v>0</v>
      </c>
      <c r="F562">
        <v>0</v>
      </c>
      <c r="G562">
        <v>0</v>
      </c>
      <c r="H562">
        <v>11000</v>
      </c>
      <c r="I562" t="s">
        <v>384</v>
      </c>
      <c r="J562">
        <v>128.263288031998</v>
      </c>
      <c r="K562">
        <v>5637.7974508892603</v>
      </c>
      <c r="L562">
        <v>1055.06504988593</v>
      </c>
      <c r="M562">
        <v>6692.8625007751898</v>
      </c>
      <c r="N562" t="s">
        <v>462</v>
      </c>
      <c r="O562" t="s">
        <v>393</v>
      </c>
      <c r="P562">
        <v>1</v>
      </c>
      <c r="Q562">
        <v>0</v>
      </c>
      <c r="R562">
        <v>0</v>
      </c>
      <c r="S562">
        <v>1</v>
      </c>
      <c r="T562">
        <v>1</v>
      </c>
      <c r="U562">
        <v>100</v>
      </c>
      <c r="V562">
        <v>0.55000000000000004</v>
      </c>
      <c r="W562">
        <v>0.73</v>
      </c>
      <c r="X562">
        <v>0.95718748235553297</v>
      </c>
    </row>
    <row r="563" spans="1:24" x14ac:dyDescent="0.2">
      <c r="A563" t="s">
        <v>1058</v>
      </c>
      <c r="B563" t="s">
        <v>410</v>
      </c>
      <c r="C563" t="s">
        <v>397</v>
      </c>
      <c r="D563">
        <v>1</v>
      </c>
      <c r="E563">
        <v>0</v>
      </c>
      <c r="F563">
        <v>0</v>
      </c>
      <c r="G563">
        <v>0</v>
      </c>
      <c r="H563">
        <v>12600</v>
      </c>
      <c r="I563" t="s">
        <v>384</v>
      </c>
      <c r="J563">
        <v>146.919766278384</v>
      </c>
      <c r="K563">
        <v>6000.2573950082797</v>
      </c>
      <c r="L563">
        <v>3625.5871705357599</v>
      </c>
      <c r="M563">
        <v>9625.8445655440391</v>
      </c>
      <c r="N563" t="s">
        <v>398</v>
      </c>
      <c r="O563" t="s">
        <v>393</v>
      </c>
      <c r="P563">
        <v>1</v>
      </c>
      <c r="Q563">
        <v>0</v>
      </c>
      <c r="R563">
        <v>0</v>
      </c>
      <c r="S563">
        <v>1</v>
      </c>
      <c r="T563">
        <v>1</v>
      </c>
      <c r="U563">
        <v>100</v>
      </c>
      <c r="V563">
        <v>0.55000000000000004</v>
      </c>
      <c r="W563">
        <v>0.73</v>
      </c>
      <c r="X563">
        <v>0.95718748235553297</v>
      </c>
    </row>
    <row r="564" spans="1:24" x14ac:dyDescent="0.2">
      <c r="A564" t="s">
        <v>1059</v>
      </c>
      <c r="B564" t="s">
        <v>410</v>
      </c>
      <c r="C564" t="s">
        <v>418</v>
      </c>
      <c r="D564">
        <v>1</v>
      </c>
      <c r="E564">
        <v>0</v>
      </c>
      <c r="F564">
        <v>0</v>
      </c>
      <c r="G564">
        <v>0</v>
      </c>
      <c r="H564">
        <v>42500</v>
      </c>
      <c r="I564" t="s">
        <v>384</v>
      </c>
      <c r="J564">
        <v>2477.8135186397899</v>
      </c>
      <c r="K564">
        <v>108909.37806978</v>
      </c>
      <c r="L564">
        <v>10190.969230914699</v>
      </c>
      <c r="M564">
        <v>119100.34730069499</v>
      </c>
      <c r="N564" t="s">
        <v>398</v>
      </c>
      <c r="O564" t="s">
        <v>393</v>
      </c>
      <c r="P564">
        <v>1</v>
      </c>
      <c r="Q564">
        <v>0</v>
      </c>
      <c r="R564">
        <v>0</v>
      </c>
      <c r="S564">
        <v>1</v>
      </c>
      <c r="T564">
        <v>1</v>
      </c>
      <c r="U564">
        <v>100</v>
      </c>
      <c r="V564">
        <v>0.55000000000000004</v>
      </c>
      <c r="W564">
        <v>0.73</v>
      </c>
      <c r="X564">
        <v>0.95718748235553297</v>
      </c>
    </row>
    <row r="565" spans="1:24" x14ac:dyDescent="0.2">
      <c r="A565" t="s">
        <v>1060</v>
      </c>
      <c r="B565" t="s">
        <v>410</v>
      </c>
      <c r="C565" t="s">
        <v>403</v>
      </c>
      <c r="D565">
        <v>1</v>
      </c>
      <c r="E565">
        <v>0</v>
      </c>
      <c r="F565">
        <v>0</v>
      </c>
      <c r="G565">
        <v>0</v>
      </c>
      <c r="H565">
        <v>6000</v>
      </c>
      <c r="I565" t="s">
        <v>384</v>
      </c>
      <c r="J565">
        <v>524.71345117190799</v>
      </c>
      <c r="K565">
        <v>27238.595289753299</v>
      </c>
      <c r="L565">
        <v>17744.275835739001</v>
      </c>
      <c r="M565">
        <v>44982.871125492398</v>
      </c>
      <c r="N565" t="s">
        <v>383</v>
      </c>
      <c r="O565" t="s">
        <v>385</v>
      </c>
      <c r="P565">
        <v>1</v>
      </c>
      <c r="Q565">
        <v>0</v>
      </c>
      <c r="R565">
        <v>0</v>
      </c>
      <c r="S565">
        <v>1</v>
      </c>
      <c r="T565">
        <v>1</v>
      </c>
      <c r="U565">
        <v>100</v>
      </c>
      <c r="V565">
        <v>0.55000000000000004</v>
      </c>
      <c r="W565">
        <v>0.73</v>
      </c>
      <c r="X565">
        <v>0.95718748235553297</v>
      </c>
    </row>
    <row r="566" spans="1:24" x14ac:dyDescent="0.2">
      <c r="A566" t="s">
        <v>1061</v>
      </c>
      <c r="B566" t="s">
        <v>410</v>
      </c>
      <c r="C566" t="s">
        <v>445</v>
      </c>
      <c r="D566">
        <v>1</v>
      </c>
      <c r="E566">
        <v>0</v>
      </c>
      <c r="F566">
        <v>0</v>
      </c>
      <c r="G566">
        <v>0</v>
      </c>
      <c r="H566">
        <v>1</v>
      </c>
      <c r="I566" t="s">
        <v>368</v>
      </c>
      <c r="J566">
        <v>262.35672550303701</v>
      </c>
      <c r="K566">
        <v>11531.283701206899</v>
      </c>
      <c r="L566">
        <v>3392.1939929220898</v>
      </c>
      <c r="M566">
        <v>14923.477694129</v>
      </c>
      <c r="N566" t="s">
        <v>398</v>
      </c>
      <c r="O566" t="s">
        <v>393</v>
      </c>
      <c r="P566">
        <v>1</v>
      </c>
      <c r="Q566">
        <v>0</v>
      </c>
      <c r="R566">
        <v>0</v>
      </c>
      <c r="S566">
        <v>1</v>
      </c>
      <c r="T566">
        <v>1</v>
      </c>
      <c r="U566">
        <v>100</v>
      </c>
      <c r="V566">
        <v>0.55000000000000004</v>
      </c>
      <c r="W566">
        <v>0.73</v>
      </c>
      <c r="X566">
        <v>0.95718748235553297</v>
      </c>
    </row>
    <row r="567" spans="1:24" x14ac:dyDescent="0.2">
      <c r="A567" t="s">
        <v>1062</v>
      </c>
      <c r="B567" t="s">
        <v>408</v>
      </c>
      <c r="C567" t="s">
        <v>447</v>
      </c>
      <c r="D567">
        <v>0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3723.1334423011699</v>
      </c>
      <c r="K567">
        <v>192751.65411150601</v>
      </c>
      <c r="L567">
        <v>439982.13705654198</v>
      </c>
      <c r="M567">
        <v>632733.79116804898</v>
      </c>
      <c r="N567">
        <v>0</v>
      </c>
      <c r="O567">
        <v>0</v>
      </c>
      <c r="P567">
        <v>6</v>
      </c>
      <c r="Q567">
        <v>0</v>
      </c>
      <c r="R567">
        <v>0</v>
      </c>
      <c r="S567">
        <v>1</v>
      </c>
      <c r="T567">
        <v>1</v>
      </c>
      <c r="U567">
        <v>100</v>
      </c>
      <c r="V567">
        <v>0.55000000000000004</v>
      </c>
      <c r="W567">
        <v>0.73</v>
      </c>
      <c r="X567">
        <v>0.95718748235553297</v>
      </c>
    </row>
    <row r="568" spans="1:24" x14ac:dyDescent="0.2">
      <c r="A568" t="s">
        <v>1063</v>
      </c>
      <c r="B568" t="s">
        <v>447</v>
      </c>
      <c r="C568" t="s">
        <v>449</v>
      </c>
      <c r="D568">
        <v>1</v>
      </c>
      <c r="E568">
        <v>0</v>
      </c>
      <c r="F568">
        <v>0</v>
      </c>
      <c r="G568">
        <v>0</v>
      </c>
      <c r="H568">
        <v>110</v>
      </c>
      <c r="I568" t="s">
        <v>388</v>
      </c>
      <c r="J568">
        <v>2244.6075402490301</v>
      </c>
      <c r="K568">
        <v>116213.250242151</v>
      </c>
      <c r="L568">
        <v>280186.91119540302</v>
      </c>
      <c r="M568">
        <v>396400.16143755399</v>
      </c>
      <c r="N568" t="s">
        <v>449</v>
      </c>
      <c r="O568" t="s">
        <v>450</v>
      </c>
      <c r="P568">
        <v>1</v>
      </c>
      <c r="Q568">
        <v>0</v>
      </c>
      <c r="R568">
        <v>0</v>
      </c>
      <c r="S568">
        <v>1</v>
      </c>
      <c r="T568">
        <v>1</v>
      </c>
      <c r="U568">
        <v>100</v>
      </c>
      <c r="V568">
        <v>0.55000000000000004</v>
      </c>
      <c r="W568">
        <v>0.73</v>
      </c>
      <c r="X568">
        <v>0.95718748235553297</v>
      </c>
    </row>
    <row r="569" spans="1:24" x14ac:dyDescent="0.2">
      <c r="A569" t="s">
        <v>1064</v>
      </c>
      <c r="B569" t="s">
        <v>447</v>
      </c>
      <c r="C569" t="s">
        <v>452</v>
      </c>
      <c r="D569">
        <v>1</v>
      </c>
      <c r="E569">
        <v>0</v>
      </c>
      <c r="F569">
        <v>0</v>
      </c>
      <c r="G569">
        <v>0</v>
      </c>
      <c r="H569">
        <v>25</v>
      </c>
      <c r="I569" t="s">
        <v>388</v>
      </c>
      <c r="J569">
        <v>991.12540753883502</v>
      </c>
      <c r="K569">
        <v>51315.359802218401</v>
      </c>
      <c r="L569">
        <v>105141.37396169599</v>
      </c>
      <c r="M569">
        <v>156456.73376391499</v>
      </c>
      <c r="N569" t="s">
        <v>449</v>
      </c>
      <c r="O569" t="s">
        <v>450</v>
      </c>
      <c r="P569">
        <v>1</v>
      </c>
      <c r="Q569">
        <v>0</v>
      </c>
      <c r="R569">
        <v>0</v>
      </c>
      <c r="S569">
        <v>1</v>
      </c>
      <c r="T569">
        <v>1</v>
      </c>
      <c r="U569">
        <v>100</v>
      </c>
      <c r="V569">
        <v>0.55000000000000004</v>
      </c>
      <c r="W569">
        <v>0.73</v>
      </c>
      <c r="X569">
        <v>0.95718748235553297</v>
      </c>
    </row>
    <row r="570" spans="1:24" x14ac:dyDescent="0.2">
      <c r="A570" t="s">
        <v>1065</v>
      </c>
      <c r="B570" t="s">
        <v>447</v>
      </c>
      <c r="C570" t="s">
        <v>454</v>
      </c>
      <c r="D570">
        <v>1</v>
      </c>
      <c r="E570">
        <v>0</v>
      </c>
      <c r="F570">
        <v>0</v>
      </c>
      <c r="G570">
        <v>0</v>
      </c>
      <c r="H570">
        <v>750</v>
      </c>
      <c r="I570" t="s">
        <v>384</v>
      </c>
      <c r="J570">
        <v>109.606809785613</v>
      </c>
      <c r="K570">
        <v>5663.7877991663599</v>
      </c>
      <c r="L570">
        <v>6654.9027324656799</v>
      </c>
      <c r="M570">
        <v>12318.690531632001</v>
      </c>
      <c r="N570" t="s">
        <v>406</v>
      </c>
      <c r="O570" t="s">
        <v>450</v>
      </c>
      <c r="P570">
        <v>1</v>
      </c>
      <c r="Q570">
        <v>0</v>
      </c>
      <c r="R570">
        <v>0</v>
      </c>
      <c r="S570">
        <v>1</v>
      </c>
      <c r="T570">
        <v>1</v>
      </c>
      <c r="U570">
        <v>100</v>
      </c>
      <c r="V570">
        <v>0.55000000000000004</v>
      </c>
      <c r="W570">
        <v>0.73</v>
      </c>
      <c r="X570">
        <v>0.95718748235553297</v>
      </c>
    </row>
    <row r="571" spans="1:24" x14ac:dyDescent="0.2">
      <c r="A571" t="s">
        <v>1066</v>
      </c>
      <c r="B571" t="s">
        <v>447</v>
      </c>
      <c r="C571" t="s">
        <v>456</v>
      </c>
      <c r="D571">
        <v>0</v>
      </c>
      <c r="E571">
        <v>0</v>
      </c>
      <c r="F571">
        <v>0</v>
      </c>
      <c r="G571">
        <v>0</v>
      </c>
      <c r="H571">
        <v>135</v>
      </c>
      <c r="I571" t="s">
        <v>401</v>
      </c>
      <c r="J571">
        <v>62.965614107462102</v>
      </c>
      <c r="K571">
        <v>3259.4467746980699</v>
      </c>
      <c r="L571">
        <v>14649.3020951656</v>
      </c>
      <c r="M571">
        <v>17908.748869863699</v>
      </c>
      <c r="N571" t="s">
        <v>449</v>
      </c>
      <c r="O571" t="s">
        <v>450</v>
      </c>
      <c r="P571">
        <v>1</v>
      </c>
      <c r="Q571">
        <v>0</v>
      </c>
      <c r="R571">
        <v>0</v>
      </c>
      <c r="S571">
        <v>1</v>
      </c>
      <c r="T571">
        <v>1</v>
      </c>
      <c r="U571">
        <v>100</v>
      </c>
      <c r="V571">
        <v>0.55000000000000004</v>
      </c>
      <c r="W571">
        <v>0.73</v>
      </c>
      <c r="X571">
        <v>0.95718748235553297</v>
      </c>
    </row>
    <row r="572" spans="1:24" x14ac:dyDescent="0.2">
      <c r="A572" t="s">
        <v>1067</v>
      </c>
      <c r="B572" t="s">
        <v>447</v>
      </c>
      <c r="C572" t="s">
        <v>458</v>
      </c>
      <c r="D572">
        <v>0</v>
      </c>
      <c r="E572">
        <v>0</v>
      </c>
      <c r="F572">
        <v>0</v>
      </c>
      <c r="G572">
        <v>0</v>
      </c>
      <c r="H572">
        <v>900</v>
      </c>
      <c r="I572" t="s">
        <v>459</v>
      </c>
      <c r="J572">
        <v>314.82807062022698</v>
      </c>
      <c r="K572">
        <v>16299.8094932724</v>
      </c>
      <c r="L572">
        <v>33349.6470718114</v>
      </c>
      <c r="M572">
        <v>49649.456565083798</v>
      </c>
      <c r="N572" t="s">
        <v>398</v>
      </c>
      <c r="O572" t="s">
        <v>450</v>
      </c>
      <c r="P572">
        <v>1</v>
      </c>
      <c r="Q572">
        <v>0</v>
      </c>
      <c r="R572">
        <v>0</v>
      </c>
      <c r="S572">
        <v>1</v>
      </c>
      <c r="T572">
        <v>1</v>
      </c>
      <c r="U572">
        <v>100</v>
      </c>
      <c r="V572">
        <v>0.55000000000000004</v>
      </c>
      <c r="W572">
        <v>0.73</v>
      </c>
      <c r="X572">
        <v>0.95718748235553297</v>
      </c>
    </row>
    <row r="573" spans="1:24" x14ac:dyDescent="0.2">
      <c r="A573" t="s">
        <v>1068</v>
      </c>
      <c r="B573" t="s">
        <v>408</v>
      </c>
      <c r="C573" t="s">
        <v>544</v>
      </c>
      <c r="D573">
        <v>0</v>
      </c>
      <c r="E573">
        <v>0</v>
      </c>
      <c r="F573">
        <v>0</v>
      </c>
      <c r="G573">
        <v>0</v>
      </c>
      <c r="H573">
        <v>7400</v>
      </c>
      <c r="I573" t="s">
        <v>384</v>
      </c>
      <c r="J573">
        <v>302.00174181288202</v>
      </c>
      <c r="K573">
        <v>17783.465972037498</v>
      </c>
      <c r="L573">
        <v>23659.034445817801</v>
      </c>
      <c r="M573">
        <v>41442.500417855299</v>
      </c>
      <c r="N573" t="s">
        <v>398</v>
      </c>
      <c r="O573" t="s">
        <v>385</v>
      </c>
      <c r="P573">
        <v>1</v>
      </c>
      <c r="Q573">
        <v>0</v>
      </c>
      <c r="R573">
        <v>0</v>
      </c>
      <c r="S573">
        <v>1</v>
      </c>
      <c r="T573">
        <v>1</v>
      </c>
      <c r="U573">
        <v>100</v>
      </c>
      <c r="V573">
        <v>0.55000000000000004</v>
      </c>
      <c r="W573">
        <v>0.73</v>
      </c>
      <c r="X573">
        <v>0.95718748235553297</v>
      </c>
    </row>
    <row r="574" spans="1:24" x14ac:dyDescent="0.2">
      <c r="A574" t="s">
        <v>1069</v>
      </c>
      <c r="B574" t="s">
        <v>408</v>
      </c>
      <c r="C574" t="s">
        <v>554</v>
      </c>
      <c r="D574">
        <v>0</v>
      </c>
      <c r="E574">
        <v>0</v>
      </c>
      <c r="F574">
        <v>0</v>
      </c>
      <c r="G574">
        <v>0</v>
      </c>
      <c r="H574">
        <v>85</v>
      </c>
      <c r="I574" t="s">
        <v>384</v>
      </c>
      <c r="J574">
        <v>34.980896733738199</v>
      </c>
      <c r="K574">
        <v>1912.0874081418899</v>
      </c>
      <c r="L574">
        <v>2835.8869667086501</v>
      </c>
      <c r="M574">
        <v>4747.9743748505498</v>
      </c>
      <c r="N574" t="s">
        <v>398</v>
      </c>
      <c r="O574" t="s">
        <v>385</v>
      </c>
      <c r="P574">
        <v>1</v>
      </c>
      <c r="Q574">
        <v>0</v>
      </c>
      <c r="R574">
        <v>0</v>
      </c>
      <c r="S574">
        <v>1</v>
      </c>
      <c r="T574">
        <v>1</v>
      </c>
      <c r="U574">
        <v>100</v>
      </c>
      <c r="V574">
        <v>0.55000000000000004</v>
      </c>
      <c r="W574">
        <v>0.73</v>
      </c>
      <c r="X574">
        <v>0.95718748235553297</v>
      </c>
    </row>
    <row r="575" spans="1:24" x14ac:dyDescent="0.2">
      <c r="A575" t="s">
        <v>1070</v>
      </c>
      <c r="B575" t="s">
        <v>408</v>
      </c>
      <c r="C575" t="s">
        <v>461</v>
      </c>
      <c r="D575">
        <v>0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670.46718756248504</v>
      </c>
      <c r="K575">
        <v>31504.512305206299</v>
      </c>
      <c r="L575">
        <v>4314.5766197786197</v>
      </c>
      <c r="M575">
        <v>35819.088924984899</v>
      </c>
      <c r="N575" t="s">
        <v>462</v>
      </c>
      <c r="O575" t="s">
        <v>463</v>
      </c>
      <c r="P575">
        <v>1</v>
      </c>
      <c r="Q575">
        <v>0</v>
      </c>
      <c r="R575">
        <v>0</v>
      </c>
      <c r="S575">
        <v>1</v>
      </c>
      <c r="T575">
        <v>1</v>
      </c>
      <c r="U575">
        <v>100</v>
      </c>
      <c r="V575">
        <v>0.55000000000000004</v>
      </c>
      <c r="W575">
        <v>0.73</v>
      </c>
      <c r="X575">
        <v>0.95718748235553297</v>
      </c>
    </row>
    <row r="576" spans="1:24" x14ac:dyDescent="0.2">
      <c r="A576" t="s">
        <v>1071</v>
      </c>
      <c r="B576" t="s">
        <v>1029</v>
      </c>
      <c r="C576" t="s">
        <v>467</v>
      </c>
      <c r="D576">
        <v>0</v>
      </c>
      <c r="E576">
        <v>0</v>
      </c>
      <c r="F576">
        <v>0</v>
      </c>
      <c r="G576">
        <v>68151.285704718597</v>
      </c>
      <c r="H576">
        <v>0</v>
      </c>
      <c r="I576">
        <v>0</v>
      </c>
      <c r="J576">
        <v>3492.8425389616</v>
      </c>
      <c r="K576">
        <v>191153.909389101</v>
      </c>
      <c r="L576">
        <v>63413.0717000734</v>
      </c>
      <c r="M576">
        <v>322718.26679389301</v>
      </c>
      <c r="N576">
        <v>0</v>
      </c>
      <c r="O576">
        <v>0</v>
      </c>
      <c r="P576">
        <v>11</v>
      </c>
      <c r="Q576">
        <v>0</v>
      </c>
      <c r="R576">
        <v>0</v>
      </c>
      <c r="S576">
        <v>1</v>
      </c>
      <c r="T576">
        <v>1</v>
      </c>
      <c r="U576">
        <v>100</v>
      </c>
      <c r="V576">
        <v>0.55000000000000004</v>
      </c>
      <c r="W576">
        <v>0.73</v>
      </c>
      <c r="X576">
        <v>0.95718748235553297</v>
      </c>
    </row>
    <row r="577" spans="1:24" x14ac:dyDescent="0.2">
      <c r="A577" t="s">
        <v>1072</v>
      </c>
      <c r="B577" t="s">
        <v>467</v>
      </c>
      <c r="C577" t="s">
        <v>469</v>
      </c>
      <c r="D577">
        <v>0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320.65822005926702</v>
      </c>
      <c r="K577">
        <v>17375.195124170499</v>
      </c>
      <c r="L577">
        <v>1591.97108632501</v>
      </c>
      <c r="M577">
        <v>18967.166210495601</v>
      </c>
      <c r="N577">
        <v>0</v>
      </c>
      <c r="O577">
        <v>0</v>
      </c>
      <c r="P577">
        <v>2</v>
      </c>
      <c r="Q577">
        <v>0</v>
      </c>
      <c r="R577">
        <v>0</v>
      </c>
      <c r="S577">
        <v>1</v>
      </c>
      <c r="T577">
        <v>1</v>
      </c>
      <c r="U577">
        <v>100</v>
      </c>
      <c r="V577">
        <v>0.55000000000000004</v>
      </c>
      <c r="W577">
        <v>0.73</v>
      </c>
      <c r="X577">
        <v>0.95718748235553297</v>
      </c>
    </row>
    <row r="578" spans="1:24" x14ac:dyDescent="0.2">
      <c r="A578" t="s">
        <v>1073</v>
      </c>
      <c r="B578" t="s">
        <v>469</v>
      </c>
      <c r="C578" t="s">
        <v>473</v>
      </c>
      <c r="D578">
        <v>0</v>
      </c>
      <c r="E578">
        <v>0</v>
      </c>
      <c r="F578">
        <v>0</v>
      </c>
      <c r="G578">
        <v>0</v>
      </c>
      <c r="H578">
        <v>1</v>
      </c>
      <c r="I578" t="s">
        <v>368</v>
      </c>
      <c r="J578">
        <v>320.65822005926702</v>
      </c>
      <c r="K578">
        <v>17375.195124170499</v>
      </c>
      <c r="L578">
        <v>1591.97108632501</v>
      </c>
      <c r="M578">
        <v>18967.166210495601</v>
      </c>
      <c r="N578" t="s">
        <v>474</v>
      </c>
      <c r="O578" t="s">
        <v>475</v>
      </c>
      <c r="P578">
        <v>1</v>
      </c>
      <c r="Q578">
        <v>0</v>
      </c>
      <c r="R578">
        <v>0</v>
      </c>
      <c r="S578">
        <v>1</v>
      </c>
      <c r="T578">
        <v>1</v>
      </c>
      <c r="U578">
        <v>100</v>
      </c>
      <c r="V578">
        <v>0.55000000000000004</v>
      </c>
      <c r="W578">
        <v>0.73</v>
      </c>
      <c r="X578">
        <v>0.95718748235553297</v>
      </c>
    </row>
    <row r="579" spans="1:24" x14ac:dyDescent="0.2">
      <c r="A579" t="s">
        <v>1074</v>
      </c>
      <c r="B579" t="s">
        <v>467</v>
      </c>
      <c r="C579" t="s">
        <v>477</v>
      </c>
      <c r="D579">
        <v>0</v>
      </c>
      <c r="E579">
        <v>0</v>
      </c>
      <c r="F579">
        <v>0</v>
      </c>
      <c r="G579">
        <v>68151.285704718597</v>
      </c>
      <c r="H579">
        <v>0</v>
      </c>
      <c r="I579">
        <v>0</v>
      </c>
      <c r="J579">
        <v>1131.63200943427</v>
      </c>
      <c r="K579">
        <v>62336.424929013599</v>
      </c>
      <c r="L579">
        <v>18919.917674422599</v>
      </c>
      <c r="M579">
        <v>149407.628308154</v>
      </c>
      <c r="N579">
        <v>0</v>
      </c>
      <c r="O579">
        <v>0</v>
      </c>
      <c r="P579">
        <v>7</v>
      </c>
      <c r="Q579">
        <v>0</v>
      </c>
      <c r="R579">
        <v>0</v>
      </c>
      <c r="S579">
        <v>1</v>
      </c>
      <c r="T579">
        <v>1</v>
      </c>
      <c r="U579">
        <v>100</v>
      </c>
      <c r="V579">
        <v>0.55000000000000004</v>
      </c>
      <c r="W579">
        <v>0.73</v>
      </c>
      <c r="X579">
        <v>0.95718748235553297</v>
      </c>
    </row>
    <row r="580" spans="1:24" x14ac:dyDescent="0.2">
      <c r="A580" t="s">
        <v>1075</v>
      </c>
      <c r="B580" t="s">
        <v>477</v>
      </c>
      <c r="C580" t="s">
        <v>479</v>
      </c>
      <c r="D580">
        <v>0</v>
      </c>
      <c r="E580">
        <v>0</v>
      </c>
      <c r="F580">
        <v>0</v>
      </c>
      <c r="G580">
        <v>22334.745661039</v>
      </c>
      <c r="H580">
        <v>0</v>
      </c>
      <c r="I580">
        <v>0</v>
      </c>
      <c r="J580">
        <v>87.4522418343456</v>
      </c>
      <c r="K580">
        <v>4724.4592797831201</v>
      </c>
      <c r="L580">
        <v>583.48294430929104</v>
      </c>
      <c r="M580">
        <v>27642.6878851314</v>
      </c>
      <c r="N580">
        <v>0</v>
      </c>
      <c r="O580">
        <v>0</v>
      </c>
      <c r="P580">
        <v>1</v>
      </c>
      <c r="Q580">
        <v>0</v>
      </c>
      <c r="R580">
        <v>0</v>
      </c>
      <c r="S580">
        <v>1</v>
      </c>
      <c r="T580">
        <v>1</v>
      </c>
      <c r="U580">
        <v>100</v>
      </c>
      <c r="V580">
        <v>0.55000000000000004</v>
      </c>
      <c r="W580">
        <v>0.73</v>
      </c>
      <c r="X580">
        <v>0.95718748235553297</v>
      </c>
    </row>
    <row r="581" spans="1:24" x14ac:dyDescent="0.2">
      <c r="A581" t="s">
        <v>1076</v>
      </c>
      <c r="B581" t="s">
        <v>477</v>
      </c>
      <c r="C581" t="s">
        <v>573</v>
      </c>
      <c r="D581">
        <v>0</v>
      </c>
      <c r="E581">
        <v>0</v>
      </c>
      <c r="F581">
        <v>0</v>
      </c>
      <c r="G581">
        <v>8933.8982629725597</v>
      </c>
      <c r="H581">
        <v>0</v>
      </c>
      <c r="I581">
        <v>0</v>
      </c>
      <c r="J581">
        <v>87.4522418343456</v>
      </c>
      <c r="K581">
        <v>4657.1887756603901</v>
      </c>
      <c r="L581">
        <v>575.49002706043404</v>
      </c>
      <c r="M581">
        <v>14166.5770656933</v>
      </c>
      <c r="N581">
        <v>0</v>
      </c>
      <c r="O581">
        <v>0</v>
      </c>
      <c r="P581">
        <v>1</v>
      </c>
      <c r="Q581">
        <v>0</v>
      </c>
      <c r="R581">
        <v>0</v>
      </c>
      <c r="S581">
        <v>1</v>
      </c>
      <c r="T581">
        <v>1</v>
      </c>
      <c r="U581">
        <v>100</v>
      </c>
      <c r="V581">
        <v>0.55000000000000004</v>
      </c>
      <c r="W581">
        <v>0.73</v>
      </c>
      <c r="X581">
        <v>0.95718748235553297</v>
      </c>
    </row>
    <row r="582" spans="1:24" x14ac:dyDescent="0.2">
      <c r="A582" t="s">
        <v>1077</v>
      </c>
      <c r="B582" t="s">
        <v>477</v>
      </c>
      <c r="C582" t="s">
        <v>486</v>
      </c>
      <c r="D582">
        <v>0</v>
      </c>
      <c r="E582">
        <v>0</v>
      </c>
      <c r="F582">
        <v>0</v>
      </c>
      <c r="G582">
        <v>25525.4236115852</v>
      </c>
      <c r="H582">
        <v>0</v>
      </c>
      <c r="I582">
        <v>0</v>
      </c>
      <c r="J582">
        <v>116.60298911245999</v>
      </c>
      <c r="K582">
        <v>6300.1414815930102</v>
      </c>
      <c r="L582">
        <v>778.51012022897896</v>
      </c>
      <c r="M582">
        <v>32604.075213407199</v>
      </c>
      <c r="N582">
        <v>0</v>
      </c>
      <c r="O582">
        <v>0</v>
      </c>
      <c r="P582">
        <v>1</v>
      </c>
      <c r="Q582">
        <v>0</v>
      </c>
      <c r="R582">
        <v>0</v>
      </c>
      <c r="S582">
        <v>1</v>
      </c>
      <c r="T582">
        <v>1</v>
      </c>
      <c r="U582">
        <v>100</v>
      </c>
      <c r="V582">
        <v>0.55000000000000004</v>
      </c>
      <c r="W582">
        <v>0.73</v>
      </c>
      <c r="X582">
        <v>0.95718748235553297</v>
      </c>
    </row>
    <row r="583" spans="1:24" x14ac:dyDescent="0.2">
      <c r="A583" t="s">
        <v>1078</v>
      </c>
      <c r="B583" t="s">
        <v>477</v>
      </c>
      <c r="C583" t="s">
        <v>488</v>
      </c>
      <c r="D583">
        <v>0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735.18184646019995</v>
      </c>
      <c r="K583">
        <v>40896.017958885699</v>
      </c>
      <c r="L583">
        <v>16478.880809132301</v>
      </c>
      <c r="M583">
        <v>57374.898768018</v>
      </c>
      <c r="N583">
        <v>0</v>
      </c>
      <c r="O583">
        <v>0</v>
      </c>
      <c r="P583">
        <v>1</v>
      </c>
      <c r="Q583">
        <v>0</v>
      </c>
      <c r="R583">
        <v>0</v>
      </c>
      <c r="S583">
        <v>1</v>
      </c>
      <c r="T583">
        <v>1</v>
      </c>
      <c r="U583">
        <v>100</v>
      </c>
      <c r="V583">
        <v>0.55000000000000004</v>
      </c>
      <c r="W583">
        <v>0.73</v>
      </c>
      <c r="X583">
        <v>0.95718748235553297</v>
      </c>
    </row>
    <row r="584" spans="1:24" x14ac:dyDescent="0.2">
      <c r="A584" t="s">
        <v>1079</v>
      </c>
      <c r="B584" t="s">
        <v>477</v>
      </c>
      <c r="C584" t="s">
        <v>481</v>
      </c>
      <c r="D584">
        <v>0</v>
      </c>
      <c r="E584">
        <v>0</v>
      </c>
      <c r="F584">
        <v>0</v>
      </c>
      <c r="G584">
        <v>5822.9872620918604</v>
      </c>
      <c r="H584">
        <v>0</v>
      </c>
      <c r="I584">
        <v>0</v>
      </c>
      <c r="J584">
        <v>46.641195636692601</v>
      </c>
      <c r="K584">
        <v>2599.8773900060901</v>
      </c>
      <c r="L584">
        <v>311.72376467149098</v>
      </c>
      <c r="M584">
        <v>8734.5884167694494</v>
      </c>
      <c r="N584">
        <v>0</v>
      </c>
      <c r="O584">
        <v>0</v>
      </c>
      <c r="P584">
        <v>1</v>
      </c>
      <c r="Q584">
        <v>0</v>
      </c>
      <c r="R584">
        <v>0</v>
      </c>
      <c r="S584">
        <v>1</v>
      </c>
      <c r="T584">
        <v>1</v>
      </c>
      <c r="U584">
        <v>100</v>
      </c>
      <c r="V584">
        <v>0.55000000000000004</v>
      </c>
      <c r="W584">
        <v>0.73</v>
      </c>
      <c r="X584">
        <v>0.95718748235553297</v>
      </c>
    </row>
    <row r="585" spans="1:24" x14ac:dyDescent="0.2">
      <c r="A585" t="s">
        <v>1080</v>
      </c>
      <c r="B585" t="s">
        <v>477</v>
      </c>
      <c r="C585" t="s">
        <v>491</v>
      </c>
      <c r="D585">
        <v>0</v>
      </c>
      <c r="E585">
        <v>1</v>
      </c>
      <c r="F585" t="s">
        <v>368</v>
      </c>
      <c r="G585">
        <v>5534.2309070298897</v>
      </c>
      <c r="H585">
        <v>1</v>
      </c>
      <c r="I585" t="s">
        <v>368</v>
      </c>
      <c r="J585">
        <v>58.301494556230402</v>
      </c>
      <c r="K585">
        <v>3158.7400430853399</v>
      </c>
      <c r="L585">
        <v>191.83000902014399</v>
      </c>
      <c r="M585">
        <v>8884.8009591353803</v>
      </c>
      <c r="N585" t="s">
        <v>492</v>
      </c>
      <c r="O585" t="s">
        <v>493</v>
      </c>
      <c r="P585">
        <v>1</v>
      </c>
      <c r="Q585">
        <v>0</v>
      </c>
      <c r="R585">
        <v>0</v>
      </c>
      <c r="S585">
        <v>1</v>
      </c>
      <c r="T585">
        <v>1</v>
      </c>
      <c r="U585">
        <v>100</v>
      </c>
      <c r="V585">
        <v>0.55000000000000004</v>
      </c>
      <c r="W585">
        <v>0.73</v>
      </c>
      <c r="X585">
        <v>0.95718748235553297</v>
      </c>
    </row>
    <row r="586" spans="1:24" x14ac:dyDescent="0.2">
      <c r="A586" t="s">
        <v>1081</v>
      </c>
      <c r="B586" t="s">
        <v>467</v>
      </c>
      <c r="C586" t="s">
        <v>495</v>
      </c>
      <c r="D586">
        <v>1</v>
      </c>
      <c r="E586">
        <v>0</v>
      </c>
      <c r="F586">
        <v>0</v>
      </c>
      <c r="G586">
        <v>0</v>
      </c>
      <c r="H586">
        <v>1</v>
      </c>
      <c r="I586" t="s">
        <v>368</v>
      </c>
      <c r="J586">
        <v>2040.55230946806</v>
      </c>
      <c r="K586">
        <v>111442.289335917</v>
      </c>
      <c r="L586">
        <v>42901.182939325699</v>
      </c>
      <c r="M586">
        <v>154343.472275243</v>
      </c>
      <c r="N586" t="s">
        <v>495</v>
      </c>
      <c r="O586" t="s">
        <v>493</v>
      </c>
      <c r="P586">
        <v>1</v>
      </c>
      <c r="Q586">
        <v>0</v>
      </c>
      <c r="R586">
        <v>0</v>
      </c>
      <c r="S586">
        <v>1</v>
      </c>
      <c r="T586">
        <v>1</v>
      </c>
      <c r="U586">
        <v>100</v>
      </c>
      <c r="V586">
        <v>0.55000000000000004</v>
      </c>
      <c r="W586">
        <v>0.73</v>
      </c>
      <c r="X586">
        <v>0.95718748235553297</v>
      </c>
    </row>
    <row r="587" spans="1:24" x14ac:dyDescent="0.2">
      <c r="A587" t="s">
        <v>1082</v>
      </c>
      <c r="B587" t="s">
        <v>1083</v>
      </c>
      <c r="C587" t="s">
        <v>1083</v>
      </c>
      <c r="D587">
        <v>1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2067.4500005499999</v>
      </c>
      <c r="K587">
        <v>94924.137000000002</v>
      </c>
      <c r="L587">
        <v>49325.078021900001</v>
      </c>
      <c r="M587">
        <v>144249.21502189999</v>
      </c>
      <c r="N587" t="s">
        <v>398</v>
      </c>
      <c r="O587" t="s">
        <v>532</v>
      </c>
      <c r="P587">
        <v>1</v>
      </c>
      <c r="Q587">
        <v>0</v>
      </c>
      <c r="R587">
        <v>0</v>
      </c>
      <c r="S587">
        <v>1</v>
      </c>
      <c r="T587">
        <v>1</v>
      </c>
      <c r="U587">
        <v>100</v>
      </c>
      <c r="V587">
        <v>0.55000000000000004</v>
      </c>
      <c r="W587">
        <v>0.73</v>
      </c>
      <c r="X587">
        <v>0.95718748235553297</v>
      </c>
    </row>
    <row r="588" spans="1:24" x14ac:dyDescent="0.2">
      <c r="A588" t="s">
        <v>306</v>
      </c>
      <c r="B588" t="s">
        <v>1084</v>
      </c>
      <c r="C588" t="s">
        <v>1084</v>
      </c>
      <c r="D588">
        <v>0</v>
      </c>
      <c r="E588">
        <v>0</v>
      </c>
      <c r="F588">
        <v>0</v>
      </c>
      <c r="G588">
        <v>843285076.63935995</v>
      </c>
      <c r="H588">
        <v>0</v>
      </c>
      <c r="I588">
        <v>0</v>
      </c>
      <c r="J588">
        <v>3049677.1343809902</v>
      </c>
      <c r="K588">
        <v>162794448.89412999</v>
      </c>
      <c r="L588">
        <v>16229093.841530699</v>
      </c>
      <c r="M588">
        <v>1022308619.37502</v>
      </c>
      <c r="N588">
        <v>0</v>
      </c>
      <c r="O588">
        <v>0</v>
      </c>
      <c r="P588">
        <v>154</v>
      </c>
      <c r="Q588">
        <v>0</v>
      </c>
      <c r="R588">
        <v>0</v>
      </c>
      <c r="S588">
        <v>1</v>
      </c>
      <c r="T588">
        <v>1</v>
      </c>
      <c r="U588">
        <v>100</v>
      </c>
      <c r="V588">
        <v>0.55000000000000004</v>
      </c>
      <c r="W588">
        <v>0.73</v>
      </c>
      <c r="X588">
        <v>0.95718748235553297</v>
      </c>
    </row>
    <row r="589" spans="1:24" x14ac:dyDescent="0.2">
      <c r="A589" t="s">
        <v>1085</v>
      </c>
      <c r="B589" t="s">
        <v>1086</v>
      </c>
      <c r="C589" t="s">
        <v>1086</v>
      </c>
      <c r="D589">
        <v>0</v>
      </c>
      <c r="E589">
        <v>0</v>
      </c>
      <c r="F589">
        <v>0</v>
      </c>
      <c r="G589">
        <v>395776129.49034601</v>
      </c>
      <c r="H589">
        <v>0</v>
      </c>
      <c r="I589">
        <v>0</v>
      </c>
      <c r="J589">
        <v>394909.610593991</v>
      </c>
      <c r="K589">
        <v>20420798.281431299</v>
      </c>
      <c r="L589">
        <v>0</v>
      </c>
      <c r="M589">
        <v>416196927.77177799</v>
      </c>
      <c r="N589">
        <v>0</v>
      </c>
      <c r="O589">
        <v>0</v>
      </c>
      <c r="P589">
        <v>8</v>
      </c>
      <c r="Q589">
        <v>0</v>
      </c>
      <c r="R589">
        <v>0</v>
      </c>
      <c r="S589">
        <v>1</v>
      </c>
      <c r="T589">
        <v>1</v>
      </c>
      <c r="U589">
        <v>1</v>
      </c>
      <c r="V589">
        <v>0.55000000000000004</v>
      </c>
      <c r="W589">
        <v>0.73</v>
      </c>
      <c r="X589">
        <v>0.47069601235722403</v>
      </c>
    </row>
    <row r="590" spans="1:24" x14ac:dyDescent="0.2">
      <c r="A590" t="s">
        <v>1087</v>
      </c>
      <c r="B590" t="s">
        <v>1086</v>
      </c>
      <c r="C590" t="s">
        <v>1088</v>
      </c>
      <c r="D590">
        <v>0</v>
      </c>
      <c r="E590">
        <v>0</v>
      </c>
      <c r="F590">
        <v>0</v>
      </c>
      <c r="G590">
        <v>198004125.87828001</v>
      </c>
      <c r="H590">
        <v>0</v>
      </c>
      <c r="I590">
        <v>0</v>
      </c>
      <c r="J590">
        <v>305284.69976256101</v>
      </c>
      <c r="K590">
        <v>15949001.8313953</v>
      </c>
      <c r="L590">
        <v>0</v>
      </c>
      <c r="M590">
        <v>213953127.70967501</v>
      </c>
      <c r="N590">
        <v>0</v>
      </c>
      <c r="O590">
        <v>0</v>
      </c>
      <c r="P590">
        <v>5</v>
      </c>
      <c r="Q590">
        <v>0</v>
      </c>
      <c r="R590">
        <v>0</v>
      </c>
      <c r="S590">
        <v>4</v>
      </c>
      <c r="T590">
        <v>1</v>
      </c>
      <c r="U590">
        <v>1</v>
      </c>
      <c r="V590">
        <v>0.55000000000000004</v>
      </c>
      <c r="W590">
        <v>0.73</v>
      </c>
      <c r="X590">
        <v>0.33371881459496699</v>
      </c>
    </row>
    <row r="591" spans="1:24" x14ac:dyDescent="0.2">
      <c r="A591" t="s">
        <v>1089</v>
      </c>
      <c r="B591" t="s">
        <v>1088</v>
      </c>
      <c r="C591" t="s">
        <v>1090</v>
      </c>
      <c r="D591">
        <v>1</v>
      </c>
      <c r="E591">
        <v>0</v>
      </c>
      <c r="F591">
        <v>0</v>
      </c>
      <c r="G591">
        <v>6262534.5441687498</v>
      </c>
      <c r="H591">
        <v>0</v>
      </c>
      <c r="I591">
        <v>0</v>
      </c>
      <c r="J591">
        <v>57403.960628340901</v>
      </c>
      <c r="K591">
        <v>2943652.6203256901</v>
      </c>
      <c r="L591">
        <v>0</v>
      </c>
      <c r="M591">
        <v>9206187.16449444</v>
      </c>
      <c r="N591">
        <v>0</v>
      </c>
      <c r="O591">
        <v>0</v>
      </c>
      <c r="P591">
        <v>1</v>
      </c>
      <c r="Q591">
        <v>0</v>
      </c>
      <c r="R591">
        <v>0</v>
      </c>
      <c r="S591">
        <v>4</v>
      </c>
      <c r="T591">
        <v>1</v>
      </c>
      <c r="U591">
        <v>1</v>
      </c>
      <c r="V591">
        <v>0.55000000000000004</v>
      </c>
      <c r="W591">
        <v>0.73</v>
      </c>
      <c r="X591">
        <v>0.33371881459496699</v>
      </c>
    </row>
    <row r="592" spans="1:24" x14ac:dyDescent="0.2">
      <c r="A592" t="s">
        <v>1091</v>
      </c>
      <c r="B592" t="s">
        <v>1088</v>
      </c>
      <c r="C592" t="s">
        <v>1092</v>
      </c>
      <c r="D592">
        <v>1</v>
      </c>
      <c r="E592">
        <v>0</v>
      </c>
      <c r="F592">
        <v>0</v>
      </c>
      <c r="G592">
        <v>156279328.470714</v>
      </c>
      <c r="H592">
        <v>0</v>
      </c>
      <c r="I592">
        <v>0</v>
      </c>
      <c r="J592">
        <v>247880.73913422</v>
      </c>
      <c r="K592">
        <v>13005349.211069601</v>
      </c>
      <c r="L592">
        <v>0</v>
      </c>
      <c r="M592">
        <v>169284677.681784</v>
      </c>
      <c r="N592">
        <v>0</v>
      </c>
      <c r="O592">
        <v>0</v>
      </c>
      <c r="P592">
        <v>1</v>
      </c>
      <c r="Q592">
        <v>0</v>
      </c>
      <c r="R592">
        <v>0</v>
      </c>
      <c r="S592">
        <v>4</v>
      </c>
      <c r="T592">
        <v>1</v>
      </c>
      <c r="U592">
        <v>1</v>
      </c>
      <c r="V592">
        <v>0.55000000000000004</v>
      </c>
      <c r="W592">
        <v>0.73</v>
      </c>
      <c r="X592">
        <v>0.33371881459496699</v>
      </c>
    </row>
    <row r="593" spans="1:24" x14ac:dyDescent="0.2">
      <c r="A593" t="s">
        <v>1093</v>
      </c>
      <c r="B593" t="s">
        <v>1088</v>
      </c>
      <c r="C593" t="s">
        <v>1094</v>
      </c>
      <c r="D593">
        <v>1</v>
      </c>
      <c r="E593">
        <v>0</v>
      </c>
      <c r="F593">
        <v>0</v>
      </c>
      <c r="G593">
        <v>176339770.05909699</v>
      </c>
      <c r="H593">
        <v>0</v>
      </c>
      <c r="I593">
        <v>0</v>
      </c>
      <c r="J593">
        <v>76573.553217745706</v>
      </c>
      <c r="K593">
        <v>3818456.2500886102</v>
      </c>
      <c r="L593">
        <v>0</v>
      </c>
      <c r="M593">
        <v>180158226.309185</v>
      </c>
      <c r="N593">
        <v>0</v>
      </c>
      <c r="O593">
        <v>0</v>
      </c>
      <c r="P593">
        <v>1</v>
      </c>
      <c r="Q593">
        <v>0</v>
      </c>
      <c r="R593">
        <v>0</v>
      </c>
      <c r="S593">
        <v>4</v>
      </c>
      <c r="T593">
        <v>1</v>
      </c>
      <c r="U593">
        <v>1</v>
      </c>
      <c r="V593">
        <v>0.55000000000000004</v>
      </c>
      <c r="W593">
        <v>0.73</v>
      </c>
      <c r="X593">
        <v>0.33371881459496699</v>
      </c>
    </row>
    <row r="594" spans="1:24" x14ac:dyDescent="0.2">
      <c r="A594" t="s">
        <v>1095</v>
      </c>
      <c r="B594" t="s">
        <v>1088</v>
      </c>
      <c r="C594" t="s">
        <v>1096</v>
      </c>
      <c r="D594">
        <v>1</v>
      </c>
      <c r="E594">
        <v>0</v>
      </c>
      <c r="F594">
        <v>0</v>
      </c>
      <c r="G594">
        <v>35462262.8633973</v>
      </c>
      <c r="H594">
        <v>1</v>
      </c>
      <c r="I594" t="s">
        <v>368</v>
      </c>
      <c r="J594">
        <v>0</v>
      </c>
      <c r="K594">
        <v>0</v>
      </c>
      <c r="L594">
        <v>0</v>
      </c>
      <c r="M594">
        <v>35462262.8633973</v>
      </c>
      <c r="N594" t="s">
        <v>398</v>
      </c>
      <c r="O594" t="s">
        <v>1097</v>
      </c>
      <c r="P594">
        <v>1</v>
      </c>
      <c r="Q594">
        <v>0</v>
      </c>
      <c r="R594">
        <v>0</v>
      </c>
      <c r="S594">
        <v>4</v>
      </c>
      <c r="T594">
        <v>1</v>
      </c>
      <c r="U594">
        <v>1</v>
      </c>
      <c r="V594">
        <v>0.55000000000000004</v>
      </c>
      <c r="W594">
        <v>0.73</v>
      </c>
      <c r="X594">
        <v>0.33371881459496699</v>
      </c>
    </row>
    <row r="595" spans="1:24" x14ac:dyDescent="0.2">
      <c r="A595" t="s">
        <v>1098</v>
      </c>
      <c r="B595" t="s">
        <v>1086</v>
      </c>
      <c r="C595" t="s">
        <v>1099</v>
      </c>
      <c r="D595">
        <v>0</v>
      </c>
      <c r="E595">
        <v>0</v>
      </c>
      <c r="F595">
        <v>0</v>
      </c>
      <c r="G595">
        <v>21432233.552969299</v>
      </c>
      <c r="H595">
        <v>0</v>
      </c>
      <c r="I595">
        <v>0</v>
      </c>
      <c r="J595">
        <v>13051.3576136842</v>
      </c>
      <c r="K595">
        <v>653340.199947368</v>
      </c>
      <c r="L595">
        <v>0</v>
      </c>
      <c r="M595">
        <v>22085573.752916701</v>
      </c>
      <c r="N595">
        <v>0</v>
      </c>
      <c r="O595">
        <v>0</v>
      </c>
      <c r="P595">
        <v>2</v>
      </c>
      <c r="Q595">
        <v>0</v>
      </c>
      <c r="R595">
        <v>0</v>
      </c>
      <c r="S595">
        <v>4</v>
      </c>
      <c r="T595">
        <v>1</v>
      </c>
      <c r="U595">
        <v>1</v>
      </c>
      <c r="V595">
        <v>0.55000000000000004</v>
      </c>
      <c r="W595">
        <v>0.73</v>
      </c>
      <c r="X595">
        <v>0.33371881459496699</v>
      </c>
    </row>
    <row r="596" spans="1:24" x14ac:dyDescent="0.2">
      <c r="A596" t="s">
        <v>1100</v>
      </c>
      <c r="B596" t="s">
        <v>1099</v>
      </c>
      <c r="C596" t="s">
        <v>1101</v>
      </c>
      <c r="D596">
        <v>1</v>
      </c>
      <c r="E596">
        <v>0</v>
      </c>
      <c r="F596">
        <v>0</v>
      </c>
      <c r="G596">
        <v>21432233.552969299</v>
      </c>
      <c r="H596">
        <v>0</v>
      </c>
      <c r="I596">
        <v>0</v>
      </c>
      <c r="J596">
        <v>13051.3576136842</v>
      </c>
      <c r="K596">
        <v>653340.199947368</v>
      </c>
      <c r="L596">
        <v>0</v>
      </c>
      <c r="M596">
        <v>22085573.752916701</v>
      </c>
      <c r="N596">
        <v>0</v>
      </c>
      <c r="O596">
        <v>0</v>
      </c>
      <c r="P596">
        <v>1</v>
      </c>
      <c r="Q596">
        <v>0</v>
      </c>
      <c r="R596">
        <v>0</v>
      </c>
      <c r="S596">
        <v>4</v>
      </c>
      <c r="T596">
        <v>1</v>
      </c>
      <c r="U596">
        <v>1</v>
      </c>
      <c r="V596">
        <v>0.55000000000000004</v>
      </c>
      <c r="W596">
        <v>0.73</v>
      </c>
      <c r="X596">
        <v>0.33371881459496699</v>
      </c>
    </row>
    <row r="597" spans="1:24" x14ac:dyDescent="0.2">
      <c r="A597" t="s">
        <v>1102</v>
      </c>
      <c r="B597" t="s">
        <v>1103</v>
      </c>
      <c r="C597" t="s">
        <v>1103</v>
      </c>
      <c r="D597">
        <v>0</v>
      </c>
      <c r="E597">
        <v>0</v>
      </c>
      <c r="F597">
        <v>0</v>
      </c>
      <c r="G597">
        <v>53888332.442453898</v>
      </c>
      <c r="H597">
        <v>0</v>
      </c>
      <c r="I597">
        <v>0</v>
      </c>
      <c r="J597">
        <v>25653.0099585967</v>
      </c>
      <c r="K597">
        <v>1266526.6106602</v>
      </c>
      <c r="L597">
        <v>176760.97253831799</v>
      </c>
      <c r="M597">
        <v>55331620.025652401</v>
      </c>
      <c r="N597">
        <v>0</v>
      </c>
      <c r="O597">
        <v>0</v>
      </c>
      <c r="P597">
        <v>16</v>
      </c>
      <c r="Q597">
        <v>0</v>
      </c>
      <c r="R597">
        <v>0</v>
      </c>
      <c r="S597">
        <v>1</v>
      </c>
      <c r="T597">
        <v>1</v>
      </c>
      <c r="U597">
        <v>100</v>
      </c>
      <c r="V597">
        <v>0.55000000000000004</v>
      </c>
      <c r="W597">
        <v>0.73</v>
      </c>
      <c r="X597">
        <v>0.95718748235553297</v>
      </c>
    </row>
    <row r="598" spans="1:24" x14ac:dyDescent="0.2">
      <c r="A598" t="s">
        <v>1104</v>
      </c>
      <c r="B598" t="s">
        <v>1103</v>
      </c>
      <c r="C598" t="s">
        <v>1105</v>
      </c>
      <c r="D598">
        <v>0</v>
      </c>
      <c r="E598">
        <v>0</v>
      </c>
      <c r="F598">
        <v>0</v>
      </c>
      <c r="G598">
        <v>53888332.442453898</v>
      </c>
      <c r="H598">
        <v>0</v>
      </c>
      <c r="I598">
        <v>0</v>
      </c>
      <c r="J598">
        <v>25653.0099585967</v>
      </c>
      <c r="K598">
        <v>1266526.6106602</v>
      </c>
      <c r="L598">
        <v>176760.97253831799</v>
      </c>
      <c r="M598">
        <v>55331620.025652401</v>
      </c>
      <c r="N598">
        <v>0</v>
      </c>
      <c r="O598">
        <v>0</v>
      </c>
      <c r="P598">
        <v>15</v>
      </c>
      <c r="Q598">
        <v>0</v>
      </c>
      <c r="R598">
        <v>0</v>
      </c>
      <c r="S598">
        <v>1</v>
      </c>
      <c r="T598">
        <v>1</v>
      </c>
      <c r="U598">
        <v>100</v>
      </c>
      <c r="V598">
        <v>0.55000000000000004</v>
      </c>
      <c r="W598">
        <v>0.73</v>
      </c>
      <c r="X598">
        <v>0.95718748235553297</v>
      </c>
    </row>
    <row r="599" spans="1:24" x14ac:dyDescent="0.2">
      <c r="A599" t="s">
        <v>1106</v>
      </c>
      <c r="B599" t="s">
        <v>1105</v>
      </c>
      <c r="C599" t="s">
        <v>1107</v>
      </c>
      <c r="D599">
        <v>0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3</v>
      </c>
      <c r="Q599">
        <v>0</v>
      </c>
      <c r="R599">
        <v>0</v>
      </c>
      <c r="S599">
        <v>4</v>
      </c>
      <c r="T599">
        <v>1</v>
      </c>
      <c r="U599">
        <v>100</v>
      </c>
      <c r="V599">
        <v>0.55000000000000004</v>
      </c>
      <c r="W599">
        <v>0.73</v>
      </c>
      <c r="X599">
        <v>0.865604817280622</v>
      </c>
    </row>
    <row r="600" spans="1:24" x14ac:dyDescent="0.2">
      <c r="A600" t="s">
        <v>1108</v>
      </c>
      <c r="B600" t="s">
        <v>1107</v>
      </c>
      <c r="C600" t="s">
        <v>479</v>
      </c>
      <c r="D600">
        <v>1</v>
      </c>
      <c r="E600">
        <v>0</v>
      </c>
      <c r="F600">
        <v>0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1</v>
      </c>
      <c r="Q600">
        <v>0</v>
      </c>
      <c r="R600">
        <v>0</v>
      </c>
      <c r="S600">
        <v>4</v>
      </c>
      <c r="T600">
        <v>1</v>
      </c>
      <c r="U600">
        <v>100</v>
      </c>
      <c r="V600">
        <v>0.55000000000000004</v>
      </c>
      <c r="W600">
        <v>0.73</v>
      </c>
      <c r="X600">
        <v>0.865604817280622</v>
      </c>
    </row>
    <row r="601" spans="1:24" x14ac:dyDescent="0.2">
      <c r="A601" t="s">
        <v>1109</v>
      </c>
      <c r="B601" t="s">
        <v>1107</v>
      </c>
      <c r="C601" t="s">
        <v>1110</v>
      </c>
      <c r="D601">
        <v>1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1</v>
      </c>
      <c r="Q601">
        <v>0</v>
      </c>
      <c r="R601">
        <v>0</v>
      </c>
      <c r="S601">
        <v>4</v>
      </c>
      <c r="T601">
        <v>1</v>
      </c>
      <c r="U601">
        <v>100</v>
      </c>
      <c r="V601">
        <v>0.55000000000000004</v>
      </c>
      <c r="W601">
        <v>0.73</v>
      </c>
      <c r="X601">
        <v>0.865604817280622</v>
      </c>
    </row>
    <row r="602" spans="1:24" x14ac:dyDescent="0.2">
      <c r="A602" t="s">
        <v>1111</v>
      </c>
      <c r="B602" t="s">
        <v>1105</v>
      </c>
      <c r="C602" t="s">
        <v>1112</v>
      </c>
      <c r="D602">
        <v>0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5</v>
      </c>
      <c r="Q602">
        <v>0</v>
      </c>
      <c r="R602">
        <v>0</v>
      </c>
      <c r="S602">
        <v>4</v>
      </c>
      <c r="T602">
        <v>1</v>
      </c>
      <c r="U602">
        <v>100</v>
      </c>
      <c r="V602">
        <v>0.55000000000000004</v>
      </c>
      <c r="W602">
        <v>0.73</v>
      </c>
      <c r="X602">
        <v>0.865604817280622</v>
      </c>
    </row>
    <row r="603" spans="1:24" x14ac:dyDescent="0.2">
      <c r="A603" t="s">
        <v>1113</v>
      </c>
      <c r="B603" t="s">
        <v>1112</v>
      </c>
      <c r="C603" t="s">
        <v>1114</v>
      </c>
      <c r="D603">
        <v>1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1</v>
      </c>
      <c r="Q603">
        <v>0</v>
      </c>
      <c r="R603">
        <v>0</v>
      </c>
      <c r="S603">
        <v>4</v>
      </c>
      <c r="T603">
        <v>1</v>
      </c>
      <c r="U603">
        <v>100</v>
      </c>
      <c r="V603">
        <v>0.55000000000000004</v>
      </c>
      <c r="W603">
        <v>0.73</v>
      </c>
      <c r="X603">
        <v>0.865604817280622</v>
      </c>
    </row>
    <row r="604" spans="1:24" x14ac:dyDescent="0.2">
      <c r="A604" t="s">
        <v>1115</v>
      </c>
      <c r="B604" t="s">
        <v>1112</v>
      </c>
      <c r="C604" t="s">
        <v>1116</v>
      </c>
      <c r="D604">
        <v>1</v>
      </c>
      <c r="E604">
        <v>1</v>
      </c>
      <c r="F604" t="s">
        <v>368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 t="s">
        <v>1117</v>
      </c>
      <c r="O604" t="s">
        <v>475</v>
      </c>
      <c r="P604">
        <v>1</v>
      </c>
      <c r="Q604">
        <v>0</v>
      </c>
      <c r="R604">
        <v>0</v>
      </c>
      <c r="S604">
        <v>4</v>
      </c>
      <c r="T604">
        <v>1</v>
      </c>
      <c r="U604">
        <v>100</v>
      </c>
      <c r="V604">
        <v>0.55000000000000004</v>
      </c>
      <c r="W604">
        <v>0.73</v>
      </c>
      <c r="X604">
        <v>0.865604817280622</v>
      </c>
    </row>
    <row r="605" spans="1:24" x14ac:dyDescent="0.2">
      <c r="A605" t="s">
        <v>1118</v>
      </c>
      <c r="B605" t="s">
        <v>1112</v>
      </c>
      <c r="C605" t="s">
        <v>577</v>
      </c>
      <c r="D605">
        <v>1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1</v>
      </c>
      <c r="Q605">
        <v>0</v>
      </c>
      <c r="R605">
        <v>0</v>
      </c>
      <c r="S605">
        <v>4</v>
      </c>
      <c r="T605">
        <v>1</v>
      </c>
      <c r="U605">
        <v>100</v>
      </c>
      <c r="V605">
        <v>0.55000000000000004</v>
      </c>
      <c r="W605">
        <v>0.73</v>
      </c>
      <c r="X605">
        <v>0.865604817280622</v>
      </c>
    </row>
    <row r="606" spans="1:24" x14ac:dyDescent="0.2">
      <c r="A606" t="s">
        <v>1119</v>
      </c>
      <c r="B606" t="s">
        <v>1112</v>
      </c>
      <c r="C606" t="s">
        <v>491</v>
      </c>
      <c r="D606">
        <v>1</v>
      </c>
      <c r="E606">
        <v>1</v>
      </c>
      <c r="F606" t="s">
        <v>368</v>
      </c>
      <c r="G606">
        <v>0</v>
      </c>
      <c r="H606">
        <v>1</v>
      </c>
      <c r="I606" t="s">
        <v>368</v>
      </c>
      <c r="J606">
        <v>0</v>
      </c>
      <c r="K606">
        <v>0</v>
      </c>
      <c r="L606">
        <v>0</v>
      </c>
      <c r="M606">
        <v>0</v>
      </c>
      <c r="N606" t="s">
        <v>492</v>
      </c>
      <c r="O606" t="s">
        <v>493</v>
      </c>
      <c r="P606">
        <v>1</v>
      </c>
      <c r="Q606">
        <v>0</v>
      </c>
      <c r="R606">
        <v>0</v>
      </c>
      <c r="S606">
        <v>4</v>
      </c>
      <c r="T606">
        <v>1</v>
      </c>
      <c r="U606">
        <v>100</v>
      </c>
      <c r="V606">
        <v>0.55000000000000004</v>
      </c>
      <c r="W606">
        <v>0.73</v>
      </c>
      <c r="X606">
        <v>0.865604817280622</v>
      </c>
    </row>
    <row r="607" spans="1:24" x14ac:dyDescent="0.2">
      <c r="A607" t="s">
        <v>1120</v>
      </c>
      <c r="B607" t="s">
        <v>1105</v>
      </c>
      <c r="C607" t="s">
        <v>1121</v>
      </c>
      <c r="D607">
        <v>0</v>
      </c>
      <c r="E607">
        <v>0</v>
      </c>
      <c r="F607">
        <v>0</v>
      </c>
      <c r="G607">
        <v>53888332.442453898</v>
      </c>
      <c r="H607">
        <v>0</v>
      </c>
      <c r="I607">
        <v>0</v>
      </c>
      <c r="J607">
        <v>25653.0099585967</v>
      </c>
      <c r="K607">
        <v>1266526.6106602</v>
      </c>
      <c r="L607">
        <v>176760.97253831799</v>
      </c>
      <c r="M607">
        <v>55331620.025652401</v>
      </c>
      <c r="N607">
        <v>0</v>
      </c>
      <c r="O607">
        <v>0</v>
      </c>
      <c r="P607">
        <v>3</v>
      </c>
      <c r="Q607">
        <v>0</v>
      </c>
      <c r="R607">
        <v>0</v>
      </c>
      <c r="S607">
        <v>8</v>
      </c>
      <c r="T607">
        <v>1</v>
      </c>
      <c r="U607">
        <v>100</v>
      </c>
      <c r="V607">
        <v>0.55000000000000004</v>
      </c>
      <c r="W607">
        <v>0.73</v>
      </c>
      <c r="X607">
        <v>0.78982502943502697</v>
      </c>
    </row>
    <row r="608" spans="1:24" x14ac:dyDescent="0.2">
      <c r="A608" t="s">
        <v>1122</v>
      </c>
      <c r="B608" t="s">
        <v>1121</v>
      </c>
      <c r="C608" t="s">
        <v>573</v>
      </c>
      <c r="D608">
        <v>1</v>
      </c>
      <c r="E608">
        <v>0</v>
      </c>
      <c r="F608">
        <v>0</v>
      </c>
      <c r="G608">
        <v>53861366.980424702</v>
      </c>
      <c r="H608">
        <v>0</v>
      </c>
      <c r="I608">
        <v>0</v>
      </c>
      <c r="J608">
        <v>22446.383713609201</v>
      </c>
      <c r="K608">
        <v>1101035.78810875</v>
      </c>
      <c r="L608">
        <v>154841.80756995</v>
      </c>
      <c r="M608">
        <v>55117244.576103397</v>
      </c>
      <c r="N608">
        <v>0</v>
      </c>
      <c r="O608">
        <v>0</v>
      </c>
      <c r="P608">
        <v>1</v>
      </c>
      <c r="Q608">
        <v>0</v>
      </c>
      <c r="R608">
        <v>0</v>
      </c>
      <c r="S608">
        <v>8</v>
      </c>
      <c r="T608">
        <v>1</v>
      </c>
      <c r="U608">
        <v>100</v>
      </c>
      <c r="V608">
        <v>0.55000000000000004</v>
      </c>
      <c r="W608">
        <v>0.73</v>
      </c>
      <c r="X608">
        <v>0.78982502943502697</v>
      </c>
    </row>
    <row r="609" spans="1:24" x14ac:dyDescent="0.2">
      <c r="A609" t="s">
        <v>1123</v>
      </c>
      <c r="B609" t="s">
        <v>1121</v>
      </c>
      <c r="C609" t="s">
        <v>1110</v>
      </c>
      <c r="D609">
        <v>1</v>
      </c>
      <c r="E609">
        <v>0</v>
      </c>
      <c r="F609">
        <v>0</v>
      </c>
      <c r="G609">
        <v>26965.462029196198</v>
      </c>
      <c r="H609">
        <v>0</v>
      </c>
      <c r="I609">
        <v>0</v>
      </c>
      <c r="J609">
        <v>3206.6262449875098</v>
      </c>
      <c r="K609">
        <v>165490.82255145401</v>
      </c>
      <c r="L609">
        <v>21919.164968368201</v>
      </c>
      <c r="M609">
        <v>214375.449549018</v>
      </c>
      <c r="N609">
        <v>0</v>
      </c>
      <c r="O609">
        <v>0</v>
      </c>
      <c r="P609">
        <v>1</v>
      </c>
      <c r="Q609">
        <v>0</v>
      </c>
      <c r="R609">
        <v>0</v>
      </c>
      <c r="S609">
        <v>8</v>
      </c>
      <c r="T609">
        <v>1</v>
      </c>
      <c r="U609">
        <v>100</v>
      </c>
      <c r="V609">
        <v>0.55000000000000004</v>
      </c>
      <c r="W609">
        <v>0.73</v>
      </c>
      <c r="X609">
        <v>0.78982502943502697</v>
      </c>
    </row>
    <row r="610" spans="1:24" x14ac:dyDescent="0.2">
      <c r="A610" t="s">
        <v>1124</v>
      </c>
      <c r="B610" t="s">
        <v>1105</v>
      </c>
      <c r="C610" t="s">
        <v>1125</v>
      </c>
      <c r="D610">
        <v>0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3</v>
      </c>
      <c r="Q610">
        <v>0</v>
      </c>
      <c r="R610">
        <v>0</v>
      </c>
      <c r="S610">
        <v>4</v>
      </c>
      <c r="T610">
        <v>1</v>
      </c>
      <c r="U610">
        <v>100</v>
      </c>
      <c r="V610">
        <v>0.55000000000000004</v>
      </c>
      <c r="W610">
        <v>0.73</v>
      </c>
      <c r="X610">
        <v>0.865604817280622</v>
      </c>
    </row>
    <row r="611" spans="1:24" x14ac:dyDescent="0.2">
      <c r="A611" t="s">
        <v>1126</v>
      </c>
      <c r="B611" t="s">
        <v>1125</v>
      </c>
      <c r="C611" t="s">
        <v>637</v>
      </c>
      <c r="D611">
        <v>1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1</v>
      </c>
      <c r="Q611">
        <v>0</v>
      </c>
      <c r="R611">
        <v>0</v>
      </c>
      <c r="S611">
        <v>4</v>
      </c>
      <c r="T611">
        <v>1</v>
      </c>
      <c r="U611">
        <v>100</v>
      </c>
      <c r="V611">
        <v>0.55000000000000004</v>
      </c>
      <c r="W611">
        <v>0.73</v>
      </c>
      <c r="X611">
        <v>0.865604817280622</v>
      </c>
    </row>
    <row r="612" spans="1:24" x14ac:dyDescent="0.2">
      <c r="A612" t="s">
        <v>1127</v>
      </c>
      <c r="B612" t="s">
        <v>1125</v>
      </c>
      <c r="C612" t="s">
        <v>1110</v>
      </c>
      <c r="D612">
        <v>1</v>
      </c>
      <c r="E612">
        <v>0</v>
      </c>
      <c r="F612">
        <v>0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1</v>
      </c>
      <c r="Q612">
        <v>0</v>
      </c>
      <c r="R612">
        <v>0</v>
      </c>
      <c r="S612">
        <v>4</v>
      </c>
      <c r="T612">
        <v>1</v>
      </c>
      <c r="U612">
        <v>100</v>
      </c>
      <c r="V612">
        <v>0.55000000000000004</v>
      </c>
      <c r="W612">
        <v>0.73</v>
      </c>
      <c r="X612">
        <v>0.865604817280622</v>
      </c>
    </row>
    <row r="613" spans="1:24" x14ac:dyDescent="0.2">
      <c r="A613" t="s">
        <v>1128</v>
      </c>
      <c r="B613" t="s">
        <v>1129</v>
      </c>
      <c r="C613" t="s">
        <v>1129</v>
      </c>
      <c r="D613">
        <v>0</v>
      </c>
      <c r="E613">
        <v>0</v>
      </c>
      <c r="F613">
        <v>0</v>
      </c>
      <c r="G613">
        <v>5578284.1699725296</v>
      </c>
      <c r="H613">
        <v>0</v>
      </c>
      <c r="I613">
        <v>0</v>
      </c>
      <c r="J613">
        <v>55242.209144438602</v>
      </c>
      <c r="K613">
        <v>2980554.5059904899</v>
      </c>
      <c r="L613">
        <v>331892.89035833901</v>
      </c>
      <c r="M613">
        <v>8890731.5663213693</v>
      </c>
      <c r="N613">
        <v>0</v>
      </c>
      <c r="O613">
        <v>0</v>
      </c>
      <c r="P613">
        <v>29</v>
      </c>
      <c r="Q613">
        <v>0</v>
      </c>
      <c r="R613">
        <v>0</v>
      </c>
      <c r="S613">
        <v>1</v>
      </c>
      <c r="T613">
        <v>1</v>
      </c>
      <c r="U613">
        <v>100</v>
      </c>
      <c r="V613">
        <v>0.55000000000000004</v>
      </c>
      <c r="W613">
        <v>0.73</v>
      </c>
      <c r="X613">
        <v>0.95718748235553297</v>
      </c>
    </row>
    <row r="614" spans="1:24" x14ac:dyDescent="0.2">
      <c r="A614" t="s">
        <v>1130</v>
      </c>
      <c r="B614" t="s">
        <v>1129</v>
      </c>
      <c r="C614" t="s">
        <v>1131</v>
      </c>
      <c r="D614">
        <v>0</v>
      </c>
      <c r="E614">
        <v>0</v>
      </c>
      <c r="F614">
        <v>0</v>
      </c>
      <c r="G614">
        <v>5578284.1699725296</v>
      </c>
      <c r="H614">
        <v>0</v>
      </c>
      <c r="I614">
        <v>0</v>
      </c>
      <c r="J614">
        <v>55242.209144438602</v>
      </c>
      <c r="K614">
        <v>2980554.5059904899</v>
      </c>
      <c r="L614">
        <v>331892.89035833901</v>
      </c>
      <c r="M614">
        <v>8890731.5663213693</v>
      </c>
      <c r="N614">
        <v>0</v>
      </c>
      <c r="O614">
        <v>0</v>
      </c>
      <c r="P614">
        <v>7</v>
      </c>
      <c r="Q614">
        <v>0</v>
      </c>
      <c r="R614">
        <v>0</v>
      </c>
      <c r="S614">
        <v>4</v>
      </c>
      <c r="T614">
        <v>1</v>
      </c>
      <c r="U614">
        <v>100</v>
      </c>
      <c r="V614">
        <v>0.55000000000000004</v>
      </c>
      <c r="W614">
        <v>0.73</v>
      </c>
      <c r="X614">
        <v>0.865604817280622</v>
      </c>
    </row>
    <row r="615" spans="1:24" x14ac:dyDescent="0.2">
      <c r="A615" t="s">
        <v>1132</v>
      </c>
      <c r="B615" t="s">
        <v>1131</v>
      </c>
      <c r="C615" t="s">
        <v>479</v>
      </c>
      <c r="D615">
        <v>1</v>
      </c>
      <c r="E615">
        <v>0</v>
      </c>
      <c r="F615">
        <v>0</v>
      </c>
      <c r="G615">
        <v>964818.28426738398</v>
      </c>
      <c r="H615">
        <v>0</v>
      </c>
      <c r="I615">
        <v>0</v>
      </c>
      <c r="J615">
        <v>2192.3251496642501</v>
      </c>
      <c r="K615">
        <v>121796.076478345</v>
      </c>
      <c r="L615">
        <v>14397.420960060301</v>
      </c>
      <c r="M615">
        <v>1101011.78170578</v>
      </c>
      <c r="N615">
        <v>0</v>
      </c>
      <c r="O615">
        <v>0</v>
      </c>
      <c r="P615">
        <v>1</v>
      </c>
      <c r="Q615">
        <v>0</v>
      </c>
      <c r="R615">
        <v>0</v>
      </c>
      <c r="S615">
        <v>4</v>
      </c>
      <c r="T615">
        <v>1</v>
      </c>
      <c r="U615">
        <v>100</v>
      </c>
      <c r="V615">
        <v>0.55000000000000004</v>
      </c>
      <c r="W615">
        <v>0.73</v>
      </c>
      <c r="X615">
        <v>0.865604817280622</v>
      </c>
    </row>
    <row r="616" spans="1:24" x14ac:dyDescent="0.2">
      <c r="A616" t="s">
        <v>1133</v>
      </c>
      <c r="B616" t="s">
        <v>1131</v>
      </c>
      <c r="C616" t="s">
        <v>573</v>
      </c>
      <c r="D616">
        <v>1</v>
      </c>
      <c r="E616">
        <v>0</v>
      </c>
      <c r="F616">
        <v>0</v>
      </c>
      <c r="G616">
        <v>3113280.9571314701</v>
      </c>
      <c r="H616">
        <v>0</v>
      </c>
      <c r="I616">
        <v>0</v>
      </c>
      <c r="J616">
        <v>1425.0113474371201</v>
      </c>
      <c r="K616">
        <v>71101.588792278504</v>
      </c>
      <c r="L616">
        <v>8804.6317608609206</v>
      </c>
      <c r="M616">
        <v>3193187.1776846098</v>
      </c>
      <c r="N616">
        <v>0</v>
      </c>
      <c r="O616">
        <v>0</v>
      </c>
      <c r="P616">
        <v>1</v>
      </c>
      <c r="Q616">
        <v>0</v>
      </c>
      <c r="R616">
        <v>0</v>
      </c>
      <c r="S616">
        <v>4</v>
      </c>
      <c r="T616">
        <v>1</v>
      </c>
      <c r="U616">
        <v>100</v>
      </c>
      <c r="V616">
        <v>0.55000000000000004</v>
      </c>
      <c r="W616">
        <v>0.73</v>
      </c>
      <c r="X616">
        <v>0.865604817280622</v>
      </c>
    </row>
    <row r="617" spans="1:24" x14ac:dyDescent="0.2">
      <c r="A617" t="s">
        <v>1134</v>
      </c>
      <c r="B617" t="s">
        <v>1131</v>
      </c>
      <c r="C617" t="s">
        <v>1114</v>
      </c>
      <c r="D617">
        <v>1</v>
      </c>
      <c r="E617">
        <v>0</v>
      </c>
      <c r="F617">
        <v>0</v>
      </c>
      <c r="G617">
        <v>1246589.05545804</v>
      </c>
      <c r="H617">
        <v>0</v>
      </c>
      <c r="I617">
        <v>0</v>
      </c>
      <c r="J617">
        <v>51131.599488624001</v>
      </c>
      <c r="K617">
        <v>2761026.16054369</v>
      </c>
      <c r="L617">
        <v>307137.92178450502</v>
      </c>
      <c r="M617">
        <v>4314753.1377862403</v>
      </c>
      <c r="N617">
        <v>0</v>
      </c>
      <c r="O617">
        <v>0</v>
      </c>
      <c r="P617">
        <v>1</v>
      </c>
      <c r="Q617">
        <v>0</v>
      </c>
      <c r="R617">
        <v>0</v>
      </c>
      <c r="S617">
        <v>4</v>
      </c>
      <c r="T617">
        <v>1</v>
      </c>
      <c r="U617">
        <v>100</v>
      </c>
      <c r="V617">
        <v>0.55000000000000004</v>
      </c>
      <c r="W617">
        <v>0.73</v>
      </c>
      <c r="X617">
        <v>0.865604817280622</v>
      </c>
    </row>
    <row r="618" spans="1:24" x14ac:dyDescent="0.2">
      <c r="A618" t="s">
        <v>1135</v>
      </c>
      <c r="B618" t="s">
        <v>1131</v>
      </c>
      <c r="C618" t="s">
        <v>1136</v>
      </c>
      <c r="D618">
        <v>1</v>
      </c>
      <c r="E618">
        <v>1</v>
      </c>
      <c r="F618" t="s">
        <v>368</v>
      </c>
      <c r="G618">
        <v>85923.548440762796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85923.548440762796</v>
      </c>
      <c r="N618" t="s">
        <v>1117</v>
      </c>
      <c r="O618" t="s">
        <v>475</v>
      </c>
      <c r="P618">
        <v>1</v>
      </c>
      <c r="Q618">
        <v>0</v>
      </c>
      <c r="R618">
        <v>0</v>
      </c>
      <c r="S618">
        <v>4</v>
      </c>
      <c r="T618">
        <v>1</v>
      </c>
      <c r="U618">
        <v>100</v>
      </c>
      <c r="V618">
        <v>0.55000000000000004</v>
      </c>
      <c r="W618">
        <v>0.73</v>
      </c>
      <c r="X618">
        <v>0.865604817280622</v>
      </c>
    </row>
    <row r="619" spans="1:24" x14ac:dyDescent="0.2">
      <c r="A619" t="s">
        <v>1137</v>
      </c>
      <c r="B619" t="s">
        <v>1131</v>
      </c>
      <c r="C619" t="s">
        <v>577</v>
      </c>
      <c r="D619">
        <v>1</v>
      </c>
      <c r="E619">
        <v>0</v>
      </c>
      <c r="F619">
        <v>0</v>
      </c>
      <c r="G619">
        <v>68404.053536187101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68404.053536187101</v>
      </c>
      <c r="N619">
        <v>0</v>
      </c>
      <c r="O619">
        <v>0</v>
      </c>
      <c r="P619">
        <v>1</v>
      </c>
      <c r="Q619">
        <v>0</v>
      </c>
      <c r="R619">
        <v>0</v>
      </c>
      <c r="S619">
        <v>4</v>
      </c>
      <c r="T619">
        <v>1</v>
      </c>
      <c r="U619">
        <v>100</v>
      </c>
      <c r="V619">
        <v>0.55000000000000004</v>
      </c>
      <c r="W619">
        <v>0.73</v>
      </c>
      <c r="X619">
        <v>0.865604817280622</v>
      </c>
    </row>
    <row r="620" spans="1:24" x14ac:dyDescent="0.2">
      <c r="A620" t="s">
        <v>1138</v>
      </c>
      <c r="B620" t="s">
        <v>1131</v>
      </c>
      <c r="C620" t="s">
        <v>491</v>
      </c>
      <c r="D620">
        <v>1</v>
      </c>
      <c r="E620">
        <v>1</v>
      </c>
      <c r="F620" t="s">
        <v>368</v>
      </c>
      <c r="G620">
        <v>99268.271138684504</v>
      </c>
      <c r="H620">
        <v>1</v>
      </c>
      <c r="I620" t="s">
        <v>368</v>
      </c>
      <c r="J620">
        <v>493.27315871329802</v>
      </c>
      <c r="K620">
        <v>26630.680176174501</v>
      </c>
      <c r="L620">
        <v>1552.9158529126901</v>
      </c>
      <c r="M620">
        <v>127451.86716777099</v>
      </c>
      <c r="N620" t="s">
        <v>492</v>
      </c>
      <c r="O620" t="s">
        <v>493</v>
      </c>
      <c r="P620">
        <v>1</v>
      </c>
      <c r="Q620">
        <v>0</v>
      </c>
      <c r="R620">
        <v>0</v>
      </c>
      <c r="S620">
        <v>4</v>
      </c>
      <c r="T620">
        <v>1</v>
      </c>
      <c r="U620">
        <v>100</v>
      </c>
      <c r="V620">
        <v>0.55000000000000004</v>
      </c>
      <c r="W620">
        <v>0.73</v>
      </c>
      <c r="X620">
        <v>0.865604817280622</v>
      </c>
    </row>
    <row r="621" spans="1:24" x14ac:dyDescent="0.2">
      <c r="A621" t="s">
        <v>1139</v>
      </c>
      <c r="B621" t="s">
        <v>1129</v>
      </c>
      <c r="C621" t="s">
        <v>1140</v>
      </c>
      <c r="D621">
        <v>0</v>
      </c>
      <c r="E621">
        <v>0</v>
      </c>
      <c r="F621">
        <v>0</v>
      </c>
      <c r="G621">
        <v>0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0</v>
      </c>
      <c r="P621">
        <v>7</v>
      </c>
      <c r="Q621">
        <v>0</v>
      </c>
      <c r="R621">
        <v>0</v>
      </c>
      <c r="S621">
        <v>4</v>
      </c>
      <c r="T621">
        <v>1</v>
      </c>
      <c r="U621">
        <v>100</v>
      </c>
      <c r="V621">
        <v>0.55000000000000004</v>
      </c>
      <c r="W621">
        <v>0.73</v>
      </c>
      <c r="X621">
        <v>0.865604817280622</v>
      </c>
    </row>
    <row r="622" spans="1:24" x14ac:dyDescent="0.2">
      <c r="A622" t="s">
        <v>1141</v>
      </c>
      <c r="B622" t="s">
        <v>1140</v>
      </c>
      <c r="C622" t="s">
        <v>479</v>
      </c>
      <c r="D622">
        <v>1</v>
      </c>
      <c r="E622">
        <v>0</v>
      </c>
      <c r="F622">
        <v>0</v>
      </c>
      <c r="G622">
        <v>0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0</v>
      </c>
      <c r="P622">
        <v>1</v>
      </c>
      <c r="Q622">
        <v>0</v>
      </c>
      <c r="R622">
        <v>0</v>
      </c>
      <c r="S622">
        <v>4</v>
      </c>
      <c r="T622">
        <v>1</v>
      </c>
      <c r="U622">
        <v>100</v>
      </c>
      <c r="V622">
        <v>0.55000000000000004</v>
      </c>
      <c r="W622">
        <v>0.73</v>
      </c>
      <c r="X622">
        <v>0.865604817280622</v>
      </c>
    </row>
    <row r="623" spans="1:24" x14ac:dyDescent="0.2">
      <c r="A623" t="s">
        <v>1142</v>
      </c>
      <c r="B623" t="s">
        <v>1140</v>
      </c>
      <c r="C623" t="s">
        <v>637</v>
      </c>
      <c r="D623">
        <v>1</v>
      </c>
      <c r="E623">
        <v>0</v>
      </c>
      <c r="F623">
        <v>0</v>
      </c>
      <c r="G623">
        <v>0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0</v>
      </c>
      <c r="N623">
        <v>0</v>
      </c>
      <c r="O623">
        <v>0</v>
      </c>
      <c r="P623">
        <v>1</v>
      </c>
      <c r="Q623">
        <v>0</v>
      </c>
      <c r="R623">
        <v>0</v>
      </c>
      <c r="S623">
        <v>4</v>
      </c>
      <c r="T623">
        <v>1</v>
      </c>
      <c r="U623">
        <v>100</v>
      </c>
      <c r="V623">
        <v>0.55000000000000004</v>
      </c>
      <c r="W623">
        <v>0.73</v>
      </c>
      <c r="X623">
        <v>0.865604817280622</v>
      </c>
    </row>
    <row r="624" spans="1:24" x14ac:dyDescent="0.2">
      <c r="A624" t="s">
        <v>1143</v>
      </c>
      <c r="B624" t="s">
        <v>1140</v>
      </c>
      <c r="C624" t="s">
        <v>1114</v>
      </c>
      <c r="D624">
        <v>1</v>
      </c>
      <c r="E624">
        <v>0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1</v>
      </c>
      <c r="Q624">
        <v>0</v>
      </c>
      <c r="R624">
        <v>0</v>
      </c>
      <c r="S624">
        <v>4</v>
      </c>
      <c r="T624">
        <v>1</v>
      </c>
      <c r="U624">
        <v>100</v>
      </c>
      <c r="V624">
        <v>0.55000000000000004</v>
      </c>
      <c r="W624">
        <v>0.73</v>
      </c>
      <c r="X624">
        <v>0.865604817280622</v>
      </c>
    </row>
    <row r="625" spans="1:24" x14ac:dyDescent="0.2">
      <c r="A625" t="s">
        <v>1144</v>
      </c>
      <c r="B625" t="s">
        <v>1140</v>
      </c>
      <c r="C625" t="s">
        <v>1117</v>
      </c>
      <c r="D625">
        <v>1</v>
      </c>
      <c r="E625">
        <v>1</v>
      </c>
      <c r="F625" t="s">
        <v>368</v>
      </c>
      <c r="G625">
        <v>0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0</v>
      </c>
      <c r="N625" t="s">
        <v>1117</v>
      </c>
      <c r="O625" t="s">
        <v>475</v>
      </c>
      <c r="P625">
        <v>1</v>
      </c>
      <c r="Q625">
        <v>0</v>
      </c>
      <c r="R625">
        <v>0</v>
      </c>
      <c r="S625">
        <v>4</v>
      </c>
      <c r="T625">
        <v>1</v>
      </c>
      <c r="U625">
        <v>100</v>
      </c>
      <c r="V625">
        <v>0.55000000000000004</v>
      </c>
      <c r="W625">
        <v>0.73</v>
      </c>
      <c r="X625">
        <v>0.865604817280622</v>
      </c>
    </row>
    <row r="626" spans="1:24" x14ac:dyDescent="0.2">
      <c r="A626" t="s">
        <v>1145</v>
      </c>
      <c r="B626" t="s">
        <v>1140</v>
      </c>
      <c r="C626" t="s">
        <v>577</v>
      </c>
      <c r="D626">
        <v>1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1</v>
      </c>
      <c r="Q626">
        <v>0</v>
      </c>
      <c r="R626">
        <v>0</v>
      </c>
      <c r="S626">
        <v>4</v>
      </c>
      <c r="T626">
        <v>1</v>
      </c>
      <c r="U626">
        <v>100</v>
      </c>
      <c r="V626">
        <v>0.55000000000000004</v>
      </c>
      <c r="W626">
        <v>0.73</v>
      </c>
      <c r="X626">
        <v>0.865604817280622</v>
      </c>
    </row>
    <row r="627" spans="1:24" x14ac:dyDescent="0.2">
      <c r="A627" t="s">
        <v>1146</v>
      </c>
      <c r="B627" t="s">
        <v>1140</v>
      </c>
      <c r="C627" t="s">
        <v>491</v>
      </c>
      <c r="D627">
        <v>1</v>
      </c>
      <c r="E627">
        <v>1</v>
      </c>
      <c r="F627" t="s">
        <v>368</v>
      </c>
      <c r="G627">
        <v>0</v>
      </c>
      <c r="H627">
        <v>1</v>
      </c>
      <c r="I627" t="s">
        <v>368</v>
      </c>
      <c r="J627">
        <v>0</v>
      </c>
      <c r="K627">
        <v>0</v>
      </c>
      <c r="L627">
        <v>0</v>
      </c>
      <c r="M627">
        <v>0</v>
      </c>
      <c r="N627" t="s">
        <v>492</v>
      </c>
      <c r="O627" t="s">
        <v>493</v>
      </c>
      <c r="P627">
        <v>1</v>
      </c>
      <c r="Q627">
        <v>0</v>
      </c>
      <c r="R627">
        <v>0</v>
      </c>
      <c r="S627">
        <v>4</v>
      </c>
      <c r="T627">
        <v>1</v>
      </c>
      <c r="U627">
        <v>100</v>
      </c>
      <c r="V627">
        <v>0.55000000000000004</v>
      </c>
      <c r="W627">
        <v>0.73</v>
      </c>
      <c r="X627">
        <v>0.865604817280622</v>
      </c>
    </row>
    <row r="628" spans="1:24" x14ac:dyDescent="0.2">
      <c r="A628" t="s">
        <v>1147</v>
      </c>
      <c r="B628" t="s">
        <v>1129</v>
      </c>
      <c r="C628" t="s">
        <v>1148</v>
      </c>
      <c r="D628">
        <v>0</v>
      </c>
      <c r="E628">
        <v>0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8</v>
      </c>
      <c r="Q628">
        <v>0</v>
      </c>
      <c r="R628">
        <v>0</v>
      </c>
      <c r="S628">
        <v>4</v>
      </c>
      <c r="T628">
        <v>1</v>
      </c>
      <c r="U628">
        <v>100</v>
      </c>
      <c r="V628">
        <v>0.55000000000000004</v>
      </c>
      <c r="W628">
        <v>0.73</v>
      </c>
      <c r="X628">
        <v>0.865604817280622</v>
      </c>
    </row>
    <row r="629" spans="1:24" x14ac:dyDescent="0.2">
      <c r="A629" t="s">
        <v>1149</v>
      </c>
      <c r="B629" t="s">
        <v>1148</v>
      </c>
      <c r="C629" t="s">
        <v>479</v>
      </c>
      <c r="D629">
        <v>1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1</v>
      </c>
      <c r="Q629">
        <v>0</v>
      </c>
      <c r="R629">
        <v>0</v>
      </c>
      <c r="S629">
        <v>4</v>
      </c>
      <c r="T629">
        <v>1</v>
      </c>
      <c r="U629">
        <v>100</v>
      </c>
      <c r="V629">
        <v>0.55000000000000004</v>
      </c>
      <c r="W629">
        <v>0.73</v>
      </c>
      <c r="X629">
        <v>0.865604817280622</v>
      </c>
    </row>
    <row r="630" spans="1:24" x14ac:dyDescent="0.2">
      <c r="A630" t="s">
        <v>1150</v>
      </c>
      <c r="B630" t="s">
        <v>1148</v>
      </c>
      <c r="C630" t="s">
        <v>573</v>
      </c>
      <c r="D630">
        <v>1</v>
      </c>
      <c r="E630">
        <v>0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1</v>
      </c>
      <c r="Q630">
        <v>0</v>
      </c>
      <c r="R630">
        <v>0</v>
      </c>
      <c r="S630">
        <v>4</v>
      </c>
      <c r="T630">
        <v>1</v>
      </c>
      <c r="U630">
        <v>100</v>
      </c>
      <c r="V630">
        <v>0.55000000000000004</v>
      </c>
      <c r="W630">
        <v>0.73</v>
      </c>
      <c r="X630">
        <v>0.865604817280622</v>
      </c>
    </row>
    <row r="631" spans="1:24" x14ac:dyDescent="0.2">
      <c r="A631" t="s">
        <v>1151</v>
      </c>
      <c r="B631" t="s">
        <v>1148</v>
      </c>
      <c r="C631" t="s">
        <v>637</v>
      </c>
      <c r="D631">
        <v>1</v>
      </c>
      <c r="E631">
        <v>0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1</v>
      </c>
      <c r="Q631">
        <v>0</v>
      </c>
      <c r="R631">
        <v>0</v>
      </c>
      <c r="S631">
        <v>4</v>
      </c>
      <c r="T631">
        <v>1</v>
      </c>
      <c r="U631">
        <v>100</v>
      </c>
      <c r="V631">
        <v>0.55000000000000004</v>
      </c>
      <c r="W631">
        <v>0.73</v>
      </c>
      <c r="X631">
        <v>0.865604817280622</v>
      </c>
    </row>
    <row r="632" spans="1:24" x14ac:dyDescent="0.2">
      <c r="A632" t="s">
        <v>1152</v>
      </c>
      <c r="B632" t="s">
        <v>1148</v>
      </c>
      <c r="C632" t="s">
        <v>1114</v>
      </c>
      <c r="D632">
        <v>1</v>
      </c>
      <c r="E632">
        <v>0</v>
      </c>
      <c r="F632">
        <v>0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1</v>
      </c>
      <c r="Q632">
        <v>0</v>
      </c>
      <c r="R632">
        <v>0</v>
      </c>
      <c r="S632">
        <v>4</v>
      </c>
      <c r="T632">
        <v>1</v>
      </c>
      <c r="U632">
        <v>100</v>
      </c>
      <c r="V632">
        <v>0.55000000000000004</v>
      </c>
      <c r="W632">
        <v>0.73</v>
      </c>
      <c r="X632">
        <v>0.865604817280622</v>
      </c>
    </row>
    <row r="633" spans="1:24" x14ac:dyDescent="0.2">
      <c r="A633" t="s">
        <v>1153</v>
      </c>
      <c r="B633" t="s">
        <v>1148</v>
      </c>
      <c r="C633" t="s">
        <v>1154</v>
      </c>
      <c r="D633">
        <v>1</v>
      </c>
      <c r="E633">
        <v>0</v>
      </c>
      <c r="F633">
        <v>0</v>
      </c>
      <c r="G633">
        <v>0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1</v>
      </c>
      <c r="Q633">
        <v>0</v>
      </c>
      <c r="R633">
        <v>0</v>
      </c>
      <c r="S633">
        <v>4</v>
      </c>
      <c r="T633">
        <v>1</v>
      </c>
      <c r="U633">
        <v>100</v>
      </c>
      <c r="V633">
        <v>0.55000000000000004</v>
      </c>
      <c r="W633">
        <v>0.73</v>
      </c>
      <c r="X633">
        <v>0.865604817280622</v>
      </c>
    </row>
    <row r="634" spans="1:24" x14ac:dyDescent="0.2">
      <c r="A634" t="s">
        <v>1155</v>
      </c>
      <c r="B634" t="s">
        <v>1148</v>
      </c>
      <c r="C634" t="s">
        <v>577</v>
      </c>
      <c r="D634">
        <v>1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1</v>
      </c>
      <c r="Q634">
        <v>0</v>
      </c>
      <c r="R634">
        <v>0</v>
      </c>
      <c r="S634">
        <v>4</v>
      </c>
      <c r="T634">
        <v>1</v>
      </c>
      <c r="U634">
        <v>100</v>
      </c>
      <c r="V634">
        <v>0.55000000000000004</v>
      </c>
      <c r="W634">
        <v>0.73</v>
      </c>
      <c r="X634">
        <v>0.865604817280622</v>
      </c>
    </row>
    <row r="635" spans="1:24" x14ac:dyDescent="0.2">
      <c r="A635" t="s">
        <v>1156</v>
      </c>
      <c r="B635" t="s">
        <v>1148</v>
      </c>
      <c r="C635" t="s">
        <v>491</v>
      </c>
      <c r="D635">
        <v>1</v>
      </c>
      <c r="E635">
        <v>1</v>
      </c>
      <c r="F635" t="s">
        <v>368</v>
      </c>
      <c r="G635">
        <v>0</v>
      </c>
      <c r="H635">
        <v>1</v>
      </c>
      <c r="I635" t="s">
        <v>368</v>
      </c>
      <c r="J635">
        <v>0</v>
      </c>
      <c r="K635">
        <v>0</v>
      </c>
      <c r="L635">
        <v>0</v>
      </c>
      <c r="M635">
        <v>0</v>
      </c>
      <c r="N635" t="s">
        <v>492</v>
      </c>
      <c r="O635" t="s">
        <v>493</v>
      </c>
      <c r="P635">
        <v>1</v>
      </c>
      <c r="Q635">
        <v>0</v>
      </c>
      <c r="R635">
        <v>0</v>
      </c>
      <c r="S635">
        <v>4</v>
      </c>
      <c r="T635">
        <v>1</v>
      </c>
      <c r="U635">
        <v>100</v>
      </c>
      <c r="V635">
        <v>0.55000000000000004</v>
      </c>
      <c r="W635">
        <v>0.73</v>
      </c>
      <c r="X635">
        <v>0.865604817280622</v>
      </c>
    </row>
    <row r="636" spans="1:24" x14ac:dyDescent="0.2">
      <c r="A636" t="s">
        <v>1157</v>
      </c>
      <c r="B636" t="s">
        <v>1129</v>
      </c>
      <c r="C636" t="s">
        <v>1158</v>
      </c>
      <c r="D636">
        <v>0</v>
      </c>
      <c r="E636">
        <v>0</v>
      </c>
      <c r="F636">
        <v>0</v>
      </c>
      <c r="G636">
        <v>0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6</v>
      </c>
      <c r="Q636">
        <v>0</v>
      </c>
      <c r="R636">
        <v>0</v>
      </c>
      <c r="S636">
        <v>4</v>
      </c>
      <c r="T636">
        <v>1</v>
      </c>
      <c r="U636">
        <v>100</v>
      </c>
      <c r="V636">
        <v>0.55000000000000004</v>
      </c>
      <c r="W636">
        <v>0.73</v>
      </c>
      <c r="X636">
        <v>0.865604817280622</v>
      </c>
    </row>
    <row r="637" spans="1:24" x14ac:dyDescent="0.2">
      <c r="A637" t="s">
        <v>1159</v>
      </c>
      <c r="B637" t="s">
        <v>1158</v>
      </c>
      <c r="C637" t="s">
        <v>1160</v>
      </c>
      <c r="D637">
        <v>0</v>
      </c>
      <c r="E637">
        <v>13400</v>
      </c>
      <c r="F637" t="s">
        <v>1161</v>
      </c>
      <c r="G637">
        <v>0</v>
      </c>
      <c r="H637">
        <v>1</v>
      </c>
      <c r="I637" t="s">
        <v>368</v>
      </c>
      <c r="J637">
        <v>0</v>
      </c>
      <c r="K637">
        <v>0</v>
      </c>
      <c r="L637">
        <v>0</v>
      </c>
      <c r="M637">
        <v>0</v>
      </c>
      <c r="N637" t="s">
        <v>474</v>
      </c>
      <c r="O637" t="s">
        <v>475</v>
      </c>
      <c r="P637">
        <v>1</v>
      </c>
      <c r="Q637">
        <v>0</v>
      </c>
      <c r="R637">
        <v>0</v>
      </c>
      <c r="S637">
        <v>4</v>
      </c>
      <c r="T637">
        <v>1</v>
      </c>
      <c r="U637">
        <v>100</v>
      </c>
      <c r="V637">
        <v>0.55000000000000004</v>
      </c>
      <c r="W637">
        <v>0.73</v>
      </c>
      <c r="X637">
        <v>0.865604817280622</v>
      </c>
    </row>
    <row r="638" spans="1:24" x14ac:dyDescent="0.2">
      <c r="A638" t="s">
        <v>1162</v>
      </c>
      <c r="B638" t="s">
        <v>1158</v>
      </c>
      <c r="C638" t="s">
        <v>1117</v>
      </c>
      <c r="D638">
        <v>1</v>
      </c>
      <c r="E638">
        <v>1</v>
      </c>
      <c r="F638" t="s">
        <v>368</v>
      </c>
      <c r="G638">
        <v>0</v>
      </c>
      <c r="H638">
        <v>0</v>
      </c>
      <c r="I638">
        <v>0</v>
      </c>
      <c r="J638">
        <v>0</v>
      </c>
      <c r="K638">
        <v>0</v>
      </c>
      <c r="L638">
        <v>0</v>
      </c>
      <c r="M638">
        <v>0</v>
      </c>
      <c r="N638" t="s">
        <v>1117</v>
      </c>
      <c r="O638" t="s">
        <v>475</v>
      </c>
      <c r="P638">
        <v>1</v>
      </c>
      <c r="Q638">
        <v>0</v>
      </c>
      <c r="R638">
        <v>0</v>
      </c>
      <c r="S638">
        <v>4</v>
      </c>
      <c r="T638">
        <v>1</v>
      </c>
      <c r="U638">
        <v>100</v>
      </c>
      <c r="V638">
        <v>0.55000000000000004</v>
      </c>
      <c r="W638">
        <v>0.73</v>
      </c>
      <c r="X638">
        <v>0.865604817280622</v>
      </c>
    </row>
    <row r="639" spans="1:24" x14ac:dyDescent="0.2">
      <c r="A639" t="s">
        <v>1163</v>
      </c>
      <c r="B639" t="s">
        <v>1158</v>
      </c>
      <c r="C639" t="s">
        <v>577</v>
      </c>
      <c r="D639">
        <v>1</v>
      </c>
      <c r="E639">
        <v>0</v>
      </c>
      <c r="F639">
        <v>0</v>
      </c>
      <c r="G639">
        <v>0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1</v>
      </c>
      <c r="Q639">
        <v>0</v>
      </c>
      <c r="R639">
        <v>0</v>
      </c>
      <c r="S639">
        <v>4</v>
      </c>
      <c r="T639">
        <v>1</v>
      </c>
      <c r="U639">
        <v>100</v>
      </c>
      <c r="V639">
        <v>0.55000000000000004</v>
      </c>
      <c r="W639">
        <v>0.73</v>
      </c>
      <c r="X639">
        <v>0.865604817280622</v>
      </c>
    </row>
    <row r="640" spans="1:24" x14ac:dyDescent="0.2">
      <c r="A640" t="s">
        <v>1164</v>
      </c>
      <c r="B640" t="s">
        <v>1158</v>
      </c>
      <c r="C640" t="s">
        <v>491</v>
      </c>
      <c r="D640">
        <v>1</v>
      </c>
      <c r="E640">
        <v>1</v>
      </c>
      <c r="F640" t="s">
        <v>368</v>
      </c>
      <c r="G640">
        <v>0</v>
      </c>
      <c r="H640">
        <v>1</v>
      </c>
      <c r="I640" t="s">
        <v>368</v>
      </c>
      <c r="J640">
        <v>0</v>
      </c>
      <c r="K640">
        <v>0</v>
      </c>
      <c r="L640">
        <v>0</v>
      </c>
      <c r="M640">
        <v>0</v>
      </c>
      <c r="N640" t="s">
        <v>492</v>
      </c>
      <c r="O640" t="s">
        <v>493</v>
      </c>
      <c r="P640">
        <v>1</v>
      </c>
      <c r="Q640">
        <v>0</v>
      </c>
      <c r="R640">
        <v>0</v>
      </c>
      <c r="S640">
        <v>4</v>
      </c>
      <c r="T640">
        <v>1</v>
      </c>
      <c r="U640">
        <v>100</v>
      </c>
      <c r="V640">
        <v>0.55000000000000004</v>
      </c>
      <c r="W640">
        <v>0.73</v>
      </c>
      <c r="X640">
        <v>0.865604817280622</v>
      </c>
    </row>
    <row r="641" spans="1:24" x14ac:dyDescent="0.2">
      <c r="A641" t="s">
        <v>1165</v>
      </c>
      <c r="B641" t="s">
        <v>1158</v>
      </c>
      <c r="C641" t="s">
        <v>1110</v>
      </c>
      <c r="D641">
        <v>1</v>
      </c>
      <c r="E641">
        <v>0</v>
      </c>
      <c r="F641">
        <v>0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1</v>
      </c>
      <c r="Q641">
        <v>0</v>
      </c>
      <c r="R641">
        <v>0</v>
      </c>
      <c r="S641">
        <v>4</v>
      </c>
      <c r="T641">
        <v>1</v>
      </c>
      <c r="U641">
        <v>100</v>
      </c>
      <c r="V641">
        <v>0.55000000000000004</v>
      </c>
      <c r="W641">
        <v>0.73</v>
      </c>
      <c r="X641">
        <v>0.865604817280622</v>
      </c>
    </row>
    <row r="642" spans="1:24" x14ac:dyDescent="0.2">
      <c r="A642" t="s">
        <v>1166</v>
      </c>
      <c r="B642" t="s">
        <v>1167</v>
      </c>
      <c r="C642" t="s">
        <v>1167</v>
      </c>
      <c r="D642">
        <v>0</v>
      </c>
      <c r="E642">
        <v>0</v>
      </c>
      <c r="F642">
        <v>0</v>
      </c>
      <c r="G642">
        <v>9490667.9328229595</v>
      </c>
      <c r="H642">
        <v>0</v>
      </c>
      <c r="I642">
        <v>0</v>
      </c>
      <c r="J642">
        <v>18758.2663204442</v>
      </c>
      <c r="K642">
        <v>1000634.42838218</v>
      </c>
      <c r="L642">
        <v>130902.98625194401</v>
      </c>
      <c r="M642">
        <v>10622205.347456999</v>
      </c>
      <c r="N642">
        <v>0</v>
      </c>
      <c r="O642">
        <v>0</v>
      </c>
      <c r="P642">
        <v>15</v>
      </c>
      <c r="Q642">
        <v>0</v>
      </c>
      <c r="R642">
        <v>0</v>
      </c>
      <c r="S642">
        <v>1</v>
      </c>
      <c r="T642">
        <v>1</v>
      </c>
      <c r="U642">
        <v>100</v>
      </c>
      <c r="V642">
        <v>0.55000000000000004</v>
      </c>
      <c r="W642">
        <v>0.73</v>
      </c>
      <c r="X642">
        <v>0.95718748235553297</v>
      </c>
    </row>
    <row r="643" spans="1:24" x14ac:dyDescent="0.2">
      <c r="A643" t="s">
        <v>1168</v>
      </c>
      <c r="B643" t="s">
        <v>1167</v>
      </c>
      <c r="C643" t="s">
        <v>1169</v>
      </c>
      <c r="D643">
        <v>0</v>
      </c>
      <c r="E643">
        <v>0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9</v>
      </c>
      <c r="Q643">
        <v>0</v>
      </c>
      <c r="R643">
        <v>0</v>
      </c>
      <c r="S643">
        <v>4</v>
      </c>
      <c r="T643">
        <v>1</v>
      </c>
      <c r="U643">
        <v>100</v>
      </c>
      <c r="V643">
        <v>0.55000000000000004</v>
      </c>
      <c r="W643">
        <v>0.73</v>
      </c>
      <c r="X643">
        <v>0.865604817280622</v>
      </c>
    </row>
    <row r="644" spans="1:24" x14ac:dyDescent="0.2">
      <c r="A644" t="s">
        <v>1170</v>
      </c>
      <c r="B644" t="s">
        <v>1169</v>
      </c>
      <c r="C644" t="s">
        <v>1171</v>
      </c>
      <c r="D644">
        <v>1</v>
      </c>
      <c r="E644">
        <v>0</v>
      </c>
      <c r="F644">
        <v>0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1</v>
      </c>
      <c r="Q644">
        <v>0</v>
      </c>
      <c r="R644">
        <v>0</v>
      </c>
      <c r="S644">
        <v>4</v>
      </c>
      <c r="T644">
        <v>1</v>
      </c>
      <c r="U644">
        <v>100</v>
      </c>
      <c r="V644">
        <v>0.55000000000000004</v>
      </c>
      <c r="W644">
        <v>0.73</v>
      </c>
      <c r="X644">
        <v>0.865604817280622</v>
      </c>
    </row>
    <row r="645" spans="1:24" x14ac:dyDescent="0.2">
      <c r="A645" t="s">
        <v>1172</v>
      </c>
      <c r="B645" t="s">
        <v>1169</v>
      </c>
      <c r="C645" t="s">
        <v>1173</v>
      </c>
      <c r="D645">
        <v>1</v>
      </c>
      <c r="E645">
        <v>0</v>
      </c>
      <c r="F645">
        <v>0</v>
      </c>
      <c r="G645">
        <v>0</v>
      </c>
      <c r="H645">
        <v>0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0</v>
      </c>
      <c r="O645">
        <v>0</v>
      </c>
      <c r="P645">
        <v>1</v>
      </c>
      <c r="Q645">
        <v>0</v>
      </c>
      <c r="R645">
        <v>0</v>
      </c>
      <c r="S645">
        <v>4</v>
      </c>
      <c r="T645">
        <v>1</v>
      </c>
      <c r="U645">
        <v>100</v>
      </c>
      <c r="V645">
        <v>0.55000000000000004</v>
      </c>
      <c r="W645">
        <v>0.73</v>
      </c>
      <c r="X645">
        <v>0.865604817280622</v>
      </c>
    </row>
    <row r="646" spans="1:24" x14ac:dyDescent="0.2">
      <c r="A646" t="s">
        <v>1174</v>
      </c>
      <c r="B646" t="s">
        <v>1169</v>
      </c>
      <c r="C646" t="s">
        <v>1175</v>
      </c>
      <c r="D646">
        <v>1</v>
      </c>
      <c r="E646">
        <v>0</v>
      </c>
      <c r="F646">
        <v>0</v>
      </c>
      <c r="G646">
        <v>0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0</v>
      </c>
      <c r="P646">
        <v>1</v>
      </c>
      <c r="Q646">
        <v>0</v>
      </c>
      <c r="R646">
        <v>0</v>
      </c>
      <c r="S646">
        <v>4</v>
      </c>
      <c r="T646">
        <v>1</v>
      </c>
      <c r="U646">
        <v>100</v>
      </c>
      <c r="V646">
        <v>0.55000000000000004</v>
      </c>
      <c r="W646">
        <v>0.73</v>
      </c>
      <c r="X646">
        <v>0.865604817280622</v>
      </c>
    </row>
    <row r="647" spans="1:24" x14ac:dyDescent="0.2">
      <c r="A647" t="s">
        <v>1176</v>
      </c>
      <c r="B647" t="s">
        <v>1169</v>
      </c>
      <c r="C647" t="s">
        <v>1177</v>
      </c>
      <c r="D647">
        <v>1</v>
      </c>
      <c r="E647">
        <v>0</v>
      </c>
      <c r="F647">
        <v>0</v>
      </c>
      <c r="G647">
        <v>0</v>
      </c>
      <c r="H647">
        <v>0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0</v>
      </c>
      <c r="O647">
        <v>0</v>
      </c>
      <c r="P647">
        <v>1</v>
      </c>
      <c r="Q647">
        <v>0</v>
      </c>
      <c r="R647">
        <v>0</v>
      </c>
      <c r="S647">
        <v>4</v>
      </c>
      <c r="T647">
        <v>1</v>
      </c>
      <c r="U647">
        <v>100</v>
      </c>
      <c r="V647">
        <v>0.55000000000000004</v>
      </c>
      <c r="W647">
        <v>0.73</v>
      </c>
      <c r="X647">
        <v>0.865604817280622</v>
      </c>
    </row>
    <row r="648" spans="1:24" x14ac:dyDescent="0.2">
      <c r="A648" t="s">
        <v>1178</v>
      </c>
      <c r="B648" t="s">
        <v>1169</v>
      </c>
      <c r="C648" t="s">
        <v>1179</v>
      </c>
      <c r="D648">
        <v>1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1</v>
      </c>
      <c r="Q648">
        <v>0</v>
      </c>
      <c r="R648">
        <v>0</v>
      </c>
      <c r="S648">
        <v>4</v>
      </c>
      <c r="T648">
        <v>1</v>
      </c>
      <c r="U648">
        <v>100</v>
      </c>
      <c r="V648">
        <v>0.55000000000000004</v>
      </c>
      <c r="W648">
        <v>0.73</v>
      </c>
      <c r="X648">
        <v>0.865604817280622</v>
      </c>
    </row>
    <row r="649" spans="1:24" x14ac:dyDescent="0.2">
      <c r="A649" t="s">
        <v>1180</v>
      </c>
      <c r="B649" t="s">
        <v>1169</v>
      </c>
      <c r="C649" t="s">
        <v>1181</v>
      </c>
      <c r="D649">
        <v>1</v>
      </c>
      <c r="E649">
        <v>0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1</v>
      </c>
      <c r="Q649">
        <v>0</v>
      </c>
      <c r="R649">
        <v>0</v>
      </c>
      <c r="S649">
        <v>4</v>
      </c>
      <c r="T649">
        <v>1</v>
      </c>
      <c r="U649">
        <v>100</v>
      </c>
      <c r="V649">
        <v>0.55000000000000004</v>
      </c>
      <c r="W649">
        <v>0.73</v>
      </c>
      <c r="X649">
        <v>0.865604817280622</v>
      </c>
    </row>
    <row r="650" spans="1:24" x14ac:dyDescent="0.2">
      <c r="A650" t="s">
        <v>1182</v>
      </c>
      <c r="B650" t="s">
        <v>1169</v>
      </c>
      <c r="C650" t="s">
        <v>1183</v>
      </c>
      <c r="D650">
        <v>1</v>
      </c>
      <c r="E650">
        <v>0</v>
      </c>
      <c r="F650">
        <v>0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1</v>
      </c>
      <c r="Q650">
        <v>0</v>
      </c>
      <c r="R650">
        <v>0</v>
      </c>
      <c r="S650">
        <v>4</v>
      </c>
      <c r="T650">
        <v>1</v>
      </c>
      <c r="U650">
        <v>100</v>
      </c>
      <c r="V650">
        <v>0.55000000000000004</v>
      </c>
      <c r="W650">
        <v>0.73</v>
      </c>
      <c r="X650">
        <v>0.865604817280622</v>
      </c>
    </row>
    <row r="651" spans="1:24" x14ac:dyDescent="0.2">
      <c r="A651" t="s">
        <v>1184</v>
      </c>
      <c r="B651" t="s">
        <v>1169</v>
      </c>
      <c r="C651" t="s">
        <v>491</v>
      </c>
      <c r="D651">
        <v>1</v>
      </c>
      <c r="E651">
        <v>1</v>
      </c>
      <c r="F651" t="s">
        <v>368</v>
      </c>
      <c r="G651">
        <v>0</v>
      </c>
      <c r="H651">
        <v>1</v>
      </c>
      <c r="I651" t="s">
        <v>368</v>
      </c>
      <c r="J651">
        <v>0</v>
      </c>
      <c r="K651">
        <v>0</v>
      </c>
      <c r="L651">
        <v>0</v>
      </c>
      <c r="M651">
        <v>0</v>
      </c>
      <c r="N651" t="s">
        <v>492</v>
      </c>
      <c r="O651" t="s">
        <v>493</v>
      </c>
      <c r="P651">
        <v>1</v>
      </c>
      <c r="Q651">
        <v>0</v>
      </c>
      <c r="R651">
        <v>0</v>
      </c>
      <c r="S651">
        <v>4</v>
      </c>
      <c r="T651">
        <v>1</v>
      </c>
      <c r="U651">
        <v>100</v>
      </c>
      <c r="V651">
        <v>0.55000000000000004</v>
      </c>
      <c r="W651">
        <v>0.73</v>
      </c>
      <c r="X651">
        <v>0.865604817280622</v>
      </c>
    </row>
    <row r="652" spans="1:24" x14ac:dyDescent="0.2">
      <c r="A652" t="s">
        <v>1185</v>
      </c>
      <c r="B652" t="s">
        <v>1167</v>
      </c>
      <c r="C652" t="s">
        <v>1186</v>
      </c>
      <c r="D652">
        <v>0</v>
      </c>
      <c r="E652">
        <v>0</v>
      </c>
      <c r="F652">
        <v>0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2</v>
      </c>
      <c r="Q652">
        <v>0</v>
      </c>
      <c r="R652">
        <v>0</v>
      </c>
      <c r="S652">
        <v>4</v>
      </c>
      <c r="T652">
        <v>1</v>
      </c>
      <c r="U652">
        <v>100</v>
      </c>
      <c r="V652">
        <v>0.55000000000000004</v>
      </c>
      <c r="W652">
        <v>0.73</v>
      </c>
      <c r="X652">
        <v>0.865604817280622</v>
      </c>
    </row>
    <row r="653" spans="1:24" x14ac:dyDescent="0.2">
      <c r="A653" t="s">
        <v>1187</v>
      </c>
      <c r="B653" t="s">
        <v>1186</v>
      </c>
      <c r="C653" t="s">
        <v>1188</v>
      </c>
      <c r="D653">
        <v>1</v>
      </c>
      <c r="E653">
        <v>0</v>
      </c>
      <c r="F653">
        <v>0</v>
      </c>
      <c r="G653">
        <v>0</v>
      </c>
      <c r="H653">
        <v>0</v>
      </c>
      <c r="I653">
        <v>0</v>
      </c>
      <c r="J653">
        <v>0</v>
      </c>
      <c r="K653">
        <v>0</v>
      </c>
      <c r="L653">
        <v>0</v>
      </c>
      <c r="M653">
        <v>0</v>
      </c>
      <c r="N653">
        <v>0</v>
      </c>
      <c r="O653">
        <v>0</v>
      </c>
      <c r="P653">
        <v>1</v>
      </c>
      <c r="Q653">
        <v>0</v>
      </c>
      <c r="R653">
        <v>0</v>
      </c>
      <c r="S653">
        <v>4</v>
      </c>
      <c r="T653">
        <v>1</v>
      </c>
      <c r="U653">
        <v>100</v>
      </c>
      <c r="V653">
        <v>0.55000000000000004</v>
      </c>
      <c r="W653">
        <v>0.73</v>
      </c>
      <c r="X653">
        <v>0.865604817280622</v>
      </c>
    </row>
    <row r="654" spans="1:24" x14ac:dyDescent="0.2">
      <c r="A654" t="s">
        <v>1189</v>
      </c>
      <c r="B654" t="s">
        <v>1167</v>
      </c>
      <c r="C654" t="s">
        <v>1190</v>
      </c>
      <c r="D654">
        <v>0</v>
      </c>
      <c r="E654">
        <v>0</v>
      </c>
      <c r="F654">
        <v>0</v>
      </c>
      <c r="G654">
        <v>9490667.9328229595</v>
      </c>
      <c r="H654">
        <v>0</v>
      </c>
      <c r="I654">
        <v>0</v>
      </c>
      <c r="J654">
        <v>18758.2663204442</v>
      </c>
      <c r="K654">
        <v>1000634.42838218</v>
      </c>
      <c r="L654">
        <v>130902.98625194401</v>
      </c>
      <c r="M654">
        <v>10622205.347456999</v>
      </c>
      <c r="N654">
        <v>0</v>
      </c>
      <c r="O654">
        <v>0</v>
      </c>
      <c r="P654">
        <v>3</v>
      </c>
      <c r="Q654">
        <v>0</v>
      </c>
      <c r="R654">
        <v>0</v>
      </c>
      <c r="S654">
        <v>1</v>
      </c>
      <c r="T654">
        <v>1</v>
      </c>
      <c r="U654">
        <v>100</v>
      </c>
      <c r="V654">
        <v>0.55000000000000004</v>
      </c>
      <c r="W654">
        <v>0.73</v>
      </c>
      <c r="X654">
        <v>0.95718748235553297</v>
      </c>
    </row>
    <row r="655" spans="1:24" x14ac:dyDescent="0.2">
      <c r="A655" t="s">
        <v>1191</v>
      </c>
      <c r="B655" t="s">
        <v>1190</v>
      </c>
      <c r="C655" t="s">
        <v>1192</v>
      </c>
      <c r="D655">
        <v>1</v>
      </c>
      <c r="E655">
        <v>0</v>
      </c>
      <c r="F655">
        <v>0</v>
      </c>
      <c r="G655">
        <v>227574.712844842</v>
      </c>
      <c r="H655">
        <v>0</v>
      </c>
      <c r="I655">
        <v>0</v>
      </c>
      <c r="J655">
        <v>692.73470974705504</v>
      </c>
      <c r="K655">
        <v>35694.925770900903</v>
      </c>
      <c r="L655">
        <v>2614.5167929500999</v>
      </c>
      <c r="M655">
        <v>265884.15540869301</v>
      </c>
      <c r="N655">
        <v>0</v>
      </c>
      <c r="O655">
        <v>0</v>
      </c>
      <c r="P655">
        <v>1</v>
      </c>
      <c r="Q655">
        <v>0</v>
      </c>
      <c r="R655">
        <v>0</v>
      </c>
      <c r="S655">
        <v>1</v>
      </c>
      <c r="T655">
        <v>1</v>
      </c>
      <c r="U655">
        <v>100</v>
      </c>
      <c r="V655">
        <v>0.55000000000000004</v>
      </c>
      <c r="W655">
        <v>0.73</v>
      </c>
      <c r="X655">
        <v>0.95718748235553297</v>
      </c>
    </row>
    <row r="656" spans="1:24" x14ac:dyDescent="0.2">
      <c r="A656" t="s">
        <v>1193</v>
      </c>
      <c r="B656" t="s">
        <v>1190</v>
      </c>
      <c r="C656" t="s">
        <v>1194</v>
      </c>
      <c r="D656">
        <v>1</v>
      </c>
      <c r="E656">
        <v>0</v>
      </c>
      <c r="F656">
        <v>0</v>
      </c>
      <c r="G656">
        <v>9263093.2199781109</v>
      </c>
      <c r="H656">
        <v>0</v>
      </c>
      <c r="I656">
        <v>0</v>
      </c>
      <c r="J656">
        <v>18065.5316106971</v>
      </c>
      <c r="K656">
        <v>964939.50261128601</v>
      </c>
      <c r="L656">
        <v>128288.469458994</v>
      </c>
      <c r="M656">
        <v>10356321.192048401</v>
      </c>
      <c r="N656">
        <v>0</v>
      </c>
      <c r="O656">
        <v>0</v>
      </c>
      <c r="P656">
        <v>1</v>
      </c>
      <c r="Q656">
        <v>0</v>
      </c>
      <c r="R656">
        <v>0</v>
      </c>
      <c r="S656">
        <v>1</v>
      </c>
      <c r="T656">
        <v>1</v>
      </c>
      <c r="U656">
        <v>100</v>
      </c>
      <c r="V656">
        <v>0.55000000000000004</v>
      </c>
      <c r="W656">
        <v>0.73</v>
      </c>
      <c r="X656">
        <v>0.95718748235553297</v>
      </c>
    </row>
    <row r="657" spans="1:24" x14ac:dyDescent="0.2">
      <c r="A657" t="s">
        <v>1195</v>
      </c>
      <c r="B657" t="s">
        <v>1196</v>
      </c>
      <c r="C657" t="s">
        <v>1196</v>
      </c>
      <c r="D657">
        <v>0</v>
      </c>
      <c r="E657">
        <v>0</v>
      </c>
      <c r="F657">
        <v>0</v>
      </c>
      <c r="G657">
        <v>0</v>
      </c>
      <c r="H657">
        <v>0</v>
      </c>
      <c r="I657">
        <v>0</v>
      </c>
      <c r="J657">
        <v>0</v>
      </c>
      <c r="K657">
        <v>0</v>
      </c>
      <c r="L657">
        <v>0</v>
      </c>
      <c r="M657">
        <v>0</v>
      </c>
      <c r="N657">
        <v>0</v>
      </c>
      <c r="O657">
        <v>0</v>
      </c>
      <c r="P657">
        <v>18</v>
      </c>
      <c r="Q657">
        <v>0</v>
      </c>
      <c r="R657">
        <v>0</v>
      </c>
      <c r="S657">
        <v>1</v>
      </c>
      <c r="T657">
        <v>1</v>
      </c>
      <c r="U657">
        <v>100</v>
      </c>
      <c r="V657">
        <v>0.55000000000000004</v>
      </c>
      <c r="W657">
        <v>0.73</v>
      </c>
      <c r="X657">
        <v>0.95718748235553297</v>
      </c>
    </row>
    <row r="658" spans="1:24" x14ac:dyDescent="0.2">
      <c r="A658" t="s">
        <v>1197</v>
      </c>
      <c r="B658" t="s">
        <v>1196</v>
      </c>
      <c r="C658" t="s">
        <v>1198</v>
      </c>
      <c r="D658">
        <v>0</v>
      </c>
      <c r="E658">
        <v>0</v>
      </c>
      <c r="F658">
        <v>0</v>
      </c>
      <c r="G658">
        <v>0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10</v>
      </c>
      <c r="Q658">
        <v>0</v>
      </c>
      <c r="R658">
        <v>0</v>
      </c>
      <c r="S658">
        <v>1</v>
      </c>
      <c r="T658">
        <v>1</v>
      </c>
      <c r="U658">
        <v>100</v>
      </c>
      <c r="V658">
        <v>0.55000000000000004</v>
      </c>
      <c r="W658">
        <v>0.73</v>
      </c>
      <c r="X658">
        <v>0.95718748235553297</v>
      </c>
    </row>
    <row r="659" spans="1:24" x14ac:dyDescent="0.2">
      <c r="A659" t="s">
        <v>1199</v>
      </c>
      <c r="B659" t="s">
        <v>1198</v>
      </c>
      <c r="C659" t="s">
        <v>1200</v>
      </c>
      <c r="D659">
        <v>0</v>
      </c>
      <c r="E659">
        <v>0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5</v>
      </c>
      <c r="Q659">
        <v>0</v>
      </c>
      <c r="R659">
        <v>0</v>
      </c>
      <c r="S659">
        <v>1</v>
      </c>
      <c r="T659">
        <v>1</v>
      </c>
      <c r="U659">
        <v>100</v>
      </c>
      <c r="V659">
        <v>0.55000000000000004</v>
      </c>
      <c r="W659">
        <v>0.73</v>
      </c>
      <c r="X659">
        <v>0.95718748235553297</v>
      </c>
    </row>
    <row r="660" spans="1:24" x14ac:dyDescent="0.2">
      <c r="A660" t="s">
        <v>1201</v>
      </c>
      <c r="B660" t="s">
        <v>1200</v>
      </c>
      <c r="C660" t="s">
        <v>1202</v>
      </c>
      <c r="D660">
        <v>1</v>
      </c>
      <c r="E660">
        <v>1</v>
      </c>
      <c r="F660" t="s">
        <v>401</v>
      </c>
      <c r="G660">
        <v>0</v>
      </c>
      <c r="H660">
        <v>1</v>
      </c>
      <c r="I660" t="s">
        <v>368</v>
      </c>
      <c r="J660">
        <v>0</v>
      </c>
      <c r="K660">
        <v>0</v>
      </c>
      <c r="L660">
        <v>0</v>
      </c>
      <c r="M660">
        <v>0</v>
      </c>
      <c r="N660" t="s">
        <v>1200</v>
      </c>
      <c r="O660" t="s">
        <v>498</v>
      </c>
      <c r="P660">
        <v>1</v>
      </c>
      <c r="Q660">
        <v>0</v>
      </c>
      <c r="R660">
        <v>0</v>
      </c>
      <c r="S660">
        <v>1</v>
      </c>
      <c r="T660">
        <v>1</v>
      </c>
      <c r="U660">
        <v>100</v>
      </c>
      <c r="V660">
        <v>0.55000000000000004</v>
      </c>
      <c r="W660">
        <v>0.73</v>
      </c>
      <c r="X660">
        <v>0.95718748235553297</v>
      </c>
    </row>
    <row r="661" spans="1:24" x14ac:dyDescent="0.2">
      <c r="A661" t="s">
        <v>1203</v>
      </c>
      <c r="B661" t="s">
        <v>1200</v>
      </c>
      <c r="C661" t="s">
        <v>1204</v>
      </c>
      <c r="D661">
        <v>1</v>
      </c>
      <c r="E661">
        <v>1</v>
      </c>
      <c r="F661" t="s">
        <v>368</v>
      </c>
      <c r="G661">
        <v>0</v>
      </c>
      <c r="H661">
        <v>1</v>
      </c>
      <c r="I661" t="s">
        <v>368</v>
      </c>
      <c r="J661">
        <v>0</v>
      </c>
      <c r="K661">
        <v>0</v>
      </c>
      <c r="L661">
        <v>0</v>
      </c>
      <c r="M661">
        <v>0</v>
      </c>
      <c r="N661" t="s">
        <v>1200</v>
      </c>
      <c r="O661" t="s">
        <v>498</v>
      </c>
      <c r="P661">
        <v>1</v>
      </c>
      <c r="Q661">
        <v>0</v>
      </c>
      <c r="R661">
        <v>0</v>
      </c>
      <c r="S661">
        <v>1</v>
      </c>
      <c r="T661">
        <v>1</v>
      </c>
      <c r="U661">
        <v>100</v>
      </c>
      <c r="V661">
        <v>0.55000000000000004</v>
      </c>
      <c r="W661">
        <v>0.73</v>
      </c>
      <c r="X661">
        <v>0.95718748235553297</v>
      </c>
    </row>
    <row r="662" spans="1:24" x14ac:dyDescent="0.2">
      <c r="A662" t="s">
        <v>1205</v>
      </c>
      <c r="B662" t="s">
        <v>1200</v>
      </c>
      <c r="C662" t="s">
        <v>1206</v>
      </c>
      <c r="D662">
        <v>1</v>
      </c>
      <c r="E662">
        <v>1</v>
      </c>
      <c r="F662" t="s">
        <v>368</v>
      </c>
      <c r="G662">
        <v>0</v>
      </c>
      <c r="H662">
        <v>1</v>
      </c>
      <c r="I662" t="s">
        <v>368</v>
      </c>
      <c r="J662">
        <v>0</v>
      </c>
      <c r="K662">
        <v>0</v>
      </c>
      <c r="L662">
        <v>0</v>
      </c>
      <c r="M662">
        <v>0</v>
      </c>
      <c r="N662" t="s">
        <v>449</v>
      </c>
      <c r="O662" t="s">
        <v>498</v>
      </c>
      <c r="P662">
        <v>1</v>
      </c>
      <c r="Q662">
        <v>0</v>
      </c>
      <c r="R662">
        <v>0</v>
      </c>
      <c r="S662">
        <v>1</v>
      </c>
      <c r="T662">
        <v>1</v>
      </c>
      <c r="U662">
        <v>100</v>
      </c>
      <c r="V662">
        <v>0.55000000000000004</v>
      </c>
      <c r="W662">
        <v>0.73</v>
      </c>
      <c r="X662">
        <v>0.95718748235553297</v>
      </c>
    </row>
    <row r="663" spans="1:24" x14ac:dyDescent="0.2">
      <c r="A663" t="s">
        <v>1207</v>
      </c>
      <c r="B663" t="s">
        <v>1200</v>
      </c>
      <c r="C663" t="s">
        <v>1208</v>
      </c>
      <c r="D663">
        <v>1</v>
      </c>
      <c r="E663">
        <v>1</v>
      </c>
      <c r="F663" t="s">
        <v>401</v>
      </c>
      <c r="G663">
        <v>0</v>
      </c>
      <c r="H663">
        <v>1</v>
      </c>
      <c r="I663" t="s">
        <v>368</v>
      </c>
      <c r="J663">
        <v>0</v>
      </c>
      <c r="K663">
        <v>0</v>
      </c>
      <c r="L663">
        <v>0</v>
      </c>
      <c r="M663">
        <v>0</v>
      </c>
      <c r="N663" t="s">
        <v>1200</v>
      </c>
      <c r="O663" t="s">
        <v>498</v>
      </c>
      <c r="P663">
        <v>1</v>
      </c>
      <c r="Q663">
        <v>0</v>
      </c>
      <c r="R663">
        <v>0</v>
      </c>
      <c r="S663">
        <v>1</v>
      </c>
      <c r="T663">
        <v>1</v>
      </c>
      <c r="U663">
        <v>100</v>
      </c>
      <c r="V663">
        <v>0.55000000000000004</v>
      </c>
      <c r="W663">
        <v>0.73</v>
      </c>
      <c r="X663">
        <v>0.95718748235553297</v>
      </c>
    </row>
    <row r="664" spans="1:24" x14ac:dyDescent="0.2">
      <c r="A664" t="s">
        <v>1209</v>
      </c>
      <c r="B664" t="s">
        <v>1198</v>
      </c>
      <c r="C664" t="s">
        <v>1210</v>
      </c>
      <c r="D664">
        <v>1</v>
      </c>
      <c r="E664">
        <v>1</v>
      </c>
      <c r="F664" t="s">
        <v>368</v>
      </c>
      <c r="G664">
        <v>0</v>
      </c>
      <c r="H664">
        <v>1</v>
      </c>
      <c r="I664" t="s">
        <v>368</v>
      </c>
      <c r="J664">
        <v>0</v>
      </c>
      <c r="K664">
        <v>0</v>
      </c>
      <c r="L664">
        <v>0</v>
      </c>
      <c r="M664">
        <v>0</v>
      </c>
      <c r="N664" t="s">
        <v>398</v>
      </c>
      <c r="O664" t="s">
        <v>498</v>
      </c>
      <c r="P664">
        <v>1</v>
      </c>
      <c r="Q664">
        <v>0</v>
      </c>
      <c r="R664">
        <v>0</v>
      </c>
      <c r="S664">
        <v>1</v>
      </c>
      <c r="T664">
        <v>1</v>
      </c>
      <c r="U664">
        <v>100</v>
      </c>
      <c r="V664">
        <v>0.55000000000000004</v>
      </c>
      <c r="W664">
        <v>0.73</v>
      </c>
      <c r="X664">
        <v>0.95718748235553297</v>
      </c>
    </row>
    <row r="665" spans="1:24" x14ac:dyDescent="0.2">
      <c r="A665" t="s">
        <v>1211</v>
      </c>
      <c r="B665" t="s">
        <v>1198</v>
      </c>
      <c r="C665" t="s">
        <v>1212</v>
      </c>
      <c r="D665">
        <v>0</v>
      </c>
      <c r="E665">
        <v>0</v>
      </c>
      <c r="F665">
        <v>0</v>
      </c>
      <c r="G665">
        <v>0</v>
      </c>
      <c r="H665">
        <v>0</v>
      </c>
      <c r="I665">
        <v>0</v>
      </c>
      <c r="J665">
        <v>0</v>
      </c>
      <c r="K665">
        <v>0</v>
      </c>
      <c r="L665">
        <v>0</v>
      </c>
      <c r="M665">
        <v>0</v>
      </c>
      <c r="N665">
        <v>0</v>
      </c>
      <c r="O665">
        <v>0</v>
      </c>
      <c r="P665">
        <v>3</v>
      </c>
      <c r="Q665">
        <v>0</v>
      </c>
      <c r="R665">
        <v>0</v>
      </c>
      <c r="S665">
        <v>1</v>
      </c>
      <c r="T665">
        <v>1</v>
      </c>
      <c r="U665">
        <v>100</v>
      </c>
      <c r="V665">
        <v>0.55000000000000004</v>
      </c>
      <c r="W665">
        <v>0.73</v>
      </c>
      <c r="X665">
        <v>0.95718748235553297</v>
      </c>
    </row>
    <row r="666" spans="1:24" x14ac:dyDescent="0.2">
      <c r="A666" t="s">
        <v>1213</v>
      </c>
      <c r="B666" t="s">
        <v>1212</v>
      </c>
      <c r="C666" t="s">
        <v>1214</v>
      </c>
      <c r="D666">
        <v>1</v>
      </c>
      <c r="E666">
        <v>2</v>
      </c>
      <c r="F666" t="s">
        <v>401</v>
      </c>
      <c r="G666">
        <v>0</v>
      </c>
      <c r="H666">
        <v>1</v>
      </c>
      <c r="I666" t="s">
        <v>368</v>
      </c>
      <c r="J666">
        <v>0</v>
      </c>
      <c r="K666">
        <v>0</v>
      </c>
      <c r="L666">
        <v>0</v>
      </c>
      <c r="M666">
        <v>0</v>
      </c>
      <c r="N666" t="s">
        <v>398</v>
      </c>
      <c r="O666" t="s">
        <v>475</v>
      </c>
      <c r="P666">
        <v>1</v>
      </c>
      <c r="Q666">
        <v>0</v>
      </c>
      <c r="R666">
        <v>0</v>
      </c>
      <c r="S666">
        <v>1</v>
      </c>
      <c r="T666">
        <v>1</v>
      </c>
      <c r="U666">
        <v>100</v>
      </c>
      <c r="V666">
        <v>0.55000000000000004</v>
      </c>
      <c r="W666">
        <v>0.73</v>
      </c>
      <c r="X666">
        <v>0.95718748235553297</v>
      </c>
    </row>
    <row r="667" spans="1:24" x14ac:dyDescent="0.2">
      <c r="A667" t="s">
        <v>1215</v>
      </c>
      <c r="B667" t="s">
        <v>1212</v>
      </c>
      <c r="C667" t="s">
        <v>1216</v>
      </c>
      <c r="D667">
        <v>1</v>
      </c>
      <c r="E667">
        <v>1</v>
      </c>
      <c r="F667" t="s">
        <v>368</v>
      </c>
      <c r="G667">
        <v>0</v>
      </c>
      <c r="H667">
        <v>1</v>
      </c>
      <c r="I667" t="s">
        <v>368</v>
      </c>
      <c r="J667">
        <v>0</v>
      </c>
      <c r="K667">
        <v>0</v>
      </c>
      <c r="L667">
        <v>0</v>
      </c>
      <c r="M667">
        <v>0</v>
      </c>
      <c r="N667" t="s">
        <v>449</v>
      </c>
      <c r="O667" t="s">
        <v>475</v>
      </c>
      <c r="P667">
        <v>1</v>
      </c>
      <c r="Q667">
        <v>0</v>
      </c>
      <c r="R667">
        <v>0</v>
      </c>
      <c r="S667">
        <v>1</v>
      </c>
      <c r="T667">
        <v>1</v>
      </c>
      <c r="U667">
        <v>100</v>
      </c>
      <c r="V667">
        <v>0.55000000000000004</v>
      </c>
      <c r="W667">
        <v>0.73</v>
      </c>
      <c r="X667">
        <v>0.95718748235553297</v>
      </c>
    </row>
    <row r="668" spans="1:24" x14ac:dyDescent="0.2">
      <c r="A668" t="s">
        <v>1217</v>
      </c>
      <c r="B668" t="s">
        <v>1196</v>
      </c>
      <c r="C668" t="s">
        <v>1218</v>
      </c>
      <c r="D668">
        <v>0</v>
      </c>
      <c r="E668">
        <v>0</v>
      </c>
      <c r="F668">
        <v>0</v>
      </c>
      <c r="G668">
        <v>0</v>
      </c>
      <c r="H668">
        <v>0</v>
      </c>
      <c r="I668">
        <v>0</v>
      </c>
      <c r="J668">
        <v>0</v>
      </c>
      <c r="K668">
        <v>0</v>
      </c>
      <c r="L668">
        <v>0</v>
      </c>
      <c r="M668">
        <v>0</v>
      </c>
      <c r="N668">
        <v>0</v>
      </c>
      <c r="O668">
        <v>0</v>
      </c>
      <c r="P668">
        <v>2</v>
      </c>
      <c r="Q668">
        <v>0</v>
      </c>
      <c r="R668">
        <v>0</v>
      </c>
      <c r="S668">
        <v>1</v>
      </c>
      <c r="T668">
        <v>1</v>
      </c>
      <c r="U668">
        <v>100</v>
      </c>
      <c r="V668">
        <v>0.55000000000000004</v>
      </c>
      <c r="W668">
        <v>0.73</v>
      </c>
      <c r="X668">
        <v>0.95718748235553297</v>
      </c>
    </row>
    <row r="669" spans="1:24" x14ac:dyDescent="0.2">
      <c r="A669" t="s">
        <v>1219</v>
      </c>
      <c r="B669" t="s">
        <v>1218</v>
      </c>
      <c r="C669" t="s">
        <v>1220</v>
      </c>
      <c r="D669">
        <v>1</v>
      </c>
      <c r="E669">
        <v>1</v>
      </c>
      <c r="F669" t="s">
        <v>368</v>
      </c>
      <c r="G669">
        <v>0</v>
      </c>
      <c r="H669">
        <v>1</v>
      </c>
      <c r="I669" t="s">
        <v>368</v>
      </c>
      <c r="J669">
        <v>0</v>
      </c>
      <c r="K669">
        <v>0</v>
      </c>
      <c r="L669">
        <v>0</v>
      </c>
      <c r="M669">
        <v>0</v>
      </c>
      <c r="N669" t="s">
        <v>449</v>
      </c>
      <c r="O669" t="s">
        <v>389</v>
      </c>
      <c r="P669">
        <v>1</v>
      </c>
      <c r="Q669">
        <v>0</v>
      </c>
      <c r="R669">
        <v>0</v>
      </c>
      <c r="S669">
        <v>1</v>
      </c>
      <c r="T669">
        <v>1</v>
      </c>
      <c r="U669">
        <v>100</v>
      </c>
      <c r="V669">
        <v>0.55000000000000004</v>
      </c>
      <c r="W669">
        <v>0.73</v>
      </c>
      <c r="X669">
        <v>0.95718748235553297</v>
      </c>
    </row>
    <row r="670" spans="1:24" x14ac:dyDescent="0.2">
      <c r="A670" t="s">
        <v>1221</v>
      </c>
      <c r="B670" t="s">
        <v>1196</v>
      </c>
      <c r="C670" t="s">
        <v>1222</v>
      </c>
      <c r="D670">
        <v>0</v>
      </c>
      <c r="E670">
        <v>0</v>
      </c>
      <c r="F670">
        <v>0</v>
      </c>
      <c r="G670">
        <v>0</v>
      </c>
      <c r="H670">
        <v>0</v>
      </c>
      <c r="I670">
        <v>0</v>
      </c>
      <c r="J670">
        <v>0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5</v>
      </c>
      <c r="Q670">
        <v>0</v>
      </c>
      <c r="R670">
        <v>0</v>
      </c>
      <c r="S670">
        <v>1</v>
      </c>
      <c r="T670">
        <v>1</v>
      </c>
      <c r="U670">
        <v>100</v>
      </c>
      <c r="V670">
        <v>0.55000000000000004</v>
      </c>
      <c r="W670">
        <v>0.73</v>
      </c>
      <c r="X670">
        <v>0.95718748235553297</v>
      </c>
    </row>
    <row r="671" spans="1:24" x14ac:dyDescent="0.2">
      <c r="A671" t="s">
        <v>1223</v>
      </c>
      <c r="B671" t="s">
        <v>1222</v>
      </c>
      <c r="C671" t="s">
        <v>1224</v>
      </c>
      <c r="D671">
        <v>1</v>
      </c>
      <c r="E671">
        <v>1</v>
      </c>
      <c r="F671" t="s">
        <v>368</v>
      </c>
      <c r="G671">
        <v>0</v>
      </c>
      <c r="H671">
        <v>1</v>
      </c>
      <c r="I671" t="s">
        <v>368</v>
      </c>
      <c r="J671">
        <v>0</v>
      </c>
      <c r="K671">
        <v>0</v>
      </c>
      <c r="L671">
        <v>0</v>
      </c>
      <c r="M671">
        <v>0</v>
      </c>
      <c r="N671" t="s">
        <v>449</v>
      </c>
      <c r="O671" t="s">
        <v>389</v>
      </c>
      <c r="P671">
        <v>1</v>
      </c>
      <c r="Q671">
        <v>0</v>
      </c>
      <c r="R671">
        <v>0</v>
      </c>
      <c r="S671">
        <v>1</v>
      </c>
      <c r="T671">
        <v>1</v>
      </c>
      <c r="U671">
        <v>100</v>
      </c>
      <c r="V671">
        <v>0.55000000000000004</v>
      </c>
      <c r="W671">
        <v>0.73</v>
      </c>
      <c r="X671">
        <v>0.95718748235553297</v>
      </c>
    </row>
    <row r="672" spans="1:24" x14ac:dyDescent="0.2">
      <c r="A672" t="s">
        <v>1225</v>
      </c>
      <c r="B672" t="s">
        <v>1222</v>
      </c>
      <c r="C672" t="s">
        <v>1226</v>
      </c>
      <c r="D672">
        <v>1</v>
      </c>
      <c r="E672">
        <v>1</v>
      </c>
      <c r="F672" t="s">
        <v>368</v>
      </c>
      <c r="G672">
        <v>0</v>
      </c>
      <c r="H672">
        <v>1</v>
      </c>
      <c r="I672" t="s">
        <v>368</v>
      </c>
      <c r="J672">
        <v>0</v>
      </c>
      <c r="K672">
        <v>0</v>
      </c>
      <c r="L672">
        <v>0</v>
      </c>
      <c r="M672">
        <v>0</v>
      </c>
      <c r="N672" t="s">
        <v>449</v>
      </c>
      <c r="O672" t="s">
        <v>389</v>
      </c>
      <c r="P672">
        <v>1</v>
      </c>
      <c r="Q672">
        <v>0</v>
      </c>
      <c r="R672">
        <v>0</v>
      </c>
      <c r="S672">
        <v>1</v>
      </c>
      <c r="T672">
        <v>1</v>
      </c>
      <c r="U672">
        <v>100</v>
      </c>
      <c r="V672">
        <v>0.55000000000000004</v>
      </c>
      <c r="W672">
        <v>0.73</v>
      </c>
      <c r="X672">
        <v>0.95718748235553297</v>
      </c>
    </row>
    <row r="673" spans="1:24" x14ac:dyDescent="0.2">
      <c r="A673" t="s">
        <v>1227</v>
      </c>
      <c r="B673" t="s">
        <v>1222</v>
      </c>
      <c r="C673" t="s">
        <v>1228</v>
      </c>
      <c r="D673">
        <v>1</v>
      </c>
      <c r="E673">
        <v>0</v>
      </c>
      <c r="F673">
        <v>0</v>
      </c>
      <c r="G673">
        <v>0</v>
      </c>
      <c r="H673">
        <v>0</v>
      </c>
      <c r="I673">
        <v>0</v>
      </c>
      <c r="J673">
        <v>0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1</v>
      </c>
      <c r="Q673">
        <v>0</v>
      </c>
      <c r="R673">
        <v>0</v>
      </c>
      <c r="S673">
        <v>1</v>
      </c>
      <c r="T673">
        <v>1</v>
      </c>
      <c r="U673">
        <v>100</v>
      </c>
      <c r="V673">
        <v>0.55000000000000004</v>
      </c>
      <c r="W673">
        <v>0.73</v>
      </c>
      <c r="X673">
        <v>0.95718748235553297</v>
      </c>
    </row>
    <row r="674" spans="1:24" x14ac:dyDescent="0.2">
      <c r="A674" t="s">
        <v>1229</v>
      </c>
      <c r="B674" t="s">
        <v>1222</v>
      </c>
      <c r="C674" t="s">
        <v>491</v>
      </c>
      <c r="D674">
        <v>1</v>
      </c>
      <c r="E674">
        <v>1</v>
      </c>
      <c r="F674" t="s">
        <v>368</v>
      </c>
      <c r="G674">
        <v>0</v>
      </c>
      <c r="H674">
        <v>1</v>
      </c>
      <c r="I674" t="s">
        <v>368</v>
      </c>
      <c r="J674">
        <v>0</v>
      </c>
      <c r="K674">
        <v>0</v>
      </c>
      <c r="L674">
        <v>0</v>
      </c>
      <c r="M674">
        <v>0</v>
      </c>
      <c r="N674" t="s">
        <v>492</v>
      </c>
      <c r="O674" t="s">
        <v>493</v>
      </c>
      <c r="P674">
        <v>1</v>
      </c>
      <c r="Q674">
        <v>0</v>
      </c>
      <c r="R674">
        <v>0</v>
      </c>
      <c r="S674">
        <v>1</v>
      </c>
      <c r="T674">
        <v>1</v>
      </c>
      <c r="U674">
        <v>100</v>
      </c>
      <c r="V674">
        <v>0.55000000000000004</v>
      </c>
      <c r="W674">
        <v>0.73</v>
      </c>
      <c r="X674">
        <v>0.95718748235553297</v>
      </c>
    </row>
    <row r="675" spans="1:24" x14ac:dyDescent="0.2">
      <c r="A675" t="s">
        <v>1230</v>
      </c>
      <c r="B675" t="s">
        <v>1231</v>
      </c>
      <c r="C675" t="s">
        <v>1231</v>
      </c>
      <c r="D675">
        <v>0</v>
      </c>
      <c r="E675">
        <v>0</v>
      </c>
      <c r="F675">
        <v>0</v>
      </c>
      <c r="G675">
        <v>15549711.6669413</v>
      </c>
      <c r="H675">
        <v>0</v>
      </c>
      <c r="I675">
        <v>0</v>
      </c>
      <c r="J675">
        <v>218714.579766977</v>
      </c>
      <c r="K675">
        <v>11810048.9932227</v>
      </c>
      <c r="L675">
        <v>2082579.4578531999</v>
      </c>
      <c r="M675">
        <v>29442340.118017301</v>
      </c>
      <c r="N675">
        <v>0</v>
      </c>
      <c r="O675">
        <v>0</v>
      </c>
      <c r="P675">
        <v>40</v>
      </c>
      <c r="Q675">
        <v>0</v>
      </c>
      <c r="R675">
        <v>0</v>
      </c>
      <c r="S675">
        <v>1</v>
      </c>
      <c r="T675">
        <v>1</v>
      </c>
      <c r="U675">
        <v>100</v>
      </c>
      <c r="V675">
        <v>0.55000000000000004</v>
      </c>
      <c r="W675">
        <v>0.73</v>
      </c>
      <c r="X675">
        <v>0.95718748235553297</v>
      </c>
    </row>
    <row r="676" spans="1:24" x14ac:dyDescent="0.2">
      <c r="A676" t="s">
        <v>1232</v>
      </c>
      <c r="B676" t="s">
        <v>1231</v>
      </c>
      <c r="C676" t="s">
        <v>1233</v>
      </c>
      <c r="D676">
        <v>0</v>
      </c>
      <c r="E676">
        <v>0</v>
      </c>
      <c r="F676">
        <v>0</v>
      </c>
      <c r="G676">
        <v>846423.39517419599</v>
      </c>
      <c r="H676">
        <v>0</v>
      </c>
      <c r="I676">
        <v>0</v>
      </c>
      <c r="J676">
        <v>13094.39497575</v>
      </c>
      <c r="K676">
        <v>707169.54715</v>
      </c>
      <c r="L676">
        <v>73022.265438000002</v>
      </c>
      <c r="M676">
        <v>1626615.2077621899</v>
      </c>
      <c r="N676">
        <v>0</v>
      </c>
      <c r="O676">
        <v>0</v>
      </c>
      <c r="P676">
        <v>2</v>
      </c>
      <c r="Q676">
        <v>0</v>
      </c>
      <c r="R676">
        <v>0</v>
      </c>
      <c r="S676">
        <v>1</v>
      </c>
      <c r="T676">
        <v>1</v>
      </c>
      <c r="U676">
        <v>100</v>
      </c>
      <c r="V676">
        <v>0.55000000000000004</v>
      </c>
      <c r="W676">
        <v>0.73</v>
      </c>
      <c r="X676">
        <v>0.95718748235553297</v>
      </c>
    </row>
    <row r="677" spans="1:24" x14ac:dyDescent="0.2">
      <c r="A677" t="s">
        <v>1234</v>
      </c>
      <c r="B677" t="s">
        <v>1233</v>
      </c>
      <c r="C677" t="s">
        <v>1235</v>
      </c>
      <c r="D677">
        <v>1</v>
      </c>
      <c r="E677">
        <v>0</v>
      </c>
      <c r="F677">
        <v>0</v>
      </c>
      <c r="G677">
        <v>846423.39517419599</v>
      </c>
      <c r="H677">
        <v>0</v>
      </c>
      <c r="I677">
        <v>0</v>
      </c>
      <c r="J677">
        <v>13094.39497575</v>
      </c>
      <c r="K677">
        <v>707169.54715</v>
      </c>
      <c r="L677">
        <v>73022.265438000002</v>
      </c>
      <c r="M677">
        <v>1626615.2077621899</v>
      </c>
      <c r="N677">
        <v>0</v>
      </c>
      <c r="O677">
        <v>0</v>
      </c>
      <c r="P677">
        <v>1</v>
      </c>
      <c r="Q677">
        <v>0</v>
      </c>
      <c r="R677">
        <v>0</v>
      </c>
      <c r="S677">
        <v>1</v>
      </c>
      <c r="T677">
        <v>1</v>
      </c>
      <c r="U677">
        <v>100</v>
      </c>
      <c r="V677">
        <v>0.55000000000000004</v>
      </c>
      <c r="W677">
        <v>0.73</v>
      </c>
      <c r="X677">
        <v>0.95718748235553297</v>
      </c>
    </row>
    <row r="678" spans="1:24" x14ac:dyDescent="0.2">
      <c r="A678" t="s">
        <v>1236</v>
      </c>
      <c r="B678" t="s">
        <v>1231</v>
      </c>
      <c r="C678" t="s">
        <v>1237</v>
      </c>
      <c r="D678">
        <v>0</v>
      </c>
      <c r="E678">
        <v>0</v>
      </c>
      <c r="F678">
        <v>0</v>
      </c>
      <c r="G678">
        <v>964904.75351870095</v>
      </c>
      <c r="H678">
        <v>0</v>
      </c>
      <c r="I678">
        <v>0</v>
      </c>
      <c r="J678">
        <v>15280.4126238225</v>
      </c>
      <c r="K678">
        <v>825054.32228175004</v>
      </c>
      <c r="L678">
        <v>229555.03255961399</v>
      </c>
      <c r="M678">
        <v>2019514.10836006</v>
      </c>
      <c r="N678">
        <v>0</v>
      </c>
      <c r="O678">
        <v>0</v>
      </c>
      <c r="P678">
        <v>7</v>
      </c>
      <c r="Q678">
        <v>0</v>
      </c>
      <c r="R678">
        <v>0</v>
      </c>
      <c r="S678">
        <v>1</v>
      </c>
      <c r="T678">
        <v>1</v>
      </c>
      <c r="U678">
        <v>100</v>
      </c>
      <c r="V678">
        <v>0.55000000000000004</v>
      </c>
      <c r="W678">
        <v>0.73</v>
      </c>
      <c r="X678">
        <v>0.95718748235553297</v>
      </c>
    </row>
    <row r="679" spans="1:24" x14ac:dyDescent="0.2">
      <c r="A679" t="s">
        <v>1238</v>
      </c>
      <c r="B679" t="s">
        <v>1237</v>
      </c>
      <c r="C679" t="s">
        <v>479</v>
      </c>
      <c r="D679">
        <v>1</v>
      </c>
      <c r="E679">
        <v>0</v>
      </c>
      <c r="F679">
        <v>0</v>
      </c>
      <c r="G679">
        <v>4800.0883997277497</v>
      </c>
      <c r="H679">
        <v>0</v>
      </c>
      <c r="I679">
        <v>0</v>
      </c>
      <c r="J679">
        <v>81.415927284999995</v>
      </c>
      <c r="K679">
        <v>4523.7267212500001</v>
      </c>
      <c r="L679">
        <v>478.412497414999</v>
      </c>
      <c r="M679">
        <v>9802.2276183927497</v>
      </c>
      <c r="N679">
        <v>0</v>
      </c>
      <c r="O679">
        <v>0</v>
      </c>
      <c r="P679">
        <v>1</v>
      </c>
      <c r="Q679">
        <v>0</v>
      </c>
      <c r="R679">
        <v>0</v>
      </c>
      <c r="S679">
        <v>1</v>
      </c>
      <c r="T679">
        <v>1</v>
      </c>
      <c r="U679">
        <v>100</v>
      </c>
      <c r="V679">
        <v>0.55000000000000004</v>
      </c>
      <c r="W679">
        <v>0.73</v>
      </c>
      <c r="X679">
        <v>0.95718748235553297</v>
      </c>
    </row>
    <row r="680" spans="1:24" x14ac:dyDescent="0.2">
      <c r="A680" t="s">
        <v>1239</v>
      </c>
      <c r="B680" t="s">
        <v>1237</v>
      </c>
      <c r="C680" t="s">
        <v>637</v>
      </c>
      <c r="D680">
        <v>1</v>
      </c>
      <c r="E680">
        <v>0</v>
      </c>
      <c r="F680">
        <v>0</v>
      </c>
      <c r="G680">
        <v>0</v>
      </c>
      <c r="H680">
        <v>0</v>
      </c>
      <c r="I680">
        <v>0</v>
      </c>
      <c r="J680">
        <v>1017.6990912</v>
      </c>
      <c r="K680">
        <v>54639.644950000002</v>
      </c>
      <c r="L680">
        <v>134652.52405199999</v>
      </c>
      <c r="M680">
        <v>189292.16900200001</v>
      </c>
      <c r="N680">
        <v>0</v>
      </c>
      <c r="O680">
        <v>0</v>
      </c>
      <c r="P680">
        <v>1</v>
      </c>
      <c r="Q680">
        <v>0</v>
      </c>
      <c r="R680">
        <v>0</v>
      </c>
      <c r="S680">
        <v>1</v>
      </c>
      <c r="T680">
        <v>1</v>
      </c>
      <c r="U680">
        <v>100</v>
      </c>
      <c r="V680">
        <v>0.55000000000000004</v>
      </c>
      <c r="W680">
        <v>0.73</v>
      </c>
      <c r="X680">
        <v>0.95718748235553297</v>
      </c>
    </row>
    <row r="681" spans="1:24" x14ac:dyDescent="0.2">
      <c r="A681" t="s">
        <v>1240</v>
      </c>
      <c r="B681" t="s">
        <v>1237</v>
      </c>
      <c r="C681" t="s">
        <v>1114</v>
      </c>
      <c r="D681">
        <v>1</v>
      </c>
      <c r="E681">
        <v>0</v>
      </c>
      <c r="F681">
        <v>0</v>
      </c>
      <c r="G681">
        <v>783279.09856239497</v>
      </c>
      <c r="H681">
        <v>0</v>
      </c>
      <c r="I681">
        <v>0</v>
      </c>
      <c r="J681">
        <v>14091.06161925</v>
      </c>
      <c r="K681">
        <v>761016.86869999999</v>
      </c>
      <c r="L681">
        <v>94170.632435499996</v>
      </c>
      <c r="M681">
        <v>1638466.59969789</v>
      </c>
      <c r="N681">
        <v>0</v>
      </c>
      <c r="O681">
        <v>0</v>
      </c>
      <c r="P681">
        <v>1</v>
      </c>
      <c r="Q681">
        <v>0</v>
      </c>
      <c r="R681">
        <v>0</v>
      </c>
      <c r="S681">
        <v>1</v>
      </c>
      <c r="T681">
        <v>1</v>
      </c>
      <c r="U681">
        <v>100</v>
      </c>
      <c r="V681">
        <v>0.55000000000000004</v>
      </c>
      <c r="W681">
        <v>0.73</v>
      </c>
      <c r="X681">
        <v>0.95718748235553297</v>
      </c>
    </row>
    <row r="682" spans="1:24" x14ac:dyDescent="0.2">
      <c r="A682" t="s">
        <v>1241</v>
      </c>
      <c r="B682" t="s">
        <v>1237</v>
      </c>
      <c r="C682" t="s">
        <v>1117</v>
      </c>
      <c r="D682">
        <v>1</v>
      </c>
      <c r="E682">
        <v>1</v>
      </c>
      <c r="F682" t="s">
        <v>368</v>
      </c>
      <c r="G682">
        <v>116910.388297023</v>
      </c>
      <c r="H682">
        <v>0</v>
      </c>
      <c r="I682">
        <v>0</v>
      </c>
      <c r="J682">
        <v>0</v>
      </c>
      <c r="K682">
        <v>0</v>
      </c>
      <c r="L682">
        <v>0</v>
      </c>
      <c r="M682">
        <v>116910.388297023</v>
      </c>
      <c r="N682" t="s">
        <v>1117</v>
      </c>
      <c r="O682" t="s">
        <v>475</v>
      </c>
      <c r="P682">
        <v>1</v>
      </c>
      <c r="Q682">
        <v>0</v>
      </c>
      <c r="R682">
        <v>0</v>
      </c>
      <c r="S682">
        <v>1</v>
      </c>
      <c r="T682">
        <v>1</v>
      </c>
      <c r="U682">
        <v>100</v>
      </c>
      <c r="V682">
        <v>0.55000000000000004</v>
      </c>
      <c r="W682">
        <v>0.73</v>
      </c>
      <c r="X682">
        <v>0.95718748235553297</v>
      </c>
    </row>
    <row r="683" spans="1:24" x14ac:dyDescent="0.2">
      <c r="A683" t="s">
        <v>1242</v>
      </c>
      <c r="B683" t="s">
        <v>1237</v>
      </c>
      <c r="C683" t="s">
        <v>577</v>
      </c>
      <c r="D683">
        <v>1</v>
      </c>
      <c r="E683">
        <v>0</v>
      </c>
      <c r="F683">
        <v>0</v>
      </c>
      <c r="G683">
        <v>48478.497052020197</v>
      </c>
      <c r="H683">
        <v>0</v>
      </c>
      <c r="I683">
        <v>0</v>
      </c>
      <c r="J683">
        <v>0</v>
      </c>
      <c r="K683">
        <v>0</v>
      </c>
      <c r="L683">
        <v>0</v>
      </c>
      <c r="M683">
        <v>48478.497052020197</v>
      </c>
      <c r="N683">
        <v>0</v>
      </c>
      <c r="O683">
        <v>0</v>
      </c>
      <c r="P683">
        <v>1</v>
      </c>
      <c r="Q683">
        <v>0</v>
      </c>
      <c r="R683">
        <v>0</v>
      </c>
      <c r="S683">
        <v>1</v>
      </c>
      <c r="T683">
        <v>1</v>
      </c>
      <c r="U683">
        <v>100</v>
      </c>
      <c r="V683">
        <v>0.55000000000000004</v>
      </c>
      <c r="W683">
        <v>0.73</v>
      </c>
      <c r="X683">
        <v>0.95718748235553297</v>
      </c>
    </row>
    <row r="684" spans="1:24" x14ac:dyDescent="0.2">
      <c r="A684" t="s">
        <v>1243</v>
      </c>
      <c r="B684" t="s">
        <v>1237</v>
      </c>
      <c r="C684" t="s">
        <v>491</v>
      </c>
      <c r="D684">
        <v>1</v>
      </c>
      <c r="E684">
        <v>1</v>
      </c>
      <c r="F684" t="s">
        <v>368</v>
      </c>
      <c r="G684">
        <v>11436.681207534801</v>
      </c>
      <c r="H684">
        <v>1</v>
      </c>
      <c r="I684" t="s">
        <v>368</v>
      </c>
      <c r="J684">
        <v>90.235986087499995</v>
      </c>
      <c r="K684">
        <v>4874.0819105</v>
      </c>
      <c r="L684">
        <v>253.46357469899999</v>
      </c>
      <c r="M684">
        <v>16564.226692733799</v>
      </c>
      <c r="N684" t="s">
        <v>492</v>
      </c>
      <c r="O684" t="s">
        <v>493</v>
      </c>
      <c r="P684">
        <v>1</v>
      </c>
      <c r="Q684">
        <v>0</v>
      </c>
      <c r="R684">
        <v>0</v>
      </c>
      <c r="S684">
        <v>1</v>
      </c>
      <c r="T684">
        <v>1</v>
      </c>
      <c r="U684">
        <v>100</v>
      </c>
      <c r="V684">
        <v>0.55000000000000004</v>
      </c>
      <c r="W684">
        <v>0.73</v>
      </c>
      <c r="X684">
        <v>0.95718748235553297</v>
      </c>
    </row>
    <row r="685" spans="1:24" x14ac:dyDescent="0.2">
      <c r="A685" t="s">
        <v>1244</v>
      </c>
      <c r="B685" t="s">
        <v>1231</v>
      </c>
      <c r="C685" t="s">
        <v>1245</v>
      </c>
      <c r="D685">
        <v>0</v>
      </c>
      <c r="E685">
        <v>0</v>
      </c>
      <c r="F685">
        <v>0</v>
      </c>
      <c r="G685">
        <v>0</v>
      </c>
      <c r="H685">
        <v>0</v>
      </c>
      <c r="I685">
        <v>0</v>
      </c>
      <c r="J685">
        <v>0</v>
      </c>
      <c r="K685">
        <v>0</v>
      </c>
      <c r="L685">
        <v>0</v>
      </c>
      <c r="M685">
        <v>0</v>
      </c>
      <c r="N685">
        <v>0</v>
      </c>
      <c r="O685">
        <v>0</v>
      </c>
      <c r="P685">
        <v>3</v>
      </c>
      <c r="Q685">
        <v>0</v>
      </c>
      <c r="R685">
        <v>0</v>
      </c>
      <c r="S685">
        <v>1</v>
      </c>
      <c r="T685">
        <v>1</v>
      </c>
      <c r="U685">
        <v>100</v>
      </c>
      <c r="V685">
        <v>0.55000000000000004</v>
      </c>
      <c r="W685">
        <v>0.73</v>
      </c>
      <c r="X685">
        <v>0.95718748235553297</v>
      </c>
    </row>
    <row r="686" spans="1:24" x14ac:dyDescent="0.2">
      <c r="A686" t="s">
        <v>1246</v>
      </c>
      <c r="B686" t="s">
        <v>1245</v>
      </c>
      <c r="C686" t="s">
        <v>1247</v>
      </c>
      <c r="D686">
        <v>1</v>
      </c>
      <c r="E686">
        <v>0</v>
      </c>
      <c r="F686">
        <v>0</v>
      </c>
      <c r="G686">
        <v>0</v>
      </c>
      <c r="H686">
        <v>0</v>
      </c>
      <c r="I686">
        <v>0</v>
      </c>
      <c r="J686">
        <v>0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1</v>
      </c>
      <c r="Q686">
        <v>0</v>
      </c>
      <c r="R686">
        <v>0</v>
      </c>
      <c r="S686">
        <v>1</v>
      </c>
      <c r="T686">
        <v>1</v>
      </c>
      <c r="U686">
        <v>100</v>
      </c>
      <c r="V686">
        <v>0.55000000000000004</v>
      </c>
      <c r="W686">
        <v>0.73</v>
      </c>
      <c r="X686">
        <v>0.95718748235553297</v>
      </c>
    </row>
    <row r="687" spans="1:24" x14ac:dyDescent="0.2">
      <c r="A687" t="s">
        <v>1248</v>
      </c>
      <c r="B687" t="s">
        <v>1245</v>
      </c>
      <c r="C687" t="s">
        <v>1249</v>
      </c>
      <c r="D687">
        <v>1</v>
      </c>
      <c r="E687">
        <v>0</v>
      </c>
      <c r="F687">
        <v>0</v>
      </c>
      <c r="G687">
        <v>0</v>
      </c>
      <c r="H687">
        <v>0</v>
      </c>
      <c r="I687">
        <v>0</v>
      </c>
      <c r="J687">
        <v>0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1</v>
      </c>
      <c r="Q687">
        <v>0</v>
      </c>
      <c r="R687">
        <v>0</v>
      </c>
      <c r="S687">
        <v>1</v>
      </c>
      <c r="T687">
        <v>1</v>
      </c>
      <c r="U687">
        <v>100</v>
      </c>
      <c r="V687">
        <v>0.55000000000000004</v>
      </c>
      <c r="W687">
        <v>0.73</v>
      </c>
      <c r="X687">
        <v>0.95718748235553297</v>
      </c>
    </row>
    <row r="688" spans="1:24" x14ac:dyDescent="0.2">
      <c r="A688" t="s">
        <v>1250</v>
      </c>
      <c r="B688" t="s">
        <v>1231</v>
      </c>
      <c r="C688" t="s">
        <v>1251</v>
      </c>
      <c r="D688">
        <v>0</v>
      </c>
      <c r="E688">
        <v>0</v>
      </c>
      <c r="F688">
        <v>0</v>
      </c>
      <c r="G688">
        <v>182706.894108668</v>
      </c>
      <c r="H688">
        <v>0</v>
      </c>
      <c r="I688">
        <v>0</v>
      </c>
      <c r="J688">
        <v>474.92624245000002</v>
      </c>
      <c r="K688">
        <v>25644.818485</v>
      </c>
      <c r="L688">
        <v>1335.43620909999</v>
      </c>
      <c r="M688">
        <v>209687.148802768</v>
      </c>
      <c r="N688">
        <v>0</v>
      </c>
      <c r="O688">
        <v>0</v>
      </c>
      <c r="P688">
        <v>2</v>
      </c>
      <c r="Q688">
        <v>0</v>
      </c>
      <c r="R688">
        <v>0</v>
      </c>
      <c r="S688">
        <v>1</v>
      </c>
      <c r="T688">
        <v>1</v>
      </c>
      <c r="U688">
        <v>100</v>
      </c>
      <c r="V688">
        <v>0.55000000000000004</v>
      </c>
      <c r="W688">
        <v>0.73</v>
      </c>
      <c r="X688">
        <v>0.95718748235553297</v>
      </c>
    </row>
    <row r="689" spans="1:24" x14ac:dyDescent="0.2">
      <c r="A689" t="s">
        <v>1252</v>
      </c>
      <c r="B689" t="s">
        <v>1251</v>
      </c>
      <c r="C689" t="s">
        <v>491</v>
      </c>
      <c r="D689">
        <v>1</v>
      </c>
      <c r="E689">
        <v>1</v>
      </c>
      <c r="F689" t="s">
        <v>368</v>
      </c>
      <c r="G689">
        <v>182706.894108668</v>
      </c>
      <c r="H689">
        <v>1</v>
      </c>
      <c r="I689" t="s">
        <v>368</v>
      </c>
      <c r="J689">
        <v>474.92624245000002</v>
      </c>
      <c r="K689">
        <v>25644.818485</v>
      </c>
      <c r="L689">
        <v>1335.43620909999</v>
      </c>
      <c r="M689">
        <v>209687.148802768</v>
      </c>
      <c r="N689" t="s">
        <v>492</v>
      </c>
      <c r="O689" t="s">
        <v>493</v>
      </c>
      <c r="P689">
        <v>1</v>
      </c>
      <c r="Q689">
        <v>0</v>
      </c>
      <c r="R689">
        <v>0</v>
      </c>
      <c r="S689">
        <v>1</v>
      </c>
      <c r="T689">
        <v>1</v>
      </c>
      <c r="U689">
        <v>100</v>
      </c>
      <c r="V689">
        <v>0.55000000000000004</v>
      </c>
      <c r="W689">
        <v>0.73</v>
      </c>
      <c r="X689">
        <v>0.95718748235553297</v>
      </c>
    </row>
    <row r="690" spans="1:24" x14ac:dyDescent="0.2">
      <c r="A690" t="s">
        <v>1253</v>
      </c>
      <c r="B690" t="s">
        <v>1231</v>
      </c>
      <c r="C690" t="s">
        <v>1254</v>
      </c>
      <c r="D690">
        <v>0</v>
      </c>
      <c r="E690">
        <v>0</v>
      </c>
      <c r="F690">
        <v>0</v>
      </c>
      <c r="G690">
        <v>9361560.0271052103</v>
      </c>
      <c r="H690">
        <v>0</v>
      </c>
      <c r="I690">
        <v>0</v>
      </c>
      <c r="J690">
        <v>180909.09392135</v>
      </c>
      <c r="K690">
        <v>9773531.8903194796</v>
      </c>
      <c r="L690">
        <v>1003060.9843533901</v>
      </c>
      <c r="M690">
        <v>20138152.901778001</v>
      </c>
      <c r="N690">
        <v>0</v>
      </c>
      <c r="O690">
        <v>0</v>
      </c>
      <c r="P690">
        <v>16</v>
      </c>
      <c r="Q690">
        <v>0</v>
      </c>
      <c r="R690">
        <v>0</v>
      </c>
      <c r="S690">
        <v>1</v>
      </c>
      <c r="T690">
        <v>1</v>
      </c>
      <c r="U690">
        <v>100</v>
      </c>
      <c r="V690">
        <v>0.55000000000000004</v>
      </c>
      <c r="W690">
        <v>0.73</v>
      </c>
      <c r="X690">
        <v>0.95718748235553297</v>
      </c>
    </row>
    <row r="691" spans="1:24" x14ac:dyDescent="0.2">
      <c r="A691" t="s">
        <v>1255</v>
      </c>
      <c r="B691" t="s">
        <v>1254</v>
      </c>
      <c r="C691" t="s">
        <v>1256</v>
      </c>
      <c r="D691">
        <v>0</v>
      </c>
      <c r="E691">
        <v>0</v>
      </c>
      <c r="F691">
        <v>0</v>
      </c>
      <c r="G691">
        <v>4869209.1357660498</v>
      </c>
      <c r="H691">
        <v>0</v>
      </c>
      <c r="I691">
        <v>0</v>
      </c>
      <c r="J691">
        <v>113790.314448434</v>
      </c>
      <c r="K691">
        <v>6149038.0252953302</v>
      </c>
      <c r="L691">
        <v>628796.80557309801</v>
      </c>
      <c r="M691">
        <v>11647043.9666344</v>
      </c>
      <c r="N691">
        <v>0</v>
      </c>
      <c r="O691">
        <v>0</v>
      </c>
      <c r="P691">
        <v>7</v>
      </c>
      <c r="Q691">
        <v>0</v>
      </c>
      <c r="R691">
        <v>0</v>
      </c>
      <c r="S691">
        <v>1</v>
      </c>
      <c r="T691">
        <v>1</v>
      </c>
      <c r="U691">
        <v>100</v>
      </c>
      <c r="V691">
        <v>0.55000000000000004</v>
      </c>
      <c r="W691">
        <v>0.73</v>
      </c>
      <c r="X691">
        <v>0.95718748235553297</v>
      </c>
    </row>
    <row r="692" spans="1:24" x14ac:dyDescent="0.2">
      <c r="A692" t="s">
        <v>1257</v>
      </c>
      <c r="B692" t="s">
        <v>1256</v>
      </c>
      <c r="C692" t="s">
        <v>479</v>
      </c>
      <c r="D692">
        <v>1</v>
      </c>
      <c r="E692">
        <v>0</v>
      </c>
      <c r="F692">
        <v>0</v>
      </c>
      <c r="G692">
        <v>778138.73840930394</v>
      </c>
      <c r="H692">
        <v>0</v>
      </c>
      <c r="I692">
        <v>0</v>
      </c>
      <c r="J692">
        <v>3579.9682738256702</v>
      </c>
      <c r="K692">
        <v>198915.50417399901</v>
      </c>
      <c r="L692">
        <v>21002.212107409101</v>
      </c>
      <c r="M692">
        <v>998056.45469071297</v>
      </c>
      <c r="N692">
        <v>0</v>
      </c>
      <c r="O692">
        <v>0</v>
      </c>
      <c r="P692">
        <v>1</v>
      </c>
      <c r="Q692">
        <v>0</v>
      </c>
      <c r="R692">
        <v>0</v>
      </c>
      <c r="S692">
        <v>1</v>
      </c>
      <c r="T692">
        <v>1</v>
      </c>
      <c r="U692">
        <v>100</v>
      </c>
      <c r="V692">
        <v>0.55000000000000004</v>
      </c>
      <c r="W692">
        <v>0.73</v>
      </c>
      <c r="X692">
        <v>0.95718748235553297</v>
      </c>
    </row>
    <row r="693" spans="1:24" x14ac:dyDescent="0.2">
      <c r="A693" t="s">
        <v>1258</v>
      </c>
      <c r="B693" t="s">
        <v>1256</v>
      </c>
      <c r="C693" t="s">
        <v>573</v>
      </c>
      <c r="D693">
        <v>1</v>
      </c>
      <c r="E693">
        <v>0</v>
      </c>
      <c r="F693">
        <v>0</v>
      </c>
      <c r="G693">
        <v>1449094.7822938899</v>
      </c>
      <c r="H693">
        <v>0</v>
      </c>
      <c r="I693">
        <v>0</v>
      </c>
      <c r="J693">
        <v>10228.480784728101</v>
      </c>
      <c r="K693">
        <v>550542.95896396402</v>
      </c>
      <c r="L693">
        <v>66318.141993410798</v>
      </c>
      <c r="M693">
        <v>2065955.88325126</v>
      </c>
      <c r="N693">
        <v>0</v>
      </c>
      <c r="O693">
        <v>0</v>
      </c>
      <c r="P693">
        <v>1</v>
      </c>
      <c r="Q693">
        <v>0</v>
      </c>
      <c r="R693">
        <v>0</v>
      </c>
      <c r="S693">
        <v>1</v>
      </c>
      <c r="T693">
        <v>1</v>
      </c>
      <c r="U693">
        <v>100</v>
      </c>
      <c r="V693">
        <v>0.55000000000000004</v>
      </c>
      <c r="W693">
        <v>0.73</v>
      </c>
      <c r="X693">
        <v>0.95718748235553297</v>
      </c>
    </row>
    <row r="694" spans="1:24" x14ac:dyDescent="0.2">
      <c r="A694" t="s">
        <v>1259</v>
      </c>
      <c r="B694" t="s">
        <v>1256</v>
      </c>
      <c r="C694" t="s">
        <v>1114</v>
      </c>
      <c r="D694">
        <v>1</v>
      </c>
      <c r="E694">
        <v>0</v>
      </c>
      <c r="F694">
        <v>0</v>
      </c>
      <c r="G694">
        <v>1679147.53093728</v>
      </c>
      <c r="H694">
        <v>0</v>
      </c>
      <c r="I694">
        <v>0</v>
      </c>
      <c r="J694">
        <v>99206.035122421701</v>
      </c>
      <c r="K694">
        <v>5357683.85424692</v>
      </c>
      <c r="L694">
        <v>539294.79116290703</v>
      </c>
      <c r="M694">
        <v>7576126.1763471104</v>
      </c>
      <c r="N694">
        <v>0</v>
      </c>
      <c r="O694">
        <v>0</v>
      </c>
      <c r="P694">
        <v>1</v>
      </c>
      <c r="Q694">
        <v>0</v>
      </c>
      <c r="R694">
        <v>0</v>
      </c>
      <c r="S694">
        <v>1</v>
      </c>
      <c r="T694">
        <v>1</v>
      </c>
      <c r="U694">
        <v>100</v>
      </c>
      <c r="V694">
        <v>0.55000000000000004</v>
      </c>
      <c r="W694">
        <v>0.73</v>
      </c>
      <c r="X694">
        <v>0.95718748235553297</v>
      </c>
    </row>
    <row r="695" spans="1:24" x14ac:dyDescent="0.2">
      <c r="A695" t="s">
        <v>1260</v>
      </c>
      <c r="B695" t="s">
        <v>1256</v>
      </c>
      <c r="C695" t="s">
        <v>1117</v>
      </c>
      <c r="D695">
        <v>1</v>
      </c>
      <c r="E695">
        <v>1</v>
      </c>
      <c r="F695" t="s">
        <v>368</v>
      </c>
      <c r="G695">
        <v>260421.13590027299</v>
      </c>
      <c r="H695">
        <v>0</v>
      </c>
      <c r="I695">
        <v>0</v>
      </c>
      <c r="J695">
        <v>0</v>
      </c>
      <c r="K695">
        <v>0</v>
      </c>
      <c r="L695">
        <v>0</v>
      </c>
      <c r="M695">
        <v>260421.13590027299</v>
      </c>
      <c r="N695" t="s">
        <v>1117</v>
      </c>
      <c r="O695" t="s">
        <v>475</v>
      </c>
      <c r="P695">
        <v>1</v>
      </c>
      <c r="Q695">
        <v>0</v>
      </c>
      <c r="R695">
        <v>0</v>
      </c>
      <c r="S695">
        <v>1</v>
      </c>
      <c r="T695">
        <v>1</v>
      </c>
      <c r="U695">
        <v>100</v>
      </c>
      <c r="V695">
        <v>0.55000000000000004</v>
      </c>
      <c r="W695">
        <v>0.73</v>
      </c>
      <c r="X695">
        <v>0.95718748235553297</v>
      </c>
    </row>
    <row r="696" spans="1:24" x14ac:dyDescent="0.2">
      <c r="A696" t="s">
        <v>1261</v>
      </c>
      <c r="B696" t="s">
        <v>1256</v>
      </c>
      <c r="C696" t="s">
        <v>577</v>
      </c>
      <c r="D696">
        <v>1</v>
      </c>
      <c r="E696">
        <v>0</v>
      </c>
      <c r="F696">
        <v>0</v>
      </c>
      <c r="G696">
        <v>468701.49368870002</v>
      </c>
      <c r="H696">
        <v>0</v>
      </c>
      <c r="I696">
        <v>0</v>
      </c>
      <c r="J696">
        <v>0</v>
      </c>
      <c r="K696">
        <v>0</v>
      </c>
      <c r="L696">
        <v>0</v>
      </c>
      <c r="M696">
        <v>468701.49368870002</v>
      </c>
      <c r="N696">
        <v>0</v>
      </c>
      <c r="O696">
        <v>0</v>
      </c>
      <c r="P696">
        <v>1</v>
      </c>
      <c r="Q696">
        <v>0</v>
      </c>
      <c r="R696">
        <v>0</v>
      </c>
      <c r="S696">
        <v>1</v>
      </c>
      <c r="T696">
        <v>1</v>
      </c>
      <c r="U696">
        <v>100</v>
      </c>
      <c r="V696">
        <v>0.55000000000000004</v>
      </c>
      <c r="W696">
        <v>0.73</v>
      </c>
      <c r="X696">
        <v>0.95718748235553297</v>
      </c>
    </row>
    <row r="697" spans="1:24" x14ac:dyDescent="0.2">
      <c r="A697" t="s">
        <v>1262</v>
      </c>
      <c r="B697" t="s">
        <v>1256</v>
      </c>
      <c r="C697" t="s">
        <v>491</v>
      </c>
      <c r="D697">
        <v>1</v>
      </c>
      <c r="E697">
        <v>1</v>
      </c>
      <c r="F697" t="s">
        <v>368</v>
      </c>
      <c r="G697">
        <v>233705.454536601</v>
      </c>
      <c r="H697">
        <v>1</v>
      </c>
      <c r="I697" t="s">
        <v>368</v>
      </c>
      <c r="J697">
        <v>775.83026745861196</v>
      </c>
      <c r="K697">
        <v>41895.707910450801</v>
      </c>
      <c r="L697">
        <v>2181.66030937096</v>
      </c>
      <c r="M697">
        <v>277782.82275642297</v>
      </c>
      <c r="N697" t="s">
        <v>492</v>
      </c>
      <c r="O697" t="s">
        <v>493</v>
      </c>
      <c r="P697">
        <v>1</v>
      </c>
      <c r="Q697">
        <v>0</v>
      </c>
      <c r="R697">
        <v>0</v>
      </c>
      <c r="S697">
        <v>1</v>
      </c>
      <c r="T697">
        <v>1</v>
      </c>
      <c r="U697">
        <v>100</v>
      </c>
      <c r="V697">
        <v>0.55000000000000004</v>
      </c>
      <c r="W697">
        <v>0.73</v>
      </c>
      <c r="X697">
        <v>0.95718748235553297</v>
      </c>
    </row>
    <row r="698" spans="1:24" x14ac:dyDescent="0.2">
      <c r="A698" t="s">
        <v>1263</v>
      </c>
      <c r="B698" t="s">
        <v>1254</v>
      </c>
      <c r="C698" t="s">
        <v>1264</v>
      </c>
      <c r="D698">
        <v>0</v>
      </c>
      <c r="E698">
        <v>0</v>
      </c>
      <c r="F698">
        <v>0</v>
      </c>
      <c r="G698">
        <v>4492350.8913391503</v>
      </c>
      <c r="H698">
        <v>0</v>
      </c>
      <c r="I698">
        <v>0</v>
      </c>
      <c r="J698">
        <v>67118.779472915805</v>
      </c>
      <c r="K698">
        <v>3624493.8650241401</v>
      </c>
      <c r="L698">
        <v>374264.17878029199</v>
      </c>
      <c r="M698">
        <v>8491108.93514359</v>
      </c>
      <c r="N698">
        <v>0</v>
      </c>
      <c r="O698">
        <v>0</v>
      </c>
      <c r="P698">
        <v>8</v>
      </c>
      <c r="Q698">
        <v>0</v>
      </c>
      <c r="R698">
        <v>0</v>
      </c>
      <c r="S698">
        <v>1</v>
      </c>
      <c r="T698">
        <v>1</v>
      </c>
      <c r="U698">
        <v>100</v>
      </c>
      <c r="V698">
        <v>0.55000000000000004</v>
      </c>
      <c r="W698">
        <v>0.73</v>
      </c>
      <c r="X698">
        <v>0.95718748235553297</v>
      </c>
    </row>
    <row r="699" spans="1:24" x14ac:dyDescent="0.2">
      <c r="A699" t="s">
        <v>1265</v>
      </c>
      <c r="B699" t="s">
        <v>1264</v>
      </c>
      <c r="C699" t="s">
        <v>479</v>
      </c>
      <c r="D699">
        <v>1</v>
      </c>
      <c r="E699">
        <v>0</v>
      </c>
      <c r="F699">
        <v>0</v>
      </c>
      <c r="G699">
        <v>525267.03884052904</v>
      </c>
      <c r="H699">
        <v>0</v>
      </c>
      <c r="I699">
        <v>0</v>
      </c>
      <c r="J699">
        <v>3068.5442350038502</v>
      </c>
      <c r="K699">
        <v>170498.03415777101</v>
      </c>
      <c r="L699">
        <v>18001.384324416598</v>
      </c>
      <c r="M699">
        <v>713766.45732271695</v>
      </c>
      <c r="N699">
        <v>0</v>
      </c>
      <c r="O699">
        <v>0</v>
      </c>
      <c r="P699">
        <v>1</v>
      </c>
      <c r="Q699">
        <v>0</v>
      </c>
      <c r="R699">
        <v>0</v>
      </c>
      <c r="S699">
        <v>1</v>
      </c>
      <c r="T699">
        <v>1</v>
      </c>
      <c r="U699">
        <v>100</v>
      </c>
      <c r="V699">
        <v>0.55000000000000004</v>
      </c>
      <c r="W699">
        <v>0.73</v>
      </c>
      <c r="X699">
        <v>0.95718748235553297</v>
      </c>
    </row>
    <row r="700" spans="1:24" x14ac:dyDescent="0.2">
      <c r="A700" t="s">
        <v>1266</v>
      </c>
      <c r="B700" t="s">
        <v>1264</v>
      </c>
      <c r="C700" t="s">
        <v>573</v>
      </c>
      <c r="D700">
        <v>1</v>
      </c>
      <c r="E700">
        <v>0</v>
      </c>
      <c r="F700">
        <v>0</v>
      </c>
      <c r="G700">
        <v>805196.02824783896</v>
      </c>
      <c r="H700">
        <v>0</v>
      </c>
      <c r="I700">
        <v>0</v>
      </c>
      <c r="J700">
        <v>1227.41769420883</v>
      </c>
      <c r="K700">
        <v>61250.752514422602</v>
      </c>
      <c r="L700">
        <v>6773.0581688723496</v>
      </c>
      <c r="M700">
        <v>873219.83893113397</v>
      </c>
      <c r="N700">
        <v>0</v>
      </c>
      <c r="O700">
        <v>0</v>
      </c>
      <c r="P700">
        <v>1</v>
      </c>
      <c r="Q700">
        <v>0</v>
      </c>
      <c r="R700">
        <v>0</v>
      </c>
      <c r="S700">
        <v>1</v>
      </c>
      <c r="T700">
        <v>1</v>
      </c>
      <c r="U700">
        <v>100</v>
      </c>
      <c r="V700">
        <v>0.55000000000000004</v>
      </c>
      <c r="W700">
        <v>0.73</v>
      </c>
      <c r="X700">
        <v>0.95718748235553297</v>
      </c>
    </row>
    <row r="701" spans="1:24" x14ac:dyDescent="0.2">
      <c r="A701" t="s">
        <v>1267</v>
      </c>
      <c r="B701" t="s">
        <v>1264</v>
      </c>
      <c r="C701" t="s">
        <v>637</v>
      </c>
      <c r="D701">
        <v>1</v>
      </c>
      <c r="E701">
        <v>0</v>
      </c>
      <c r="F701">
        <v>0</v>
      </c>
      <c r="G701">
        <v>44135.928859137697</v>
      </c>
      <c r="H701">
        <v>0</v>
      </c>
      <c r="I701">
        <v>0</v>
      </c>
      <c r="J701">
        <v>112.513288623717</v>
      </c>
      <c r="K701">
        <v>6044.3480549115302</v>
      </c>
      <c r="L701">
        <v>620.94327359739702</v>
      </c>
      <c r="M701">
        <v>50801.220187646599</v>
      </c>
      <c r="N701">
        <v>0</v>
      </c>
      <c r="O701">
        <v>0</v>
      </c>
      <c r="P701">
        <v>1</v>
      </c>
      <c r="Q701">
        <v>0</v>
      </c>
      <c r="R701">
        <v>0</v>
      </c>
      <c r="S701">
        <v>1</v>
      </c>
      <c r="T701">
        <v>1</v>
      </c>
      <c r="U701">
        <v>100</v>
      </c>
      <c r="V701">
        <v>0.55000000000000004</v>
      </c>
      <c r="W701">
        <v>0.73</v>
      </c>
      <c r="X701">
        <v>0.95718748235553297</v>
      </c>
    </row>
    <row r="702" spans="1:24" x14ac:dyDescent="0.2">
      <c r="A702" t="s">
        <v>1268</v>
      </c>
      <c r="B702" t="s">
        <v>1264</v>
      </c>
      <c r="C702" t="s">
        <v>1114</v>
      </c>
      <c r="D702">
        <v>1</v>
      </c>
      <c r="E702">
        <v>0</v>
      </c>
      <c r="F702">
        <v>0</v>
      </c>
      <c r="G702">
        <v>1217855.8372849601</v>
      </c>
      <c r="H702">
        <v>0</v>
      </c>
      <c r="I702">
        <v>0</v>
      </c>
      <c r="J702">
        <v>61022.604925516403</v>
      </c>
      <c r="K702">
        <v>3295569.2259096201</v>
      </c>
      <c r="L702">
        <v>344122.159336193</v>
      </c>
      <c r="M702">
        <v>4857547.2225307804</v>
      </c>
      <c r="N702">
        <v>0</v>
      </c>
      <c r="O702">
        <v>0</v>
      </c>
      <c r="P702">
        <v>1</v>
      </c>
      <c r="Q702">
        <v>0</v>
      </c>
      <c r="R702">
        <v>0</v>
      </c>
      <c r="S702">
        <v>1</v>
      </c>
      <c r="T702">
        <v>1</v>
      </c>
      <c r="U702">
        <v>100</v>
      </c>
      <c r="V702">
        <v>0.55000000000000004</v>
      </c>
      <c r="W702">
        <v>0.73</v>
      </c>
      <c r="X702">
        <v>0.95718748235553297</v>
      </c>
    </row>
    <row r="703" spans="1:24" x14ac:dyDescent="0.2">
      <c r="A703" t="s">
        <v>1269</v>
      </c>
      <c r="B703" t="s">
        <v>1264</v>
      </c>
      <c r="C703" t="s">
        <v>1117</v>
      </c>
      <c r="D703">
        <v>1</v>
      </c>
      <c r="E703">
        <v>1</v>
      </c>
      <c r="F703" t="s">
        <v>368</v>
      </c>
      <c r="G703">
        <v>1302105.67950136</v>
      </c>
      <c r="H703">
        <v>0</v>
      </c>
      <c r="I703">
        <v>0</v>
      </c>
      <c r="J703">
        <v>0</v>
      </c>
      <c r="K703">
        <v>0</v>
      </c>
      <c r="L703">
        <v>0</v>
      </c>
      <c r="M703">
        <v>1302105.67950136</v>
      </c>
      <c r="N703" t="s">
        <v>1117</v>
      </c>
      <c r="O703" t="s">
        <v>475</v>
      </c>
      <c r="P703">
        <v>1</v>
      </c>
      <c r="Q703">
        <v>0</v>
      </c>
      <c r="R703">
        <v>0</v>
      </c>
      <c r="S703">
        <v>1</v>
      </c>
      <c r="T703">
        <v>1</v>
      </c>
      <c r="U703">
        <v>100</v>
      </c>
      <c r="V703">
        <v>0.55000000000000004</v>
      </c>
      <c r="W703">
        <v>0.73</v>
      </c>
      <c r="X703">
        <v>0.95718748235553297</v>
      </c>
    </row>
    <row r="704" spans="1:24" x14ac:dyDescent="0.2">
      <c r="A704" t="s">
        <v>1270</v>
      </c>
      <c r="B704" t="s">
        <v>1264</v>
      </c>
      <c r="C704" t="s">
        <v>577</v>
      </c>
      <c r="D704">
        <v>1</v>
      </c>
      <c r="E704">
        <v>0</v>
      </c>
      <c r="F704">
        <v>0</v>
      </c>
      <c r="G704">
        <v>364633.87400691898</v>
      </c>
      <c r="H704">
        <v>0</v>
      </c>
      <c r="I704">
        <v>0</v>
      </c>
      <c r="J704">
        <v>0</v>
      </c>
      <c r="K704">
        <v>0</v>
      </c>
      <c r="L704">
        <v>0</v>
      </c>
      <c r="M704">
        <v>364633.87400691898</v>
      </c>
      <c r="N704">
        <v>0</v>
      </c>
      <c r="O704">
        <v>0</v>
      </c>
      <c r="P704">
        <v>1</v>
      </c>
      <c r="Q704">
        <v>0</v>
      </c>
      <c r="R704">
        <v>0</v>
      </c>
      <c r="S704">
        <v>1</v>
      </c>
      <c r="T704">
        <v>1</v>
      </c>
      <c r="U704">
        <v>100</v>
      </c>
      <c r="V704">
        <v>0.55000000000000004</v>
      </c>
      <c r="W704">
        <v>0.73</v>
      </c>
      <c r="X704">
        <v>0.95718748235553297</v>
      </c>
    </row>
    <row r="705" spans="1:24" x14ac:dyDescent="0.2">
      <c r="A705" t="s">
        <v>1271</v>
      </c>
      <c r="B705" t="s">
        <v>1264</v>
      </c>
      <c r="C705" t="s">
        <v>491</v>
      </c>
      <c r="D705">
        <v>1</v>
      </c>
      <c r="E705">
        <v>1</v>
      </c>
      <c r="F705" t="s">
        <v>368</v>
      </c>
      <c r="G705">
        <v>233156.504598397</v>
      </c>
      <c r="H705">
        <v>1</v>
      </c>
      <c r="I705" t="s">
        <v>368</v>
      </c>
      <c r="J705">
        <v>1687.69932956306</v>
      </c>
      <c r="K705">
        <v>91131.504387415203</v>
      </c>
      <c r="L705">
        <v>4746.6336772128998</v>
      </c>
      <c r="M705">
        <v>329034.642663026</v>
      </c>
      <c r="N705" t="s">
        <v>492</v>
      </c>
      <c r="O705" t="s">
        <v>493</v>
      </c>
      <c r="P705">
        <v>1</v>
      </c>
      <c r="Q705">
        <v>0</v>
      </c>
      <c r="R705">
        <v>0</v>
      </c>
      <c r="S705">
        <v>1</v>
      </c>
      <c r="T705">
        <v>1</v>
      </c>
      <c r="U705">
        <v>100</v>
      </c>
      <c r="V705">
        <v>0.55000000000000004</v>
      </c>
      <c r="W705">
        <v>0.73</v>
      </c>
      <c r="X705">
        <v>0.95718748235553297</v>
      </c>
    </row>
    <row r="706" spans="1:24" x14ac:dyDescent="0.2">
      <c r="A706" t="s">
        <v>1272</v>
      </c>
      <c r="B706" t="s">
        <v>1231</v>
      </c>
      <c r="C706" t="s">
        <v>1273</v>
      </c>
      <c r="D706">
        <v>0</v>
      </c>
      <c r="E706">
        <v>0</v>
      </c>
      <c r="F706">
        <v>0</v>
      </c>
      <c r="G706">
        <v>3765514.0515049901</v>
      </c>
      <c r="H706">
        <v>0</v>
      </c>
      <c r="I706">
        <v>0</v>
      </c>
      <c r="J706">
        <v>1899.70497013</v>
      </c>
      <c r="K706">
        <v>97625.908093999999</v>
      </c>
      <c r="L706">
        <v>732980.22268224997</v>
      </c>
      <c r="M706">
        <v>4596120.1822812399</v>
      </c>
      <c r="N706">
        <v>0</v>
      </c>
      <c r="O706">
        <v>0</v>
      </c>
      <c r="P706">
        <v>4</v>
      </c>
      <c r="Q706">
        <v>0</v>
      </c>
      <c r="R706">
        <v>0</v>
      </c>
      <c r="S706">
        <v>1</v>
      </c>
      <c r="T706">
        <v>1</v>
      </c>
      <c r="U706">
        <v>100</v>
      </c>
      <c r="V706">
        <v>0.55000000000000004</v>
      </c>
      <c r="W706">
        <v>0.73</v>
      </c>
      <c r="X706">
        <v>0.95718748235553297</v>
      </c>
    </row>
    <row r="707" spans="1:24" x14ac:dyDescent="0.2">
      <c r="A707" t="s">
        <v>1274</v>
      </c>
      <c r="B707" t="s">
        <v>1273</v>
      </c>
      <c r="C707" t="s">
        <v>1275</v>
      </c>
      <c r="D707">
        <v>1</v>
      </c>
      <c r="E707">
        <v>1</v>
      </c>
      <c r="F707" t="s">
        <v>368</v>
      </c>
      <c r="G707">
        <v>3765514.0515049901</v>
      </c>
      <c r="H707">
        <v>1</v>
      </c>
      <c r="I707" t="s">
        <v>368</v>
      </c>
      <c r="J707">
        <v>1492.6253336499999</v>
      </c>
      <c r="K707">
        <v>76705.456712500003</v>
      </c>
      <c r="L707">
        <v>552846.82842499996</v>
      </c>
      <c r="M707">
        <v>4395066.3366424898</v>
      </c>
      <c r="N707" t="s">
        <v>398</v>
      </c>
      <c r="O707" t="s">
        <v>498</v>
      </c>
      <c r="P707">
        <v>1</v>
      </c>
      <c r="Q707">
        <v>0</v>
      </c>
      <c r="R707">
        <v>0</v>
      </c>
      <c r="S707">
        <v>1</v>
      </c>
      <c r="T707">
        <v>1</v>
      </c>
      <c r="U707">
        <v>100</v>
      </c>
      <c r="V707">
        <v>0.55000000000000004</v>
      </c>
      <c r="W707">
        <v>0.73</v>
      </c>
      <c r="X707">
        <v>0.95718748235553297</v>
      </c>
    </row>
    <row r="708" spans="1:24" x14ac:dyDescent="0.2">
      <c r="A708" t="s">
        <v>1276</v>
      </c>
      <c r="B708" t="s">
        <v>1273</v>
      </c>
      <c r="C708" t="s">
        <v>1277</v>
      </c>
      <c r="D708">
        <v>0</v>
      </c>
      <c r="E708">
        <v>0</v>
      </c>
      <c r="F708">
        <v>0</v>
      </c>
      <c r="G708">
        <v>0</v>
      </c>
      <c r="H708">
        <v>1</v>
      </c>
      <c r="I708" t="s">
        <v>368</v>
      </c>
      <c r="J708">
        <v>203.53981823999999</v>
      </c>
      <c r="K708">
        <v>10460.22569075</v>
      </c>
      <c r="L708">
        <v>165853.89011750001</v>
      </c>
      <c r="M708">
        <v>176314.11580825</v>
      </c>
      <c r="N708" t="s">
        <v>398</v>
      </c>
      <c r="O708" t="s">
        <v>498</v>
      </c>
      <c r="P708">
        <v>1</v>
      </c>
      <c r="Q708">
        <v>0</v>
      </c>
      <c r="R708">
        <v>0</v>
      </c>
      <c r="S708">
        <v>1</v>
      </c>
      <c r="T708">
        <v>1</v>
      </c>
      <c r="U708">
        <v>100</v>
      </c>
      <c r="V708">
        <v>0.55000000000000004</v>
      </c>
      <c r="W708">
        <v>0.73</v>
      </c>
      <c r="X708">
        <v>0.95718748235553297</v>
      </c>
    </row>
    <row r="709" spans="1:24" x14ac:dyDescent="0.2">
      <c r="A709" t="s">
        <v>1278</v>
      </c>
      <c r="B709" t="s">
        <v>1273</v>
      </c>
      <c r="C709" t="s">
        <v>1279</v>
      </c>
      <c r="D709">
        <v>1</v>
      </c>
      <c r="E709">
        <v>0</v>
      </c>
      <c r="F709">
        <v>0</v>
      </c>
      <c r="G709">
        <v>0</v>
      </c>
      <c r="H709">
        <v>1</v>
      </c>
      <c r="I709" t="s">
        <v>368</v>
      </c>
      <c r="J709">
        <v>203.53981823999999</v>
      </c>
      <c r="K709">
        <v>10460.22569075</v>
      </c>
      <c r="L709">
        <v>14279.504139750001</v>
      </c>
      <c r="M709">
        <v>24739.7298305</v>
      </c>
      <c r="N709" t="s">
        <v>398</v>
      </c>
      <c r="O709" t="s">
        <v>498</v>
      </c>
      <c r="P709">
        <v>1</v>
      </c>
      <c r="Q709">
        <v>0</v>
      </c>
      <c r="R709">
        <v>0</v>
      </c>
      <c r="S709">
        <v>1</v>
      </c>
      <c r="T709">
        <v>1</v>
      </c>
      <c r="U709">
        <v>100</v>
      </c>
      <c r="V709">
        <v>0.55000000000000004</v>
      </c>
      <c r="W709">
        <v>0.73</v>
      </c>
      <c r="X709">
        <v>0.95718748235553297</v>
      </c>
    </row>
    <row r="710" spans="1:24" x14ac:dyDescent="0.2">
      <c r="A710" t="s">
        <v>1280</v>
      </c>
      <c r="B710" t="s">
        <v>1231</v>
      </c>
      <c r="C710" t="s">
        <v>1281</v>
      </c>
      <c r="D710">
        <v>0</v>
      </c>
      <c r="E710">
        <v>0</v>
      </c>
      <c r="F710">
        <v>0</v>
      </c>
      <c r="G710">
        <v>428602.54552962701</v>
      </c>
      <c r="H710">
        <v>0</v>
      </c>
      <c r="I710">
        <v>0</v>
      </c>
      <c r="J710">
        <v>7056.0470334749998</v>
      </c>
      <c r="K710">
        <v>381022.50689249998</v>
      </c>
      <c r="L710">
        <v>42625.516610849998</v>
      </c>
      <c r="M710">
        <v>852250.56903297699</v>
      </c>
      <c r="N710">
        <v>0</v>
      </c>
      <c r="O710">
        <v>0</v>
      </c>
      <c r="P710">
        <v>5</v>
      </c>
      <c r="Q710">
        <v>0</v>
      </c>
      <c r="R710">
        <v>0</v>
      </c>
      <c r="S710">
        <v>1</v>
      </c>
      <c r="T710">
        <v>1</v>
      </c>
      <c r="U710">
        <v>100</v>
      </c>
      <c r="V710">
        <v>0.55000000000000004</v>
      </c>
      <c r="W710">
        <v>0.73</v>
      </c>
      <c r="X710">
        <v>0.95718748235553297</v>
      </c>
    </row>
    <row r="711" spans="1:24" x14ac:dyDescent="0.2">
      <c r="A711" t="s">
        <v>1282</v>
      </c>
      <c r="B711" t="s">
        <v>1281</v>
      </c>
      <c r="C711" t="s">
        <v>1114</v>
      </c>
      <c r="D711">
        <v>1</v>
      </c>
      <c r="E711">
        <v>0</v>
      </c>
      <c r="F711">
        <v>0</v>
      </c>
      <c r="G711">
        <v>0</v>
      </c>
      <c r="H711">
        <v>0</v>
      </c>
      <c r="I711">
        <v>0</v>
      </c>
      <c r="J711">
        <v>1628.318545975</v>
      </c>
      <c r="K711">
        <v>87937.346392499996</v>
      </c>
      <c r="L711">
        <v>27360.6728229</v>
      </c>
      <c r="M711">
        <v>115298.0192154</v>
      </c>
      <c r="N711">
        <v>0</v>
      </c>
      <c r="O711">
        <v>0</v>
      </c>
      <c r="P711">
        <v>1</v>
      </c>
      <c r="Q711">
        <v>0</v>
      </c>
      <c r="R711">
        <v>0</v>
      </c>
      <c r="S711">
        <v>1</v>
      </c>
      <c r="T711">
        <v>1</v>
      </c>
      <c r="U711">
        <v>100</v>
      </c>
      <c r="V711">
        <v>0.55000000000000004</v>
      </c>
      <c r="W711">
        <v>0.73</v>
      </c>
      <c r="X711">
        <v>0.95718748235553297</v>
      </c>
    </row>
    <row r="712" spans="1:24" x14ac:dyDescent="0.2">
      <c r="A712" t="s">
        <v>1283</v>
      </c>
      <c r="B712" t="s">
        <v>1281</v>
      </c>
      <c r="C712" t="s">
        <v>1284</v>
      </c>
      <c r="D712">
        <v>0</v>
      </c>
      <c r="E712">
        <v>0</v>
      </c>
      <c r="F712">
        <v>0</v>
      </c>
      <c r="G712">
        <v>33314.731171389198</v>
      </c>
      <c r="H712">
        <v>0</v>
      </c>
      <c r="I712">
        <v>0</v>
      </c>
      <c r="J712">
        <v>0</v>
      </c>
      <c r="K712">
        <v>0</v>
      </c>
      <c r="L712">
        <v>0</v>
      </c>
      <c r="M712">
        <v>33314.731171389198</v>
      </c>
      <c r="N712" t="s">
        <v>492</v>
      </c>
      <c r="O712" t="s">
        <v>493</v>
      </c>
      <c r="P712">
        <v>1</v>
      </c>
      <c r="Q712">
        <v>0</v>
      </c>
      <c r="R712">
        <v>0</v>
      </c>
      <c r="S712">
        <v>1</v>
      </c>
      <c r="T712">
        <v>1</v>
      </c>
      <c r="U712">
        <v>100</v>
      </c>
      <c r="V712">
        <v>0.55000000000000004</v>
      </c>
      <c r="W712">
        <v>0.73</v>
      </c>
      <c r="X712">
        <v>0.95718748235553297</v>
      </c>
    </row>
    <row r="713" spans="1:24" x14ac:dyDescent="0.2">
      <c r="A713" t="s">
        <v>1285</v>
      </c>
      <c r="B713" t="s">
        <v>1281</v>
      </c>
      <c r="C713" t="s">
        <v>577</v>
      </c>
      <c r="D713">
        <v>1</v>
      </c>
      <c r="E713">
        <v>0</v>
      </c>
      <c r="F713">
        <v>0</v>
      </c>
      <c r="G713">
        <v>2634.7009270523499</v>
      </c>
      <c r="H713">
        <v>0</v>
      </c>
      <c r="I713">
        <v>0</v>
      </c>
      <c r="J713">
        <v>0</v>
      </c>
      <c r="K713">
        <v>0</v>
      </c>
      <c r="L713">
        <v>0</v>
      </c>
      <c r="M713">
        <v>2634.7009270523499</v>
      </c>
      <c r="N713">
        <v>0</v>
      </c>
      <c r="O713">
        <v>0</v>
      </c>
      <c r="P713">
        <v>1</v>
      </c>
      <c r="Q713">
        <v>0</v>
      </c>
      <c r="R713">
        <v>0</v>
      </c>
      <c r="S713">
        <v>1</v>
      </c>
      <c r="T713">
        <v>1</v>
      </c>
      <c r="U713">
        <v>100</v>
      </c>
      <c r="V713">
        <v>0.55000000000000004</v>
      </c>
      <c r="W713">
        <v>0.73</v>
      </c>
      <c r="X713">
        <v>0.95718748235553297</v>
      </c>
    </row>
    <row r="714" spans="1:24" x14ac:dyDescent="0.2">
      <c r="A714" t="s">
        <v>1286</v>
      </c>
      <c r="B714" t="s">
        <v>1281</v>
      </c>
      <c r="C714" t="s">
        <v>491</v>
      </c>
      <c r="D714">
        <v>0</v>
      </c>
      <c r="E714">
        <v>1</v>
      </c>
      <c r="F714" t="s">
        <v>368</v>
      </c>
      <c r="G714">
        <v>392653.11343118502</v>
      </c>
      <c r="H714">
        <v>1</v>
      </c>
      <c r="I714" t="s">
        <v>368</v>
      </c>
      <c r="J714">
        <v>5427.7284874999996</v>
      </c>
      <c r="K714">
        <v>293085.1605</v>
      </c>
      <c r="L714">
        <v>15264.84378795</v>
      </c>
      <c r="M714">
        <v>701003.11771913501</v>
      </c>
      <c r="N714" t="s">
        <v>492</v>
      </c>
      <c r="O714" t="s">
        <v>493</v>
      </c>
      <c r="P714">
        <v>1</v>
      </c>
      <c r="Q714">
        <v>0</v>
      </c>
      <c r="R714">
        <v>0</v>
      </c>
      <c r="S714">
        <v>1</v>
      </c>
      <c r="T714">
        <v>1</v>
      </c>
      <c r="U714">
        <v>100</v>
      </c>
      <c r="V714">
        <v>0.55000000000000004</v>
      </c>
      <c r="W714">
        <v>0.73</v>
      </c>
      <c r="X714">
        <v>0.95718748235553297</v>
      </c>
    </row>
    <row r="715" spans="1:24" x14ac:dyDescent="0.2">
      <c r="A715" t="s">
        <v>1287</v>
      </c>
      <c r="B715" t="s">
        <v>1288</v>
      </c>
      <c r="C715" t="s">
        <v>1288</v>
      </c>
      <c r="D715">
        <v>0</v>
      </c>
      <c r="E715">
        <v>0</v>
      </c>
      <c r="F715">
        <v>0</v>
      </c>
      <c r="G715">
        <v>35448522.491959497</v>
      </c>
      <c r="H715">
        <v>0</v>
      </c>
      <c r="I715">
        <v>0</v>
      </c>
      <c r="J715">
        <v>212243.83883105501</v>
      </c>
      <c r="K715">
        <v>11476052.696059899</v>
      </c>
      <c r="L715">
        <v>0</v>
      </c>
      <c r="M715">
        <v>46924575.188019499</v>
      </c>
      <c r="N715">
        <v>0</v>
      </c>
      <c r="O715">
        <v>0</v>
      </c>
      <c r="P715">
        <v>23</v>
      </c>
      <c r="Q715">
        <v>0</v>
      </c>
      <c r="R715">
        <v>0</v>
      </c>
      <c r="S715">
        <v>1</v>
      </c>
      <c r="T715">
        <v>1</v>
      </c>
      <c r="U715">
        <v>1</v>
      </c>
      <c r="V715">
        <v>0.55000000000000004</v>
      </c>
      <c r="W715">
        <v>0.73</v>
      </c>
      <c r="X715">
        <v>0.47069601235722403</v>
      </c>
    </row>
    <row r="716" spans="1:24" x14ac:dyDescent="0.2">
      <c r="A716" t="s">
        <v>1289</v>
      </c>
      <c r="B716" t="s">
        <v>1288</v>
      </c>
      <c r="C716" t="s">
        <v>1290</v>
      </c>
      <c r="D716">
        <v>0</v>
      </c>
      <c r="E716">
        <v>0</v>
      </c>
      <c r="F716">
        <v>0</v>
      </c>
      <c r="G716">
        <v>7105794.2009088704</v>
      </c>
      <c r="H716">
        <v>0</v>
      </c>
      <c r="I716">
        <v>0</v>
      </c>
      <c r="J716">
        <v>30082.3022607973</v>
      </c>
      <c r="K716">
        <v>1623263.2274563101</v>
      </c>
      <c r="L716">
        <v>0</v>
      </c>
      <c r="M716">
        <v>8729057.4283651803</v>
      </c>
      <c r="N716">
        <v>0</v>
      </c>
      <c r="O716">
        <v>0</v>
      </c>
      <c r="P716">
        <v>7</v>
      </c>
      <c r="Q716">
        <v>0</v>
      </c>
      <c r="R716">
        <v>0</v>
      </c>
      <c r="S716">
        <v>1</v>
      </c>
      <c r="T716">
        <v>1</v>
      </c>
      <c r="U716">
        <v>1</v>
      </c>
      <c r="V716">
        <v>0.55000000000000004</v>
      </c>
      <c r="W716">
        <v>0.73</v>
      </c>
      <c r="X716">
        <v>0.47069601235722403</v>
      </c>
    </row>
    <row r="717" spans="1:24" x14ac:dyDescent="0.2">
      <c r="A717" t="s">
        <v>1291</v>
      </c>
      <c r="B717" t="s">
        <v>1290</v>
      </c>
      <c r="C717" t="s">
        <v>1292</v>
      </c>
      <c r="D717">
        <v>1</v>
      </c>
      <c r="E717">
        <v>1</v>
      </c>
      <c r="F717" t="s">
        <v>368</v>
      </c>
      <c r="G717">
        <v>5059097.1523686396</v>
      </c>
      <c r="H717">
        <v>1</v>
      </c>
      <c r="I717" t="s">
        <v>368</v>
      </c>
      <c r="J717">
        <v>19499.530665999999</v>
      </c>
      <c r="K717">
        <v>1052208.70282</v>
      </c>
      <c r="L717">
        <v>0</v>
      </c>
      <c r="M717">
        <v>6111305.8551886398</v>
      </c>
      <c r="N717" t="s">
        <v>492</v>
      </c>
      <c r="O717" t="s">
        <v>493</v>
      </c>
      <c r="P717">
        <v>1</v>
      </c>
      <c r="Q717">
        <v>0</v>
      </c>
      <c r="R717">
        <v>0</v>
      </c>
      <c r="S717">
        <v>1</v>
      </c>
      <c r="T717">
        <v>1</v>
      </c>
      <c r="U717">
        <v>1</v>
      </c>
      <c r="V717">
        <v>0.55000000000000004</v>
      </c>
      <c r="W717">
        <v>0.73</v>
      </c>
      <c r="X717">
        <v>0.47069601235722403</v>
      </c>
    </row>
    <row r="718" spans="1:24" x14ac:dyDescent="0.2">
      <c r="A718" t="s">
        <v>1293</v>
      </c>
      <c r="B718" t="s">
        <v>1290</v>
      </c>
      <c r="C718" t="s">
        <v>1294</v>
      </c>
      <c r="D718">
        <v>1</v>
      </c>
      <c r="E718">
        <v>1</v>
      </c>
      <c r="F718" t="s">
        <v>368</v>
      </c>
      <c r="G718">
        <v>117913.12640867601</v>
      </c>
      <c r="H718">
        <v>1</v>
      </c>
      <c r="I718" t="s">
        <v>368</v>
      </c>
      <c r="J718">
        <v>747.48200862500005</v>
      </c>
      <c r="K718">
        <v>40334.44371</v>
      </c>
      <c r="L718">
        <v>0</v>
      </c>
      <c r="M718">
        <v>158247.570118676</v>
      </c>
      <c r="N718" t="s">
        <v>1295</v>
      </c>
      <c r="O718" t="s">
        <v>493</v>
      </c>
      <c r="P718">
        <v>1</v>
      </c>
      <c r="Q718">
        <v>0</v>
      </c>
      <c r="R718">
        <v>0</v>
      </c>
      <c r="S718">
        <v>1</v>
      </c>
      <c r="T718">
        <v>1</v>
      </c>
      <c r="U718">
        <v>1</v>
      </c>
      <c r="V718">
        <v>0.55000000000000004</v>
      </c>
      <c r="W718">
        <v>0.73</v>
      </c>
      <c r="X718">
        <v>0.47069601235722403</v>
      </c>
    </row>
    <row r="719" spans="1:24" x14ac:dyDescent="0.2">
      <c r="A719" t="s">
        <v>1296</v>
      </c>
      <c r="B719" t="s">
        <v>1290</v>
      </c>
      <c r="C719" t="s">
        <v>1297</v>
      </c>
      <c r="D719">
        <v>1</v>
      </c>
      <c r="E719">
        <v>1</v>
      </c>
      <c r="F719" t="s">
        <v>368</v>
      </c>
      <c r="G719">
        <v>487205.99439833098</v>
      </c>
      <c r="H719">
        <v>1</v>
      </c>
      <c r="I719" t="s">
        <v>368</v>
      </c>
      <c r="J719">
        <v>2924.9295982499998</v>
      </c>
      <c r="K719">
        <v>157831.15983250001</v>
      </c>
      <c r="L719">
        <v>0</v>
      </c>
      <c r="M719">
        <v>645037.15423083096</v>
      </c>
      <c r="N719" t="s">
        <v>1295</v>
      </c>
      <c r="O719" t="s">
        <v>493</v>
      </c>
      <c r="P719">
        <v>1</v>
      </c>
      <c r="Q719">
        <v>0</v>
      </c>
      <c r="R719">
        <v>0</v>
      </c>
      <c r="S719">
        <v>1</v>
      </c>
      <c r="T719">
        <v>1</v>
      </c>
      <c r="U719">
        <v>1</v>
      </c>
      <c r="V719">
        <v>0.55000000000000004</v>
      </c>
      <c r="W719">
        <v>0.73</v>
      </c>
      <c r="X719">
        <v>0.47069601235722403</v>
      </c>
    </row>
    <row r="720" spans="1:24" x14ac:dyDescent="0.2">
      <c r="A720" t="s">
        <v>1298</v>
      </c>
      <c r="B720" t="s">
        <v>1290</v>
      </c>
      <c r="C720" t="s">
        <v>1299</v>
      </c>
      <c r="D720">
        <v>1</v>
      </c>
      <c r="E720">
        <v>1</v>
      </c>
      <c r="F720" t="s">
        <v>368</v>
      </c>
      <c r="G720">
        <v>469807.84555776301</v>
      </c>
      <c r="H720">
        <v>1</v>
      </c>
      <c r="I720" t="s">
        <v>368</v>
      </c>
      <c r="J720">
        <v>2924.9295982499998</v>
      </c>
      <c r="K720">
        <v>157831.15983250001</v>
      </c>
      <c r="L720">
        <v>0</v>
      </c>
      <c r="M720">
        <v>627639.00539026305</v>
      </c>
      <c r="N720" t="s">
        <v>1295</v>
      </c>
      <c r="O720" t="s">
        <v>493</v>
      </c>
      <c r="P720">
        <v>1</v>
      </c>
      <c r="Q720">
        <v>0</v>
      </c>
      <c r="R720">
        <v>0</v>
      </c>
      <c r="S720">
        <v>1</v>
      </c>
      <c r="T720">
        <v>1</v>
      </c>
      <c r="U720">
        <v>1</v>
      </c>
      <c r="V720">
        <v>0.55000000000000004</v>
      </c>
      <c r="W720">
        <v>0.73</v>
      </c>
      <c r="X720">
        <v>0.47069601235722403</v>
      </c>
    </row>
    <row r="721" spans="1:24" x14ac:dyDescent="0.2">
      <c r="A721" t="s">
        <v>1300</v>
      </c>
      <c r="B721" t="s">
        <v>1290</v>
      </c>
      <c r="C721" t="s">
        <v>1301</v>
      </c>
      <c r="D721">
        <v>1</v>
      </c>
      <c r="E721">
        <v>1</v>
      </c>
      <c r="F721" t="s">
        <v>368</v>
      </c>
      <c r="G721">
        <v>548067.44453214202</v>
      </c>
      <c r="H721">
        <v>1</v>
      </c>
      <c r="I721" t="s">
        <v>368</v>
      </c>
      <c r="J721">
        <v>2274.9452437250002</v>
      </c>
      <c r="K721">
        <v>122757.730535</v>
      </c>
      <c r="L721">
        <v>0</v>
      </c>
      <c r="M721">
        <v>670825.175067142</v>
      </c>
      <c r="N721" t="s">
        <v>492</v>
      </c>
      <c r="O721" t="s">
        <v>493</v>
      </c>
      <c r="P721">
        <v>1</v>
      </c>
      <c r="Q721">
        <v>0</v>
      </c>
      <c r="R721">
        <v>0</v>
      </c>
      <c r="S721">
        <v>1</v>
      </c>
      <c r="T721">
        <v>1</v>
      </c>
      <c r="U721">
        <v>1</v>
      </c>
      <c r="V721">
        <v>0.55000000000000004</v>
      </c>
      <c r="W721">
        <v>0.73</v>
      </c>
      <c r="X721">
        <v>0.47069601235722403</v>
      </c>
    </row>
    <row r="722" spans="1:24" x14ac:dyDescent="0.2">
      <c r="A722" t="s">
        <v>1302</v>
      </c>
      <c r="B722" t="s">
        <v>1290</v>
      </c>
      <c r="C722" t="s">
        <v>1303</v>
      </c>
      <c r="D722">
        <v>0</v>
      </c>
      <c r="E722">
        <v>1</v>
      </c>
      <c r="F722" t="s">
        <v>368</v>
      </c>
      <c r="G722">
        <v>423702.63764331699</v>
      </c>
      <c r="H722">
        <v>1</v>
      </c>
      <c r="I722" t="s">
        <v>368</v>
      </c>
      <c r="J722">
        <v>1710.48514594736</v>
      </c>
      <c r="K722">
        <v>92300.030726315701</v>
      </c>
      <c r="L722">
        <v>0</v>
      </c>
      <c r="M722">
        <v>516002.66836963297</v>
      </c>
      <c r="N722" t="s">
        <v>492</v>
      </c>
      <c r="O722" t="s">
        <v>493</v>
      </c>
      <c r="P722">
        <v>1</v>
      </c>
      <c r="Q722">
        <v>0</v>
      </c>
      <c r="R722">
        <v>0</v>
      </c>
      <c r="S722">
        <v>4</v>
      </c>
      <c r="T722">
        <v>1</v>
      </c>
      <c r="U722">
        <v>1</v>
      </c>
      <c r="V722">
        <v>0.55000000000000004</v>
      </c>
      <c r="W722">
        <v>0.73</v>
      </c>
      <c r="X722">
        <v>0.33371881459496699</v>
      </c>
    </row>
    <row r="723" spans="1:24" x14ac:dyDescent="0.2">
      <c r="A723" t="s">
        <v>1304</v>
      </c>
      <c r="B723" t="s">
        <v>1288</v>
      </c>
      <c r="C723" t="s">
        <v>1305</v>
      </c>
      <c r="D723">
        <v>0</v>
      </c>
      <c r="E723">
        <v>1</v>
      </c>
      <c r="F723" t="s">
        <v>368</v>
      </c>
      <c r="G723">
        <v>13239102.602747699</v>
      </c>
      <c r="H723">
        <v>1</v>
      </c>
      <c r="I723" t="s">
        <v>368</v>
      </c>
      <c r="J723">
        <v>18199.561952</v>
      </c>
      <c r="K723">
        <v>1005292.71337</v>
      </c>
      <c r="L723">
        <v>0</v>
      </c>
      <c r="M723">
        <v>14244395.3161177</v>
      </c>
      <c r="N723" t="s">
        <v>1306</v>
      </c>
      <c r="O723" t="s">
        <v>493</v>
      </c>
      <c r="P723">
        <v>1</v>
      </c>
      <c r="Q723">
        <v>0</v>
      </c>
      <c r="R723">
        <v>0</v>
      </c>
      <c r="S723">
        <v>1</v>
      </c>
      <c r="T723">
        <v>1</v>
      </c>
      <c r="U723">
        <v>1</v>
      </c>
      <c r="V723">
        <v>0.55000000000000004</v>
      </c>
      <c r="W723">
        <v>0.73</v>
      </c>
      <c r="X723">
        <v>0.47069601235722403</v>
      </c>
    </row>
    <row r="724" spans="1:24" x14ac:dyDescent="0.2">
      <c r="A724" t="s">
        <v>1307</v>
      </c>
      <c r="B724" t="s">
        <v>1288</v>
      </c>
      <c r="C724" t="s">
        <v>1308</v>
      </c>
      <c r="D724">
        <v>0</v>
      </c>
      <c r="E724">
        <v>0</v>
      </c>
      <c r="F724">
        <v>0</v>
      </c>
      <c r="G724">
        <v>3651473.7642412698</v>
      </c>
      <c r="H724">
        <v>0</v>
      </c>
      <c r="I724">
        <v>0</v>
      </c>
      <c r="J724">
        <v>13097.184761099999</v>
      </c>
      <c r="K724">
        <v>706733.96828100004</v>
      </c>
      <c r="L724">
        <v>0</v>
      </c>
      <c r="M724">
        <v>4358207.7325222697</v>
      </c>
      <c r="N724">
        <v>0</v>
      </c>
      <c r="O724">
        <v>0</v>
      </c>
      <c r="P724">
        <v>8</v>
      </c>
      <c r="Q724">
        <v>0</v>
      </c>
      <c r="R724">
        <v>0</v>
      </c>
      <c r="S724">
        <v>1</v>
      </c>
      <c r="T724">
        <v>1</v>
      </c>
      <c r="U724">
        <v>1</v>
      </c>
      <c r="V724">
        <v>0.55000000000000004</v>
      </c>
      <c r="W724">
        <v>0.73</v>
      </c>
      <c r="X724">
        <v>0.47069601235722403</v>
      </c>
    </row>
    <row r="725" spans="1:24" x14ac:dyDescent="0.2">
      <c r="A725" t="s">
        <v>1309</v>
      </c>
      <c r="B725" t="s">
        <v>1308</v>
      </c>
      <c r="C725" t="s">
        <v>1310</v>
      </c>
      <c r="D725">
        <v>1</v>
      </c>
      <c r="E725">
        <v>1</v>
      </c>
      <c r="F725" t="s">
        <v>368</v>
      </c>
      <c r="G725">
        <v>1137058.1187796399</v>
      </c>
      <c r="H725">
        <v>1</v>
      </c>
      <c r="I725" t="s">
        <v>368</v>
      </c>
      <c r="J725">
        <v>3249.9217767499999</v>
      </c>
      <c r="K725">
        <v>175367.87446749999</v>
      </c>
      <c r="L725">
        <v>0</v>
      </c>
      <c r="M725">
        <v>1312425.99324714</v>
      </c>
      <c r="N725" t="s">
        <v>492</v>
      </c>
      <c r="O725" t="s">
        <v>493</v>
      </c>
      <c r="P725">
        <v>1</v>
      </c>
      <c r="Q725">
        <v>0</v>
      </c>
      <c r="R725">
        <v>0</v>
      </c>
      <c r="S725">
        <v>1</v>
      </c>
      <c r="T725">
        <v>1</v>
      </c>
      <c r="U725">
        <v>1</v>
      </c>
      <c r="V725">
        <v>0.55000000000000004</v>
      </c>
      <c r="W725">
        <v>0.73</v>
      </c>
      <c r="X725">
        <v>0.47069601235722403</v>
      </c>
    </row>
    <row r="726" spans="1:24" x14ac:dyDescent="0.2">
      <c r="A726" t="s">
        <v>1311</v>
      </c>
      <c r="B726" t="s">
        <v>1308</v>
      </c>
      <c r="C726" t="s">
        <v>1312</v>
      </c>
      <c r="D726">
        <v>1</v>
      </c>
      <c r="E726">
        <v>1</v>
      </c>
      <c r="F726" t="s">
        <v>368</v>
      </c>
      <c r="G726">
        <v>1319533.5471639801</v>
      </c>
      <c r="H726">
        <v>1</v>
      </c>
      <c r="I726" t="s">
        <v>368</v>
      </c>
      <c r="J726">
        <v>4549.890488</v>
      </c>
      <c r="K726">
        <v>245514.73308999999</v>
      </c>
      <c r="L726">
        <v>0</v>
      </c>
      <c r="M726">
        <v>1565048.2802539801</v>
      </c>
      <c r="N726" t="s">
        <v>492</v>
      </c>
      <c r="O726" t="s">
        <v>493</v>
      </c>
      <c r="P726">
        <v>1</v>
      </c>
      <c r="Q726">
        <v>0</v>
      </c>
      <c r="R726">
        <v>0</v>
      </c>
      <c r="S726">
        <v>1</v>
      </c>
      <c r="T726">
        <v>1</v>
      </c>
      <c r="U726">
        <v>1</v>
      </c>
      <c r="V726">
        <v>0.55000000000000004</v>
      </c>
      <c r="W726">
        <v>0.73</v>
      </c>
      <c r="X726">
        <v>0.47069601235722403</v>
      </c>
    </row>
    <row r="727" spans="1:24" x14ac:dyDescent="0.2">
      <c r="A727" t="s">
        <v>1313</v>
      </c>
      <c r="B727" t="s">
        <v>1308</v>
      </c>
      <c r="C727" t="s">
        <v>1314</v>
      </c>
      <c r="D727">
        <v>1</v>
      </c>
      <c r="E727">
        <v>1</v>
      </c>
      <c r="F727" t="s">
        <v>368</v>
      </c>
      <c r="G727">
        <v>157703.873733935</v>
      </c>
      <c r="H727">
        <v>1</v>
      </c>
      <c r="I727" t="s">
        <v>368</v>
      </c>
      <c r="J727">
        <v>487.48826665000001</v>
      </c>
      <c r="K727">
        <v>26305.799943499998</v>
      </c>
      <c r="L727">
        <v>0</v>
      </c>
      <c r="M727">
        <v>184009.673677435</v>
      </c>
      <c r="N727" t="s">
        <v>492</v>
      </c>
      <c r="O727" t="s">
        <v>493</v>
      </c>
      <c r="P727">
        <v>1</v>
      </c>
      <c r="Q727">
        <v>0</v>
      </c>
      <c r="R727">
        <v>0</v>
      </c>
      <c r="S727">
        <v>1</v>
      </c>
      <c r="T727">
        <v>1</v>
      </c>
      <c r="U727">
        <v>1</v>
      </c>
      <c r="V727">
        <v>0.55000000000000004</v>
      </c>
      <c r="W727">
        <v>0.73</v>
      </c>
      <c r="X727">
        <v>0.47069601235722403</v>
      </c>
    </row>
    <row r="728" spans="1:24" x14ac:dyDescent="0.2">
      <c r="A728" t="s">
        <v>1315</v>
      </c>
      <c r="B728" t="s">
        <v>1308</v>
      </c>
      <c r="C728" t="s">
        <v>1316</v>
      </c>
      <c r="D728">
        <v>1</v>
      </c>
      <c r="E728">
        <v>1</v>
      </c>
      <c r="F728" t="s">
        <v>368</v>
      </c>
      <c r="G728">
        <v>519079.04966629</v>
      </c>
      <c r="H728">
        <v>1</v>
      </c>
      <c r="I728" t="s">
        <v>368</v>
      </c>
      <c r="J728">
        <v>1624.960888375</v>
      </c>
      <c r="K728">
        <v>87684.301237499996</v>
      </c>
      <c r="L728">
        <v>0</v>
      </c>
      <c r="M728">
        <v>606763.35090378998</v>
      </c>
      <c r="N728" t="s">
        <v>492</v>
      </c>
      <c r="O728" t="s">
        <v>493</v>
      </c>
      <c r="P728">
        <v>1</v>
      </c>
      <c r="Q728">
        <v>0</v>
      </c>
      <c r="R728">
        <v>0</v>
      </c>
      <c r="S728">
        <v>1</v>
      </c>
      <c r="T728">
        <v>1</v>
      </c>
      <c r="U728">
        <v>1</v>
      </c>
      <c r="V728">
        <v>0.55000000000000004</v>
      </c>
      <c r="W728">
        <v>0.73</v>
      </c>
      <c r="X728">
        <v>0.47069601235722403</v>
      </c>
    </row>
    <row r="729" spans="1:24" x14ac:dyDescent="0.2">
      <c r="A729" t="s">
        <v>1317</v>
      </c>
      <c r="B729" t="s">
        <v>1308</v>
      </c>
      <c r="C729" t="s">
        <v>1318</v>
      </c>
      <c r="D729">
        <v>1</v>
      </c>
      <c r="E729">
        <v>1</v>
      </c>
      <c r="F729" t="s">
        <v>368</v>
      </c>
      <c r="G729">
        <v>261747.517418837</v>
      </c>
      <c r="H729">
        <v>1</v>
      </c>
      <c r="I729" t="s">
        <v>368</v>
      </c>
      <c r="J729">
        <v>1624.960888375</v>
      </c>
      <c r="K729">
        <v>87684.301237499996</v>
      </c>
      <c r="L729">
        <v>0</v>
      </c>
      <c r="M729">
        <v>349431.81865633698</v>
      </c>
      <c r="N729" t="s">
        <v>492</v>
      </c>
      <c r="O729" t="s">
        <v>493</v>
      </c>
      <c r="P729">
        <v>1</v>
      </c>
      <c r="Q729">
        <v>0</v>
      </c>
      <c r="R729">
        <v>0</v>
      </c>
      <c r="S729">
        <v>1</v>
      </c>
      <c r="T729">
        <v>1</v>
      </c>
      <c r="U729">
        <v>1</v>
      </c>
      <c r="V729">
        <v>0.55000000000000004</v>
      </c>
      <c r="W729">
        <v>0.73</v>
      </c>
      <c r="X729">
        <v>0.47069601235722403</v>
      </c>
    </row>
    <row r="730" spans="1:24" x14ac:dyDescent="0.2">
      <c r="A730" t="s">
        <v>1319</v>
      </c>
      <c r="B730" t="s">
        <v>1308</v>
      </c>
      <c r="C730" t="s">
        <v>1320</v>
      </c>
      <c r="D730">
        <v>1</v>
      </c>
      <c r="E730">
        <v>1</v>
      </c>
      <c r="F730" t="s">
        <v>368</v>
      </c>
      <c r="G730">
        <v>134641.439914969</v>
      </c>
      <c r="H730">
        <v>1</v>
      </c>
      <c r="I730" t="s">
        <v>368</v>
      </c>
      <c r="J730">
        <v>812.48044432500001</v>
      </c>
      <c r="K730">
        <v>43842.514595000001</v>
      </c>
      <c r="L730">
        <v>0</v>
      </c>
      <c r="M730">
        <v>178483.95450996899</v>
      </c>
      <c r="N730" t="s">
        <v>492</v>
      </c>
      <c r="O730" t="s">
        <v>493</v>
      </c>
      <c r="P730">
        <v>1</v>
      </c>
      <c r="Q730">
        <v>0</v>
      </c>
      <c r="R730">
        <v>0</v>
      </c>
      <c r="S730">
        <v>1</v>
      </c>
      <c r="T730">
        <v>1</v>
      </c>
      <c r="U730">
        <v>1</v>
      </c>
      <c r="V730">
        <v>0.55000000000000004</v>
      </c>
      <c r="W730">
        <v>0.73</v>
      </c>
      <c r="X730">
        <v>0.47069601235722403</v>
      </c>
    </row>
    <row r="731" spans="1:24" x14ac:dyDescent="0.2">
      <c r="A731" t="s">
        <v>1321</v>
      </c>
      <c r="B731" t="s">
        <v>1308</v>
      </c>
      <c r="C731" t="s">
        <v>1322</v>
      </c>
      <c r="D731">
        <v>1</v>
      </c>
      <c r="E731">
        <v>1</v>
      </c>
      <c r="F731" t="s">
        <v>368</v>
      </c>
      <c r="G731">
        <v>121710.21756361501</v>
      </c>
      <c r="H731">
        <v>1</v>
      </c>
      <c r="I731" t="s">
        <v>368</v>
      </c>
      <c r="J731">
        <v>747.48200862500005</v>
      </c>
      <c r="K731">
        <v>40334.44371</v>
      </c>
      <c r="L731">
        <v>0</v>
      </c>
      <c r="M731">
        <v>162044.661273615</v>
      </c>
      <c r="N731" t="s">
        <v>492</v>
      </c>
      <c r="O731" t="s">
        <v>493</v>
      </c>
      <c r="P731">
        <v>1</v>
      </c>
      <c r="Q731">
        <v>0</v>
      </c>
      <c r="R731">
        <v>0</v>
      </c>
      <c r="S731">
        <v>1</v>
      </c>
      <c r="T731">
        <v>1</v>
      </c>
      <c r="U731">
        <v>1</v>
      </c>
      <c r="V731">
        <v>0.55000000000000004</v>
      </c>
      <c r="W731">
        <v>0.73</v>
      </c>
      <c r="X731">
        <v>0.47069601235722403</v>
      </c>
    </row>
    <row r="732" spans="1:24" x14ac:dyDescent="0.2">
      <c r="A732" t="s">
        <v>1323</v>
      </c>
      <c r="B732" t="s">
        <v>1288</v>
      </c>
      <c r="C732" t="s">
        <v>1324</v>
      </c>
      <c r="D732">
        <v>0</v>
      </c>
      <c r="E732">
        <v>0</v>
      </c>
      <c r="F732">
        <v>0</v>
      </c>
      <c r="G732">
        <v>4380320.7287222501</v>
      </c>
      <c r="H732">
        <v>0</v>
      </c>
      <c r="I732">
        <v>0</v>
      </c>
      <c r="J732">
        <v>20867.918775578899</v>
      </c>
      <c r="K732">
        <v>1126047.8078473599</v>
      </c>
      <c r="L732">
        <v>0</v>
      </c>
      <c r="M732">
        <v>5506368.5365696196</v>
      </c>
      <c r="N732">
        <v>0</v>
      </c>
      <c r="O732">
        <v>0</v>
      </c>
      <c r="P732">
        <v>4</v>
      </c>
      <c r="Q732">
        <v>0</v>
      </c>
      <c r="R732">
        <v>0</v>
      </c>
      <c r="S732">
        <v>4</v>
      </c>
      <c r="T732">
        <v>1</v>
      </c>
      <c r="U732">
        <v>1</v>
      </c>
      <c r="V732">
        <v>0.55000000000000004</v>
      </c>
      <c r="W732">
        <v>0.73</v>
      </c>
      <c r="X732">
        <v>0.33371881459496699</v>
      </c>
    </row>
    <row r="733" spans="1:24" x14ac:dyDescent="0.2">
      <c r="A733" t="s">
        <v>1325</v>
      </c>
      <c r="B733" t="s">
        <v>1324</v>
      </c>
      <c r="C733" t="s">
        <v>1326</v>
      </c>
      <c r="D733">
        <v>1</v>
      </c>
      <c r="E733">
        <v>1</v>
      </c>
      <c r="F733" t="s">
        <v>368</v>
      </c>
      <c r="G733">
        <v>1502219.1547880501</v>
      </c>
      <c r="H733">
        <v>1</v>
      </c>
      <c r="I733" t="s">
        <v>368</v>
      </c>
      <c r="J733">
        <v>6841.9405826315797</v>
      </c>
      <c r="K733">
        <v>369195.52519473602</v>
      </c>
      <c r="L733">
        <v>0</v>
      </c>
      <c r="M733">
        <v>1871414.67998279</v>
      </c>
      <c r="N733" t="s">
        <v>492</v>
      </c>
      <c r="O733" t="s">
        <v>493</v>
      </c>
      <c r="P733">
        <v>1</v>
      </c>
      <c r="Q733">
        <v>0</v>
      </c>
      <c r="R733">
        <v>0</v>
      </c>
      <c r="S733">
        <v>4</v>
      </c>
      <c r="T733">
        <v>1</v>
      </c>
      <c r="U733">
        <v>1</v>
      </c>
      <c r="V733">
        <v>0.55000000000000004</v>
      </c>
      <c r="W733">
        <v>0.73</v>
      </c>
      <c r="X733">
        <v>0.33371881459496699</v>
      </c>
    </row>
    <row r="734" spans="1:24" x14ac:dyDescent="0.2">
      <c r="A734" t="s">
        <v>1327</v>
      </c>
      <c r="B734" t="s">
        <v>1324</v>
      </c>
      <c r="C734" t="s">
        <v>1328</v>
      </c>
      <c r="D734">
        <v>1</v>
      </c>
      <c r="E734">
        <v>1</v>
      </c>
      <c r="F734" t="s">
        <v>368</v>
      </c>
      <c r="G734">
        <v>1810625.8138059501</v>
      </c>
      <c r="H734">
        <v>1</v>
      </c>
      <c r="I734" t="s">
        <v>368</v>
      </c>
      <c r="J734">
        <v>8552.4257268421006</v>
      </c>
      <c r="K734">
        <v>461495.55597894703</v>
      </c>
      <c r="L734">
        <v>0</v>
      </c>
      <c r="M734">
        <v>2272121.3697849</v>
      </c>
      <c r="N734" t="s">
        <v>492</v>
      </c>
      <c r="O734" t="s">
        <v>493</v>
      </c>
      <c r="P734">
        <v>1</v>
      </c>
      <c r="Q734">
        <v>0</v>
      </c>
      <c r="R734">
        <v>0</v>
      </c>
      <c r="S734">
        <v>4</v>
      </c>
      <c r="T734">
        <v>1</v>
      </c>
      <c r="U734">
        <v>1</v>
      </c>
      <c r="V734">
        <v>0.55000000000000004</v>
      </c>
      <c r="W734">
        <v>0.73</v>
      </c>
      <c r="X734">
        <v>0.33371881459496699</v>
      </c>
    </row>
    <row r="735" spans="1:24" x14ac:dyDescent="0.2">
      <c r="A735" t="s">
        <v>1329</v>
      </c>
      <c r="B735" t="s">
        <v>1324</v>
      </c>
      <c r="C735" t="s">
        <v>1330</v>
      </c>
      <c r="D735">
        <v>1</v>
      </c>
      <c r="E735">
        <v>1</v>
      </c>
      <c r="F735" t="s">
        <v>368</v>
      </c>
      <c r="G735">
        <v>1067475.7601282301</v>
      </c>
      <c r="H735">
        <v>1</v>
      </c>
      <c r="I735" t="s">
        <v>368</v>
      </c>
      <c r="J735">
        <v>5473.5524661052596</v>
      </c>
      <c r="K735">
        <v>295356.72667368402</v>
      </c>
      <c r="L735">
        <v>0</v>
      </c>
      <c r="M735">
        <v>1362832.48680192</v>
      </c>
      <c r="N735" t="s">
        <v>492</v>
      </c>
      <c r="O735" t="s">
        <v>493</v>
      </c>
      <c r="P735">
        <v>1</v>
      </c>
      <c r="Q735">
        <v>0</v>
      </c>
      <c r="R735">
        <v>0</v>
      </c>
      <c r="S735">
        <v>4</v>
      </c>
      <c r="T735">
        <v>1</v>
      </c>
      <c r="U735">
        <v>1</v>
      </c>
      <c r="V735">
        <v>0.55000000000000004</v>
      </c>
      <c r="W735">
        <v>0.73</v>
      </c>
      <c r="X735">
        <v>0.33371881459496699</v>
      </c>
    </row>
    <row r="736" spans="1:24" x14ac:dyDescent="0.2">
      <c r="A736" t="s">
        <v>1331</v>
      </c>
      <c r="B736" t="s">
        <v>1288</v>
      </c>
      <c r="C736" t="s">
        <v>1332</v>
      </c>
      <c r="D736">
        <v>1</v>
      </c>
      <c r="E736">
        <v>1</v>
      </c>
      <c r="F736" t="s">
        <v>368</v>
      </c>
      <c r="G736">
        <v>2535655.6924383598</v>
      </c>
      <c r="H736">
        <v>1</v>
      </c>
      <c r="I736" t="s">
        <v>368</v>
      </c>
      <c r="J736">
        <v>95787.168168421005</v>
      </c>
      <c r="K736">
        <v>5168737.3528421</v>
      </c>
      <c r="L736">
        <v>0</v>
      </c>
      <c r="M736">
        <v>7704393.0452804603</v>
      </c>
      <c r="N736" t="s">
        <v>474</v>
      </c>
      <c r="O736" t="s">
        <v>493</v>
      </c>
      <c r="P736">
        <v>1</v>
      </c>
      <c r="Q736">
        <v>0</v>
      </c>
      <c r="R736">
        <v>0</v>
      </c>
      <c r="S736">
        <v>4</v>
      </c>
      <c r="T736">
        <v>1</v>
      </c>
      <c r="U736">
        <v>1</v>
      </c>
      <c r="V736">
        <v>0.55000000000000004</v>
      </c>
      <c r="W736">
        <v>0.73</v>
      </c>
      <c r="X736">
        <v>0.33371881459496699</v>
      </c>
    </row>
    <row r="737" spans="1:24" x14ac:dyDescent="0.2">
      <c r="A737" t="s">
        <v>1333</v>
      </c>
      <c r="B737" t="s">
        <v>1288</v>
      </c>
      <c r="C737" t="s">
        <v>1334</v>
      </c>
      <c r="D737">
        <v>1</v>
      </c>
      <c r="E737">
        <v>1</v>
      </c>
      <c r="F737" t="s">
        <v>368</v>
      </c>
      <c r="G737">
        <v>4536175.50290104</v>
      </c>
      <c r="H737">
        <v>1</v>
      </c>
      <c r="I737" t="s">
        <v>368</v>
      </c>
      <c r="J737">
        <v>34209.702913157897</v>
      </c>
      <c r="K737">
        <v>1845977.62626315</v>
      </c>
      <c r="L737">
        <v>0</v>
      </c>
      <c r="M737">
        <v>6382153.12916419</v>
      </c>
      <c r="N737" t="s">
        <v>492</v>
      </c>
      <c r="O737" t="s">
        <v>493</v>
      </c>
      <c r="P737">
        <v>1</v>
      </c>
      <c r="Q737">
        <v>0</v>
      </c>
      <c r="R737">
        <v>0</v>
      </c>
      <c r="S737">
        <v>4</v>
      </c>
      <c r="T737">
        <v>1</v>
      </c>
      <c r="U737">
        <v>1</v>
      </c>
      <c r="V737">
        <v>0.55000000000000004</v>
      </c>
      <c r="W737">
        <v>0.73</v>
      </c>
      <c r="X737">
        <v>0.33371881459496699</v>
      </c>
    </row>
    <row r="738" spans="1:24" x14ac:dyDescent="0.2">
      <c r="A738" t="s">
        <v>1335</v>
      </c>
      <c r="B738" t="s">
        <v>1336</v>
      </c>
      <c r="C738" t="s">
        <v>1336</v>
      </c>
      <c r="D738">
        <v>0</v>
      </c>
      <c r="E738">
        <v>0</v>
      </c>
      <c r="F738">
        <v>0</v>
      </c>
      <c r="G738">
        <v>0</v>
      </c>
      <c r="H738">
        <v>0</v>
      </c>
      <c r="I738">
        <v>0</v>
      </c>
      <c r="J738">
        <v>94890.050975499995</v>
      </c>
      <c r="K738">
        <v>5171718.1719500003</v>
      </c>
      <c r="L738">
        <v>893167.473801999</v>
      </c>
      <c r="M738">
        <v>6064885.6457519997</v>
      </c>
      <c r="N738">
        <v>0</v>
      </c>
      <c r="O738">
        <v>0</v>
      </c>
      <c r="P738">
        <v>4</v>
      </c>
      <c r="Q738">
        <v>0</v>
      </c>
      <c r="R738">
        <v>0</v>
      </c>
      <c r="S738">
        <v>1</v>
      </c>
      <c r="T738">
        <v>1</v>
      </c>
      <c r="U738">
        <v>100</v>
      </c>
      <c r="V738">
        <v>0.55000000000000004</v>
      </c>
      <c r="W738">
        <v>0.73</v>
      </c>
      <c r="X738">
        <v>0.95718748235553297</v>
      </c>
    </row>
    <row r="739" spans="1:24" x14ac:dyDescent="0.2">
      <c r="A739" t="s">
        <v>1337</v>
      </c>
      <c r="B739" t="s">
        <v>1336</v>
      </c>
      <c r="C739" t="s">
        <v>1338</v>
      </c>
      <c r="D739">
        <v>0</v>
      </c>
      <c r="E739">
        <v>0</v>
      </c>
      <c r="F739">
        <v>0</v>
      </c>
      <c r="G739">
        <v>0</v>
      </c>
      <c r="H739">
        <v>0</v>
      </c>
      <c r="I739">
        <v>0</v>
      </c>
      <c r="J739">
        <v>19878.152970499999</v>
      </c>
      <c r="K739">
        <v>934508.96164999995</v>
      </c>
      <c r="L739">
        <v>266377.94972999999</v>
      </c>
      <c r="M739">
        <v>1200886.9113799999</v>
      </c>
      <c r="N739" t="s">
        <v>462</v>
      </c>
      <c r="O739" t="s">
        <v>463</v>
      </c>
      <c r="P739">
        <v>1</v>
      </c>
      <c r="Q739">
        <v>0</v>
      </c>
      <c r="R739">
        <v>0</v>
      </c>
      <c r="S739">
        <v>1</v>
      </c>
      <c r="T739">
        <v>1</v>
      </c>
      <c r="U739">
        <v>100</v>
      </c>
      <c r="V739">
        <v>0.55000000000000004</v>
      </c>
      <c r="W739">
        <v>0.73</v>
      </c>
      <c r="X739">
        <v>0.95718748235553297</v>
      </c>
    </row>
    <row r="740" spans="1:24" x14ac:dyDescent="0.2">
      <c r="A740" t="s">
        <v>1339</v>
      </c>
      <c r="B740" t="s">
        <v>1336</v>
      </c>
      <c r="C740" t="s">
        <v>1340</v>
      </c>
      <c r="D740">
        <v>1</v>
      </c>
      <c r="E740">
        <v>0</v>
      </c>
      <c r="F740">
        <v>0</v>
      </c>
      <c r="G740">
        <v>0</v>
      </c>
      <c r="H740">
        <v>1</v>
      </c>
      <c r="I740" t="s">
        <v>368</v>
      </c>
      <c r="J740">
        <v>75011.898004999995</v>
      </c>
      <c r="K740">
        <v>4237209.2103000004</v>
      </c>
      <c r="L740">
        <v>626789.52407199994</v>
      </c>
      <c r="M740">
        <v>4863998.7343720002</v>
      </c>
      <c r="N740" t="s">
        <v>398</v>
      </c>
      <c r="O740" t="s">
        <v>389</v>
      </c>
      <c r="P740">
        <v>1</v>
      </c>
      <c r="Q740">
        <v>0</v>
      </c>
      <c r="R740">
        <v>0</v>
      </c>
      <c r="S740">
        <v>1</v>
      </c>
      <c r="T740">
        <v>1</v>
      </c>
      <c r="U740">
        <v>100</v>
      </c>
      <c r="V740">
        <v>0.55000000000000004</v>
      </c>
      <c r="W740">
        <v>0.73</v>
      </c>
      <c r="X740">
        <v>0.95718748235553297</v>
      </c>
    </row>
    <row r="741" spans="1:24" x14ac:dyDescent="0.2">
      <c r="A741" t="s">
        <v>1341</v>
      </c>
      <c r="B741" t="s">
        <v>1336</v>
      </c>
      <c r="C741" t="s">
        <v>1342</v>
      </c>
      <c r="D741">
        <v>1</v>
      </c>
      <c r="E741">
        <v>0</v>
      </c>
      <c r="F741">
        <v>0</v>
      </c>
      <c r="G741">
        <v>0</v>
      </c>
      <c r="H741">
        <v>0</v>
      </c>
      <c r="I741">
        <v>0</v>
      </c>
      <c r="J741">
        <v>0</v>
      </c>
      <c r="K741">
        <v>0</v>
      </c>
      <c r="L741">
        <v>0</v>
      </c>
      <c r="M741">
        <v>0</v>
      </c>
      <c r="N741">
        <v>0</v>
      </c>
      <c r="O741">
        <v>0</v>
      </c>
      <c r="P741">
        <v>1</v>
      </c>
      <c r="Q741">
        <v>0</v>
      </c>
      <c r="R741">
        <v>0</v>
      </c>
      <c r="S741">
        <v>1</v>
      </c>
      <c r="T741">
        <v>1</v>
      </c>
      <c r="U741">
        <v>100</v>
      </c>
      <c r="V741">
        <v>0.55000000000000004</v>
      </c>
      <c r="W741">
        <v>0.73</v>
      </c>
      <c r="X741">
        <v>0.95718748235553297</v>
      </c>
    </row>
    <row r="742" spans="1:24" x14ac:dyDescent="0.2">
      <c r="A742" t="s">
        <v>1343</v>
      </c>
      <c r="B742" t="s">
        <v>1344</v>
      </c>
      <c r="C742" t="s">
        <v>1344</v>
      </c>
      <c r="D742">
        <v>0</v>
      </c>
      <c r="E742">
        <v>0</v>
      </c>
      <c r="F742">
        <v>0</v>
      </c>
      <c r="G742">
        <v>327553428.44486302</v>
      </c>
      <c r="H742">
        <v>0</v>
      </c>
      <c r="I742">
        <v>0</v>
      </c>
      <c r="J742">
        <v>2029265.5687899799</v>
      </c>
      <c r="K742">
        <v>108668115.206433</v>
      </c>
      <c r="L742">
        <v>12613790.0607269</v>
      </c>
      <c r="M742">
        <v>448835333.71202302</v>
      </c>
      <c r="N742">
        <v>0</v>
      </c>
      <c r="O742">
        <v>0</v>
      </c>
      <c r="P742">
        <v>3</v>
      </c>
      <c r="Q742">
        <v>0</v>
      </c>
      <c r="R742">
        <v>0</v>
      </c>
      <c r="S742">
        <v>1</v>
      </c>
      <c r="T742">
        <v>1</v>
      </c>
      <c r="U742">
        <v>100</v>
      </c>
      <c r="V742">
        <v>0.55000000000000004</v>
      </c>
      <c r="W742">
        <v>0.73</v>
      </c>
      <c r="X742">
        <v>0.95718748235553297</v>
      </c>
    </row>
    <row r="743" spans="1:24" x14ac:dyDescent="0.2">
      <c r="A743" t="s">
        <v>1345</v>
      </c>
      <c r="B743" t="s">
        <v>1344</v>
      </c>
      <c r="C743" t="s">
        <v>1346</v>
      </c>
      <c r="D743">
        <v>0</v>
      </c>
      <c r="E743">
        <v>2</v>
      </c>
      <c r="F743" t="s">
        <v>401</v>
      </c>
      <c r="G743">
        <v>0</v>
      </c>
      <c r="H743">
        <v>1</v>
      </c>
      <c r="I743" t="s">
        <v>368</v>
      </c>
      <c r="J743">
        <v>0</v>
      </c>
      <c r="K743">
        <v>0</v>
      </c>
      <c r="L743">
        <v>0</v>
      </c>
      <c r="M743">
        <v>0</v>
      </c>
      <c r="N743" t="s">
        <v>637</v>
      </c>
      <c r="O743" t="s">
        <v>475</v>
      </c>
      <c r="P743">
        <v>1</v>
      </c>
      <c r="Q743">
        <v>0</v>
      </c>
      <c r="R743">
        <v>0</v>
      </c>
      <c r="S743">
        <v>1</v>
      </c>
      <c r="T743">
        <v>1</v>
      </c>
      <c r="U743">
        <v>100</v>
      </c>
      <c r="V743">
        <v>0.55000000000000004</v>
      </c>
      <c r="W743">
        <v>0.73</v>
      </c>
      <c r="X743">
        <v>0.95718748235553297</v>
      </c>
    </row>
    <row r="744" spans="1:24" x14ac:dyDescent="0.2">
      <c r="A744" t="s">
        <v>1347</v>
      </c>
      <c r="B744" t="s">
        <v>1344</v>
      </c>
      <c r="C744" t="s">
        <v>1348</v>
      </c>
      <c r="D744">
        <v>0</v>
      </c>
      <c r="E744">
        <v>0</v>
      </c>
      <c r="F744">
        <v>0</v>
      </c>
      <c r="G744">
        <v>0</v>
      </c>
      <c r="H744">
        <v>0</v>
      </c>
      <c r="I744">
        <v>0</v>
      </c>
      <c r="J744">
        <v>0</v>
      </c>
      <c r="K744">
        <v>0</v>
      </c>
      <c r="L744">
        <v>0</v>
      </c>
      <c r="M744">
        <v>0</v>
      </c>
      <c r="N744" t="s">
        <v>637</v>
      </c>
      <c r="O744" t="s">
        <v>475</v>
      </c>
      <c r="P744">
        <v>1</v>
      </c>
      <c r="Q744">
        <v>0</v>
      </c>
      <c r="R744">
        <v>0</v>
      </c>
      <c r="S744">
        <v>1</v>
      </c>
      <c r="T744">
        <v>1</v>
      </c>
      <c r="U744">
        <v>100</v>
      </c>
      <c r="V744">
        <v>0.55000000000000004</v>
      </c>
      <c r="W744">
        <v>0.73</v>
      </c>
      <c r="X744">
        <v>0.95718748235553297</v>
      </c>
    </row>
    <row r="745" spans="1:24" x14ac:dyDescent="0.2">
      <c r="A745" t="s">
        <v>1349</v>
      </c>
      <c r="B745" t="s">
        <v>1350</v>
      </c>
      <c r="C745" t="s">
        <v>1351</v>
      </c>
      <c r="D745">
        <v>1</v>
      </c>
      <c r="E745">
        <v>0</v>
      </c>
      <c r="F745">
        <v>0</v>
      </c>
      <c r="G745">
        <v>66630696.907005198</v>
      </c>
      <c r="H745">
        <v>0</v>
      </c>
      <c r="I745">
        <v>0</v>
      </c>
      <c r="J745">
        <v>659849.29728770198</v>
      </c>
      <c r="K745">
        <v>35601704.361756399</v>
      </c>
      <c r="L745">
        <v>3964347.08383343</v>
      </c>
      <c r="M745">
        <v>106196748.352595</v>
      </c>
      <c r="N745" t="s">
        <v>637</v>
      </c>
      <c r="O745" t="s">
        <v>475</v>
      </c>
      <c r="P745">
        <v>1</v>
      </c>
      <c r="Q745">
        <v>0</v>
      </c>
      <c r="R745">
        <v>0</v>
      </c>
      <c r="S745">
        <v>4</v>
      </c>
      <c r="T745">
        <v>1</v>
      </c>
      <c r="U745">
        <v>100</v>
      </c>
      <c r="V745">
        <v>0.55000000000000004</v>
      </c>
      <c r="W745">
        <v>0.73</v>
      </c>
      <c r="X745">
        <v>0.865604817280622</v>
      </c>
    </row>
    <row r="746" spans="1:24" x14ac:dyDescent="0.2">
      <c r="A746" t="s">
        <v>1352</v>
      </c>
      <c r="B746" t="s">
        <v>1350</v>
      </c>
      <c r="C746" t="s">
        <v>1353</v>
      </c>
      <c r="D746">
        <v>1</v>
      </c>
      <c r="E746">
        <v>0</v>
      </c>
      <c r="F746">
        <v>0</v>
      </c>
      <c r="G746">
        <v>170808569.74937299</v>
      </c>
      <c r="H746">
        <v>0</v>
      </c>
      <c r="I746">
        <v>0</v>
      </c>
      <c r="J746">
        <v>1109819.1268541201</v>
      </c>
      <c r="K746">
        <v>59131765.395892002</v>
      </c>
      <c r="L746">
        <v>7394971.9697008198</v>
      </c>
      <c r="M746">
        <v>237335307.11496601</v>
      </c>
      <c r="N746" t="s">
        <v>449</v>
      </c>
      <c r="O746" t="s">
        <v>389</v>
      </c>
      <c r="P746">
        <v>1</v>
      </c>
      <c r="Q746">
        <v>0</v>
      </c>
      <c r="R746">
        <v>0</v>
      </c>
      <c r="S746">
        <v>4</v>
      </c>
      <c r="T746">
        <v>1</v>
      </c>
      <c r="U746">
        <v>100</v>
      </c>
      <c r="V746">
        <v>0.55000000000000004</v>
      </c>
      <c r="W746">
        <v>0.73</v>
      </c>
      <c r="X746">
        <v>0.865604817280622</v>
      </c>
    </row>
    <row r="747" spans="1:24" x14ac:dyDescent="0.2">
      <c r="A747" t="s">
        <v>1354</v>
      </c>
      <c r="B747" t="s">
        <v>1350</v>
      </c>
      <c r="C747" t="s">
        <v>1355</v>
      </c>
      <c r="D747">
        <v>1</v>
      </c>
      <c r="E747">
        <v>0</v>
      </c>
      <c r="F747">
        <v>0</v>
      </c>
      <c r="G747">
        <v>52694593.549092598</v>
      </c>
      <c r="H747">
        <v>0</v>
      </c>
      <c r="I747">
        <v>0</v>
      </c>
      <c r="J747">
        <v>221833.19050414301</v>
      </c>
      <c r="K747">
        <v>11915115.4568255</v>
      </c>
      <c r="L747">
        <v>985305.16315411602</v>
      </c>
      <c r="M747">
        <v>65595014.1690723</v>
      </c>
      <c r="N747" t="s">
        <v>637</v>
      </c>
      <c r="O747" t="s">
        <v>475</v>
      </c>
      <c r="P747">
        <v>1</v>
      </c>
      <c r="Q747">
        <v>0</v>
      </c>
      <c r="R747">
        <v>0</v>
      </c>
      <c r="S747">
        <v>1</v>
      </c>
      <c r="T747">
        <v>1</v>
      </c>
      <c r="U747">
        <v>100</v>
      </c>
      <c r="V747">
        <v>0.55000000000000004</v>
      </c>
      <c r="W747">
        <v>0.73</v>
      </c>
      <c r="X747">
        <v>0.95718748235553297</v>
      </c>
    </row>
    <row r="748" spans="1:24" x14ac:dyDescent="0.2">
      <c r="A748" t="s">
        <v>1356</v>
      </c>
      <c r="B748" t="s">
        <v>1350</v>
      </c>
      <c r="C748" t="s">
        <v>1357</v>
      </c>
      <c r="D748">
        <v>1</v>
      </c>
      <c r="E748">
        <v>0</v>
      </c>
      <c r="F748">
        <v>0</v>
      </c>
      <c r="G748">
        <v>37419568.239391699</v>
      </c>
      <c r="H748">
        <v>0</v>
      </c>
      <c r="I748">
        <v>0</v>
      </c>
      <c r="J748">
        <v>37763.954144021198</v>
      </c>
      <c r="K748">
        <v>2019529.9919592</v>
      </c>
      <c r="L748">
        <v>269165.84403853898</v>
      </c>
      <c r="M748">
        <v>39708264.075389497</v>
      </c>
      <c r="N748" t="s">
        <v>637</v>
      </c>
      <c r="O748" t="s">
        <v>475</v>
      </c>
      <c r="P748">
        <v>1</v>
      </c>
      <c r="Q748">
        <v>0</v>
      </c>
      <c r="R748">
        <v>0</v>
      </c>
      <c r="S748">
        <v>4</v>
      </c>
      <c r="T748">
        <v>1</v>
      </c>
      <c r="U748">
        <v>100</v>
      </c>
      <c r="V748">
        <v>0.55000000000000004</v>
      </c>
      <c r="W748">
        <v>0.73</v>
      </c>
      <c r="X748">
        <v>0.865604817280622</v>
      </c>
    </row>
    <row r="749" spans="1:24" x14ac:dyDescent="0.2">
      <c r="A749" t="s">
        <v>1358</v>
      </c>
      <c r="B749" t="s">
        <v>1359</v>
      </c>
      <c r="C749" t="s">
        <v>1360</v>
      </c>
      <c r="D749">
        <v>1</v>
      </c>
      <c r="E749">
        <v>0</v>
      </c>
      <c r="F749">
        <v>0</v>
      </c>
      <c r="G749">
        <v>0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1</v>
      </c>
      <c r="Q749">
        <v>0</v>
      </c>
      <c r="R749">
        <v>0</v>
      </c>
      <c r="S749">
        <v>1</v>
      </c>
      <c r="T749">
        <v>1</v>
      </c>
      <c r="U749">
        <v>100</v>
      </c>
      <c r="V749">
        <v>0.55000000000000004</v>
      </c>
      <c r="W749">
        <v>0.73</v>
      </c>
      <c r="X749">
        <v>0.95718748235553297</v>
      </c>
    </row>
    <row r="750" spans="1:24" x14ac:dyDescent="0.2">
      <c r="A750" t="s">
        <v>307</v>
      </c>
      <c r="B750" t="s">
        <v>1361</v>
      </c>
      <c r="C750" t="s">
        <v>1361</v>
      </c>
      <c r="D750">
        <v>0</v>
      </c>
      <c r="E750">
        <v>0</v>
      </c>
      <c r="F750">
        <v>0</v>
      </c>
      <c r="G750">
        <v>196503771.31547201</v>
      </c>
      <c r="H750">
        <v>0</v>
      </c>
      <c r="I750">
        <v>0</v>
      </c>
      <c r="J750">
        <v>1080644.8225423901</v>
      </c>
      <c r="K750">
        <v>57574223.861474201</v>
      </c>
      <c r="L750">
        <v>0</v>
      </c>
      <c r="M750">
        <v>254077995.176947</v>
      </c>
      <c r="N750">
        <v>0</v>
      </c>
      <c r="O750">
        <v>0</v>
      </c>
      <c r="P750">
        <v>6</v>
      </c>
      <c r="Q750">
        <v>0</v>
      </c>
      <c r="R750">
        <v>0</v>
      </c>
      <c r="S750">
        <v>1</v>
      </c>
      <c r="T750">
        <v>1</v>
      </c>
      <c r="U750">
        <v>1</v>
      </c>
      <c r="V750">
        <v>0.55000000000000004</v>
      </c>
      <c r="W750">
        <v>0.73</v>
      </c>
      <c r="X750">
        <v>0.47069601235722403</v>
      </c>
    </row>
    <row r="751" spans="1:24" x14ac:dyDescent="0.2">
      <c r="A751" t="s">
        <v>1362</v>
      </c>
      <c r="B751" t="s">
        <v>1363</v>
      </c>
      <c r="C751" t="s">
        <v>1363</v>
      </c>
      <c r="D751">
        <v>0</v>
      </c>
      <c r="E751">
        <v>0</v>
      </c>
      <c r="F751">
        <v>0</v>
      </c>
      <c r="G751">
        <v>120294339.707379</v>
      </c>
      <c r="H751">
        <v>0</v>
      </c>
      <c r="I751">
        <v>0</v>
      </c>
      <c r="J751">
        <v>158188.17990065599</v>
      </c>
      <c r="K751">
        <v>8123714.0701165497</v>
      </c>
      <c r="L751">
        <v>0</v>
      </c>
      <c r="M751">
        <v>128418053.777495</v>
      </c>
      <c r="N751">
        <v>0</v>
      </c>
      <c r="O751">
        <v>0</v>
      </c>
      <c r="P751">
        <v>1</v>
      </c>
      <c r="Q751">
        <v>0</v>
      </c>
      <c r="R751">
        <v>0</v>
      </c>
      <c r="S751">
        <v>4</v>
      </c>
      <c r="T751">
        <v>1</v>
      </c>
      <c r="U751">
        <v>1</v>
      </c>
      <c r="V751">
        <v>0.55000000000000004</v>
      </c>
      <c r="W751">
        <v>0.73</v>
      </c>
      <c r="X751">
        <v>0.33371881459496699</v>
      </c>
    </row>
    <row r="752" spans="1:24" x14ac:dyDescent="0.2">
      <c r="A752" t="s">
        <v>1364</v>
      </c>
      <c r="B752" t="s">
        <v>1365</v>
      </c>
      <c r="C752" t="s">
        <v>1365</v>
      </c>
      <c r="D752">
        <v>0</v>
      </c>
      <c r="E752">
        <v>0</v>
      </c>
      <c r="F752">
        <v>0</v>
      </c>
      <c r="G752">
        <v>25154271.3794153</v>
      </c>
      <c r="H752">
        <v>0</v>
      </c>
      <c r="I752">
        <v>0</v>
      </c>
      <c r="J752">
        <v>214926.41422894999</v>
      </c>
      <c r="K752">
        <v>11383925.221686799</v>
      </c>
      <c r="L752">
        <v>0</v>
      </c>
      <c r="M752">
        <v>36538196.601102203</v>
      </c>
      <c r="N752">
        <v>0</v>
      </c>
      <c r="O752">
        <v>0</v>
      </c>
      <c r="P752">
        <v>1</v>
      </c>
      <c r="Q752">
        <v>0</v>
      </c>
      <c r="R752">
        <v>0</v>
      </c>
      <c r="S752">
        <v>4</v>
      </c>
      <c r="T752">
        <v>1</v>
      </c>
      <c r="U752">
        <v>1</v>
      </c>
      <c r="V752">
        <v>0.55000000000000004</v>
      </c>
      <c r="W752">
        <v>0.73</v>
      </c>
      <c r="X752">
        <v>0.33371881459496699</v>
      </c>
    </row>
    <row r="753" spans="1:24" x14ac:dyDescent="0.2">
      <c r="A753" t="s">
        <v>1366</v>
      </c>
      <c r="B753" t="s">
        <v>1367</v>
      </c>
      <c r="C753" t="s">
        <v>1367</v>
      </c>
      <c r="D753">
        <v>0</v>
      </c>
      <c r="E753">
        <v>0</v>
      </c>
      <c r="F753">
        <v>0</v>
      </c>
      <c r="G753">
        <v>21552210.538283601</v>
      </c>
      <c r="H753">
        <v>0</v>
      </c>
      <c r="I753">
        <v>0</v>
      </c>
      <c r="J753">
        <v>199315.928952969</v>
      </c>
      <c r="K753">
        <v>10705344.528516199</v>
      </c>
      <c r="L753">
        <v>0</v>
      </c>
      <c r="M753">
        <v>32257555.066799901</v>
      </c>
      <c r="N753">
        <v>0</v>
      </c>
      <c r="O753">
        <v>0</v>
      </c>
      <c r="P753">
        <v>1</v>
      </c>
      <c r="Q753">
        <v>0</v>
      </c>
      <c r="R753">
        <v>0</v>
      </c>
      <c r="S753">
        <v>4</v>
      </c>
      <c r="T753">
        <v>1</v>
      </c>
      <c r="U753">
        <v>1</v>
      </c>
      <c r="V753">
        <v>0.55000000000000004</v>
      </c>
      <c r="W753">
        <v>0.73</v>
      </c>
      <c r="X753">
        <v>0.33371881459496699</v>
      </c>
    </row>
    <row r="754" spans="1:24" x14ac:dyDescent="0.2">
      <c r="A754" t="s">
        <v>1368</v>
      </c>
      <c r="B754" t="s">
        <v>1369</v>
      </c>
      <c r="C754" t="s">
        <v>1369</v>
      </c>
      <c r="D754">
        <v>0</v>
      </c>
      <c r="E754">
        <v>0</v>
      </c>
      <c r="F754">
        <v>0</v>
      </c>
      <c r="G754">
        <v>21192289.227233201</v>
      </c>
      <c r="H754">
        <v>0</v>
      </c>
      <c r="I754">
        <v>0</v>
      </c>
      <c r="J754">
        <v>343345.24715039303</v>
      </c>
      <c r="K754">
        <v>18530325.164197501</v>
      </c>
      <c r="L754">
        <v>0</v>
      </c>
      <c r="M754">
        <v>39722614.391430698</v>
      </c>
      <c r="N754">
        <v>0</v>
      </c>
      <c r="O754">
        <v>0</v>
      </c>
      <c r="P754">
        <v>1</v>
      </c>
      <c r="Q754">
        <v>0</v>
      </c>
      <c r="R754">
        <v>0</v>
      </c>
      <c r="S754">
        <v>4</v>
      </c>
      <c r="T754">
        <v>1</v>
      </c>
      <c r="U754">
        <v>1</v>
      </c>
      <c r="V754">
        <v>0.55000000000000004</v>
      </c>
      <c r="W754">
        <v>0.73</v>
      </c>
      <c r="X754">
        <v>0.33371881459496699</v>
      </c>
    </row>
    <row r="755" spans="1:24" x14ac:dyDescent="0.2">
      <c r="A755" t="s">
        <v>1370</v>
      </c>
      <c r="B755" t="s">
        <v>491</v>
      </c>
      <c r="C755" t="s">
        <v>491</v>
      </c>
      <c r="D755">
        <v>0</v>
      </c>
      <c r="E755">
        <v>0</v>
      </c>
      <c r="F755">
        <v>0</v>
      </c>
      <c r="G755">
        <v>3602671.8901611799</v>
      </c>
      <c r="H755">
        <v>0</v>
      </c>
      <c r="I755">
        <v>0</v>
      </c>
      <c r="J755">
        <v>78588.489254197804</v>
      </c>
      <c r="K755">
        <v>4240778.15510826</v>
      </c>
      <c r="L755">
        <v>0</v>
      </c>
      <c r="M755">
        <v>7843450.0452694502</v>
      </c>
      <c r="N755">
        <v>0</v>
      </c>
      <c r="O755">
        <v>0</v>
      </c>
      <c r="P755">
        <v>1</v>
      </c>
      <c r="Q755">
        <v>0</v>
      </c>
      <c r="R755">
        <v>0</v>
      </c>
      <c r="S755">
        <v>4</v>
      </c>
      <c r="T755">
        <v>1</v>
      </c>
      <c r="U755">
        <v>1</v>
      </c>
      <c r="V755">
        <v>0.55000000000000004</v>
      </c>
      <c r="W755">
        <v>0.73</v>
      </c>
      <c r="X755">
        <v>0.33371881459496699</v>
      </c>
    </row>
    <row r="756" spans="1:24" x14ac:dyDescent="0.2">
      <c r="A756" t="s">
        <v>1371</v>
      </c>
      <c r="B756" t="s">
        <v>1372</v>
      </c>
      <c r="C756" t="s">
        <v>1372</v>
      </c>
      <c r="D756">
        <v>0</v>
      </c>
      <c r="E756">
        <v>0</v>
      </c>
      <c r="F756">
        <v>0</v>
      </c>
      <c r="G756">
        <v>4707988.5730004404</v>
      </c>
      <c r="H756">
        <v>0</v>
      </c>
      <c r="I756">
        <v>0</v>
      </c>
      <c r="J756">
        <v>86280.5630552285</v>
      </c>
      <c r="K756">
        <v>4590136.7218487002</v>
      </c>
      <c r="L756">
        <v>0</v>
      </c>
      <c r="M756">
        <v>9298125.2948491499</v>
      </c>
      <c r="N756">
        <v>0</v>
      </c>
      <c r="O756">
        <v>0</v>
      </c>
      <c r="P756">
        <v>1</v>
      </c>
      <c r="Q756">
        <v>0</v>
      </c>
      <c r="R756">
        <v>0</v>
      </c>
      <c r="S756">
        <v>4</v>
      </c>
      <c r="T756">
        <v>1</v>
      </c>
      <c r="U756">
        <v>1</v>
      </c>
      <c r="V756">
        <v>0.55000000000000004</v>
      </c>
      <c r="W756">
        <v>0.73</v>
      </c>
      <c r="X756">
        <v>0.33371881459496699</v>
      </c>
    </row>
    <row r="757" spans="1:24" x14ac:dyDescent="0.2">
      <c r="A757" t="s">
        <v>323</v>
      </c>
      <c r="B757" t="s">
        <v>1373</v>
      </c>
      <c r="C757" t="s">
        <v>1373</v>
      </c>
      <c r="D757">
        <v>0</v>
      </c>
      <c r="E757">
        <v>0</v>
      </c>
      <c r="F757">
        <v>0</v>
      </c>
      <c r="G757">
        <v>27242749.760753401</v>
      </c>
      <c r="H757">
        <v>0</v>
      </c>
      <c r="I757">
        <v>0</v>
      </c>
      <c r="J757">
        <v>878843.37282105896</v>
      </c>
      <c r="K757">
        <v>47369600.988426901</v>
      </c>
      <c r="L757">
        <v>18922042.249550901</v>
      </c>
      <c r="M757">
        <v>93534392.998731196</v>
      </c>
      <c r="N757">
        <v>0</v>
      </c>
      <c r="O757">
        <v>0</v>
      </c>
      <c r="P757">
        <v>26</v>
      </c>
      <c r="Q757">
        <v>0</v>
      </c>
      <c r="R757">
        <v>0</v>
      </c>
      <c r="S757">
        <v>1</v>
      </c>
      <c r="T757">
        <v>1</v>
      </c>
      <c r="U757">
        <v>100</v>
      </c>
      <c r="V757">
        <v>0.55000000000000004</v>
      </c>
      <c r="W757">
        <v>0.73</v>
      </c>
      <c r="X757">
        <v>0.95718748235553297</v>
      </c>
    </row>
    <row r="758" spans="1:24" x14ac:dyDescent="0.2">
      <c r="A758" t="s">
        <v>1374</v>
      </c>
      <c r="B758" t="s">
        <v>1375</v>
      </c>
      <c r="C758" t="s">
        <v>1375</v>
      </c>
      <c r="D758">
        <v>0</v>
      </c>
      <c r="E758">
        <v>0</v>
      </c>
      <c r="F758">
        <v>0</v>
      </c>
      <c r="G758">
        <v>12385842.019722</v>
      </c>
      <c r="H758">
        <v>0</v>
      </c>
      <c r="I758">
        <v>0</v>
      </c>
      <c r="J758">
        <v>7237.8676058194296</v>
      </c>
      <c r="K758">
        <v>388806.42804212699</v>
      </c>
      <c r="L758">
        <v>74148.946945879099</v>
      </c>
      <c r="M758">
        <v>12848797.394710001</v>
      </c>
      <c r="N758" t="s">
        <v>398</v>
      </c>
      <c r="O758" t="s">
        <v>493</v>
      </c>
      <c r="P758">
        <v>3</v>
      </c>
      <c r="Q758">
        <v>0</v>
      </c>
      <c r="R758">
        <v>0</v>
      </c>
      <c r="S758">
        <v>1</v>
      </c>
      <c r="T758">
        <v>1</v>
      </c>
      <c r="U758">
        <v>100</v>
      </c>
      <c r="V758">
        <v>0.55000000000000004</v>
      </c>
      <c r="W758">
        <v>0.73</v>
      </c>
      <c r="X758">
        <v>0.95718748235553297</v>
      </c>
    </row>
    <row r="759" spans="1:24" x14ac:dyDescent="0.2">
      <c r="A759" t="s">
        <v>1376</v>
      </c>
      <c r="B759" t="s">
        <v>1375</v>
      </c>
      <c r="C759" t="s">
        <v>1377</v>
      </c>
      <c r="D759">
        <v>0</v>
      </c>
      <c r="E759">
        <v>0</v>
      </c>
      <c r="F759">
        <v>0</v>
      </c>
      <c r="G759">
        <v>1414224.37615447</v>
      </c>
      <c r="H759">
        <v>0</v>
      </c>
      <c r="I759">
        <v>0</v>
      </c>
      <c r="J759">
        <v>997.43449532142301</v>
      </c>
      <c r="K759">
        <v>53580.870339013003</v>
      </c>
      <c r="L759">
        <v>30449.565295132601</v>
      </c>
      <c r="M759">
        <v>1498254.81178862</v>
      </c>
      <c r="N759" t="s">
        <v>398</v>
      </c>
      <c r="O759" t="s">
        <v>493</v>
      </c>
      <c r="P759">
        <v>1</v>
      </c>
      <c r="Q759">
        <v>0</v>
      </c>
      <c r="R759">
        <v>0</v>
      </c>
      <c r="S759">
        <v>1</v>
      </c>
      <c r="T759">
        <v>1</v>
      </c>
      <c r="U759">
        <v>100</v>
      </c>
      <c r="V759">
        <v>0.55000000000000004</v>
      </c>
      <c r="W759">
        <v>0.73</v>
      </c>
      <c r="X759">
        <v>0.95718748235553297</v>
      </c>
    </row>
    <row r="760" spans="1:24" x14ac:dyDescent="0.2">
      <c r="A760" t="s">
        <v>1378</v>
      </c>
      <c r="B760" t="s">
        <v>1375</v>
      </c>
      <c r="C760" t="s">
        <v>1379</v>
      </c>
      <c r="D760">
        <v>0</v>
      </c>
      <c r="E760">
        <v>0</v>
      </c>
      <c r="F760">
        <v>0</v>
      </c>
      <c r="G760">
        <v>10971617.643567501</v>
      </c>
      <c r="H760">
        <v>0</v>
      </c>
      <c r="I760">
        <v>0</v>
      </c>
      <c r="J760">
        <v>6240.4331104980101</v>
      </c>
      <c r="K760">
        <v>335225.557703114</v>
      </c>
      <c r="L760">
        <v>43699.381650746502</v>
      </c>
      <c r="M760">
        <v>11350542.582921401</v>
      </c>
      <c r="N760" t="s">
        <v>398</v>
      </c>
      <c r="O760" t="s">
        <v>493</v>
      </c>
      <c r="P760">
        <v>1</v>
      </c>
      <c r="Q760">
        <v>0</v>
      </c>
      <c r="R760">
        <v>0</v>
      </c>
      <c r="S760">
        <v>1</v>
      </c>
      <c r="T760">
        <v>1</v>
      </c>
      <c r="U760">
        <v>100</v>
      </c>
      <c r="V760">
        <v>0.55000000000000004</v>
      </c>
      <c r="W760">
        <v>0.73</v>
      </c>
      <c r="X760">
        <v>0.95718748235553297</v>
      </c>
    </row>
    <row r="761" spans="1:24" x14ac:dyDescent="0.2">
      <c r="A761" t="s">
        <v>1380</v>
      </c>
      <c r="B761" t="s">
        <v>1381</v>
      </c>
      <c r="C761" t="s">
        <v>1381</v>
      </c>
      <c r="D761">
        <v>0</v>
      </c>
      <c r="E761">
        <v>0</v>
      </c>
      <c r="F761">
        <v>0</v>
      </c>
      <c r="G761">
        <v>9842414.1277723908</v>
      </c>
      <c r="H761">
        <v>0</v>
      </c>
      <c r="I761">
        <v>0</v>
      </c>
      <c r="J761">
        <v>10192.4716607257</v>
      </c>
      <c r="K761">
        <v>530409.81049957196</v>
      </c>
      <c r="L761">
        <v>133792.53201741801</v>
      </c>
      <c r="M761">
        <v>10506616.470289299</v>
      </c>
      <c r="N761" t="s">
        <v>398</v>
      </c>
      <c r="O761" t="s">
        <v>493</v>
      </c>
      <c r="P761">
        <v>4</v>
      </c>
      <c r="Q761">
        <v>0</v>
      </c>
      <c r="R761">
        <v>0</v>
      </c>
      <c r="S761">
        <v>1</v>
      </c>
      <c r="T761">
        <v>1</v>
      </c>
      <c r="U761">
        <v>100</v>
      </c>
      <c r="V761">
        <v>0.55000000000000004</v>
      </c>
      <c r="W761">
        <v>0.73</v>
      </c>
      <c r="X761">
        <v>0.95718748235553297</v>
      </c>
    </row>
    <row r="762" spans="1:24" x14ac:dyDescent="0.2">
      <c r="A762" t="s">
        <v>1382</v>
      </c>
      <c r="B762" t="s">
        <v>1381</v>
      </c>
      <c r="C762" t="s">
        <v>1383</v>
      </c>
      <c r="D762">
        <v>0</v>
      </c>
      <c r="E762">
        <v>0</v>
      </c>
      <c r="F762">
        <v>0</v>
      </c>
      <c r="G762">
        <v>1156394.1178087599</v>
      </c>
      <c r="H762">
        <v>0</v>
      </c>
      <c r="I762">
        <v>0</v>
      </c>
      <c r="J762">
        <v>1819.3881872274701</v>
      </c>
      <c r="K762">
        <v>85713.581967592298</v>
      </c>
      <c r="L762">
        <v>34521.200178773201</v>
      </c>
      <c r="M762">
        <v>1276628.8999551299</v>
      </c>
      <c r="N762" t="s">
        <v>398</v>
      </c>
      <c r="O762" t="s">
        <v>493</v>
      </c>
      <c r="P762">
        <v>1</v>
      </c>
      <c r="Q762">
        <v>0</v>
      </c>
      <c r="R762">
        <v>0</v>
      </c>
      <c r="S762">
        <v>1</v>
      </c>
      <c r="T762">
        <v>1</v>
      </c>
      <c r="U762">
        <v>100</v>
      </c>
      <c r="V762">
        <v>0.55000000000000004</v>
      </c>
      <c r="W762">
        <v>0.73</v>
      </c>
      <c r="X762">
        <v>0.95718748235553297</v>
      </c>
    </row>
    <row r="763" spans="1:24" x14ac:dyDescent="0.2">
      <c r="A763" t="s">
        <v>1384</v>
      </c>
      <c r="B763" t="s">
        <v>1381</v>
      </c>
      <c r="C763" t="s">
        <v>1385</v>
      </c>
      <c r="D763">
        <v>0</v>
      </c>
      <c r="E763">
        <v>0</v>
      </c>
      <c r="F763">
        <v>0</v>
      </c>
      <c r="G763">
        <v>1716637.7784117099</v>
      </c>
      <c r="H763">
        <v>0</v>
      </c>
      <c r="I763">
        <v>0</v>
      </c>
      <c r="J763">
        <v>3129.75894746222</v>
      </c>
      <c r="K763">
        <v>166257.61752298399</v>
      </c>
      <c r="L763">
        <v>21944.094686545399</v>
      </c>
      <c r="M763">
        <v>1904839.4906212401</v>
      </c>
      <c r="N763" t="s">
        <v>398</v>
      </c>
      <c r="O763" t="s">
        <v>493</v>
      </c>
      <c r="P763">
        <v>1</v>
      </c>
      <c r="Q763">
        <v>0</v>
      </c>
      <c r="R763">
        <v>0</v>
      </c>
      <c r="S763">
        <v>1</v>
      </c>
      <c r="T763">
        <v>1</v>
      </c>
      <c r="U763">
        <v>100</v>
      </c>
      <c r="V763">
        <v>0.55000000000000004</v>
      </c>
      <c r="W763">
        <v>0.73</v>
      </c>
      <c r="X763">
        <v>0.95718748235553297</v>
      </c>
    </row>
    <row r="764" spans="1:24" x14ac:dyDescent="0.2">
      <c r="A764" t="s">
        <v>1386</v>
      </c>
      <c r="B764" t="s">
        <v>1381</v>
      </c>
      <c r="C764" t="s">
        <v>1387</v>
      </c>
      <c r="D764">
        <v>0</v>
      </c>
      <c r="E764">
        <v>0</v>
      </c>
      <c r="F764">
        <v>0</v>
      </c>
      <c r="G764">
        <v>6969382.2315519098</v>
      </c>
      <c r="H764">
        <v>0</v>
      </c>
      <c r="I764">
        <v>0</v>
      </c>
      <c r="J764">
        <v>5243.324526036</v>
      </c>
      <c r="K764">
        <v>278438.61100899498</v>
      </c>
      <c r="L764">
        <v>77327.237152100002</v>
      </c>
      <c r="M764">
        <v>7325148.0797130102</v>
      </c>
      <c r="N764" t="s">
        <v>398</v>
      </c>
      <c r="O764" t="s">
        <v>493</v>
      </c>
      <c r="P764">
        <v>1</v>
      </c>
      <c r="Q764">
        <v>0</v>
      </c>
      <c r="R764">
        <v>0</v>
      </c>
      <c r="S764">
        <v>1</v>
      </c>
      <c r="T764">
        <v>1</v>
      </c>
      <c r="U764">
        <v>100</v>
      </c>
      <c r="V764">
        <v>0.55000000000000004</v>
      </c>
      <c r="W764">
        <v>0.73</v>
      </c>
      <c r="X764">
        <v>0.95718748235553297</v>
      </c>
    </row>
    <row r="765" spans="1:24" x14ac:dyDescent="0.2">
      <c r="A765" t="s">
        <v>1388</v>
      </c>
      <c r="B765" t="s">
        <v>1389</v>
      </c>
      <c r="C765" t="s">
        <v>1389</v>
      </c>
      <c r="D765">
        <v>0</v>
      </c>
      <c r="E765">
        <v>0</v>
      </c>
      <c r="F765">
        <v>0</v>
      </c>
      <c r="G765">
        <v>2858233.3073660401</v>
      </c>
      <c r="H765">
        <v>0</v>
      </c>
      <c r="I765">
        <v>0</v>
      </c>
      <c r="J765">
        <v>7762.4347522664702</v>
      </c>
      <c r="K765">
        <v>365917.322075248</v>
      </c>
      <c r="L765">
        <v>43992.641100395304</v>
      </c>
      <c r="M765">
        <v>3268143.27054168</v>
      </c>
      <c r="N765" t="s">
        <v>398</v>
      </c>
      <c r="O765" t="s">
        <v>493</v>
      </c>
      <c r="P765">
        <v>3</v>
      </c>
      <c r="Q765">
        <v>0</v>
      </c>
      <c r="R765">
        <v>0</v>
      </c>
      <c r="S765">
        <v>1</v>
      </c>
      <c r="T765">
        <v>1</v>
      </c>
      <c r="U765">
        <v>100</v>
      </c>
      <c r="V765">
        <v>0.55000000000000004</v>
      </c>
      <c r="W765">
        <v>0.73</v>
      </c>
      <c r="X765">
        <v>0.95718748235553297</v>
      </c>
    </row>
    <row r="766" spans="1:24" x14ac:dyDescent="0.2">
      <c r="A766" t="s">
        <v>1390</v>
      </c>
      <c r="B766" t="s">
        <v>1389</v>
      </c>
      <c r="C766" t="s">
        <v>1391</v>
      </c>
      <c r="D766">
        <v>0</v>
      </c>
      <c r="E766">
        <v>0</v>
      </c>
      <c r="F766">
        <v>0</v>
      </c>
      <c r="G766">
        <v>2471076.3707488398</v>
      </c>
      <c r="H766">
        <v>0</v>
      </c>
      <c r="I766">
        <v>0</v>
      </c>
      <c r="J766">
        <v>5442.68740249448</v>
      </c>
      <c r="K766">
        <v>292395.07052791602</v>
      </c>
      <c r="L766">
        <v>35154.547824488</v>
      </c>
      <c r="M766">
        <v>2798625.9891012399</v>
      </c>
      <c r="N766" t="s">
        <v>398</v>
      </c>
      <c r="O766" t="s">
        <v>493</v>
      </c>
      <c r="P766">
        <v>1</v>
      </c>
      <c r="Q766">
        <v>0</v>
      </c>
      <c r="R766">
        <v>0</v>
      </c>
      <c r="S766">
        <v>1</v>
      </c>
      <c r="T766">
        <v>1</v>
      </c>
      <c r="U766">
        <v>100</v>
      </c>
      <c r="V766">
        <v>0.55000000000000004</v>
      </c>
      <c r="W766">
        <v>0.73</v>
      </c>
      <c r="X766">
        <v>0.95718748235553297</v>
      </c>
    </row>
    <row r="767" spans="1:24" x14ac:dyDescent="0.2">
      <c r="A767" t="s">
        <v>1392</v>
      </c>
      <c r="B767" t="s">
        <v>1389</v>
      </c>
      <c r="C767" t="s">
        <v>1393</v>
      </c>
      <c r="D767">
        <v>0</v>
      </c>
      <c r="E767">
        <v>0</v>
      </c>
      <c r="F767">
        <v>0</v>
      </c>
      <c r="G767">
        <v>387156.93661719898</v>
      </c>
      <c r="H767">
        <v>0</v>
      </c>
      <c r="I767">
        <v>0</v>
      </c>
      <c r="J767">
        <v>2319.7473497719802</v>
      </c>
      <c r="K767">
        <v>73522.251547332096</v>
      </c>
      <c r="L767">
        <v>8838.0932759072803</v>
      </c>
      <c r="M767">
        <v>469517.281440438</v>
      </c>
      <c r="N767" t="s">
        <v>398</v>
      </c>
      <c r="O767" t="s">
        <v>493</v>
      </c>
      <c r="P767">
        <v>1</v>
      </c>
      <c r="Q767">
        <v>0</v>
      </c>
      <c r="R767">
        <v>0</v>
      </c>
      <c r="S767">
        <v>1</v>
      </c>
      <c r="T767">
        <v>1</v>
      </c>
      <c r="U767">
        <v>100</v>
      </c>
      <c r="V767">
        <v>0.55000000000000004</v>
      </c>
      <c r="W767">
        <v>0.73</v>
      </c>
      <c r="X767">
        <v>0.95718748235553297</v>
      </c>
    </row>
    <row r="768" spans="1:24" x14ac:dyDescent="0.2">
      <c r="A768" t="s">
        <v>1394</v>
      </c>
      <c r="B768" t="s">
        <v>1395</v>
      </c>
      <c r="C768" t="s">
        <v>1395</v>
      </c>
      <c r="D768">
        <v>0</v>
      </c>
      <c r="E768">
        <v>0</v>
      </c>
      <c r="F768">
        <v>0</v>
      </c>
      <c r="G768">
        <v>0</v>
      </c>
      <c r="H768">
        <v>0</v>
      </c>
      <c r="I768">
        <v>0</v>
      </c>
      <c r="J768">
        <v>69909.372449046699</v>
      </c>
      <c r="K768">
        <v>3802644.6344219102</v>
      </c>
      <c r="L768">
        <v>2734282.32777547</v>
      </c>
      <c r="M768">
        <v>6536926.9621973801</v>
      </c>
      <c r="N768" t="s">
        <v>398</v>
      </c>
      <c r="O768" t="s">
        <v>493</v>
      </c>
      <c r="P768">
        <v>5</v>
      </c>
      <c r="Q768">
        <v>0</v>
      </c>
      <c r="R768">
        <v>0</v>
      </c>
      <c r="S768">
        <v>1</v>
      </c>
      <c r="T768">
        <v>1</v>
      </c>
      <c r="U768">
        <v>100</v>
      </c>
      <c r="V768">
        <v>0.55000000000000004</v>
      </c>
      <c r="W768">
        <v>0.73</v>
      </c>
      <c r="X768">
        <v>0.95718748235553297</v>
      </c>
    </row>
    <row r="769" spans="1:24" x14ac:dyDescent="0.2">
      <c r="A769" t="s">
        <v>1396</v>
      </c>
      <c r="B769" t="s">
        <v>1395</v>
      </c>
      <c r="C769" t="s">
        <v>1397</v>
      </c>
      <c r="D769">
        <v>0</v>
      </c>
      <c r="E769">
        <v>0</v>
      </c>
      <c r="F769">
        <v>0</v>
      </c>
      <c r="G769">
        <v>0</v>
      </c>
      <c r="H769">
        <v>0</v>
      </c>
      <c r="I769">
        <v>0</v>
      </c>
      <c r="J769">
        <v>50874.1365981052</v>
      </c>
      <c r="K769">
        <v>2767244.4888287601</v>
      </c>
      <c r="L769">
        <v>1054064.1158269199</v>
      </c>
      <c r="M769">
        <v>3821308.60465569</v>
      </c>
      <c r="N769" t="s">
        <v>398</v>
      </c>
      <c r="O769" t="s">
        <v>493</v>
      </c>
      <c r="P769">
        <v>1</v>
      </c>
      <c r="Q769">
        <v>0</v>
      </c>
      <c r="R769">
        <v>0</v>
      </c>
      <c r="S769">
        <v>1</v>
      </c>
      <c r="T769">
        <v>1</v>
      </c>
      <c r="U769">
        <v>100</v>
      </c>
      <c r="V769">
        <v>0.55000000000000004</v>
      </c>
      <c r="W769">
        <v>0.73</v>
      </c>
      <c r="X769">
        <v>0.95718748235553297</v>
      </c>
    </row>
    <row r="770" spans="1:24" x14ac:dyDescent="0.2">
      <c r="A770" t="s">
        <v>1398</v>
      </c>
      <c r="B770" t="s">
        <v>1395</v>
      </c>
      <c r="C770" t="s">
        <v>1399</v>
      </c>
      <c r="D770">
        <v>0</v>
      </c>
      <c r="E770">
        <v>0</v>
      </c>
      <c r="F770">
        <v>0</v>
      </c>
      <c r="G770">
        <v>0</v>
      </c>
      <c r="H770">
        <v>1</v>
      </c>
      <c r="I770" t="s">
        <v>368</v>
      </c>
      <c r="J770">
        <v>2077.1903164750402</v>
      </c>
      <c r="K770">
        <v>112986.332815065</v>
      </c>
      <c r="L770">
        <v>113134.806335881</v>
      </c>
      <c r="M770">
        <v>226121.13915094701</v>
      </c>
      <c r="N770" t="s">
        <v>398</v>
      </c>
      <c r="O770" t="s">
        <v>493</v>
      </c>
      <c r="P770">
        <v>1</v>
      </c>
      <c r="Q770">
        <v>0</v>
      </c>
      <c r="R770">
        <v>0</v>
      </c>
      <c r="S770">
        <v>1</v>
      </c>
      <c r="T770">
        <v>1</v>
      </c>
      <c r="U770">
        <v>100</v>
      </c>
      <c r="V770">
        <v>0.55000000000000004</v>
      </c>
      <c r="W770">
        <v>0.73</v>
      </c>
      <c r="X770">
        <v>0.95718748235553297</v>
      </c>
    </row>
    <row r="771" spans="1:24" x14ac:dyDescent="0.2">
      <c r="A771" t="s">
        <v>1400</v>
      </c>
      <c r="B771" t="s">
        <v>1395</v>
      </c>
      <c r="C771" t="s">
        <v>1401</v>
      </c>
      <c r="D771">
        <v>0</v>
      </c>
      <c r="E771">
        <v>0</v>
      </c>
      <c r="F771">
        <v>0</v>
      </c>
      <c r="G771">
        <v>0</v>
      </c>
      <c r="H771">
        <v>1</v>
      </c>
      <c r="I771" t="s">
        <v>368</v>
      </c>
      <c r="J771">
        <v>10147.5854811442</v>
      </c>
      <c r="K771">
        <v>551966.06962924998</v>
      </c>
      <c r="L771">
        <v>530810.99931430805</v>
      </c>
      <c r="M771">
        <v>1082777.0689435501</v>
      </c>
      <c r="N771" t="s">
        <v>398</v>
      </c>
      <c r="O771" t="s">
        <v>493</v>
      </c>
      <c r="P771">
        <v>1</v>
      </c>
      <c r="Q771">
        <v>0</v>
      </c>
      <c r="R771">
        <v>0</v>
      </c>
      <c r="S771">
        <v>1</v>
      </c>
      <c r="T771">
        <v>1</v>
      </c>
      <c r="U771">
        <v>100</v>
      </c>
      <c r="V771">
        <v>0.55000000000000004</v>
      </c>
      <c r="W771">
        <v>0.73</v>
      </c>
      <c r="X771">
        <v>0.95718748235553297</v>
      </c>
    </row>
    <row r="772" spans="1:24" x14ac:dyDescent="0.2">
      <c r="A772" t="s">
        <v>1402</v>
      </c>
      <c r="B772" t="s">
        <v>1395</v>
      </c>
      <c r="C772" t="s">
        <v>1403</v>
      </c>
      <c r="D772">
        <v>0</v>
      </c>
      <c r="E772">
        <v>0</v>
      </c>
      <c r="F772">
        <v>0</v>
      </c>
      <c r="G772">
        <v>0</v>
      </c>
      <c r="H772">
        <v>1</v>
      </c>
      <c r="I772" t="s">
        <v>368</v>
      </c>
      <c r="J772">
        <v>6810.4600533222201</v>
      </c>
      <c r="K772">
        <v>370447.743148826</v>
      </c>
      <c r="L772">
        <v>1036272.40629835</v>
      </c>
      <c r="M772">
        <v>1406720.1494471801</v>
      </c>
      <c r="N772" t="s">
        <v>398</v>
      </c>
      <c r="O772" t="s">
        <v>493</v>
      </c>
      <c r="P772">
        <v>1</v>
      </c>
      <c r="Q772">
        <v>0</v>
      </c>
      <c r="R772">
        <v>0</v>
      </c>
      <c r="S772">
        <v>1</v>
      </c>
      <c r="T772">
        <v>1</v>
      </c>
      <c r="U772">
        <v>100</v>
      </c>
      <c r="V772">
        <v>0.55000000000000004</v>
      </c>
      <c r="W772">
        <v>0.73</v>
      </c>
      <c r="X772">
        <v>0.95718748235553297</v>
      </c>
    </row>
    <row r="773" spans="1:24" x14ac:dyDescent="0.2">
      <c r="A773" t="s">
        <v>1404</v>
      </c>
      <c r="B773" t="s">
        <v>1405</v>
      </c>
      <c r="C773" t="s">
        <v>1405</v>
      </c>
      <c r="D773">
        <v>0</v>
      </c>
      <c r="E773">
        <v>0</v>
      </c>
      <c r="F773">
        <v>0</v>
      </c>
      <c r="G773">
        <v>0</v>
      </c>
      <c r="H773">
        <v>0</v>
      </c>
      <c r="I773">
        <v>0</v>
      </c>
      <c r="J773">
        <v>504416.66021454497</v>
      </c>
      <c r="K773">
        <v>27088265.136003301</v>
      </c>
      <c r="L773">
        <v>6010091.33724338</v>
      </c>
      <c r="M773">
        <v>33098356.473246701</v>
      </c>
      <c r="N773" t="s">
        <v>1406</v>
      </c>
      <c r="O773" t="s">
        <v>493</v>
      </c>
      <c r="P773">
        <v>4</v>
      </c>
      <c r="Q773">
        <v>0</v>
      </c>
      <c r="R773">
        <v>0</v>
      </c>
      <c r="S773">
        <v>1</v>
      </c>
      <c r="T773">
        <v>1</v>
      </c>
      <c r="U773">
        <v>100</v>
      </c>
      <c r="V773">
        <v>0.55000000000000004</v>
      </c>
      <c r="W773">
        <v>0.73</v>
      </c>
      <c r="X773">
        <v>0.95718748235553297</v>
      </c>
    </row>
    <row r="774" spans="1:24" x14ac:dyDescent="0.2">
      <c r="A774" t="s">
        <v>1407</v>
      </c>
      <c r="B774" t="s">
        <v>1405</v>
      </c>
      <c r="C774" t="s">
        <v>1408</v>
      </c>
      <c r="D774">
        <v>0</v>
      </c>
      <c r="E774">
        <v>0</v>
      </c>
      <c r="F774">
        <v>0</v>
      </c>
      <c r="G774">
        <v>0</v>
      </c>
      <c r="H774">
        <v>0</v>
      </c>
      <c r="I774">
        <v>0</v>
      </c>
      <c r="J774">
        <v>94034.531715910707</v>
      </c>
      <c r="K774">
        <v>4647942.5192754101</v>
      </c>
      <c r="L774">
        <v>1761694.4904161501</v>
      </c>
      <c r="M774">
        <v>6409637.00969157</v>
      </c>
      <c r="N774" t="s">
        <v>1406</v>
      </c>
      <c r="O774" t="s">
        <v>493</v>
      </c>
      <c r="P774">
        <v>1</v>
      </c>
      <c r="Q774">
        <v>0</v>
      </c>
      <c r="R774">
        <v>0</v>
      </c>
      <c r="S774">
        <v>1</v>
      </c>
      <c r="T774">
        <v>1</v>
      </c>
      <c r="U774">
        <v>100</v>
      </c>
      <c r="V774">
        <v>0.55000000000000004</v>
      </c>
      <c r="W774">
        <v>0.73</v>
      </c>
      <c r="X774">
        <v>0.95718748235553297</v>
      </c>
    </row>
    <row r="775" spans="1:24" x14ac:dyDescent="0.2">
      <c r="A775" t="s">
        <v>1409</v>
      </c>
      <c r="B775" t="s">
        <v>1405</v>
      </c>
      <c r="C775" t="s">
        <v>1410</v>
      </c>
      <c r="D775">
        <v>0</v>
      </c>
      <c r="E775">
        <v>0</v>
      </c>
      <c r="F775">
        <v>0</v>
      </c>
      <c r="G775">
        <v>0</v>
      </c>
      <c r="H775">
        <v>55800</v>
      </c>
      <c r="I775" t="s">
        <v>459</v>
      </c>
      <c r="J775">
        <v>85857.528680791307</v>
      </c>
      <c r="K775">
        <v>4694821.7250282103</v>
      </c>
      <c r="L775">
        <v>1793196.2486592799</v>
      </c>
      <c r="M775">
        <v>6488017.9736874998</v>
      </c>
      <c r="N775" t="s">
        <v>1406</v>
      </c>
      <c r="O775" t="s">
        <v>493</v>
      </c>
      <c r="P775">
        <v>1</v>
      </c>
      <c r="Q775">
        <v>0</v>
      </c>
      <c r="R775">
        <v>0</v>
      </c>
      <c r="S775">
        <v>1</v>
      </c>
      <c r="T775">
        <v>1</v>
      </c>
      <c r="U775">
        <v>100</v>
      </c>
      <c r="V775">
        <v>0.55000000000000004</v>
      </c>
      <c r="W775">
        <v>0.73</v>
      </c>
      <c r="X775">
        <v>0.95718748235553297</v>
      </c>
    </row>
    <row r="776" spans="1:24" x14ac:dyDescent="0.2">
      <c r="A776" t="s">
        <v>1411</v>
      </c>
      <c r="B776" t="s">
        <v>1405</v>
      </c>
      <c r="C776" t="s">
        <v>1412</v>
      </c>
      <c r="D776">
        <v>0</v>
      </c>
      <c r="E776">
        <v>0</v>
      </c>
      <c r="F776">
        <v>0</v>
      </c>
      <c r="G776">
        <v>0</v>
      </c>
      <c r="H776">
        <v>462000</v>
      </c>
      <c r="I776" t="s">
        <v>459</v>
      </c>
      <c r="J776">
        <v>324524.599817843</v>
      </c>
      <c r="K776">
        <v>17745500.891699702</v>
      </c>
      <c r="L776">
        <v>2455200.5981679298</v>
      </c>
      <c r="M776">
        <v>20200701.489867602</v>
      </c>
      <c r="N776" t="s">
        <v>1406</v>
      </c>
      <c r="O776" t="s">
        <v>493</v>
      </c>
      <c r="P776">
        <v>1</v>
      </c>
      <c r="Q776">
        <v>0</v>
      </c>
      <c r="R776">
        <v>0</v>
      </c>
      <c r="S776">
        <v>1</v>
      </c>
      <c r="T776">
        <v>1</v>
      </c>
      <c r="U776">
        <v>100</v>
      </c>
      <c r="V776">
        <v>0.55000000000000004</v>
      </c>
      <c r="W776">
        <v>0.73</v>
      </c>
      <c r="X776">
        <v>0.95718748235553297</v>
      </c>
    </row>
    <row r="777" spans="1:24" x14ac:dyDescent="0.2">
      <c r="A777" t="s">
        <v>1413</v>
      </c>
      <c r="B777" t="s">
        <v>1414</v>
      </c>
      <c r="C777" t="s">
        <v>1414</v>
      </c>
      <c r="D777">
        <v>0</v>
      </c>
      <c r="E777">
        <v>0</v>
      </c>
      <c r="F777">
        <v>0</v>
      </c>
      <c r="G777">
        <v>2156260.3058929001</v>
      </c>
      <c r="H777">
        <v>0</v>
      </c>
      <c r="I777">
        <v>0</v>
      </c>
      <c r="J777">
        <v>279324.56613865501</v>
      </c>
      <c r="K777">
        <v>15193557.6573846</v>
      </c>
      <c r="L777">
        <v>9925734.4644684009</v>
      </c>
      <c r="M777">
        <v>27275552.427745901</v>
      </c>
      <c r="N777" t="s">
        <v>1295</v>
      </c>
      <c r="O777" t="s">
        <v>493</v>
      </c>
      <c r="P777">
        <v>6</v>
      </c>
      <c r="Q777">
        <v>0</v>
      </c>
      <c r="R777">
        <v>0</v>
      </c>
      <c r="S777">
        <v>1</v>
      </c>
      <c r="T777">
        <v>1</v>
      </c>
      <c r="U777">
        <v>100</v>
      </c>
      <c r="V777">
        <v>0.55000000000000004</v>
      </c>
      <c r="W777">
        <v>0.73</v>
      </c>
      <c r="X777">
        <v>0.95718748235553297</v>
      </c>
    </row>
    <row r="778" spans="1:24" x14ac:dyDescent="0.2">
      <c r="A778" t="s">
        <v>1415</v>
      </c>
      <c r="B778" t="s">
        <v>1414</v>
      </c>
      <c r="C778" t="s">
        <v>1416</v>
      </c>
      <c r="D778">
        <v>0</v>
      </c>
      <c r="E778">
        <v>0</v>
      </c>
      <c r="F778">
        <v>0</v>
      </c>
      <c r="G778">
        <v>1203584.7158967201</v>
      </c>
      <c r="H778">
        <v>0</v>
      </c>
      <c r="I778">
        <v>0</v>
      </c>
      <c r="J778">
        <v>13064.083941915</v>
      </c>
      <c r="K778">
        <v>710607.59740603005</v>
      </c>
      <c r="L778">
        <v>74782.342912111097</v>
      </c>
      <c r="M778">
        <v>1988974.65621486</v>
      </c>
      <c r="N778" t="s">
        <v>1295</v>
      </c>
      <c r="O778" t="s">
        <v>493</v>
      </c>
      <c r="P778">
        <v>1</v>
      </c>
      <c r="Q778">
        <v>0</v>
      </c>
      <c r="R778">
        <v>0</v>
      </c>
      <c r="S778">
        <v>1</v>
      </c>
      <c r="T778">
        <v>1</v>
      </c>
      <c r="U778">
        <v>100</v>
      </c>
      <c r="V778">
        <v>0.55000000000000004</v>
      </c>
      <c r="W778">
        <v>0.73</v>
      </c>
      <c r="X778">
        <v>0.95718748235553297</v>
      </c>
    </row>
    <row r="779" spans="1:24" x14ac:dyDescent="0.2">
      <c r="A779" t="s">
        <v>1417</v>
      </c>
      <c r="B779" t="s">
        <v>1414</v>
      </c>
      <c r="C779" t="s">
        <v>1418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34901.9141873751</v>
      </c>
      <c r="K779">
        <v>1898439.3249902499</v>
      </c>
      <c r="L779">
        <v>1685832.2009421799</v>
      </c>
      <c r="M779">
        <v>3584271.5259324401</v>
      </c>
      <c r="N779" t="s">
        <v>1295</v>
      </c>
      <c r="O779" t="s">
        <v>493</v>
      </c>
      <c r="P779">
        <v>1</v>
      </c>
      <c r="Q779">
        <v>0</v>
      </c>
      <c r="R779">
        <v>0</v>
      </c>
      <c r="S779">
        <v>1</v>
      </c>
      <c r="T779">
        <v>1</v>
      </c>
      <c r="U779">
        <v>100</v>
      </c>
      <c r="V779">
        <v>0.55000000000000004</v>
      </c>
      <c r="W779">
        <v>0.73</v>
      </c>
      <c r="X779">
        <v>0.95718748235553297</v>
      </c>
    </row>
    <row r="780" spans="1:24" x14ac:dyDescent="0.2">
      <c r="A780" t="s">
        <v>1419</v>
      </c>
      <c r="B780" t="s">
        <v>1414</v>
      </c>
      <c r="C780" t="s">
        <v>1420</v>
      </c>
      <c r="D780">
        <v>1</v>
      </c>
      <c r="E780">
        <v>0</v>
      </c>
      <c r="F780">
        <v>0</v>
      </c>
      <c r="G780">
        <v>0</v>
      </c>
      <c r="H780">
        <v>2390</v>
      </c>
      <c r="I780" t="s">
        <v>1421</v>
      </c>
      <c r="J780">
        <v>117432.241274324</v>
      </c>
      <c r="K780">
        <v>6387606.0579695804</v>
      </c>
      <c r="L780">
        <v>4487785.4175756797</v>
      </c>
      <c r="M780">
        <v>10875391.4755452</v>
      </c>
      <c r="N780" t="s">
        <v>1295</v>
      </c>
      <c r="O780" t="s">
        <v>493</v>
      </c>
      <c r="P780">
        <v>1</v>
      </c>
      <c r="Q780">
        <v>0</v>
      </c>
      <c r="R780">
        <v>0</v>
      </c>
      <c r="S780">
        <v>1</v>
      </c>
      <c r="T780">
        <v>1</v>
      </c>
      <c r="U780">
        <v>100</v>
      </c>
      <c r="V780">
        <v>0.55000000000000004</v>
      </c>
      <c r="W780">
        <v>0.73</v>
      </c>
      <c r="X780">
        <v>0.95718748235553297</v>
      </c>
    </row>
    <row r="781" spans="1:24" x14ac:dyDescent="0.2">
      <c r="A781" t="s">
        <v>1422</v>
      </c>
      <c r="B781" t="s">
        <v>1414</v>
      </c>
      <c r="C781" t="s">
        <v>1423</v>
      </c>
      <c r="D781">
        <v>0</v>
      </c>
      <c r="E781">
        <v>0</v>
      </c>
      <c r="F781">
        <v>0</v>
      </c>
      <c r="G781">
        <v>0</v>
      </c>
      <c r="H781">
        <v>2150</v>
      </c>
      <c r="I781" t="s">
        <v>1421</v>
      </c>
      <c r="J781">
        <v>105639.882340866</v>
      </c>
      <c r="K781">
        <v>5746173.1441738699</v>
      </c>
      <c r="L781">
        <v>3629900.5861978498</v>
      </c>
      <c r="M781">
        <v>9376073.7303717192</v>
      </c>
      <c r="N781" t="s">
        <v>1295</v>
      </c>
      <c r="O781" t="s">
        <v>493</v>
      </c>
      <c r="P781">
        <v>1</v>
      </c>
      <c r="Q781">
        <v>0</v>
      </c>
      <c r="R781">
        <v>0</v>
      </c>
      <c r="S781">
        <v>1</v>
      </c>
      <c r="T781">
        <v>1</v>
      </c>
      <c r="U781">
        <v>100</v>
      </c>
      <c r="V781">
        <v>0.55000000000000004</v>
      </c>
      <c r="W781">
        <v>0.73</v>
      </c>
      <c r="X781">
        <v>0.95718748235553297</v>
      </c>
    </row>
    <row r="782" spans="1:24" x14ac:dyDescent="0.2">
      <c r="A782" t="s">
        <v>1424</v>
      </c>
      <c r="B782" t="s">
        <v>1414</v>
      </c>
      <c r="C782" t="s">
        <v>1425</v>
      </c>
      <c r="D782">
        <v>1</v>
      </c>
      <c r="E782">
        <v>61</v>
      </c>
      <c r="F782" t="s">
        <v>401</v>
      </c>
      <c r="G782">
        <v>952675.58999618003</v>
      </c>
      <c r="H782">
        <v>1</v>
      </c>
      <c r="I782" t="s">
        <v>368</v>
      </c>
      <c r="J782">
        <v>8286.4443941741501</v>
      </c>
      <c r="K782">
        <v>450731.53284494701</v>
      </c>
      <c r="L782">
        <v>47433.916840565398</v>
      </c>
      <c r="M782">
        <v>1450841.03968169</v>
      </c>
      <c r="N782" t="s">
        <v>1295</v>
      </c>
      <c r="O782" t="s">
        <v>493</v>
      </c>
      <c r="P782">
        <v>1</v>
      </c>
      <c r="Q782">
        <v>0</v>
      </c>
      <c r="R782">
        <v>0</v>
      </c>
      <c r="S782">
        <v>1</v>
      </c>
      <c r="T782">
        <v>1</v>
      </c>
      <c r="U782">
        <v>100</v>
      </c>
      <c r="V782">
        <v>0.55000000000000004</v>
      </c>
      <c r="W782">
        <v>0.73</v>
      </c>
      <c r="X782">
        <v>0.95718748235553297</v>
      </c>
    </row>
    <row r="783" spans="1:24" x14ac:dyDescent="0.2">
      <c r="A783" t="s">
        <v>324</v>
      </c>
      <c r="B783" t="s">
        <v>1426</v>
      </c>
      <c r="C783" t="s">
        <v>1426</v>
      </c>
      <c r="D783">
        <v>0</v>
      </c>
      <c r="E783">
        <v>0</v>
      </c>
      <c r="F783">
        <v>0</v>
      </c>
      <c r="G783">
        <v>62601346.3386399</v>
      </c>
      <c r="H783">
        <v>0</v>
      </c>
      <c r="I783">
        <v>0</v>
      </c>
      <c r="J783">
        <v>1324649.3339852099</v>
      </c>
      <c r="K783">
        <v>71465740.463500693</v>
      </c>
      <c r="L783">
        <v>13906090.122176399</v>
      </c>
      <c r="M783">
        <v>147973176.924317</v>
      </c>
      <c r="N783">
        <v>0</v>
      </c>
      <c r="O783">
        <v>0</v>
      </c>
      <c r="P783">
        <v>40</v>
      </c>
      <c r="Q783">
        <v>0</v>
      </c>
      <c r="R783">
        <v>0</v>
      </c>
      <c r="S783">
        <v>1</v>
      </c>
      <c r="T783">
        <v>1</v>
      </c>
      <c r="U783">
        <v>100</v>
      </c>
      <c r="V783">
        <v>0.55000000000000004</v>
      </c>
      <c r="W783">
        <v>0.73</v>
      </c>
      <c r="X783">
        <v>0.95718748235553297</v>
      </c>
    </row>
    <row r="784" spans="1:24" x14ac:dyDescent="0.2">
      <c r="A784" t="s">
        <v>1427</v>
      </c>
      <c r="B784" t="s">
        <v>1428</v>
      </c>
      <c r="C784" t="s">
        <v>1428</v>
      </c>
      <c r="D784">
        <v>0</v>
      </c>
      <c r="E784">
        <v>0</v>
      </c>
      <c r="F784">
        <v>0</v>
      </c>
      <c r="G784">
        <v>20358753.4135243</v>
      </c>
      <c r="H784">
        <v>0</v>
      </c>
      <c r="I784">
        <v>0</v>
      </c>
      <c r="J784">
        <v>52641.314639540797</v>
      </c>
      <c r="K784">
        <v>2703389.8079195302</v>
      </c>
      <c r="L784">
        <v>374117.192753435</v>
      </c>
      <c r="M784">
        <v>23436260.4141973</v>
      </c>
      <c r="N784">
        <v>0</v>
      </c>
      <c r="O784">
        <v>0</v>
      </c>
      <c r="P784">
        <v>8</v>
      </c>
      <c r="Q784">
        <v>0</v>
      </c>
      <c r="R784">
        <v>0</v>
      </c>
      <c r="S784">
        <v>1</v>
      </c>
      <c r="T784">
        <v>1</v>
      </c>
      <c r="U784">
        <v>100</v>
      </c>
      <c r="V784">
        <v>0.55000000000000004</v>
      </c>
      <c r="W784">
        <v>0.73</v>
      </c>
      <c r="X784">
        <v>0.95718748235553297</v>
      </c>
    </row>
    <row r="785" spans="1:24" x14ac:dyDescent="0.2">
      <c r="A785" t="s">
        <v>1429</v>
      </c>
      <c r="B785" t="s">
        <v>1428</v>
      </c>
      <c r="C785" t="s">
        <v>1200</v>
      </c>
      <c r="D785">
        <v>0</v>
      </c>
      <c r="E785">
        <v>0</v>
      </c>
      <c r="F785">
        <v>0</v>
      </c>
      <c r="G785">
        <v>20358753.4135243</v>
      </c>
      <c r="H785">
        <v>0</v>
      </c>
      <c r="I785">
        <v>0</v>
      </c>
      <c r="J785">
        <v>52641.314639540797</v>
      </c>
      <c r="K785">
        <v>2703389.8079195302</v>
      </c>
      <c r="L785">
        <v>374117.192753435</v>
      </c>
      <c r="M785">
        <v>23436260.4141973</v>
      </c>
      <c r="N785">
        <v>0</v>
      </c>
      <c r="O785">
        <v>0</v>
      </c>
      <c r="P785">
        <v>7</v>
      </c>
      <c r="Q785">
        <v>0</v>
      </c>
      <c r="R785">
        <v>0</v>
      </c>
      <c r="S785">
        <v>1</v>
      </c>
      <c r="T785">
        <v>1</v>
      </c>
      <c r="U785">
        <v>100</v>
      </c>
      <c r="V785">
        <v>0.55000000000000004</v>
      </c>
      <c r="W785">
        <v>0.73</v>
      </c>
      <c r="X785">
        <v>0.95718748235553297</v>
      </c>
    </row>
    <row r="786" spans="1:24" x14ac:dyDescent="0.2">
      <c r="A786" t="s">
        <v>1430</v>
      </c>
      <c r="B786" t="s">
        <v>1200</v>
      </c>
      <c r="C786" t="s">
        <v>1431</v>
      </c>
      <c r="D786">
        <v>0</v>
      </c>
      <c r="E786">
        <v>0</v>
      </c>
      <c r="F786">
        <v>0</v>
      </c>
      <c r="G786">
        <v>2003303.40397313</v>
      </c>
      <c r="H786">
        <v>0</v>
      </c>
      <c r="I786">
        <v>0</v>
      </c>
      <c r="J786">
        <v>3482.1674775742299</v>
      </c>
      <c r="K786">
        <v>178828.27766129401</v>
      </c>
      <c r="L786">
        <v>24747.531078419699</v>
      </c>
      <c r="M786">
        <v>2206879.21271285</v>
      </c>
      <c r="N786">
        <v>0</v>
      </c>
      <c r="O786">
        <v>0</v>
      </c>
      <c r="P786">
        <v>3</v>
      </c>
      <c r="Q786">
        <v>0</v>
      </c>
      <c r="R786">
        <v>0</v>
      </c>
      <c r="S786">
        <v>1</v>
      </c>
      <c r="T786">
        <v>1</v>
      </c>
      <c r="U786">
        <v>100</v>
      </c>
      <c r="V786">
        <v>0.55000000000000004</v>
      </c>
      <c r="W786">
        <v>0.73</v>
      </c>
      <c r="X786">
        <v>0.95718748235553297</v>
      </c>
    </row>
    <row r="787" spans="1:24" x14ac:dyDescent="0.2">
      <c r="A787" t="s">
        <v>1432</v>
      </c>
      <c r="B787" t="s">
        <v>1431</v>
      </c>
      <c r="C787" t="s">
        <v>1433</v>
      </c>
      <c r="D787">
        <v>0</v>
      </c>
      <c r="E787">
        <v>1</v>
      </c>
      <c r="F787" t="s">
        <v>401</v>
      </c>
      <c r="G787">
        <v>1350656.7580675001</v>
      </c>
      <c r="H787">
        <v>1</v>
      </c>
      <c r="I787" t="s">
        <v>368</v>
      </c>
      <c r="J787">
        <v>2316.28660527279</v>
      </c>
      <c r="K787">
        <v>118952.68632632001</v>
      </c>
      <c r="L787">
        <v>16461.3163716528</v>
      </c>
      <c r="M787">
        <v>1486070.7607654701</v>
      </c>
      <c r="N787" t="s">
        <v>1200</v>
      </c>
      <c r="O787" t="s">
        <v>498</v>
      </c>
      <c r="P787">
        <v>1</v>
      </c>
      <c r="Q787">
        <v>0</v>
      </c>
      <c r="R787">
        <v>0</v>
      </c>
      <c r="S787">
        <v>1</v>
      </c>
      <c r="T787">
        <v>1</v>
      </c>
      <c r="U787">
        <v>100</v>
      </c>
      <c r="V787">
        <v>0.55000000000000004</v>
      </c>
      <c r="W787">
        <v>0.73</v>
      </c>
      <c r="X787">
        <v>0.95718748235553297</v>
      </c>
    </row>
    <row r="788" spans="1:24" x14ac:dyDescent="0.2">
      <c r="A788" t="s">
        <v>1434</v>
      </c>
      <c r="B788" t="s">
        <v>1431</v>
      </c>
      <c r="C788" t="s">
        <v>1435</v>
      </c>
      <c r="D788">
        <v>0</v>
      </c>
      <c r="E788">
        <v>1</v>
      </c>
      <c r="F788" t="s">
        <v>401</v>
      </c>
      <c r="G788">
        <v>652646.64590563404</v>
      </c>
      <c r="H788">
        <v>1</v>
      </c>
      <c r="I788" t="s">
        <v>368</v>
      </c>
      <c r="J788">
        <v>1165.8808723014299</v>
      </c>
      <c r="K788">
        <v>59875.591334973396</v>
      </c>
      <c r="L788">
        <v>8286.2147067668393</v>
      </c>
      <c r="M788">
        <v>720808.45194737404</v>
      </c>
      <c r="N788" t="s">
        <v>1200</v>
      </c>
      <c r="O788" t="s">
        <v>498</v>
      </c>
      <c r="P788">
        <v>1</v>
      </c>
      <c r="Q788">
        <v>0</v>
      </c>
      <c r="R788">
        <v>0</v>
      </c>
      <c r="S788">
        <v>1</v>
      </c>
      <c r="T788">
        <v>1</v>
      </c>
      <c r="U788">
        <v>100</v>
      </c>
      <c r="V788">
        <v>0.55000000000000004</v>
      </c>
      <c r="W788">
        <v>0.73</v>
      </c>
      <c r="X788">
        <v>0.95718748235553297</v>
      </c>
    </row>
    <row r="789" spans="1:24" x14ac:dyDescent="0.2">
      <c r="A789" t="s">
        <v>1436</v>
      </c>
      <c r="B789" t="s">
        <v>1200</v>
      </c>
      <c r="C789" t="s">
        <v>1437</v>
      </c>
      <c r="D789">
        <v>1</v>
      </c>
      <c r="E789">
        <v>1</v>
      </c>
      <c r="F789" t="s">
        <v>401</v>
      </c>
      <c r="G789">
        <v>17712334.8839061</v>
      </c>
      <c r="H789">
        <v>1</v>
      </c>
      <c r="I789" t="s">
        <v>368</v>
      </c>
      <c r="J789">
        <v>43031.926534966602</v>
      </c>
      <c r="K789">
        <v>2209899.7537632301</v>
      </c>
      <c r="L789">
        <v>305824.167882215</v>
      </c>
      <c r="M789">
        <v>20228058.8055516</v>
      </c>
      <c r="N789" t="s">
        <v>1200</v>
      </c>
      <c r="O789" t="s">
        <v>498</v>
      </c>
      <c r="P789">
        <v>1</v>
      </c>
      <c r="Q789">
        <v>0</v>
      </c>
      <c r="R789">
        <v>0</v>
      </c>
      <c r="S789">
        <v>1</v>
      </c>
      <c r="T789">
        <v>1</v>
      </c>
      <c r="U789">
        <v>100</v>
      </c>
      <c r="V789">
        <v>0.55000000000000004</v>
      </c>
      <c r="W789">
        <v>0.73</v>
      </c>
      <c r="X789">
        <v>0.95718748235553297</v>
      </c>
    </row>
    <row r="790" spans="1:24" x14ac:dyDescent="0.2">
      <c r="A790" t="s">
        <v>1438</v>
      </c>
      <c r="B790" t="s">
        <v>1200</v>
      </c>
      <c r="C790" t="s">
        <v>1439</v>
      </c>
      <c r="D790">
        <v>0</v>
      </c>
      <c r="E790">
        <v>1</v>
      </c>
      <c r="F790" t="s">
        <v>368</v>
      </c>
      <c r="G790">
        <v>643115.12564503599</v>
      </c>
      <c r="H790">
        <v>1</v>
      </c>
      <c r="I790" t="s">
        <v>368</v>
      </c>
      <c r="J790">
        <v>6127.2206269999997</v>
      </c>
      <c r="K790">
        <v>314661.776495</v>
      </c>
      <c r="L790">
        <v>43545.4937928</v>
      </c>
      <c r="M790">
        <v>1001322.3959328301</v>
      </c>
      <c r="N790" t="s">
        <v>1200</v>
      </c>
      <c r="O790" t="s">
        <v>498</v>
      </c>
      <c r="P790">
        <v>1</v>
      </c>
      <c r="Q790">
        <v>0</v>
      </c>
      <c r="R790">
        <v>0</v>
      </c>
      <c r="S790">
        <v>1</v>
      </c>
      <c r="T790">
        <v>1</v>
      </c>
      <c r="U790">
        <v>100</v>
      </c>
      <c r="V790">
        <v>0.55000000000000004</v>
      </c>
      <c r="W790">
        <v>0.73</v>
      </c>
      <c r="X790">
        <v>0.95718748235553297</v>
      </c>
    </row>
    <row r="791" spans="1:24" x14ac:dyDescent="0.2">
      <c r="A791" t="s">
        <v>1440</v>
      </c>
      <c r="B791" t="s">
        <v>1200</v>
      </c>
      <c r="C791" t="s">
        <v>1441</v>
      </c>
      <c r="D791">
        <v>1</v>
      </c>
      <c r="E791">
        <v>2</v>
      </c>
      <c r="F791" t="s">
        <v>401</v>
      </c>
      <c r="G791">
        <v>0</v>
      </c>
      <c r="H791">
        <v>1</v>
      </c>
      <c r="I791" t="s">
        <v>368</v>
      </c>
      <c r="J791">
        <v>0</v>
      </c>
      <c r="K791">
        <v>0</v>
      </c>
      <c r="L791">
        <v>0</v>
      </c>
      <c r="M791">
        <v>0</v>
      </c>
      <c r="N791" t="s">
        <v>1200</v>
      </c>
      <c r="O791" t="s">
        <v>498</v>
      </c>
      <c r="P791">
        <v>1</v>
      </c>
      <c r="Q791">
        <v>0</v>
      </c>
      <c r="R791">
        <v>0</v>
      </c>
      <c r="S791">
        <v>1</v>
      </c>
      <c r="T791">
        <v>1</v>
      </c>
      <c r="U791">
        <v>100</v>
      </c>
      <c r="V791">
        <v>0.55000000000000004</v>
      </c>
      <c r="W791">
        <v>0.73</v>
      </c>
      <c r="X791">
        <v>0.95718748235553297</v>
      </c>
    </row>
    <row r="792" spans="1:24" x14ac:dyDescent="0.2">
      <c r="A792" t="s">
        <v>1442</v>
      </c>
      <c r="B792" t="s">
        <v>1443</v>
      </c>
      <c r="C792" t="s">
        <v>1443</v>
      </c>
      <c r="D792">
        <v>0</v>
      </c>
      <c r="E792">
        <v>0</v>
      </c>
      <c r="F792">
        <v>0</v>
      </c>
      <c r="G792">
        <v>28885024.508012801</v>
      </c>
      <c r="H792">
        <v>0</v>
      </c>
      <c r="I792">
        <v>0</v>
      </c>
      <c r="J792">
        <v>1066655.06251909</v>
      </c>
      <c r="K792">
        <v>57550639.985182598</v>
      </c>
      <c r="L792">
        <v>11635889.141027801</v>
      </c>
      <c r="M792">
        <v>98071553.634223297</v>
      </c>
      <c r="N792">
        <v>0</v>
      </c>
      <c r="O792">
        <v>0</v>
      </c>
      <c r="P792">
        <v>20</v>
      </c>
      <c r="Q792">
        <v>0</v>
      </c>
      <c r="R792">
        <v>0</v>
      </c>
      <c r="S792">
        <v>1</v>
      </c>
      <c r="T792">
        <v>1</v>
      </c>
      <c r="U792">
        <v>100</v>
      </c>
      <c r="V792">
        <v>0.55000000000000004</v>
      </c>
      <c r="W792">
        <v>0.73</v>
      </c>
      <c r="X792">
        <v>0.95718748235553297</v>
      </c>
    </row>
    <row r="793" spans="1:24" x14ac:dyDescent="0.2">
      <c r="A793" t="s">
        <v>1444</v>
      </c>
      <c r="B793" t="s">
        <v>1443</v>
      </c>
      <c r="C793" t="s">
        <v>1445</v>
      </c>
      <c r="D793">
        <v>0</v>
      </c>
      <c r="E793">
        <v>0</v>
      </c>
      <c r="F793">
        <v>0</v>
      </c>
      <c r="G793">
        <v>5102402.9852345102</v>
      </c>
      <c r="H793">
        <v>0</v>
      </c>
      <c r="I793">
        <v>0</v>
      </c>
      <c r="J793">
        <v>266848.46322956</v>
      </c>
      <c r="K793">
        <v>14415131.005530801</v>
      </c>
      <c r="L793">
        <v>813967.51439550705</v>
      </c>
      <c r="M793">
        <v>20331501.505160801</v>
      </c>
      <c r="N793">
        <v>0</v>
      </c>
      <c r="O793">
        <v>0</v>
      </c>
      <c r="P793">
        <v>3</v>
      </c>
      <c r="Q793">
        <v>0</v>
      </c>
      <c r="R793">
        <v>0</v>
      </c>
      <c r="S793">
        <v>1</v>
      </c>
      <c r="T793">
        <v>1</v>
      </c>
      <c r="U793">
        <v>100</v>
      </c>
      <c r="V793">
        <v>0.55000000000000004</v>
      </c>
      <c r="W793">
        <v>0.73</v>
      </c>
      <c r="X793">
        <v>0.95718748235553297</v>
      </c>
    </row>
    <row r="794" spans="1:24" x14ac:dyDescent="0.2">
      <c r="A794" t="s">
        <v>1446</v>
      </c>
      <c r="B794" t="s">
        <v>1445</v>
      </c>
      <c r="C794" t="s">
        <v>1447</v>
      </c>
      <c r="D794">
        <v>0</v>
      </c>
      <c r="E794">
        <v>0</v>
      </c>
      <c r="F794">
        <v>0</v>
      </c>
      <c r="G794">
        <v>1470171.3517853201</v>
      </c>
      <c r="H794">
        <v>0</v>
      </c>
      <c r="I794">
        <v>0</v>
      </c>
      <c r="J794">
        <v>91499.510708498594</v>
      </c>
      <c r="K794">
        <v>4946943.2634216901</v>
      </c>
      <c r="L794">
        <v>544053.06901938794</v>
      </c>
      <c r="M794">
        <v>6961167.6842264002</v>
      </c>
      <c r="N794">
        <v>0</v>
      </c>
      <c r="O794">
        <v>0</v>
      </c>
      <c r="P794">
        <v>1</v>
      </c>
      <c r="Q794">
        <v>0</v>
      </c>
      <c r="R794">
        <v>0</v>
      </c>
      <c r="S794">
        <v>1</v>
      </c>
      <c r="T794">
        <v>1</v>
      </c>
      <c r="U794">
        <v>100</v>
      </c>
      <c r="V794">
        <v>0.55000000000000004</v>
      </c>
      <c r="W794">
        <v>0.73</v>
      </c>
      <c r="X794">
        <v>0.95718748235553297</v>
      </c>
    </row>
    <row r="795" spans="1:24" x14ac:dyDescent="0.2">
      <c r="A795" t="s">
        <v>1448</v>
      </c>
      <c r="B795" t="s">
        <v>1445</v>
      </c>
      <c r="C795" t="s">
        <v>1449</v>
      </c>
      <c r="D795">
        <v>0</v>
      </c>
      <c r="E795">
        <v>0</v>
      </c>
      <c r="F795">
        <v>0</v>
      </c>
      <c r="G795">
        <v>3632231.6334491898</v>
      </c>
      <c r="H795">
        <v>0</v>
      </c>
      <c r="I795">
        <v>0</v>
      </c>
      <c r="J795">
        <v>175348.95252106199</v>
      </c>
      <c r="K795">
        <v>9468187.7421091106</v>
      </c>
      <c r="L795">
        <v>269914.445376118</v>
      </c>
      <c r="M795">
        <v>13370333.8209344</v>
      </c>
      <c r="N795">
        <v>0</v>
      </c>
      <c r="O795">
        <v>0</v>
      </c>
      <c r="P795">
        <v>1</v>
      </c>
      <c r="Q795">
        <v>0</v>
      </c>
      <c r="R795">
        <v>0</v>
      </c>
      <c r="S795">
        <v>1</v>
      </c>
      <c r="T795">
        <v>1</v>
      </c>
      <c r="U795">
        <v>100</v>
      </c>
      <c r="V795">
        <v>0.55000000000000004</v>
      </c>
      <c r="W795">
        <v>0.73</v>
      </c>
      <c r="X795">
        <v>0.95718748235553297</v>
      </c>
    </row>
    <row r="796" spans="1:24" x14ac:dyDescent="0.2">
      <c r="A796" t="s">
        <v>1450</v>
      </c>
      <c r="B796" t="s">
        <v>1443</v>
      </c>
      <c r="C796" t="s">
        <v>1451</v>
      </c>
      <c r="D796">
        <v>0</v>
      </c>
      <c r="E796">
        <v>0</v>
      </c>
      <c r="F796">
        <v>0</v>
      </c>
      <c r="G796">
        <v>16340356.2732627</v>
      </c>
      <c r="H796">
        <v>0</v>
      </c>
      <c r="I796">
        <v>0</v>
      </c>
      <c r="J796">
        <v>670549.46011556801</v>
      </c>
      <c r="K796">
        <v>36203439.937237598</v>
      </c>
      <c r="L796">
        <v>10101323.7915112</v>
      </c>
      <c r="M796">
        <v>62645120.002011597</v>
      </c>
      <c r="N796">
        <v>0</v>
      </c>
      <c r="O796">
        <v>0</v>
      </c>
      <c r="P796">
        <v>4</v>
      </c>
      <c r="Q796">
        <v>0</v>
      </c>
      <c r="R796">
        <v>0</v>
      </c>
      <c r="S796">
        <v>1</v>
      </c>
      <c r="T796">
        <v>1</v>
      </c>
      <c r="U796">
        <v>100</v>
      </c>
      <c r="V796">
        <v>0.55000000000000004</v>
      </c>
      <c r="W796">
        <v>0.73</v>
      </c>
      <c r="X796">
        <v>0.95718748235553297</v>
      </c>
    </row>
    <row r="797" spans="1:24" x14ac:dyDescent="0.2">
      <c r="A797" t="s">
        <v>1452</v>
      </c>
      <c r="B797" t="s">
        <v>1451</v>
      </c>
      <c r="C797" t="s">
        <v>1453</v>
      </c>
      <c r="D797">
        <v>0</v>
      </c>
      <c r="E797">
        <v>0</v>
      </c>
      <c r="F797">
        <v>0</v>
      </c>
      <c r="G797">
        <v>6301607.76226776</v>
      </c>
      <c r="H797">
        <v>0</v>
      </c>
      <c r="I797">
        <v>0</v>
      </c>
      <c r="J797">
        <v>133214.98457310299</v>
      </c>
      <c r="K797">
        <v>7199088.2605810203</v>
      </c>
      <c r="L797">
        <v>514695.11625026201</v>
      </c>
      <c r="M797">
        <v>14015391.139099</v>
      </c>
      <c r="N797">
        <v>0</v>
      </c>
      <c r="O797">
        <v>0</v>
      </c>
      <c r="P797">
        <v>1</v>
      </c>
      <c r="Q797">
        <v>0</v>
      </c>
      <c r="R797">
        <v>0</v>
      </c>
      <c r="S797">
        <v>1</v>
      </c>
      <c r="T797">
        <v>1</v>
      </c>
      <c r="U797">
        <v>100</v>
      </c>
      <c r="V797">
        <v>0.55000000000000004</v>
      </c>
      <c r="W797">
        <v>0.73</v>
      </c>
      <c r="X797">
        <v>0.95718748235553297</v>
      </c>
    </row>
    <row r="798" spans="1:24" x14ac:dyDescent="0.2">
      <c r="A798" t="s">
        <v>1454</v>
      </c>
      <c r="B798" t="s">
        <v>1451</v>
      </c>
      <c r="C798" t="s">
        <v>1455</v>
      </c>
      <c r="D798">
        <v>0</v>
      </c>
      <c r="E798">
        <v>0</v>
      </c>
      <c r="F798">
        <v>0</v>
      </c>
      <c r="G798">
        <v>8307985.4418240599</v>
      </c>
      <c r="H798">
        <v>0</v>
      </c>
      <c r="I798">
        <v>0</v>
      </c>
      <c r="J798">
        <v>504486.050770698</v>
      </c>
      <c r="K798">
        <v>27230762.784905899</v>
      </c>
      <c r="L798">
        <v>9415515.8805162907</v>
      </c>
      <c r="M798">
        <v>44954264.107246198</v>
      </c>
      <c r="N798">
        <v>0</v>
      </c>
      <c r="O798">
        <v>0</v>
      </c>
      <c r="P798">
        <v>1</v>
      </c>
      <c r="Q798">
        <v>0</v>
      </c>
      <c r="R798">
        <v>0</v>
      </c>
      <c r="S798">
        <v>1</v>
      </c>
      <c r="T798">
        <v>1</v>
      </c>
      <c r="U798">
        <v>100</v>
      </c>
      <c r="V798">
        <v>0.55000000000000004</v>
      </c>
      <c r="W798">
        <v>0.73</v>
      </c>
      <c r="X798">
        <v>0.95718748235553297</v>
      </c>
    </row>
    <row r="799" spans="1:24" x14ac:dyDescent="0.2">
      <c r="A799" t="s">
        <v>1456</v>
      </c>
      <c r="B799" t="s">
        <v>1451</v>
      </c>
      <c r="C799" t="s">
        <v>1457</v>
      </c>
      <c r="D799">
        <v>0</v>
      </c>
      <c r="E799">
        <v>0</v>
      </c>
      <c r="F799">
        <v>0</v>
      </c>
      <c r="G799">
        <v>1730763.0691709099</v>
      </c>
      <c r="H799">
        <v>0</v>
      </c>
      <c r="I799">
        <v>0</v>
      </c>
      <c r="J799">
        <v>32848.424771765902</v>
      </c>
      <c r="K799">
        <v>1773588.89175067</v>
      </c>
      <c r="L799">
        <v>171112.79474474199</v>
      </c>
      <c r="M799">
        <v>3675464.7556663202</v>
      </c>
      <c r="N799">
        <v>0</v>
      </c>
      <c r="O799">
        <v>0</v>
      </c>
      <c r="P799">
        <v>1</v>
      </c>
      <c r="Q799">
        <v>0</v>
      </c>
      <c r="R799">
        <v>0</v>
      </c>
      <c r="S799">
        <v>1</v>
      </c>
      <c r="T799">
        <v>1</v>
      </c>
      <c r="U799">
        <v>100</v>
      </c>
      <c r="V799">
        <v>0.55000000000000004</v>
      </c>
      <c r="W799">
        <v>0.73</v>
      </c>
      <c r="X799">
        <v>0.95718748235553297</v>
      </c>
    </row>
    <row r="800" spans="1:24" x14ac:dyDescent="0.2">
      <c r="A800" t="s">
        <v>1458</v>
      </c>
      <c r="B800" t="s">
        <v>1443</v>
      </c>
      <c r="C800" t="s">
        <v>1459</v>
      </c>
      <c r="D800">
        <v>0</v>
      </c>
      <c r="E800">
        <v>0</v>
      </c>
      <c r="F800">
        <v>0</v>
      </c>
      <c r="G800">
        <v>7442265.2495155698</v>
      </c>
      <c r="H800">
        <v>0</v>
      </c>
      <c r="I800">
        <v>0</v>
      </c>
      <c r="J800">
        <v>124142.036443861</v>
      </c>
      <c r="K800">
        <v>6665681.7031191699</v>
      </c>
      <c r="L800">
        <v>522864.17765216198</v>
      </c>
      <c r="M800">
        <v>14630811.1302869</v>
      </c>
      <c r="N800">
        <v>0</v>
      </c>
      <c r="O800">
        <v>0</v>
      </c>
      <c r="P800">
        <v>9</v>
      </c>
      <c r="Q800">
        <v>0</v>
      </c>
      <c r="R800">
        <v>0</v>
      </c>
      <c r="S800">
        <v>1</v>
      </c>
      <c r="T800">
        <v>1</v>
      </c>
      <c r="U800">
        <v>100</v>
      </c>
      <c r="V800">
        <v>0.55000000000000004</v>
      </c>
      <c r="W800">
        <v>0.73</v>
      </c>
      <c r="X800">
        <v>0.95718748235553297</v>
      </c>
    </row>
    <row r="801" spans="1:24" x14ac:dyDescent="0.2">
      <c r="A801" t="s">
        <v>1460</v>
      </c>
      <c r="B801" t="s">
        <v>1459</v>
      </c>
      <c r="C801" t="s">
        <v>1461</v>
      </c>
      <c r="D801">
        <v>0</v>
      </c>
      <c r="E801">
        <v>0</v>
      </c>
      <c r="F801">
        <v>0</v>
      </c>
      <c r="G801">
        <v>3747013.5724887</v>
      </c>
      <c r="H801">
        <v>0</v>
      </c>
      <c r="I801">
        <v>0</v>
      </c>
      <c r="J801">
        <v>47373.511749622499</v>
      </c>
      <c r="K801">
        <v>2518475.9068928501</v>
      </c>
      <c r="L801">
        <v>232575.14671284301</v>
      </c>
      <c r="M801">
        <v>6498064.6260944</v>
      </c>
      <c r="N801">
        <v>0</v>
      </c>
      <c r="O801">
        <v>0</v>
      </c>
      <c r="P801">
        <v>1</v>
      </c>
      <c r="Q801">
        <v>0</v>
      </c>
      <c r="R801">
        <v>0</v>
      </c>
      <c r="S801">
        <v>1</v>
      </c>
      <c r="T801">
        <v>1</v>
      </c>
      <c r="U801">
        <v>100</v>
      </c>
      <c r="V801">
        <v>0.55000000000000004</v>
      </c>
      <c r="W801">
        <v>0.73</v>
      </c>
      <c r="X801">
        <v>0.95718748235553297</v>
      </c>
    </row>
    <row r="802" spans="1:24" x14ac:dyDescent="0.2">
      <c r="A802" t="s">
        <v>1462</v>
      </c>
      <c r="B802" t="s">
        <v>1459</v>
      </c>
      <c r="C802" t="s">
        <v>1463</v>
      </c>
      <c r="D802">
        <v>0</v>
      </c>
      <c r="E802">
        <v>0</v>
      </c>
      <c r="F802">
        <v>0</v>
      </c>
      <c r="G802">
        <v>257819.55527221499</v>
      </c>
      <c r="H802">
        <v>0</v>
      </c>
      <c r="I802">
        <v>0</v>
      </c>
      <c r="J802">
        <v>1536.7096739405199</v>
      </c>
      <c r="K802">
        <v>83768.299049289999</v>
      </c>
      <c r="L802">
        <v>6373.6965417892798</v>
      </c>
      <c r="M802">
        <v>347961.55086329399</v>
      </c>
      <c r="N802">
        <v>0</v>
      </c>
      <c r="O802">
        <v>0</v>
      </c>
      <c r="P802">
        <v>1</v>
      </c>
      <c r="Q802">
        <v>0</v>
      </c>
      <c r="R802">
        <v>0</v>
      </c>
      <c r="S802">
        <v>1</v>
      </c>
      <c r="T802">
        <v>1</v>
      </c>
      <c r="U802">
        <v>100</v>
      </c>
      <c r="V802">
        <v>0.55000000000000004</v>
      </c>
      <c r="W802">
        <v>0.73</v>
      </c>
      <c r="X802">
        <v>0.95718748235553297</v>
      </c>
    </row>
    <row r="803" spans="1:24" x14ac:dyDescent="0.2">
      <c r="A803" t="s">
        <v>1464</v>
      </c>
      <c r="B803" t="s">
        <v>1459</v>
      </c>
      <c r="C803" t="s">
        <v>1465</v>
      </c>
      <c r="D803">
        <v>0</v>
      </c>
      <c r="E803">
        <v>0</v>
      </c>
      <c r="F803">
        <v>0</v>
      </c>
      <c r="G803">
        <v>45866.956699514099</v>
      </c>
      <c r="H803">
        <v>0</v>
      </c>
      <c r="I803">
        <v>0</v>
      </c>
      <c r="J803">
        <v>853.72759720508395</v>
      </c>
      <c r="K803">
        <v>46497.642428766601</v>
      </c>
      <c r="L803">
        <v>4840.42082298696</v>
      </c>
      <c r="M803">
        <v>97205.019951267794</v>
      </c>
      <c r="N803">
        <v>0</v>
      </c>
      <c r="O803">
        <v>0</v>
      </c>
      <c r="P803">
        <v>1</v>
      </c>
      <c r="Q803">
        <v>0</v>
      </c>
      <c r="R803">
        <v>0</v>
      </c>
      <c r="S803">
        <v>1</v>
      </c>
      <c r="T803">
        <v>1</v>
      </c>
      <c r="U803">
        <v>100</v>
      </c>
      <c r="V803">
        <v>0.55000000000000004</v>
      </c>
      <c r="W803">
        <v>0.73</v>
      </c>
      <c r="X803">
        <v>0.95718748235553297</v>
      </c>
    </row>
    <row r="804" spans="1:24" x14ac:dyDescent="0.2">
      <c r="A804" t="s">
        <v>1466</v>
      </c>
      <c r="B804" t="s">
        <v>1459</v>
      </c>
      <c r="C804" t="s">
        <v>1467</v>
      </c>
      <c r="D804">
        <v>0</v>
      </c>
      <c r="E804">
        <v>0</v>
      </c>
      <c r="F804">
        <v>0</v>
      </c>
      <c r="G804">
        <v>209086.862999081</v>
      </c>
      <c r="H804">
        <v>0</v>
      </c>
      <c r="I804">
        <v>0</v>
      </c>
      <c r="J804">
        <v>1687.36748590352</v>
      </c>
      <c r="K804">
        <v>91265.052352190294</v>
      </c>
      <c r="L804">
        <v>6488.2257195002003</v>
      </c>
      <c r="M804">
        <v>306840.14107077097</v>
      </c>
      <c r="N804">
        <v>0</v>
      </c>
      <c r="O804">
        <v>0</v>
      </c>
      <c r="P804">
        <v>1</v>
      </c>
      <c r="Q804">
        <v>0</v>
      </c>
      <c r="R804">
        <v>0</v>
      </c>
      <c r="S804">
        <v>1</v>
      </c>
      <c r="T804">
        <v>1</v>
      </c>
      <c r="U804">
        <v>100</v>
      </c>
      <c r="V804">
        <v>0.55000000000000004</v>
      </c>
      <c r="W804">
        <v>0.73</v>
      </c>
      <c r="X804">
        <v>0.95718748235553297</v>
      </c>
    </row>
    <row r="805" spans="1:24" x14ac:dyDescent="0.2">
      <c r="A805" t="s">
        <v>1468</v>
      </c>
      <c r="B805" t="s">
        <v>1459</v>
      </c>
      <c r="C805" t="s">
        <v>1469</v>
      </c>
      <c r="D805">
        <v>0</v>
      </c>
      <c r="E805">
        <v>0</v>
      </c>
      <c r="F805">
        <v>0</v>
      </c>
      <c r="G805">
        <v>70642.370166109598</v>
      </c>
      <c r="H805">
        <v>0</v>
      </c>
      <c r="I805">
        <v>0</v>
      </c>
      <c r="J805">
        <v>756.63700719173596</v>
      </c>
      <c r="K805">
        <v>41362.277949461997</v>
      </c>
      <c r="L805">
        <v>5401.6283326326902</v>
      </c>
      <c r="M805">
        <v>117406.27644820399</v>
      </c>
      <c r="N805">
        <v>0</v>
      </c>
      <c r="O805">
        <v>0</v>
      </c>
      <c r="P805">
        <v>1</v>
      </c>
      <c r="Q805">
        <v>0</v>
      </c>
      <c r="R805">
        <v>0</v>
      </c>
      <c r="S805">
        <v>1</v>
      </c>
      <c r="T805">
        <v>1</v>
      </c>
      <c r="U805">
        <v>100</v>
      </c>
      <c r="V805">
        <v>0.55000000000000004</v>
      </c>
      <c r="W805">
        <v>0.73</v>
      </c>
      <c r="X805">
        <v>0.95718748235553297</v>
      </c>
    </row>
    <row r="806" spans="1:24" x14ac:dyDescent="0.2">
      <c r="A806" t="s">
        <v>1470</v>
      </c>
      <c r="B806" t="s">
        <v>1459</v>
      </c>
      <c r="C806" t="s">
        <v>1471</v>
      </c>
      <c r="D806">
        <v>0</v>
      </c>
      <c r="E806">
        <v>0</v>
      </c>
      <c r="F806">
        <v>0</v>
      </c>
      <c r="G806">
        <v>2590964.7800735999</v>
      </c>
      <c r="H806">
        <v>0</v>
      </c>
      <c r="I806">
        <v>0</v>
      </c>
      <c r="J806">
        <v>65807.331940685806</v>
      </c>
      <c r="K806">
        <v>3553596.54519221</v>
      </c>
      <c r="L806">
        <v>254678.01776796201</v>
      </c>
      <c r="M806">
        <v>6399239.3430337701</v>
      </c>
      <c r="N806">
        <v>0</v>
      </c>
      <c r="O806">
        <v>0</v>
      </c>
      <c r="P806">
        <v>1</v>
      </c>
      <c r="Q806">
        <v>0</v>
      </c>
      <c r="R806">
        <v>0</v>
      </c>
      <c r="S806">
        <v>1</v>
      </c>
      <c r="T806">
        <v>1</v>
      </c>
      <c r="U806">
        <v>100</v>
      </c>
      <c r="V806">
        <v>0.55000000000000004</v>
      </c>
      <c r="W806">
        <v>0.73</v>
      </c>
      <c r="X806">
        <v>0.95718748235553297</v>
      </c>
    </row>
    <row r="807" spans="1:24" x14ac:dyDescent="0.2">
      <c r="A807" t="s">
        <v>1472</v>
      </c>
      <c r="B807" t="s">
        <v>1459</v>
      </c>
      <c r="C807" t="s">
        <v>1473</v>
      </c>
      <c r="D807">
        <v>0</v>
      </c>
      <c r="E807">
        <v>0</v>
      </c>
      <c r="F807">
        <v>0</v>
      </c>
      <c r="G807">
        <v>58943.196634973501</v>
      </c>
      <c r="H807">
        <v>0</v>
      </c>
      <c r="I807">
        <v>0</v>
      </c>
      <c r="J807">
        <v>267.83610886657698</v>
      </c>
      <c r="K807">
        <v>14412.9774375262</v>
      </c>
      <c r="L807">
        <v>1268.3512658070899</v>
      </c>
      <c r="M807">
        <v>74624.525338306907</v>
      </c>
      <c r="N807">
        <v>0</v>
      </c>
      <c r="O807">
        <v>0</v>
      </c>
      <c r="P807">
        <v>1</v>
      </c>
      <c r="Q807">
        <v>0</v>
      </c>
      <c r="R807">
        <v>0</v>
      </c>
      <c r="S807">
        <v>1</v>
      </c>
      <c r="T807">
        <v>1</v>
      </c>
      <c r="U807">
        <v>100</v>
      </c>
      <c r="V807">
        <v>0.55000000000000004</v>
      </c>
      <c r="W807">
        <v>0.73</v>
      </c>
      <c r="X807">
        <v>0.95718748235553297</v>
      </c>
    </row>
    <row r="808" spans="1:24" x14ac:dyDescent="0.2">
      <c r="A808" t="s">
        <v>1474</v>
      </c>
      <c r="B808" t="s">
        <v>1459</v>
      </c>
      <c r="C808" t="s">
        <v>491</v>
      </c>
      <c r="D808">
        <v>0</v>
      </c>
      <c r="E808">
        <v>1</v>
      </c>
      <c r="F808" t="s">
        <v>368</v>
      </c>
      <c r="G808">
        <v>461927.95518137497</v>
      </c>
      <c r="H808">
        <v>1</v>
      </c>
      <c r="I808" t="s">
        <v>368</v>
      </c>
      <c r="J808">
        <v>5858.9148804461202</v>
      </c>
      <c r="K808">
        <v>316303.00181686698</v>
      </c>
      <c r="L808">
        <v>11238.690488640899</v>
      </c>
      <c r="M808">
        <v>789469.64748688403</v>
      </c>
      <c r="N808" t="s">
        <v>492</v>
      </c>
      <c r="O808" t="s">
        <v>493</v>
      </c>
      <c r="P808">
        <v>1</v>
      </c>
      <c r="Q808">
        <v>0</v>
      </c>
      <c r="R808">
        <v>0</v>
      </c>
      <c r="S808">
        <v>1</v>
      </c>
      <c r="T808">
        <v>1</v>
      </c>
      <c r="U808">
        <v>100</v>
      </c>
      <c r="V808">
        <v>0.55000000000000004</v>
      </c>
      <c r="W808">
        <v>0.73</v>
      </c>
      <c r="X808">
        <v>0.95718748235553297</v>
      </c>
    </row>
    <row r="809" spans="1:24" x14ac:dyDescent="0.2">
      <c r="A809" t="s">
        <v>1475</v>
      </c>
      <c r="B809" t="s">
        <v>1443</v>
      </c>
      <c r="C809" t="s">
        <v>1476</v>
      </c>
      <c r="D809">
        <v>0</v>
      </c>
      <c r="E809">
        <v>0</v>
      </c>
      <c r="F809">
        <v>0</v>
      </c>
      <c r="G809">
        <v>0</v>
      </c>
      <c r="H809">
        <v>0</v>
      </c>
      <c r="I809">
        <v>0</v>
      </c>
      <c r="J809">
        <v>5115.1027301000004</v>
      </c>
      <c r="K809">
        <v>266387.33929500001</v>
      </c>
      <c r="L809">
        <v>197733.6574689</v>
      </c>
      <c r="M809">
        <v>464120.99676389998</v>
      </c>
      <c r="N809">
        <v>0</v>
      </c>
      <c r="O809">
        <v>0</v>
      </c>
      <c r="P809">
        <v>3</v>
      </c>
      <c r="Q809">
        <v>0</v>
      </c>
      <c r="R809">
        <v>0</v>
      </c>
      <c r="S809">
        <v>1</v>
      </c>
      <c r="T809">
        <v>1</v>
      </c>
      <c r="U809">
        <v>100</v>
      </c>
      <c r="V809">
        <v>0.55000000000000004</v>
      </c>
      <c r="W809">
        <v>0.73</v>
      </c>
      <c r="X809">
        <v>0.95718748235553297</v>
      </c>
    </row>
    <row r="810" spans="1:24" x14ac:dyDescent="0.2">
      <c r="A810" t="s">
        <v>1477</v>
      </c>
      <c r="B810" t="s">
        <v>1476</v>
      </c>
      <c r="C810" t="s">
        <v>637</v>
      </c>
      <c r="D810">
        <v>0</v>
      </c>
      <c r="E810">
        <v>0</v>
      </c>
      <c r="F810">
        <v>0</v>
      </c>
      <c r="G810">
        <v>0</v>
      </c>
      <c r="H810">
        <v>0</v>
      </c>
      <c r="I810">
        <v>0</v>
      </c>
      <c r="J810">
        <v>2631.4835211499999</v>
      </c>
      <c r="K810">
        <v>141245.26548</v>
      </c>
      <c r="L810">
        <v>175602.217882</v>
      </c>
      <c r="M810">
        <v>316847.48336199898</v>
      </c>
      <c r="N810">
        <v>0</v>
      </c>
      <c r="O810">
        <v>0</v>
      </c>
      <c r="P810">
        <v>1</v>
      </c>
      <c r="Q810">
        <v>0</v>
      </c>
      <c r="R810">
        <v>0</v>
      </c>
      <c r="S810">
        <v>1</v>
      </c>
      <c r="T810">
        <v>1</v>
      </c>
      <c r="U810">
        <v>100</v>
      </c>
      <c r="V810">
        <v>0.55000000000000004</v>
      </c>
      <c r="W810">
        <v>0.73</v>
      </c>
      <c r="X810">
        <v>0.95718748235553297</v>
      </c>
    </row>
    <row r="811" spans="1:24" x14ac:dyDescent="0.2">
      <c r="A811" t="s">
        <v>1478</v>
      </c>
      <c r="B811" t="s">
        <v>1476</v>
      </c>
      <c r="C811" t="s">
        <v>1110</v>
      </c>
      <c r="D811">
        <v>0</v>
      </c>
      <c r="E811">
        <v>0</v>
      </c>
      <c r="F811">
        <v>0</v>
      </c>
      <c r="G811">
        <v>0</v>
      </c>
      <c r="H811">
        <v>0</v>
      </c>
      <c r="I811">
        <v>0</v>
      </c>
      <c r="J811">
        <v>2483.61920895</v>
      </c>
      <c r="K811">
        <v>125142.073815</v>
      </c>
      <c r="L811">
        <v>22131.4395869</v>
      </c>
      <c r="M811">
        <v>147273.51340190001</v>
      </c>
      <c r="N811">
        <v>0</v>
      </c>
      <c r="O811">
        <v>0</v>
      </c>
      <c r="P811">
        <v>1</v>
      </c>
      <c r="Q811">
        <v>0</v>
      </c>
      <c r="R811">
        <v>0</v>
      </c>
      <c r="S811">
        <v>1</v>
      </c>
      <c r="T811">
        <v>1</v>
      </c>
      <c r="U811">
        <v>100</v>
      </c>
      <c r="V811">
        <v>0.55000000000000004</v>
      </c>
      <c r="W811">
        <v>0.73</v>
      </c>
      <c r="X811">
        <v>0.95718748235553297</v>
      </c>
    </row>
    <row r="812" spans="1:24" x14ac:dyDescent="0.2">
      <c r="A812" t="s">
        <v>1479</v>
      </c>
      <c r="B812" t="s">
        <v>1480</v>
      </c>
      <c r="C812" t="s">
        <v>1480</v>
      </c>
      <c r="D812">
        <v>0</v>
      </c>
      <c r="E812">
        <v>0</v>
      </c>
      <c r="F812">
        <v>0</v>
      </c>
      <c r="G812">
        <v>5482198.3737050798</v>
      </c>
      <c r="H812">
        <v>0</v>
      </c>
      <c r="I812">
        <v>0</v>
      </c>
      <c r="J812">
        <v>141215.984160769</v>
      </c>
      <c r="K812">
        <v>7681291.6052888799</v>
      </c>
      <c r="L812">
        <v>1407917.9543631901</v>
      </c>
      <c r="M812">
        <v>14571407.933357099</v>
      </c>
      <c r="N812">
        <v>0</v>
      </c>
      <c r="O812">
        <v>0</v>
      </c>
      <c r="P812">
        <v>3</v>
      </c>
      <c r="Q812">
        <v>0</v>
      </c>
      <c r="R812">
        <v>0</v>
      </c>
      <c r="S812">
        <v>1</v>
      </c>
      <c r="T812">
        <v>1</v>
      </c>
      <c r="U812">
        <v>100</v>
      </c>
      <c r="V812">
        <v>0.55000000000000004</v>
      </c>
      <c r="W812">
        <v>0.73</v>
      </c>
      <c r="X812">
        <v>0.95718748235553297</v>
      </c>
    </row>
    <row r="813" spans="1:24" x14ac:dyDescent="0.2">
      <c r="A813" t="s">
        <v>1481</v>
      </c>
      <c r="B813" t="s">
        <v>1480</v>
      </c>
      <c r="C813" t="s">
        <v>1482</v>
      </c>
      <c r="D813">
        <v>0</v>
      </c>
      <c r="E813">
        <v>0</v>
      </c>
      <c r="F813">
        <v>0</v>
      </c>
      <c r="G813">
        <v>0</v>
      </c>
      <c r="H813">
        <v>0</v>
      </c>
      <c r="I813">
        <v>0</v>
      </c>
      <c r="J813">
        <v>21691.4834574374</v>
      </c>
      <c r="K813">
        <v>1179885.7570533799</v>
      </c>
      <c r="L813">
        <v>629736.156270048</v>
      </c>
      <c r="M813">
        <v>1809621.9133234301</v>
      </c>
      <c r="N813">
        <v>0</v>
      </c>
      <c r="O813">
        <v>0</v>
      </c>
      <c r="P813">
        <v>1</v>
      </c>
      <c r="Q813">
        <v>0</v>
      </c>
      <c r="R813">
        <v>0</v>
      </c>
      <c r="S813">
        <v>1</v>
      </c>
      <c r="T813">
        <v>1</v>
      </c>
      <c r="U813">
        <v>100</v>
      </c>
      <c r="V813">
        <v>0.55000000000000004</v>
      </c>
      <c r="W813">
        <v>0.73</v>
      </c>
      <c r="X813">
        <v>0.95718748235553297</v>
      </c>
    </row>
    <row r="814" spans="1:24" x14ac:dyDescent="0.2">
      <c r="A814" t="s">
        <v>1483</v>
      </c>
      <c r="B814" t="s">
        <v>1480</v>
      </c>
      <c r="C814" t="s">
        <v>1484</v>
      </c>
      <c r="D814">
        <v>0</v>
      </c>
      <c r="E814">
        <v>0</v>
      </c>
      <c r="F814">
        <v>0</v>
      </c>
      <c r="G814">
        <v>5482198.3737050798</v>
      </c>
      <c r="H814">
        <v>0</v>
      </c>
      <c r="I814">
        <v>0</v>
      </c>
      <c r="J814">
        <v>119524.500703332</v>
      </c>
      <c r="K814">
        <v>6501405.8482355</v>
      </c>
      <c r="L814">
        <v>778181.79809314199</v>
      </c>
      <c r="M814">
        <v>12761786.0200337</v>
      </c>
      <c r="N814">
        <v>0</v>
      </c>
      <c r="O814">
        <v>0</v>
      </c>
      <c r="P814">
        <v>1</v>
      </c>
      <c r="Q814">
        <v>0</v>
      </c>
      <c r="R814">
        <v>0</v>
      </c>
      <c r="S814">
        <v>1</v>
      </c>
      <c r="T814">
        <v>1</v>
      </c>
      <c r="U814">
        <v>100</v>
      </c>
      <c r="V814">
        <v>0.55000000000000004</v>
      </c>
      <c r="W814">
        <v>0.73</v>
      </c>
      <c r="X814">
        <v>0.95718748235553297</v>
      </c>
    </row>
    <row r="815" spans="1:24" x14ac:dyDescent="0.2">
      <c r="A815" t="s">
        <v>1485</v>
      </c>
      <c r="B815" t="s">
        <v>1486</v>
      </c>
      <c r="C815" t="s">
        <v>1486</v>
      </c>
      <c r="D815">
        <v>0</v>
      </c>
      <c r="E815">
        <v>0</v>
      </c>
      <c r="F815">
        <v>0</v>
      </c>
      <c r="G815">
        <v>6277963.8847187404</v>
      </c>
      <c r="H815">
        <v>0</v>
      </c>
      <c r="I815">
        <v>0</v>
      </c>
      <c r="J815">
        <v>19036.9726768113</v>
      </c>
      <c r="K815">
        <v>1026185.19065974</v>
      </c>
      <c r="L815">
        <v>157289.68410498599</v>
      </c>
      <c r="M815">
        <v>7461438.7594834697</v>
      </c>
      <c r="N815">
        <v>0</v>
      </c>
      <c r="O815">
        <v>0</v>
      </c>
      <c r="P815">
        <v>7</v>
      </c>
      <c r="Q815">
        <v>0</v>
      </c>
      <c r="R815">
        <v>0</v>
      </c>
      <c r="S815">
        <v>1</v>
      </c>
      <c r="T815">
        <v>1</v>
      </c>
      <c r="U815">
        <v>100</v>
      </c>
      <c r="V815">
        <v>0.55000000000000004</v>
      </c>
      <c r="W815">
        <v>0.73</v>
      </c>
      <c r="X815">
        <v>0.95718748235553297</v>
      </c>
    </row>
    <row r="816" spans="1:24" x14ac:dyDescent="0.2">
      <c r="A816" t="s">
        <v>1487</v>
      </c>
      <c r="B816" t="s">
        <v>1486</v>
      </c>
      <c r="C816" t="s">
        <v>1488</v>
      </c>
      <c r="D816">
        <v>0</v>
      </c>
      <c r="E816">
        <v>0</v>
      </c>
      <c r="F816">
        <v>0</v>
      </c>
      <c r="G816">
        <v>0</v>
      </c>
      <c r="H816">
        <v>0</v>
      </c>
      <c r="I816">
        <v>0</v>
      </c>
      <c r="J816">
        <v>348.343507335509</v>
      </c>
      <c r="K816">
        <v>14200.510076275999</v>
      </c>
      <c r="L816">
        <v>35212.638281343301</v>
      </c>
      <c r="M816">
        <v>49413.1483576194</v>
      </c>
      <c r="N816">
        <v>0</v>
      </c>
      <c r="O816">
        <v>0</v>
      </c>
      <c r="P816">
        <v>1</v>
      </c>
      <c r="Q816">
        <v>0</v>
      </c>
      <c r="R816">
        <v>0</v>
      </c>
      <c r="S816">
        <v>1</v>
      </c>
      <c r="T816">
        <v>1</v>
      </c>
      <c r="U816">
        <v>100</v>
      </c>
      <c r="V816">
        <v>0.55000000000000004</v>
      </c>
      <c r="W816">
        <v>0.73</v>
      </c>
      <c r="X816">
        <v>0.95718748235553297</v>
      </c>
    </row>
    <row r="817" spans="1:24" x14ac:dyDescent="0.2">
      <c r="A817" t="s">
        <v>1489</v>
      </c>
      <c r="B817" t="s">
        <v>1486</v>
      </c>
      <c r="C817" t="s">
        <v>1490</v>
      </c>
      <c r="D817">
        <v>0</v>
      </c>
      <c r="E817">
        <v>0</v>
      </c>
      <c r="F817">
        <v>0</v>
      </c>
      <c r="G817">
        <v>3096128.4971272498</v>
      </c>
      <c r="H817">
        <v>0</v>
      </c>
      <c r="I817">
        <v>0</v>
      </c>
      <c r="J817">
        <v>6966.8701467101801</v>
      </c>
      <c r="K817">
        <v>374788.37599076901</v>
      </c>
      <c r="L817">
        <v>43294.308127019103</v>
      </c>
      <c r="M817">
        <v>3514211.1812450401</v>
      </c>
      <c r="N817">
        <v>0</v>
      </c>
      <c r="O817">
        <v>0</v>
      </c>
      <c r="P817">
        <v>1</v>
      </c>
      <c r="Q817">
        <v>0</v>
      </c>
      <c r="R817">
        <v>0</v>
      </c>
      <c r="S817">
        <v>1</v>
      </c>
      <c r="T817">
        <v>1</v>
      </c>
      <c r="U817">
        <v>100</v>
      </c>
      <c r="V817">
        <v>0.55000000000000004</v>
      </c>
      <c r="W817">
        <v>0.73</v>
      </c>
      <c r="X817">
        <v>0.95718748235553297</v>
      </c>
    </row>
    <row r="818" spans="1:24" x14ac:dyDescent="0.2">
      <c r="A818" t="s">
        <v>1491</v>
      </c>
      <c r="B818" t="s">
        <v>1486</v>
      </c>
      <c r="C818" t="s">
        <v>1492</v>
      </c>
      <c r="D818">
        <v>0</v>
      </c>
      <c r="E818">
        <v>1</v>
      </c>
      <c r="F818" t="s">
        <v>368</v>
      </c>
      <c r="G818">
        <v>380152.69639114803</v>
      </c>
      <c r="H818">
        <v>1</v>
      </c>
      <c r="I818" t="s">
        <v>368</v>
      </c>
      <c r="J818">
        <v>139.33740290481401</v>
      </c>
      <c r="K818">
        <v>7172.2088280952903</v>
      </c>
      <c r="L818">
        <v>960.344680355945</v>
      </c>
      <c r="M818">
        <v>388285.249899599</v>
      </c>
      <c r="N818" t="s">
        <v>398</v>
      </c>
      <c r="O818" t="s">
        <v>498</v>
      </c>
      <c r="P818">
        <v>1</v>
      </c>
      <c r="Q818">
        <v>0</v>
      </c>
      <c r="R818">
        <v>0</v>
      </c>
      <c r="S818">
        <v>1</v>
      </c>
      <c r="T818">
        <v>1</v>
      </c>
      <c r="U818">
        <v>100</v>
      </c>
      <c r="V818">
        <v>0.55000000000000004</v>
      </c>
      <c r="W818">
        <v>0.73</v>
      </c>
      <c r="X818">
        <v>0.95718748235553297</v>
      </c>
    </row>
    <row r="819" spans="1:24" x14ac:dyDescent="0.2">
      <c r="A819" t="s">
        <v>1493</v>
      </c>
      <c r="B819" t="s">
        <v>1486</v>
      </c>
      <c r="C819" t="s">
        <v>1494</v>
      </c>
      <c r="D819">
        <v>0</v>
      </c>
      <c r="E819">
        <v>1</v>
      </c>
      <c r="F819" t="s">
        <v>368</v>
      </c>
      <c r="G819">
        <v>434839.70546734601</v>
      </c>
      <c r="H819">
        <v>1</v>
      </c>
      <c r="I819" t="s">
        <v>368</v>
      </c>
      <c r="J819">
        <v>870.85876833877296</v>
      </c>
      <c r="K819">
        <v>47525.543136841101</v>
      </c>
      <c r="L819">
        <v>5217.8727634460902</v>
      </c>
      <c r="M819">
        <v>487583.12136763398</v>
      </c>
      <c r="N819" t="s">
        <v>398</v>
      </c>
      <c r="O819" t="s">
        <v>385</v>
      </c>
      <c r="P819">
        <v>1</v>
      </c>
      <c r="Q819">
        <v>0</v>
      </c>
      <c r="R819">
        <v>0</v>
      </c>
      <c r="S819">
        <v>1</v>
      </c>
      <c r="T819">
        <v>1</v>
      </c>
      <c r="U819">
        <v>100</v>
      </c>
      <c r="V819">
        <v>0.55000000000000004</v>
      </c>
      <c r="W819">
        <v>0.73</v>
      </c>
      <c r="X819">
        <v>0.95718748235553297</v>
      </c>
    </row>
    <row r="820" spans="1:24" x14ac:dyDescent="0.2">
      <c r="A820" t="s">
        <v>1495</v>
      </c>
      <c r="B820" t="s">
        <v>1486</v>
      </c>
      <c r="C820" t="s">
        <v>1496</v>
      </c>
      <c r="D820">
        <v>0</v>
      </c>
      <c r="E820">
        <v>0</v>
      </c>
      <c r="F820">
        <v>0</v>
      </c>
      <c r="G820">
        <v>1839635.21764619</v>
      </c>
      <c r="H820">
        <v>0</v>
      </c>
      <c r="I820">
        <v>0</v>
      </c>
      <c r="J820">
        <v>9840.7040831832892</v>
      </c>
      <c r="K820">
        <v>534973.00949091802</v>
      </c>
      <c r="L820">
        <v>67386.647489376104</v>
      </c>
      <c r="M820">
        <v>2441994.8746264898</v>
      </c>
      <c r="N820">
        <v>0</v>
      </c>
      <c r="O820">
        <v>0</v>
      </c>
      <c r="P820">
        <v>1</v>
      </c>
      <c r="Q820">
        <v>0</v>
      </c>
      <c r="R820">
        <v>0</v>
      </c>
      <c r="S820">
        <v>1</v>
      </c>
      <c r="T820">
        <v>1</v>
      </c>
      <c r="U820">
        <v>100</v>
      </c>
      <c r="V820">
        <v>0.55000000000000004</v>
      </c>
      <c r="W820">
        <v>0.73</v>
      </c>
      <c r="X820">
        <v>0.95718748235553297</v>
      </c>
    </row>
    <row r="821" spans="1:24" x14ac:dyDescent="0.2">
      <c r="A821" t="s">
        <v>1497</v>
      </c>
      <c r="B821" t="s">
        <v>1486</v>
      </c>
      <c r="C821" t="s">
        <v>1498</v>
      </c>
      <c r="D821">
        <v>0</v>
      </c>
      <c r="E821">
        <v>1</v>
      </c>
      <c r="F821" t="s">
        <v>368</v>
      </c>
      <c r="G821">
        <v>527207.76808679395</v>
      </c>
      <c r="H821">
        <v>1</v>
      </c>
      <c r="I821" t="s">
        <v>368</v>
      </c>
      <c r="J821">
        <v>870.85876833877296</v>
      </c>
      <c r="K821">
        <v>47525.543136841101</v>
      </c>
      <c r="L821">
        <v>5217.8727634460902</v>
      </c>
      <c r="M821">
        <v>579951.18398708105</v>
      </c>
      <c r="N821" t="s">
        <v>398</v>
      </c>
      <c r="O821" t="s">
        <v>385</v>
      </c>
      <c r="P821">
        <v>1</v>
      </c>
      <c r="Q821">
        <v>0</v>
      </c>
      <c r="R821">
        <v>0</v>
      </c>
      <c r="S821">
        <v>1</v>
      </c>
      <c r="T821">
        <v>1</v>
      </c>
      <c r="U821">
        <v>100</v>
      </c>
      <c r="V821">
        <v>0.55000000000000004</v>
      </c>
      <c r="W821">
        <v>0.73</v>
      </c>
      <c r="X821">
        <v>0.95718748235553297</v>
      </c>
    </row>
    <row r="822" spans="1:24" x14ac:dyDescent="0.2">
      <c r="A822" t="s">
        <v>1499</v>
      </c>
      <c r="B822" t="s">
        <v>1500</v>
      </c>
      <c r="C822" t="s">
        <v>1500</v>
      </c>
      <c r="D822">
        <v>0</v>
      </c>
      <c r="E822">
        <v>0</v>
      </c>
      <c r="F822">
        <v>0</v>
      </c>
      <c r="G822">
        <v>1597406.1586789601</v>
      </c>
      <c r="H822">
        <v>0</v>
      </c>
      <c r="I822">
        <v>0</v>
      </c>
      <c r="J822">
        <v>45099.999989000004</v>
      </c>
      <c r="K822">
        <v>2504233.87445</v>
      </c>
      <c r="L822">
        <v>330876.14992699999</v>
      </c>
      <c r="M822">
        <v>4432516.1830559596</v>
      </c>
      <c r="N822" t="s">
        <v>398</v>
      </c>
      <c r="O822" t="s">
        <v>475</v>
      </c>
      <c r="P822">
        <v>1</v>
      </c>
      <c r="Q822">
        <v>0</v>
      </c>
      <c r="R822">
        <v>0</v>
      </c>
      <c r="S822">
        <v>1</v>
      </c>
      <c r="T822">
        <v>1</v>
      </c>
      <c r="U822">
        <v>100</v>
      </c>
      <c r="V822">
        <v>0.55000000000000004</v>
      </c>
      <c r="W822">
        <v>0.73</v>
      </c>
      <c r="X822">
        <v>0.95718748235553297</v>
      </c>
    </row>
    <row r="823" spans="1:24" x14ac:dyDescent="0.2">
      <c r="A823" t="s">
        <v>322</v>
      </c>
      <c r="B823" t="s">
        <v>1501</v>
      </c>
      <c r="C823" t="s">
        <v>1501</v>
      </c>
      <c r="D823">
        <v>0</v>
      </c>
      <c r="E823">
        <v>0</v>
      </c>
      <c r="F823">
        <v>0</v>
      </c>
      <c r="G823">
        <v>45800187.206491001</v>
      </c>
      <c r="H823">
        <v>0</v>
      </c>
      <c r="I823">
        <v>0</v>
      </c>
      <c r="J823">
        <v>375350.707594921</v>
      </c>
      <c r="K823">
        <v>19733582.124053501</v>
      </c>
      <c r="L823">
        <v>4253969.0184112303</v>
      </c>
      <c r="M823">
        <v>69787738.348955795</v>
      </c>
      <c r="N823">
        <v>0</v>
      </c>
      <c r="O823">
        <v>0</v>
      </c>
      <c r="P823">
        <v>11</v>
      </c>
      <c r="Q823">
        <v>0</v>
      </c>
      <c r="R823">
        <v>0</v>
      </c>
      <c r="S823">
        <v>1</v>
      </c>
      <c r="T823">
        <v>1</v>
      </c>
      <c r="U823">
        <v>100</v>
      </c>
      <c r="V823">
        <v>0.55000000000000004</v>
      </c>
      <c r="W823">
        <v>0.73</v>
      </c>
      <c r="X823">
        <v>0.95718748235553297</v>
      </c>
    </row>
    <row r="824" spans="1:24" x14ac:dyDescent="0.2">
      <c r="A824" t="s">
        <v>1502</v>
      </c>
      <c r="B824" t="s">
        <v>1503</v>
      </c>
      <c r="C824" t="s">
        <v>1503</v>
      </c>
      <c r="D824">
        <v>0</v>
      </c>
      <c r="E824">
        <v>0</v>
      </c>
      <c r="F824">
        <v>0</v>
      </c>
      <c r="G824">
        <v>246835.21873470501</v>
      </c>
      <c r="H824">
        <v>0</v>
      </c>
      <c r="I824">
        <v>0</v>
      </c>
      <c r="J824">
        <v>66566.7251644629</v>
      </c>
      <c r="K824">
        <v>3296470.4321980602</v>
      </c>
      <c r="L824">
        <v>1880149.4066166901</v>
      </c>
      <c r="M824">
        <v>5423455.0575494599</v>
      </c>
      <c r="N824">
        <v>0</v>
      </c>
      <c r="O824">
        <v>0</v>
      </c>
      <c r="P824">
        <v>3</v>
      </c>
      <c r="Q824">
        <v>0</v>
      </c>
      <c r="R824">
        <v>0</v>
      </c>
      <c r="S824">
        <v>1</v>
      </c>
      <c r="T824">
        <v>1</v>
      </c>
      <c r="U824">
        <v>100</v>
      </c>
      <c r="V824">
        <v>0.55000000000000004</v>
      </c>
      <c r="W824">
        <v>0.73</v>
      </c>
      <c r="X824">
        <v>0.95718748235553297</v>
      </c>
    </row>
    <row r="825" spans="1:24" x14ac:dyDescent="0.2">
      <c r="A825" t="s">
        <v>1504</v>
      </c>
      <c r="B825" t="s">
        <v>1503</v>
      </c>
      <c r="C825" t="s">
        <v>1505</v>
      </c>
      <c r="D825">
        <v>0</v>
      </c>
      <c r="E825">
        <v>0</v>
      </c>
      <c r="F825">
        <v>0</v>
      </c>
      <c r="G825">
        <v>11155.2452806168</v>
      </c>
      <c r="H825">
        <v>0</v>
      </c>
      <c r="I825">
        <v>0</v>
      </c>
      <c r="J825">
        <v>15925.1325266646</v>
      </c>
      <c r="K825">
        <v>790888.64996190299</v>
      </c>
      <c r="L825">
        <v>470245.96419170703</v>
      </c>
      <c r="M825">
        <v>1272289.85943422</v>
      </c>
      <c r="N825">
        <v>0</v>
      </c>
      <c r="O825">
        <v>0</v>
      </c>
      <c r="P825">
        <v>1</v>
      </c>
      <c r="Q825">
        <v>0</v>
      </c>
      <c r="R825">
        <v>0</v>
      </c>
      <c r="S825">
        <v>1</v>
      </c>
      <c r="T825">
        <v>1</v>
      </c>
      <c r="U825">
        <v>100</v>
      </c>
      <c r="V825">
        <v>0.55000000000000004</v>
      </c>
      <c r="W825">
        <v>0.73</v>
      </c>
      <c r="X825">
        <v>0.95718748235553297</v>
      </c>
    </row>
    <row r="826" spans="1:24" x14ac:dyDescent="0.2">
      <c r="A826" t="s">
        <v>1506</v>
      </c>
      <c r="B826" t="s">
        <v>1503</v>
      </c>
      <c r="C826" t="s">
        <v>1507</v>
      </c>
      <c r="D826">
        <v>0</v>
      </c>
      <c r="E826">
        <v>0</v>
      </c>
      <c r="F826">
        <v>0</v>
      </c>
      <c r="G826">
        <v>139883.650296084</v>
      </c>
      <c r="H826">
        <v>0</v>
      </c>
      <c r="I826">
        <v>0</v>
      </c>
      <c r="J826">
        <v>35598.563876601504</v>
      </c>
      <c r="K826">
        <v>1747371.1603095101</v>
      </c>
      <c r="L826">
        <v>752478.55703650299</v>
      </c>
      <c r="M826">
        <v>2639733.3676421</v>
      </c>
      <c r="N826">
        <v>0</v>
      </c>
      <c r="O826">
        <v>0</v>
      </c>
      <c r="P826">
        <v>1</v>
      </c>
      <c r="Q826">
        <v>0</v>
      </c>
      <c r="R826">
        <v>0</v>
      </c>
      <c r="S826">
        <v>1</v>
      </c>
      <c r="T826">
        <v>1</v>
      </c>
      <c r="U826">
        <v>100</v>
      </c>
      <c r="V826">
        <v>0.55000000000000004</v>
      </c>
      <c r="W826">
        <v>0.73</v>
      </c>
      <c r="X826">
        <v>0.95718748235553297</v>
      </c>
    </row>
    <row r="827" spans="1:24" x14ac:dyDescent="0.2">
      <c r="A827" t="s">
        <v>1508</v>
      </c>
      <c r="B827" t="s">
        <v>1503</v>
      </c>
      <c r="C827" t="s">
        <v>1509</v>
      </c>
      <c r="D827">
        <v>0</v>
      </c>
      <c r="E827">
        <v>0</v>
      </c>
      <c r="F827">
        <v>0</v>
      </c>
      <c r="G827">
        <v>95796.323158003506</v>
      </c>
      <c r="H827">
        <v>0</v>
      </c>
      <c r="I827">
        <v>0</v>
      </c>
      <c r="J827">
        <v>15043.0287611967</v>
      </c>
      <c r="K827">
        <v>758210.62192664598</v>
      </c>
      <c r="L827">
        <v>657424.88538848003</v>
      </c>
      <c r="M827">
        <v>1511431.8304731301</v>
      </c>
      <c r="N827">
        <v>0</v>
      </c>
      <c r="O827">
        <v>0</v>
      </c>
      <c r="P827">
        <v>1</v>
      </c>
      <c r="Q827">
        <v>0</v>
      </c>
      <c r="R827">
        <v>0</v>
      </c>
      <c r="S827">
        <v>1</v>
      </c>
      <c r="T827">
        <v>1</v>
      </c>
      <c r="U827">
        <v>100</v>
      </c>
      <c r="V827">
        <v>0.55000000000000004</v>
      </c>
      <c r="W827">
        <v>0.73</v>
      </c>
      <c r="X827">
        <v>0.95718748235553297</v>
      </c>
    </row>
    <row r="828" spans="1:24" x14ac:dyDescent="0.2">
      <c r="A828" t="s">
        <v>1510</v>
      </c>
      <c r="B828" t="s">
        <v>1511</v>
      </c>
      <c r="C828" t="s">
        <v>1511</v>
      </c>
      <c r="D828">
        <v>0</v>
      </c>
      <c r="E828">
        <v>0</v>
      </c>
      <c r="F828">
        <v>0</v>
      </c>
      <c r="G828">
        <v>45553351.987756297</v>
      </c>
      <c r="H828">
        <v>0</v>
      </c>
      <c r="I828">
        <v>0</v>
      </c>
      <c r="J828">
        <v>308783.98243045801</v>
      </c>
      <c r="K828">
        <v>16437111.691855401</v>
      </c>
      <c r="L828">
        <v>2373819.6117945402</v>
      </c>
      <c r="M828">
        <v>64364283.291406304</v>
      </c>
      <c r="N828">
        <v>0</v>
      </c>
      <c r="O828">
        <v>0</v>
      </c>
      <c r="P828">
        <v>6</v>
      </c>
      <c r="Q828">
        <v>0</v>
      </c>
      <c r="R828">
        <v>0</v>
      </c>
      <c r="S828">
        <v>1</v>
      </c>
      <c r="T828">
        <v>1</v>
      </c>
      <c r="U828">
        <v>100</v>
      </c>
      <c r="V828">
        <v>0.55000000000000004</v>
      </c>
      <c r="W828">
        <v>0.73</v>
      </c>
      <c r="X828">
        <v>0.95718748235553297</v>
      </c>
    </row>
    <row r="829" spans="1:24" x14ac:dyDescent="0.2">
      <c r="A829" t="s">
        <v>1512</v>
      </c>
      <c r="B829" t="s">
        <v>1511</v>
      </c>
      <c r="C829" t="s">
        <v>1513</v>
      </c>
      <c r="D829">
        <v>0</v>
      </c>
      <c r="E829">
        <v>0</v>
      </c>
      <c r="F829">
        <v>0</v>
      </c>
      <c r="G829">
        <v>45553351.987756297</v>
      </c>
      <c r="H829">
        <v>0</v>
      </c>
      <c r="I829">
        <v>0</v>
      </c>
      <c r="J829">
        <v>308783.98243045801</v>
      </c>
      <c r="K829">
        <v>16437111.691855401</v>
      </c>
      <c r="L829">
        <v>2373819.6117945402</v>
      </c>
      <c r="M829">
        <v>64364283.291406304</v>
      </c>
      <c r="N829">
        <v>0</v>
      </c>
      <c r="O829">
        <v>0</v>
      </c>
      <c r="P829">
        <v>5</v>
      </c>
      <c r="Q829">
        <v>0</v>
      </c>
      <c r="R829">
        <v>0</v>
      </c>
      <c r="S829">
        <v>1</v>
      </c>
      <c r="T829">
        <v>1</v>
      </c>
      <c r="U829">
        <v>100</v>
      </c>
      <c r="V829">
        <v>0.55000000000000004</v>
      </c>
      <c r="W829">
        <v>0.73</v>
      </c>
      <c r="X829">
        <v>0.95718748235553297</v>
      </c>
    </row>
    <row r="830" spans="1:24" x14ac:dyDescent="0.2">
      <c r="A830" t="s">
        <v>1514</v>
      </c>
      <c r="B830" t="s">
        <v>1513</v>
      </c>
      <c r="C830" t="s">
        <v>1515</v>
      </c>
      <c r="D830">
        <v>0</v>
      </c>
      <c r="E830">
        <v>0</v>
      </c>
      <c r="F830">
        <v>0</v>
      </c>
      <c r="G830">
        <v>514794.45399634901</v>
      </c>
      <c r="H830">
        <v>0</v>
      </c>
      <c r="I830">
        <v>0</v>
      </c>
      <c r="J830">
        <v>1977.49144953258</v>
      </c>
      <c r="K830">
        <v>107958.84246057901</v>
      </c>
      <c r="L830">
        <v>15049.7826883159</v>
      </c>
      <c r="M830">
        <v>637803.07914524502</v>
      </c>
      <c r="N830">
        <v>0</v>
      </c>
      <c r="O830">
        <v>0</v>
      </c>
      <c r="P830">
        <v>1</v>
      </c>
      <c r="Q830">
        <v>0</v>
      </c>
      <c r="R830">
        <v>0</v>
      </c>
      <c r="S830">
        <v>1</v>
      </c>
      <c r="T830">
        <v>1</v>
      </c>
      <c r="U830">
        <v>100</v>
      </c>
      <c r="V830">
        <v>0.55000000000000004</v>
      </c>
      <c r="W830">
        <v>0.73</v>
      </c>
      <c r="X830">
        <v>0.95718748235553297</v>
      </c>
    </row>
    <row r="831" spans="1:24" x14ac:dyDescent="0.2">
      <c r="A831" t="s">
        <v>1516</v>
      </c>
      <c r="B831" t="s">
        <v>1513</v>
      </c>
      <c r="C831" t="s">
        <v>1517</v>
      </c>
      <c r="D831">
        <v>0</v>
      </c>
      <c r="E831">
        <v>0</v>
      </c>
      <c r="F831">
        <v>0</v>
      </c>
      <c r="G831">
        <v>14276142.105880201</v>
      </c>
      <c r="H831">
        <v>0</v>
      </c>
      <c r="I831">
        <v>0</v>
      </c>
      <c r="J831">
        <v>121099.10693415601</v>
      </c>
      <c r="K831">
        <v>6371547.7814402999</v>
      </c>
      <c r="L831">
        <v>1227053.92463219</v>
      </c>
      <c r="M831">
        <v>21874743.811952699</v>
      </c>
      <c r="N831">
        <v>0</v>
      </c>
      <c r="O831">
        <v>0</v>
      </c>
      <c r="P831">
        <v>1</v>
      </c>
      <c r="Q831">
        <v>0</v>
      </c>
      <c r="R831">
        <v>0</v>
      </c>
      <c r="S831">
        <v>1</v>
      </c>
      <c r="T831">
        <v>1</v>
      </c>
      <c r="U831">
        <v>100</v>
      </c>
      <c r="V831">
        <v>0.55000000000000004</v>
      </c>
      <c r="W831">
        <v>0.73</v>
      </c>
      <c r="X831">
        <v>0.95718748235553297</v>
      </c>
    </row>
    <row r="832" spans="1:24" x14ac:dyDescent="0.2">
      <c r="A832" t="s">
        <v>1518</v>
      </c>
      <c r="B832" t="s">
        <v>1513</v>
      </c>
      <c r="C832" t="s">
        <v>1519</v>
      </c>
      <c r="D832">
        <v>0</v>
      </c>
      <c r="E832">
        <v>0</v>
      </c>
      <c r="F832">
        <v>0</v>
      </c>
      <c r="G832">
        <v>29052500.641793098</v>
      </c>
      <c r="H832">
        <v>0</v>
      </c>
      <c r="I832">
        <v>0</v>
      </c>
      <c r="J832">
        <v>180769.16515189901</v>
      </c>
      <c r="K832">
        <v>9712882.19800031</v>
      </c>
      <c r="L832">
        <v>1025279.3597158</v>
      </c>
      <c r="M832">
        <v>39790662.199509203</v>
      </c>
      <c r="N832">
        <v>0</v>
      </c>
      <c r="O832">
        <v>0</v>
      </c>
      <c r="P832">
        <v>1</v>
      </c>
      <c r="Q832">
        <v>0</v>
      </c>
      <c r="R832">
        <v>0</v>
      </c>
      <c r="S832">
        <v>1</v>
      </c>
      <c r="T832">
        <v>1</v>
      </c>
      <c r="U832">
        <v>100</v>
      </c>
      <c r="V832">
        <v>0.55000000000000004</v>
      </c>
      <c r="W832">
        <v>0.73</v>
      </c>
      <c r="X832">
        <v>0.95718748235553297</v>
      </c>
    </row>
    <row r="833" spans="1:24" x14ac:dyDescent="0.2">
      <c r="A833" t="s">
        <v>1520</v>
      </c>
      <c r="B833" t="s">
        <v>1513</v>
      </c>
      <c r="C833" t="s">
        <v>1521</v>
      </c>
      <c r="D833">
        <v>0</v>
      </c>
      <c r="E833">
        <v>0</v>
      </c>
      <c r="F833">
        <v>0</v>
      </c>
      <c r="G833">
        <v>0</v>
      </c>
      <c r="H833">
        <v>0</v>
      </c>
      <c r="I833">
        <v>0</v>
      </c>
      <c r="J833">
        <v>1076.9013718834699</v>
      </c>
      <c r="K833">
        <v>47023.932538902598</v>
      </c>
      <c r="L833">
        <v>56281.292486963001</v>
      </c>
      <c r="M833">
        <v>103305.225025865</v>
      </c>
      <c r="N833">
        <v>0</v>
      </c>
      <c r="O833">
        <v>0</v>
      </c>
      <c r="P833">
        <v>1</v>
      </c>
      <c r="Q833">
        <v>0</v>
      </c>
      <c r="R833">
        <v>0</v>
      </c>
      <c r="S833">
        <v>1</v>
      </c>
      <c r="T833">
        <v>1</v>
      </c>
      <c r="U833">
        <v>100</v>
      </c>
      <c r="V833">
        <v>0.55000000000000004</v>
      </c>
      <c r="W833">
        <v>0.73</v>
      </c>
      <c r="X833">
        <v>0.95718748235553297</v>
      </c>
    </row>
    <row r="834" spans="1:24" x14ac:dyDescent="0.2">
      <c r="A834" t="s">
        <v>1522</v>
      </c>
      <c r="B834" t="s">
        <v>1513</v>
      </c>
      <c r="C834" t="s">
        <v>1523</v>
      </c>
      <c r="D834">
        <v>0</v>
      </c>
      <c r="E834">
        <v>0</v>
      </c>
      <c r="F834">
        <v>0</v>
      </c>
      <c r="G834">
        <v>1709914.7860866401</v>
      </c>
      <c r="H834">
        <v>0</v>
      </c>
      <c r="I834">
        <v>0</v>
      </c>
      <c r="J834">
        <v>3861.3175229871499</v>
      </c>
      <c r="K834">
        <v>197698.93741534001</v>
      </c>
      <c r="L834">
        <v>50155.252271273101</v>
      </c>
      <c r="M834">
        <v>1957768.97577326</v>
      </c>
      <c r="N834">
        <v>0</v>
      </c>
      <c r="O834">
        <v>0</v>
      </c>
      <c r="P834">
        <v>1</v>
      </c>
      <c r="Q834">
        <v>0</v>
      </c>
      <c r="R834">
        <v>0</v>
      </c>
      <c r="S834">
        <v>1</v>
      </c>
      <c r="T834">
        <v>1</v>
      </c>
      <c r="U834">
        <v>100</v>
      </c>
      <c r="V834">
        <v>0.55000000000000004</v>
      </c>
      <c r="W834">
        <v>0.73</v>
      </c>
      <c r="X834">
        <v>0.95718748235553297</v>
      </c>
    </row>
    <row r="835" spans="1:24" x14ac:dyDescent="0.2">
      <c r="A835" t="s">
        <v>1524</v>
      </c>
      <c r="B835" t="s">
        <v>1525</v>
      </c>
      <c r="C835" t="s">
        <v>1525</v>
      </c>
      <c r="D835">
        <v>0</v>
      </c>
      <c r="E835">
        <v>0</v>
      </c>
      <c r="F835">
        <v>0</v>
      </c>
      <c r="G835">
        <v>0</v>
      </c>
      <c r="H835">
        <v>0</v>
      </c>
      <c r="I835">
        <v>0</v>
      </c>
      <c r="J835">
        <v>0</v>
      </c>
      <c r="K835">
        <v>0</v>
      </c>
      <c r="L835">
        <v>0</v>
      </c>
      <c r="M835">
        <v>0</v>
      </c>
      <c r="N835">
        <v>0</v>
      </c>
      <c r="O835">
        <v>0</v>
      </c>
      <c r="P835">
        <v>50</v>
      </c>
      <c r="Q835">
        <v>0</v>
      </c>
      <c r="R835">
        <v>0</v>
      </c>
      <c r="S835">
        <v>1</v>
      </c>
      <c r="T835">
        <v>1</v>
      </c>
      <c r="U835">
        <v>100</v>
      </c>
      <c r="V835">
        <v>0.55000000000000004</v>
      </c>
      <c r="W835">
        <v>0.73</v>
      </c>
      <c r="X835">
        <v>0.95718748235553297</v>
      </c>
    </row>
    <row r="836" spans="1:24" x14ac:dyDescent="0.2">
      <c r="A836" t="s">
        <v>1526</v>
      </c>
      <c r="B836" t="s">
        <v>1525</v>
      </c>
      <c r="C836" t="s">
        <v>379</v>
      </c>
      <c r="D836">
        <v>0</v>
      </c>
      <c r="E836">
        <v>0</v>
      </c>
      <c r="F836">
        <v>0</v>
      </c>
      <c r="G836">
        <v>0</v>
      </c>
      <c r="H836">
        <v>0</v>
      </c>
      <c r="I836">
        <v>0</v>
      </c>
      <c r="J836">
        <v>0</v>
      </c>
      <c r="K836">
        <v>0</v>
      </c>
      <c r="L836">
        <v>0</v>
      </c>
      <c r="M836">
        <v>0</v>
      </c>
      <c r="N836">
        <v>0</v>
      </c>
      <c r="O836">
        <v>0</v>
      </c>
      <c r="P836">
        <v>33</v>
      </c>
      <c r="Q836">
        <v>0</v>
      </c>
      <c r="R836">
        <v>0</v>
      </c>
      <c r="S836">
        <v>1</v>
      </c>
      <c r="T836">
        <v>1</v>
      </c>
      <c r="U836">
        <v>100</v>
      </c>
      <c r="V836">
        <v>0.55000000000000004</v>
      </c>
      <c r="W836">
        <v>0.73</v>
      </c>
      <c r="X836">
        <v>0.95718748235553297</v>
      </c>
    </row>
    <row r="837" spans="1:24" x14ac:dyDescent="0.2">
      <c r="A837" t="s">
        <v>1527</v>
      </c>
      <c r="B837" t="s">
        <v>379</v>
      </c>
      <c r="C837" t="s">
        <v>408</v>
      </c>
      <c r="D837">
        <v>0</v>
      </c>
      <c r="E837">
        <v>0</v>
      </c>
      <c r="F837">
        <v>0</v>
      </c>
      <c r="G837">
        <v>0</v>
      </c>
      <c r="H837">
        <v>0</v>
      </c>
      <c r="I837">
        <v>0</v>
      </c>
      <c r="J837">
        <v>0</v>
      </c>
      <c r="K837">
        <v>0</v>
      </c>
      <c r="L837">
        <v>0</v>
      </c>
      <c r="M837">
        <v>0</v>
      </c>
      <c r="N837">
        <v>0</v>
      </c>
      <c r="O837">
        <v>0</v>
      </c>
      <c r="P837">
        <v>22</v>
      </c>
      <c r="Q837">
        <v>0</v>
      </c>
      <c r="R837">
        <v>0</v>
      </c>
      <c r="S837">
        <v>1</v>
      </c>
      <c r="T837">
        <v>1</v>
      </c>
      <c r="U837">
        <v>100</v>
      </c>
      <c r="V837">
        <v>0.55000000000000004</v>
      </c>
      <c r="W837">
        <v>0.73</v>
      </c>
      <c r="X837">
        <v>0.95718748235553297</v>
      </c>
    </row>
    <row r="838" spans="1:24" x14ac:dyDescent="0.2">
      <c r="A838" t="s">
        <v>1528</v>
      </c>
      <c r="B838" t="s">
        <v>408</v>
      </c>
      <c r="C838" t="s">
        <v>410</v>
      </c>
      <c r="D838">
        <v>0</v>
      </c>
      <c r="E838">
        <v>0</v>
      </c>
      <c r="F838">
        <v>0</v>
      </c>
      <c r="G838">
        <v>0</v>
      </c>
      <c r="H838">
        <v>0</v>
      </c>
      <c r="I838">
        <v>0</v>
      </c>
      <c r="J838">
        <v>0</v>
      </c>
      <c r="K838">
        <v>0</v>
      </c>
      <c r="L838">
        <v>0</v>
      </c>
      <c r="M838">
        <v>0</v>
      </c>
      <c r="N838">
        <v>0</v>
      </c>
      <c r="O838">
        <v>0</v>
      </c>
      <c r="P838">
        <v>4</v>
      </c>
      <c r="Q838">
        <v>0</v>
      </c>
      <c r="R838">
        <v>0</v>
      </c>
      <c r="S838">
        <v>1</v>
      </c>
      <c r="T838">
        <v>1</v>
      </c>
      <c r="U838">
        <v>100</v>
      </c>
      <c r="V838">
        <v>0.55000000000000004</v>
      </c>
      <c r="W838">
        <v>0.73</v>
      </c>
      <c r="X838">
        <v>0.95718748235553297</v>
      </c>
    </row>
    <row r="839" spans="1:24" x14ac:dyDescent="0.2">
      <c r="A839" t="s">
        <v>1529</v>
      </c>
      <c r="B839" t="s">
        <v>410</v>
      </c>
      <c r="C839" t="s">
        <v>412</v>
      </c>
      <c r="D839">
        <v>1</v>
      </c>
      <c r="E839">
        <v>0</v>
      </c>
      <c r="F839">
        <v>0</v>
      </c>
      <c r="G839">
        <v>0</v>
      </c>
      <c r="H839">
        <v>0</v>
      </c>
      <c r="I839">
        <v>0</v>
      </c>
      <c r="J839">
        <v>0</v>
      </c>
      <c r="K839">
        <v>0</v>
      </c>
      <c r="L839">
        <v>0</v>
      </c>
      <c r="M839">
        <v>0</v>
      </c>
      <c r="N839">
        <v>0</v>
      </c>
      <c r="O839">
        <v>0</v>
      </c>
      <c r="P839">
        <v>9</v>
      </c>
      <c r="Q839">
        <v>0</v>
      </c>
      <c r="R839">
        <v>0</v>
      </c>
      <c r="S839">
        <v>1</v>
      </c>
      <c r="T839">
        <v>1</v>
      </c>
      <c r="U839">
        <v>100</v>
      </c>
      <c r="V839">
        <v>0.55000000000000004</v>
      </c>
      <c r="W839">
        <v>0.73</v>
      </c>
      <c r="X839">
        <v>0.95718748235553297</v>
      </c>
    </row>
    <row r="840" spans="1:24" x14ac:dyDescent="0.2">
      <c r="A840" t="s">
        <v>1530</v>
      </c>
      <c r="B840" t="s">
        <v>412</v>
      </c>
      <c r="C840" t="s">
        <v>383</v>
      </c>
      <c r="D840">
        <v>1</v>
      </c>
      <c r="E840">
        <v>0</v>
      </c>
      <c r="F840">
        <v>0</v>
      </c>
      <c r="G840">
        <v>0</v>
      </c>
      <c r="H840">
        <v>67000</v>
      </c>
      <c r="I840" t="s">
        <v>384</v>
      </c>
      <c r="J840">
        <v>0</v>
      </c>
      <c r="K840">
        <v>0</v>
      </c>
      <c r="L840">
        <v>0</v>
      </c>
      <c r="M840">
        <v>0</v>
      </c>
      <c r="N840" t="s">
        <v>383</v>
      </c>
      <c r="O840" t="s">
        <v>385</v>
      </c>
      <c r="P840">
        <v>1</v>
      </c>
      <c r="Q840">
        <v>0</v>
      </c>
      <c r="R840">
        <v>0</v>
      </c>
      <c r="S840">
        <v>1</v>
      </c>
      <c r="T840">
        <v>1</v>
      </c>
      <c r="U840">
        <v>100</v>
      </c>
      <c r="V840">
        <v>0.55000000000000004</v>
      </c>
      <c r="W840">
        <v>0.73</v>
      </c>
      <c r="X840">
        <v>0.95718748235553297</v>
      </c>
    </row>
    <row r="841" spans="1:24" x14ac:dyDescent="0.2">
      <c r="A841" t="s">
        <v>1531</v>
      </c>
      <c r="B841" t="s">
        <v>412</v>
      </c>
      <c r="C841" t="s">
        <v>387</v>
      </c>
      <c r="D841">
        <v>1</v>
      </c>
      <c r="E841">
        <v>0</v>
      </c>
      <c r="F841">
        <v>0</v>
      </c>
      <c r="G841">
        <v>0</v>
      </c>
      <c r="H841">
        <v>3100</v>
      </c>
      <c r="I841" t="s">
        <v>388</v>
      </c>
      <c r="J841">
        <v>0</v>
      </c>
      <c r="K841">
        <v>0</v>
      </c>
      <c r="L841">
        <v>0</v>
      </c>
      <c r="M841">
        <v>0</v>
      </c>
      <c r="N841" t="s">
        <v>387</v>
      </c>
      <c r="O841" t="s">
        <v>389</v>
      </c>
      <c r="P841">
        <v>1</v>
      </c>
      <c r="Q841">
        <v>0</v>
      </c>
      <c r="R841">
        <v>0</v>
      </c>
      <c r="S841">
        <v>1</v>
      </c>
      <c r="T841">
        <v>1</v>
      </c>
      <c r="U841">
        <v>100</v>
      </c>
      <c r="V841">
        <v>0.55000000000000004</v>
      </c>
      <c r="W841">
        <v>0.73</v>
      </c>
      <c r="X841">
        <v>0.95718748235553297</v>
      </c>
    </row>
    <row r="842" spans="1:24" x14ac:dyDescent="0.2">
      <c r="A842" t="s">
        <v>1532</v>
      </c>
      <c r="B842" t="s">
        <v>412</v>
      </c>
      <c r="C842" t="s">
        <v>391</v>
      </c>
      <c r="D842">
        <v>1</v>
      </c>
      <c r="E842">
        <v>0</v>
      </c>
      <c r="F842">
        <v>0</v>
      </c>
      <c r="G842">
        <v>0</v>
      </c>
      <c r="H842">
        <v>9600</v>
      </c>
      <c r="I842" t="s">
        <v>371</v>
      </c>
      <c r="J842">
        <v>0</v>
      </c>
      <c r="K842">
        <v>0</v>
      </c>
      <c r="L842">
        <v>0</v>
      </c>
      <c r="M842">
        <v>0</v>
      </c>
      <c r="N842" t="s">
        <v>392</v>
      </c>
      <c r="O842" t="s">
        <v>393</v>
      </c>
      <c r="P842">
        <v>1</v>
      </c>
      <c r="Q842">
        <v>0</v>
      </c>
      <c r="R842">
        <v>0</v>
      </c>
      <c r="S842">
        <v>1</v>
      </c>
      <c r="T842">
        <v>1</v>
      </c>
      <c r="U842">
        <v>100</v>
      </c>
      <c r="V842">
        <v>0.55000000000000004</v>
      </c>
      <c r="W842">
        <v>0.73</v>
      </c>
      <c r="X842">
        <v>0.95718748235553297</v>
      </c>
    </row>
    <row r="843" spans="1:24" x14ac:dyDescent="0.2">
      <c r="A843" t="s">
        <v>1533</v>
      </c>
      <c r="B843" t="s">
        <v>412</v>
      </c>
      <c r="C843" t="s">
        <v>395</v>
      </c>
      <c r="D843">
        <v>1</v>
      </c>
      <c r="E843">
        <v>0</v>
      </c>
      <c r="F843">
        <v>0</v>
      </c>
      <c r="G843">
        <v>0</v>
      </c>
      <c r="H843">
        <v>20</v>
      </c>
      <c r="I843" t="s">
        <v>388</v>
      </c>
      <c r="J843">
        <v>0</v>
      </c>
      <c r="K843">
        <v>0</v>
      </c>
      <c r="L843">
        <v>0</v>
      </c>
      <c r="M843">
        <v>0</v>
      </c>
      <c r="N843" t="s">
        <v>395</v>
      </c>
      <c r="O843" t="s">
        <v>389</v>
      </c>
      <c r="P843">
        <v>1</v>
      </c>
      <c r="Q843">
        <v>0</v>
      </c>
      <c r="R843">
        <v>0</v>
      </c>
      <c r="S843">
        <v>1</v>
      </c>
      <c r="T843">
        <v>1</v>
      </c>
      <c r="U843">
        <v>100</v>
      </c>
      <c r="V843">
        <v>0.55000000000000004</v>
      </c>
      <c r="W843">
        <v>0.73</v>
      </c>
      <c r="X843">
        <v>0.95718748235553297</v>
      </c>
    </row>
    <row r="844" spans="1:24" x14ac:dyDescent="0.2">
      <c r="A844" t="s">
        <v>1534</v>
      </c>
      <c r="B844" t="s">
        <v>412</v>
      </c>
      <c r="C844" t="s">
        <v>418</v>
      </c>
      <c r="D844">
        <v>1</v>
      </c>
      <c r="E844">
        <v>0</v>
      </c>
      <c r="F844">
        <v>0</v>
      </c>
      <c r="G844">
        <v>0</v>
      </c>
      <c r="H844">
        <v>56000</v>
      </c>
      <c r="I844" t="s">
        <v>384</v>
      </c>
      <c r="J844">
        <v>0</v>
      </c>
      <c r="K844">
        <v>0</v>
      </c>
      <c r="L844">
        <v>0</v>
      </c>
      <c r="M844">
        <v>0</v>
      </c>
      <c r="N844" t="s">
        <v>398</v>
      </c>
      <c r="O844" t="s">
        <v>393</v>
      </c>
      <c r="P844">
        <v>1</v>
      </c>
      <c r="Q844">
        <v>0</v>
      </c>
      <c r="R844">
        <v>0</v>
      </c>
      <c r="S844">
        <v>1</v>
      </c>
      <c r="T844">
        <v>1</v>
      </c>
      <c r="U844">
        <v>100</v>
      </c>
      <c r="V844">
        <v>0.55000000000000004</v>
      </c>
      <c r="W844">
        <v>0.73</v>
      </c>
      <c r="X844">
        <v>0.95718748235553297</v>
      </c>
    </row>
    <row r="845" spans="1:24" x14ac:dyDescent="0.2">
      <c r="A845" t="s">
        <v>1535</v>
      </c>
      <c r="B845" t="s">
        <v>412</v>
      </c>
      <c r="C845" t="s">
        <v>397</v>
      </c>
      <c r="D845">
        <v>1</v>
      </c>
      <c r="E845">
        <v>0</v>
      </c>
      <c r="F845">
        <v>0</v>
      </c>
      <c r="G845">
        <v>0</v>
      </c>
      <c r="H845">
        <v>30500</v>
      </c>
      <c r="I845" t="s">
        <v>384</v>
      </c>
      <c r="J845">
        <v>0</v>
      </c>
      <c r="K845">
        <v>0</v>
      </c>
      <c r="L845">
        <v>0</v>
      </c>
      <c r="M845">
        <v>0</v>
      </c>
      <c r="N845" t="s">
        <v>398</v>
      </c>
      <c r="O845" t="s">
        <v>393</v>
      </c>
      <c r="P845">
        <v>1</v>
      </c>
      <c r="Q845">
        <v>0</v>
      </c>
      <c r="R845">
        <v>0</v>
      </c>
      <c r="S845">
        <v>1</v>
      </c>
      <c r="T845">
        <v>1</v>
      </c>
      <c r="U845">
        <v>100</v>
      </c>
      <c r="V845">
        <v>0.55000000000000004</v>
      </c>
      <c r="W845">
        <v>0.73</v>
      </c>
      <c r="X845">
        <v>0.95718748235553297</v>
      </c>
    </row>
    <row r="846" spans="1:24" x14ac:dyDescent="0.2">
      <c r="A846" t="s">
        <v>1536</v>
      </c>
      <c r="B846" t="s">
        <v>412</v>
      </c>
      <c r="C846" t="s">
        <v>400</v>
      </c>
      <c r="D846">
        <v>1</v>
      </c>
      <c r="E846">
        <v>0</v>
      </c>
      <c r="F846">
        <v>0</v>
      </c>
      <c r="G846">
        <v>0</v>
      </c>
      <c r="H846">
        <v>13800</v>
      </c>
      <c r="I846" t="s">
        <v>401</v>
      </c>
      <c r="J846">
        <v>0</v>
      </c>
      <c r="K846">
        <v>0</v>
      </c>
      <c r="L846">
        <v>0</v>
      </c>
      <c r="M846">
        <v>0</v>
      </c>
      <c r="N846" t="s">
        <v>398</v>
      </c>
      <c r="O846" t="s">
        <v>389</v>
      </c>
      <c r="P846">
        <v>1</v>
      </c>
      <c r="Q846">
        <v>0</v>
      </c>
      <c r="R846">
        <v>0</v>
      </c>
      <c r="S846">
        <v>1</v>
      </c>
      <c r="T846">
        <v>1</v>
      </c>
      <c r="U846">
        <v>100</v>
      </c>
      <c r="V846">
        <v>0.55000000000000004</v>
      </c>
      <c r="W846">
        <v>0.73</v>
      </c>
      <c r="X846">
        <v>0.95718748235553297</v>
      </c>
    </row>
    <row r="847" spans="1:24" x14ac:dyDescent="0.2">
      <c r="A847" t="s">
        <v>1537</v>
      </c>
      <c r="B847" t="s">
        <v>412</v>
      </c>
      <c r="C847" t="s">
        <v>403</v>
      </c>
      <c r="D847">
        <v>1</v>
      </c>
      <c r="E847">
        <v>0</v>
      </c>
      <c r="F847">
        <v>0</v>
      </c>
      <c r="G847">
        <v>0</v>
      </c>
      <c r="H847">
        <v>50600</v>
      </c>
      <c r="I847" t="s">
        <v>384</v>
      </c>
      <c r="J847">
        <v>0</v>
      </c>
      <c r="K847">
        <v>0</v>
      </c>
      <c r="L847">
        <v>0</v>
      </c>
      <c r="M847">
        <v>0</v>
      </c>
      <c r="N847" t="s">
        <v>383</v>
      </c>
      <c r="O847" t="s">
        <v>385</v>
      </c>
      <c r="P847">
        <v>1</v>
      </c>
      <c r="Q847">
        <v>0</v>
      </c>
      <c r="R847">
        <v>0</v>
      </c>
      <c r="S847">
        <v>1</v>
      </c>
      <c r="T847">
        <v>1</v>
      </c>
      <c r="U847">
        <v>100</v>
      </c>
      <c r="V847">
        <v>0.55000000000000004</v>
      </c>
      <c r="W847">
        <v>0.73</v>
      </c>
      <c r="X847">
        <v>0.95718748235553297</v>
      </c>
    </row>
    <row r="848" spans="1:24" x14ac:dyDescent="0.2">
      <c r="A848" t="s">
        <v>1538</v>
      </c>
      <c r="B848" t="s">
        <v>410</v>
      </c>
      <c r="C848" t="s">
        <v>423</v>
      </c>
      <c r="D848">
        <v>1</v>
      </c>
      <c r="E848">
        <v>0</v>
      </c>
      <c r="F848">
        <v>0</v>
      </c>
      <c r="G848">
        <v>0</v>
      </c>
      <c r="H848">
        <v>0</v>
      </c>
      <c r="I848">
        <v>0</v>
      </c>
      <c r="J848">
        <v>0</v>
      </c>
      <c r="K848">
        <v>0</v>
      </c>
      <c r="L848">
        <v>0</v>
      </c>
      <c r="M848">
        <v>0</v>
      </c>
      <c r="N848">
        <v>0</v>
      </c>
      <c r="O848">
        <v>0</v>
      </c>
      <c r="P848">
        <v>7</v>
      </c>
      <c r="Q848">
        <v>0</v>
      </c>
      <c r="R848">
        <v>0</v>
      </c>
      <c r="S848">
        <v>1</v>
      </c>
      <c r="T848">
        <v>1</v>
      </c>
      <c r="U848">
        <v>100</v>
      </c>
      <c r="V848">
        <v>0.55000000000000004</v>
      </c>
      <c r="W848">
        <v>0.73</v>
      </c>
      <c r="X848">
        <v>0.95718748235553297</v>
      </c>
    </row>
    <row r="849" spans="1:24" x14ac:dyDescent="0.2">
      <c r="A849" t="s">
        <v>1539</v>
      </c>
      <c r="B849" t="s">
        <v>423</v>
      </c>
      <c r="C849" t="s">
        <v>383</v>
      </c>
      <c r="D849">
        <v>1</v>
      </c>
      <c r="E849">
        <v>0</v>
      </c>
      <c r="F849">
        <v>0</v>
      </c>
      <c r="G849">
        <v>0</v>
      </c>
      <c r="H849">
        <v>19500</v>
      </c>
      <c r="I849" t="s">
        <v>384</v>
      </c>
      <c r="J849">
        <v>0</v>
      </c>
      <c r="K849">
        <v>0</v>
      </c>
      <c r="L849">
        <v>0</v>
      </c>
      <c r="M849">
        <v>0</v>
      </c>
      <c r="N849" t="s">
        <v>383</v>
      </c>
      <c r="O849" t="s">
        <v>385</v>
      </c>
      <c r="P849">
        <v>1</v>
      </c>
      <c r="Q849">
        <v>0</v>
      </c>
      <c r="R849">
        <v>0</v>
      </c>
      <c r="S849">
        <v>1</v>
      </c>
      <c r="T849">
        <v>1</v>
      </c>
      <c r="U849">
        <v>100</v>
      </c>
      <c r="V849">
        <v>0.55000000000000004</v>
      </c>
      <c r="W849">
        <v>0.73</v>
      </c>
      <c r="X849">
        <v>0.95718748235553297</v>
      </c>
    </row>
    <row r="850" spans="1:24" x14ac:dyDescent="0.2">
      <c r="A850" t="s">
        <v>1540</v>
      </c>
      <c r="B850" t="s">
        <v>423</v>
      </c>
      <c r="C850" t="s">
        <v>387</v>
      </c>
      <c r="D850">
        <v>1</v>
      </c>
      <c r="E850">
        <v>0</v>
      </c>
      <c r="F850">
        <v>0</v>
      </c>
      <c r="G850">
        <v>0</v>
      </c>
      <c r="H850">
        <v>1150</v>
      </c>
      <c r="I850" t="s">
        <v>388</v>
      </c>
      <c r="J850">
        <v>0</v>
      </c>
      <c r="K850">
        <v>0</v>
      </c>
      <c r="L850">
        <v>0</v>
      </c>
      <c r="M850">
        <v>0</v>
      </c>
      <c r="N850" t="s">
        <v>387</v>
      </c>
      <c r="O850" t="s">
        <v>389</v>
      </c>
      <c r="P850">
        <v>1</v>
      </c>
      <c r="Q850">
        <v>0</v>
      </c>
      <c r="R850">
        <v>0</v>
      </c>
      <c r="S850">
        <v>1</v>
      </c>
      <c r="T850">
        <v>1</v>
      </c>
      <c r="U850">
        <v>100</v>
      </c>
      <c r="V850">
        <v>0.55000000000000004</v>
      </c>
      <c r="W850">
        <v>0.73</v>
      </c>
      <c r="X850">
        <v>0.95718748235553297</v>
      </c>
    </row>
    <row r="851" spans="1:24" x14ac:dyDescent="0.2">
      <c r="A851" t="s">
        <v>1541</v>
      </c>
      <c r="B851" t="s">
        <v>423</v>
      </c>
      <c r="C851" t="s">
        <v>391</v>
      </c>
      <c r="D851">
        <v>1</v>
      </c>
      <c r="E851">
        <v>0</v>
      </c>
      <c r="F851">
        <v>0</v>
      </c>
      <c r="G851">
        <v>0</v>
      </c>
      <c r="H851">
        <v>3450</v>
      </c>
      <c r="I851" t="s">
        <v>371</v>
      </c>
      <c r="J851">
        <v>0</v>
      </c>
      <c r="K851">
        <v>0</v>
      </c>
      <c r="L851">
        <v>0</v>
      </c>
      <c r="M851">
        <v>0</v>
      </c>
      <c r="N851" t="s">
        <v>392</v>
      </c>
      <c r="O851" t="s">
        <v>393</v>
      </c>
      <c r="P851">
        <v>1</v>
      </c>
      <c r="Q851">
        <v>0</v>
      </c>
      <c r="R851">
        <v>0</v>
      </c>
      <c r="S851">
        <v>1</v>
      </c>
      <c r="T851">
        <v>1</v>
      </c>
      <c r="U851">
        <v>100</v>
      </c>
      <c r="V851">
        <v>0.55000000000000004</v>
      </c>
      <c r="W851">
        <v>0.73</v>
      </c>
      <c r="X851">
        <v>0.95718748235553297</v>
      </c>
    </row>
    <row r="852" spans="1:24" x14ac:dyDescent="0.2">
      <c r="A852" t="s">
        <v>1542</v>
      </c>
      <c r="B852" t="s">
        <v>423</v>
      </c>
      <c r="C852" t="s">
        <v>418</v>
      </c>
      <c r="D852">
        <v>1</v>
      </c>
      <c r="E852">
        <v>0</v>
      </c>
      <c r="F852">
        <v>0</v>
      </c>
      <c r="G852">
        <v>0</v>
      </c>
      <c r="H852">
        <v>20000</v>
      </c>
      <c r="I852" t="s">
        <v>384</v>
      </c>
      <c r="J852">
        <v>0</v>
      </c>
      <c r="K852">
        <v>0</v>
      </c>
      <c r="L852">
        <v>0</v>
      </c>
      <c r="M852">
        <v>0</v>
      </c>
      <c r="N852" t="s">
        <v>398</v>
      </c>
      <c r="O852" t="s">
        <v>393</v>
      </c>
      <c r="P852">
        <v>1</v>
      </c>
      <c r="Q852">
        <v>0</v>
      </c>
      <c r="R852">
        <v>0</v>
      </c>
      <c r="S852">
        <v>1</v>
      </c>
      <c r="T852">
        <v>1</v>
      </c>
      <c r="U852">
        <v>100</v>
      </c>
      <c r="V852">
        <v>0.55000000000000004</v>
      </c>
      <c r="W852">
        <v>0.73</v>
      </c>
      <c r="X852">
        <v>0.95718748235553297</v>
      </c>
    </row>
    <row r="853" spans="1:24" x14ac:dyDescent="0.2">
      <c r="A853" t="s">
        <v>1543</v>
      </c>
      <c r="B853" t="s">
        <v>423</v>
      </c>
      <c r="C853" t="s">
        <v>400</v>
      </c>
      <c r="D853">
        <v>1</v>
      </c>
      <c r="E853">
        <v>0</v>
      </c>
      <c r="F853">
        <v>0</v>
      </c>
      <c r="G853">
        <v>0</v>
      </c>
      <c r="H853">
        <v>11200</v>
      </c>
      <c r="I853" t="s">
        <v>401</v>
      </c>
      <c r="J853">
        <v>0</v>
      </c>
      <c r="K853">
        <v>0</v>
      </c>
      <c r="L853">
        <v>0</v>
      </c>
      <c r="M853">
        <v>0</v>
      </c>
      <c r="N853" t="s">
        <v>398</v>
      </c>
      <c r="O853" t="s">
        <v>389</v>
      </c>
      <c r="P853">
        <v>1</v>
      </c>
      <c r="Q853">
        <v>0</v>
      </c>
      <c r="R853">
        <v>0</v>
      </c>
      <c r="S853">
        <v>1</v>
      </c>
      <c r="T853">
        <v>1</v>
      </c>
      <c r="U853">
        <v>100</v>
      </c>
      <c r="V853">
        <v>0.55000000000000004</v>
      </c>
      <c r="W853">
        <v>0.73</v>
      </c>
      <c r="X853">
        <v>0.95718748235553297</v>
      </c>
    </row>
    <row r="854" spans="1:24" x14ac:dyDescent="0.2">
      <c r="A854" t="s">
        <v>1544</v>
      </c>
      <c r="B854" t="s">
        <v>423</v>
      </c>
      <c r="C854" t="s">
        <v>403</v>
      </c>
      <c r="D854">
        <v>1</v>
      </c>
      <c r="E854">
        <v>0</v>
      </c>
      <c r="F854">
        <v>0</v>
      </c>
      <c r="G854">
        <v>0</v>
      </c>
      <c r="H854">
        <v>10000</v>
      </c>
      <c r="I854" t="s">
        <v>384</v>
      </c>
      <c r="J854">
        <v>0</v>
      </c>
      <c r="K854">
        <v>0</v>
      </c>
      <c r="L854">
        <v>0</v>
      </c>
      <c r="M854">
        <v>0</v>
      </c>
      <c r="N854" t="s">
        <v>383</v>
      </c>
      <c r="O854" t="s">
        <v>385</v>
      </c>
      <c r="P854">
        <v>1</v>
      </c>
      <c r="Q854">
        <v>0</v>
      </c>
      <c r="R854">
        <v>0</v>
      </c>
      <c r="S854">
        <v>1</v>
      </c>
      <c r="T854">
        <v>1</v>
      </c>
      <c r="U854">
        <v>100</v>
      </c>
      <c r="V854">
        <v>0.55000000000000004</v>
      </c>
      <c r="W854">
        <v>0.73</v>
      </c>
      <c r="X854">
        <v>0.95718748235553297</v>
      </c>
    </row>
    <row r="855" spans="1:24" x14ac:dyDescent="0.2">
      <c r="A855" t="s">
        <v>1545</v>
      </c>
      <c r="B855" t="s">
        <v>408</v>
      </c>
      <c r="C855" t="s">
        <v>447</v>
      </c>
      <c r="D855">
        <v>0</v>
      </c>
      <c r="E855">
        <v>0</v>
      </c>
      <c r="F855">
        <v>0</v>
      </c>
      <c r="G855">
        <v>0</v>
      </c>
      <c r="H855">
        <v>0</v>
      </c>
      <c r="I855">
        <v>0</v>
      </c>
      <c r="J855">
        <v>0</v>
      </c>
      <c r="K855">
        <v>0</v>
      </c>
      <c r="L855">
        <v>0</v>
      </c>
      <c r="M855">
        <v>0</v>
      </c>
      <c r="N855">
        <v>0</v>
      </c>
      <c r="O855">
        <v>0</v>
      </c>
      <c r="P855">
        <v>6</v>
      </c>
      <c r="Q855">
        <v>0</v>
      </c>
      <c r="R855">
        <v>0</v>
      </c>
      <c r="S855">
        <v>1</v>
      </c>
      <c r="T855">
        <v>1</v>
      </c>
      <c r="U855">
        <v>100</v>
      </c>
      <c r="V855">
        <v>0.55000000000000004</v>
      </c>
      <c r="W855">
        <v>0.73</v>
      </c>
      <c r="X855">
        <v>0.95718748235553297</v>
      </c>
    </row>
    <row r="856" spans="1:24" x14ac:dyDescent="0.2">
      <c r="A856" t="s">
        <v>1546</v>
      </c>
      <c r="B856" t="s">
        <v>447</v>
      </c>
      <c r="C856" t="s">
        <v>449</v>
      </c>
      <c r="D856">
        <v>1</v>
      </c>
      <c r="E856">
        <v>0</v>
      </c>
      <c r="F856">
        <v>0</v>
      </c>
      <c r="G856">
        <v>0</v>
      </c>
      <c r="H856">
        <v>410</v>
      </c>
      <c r="I856" t="s">
        <v>388</v>
      </c>
      <c r="J856">
        <v>0</v>
      </c>
      <c r="K856">
        <v>0</v>
      </c>
      <c r="L856">
        <v>0</v>
      </c>
      <c r="M856">
        <v>0</v>
      </c>
      <c r="N856" t="s">
        <v>449</v>
      </c>
      <c r="O856" t="s">
        <v>450</v>
      </c>
      <c r="P856">
        <v>1</v>
      </c>
      <c r="Q856">
        <v>0</v>
      </c>
      <c r="R856">
        <v>0</v>
      </c>
      <c r="S856">
        <v>1</v>
      </c>
      <c r="T856">
        <v>1</v>
      </c>
      <c r="U856">
        <v>100</v>
      </c>
      <c r="V856">
        <v>0.55000000000000004</v>
      </c>
      <c r="W856">
        <v>0.73</v>
      </c>
      <c r="X856">
        <v>0.95718748235553297</v>
      </c>
    </row>
    <row r="857" spans="1:24" x14ac:dyDescent="0.2">
      <c r="A857" t="s">
        <v>1547</v>
      </c>
      <c r="B857" t="s">
        <v>447</v>
      </c>
      <c r="C857" t="s">
        <v>452</v>
      </c>
      <c r="D857">
        <v>1</v>
      </c>
      <c r="E857">
        <v>0</v>
      </c>
      <c r="F857">
        <v>0</v>
      </c>
      <c r="G857">
        <v>0</v>
      </c>
      <c r="H857">
        <v>150</v>
      </c>
      <c r="I857" t="s">
        <v>388</v>
      </c>
      <c r="J857">
        <v>0</v>
      </c>
      <c r="K857">
        <v>0</v>
      </c>
      <c r="L857">
        <v>0</v>
      </c>
      <c r="M857">
        <v>0</v>
      </c>
      <c r="N857" t="s">
        <v>449</v>
      </c>
      <c r="O857" t="s">
        <v>450</v>
      </c>
      <c r="P857">
        <v>1</v>
      </c>
      <c r="Q857">
        <v>0</v>
      </c>
      <c r="R857">
        <v>0</v>
      </c>
      <c r="S857">
        <v>1</v>
      </c>
      <c r="T857">
        <v>1</v>
      </c>
      <c r="U857">
        <v>100</v>
      </c>
      <c r="V857">
        <v>0.55000000000000004</v>
      </c>
      <c r="W857">
        <v>0.73</v>
      </c>
      <c r="X857">
        <v>0.95718748235553297</v>
      </c>
    </row>
    <row r="858" spans="1:24" x14ac:dyDescent="0.2">
      <c r="A858" t="s">
        <v>1548</v>
      </c>
      <c r="B858" t="s">
        <v>447</v>
      </c>
      <c r="C858" t="s">
        <v>454</v>
      </c>
      <c r="D858">
        <v>1</v>
      </c>
      <c r="E858">
        <v>0</v>
      </c>
      <c r="F858">
        <v>0</v>
      </c>
      <c r="G858">
        <v>0</v>
      </c>
      <c r="H858">
        <v>22320</v>
      </c>
      <c r="I858" t="s">
        <v>384</v>
      </c>
      <c r="J858">
        <v>0</v>
      </c>
      <c r="K858">
        <v>0</v>
      </c>
      <c r="L858">
        <v>0</v>
      </c>
      <c r="M858">
        <v>0</v>
      </c>
      <c r="N858" t="s">
        <v>406</v>
      </c>
      <c r="O858" t="s">
        <v>450</v>
      </c>
      <c r="P858">
        <v>1</v>
      </c>
      <c r="Q858">
        <v>0</v>
      </c>
      <c r="R858">
        <v>0</v>
      </c>
      <c r="S858">
        <v>1</v>
      </c>
      <c r="T858">
        <v>1</v>
      </c>
      <c r="U858">
        <v>100</v>
      </c>
      <c r="V858">
        <v>0.55000000000000004</v>
      </c>
      <c r="W858">
        <v>0.73</v>
      </c>
      <c r="X858">
        <v>0.95718748235553297</v>
      </c>
    </row>
    <row r="859" spans="1:24" x14ac:dyDescent="0.2">
      <c r="A859" t="s">
        <v>1549</v>
      </c>
      <c r="B859" t="s">
        <v>447</v>
      </c>
      <c r="C859" t="s">
        <v>456</v>
      </c>
      <c r="D859">
        <v>1</v>
      </c>
      <c r="E859">
        <v>0</v>
      </c>
      <c r="F859">
        <v>0</v>
      </c>
      <c r="G859">
        <v>0</v>
      </c>
      <c r="H859">
        <v>350</v>
      </c>
      <c r="I859" t="s">
        <v>401</v>
      </c>
      <c r="J859">
        <v>0</v>
      </c>
      <c r="K859">
        <v>0</v>
      </c>
      <c r="L859">
        <v>0</v>
      </c>
      <c r="M859">
        <v>0</v>
      </c>
      <c r="N859" t="s">
        <v>449</v>
      </c>
      <c r="O859" t="s">
        <v>450</v>
      </c>
      <c r="P859">
        <v>1</v>
      </c>
      <c r="Q859">
        <v>0</v>
      </c>
      <c r="R859">
        <v>0</v>
      </c>
      <c r="S859">
        <v>1</v>
      </c>
      <c r="T859">
        <v>1</v>
      </c>
      <c r="U859">
        <v>100</v>
      </c>
      <c r="V859">
        <v>0.55000000000000004</v>
      </c>
      <c r="W859">
        <v>0.73</v>
      </c>
      <c r="X859">
        <v>0.95718748235553297</v>
      </c>
    </row>
    <row r="860" spans="1:24" x14ac:dyDescent="0.2">
      <c r="A860" t="s">
        <v>1550</v>
      </c>
      <c r="B860" t="s">
        <v>447</v>
      </c>
      <c r="C860" t="s">
        <v>458</v>
      </c>
      <c r="D860">
        <v>1</v>
      </c>
      <c r="E860">
        <v>0</v>
      </c>
      <c r="F860">
        <v>0</v>
      </c>
      <c r="G860">
        <v>0</v>
      </c>
      <c r="H860">
        <v>1000</v>
      </c>
      <c r="I860" t="s">
        <v>459</v>
      </c>
      <c r="J860">
        <v>0</v>
      </c>
      <c r="K860">
        <v>0</v>
      </c>
      <c r="L860">
        <v>0</v>
      </c>
      <c r="M860">
        <v>0</v>
      </c>
      <c r="N860" t="s">
        <v>398</v>
      </c>
      <c r="O860" t="s">
        <v>450</v>
      </c>
      <c r="P860">
        <v>1</v>
      </c>
      <c r="Q860">
        <v>0</v>
      </c>
      <c r="R860">
        <v>0</v>
      </c>
      <c r="S860">
        <v>1</v>
      </c>
      <c r="T860">
        <v>1</v>
      </c>
      <c r="U860">
        <v>100</v>
      </c>
      <c r="V860">
        <v>0.55000000000000004</v>
      </c>
      <c r="W860">
        <v>0.73</v>
      </c>
      <c r="X860">
        <v>0.95718748235553297</v>
      </c>
    </row>
    <row r="861" spans="1:24" x14ac:dyDescent="0.2">
      <c r="A861" t="s">
        <v>1551</v>
      </c>
      <c r="B861" t="s">
        <v>408</v>
      </c>
      <c r="C861" t="s">
        <v>461</v>
      </c>
      <c r="D861">
        <v>0</v>
      </c>
      <c r="E861">
        <v>0</v>
      </c>
      <c r="F861">
        <v>0</v>
      </c>
      <c r="G861">
        <v>0</v>
      </c>
      <c r="H861">
        <v>0</v>
      </c>
      <c r="I861">
        <v>0</v>
      </c>
      <c r="J861">
        <v>0</v>
      </c>
      <c r="K861">
        <v>0</v>
      </c>
      <c r="L861">
        <v>0</v>
      </c>
      <c r="M861">
        <v>0</v>
      </c>
      <c r="N861" t="s">
        <v>462</v>
      </c>
      <c r="O861" t="s">
        <v>463</v>
      </c>
      <c r="P861">
        <v>1</v>
      </c>
      <c r="Q861">
        <v>0</v>
      </c>
      <c r="R861">
        <v>0</v>
      </c>
      <c r="S861">
        <v>1</v>
      </c>
      <c r="T861">
        <v>1</v>
      </c>
      <c r="U861">
        <v>100</v>
      </c>
      <c r="V861">
        <v>0.55000000000000004</v>
      </c>
      <c r="W861">
        <v>0.73</v>
      </c>
      <c r="X861">
        <v>0.95718748235553297</v>
      </c>
    </row>
    <row r="862" spans="1:24" x14ac:dyDescent="0.2">
      <c r="A862" t="s">
        <v>326</v>
      </c>
      <c r="C862" t="s">
        <v>1552</v>
      </c>
      <c r="G862">
        <v>912062866.847</v>
      </c>
      <c r="J862">
        <v>4755464.1132921996</v>
      </c>
      <c r="K862">
        <v>245716704.444792</v>
      </c>
      <c r="L862">
        <v>190532233.56749499</v>
      </c>
      <c r="M862">
        <v>1348311804.8592801</v>
      </c>
      <c r="P862">
        <v>1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49733D7-54E3-3F40-9B45-449974AAAC43}">
  <sheetPr>
    <tabColor theme="9"/>
  </sheetPr>
  <dimension ref="A1:X862"/>
  <sheetViews>
    <sheetView workbookViewId="0">
      <selection activeCell="G31" sqref="G31"/>
    </sheetView>
  </sheetViews>
  <sheetFormatPr baseColWidth="10" defaultColWidth="11" defaultRowHeight="16" x14ac:dyDescent="0.2"/>
  <cols>
    <col min="2" max="2" width="39.83203125" bestFit="1" customWidth="1"/>
    <col min="3" max="3" width="40.6640625" bestFit="1" customWidth="1"/>
    <col min="5" max="5" width="14.6640625" bestFit="1" customWidth="1"/>
    <col min="6" max="6" width="11" bestFit="1" customWidth="1"/>
    <col min="7" max="7" width="20.6640625" bestFit="1" customWidth="1"/>
    <col min="8" max="8" width="11.6640625" bestFit="1" customWidth="1"/>
    <col min="9" max="9" width="15.33203125" bestFit="1" customWidth="1"/>
    <col min="10" max="10" width="14.33203125" bestFit="1" customWidth="1"/>
    <col min="11" max="11" width="13.33203125" bestFit="1" customWidth="1"/>
    <col min="12" max="12" width="15.6640625" bestFit="1" customWidth="1"/>
    <col min="13" max="13" width="12.1640625" bestFit="1" customWidth="1"/>
    <col min="19" max="19" width="13.6640625" bestFit="1" customWidth="1"/>
  </cols>
  <sheetData>
    <row r="1" spans="1:24" x14ac:dyDescent="0.2">
      <c r="B1" t="s">
        <v>329</v>
      </c>
      <c r="C1" t="s">
        <v>330</v>
      </c>
      <c r="D1" t="s">
        <v>331</v>
      </c>
      <c r="E1" t="s">
        <v>332</v>
      </c>
      <c r="F1" t="s">
        <v>333</v>
      </c>
      <c r="G1" t="s">
        <v>334</v>
      </c>
      <c r="H1" t="s">
        <v>335</v>
      </c>
      <c r="I1" t="s">
        <v>336</v>
      </c>
      <c r="J1" t="s">
        <v>200</v>
      </c>
      <c r="K1" t="s">
        <v>199</v>
      </c>
      <c r="L1" t="s">
        <v>337</v>
      </c>
      <c r="M1" t="s">
        <v>338</v>
      </c>
      <c r="N1" t="s">
        <v>339</v>
      </c>
      <c r="O1" t="s">
        <v>340</v>
      </c>
      <c r="P1" t="s">
        <v>341</v>
      </c>
      <c r="Q1" t="s">
        <v>342</v>
      </c>
      <c r="R1" t="s">
        <v>343</v>
      </c>
      <c r="S1" t="s">
        <v>344</v>
      </c>
      <c r="T1" t="s">
        <v>345</v>
      </c>
      <c r="U1" t="s">
        <v>346</v>
      </c>
      <c r="V1" t="s">
        <v>347</v>
      </c>
      <c r="W1" t="s">
        <v>348</v>
      </c>
      <c r="X1" t="s">
        <v>349</v>
      </c>
    </row>
    <row r="2" spans="1:24" x14ac:dyDescent="0.2">
      <c r="A2" t="s">
        <v>350</v>
      </c>
      <c r="B2">
        <v>0</v>
      </c>
      <c r="C2" t="s">
        <v>351</v>
      </c>
      <c r="D2">
        <v>0</v>
      </c>
      <c r="E2">
        <v>0</v>
      </c>
      <c r="F2">
        <v>0</v>
      </c>
      <c r="G2">
        <v>4428706635.0355301</v>
      </c>
      <c r="H2">
        <v>0</v>
      </c>
      <c r="I2">
        <v>0</v>
      </c>
      <c r="J2">
        <v>31419312.210836701</v>
      </c>
      <c r="K2">
        <v>1623689922.1947801</v>
      </c>
      <c r="L2">
        <v>640685639.10648298</v>
      </c>
      <c r="M2">
        <f>6693082196.3368</f>
        <v>6693082196.3367996</v>
      </c>
      <c r="N2">
        <v>0</v>
      </c>
      <c r="O2">
        <v>0</v>
      </c>
      <c r="P2">
        <v>787</v>
      </c>
      <c r="Q2">
        <v>0</v>
      </c>
      <c r="R2">
        <v>0</v>
      </c>
      <c r="S2">
        <v>1</v>
      </c>
      <c r="T2">
        <v>1</v>
      </c>
      <c r="U2">
        <v>100</v>
      </c>
      <c r="V2">
        <v>1</v>
      </c>
      <c r="W2">
        <v>1</v>
      </c>
      <c r="X2">
        <v>1</v>
      </c>
    </row>
    <row r="3" spans="1:24" x14ac:dyDescent="0.2">
      <c r="A3" t="s">
        <v>325</v>
      </c>
      <c r="B3">
        <v>0</v>
      </c>
      <c r="C3" t="s">
        <v>352</v>
      </c>
      <c r="D3">
        <v>0</v>
      </c>
      <c r="E3">
        <v>0</v>
      </c>
      <c r="F3">
        <v>0</v>
      </c>
      <c r="G3">
        <v>2249123601.5419202</v>
      </c>
      <c r="H3">
        <v>0</v>
      </c>
      <c r="I3">
        <v>0</v>
      </c>
      <c r="J3">
        <v>23099589.559010498</v>
      </c>
      <c r="K3">
        <v>1195036607.76828</v>
      </c>
      <c r="L3">
        <v>304750817.26383501</v>
      </c>
      <c r="M3">
        <v>3748911026.5740499</v>
      </c>
      <c r="N3">
        <v>0</v>
      </c>
      <c r="O3">
        <v>0</v>
      </c>
      <c r="P3">
        <v>786</v>
      </c>
      <c r="Q3">
        <v>0</v>
      </c>
      <c r="R3">
        <v>4420</v>
      </c>
      <c r="S3">
        <v>1</v>
      </c>
      <c r="T3">
        <v>1</v>
      </c>
      <c r="U3">
        <v>100</v>
      </c>
      <c r="V3">
        <v>1</v>
      </c>
      <c r="W3">
        <v>1</v>
      </c>
      <c r="X3">
        <v>1</v>
      </c>
    </row>
    <row r="4" spans="1:24" x14ac:dyDescent="0.2">
      <c r="A4" t="s">
        <v>321</v>
      </c>
      <c r="B4" t="s">
        <v>353</v>
      </c>
      <c r="C4" t="s">
        <v>353</v>
      </c>
      <c r="D4">
        <v>0</v>
      </c>
      <c r="E4">
        <v>0</v>
      </c>
      <c r="F4">
        <v>0</v>
      </c>
      <c r="G4">
        <v>90263521.112017199</v>
      </c>
      <c r="H4">
        <v>0</v>
      </c>
      <c r="I4">
        <v>0</v>
      </c>
      <c r="J4">
        <v>11824706.1671477</v>
      </c>
      <c r="K4">
        <v>591583080.94596303</v>
      </c>
      <c r="L4">
        <v>233056139.767836</v>
      </c>
      <c r="M4">
        <v>914902741.82581699</v>
      </c>
      <c r="N4">
        <v>0</v>
      </c>
      <c r="O4">
        <v>0</v>
      </c>
      <c r="P4">
        <v>563</v>
      </c>
      <c r="Q4">
        <v>0</v>
      </c>
      <c r="R4">
        <v>0</v>
      </c>
      <c r="S4">
        <v>1</v>
      </c>
      <c r="T4">
        <v>1</v>
      </c>
      <c r="U4">
        <v>100</v>
      </c>
      <c r="V4">
        <v>1</v>
      </c>
      <c r="W4">
        <v>1</v>
      </c>
      <c r="X4">
        <v>1</v>
      </c>
    </row>
    <row r="5" spans="1:24" x14ac:dyDescent="0.2">
      <c r="A5" t="s">
        <v>354</v>
      </c>
      <c r="B5" t="s">
        <v>355</v>
      </c>
      <c r="C5" t="s">
        <v>355</v>
      </c>
      <c r="D5">
        <v>0</v>
      </c>
      <c r="E5">
        <v>0</v>
      </c>
      <c r="F5">
        <v>0</v>
      </c>
      <c r="G5">
        <v>800902.80369349499</v>
      </c>
      <c r="H5">
        <v>0</v>
      </c>
      <c r="I5">
        <v>0</v>
      </c>
      <c r="J5">
        <v>970976.423121428</v>
      </c>
      <c r="K5">
        <v>44275046.477508299</v>
      </c>
      <c r="L5">
        <v>30251487.6800985</v>
      </c>
      <c r="M5">
        <v>75327436.961300403</v>
      </c>
      <c r="N5">
        <v>0</v>
      </c>
      <c r="O5">
        <v>0</v>
      </c>
      <c r="P5">
        <v>4</v>
      </c>
      <c r="Q5">
        <v>0</v>
      </c>
      <c r="R5">
        <v>0</v>
      </c>
      <c r="S5">
        <v>1</v>
      </c>
      <c r="T5">
        <v>1</v>
      </c>
      <c r="U5">
        <v>100</v>
      </c>
      <c r="V5">
        <v>1</v>
      </c>
      <c r="W5">
        <v>1</v>
      </c>
      <c r="X5">
        <v>1</v>
      </c>
    </row>
    <row r="6" spans="1:24" x14ac:dyDescent="0.2">
      <c r="A6" t="s">
        <v>356</v>
      </c>
      <c r="B6" t="s">
        <v>355</v>
      </c>
      <c r="C6" t="s">
        <v>357</v>
      </c>
      <c r="D6">
        <v>0</v>
      </c>
      <c r="E6">
        <v>0</v>
      </c>
      <c r="F6">
        <v>0</v>
      </c>
      <c r="G6">
        <v>472743.627576873</v>
      </c>
      <c r="H6">
        <v>0</v>
      </c>
      <c r="I6">
        <v>0</v>
      </c>
      <c r="J6">
        <v>168775.47954642799</v>
      </c>
      <c r="K6">
        <v>8206178.6103054397</v>
      </c>
      <c r="L6">
        <v>6195079.3889704999</v>
      </c>
      <c r="M6">
        <v>14874001.626852799</v>
      </c>
      <c r="N6">
        <v>0</v>
      </c>
      <c r="O6">
        <v>0</v>
      </c>
      <c r="P6">
        <v>1</v>
      </c>
      <c r="Q6">
        <v>0</v>
      </c>
      <c r="R6">
        <v>0</v>
      </c>
      <c r="S6">
        <v>1</v>
      </c>
      <c r="T6">
        <v>1</v>
      </c>
      <c r="U6">
        <v>100</v>
      </c>
      <c r="V6">
        <v>1</v>
      </c>
      <c r="W6">
        <v>1</v>
      </c>
      <c r="X6">
        <v>1</v>
      </c>
    </row>
    <row r="7" spans="1:24" x14ac:dyDescent="0.2">
      <c r="A7" t="s">
        <v>358</v>
      </c>
      <c r="B7" t="s">
        <v>355</v>
      </c>
      <c r="C7" t="s">
        <v>359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87412.133193622794</v>
      </c>
      <c r="K7">
        <v>3765593.57251823</v>
      </c>
      <c r="L7">
        <v>2805058.5302447998</v>
      </c>
      <c r="M7">
        <v>6570652.10276304</v>
      </c>
      <c r="N7">
        <v>0</v>
      </c>
      <c r="O7">
        <v>0</v>
      </c>
      <c r="P7">
        <v>1</v>
      </c>
      <c r="Q7">
        <v>0</v>
      </c>
      <c r="R7">
        <v>0</v>
      </c>
      <c r="S7">
        <v>1</v>
      </c>
      <c r="T7">
        <v>1</v>
      </c>
      <c r="U7">
        <v>100</v>
      </c>
      <c r="V7">
        <v>1</v>
      </c>
      <c r="W7">
        <v>1</v>
      </c>
      <c r="X7">
        <v>1</v>
      </c>
    </row>
    <row r="8" spans="1:24" x14ac:dyDescent="0.2">
      <c r="A8" t="s">
        <v>360</v>
      </c>
      <c r="B8" t="s">
        <v>355</v>
      </c>
      <c r="C8" t="s">
        <v>361</v>
      </c>
      <c r="D8">
        <v>0</v>
      </c>
      <c r="E8">
        <v>0</v>
      </c>
      <c r="F8">
        <v>0</v>
      </c>
      <c r="G8">
        <v>328159.17611662199</v>
      </c>
      <c r="H8">
        <v>0</v>
      </c>
      <c r="I8">
        <v>0</v>
      </c>
      <c r="J8">
        <v>714788.810381377</v>
      </c>
      <c r="K8">
        <v>32303274.2946846</v>
      </c>
      <c r="L8">
        <v>21251349.760883201</v>
      </c>
      <c r="M8">
        <v>53882783.231684498</v>
      </c>
      <c r="N8">
        <v>0</v>
      </c>
      <c r="O8">
        <v>0</v>
      </c>
      <c r="P8">
        <v>2</v>
      </c>
      <c r="Q8">
        <v>0</v>
      </c>
      <c r="R8">
        <v>0</v>
      </c>
      <c r="S8">
        <v>1</v>
      </c>
      <c r="T8">
        <v>1</v>
      </c>
      <c r="U8">
        <v>100</v>
      </c>
      <c r="V8">
        <v>1</v>
      </c>
      <c r="W8">
        <v>1</v>
      </c>
      <c r="X8">
        <v>1</v>
      </c>
    </row>
    <row r="9" spans="1:24" x14ac:dyDescent="0.2">
      <c r="A9" t="s">
        <v>362</v>
      </c>
      <c r="B9" t="s">
        <v>355</v>
      </c>
      <c r="C9" t="s">
        <v>363</v>
      </c>
      <c r="D9">
        <v>0</v>
      </c>
      <c r="E9">
        <v>0</v>
      </c>
      <c r="F9">
        <v>0</v>
      </c>
      <c r="G9">
        <v>328159.17611662199</v>
      </c>
      <c r="H9">
        <v>0</v>
      </c>
      <c r="I9">
        <v>0</v>
      </c>
      <c r="J9">
        <v>714788.810381377</v>
      </c>
      <c r="K9">
        <v>32303274.2946846</v>
      </c>
      <c r="L9">
        <v>21251349.760883201</v>
      </c>
      <c r="M9">
        <v>53882783.231684498</v>
      </c>
      <c r="N9">
        <v>0</v>
      </c>
      <c r="O9">
        <v>0</v>
      </c>
      <c r="P9">
        <v>3</v>
      </c>
      <c r="Q9">
        <v>0</v>
      </c>
      <c r="R9">
        <v>0</v>
      </c>
      <c r="S9">
        <v>1</v>
      </c>
      <c r="T9">
        <v>1</v>
      </c>
      <c r="U9">
        <v>100</v>
      </c>
      <c r="V9">
        <v>1</v>
      </c>
      <c r="W9">
        <v>1</v>
      </c>
      <c r="X9">
        <v>1</v>
      </c>
    </row>
    <row r="10" spans="1:24" x14ac:dyDescent="0.2">
      <c r="A10" t="s">
        <v>364</v>
      </c>
      <c r="B10" t="s">
        <v>355</v>
      </c>
      <c r="C10" t="s">
        <v>365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266109.83913715999</v>
      </c>
      <c r="K10">
        <v>11401794.2985963</v>
      </c>
      <c r="L10">
        <v>3347098.1942899199</v>
      </c>
      <c r="M10">
        <v>14748892.492886201</v>
      </c>
      <c r="N10">
        <v>0</v>
      </c>
      <c r="O10">
        <v>0</v>
      </c>
      <c r="P10">
        <v>5</v>
      </c>
      <c r="Q10">
        <v>0</v>
      </c>
      <c r="R10">
        <v>0</v>
      </c>
      <c r="S10">
        <v>1</v>
      </c>
      <c r="T10">
        <v>1</v>
      </c>
      <c r="U10">
        <v>100</v>
      </c>
      <c r="V10">
        <v>1</v>
      </c>
      <c r="W10">
        <v>1</v>
      </c>
      <c r="X10">
        <v>1</v>
      </c>
    </row>
    <row r="11" spans="1:24" x14ac:dyDescent="0.2">
      <c r="A11" t="s">
        <v>366</v>
      </c>
      <c r="B11" t="s">
        <v>355</v>
      </c>
      <c r="C11" t="s">
        <v>367</v>
      </c>
      <c r="D11">
        <v>0</v>
      </c>
      <c r="E11">
        <v>0</v>
      </c>
      <c r="F11">
        <v>0</v>
      </c>
      <c r="G11">
        <v>0</v>
      </c>
      <c r="H11">
        <v>1</v>
      </c>
      <c r="I11" t="s">
        <v>368</v>
      </c>
      <c r="J11">
        <v>72144.171647322699</v>
      </c>
      <c r="K11">
        <v>2947195.8475878001</v>
      </c>
      <c r="L11">
        <v>158243.342351222</v>
      </c>
      <c r="M11">
        <v>3105439.1899390202</v>
      </c>
      <c r="N11">
        <v>0</v>
      </c>
      <c r="O11">
        <v>0</v>
      </c>
      <c r="P11">
        <v>1</v>
      </c>
      <c r="Q11">
        <v>0</v>
      </c>
      <c r="R11">
        <v>0</v>
      </c>
      <c r="S11">
        <v>1</v>
      </c>
      <c r="T11">
        <v>1</v>
      </c>
      <c r="U11">
        <v>100</v>
      </c>
      <c r="V11">
        <v>1</v>
      </c>
      <c r="W11">
        <v>1</v>
      </c>
      <c r="X11">
        <v>1</v>
      </c>
    </row>
    <row r="12" spans="1:24" x14ac:dyDescent="0.2">
      <c r="A12" t="s">
        <v>369</v>
      </c>
      <c r="B12" t="s">
        <v>355</v>
      </c>
      <c r="C12" t="s">
        <v>370</v>
      </c>
      <c r="D12">
        <v>0</v>
      </c>
      <c r="E12">
        <v>0</v>
      </c>
      <c r="F12">
        <v>0</v>
      </c>
      <c r="G12">
        <v>0</v>
      </c>
      <c r="H12">
        <v>120000</v>
      </c>
      <c r="I12" t="s">
        <v>371</v>
      </c>
      <c r="J12">
        <v>12367.507671434099</v>
      </c>
      <c r="K12">
        <v>575668.39785629604</v>
      </c>
      <c r="L12">
        <v>454046.65757743898</v>
      </c>
      <c r="M12">
        <v>1029715.05543373</v>
      </c>
      <c r="N12">
        <v>0</v>
      </c>
      <c r="O12">
        <v>0</v>
      </c>
      <c r="P12">
        <v>1</v>
      </c>
      <c r="Q12">
        <v>0</v>
      </c>
      <c r="R12">
        <v>0</v>
      </c>
      <c r="S12">
        <v>1</v>
      </c>
      <c r="T12">
        <v>1</v>
      </c>
      <c r="U12">
        <v>100</v>
      </c>
      <c r="V12">
        <v>1</v>
      </c>
      <c r="W12">
        <v>1</v>
      </c>
      <c r="X12">
        <v>1</v>
      </c>
    </row>
    <row r="13" spans="1:24" x14ac:dyDescent="0.2">
      <c r="A13" t="s">
        <v>372</v>
      </c>
      <c r="B13" t="s">
        <v>355</v>
      </c>
      <c r="C13" t="s">
        <v>373</v>
      </c>
      <c r="D13">
        <v>0</v>
      </c>
      <c r="E13">
        <v>0</v>
      </c>
      <c r="F13">
        <v>0</v>
      </c>
      <c r="G13">
        <v>0</v>
      </c>
      <c r="H13">
        <v>200000</v>
      </c>
      <c r="I13" t="s">
        <v>371</v>
      </c>
      <c r="J13">
        <v>164901.60987494799</v>
      </c>
      <c r="K13">
        <v>7101776.8868722003</v>
      </c>
      <c r="L13">
        <v>2530487.6507281498</v>
      </c>
      <c r="M13">
        <v>9632264.5376003608</v>
      </c>
      <c r="N13">
        <v>0</v>
      </c>
      <c r="O13">
        <v>0</v>
      </c>
      <c r="P13">
        <v>1</v>
      </c>
      <c r="Q13">
        <v>0</v>
      </c>
      <c r="R13">
        <v>0</v>
      </c>
      <c r="S13">
        <v>1</v>
      </c>
      <c r="T13">
        <v>1</v>
      </c>
      <c r="U13">
        <v>100</v>
      </c>
      <c r="V13">
        <v>1</v>
      </c>
      <c r="W13">
        <v>1</v>
      </c>
      <c r="X13">
        <v>1</v>
      </c>
    </row>
    <row r="14" spans="1:24" x14ac:dyDescent="0.2">
      <c r="A14" t="s">
        <v>374</v>
      </c>
      <c r="B14" t="s">
        <v>355</v>
      </c>
      <c r="C14" t="s">
        <v>375</v>
      </c>
      <c r="D14">
        <v>0</v>
      </c>
      <c r="E14">
        <v>0</v>
      </c>
      <c r="F14">
        <v>0</v>
      </c>
      <c r="G14">
        <v>0</v>
      </c>
      <c r="H14">
        <v>54000</v>
      </c>
      <c r="I14" t="s">
        <v>371</v>
      </c>
      <c r="J14">
        <v>16696.549943455</v>
      </c>
      <c r="K14">
        <v>777153.16628003796</v>
      </c>
      <c r="L14">
        <v>204320.54363309901</v>
      </c>
      <c r="M14">
        <v>981473.70991313795</v>
      </c>
      <c r="N14">
        <v>0</v>
      </c>
      <c r="O14">
        <v>0</v>
      </c>
      <c r="P14">
        <v>1</v>
      </c>
      <c r="Q14">
        <v>0</v>
      </c>
      <c r="R14">
        <v>0</v>
      </c>
      <c r="S14">
        <v>1</v>
      </c>
      <c r="T14">
        <v>1</v>
      </c>
      <c r="U14">
        <v>100</v>
      </c>
      <c r="V14">
        <v>1</v>
      </c>
      <c r="W14">
        <v>1</v>
      </c>
      <c r="X14">
        <v>1</v>
      </c>
    </row>
    <row r="15" spans="1:24" x14ac:dyDescent="0.2">
      <c r="A15" t="s">
        <v>376</v>
      </c>
      <c r="B15" t="s">
        <v>355</v>
      </c>
      <c r="C15" t="s">
        <v>377</v>
      </c>
      <c r="D15">
        <v>0</v>
      </c>
      <c r="E15">
        <v>0</v>
      </c>
      <c r="F15">
        <v>0</v>
      </c>
      <c r="G15">
        <v>328159.17611662199</v>
      </c>
      <c r="H15">
        <v>0</v>
      </c>
      <c r="I15">
        <v>0</v>
      </c>
      <c r="J15">
        <v>448678.97124421602</v>
      </c>
      <c r="K15">
        <v>20901479.9960883</v>
      </c>
      <c r="L15">
        <v>17904251.566593301</v>
      </c>
      <c r="M15">
        <v>39133890.738798298</v>
      </c>
      <c r="N15">
        <v>0</v>
      </c>
      <c r="O15">
        <v>0</v>
      </c>
      <c r="P15">
        <v>1</v>
      </c>
      <c r="Q15">
        <v>0</v>
      </c>
      <c r="R15">
        <v>0</v>
      </c>
      <c r="S15">
        <v>1</v>
      </c>
      <c r="T15">
        <v>1</v>
      </c>
      <c r="U15">
        <v>100</v>
      </c>
      <c r="V15">
        <v>1</v>
      </c>
      <c r="W15">
        <v>1</v>
      </c>
      <c r="X15">
        <v>1</v>
      </c>
    </row>
    <row r="16" spans="1:24" x14ac:dyDescent="0.2">
      <c r="A16" t="s">
        <v>221</v>
      </c>
      <c r="B16" t="s">
        <v>222</v>
      </c>
      <c r="C16" t="s">
        <v>222</v>
      </c>
      <c r="D16">
        <v>0</v>
      </c>
      <c r="E16">
        <v>0</v>
      </c>
      <c r="F16">
        <v>0</v>
      </c>
      <c r="G16">
        <v>65728880.245110601</v>
      </c>
      <c r="H16">
        <v>0</v>
      </c>
      <c r="I16">
        <v>0</v>
      </c>
      <c r="J16">
        <v>5420558.4804600803</v>
      </c>
      <c r="K16">
        <v>264358228.128216</v>
      </c>
      <c r="L16">
        <v>83309639.357921496</v>
      </c>
      <c r="M16">
        <v>413396747.73124802</v>
      </c>
      <c r="N16">
        <v>0</v>
      </c>
      <c r="O16">
        <v>0</v>
      </c>
      <c r="P16">
        <v>50</v>
      </c>
      <c r="Q16">
        <v>0</v>
      </c>
      <c r="R16">
        <v>0</v>
      </c>
      <c r="S16">
        <v>1</v>
      </c>
      <c r="T16">
        <v>1</v>
      </c>
      <c r="U16">
        <v>100</v>
      </c>
      <c r="V16">
        <v>1</v>
      </c>
      <c r="W16">
        <v>1</v>
      </c>
      <c r="X16">
        <v>1</v>
      </c>
    </row>
    <row r="17" spans="1:24" x14ac:dyDescent="0.2">
      <c r="A17" t="s">
        <v>378</v>
      </c>
      <c r="B17" t="s">
        <v>222</v>
      </c>
      <c r="C17" t="s">
        <v>379</v>
      </c>
      <c r="D17">
        <v>0</v>
      </c>
      <c r="E17">
        <v>0</v>
      </c>
      <c r="F17">
        <v>0</v>
      </c>
      <c r="G17">
        <v>64347070.532248698</v>
      </c>
      <c r="H17">
        <v>0</v>
      </c>
      <c r="I17">
        <v>0</v>
      </c>
      <c r="J17">
        <v>5248847.7982871197</v>
      </c>
      <c r="K17">
        <v>255096522.71206701</v>
      </c>
      <c r="L17">
        <v>80517352.600466296</v>
      </c>
      <c r="M17">
        <v>399960945.84478301</v>
      </c>
      <c r="N17">
        <v>0</v>
      </c>
      <c r="O17">
        <v>0</v>
      </c>
      <c r="P17">
        <v>33</v>
      </c>
      <c r="Q17">
        <v>0</v>
      </c>
      <c r="R17">
        <v>0</v>
      </c>
      <c r="S17">
        <v>1</v>
      </c>
      <c r="T17">
        <v>1</v>
      </c>
      <c r="U17">
        <v>100</v>
      </c>
      <c r="V17">
        <v>1</v>
      </c>
      <c r="W17">
        <v>1</v>
      </c>
      <c r="X17">
        <v>1</v>
      </c>
    </row>
    <row r="18" spans="1:24" x14ac:dyDescent="0.2">
      <c r="A18" t="s">
        <v>380</v>
      </c>
      <c r="B18" t="s">
        <v>379</v>
      </c>
      <c r="C18" t="s">
        <v>381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359475.12416141602</v>
      </c>
      <c r="K18">
        <v>18134622.290842898</v>
      </c>
      <c r="L18">
        <v>13139001.3452313</v>
      </c>
      <c r="M18">
        <v>31273623.636074301</v>
      </c>
      <c r="N18">
        <v>0</v>
      </c>
      <c r="O18">
        <v>0</v>
      </c>
      <c r="P18">
        <v>9</v>
      </c>
      <c r="Q18">
        <v>0</v>
      </c>
      <c r="R18">
        <v>0</v>
      </c>
      <c r="S18">
        <v>1</v>
      </c>
      <c r="T18">
        <v>1</v>
      </c>
      <c r="U18">
        <v>100</v>
      </c>
      <c r="V18">
        <v>1</v>
      </c>
      <c r="W18">
        <v>1</v>
      </c>
      <c r="X18">
        <v>1</v>
      </c>
    </row>
    <row r="19" spans="1:24" x14ac:dyDescent="0.2">
      <c r="A19" t="s">
        <v>382</v>
      </c>
      <c r="B19" t="s">
        <v>381</v>
      </c>
      <c r="C19" t="s">
        <v>383</v>
      </c>
      <c r="D19">
        <v>1</v>
      </c>
      <c r="E19">
        <v>0</v>
      </c>
      <c r="F19">
        <v>0</v>
      </c>
      <c r="G19">
        <v>0</v>
      </c>
      <c r="H19">
        <v>11000</v>
      </c>
      <c r="I19" t="s">
        <v>384</v>
      </c>
      <c r="J19">
        <v>23076.8973767108</v>
      </c>
      <c r="K19">
        <v>1180093.7796002601</v>
      </c>
      <c r="L19">
        <v>112298.58367912201</v>
      </c>
      <c r="M19">
        <v>1292392.3632793799</v>
      </c>
      <c r="N19" t="s">
        <v>383</v>
      </c>
      <c r="O19" t="s">
        <v>385</v>
      </c>
      <c r="P19">
        <v>1</v>
      </c>
      <c r="Q19">
        <v>0</v>
      </c>
      <c r="R19">
        <v>0</v>
      </c>
      <c r="S19">
        <v>1</v>
      </c>
      <c r="T19">
        <v>1</v>
      </c>
      <c r="U19">
        <v>100</v>
      </c>
      <c r="V19">
        <v>1</v>
      </c>
      <c r="W19">
        <v>1</v>
      </c>
      <c r="X19">
        <v>1</v>
      </c>
    </row>
    <row r="20" spans="1:24" x14ac:dyDescent="0.2">
      <c r="A20" t="s">
        <v>386</v>
      </c>
      <c r="B20" t="s">
        <v>381</v>
      </c>
      <c r="C20" t="s">
        <v>387</v>
      </c>
      <c r="D20">
        <v>1</v>
      </c>
      <c r="E20">
        <v>0</v>
      </c>
      <c r="F20">
        <v>0</v>
      </c>
      <c r="G20">
        <v>0</v>
      </c>
      <c r="H20">
        <v>2700</v>
      </c>
      <c r="I20" t="s">
        <v>388</v>
      </c>
      <c r="J20">
        <v>210389.376113404</v>
      </c>
      <c r="K20">
        <v>10763321.0976537</v>
      </c>
      <c r="L20">
        <v>9354912.8622637391</v>
      </c>
      <c r="M20">
        <v>20118233.9599174</v>
      </c>
      <c r="N20" t="s">
        <v>387</v>
      </c>
      <c r="O20" t="s">
        <v>389</v>
      </c>
      <c r="P20">
        <v>1</v>
      </c>
      <c r="Q20">
        <v>0</v>
      </c>
      <c r="R20">
        <v>0</v>
      </c>
      <c r="S20">
        <v>1</v>
      </c>
      <c r="T20">
        <v>1</v>
      </c>
      <c r="U20">
        <v>100</v>
      </c>
      <c r="V20">
        <v>1</v>
      </c>
      <c r="W20">
        <v>1</v>
      </c>
      <c r="X20">
        <v>1</v>
      </c>
    </row>
    <row r="21" spans="1:24" x14ac:dyDescent="0.2">
      <c r="A21" t="s">
        <v>390</v>
      </c>
      <c r="B21" t="s">
        <v>381</v>
      </c>
      <c r="C21" t="s">
        <v>391</v>
      </c>
      <c r="D21">
        <v>1</v>
      </c>
      <c r="E21">
        <v>0</v>
      </c>
      <c r="F21">
        <v>0</v>
      </c>
      <c r="G21">
        <v>0</v>
      </c>
      <c r="H21">
        <v>8400</v>
      </c>
      <c r="I21" t="s">
        <v>371</v>
      </c>
      <c r="J21">
        <v>60419.513127308201</v>
      </c>
      <c r="K21">
        <v>2616099.6377362502</v>
      </c>
      <c r="L21">
        <v>2335905.6696719499</v>
      </c>
      <c r="M21">
        <v>4952005.3074082099</v>
      </c>
      <c r="N21" t="s">
        <v>392</v>
      </c>
      <c r="O21" t="s">
        <v>393</v>
      </c>
      <c r="P21">
        <v>1</v>
      </c>
      <c r="Q21">
        <v>0</v>
      </c>
      <c r="R21">
        <v>0</v>
      </c>
      <c r="S21">
        <v>1</v>
      </c>
      <c r="T21">
        <v>1</v>
      </c>
      <c r="U21">
        <v>100</v>
      </c>
      <c r="V21">
        <v>1</v>
      </c>
      <c r="W21">
        <v>1</v>
      </c>
      <c r="X21">
        <v>1</v>
      </c>
    </row>
    <row r="22" spans="1:24" x14ac:dyDescent="0.2">
      <c r="A22" t="s">
        <v>394</v>
      </c>
      <c r="B22" t="s">
        <v>381</v>
      </c>
      <c r="C22" t="s">
        <v>395</v>
      </c>
      <c r="D22">
        <v>1</v>
      </c>
      <c r="E22">
        <v>0</v>
      </c>
      <c r="F22">
        <v>0</v>
      </c>
      <c r="G22">
        <v>0</v>
      </c>
      <c r="H22">
        <v>3</v>
      </c>
      <c r="I22" t="s">
        <v>388</v>
      </c>
      <c r="J22">
        <v>2742.2546887899198</v>
      </c>
      <c r="K22">
        <v>143486.40870084701</v>
      </c>
      <c r="L22">
        <v>48329.9228981099</v>
      </c>
      <c r="M22">
        <v>191816.33159895701</v>
      </c>
      <c r="N22" t="s">
        <v>395</v>
      </c>
      <c r="O22" t="s">
        <v>393</v>
      </c>
      <c r="P22">
        <v>1</v>
      </c>
      <c r="Q22">
        <v>0</v>
      </c>
      <c r="R22">
        <v>0</v>
      </c>
      <c r="S22">
        <v>1</v>
      </c>
      <c r="T22">
        <v>1</v>
      </c>
      <c r="U22">
        <v>100</v>
      </c>
      <c r="V22">
        <v>1</v>
      </c>
      <c r="W22">
        <v>1</v>
      </c>
      <c r="X22">
        <v>1</v>
      </c>
    </row>
    <row r="23" spans="1:24" x14ac:dyDescent="0.2">
      <c r="A23" t="s">
        <v>396</v>
      </c>
      <c r="B23" t="s">
        <v>381</v>
      </c>
      <c r="C23" t="s">
        <v>397</v>
      </c>
      <c r="D23">
        <v>1</v>
      </c>
      <c r="E23">
        <v>0</v>
      </c>
      <c r="F23">
        <v>0</v>
      </c>
      <c r="G23">
        <v>0</v>
      </c>
      <c r="H23">
        <v>22500</v>
      </c>
      <c r="I23" t="s">
        <v>384</v>
      </c>
      <c r="J23">
        <v>1348.64984683901</v>
      </c>
      <c r="K23">
        <v>54267.158782315797</v>
      </c>
      <c r="L23">
        <v>20673.148354334098</v>
      </c>
      <c r="M23">
        <v>74940.307136649993</v>
      </c>
      <c r="N23" t="s">
        <v>398</v>
      </c>
      <c r="O23" t="s">
        <v>393</v>
      </c>
      <c r="P23">
        <v>1</v>
      </c>
      <c r="Q23">
        <v>0</v>
      </c>
      <c r="R23">
        <v>0</v>
      </c>
      <c r="S23">
        <v>1</v>
      </c>
      <c r="T23">
        <v>1</v>
      </c>
      <c r="U23">
        <v>100</v>
      </c>
      <c r="V23">
        <v>1</v>
      </c>
      <c r="W23">
        <v>1</v>
      </c>
      <c r="X23">
        <v>1</v>
      </c>
    </row>
    <row r="24" spans="1:24" x14ac:dyDescent="0.2">
      <c r="A24" t="s">
        <v>399</v>
      </c>
      <c r="B24" t="s">
        <v>381</v>
      </c>
      <c r="C24" t="s">
        <v>400</v>
      </c>
      <c r="D24">
        <v>1</v>
      </c>
      <c r="E24">
        <v>0</v>
      </c>
      <c r="F24">
        <v>0</v>
      </c>
      <c r="G24">
        <v>0</v>
      </c>
      <c r="H24">
        <v>6200</v>
      </c>
      <c r="I24" t="s">
        <v>401</v>
      </c>
      <c r="J24">
        <v>55744.193661742298</v>
      </c>
      <c r="K24">
        <v>3083054.73767108</v>
      </c>
      <c r="L24">
        <v>1147232.1219313401</v>
      </c>
      <c r="M24">
        <v>4230286.8596024299</v>
      </c>
      <c r="N24" t="s">
        <v>398</v>
      </c>
      <c r="O24" t="s">
        <v>393</v>
      </c>
      <c r="P24">
        <v>1</v>
      </c>
      <c r="Q24">
        <v>0</v>
      </c>
      <c r="R24">
        <v>0</v>
      </c>
      <c r="S24">
        <v>1</v>
      </c>
      <c r="T24">
        <v>1</v>
      </c>
      <c r="U24">
        <v>100</v>
      </c>
      <c r="V24">
        <v>1</v>
      </c>
      <c r="W24">
        <v>1</v>
      </c>
      <c r="X24">
        <v>1</v>
      </c>
    </row>
    <row r="25" spans="1:24" x14ac:dyDescent="0.2">
      <c r="A25" t="s">
        <v>402</v>
      </c>
      <c r="B25" t="s">
        <v>381</v>
      </c>
      <c r="C25" t="s">
        <v>403</v>
      </c>
      <c r="D25">
        <v>1</v>
      </c>
      <c r="E25">
        <v>0</v>
      </c>
      <c r="F25">
        <v>0</v>
      </c>
      <c r="G25">
        <v>0</v>
      </c>
      <c r="H25">
        <v>8000</v>
      </c>
      <c r="I25" t="s">
        <v>384</v>
      </c>
      <c r="J25">
        <v>3596.3995910275898</v>
      </c>
      <c r="K25">
        <v>183909.234792526</v>
      </c>
      <c r="L25">
        <v>75546.319927221295</v>
      </c>
      <c r="M25">
        <v>259455.554719748</v>
      </c>
      <c r="N25" t="s">
        <v>383</v>
      </c>
      <c r="O25" t="s">
        <v>385</v>
      </c>
      <c r="P25">
        <v>1</v>
      </c>
      <c r="Q25">
        <v>0</v>
      </c>
      <c r="R25">
        <v>0</v>
      </c>
      <c r="S25">
        <v>1</v>
      </c>
      <c r="T25">
        <v>1</v>
      </c>
      <c r="U25">
        <v>100</v>
      </c>
      <c r="V25">
        <v>1</v>
      </c>
      <c r="W25">
        <v>1</v>
      </c>
      <c r="X25">
        <v>1</v>
      </c>
    </row>
    <row r="26" spans="1:24" x14ac:dyDescent="0.2">
      <c r="A26" t="s">
        <v>404</v>
      </c>
      <c r="B26" t="s">
        <v>381</v>
      </c>
      <c r="C26" t="s">
        <v>405</v>
      </c>
      <c r="D26">
        <v>1</v>
      </c>
      <c r="E26">
        <v>0</v>
      </c>
      <c r="F26">
        <v>0</v>
      </c>
      <c r="G26">
        <v>0</v>
      </c>
      <c r="H26">
        <v>36000</v>
      </c>
      <c r="I26" t="s">
        <v>384</v>
      </c>
      <c r="J26">
        <v>2157.8397555941701</v>
      </c>
      <c r="K26">
        <v>110390.23590593001</v>
      </c>
      <c r="L26">
        <v>44102.7165055398</v>
      </c>
      <c r="M26">
        <v>154492.95241147</v>
      </c>
      <c r="N26" t="s">
        <v>406</v>
      </c>
      <c r="O26" t="s">
        <v>389</v>
      </c>
      <c r="P26">
        <v>1</v>
      </c>
      <c r="Q26">
        <v>0</v>
      </c>
      <c r="R26">
        <v>0</v>
      </c>
      <c r="S26">
        <v>1</v>
      </c>
      <c r="T26">
        <v>1</v>
      </c>
      <c r="U26">
        <v>100</v>
      </c>
      <c r="V26">
        <v>1</v>
      </c>
      <c r="W26">
        <v>1</v>
      </c>
      <c r="X26">
        <v>1</v>
      </c>
    </row>
    <row r="27" spans="1:24" x14ac:dyDescent="0.2">
      <c r="A27" t="s">
        <v>407</v>
      </c>
      <c r="B27" t="s">
        <v>379</v>
      </c>
      <c r="C27" t="s">
        <v>408</v>
      </c>
      <c r="D27">
        <v>0</v>
      </c>
      <c r="E27">
        <v>0</v>
      </c>
      <c r="F27">
        <v>0</v>
      </c>
      <c r="G27">
        <v>4562211.4587397501</v>
      </c>
      <c r="H27">
        <v>0</v>
      </c>
      <c r="I27">
        <v>0</v>
      </c>
      <c r="J27">
        <v>2753024.2940320699</v>
      </c>
      <c r="K27">
        <v>135291609.11238399</v>
      </c>
      <c r="L27">
        <v>42546168.881236397</v>
      </c>
      <c r="M27">
        <v>182399989.45236</v>
      </c>
      <c r="N27">
        <v>0</v>
      </c>
      <c r="O27">
        <v>0</v>
      </c>
      <c r="P27">
        <v>22</v>
      </c>
      <c r="Q27">
        <v>0</v>
      </c>
      <c r="R27">
        <v>0</v>
      </c>
      <c r="S27">
        <v>1</v>
      </c>
      <c r="T27">
        <v>1</v>
      </c>
      <c r="U27">
        <v>100</v>
      </c>
      <c r="V27">
        <v>1</v>
      </c>
      <c r="W27">
        <v>1</v>
      </c>
      <c r="X27">
        <v>1</v>
      </c>
    </row>
    <row r="28" spans="1:24" x14ac:dyDescent="0.2">
      <c r="A28" t="s">
        <v>409</v>
      </c>
      <c r="B28" t="s">
        <v>408</v>
      </c>
      <c r="C28" t="s">
        <v>410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1055658.98860372</v>
      </c>
      <c r="K28">
        <v>51672477.365701601</v>
      </c>
      <c r="L28">
        <v>18396683.3610266</v>
      </c>
      <c r="M28">
        <v>70069160.726728201</v>
      </c>
      <c r="N28">
        <v>0</v>
      </c>
      <c r="O28">
        <v>0</v>
      </c>
      <c r="P28">
        <v>4</v>
      </c>
      <c r="Q28">
        <v>0</v>
      </c>
      <c r="R28">
        <v>0</v>
      </c>
      <c r="S28">
        <v>1</v>
      </c>
      <c r="T28">
        <v>1</v>
      </c>
      <c r="U28">
        <v>100</v>
      </c>
      <c r="V28">
        <v>1</v>
      </c>
      <c r="W28">
        <v>1</v>
      </c>
      <c r="X28">
        <v>1</v>
      </c>
    </row>
    <row r="29" spans="1:24" x14ac:dyDescent="0.2">
      <c r="A29" t="s">
        <v>411</v>
      </c>
      <c r="B29" t="s">
        <v>410</v>
      </c>
      <c r="C29" t="s">
        <v>412</v>
      </c>
      <c r="D29">
        <v>1</v>
      </c>
      <c r="E29">
        <v>0</v>
      </c>
      <c r="F29">
        <v>0</v>
      </c>
      <c r="G29">
        <v>0</v>
      </c>
      <c r="H29">
        <v>0</v>
      </c>
      <c r="I29">
        <v>0</v>
      </c>
      <c r="J29">
        <v>753152.79485319695</v>
      </c>
      <c r="K29">
        <v>37015416.567041397</v>
      </c>
      <c r="L29">
        <v>12990523.584470499</v>
      </c>
      <c r="M29">
        <v>50005940.1515119</v>
      </c>
      <c r="N29">
        <v>0</v>
      </c>
      <c r="O29">
        <v>0</v>
      </c>
      <c r="P29">
        <v>9</v>
      </c>
      <c r="Q29">
        <v>0</v>
      </c>
      <c r="R29">
        <v>0</v>
      </c>
      <c r="S29">
        <v>1</v>
      </c>
      <c r="T29">
        <v>1</v>
      </c>
      <c r="U29">
        <v>100</v>
      </c>
      <c r="V29">
        <v>1</v>
      </c>
      <c r="W29">
        <v>1</v>
      </c>
      <c r="X29">
        <v>1</v>
      </c>
    </row>
    <row r="30" spans="1:24" x14ac:dyDescent="0.2">
      <c r="A30" t="s">
        <v>413</v>
      </c>
      <c r="B30" t="s">
        <v>412</v>
      </c>
      <c r="C30" t="s">
        <v>383</v>
      </c>
      <c r="D30">
        <v>1</v>
      </c>
      <c r="E30">
        <v>0</v>
      </c>
      <c r="F30">
        <v>0</v>
      </c>
      <c r="G30">
        <v>0</v>
      </c>
      <c r="H30">
        <v>67000</v>
      </c>
      <c r="I30" t="s">
        <v>384</v>
      </c>
      <c r="J30">
        <v>262952.40170697001</v>
      </c>
      <c r="K30">
        <v>13446672.699857701</v>
      </c>
      <c r="L30">
        <v>1119649.40846372</v>
      </c>
      <c r="M30">
        <v>14566322.1083214</v>
      </c>
      <c r="N30" t="s">
        <v>383</v>
      </c>
      <c r="O30" t="s">
        <v>385</v>
      </c>
      <c r="P30">
        <v>1</v>
      </c>
      <c r="Q30">
        <v>0</v>
      </c>
      <c r="R30">
        <v>0</v>
      </c>
      <c r="S30">
        <v>1</v>
      </c>
      <c r="T30">
        <v>1</v>
      </c>
      <c r="U30">
        <v>100</v>
      </c>
      <c r="V30">
        <v>1</v>
      </c>
      <c r="W30">
        <v>1</v>
      </c>
      <c r="X30">
        <v>1</v>
      </c>
    </row>
    <row r="31" spans="1:24" x14ac:dyDescent="0.2">
      <c r="A31" t="s">
        <v>414</v>
      </c>
      <c r="B31" t="s">
        <v>412</v>
      </c>
      <c r="C31" t="s">
        <v>387</v>
      </c>
      <c r="D31">
        <v>1</v>
      </c>
      <c r="E31">
        <v>0</v>
      </c>
      <c r="F31">
        <v>0</v>
      </c>
      <c r="G31">
        <v>0</v>
      </c>
      <c r="H31">
        <v>3100</v>
      </c>
      <c r="I31" t="s">
        <v>388</v>
      </c>
      <c r="J31">
        <v>188864.790097152</v>
      </c>
      <c r="K31">
        <v>9662147.1011167895</v>
      </c>
      <c r="L31">
        <v>5896868.5391362198</v>
      </c>
      <c r="M31">
        <v>15559015.640253</v>
      </c>
      <c r="N31" t="s">
        <v>387</v>
      </c>
      <c r="O31" t="s">
        <v>389</v>
      </c>
      <c r="P31">
        <v>1</v>
      </c>
      <c r="Q31">
        <v>0</v>
      </c>
      <c r="R31">
        <v>0</v>
      </c>
      <c r="S31">
        <v>1</v>
      </c>
      <c r="T31">
        <v>1</v>
      </c>
      <c r="U31">
        <v>100</v>
      </c>
      <c r="V31">
        <v>1</v>
      </c>
      <c r="W31">
        <v>1</v>
      </c>
      <c r="X31">
        <v>1</v>
      </c>
    </row>
    <row r="32" spans="1:24" x14ac:dyDescent="0.2">
      <c r="A32" t="s">
        <v>415</v>
      </c>
      <c r="B32" t="s">
        <v>412</v>
      </c>
      <c r="C32" t="s">
        <v>391</v>
      </c>
      <c r="D32">
        <v>1</v>
      </c>
      <c r="E32">
        <v>0</v>
      </c>
      <c r="F32">
        <v>0</v>
      </c>
      <c r="G32">
        <v>0</v>
      </c>
      <c r="H32">
        <v>9600</v>
      </c>
      <c r="I32" t="s">
        <v>371</v>
      </c>
      <c r="J32">
        <v>158242.40054765201</v>
      </c>
      <c r="K32">
        <v>6851715.6507823598</v>
      </c>
      <c r="L32">
        <v>3495931.3293029801</v>
      </c>
      <c r="M32">
        <v>10347646.9800853</v>
      </c>
      <c r="N32" t="s">
        <v>392</v>
      </c>
      <c r="O32" t="s">
        <v>393</v>
      </c>
      <c r="P32">
        <v>1</v>
      </c>
      <c r="Q32">
        <v>0</v>
      </c>
      <c r="R32">
        <v>0</v>
      </c>
      <c r="S32">
        <v>1</v>
      </c>
      <c r="T32">
        <v>1</v>
      </c>
      <c r="U32">
        <v>100</v>
      </c>
      <c r="V32">
        <v>1</v>
      </c>
      <c r="W32">
        <v>1</v>
      </c>
      <c r="X32">
        <v>1</v>
      </c>
    </row>
    <row r="33" spans="1:24" x14ac:dyDescent="0.2">
      <c r="A33" t="s">
        <v>416</v>
      </c>
      <c r="B33" t="s">
        <v>412</v>
      </c>
      <c r="C33" t="s">
        <v>395</v>
      </c>
      <c r="D33">
        <v>1</v>
      </c>
      <c r="E33">
        <v>0</v>
      </c>
      <c r="F33">
        <v>0</v>
      </c>
      <c r="G33">
        <v>0</v>
      </c>
      <c r="H33">
        <v>20</v>
      </c>
      <c r="I33" t="s">
        <v>388</v>
      </c>
      <c r="J33">
        <v>23940.4425533428</v>
      </c>
      <c r="K33">
        <v>1158689.83015647</v>
      </c>
      <c r="L33">
        <v>421930.080725462</v>
      </c>
      <c r="M33">
        <v>1580619.91088193</v>
      </c>
      <c r="N33" t="s">
        <v>395</v>
      </c>
      <c r="O33" t="s">
        <v>389</v>
      </c>
      <c r="P33">
        <v>1</v>
      </c>
      <c r="Q33">
        <v>0</v>
      </c>
      <c r="R33">
        <v>0</v>
      </c>
      <c r="S33">
        <v>1</v>
      </c>
      <c r="T33">
        <v>1</v>
      </c>
      <c r="U33">
        <v>100</v>
      </c>
      <c r="V33">
        <v>1</v>
      </c>
      <c r="W33">
        <v>1</v>
      </c>
      <c r="X33">
        <v>1</v>
      </c>
    </row>
    <row r="34" spans="1:24" x14ac:dyDescent="0.2">
      <c r="A34" t="s">
        <v>417</v>
      </c>
      <c r="B34" t="s">
        <v>412</v>
      </c>
      <c r="C34" t="s">
        <v>418</v>
      </c>
      <c r="D34">
        <v>1</v>
      </c>
      <c r="E34">
        <v>0</v>
      </c>
      <c r="F34">
        <v>0</v>
      </c>
      <c r="G34">
        <v>0</v>
      </c>
      <c r="H34">
        <v>56000</v>
      </c>
      <c r="I34" t="s">
        <v>384</v>
      </c>
      <c r="J34">
        <v>21978.111187766699</v>
      </c>
      <c r="K34">
        <v>951628.98520625802</v>
      </c>
      <c r="L34">
        <v>56149.5822759601</v>
      </c>
      <c r="M34">
        <v>1007778.56748221</v>
      </c>
      <c r="N34" t="s">
        <v>398</v>
      </c>
      <c r="O34" t="s">
        <v>393</v>
      </c>
      <c r="P34">
        <v>1</v>
      </c>
      <c r="Q34">
        <v>0</v>
      </c>
      <c r="R34">
        <v>0</v>
      </c>
      <c r="S34">
        <v>1</v>
      </c>
      <c r="T34">
        <v>1</v>
      </c>
      <c r="U34">
        <v>100</v>
      </c>
      <c r="V34">
        <v>1</v>
      </c>
      <c r="W34">
        <v>1</v>
      </c>
      <c r="X34">
        <v>1</v>
      </c>
    </row>
    <row r="35" spans="1:24" x14ac:dyDescent="0.2">
      <c r="A35" t="s">
        <v>419</v>
      </c>
      <c r="B35" t="s">
        <v>412</v>
      </c>
      <c r="C35" t="s">
        <v>397</v>
      </c>
      <c r="D35">
        <v>1</v>
      </c>
      <c r="E35">
        <v>0</v>
      </c>
      <c r="F35">
        <v>0</v>
      </c>
      <c r="G35">
        <v>0</v>
      </c>
      <c r="H35">
        <v>30500</v>
      </c>
      <c r="I35" t="s">
        <v>384</v>
      </c>
      <c r="J35">
        <v>2394.04425533428</v>
      </c>
      <c r="K35">
        <v>96330.227091038396</v>
      </c>
      <c r="L35">
        <v>36697.762702702697</v>
      </c>
      <c r="M35">
        <v>133027.989793741</v>
      </c>
      <c r="N35" t="s">
        <v>398</v>
      </c>
      <c r="O35" t="s">
        <v>393</v>
      </c>
      <c r="P35">
        <v>1</v>
      </c>
      <c r="Q35">
        <v>0</v>
      </c>
      <c r="R35">
        <v>0</v>
      </c>
      <c r="S35">
        <v>1</v>
      </c>
      <c r="T35">
        <v>1</v>
      </c>
      <c r="U35">
        <v>100</v>
      </c>
      <c r="V35">
        <v>1</v>
      </c>
      <c r="W35">
        <v>1</v>
      </c>
      <c r="X35">
        <v>1</v>
      </c>
    </row>
    <row r="36" spans="1:24" x14ac:dyDescent="0.2">
      <c r="A36" t="s">
        <v>420</v>
      </c>
      <c r="B36" t="s">
        <v>412</v>
      </c>
      <c r="C36" t="s">
        <v>400</v>
      </c>
      <c r="D36">
        <v>1</v>
      </c>
      <c r="E36">
        <v>0</v>
      </c>
      <c r="F36">
        <v>0</v>
      </c>
      <c r="G36">
        <v>0</v>
      </c>
      <c r="H36">
        <v>13800</v>
      </c>
      <c r="I36" t="s">
        <v>401</v>
      </c>
      <c r="J36">
        <v>64992.414512091003</v>
      </c>
      <c r="K36">
        <v>3324950.4221906099</v>
      </c>
      <c r="L36">
        <v>1337563.2631578899</v>
      </c>
      <c r="M36">
        <v>4662513.6853484996</v>
      </c>
      <c r="N36" t="s">
        <v>398</v>
      </c>
      <c r="O36" t="s">
        <v>389</v>
      </c>
      <c r="P36">
        <v>1</v>
      </c>
      <c r="Q36">
        <v>0</v>
      </c>
      <c r="R36">
        <v>0</v>
      </c>
      <c r="S36">
        <v>1</v>
      </c>
      <c r="T36">
        <v>1</v>
      </c>
      <c r="U36">
        <v>100</v>
      </c>
      <c r="V36">
        <v>1</v>
      </c>
      <c r="W36">
        <v>1</v>
      </c>
      <c r="X36">
        <v>1</v>
      </c>
    </row>
    <row r="37" spans="1:24" x14ac:dyDescent="0.2">
      <c r="A37" t="s">
        <v>421</v>
      </c>
      <c r="B37" t="s">
        <v>412</v>
      </c>
      <c r="C37" t="s">
        <v>403</v>
      </c>
      <c r="D37">
        <v>1</v>
      </c>
      <c r="E37">
        <v>0</v>
      </c>
      <c r="F37">
        <v>0</v>
      </c>
      <c r="G37">
        <v>0</v>
      </c>
      <c r="H37">
        <v>50600</v>
      </c>
      <c r="I37" t="s">
        <v>384</v>
      </c>
      <c r="J37">
        <v>29788.189992887601</v>
      </c>
      <c r="K37">
        <v>1523281.65064011</v>
      </c>
      <c r="L37">
        <v>625733.61870554695</v>
      </c>
      <c r="M37">
        <v>2149015.2693456602</v>
      </c>
      <c r="N37" t="s">
        <v>383</v>
      </c>
      <c r="O37" t="s">
        <v>385</v>
      </c>
      <c r="P37">
        <v>1</v>
      </c>
      <c r="Q37">
        <v>0</v>
      </c>
      <c r="R37">
        <v>0</v>
      </c>
      <c r="S37">
        <v>1</v>
      </c>
      <c r="T37">
        <v>1</v>
      </c>
      <c r="U37">
        <v>100</v>
      </c>
      <c r="V37">
        <v>1</v>
      </c>
      <c r="W37">
        <v>1</v>
      </c>
      <c r="X37">
        <v>1</v>
      </c>
    </row>
    <row r="38" spans="1:24" x14ac:dyDescent="0.2">
      <c r="A38" t="s">
        <v>422</v>
      </c>
      <c r="B38" t="s">
        <v>410</v>
      </c>
      <c r="C38" t="s">
        <v>423</v>
      </c>
      <c r="D38">
        <v>1</v>
      </c>
      <c r="E38">
        <v>0</v>
      </c>
      <c r="F38">
        <v>0</v>
      </c>
      <c r="G38">
        <v>0</v>
      </c>
      <c r="H38">
        <v>0</v>
      </c>
      <c r="I38">
        <v>0</v>
      </c>
      <c r="J38">
        <v>263259.566631041</v>
      </c>
      <c r="K38">
        <v>12957726.6521453</v>
      </c>
      <c r="L38">
        <v>4909757.3623313904</v>
      </c>
      <c r="M38">
        <v>17867484.014476702</v>
      </c>
      <c r="N38">
        <v>0</v>
      </c>
      <c r="O38">
        <v>0</v>
      </c>
      <c r="P38">
        <v>7</v>
      </c>
      <c r="Q38">
        <v>0</v>
      </c>
      <c r="R38">
        <v>0</v>
      </c>
      <c r="S38">
        <v>1</v>
      </c>
      <c r="T38">
        <v>1</v>
      </c>
      <c r="U38">
        <v>100</v>
      </c>
      <c r="V38">
        <v>1</v>
      </c>
      <c r="W38">
        <v>1</v>
      </c>
      <c r="X38">
        <v>1</v>
      </c>
    </row>
    <row r="39" spans="1:24" x14ac:dyDescent="0.2">
      <c r="A39" t="s">
        <v>424</v>
      </c>
      <c r="B39" t="s">
        <v>423</v>
      </c>
      <c r="C39" t="s">
        <v>383</v>
      </c>
      <c r="D39">
        <v>1</v>
      </c>
      <c r="E39">
        <v>0</v>
      </c>
      <c r="F39">
        <v>0</v>
      </c>
      <c r="G39">
        <v>0</v>
      </c>
      <c r="H39">
        <v>19500</v>
      </c>
      <c r="I39" t="s">
        <v>384</v>
      </c>
      <c r="J39">
        <v>72704.376742531997</v>
      </c>
      <c r="K39">
        <v>3717909.7937411</v>
      </c>
      <c r="L39">
        <v>325868.11152204801</v>
      </c>
      <c r="M39">
        <v>4043777.9052631501</v>
      </c>
      <c r="N39" t="s">
        <v>383</v>
      </c>
      <c r="O39" t="s">
        <v>385</v>
      </c>
      <c r="P39">
        <v>1</v>
      </c>
      <c r="Q39">
        <v>0</v>
      </c>
      <c r="R39">
        <v>0</v>
      </c>
      <c r="S39">
        <v>1</v>
      </c>
      <c r="T39">
        <v>1</v>
      </c>
      <c r="U39">
        <v>100</v>
      </c>
      <c r="V39">
        <v>1</v>
      </c>
      <c r="W39">
        <v>1</v>
      </c>
      <c r="X39">
        <v>1</v>
      </c>
    </row>
    <row r="40" spans="1:24" x14ac:dyDescent="0.2">
      <c r="A40" t="s">
        <v>425</v>
      </c>
      <c r="B40" t="s">
        <v>423</v>
      </c>
      <c r="C40" t="s">
        <v>387</v>
      </c>
      <c r="D40">
        <v>1</v>
      </c>
      <c r="E40">
        <v>0</v>
      </c>
      <c r="F40">
        <v>0</v>
      </c>
      <c r="G40">
        <v>0</v>
      </c>
      <c r="H40">
        <v>1150</v>
      </c>
      <c r="I40" t="s">
        <v>388</v>
      </c>
      <c r="J40">
        <v>67203.040856504202</v>
      </c>
      <c r="K40">
        <v>3438043.4111069101</v>
      </c>
      <c r="L40">
        <v>2098260.3329636799</v>
      </c>
      <c r="M40">
        <v>5536303.7440705998</v>
      </c>
      <c r="N40" t="s">
        <v>387</v>
      </c>
      <c r="O40" t="s">
        <v>389</v>
      </c>
      <c r="P40">
        <v>1</v>
      </c>
      <c r="Q40">
        <v>0</v>
      </c>
      <c r="R40">
        <v>0</v>
      </c>
      <c r="S40">
        <v>1</v>
      </c>
      <c r="T40">
        <v>1</v>
      </c>
      <c r="U40">
        <v>100</v>
      </c>
      <c r="V40">
        <v>1</v>
      </c>
      <c r="W40">
        <v>1</v>
      </c>
      <c r="X40">
        <v>1</v>
      </c>
    </row>
    <row r="41" spans="1:24" x14ac:dyDescent="0.2">
      <c r="A41" t="s">
        <v>426</v>
      </c>
      <c r="B41" t="s">
        <v>423</v>
      </c>
      <c r="C41" t="s">
        <v>391</v>
      </c>
      <c r="D41">
        <v>1</v>
      </c>
      <c r="E41">
        <v>0</v>
      </c>
      <c r="F41">
        <v>0</v>
      </c>
      <c r="G41">
        <v>0</v>
      </c>
      <c r="H41">
        <v>3450</v>
      </c>
      <c r="I41" t="s">
        <v>371</v>
      </c>
      <c r="J41">
        <v>56868.362688477901</v>
      </c>
      <c r="K41">
        <v>2462345.9381223298</v>
      </c>
      <c r="L41">
        <v>1256354.1347795101</v>
      </c>
      <c r="M41">
        <v>3718700.0729018399</v>
      </c>
      <c r="N41" t="s">
        <v>392</v>
      </c>
      <c r="O41" t="s">
        <v>393</v>
      </c>
      <c r="P41">
        <v>1</v>
      </c>
      <c r="Q41">
        <v>0</v>
      </c>
      <c r="R41">
        <v>0</v>
      </c>
      <c r="S41">
        <v>1</v>
      </c>
      <c r="T41">
        <v>1</v>
      </c>
      <c r="U41">
        <v>100</v>
      </c>
      <c r="V41">
        <v>1</v>
      </c>
      <c r="W41">
        <v>1</v>
      </c>
      <c r="X41">
        <v>1</v>
      </c>
    </row>
    <row r="42" spans="1:24" x14ac:dyDescent="0.2">
      <c r="A42" t="s">
        <v>427</v>
      </c>
      <c r="B42" t="s">
        <v>423</v>
      </c>
      <c r="C42" t="s">
        <v>418</v>
      </c>
      <c r="D42">
        <v>1</v>
      </c>
      <c r="E42">
        <v>0</v>
      </c>
      <c r="F42">
        <v>0</v>
      </c>
      <c r="G42">
        <v>0</v>
      </c>
      <c r="H42">
        <v>20000</v>
      </c>
      <c r="I42" t="s">
        <v>384</v>
      </c>
      <c r="J42">
        <v>7849.3254238975796</v>
      </c>
      <c r="K42">
        <v>339866.82930298703</v>
      </c>
      <c r="L42">
        <v>20053.4222411095</v>
      </c>
      <c r="M42">
        <v>359920.25154409598</v>
      </c>
      <c r="N42" t="s">
        <v>398</v>
      </c>
      <c r="O42" t="s">
        <v>393</v>
      </c>
      <c r="P42">
        <v>1</v>
      </c>
      <c r="Q42">
        <v>0</v>
      </c>
      <c r="R42">
        <v>0</v>
      </c>
      <c r="S42">
        <v>1</v>
      </c>
      <c r="T42">
        <v>1</v>
      </c>
      <c r="U42">
        <v>100</v>
      </c>
      <c r="V42">
        <v>1</v>
      </c>
      <c r="W42">
        <v>1</v>
      </c>
      <c r="X42">
        <v>1</v>
      </c>
    </row>
    <row r="43" spans="1:24" x14ac:dyDescent="0.2">
      <c r="A43" t="s">
        <v>428</v>
      </c>
      <c r="B43" t="s">
        <v>423</v>
      </c>
      <c r="C43" t="s">
        <v>400</v>
      </c>
      <c r="D43">
        <v>1</v>
      </c>
      <c r="E43">
        <v>0</v>
      </c>
      <c r="F43">
        <v>0</v>
      </c>
      <c r="G43">
        <v>0</v>
      </c>
      <c r="H43">
        <v>11200</v>
      </c>
      <c r="I43" t="s">
        <v>401</v>
      </c>
      <c r="J43">
        <v>52747.466850640099</v>
      </c>
      <c r="K43">
        <v>2698509.7382645798</v>
      </c>
      <c r="L43">
        <v>1085558.59032716</v>
      </c>
      <c r="M43">
        <v>3784068.3285917402</v>
      </c>
      <c r="N43" t="s">
        <v>398</v>
      </c>
      <c r="O43" t="s">
        <v>389</v>
      </c>
      <c r="P43">
        <v>1</v>
      </c>
      <c r="Q43">
        <v>0</v>
      </c>
      <c r="R43">
        <v>0</v>
      </c>
      <c r="S43">
        <v>1</v>
      </c>
      <c r="T43">
        <v>1</v>
      </c>
      <c r="U43">
        <v>100</v>
      </c>
      <c r="V43">
        <v>1</v>
      </c>
      <c r="W43">
        <v>1</v>
      </c>
      <c r="X43">
        <v>1</v>
      </c>
    </row>
    <row r="44" spans="1:24" x14ac:dyDescent="0.2">
      <c r="A44" t="s">
        <v>429</v>
      </c>
      <c r="B44" t="s">
        <v>423</v>
      </c>
      <c r="C44" t="s">
        <v>403</v>
      </c>
      <c r="D44">
        <v>1</v>
      </c>
      <c r="E44">
        <v>0</v>
      </c>
      <c r="F44">
        <v>0</v>
      </c>
      <c r="G44">
        <v>0</v>
      </c>
      <c r="H44">
        <v>10000</v>
      </c>
      <c r="I44" t="s">
        <v>384</v>
      </c>
      <c r="J44">
        <v>5886.9940689900404</v>
      </c>
      <c r="K44">
        <v>301050.941607396</v>
      </c>
      <c r="L44">
        <v>123662.770497866</v>
      </c>
      <c r="M44">
        <v>424713.71210526302</v>
      </c>
      <c r="N44" t="s">
        <v>383</v>
      </c>
      <c r="O44" t="s">
        <v>385</v>
      </c>
      <c r="P44">
        <v>1</v>
      </c>
      <c r="Q44">
        <v>0</v>
      </c>
      <c r="R44">
        <v>0</v>
      </c>
      <c r="S44">
        <v>1</v>
      </c>
      <c r="T44">
        <v>1</v>
      </c>
      <c r="U44">
        <v>100</v>
      </c>
      <c r="V44">
        <v>1</v>
      </c>
      <c r="W44">
        <v>1</v>
      </c>
      <c r="X44">
        <v>1</v>
      </c>
    </row>
    <row r="45" spans="1:24" x14ac:dyDescent="0.2">
      <c r="A45" t="s">
        <v>430</v>
      </c>
      <c r="B45" t="s">
        <v>410</v>
      </c>
      <c r="C45" t="s">
        <v>431</v>
      </c>
      <c r="D45">
        <v>0</v>
      </c>
      <c r="E45">
        <v>0</v>
      </c>
      <c r="F45">
        <v>0</v>
      </c>
      <c r="G45">
        <v>4562211.4587397501</v>
      </c>
      <c r="H45">
        <v>0</v>
      </c>
      <c r="I45">
        <v>0</v>
      </c>
      <c r="J45">
        <v>1041576.57243166</v>
      </c>
      <c r="K45">
        <v>52899286.013027199</v>
      </c>
      <c r="L45">
        <v>13731996.89883</v>
      </c>
      <c r="M45">
        <v>71193494.370597005</v>
      </c>
      <c r="N45">
        <v>0</v>
      </c>
      <c r="O45">
        <v>0</v>
      </c>
      <c r="P45">
        <v>10</v>
      </c>
      <c r="Q45">
        <v>0</v>
      </c>
      <c r="R45">
        <v>0</v>
      </c>
      <c r="S45">
        <v>1</v>
      </c>
      <c r="T45">
        <v>1</v>
      </c>
      <c r="U45">
        <v>100</v>
      </c>
      <c r="V45">
        <v>1</v>
      </c>
      <c r="W45">
        <v>1</v>
      </c>
      <c r="X45">
        <v>1</v>
      </c>
    </row>
    <row r="46" spans="1:24" x14ac:dyDescent="0.2">
      <c r="A46" t="s">
        <v>432</v>
      </c>
      <c r="B46" t="s">
        <v>431</v>
      </c>
      <c r="C46" t="s">
        <v>383</v>
      </c>
      <c r="D46">
        <v>1</v>
      </c>
      <c r="E46">
        <v>0</v>
      </c>
      <c r="F46">
        <v>0</v>
      </c>
      <c r="G46">
        <v>0</v>
      </c>
      <c r="H46">
        <v>100000</v>
      </c>
      <c r="I46" t="s">
        <v>384</v>
      </c>
      <c r="J46">
        <v>337523.73683183698</v>
      </c>
      <c r="K46">
        <v>17269521.1367971</v>
      </c>
      <c r="L46">
        <v>1092167.06022131</v>
      </c>
      <c r="M46">
        <v>18361688.1970184</v>
      </c>
      <c r="N46" t="s">
        <v>383</v>
      </c>
      <c r="O46" t="s">
        <v>385</v>
      </c>
      <c r="P46">
        <v>1</v>
      </c>
      <c r="Q46">
        <v>0</v>
      </c>
      <c r="R46">
        <v>0</v>
      </c>
      <c r="S46">
        <v>1</v>
      </c>
      <c r="T46">
        <v>1</v>
      </c>
      <c r="U46">
        <v>100</v>
      </c>
      <c r="V46">
        <v>1</v>
      </c>
      <c r="W46">
        <v>1</v>
      </c>
      <c r="X46">
        <v>1</v>
      </c>
    </row>
    <row r="47" spans="1:24" x14ac:dyDescent="0.2">
      <c r="A47" t="s">
        <v>433</v>
      </c>
      <c r="B47" t="s">
        <v>431</v>
      </c>
      <c r="C47" t="s">
        <v>387</v>
      </c>
      <c r="D47">
        <v>1</v>
      </c>
      <c r="E47">
        <v>0</v>
      </c>
      <c r="F47">
        <v>0</v>
      </c>
      <c r="G47">
        <v>0</v>
      </c>
      <c r="H47">
        <v>2100</v>
      </c>
      <c r="I47" t="s">
        <v>388</v>
      </c>
      <c r="J47">
        <v>94192.670698400296</v>
      </c>
      <c r="K47">
        <v>4818806.4220531499</v>
      </c>
      <c r="L47">
        <v>2483468.4067065502</v>
      </c>
      <c r="M47">
        <v>7302274.8287597001</v>
      </c>
      <c r="N47" t="s">
        <v>387</v>
      </c>
      <c r="O47" t="s">
        <v>389</v>
      </c>
      <c r="P47">
        <v>1</v>
      </c>
      <c r="Q47">
        <v>0</v>
      </c>
      <c r="R47">
        <v>0</v>
      </c>
      <c r="S47">
        <v>1</v>
      </c>
      <c r="T47">
        <v>1</v>
      </c>
      <c r="U47">
        <v>100</v>
      </c>
      <c r="V47">
        <v>1</v>
      </c>
      <c r="W47">
        <v>1</v>
      </c>
      <c r="X47">
        <v>1</v>
      </c>
    </row>
    <row r="48" spans="1:24" x14ac:dyDescent="0.2">
      <c r="A48" t="s">
        <v>434</v>
      </c>
      <c r="B48" t="s">
        <v>431</v>
      </c>
      <c r="C48" t="s">
        <v>391</v>
      </c>
      <c r="D48">
        <v>1</v>
      </c>
      <c r="E48">
        <v>0</v>
      </c>
      <c r="F48">
        <v>0</v>
      </c>
      <c r="G48">
        <v>0</v>
      </c>
      <c r="H48">
        <v>8000</v>
      </c>
      <c r="I48" t="s">
        <v>371</v>
      </c>
      <c r="J48">
        <v>95687.792476806702</v>
      </c>
      <c r="K48">
        <v>4143170.98425239</v>
      </c>
      <c r="L48">
        <v>1849714.1519811801</v>
      </c>
      <c r="M48">
        <v>5992885.1362335803</v>
      </c>
      <c r="N48" t="s">
        <v>392</v>
      </c>
      <c r="O48" t="s">
        <v>393</v>
      </c>
      <c r="P48">
        <v>1</v>
      </c>
      <c r="Q48">
        <v>0</v>
      </c>
      <c r="R48">
        <v>0</v>
      </c>
      <c r="S48">
        <v>1</v>
      </c>
      <c r="T48">
        <v>1</v>
      </c>
      <c r="U48">
        <v>100</v>
      </c>
      <c r="V48">
        <v>1</v>
      </c>
      <c r="W48">
        <v>1</v>
      </c>
      <c r="X48">
        <v>1</v>
      </c>
    </row>
    <row r="49" spans="1:24" x14ac:dyDescent="0.2">
      <c r="A49" t="s">
        <v>435</v>
      </c>
      <c r="B49" t="s">
        <v>431</v>
      </c>
      <c r="C49" t="s">
        <v>395</v>
      </c>
      <c r="D49">
        <v>1</v>
      </c>
      <c r="E49">
        <v>0</v>
      </c>
      <c r="F49">
        <v>0</v>
      </c>
      <c r="G49">
        <v>0</v>
      </c>
      <c r="H49">
        <v>360</v>
      </c>
      <c r="I49" t="s">
        <v>388</v>
      </c>
      <c r="J49">
        <v>273607.28164152201</v>
      </c>
      <c r="K49">
        <v>14315762.330927299</v>
      </c>
      <c r="L49">
        <v>4822097.26150994</v>
      </c>
      <c r="M49">
        <v>19137859.5924372</v>
      </c>
      <c r="N49" t="s">
        <v>395</v>
      </c>
      <c r="O49" t="s">
        <v>393</v>
      </c>
      <c r="P49">
        <v>1</v>
      </c>
      <c r="Q49">
        <v>0</v>
      </c>
      <c r="R49">
        <v>0</v>
      </c>
      <c r="S49">
        <v>1</v>
      </c>
      <c r="T49">
        <v>1</v>
      </c>
      <c r="U49">
        <v>100</v>
      </c>
      <c r="V49">
        <v>1</v>
      </c>
      <c r="W49">
        <v>1</v>
      </c>
      <c r="X49">
        <v>1</v>
      </c>
    </row>
    <row r="50" spans="1:24" x14ac:dyDescent="0.2">
      <c r="A50" t="s">
        <v>436</v>
      </c>
      <c r="B50" t="s">
        <v>431</v>
      </c>
      <c r="C50" t="s">
        <v>418</v>
      </c>
      <c r="D50">
        <v>1</v>
      </c>
      <c r="E50">
        <v>0</v>
      </c>
      <c r="F50">
        <v>0</v>
      </c>
      <c r="G50">
        <v>0</v>
      </c>
      <c r="H50">
        <v>64000</v>
      </c>
      <c r="I50" t="s">
        <v>384</v>
      </c>
      <c r="J50">
        <v>15947.9654105432</v>
      </c>
      <c r="K50">
        <v>690527.51156955794</v>
      </c>
      <c r="L50">
        <v>40743.7922410803</v>
      </c>
      <c r="M50">
        <v>731271.30381063803</v>
      </c>
      <c r="N50" t="s">
        <v>398</v>
      </c>
      <c r="O50" t="s">
        <v>393</v>
      </c>
      <c r="P50">
        <v>1</v>
      </c>
      <c r="Q50">
        <v>0</v>
      </c>
      <c r="R50">
        <v>0</v>
      </c>
      <c r="S50">
        <v>1</v>
      </c>
      <c r="T50">
        <v>1</v>
      </c>
      <c r="U50">
        <v>100</v>
      </c>
      <c r="V50">
        <v>1</v>
      </c>
      <c r="W50">
        <v>1</v>
      </c>
      <c r="X50">
        <v>1</v>
      </c>
    </row>
    <row r="51" spans="1:24" x14ac:dyDescent="0.2">
      <c r="A51" t="s">
        <v>437</v>
      </c>
      <c r="B51" t="s">
        <v>431</v>
      </c>
      <c r="C51" t="s">
        <v>438</v>
      </c>
      <c r="D51">
        <v>1</v>
      </c>
      <c r="E51">
        <v>0</v>
      </c>
      <c r="F51">
        <v>0</v>
      </c>
      <c r="G51">
        <v>0</v>
      </c>
      <c r="H51">
        <v>11000</v>
      </c>
      <c r="I51" t="s">
        <v>384</v>
      </c>
      <c r="J51">
        <v>82231.696660814094</v>
      </c>
      <c r="K51">
        <v>4170927.7783196699</v>
      </c>
      <c r="L51">
        <v>2612877.7514956398</v>
      </c>
      <c r="M51">
        <v>6783805.5298153199</v>
      </c>
      <c r="N51" t="s">
        <v>439</v>
      </c>
      <c r="O51" t="s">
        <v>389</v>
      </c>
      <c r="P51">
        <v>1</v>
      </c>
      <c r="Q51">
        <v>0</v>
      </c>
      <c r="R51">
        <v>0</v>
      </c>
      <c r="S51">
        <v>1</v>
      </c>
      <c r="T51">
        <v>1</v>
      </c>
      <c r="U51">
        <v>100</v>
      </c>
      <c r="V51">
        <v>1</v>
      </c>
      <c r="W51">
        <v>1</v>
      </c>
      <c r="X51">
        <v>1</v>
      </c>
    </row>
    <row r="52" spans="1:24" x14ac:dyDescent="0.2">
      <c r="A52" t="s">
        <v>440</v>
      </c>
      <c r="B52" t="s">
        <v>431</v>
      </c>
      <c r="C52" t="s">
        <v>400</v>
      </c>
      <c r="D52">
        <v>1</v>
      </c>
      <c r="E52">
        <v>0</v>
      </c>
      <c r="F52">
        <v>0</v>
      </c>
      <c r="G52">
        <v>0</v>
      </c>
      <c r="H52">
        <v>4950</v>
      </c>
      <c r="I52" t="s">
        <v>401</v>
      </c>
      <c r="J52">
        <v>14801.705401656</v>
      </c>
      <c r="K52">
        <v>818641.15944856196</v>
      </c>
      <c r="L52">
        <v>304624.35806563398</v>
      </c>
      <c r="M52">
        <v>1123265.5175141899</v>
      </c>
      <c r="N52" t="s">
        <v>398</v>
      </c>
      <c r="O52" t="s">
        <v>393</v>
      </c>
      <c r="P52">
        <v>1</v>
      </c>
      <c r="Q52">
        <v>0</v>
      </c>
      <c r="R52">
        <v>0</v>
      </c>
      <c r="S52">
        <v>1</v>
      </c>
      <c r="T52">
        <v>1</v>
      </c>
      <c r="U52">
        <v>100</v>
      </c>
      <c r="V52">
        <v>1</v>
      </c>
      <c r="W52">
        <v>1</v>
      </c>
      <c r="X52">
        <v>1</v>
      </c>
    </row>
    <row r="53" spans="1:24" x14ac:dyDescent="0.2">
      <c r="A53" t="s">
        <v>441</v>
      </c>
      <c r="B53" t="s">
        <v>431</v>
      </c>
      <c r="C53" t="s">
        <v>403</v>
      </c>
      <c r="D53">
        <v>1</v>
      </c>
      <c r="E53">
        <v>0</v>
      </c>
      <c r="F53">
        <v>0</v>
      </c>
      <c r="G53">
        <v>0</v>
      </c>
      <c r="H53">
        <v>8000</v>
      </c>
      <c r="I53" t="s">
        <v>384</v>
      </c>
      <c r="J53">
        <v>2990.24351481553</v>
      </c>
      <c r="K53">
        <v>152912.206425846</v>
      </c>
      <c r="L53">
        <v>62813.346379568196</v>
      </c>
      <c r="M53">
        <v>215725.55280541399</v>
      </c>
      <c r="N53" t="s">
        <v>383</v>
      </c>
      <c r="O53" t="s">
        <v>385</v>
      </c>
      <c r="P53">
        <v>1</v>
      </c>
      <c r="Q53">
        <v>0</v>
      </c>
      <c r="R53">
        <v>0</v>
      </c>
      <c r="S53">
        <v>1</v>
      </c>
      <c r="T53">
        <v>1</v>
      </c>
      <c r="U53">
        <v>100</v>
      </c>
      <c r="V53">
        <v>1</v>
      </c>
      <c r="W53">
        <v>1</v>
      </c>
      <c r="X53">
        <v>1</v>
      </c>
    </row>
    <row r="54" spans="1:24" x14ac:dyDescent="0.2">
      <c r="A54" t="s">
        <v>442</v>
      </c>
      <c r="B54" t="s">
        <v>431</v>
      </c>
      <c r="C54" t="s">
        <v>443</v>
      </c>
      <c r="D54">
        <v>1</v>
      </c>
      <c r="E54">
        <v>1</v>
      </c>
      <c r="F54" t="s">
        <v>368</v>
      </c>
      <c r="G54">
        <v>4562211.4587397501</v>
      </c>
      <c r="H54">
        <v>1</v>
      </c>
      <c r="I54" t="s">
        <v>368</v>
      </c>
      <c r="J54">
        <v>124593.47979527</v>
      </c>
      <c r="K54">
        <v>6519016.4832336204</v>
      </c>
      <c r="L54">
        <v>463490.77022911498</v>
      </c>
      <c r="M54">
        <v>11544718.7122024</v>
      </c>
      <c r="N54" t="s">
        <v>395</v>
      </c>
      <c r="O54" t="s">
        <v>393</v>
      </c>
      <c r="P54">
        <v>1</v>
      </c>
      <c r="Q54">
        <v>0</v>
      </c>
      <c r="R54">
        <v>0</v>
      </c>
      <c r="S54">
        <v>1</v>
      </c>
      <c r="T54">
        <v>1</v>
      </c>
      <c r="U54">
        <v>100</v>
      </c>
      <c r="V54">
        <v>1</v>
      </c>
      <c r="W54">
        <v>1</v>
      </c>
      <c r="X54">
        <v>1</v>
      </c>
    </row>
    <row r="55" spans="1:24" x14ac:dyDescent="0.2">
      <c r="A55" t="s">
        <v>444</v>
      </c>
      <c r="B55" t="s">
        <v>410</v>
      </c>
      <c r="C55" t="s">
        <v>445</v>
      </c>
      <c r="D55">
        <v>1</v>
      </c>
      <c r="E55">
        <v>0</v>
      </c>
      <c r="F55">
        <v>0</v>
      </c>
      <c r="G55">
        <v>0</v>
      </c>
      <c r="H55">
        <v>1</v>
      </c>
      <c r="I55" t="s">
        <v>368</v>
      </c>
      <c r="J55">
        <v>39246.627119487901</v>
      </c>
      <c r="K55">
        <v>1699334.1465149301</v>
      </c>
      <c r="L55">
        <v>496402.414224751</v>
      </c>
      <c r="M55">
        <v>2195736.5607396802</v>
      </c>
      <c r="N55" t="s">
        <v>398</v>
      </c>
      <c r="O55" t="s">
        <v>393</v>
      </c>
      <c r="P55">
        <v>1</v>
      </c>
      <c r="Q55">
        <v>0</v>
      </c>
      <c r="R55">
        <v>0</v>
      </c>
      <c r="S55">
        <v>1</v>
      </c>
      <c r="T55">
        <v>1</v>
      </c>
      <c r="U55">
        <v>100</v>
      </c>
      <c r="V55">
        <v>1</v>
      </c>
      <c r="W55">
        <v>1</v>
      </c>
      <c r="X55">
        <v>1</v>
      </c>
    </row>
    <row r="56" spans="1:24" x14ac:dyDescent="0.2">
      <c r="A56" t="s">
        <v>446</v>
      </c>
      <c r="B56" t="s">
        <v>408</v>
      </c>
      <c r="C56" t="s">
        <v>447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77272.876173890196</v>
      </c>
      <c r="K56">
        <v>3941139.87640623</v>
      </c>
      <c r="L56">
        <v>5172463.2015568698</v>
      </c>
      <c r="M56">
        <v>9113603.0779631007</v>
      </c>
      <c r="N56">
        <v>0</v>
      </c>
      <c r="O56">
        <v>0</v>
      </c>
      <c r="P56">
        <v>6</v>
      </c>
      <c r="Q56">
        <v>0</v>
      </c>
      <c r="R56">
        <v>0</v>
      </c>
      <c r="S56">
        <v>1</v>
      </c>
      <c r="T56">
        <v>1</v>
      </c>
      <c r="U56">
        <v>100</v>
      </c>
      <c r="V56">
        <v>1</v>
      </c>
      <c r="W56">
        <v>1</v>
      </c>
      <c r="X56">
        <v>1</v>
      </c>
    </row>
    <row r="57" spans="1:24" x14ac:dyDescent="0.2">
      <c r="A57" t="s">
        <v>448</v>
      </c>
      <c r="B57" t="s">
        <v>447</v>
      </c>
      <c r="C57" t="s">
        <v>449</v>
      </c>
      <c r="D57">
        <v>1</v>
      </c>
      <c r="E57">
        <v>0</v>
      </c>
      <c r="F57">
        <v>0</v>
      </c>
      <c r="G57">
        <v>0</v>
      </c>
      <c r="H57">
        <v>410</v>
      </c>
      <c r="I57" t="s">
        <v>388</v>
      </c>
      <c r="J57">
        <v>35758.328700090999</v>
      </c>
      <c r="K57">
        <v>1823777.11666016</v>
      </c>
      <c r="L57">
        <v>2772642.8420470799</v>
      </c>
      <c r="M57">
        <v>4596419.9587072404</v>
      </c>
      <c r="N57" t="s">
        <v>449</v>
      </c>
      <c r="O57" t="s">
        <v>450</v>
      </c>
      <c r="P57">
        <v>1</v>
      </c>
      <c r="Q57">
        <v>0</v>
      </c>
      <c r="R57">
        <v>0</v>
      </c>
      <c r="S57">
        <v>1</v>
      </c>
      <c r="T57">
        <v>1</v>
      </c>
      <c r="U57">
        <v>100</v>
      </c>
      <c r="V57">
        <v>1</v>
      </c>
      <c r="W57">
        <v>1</v>
      </c>
      <c r="X57">
        <v>1</v>
      </c>
    </row>
    <row r="58" spans="1:24" x14ac:dyDescent="0.2">
      <c r="A58" t="s">
        <v>451</v>
      </c>
      <c r="B58" t="s">
        <v>447</v>
      </c>
      <c r="C58" t="s">
        <v>452</v>
      </c>
      <c r="D58">
        <v>1</v>
      </c>
      <c r="E58">
        <v>0</v>
      </c>
      <c r="F58">
        <v>0</v>
      </c>
      <c r="G58">
        <v>0</v>
      </c>
      <c r="H58">
        <v>150</v>
      </c>
      <c r="I58" t="s">
        <v>388</v>
      </c>
      <c r="J58">
        <v>25417.0698806736</v>
      </c>
      <c r="K58">
        <v>1296342.3336097</v>
      </c>
      <c r="L58">
        <v>1674865.0222720699</v>
      </c>
      <c r="M58">
        <v>2971207.3558817701</v>
      </c>
      <c r="N58" t="s">
        <v>449</v>
      </c>
      <c r="O58" t="s">
        <v>450</v>
      </c>
      <c r="P58">
        <v>1</v>
      </c>
      <c r="Q58">
        <v>0</v>
      </c>
      <c r="R58">
        <v>0</v>
      </c>
      <c r="S58">
        <v>1</v>
      </c>
      <c r="T58">
        <v>1</v>
      </c>
      <c r="U58">
        <v>100</v>
      </c>
      <c r="V58">
        <v>1</v>
      </c>
      <c r="W58">
        <v>1</v>
      </c>
      <c r="X58">
        <v>1</v>
      </c>
    </row>
    <row r="59" spans="1:24" x14ac:dyDescent="0.2">
      <c r="A59" t="s">
        <v>453</v>
      </c>
      <c r="B59" t="s">
        <v>447</v>
      </c>
      <c r="C59" t="s">
        <v>454</v>
      </c>
      <c r="D59">
        <v>1</v>
      </c>
      <c r="E59">
        <v>0</v>
      </c>
      <c r="F59">
        <v>0</v>
      </c>
      <c r="G59">
        <v>0</v>
      </c>
      <c r="H59">
        <v>22320</v>
      </c>
      <c r="I59" t="s">
        <v>384</v>
      </c>
      <c r="J59">
        <v>13904.632348159699</v>
      </c>
      <c r="K59">
        <v>709176.46881909203</v>
      </c>
      <c r="L59">
        <v>525747.70925456204</v>
      </c>
      <c r="M59">
        <v>1234924.17807365</v>
      </c>
      <c r="N59" t="s">
        <v>406</v>
      </c>
      <c r="O59" t="s">
        <v>450</v>
      </c>
      <c r="P59">
        <v>1</v>
      </c>
      <c r="Q59">
        <v>0</v>
      </c>
      <c r="R59">
        <v>0</v>
      </c>
      <c r="S59">
        <v>1</v>
      </c>
      <c r="T59">
        <v>1</v>
      </c>
      <c r="U59">
        <v>100</v>
      </c>
      <c r="V59">
        <v>1</v>
      </c>
      <c r="W59">
        <v>1</v>
      </c>
      <c r="X59">
        <v>1</v>
      </c>
    </row>
    <row r="60" spans="1:24" x14ac:dyDescent="0.2">
      <c r="A60" t="s">
        <v>455</v>
      </c>
      <c r="B60" t="s">
        <v>447</v>
      </c>
      <c r="C60" t="s">
        <v>456</v>
      </c>
      <c r="D60">
        <v>1</v>
      </c>
      <c r="E60">
        <v>0</v>
      </c>
      <c r="F60">
        <v>0</v>
      </c>
      <c r="G60">
        <v>0</v>
      </c>
      <c r="H60">
        <v>350</v>
      </c>
      <c r="I60" t="s">
        <v>401</v>
      </c>
      <c r="J60">
        <v>697.72348688060799</v>
      </c>
      <c r="K60">
        <v>35585.974294988497</v>
      </c>
      <c r="L60">
        <v>100828.346284735</v>
      </c>
      <c r="M60">
        <v>136414.32057972401</v>
      </c>
      <c r="N60" t="s">
        <v>449</v>
      </c>
      <c r="O60" t="s">
        <v>450</v>
      </c>
      <c r="P60">
        <v>1</v>
      </c>
      <c r="Q60">
        <v>0</v>
      </c>
      <c r="R60">
        <v>0</v>
      </c>
      <c r="S60">
        <v>1</v>
      </c>
      <c r="T60">
        <v>1</v>
      </c>
      <c r="U60">
        <v>100</v>
      </c>
      <c r="V60">
        <v>1</v>
      </c>
      <c r="W60">
        <v>1</v>
      </c>
      <c r="X60">
        <v>1</v>
      </c>
    </row>
    <row r="61" spans="1:24" x14ac:dyDescent="0.2">
      <c r="A61" t="s">
        <v>457</v>
      </c>
      <c r="B61" t="s">
        <v>447</v>
      </c>
      <c r="C61" t="s">
        <v>458</v>
      </c>
      <c r="D61">
        <v>1</v>
      </c>
      <c r="E61">
        <v>0</v>
      </c>
      <c r="F61">
        <v>0</v>
      </c>
      <c r="G61">
        <v>0</v>
      </c>
      <c r="H61">
        <v>1000</v>
      </c>
      <c r="I61" t="s">
        <v>459</v>
      </c>
      <c r="J61">
        <v>1495.1217580851401</v>
      </c>
      <c r="K61">
        <v>76257.983022282904</v>
      </c>
      <c r="L61">
        <v>98379.281698421997</v>
      </c>
      <c r="M61">
        <v>174637.264720704</v>
      </c>
      <c r="N61" t="s">
        <v>398</v>
      </c>
      <c r="O61" t="s">
        <v>450</v>
      </c>
      <c r="P61">
        <v>1</v>
      </c>
      <c r="Q61">
        <v>0</v>
      </c>
      <c r="R61">
        <v>0</v>
      </c>
      <c r="S61">
        <v>1</v>
      </c>
      <c r="T61">
        <v>1</v>
      </c>
      <c r="U61">
        <v>100</v>
      </c>
      <c r="V61">
        <v>1</v>
      </c>
      <c r="W61">
        <v>1</v>
      </c>
      <c r="X61">
        <v>1</v>
      </c>
    </row>
    <row r="62" spans="1:24" x14ac:dyDescent="0.2">
      <c r="A62" t="s">
        <v>460</v>
      </c>
      <c r="B62" t="s">
        <v>408</v>
      </c>
      <c r="C62" t="s">
        <v>461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578515.85682278895</v>
      </c>
      <c r="K62">
        <v>26778705.857249498</v>
      </c>
      <c r="L62">
        <v>5245025.4198228903</v>
      </c>
      <c r="M62">
        <v>32023731.2770724</v>
      </c>
      <c r="N62" t="s">
        <v>462</v>
      </c>
      <c r="O62" t="s">
        <v>463</v>
      </c>
      <c r="P62">
        <v>1</v>
      </c>
      <c r="Q62">
        <v>0</v>
      </c>
      <c r="R62">
        <v>0</v>
      </c>
      <c r="S62">
        <v>1</v>
      </c>
      <c r="T62">
        <v>1</v>
      </c>
      <c r="U62">
        <v>100</v>
      </c>
      <c r="V62">
        <v>1</v>
      </c>
      <c r="W62">
        <v>1</v>
      </c>
      <c r="X62">
        <v>1</v>
      </c>
    </row>
    <row r="63" spans="1:24" x14ac:dyDescent="0.2">
      <c r="A63" t="s">
        <v>464</v>
      </c>
      <c r="B63" t="s">
        <v>408</v>
      </c>
      <c r="C63" t="s">
        <v>465</v>
      </c>
      <c r="D63">
        <v>1</v>
      </c>
      <c r="E63">
        <v>1</v>
      </c>
      <c r="F63" t="s">
        <v>368</v>
      </c>
      <c r="G63">
        <v>59784859.073509</v>
      </c>
      <c r="H63">
        <v>1</v>
      </c>
      <c r="I63" t="s">
        <v>368</v>
      </c>
      <c r="J63">
        <v>2136348.3800936299</v>
      </c>
      <c r="K63">
        <v>101670291.30884001</v>
      </c>
      <c r="L63">
        <v>24832182.3739985</v>
      </c>
      <c r="M63">
        <v>186287332.756347</v>
      </c>
      <c r="N63" t="s">
        <v>439</v>
      </c>
      <c r="O63" t="s">
        <v>389</v>
      </c>
      <c r="P63">
        <v>1</v>
      </c>
      <c r="Q63">
        <v>0</v>
      </c>
      <c r="R63">
        <v>0</v>
      </c>
      <c r="S63">
        <v>1</v>
      </c>
      <c r="T63">
        <v>1</v>
      </c>
      <c r="U63">
        <v>100</v>
      </c>
      <c r="V63">
        <v>1</v>
      </c>
      <c r="W63">
        <v>1</v>
      </c>
      <c r="X63">
        <v>1</v>
      </c>
    </row>
    <row r="64" spans="1:24" x14ac:dyDescent="0.2">
      <c r="A64" t="s">
        <v>466</v>
      </c>
      <c r="B64" t="s">
        <v>222</v>
      </c>
      <c r="C64" t="s">
        <v>467</v>
      </c>
      <c r="D64">
        <v>0</v>
      </c>
      <c r="E64">
        <v>0</v>
      </c>
      <c r="F64">
        <v>0</v>
      </c>
      <c r="G64">
        <v>1381809.7128618699</v>
      </c>
      <c r="H64">
        <v>0</v>
      </c>
      <c r="I64">
        <v>0</v>
      </c>
      <c r="J64">
        <v>171710.682172962</v>
      </c>
      <c r="K64">
        <v>9261705.4161486104</v>
      </c>
      <c r="L64">
        <v>2792286.75745522</v>
      </c>
      <c r="M64">
        <v>13435801.8864657</v>
      </c>
      <c r="N64">
        <v>0</v>
      </c>
      <c r="O64">
        <v>0</v>
      </c>
      <c r="P64">
        <v>15</v>
      </c>
      <c r="Q64">
        <v>0</v>
      </c>
      <c r="R64">
        <v>0</v>
      </c>
      <c r="S64">
        <v>1</v>
      </c>
      <c r="T64">
        <v>1</v>
      </c>
      <c r="U64">
        <v>100</v>
      </c>
      <c r="V64">
        <v>1</v>
      </c>
      <c r="W64">
        <v>1</v>
      </c>
      <c r="X64">
        <v>1</v>
      </c>
    </row>
    <row r="65" spans="1:24" x14ac:dyDescent="0.2">
      <c r="A65" t="s">
        <v>468</v>
      </c>
      <c r="B65" t="s">
        <v>467</v>
      </c>
      <c r="C65" t="s">
        <v>469</v>
      </c>
      <c r="D65">
        <v>0</v>
      </c>
      <c r="E65">
        <v>0</v>
      </c>
      <c r="F65">
        <v>0</v>
      </c>
      <c r="G65">
        <v>203945.22735401199</v>
      </c>
      <c r="H65">
        <v>0</v>
      </c>
      <c r="I65">
        <v>0</v>
      </c>
      <c r="J65">
        <v>26613.167289851299</v>
      </c>
      <c r="K65">
        <v>1420611.3625525599</v>
      </c>
      <c r="L65">
        <v>277848.857390969</v>
      </c>
      <c r="M65">
        <v>1902405.44729754</v>
      </c>
      <c r="N65">
        <v>0</v>
      </c>
      <c r="O65">
        <v>0</v>
      </c>
      <c r="P65">
        <v>3</v>
      </c>
      <c r="Q65">
        <v>0</v>
      </c>
      <c r="R65">
        <v>0</v>
      </c>
      <c r="S65">
        <v>1</v>
      </c>
      <c r="T65">
        <v>1</v>
      </c>
      <c r="U65">
        <v>100</v>
      </c>
      <c r="V65">
        <v>1</v>
      </c>
      <c r="W65">
        <v>1</v>
      </c>
      <c r="X65">
        <v>1</v>
      </c>
    </row>
    <row r="66" spans="1:24" x14ac:dyDescent="0.2">
      <c r="A66" t="s">
        <v>470</v>
      </c>
      <c r="B66" t="s">
        <v>469</v>
      </c>
      <c r="C66" t="s">
        <v>471</v>
      </c>
      <c r="D66">
        <v>1</v>
      </c>
      <c r="E66">
        <v>0</v>
      </c>
      <c r="F66">
        <v>0</v>
      </c>
      <c r="G66">
        <v>203945.22735401199</v>
      </c>
      <c r="H66">
        <v>0</v>
      </c>
      <c r="I66">
        <v>0</v>
      </c>
      <c r="J66">
        <v>11661.9497089998</v>
      </c>
      <c r="K66">
        <v>622515.94824316096</v>
      </c>
      <c r="L66">
        <v>57132.558267763401</v>
      </c>
      <c r="M66">
        <v>883593.73386493698</v>
      </c>
      <c r="N66">
        <v>0</v>
      </c>
      <c r="O66">
        <v>0</v>
      </c>
      <c r="P66">
        <v>1</v>
      </c>
      <c r="Q66">
        <v>0</v>
      </c>
      <c r="R66">
        <v>0</v>
      </c>
      <c r="S66">
        <v>1</v>
      </c>
      <c r="T66">
        <v>1</v>
      </c>
      <c r="U66">
        <v>100</v>
      </c>
      <c r="V66">
        <v>1</v>
      </c>
      <c r="W66">
        <v>1</v>
      </c>
      <c r="X66">
        <v>1</v>
      </c>
    </row>
    <row r="67" spans="1:24" x14ac:dyDescent="0.2">
      <c r="A67" t="s">
        <v>472</v>
      </c>
      <c r="B67" t="s">
        <v>469</v>
      </c>
      <c r="C67" t="s">
        <v>473</v>
      </c>
      <c r="D67">
        <v>0</v>
      </c>
      <c r="E67">
        <v>0</v>
      </c>
      <c r="F67">
        <v>0</v>
      </c>
      <c r="G67">
        <v>0</v>
      </c>
      <c r="H67">
        <v>1</v>
      </c>
      <c r="I67" t="s">
        <v>368</v>
      </c>
      <c r="J67">
        <v>14951.2175808514</v>
      </c>
      <c r="K67">
        <v>798095.41430940304</v>
      </c>
      <c r="L67">
        <v>220716.299123206</v>
      </c>
      <c r="M67">
        <v>1018811.7134326</v>
      </c>
      <c r="N67" t="s">
        <v>474</v>
      </c>
      <c r="O67" t="s">
        <v>475</v>
      </c>
      <c r="P67">
        <v>1</v>
      </c>
      <c r="Q67">
        <v>0</v>
      </c>
      <c r="R67">
        <v>0</v>
      </c>
      <c r="S67">
        <v>1</v>
      </c>
      <c r="T67">
        <v>1</v>
      </c>
      <c r="U67">
        <v>100</v>
      </c>
      <c r="V67">
        <v>1</v>
      </c>
      <c r="W67">
        <v>1</v>
      </c>
      <c r="X67">
        <v>1</v>
      </c>
    </row>
    <row r="68" spans="1:24" x14ac:dyDescent="0.2">
      <c r="A68" t="s">
        <v>476</v>
      </c>
      <c r="B68" t="s">
        <v>467</v>
      </c>
      <c r="C68" t="s">
        <v>477</v>
      </c>
      <c r="D68">
        <v>0</v>
      </c>
      <c r="E68">
        <v>0</v>
      </c>
      <c r="F68">
        <v>0</v>
      </c>
      <c r="G68">
        <v>181743.61850240899</v>
      </c>
      <c r="H68">
        <v>0</v>
      </c>
      <c r="I68">
        <v>0</v>
      </c>
      <c r="J68">
        <v>956.68398985081399</v>
      </c>
      <c r="K68">
        <v>51051.812907619002</v>
      </c>
      <c r="L68">
        <v>5455.4917012343403</v>
      </c>
      <c r="M68">
        <v>238250.923111262</v>
      </c>
      <c r="N68">
        <v>0</v>
      </c>
      <c r="O68">
        <v>0</v>
      </c>
      <c r="P68">
        <v>3</v>
      </c>
      <c r="Q68">
        <v>0</v>
      </c>
      <c r="R68">
        <v>0</v>
      </c>
      <c r="S68">
        <v>1</v>
      </c>
      <c r="T68">
        <v>1</v>
      </c>
      <c r="U68">
        <v>100</v>
      </c>
      <c r="V68">
        <v>1</v>
      </c>
      <c r="W68">
        <v>1</v>
      </c>
      <c r="X68">
        <v>1</v>
      </c>
    </row>
    <row r="69" spans="1:24" x14ac:dyDescent="0.2">
      <c r="A69" t="s">
        <v>478</v>
      </c>
      <c r="B69" t="s">
        <v>477</v>
      </c>
      <c r="C69" t="s">
        <v>479</v>
      </c>
      <c r="D69">
        <v>1</v>
      </c>
      <c r="E69">
        <v>0</v>
      </c>
      <c r="F69">
        <v>0</v>
      </c>
      <c r="G69">
        <v>934.63291396808802</v>
      </c>
      <c r="H69">
        <v>0</v>
      </c>
      <c r="I69">
        <v>0</v>
      </c>
      <c r="J69">
        <v>69.3249268138931</v>
      </c>
      <c r="K69">
        <v>3688.3381602854902</v>
      </c>
      <c r="L69">
        <v>288.100591967909</v>
      </c>
      <c r="M69">
        <v>4911.07166622149</v>
      </c>
      <c r="N69">
        <v>0</v>
      </c>
      <c r="O69">
        <v>0</v>
      </c>
      <c r="P69">
        <v>1</v>
      </c>
      <c r="Q69">
        <v>0</v>
      </c>
      <c r="R69">
        <v>0</v>
      </c>
      <c r="S69">
        <v>1</v>
      </c>
      <c r="T69">
        <v>1</v>
      </c>
      <c r="U69">
        <v>100</v>
      </c>
      <c r="V69">
        <v>1</v>
      </c>
      <c r="W69">
        <v>1</v>
      </c>
      <c r="X69">
        <v>1</v>
      </c>
    </row>
    <row r="70" spans="1:24" x14ac:dyDescent="0.2">
      <c r="A70" t="s">
        <v>480</v>
      </c>
      <c r="B70" t="s">
        <v>477</v>
      </c>
      <c r="C70" t="s">
        <v>481</v>
      </c>
      <c r="D70">
        <v>1</v>
      </c>
      <c r="E70">
        <v>0</v>
      </c>
      <c r="F70">
        <v>0</v>
      </c>
      <c r="G70">
        <v>180808.98558844099</v>
      </c>
      <c r="H70">
        <v>0</v>
      </c>
      <c r="I70">
        <v>0</v>
      </c>
      <c r="J70">
        <v>887.35906303692104</v>
      </c>
      <c r="K70">
        <v>47363.474747333501</v>
      </c>
      <c r="L70">
        <v>5167.3911092664302</v>
      </c>
      <c r="M70">
        <v>233339.85144504099</v>
      </c>
      <c r="N70">
        <v>0</v>
      </c>
      <c r="O70">
        <v>0</v>
      </c>
      <c r="P70">
        <v>1</v>
      </c>
      <c r="Q70">
        <v>0</v>
      </c>
      <c r="R70">
        <v>0</v>
      </c>
      <c r="S70">
        <v>1</v>
      </c>
      <c r="T70">
        <v>1</v>
      </c>
      <c r="U70">
        <v>100</v>
      </c>
      <c r="V70">
        <v>1</v>
      </c>
      <c r="W70">
        <v>1</v>
      </c>
      <c r="X70">
        <v>1</v>
      </c>
    </row>
    <row r="71" spans="1:24" x14ac:dyDescent="0.2">
      <c r="A71" t="s">
        <v>482</v>
      </c>
      <c r="B71" t="s">
        <v>467</v>
      </c>
      <c r="C71" t="s">
        <v>483</v>
      </c>
      <c r="D71">
        <v>0</v>
      </c>
      <c r="E71">
        <v>0</v>
      </c>
      <c r="F71">
        <v>0</v>
      </c>
      <c r="G71">
        <v>797736.22710545606</v>
      </c>
      <c r="H71">
        <v>0</v>
      </c>
      <c r="I71">
        <v>0</v>
      </c>
      <c r="J71">
        <v>54718.164734345199</v>
      </c>
      <c r="K71">
        <v>2985773.9540283601</v>
      </c>
      <c r="L71">
        <v>677421.11914994905</v>
      </c>
      <c r="M71">
        <v>4460931.3002837701</v>
      </c>
      <c r="N71">
        <v>0</v>
      </c>
      <c r="O71">
        <v>0</v>
      </c>
      <c r="P71">
        <v>6</v>
      </c>
      <c r="Q71">
        <v>0</v>
      </c>
      <c r="R71">
        <v>0</v>
      </c>
      <c r="S71">
        <v>1</v>
      </c>
      <c r="T71">
        <v>1</v>
      </c>
      <c r="U71">
        <v>100</v>
      </c>
      <c r="V71">
        <v>1</v>
      </c>
      <c r="W71">
        <v>1</v>
      </c>
      <c r="X71">
        <v>1</v>
      </c>
    </row>
    <row r="72" spans="1:24" x14ac:dyDescent="0.2">
      <c r="A72" t="s">
        <v>484</v>
      </c>
      <c r="B72" t="s">
        <v>483</v>
      </c>
      <c r="C72" t="s">
        <v>479</v>
      </c>
      <c r="D72">
        <v>1</v>
      </c>
      <c r="E72">
        <v>0</v>
      </c>
      <c r="F72">
        <v>0</v>
      </c>
      <c r="G72">
        <v>176730.58740140399</v>
      </c>
      <c r="H72">
        <v>0</v>
      </c>
      <c r="I72">
        <v>0</v>
      </c>
      <c r="J72">
        <v>1157.7262781802101</v>
      </c>
      <c r="K72">
        <v>61634.949181694399</v>
      </c>
      <c r="L72">
        <v>4803.2508526284</v>
      </c>
      <c r="M72">
        <v>243168.78743572699</v>
      </c>
      <c r="N72">
        <v>0</v>
      </c>
      <c r="O72">
        <v>0</v>
      </c>
      <c r="P72">
        <v>1</v>
      </c>
      <c r="Q72">
        <v>0</v>
      </c>
      <c r="R72">
        <v>0</v>
      </c>
      <c r="S72">
        <v>1</v>
      </c>
      <c r="T72">
        <v>1</v>
      </c>
      <c r="U72">
        <v>100</v>
      </c>
      <c r="V72">
        <v>1</v>
      </c>
      <c r="W72">
        <v>1</v>
      </c>
      <c r="X72">
        <v>1</v>
      </c>
    </row>
    <row r="73" spans="1:24" x14ac:dyDescent="0.2">
      <c r="A73" t="s">
        <v>485</v>
      </c>
      <c r="B73" t="s">
        <v>483</v>
      </c>
      <c r="C73" t="s">
        <v>486</v>
      </c>
      <c r="D73">
        <v>1</v>
      </c>
      <c r="E73">
        <v>0</v>
      </c>
      <c r="F73">
        <v>0</v>
      </c>
      <c r="G73">
        <v>299082.53256024298</v>
      </c>
      <c r="H73">
        <v>0</v>
      </c>
      <c r="I73">
        <v>0</v>
      </c>
      <c r="J73">
        <v>3646.4911501620199</v>
      </c>
      <c r="K73">
        <v>194033.25715925399</v>
      </c>
      <c r="L73">
        <v>15120.5581167525</v>
      </c>
      <c r="M73">
        <v>508236.34783624997</v>
      </c>
      <c r="N73">
        <v>0</v>
      </c>
      <c r="O73">
        <v>0</v>
      </c>
      <c r="P73">
        <v>1</v>
      </c>
      <c r="Q73">
        <v>0</v>
      </c>
      <c r="R73">
        <v>0</v>
      </c>
      <c r="S73">
        <v>1</v>
      </c>
      <c r="T73">
        <v>1</v>
      </c>
      <c r="U73">
        <v>100</v>
      </c>
      <c r="V73">
        <v>1</v>
      </c>
      <c r="W73">
        <v>1</v>
      </c>
      <c r="X73">
        <v>1</v>
      </c>
    </row>
    <row r="74" spans="1:24" x14ac:dyDescent="0.2">
      <c r="A74" t="s">
        <v>487</v>
      </c>
      <c r="B74" t="s">
        <v>483</v>
      </c>
      <c r="C74" t="s">
        <v>488</v>
      </c>
      <c r="D74">
        <v>1</v>
      </c>
      <c r="E74">
        <v>0</v>
      </c>
      <c r="F74">
        <v>0</v>
      </c>
      <c r="G74">
        <v>0</v>
      </c>
      <c r="H74">
        <v>0</v>
      </c>
      <c r="I74">
        <v>0</v>
      </c>
      <c r="J74">
        <v>46309.051112132802</v>
      </c>
      <c r="K74">
        <v>2537671.8806813499</v>
      </c>
      <c r="L74">
        <v>644790.37810562702</v>
      </c>
      <c r="M74">
        <v>3182462.2587869801</v>
      </c>
      <c r="N74">
        <v>0</v>
      </c>
      <c r="O74">
        <v>0</v>
      </c>
      <c r="P74">
        <v>1</v>
      </c>
      <c r="Q74">
        <v>0</v>
      </c>
      <c r="R74">
        <v>0</v>
      </c>
      <c r="S74">
        <v>1</v>
      </c>
      <c r="T74">
        <v>1</v>
      </c>
      <c r="U74">
        <v>100</v>
      </c>
      <c r="V74">
        <v>1</v>
      </c>
      <c r="W74">
        <v>1</v>
      </c>
      <c r="X74">
        <v>1</v>
      </c>
    </row>
    <row r="75" spans="1:24" x14ac:dyDescent="0.2">
      <c r="A75" t="s">
        <v>489</v>
      </c>
      <c r="B75" t="s">
        <v>483</v>
      </c>
      <c r="C75" t="s">
        <v>481</v>
      </c>
      <c r="D75">
        <v>1</v>
      </c>
      <c r="E75">
        <v>0</v>
      </c>
      <c r="F75">
        <v>0</v>
      </c>
      <c r="G75">
        <v>196172.49685423099</v>
      </c>
      <c r="H75">
        <v>0</v>
      </c>
      <c r="I75">
        <v>0</v>
      </c>
      <c r="J75">
        <v>2565.02229185021</v>
      </c>
      <c r="K75">
        <v>136932.20604013099</v>
      </c>
      <c r="L75">
        <v>10574.515398339399</v>
      </c>
      <c r="M75">
        <v>343679.21829270199</v>
      </c>
      <c r="N75">
        <v>0</v>
      </c>
      <c r="O75">
        <v>0</v>
      </c>
      <c r="P75">
        <v>1</v>
      </c>
      <c r="Q75">
        <v>0</v>
      </c>
      <c r="R75">
        <v>0</v>
      </c>
      <c r="S75">
        <v>1</v>
      </c>
      <c r="T75">
        <v>1</v>
      </c>
      <c r="U75">
        <v>100</v>
      </c>
      <c r="V75">
        <v>1</v>
      </c>
      <c r="W75">
        <v>1</v>
      </c>
      <c r="X75">
        <v>1</v>
      </c>
    </row>
    <row r="76" spans="1:24" x14ac:dyDescent="0.2">
      <c r="A76" t="s">
        <v>490</v>
      </c>
      <c r="B76" t="s">
        <v>483</v>
      </c>
      <c r="C76" t="s">
        <v>491</v>
      </c>
      <c r="D76">
        <v>1</v>
      </c>
      <c r="E76">
        <v>1</v>
      </c>
      <c r="F76" t="s">
        <v>368</v>
      </c>
      <c r="G76">
        <v>125750.610289577</v>
      </c>
      <c r="H76">
        <v>1</v>
      </c>
      <c r="I76" t="s">
        <v>368</v>
      </c>
      <c r="J76">
        <v>1039.87390201994</v>
      </c>
      <c r="K76">
        <v>55501.660965930299</v>
      </c>
      <c r="L76">
        <v>2132.4166766019598</v>
      </c>
      <c r="M76">
        <v>183384.68793210899</v>
      </c>
      <c r="N76" t="s">
        <v>492</v>
      </c>
      <c r="O76" t="s">
        <v>493</v>
      </c>
      <c r="P76">
        <v>1</v>
      </c>
      <c r="Q76">
        <v>0</v>
      </c>
      <c r="R76">
        <v>0</v>
      </c>
      <c r="S76">
        <v>1</v>
      </c>
      <c r="T76">
        <v>1</v>
      </c>
      <c r="U76">
        <v>100</v>
      </c>
      <c r="V76">
        <v>1</v>
      </c>
      <c r="W76">
        <v>1</v>
      </c>
      <c r="X76">
        <v>1</v>
      </c>
    </row>
    <row r="77" spans="1:24" x14ac:dyDescent="0.2">
      <c r="A77" t="s">
        <v>494</v>
      </c>
      <c r="B77" t="s">
        <v>467</v>
      </c>
      <c r="C77" t="s">
        <v>495</v>
      </c>
      <c r="D77">
        <v>1</v>
      </c>
      <c r="E77">
        <v>0</v>
      </c>
      <c r="F77">
        <v>0</v>
      </c>
      <c r="G77">
        <v>0</v>
      </c>
      <c r="H77">
        <v>1</v>
      </c>
      <c r="I77" t="s">
        <v>368</v>
      </c>
      <c r="J77">
        <v>87215.435849915404</v>
      </c>
      <c r="K77">
        <v>4692153.1435600603</v>
      </c>
      <c r="L77">
        <v>1822410.40908007</v>
      </c>
      <c r="M77">
        <v>6514563.5526401298</v>
      </c>
      <c r="N77" t="s">
        <v>495</v>
      </c>
      <c r="O77" t="s">
        <v>493</v>
      </c>
      <c r="P77">
        <v>1</v>
      </c>
      <c r="Q77">
        <v>0</v>
      </c>
      <c r="R77">
        <v>0</v>
      </c>
      <c r="S77">
        <v>1</v>
      </c>
      <c r="T77">
        <v>1</v>
      </c>
      <c r="U77">
        <v>100</v>
      </c>
      <c r="V77">
        <v>1</v>
      </c>
      <c r="W77">
        <v>1</v>
      </c>
      <c r="X77">
        <v>1</v>
      </c>
    </row>
    <row r="78" spans="1:24" x14ac:dyDescent="0.2">
      <c r="A78" t="s">
        <v>496</v>
      </c>
      <c r="B78" t="s">
        <v>467</v>
      </c>
      <c r="C78" t="s">
        <v>497</v>
      </c>
      <c r="D78">
        <v>0</v>
      </c>
      <c r="E78">
        <v>1</v>
      </c>
      <c r="F78" t="s">
        <v>401</v>
      </c>
      <c r="G78">
        <v>198384.63990000001</v>
      </c>
      <c r="H78">
        <v>1</v>
      </c>
      <c r="I78" t="s">
        <v>368</v>
      </c>
      <c r="J78">
        <v>2207.230309</v>
      </c>
      <c r="K78">
        <v>112115.1431</v>
      </c>
      <c r="L78">
        <v>9150.8801330000006</v>
      </c>
      <c r="M78">
        <v>319650.66313300002</v>
      </c>
      <c r="N78" t="s">
        <v>398</v>
      </c>
      <c r="O78" t="s">
        <v>498</v>
      </c>
      <c r="P78">
        <v>1</v>
      </c>
      <c r="Q78">
        <v>0</v>
      </c>
      <c r="R78">
        <v>0</v>
      </c>
      <c r="S78">
        <v>1</v>
      </c>
      <c r="T78">
        <v>1</v>
      </c>
      <c r="U78">
        <v>100</v>
      </c>
      <c r="V78">
        <v>1</v>
      </c>
      <c r="W78">
        <v>1</v>
      </c>
      <c r="X78">
        <v>1</v>
      </c>
    </row>
    <row r="79" spans="1:24" x14ac:dyDescent="0.2">
      <c r="A79" t="s">
        <v>499</v>
      </c>
      <c r="B79" t="s">
        <v>500</v>
      </c>
      <c r="C79" t="s">
        <v>500</v>
      </c>
      <c r="D79">
        <v>1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 t="s">
        <v>439</v>
      </c>
      <c r="O79" t="s">
        <v>389</v>
      </c>
      <c r="P79">
        <v>1</v>
      </c>
      <c r="Q79">
        <v>0</v>
      </c>
      <c r="R79">
        <v>0</v>
      </c>
      <c r="S79">
        <v>4</v>
      </c>
      <c r="T79">
        <v>1</v>
      </c>
      <c r="U79">
        <v>100</v>
      </c>
      <c r="V79">
        <v>0.85615939608091796</v>
      </c>
      <c r="W79">
        <v>0.92046726977311899</v>
      </c>
      <c r="X79">
        <v>0.99628097010135996</v>
      </c>
    </row>
    <row r="80" spans="1:24" x14ac:dyDescent="0.2">
      <c r="A80" t="s">
        <v>223</v>
      </c>
      <c r="B80" t="s">
        <v>501</v>
      </c>
      <c r="C80" t="s">
        <v>501</v>
      </c>
      <c r="D80">
        <v>0</v>
      </c>
      <c r="E80">
        <v>0</v>
      </c>
      <c r="F80">
        <v>0</v>
      </c>
      <c r="G80">
        <v>1136504.8427932099</v>
      </c>
      <c r="H80">
        <v>0</v>
      </c>
      <c r="I80">
        <v>0</v>
      </c>
      <c r="J80">
        <v>163947.42179506301</v>
      </c>
      <c r="K80">
        <v>8458991.2256112695</v>
      </c>
      <c r="L80">
        <v>5661558.7517235298</v>
      </c>
      <c r="M80">
        <v>15257054.820127999</v>
      </c>
      <c r="N80">
        <v>0</v>
      </c>
      <c r="O80">
        <v>0</v>
      </c>
      <c r="P80">
        <v>58</v>
      </c>
      <c r="Q80">
        <v>0</v>
      </c>
      <c r="R80">
        <v>0</v>
      </c>
      <c r="S80">
        <v>1</v>
      </c>
      <c r="T80">
        <v>1</v>
      </c>
      <c r="U80">
        <v>100</v>
      </c>
      <c r="V80">
        <v>1</v>
      </c>
      <c r="W80">
        <v>1</v>
      </c>
      <c r="X80">
        <v>1</v>
      </c>
    </row>
    <row r="81" spans="1:24" x14ac:dyDescent="0.2">
      <c r="A81" t="s">
        <v>502</v>
      </c>
      <c r="B81" t="s">
        <v>501</v>
      </c>
      <c r="C81" t="s">
        <v>379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127266.503859109</v>
      </c>
      <c r="K81">
        <v>6457175.2664713897</v>
      </c>
      <c r="L81">
        <v>5262847.2556733601</v>
      </c>
      <c r="M81">
        <v>11720022.522144699</v>
      </c>
      <c r="N81">
        <v>0</v>
      </c>
      <c r="O81">
        <v>0</v>
      </c>
      <c r="P81">
        <v>41</v>
      </c>
      <c r="Q81">
        <v>0</v>
      </c>
      <c r="R81">
        <v>0</v>
      </c>
      <c r="S81">
        <v>1</v>
      </c>
      <c r="T81">
        <v>1</v>
      </c>
      <c r="U81">
        <v>100</v>
      </c>
      <c r="V81">
        <v>1</v>
      </c>
      <c r="W81">
        <v>1</v>
      </c>
      <c r="X81">
        <v>1</v>
      </c>
    </row>
    <row r="82" spans="1:24" x14ac:dyDescent="0.2">
      <c r="A82" t="s">
        <v>503</v>
      </c>
      <c r="B82" t="s">
        <v>379</v>
      </c>
      <c r="C82" t="s">
        <v>381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36840.8890866199</v>
      </c>
      <c r="K82">
        <v>1862254.7473545501</v>
      </c>
      <c r="L82">
        <v>787079.11824115203</v>
      </c>
      <c r="M82">
        <v>2649333.8655957002</v>
      </c>
      <c r="N82">
        <v>0</v>
      </c>
      <c r="O82">
        <v>0</v>
      </c>
      <c r="P82">
        <v>8</v>
      </c>
      <c r="Q82">
        <v>0</v>
      </c>
      <c r="R82">
        <v>0</v>
      </c>
      <c r="S82">
        <v>1</v>
      </c>
      <c r="T82">
        <v>1</v>
      </c>
      <c r="U82">
        <v>100</v>
      </c>
      <c r="V82">
        <v>1</v>
      </c>
      <c r="W82">
        <v>1</v>
      </c>
      <c r="X82">
        <v>1</v>
      </c>
    </row>
    <row r="83" spans="1:24" x14ac:dyDescent="0.2">
      <c r="A83" t="s">
        <v>504</v>
      </c>
      <c r="B83" t="s">
        <v>381</v>
      </c>
      <c r="C83" t="s">
        <v>383</v>
      </c>
      <c r="D83">
        <v>0</v>
      </c>
      <c r="E83">
        <v>0</v>
      </c>
      <c r="F83">
        <v>0</v>
      </c>
      <c r="G83">
        <v>0</v>
      </c>
      <c r="H83">
        <v>115000</v>
      </c>
      <c r="I83" t="s">
        <v>384</v>
      </c>
      <c r="J83">
        <v>17761.822912965199</v>
      </c>
      <c r="K83">
        <v>921074.14756906196</v>
      </c>
      <c r="L83">
        <v>96996.814566777699</v>
      </c>
      <c r="M83">
        <v>1018070.96213584</v>
      </c>
      <c r="N83" t="s">
        <v>383</v>
      </c>
      <c r="O83" t="s">
        <v>385</v>
      </c>
      <c r="P83">
        <v>1</v>
      </c>
      <c r="Q83">
        <v>0</v>
      </c>
      <c r="R83">
        <v>0</v>
      </c>
      <c r="S83">
        <v>1</v>
      </c>
      <c r="T83">
        <v>1</v>
      </c>
      <c r="U83">
        <v>100</v>
      </c>
      <c r="V83">
        <v>1</v>
      </c>
      <c r="W83">
        <v>1</v>
      </c>
      <c r="X83">
        <v>1</v>
      </c>
    </row>
    <row r="84" spans="1:24" x14ac:dyDescent="0.2">
      <c r="A84" t="s">
        <v>505</v>
      </c>
      <c r="B84" t="s">
        <v>381</v>
      </c>
      <c r="C84" t="s">
        <v>387</v>
      </c>
      <c r="D84">
        <v>0</v>
      </c>
      <c r="E84">
        <v>0</v>
      </c>
      <c r="F84">
        <v>0</v>
      </c>
      <c r="G84">
        <v>0</v>
      </c>
      <c r="H84">
        <v>910</v>
      </c>
      <c r="I84" t="s">
        <v>388</v>
      </c>
      <c r="J84">
        <v>5220.4314293547504</v>
      </c>
      <c r="K84">
        <v>270830.62128102197</v>
      </c>
      <c r="L84">
        <v>260492.613216773</v>
      </c>
      <c r="M84">
        <v>531323.23449779605</v>
      </c>
      <c r="N84" t="s">
        <v>387</v>
      </c>
      <c r="O84" t="s">
        <v>389</v>
      </c>
      <c r="P84">
        <v>1</v>
      </c>
      <c r="Q84">
        <v>0</v>
      </c>
      <c r="R84">
        <v>0</v>
      </c>
      <c r="S84">
        <v>1</v>
      </c>
      <c r="T84">
        <v>1</v>
      </c>
      <c r="U84">
        <v>100</v>
      </c>
      <c r="V84">
        <v>1</v>
      </c>
      <c r="W84">
        <v>1</v>
      </c>
      <c r="X84">
        <v>1</v>
      </c>
    </row>
    <row r="85" spans="1:24" x14ac:dyDescent="0.2">
      <c r="A85" t="s">
        <v>506</v>
      </c>
      <c r="B85" t="s">
        <v>381</v>
      </c>
      <c r="C85" t="s">
        <v>391</v>
      </c>
      <c r="D85">
        <v>0</v>
      </c>
      <c r="E85">
        <v>0</v>
      </c>
      <c r="F85">
        <v>0</v>
      </c>
      <c r="G85">
        <v>0</v>
      </c>
      <c r="H85">
        <v>12800</v>
      </c>
      <c r="I85" t="s">
        <v>371</v>
      </c>
      <c r="J85">
        <v>6778.1763943203896</v>
      </c>
      <c r="K85">
        <v>297617.827016511</v>
      </c>
      <c r="L85">
        <v>294079.00628056302</v>
      </c>
      <c r="M85">
        <v>591696.83329707501</v>
      </c>
      <c r="N85" t="s">
        <v>392</v>
      </c>
      <c r="O85" t="s">
        <v>393</v>
      </c>
      <c r="P85">
        <v>1</v>
      </c>
      <c r="Q85">
        <v>0</v>
      </c>
      <c r="R85">
        <v>0</v>
      </c>
      <c r="S85">
        <v>1</v>
      </c>
      <c r="T85">
        <v>1</v>
      </c>
      <c r="U85">
        <v>100</v>
      </c>
      <c r="V85">
        <v>1</v>
      </c>
      <c r="W85">
        <v>1</v>
      </c>
      <c r="X85">
        <v>1</v>
      </c>
    </row>
    <row r="86" spans="1:24" x14ac:dyDescent="0.2">
      <c r="A86" t="s">
        <v>507</v>
      </c>
      <c r="B86" t="s">
        <v>381</v>
      </c>
      <c r="C86" t="s">
        <v>395</v>
      </c>
      <c r="D86">
        <v>0</v>
      </c>
      <c r="E86">
        <v>0</v>
      </c>
      <c r="F86">
        <v>0</v>
      </c>
      <c r="G86">
        <v>0</v>
      </c>
      <c r="H86">
        <v>100</v>
      </c>
      <c r="I86" t="s">
        <v>388</v>
      </c>
      <c r="J86">
        <v>6729.6347670794703</v>
      </c>
      <c r="K86">
        <v>357065.01601150102</v>
      </c>
      <c r="L86">
        <v>133098.41557147499</v>
      </c>
      <c r="M86">
        <v>490163.43158297701</v>
      </c>
      <c r="N86" t="s">
        <v>395</v>
      </c>
      <c r="O86" t="s">
        <v>393</v>
      </c>
      <c r="P86">
        <v>1</v>
      </c>
      <c r="Q86">
        <v>0</v>
      </c>
      <c r="R86">
        <v>0</v>
      </c>
      <c r="S86">
        <v>1</v>
      </c>
      <c r="T86">
        <v>1</v>
      </c>
      <c r="U86">
        <v>100</v>
      </c>
      <c r="V86">
        <v>1</v>
      </c>
      <c r="W86">
        <v>1</v>
      </c>
      <c r="X86">
        <v>1</v>
      </c>
    </row>
    <row r="87" spans="1:24" x14ac:dyDescent="0.2">
      <c r="A87" t="s">
        <v>508</v>
      </c>
      <c r="B87" t="s">
        <v>381</v>
      </c>
      <c r="C87" t="s">
        <v>509</v>
      </c>
      <c r="D87">
        <v>0</v>
      </c>
      <c r="E87">
        <v>0</v>
      </c>
      <c r="F87">
        <v>0</v>
      </c>
      <c r="G87">
        <v>0</v>
      </c>
      <c r="H87">
        <v>57000</v>
      </c>
      <c r="I87" t="s">
        <v>384</v>
      </c>
      <c r="J87">
        <v>251.533889620786</v>
      </c>
      <c r="K87">
        <v>11044.3047015272</v>
      </c>
      <c r="L87">
        <v>1442.30045976931</v>
      </c>
      <c r="M87">
        <v>12486.6051612965</v>
      </c>
      <c r="N87" t="s">
        <v>462</v>
      </c>
      <c r="O87" t="s">
        <v>393</v>
      </c>
      <c r="P87">
        <v>1</v>
      </c>
      <c r="Q87">
        <v>0</v>
      </c>
      <c r="R87">
        <v>0</v>
      </c>
      <c r="S87">
        <v>1</v>
      </c>
      <c r="T87">
        <v>1</v>
      </c>
      <c r="U87">
        <v>100</v>
      </c>
      <c r="V87">
        <v>1</v>
      </c>
      <c r="W87">
        <v>1</v>
      </c>
      <c r="X87">
        <v>1</v>
      </c>
    </row>
    <row r="88" spans="1:24" x14ac:dyDescent="0.2">
      <c r="A88" t="s">
        <v>510</v>
      </c>
      <c r="B88" t="s">
        <v>381</v>
      </c>
      <c r="C88" t="s">
        <v>403</v>
      </c>
      <c r="D88">
        <v>0</v>
      </c>
      <c r="E88">
        <v>0</v>
      </c>
      <c r="F88">
        <v>0</v>
      </c>
      <c r="G88">
        <v>0</v>
      </c>
      <c r="H88">
        <v>1000</v>
      </c>
      <c r="I88" t="s">
        <v>384</v>
      </c>
      <c r="J88">
        <v>33.096564426416997</v>
      </c>
      <c r="K88">
        <v>1716.4907097745499</v>
      </c>
      <c r="L88">
        <v>780.19176942835395</v>
      </c>
      <c r="M88">
        <v>2496.6824792029101</v>
      </c>
      <c r="N88" t="s">
        <v>383</v>
      </c>
      <c r="O88" t="s">
        <v>385</v>
      </c>
      <c r="P88">
        <v>1</v>
      </c>
      <c r="Q88">
        <v>0</v>
      </c>
      <c r="R88">
        <v>0</v>
      </c>
      <c r="S88">
        <v>1</v>
      </c>
      <c r="T88">
        <v>1</v>
      </c>
      <c r="U88">
        <v>100</v>
      </c>
      <c r="V88">
        <v>1</v>
      </c>
      <c r="W88">
        <v>1</v>
      </c>
      <c r="X88">
        <v>1</v>
      </c>
    </row>
    <row r="89" spans="1:24" x14ac:dyDescent="0.2">
      <c r="A89" t="s">
        <v>511</v>
      </c>
      <c r="B89" t="s">
        <v>381</v>
      </c>
      <c r="C89" t="s">
        <v>418</v>
      </c>
      <c r="D89">
        <v>0</v>
      </c>
      <c r="E89">
        <v>0</v>
      </c>
      <c r="F89">
        <v>0</v>
      </c>
      <c r="G89">
        <v>0</v>
      </c>
      <c r="H89">
        <v>3000</v>
      </c>
      <c r="I89" t="s">
        <v>384</v>
      </c>
      <c r="J89">
        <v>66.193128852834107</v>
      </c>
      <c r="K89">
        <v>2906.34006515291</v>
      </c>
      <c r="L89">
        <v>189.77637636431399</v>
      </c>
      <c r="M89">
        <v>3096.1164415172302</v>
      </c>
      <c r="N89" t="s">
        <v>398</v>
      </c>
      <c r="O89" t="s">
        <v>393</v>
      </c>
      <c r="P89">
        <v>1</v>
      </c>
      <c r="Q89">
        <v>0</v>
      </c>
      <c r="R89">
        <v>0</v>
      </c>
      <c r="S89">
        <v>1</v>
      </c>
      <c r="T89">
        <v>1</v>
      </c>
      <c r="U89">
        <v>100</v>
      </c>
      <c r="V89">
        <v>1</v>
      </c>
      <c r="W89">
        <v>1</v>
      </c>
      <c r="X89">
        <v>1</v>
      </c>
    </row>
    <row r="90" spans="1:24" x14ac:dyDescent="0.2">
      <c r="A90" t="s">
        <v>512</v>
      </c>
      <c r="B90" t="s">
        <v>379</v>
      </c>
      <c r="C90" t="s">
        <v>408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90425.6147724896</v>
      </c>
      <c r="K90">
        <v>4594920.5191168301</v>
      </c>
      <c r="L90">
        <v>4475768.1374322101</v>
      </c>
      <c r="M90">
        <v>9070688.6565490495</v>
      </c>
      <c r="N90">
        <v>0</v>
      </c>
      <c r="O90">
        <v>0</v>
      </c>
      <c r="P90">
        <v>32</v>
      </c>
      <c r="Q90">
        <v>0</v>
      </c>
      <c r="R90">
        <v>0</v>
      </c>
      <c r="S90">
        <v>1</v>
      </c>
      <c r="T90">
        <v>1</v>
      </c>
      <c r="U90">
        <v>100</v>
      </c>
      <c r="V90">
        <v>1</v>
      </c>
      <c r="W90">
        <v>1</v>
      </c>
      <c r="X90">
        <v>1</v>
      </c>
    </row>
    <row r="91" spans="1:24" x14ac:dyDescent="0.2">
      <c r="A91" t="s">
        <v>513</v>
      </c>
      <c r="B91" t="s">
        <v>408</v>
      </c>
      <c r="C91" t="s">
        <v>410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13575.875342975</v>
      </c>
      <c r="K91">
        <v>697708.57916738</v>
      </c>
      <c r="L91">
        <v>270540.38649003202</v>
      </c>
      <c r="M91">
        <v>968248.96565741196</v>
      </c>
      <c r="N91">
        <v>0</v>
      </c>
      <c r="O91">
        <v>0</v>
      </c>
      <c r="P91">
        <v>8</v>
      </c>
      <c r="Q91">
        <v>0</v>
      </c>
      <c r="R91">
        <v>0</v>
      </c>
      <c r="S91">
        <v>1</v>
      </c>
      <c r="T91">
        <v>1</v>
      </c>
      <c r="U91">
        <v>100</v>
      </c>
      <c r="V91">
        <v>1</v>
      </c>
      <c r="W91">
        <v>1</v>
      </c>
      <c r="X91">
        <v>1</v>
      </c>
    </row>
    <row r="92" spans="1:24" x14ac:dyDescent="0.2">
      <c r="A92" t="s">
        <v>514</v>
      </c>
      <c r="B92" t="s">
        <v>410</v>
      </c>
      <c r="C92" t="s">
        <v>383</v>
      </c>
      <c r="D92">
        <v>0</v>
      </c>
      <c r="E92">
        <v>0</v>
      </c>
      <c r="F92">
        <v>0</v>
      </c>
      <c r="G92">
        <v>0</v>
      </c>
      <c r="H92">
        <v>31000</v>
      </c>
      <c r="I92" t="s">
        <v>384</v>
      </c>
      <c r="J92">
        <v>5780.6468097422503</v>
      </c>
      <c r="K92">
        <v>319718.11101177399</v>
      </c>
      <c r="L92">
        <v>88117.271506394303</v>
      </c>
      <c r="M92">
        <v>407835.382518169</v>
      </c>
      <c r="N92" t="s">
        <v>383</v>
      </c>
      <c r="O92" t="s">
        <v>385</v>
      </c>
      <c r="P92">
        <v>1</v>
      </c>
      <c r="Q92">
        <v>0</v>
      </c>
      <c r="R92">
        <v>0</v>
      </c>
      <c r="S92">
        <v>1</v>
      </c>
      <c r="T92">
        <v>1</v>
      </c>
      <c r="U92">
        <v>100</v>
      </c>
      <c r="V92">
        <v>1</v>
      </c>
      <c r="W92">
        <v>1</v>
      </c>
      <c r="X92">
        <v>1</v>
      </c>
    </row>
    <row r="93" spans="1:24" x14ac:dyDescent="0.2">
      <c r="A93" t="s">
        <v>515</v>
      </c>
      <c r="B93" t="s">
        <v>410</v>
      </c>
      <c r="C93" t="s">
        <v>387</v>
      </c>
      <c r="D93">
        <v>0</v>
      </c>
      <c r="E93">
        <v>0</v>
      </c>
      <c r="F93">
        <v>0</v>
      </c>
      <c r="G93">
        <v>0</v>
      </c>
      <c r="H93">
        <v>70</v>
      </c>
      <c r="I93" t="s">
        <v>388</v>
      </c>
      <c r="J93">
        <v>1736.44917176746</v>
      </c>
      <c r="K93">
        <v>90086.630855999902</v>
      </c>
      <c r="L93">
        <v>68266.950062112606</v>
      </c>
      <c r="M93">
        <v>158353.58091811201</v>
      </c>
      <c r="N93" t="s">
        <v>387</v>
      </c>
      <c r="O93" t="s">
        <v>389</v>
      </c>
      <c r="P93">
        <v>1</v>
      </c>
      <c r="Q93">
        <v>0</v>
      </c>
      <c r="R93">
        <v>0</v>
      </c>
      <c r="S93">
        <v>1</v>
      </c>
      <c r="T93">
        <v>1</v>
      </c>
      <c r="U93">
        <v>100</v>
      </c>
      <c r="V93">
        <v>1</v>
      </c>
      <c r="W93">
        <v>1</v>
      </c>
      <c r="X93">
        <v>1</v>
      </c>
    </row>
    <row r="94" spans="1:24" x14ac:dyDescent="0.2">
      <c r="A94" t="s">
        <v>516</v>
      </c>
      <c r="B94" t="s">
        <v>410</v>
      </c>
      <c r="C94" t="s">
        <v>391</v>
      </c>
      <c r="D94">
        <v>0</v>
      </c>
      <c r="E94">
        <v>0</v>
      </c>
      <c r="F94">
        <v>0</v>
      </c>
      <c r="G94">
        <v>0</v>
      </c>
      <c r="H94">
        <v>800</v>
      </c>
      <c r="I94" t="s">
        <v>371</v>
      </c>
      <c r="J94">
        <v>2886.56485708014</v>
      </c>
      <c r="K94">
        <v>126742.864823999</v>
      </c>
      <c r="L94">
        <v>62618.474031971797</v>
      </c>
      <c r="M94">
        <v>189361.338855971</v>
      </c>
      <c r="N94" t="s">
        <v>392</v>
      </c>
      <c r="O94" t="s">
        <v>393</v>
      </c>
      <c r="P94">
        <v>1</v>
      </c>
      <c r="Q94">
        <v>0</v>
      </c>
      <c r="R94">
        <v>0</v>
      </c>
      <c r="S94">
        <v>1</v>
      </c>
      <c r="T94">
        <v>1</v>
      </c>
      <c r="U94">
        <v>100</v>
      </c>
      <c r="V94">
        <v>1</v>
      </c>
      <c r="W94">
        <v>1</v>
      </c>
      <c r="X94">
        <v>1</v>
      </c>
    </row>
    <row r="95" spans="1:24" x14ac:dyDescent="0.2">
      <c r="A95" t="s">
        <v>517</v>
      </c>
      <c r="B95" t="s">
        <v>410</v>
      </c>
      <c r="C95" t="s">
        <v>395</v>
      </c>
      <c r="D95">
        <v>0</v>
      </c>
      <c r="E95">
        <v>0</v>
      </c>
      <c r="F95">
        <v>0</v>
      </c>
      <c r="G95">
        <v>0</v>
      </c>
      <c r="H95">
        <v>10</v>
      </c>
      <c r="I95" t="s">
        <v>388</v>
      </c>
      <c r="J95">
        <v>2292.7142746178802</v>
      </c>
      <c r="K95">
        <v>121647.31055260501</v>
      </c>
      <c r="L95">
        <v>45345.200426408403</v>
      </c>
      <c r="M95">
        <v>166992.51097901401</v>
      </c>
      <c r="N95" t="s">
        <v>395</v>
      </c>
      <c r="O95" t="s">
        <v>393</v>
      </c>
      <c r="P95">
        <v>1</v>
      </c>
      <c r="Q95">
        <v>0</v>
      </c>
      <c r="R95">
        <v>0</v>
      </c>
      <c r="S95">
        <v>1</v>
      </c>
      <c r="T95">
        <v>1</v>
      </c>
      <c r="U95">
        <v>100</v>
      </c>
      <c r="V95">
        <v>1</v>
      </c>
      <c r="W95">
        <v>1</v>
      </c>
      <c r="X95">
        <v>1</v>
      </c>
    </row>
    <row r="96" spans="1:24" x14ac:dyDescent="0.2">
      <c r="A96" t="s">
        <v>518</v>
      </c>
      <c r="B96" t="s">
        <v>410</v>
      </c>
      <c r="C96" t="s">
        <v>509</v>
      </c>
      <c r="D96">
        <v>0</v>
      </c>
      <c r="E96">
        <v>0</v>
      </c>
      <c r="F96">
        <v>0</v>
      </c>
      <c r="G96">
        <v>0</v>
      </c>
      <c r="H96">
        <v>31000</v>
      </c>
      <c r="I96" t="s">
        <v>384</v>
      </c>
      <c r="J96">
        <v>466.059950760844</v>
      </c>
      <c r="K96">
        <v>20463.6445962211</v>
      </c>
      <c r="L96">
        <v>2672.3972764047799</v>
      </c>
      <c r="M96">
        <v>23136.041872625901</v>
      </c>
      <c r="N96" t="s">
        <v>462</v>
      </c>
      <c r="O96" t="s">
        <v>393</v>
      </c>
      <c r="P96">
        <v>1</v>
      </c>
      <c r="Q96">
        <v>0</v>
      </c>
      <c r="R96">
        <v>0</v>
      </c>
      <c r="S96">
        <v>1</v>
      </c>
      <c r="T96">
        <v>1</v>
      </c>
      <c r="U96">
        <v>100</v>
      </c>
      <c r="V96">
        <v>1</v>
      </c>
      <c r="W96">
        <v>1</v>
      </c>
      <c r="X96">
        <v>1</v>
      </c>
    </row>
    <row r="97" spans="1:24" x14ac:dyDescent="0.2">
      <c r="A97" t="s">
        <v>519</v>
      </c>
      <c r="B97" t="s">
        <v>410</v>
      </c>
      <c r="C97" t="s">
        <v>418</v>
      </c>
      <c r="D97">
        <v>0</v>
      </c>
      <c r="E97">
        <v>0</v>
      </c>
      <c r="F97">
        <v>0</v>
      </c>
      <c r="G97">
        <v>0</v>
      </c>
      <c r="H97">
        <v>4000</v>
      </c>
      <c r="I97" t="s">
        <v>384</v>
      </c>
      <c r="J97">
        <v>300.68383927740803</v>
      </c>
      <c r="K97">
        <v>13202.1178660225</v>
      </c>
      <c r="L97">
        <v>862.06363741267501</v>
      </c>
      <c r="M97">
        <v>14064.1815034352</v>
      </c>
      <c r="N97" t="s">
        <v>398</v>
      </c>
      <c r="O97" t="s">
        <v>393</v>
      </c>
      <c r="P97">
        <v>1</v>
      </c>
      <c r="Q97">
        <v>0</v>
      </c>
      <c r="R97">
        <v>0</v>
      </c>
      <c r="S97">
        <v>1</v>
      </c>
      <c r="T97">
        <v>1</v>
      </c>
      <c r="U97">
        <v>100</v>
      </c>
      <c r="V97">
        <v>1</v>
      </c>
      <c r="W97">
        <v>1</v>
      </c>
      <c r="X97">
        <v>1</v>
      </c>
    </row>
    <row r="98" spans="1:24" x14ac:dyDescent="0.2">
      <c r="A98" t="s">
        <v>520</v>
      </c>
      <c r="B98" t="s">
        <v>410</v>
      </c>
      <c r="C98" t="s">
        <v>403</v>
      </c>
      <c r="D98">
        <v>0</v>
      </c>
      <c r="E98">
        <v>0</v>
      </c>
      <c r="F98">
        <v>0</v>
      </c>
      <c r="G98">
        <v>0</v>
      </c>
      <c r="H98">
        <v>1000</v>
      </c>
      <c r="I98" t="s">
        <v>384</v>
      </c>
      <c r="J98">
        <v>112.756439729028</v>
      </c>
      <c r="K98">
        <v>5847.89946075633</v>
      </c>
      <c r="L98">
        <v>2658.0295493273202</v>
      </c>
      <c r="M98">
        <v>8505.9290100836606</v>
      </c>
      <c r="N98" t="s">
        <v>383</v>
      </c>
      <c r="O98" t="s">
        <v>385</v>
      </c>
      <c r="P98">
        <v>1</v>
      </c>
      <c r="Q98">
        <v>0</v>
      </c>
      <c r="R98">
        <v>0</v>
      </c>
      <c r="S98">
        <v>1</v>
      </c>
      <c r="T98">
        <v>1</v>
      </c>
      <c r="U98">
        <v>100</v>
      </c>
      <c r="V98">
        <v>1</v>
      </c>
      <c r="W98">
        <v>1</v>
      </c>
      <c r="X98">
        <v>1</v>
      </c>
    </row>
    <row r="99" spans="1:24" x14ac:dyDescent="0.2">
      <c r="A99" t="s">
        <v>521</v>
      </c>
      <c r="B99" t="s">
        <v>408</v>
      </c>
      <c r="C99" t="s">
        <v>447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34143.474948504598</v>
      </c>
      <c r="K99">
        <v>1765918.6069322701</v>
      </c>
      <c r="L99">
        <v>2796470.2502567898</v>
      </c>
      <c r="M99">
        <v>4562388.8571890704</v>
      </c>
      <c r="N99">
        <v>0</v>
      </c>
      <c r="O99">
        <v>0</v>
      </c>
      <c r="P99">
        <v>6</v>
      </c>
      <c r="Q99">
        <v>0</v>
      </c>
      <c r="R99">
        <v>0</v>
      </c>
      <c r="S99">
        <v>1</v>
      </c>
      <c r="T99">
        <v>1</v>
      </c>
      <c r="U99">
        <v>100</v>
      </c>
      <c r="V99">
        <v>1</v>
      </c>
      <c r="W99">
        <v>1</v>
      </c>
      <c r="X99">
        <v>1</v>
      </c>
    </row>
    <row r="100" spans="1:24" x14ac:dyDescent="0.2">
      <c r="A100" t="s">
        <v>522</v>
      </c>
      <c r="B100" t="s">
        <v>447</v>
      </c>
      <c r="C100" t="s">
        <v>449</v>
      </c>
      <c r="D100">
        <v>0</v>
      </c>
      <c r="E100">
        <v>0</v>
      </c>
      <c r="F100">
        <v>0</v>
      </c>
      <c r="G100">
        <v>0</v>
      </c>
      <c r="H100">
        <v>3900</v>
      </c>
      <c r="I100" t="s">
        <v>388</v>
      </c>
      <c r="J100">
        <v>27557.854366113599</v>
      </c>
      <c r="K100">
        <v>1425306.7334860801</v>
      </c>
      <c r="L100">
        <v>2397922.7843797202</v>
      </c>
      <c r="M100">
        <v>3823229.5178657998</v>
      </c>
      <c r="N100" t="s">
        <v>449</v>
      </c>
      <c r="O100" t="s">
        <v>450</v>
      </c>
      <c r="P100">
        <v>1</v>
      </c>
      <c r="Q100">
        <v>0</v>
      </c>
      <c r="R100">
        <v>0</v>
      </c>
      <c r="S100">
        <v>1</v>
      </c>
      <c r="T100">
        <v>1</v>
      </c>
      <c r="U100">
        <v>100</v>
      </c>
      <c r="V100">
        <v>1</v>
      </c>
      <c r="W100">
        <v>1</v>
      </c>
      <c r="X100">
        <v>1</v>
      </c>
    </row>
    <row r="101" spans="1:24" x14ac:dyDescent="0.2">
      <c r="A101" t="s">
        <v>523</v>
      </c>
      <c r="B101" t="s">
        <v>447</v>
      </c>
      <c r="C101" t="s">
        <v>452</v>
      </c>
      <c r="D101">
        <v>0</v>
      </c>
      <c r="E101">
        <v>0</v>
      </c>
      <c r="F101">
        <v>0</v>
      </c>
      <c r="G101">
        <v>0</v>
      </c>
      <c r="H101">
        <v>165</v>
      </c>
      <c r="I101" t="s">
        <v>388</v>
      </c>
      <c r="J101">
        <v>2265.1950626236799</v>
      </c>
      <c r="K101">
        <v>117157.151995548</v>
      </c>
      <c r="L101">
        <v>167507.02000724399</v>
      </c>
      <c r="M101">
        <v>284664.17200279201</v>
      </c>
      <c r="N101" t="s">
        <v>449</v>
      </c>
      <c r="O101" t="s">
        <v>450</v>
      </c>
      <c r="P101">
        <v>1</v>
      </c>
      <c r="Q101">
        <v>0</v>
      </c>
      <c r="R101">
        <v>0</v>
      </c>
      <c r="S101">
        <v>1</v>
      </c>
      <c r="T101">
        <v>1</v>
      </c>
      <c r="U101">
        <v>100</v>
      </c>
      <c r="V101">
        <v>1</v>
      </c>
      <c r="W101">
        <v>1</v>
      </c>
      <c r="X101">
        <v>1</v>
      </c>
    </row>
    <row r="102" spans="1:24" x14ac:dyDescent="0.2">
      <c r="A102" t="s">
        <v>524</v>
      </c>
      <c r="B102" t="s">
        <v>447</v>
      </c>
      <c r="C102" t="s">
        <v>454</v>
      </c>
      <c r="D102">
        <v>0</v>
      </c>
      <c r="E102">
        <v>0</v>
      </c>
      <c r="F102">
        <v>0</v>
      </c>
      <c r="G102">
        <v>0</v>
      </c>
      <c r="H102">
        <v>60000</v>
      </c>
      <c r="I102" t="s">
        <v>384</v>
      </c>
      <c r="J102">
        <v>3028.33564501716</v>
      </c>
      <c r="K102">
        <v>156627.10373588401</v>
      </c>
      <c r="L102">
        <v>128497.584433992</v>
      </c>
      <c r="M102">
        <v>285124.688169876</v>
      </c>
      <c r="N102" t="s">
        <v>406</v>
      </c>
      <c r="O102" t="s">
        <v>450</v>
      </c>
      <c r="P102">
        <v>1</v>
      </c>
      <c r="Q102">
        <v>0</v>
      </c>
      <c r="R102">
        <v>0</v>
      </c>
      <c r="S102">
        <v>1</v>
      </c>
      <c r="T102">
        <v>1</v>
      </c>
      <c r="U102">
        <v>100</v>
      </c>
      <c r="V102">
        <v>1</v>
      </c>
      <c r="W102">
        <v>1</v>
      </c>
      <c r="X102">
        <v>1</v>
      </c>
    </row>
    <row r="103" spans="1:24" x14ac:dyDescent="0.2">
      <c r="A103" t="s">
        <v>525</v>
      </c>
      <c r="B103" t="s">
        <v>447</v>
      </c>
      <c r="C103" t="s">
        <v>456</v>
      </c>
      <c r="D103">
        <v>0</v>
      </c>
      <c r="E103">
        <v>0</v>
      </c>
      <c r="F103">
        <v>0</v>
      </c>
      <c r="G103">
        <v>0</v>
      </c>
      <c r="H103">
        <v>500</v>
      </c>
      <c r="I103" t="s">
        <v>401</v>
      </c>
      <c r="J103">
        <v>80.755617200457607</v>
      </c>
      <c r="K103">
        <v>4176.8653214101196</v>
      </c>
      <c r="L103">
        <v>13096.1945688336</v>
      </c>
      <c r="M103">
        <v>17273.059890243701</v>
      </c>
      <c r="N103" t="s">
        <v>449</v>
      </c>
      <c r="O103" t="s">
        <v>450</v>
      </c>
      <c r="P103">
        <v>1</v>
      </c>
      <c r="Q103">
        <v>0</v>
      </c>
      <c r="R103">
        <v>0</v>
      </c>
      <c r="S103">
        <v>1</v>
      </c>
      <c r="T103">
        <v>1</v>
      </c>
      <c r="U103">
        <v>100</v>
      </c>
      <c r="V103">
        <v>1</v>
      </c>
      <c r="W103">
        <v>1</v>
      </c>
      <c r="X103">
        <v>1</v>
      </c>
    </row>
    <row r="104" spans="1:24" x14ac:dyDescent="0.2">
      <c r="A104" t="s">
        <v>526</v>
      </c>
      <c r="B104" t="s">
        <v>447</v>
      </c>
      <c r="C104" t="s">
        <v>458</v>
      </c>
      <c r="D104">
        <v>0</v>
      </c>
      <c r="E104">
        <v>0</v>
      </c>
      <c r="F104">
        <v>0</v>
      </c>
      <c r="G104">
        <v>0</v>
      </c>
      <c r="H104">
        <v>10000</v>
      </c>
      <c r="I104" t="s">
        <v>459</v>
      </c>
      <c r="J104">
        <v>1211.33425754976</v>
      </c>
      <c r="K104">
        <v>62650.752393356401</v>
      </c>
      <c r="L104">
        <v>89446.666867009204</v>
      </c>
      <c r="M104">
        <v>152097.41926036499</v>
      </c>
      <c r="N104" t="s">
        <v>398</v>
      </c>
      <c r="O104" t="s">
        <v>450</v>
      </c>
      <c r="P104">
        <v>1</v>
      </c>
      <c r="Q104">
        <v>0</v>
      </c>
      <c r="R104">
        <v>0</v>
      </c>
      <c r="S104">
        <v>1</v>
      </c>
      <c r="T104">
        <v>1</v>
      </c>
      <c r="U104">
        <v>100</v>
      </c>
      <c r="V104">
        <v>1</v>
      </c>
      <c r="W104">
        <v>1</v>
      </c>
      <c r="X104">
        <v>1</v>
      </c>
    </row>
    <row r="105" spans="1:24" x14ac:dyDescent="0.2">
      <c r="A105" t="s">
        <v>527</v>
      </c>
      <c r="B105" t="s">
        <v>408</v>
      </c>
      <c r="C105" t="s">
        <v>528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17101.3933591153</v>
      </c>
      <c r="K105">
        <v>900013.785040605</v>
      </c>
      <c r="L105">
        <v>1039289.5537427299</v>
      </c>
      <c r="M105">
        <v>1939303.3387833301</v>
      </c>
      <c r="N105">
        <v>0</v>
      </c>
      <c r="O105">
        <v>0</v>
      </c>
      <c r="P105">
        <v>3</v>
      </c>
      <c r="Q105">
        <v>0</v>
      </c>
      <c r="R105">
        <v>0</v>
      </c>
      <c r="S105">
        <v>1</v>
      </c>
      <c r="T105">
        <v>1</v>
      </c>
      <c r="U105">
        <v>100</v>
      </c>
      <c r="V105">
        <v>1</v>
      </c>
      <c r="W105">
        <v>1</v>
      </c>
      <c r="X105">
        <v>1</v>
      </c>
    </row>
    <row r="106" spans="1:24" x14ac:dyDescent="0.2">
      <c r="A106" t="s">
        <v>529</v>
      </c>
      <c r="B106" t="s">
        <v>528</v>
      </c>
      <c r="C106" t="s">
        <v>530</v>
      </c>
      <c r="D106">
        <v>0</v>
      </c>
      <c r="E106">
        <v>0</v>
      </c>
      <c r="F106">
        <v>0</v>
      </c>
      <c r="G106">
        <v>0</v>
      </c>
      <c r="H106">
        <v>11000</v>
      </c>
      <c r="I106" t="s">
        <v>384</v>
      </c>
      <c r="J106">
        <v>2067.2013952449201</v>
      </c>
      <c r="K106">
        <v>94162.011212999903</v>
      </c>
      <c r="L106">
        <v>76651.825085830904</v>
      </c>
      <c r="M106">
        <v>170813.83629882999</v>
      </c>
      <c r="N106" t="s">
        <v>531</v>
      </c>
      <c r="O106" t="s">
        <v>532</v>
      </c>
      <c r="P106">
        <v>1</v>
      </c>
      <c r="Q106">
        <v>0</v>
      </c>
      <c r="R106">
        <v>0</v>
      </c>
      <c r="S106">
        <v>1</v>
      </c>
      <c r="T106">
        <v>1</v>
      </c>
      <c r="U106">
        <v>100</v>
      </c>
      <c r="V106">
        <v>1</v>
      </c>
      <c r="W106">
        <v>1</v>
      </c>
      <c r="X106">
        <v>1</v>
      </c>
    </row>
    <row r="107" spans="1:24" x14ac:dyDescent="0.2">
      <c r="A107" t="s">
        <v>533</v>
      </c>
      <c r="B107" t="s">
        <v>528</v>
      </c>
      <c r="C107" t="s">
        <v>534</v>
      </c>
      <c r="D107">
        <v>0</v>
      </c>
      <c r="E107">
        <v>0</v>
      </c>
      <c r="F107">
        <v>0</v>
      </c>
      <c r="G107">
        <v>0</v>
      </c>
      <c r="H107">
        <v>100000</v>
      </c>
      <c r="I107" t="s">
        <v>384</v>
      </c>
      <c r="J107">
        <v>15034.1919638704</v>
      </c>
      <c r="K107">
        <v>805851.77382760495</v>
      </c>
      <c r="L107">
        <v>962637.72865690105</v>
      </c>
      <c r="M107">
        <v>1768489.5024844999</v>
      </c>
      <c r="N107" t="s">
        <v>398</v>
      </c>
      <c r="O107" t="s">
        <v>535</v>
      </c>
      <c r="P107">
        <v>1</v>
      </c>
      <c r="Q107">
        <v>0</v>
      </c>
      <c r="R107">
        <v>0</v>
      </c>
      <c r="S107">
        <v>1</v>
      </c>
      <c r="T107">
        <v>1</v>
      </c>
      <c r="U107">
        <v>100</v>
      </c>
      <c r="V107">
        <v>1</v>
      </c>
      <c r="W107">
        <v>1</v>
      </c>
      <c r="X107">
        <v>1</v>
      </c>
    </row>
    <row r="108" spans="1:24" x14ac:dyDescent="0.2">
      <c r="A108" t="s">
        <v>536</v>
      </c>
      <c r="B108" t="s">
        <v>408</v>
      </c>
      <c r="C108" t="s">
        <v>537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2271.3068947740198</v>
      </c>
      <c r="K108">
        <v>111437.015841582</v>
      </c>
      <c r="L108">
        <v>115605.90265264599</v>
      </c>
      <c r="M108">
        <v>227042.918494229</v>
      </c>
      <c r="N108">
        <v>0</v>
      </c>
      <c r="O108">
        <v>0</v>
      </c>
      <c r="P108">
        <v>4</v>
      </c>
      <c r="Q108">
        <v>0</v>
      </c>
      <c r="R108">
        <v>0</v>
      </c>
      <c r="S108">
        <v>1</v>
      </c>
      <c r="T108">
        <v>1</v>
      </c>
      <c r="U108">
        <v>100</v>
      </c>
      <c r="V108">
        <v>1</v>
      </c>
      <c r="W108">
        <v>1</v>
      </c>
      <c r="X108">
        <v>1</v>
      </c>
    </row>
    <row r="109" spans="1:24" x14ac:dyDescent="0.2">
      <c r="A109" t="s">
        <v>538</v>
      </c>
      <c r="B109" t="s">
        <v>537</v>
      </c>
      <c r="C109" t="s">
        <v>539</v>
      </c>
      <c r="D109">
        <v>0</v>
      </c>
      <c r="E109">
        <v>0</v>
      </c>
      <c r="F109">
        <v>0</v>
      </c>
      <c r="G109">
        <v>0</v>
      </c>
      <c r="H109">
        <v>65000</v>
      </c>
      <c r="I109" t="s">
        <v>384</v>
      </c>
      <c r="J109">
        <v>1147.34756680743</v>
      </c>
      <c r="K109">
        <v>59880.962369362598</v>
      </c>
      <c r="L109">
        <v>86348.251231400602</v>
      </c>
      <c r="M109">
        <v>146229.213600763</v>
      </c>
      <c r="N109" t="s">
        <v>531</v>
      </c>
      <c r="O109" t="s">
        <v>389</v>
      </c>
      <c r="P109">
        <v>1</v>
      </c>
      <c r="Q109">
        <v>0</v>
      </c>
      <c r="R109">
        <v>0</v>
      </c>
      <c r="S109">
        <v>1</v>
      </c>
      <c r="T109">
        <v>1</v>
      </c>
      <c r="U109">
        <v>100</v>
      </c>
      <c r="V109">
        <v>1</v>
      </c>
      <c r="W109">
        <v>1</v>
      </c>
      <c r="X109">
        <v>1</v>
      </c>
    </row>
    <row r="110" spans="1:24" x14ac:dyDescent="0.2">
      <c r="A110" t="s">
        <v>540</v>
      </c>
      <c r="B110" t="s">
        <v>537</v>
      </c>
      <c r="C110" t="s">
        <v>541</v>
      </c>
      <c r="D110">
        <v>0</v>
      </c>
      <c r="E110">
        <v>0</v>
      </c>
      <c r="F110">
        <v>0</v>
      </c>
      <c r="G110">
        <v>0</v>
      </c>
      <c r="H110">
        <v>800</v>
      </c>
      <c r="I110" t="s">
        <v>371</v>
      </c>
      <c r="J110">
        <v>847.27204932127199</v>
      </c>
      <c r="K110">
        <v>37201.896417773103</v>
      </c>
      <c r="L110">
        <v>18379.937900340901</v>
      </c>
      <c r="M110">
        <v>55581.834318114001</v>
      </c>
      <c r="N110" t="s">
        <v>392</v>
      </c>
      <c r="O110" t="s">
        <v>393</v>
      </c>
      <c r="P110">
        <v>1</v>
      </c>
      <c r="Q110">
        <v>0</v>
      </c>
      <c r="R110">
        <v>0</v>
      </c>
      <c r="S110">
        <v>1</v>
      </c>
      <c r="T110">
        <v>1</v>
      </c>
      <c r="U110">
        <v>100</v>
      </c>
      <c r="V110">
        <v>1</v>
      </c>
      <c r="W110">
        <v>1</v>
      </c>
      <c r="X110">
        <v>1</v>
      </c>
    </row>
    <row r="111" spans="1:24" x14ac:dyDescent="0.2">
      <c r="A111" t="s">
        <v>542</v>
      </c>
      <c r="B111" t="s">
        <v>537</v>
      </c>
      <c r="C111" t="s">
        <v>387</v>
      </c>
      <c r="D111">
        <v>0</v>
      </c>
      <c r="E111">
        <v>0</v>
      </c>
      <c r="F111">
        <v>0</v>
      </c>
      <c r="G111">
        <v>0</v>
      </c>
      <c r="H111">
        <v>38</v>
      </c>
      <c r="I111" t="s">
        <v>388</v>
      </c>
      <c r="J111">
        <v>276.68727864531098</v>
      </c>
      <c r="K111">
        <v>14354.1570544472</v>
      </c>
      <c r="L111">
        <v>10877.713520904699</v>
      </c>
      <c r="M111">
        <v>25231.870575351899</v>
      </c>
      <c r="N111" t="s">
        <v>387</v>
      </c>
      <c r="O111" t="s">
        <v>389</v>
      </c>
      <c r="P111">
        <v>1</v>
      </c>
      <c r="Q111">
        <v>0</v>
      </c>
      <c r="R111">
        <v>0</v>
      </c>
      <c r="S111">
        <v>1</v>
      </c>
      <c r="T111">
        <v>1</v>
      </c>
      <c r="U111">
        <v>100</v>
      </c>
      <c r="V111">
        <v>1</v>
      </c>
      <c r="W111">
        <v>1</v>
      </c>
      <c r="X111">
        <v>1</v>
      </c>
    </row>
    <row r="112" spans="1:24" x14ac:dyDescent="0.2">
      <c r="A112" t="s">
        <v>543</v>
      </c>
      <c r="B112" t="s">
        <v>408</v>
      </c>
      <c r="C112" t="s">
        <v>544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1003.92912097211</v>
      </c>
      <c r="K112">
        <v>59053.991693606498</v>
      </c>
      <c r="L112">
        <v>54824.2864996957</v>
      </c>
      <c r="M112">
        <v>113878.278193302</v>
      </c>
      <c r="N112">
        <v>0</v>
      </c>
      <c r="O112">
        <v>0</v>
      </c>
      <c r="P112">
        <v>2</v>
      </c>
      <c r="Q112">
        <v>0</v>
      </c>
      <c r="R112">
        <v>0</v>
      </c>
      <c r="S112">
        <v>1</v>
      </c>
      <c r="T112">
        <v>1</v>
      </c>
      <c r="U112">
        <v>100</v>
      </c>
      <c r="V112">
        <v>1</v>
      </c>
      <c r="W112">
        <v>1</v>
      </c>
      <c r="X112">
        <v>1</v>
      </c>
    </row>
    <row r="113" spans="1:24" x14ac:dyDescent="0.2">
      <c r="A113" t="s">
        <v>545</v>
      </c>
      <c r="B113" t="s">
        <v>544</v>
      </c>
      <c r="C113" t="s">
        <v>546</v>
      </c>
      <c r="D113">
        <v>0</v>
      </c>
      <c r="E113">
        <v>0</v>
      </c>
      <c r="F113">
        <v>0</v>
      </c>
      <c r="G113">
        <v>0</v>
      </c>
      <c r="H113">
        <v>65000</v>
      </c>
      <c r="I113" t="s">
        <v>384</v>
      </c>
      <c r="J113">
        <v>1003.92912097211</v>
      </c>
      <c r="K113">
        <v>59053.991693606498</v>
      </c>
      <c r="L113">
        <v>54824.2864996957</v>
      </c>
      <c r="M113">
        <v>113878.278193302</v>
      </c>
      <c r="N113" t="s">
        <v>398</v>
      </c>
      <c r="O113" t="s">
        <v>385</v>
      </c>
      <c r="P113">
        <v>1</v>
      </c>
      <c r="Q113">
        <v>0</v>
      </c>
      <c r="R113">
        <v>0</v>
      </c>
      <c r="S113">
        <v>1</v>
      </c>
      <c r="T113">
        <v>1</v>
      </c>
      <c r="U113">
        <v>100</v>
      </c>
      <c r="V113">
        <v>1</v>
      </c>
      <c r="W113">
        <v>1</v>
      </c>
      <c r="X113">
        <v>1</v>
      </c>
    </row>
    <row r="114" spans="1:24" x14ac:dyDescent="0.2">
      <c r="A114" t="s">
        <v>547</v>
      </c>
      <c r="B114" t="s">
        <v>408</v>
      </c>
      <c r="C114" t="s">
        <v>548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1029.6341192601201</v>
      </c>
      <c r="K114">
        <v>50746.028118081602</v>
      </c>
      <c r="L114">
        <v>32456.251724658399</v>
      </c>
      <c r="M114">
        <v>83202.279842739998</v>
      </c>
      <c r="N114">
        <v>0</v>
      </c>
      <c r="O114">
        <v>0</v>
      </c>
      <c r="P114">
        <v>3</v>
      </c>
      <c r="Q114">
        <v>0</v>
      </c>
      <c r="R114">
        <v>0</v>
      </c>
      <c r="S114">
        <v>1</v>
      </c>
      <c r="T114">
        <v>1</v>
      </c>
      <c r="U114">
        <v>100</v>
      </c>
      <c r="V114">
        <v>1</v>
      </c>
      <c r="W114">
        <v>1</v>
      </c>
      <c r="X114">
        <v>1</v>
      </c>
    </row>
    <row r="115" spans="1:24" x14ac:dyDescent="0.2">
      <c r="A115" t="s">
        <v>549</v>
      </c>
      <c r="B115" t="s">
        <v>548</v>
      </c>
      <c r="C115" t="s">
        <v>550</v>
      </c>
      <c r="D115">
        <v>0</v>
      </c>
      <c r="E115">
        <v>0</v>
      </c>
      <c r="F115">
        <v>0</v>
      </c>
      <c r="G115">
        <v>0</v>
      </c>
      <c r="H115">
        <v>12000</v>
      </c>
      <c r="I115" t="s">
        <v>384</v>
      </c>
      <c r="J115">
        <v>605.66712900343202</v>
      </c>
      <c r="K115">
        <v>27588.427092925202</v>
      </c>
      <c r="L115">
        <v>11252.2209062044</v>
      </c>
      <c r="M115">
        <v>38840.6479991296</v>
      </c>
      <c r="N115" t="s">
        <v>531</v>
      </c>
      <c r="O115" t="s">
        <v>532</v>
      </c>
      <c r="P115">
        <v>1</v>
      </c>
      <c r="Q115">
        <v>0</v>
      </c>
      <c r="R115">
        <v>0</v>
      </c>
      <c r="S115">
        <v>1</v>
      </c>
      <c r="T115">
        <v>1</v>
      </c>
      <c r="U115">
        <v>100</v>
      </c>
      <c r="V115">
        <v>1</v>
      </c>
      <c r="W115">
        <v>1</v>
      </c>
      <c r="X115">
        <v>1</v>
      </c>
    </row>
    <row r="116" spans="1:24" x14ac:dyDescent="0.2">
      <c r="A116" t="s">
        <v>551</v>
      </c>
      <c r="B116" t="s">
        <v>548</v>
      </c>
      <c r="C116" t="s">
        <v>552</v>
      </c>
      <c r="D116">
        <v>0</v>
      </c>
      <c r="E116">
        <v>0</v>
      </c>
      <c r="F116">
        <v>0</v>
      </c>
      <c r="G116">
        <v>0</v>
      </c>
      <c r="H116">
        <v>7000</v>
      </c>
      <c r="I116" t="s">
        <v>384</v>
      </c>
      <c r="J116">
        <v>423.96699025669199</v>
      </c>
      <c r="K116">
        <v>23157.6010251564</v>
      </c>
      <c r="L116">
        <v>21204.030818454001</v>
      </c>
      <c r="M116">
        <v>44361.631843610397</v>
      </c>
      <c r="N116" t="s">
        <v>398</v>
      </c>
      <c r="O116" t="s">
        <v>385</v>
      </c>
      <c r="P116">
        <v>1</v>
      </c>
      <c r="Q116">
        <v>0</v>
      </c>
      <c r="R116">
        <v>0</v>
      </c>
      <c r="S116">
        <v>1</v>
      </c>
      <c r="T116">
        <v>1</v>
      </c>
      <c r="U116">
        <v>100</v>
      </c>
      <c r="V116">
        <v>1</v>
      </c>
      <c r="W116">
        <v>1</v>
      </c>
      <c r="X116">
        <v>1</v>
      </c>
    </row>
    <row r="117" spans="1:24" x14ac:dyDescent="0.2">
      <c r="A117" t="s">
        <v>553</v>
      </c>
      <c r="B117" t="s">
        <v>408</v>
      </c>
      <c r="C117" t="s">
        <v>554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1349.62825200668</v>
      </c>
      <c r="K117">
        <v>73571.184101754305</v>
      </c>
      <c r="L117">
        <v>112610.575263422</v>
      </c>
      <c r="M117">
        <v>186181.759365176</v>
      </c>
      <c r="N117">
        <v>0</v>
      </c>
      <c r="O117">
        <v>0</v>
      </c>
      <c r="P117">
        <v>4</v>
      </c>
      <c r="Q117">
        <v>0</v>
      </c>
      <c r="R117">
        <v>0</v>
      </c>
      <c r="S117">
        <v>1</v>
      </c>
      <c r="T117">
        <v>1</v>
      </c>
      <c r="U117">
        <v>100</v>
      </c>
      <c r="V117">
        <v>1</v>
      </c>
      <c r="W117">
        <v>1</v>
      </c>
      <c r="X117">
        <v>1</v>
      </c>
    </row>
    <row r="118" spans="1:24" x14ac:dyDescent="0.2">
      <c r="A118" t="s">
        <v>555</v>
      </c>
      <c r="B118" t="s">
        <v>554</v>
      </c>
      <c r="C118" t="s">
        <v>556</v>
      </c>
      <c r="D118">
        <v>0</v>
      </c>
      <c r="E118">
        <v>0</v>
      </c>
      <c r="F118">
        <v>0</v>
      </c>
      <c r="G118">
        <v>0</v>
      </c>
      <c r="H118">
        <v>600</v>
      </c>
      <c r="I118" t="s">
        <v>384</v>
      </c>
      <c r="J118">
        <v>60.566712900343198</v>
      </c>
      <c r="K118">
        <v>3161.1276184541998</v>
      </c>
      <c r="L118">
        <v>5556.65229926148</v>
      </c>
      <c r="M118">
        <v>8717.7799177156794</v>
      </c>
      <c r="N118" t="s">
        <v>398</v>
      </c>
      <c r="O118" t="s">
        <v>389</v>
      </c>
      <c r="P118">
        <v>1</v>
      </c>
      <c r="Q118">
        <v>0</v>
      </c>
      <c r="R118">
        <v>0</v>
      </c>
      <c r="S118">
        <v>1</v>
      </c>
      <c r="T118">
        <v>1</v>
      </c>
      <c r="U118">
        <v>100</v>
      </c>
      <c r="V118">
        <v>1</v>
      </c>
      <c r="W118">
        <v>1</v>
      </c>
      <c r="X118">
        <v>1</v>
      </c>
    </row>
    <row r="119" spans="1:24" x14ac:dyDescent="0.2">
      <c r="A119" t="s">
        <v>557</v>
      </c>
      <c r="B119" t="s">
        <v>554</v>
      </c>
      <c r="C119" t="s">
        <v>558</v>
      </c>
      <c r="D119">
        <v>0</v>
      </c>
      <c r="E119">
        <v>0</v>
      </c>
      <c r="F119">
        <v>0</v>
      </c>
      <c r="G119">
        <v>0</v>
      </c>
      <c r="H119">
        <v>550</v>
      </c>
      <c r="I119" t="s">
        <v>384</v>
      </c>
      <c r="J119">
        <v>77.727281556583193</v>
      </c>
      <c r="K119">
        <v>4245.4821273429598</v>
      </c>
      <c r="L119">
        <v>4429.5008158533601</v>
      </c>
      <c r="M119">
        <v>8674.9829431963208</v>
      </c>
      <c r="N119" t="s">
        <v>398</v>
      </c>
      <c r="O119" t="s">
        <v>385</v>
      </c>
      <c r="P119">
        <v>1</v>
      </c>
      <c r="Q119">
        <v>0</v>
      </c>
      <c r="R119">
        <v>0</v>
      </c>
      <c r="S119">
        <v>1</v>
      </c>
      <c r="T119">
        <v>1</v>
      </c>
      <c r="U119">
        <v>100</v>
      </c>
      <c r="V119">
        <v>1</v>
      </c>
      <c r="W119">
        <v>1</v>
      </c>
      <c r="X119">
        <v>1</v>
      </c>
    </row>
    <row r="120" spans="1:24" x14ac:dyDescent="0.2">
      <c r="A120" t="s">
        <v>559</v>
      </c>
      <c r="B120" t="s">
        <v>554</v>
      </c>
      <c r="C120" t="s">
        <v>560</v>
      </c>
      <c r="D120">
        <v>0</v>
      </c>
      <c r="E120">
        <v>0</v>
      </c>
      <c r="F120">
        <v>0</v>
      </c>
      <c r="G120">
        <v>0</v>
      </c>
      <c r="H120">
        <v>15000</v>
      </c>
      <c r="I120" t="s">
        <v>384</v>
      </c>
      <c r="J120">
        <v>1211.33425754976</v>
      </c>
      <c r="K120">
        <v>66164.5743559572</v>
      </c>
      <c r="L120">
        <v>102624.422148307</v>
      </c>
      <c r="M120">
        <v>168788.99650426401</v>
      </c>
      <c r="N120" t="s">
        <v>383</v>
      </c>
      <c r="O120" t="s">
        <v>385</v>
      </c>
      <c r="P120">
        <v>1</v>
      </c>
      <c r="Q120">
        <v>0</v>
      </c>
      <c r="R120">
        <v>0</v>
      </c>
      <c r="S120">
        <v>1</v>
      </c>
      <c r="T120">
        <v>1</v>
      </c>
      <c r="U120">
        <v>100</v>
      </c>
      <c r="V120">
        <v>1</v>
      </c>
      <c r="W120">
        <v>1</v>
      </c>
      <c r="X120">
        <v>1</v>
      </c>
    </row>
    <row r="121" spans="1:24" x14ac:dyDescent="0.2">
      <c r="A121" t="s">
        <v>561</v>
      </c>
      <c r="B121" t="s">
        <v>408</v>
      </c>
      <c r="C121" t="s">
        <v>461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19950.372734881599</v>
      </c>
      <c r="K121">
        <v>936471.32822154905</v>
      </c>
      <c r="L121">
        <v>53970.930802225303</v>
      </c>
      <c r="M121">
        <v>990442.25902377395</v>
      </c>
      <c r="N121" t="s">
        <v>462</v>
      </c>
      <c r="O121" t="s">
        <v>463</v>
      </c>
      <c r="P121">
        <v>1</v>
      </c>
      <c r="Q121">
        <v>0</v>
      </c>
      <c r="R121">
        <v>0</v>
      </c>
      <c r="S121">
        <v>1</v>
      </c>
      <c r="T121">
        <v>1</v>
      </c>
      <c r="U121">
        <v>100</v>
      </c>
      <c r="V121">
        <v>1</v>
      </c>
      <c r="W121">
        <v>1</v>
      </c>
      <c r="X121">
        <v>1</v>
      </c>
    </row>
    <row r="122" spans="1:24" x14ac:dyDescent="0.2">
      <c r="A122" t="s">
        <v>562</v>
      </c>
      <c r="B122" t="s">
        <v>501</v>
      </c>
      <c r="C122" t="s">
        <v>467</v>
      </c>
      <c r="D122">
        <v>0</v>
      </c>
      <c r="E122">
        <v>0</v>
      </c>
      <c r="F122">
        <v>0</v>
      </c>
      <c r="G122">
        <v>1136504.8427932099</v>
      </c>
      <c r="H122">
        <v>0</v>
      </c>
      <c r="I122">
        <v>0</v>
      </c>
      <c r="J122">
        <v>36680.917935953599</v>
      </c>
      <c r="K122">
        <v>2001815.95913988</v>
      </c>
      <c r="L122">
        <v>398711.49605016701</v>
      </c>
      <c r="M122">
        <v>3537032.2979832599</v>
      </c>
      <c r="N122">
        <v>0</v>
      </c>
      <c r="O122">
        <v>0</v>
      </c>
      <c r="P122">
        <v>16</v>
      </c>
      <c r="Q122">
        <v>0</v>
      </c>
      <c r="R122">
        <v>0</v>
      </c>
      <c r="S122">
        <v>1</v>
      </c>
      <c r="T122">
        <v>1</v>
      </c>
      <c r="U122">
        <v>100</v>
      </c>
      <c r="V122">
        <v>1</v>
      </c>
      <c r="W122">
        <v>1</v>
      </c>
      <c r="X122">
        <v>1</v>
      </c>
    </row>
    <row r="123" spans="1:24" x14ac:dyDescent="0.2">
      <c r="A123" t="s">
        <v>563</v>
      </c>
      <c r="B123" t="s">
        <v>467</v>
      </c>
      <c r="C123" t="s">
        <v>469</v>
      </c>
      <c r="D123">
        <v>0</v>
      </c>
      <c r="E123">
        <v>0</v>
      </c>
      <c r="F123">
        <v>0</v>
      </c>
      <c r="G123">
        <v>3079.4511912549601</v>
      </c>
      <c r="H123">
        <v>0</v>
      </c>
      <c r="I123">
        <v>0</v>
      </c>
      <c r="J123">
        <v>8136.1284329460996</v>
      </c>
      <c r="K123">
        <v>440516.47898599802</v>
      </c>
      <c r="L123">
        <v>108057.151277133</v>
      </c>
      <c r="M123">
        <v>551653.081454386</v>
      </c>
      <c r="N123">
        <v>0</v>
      </c>
      <c r="O123">
        <v>0</v>
      </c>
      <c r="P123">
        <v>5</v>
      </c>
      <c r="Q123">
        <v>0</v>
      </c>
      <c r="R123">
        <v>0</v>
      </c>
      <c r="S123">
        <v>1</v>
      </c>
      <c r="T123">
        <v>1</v>
      </c>
      <c r="U123">
        <v>100</v>
      </c>
      <c r="V123">
        <v>1</v>
      </c>
      <c r="W123">
        <v>1</v>
      </c>
      <c r="X123">
        <v>1</v>
      </c>
    </row>
    <row r="124" spans="1:24" x14ac:dyDescent="0.2">
      <c r="A124" t="s">
        <v>564</v>
      </c>
      <c r="B124" t="s">
        <v>469</v>
      </c>
      <c r="C124" t="s">
        <v>471</v>
      </c>
      <c r="D124">
        <v>0</v>
      </c>
      <c r="E124">
        <v>0</v>
      </c>
      <c r="F124">
        <v>0</v>
      </c>
      <c r="G124">
        <v>0</v>
      </c>
      <c r="H124">
        <v>1</v>
      </c>
      <c r="I124" t="s">
        <v>368</v>
      </c>
      <c r="J124">
        <v>3028.33564501716</v>
      </c>
      <c r="K124">
        <v>163927.73055842399</v>
      </c>
      <c r="L124">
        <v>30101.364229396801</v>
      </c>
      <c r="M124">
        <v>194029.09478782001</v>
      </c>
      <c r="N124" t="s">
        <v>474</v>
      </c>
      <c r="O124" t="s">
        <v>475</v>
      </c>
      <c r="P124">
        <v>1</v>
      </c>
      <c r="Q124">
        <v>0</v>
      </c>
      <c r="R124">
        <v>0</v>
      </c>
      <c r="S124">
        <v>1</v>
      </c>
      <c r="T124">
        <v>1</v>
      </c>
      <c r="U124">
        <v>100</v>
      </c>
      <c r="V124">
        <v>1</v>
      </c>
      <c r="W124">
        <v>1</v>
      </c>
      <c r="X124">
        <v>1</v>
      </c>
    </row>
    <row r="125" spans="1:24" x14ac:dyDescent="0.2">
      <c r="A125" t="s">
        <v>565</v>
      </c>
      <c r="B125" t="s">
        <v>469</v>
      </c>
      <c r="C125" t="s">
        <v>473</v>
      </c>
      <c r="D125">
        <v>0</v>
      </c>
      <c r="E125">
        <v>0</v>
      </c>
      <c r="F125">
        <v>0</v>
      </c>
      <c r="G125">
        <v>0</v>
      </c>
      <c r="H125">
        <v>1</v>
      </c>
      <c r="I125" t="s">
        <v>368</v>
      </c>
      <c r="J125">
        <v>4037.78086002288</v>
      </c>
      <c r="K125">
        <v>218570.00911278001</v>
      </c>
      <c r="L125">
        <v>48162.2592428196</v>
      </c>
      <c r="M125">
        <v>266732.26835559902</v>
      </c>
      <c r="N125" t="s">
        <v>474</v>
      </c>
      <c r="O125" t="s">
        <v>475</v>
      </c>
      <c r="P125">
        <v>1</v>
      </c>
      <c r="Q125">
        <v>0</v>
      </c>
      <c r="R125">
        <v>0</v>
      </c>
      <c r="S125">
        <v>1</v>
      </c>
      <c r="T125">
        <v>1</v>
      </c>
      <c r="U125">
        <v>100</v>
      </c>
      <c r="V125">
        <v>1</v>
      </c>
      <c r="W125">
        <v>1</v>
      </c>
      <c r="X125">
        <v>1</v>
      </c>
    </row>
    <row r="126" spans="1:24" x14ac:dyDescent="0.2">
      <c r="A126" t="s">
        <v>566</v>
      </c>
      <c r="B126" t="s">
        <v>469</v>
      </c>
      <c r="C126" t="s">
        <v>567</v>
      </c>
      <c r="D126">
        <v>0</v>
      </c>
      <c r="E126">
        <v>0</v>
      </c>
      <c r="F126">
        <v>0</v>
      </c>
      <c r="G126">
        <v>3079.4511912549601</v>
      </c>
      <c r="H126">
        <v>0</v>
      </c>
      <c r="I126">
        <v>0</v>
      </c>
      <c r="J126">
        <v>60.566712900343198</v>
      </c>
      <c r="K126">
        <v>3376.0132784775601</v>
      </c>
      <c r="L126">
        <v>291.33836704798802</v>
      </c>
      <c r="M126">
        <v>6746.8028367805</v>
      </c>
      <c r="N126">
        <v>0</v>
      </c>
      <c r="O126">
        <v>0</v>
      </c>
      <c r="P126">
        <v>1</v>
      </c>
      <c r="Q126">
        <v>0</v>
      </c>
      <c r="R126">
        <v>0</v>
      </c>
      <c r="S126">
        <v>1</v>
      </c>
      <c r="T126">
        <v>1</v>
      </c>
      <c r="U126">
        <v>100</v>
      </c>
      <c r="V126">
        <v>1</v>
      </c>
      <c r="W126">
        <v>1</v>
      </c>
      <c r="X126">
        <v>1</v>
      </c>
    </row>
    <row r="127" spans="1:24" x14ac:dyDescent="0.2">
      <c r="A127" t="s">
        <v>568</v>
      </c>
      <c r="B127" t="s">
        <v>469</v>
      </c>
      <c r="C127" t="s">
        <v>569</v>
      </c>
      <c r="D127">
        <v>0</v>
      </c>
      <c r="E127">
        <v>0</v>
      </c>
      <c r="F127">
        <v>0</v>
      </c>
      <c r="G127">
        <v>0</v>
      </c>
      <c r="H127">
        <v>1</v>
      </c>
      <c r="I127" t="s">
        <v>368</v>
      </c>
      <c r="J127">
        <v>1009.44521500572</v>
      </c>
      <c r="K127">
        <v>54642.726036316802</v>
      </c>
      <c r="L127">
        <v>29502.189437869201</v>
      </c>
      <c r="M127">
        <v>84144.915474185997</v>
      </c>
      <c r="N127" t="s">
        <v>474</v>
      </c>
      <c r="O127" t="s">
        <v>475</v>
      </c>
      <c r="P127">
        <v>1</v>
      </c>
      <c r="Q127">
        <v>0</v>
      </c>
      <c r="R127">
        <v>0</v>
      </c>
      <c r="S127">
        <v>1</v>
      </c>
      <c r="T127">
        <v>1</v>
      </c>
      <c r="U127">
        <v>100</v>
      </c>
      <c r="V127">
        <v>1</v>
      </c>
      <c r="W127">
        <v>1</v>
      </c>
      <c r="X127">
        <v>1</v>
      </c>
    </row>
    <row r="128" spans="1:24" x14ac:dyDescent="0.2">
      <c r="A128" t="s">
        <v>570</v>
      </c>
      <c r="B128" t="s">
        <v>467</v>
      </c>
      <c r="C128" t="s">
        <v>477</v>
      </c>
      <c r="D128">
        <v>0</v>
      </c>
      <c r="E128">
        <v>0</v>
      </c>
      <c r="F128">
        <v>0</v>
      </c>
      <c r="G128">
        <v>905437.87650196406</v>
      </c>
      <c r="H128">
        <v>0</v>
      </c>
      <c r="I128">
        <v>0</v>
      </c>
      <c r="J128">
        <v>23749.774563990301</v>
      </c>
      <c r="K128">
        <v>1297752.0746338901</v>
      </c>
      <c r="L128">
        <v>214999.52934986199</v>
      </c>
      <c r="M128">
        <v>2418189.4804857201</v>
      </c>
      <c r="N128">
        <v>0</v>
      </c>
      <c r="O128">
        <v>0</v>
      </c>
      <c r="P128">
        <v>7</v>
      </c>
      <c r="Q128">
        <v>0</v>
      </c>
      <c r="R128">
        <v>0</v>
      </c>
      <c r="S128">
        <v>1</v>
      </c>
      <c r="T128">
        <v>1</v>
      </c>
      <c r="U128">
        <v>100</v>
      </c>
      <c r="V128">
        <v>1</v>
      </c>
      <c r="W128">
        <v>1</v>
      </c>
      <c r="X128">
        <v>1</v>
      </c>
    </row>
    <row r="129" spans="1:24" x14ac:dyDescent="0.2">
      <c r="A129" t="s">
        <v>571</v>
      </c>
      <c r="B129" t="s">
        <v>477</v>
      </c>
      <c r="C129" t="s">
        <v>479</v>
      </c>
      <c r="D129">
        <v>0</v>
      </c>
      <c r="E129">
        <v>0</v>
      </c>
      <c r="F129">
        <v>0</v>
      </c>
      <c r="G129">
        <v>464387.10978603503</v>
      </c>
      <c r="H129">
        <v>0</v>
      </c>
      <c r="I129">
        <v>0</v>
      </c>
      <c r="J129">
        <v>4487.87374073297</v>
      </c>
      <c r="K129">
        <v>242137.78707912401</v>
      </c>
      <c r="L129">
        <v>20882.109166006801</v>
      </c>
      <c r="M129">
        <v>727407.00603116699</v>
      </c>
      <c r="N129">
        <v>0</v>
      </c>
      <c r="O129">
        <v>0</v>
      </c>
      <c r="P129">
        <v>1</v>
      </c>
      <c r="Q129">
        <v>0</v>
      </c>
      <c r="R129">
        <v>0</v>
      </c>
      <c r="S129">
        <v>1</v>
      </c>
      <c r="T129">
        <v>1</v>
      </c>
      <c r="U129">
        <v>100</v>
      </c>
      <c r="V129">
        <v>1</v>
      </c>
      <c r="W129">
        <v>1</v>
      </c>
      <c r="X129">
        <v>1</v>
      </c>
    </row>
    <row r="130" spans="1:24" x14ac:dyDescent="0.2">
      <c r="A130" t="s">
        <v>572</v>
      </c>
      <c r="B130" t="s">
        <v>477</v>
      </c>
      <c r="C130" t="s">
        <v>573</v>
      </c>
      <c r="D130">
        <v>0</v>
      </c>
      <c r="E130">
        <v>0</v>
      </c>
      <c r="F130">
        <v>0</v>
      </c>
      <c r="G130">
        <v>131972.894109104</v>
      </c>
      <c r="H130">
        <v>0</v>
      </c>
      <c r="I130">
        <v>0</v>
      </c>
      <c r="J130">
        <v>1751.2029576546599</v>
      </c>
      <c r="K130">
        <v>94531.385526377795</v>
      </c>
      <c r="L130">
        <v>8152.7786037361902</v>
      </c>
      <c r="M130">
        <v>234657.05823921799</v>
      </c>
      <c r="N130">
        <v>0</v>
      </c>
      <c r="O130">
        <v>0</v>
      </c>
      <c r="P130">
        <v>1</v>
      </c>
      <c r="Q130">
        <v>0</v>
      </c>
      <c r="R130">
        <v>0</v>
      </c>
      <c r="S130">
        <v>1</v>
      </c>
      <c r="T130">
        <v>1</v>
      </c>
      <c r="U130">
        <v>100</v>
      </c>
      <c r="V130">
        <v>1</v>
      </c>
      <c r="W130">
        <v>1</v>
      </c>
      <c r="X130">
        <v>1</v>
      </c>
    </row>
    <row r="131" spans="1:24" x14ac:dyDescent="0.2">
      <c r="A131" t="s">
        <v>574</v>
      </c>
      <c r="B131" t="s">
        <v>477</v>
      </c>
      <c r="C131" t="s">
        <v>488</v>
      </c>
      <c r="D131">
        <v>0</v>
      </c>
      <c r="E131">
        <v>0</v>
      </c>
      <c r="F131">
        <v>0</v>
      </c>
      <c r="G131">
        <v>103370.146264087</v>
      </c>
      <c r="H131">
        <v>0</v>
      </c>
      <c r="I131">
        <v>0</v>
      </c>
      <c r="J131">
        <v>14481.0501624385</v>
      </c>
      <c r="K131">
        <v>793759.49228884897</v>
      </c>
      <c r="L131">
        <v>148803.261812243</v>
      </c>
      <c r="M131">
        <v>1045932.90036517</v>
      </c>
      <c r="N131">
        <v>0</v>
      </c>
      <c r="O131">
        <v>0</v>
      </c>
      <c r="P131">
        <v>1</v>
      </c>
      <c r="Q131">
        <v>0</v>
      </c>
      <c r="R131">
        <v>0</v>
      </c>
      <c r="S131">
        <v>1</v>
      </c>
      <c r="T131">
        <v>1</v>
      </c>
      <c r="U131">
        <v>100</v>
      </c>
      <c r="V131">
        <v>1</v>
      </c>
      <c r="W131">
        <v>1</v>
      </c>
      <c r="X131">
        <v>1</v>
      </c>
    </row>
    <row r="132" spans="1:24" x14ac:dyDescent="0.2">
      <c r="A132" t="s">
        <v>575</v>
      </c>
      <c r="B132" t="s">
        <v>477</v>
      </c>
      <c r="C132" t="s">
        <v>481</v>
      </c>
      <c r="D132">
        <v>0</v>
      </c>
      <c r="E132">
        <v>0</v>
      </c>
      <c r="F132">
        <v>0</v>
      </c>
      <c r="G132">
        <v>154372.96259788799</v>
      </c>
      <c r="H132">
        <v>0</v>
      </c>
      <c r="I132">
        <v>0</v>
      </c>
      <c r="J132">
        <v>1664.64159478895</v>
      </c>
      <c r="K132">
        <v>92317.600220981403</v>
      </c>
      <c r="L132">
        <v>7737.0523750757102</v>
      </c>
      <c r="M132">
        <v>254427.61519394501</v>
      </c>
      <c r="N132">
        <v>0</v>
      </c>
      <c r="O132">
        <v>0</v>
      </c>
      <c r="P132">
        <v>1</v>
      </c>
      <c r="Q132">
        <v>0</v>
      </c>
      <c r="R132">
        <v>0</v>
      </c>
      <c r="S132">
        <v>1</v>
      </c>
      <c r="T132">
        <v>1</v>
      </c>
      <c r="U132">
        <v>100</v>
      </c>
      <c r="V132">
        <v>1</v>
      </c>
      <c r="W132">
        <v>1</v>
      </c>
      <c r="X132">
        <v>1</v>
      </c>
    </row>
    <row r="133" spans="1:24" x14ac:dyDescent="0.2">
      <c r="A133" t="s">
        <v>576</v>
      </c>
      <c r="B133" t="s">
        <v>477</v>
      </c>
      <c r="C133" t="s">
        <v>577</v>
      </c>
      <c r="D133">
        <v>0</v>
      </c>
      <c r="E133">
        <v>0</v>
      </c>
      <c r="F133">
        <v>0</v>
      </c>
      <c r="G133">
        <v>39866.3021349583</v>
      </c>
      <c r="H133">
        <v>0</v>
      </c>
      <c r="I133">
        <v>0</v>
      </c>
      <c r="J133">
        <v>1098.66345314867</v>
      </c>
      <c r="K133">
        <v>60590.532704735197</v>
      </c>
      <c r="L133">
        <v>28810.896345975401</v>
      </c>
      <c r="M133">
        <v>129267.73118566901</v>
      </c>
      <c r="N133">
        <v>0</v>
      </c>
      <c r="O133">
        <v>0</v>
      </c>
      <c r="P133">
        <v>1</v>
      </c>
      <c r="Q133">
        <v>0</v>
      </c>
      <c r="R133">
        <v>0</v>
      </c>
      <c r="S133">
        <v>1</v>
      </c>
      <c r="T133">
        <v>1</v>
      </c>
      <c r="U133">
        <v>100</v>
      </c>
      <c r="V133">
        <v>1</v>
      </c>
      <c r="W133">
        <v>1</v>
      </c>
      <c r="X133">
        <v>1</v>
      </c>
    </row>
    <row r="134" spans="1:24" x14ac:dyDescent="0.2">
      <c r="A134" t="s">
        <v>578</v>
      </c>
      <c r="B134" t="s">
        <v>477</v>
      </c>
      <c r="C134" t="s">
        <v>491</v>
      </c>
      <c r="D134">
        <v>0</v>
      </c>
      <c r="E134">
        <v>1</v>
      </c>
      <c r="F134" t="s">
        <v>368</v>
      </c>
      <c r="G134">
        <v>11468.461609889</v>
      </c>
      <c r="H134">
        <v>1</v>
      </c>
      <c r="I134" t="s">
        <v>368</v>
      </c>
      <c r="J134">
        <v>266.34265522653601</v>
      </c>
      <c r="K134">
        <v>14415.276813827801</v>
      </c>
      <c r="L134">
        <v>613.43104682532305</v>
      </c>
      <c r="M134">
        <v>26497.169470542201</v>
      </c>
      <c r="N134" t="s">
        <v>492</v>
      </c>
      <c r="O134" t="s">
        <v>493</v>
      </c>
      <c r="P134">
        <v>1</v>
      </c>
      <c r="Q134">
        <v>0</v>
      </c>
      <c r="R134">
        <v>0</v>
      </c>
      <c r="S134">
        <v>1</v>
      </c>
      <c r="T134">
        <v>1</v>
      </c>
      <c r="U134">
        <v>100</v>
      </c>
      <c r="V134">
        <v>1</v>
      </c>
      <c r="W134">
        <v>1</v>
      </c>
      <c r="X134">
        <v>1</v>
      </c>
    </row>
    <row r="135" spans="1:24" x14ac:dyDescent="0.2">
      <c r="A135" t="s">
        <v>579</v>
      </c>
      <c r="B135" t="s">
        <v>467</v>
      </c>
      <c r="C135" t="s">
        <v>495</v>
      </c>
      <c r="D135">
        <v>0</v>
      </c>
      <c r="E135">
        <v>0</v>
      </c>
      <c r="F135">
        <v>0</v>
      </c>
      <c r="G135">
        <v>0</v>
      </c>
      <c r="H135">
        <v>1</v>
      </c>
      <c r="I135" t="s">
        <v>368</v>
      </c>
      <c r="J135">
        <v>3028.33564501716</v>
      </c>
      <c r="K135">
        <v>165215.88836998801</v>
      </c>
      <c r="L135">
        <v>66277.742050171204</v>
      </c>
      <c r="M135">
        <v>231493.630420159</v>
      </c>
      <c r="N135" t="s">
        <v>495</v>
      </c>
      <c r="O135" t="s">
        <v>493</v>
      </c>
      <c r="P135">
        <v>1</v>
      </c>
      <c r="Q135">
        <v>0</v>
      </c>
      <c r="R135">
        <v>0</v>
      </c>
      <c r="S135">
        <v>1</v>
      </c>
      <c r="T135">
        <v>1</v>
      </c>
      <c r="U135">
        <v>100</v>
      </c>
      <c r="V135">
        <v>1</v>
      </c>
      <c r="W135">
        <v>1</v>
      </c>
      <c r="X135">
        <v>1</v>
      </c>
    </row>
    <row r="136" spans="1:24" x14ac:dyDescent="0.2">
      <c r="A136" t="s">
        <v>580</v>
      </c>
      <c r="B136" t="s">
        <v>467</v>
      </c>
      <c r="C136" t="s">
        <v>497</v>
      </c>
      <c r="D136">
        <v>0</v>
      </c>
      <c r="E136">
        <v>0</v>
      </c>
      <c r="F136">
        <v>0</v>
      </c>
      <c r="G136">
        <v>227987.51509999999</v>
      </c>
      <c r="H136">
        <v>0</v>
      </c>
      <c r="I136">
        <v>0</v>
      </c>
      <c r="J136">
        <v>1766.679294</v>
      </c>
      <c r="K136">
        <v>98331.51715</v>
      </c>
      <c r="L136">
        <v>9377.0733729999993</v>
      </c>
      <c r="M136">
        <v>335696.10562299902</v>
      </c>
      <c r="N136">
        <v>0</v>
      </c>
      <c r="O136">
        <v>0</v>
      </c>
      <c r="P136">
        <v>2</v>
      </c>
      <c r="Q136">
        <v>0</v>
      </c>
      <c r="R136">
        <v>0</v>
      </c>
      <c r="S136">
        <v>1</v>
      </c>
      <c r="T136">
        <v>1</v>
      </c>
      <c r="U136">
        <v>100</v>
      </c>
      <c r="V136">
        <v>1</v>
      </c>
      <c r="W136">
        <v>1</v>
      </c>
      <c r="X136">
        <v>1</v>
      </c>
    </row>
    <row r="137" spans="1:24" x14ac:dyDescent="0.2">
      <c r="A137" t="s">
        <v>581</v>
      </c>
      <c r="B137" t="s">
        <v>497</v>
      </c>
      <c r="C137" t="s">
        <v>582</v>
      </c>
      <c r="D137">
        <v>0</v>
      </c>
      <c r="E137">
        <v>1</v>
      </c>
      <c r="F137" t="s">
        <v>401</v>
      </c>
      <c r="G137">
        <v>227987.51509999999</v>
      </c>
      <c r="H137">
        <v>1</v>
      </c>
      <c r="I137" t="s">
        <v>368</v>
      </c>
      <c r="J137">
        <v>1766.679294</v>
      </c>
      <c r="K137">
        <v>98331.51715</v>
      </c>
      <c r="L137">
        <v>9377.0733729999993</v>
      </c>
      <c r="M137">
        <v>335696.10562299902</v>
      </c>
      <c r="N137" t="s">
        <v>392</v>
      </c>
      <c r="O137" t="s">
        <v>535</v>
      </c>
      <c r="P137">
        <v>1</v>
      </c>
      <c r="Q137">
        <v>0</v>
      </c>
      <c r="R137">
        <v>0</v>
      </c>
      <c r="S137">
        <v>1</v>
      </c>
      <c r="T137">
        <v>1</v>
      </c>
      <c r="U137">
        <v>100</v>
      </c>
      <c r="V137">
        <v>1</v>
      </c>
      <c r="W137">
        <v>1</v>
      </c>
      <c r="X137">
        <v>1</v>
      </c>
    </row>
    <row r="138" spans="1:24" x14ac:dyDescent="0.2">
      <c r="A138" t="s">
        <v>583</v>
      </c>
      <c r="B138" t="s">
        <v>584</v>
      </c>
      <c r="C138" t="s">
        <v>584</v>
      </c>
      <c r="D138">
        <v>0</v>
      </c>
      <c r="E138">
        <v>0</v>
      </c>
      <c r="F138">
        <v>0</v>
      </c>
      <c r="G138">
        <v>171454.80009999999</v>
      </c>
      <c r="H138">
        <v>0</v>
      </c>
      <c r="I138">
        <v>0</v>
      </c>
      <c r="J138">
        <v>62706.000010000003</v>
      </c>
      <c r="K138">
        <v>3253960.2307000002</v>
      </c>
      <c r="L138">
        <v>1107592.1165</v>
      </c>
      <c r="M138">
        <v>4533007.1472999901</v>
      </c>
      <c r="N138">
        <v>0</v>
      </c>
      <c r="O138">
        <v>0</v>
      </c>
      <c r="P138">
        <v>3</v>
      </c>
      <c r="Q138">
        <v>0</v>
      </c>
      <c r="R138">
        <v>0</v>
      </c>
      <c r="S138">
        <v>1</v>
      </c>
      <c r="T138">
        <v>1</v>
      </c>
      <c r="U138">
        <v>100</v>
      </c>
      <c r="V138">
        <v>1</v>
      </c>
      <c r="W138">
        <v>1</v>
      </c>
      <c r="X138">
        <v>1</v>
      </c>
    </row>
    <row r="139" spans="1:24" x14ac:dyDescent="0.2">
      <c r="A139" t="s">
        <v>585</v>
      </c>
      <c r="B139" t="s">
        <v>584</v>
      </c>
      <c r="C139" t="s">
        <v>379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45603.97496</v>
      </c>
      <c r="K139">
        <v>2294773.1690000002</v>
      </c>
      <c r="L139">
        <v>847040.68429999996</v>
      </c>
      <c r="M139">
        <v>3141813.8533000001</v>
      </c>
      <c r="N139">
        <v>0</v>
      </c>
      <c r="O139">
        <v>0</v>
      </c>
      <c r="P139">
        <v>1</v>
      </c>
      <c r="Q139">
        <v>0</v>
      </c>
      <c r="R139">
        <v>0</v>
      </c>
      <c r="S139">
        <v>1</v>
      </c>
      <c r="T139">
        <v>1</v>
      </c>
      <c r="U139">
        <v>100</v>
      </c>
      <c r="V139">
        <v>1</v>
      </c>
      <c r="W139">
        <v>1</v>
      </c>
      <c r="X139">
        <v>1</v>
      </c>
    </row>
    <row r="140" spans="1:24" x14ac:dyDescent="0.2">
      <c r="A140" t="s">
        <v>586</v>
      </c>
      <c r="B140" t="s">
        <v>584</v>
      </c>
      <c r="C140" t="s">
        <v>467</v>
      </c>
      <c r="D140">
        <v>0</v>
      </c>
      <c r="E140">
        <v>1</v>
      </c>
      <c r="F140" t="s">
        <v>368</v>
      </c>
      <c r="G140">
        <v>171454.80009999999</v>
      </c>
      <c r="H140">
        <v>1</v>
      </c>
      <c r="I140" t="s">
        <v>368</v>
      </c>
      <c r="J140">
        <v>17102.02505</v>
      </c>
      <c r="K140">
        <v>959187.06169999996</v>
      </c>
      <c r="L140">
        <v>260551.43220000001</v>
      </c>
      <c r="M140">
        <v>1391193.29399999</v>
      </c>
      <c r="N140" t="s">
        <v>398</v>
      </c>
      <c r="O140" t="s">
        <v>532</v>
      </c>
      <c r="P140">
        <v>1</v>
      </c>
      <c r="Q140">
        <v>0</v>
      </c>
      <c r="R140">
        <v>0</v>
      </c>
      <c r="S140">
        <v>1</v>
      </c>
      <c r="T140">
        <v>1</v>
      </c>
      <c r="U140">
        <v>100</v>
      </c>
      <c r="V140">
        <v>1</v>
      </c>
      <c r="W140">
        <v>1</v>
      </c>
      <c r="X140">
        <v>1</v>
      </c>
    </row>
    <row r="141" spans="1:24" x14ac:dyDescent="0.2">
      <c r="A141" t="s">
        <v>587</v>
      </c>
      <c r="B141" t="s">
        <v>588</v>
      </c>
      <c r="C141" t="s">
        <v>588</v>
      </c>
      <c r="D141">
        <v>0</v>
      </c>
      <c r="E141">
        <v>0</v>
      </c>
      <c r="F141">
        <v>0</v>
      </c>
      <c r="G141">
        <v>15796632.4365352</v>
      </c>
      <c r="H141">
        <v>0</v>
      </c>
      <c r="I141">
        <v>0</v>
      </c>
      <c r="J141">
        <v>4110243.2040185202</v>
      </c>
      <c r="K141">
        <v>215390854.41615599</v>
      </c>
      <c r="L141">
        <v>91631781.406517595</v>
      </c>
      <c r="M141">
        <v>322819268.25920898</v>
      </c>
      <c r="N141">
        <v>0</v>
      </c>
      <c r="O141">
        <v>0</v>
      </c>
      <c r="P141">
        <v>58</v>
      </c>
      <c r="Q141">
        <v>0</v>
      </c>
      <c r="R141">
        <v>0</v>
      </c>
      <c r="S141">
        <v>1</v>
      </c>
      <c r="T141">
        <v>1</v>
      </c>
      <c r="U141">
        <v>100</v>
      </c>
      <c r="V141">
        <v>1</v>
      </c>
      <c r="W141">
        <v>1</v>
      </c>
      <c r="X141">
        <v>1</v>
      </c>
    </row>
    <row r="142" spans="1:24" x14ac:dyDescent="0.2">
      <c r="A142" t="s">
        <v>589</v>
      </c>
      <c r="B142" t="s">
        <v>588</v>
      </c>
      <c r="C142" t="s">
        <v>379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2582822.1480870801</v>
      </c>
      <c r="K142">
        <v>131455255.617575</v>
      </c>
      <c r="L142">
        <v>71407016.084822297</v>
      </c>
      <c r="M142">
        <v>202862271.70239699</v>
      </c>
      <c r="N142">
        <v>0</v>
      </c>
      <c r="O142">
        <v>0</v>
      </c>
      <c r="P142">
        <v>36</v>
      </c>
      <c r="Q142">
        <v>0</v>
      </c>
      <c r="R142">
        <v>0</v>
      </c>
      <c r="S142">
        <v>1</v>
      </c>
      <c r="T142">
        <v>1</v>
      </c>
      <c r="U142">
        <v>100</v>
      </c>
      <c r="V142">
        <v>1</v>
      </c>
      <c r="W142">
        <v>1</v>
      </c>
      <c r="X142">
        <v>1</v>
      </c>
    </row>
    <row r="143" spans="1:24" x14ac:dyDescent="0.2">
      <c r="A143" t="s">
        <v>590</v>
      </c>
      <c r="B143" t="s">
        <v>379</v>
      </c>
      <c r="C143" t="s">
        <v>381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172602.01150412101</v>
      </c>
      <c r="K143">
        <v>8611822.8549967799</v>
      </c>
      <c r="L143">
        <v>6162416.2937868601</v>
      </c>
      <c r="M143">
        <v>14774239.1487836</v>
      </c>
      <c r="N143">
        <v>0</v>
      </c>
      <c r="O143">
        <v>0</v>
      </c>
      <c r="P143">
        <v>10</v>
      </c>
      <c r="Q143">
        <v>0</v>
      </c>
      <c r="R143">
        <v>0</v>
      </c>
      <c r="S143">
        <v>1</v>
      </c>
      <c r="T143">
        <v>1</v>
      </c>
      <c r="U143">
        <v>100</v>
      </c>
      <c r="V143">
        <v>1</v>
      </c>
      <c r="W143">
        <v>1</v>
      </c>
      <c r="X143">
        <v>1</v>
      </c>
    </row>
    <row r="144" spans="1:24" x14ac:dyDescent="0.2">
      <c r="A144" t="s">
        <v>591</v>
      </c>
      <c r="B144" t="s">
        <v>381</v>
      </c>
      <c r="C144" t="s">
        <v>383</v>
      </c>
      <c r="D144">
        <v>1</v>
      </c>
      <c r="E144">
        <v>0</v>
      </c>
      <c r="F144">
        <v>0</v>
      </c>
      <c r="G144">
        <v>0</v>
      </c>
      <c r="H144">
        <v>3100</v>
      </c>
      <c r="I144" t="s">
        <v>384</v>
      </c>
      <c r="J144">
        <v>20333.6788763683</v>
      </c>
      <c r="K144">
        <v>1057252.7039922699</v>
      </c>
      <c r="L144">
        <v>111221.711802962</v>
      </c>
      <c r="M144">
        <v>1168474.4157952301</v>
      </c>
      <c r="N144" t="s">
        <v>383</v>
      </c>
      <c r="O144" t="s">
        <v>385</v>
      </c>
      <c r="P144">
        <v>1</v>
      </c>
      <c r="Q144">
        <v>0</v>
      </c>
      <c r="R144">
        <v>0</v>
      </c>
      <c r="S144">
        <v>1</v>
      </c>
      <c r="T144">
        <v>1</v>
      </c>
      <c r="U144">
        <v>100</v>
      </c>
      <c r="V144">
        <v>1</v>
      </c>
      <c r="W144">
        <v>1</v>
      </c>
      <c r="X144">
        <v>1</v>
      </c>
    </row>
    <row r="145" spans="1:24" x14ac:dyDescent="0.2">
      <c r="A145" t="s">
        <v>592</v>
      </c>
      <c r="B145" t="s">
        <v>381</v>
      </c>
      <c r="C145" t="s">
        <v>387</v>
      </c>
      <c r="D145">
        <v>1</v>
      </c>
      <c r="E145">
        <v>0</v>
      </c>
      <c r="F145">
        <v>0</v>
      </c>
      <c r="G145">
        <v>0</v>
      </c>
      <c r="H145">
        <v>260</v>
      </c>
      <c r="I145" t="s">
        <v>388</v>
      </c>
      <c r="J145">
        <v>63343.626374758504</v>
      </c>
      <c r="K145">
        <v>3294985.39220862</v>
      </c>
      <c r="L145">
        <v>3165888.5177076599</v>
      </c>
      <c r="M145">
        <v>6460873.9099162901</v>
      </c>
      <c r="N145" t="s">
        <v>387</v>
      </c>
      <c r="O145" t="s">
        <v>389</v>
      </c>
      <c r="P145">
        <v>1</v>
      </c>
      <c r="Q145">
        <v>0</v>
      </c>
      <c r="R145">
        <v>0</v>
      </c>
      <c r="S145">
        <v>1</v>
      </c>
      <c r="T145">
        <v>1</v>
      </c>
      <c r="U145">
        <v>100</v>
      </c>
      <c r="V145">
        <v>1</v>
      </c>
      <c r="W145">
        <v>1</v>
      </c>
      <c r="X145">
        <v>1</v>
      </c>
    </row>
    <row r="146" spans="1:24" x14ac:dyDescent="0.2">
      <c r="A146" t="s">
        <v>593</v>
      </c>
      <c r="B146" t="s">
        <v>381</v>
      </c>
      <c r="C146" t="s">
        <v>391</v>
      </c>
      <c r="D146">
        <v>1</v>
      </c>
      <c r="E146">
        <v>0</v>
      </c>
      <c r="F146">
        <v>0</v>
      </c>
      <c r="G146">
        <v>0</v>
      </c>
      <c r="H146">
        <v>2100</v>
      </c>
      <c r="I146" t="s">
        <v>371</v>
      </c>
      <c r="J146">
        <v>47226.609011590401</v>
      </c>
      <c r="K146">
        <v>2079168.2704443</v>
      </c>
      <c r="L146">
        <v>2052303.5520927201</v>
      </c>
      <c r="M146">
        <v>4131471.8225370198</v>
      </c>
      <c r="N146" t="s">
        <v>392</v>
      </c>
      <c r="O146" t="s">
        <v>393</v>
      </c>
      <c r="P146">
        <v>1</v>
      </c>
      <c r="Q146">
        <v>0</v>
      </c>
      <c r="R146">
        <v>0</v>
      </c>
      <c r="S146">
        <v>1</v>
      </c>
      <c r="T146">
        <v>1</v>
      </c>
      <c r="U146">
        <v>100</v>
      </c>
      <c r="V146">
        <v>1</v>
      </c>
      <c r="W146">
        <v>1</v>
      </c>
      <c r="X146">
        <v>1</v>
      </c>
    </row>
    <row r="147" spans="1:24" x14ac:dyDescent="0.2">
      <c r="A147" t="s">
        <v>594</v>
      </c>
      <c r="B147" t="s">
        <v>381</v>
      </c>
      <c r="C147" t="s">
        <v>395</v>
      </c>
      <c r="D147">
        <v>1</v>
      </c>
      <c r="E147">
        <v>0</v>
      </c>
      <c r="F147">
        <v>0</v>
      </c>
      <c r="G147">
        <v>0</v>
      </c>
      <c r="H147">
        <v>7</v>
      </c>
      <c r="I147" t="s">
        <v>388</v>
      </c>
      <c r="J147">
        <v>20005.7163148744</v>
      </c>
      <c r="K147">
        <v>1064303.8290405599</v>
      </c>
      <c r="L147">
        <v>396313.78155183501</v>
      </c>
      <c r="M147">
        <v>1460617.6105924</v>
      </c>
      <c r="N147" t="s">
        <v>395</v>
      </c>
      <c r="O147" t="s">
        <v>393</v>
      </c>
      <c r="P147">
        <v>1</v>
      </c>
      <c r="Q147">
        <v>0</v>
      </c>
      <c r="R147">
        <v>0</v>
      </c>
      <c r="S147">
        <v>1</v>
      </c>
      <c r="T147">
        <v>1</v>
      </c>
      <c r="U147">
        <v>100</v>
      </c>
      <c r="V147">
        <v>1</v>
      </c>
      <c r="W147">
        <v>1</v>
      </c>
      <c r="X147">
        <v>1</v>
      </c>
    </row>
    <row r="148" spans="1:24" x14ac:dyDescent="0.2">
      <c r="A148" t="s">
        <v>595</v>
      </c>
      <c r="B148" t="s">
        <v>381</v>
      </c>
      <c r="C148" t="s">
        <v>509</v>
      </c>
      <c r="D148">
        <v>1</v>
      </c>
      <c r="E148">
        <v>0</v>
      </c>
      <c r="F148">
        <v>0</v>
      </c>
      <c r="G148">
        <v>0</v>
      </c>
      <c r="H148">
        <v>15000</v>
      </c>
      <c r="I148" t="s">
        <v>384</v>
      </c>
      <c r="J148">
        <v>2811.1076791371502</v>
      </c>
      <c r="K148">
        <v>123756.785177076</v>
      </c>
      <c r="L148">
        <v>16145.0871983258</v>
      </c>
      <c r="M148">
        <v>139901.87237540199</v>
      </c>
      <c r="N148" t="s">
        <v>462</v>
      </c>
      <c r="O148" t="s">
        <v>393</v>
      </c>
      <c r="P148">
        <v>1</v>
      </c>
      <c r="Q148">
        <v>0</v>
      </c>
      <c r="R148">
        <v>0</v>
      </c>
      <c r="S148">
        <v>1</v>
      </c>
      <c r="T148">
        <v>1</v>
      </c>
      <c r="U148">
        <v>100</v>
      </c>
      <c r="V148">
        <v>1</v>
      </c>
      <c r="W148">
        <v>1</v>
      </c>
      <c r="X148">
        <v>1</v>
      </c>
    </row>
    <row r="149" spans="1:24" x14ac:dyDescent="0.2">
      <c r="A149" t="s">
        <v>596</v>
      </c>
      <c r="B149" t="s">
        <v>381</v>
      </c>
      <c r="C149" t="s">
        <v>397</v>
      </c>
      <c r="D149">
        <v>1</v>
      </c>
      <c r="E149">
        <v>0</v>
      </c>
      <c r="F149">
        <v>0</v>
      </c>
      <c r="G149">
        <v>0</v>
      </c>
      <c r="H149">
        <v>15000</v>
      </c>
      <c r="I149" t="s">
        <v>384</v>
      </c>
      <c r="J149">
        <v>2811.1076791371502</v>
      </c>
      <c r="K149">
        <v>115004.249362524</v>
      </c>
      <c r="L149">
        <v>48435.261589182199</v>
      </c>
      <c r="M149">
        <v>163439.510951706</v>
      </c>
      <c r="N149" t="s">
        <v>398</v>
      </c>
      <c r="O149" t="s">
        <v>393</v>
      </c>
      <c r="P149">
        <v>1</v>
      </c>
      <c r="Q149">
        <v>0</v>
      </c>
      <c r="R149">
        <v>0</v>
      </c>
      <c r="S149">
        <v>1</v>
      </c>
      <c r="T149">
        <v>1</v>
      </c>
      <c r="U149">
        <v>100</v>
      </c>
      <c r="V149">
        <v>1</v>
      </c>
      <c r="W149">
        <v>1</v>
      </c>
      <c r="X149">
        <v>1</v>
      </c>
    </row>
    <row r="150" spans="1:24" x14ac:dyDescent="0.2">
      <c r="A150" t="s">
        <v>597</v>
      </c>
      <c r="B150" t="s">
        <v>381</v>
      </c>
      <c r="C150" t="s">
        <v>403</v>
      </c>
      <c r="D150">
        <v>1</v>
      </c>
      <c r="E150">
        <v>0</v>
      </c>
      <c r="F150">
        <v>0</v>
      </c>
      <c r="G150">
        <v>0</v>
      </c>
      <c r="H150">
        <v>1500</v>
      </c>
      <c r="I150" t="s">
        <v>384</v>
      </c>
      <c r="J150">
        <v>2108.33075949774</v>
      </c>
      <c r="K150">
        <v>109612.31795235</v>
      </c>
      <c r="L150">
        <v>49780.685520927203</v>
      </c>
      <c r="M150">
        <v>159393.003473277</v>
      </c>
      <c r="N150" t="s">
        <v>383</v>
      </c>
      <c r="O150" t="s">
        <v>385</v>
      </c>
      <c r="P150">
        <v>1</v>
      </c>
      <c r="Q150">
        <v>0</v>
      </c>
      <c r="R150">
        <v>0</v>
      </c>
      <c r="S150">
        <v>1</v>
      </c>
      <c r="T150">
        <v>1</v>
      </c>
      <c r="U150">
        <v>100</v>
      </c>
      <c r="V150">
        <v>1</v>
      </c>
      <c r="W150">
        <v>1</v>
      </c>
      <c r="X150">
        <v>1</v>
      </c>
    </row>
    <row r="151" spans="1:24" x14ac:dyDescent="0.2">
      <c r="A151" t="s">
        <v>598</v>
      </c>
      <c r="B151" t="s">
        <v>381</v>
      </c>
      <c r="C151" t="s">
        <v>405</v>
      </c>
      <c r="D151">
        <v>1</v>
      </c>
      <c r="E151">
        <v>0</v>
      </c>
      <c r="F151">
        <v>0</v>
      </c>
      <c r="G151">
        <v>0</v>
      </c>
      <c r="H151">
        <v>22000</v>
      </c>
      <c r="I151" t="s">
        <v>384</v>
      </c>
      <c r="J151">
        <v>4122.9579291693499</v>
      </c>
      <c r="K151">
        <v>214452.39297488701</v>
      </c>
      <c r="L151">
        <v>94717.844855119096</v>
      </c>
      <c r="M151">
        <v>309170.23783000599</v>
      </c>
      <c r="N151" t="s">
        <v>406</v>
      </c>
      <c r="O151" t="s">
        <v>389</v>
      </c>
      <c r="P151">
        <v>1</v>
      </c>
      <c r="Q151">
        <v>0</v>
      </c>
      <c r="R151">
        <v>0</v>
      </c>
      <c r="S151">
        <v>1</v>
      </c>
      <c r="T151">
        <v>1</v>
      </c>
      <c r="U151">
        <v>100</v>
      </c>
      <c r="V151">
        <v>1</v>
      </c>
      <c r="W151">
        <v>1</v>
      </c>
      <c r="X151">
        <v>1</v>
      </c>
    </row>
    <row r="152" spans="1:24" x14ac:dyDescent="0.2">
      <c r="A152" t="s">
        <v>599</v>
      </c>
      <c r="B152" t="s">
        <v>381</v>
      </c>
      <c r="C152" t="s">
        <v>400</v>
      </c>
      <c r="D152">
        <v>1</v>
      </c>
      <c r="E152">
        <v>0</v>
      </c>
      <c r="F152">
        <v>0</v>
      </c>
      <c r="G152">
        <v>0</v>
      </c>
      <c r="H152">
        <v>350</v>
      </c>
      <c r="I152" t="s">
        <v>401</v>
      </c>
      <c r="J152">
        <v>9838.8768795878896</v>
      </c>
      <c r="K152">
        <v>553286.91384417203</v>
      </c>
      <c r="L152">
        <v>227609.851468126</v>
      </c>
      <c r="M152">
        <v>780896.76531229797</v>
      </c>
      <c r="N152" t="s">
        <v>398</v>
      </c>
      <c r="O152" t="s">
        <v>393</v>
      </c>
      <c r="P152">
        <v>1</v>
      </c>
      <c r="Q152">
        <v>0</v>
      </c>
      <c r="R152">
        <v>0</v>
      </c>
      <c r="S152">
        <v>1</v>
      </c>
      <c r="T152">
        <v>1</v>
      </c>
      <c r="U152">
        <v>100</v>
      </c>
      <c r="V152">
        <v>1</v>
      </c>
      <c r="W152">
        <v>1</v>
      </c>
      <c r="X152">
        <v>1</v>
      </c>
    </row>
    <row r="153" spans="1:24" x14ac:dyDescent="0.2">
      <c r="A153" t="s">
        <v>600</v>
      </c>
      <c r="B153" t="s">
        <v>379</v>
      </c>
      <c r="C153" t="s">
        <v>408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2410220.1365829599</v>
      </c>
      <c r="K153">
        <v>122843432.762578</v>
      </c>
      <c r="L153">
        <v>65244599.791035399</v>
      </c>
      <c r="M153">
        <v>188088032.55361301</v>
      </c>
      <c r="N153">
        <v>0</v>
      </c>
      <c r="O153">
        <v>0</v>
      </c>
      <c r="P153">
        <v>25</v>
      </c>
      <c r="Q153">
        <v>0</v>
      </c>
      <c r="R153">
        <v>0</v>
      </c>
      <c r="S153">
        <v>1</v>
      </c>
      <c r="T153">
        <v>1</v>
      </c>
      <c r="U153">
        <v>100</v>
      </c>
      <c r="V153">
        <v>1</v>
      </c>
      <c r="W153">
        <v>1</v>
      </c>
      <c r="X153">
        <v>1</v>
      </c>
    </row>
    <row r="154" spans="1:24" x14ac:dyDescent="0.2">
      <c r="A154" t="s">
        <v>601</v>
      </c>
      <c r="B154" t="s">
        <v>408</v>
      </c>
      <c r="C154" t="s">
        <v>410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1919964.3743920601</v>
      </c>
      <c r="K154">
        <v>97441506.774371594</v>
      </c>
      <c r="L154">
        <v>30658881.492642201</v>
      </c>
      <c r="M154">
        <v>128100388.267013</v>
      </c>
      <c r="N154">
        <v>0</v>
      </c>
      <c r="O154">
        <v>0</v>
      </c>
      <c r="P154">
        <v>10</v>
      </c>
      <c r="Q154">
        <v>0</v>
      </c>
      <c r="R154">
        <v>0</v>
      </c>
      <c r="S154">
        <v>1</v>
      </c>
      <c r="T154">
        <v>1</v>
      </c>
      <c r="U154">
        <v>100</v>
      </c>
      <c r="V154">
        <v>1</v>
      </c>
      <c r="W154">
        <v>1</v>
      </c>
      <c r="X154">
        <v>1</v>
      </c>
    </row>
    <row r="155" spans="1:24" x14ac:dyDescent="0.2">
      <c r="A155" t="s">
        <v>602</v>
      </c>
      <c r="B155" t="s">
        <v>410</v>
      </c>
      <c r="C155" t="s">
        <v>383</v>
      </c>
      <c r="D155">
        <v>1</v>
      </c>
      <c r="E155">
        <v>0</v>
      </c>
      <c r="F155">
        <v>0</v>
      </c>
      <c r="G155">
        <v>0</v>
      </c>
      <c r="H155">
        <v>234300</v>
      </c>
      <c r="I155" t="s">
        <v>384</v>
      </c>
      <c r="J155">
        <v>981111.852555622</v>
      </c>
      <c r="K155">
        <v>51220118.568851396</v>
      </c>
      <c r="L155">
        <v>5062788.1515333699</v>
      </c>
      <c r="M155">
        <v>56282906.720384799</v>
      </c>
      <c r="N155" t="s">
        <v>383</v>
      </c>
      <c r="O155" t="s">
        <v>385</v>
      </c>
      <c r="P155">
        <v>1</v>
      </c>
      <c r="Q155">
        <v>0</v>
      </c>
      <c r="R155">
        <v>0</v>
      </c>
      <c r="S155">
        <v>1</v>
      </c>
      <c r="T155">
        <v>1</v>
      </c>
      <c r="U155">
        <v>100</v>
      </c>
      <c r="V155">
        <v>1</v>
      </c>
      <c r="W155">
        <v>1</v>
      </c>
      <c r="X155">
        <v>1</v>
      </c>
    </row>
    <row r="156" spans="1:24" x14ac:dyDescent="0.2">
      <c r="A156" t="s">
        <v>603</v>
      </c>
      <c r="B156" t="s">
        <v>410</v>
      </c>
      <c r="C156" t="s">
        <v>387</v>
      </c>
      <c r="D156">
        <v>1</v>
      </c>
      <c r="E156">
        <v>0</v>
      </c>
      <c r="F156">
        <v>0</v>
      </c>
      <c r="G156">
        <v>0</v>
      </c>
      <c r="H156">
        <v>1700</v>
      </c>
      <c r="I156" t="s">
        <v>388</v>
      </c>
      <c r="J156">
        <v>337187.92416115402</v>
      </c>
      <c r="K156">
        <v>17539687.782321099</v>
      </c>
      <c r="L156">
        <v>12887216.9152134</v>
      </c>
      <c r="M156">
        <v>30426904.697534502</v>
      </c>
      <c r="N156" t="s">
        <v>387</v>
      </c>
      <c r="O156" t="s">
        <v>389</v>
      </c>
      <c r="P156">
        <v>1</v>
      </c>
      <c r="Q156">
        <v>0</v>
      </c>
      <c r="R156">
        <v>0</v>
      </c>
      <c r="S156">
        <v>1</v>
      </c>
      <c r="T156">
        <v>1</v>
      </c>
      <c r="U156">
        <v>100</v>
      </c>
      <c r="V156">
        <v>1</v>
      </c>
      <c r="W156">
        <v>1</v>
      </c>
      <c r="X156">
        <v>1</v>
      </c>
    </row>
    <row r="157" spans="1:24" x14ac:dyDescent="0.2">
      <c r="A157" t="s">
        <v>604</v>
      </c>
      <c r="B157" t="s">
        <v>410</v>
      </c>
      <c r="C157" t="s">
        <v>391</v>
      </c>
      <c r="D157">
        <v>1</v>
      </c>
      <c r="E157">
        <v>0</v>
      </c>
      <c r="F157">
        <v>0</v>
      </c>
      <c r="G157">
        <v>0</v>
      </c>
      <c r="H157">
        <v>11800</v>
      </c>
      <c r="I157" t="s">
        <v>371</v>
      </c>
      <c r="J157">
        <v>289118.22699939797</v>
      </c>
      <c r="K157">
        <v>12728546.9260372</v>
      </c>
      <c r="L157">
        <v>7179467.8773301197</v>
      </c>
      <c r="M157">
        <v>19908014.803367399</v>
      </c>
      <c r="N157" t="s">
        <v>392</v>
      </c>
      <c r="O157" t="s">
        <v>393</v>
      </c>
      <c r="P157">
        <v>1</v>
      </c>
      <c r="Q157">
        <v>0</v>
      </c>
      <c r="R157">
        <v>0</v>
      </c>
      <c r="S157">
        <v>1</v>
      </c>
      <c r="T157">
        <v>1</v>
      </c>
      <c r="U157">
        <v>100</v>
      </c>
      <c r="V157">
        <v>1</v>
      </c>
      <c r="W157">
        <v>1</v>
      </c>
      <c r="X157">
        <v>1</v>
      </c>
    </row>
    <row r="158" spans="1:24" x14ac:dyDescent="0.2">
      <c r="A158" t="s">
        <v>605</v>
      </c>
      <c r="B158" t="s">
        <v>410</v>
      </c>
      <c r="C158" t="s">
        <v>395</v>
      </c>
      <c r="D158">
        <v>1</v>
      </c>
      <c r="E158">
        <v>0</v>
      </c>
      <c r="F158">
        <v>0</v>
      </c>
      <c r="G158">
        <v>0</v>
      </c>
      <c r="H158">
        <v>130</v>
      </c>
      <c r="I158" t="s">
        <v>388</v>
      </c>
      <c r="J158">
        <v>231306.249019843</v>
      </c>
      <c r="K158">
        <v>12305547.5574263</v>
      </c>
      <c r="L158">
        <v>4582183.05351773</v>
      </c>
      <c r="M158">
        <v>16887730.610943999</v>
      </c>
      <c r="N158" t="s">
        <v>395</v>
      </c>
      <c r="O158" t="s">
        <v>393</v>
      </c>
      <c r="P158">
        <v>1</v>
      </c>
      <c r="Q158">
        <v>0</v>
      </c>
      <c r="R158">
        <v>0</v>
      </c>
      <c r="S158">
        <v>1</v>
      </c>
      <c r="T158">
        <v>1</v>
      </c>
      <c r="U158">
        <v>100</v>
      </c>
      <c r="V158">
        <v>1</v>
      </c>
      <c r="W158">
        <v>1</v>
      </c>
      <c r="X158">
        <v>1</v>
      </c>
    </row>
    <row r="159" spans="1:24" x14ac:dyDescent="0.2">
      <c r="A159" t="s">
        <v>606</v>
      </c>
      <c r="B159" t="s">
        <v>410</v>
      </c>
      <c r="C159" t="s">
        <v>509</v>
      </c>
      <c r="D159">
        <v>1</v>
      </c>
      <c r="E159">
        <v>0</v>
      </c>
      <c r="F159">
        <v>0</v>
      </c>
      <c r="G159">
        <v>0</v>
      </c>
      <c r="H159">
        <v>41300</v>
      </c>
      <c r="I159" t="s">
        <v>384</v>
      </c>
      <c r="J159">
        <v>4818.6371184606096</v>
      </c>
      <c r="K159">
        <v>212133.29657245899</v>
      </c>
      <c r="L159">
        <v>27674.968481058298</v>
      </c>
      <c r="M159">
        <v>239808.26505351701</v>
      </c>
      <c r="N159" t="s">
        <v>462</v>
      </c>
      <c r="O159" t="s">
        <v>393</v>
      </c>
      <c r="P159">
        <v>1</v>
      </c>
      <c r="Q159">
        <v>0</v>
      </c>
      <c r="R159">
        <v>0</v>
      </c>
      <c r="S159">
        <v>1</v>
      </c>
      <c r="T159">
        <v>1</v>
      </c>
      <c r="U159">
        <v>100</v>
      </c>
      <c r="V159">
        <v>1</v>
      </c>
      <c r="W159">
        <v>1</v>
      </c>
      <c r="X159">
        <v>1</v>
      </c>
    </row>
    <row r="160" spans="1:24" x14ac:dyDescent="0.2">
      <c r="A160" t="s">
        <v>607</v>
      </c>
      <c r="B160" t="s">
        <v>410</v>
      </c>
      <c r="C160" t="s">
        <v>397</v>
      </c>
      <c r="D160">
        <v>1</v>
      </c>
      <c r="E160">
        <v>0</v>
      </c>
      <c r="F160">
        <v>0</v>
      </c>
      <c r="G160">
        <v>0</v>
      </c>
      <c r="H160">
        <v>35000</v>
      </c>
      <c r="I160" t="s">
        <v>384</v>
      </c>
      <c r="J160">
        <v>4083.5907781118399</v>
      </c>
      <c r="K160">
        <v>167062.36318701101</v>
      </c>
      <c r="L160">
        <v>70360.089344558</v>
      </c>
      <c r="M160">
        <v>237422.452531569</v>
      </c>
      <c r="N160" t="s">
        <v>398</v>
      </c>
      <c r="O160" t="s">
        <v>393</v>
      </c>
      <c r="P160">
        <v>1</v>
      </c>
      <c r="Q160">
        <v>0</v>
      </c>
      <c r="R160">
        <v>0</v>
      </c>
      <c r="S160">
        <v>1</v>
      </c>
      <c r="T160">
        <v>1</v>
      </c>
      <c r="U160">
        <v>100</v>
      </c>
      <c r="V160">
        <v>1</v>
      </c>
      <c r="W160">
        <v>1</v>
      </c>
      <c r="X160">
        <v>1</v>
      </c>
    </row>
    <row r="161" spans="1:24" x14ac:dyDescent="0.2">
      <c r="A161" t="s">
        <v>608</v>
      </c>
      <c r="B161" t="s">
        <v>410</v>
      </c>
      <c r="C161" t="s">
        <v>418</v>
      </c>
      <c r="D161">
        <v>1</v>
      </c>
      <c r="E161">
        <v>0</v>
      </c>
      <c r="F161">
        <v>0</v>
      </c>
      <c r="G161">
        <v>0</v>
      </c>
      <c r="H161">
        <v>76000</v>
      </c>
      <c r="I161" t="s">
        <v>384</v>
      </c>
      <c r="J161">
        <v>44336.1284305472</v>
      </c>
      <c r="K161">
        <v>1951919.19831629</v>
      </c>
      <c r="L161">
        <v>127318.256933253</v>
      </c>
      <c r="M161">
        <v>2079237.45524954</v>
      </c>
      <c r="N161" t="s">
        <v>398</v>
      </c>
      <c r="O161" t="s">
        <v>393</v>
      </c>
      <c r="P161">
        <v>1</v>
      </c>
      <c r="Q161">
        <v>0</v>
      </c>
      <c r="R161">
        <v>0</v>
      </c>
      <c r="S161">
        <v>1</v>
      </c>
      <c r="T161">
        <v>1</v>
      </c>
      <c r="U161">
        <v>100</v>
      </c>
      <c r="V161">
        <v>1</v>
      </c>
      <c r="W161">
        <v>1</v>
      </c>
      <c r="X161">
        <v>1</v>
      </c>
    </row>
    <row r="162" spans="1:24" x14ac:dyDescent="0.2">
      <c r="A162" t="s">
        <v>609</v>
      </c>
      <c r="B162" t="s">
        <v>410</v>
      </c>
      <c r="C162" t="s">
        <v>403</v>
      </c>
      <c r="D162">
        <v>1</v>
      </c>
      <c r="E162">
        <v>0</v>
      </c>
      <c r="F162">
        <v>0</v>
      </c>
      <c r="G162">
        <v>0</v>
      </c>
      <c r="H162">
        <v>12000</v>
      </c>
      <c r="I162" t="s">
        <v>384</v>
      </c>
      <c r="J162">
        <v>10500.661998797301</v>
      </c>
      <c r="K162">
        <v>545990.73265183403</v>
      </c>
      <c r="L162">
        <v>247935.552988574</v>
      </c>
      <c r="M162">
        <v>793926.28564040805</v>
      </c>
      <c r="N162" t="s">
        <v>383</v>
      </c>
      <c r="O162" t="s">
        <v>385</v>
      </c>
      <c r="P162">
        <v>1</v>
      </c>
      <c r="Q162">
        <v>0</v>
      </c>
      <c r="R162">
        <v>0</v>
      </c>
      <c r="S162">
        <v>1</v>
      </c>
      <c r="T162">
        <v>1</v>
      </c>
      <c r="U162">
        <v>100</v>
      </c>
      <c r="V162">
        <v>1</v>
      </c>
      <c r="W162">
        <v>1</v>
      </c>
      <c r="X162">
        <v>1</v>
      </c>
    </row>
    <row r="163" spans="1:24" x14ac:dyDescent="0.2">
      <c r="A163" t="s">
        <v>610</v>
      </c>
      <c r="B163" t="s">
        <v>410</v>
      </c>
      <c r="C163" t="s">
        <v>445</v>
      </c>
      <c r="D163">
        <v>1</v>
      </c>
      <c r="E163">
        <v>0</v>
      </c>
      <c r="F163">
        <v>0</v>
      </c>
      <c r="G163">
        <v>0</v>
      </c>
      <c r="H163">
        <v>1</v>
      </c>
      <c r="I163" t="s">
        <v>368</v>
      </c>
      <c r="J163">
        <v>17501.1033301262</v>
      </c>
      <c r="K163">
        <v>770500.34900781699</v>
      </c>
      <c r="L163">
        <v>473936.62730006</v>
      </c>
      <c r="M163">
        <v>1244436.9763078699</v>
      </c>
      <c r="N163" t="s">
        <v>398</v>
      </c>
      <c r="O163" t="s">
        <v>393</v>
      </c>
      <c r="P163">
        <v>1</v>
      </c>
      <c r="Q163">
        <v>0</v>
      </c>
      <c r="R163">
        <v>0</v>
      </c>
      <c r="S163">
        <v>1</v>
      </c>
      <c r="T163">
        <v>1</v>
      </c>
      <c r="U163">
        <v>100</v>
      </c>
      <c r="V163">
        <v>1</v>
      </c>
      <c r="W163">
        <v>1</v>
      </c>
      <c r="X163">
        <v>1</v>
      </c>
    </row>
    <row r="164" spans="1:24" x14ac:dyDescent="0.2">
      <c r="A164" t="s">
        <v>611</v>
      </c>
      <c r="B164" t="s">
        <v>408</v>
      </c>
      <c r="C164" t="s">
        <v>447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369842.15142587997</v>
      </c>
      <c r="K164">
        <v>19179564.558608402</v>
      </c>
      <c r="L164">
        <v>30477497.496101499</v>
      </c>
      <c r="M164">
        <v>49657062.054709896</v>
      </c>
      <c r="N164">
        <v>0</v>
      </c>
      <c r="O164">
        <v>0</v>
      </c>
      <c r="P164">
        <v>6</v>
      </c>
      <c r="Q164">
        <v>0</v>
      </c>
      <c r="R164">
        <v>0</v>
      </c>
      <c r="S164">
        <v>1</v>
      </c>
      <c r="T164">
        <v>1</v>
      </c>
      <c r="U164">
        <v>100</v>
      </c>
      <c r="V164">
        <v>1</v>
      </c>
      <c r="W164">
        <v>1</v>
      </c>
      <c r="X164">
        <v>1</v>
      </c>
    </row>
    <row r="165" spans="1:24" x14ac:dyDescent="0.2">
      <c r="A165" t="s">
        <v>612</v>
      </c>
      <c r="B165" t="s">
        <v>447</v>
      </c>
      <c r="C165" t="s">
        <v>449</v>
      </c>
      <c r="D165">
        <v>1</v>
      </c>
      <c r="E165">
        <v>0</v>
      </c>
      <c r="F165">
        <v>0</v>
      </c>
      <c r="G165">
        <v>0</v>
      </c>
      <c r="H165">
        <v>450</v>
      </c>
      <c r="I165" t="s">
        <v>388</v>
      </c>
      <c r="J165">
        <v>263575.28890207497</v>
      </c>
      <c r="K165">
        <v>13668672.085449301</v>
      </c>
      <c r="L165">
        <v>22971965.889959101</v>
      </c>
      <c r="M165">
        <v>36640637.975408398</v>
      </c>
      <c r="N165" t="s">
        <v>449</v>
      </c>
      <c r="O165" t="s">
        <v>450</v>
      </c>
      <c r="P165">
        <v>1</v>
      </c>
      <c r="Q165">
        <v>0</v>
      </c>
      <c r="R165">
        <v>0</v>
      </c>
      <c r="S165">
        <v>1</v>
      </c>
      <c r="T165">
        <v>1</v>
      </c>
      <c r="U165">
        <v>100</v>
      </c>
      <c r="V165">
        <v>1</v>
      </c>
      <c r="W165">
        <v>1</v>
      </c>
      <c r="X165">
        <v>1</v>
      </c>
    </row>
    <row r="166" spans="1:24" x14ac:dyDescent="0.2">
      <c r="A166" t="s">
        <v>613</v>
      </c>
      <c r="B166" t="s">
        <v>447</v>
      </c>
      <c r="C166" t="s">
        <v>614</v>
      </c>
      <c r="D166">
        <v>1</v>
      </c>
      <c r="E166">
        <v>0</v>
      </c>
      <c r="F166">
        <v>0</v>
      </c>
      <c r="G166">
        <v>0</v>
      </c>
      <c r="H166">
        <v>65</v>
      </c>
      <c r="I166" t="s">
        <v>388</v>
      </c>
      <c r="J166">
        <v>73968.430289523007</v>
      </c>
      <c r="K166">
        <v>3835890.69572477</v>
      </c>
      <c r="L166">
        <v>5478699.5759963496</v>
      </c>
      <c r="M166">
        <v>9314590.2717211209</v>
      </c>
      <c r="N166" t="s">
        <v>449</v>
      </c>
      <c r="O166" t="s">
        <v>450</v>
      </c>
      <c r="P166">
        <v>1</v>
      </c>
      <c r="Q166">
        <v>0</v>
      </c>
      <c r="R166">
        <v>0</v>
      </c>
      <c r="S166">
        <v>1</v>
      </c>
      <c r="T166">
        <v>1</v>
      </c>
      <c r="U166">
        <v>100</v>
      </c>
      <c r="V166">
        <v>1</v>
      </c>
      <c r="W166">
        <v>1</v>
      </c>
      <c r="X166">
        <v>1</v>
      </c>
    </row>
    <row r="167" spans="1:24" x14ac:dyDescent="0.2">
      <c r="A167" t="s">
        <v>615</v>
      </c>
      <c r="B167" t="s">
        <v>447</v>
      </c>
      <c r="C167" t="s">
        <v>454</v>
      </c>
      <c r="D167">
        <v>1</v>
      </c>
      <c r="E167">
        <v>0</v>
      </c>
      <c r="F167">
        <v>0</v>
      </c>
      <c r="G167">
        <v>0</v>
      </c>
      <c r="H167">
        <v>5000</v>
      </c>
      <c r="I167" t="s">
        <v>384</v>
      </c>
      <c r="J167">
        <v>20918.673727644</v>
      </c>
      <c r="K167">
        <v>1084850.5068033701</v>
      </c>
      <c r="L167">
        <v>889055.30808401399</v>
      </c>
      <c r="M167">
        <v>1973905.81488739</v>
      </c>
      <c r="N167" t="s">
        <v>406</v>
      </c>
      <c r="O167" t="s">
        <v>450</v>
      </c>
      <c r="P167">
        <v>1</v>
      </c>
      <c r="Q167">
        <v>0</v>
      </c>
      <c r="R167">
        <v>0</v>
      </c>
      <c r="S167">
        <v>1</v>
      </c>
      <c r="T167">
        <v>1</v>
      </c>
      <c r="U167">
        <v>100</v>
      </c>
      <c r="V167">
        <v>1</v>
      </c>
      <c r="W167">
        <v>1</v>
      </c>
      <c r="X167">
        <v>1</v>
      </c>
    </row>
    <row r="168" spans="1:24" x14ac:dyDescent="0.2">
      <c r="A168" t="s">
        <v>616</v>
      </c>
      <c r="B168" t="s">
        <v>447</v>
      </c>
      <c r="C168" t="s">
        <v>456</v>
      </c>
      <c r="D168">
        <v>0</v>
      </c>
      <c r="E168">
        <v>0</v>
      </c>
      <c r="F168">
        <v>0</v>
      </c>
      <c r="G168">
        <v>0</v>
      </c>
      <c r="H168">
        <v>250</v>
      </c>
      <c r="I168" t="s">
        <v>401</v>
      </c>
      <c r="J168">
        <v>3346.9877960090498</v>
      </c>
      <c r="K168">
        <v>173576.08108854</v>
      </c>
      <c r="L168">
        <v>543663.51008776703</v>
      </c>
      <c r="M168">
        <v>717239.59117630799</v>
      </c>
      <c r="N168" t="s">
        <v>449</v>
      </c>
      <c r="O168" t="s">
        <v>450</v>
      </c>
      <c r="P168">
        <v>1</v>
      </c>
      <c r="Q168">
        <v>0</v>
      </c>
      <c r="R168">
        <v>0</v>
      </c>
      <c r="S168">
        <v>1</v>
      </c>
      <c r="T168">
        <v>1</v>
      </c>
      <c r="U168">
        <v>100</v>
      </c>
      <c r="V168">
        <v>1</v>
      </c>
      <c r="W168">
        <v>1</v>
      </c>
      <c r="X168">
        <v>1</v>
      </c>
    </row>
    <row r="169" spans="1:24" x14ac:dyDescent="0.2">
      <c r="A169" t="s">
        <v>617</v>
      </c>
      <c r="B169" t="s">
        <v>447</v>
      </c>
      <c r="C169" t="s">
        <v>458</v>
      </c>
      <c r="D169">
        <v>0</v>
      </c>
      <c r="E169">
        <v>0</v>
      </c>
      <c r="F169">
        <v>0</v>
      </c>
      <c r="G169">
        <v>0</v>
      </c>
      <c r="H169">
        <v>800</v>
      </c>
      <c r="I169" t="s">
        <v>459</v>
      </c>
      <c r="J169">
        <v>8032.7707106287198</v>
      </c>
      <c r="K169">
        <v>416575.18954239303</v>
      </c>
      <c r="L169">
        <v>594113.21197422105</v>
      </c>
      <c r="M169">
        <v>1010688.4015166101</v>
      </c>
      <c r="N169" t="s">
        <v>398</v>
      </c>
      <c r="O169" t="s">
        <v>450</v>
      </c>
      <c r="P169">
        <v>1</v>
      </c>
      <c r="Q169">
        <v>0</v>
      </c>
      <c r="R169">
        <v>0</v>
      </c>
      <c r="S169">
        <v>1</v>
      </c>
      <c r="T169">
        <v>1</v>
      </c>
      <c r="U169">
        <v>100</v>
      </c>
      <c r="V169">
        <v>1</v>
      </c>
      <c r="W169">
        <v>1</v>
      </c>
      <c r="X169">
        <v>1</v>
      </c>
    </row>
    <row r="170" spans="1:24" x14ac:dyDescent="0.2">
      <c r="A170" t="s">
        <v>618</v>
      </c>
      <c r="B170" t="s">
        <v>408</v>
      </c>
      <c r="C170" t="s">
        <v>544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7544.1104907264298</v>
      </c>
      <c r="K170">
        <v>444948.65853941202</v>
      </c>
      <c r="L170">
        <v>412649.815050231</v>
      </c>
      <c r="M170">
        <v>857598.47358964395</v>
      </c>
      <c r="N170">
        <v>0</v>
      </c>
      <c r="O170">
        <v>0</v>
      </c>
      <c r="P170">
        <v>2</v>
      </c>
      <c r="Q170">
        <v>0</v>
      </c>
      <c r="R170">
        <v>0</v>
      </c>
      <c r="S170">
        <v>1</v>
      </c>
      <c r="T170">
        <v>1</v>
      </c>
      <c r="U170">
        <v>100</v>
      </c>
      <c r="V170">
        <v>1</v>
      </c>
      <c r="W170">
        <v>1</v>
      </c>
      <c r="X170">
        <v>1</v>
      </c>
    </row>
    <row r="171" spans="1:24" x14ac:dyDescent="0.2">
      <c r="A171" t="s">
        <v>619</v>
      </c>
      <c r="B171" t="s">
        <v>544</v>
      </c>
      <c r="C171" t="s">
        <v>546</v>
      </c>
      <c r="D171">
        <v>0</v>
      </c>
      <c r="E171">
        <v>0</v>
      </c>
      <c r="F171">
        <v>0</v>
      </c>
      <c r="G171">
        <v>0</v>
      </c>
      <c r="H171">
        <v>11500</v>
      </c>
      <c r="I171" t="s">
        <v>384</v>
      </c>
      <c r="J171">
        <v>7544.1104907264298</v>
      </c>
      <c r="K171">
        <v>444948.65853941202</v>
      </c>
      <c r="L171">
        <v>412649.815050231</v>
      </c>
      <c r="M171">
        <v>857598.47358964395</v>
      </c>
      <c r="N171" t="s">
        <v>398</v>
      </c>
      <c r="O171" t="s">
        <v>385</v>
      </c>
      <c r="P171">
        <v>1</v>
      </c>
      <c r="Q171">
        <v>0</v>
      </c>
      <c r="R171">
        <v>0</v>
      </c>
      <c r="S171">
        <v>1</v>
      </c>
      <c r="T171">
        <v>1</v>
      </c>
      <c r="U171">
        <v>100</v>
      </c>
      <c r="V171">
        <v>1</v>
      </c>
      <c r="W171">
        <v>1</v>
      </c>
      <c r="X171">
        <v>1</v>
      </c>
    </row>
    <row r="172" spans="1:24" x14ac:dyDescent="0.2">
      <c r="A172" t="s">
        <v>620</v>
      </c>
      <c r="B172" t="s">
        <v>408</v>
      </c>
      <c r="C172" t="s">
        <v>548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45184.335249227101</v>
      </c>
      <c r="K172">
        <v>2474613.8499806798</v>
      </c>
      <c r="L172">
        <v>2263486.75721737</v>
      </c>
      <c r="M172">
        <v>4738100.6071980502</v>
      </c>
      <c r="N172">
        <v>0</v>
      </c>
      <c r="O172">
        <v>0</v>
      </c>
      <c r="P172">
        <v>2</v>
      </c>
      <c r="Q172">
        <v>0</v>
      </c>
      <c r="R172">
        <v>0</v>
      </c>
      <c r="S172">
        <v>1</v>
      </c>
      <c r="T172">
        <v>1</v>
      </c>
      <c r="U172">
        <v>100</v>
      </c>
      <c r="V172">
        <v>1</v>
      </c>
      <c r="W172">
        <v>1</v>
      </c>
      <c r="X172">
        <v>1</v>
      </c>
    </row>
    <row r="173" spans="1:24" x14ac:dyDescent="0.2">
      <c r="A173" t="s">
        <v>621</v>
      </c>
      <c r="B173" t="s">
        <v>548</v>
      </c>
      <c r="C173" t="s">
        <v>552</v>
      </c>
      <c r="D173">
        <v>0</v>
      </c>
      <c r="E173">
        <v>0</v>
      </c>
      <c r="F173">
        <v>0</v>
      </c>
      <c r="G173">
        <v>0</v>
      </c>
      <c r="H173">
        <v>9000</v>
      </c>
      <c r="I173" t="s">
        <v>384</v>
      </c>
      <c r="J173">
        <v>45184.335249227101</v>
      </c>
      <c r="K173">
        <v>2474613.8499806798</v>
      </c>
      <c r="L173">
        <v>2263486.75721737</v>
      </c>
      <c r="M173">
        <v>4738100.6071980502</v>
      </c>
      <c r="N173" t="s">
        <v>398</v>
      </c>
      <c r="O173" t="s">
        <v>385</v>
      </c>
      <c r="P173">
        <v>1</v>
      </c>
      <c r="Q173">
        <v>0</v>
      </c>
      <c r="R173">
        <v>0</v>
      </c>
      <c r="S173">
        <v>1</v>
      </c>
      <c r="T173">
        <v>1</v>
      </c>
      <c r="U173">
        <v>100</v>
      </c>
      <c r="V173">
        <v>1</v>
      </c>
      <c r="W173">
        <v>1</v>
      </c>
      <c r="X173">
        <v>1</v>
      </c>
    </row>
    <row r="174" spans="1:24" x14ac:dyDescent="0.2">
      <c r="A174" t="s">
        <v>622</v>
      </c>
      <c r="B174" t="s">
        <v>408</v>
      </c>
      <c r="C174" t="s">
        <v>554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15479.8185604231</v>
      </c>
      <c r="K174">
        <v>845735.89041454997</v>
      </c>
      <c r="L174">
        <v>912699.37360275397</v>
      </c>
      <c r="M174">
        <v>1758435.2640173</v>
      </c>
      <c r="N174">
        <v>0</v>
      </c>
      <c r="O174">
        <v>0</v>
      </c>
      <c r="P174">
        <v>3</v>
      </c>
      <c r="Q174">
        <v>0</v>
      </c>
      <c r="R174">
        <v>0</v>
      </c>
      <c r="S174">
        <v>1</v>
      </c>
      <c r="T174">
        <v>1</v>
      </c>
      <c r="U174">
        <v>100</v>
      </c>
      <c r="V174">
        <v>1</v>
      </c>
      <c r="W174">
        <v>1</v>
      </c>
      <c r="X174">
        <v>1</v>
      </c>
    </row>
    <row r="175" spans="1:24" x14ac:dyDescent="0.2">
      <c r="A175" t="s">
        <v>623</v>
      </c>
      <c r="B175" t="s">
        <v>554</v>
      </c>
      <c r="C175" t="s">
        <v>556</v>
      </c>
      <c r="D175">
        <v>0</v>
      </c>
      <c r="E175">
        <v>0</v>
      </c>
      <c r="F175">
        <v>0</v>
      </c>
      <c r="G175">
        <v>0</v>
      </c>
      <c r="H175">
        <v>100</v>
      </c>
      <c r="I175" t="s">
        <v>384</v>
      </c>
      <c r="J175">
        <v>836.74694900226302</v>
      </c>
      <c r="K175">
        <v>43788.5113711636</v>
      </c>
      <c r="L175">
        <v>76891.269889186296</v>
      </c>
      <c r="M175">
        <v>120679.781260349</v>
      </c>
      <c r="N175" t="s">
        <v>398</v>
      </c>
      <c r="O175" t="s">
        <v>389</v>
      </c>
      <c r="P175">
        <v>1</v>
      </c>
      <c r="Q175">
        <v>0</v>
      </c>
      <c r="R175">
        <v>0</v>
      </c>
      <c r="S175">
        <v>1</v>
      </c>
      <c r="T175">
        <v>1</v>
      </c>
      <c r="U175">
        <v>100</v>
      </c>
      <c r="V175">
        <v>1</v>
      </c>
      <c r="W175">
        <v>1</v>
      </c>
      <c r="X175">
        <v>1</v>
      </c>
    </row>
    <row r="176" spans="1:24" x14ac:dyDescent="0.2">
      <c r="A176" t="s">
        <v>624</v>
      </c>
      <c r="B176" t="s">
        <v>554</v>
      </c>
      <c r="C176" t="s">
        <v>558</v>
      </c>
      <c r="D176">
        <v>0</v>
      </c>
      <c r="E176">
        <v>0</v>
      </c>
      <c r="F176">
        <v>0</v>
      </c>
      <c r="G176">
        <v>0</v>
      </c>
      <c r="H176">
        <v>1250</v>
      </c>
      <c r="I176" t="s">
        <v>384</v>
      </c>
      <c r="J176">
        <v>14643.071611420801</v>
      </c>
      <c r="K176">
        <v>801947.37904338702</v>
      </c>
      <c r="L176">
        <v>835808.10371356795</v>
      </c>
      <c r="M176">
        <v>1637755.48275695</v>
      </c>
      <c r="N176" t="s">
        <v>398</v>
      </c>
      <c r="O176" t="s">
        <v>385</v>
      </c>
      <c r="P176">
        <v>1</v>
      </c>
      <c r="Q176">
        <v>0</v>
      </c>
      <c r="R176">
        <v>0</v>
      </c>
      <c r="S176">
        <v>1</v>
      </c>
      <c r="T176">
        <v>1</v>
      </c>
      <c r="U176">
        <v>100</v>
      </c>
      <c r="V176">
        <v>1</v>
      </c>
      <c r="W176">
        <v>1</v>
      </c>
      <c r="X176">
        <v>1</v>
      </c>
    </row>
    <row r="177" spans="1:24" x14ac:dyDescent="0.2">
      <c r="A177" t="s">
        <v>625</v>
      </c>
      <c r="B177" t="s">
        <v>408</v>
      </c>
      <c r="C177" t="s">
        <v>461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52205.346464646398</v>
      </c>
      <c r="K177">
        <v>2457063.0306637799</v>
      </c>
      <c r="L177">
        <v>519384.85642135597</v>
      </c>
      <c r="M177">
        <v>2976447.88708513</v>
      </c>
      <c r="N177" t="s">
        <v>462</v>
      </c>
      <c r="O177" t="s">
        <v>463</v>
      </c>
      <c r="P177">
        <v>1</v>
      </c>
      <c r="Q177">
        <v>0</v>
      </c>
      <c r="R177">
        <v>0</v>
      </c>
      <c r="S177">
        <v>1</v>
      </c>
      <c r="T177">
        <v>1</v>
      </c>
      <c r="U177">
        <v>100</v>
      </c>
      <c r="V177">
        <v>1</v>
      </c>
      <c r="W177">
        <v>1</v>
      </c>
      <c r="X177">
        <v>1</v>
      </c>
    </row>
    <row r="178" spans="1:24" x14ac:dyDescent="0.2">
      <c r="A178" t="s">
        <v>626</v>
      </c>
      <c r="B178" t="s">
        <v>588</v>
      </c>
      <c r="C178" t="s">
        <v>467</v>
      </c>
      <c r="D178">
        <v>0</v>
      </c>
      <c r="E178">
        <v>0</v>
      </c>
      <c r="F178">
        <v>0</v>
      </c>
      <c r="G178">
        <v>15796632.4365352</v>
      </c>
      <c r="H178">
        <v>0</v>
      </c>
      <c r="I178">
        <v>0</v>
      </c>
      <c r="J178">
        <v>1527421.0559314301</v>
      </c>
      <c r="K178">
        <v>83935598.798581496</v>
      </c>
      <c r="L178">
        <v>20224765.321695302</v>
      </c>
      <c r="M178">
        <v>119956996.556812</v>
      </c>
      <c r="N178">
        <v>0</v>
      </c>
      <c r="O178">
        <v>0</v>
      </c>
      <c r="P178">
        <v>21</v>
      </c>
      <c r="Q178">
        <v>0</v>
      </c>
      <c r="R178">
        <v>0</v>
      </c>
      <c r="S178">
        <v>1</v>
      </c>
      <c r="T178">
        <v>1</v>
      </c>
      <c r="U178">
        <v>100</v>
      </c>
      <c r="V178">
        <v>1</v>
      </c>
      <c r="W178">
        <v>1</v>
      </c>
      <c r="X178">
        <v>1</v>
      </c>
    </row>
    <row r="179" spans="1:24" x14ac:dyDescent="0.2">
      <c r="A179" t="s">
        <v>627</v>
      </c>
      <c r="B179" t="s">
        <v>467</v>
      </c>
      <c r="C179" t="s">
        <v>469</v>
      </c>
      <c r="D179">
        <v>0</v>
      </c>
      <c r="E179">
        <v>0</v>
      </c>
      <c r="F179">
        <v>0</v>
      </c>
      <c r="G179">
        <v>80839.523877373504</v>
      </c>
      <c r="H179">
        <v>0</v>
      </c>
      <c r="I179">
        <v>0</v>
      </c>
      <c r="J179">
        <v>290853.23950444302</v>
      </c>
      <c r="K179">
        <v>15791679.9246867</v>
      </c>
      <c r="L179">
        <v>3716614.3831074699</v>
      </c>
      <c r="M179">
        <v>19589133.831671499</v>
      </c>
      <c r="N179">
        <v>0</v>
      </c>
      <c r="O179">
        <v>0</v>
      </c>
      <c r="P179">
        <v>5</v>
      </c>
      <c r="Q179">
        <v>0</v>
      </c>
      <c r="R179">
        <v>0</v>
      </c>
      <c r="S179">
        <v>1</v>
      </c>
      <c r="T179">
        <v>1</v>
      </c>
      <c r="U179">
        <v>100</v>
      </c>
      <c r="V179">
        <v>1</v>
      </c>
      <c r="W179">
        <v>1</v>
      </c>
      <c r="X179">
        <v>1</v>
      </c>
    </row>
    <row r="180" spans="1:24" x14ac:dyDescent="0.2">
      <c r="A180" t="s">
        <v>628</v>
      </c>
      <c r="B180" t="s">
        <v>469</v>
      </c>
      <c r="C180" t="s">
        <v>471</v>
      </c>
      <c r="D180">
        <v>0</v>
      </c>
      <c r="E180">
        <v>0</v>
      </c>
      <c r="F180">
        <v>0</v>
      </c>
      <c r="G180">
        <v>0</v>
      </c>
      <c r="H180">
        <v>1</v>
      </c>
      <c r="I180" t="s">
        <v>368</v>
      </c>
      <c r="J180">
        <v>117144.572891366</v>
      </c>
      <c r="K180">
        <v>6358113.4277020302</v>
      </c>
      <c r="L180">
        <v>1666134.20940052</v>
      </c>
      <c r="M180">
        <v>8024247.6371025601</v>
      </c>
      <c r="N180" t="s">
        <v>474</v>
      </c>
      <c r="O180" t="s">
        <v>475</v>
      </c>
      <c r="P180">
        <v>1</v>
      </c>
      <c r="Q180">
        <v>0</v>
      </c>
      <c r="R180">
        <v>0</v>
      </c>
      <c r="S180">
        <v>1</v>
      </c>
      <c r="T180">
        <v>1</v>
      </c>
      <c r="U180">
        <v>100</v>
      </c>
      <c r="V180">
        <v>1</v>
      </c>
      <c r="W180">
        <v>1</v>
      </c>
      <c r="X180">
        <v>1</v>
      </c>
    </row>
    <row r="181" spans="1:24" x14ac:dyDescent="0.2">
      <c r="A181" t="s">
        <v>629</v>
      </c>
      <c r="B181" t="s">
        <v>469</v>
      </c>
      <c r="C181" t="s">
        <v>473</v>
      </c>
      <c r="D181">
        <v>0</v>
      </c>
      <c r="E181">
        <v>0</v>
      </c>
      <c r="F181">
        <v>0</v>
      </c>
      <c r="G181">
        <v>0</v>
      </c>
      <c r="H181">
        <v>1</v>
      </c>
      <c r="I181" t="s">
        <v>368</v>
      </c>
      <c r="J181">
        <v>167349.38980045199</v>
      </c>
      <c r="K181">
        <v>9083013.8686106093</v>
      </c>
      <c r="L181">
        <v>1999380.0997736801</v>
      </c>
      <c r="M181">
        <v>11082393.968384299</v>
      </c>
      <c r="N181" t="s">
        <v>474</v>
      </c>
      <c r="O181" t="s">
        <v>475</v>
      </c>
      <c r="P181">
        <v>1</v>
      </c>
      <c r="Q181">
        <v>0</v>
      </c>
      <c r="R181">
        <v>0</v>
      </c>
      <c r="S181">
        <v>1</v>
      </c>
      <c r="T181">
        <v>1</v>
      </c>
      <c r="U181">
        <v>100</v>
      </c>
      <c r="V181">
        <v>1</v>
      </c>
      <c r="W181">
        <v>1</v>
      </c>
      <c r="X181">
        <v>1</v>
      </c>
    </row>
    <row r="182" spans="1:24" x14ac:dyDescent="0.2">
      <c r="A182" t="s">
        <v>630</v>
      </c>
      <c r="B182" t="s">
        <v>469</v>
      </c>
      <c r="C182" t="s">
        <v>631</v>
      </c>
      <c r="D182">
        <v>0</v>
      </c>
      <c r="E182">
        <v>2</v>
      </c>
      <c r="F182" t="s">
        <v>401</v>
      </c>
      <c r="G182">
        <v>80839.523877373504</v>
      </c>
      <c r="H182">
        <v>1</v>
      </c>
      <c r="I182" t="s">
        <v>368</v>
      </c>
      <c r="J182">
        <v>3346.9877960090498</v>
      </c>
      <c r="K182">
        <v>187010.99366581999</v>
      </c>
      <c r="L182">
        <v>16115.128646638301</v>
      </c>
      <c r="M182">
        <v>283965.64618983201</v>
      </c>
      <c r="N182" t="s">
        <v>567</v>
      </c>
      <c r="O182" t="s">
        <v>475</v>
      </c>
      <c r="P182">
        <v>1</v>
      </c>
      <c r="Q182">
        <v>0</v>
      </c>
      <c r="R182">
        <v>0</v>
      </c>
      <c r="S182">
        <v>1</v>
      </c>
      <c r="T182">
        <v>1</v>
      </c>
      <c r="U182">
        <v>100</v>
      </c>
      <c r="V182">
        <v>1</v>
      </c>
      <c r="W182">
        <v>1</v>
      </c>
      <c r="X182">
        <v>1</v>
      </c>
    </row>
    <row r="183" spans="1:24" x14ac:dyDescent="0.2">
      <c r="A183" t="s">
        <v>632</v>
      </c>
      <c r="B183" t="s">
        <v>469</v>
      </c>
      <c r="C183" t="s">
        <v>569</v>
      </c>
      <c r="D183">
        <v>0</v>
      </c>
      <c r="E183">
        <v>0</v>
      </c>
      <c r="F183">
        <v>0</v>
      </c>
      <c r="G183">
        <v>0</v>
      </c>
      <c r="H183">
        <v>1</v>
      </c>
      <c r="I183" t="s">
        <v>368</v>
      </c>
      <c r="J183">
        <v>3012.2890166151401</v>
      </c>
      <c r="K183">
        <v>163541.63470826799</v>
      </c>
      <c r="L183">
        <v>34984.945286624999</v>
      </c>
      <c r="M183">
        <v>198526.57999489299</v>
      </c>
      <c r="N183" t="s">
        <v>474</v>
      </c>
      <c r="O183" t="s">
        <v>475</v>
      </c>
      <c r="P183">
        <v>1</v>
      </c>
      <c r="Q183">
        <v>0</v>
      </c>
      <c r="R183">
        <v>0</v>
      </c>
      <c r="S183">
        <v>1</v>
      </c>
      <c r="T183">
        <v>1</v>
      </c>
      <c r="U183">
        <v>100</v>
      </c>
      <c r="V183">
        <v>1</v>
      </c>
      <c r="W183">
        <v>1</v>
      </c>
      <c r="X183">
        <v>1</v>
      </c>
    </row>
    <row r="184" spans="1:24" x14ac:dyDescent="0.2">
      <c r="A184" t="s">
        <v>633</v>
      </c>
      <c r="B184" t="s">
        <v>467</v>
      </c>
      <c r="C184" t="s">
        <v>477</v>
      </c>
      <c r="D184">
        <v>0</v>
      </c>
      <c r="E184">
        <v>0</v>
      </c>
      <c r="F184">
        <v>0</v>
      </c>
      <c r="G184">
        <v>14729339.7289558</v>
      </c>
      <c r="H184">
        <v>0</v>
      </c>
      <c r="I184">
        <v>0</v>
      </c>
      <c r="J184">
        <v>977137.05121841503</v>
      </c>
      <c r="K184">
        <v>53964885.567354798</v>
      </c>
      <c r="L184">
        <v>11654168.8673821</v>
      </c>
      <c r="M184">
        <v>80348394.163692802</v>
      </c>
      <c r="N184">
        <v>0</v>
      </c>
      <c r="O184">
        <v>0</v>
      </c>
      <c r="P184">
        <v>9</v>
      </c>
      <c r="Q184">
        <v>0</v>
      </c>
      <c r="R184">
        <v>0</v>
      </c>
      <c r="S184">
        <v>1</v>
      </c>
      <c r="T184">
        <v>1</v>
      </c>
      <c r="U184">
        <v>100</v>
      </c>
      <c r="V184">
        <v>1</v>
      </c>
      <c r="W184">
        <v>1</v>
      </c>
      <c r="X184">
        <v>1</v>
      </c>
    </row>
    <row r="185" spans="1:24" x14ac:dyDescent="0.2">
      <c r="A185" t="s">
        <v>634</v>
      </c>
      <c r="B185" t="s">
        <v>477</v>
      </c>
      <c r="C185" t="s">
        <v>479</v>
      </c>
      <c r="D185">
        <v>0</v>
      </c>
      <c r="E185">
        <v>0</v>
      </c>
      <c r="F185">
        <v>0</v>
      </c>
      <c r="G185">
        <v>1908389.29457148</v>
      </c>
      <c r="H185">
        <v>0</v>
      </c>
      <c r="I185">
        <v>0</v>
      </c>
      <c r="J185">
        <v>4655.8775130528202</v>
      </c>
      <c r="K185">
        <v>253554.33931876399</v>
      </c>
      <c r="L185">
        <v>21844.820423785299</v>
      </c>
      <c r="M185">
        <v>2183788.4543140298</v>
      </c>
      <c r="N185">
        <v>0</v>
      </c>
      <c r="O185">
        <v>0</v>
      </c>
      <c r="P185">
        <v>1</v>
      </c>
      <c r="Q185">
        <v>0</v>
      </c>
      <c r="R185">
        <v>0</v>
      </c>
      <c r="S185">
        <v>1</v>
      </c>
      <c r="T185">
        <v>1</v>
      </c>
      <c r="U185">
        <v>100</v>
      </c>
      <c r="V185">
        <v>1</v>
      </c>
      <c r="W185">
        <v>1</v>
      </c>
      <c r="X185">
        <v>1</v>
      </c>
    </row>
    <row r="186" spans="1:24" x14ac:dyDescent="0.2">
      <c r="A186" t="s">
        <v>635</v>
      </c>
      <c r="B186" t="s">
        <v>477</v>
      </c>
      <c r="C186" t="s">
        <v>573</v>
      </c>
      <c r="D186">
        <v>0</v>
      </c>
      <c r="E186">
        <v>0</v>
      </c>
      <c r="F186">
        <v>0</v>
      </c>
      <c r="G186">
        <v>1459657.8084112999</v>
      </c>
      <c r="H186">
        <v>0</v>
      </c>
      <c r="I186">
        <v>0</v>
      </c>
      <c r="J186">
        <v>4619.3130297647504</v>
      </c>
      <c r="K186">
        <v>249214.75206360701</v>
      </c>
      <c r="L186">
        <v>21464.484413447499</v>
      </c>
      <c r="M186">
        <v>1730337.0448883499</v>
      </c>
      <c r="N186">
        <v>0</v>
      </c>
      <c r="O186">
        <v>0</v>
      </c>
      <c r="P186">
        <v>1</v>
      </c>
      <c r="Q186">
        <v>0</v>
      </c>
      <c r="R186">
        <v>0</v>
      </c>
      <c r="S186">
        <v>1</v>
      </c>
      <c r="T186">
        <v>1</v>
      </c>
      <c r="U186">
        <v>100</v>
      </c>
      <c r="V186">
        <v>1</v>
      </c>
      <c r="W186">
        <v>1</v>
      </c>
      <c r="X186">
        <v>1</v>
      </c>
    </row>
    <row r="187" spans="1:24" x14ac:dyDescent="0.2">
      <c r="A187" t="s">
        <v>636</v>
      </c>
      <c r="B187" t="s">
        <v>477</v>
      </c>
      <c r="C187" t="s">
        <v>637</v>
      </c>
      <c r="D187">
        <v>0</v>
      </c>
      <c r="E187">
        <v>0</v>
      </c>
      <c r="F187">
        <v>0</v>
      </c>
      <c r="G187">
        <v>29707.083505893399</v>
      </c>
      <c r="H187">
        <v>0</v>
      </c>
      <c r="I187">
        <v>0</v>
      </c>
      <c r="J187">
        <v>414.39747500349199</v>
      </c>
      <c r="K187">
        <v>22757.246346660599</v>
      </c>
      <c r="L187">
        <v>1911.0134509980801</v>
      </c>
      <c r="M187">
        <v>54375.343303552203</v>
      </c>
      <c r="N187">
        <v>0</v>
      </c>
      <c r="O187">
        <v>0</v>
      </c>
      <c r="P187">
        <v>1</v>
      </c>
      <c r="Q187">
        <v>0</v>
      </c>
      <c r="R187">
        <v>0</v>
      </c>
      <c r="S187">
        <v>1</v>
      </c>
      <c r="T187">
        <v>1</v>
      </c>
      <c r="U187">
        <v>100</v>
      </c>
      <c r="V187">
        <v>1</v>
      </c>
      <c r="W187">
        <v>1</v>
      </c>
      <c r="X187">
        <v>1</v>
      </c>
    </row>
    <row r="188" spans="1:24" x14ac:dyDescent="0.2">
      <c r="A188" t="s">
        <v>638</v>
      </c>
      <c r="B188" t="s">
        <v>477</v>
      </c>
      <c r="C188" t="s">
        <v>486</v>
      </c>
      <c r="D188">
        <v>0</v>
      </c>
      <c r="E188">
        <v>0</v>
      </c>
      <c r="F188">
        <v>0</v>
      </c>
      <c r="G188">
        <v>354193.16398993903</v>
      </c>
      <c r="H188">
        <v>0</v>
      </c>
      <c r="I188">
        <v>0</v>
      </c>
      <c r="J188">
        <v>1279.7569082985499</v>
      </c>
      <c r="K188">
        <v>69227.523943194406</v>
      </c>
      <c r="L188">
        <v>5964.0419774066404</v>
      </c>
      <c r="M188">
        <v>429384.72991054098</v>
      </c>
      <c r="N188">
        <v>0</v>
      </c>
      <c r="O188">
        <v>0</v>
      </c>
      <c r="P188">
        <v>1</v>
      </c>
      <c r="Q188">
        <v>0</v>
      </c>
      <c r="R188">
        <v>0</v>
      </c>
      <c r="S188">
        <v>1</v>
      </c>
      <c r="T188">
        <v>1</v>
      </c>
      <c r="U188">
        <v>100</v>
      </c>
      <c r="V188">
        <v>1</v>
      </c>
      <c r="W188">
        <v>1</v>
      </c>
      <c r="X188">
        <v>1</v>
      </c>
    </row>
    <row r="189" spans="1:24" x14ac:dyDescent="0.2">
      <c r="A189" t="s">
        <v>639</v>
      </c>
      <c r="B189" t="s">
        <v>477</v>
      </c>
      <c r="C189" t="s">
        <v>488</v>
      </c>
      <c r="D189">
        <v>0</v>
      </c>
      <c r="E189">
        <v>0</v>
      </c>
      <c r="F189">
        <v>0</v>
      </c>
      <c r="G189">
        <v>5827864.9853720404</v>
      </c>
      <c r="H189">
        <v>0</v>
      </c>
      <c r="I189">
        <v>0</v>
      </c>
      <c r="J189">
        <v>945256.293435361</v>
      </c>
      <c r="K189">
        <v>52228081.985537603</v>
      </c>
      <c r="L189">
        <v>11506110.396196701</v>
      </c>
      <c r="M189">
        <v>69562057.367106393</v>
      </c>
      <c r="N189">
        <v>0</v>
      </c>
      <c r="O189">
        <v>0</v>
      </c>
      <c r="P189">
        <v>1</v>
      </c>
      <c r="Q189">
        <v>0</v>
      </c>
      <c r="R189">
        <v>0</v>
      </c>
      <c r="S189">
        <v>1</v>
      </c>
      <c r="T189">
        <v>1</v>
      </c>
      <c r="U189">
        <v>100</v>
      </c>
      <c r="V189">
        <v>1</v>
      </c>
      <c r="W189">
        <v>1</v>
      </c>
      <c r="X189">
        <v>1</v>
      </c>
    </row>
    <row r="190" spans="1:24" x14ac:dyDescent="0.2">
      <c r="A190" t="s">
        <v>640</v>
      </c>
      <c r="B190" t="s">
        <v>477</v>
      </c>
      <c r="C190" t="s">
        <v>481</v>
      </c>
      <c r="D190">
        <v>0</v>
      </c>
      <c r="E190">
        <v>0</v>
      </c>
      <c r="F190">
        <v>0</v>
      </c>
      <c r="G190">
        <v>2886424.6022162698</v>
      </c>
      <c r="H190">
        <v>0</v>
      </c>
      <c r="I190">
        <v>0</v>
      </c>
      <c r="J190">
        <v>20667.649636371101</v>
      </c>
      <c r="K190">
        <v>1128821.28539688</v>
      </c>
      <c r="L190">
        <v>95749.436337353705</v>
      </c>
      <c r="M190">
        <v>4110995.32395051</v>
      </c>
      <c r="N190">
        <v>0</v>
      </c>
      <c r="O190">
        <v>0</v>
      </c>
      <c r="P190">
        <v>1</v>
      </c>
      <c r="Q190">
        <v>0</v>
      </c>
      <c r="R190">
        <v>0</v>
      </c>
      <c r="S190">
        <v>1</v>
      </c>
      <c r="T190">
        <v>1</v>
      </c>
      <c r="U190">
        <v>100</v>
      </c>
      <c r="V190">
        <v>1</v>
      </c>
      <c r="W190">
        <v>1</v>
      </c>
      <c r="X190">
        <v>1</v>
      </c>
    </row>
    <row r="191" spans="1:24" x14ac:dyDescent="0.2">
      <c r="A191" t="s">
        <v>641</v>
      </c>
      <c r="B191" t="s">
        <v>477</v>
      </c>
      <c r="C191" t="s">
        <v>577</v>
      </c>
      <c r="D191">
        <v>0</v>
      </c>
      <c r="E191">
        <v>0</v>
      </c>
      <c r="F191">
        <v>0</v>
      </c>
      <c r="G191">
        <v>2242267.89888772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2242267.89888772</v>
      </c>
      <c r="N191">
        <v>0</v>
      </c>
      <c r="O191">
        <v>0</v>
      </c>
      <c r="P191">
        <v>1</v>
      </c>
      <c r="Q191">
        <v>0</v>
      </c>
      <c r="R191">
        <v>0</v>
      </c>
      <c r="S191">
        <v>1</v>
      </c>
      <c r="T191">
        <v>1</v>
      </c>
      <c r="U191">
        <v>100</v>
      </c>
      <c r="V191">
        <v>1</v>
      </c>
      <c r="W191">
        <v>1</v>
      </c>
      <c r="X191">
        <v>1</v>
      </c>
    </row>
    <row r="192" spans="1:24" x14ac:dyDescent="0.2">
      <c r="A192" t="s">
        <v>642</v>
      </c>
      <c r="B192" t="s">
        <v>477</v>
      </c>
      <c r="C192" t="s">
        <v>491</v>
      </c>
      <c r="D192">
        <v>0</v>
      </c>
      <c r="E192">
        <v>1</v>
      </c>
      <c r="F192" t="s">
        <v>368</v>
      </c>
      <c r="G192">
        <v>20834.892001181801</v>
      </c>
      <c r="H192">
        <v>1</v>
      </c>
      <c r="I192" t="s">
        <v>368</v>
      </c>
      <c r="J192">
        <v>243.763220563685</v>
      </c>
      <c r="K192">
        <v>13228.434748125899</v>
      </c>
      <c r="L192">
        <v>1124.6745824116399</v>
      </c>
      <c r="M192">
        <v>35188.001331719403</v>
      </c>
      <c r="N192" t="s">
        <v>492</v>
      </c>
      <c r="O192" t="s">
        <v>493</v>
      </c>
      <c r="P192">
        <v>1</v>
      </c>
      <c r="Q192">
        <v>0</v>
      </c>
      <c r="R192">
        <v>0</v>
      </c>
      <c r="S192">
        <v>1</v>
      </c>
      <c r="T192">
        <v>1</v>
      </c>
      <c r="U192">
        <v>100</v>
      </c>
      <c r="V192">
        <v>1</v>
      </c>
      <c r="W192">
        <v>1</v>
      </c>
      <c r="X192">
        <v>1</v>
      </c>
    </row>
    <row r="193" spans="1:24" x14ac:dyDescent="0.2">
      <c r="A193" t="s">
        <v>643</v>
      </c>
      <c r="B193" t="s">
        <v>467</v>
      </c>
      <c r="C193" t="s">
        <v>644</v>
      </c>
      <c r="D193">
        <v>0</v>
      </c>
      <c r="E193">
        <v>0</v>
      </c>
      <c r="F193">
        <v>0</v>
      </c>
      <c r="G193">
        <v>666520.03300201998</v>
      </c>
      <c r="H193">
        <v>0</v>
      </c>
      <c r="I193">
        <v>0</v>
      </c>
      <c r="J193">
        <v>5374.9790136478496</v>
      </c>
      <c r="K193">
        <v>290839.45006687101</v>
      </c>
      <c r="L193">
        <v>24923.0178409379</v>
      </c>
      <c r="M193">
        <v>982282.50090982998</v>
      </c>
      <c r="N193">
        <v>0</v>
      </c>
      <c r="O193">
        <v>0</v>
      </c>
      <c r="P193">
        <v>4</v>
      </c>
      <c r="Q193">
        <v>0</v>
      </c>
      <c r="R193">
        <v>0</v>
      </c>
      <c r="S193">
        <v>1</v>
      </c>
      <c r="T193">
        <v>1</v>
      </c>
      <c r="U193">
        <v>100</v>
      </c>
      <c r="V193">
        <v>1</v>
      </c>
      <c r="W193">
        <v>1</v>
      </c>
      <c r="X193">
        <v>1</v>
      </c>
    </row>
    <row r="194" spans="1:24" x14ac:dyDescent="0.2">
      <c r="A194" t="s">
        <v>645</v>
      </c>
      <c r="B194" t="s">
        <v>644</v>
      </c>
      <c r="C194" t="s">
        <v>479</v>
      </c>
      <c r="D194">
        <v>1</v>
      </c>
      <c r="E194">
        <v>0</v>
      </c>
      <c r="F194">
        <v>0</v>
      </c>
      <c r="G194">
        <v>445345.81644799799</v>
      </c>
      <c r="H194">
        <v>0</v>
      </c>
      <c r="I194">
        <v>0</v>
      </c>
      <c r="J194">
        <v>1291.9450693945801</v>
      </c>
      <c r="K194">
        <v>69888.484815871197</v>
      </c>
      <c r="L194">
        <v>6022.37572101365</v>
      </c>
      <c r="M194">
        <v>521256.67698488297</v>
      </c>
      <c r="N194">
        <v>0</v>
      </c>
      <c r="O194">
        <v>0</v>
      </c>
      <c r="P194">
        <v>1</v>
      </c>
      <c r="Q194">
        <v>0</v>
      </c>
      <c r="R194">
        <v>0</v>
      </c>
      <c r="S194">
        <v>1</v>
      </c>
      <c r="T194">
        <v>1</v>
      </c>
      <c r="U194">
        <v>100</v>
      </c>
      <c r="V194">
        <v>1</v>
      </c>
      <c r="W194">
        <v>1</v>
      </c>
      <c r="X194">
        <v>1</v>
      </c>
    </row>
    <row r="195" spans="1:24" x14ac:dyDescent="0.2">
      <c r="A195" t="s">
        <v>646</v>
      </c>
      <c r="B195" t="s">
        <v>644</v>
      </c>
      <c r="C195" t="s">
        <v>486</v>
      </c>
      <c r="D195">
        <v>1</v>
      </c>
      <c r="E195">
        <v>0</v>
      </c>
      <c r="F195">
        <v>0</v>
      </c>
      <c r="G195">
        <v>156261.689971174</v>
      </c>
      <c r="H195">
        <v>0</v>
      </c>
      <c r="I195">
        <v>0</v>
      </c>
      <c r="J195">
        <v>731.28966169105502</v>
      </c>
      <c r="K195">
        <v>39557.424177365298</v>
      </c>
      <c r="L195">
        <v>3406.6906444387901</v>
      </c>
      <c r="M195">
        <v>199225.80479297799</v>
      </c>
      <c r="N195">
        <v>0</v>
      </c>
      <c r="O195">
        <v>0</v>
      </c>
      <c r="P195">
        <v>1</v>
      </c>
      <c r="Q195">
        <v>0</v>
      </c>
      <c r="R195">
        <v>0</v>
      </c>
      <c r="S195">
        <v>1</v>
      </c>
      <c r="T195">
        <v>1</v>
      </c>
      <c r="U195">
        <v>100</v>
      </c>
      <c r="V195">
        <v>1</v>
      </c>
      <c r="W195">
        <v>1</v>
      </c>
      <c r="X195">
        <v>1</v>
      </c>
    </row>
    <row r="196" spans="1:24" x14ac:dyDescent="0.2">
      <c r="A196" t="s">
        <v>647</v>
      </c>
      <c r="B196" t="s">
        <v>644</v>
      </c>
      <c r="C196" t="s">
        <v>481</v>
      </c>
      <c r="D196">
        <v>1</v>
      </c>
      <c r="E196">
        <v>0</v>
      </c>
      <c r="F196">
        <v>0</v>
      </c>
      <c r="G196">
        <v>64912.526582847597</v>
      </c>
      <c r="H196">
        <v>0</v>
      </c>
      <c r="I196">
        <v>0</v>
      </c>
      <c r="J196">
        <v>3351.7442825622202</v>
      </c>
      <c r="K196">
        <v>181393.54107363499</v>
      </c>
      <c r="L196">
        <v>15493.951475485501</v>
      </c>
      <c r="M196">
        <v>261800.019131968</v>
      </c>
      <c r="N196">
        <v>0</v>
      </c>
      <c r="O196">
        <v>0</v>
      </c>
      <c r="P196">
        <v>1</v>
      </c>
      <c r="Q196">
        <v>0</v>
      </c>
      <c r="R196">
        <v>0</v>
      </c>
      <c r="S196">
        <v>1</v>
      </c>
      <c r="T196">
        <v>1</v>
      </c>
      <c r="U196">
        <v>100</v>
      </c>
      <c r="V196">
        <v>1</v>
      </c>
      <c r="W196">
        <v>1</v>
      </c>
      <c r="X196">
        <v>1</v>
      </c>
    </row>
    <row r="197" spans="1:24" x14ac:dyDescent="0.2">
      <c r="A197" t="s">
        <v>648</v>
      </c>
      <c r="B197" t="s">
        <v>467</v>
      </c>
      <c r="C197" t="s">
        <v>495</v>
      </c>
      <c r="D197">
        <v>0</v>
      </c>
      <c r="E197">
        <v>0</v>
      </c>
      <c r="F197">
        <v>0</v>
      </c>
      <c r="G197">
        <v>0</v>
      </c>
      <c r="H197">
        <v>1</v>
      </c>
      <c r="I197" t="s">
        <v>368</v>
      </c>
      <c r="J197">
        <v>251024.08464892901</v>
      </c>
      <c r="K197">
        <v>13731602.161072999</v>
      </c>
      <c r="L197">
        <v>4814931.3207247704</v>
      </c>
      <c r="M197">
        <v>18546533.481797799</v>
      </c>
      <c r="N197" t="s">
        <v>495</v>
      </c>
      <c r="O197" t="s">
        <v>493</v>
      </c>
      <c r="P197">
        <v>1</v>
      </c>
      <c r="Q197">
        <v>0</v>
      </c>
      <c r="R197">
        <v>0</v>
      </c>
      <c r="S197">
        <v>1</v>
      </c>
      <c r="T197">
        <v>1</v>
      </c>
      <c r="U197">
        <v>100</v>
      </c>
      <c r="V197">
        <v>1</v>
      </c>
      <c r="W197">
        <v>1</v>
      </c>
      <c r="X197">
        <v>1</v>
      </c>
    </row>
    <row r="198" spans="1:24" x14ac:dyDescent="0.2">
      <c r="A198" t="s">
        <v>649</v>
      </c>
      <c r="B198" t="s">
        <v>467</v>
      </c>
      <c r="C198" t="s">
        <v>497</v>
      </c>
      <c r="D198">
        <v>0</v>
      </c>
      <c r="E198">
        <v>1</v>
      </c>
      <c r="F198" t="s">
        <v>401</v>
      </c>
      <c r="G198">
        <v>319933.1507</v>
      </c>
      <c r="H198">
        <v>1</v>
      </c>
      <c r="I198" t="s">
        <v>368</v>
      </c>
      <c r="J198">
        <v>3031.7015459999998</v>
      </c>
      <c r="K198">
        <v>156591.6954</v>
      </c>
      <c r="L198">
        <v>14127.73264</v>
      </c>
      <c r="M198">
        <v>490652.57874000003</v>
      </c>
      <c r="N198" t="s">
        <v>398</v>
      </c>
      <c r="O198" t="s">
        <v>498</v>
      </c>
      <c r="P198">
        <v>1</v>
      </c>
      <c r="Q198">
        <v>0</v>
      </c>
      <c r="R198">
        <v>0</v>
      </c>
      <c r="S198">
        <v>1</v>
      </c>
      <c r="T198">
        <v>1</v>
      </c>
      <c r="U198">
        <v>100</v>
      </c>
      <c r="V198">
        <v>1</v>
      </c>
      <c r="W198">
        <v>1</v>
      </c>
      <c r="X198">
        <v>1</v>
      </c>
    </row>
    <row r="199" spans="1:24" x14ac:dyDescent="0.2">
      <c r="A199" t="s">
        <v>650</v>
      </c>
      <c r="B199" t="s">
        <v>651</v>
      </c>
      <c r="C199" t="s">
        <v>651</v>
      </c>
      <c r="D199">
        <v>0</v>
      </c>
      <c r="E199">
        <v>0</v>
      </c>
      <c r="F199">
        <v>0</v>
      </c>
      <c r="G199">
        <v>1211592.94867849</v>
      </c>
      <c r="H199">
        <v>0</v>
      </c>
      <c r="I199">
        <v>0</v>
      </c>
      <c r="J199">
        <v>151217.38136011499</v>
      </c>
      <c r="K199">
        <v>7824635.8707367601</v>
      </c>
      <c r="L199">
        <v>2979803.5517091998</v>
      </c>
      <c r="M199">
        <v>12016032.3711244</v>
      </c>
      <c r="N199">
        <v>0</v>
      </c>
      <c r="O199">
        <v>0</v>
      </c>
      <c r="P199">
        <v>62</v>
      </c>
      <c r="Q199">
        <v>0</v>
      </c>
      <c r="R199">
        <v>0</v>
      </c>
      <c r="S199">
        <v>1</v>
      </c>
      <c r="T199">
        <v>1</v>
      </c>
      <c r="U199">
        <v>100</v>
      </c>
      <c r="V199">
        <v>1</v>
      </c>
      <c r="W199">
        <v>1</v>
      </c>
      <c r="X199">
        <v>1</v>
      </c>
    </row>
    <row r="200" spans="1:24" x14ac:dyDescent="0.2">
      <c r="A200" t="s">
        <v>652</v>
      </c>
      <c r="B200" t="s">
        <v>651</v>
      </c>
      <c r="C200" t="s">
        <v>379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109459.623693082</v>
      </c>
      <c r="K200">
        <v>5514576.3502506204</v>
      </c>
      <c r="L200">
        <v>2396624.9153380799</v>
      </c>
      <c r="M200">
        <v>7911201.2655887101</v>
      </c>
      <c r="N200">
        <v>0</v>
      </c>
      <c r="O200">
        <v>0</v>
      </c>
      <c r="P200">
        <v>45</v>
      </c>
      <c r="Q200">
        <v>0</v>
      </c>
      <c r="R200">
        <v>0</v>
      </c>
      <c r="S200">
        <v>1</v>
      </c>
      <c r="T200">
        <v>1</v>
      </c>
      <c r="U200">
        <v>100</v>
      </c>
      <c r="V200">
        <v>1</v>
      </c>
      <c r="W200">
        <v>1</v>
      </c>
      <c r="X200">
        <v>1</v>
      </c>
    </row>
    <row r="201" spans="1:24" x14ac:dyDescent="0.2">
      <c r="A201" t="s">
        <v>653</v>
      </c>
      <c r="B201" t="s">
        <v>379</v>
      </c>
      <c r="C201" t="s">
        <v>381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18928.793306297001</v>
      </c>
      <c r="K201">
        <v>929979.30218129198</v>
      </c>
      <c r="L201">
        <v>607924.31012169702</v>
      </c>
      <c r="M201">
        <v>1537903.6123029799</v>
      </c>
      <c r="N201">
        <v>0</v>
      </c>
      <c r="O201">
        <v>0</v>
      </c>
      <c r="P201">
        <v>9</v>
      </c>
      <c r="Q201">
        <v>0</v>
      </c>
      <c r="R201">
        <v>0</v>
      </c>
      <c r="S201">
        <v>1</v>
      </c>
      <c r="T201">
        <v>1</v>
      </c>
      <c r="U201">
        <v>100</v>
      </c>
      <c r="V201">
        <v>1</v>
      </c>
      <c r="W201">
        <v>1</v>
      </c>
      <c r="X201">
        <v>1</v>
      </c>
    </row>
    <row r="202" spans="1:24" x14ac:dyDescent="0.2">
      <c r="A202" t="s">
        <v>654</v>
      </c>
      <c r="B202" t="s">
        <v>381</v>
      </c>
      <c r="C202" t="s">
        <v>383</v>
      </c>
      <c r="D202">
        <v>1</v>
      </c>
      <c r="E202">
        <v>0</v>
      </c>
      <c r="F202">
        <v>0</v>
      </c>
      <c r="G202">
        <v>0</v>
      </c>
      <c r="H202">
        <v>9900</v>
      </c>
      <c r="I202" t="s">
        <v>384</v>
      </c>
      <c r="J202">
        <v>3309.6971687560199</v>
      </c>
      <c r="K202">
        <v>171614.40216972001</v>
      </c>
      <c r="L202">
        <v>18214.588498553501</v>
      </c>
      <c r="M202">
        <v>189828.99066827301</v>
      </c>
      <c r="N202" t="s">
        <v>383</v>
      </c>
      <c r="O202" t="s">
        <v>385</v>
      </c>
      <c r="P202">
        <v>1</v>
      </c>
      <c r="Q202">
        <v>0</v>
      </c>
      <c r="R202">
        <v>0</v>
      </c>
      <c r="S202">
        <v>1</v>
      </c>
      <c r="T202">
        <v>1</v>
      </c>
      <c r="U202">
        <v>100</v>
      </c>
      <c r="V202">
        <v>1</v>
      </c>
      <c r="W202">
        <v>1</v>
      </c>
      <c r="X202">
        <v>1</v>
      </c>
    </row>
    <row r="203" spans="1:24" x14ac:dyDescent="0.2">
      <c r="A203" t="s">
        <v>655</v>
      </c>
      <c r="B203" t="s">
        <v>381</v>
      </c>
      <c r="C203" t="s">
        <v>387</v>
      </c>
      <c r="D203">
        <v>1</v>
      </c>
      <c r="E203">
        <v>0</v>
      </c>
      <c r="F203">
        <v>0</v>
      </c>
      <c r="G203">
        <v>0</v>
      </c>
      <c r="H203">
        <v>305</v>
      </c>
      <c r="I203" t="s">
        <v>388</v>
      </c>
      <c r="J203">
        <v>3787.2869479267101</v>
      </c>
      <c r="K203">
        <v>196460.827955641</v>
      </c>
      <c r="L203">
        <v>190448.86883317199</v>
      </c>
      <c r="M203">
        <v>386909.69678881299</v>
      </c>
      <c r="N203" t="s">
        <v>387</v>
      </c>
      <c r="O203" t="s">
        <v>389</v>
      </c>
      <c r="P203">
        <v>1</v>
      </c>
      <c r="Q203">
        <v>0</v>
      </c>
      <c r="R203">
        <v>0</v>
      </c>
      <c r="S203">
        <v>1</v>
      </c>
      <c r="T203">
        <v>1</v>
      </c>
      <c r="U203">
        <v>100</v>
      </c>
      <c r="V203">
        <v>1</v>
      </c>
      <c r="W203">
        <v>1</v>
      </c>
      <c r="X203">
        <v>1</v>
      </c>
    </row>
    <row r="204" spans="1:24" x14ac:dyDescent="0.2">
      <c r="A204" t="s">
        <v>656</v>
      </c>
      <c r="B204" t="s">
        <v>381</v>
      </c>
      <c r="C204" t="s">
        <v>391</v>
      </c>
      <c r="D204">
        <v>1</v>
      </c>
      <c r="E204">
        <v>0</v>
      </c>
      <c r="F204">
        <v>0</v>
      </c>
      <c r="G204">
        <v>0</v>
      </c>
      <c r="H204">
        <v>6000</v>
      </c>
      <c r="I204" t="s">
        <v>371</v>
      </c>
      <c r="J204">
        <v>6877.2928206364504</v>
      </c>
      <c r="K204">
        <v>301938.249083895</v>
      </c>
      <c r="L204">
        <v>300697.51620057801</v>
      </c>
      <c r="M204">
        <v>602635.76528447401</v>
      </c>
      <c r="N204" t="s">
        <v>392</v>
      </c>
      <c r="O204" t="s">
        <v>393</v>
      </c>
      <c r="P204">
        <v>1</v>
      </c>
      <c r="Q204">
        <v>0</v>
      </c>
      <c r="R204">
        <v>0</v>
      </c>
      <c r="S204">
        <v>1</v>
      </c>
      <c r="T204">
        <v>1</v>
      </c>
      <c r="U204">
        <v>100</v>
      </c>
      <c r="V204">
        <v>1</v>
      </c>
      <c r="W204">
        <v>1</v>
      </c>
      <c r="X204">
        <v>1</v>
      </c>
    </row>
    <row r="205" spans="1:24" x14ac:dyDescent="0.2">
      <c r="A205" t="s">
        <v>657</v>
      </c>
      <c r="B205" t="s">
        <v>381</v>
      </c>
      <c r="C205" t="s">
        <v>395</v>
      </c>
      <c r="D205">
        <v>1</v>
      </c>
      <c r="E205">
        <v>0</v>
      </c>
      <c r="F205">
        <v>0</v>
      </c>
      <c r="G205">
        <v>0</v>
      </c>
      <c r="H205">
        <v>30</v>
      </c>
      <c r="I205" t="s">
        <v>388</v>
      </c>
      <c r="J205">
        <v>4369.9464792671097</v>
      </c>
      <c r="K205">
        <v>231838.93408871701</v>
      </c>
      <c r="L205">
        <v>87100.104908389505</v>
      </c>
      <c r="M205">
        <v>318939.03899710701</v>
      </c>
      <c r="N205" t="s">
        <v>395</v>
      </c>
      <c r="O205" t="s">
        <v>393</v>
      </c>
      <c r="P205">
        <v>1</v>
      </c>
      <c r="Q205">
        <v>0</v>
      </c>
      <c r="R205">
        <v>0</v>
      </c>
      <c r="S205">
        <v>1</v>
      </c>
      <c r="T205">
        <v>1</v>
      </c>
      <c r="U205">
        <v>100</v>
      </c>
      <c r="V205">
        <v>1</v>
      </c>
      <c r="W205">
        <v>1</v>
      </c>
      <c r="X205">
        <v>1</v>
      </c>
    </row>
    <row r="206" spans="1:24" x14ac:dyDescent="0.2">
      <c r="A206" t="s">
        <v>658</v>
      </c>
      <c r="B206" t="s">
        <v>381</v>
      </c>
      <c r="C206" t="s">
        <v>509</v>
      </c>
      <c r="D206">
        <v>1</v>
      </c>
      <c r="E206">
        <v>0</v>
      </c>
      <c r="F206">
        <v>0</v>
      </c>
      <c r="G206">
        <v>0</v>
      </c>
      <c r="H206">
        <v>7650</v>
      </c>
      <c r="I206" t="s">
        <v>384</v>
      </c>
      <c r="J206">
        <v>73.071236210221699</v>
      </c>
      <c r="K206">
        <v>3211.7788495660502</v>
      </c>
      <c r="L206">
        <v>422.24727888138801</v>
      </c>
      <c r="M206">
        <v>3634.02612844744</v>
      </c>
      <c r="N206" t="s">
        <v>462</v>
      </c>
      <c r="O206" t="s">
        <v>393</v>
      </c>
      <c r="P206">
        <v>1</v>
      </c>
      <c r="Q206">
        <v>0</v>
      </c>
      <c r="R206">
        <v>0</v>
      </c>
      <c r="S206">
        <v>1</v>
      </c>
      <c r="T206">
        <v>1</v>
      </c>
      <c r="U206">
        <v>100</v>
      </c>
      <c r="V206">
        <v>1</v>
      </c>
      <c r="W206">
        <v>1</v>
      </c>
      <c r="X206">
        <v>1</v>
      </c>
    </row>
    <row r="207" spans="1:24" x14ac:dyDescent="0.2">
      <c r="A207" t="s">
        <v>659</v>
      </c>
      <c r="B207" t="s">
        <v>381</v>
      </c>
      <c r="C207" t="s">
        <v>397</v>
      </c>
      <c r="D207">
        <v>1</v>
      </c>
      <c r="E207">
        <v>0</v>
      </c>
      <c r="F207">
        <v>0</v>
      </c>
      <c r="G207">
        <v>0</v>
      </c>
      <c r="H207">
        <v>15300</v>
      </c>
      <c r="I207" t="s">
        <v>384</v>
      </c>
      <c r="J207">
        <v>146.142472420443</v>
      </c>
      <c r="K207">
        <v>5962.5973134040496</v>
      </c>
      <c r="L207">
        <v>2533.4836729990302</v>
      </c>
      <c r="M207">
        <v>8496.0809864030798</v>
      </c>
      <c r="N207" t="s">
        <v>398</v>
      </c>
      <c r="O207" t="s">
        <v>393</v>
      </c>
      <c r="P207">
        <v>1</v>
      </c>
      <c r="Q207">
        <v>0</v>
      </c>
      <c r="R207">
        <v>0</v>
      </c>
      <c r="S207">
        <v>1</v>
      </c>
      <c r="T207">
        <v>1</v>
      </c>
      <c r="U207">
        <v>100</v>
      </c>
      <c r="V207">
        <v>1</v>
      </c>
      <c r="W207">
        <v>1</v>
      </c>
      <c r="X207">
        <v>1</v>
      </c>
    </row>
    <row r="208" spans="1:24" x14ac:dyDescent="0.2">
      <c r="A208" t="s">
        <v>660</v>
      </c>
      <c r="B208" t="s">
        <v>381</v>
      </c>
      <c r="C208" t="s">
        <v>403</v>
      </c>
      <c r="D208">
        <v>1</v>
      </c>
      <c r="E208">
        <v>0</v>
      </c>
      <c r="F208">
        <v>0</v>
      </c>
      <c r="G208">
        <v>0</v>
      </c>
      <c r="H208">
        <v>1360</v>
      </c>
      <c r="I208" t="s">
        <v>384</v>
      </c>
      <c r="J208">
        <v>97.428314956605504</v>
      </c>
      <c r="K208">
        <v>5051.8269546769498</v>
      </c>
      <c r="L208">
        <v>2314.54063944069</v>
      </c>
      <c r="M208">
        <v>7366.3675941176398</v>
      </c>
      <c r="N208" t="s">
        <v>383</v>
      </c>
      <c r="O208" t="s">
        <v>385</v>
      </c>
      <c r="P208">
        <v>1</v>
      </c>
      <c r="Q208">
        <v>0</v>
      </c>
      <c r="R208">
        <v>0</v>
      </c>
      <c r="S208">
        <v>1</v>
      </c>
      <c r="T208">
        <v>1</v>
      </c>
      <c r="U208">
        <v>100</v>
      </c>
      <c r="V208">
        <v>1</v>
      </c>
      <c r="W208">
        <v>1</v>
      </c>
      <c r="X208">
        <v>1</v>
      </c>
    </row>
    <row r="209" spans="1:24" x14ac:dyDescent="0.2">
      <c r="A209" t="s">
        <v>661</v>
      </c>
      <c r="B209" t="s">
        <v>381</v>
      </c>
      <c r="C209" t="s">
        <v>405</v>
      </c>
      <c r="D209">
        <v>1</v>
      </c>
      <c r="E209">
        <v>0</v>
      </c>
      <c r="F209">
        <v>0</v>
      </c>
      <c r="G209">
        <v>0</v>
      </c>
      <c r="H209">
        <v>28050</v>
      </c>
      <c r="I209" t="s">
        <v>384</v>
      </c>
      <c r="J209">
        <v>267.92786612343201</v>
      </c>
      <c r="K209">
        <v>13900.6857656702</v>
      </c>
      <c r="L209">
        <v>6192.9600896817701</v>
      </c>
      <c r="M209">
        <v>20093.645855351901</v>
      </c>
      <c r="N209" t="s">
        <v>406</v>
      </c>
      <c r="O209" t="s">
        <v>389</v>
      </c>
      <c r="P209">
        <v>1</v>
      </c>
      <c r="Q209">
        <v>0</v>
      </c>
      <c r="R209">
        <v>0</v>
      </c>
      <c r="S209">
        <v>1</v>
      </c>
      <c r="T209">
        <v>1</v>
      </c>
      <c r="U209">
        <v>100</v>
      </c>
      <c r="V209">
        <v>1</v>
      </c>
      <c r="W209">
        <v>1</v>
      </c>
      <c r="X209">
        <v>1</v>
      </c>
    </row>
    <row r="210" spans="1:24" x14ac:dyDescent="0.2">
      <c r="A210" t="s">
        <v>662</v>
      </c>
      <c r="B210" t="s">
        <v>379</v>
      </c>
      <c r="C210" t="s">
        <v>408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90530.830386785499</v>
      </c>
      <c r="K210">
        <v>4584597.0480693299</v>
      </c>
      <c r="L210">
        <v>1788700.60521639</v>
      </c>
      <c r="M210">
        <v>6373297.6532857204</v>
      </c>
      <c r="N210">
        <v>0</v>
      </c>
      <c r="O210">
        <v>0</v>
      </c>
      <c r="P210">
        <v>35</v>
      </c>
      <c r="Q210">
        <v>0</v>
      </c>
      <c r="R210">
        <v>0</v>
      </c>
      <c r="S210">
        <v>1</v>
      </c>
      <c r="T210">
        <v>1</v>
      </c>
      <c r="U210">
        <v>100</v>
      </c>
      <c r="V210">
        <v>1</v>
      </c>
      <c r="W210">
        <v>1</v>
      </c>
      <c r="X210">
        <v>1</v>
      </c>
    </row>
    <row r="211" spans="1:24" x14ac:dyDescent="0.2">
      <c r="A211" t="s">
        <v>663</v>
      </c>
      <c r="B211" t="s">
        <v>408</v>
      </c>
      <c r="C211" t="s">
        <v>410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80276.262003726806</v>
      </c>
      <c r="K211">
        <v>4061616.5230641901</v>
      </c>
      <c r="L211">
        <v>1208397.3343022801</v>
      </c>
      <c r="M211">
        <v>5270013.8573664697</v>
      </c>
      <c r="N211">
        <v>0</v>
      </c>
      <c r="O211">
        <v>0</v>
      </c>
      <c r="P211">
        <v>10</v>
      </c>
      <c r="Q211">
        <v>0</v>
      </c>
      <c r="R211">
        <v>0</v>
      </c>
      <c r="S211">
        <v>1</v>
      </c>
      <c r="T211">
        <v>1</v>
      </c>
      <c r="U211">
        <v>100</v>
      </c>
      <c r="V211">
        <v>1</v>
      </c>
      <c r="W211">
        <v>1</v>
      </c>
      <c r="X211">
        <v>1</v>
      </c>
    </row>
    <row r="212" spans="1:24" x14ac:dyDescent="0.2">
      <c r="A212" t="s">
        <v>664</v>
      </c>
      <c r="B212" t="s">
        <v>410</v>
      </c>
      <c r="C212" t="s">
        <v>383</v>
      </c>
      <c r="D212">
        <v>1</v>
      </c>
      <c r="E212">
        <v>0</v>
      </c>
      <c r="F212">
        <v>0</v>
      </c>
      <c r="G212">
        <v>0</v>
      </c>
      <c r="H212">
        <v>194000</v>
      </c>
      <c r="I212" t="s">
        <v>384</v>
      </c>
      <c r="J212">
        <v>38916.477447804798</v>
      </c>
      <c r="K212">
        <v>2026008.2731707301</v>
      </c>
      <c r="L212">
        <v>201877.21476422701</v>
      </c>
      <c r="M212">
        <v>2227885.4879349498</v>
      </c>
      <c r="N212" t="s">
        <v>383</v>
      </c>
      <c r="O212" t="s">
        <v>385</v>
      </c>
      <c r="P212">
        <v>1</v>
      </c>
      <c r="Q212">
        <v>0</v>
      </c>
      <c r="R212">
        <v>0</v>
      </c>
      <c r="S212">
        <v>1</v>
      </c>
      <c r="T212">
        <v>1</v>
      </c>
      <c r="U212">
        <v>100</v>
      </c>
      <c r="V212">
        <v>1</v>
      </c>
      <c r="W212">
        <v>1</v>
      </c>
      <c r="X212">
        <v>1</v>
      </c>
    </row>
    <row r="213" spans="1:24" x14ac:dyDescent="0.2">
      <c r="A213" t="s">
        <v>665</v>
      </c>
      <c r="B213" t="s">
        <v>410</v>
      </c>
      <c r="C213" t="s">
        <v>387</v>
      </c>
      <c r="D213">
        <v>1</v>
      </c>
      <c r="E213">
        <v>0</v>
      </c>
      <c r="F213">
        <v>0</v>
      </c>
      <c r="G213">
        <v>0</v>
      </c>
      <c r="H213">
        <v>1200</v>
      </c>
      <c r="I213" t="s">
        <v>388</v>
      </c>
      <c r="J213">
        <v>11390.188521886101</v>
      </c>
      <c r="K213">
        <v>590850.62315447105</v>
      </c>
      <c r="L213">
        <v>438001.43099837302</v>
      </c>
      <c r="M213">
        <v>1028852.05415284</v>
      </c>
      <c r="N213" t="s">
        <v>387</v>
      </c>
      <c r="O213" t="s">
        <v>389</v>
      </c>
      <c r="P213">
        <v>1</v>
      </c>
      <c r="Q213">
        <v>0</v>
      </c>
      <c r="R213">
        <v>0</v>
      </c>
      <c r="S213">
        <v>1</v>
      </c>
      <c r="T213">
        <v>1</v>
      </c>
      <c r="U213">
        <v>100</v>
      </c>
      <c r="V213">
        <v>1</v>
      </c>
      <c r="W213">
        <v>1</v>
      </c>
      <c r="X213">
        <v>1</v>
      </c>
    </row>
    <row r="214" spans="1:24" x14ac:dyDescent="0.2">
      <c r="A214" t="s">
        <v>666</v>
      </c>
      <c r="B214" t="s">
        <v>410</v>
      </c>
      <c r="C214" t="s">
        <v>391</v>
      </c>
      <c r="D214">
        <v>1</v>
      </c>
      <c r="E214">
        <v>0</v>
      </c>
      <c r="F214">
        <v>0</v>
      </c>
      <c r="G214">
        <v>0</v>
      </c>
      <c r="H214">
        <v>8300</v>
      </c>
      <c r="I214" t="s">
        <v>371</v>
      </c>
      <c r="J214">
        <v>9731.9110753821096</v>
      </c>
      <c r="K214">
        <v>427266.84608780401</v>
      </c>
      <c r="L214">
        <v>243148.955421138</v>
      </c>
      <c r="M214">
        <v>670415.80150894297</v>
      </c>
      <c r="N214" t="s">
        <v>392</v>
      </c>
      <c r="O214" t="s">
        <v>393</v>
      </c>
      <c r="P214">
        <v>1</v>
      </c>
      <c r="Q214">
        <v>0</v>
      </c>
      <c r="R214">
        <v>0</v>
      </c>
      <c r="S214">
        <v>1</v>
      </c>
      <c r="T214">
        <v>1</v>
      </c>
      <c r="U214">
        <v>100</v>
      </c>
      <c r="V214">
        <v>1</v>
      </c>
      <c r="W214">
        <v>1</v>
      </c>
      <c r="X214">
        <v>1</v>
      </c>
    </row>
    <row r="215" spans="1:24" x14ac:dyDescent="0.2">
      <c r="A215" t="s">
        <v>667</v>
      </c>
      <c r="B215" t="s">
        <v>410</v>
      </c>
      <c r="C215" t="s">
        <v>395</v>
      </c>
      <c r="D215">
        <v>1</v>
      </c>
      <c r="E215">
        <v>0</v>
      </c>
      <c r="F215">
        <v>0</v>
      </c>
      <c r="G215">
        <v>0</v>
      </c>
      <c r="H215">
        <v>160</v>
      </c>
      <c r="I215" t="s">
        <v>388</v>
      </c>
      <c r="J215">
        <v>13623.5588201626</v>
      </c>
      <c r="K215">
        <v>722772.96760975604</v>
      </c>
      <c r="L215">
        <v>271539.573320325</v>
      </c>
      <c r="M215">
        <v>994312.54093008104</v>
      </c>
      <c r="N215" t="s">
        <v>395</v>
      </c>
      <c r="O215" t="s">
        <v>393</v>
      </c>
      <c r="P215">
        <v>1</v>
      </c>
      <c r="Q215">
        <v>0</v>
      </c>
      <c r="R215">
        <v>0</v>
      </c>
      <c r="S215">
        <v>1</v>
      </c>
      <c r="T215">
        <v>1</v>
      </c>
      <c r="U215">
        <v>100</v>
      </c>
      <c r="V215">
        <v>1</v>
      </c>
      <c r="W215">
        <v>1</v>
      </c>
      <c r="X215">
        <v>1</v>
      </c>
    </row>
    <row r="216" spans="1:24" x14ac:dyDescent="0.2">
      <c r="A216" t="s">
        <v>668</v>
      </c>
      <c r="B216" t="s">
        <v>410</v>
      </c>
      <c r="C216" t="s">
        <v>509</v>
      </c>
      <c r="D216">
        <v>1</v>
      </c>
      <c r="E216">
        <v>0</v>
      </c>
      <c r="F216">
        <v>0</v>
      </c>
      <c r="G216">
        <v>0</v>
      </c>
      <c r="H216">
        <v>34000</v>
      </c>
      <c r="I216" t="s">
        <v>384</v>
      </c>
      <c r="J216">
        <v>189.836475421138</v>
      </c>
      <c r="K216">
        <v>8334.8293955121899</v>
      </c>
      <c r="L216">
        <v>1096.98342735609</v>
      </c>
      <c r="M216">
        <v>9431.8128228682908</v>
      </c>
      <c r="N216" t="s">
        <v>462</v>
      </c>
      <c r="O216" t="s">
        <v>393</v>
      </c>
      <c r="P216">
        <v>1</v>
      </c>
      <c r="Q216">
        <v>0</v>
      </c>
      <c r="R216">
        <v>0</v>
      </c>
      <c r="S216">
        <v>1</v>
      </c>
      <c r="T216">
        <v>1</v>
      </c>
      <c r="U216">
        <v>100</v>
      </c>
      <c r="V216">
        <v>1</v>
      </c>
      <c r="W216">
        <v>1</v>
      </c>
      <c r="X216">
        <v>1</v>
      </c>
    </row>
    <row r="217" spans="1:24" x14ac:dyDescent="0.2">
      <c r="A217" t="s">
        <v>669</v>
      </c>
      <c r="B217" t="s">
        <v>410</v>
      </c>
      <c r="C217" t="s">
        <v>397</v>
      </c>
      <c r="D217">
        <v>1</v>
      </c>
      <c r="E217">
        <v>0</v>
      </c>
      <c r="F217">
        <v>0</v>
      </c>
      <c r="G217">
        <v>0</v>
      </c>
      <c r="H217">
        <v>27200</v>
      </c>
      <c r="I217" t="s">
        <v>384</v>
      </c>
      <c r="J217">
        <v>151.86918028617799</v>
      </c>
      <c r="K217">
        <v>6196.02240104065</v>
      </c>
      <c r="L217">
        <v>2632.7602249105598</v>
      </c>
      <c r="M217">
        <v>8828.7826259512094</v>
      </c>
      <c r="N217" t="s">
        <v>398</v>
      </c>
      <c r="O217" t="s">
        <v>393</v>
      </c>
      <c r="P217">
        <v>1</v>
      </c>
      <c r="Q217">
        <v>0</v>
      </c>
      <c r="R217">
        <v>0</v>
      </c>
      <c r="S217">
        <v>1</v>
      </c>
      <c r="T217">
        <v>1</v>
      </c>
      <c r="U217">
        <v>100</v>
      </c>
      <c r="V217">
        <v>1</v>
      </c>
      <c r="W217">
        <v>1</v>
      </c>
      <c r="X217">
        <v>1</v>
      </c>
    </row>
    <row r="218" spans="1:24" x14ac:dyDescent="0.2">
      <c r="A218" t="s">
        <v>670</v>
      </c>
      <c r="B218" t="s">
        <v>410</v>
      </c>
      <c r="C218" t="s">
        <v>418</v>
      </c>
      <c r="D218">
        <v>1</v>
      </c>
      <c r="E218">
        <v>0</v>
      </c>
      <c r="F218">
        <v>0</v>
      </c>
      <c r="G218">
        <v>0</v>
      </c>
      <c r="H218">
        <v>160000</v>
      </c>
      <c r="I218" t="s">
        <v>384</v>
      </c>
      <c r="J218">
        <v>4466.7405965528396</v>
      </c>
      <c r="K218">
        <v>196106.35994796699</v>
      </c>
      <c r="L218">
        <v>12905.687380162601</v>
      </c>
      <c r="M218">
        <v>209012.04732812999</v>
      </c>
      <c r="N218" t="s">
        <v>398</v>
      </c>
      <c r="O218" t="s">
        <v>393</v>
      </c>
      <c r="P218">
        <v>1</v>
      </c>
      <c r="Q218">
        <v>0</v>
      </c>
      <c r="R218">
        <v>0</v>
      </c>
      <c r="S218">
        <v>1</v>
      </c>
      <c r="T218">
        <v>1</v>
      </c>
      <c r="U218">
        <v>100</v>
      </c>
      <c r="V218">
        <v>1</v>
      </c>
      <c r="W218">
        <v>1</v>
      </c>
      <c r="X218">
        <v>1</v>
      </c>
    </row>
    <row r="219" spans="1:24" x14ac:dyDescent="0.2">
      <c r="A219" t="s">
        <v>671</v>
      </c>
      <c r="B219" t="s">
        <v>410</v>
      </c>
      <c r="C219" t="s">
        <v>403</v>
      </c>
      <c r="D219">
        <v>1</v>
      </c>
      <c r="E219">
        <v>0</v>
      </c>
      <c r="F219">
        <v>0</v>
      </c>
      <c r="G219">
        <v>0</v>
      </c>
      <c r="H219">
        <v>14450</v>
      </c>
      <c r="I219" t="s">
        <v>384</v>
      </c>
      <c r="J219">
        <v>605.24335090731699</v>
      </c>
      <c r="K219">
        <v>31377.117834146298</v>
      </c>
      <c r="L219">
        <v>14375.3225309918</v>
      </c>
      <c r="M219">
        <v>45752.440365138202</v>
      </c>
      <c r="N219" t="s">
        <v>383</v>
      </c>
      <c r="O219" t="s">
        <v>385</v>
      </c>
      <c r="P219">
        <v>1</v>
      </c>
      <c r="Q219">
        <v>0</v>
      </c>
      <c r="R219">
        <v>0</v>
      </c>
      <c r="S219">
        <v>1</v>
      </c>
      <c r="T219">
        <v>1</v>
      </c>
      <c r="U219">
        <v>100</v>
      </c>
      <c r="V219">
        <v>1</v>
      </c>
      <c r="W219">
        <v>1</v>
      </c>
      <c r="X219">
        <v>1</v>
      </c>
    </row>
    <row r="220" spans="1:24" x14ac:dyDescent="0.2">
      <c r="A220" t="s">
        <v>672</v>
      </c>
      <c r="B220" t="s">
        <v>410</v>
      </c>
      <c r="C220" t="s">
        <v>445</v>
      </c>
      <c r="D220">
        <v>1</v>
      </c>
      <c r="E220">
        <v>0</v>
      </c>
      <c r="F220">
        <v>0</v>
      </c>
      <c r="G220">
        <v>0</v>
      </c>
      <c r="H220">
        <v>1</v>
      </c>
      <c r="I220" t="s">
        <v>368</v>
      </c>
      <c r="J220">
        <v>1200.4365353235701</v>
      </c>
      <c r="K220">
        <v>52703.483462764198</v>
      </c>
      <c r="L220">
        <v>22819.406234796701</v>
      </c>
      <c r="M220">
        <v>75522.889697560895</v>
      </c>
      <c r="N220" t="s">
        <v>398</v>
      </c>
      <c r="O220" t="s">
        <v>393</v>
      </c>
      <c r="P220">
        <v>1</v>
      </c>
      <c r="Q220">
        <v>0</v>
      </c>
      <c r="R220">
        <v>0</v>
      </c>
      <c r="S220">
        <v>1</v>
      </c>
      <c r="T220">
        <v>1</v>
      </c>
      <c r="U220">
        <v>100</v>
      </c>
      <c r="V220">
        <v>1</v>
      </c>
      <c r="W220">
        <v>1</v>
      </c>
      <c r="X220">
        <v>1</v>
      </c>
    </row>
    <row r="221" spans="1:24" x14ac:dyDescent="0.2">
      <c r="A221" t="s">
        <v>673</v>
      </c>
      <c r="B221" t="s">
        <v>408</v>
      </c>
      <c r="C221" t="s">
        <v>447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3995.5801559728402</v>
      </c>
      <c r="K221">
        <v>206630.77631053099</v>
      </c>
      <c r="L221">
        <v>335307.40563268802</v>
      </c>
      <c r="M221">
        <v>541938.18194321904</v>
      </c>
      <c r="N221">
        <v>0</v>
      </c>
      <c r="O221">
        <v>0</v>
      </c>
      <c r="P221">
        <v>6</v>
      </c>
      <c r="Q221">
        <v>0</v>
      </c>
      <c r="R221">
        <v>0</v>
      </c>
      <c r="S221">
        <v>1</v>
      </c>
      <c r="T221">
        <v>1</v>
      </c>
      <c r="U221">
        <v>100</v>
      </c>
      <c r="V221">
        <v>1</v>
      </c>
      <c r="W221">
        <v>1</v>
      </c>
      <c r="X221">
        <v>1</v>
      </c>
    </row>
    <row r="222" spans="1:24" x14ac:dyDescent="0.2">
      <c r="A222" t="s">
        <v>674</v>
      </c>
      <c r="B222" t="s">
        <v>447</v>
      </c>
      <c r="C222" t="s">
        <v>449</v>
      </c>
      <c r="D222">
        <v>1</v>
      </c>
      <c r="E222">
        <v>0</v>
      </c>
      <c r="F222">
        <v>0</v>
      </c>
      <c r="G222">
        <v>0</v>
      </c>
      <c r="H222">
        <v>550</v>
      </c>
      <c r="I222" t="s">
        <v>388</v>
      </c>
      <c r="J222">
        <v>3098.7840136513601</v>
      </c>
      <c r="K222">
        <v>160254.459450945</v>
      </c>
      <c r="L222">
        <v>271732.928652865</v>
      </c>
      <c r="M222">
        <v>431987.38810381002</v>
      </c>
      <c r="N222" t="s">
        <v>449</v>
      </c>
      <c r="O222" t="s">
        <v>450</v>
      </c>
      <c r="P222">
        <v>1</v>
      </c>
      <c r="Q222">
        <v>0</v>
      </c>
      <c r="R222">
        <v>0</v>
      </c>
      <c r="S222">
        <v>1</v>
      </c>
      <c r="T222">
        <v>1</v>
      </c>
      <c r="U222">
        <v>100</v>
      </c>
      <c r="V222">
        <v>1</v>
      </c>
      <c r="W222">
        <v>1</v>
      </c>
      <c r="X222">
        <v>1</v>
      </c>
    </row>
    <row r="223" spans="1:24" x14ac:dyDescent="0.2">
      <c r="A223" t="s">
        <v>675</v>
      </c>
      <c r="B223" t="s">
        <v>447</v>
      </c>
      <c r="C223" t="s">
        <v>452</v>
      </c>
      <c r="D223">
        <v>1</v>
      </c>
      <c r="E223">
        <v>0</v>
      </c>
      <c r="F223">
        <v>0</v>
      </c>
      <c r="G223">
        <v>0</v>
      </c>
      <c r="H223">
        <v>40</v>
      </c>
      <c r="I223" t="s">
        <v>388</v>
      </c>
      <c r="J223">
        <v>437.85415666066598</v>
      </c>
      <c r="K223">
        <v>22643.860470297001</v>
      </c>
      <c r="L223">
        <v>32630.073532103201</v>
      </c>
      <c r="M223">
        <v>55273.934002400201</v>
      </c>
      <c r="N223" t="s">
        <v>449</v>
      </c>
      <c r="O223" t="s">
        <v>450</v>
      </c>
      <c r="P223">
        <v>1</v>
      </c>
      <c r="Q223">
        <v>0</v>
      </c>
      <c r="R223">
        <v>0</v>
      </c>
      <c r="S223">
        <v>1</v>
      </c>
      <c r="T223">
        <v>1</v>
      </c>
      <c r="U223">
        <v>100</v>
      </c>
      <c r="V223">
        <v>1</v>
      </c>
      <c r="W223">
        <v>1</v>
      </c>
      <c r="X223">
        <v>1</v>
      </c>
    </row>
    <row r="224" spans="1:24" x14ac:dyDescent="0.2">
      <c r="A224" t="s">
        <v>676</v>
      </c>
      <c r="B224" t="s">
        <v>447</v>
      </c>
      <c r="C224" t="s">
        <v>454</v>
      </c>
      <c r="D224">
        <v>1</v>
      </c>
      <c r="E224">
        <v>0</v>
      </c>
      <c r="F224">
        <v>0</v>
      </c>
      <c r="G224">
        <v>0</v>
      </c>
      <c r="H224">
        <v>5000</v>
      </c>
      <c r="I224" t="s">
        <v>384</v>
      </c>
      <c r="J224">
        <v>201.21974117911699</v>
      </c>
      <c r="K224">
        <v>10406.4796789678</v>
      </c>
      <c r="L224">
        <v>8604.4419774977396</v>
      </c>
      <c r="M224">
        <v>19010.921656465602</v>
      </c>
      <c r="N224" t="s">
        <v>406</v>
      </c>
      <c r="O224" t="s">
        <v>450</v>
      </c>
      <c r="P224">
        <v>1</v>
      </c>
      <c r="Q224">
        <v>0</v>
      </c>
      <c r="R224">
        <v>0</v>
      </c>
      <c r="S224">
        <v>1</v>
      </c>
      <c r="T224">
        <v>1</v>
      </c>
      <c r="U224">
        <v>100</v>
      </c>
      <c r="V224">
        <v>1</v>
      </c>
      <c r="W224">
        <v>1</v>
      </c>
      <c r="X224">
        <v>1</v>
      </c>
    </row>
    <row r="225" spans="1:24" x14ac:dyDescent="0.2">
      <c r="A225" t="s">
        <v>677</v>
      </c>
      <c r="B225" t="s">
        <v>447</v>
      </c>
      <c r="C225" t="s">
        <v>456</v>
      </c>
      <c r="D225">
        <v>0</v>
      </c>
      <c r="E225">
        <v>0</v>
      </c>
      <c r="F225">
        <v>0</v>
      </c>
      <c r="G225">
        <v>0</v>
      </c>
      <c r="H225">
        <v>276</v>
      </c>
      <c r="I225" t="s">
        <v>401</v>
      </c>
      <c r="J225">
        <v>35.575650234773398</v>
      </c>
      <c r="K225">
        <v>1837.64934683468</v>
      </c>
      <c r="L225">
        <v>5808.8904906240596</v>
      </c>
      <c r="M225">
        <v>7646.5398374587403</v>
      </c>
      <c r="N225" t="s">
        <v>449</v>
      </c>
      <c r="O225" t="s">
        <v>450</v>
      </c>
      <c r="P225">
        <v>1</v>
      </c>
      <c r="Q225">
        <v>0</v>
      </c>
      <c r="R225">
        <v>0</v>
      </c>
      <c r="S225">
        <v>1</v>
      </c>
      <c r="T225">
        <v>1</v>
      </c>
      <c r="U225">
        <v>100</v>
      </c>
      <c r="V225">
        <v>1</v>
      </c>
      <c r="W225">
        <v>1</v>
      </c>
      <c r="X225">
        <v>1</v>
      </c>
    </row>
    <row r="226" spans="1:24" x14ac:dyDescent="0.2">
      <c r="A226" t="s">
        <v>678</v>
      </c>
      <c r="B226" t="s">
        <v>447</v>
      </c>
      <c r="C226" t="s">
        <v>458</v>
      </c>
      <c r="D226">
        <v>0</v>
      </c>
      <c r="E226">
        <v>0</v>
      </c>
      <c r="F226">
        <v>0</v>
      </c>
      <c r="G226">
        <v>0</v>
      </c>
      <c r="H226">
        <v>2300</v>
      </c>
      <c r="I226" t="s">
        <v>459</v>
      </c>
      <c r="J226">
        <v>222.146594246924</v>
      </c>
      <c r="K226">
        <v>11488.3273634863</v>
      </c>
      <c r="L226">
        <v>16531.070979597898</v>
      </c>
      <c r="M226">
        <v>28019.3983430843</v>
      </c>
      <c r="N226" t="s">
        <v>398</v>
      </c>
      <c r="O226" t="s">
        <v>450</v>
      </c>
      <c r="P226">
        <v>1</v>
      </c>
      <c r="Q226">
        <v>0</v>
      </c>
      <c r="R226">
        <v>0</v>
      </c>
      <c r="S226">
        <v>1</v>
      </c>
      <c r="T226">
        <v>1</v>
      </c>
      <c r="U226">
        <v>100</v>
      </c>
      <c r="V226">
        <v>1</v>
      </c>
      <c r="W226">
        <v>1</v>
      </c>
      <c r="X226">
        <v>1</v>
      </c>
    </row>
    <row r="227" spans="1:24" x14ac:dyDescent="0.2">
      <c r="A227" t="s">
        <v>679</v>
      </c>
      <c r="B227" t="s">
        <v>408</v>
      </c>
      <c r="C227" t="s">
        <v>528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1535.44208006504</v>
      </c>
      <c r="K227">
        <v>82293.471706016193</v>
      </c>
      <c r="L227">
        <v>99078.037489430804</v>
      </c>
      <c r="M227">
        <v>181371.509195447</v>
      </c>
      <c r="N227">
        <v>0</v>
      </c>
      <c r="O227">
        <v>0</v>
      </c>
      <c r="P227">
        <v>2</v>
      </c>
      <c r="Q227">
        <v>0</v>
      </c>
      <c r="R227">
        <v>0</v>
      </c>
      <c r="S227">
        <v>1</v>
      </c>
      <c r="T227">
        <v>1</v>
      </c>
      <c r="U227">
        <v>100</v>
      </c>
      <c r="V227">
        <v>1</v>
      </c>
      <c r="W227">
        <v>1</v>
      </c>
      <c r="X227">
        <v>1</v>
      </c>
    </row>
    <row r="228" spans="1:24" x14ac:dyDescent="0.2">
      <c r="A228" t="s">
        <v>680</v>
      </c>
      <c r="B228" t="s">
        <v>528</v>
      </c>
      <c r="C228" t="s">
        <v>534</v>
      </c>
      <c r="D228">
        <v>1</v>
      </c>
      <c r="E228">
        <v>0</v>
      </c>
      <c r="F228">
        <v>0</v>
      </c>
      <c r="G228">
        <v>0</v>
      </c>
      <c r="H228">
        <v>27500</v>
      </c>
      <c r="I228" t="s">
        <v>384</v>
      </c>
      <c r="J228">
        <v>1535.44208006504</v>
      </c>
      <c r="K228">
        <v>82293.471706016193</v>
      </c>
      <c r="L228">
        <v>99078.037489430804</v>
      </c>
      <c r="M228">
        <v>181371.509195447</v>
      </c>
      <c r="N228" t="s">
        <v>398</v>
      </c>
      <c r="O228" t="s">
        <v>535</v>
      </c>
      <c r="P228">
        <v>1</v>
      </c>
      <c r="Q228">
        <v>0</v>
      </c>
      <c r="R228">
        <v>0</v>
      </c>
      <c r="S228">
        <v>1</v>
      </c>
      <c r="T228">
        <v>1</v>
      </c>
      <c r="U228">
        <v>100</v>
      </c>
      <c r="V228">
        <v>1</v>
      </c>
      <c r="W228">
        <v>1</v>
      </c>
      <c r="X228">
        <v>1</v>
      </c>
    </row>
    <row r="229" spans="1:24" x14ac:dyDescent="0.2">
      <c r="A229" t="s">
        <v>681</v>
      </c>
      <c r="B229" t="s">
        <v>408</v>
      </c>
      <c r="C229" t="s">
        <v>537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1841.9414326967501</v>
      </c>
      <c r="K229">
        <v>88997.951403356405</v>
      </c>
      <c r="L229">
        <v>85301.236038773102</v>
      </c>
      <c r="M229">
        <v>174299.18744212901</v>
      </c>
      <c r="N229">
        <v>0</v>
      </c>
      <c r="O229">
        <v>0</v>
      </c>
      <c r="P229">
        <v>5</v>
      </c>
      <c r="Q229">
        <v>0</v>
      </c>
      <c r="R229">
        <v>0</v>
      </c>
      <c r="S229">
        <v>1</v>
      </c>
      <c r="T229">
        <v>1</v>
      </c>
      <c r="U229">
        <v>100</v>
      </c>
      <c r="V229">
        <v>1</v>
      </c>
      <c r="W229">
        <v>1</v>
      </c>
      <c r="X229">
        <v>1</v>
      </c>
    </row>
    <row r="230" spans="1:24" x14ac:dyDescent="0.2">
      <c r="A230" t="s">
        <v>682</v>
      </c>
      <c r="B230" t="s">
        <v>537</v>
      </c>
      <c r="C230" t="s">
        <v>683</v>
      </c>
      <c r="D230">
        <v>0</v>
      </c>
      <c r="E230">
        <v>0</v>
      </c>
      <c r="F230">
        <v>0</v>
      </c>
      <c r="G230">
        <v>0</v>
      </c>
      <c r="H230">
        <v>7000</v>
      </c>
      <c r="I230" t="s">
        <v>384</v>
      </c>
      <c r="J230">
        <v>200.62640086805499</v>
      </c>
      <c r="K230">
        <v>10470.332008101799</v>
      </c>
      <c r="L230">
        <v>18034.0808825231</v>
      </c>
      <c r="M230">
        <v>28504.412890625001</v>
      </c>
      <c r="N230" t="s">
        <v>398</v>
      </c>
      <c r="O230" t="s">
        <v>389</v>
      </c>
      <c r="P230">
        <v>1</v>
      </c>
      <c r="Q230">
        <v>0</v>
      </c>
      <c r="R230">
        <v>0</v>
      </c>
      <c r="S230">
        <v>1</v>
      </c>
      <c r="T230">
        <v>1</v>
      </c>
      <c r="U230">
        <v>100</v>
      </c>
      <c r="V230">
        <v>1</v>
      </c>
      <c r="W230">
        <v>1</v>
      </c>
      <c r="X230">
        <v>1</v>
      </c>
    </row>
    <row r="231" spans="1:24" x14ac:dyDescent="0.2">
      <c r="A231" t="s">
        <v>684</v>
      </c>
      <c r="B231" t="s">
        <v>537</v>
      </c>
      <c r="C231" t="s">
        <v>539</v>
      </c>
      <c r="D231">
        <v>1</v>
      </c>
      <c r="E231">
        <v>0</v>
      </c>
      <c r="F231">
        <v>0</v>
      </c>
      <c r="G231">
        <v>0</v>
      </c>
      <c r="H231">
        <v>12500</v>
      </c>
      <c r="I231" t="s">
        <v>384</v>
      </c>
      <c r="J231">
        <v>477.68190682870301</v>
      </c>
      <c r="K231">
        <v>24927.7919675925</v>
      </c>
      <c r="L231">
        <v>36229.1803530092</v>
      </c>
      <c r="M231">
        <v>61156.972320601802</v>
      </c>
      <c r="N231" t="s">
        <v>531</v>
      </c>
      <c r="O231" t="s">
        <v>389</v>
      </c>
      <c r="P231">
        <v>1</v>
      </c>
      <c r="Q231">
        <v>0</v>
      </c>
      <c r="R231">
        <v>0</v>
      </c>
      <c r="S231">
        <v>1</v>
      </c>
      <c r="T231">
        <v>1</v>
      </c>
      <c r="U231">
        <v>100</v>
      </c>
      <c r="V231">
        <v>1</v>
      </c>
      <c r="W231">
        <v>1</v>
      </c>
      <c r="X231">
        <v>1</v>
      </c>
    </row>
    <row r="232" spans="1:24" x14ac:dyDescent="0.2">
      <c r="A232" t="s">
        <v>685</v>
      </c>
      <c r="B232" t="s">
        <v>537</v>
      </c>
      <c r="C232" t="s">
        <v>541</v>
      </c>
      <c r="D232">
        <v>1</v>
      </c>
      <c r="E232">
        <v>0</v>
      </c>
      <c r="F232">
        <v>0</v>
      </c>
      <c r="G232">
        <v>0</v>
      </c>
      <c r="H232">
        <v>370</v>
      </c>
      <c r="I232" t="s">
        <v>371</v>
      </c>
      <c r="J232">
        <v>848.36306655092596</v>
      </c>
      <c r="K232">
        <v>37246.115364583296</v>
      </c>
      <c r="L232">
        <v>18547.115350115699</v>
      </c>
      <c r="M232">
        <v>55793.230714698999</v>
      </c>
      <c r="N232" t="s">
        <v>392</v>
      </c>
      <c r="O232" t="s">
        <v>393</v>
      </c>
      <c r="P232">
        <v>1</v>
      </c>
      <c r="Q232">
        <v>0</v>
      </c>
      <c r="R232">
        <v>0</v>
      </c>
      <c r="S232">
        <v>1</v>
      </c>
      <c r="T232">
        <v>1</v>
      </c>
      <c r="U232">
        <v>100</v>
      </c>
      <c r="V232">
        <v>1</v>
      </c>
      <c r="W232">
        <v>1</v>
      </c>
      <c r="X232">
        <v>1</v>
      </c>
    </row>
    <row r="233" spans="1:24" x14ac:dyDescent="0.2">
      <c r="A233" t="s">
        <v>686</v>
      </c>
      <c r="B233" t="s">
        <v>537</v>
      </c>
      <c r="C233" t="s">
        <v>387</v>
      </c>
      <c r="D233">
        <v>1</v>
      </c>
      <c r="E233">
        <v>0</v>
      </c>
      <c r="F233">
        <v>0</v>
      </c>
      <c r="G233">
        <v>0</v>
      </c>
      <c r="H233">
        <v>20</v>
      </c>
      <c r="I233" t="s">
        <v>388</v>
      </c>
      <c r="J233">
        <v>315.27005844907399</v>
      </c>
      <c r="K233">
        <v>16353.712063078699</v>
      </c>
      <c r="L233">
        <v>12490.859453125</v>
      </c>
      <c r="M233">
        <v>28844.571516203701</v>
      </c>
      <c r="N233" t="s">
        <v>387</v>
      </c>
      <c r="O233" t="s">
        <v>389</v>
      </c>
      <c r="P233">
        <v>1</v>
      </c>
      <c r="Q233">
        <v>0</v>
      </c>
      <c r="R233">
        <v>0</v>
      </c>
      <c r="S233">
        <v>1</v>
      </c>
      <c r="T233">
        <v>1</v>
      </c>
      <c r="U233">
        <v>100</v>
      </c>
      <c r="V233">
        <v>1</v>
      </c>
      <c r="W233">
        <v>1</v>
      </c>
      <c r="X233">
        <v>1</v>
      </c>
    </row>
    <row r="234" spans="1:24" x14ac:dyDescent="0.2">
      <c r="A234" t="s">
        <v>687</v>
      </c>
      <c r="B234" t="s">
        <v>408</v>
      </c>
      <c r="C234" t="s">
        <v>544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718.91126990740702</v>
      </c>
      <c r="K234">
        <v>42638.5526359953</v>
      </c>
      <c r="L234">
        <v>37172.289172453697</v>
      </c>
      <c r="M234">
        <v>79810.841808448997</v>
      </c>
      <c r="N234">
        <v>0</v>
      </c>
      <c r="O234">
        <v>0</v>
      </c>
      <c r="P234">
        <v>3</v>
      </c>
      <c r="Q234">
        <v>0</v>
      </c>
      <c r="R234">
        <v>0</v>
      </c>
      <c r="S234">
        <v>1</v>
      </c>
      <c r="T234">
        <v>1</v>
      </c>
      <c r="U234">
        <v>100</v>
      </c>
      <c r="V234">
        <v>1</v>
      </c>
      <c r="W234">
        <v>1</v>
      </c>
      <c r="X234">
        <v>1</v>
      </c>
    </row>
    <row r="235" spans="1:24" x14ac:dyDescent="0.2">
      <c r="A235" t="s">
        <v>688</v>
      </c>
      <c r="B235" t="s">
        <v>544</v>
      </c>
      <c r="C235" t="s">
        <v>546</v>
      </c>
      <c r="D235">
        <v>0</v>
      </c>
      <c r="E235">
        <v>0</v>
      </c>
      <c r="F235">
        <v>0</v>
      </c>
      <c r="G235">
        <v>0</v>
      </c>
      <c r="H235">
        <v>19500</v>
      </c>
      <c r="I235" t="s">
        <v>384</v>
      </c>
      <c r="J235">
        <v>652.03580295138795</v>
      </c>
      <c r="K235">
        <v>38350.319820601799</v>
      </c>
      <c r="L235">
        <v>35884.140538194399</v>
      </c>
      <c r="M235">
        <v>74234.460358796205</v>
      </c>
      <c r="N235" t="s">
        <v>398</v>
      </c>
      <c r="O235" t="s">
        <v>385</v>
      </c>
      <c r="P235">
        <v>1</v>
      </c>
      <c r="Q235">
        <v>0</v>
      </c>
      <c r="R235">
        <v>0</v>
      </c>
      <c r="S235">
        <v>1</v>
      </c>
      <c r="T235">
        <v>1</v>
      </c>
      <c r="U235">
        <v>100</v>
      </c>
      <c r="V235">
        <v>1</v>
      </c>
      <c r="W235">
        <v>1</v>
      </c>
      <c r="X235">
        <v>1</v>
      </c>
    </row>
    <row r="236" spans="1:24" x14ac:dyDescent="0.2">
      <c r="A236" t="s">
        <v>689</v>
      </c>
      <c r="B236" t="s">
        <v>544</v>
      </c>
      <c r="C236" t="s">
        <v>690</v>
      </c>
      <c r="D236">
        <v>0</v>
      </c>
      <c r="E236">
        <v>0</v>
      </c>
      <c r="F236">
        <v>0</v>
      </c>
      <c r="G236">
        <v>0</v>
      </c>
      <c r="H236">
        <v>7000</v>
      </c>
      <c r="I236" t="s">
        <v>384</v>
      </c>
      <c r="J236">
        <v>66.875466956018499</v>
      </c>
      <c r="K236">
        <v>4288.2328153935096</v>
      </c>
      <c r="L236">
        <v>1288.14863425925</v>
      </c>
      <c r="M236">
        <v>5576.3814496527702</v>
      </c>
      <c r="N236" t="s">
        <v>398</v>
      </c>
      <c r="O236" t="s">
        <v>385</v>
      </c>
      <c r="P236">
        <v>1</v>
      </c>
      <c r="Q236">
        <v>0</v>
      </c>
      <c r="R236">
        <v>0</v>
      </c>
      <c r="S236">
        <v>1</v>
      </c>
      <c r="T236">
        <v>1</v>
      </c>
      <c r="U236">
        <v>100</v>
      </c>
      <c r="V236">
        <v>1</v>
      </c>
      <c r="W236">
        <v>1</v>
      </c>
      <c r="X236">
        <v>1</v>
      </c>
    </row>
    <row r="237" spans="1:24" x14ac:dyDescent="0.2">
      <c r="A237" t="s">
        <v>691</v>
      </c>
      <c r="B237" t="s">
        <v>408</v>
      </c>
      <c r="C237" t="s">
        <v>548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8.2097654381188097</v>
      </c>
      <c r="K237">
        <v>448.51023345334499</v>
      </c>
      <c r="L237">
        <v>413.94342486498601</v>
      </c>
      <c r="M237">
        <v>862.45365831833101</v>
      </c>
      <c r="N237">
        <v>0</v>
      </c>
      <c r="O237">
        <v>0</v>
      </c>
      <c r="P237">
        <v>2</v>
      </c>
      <c r="Q237">
        <v>0</v>
      </c>
      <c r="R237">
        <v>0</v>
      </c>
      <c r="S237">
        <v>1</v>
      </c>
      <c r="T237">
        <v>1</v>
      </c>
      <c r="U237">
        <v>100</v>
      </c>
      <c r="V237">
        <v>1</v>
      </c>
      <c r="W237">
        <v>1</v>
      </c>
      <c r="X237">
        <v>1</v>
      </c>
    </row>
    <row r="238" spans="1:24" x14ac:dyDescent="0.2">
      <c r="A238" t="s">
        <v>692</v>
      </c>
      <c r="B238" t="s">
        <v>548</v>
      </c>
      <c r="C238" t="s">
        <v>552</v>
      </c>
      <c r="D238">
        <v>0</v>
      </c>
      <c r="E238">
        <v>0</v>
      </c>
      <c r="F238">
        <v>0</v>
      </c>
      <c r="G238">
        <v>0</v>
      </c>
      <c r="H238">
        <v>170</v>
      </c>
      <c r="I238" t="s">
        <v>384</v>
      </c>
      <c r="J238">
        <v>8.2097654381188097</v>
      </c>
      <c r="K238">
        <v>448.51023345334499</v>
      </c>
      <c r="L238">
        <v>413.94342486498601</v>
      </c>
      <c r="M238">
        <v>862.45365831833101</v>
      </c>
      <c r="N238" t="s">
        <v>398</v>
      </c>
      <c r="O238" t="s">
        <v>385</v>
      </c>
      <c r="P238">
        <v>1</v>
      </c>
      <c r="Q238">
        <v>0</v>
      </c>
      <c r="R238">
        <v>0</v>
      </c>
      <c r="S238">
        <v>1</v>
      </c>
      <c r="T238">
        <v>1</v>
      </c>
      <c r="U238">
        <v>100</v>
      </c>
      <c r="V238">
        <v>1</v>
      </c>
      <c r="W238">
        <v>1</v>
      </c>
      <c r="X238">
        <v>1</v>
      </c>
    </row>
    <row r="239" spans="1:24" x14ac:dyDescent="0.2">
      <c r="A239" t="s">
        <v>693</v>
      </c>
      <c r="B239" t="s">
        <v>408</v>
      </c>
      <c r="C239" t="s">
        <v>554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119.122086768676</v>
      </c>
      <c r="K239">
        <v>6472.7286519726904</v>
      </c>
      <c r="L239">
        <v>7315.4810651815096</v>
      </c>
      <c r="M239">
        <v>13788.209717154199</v>
      </c>
      <c r="N239">
        <v>0</v>
      </c>
      <c r="O239">
        <v>0</v>
      </c>
      <c r="P239">
        <v>3</v>
      </c>
      <c r="Q239">
        <v>0</v>
      </c>
      <c r="R239">
        <v>0</v>
      </c>
      <c r="S239">
        <v>1</v>
      </c>
      <c r="T239">
        <v>1</v>
      </c>
      <c r="U239">
        <v>100</v>
      </c>
      <c r="V239">
        <v>1</v>
      </c>
      <c r="W239">
        <v>1</v>
      </c>
      <c r="X239">
        <v>1</v>
      </c>
    </row>
    <row r="240" spans="1:24" x14ac:dyDescent="0.2">
      <c r="A240" t="s">
        <v>694</v>
      </c>
      <c r="B240" t="s">
        <v>554</v>
      </c>
      <c r="C240" t="s">
        <v>556</v>
      </c>
      <c r="D240">
        <v>0</v>
      </c>
      <c r="E240">
        <v>0</v>
      </c>
      <c r="F240">
        <v>0</v>
      </c>
      <c r="G240">
        <v>0</v>
      </c>
      <c r="H240">
        <v>170</v>
      </c>
      <c r="I240" t="s">
        <v>384</v>
      </c>
      <c r="J240">
        <v>13.6829424017401</v>
      </c>
      <c r="K240">
        <v>714.288753832883</v>
      </c>
      <c r="L240">
        <v>1265.0855230273</v>
      </c>
      <c r="M240">
        <v>1979.3742768601801</v>
      </c>
      <c r="N240" t="s">
        <v>398</v>
      </c>
      <c r="O240" t="s">
        <v>389</v>
      </c>
      <c r="P240">
        <v>1</v>
      </c>
      <c r="Q240">
        <v>0</v>
      </c>
      <c r="R240">
        <v>0</v>
      </c>
      <c r="S240">
        <v>1</v>
      </c>
      <c r="T240">
        <v>1</v>
      </c>
      <c r="U240">
        <v>100</v>
      </c>
      <c r="V240">
        <v>1</v>
      </c>
      <c r="W240">
        <v>1</v>
      </c>
      <c r="X240">
        <v>1</v>
      </c>
    </row>
    <row r="241" spans="1:24" x14ac:dyDescent="0.2">
      <c r="A241" t="s">
        <v>695</v>
      </c>
      <c r="B241" t="s">
        <v>554</v>
      </c>
      <c r="C241" t="s">
        <v>558</v>
      </c>
      <c r="D241">
        <v>0</v>
      </c>
      <c r="E241">
        <v>0</v>
      </c>
      <c r="F241">
        <v>0</v>
      </c>
      <c r="G241">
        <v>0</v>
      </c>
      <c r="H241">
        <v>935</v>
      </c>
      <c r="I241" t="s">
        <v>384</v>
      </c>
      <c r="J241">
        <v>105.43914436693601</v>
      </c>
      <c r="K241">
        <v>5758.4398981398099</v>
      </c>
      <c r="L241">
        <v>6050.3955421542096</v>
      </c>
      <c r="M241">
        <v>11808.835440294</v>
      </c>
      <c r="N241" t="s">
        <v>398</v>
      </c>
      <c r="O241" t="s">
        <v>385</v>
      </c>
      <c r="P241">
        <v>1</v>
      </c>
      <c r="Q241">
        <v>0</v>
      </c>
      <c r="R241">
        <v>0</v>
      </c>
      <c r="S241">
        <v>1</v>
      </c>
      <c r="T241">
        <v>1</v>
      </c>
      <c r="U241">
        <v>100</v>
      </c>
      <c r="V241">
        <v>1</v>
      </c>
      <c r="W241">
        <v>1</v>
      </c>
      <c r="X241">
        <v>1</v>
      </c>
    </row>
    <row r="242" spans="1:24" x14ac:dyDescent="0.2">
      <c r="A242" t="s">
        <v>696</v>
      </c>
      <c r="B242" t="s">
        <v>408</v>
      </c>
      <c r="C242" t="s">
        <v>697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22.536611006600602</v>
      </c>
      <c r="K242">
        <v>1026.2991018601799</v>
      </c>
      <c r="L242">
        <v>57.052876536903597</v>
      </c>
      <c r="M242">
        <v>1083.3519783970801</v>
      </c>
      <c r="N242">
        <v>0</v>
      </c>
      <c r="O242">
        <v>0</v>
      </c>
      <c r="P242">
        <v>2</v>
      </c>
      <c r="Q242">
        <v>0</v>
      </c>
      <c r="R242">
        <v>0</v>
      </c>
      <c r="S242">
        <v>1</v>
      </c>
      <c r="T242">
        <v>1</v>
      </c>
      <c r="U242">
        <v>100</v>
      </c>
      <c r="V242">
        <v>1</v>
      </c>
      <c r="W242">
        <v>1</v>
      </c>
      <c r="X242">
        <v>1</v>
      </c>
    </row>
    <row r="243" spans="1:24" x14ac:dyDescent="0.2">
      <c r="A243" t="s">
        <v>698</v>
      </c>
      <c r="B243" t="s">
        <v>697</v>
      </c>
      <c r="C243" t="s">
        <v>699</v>
      </c>
      <c r="D243">
        <v>1</v>
      </c>
      <c r="E243">
        <v>0</v>
      </c>
      <c r="F243">
        <v>0</v>
      </c>
      <c r="G243">
        <v>0</v>
      </c>
      <c r="H243">
        <v>85</v>
      </c>
      <c r="I243" t="s">
        <v>384</v>
      </c>
      <c r="J243">
        <v>22.536611006600602</v>
      </c>
      <c r="K243">
        <v>1026.2991018601799</v>
      </c>
      <c r="L243">
        <v>57.052876536903597</v>
      </c>
      <c r="M243">
        <v>1083.3519783970801</v>
      </c>
      <c r="N243" t="s">
        <v>398</v>
      </c>
      <c r="O243" t="s">
        <v>532</v>
      </c>
      <c r="P243">
        <v>1</v>
      </c>
      <c r="Q243">
        <v>0</v>
      </c>
      <c r="R243">
        <v>0</v>
      </c>
      <c r="S243">
        <v>1</v>
      </c>
      <c r="T243">
        <v>1</v>
      </c>
      <c r="U243">
        <v>100</v>
      </c>
      <c r="V243">
        <v>1</v>
      </c>
      <c r="W243">
        <v>1</v>
      </c>
      <c r="X243">
        <v>1</v>
      </c>
    </row>
    <row r="244" spans="1:24" x14ac:dyDescent="0.2">
      <c r="A244" t="s">
        <v>700</v>
      </c>
      <c r="B244" t="s">
        <v>408</v>
      </c>
      <c r="C244" t="s">
        <v>461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2012.82498120325</v>
      </c>
      <c r="K244">
        <v>94472.234961951195</v>
      </c>
      <c r="L244">
        <v>15657.8252141788</v>
      </c>
      <c r="M244">
        <v>110130.06017613001</v>
      </c>
      <c r="N244" t="s">
        <v>462</v>
      </c>
      <c r="O244" t="s">
        <v>463</v>
      </c>
      <c r="P244">
        <v>1</v>
      </c>
      <c r="Q244">
        <v>0</v>
      </c>
      <c r="R244">
        <v>0</v>
      </c>
      <c r="S244">
        <v>1</v>
      </c>
      <c r="T244">
        <v>1</v>
      </c>
      <c r="U244">
        <v>100</v>
      </c>
      <c r="V244">
        <v>1</v>
      </c>
      <c r="W244">
        <v>1</v>
      </c>
      <c r="X244">
        <v>1</v>
      </c>
    </row>
    <row r="245" spans="1:24" x14ac:dyDescent="0.2">
      <c r="A245" t="s">
        <v>701</v>
      </c>
      <c r="B245" t="s">
        <v>651</v>
      </c>
      <c r="C245" t="s">
        <v>467</v>
      </c>
      <c r="D245">
        <v>0</v>
      </c>
      <c r="E245">
        <v>0</v>
      </c>
      <c r="F245">
        <v>0</v>
      </c>
      <c r="G245">
        <v>1211592.94867849</v>
      </c>
      <c r="H245">
        <v>0</v>
      </c>
      <c r="I245">
        <v>0</v>
      </c>
      <c r="J245">
        <v>41757.757667033198</v>
      </c>
      <c r="K245">
        <v>2310059.5204861299</v>
      </c>
      <c r="L245">
        <v>583178.63637111394</v>
      </c>
      <c r="M245">
        <v>4104831.1055357498</v>
      </c>
      <c r="N245">
        <v>0</v>
      </c>
      <c r="O245">
        <v>0</v>
      </c>
      <c r="P245">
        <v>16</v>
      </c>
      <c r="Q245">
        <v>0</v>
      </c>
      <c r="R245">
        <v>0</v>
      </c>
      <c r="S245">
        <v>1</v>
      </c>
      <c r="T245">
        <v>1</v>
      </c>
      <c r="U245">
        <v>100</v>
      </c>
      <c r="V245">
        <v>1</v>
      </c>
      <c r="W245">
        <v>1</v>
      </c>
      <c r="X245">
        <v>1</v>
      </c>
    </row>
    <row r="246" spans="1:24" x14ac:dyDescent="0.2">
      <c r="A246" t="s">
        <v>702</v>
      </c>
      <c r="B246" t="s">
        <v>467</v>
      </c>
      <c r="C246" t="s">
        <v>469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2297.1245642566701</v>
      </c>
      <c r="K246">
        <v>124333.28542716699</v>
      </c>
      <c r="L246">
        <v>24607.131158340799</v>
      </c>
      <c r="M246">
        <v>148940.41658550801</v>
      </c>
      <c r="N246">
        <v>0</v>
      </c>
      <c r="O246">
        <v>0</v>
      </c>
      <c r="P246">
        <v>4</v>
      </c>
      <c r="Q246">
        <v>0</v>
      </c>
      <c r="R246">
        <v>0</v>
      </c>
      <c r="S246">
        <v>1</v>
      </c>
      <c r="T246">
        <v>1</v>
      </c>
      <c r="U246">
        <v>100</v>
      </c>
      <c r="V246">
        <v>1</v>
      </c>
      <c r="W246">
        <v>1</v>
      </c>
      <c r="X246">
        <v>1</v>
      </c>
    </row>
    <row r="247" spans="1:24" x14ac:dyDescent="0.2">
      <c r="A247" t="s">
        <v>703</v>
      </c>
      <c r="B247" t="s">
        <v>469</v>
      </c>
      <c r="C247" t="s">
        <v>471</v>
      </c>
      <c r="D247">
        <v>0</v>
      </c>
      <c r="E247">
        <v>0</v>
      </c>
      <c r="F247">
        <v>0</v>
      </c>
      <c r="G247">
        <v>0</v>
      </c>
      <c r="H247">
        <v>1</v>
      </c>
      <c r="I247" t="s">
        <v>368</v>
      </c>
      <c r="J247">
        <v>724.39106806930602</v>
      </c>
      <c r="K247">
        <v>39208.104081908103</v>
      </c>
      <c r="L247">
        <v>9675.0318765376505</v>
      </c>
      <c r="M247">
        <v>48883.135958445797</v>
      </c>
      <c r="N247" t="s">
        <v>474</v>
      </c>
      <c r="O247" t="s">
        <v>475</v>
      </c>
      <c r="P247">
        <v>1</v>
      </c>
      <c r="Q247">
        <v>0</v>
      </c>
      <c r="R247">
        <v>0</v>
      </c>
      <c r="S247">
        <v>1</v>
      </c>
      <c r="T247">
        <v>1</v>
      </c>
      <c r="U247">
        <v>100</v>
      </c>
      <c r="V247">
        <v>1</v>
      </c>
      <c r="W247">
        <v>1</v>
      </c>
      <c r="X247">
        <v>1</v>
      </c>
    </row>
    <row r="248" spans="1:24" x14ac:dyDescent="0.2">
      <c r="A248" t="s">
        <v>704</v>
      </c>
      <c r="B248" t="s">
        <v>469</v>
      </c>
      <c r="C248" t="s">
        <v>473</v>
      </c>
      <c r="D248">
        <v>0</v>
      </c>
      <c r="E248">
        <v>0</v>
      </c>
      <c r="F248">
        <v>0</v>
      </c>
      <c r="G248">
        <v>0</v>
      </c>
      <c r="H248">
        <v>1</v>
      </c>
      <c r="I248" t="s">
        <v>368</v>
      </c>
      <c r="J248">
        <v>1529.27003210321</v>
      </c>
      <c r="K248">
        <v>82772.902034953397</v>
      </c>
      <c r="L248">
        <v>12900.2473394839</v>
      </c>
      <c r="M248">
        <v>95673.149374437402</v>
      </c>
      <c r="N248" t="s">
        <v>474</v>
      </c>
      <c r="O248" t="s">
        <v>475</v>
      </c>
      <c r="P248">
        <v>1</v>
      </c>
      <c r="Q248">
        <v>0</v>
      </c>
      <c r="R248">
        <v>0</v>
      </c>
      <c r="S248">
        <v>1</v>
      </c>
      <c r="T248">
        <v>1</v>
      </c>
      <c r="U248">
        <v>100</v>
      </c>
      <c r="V248">
        <v>1</v>
      </c>
      <c r="W248">
        <v>1</v>
      </c>
      <c r="X248">
        <v>1</v>
      </c>
    </row>
    <row r="249" spans="1:24" x14ac:dyDescent="0.2">
      <c r="A249" t="s">
        <v>705</v>
      </c>
      <c r="B249" t="s">
        <v>469</v>
      </c>
      <c r="C249" t="s">
        <v>569</v>
      </c>
      <c r="D249">
        <v>0</v>
      </c>
      <c r="E249">
        <v>0</v>
      </c>
      <c r="F249">
        <v>0</v>
      </c>
      <c r="G249">
        <v>0</v>
      </c>
      <c r="H249">
        <v>1</v>
      </c>
      <c r="I249" t="s">
        <v>368</v>
      </c>
      <c r="J249">
        <v>43.463464084158403</v>
      </c>
      <c r="K249">
        <v>2352.2793103060299</v>
      </c>
      <c r="L249">
        <v>2031.8519423192299</v>
      </c>
      <c r="M249">
        <v>4384.1312526252595</v>
      </c>
      <c r="N249" t="s">
        <v>474</v>
      </c>
      <c r="O249" t="s">
        <v>475</v>
      </c>
      <c r="P249">
        <v>1</v>
      </c>
      <c r="Q249">
        <v>0</v>
      </c>
      <c r="R249">
        <v>0</v>
      </c>
      <c r="S249">
        <v>1</v>
      </c>
      <c r="T249">
        <v>1</v>
      </c>
      <c r="U249">
        <v>100</v>
      </c>
      <c r="V249">
        <v>1</v>
      </c>
      <c r="W249">
        <v>1</v>
      </c>
      <c r="X249">
        <v>1</v>
      </c>
    </row>
    <row r="250" spans="1:24" x14ac:dyDescent="0.2">
      <c r="A250" t="s">
        <v>706</v>
      </c>
      <c r="B250" t="s">
        <v>467</v>
      </c>
      <c r="C250" t="s">
        <v>477</v>
      </c>
      <c r="D250">
        <v>0</v>
      </c>
      <c r="E250">
        <v>0</v>
      </c>
      <c r="F250">
        <v>0</v>
      </c>
      <c r="G250">
        <v>855123.56597849797</v>
      </c>
      <c r="H250">
        <v>0</v>
      </c>
      <c r="I250">
        <v>0</v>
      </c>
      <c r="J250">
        <v>34714.224700733597</v>
      </c>
      <c r="K250">
        <v>1923347.78657994</v>
      </c>
      <c r="L250">
        <v>508510.107033532</v>
      </c>
      <c r="M250">
        <v>3286981.4595919698</v>
      </c>
      <c r="N250">
        <v>0</v>
      </c>
      <c r="O250">
        <v>0</v>
      </c>
      <c r="P250">
        <v>8</v>
      </c>
      <c r="Q250">
        <v>0</v>
      </c>
      <c r="R250">
        <v>0</v>
      </c>
      <c r="S250">
        <v>1</v>
      </c>
      <c r="T250">
        <v>1</v>
      </c>
      <c r="U250">
        <v>100</v>
      </c>
      <c r="V250">
        <v>1</v>
      </c>
      <c r="W250">
        <v>1</v>
      </c>
      <c r="X250">
        <v>1</v>
      </c>
    </row>
    <row r="251" spans="1:24" x14ac:dyDescent="0.2">
      <c r="A251" t="s">
        <v>707</v>
      </c>
      <c r="B251" t="s">
        <v>477</v>
      </c>
      <c r="C251" t="s">
        <v>479</v>
      </c>
      <c r="D251">
        <v>0</v>
      </c>
      <c r="E251">
        <v>0</v>
      </c>
      <c r="F251">
        <v>0</v>
      </c>
      <c r="G251">
        <v>260758.10069255601</v>
      </c>
      <c r="H251">
        <v>0</v>
      </c>
      <c r="I251">
        <v>0</v>
      </c>
      <c r="J251">
        <v>348.43643953260801</v>
      </c>
      <c r="K251">
        <v>18799.2428353955</v>
      </c>
      <c r="L251">
        <v>1634.7413965667299</v>
      </c>
      <c r="M251">
        <v>281192.084924519</v>
      </c>
      <c r="N251">
        <v>0</v>
      </c>
      <c r="O251">
        <v>0</v>
      </c>
      <c r="P251">
        <v>1</v>
      </c>
      <c r="Q251">
        <v>0</v>
      </c>
      <c r="R251">
        <v>0</v>
      </c>
      <c r="S251">
        <v>1</v>
      </c>
      <c r="T251">
        <v>1</v>
      </c>
      <c r="U251">
        <v>100</v>
      </c>
      <c r="V251">
        <v>1</v>
      </c>
      <c r="W251">
        <v>1</v>
      </c>
      <c r="X251">
        <v>1</v>
      </c>
    </row>
    <row r="252" spans="1:24" x14ac:dyDescent="0.2">
      <c r="A252" t="s">
        <v>708</v>
      </c>
      <c r="B252" t="s">
        <v>477</v>
      </c>
      <c r="C252" t="s">
        <v>573</v>
      </c>
      <c r="D252">
        <v>0</v>
      </c>
      <c r="E252">
        <v>0</v>
      </c>
      <c r="F252">
        <v>0</v>
      </c>
      <c r="G252">
        <v>4513.1209730611499</v>
      </c>
      <c r="H252">
        <v>0</v>
      </c>
      <c r="I252">
        <v>0</v>
      </c>
      <c r="J252">
        <v>124.44158554736001</v>
      </c>
      <c r="K252">
        <v>6715.9853719339499</v>
      </c>
      <c r="L252">
        <v>584.86349108633704</v>
      </c>
      <c r="M252">
        <v>11813.9698360814</v>
      </c>
      <c r="N252">
        <v>0</v>
      </c>
      <c r="O252">
        <v>0</v>
      </c>
      <c r="P252">
        <v>1</v>
      </c>
      <c r="Q252">
        <v>0</v>
      </c>
      <c r="R252">
        <v>0</v>
      </c>
      <c r="S252">
        <v>1</v>
      </c>
      <c r="T252">
        <v>1</v>
      </c>
      <c r="U252">
        <v>100</v>
      </c>
      <c r="V252">
        <v>1</v>
      </c>
      <c r="W252">
        <v>1</v>
      </c>
      <c r="X252">
        <v>1</v>
      </c>
    </row>
    <row r="253" spans="1:24" x14ac:dyDescent="0.2">
      <c r="A253" t="s">
        <v>709</v>
      </c>
      <c r="B253" t="s">
        <v>477</v>
      </c>
      <c r="C253" t="s">
        <v>486</v>
      </c>
      <c r="D253">
        <v>0</v>
      </c>
      <c r="E253">
        <v>0</v>
      </c>
      <c r="F253">
        <v>0</v>
      </c>
      <c r="G253">
        <v>558289.77960093401</v>
      </c>
      <c r="H253">
        <v>0</v>
      </c>
      <c r="I253">
        <v>0</v>
      </c>
      <c r="J253">
        <v>1991.0653687577601</v>
      </c>
      <c r="K253">
        <v>107406.120062997</v>
      </c>
      <c r="L253">
        <v>9333.8460451485698</v>
      </c>
      <c r="M253">
        <v>675029.74570907897</v>
      </c>
      <c r="N253">
        <v>0</v>
      </c>
      <c r="O253">
        <v>0</v>
      </c>
      <c r="P253">
        <v>1</v>
      </c>
      <c r="Q253">
        <v>0</v>
      </c>
      <c r="R253">
        <v>0</v>
      </c>
      <c r="S253">
        <v>1</v>
      </c>
      <c r="T253">
        <v>1</v>
      </c>
      <c r="U253">
        <v>100</v>
      </c>
      <c r="V253">
        <v>1</v>
      </c>
      <c r="W253">
        <v>1</v>
      </c>
      <c r="X253">
        <v>1</v>
      </c>
    </row>
    <row r="254" spans="1:24" x14ac:dyDescent="0.2">
      <c r="A254" t="s">
        <v>710</v>
      </c>
      <c r="B254" t="s">
        <v>477</v>
      </c>
      <c r="C254" t="s">
        <v>488</v>
      </c>
      <c r="D254">
        <v>0</v>
      </c>
      <c r="E254">
        <v>0</v>
      </c>
      <c r="F254">
        <v>0</v>
      </c>
      <c r="G254">
        <v>10482.916323780501</v>
      </c>
      <c r="H254">
        <v>0</v>
      </c>
      <c r="I254">
        <v>0</v>
      </c>
      <c r="J254">
        <v>32125.8397213485</v>
      </c>
      <c r="K254">
        <v>1783691.9698908101</v>
      </c>
      <c r="L254">
        <v>496669.018318207</v>
      </c>
      <c r="M254">
        <v>2290843.9045328</v>
      </c>
      <c r="N254">
        <v>0</v>
      </c>
      <c r="O254">
        <v>0</v>
      </c>
      <c r="P254">
        <v>1</v>
      </c>
      <c r="Q254">
        <v>0</v>
      </c>
      <c r="R254">
        <v>0</v>
      </c>
      <c r="S254">
        <v>1</v>
      </c>
      <c r="T254">
        <v>1</v>
      </c>
      <c r="U254">
        <v>100</v>
      </c>
      <c r="V254">
        <v>1</v>
      </c>
      <c r="W254">
        <v>1</v>
      </c>
      <c r="X254">
        <v>1</v>
      </c>
    </row>
    <row r="255" spans="1:24" x14ac:dyDescent="0.2">
      <c r="A255" t="s">
        <v>711</v>
      </c>
      <c r="B255" t="s">
        <v>477</v>
      </c>
      <c r="C255" t="s">
        <v>481</v>
      </c>
      <c r="D255">
        <v>0</v>
      </c>
      <c r="E255">
        <v>0</v>
      </c>
      <c r="F255">
        <v>0</v>
      </c>
      <c r="G255">
        <v>8658.5061639640899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8658.5061639640899</v>
      </c>
      <c r="N255">
        <v>0</v>
      </c>
      <c r="O255">
        <v>0</v>
      </c>
      <c r="P255">
        <v>1</v>
      </c>
      <c r="Q255">
        <v>0</v>
      </c>
      <c r="R255">
        <v>0</v>
      </c>
      <c r="S255">
        <v>1</v>
      </c>
      <c r="T255">
        <v>1</v>
      </c>
      <c r="U255">
        <v>100</v>
      </c>
      <c r="V255">
        <v>1</v>
      </c>
      <c r="W255">
        <v>1</v>
      </c>
      <c r="X255">
        <v>1</v>
      </c>
    </row>
    <row r="256" spans="1:24" x14ac:dyDescent="0.2">
      <c r="A256" t="s">
        <v>712</v>
      </c>
      <c r="B256" t="s">
        <v>477</v>
      </c>
      <c r="C256" t="s">
        <v>577</v>
      </c>
      <c r="D256">
        <v>0</v>
      </c>
      <c r="E256">
        <v>0</v>
      </c>
      <c r="F256">
        <v>0</v>
      </c>
      <c r="G256">
        <v>6737.9528508293897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6737.9528508293897</v>
      </c>
      <c r="N256">
        <v>0</v>
      </c>
      <c r="O256">
        <v>0</v>
      </c>
      <c r="P256">
        <v>1</v>
      </c>
      <c r="Q256">
        <v>0</v>
      </c>
      <c r="R256">
        <v>0</v>
      </c>
      <c r="S256">
        <v>1</v>
      </c>
      <c r="T256">
        <v>1</v>
      </c>
      <c r="U256">
        <v>100</v>
      </c>
      <c r="V256">
        <v>1</v>
      </c>
      <c r="W256">
        <v>1</v>
      </c>
      <c r="X256">
        <v>1</v>
      </c>
    </row>
    <row r="257" spans="1:24" x14ac:dyDescent="0.2">
      <c r="A257" t="s">
        <v>713</v>
      </c>
      <c r="B257" t="s">
        <v>477</v>
      </c>
      <c r="C257" t="s">
        <v>491</v>
      </c>
      <c r="D257">
        <v>0</v>
      </c>
      <c r="E257">
        <v>1</v>
      </c>
      <c r="F257" t="s">
        <v>368</v>
      </c>
      <c r="G257">
        <v>5683.1893733727302</v>
      </c>
      <c r="H257">
        <v>1</v>
      </c>
      <c r="I257" t="s">
        <v>368</v>
      </c>
      <c r="J257">
        <v>124.44158554736001</v>
      </c>
      <c r="K257">
        <v>6734.4684188006004</v>
      </c>
      <c r="L257">
        <v>287.63778252371998</v>
      </c>
      <c r="M257">
        <v>12705.295574697</v>
      </c>
      <c r="N257" t="s">
        <v>492</v>
      </c>
      <c r="O257" t="s">
        <v>493</v>
      </c>
      <c r="P257">
        <v>1</v>
      </c>
      <c r="Q257">
        <v>0</v>
      </c>
      <c r="R257">
        <v>0</v>
      </c>
      <c r="S257">
        <v>1</v>
      </c>
      <c r="T257">
        <v>1</v>
      </c>
      <c r="U257">
        <v>100</v>
      </c>
      <c r="V257">
        <v>1</v>
      </c>
      <c r="W257">
        <v>1</v>
      </c>
      <c r="X257">
        <v>1</v>
      </c>
    </row>
    <row r="258" spans="1:24" x14ac:dyDescent="0.2">
      <c r="A258" t="s">
        <v>714</v>
      </c>
      <c r="B258" t="s">
        <v>467</v>
      </c>
      <c r="C258" t="s">
        <v>495</v>
      </c>
      <c r="D258">
        <v>1</v>
      </c>
      <c r="E258">
        <v>0</v>
      </c>
      <c r="F258">
        <v>0</v>
      </c>
      <c r="G258">
        <v>0</v>
      </c>
      <c r="H258">
        <v>1</v>
      </c>
      <c r="I258" t="s">
        <v>368</v>
      </c>
      <c r="J258">
        <v>1609.7579290429001</v>
      </c>
      <c r="K258">
        <v>87814.027779027907</v>
      </c>
      <c r="L258">
        <v>33285.702409240897</v>
      </c>
      <c r="M258">
        <v>121099.730188268</v>
      </c>
      <c r="N258" t="s">
        <v>495</v>
      </c>
      <c r="O258" t="s">
        <v>493</v>
      </c>
      <c r="P258">
        <v>1</v>
      </c>
      <c r="Q258">
        <v>0</v>
      </c>
      <c r="R258">
        <v>0</v>
      </c>
      <c r="S258">
        <v>1</v>
      </c>
      <c r="T258">
        <v>1</v>
      </c>
      <c r="U258">
        <v>100</v>
      </c>
      <c r="V258">
        <v>1</v>
      </c>
      <c r="W258">
        <v>1</v>
      </c>
      <c r="X258">
        <v>1</v>
      </c>
    </row>
    <row r="259" spans="1:24" x14ac:dyDescent="0.2">
      <c r="A259" t="s">
        <v>715</v>
      </c>
      <c r="B259" t="s">
        <v>467</v>
      </c>
      <c r="C259" t="s">
        <v>497</v>
      </c>
      <c r="D259">
        <v>0</v>
      </c>
      <c r="E259">
        <v>0</v>
      </c>
      <c r="F259">
        <v>0</v>
      </c>
      <c r="G259">
        <v>356469.38270000002</v>
      </c>
      <c r="H259">
        <v>0</v>
      </c>
      <c r="I259">
        <v>0</v>
      </c>
      <c r="J259">
        <v>3136.6504730000001</v>
      </c>
      <c r="K259">
        <v>174564.42069999999</v>
      </c>
      <c r="L259">
        <v>16775.695769999998</v>
      </c>
      <c r="M259">
        <v>547809.49916999997</v>
      </c>
      <c r="N259">
        <v>0</v>
      </c>
      <c r="O259">
        <v>0</v>
      </c>
      <c r="P259">
        <v>2</v>
      </c>
      <c r="Q259">
        <v>0</v>
      </c>
      <c r="R259">
        <v>0</v>
      </c>
      <c r="S259">
        <v>1</v>
      </c>
      <c r="T259">
        <v>1</v>
      </c>
      <c r="U259">
        <v>100</v>
      </c>
      <c r="V259">
        <v>1</v>
      </c>
      <c r="W259">
        <v>1</v>
      </c>
      <c r="X259">
        <v>1</v>
      </c>
    </row>
    <row r="260" spans="1:24" x14ac:dyDescent="0.2">
      <c r="A260" t="s">
        <v>716</v>
      </c>
      <c r="B260" t="s">
        <v>497</v>
      </c>
      <c r="C260" t="s">
        <v>582</v>
      </c>
      <c r="D260">
        <v>0</v>
      </c>
      <c r="E260">
        <v>1</v>
      </c>
      <c r="F260" t="s">
        <v>368</v>
      </c>
      <c r="G260">
        <v>356469.38270000002</v>
      </c>
      <c r="H260">
        <v>1</v>
      </c>
      <c r="I260" t="s">
        <v>368</v>
      </c>
      <c r="J260">
        <v>3136.6504730000001</v>
      </c>
      <c r="K260">
        <v>174564.42069999999</v>
      </c>
      <c r="L260">
        <v>16775.695769999998</v>
      </c>
      <c r="M260">
        <v>547809.49916999997</v>
      </c>
      <c r="N260" t="s">
        <v>392</v>
      </c>
      <c r="O260" t="s">
        <v>535</v>
      </c>
      <c r="P260">
        <v>1</v>
      </c>
      <c r="Q260">
        <v>0</v>
      </c>
      <c r="R260">
        <v>0</v>
      </c>
      <c r="S260">
        <v>1</v>
      </c>
      <c r="T260">
        <v>1</v>
      </c>
      <c r="U260">
        <v>100</v>
      </c>
      <c r="V260">
        <v>1</v>
      </c>
      <c r="W260">
        <v>1</v>
      </c>
      <c r="X260">
        <v>1</v>
      </c>
    </row>
    <row r="261" spans="1:24" x14ac:dyDescent="0.2">
      <c r="A261" t="s">
        <v>717</v>
      </c>
      <c r="B261" t="s">
        <v>718</v>
      </c>
      <c r="C261" t="s">
        <v>718</v>
      </c>
      <c r="D261">
        <v>0</v>
      </c>
      <c r="E261">
        <v>0</v>
      </c>
      <c r="F261">
        <v>0</v>
      </c>
      <c r="G261">
        <v>1671784.4292050099</v>
      </c>
      <c r="H261">
        <v>0</v>
      </c>
      <c r="I261">
        <v>0</v>
      </c>
      <c r="J261">
        <v>242135.32822388201</v>
      </c>
      <c r="K261">
        <v>12310971.299271399</v>
      </c>
      <c r="L261">
        <v>4319261.8388391603</v>
      </c>
      <c r="M261">
        <v>18302017.5673155</v>
      </c>
      <c r="N261">
        <v>0</v>
      </c>
      <c r="O261">
        <v>0</v>
      </c>
      <c r="P261">
        <v>51</v>
      </c>
      <c r="Q261">
        <v>0</v>
      </c>
      <c r="R261">
        <v>0</v>
      </c>
      <c r="S261">
        <v>1</v>
      </c>
      <c r="T261">
        <v>1</v>
      </c>
      <c r="U261">
        <v>100</v>
      </c>
      <c r="V261">
        <v>1</v>
      </c>
      <c r="W261">
        <v>1</v>
      </c>
      <c r="X261">
        <v>1</v>
      </c>
    </row>
    <row r="262" spans="1:24" x14ac:dyDescent="0.2">
      <c r="A262" t="s">
        <v>719</v>
      </c>
      <c r="B262" t="s">
        <v>718</v>
      </c>
      <c r="C262" t="s">
        <v>379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212131.767709312</v>
      </c>
      <c r="K262">
        <v>10666535.3311246</v>
      </c>
      <c r="L262">
        <v>3858081.9785349802</v>
      </c>
      <c r="M262">
        <v>14524617.3096596</v>
      </c>
      <c r="N262">
        <v>0</v>
      </c>
      <c r="O262">
        <v>0</v>
      </c>
      <c r="P262">
        <v>33</v>
      </c>
      <c r="Q262">
        <v>0</v>
      </c>
      <c r="R262">
        <v>0</v>
      </c>
      <c r="S262">
        <v>1</v>
      </c>
      <c r="T262">
        <v>1</v>
      </c>
      <c r="U262">
        <v>100</v>
      </c>
      <c r="V262">
        <v>1</v>
      </c>
      <c r="W262">
        <v>1</v>
      </c>
      <c r="X262">
        <v>1</v>
      </c>
    </row>
    <row r="263" spans="1:24" x14ac:dyDescent="0.2">
      <c r="A263" t="s">
        <v>720</v>
      </c>
      <c r="B263" t="s">
        <v>379</v>
      </c>
      <c r="C263" t="s">
        <v>381</v>
      </c>
      <c r="D263">
        <v>0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24829.432560900001</v>
      </c>
      <c r="K263">
        <v>1232836.3860790001</v>
      </c>
      <c r="L263">
        <v>627561.80088279897</v>
      </c>
      <c r="M263">
        <v>1860398.1869617901</v>
      </c>
      <c r="N263">
        <v>0</v>
      </c>
      <c r="O263">
        <v>0</v>
      </c>
      <c r="P263">
        <v>9</v>
      </c>
      <c r="Q263">
        <v>0</v>
      </c>
      <c r="R263">
        <v>0</v>
      </c>
      <c r="S263">
        <v>1</v>
      </c>
      <c r="T263">
        <v>1</v>
      </c>
      <c r="U263">
        <v>100</v>
      </c>
      <c r="V263">
        <v>1</v>
      </c>
      <c r="W263">
        <v>1</v>
      </c>
      <c r="X263">
        <v>1</v>
      </c>
    </row>
    <row r="264" spans="1:24" x14ac:dyDescent="0.2">
      <c r="A264" t="s">
        <v>721</v>
      </c>
      <c r="B264" t="s">
        <v>381</v>
      </c>
      <c r="C264" t="s">
        <v>383</v>
      </c>
      <c r="D264">
        <v>1</v>
      </c>
      <c r="E264">
        <v>0</v>
      </c>
      <c r="F264">
        <v>0</v>
      </c>
      <c r="G264">
        <v>0</v>
      </c>
      <c r="H264">
        <v>8000</v>
      </c>
      <c r="I264" t="s">
        <v>384</v>
      </c>
      <c r="J264">
        <v>8588.3151539999999</v>
      </c>
      <c r="K264">
        <v>444712.64929999999</v>
      </c>
      <c r="L264">
        <v>41074.158609999999</v>
      </c>
      <c r="M264">
        <v>485786.80790999997</v>
      </c>
      <c r="N264" t="s">
        <v>383</v>
      </c>
      <c r="O264" t="s">
        <v>385</v>
      </c>
      <c r="P264">
        <v>1</v>
      </c>
      <c r="Q264">
        <v>0</v>
      </c>
      <c r="R264">
        <v>0</v>
      </c>
      <c r="S264">
        <v>1</v>
      </c>
      <c r="T264">
        <v>1</v>
      </c>
      <c r="U264">
        <v>100</v>
      </c>
      <c r="V264">
        <v>1</v>
      </c>
      <c r="W264">
        <v>1</v>
      </c>
      <c r="X264">
        <v>1</v>
      </c>
    </row>
    <row r="265" spans="1:24" x14ac:dyDescent="0.2">
      <c r="A265" t="s">
        <v>722</v>
      </c>
      <c r="B265" t="s">
        <v>381</v>
      </c>
      <c r="C265" t="s">
        <v>387</v>
      </c>
      <c r="D265">
        <v>1</v>
      </c>
      <c r="E265">
        <v>0</v>
      </c>
      <c r="F265">
        <v>0</v>
      </c>
      <c r="G265">
        <v>0</v>
      </c>
      <c r="H265">
        <v>160</v>
      </c>
      <c r="I265" t="s">
        <v>388</v>
      </c>
      <c r="J265">
        <v>6379.8912570000002</v>
      </c>
      <c r="K265">
        <v>330498.31640000001</v>
      </c>
      <c r="L265">
        <v>278800.18660000002</v>
      </c>
      <c r="M265">
        <v>609298.50300000003</v>
      </c>
      <c r="N265" t="s">
        <v>387</v>
      </c>
      <c r="O265" t="s">
        <v>389</v>
      </c>
      <c r="P265">
        <v>1</v>
      </c>
      <c r="Q265">
        <v>0</v>
      </c>
      <c r="R265">
        <v>0</v>
      </c>
      <c r="S265">
        <v>1</v>
      </c>
      <c r="T265">
        <v>1</v>
      </c>
      <c r="U265">
        <v>100</v>
      </c>
      <c r="V265">
        <v>1</v>
      </c>
      <c r="W265">
        <v>1</v>
      </c>
      <c r="X265">
        <v>1</v>
      </c>
    </row>
    <row r="266" spans="1:24" x14ac:dyDescent="0.2">
      <c r="A266" t="s">
        <v>723</v>
      </c>
      <c r="B266" t="s">
        <v>381</v>
      </c>
      <c r="C266" t="s">
        <v>391</v>
      </c>
      <c r="D266">
        <v>1</v>
      </c>
      <c r="E266">
        <v>0</v>
      </c>
      <c r="F266">
        <v>0</v>
      </c>
      <c r="G266">
        <v>0</v>
      </c>
      <c r="H266">
        <v>1800</v>
      </c>
      <c r="I266" t="s">
        <v>371</v>
      </c>
      <c r="J266">
        <v>6625.2716899999996</v>
      </c>
      <c r="K266">
        <v>290477.44449999998</v>
      </c>
      <c r="L266">
        <v>251736.16680000001</v>
      </c>
      <c r="M266">
        <v>542213.61129999999</v>
      </c>
      <c r="N266" t="s">
        <v>392</v>
      </c>
      <c r="O266" t="s">
        <v>393</v>
      </c>
      <c r="P266">
        <v>1</v>
      </c>
      <c r="Q266">
        <v>0</v>
      </c>
      <c r="R266">
        <v>0</v>
      </c>
      <c r="S266">
        <v>1</v>
      </c>
      <c r="T266">
        <v>1</v>
      </c>
      <c r="U266">
        <v>100</v>
      </c>
      <c r="V266">
        <v>1</v>
      </c>
      <c r="W266">
        <v>1</v>
      </c>
      <c r="X266">
        <v>1</v>
      </c>
    </row>
    <row r="267" spans="1:24" x14ac:dyDescent="0.2">
      <c r="A267" t="s">
        <v>724</v>
      </c>
      <c r="B267" t="s">
        <v>381</v>
      </c>
      <c r="C267" t="s">
        <v>395</v>
      </c>
      <c r="D267">
        <v>1</v>
      </c>
      <c r="E267">
        <v>0</v>
      </c>
      <c r="F267">
        <v>0</v>
      </c>
      <c r="G267">
        <v>0</v>
      </c>
      <c r="H267">
        <v>5</v>
      </c>
      <c r="I267" t="s">
        <v>388</v>
      </c>
      <c r="J267">
        <v>2338.782252</v>
      </c>
      <c r="K267">
        <v>123911.58289999999</v>
      </c>
      <c r="L267">
        <v>40509.972370000003</v>
      </c>
      <c r="M267">
        <v>164421.55527000001</v>
      </c>
      <c r="N267" t="s">
        <v>395</v>
      </c>
      <c r="O267" t="s">
        <v>393</v>
      </c>
      <c r="P267">
        <v>1</v>
      </c>
      <c r="Q267">
        <v>0</v>
      </c>
      <c r="R267">
        <v>0</v>
      </c>
      <c r="S267">
        <v>1</v>
      </c>
      <c r="T267">
        <v>1</v>
      </c>
      <c r="U267">
        <v>100</v>
      </c>
      <c r="V267">
        <v>1</v>
      </c>
      <c r="W267">
        <v>1</v>
      </c>
      <c r="X267">
        <v>1</v>
      </c>
    </row>
    <row r="268" spans="1:24" x14ac:dyDescent="0.2">
      <c r="A268" t="s">
        <v>725</v>
      </c>
      <c r="B268" t="s">
        <v>381</v>
      </c>
      <c r="C268" t="s">
        <v>509</v>
      </c>
      <c r="D268">
        <v>1</v>
      </c>
      <c r="E268">
        <v>0</v>
      </c>
      <c r="F268">
        <v>0</v>
      </c>
      <c r="G268">
        <v>0</v>
      </c>
      <c r="H268">
        <v>3500</v>
      </c>
      <c r="I268" t="s">
        <v>384</v>
      </c>
      <c r="J268">
        <v>107.3539394</v>
      </c>
      <c r="K268">
        <v>4703.7299860000003</v>
      </c>
      <c r="L268">
        <v>539.09833179999998</v>
      </c>
      <c r="M268">
        <v>5242.8283178000001</v>
      </c>
      <c r="N268" t="s">
        <v>462</v>
      </c>
      <c r="O268" t="s">
        <v>393</v>
      </c>
      <c r="P268">
        <v>1</v>
      </c>
      <c r="Q268">
        <v>0</v>
      </c>
      <c r="R268">
        <v>0</v>
      </c>
      <c r="S268">
        <v>1</v>
      </c>
      <c r="T268">
        <v>1</v>
      </c>
      <c r="U268">
        <v>100</v>
      </c>
      <c r="V268">
        <v>1</v>
      </c>
      <c r="W268">
        <v>1</v>
      </c>
      <c r="X268">
        <v>1</v>
      </c>
    </row>
    <row r="269" spans="1:24" x14ac:dyDescent="0.2">
      <c r="A269" t="s">
        <v>726</v>
      </c>
      <c r="B269" t="s">
        <v>381</v>
      </c>
      <c r="C269" t="s">
        <v>397</v>
      </c>
      <c r="D269">
        <v>1</v>
      </c>
      <c r="E269">
        <v>0</v>
      </c>
      <c r="F269">
        <v>0</v>
      </c>
      <c r="G269">
        <v>0</v>
      </c>
      <c r="H269">
        <v>7000</v>
      </c>
      <c r="I269" t="s">
        <v>384</v>
      </c>
      <c r="J269">
        <v>214.7078788</v>
      </c>
      <c r="K269">
        <v>8747.6107030000003</v>
      </c>
      <c r="L269">
        <v>3234.5899909999998</v>
      </c>
      <c r="M269">
        <v>11982.200693999999</v>
      </c>
      <c r="N269" t="s">
        <v>398</v>
      </c>
      <c r="O269" t="s">
        <v>393</v>
      </c>
      <c r="P269">
        <v>1</v>
      </c>
      <c r="Q269">
        <v>0</v>
      </c>
      <c r="R269">
        <v>0</v>
      </c>
      <c r="S269">
        <v>1</v>
      </c>
      <c r="T269">
        <v>1</v>
      </c>
      <c r="U269">
        <v>100</v>
      </c>
      <c r="V269">
        <v>1</v>
      </c>
      <c r="W269">
        <v>1</v>
      </c>
      <c r="X269">
        <v>1</v>
      </c>
    </row>
    <row r="270" spans="1:24" x14ac:dyDescent="0.2">
      <c r="A270" t="s">
        <v>727</v>
      </c>
      <c r="B270" t="s">
        <v>381</v>
      </c>
      <c r="C270" t="s">
        <v>403</v>
      </c>
      <c r="D270">
        <v>1</v>
      </c>
      <c r="E270">
        <v>0</v>
      </c>
      <c r="F270">
        <v>0</v>
      </c>
      <c r="G270">
        <v>0</v>
      </c>
      <c r="H270">
        <v>900</v>
      </c>
      <c r="I270" t="s">
        <v>384</v>
      </c>
      <c r="J270">
        <v>207.03974030000001</v>
      </c>
      <c r="K270">
        <v>10717.251560000001</v>
      </c>
      <c r="L270">
        <v>4274.27963</v>
      </c>
      <c r="M270">
        <v>14991.53119</v>
      </c>
      <c r="N270" t="s">
        <v>383</v>
      </c>
      <c r="O270" t="s">
        <v>385</v>
      </c>
      <c r="P270">
        <v>1</v>
      </c>
      <c r="Q270">
        <v>0</v>
      </c>
      <c r="R270">
        <v>0</v>
      </c>
      <c r="S270">
        <v>1</v>
      </c>
      <c r="T270">
        <v>1</v>
      </c>
      <c r="U270">
        <v>100</v>
      </c>
      <c r="V270">
        <v>1</v>
      </c>
      <c r="W270">
        <v>1</v>
      </c>
      <c r="X270">
        <v>1</v>
      </c>
    </row>
    <row r="271" spans="1:24" x14ac:dyDescent="0.2">
      <c r="A271" t="s">
        <v>728</v>
      </c>
      <c r="B271" t="s">
        <v>381</v>
      </c>
      <c r="C271" t="s">
        <v>405</v>
      </c>
      <c r="D271">
        <v>1</v>
      </c>
      <c r="E271">
        <v>0</v>
      </c>
      <c r="F271">
        <v>0</v>
      </c>
      <c r="G271">
        <v>0</v>
      </c>
      <c r="H271">
        <v>12000</v>
      </c>
      <c r="I271" t="s">
        <v>384</v>
      </c>
      <c r="J271">
        <v>368.07064939999998</v>
      </c>
      <c r="K271">
        <v>19067.800729999999</v>
      </c>
      <c r="L271">
        <v>7393.3485499999997</v>
      </c>
      <c r="M271">
        <v>26461.1492799999</v>
      </c>
      <c r="N271" t="s">
        <v>406</v>
      </c>
      <c r="O271" t="s">
        <v>389</v>
      </c>
      <c r="P271">
        <v>1</v>
      </c>
      <c r="Q271">
        <v>0</v>
      </c>
      <c r="R271">
        <v>0</v>
      </c>
      <c r="S271">
        <v>1</v>
      </c>
      <c r="T271">
        <v>1</v>
      </c>
      <c r="U271">
        <v>100</v>
      </c>
      <c r="V271">
        <v>1</v>
      </c>
      <c r="W271">
        <v>1</v>
      </c>
      <c r="X271">
        <v>1</v>
      </c>
    </row>
    <row r="272" spans="1:24" x14ac:dyDescent="0.2">
      <c r="A272" t="s">
        <v>729</v>
      </c>
      <c r="B272" t="s">
        <v>381</v>
      </c>
      <c r="C272" t="s">
        <v>730</v>
      </c>
      <c r="D272">
        <v>1</v>
      </c>
      <c r="E272">
        <v>0</v>
      </c>
      <c r="F272">
        <v>0</v>
      </c>
      <c r="G272">
        <v>0</v>
      </c>
      <c r="H272">
        <v>1</v>
      </c>
      <c r="I272" t="s">
        <v>368</v>
      </c>
      <c r="J272">
        <v>0</v>
      </c>
      <c r="K272">
        <v>0</v>
      </c>
      <c r="L272">
        <v>0</v>
      </c>
      <c r="M272">
        <v>0</v>
      </c>
      <c r="N272" t="s">
        <v>439</v>
      </c>
      <c r="O272" t="s">
        <v>389</v>
      </c>
      <c r="P272">
        <v>1</v>
      </c>
      <c r="Q272">
        <v>0</v>
      </c>
      <c r="R272">
        <v>0</v>
      </c>
      <c r="S272">
        <v>1</v>
      </c>
      <c r="T272">
        <v>1</v>
      </c>
      <c r="U272">
        <v>100</v>
      </c>
      <c r="V272">
        <v>1</v>
      </c>
      <c r="W272">
        <v>1</v>
      </c>
      <c r="X272">
        <v>1</v>
      </c>
    </row>
    <row r="273" spans="1:24" x14ac:dyDescent="0.2">
      <c r="A273" t="s">
        <v>731</v>
      </c>
      <c r="B273" t="s">
        <v>379</v>
      </c>
      <c r="C273" t="s">
        <v>408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187302.33514841201</v>
      </c>
      <c r="K273">
        <v>9433698.9450456202</v>
      </c>
      <c r="L273">
        <v>3230520.1776521802</v>
      </c>
      <c r="M273">
        <v>12664219.1226978</v>
      </c>
      <c r="N273">
        <v>0</v>
      </c>
      <c r="O273">
        <v>0</v>
      </c>
      <c r="P273">
        <v>23</v>
      </c>
      <c r="Q273">
        <v>0</v>
      </c>
      <c r="R273">
        <v>0</v>
      </c>
      <c r="S273">
        <v>1</v>
      </c>
      <c r="T273">
        <v>1</v>
      </c>
      <c r="U273">
        <v>100</v>
      </c>
      <c r="V273">
        <v>1</v>
      </c>
      <c r="W273">
        <v>1</v>
      </c>
      <c r="X273">
        <v>1</v>
      </c>
    </row>
    <row r="274" spans="1:24" x14ac:dyDescent="0.2">
      <c r="A274" t="s">
        <v>732</v>
      </c>
      <c r="B274" t="s">
        <v>408</v>
      </c>
      <c r="C274" t="s">
        <v>410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171533.86263046801</v>
      </c>
      <c r="K274">
        <v>8625497.0297625009</v>
      </c>
      <c r="L274">
        <v>2298784.3150162399</v>
      </c>
      <c r="M274">
        <v>10924281.3447787</v>
      </c>
      <c r="N274">
        <v>0</v>
      </c>
      <c r="O274">
        <v>0</v>
      </c>
      <c r="P274">
        <v>10</v>
      </c>
      <c r="Q274">
        <v>0</v>
      </c>
      <c r="R274">
        <v>0</v>
      </c>
      <c r="S274">
        <v>1</v>
      </c>
      <c r="T274">
        <v>1</v>
      </c>
      <c r="U274">
        <v>100</v>
      </c>
      <c r="V274">
        <v>1</v>
      </c>
      <c r="W274">
        <v>1</v>
      </c>
      <c r="X274">
        <v>1</v>
      </c>
    </row>
    <row r="275" spans="1:24" x14ac:dyDescent="0.2">
      <c r="A275" t="s">
        <v>733</v>
      </c>
      <c r="B275" t="s">
        <v>410</v>
      </c>
      <c r="C275" t="s">
        <v>383</v>
      </c>
      <c r="D275">
        <v>1</v>
      </c>
      <c r="E275">
        <v>0</v>
      </c>
      <c r="F275">
        <v>0</v>
      </c>
      <c r="G275">
        <v>0</v>
      </c>
      <c r="H275">
        <v>83300</v>
      </c>
      <c r="I275" t="s">
        <v>384</v>
      </c>
      <c r="J275">
        <v>85842.414553124996</v>
      </c>
      <c r="K275">
        <v>4463191.2684375001</v>
      </c>
      <c r="L275">
        <v>387775.35543749999</v>
      </c>
      <c r="M275">
        <v>4850966.6238749996</v>
      </c>
      <c r="N275" t="s">
        <v>383</v>
      </c>
      <c r="O275" t="s">
        <v>385</v>
      </c>
      <c r="P275">
        <v>1</v>
      </c>
      <c r="Q275">
        <v>0</v>
      </c>
      <c r="R275">
        <v>0</v>
      </c>
      <c r="S275">
        <v>1</v>
      </c>
      <c r="T275">
        <v>1</v>
      </c>
      <c r="U275">
        <v>100</v>
      </c>
      <c r="V275">
        <v>1</v>
      </c>
      <c r="W275">
        <v>1</v>
      </c>
      <c r="X275">
        <v>1</v>
      </c>
    </row>
    <row r="276" spans="1:24" x14ac:dyDescent="0.2">
      <c r="A276" t="s">
        <v>734</v>
      </c>
      <c r="B276" t="s">
        <v>410</v>
      </c>
      <c r="C276" t="s">
        <v>387</v>
      </c>
      <c r="D276">
        <v>1</v>
      </c>
      <c r="E276">
        <v>0</v>
      </c>
      <c r="F276">
        <v>0</v>
      </c>
      <c r="G276">
        <v>0</v>
      </c>
      <c r="H276">
        <v>500</v>
      </c>
      <c r="I276" t="s">
        <v>388</v>
      </c>
      <c r="J276">
        <v>24442.1915625</v>
      </c>
      <c r="K276">
        <v>1266179.5846875</v>
      </c>
      <c r="L276">
        <v>816797.42174999998</v>
      </c>
      <c r="M276">
        <v>2082977.0064375</v>
      </c>
      <c r="N276" t="s">
        <v>387</v>
      </c>
      <c r="O276" t="s">
        <v>389</v>
      </c>
      <c r="P276">
        <v>1</v>
      </c>
      <c r="Q276">
        <v>0</v>
      </c>
      <c r="R276">
        <v>0</v>
      </c>
      <c r="S276">
        <v>1</v>
      </c>
      <c r="T276">
        <v>1</v>
      </c>
      <c r="U276">
        <v>100</v>
      </c>
      <c r="V276">
        <v>1</v>
      </c>
      <c r="W276">
        <v>1</v>
      </c>
      <c r="X276">
        <v>1</v>
      </c>
    </row>
    <row r="277" spans="1:24" x14ac:dyDescent="0.2">
      <c r="A277" t="s">
        <v>735</v>
      </c>
      <c r="B277" t="s">
        <v>410</v>
      </c>
      <c r="C277" t="s">
        <v>391</v>
      </c>
      <c r="D277">
        <v>1</v>
      </c>
      <c r="E277">
        <v>0</v>
      </c>
      <c r="F277">
        <v>0</v>
      </c>
      <c r="G277">
        <v>0</v>
      </c>
      <c r="H277">
        <v>5000</v>
      </c>
      <c r="I277" t="s">
        <v>371</v>
      </c>
      <c r="J277">
        <v>30193.295465625</v>
      </c>
      <c r="K277">
        <v>1323791.4928125001</v>
      </c>
      <c r="L277">
        <v>655562.93437499995</v>
      </c>
      <c r="M277">
        <v>1979354.4271875001</v>
      </c>
      <c r="N277" t="s">
        <v>392</v>
      </c>
      <c r="O277" t="s">
        <v>393</v>
      </c>
      <c r="P277">
        <v>1</v>
      </c>
      <c r="Q277">
        <v>0</v>
      </c>
      <c r="R277">
        <v>0</v>
      </c>
      <c r="S277">
        <v>1</v>
      </c>
      <c r="T277">
        <v>1</v>
      </c>
      <c r="U277">
        <v>100</v>
      </c>
      <c r="V277">
        <v>1</v>
      </c>
      <c r="W277">
        <v>1</v>
      </c>
      <c r="X277">
        <v>1</v>
      </c>
    </row>
    <row r="278" spans="1:24" x14ac:dyDescent="0.2">
      <c r="A278" t="s">
        <v>736</v>
      </c>
      <c r="B278" t="s">
        <v>410</v>
      </c>
      <c r="C278" t="s">
        <v>395</v>
      </c>
      <c r="D278">
        <v>1</v>
      </c>
      <c r="E278">
        <v>0</v>
      </c>
      <c r="F278">
        <v>0</v>
      </c>
      <c r="G278">
        <v>0</v>
      </c>
      <c r="H278">
        <v>50</v>
      </c>
      <c r="I278" t="s">
        <v>388</v>
      </c>
      <c r="J278">
        <v>21926.083612499999</v>
      </c>
      <c r="K278">
        <v>1161667.6331249999</v>
      </c>
      <c r="L278">
        <v>379780.99096874997</v>
      </c>
      <c r="M278">
        <v>1541448.62409375</v>
      </c>
      <c r="N278" t="s">
        <v>395</v>
      </c>
      <c r="O278" t="s">
        <v>393</v>
      </c>
      <c r="P278">
        <v>1</v>
      </c>
      <c r="Q278">
        <v>0</v>
      </c>
      <c r="R278">
        <v>0</v>
      </c>
      <c r="S278">
        <v>1</v>
      </c>
      <c r="T278">
        <v>1</v>
      </c>
      <c r="U278">
        <v>100</v>
      </c>
      <c r="V278">
        <v>1</v>
      </c>
      <c r="W278">
        <v>1</v>
      </c>
      <c r="X278">
        <v>1</v>
      </c>
    </row>
    <row r="279" spans="1:24" x14ac:dyDescent="0.2">
      <c r="A279" t="s">
        <v>737</v>
      </c>
      <c r="B279" t="s">
        <v>410</v>
      </c>
      <c r="C279" t="s">
        <v>509</v>
      </c>
      <c r="D279">
        <v>1</v>
      </c>
      <c r="E279">
        <v>0</v>
      </c>
      <c r="F279">
        <v>0</v>
      </c>
      <c r="G279">
        <v>0</v>
      </c>
      <c r="H279">
        <v>19000</v>
      </c>
      <c r="I279" t="s">
        <v>384</v>
      </c>
      <c r="J279">
        <v>546.35487028124999</v>
      </c>
      <c r="K279">
        <v>23956.399096875</v>
      </c>
      <c r="L279">
        <v>2743.6254384375002</v>
      </c>
      <c r="M279">
        <v>26700.024535312499</v>
      </c>
      <c r="N279" t="s">
        <v>462</v>
      </c>
      <c r="O279" t="s">
        <v>393</v>
      </c>
      <c r="P279">
        <v>1</v>
      </c>
      <c r="Q279">
        <v>0</v>
      </c>
      <c r="R279">
        <v>0</v>
      </c>
      <c r="S279">
        <v>1</v>
      </c>
      <c r="T279">
        <v>1</v>
      </c>
      <c r="U279">
        <v>100</v>
      </c>
      <c r="V279">
        <v>1</v>
      </c>
      <c r="W279">
        <v>1</v>
      </c>
      <c r="X279">
        <v>1</v>
      </c>
    </row>
    <row r="280" spans="1:24" x14ac:dyDescent="0.2">
      <c r="A280" t="s">
        <v>738</v>
      </c>
      <c r="B280" t="s">
        <v>410</v>
      </c>
      <c r="C280" t="s">
        <v>397</v>
      </c>
      <c r="D280">
        <v>1</v>
      </c>
      <c r="E280">
        <v>0</v>
      </c>
      <c r="F280">
        <v>0</v>
      </c>
      <c r="G280">
        <v>0</v>
      </c>
      <c r="H280">
        <v>18000</v>
      </c>
      <c r="I280" t="s">
        <v>384</v>
      </c>
      <c r="J280">
        <v>517.59935081250001</v>
      </c>
      <c r="K280">
        <v>21087.990084375</v>
      </c>
      <c r="L280">
        <v>7797.6722990625003</v>
      </c>
      <c r="M280">
        <v>28885.662383437499</v>
      </c>
      <c r="N280" t="s">
        <v>398</v>
      </c>
      <c r="O280" t="s">
        <v>393</v>
      </c>
      <c r="P280">
        <v>1</v>
      </c>
      <c r="Q280">
        <v>0</v>
      </c>
      <c r="R280">
        <v>0</v>
      </c>
      <c r="S280">
        <v>1</v>
      </c>
      <c r="T280">
        <v>1</v>
      </c>
      <c r="U280">
        <v>100</v>
      </c>
      <c r="V280">
        <v>1</v>
      </c>
      <c r="W280">
        <v>1</v>
      </c>
      <c r="X280">
        <v>1</v>
      </c>
    </row>
    <row r="281" spans="1:24" x14ac:dyDescent="0.2">
      <c r="A281" t="s">
        <v>739</v>
      </c>
      <c r="B281" t="s">
        <v>410</v>
      </c>
      <c r="C281" t="s">
        <v>418</v>
      </c>
      <c r="D281">
        <v>1</v>
      </c>
      <c r="E281">
        <v>0</v>
      </c>
      <c r="F281">
        <v>0</v>
      </c>
      <c r="G281">
        <v>0</v>
      </c>
      <c r="H281">
        <v>44000</v>
      </c>
      <c r="I281" t="s">
        <v>384</v>
      </c>
      <c r="J281">
        <v>6326.2142868749997</v>
      </c>
      <c r="K281">
        <v>277364.78343749902</v>
      </c>
      <c r="L281">
        <v>15884.147278125</v>
      </c>
      <c r="M281">
        <v>293248.93071562401</v>
      </c>
      <c r="N281" t="s">
        <v>398</v>
      </c>
      <c r="O281" t="s">
        <v>393</v>
      </c>
      <c r="P281">
        <v>1</v>
      </c>
      <c r="Q281">
        <v>0</v>
      </c>
      <c r="R281">
        <v>0</v>
      </c>
      <c r="S281">
        <v>1</v>
      </c>
      <c r="T281">
        <v>1</v>
      </c>
      <c r="U281">
        <v>100</v>
      </c>
      <c r="V281">
        <v>1</v>
      </c>
      <c r="W281">
        <v>1</v>
      </c>
      <c r="X281">
        <v>1</v>
      </c>
    </row>
    <row r="282" spans="1:24" x14ac:dyDescent="0.2">
      <c r="A282" t="s">
        <v>740</v>
      </c>
      <c r="B282" t="s">
        <v>410</v>
      </c>
      <c r="C282" t="s">
        <v>403</v>
      </c>
      <c r="D282">
        <v>1</v>
      </c>
      <c r="E282">
        <v>0</v>
      </c>
      <c r="F282">
        <v>0</v>
      </c>
      <c r="G282">
        <v>0</v>
      </c>
      <c r="H282">
        <v>7000</v>
      </c>
      <c r="I282" t="s">
        <v>384</v>
      </c>
      <c r="J282">
        <v>1509.6647728124999</v>
      </c>
      <c r="K282">
        <v>78170.063746874905</v>
      </c>
      <c r="L282">
        <v>31166.622309374899</v>
      </c>
      <c r="M282">
        <v>109336.68605624999</v>
      </c>
      <c r="N282" t="s">
        <v>383</v>
      </c>
      <c r="O282" t="s">
        <v>385</v>
      </c>
      <c r="P282">
        <v>1</v>
      </c>
      <c r="Q282">
        <v>0</v>
      </c>
      <c r="R282">
        <v>0</v>
      </c>
      <c r="S282">
        <v>1</v>
      </c>
      <c r="T282">
        <v>1</v>
      </c>
      <c r="U282">
        <v>100</v>
      </c>
      <c r="V282">
        <v>1</v>
      </c>
      <c r="W282">
        <v>1</v>
      </c>
      <c r="X282">
        <v>1</v>
      </c>
    </row>
    <row r="283" spans="1:24" x14ac:dyDescent="0.2">
      <c r="A283" t="s">
        <v>741</v>
      </c>
      <c r="B283" t="s">
        <v>410</v>
      </c>
      <c r="C283" t="s">
        <v>445</v>
      </c>
      <c r="D283">
        <v>1</v>
      </c>
      <c r="E283">
        <v>0</v>
      </c>
      <c r="F283">
        <v>0</v>
      </c>
      <c r="G283">
        <v>0</v>
      </c>
      <c r="H283">
        <v>1</v>
      </c>
      <c r="I283" t="s">
        <v>368</v>
      </c>
      <c r="J283">
        <v>230.04415593749999</v>
      </c>
      <c r="K283">
        <v>10087.814334375</v>
      </c>
      <c r="L283">
        <v>1275.5451599999999</v>
      </c>
      <c r="M283">
        <v>11363.359494374999</v>
      </c>
      <c r="N283" t="s">
        <v>398</v>
      </c>
      <c r="O283" t="s">
        <v>393</v>
      </c>
      <c r="P283">
        <v>1</v>
      </c>
      <c r="Q283">
        <v>0</v>
      </c>
      <c r="R283">
        <v>0</v>
      </c>
      <c r="S283">
        <v>1</v>
      </c>
      <c r="T283">
        <v>1</v>
      </c>
      <c r="U283">
        <v>100</v>
      </c>
      <c r="V283">
        <v>1</v>
      </c>
      <c r="W283">
        <v>1</v>
      </c>
      <c r="X283">
        <v>1</v>
      </c>
    </row>
    <row r="284" spans="1:24" x14ac:dyDescent="0.2">
      <c r="A284" t="s">
        <v>742</v>
      </c>
      <c r="B284" t="s">
        <v>408</v>
      </c>
      <c r="C284" t="s">
        <v>447</v>
      </c>
      <c r="D284">
        <v>0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11502.2077951875</v>
      </c>
      <c r="K284">
        <v>594032.81805937504</v>
      </c>
      <c r="L284">
        <v>837733.79994375003</v>
      </c>
      <c r="M284">
        <v>1431766.6180031199</v>
      </c>
      <c r="N284">
        <v>0</v>
      </c>
      <c r="O284">
        <v>0</v>
      </c>
      <c r="P284">
        <v>6</v>
      </c>
      <c r="Q284">
        <v>0</v>
      </c>
      <c r="R284">
        <v>0</v>
      </c>
      <c r="S284">
        <v>1</v>
      </c>
      <c r="T284">
        <v>1</v>
      </c>
      <c r="U284">
        <v>100</v>
      </c>
      <c r="V284">
        <v>1</v>
      </c>
      <c r="W284">
        <v>1</v>
      </c>
      <c r="X284">
        <v>1</v>
      </c>
    </row>
    <row r="285" spans="1:24" x14ac:dyDescent="0.2">
      <c r="A285" t="s">
        <v>743</v>
      </c>
      <c r="B285" t="s">
        <v>447</v>
      </c>
      <c r="C285" t="s">
        <v>449</v>
      </c>
      <c r="D285">
        <v>1</v>
      </c>
      <c r="E285">
        <v>0</v>
      </c>
      <c r="F285">
        <v>0</v>
      </c>
      <c r="G285">
        <v>0</v>
      </c>
      <c r="H285">
        <v>160</v>
      </c>
      <c r="I285" t="s">
        <v>388</v>
      </c>
      <c r="J285">
        <v>8051.5454568750001</v>
      </c>
      <c r="K285">
        <v>415821.38868749997</v>
      </c>
      <c r="L285">
        <v>613563.91434374999</v>
      </c>
      <c r="M285">
        <v>1029385.30303124</v>
      </c>
      <c r="N285" t="s">
        <v>449</v>
      </c>
      <c r="O285" t="s">
        <v>450</v>
      </c>
      <c r="P285">
        <v>1</v>
      </c>
      <c r="Q285">
        <v>0</v>
      </c>
      <c r="R285">
        <v>0</v>
      </c>
      <c r="S285">
        <v>1</v>
      </c>
      <c r="T285">
        <v>1</v>
      </c>
      <c r="U285">
        <v>100</v>
      </c>
      <c r="V285">
        <v>1</v>
      </c>
      <c r="W285">
        <v>1</v>
      </c>
      <c r="X285">
        <v>1</v>
      </c>
    </row>
    <row r="286" spans="1:24" x14ac:dyDescent="0.2">
      <c r="A286" t="s">
        <v>744</v>
      </c>
      <c r="B286" t="s">
        <v>447</v>
      </c>
      <c r="C286" t="s">
        <v>452</v>
      </c>
      <c r="D286">
        <v>1</v>
      </c>
      <c r="E286">
        <v>0</v>
      </c>
      <c r="F286">
        <v>0</v>
      </c>
      <c r="G286">
        <v>0</v>
      </c>
      <c r="H286">
        <v>20</v>
      </c>
      <c r="I286" t="s">
        <v>388</v>
      </c>
      <c r="J286">
        <v>1955.37532499999</v>
      </c>
      <c r="K286">
        <v>100987.004625</v>
      </c>
      <c r="L286">
        <v>126633.41053125</v>
      </c>
      <c r="M286">
        <v>227620.41515625</v>
      </c>
      <c r="N286" t="s">
        <v>449</v>
      </c>
      <c r="O286" t="s">
        <v>450</v>
      </c>
      <c r="P286">
        <v>1</v>
      </c>
      <c r="Q286">
        <v>0</v>
      </c>
      <c r="R286">
        <v>0</v>
      </c>
      <c r="S286">
        <v>1</v>
      </c>
      <c r="T286">
        <v>1</v>
      </c>
      <c r="U286">
        <v>100</v>
      </c>
      <c r="V286">
        <v>1</v>
      </c>
      <c r="W286">
        <v>1</v>
      </c>
      <c r="X286">
        <v>1</v>
      </c>
    </row>
    <row r="287" spans="1:24" x14ac:dyDescent="0.2">
      <c r="A287" t="s">
        <v>745</v>
      </c>
      <c r="B287" t="s">
        <v>447</v>
      </c>
      <c r="C287" t="s">
        <v>454</v>
      </c>
      <c r="D287">
        <v>1</v>
      </c>
      <c r="E287">
        <v>0</v>
      </c>
      <c r="F287">
        <v>0</v>
      </c>
      <c r="G287">
        <v>0</v>
      </c>
      <c r="H287">
        <v>1400</v>
      </c>
      <c r="I287" t="s">
        <v>384</v>
      </c>
      <c r="J287">
        <v>503.22159103125</v>
      </c>
      <c r="K287">
        <v>25989.628771874999</v>
      </c>
      <c r="L287">
        <v>18699.973387499998</v>
      </c>
      <c r="M287">
        <v>44689.602159374997</v>
      </c>
      <c r="N287" t="s">
        <v>406</v>
      </c>
      <c r="O287" t="s">
        <v>450</v>
      </c>
      <c r="P287">
        <v>1</v>
      </c>
      <c r="Q287">
        <v>0</v>
      </c>
      <c r="R287">
        <v>0</v>
      </c>
      <c r="S287">
        <v>1</v>
      </c>
      <c r="T287">
        <v>1</v>
      </c>
      <c r="U287">
        <v>100</v>
      </c>
      <c r="V287">
        <v>1</v>
      </c>
      <c r="W287">
        <v>1</v>
      </c>
      <c r="X287">
        <v>1</v>
      </c>
    </row>
    <row r="288" spans="1:24" x14ac:dyDescent="0.2">
      <c r="A288" t="s">
        <v>746</v>
      </c>
      <c r="B288" t="s">
        <v>447</v>
      </c>
      <c r="C288" t="s">
        <v>456</v>
      </c>
      <c r="D288">
        <v>0</v>
      </c>
      <c r="E288">
        <v>0</v>
      </c>
      <c r="F288">
        <v>0</v>
      </c>
      <c r="G288">
        <v>0</v>
      </c>
      <c r="H288">
        <v>165</v>
      </c>
      <c r="I288" t="s">
        <v>401</v>
      </c>
      <c r="J288">
        <v>189.78642862500001</v>
      </c>
      <c r="K288">
        <v>9801.5494218749991</v>
      </c>
      <c r="L288">
        <v>26955.507318749998</v>
      </c>
      <c r="M288">
        <v>36757.056740624997</v>
      </c>
      <c r="N288" t="s">
        <v>449</v>
      </c>
      <c r="O288" t="s">
        <v>450</v>
      </c>
      <c r="P288">
        <v>1</v>
      </c>
      <c r="Q288">
        <v>0</v>
      </c>
      <c r="R288">
        <v>0</v>
      </c>
      <c r="S288">
        <v>1</v>
      </c>
      <c r="T288">
        <v>1</v>
      </c>
      <c r="U288">
        <v>100</v>
      </c>
      <c r="V288">
        <v>1</v>
      </c>
      <c r="W288">
        <v>1</v>
      </c>
      <c r="X288">
        <v>1</v>
      </c>
    </row>
    <row r="289" spans="1:24" x14ac:dyDescent="0.2">
      <c r="A289" t="s">
        <v>747</v>
      </c>
      <c r="B289" t="s">
        <v>447</v>
      </c>
      <c r="C289" t="s">
        <v>458</v>
      </c>
      <c r="D289">
        <v>0</v>
      </c>
      <c r="E289">
        <v>0</v>
      </c>
      <c r="F289">
        <v>0</v>
      </c>
      <c r="G289">
        <v>0</v>
      </c>
      <c r="H289">
        <v>930</v>
      </c>
      <c r="I289" t="s">
        <v>459</v>
      </c>
      <c r="J289">
        <v>802.27899365625001</v>
      </c>
      <c r="K289">
        <v>41433.246553124998</v>
      </c>
      <c r="L289">
        <v>51880.994362500001</v>
      </c>
      <c r="M289">
        <v>93314.240915625007</v>
      </c>
      <c r="N289" t="s">
        <v>398</v>
      </c>
      <c r="O289" t="s">
        <v>450</v>
      </c>
      <c r="P289">
        <v>1</v>
      </c>
      <c r="Q289">
        <v>0</v>
      </c>
      <c r="R289">
        <v>0</v>
      </c>
      <c r="S289">
        <v>1</v>
      </c>
      <c r="T289">
        <v>1</v>
      </c>
      <c r="U289">
        <v>100</v>
      </c>
      <c r="V289">
        <v>1</v>
      </c>
      <c r="W289">
        <v>1</v>
      </c>
      <c r="X289">
        <v>1</v>
      </c>
    </row>
    <row r="290" spans="1:24" x14ac:dyDescent="0.2">
      <c r="A290" t="s">
        <v>748</v>
      </c>
      <c r="B290" t="s">
        <v>408</v>
      </c>
      <c r="C290" t="s">
        <v>544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972.31996560000005</v>
      </c>
      <c r="K290">
        <v>57111.305890000003</v>
      </c>
      <c r="L290">
        <v>46465.141929999998</v>
      </c>
      <c r="M290">
        <v>103576.44782</v>
      </c>
      <c r="N290">
        <v>0</v>
      </c>
      <c r="O290">
        <v>0</v>
      </c>
      <c r="P290">
        <v>2</v>
      </c>
      <c r="Q290">
        <v>0</v>
      </c>
      <c r="R290">
        <v>0</v>
      </c>
      <c r="S290">
        <v>1</v>
      </c>
      <c r="T290">
        <v>1</v>
      </c>
      <c r="U290">
        <v>100</v>
      </c>
      <c r="V290">
        <v>1</v>
      </c>
      <c r="W290">
        <v>1</v>
      </c>
      <c r="X290">
        <v>1</v>
      </c>
    </row>
    <row r="291" spans="1:24" x14ac:dyDescent="0.2">
      <c r="A291" t="s">
        <v>749</v>
      </c>
      <c r="B291" t="s">
        <v>544</v>
      </c>
      <c r="C291" t="s">
        <v>546</v>
      </c>
      <c r="D291">
        <v>0</v>
      </c>
      <c r="E291">
        <v>0</v>
      </c>
      <c r="F291">
        <v>0</v>
      </c>
      <c r="G291">
        <v>0</v>
      </c>
      <c r="H291">
        <v>9050</v>
      </c>
      <c r="I291" t="s">
        <v>384</v>
      </c>
      <c r="J291">
        <v>972.31996560000005</v>
      </c>
      <c r="K291">
        <v>57111.305890000003</v>
      </c>
      <c r="L291">
        <v>46465.141929999998</v>
      </c>
      <c r="M291">
        <v>103576.44782</v>
      </c>
      <c r="N291" t="s">
        <v>398</v>
      </c>
      <c r="O291" t="s">
        <v>385</v>
      </c>
      <c r="P291">
        <v>1</v>
      </c>
      <c r="Q291">
        <v>0</v>
      </c>
      <c r="R291">
        <v>0</v>
      </c>
      <c r="S291">
        <v>1</v>
      </c>
      <c r="T291">
        <v>1</v>
      </c>
      <c r="U291">
        <v>100</v>
      </c>
      <c r="V291">
        <v>1</v>
      </c>
      <c r="W291">
        <v>1</v>
      </c>
      <c r="X291">
        <v>1</v>
      </c>
    </row>
    <row r="292" spans="1:24" x14ac:dyDescent="0.2">
      <c r="A292" t="s">
        <v>750</v>
      </c>
      <c r="B292" t="s">
        <v>408</v>
      </c>
      <c r="C292" t="s">
        <v>554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438.52167215625002</v>
      </c>
      <c r="K292">
        <v>23220.303708750002</v>
      </c>
      <c r="L292">
        <v>30639.557421562498</v>
      </c>
      <c r="M292">
        <v>53859.8611303125</v>
      </c>
      <c r="N292">
        <v>0</v>
      </c>
      <c r="O292">
        <v>0</v>
      </c>
      <c r="P292">
        <v>3</v>
      </c>
      <c r="Q292">
        <v>0</v>
      </c>
      <c r="R292">
        <v>0</v>
      </c>
      <c r="S292">
        <v>1</v>
      </c>
      <c r="T292">
        <v>1</v>
      </c>
      <c r="U292">
        <v>100</v>
      </c>
      <c r="V292">
        <v>1</v>
      </c>
      <c r="W292">
        <v>1</v>
      </c>
      <c r="X292">
        <v>1</v>
      </c>
    </row>
    <row r="293" spans="1:24" x14ac:dyDescent="0.2">
      <c r="A293" t="s">
        <v>751</v>
      </c>
      <c r="B293" t="s">
        <v>554</v>
      </c>
      <c r="C293" t="s">
        <v>556</v>
      </c>
      <c r="D293">
        <v>0</v>
      </c>
      <c r="E293">
        <v>0</v>
      </c>
      <c r="F293">
        <v>0</v>
      </c>
      <c r="G293">
        <v>0</v>
      </c>
      <c r="H293">
        <v>400</v>
      </c>
      <c r="I293" t="s">
        <v>384</v>
      </c>
      <c r="J293">
        <v>287.55519487499998</v>
      </c>
      <c r="K293">
        <v>14986.227496875001</v>
      </c>
      <c r="L293">
        <v>23104.2142218749</v>
      </c>
      <c r="M293">
        <v>38090.44171875</v>
      </c>
      <c r="N293" t="s">
        <v>398</v>
      </c>
      <c r="O293" t="s">
        <v>389</v>
      </c>
      <c r="P293">
        <v>1</v>
      </c>
      <c r="Q293">
        <v>0</v>
      </c>
      <c r="R293">
        <v>0</v>
      </c>
      <c r="S293">
        <v>1</v>
      </c>
      <c r="T293">
        <v>1</v>
      </c>
      <c r="U293">
        <v>100</v>
      </c>
      <c r="V293">
        <v>1</v>
      </c>
      <c r="W293">
        <v>1</v>
      </c>
      <c r="X293">
        <v>1</v>
      </c>
    </row>
    <row r="294" spans="1:24" x14ac:dyDescent="0.2">
      <c r="A294" t="s">
        <v>752</v>
      </c>
      <c r="B294" t="s">
        <v>554</v>
      </c>
      <c r="C294" t="s">
        <v>558</v>
      </c>
      <c r="D294">
        <v>0</v>
      </c>
      <c r="E294">
        <v>0</v>
      </c>
      <c r="F294">
        <v>0</v>
      </c>
      <c r="G294">
        <v>0</v>
      </c>
      <c r="H294">
        <v>150</v>
      </c>
      <c r="I294" t="s">
        <v>384</v>
      </c>
      <c r="J294">
        <v>150.96647728125001</v>
      </c>
      <c r="K294">
        <v>8234.0762118750008</v>
      </c>
      <c r="L294">
        <v>7535.3431996874997</v>
      </c>
      <c r="M294">
        <v>15769.4194115625</v>
      </c>
      <c r="N294" t="s">
        <v>398</v>
      </c>
      <c r="O294" t="s">
        <v>385</v>
      </c>
      <c r="P294">
        <v>1</v>
      </c>
      <c r="Q294">
        <v>0</v>
      </c>
      <c r="R294">
        <v>0</v>
      </c>
      <c r="S294">
        <v>1</v>
      </c>
      <c r="T294">
        <v>1</v>
      </c>
      <c r="U294">
        <v>100</v>
      </c>
      <c r="V294">
        <v>1</v>
      </c>
      <c r="W294">
        <v>1</v>
      </c>
      <c r="X294">
        <v>1</v>
      </c>
    </row>
    <row r="295" spans="1:24" x14ac:dyDescent="0.2">
      <c r="A295" t="s">
        <v>753</v>
      </c>
      <c r="B295" t="s">
        <v>408</v>
      </c>
      <c r="C295" t="s">
        <v>461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2855.4230849999999</v>
      </c>
      <c r="K295">
        <v>133837.48762500001</v>
      </c>
      <c r="L295">
        <v>16897.363340625001</v>
      </c>
      <c r="M295">
        <v>150734.850965625</v>
      </c>
      <c r="N295" t="s">
        <v>462</v>
      </c>
      <c r="O295" t="s">
        <v>463</v>
      </c>
      <c r="P295">
        <v>1</v>
      </c>
      <c r="Q295">
        <v>0</v>
      </c>
      <c r="R295">
        <v>0</v>
      </c>
      <c r="S295">
        <v>1</v>
      </c>
      <c r="T295">
        <v>1</v>
      </c>
      <c r="U295">
        <v>100</v>
      </c>
      <c r="V295">
        <v>1</v>
      </c>
      <c r="W295">
        <v>1</v>
      </c>
      <c r="X295">
        <v>1</v>
      </c>
    </row>
    <row r="296" spans="1:24" x14ac:dyDescent="0.2">
      <c r="A296" t="s">
        <v>754</v>
      </c>
      <c r="B296" t="s">
        <v>718</v>
      </c>
      <c r="C296" t="s">
        <v>467</v>
      </c>
      <c r="D296">
        <v>0</v>
      </c>
      <c r="E296">
        <v>0</v>
      </c>
      <c r="F296">
        <v>0</v>
      </c>
      <c r="G296">
        <v>1671784.4292050099</v>
      </c>
      <c r="H296">
        <v>0</v>
      </c>
      <c r="I296">
        <v>0</v>
      </c>
      <c r="J296">
        <v>30003.560514569799</v>
      </c>
      <c r="K296">
        <v>1644435.96814677</v>
      </c>
      <c r="L296">
        <v>461179.86030417302</v>
      </c>
      <c r="M296">
        <v>3777400.25765596</v>
      </c>
      <c r="N296">
        <v>0</v>
      </c>
      <c r="O296">
        <v>0</v>
      </c>
      <c r="P296">
        <v>16</v>
      </c>
      <c r="Q296">
        <v>0</v>
      </c>
      <c r="R296">
        <v>0</v>
      </c>
      <c r="S296">
        <v>1</v>
      </c>
      <c r="T296">
        <v>1</v>
      </c>
      <c r="U296">
        <v>100</v>
      </c>
      <c r="V296">
        <v>1</v>
      </c>
      <c r="W296">
        <v>1</v>
      </c>
      <c r="X296">
        <v>1</v>
      </c>
    </row>
    <row r="297" spans="1:24" x14ac:dyDescent="0.2">
      <c r="A297" t="s">
        <v>755</v>
      </c>
      <c r="B297" t="s">
        <v>467</v>
      </c>
      <c r="C297" t="s">
        <v>469</v>
      </c>
      <c r="D297">
        <v>0</v>
      </c>
      <c r="E297">
        <v>0</v>
      </c>
      <c r="F297">
        <v>0</v>
      </c>
      <c r="G297">
        <v>7042.3987659374998</v>
      </c>
      <c r="H297">
        <v>0</v>
      </c>
      <c r="I297">
        <v>0</v>
      </c>
      <c r="J297">
        <v>6110.54789109375</v>
      </c>
      <c r="K297">
        <v>330519.066316874</v>
      </c>
      <c r="L297">
        <v>140909.62697634299</v>
      </c>
      <c r="M297">
        <v>478471.09205915598</v>
      </c>
      <c r="N297">
        <v>0</v>
      </c>
      <c r="O297">
        <v>0</v>
      </c>
      <c r="P297">
        <v>5</v>
      </c>
      <c r="Q297">
        <v>0</v>
      </c>
      <c r="R297">
        <v>0</v>
      </c>
      <c r="S297">
        <v>1</v>
      </c>
      <c r="T297">
        <v>1</v>
      </c>
      <c r="U297">
        <v>100</v>
      </c>
      <c r="V297">
        <v>1</v>
      </c>
      <c r="W297">
        <v>1</v>
      </c>
      <c r="X297">
        <v>1</v>
      </c>
    </row>
    <row r="298" spans="1:24" x14ac:dyDescent="0.2">
      <c r="A298" t="s">
        <v>756</v>
      </c>
      <c r="B298" t="s">
        <v>469</v>
      </c>
      <c r="C298" t="s">
        <v>471</v>
      </c>
      <c r="D298">
        <v>0</v>
      </c>
      <c r="E298">
        <v>0</v>
      </c>
      <c r="F298">
        <v>0</v>
      </c>
      <c r="G298">
        <v>0</v>
      </c>
      <c r="H298">
        <v>1</v>
      </c>
      <c r="I298" t="s">
        <v>368</v>
      </c>
      <c r="J298">
        <v>2587.9967540624998</v>
      </c>
      <c r="K298">
        <v>139882.11243750001</v>
      </c>
      <c r="L298">
        <v>62579.798953124999</v>
      </c>
      <c r="M298">
        <v>202461.911390625</v>
      </c>
      <c r="N298" t="s">
        <v>474</v>
      </c>
      <c r="O298" t="s">
        <v>475</v>
      </c>
      <c r="P298">
        <v>1</v>
      </c>
      <c r="Q298">
        <v>0</v>
      </c>
      <c r="R298">
        <v>0</v>
      </c>
      <c r="S298">
        <v>1</v>
      </c>
      <c r="T298">
        <v>1</v>
      </c>
      <c r="U298">
        <v>100</v>
      </c>
      <c r="V298">
        <v>1</v>
      </c>
      <c r="W298">
        <v>1</v>
      </c>
      <c r="X298">
        <v>1</v>
      </c>
    </row>
    <row r="299" spans="1:24" x14ac:dyDescent="0.2">
      <c r="A299" t="s">
        <v>757</v>
      </c>
      <c r="B299" t="s">
        <v>469</v>
      </c>
      <c r="C299" t="s">
        <v>473</v>
      </c>
      <c r="D299">
        <v>0</v>
      </c>
      <c r="E299">
        <v>0</v>
      </c>
      <c r="F299">
        <v>0</v>
      </c>
      <c r="G299">
        <v>0</v>
      </c>
      <c r="H299">
        <v>1</v>
      </c>
      <c r="I299" t="s">
        <v>368</v>
      </c>
      <c r="J299">
        <v>3163.1071434374999</v>
      </c>
      <c r="K299">
        <v>170973.39093749999</v>
      </c>
      <c r="L299">
        <v>75095.281790624998</v>
      </c>
      <c r="M299">
        <v>246068.67272812501</v>
      </c>
      <c r="N299" t="s">
        <v>474</v>
      </c>
      <c r="O299" t="s">
        <v>475</v>
      </c>
      <c r="P299">
        <v>1</v>
      </c>
      <c r="Q299">
        <v>0</v>
      </c>
      <c r="R299">
        <v>0</v>
      </c>
      <c r="S299">
        <v>1</v>
      </c>
      <c r="T299">
        <v>1</v>
      </c>
      <c r="U299">
        <v>100</v>
      </c>
      <c r="V299">
        <v>1</v>
      </c>
      <c r="W299">
        <v>1</v>
      </c>
      <c r="X299">
        <v>1</v>
      </c>
    </row>
    <row r="300" spans="1:24" x14ac:dyDescent="0.2">
      <c r="A300" t="s">
        <v>758</v>
      </c>
      <c r="B300" t="s">
        <v>469</v>
      </c>
      <c r="C300" t="s">
        <v>631</v>
      </c>
      <c r="D300">
        <v>0</v>
      </c>
      <c r="E300">
        <v>2</v>
      </c>
      <c r="F300" t="s">
        <v>401</v>
      </c>
      <c r="G300">
        <v>7042.3987659374998</v>
      </c>
      <c r="H300">
        <v>1</v>
      </c>
      <c r="I300" t="s">
        <v>368</v>
      </c>
      <c r="J300">
        <v>143.77759743749999</v>
      </c>
      <c r="K300">
        <v>8006.7202387499901</v>
      </c>
      <c r="L300">
        <v>606.48562321874999</v>
      </c>
      <c r="M300">
        <v>15655.604627906199</v>
      </c>
      <c r="N300" t="s">
        <v>567</v>
      </c>
      <c r="O300" t="s">
        <v>475</v>
      </c>
      <c r="P300">
        <v>1</v>
      </c>
      <c r="Q300">
        <v>0</v>
      </c>
      <c r="R300">
        <v>0</v>
      </c>
      <c r="S300">
        <v>1</v>
      </c>
      <c r="T300">
        <v>1</v>
      </c>
      <c r="U300">
        <v>100</v>
      </c>
      <c r="V300">
        <v>1</v>
      </c>
      <c r="W300">
        <v>1</v>
      </c>
      <c r="X300">
        <v>1</v>
      </c>
    </row>
    <row r="301" spans="1:24" x14ac:dyDescent="0.2">
      <c r="A301" t="s">
        <v>759</v>
      </c>
      <c r="B301" t="s">
        <v>469</v>
      </c>
      <c r="C301" t="s">
        <v>569</v>
      </c>
      <c r="D301">
        <v>0</v>
      </c>
      <c r="E301">
        <v>0</v>
      </c>
      <c r="F301">
        <v>0</v>
      </c>
      <c r="G301">
        <v>0</v>
      </c>
      <c r="H301">
        <v>1</v>
      </c>
      <c r="I301" t="s">
        <v>368</v>
      </c>
      <c r="J301">
        <v>215.66639615624999</v>
      </c>
      <c r="K301">
        <v>11656.842703124999</v>
      </c>
      <c r="L301">
        <v>2628.0606093749998</v>
      </c>
      <c r="M301">
        <v>14284.903312500001</v>
      </c>
      <c r="N301" t="s">
        <v>474</v>
      </c>
      <c r="O301" t="s">
        <v>475</v>
      </c>
      <c r="P301">
        <v>1</v>
      </c>
      <c r="Q301">
        <v>0</v>
      </c>
      <c r="R301">
        <v>0</v>
      </c>
      <c r="S301">
        <v>1</v>
      </c>
      <c r="T301">
        <v>1</v>
      </c>
      <c r="U301">
        <v>100</v>
      </c>
      <c r="V301">
        <v>1</v>
      </c>
      <c r="W301">
        <v>1</v>
      </c>
      <c r="X301">
        <v>1</v>
      </c>
    </row>
    <row r="302" spans="1:24" x14ac:dyDescent="0.2">
      <c r="A302" t="s">
        <v>760</v>
      </c>
      <c r="B302" t="s">
        <v>467</v>
      </c>
      <c r="C302" t="s">
        <v>477</v>
      </c>
      <c r="D302">
        <v>0</v>
      </c>
      <c r="E302">
        <v>0</v>
      </c>
      <c r="F302">
        <v>0</v>
      </c>
      <c r="G302">
        <v>146167.82430702</v>
      </c>
      <c r="H302">
        <v>0</v>
      </c>
      <c r="I302">
        <v>0</v>
      </c>
      <c r="J302">
        <v>16895.528284295699</v>
      </c>
      <c r="K302">
        <v>933898.71378838504</v>
      </c>
      <c r="L302">
        <v>208930.57010284299</v>
      </c>
      <c r="M302">
        <v>1288997.1081982399</v>
      </c>
      <c r="N302">
        <v>0</v>
      </c>
      <c r="O302">
        <v>0</v>
      </c>
      <c r="P302">
        <v>6</v>
      </c>
      <c r="Q302">
        <v>0</v>
      </c>
      <c r="R302">
        <v>0</v>
      </c>
      <c r="S302">
        <v>1</v>
      </c>
      <c r="T302">
        <v>1</v>
      </c>
      <c r="U302">
        <v>100</v>
      </c>
      <c r="V302">
        <v>1</v>
      </c>
      <c r="W302">
        <v>1</v>
      </c>
      <c r="X302">
        <v>1</v>
      </c>
    </row>
    <row r="303" spans="1:24" x14ac:dyDescent="0.2">
      <c r="A303" t="s">
        <v>761</v>
      </c>
      <c r="B303" t="s">
        <v>477</v>
      </c>
      <c r="C303" t="s">
        <v>479</v>
      </c>
      <c r="D303">
        <v>0</v>
      </c>
      <c r="E303">
        <v>0</v>
      </c>
      <c r="F303">
        <v>0</v>
      </c>
      <c r="G303">
        <v>26967.897167081199</v>
      </c>
      <c r="H303">
        <v>0</v>
      </c>
      <c r="I303">
        <v>0</v>
      </c>
      <c r="J303">
        <v>300.57046562170001</v>
      </c>
      <c r="K303">
        <v>16314.510945326499</v>
      </c>
      <c r="L303">
        <v>1234.58894082303</v>
      </c>
      <c r="M303">
        <v>44516.9970532308</v>
      </c>
      <c r="N303">
        <v>0</v>
      </c>
      <c r="O303">
        <v>0</v>
      </c>
      <c r="P303">
        <v>1</v>
      </c>
      <c r="Q303">
        <v>0</v>
      </c>
      <c r="R303">
        <v>0</v>
      </c>
      <c r="S303">
        <v>1</v>
      </c>
      <c r="T303">
        <v>1</v>
      </c>
      <c r="U303">
        <v>100</v>
      </c>
      <c r="V303">
        <v>1</v>
      </c>
      <c r="W303">
        <v>1</v>
      </c>
      <c r="X303">
        <v>1</v>
      </c>
    </row>
    <row r="304" spans="1:24" x14ac:dyDescent="0.2">
      <c r="A304" t="s">
        <v>762</v>
      </c>
      <c r="B304" t="s">
        <v>477</v>
      </c>
      <c r="C304" t="s">
        <v>573</v>
      </c>
      <c r="D304">
        <v>0</v>
      </c>
      <c r="E304">
        <v>0</v>
      </c>
      <c r="F304">
        <v>0</v>
      </c>
      <c r="G304">
        <v>15446.009213040301</v>
      </c>
      <c r="H304">
        <v>0</v>
      </c>
      <c r="I304">
        <v>0</v>
      </c>
      <c r="J304">
        <v>231.20805045503701</v>
      </c>
      <c r="K304">
        <v>12461.0521239687</v>
      </c>
      <c r="L304">
        <v>942.38999086602598</v>
      </c>
      <c r="M304">
        <v>28849.451327875198</v>
      </c>
      <c r="N304">
        <v>0</v>
      </c>
      <c r="O304">
        <v>0</v>
      </c>
      <c r="P304">
        <v>1</v>
      </c>
      <c r="Q304">
        <v>0</v>
      </c>
      <c r="R304">
        <v>0</v>
      </c>
      <c r="S304">
        <v>1</v>
      </c>
      <c r="T304">
        <v>1</v>
      </c>
      <c r="U304">
        <v>100</v>
      </c>
      <c r="V304">
        <v>1</v>
      </c>
      <c r="W304">
        <v>1</v>
      </c>
      <c r="X304">
        <v>1</v>
      </c>
    </row>
    <row r="305" spans="1:24" x14ac:dyDescent="0.2">
      <c r="A305" t="s">
        <v>763</v>
      </c>
      <c r="B305" t="s">
        <v>477</v>
      </c>
      <c r="C305" t="s">
        <v>488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15438.917566398801</v>
      </c>
      <c r="K305">
        <v>855198.28989676503</v>
      </c>
      <c r="L305">
        <v>204188.89009303399</v>
      </c>
      <c r="M305">
        <v>1059387.1799897901</v>
      </c>
      <c r="N305">
        <v>0</v>
      </c>
      <c r="O305">
        <v>0</v>
      </c>
      <c r="P305">
        <v>1</v>
      </c>
      <c r="Q305">
        <v>0</v>
      </c>
      <c r="R305">
        <v>0</v>
      </c>
      <c r="S305">
        <v>1</v>
      </c>
      <c r="T305">
        <v>1</v>
      </c>
      <c r="U305">
        <v>100</v>
      </c>
      <c r="V305">
        <v>1</v>
      </c>
      <c r="W305">
        <v>1</v>
      </c>
      <c r="X305">
        <v>1</v>
      </c>
    </row>
    <row r="306" spans="1:24" x14ac:dyDescent="0.2">
      <c r="A306" t="s">
        <v>764</v>
      </c>
      <c r="B306" t="s">
        <v>477</v>
      </c>
      <c r="C306" t="s">
        <v>481</v>
      </c>
      <c r="D306">
        <v>0</v>
      </c>
      <c r="E306">
        <v>0</v>
      </c>
      <c r="F306">
        <v>0</v>
      </c>
      <c r="G306">
        <v>38630.203392588497</v>
      </c>
      <c r="H306">
        <v>0</v>
      </c>
      <c r="I306">
        <v>0</v>
      </c>
      <c r="J306">
        <v>346.81207568255599</v>
      </c>
      <c r="K306">
        <v>18683.901967845999</v>
      </c>
      <c r="L306">
        <v>1399.77546318911</v>
      </c>
      <c r="M306">
        <v>58713.880823623702</v>
      </c>
      <c r="N306">
        <v>0</v>
      </c>
      <c r="O306">
        <v>0</v>
      </c>
      <c r="P306">
        <v>1</v>
      </c>
      <c r="Q306">
        <v>0</v>
      </c>
      <c r="R306">
        <v>0</v>
      </c>
      <c r="S306">
        <v>1</v>
      </c>
      <c r="T306">
        <v>1</v>
      </c>
      <c r="U306">
        <v>100</v>
      </c>
      <c r="V306">
        <v>1</v>
      </c>
      <c r="W306">
        <v>1</v>
      </c>
      <c r="X306">
        <v>1</v>
      </c>
    </row>
    <row r="307" spans="1:24" x14ac:dyDescent="0.2">
      <c r="A307" t="s">
        <v>765</v>
      </c>
      <c r="B307" t="s">
        <v>477</v>
      </c>
      <c r="C307" t="s">
        <v>491</v>
      </c>
      <c r="D307">
        <v>0</v>
      </c>
      <c r="E307">
        <v>1</v>
      </c>
      <c r="F307" t="s">
        <v>368</v>
      </c>
      <c r="G307">
        <v>65123.714534310602</v>
      </c>
      <c r="H307">
        <v>1</v>
      </c>
      <c r="I307" t="s">
        <v>368</v>
      </c>
      <c r="J307">
        <v>578.02012613759405</v>
      </c>
      <c r="K307">
        <v>31240.9588544785</v>
      </c>
      <c r="L307">
        <v>1164.92561493058</v>
      </c>
      <c r="M307">
        <v>97529.599003719806</v>
      </c>
      <c r="N307" t="s">
        <v>492</v>
      </c>
      <c r="O307" t="s">
        <v>493</v>
      </c>
      <c r="P307">
        <v>1</v>
      </c>
      <c r="Q307">
        <v>0</v>
      </c>
      <c r="R307">
        <v>0</v>
      </c>
      <c r="S307">
        <v>1</v>
      </c>
      <c r="T307">
        <v>1</v>
      </c>
      <c r="U307">
        <v>100</v>
      </c>
      <c r="V307">
        <v>1</v>
      </c>
      <c r="W307">
        <v>1</v>
      </c>
      <c r="X307">
        <v>1</v>
      </c>
    </row>
    <row r="308" spans="1:24" x14ac:dyDescent="0.2">
      <c r="A308" t="s">
        <v>766</v>
      </c>
      <c r="B308" t="s">
        <v>467</v>
      </c>
      <c r="C308" t="s">
        <v>644</v>
      </c>
      <c r="D308">
        <v>0</v>
      </c>
      <c r="E308">
        <v>0</v>
      </c>
      <c r="F308">
        <v>0</v>
      </c>
      <c r="G308">
        <v>1518574.2061320499</v>
      </c>
      <c r="H308">
        <v>0</v>
      </c>
      <c r="I308">
        <v>0</v>
      </c>
      <c r="J308">
        <v>1965.2684288678199</v>
      </c>
      <c r="K308">
        <v>105878.00326026299</v>
      </c>
      <c r="L308">
        <v>7998.8450999862798</v>
      </c>
      <c r="M308">
        <v>1632451.0544922999</v>
      </c>
      <c r="N308">
        <v>0</v>
      </c>
      <c r="O308">
        <v>0</v>
      </c>
      <c r="P308">
        <v>3</v>
      </c>
      <c r="Q308">
        <v>0</v>
      </c>
      <c r="R308">
        <v>0</v>
      </c>
      <c r="S308">
        <v>1</v>
      </c>
      <c r="T308">
        <v>1</v>
      </c>
      <c r="U308">
        <v>100</v>
      </c>
      <c r="V308">
        <v>1</v>
      </c>
      <c r="W308">
        <v>1</v>
      </c>
      <c r="X308">
        <v>1</v>
      </c>
    </row>
    <row r="309" spans="1:24" x14ac:dyDescent="0.2">
      <c r="A309" t="s">
        <v>767</v>
      </c>
      <c r="B309" t="s">
        <v>644</v>
      </c>
      <c r="C309" t="s">
        <v>486</v>
      </c>
      <c r="D309">
        <v>1</v>
      </c>
      <c r="E309">
        <v>0</v>
      </c>
      <c r="F309">
        <v>0</v>
      </c>
      <c r="G309">
        <v>1502854.9505598401</v>
      </c>
      <c r="H309">
        <v>0</v>
      </c>
      <c r="I309">
        <v>0</v>
      </c>
      <c r="J309">
        <v>1734.06037841278</v>
      </c>
      <c r="K309">
        <v>93419.509876919896</v>
      </c>
      <c r="L309">
        <v>7065.0222913145299</v>
      </c>
      <c r="M309">
        <v>1603339.4827280799</v>
      </c>
      <c r="N309">
        <v>0</v>
      </c>
      <c r="O309">
        <v>0</v>
      </c>
      <c r="P309">
        <v>1</v>
      </c>
      <c r="Q309">
        <v>0</v>
      </c>
      <c r="R309">
        <v>0</v>
      </c>
      <c r="S309">
        <v>1</v>
      </c>
      <c r="T309">
        <v>1</v>
      </c>
      <c r="U309">
        <v>100</v>
      </c>
      <c r="V309">
        <v>1</v>
      </c>
      <c r="W309">
        <v>1</v>
      </c>
      <c r="X309">
        <v>1</v>
      </c>
    </row>
    <row r="310" spans="1:24" x14ac:dyDescent="0.2">
      <c r="A310" t="s">
        <v>768</v>
      </c>
      <c r="B310" t="s">
        <v>644</v>
      </c>
      <c r="C310" t="s">
        <v>481</v>
      </c>
      <c r="D310">
        <v>1</v>
      </c>
      <c r="E310">
        <v>0</v>
      </c>
      <c r="F310">
        <v>0</v>
      </c>
      <c r="G310">
        <v>15719.255572210301</v>
      </c>
      <c r="H310">
        <v>0</v>
      </c>
      <c r="I310">
        <v>0</v>
      </c>
      <c r="J310">
        <v>231.20805045503701</v>
      </c>
      <c r="K310">
        <v>12458.493383343401</v>
      </c>
      <c r="L310">
        <v>933.82280867175098</v>
      </c>
      <c r="M310">
        <v>29111.5717642255</v>
      </c>
      <c r="N310">
        <v>0</v>
      </c>
      <c r="O310">
        <v>0</v>
      </c>
      <c r="P310">
        <v>1</v>
      </c>
      <c r="Q310">
        <v>0</v>
      </c>
      <c r="R310">
        <v>0</v>
      </c>
      <c r="S310">
        <v>1</v>
      </c>
      <c r="T310">
        <v>1</v>
      </c>
      <c r="U310">
        <v>100</v>
      </c>
      <c r="V310">
        <v>1</v>
      </c>
      <c r="W310">
        <v>1</v>
      </c>
      <c r="X310">
        <v>1</v>
      </c>
    </row>
    <row r="311" spans="1:24" x14ac:dyDescent="0.2">
      <c r="A311" t="s">
        <v>769</v>
      </c>
      <c r="B311" t="s">
        <v>467</v>
      </c>
      <c r="C311" t="s">
        <v>495</v>
      </c>
      <c r="D311">
        <v>1</v>
      </c>
      <c r="E311">
        <v>0</v>
      </c>
      <c r="F311">
        <v>0</v>
      </c>
      <c r="G311">
        <v>0</v>
      </c>
      <c r="H311">
        <v>1</v>
      </c>
      <c r="I311" t="s">
        <v>368</v>
      </c>
      <c r="J311">
        <v>5032.2159103124995</v>
      </c>
      <c r="K311">
        <v>274140.18478124897</v>
      </c>
      <c r="L311">
        <v>103340.81812500001</v>
      </c>
      <c r="M311">
        <v>377481.00290624902</v>
      </c>
      <c r="N311" t="s">
        <v>495</v>
      </c>
      <c r="O311" t="s">
        <v>493</v>
      </c>
      <c r="P311">
        <v>1</v>
      </c>
      <c r="Q311">
        <v>0</v>
      </c>
      <c r="R311">
        <v>0</v>
      </c>
      <c r="S311">
        <v>1</v>
      </c>
      <c r="T311">
        <v>1</v>
      </c>
      <c r="U311">
        <v>100</v>
      </c>
      <c r="V311">
        <v>1</v>
      </c>
      <c r="W311">
        <v>1</v>
      </c>
      <c r="X311">
        <v>1</v>
      </c>
    </row>
    <row r="312" spans="1:24" x14ac:dyDescent="0.2">
      <c r="A312" t="s">
        <v>770</v>
      </c>
      <c r="B312" t="s">
        <v>771</v>
      </c>
      <c r="C312" t="s">
        <v>771</v>
      </c>
      <c r="D312">
        <v>0</v>
      </c>
      <c r="E312">
        <v>0</v>
      </c>
      <c r="F312">
        <v>0</v>
      </c>
      <c r="G312">
        <v>3745768.6059010201</v>
      </c>
      <c r="H312">
        <v>0</v>
      </c>
      <c r="I312">
        <v>0</v>
      </c>
      <c r="J312">
        <v>702921.92815865995</v>
      </c>
      <c r="K312">
        <v>35710393.297763102</v>
      </c>
      <c r="L312">
        <v>13795015.0645265</v>
      </c>
      <c r="M312">
        <v>53251176.968190603</v>
      </c>
      <c r="N312">
        <v>0</v>
      </c>
      <c r="O312">
        <v>0</v>
      </c>
      <c r="P312">
        <v>276</v>
      </c>
      <c r="Q312">
        <v>0</v>
      </c>
      <c r="R312">
        <v>0</v>
      </c>
      <c r="S312">
        <v>1</v>
      </c>
      <c r="T312">
        <v>1</v>
      </c>
      <c r="U312">
        <v>100</v>
      </c>
      <c r="V312">
        <v>1</v>
      </c>
      <c r="W312">
        <v>1</v>
      </c>
      <c r="X312">
        <v>1</v>
      </c>
    </row>
    <row r="313" spans="1:24" x14ac:dyDescent="0.2">
      <c r="A313" t="s">
        <v>772</v>
      </c>
      <c r="B313" t="s">
        <v>773</v>
      </c>
      <c r="C313" t="s">
        <v>773</v>
      </c>
      <c r="D313">
        <v>0</v>
      </c>
      <c r="E313">
        <v>0</v>
      </c>
      <c r="F313">
        <v>0</v>
      </c>
      <c r="G313">
        <v>1775932.3783849301</v>
      </c>
      <c r="H313">
        <v>0</v>
      </c>
      <c r="I313">
        <v>0</v>
      </c>
      <c r="J313">
        <v>79993.3682088028</v>
      </c>
      <c r="K313">
        <v>4192823.1333799302</v>
      </c>
      <c r="L313">
        <v>1458296.06172669</v>
      </c>
      <c r="M313">
        <v>7427051.5734915696</v>
      </c>
      <c r="N313">
        <v>0</v>
      </c>
      <c r="O313">
        <v>0</v>
      </c>
      <c r="P313">
        <v>61</v>
      </c>
      <c r="Q313">
        <v>0</v>
      </c>
      <c r="R313">
        <v>0</v>
      </c>
      <c r="S313">
        <v>1</v>
      </c>
      <c r="T313">
        <v>1</v>
      </c>
      <c r="U313">
        <v>100</v>
      </c>
      <c r="V313">
        <v>1</v>
      </c>
      <c r="W313">
        <v>1</v>
      </c>
      <c r="X313">
        <v>1</v>
      </c>
    </row>
    <row r="314" spans="1:24" x14ac:dyDescent="0.2">
      <c r="A314" t="s">
        <v>774</v>
      </c>
      <c r="B314" t="s">
        <v>773</v>
      </c>
      <c r="C314" t="s">
        <v>379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61860.210331248098</v>
      </c>
      <c r="K314">
        <v>3189239.4100686</v>
      </c>
      <c r="L314">
        <v>1295193.0384424799</v>
      </c>
      <c r="M314">
        <v>4484432.4485110799</v>
      </c>
      <c r="N314">
        <v>0</v>
      </c>
      <c r="O314">
        <v>0</v>
      </c>
      <c r="P314">
        <v>45</v>
      </c>
      <c r="Q314">
        <v>0</v>
      </c>
      <c r="R314">
        <v>0</v>
      </c>
      <c r="S314">
        <v>1</v>
      </c>
      <c r="T314">
        <v>1</v>
      </c>
      <c r="U314">
        <v>100</v>
      </c>
      <c r="V314">
        <v>1</v>
      </c>
      <c r="W314">
        <v>1</v>
      </c>
      <c r="X314">
        <v>1</v>
      </c>
    </row>
    <row r="315" spans="1:24" x14ac:dyDescent="0.2">
      <c r="A315" t="s">
        <v>775</v>
      </c>
      <c r="B315" t="s">
        <v>379</v>
      </c>
      <c r="C315" t="s">
        <v>381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5264.2805245026402</v>
      </c>
      <c r="K315">
        <v>269501.55311491998</v>
      </c>
      <c r="L315">
        <v>154990.755402507</v>
      </c>
      <c r="M315">
        <v>424492.308517428</v>
      </c>
      <c r="N315">
        <v>0</v>
      </c>
      <c r="O315">
        <v>0</v>
      </c>
      <c r="P315">
        <v>9</v>
      </c>
      <c r="Q315">
        <v>0</v>
      </c>
      <c r="R315">
        <v>0</v>
      </c>
      <c r="S315">
        <v>1</v>
      </c>
      <c r="T315">
        <v>1</v>
      </c>
      <c r="U315">
        <v>100</v>
      </c>
      <c r="V315">
        <v>1</v>
      </c>
      <c r="W315">
        <v>1</v>
      </c>
      <c r="X315">
        <v>1</v>
      </c>
    </row>
    <row r="316" spans="1:24" x14ac:dyDescent="0.2">
      <c r="A316" t="s">
        <v>776</v>
      </c>
      <c r="B316" t="s">
        <v>381</v>
      </c>
      <c r="C316" t="s">
        <v>383</v>
      </c>
      <c r="D316">
        <v>1</v>
      </c>
      <c r="E316">
        <v>0</v>
      </c>
      <c r="F316">
        <v>0</v>
      </c>
      <c r="G316">
        <v>0</v>
      </c>
      <c r="H316">
        <v>4300</v>
      </c>
      <c r="I316" t="s">
        <v>384</v>
      </c>
      <c r="J316">
        <v>1103.4459874603101</v>
      </c>
      <c r="K316">
        <v>58233.056893121597</v>
      </c>
      <c r="L316">
        <v>5883.9839586243297</v>
      </c>
      <c r="M316">
        <v>64117.040851746002</v>
      </c>
      <c r="N316" t="s">
        <v>383</v>
      </c>
      <c r="O316" t="s">
        <v>385</v>
      </c>
      <c r="P316">
        <v>1</v>
      </c>
      <c r="Q316">
        <v>0</v>
      </c>
      <c r="R316">
        <v>0</v>
      </c>
      <c r="S316">
        <v>1</v>
      </c>
      <c r="T316">
        <v>1</v>
      </c>
      <c r="U316">
        <v>100</v>
      </c>
      <c r="V316">
        <v>1</v>
      </c>
      <c r="W316">
        <v>1</v>
      </c>
      <c r="X316">
        <v>1</v>
      </c>
    </row>
    <row r="317" spans="1:24" x14ac:dyDescent="0.2">
      <c r="A317" t="s">
        <v>777</v>
      </c>
      <c r="B317" t="s">
        <v>381</v>
      </c>
      <c r="C317" t="s">
        <v>387</v>
      </c>
      <c r="D317">
        <v>1</v>
      </c>
      <c r="E317">
        <v>0</v>
      </c>
      <c r="F317">
        <v>0</v>
      </c>
      <c r="G317">
        <v>0</v>
      </c>
      <c r="H317">
        <v>170</v>
      </c>
      <c r="I317" t="s">
        <v>388</v>
      </c>
      <c r="J317">
        <v>1620.3426126137499</v>
      </c>
      <c r="K317">
        <v>85547.618724867702</v>
      </c>
      <c r="L317">
        <v>78948.945646560795</v>
      </c>
      <c r="M317">
        <v>164496.56437142799</v>
      </c>
      <c r="N317" t="s">
        <v>387</v>
      </c>
      <c r="O317" t="s">
        <v>389</v>
      </c>
      <c r="P317">
        <v>1</v>
      </c>
      <c r="Q317">
        <v>0</v>
      </c>
      <c r="R317">
        <v>0</v>
      </c>
      <c r="S317">
        <v>1</v>
      </c>
      <c r="T317">
        <v>1</v>
      </c>
      <c r="U317">
        <v>100</v>
      </c>
      <c r="V317">
        <v>1</v>
      </c>
      <c r="W317">
        <v>1</v>
      </c>
      <c r="X317">
        <v>1</v>
      </c>
    </row>
    <row r="318" spans="1:24" x14ac:dyDescent="0.2">
      <c r="A318" t="s">
        <v>778</v>
      </c>
      <c r="B318" t="s">
        <v>381</v>
      </c>
      <c r="C318" t="s">
        <v>391</v>
      </c>
      <c r="D318">
        <v>1</v>
      </c>
      <c r="E318">
        <v>0</v>
      </c>
      <c r="F318">
        <v>0</v>
      </c>
      <c r="G318">
        <v>0</v>
      </c>
      <c r="H318">
        <v>1050</v>
      </c>
      <c r="I318" t="s">
        <v>371</v>
      </c>
      <c r="J318">
        <v>923.81524530158697</v>
      </c>
      <c r="K318">
        <v>41280.180085714201</v>
      </c>
      <c r="L318">
        <v>39137.319311111103</v>
      </c>
      <c r="M318">
        <v>80417.499396825398</v>
      </c>
      <c r="N318" t="s">
        <v>392</v>
      </c>
      <c r="O318" t="s">
        <v>393</v>
      </c>
      <c r="P318">
        <v>1</v>
      </c>
      <c r="Q318">
        <v>0</v>
      </c>
      <c r="R318">
        <v>0</v>
      </c>
      <c r="S318">
        <v>1</v>
      </c>
      <c r="T318">
        <v>1</v>
      </c>
      <c r="U318">
        <v>100</v>
      </c>
      <c r="V318">
        <v>1</v>
      </c>
      <c r="W318">
        <v>1</v>
      </c>
      <c r="X318">
        <v>1</v>
      </c>
    </row>
    <row r="319" spans="1:24" x14ac:dyDescent="0.2">
      <c r="A319" t="s">
        <v>779</v>
      </c>
      <c r="B319" t="s">
        <v>381</v>
      </c>
      <c r="C319" t="s">
        <v>395</v>
      </c>
      <c r="D319">
        <v>1</v>
      </c>
      <c r="E319">
        <v>0</v>
      </c>
      <c r="F319">
        <v>0</v>
      </c>
      <c r="G319">
        <v>0</v>
      </c>
      <c r="H319">
        <v>9</v>
      </c>
      <c r="I319" t="s">
        <v>388</v>
      </c>
      <c r="J319">
        <v>1006.2987492063399</v>
      </c>
      <c r="K319">
        <v>54337.059925925903</v>
      </c>
      <c r="L319">
        <v>19433.8473772486</v>
      </c>
      <c r="M319">
        <v>73770.907303174594</v>
      </c>
      <c r="N319" t="s">
        <v>395</v>
      </c>
      <c r="O319" t="s">
        <v>393</v>
      </c>
      <c r="P319">
        <v>1</v>
      </c>
      <c r="Q319">
        <v>0</v>
      </c>
      <c r="R319">
        <v>0</v>
      </c>
      <c r="S319">
        <v>1</v>
      </c>
      <c r="T319">
        <v>1</v>
      </c>
      <c r="U319">
        <v>100</v>
      </c>
      <c r="V319">
        <v>1</v>
      </c>
      <c r="W319">
        <v>1</v>
      </c>
      <c r="X319">
        <v>1</v>
      </c>
    </row>
    <row r="320" spans="1:24" x14ac:dyDescent="0.2">
      <c r="A320" t="s">
        <v>780</v>
      </c>
      <c r="B320" t="s">
        <v>381</v>
      </c>
      <c r="C320" t="s">
        <v>509</v>
      </c>
      <c r="D320">
        <v>1</v>
      </c>
      <c r="E320">
        <v>0</v>
      </c>
      <c r="F320">
        <v>0</v>
      </c>
      <c r="G320">
        <v>0</v>
      </c>
      <c r="H320">
        <v>12000</v>
      </c>
      <c r="I320" t="s">
        <v>384</v>
      </c>
      <c r="J320">
        <v>87.982404305820097</v>
      </c>
      <c r="K320">
        <v>3931.7023100529</v>
      </c>
      <c r="L320">
        <v>492.61261055026398</v>
      </c>
      <c r="M320">
        <v>4424.3149206031703</v>
      </c>
      <c r="N320" t="s">
        <v>462</v>
      </c>
      <c r="O320" t="s">
        <v>393</v>
      </c>
      <c r="P320">
        <v>1</v>
      </c>
      <c r="Q320">
        <v>0</v>
      </c>
      <c r="R320">
        <v>0</v>
      </c>
      <c r="S320">
        <v>1</v>
      </c>
      <c r="T320">
        <v>1</v>
      </c>
      <c r="U320">
        <v>100</v>
      </c>
      <c r="V320">
        <v>1</v>
      </c>
      <c r="W320">
        <v>1</v>
      </c>
      <c r="X320">
        <v>1</v>
      </c>
    </row>
    <row r="321" spans="1:24" x14ac:dyDescent="0.2">
      <c r="A321" t="s">
        <v>781</v>
      </c>
      <c r="B321" t="s">
        <v>381</v>
      </c>
      <c r="C321" t="s">
        <v>397</v>
      </c>
      <c r="D321">
        <v>1</v>
      </c>
      <c r="E321">
        <v>0</v>
      </c>
      <c r="F321">
        <v>0</v>
      </c>
      <c r="G321">
        <v>0</v>
      </c>
      <c r="H321">
        <v>17000</v>
      </c>
      <c r="I321" t="s">
        <v>384</v>
      </c>
      <c r="J321">
        <v>124.64173943492</v>
      </c>
      <c r="K321">
        <v>5175.5140295237998</v>
      </c>
      <c r="L321">
        <v>2093.6035942857102</v>
      </c>
      <c r="M321">
        <v>7269.1176238095204</v>
      </c>
      <c r="N321" t="s">
        <v>398</v>
      </c>
      <c r="O321" t="s">
        <v>393</v>
      </c>
      <c r="P321">
        <v>1</v>
      </c>
      <c r="Q321">
        <v>0</v>
      </c>
      <c r="R321">
        <v>0</v>
      </c>
      <c r="S321">
        <v>1</v>
      </c>
      <c r="T321">
        <v>1</v>
      </c>
      <c r="U321">
        <v>100</v>
      </c>
      <c r="V321">
        <v>1</v>
      </c>
      <c r="W321">
        <v>1</v>
      </c>
      <c r="X321">
        <v>1</v>
      </c>
    </row>
    <row r="322" spans="1:24" x14ac:dyDescent="0.2">
      <c r="A322" t="s">
        <v>782</v>
      </c>
      <c r="B322" t="s">
        <v>381</v>
      </c>
      <c r="C322" t="s">
        <v>403</v>
      </c>
      <c r="D322">
        <v>1</v>
      </c>
      <c r="E322">
        <v>0</v>
      </c>
      <c r="F322">
        <v>0</v>
      </c>
      <c r="G322">
        <v>0</v>
      </c>
      <c r="H322">
        <v>2700</v>
      </c>
      <c r="I322" t="s">
        <v>384</v>
      </c>
      <c r="J322">
        <v>148.47030726984099</v>
      </c>
      <c r="K322">
        <v>7834.7378302645402</v>
      </c>
      <c r="L322">
        <v>3417.4999860317398</v>
      </c>
      <c r="M322">
        <v>11252.2378162962</v>
      </c>
      <c r="N322" t="s">
        <v>383</v>
      </c>
      <c r="O322" t="s">
        <v>385</v>
      </c>
      <c r="P322">
        <v>1</v>
      </c>
      <c r="Q322">
        <v>0</v>
      </c>
      <c r="R322">
        <v>0</v>
      </c>
      <c r="S322">
        <v>1</v>
      </c>
      <c r="T322">
        <v>1</v>
      </c>
      <c r="U322">
        <v>100</v>
      </c>
      <c r="V322">
        <v>1</v>
      </c>
      <c r="W322">
        <v>1</v>
      </c>
      <c r="X322">
        <v>1</v>
      </c>
    </row>
    <row r="323" spans="1:24" x14ac:dyDescent="0.2">
      <c r="A323" t="s">
        <v>783</v>
      </c>
      <c r="B323" t="s">
        <v>381</v>
      </c>
      <c r="C323" t="s">
        <v>405</v>
      </c>
      <c r="D323">
        <v>1</v>
      </c>
      <c r="E323">
        <v>0</v>
      </c>
      <c r="F323">
        <v>0</v>
      </c>
      <c r="G323">
        <v>0</v>
      </c>
      <c r="H323">
        <v>34000</v>
      </c>
      <c r="I323" t="s">
        <v>384</v>
      </c>
      <c r="J323">
        <v>249.283478910052</v>
      </c>
      <c r="K323">
        <v>13161.6833154497</v>
      </c>
      <c r="L323">
        <v>5582.9429180952302</v>
      </c>
      <c r="M323">
        <v>18744.626233544899</v>
      </c>
      <c r="N323" t="s">
        <v>406</v>
      </c>
      <c r="O323" t="s">
        <v>389</v>
      </c>
      <c r="P323">
        <v>1</v>
      </c>
      <c r="Q323">
        <v>0</v>
      </c>
      <c r="R323">
        <v>0</v>
      </c>
      <c r="S323">
        <v>1</v>
      </c>
      <c r="T323">
        <v>1</v>
      </c>
      <c r="U323">
        <v>100</v>
      </c>
      <c r="V323">
        <v>1</v>
      </c>
      <c r="W323">
        <v>1</v>
      </c>
      <c r="X323">
        <v>1</v>
      </c>
    </row>
    <row r="324" spans="1:24" x14ac:dyDescent="0.2">
      <c r="A324" t="s">
        <v>784</v>
      </c>
      <c r="B324" t="s">
        <v>379</v>
      </c>
      <c r="C324" t="s">
        <v>408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56595.929806745502</v>
      </c>
      <c r="K324">
        <v>2919737.85695368</v>
      </c>
      <c r="L324">
        <v>1140202.2830399701</v>
      </c>
      <c r="M324">
        <v>4059940.1399936499</v>
      </c>
      <c r="N324">
        <v>0</v>
      </c>
      <c r="O324">
        <v>0</v>
      </c>
      <c r="P324">
        <v>35</v>
      </c>
      <c r="Q324">
        <v>0</v>
      </c>
      <c r="R324">
        <v>0</v>
      </c>
      <c r="S324">
        <v>1</v>
      </c>
      <c r="T324">
        <v>1</v>
      </c>
      <c r="U324">
        <v>100</v>
      </c>
      <c r="V324">
        <v>1</v>
      </c>
      <c r="W324">
        <v>1</v>
      </c>
      <c r="X324">
        <v>1</v>
      </c>
    </row>
    <row r="325" spans="1:24" x14ac:dyDescent="0.2">
      <c r="A325" t="s">
        <v>785</v>
      </c>
      <c r="B325" t="s">
        <v>408</v>
      </c>
      <c r="C325" t="s">
        <v>410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49076.437306127598</v>
      </c>
      <c r="K325">
        <v>2516145.6631935802</v>
      </c>
      <c r="L325">
        <v>735451.76830597897</v>
      </c>
      <c r="M325">
        <v>3251597.4314995599</v>
      </c>
      <c r="N325">
        <v>0</v>
      </c>
      <c r="O325">
        <v>0</v>
      </c>
      <c r="P325">
        <v>10</v>
      </c>
      <c r="Q325">
        <v>0</v>
      </c>
      <c r="R325">
        <v>0</v>
      </c>
      <c r="S325">
        <v>1</v>
      </c>
      <c r="T325">
        <v>1</v>
      </c>
      <c r="U325">
        <v>100</v>
      </c>
      <c r="V325">
        <v>1</v>
      </c>
      <c r="W325">
        <v>1</v>
      </c>
      <c r="X325">
        <v>1</v>
      </c>
    </row>
    <row r="326" spans="1:24" x14ac:dyDescent="0.2">
      <c r="A326" t="s">
        <v>786</v>
      </c>
      <c r="B326" t="s">
        <v>410</v>
      </c>
      <c r="C326" t="s">
        <v>383</v>
      </c>
      <c r="D326">
        <v>1</v>
      </c>
      <c r="E326">
        <v>0</v>
      </c>
      <c r="F326">
        <v>0</v>
      </c>
      <c r="G326">
        <v>0</v>
      </c>
      <c r="H326">
        <v>233300</v>
      </c>
      <c r="I326" t="s">
        <v>384</v>
      </c>
      <c r="J326">
        <v>24592.701188133098</v>
      </c>
      <c r="K326">
        <v>1305959.01775765</v>
      </c>
      <c r="L326">
        <v>132218.28533241001</v>
      </c>
      <c r="M326">
        <v>1438177.3030900599</v>
      </c>
      <c r="N326" t="s">
        <v>383</v>
      </c>
      <c r="O326" t="s">
        <v>385</v>
      </c>
      <c r="P326">
        <v>1</v>
      </c>
      <c r="Q326">
        <v>0</v>
      </c>
      <c r="R326">
        <v>0</v>
      </c>
      <c r="S326">
        <v>1</v>
      </c>
      <c r="T326">
        <v>1</v>
      </c>
      <c r="U326">
        <v>100</v>
      </c>
      <c r="V326">
        <v>1</v>
      </c>
      <c r="W326">
        <v>1</v>
      </c>
      <c r="X326">
        <v>1</v>
      </c>
    </row>
    <row r="327" spans="1:24" x14ac:dyDescent="0.2">
      <c r="A327" t="s">
        <v>787</v>
      </c>
      <c r="B327" t="s">
        <v>410</v>
      </c>
      <c r="C327" t="s">
        <v>387</v>
      </c>
      <c r="D327">
        <v>1</v>
      </c>
      <c r="E327">
        <v>0</v>
      </c>
      <c r="F327">
        <v>0</v>
      </c>
      <c r="G327">
        <v>0</v>
      </c>
      <c r="H327">
        <v>1400</v>
      </c>
      <c r="I327" t="s">
        <v>388</v>
      </c>
      <c r="J327">
        <v>7571.8795390466003</v>
      </c>
      <c r="K327">
        <v>399766.82959989301</v>
      </c>
      <c r="L327">
        <v>282122.42492037202</v>
      </c>
      <c r="M327">
        <v>681889.25452026597</v>
      </c>
      <c r="N327" t="s">
        <v>387</v>
      </c>
      <c r="O327" t="s">
        <v>389</v>
      </c>
      <c r="P327">
        <v>1</v>
      </c>
      <c r="Q327">
        <v>0</v>
      </c>
      <c r="R327">
        <v>0</v>
      </c>
      <c r="S327">
        <v>1</v>
      </c>
      <c r="T327">
        <v>1</v>
      </c>
      <c r="U327">
        <v>100</v>
      </c>
      <c r="V327">
        <v>1</v>
      </c>
      <c r="W327">
        <v>1</v>
      </c>
      <c r="X327">
        <v>1</v>
      </c>
    </row>
    <row r="328" spans="1:24" x14ac:dyDescent="0.2">
      <c r="A328" t="s">
        <v>788</v>
      </c>
      <c r="B328" t="s">
        <v>410</v>
      </c>
      <c r="C328" t="s">
        <v>391</v>
      </c>
      <c r="D328">
        <v>1</v>
      </c>
      <c r="E328">
        <v>0</v>
      </c>
      <c r="F328">
        <v>0</v>
      </c>
      <c r="G328">
        <v>0</v>
      </c>
      <c r="H328">
        <v>11800</v>
      </c>
      <c r="I328" t="s">
        <v>371</v>
      </c>
      <c r="J328">
        <v>7883.6628138758897</v>
      </c>
      <c r="K328">
        <v>352277.56019696302</v>
      </c>
      <c r="L328">
        <v>190849.75733816199</v>
      </c>
      <c r="M328">
        <v>543127.317535126</v>
      </c>
      <c r="N328" t="s">
        <v>392</v>
      </c>
      <c r="O328" t="s">
        <v>393</v>
      </c>
      <c r="P328">
        <v>1</v>
      </c>
      <c r="Q328">
        <v>0</v>
      </c>
      <c r="R328">
        <v>0</v>
      </c>
      <c r="S328">
        <v>1</v>
      </c>
      <c r="T328">
        <v>1</v>
      </c>
      <c r="U328">
        <v>100</v>
      </c>
      <c r="V328">
        <v>1</v>
      </c>
      <c r="W328">
        <v>1</v>
      </c>
      <c r="X328">
        <v>1</v>
      </c>
    </row>
    <row r="329" spans="1:24" x14ac:dyDescent="0.2">
      <c r="A329" t="s">
        <v>789</v>
      </c>
      <c r="B329" t="s">
        <v>410</v>
      </c>
      <c r="C329" t="s">
        <v>395</v>
      </c>
      <c r="D329">
        <v>1</v>
      </c>
      <c r="E329">
        <v>0</v>
      </c>
      <c r="F329">
        <v>0</v>
      </c>
      <c r="G329">
        <v>0</v>
      </c>
      <c r="H329">
        <v>115</v>
      </c>
      <c r="I329" t="s">
        <v>388</v>
      </c>
      <c r="J329">
        <v>5579.4889667888101</v>
      </c>
      <c r="K329">
        <v>301274.41567925399</v>
      </c>
      <c r="L329">
        <v>107752.232768788</v>
      </c>
      <c r="M329">
        <v>409026.64844804199</v>
      </c>
      <c r="N329" t="s">
        <v>395</v>
      </c>
      <c r="O329" t="s">
        <v>393</v>
      </c>
      <c r="P329">
        <v>1</v>
      </c>
      <c r="Q329">
        <v>0</v>
      </c>
      <c r="R329">
        <v>0</v>
      </c>
      <c r="S329">
        <v>1</v>
      </c>
      <c r="T329">
        <v>1</v>
      </c>
      <c r="U329">
        <v>100</v>
      </c>
      <c r="V329">
        <v>1</v>
      </c>
      <c r="W329">
        <v>1</v>
      </c>
      <c r="X329">
        <v>1</v>
      </c>
    </row>
    <row r="330" spans="1:24" x14ac:dyDescent="0.2">
      <c r="A330" t="s">
        <v>790</v>
      </c>
      <c r="B330" t="s">
        <v>410</v>
      </c>
      <c r="C330" t="s">
        <v>509</v>
      </c>
      <c r="D330">
        <v>1</v>
      </c>
      <c r="E330">
        <v>0</v>
      </c>
      <c r="F330">
        <v>0</v>
      </c>
      <c r="G330">
        <v>0</v>
      </c>
      <c r="H330">
        <v>58500</v>
      </c>
      <c r="I330" t="s">
        <v>384</v>
      </c>
      <c r="J330">
        <v>186.11552650769599</v>
      </c>
      <c r="K330">
        <v>8315.9418713512605</v>
      </c>
      <c r="L330">
        <v>1042.05898993661</v>
      </c>
      <c r="M330">
        <v>9358.0008612878792</v>
      </c>
      <c r="N330" t="s">
        <v>462</v>
      </c>
      <c r="O330" t="s">
        <v>393</v>
      </c>
      <c r="P330">
        <v>1</v>
      </c>
      <c r="Q330">
        <v>0</v>
      </c>
      <c r="R330">
        <v>0</v>
      </c>
      <c r="S330">
        <v>1</v>
      </c>
      <c r="T330">
        <v>1</v>
      </c>
      <c r="U330">
        <v>100</v>
      </c>
      <c r="V330">
        <v>1</v>
      </c>
      <c r="W330">
        <v>1</v>
      </c>
      <c r="X330">
        <v>1</v>
      </c>
    </row>
    <row r="331" spans="1:24" x14ac:dyDescent="0.2">
      <c r="A331" t="s">
        <v>791</v>
      </c>
      <c r="B331" t="s">
        <v>410</v>
      </c>
      <c r="C331" t="s">
        <v>397</v>
      </c>
      <c r="D331">
        <v>1</v>
      </c>
      <c r="E331">
        <v>0</v>
      </c>
      <c r="F331">
        <v>0</v>
      </c>
      <c r="G331">
        <v>0</v>
      </c>
      <c r="H331">
        <v>13000</v>
      </c>
      <c r="I331" t="s">
        <v>384</v>
      </c>
      <c r="J331">
        <v>41.359005886721697</v>
      </c>
      <c r="K331">
        <v>1717.3550060292901</v>
      </c>
      <c r="L331">
        <v>694.70599320383405</v>
      </c>
      <c r="M331">
        <v>2412.0609992331201</v>
      </c>
      <c r="N331" t="s">
        <v>398</v>
      </c>
      <c r="O331" t="s">
        <v>393</v>
      </c>
      <c r="P331">
        <v>1</v>
      </c>
      <c r="Q331">
        <v>0</v>
      </c>
      <c r="R331">
        <v>0</v>
      </c>
      <c r="S331">
        <v>1</v>
      </c>
      <c r="T331">
        <v>1</v>
      </c>
      <c r="U331">
        <v>100</v>
      </c>
      <c r="V331">
        <v>1</v>
      </c>
      <c r="W331">
        <v>1</v>
      </c>
      <c r="X331">
        <v>1</v>
      </c>
    </row>
    <row r="332" spans="1:24" x14ac:dyDescent="0.2">
      <c r="A332" t="s">
        <v>792</v>
      </c>
      <c r="B332" t="s">
        <v>410</v>
      </c>
      <c r="C332" t="s">
        <v>418</v>
      </c>
      <c r="D332">
        <v>1</v>
      </c>
      <c r="E332">
        <v>0</v>
      </c>
      <c r="F332">
        <v>0</v>
      </c>
      <c r="G332">
        <v>0</v>
      </c>
      <c r="H332">
        <v>140000</v>
      </c>
      <c r="I332" t="s">
        <v>384</v>
      </c>
      <c r="J332">
        <v>2227.0233936319501</v>
      </c>
      <c r="K332">
        <v>99513.454917283598</v>
      </c>
      <c r="L332">
        <v>6234.5409648735003</v>
      </c>
      <c r="M332">
        <v>105747.995882157</v>
      </c>
      <c r="N332" t="s">
        <v>398</v>
      </c>
      <c r="O332" t="s">
        <v>393</v>
      </c>
      <c r="P332">
        <v>1</v>
      </c>
      <c r="Q332">
        <v>0</v>
      </c>
      <c r="R332">
        <v>0</v>
      </c>
      <c r="S332">
        <v>1</v>
      </c>
      <c r="T332">
        <v>1</v>
      </c>
      <c r="U332">
        <v>100</v>
      </c>
      <c r="V332">
        <v>1</v>
      </c>
      <c r="W332">
        <v>1</v>
      </c>
      <c r="X332">
        <v>1</v>
      </c>
    </row>
    <row r="333" spans="1:24" x14ac:dyDescent="0.2">
      <c r="A333" t="s">
        <v>793</v>
      </c>
      <c r="B333" t="s">
        <v>410</v>
      </c>
      <c r="C333" t="s">
        <v>403</v>
      </c>
      <c r="D333">
        <v>1</v>
      </c>
      <c r="E333">
        <v>0</v>
      </c>
      <c r="F333">
        <v>0</v>
      </c>
      <c r="G333">
        <v>0</v>
      </c>
      <c r="H333">
        <v>15000</v>
      </c>
      <c r="I333" t="s">
        <v>384</v>
      </c>
      <c r="J333">
        <v>357.91447402641802</v>
      </c>
      <c r="K333">
        <v>18888.672474503299</v>
      </c>
      <c r="L333">
        <v>8238.5005605699007</v>
      </c>
      <c r="M333">
        <v>27127.1730350732</v>
      </c>
      <c r="N333" t="s">
        <v>383</v>
      </c>
      <c r="O333" t="s">
        <v>385</v>
      </c>
      <c r="P333">
        <v>1</v>
      </c>
      <c r="Q333">
        <v>0</v>
      </c>
      <c r="R333">
        <v>0</v>
      </c>
      <c r="S333">
        <v>1</v>
      </c>
      <c r="T333">
        <v>1</v>
      </c>
      <c r="U333">
        <v>100</v>
      </c>
      <c r="V333">
        <v>1</v>
      </c>
      <c r="W333">
        <v>1</v>
      </c>
      <c r="X333">
        <v>1</v>
      </c>
    </row>
    <row r="334" spans="1:24" x14ac:dyDescent="0.2">
      <c r="A334" t="s">
        <v>794</v>
      </c>
      <c r="B334" t="s">
        <v>410</v>
      </c>
      <c r="C334" t="s">
        <v>445</v>
      </c>
      <c r="D334">
        <v>1</v>
      </c>
      <c r="E334">
        <v>0</v>
      </c>
      <c r="F334">
        <v>0</v>
      </c>
      <c r="G334">
        <v>0</v>
      </c>
      <c r="H334">
        <v>1</v>
      </c>
      <c r="I334" t="s">
        <v>368</v>
      </c>
      <c r="J334">
        <v>636.292398230412</v>
      </c>
      <c r="K334">
        <v>28432.4156906524</v>
      </c>
      <c r="L334">
        <v>6299.2614376617803</v>
      </c>
      <c r="M334">
        <v>34731.677128314201</v>
      </c>
      <c r="N334" t="s">
        <v>398</v>
      </c>
      <c r="O334" t="s">
        <v>393</v>
      </c>
      <c r="P334">
        <v>1</v>
      </c>
      <c r="Q334">
        <v>0</v>
      </c>
      <c r="R334">
        <v>0</v>
      </c>
      <c r="S334">
        <v>1</v>
      </c>
      <c r="T334">
        <v>1</v>
      </c>
      <c r="U334">
        <v>100</v>
      </c>
      <c r="V334">
        <v>1</v>
      </c>
      <c r="W334">
        <v>1</v>
      </c>
      <c r="X334">
        <v>1</v>
      </c>
    </row>
    <row r="335" spans="1:24" x14ac:dyDescent="0.2">
      <c r="A335" t="s">
        <v>795</v>
      </c>
      <c r="B335" t="s">
        <v>408</v>
      </c>
      <c r="C335" t="s">
        <v>447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3113.2016769015199</v>
      </c>
      <c r="K335">
        <v>163863.55840129199</v>
      </c>
      <c r="L335">
        <v>259502.728234596</v>
      </c>
      <c r="M335">
        <v>423366.28663588798</v>
      </c>
      <c r="N335">
        <v>0</v>
      </c>
      <c r="O335">
        <v>0</v>
      </c>
      <c r="P335">
        <v>6</v>
      </c>
      <c r="Q335">
        <v>0</v>
      </c>
      <c r="R335">
        <v>0</v>
      </c>
      <c r="S335">
        <v>1</v>
      </c>
      <c r="T335">
        <v>1</v>
      </c>
      <c r="U335">
        <v>100</v>
      </c>
      <c r="V335">
        <v>1</v>
      </c>
      <c r="W335">
        <v>1</v>
      </c>
      <c r="X335">
        <v>1</v>
      </c>
    </row>
    <row r="336" spans="1:24" x14ac:dyDescent="0.2">
      <c r="A336" t="s">
        <v>796</v>
      </c>
      <c r="B336" t="s">
        <v>447</v>
      </c>
      <c r="C336" t="s">
        <v>797</v>
      </c>
      <c r="D336">
        <v>1</v>
      </c>
      <c r="E336">
        <v>0</v>
      </c>
      <c r="F336">
        <v>0</v>
      </c>
      <c r="G336">
        <v>0</v>
      </c>
      <c r="H336">
        <v>770</v>
      </c>
      <c r="I336" t="s">
        <v>388</v>
      </c>
      <c r="J336">
        <v>2680.5362681022102</v>
      </c>
      <c r="K336">
        <v>141090.11353718</v>
      </c>
      <c r="L336">
        <v>227751.866709733</v>
      </c>
      <c r="M336">
        <v>368841.98024691298</v>
      </c>
      <c r="N336" t="s">
        <v>449</v>
      </c>
      <c r="O336" t="s">
        <v>450</v>
      </c>
      <c r="P336">
        <v>1</v>
      </c>
      <c r="Q336">
        <v>0</v>
      </c>
      <c r="R336">
        <v>0</v>
      </c>
      <c r="S336">
        <v>1</v>
      </c>
      <c r="T336">
        <v>1</v>
      </c>
      <c r="U336">
        <v>100</v>
      </c>
      <c r="V336">
        <v>1</v>
      </c>
      <c r="W336">
        <v>1</v>
      </c>
      <c r="X336">
        <v>1</v>
      </c>
    </row>
    <row r="337" spans="1:24" x14ac:dyDescent="0.2">
      <c r="A337" t="s">
        <v>798</v>
      </c>
      <c r="B337" t="s">
        <v>447</v>
      </c>
      <c r="C337" t="s">
        <v>614</v>
      </c>
      <c r="D337">
        <v>1</v>
      </c>
      <c r="E337">
        <v>0</v>
      </c>
      <c r="F337">
        <v>0</v>
      </c>
      <c r="G337">
        <v>0</v>
      </c>
      <c r="H337">
        <v>30</v>
      </c>
      <c r="I337" t="s">
        <v>388</v>
      </c>
      <c r="J337">
        <v>202.90515725236801</v>
      </c>
      <c r="K337">
        <v>10679.693863910399</v>
      </c>
      <c r="L337">
        <v>14651.1243942004</v>
      </c>
      <c r="M337">
        <v>25330.818258110801</v>
      </c>
      <c r="N337" t="s">
        <v>449</v>
      </c>
      <c r="O337" t="s">
        <v>450</v>
      </c>
      <c r="P337">
        <v>1</v>
      </c>
      <c r="Q337">
        <v>0</v>
      </c>
      <c r="R337">
        <v>0</v>
      </c>
      <c r="S337">
        <v>1</v>
      </c>
      <c r="T337">
        <v>1</v>
      </c>
      <c r="U337">
        <v>100</v>
      </c>
      <c r="V337">
        <v>1</v>
      </c>
      <c r="W337">
        <v>1</v>
      </c>
      <c r="X337">
        <v>1</v>
      </c>
    </row>
    <row r="338" spans="1:24" x14ac:dyDescent="0.2">
      <c r="A338" t="s">
        <v>799</v>
      </c>
      <c r="B338" t="s">
        <v>447</v>
      </c>
      <c r="C338" t="s">
        <v>454</v>
      </c>
      <c r="D338">
        <v>1</v>
      </c>
      <c r="E338">
        <v>0</v>
      </c>
      <c r="F338">
        <v>0</v>
      </c>
      <c r="G338">
        <v>0</v>
      </c>
      <c r="H338">
        <v>3800</v>
      </c>
      <c r="I338" t="s">
        <v>384</v>
      </c>
      <c r="J338">
        <v>94.490146755670395</v>
      </c>
      <c r="K338">
        <v>4973.6572835199504</v>
      </c>
      <c r="L338">
        <v>3914.9655300315799</v>
      </c>
      <c r="M338">
        <v>8888.6228135515303</v>
      </c>
      <c r="N338" t="s">
        <v>406</v>
      </c>
      <c r="O338" t="s">
        <v>450</v>
      </c>
      <c r="P338">
        <v>1</v>
      </c>
      <c r="Q338">
        <v>0</v>
      </c>
      <c r="R338">
        <v>0</v>
      </c>
      <c r="S338">
        <v>1</v>
      </c>
      <c r="T338">
        <v>1</v>
      </c>
      <c r="U338">
        <v>100</v>
      </c>
      <c r="V338">
        <v>1</v>
      </c>
      <c r="W338">
        <v>1</v>
      </c>
      <c r="X338">
        <v>1</v>
      </c>
    </row>
    <row r="339" spans="1:24" x14ac:dyDescent="0.2">
      <c r="A339" t="s">
        <v>800</v>
      </c>
      <c r="B339" t="s">
        <v>447</v>
      </c>
      <c r="C339" t="s">
        <v>456</v>
      </c>
      <c r="D339">
        <v>0</v>
      </c>
      <c r="E339">
        <v>0</v>
      </c>
      <c r="F339">
        <v>0</v>
      </c>
      <c r="G339">
        <v>0</v>
      </c>
      <c r="H339">
        <v>500</v>
      </c>
      <c r="I339" t="s">
        <v>401</v>
      </c>
      <c r="J339">
        <v>39.785324946310602</v>
      </c>
      <c r="K339">
        <v>2094.1714879127098</v>
      </c>
      <c r="L339">
        <v>6300.0754616709701</v>
      </c>
      <c r="M339">
        <v>8394.2469495836904</v>
      </c>
      <c r="N339" t="s">
        <v>449</v>
      </c>
      <c r="O339" t="s">
        <v>450</v>
      </c>
      <c r="P339">
        <v>1</v>
      </c>
      <c r="Q339">
        <v>0</v>
      </c>
      <c r="R339">
        <v>0</v>
      </c>
      <c r="S339">
        <v>1</v>
      </c>
      <c r="T339">
        <v>1</v>
      </c>
      <c r="U339">
        <v>100</v>
      </c>
      <c r="V339">
        <v>1</v>
      </c>
      <c r="W339">
        <v>1</v>
      </c>
      <c r="X339">
        <v>1</v>
      </c>
    </row>
    <row r="340" spans="1:24" x14ac:dyDescent="0.2">
      <c r="A340" t="s">
        <v>801</v>
      </c>
      <c r="B340" t="s">
        <v>447</v>
      </c>
      <c r="C340" t="s">
        <v>458</v>
      </c>
      <c r="D340">
        <v>0</v>
      </c>
      <c r="E340">
        <v>0</v>
      </c>
      <c r="F340">
        <v>0</v>
      </c>
      <c r="G340">
        <v>0</v>
      </c>
      <c r="H340">
        <v>1600</v>
      </c>
      <c r="I340" t="s">
        <v>459</v>
      </c>
      <c r="J340">
        <v>95.484779844961196</v>
      </c>
      <c r="K340">
        <v>5025.9222287682996</v>
      </c>
      <c r="L340">
        <v>6884.6961389606604</v>
      </c>
      <c r="M340">
        <v>11910.618367728899</v>
      </c>
      <c r="N340" t="s">
        <v>398</v>
      </c>
      <c r="O340" t="s">
        <v>450</v>
      </c>
      <c r="P340">
        <v>1</v>
      </c>
      <c r="Q340">
        <v>0</v>
      </c>
      <c r="R340">
        <v>0</v>
      </c>
      <c r="S340">
        <v>1</v>
      </c>
      <c r="T340">
        <v>1</v>
      </c>
      <c r="U340">
        <v>100</v>
      </c>
      <c r="V340">
        <v>1</v>
      </c>
      <c r="W340">
        <v>1</v>
      </c>
      <c r="X340">
        <v>1</v>
      </c>
    </row>
    <row r="341" spans="1:24" x14ac:dyDescent="0.2">
      <c r="A341" t="s">
        <v>802</v>
      </c>
      <c r="B341" t="s">
        <v>408</v>
      </c>
      <c r="C341" t="s">
        <v>544</v>
      </c>
      <c r="D341">
        <v>0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513.23069176719503</v>
      </c>
      <c r="K341">
        <v>30723.481554497299</v>
      </c>
      <c r="L341">
        <v>27367.367255026398</v>
      </c>
      <c r="M341">
        <v>58090.848809523799</v>
      </c>
      <c r="N341">
        <v>0</v>
      </c>
      <c r="O341">
        <v>0</v>
      </c>
      <c r="P341">
        <v>2</v>
      </c>
      <c r="Q341">
        <v>0</v>
      </c>
      <c r="R341">
        <v>0</v>
      </c>
      <c r="S341">
        <v>1</v>
      </c>
      <c r="T341">
        <v>1</v>
      </c>
      <c r="U341">
        <v>100</v>
      </c>
      <c r="V341">
        <v>1</v>
      </c>
      <c r="W341">
        <v>1</v>
      </c>
      <c r="X341">
        <v>1</v>
      </c>
    </row>
    <row r="342" spans="1:24" x14ac:dyDescent="0.2">
      <c r="A342" t="s">
        <v>803</v>
      </c>
      <c r="B342" t="s">
        <v>544</v>
      </c>
      <c r="C342" t="s">
        <v>546</v>
      </c>
      <c r="D342">
        <v>0</v>
      </c>
      <c r="E342">
        <v>0</v>
      </c>
      <c r="F342">
        <v>0</v>
      </c>
      <c r="G342">
        <v>0</v>
      </c>
      <c r="H342">
        <v>20000</v>
      </c>
      <c r="I342" t="s">
        <v>384</v>
      </c>
      <c r="J342">
        <v>513.23069176719503</v>
      </c>
      <c r="K342">
        <v>30723.481554497299</v>
      </c>
      <c r="L342">
        <v>27367.367255026398</v>
      </c>
      <c r="M342">
        <v>58090.848809523799</v>
      </c>
      <c r="N342" t="s">
        <v>398</v>
      </c>
      <c r="O342" t="s">
        <v>385</v>
      </c>
      <c r="P342">
        <v>1</v>
      </c>
      <c r="Q342">
        <v>0</v>
      </c>
      <c r="R342">
        <v>0</v>
      </c>
      <c r="S342">
        <v>1</v>
      </c>
      <c r="T342">
        <v>1</v>
      </c>
      <c r="U342">
        <v>100</v>
      </c>
      <c r="V342">
        <v>1</v>
      </c>
      <c r="W342">
        <v>1</v>
      </c>
      <c r="X342">
        <v>1</v>
      </c>
    </row>
    <row r="343" spans="1:24" x14ac:dyDescent="0.2">
      <c r="A343" t="s">
        <v>804</v>
      </c>
      <c r="B343" t="s">
        <v>408</v>
      </c>
      <c r="C343" t="s">
        <v>548</v>
      </c>
      <c r="D343">
        <v>0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2401.5416770915799</v>
      </c>
      <c r="K343">
        <v>135138.67742067101</v>
      </c>
      <c r="L343">
        <v>99298.673363066293</v>
      </c>
      <c r="M343">
        <v>234437.35078373799</v>
      </c>
      <c r="N343">
        <v>0</v>
      </c>
      <c r="O343">
        <v>0</v>
      </c>
      <c r="P343">
        <v>5</v>
      </c>
      <c r="Q343">
        <v>0</v>
      </c>
      <c r="R343">
        <v>0</v>
      </c>
      <c r="S343">
        <v>1</v>
      </c>
      <c r="T343">
        <v>1</v>
      </c>
      <c r="U343">
        <v>100</v>
      </c>
      <c r="V343">
        <v>1</v>
      </c>
      <c r="W343">
        <v>1</v>
      </c>
      <c r="X343">
        <v>1</v>
      </c>
    </row>
    <row r="344" spans="1:24" x14ac:dyDescent="0.2">
      <c r="A344" t="s">
        <v>805</v>
      </c>
      <c r="B344" t="s">
        <v>548</v>
      </c>
      <c r="C344" t="s">
        <v>806</v>
      </c>
      <c r="D344">
        <v>1</v>
      </c>
      <c r="E344">
        <v>0</v>
      </c>
      <c r="F344">
        <v>0</v>
      </c>
      <c r="G344">
        <v>0</v>
      </c>
      <c r="H344">
        <v>1</v>
      </c>
      <c r="I344" t="s">
        <v>368</v>
      </c>
      <c r="J344">
        <v>1989.2662473155301</v>
      </c>
      <c r="K344">
        <v>112336.129468848</v>
      </c>
      <c r="L344">
        <v>77595.582087281</v>
      </c>
      <c r="M344">
        <v>189931.71155612901</v>
      </c>
      <c r="N344" t="s">
        <v>807</v>
      </c>
      <c r="O344" t="s">
        <v>532</v>
      </c>
      <c r="P344">
        <v>1</v>
      </c>
      <c r="Q344">
        <v>0</v>
      </c>
      <c r="R344">
        <v>0</v>
      </c>
      <c r="S344">
        <v>1</v>
      </c>
      <c r="T344">
        <v>1</v>
      </c>
      <c r="U344">
        <v>100</v>
      </c>
      <c r="V344">
        <v>1</v>
      </c>
      <c r="W344">
        <v>1</v>
      </c>
      <c r="X344">
        <v>1</v>
      </c>
    </row>
    <row r="345" spans="1:24" x14ac:dyDescent="0.2">
      <c r="A345" t="s">
        <v>808</v>
      </c>
      <c r="B345" t="s">
        <v>548</v>
      </c>
      <c r="C345" t="s">
        <v>530</v>
      </c>
      <c r="D345">
        <v>1</v>
      </c>
      <c r="E345">
        <v>0</v>
      </c>
      <c r="F345">
        <v>0</v>
      </c>
      <c r="G345">
        <v>0</v>
      </c>
      <c r="H345">
        <v>500</v>
      </c>
      <c r="I345" t="s">
        <v>384</v>
      </c>
      <c r="J345">
        <v>12.4329140470858</v>
      </c>
      <c r="K345">
        <v>576.455545391903</v>
      </c>
      <c r="L345">
        <v>450.15606498995101</v>
      </c>
      <c r="M345">
        <v>1026.6116103818499</v>
      </c>
      <c r="N345" t="s">
        <v>531</v>
      </c>
      <c r="O345" t="s">
        <v>532</v>
      </c>
      <c r="P345">
        <v>1</v>
      </c>
      <c r="Q345">
        <v>0</v>
      </c>
      <c r="R345">
        <v>0</v>
      </c>
      <c r="S345">
        <v>1</v>
      </c>
      <c r="T345">
        <v>1</v>
      </c>
      <c r="U345">
        <v>100</v>
      </c>
      <c r="V345">
        <v>1</v>
      </c>
      <c r="W345">
        <v>1</v>
      </c>
      <c r="X345">
        <v>1</v>
      </c>
    </row>
    <row r="346" spans="1:24" x14ac:dyDescent="0.2">
      <c r="A346" t="s">
        <v>809</v>
      </c>
      <c r="B346" t="s">
        <v>548</v>
      </c>
      <c r="C346" t="s">
        <v>552</v>
      </c>
      <c r="D346">
        <v>0</v>
      </c>
      <c r="E346">
        <v>0</v>
      </c>
      <c r="F346">
        <v>0</v>
      </c>
      <c r="G346">
        <v>0</v>
      </c>
      <c r="H346">
        <v>13000</v>
      </c>
      <c r="I346" t="s">
        <v>384</v>
      </c>
      <c r="J346">
        <v>387.90691824289399</v>
      </c>
      <c r="K346">
        <v>21562.576335343001</v>
      </c>
      <c r="L346">
        <v>18943.681005167899</v>
      </c>
      <c r="M346">
        <v>40506.257340511002</v>
      </c>
      <c r="N346" t="s">
        <v>398</v>
      </c>
      <c r="O346" t="s">
        <v>385</v>
      </c>
      <c r="P346">
        <v>1</v>
      </c>
      <c r="Q346">
        <v>0</v>
      </c>
      <c r="R346">
        <v>0</v>
      </c>
      <c r="S346">
        <v>1</v>
      </c>
      <c r="T346">
        <v>1</v>
      </c>
      <c r="U346">
        <v>100</v>
      </c>
      <c r="V346">
        <v>1</v>
      </c>
      <c r="W346">
        <v>1</v>
      </c>
      <c r="X346">
        <v>1</v>
      </c>
    </row>
    <row r="347" spans="1:24" x14ac:dyDescent="0.2">
      <c r="A347" t="s">
        <v>810</v>
      </c>
      <c r="B347" t="s">
        <v>548</v>
      </c>
      <c r="C347" t="s">
        <v>811</v>
      </c>
      <c r="D347">
        <v>0</v>
      </c>
      <c r="E347">
        <v>0</v>
      </c>
      <c r="F347">
        <v>0</v>
      </c>
      <c r="G347">
        <v>0</v>
      </c>
      <c r="H347">
        <v>800</v>
      </c>
      <c r="I347" t="s">
        <v>384</v>
      </c>
      <c r="J347">
        <v>11.935597486075199</v>
      </c>
      <c r="K347">
        <v>663.51607108814198</v>
      </c>
      <c r="L347">
        <v>2309.2542056273301</v>
      </c>
      <c r="M347">
        <v>2972.7702767154701</v>
      </c>
      <c r="N347" t="s">
        <v>398</v>
      </c>
      <c r="O347" t="s">
        <v>385</v>
      </c>
      <c r="P347">
        <v>1</v>
      </c>
      <c r="Q347">
        <v>0</v>
      </c>
      <c r="R347">
        <v>0</v>
      </c>
      <c r="S347">
        <v>1</v>
      </c>
      <c r="T347">
        <v>1</v>
      </c>
      <c r="U347">
        <v>100</v>
      </c>
      <c r="V347">
        <v>1</v>
      </c>
      <c r="W347">
        <v>1</v>
      </c>
      <c r="X347">
        <v>1</v>
      </c>
    </row>
    <row r="348" spans="1:24" x14ac:dyDescent="0.2">
      <c r="A348" t="s">
        <v>812</v>
      </c>
      <c r="B348" t="s">
        <v>408</v>
      </c>
      <c r="C348" t="s">
        <v>554</v>
      </c>
      <c r="D348">
        <v>0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93.396050300172206</v>
      </c>
      <c r="K348">
        <v>5200.36917461958</v>
      </c>
      <c r="L348">
        <v>5247.4274823341902</v>
      </c>
      <c r="M348">
        <v>10447.7966569537</v>
      </c>
      <c r="N348">
        <v>0</v>
      </c>
      <c r="O348">
        <v>0</v>
      </c>
      <c r="P348">
        <v>3</v>
      </c>
      <c r="Q348">
        <v>0</v>
      </c>
      <c r="R348">
        <v>0</v>
      </c>
      <c r="S348">
        <v>1</v>
      </c>
      <c r="T348">
        <v>1</v>
      </c>
      <c r="U348">
        <v>100</v>
      </c>
      <c r="V348">
        <v>1</v>
      </c>
      <c r="W348">
        <v>1</v>
      </c>
      <c r="X348">
        <v>1</v>
      </c>
    </row>
    <row r="349" spans="1:24" x14ac:dyDescent="0.2">
      <c r="A349" t="s">
        <v>813</v>
      </c>
      <c r="B349" t="s">
        <v>554</v>
      </c>
      <c r="C349" t="s">
        <v>814</v>
      </c>
      <c r="D349">
        <v>0</v>
      </c>
      <c r="E349">
        <v>0</v>
      </c>
      <c r="F349">
        <v>0</v>
      </c>
      <c r="G349">
        <v>0</v>
      </c>
      <c r="H349">
        <v>30</v>
      </c>
      <c r="I349" t="s">
        <v>384</v>
      </c>
      <c r="J349">
        <v>1.4919496857593999</v>
      </c>
      <c r="K349">
        <v>91.582438415159302</v>
      </c>
      <c r="L349">
        <v>133.65458425782299</v>
      </c>
      <c r="M349">
        <v>225.23702267298299</v>
      </c>
      <c r="N349" t="s">
        <v>398</v>
      </c>
      <c r="O349" t="s">
        <v>385</v>
      </c>
      <c r="P349">
        <v>1</v>
      </c>
      <c r="Q349">
        <v>0</v>
      </c>
      <c r="R349">
        <v>0</v>
      </c>
      <c r="S349">
        <v>1</v>
      </c>
      <c r="T349">
        <v>1</v>
      </c>
      <c r="U349">
        <v>100</v>
      </c>
      <c r="V349">
        <v>1</v>
      </c>
      <c r="W349">
        <v>1</v>
      </c>
      <c r="X349">
        <v>1</v>
      </c>
    </row>
    <row r="350" spans="1:24" x14ac:dyDescent="0.2">
      <c r="A350" t="s">
        <v>815</v>
      </c>
      <c r="B350" t="s">
        <v>554</v>
      </c>
      <c r="C350" t="s">
        <v>558</v>
      </c>
      <c r="D350">
        <v>0</v>
      </c>
      <c r="E350">
        <v>0</v>
      </c>
      <c r="F350">
        <v>0</v>
      </c>
      <c r="G350">
        <v>0</v>
      </c>
      <c r="H350">
        <v>1320</v>
      </c>
      <c r="I350" t="s">
        <v>384</v>
      </c>
      <c r="J350">
        <v>91.904100614412798</v>
      </c>
      <c r="K350">
        <v>5108.7867362044199</v>
      </c>
      <c r="L350">
        <v>5113.7728980763704</v>
      </c>
      <c r="M350">
        <v>10222.5596342807</v>
      </c>
      <c r="N350" t="s">
        <v>398</v>
      </c>
      <c r="O350" t="s">
        <v>385</v>
      </c>
      <c r="P350">
        <v>1</v>
      </c>
      <c r="Q350">
        <v>0</v>
      </c>
      <c r="R350">
        <v>0</v>
      </c>
      <c r="S350">
        <v>1</v>
      </c>
      <c r="T350">
        <v>1</v>
      </c>
      <c r="U350">
        <v>100</v>
      </c>
      <c r="V350">
        <v>1</v>
      </c>
      <c r="W350">
        <v>1</v>
      </c>
      <c r="X350">
        <v>1</v>
      </c>
    </row>
    <row r="351" spans="1:24" x14ac:dyDescent="0.2">
      <c r="A351" t="s">
        <v>816</v>
      </c>
      <c r="B351" t="s">
        <v>408</v>
      </c>
      <c r="C351" t="s">
        <v>697</v>
      </c>
      <c r="D351">
        <v>0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249.55345073189699</v>
      </c>
      <c r="K351">
        <v>13799.1740385414</v>
      </c>
      <c r="L351">
        <v>6633.9081628021804</v>
      </c>
      <c r="M351">
        <v>20433.082201343601</v>
      </c>
      <c r="N351">
        <v>0</v>
      </c>
      <c r="O351">
        <v>0</v>
      </c>
      <c r="P351">
        <v>7</v>
      </c>
      <c r="Q351">
        <v>0</v>
      </c>
      <c r="R351">
        <v>0</v>
      </c>
      <c r="S351">
        <v>1</v>
      </c>
      <c r="T351">
        <v>1</v>
      </c>
      <c r="U351">
        <v>100</v>
      </c>
      <c r="V351">
        <v>1</v>
      </c>
      <c r="W351">
        <v>1</v>
      </c>
      <c r="X351">
        <v>1</v>
      </c>
    </row>
    <row r="352" spans="1:24" x14ac:dyDescent="0.2">
      <c r="A352" t="s">
        <v>817</v>
      </c>
      <c r="B352" t="s">
        <v>697</v>
      </c>
      <c r="C352" t="s">
        <v>818</v>
      </c>
      <c r="D352">
        <v>0</v>
      </c>
      <c r="E352">
        <v>0</v>
      </c>
      <c r="F352">
        <v>0</v>
      </c>
      <c r="G352">
        <v>0</v>
      </c>
      <c r="H352">
        <v>8500</v>
      </c>
      <c r="I352" t="s">
        <v>384</v>
      </c>
      <c r="J352">
        <v>67.635052417456194</v>
      </c>
      <c r="K352">
        <v>3759.5765109962599</v>
      </c>
      <c r="L352">
        <v>2398.35726187194</v>
      </c>
      <c r="M352">
        <v>6157.9337728682103</v>
      </c>
      <c r="N352" t="s">
        <v>398</v>
      </c>
      <c r="O352" t="s">
        <v>385</v>
      </c>
      <c r="P352">
        <v>1</v>
      </c>
      <c r="Q352">
        <v>0</v>
      </c>
      <c r="R352">
        <v>0</v>
      </c>
      <c r="S352">
        <v>1</v>
      </c>
      <c r="T352">
        <v>1</v>
      </c>
      <c r="U352">
        <v>100</v>
      </c>
      <c r="V352">
        <v>1</v>
      </c>
      <c r="W352">
        <v>1</v>
      </c>
      <c r="X352">
        <v>1</v>
      </c>
    </row>
    <row r="353" spans="1:24" x14ac:dyDescent="0.2">
      <c r="A353" t="s">
        <v>819</v>
      </c>
      <c r="B353" t="s">
        <v>697</v>
      </c>
      <c r="C353" t="s">
        <v>820</v>
      </c>
      <c r="D353">
        <v>0</v>
      </c>
      <c r="E353">
        <v>0</v>
      </c>
      <c r="F353">
        <v>0</v>
      </c>
      <c r="G353">
        <v>0</v>
      </c>
      <c r="H353">
        <v>10000</v>
      </c>
      <c r="I353" t="s">
        <v>384</v>
      </c>
      <c r="J353">
        <v>99.463312365776602</v>
      </c>
      <c r="K353">
        <v>5528.8657289692801</v>
      </c>
      <c r="L353">
        <v>2227.5764039333899</v>
      </c>
      <c r="M353">
        <v>7756.44213290267</v>
      </c>
      <c r="N353" t="s">
        <v>398</v>
      </c>
      <c r="O353" t="s">
        <v>385</v>
      </c>
      <c r="P353">
        <v>1</v>
      </c>
      <c r="Q353">
        <v>0</v>
      </c>
      <c r="R353">
        <v>0</v>
      </c>
      <c r="S353">
        <v>1</v>
      </c>
      <c r="T353">
        <v>1</v>
      </c>
      <c r="U353">
        <v>100</v>
      </c>
      <c r="V353">
        <v>1</v>
      </c>
      <c r="W353">
        <v>1</v>
      </c>
      <c r="X353">
        <v>1</v>
      </c>
    </row>
    <row r="354" spans="1:24" x14ac:dyDescent="0.2">
      <c r="A354" t="s">
        <v>821</v>
      </c>
      <c r="B354" t="s">
        <v>697</v>
      </c>
      <c r="C354" t="s">
        <v>822</v>
      </c>
      <c r="D354">
        <v>0</v>
      </c>
      <c r="E354">
        <v>0</v>
      </c>
      <c r="F354">
        <v>0</v>
      </c>
      <c r="G354">
        <v>0</v>
      </c>
      <c r="H354">
        <v>500</v>
      </c>
      <c r="I354" t="s">
        <v>384</v>
      </c>
      <c r="J354">
        <v>7.4597484260694804</v>
      </c>
      <c r="K354">
        <v>414.59969988515599</v>
      </c>
      <c r="L354">
        <v>946.71997157622695</v>
      </c>
      <c r="M354">
        <v>1361.31967146138</v>
      </c>
      <c r="N354" t="s">
        <v>531</v>
      </c>
      <c r="O354" t="s">
        <v>385</v>
      </c>
      <c r="P354">
        <v>1</v>
      </c>
      <c r="Q354">
        <v>0</v>
      </c>
      <c r="R354">
        <v>0</v>
      </c>
      <c r="S354">
        <v>1</v>
      </c>
      <c r="T354">
        <v>1</v>
      </c>
      <c r="U354">
        <v>100</v>
      </c>
      <c r="V354">
        <v>1</v>
      </c>
      <c r="W354">
        <v>1</v>
      </c>
      <c r="X354">
        <v>1</v>
      </c>
    </row>
    <row r="355" spans="1:24" x14ac:dyDescent="0.2">
      <c r="A355" t="s">
        <v>823</v>
      </c>
      <c r="B355" t="s">
        <v>697</v>
      </c>
      <c r="C355" t="s">
        <v>824</v>
      </c>
      <c r="D355">
        <v>0</v>
      </c>
      <c r="E355">
        <v>0</v>
      </c>
      <c r="F355">
        <v>0</v>
      </c>
      <c r="G355">
        <v>0</v>
      </c>
      <c r="H355">
        <v>225</v>
      </c>
      <c r="I355" t="s">
        <v>384</v>
      </c>
      <c r="J355">
        <v>3.3817526203272998</v>
      </c>
      <c r="K355">
        <v>156.66082355727801</v>
      </c>
      <c r="L355">
        <v>152.960246416882</v>
      </c>
      <c r="M355">
        <v>309.62106997415998</v>
      </c>
      <c r="N355" t="s">
        <v>398</v>
      </c>
      <c r="O355" t="s">
        <v>532</v>
      </c>
      <c r="P355">
        <v>1</v>
      </c>
      <c r="Q355">
        <v>0</v>
      </c>
      <c r="R355">
        <v>0</v>
      </c>
      <c r="S355">
        <v>1</v>
      </c>
      <c r="T355">
        <v>1</v>
      </c>
      <c r="U355">
        <v>100</v>
      </c>
      <c r="V355">
        <v>1</v>
      </c>
      <c r="W355">
        <v>1</v>
      </c>
      <c r="X355">
        <v>1</v>
      </c>
    </row>
    <row r="356" spans="1:24" x14ac:dyDescent="0.2">
      <c r="A356" t="s">
        <v>825</v>
      </c>
      <c r="B356" t="s">
        <v>697</v>
      </c>
      <c r="C356" t="s">
        <v>826</v>
      </c>
      <c r="D356">
        <v>0</v>
      </c>
      <c r="E356">
        <v>0</v>
      </c>
      <c r="F356">
        <v>0</v>
      </c>
      <c r="G356">
        <v>0</v>
      </c>
      <c r="H356">
        <v>300</v>
      </c>
      <c r="I356" t="s">
        <v>384</v>
      </c>
      <c r="J356">
        <v>4.4758490567326996</v>
      </c>
      <c r="K356">
        <v>207.55213895779499</v>
      </c>
      <c r="L356">
        <v>203.82324096181401</v>
      </c>
      <c r="M356">
        <v>411.37537991960897</v>
      </c>
      <c r="N356" t="s">
        <v>398</v>
      </c>
      <c r="O356" t="s">
        <v>532</v>
      </c>
      <c r="P356">
        <v>1</v>
      </c>
      <c r="Q356">
        <v>0</v>
      </c>
      <c r="R356">
        <v>0</v>
      </c>
      <c r="S356">
        <v>1</v>
      </c>
      <c r="T356">
        <v>1</v>
      </c>
      <c r="U356">
        <v>100</v>
      </c>
      <c r="V356">
        <v>1</v>
      </c>
      <c r="W356">
        <v>1</v>
      </c>
      <c r="X356">
        <v>1</v>
      </c>
    </row>
    <row r="357" spans="1:24" x14ac:dyDescent="0.2">
      <c r="A357" t="s">
        <v>827</v>
      </c>
      <c r="B357" t="s">
        <v>697</v>
      </c>
      <c r="C357" t="s">
        <v>828</v>
      </c>
      <c r="D357">
        <v>0</v>
      </c>
      <c r="E357">
        <v>0</v>
      </c>
      <c r="F357">
        <v>0</v>
      </c>
      <c r="G357">
        <v>0</v>
      </c>
      <c r="H357">
        <v>1500</v>
      </c>
      <c r="I357" t="s">
        <v>384</v>
      </c>
      <c r="J357">
        <v>67.137735845535403</v>
      </c>
      <c r="K357">
        <v>3731.9191361757098</v>
      </c>
      <c r="L357">
        <v>704.47103804191795</v>
      </c>
      <c r="M357">
        <v>4436.3901742176204</v>
      </c>
      <c r="N357" t="s">
        <v>398</v>
      </c>
      <c r="O357" t="s">
        <v>385</v>
      </c>
      <c r="P357">
        <v>1</v>
      </c>
      <c r="Q357">
        <v>0</v>
      </c>
      <c r="R357">
        <v>0</v>
      </c>
      <c r="S357">
        <v>1</v>
      </c>
      <c r="T357">
        <v>1</v>
      </c>
      <c r="U357">
        <v>100</v>
      </c>
      <c r="V357">
        <v>1</v>
      </c>
      <c r="W357">
        <v>1</v>
      </c>
      <c r="X357">
        <v>1</v>
      </c>
    </row>
    <row r="358" spans="1:24" x14ac:dyDescent="0.2">
      <c r="A358" t="s">
        <v>829</v>
      </c>
      <c r="B358" t="s">
        <v>408</v>
      </c>
      <c r="C358" t="s">
        <v>461</v>
      </c>
      <c r="D358">
        <v>0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1148.5689538255001</v>
      </c>
      <c r="K358">
        <v>54866.933170469798</v>
      </c>
      <c r="L358">
        <v>6700.4102361744899</v>
      </c>
      <c r="M358">
        <v>61567.343406644199</v>
      </c>
      <c r="N358" t="s">
        <v>462</v>
      </c>
      <c r="O358" t="s">
        <v>463</v>
      </c>
      <c r="P358">
        <v>1</v>
      </c>
      <c r="Q358">
        <v>0</v>
      </c>
      <c r="R358">
        <v>0</v>
      </c>
      <c r="S358">
        <v>1</v>
      </c>
      <c r="T358">
        <v>1</v>
      </c>
      <c r="U358">
        <v>100</v>
      </c>
      <c r="V358">
        <v>1</v>
      </c>
      <c r="W358">
        <v>1</v>
      </c>
      <c r="X358">
        <v>1</v>
      </c>
    </row>
    <row r="359" spans="1:24" x14ac:dyDescent="0.2">
      <c r="A359" t="s">
        <v>830</v>
      </c>
      <c r="B359" t="s">
        <v>773</v>
      </c>
      <c r="C359" t="s">
        <v>467</v>
      </c>
      <c r="D359">
        <v>0</v>
      </c>
      <c r="E359">
        <v>0</v>
      </c>
      <c r="F359">
        <v>0</v>
      </c>
      <c r="G359">
        <v>1775932.3783849301</v>
      </c>
      <c r="H359">
        <v>0</v>
      </c>
      <c r="I359">
        <v>0</v>
      </c>
      <c r="J359">
        <v>18133.1578775546</v>
      </c>
      <c r="K359">
        <v>1003583.72331133</v>
      </c>
      <c r="L359">
        <v>163103.02328420599</v>
      </c>
      <c r="M359">
        <v>2942619.1249804799</v>
      </c>
      <c r="N359">
        <v>0</v>
      </c>
      <c r="O359">
        <v>0</v>
      </c>
      <c r="P359">
        <v>15</v>
      </c>
      <c r="Q359">
        <v>0</v>
      </c>
      <c r="R359">
        <v>0</v>
      </c>
      <c r="S359">
        <v>1</v>
      </c>
      <c r="T359">
        <v>1</v>
      </c>
      <c r="U359">
        <v>100</v>
      </c>
      <c r="V359">
        <v>1</v>
      </c>
      <c r="W359">
        <v>1</v>
      </c>
      <c r="X359">
        <v>1</v>
      </c>
    </row>
    <row r="360" spans="1:24" x14ac:dyDescent="0.2">
      <c r="A360" t="s">
        <v>831</v>
      </c>
      <c r="B360" t="s">
        <v>467</v>
      </c>
      <c r="C360" t="s">
        <v>469</v>
      </c>
      <c r="D360">
        <v>0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2337.3878406230201</v>
      </c>
      <c r="K360">
        <v>128762.862674131</v>
      </c>
      <c r="L360">
        <v>35914.109014298003</v>
      </c>
      <c r="M360">
        <v>164676.97168842901</v>
      </c>
      <c r="N360">
        <v>0</v>
      </c>
      <c r="O360">
        <v>0</v>
      </c>
      <c r="P360">
        <v>4</v>
      </c>
      <c r="Q360">
        <v>0</v>
      </c>
      <c r="R360">
        <v>0</v>
      </c>
      <c r="S360">
        <v>1</v>
      </c>
      <c r="T360">
        <v>1</v>
      </c>
      <c r="U360">
        <v>100</v>
      </c>
      <c r="V360">
        <v>1</v>
      </c>
      <c r="W360">
        <v>1</v>
      </c>
      <c r="X360">
        <v>1</v>
      </c>
    </row>
    <row r="361" spans="1:24" x14ac:dyDescent="0.2">
      <c r="A361" t="s">
        <v>832</v>
      </c>
      <c r="B361" t="s">
        <v>469</v>
      </c>
      <c r="C361" t="s">
        <v>471</v>
      </c>
      <c r="D361">
        <v>0</v>
      </c>
      <c r="E361">
        <v>0</v>
      </c>
      <c r="F361">
        <v>0</v>
      </c>
      <c r="G361">
        <v>0</v>
      </c>
      <c r="H361">
        <v>1</v>
      </c>
      <c r="I361" t="s">
        <v>368</v>
      </c>
      <c r="J361">
        <v>348.12159330749301</v>
      </c>
      <c r="K361">
        <v>19177.552659776</v>
      </c>
      <c r="L361">
        <v>4826.8694952052801</v>
      </c>
      <c r="M361">
        <v>24004.422154981301</v>
      </c>
      <c r="N361" t="s">
        <v>474</v>
      </c>
      <c r="O361" t="s">
        <v>475</v>
      </c>
      <c r="P361">
        <v>1</v>
      </c>
      <c r="Q361">
        <v>0</v>
      </c>
      <c r="R361">
        <v>0</v>
      </c>
      <c r="S361">
        <v>1</v>
      </c>
      <c r="T361">
        <v>1</v>
      </c>
      <c r="U361">
        <v>100</v>
      </c>
      <c r="V361">
        <v>1</v>
      </c>
      <c r="W361">
        <v>1</v>
      </c>
      <c r="X361">
        <v>1</v>
      </c>
    </row>
    <row r="362" spans="1:24" x14ac:dyDescent="0.2">
      <c r="A362" t="s">
        <v>833</v>
      </c>
      <c r="B362" t="s">
        <v>469</v>
      </c>
      <c r="C362" t="s">
        <v>473</v>
      </c>
      <c r="D362">
        <v>0</v>
      </c>
      <c r="E362">
        <v>0</v>
      </c>
      <c r="F362">
        <v>0</v>
      </c>
      <c r="G362">
        <v>0</v>
      </c>
      <c r="H362">
        <v>1</v>
      </c>
      <c r="I362" t="s">
        <v>368</v>
      </c>
      <c r="J362">
        <v>994.63312365776596</v>
      </c>
      <c r="K362">
        <v>54792.655007177702</v>
      </c>
      <c r="L362">
        <v>6757.5437149009404</v>
      </c>
      <c r="M362">
        <v>61550.198722078603</v>
      </c>
      <c r="N362" t="s">
        <v>474</v>
      </c>
      <c r="O362" t="s">
        <v>475</v>
      </c>
      <c r="P362">
        <v>1</v>
      </c>
      <c r="Q362">
        <v>0</v>
      </c>
      <c r="R362">
        <v>0</v>
      </c>
      <c r="S362">
        <v>1</v>
      </c>
      <c r="T362">
        <v>1</v>
      </c>
      <c r="U362">
        <v>100</v>
      </c>
      <c r="V362">
        <v>1</v>
      </c>
      <c r="W362">
        <v>1</v>
      </c>
      <c r="X362">
        <v>1</v>
      </c>
    </row>
    <row r="363" spans="1:24" x14ac:dyDescent="0.2">
      <c r="A363" t="s">
        <v>834</v>
      </c>
      <c r="B363" t="s">
        <v>469</v>
      </c>
      <c r="C363" t="s">
        <v>569</v>
      </c>
      <c r="D363">
        <v>0</v>
      </c>
      <c r="E363">
        <v>0</v>
      </c>
      <c r="F363">
        <v>0</v>
      </c>
      <c r="G363">
        <v>0</v>
      </c>
      <c r="H363">
        <v>1</v>
      </c>
      <c r="I363" t="s">
        <v>368</v>
      </c>
      <c r="J363">
        <v>994.63312365776596</v>
      </c>
      <c r="K363">
        <v>54792.655007177702</v>
      </c>
      <c r="L363">
        <v>24329.695804191699</v>
      </c>
      <c r="M363">
        <v>79122.350811369499</v>
      </c>
      <c r="N363" t="s">
        <v>474</v>
      </c>
      <c r="O363" t="s">
        <v>475</v>
      </c>
      <c r="P363">
        <v>1</v>
      </c>
      <c r="Q363">
        <v>0</v>
      </c>
      <c r="R363">
        <v>0</v>
      </c>
      <c r="S363">
        <v>1</v>
      </c>
      <c r="T363">
        <v>1</v>
      </c>
      <c r="U363">
        <v>100</v>
      </c>
      <c r="V363">
        <v>1</v>
      </c>
      <c r="W363">
        <v>1</v>
      </c>
      <c r="X363">
        <v>1</v>
      </c>
    </row>
    <row r="364" spans="1:24" x14ac:dyDescent="0.2">
      <c r="A364" t="s">
        <v>835</v>
      </c>
      <c r="B364" t="s">
        <v>467</v>
      </c>
      <c r="C364" t="s">
        <v>644</v>
      </c>
      <c r="D364">
        <v>0</v>
      </c>
      <c r="E364">
        <v>0</v>
      </c>
      <c r="F364">
        <v>0</v>
      </c>
      <c r="G364">
        <v>1775932.3783849301</v>
      </c>
      <c r="H364">
        <v>0</v>
      </c>
      <c r="I364">
        <v>0</v>
      </c>
      <c r="J364">
        <v>13806.503789616099</v>
      </c>
      <c r="K364">
        <v>764374.26938541001</v>
      </c>
      <c r="L364">
        <v>93312.674842690205</v>
      </c>
      <c r="M364">
        <v>2633619.32261304</v>
      </c>
      <c r="N364">
        <v>0</v>
      </c>
      <c r="O364">
        <v>0</v>
      </c>
      <c r="P364">
        <v>9</v>
      </c>
      <c r="Q364">
        <v>0</v>
      </c>
      <c r="R364">
        <v>0</v>
      </c>
      <c r="S364">
        <v>1</v>
      </c>
      <c r="T364">
        <v>1</v>
      </c>
      <c r="U364">
        <v>100</v>
      </c>
      <c r="V364">
        <v>1</v>
      </c>
      <c r="W364">
        <v>1</v>
      </c>
      <c r="X364">
        <v>1</v>
      </c>
    </row>
    <row r="365" spans="1:24" x14ac:dyDescent="0.2">
      <c r="A365" t="s">
        <v>836</v>
      </c>
      <c r="B365" t="s">
        <v>644</v>
      </c>
      <c r="C365" t="s">
        <v>479</v>
      </c>
      <c r="D365">
        <v>1</v>
      </c>
      <c r="E365">
        <v>0</v>
      </c>
      <c r="F365">
        <v>0</v>
      </c>
      <c r="G365">
        <v>698503.61564540397</v>
      </c>
      <c r="H365">
        <v>0</v>
      </c>
      <c r="I365">
        <v>0</v>
      </c>
      <c r="J365">
        <v>1566.8255805880201</v>
      </c>
      <c r="K365">
        <v>86478.298019704802</v>
      </c>
      <c r="L365">
        <v>7146.3677115276696</v>
      </c>
      <c r="M365">
        <v>792128.28137663705</v>
      </c>
      <c r="N365">
        <v>0</v>
      </c>
      <c r="O365">
        <v>0</v>
      </c>
      <c r="P365">
        <v>1</v>
      </c>
      <c r="Q365">
        <v>0</v>
      </c>
      <c r="R365">
        <v>0</v>
      </c>
      <c r="S365">
        <v>1</v>
      </c>
      <c r="T365">
        <v>1</v>
      </c>
      <c r="U365">
        <v>100</v>
      </c>
      <c r="V365">
        <v>1</v>
      </c>
      <c r="W365">
        <v>1</v>
      </c>
      <c r="X365">
        <v>1</v>
      </c>
    </row>
    <row r="366" spans="1:24" x14ac:dyDescent="0.2">
      <c r="A366" t="s">
        <v>837</v>
      </c>
      <c r="B366" t="s">
        <v>644</v>
      </c>
      <c r="C366" t="s">
        <v>573</v>
      </c>
      <c r="D366">
        <v>1</v>
      </c>
      <c r="E366">
        <v>0</v>
      </c>
      <c r="F366">
        <v>0</v>
      </c>
      <c r="G366">
        <v>603948.82057607197</v>
      </c>
      <c r="H366">
        <v>0</v>
      </c>
      <c r="I366">
        <v>0</v>
      </c>
      <c r="J366">
        <v>2652.6082198467798</v>
      </c>
      <c r="K366">
        <v>145591.64816821099</v>
      </c>
      <c r="L366">
        <v>12038.012806433</v>
      </c>
      <c r="M366">
        <v>761578.48155071703</v>
      </c>
      <c r="N366">
        <v>0</v>
      </c>
      <c r="O366">
        <v>0</v>
      </c>
      <c r="P366">
        <v>1</v>
      </c>
      <c r="Q366">
        <v>0</v>
      </c>
      <c r="R366">
        <v>0</v>
      </c>
      <c r="S366">
        <v>1</v>
      </c>
      <c r="T366">
        <v>1</v>
      </c>
      <c r="U366">
        <v>100</v>
      </c>
      <c r="V366">
        <v>1</v>
      </c>
      <c r="W366">
        <v>1</v>
      </c>
      <c r="X366">
        <v>1</v>
      </c>
    </row>
    <row r="367" spans="1:24" x14ac:dyDescent="0.2">
      <c r="A367" t="s">
        <v>838</v>
      </c>
      <c r="B367" t="s">
        <v>644</v>
      </c>
      <c r="C367" t="s">
        <v>637</v>
      </c>
      <c r="D367">
        <v>1</v>
      </c>
      <c r="E367">
        <v>0</v>
      </c>
      <c r="F367">
        <v>0</v>
      </c>
      <c r="G367">
        <v>2314.2782047086098</v>
      </c>
      <c r="H367">
        <v>0</v>
      </c>
      <c r="I367">
        <v>0</v>
      </c>
      <c r="J367">
        <v>109.95267228229299</v>
      </c>
      <c r="K367">
        <v>6108.00391483371</v>
      </c>
      <c r="L367">
        <v>492.49913879178598</v>
      </c>
      <c r="M367">
        <v>8914.7812583341092</v>
      </c>
      <c r="N367">
        <v>0</v>
      </c>
      <c r="O367">
        <v>0</v>
      </c>
      <c r="P367">
        <v>1</v>
      </c>
      <c r="Q367">
        <v>0</v>
      </c>
      <c r="R367">
        <v>0</v>
      </c>
      <c r="S367">
        <v>1</v>
      </c>
      <c r="T367">
        <v>1</v>
      </c>
      <c r="U367">
        <v>100</v>
      </c>
      <c r="V367">
        <v>1</v>
      </c>
      <c r="W367">
        <v>1</v>
      </c>
      <c r="X367">
        <v>1</v>
      </c>
    </row>
    <row r="368" spans="1:24" x14ac:dyDescent="0.2">
      <c r="A368" t="s">
        <v>839</v>
      </c>
      <c r="B368" t="s">
        <v>644</v>
      </c>
      <c r="C368" t="s">
        <v>486</v>
      </c>
      <c r="D368">
        <v>1</v>
      </c>
      <c r="E368">
        <v>0</v>
      </c>
      <c r="F368">
        <v>0</v>
      </c>
      <c r="G368">
        <v>145857.870021223</v>
      </c>
      <c r="H368">
        <v>0</v>
      </c>
      <c r="I368">
        <v>0</v>
      </c>
      <c r="J368">
        <v>1030.80630274072</v>
      </c>
      <c r="K368">
        <v>56610.124368236</v>
      </c>
      <c r="L368">
        <v>4683.8720175687304</v>
      </c>
      <c r="M368">
        <v>207151.86640702799</v>
      </c>
      <c r="N368">
        <v>0</v>
      </c>
      <c r="O368">
        <v>0</v>
      </c>
      <c r="P368">
        <v>1</v>
      </c>
      <c r="Q368">
        <v>0</v>
      </c>
      <c r="R368">
        <v>0</v>
      </c>
      <c r="S368">
        <v>1</v>
      </c>
      <c r="T368">
        <v>1</v>
      </c>
      <c r="U368">
        <v>100</v>
      </c>
      <c r="V368">
        <v>1</v>
      </c>
      <c r="W368">
        <v>1</v>
      </c>
      <c r="X368">
        <v>1</v>
      </c>
    </row>
    <row r="369" spans="1:24" x14ac:dyDescent="0.2">
      <c r="A369" t="s">
        <v>840</v>
      </c>
      <c r="B369" t="s">
        <v>644</v>
      </c>
      <c r="C369" t="s">
        <v>488</v>
      </c>
      <c r="D369">
        <v>1</v>
      </c>
      <c r="E369">
        <v>0</v>
      </c>
      <c r="F369">
        <v>0</v>
      </c>
      <c r="G369">
        <v>67692.112477749004</v>
      </c>
      <c r="H369">
        <v>0</v>
      </c>
      <c r="I369">
        <v>0</v>
      </c>
      <c r="J369">
        <v>7385.3498702268098</v>
      </c>
      <c r="K369">
        <v>411174.41605225299</v>
      </c>
      <c r="L369">
        <v>66188.912612690197</v>
      </c>
      <c r="M369">
        <v>545055.44114269305</v>
      </c>
      <c r="N369">
        <v>0</v>
      </c>
      <c r="O369">
        <v>0</v>
      </c>
      <c r="P369">
        <v>1</v>
      </c>
      <c r="Q369">
        <v>0</v>
      </c>
      <c r="R369">
        <v>0</v>
      </c>
      <c r="S369">
        <v>1</v>
      </c>
      <c r="T369">
        <v>1</v>
      </c>
      <c r="U369">
        <v>100</v>
      </c>
      <c r="V369">
        <v>1</v>
      </c>
      <c r="W369">
        <v>1</v>
      </c>
      <c r="X369">
        <v>1</v>
      </c>
    </row>
    <row r="370" spans="1:24" x14ac:dyDescent="0.2">
      <c r="A370" t="s">
        <v>841</v>
      </c>
      <c r="B370" t="s">
        <v>644</v>
      </c>
      <c r="C370" t="s">
        <v>481</v>
      </c>
      <c r="D370">
        <v>1</v>
      </c>
      <c r="E370">
        <v>0</v>
      </c>
      <c r="F370">
        <v>0</v>
      </c>
      <c r="G370">
        <v>14572.9259801894</v>
      </c>
      <c r="H370">
        <v>0</v>
      </c>
      <c r="I370">
        <v>0</v>
      </c>
      <c r="J370">
        <v>167.595681355153</v>
      </c>
      <c r="K370">
        <v>9203.6457134653992</v>
      </c>
      <c r="L370">
        <v>754.53750490955997</v>
      </c>
      <c r="M370">
        <v>24531.109198564402</v>
      </c>
      <c r="N370">
        <v>0</v>
      </c>
      <c r="O370">
        <v>0</v>
      </c>
      <c r="P370">
        <v>1</v>
      </c>
      <c r="Q370">
        <v>0</v>
      </c>
      <c r="R370">
        <v>0</v>
      </c>
      <c r="S370">
        <v>1</v>
      </c>
      <c r="T370">
        <v>1</v>
      </c>
      <c r="U370">
        <v>100</v>
      </c>
      <c r="V370">
        <v>1</v>
      </c>
      <c r="W370">
        <v>1</v>
      </c>
      <c r="X370">
        <v>1</v>
      </c>
    </row>
    <row r="371" spans="1:24" x14ac:dyDescent="0.2">
      <c r="A371" t="s">
        <v>842</v>
      </c>
      <c r="B371" t="s">
        <v>644</v>
      </c>
      <c r="C371" t="s">
        <v>577</v>
      </c>
      <c r="D371">
        <v>1</v>
      </c>
      <c r="E371">
        <v>0</v>
      </c>
      <c r="F371">
        <v>0</v>
      </c>
      <c r="G371">
        <v>1891.0770424921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1891.0770424921</v>
      </c>
      <c r="N371">
        <v>0</v>
      </c>
      <c r="O371">
        <v>0</v>
      </c>
      <c r="P371">
        <v>1</v>
      </c>
      <c r="Q371">
        <v>0</v>
      </c>
      <c r="R371">
        <v>0</v>
      </c>
      <c r="S371">
        <v>1</v>
      </c>
      <c r="T371">
        <v>1</v>
      </c>
      <c r="U371">
        <v>100</v>
      </c>
      <c r="V371">
        <v>1</v>
      </c>
      <c r="W371">
        <v>1</v>
      </c>
      <c r="X371">
        <v>1</v>
      </c>
    </row>
    <row r="372" spans="1:24" x14ac:dyDescent="0.2">
      <c r="A372" t="s">
        <v>843</v>
      </c>
      <c r="B372" t="s">
        <v>644</v>
      </c>
      <c r="C372" t="s">
        <v>491</v>
      </c>
      <c r="D372">
        <v>1</v>
      </c>
      <c r="E372">
        <v>1</v>
      </c>
      <c r="F372" t="s">
        <v>368</v>
      </c>
      <c r="G372">
        <v>241151.67843709901</v>
      </c>
      <c r="H372">
        <v>1</v>
      </c>
      <c r="I372" t="s">
        <v>368</v>
      </c>
      <c r="J372">
        <v>893.36546257630403</v>
      </c>
      <c r="K372">
        <v>49208.133148704997</v>
      </c>
      <c r="L372">
        <v>2008.47305076922</v>
      </c>
      <c r="M372">
        <v>292368.28463657299</v>
      </c>
      <c r="N372" t="s">
        <v>492</v>
      </c>
      <c r="O372" t="s">
        <v>493</v>
      </c>
      <c r="P372">
        <v>1</v>
      </c>
      <c r="Q372">
        <v>0</v>
      </c>
      <c r="R372">
        <v>0</v>
      </c>
      <c r="S372">
        <v>1</v>
      </c>
      <c r="T372">
        <v>1</v>
      </c>
      <c r="U372">
        <v>100</v>
      </c>
      <c r="V372">
        <v>1</v>
      </c>
      <c r="W372">
        <v>1</v>
      </c>
      <c r="X372">
        <v>1</v>
      </c>
    </row>
    <row r="373" spans="1:24" x14ac:dyDescent="0.2">
      <c r="A373" t="s">
        <v>844</v>
      </c>
      <c r="B373" t="s">
        <v>467</v>
      </c>
      <c r="C373" t="s">
        <v>495</v>
      </c>
      <c r="D373">
        <v>1</v>
      </c>
      <c r="E373">
        <v>0</v>
      </c>
      <c r="F373">
        <v>0</v>
      </c>
      <c r="G373">
        <v>0</v>
      </c>
      <c r="H373">
        <v>1</v>
      </c>
      <c r="I373" t="s">
        <v>368</v>
      </c>
      <c r="J373">
        <v>1989.2662473155301</v>
      </c>
      <c r="K373">
        <v>110446.591251794</v>
      </c>
      <c r="L373">
        <v>33876.239427217901</v>
      </c>
      <c r="M373">
        <v>144322.830679012</v>
      </c>
      <c r="N373" t="s">
        <v>495</v>
      </c>
      <c r="O373" t="s">
        <v>493</v>
      </c>
      <c r="P373">
        <v>1</v>
      </c>
      <c r="Q373">
        <v>0</v>
      </c>
      <c r="R373">
        <v>0</v>
      </c>
      <c r="S373">
        <v>1</v>
      </c>
      <c r="T373">
        <v>1</v>
      </c>
      <c r="U373">
        <v>100</v>
      </c>
      <c r="V373">
        <v>1</v>
      </c>
      <c r="W373">
        <v>1</v>
      </c>
      <c r="X373">
        <v>1</v>
      </c>
    </row>
    <row r="374" spans="1:24" x14ac:dyDescent="0.2">
      <c r="A374" t="s">
        <v>845</v>
      </c>
      <c r="B374" t="s">
        <v>846</v>
      </c>
      <c r="C374" t="s">
        <v>846</v>
      </c>
      <c r="D374">
        <v>0</v>
      </c>
      <c r="E374">
        <v>0</v>
      </c>
      <c r="F374">
        <v>0</v>
      </c>
      <c r="G374">
        <v>1513186.0743478399</v>
      </c>
      <c r="H374">
        <v>0</v>
      </c>
      <c r="I374">
        <v>0</v>
      </c>
      <c r="J374">
        <v>43873.639159153703</v>
      </c>
      <c r="K374">
        <v>2423897.0936012501</v>
      </c>
      <c r="L374">
        <v>349595.59551336401</v>
      </c>
      <c r="M374">
        <v>4286678.7634624699</v>
      </c>
      <c r="N374">
        <v>0</v>
      </c>
      <c r="O374">
        <v>0</v>
      </c>
      <c r="P374">
        <v>67</v>
      </c>
      <c r="Q374">
        <v>0</v>
      </c>
      <c r="R374">
        <v>0</v>
      </c>
      <c r="S374">
        <v>1</v>
      </c>
      <c r="T374">
        <v>1</v>
      </c>
      <c r="U374">
        <v>100</v>
      </c>
      <c r="V374">
        <v>1</v>
      </c>
      <c r="W374">
        <v>1</v>
      </c>
      <c r="X374">
        <v>1</v>
      </c>
    </row>
    <row r="375" spans="1:24" x14ac:dyDescent="0.2">
      <c r="A375" t="s">
        <v>847</v>
      </c>
      <c r="B375" t="s">
        <v>846</v>
      </c>
      <c r="C375" t="s">
        <v>379</v>
      </c>
      <c r="D375">
        <v>0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47</v>
      </c>
      <c r="Q375">
        <v>0</v>
      </c>
      <c r="R375">
        <v>0</v>
      </c>
      <c r="S375">
        <v>1</v>
      </c>
      <c r="T375">
        <v>1</v>
      </c>
      <c r="U375">
        <v>100</v>
      </c>
      <c r="V375">
        <v>1</v>
      </c>
      <c r="W375">
        <v>1</v>
      </c>
      <c r="X375">
        <v>1</v>
      </c>
    </row>
    <row r="376" spans="1:24" x14ac:dyDescent="0.2">
      <c r="A376" t="s">
        <v>848</v>
      </c>
      <c r="B376" t="s">
        <v>379</v>
      </c>
      <c r="C376" t="s">
        <v>381</v>
      </c>
      <c r="D376">
        <v>0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9</v>
      </c>
      <c r="Q376">
        <v>0</v>
      </c>
      <c r="R376">
        <v>0</v>
      </c>
      <c r="S376">
        <v>1</v>
      </c>
      <c r="T376">
        <v>1</v>
      </c>
      <c r="U376">
        <v>100</v>
      </c>
      <c r="V376">
        <v>1</v>
      </c>
      <c r="W376">
        <v>1</v>
      </c>
      <c r="X376">
        <v>1</v>
      </c>
    </row>
    <row r="377" spans="1:24" x14ac:dyDescent="0.2">
      <c r="A377" t="s">
        <v>849</v>
      </c>
      <c r="B377" t="s">
        <v>381</v>
      </c>
      <c r="C377" t="s">
        <v>383</v>
      </c>
      <c r="D377">
        <v>0</v>
      </c>
      <c r="E377">
        <v>0</v>
      </c>
      <c r="F377">
        <v>0</v>
      </c>
      <c r="G377">
        <v>0</v>
      </c>
      <c r="H377">
        <v>15000</v>
      </c>
      <c r="I377" t="s">
        <v>384</v>
      </c>
      <c r="J377">
        <v>0</v>
      </c>
      <c r="K377">
        <v>0</v>
      </c>
      <c r="L377">
        <v>0</v>
      </c>
      <c r="M377">
        <v>0</v>
      </c>
      <c r="N377" t="s">
        <v>383</v>
      </c>
      <c r="O377" t="s">
        <v>385</v>
      </c>
      <c r="P377">
        <v>1</v>
      </c>
      <c r="Q377">
        <v>0</v>
      </c>
      <c r="R377">
        <v>0</v>
      </c>
      <c r="S377">
        <v>1</v>
      </c>
      <c r="T377">
        <v>1</v>
      </c>
      <c r="U377">
        <v>100</v>
      </c>
      <c r="V377">
        <v>1</v>
      </c>
      <c r="W377">
        <v>1</v>
      </c>
      <c r="X377">
        <v>1</v>
      </c>
    </row>
    <row r="378" spans="1:24" x14ac:dyDescent="0.2">
      <c r="A378" t="s">
        <v>850</v>
      </c>
      <c r="B378" t="s">
        <v>381</v>
      </c>
      <c r="C378" t="s">
        <v>387</v>
      </c>
      <c r="D378">
        <v>0</v>
      </c>
      <c r="E378">
        <v>0</v>
      </c>
      <c r="F378">
        <v>0</v>
      </c>
      <c r="G378">
        <v>0</v>
      </c>
      <c r="H378">
        <v>135</v>
      </c>
      <c r="I378" t="s">
        <v>388</v>
      </c>
      <c r="J378">
        <v>0</v>
      </c>
      <c r="K378">
        <v>0</v>
      </c>
      <c r="L378">
        <v>0</v>
      </c>
      <c r="M378">
        <v>0</v>
      </c>
      <c r="N378" t="s">
        <v>387</v>
      </c>
      <c r="O378" t="s">
        <v>389</v>
      </c>
      <c r="P378">
        <v>1</v>
      </c>
      <c r="Q378">
        <v>0</v>
      </c>
      <c r="R378">
        <v>0</v>
      </c>
      <c r="S378">
        <v>1</v>
      </c>
      <c r="T378">
        <v>1</v>
      </c>
      <c r="U378">
        <v>100</v>
      </c>
      <c r="V378">
        <v>1</v>
      </c>
      <c r="W378">
        <v>1</v>
      </c>
      <c r="X378">
        <v>1</v>
      </c>
    </row>
    <row r="379" spans="1:24" x14ac:dyDescent="0.2">
      <c r="A379" t="s">
        <v>851</v>
      </c>
      <c r="B379" t="s">
        <v>381</v>
      </c>
      <c r="C379" t="s">
        <v>391</v>
      </c>
      <c r="D379">
        <v>0</v>
      </c>
      <c r="E379">
        <v>0</v>
      </c>
      <c r="F379">
        <v>0</v>
      </c>
      <c r="G379">
        <v>0</v>
      </c>
      <c r="H379">
        <v>1700</v>
      </c>
      <c r="I379" t="s">
        <v>371</v>
      </c>
      <c r="J379">
        <v>0</v>
      </c>
      <c r="K379">
        <v>0</v>
      </c>
      <c r="L379">
        <v>0</v>
      </c>
      <c r="M379">
        <v>0</v>
      </c>
      <c r="N379" t="s">
        <v>392</v>
      </c>
      <c r="O379" t="s">
        <v>393</v>
      </c>
      <c r="P379">
        <v>1</v>
      </c>
      <c r="Q379">
        <v>0</v>
      </c>
      <c r="R379">
        <v>0</v>
      </c>
      <c r="S379">
        <v>1</v>
      </c>
      <c r="T379">
        <v>1</v>
      </c>
      <c r="U379">
        <v>100</v>
      </c>
      <c r="V379">
        <v>1</v>
      </c>
      <c r="W379">
        <v>1</v>
      </c>
      <c r="X379">
        <v>1</v>
      </c>
    </row>
    <row r="380" spans="1:24" x14ac:dyDescent="0.2">
      <c r="A380" t="s">
        <v>852</v>
      </c>
      <c r="B380" t="s">
        <v>381</v>
      </c>
      <c r="C380" t="s">
        <v>395</v>
      </c>
      <c r="D380">
        <v>0</v>
      </c>
      <c r="E380">
        <v>0</v>
      </c>
      <c r="F380">
        <v>0</v>
      </c>
      <c r="G380">
        <v>0</v>
      </c>
      <c r="H380">
        <v>6</v>
      </c>
      <c r="I380" t="s">
        <v>388</v>
      </c>
      <c r="J380">
        <v>0</v>
      </c>
      <c r="K380">
        <v>0</v>
      </c>
      <c r="L380">
        <v>0</v>
      </c>
      <c r="M380">
        <v>0</v>
      </c>
      <c r="N380" t="s">
        <v>395</v>
      </c>
      <c r="O380" t="s">
        <v>393</v>
      </c>
      <c r="P380">
        <v>1</v>
      </c>
      <c r="Q380">
        <v>0</v>
      </c>
      <c r="R380">
        <v>0</v>
      </c>
      <c r="S380">
        <v>1</v>
      </c>
      <c r="T380">
        <v>1</v>
      </c>
      <c r="U380">
        <v>100</v>
      </c>
      <c r="V380">
        <v>1</v>
      </c>
      <c r="W380">
        <v>1</v>
      </c>
      <c r="X380">
        <v>1</v>
      </c>
    </row>
    <row r="381" spans="1:24" x14ac:dyDescent="0.2">
      <c r="A381" t="s">
        <v>853</v>
      </c>
      <c r="B381" t="s">
        <v>381</v>
      </c>
      <c r="C381" t="s">
        <v>509</v>
      </c>
      <c r="D381">
        <v>0</v>
      </c>
      <c r="E381">
        <v>0</v>
      </c>
      <c r="F381">
        <v>0</v>
      </c>
      <c r="G381">
        <v>0</v>
      </c>
      <c r="H381">
        <v>47600</v>
      </c>
      <c r="I381" t="s">
        <v>384</v>
      </c>
      <c r="J381">
        <v>0</v>
      </c>
      <c r="K381">
        <v>0</v>
      </c>
      <c r="L381">
        <v>0</v>
      </c>
      <c r="M381">
        <v>0</v>
      </c>
      <c r="N381" t="s">
        <v>462</v>
      </c>
      <c r="O381" t="s">
        <v>393</v>
      </c>
      <c r="P381">
        <v>1</v>
      </c>
      <c r="Q381">
        <v>0</v>
      </c>
      <c r="R381">
        <v>0</v>
      </c>
      <c r="S381">
        <v>1</v>
      </c>
      <c r="T381">
        <v>1</v>
      </c>
      <c r="U381">
        <v>100</v>
      </c>
      <c r="V381">
        <v>1</v>
      </c>
      <c r="W381">
        <v>1</v>
      </c>
      <c r="X381">
        <v>1</v>
      </c>
    </row>
    <row r="382" spans="1:24" x14ac:dyDescent="0.2">
      <c r="A382" t="s">
        <v>854</v>
      </c>
      <c r="B382" t="s">
        <v>381</v>
      </c>
      <c r="C382" t="s">
        <v>397</v>
      </c>
      <c r="D382">
        <v>0</v>
      </c>
      <c r="E382">
        <v>0</v>
      </c>
      <c r="F382">
        <v>0</v>
      </c>
      <c r="G382">
        <v>0</v>
      </c>
      <c r="H382">
        <v>47600</v>
      </c>
      <c r="I382" t="s">
        <v>384</v>
      </c>
      <c r="J382">
        <v>0</v>
      </c>
      <c r="K382">
        <v>0</v>
      </c>
      <c r="L382">
        <v>0</v>
      </c>
      <c r="M382">
        <v>0</v>
      </c>
      <c r="N382" t="s">
        <v>398</v>
      </c>
      <c r="O382" t="s">
        <v>393</v>
      </c>
      <c r="P382">
        <v>1</v>
      </c>
      <c r="Q382">
        <v>0</v>
      </c>
      <c r="R382">
        <v>0</v>
      </c>
      <c r="S382">
        <v>1</v>
      </c>
      <c r="T382">
        <v>1</v>
      </c>
      <c r="U382">
        <v>100</v>
      </c>
      <c r="V382">
        <v>1</v>
      </c>
      <c r="W382">
        <v>1</v>
      </c>
      <c r="X382">
        <v>1</v>
      </c>
    </row>
    <row r="383" spans="1:24" x14ac:dyDescent="0.2">
      <c r="A383" t="s">
        <v>855</v>
      </c>
      <c r="B383" t="s">
        <v>381</v>
      </c>
      <c r="C383" t="s">
        <v>403</v>
      </c>
      <c r="D383">
        <v>0</v>
      </c>
      <c r="E383">
        <v>0</v>
      </c>
      <c r="F383">
        <v>0</v>
      </c>
      <c r="G383">
        <v>0</v>
      </c>
      <c r="H383">
        <v>500</v>
      </c>
      <c r="I383" t="s">
        <v>384</v>
      </c>
      <c r="J383">
        <v>0</v>
      </c>
      <c r="K383">
        <v>0</v>
      </c>
      <c r="L383">
        <v>0</v>
      </c>
      <c r="M383">
        <v>0</v>
      </c>
      <c r="N383" t="s">
        <v>383</v>
      </c>
      <c r="O383" t="s">
        <v>385</v>
      </c>
      <c r="P383">
        <v>1</v>
      </c>
      <c r="Q383">
        <v>0</v>
      </c>
      <c r="R383">
        <v>0</v>
      </c>
      <c r="S383">
        <v>1</v>
      </c>
      <c r="T383">
        <v>1</v>
      </c>
      <c r="U383">
        <v>100</v>
      </c>
      <c r="V383">
        <v>1</v>
      </c>
      <c r="W383">
        <v>1</v>
      </c>
      <c r="X383">
        <v>1</v>
      </c>
    </row>
    <row r="384" spans="1:24" x14ac:dyDescent="0.2">
      <c r="A384" t="s">
        <v>856</v>
      </c>
      <c r="B384" t="s">
        <v>381</v>
      </c>
      <c r="C384" t="s">
        <v>418</v>
      </c>
      <c r="D384">
        <v>0</v>
      </c>
      <c r="E384">
        <v>0</v>
      </c>
      <c r="F384">
        <v>0</v>
      </c>
      <c r="G384">
        <v>0</v>
      </c>
      <c r="H384">
        <v>2000</v>
      </c>
      <c r="I384" t="s">
        <v>384</v>
      </c>
      <c r="J384">
        <v>0</v>
      </c>
      <c r="K384">
        <v>0</v>
      </c>
      <c r="L384">
        <v>0</v>
      </c>
      <c r="M384">
        <v>0</v>
      </c>
      <c r="N384" t="s">
        <v>398</v>
      </c>
      <c r="O384" t="s">
        <v>393</v>
      </c>
      <c r="P384">
        <v>1</v>
      </c>
      <c r="Q384">
        <v>0</v>
      </c>
      <c r="R384">
        <v>0</v>
      </c>
      <c r="S384">
        <v>1</v>
      </c>
      <c r="T384">
        <v>1</v>
      </c>
      <c r="U384">
        <v>100</v>
      </c>
      <c r="V384">
        <v>1</v>
      </c>
      <c r="W384">
        <v>1</v>
      </c>
      <c r="X384">
        <v>1</v>
      </c>
    </row>
    <row r="385" spans="1:24" x14ac:dyDescent="0.2">
      <c r="A385" t="s">
        <v>857</v>
      </c>
      <c r="B385" t="s">
        <v>379</v>
      </c>
      <c r="C385" t="s">
        <v>408</v>
      </c>
      <c r="D385">
        <v>0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37</v>
      </c>
      <c r="Q385">
        <v>0</v>
      </c>
      <c r="R385">
        <v>0</v>
      </c>
      <c r="S385">
        <v>1</v>
      </c>
      <c r="T385">
        <v>1</v>
      </c>
      <c r="U385">
        <v>100</v>
      </c>
      <c r="V385">
        <v>1</v>
      </c>
      <c r="W385">
        <v>1</v>
      </c>
      <c r="X385">
        <v>1</v>
      </c>
    </row>
    <row r="386" spans="1:24" x14ac:dyDescent="0.2">
      <c r="A386" t="s">
        <v>858</v>
      </c>
      <c r="B386" t="s">
        <v>408</v>
      </c>
      <c r="C386" t="s">
        <v>410</v>
      </c>
      <c r="D386">
        <v>0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7</v>
      </c>
      <c r="Q386">
        <v>0</v>
      </c>
      <c r="R386">
        <v>0</v>
      </c>
      <c r="S386">
        <v>1</v>
      </c>
      <c r="T386">
        <v>1</v>
      </c>
      <c r="U386">
        <v>100</v>
      </c>
      <c r="V386">
        <v>1</v>
      </c>
      <c r="W386">
        <v>1</v>
      </c>
      <c r="X386">
        <v>1</v>
      </c>
    </row>
    <row r="387" spans="1:24" x14ac:dyDescent="0.2">
      <c r="A387" t="s">
        <v>859</v>
      </c>
      <c r="B387" t="s">
        <v>410</v>
      </c>
      <c r="C387" t="s">
        <v>383</v>
      </c>
      <c r="D387">
        <v>0</v>
      </c>
      <c r="E387">
        <v>0</v>
      </c>
      <c r="F387">
        <v>0</v>
      </c>
      <c r="G387">
        <v>0</v>
      </c>
      <c r="H387">
        <v>26600</v>
      </c>
      <c r="I387" t="s">
        <v>384</v>
      </c>
      <c r="J387">
        <v>0</v>
      </c>
      <c r="K387">
        <v>0</v>
      </c>
      <c r="L387">
        <v>0</v>
      </c>
      <c r="M387">
        <v>0</v>
      </c>
      <c r="N387" t="s">
        <v>383</v>
      </c>
      <c r="O387" t="s">
        <v>385</v>
      </c>
      <c r="P387">
        <v>1</v>
      </c>
      <c r="Q387">
        <v>0</v>
      </c>
      <c r="R387">
        <v>0</v>
      </c>
      <c r="S387">
        <v>1</v>
      </c>
      <c r="T387">
        <v>1</v>
      </c>
      <c r="U387">
        <v>100</v>
      </c>
      <c r="V387">
        <v>1</v>
      </c>
      <c r="W387">
        <v>1</v>
      </c>
      <c r="X387">
        <v>1</v>
      </c>
    </row>
    <row r="388" spans="1:24" x14ac:dyDescent="0.2">
      <c r="A388" t="s">
        <v>860</v>
      </c>
      <c r="B388" t="s">
        <v>410</v>
      </c>
      <c r="C388" t="s">
        <v>387</v>
      </c>
      <c r="D388">
        <v>0</v>
      </c>
      <c r="E388">
        <v>0</v>
      </c>
      <c r="F388">
        <v>0</v>
      </c>
      <c r="G388">
        <v>0</v>
      </c>
      <c r="H388">
        <v>50</v>
      </c>
      <c r="I388" t="s">
        <v>388</v>
      </c>
      <c r="J388">
        <v>0</v>
      </c>
      <c r="K388">
        <v>0</v>
      </c>
      <c r="L388">
        <v>0</v>
      </c>
      <c r="M388">
        <v>0</v>
      </c>
      <c r="N388" t="s">
        <v>387</v>
      </c>
      <c r="O388" t="s">
        <v>389</v>
      </c>
      <c r="P388">
        <v>1</v>
      </c>
      <c r="Q388">
        <v>0</v>
      </c>
      <c r="R388">
        <v>0</v>
      </c>
      <c r="S388">
        <v>1</v>
      </c>
      <c r="T388">
        <v>1</v>
      </c>
      <c r="U388">
        <v>100</v>
      </c>
      <c r="V388">
        <v>1</v>
      </c>
      <c r="W388">
        <v>1</v>
      </c>
      <c r="X388">
        <v>1</v>
      </c>
    </row>
    <row r="389" spans="1:24" x14ac:dyDescent="0.2">
      <c r="A389" t="s">
        <v>861</v>
      </c>
      <c r="B389" t="s">
        <v>410</v>
      </c>
      <c r="C389" t="s">
        <v>391</v>
      </c>
      <c r="D389">
        <v>0</v>
      </c>
      <c r="E389">
        <v>0</v>
      </c>
      <c r="F389">
        <v>0</v>
      </c>
      <c r="G389">
        <v>0</v>
      </c>
      <c r="H389">
        <v>660</v>
      </c>
      <c r="I389" t="s">
        <v>371</v>
      </c>
      <c r="J389">
        <v>0</v>
      </c>
      <c r="K389">
        <v>0</v>
      </c>
      <c r="L389">
        <v>0</v>
      </c>
      <c r="M389">
        <v>0</v>
      </c>
      <c r="N389" t="s">
        <v>392</v>
      </c>
      <c r="O389" t="s">
        <v>393</v>
      </c>
      <c r="P389">
        <v>1</v>
      </c>
      <c r="Q389">
        <v>0</v>
      </c>
      <c r="R389">
        <v>0</v>
      </c>
      <c r="S389">
        <v>1</v>
      </c>
      <c r="T389">
        <v>1</v>
      </c>
      <c r="U389">
        <v>100</v>
      </c>
      <c r="V389">
        <v>1</v>
      </c>
      <c r="W389">
        <v>1</v>
      </c>
      <c r="X389">
        <v>1</v>
      </c>
    </row>
    <row r="390" spans="1:24" x14ac:dyDescent="0.2">
      <c r="A390" t="s">
        <v>862</v>
      </c>
      <c r="B390" t="s">
        <v>410</v>
      </c>
      <c r="C390" t="s">
        <v>395</v>
      </c>
      <c r="D390">
        <v>0</v>
      </c>
      <c r="E390">
        <v>0</v>
      </c>
      <c r="F390">
        <v>0</v>
      </c>
      <c r="G390">
        <v>0</v>
      </c>
      <c r="H390">
        <v>2</v>
      </c>
      <c r="I390" t="s">
        <v>388</v>
      </c>
      <c r="J390">
        <v>0</v>
      </c>
      <c r="K390">
        <v>0</v>
      </c>
      <c r="L390">
        <v>0</v>
      </c>
      <c r="M390">
        <v>0</v>
      </c>
      <c r="N390" t="s">
        <v>395</v>
      </c>
      <c r="O390" t="s">
        <v>393</v>
      </c>
      <c r="P390">
        <v>1</v>
      </c>
      <c r="Q390">
        <v>0</v>
      </c>
      <c r="R390">
        <v>0</v>
      </c>
      <c r="S390">
        <v>1</v>
      </c>
      <c r="T390">
        <v>1</v>
      </c>
      <c r="U390">
        <v>100</v>
      </c>
      <c r="V390">
        <v>1</v>
      </c>
      <c r="W390">
        <v>1</v>
      </c>
      <c r="X390">
        <v>1</v>
      </c>
    </row>
    <row r="391" spans="1:24" x14ac:dyDescent="0.2">
      <c r="A391" t="s">
        <v>863</v>
      </c>
      <c r="B391" t="s">
        <v>410</v>
      </c>
      <c r="C391" t="s">
        <v>509</v>
      </c>
      <c r="D391">
        <v>0</v>
      </c>
      <c r="E391">
        <v>0</v>
      </c>
      <c r="F391">
        <v>0</v>
      </c>
      <c r="G391">
        <v>0</v>
      </c>
      <c r="H391">
        <v>26600</v>
      </c>
      <c r="I391" t="s">
        <v>384</v>
      </c>
      <c r="J391">
        <v>0</v>
      </c>
      <c r="K391">
        <v>0</v>
      </c>
      <c r="L391">
        <v>0</v>
      </c>
      <c r="M391">
        <v>0</v>
      </c>
      <c r="N391" t="s">
        <v>462</v>
      </c>
      <c r="O391" t="s">
        <v>393</v>
      </c>
      <c r="P391">
        <v>1</v>
      </c>
      <c r="Q391">
        <v>0</v>
      </c>
      <c r="R391">
        <v>0</v>
      </c>
      <c r="S391">
        <v>1</v>
      </c>
      <c r="T391">
        <v>1</v>
      </c>
      <c r="U391">
        <v>100</v>
      </c>
      <c r="V391">
        <v>1</v>
      </c>
      <c r="W391">
        <v>1</v>
      </c>
      <c r="X391">
        <v>1</v>
      </c>
    </row>
    <row r="392" spans="1:24" x14ac:dyDescent="0.2">
      <c r="A392" t="s">
        <v>864</v>
      </c>
      <c r="B392" t="s">
        <v>410</v>
      </c>
      <c r="C392" t="s">
        <v>403</v>
      </c>
      <c r="D392">
        <v>0</v>
      </c>
      <c r="E392">
        <v>0</v>
      </c>
      <c r="F392">
        <v>0</v>
      </c>
      <c r="G392">
        <v>0</v>
      </c>
      <c r="H392">
        <v>150</v>
      </c>
      <c r="I392" t="s">
        <v>384</v>
      </c>
      <c r="J392">
        <v>0</v>
      </c>
      <c r="K392">
        <v>0</v>
      </c>
      <c r="L392">
        <v>0</v>
      </c>
      <c r="M392">
        <v>0</v>
      </c>
      <c r="N392" t="s">
        <v>383</v>
      </c>
      <c r="O392" t="s">
        <v>385</v>
      </c>
      <c r="P392">
        <v>1</v>
      </c>
      <c r="Q392">
        <v>0</v>
      </c>
      <c r="R392">
        <v>0</v>
      </c>
      <c r="S392">
        <v>1</v>
      </c>
      <c r="T392">
        <v>1</v>
      </c>
      <c r="U392">
        <v>100</v>
      </c>
      <c r="V392">
        <v>1</v>
      </c>
      <c r="W392">
        <v>1</v>
      </c>
      <c r="X392">
        <v>1</v>
      </c>
    </row>
    <row r="393" spans="1:24" x14ac:dyDescent="0.2">
      <c r="A393" t="s">
        <v>865</v>
      </c>
      <c r="B393" t="s">
        <v>408</v>
      </c>
      <c r="C393" t="s">
        <v>447</v>
      </c>
      <c r="D393">
        <v>0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6</v>
      </c>
      <c r="Q393">
        <v>0</v>
      </c>
      <c r="R393">
        <v>0</v>
      </c>
      <c r="S393">
        <v>1</v>
      </c>
      <c r="T393">
        <v>1</v>
      </c>
      <c r="U393">
        <v>100</v>
      </c>
      <c r="V393">
        <v>1</v>
      </c>
      <c r="W393">
        <v>1</v>
      </c>
      <c r="X393">
        <v>1</v>
      </c>
    </row>
    <row r="394" spans="1:24" x14ac:dyDescent="0.2">
      <c r="A394" t="s">
        <v>866</v>
      </c>
      <c r="B394" t="s">
        <v>447</v>
      </c>
      <c r="C394" t="s">
        <v>449</v>
      </c>
      <c r="D394">
        <v>0</v>
      </c>
      <c r="E394">
        <v>0</v>
      </c>
      <c r="F394">
        <v>0</v>
      </c>
      <c r="G394">
        <v>0</v>
      </c>
      <c r="H394">
        <v>390</v>
      </c>
      <c r="I394" t="s">
        <v>388</v>
      </c>
      <c r="J394">
        <v>0</v>
      </c>
      <c r="K394">
        <v>0</v>
      </c>
      <c r="L394">
        <v>0</v>
      </c>
      <c r="M394">
        <v>0</v>
      </c>
      <c r="N394" t="s">
        <v>449</v>
      </c>
      <c r="O394" t="s">
        <v>450</v>
      </c>
      <c r="P394">
        <v>1</v>
      </c>
      <c r="Q394">
        <v>0</v>
      </c>
      <c r="R394">
        <v>0</v>
      </c>
      <c r="S394">
        <v>1</v>
      </c>
      <c r="T394">
        <v>1</v>
      </c>
      <c r="U394">
        <v>100</v>
      </c>
      <c r="V394">
        <v>1</v>
      </c>
      <c r="W394">
        <v>1</v>
      </c>
      <c r="X394">
        <v>1</v>
      </c>
    </row>
    <row r="395" spans="1:24" x14ac:dyDescent="0.2">
      <c r="A395" t="s">
        <v>867</v>
      </c>
      <c r="B395" t="s">
        <v>447</v>
      </c>
      <c r="C395" t="s">
        <v>452</v>
      </c>
      <c r="D395">
        <v>0</v>
      </c>
      <c r="E395">
        <v>0</v>
      </c>
      <c r="F395">
        <v>0</v>
      </c>
      <c r="G395">
        <v>0</v>
      </c>
      <c r="H395">
        <v>7</v>
      </c>
      <c r="I395" t="s">
        <v>388</v>
      </c>
      <c r="J395">
        <v>0</v>
      </c>
      <c r="K395">
        <v>0</v>
      </c>
      <c r="L395">
        <v>0</v>
      </c>
      <c r="M395">
        <v>0</v>
      </c>
      <c r="N395" t="s">
        <v>449</v>
      </c>
      <c r="O395" t="s">
        <v>450</v>
      </c>
      <c r="P395">
        <v>1</v>
      </c>
      <c r="Q395">
        <v>0</v>
      </c>
      <c r="R395">
        <v>0</v>
      </c>
      <c r="S395">
        <v>1</v>
      </c>
      <c r="T395">
        <v>1</v>
      </c>
      <c r="U395">
        <v>100</v>
      </c>
      <c r="V395">
        <v>1</v>
      </c>
      <c r="W395">
        <v>1</v>
      </c>
      <c r="X395">
        <v>1</v>
      </c>
    </row>
    <row r="396" spans="1:24" x14ac:dyDescent="0.2">
      <c r="A396" t="s">
        <v>868</v>
      </c>
      <c r="B396" t="s">
        <v>447</v>
      </c>
      <c r="C396" t="s">
        <v>454</v>
      </c>
      <c r="D396">
        <v>0</v>
      </c>
      <c r="E396">
        <v>0</v>
      </c>
      <c r="F396">
        <v>0</v>
      </c>
      <c r="G396">
        <v>0</v>
      </c>
      <c r="H396">
        <v>1000</v>
      </c>
      <c r="I396" t="s">
        <v>384</v>
      </c>
      <c r="J396">
        <v>0</v>
      </c>
      <c r="K396">
        <v>0</v>
      </c>
      <c r="L396">
        <v>0</v>
      </c>
      <c r="M396">
        <v>0</v>
      </c>
      <c r="N396" t="s">
        <v>406</v>
      </c>
      <c r="O396" t="s">
        <v>450</v>
      </c>
      <c r="P396">
        <v>1</v>
      </c>
      <c r="Q396">
        <v>0</v>
      </c>
      <c r="R396">
        <v>0</v>
      </c>
      <c r="S396">
        <v>1</v>
      </c>
      <c r="T396">
        <v>1</v>
      </c>
      <c r="U396">
        <v>100</v>
      </c>
      <c r="V396">
        <v>1</v>
      </c>
      <c r="W396">
        <v>1</v>
      </c>
      <c r="X396">
        <v>1</v>
      </c>
    </row>
    <row r="397" spans="1:24" x14ac:dyDescent="0.2">
      <c r="A397" t="s">
        <v>869</v>
      </c>
      <c r="B397" t="s">
        <v>447</v>
      </c>
      <c r="C397" t="s">
        <v>456</v>
      </c>
      <c r="D397">
        <v>0</v>
      </c>
      <c r="E397">
        <v>0</v>
      </c>
      <c r="F397">
        <v>0</v>
      </c>
      <c r="G397">
        <v>0</v>
      </c>
      <c r="H397">
        <v>170</v>
      </c>
      <c r="I397" t="s">
        <v>401</v>
      </c>
      <c r="J397">
        <v>0</v>
      </c>
      <c r="K397">
        <v>0</v>
      </c>
      <c r="L397">
        <v>0</v>
      </c>
      <c r="M397">
        <v>0</v>
      </c>
      <c r="N397" t="s">
        <v>449</v>
      </c>
      <c r="O397" t="s">
        <v>450</v>
      </c>
      <c r="P397">
        <v>1</v>
      </c>
      <c r="Q397">
        <v>0</v>
      </c>
      <c r="R397">
        <v>0</v>
      </c>
      <c r="S397">
        <v>1</v>
      </c>
      <c r="T397">
        <v>1</v>
      </c>
      <c r="U397">
        <v>100</v>
      </c>
      <c r="V397">
        <v>1</v>
      </c>
      <c r="W397">
        <v>1</v>
      </c>
      <c r="X397">
        <v>1</v>
      </c>
    </row>
    <row r="398" spans="1:24" x14ac:dyDescent="0.2">
      <c r="A398" t="s">
        <v>870</v>
      </c>
      <c r="B398" t="s">
        <v>447</v>
      </c>
      <c r="C398" t="s">
        <v>458</v>
      </c>
      <c r="D398">
        <v>0</v>
      </c>
      <c r="E398">
        <v>0</v>
      </c>
      <c r="F398">
        <v>0</v>
      </c>
      <c r="G398">
        <v>0</v>
      </c>
      <c r="H398">
        <v>300</v>
      </c>
      <c r="I398" t="s">
        <v>459</v>
      </c>
      <c r="J398">
        <v>0</v>
      </c>
      <c r="K398">
        <v>0</v>
      </c>
      <c r="L398">
        <v>0</v>
      </c>
      <c r="M398">
        <v>0</v>
      </c>
      <c r="N398" t="s">
        <v>398</v>
      </c>
      <c r="O398" t="s">
        <v>450</v>
      </c>
      <c r="P398">
        <v>1</v>
      </c>
      <c r="Q398">
        <v>0</v>
      </c>
      <c r="R398">
        <v>0</v>
      </c>
      <c r="S398">
        <v>1</v>
      </c>
      <c r="T398">
        <v>1</v>
      </c>
      <c r="U398">
        <v>100</v>
      </c>
      <c r="V398">
        <v>1</v>
      </c>
      <c r="W398">
        <v>1</v>
      </c>
      <c r="X398">
        <v>1</v>
      </c>
    </row>
    <row r="399" spans="1:24" x14ac:dyDescent="0.2">
      <c r="A399" t="s">
        <v>871</v>
      </c>
      <c r="B399" t="s">
        <v>408</v>
      </c>
      <c r="C399" t="s">
        <v>528</v>
      </c>
      <c r="D399">
        <v>0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3</v>
      </c>
      <c r="Q399">
        <v>0</v>
      </c>
      <c r="R399">
        <v>0</v>
      </c>
      <c r="S399">
        <v>1</v>
      </c>
      <c r="T399">
        <v>1</v>
      </c>
      <c r="U399">
        <v>100</v>
      </c>
      <c r="V399">
        <v>1</v>
      </c>
      <c r="W399">
        <v>1</v>
      </c>
      <c r="X399">
        <v>1</v>
      </c>
    </row>
    <row r="400" spans="1:24" x14ac:dyDescent="0.2">
      <c r="A400" t="s">
        <v>872</v>
      </c>
      <c r="B400" t="s">
        <v>528</v>
      </c>
      <c r="C400" t="s">
        <v>534</v>
      </c>
      <c r="D400">
        <v>0</v>
      </c>
      <c r="E400">
        <v>0</v>
      </c>
      <c r="F400">
        <v>0</v>
      </c>
      <c r="G400">
        <v>0</v>
      </c>
      <c r="H400">
        <v>20000</v>
      </c>
      <c r="I400" t="s">
        <v>384</v>
      </c>
      <c r="J400">
        <v>0</v>
      </c>
      <c r="K400">
        <v>0</v>
      </c>
      <c r="L400">
        <v>0</v>
      </c>
      <c r="M400">
        <v>0</v>
      </c>
      <c r="N400" t="s">
        <v>398</v>
      </c>
      <c r="O400" t="s">
        <v>535</v>
      </c>
      <c r="P400">
        <v>1</v>
      </c>
      <c r="Q400">
        <v>0</v>
      </c>
      <c r="R400">
        <v>0</v>
      </c>
      <c r="S400">
        <v>1</v>
      </c>
      <c r="T400">
        <v>1</v>
      </c>
      <c r="U400">
        <v>100</v>
      </c>
      <c r="V400">
        <v>1</v>
      </c>
      <c r="W400">
        <v>1</v>
      </c>
      <c r="X400">
        <v>1</v>
      </c>
    </row>
    <row r="401" spans="1:24" x14ac:dyDescent="0.2">
      <c r="A401" t="s">
        <v>873</v>
      </c>
      <c r="B401" t="s">
        <v>528</v>
      </c>
      <c r="C401" t="s">
        <v>874</v>
      </c>
      <c r="D401">
        <v>0</v>
      </c>
      <c r="E401">
        <v>0</v>
      </c>
      <c r="F401">
        <v>0</v>
      </c>
      <c r="G401">
        <v>0</v>
      </c>
      <c r="H401">
        <v>1050</v>
      </c>
      <c r="I401" t="s">
        <v>384</v>
      </c>
      <c r="J401">
        <v>0</v>
      </c>
      <c r="K401">
        <v>0</v>
      </c>
      <c r="L401">
        <v>0</v>
      </c>
      <c r="M401">
        <v>0</v>
      </c>
      <c r="N401" t="s">
        <v>383</v>
      </c>
      <c r="O401" t="s">
        <v>385</v>
      </c>
      <c r="P401">
        <v>1</v>
      </c>
      <c r="Q401">
        <v>0</v>
      </c>
      <c r="R401">
        <v>0</v>
      </c>
      <c r="S401">
        <v>1</v>
      </c>
      <c r="T401">
        <v>1</v>
      </c>
      <c r="U401">
        <v>100</v>
      </c>
      <c r="V401">
        <v>1</v>
      </c>
      <c r="W401">
        <v>1</v>
      </c>
      <c r="X401">
        <v>1</v>
      </c>
    </row>
    <row r="402" spans="1:24" x14ac:dyDescent="0.2">
      <c r="A402" t="s">
        <v>875</v>
      </c>
      <c r="B402" t="s">
        <v>408</v>
      </c>
      <c r="C402" t="s">
        <v>537</v>
      </c>
      <c r="D402">
        <v>0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4</v>
      </c>
      <c r="Q402">
        <v>0</v>
      </c>
      <c r="R402">
        <v>0</v>
      </c>
      <c r="S402">
        <v>1</v>
      </c>
      <c r="T402">
        <v>1</v>
      </c>
      <c r="U402">
        <v>100</v>
      </c>
      <c r="V402">
        <v>1</v>
      </c>
      <c r="W402">
        <v>1</v>
      </c>
      <c r="X402">
        <v>1</v>
      </c>
    </row>
    <row r="403" spans="1:24" x14ac:dyDescent="0.2">
      <c r="A403" t="s">
        <v>876</v>
      </c>
      <c r="B403" t="s">
        <v>537</v>
      </c>
      <c r="C403" t="s">
        <v>877</v>
      </c>
      <c r="D403">
        <v>0</v>
      </c>
      <c r="E403">
        <v>0</v>
      </c>
      <c r="F403">
        <v>0</v>
      </c>
      <c r="G403">
        <v>0</v>
      </c>
      <c r="H403">
        <v>48000</v>
      </c>
      <c r="I403" t="s">
        <v>384</v>
      </c>
      <c r="J403">
        <v>0</v>
      </c>
      <c r="K403">
        <v>0</v>
      </c>
      <c r="L403">
        <v>0</v>
      </c>
      <c r="M403">
        <v>0</v>
      </c>
      <c r="N403" t="s">
        <v>531</v>
      </c>
      <c r="O403" t="s">
        <v>385</v>
      </c>
      <c r="P403">
        <v>1</v>
      </c>
      <c r="Q403">
        <v>0</v>
      </c>
      <c r="R403">
        <v>0</v>
      </c>
      <c r="S403">
        <v>1</v>
      </c>
      <c r="T403">
        <v>1</v>
      </c>
      <c r="U403">
        <v>100</v>
      </c>
      <c r="V403">
        <v>1</v>
      </c>
      <c r="W403">
        <v>1</v>
      </c>
      <c r="X403">
        <v>1</v>
      </c>
    </row>
    <row r="404" spans="1:24" x14ac:dyDescent="0.2">
      <c r="A404" t="s">
        <v>878</v>
      </c>
      <c r="B404" t="s">
        <v>537</v>
      </c>
      <c r="C404" t="s">
        <v>879</v>
      </c>
      <c r="D404">
        <v>0</v>
      </c>
      <c r="E404">
        <v>0</v>
      </c>
      <c r="F404">
        <v>0</v>
      </c>
      <c r="G404">
        <v>0</v>
      </c>
      <c r="H404">
        <v>600</v>
      </c>
      <c r="I404" t="s">
        <v>371</v>
      </c>
      <c r="J404">
        <v>0</v>
      </c>
      <c r="K404">
        <v>0</v>
      </c>
      <c r="L404">
        <v>0</v>
      </c>
      <c r="M404">
        <v>0</v>
      </c>
      <c r="N404" t="s">
        <v>392</v>
      </c>
      <c r="O404" t="s">
        <v>393</v>
      </c>
      <c r="P404">
        <v>1</v>
      </c>
      <c r="Q404">
        <v>0</v>
      </c>
      <c r="R404">
        <v>0</v>
      </c>
      <c r="S404">
        <v>1</v>
      </c>
      <c r="T404">
        <v>1</v>
      </c>
      <c r="U404">
        <v>100</v>
      </c>
      <c r="V404">
        <v>1</v>
      </c>
      <c r="W404">
        <v>1</v>
      </c>
      <c r="X404">
        <v>1</v>
      </c>
    </row>
    <row r="405" spans="1:24" x14ac:dyDescent="0.2">
      <c r="A405" t="s">
        <v>880</v>
      </c>
      <c r="B405" t="s">
        <v>537</v>
      </c>
      <c r="C405" t="s">
        <v>387</v>
      </c>
      <c r="D405">
        <v>0</v>
      </c>
      <c r="E405">
        <v>0</v>
      </c>
      <c r="F405">
        <v>0</v>
      </c>
      <c r="G405">
        <v>0</v>
      </c>
      <c r="H405">
        <v>29</v>
      </c>
      <c r="I405" t="s">
        <v>388</v>
      </c>
      <c r="J405">
        <v>0</v>
      </c>
      <c r="K405">
        <v>0</v>
      </c>
      <c r="L405">
        <v>0</v>
      </c>
      <c r="M405">
        <v>0</v>
      </c>
      <c r="N405" t="s">
        <v>387</v>
      </c>
      <c r="O405" t="s">
        <v>389</v>
      </c>
      <c r="P405">
        <v>1</v>
      </c>
      <c r="Q405">
        <v>0</v>
      </c>
      <c r="R405">
        <v>0</v>
      </c>
      <c r="S405">
        <v>1</v>
      </c>
      <c r="T405">
        <v>1</v>
      </c>
      <c r="U405">
        <v>100</v>
      </c>
      <c r="V405">
        <v>1</v>
      </c>
      <c r="W405">
        <v>1</v>
      </c>
      <c r="X405">
        <v>1</v>
      </c>
    </row>
    <row r="406" spans="1:24" x14ac:dyDescent="0.2">
      <c r="A406" t="s">
        <v>881</v>
      </c>
      <c r="B406" t="s">
        <v>408</v>
      </c>
      <c r="C406" t="s">
        <v>544</v>
      </c>
      <c r="D406">
        <v>0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2</v>
      </c>
      <c r="Q406">
        <v>0</v>
      </c>
      <c r="R406">
        <v>0</v>
      </c>
      <c r="S406">
        <v>1</v>
      </c>
      <c r="T406">
        <v>1</v>
      </c>
      <c r="U406">
        <v>100</v>
      </c>
      <c r="V406">
        <v>1</v>
      </c>
      <c r="W406">
        <v>1</v>
      </c>
      <c r="X406">
        <v>1</v>
      </c>
    </row>
    <row r="407" spans="1:24" x14ac:dyDescent="0.2">
      <c r="A407" t="s">
        <v>882</v>
      </c>
      <c r="B407" t="s">
        <v>544</v>
      </c>
      <c r="C407" t="s">
        <v>546</v>
      </c>
      <c r="D407">
        <v>0</v>
      </c>
      <c r="E407">
        <v>0</v>
      </c>
      <c r="F407">
        <v>0</v>
      </c>
      <c r="G407">
        <v>0</v>
      </c>
      <c r="H407">
        <v>48000</v>
      </c>
      <c r="I407" t="s">
        <v>384</v>
      </c>
      <c r="J407">
        <v>0</v>
      </c>
      <c r="K407">
        <v>0</v>
      </c>
      <c r="L407">
        <v>0</v>
      </c>
      <c r="M407">
        <v>0</v>
      </c>
      <c r="N407" t="s">
        <v>398</v>
      </c>
      <c r="O407" t="s">
        <v>385</v>
      </c>
      <c r="P407">
        <v>1</v>
      </c>
      <c r="Q407">
        <v>0</v>
      </c>
      <c r="R407">
        <v>0</v>
      </c>
      <c r="S407">
        <v>1</v>
      </c>
      <c r="T407">
        <v>1</v>
      </c>
      <c r="U407">
        <v>100</v>
      </c>
      <c r="V407">
        <v>1</v>
      </c>
      <c r="W407">
        <v>1</v>
      </c>
      <c r="X407">
        <v>1</v>
      </c>
    </row>
    <row r="408" spans="1:24" x14ac:dyDescent="0.2">
      <c r="A408" t="s">
        <v>883</v>
      </c>
      <c r="B408" t="s">
        <v>408</v>
      </c>
      <c r="C408" t="s">
        <v>548</v>
      </c>
      <c r="D408">
        <v>0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4</v>
      </c>
      <c r="Q408">
        <v>0</v>
      </c>
      <c r="R408">
        <v>0</v>
      </c>
      <c r="S408">
        <v>1</v>
      </c>
      <c r="T408">
        <v>1</v>
      </c>
      <c r="U408">
        <v>100</v>
      </c>
      <c r="V408">
        <v>1</v>
      </c>
      <c r="W408">
        <v>1</v>
      </c>
      <c r="X408">
        <v>1</v>
      </c>
    </row>
    <row r="409" spans="1:24" x14ac:dyDescent="0.2">
      <c r="A409" t="s">
        <v>884</v>
      </c>
      <c r="B409" t="s">
        <v>548</v>
      </c>
      <c r="C409" t="s">
        <v>550</v>
      </c>
      <c r="D409">
        <v>0</v>
      </c>
      <c r="E409">
        <v>0</v>
      </c>
      <c r="F409">
        <v>0</v>
      </c>
      <c r="G409">
        <v>0</v>
      </c>
      <c r="H409">
        <v>75600</v>
      </c>
      <c r="I409" t="s">
        <v>384</v>
      </c>
      <c r="J409">
        <v>0</v>
      </c>
      <c r="K409">
        <v>0</v>
      </c>
      <c r="L409">
        <v>0</v>
      </c>
      <c r="M409">
        <v>0</v>
      </c>
      <c r="N409" t="s">
        <v>531</v>
      </c>
      <c r="O409" t="s">
        <v>532</v>
      </c>
      <c r="P409">
        <v>1</v>
      </c>
      <c r="Q409">
        <v>0</v>
      </c>
      <c r="R409">
        <v>0</v>
      </c>
      <c r="S409">
        <v>1</v>
      </c>
      <c r="T409">
        <v>1</v>
      </c>
      <c r="U409">
        <v>100</v>
      </c>
      <c r="V409">
        <v>1</v>
      </c>
      <c r="W409">
        <v>1</v>
      </c>
      <c r="X409">
        <v>1</v>
      </c>
    </row>
    <row r="410" spans="1:24" x14ac:dyDescent="0.2">
      <c r="A410" t="s">
        <v>885</v>
      </c>
      <c r="B410" t="s">
        <v>548</v>
      </c>
      <c r="C410" t="s">
        <v>552</v>
      </c>
      <c r="D410">
        <v>0</v>
      </c>
      <c r="E410">
        <v>0</v>
      </c>
      <c r="F410">
        <v>0</v>
      </c>
      <c r="G410">
        <v>0</v>
      </c>
      <c r="H410">
        <v>10000</v>
      </c>
      <c r="I410" t="s">
        <v>384</v>
      </c>
      <c r="J410">
        <v>0</v>
      </c>
      <c r="K410">
        <v>0</v>
      </c>
      <c r="L410">
        <v>0</v>
      </c>
      <c r="M410">
        <v>0</v>
      </c>
      <c r="N410" t="s">
        <v>398</v>
      </c>
      <c r="O410" t="s">
        <v>385</v>
      </c>
      <c r="P410">
        <v>1</v>
      </c>
      <c r="Q410">
        <v>0</v>
      </c>
      <c r="R410">
        <v>0</v>
      </c>
      <c r="S410">
        <v>1</v>
      </c>
      <c r="T410">
        <v>1</v>
      </c>
      <c r="U410">
        <v>100</v>
      </c>
      <c r="V410">
        <v>1</v>
      </c>
      <c r="W410">
        <v>1</v>
      </c>
      <c r="X410">
        <v>1</v>
      </c>
    </row>
    <row r="411" spans="1:24" x14ac:dyDescent="0.2">
      <c r="A411" t="s">
        <v>886</v>
      </c>
      <c r="B411" t="s">
        <v>548</v>
      </c>
      <c r="C411" t="s">
        <v>887</v>
      </c>
      <c r="D411">
        <v>0</v>
      </c>
      <c r="E411">
        <v>0</v>
      </c>
      <c r="F411">
        <v>0</v>
      </c>
      <c r="G411">
        <v>0</v>
      </c>
      <c r="H411">
        <v>3500</v>
      </c>
      <c r="I411" t="s">
        <v>384</v>
      </c>
      <c r="J411">
        <v>0</v>
      </c>
      <c r="K411">
        <v>0</v>
      </c>
      <c r="L411">
        <v>0</v>
      </c>
      <c r="M411">
        <v>0</v>
      </c>
      <c r="N411" t="s">
        <v>398</v>
      </c>
      <c r="O411" t="s">
        <v>385</v>
      </c>
      <c r="P411">
        <v>1</v>
      </c>
      <c r="Q411">
        <v>0</v>
      </c>
      <c r="R411">
        <v>0</v>
      </c>
      <c r="S411">
        <v>1</v>
      </c>
      <c r="T411">
        <v>1</v>
      </c>
      <c r="U411">
        <v>100</v>
      </c>
      <c r="V411">
        <v>1</v>
      </c>
      <c r="W411">
        <v>1</v>
      </c>
      <c r="X411">
        <v>1</v>
      </c>
    </row>
    <row r="412" spans="1:24" x14ac:dyDescent="0.2">
      <c r="A412" t="s">
        <v>888</v>
      </c>
      <c r="B412" t="s">
        <v>408</v>
      </c>
      <c r="C412" t="s">
        <v>554</v>
      </c>
      <c r="D412">
        <v>0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4</v>
      </c>
      <c r="Q412">
        <v>0</v>
      </c>
      <c r="R412">
        <v>0</v>
      </c>
      <c r="S412">
        <v>1</v>
      </c>
      <c r="T412">
        <v>1</v>
      </c>
      <c r="U412">
        <v>100</v>
      </c>
      <c r="V412">
        <v>1</v>
      </c>
      <c r="W412">
        <v>1</v>
      </c>
      <c r="X412">
        <v>1</v>
      </c>
    </row>
    <row r="413" spans="1:24" x14ac:dyDescent="0.2">
      <c r="A413" t="s">
        <v>889</v>
      </c>
      <c r="B413" t="s">
        <v>554</v>
      </c>
      <c r="C413" t="s">
        <v>556</v>
      </c>
      <c r="D413">
        <v>0</v>
      </c>
      <c r="E413">
        <v>0</v>
      </c>
      <c r="F413">
        <v>0</v>
      </c>
      <c r="G413">
        <v>0</v>
      </c>
      <c r="H413">
        <v>880</v>
      </c>
      <c r="I413" t="s">
        <v>384</v>
      </c>
      <c r="J413">
        <v>0</v>
      </c>
      <c r="K413">
        <v>0</v>
      </c>
      <c r="L413">
        <v>0</v>
      </c>
      <c r="M413">
        <v>0</v>
      </c>
      <c r="N413" t="s">
        <v>398</v>
      </c>
      <c r="O413" t="s">
        <v>389</v>
      </c>
      <c r="P413">
        <v>1</v>
      </c>
      <c r="Q413">
        <v>0</v>
      </c>
      <c r="R413">
        <v>0</v>
      </c>
      <c r="S413">
        <v>1</v>
      </c>
      <c r="T413">
        <v>1</v>
      </c>
      <c r="U413">
        <v>100</v>
      </c>
      <c r="V413">
        <v>1</v>
      </c>
      <c r="W413">
        <v>1</v>
      </c>
      <c r="X413">
        <v>1</v>
      </c>
    </row>
    <row r="414" spans="1:24" x14ac:dyDescent="0.2">
      <c r="A414" t="s">
        <v>890</v>
      </c>
      <c r="B414" t="s">
        <v>554</v>
      </c>
      <c r="C414" t="s">
        <v>558</v>
      </c>
      <c r="D414">
        <v>0</v>
      </c>
      <c r="E414">
        <v>0</v>
      </c>
      <c r="F414">
        <v>0</v>
      </c>
      <c r="G414">
        <v>0</v>
      </c>
      <c r="H414">
        <v>3250</v>
      </c>
      <c r="I414" t="s">
        <v>384</v>
      </c>
      <c r="J414">
        <v>0</v>
      </c>
      <c r="K414">
        <v>0</v>
      </c>
      <c r="L414">
        <v>0</v>
      </c>
      <c r="M414">
        <v>0</v>
      </c>
      <c r="N414" t="s">
        <v>398</v>
      </c>
      <c r="O414" t="s">
        <v>385</v>
      </c>
      <c r="P414">
        <v>1</v>
      </c>
      <c r="Q414">
        <v>0</v>
      </c>
      <c r="R414">
        <v>0</v>
      </c>
      <c r="S414">
        <v>1</v>
      </c>
      <c r="T414">
        <v>1</v>
      </c>
      <c r="U414">
        <v>100</v>
      </c>
      <c r="V414">
        <v>1</v>
      </c>
      <c r="W414">
        <v>1</v>
      </c>
      <c r="X414">
        <v>1</v>
      </c>
    </row>
    <row r="415" spans="1:24" x14ac:dyDescent="0.2">
      <c r="A415" t="s">
        <v>891</v>
      </c>
      <c r="B415" t="s">
        <v>554</v>
      </c>
      <c r="C415" t="s">
        <v>560</v>
      </c>
      <c r="D415">
        <v>0</v>
      </c>
      <c r="E415">
        <v>0</v>
      </c>
      <c r="F415">
        <v>0</v>
      </c>
      <c r="G415">
        <v>0</v>
      </c>
      <c r="H415">
        <v>2300</v>
      </c>
      <c r="I415" t="s">
        <v>384</v>
      </c>
      <c r="J415">
        <v>0</v>
      </c>
      <c r="K415">
        <v>0</v>
      </c>
      <c r="L415">
        <v>0</v>
      </c>
      <c r="M415">
        <v>0</v>
      </c>
      <c r="N415" t="s">
        <v>383</v>
      </c>
      <c r="O415" t="s">
        <v>385</v>
      </c>
      <c r="P415">
        <v>1</v>
      </c>
      <c r="Q415">
        <v>0</v>
      </c>
      <c r="R415">
        <v>0</v>
      </c>
      <c r="S415">
        <v>1</v>
      </c>
      <c r="T415">
        <v>1</v>
      </c>
      <c r="U415">
        <v>100</v>
      </c>
      <c r="V415">
        <v>1</v>
      </c>
      <c r="W415">
        <v>1</v>
      </c>
      <c r="X415">
        <v>1</v>
      </c>
    </row>
    <row r="416" spans="1:24" x14ac:dyDescent="0.2">
      <c r="A416" t="s">
        <v>892</v>
      </c>
      <c r="B416" t="s">
        <v>408</v>
      </c>
      <c r="C416" t="s">
        <v>697</v>
      </c>
      <c r="D416">
        <v>0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5</v>
      </c>
      <c r="Q416">
        <v>0</v>
      </c>
      <c r="R416">
        <v>0</v>
      </c>
      <c r="S416">
        <v>1</v>
      </c>
      <c r="T416">
        <v>1</v>
      </c>
      <c r="U416">
        <v>100</v>
      </c>
      <c r="V416">
        <v>1</v>
      </c>
      <c r="W416">
        <v>1</v>
      </c>
      <c r="X416">
        <v>1</v>
      </c>
    </row>
    <row r="417" spans="1:24" x14ac:dyDescent="0.2">
      <c r="A417" t="s">
        <v>893</v>
      </c>
      <c r="B417" t="s">
        <v>697</v>
      </c>
      <c r="C417" t="s">
        <v>818</v>
      </c>
      <c r="D417">
        <v>0</v>
      </c>
      <c r="E417">
        <v>0</v>
      </c>
      <c r="F417">
        <v>0</v>
      </c>
      <c r="G417">
        <v>0</v>
      </c>
      <c r="H417">
        <v>13500</v>
      </c>
      <c r="I417" t="s">
        <v>384</v>
      </c>
      <c r="J417">
        <v>0</v>
      </c>
      <c r="K417">
        <v>0</v>
      </c>
      <c r="L417">
        <v>0</v>
      </c>
      <c r="M417">
        <v>0</v>
      </c>
      <c r="N417" t="s">
        <v>398</v>
      </c>
      <c r="O417" t="s">
        <v>385</v>
      </c>
      <c r="P417">
        <v>1</v>
      </c>
      <c r="Q417">
        <v>0</v>
      </c>
      <c r="R417">
        <v>0</v>
      </c>
      <c r="S417">
        <v>1</v>
      </c>
      <c r="T417">
        <v>1</v>
      </c>
      <c r="U417">
        <v>100</v>
      </c>
      <c r="V417">
        <v>1</v>
      </c>
      <c r="W417">
        <v>1</v>
      </c>
      <c r="X417">
        <v>1</v>
      </c>
    </row>
    <row r="418" spans="1:24" x14ac:dyDescent="0.2">
      <c r="A418" t="s">
        <v>894</v>
      </c>
      <c r="B418" t="s">
        <v>697</v>
      </c>
      <c r="C418" t="s">
        <v>824</v>
      </c>
      <c r="D418">
        <v>0</v>
      </c>
      <c r="E418">
        <v>0</v>
      </c>
      <c r="F418">
        <v>0</v>
      </c>
      <c r="G418">
        <v>0</v>
      </c>
      <c r="H418">
        <v>1400</v>
      </c>
      <c r="I418" t="s">
        <v>384</v>
      </c>
      <c r="J418">
        <v>0</v>
      </c>
      <c r="K418">
        <v>0</v>
      </c>
      <c r="L418">
        <v>0</v>
      </c>
      <c r="M418">
        <v>0</v>
      </c>
      <c r="N418" t="s">
        <v>398</v>
      </c>
      <c r="O418" t="s">
        <v>532</v>
      </c>
      <c r="P418">
        <v>1</v>
      </c>
      <c r="Q418">
        <v>0</v>
      </c>
      <c r="R418">
        <v>0</v>
      </c>
      <c r="S418">
        <v>1</v>
      </c>
      <c r="T418">
        <v>1</v>
      </c>
      <c r="U418">
        <v>100</v>
      </c>
      <c r="V418">
        <v>1</v>
      </c>
      <c r="W418">
        <v>1</v>
      </c>
      <c r="X418">
        <v>1</v>
      </c>
    </row>
    <row r="419" spans="1:24" x14ac:dyDescent="0.2">
      <c r="A419" t="s">
        <v>895</v>
      </c>
      <c r="B419" t="s">
        <v>697</v>
      </c>
      <c r="C419" t="s">
        <v>896</v>
      </c>
      <c r="D419">
        <v>0</v>
      </c>
      <c r="E419">
        <v>0</v>
      </c>
      <c r="F419">
        <v>0</v>
      </c>
      <c r="G419">
        <v>0</v>
      </c>
      <c r="H419">
        <v>1500</v>
      </c>
      <c r="I419" t="s">
        <v>897</v>
      </c>
      <c r="J419">
        <v>0</v>
      </c>
      <c r="K419">
        <v>0</v>
      </c>
      <c r="L419">
        <v>0</v>
      </c>
      <c r="M419">
        <v>0</v>
      </c>
      <c r="N419" t="s">
        <v>398</v>
      </c>
      <c r="O419" t="s">
        <v>385</v>
      </c>
      <c r="P419">
        <v>1</v>
      </c>
      <c r="Q419">
        <v>0</v>
      </c>
      <c r="R419">
        <v>0</v>
      </c>
      <c r="S419">
        <v>1</v>
      </c>
      <c r="T419">
        <v>1</v>
      </c>
      <c r="U419">
        <v>100</v>
      </c>
      <c r="V419">
        <v>1</v>
      </c>
      <c r="W419">
        <v>1</v>
      </c>
      <c r="X419">
        <v>1</v>
      </c>
    </row>
    <row r="420" spans="1:24" x14ac:dyDescent="0.2">
      <c r="A420" t="s">
        <v>898</v>
      </c>
      <c r="B420" t="s">
        <v>697</v>
      </c>
      <c r="C420" t="s">
        <v>820</v>
      </c>
      <c r="D420">
        <v>0</v>
      </c>
      <c r="E420">
        <v>0</v>
      </c>
      <c r="F420">
        <v>0</v>
      </c>
      <c r="G420">
        <v>0</v>
      </c>
      <c r="H420">
        <v>40000</v>
      </c>
      <c r="I420" t="s">
        <v>384</v>
      </c>
      <c r="J420">
        <v>0</v>
      </c>
      <c r="K420">
        <v>0</v>
      </c>
      <c r="L420">
        <v>0</v>
      </c>
      <c r="M420">
        <v>0</v>
      </c>
      <c r="N420" t="s">
        <v>398</v>
      </c>
      <c r="O420" t="s">
        <v>385</v>
      </c>
      <c r="P420">
        <v>1</v>
      </c>
      <c r="Q420">
        <v>0</v>
      </c>
      <c r="R420">
        <v>0</v>
      </c>
      <c r="S420">
        <v>1</v>
      </c>
      <c r="T420">
        <v>1</v>
      </c>
      <c r="U420">
        <v>100</v>
      </c>
      <c r="V420">
        <v>1</v>
      </c>
      <c r="W420">
        <v>1</v>
      </c>
      <c r="X420">
        <v>1</v>
      </c>
    </row>
    <row r="421" spans="1:24" x14ac:dyDescent="0.2">
      <c r="A421" t="s">
        <v>899</v>
      </c>
      <c r="B421" t="s">
        <v>408</v>
      </c>
      <c r="C421" t="s">
        <v>461</v>
      </c>
      <c r="D421">
        <v>0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 t="s">
        <v>462</v>
      </c>
      <c r="O421" t="s">
        <v>463</v>
      </c>
      <c r="P421">
        <v>1</v>
      </c>
      <c r="Q421">
        <v>0</v>
      </c>
      <c r="R421">
        <v>0</v>
      </c>
      <c r="S421">
        <v>1</v>
      </c>
      <c r="T421">
        <v>1</v>
      </c>
      <c r="U421">
        <v>100</v>
      </c>
      <c r="V421">
        <v>1</v>
      </c>
      <c r="W421">
        <v>1</v>
      </c>
      <c r="X421">
        <v>1</v>
      </c>
    </row>
    <row r="422" spans="1:24" x14ac:dyDescent="0.2">
      <c r="A422" t="s">
        <v>900</v>
      </c>
      <c r="B422" t="s">
        <v>846</v>
      </c>
      <c r="C422" t="s">
        <v>467</v>
      </c>
      <c r="D422">
        <v>0</v>
      </c>
      <c r="E422">
        <v>0</v>
      </c>
      <c r="F422">
        <v>0</v>
      </c>
      <c r="G422">
        <v>1513186.0743478399</v>
      </c>
      <c r="H422">
        <v>0</v>
      </c>
      <c r="I422">
        <v>0</v>
      </c>
      <c r="J422">
        <v>43873.639159153703</v>
      </c>
      <c r="K422">
        <v>2423897.0936012501</v>
      </c>
      <c r="L422">
        <v>349595.59551336401</v>
      </c>
      <c r="M422">
        <v>4286678.7634624699</v>
      </c>
      <c r="N422">
        <v>0</v>
      </c>
      <c r="O422">
        <v>0</v>
      </c>
      <c r="P422">
        <v>19</v>
      </c>
      <c r="Q422">
        <v>0</v>
      </c>
      <c r="R422">
        <v>0</v>
      </c>
      <c r="S422">
        <v>1</v>
      </c>
      <c r="T422">
        <v>1</v>
      </c>
      <c r="U422">
        <v>100</v>
      </c>
      <c r="V422">
        <v>1</v>
      </c>
      <c r="W422">
        <v>1</v>
      </c>
      <c r="X422">
        <v>1</v>
      </c>
    </row>
    <row r="423" spans="1:24" x14ac:dyDescent="0.2">
      <c r="A423" t="s">
        <v>901</v>
      </c>
      <c r="B423" t="s">
        <v>467</v>
      </c>
      <c r="C423" t="s">
        <v>469</v>
      </c>
      <c r="D423">
        <v>0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4</v>
      </c>
      <c r="Q423">
        <v>0</v>
      </c>
      <c r="R423">
        <v>0</v>
      </c>
      <c r="S423">
        <v>1</v>
      </c>
      <c r="T423">
        <v>1</v>
      </c>
      <c r="U423">
        <v>100</v>
      </c>
      <c r="V423">
        <v>1</v>
      </c>
      <c r="W423">
        <v>1</v>
      </c>
      <c r="X423">
        <v>1</v>
      </c>
    </row>
    <row r="424" spans="1:24" x14ac:dyDescent="0.2">
      <c r="A424" t="s">
        <v>902</v>
      </c>
      <c r="B424" t="s">
        <v>469</v>
      </c>
      <c r="C424" t="s">
        <v>471</v>
      </c>
      <c r="D424">
        <v>0</v>
      </c>
      <c r="E424">
        <v>0</v>
      </c>
      <c r="F424">
        <v>0</v>
      </c>
      <c r="G424">
        <v>0</v>
      </c>
      <c r="H424">
        <v>1</v>
      </c>
      <c r="I424" t="s">
        <v>368</v>
      </c>
      <c r="J424">
        <v>0</v>
      </c>
      <c r="K424">
        <v>0</v>
      </c>
      <c r="L424">
        <v>0</v>
      </c>
      <c r="M424">
        <v>0</v>
      </c>
      <c r="N424" t="s">
        <v>474</v>
      </c>
      <c r="O424" t="s">
        <v>475</v>
      </c>
      <c r="P424">
        <v>1</v>
      </c>
      <c r="Q424">
        <v>0</v>
      </c>
      <c r="R424">
        <v>0</v>
      </c>
      <c r="S424">
        <v>1</v>
      </c>
      <c r="T424">
        <v>1</v>
      </c>
      <c r="U424">
        <v>100</v>
      </c>
      <c r="V424">
        <v>1</v>
      </c>
      <c r="W424">
        <v>1</v>
      </c>
      <c r="X424">
        <v>1</v>
      </c>
    </row>
    <row r="425" spans="1:24" x14ac:dyDescent="0.2">
      <c r="A425" t="s">
        <v>903</v>
      </c>
      <c r="B425" t="s">
        <v>469</v>
      </c>
      <c r="C425" t="s">
        <v>473</v>
      </c>
      <c r="D425">
        <v>0</v>
      </c>
      <c r="E425">
        <v>0</v>
      </c>
      <c r="F425">
        <v>0</v>
      </c>
      <c r="G425">
        <v>0</v>
      </c>
      <c r="H425">
        <v>1</v>
      </c>
      <c r="I425" t="s">
        <v>368</v>
      </c>
      <c r="J425">
        <v>0</v>
      </c>
      <c r="K425">
        <v>0</v>
      </c>
      <c r="L425">
        <v>0</v>
      </c>
      <c r="M425">
        <v>0</v>
      </c>
      <c r="N425" t="s">
        <v>474</v>
      </c>
      <c r="O425" t="s">
        <v>475</v>
      </c>
      <c r="P425">
        <v>1</v>
      </c>
      <c r="Q425">
        <v>0</v>
      </c>
      <c r="R425">
        <v>0</v>
      </c>
      <c r="S425">
        <v>1</v>
      </c>
      <c r="T425">
        <v>1</v>
      </c>
      <c r="U425">
        <v>100</v>
      </c>
      <c r="V425">
        <v>1</v>
      </c>
      <c r="W425">
        <v>1</v>
      </c>
      <c r="X425">
        <v>1</v>
      </c>
    </row>
    <row r="426" spans="1:24" x14ac:dyDescent="0.2">
      <c r="A426" t="s">
        <v>904</v>
      </c>
      <c r="B426" t="s">
        <v>469</v>
      </c>
      <c r="C426" t="s">
        <v>569</v>
      </c>
      <c r="D426">
        <v>0</v>
      </c>
      <c r="E426">
        <v>0</v>
      </c>
      <c r="F426">
        <v>0</v>
      </c>
      <c r="G426">
        <v>0</v>
      </c>
      <c r="H426">
        <v>1</v>
      </c>
      <c r="I426" t="s">
        <v>368</v>
      </c>
      <c r="J426">
        <v>0</v>
      </c>
      <c r="K426">
        <v>0</v>
      </c>
      <c r="L426">
        <v>0</v>
      </c>
      <c r="M426">
        <v>0</v>
      </c>
      <c r="N426" t="s">
        <v>474</v>
      </c>
      <c r="O426" t="s">
        <v>475</v>
      </c>
      <c r="P426">
        <v>1</v>
      </c>
      <c r="Q426">
        <v>0</v>
      </c>
      <c r="R426">
        <v>0</v>
      </c>
      <c r="S426">
        <v>1</v>
      </c>
      <c r="T426">
        <v>1</v>
      </c>
      <c r="U426">
        <v>100</v>
      </c>
      <c r="V426">
        <v>1</v>
      </c>
      <c r="W426">
        <v>1</v>
      </c>
      <c r="X426">
        <v>1</v>
      </c>
    </row>
    <row r="427" spans="1:24" x14ac:dyDescent="0.2">
      <c r="A427" t="s">
        <v>905</v>
      </c>
      <c r="B427" t="s">
        <v>467</v>
      </c>
      <c r="C427" t="s">
        <v>477</v>
      </c>
      <c r="D427">
        <v>0</v>
      </c>
      <c r="E427">
        <v>0</v>
      </c>
      <c r="F427">
        <v>0</v>
      </c>
      <c r="G427">
        <v>1406962.8088376201</v>
      </c>
      <c r="H427">
        <v>0</v>
      </c>
      <c r="I427">
        <v>0</v>
      </c>
      <c r="J427">
        <v>42677.046305022501</v>
      </c>
      <c r="K427">
        <v>2360627.5764812701</v>
      </c>
      <c r="L427">
        <v>344703.40051875898</v>
      </c>
      <c r="M427">
        <v>4112293.7858376601</v>
      </c>
      <c r="N427">
        <v>0</v>
      </c>
      <c r="O427">
        <v>0</v>
      </c>
      <c r="P427">
        <v>9</v>
      </c>
      <c r="Q427">
        <v>0</v>
      </c>
      <c r="R427">
        <v>0</v>
      </c>
      <c r="S427">
        <v>1</v>
      </c>
      <c r="T427">
        <v>1</v>
      </c>
      <c r="U427">
        <v>100</v>
      </c>
      <c r="V427">
        <v>1</v>
      </c>
      <c r="W427">
        <v>1</v>
      </c>
      <c r="X427">
        <v>1</v>
      </c>
    </row>
    <row r="428" spans="1:24" x14ac:dyDescent="0.2">
      <c r="A428" t="s">
        <v>906</v>
      </c>
      <c r="B428" t="s">
        <v>477</v>
      </c>
      <c r="C428" t="s">
        <v>479</v>
      </c>
      <c r="D428">
        <v>0</v>
      </c>
      <c r="E428">
        <v>0</v>
      </c>
      <c r="F428">
        <v>0</v>
      </c>
      <c r="G428">
        <v>146858.86912137899</v>
      </c>
      <c r="H428">
        <v>0</v>
      </c>
      <c r="I428">
        <v>0</v>
      </c>
      <c r="J428">
        <v>1549.86945318925</v>
      </c>
      <c r="K428">
        <v>86116.791632136505</v>
      </c>
      <c r="L428">
        <v>6445.9302669440203</v>
      </c>
      <c r="M428">
        <v>239421.59102045899</v>
      </c>
      <c r="N428">
        <v>0</v>
      </c>
      <c r="O428">
        <v>0</v>
      </c>
      <c r="P428">
        <v>1</v>
      </c>
      <c r="Q428">
        <v>0</v>
      </c>
      <c r="R428">
        <v>0</v>
      </c>
      <c r="S428">
        <v>1</v>
      </c>
      <c r="T428">
        <v>1</v>
      </c>
      <c r="U428">
        <v>100</v>
      </c>
      <c r="V428">
        <v>1</v>
      </c>
      <c r="W428">
        <v>1</v>
      </c>
      <c r="X428">
        <v>1</v>
      </c>
    </row>
    <row r="429" spans="1:24" x14ac:dyDescent="0.2">
      <c r="A429" t="s">
        <v>907</v>
      </c>
      <c r="B429" t="s">
        <v>477</v>
      </c>
      <c r="C429" t="s">
        <v>573</v>
      </c>
      <c r="D429">
        <v>0</v>
      </c>
      <c r="E429">
        <v>0</v>
      </c>
      <c r="F429">
        <v>0</v>
      </c>
      <c r="G429">
        <v>453854.16248779499</v>
      </c>
      <c r="H429">
        <v>0</v>
      </c>
      <c r="I429">
        <v>0</v>
      </c>
      <c r="J429">
        <v>3165.9726440744098</v>
      </c>
      <c r="K429">
        <v>171781.93917616</v>
      </c>
      <c r="L429">
        <v>12885.196926483501</v>
      </c>
      <c r="M429">
        <v>638521.29859043797</v>
      </c>
      <c r="N429">
        <v>0</v>
      </c>
      <c r="O429">
        <v>0</v>
      </c>
      <c r="P429">
        <v>1</v>
      </c>
      <c r="Q429">
        <v>0</v>
      </c>
      <c r="R429">
        <v>0</v>
      </c>
      <c r="S429">
        <v>1</v>
      </c>
      <c r="T429">
        <v>1</v>
      </c>
      <c r="U429">
        <v>100</v>
      </c>
      <c r="V429">
        <v>1</v>
      </c>
      <c r="W429">
        <v>1</v>
      </c>
      <c r="X429">
        <v>1</v>
      </c>
    </row>
    <row r="430" spans="1:24" x14ac:dyDescent="0.2">
      <c r="A430" t="s">
        <v>908</v>
      </c>
      <c r="B430" t="s">
        <v>477</v>
      </c>
      <c r="C430" t="s">
        <v>637</v>
      </c>
      <c r="D430">
        <v>0</v>
      </c>
      <c r="E430">
        <v>0</v>
      </c>
      <c r="F430">
        <v>0</v>
      </c>
      <c r="G430">
        <v>1926.82199399055</v>
      </c>
      <c r="H430">
        <v>0</v>
      </c>
      <c r="I430">
        <v>0</v>
      </c>
      <c r="J430">
        <v>79.480484782801895</v>
      </c>
      <c r="K430">
        <v>4395.4214377974704</v>
      </c>
      <c r="L430">
        <v>319.85319039350497</v>
      </c>
      <c r="M430">
        <v>6642.0966221815297</v>
      </c>
      <c r="N430">
        <v>0</v>
      </c>
      <c r="O430">
        <v>0</v>
      </c>
      <c r="P430">
        <v>1</v>
      </c>
      <c r="Q430">
        <v>0</v>
      </c>
      <c r="R430">
        <v>0</v>
      </c>
      <c r="S430">
        <v>1</v>
      </c>
      <c r="T430">
        <v>1</v>
      </c>
      <c r="U430">
        <v>100</v>
      </c>
      <c r="V430">
        <v>1</v>
      </c>
      <c r="W430">
        <v>1</v>
      </c>
      <c r="X430">
        <v>1</v>
      </c>
    </row>
    <row r="431" spans="1:24" x14ac:dyDescent="0.2">
      <c r="A431" t="s">
        <v>909</v>
      </c>
      <c r="B431" t="s">
        <v>477</v>
      </c>
      <c r="C431" t="s">
        <v>486</v>
      </c>
      <c r="D431">
        <v>0</v>
      </c>
      <c r="E431">
        <v>0</v>
      </c>
      <c r="F431">
        <v>0</v>
      </c>
      <c r="G431">
        <v>186201.07096330999</v>
      </c>
      <c r="H431">
        <v>0</v>
      </c>
      <c r="I431">
        <v>0</v>
      </c>
      <c r="J431">
        <v>867.66195914274897</v>
      </c>
      <c r="K431">
        <v>47413.416962481999</v>
      </c>
      <c r="L431">
        <v>3545.03952666034</v>
      </c>
      <c r="M431">
        <v>237159.52745245301</v>
      </c>
      <c r="N431">
        <v>0</v>
      </c>
      <c r="O431">
        <v>0</v>
      </c>
      <c r="P431">
        <v>1</v>
      </c>
      <c r="Q431">
        <v>0</v>
      </c>
      <c r="R431">
        <v>0</v>
      </c>
      <c r="S431">
        <v>1</v>
      </c>
      <c r="T431">
        <v>1</v>
      </c>
      <c r="U431">
        <v>100</v>
      </c>
      <c r="V431">
        <v>1</v>
      </c>
      <c r="W431">
        <v>1</v>
      </c>
      <c r="X431">
        <v>1</v>
      </c>
    </row>
    <row r="432" spans="1:24" x14ac:dyDescent="0.2">
      <c r="A432" t="s">
        <v>910</v>
      </c>
      <c r="B432" t="s">
        <v>477</v>
      </c>
      <c r="C432" t="s">
        <v>488</v>
      </c>
      <c r="D432">
        <v>0</v>
      </c>
      <c r="E432">
        <v>0</v>
      </c>
      <c r="F432">
        <v>0</v>
      </c>
      <c r="G432">
        <v>268524.71580558899</v>
      </c>
      <c r="H432">
        <v>0</v>
      </c>
      <c r="I432">
        <v>0</v>
      </c>
      <c r="J432">
        <v>36815.3605518763</v>
      </c>
      <c r="K432">
        <v>2040037.52038489</v>
      </c>
      <c r="L432">
        <v>321105.34291764197</v>
      </c>
      <c r="M432">
        <v>2629667.5791081199</v>
      </c>
      <c r="N432">
        <v>0</v>
      </c>
      <c r="O432">
        <v>0</v>
      </c>
      <c r="P432">
        <v>1</v>
      </c>
      <c r="Q432">
        <v>0</v>
      </c>
      <c r="R432">
        <v>0</v>
      </c>
      <c r="S432">
        <v>1</v>
      </c>
      <c r="T432">
        <v>1</v>
      </c>
      <c r="U432">
        <v>100</v>
      </c>
      <c r="V432">
        <v>1</v>
      </c>
      <c r="W432">
        <v>1</v>
      </c>
      <c r="X432">
        <v>1</v>
      </c>
    </row>
    <row r="433" spans="1:24" x14ac:dyDescent="0.2">
      <c r="A433" t="s">
        <v>911</v>
      </c>
      <c r="B433" t="s">
        <v>477</v>
      </c>
      <c r="C433" t="s">
        <v>481</v>
      </c>
      <c r="D433">
        <v>0</v>
      </c>
      <c r="E433">
        <v>0</v>
      </c>
      <c r="F433">
        <v>0</v>
      </c>
      <c r="G433">
        <v>203542.46887756599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203542.46887756599</v>
      </c>
      <c r="N433">
        <v>0</v>
      </c>
      <c r="O433">
        <v>0</v>
      </c>
      <c r="P433">
        <v>1</v>
      </c>
      <c r="Q433">
        <v>0</v>
      </c>
      <c r="R433">
        <v>0</v>
      </c>
      <c r="S433">
        <v>1</v>
      </c>
      <c r="T433">
        <v>1</v>
      </c>
      <c r="U433">
        <v>100</v>
      </c>
      <c r="V433">
        <v>1</v>
      </c>
      <c r="W433">
        <v>1</v>
      </c>
      <c r="X433">
        <v>1</v>
      </c>
    </row>
    <row r="434" spans="1:24" x14ac:dyDescent="0.2">
      <c r="A434" t="s">
        <v>912</v>
      </c>
      <c r="B434" t="s">
        <v>477</v>
      </c>
      <c r="C434" t="s">
        <v>577</v>
      </c>
      <c r="D434">
        <v>0</v>
      </c>
      <c r="E434">
        <v>0</v>
      </c>
      <c r="F434">
        <v>0</v>
      </c>
      <c r="G434">
        <v>137296.41779644601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137296.41779644601</v>
      </c>
      <c r="N434">
        <v>0</v>
      </c>
      <c r="O434">
        <v>0</v>
      </c>
      <c r="P434">
        <v>1</v>
      </c>
      <c r="Q434">
        <v>0</v>
      </c>
      <c r="R434">
        <v>0</v>
      </c>
      <c r="S434">
        <v>1</v>
      </c>
      <c r="T434">
        <v>1</v>
      </c>
      <c r="U434">
        <v>100</v>
      </c>
      <c r="V434">
        <v>1</v>
      </c>
      <c r="W434">
        <v>1</v>
      </c>
      <c r="X434">
        <v>1</v>
      </c>
    </row>
    <row r="435" spans="1:24" x14ac:dyDescent="0.2">
      <c r="A435" t="s">
        <v>913</v>
      </c>
      <c r="B435" t="s">
        <v>477</v>
      </c>
      <c r="C435" t="s">
        <v>491</v>
      </c>
      <c r="D435">
        <v>0</v>
      </c>
      <c r="E435">
        <v>1</v>
      </c>
      <c r="F435" t="s">
        <v>368</v>
      </c>
      <c r="G435">
        <v>8758.2817915514297</v>
      </c>
      <c r="H435">
        <v>1</v>
      </c>
      <c r="I435" t="s">
        <v>368</v>
      </c>
      <c r="J435">
        <v>198.70121195700401</v>
      </c>
      <c r="K435">
        <v>10882.486887798301</v>
      </c>
      <c r="L435">
        <v>402.03769063594302</v>
      </c>
      <c r="M435">
        <v>20042.806369985701</v>
      </c>
      <c r="N435" t="s">
        <v>492</v>
      </c>
      <c r="O435" t="s">
        <v>493</v>
      </c>
      <c r="P435">
        <v>1</v>
      </c>
      <c r="Q435">
        <v>0</v>
      </c>
      <c r="R435">
        <v>0</v>
      </c>
      <c r="S435">
        <v>1</v>
      </c>
      <c r="T435">
        <v>1</v>
      </c>
      <c r="U435">
        <v>100</v>
      </c>
      <c r="V435">
        <v>1</v>
      </c>
      <c r="W435">
        <v>1</v>
      </c>
      <c r="X435">
        <v>1</v>
      </c>
    </row>
    <row r="436" spans="1:24" x14ac:dyDescent="0.2">
      <c r="A436" t="s">
        <v>914</v>
      </c>
      <c r="B436" t="s">
        <v>467</v>
      </c>
      <c r="C436" t="s">
        <v>644</v>
      </c>
      <c r="D436">
        <v>0</v>
      </c>
      <c r="E436">
        <v>0</v>
      </c>
      <c r="F436">
        <v>0</v>
      </c>
      <c r="G436">
        <v>17919.444550217901</v>
      </c>
      <c r="H436">
        <v>0</v>
      </c>
      <c r="I436">
        <v>0</v>
      </c>
      <c r="J436">
        <v>317.92193913120701</v>
      </c>
      <c r="K436">
        <v>17458.716679986599</v>
      </c>
      <c r="L436">
        <v>1306.06719360428</v>
      </c>
      <c r="M436">
        <v>36684.228423808803</v>
      </c>
      <c r="N436">
        <v>0</v>
      </c>
      <c r="O436">
        <v>0</v>
      </c>
      <c r="P436">
        <v>3</v>
      </c>
      <c r="Q436">
        <v>0</v>
      </c>
      <c r="R436">
        <v>0</v>
      </c>
      <c r="S436">
        <v>1</v>
      </c>
      <c r="T436">
        <v>1</v>
      </c>
      <c r="U436">
        <v>100</v>
      </c>
      <c r="V436">
        <v>1</v>
      </c>
      <c r="W436">
        <v>1</v>
      </c>
      <c r="X436">
        <v>1</v>
      </c>
    </row>
    <row r="437" spans="1:24" x14ac:dyDescent="0.2">
      <c r="A437" t="s">
        <v>915</v>
      </c>
      <c r="B437" t="s">
        <v>644</v>
      </c>
      <c r="C437" t="s">
        <v>479</v>
      </c>
      <c r="D437">
        <v>1</v>
      </c>
      <c r="E437">
        <v>0</v>
      </c>
      <c r="F437">
        <v>0</v>
      </c>
      <c r="G437">
        <v>578.04659827254602</v>
      </c>
      <c r="H437">
        <v>0</v>
      </c>
      <c r="I437">
        <v>0</v>
      </c>
      <c r="J437">
        <v>52.986989855201301</v>
      </c>
      <c r="K437">
        <v>2986.5549391018499</v>
      </c>
      <c r="L437">
        <v>224.341473759038</v>
      </c>
      <c r="M437">
        <v>3788.94301113343</v>
      </c>
      <c r="N437">
        <v>0</v>
      </c>
      <c r="O437">
        <v>0</v>
      </c>
      <c r="P437">
        <v>1</v>
      </c>
      <c r="Q437">
        <v>0</v>
      </c>
      <c r="R437">
        <v>0</v>
      </c>
      <c r="S437">
        <v>1</v>
      </c>
      <c r="T437">
        <v>1</v>
      </c>
      <c r="U437">
        <v>100</v>
      </c>
      <c r="V437">
        <v>1</v>
      </c>
      <c r="W437">
        <v>1</v>
      </c>
      <c r="X437">
        <v>1</v>
      </c>
    </row>
    <row r="438" spans="1:24" x14ac:dyDescent="0.2">
      <c r="A438" t="s">
        <v>916</v>
      </c>
      <c r="B438" t="s">
        <v>644</v>
      </c>
      <c r="C438" t="s">
        <v>573</v>
      </c>
      <c r="D438">
        <v>1</v>
      </c>
      <c r="E438">
        <v>0</v>
      </c>
      <c r="F438">
        <v>0</v>
      </c>
      <c r="G438">
        <v>17341.397951945299</v>
      </c>
      <c r="H438">
        <v>0</v>
      </c>
      <c r="I438">
        <v>0</v>
      </c>
      <c r="J438">
        <v>264.93494927600602</v>
      </c>
      <c r="K438">
        <v>14472.1617408847</v>
      </c>
      <c r="L438">
        <v>1081.7257198452401</v>
      </c>
      <c r="M438">
        <v>32895.285412675301</v>
      </c>
      <c r="N438">
        <v>0</v>
      </c>
      <c r="O438">
        <v>0</v>
      </c>
      <c r="P438">
        <v>1</v>
      </c>
      <c r="Q438">
        <v>0</v>
      </c>
      <c r="R438">
        <v>0</v>
      </c>
      <c r="S438">
        <v>1</v>
      </c>
      <c r="T438">
        <v>1</v>
      </c>
      <c r="U438">
        <v>100</v>
      </c>
      <c r="V438">
        <v>1</v>
      </c>
      <c r="W438">
        <v>1</v>
      </c>
      <c r="X438">
        <v>1</v>
      </c>
    </row>
    <row r="439" spans="1:24" x14ac:dyDescent="0.2">
      <c r="A439" t="s">
        <v>917</v>
      </c>
      <c r="B439" t="s">
        <v>467</v>
      </c>
      <c r="C439" t="s">
        <v>495</v>
      </c>
      <c r="D439">
        <v>0</v>
      </c>
      <c r="E439">
        <v>0</v>
      </c>
      <c r="F439">
        <v>0</v>
      </c>
      <c r="G439">
        <v>0</v>
      </c>
      <c r="H439">
        <v>1</v>
      </c>
      <c r="I439" t="s">
        <v>368</v>
      </c>
      <c r="J439">
        <v>0</v>
      </c>
      <c r="K439">
        <v>0</v>
      </c>
      <c r="L439">
        <v>0</v>
      </c>
      <c r="M439">
        <v>0</v>
      </c>
      <c r="N439" t="s">
        <v>495</v>
      </c>
      <c r="O439" t="s">
        <v>493</v>
      </c>
      <c r="P439">
        <v>1</v>
      </c>
      <c r="Q439">
        <v>0</v>
      </c>
      <c r="R439">
        <v>0</v>
      </c>
      <c r="S439">
        <v>1</v>
      </c>
      <c r="T439">
        <v>1</v>
      </c>
      <c r="U439">
        <v>100</v>
      </c>
      <c r="V439">
        <v>1</v>
      </c>
      <c r="W439">
        <v>1</v>
      </c>
      <c r="X439">
        <v>1</v>
      </c>
    </row>
    <row r="440" spans="1:24" x14ac:dyDescent="0.2">
      <c r="A440" t="s">
        <v>918</v>
      </c>
      <c r="B440" t="s">
        <v>467</v>
      </c>
      <c r="C440" t="s">
        <v>497</v>
      </c>
      <c r="D440">
        <v>0</v>
      </c>
      <c r="E440">
        <v>1</v>
      </c>
      <c r="F440" t="s">
        <v>401</v>
      </c>
      <c r="G440">
        <v>88303.820959999997</v>
      </c>
      <c r="H440">
        <v>1</v>
      </c>
      <c r="I440" t="s">
        <v>368</v>
      </c>
      <c r="J440">
        <v>878.67091500000004</v>
      </c>
      <c r="K440">
        <v>45810.800439999999</v>
      </c>
      <c r="L440">
        <v>3586.1278010000001</v>
      </c>
      <c r="M440">
        <v>137700.749201</v>
      </c>
      <c r="N440" t="s">
        <v>398</v>
      </c>
      <c r="O440" t="s">
        <v>498</v>
      </c>
      <c r="P440">
        <v>1</v>
      </c>
      <c r="Q440">
        <v>0</v>
      </c>
      <c r="R440">
        <v>0</v>
      </c>
      <c r="S440">
        <v>1</v>
      </c>
      <c r="T440">
        <v>1</v>
      </c>
      <c r="U440">
        <v>100</v>
      </c>
      <c r="V440">
        <v>1</v>
      </c>
      <c r="W440">
        <v>1</v>
      </c>
      <c r="X440">
        <v>1</v>
      </c>
    </row>
    <row r="441" spans="1:24" x14ac:dyDescent="0.2">
      <c r="A441" t="s">
        <v>919</v>
      </c>
      <c r="B441" t="s">
        <v>920</v>
      </c>
      <c r="C441" t="s">
        <v>920</v>
      </c>
      <c r="D441">
        <v>0</v>
      </c>
      <c r="E441">
        <v>0</v>
      </c>
      <c r="F441">
        <v>0</v>
      </c>
      <c r="G441">
        <v>87852.600040000005</v>
      </c>
      <c r="H441">
        <v>0</v>
      </c>
      <c r="I441">
        <v>0</v>
      </c>
      <c r="J441">
        <v>15421</v>
      </c>
      <c r="K441">
        <v>784039.40969999996</v>
      </c>
      <c r="L441">
        <v>353929.4</v>
      </c>
      <c r="M441">
        <v>1225821.40974</v>
      </c>
      <c r="N441" t="s">
        <v>398</v>
      </c>
      <c r="O441" t="s">
        <v>532</v>
      </c>
      <c r="P441">
        <v>1</v>
      </c>
      <c r="Q441">
        <v>0</v>
      </c>
      <c r="R441">
        <v>0</v>
      </c>
      <c r="S441">
        <v>1</v>
      </c>
      <c r="T441">
        <v>1</v>
      </c>
      <c r="U441">
        <v>100</v>
      </c>
      <c r="V441">
        <v>1</v>
      </c>
      <c r="W441">
        <v>1</v>
      </c>
      <c r="X441">
        <v>1</v>
      </c>
    </row>
    <row r="442" spans="1:24" x14ac:dyDescent="0.2">
      <c r="A442" t="s">
        <v>921</v>
      </c>
      <c r="B442" t="s">
        <v>922</v>
      </c>
      <c r="C442" t="s">
        <v>922</v>
      </c>
      <c r="D442">
        <v>0</v>
      </c>
      <c r="E442">
        <v>0</v>
      </c>
      <c r="F442">
        <v>0</v>
      </c>
      <c r="G442">
        <v>37322.1397400434</v>
      </c>
      <c r="H442">
        <v>0</v>
      </c>
      <c r="I442">
        <v>0</v>
      </c>
      <c r="J442">
        <v>1321.06066388458</v>
      </c>
      <c r="K442">
        <v>72307.176801997703</v>
      </c>
      <c r="L442">
        <v>13767.8539343373</v>
      </c>
      <c r="M442">
        <v>123397.170476378</v>
      </c>
      <c r="N442">
        <v>0</v>
      </c>
      <c r="O442">
        <v>0</v>
      </c>
      <c r="P442">
        <v>48</v>
      </c>
      <c r="Q442">
        <v>0</v>
      </c>
      <c r="R442">
        <v>0</v>
      </c>
      <c r="S442">
        <v>1</v>
      </c>
      <c r="T442">
        <v>1</v>
      </c>
      <c r="U442">
        <v>100</v>
      </c>
      <c r="V442">
        <v>1</v>
      </c>
      <c r="W442">
        <v>1</v>
      </c>
      <c r="X442">
        <v>1</v>
      </c>
    </row>
    <row r="443" spans="1:24" x14ac:dyDescent="0.2">
      <c r="A443" t="s">
        <v>923</v>
      </c>
      <c r="B443" t="s">
        <v>922</v>
      </c>
      <c r="C443" t="s">
        <v>379</v>
      </c>
      <c r="D443">
        <v>0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34</v>
      </c>
      <c r="Q443">
        <v>0</v>
      </c>
      <c r="R443">
        <v>0</v>
      </c>
      <c r="S443">
        <v>1</v>
      </c>
      <c r="T443">
        <v>1</v>
      </c>
      <c r="U443">
        <v>100</v>
      </c>
      <c r="V443">
        <v>1</v>
      </c>
      <c r="W443">
        <v>1</v>
      </c>
      <c r="X443">
        <v>1</v>
      </c>
    </row>
    <row r="444" spans="1:24" x14ac:dyDescent="0.2">
      <c r="A444" t="s">
        <v>924</v>
      </c>
      <c r="B444" t="s">
        <v>379</v>
      </c>
      <c r="C444" t="s">
        <v>381</v>
      </c>
      <c r="D444">
        <v>0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9</v>
      </c>
      <c r="Q444">
        <v>0</v>
      </c>
      <c r="R444">
        <v>0</v>
      </c>
      <c r="S444">
        <v>1</v>
      </c>
      <c r="T444">
        <v>1</v>
      </c>
      <c r="U444">
        <v>100</v>
      </c>
      <c r="V444">
        <v>1</v>
      </c>
      <c r="W444">
        <v>1</v>
      </c>
      <c r="X444">
        <v>1</v>
      </c>
    </row>
    <row r="445" spans="1:24" x14ac:dyDescent="0.2">
      <c r="A445" t="s">
        <v>925</v>
      </c>
      <c r="B445" t="s">
        <v>381</v>
      </c>
      <c r="C445" t="s">
        <v>383</v>
      </c>
      <c r="D445">
        <v>1</v>
      </c>
      <c r="E445">
        <v>0</v>
      </c>
      <c r="F445">
        <v>0</v>
      </c>
      <c r="G445">
        <v>0</v>
      </c>
      <c r="H445">
        <v>4000</v>
      </c>
      <c r="I445" t="s">
        <v>384</v>
      </c>
      <c r="J445">
        <v>0</v>
      </c>
      <c r="K445">
        <v>0</v>
      </c>
      <c r="L445">
        <v>0</v>
      </c>
      <c r="M445">
        <v>0</v>
      </c>
      <c r="N445" t="s">
        <v>383</v>
      </c>
      <c r="O445" t="s">
        <v>385</v>
      </c>
      <c r="P445">
        <v>1</v>
      </c>
      <c r="Q445">
        <v>0</v>
      </c>
      <c r="R445">
        <v>0</v>
      </c>
      <c r="S445">
        <v>1</v>
      </c>
      <c r="T445">
        <v>1</v>
      </c>
      <c r="U445">
        <v>100</v>
      </c>
      <c r="V445">
        <v>1</v>
      </c>
      <c r="W445">
        <v>1</v>
      </c>
      <c r="X445">
        <v>1</v>
      </c>
    </row>
    <row r="446" spans="1:24" x14ac:dyDescent="0.2">
      <c r="A446" t="s">
        <v>926</v>
      </c>
      <c r="B446" t="s">
        <v>381</v>
      </c>
      <c r="C446" t="s">
        <v>387</v>
      </c>
      <c r="D446">
        <v>1</v>
      </c>
      <c r="E446">
        <v>0</v>
      </c>
      <c r="F446">
        <v>0</v>
      </c>
      <c r="G446">
        <v>0</v>
      </c>
      <c r="H446">
        <v>90</v>
      </c>
      <c r="I446" t="s">
        <v>388</v>
      </c>
      <c r="J446">
        <v>0</v>
      </c>
      <c r="K446">
        <v>0</v>
      </c>
      <c r="L446">
        <v>0</v>
      </c>
      <c r="M446">
        <v>0</v>
      </c>
      <c r="N446" t="s">
        <v>387</v>
      </c>
      <c r="O446" t="s">
        <v>389</v>
      </c>
      <c r="P446">
        <v>1</v>
      </c>
      <c r="Q446">
        <v>0</v>
      </c>
      <c r="R446">
        <v>0</v>
      </c>
      <c r="S446">
        <v>1</v>
      </c>
      <c r="T446">
        <v>1</v>
      </c>
      <c r="U446">
        <v>100</v>
      </c>
      <c r="V446">
        <v>1</v>
      </c>
      <c r="W446">
        <v>1</v>
      </c>
      <c r="X446">
        <v>1</v>
      </c>
    </row>
    <row r="447" spans="1:24" x14ac:dyDescent="0.2">
      <c r="A447" t="s">
        <v>927</v>
      </c>
      <c r="B447" t="s">
        <v>381</v>
      </c>
      <c r="C447" t="s">
        <v>391</v>
      </c>
      <c r="D447">
        <v>1</v>
      </c>
      <c r="E447">
        <v>0</v>
      </c>
      <c r="F447">
        <v>0</v>
      </c>
      <c r="G447">
        <v>0</v>
      </c>
      <c r="H447">
        <v>450</v>
      </c>
      <c r="I447" t="s">
        <v>371</v>
      </c>
      <c r="J447">
        <v>0</v>
      </c>
      <c r="K447">
        <v>0</v>
      </c>
      <c r="L447">
        <v>0</v>
      </c>
      <c r="M447">
        <v>0</v>
      </c>
      <c r="N447" t="s">
        <v>392</v>
      </c>
      <c r="O447" t="s">
        <v>393</v>
      </c>
      <c r="P447">
        <v>1</v>
      </c>
      <c r="Q447">
        <v>0</v>
      </c>
      <c r="R447">
        <v>0</v>
      </c>
      <c r="S447">
        <v>1</v>
      </c>
      <c r="T447">
        <v>1</v>
      </c>
      <c r="U447">
        <v>100</v>
      </c>
      <c r="V447">
        <v>1</v>
      </c>
      <c r="W447">
        <v>1</v>
      </c>
      <c r="X447">
        <v>1</v>
      </c>
    </row>
    <row r="448" spans="1:24" x14ac:dyDescent="0.2">
      <c r="A448" t="s">
        <v>928</v>
      </c>
      <c r="B448" t="s">
        <v>381</v>
      </c>
      <c r="C448" t="s">
        <v>395</v>
      </c>
      <c r="D448">
        <v>1</v>
      </c>
      <c r="E448">
        <v>0</v>
      </c>
      <c r="F448">
        <v>0</v>
      </c>
      <c r="G448">
        <v>0</v>
      </c>
      <c r="H448">
        <v>6</v>
      </c>
      <c r="I448" t="s">
        <v>388</v>
      </c>
      <c r="J448">
        <v>0</v>
      </c>
      <c r="K448">
        <v>0</v>
      </c>
      <c r="L448">
        <v>0</v>
      </c>
      <c r="M448">
        <v>0</v>
      </c>
      <c r="N448" t="s">
        <v>395</v>
      </c>
      <c r="O448" t="s">
        <v>393</v>
      </c>
      <c r="P448">
        <v>1</v>
      </c>
      <c r="Q448">
        <v>0</v>
      </c>
      <c r="R448">
        <v>0</v>
      </c>
      <c r="S448">
        <v>1</v>
      </c>
      <c r="T448">
        <v>1</v>
      </c>
      <c r="U448">
        <v>100</v>
      </c>
      <c r="V448">
        <v>1</v>
      </c>
      <c r="W448">
        <v>1</v>
      </c>
      <c r="X448">
        <v>1</v>
      </c>
    </row>
    <row r="449" spans="1:24" x14ac:dyDescent="0.2">
      <c r="A449" t="s">
        <v>929</v>
      </c>
      <c r="B449" t="s">
        <v>381</v>
      </c>
      <c r="C449" t="s">
        <v>509</v>
      </c>
      <c r="D449">
        <v>1</v>
      </c>
      <c r="E449">
        <v>0</v>
      </c>
      <c r="F449">
        <v>0</v>
      </c>
      <c r="G449">
        <v>0</v>
      </c>
      <c r="H449">
        <v>3500</v>
      </c>
      <c r="I449" t="s">
        <v>384</v>
      </c>
      <c r="J449">
        <v>0</v>
      </c>
      <c r="K449">
        <v>0</v>
      </c>
      <c r="L449">
        <v>0</v>
      </c>
      <c r="M449">
        <v>0</v>
      </c>
      <c r="N449" t="s">
        <v>462</v>
      </c>
      <c r="O449" t="s">
        <v>393</v>
      </c>
      <c r="P449">
        <v>1</v>
      </c>
      <c r="Q449">
        <v>0</v>
      </c>
      <c r="R449">
        <v>0</v>
      </c>
      <c r="S449">
        <v>1</v>
      </c>
      <c r="T449">
        <v>1</v>
      </c>
      <c r="U449">
        <v>100</v>
      </c>
      <c r="V449">
        <v>1</v>
      </c>
      <c r="W449">
        <v>1</v>
      </c>
      <c r="X449">
        <v>1</v>
      </c>
    </row>
    <row r="450" spans="1:24" x14ac:dyDescent="0.2">
      <c r="A450" t="s">
        <v>930</v>
      </c>
      <c r="B450" t="s">
        <v>381</v>
      </c>
      <c r="C450" t="s">
        <v>397</v>
      </c>
      <c r="D450">
        <v>1</v>
      </c>
      <c r="E450">
        <v>0</v>
      </c>
      <c r="F450">
        <v>0</v>
      </c>
      <c r="G450">
        <v>0</v>
      </c>
      <c r="H450">
        <v>3700</v>
      </c>
      <c r="I450" t="s">
        <v>384</v>
      </c>
      <c r="J450">
        <v>0</v>
      </c>
      <c r="K450">
        <v>0</v>
      </c>
      <c r="L450">
        <v>0</v>
      </c>
      <c r="M450">
        <v>0</v>
      </c>
      <c r="N450" t="s">
        <v>398</v>
      </c>
      <c r="O450" t="s">
        <v>393</v>
      </c>
      <c r="P450">
        <v>1</v>
      </c>
      <c r="Q450">
        <v>0</v>
      </c>
      <c r="R450">
        <v>0</v>
      </c>
      <c r="S450">
        <v>1</v>
      </c>
      <c r="T450">
        <v>1</v>
      </c>
      <c r="U450">
        <v>100</v>
      </c>
      <c r="V450">
        <v>1</v>
      </c>
      <c r="W450">
        <v>1</v>
      </c>
      <c r="X450">
        <v>1</v>
      </c>
    </row>
    <row r="451" spans="1:24" x14ac:dyDescent="0.2">
      <c r="A451" t="s">
        <v>931</v>
      </c>
      <c r="B451" t="s">
        <v>381</v>
      </c>
      <c r="C451" t="s">
        <v>403</v>
      </c>
      <c r="D451">
        <v>1</v>
      </c>
      <c r="E451">
        <v>0</v>
      </c>
      <c r="F451">
        <v>0</v>
      </c>
      <c r="G451">
        <v>0</v>
      </c>
      <c r="H451">
        <v>250</v>
      </c>
      <c r="I451" t="s">
        <v>384</v>
      </c>
      <c r="J451">
        <v>0</v>
      </c>
      <c r="K451">
        <v>0</v>
      </c>
      <c r="L451">
        <v>0</v>
      </c>
      <c r="M451">
        <v>0</v>
      </c>
      <c r="N451" t="s">
        <v>383</v>
      </c>
      <c r="O451" t="s">
        <v>385</v>
      </c>
      <c r="P451">
        <v>1</v>
      </c>
      <c r="Q451">
        <v>0</v>
      </c>
      <c r="R451">
        <v>0</v>
      </c>
      <c r="S451">
        <v>1</v>
      </c>
      <c r="T451">
        <v>1</v>
      </c>
      <c r="U451">
        <v>100</v>
      </c>
      <c r="V451">
        <v>1</v>
      </c>
      <c r="W451">
        <v>1</v>
      </c>
      <c r="X451">
        <v>1</v>
      </c>
    </row>
    <row r="452" spans="1:24" x14ac:dyDescent="0.2">
      <c r="A452" t="s">
        <v>932</v>
      </c>
      <c r="B452" t="s">
        <v>381</v>
      </c>
      <c r="C452" t="s">
        <v>405</v>
      </c>
      <c r="D452">
        <v>1</v>
      </c>
      <c r="E452">
        <v>0</v>
      </c>
      <c r="F452">
        <v>0</v>
      </c>
      <c r="G452">
        <v>0</v>
      </c>
      <c r="H452">
        <v>3500</v>
      </c>
      <c r="I452" t="s">
        <v>384</v>
      </c>
      <c r="J452">
        <v>0</v>
      </c>
      <c r="K452">
        <v>0</v>
      </c>
      <c r="L452">
        <v>0</v>
      </c>
      <c r="M452">
        <v>0</v>
      </c>
      <c r="N452" t="s">
        <v>406</v>
      </c>
      <c r="O452" t="s">
        <v>389</v>
      </c>
      <c r="P452">
        <v>1</v>
      </c>
      <c r="Q452">
        <v>0</v>
      </c>
      <c r="R452">
        <v>0</v>
      </c>
      <c r="S452">
        <v>1</v>
      </c>
      <c r="T452">
        <v>1</v>
      </c>
      <c r="U452">
        <v>100</v>
      </c>
      <c r="V452">
        <v>1</v>
      </c>
      <c r="W452">
        <v>1</v>
      </c>
      <c r="X452">
        <v>1</v>
      </c>
    </row>
    <row r="453" spans="1:24" x14ac:dyDescent="0.2">
      <c r="A453" t="s">
        <v>933</v>
      </c>
      <c r="B453" t="s">
        <v>379</v>
      </c>
      <c r="C453" t="s">
        <v>408</v>
      </c>
      <c r="D453">
        <v>0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24</v>
      </c>
      <c r="Q453">
        <v>0</v>
      </c>
      <c r="R453">
        <v>0</v>
      </c>
      <c r="S453">
        <v>1</v>
      </c>
      <c r="T453">
        <v>1</v>
      </c>
      <c r="U453">
        <v>100</v>
      </c>
      <c r="V453">
        <v>1</v>
      </c>
      <c r="W453">
        <v>1</v>
      </c>
      <c r="X453">
        <v>1</v>
      </c>
    </row>
    <row r="454" spans="1:24" x14ac:dyDescent="0.2">
      <c r="A454" t="s">
        <v>934</v>
      </c>
      <c r="B454" t="s">
        <v>408</v>
      </c>
      <c r="C454" t="s">
        <v>410</v>
      </c>
      <c r="D454">
        <v>0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10</v>
      </c>
      <c r="Q454">
        <v>0</v>
      </c>
      <c r="R454">
        <v>0</v>
      </c>
      <c r="S454">
        <v>1</v>
      </c>
      <c r="T454">
        <v>1</v>
      </c>
      <c r="U454">
        <v>100</v>
      </c>
      <c r="V454">
        <v>1</v>
      </c>
      <c r="W454">
        <v>1</v>
      </c>
      <c r="X454">
        <v>1</v>
      </c>
    </row>
    <row r="455" spans="1:24" x14ac:dyDescent="0.2">
      <c r="A455" t="s">
        <v>935</v>
      </c>
      <c r="B455" t="s">
        <v>410</v>
      </c>
      <c r="C455" t="s">
        <v>383</v>
      </c>
      <c r="D455">
        <v>1</v>
      </c>
      <c r="E455">
        <v>0</v>
      </c>
      <c r="F455">
        <v>0</v>
      </c>
      <c r="G455">
        <v>0</v>
      </c>
      <c r="H455">
        <v>45000</v>
      </c>
      <c r="I455" t="s">
        <v>384</v>
      </c>
      <c r="J455">
        <v>0</v>
      </c>
      <c r="K455">
        <v>0</v>
      </c>
      <c r="L455">
        <v>0</v>
      </c>
      <c r="M455">
        <v>0</v>
      </c>
      <c r="N455" t="s">
        <v>383</v>
      </c>
      <c r="O455" t="s">
        <v>385</v>
      </c>
      <c r="P455">
        <v>1</v>
      </c>
      <c r="Q455">
        <v>0</v>
      </c>
      <c r="R455">
        <v>0</v>
      </c>
      <c r="S455">
        <v>1</v>
      </c>
      <c r="T455">
        <v>1</v>
      </c>
      <c r="U455">
        <v>100</v>
      </c>
      <c r="V455">
        <v>1</v>
      </c>
      <c r="W455">
        <v>1</v>
      </c>
      <c r="X455">
        <v>1</v>
      </c>
    </row>
    <row r="456" spans="1:24" x14ac:dyDescent="0.2">
      <c r="A456" t="s">
        <v>936</v>
      </c>
      <c r="B456" t="s">
        <v>410</v>
      </c>
      <c r="C456" t="s">
        <v>387</v>
      </c>
      <c r="D456">
        <v>1</v>
      </c>
      <c r="E456">
        <v>0</v>
      </c>
      <c r="F456">
        <v>0</v>
      </c>
      <c r="G456">
        <v>0</v>
      </c>
      <c r="H456">
        <v>260</v>
      </c>
      <c r="I456" t="s">
        <v>388</v>
      </c>
      <c r="J456">
        <v>0</v>
      </c>
      <c r="K456">
        <v>0</v>
      </c>
      <c r="L456">
        <v>0</v>
      </c>
      <c r="M456">
        <v>0</v>
      </c>
      <c r="N456" t="s">
        <v>387</v>
      </c>
      <c r="O456" t="s">
        <v>389</v>
      </c>
      <c r="P456">
        <v>1</v>
      </c>
      <c r="Q456">
        <v>0</v>
      </c>
      <c r="R456">
        <v>0</v>
      </c>
      <c r="S456">
        <v>1</v>
      </c>
      <c r="T456">
        <v>1</v>
      </c>
      <c r="U456">
        <v>100</v>
      </c>
      <c r="V456">
        <v>1</v>
      </c>
      <c r="W456">
        <v>1</v>
      </c>
      <c r="X456">
        <v>1</v>
      </c>
    </row>
    <row r="457" spans="1:24" x14ac:dyDescent="0.2">
      <c r="A457" t="s">
        <v>937</v>
      </c>
      <c r="B457" t="s">
        <v>410</v>
      </c>
      <c r="C457" t="s">
        <v>391</v>
      </c>
      <c r="D457">
        <v>1</v>
      </c>
      <c r="E457">
        <v>0</v>
      </c>
      <c r="F457">
        <v>0</v>
      </c>
      <c r="G457">
        <v>0</v>
      </c>
      <c r="H457">
        <v>1850</v>
      </c>
      <c r="I457" t="s">
        <v>371</v>
      </c>
      <c r="J457">
        <v>0</v>
      </c>
      <c r="K457">
        <v>0</v>
      </c>
      <c r="L457">
        <v>0</v>
      </c>
      <c r="M457">
        <v>0</v>
      </c>
      <c r="N457" t="s">
        <v>392</v>
      </c>
      <c r="O457" t="s">
        <v>393</v>
      </c>
      <c r="P457">
        <v>1</v>
      </c>
      <c r="Q457">
        <v>0</v>
      </c>
      <c r="R457">
        <v>0</v>
      </c>
      <c r="S457">
        <v>1</v>
      </c>
      <c r="T457">
        <v>1</v>
      </c>
      <c r="U457">
        <v>100</v>
      </c>
      <c r="V457">
        <v>1</v>
      </c>
      <c r="W457">
        <v>1</v>
      </c>
      <c r="X457">
        <v>1</v>
      </c>
    </row>
    <row r="458" spans="1:24" x14ac:dyDescent="0.2">
      <c r="A458" t="s">
        <v>938</v>
      </c>
      <c r="B458" t="s">
        <v>410</v>
      </c>
      <c r="C458" t="s">
        <v>395</v>
      </c>
      <c r="D458">
        <v>1</v>
      </c>
      <c r="E458">
        <v>0</v>
      </c>
      <c r="F458">
        <v>0</v>
      </c>
      <c r="G458">
        <v>0</v>
      </c>
      <c r="H458">
        <v>30</v>
      </c>
      <c r="I458" t="s">
        <v>388</v>
      </c>
      <c r="J458">
        <v>0</v>
      </c>
      <c r="K458">
        <v>0</v>
      </c>
      <c r="L458">
        <v>0</v>
      </c>
      <c r="M458">
        <v>0</v>
      </c>
      <c r="N458" t="s">
        <v>395</v>
      </c>
      <c r="O458" t="s">
        <v>393</v>
      </c>
      <c r="P458">
        <v>1</v>
      </c>
      <c r="Q458">
        <v>0</v>
      </c>
      <c r="R458">
        <v>0</v>
      </c>
      <c r="S458">
        <v>1</v>
      </c>
      <c r="T458">
        <v>1</v>
      </c>
      <c r="U458">
        <v>100</v>
      </c>
      <c r="V458">
        <v>1</v>
      </c>
      <c r="W458">
        <v>1</v>
      </c>
      <c r="X458">
        <v>1</v>
      </c>
    </row>
    <row r="459" spans="1:24" x14ac:dyDescent="0.2">
      <c r="A459" t="s">
        <v>939</v>
      </c>
      <c r="B459" t="s">
        <v>410</v>
      </c>
      <c r="C459" t="s">
        <v>509</v>
      </c>
      <c r="D459">
        <v>1</v>
      </c>
      <c r="E459">
        <v>0</v>
      </c>
      <c r="F459">
        <v>0</v>
      </c>
      <c r="G459">
        <v>0</v>
      </c>
      <c r="H459">
        <v>6000</v>
      </c>
      <c r="I459" t="s">
        <v>384</v>
      </c>
      <c r="J459">
        <v>0</v>
      </c>
      <c r="K459">
        <v>0</v>
      </c>
      <c r="L459">
        <v>0</v>
      </c>
      <c r="M459">
        <v>0</v>
      </c>
      <c r="N459" t="s">
        <v>462</v>
      </c>
      <c r="O459" t="s">
        <v>393</v>
      </c>
      <c r="P459">
        <v>1</v>
      </c>
      <c r="Q459">
        <v>0</v>
      </c>
      <c r="R459">
        <v>0</v>
      </c>
      <c r="S459">
        <v>1</v>
      </c>
      <c r="T459">
        <v>1</v>
      </c>
      <c r="U459">
        <v>100</v>
      </c>
      <c r="V459">
        <v>1</v>
      </c>
      <c r="W459">
        <v>1</v>
      </c>
      <c r="X459">
        <v>1</v>
      </c>
    </row>
    <row r="460" spans="1:24" x14ac:dyDescent="0.2">
      <c r="A460" t="s">
        <v>940</v>
      </c>
      <c r="B460" t="s">
        <v>410</v>
      </c>
      <c r="C460" t="s">
        <v>397</v>
      </c>
      <c r="D460">
        <v>1</v>
      </c>
      <c r="E460">
        <v>0</v>
      </c>
      <c r="F460">
        <v>0</v>
      </c>
      <c r="G460">
        <v>0</v>
      </c>
      <c r="H460">
        <v>18300</v>
      </c>
      <c r="I460" t="s">
        <v>384</v>
      </c>
      <c r="J460">
        <v>0</v>
      </c>
      <c r="K460">
        <v>0</v>
      </c>
      <c r="L460">
        <v>0</v>
      </c>
      <c r="M460">
        <v>0</v>
      </c>
      <c r="N460" t="s">
        <v>398</v>
      </c>
      <c r="O460" t="s">
        <v>393</v>
      </c>
      <c r="P460">
        <v>1</v>
      </c>
      <c r="Q460">
        <v>0</v>
      </c>
      <c r="R460">
        <v>0</v>
      </c>
      <c r="S460">
        <v>1</v>
      </c>
      <c r="T460">
        <v>1</v>
      </c>
      <c r="U460">
        <v>100</v>
      </c>
      <c r="V460">
        <v>1</v>
      </c>
      <c r="W460">
        <v>1</v>
      </c>
      <c r="X460">
        <v>1</v>
      </c>
    </row>
    <row r="461" spans="1:24" x14ac:dyDescent="0.2">
      <c r="A461" t="s">
        <v>941</v>
      </c>
      <c r="B461" t="s">
        <v>410</v>
      </c>
      <c r="C461" t="s">
        <v>418</v>
      </c>
      <c r="D461">
        <v>1</v>
      </c>
      <c r="E461">
        <v>0</v>
      </c>
      <c r="F461">
        <v>0</v>
      </c>
      <c r="G461">
        <v>0</v>
      </c>
      <c r="H461">
        <v>22000</v>
      </c>
      <c r="I461" t="s">
        <v>384</v>
      </c>
      <c r="J461">
        <v>0</v>
      </c>
      <c r="K461">
        <v>0</v>
      </c>
      <c r="L461">
        <v>0</v>
      </c>
      <c r="M461">
        <v>0</v>
      </c>
      <c r="N461" t="s">
        <v>398</v>
      </c>
      <c r="O461" t="s">
        <v>393</v>
      </c>
      <c r="P461">
        <v>1</v>
      </c>
      <c r="Q461">
        <v>0</v>
      </c>
      <c r="R461">
        <v>0</v>
      </c>
      <c r="S461">
        <v>1</v>
      </c>
      <c r="T461">
        <v>1</v>
      </c>
      <c r="U461">
        <v>100</v>
      </c>
      <c r="V461">
        <v>1</v>
      </c>
      <c r="W461">
        <v>1</v>
      </c>
      <c r="X461">
        <v>1</v>
      </c>
    </row>
    <row r="462" spans="1:24" x14ac:dyDescent="0.2">
      <c r="A462" t="s">
        <v>942</v>
      </c>
      <c r="B462" t="s">
        <v>410</v>
      </c>
      <c r="C462" t="s">
        <v>403</v>
      </c>
      <c r="D462">
        <v>1</v>
      </c>
      <c r="E462">
        <v>0</v>
      </c>
      <c r="F462">
        <v>0</v>
      </c>
      <c r="G462">
        <v>0</v>
      </c>
      <c r="H462">
        <v>1000</v>
      </c>
      <c r="I462" t="s">
        <v>384</v>
      </c>
      <c r="J462">
        <v>0</v>
      </c>
      <c r="K462">
        <v>0</v>
      </c>
      <c r="L462">
        <v>0</v>
      </c>
      <c r="M462">
        <v>0</v>
      </c>
      <c r="N462" t="s">
        <v>383</v>
      </c>
      <c r="O462" t="s">
        <v>385</v>
      </c>
      <c r="P462">
        <v>1</v>
      </c>
      <c r="Q462">
        <v>0</v>
      </c>
      <c r="R462">
        <v>0</v>
      </c>
      <c r="S462">
        <v>1</v>
      </c>
      <c r="T462">
        <v>1</v>
      </c>
      <c r="U462">
        <v>100</v>
      </c>
      <c r="V462">
        <v>1</v>
      </c>
      <c r="W462">
        <v>1</v>
      </c>
      <c r="X462">
        <v>1</v>
      </c>
    </row>
    <row r="463" spans="1:24" x14ac:dyDescent="0.2">
      <c r="A463" t="s">
        <v>943</v>
      </c>
      <c r="B463" t="s">
        <v>410</v>
      </c>
      <c r="C463" t="s">
        <v>445</v>
      </c>
      <c r="D463">
        <v>1</v>
      </c>
      <c r="E463">
        <v>0</v>
      </c>
      <c r="F463">
        <v>0</v>
      </c>
      <c r="G463">
        <v>0</v>
      </c>
      <c r="H463">
        <v>1</v>
      </c>
      <c r="I463" t="s">
        <v>368</v>
      </c>
      <c r="J463">
        <v>0</v>
      </c>
      <c r="K463">
        <v>0</v>
      </c>
      <c r="L463">
        <v>0</v>
      </c>
      <c r="M463">
        <v>0</v>
      </c>
      <c r="N463" t="s">
        <v>398</v>
      </c>
      <c r="O463" t="s">
        <v>393</v>
      </c>
      <c r="P463">
        <v>1</v>
      </c>
      <c r="Q463">
        <v>0</v>
      </c>
      <c r="R463">
        <v>0</v>
      </c>
      <c r="S463">
        <v>1</v>
      </c>
      <c r="T463">
        <v>1</v>
      </c>
      <c r="U463">
        <v>100</v>
      </c>
      <c r="V463">
        <v>1</v>
      </c>
      <c r="W463">
        <v>1</v>
      </c>
      <c r="X463">
        <v>1</v>
      </c>
    </row>
    <row r="464" spans="1:24" x14ac:dyDescent="0.2">
      <c r="A464" t="s">
        <v>944</v>
      </c>
      <c r="B464" t="s">
        <v>408</v>
      </c>
      <c r="C464" t="s">
        <v>447</v>
      </c>
      <c r="D464">
        <v>0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6</v>
      </c>
      <c r="Q464">
        <v>0</v>
      </c>
      <c r="R464">
        <v>0</v>
      </c>
      <c r="S464">
        <v>1</v>
      </c>
      <c r="T464">
        <v>1</v>
      </c>
      <c r="U464">
        <v>100</v>
      </c>
      <c r="V464">
        <v>1</v>
      </c>
      <c r="W464">
        <v>1</v>
      </c>
      <c r="X464">
        <v>1</v>
      </c>
    </row>
    <row r="465" spans="1:24" x14ac:dyDescent="0.2">
      <c r="A465" t="s">
        <v>945</v>
      </c>
      <c r="B465" t="s">
        <v>447</v>
      </c>
      <c r="C465" t="s">
        <v>449</v>
      </c>
      <c r="D465">
        <v>1</v>
      </c>
      <c r="E465">
        <v>0</v>
      </c>
      <c r="F465">
        <v>0</v>
      </c>
      <c r="G465">
        <v>0</v>
      </c>
      <c r="H465">
        <v>25</v>
      </c>
      <c r="I465" t="s">
        <v>388</v>
      </c>
      <c r="J465">
        <v>0</v>
      </c>
      <c r="K465">
        <v>0</v>
      </c>
      <c r="L465">
        <v>0</v>
      </c>
      <c r="M465">
        <v>0</v>
      </c>
      <c r="N465" t="s">
        <v>449</v>
      </c>
      <c r="O465" t="s">
        <v>450</v>
      </c>
      <c r="P465">
        <v>1</v>
      </c>
      <c r="Q465">
        <v>0</v>
      </c>
      <c r="R465">
        <v>0</v>
      </c>
      <c r="S465">
        <v>1</v>
      </c>
      <c r="T465">
        <v>1</v>
      </c>
      <c r="U465">
        <v>100</v>
      </c>
      <c r="V465">
        <v>1</v>
      </c>
      <c r="W465">
        <v>1</v>
      </c>
      <c r="X465">
        <v>1</v>
      </c>
    </row>
    <row r="466" spans="1:24" x14ac:dyDescent="0.2">
      <c r="A466" t="s">
        <v>946</v>
      </c>
      <c r="B466" t="s">
        <v>447</v>
      </c>
      <c r="C466" t="s">
        <v>452</v>
      </c>
      <c r="D466">
        <v>1</v>
      </c>
      <c r="E466">
        <v>0</v>
      </c>
      <c r="F466">
        <v>0</v>
      </c>
      <c r="G466">
        <v>0</v>
      </c>
      <c r="H466">
        <v>16</v>
      </c>
      <c r="I466" t="s">
        <v>388</v>
      </c>
      <c r="J466">
        <v>0</v>
      </c>
      <c r="K466">
        <v>0</v>
      </c>
      <c r="L466">
        <v>0</v>
      </c>
      <c r="M466">
        <v>0</v>
      </c>
      <c r="N466" t="s">
        <v>449</v>
      </c>
      <c r="O466" t="s">
        <v>450</v>
      </c>
      <c r="P466">
        <v>1</v>
      </c>
      <c r="Q466">
        <v>0</v>
      </c>
      <c r="R466">
        <v>0</v>
      </c>
      <c r="S466">
        <v>1</v>
      </c>
      <c r="T466">
        <v>1</v>
      </c>
      <c r="U466">
        <v>100</v>
      </c>
      <c r="V466">
        <v>1</v>
      </c>
      <c r="W466">
        <v>1</v>
      </c>
      <c r="X466">
        <v>1</v>
      </c>
    </row>
    <row r="467" spans="1:24" x14ac:dyDescent="0.2">
      <c r="A467" t="s">
        <v>947</v>
      </c>
      <c r="B467" t="s">
        <v>447</v>
      </c>
      <c r="C467" t="s">
        <v>454</v>
      </c>
      <c r="D467">
        <v>1</v>
      </c>
      <c r="E467">
        <v>0</v>
      </c>
      <c r="F467">
        <v>0</v>
      </c>
      <c r="G467">
        <v>0</v>
      </c>
      <c r="H467">
        <v>200</v>
      </c>
      <c r="I467" t="s">
        <v>384</v>
      </c>
      <c r="J467">
        <v>0</v>
      </c>
      <c r="K467">
        <v>0</v>
      </c>
      <c r="L467">
        <v>0</v>
      </c>
      <c r="M467">
        <v>0</v>
      </c>
      <c r="N467" t="s">
        <v>406</v>
      </c>
      <c r="O467" t="s">
        <v>450</v>
      </c>
      <c r="P467">
        <v>1</v>
      </c>
      <c r="Q467">
        <v>0</v>
      </c>
      <c r="R467">
        <v>0</v>
      </c>
      <c r="S467">
        <v>1</v>
      </c>
      <c r="T467">
        <v>1</v>
      </c>
      <c r="U467">
        <v>100</v>
      </c>
      <c r="V467">
        <v>1</v>
      </c>
      <c r="W467">
        <v>1</v>
      </c>
      <c r="X467">
        <v>1</v>
      </c>
    </row>
    <row r="468" spans="1:24" x14ac:dyDescent="0.2">
      <c r="A468" t="s">
        <v>948</v>
      </c>
      <c r="B468" t="s">
        <v>447</v>
      </c>
      <c r="C468" t="s">
        <v>456</v>
      </c>
      <c r="D468">
        <v>0</v>
      </c>
      <c r="E468">
        <v>0</v>
      </c>
      <c r="F468">
        <v>0</v>
      </c>
      <c r="G468">
        <v>0</v>
      </c>
      <c r="H468">
        <v>100</v>
      </c>
      <c r="I468" t="s">
        <v>401</v>
      </c>
      <c r="J468">
        <v>0</v>
      </c>
      <c r="K468">
        <v>0</v>
      </c>
      <c r="L468">
        <v>0</v>
      </c>
      <c r="M468">
        <v>0</v>
      </c>
      <c r="N468" t="s">
        <v>449</v>
      </c>
      <c r="O468" t="s">
        <v>450</v>
      </c>
      <c r="P468">
        <v>1</v>
      </c>
      <c r="Q468">
        <v>0</v>
      </c>
      <c r="R468">
        <v>0</v>
      </c>
      <c r="S468">
        <v>1</v>
      </c>
      <c r="T468">
        <v>1</v>
      </c>
      <c r="U468">
        <v>100</v>
      </c>
      <c r="V468">
        <v>1</v>
      </c>
      <c r="W468">
        <v>1</v>
      </c>
      <c r="X468">
        <v>1</v>
      </c>
    </row>
    <row r="469" spans="1:24" x14ac:dyDescent="0.2">
      <c r="A469" t="s">
        <v>949</v>
      </c>
      <c r="B469" t="s">
        <v>447</v>
      </c>
      <c r="C469" t="s">
        <v>458</v>
      </c>
      <c r="D469">
        <v>0</v>
      </c>
      <c r="E469">
        <v>0</v>
      </c>
      <c r="F469">
        <v>0</v>
      </c>
      <c r="G469">
        <v>0</v>
      </c>
      <c r="H469">
        <v>300</v>
      </c>
      <c r="I469" t="s">
        <v>459</v>
      </c>
      <c r="J469">
        <v>0</v>
      </c>
      <c r="K469">
        <v>0</v>
      </c>
      <c r="L469">
        <v>0</v>
      </c>
      <c r="M469">
        <v>0</v>
      </c>
      <c r="N469" t="s">
        <v>398</v>
      </c>
      <c r="O469" t="s">
        <v>450</v>
      </c>
      <c r="P469">
        <v>1</v>
      </c>
      <c r="Q469">
        <v>0</v>
      </c>
      <c r="R469">
        <v>0</v>
      </c>
      <c r="S469">
        <v>1</v>
      </c>
      <c r="T469">
        <v>1</v>
      </c>
      <c r="U469">
        <v>100</v>
      </c>
      <c r="V469">
        <v>1</v>
      </c>
      <c r="W469">
        <v>1</v>
      </c>
      <c r="X469">
        <v>1</v>
      </c>
    </row>
    <row r="470" spans="1:24" x14ac:dyDescent="0.2">
      <c r="A470" t="s">
        <v>950</v>
      </c>
      <c r="B470" t="s">
        <v>408</v>
      </c>
      <c r="C470" t="s">
        <v>528</v>
      </c>
      <c r="D470">
        <v>0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2</v>
      </c>
      <c r="Q470">
        <v>0</v>
      </c>
      <c r="R470">
        <v>0</v>
      </c>
      <c r="S470">
        <v>1</v>
      </c>
      <c r="T470">
        <v>1</v>
      </c>
      <c r="U470">
        <v>100</v>
      </c>
      <c r="V470">
        <v>1</v>
      </c>
      <c r="W470">
        <v>1</v>
      </c>
      <c r="X470">
        <v>1</v>
      </c>
    </row>
    <row r="471" spans="1:24" x14ac:dyDescent="0.2">
      <c r="A471" t="s">
        <v>951</v>
      </c>
      <c r="B471" t="s">
        <v>528</v>
      </c>
      <c r="C471" t="s">
        <v>534</v>
      </c>
      <c r="D471">
        <v>0</v>
      </c>
      <c r="E471">
        <v>0</v>
      </c>
      <c r="F471">
        <v>0</v>
      </c>
      <c r="G471">
        <v>0</v>
      </c>
      <c r="H471">
        <v>1500</v>
      </c>
      <c r="I471" t="s">
        <v>384</v>
      </c>
      <c r="J471">
        <v>0</v>
      </c>
      <c r="K471">
        <v>0</v>
      </c>
      <c r="L471">
        <v>0</v>
      </c>
      <c r="M471">
        <v>0</v>
      </c>
      <c r="N471" t="s">
        <v>398</v>
      </c>
      <c r="O471" t="s">
        <v>535</v>
      </c>
      <c r="P471">
        <v>1</v>
      </c>
      <c r="Q471">
        <v>0</v>
      </c>
      <c r="R471">
        <v>0</v>
      </c>
      <c r="S471">
        <v>1</v>
      </c>
      <c r="T471">
        <v>1</v>
      </c>
      <c r="U471">
        <v>100</v>
      </c>
      <c r="V471">
        <v>1</v>
      </c>
      <c r="W471">
        <v>1</v>
      </c>
      <c r="X471">
        <v>1</v>
      </c>
    </row>
    <row r="472" spans="1:24" x14ac:dyDescent="0.2">
      <c r="A472" t="s">
        <v>952</v>
      </c>
      <c r="B472" t="s">
        <v>408</v>
      </c>
      <c r="C472" t="s">
        <v>544</v>
      </c>
      <c r="D472">
        <v>0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2</v>
      </c>
      <c r="Q472">
        <v>0</v>
      </c>
      <c r="R472">
        <v>0</v>
      </c>
      <c r="S472">
        <v>1</v>
      </c>
      <c r="T472">
        <v>1</v>
      </c>
      <c r="U472">
        <v>100</v>
      </c>
      <c r="V472">
        <v>1</v>
      </c>
      <c r="W472">
        <v>1</v>
      </c>
      <c r="X472">
        <v>1</v>
      </c>
    </row>
    <row r="473" spans="1:24" x14ac:dyDescent="0.2">
      <c r="A473" t="s">
        <v>953</v>
      </c>
      <c r="B473" t="s">
        <v>544</v>
      </c>
      <c r="C473" t="s">
        <v>546</v>
      </c>
      <c r="D473">
        <v>0</v>
      </c>
      <c r="E473">
        <v>0</v>
      </c>
      <c r="F473">
        <v>0</v>
      </c>
      <c r="G473">
        <v>0</v>
      </c>
      <c r="H473">
        <v>3000</v>
      </c>
      <c r="I473" t="s">
        <v>384</v>
      </c>
      <c r="J473">
        <v>0</v>
      </c>
      <c r="K473">
        <v>0</v>
      </c>
      <c r="L473">
        <v>0</v>
      </c>
      <c r="M473">
        <v>0</v>
      </c>
      <c r="N473" t="s">
        <v>398</v>
      </c>
      <c r="O473" t="s">
        <v>385</v>
      </c>
      <c r="P473">
        <v>1</v>
      </c>
      <c r="Q473">
        <v>0</v>
      </c>
      <c r="R473">
        <v>0</v>
      </c>
      <c r="S473">
        <v>1</v>
      </c>
      <c r="T473">
        <v>1</v>
      </c>
      <c r="U473">
        <v>100</v>
      </c>
      <c r="V473">
        <v>1</v>
      </c>
      <c r="W473">
        <v>1</v>
      </c>
      <c r="X473">
        <v>1</v>
      </c>
    </row>
    <row r="474" spans="1:24" x14ac:dyDescent="0.2">
      <c r="A474" t="s">
        <v>954</v>
      </c>
      <c r="B474" t="s">
        <v>408</v>
      </c>
      <c r="C474" t="s">
        <v>554</v>
      </c>
      <c r="D474">
        <v>0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2</v>
      </c>
      <c r="Q474">
        <v>0</v>
      </c>
      <c r="R474">
        <v>0</v>
      </c>
      <c r="S474">
        <v>1</v>
      </c>
      <c r="T474">
        <v>1</v>
      </c>
      <c r="U474">
        <v>100</v>
      </c>
      <c r="V474">
        <v>1</v>
      </c>
      <c r="W474">
        <v>1</v>
      </c>
      <c r="X474">
        <v>1</v>
      </c>
    </row>
    <row r="475" spans="1:24" x14ac:dyDescent="0.2">
      <c r="A475" t="s">
        <v>955</v>
      </c>
      <c r="B475" t="s">
        <v>554</v>
      </c>
      <c r="C475" t="s">
        <v>558</v>
      </c>
      <c r="D475">
        <v>0</v>
      </c>
      <c r="E475">
        <v>0</v>
      </c>
      <c r="F475">
        <v>0</v>
      </c>
      <c r="G475">
        <v>0</v>
      </c>
      <c r="H475">
        <v>225</v>
      </c>
      <c r="I475" t="s">
        <v>384</v>
      </c>
      <c r="J475">
        <v>0</v>
      </c>
      <c r="K475">
        <v>0</v>
      </c>
      <c r="L475">
        <v>0</v>
      </c>
      <c r="M475">
        <v>0</v>
      </c>
      <c r="N475" t="s">
        <v>398</v>
      </c>
      <c r="O475" t="s">
        <v>385</v>
      </c>
      <c r="P475">
        <v>1</v>
      </c>
      <c r="Q475">
        <v>0</v>
      </c>
      <c r="R475">
        <v>0</v>
      </c>
      <c r="S475">
        <v>1</v>
      </c>
      <c r="T475">
        <v>1</v>
      </c>
      <c r="U475">
        <v>100</v>
      </c>
      <c r="V475">
        <v>1</v>
      </c>
      <c r="W475">
        <v>1</v>
      </c>
      <c r="X475">
        <v>1</v>
      </c>
    </row>
    <row r="476" spans="1:24" x14ac:dyDescent="0.2">
      <c r="A476" t="s">
        <v>956</v>
      </c>
      <c r="B476" t="s">
        <v>408</v>
      </c>
      <c r="C476" t="s">
        <v>461</v>
      </c>
      <c r="D476">
        <v>0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 t="s">
        <v>462</v>
      </c>
      <c r="O476" t="s">
        <v>463</v>
      </c>
      <c r="P476">
        <v>1</v>
      </c>
      <c r="Q476">
        <v>0</v>
      </c>
      <c r="R476">
        <v>0</v>
      </c>
      <c r="S476">
        <v>1</v>
      </c>
      <c r="T476">
        <v>1</v>
      </c>
      <c r="U476">
        <v>100</v>
      </c>
      <c r="V476">
        <v>1</v>
      </c>
      <c r="W476">
        <v>1</v>
      </c>
      <c r="X476">
        <v>1</v>
      </c>
    </row>
    <row r="477" spans="1:24" x14ac:dyDescent="0.2">
      <c r="A477" t="s">
        <v>957</v>
      </c>
      <c r="B477" t="s">
        <v>922</v>
      </c>
      <c r="C477" t="s">
        <v>467</v>
      </c>
      <c r="D477">
        <v>0</v>
      </c>
      <c r="E477">
        <v>0</v>
      </c>
      <c r="F477">
        <v>0</v>
      </c>
      <c r="G477">
        <v>37322.1397400434</v>
      </c>
      <c r="H477">
        <v>0</v>
      </c>
      <c r="I477">
        <v>0</v>
      </c>
      <c r="J477">
        <v>1321.06066388458</v>
      </c>
      <c r="K477">
        <v>72307.176801997703</v>
      </c>
      <c r="L477">
        <v>13767.8539343373</v>
      </c>
      <c r="M477">
        <v>123397.170476378</v>
      </c>
      <c r="N477">
        <v>0</v>
      </c>
      <c r="O477">
        <v>0</v>
      </c>
      <c r="P477">
        <v>13</v>
      </c>
      <c r="Q477">
        <v>0</v>
      </c>
      <c r="R477">
        <v>0</v>
      </c>
      <c r="S477">
        <v>1</v>
      </c>
      <c r="T477">
        <v>1</v>
      </c>
      <c r="U477">
        <v>100</v>
      </c>
      <c r="V477">
        <v>1</v>
      </c>
      <c r="W477">
        <v>1</v>
      </c>
      <c r="X477">
        <v>1</v>
      </c>
    </row>
    <row r="478" spans="1:24" x14ac:dyDescent="0.2">
      <c r="A478" t="s">
        <v>958</v>
      </c>
      <c r="B478" t="s">
        <v>467</v>
      </c>
      <c r="C478" t="s">
        <v>469</v>
      </c>
      <c r="D478">
        <v>0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4</v>
      </c>
      <c r="Q478">
        <v>0</v>
      </c>
      <c r="R478">
        <v>0</v>
      </c>
      <c r="S478">
        <v>1</v>
      </c>
      <c r="T478">
        <v>1</v>
      </c>
      <c r="U478">
        <v>100</v>
      </c>
      <c r="V478">
        <v>1</v>
      </c>
      <c r="W478">
        <v>1</v>
      </c>
      <c r="X478">
        <v>1</v>
      </c>
    </row>
    <row r="479" spans="1:24" x14ac:dyDescent="0.2">
      <c r="A479" t="s">
        <v>959</v>
      </c>
      <c r="B479" t="s">
        <v>469</v>
      </c>
      <c r="C479" t="s">
        <v>471</v>
      </c>
      <c r="D479">
        <v>0</v>
      </c>
      <c r="E479">
        <v>0</v>
      </c>
      <c r="F479">
        <v>0</v>
      </c>
      <c r="G479">
        <v>0</v>
      </c>
      <c r="H479">
        <v>1</v>
      </c>
      <c r="I479" t="s">
        <v>368</v>
      </c>
      <c r="J479">
        <v>0</v>
      </c>
      <c r="K479">
        <v>0</v>
      </c>
      <c r="L479">
        <v>0</v>
      </c>
      <c r="M479">
        <v>0</v>
      </c>
      <c r="N479" t="s">
        <v>474</v>
      </c>
      <c r="O479" t="s">
        <v>475</v>
      </c>
      <c r="P479">
        <v>1</v>
      </c>
      <c r="Q479">
        <v>0</v>
      </c>
      <c r="R479">
        <v>0</v>
      </c>
      <c r="S479">
        <v>1</v>
      </c>
      <c r="T479">
        <v>1</v>
      </c>
      <c r="U479">
        <v>100</v>
      </c>
      <c r="V479">
        <v>1</v>
      </c>
      <c r="W479">
        <v>1</v>
      </c>
      <c r="X479">
        <v>1</v>
      </c>
    </row>
    <row r="480" spans="1:24" x14ac:dyDescent="0.2">
      <c r="A480" t="s">
        <v>960</v>
      </c>
      <c r="B480" t="s">
        <v>469</v>
      </c>
      <c r="C480" t="s">
        <v>473</v>
      </c>
      <c r="D480">
        <v>0</v>
      </c>
      <c r="E480">
        <v>0</v>
      </c>
      <c r="F480">
        <v>0</v>
      </c>
      <c r="G480">
        <v>0</v>
      </c>
      <c r="H480">
        <v>1</v>
      </c>
      <c r="I480" t="s">
        <v>368</v>
      </c>
      <c r="J480">
        <v>0</v>
      </c>
      <c r="K480">
        <v>0</v>
      </c>
      <c r="L480">
        <v>0</v>
      </c>
      <c r="M480">
        <v>0</v>
      </c>
      <c r="N480" t="s">
        <v>474</v>
      </c>
      <c r="O480" t="s">
        <v>475</v>
      </c>
      <c r="P480">
        <v>1</v>
      </c>
      <c r="Q480">
        <v>0</v>
      </c>
      <c r="R480">
        <v>0</v>
      </c>
      <c r="S480">
        <v>1</v>
      </c>
      <c r="T480">
        <v>1</v>
      </c>
      <c r="U480">
        <v>100</v>
      </c>
      <c r="V480">
        <v>1</v>
      </c>
      <c r="W480">
        <v>1</v>
      </c>
      <c r="X480">
        <v>1</v>
      </c>
    </row>
    <row r="481" spans="1:24" x14ac:dyDescent="0.2">
      <c r="A481" t="s">
        <v>961</v>
      </c>
      <c r="B481" t="s">
        <v>469</v>
      </c>
      <c r="C481" t="s">
        <v>569</v>
      </c>
      <c r="D481">
        <v>0</v>
      </c>
      <c r="E481">
        <v>0</v>
      </c>
      <c r="F481">
        <v>0</v>
      </c>
      <c r="G481">
        <v>0</v>
      </c>
      <c r="H481">
        <v>1</v>
      </c>
      <c r="I481" t="s">
        <v>368</v>
      </c>
      <c r="J481">
        <v>0</v>
      </c>
      <c r="K481">
        <v>0</v>
      </c>
      <c r="L481">
        <v>0</v>
      </c>
      <c r="M481">
        <v>0</v>
      </c>
      <c r="N481" t="s">
        <v>474</v>
      </c>
      <c r="O481" t="s">
        <v>475</v>
      </c>
      <c r="P481">
        <v>1</v>
      </c>
      <c r="Q481">
        <v>0</v>
      </c>
      <c r="R481">
        <v>0</v>
      </c>
      <c r="S481">
        <v>1</v>
      </c>
      <c r="T481">
        <v>1</v>
      </c>
      <c r="U481">
        <v>100</v>
      </c>
      <c r="V481">
        <v>1</v>
      </c>
      <c r="W481">
        <v>1</v>
      </c>
      <c r="X481">
        <v>1</v>
      </c>
    </row>
    <row r="482" spans="1:24" x14ac:dyDescent="0.2">
      <c r="A482" t="s">
        <v>962</v>
      </c>
      <c r="B482" t="s">
        <v>467</v>
      </c>
      <c r="C482" t="s">
        <v>644</v>
      </c>
      <c r="D482">
        <v>0</v>
      </c>
      <c r="E482">
        <v>0</v>
      </c>
      <c r="F482">
        <v>0</v>
      </c>
      <c r="G482">
        <v>37322.1397400434</v>
      </c>
      <c r="H482">
        <v>0</v>
      </c>
      <c r="I482">
        <v>0</v>
      </c>
      <c r="J482">
        <v>1321.06066388458</v>
      </c>
      <c r="K482">
        <v>72307.176801997703</v>
      </c>
      <c r="L482">
        <v>13767.8539343373</v>
      </c>
      <c r="M482">
        <v>123397.170476378</v>
      </c>
      <c r="N482">
        <v>0</v>
      </c>
      <c r="O482">
        <v>0</v>
      </c>
      <c r="P482">
        <v>7</v>
      </c>
      <c r="Q482">
        <v>0</v>
      </c>
      <c r="R482">
        <v>0</v>
      </c>
      <c r="S482">
        <v>1</v>
      </c>
      <c r="T482">
        <v>1</v>
      </c>
      <c r="U482">
        <v>100</v>
      </c>
      <c r="V482">
        <v>1</v>
      </c>
      <c r="W482">
        <v>1</v>
      </c>
      <c r="X482">
        <v>1</v>
      </c>
    </row>
    <row r="483" spans="1:24" x14ac:dyDescent="0.2">
      <c r="A483" t="s">
        <v>963</v>
      </c>
      <c r="B483" t="s">
        <v>644</v>
      </c>
      <c r="C483" t="s">
        <v>479</v>
      </c>
      <c r="D483">
        <v>1</v>
      </c>
      <c r="E483">
        <v>0</v>
      </c>
      <c r="F483">
        <v>0</v>
      </c>
      <c r="G483">
        <v>11650.558261601</v>
      </c>
      <c r="H483">
        <v>0</v>
      </c>
      <c r="I483">
        <v>0</v>
      </c>
      <c r="J483">
        <v>221.283193314844</v>
      </c>
      <c r="K483">
        <v>11907.776249418999</v>
      </c>
      <c r="L483">
        <v>1037.6718358835001</v>
      </c>
      <c r="M483">
        <v>24596.006346903501</v>
      </c>
      <c r="N483">
        <v>0</v>
      </c>
      <c r="O483">
        <v>0</v>
      </c>
      <c r="P483">
        <v>1</v>
      </c>
      <c r="Q483">
        <v>0</v>
      </c>
      <c r="R483">
        <v>0</v>
      </c>
      <c r="S483">
        <v>1</v>
      </c>
      <c r="T483">
        <v>1</v>
      </c>
      <c r="U483">
        <v>100</v>
      </c>
      <c r="V483">
        <v>1</v>
      </c>
      <c r="W483">
        <v>1</v>
      </c>
      <c r="X483">
        <v>1</v>
      </c>
    </row>
    <row r="484" spans="1:24" x14ac:dyDescent="0.2">
      <c r="A484" t="s">
        <v>964</v>
      </c>
      <c r="B484" t="s">
        <v>644</v>
      </c>
      <c r="C484" t="s">
        <v>573</v>
      </c>
      <c r="D484">
        <v>1</v>
      </c>
      <c r="E484">
        <v>0</v>
      </c>
      <c r="F484">
        <v>0</v>
      </c>
      <c r="G484">
        <v>3095.71976714933</v>
      </c>
      <c r="H484">
        <v>0</v>
      </c>
      <c r="I484">
        <v>0</v>
      </c>
      <c r="J484">
        <v>88.513277295785997</v>
      </c>
      <c r="K484">
        <v>4763.1104997676202</v>
      </c>
      <c r="L484">
        <v>415.49488284744098</v>
      </c>
      <c r="M484">
        <v>8274.3251497643996</v>
      </c>
      <c r="N484">
        <v>0</v>
      </c>
      <c r="O484">
        <v>0</v>
      </c>
      <c r="P484">
        <v>1</v>
      </c>
      <c r="Q484">
        <v>0</v>
      </c>
      <c r="R484">
        <v>0</v>
      </c>
      <c r="S484">
        <v>1</v>
      </c>
      <c r="T484">
        <v>1</v>
      </c>
      <c r="U484">
        <v>100</v>
      </c>
      <c r="V484">
        <v>1</v>
      </c>
      <c r="W484">
        <v>1</v>
      </c>
      <c r="X484">
        <v>1</v>
      </c>
    </row>
    <row r="485" spans="1:24" x14ac:dyDescent="0.2">
      <c r="A485" t="s">
        <v>965</v>
      </c>
      <c r="B485" t="s">
        <v>644</v>
      </c>
      <c r="C485" t="s">
        <v>488</v>
      </c>
      <c r="D485">
        <v>1</v>
      </c>
      <c r="E485">
        <v>0</v>
      </c>
      <c r="F485">
        <v>0</v>
      </c>
      <c r="G485">
        <v>0</v>
      </c>
      <c r="H485">
        <v>0</v>
      </c>
      <c r="I485">
        <v>0</v>
      </c>
      <c r="J485">
        <v>801.04515962485596</v>
      </c>
      <c r="K485">
        <v>44227.651952215798</v>
      </c>
      <c r="L485">
        <v>11722.3406646156</v>
      </c>
      <c r="M485">
        <v>55949.9926168315</v>
      </c>
      <c r="N485">
        <v>0</v>
      </c>
      <c r="O485">
        <v>0</v>
      </c>
      <c r="P485">
        <v>1</v>
      </c>
      <c r="Q485">
        <v>0</v>
      </c>
      <c r="R485">
        <v>0</v>
      </c>
      <c r="S485">
        <v>1</v>
      </c>
      <c r="T485">
        <v>1</v>
      </c>
      <c r="U485">
        <v>100</v>
      </c>
      <c r="V485">
        <v>1</v>
      </c>
      <c r="W485">
        <v>1</v>
      </c>
      <c r="X485">
        <v>1</v>
      </c>
    </row>
    <row r="486" spans="1:24" x14ac:dyDescent="0.2">
      <c r="A486" t="s">
        <v>966</v>
      </c>
      <c r="B486" t="s">
        <v>644</v>
      </c>
      <c r="C486" t="s">
        <v>481</v>
      </c>
      <c r="D486">
        <v>1</v>
      </c>
      <c r="E486">
        <v>0</v>
      </c>
      <c r="F486">
        <v>0</v>
      </c>
      <c r="G486">
        <v>16417.3009597489</v>
      </c>
      <c r="H486">
        <v>0</v>
      </c>
      <c r="I486">
        <v>0</v>
      </c>
      <c r="J486">
        <v>44.256638662968903</v>
      </c>
      <c r="K486">
        <v>2454.4665507370901</v>
      </c>
      <c r="L486">
        <v>206.68206996248401</v>
      </c>
      <c r="M486">
        <v>19078.449580448501</v>
      </c>
      <c r="N486">
        <v>0</v>
      </c>
      <c r="O486">
        <v>0</v>
      </c>
      <c r="P486">
        <v>1</v>
      </c>
      <c r="Q486">
        <v>0</v>
      </c>
      <c r="R486">
        <v>0</v>
      </c>
      <c r="S486">
        <v>1</v>
      </c>
      <c r="T486">
        <v>1</v>
      </c>
      <c r="U486">
        <v>100</v>
      </c>
      <c r="V486">
        <v>1</v>
      </c>
      <c r="W486">
        <v>1</v>
      </c>
      <c r="X486">
        <v>1</v>
      </c>
    </row>
    <row r="487" spans="1:24" x14ac:dyDescent="0.2">
      <c r="A487" t="s">
        <v>967</v>
      </c>
      <c r="B487" t="s">
        <v>644</v>
      </c>
      <c r="C487" t="s">
        <v>577</v>
      </c>
      <c r="D487">
        <v>1</v>
      </c>
      <c r="E487">
        <v>0</v>
      </c>
      <c r="F487">
        <v>0</v>
      </c>
      <c r="G487">
        <v>499.71816593803101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499.71816593803101</v>
      </c>
      <c r="N487">
        <v>0</v>
      </c>
      <c r="O487">
        <v>0</v>
      </c>
      <c r="P487">
        <v>1</v>
      </c>
      <c r="Q487">
        <v>0</v>
      </c>
      <c r="R487">
        <v>0</v>
      </c>
      <c r="S487">
        <v>1</v>
      </c>
      <c r="T487">
        <v>1</v>
      </c>
      <c r="U487">
        <v>100</v>
      </c>
      <c r="V487">
        <v>1</v>
      </c>
      <c r="W487">
        <v>1</v>
      </c>
      <c r="X487">
        <v>1</v>
      </c>
    </row>
    <row r="488" spans="1:24" x14ac:dyDescent="0.2">
      <c r="A488" t="s">
        <v>968</v>
      </c>
      <c r="B488" t="s">
        <v>644</v>
      </c>
      <c r="C488" t="s">
        <v>491</v>
      </c>
      <c r="D488">
        <v>1</v>
      </c>
      <c r="E488">
        <v>1</v>
      </c>
      <c r="F488" t="s">
        <v>368</v>
      </c>
      <c r="G488">
        <v>5658.8425856061203</v>
      </c>
      <c r="H488">
        <v>1</v>
      </c>
      <c r="I488" t="s">
        <v>368</v>
      </c>
      <c r="J488">
        <v>165.96239498613301</v>
      </c>
      <c r="K488">
        <v>8954.1715498580907</v>
      </c>
      <c r="L488">
        <v>385.66448102827002</v>
      </c>
      <c r="M488">
        <v>14998.6786164924</v>
      </c>
      <c r="N488" t="s">
        <v>492</v>
      </c>
      <c r="O488" t="s">
        <v>493</v>
      </c>
      <c r="P488">
        <v>1</v>
      </c>
      <c r="Q488">
        <v>0</v>
      </c>
      <c r="R488">
        <v>0</v>
      </c>
      <c r="S488">
        <v>1</v>
      </c>
      <c r="T488">
        <v>1</v>
      </c>
      <c r="U488">
        <v>100</v>
      </c>
      <c r="V488">
        <v>1</v>
      </c>
      <c r="W488">
        <v>1</v>
      </c>
      <c r="X488">
        <v>1</v>
      </c>
    </row>
    <row r="489" spans="1:24" x14ac:dyDescent="0.2">
      <c r="A489" t="s">
        <v>969</v>
      </c>
      <c r="B489" t="s">
        <v>467</v>
      </c>
      <c r="C489" t="s">
        <v>495</v>
      </c>
      <c r="D489">
        <v>1</v>
      </c>
      <c r="E489">
        <v>0</v>
      </c>
      <c r="F489">
        <v>0</v>
      </c>
      <c r="G489">
        <v>0</v>
      </c>
      <c r="H489">
        <v>1</v>
      </c>
      <c r="I489" t="s">
        <v>368</v>
      </c>
      <c r="J489">
        <v>0</v>
      </c>
      <c r="K489">
        <v>0</v>
      </c>
      <c r="L489">
        <v>0</v>
      </c>
      <c r="M489">
        <v>0</v>
      </c>
      <c r="N489" t="s">
        <v>495</v>
      </c>
      <c r="O489" t="s">
        <v>493</v>
      </c>
      <c r="P489">
        <v>1</v>
      </c>
      <c r="Q489">
        <v>0</v>
      </c>
      <c r="R489">
        <v>0</v>
      </c>
      <c r="S489">
        <v>1</v>
      </c>
      <c r="T489">
        <v>1</v>
      </c>
      <c r="U489">
        <v>100</v>
      </c>
      <c r="V489">
        <v>1</v>
      </c>
      <c r="W489">
        <v>1</v>
      </c>
      <c r="X489">
        <v>1</v>
      </c>
    </row>
    <row r="490" spans="1:24" x14ac:dyDescent="0.2">
      <c r="A490" t="s">
        <v>970</v>
      </c>
      <c r="B490" t="s">
        <v>971</v>
      </c>
      <c r="C490" t="s">
        <v>971</v>
      </c>
      <c r="D490">
        <v>1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31041.260797809398</v>
      </c>
      <c r="K490">
        <v>1498914.40873771</v>
      </c>
      <c r="L490">
        <v>485134.80439811398</v>
      </c>
      <c r="M490">
        <v>1984049.2131358201</v>
      </c>
      <c r="N490" t="s">
        <v>398</v>
      </c>
      <c r="O490" t="s">
        <v>532</v>
      </c>
      <c r="P490">
        <v>1</v>
      </c>
      <c r="Q490">
        <v>0</v>
      </c>
      <c r="R490">
        <v>0</v>
      </c>
      <c r="S490">
        <v>1</v>
      </c>
      <c r="T490">
        <v>1</v>
      </c>
      <c r="U490">
        <v>100</v>
      </c>
      <c r="V490">
        <v>1</v>
      </c>
      <c r="W490">
        <v>1</v>
      </c>
      <c r="X490">
        <v>1</v>
      </c>
    </row>
    <row r="491" spans="1:24" x14ac:dyDescent="0.2">
      <c r="A491" t="s">
        <v>972</v>
      </c>
      <c r="B491" t="s">
        <v>973</v>
      </c>
      <c r="C491" t="s">
        <v>973</v>
      </c>
      <c r="D491">
        <v>1</v>
      </c>
      <c r="E491">
        <v>0</v>
      </c>
      <c r="F491">
        <v>0</v>
      </c>
      <c r="G491">
        <v>18255.095616732098</v>
      </c>
      <c r="H491">
        <v>0</v>
      </c>
      <c r="I491">
        <v>0</v>
      </c>
      <c r="J491">
        <v>1679.4543238834201</v>
      </c>
      <c r="K491">
        <v>91798.671825636105</v>
      </c>
      <c r="L491">
        <v>34428.9643909882</v>
      </c>
      <c r="M491">
        <v>144482.731833356</v>
      </c>
      <c r="N491" t="s">
        <v>398</v>
      </c>
      <c r="O491" t="s">
        <v>493</v>
      </c>
      <c r="P491">
        <v>1</v>
      </c>
      <c r="Q491">
        <v>0</v>
      </c>
      <c r="R491">
        <v>0</v>
      </c>
      <c r="S491">
        <v>1</v>
      </c>
      <c r="T491">
        <v>1</v>
      </c>
      <c r="U491">
        <v>100</v>
      </c>
      <c r="V491">
        <v>1</v>
      </c>
      <c r="W491">
        <v>1</v>
      </c>
      <c r="X491">
        <v>1</v>
      </c>
    </row>
    <row r="492" spans="1:24" x14ac:dyDescent="0.2">
      <c r="A492" t="s">
        <v>974</v>
      </c>
      <c r="B492" t="s">
        <v>975</v>
      </c>
      <c r="C492" t="s">
        <v>975</v>
      </c>
      <c r="D492">
        <v>1</v>
      </c>
      <c r="E492">
        <v>0</v>
      </c>
      <c r="F492">
        <v>0</v>
      </c>
      <c r="G492">
        <v>32415.729819613702</v>
      </c>
      <c r="H492">
        <v>0</v>
      </c>
      <c r="I492">
        <v>0</v>
      </c>
      <c r="J492">
        <v>14148.724263595999</v>
      </c>
      <c r="K492">
        <v>717528.49005604198</v>
      </c>
      <c r="L492">
        <v>477904.40678828902</v>
      </c>
      <c r="M492">
        <v>1227848.62666394</v>
      </c>
      <c r="N492" t="s">
        <v>398</v>
      </c>
      <c r="O492" t="s">
        <v>532</v>
      </c>
      <c r="P492">
        <v>1</v>
      </c>
      <c r="Q492">
        <v>0</v>
      </c>
      <c r="R492">
        <v>0</v>
      </c>
      <c r="S492">
        <v>1</v>
      </c>
      <c r="T492">
        <v>1</v>
      </c>
      <c r="U492">
        <v>100</v>
      </c>
      <c r="V492">
        <v>1</v>
      </c>
      <c r="W492">
        <v>1</v>
      </c>
      <c r="X492">
        <v>1</v>
      </c>
    </row>
    <row r="493" spans="1:24" x14ac:dyDescent="0.2">
      <c r="A493" t="s">
        <v>976</v>
      </c>
      <c r="B493" t="s">
        <v>977</v>
      </c>
      <c r="C493" t="s">
        <v>977</v>
      </c>
      <c r="D493">
        <v>0</v>
      </c>
      <c r="E493">
        <v>0</v>
      </c>
      <c r="F493">
        <v>0</v>
      </c>
      <c r="G493">
        <v>58652.507452370097</v>
      </c>
      <c r="H493">
        <v>0</v>
      </c>
      <c r="I493">
        <v>0</v>
      </c>
      <c r="J493">
        <v>285836.64335651899</v>
      </c>
      <c r="K493">
        <v>14700741.485886799</v>
      </c>
      <c r="L493">
        <v>5950733.0650985101</v>
      </c>
      <c r="M493">
        <v>20710127.058437701</v>
      </c>
      <c r="N493">
        <v>0</v>
      </c>
      <c r="O493">
        <v>0</v>
      </c>
      <c r="P493">
        <v>42</v>
      </c>
      <c r="Q493">
        <v>0</v>
      </c>
      <c r="R493">
        <v>0</v>
      </c>
      <c r="S493">
        <v>1</v>
      </c>
      <c r="T493">
        <v>1</v>
      </c>
      <c r="U493">
        <v>100</v>
      </c>
      <c r="V493">
        <v>1</v>
      </c>
      <c r="W493">
        <v>1</v>
      </c>
      <c r="X493">
        <v>1</v>
      </c>
    </row>
    <row r="494" spans="1:24" x14ac:dyDescent="0.2">
      <c r="A494" t="s">
        <v>978</v>
      </c>
      <c r="B494" t="s">
        <v>977</v>
      </c>
      <c r="C494" t="s">
        <v>379</v>
      </c>
      <c r="D494">
        <v>0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253709.69345902599</v>
      </c>
      <c r="K494">
        <v>12956786.8508057</v>
      </c>
      <c r="L494">
        <v>5598425.0255352296</v>
      </c>
      <c r="M494">
        <v>18555211.876341</v>
      </c>
      <c r="N494">
        <v>0</v>
      </c>
      <c r="O494">
        <v>0</v>
      </c>
      <c r="P494">
        <v>31</v>
      </c>
      <c r="Q494">
        <v>0</v>
      </c>
      <c r="R494">
        <v>0</v>
      </c>
      <c r="S494">
        <v>1</v>
      </c>
      <c r="T494">
        <v>1</v>
      </c>
      <c r="U494">
        <v>100</v>
      </c>
      <c r="V494">
        <v>1</v>
      </c>
      <c r="W494">
        <v>1</v>
      </c>
      <c r="X494">
        <v>1</v>
      </c>
    </row>
    <row r="495" spans="1:24" x14ac:dyDescent="0.2">
      <c r="A495" t="s">
        <v>979</v>
      </c>
      <c r="B495" t="s">
        <v>379</v>
      </c>
      <c r="C495" t="s">
        <v>381</v>
      </c>
      <c r="D495">
        <v>0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32258.118206539199</v>
      </c>
      <c r="K495">
        <v>1625341.23157495</v>
      </c>
      <c r="L495">
        <v>1093985.87086446</v>
      </c>
      <c r="M495">
        <v>2719327.1024394101</v>
      </c>
      <c r="N495">
        <v>0</v>
      </c>
      <c r="O495">
        <v>0</v>
      </c>
      <c r="P495">
        <v>9</v>
      </c>
      <c r="Q495">
        <v>0</v>
      </c>
      <c r="R495">
        <v>0</v>
      </c>
      <c r="S495">
        <v>1</v>
      </c>
      <c r="T495">
        <v>1</v>
      </c>
      <c r="U495">
        <v>100</v>
      </c>
      <c r="V495">
        <v>1</v>
      </c>
      <c r="W495">
        <v>1</v>
      </c>
      <c r="X495">
        <v>1</v>
      </c>
    </row>
    <row r="496" spans="1:24" x14ac:dyDescent="0.2">
      <c r="A496" t="s">
        <v>980</v>
      </c>
      <c r="B496" t="s">
        <v>381</v>
      </c>
      <c r="C496" t="s">
        <v>383</v>
      </c>
      <c r="D496">
        <v>1</v>
      </c>
      <c r="E496">
        <v>0</v>
      </c>
      <c r="F496">
        <v>0</v>
      </c>
      <c r="G496">
        <v>0</v>
      </c>
      <c r="H496">
        <v>7800</v>
      </c>
      <c r="I496" t="s">
        <v>384</v>
      </c>
      <c r="J496">
        <v>6337.8670538941697</v>
      </c>
      <c r="K496">
        <v>328352.66464799398</v>
      </c>
      <c r="L496">
        <v>36003.631559399699</v>
      </c>
      <c r="M496">
        <v>364356.29620739399</v>
      </c>
      <c r="N496" t="s">
        <v>383</v>
      </c>
      <c r="O496" t="s">
        <v>385</v>
      </c>
      <c r="P496">
        <v>1</v>
      </c>
      <c r="Q496">
        <v>0</v>
      </c>
      <c r="R496">
        <v>0</v>
      </c>
      <c r="S496">
        <v>1</v>
      </c>
      <c r="T496">
        <v>1</v>
      </c>
      <c r="U496">
        <v>100</v>
      </c>
      <c r="V496">
        <v>1</v>
      </c>
      <c r="W496">
        <v>1</v>
      </c>
      <c r="X496">
        <v>1</v>
      </c>
    </row>
    <row r="497" spans="1:24" x14ac:dyDescent="0.2">
      <c r="A497" t="s">
        <v>981</v>
      </c>
      <c r="B497" t="s">
        <v>381</v>
      </c>
      <c r="C497" t="s">
        <v>387</v>
      </c>
      <c r="D497">
        <v>1</v>
      </c>
      <c r="E497">
        <v>0</v>
      </c>
      <c r="F497">
        <v>0</v>
      </c>
      <c r="G497">
        <v>0</v>
      </c>
      <c r="H497">
        <v>380</v>
      </c>
      <c r="I497" t="s">
        <v>388</v>
      </c>
      <c r="J497">
        <v>11468.521333033499</v>
      </c>
      <c r="K497">
        <v>594414.96821749897</v>
      </c>
      <c r="L497">
        <v>595291.513420381</v>
      </c>
      <c r="M497">
        <v>1189706.48163788</v>
      </c>
      <c r="N497" t="s">
        <v>387</v>
      </c>
      <c r="O497" t="s">
        <v>389</v>
      </c>
      <c r="P497">
        <v>1</v>
      </c>
      <c r="Q497">
        <v>0</v>
      </c>
      <c r="R497">
        <v>0</v>
      </c>
      <c r="S497">
        <v>1</v>
      </c>
      <c r="T497">
        <v>1</v>
      </c>
      <c r="U497">
        <v>100</v>
      </c>
      <c r="V497">
        <v>1</v>
      </c>
      <c r="W497">
        <v>1</v>
      </c>
      <c r="X497">
        <v>1</v>
      </c>
    </row>
    <row r="498" spans="1:24" x14ac:dyDescent="0.2">
      <c r="A498" t="s">
        <v>982</v>
      </c>
      <c r="B498" t="s">
        <v>381</v>
      </c>
      <c r="C498" t="s">
        <v>391</v>
      </c>
      <c r="D498">
        <v>1</v>
      </c>
      <c r="E498">
        <v>0</v>
      </c>
      <c r="F498">
        <v>0</v>
      </c>
      <c r="G498">
        <v>0</v>
      </c>
      <c r="H498">
        <v>2400</v>
      </c>
      <c r="I498" t="s">
        <v>371</v>
      </c>
      <c r="J498">
        <v>6686.1015069326804</v>
      </c>
      <c r="K498">
        <v>293297.45623041497</v>
      </c>
      <c r="L498">
        <v>301757.01057926897</v>
      </c>
      <c r="M498">
        <v>595054.46680968499</v>
      </c>
      <c r="N498" t="s">
        <v>392</v>
      </c>
      <c r="O498" t="s">
        <v>393</v>
      </c>
      <c r="P498">
        <v>1</v>
      </c>
      <c r="Q498">
        <v>0</v>
      </c>
      <c r="R498">
        <v>0</v>
      </c>
      <c r="S498">
        <v>1</v>
      </c>
      <c r="T498">
        <v>1</v>
      </c>
      <c r="U498">
        <v>100</v>
      </c>
      <c r="V498">
        <v>1</v>
      </c>
      <c r="W498">
        <v>1</v>
      </c>
      <c r="X498">
        <v>1</v>
      </c>
    </row>
    <row r="499" spans="1:24" x14ac:dyDescent="0.2">
      <c r="A499" t="s">
        <v>983</v>
      </c>
      <c r="B499" t="s">
        <v>381</v>
      </c>
      <c r="C499" t="s">
        <v>395</v>
      </c>
      <c r="D499">
        <v>1</v>
      </c>
      <c r="E499">
        <v>0</v>
      </c>
      <c r="F499">
        <v>0</v>
      </c>
      <c r="G499">
        <v>0</v>
      </c>
      <c r="H499">
        <v>20</v>
      </c>
      <c r="I499" t="s">
        <v>388</v>
      </c>
      <c r="J499">
        <v>7080.7672208286103</v>
      </c>
      <c r="K499">
        <v>375347.60449895199</v>
      </c>
      <c r="L499">
        <v>145678.330399022</v>
      </c>
      <c r="M499">
        <v>521025.93489797501</v>
      </c>
      <c r="N499" t="s">
        <v>395</v>
      </c>
      <c r="O499" t="s">
        <v>393</v>
      </c>
      <c r="P499">
        <v>1</v>
      </c>
      <c r="Q499">
        <v>0</v>
      </c>
      <c r="R499">
        <v>0</v>
      </c>
      <c r="S499">
        <v>1</v>
      </c>
      <c r="T499">
        <v>1</v>
      </c>
      <c r="U499">
        <v>100</v>
      </c>
      <c r="V499">
        <v>1</v>
      </c>
      <c r="W499">
        <v>1</v>
      </c>
      <c r="X499">
        <v>1</v>
      </c>
    </row>
    <row r="500" spans="1:24" x14ac:dyDescent="0.2">
      <c r="A500" t="s">
        <v>984</v>
      </c>
      <c r="B500" t="s">
        <v>381</v>
      </c>
      <c r="C500" t="s">
        <v>509</v>
      </c>
      <c r="D500">
        <v>1</v>
      </c>
      <c r="E500">
        <v>0</v>
      </c>
      <c r="F500">
        <v>0</v>
      </c>
      <c r="G500">
        <v>0</v>
      </c>
      <c r="H500">
        <v>1500</v>
      </c>
      <c r="I500" t="s">
        <v>384</v>
      </c>
      <c r="J500">
        <v>34.823445349078803</v>
      </c>
      <c r="K500">
        <v>1529.7863800873899</v>
      </c>
      <c r="L500">
        <v>207.713258987839</v>
      </c>
      <c r="M500">
        <v>1737.4996390752301</v>
      </c>
      <c r="N500" t="s">
        <v>462</v>
      </c>
      <c r="O500" t="s">
        <v>393</v>
      </c>
      <c r="P500">
        <v>1</v>
      </c>
      <c r="Q500">
        <v>0</v>
      </c>
      <c r="R500">
        <v>0</v>
      </c>
      <c r="S500">
        <v>1</v>
      </c>
      <c r="T500">
        <v>1</v>
      </c>
      <c r="U500">
        <v>100</v>
      </c>
      <c r="V500">
        <v>1</v>
      </c>
      <c r="W500">
        <v>1</v>
      </c>
      <c r="X500">
        <v>1</v>
      </c>
    </row>
    <row r="501" spans="1:24" x14ac:dyDescent="0.2">
      <c r="A501" t="s">
        <v>985</v>
      </c>
      <c r="B501" t="s">
        <v>381</v>
      </c>
      <c r="C501" t="s">
        <v>397</v>
      </c>
      <c r="D501">
        <v>1</v>
      </c>
      <c r="E501">
        <v>0</v>
      </c>
      <c r="F501">
        <v>0</v>
      </c>
      <c r="G501">
        <v>0</v>
      </c>
      <c r="H501">
        <v>5000</v>
      </c>
      <c r="I501" t="s">
        <v>384</v>
      </c>
      <c r="J501">
        <v>116.078151163596</v>
      </c>
      <c r="K501">
        <v>4731.7297698421598</v>
      </c>
      <c r="L501">
        <v>2077.1325898783898</v>
      </c>
      <c r="M501">
        <v>6808.8623597205496</v>
      </c>
      <c r="N501" t="s">
        <v>398</v>
      </c>
      <c r="O501" t="s">
        <v>393</v>
      </c>
      <c r="P501">
        <v>1</v>
      </c>
      <c r="Q501">
        <v>0</v>
      </c>
      <c r="R501">
        <v>0</v>
      </c>
      <c r="S501">
        <v>1</v>
      </c>
      <c r="T501">
        <v>1</v>
      </c>
      <c r="U501">
        <v>100</v>
      </c>
      <c r="V501">
        <v>1</v>
      </c>
      <c r="W501">
        <v>1</v>
      </c>
      <c r="X501">
        <v>1</v>
      </c>
    </row>
    <row r="502" spans="1:24" x14ac:dyDescent="0.2">
      <c r="A502" t="s">
        <v>986</v>
      </c>
      <c r="B502" t="s">
        <v>381</v>
      </c>
      <c r="C502" t="s">
        <v>403</v>
      </c>
      <c r="D502">
        <v>1</v>
      </c>
      <c r="E502">
        <v>0</v>
      </c>
      <c r="F502">
        <v>0</v>
      </c>
      <c r="G502">
        <v>0</v>
      </c>
      <c r="H502">
        <v>2000</v>
      </c>
      <c r="I502" t="s">
        <v>384</v>
      </c>
      <c r="J502">
        <v>348.23445349078798</v>
      </c>
      <c r="K502">
        <v>18040.5339596337</v>
      </c>
      <c r="L502">
        <v>8539.3228662336205</v>
      </c>
      <c r="M502">
        <v>26579.856825867399</v>
      </c>
      <c r="N502" t="s">
        <v>383</v>
      </c>
      <c r="O502" t="s">
        <v>385</v>
      </c>
      <c r="P502">
        <v>1</v>
      </c>
      <c r="Q502">
        <v>0</v>
      </c>
      <c r="R502">
        <v>0</v>
      </c>
      <c r="S502">
        <v>1</v>
      </c>
      <c r="T502">
        <v>1</v>
      </c>
      <c r="U502">
        <v>100</v>
      </c>
      <c r="V502">
        <v>1</v>
      </c>
      <c r="W502">
        <v>1</v>
      </c>
      <c r="X502">
        <v>1</v>
      </c>
    </row>
    <row r="503" spans="1:24" x14ac:dyDescent="0.2">
      <c r="A503" t="s">
        <v>987</v>
      </c>
      <c r="B503" t="s">
        <v>381</v>
      </c>
      <c r="C503" t="s">
        <v>405</v>
      </c>
      <c r="D503">
        <v>1</v>
      </c>
      <c r="E503">
        <v>0</v>
      </c>
      <c r="F503">
        <v>0</v>
      </c>
      <c r="G503">
        <v>0</v>
      </c>
      <c r="H503">
        <v>8000</v>
      </c>
      <c r="I503" t="s">
        <v>384</v>
      </c>
      <c r="J503">
        <v>185.72504184667801</v>
      </c>
      <c r="K503">
        <v>9626.4878705274896</v>
      </c>
      <c r="L503">
        <v>4431.2161912882902</v>
      </c>
      <c r="M503">
        <v>14057.704061815701</v>
      </c>
      <c r="N503" t="s">
        <v>406</v>
      </c>
      <c r="O503" t="s">
        <v>389</v>
      </c>
      <c r="P503">
        <v>1</v>
      </c>
      <c r="Q503">
        <v>0</v>
      </c>
      <c r="R503">
        <v>0</v>
      </c>
      <c r="S503">
        <v>1</v>
      </c>
      <c r="T503">
        <v>1</v>
      </c>
      <c r="U503">
        <v>100</v>
      </c>
      <c r="V503">
        <v>1</v>
      </c>
      <c r="W503">
        <v>1</v>
      </c>
      <c r="X503">
        <v>1</v>
      </c>
    </row>
    <row r="504" spans="1:24" x14ac:dyDescent="0.2">
      <c r="A504" t="s">
        <v>988</v>
      </c>
      <c r="B504" t="s">
        <v>379</v>
      </c>
      <c r="C504" t="s">
        <v>408</v>
      </c>
      <c r="D504">
        <v>0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221451.575252487</v>
      </c>
      <c r="K504">
        <v>11331445.619230799</v>
      </c>
      <c r="L504">
        <v>4504439.1546707703</v>
      </c>
      <c r="M504">
        <v>15835884.7739016</v>
      </c>
      <c r="N504">
        <v>0</v>
      </c>
      <c r="O504">
        <v>0</v>
      </c>
      <c r="P504">
        <v>21</v>
      </c>
      <c r="Q504">
        <v>0</v>
      </c>
      <c r="R504">
        <v>0</v>
      </c>
      <c r="S504">
        <v>1</v>
      </c>
      <c r="T504">
        <v>1</v>
      </c>
      <c r="U504">
        <v>100</v>
      </c>
      <c r="V504">
        <v>1</v>
      </c>
      <c r="W504">
        <v>1</v>
      </c>
      <c r="X504">
        <v>1</v>
      </c>
    </row>
    <row r="505" spans="1:24" x14ac:dyDescent="0.2">
      <c r="A505" t="s">
        <v>989</v>
      </c>
      <c r="B505" t="s">
        <v>408</v>
      </c>
      <c r="C505" t="s">
        <v>410</v>
      </c>
      <c r="D505">
        <v>0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209474.63161551501</v>
      </c>
      <c r="K505">
        <v>10715721.047822401</v>
      </c>
      <c r="L505">
        <v>3697902.20782487</v>
      </c>
      <c r="M505">
        <v>14413623.2556473</v>
      </c>
      <c r="N505">
        <v>0</v>
      </c>
      <c r="O505">
        <v>0</v>
      </c>
      <c r="P505">
        <v>10</v>
      </c>
      <c r="Q505">
        <v>0</v>
      </c>
      <c r="R505">
        <v>0</v>
      </c>
      <c r="S505">
        <v>1</v>
      </c>
      <c r="T505">
        <v>1</v>
      </c>
      <c r="U505">
        <v>100</v>
      </c>
      <c r="V505">
        <v>1</v>
      </c>
      <c r="W505">
        <v>1</v>
      </c>
      <c r="X505">
        <v>1</v>
      </c>
    </row>
    <row r="506" spans="1:24" x14ac:dyDescent="0.2">
      <c r="A506" t="s">
        <v>990</v>
      </c>
      <c r="B506" t="s">
        <v>410</v>
      </c>
      <c r="C506" t="s">
        <v>383</v>
      </c>
      <c r="D506">
        <v>1</v>
      </c>
      <c r="E506">
        <v>0</v>
      </c>
      <c r="F506">
        <v>0</v>
      </c>
      <c r="G506">
        <v>0</v>
      </c>
      <c r="H506">
        <v>98200</v>
      </c>
      <c r="I506" t="s">
        <v>384</v>
      </c>
      <c r="J506">
        <v>90622.212639546095</v>
      </c>
      <c r="K506">
        <v>4702113.4687497802</v>
      </c>
      <c r="L506">
        <v>447128.17714957299</v>
      </c>
      <c r="M506">
        <v>5149241.6458993498</v>
      </c>
      <c r="N506" t="s">
        <v>383</v>
      </c>
      <c r="O506" t="s">
        <v>385</v>
      </c>
      <c r="P506">
        <v>1</v>
      </c>
      <c r="Q506">
        <v>0</v>
      </c>
      <c r="R506">
        <v>0</v>
      </c>
      <c r="S506">
        <v>1</v>
      </c>
      <c r="T506">
        <v>1</v>
      </c>
      <c r="U506">
        <v>100</v>
      </c>
      <c r="V506">
        <v>1</v>
      </c>
      <c r="W506">
        <v>1</v>
      </c>
      <c r="X506">
        <v>1</v>
      </c>
    </row>
    <row r="507" spans="1:24" x14ac:dyDescent="0.2">
      <c r="A507" t="s">
        <v>991</v>
      </c>
      <c r="B507" t="s">
        <v>410</v>
      </c>
      <c r="C507" t="s">
        <v>387</v>
      </c>
      <c r="D507">
        <v>1</v>
      </c>
      <c r="E507">
        <v>0</v>
      </c>
      <c r="F507">
        <v>0</v>
      </c>
      <c r="G507">
        <v>0</v>
      </c>
      <c r="H507">
        <v>990</v>
      </c>
      <c r="I507" t="s">
        <v>388</v>
      </c>
      <c r="J507">
        <v>39071.905683988101</v>
      </c>
      <c r="K507">
        <v>2025102.66601536</v>
      </c>
      <c r="L507">
        <v>1550891.0483694701</v>
      </c>
      <c r="M507">
        <v>3575993.7143848399</v>
      </c>
      <c r="N507" t="s">
        <v>387</v>
      </c>
      <c r="O507" t="s">
        <v>389</v>
      </c>
      <c r="P507">
        <v>1</v>
      </c>
      <c r="Q507">
        <v>0</v>
      </c>
      <c r="R507">
        <v>0</v>
      </c>
      <c r="S507">
        <v>1</v>
      </c>
      <c r="T507">
        <v>1</v>
      </c>
      <c r="U507">
        <v>100</v>
      </c>
      <c r="V507">
        <v>1</v>
      </c>
      <c r="W507">
        <v>1</v>
      </c>
      <c r="X507">
        <v>1</v>
      </c>
    </row>
    <row r="508" spans="1:24" x14ac:dyDescent="0.2">
      <c r="A508" t="s">
        <v>992</v>
      </c>
      <c r="B508" t="s">
        <v>410</v>
      </c>
      <c r="C508" t="s">
        <v>391</v>
      </c>
      <c r="D508">
        <v>1</v>
      </c>
      <c r="E508">
        <v>0</v>
      </c>
      <c r="F508">
        <v>0</v>
      </c>
      <c r="G508">
        <v>0</v>
      </c>
      <c r="H508">
        <v>4500</v>
      </c>
      <c r="I508" t="s">
        <v>371</v>
      </c>
      <c r="J508">
        <v>21938.770568562799</v>
      </c>
      <c r="K508">
        <v>962386.378344998</v>
      </c>
      <c r="L508">
        <v>565794.39478901704</v>
      </c>
      <c r="M508">
        <v>1528180.7731340099</v>
      </c>
      <c r="N508" t="s">
        <v>392</v>
      </c>
      <c r="O508" t="s">
        <v>393</v>
      </c>
      <c r="P508">
        <v>1</v>
      </c>
      <c r="Q508">
        <v>0</v>
      </c>
      <c r="R508">
        <v>0</v>
      </c>
      <c r="S508">
        <v>1</v>
      </c>
      <c r="T508">
        <v>1</v>
      </c>
      <c r="U508">
        <v>100</v>
      </c>
      <c r="V508">
        <v>1</v>
      </c>
      <c r="W508">
        <v>1</v>
      </c>
      <c r="X508">
        <v>1</v>
      </c>
    </row>
    <row r="509" spans="1:24" x14ac:dyDescent="0.2">
      <c r="A509" t="s">
        <v>993</v>
      </c>
      <c r="B509" t="s">
        <v>410</v>
      </c>
      <c r="C509" t="s">
        <v>395</v>
      </c>
      <c r="D509">
        <v>1</v>
      </c>
      <c r="E509">
        <v>0</v>
      </c>
      <c r="F509">
        <v>0</v>
      </c>
      <c r="G509">
        <v>0</v>
      </c>
      <c r="H509">
        <v>150</v>
      </c>
      <c r="I509" t="s">
        <v>388</v>
      </c>
      <c r="J509">
        <v>53105.754156214498</v>
      </c>
      <c r="K509">
        <v>2815066.5561038898</v>
      </c>
      <c r="L509">
        <v>1092587.4783695601</v>
      </c>
      <c r="M509">
        <v>3907654.0344734602</v>
      </c>
      <c r="N509" t="s">
        <v>395</v>
      </c>
      <c r="O509" t="s">
        <v>393</v>
      </c>
      <c r="P509">
        <v>1</v>
      </c>
      <c r="Q509">
        <v>0</v>
      </c>
      <c r="R509">
        <v>0</v>
      </c>
      <c r="S509">
        <v>1</v>
      </c>
      <c r="T509">
        <v>1</v>
      </c>
      <c r="U509">
        <v>100</v>
      </c>
      <c r="V509">
        <v>1</v>
      </c>
      <c r="W509">
        <v>1</v>
      </c>
      <c r="X509">
        <v>1</v>
      </c>
    </row>
    <row r="510" spans="1:24" x14ac:dyDescent="0.2">
      <c r="A510" t="s">
        <v>994</v>
      </c>
      <c r="B510" t="s">
        <v>410</v>
      </c>
      <c r="C510" t="s">
        <v>509</v>
      </c>
      <c r="D510">
        <v>1</v>
      </c>
      <c r="E510">
        <v>0</v>
      </c>
      <c r="F510">
        <v>0</v>
      </c>
      <c r="G510">
        <v>0</v>
      </c>
      <c r="H510">
        <v>4000</v>
      </c>
      <c r="I510" t="s">
        <v>384</v>
      </c>
      <c r="J510">
        <v>92.862520961028693</v>
      </c>
      <c r="K510">
        <v>4072.9166569251502</v>
      </c>
      <c r="L510">
        <v>553.90202396757104</v>
      </c>
      <c r="M510">
        <v>4626.8186808927203</v>
      </c>
      <c r="N510" t="s">
        <v>462</v>
      </c>
      <c r="O510" t="s">
        <v>393</v>
      </c>
      <c r="P510">
        <v>1</v>
      </c>
      <c r="Q510">
        <v>0</v>
      </c>
      <c r="R510">
        <v>0</v>
      </c>
      <c r="S510">
        <v>1</v>
      </c>
      <c r="T510">
        <v>1</v>
      </c>
      <c r="U510">
        <v>100</v>
      </c>
      <c r="V510">
        <v>1</v>
      </c>
      <c r="W510">
        <v>1</v>
      </c>
      <c r="X510">
        <v>1</v>
      </c>
    </row>
    <row r="511" spans="1:24" x14ac:dyDescent="0.2">
      <c r="A511" t="s">
        <v>995</v>
      </c>
      <c r="B511" t="s">
        <v>410</v>
      </c>
      <c r="C511" t="s">
        <v>397</v>
      </c>
      <c r="D511">
        <v>1</v>
      </c>
      <c r="E511">
        <v>0</v>
      </c>
      <c r="F511">
        <v>0</v>
      </c>
      <c r="G511">
        <v>0</v>
      </c>
      <c r="H511">
        <v>31000</v>
      </c>
      <c r="I511" t="s">
        <v>384</v>
      </c>
      <c r="J511">
        <v>719.68453718414503</v>
      </c>
      <c r="K511">
        <v>29336.7245698554</v>
      </c>
      <c r="L511">
        <v>12878.2220576983</v>
      </c>
      <c r="M511">
        <v>42214.9466275538</v>
      </c>
      <c r="N511" t="s">
        <v>398</v>
      </c>
      <c r="O511" t="s">
        <v>393</v>
      </c>
      <c r="P511">
        <v>1</v>
      </c>
      <c r="Q511">
        <v>0</v>
      </c>
      <c r="R511">
        <v>0</v>
      </c>
      <c r="S511">
        <v>1</v>
      </c>
      <c r="T511">
        <v>1</v>
      </c>
      <c r="U511">
        <v>100</v>
      </c>
      <c r="V511">
        <v>1</v>
      </c>
      <c r="W511">
        <v>1</v>
      </c>
      <c r="X511">
        <v>1</v>
      </c>
    </row>
    <row r="512" spans="1:24" x14ac:dyDescent="0.2">
      <c r="A512" t="s">
        <v>996</v>
      </c>
      <c r="B512" t="s">
        <v>410</v>
      </c>
      <c r="C512" t="s">
        <v>418</v>
      </c>
      <c r="D512">
        <v>1</v>
      </c>
      <c r="E512">
        <v>0</v>
      </c>
      <c r="F512">
        <v>0</v>
      </c>
      <c r="G512">
        <v>0</v>
      </c>
      <c r="H512">
        <v>17600</v>
      </c>
      <c r="I512" t="s">
        <v>384</v>
      </c>
      <c r="J512">
        <v>2042.97546038883</v>
      </c>
      <c r="K512">
        <v>89618.1243384431</v>
      </c>
      <c r="L512">
        <v>6092.92226349253</v>
      </c>
      <c r="M512">
        <v>95711.046601935697</v>
      </c>
      <c r="N512" t="s">
        <v>398</v>
      </c>
      <c r="O512" t="s">
        <v>393</v>
      </c>
      <c r="P512">
        <v>1</v>
      </c>
      <c r="Q512">
        <v>0</v>
      </c>
      <c r="R512">
        <v>0</v>
      </c>
      <c r="S512">
        <v>1</v>
      </c>
      <c r="T512">
        <v>1</v>
      </c>
      <c r="U512">
        <v>100</v>
      </c>
      <c r="V512">
        <v>1</v>
      </c>
      <c r="W512">
        <v>1</v>
      </c>
      <c r="X512">
        <v>1</v>
      </c>
    </row>
    <row r="513" spans="1:24" x14ac:dyDescent="0.2">
      <c r="A513" t="s">
        <v>997</v>
      </c>
      <c r="B513" t="s">
        <v>410</v>
      </c>
      <c r="C513" t="s">
        <v>403</v>
      </c>
      <c r="D513">
        <v>1</v>
      </c>
      <c r="E513">
        <v>0</v>
      </c>
      <c r="F513">
        <v>0</v>
      </c>
      <c r="G513">
        <v>0</v>
      </c>
      <c r="H513">
        <v>4000</v>
      </c>
      <c r="I513" t="s">
        <v>384</v>
      </c>
      <c r="J513">
        <v>696.46890698157699</v>
      </c>
      <c r="K513">
        <v>36084.057234894899</v>
      </c>
      <c r="L513">
        <v>17078.6457400051</v>
      </c>
      <c r="M513">
        <v>53162.702974900101</v>
      </c>
      <c r="N513" t="s">
        <v>383</v>
      </c>
      <c r="O513" t="s">
        <v>385</v>
      </c>
      <c r="P513">
        <v>1</v>
      </c>
      <c r="Q513">
        <v>0</v>
      </c>
      <c r="R513">
        <v>0</v>
      </c>
      <c r="S513">
        <v>1</v>
      </c>
      <c r="T513">
        <v>1</v>
      </c>
      <c r="U513">
        <v>100</v>
      </c>
      <c r="V513">
        <v>1</v>
      </c>
      <c r="W513">
        <v>1</v>
      </c>
      <c r="X513">
        <v>1</v>
      </c>
    </row>
    <row r="514" spans="1:24" x14ac:dyDescent="0.2">
      <c r="A514" t="s">
        <v>998</v>
      </c>
      <c r="B514" t="s">
        <v>410</v>
      </c>
      <c r="C514" t="s">
        <v>445</v>
      </c>
      <c r="D514">
        <v>1</v>
      </c>
      <c r="E514">
        <v>0</v>
      </c>
      <c r="F514">
        <v>0</v>
      </c>
      <c r="G514">
        <v>0</v>
      </c>
      <c r="H514">
        <v>1</v>
      </c>
      <c r="I514" t="s">
        <v>368</v>
      </c>
      <c r="J514">
        <v>1183.99714168777</v>
      </c>
      <c r="K514">
        <v>51940.155808265597</v>
      </c>
      <c r="L514">
        <v>4897.4170620690602</v>
      </c>
      <c r="M514">
        <v>56837.572870334698</v>
      </c>
      <c r="N514" t="s">
        <v>398</v>
      </c>
      <c r="O514" t="s">
        <v>393</v>
      </c>
      <c r="P514">
        <v>1</v>
      </c>
      <c r="Q514">
        <v>0</v>
      </c>
      <c r="R514">
        <v>0</v>
      </c>
      <c r="S514">
        <v>1</v>
      </c>
      <c r="T514">
        <v>1</v>
      </c>
      <c r="U514">
        <v>100</v>
      </c>
      <c r="V514">
        <v>1</v>
      </c>
      <c r="W514">
        <v>1</v>
      </c>
      <c r="X514">
        <v>1</v>
      </c>
    </row>
    <row r="515" spans="1:24" x14ac:dyDescent="0.2">
      <c r="A515" t="s">
        <v>999</v>
      </c>
      <c r="B515" t="s">
        <v>408</v>
      </c>
      <c r="C515" t="s">
        <v>447</v>
      </c>
      <c r="D515">
        <v>0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9289.7344373316391</v>
      </c>
      <c r="K515">
        <v>480017.93350237299</v>
      </c>
      <c r="L515">
        <v>740458.74332448002</v>
      </c>
      <c r="M515">
        <v>1220476.67682685</v>
      </c>
      <c r="N515">
        <v>0</v>
      </c>
      <c r="O515">
        <v>0</v>
      </c>
      <c r="P515">
        <v>6</v>
      </c>
      <c r="Q515">
        <v>0</v>
      </c>
      <c r="R515">
        <v>0</v>
      </c>
      <c r="S515">
        <v>1</v>
      </c>
      <c r="T515">
        <v>1</v>
      </c>
      <c r="U515">
        <v>100</v>
      </c>
      <c r="V515">
        <v>1</v>
      </c>
      <c r="W515">
        <v>1</v>
      </c>
      <c r="X515">
        <v>1</v>
      </c>
    </row>
    <row r="516" spans="1:24" x14ac:dyDescent="0.2">
      <c r="A516" t="s">
        <v>1000</v>
      </c>
      <c r="B516" t="s">
        <v>447</v>
      </c>
      <c r="C516" t="s">
        <v>449</v>
      </c>
      <c r="D516">
        <v>1</v>
      </c>
      <c r="E516">
        <v>0</v>
      </c>
      <c r="F516">
        <v>0</v>
      </c>
      <c r="G516">
        <v>0</v>
      </c>
      <c r="H516">
        <v>50</v>
      </c>
      <c r="I516" t="s">
        <v>388</v>
      </c>
      <c r="J516">
        <v>2031.36764498603</v>
      </c>
      <c r="K516">
        <v>104965.538697877</v>
      </c>
      <c r="L516">
        <v>183870.294553118</v>
      </c>
      <c r="M516">
        <v>288835.83325099602</v>
      </c>
      <c r="N516" t="s">
        <v>449</v>
      </c>
      <c r="O516" t="s">
        <v>450</v>
      </c>
      <c r="P516">
        <v>1</v>
      </c>
      <c r="Q516">
        <v>0</v>
      </c>
      <c r="R516">
        <v>0</v>
      </c>
      <c r="S516">
        <v>1</v>
      </c>
      <c r="T516">
        <v>1</v>
      </c>
      <c r="U516">
        <v>100</v>
      </c>
      <c r="V516">
        <v>1</v>
      </c>
      <c r="W516">
        <v>1</v>
      </c>
      <c r="X516">
        <v>1</v>
      </c>
    </row>
    <row r="517" spans="1:24" x14ac:dyDescent="0.2">
      <c r="A517" t="s">
        <v>1001</v>
      </c>
      <c r="B517" t="s">
        <v>447</v>
      </c>
      <c r="C517" t="s">
        <v>452</v>
      </c>
      <c r="D517">
        <v>1</v>
      </c>
      <c r="E517">
        <v>0</v>
      </c>
      <c r="F517">
        <v>0</v>
      </c>
      <c r="G517">
        <v>0</v>
      </c>
      <c r="H517">
        <v>55</v>
      </c>
      <c r="I517" t="s">
        <v>388</v>
      </c>
      <c r="J517">
        <v>4341.32285360895</v>
      </c>
      <c r="K517">
        <v>224322.60793905301</v>
      </c>
      <c r="L517">
        <v>333950.99213963898</v>
      </c>
      <c r="M517">
        <v>558273.60007869301</v>
      </c>
      <c r="N517" t="s">
        <v>449</v>
      </c>
      <c r="O517" t="s">
        <v>450</v>
      </c>
      <c r="P517">
        <v>1</v>
      </c>
      <c r="Q517">
        <v>0</v>
      </c>
      <c r="R517">
        <v>0</v>
      </c>
      <c r="S517">
        <v>1</v>
      </c>
      <c r="T517">
        <v>1</v>
      </c>
      <c r="U517">
        <v>100</v>
      </c>
      <c r="V517">
        <v>1</v>
      </c>
      <c r="W517">
        <v>1</v>
      </c>
      <c r="X517">
        <v>1</v>
      </c>
    </row>
    <row r="518" spans="1:24" x14ac:dyDescent="0.2">
      <c r="A518" t="s">
        <v>1002</v>
      </c>
      <c r="B518" t="s">
        <v>447</v>
      </c>
      <c r="C518" t="s">
        <v>454</v>
      </c>
      <c r="D518">
        <v>1</v>
      </c>
      <c r="E518">
        <v>0</v>
      </c>
      <c r="F518">
        <v>0</v>
      </c>
      <c r="G518">
        <v>0</v>
      </c>
      <c r="H518">
        <v>5100</v>
      </c>
      <c r="I518" t="s">
        <v>384</v>
      </c>
      <c r="J518">
        <v>1479.99642767505</v>
      </c>
      <c r="K518">
        <v>76474.197922788095</v>
      </c>
      <c r="L518">
        <v>65325.819947039599</v>
      </c>
      <c r="M518">
        <v>141800.01786982699</v>
      </c>
      <c r="N518" t="s">
        <v>406</v>
      </c>
      <c r="O518" t="s">
        <v>450</v>
      </c>
      <c r="P518">
        <v>1</v>
      </c>
      <c r="Q518">
        <v>0</v>
      </c>
      <c r="R518">
        <v>0</v>
      </c>
      <c r="S518">
        <v>1</v>
      </c>
      <c r="T518">
        <v>1</v>
      </c>
      <c r="U518">
        <v>100</v>
      </c>
      <c r="V518">
        <v>1</v>
      </c>
      <c r="W518">
        <v>1</v>
      </c>
      <c r="X518">
        <v>1</v>
      </c>
    </row>
    <row r="519" spans="1:24" x14ac:dyDescent="0.2">
      <c r="A519" t="s">
        <v>1003</v>
      </c>
      <c r="B519" t="s">
        <v>447</v>
      </c>
      <c r="C519" t="s">
        <v>456</v>
      </c>
      <c r="D519">
        <v>0</v>
      </c>
      <c r="E519">
        <v>0</v>
      </c>
      <c r="F519">
        <v>0</v>
      </c>
      <c r="G519">
        <v>0</v>
      </c>
      <c r="H519">
        <v>550</v>
      </c>
      <c r="I519" t="s">
        <v>401</v>
      </c>
      <c r="J519">
        <v>510.74386513489901</v>
      </c>
      <c r="K519">
        <v>26390.443474604101</v>
      </c>
      <c r="L519">
        <v>86160.6137815533</v>
      </c>
      <c r="M519">
        <v>112551.057256157</v>
      </c>
      <c r="N519" t="s">
        <v>449</v>
      </c>
      <c r="O519" t="s">
        <v>450</v>
      </c>
      <c r="P519">
        <v>1</v>
      </c>
      <c r="Q519">
        <v>0</v>
      </c>
      <c r="R519">
        <v>0</v>
      </c>
      <c r="S519">
        <v>1</v>
      </c>
      <c r="T519">
        <v>1</v>
      </c>
      <c r="U519">
        <v>100</v>
      </c>
      <c r="V519">
        <v>1</v>
      </c>
      <c r="W519">
        <v>1</v>
      </c>
      <c r="X519">
        <v>1</v>
      </c>
    </row>
    <row r="520" spans="1:24" x14ac:dyDescent="0.2">
      <c r="A520" t="s">
        <v>1004</v>
      </c>
      <c r="B520" t="s">
        <v>447</v>
      </c>
      <c r="C520" t="s">
        <v>458</v>
      </c>
      <c r="D520">
        <v>0</v>
      </c>
      <c r="E520">
        <v>0</v>
      </c>
      <c r="F520">
        <v>0</v>
      </c>
      <c r="G520">
        <v>0</v>
      </c>
      <c r="H520">
        <v>1330</v>
      </c>
      <c r="I520" t="s">
        <v>459</v>
      </c>
      <c r="J520">
        <v>926.30364592669105</v>
      </c>
      <c r="K520">
        <v>47865.145468050097</v>
      </c>
      <c r="L520">
        <v>71151.022903128905</v>
      </c>
      <c r="M520">
        <v>119016.168371179</v>
      </c>
      <c r="N520" t="s">
        <v>398</v>
      </c>
      <c r="O520" t="s">
        <v>450</v>
      </c>
      <c r="P520">
        <v>1</v>
      </c>
      <c r="Q520">
        <v>0</v>
      </c>
      <c r="R520">
        <v>0</v>
      </c>
      <c r="S520">
        <v>1</v>
      </c>
      <c r="T520">
        <v>1</v>
      </c>
      <c r="U520">
        <v>100</v>
      </c>
      <c r="V520">
        <v>1</v>
      </c>
      <c r="W520">
        <v>1</v>
      </c>
      <c r="X520">
        <v>1</v>
      </c>
    </row>
    <row r="521" spans="1:24" x14ac:dyDescent="0.2">
      <c r="A521" t="s">
        <v>1005</v>
      </c>
      <c r="B521" t="s">
        <v>408</v>
      </c>
      <c r="C521" t="s">
        <v>544</v>
      </c>
      <c r="D521">
        <v>0</v>
      </c>
      <c r="E521">
        <v>0</v>
      </c>
      <c r="F521">
        <v>0</v>
      </c>
      <c r="G521">
        <v>0</v>
      </c>
      <c r="H521">
        <v>7000</v>
      </c>
      <c r="I521" t="s">
        <v>384</v>
      </c>
      <c r="J521">
        <v>568.782940716697</v>
      </c>
      <c r="K521">
        <v>33426.553561729401</v>
      </c>
      <c r="L521">
        <v>32310.951393083</v>
      </c>
      <c r="M521">
        <v>65737.504954812495</v>
      </c>
      <c r="N521" t="s">
        <v>398</v>
      </c>
      <c r="O521" t="s">
        <v>385</v>
      </c>
      <c r="P521">
        <v>1</v>
      </c>
      <c r="Q521">
        <v>0</v>
      </c>
      <c r="R521">
        <v>0</v>
      </c>
      <c r="S521">
        <v>1</v>
      </c>
      <c r="T521">
        <v>1</v>
      </c>
      <c r="U521">
        <v>100</v>
      </c>
      <c r="V521">
        <v>1</v>
      </c>
      <c r="W521">
        <v>1</v>
      </c>
      <c r="X521">
        <v>1</v>
      </c>
    </row>
    <row r="522" spans="1:24" x14ac:dyDescent="0.2">
      <c r="A522" t="s">
        <v>1006</v>
      </c>
      <c r="B522" t="s">
        <v>408</v>
      </c>
      <c r="C522" t="s">
        <v>552</v>
      </c>
      <c r="D522">
        <v>0</v>
      </c>
      <c r="E522">
        <v>0</v>
      </c>
      <c r="F522">
        <v>0</v>
      </c>
      <c r="G522">
        <v>0</v>
      </c>
      <c r="H522">
        <v>700</v>
      </c>
      <c r="I522" t="s">
        <v>384</v>
      </c>
      <c r="J522">
        <v>243.764117428476</v>
      </c>
      <c r="K522">
        <v>13302.464974115501</v>
      </c>
      <c r="L522">
        <v>12682.048420352799</v>
      </c>
      <c r="M522">
        <v>25984.513394468398</v>
      </c>
      <c r="N522" t="s">
        <v>398</v>
      </c>
      <c r="O522" t="s">
        <v>385</v>
      </c>
      <c r="P522">
        <v>1</v>
      </c>
      <c r="Q522">
        <v>0</v>
      </c>
      <c r="R522">
        <v>0</v>
      </c>
      <c r="S522">
        <v>1</v>
      </c>
      <c r="T522">
        <v>1</v>
      </c>
      <c r="U522">
        <v>100</v>
      </c>
      <c r="V522">
        <v>1</v>
      </c>
      <c r="W522">
        <v>1</v>
      </c>
      <c r="X522">
        <v>1</v>
      </c>
    </row>
    <row r="523" spans="1:24" x14ac:dyDescent="0.2">
      <c r="A523" t="s">
        <v>1007</v>
      </c>
      <c r="B523" t="s">
        <v>408</v>
      </c>
      <c r="C523" t="s">
        <v>554</v>
      </c>
      <c r="D523">
        <v>0</v>
      </c>
      <c r="E523">
        <v>0</v>
      </c>
      <c r="F523">
        <v>0</v>
      </c>
      <c r="G523">
        <v>0</v>
      </c>
      <c r="H523">
        <v>170</v>
      </c>
      <c r="I523" t="s">
        <v>384</v>
      </c>
      <c r="J523">
        <v>138.13299990126299</v>
      </c>
      <c r="K523">
        <v>7539.0599218644702</v>
      </c>
      <c r="L523">
        <v>8188.5182510742497</v>
      </c>
      <c r="M523">
        <v>15727.5781729387</v>
      </c>
      <c r="N523" t="s">
        <v>398</v>
      </c>
      <c r="O523" t="s">
        <v>385</v>
      </c>
      <c r="P523">
        <v>1</v>
      </c>
      <c r="Q523">
        <v>0</v>
      </c>
      <c r="R523">
        <v>0</v>
      </c>
      <c r="S523">
        <v>1</v>
      </c>
      <c r="T523">
        <v>1</v>
      </c>
      <c r="U523">
        <v>100</v>
      </c>
      <c r="V523">
        <v>1</v>
      </c>
      <c r="W523">
        <v>1</v>
      </c>
      <c r="X523">
        <v>1</v>
      </c>
    </row>
    <row r="524" spans="1:24" x14ac:dyDescent="0.2">
      <c r="A524" t="s">
        <v>1008</v>
      </c>
      <c r="B524" t="s">
        <v>408</v>
      </c>
      <c r="C524" t="s">
        <v>461</v>
      </c>
      <c r="D524">
        <v>0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1736.52914159434</v>
      </c>
      <c r="K524">
        <v>81438.559448325701</v>
      </c>
      <c r="L524">
        <v>12896.685456909199</v>
      </c>
      <c r="M524">
        <v>94335.244905234998</v>
      </c>
      <c r="N524" t="s">
        <v>462</v>
      </c>
      <c r="O524" t="s">
        <v>463</v>
      </c>
      <c r="P524">
        <v>1</v>
      </c>
      <c r="Q524">
        <v>0</v>
      </c>
      <c r="R524">
        <v>0</v>
      </c>
      <c r="S524">
        <v>1</v>
      </c>
      <c r="T524">
        <v>1</v>
      </c>
      <c r="U524">
        <v>100</v>
      </c>
      <c r="V524">
        <v>1</v>
      </c>
      <c r="W524">
        <v>1</v>
      </c>
      <c r="X524">
        <v>1</v>
      </c>
    </row>
    <row r="525" spans="1:24" x14ac:dyDescent="0.2">
      <c r="A525" t="s">
        <v>1009</v>
      </c>
      <c r="B525" t="s">
        <v>977</v>
      </c>
      <c r="C525" t="s">
        <v>467</v>
      </c>
      <c r="D525">
        <v>0</v>
      </c>
      <c r="E525">
        <v>0</v>
      </c>
      <c r="F525">
        <v>0</v>
      </c>
      <c r="G525">
        <v>58652.507452370097</v>
      </c>
      <c r="H525">
        <v>0</v>
      </c>
      <c r="I525">
        <v>0</v>
      </c>
      <c r="J525">
        <v>32126.949897492701</v>
      </c>
      <c r="K525">
        <v>1743954.63508109</v>
      </c>
      <c r="L525">
        <v>352308.03956328199</v>
      </c>
      <c r="M525">
        <v>2154915.1820967402</v>
      </c>
      <c r="N525">
        <v>0</v>
      </c>
      <c r="O525">
        <v>0</v>
      </c>
      <c r="P525">
        <v>10</v>
      </c>
      <c r="Q525">
        <v>0</v>
      </c>
      <c r="R525">
        <v>0</v>
      </c>
      <c r="S525">
        <v>1</v>
      </c>
      <c r="T525">
        <v>1</v>
      </c>
      <c r="U525">
        <v>100</v>
      </c>
      <c r="V525">
        <v>1</v>
      </c>
      <c r="W525">
        <v>1</v>
      </c>
      <c r="X525">
        <v>1</v>
      </c>
    </row>
    <row r="526" spans="1:24" x14ac:dyDescent="0.2">
      <c r="A526" t="s">
        <v>1010</v>
      </c>
      <c r="B526" t="s">
        <v>467</v>
      </c>
      <c r="C526" t="s">
        <v>469</v>
      </c>
      <c r="D526">
        <v>0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18572.5041861754</v>
      </c>
      <c r="K526">
        <v>1004405.61583096</v>
      </c>
      <c r="L526">
        <v>188974.75351253501</v>
      </c>
      <c r="M526">
        <v>1193380.3693434999</v>
      </c>
      <c r="N526">
        <v>0</v>
      </c>
      <c r="O526">
        <v>0</v>
      </c>
      <c r="P526">
        <v>3</v>
      </c>
      <c r="Q526">
        <v>0</v>
      </c>
      <c r="R526">
        <v>0</v>
      </c>
      <c r="S526">
        <v>1</v>
      </c>
      <c r="T526">
        <v>1</v>
      </c>
      <c r="U526">
        <v>100</v>
      </c>
      <c r="V526">
        <v>1</v>
      </c>
      <c r="W526">
        <v>1</v>
      </c>
      <c r="X526">
        <v>1</v>
      </c>
    </row>
    <row r="527" spans="1:24" x14ac:dyDescent="0.2">
      <c r="A527" t="s">
        <v>1011</v>
      </c>
      <c r="B527" t="s">
        <v>469</v>
      </c>
      <c r="C527" t="s">
        <v>471</v>
      </c>
      <c r="D527">
        <v>0</v>
      </c>
      <c r="E527">
        <v>0</v>
      </c>
      <c r="F527">
        <v>0</v>
      </c>
      <c r="G527">
        <v>0</v>
      </c>
      <c r="H527">
        <v>1</v>
      </c>
      <c r="I527" t="s">
        <v>368</v>
      </c>
      <c r="J527">
        <v>11607.815116359599</v>
      </c>
      <c r="K527">
        <v>627753.83122755995</v>
      </c>
      <c r="L527">
        <v>120023.393045693</v>
      </c>
      <c r="M527">
        <v>747777.22427325405</v>
      </c>
      <c r="N527" t="s">
        <v>474</v>
      </c>
      <c r="O527" t="s">
        <v>475</v>
      </c>
      <c r="P527">
        <v>1</v>
      </c>
      <c r="Q527">
        <v>0</v>
      </c>
      <c r="R527">
        <v>0</v>
      </c>
      <c r="S527">
        <v>1</v>
      </c>
      <c r="T527">
        <v>1</v>
      </c>
      <c r="U527">
        <v>100</v>
      </c>
      <c r="V527">
        <v>1</v>
      </c>
      <c r="W527">
        <v>1</v>
      </c>
      <c r="X527">
        <v>1</v>
      </c>
    </row>
    <row r="528" spans="1:24" x14ac:dyDescent="0.2">
      <c r="A528" t="s">
        <v>1012</v>
      </c>
      <c r="B528" t="s">
        <v>469</v>
      </c>
      <c r="C528" t="s">
        <v>473</v>
      </c>
      <c r="D528">
        <v>0</v>
      </c>
      <c r="E528">
        <v>0</v>
      </c>
      <c r="F528">
        <v>0</v>
      </c>
      <c r="G528">
        <v>0</v>
      </c>
      <c r="H528">
        <v>1</v>
      </c>
      <c r="I528" t="s">
        <v>368</v>
      </c>
      <c r="J528">
        <v>6964.6890698157704</v>
      </c>
      <c r="K528">
        <v>376651.78460340499</v>
      </c>
      <c r="L528">
        <v>68951.360466841899</v>
      </c>
      <c r="M528">
        <v>445603.145070247</v>
      </c>
      <c r="N528" t="s">
        <v>474</v>
      </c>
      <c r="O528" t="s">
        <v>475</v>
      </c>
      <c r="P528">
        <v>1</v>
      </c>
      <c r="Q528">
        <v>0</v>
      </c>
      <c r="R528">
        <v>0</v>
      </c>
      <c r="S528">
        <v>1</v>
      </c>
      <c r="T528">
        <v>1</v>
      </c>
      <c r="U528">
        <v>100</v>
      </c>
      <c r="V528">
        <v>1</v>
      </c>
      <c r="W528">
        <v>1</v>
      </c>
      <c r="X528">
        <v>1</v>
      </c>
    </row>
    <row r="529" spans="1:24" x14ac:dyDescent="0.2">
      <c r="A529" t="s">
        <v>1013</v>
      </c>
      <c r="B529" t="s">
        <v>467</v>
      </c>
      <c r="C529" t="s">
        <v>477</v>
      </c>
      <c r="D529">
        <v>0</v>
      </c>
      <c r="E529">
        <v>0</v>
      </c>
      <c r="F529">
        <v>0</v>
      </c>
      <c r="G529">
        <v>58652.507452370097</v>
      </c>
      <c r="H529">
        <v>0</v>
      </c>
      <c r="I529">
        <v>0</v>
      </c>
      <c r="J529">
        <v>6589.7566415015699</v>
      </c>
      <c r="K529">
        <v>359936.43732973997</v>
      </c>
      <c r="L529">
        <v>39457.714224884599</v>
      </c>
      <c r="M529">
        <v>458046.65900699398</v>
      </c>
      <c r="N529">
        <v>0</v>
      </c>
      <c r="O529">
        <v>0</v>
      </c>
      <c r="P529">
        <v>5</v>
      </c>
      <c r="Q529">
        <v>0</v>
      </c>
      <c r="R529">
        <v>0</v>
      </c>
      <c r="S529">
        <v>1</v>
      </c>
      <c r="T529">
        <v>1</v>
      </c>
      <c r="U529">
        <v>100</v>
      </c>
      <c r="V529">
        <v>1</v>
      </c>
      <c r="W529">
        <v>1</v>
      </c>
      <c r="X529">
        <v>1</v>
      </c>
    </row>
    <row r="530" spans="1:24" x14ac:dyDescent="0.2">
      <c r="A530" t="s">
        <v>1014</v>
      </c>
      <c r="B530" t="s">
        <v>477</v>
      </c>
      <c r="C530" t="s">
        <v>479</v>
      </c>
      <c r="D530">
        <v>0</v>
      </c>
      <c r="E530">
        <v>0</v>
      </c>
      <c r="F530">
        <v>0</v>
      </c>
      <c r="G530">
        <v>19694.0144369341</v>
      </c>
      <c r="H530">
        <v>0</v>
      </c>
      <c r="I530">
        <v>0</v>
      </c>
      <c r="J530">
        <v>232.15630232719201</v>
      </c>
      <c r="K530">
        <v>12513.5874527755</v>
      </c>
      <c r="L530">
        <v>1123.95952382767</v>
      </c>
      <c r="M530">
        <v>33331.561413537303</v>
      </c>
      <c r="N530">
        <v>0</v>
      </c>
      <c r="O530">
        <v>0</v>
      </c>
      <c r="P530">
        <v>1</v>
      </c>
      <c r="Q530">
        <v>0</v>
      </c>
      <c r="R530">
        <v>0</v>
      </c>
      <c r="S530">
        <v>1</v>
      </c>
      <c r="T530">
        <v>1</v>
      </c>
      <c r="U530">
        <v>100</v>
      </c>
      <c r="V530">
        <v>1</v>
      </c>
      <c r="W530">
        <v>1</v>
      </c>
      <c r="X530">
        <v>1</v>
      </c>
    </row>
    <row r="531" spans="1:24" x14ac:dyDescent="0.2">
      <c r="A531" t="s">
        <v>1015</v>
      </c>
      <c r="B531" t="s">
        <v>477</v>
      </c>
      <c r="C531" t="s">
        <v>488</v>
      </c>
      <c r="D531">
        <v>0</v>
      </c>
      <c r="E531">
        <v>0</v>
      </c>
      <c r="F531">
        <v>0</v>
      </c>
      <c r="G531">
        <v>16342.9671203784</v>
      </c>
      <c r="H531">
        <v>0</v>
      </c>
      <c r="I531">
        <v>0</v>
      </c>
      <c r="J531">
        <v>6357.6003391743798</v>
      </c>
      <c r="K531">
        <v>347422.849876964</v>
      </c>
      <c r="L531">
        <v>38333.754701056903</v>
      </c>
      <c r="M531">
        <v>402099.57169839903</v>
      </c>
      <c r="N531">
        <v>0</v>
      </c>
      <c r="O531">
        <v>0</v>
      </c>
      <c r="P531">
        <v>1</v>
      </c>
      <c r="Q531">
        <v>0</v>
      </c>
      <c r="R531">
        <v>0</v>
      </c>
      <c r="S531">
        <v>1</v>
      </c>
      <c r="T531">
        <v>1</v>
      </c>
      <c r="U531">
        <v>100</v>
      </c>
      <c r="V531">
        <v>1</v>
      </c>
      <c r="W531">
        <v>1</v>
      </c>
      <c r="X531">
        <v>1</v>
      </c>
    </row>
    <row r="532" spans="1:24" x14ac:dyDescent="0.2">
      <c r="A532" t="s">
        <v>1016</v>
      </c>
      <c r="B532" t="s">
        <v>477</v>
      </c>
      <c r="C532" t="s">
        <v>481</v>
      </c>
      <c r="D532">
        <v>0</v>
      </c>
      <c r="E532">
        <v>0</v>
      </c>
      <c r="F532">
        <v>0</v>
      </c>
      <c r="G532">
        <v>12150.2055187613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12150.2055187613</v>
      </c>
      <c r="N532">
        <v>0</v>
      </c>
      <c r="O532">
        <v>0</v>
      </c>
      <c r="P532">
        <v>1</v>
      </c>
      <c r="Q532">
        <v>0</v>
      </c>
      <c r="R532">
        <v>0</v>
      </c>
      <c r="S532">
        <v>1</v>
      </c>
      <c r="T532">
        <v>1</v>
      </c>
      <c r="U532">
        <v>100</v>
      </c>
      <c r="V532">
        <v>1</v>
      </c>
      <c r="W532">
        <v>1</v>
      </c>
      <c r="X532">
        <v>1</v>
      </c>
    </row>
    <row r="533" spans="1:24" x14ac:dyDescent="0.2">
      <c r="A533" t="s">
        <v>1017</v>
      </c>
      <c r="B533" t="s">
        <v>477</v>
      </c>
      <c r="C533" t="s">
        <v>577</v>
      </c>
      <c r="D533">
        <v>0</v>
      </c>
      <c r="E533">
        <v>0</v>
      </c>
      <c r="F533">
        <v>0</v>
      </c>
      <c r="G533">
        <v>10465.3203762962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10465.3203762962</v>
      </c>
      <c r="N533">
        <v>0</v>
      </c>
      <c r="O533">
        <v>0</v>
      </c>
      <c r="P533">
        <v>1</v>
      </c>
      <c r="Q533">
        <v>0</v>
      </c>
      <c r="R533">
        <v>0</v>
      </c>
      <c r="S533">
        <v>1</v>
      </c>
      <c r="T533">
        <v>1</v>
      </c>
      <c r="U533">
        <v>100</v>
      </c>
      <c r="V533">
        <v>1</v>
      </c>
      <c r="W533">
        <v>1</v>
      </c>
      <c r="X533">
        <v>1</v>
      </c>
    </row>
    <row r="534" spans="1:24" x14ac:dyDescent="0.2">
      <c r="A534" t="s">
        <v>1018</v>
      </c>
      <c r="B534" t="s">
        <v>467</v>
      </c>
      <c r="C534" t="s">
        <v>495</v>
      </c>
      <c r="D534">
        <v>1</v>
      </c>
      <c r="E534">
        <v>0</v>
      </c>
      <c r="F534">
        <v>0</v>
      </c>
      <c r="G534">
        <v>0</v>
      </c>
      <c r="H534">
        <v>1</v>
      </c>
      <c r="I534" t="s">
        <v>368</v>
      </c>
      <c r="J534">
        <v>6964.6890698157704</v>
      </c>
      <c r="K534">
        <v>379612.58192039101</v>
      </c>
      <c r="L534">
        <v>123875.571825861</v>
      </c>
      <c r="M534">
        <v>503488.153746253</v>
      </c>
      <c r="N534" t="s">
        <v>495</v>
      </c>
      <c r="O534" t="s">
        <v>493</v>
      </c>
      <c r="P534">
        <v>1</v>
      </c>
      <c r="Q534">
        <v>0</v>
      </c>
      <c r="R534">
        <v>0</v>
      </c>
      <c r="S534">
        <v>1</v>
      </c>
      <c r="T534">
        <v>1</v>
      </c>
      <c r="U534">
        <v>100</v>
      </c>
      <c r="V534">
        <v>1</v>
      </c>
      <c r="W534">
        <v>1</v>
      </c>
      <c r="X534">
        <v>1</v>
      </c>
    </row>
    <row r="535" spans="1:24" x14ac:dyDescent="0.2">
      <c r="A535" t="s">
        <v>1019</v>
      </c>
      <c r="B535" t="s">
        <v>1020</v>
      </c>
      <c r="C535" t="s">
        <v>1020</v>
      </c>
      <c r="D535">
        <v>1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10728.0044602822</v>
      </c>
      <c r="K535">
        <v>485310.31785270502</v>
      </c>
      <c r="L535">
        <v>197507.59746158999</v>
      </c>
      <c r="M535">
        <v>682817.91531429498</v>
      </c>
      <c r="N535" t="s">
        <v>398</v>
      </c>
      <c r="O535" t="s">
        <v>1021</v>
      </c>
      <c r="P535">
        <v>1</v>
      </c>
      <c r="Q535">
        <v>0</v>
      </c>
      <c r="R535">
        <v>0</v>
      </c>
      <c r="S535">
        <v>1</v>
      </c>
      <c r="T535">
        <v>1</v>
      </c>
      <c r="U535">
        <v>100</v>
      </c>
      <c r="V535">
        <v>1</v>
      </c>
      <c r="W535">
        <v>1</v>
      </c>
      <c r="X535">
        <v>1</v>
      </c>
    </row>
    <row r="536" spans="1:24" x14ac:dyDescent="0.2">
      <c r="A536" t="s">
        <v>1022</v>
      </c>
      <c r="B536" t="s">
        <v>1023</v>
      </c>
      <c r="C536" t="s">
        <v>1023</v>
      </c>
      <c r="D536">
        <v>0</v>
      </c>
      <c r="E536">
        <v>0</v>
      </c>
      <c r="F536">
        <v>0</v>
      </c>
      <c r="G536">
        <v>137163.4</v>
      </c>
      <c r="H536">
        <v>0</v>
      </c>
      <c r="I536">
        <v>0</v>
      </c>
      <c r="J536">
        <v>31016</v>
      </c>
      <c r="K536">
        <v>1478143.59</v>
      </c>
      <c r="L536">
        <v>667730.79989999998</v>
      </c>
      <c r="M536">
        <v>2283037.78989999</v>
      </c>
      <c r="N536" t="s">
        <v>398</v>
      </c>
      <c r="O536" t="s">
        <v>532</v>
      </c>
      <c r="P536">
        <v>1</v>
      </c>
      <c r="Q536">
        <v>0</v>
      </c>
      <c r="R536">
        <v>0</v>
      </c>
      <c r="S536">
        <v>1</v>
      </c>
      <c r="T536">
        <v>1</v>
      </c>
      <c r="U536">
        <v>100</v>
      </c>
      <c r="V536">
        <v>1</v>
      </c>
      <c r="W536">
        <v>1</v>
      </c>
      <c r="X536">
        <v>1</v>
      </c>
    </row>
    <row r="537" spans="1:24" x14ac:dyDescent="0.2">
      <c r="A537" t="s">
        <v>1024</v>
      </c>
      <c r="B537" t="s">
        <v>1025</v>
      </c>
      <c r="C537" t="s">
        <v>1025</v>
      </c>
      <c r="D537">
        <v>1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  <c r="N537" t="s">
        <v>398</v>
      </c>
      <c r="O537" t="s">
        <v>532</v>
      </c>
      <c r="P537">
        <v>1</v>
      </c>
      <c r="Q537">
        <v>0</v>
      </c>
      <c r="R537">
        <v>0</v>
      </c>
      <c r="S537">
        <v>1</v>
      </c>
      <c r="T537">
        <v>1</v>
      </c>
      <c r="U537">
        <v>100</v>
      </c>
      <c r="V537">
        <v>1</v>
      </c>
      <c r="W537">
        <v>1</v>
      </c>
      <c r="X537">
        <v>1</v>
      </c>
    </row>
    <row r="538" spans="1:24" x14ac:dyDescent="0.2">
      <c r="A538" t="s">
        <v>1026</v>
      </c>
      <c r="B538" t="s">
        <v>1027</v>
      </c>
      <c r="C538" t="s">
        <v>1027</v>
      </c>
      <c r="D538">
        <v>0</v>
      </c>
      <c r="E538">
        <v>0</v>
      </c>
      <c r="F538">
        <v>0</v>
      </c>
      <c r="G538">
        <v>13789.164249012299</v>
      </c>
      <c r="H538">
        <v>0</v>
      </c>
      <c r="I538">
        <v>0</v>
      </c>
      <c r="J538">
        <v>22151.761317756798</v>
      </c>
      <c r="K538">
        <v>999320.04534306005</v>
      </c>
      <c r="L538">
        <v>503627.04378966399</v>
      </c>
      <c r="M538">
        <v>1516736.2533817301</v>
      </c>
      <c r="N538" t="s">
        <v>398</v>
      </c>
      <c r="O538" t="s">
        <v>475</v>
      </c>
      <c r="P538">
        <v>1</v>
      </c>
      <c r="Q538">
        <v>0</v>
      </c>
      <c r="R538">
        <v>0</v>
      </c>
      <c r="S538">
        <v>1</v>
      </c>
      <c r="T538">
        <v>1</v>
      </c>
      <c r="U538">
        <v>100</v>
      </c>
      <c r="V538">
        <v>1</v>
      </c>
      <c r="W538">
        <v>1</v>
      </c>
      <c r="X538">
        <v>1</v>
      </c>
    </row>
    <row r="539" spans="1:24" x14ac:dyDescent="0.2">
      <c r="A539" t="s">
        <v>1028</v>
      </c>
      <c r="B539" t="s">
        <v>1029</v>
      </c>
      <c r="C539" t="s">
        <v>1029</v>
      </c>
      <c r="D539">
        <v>0</v>
      </c>
      <c r="E539">
        <v>0</v>
      </c>
      <c r="F539">
        <v>0</v>
      </c>
      <c r="G539">
        <v>71199.516250469198</v>
      </c>
      <c r="H539">
        <v>0</v>
      </c>
      <c r="I539">
        <v>0</v>
      </c>
      <c r="J539">
        <v>161952.01160597199</v>
      </c>
      <c r="K539">
        <v>8092980.1345779002</v>
      </c>
      <c r="L539">
        <v>3234790.8714949498</v>
      </c>
      <c r="M539">
        <v>11398970.522323299</v>
      </c>
      <c r="N539">
        <v>0</v>
      </c>
      <c r="O539">
        <v>0</v>
      </c>
      <c r="P539">
        <v>48</v>
      </c>
      <c r="Q539">
        <v>0</v>
      </c>
      <c r="R539">
        <v>0</v>
      </c>
      <c r="S539">
        <v>1</v>
      </c>
      <c r="T539">
        <v>1</v>
      </c>
      <c r="U539">
        <v>100</v>
      </c>
      <c r="V539">
        <v>1</v>
      </c>
      <c r="W539">
        <v>1</v>
      </c>
      <c r="X539">
        <v>1</v>
      </c>
    </row>
    <row r="540" spans="1:24" x14ac:dyDescent="0.2">
      <c r="A540" t="s">
        <v>1030</v>
      </c>
      <c r="B540" t="s">
        <v>1029</v>
      </c>
      <c r="C540" t="s">
        <v>379</v>
      </c>
      <c r="D540">
        <v>0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155601.38880786</v>
      </c>
      <c r="K540">
        <v>7745427.5720522702</v>
      </c>
      <c r="L540">
        <v>3147923.6499879998</v>
      </c>
      <c r="M540">
        <v>10893351.222040201</v>
      </c>
      <c r="N540">
        <v>0</v>
      </c>
      <c r="O540">
        <v>0</v>
      </c>
      <c r="P540">
        <v>36</v>
      </c>
      <c r="Q540">
        <v>0</v>
      </c>
      <c r="R540">
        <v>0</v>
      </c>
      <c r="S540">
        <v>1</v>
      </c>
      <c r="T540">
        <v>1</v>
      </c>
      <c r="U540">
        <v>100</v>
      </c>
      <c r="V540">
        <v>1</v>
      </c>
      <c r="W540">
        <v>1</v>
      </c>
      <c r="X540">
        <v>1</v>
      </c>
    </row>
    <row r="541" spans="1:24" x14ac:dyDescent="0.2">
      <c r="A541" t="s">
        <v>1031</v>
      </c>
      <c r="B541" t="s">
        <v>379</v>
      </c>
      <c r="C541" t="s">
        <v>1032</v>
      </c>
      <c r="D541">
        <v>0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13637.2495897916</v>
      </c>
      <c r="K541">
        <v>590706.67889514798</v>
      </c>
      <c r="L541">
        <v>379334.53608253598</v>
      </c>
      <c r="M541">
        <v>970041.21497768501</v>
      </c>
      <c r="N541">
        <v>0</v>
      </c>
      <c r="O541">
        <v>0</v>
      </c>
      <c r="P541">
        <v>5</v>
      </c>
      <c r="Q541">
        <v>0</v>
      </c>
      <c r="R541">
        <v>0</v>
      </c>
      <c r="S541">
        <v>1</v>
      </c>
      <c r="T541">
        <v>1</v>
      </c>
      <c r="U541">
        <v>100</v>
      </c>
      <c r="V541">
        <v>1</v>
      </c>
      <c r="W541">
        <v>1</v>
      </c>
      <c r="X541">
        <v>1</v>
      </c>
    </row>
    <row r="542" spans="1:24" x14ac:dyDescent="0.2">
      <c r="A542" t="s">
        <v>1033</v>
      </c>
      <c r="B542" t="s">
        <v>1032</v>
      </c>
      <c r="C542" t="s">
        <v>370</v>
      </c>
      <c r="D542">
        <v>1</v>
      </c>
      <c r="E542">
        <v>0</v>
      </c>
      <c r="F542">
        <v>0</v>
      </c>
      <c r="G542">
        <v>0</v>
      </c>
      <c r="H542">
        <v>4500</v>
      </c>
      <c r="I542" t="s">
        <v>371</v>
      </c>
      <c r="J542">
        <v>1192.5305704683501</v>
      </c>
      <c r="K542">
        <v>51349.939084563099</v>
      </c>
      <c r="L542">
        <v>18624.591631349002</v>
      </c>
      <c r="M542">
        <v>69974.5307159121</v>
      </c>
      <c r="N542" t="s">
        <v>1034</v>
      </c>
      <c r="O542" t="s">
        <v>1021</v>
      </c>
      <c r="P542">
        <v>1</v>
      </c>
      <c r="Q542">
        <v>0</v>
      </c>
      <c r="R542">
        <v>0</v>
      </c>
      <c r="S542">
        <v>1</v>
      </c>
      <c r="T542">
        <v>1</v>
      </c>
      <c r="U542">
        <v>100</v>
      </c>
      <c r="V542">
        <v>1</v>
      </c>
      <c r="W542">
        <v>1</v>
      </c>
      <c r="X542">
        <v>1</v>
      </c>
    </row>
    <row r="543" spans="1:24" x14ac:dyDescent="0.2">
      <c r="A543" t="s">
        <v>1035</v>
      </c>
      <c r="B543" t="s">
        <v>1032</v>
      </c>
      <c r="C543" t="s">
        <v>373</v>
      </c>
      <c r="D543">
        <v>1</v>
      </c>
      <c r="E543">
        <v>0</v>
      </c>
      <c r="F543">
        <v>0</v>
      </c>
      <c r="G543">
        <v>0</v>
      </c>
      <c r="H543">
        <v>9500</v>
      </c>
      <c r="I543" t="s">
        <v>371</v>
      </c>
      <c r="J543">
        <v>8056.2065201957803</v>
      </c>
      <c r="K543">
        <v>346892.81009723502</v>
      </c>
      <c r="L543">
        <v>131478.01078092301</v>
      </c>
      <c r="M543">
        <v>478370.82087815902</v>
      </c>
      <c r="N543" t="s">
        <v>1034</v>
      </c>
      <c r="O543" t="s">
        <v>1021</v>
      </c>
      <c r="P543">
        <v>1</v>
      </c>
      <c r="Q543">
        <v>0</v>
      </c>
      <c r="R543">
        <v>0</v>
      </c>
      <c r="S543">
        <v>1</v>
      </c>
      <c r="T543">
        <v>1</v>
      </c>
      <c r="U543">
        <v>100</v>
      </c>
      <c r="V543">
        <v>1</v>
      </c>
      <c r="W543">
        <v>1</v>
      </c>
      <c r="X543">
        <v>1</v>
      </c>
    </row>
    <row r="544" spans="1:24" x14ac:dyDescent="0.2">
      <c r="A544" t="s">
        <v>1036</v>
      </c>
      <c r="B544" t="s">
        <v>1032</v>
      </c>
      <c r="C544" t="s">
        <v>541</v>
      </c>
      <c r="D544">
        <v>1</v>
      </c>
      <c r="E544">
        <v>0</v>
      </c>
      <c r="F544">
        <v>0</v>
      </c>
      <c r="G544">
        <v>0</v>
      </c>
      <c r="H544">
        <v>1700</v>
      </c>
      <c r="I544" t="s">
        <v>371</v>
      </c>
      <c r="J544">
        <v>3784.29701007516</v>
      </c>
      <c r="K544">
        <v>166333.09676302201</v>
      </c>
      <c r="L544">
        <v>222200.356512522</v>
      </c>
      <c r="M544">
        <v>388533.45327554399</v>
      </c>
      <c r="N544" t="s">
        <v>541</v>
      </c>
      <c r="O544" t="s">
        <v>393</v>
      </c>
      <c r="P544">
        <v>1</v>
      </c>
      <c r="Q544">
        <v>0</v>
      </c>
      <c r="R544">
        <v>0</v>
      </c>
      <c r="S544">
        <v>1</v>
      </c>
      <c r="T544">
        <v>1</v>
      </c>
      <c r="U544">
        <v>100</v>
      </c>
      <c r="V544">
        <v>1</v>
      </c>
      <c r="W544">
        <v>1</v>
      </c>
      <c r="X544">
        <v>1</v>
      </c>
    </row>
    <row r="545" spans="1:24" x14ac:dyDescent="0.2">
      <c r="A545" t="s">
        <v>1037</v>
      </c>
      <c r="B545" t="s">
        <v>1032</v>
      </c>
      <c r="C545" t="s">
        <v>1038</v>
      </c>
      <c r="D545">
        <v>1</v>
      </c>
      <c r="E545">
        <v>0</v>
      </c>
      <c r="F545">
        <v>0</v>
      </c>
      <c r="G545">
        <v>0</v>
      </c>
      <c r="H545">
        <v>1900</v>
      </c>
      <c r="I545" t="s">
        <v>371</v>
      </c>
      <c r="J545">
        <v>604.21548905237296</v>
      </c>
      <c r="K545">
        <v>26130.8329503276</v>
      </c>
      <c r="L545">
        <v>7031.5771577415599</v>
      </c>
      <c r="M545">
        <v>33162.410108069198</v>
      </c>
      <c r="N545" t="s">
        <v>1039</v>
      </c>
      <c r="O545" t="s">
        <v>393</v>
      </c>
      <c r="P545">
        <v>1</v>
      </c>
      <c r="Q545">
        <v>0</v>
      </c>
      <c r="R545">
        <v>0</v>
      </c>
      <c r="S545">
        <v>1</v>
      </c>
      <c r="T545">
        <v>1</v>
      </c>
      <c r="U545">
        <v>100</v>
      </c>
      <c r="V545">
        <v>1</v>
      </c>
      <c r="W545">
        <v>1</v>
      </c>
      <c r="X545">
        <v>1</v>
      </c>
    </row>
    <row r="546" spans="1:24" x14ac:dyDescent="0.2">
      <c r="A546" t="s">
        <v>1040</v>
      </c>
      <c r="B546" t="s">
        <v>379</v>
      </c>
      <c r="C546" t="s">
        <v>381</v>
      </c>
      <c r="D546">
        <v>0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7970.3443195924201</v>
      </c>
      <c r="K546">
        <v>387962.23748799798</v>
      </c>
      <c r="L546">
        <v>310712.23762395699</v>
      </c>
      <c r="M546">
        <v>698674.47511195496</v>
      </c>
      <c r="N546">
        <v>0</v>
      </c>
      <c r="O546">
        <v>0</v>
      </c>
      <c r="P546">
        <v>10</v>
      </c>
      <c r="Q546">
        <v>0</v>
      </c>
      <c r="R546">
        <v>0</v>
      </c>
      <c r="S546">
        <v>1</v>
      </c>
      <c r="T546">
        <v>1</v>
      </c>
      <c r="U546">
        <v>100</v>
      </c>
      <c r="V546">
        <v>1</v>
      </c>
      <c r="W546">
        <v>1</v>
      </c>
      <c r="X546">
        <v>1</v>
      </c>
    </row>
    <row r="547" spans="1:24" x14ac:dyDescent="0.2">
      <c r="A547" t="s">
        <v>1041</v>
      </c>
      <c r="B547" t="s">
        <v>381</v>
      </c>
      <c r="C547" t="s">
        <v>383</v>
      </c>
      <c r="D547">
        <v>1</v>
      </c>
      <c r="E547">
        <v>0</v>
      </c>
      <c r="F547">
        <v>0</v>
      </c>
      <c r="G547">
        <v>0</v>
      </c>
      <c r="H547">
        <v>1700</v>
      </c>
      <c r="I547" t="s">
        <v>384</v>
      </c>
      <c r="J547">
        <v>1261.4323369429801</v>
      </c>
      <c r="K547">
        <v>65479.522868042703</v>
      </c>
      <c r="L547">
        <v>7445.4569718553003</v>
      </c>
      <c r="M547">
        <v>72924.979839898006</v>
      </c>
      <c r="N547" t="s">
        <v>383</v>
      </c>
      <c r="O547" t="s">
        <v>385</v>
      </c>
      <c r="P547">
        <v>1</v>
      </c>
      <c r="Q547">
        <v>0</v>
      </c>
      <c r="R547">
        <v>0</v>
      </c>
      <c r="S547">
        <v>1</v>
      </c>
      <c r="T547">
        <v>1</v>
      </c>
      <c r="U547">
        <v>100</v>
      </c>
      <c r="V547">
        <v>1</v>
      </c>
      <c r="W547">
        <v>1</v>
      </c>
      <c r="X547">
        <v>1</v>
      </c>
    </row>
    <row r="548" spans="1:24" x14ac:dyDescent="0.2">
      <c r="A548" t="s">
        <v>1042</v>
      </c>
      <c r="B548" t="s">
        <v>381</v>
      </c>
      <c r="C548" t="s">
        <v>387</v>
      </c>
      <c r="D548">
        <v>1</v>
      </c>
      <c r="E548">
        <v>0</v>
      </c>
      <c r="F548">
        <v>0</v>
      </c>
      <c r="G548">
        <v>0</v>
      </c>
      <c r="H548">
        <v>105</v>
      </c>
      <c r="I548" t="s">
        <v>388</v>
      </c>
      <c r="J548">
        <v>2893.8741843968301</v>
      </c>
      <c r="K548">
        <v>150287.98627169101</v>
      </c>
      <c r="L548">
        <v>156072.40559416299</v>
      </c>
      <c r="M548">
        <v>306360.39186585502</v>
      </c>
      <c r="N548" t="s">
        <v>387</v>
      </c>
      <c r="O548" t="s">
        <v>389</v>
      </c>
      <c r="P548">
        <v>1</v>
      </c>
      <c r="Q548">
        <v>0</v>
      </c>
      <c r="R548">
        <v>0</v>
      </c>
      <c r="S548">
        <v>1</v>
      </c>
      <c r="T548">
        <v>1</v>
      </c>
      <c r="U548">
        <v>100</v>
      </c>
      <c r="V548">
        <v>1</v>
      </c>
      <c r="W548">
        <v>1</v>
      </c>
      <c r="X548">
        <v>1</v>
      </c>
    </row>
    <row r="549" spans="1:24" x14ac:dyDescent="0.2">
      <c r="A549" t="s">
        <v>1043</v>
      </c>
      <c r="B549" t="s">
        <v>381</v>
      </c>
      <c r="C549" t="s">
        <v>391</v>
      </c>
      <c r="D549">
        <v>1</v>
      </c>
      <c r="E549">
        <v>0</v>
      </c>
      <c r="F549">
        <v>0</v>
      </c>
      <c r="G549">
        <v>0</v>
      </c>
      <c r="H549">
        <v>1050</v>
      </c>
      <c r="I549" t="s">
        <v>371</v>
      </c>
      <c r="J549">
        <v>2671.2684777887998</v>
      </c>
      <c r="K549">
        <v>117412.499257826</v>
      </c>
      <c r="L549">
        <v>125265.21489839299</v>
      </c>
      <c r="M549">
        <v>242677.71415621901</v>
      </c>
      <c r="N549" t="s">
        <v>392</v>
      </c>
      <c r="O549" t="s">
        <v>393</v>
      </c>
      <c r="P549">
        <v>1</v>
      </c>
      <c r="Q549">
        <v>0</v>
      </c>
      <c r="R549">
        <v>0</v>
      </c>
      <c r="S549">
        <v>1</v>
      </c>
      <c r="T549">
        <v>1</v>
      </c>
      <c r="U549">
        <v>100</v>
      </c>
      <c r="V549">
        <v>1</v>
      </c>
      <c r="W549">
        <v>1</v>
      </c>
      <c r="X549">
        <v>1</v>
      </c>
    </row>
    <row r="550" spans="1:24" x14ac:dyDescent="0.2">
      <c r="A550" t="s">
        <v>1044</v>
      </c>
      <c r="B550" t="s">
        <v>381</v>
      </c>
      <c r="C550" t="s">
        <v>395</v>
      </c>
      <c r="D550">
        <v>1</v>
      </c>
      <c r="E550">
        <v>0</v>
      </c>
      <c r="F550">
        <v>0</v>
      </c>
      <c r="G550">
        <v>0</v>
      </c>
      <c r="H550">
        <v>1</v>
      </c>
      <c r="I550" t="s">
        <v>388</v>
      </c>
      <c r="J550">
        <v>323.30828797856498</v>
      </c>
      <c r="K550">
        <v>17172.784936463198</v>
      </c>
      <c r="L550">
        <v>6911.2354797588196</v>
      </c>
      <c r="M550">
        <v>24084.020416222102</v>
      </c>
      <c r="N550" t="s">
        <v>395</v>
      </c>
      <c r="O550" t="s">
        <v>393</v>
      </c>
      <c r="P550">
        <v>1</v>
      </c>
      <c r="Q550">
        <v>0</v>
      </c>
      <c r="R550">
        <v>0</v>
      </c>
      <c r="S550">
        <v>1</v>
      </c>
      <c r="T550">
        <v>1</v>
      </c>
      <c r="U550">
        <v>100</v>
      </c>
      <c r="V550">
        <v>1</v>
      </c>
      <c r="W550">
        <v>1</v>
      </c>
      <c r="X550">
        <v>1</v>
      </c>
    </row>
    <row r="551" spans="1:24" x14ac:dyDescent="0.2">
      <c r="A551" t="s">
        <v>1045</v>
      </c>
      <c r="B551" t="s">
        <v>381</v>
      </c>
      <c r="C551" t="s">
        <v>509</v>
      </c>
      <c r="D551">
        <v>1</v>
      </c>
      <c r="E551">
        <v>0</v>
      </c>
      <c r="F551">
        <v>0</v>
      </c>
      <c r="G551">
        <v>0</v>
      </c>
      <c r="H551">
        <v>8800</v>
      </c>
      <c r="I551" t="s">
        <v>384</v>
      </c>
      <c r="J551">
        <v>186.564782576922</v>
      </c>
      <c r="K551">
        <v>8199.4109219604998</v>
      </c>
      <c r="L551">
        <v>1156.23567125862</v>
      </c>
      <c r="M551">
        <v>9355.6465932191295</v>
      </c>
      <c r="N551" t="s">
        <v>462</v>
      </c>
      <c r="O551" t="s">
        <v>393</v>
      </c>
      <c r="P551">
        <v>1</v>
      </c>
      <c r="Q551">
        <v>0</v>
      </c>
      <c r="R551">
        <v>0</v>
      </c>
      <c r="S551">
        <v>1</v>
      </c>
      <c r="T551">
        <v>1</v>
      </c>
      <c r="U551">
        <v>100</v>
      </c>
      <c r="V551">
        <v>1</v>
      </c>
      <c r="W551">
        <v>1</v>
      </c>
      <c r="X551">
        <v>1</v>
      </c>
    </row>
    <row r="552" spans="1:24" x14ac:dyDescent="0.2">
      <c r="A552" t="s">
        <v>1046</v>
      </c>
      <c r="B552" t="s">
        <v>381</v>
      </c>
      <c r="C552" t="s">
        <v>397</v>
      </c>
      <c r="D552">
        <v>1</v>
      </c>
      <c r="E552">
        <v>0</v>
      </c>
      <c r="F552">
        <v>0</v>
      </c>
      <c r="G552">
        <v>0</v>
      </c>
      <c r="H552">
        <v>10600</v>
      </c>
      <c r="I552" t="s">
        <v>384</v>
      </c>
      <c r="J552">
        <v>224.72576079874199</v>
      </c>
      <c r="K552">
        <v>9177.7206997319008</v>
      </c>
      <c r="L552">
        <v>4178.2152650346898</v>
      </c>
      <c r="M552">
        <v>13355.935964766501</v>
      </c>
      <c r="N552" t="s">
        <v>398</v>
      </c>
      <c r="O552" t="s">
        <v>393</v>
      </c>
      <c r="P552">
        <v>1</v>
      </c>
      <c r="Q552">
        <v>0</v>
      </c>
      <c r="R552">
        <v>0</v>
      </c>
      <c r="S552">
        <v>1</v>
      </c>
      <c r="T552">
        <v>1</v>
      </c>
      <c r="U552">
        <v>100</v>
      </c>
      <c r="V552">
        <v>1</v>
      </c>
      <c r="W552">
        <v>1</v>
      </c>
      <c r="X552">
        <v>1</v>
      </c>
    </row>
    <row r="553" spans="1:24" x14ac:dyDescent="0.2">
      <c r="A553" t="s">
        <v>1047</v>
      </c>
      <c r="B553" t="s">
        <v>381</v>
      </c>
      <c r="C553" t="s">
        <v>403</v>
      </c>
      <c r="D553">
        <v>1</v>
      </c>
      <c r="E553">
        <v>0</v>
      </c>
      <c r="F553">
        <v>0</v>
      </c>
      <c r="G553">
        <v>0</v>
      </c>
      <c r="H553">
        <v>600</v>
      </c>
      <c r="I553" t="s">
        <v>384</v>
      </c>
      <c r="J553">
        <v>95.402445667619702</v>
      </c>
      <c r="K553">
        <v>4953.5659765602804</v>
      </c>
      <c r="L553">
        <v>2430.7227172245198</v>
      </c>
      <c r="M553">
        <v>7384.2886937848098</v>
      </c>
      <c r="N553" t="s">
        <v>383</v>
      </c>
      <c r="O553" t="s">
        <v>385</v>
      </c>
      <c r="P553">
        <v>1</v>
      </c>
      <c r="Q553">
        <v>0</v>
      </c>
      <c r="R553">
        <v>0</v>
      </c>
      <c r="S553">
        <v>1</v>
      </c>
      <c r="T553">
        <v>1</v>
      </c>
      <c r="U553">
        <v>100</v>
      </c>
      <c r="V553">
        <v>1</v>
      </c>
      <c r="W553">
        <v>1</v>
      </c>
      <c r="X553">
        <v>1</v>
      </c>
    </row>
    <row r="554" spans="1:24" x14ac:dyDescent="0.2">
      <c r="A554" t="s">
        <v>1048</v>
      </c>
      <c r="B554" t="s">
        <v>381</v>
      </c>
      <c r="C554" t="s">
        <v>405</v>
      </c>
      <c r="D554">
        <v>1</v>
      </c>
      <c r="E554">
        <v>0</v>
      </c>
      <c r="F554">
        <v>0</v>
      </c>
      <c r="G554">
        <v>0</v>
      </c>
      <c r="H554">
        <v>8800</v>
      </c>
      <c r="I554" t="s">
        <v>384</v>
      </c>
      <c r="J554">
        <v>186.564782576922</v>
      </c>
      <c r="K554">
        <v>9687.3102586481</v>
      </c>
      <c r="L554">
        <v>4624.9426835269196</v>
      </c>
      <c r="M554">
        <v>14312.252942175</v>
      </c>
      <c r="N554" t="s">
        <v>406</v>
      </c>
      <c r="O554" t="s">
        <v>389</v>
      </c>
      <c r="P554">
        <v>1</v>
      </c>
      <c r="Q554">
        <v>0</v>
      </c>
      <c r="R554">
        <v>0</v>
      </c>
      <c r="S554">
        <v>1</v>
      </c>
      <c r="T554">
        <v>1</v>
      </c>
      <c r="U554">
        <v>100</v>
      </c>
      <c r="V554">
        <v>1</v>
      </c>
      <c r="W554">
        <v>1</v>
      </c>
      <c r="X554">
        <v>1</v>
      </c>
    </row>
    <row r="555" spans="1:24" x14ac:dyDescent="0.2">
      <c r="A555" t="s">
        <v>1049</v>
      </c>
      <c r="B555" t="s">
        <v>381</v>
      </c>
      <c r="C555" t="s">
        <v>1050</v>
      </c>
      <c r="D555">
        <v>1</v>
      </c>
      <c r="E555">
        <v>0</v>
      </c>
      <c r="F555">
        <v>0</v>
      </c>
      <c r="G555">
        <v>0</v>
      </c>
      <c r="H555">
        <v>1200</v>
      </c>
      <c r="I555" t="s">
        <v>384</v>
      </c>
      <c r="J555">
        <v>127.203260865033</v>
      </c>
      <c r="K555">
        <v>5591.4362970736402</v>
      </c>
      <c r="L555">
        <v>2627.8083427417</v>
      </c>
      <c r="M555">
        <v>8219.2446398153497</v>
      </c>
      <c r="N555" t="s">
        <v>1039</v>
      </c>
      <c r="O555" t="s">
        <v>393</v>
      </c>
      <c r="P555">
        <v>1</v>
      </c>
      <c r="Q555">
        <v>0</v>
      </c>
      <c r="R555">
        <v>0</v>
      </c>
      <c r="S555">
        <v>1</v>
      </c>
      <c r="T555">
        <v>1</v>
      </c>
      <c r="U555">
        <v>100</v>
      </c>
      <c r="V555">
        <v>1</v>
      </c>
      <c r="W555">
        <v>1</v>
      </c>
      <c r="X555">
        <v>1</v>
      </c>
    </row>
    <row r="556" spans="1:24" x14ac:dyDescent="0.2">
      <c r="A556" t="s">
        <v>1051</v>
      </c>
      <c r="B556" t="s">
        <v>379</v>
      </c>
      <c r="C556" t="s">
        <v>408</v>
      </c>
      <c r="D556">
        <v>0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133993.79489847599</v>
      </c>
      <c r="K556">
        <v>6766758.6556691201</v>
      </c>
      <c r="L556">
        <v>2457876.8762814999</v>
      </c>
      <c r="M556">
        <v>9224635.5319506302</v>
      </c>
      <c r="N556">
        <v>0</v>
      </c>
      <c r="O556">
        <v>0</v>
      </c>
      <c r="P556">
        <v>20</v>
      </c>
      <c r="Q556">
        <v>0</v>
      </c>
      <c r="R556">
        <v>0</v>
      </c>
      <c r="S556">
        <v>1</v>
      </c>
      <c r="T556">
        <v>1</v>
      </c>
      <c r="U556">
        <v>100</v>
      </c>
      <c r="V556">
        <v>1</v>
      </c>
      <c r="W556">
        <v>1</v>
      </c>
      <c r="X556">
        <v>1</v>
      </c>
    </row>
    <row r="557" spans="1:24" x14ac:dyDescent="0.2">
      <c r="A557" t="s">
        <v>1052</v>
      </c>
      <c r="B557" t="s">
        <v>408</v>
      </c>
      <c r="C557" t="s">
        <v>410</v>
      </c>
      <c r="D557">
        <v>0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125392.73441045699</v>
      </c>
      <c r="K557">
        <v>6323210.0742202196</v>
      </c>
      <c r="L557">
        <v>1812956.82821459</v>
      </c>
      <c r="M557">
        <v>8136166.9024348203</v>
      </c>
      <c r="N557">
        <v>0</v>
      </c>
      <c r="O557">
        <v>0</v>
      </c>
      <c r="P557">
        <v>10</v>
      </c>
      <c r="Q557">
        <v>0</v>
      </c>
      <c r="R557">
        <v>0</v>
      </c>
      <c r="S557">
        <v>1</v>
      </c>
      <c r="T557">
        <v>1</v>
      </c>
      <c r="U557">
        <v>100</v>
      </c>
      <c r="V557">
        <v>1</v>
      </c>
      <c r="W557">
        <v>1</v>
      </c>
      <c r="X557">
        <v>1</v>
      </c>
    </row>
    <row r="558" spans="1:24" x14ac:dyDescent="0.2">
      <c r="A558" t="s">
        <v>1053</v>
      </c>
      <c r="B558" t="s">
        <v>410</v>
      </c>
      <c r="C558" t="s">
        <v>383</v>
      </c>
      <c r="D558">
        <v>1</v>
      </c>
      <c r="E558">
        <v>0</v>
      </c>
      <c r="F558">
        <v>0</v>
      </c>
      <c r="G558">
        <v>0</v>
      </c>
      <c r="H558">
        <v>96000</v>
      </c>
      <c r="I558" t="s">
        <v>384</v>
      </c>
      <c r="J558">
        <v>77752.993165590698</v>
      </c>
      <c r="K558">
        <v>4046223.6767446301</v>
      </c>
      <c r="L558">
        <v>411536.68489486398</v>
      </c>
      <c r="M558">
        <v>4457760.3616394904</v>
      </c>
      <c r="N558" t="s">
        <v>383</v>
      </c>
      <c r="O558" t="s">
        <v>385</v>
      </c>
      <c r="P558">
        <v>1</v>
      </c>
      <c r="Q558">
        <v>0</v>
      </c>
      <c r="R558">
        <v>0</v>
      </c>
      <c r="S558">
        <v>1</v>
      </c>
      <c r="T558">
        <v>1</v>
      </c>
      <c r="U558">
        <v>100</v>
      </c>
      <c r="V558">
        <v>1</v>
      </c>
      <c r="W558">
        <v>1</v>
      </c>
      <c r="X558">
        <v>1</v>
      </c>
    </row>
    <row r="559" spans="1:24" x14ac:dyDescent="0.2">
      <c r="A559" t="s">
        <v>1054</v>
      </c>
      <c r="B559" t="s">
        <v>410</v>
      </c>
      <c r="C559" t="s">
        <v>387</v>
      </c>
      <c r="D559">
        <v>1</v>
      </c>
      <c r="E559">
        <v>0</v>
      </c>
      <c r="F559">
        <v>0</v>
      </c>
      <c r="G559">
        <v>0</v>
      </c>
      <c r="H559">
        <v>510</v>
      </c>
      <c r="I559" t="s">
        <v>388</v>
      </c>
      <c r="J559">
        <v>18380.871194808798</v>
      </c>
      <c r="K559">
        <v>954573.37667338795</v>
      </c>
      <c r="L559">
        <v>758065.970394923</v>
      </c>
      <c r="M559">
        <v>1712639.34706831</v>
      </c>
      <c r="N559" t="s">
        <v>387</v>
      </c>
      <c r="O559" t="s">
        <v>389</v>
      </c>
      <c r="P559">
        <v>1</v>
      </c>
      <c r="Q559">
        <v>0</v>
      </c>
      <c r="R559">
        <v>0</v>
      </c>
      <c r="S559">
        <v>1</v>
      </c>
      <c r="T559">
        <v>1</v>
      </c>
      <c r="U559">
        <v>100</v>
      </c>
      <c r="V559">
        <v>1</v>
      </c>
      <c r="W559">
        <v>1</v>
      </c>
      <c r="X559">
        <v>1</v>
      </c>
    </row>
    <row r="560" spans="1:24" x14ac:dyDescent="0.2">
      <c r="A560" t="s">
        <v>1055</v>
      </c>
      <c r="B560" t="s">
        <v>410</v>
      </c>
      <c r="C560" t="s">
        <v>391</v>
      </c>
      <c r="D560">
        <v>1</v>
      </c>
      <c r="E560">
        <v>0</v>
      </c>
      <c r="F560">
        <v>0</v>
      </c>
      <c r="G560">
        <v>0</v>
      </c>
      <c r="H560">
        <v>4400</v>
      </c>
      <c r="I560" t="s">
        <v>371</v>
      </c>
      <c r="J560">
        <v>19589.302170953699</v>
      </c>
      <c r="K560">
        <v>861024.99460764404</v>
      </c>
      <c r="L560">
        <v>524915.665688865</v>
      </c>
      <c r="M560">
        <v>1385940.6602965</v>
      </c>
      <c r="N560" t="s">
        <v>392</v>
      </c>
      <c r="O560" t="s">
        <v>393</v>
      </c>
      <c r="P560">
        <v>1</v>
      </c>
      <c r="Q560">
        <v>0</v>
      </c>
      <c r="R560">
        <v>0</v>
      </c>
      <c r="S560">
        <v>1</v>
      </c>
      <c r="T560">
        <v>1</v>
      </c>
      <c r="U560">
        <v>100</v>
      </c>
      <c r="V560">
        <v>1</v>
      </c>
      <c r="W560">
        <v>1</v>
      </c>
      <c r="X560">
        <v>1</v>
      </c>
    </row>
    <row r="561" spans="1:24" x14ac:dyDescent="0.2">
      <c r="A561" t="s">
        <v>1056</v>
      </c>
      <c r="B561" t="s">
        <v>410</v>
      </c>
      <c r="C561" t="s">
        <v>395</v>
      </c>
      <c r="D561">
        <v>1</v>
      </c>
      <c r="E561">
        <v>0</v>
      </c>
      <c r="F561">
        <v>0</v>
      </c>
      <c r="G561">
        <v>0</v>
      </c>
      <c r="H561">
        <v>10</v>
      </c>
      <c r="I561" t="s">
        <v>388</v>
      </c>
      <c r="J561">
        <v>3233.0828797856502</v>
      </c>
      <c r="K561">
        <v>171720.18636431301</v>
      </c>
      <c r="L561">
        <v>69112.354797588196</v>
      </c>
      <c r="M561">
        <v>240832.541161901</v>
      </c>
      <c r="N561" t="s">
        <v>395</v>
      </c>
      <c r="O561" t="s">
        <v>393</v>
      </c>
      <c r="P561">
        <v>1</v>
      </c>
      <c r="Q561">
        <v>0</v>
      </c>
      <c r="R561">
        <v>0</v>
      </c>
      <c r="S561">
        <v>1</v>
      </c>
      <c r="T561">
        <v>1</v>
      </c>
      <c r="U561">
        <v>100</v>
      </c>
      <c r="V561">
        <v>1</v>
      </c>
      <c r="W561">
        <v>1</v>
      </c>
      <c r="X561">
        <v>1</v>
      </c>
    </row>
    <row r="562" spans="1:24" x14ac:dyDescent="0.2">
      <c r="A562" t="s">
        <v>1057</v>
      </c>
      <c r="B562" t="s">
        <v>410</v>
      </c>
      <c r="C562" t="s">
        <v>509</v>
      </c>
      <c r="D562">
        <v>1</v>
      </c>
      <c r="E562">
        <v>0</v>
      </c>
      <c r="F562">
        <v>0</v>
      </c>
      <c r="G562">
        <v>0</v>
      </c>
      <c r="H562">
        <v>11000</v>
      </c>
      <c r="I562" t="s">
        <v>384</v>
      </c>
      <c r="J562">
        <v>233.20597823999699</v>
      </c>
      <c r="K562">
        <v>10250.5408197986</v>
      </c>
      <c r="L562">
        <v>1445.2945888848301</v>
      </c>
      <c r="M562">
        <v>11695.835408683501</v>
      </c>
      <c r="N562" t="s">
        <v>462</v>
      </c>
      <c r="O562" t="s">
        <v>393</v>
      </c>
      <c r="P562">
        <v>1</v>
      </c>
      <c r="Q562">
        <v>0</v>
      </c>
      <c r="R562">
        <v>0</v>
      </c>
      <c r="S562">
        <v>1</v>
      </c>
      <c r="T562">
        <v>1</v>
      </c>
      <c r="U562">
        <v>100</v>
      </c>
      <c r="V562">
        <v>1</v>
      </c>
      <c r="W562">
        <v>1</v>
      </c>
      <c r="X562">
        <v>1</v>
      </c>
    </row>
    <row r="563" spans="1:24" x14ac:dyDescent="0.2">
      <c r="A563" t="s">
        <v>1058</v>
      </c>
      <c r="B563" t="s">
        <v>410</v>
      </c>
      <c r="C563" t="s">
        <v>397</v>
      </c>
      <c r="D563">
        <v>1</v>
      </c>
      <c r="E563">
        <v>0</v>
      </c>
      <c r="F563">
        <v>0</v>
      </c>
      <c r="G563">
        <v>0</v>
      </c>
      <c r="H563">
        <v>12600</v>
      </c>
      <c r="I563" t="s">
        <v>384</v>
      </c>
      <c r="J563">
        <v>267.12684777888001</v>
      </c>
      <c r="K563">
        <v>10909.558900014999</v>
      </c>
      <c r="L563">
        <v>4966.5577678571999</v>
      </c>
      <c r="M563">
        <v>15876.1166678722</v>
      </c>
      <c r="N563" t="s">
        <v>398</v>
      </c>
      <c r="O563" t="s">
        <v>393</v>
      </c>
      <c r="P563">
        <v>1</v>
      </c>
      <c r="Q563">
        <v>0</v>
      </c>
      <c r="R563">
        <v>0</v>
      </c>
      <c r="S563">
        <v>1</v>
      </c>
      <c r="T563">
        <v>1</v>
      </c>
      <c r="U563">
        <v>100</v>
      </c>
      <c r="V563">
        <v>1</v>
      </c>
      <c r="W563">
        <v>1</v>
      </c>
      <c r="X563">
        <v>1</v>
      </c>
    </row>
    <row r="564" spans="1:24" x14ac:dyDescent="0.2">
      <c r="A564" t="s">
        <v>1059</v>
      </c>
      <c r="B564" t="s">
        <v>410</v>
      </c>
      <c r="C564" t="s">
        <v>418</v>
      </c>
      <c r="D564">
        <v>1</v>
      </c>
      <c r="E564">
        <v>0</v>
      </c>
      <c r="F564">
        <v>0</v>
      </c>
      <c r="G564">
        <v>0</v>
      </c>
      <c r="H564">
        <v>42500</v>
      </c>
      <c r="I564" t="s">
        <v>384</v>
      </c>
      <c r="J564">
        <v>4505.1154884359803</v>
      </c>
      <c r="K564">
        <v>198017.05103596399</v>
      </c>
      <c r="L564">
        <v>13960.2318231709</v>
      </c>
      <c r="M564">
        <v>211977.28285913501</v>
      </c>
      <c r="N564" t="s">
        <v>398</v>
      </c>
      <c r="O564" t="s">
        <v>393</v>
      </c>
      <c r="P564">
        <v>1</v>
      </c>
      <c r="Q564">
        <v>0</v>
      </c>
      <c r="R564">
        <v>0</v>
      </c>
      <c r="S564">
        <v>1</v>
      </c>
      <c r="T564">
        <v>1</v>
      </c>
      <c r="U564">
        <v>100</v>
      </c>
      <c r="V564">
        <v>1</v>
      </c>
      <c r="W564">
        <v>1</v>
      </c>
      <c r="X564">
        <v>1</v>
      </c>
    </row>
    <row r="565" spans="1:24" x14ac:dyDescent="0.2">
      <c r="A565" t="s">
        <v>1060</v>
      </c>
      <c r="B565" t="s">
        <v>410</v>
      </c>
      <c r="C565" t="s">
        <v>403</v>
      </c>
      <c r="D565">
        <v>1</v>
      </c>
      <c r="E565">
        <v>0</v>
      </c>
      <c r="F565">
        <v>0</v>
      </c>
      <c r="G565">
        <v>0</v>
      </c>
      <c r="H565">
        <v>6000</v>
      </c>
      <c r="I565" t="s">
        <v>384</v>
      </c>
      <c r="J565">
        <v>954.02445667619702</v>
      </c>
      <c r="K565">
        <v>49524.718708642496</v>
      </c>
      <c r="L565">
        <v>24307.227172245199</v>
      </c>
      <c r="M565">
        <v>73831.945880887797</v>
      </c>
      <c r="N565" t="s">
        <v>383</v>
      </c>
      <c r="O565" t="s">
        <v>385</v>
      </c>
      <c r="P565">
        <v>1</v>
      </c>
      <c r="Q565">
        <v>0</v>
      </c>
      <c r="R565">
        <v>0</v>
      </c>
      <c r="S565">
        <v>1</v>
      </c>
      <c r="T565">
        <v>1</v>
      </c>
      <c r="U565">
        <v>100</v>
      </c>
      <c r="V565">
        <v>1</v>
      </c>
      <c r="W565">
        <v>1</v>
      </c>
      <c r="X565">
        <v>1</v>
      </c>
    </row>
    <row r="566" spans="1:24" x14ac:dyDescent="0.2">
      <c r="A566" t="s">
        <v>1061</v>
      </c>
      <c r="B566" t="s">
        <v>410</v>
      </c>
      <c r="C566" t="s">
        <v>445</v>
      </c>
      <c r="D566">
        <v>1</v>
      </c>
      <c r="E566">
        <v>0</v>
      </c>
      <c r="F566">
        <v>0</v>
      </c>
      <c r="G566">
        <v>0</v>
      </c>
      <c r="H566">
        <v>1</v>
      </c>
      <c r="I566" t="s">
        <v>368</v>
      </c>
      <c r="J566">
        <v>477.01222818733999</v>
      </c>
      <c r="K566">
        <v>20965.970365830799</v>
      </c>
      <c r="L566">
        <v>4646.8410861946504</v>
      </c>
      <c r="M566">
        <v>25612.8114520255</v>
      </c>
      <c r="N566" t="s">
        <v>398</v>
      </c>
      <c r="O566" t="s">
        <v>393</v>
      </c>
      <c r="P566">
        <v>1</v>
      </c>
      <c r="Q566">
        <v>0</v>
      </c>
      <c r="R566">
        <v>0</v>
      </c>
      <c r="S566">
        <v>1</v>
      </c>
      <c r="T566">
        <v>1</v>
      </c>
      <c r="U566">
        <v>100</v>
      </c>
      <c r="V566">
        <v>1</v>
      </c>
      <c r="W566">
        <v>1</v>
      </c>
      <c r="X566">
        <v>1</v>
      </c>
    </row>
    <row r="567" spans="1:24" x14ac:dyDescent="0.2">
      <c r="A567" t="s">
        <v>1062</v>
      </c>
      <c r="B567" t="s">
        <v>408</v>
      </c>
      <c r="C567" t="s">
        <v>447</v>
      </c>
      <c r="D567">
        <v>0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6769.3335314566802</v>
      </c>
      <c r="K567">
        <v>350457.552930012</v>
      </c>
      <c r="L567">
        <v>602715.25624183903</v>
      </c>
      <c r="M567">
        <v>953172.80917185103</v>
      </c>
      <c r="N567">
        <v>0</v>
      </c>
      <c r="O567">
        <v>0</v>
      </c>
      <c r="P567">
        <v>6</v>
      </c>
      <c r="Q567">
        <v>0</v>
      </c>
      <c r="R567">
        <v>0</v>
      </c>
      <c r="S567">
        <v>1</v>
      </c>
      <c r="T567">
        <v>1</v>
      </c>
      <c r="U567">
        <v>100</v>
      </c>
      <c r="V567">
        <v>1</v>
      </c>
      <c r="W567">
        <v>1</v>
      </c>
      <c r="X567">
        <v>1</v>
      </c>
    </row>
    <row r="568" spans="1:24" x14ac:dyDescent="0.2">
      <c r="A568" t="s">
        <v>1063</v>
      </c>
      <c r="B568" t="s">
        <v>447</v>
      </c>
      <c r="C568" t="s">
        <v>449</v>
      </c>
      <c r="D568">
        <v>1</v>
      </c>
      <c r="E568">
        <v>0</v>
      </c>
      <c r="F568">
        <v>0</v>
      </c>
      <c r="G568">
        <v>0</v>
      </c>
      <c r="H568">
        <v>110</v>
      </c>
      <c r="I568" t="s">
        <v>388</v>
      </c>
      <c r="J568">
        <v>4081.1046186346098</v>
      </c>
      <c r="K568">
        <v>211296.81862209301</v>
      </c>
      <c r="L568">
        <v>383817.68656904501</v>
      </c>
      <c r="M568">
        <v>595114.50519113895</v>
      </c>
      <c r="N568" t="s">
        <v>449</v>
      </c>
      <c r="O568" t="s">
        <v>450</v>
      </c>
      <c r="P568">
        <v>1</v>
      </c>
      <c r="Q568">
        <v>0</v>
      </c>
      <c r="R568">
        <v>0</v>
      </c>
      <c r="S568">
        <v>1</v>
      </c>
      <c r="T568">
        <v>1</v>
      </c>
      <c r="U568">
        <v>100</v>
      </c>
      <c r="V568">
        <v>1</v>
      </c>
      <c r="W568">
        <v>1</v>
      </c>
      <c r="X568">
        <v>1</v>
      </c>
    </row>
    <row r="569" spans="1:24" x14ac:dyDescent="0.2">
      <c r="A569" t="s">
        <v>1064</v>
      </c>
      <c r="B569" t="s">
        <v>447</v>
      </c>
      <c r="C569" t="s">
        <v>452</v>
      </c>
      <c r="D569">
        <v>1</v>
      </c>
      <c r="E569">
        <v>0</v>
      </c>
      <c r="F569">
        <v>0</v>
      </c>
      <c r="G569">
        <v>0</v>
      </c>
      <c r="H569">
        <v>25</v>
      </c>
      <c r="I569" t="s">
        <v>388</v>
      </c>
      <c r="J569">
        <v>1802.0461955251501</v>
      </c>
      <c r="K569">
        <v>93300.654185851701</v>
      </c>
      <c r="L569">
        <v>144029.27939958399</v>
      </c>
      <c r="M569">
        <v>237329.933585436</v>
      </c>
      <c r="N569" t="s">
        <v>449</v>
      </c>
      <c r="O569" t="s">
        <v>450</v>
      </c>
      <c r="P569">
        <v>1</v>
      </c>
      <c r="Q569">
        <v>0</v>
      </c>
      <c r="R569">
        <v>0</v>
      </c>
      <c r="S569">
        <v>1</v>
      </c>
      <c r="T569">
        <v>1</v>
      </c>
      <c r="U569">
        <v>100</v>
      </c>
      <c r="V569">
        <v>1</v>
      </c>
      <c r="W569">
        <v>1</v>
      </c>
      <c r="X569">
        <v>1</v>
      </c>
    </row>
    <row r="570" spans="1:24" x14ac:dyDescent="0.2">
      <c r="A570" t="s">
        <v>1065</v>
      </c>
      <c r="B570" t="s">
        <v>447</v>
      </c>
      <c r="C570" t="s">
        <v>454</v>
      </c>
      <c r="D570">
        <v>1</v>
      </c>
      <c r="E570">
        <v>0</v>
      </c>
      <c r="F570">
        <v>0</v>
      </c>
      <c r="G570">
        <v>0</v>
      </c>
      <c r="H570">
        <v>750</v>
      </c>
      <c r="I570" t="s">
        <v>384</v>
      </c>
      <c r="J570">
        <v>199.28510870111501</v>
      </c>
      <c r="K570">
        <v>10297.7959984842</v>
      </c>
      <c r="L570">
        <v>9116.3051129666801</v>
      </c>
      <c r="M570">
        <v>19414.101111450898</v>
      </c>
      <c r="N570" t="s">
        <v>406</v>
      </c>
      <c r="O570" t="s">
        <v>450</v>
      </c>
      <c r="P570">
        <v>1</v>
      </c>
      <c r="Q570">
        <v>0</v>
      </c>
      <c r="R570">
        <v>0</v>
      </c>
      <c r="S570">
        <v>1</v>
      </c>
      <c r="T570">
        <v>1</v>
      </c>
      <c r="U570">
        <v>100</v>
      </c>
      <c r="V570">
        <v>1</v>
      </c>
      <c r="W570">
        <v>1</v>
      </c>
      <c r="X570">
        <v>1</v>
      </c>
    </row>
    <row r="571" spans="1:24" x14ac:dyDescent="0.2">
      <c r="A571" t="s">
        <v>1066</v>
      </c>
      <c r="B571" t="s">
        <v>447</v>
      </c>
      <c r="C571" t="s">
        <v>456</v>
      </c>
      <c r="D571">
        <v>0</v>
      </c>
      <c r="E571">
        <v>0</v>
      </c>
      <c r="F571">
        <v>0</v>
      </c>
      <c r="G571">
        <v>0</v>
      </c>
      <c r="H571">
        <v>135</v>
      </c>
      <c r="I571" t="s">
        <v>401</v>
      </c>
      <c r="J571">
        <v>114.48293474083999</v>
      </c>
      <c r="K571">
        <v>5926.2668630874095</v>
      </c>
      <c r="L571">
        <v>20067.5371166652</v>
      </c>
      <c r="M571">
        <v>25993.8039797526</v>
      </c>
      <c r="N571" t="s">
        <v>449</v>
      </c>
      <c r="O571" t="s">
        <v>450</v>
      </c>
      <c r="P571">
        <v>1</v>
      </c>
      <c r="Q571">
        <v>0</v>
      </c>
      <c r="R571">
        <v>0</v>
      </c>
      <c r="S571">
        <v>1</v>
      </c>
      <c r="T571">
        <v>1</v>
      </c>
      <c r="U571">
        <v>100</v>
      </c>
      <c r="V571">
        <v>1</v>
      </c>
      <c r="W571">
        <v>1</v>
      </c>
      <c r="X571">
        <v>1</v>
      </c>
    </row>
    <row r="572" spans="1:24" x14ac:dyDescent="0.2">
      <c r="A572" t="s">
        <v>1067</v>
      </c>
      <c r="B572" t="s">
        <v>447</v>
      </c>
      <c r="C572" t="s">
        <v>458</v>
      </c>
      <c r="D572">
        <v>0</v>
      </c>
      <c r="E572">
        <v>0</v>
      </c>
      <c r="F572">
        <v>0</v>
      </c>
      <c r="G572">
        <v>0</v>
      </c>
      <c r="H572">
        <v>900</v>
      </c>
      <c r="I572" t="s">
        <v>459</v>
      </c>
      <c r="J572">
        <v>572.41467385495901</v>
      </c>
      <c r="K572">
        <v>29636.0172604953</v>
      </c>
      <c r="L572">
        <v>45684.4480435773</v>
      </c>
      <c r="M572">
        <v>75320.465304072597</v>
      </c>
      <c r="N572" t="s">
        <v>398</v>
      </c>
      <c r="O572" t="s">
        <v>450</v>
      </c>
      <c r="P572">
        <v>1</v>
      </c>
      <c r="Q572">
        <v>0</v>
      </c>
      <c r="R572">
        <v>0</v>
      </c>
      <c r="S572">
        <v>1</v>
      </c>
      <c r="T572">
        <v>1</v>
      </c>
      <c r="U572">
        <v>100</v>
      </c>
      <c r="V572">
        <v>1</v>
      </c>
      <c r="W572">
        <v>1</v>
      </c>
      <c r="X572">
        <v>1</v>
      </c>
    </row>
    <row r="573" spans="1:24" x14ac:dyDescent="0.2">
      <c r="A573" t="s">
        <v>1068</v>
      </c>
      <c r="B573" t="s">
        <v>408</v>
      </c>
      <c r="C573" t="s">
        <v>544</v>
      </c>
      <c r="D573">
        <v>0</v>
      </c>
      <c r="E573">
        <v>0</v>
      </c>
      <c r="F573">
        <v>0</v>
      </c>
      <c r="G573">
        <v>0</v>
      </c>
      <c r="H573">
        <v>7400</v>
      </c>
      <c r="I573" t="s">
        <v>384</v>
      </c>
      <c r="J573">
        <v>549.09407602342196</v>
      </c>
      <c r="K573">
        <v>32333.5744946136</v>
      </c>
      <c r="L573">
        <v>32409.636227147701</v>
      </c>
      <c r="M573">
        <v>64743.210721761301</v>
      </c>
      <c r="N573" t="s">
        <v>398</v>
      </c>
      <c r="O573" t="s">
        <v>385</v>
      </c>
      <c r="P573">
        <v>1</v>
      </c>
      <c r="Q573">
        <v>0</v>
      </c>
      <c r="R573">
        <v>0</v>
      </c>
      <c r="S573">
        <v>1</v>
      </c>
      <c r="T573">
        <v>1</v>
      </c>
      <c r="U573">
        <v>100</v>
      </c>
      <c r="V573">
        <v>1</v>
      </c>
      <c r="W573">
        <v>1</v>
      </c>
      <c r="X573">
        <v>1</v>
      </c>
    </row>
    <row r="574" spans="1:24" x14ac:dyDescent="0.2">
      <c r="A574" t="s">
        <v>1069</v>
      </c>
      <c r="B574" t="s">
        <v>408</v>
      </c>
      <c r="C574" t="s">
        <v>554</v>
      </c>
      <c r="D574">
        <v>0</v>
      </c>
      <c r="E574">
        <v>0</v>
      </c>
      <c r="F574">
        <v>0</v>
      </c>
      <c r="G574">
        <v>0</v>
      </c>
      <c r="H574">
        <v>85</v>
      </c>
      <c r="I574" t="s">
        <v>384</v>
      </c>
      <c r="J574">
        <v>63.601630424978602</v>
      </c>
      <c r="K574">
        <v>3476.5225602579899</v>
      </c>
      <c r="L574">
        <v>3884.7766667241799</v>
      </c>
      <c r="M574">
        <v>7361.2992269821698</v>
      </c>
      <c r="N574" t="s">
        <v>398</v>
      </c>
      <c r="O574" t="s">
        <v>385</v>
      </c>
      <c r="P574">
        <v>1</v>
      </c>
      <c r="Q574">
        <v>0</v>
      </c>
      <c r="R574">
        <v>0</v>
      </c>
      <c r="S574">
        <v>1</v>
      </c>
      <c r="T574">
        <v>1</v>
      </c>
      <c r="U574">
        <v>100</v>
      </c>
      <c r="V574">
        <v>1</v>
      </c>
      <c r="W574">
        <v>1</v>
      </c>
      <c r="X574">
        <v>1</v>
      </c>
    </row>
    <row r="575" spans="1:24" x14ac:dyDescent="0.2">
      <c r="A575" t="s">
        <v>1070</v>
      </c>
      <c r="B575" t="s">
        <v>408</v>
      </c>
      <c r="C575" t="s">
        <v>461</v>
      </c>
      <c r="D575">
        <v>0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1219.0312501136</v>
      </c>
      <c r="K575">
        <v>57280.931464011497</v>
      </c>
      <c r="L575">
        <v>5910.3789312035797</v>
      </c>
      <c r="M575">
        <v>63191.3103952151</v>
      </c>
      <c r="N575" t="s">
        <v>462</v>
      </c>
      <c r="O575" t="s">
        <v>463</v>
      </c>
      <c r="P575">
        <v>1</v>
      </c>
      <c r="Q575">
        <v>0</v>
      </c>
      <c r="R575">
        <v>0</v>
      </c>
      <c r="S575">
        <v>1</v>
      </c>
      <c r="T575">
        <v>1</v>
      </c>
      <c r="U575">
        <v>100</v>
      </c>
      <c r="V575">
        <v>1</v>
      </c>
      <c r="W575">
        <v>1</v>
      </c>
      <c r="X575">
        <v>1</v>
      </c>
    </row>
    <row r="576" spans="1:24" x14ac:dyDescent="0.2">
      <c r="A576" t="s">
        <v>1071</v>
      </c>
      <c r="B576" t="s">
        <v>1029</v>
      </c>
      <c r="C576" t="s">
        <v>467</v>
      </c>
      <c r="D576">
        <v>0</v>
      </c>
      <c r="E576">
        <v>0</v>
      </c>
      <c r="F576">
        <v>0</v>
      </c>
      <c r="G576">
        <v>71199.516250469198</v>
      </c>
      <c r="H576">
        <v>0</v>
      </c>
      <c r="I576">
        <v>0</v>
      </c>
      <c r="J576">
        <v>6350.6227981120101</v>
      </c>
      <c r="K576">
        <v>347552.56252563902</v>
      </c>
      <c r="L576">
        <v>86867.221506949907</v>
      </c>
      <c r="M576">
        <v>505619.30028305802</v>
      </c>
      <c r="N576">
        <v>0</v>
      </c>
      <c r="O576">
        <v>0</v>
      </c>
      <c r="P576">
        <v>11</v>
      </c>
      <c r="Q576">
        <v>0</v>
      </c>
      <c r="R576">
        <v>0</v>
      </c>
      <c r="S576">
        <v>1</v>
      </c>
      <c r="T576">
        <v>1</v>
      </c>
      <c r="U576">
        <v>100</v>
      </c>
      <c r="V576">
        <v>1</v>
      </c>
      <c r="W576">
        <v>1</v>
      </c>
      <c r="X576">
        <v>1</v>
      </c>
    </row>
    <row r="577" spans="1:24" x14ac:dyDescent="0.2">
      <c r="A577" t="s">
        <v>1072</v>
      </c>
      <c r="B577" t="s">
        <v>467</v>
      </c>
      <c r="C577" t="s">
        <v>469</v>
      </c>
      <c r="D577">
        <v>0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583.01494556230398</v>
      </c>
      <c r="K577">
        <v>31591.2638621283</v>
      </c>
      <c r="L577">
        <v>2180.7823100342598</v>
      </c>
      <c r="M577">
        <v>33772.046172162598</v>
      </c>
      <c r="N577">
        <v>0</v>
      </c>
      <c r="O577">
        <v>0</v>
      </c>
      <c r="P577">
        <v>2</v>
      </c>
      <c r="Q577">
        <v>0</v>
      </c>
      <c r="R577">
        <v>0</v>
      </c>
      <c r="S577">
        <v>1</v>
      </c>
      <c r="T577">
        <v>1</v>
      </c>
      <c r="U577">
        <v>100</v>
      </c>
      <c r="V577">
        <v>1</v>
      </c>
      <c r="W577">
        <v>1</v>
      </c>
      <c r="X577">
        <v>1</v>
      </c>
    </row>
    <row r="578" spans="1:24" x14ac:dyDescent="0.2">
      <c r="A578" t="s">
        <v>1073</v>
      </c>
      <c r="B578" t="s">
        <v>469</v>
      </c>
      <c r="C578" t="s">
        <v>473</v>
      </c>
      <c r="D578">
        <v>0</v>
      </c>
      <c r="E578">
        <v>0</v>
      </c>
      <c r="F578">
        <v>0</v>
      </c>
      <c r="G578">
        <v>0</v>
      </c>
      <c r="H578">
        <v>1</v>
      </c>
      <c r="I578" t="s">
        <v>368</v>
      </c>
      <c r="J578">
        <v>583.01494556230398</v>
      </c>
      <c r="K578">
        <v>31591.2638621283</v>
      </c>
      <c r="L578">
        <v>2180.7823100342598</v>
      </c>
      <c r="M578">
        <v>33772.046172162598</v>
      </c>
      <c r="N578" t="s">
        <v>474</v>
      </c>
      <c r="O578" t="s">
        <v>475</v>
      </c>
      <c r="P578">
        <v>1</v>
      </c>
      <c r="Q578">
        <v>0</v>
      </c>
      <c r="R578">
        <v>0</v>
      </c>
      <c r="S578">
        <v>1</v>
      </c>
      <c r="T578">
        <v>1</v>
      </c>
      <c r="U578">
        <v>100</v>
      </c>
      <c r="V578">
        <v>1</v>
      </c>
      <c r="W578">
        <v>1</v>
      </c>
      <c r="X578">
        <v>1</v>
      </c>
    </row>
    <row r="579" spans="1:24" x14ac:dyDescent="0.2">
      <c r="A579" t="s">
        <v>1074</v>
      </c>
      <c r="B579" t="s">
        <v>467</v>
      </c>
      <c r="C579" t="s">
        <v>477</v>
      </c>
      <c r="D579">
        <v>0</v>
      </c>
      <c r="E579">
        <v>0</v>
      </c>
      <c r="F579">
        <v>0</v>
      </c>
      <c r="G579">
        <v>71199.516250469198</v>
      </c>
      <c r="H579">
        <v>0</v>
      </c>
      <c r="I579">
        <v>0</v>
      </c>
      <c r="J579">
        <v>2057.5127444259501</v>
      </c>
      <c r="K579">
        <v>113338.95441638801</v>
      </c>
      <c r="L579">
        <v>25917.695444414599</v>
      </c>
      <c r="M579">
        <v>210456.166111272</v>
      </c>
      <c r="N579">
        <v>0</v>
      </c>
      <c r="O579">
        <v>0</v>
      </c>
      <c r="P579">
        <v>7</v>
      </c>
      <c r="Q579">
        <v>0</v>
      </c>
      <c r="R579">
        <v>0</v>
      </c>
      <c r="S579">
        <v>1</v>
      </c>
      <c r="T579">
        <v>1</v>
      </c>
      <c r="U579">
        <v>100</v>
      </c>
      <c r="V579">
        <v>1</v>
      </c>
      <c r="W579">
        <v>1</v>
      </c>
      <c r="X579">
        <v>1</v>
      </c>
    </row>
    <row r="580" spans="1:24" x14ac:dyDescent="0.2">
      <c r="A580" t="s">
        <v>1075</v>
      </c>
      <c r="B580" t="s">
        <v>477</v>
      </c>
      <c r="C580" t="s">
        <v>479</v>
      </c>
      <c r="D580">
        <v>0</v>
      </c>
      <c r="E580">
        <v>0</v>
      </c>
      <c r="F580">
        <v>0</v>
      </c>
      <c r="G580">
        <v>23333.721003199498</v>
      </c>
      <c r="H580">
        <v>0</v>
      </c>
      <c r="I580">
        <v>0</v>
      </c>
      <c r="J580">
        <v>159.00407606244599</v>
      </c>
      <c r="K580">
        <v>8589.9259632420399</v>
      </c>
      <c r="L580">
        <v>799.29170453327504</v>
      </c>
      <c r="M580">
        <v>32722.9386709748</v>
      </c>
      <c r="N580">
        <v>0</v>
      </c>
      <c r="O580">
        <v>0</v>
      </c>
      <c r="P580">
        <v>1</v>
      </c>
      <c r="Q580">
        <v>0</v>
      </c>
      <c r="R580">
        <v>0</v>
      </c>
      <c r="S580">
        <v>1</v>
      </c>
      <c r="T580">
        <v>1</v>
      </c>
      <c r="U580">
        <v>100</v>
      </c>
      <c r="V580">
        <v>1</v>
      </c>
      <c r="W580">
        <v>1</v>
      </c>
      <c r="X580">
        <v>1</v>
      </c>
    </row>
    <row r="581" spans="1:24" x14ac:dyDescent="0.2">
      <c r="A581" t="s">
        <v>1076</v>
      </c>
      <c r="B581" t="s">
        <v>477</v>
      </c>
      <c r="C581" t="s">
        <v>573</v>
      </c>
      <c r="D581">
        <v>0</v>
      </c>
      <c r="E581">
        <v>0</v>
      </c>
      <c r="F581">
        <v>0</v>
      </c>
      <c r="G581">
        <v>9333.48839977223</v>
      </c>
      <c r="H581">
        <v>0</v>
      </c>
      <c r="I581">
        <v>0</v>
      </c>
      <c r="J581">
        <v>159.00407606244599</v>
      </c>
      <c r="K581">
        <v>8467.6159557461706</v>
      </c>
      <c r="L581">
        <v>788.34250282251196</v>
      </c>
      <c r="M581">
        <v>18589.4468583409</v>
      </c>
      <c r="N581">
        <v>0</v>
      </c>
      <c r="O581">
        <v>0</v>
      </c>
      <c r="P581">
        <v>1</v>
      </c>
      <c r="Q581">
        <v>0</v>
      </c>
      <c r="R581">
        <v>0</v>
      </c>
      <c r="S581">
        <v>1</v>
      </c>
      <c r="T581">
        <v>1</v>
      </c>
      <c r="U581">
        <v>100</v>
      </c>
      <c r="V581">
        <v>1</v>
      </c>
      <c r="W581">
        <v>1</v>
      </c>
      <c r="X581">
        <v>1</v>
      </c>
    </row>
    <row r="582" spans="1:24" x14ac:dyDescent="0.2">
      <c r="A582" t="s">
        <v>1077</v>
      </c>
      <c r="B582" t="s">
        <v>477</v>
      </c>
      <c r="C582" t="s">
        <v>486</v>
      </c>
      <c r="D582">
        <v>0</v>
      </c>
      <c r="E582">
        <v>0</v>
      </c>
      <c r="F582">
        <v>0</v>
      </c>
      <c r="G582">
        <v>26667.109716865401</v>
      </c>
      <c r="H582">
        <v>0</v>
      </c>
      <c r="I582">
        <v>0</v>
      </c>
      <c r="J582">
        <v>212.00543474992801</v>
      </c>
      <c r="K582">
        <v>11454.802693805401</v>
      </c>
      <c r="L582">
        <v>1066.4522194917499</v>
      </c>
      <c r="M582">
        <v>39188.364630162701</v>
      </c>
      <c r="N582">
        <v>0</v>
      </c>
      <c r="O582">
        <v>0</v>
      </c>
      <c r="P582">
        <v>1</v>
      </c>
      <c r="Q582">
        <v>0</v>
      </c>
      <c r="R582">
        <v>0</v>
      </c>
      <c r="S582">
        <v>1</v>
      </c>
      <c r="T582">
        <v>1</v>
      </c>
      <c r="U582">
        <v>100</v>
      </c>
      <c r="V582">
        <v>1</v>
      </c>
      <c r="W582">
        <v>1</v>
      </c>
      <c r="X582">
        <v>1</v>
      </c>
    </row>
    <row r="583" spans="1:24" x14ac:dyDescent="0.2">
      <c r="A583" t="s">
        <v>1078</v>
      </c>
      <c r="B583" t="s">
        <v>477</v>
      </c>
      <c r="C583" t="s">
        <v>488</v>
      </c>
      <c r="D583">
        <v>0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1336.69426629127</v>
      </c>
      <c r="K583">
        <v>74356.396288882999</v>
      </c>
      <c r="L583">
        <v>22573.8093275785</v>
      </c>
      <c r="M583">
        <v>96930.205616461593</v>
      </c>
      <c r="N583">
        <v>0</v>
      </c>
      <c r="O583">
        <v>0</v>
      </c>
      <c r="P583">
        <v>1</v>
      </c>
      <c r="Q583">
        <v>0</v>
      </c>
      <c r="R583">
        <v>0</v>
      </c>
      <c r="S583">
        <v>1</v>
      </c>
      <c r="T583">
        <v>1</v>
      </c>
      <c r="U583">
        <v>100</v>
      </c>
      <c r="V583">
        <v>1</v>
      </c>
      <c r="W583">
        <v>1</v>
      </c>
      <c r="X583">
        <v>1</v>
      </c>
    </row>
    <row r="584" spans="1:24" x14ac:dyDescent="0.2">
      <c r="A584" t="s">
        <v>1079</v>
      </c>
      <c r="B584" t="s">
        <v>477</v>
      </c>
      <c r="C584" t="s">
        <v>481</v>
      </c>
      <c r="D584">
        <v>0</v>
      </c>
      <c r="E584">
        <v>0</v>
      </c>
      <c r="F584">
        <v>0</v>
      </c>
      <c r="G584">
        <v>6083.4344048901703</v>
      </c>
      <c r="H584">
        <v>0</v>
      </c>
      <c r="I584">
        <v>0</v>
      </c>
      <c r="J584">
        <v>84.802173884895595</v>
      </c>
      <c r="K584">
        <v>4727.0498000110802</v>
      </c>
      <c r="L584">
        <v>427.01885571437202</v>
      </c>
      <c r="M584">
        <v>11237.5030606156</v>
      </c>
      <c r="N584">
        <v>0</v>
      </c>
      <c r="O584">
        <v>0</v>
      </c>
      <c r="P584">
        <v>1</v>
      </c>
      <c r="Q584">
        <v>0</v>
      </c>
      <c r="R584">
        <v>0</v>
      </c>
      <c r="S584">
        <v>1</v>
      </c>
      <c r="T584">
        <v>1</v>
      </c>
      <c r="U584">
        <v>100</v>
      </c>
      <c r="V584">
        <v>1</v>
      </c>
      <c r="W584">
        <v>1</v>
      </c>
      <c r="X584">
        <v>1</v>
      </c>
    </row>
    <row r="585" spans="1:24" x14ac:dyDescent="0.2">
      <c r="A585" t="s">
        <v>1080</v>
      </c>
      <c r="B585" t="s">
        <v>477</v>
      </c>
      <c r="C585" t="s">
        <v>491</v>
      </c>
      <c r="D585">
        <v>0</v>
      </c>
      <c r="E585">
        <v>1</v>
      </c>
      <c r="F585" t="s">
        <v>368</v>
      </c>
      <c r="G585">
        <v>5781.7627257418299</v>
      </c>
      <c r="H585">
        <v>1</v>
      </c>
      <c r="I585" t="s">
        <v>368</v>
      </c>
      <c r="J585">
        <v>106.00271737496401</v>
      </c>
      <c r="K585">
        <v>5743.1637147006204</v>
      </c>
      <c r="L585">
        <v>262.78083427416999</v>
      </c>
      <c r="M585">
        <v>11787.7072747166</v>
      </c>
      <c r="N585" t="s">
        <v>492</v>
      </c>
      <c r="O585" t="s">
        <v>493</v>
      </c>
      <c r="P585">
        <v>1</v>
      </c>
      <c r="Q585">
        <v>0</v>
      </c>
      <c r="R585">
        <v>0</v>
      </c>
      <c r="S585">
        <v>1</v>
      </c>
      <c r="T585">
        <v>1</v>
      </c>
      <c r="U585">
        <v>100</v>
      </c>
      <c r="V585">
        <v>1</v>
      </c>
      <c r="W585">
        <v>1</v>
      </c>
      <c r="X585">
        <v>1</v>
      </c>
    </row>
    <row r="586" spans="1:24" x14ac:dyDescent="0.2">
      <c r="A586" t="s">
        <v>1081</v>
      </c>
      <c r="B586" t="s">
        <v>467</v>
      </c>
      <c r="C586" t="s">
        <v>495</v>
      </c>
      <c r="D586">
        <v>1</v>
      </c>
      <c r="E586">
        <v>0</v>
      </c>
      <c r="F586">
        <v>0</v>
      </c>
      <c r="G586">
        <v>0</v>
      </c>
      <c r="H586">
        <v>1</v>
      </c>
      <c r="I586" t="s">
        <v>368</v>
      </c>
      <c r="J586">
        <v>3710.0951081237499</v>
      </c>
      <c r="K586">
        <v>202622.344247122</v>
      </c>
      <c r="L586">
        <v>58768.743752501003</v>
      </c>
      <c r="M586">
        <v>261391.08799962301</v>
      </c>
      <c r="N586" t="s">
        <v>495</v>
      </c>
      <c r="O586" t="s">
        <v>493</v>
      </c>
      <c r="P586">
        <v>1</v>
      </c>
      <c r="Q586">
        <v>0</v>
      </c>
      <c r="R586">
        <v>0</v>
      </c>
      <c r="S586">
        <v>1</v>
      </c>
      <c r="T586">
        <v>1</v>
      </c>
      <c r="U586">
        <v>100</v>
      </c>
      <c r="V586">
        <v>1</v>
      </c>
      <c r="W586">
        <v>1</v>
      </c>
      <c r="X586">
        <v>1</v>
      </c>
    </row>
    <row r="587" spans="1:24" x14ac:dyDescent="0.2">
      <c r="A587" t="s">
        <v>1082</v>
      </c>
      <c r="B587" t="s">
        <v>1083</v>
      </c>
      <c r="C587" t="s">
        <v>1083</v>
      </c>
      <c r="D587">
        <v>1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3759.0000009999999</v>
      </c>
      <c r="K587">
        <v>172589.34</v>
      </c>
      <c r="L587">
        <v>67568.600030000001</v>
      </c>
      <c r="M587">
        <v>240157.94003</v>
      </c>
      <c r="N587" t="s">
        <v>398</v>
      </c>
      <c r="O587" t="s">
        <v>532</v>
      </c>
      <c r="P587">
        <v>1</v>
      </c>
      <c r="Q587">
        <v>0</v>
      </c>
      <c r="R587">
        <v>0</v>
      </c>
      <c r="S587">
        <v>1</v>
      </c>
      <c r="T587">
        <v>1</v>
      </c>
      <c r="U587">
        <v>100</v>
      </c>
      <c r="V587">
        <v>1</v>
      </c>
      <c r="W587">
        <v>1</v>
      </c>
      <c r="X587">
        <v>1</v>
      </c>
    </row>
    <row r="588" spans="1:24" x14ac:dyDescent="0.2">
      <c r="A588" t="s">
        <v>306</v>
      </c>
      <c r="B588" t="s">
        <v>1084</v>
      </c>
      <c r="C588" t="s">
        <v>1084</v>
      </c>
      <c r="D588">
        <v>0</v>
      </c>
      <c r="E588">
        <v>0</v>
      </c>
      <c r="F588">
        <v>0</v>
      </c>
      <c r="G588">
        <v>1530752484.13274</v>
      </c>
      <c r="H588">
        <v>0</v>
      </c>
      <c r="I588">
        <v>0</v>
      </c>
      <c r="J588">
        <v>4903887.6954135997</v>
      </c>
      <c r="K588">
        <v>261886915.35496399</v>
      </c>
      <c r="L588">
        <v>20897278.331425801</v>
      </c>
      <c r="M588">
        <v>1813536677.8191299</v>
      </c>
      <c r="N588">
        <v>0</v>
      </c>
      <c r="O588">
        <v>0</v>
      </c>
      <c r="P588">
        <v>154</v>
      </c>
      <c r="Q588">
        <v>0</v>
      </c>
      <c r="R588">
        <v>0</v>
      </c>
      <c r="S588">
        <v>1</v>
      </c>
      <c r="T588">
        <v>1</v>
      </c>
      <c r="U588">
        <v>100</v>
      </c>
      <c r="V588">
        <v>1</v>
      </c>
      <c r="W588">
        <v>1</v>
      </c>
      <c r="X588">
        <v>1</v>
      </c>
    </row>
    <row r="589" spans="1:24" x14ac:dyDescent="0.2">
      <c r="A589" t="s">
        <v>1085</v>
      </c>
      <c r="B589" t="s">
        <v>1086</v>
      </c>
      <c r="C589" t="s">
        <v>1086</v>
      </c>
      <c r="D589">
        <v>0</v>
      </c>
      <c r="E589">
        <v>0</v>
      </c>
      <c r="F589">
        <v>0</v>
      </c>
      <c r="G589">
        <v>979645540.19459105</v>
      </c>
      <c r="H589">
        <v>0</v>
      </c>
      <c r="I589">
        <v>0</v>
      </c>
      <c r="J589">
        <v>614737.40675036702</v>
      </c>
      <c r="K589">
        <v>31788106.043855399</v>
      </c>
      <c r="L589">
        <v>0</v>
      </c>
      <c r="M589">
        <v>1011433646.23844</v>
      </c>
      <c r="N589">
        <v>0</v>
      </c>
      <c r="O589">
        <v>0</v>
      </c>
      <c r="P589">
        <v>8</v>
      </c>
      <c r="Q589">
        <v>0</v>
      </c>
      <c r="R589">
        <v>0</v>
      </c>
      <c r="S589">
        <v>1</v>
      </c>
      <c r="T589">
        <v>1</v>
      </c>
      <c r="U589">
        <v>1</v>
      </c>
      <c r="V589">
        <v>1</v>
      </c>
      <c r="W589">
        <v>1</v>
      </c>
      <c r="X589">
        <v>1</v>
      </c>
    </row>
    <row r="590" spans="1:24" x14ac:dyDescent="0.2">
      <c r="A590" t="s">
        <v>1087</v>
      </c>
      <c r="B590" t="s">
        <v>1086</v>
      </c>
      <c r="C590" t="s">
        <v>1088</v>
      </c>
      <c r="D590">
        <v>0</v>
      </c>
      <c r="E590">
        <v>0</v>
      </c>
      <c r="F590">
        <v>0</v>
      </c>
      <c r="G590">
        <v>490110050.61515898</v>
      </c>
      <c r="H590">
        <v>0</v>
      </c>
      <c r="I590">
        <v>0</v>
      </c>
      <c r="J590">
        <v>475222.48032992502</v>
      </c>
      <c r="K590">
        <v>24827068.683747001</v>
      </c>
      <c r="L590">
        <v>0</v>
      </c>
      <c r="M590">
        <v>514937119.29890698</v>
      </c>
      <c r="N590">
        <v>0</v>
      </c>
      <c r="O590">
        <v>0</v>
      </c>
      <c r="P590">
        <v>5</v>
      </c>
      <c r="Q590">
        <v>0</v>
      </c>
      <c r="R590">
        <v>0</v>
      </c>
      <c r="S590">
        <v>4</v>
      </c>
      <c r="T590">
        <v>1</v>
      </c>
      <c r="U590">
        <v>1</v>
      </c>
      <c r="V590">
        <v>0.85615939608091796</v>
      </c>
      <c r="W590">
        <v>0.92046726977311899</v>
      </c>
      <c r="X590">
        <v>0.82603806555483295</v>
      </c>
    </row>
    <row r="591" spans="1:24" x14ac:dyDescent="0.2">
      <c r="A591" t="s">
        <v>1089</v>
      </c>
      <c r="B591" t="s">
        <v>1088</v>
      </c>
      <c r="C591" t="s">
        <v>1090</v>
      </c>
      <c r="D591">
        <v>1</v>
      </c>
      <c r="E591">
        <v>0</v>
      </c>
      <c r="F591">
        <v>0</v>
      </c>
      <c r="G591">
        <v>15501349.3219254</v>
      </c>
      <c r="H591">
        <v>0</v>
      </c>
      <c r="I591">
        <v>0</v>
      </c>
      <c r="J591">
        <v>89358.0732076602</v>
      </c>
      <c r="K591">
        <v>4582246.9994364697</v>
      </c>
      <c r="L591">
        <v>0</v>
      </c>
      <c r="M591">
        <v>20083596.321361899</v>
      </c>
      <c r="N591">
        <v>0</v>
      </c>
      <c r="O591">
        <v>0</v>
      </c>
      <c r="P591">
        <v>1</v>
      </c>
      <c r="Q591">
        <v>0</v>
      </c>
      <c r="R591">
        <v>0</v>
      </c>
      <c r="S591">
        <v>4</v>
      </c>
      <c r="T591">
        <v>1</v>
      </c>
      <c r="U591">
        <v>1</v>
      </c>
      <c r="V591">
        <v>0.85615939608091796</v>
      </c>
      <c r="W591">
        <v>0.92046726977311899</v>
      </c>
      <c r="X591">
        <v>0.82603806555483295</v>
      </c>
    </row>
    <row r="592" spans="1:24" x14ac:dyDescent="0.2">
      <c r="A592" t="s">
        <v>1091</v>
      </c>
      <c r="B592" t="s">
        <v>1088</v>
      </c>
      <c r="C592" t="s">
        <v>1092</v>
      </c>
      <c r="D592">
        <v>1</v>
      </c>
      <c r="E592">
        <v>0</v>
      </c>
      <c r="F592">
        <v>0</v>
      </c>
      <c r="G592">
        <v>386830674.59902197</v>
      </c>
      <c r="H592">
        <v>0</v>
      </c>
      <c r="I592">
        <v>0</v>
      </c>
      <c r="J592">
        <v>385864.40712226502</v>
      </c>
      <c r="K592">
        <v>20244821.6843105</v>
      </c>
      <c r="L592">
        <v>0</v>
      </c>
      <c r="M592">
        <v>407075496.283333</v>
      </c>
      <c r="N592">
        <v>0</v>
      </c>
      <c r="O592">
        <v>0</v>
      </c>
      <c r="P592">
        <v>1</v>
      </c>
      <c r="Q592">
        <v>0</v>
      </c>
      <c r="R592">
        <v>0</v>
      </c>
      <c r="S592">
        <v>4</v>
      </c>
      <c r="T592">
        <v>1</v>
      </c>
      <c r="U592">
        <v>1</v>
      </c>
      <c r="V592">
        <v>0.85615939608091796</v>
      </c>
      <c r="W592">
        <v>0.92046726977311899</v>
      </c>
      <c r="X592">
        <v>0.82603806555483295</v>
      </c>
    </row>
    <row r="593" spans="1:24" x14ac:dyDescent="0.2">
      <c r="A593" t="s">
        <v>1093</v>
      </c>
      <c r="B593" t="s">
        <v>1088</v>
      </c>
      <c r="C593" t="s">
        <v>1094</v>
      </c>
      <c r="D593">
        <v>1</v>
      </c>
      <c r="E593">
        <v>0</v>
      </c>
      <c r="F593">
        <v>0</v>
      </c>
      <c r="G593">
        <v>436485316.88808501</v>
      </c>
      <c r="H593">
        <v>0</v>
      </c>
      <c r="I593">
        <v>0</v>
      </c>
      <c r="J593">
        <v>119198.485597591</v>
      </c>
      <c r="K593">
        <v>5944013.0855223099</v>
      </c>
      <c r="L593">
        <v>0</v>
      </c>
      <c r="M593">
        <v>442429329.97360802</v>
      </c>
      <c r="N593">
        <v>0</v>
      </c>
      <c r="O593">
        <v>0</v>
      </c>
      <c r="P593">
        <v>1</v>
      </c>
      <c r="Q593">
        <v>0</v>
      </c>
      <c r="R593">
        <v>0</v>
      </c>
      <c r="S593">
        <v>4</v>
      </c>
      <c r="T593">
        <v>1</v>
      </c>
      <c r="U593">
        <v>1</v>
      </c>
      <c r="V593">
        <v>0.85615939608091796</v>
      </c>
      <c r="W593">
        <v>0.92046726977311899</v>
      </c>
      <c r="X593">
        <v>0.82603806555483295</v>
      </c>
    </row>
    <row r="594" spans="1:24" x14ac:dyDescent="0.2">
      <c r="A594" t="s">
        <v>1095</v>
      </c>
      <c r="B594" t="s">
        <v>1088</v>
      </c>
      <c r="C594" t="s">
        <v>1096</v>
      </c>
      <c r="D594">
        <v>1</v>
      </c>
      <c r="E594">
        <v>0</v>
      </c>
      <c r="F594">
        <v>0</v>
      </c>
      <c r="G594">
        <v>87778026.694211796</v>
      </c>
      <c r="H594">
        <v>1</v>
      </c>
      <c r="I594" t="s">
        <v>368</v>
      </c>
      <c r="J594">
        <v>0</v>
      </c>
      <c r="K594">
        <v>0</v>
      </c>
      <c r="L594">
        <v>0</v>
      </c>
      <c r="M594">
        <v>87778026.694211796</v>
      </c>
      <c r="N594" t="s">
        <v>398</v>
      </c>
      <c r="O594" t="s">
        <v>1097</v>
      </c>
      <c r="P594">
        <v>1</v>
      </c>
      <c r="Q594">
        <v>0</v>
      </c>
      <c r="R594">
        <v>0</v>
      </c>
      <c r="S594">
        <v>4</v>
      </c>
      <c r="T594">
        <v>1</v>
      </c>
      <c r="U594">
        <v>1</v>
      </c>
      <c r="V594">
        <v>0.85615939608091796</v>
      </c>
      <c r="W594">
        <v>0.92046726977311899</v>
      </c>
      <c r="X594">
        <v>0.82603806555483295</v>
      </c>
    </row>
    <row r="595" spans="1:24" x14ac:dyDescent="0.2">
      <c r="A595" t="s">
        <v>1098</v>
      </c>
      <c r="B595" t="s">
        <v>1086</v>
      </c>
      <c r="C595" t="s">
        <v>1099</v>
      </c>
      <c r="D595">
        <v>0</v>
      </c>
      <c r="E595">
        <v>0</v>
      </c>
      <c r="F595">
        <v>0</v>
      </c>
      <c r="G595">
        <v>53050172.691345602</v>
      </c>
      <c r="H595">
        <v>0</v>
      </c>
      <c r="I595">
        <v>0</v>
      </c>
      <c r="J595">
        <v>20316.4408228508</v>
      </c>
      <c r="K595">
        <v>1017024.2745860399</v>
      </c>
      <c r="L595">
        <v>0</v>
      </c>
      <c r="M595">
        <v>54067196.965931699</v>
      </c>
      <c r="N595">
        <v>0</v>
      </c>
      <c r="O595">
        <v>0</v>
      </c>
      <c r="P595">
        <v>2</v>
      </c>
      <c r="Q595">
        <v>0</v>
      </c>
      <c r="R595">
        <v>0</v>
      </c>
      <c r="S595">
        <v>4</v>
      </c>
      <c r="T595">
        <v>1</v>
      </c>
      <c r="U595">
        <v>1</v>
      </c>
      <c r="V595">
        <v>0.85615939608091796</v>
      </c>
      <c r="W595">
        <v>0.92046726977311899</v>
      </c>
      <c r="X595">
        <v>0.82603806555483295</v>
      </c>
    </row>
    <row r="596" spans="1:24" x14ac:dyDescent="0.2">
      <c r="A596" t="s">
        <v>1100</v>
      </c>
      <c r="B596" t="s">
        <v>1099</v>
      </c>
      <c r="C596" t="s">
        <v>1101</v>
      </c>
      <c r="D596">
        <v>1</v>
      </c>
      <c r="E596">
        <v>0</v>
      </c>
      <c r="F596">
        <v>0</v>
      </c>
      <c r="G596">
        <v>53050172.691345602</v>
      </c>
      <c r="H596">
        <v>0</v>
      </c>
      <c r="I596">
        <v>0</v>
      </c>
      <c r="J596">
        <v>20316.4408228508</v>
      </c>
      <c r="K596">
        <v>1017024.2745860399</v>
      </c>
      <c r="L596">
        <v>0</v>
      </c>
      <c r="M596">
        <v>54067196.965931699</v>
      </c>
      <c r="N596">
        <v>0</v>
      </c>
      <c r="O596">
        <v>0</v>
      </c>
      <c r="P596">
        <v>1</v>
      </c>
      <c r="Q596">
        <v>0</v>
      </c>
      <c r="R596">
        <v>0</v>
      </c>
      <c r="S596">
        <v>4</v>
      </c>
      <c r="T596">
        <v>1</v>
      </c>
      <c r="U596">
        <v>1</v>
      </c>
      <c r="V596">
        <v>0.85615939608091796</v>
      </c>
      <c r="W596">
        <v>0.92046726977311899</v>
      </c>
      <c r="X596">
        <v>0.82603806555483295</v>
      </c>
    </row>
    <row r="597" spans="1:24" x14ac:dyDescent="0.2">
      <c r="A597" t="s">
        <v>1102</v>
      </c>
      <c r="B597" t="s">
        <v>1103</v>
      </c>
      <c r="C597" t="s">
        <v>1103</v>
      </c>
      <c r="D597">
        <v>0</v>
      </c>
      <c r="E597">
        <v>0</v>
      </c>
      <c r="F597">
        <v>0</v>
      </c>
      <c r="G597">
        <v>67645559.692182496</v>
      </c>
      <c r="H597">
        <v>0</v>
      </c>
      <c r="I597">
        <v>0</v>
      </c>
      <c r="J597">
        <v>35987.094902991303</v>
      </c>
      <c r="K597">
        <v>1776735.4945308701</v>
      </c>
      <c r="L597">
        <v>210851.798585732</v>
      </c>
      <c r="M597">
        <v>69633146.985299096</v>
      </c>
      <c r="N597">
        <v>0</v>
      </c>
      <c r="O597">
        <v>0</v>
      </c>
      <c r="P597">
        <v>16</v>
      </c>
      <c r="Q597">
        <v>0</v>
      </c>
      <c r="R597">
        <v>0</v>
      </c>
      <c r="S597">
        <v>1</v>
      </c>
      <c r="T597">
        <v>1</v>
      </c>
      <c r="U597">
        <v>100</v>
      </c>
      <c r="V597">
        <v>1</v>
      </c>
      <c r="W597">
        <v>1</v>
      </c>
      <c r="X597">
        <v>1</v>
      </c>
    </row>
    <row r="598" spans="1:24" x14ac:dyDescent="0.2">
      <c r="A598" t="s">
        <v>1104</v>
      </c>
      <c r="B598" t="s">
        <v>1103</v>
      </c>
      <c r="C598" t="s">
        <v>1105</v>
      </c>
      <c r="D598">
        <v>0</v>
      </c>
      <c r="E598">
        <v>0</v>
      </c>
      <c r="F598">
        <v>0</v>
      </c>
      <c r="G598">
        <v>67645559.692182496</v>
      </c>
      <c r="H598">
        <v>0</v>
      </c>
      <c r="I598">
        <v>0</v>
      </c>
      <c r="J598">
        <v>35987.094902991303</v>
      </c>
      <c r="K598">
        <v>1776735.4945308701</v>
      </c>
      <c r="L598">
        <v>210851.798585732</v>
      </c>
      <c r="M598">
        <v>69633146.985299096</v>
      </c>
      <c r="N598">
        <v>0</v>
      </c>
      <c r="O598">
        <v>0</v>
      </c>
      <c r="P598">
        <v>15</v>
      </c>
      <c r="Q598">
        <v>0</v>
      </c>
      <c r="R598">
        <v>0</v>
      </c>
      <c r="S598">
        <v>1</v>
      </c>
      <c r="T598">
        <v>1</v>
      </c>
      <c r="U598">
        <v>100</v>
      </c>
      <c r="V598">
        <v>1</v>
      </c>
      <c r="W598">
        <v>1</v>
      </c>
      <c r="X598">
        <v>1</v>
      </c>
    </row>
    <row r="599" spans="1:24" x14ac:dyDescent="0.2">
      <c r="A599" t="s">
        <v>1106</v>
      </c>
      <c r="B599" t="s">
        <v>1105</v>
      </c>
      <c r="C599" t="s">
        <v>1107</v>
      </c>
      <c r="D599">
        <v>0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3</v>
      </c>
      <c r="Q599">
        <v>0</v>
      </c>
      <c r="R599">
        <v>0</v>
      </c>
      <c r="S599">
        <v>4</v>
      </c>
      <c r="T599">
        <v>1</v>
      </c>
      <c r="U599">
        <v>100</v>
      </c>
      <c r="V599">
        <v>0.85615939608091796</v>
      </c>
      <c r="W599">
        <v>0.92046726977311899</v>
      </c>
      <c r="X599">
        <v>0.99628097010135996</v>
      </c>
    </row>
    <row r="600" spans="1:24" x14ac:dyDescent="0.2">
      <c r="A600" t="s">
        <v>1108</v>
      </c>
      <c r="B600" t="s">
        <v>1107</v>
      </c>
      <c r="C600" t="s">
        <v>479</v>
      </c>
      <c r="D600">
        <v>1</v>
      </c>
      <c r="E600">
        <v>0</v>
      </c>
      <c r="F600">
        <v>0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1</v>
      </c>
      <c r="Q600">
        <v>0</v>
      </c>
      <c r="R600">
        <v>0</v>
      </c>
      <c r="S600">
        <v>4</v>
      </c>
      <c r="T600">
        <v>1</v>
      </c>
      <c r="U600">
        <v>100</v>
      </c>
      <c r="V600">
        <v>0.85615939608091796</v>
      </c>
      <c r="W600">
        <v>0.92046726977311899</v>
      </c>
      <c r="X600">
        <v>0.99628097010135996</v>
      </c>
    </row>
    <row r="601" spans="1:24" x14ac:dyDescent="0.2">
      <c r="A601" t="s">
        <v>1109</v>
      </c>
      <c r="B601" t="s">
        <v>1107</v>
      </c>
      <c r="C601" t="s">
        <v>1110</v>
      </c>
      <c r="D601">
        <v>1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1</v>
      </c>
      <c r="Q601">
        <v>0</v>
      </c>
      <c r="R601">
        <v>0</v>
      </c>
      <c r="S601">
        <v>4</v>
      </c>
      <c r="T601">
        <v>1</v>
      </c>
      <c r="U601">
        <v>100</v>
      </c>
      <c r="V601">
        <v>0.85615939608091796</v>
      </c>
      <c r="W601">
        <v>0.92046726977311899</v>
      </c>
      <c r="X601">
        <v>0.99628097010135996</v>
      </c>
    </row>
    <row r="602" spans="1:24" x14ac:dyDescent="0.2">
      <c r="A602" t="s">
        <v>1111</v>
      </c>
      <c r="B602" t="s">
        <v>1105</v>
      </c>
      <c r="C602" t="s">
        <v>1112</v>
      </c>
      <c r="D602">
        <v>0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5</v>
      </c>
      <c r="Q602">
        <v>0</v>
      </c>
      <c r="R602">
        <v>0</v>
      </c>
      <c r="S602">
        <v>4</v>
      </c>
      <c r="T602">
        <v>1</v>
      </c>
      <c r="U602">
        <v>100</v>
      </c>
      <c r="V602">
        <v>0.85615939608091796</v>
      </c>
      <c r="W602">
        <v>0.92046726977311899</v>
      </c>
      <c r="X602">
        <v>0.99628097010135996</v>
      </c>
    </row>
    <row r="603" spans="1:24" x14ac:dyDescent="0.2">
      <c r="A603" t="s">
        <v>1113</v>
      </c>
      <c r="B603" t="s">
        <v>1112</v>
      </c>
      <c r="C603" t="s">
        <v>1114</v>
      </c>
      <c r="D603">
        <v>1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1</v>
      </c>
      <c r="Q603">
        <v>0</v>
      </c>
      <c r="R603">
        <v>0</v>
      </c>
      <c r="S603">
        <v>4</v>
      </c>
      <c r="T603">
        <v>1</v>
      </c>
      <c r="U603">
        <v>100</v>
      </c>
      <c r="V603">
        <v>0.85615939608091796</v>
      </c>
      <c r="W603">
        <v>0.92046726977311899</v>
      </c>
      <c r="X603">
        <v>0.99628097010135996</v>
      </c>
    </row>
    <row r="604" spans="1:24" x14ac:dyDescent="0.2">
      <c r="A604" t="s">
        <v>1115</v>
      </c>
      <c r="B604" t="s">
        <v>1112</v>
      </c>
      <c r="C604" t="s">
        <v>1116</v>
      </c>
      <c r="D604">
        <v>1</v>
      </c>
      <c r="E604">
        <v>1</v>
      </c>
      <c r="F604" t="s">
        <v>368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 t="s">
        <v>1117</v>
      </c>
      <c r="O604" t="s">
        <v>475</v>
      </c>
      <c r="P604">
        <v>1</v>
      </c>
      <c r="Q604">
        <v>0</v>
      </c>
      <c r="R604">
        <v>0</v>
      </c>
      <c r="S604">
        <v>4</v>
      </c>
      <c r="T604">
        <v>1</v>
      </c>
      <c r="U604">
        <v>100</v>
      </c>
      <c r="V604">
        <v>0.85615939608091796</v>
      </c>
      <c r="W604">
        <v>0.92046726977311899</v>
      </c>
      <c r="X604">
        <v>0.99628097010135996</v>
      </c>
    </row>
    <row r="605" spans="1:24" x14ac:dyDescent="0.2">
      <c r="A605" t="s">
        <v>1118</v>
      </c>
      <c r="B605" t="s">
        <v>1112</v>
      </c>
      <c r="C605" t="s">
        <v>577</v>
      </c>
      <c r="D605">
        <v>1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1</v>
      </c>
      <c r="Q605">
        <v>0</v>
      </c>
      <c r="R605">
        <v>0</v>
      </c>
      <c r="S605">
        <v>4</v>
      </c>
      <c r="T605">
        <v>1</v>
      </c>
      <c r="U605">
        <v>100</v>
      </c>
      <c r="V605">
        <v>0.85615939608091796</v>
      </c>
      <c r="W605">
        <v>0.92046726977311899</v>
      </c>
      <c r="X605">
        <v>0.99628097010135996</v>
      </c>
    </row>
    <row r="606" spans="1:24" x14ac:dyDescent="0.2">
      <c r="A606" t="s">
        <v>1119</v>
      </c>
      <c r="B606" t="s">
        <v>1112</v>
      </c>
      <c r="C606" t="s">
        <v>491</v>
      </c>
      <c r="D606">
        <v>1</v>
      </c>
      <c r="E606">
        <v>1</v>
      </c>
      <c r="F606" t="s">
        <v>368</v>
      </c>
      <c r="G606">
        <v>0</v>
      </c>
      <c r="H606">
        <v>1</v>
      </c>
      <c r="I606" t="s">
        <v>368</v>
      </c>
      <c r="J606">
        <v>0</v>
      </c>
      <c r="K606">
        <v>0</v>
      </c>
      <c r="L606">
        <v>0</v>
      </c>
      <c r="M606">
        <v>0</v>
      </c>
      <c r="N606" t="s">
        <v>492</v>
      </c>
      <c r="O606" t="s">
        <v>493</v>
      </c>
      <c r="P606">
        <v>1</v>
      </c>
      <c r="Q606">
        <v>0</v>
      </c>
      <c r="R606">
        <v>0</v>
      </c>
      <c r="S606">
        <v>4</v>
      </c>
      <c r="T606">
        <v>1</v>
      </c>
      <c r="U606">
        <v>100</v>
      </c>
      <c r="V606">
        <v>0.85615939608091796</v>
      </c>
      <c r="W606">
        <v>0.92046726977311899</v>
      </c>
      <c r="X606">
        <v>0.99628097010135996</v>
      </c>
    </row>
    <row r="607" spans="1:24" x14ac:dyDescent="0.2">
      <c r="A607" t="s">
        <v>1120</v>
      </c>
      <c r="B607" t="s">
        <v>1105</v>
      </c>
      <c r="C607" t="s">
        <v>1121</v>
      </c>
      <c r="D607">
        <v>0</v>
      </c>
      <c r="E607">
        <v>0</v>
      </c>
      <c r="F607">
        <v>0</v>
      </c>
      <c r="G607">
        <v>67645559.692182496</v>
      </c>
      <c r="H607">
        <v>0</v>
      </c>
      <c r="I607">
        <v>0</v>
      </c>
      <c r="J607">
        <v>35987.094902991303</v>
      </c>
      <c r="K607">
        <v>1776735.4945308701</v>
      </c>
      <c r="L607">
        <v>210851.798585732</v>
      </c>
      <c r="M607">
        <v>69633146.985299096</v>
      </c>
      <c r="N607">
        <v>0</v>
      </c>
      <c r="O607">
        <v>0</v>
      </c>
      <c r="P607">
        <v>3</v>
      </c>
      <c r="Q607">
        <v>0</v>
      </c>
      <c r="R607">
        <v>0</v>
      </c>
      <c r="S607">
        <v>8</v>
      </c>
      <c r="T607">
        <v>1</v>
      </c>
      <c r="U607">
        <v>100</v>
      </c>
      <c r="V607">
        <v>0.77156256628717101</v>
      </c>
      <c r="W607">
        <v>0.87079071107858397</v>
      </c>
      <c r="X607">
        <v>0.99146055840717595</v>
      </c>
    </row>
    <row r="608" spans="1:24" x14ac:dyDescent="0.2">
      <c r="A608" t="s">
        <v>1122</v>
      </c>
      <c r="B608" t="s">
        <v>1121</v>
      </c>
      <c r="C608" t="s">
        <v>573</v>
      </c>
      <c r="D608">
        <v>1</v>
      </c>
      <c r="E608">
        <v>0</v>
      </c>
      <c r="F608">
        <v>0</v>
      </c>
      <c r="G608">
        <v>67611710.179892004</v>
      </c>
      <c r="H608">
        <v>0</v>
      </c>
      <c r="I608">
        <v>0</v>
      </c>
      <c r="J608">
        <v>31488.708039888901</v>
      </c>
      <c r="K608">
        <v>1544578.1786312801</v>
      </c>
      <c r="L608">
        <v>184705.216052781</v>
      </c>
      <c r="M608">
        <v>69340993.574576095</v>
      </c>
      <c r="N608">
        <v>0</v>
      </c>
      <c r="O608">
        <v>0</v>
      </c>
      <c r="P608">
        <v>1</v>
      </c>
      <c r="Q608">
        <v>0</v>
      </c>
      <c r="R608">
        <v>0</v>
      </c>
      <c r="S608">
        <v>8</v>
      </c>
      <c r="T608">
        <v>1</v>
      </c>
      <c r="U608">
        <v>100</v>
      </c>
      <c r="V608">
        <v>0.77156256628717101</v>
      </c>
      <c r="W608">
        <v>0.87079071107858397</v>
      </c>
      <c r="X608">
        <v>0.99146055840717595</v>
      </c>
    </row>
    <row r="609" spans="1:24" x14ac:dyDescent="0.2">
      <c r="A609" t="s">
        <v>1123</v>
      </c>
      <c r="B609" t="s">
        <v>1121</v>
      </c>
      <c r="C609" t="s">
        <v>1110</v>
      </c>
      <c r="D609">
        <v>1</v>
      </c>
      <c r="E609">
        <v>0</v>
      </c>
      <c r="F609">
        <v>0</v>
      </c>
      <c r="G609">
        <v>33849.512290460603</v>
      </c>
      <c r="H609">
        <v>0</v>
      </c>
      <c r="I609">
        <v>0</v>
      </c>
      <c r="J609">
        <v>4498.3868631024698</v>
      </c>
      <c r="K609">
        <v>232157.31589959</v>
      </c>
      <c r="L609">
        <v>26146.582532950899</v>
      </c>
      <c r="M609">
        <v>292153.41072300199</v>
      </c>
      <c r="N609">
        <v>0</v>
      </c>
      <c r="O609">
        <v>0</v>
      </c>
      <c r="P609">
        <v>1</v>
      </c>
      <c r="Q609">
        <v>0</v>
      </c>
      <c r="R609">
        <v>0</v>
      </c>
      <c r="S609">
        <v>8</v>
      </c>
      <c r="T609">
        <v>1</v>
      </c>
      <c r="U609">
        <v>100</v>
      </c>
      <c r="V609">
        <v>0.77156256628717101</v>
      </c>
      <c r="W609">
        <v>0.87079071107858397</v>
      </c>
      <c r="X609">
        <v>0.99146055840717595</v>
      </c>
    </row>
    <row r="610" spans="1:24" x14ac:dyDescent="0.2">
      <c r="A610" t="s">
        <v>1124</v>
      </c>
      <c r="B610" t="s">
        <v>1105</v>
      </c>
      <c r="C610" t="s">
        <v>1125</v>
      </c>
      <c r="D610">
        <v>0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3</v>
      </c>
      <c r="Q610">
        <v>0</v>
      </c>
      <c r="R610">
        <v>0</v>
      </c>
      <c r="S610">
        <v>4</v>
      </c>
      <c r="T610">
        <v>1</v>
      </c>
      <c r="U610">
        <v>100</v>
      </c>
      <c r="V610">
        <v>0.85615939608091796</v>
      </c>
      <c r="W610">
        <v>0.92046726977311899</v>
      </c>
      <c r="X610">
        <v>0.99628097010135996</v>
      </c>
    </row>
    <row r="611" spans="1:24" x14ac:dyDescent="0.2">
      <c r="A611" t="s">
        <v>1126</v>
      </c>
      <c r="B611" t="s">
        <v>1125</v>
      </c>
      <c r="C611" t="s">
        <v>637</v>
      </c>
      <c r="D611">
        <v>1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1</v>
      </c>
      <c r="Q611">
        <v>0</v>
      </c>
      <c r="R611">
        <v>0</v>
      </c>
      <c r="S611">
        <v>4</v>
      </c>
      <c r="T611">
        <v>1</v>
      </c>
      <c r="U611">
        <v>100</v>
      </c>
      <c r="V611">
        <v>0.85615939608091796</v>
      </c>
      <c r="W611">
        <v>0.92046726977311899</v>
      </c>
      <c r="X611">
        <v>0.99628097010135996</v>
      </c>
    </row>
    <row r="612" spans="1:24" x14ac:dyDescent="0.2">
      <c r="A612" t="s">
        <v>1127</v>
      </c>
      <c r="B612" t="s">
        <v>1125</v>
      </c>
      <c r="C612" t="s">
        <v>1110</v>
      </c>
      <c r="D612">
        <v>1</v>
      </c>
      <c r="E612">
        <v>0</v>
      </c>
      <c r="F612">
        <v>0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1</v>
      </c>
      <c r="Q612">
        <v>0</v>
      </c>
      <c r="R612">
        <v>0</v>
      </c>
      <c r="S612">
        <v>4</v>
      </c>
      <c r="T612">
        <v>1</v>
      </c>
      <c r="U612">
        <v>100</v>
      </c>
      <c r="V612">
        <v>0.85615939608091796</v>
      </c>
      <c r="W612">
        <v>0.92046726977311899</v>
      </c>
      <c r="X612">
        <v>0.99628097010135996</v>
      </c>
    </row>
    <row r="613" spans="1:24" x14ac:dyDescent="0.2">
      <c r="A613" t="s">
        <v>1128</v>
      </c>
      <c r="B613" t="s">
        <v>1129</v>
      </c>
      <c r="C613" t="s">
        <v>1129</v>
      </c>
      <c r="D613">
        <v>0</v>
      </c>
      <c r="E613">
        <v>0</v>
      </c>
      <c r="F613">
        <v>0</v>
      </c>
      <c r="G613">
        <v>6420410.6231996398</v>
      </c>
      <c r="H613">
        <v>0</v>
      </c>
      <c r="I613">
        <v>0</v>
      </c>
      <c r="J613">
        <v>85992.975307778805</v>
      </c>
      <c r="K613">
        <v>4639690.4469728703</v>
      </c>
      <c r="L613">
        <v>418488.41458253301</v>
      </c>
      <c r="M613">
        <v>11478589.484755</v>
      </c>
      <c r="N613">
        <v>0</v>
      </c>
      <c r="O613">
        <v>0</v>
      </c>
      <c r="P613">
        <v>29</v>
      </c>
      <c r="Q613">
        <v>0</v>
      </c>
      <c r="R613">
        <v>0</v>
      </c>
      <c r="S613">
        <v>1</v>
      </c>
      <c r="T613">
        <v>1</v>
      </c>
      <c r="U613">
        <v>100</v>
      </c>
      <c r="V613">
        <v>1</v>
      </c>
      <c r="W613">
        <v>1</v>
      </c>
      <c r="X613">
        <v>1</v>
      </c>
    </row>
    <row r="614" spans="1:24" x14ac:dyDescent="0.2">
      <c r="A614" t="s">
        <v>1130</v>
      </c>
      <c r="B614" t="s">
        <v>1129</v>
      </c>
      <c r="C614" t="s">
        <v>1131</v>
      </c>
      <c r="D614">
        <v>0</v>
      </c>
      <c r="E614">
        <v>0</v>
      </c>
      <c r="F614">
        <v>0</v>
      </c>
      <c r="G614">
        <v>6420410.6231996398</v>
      </c>
      <c r="H614">
        <v>0</v>
      </c>
      <c r="I614">
        <v>0</v>
      </c>
      <c r="J614">
        <v>85992.975307778805</v>
      </c>
      <c r="K614">
        <v>4639690.4469728703</v>
      </c>
      <c r="L614">
        <v>418488.41458253301</v>
      </c>
      <c r="M614">
        <v>11478589.484755</v>
      </c>
      <c r="N614">
        <v>0</v>
      </c>
      <c r="O614">
        <v>0</v>
      </c>
      <c r="P614">
        <v>7</v>
      </c>
      <c r="Q614">
        <v>0</v>
      </c>
      <c r="R614">
        <v>0</v>
      </c>
      <c r="S614">
        <v>4</v>
      </c>
      <c r="T614">
        <v>1</v>
      </c>
      <c r="U614">
        <v>100</v>
      </c>
      <c r="V614">
        <v>0.85615939608091796</v>
      </c>
      <c r="W614">
        <v>0.92046726977311899</v>
      </c>
      <c r="X614">
        <v>0.99628097010135996</v>
      </c>
    </row>
    <row r="615" spans="1:24" x14ac:dyDescent="0.2">
      <c r="A615" t="s">
        <v>1132</v>
      </c>
      <c r="B615" t="s">
        <v>1131</v>
      </c>
      <c r="C615" t="s">
        <v>479</v>
      </c>
      <c r="D615">
        <v>1</v>
      </c>
      <c r="E615">
        <v>0</v>
      </c>
      <c r="F615">
        <v>0</v>
      </c>
      <c r="G615">
        <v>1110472.2120669701</v>
      </c>
      <c r="H615">
        <v>0</v>
      </c>
      <c r="I615">
        <v>0</v>
      </c>
      <c r="J615">
        <v>3412.6905020900999</v>
      </c>
      <c r="K615">
        <v>189594.28233222701</v>
      </c>
      <c r="L615">
        <v>18153.910634083601</v>
      </c>
      <c r="M615">
        <v>1318220.4050332799</v>
      </c>
      <c r="N615">
        <v>0</v>
      </c>
      <c r="O615">
        <v>0</v>
      </c>
      <c r="P615">
        <v>1</v>
      </c>
      <c r="Q615">
        <v>0</v>
      </c>
      <c r="R615">
        <v>0</v>
      </c>
      <c r="S615">
        <v>4</v>
      </c>
      <c r="T615">
        <v>1</v>
      </c>
      <c r="U615">
        <v>100</v>
      </c>
      <c r="V615">
        <v>0.85615939608091796</v>
      </c>
      <c r="W615">
        <v>0.92046726977311899</v>
      </c>
      <c r="X615">
        <v>0.99628097010135996</v>
      </c>
    </row>
    <row r="616" spans="1:24" x14ac:dyDescent="0.2">
      <c r="A616" t="s">
        <v>1133</v>
      </c>
      <c r="B616" t="s">
        <v>1131</v>
      </c>
      <c r="C616" t="s">
        <v>573</v>
      </c>
      <c r="D616">
        <v>1</v>
      </c>
      <c r="E616">
        <v>0</v>
      </c>
      <c r="F616">
        <v>0</v>
      </c>
      <c r="G616">
        <v>3583277.8541058898</v>
      </c>
      <c r="H616">
        <v>0</v>
      </c>
      <c r="I616">
        <v>0</v>
      </c>
      <c r="J616">
        <v>2218.2488266004102</v>
      </c>
      <c r="K616">
        <v>110680.533310529</v>
      </c>
      <c r="L616">
        <v>11101.8840524347</v>
      </c>
      <c r="M616">
        <v>3705060.2714688499</v>
      </c>
      <c r="N616">
        <v>0</v>
      </c>
      <c r="O616">
        <v>0</v>
      </c>
      <c r="P616">
        <v>1</v>
      </c>
      <c r="Q616">
        <v>0</v>
      </c>
      <c r="R616">
        <v>0</v>
      </c>
      <c r="S616">
        <v>4</v>
      </c>
      <c r="T616">
        <v>1</v>
      </c>
      <c r="U616">
        <v>100</v>
      </c>
      <c r="V616">
        <v>0.85615939608091796</v>
      </c>
      <c r="W616">
        <v>0.92046726977311899</v>
      </c>
      <c r="X616">
        <v>0.99628097010135996</v>
      </c>
    </row>
    <row r="617" spans="1:24" x14ac:dyDescent="0.2">
      <c r="A617" t="s">
        <v>1134</v>
      </c>
      <c r="B617" t="s">
        <v>1131</v>
      </c>
      <c r="C617" t="s">
        <v>1114</v>
      </c>
      <c r="D617">
        <v>1</v>
      </c>
      <c r="E617">
        <v>0</v>
      </c>
      <c r="F617">
        <v>0</v>
      </c>
      <c r="G617">
        <v>1434780.54730701</v>
      </c>
      <c r="H617">
        <v>0</v>
      </c>
      <c r="I617">
        <v>0</v>
      </c>
      <c r="J617">
        <v>79594.180616057594</v>
      </c>
      <c r="K617">
        <v>4297960.8912267396</v>
      </c>
      <c r="L617">
        <v>387274.52645037399</v>
      </c>
      <c r="M617">
        <v>6120015.9649841199</v>
      </c>
      <c r="N617">
        <v>0</v>
      </c>
      <c r="O617">
        <v>0</v>
      </c>
      <c r="P617">
        <v>1</v>
      </c>
      <c r="Q617">
        <v>0</v>
      </c>
      <c r="R617">
        <v>0</v>
      </c>
      <c r="S617">
        <v>4</v>
      </c>
      <c r="T617">
        <v>1</v>
      </c>
      <c r="U617">
        <v>100</v>
      </c>
      <c r="V617">
        <v>0.85615939608091796</v>
      </c>
      <c r="W617">
        <v>0.92046726977311899</v>
      </c>
      <c r="X617">
        <v>0.99628097010135996</v>
      </c>
    </row>
    <row r="618" spans="1:24" x14ac:dyDescent="0.2">
      <c r="A618" t="s">
        <v>1135</v>
      </c>
      <c r="B618" t="s">
        <v>1131</v>
      </c>
      <c r="C618" t="s">
        <v>1136</v>
      </c>
      <c r="D618">
        <v>1</v>
      </c>
      <c r="E618">
        <v>1</v>
      </c>
      <c r="F618" t="s">
        <v>368</v>
      </c>
      <c r="G618">
        <v>98895.008999657904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98895.008999657904</v>
      </c>
      <c r="N618" t="s">
        <v>1117</v>
      </c>
      <c r="O618" t="s">
        <v>475</v>
      </c>
      <c r="P618">
        <v>1</v>
      </c>
      <c r="Q618">
        <v>0</v>
      </c>
      <c r="R618">
        <v>0</v>
      </c>
      <c r="S618">
        <v>4</v>
      </c>
      <c r="T618">
        <v>1</v>
      </c>
      <c r="U618">
        <v>100</v>
      </c>
      <c r="V618">
        <v>0.85615939608091796</v>
      </c>
      <c r="W618">
        <v>0.92046726977311899</v>
      </c>
      <c r="X618">
        <v>0.99628097010135996</v>
      </c>
    </row>
    <row r="619" spans="1:24" x14ac:dyDescent="0.2">
      <c r="A619" t="s">
        <v>1137</v>
      </c>
      <c r="B619" t="s">
        <v>1131</v>
      </c>
      <c r="C619" t="s">
        <v>577</v>
      </c>
      <c r="D619">
        <v>1</v>
      </c>
      <c r="E619">
        <v>0</v>
      </c>
      <c r="F619">
        <v>0</v>
      </c>
      <c r="G619">
        <v>78730.681086083103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78730.681086083103</v>
      </c>
      <c r="N619">
        <v>0</v>
      </c>
      <c r="O619">
        <v>0</v>
      </c>
      <c r="P619">
        <v>1</v>
      </c>
      <c r="Q619">
        <v>0</v>
      </c>
      <c r="R619">
        <v>0</v>
      </c>
      <c r="S619">
        <v>4</v>
      </c>
      <c r="T619">
        <v>1</v>
      </c>
      <c r="U619">
        <v>100</v>
      </c>
      <c r="V619">
        <v>0.85615939608091796</v>
      </c>
      <c r="W619">
        <v>0.92046726977311899</v>
      </c>
      <c r="X619">
        <v>0.99628097010135996</v>
      </c>
    </row>
    <row r="620" spans="1:24" x14ac:dyDescent="0.2">
      <c r="A620" t="s">
        <v>1138</v>
      </c>
      <c r="B620" t="s">
        <v>1131</v>
      </c>
      <c r="C620" t="s">
        <v>491</v>
      </c>
      <c r="D620">
        <v>1</v>
      </c>
      <c r="E620">
        <v>1</v>
      </c>
      <c r="F620" t="s">
        <v>368</v>
      </c>
      <c r="G620">
        <v>114254.319634026</v>
      </c>
      <c r="H620">
        <v>1</v>
      </c>
      <c r="I620" t="s">
        <v>368</v>
      </c>
      <c r="J620">
        <v>767.85536303073502</v>
      </c>
      <c r="K620">
        <v>41454.740103377502</v>
      </c>
      <c r="L620">
        <v>1958.09344564102</v>
      </c>
      <c r="M620">
        <v>157667.15318304501</v>
      </c>
      <c r="N620" t="s">
        <v>492</v>
      </c>
      <c r="O620" t="s">
        <v>493</v>
      </c>
      <c r="P620">
        <v>1</v>
      </c>
      <c r="Q620">
        <v>0</v>
      </c>
      <c r="R620">
        <v>0</v>
      </c>
      <c r="S620">
        <v>4</v>
      </c>
      <c r="T620">
        <v>1</v>
      </c>
      <c r="U620">
        <v>100</v>
      </c>
      <c r="V620">
        <v>0.85615939608091796</v>
      </c>
      <c r="W620">
        <v>0.92046726977311899</v>
      </c>
      <c r="X620">
        <v>0.99628097010135996</v>
      </c>
    </row>
    <row r="621" spans="1:24" x14ac:dyDescent="0.2">
      <c r="A621" t="s">
        <v>1139</v>
      </c>
      <c r="B621" t="s">
        <v>1129</v>
      </c>
      <c r="C621" t="s">
        <v>1140</v>
      </c>
      <c r="D621">
        <v>0</v>
      </c>
      <c r="E621">
        <v>0</v>
      </c>
      <c r="F621">
        <v>0</v>
      </c>
      <c r="G621">
        <v>0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0</v>
      </c>
      <c r="P621">
        <v>7</v>
      </c>
      <c r="Q621">
        <v>0</v>
      </c>
      <c r="R621">
        <v>0</v>
      </c>
      <c r="S621">
        <v>4</v>
      </c>
      <c r="T621">
        <v>1</v>
      </c>
      <c r="U621">
        <v>100</v>
      </c>
      <c r="V621">
        <v>0.85615939608091796</v>
      </c>
      <c r="W621">
        <v>0.92046726977311899</v>
      </c>
      <c r="X621">
        <v>0.99628097010135996</v>
      </c>
    </row>
    <row r="622" spans="1:24" x14ac:dyDescent="0.2">
      <c r="A622" t="s">
        <v>1141</v>
      </c>
      <c r="B622" t="s">
        <v>1140</v>
      </c>
      <c r="C622" t="s">
        <v>479</v>
      </c>
      <c r="D622">
        <v>1</v>
      </c>
      <c r="E622">
        <v>0</v>
      </c>
      <c r="F622">
        <v>0</v>
      </c>
      <c r="G622">
        <v>0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0</v>
      </c>
      <c r="P622">
        <v>1</v>
      </c>
      <c r="Q622">
        <v>0</v>
      </c>
      <c r="R622">
        <v>0</v>
      </c>
      <c r="S622">
        <v>4</v>
      </c>
      <c r="T622">
        <v>1</v>
      </c>
      <c r="U622">
        <v>100</v>
      </c>
      <c r="V622">
        <v>0.85615939608091796</v>
      </c>
      <c r="W622">
        <v>0.92046726977311899</v>
      </c>
      <c r="X622">
        <v>0.99628097010135996</v>
      </c>
    </row>
    <row r="623" spans="1:24" x14ac:dyDescent="0.2">
      <c r="A623" t="s">
        <v>1142</v>
      </c>
      <c r="B623" t="s">
        <v>1140</v>
      </c>
      <c r="C623" t="s">
        <v>637</v>
      </c>
      <c r="D623">
        <v>1</v>
      </c>
      <c r="E623">
        <v>0</v>
      </c>
      <c r="F623">
        <v>0</v>
      </c>
      <c r="G623">
        <v>0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0</v>
      </c>
      <c r="N623">
        <v>0</v>
      </c>
      <c r="O623">
        <v>0</v>
      </c>
      <c r="P623">
        <v>1</v>
      </c>
      <c r="Q623">
        <v>0</v>
      </c>
      <c r="R623">
        <v>0</v>
      </c>
      <c r="S623">
        <v>4</v>
      </c>
      <c r="T623">
        <v>1</v>
      </c>
      <c r="U623">
        <v>100</v>
      </c>
      <c r="V623">
        <v>0.85615939608091796</v>
      </c>
      <c r="W623">
        <v>0.92046726977311899</v>
      </c>
      <c r="X623">
        <v>0.99628097010135996</v>
      </c>
    </row>
    <row r="624" spans="1:24" x14ac:dyDescent="0.2">
      <c r="A624" t="s">
        <v>1143</v>
      </c>
      <c r="B624" t="s">
        <v>1140</v>
      </c>
      <c r="C624" t="s">
        <v>1114</v>
      </c>
      <c r="D624">
        <v>1</v>
      </c>
      <c r="E624">
        <v>0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1</v>
      </c>
      <c r="Q624">
        <v>0</v>
      </c>
      <c r="R624">
        <v>0</v>
      </c>
      <c r="S624">
        <v>4</v>
      </c>
      <c r="T624">
        <v>1</v>
      </c>
      <c r="U624">
        <v>100</v>
      </c>
      <c r="V624">
        <v>0.85615939608091796</v>
      </c>
      <c r="W624">
        <v>0.92046726977311899</v>
      </c>
      <c r="X624">
        <v>0.99628097010135996</v>
      </c>
    </row>
    <row r="625" spans="1:24" x14ac:dyDescent="0.2">
      <c r="A625" t="s">
        <v>1144</v>
      </c>
      <c r="B625" t="s">
        <v>1140</v>
      </c>
      <c r="C625" t="s">
        <v>1117</v>
      </c>
      <c r="D625">
        <v>1</v>
      </c>
      <c r="E625">
        <v>1</v>
      </c>
      <c r="F625" t="s">
        <v>368</v>
      </c>
      <c r="G625">
        <v>0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0</v>
      </c>
      <c r="N625" t="s">
        <v>1117</v>
      </c>
      <c r="O625" t="s">
        <v>475</v>
      </c>
      <c r="P625">
        <v>1</v>
      </c>
      <c r="Q625">
        <v>0</v>
      </c>
      <c r="R625">
        <v>0</v>
      </c>
      <c r="S625">
        <v>4</v>
      </c>
      <c r="T625">
        <v>1</v>
      </c>
      <c r="U625">
        <v>100</v>
      </c>
      <c r="V625">
        <v>0.85615939608091796</v>
      </c>
      <c r="W625">
        <v>0.92046726977311899</v>
      </c>
      <c r="X625">
        <v>0.99628097010135996</v>
      </c>
    </row>
    <row r="626" spans="1:24" x14ac:dyDescent="0.2">
      <c r="A626" t="s">
        <v>1145</v>
      </c>
      <c r="B626" t="s">
        <v>1140</v>
      </c>
      <c r="C626" t="s">
        <v>577</v>
      </c>
      <c r="D626">
        <v>1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1</v>
      </c>
      <c r="Q626">
        <v>0</v>
      </c>
      <c r="R626">
        <v>0</v>
      </c>
      <c r="S626">
        <v>4</v>
      </c>
      <c r="T626">
        <v>1</v>
      </c>
      <c r="U626">
        <v>100</v>
      </c>
      <c r="V626">
        <v>0.85615939608091796</v>
      </c>
      <c r="W626">
        <v>0.92046726977311899</v>
      </c>
      <c r="X626">
        <v>0.99628097010135996</v>
      </c>
    </row>
    <row r="627" spans="1:24" x14ac:dyDescent="0.2">
      <c r="A627" t="s">
        <v>1146</v>
      </c>
      <c r="B627" t="s">
        <v>1140</v>
      </c>
      <c r="C627" t="s">
        <v>491</v>
      </c>
      <c r="D627">
        <v>1</v>
      </c>
      <c r="E627">
        <v>1</v>
      </c>
      <c r="F627" t="s">
        <v>368</v>
      </c>
      <c r="G627">
        <v>0</v>
      </c>
      <c r="H627">
        <v>1</v>
      </c>
      <c r="I627" t="s">
        <v>368</v>
      </c>
      <c r="J627">
        <v>0</v>
      </c>
      <c r="K627">
        <v>0</v>
      </c>
      <c r="L627">
        <v>0</v>
      </c>
      <c r="M627">
        <v>0</v>
      </c>
      <c r="N627" t="s">
        <v>492</v>
      </c>
      <c r="O627" t="s">
        <v>493</v>
      </c>
      <c r="P627">
        <v>1</v>
      </c>
      <c r="Q627">
        <v>0</v>
      </c>
      <c r="R627">
        <v>0</v>
      </c>
      <c r="S627">
        <v>4</v>
      </c>
      <c r="T627">
        <v>1</v>
      </c>
      <c r="U627">
        <v>100</v>
      </c>
      <c r="V627">
        <v>0.85615939608091796</v>
      </c>
      <c r="W627">
        <v>0.92046726977311899</v>
      </c>
      <c r="X627">
        <v>0.99628097010135996</v>
      </c>
    </row>
    <row r="628" spans="1:24" x14ac:dyDescent="0.2">
      <c r="A628" t="s">
        <v>1147</v>
      </c>
      <c r="B628" t="s">
        <v>1129</v>
      </c>
      <c r="C628" t="s">
        <v>1148</v>
      </c>
      <c r="D628">
        <v>0</v>
      </c>
      <c r="E628">
        <v>0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8</v>
      </c>
      <c r="Q628">
        <v>0</v>
      </c>
      <c r="R628">
        <v>0</v>
      </c>
      <c r="S628">
        <v>4</v>
      </c>
      <c r="T628">
        <v>1</v>
      </c>
      <c r="U628">
        <v>100</v>
      </c>
      <c r="V628">
        <v>0.85615939608091796</v>
      </c>
      <c r="W628">
        <v>0.92046726977311899</v>
      </c>
      <c r="X628">
        <v>0.99628097010135996</v>
      </c>
    </row>
    <row r="629" spans="1:24" x14ac:dyDescent="0.2">
      <c r="A629" t="s">
        <v>1149</v>
      </c>
      <c r="B629" t="s">
        <v>1148</v>
      </c>
      <c r="C629" t="s">
        <v>479</v>
      </c>
      <c r="D629">
        <v>1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1</v>
      </c>
      <c r="Q629">
        <v>0</v>
      </c>
      <c r="R629">
        <v>0</v>
      </c>
      <c r="S629">
        <v>4</v>
      </c>
      <c r="T629">
        <v>1</v>
      </c>
      <c r="U629">
        <v>100</v>
      </c>
      <c r="V629">
        <v>0.85615939608091796</v>
      </c>
      <c r="W629">
        <v>0.92046726977311899</v>
      </c>
      <c r="X629">
        <v>0.99628097010135996</v>
      </c>
    </row>
    <row r="630" spans="1:24" x14ac:dyDescent="0.2">
      <c r="A630" t="s">
        <v>1150</v>
      </c>
      <c r="B630" t="s">
        <v>1148</v>
      </c>
      <c r="C630" t="s">
        <v>573</v>
      </c>
      <c r="D630">
        <v>1</v>
      </c>
      <c r="E630">
        <v>0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1</v>
      </c>
      <c r="Q630">
        <v>0</v>
      </c>
      <c r="R630">
        <v>0</v>
      </c>
      <c r="S630">
        <v>4</v>
      </c>
      <c r="T630">
        <v>1</v>
      </c>
      <c r="U630">
        <v>100</v>
      </c>
      <c r="V630">
        <v>0.85615939608091796</v>
      </c>
      <c r="W630">
        <v>0.92046726977311899</v>
      </c>
      <c r="X630">
        <v>0.99628097010135996</v>
      </c>
    </row>
    <row r="631" spans="1:24" x14ac:dyDescent="0.2">
      <c r="A631" t="s">
        <v>1151</v>
      </c>
      <c r="B631" t="s">
        <v>1148</v>
      </c>
      <c r="C631" t="s">
        <v>637</v>
      </c>
      <c r="D631">
        <v>1</v>
      </c>
      <c r="E631">
        <v>0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1</v>
      </c>
      <c r="Q631">
        <v>0</v>
      </c>
      <c r="R631">
        <v>0</v>
      </c>
      <c r="S631">
        <v>4</v>
      </c>
      <c r="T631">
        <v>1</v>
      </c>
      <c r="U631">
        <v>100</v>
      </c>
      <c r="V631">
        <v>0.85615939608091796</v>
      </c>
      <c r="W631">
        <v>0.92046726977311899</v>
      </c>
      <c r="X631">
        <v>0.99628097010135996</v>
      </c>
    </row>
    <row r="632" spans="1:24" x14ac:dyDescent="0.2">
      <c r="A632" t="s">
        <v>1152</v>
      </c>
      <c r="B632" t="s">
        <v>1148</v>
      </c>
      <c r="C632" t="s">
        <v>1114</v>
      </c>
      <c r="D632">
        <v>1</v>
      </c>
      <c r="E632">
        <v>0</v>
      </c>
      <c r="F632">
        <v>0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1</v>
      </c>
      <c r="Q632">
        <v>0</v>
      </c>
      <c r="R632">
        <v>0</v>
      </c>
      <c r="S632">
        <v>4</v>
      </c>
      <c r="T632">
        <v>1</v>
      </c>
      <c r="U632">
        <v>100</v>
      </c>
      <c r="V632">
        <v>0.85615939608091796</v>
      </c>
      <c r="W632">
        <v>0.92046726977311899</v>
      </c>
      <c r="X632">
        <v>0.99628097010135996</v>
      </c>
    </row>
    <row r="633" spans="1:24" x14ac:dyDescent="0.2">
      <c r="A633" t="s">
        <v>1153</v>
      </c>
      <c r="B633" t="s">
        <v>1148</v>
      </c>
      <c r="C633" t="s">
        <v>1154</v>
      </c>
      <c r="D633">
        <v>1</v>
      </c>
      <c r="E633">
        <v>0</v>
      </c>
      <c r="F633">
        <v>0</v>
      </c>
      <c r="G633">
        <v>0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1</v>
      </c>
      <c r="Q633">
        <v>0</v>
      </c>
      <c r="R633">
        <v>0</v>
      </c>
      <c r="S633">
        <v>4</v>
      </c>
      <c r="T633">
        <v>1</v>
      </c>
      <c r="U633">
        <v>100</v>
      </c>
      <c r="V633">
        <v>0.85615939608091796</v>
      </c>
      <c r="W633">
        <v>0.92046726977311899</v>
      </c>
      <c r="X633">
        <v>0.99628097010135996</v>
      </c>
    </row>
    <row r="634" spans="1:24" x14ac:dyDescent="0.2">
      <c r="A634" t="s">
        <v>1155</v>
      </c>
      <c r="B634" t="s">
        <v>1148</v>
      </c>
      <c r="C634" t="s">
        <v>577</v>
      </c>
      <c r="D634">
        <v>1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1</v>
      </c>
      <c r="Q634">
        <v>0</v>
      </c>
      <c r="R634">
        <v>0</v>
      </c>
      <c r="S634">
        <v>4</v>
      </c>
      <c r="T634">
        <v>1</v>
      </c>
      <c r="U634">
        <v>100</v>
      </c>
      <c r="V634">
        <v>0.85615939608091796</v>
      </c>
      <c r="W634">
        <v>0.92046726977311899</v>
      </c>
      <c r="X634">
        <v>0.99628097010135996</v>
      </c>
    </row>
    <row r="635" spans="1:24" x14ac:dyDescent="0.2">
      <c r="A635" t="s">
        <v>1156</v>
      </c>
      <c r="B635" t="s">
        <v>1148</v>
      </c>
      <c r="C635" t="s">
        <v>491</v>
      </c>
      <c r="D635">
        <v>1</v>
      </c>
      <c r="E635">
        <v>1</v>
      </c>
      <c r="F635" t="s">
        <v>368</v>
      </c>
      <c r="G635">
        <v>0</v>
      </c>
      <c r="H635">
        <v>1</v>
      </c>
      <c r="I635" t="s">
        <v>368</v>
      </c>
      <c r="J635">
        <v>0</v>
      </c>
      <c r="K635">
        <v>0</v>
      </c>
      <c r="L635">
        <v>0</v>
      </c>
      <c r="M635">
        <v>0</v>
      </c>
      <c r="N635" t="s">
        <v>492</v>
      </c>
      <c r="O635" t="s">
        <v>493</v>
      </c>
      <c r="P635">
        <v>1</v>
      </c>
      <c r="Q635">
        <v>0</v>
      </c>
      <c r="R635">
        <v>0</v>
      </c>
      <c r="S635">
        <v>4</v>
      </c>
      <c r="T635">
        <v>1</v>
      </c>
      <c r="U635">
        <v>100</v>
      </c>
      <c r="V635">
        <v>0.85615939608091796</v>
      </c>
      <c r="W635">
        <v>0.92046726977311899</v>
      </c>
      <c r="X635">
        <v>0.99628097010135996</v>
      </c>
    </row>
    <row r="636" spans="1:24" x14ac:dyDescent="0.2">
      <c r="A636" t="s">
        <v>1157</v>
      </c>
      <c r="B636" t="s">
        <v>1129</v>
      </c>
      <c r="C636" t="s">
        <v>1158</v>
      </c>
      <c r="D636">
        <v>0</v>
      </c>
      <c r="E636">
        <v>0</v>
      </c>
      <c r="F636">
        <v>0</v>
      </c>
      <c r="G636">
        <v>0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6</v>
      </c>
      <c r="Q636">
        <v>0</v>
      </c>
      <c r="R636">
        <v>0</v>
      </c>
      <c r="S636">
        <v>4</v>
      </c>
      <c r="T636">
        <v>1</v>
      </c>
      <c r="U636">
        <v>100</v>
      </c>
      <c r="V636">
        <v>0.85615939608091796</v>
      </c>
      <c r="W636">
        <v>0.92046726977311899</v>
      </c>
      <c r="X636">
        <v>0.99628097010135996</v>
      </c>
    </row>
    <row r="637" spans="1:24" x14ac:dyDescent="0.2">
      <c r="A637" t="s">
        <v>1159</v>
      </c>
      <c r="B637" t="s">
        <v>1158</v>
      </c>
      <c r="C637" t="s">
        <v>1160</v>
      </c>
      <c r="D637">
        <v>0</v>
      </c>
      <c r="E637">
        <v>13400</v>
      </c>
      <c r="F637" t="s">
        <v>1161</v>
      </c>
      <c r="G637">
        <v>0</v>
      </c>
      <c r="H637">
        <v>1</v>
      </c>
      <c r="I637" t="s">
        <v>368</v>
      </c>
      <c r="J637">
        <v>0</v>
      </c>
      <c r="K637">
        <v>0</v>
      </c>
      <c r="L637">
        <v>0</v>
      </c>
      <c r="M637">
        <v>0</v>
      </c>
      <c r="N637" t="s">
        <v>474</v>
      </c>
      <c r="O637" t="s">
        <v>475</v>
      </c>
      <c r="P637">
        <v>1</v>
      </c>
      <c r="Q637">
        <v>0</v>
      </c>
      <c r="R637">
        <v>0</v>
      </c>
      <c r="S637">
        <v>4</v>
      </c>
      <c r="T637">
        <v>1</v>
      </c>
      <c r="U637">
        <v>100</v>
      </c>
      <c r="V637">
        <v>0.85615939608091796</v>
      </c>
      <c r="W637">
        <v>0.92046726977311899</v>
      </c>
      <c r="X637">
        <v>0.99628097010135996</v>
      </c>
    </row>
    <row r="638" spans="1:24" x14ac:dyDescent="0.2">
      <c r="A638" t="s">
        <v>1162</v>
      </c>
      <c r="B638" t="s">
        <v>1158</v>
      </c>
      <c r="C638" t="s">
        <v>1117</v>
      </c>
      <c r="D638">
        <v>1</v>
      </c>
      <c r="E638">
        <v>1</v>
      </c>
      <c r="F638" t="s">
        <v>368</v>
      </c>
      <c r="G638">
        <v>0</v>
      </c>
      <c r="H638">
        <v>0</v>
      </c>
      <c r="I638">
        <v>0</v>
      </c>
      <c r="J638">
        <v>0</v>
      </c>
      <c r="K638">
        <v>0</v>
      </c>
      <c r="L638">
        <v>0</v>
      </c>
      <c r="M638">
        <v>0</v>
      </c>
      <c r="N638" t="s">
        <v>1117</v>
      </c>
      <c r="O638" t="s">
        <v>475</v>
      </c>
      <c r="P638">
        <v>1</v>
      </c>
      <c r="Q638">
        <v>0</v>
      </c>
      <c r="R638">
        <v>0</v>
      </c>
      <c r="S638">
        <v>4</v>
      </c>
      <c r="T638">
        <v>1</v>
      </c>
      <c r="U638">
        <v>100</v>
      </c>
      <c r="V638">
        <v>0.85615939608091796</v>
      </c>
      <c r="W638">
        <v>0.92046726977311899</v>
      </c>
      <c r="X638">
        <v>0.99628097010135996</v>
      </c>
    </row>
    <row r="639" spans="1:24" x14ac:dyDescent="0.2">
      <c r="A639" t="s">
        <v>1163</v>
      </c>
      <c r="B639" t="s">
        <v>1158</v>
      </c>
      <c r="C639" t="s">
        <v>577</v>
      </c>
      <c r="D639">
        <v>1</v>
      </c>
      <c r="E639">
        <v>0</v>
      </c>
      <c r="F639">
        <v>0</v>
      </c>
      <c r="G639">
        <v>0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1</v>
      </c>
      <c r="Q639">
        <v>0</v>
      </c>
      <c r="R639">
        <v>0</v>
      </c>
      <c r="S639">
        <v>4</v>
      </c>
      <c r="T639">
        <v>1</v>
      </c>
      <c r="U639">
        <v>100</v>
      </c>
      <c r="V639">
        <v>0.85615939608091796</v>
      </c>
      <c r="W639">
        <v>0.92046726977311899</v>
      </c>
      <c r="X639">
        <v>0.99628097010135996</v>
      </c>
    </row>
    <row r="640" spans="1:24" x14ac:dyDescent="0.2">
      <c r="A640" t="s">
        <v>1164</v>
      </c>
      <c r="B640" t="s">
        <v>1158</v>
      </c>
      <c r="C640" t="s">
        <v>491</v>
      </c>
      <c r="D640">
        <v>1</v>
      </c>
      <c r="E640">
        <v>1</v>
      </c>
      <c r="F640" t="s">
        <v>368</v>
      </c>
      <c r="G640">
        <v>0</v>
      </c>
      <c r="H640">
        <v>1</v>
      </c>
      <c r="I640" t="s">
        <v>368</v>
      </c>
      <c r="J640">
        <v>0</v>
      </c>
      <c r="K640">
        <v>0</v>
      </c>
      <c r="L640">
        <v>0</v>
      </c>
      <c r="M640">
        <v>0</v>
      </c>
      <c r="N640" t="s">
        <v>492</v>
      </c>
      <c r="O640" t="s">
        <v>493</v>
      </c>
      <c r="P640">
        <v>1</v>
      </c>
      <c r="Q640">
        <v>0</v>
      </c>
      <c r="R640">
        <v>0</v>
      </c>
      <c r="S640">
        <v>4</v>
      </c>
      <c r="T640">
        <v>1</v>
      </c>
      <c r="U640">
        <v>100</v>
      </c>
      <c r="V640">
        <v>0.85615939608091796</v>
      </c>
      <c r="W640">
        <v>0.92046726977311899</v>
      </c>
      <c r="X640">
        <v>0.99628097010135996</v>
      </c>
    </row>
    <row r="641" spans="1:24" x14ac:dyDescent="0.2">
      <c r="A641" t="s">
        <v>1165</v>
      </c>
      <c r="B641" t="s">
        <v>1158</v>
      </c>
      <c r="C641" t="s">
        <v>1110</v>
      </c>
      <c r="D641">
        <v>1</v>
      </c>
      <c r="E641">
        <v>0</v>
      </c>
      <c r="F641">
        <v>0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1</v>
      </c>
      <c r="Q641">
        <v>0</v>
      </c>
      <c r="R641">
        <v>0</v>
      </c>
      <c r="S641">
        <v>4</v>
      </c>
      <c r="T641">
        <v>1</v>
      </c>
      <c r="U641">
        <v>100</v>
      </c>
      <c r="V641">
        <v>0.85615939608091796</v>
      </c>
      <c r="W641">
        <v>0.92046726977311899</v>
      </c>
      <c r="X641">
        <v>0.99628097010135996</v>
      </c>
    </row>
    <row r="642" spans="1:24" x14ac:dyDescent="0.2">
      <c r="A642" t="s">
        <v>1166</v>
      </c>
      <c r="B642" t="s">
        <v>1167</v>
      </c>
      <c r="C642" t="s">
        <v>1167</v>
      </c>
      <c r="D642">
        <v>0</v>
      </c>
      <c r="E642">
        <v>0</v>
      </c>
      <c r="F642">
        <v>0</v>
      </c>
      <c r="G642">
        <v>9915160.9353138003</v>
      </c>
      <c r="H642">
        <v>0</v>
      </c>
      <c r="I642">
        <v>0</v>
      </c>
      <c r="J642">
        <v>34105.938764443999</v>
      </c>
      <c r="K642">
        <v>1819335.32433125</v>
      </c>
      <c r="L642">
        <v>179319.15924923899</v>
      </c>
      <c r="M642">
        <v>11913815.4188942</v>
      </c>
      <c r="N642">
        <v>0</v>
      </c>
      <c r="O642">
        <v>0</v>
      </c>
      <c r="P642">
        <v>15</v>
      </c>
      <c r="Q642">
        <v>0</v>
      </c>
      <c r="R642">
        <v>0</v>
      </c>
      <c r="S642">
        <v>1</v>
      </c>
      <c r="T642">
        <v>1</v>
      </c>
      <c r="U642">
        <v>100</v>
      </c>
      <c r="V642">
        <v>1</v>
      </c>
      <c r="W642">
        <v>1</v>
      </c>
      <c r="X642">
        <v>1</v>
      </c>
    </row>
    <row r="643" spans="1:24" x14ac:dyDescent="0.2">
      <c r="A643" t="s">
        <v>1168</v>
      </c>
      <c r="B643" t="s">
        <v>1167</v>
      </c>
      <c r="C643" t="s">
        <v>1169</v>
      </c>
      <c r="D643">
        <v>0</v>
      </c>
      <c r="E643">
        <v>0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9</v>
      </c>
      <c r="Q643">
        <v>0</v>
      </c>
      <c r="R643">
        <v>0</v>
      </c>
      <c r="S643">
        <v>4</v>
      </c>
      <c r="T643">
        <v>1</v>
      </c>
      <c r="U643">
        <v>100</v>
      </c>
      <c r="V643">
        <v>0.85615939608091796</v>
      </c>
      <c r="W643">
        <v>0.92046726977311899</v>
      </c>
      <c r="X643">
        <v>0.99628097010135996</v>
      </c>
    </row>
    <row r="644" spans="1:24" x14ac:dyDescent="0.2">
      <c r="A644" t="s">
        <v>1170</v>
      </c>
      <c r="B644" t="s">
        <v>1169</v>
      </c>
      <c r="C644" t="s">
        <v>1171</v>
      </c>
      <c r="D644">
        <v>1</v>
      </c>
      <c r="E644">
        <v>0</v>
      </c>
      <c r="F644">
        <v>0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1</v>
      </c>
      <c r="Q644">
        <v>0</v>
      </c>
      <c r="R644">
        <v>0</v>
      </c>
      <c r="S644">
        <v>4</v>
      </c>
      <c r="T644">
        <v>1</v>
      </c>
      <c r="U644">
        <v>100</v>
      </c>
      <c r="V644">
        <v>0.85615939608091796</v>
      </c>
      <c r="W644">
        <v>0.92046726977311899</v>
      </c>
      <c r="X644">
        <v>0.99628097010135996</v>
      </c>
    </row>
    <row r="645" spans="1:24" x14ac:dyDescent="0.2">
      <c r="A645" t="s">
        <v>1172</v>
      </c>
      <c r="B645" t="s">
        <v>1169</v>
      </c>
      <c r="C645" t="s">
        <v>1173</v>
      </c>
      <c r="D645">
        <v>1</v>
      </c>
      <c r="E645">
        <v>0</v>
      </c>
      <c r="F645">
        <v>0</v>
      </c>
      <c r="G645">
        <v>0</v>
      </c>
      <c r="H645">
        <v>0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0</v>
      </c>
      <c r="O645">
        <v>0</v>
      </c>
      <c r="P645">
        <v>1</v>
      </c>
      <c r="Q645">
        <v>0</v>
      </c>
      <c r="R645">
        <v>0</v>
      </c>
      <c r="S645">
        <v>4</v>
      </c>
      <c r="T645">
        <v>1</v>
      </c>
      <c r="U645">
        <v>100</v>
      </c>
      <c r="V645">
        <v>0.85615939608091796</v>
      </c>
      <c r="W645">
        <v>0.92046726977311899</v>
      </c>
      <c r="X645">
        <v>0.99628097010135996</v>
      </c>
    </row>
    <row r="646" spans="1:24" x14ac:dyDescent="0.2">
      <c r="A646" t="s">
        <v>1174</v>
      </c>
      <c r="B646" t="s">
        <v>1169</v>
      </c>
      <c r="C646" t="s">
        <v>1175</v>
      </c>
      <c r="D646">
        <v>1</v>
      </c>
      <c r="E646">
        <v>0</v>
      </c>
      <c r="F646">
        <v>0</v>
      </c>
      <c r="G646">
        <v>0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0</v>
      </c>
      <c r="P646">
        <v>1</v>
      </c>
      <c r="Q646">
        <v>0</v>
      </c>
      <c r="R646">
        <v>0</v>
      </c>
      <c r="S646">
        <v>4</v>
      </c>
      <c r="T646">
        <v>1</v>
      </c>
      <c r="U646">
        <v>100</v>
      </c>
      <c r="V646">
        <v>0.85615939608091796</v>
      </c>
      <c r="W646">
        <v>0.92046726977311899</v>
      </c>
      <c r="X646">
        <v>0.99628097010135996</v>
      </c>
    </row>
    <row r="647" spans="1:24" x14ac:dyDescent="0.2">
      <c r="A647" t="s">
        <v>1176</v>
      </c>
      <c r="B647" t="s">
        <v>1169</v>
      </c>
      <c r="C647" t="s">
        <v>1177</v>
      </c>
      <c r="D647">
        <v>1</v>
      </c>
      <c r="E647">
        <v>0</v>
      </c>
      <c r="F647">
        <v>0</v>
      </c>
      <c r="G647">
        <v>0</v>
      </c>
      <c r="H647">
        <v>0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0</v>
      </c>
      <c r="O647">
        <v>0</v>
      </c>
      <c r="P647">
        <v>1</v>
      </c>
      <c r="Q647">
        <v>0</v>
      </c>
      <c r="R647">
        <v>0</v>
      </c>
      <c r="S647">
        <v>4</v>
      </c>
      <c r="T647">
        <v>1</v>
      </c>
      <c r="U647">
        <v>100</v>
      </c>
      <c r="V647">
        <v>0.85615939608091796</v>
      </c>
      <c r="W647">
        <v>0.92046726977311899</v>
      </c>
      <c r="X647">
        <v>0.99628097010135996</v>
      </c>
    </row>
    <row r="648" spans="1:24" x14ac:dyDescent="0.2">
      <c r="A648" t="s">
        <v>1178</v>
      </c>
      <c r="B648" t="s">
        <v>1169</v>
      </c>
      <c r="C648" t="s">
        <v>1179</v>
      </c>
      <c r="D648">
        <v>1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1</v>
      </c>
      <c r="Q648">
        <v>0</v>
      </c>
      <c r="R648">
        <v>0</v>
      </c>
      <c r="S648">
        <v>4</v>
      </c>
      <c r="T648">
        <v>1</v>
      </c>
      <c r="U648">
        <v>100</v>
      </c>
      <c r="V648">
        <v>0.85615939608091796</v>
      </c>
      <c r="W648">
        <v>0.92046726977311899</v>
      </c>
      <c r="X648">
        <v>0.99628097010135996</v>
      </c>
    </row>
    <row r="649" spans="1:24" x14ac:dyDescent="0.2">
      <c r="A649" t="s">
        <v>1180</v>
      </c>
      <c r="B649" t="s">
        <v>1169</v>
      </c>
      <c r="C649" t="s">
        <v>1181</v>
      </c>
      <c r="D649">
        <v>1</v>
      </c>
      <c r="E649">
        <v>0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1</v>
      </c>
      <c r="Q649">
        <v>0</v>
      </c>
      <c r="R649">
        <v>0</v>
      </c>
      <c r="S649">
        <v>4</v>
      </c>
      <c r="T649">
        <v>1</v>
      </c>
      <c r="U649">
        <v>100</v>
      </c>
      <c r="V649">
        <v>0.85615939608091796</v>
      </c>
      <c r="W649">
        <v>0.92046726977311899</v>
      </c>
      <c r="X649">
        <v>0.99628097010135996</v>
      </c>
    </row>
    <row r="650" spans="1:24" x14ac:dyDescent="0.2">
      <c r="A650" t="s">
        <v>1182</v>
      </c>
      <c r="B650" t="s">
        <v>1169</v>
      </c>
      <c r="C650" t="s">
        <v>1183</v>
      </c>
      <c r="D650">
        <v>1</v>
      </c>
      <c r="E650">
        <v>0</v>
      </c>
      <c r="F650">
        <v>0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1</v>
      </c>
      <c r="Q650">
        <v>0</v>
      </c>
      <c r="R650">
        <v>0</v>
      </c>
      <c r="S650">
        <v>4</v>
      </c>
      <c r="T650">
        <v>1</v>
      </c>
      <c r="U650">
        <v>100</v>
      </c>
      <c r="V650">
        <v>0.85615939608091796</v>
      </c>
      <c r="W650">
        <v>0.92046726977311899</v>
      </c>
      <c r="X650">
        <v>0.99628097010135996</v>
      </c>
    </row>
    <row r="651" spans="1:24" x14ac:dyDescent="0.2">
      <c r="A651" t="s">
        <v>1184</v>
      </c>
      <c r="B651" t="s">
        <v>1169</v>
      </c>
      <c r="C651" t="s">
        <v>491</v>
      </c>
      <c r="D651">
        <v>1</v>
      </c>
      <c r="E651">
        <v>1</v>
      </c>
      <c r="F651" t="s">
        <v>368</v>
      </c>
      <c r="G651">
        <v>0</v>
      </c>
      <c r="H651">
        <v>1</v>
      </c>
      <c r="I651" t="s">
        <v>368</v>
      </c>
      <c r="J651">
        <v>0</v>
      </c>
      <c r="K651">
        <v>0</v>
      </c>
      <c r="L651">
        <v>0</v>
      </c>
      <c r="M651">
        <v>0</v>
      </c>
      <c r="N651" t="s">
        <v>492</v>
      </c>
      <c r="O651" t="s">
        <v>493</v>
      </c>
      <c r="P651">
        <v>1</v>
      </c>
      <c r="Q651">
        <v>0</v>
      </c>
      <c r="R651">
        <v>0</v>
      </c>
      <c r="S651">
        <v>4</v>
      </c>
      <c r="T651">
        <v>1</v>
      </c>
      <c r="U651">
        <v>100</v>
      </c>
      <c r="V651">
        <v>0.85615939608091796</v>
      </c>
      <c r="W651">
        <v>0.92046726977311899</v>
      </c>
      <c r="X651">
        <v>0.99628097010135996</v>
      </c>
    </row>
    <row r="652" spans="1:24" x14ac:dyDescent="0.2">
      <c r="A652" t="s">
        <v>1185</v>
      </c>
      <c r="B652" t="s">
        <v>1167</v>
      </c>
      <c r="C652" t="s">
        <v>1186</v>
      </c>
      <c r="D652">
        <v>0</v>
      </c>
      <c r="E652">
        <v>0</v>
      </c>
      <c r="F652">
        <v>0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2</v>
      </c>
      <c r="Q652">
        <v>0</v>
      </c>
      <c r="R652">
        <v>0</v>
      </c>
      <c r="S652">
        <v>4</v>
      </c>
      <c r="T652">
        <v>1</v>
      </c>
      <c r="U652">
        <v>100</v>
      </c>
      <c r="V652">
        <v>0.85615939608091796</v>
      </c>
      <c r="W652">
        <v>0.92046726977311899</v>
      </c>
      <c r="X652">
        <v>0.99628097010135996</v>
      </c>
    </row>
    <row r="653" spans="1:24" x14ac:dyDescent="0.2">
      <c r="A653" t="s">
        <v>1187</v>
      </c>
      <c r="B653" t="s">
        <v>1186</v>
      </c>
      <c r="C653" t="s">
        <v>1188</v>
      </c>
      <c r="D653">
        <v>1</v>
      </c>
      <c r="E653">
        <v>0</v>
      </c>
      <c r="F653">
        <v>0</v>
      </c>
      <c r="G653">
        <v>0</v>
      </c>
      <c r="H653">
        <v>0</v>
      </c>
      <c r="I653">
        <v>0</v>
      </c>
      <c r="J653">
        <v>0</v>
      </c>
      <c r="K653">
        <v>0</v>
      </c>
      <c r="L653">
        <v>0</v>
      </c>
      <c r="M653">
        <v>0</v>
      </c>
      <c r="N653">
        <v>0</v>
      </c>
      <c r="O653">
        <v>0</v>
      </c>
      <c r="P653">
        <v>1</v>
      </c>
      <c r="Q653">
        <v>0</v>
      </c>
      <c r="R653">
        <v>0</v>
      </c>
      <c r="S653">
        <v>4</v>
      </c>
      <c r="T653">
        <v>1</v>
      </c>
      <c r="U653">
        <v>100</v>
      </c>
      <c r="V653">
        <v>0.85615939608091796</v>
      </c>
      <c r="W653">
        <v>0.92046726977311899</v>
      </c>
      <c r="X653">
        <v>0.99628097010135996</v>
      </c>
    </row>
    <row r="654" spans="1:24" x14ac:dyDescent="0.2">
      <c r="A654" t="s">
        <v>1189</v>
      </c>
      <c r="B654" t="s">
        <v>1167</v>
      </c>
      <c r="C654" t="s">
        <v>1190</v>
      </c>
      <c r="D654">
        <v>0</v>
      </c>
      <c r="E654">
        <v>0</v>
      </c>
      <c r="F654">
        <v>0</v>
      </c>
      <c r="G654">
        <v>9915160.9353138003</v>
      </c>
      <c r="H654">
        <v>0</v>
      </c>
      <c r="I654">
        <v>0</v>
      </c>
      <c r="J654">
        <v>34105.938764443999</v>
      </c>
      <c r="K654">
        <v>1819335.32433125</v>
      </c>
      <c r="L654">
        <v>179319.15924923899</v>
      </c>
      <c r="M654">
        <v>11913815.4188942</v>
      </c>
      <c r="N654">
        <v>0</v>
      </c>
      <c r="O654">
        <v>0</v>
      </c>
      <c r="P654">
        <v>3</v>
      </c>
      <c r="Q654">
        <v>0</v>
      </c>
      <c r="R654">
        <v>0</v>
      </c>
      <c r="S654">
        <v>1</v>
      </c>
      <c r="T654">
        <v>1</v>
      </c>
      <c r="U654">
        <v>100</v>
      </c>
      <c r="V654">
        <v>1</v>
      </c>
      <c r="W654">
        <v>1</v>
      </c>
      <c r="X654">
        <v>1</v>
      </c>
    </row>
    <row r="655" spans="1:24" x14ac:dyDescent="0.2">
      <c r="A655" t="s">
        <v>1191</v>
      </c>
      <c r="B655" t="s">
        <v>1190</v>
      </c>
      <c r="C655" t="s">
        <v>1192</v>
      </c>
      <c r="D655">
        <v>1</v>
      </c>
      <c r="E655">
        <v>0</v>
      </c>
      <c r="F655">
        <v>0</v>
      </c>
      <c r="G655">
        <v>237753.54049219901</v>
      </c>
      <c r="H655">
        <v>0</v>
      </c>
      <c r="I655">
        <v>0</v>
      </c>
      <c r="J655">
        <v>1259.51765408555</v>
      </c>
      <c r="K655">
        <v>64899.865038001597</v>
      </c>
      <c r="L655">
        <v>3581.5298533563</v>
      </c>
      <c r="M655">
        <v>306234.93538355699</v>
      </c>
      <c r="N655">
        <v>0</v>
      </c>
      <c r="O655">
        <v>0</v>
      </c>
      <c r="P655">
        <v>1</v>
      </c>
      <c r="Q655">
        <v>0</v>
      </c>
      <c r="R655">
        <v>0</v>
      </c>
      <c r="S655">
        <v>1</v>
      </c>
      <c r="T655">
        <v>1</v>
      </c>
      <c r="U655">
        <v>100</v>
      </c>
      <c r="V655">
        <v>1</v>
      </c>
      <c r="W655">
        <v>1</v>
      </c>
      <c r="X655">
        <v>1</v>
      </c>
    </row>
    <row r="656" spans="1:24" x14ac:dyDescent="0.2">
      <c r="A656" t="s">
        <v>1193</v>
      </c>
      <c r="B656" t="s">
        <v>1190</v>
      </c>
      <c r="C656" t="s">
        <v>1194</v>
      </c>
      <c r="D656">
        <v>1</v>
      </c>
      <c r="E656">
        <v>0</v>
      </c>
      <c r="F656">
        <v>0</v>
      </c>
      <c r="G656">
        <v>9677407.3948215991</v>
      </c>
      <c r="H656">
        <v>0</v>
      </c>
      <c r="I656">
        <v>0</v>
      </c>
      <c r="J656">
        <v>32846.421110358497</v>
      </c>
      <c r="K656">
        <v>1754435.45929324</v>
      </c>
      <c r="L656">
        <v>175737.62939588301</v>
      </c>
      <c r="M656">
        <v>11607580.483510699</v>
      </c>
      <c r="N656">
        <v>0</v>
      </c>
      <c r="O656">
        <v>0</v>
      </c>
      <c r="P656">
        <v>1</v>
      </c>
      <c r="Q656">
        <v>0</v>
      </c>
      <c r="R656">
        <v>0</v>
      </c>
      <c r="S656">
        <v>1</v>
      </c>
      <c r="T656">
        <v>1</v>
      </c>
      <c r="U656">
        <v>100</v>
      </c>
      <c r="V656">
        <v>1</v>
      </c>
      <c r="W656">
        <v>1</v>
      </c>
      <c r="X656">
        <v>1</v>
      </c>
    </row>
    <row r="657" spans="1:24" x14ac:dyDescent="0.2">
      <c r="A657" t="s">
        <v>1195</v>
      </c>
      <c r="B657" t="s">
        <v>1196</v>
      </c>
      <c r="C657" t="s">
        <v>1196</v>
      </c>
      <c r="D657">
        <v>0</v>
      </c>
      <c r="E657">
        <v>0</v>
      </c>
      <c r="F657">
        <v>0</v>
      </c>
      <c r="G657">
        <v>0</v>
      </c>
      <c r="H657">
        <v>0</v>
      </c>
      <c r="I657">
        <v>0</v>
      </c>
      <c r="J657">
        <v>0</v>
      </c>
      <c r="K657">
        <v>0</v>
      </c>
      <c r="L657">
        <v>0</v>
      </c>
      <c r="M657">
        <v>0</v>
      </c>
      <c r="N657">
        <v>0</v>
      </c>
      <c r="O657">
        <v>0</v>
      </c>
      <c r="P657">
        <v>18</v>
      </c>
      <c r="Q657">
        <v>0</v>
      </c>
      <c r="R657">
        <v>0</v>
      </c>
      <c r="S657">
        <v>1</v>
      </c>
      <c r="T657">
        <v>1</v>
      </c>
      <c r="U657">
        <v>100</v>
      </c>
      <c r="V657">
        <v>1</v>
      </c>
      <c r="W657">
        <v>1</v>
      </c>
      <c r="X657">
        <v>1</v>
      </c>
    </row>
    <row r="658" spans="1:24" x14ac:dyDescent="0.2">
      <c r="A658" t="s">
        <v>1197</v>
      </c>
      <c r="B658" t="s">
        <v>1196</v>
      </c>
      <c r="C658" t="s">
        <v>1198</v>
      </c>
      <c r="D658">
        <v>0</v>
      </c>
      <c r="E658">
        <v>0</v>
      </c>
      <c r="F658">
        <v>0</v>
      </c>
      <c r="G658">
        <v>0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10</v>
      </c>
      <c r="Q658">
        <v>0</v>
      </c>
      <c r="R658">
        <v>0</v>
      </c>
      <c r="S658">
        <v>1</v>
      </c>
      <c r="T658">
        <v>1</v>
      </c>
      <c r="U658">
        <v>100</v>
      </c>
      <c r="V658">
        <v>1</v>
      </c>
      <c r="W658">
        <v>1</v>
      </c>
      <c r="X658">
        <v>1</v>
      </c>
    </row>
    <row r="659" spans="1:24" x14ac:dyDescent="0.2">
      <c r="A659" t="s">
        <v>1199</v>
      </c>
      <c r="B659" t="s">
        <v>1198</v>
      </c>
      <c r="C659" t="s">
        <v>1200</v>
      </c>
      <c r="D659">
        <v>0</v>
      </c>
      <c r="E659">
        <v>0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5</v>
      </c>
      <c r="Q659">
        <v>0</v>
      </c>
      <c r="R659">
        <v>0</v>
      </c>
      <c r="S659">
        <v>1</v>
      </c>
      <c r="T659">
        <v>1</v>
      </c>
      <c r="U659">
        <v>100</v>
      </c>
      <c r="V659">
        <v>1</v>
      </c>
      <c r="W659">
        <v>1</v>
      </c>
      <c r="X659">
        <v>1</v>
      </c>
    </row>
    <row r="660" spans="1:24" x14ac:dyDescent="0.2">
      <c r="A660" t="s">
        <v>1201</v>
      </c>
      <c r="B660" t="s">
        <v>1200</v>
      </c>
      <c r="C660" t="s">
        <v>1202</v>
      </c>
      <c r="D660">
        <v>1</v>
      </c>
      <c r="E660">
        <v>1</v>
      </c>
      <c r="F660" t="s">
        <v>401</v>
      </c>
      <c r="G660">
        <v>0</v>
      </c>
      <c r="H660">
        <v>1</v>
      </c>
      <c r="I660" t="s">
        <v>368</v>
      </c>
      <c r="J660">
        <v>0</v>
      </c>
      <c r="K660">
        <v>0</v>
      </c>
      <c r="L660">
        <v>0</v>
      </c>
      <c r="M660">
        <v>0</v>
      </c>
      <c r="N660" t="s">
        <v>1200</v>
      </c>
      <c r="O660" t="s">
        <v>498</v>
      </c>
      <c r="P660">
        <v>1</v>
      </c>
      <c r="Q660">
        <v>0</v>
      </c>
      <c r="R660">
        <v>0</v>
      </c>
      <c r="S660">
        <v>1</v>
      </c>
      <c r="T660">
        <v>1</v>
      </c>
      <c r="U660">
        <v>100</v>
      </c>
      <c r="V660">
        <v>1</v>
      </c>
      <c r="W660">
        <v>1</v>
      </c>
      <c r="X660">
        <v>1</v>
      </c>
    </row>
    <row r="661" spans="1:24" x14ac:dyDescent="0.2">
      <c r="A661" t="s">
        <v>1203</v>
      </c>
      <c r="B661" t="s">
        <v>1200</v>
      </c>
      <c r="C661" t="s">
        <v>1204</v>
      </c>
      <c r="D661">
        <v>1</v>
      </c>
      <c r="E661">
        <v>1</v>
      </c>
      <c r="F661" t="s">
        <v>368</v>
      </c>
      <c r="G661">
        <v>0</v>
      </c>
      <c r="H661">
        <v>1</v>
      </c>
      <c r="I661" t="s">
        <v>368</v>
      </c>
      <c r="J661">
        <v>0</v>
      </c>
      <c r="K661">
        <v>0</v>
      </c>
      <c r="L661">
        <v>0</v>
      </c>
      <c r="M661">
        <v>0</v>
      </c>
      <c r="N661" t="s">
        <v>1200</v>
      </c>
      <c r="O661" t="s">
        <v>498</v>
      </c>
      <c r="P661">
        <v>1</v>
      </c>
      <c r="Q661">
        <v>0</v>
      </c>
      <c r="R661">
        <v>0</v>
      </c>
      <c r="S661">
        <v>1</v>
      </c>
      <c r="T661">
        <v>1</v>
      </c>
      <c r="U661">
        <v>100</v>
      </c>
      <c r="V661">
        <v>1</v>
      </c>
      <c r="W661">
        <v>1</v>
      </c>
      <c r="X661">
        <v>1</v>
      </c>
    </row>
    <row r="662" spans="1:24" x14ac:dyDescent="0.2">
      <c r="A662" t="s">
        <v>1205</v>
      </c>
      <c r="B662" t="s">
        <v>1200</v>
      </c>
      <c r="C662" t="s">
        <v>1206</v>
      </c>
      <c r="D662">
        <v>1</v>
      </c>
      <c r="E662">
        <v>1</v>
      </c>
      <c r="F662" t="s">
        <v>368</v>
      </c>
      <c r="G662">
        <v>0</v>
      </c>
      <c r="H662">
        <v>1</v>
      </c>
      <c r="I662" t="s">
        <v>368</v>
      </c>
      <c r="J662">
        <v>0</v>
      </c>
      <c r="K662">
        <v>0</v>
      </c>
      <c r="L662">
        <v>0</v>
      </c>
      <c r="M662">
        <v>0</v>
      </c>
      <c r="N662" t="s">
        <v>449</v>
      </c>
      <c r="O662" t="s">
        <v>498</v>
      </c>
      <c r="P662">
        <v>1</v>
      </c>
      <c r="Q662">
        <v>0</v>
      </c>
      <c r="R662">
        <v>0</v>
      </c>
      <c r="S662">
        <v>1</v>
      </c>
      <c r="T662">
        <v>1</v>
      </c>
      <c r="U662">
        <v>100</v>
      </c>
      <c r="V662">
        <v>1</v>
      </c>
      <c r="W662">
        <v>1</v>
      </c>
      <c r="X662">
        <v>1</v>
      </c>
    </row>
    <row r="663" spans="1:24" x14ac:dyDescent="0.2">
      <c r="A663" t="s">
        <v>1207</v>
      </c>
      <c r="B663" t="s">
        <v>1200</v>
      </c>
      <c r="C663" t="s">
        <v>1208</v>
      </c>
      <c r="D663">
        <v>1</v>
      </c>
      <c r="E663">
        <v>1</v>
      </c>
      <c r="F663" t="s">
        <v>401</v>
      </c>
      <c r="G663">
        <v>0</v>
      </c>
      <c r="H663">
        <v>1</v>
      </c>
      <c r="I663" t="s">
        <v>368</v>
      </c>
      <c r="J663">
        <v>0</v>
      </c>
      <c r="K663">
        <v>0</v>
      </c>
      <c r="L663">
        <v>0</v>
      </c>
      <c r="M663">
        <v>0</v>
      </c>
      <c r="N663" t="s">
        <v>1200</v>
      </c>
      <c r="O663" t="s">
        <v>498</v>
      </c>
      <c r="P663">
        <v>1</v>
      </c>
      <c r="Q663">
        <v>0</v>
      </c>
      <c r="R663">
        <v>0</v>
      </c>
      <c r="S663">
        <v>1</v>
      </c>
      <c r="T663">
        <v>1</v>
      </c>
      <c r="U663">
        <v>100</v>
      </c>
      <c r="V663">
        <v>1</v>
      </c>
      <c r="W663">
        <v>1</v>
      </c>
      <c r="X663">
        <v>1</v>
      </c>
    </row>
    <row r="664" spans="1:24" x14ac:dyDescent="0.2">
      <c r="A664" t="s">
        <v>1209</v>
      </c>
      <c r="B664" t="s">
        <v>1198</v>
      </c>
      <c r="C664" t="s">
        <v>1210</v>
      </c>
      <c r="D664">
        <v>1</v>
      </c>
      <c r="E664">
        <v>1</v>
      </c>
      <c r="F664" t="s">
        <v>368</v>
      </c>
      <c r="G664">
        <v>0</v>
      </c>
      <c r="H664">
        <v>1</v>
      </c>
      <c r="I664" t="s">
        <v>368</v>
      </c>
      <c r="J664">
        <v>0</v>
      </c>
      <c r="K664">
        <v>0</v>
      </c>
      <c r="L664">
        <v>0</v>
      </c>
      <c r="M664">
        <v>0</v>
      </c>
      <c r="N664" t="s">
        <v>398</v>
      </c>
      <c r="O664" t="s">
        <v>498</v>
      </c>
      <c r="P664">
        <v>1</v>
      </c>
      <c r="Q664">
        <v>0</v>
      </c>
      <c r="R664">
        <v>0</v>
      </c>
      <c r="S664">
        <v>1</v>
      </c>
      <c r="T664">
        <v>1</v>
      </c>
      <c r="U664">
        <v>100</v>
      </c>
      <c r="V664">
        <v>1</v>
      </c>
      <c r="W664">
        <v>1</v>
      </c>
      <c r="X664">
        <v>1</v>
      </c>
    </row>
    <row r="665" spans="1:24" x14ac:dyDescent="0.2">
      <c r="A665" t="s">
        <v>1211</v>
      </c>
      <c r="B665" t="s">
        <v>1198</v>
      </c>
      <c r="C665" t="s">
        <v>1212</v>
      </c>
      <c r="D665">
        <v>0</v>
      </c>
      <c r="E665">
        <v>0</v>
      </c>
      <c r="F665">
        <v>0</v>
      </c>
      <c r="G665">
        <v>0</v>
      </c>
      <c r="H665">
        <v>0</v>
      </c>
      <c r="I665">
        <v>0</v>
      </c>
      <c r="J665">
        <v>0</v>
      </c>
      <c r="K665">
        <v>0</v>
      </c>
      <c r="L665">
        <v>0</v>
      </c>
      <c r="M665">
        <v>0</v>
      </c>
      <c r="N665">
        <v>0</v>
      </c>
      <c r="O665">
        <v>0</v>
      </c>
      <c r="P665">
        <v>3</v>
      </c>
      <c r="Q665">
        <v>0</v>
      </c>
      <c r="R665">
        <v>0</v>
      </c>
      <c r="S665">
        <v>1</v>
      </c>
      <c r="T665">
        <v>1</v>
      </c>
      <c r="U665">
        <v>100</v>
      </c>
      <c r="V665">
        <v>1</v>
      </c>
      <c r="W665">
        <v>1</v>
      </c>
      <c r="X665">
        <v>1</v>
      </c>
    </row>
    <row r="666" spans="1:24" x14ac:dyDescent="0.2">
      <c r="A666" t="s">
        <v>1213</v>
      </c>
      <c r="B666" t="s">
        <v>1212</v>
      </c>
      <c r="C666" t="s">
        <v>1214</v>
      </c>
      <c r="D666">
        <v>1</v>
      </c>
      <c r="E666">
        <v>2</v>
      </c>
      <c r="F666" t="s">
        <v>401</v>
      </c>
      <c r="G666">
        <v>0</v>
      </c>
      <c r="H666">
        <v>1</v>
      </c>
      <c r="I666" t="s">
        <v>368</v>
      </c>
      <c r="J666">
        <v>0</v>
      </c>
      <c r="K666">
        <v>0</v>
      </c>
      <c r="L666">
        <v>0</v>
      </c>
      <c r="M666">
        <v>0</v>
      </c>
      <c r="N666" t="s">
        <v>398</v>
      </c>
      <c r="O666" t="s">
        <v>475</v>
      </c>
      <c r="P666">
        <v>1</v>
      </c>
      <c r="Q666">
        <v>0</v>
      </c>
      <c r="R666">
        <v>0</v>
      </c>
      <c r="S666">
        <v>1</v>
      </c>
      <c r="T666">
        <v>1</v>
      </c>
      <c r="U666">
        <v>100</v>
      </c>
      <c r="V666">
        <v>1</v>
      </c>
      <c r="W666">
        <v>1</v>
      </c>
      <c r="X666">
        <v>1</v>
      </c>
    </row>
    <row r="667" spans="1:24" x14ac:dyDescent="0.2">
      <c r="A667" t="s">
        <v>1215</v>
      </c>
      <c r="B667" t="s">
        <v>1212</v>
      </c>
      <c r="C667" t="s">
        <v>1216</v>
      </c>
      <c r="D667">
        <v>1</v>
      </c>
      <c r="E667">
        <v>1</v>
      </c>
      <c r="F667" t="s">
        <v>368</v>
      </c>
      <c r="G667">
        <v>0</v>
      </c>
      <c r="H667">
        <v>1</v>
      </c>
      <c r="I667" t="s">
        <v>368</v>
      </c>
      <c r="J667">
        <v>0</v>
      </c>
      <c r="K667">
        <v>0</v>
      </c>
      <c r="L667">
        <v>0</v>
      </c>
      <c r="M667">
        <v>0</v>
      </c>
      <c r="N667" t="s">
        <v>449</v>
      </c>
      <c r="O667" t="s">
        <v>475</v>
      </c>
      <c r="P667">
        <v>1</v>
      </c>
      <c r="Q667">
        <v>0</v>
      </c>
      <c r="R667">
        <v>0</v>
      </c>
      <c r="S667">
        <v>1</v>
      </c>
      <c r="T667">
        <v>1</v>
      </c>
      <c r="U667">
        <v>100</v>
      </c>
      <c r="V667">
        <v>1</v>
      </c>
      <c r="W667">
        <v>1</v>
      </c>
      <c r="X667">
        <v>1</v>
      </c>
    </row>
    <row r="668" spans="1:24" x14ac:dyDescent="0.2">
      <c r="A668" t="s">
        <v>1217</v>
      </c>
      <c r="B668" t="s">
        <v>1196</v>
      </c>
      <c r="C668" t="s">
        <v>1218</v>
      </c>
      <c r="D668">
        <v>0</v>
      </c>
      <c r="E668">
        <v>0</v>
      </c>
      <c r="F668">
        <v>0</v>
      </c>
      <c r="G668">
        <v>0</v>
      </c>
      <c r="H668">
        <v>0</v>
      </c>
      <c r="I668">
        <v>0</v>
      </c>
      <c r="J668">
        <v>0</v>
      </c>
      <c r="K668">
        <v>0</v>
      </c>
      <c r="L668">
        <v>0</v>
      </c>
      <c r="M668">
        <v>0</v>
      </c>
      <c r="N668">
        <v>0</v>
      </c>
      <c r="O668">
        <v>0</v>
      </c>
      <c r="P668">
        <v>2</v>
      </c>
      <c r="Q668">
        <v>0</v>
      </c>
      <c r="R668">
        <v>0</v>
      </c>
      <c r="S668">
        <v>1</v>
      </c>
      <c r="T668">
        <v>1</v>
      </c>
      <c r="U668">
        <v>100</v>
      </c>
      <c r="V668">
        <v>1</v>
      </c>
      <c r="W668">
        <v>1</v>
      </c>
      <c r="X668">
        <v>1</v>
      </c>
    </row>
    <row r="669" spans="1:24" x14ac:dyDescent="0.2">
      <c r="A669" t="s">
        <v>1219</v>
      </c>
      <c r="B669" t="s">
        <v>1218</v>
      </c>
      <c r="C669" t="s">
        <v>1220</v>
      </c>
      <c r="D669">
        <v>1</v>
      </c>
      <c r="E669">
        <v>1</v>
      </c>
      <c r="F669" t="s">
        <v>368</v>
      </c>
      <c r="G669">
        <v>0</v>
      </c>
      <c r="H669">
        <v>1</v>
      </c>
      <c r="I669" t="s">
        <v>368</v>
      </c>
      <c r="J669">
        <v>0</v>
      </c>
      <c r="K669">
        <v>0</v>
      </c>
      <c r="L669">
        <v>0</v>
      </c>
      <c r="M669">
        <v>0</v>
      </c>
      <c r="N669" t="s">
        <v>449</v>
      </c>
      <c r="O669" t="s">
        <v>389</v>
      </c>
      <c r="P669">
        <v>1</v>
      </c>
      <c r="Q669">
        <v>0</v>
      </c>
      <c r="R669">
        <v>0</v>
      </c>
      <c r="S669">
        <v>1</v>
      </c>
      <c r="T669">
        <v>1</v>
      </c>
      <c r="U669">
        <v>100</v>
      </c>
      <c r="V669">
        <v>1</v>
      </c>
      <c r="W669">
        <v>1</v>
      </c>
      <c r="X669">
        <v>1</v>
      </c>
    </row>
    <row r="670" spans="1:24" x14ac:dyDescent="0.2">
      <c r="A670" t="s">
        <v>1221</v>
      </c>
      <c r="B670" t="s">
        <v>1196</v>
      </c>
      <c r="C670" t="s">
        <v>1222</v>
      </c>
      <c r="D670">
        <v>0</v>
      </c>
      <c r="E670">
        <v>0</v>
      </c>
      <c r="F670">
        <v>0</v>
      </c>
      <c r="G670">
        <v>0</v>
      </c>
      <c r="H670">
        <v>0</v>
      </c>
      <c r="I670">
        <v>0</v>
      </c>
      <c r="J670">
        <v>0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5</v>
      </c>
      <c r="Q670">
        <v>0</v>
      </c>
      <c r="R670">
        <v>0</v>
      </c>
      <c r="S670">
        <v>1</v>
      </c>
      <c r="T670">
        <v>1</v>
      </c>
      <c r="U670">
        <v>100</v>
      </c>
      <c r="V670">
        <v>1</v>
      </c>
      <c r="W670">
        <v>1</v>
      </c>
      <c r="X670">
        <v>1</v>
      </c>
    </row>
    <row r="671" spans="1:24" x14ac:dyDescent="0.2">
      <c r="A671" t="s">
        <v>1223</v>
      </c>
      <c r="B671" t="s">
        <v>1222</v>
      </c>
      <c r="C671" t="s">
        <v>1224</v>
      </c>
      <c r="D671">
        <v>1</v>
      </c>
      <c r="E671">
        <v>1</v>
      </c>
      <c r="F671" t="s">
        <v>368</v>
      </c>
      <c r="G671">
        <v>0</v>
      </c>
      <c r="H671">
        <v>1</v>
      </c>
      <c r="I671" t="s">
        <v>368</v>
      </c>
      <c r="J671">
        <v>0</v>
      </c>
      <c r="K671">
        <v>0</v>
      </c>
      <c r="L671">
        <v>0</v>
      </c>
      <c r="M671">
        <v>0</v>
      </c>
      <c r="N671" t="s">
        <v>449</v>
      </c>
      <c r="O671" t="s">
        <v>389</v>
      </c>
      <c r="P671">
        <v>1</v>
      </c>
      <c r="Q671">
        <v>0</v>
      </c>
      <c r="R671">
        <v>0</v>
      </c>
      <c r="S671">
        <v>1</v>
      </c>
      <c r="T671">
        <v>1</v>
      </c>
      <c r="U671">
        <v>100</v>
      </c>
      <c r="V671">
        <v>1</v>
      </c>
      <c r="W671">
        <v>1</v>
      </c>
      <c r="X671">
        <v>1</v>
      </c>
    </row>
    <row r="672" spans="1:24" x14ac:dyDescent="0.2">
      <c r="A672" t="s">
        <v>1225</v>
      </c>
      <c r="B672" t="s">
        <v>1222</v>
      </c>
      <c r="C672" t="s">
        <v>1226</v>
      </c>
      <c r="D672">
        <v>1</v>
      </c>
      <c r="E672">
        <v>1</v>
      </c>
      <c r="F672" t="s">
        <v>368</v>
      </c>
      <c r="G672">
        <v>0</v>
      </c>
      <c r="H672">
        <v>1</v>
      </c>
      <c r="I672" t="s">
        <v>368</v>
      </c>
      <c r="J672">
        <v>0</v>
      </c>
      <c r="K672">
        <v>0</v>
      </c>
      <c r="L672">
        <v>0</v>
      </c>
      <c r="M672">
        <v>0</v>
      </c>
      <c r="N672" t="s">
        <v>449</v>
      </c>
      <c r="O672" t="s">
        <v>389</v>
      </c>
      <c r="P672">
        <v>1</v>
      </c>
      <c r="Q672">
        <v>0</v>
      </c>
      <c r="R672">
        <v>0</v>
      </c>
      <c r="S672">
        <v>1</v>
      </c>
      <c r="T672">
        <v>1</v>
      </c>
      <c r="U672">
        <v>100</v>
      </c>
      <c r="V672">
        <v>1</v>
      </c>
      <c r="W672">
        <v>1</v>
      </c>
      <c r="X672">
        <v>1</v>
      </c>
    </row>
    <row r="673" spans="1:24" x14ac:dyDescent="0.2">
      <c r="A673" t="s">
        <v>1227</v>
      </c>
      <c r="B673" t="s">
        <v>1222</v>
      </c>
      <c r="C673" t="s">
        <v>1228</v>
      </c>
      <c r="D673">
        <v>1</v>
      </c>
      <c r="E673">
        <v>0</v>
      </c>
      <c r="F673">
        <v>0</v>
      </c>
      <c r="G673">
        <v>0</v>
      </c>
      <c r="H673">
        <v>0</v>
      </c>
      <c r="I673">
        <v>0</v>
      </c>
      <c r="J673">
        <v>0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1</v>
      </c>
      <c r="Q673">
        <v>0</v>
      </c>
      <c r="R673">
        <v>0</v>
      </c>
      <c r="S673">
        <v>1</v>
      </c>
      <c r="T673">
        <v>1</v>
      </c>
      <c r="U673">
        <v>100</v>
      </c>
      <c r="V673">
        <v>1</v>
      </c>
      <c r="W673">
        <v>1</v>
      </c>
      <c r="X673">
        <v>1</v>
      </c>
    </row>
    <row r="674" spans="1:24" x14ac:dyDescent="0.2">
      <c r="A674" t="s">
        <v>1229</v>
      </c>
      <c r="B674" t="s">
        <v>1222</v>
      </c>
      <c r="C674" t="s">
        <v>491</v>
      </c>
      <c r="D674">
        <v>1</v>
      </c>
      <c r="E674">
        <v>1</v>
      </c>
      <c r="F674" t="s">
        <v>368</v>
      </c>
      <c r="G674">
        <v>0</v>
      </c>
      <c r="H674">
        <v>1</v>
      </c>
      <c r="I674" t="s">
        <v>368</v>
      </c>
      <c r="J674">
        <v>0</v>
      </c>
      <c r="K674">
        <v>0</v>
      </c>
      <c r="L674">
        <v>0</v>
      </c>
      <c r="M674">
        <v>0</v>
      </c>
      <c r="N674" t="s">
        <v>492</v>
      </c>
      <c r="O674" t="s">
        <v>493</v>
      </c>
      <c r="P674">
        <v>1</v>
      </c>
      <c r="Q674">
        <v>0</v>
      </c>
      <c r="R674">
        <v>0</v>
      </c>
      <c r="S674">
        <v>1</v>
      </c>
      <c r="T674">
        <v>1</v>
      </c>
      <c r="U674">
        <v>100</v>
      </c>
      <c r="V674">
        <v>1</v>
      </c>
      <c r="W674">
        <v>1</v>
      </c>
      <c r="X674">
        <v>1</v>
      </c>
    </row>
    <row r="675" spans="1:24" x14ac:dyDescent="0.2">
      <c r="A675" t="s">
        <v>1230</v>
      </c>
      <c r="B675" t="s">
        <v>1231</v>
      </c>
      <c r="C675" t="s">
        <v>1231</v>
      </c>
      <c r="D675">
        <v>0</v>
      </c>
      <c r="E675">
        <v>0</v>
      </c>
      <c r="F675">
        <v>0</v>
      </c>
      <c r="G675">
        <v>16245210.0070043</v>
      </c>
      <c r="H675">
        <v>0</v>
      </c>
      <c r="I675">
        <v>0</v>
      </c>
      <c r="J675">
        <v>397662.87230359501</v>
      </c>
      <c r="K675">
        <v>21472816.351314001</v>
      </c>
      <c r="L675">
        <v>2852848.5724016498</v>
      </c>
      <c r="M675">
        <v>40570874.930720001</v>
      </c>
      <c r="N675">
        <v>0</v>
      </c>
      <c r="O675">
        <v>0</v>
      </c>
      <c r="P675">
        <v>40</v>
      </c>
      <c r="Q675">
        <v>0</v>
      </c>
      <c r="R675">
        <v>0</v>
      </c>
      <c r="S675">
        <v>1</v>
      </c>
      <c r="T675">
        <v>1</v>
      </c>
      <c r="U675">
        <v>100</v>
      </c>
      <c r="V675">
        <v>1</v>
      </c>
      <c r="W675">
        <v>1</v>
      </c>
      <c r="X675">
        <v>1</v>
      </c>
    </row>
    <row r="676" spans="1:24" x14ac:dyDescent="0.2">
      <c r="A676" t="s">
        <v>1232</v>
      </c>
      <c r="B676" t="s">
        <v>1231</v>
      </c>
      <c r="C676" t="s">
        <v>1233</v>
      </c>
      <c r="D676">
        <v>0</v>
      </c>
      <c r="E676">
        <v>0</v>
      </c>
      <c r="F676">
        <v>0</v>
      </c>
      <c r="G676">
        <v>884281.72199999995</v>
      </c>
      <c r="H676">
        <v>0</v>
      </c>
      <c r="I676">
        <v>0</v>
      </c>
      <c r="J676">
        <v>23807.990865</v>
      </c>
      <c r="K676">
        <v>1285762.8130000001</v>
      </c>
      <c r="L676">
        <v>100030.5006</v>
      </c>
      <c r="M676">
        <v>2270075.0356000001</v>
      </c>
      <c r="N676">
        <v>0</v>
      </c>
      <c r="O676">
        <v>0</v>
      </c>
      <c r="P676">
        <v>2</v>
      </c>
      <c r="Q676">
        <v>0</v>
      </c>
      <c r="R676">
        <v>0</v>
      </c>
      <c r="S676">
        <v>1</v>
      </c>
      <c r="T676">
        <v>1</v>
      </c>
      <c r="U676">
        <v>100</v>
      </c>
      <c r="V676">
        <v>1</v>
      </c>
      <c r="W676">
        <v>1</v>
      </c>
      <c r="X676">
        <v>1</v>
      </c>
    </row>
    <row r="677" spans="1:24" x14ac:dyDescent="0.2">
      <c r="A677" t="s">
        <v>1234</v>
      </c>
      <c r="B677" t="s">
        <v>1233</v>
      </c>
      <c r="C677" t="s">
        <v>1235</v>
      </c>
      <c r="D677">
        <v>1</v>
      </c>
      <c r="E677">
        <v>0</v>
      </c>
      <c r="F677">
        <v>0</v>
      </c>
      <c r="G677">
        <v>884281.72199999995</v>
      </c>
      <c r="H677">
        <v>0</v>
      </c>
      <c r="I677">
        <v>0</v>
      </c>
      <c r="J677">
        <v>23807.990865</v>
      </c>
      <c r="K677">
        <v>1285762.8130000001</v>
      </c>
      <c r="L677">
        <v>100030.5006</v>
      </c>
      <c r="M677">
        <v>2270075.0356000001</v>
      </c>
      <c r="N677">
        <v>0</v>
      </c>
      <c r="O677">
        <v>0</v>
      </c>
      <c r="P677">
        <v>1</v>
      </c>
      <c r="Q677">
        <v>0</v>
      </c>
      <c r="R677">
        <v>0</v>
      </c>
      <c r="S677">
        <v>1</v>
      </c>
      <c r="T677">
        <v>1</v>
      </c>
      <c r="U677">
        <v>100</v>
      </c>
      <c r="V677">
        <v>1</v>
      </c>
      <c r="W677">
        <v>1</v>
      </c>
      <c r="X677">
        <v>1</v>
      </c>
    </row>
    <row r="678" spans="1:24" x14ac:dyDescent="0.2">
      <c r="A678" t="s">
        <v>1236</v>
      </c>
      <c r="B678" t="s">
        <v>1231</v>
      </c>
      <c r="C678" t="s">
        <v>1237</v>
      </c>
      <c r="D678">
        <v>0</v>
      </c>
      <c r="E678">
        <v>0</v>
      </c>
      <c r="F678">
        <v>0</v>
      </c>
      <c r="G678">
        <v>1008062.44472</v>
      </c>
      <c r="H678">
        <v>0</v>
      </c>
      <c r="I678">
        <v>0</v>
      </c>
      <c r="J678">
        <v>27782.568406949998</v>
      </c>
      <c r="K678">
        <v>1500098.7677849999</v>
      </c>
      <c r="L678">
        <v>314458.94871179998</v>
      </c>
      <c r="M678">
        <v>2822620.1612168001</v>
      </c>
      <c r="N678">
        <v>0</v>
      </c>
      <c r="O678">
        <v>0</v>
      </c>
      <c r="P678">
        <v>7</v>
      </c>
      <c r="Q678">
        <v>0</v>
      </c>
      <c r="R678">
        <v>0</v>
      </c>
      <c r="S678">
        <v>1</v>
      </c>
      <c r="T678">
        <v>1</v>
      </c>
      <c r="U678">
        <v>100</v>
      </c>
      <c r="V678">
        <v>1</v>
      </c>
      <c r="W678">
        <v>1</v>
      </c>
      <c r="X678">
        <v>1</v>
      </c>
    </row>
    <row r="679" spans="1:24" x14ac:dyDescent="0.2">
      <c r="A679" t="s">
        <v>1238</v>
      </c>
      <c r="B679" t="s">
        <v>1237</v>
      </c>
      <c r="C679" t="s">
        <v>479</v>
      </c>
      <c r="D679">
        <v>1</v>
      </c>
      <c r="E679">
        <v>0</v>
      </c>
      <c r="F679">
        <v>0</v>
      </c>
      <c r="G679">
        <v>5014.7839249999997</v>
      </c>
      <c r="H679">
        <v>0</v>
      </c>
      <c r="I679">
        <v>0</v>
      </c>
      <c r="J679">
        <v>148.0289587</v>
      </c>
      <c r="K679">
        <v>8224.9576749999997</v>
      </c>
      <c r="L679">
        <v>655.35958549999998</v>
      </c>
      <c r="M679">
        <v>13895.1011855</v>
      </c>
      <c r="N679">
        <v>0</v>
      </c>
      <c r="O679">
        <v>0</v>
      </c>
      <c r="P679">
        <v>1</v>
      </c>
      <c r="Q679">
        <v>0</v>
      </c>
      <c r="R679">
        <v>0</v>
      </c>
      <c r="S679">
        <v>1</v>
      </c>
      <c r="T679">
        <v>1</v>
      </c>
      <c r="U679">
        <v>100</v>
      </c>
      <c r="V679">
        <v>1</v>
      </c>
      <c r="W679">
        <v>1</v>
      </c>
      <c r="X679">
        <v>1</v>
      </c>
    </row>
    <row r="680" spans="1:24" x14ac:dyDescent="0.2">
      <c r="A680" t="s">
        <v>1239</v>
      </c>
      <c r="B680" t="s">
        <v>1237</v>
      </c>
      <c r="C680" t="s">
        <v>637</v>
      </c>
      <c r="D680">
        <v>1</v>
      </c>
      <c r="E680">
        <v>0</v>
      </c>
      <c r="F680">
        <v>0</v>
      </c>
      <c r="G680">
        <v>0</v>
      </c>
      <c r="H680">
        <v>0</v>
      </c>
      <c r="I680">
        <v>0</v>
      </c>
      <c r="J680">
        <v>1850.3619839999999</v>
      </c>
      <c r="K680">
        <v>99344.808999999994</v>
      </c>
      <c r="L680">
        <v>184455.51240000001</v>
      </c>
      <c r="M680">
        <v>283800.32140000002</v>
      </c>
      <c r="N680">
        <v>0</v>
      </c>
      <c r="O680">
        <v>0</v>
      </c>
      <c r="P680">
        <v>1</v>
      </c>
      <c r="Q680">
        <v>0</v>
      </c>
      <c r="R680">
        <v>0</v>
      </c>
      <c r="S680">
        <v>1</v>
      </c>
      <c r="T680">
        <v>1</v>
      </c>
      <c r="U680">
        <v>100</v>
      </c>
      <c r="V680">
        <v>1</v>
      </c>
      <c r="W680">
        <v>1</v>
      </c>
      <c r="X680">
        <v>1</v>
      </c>
    </row>
    <row r="681" spans="1:24" x14ac:dyDescent="0.2">
      <c r="A681" t="s">
        <v>1240</v>
      </c>
      <c r="B681" t="s">
        <v>1237</v>
      </c>
      <c r="C681" t="s">
        <v>1114</v>
      </c>
      <c r="D681">
        <v>1</v>
      </c>
      <c r="E681">
        <v>0</v>
      </c>
      <c r="F681">
        <v>0</v>
      </c>
      <c r="G681">
        <v>818313.14450000005</v>
      </c>
      <c r="H681">
        <v>0</v>
      </c>
      <c r="I681">
        <v>0</v>
      </c>
      <c r="J681">
        <v>25620.112034999998</v>
      </c>
      <c r="K681">
        <v>1383667.034</v>
      </c>
      <c r="L681">
        <v>129000.86635</v>
      </c>
      <c r="M681">
        <v>2330981.0448500002</v>
      </c>
      <c r="N681">
        <v>0</v>
      </c>
      <c r="O681">
        <v>0</v>
      </c>
      <c r="P681">
        <v>1</v>
      </c>
      <c r="Q681">
        <v>0</v>
      </c>
      <c r="R681">
        <v>0</v>
      </c>
      <c r="S681">
        <v>1</v>
      </c>
      <c r="T681">
        <v>1</v>
      </c>
      <c r="U681">
        <v>100</v>
      </c>
      <c r="V681">
        <v>1</v>
      </c>
      <c r="W681">
        <v>1</v>
      </c>
      <c r="X681">
        <v>1</v>
      </c>
    </row>
    <row r="682" spans="1:24" x14ac:dyDescent="0.2">
      <c r="A682" t="s">
        <v>1241</v>
      </c>
      <c r="B682" t="s">
        <v>1237</v>
      </c>
      <c r="C682" t="s">
        <v>1117</v>
      </c>
      <c r="D682">
        <v>1</v>
      </c>
      <c r="E682">
        <v>1</v>
      </c>
      <c r="F682" t="s">
        <v>368</v>
      </c>
      <c r="G682">
        <v>122139.48725000001</v>
      </c>
      <c r="H682">
        <v>0</v>
      </c>
      <c r="I682">
        <v>0</v>
      </c>
      <c r="J682">
        <v>0</v>
      </c>
      <c r="K682">
        <v>0</v>
      </c>
      <c r="L682">
        <v>0</v>
      </c>
      <c r="M682">
        <v>122139.48725000001</v>
      </c>
      <c r="N682" t="s">
        <v>1117</v>
      </c>
      <c r="O682" t="s">
        <v>475</v>
      </c>
      <c r="P682">
        <v>1</v>
      </c>
      <c r="Q682">
        <v>0</v>
      </c>
      <c r="R682">
        <v>0</v>
      </c>
      <c r="S682">
        <v>1</v>
      </c>
      <c r="T682">
        <v>1</v>
      </c>
      <c r="U682">
        <v>100</v>
      </c>
      <c r="V682">
        <v>1</v>
      </c>
      <c r="W682">
        <v>1</v>
      </c>
      <c r="X682">
        <v>1</v>
      </c>
    </row>
    <row r="683" spans="1:24" x14ac:dyDescent="0.2">
      <c r="A683" t="s">
        <v>1242</v>
      </c>
      <c r="B683" t="s">
        <v>1237</v>
      </c>
      <c r="C683" t="s">
        <v>577</v>
      </c>
      <c r="D683">
        <v>1</v>
      </c>
      <c r="E683">
        <v>0</v>
      </c>
      <c r="F683">
        <v>0</v>
      </c>
      <c r="G683">
        <v>50646.814700000003</v>
      </c>
      <c r="H683">
        <v>0</v>
      </c>
      <c r="I683">
        <v>0</v>
      </c>
      <c r="J683">
        <v>0</v>
      </c>
      <c r="K683">
        <v>0</v>
      </c>
      <c r="L683">
        <v>0</v>
      </c>
      <c r="M683">
        <v>50646.814700000003</v>
      </c>
      <c r="N683">
        <v>0</v>
      </c>
      <c r="O683">
        <v>0</v>
      </c>
      <c r="P683">
        <v>1</v>
      </c>
      <c r="Q683">
        <v>0</v>
      </c>
      <c r="R683">
        <v>0</v>
      </c>
      <c r="S683">
        <v>1</v>
      </c>
      <c r="T683">
        <v>1</v>
      </c>
      <c r="U683">
        <v>100</v>
      </c>
      <c r="V683">
        <v>1</v>
      </c>
      <c r="W683">
        <v>1</v>
      </c>
      <c r="X683">
        <v>1</v>
      </c>
    </row>
    <row r="684" spans="1:24" x14ac:dyDescent="0.2">
      <c r="A684" t="s">
        <v>1243</v>
      </c>
      <c r="B684" t="s">
        <v>1237</v>
      </c>
      <c r="C684" t="s">
        <v>491</v>
      </c>
      <c r="D684">
        <v>1</v>
      </c>
      <c r="E684">
        <v>1</v>
      </c>
      <c r="F684" t="s">
        <v>368</v>
      </c>
      <c r="G684">
        <v>11948.214345</v>
      </c>
      <c r="H684">
        <v>1</v>
      </c>
      <c r="I684" t="s">
        <v>368</v>
      </c>
      <c r="J684">
        <v>164.06542924999999</v>
      </c>
      <c r="K684">
        <v>8861.9671099999996</v>
      </c>
      <c r="L684">
        <v>347.21037630000001</v>
      </c>
      <c r="M684">
        <v>21157.391831299999</v>
      </c>
      <c r="N684" t="s">
        <v>492</v>
      </c>
      <c r="O684" t="s">
        <v>493</v>
      </c>
      <c r="P684">
        <v>1</v>
      </c>
      <c r="Q684">
        <v>0</v>
      </c>
      <c r="R684">
        <v>0</v>
      </c>
      <c r="S684">
        <v>1</v>
      </c>
      <c r="T684">
        <v>1</v>
      </c>
      <c r="U684">
        <v>100</v>
      </c>
      <c r="V684">
        <v>1</v>
      </c>
      <c r="W684">
        <v>1</v>
      </c>
      <c r="X684">
        <v>1</v>
      </c>
    </row>
    <row r="685" spans="1:24" x14ac:dyDescent="0.2">
      <c r="A685" t="s">
        <v>1244</v>
      </c>
      <c r="B685" t="s">
        <v>1231</v>
      </c>
      <c r="C685" t="s">
        <v>1245</v>
      </c>
      <c r="D685">
        <v>0</v>
      </c>
      <c r="E685">
        <v>0</v>
      </c>
      <c r="F685">
        <v>0</v>
      </c>
      <c r="G685">
        <v>0</v>
      </c>
      <c r="H685">
        <v>0</v>
      </c>
      <c r="I685">
        <v>0</v>
      </c>
      <c r="J685">
        <v>0</v>
      </c>
      <c r="K685">
        <v>0</v>
      </c>
      <c r="L685">
        <v>0</v>
      </c>
      <c r="M685">
        <v>0</v>
      </c>
      <c r="N685">
        <v>0</v>
      </c>
      <c r="O685">
        <v>0</v>
      </c>
      <c r="P685">
        <v>3</v>
      </c>
      <c r="Q685">
        <v>0</v>
      </c>
      <c r="R685">
        <v>0</v>
      </c>
      <c r="S685">
        <v>1</v>
      </c>
      <c r="T685">
        <v>1</v>
      </c>
      <c r="U685">
        <v>100</v>
      </c>
      <c r="V685">
        <v>1</v>
      </c>
      <c r="W685">
        <v>1</v>
      </c>
      <c r="X685">
        <v>1</v>
      </c>
    </row>
    <row r="686" spans="1:24" x14ac:dyDescent="0.2">
      <c r="A686" t="s">
        <v>1246</v>
      </c>
      <c r="B686" t="s">
        <v>1245</v>
      </c>
      <c r="C686" t="s">
        <v>1247</v>
      </c>
      <c r="D686">
        <v>1</v>
      </c>
      <c r="E686">
        <v>0</v>
      </c>
      <c r="F686">
        <v>0</v>
      </c>
      <c r="G686">
        <v>0</v>
      </c>
      <c r="H686">
        <v>0</v>
      </c>
      <c r="I686">
        <v>0</v>
      </c>
      <c r="J686">
        <v>0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1</v>
      </c>
      <c r="Q686">
        <v>0</v>
      </c>
      <c r="R686">
        <v>0</v>
      </c>
      <c r="S686">
        <v>1</v>
      </c>
      <c r="T686">
        <v>1</v>
      </c>
      <c r="U686">
        <v>100</v>
      </c>
      <c r="V686">
        <v>1</v>
      </c>
      <c r="W686">
        <v>1</v>
      </c>
      <c r="X686">
        <v>1</v>
      </c>
    </row>
    <row r="687" spans="1:24" x14ac:dyDescent="0.2">
      <c r="A687" t="s">
        <v>1248</v>
      </c>
      <c r="B687" t="s">
        <v>1245</v>
      </c>
      <c r="C687" t="s">
        <v>1249</v>
      </c>
      <c r="D687">
        <v>1</v>
      </c>
      <c r="E687">
        <v>0</v>
      </c>
      <c r="F687">
        <v>0</v>
      </c>
      <c r="G687">
        <v>0</v>
      </c>
      <c r="H687">
        <v>0</v>
      </c>
      <c r="I687">
        <v>0</v>
      </c>
      <c r="J687">
        <v>0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1</v>
      </c>
      <c r="Q687">
        <v>0</v>
      </c>
      <c r="R687">
        <v>0</v>
      </c>
      <c r="S687">
        <v>1</v>
      </c>
      <c r="T687">
        <v>1</v>
      </c>
      <c r="U687">
        <v>100</v>
      </c>
      <c r="V687">
        <v>1</v>
      </c>
      <c r="W687">
        <v>1</v>
      </c>
      <c r="X687">
        <v>1</v>
      </c>
    </row>
    <row r="688" spans="1:24" x14ac:dyDescent="0.2">
      <c r="A688" t="s">
        <v>1250</v>
      </c>
      <c r="B688" t="s">
        <v>1231</v>
      </c>
      <c r="C688" t="s">
        <v>1251</v>
      </c>
      <c r="D688">
        <v>0</v>
      </c>
      <c r="E688">
        <v>0</v>
      </c>
      <c r="F688">
        <v>0</v>
      </c>
      <c r="G688">
        <v>190878.90040000001</v>
      </c>
      <c r="H688">
        <v>0</v>
      </c>
      <c r="I688">
        <v>0</v>
      </c>
      <c r="J688">
        <v>863.50225899999998</v>
      </c>
      <c r="K688">
        <v>46626.9427</v>
      </c>
      <c r="L688">
        <v>1829.3646699999999</v>
      </c>
      <c r="M688">
        <v>239335.20777000001</v>
      </c>
      <c r="N688">
        <v>0</v>
      </c>
      <c r="O688">
        <v>0</v>
      </c>
      <c r="P688">
        <v>2</v>
      </c>
      <c r="Q688">
        <v>0</v>
      </c>
      <c r="R688">
        <v>0</v>
      </c>
      <c r="S688">
        <v>1</v>
      </c>
      <c r="T688">
        <v>1</v>
      </c>
      <c r="U688">
        <v>100</v>
      </c>
      <c r="V688">
        <v>1</v>
      </c>
      <c r="W688">
        <v>1</v>
      </c>
      <c r="X688">
        <v>1</v>
      </c>
    </row>
    <row r="689" spans="1:24" x14ac:dyDescent="0.2">
      <c r="A689" t="s">
        <v>1252</v>
      </c>
      <c r="B689" t="s">
        <v>1251</v>
      </c>
      <c r="C689" t="s">
        <v>491</v>
      </c>
      <c r="D689">
        <v>1</v>
      </c>
      <c r="E689">
        <v>1</v>
      </c>
      <c r="F689" t="s">
        <v>368</v>
      </c>
      <c r="G689">
        <v>190878.90040000001</v>
      </c>
      <c r="H689">
        <v>1</v>
      </c>
      <c r="I689" t="s">
        <v>368</v>
      </c>
      <c r="J689">
        <v>863.50225899999998</v>
      </c>
      <c r="K689">
        <v>46626.9427</v>
      </c>
      <c r="L689">
        <v>1829.3646699999999</v>
      </c>
      <c r="M689">
        <v>239335.20777000001</v>
      </c>
      <c r="N689" t="s">
        <v>492</v>
      </c>
      <c r="O689" t="s">
        <v>493</v>
      </c>
      <c r="P689">
        <v>1</v>
      </c>
      <c r="Q689">
        <v>0</v>
      </c>
      <c r="R689">
        <v>0</v>
      </c>
      <c r="S689">
        <v>1</v>
      </c>
      <c r="T689">
        <v>1</v>
      </c>
      <c r="U689">
        <v>100</v>
      </c>
      <c r="V689">
        <v>1</v>
      </c>
      <c r="W689">
        <v>1</v>
      </c>
      <c r="X689">
        <v>1</v>
      </c>
    </row>
    <row r="690" spans="1:24" x14ac:dyDescent="0.2">
      <c r="A690" t="s">
        <v>1253</v>
      </c>
      <c r="B690" t="s">
        <v>1231</v>
      </c>
      <c r="C690" t="s">
        <v>1254</v>
      </c>
      <c r="D690">
        <v>0</v>
      </c>
      <c r="E690">
        <v>0</v>
      </c>
      <c r="F690">
        <v>0</v>
      </c>
      <c r="G690">
        <v>9780278.3672718294</v>
      </c>
      <c r="H690">
        <v>0</v>
      </c>
      <c r="I690">
        <v>0</v>
      </c>
      <c r="J690">
        <v>328925.62531154498</v>
      </c>
      <c r="K690">
        <v>17770057.982399002</v>
      </c>
      <c r="L690">
        <v>1374056.1429498501</v>
      </c>
      <c r="M690">
        <v>28924392.492620699</v>
      </c>
      <c r="N690">
        <v>0</v>
      </c>
      <c r="O690">
        <v>0</v>
      </c>
      <c r="P690">
        <v>16</v>
      </c>
      <c r="Q690">
        <v>0</v>
      </c>
      <c r="R690">
        <v>0</v>
      </c>
      <c r="S690">
        <v>1</v>
      </c>
      <c r="T690">
        <v>1</v>
      </c>
      <c r="U690">
        <v>100</v>
      </c>
      <c r="V690">
        <v>1</v>
      </c>
      <c r="W690">
        <v>1</v>
      </c>
      <c r="X690">
        <v>1</v>
      </c>
    </row>
    <row r="691" spans="1:24" x14ac:dyDescent="0.2">
      <c r="A691" t="s">
        <v>1255</v>
      </c>
      <c r="B691" t="s">
        <v>1254</v>
      </c>
      <c r="C691" t="s">
        <v>1256</v>
      </c>
      <c r="D691">
        <v>0</v>
      </c>
      <c r="E691">
        <v>0</v>
      </c>
      <c r="F691">
        <v>0</v>
      </c>
      <c r="G691">
        <v>5086996.2525872802</v>
      </c>
      <c r="H691">
        <v>0</v>
      </c>
      <c r="I691">
        <v>0</v>
      </c>
      <c r="J691">
        <v>206891.48081533401</v>
      </c>
      <c r="K691">
        <v>11180069.1369006</v>
      </c>
      <c r="L691">
        <v>861365.48708643601</v>
      </c>
      <c r="M691">
        <v>17128430.8765743</v>
      </c>
      <c r="N691">
        <v>0</v>
      </c>
      <c r="O691">
        <v>0</v>
      </c>
      <c r="P691">
        <v>7</v>
      </c>
      <c r="Q691">
        <v>0</v>
      </c>
      <c r="R691">
        <v>0</v>
      </c>
      <c r="S691">
        <v>1</v>
      </c>
      <c r="T691">
        <v>1</v>
      </c>
      <c r="U691">
        <v>100</v>
      </c>
      <c r="V691">
        <v>1</v>
      </c>
      <c r="W691">
        <v>1</v>
      </c>
      <c r="X691">
        <v>1</v>
      </c>
    </row>
    <row r="692" spans="1:24" x14ac:dyDescent="0.2">
      <c r="A692" t="s">
        <v>1257</v>
      </c>
      <c r="B692" t="s">
        <v>1256</v>
      </c>
      <c r="C692" t="s">
        <v>479</v>
      </c>
      <c r="D692">
        <v>1</v>
      </c>
      <c r="E692">
        <v>0</v>
      </c>
      <c r="F692">
        <v>0</v>
      </c>
      <c r="G692">
        <v>812942.86934717302</v>
      </c>
      <c r="H692">
        <v>0</v>
      </c>
      <c r="I692">
        <v>0</v>
      </c>
      <c r="J692">
        <v>6509.0332251375903</v>
      </c>
      <c r="K692">
        <v>361664.55304363498</v>
      </c>
      <c r="L692">
        <v>28770.1535717933</v>
      </c>
      <c r="M692">
        <v>1203377.5759626001</v>
      </c>
      <c r="N692">
        <v>0</v>
      </c>
      <c r="O692">
        <v>0</v>
      </c>
      <c r="P692">
        <v>1</v>
      </c>
      <c r="Q692">
        <v>0</v>
      </c>
      <c r="R692">
        <v>0</v>
      </c>
      <c r="S692">
        <v>1</v>
      </c>
      <c r="T692">
        <v>1</v>
      </c>
      <c r="U692">
        <v>100</v>
      </c>
      <c r="V692">
        <v>1</v>
      </c>
      <c r="W692">
        <v>1</v>
      </c>
      <c r="X692">
        <v>1</v>
      </c>
    </row>
    <row r="693" spans="1:24" x14ac:dyDescent="0.2">
      <c r="A693" t="s">
        <v>1258</v>
      </c>
      <c r="B693" t="s">
        <v>1256</v>
      </c>
      <c r="C693" t="s">
        <v>573</v>
      </c>
      <c r="D693">
        <v>1</v>
      </c>
      <c r="E693">
        <v>0</v>
      </c>
      <c r="F693">
        <v>0</v>
      </c>
      <c r="G693">
        <v>1513909.0397712099</v>
      </c>
      <c r="H693">
        <v>0</v>
      </c>
      <c r="I693">
        <v>0</v>
      </c>
      <c r="J693">
        <v>18597.237790414802</v>
      </c>
      <c r="K693">
        <v>1000987.19811629</v>
      </c>
      <c r="L693">
        <v>90846.769853987396</v>
      </c>
      <c r="M693">
        <v>2605743.0077415002</v>
      </c>
      <c r="N693">
        <v>0</v>
      </c>
      <c r="O693">
        <v>0</v>
      </c>
      <c r="P693">
        <v>1</v>
      </c>
      <c r="Q693">
        <v>0</v>
      </c>
      <c r="R693">
        <v>0</v>
      </c>
      <c r="S693">
        <v>1</v>
      </c>
      <c r="T693">
        <v>1</v>
      </c>
      <c r="U693">
        <v>100</v>
      </c>
      <c r="V693">
        <v>1</v>
      </c>
      <c r="W693">
        <v>1</v>
      </c>
      <c r="X693">
        <v>1</v>
      </c>
    </row>
    <row r="694" spans="1:24" x14ac:dyDescent="0.2">
      <c r="A694" t="s">
        <v>1259</v>
      </c>
      <c r="B694" t="s">
        <v>1256</v>
      </c>
      <c r="C694" t="s">
        <v>1114</v>
      </c>
      <c r="D694">
        <v>1</v>
      </c>
      <c r="E694">
        <v>0</v>
      </c>
      <c r="F694">
        <v>0</v>
      </c>
      <c r="G694">
        <v>1754251.4521868599</v>
      </c>
      <c r="H694">
        <v>0</v>
      </c>
      <c r="I694">
        <v>0</v>
      </c>
      <c r="J694">
        <v>180374.609313494</v>
      </c>
      <c r="K694">
        <v>9741243.3713580407</v>
      </c>
      <c r="L694">
        <v>738759.98789439304</v>
      </c>
      <c r="M694">
        <v>12234254.8114393</v>
      </c>
      <c r="N694">
        <v>0</v>
      </c>
      <c r="O694">
        <v>0</v>
      </c>
      <c r="P694">
        <v>1</v>
      </c>
      <c r="Q694">
        <v>0</v>
      </c>
      <c r="R694">
        <v>0</v>
      </c>
      <c r="S694">
        <v>1</v>
      </c>
      <c r="T694">
        <v>1</v>
      </c>
      <c r="U694">
        <v>100</v>
      </c>
      <c r="V694">
        <v>1</v>
      </c>
      <c r="W694">
        <v>1</v>
      </c>
      <c r="X694">
        <v>1</v>
      </c>
    </row>
    <row r="695" spans="1:24" x14ac:dyDescent="0.2">
      <c r="A695" t="s">
        <v>1260</v>
      </c>
      <c r="B695" t="s">
        <v>1256</v>
      </c>
      <c r="C695" t="s">
        <v>1117</v>
      </c>
      <c r="D695">
        <v>1</v>
      </c>
      <c r="E695">
        <v>1</v>
      </c>
      <c r="F695" t="s">
        <v>368</v>
      </c>
      <c r="G695">
        <v>272069.09900180099</v>
      </c>
      <c r="H695">
        <v>0</v>
      </c>
      <c r="I695">
        <v>0</v>
      </c>
      <c r="J695">
        <v>0</v>
      </c>
      <c r="K695">
        <v>0</v>
      </c>
      <c r="L695">
        <v>0</v>
      </c>
      <c r="M695">
        <v>272069.09900180099</v>
      </c>
      <c r="N695" t="s">
        <v>1117</v>
      </c>
      <c r="O695" t="s">
        <v>475</v>
      </c>
      <c r="P695">
        <v>1</v>
      </c>
      <c r="Q695">
        <v>0</v>
      </c>
      <c r="R695">
        <v>0</v>
      </c>
      <c r="S695">
        <v>1</v>
      </c>
      <c r="T695">
        <v>1</v>
      </c>
      <c r="U695">
        <v>100</v>
      </c>
      <c r="V695">
        <v>1</v>
      </c>
      <c r="W695">
        <v>1</v>
      </c>
      <c r="X695">
        <v>1</v>
      </c>
    </row>
    <row r="696" spans="1:24" x14ac:dyDescent="0.2">
      <c r="A696" t="s">
        <v>1261</v>
      </c>
      <c r="B696" t="s">
        <v>1256</v>
      </c>
      <c r="C696" t="s">
        <v>577</v>
      </c>
      <c r="D696">
        <v>1</v>
      </c>
      <c r="E696">
        <v>0</v>
      </c>
      <c r="F696">
        <v>0</v>
      </c>
      <c r="G696">
        <v>489665.29789470002</v>
      </c>
      <c r="H696">
        <v>0</v>
      </c>
      <c r="I696">
        <v>0</v>
      </c>
      <c r="J696">
        <v>0</v>
      </c>
      <c r="K696">
        <v>0</v>
      </c>
      <c r="L696">
        <v>0</v>
      </c>
      <c r="M696">
        <v>489665.29789470002</v>
      </c>
      <c r="N696">
        <v>0</v>
      </c>
      <c r="O696">
        <v>0</v>
      </c>
      <c r="P696">
        <v>1</v>
      </c>
      <c r="Q696">
        <v>0</v>
      </c>
      <c r="R696">
        <v>0</v>
      </c>
      <c r="S696">
        <v>1</v>
      </c>
      <c r="T696">
        <v>1</v>
      </c>
      <c r="U696">
        <v>100</v>
      </c>
      <c r="V696">
        <v>1</v>
      </c>
      <c r="W696">
        <v>1</v>
      </c>
      <c r="X696">
        <v>1</v>
      </c>
    </row>
    <row r="697" spans="1:24" x14ac:dyDescent="0.2">
      <c r="A697" t="s">
        <v>1262</v>
      </c>
      <c r="B697" t="s">
        <v>1256</v>
      </c>
      <c r="C697" t="s">
        <v>491</v>
      </c>
      <c r="D697">
        <v>1</v>
      </c>
      <c r="E697">
        <v>1</v>
      </c>
      <c r="F697" t="s">
        <v>368</v>
      </c>
      <c r="G697">
        <v>244158.494385528</v>
      </c>
      <c r="H697">
        <v>1</v>
      </c>
      <c r="I697" t="s">
        <v>368</v>
      </c>
      <c r="J697">
        <v>1410.6004862883799</v>
      </c>
      <c r="K697">
        <v>76174.014382637906</v>
      </c>
      <c r="L697">
        <v>2988.5757662615902</v>
      </c>
      <c r="M697">
        <v>323321.08453442802</v>
      </c>
      <c r="N697" t="s">
        <v>492</v>
      </c>
      <c r="O697" t="s">
        <v>493</v>
      </c>
      <c r="P697">
        <v>1</v>
      </c>
      <c r="Q697">
        <v>0</v>
      </c>
      <c r="R697">
        <v>0</v>
      </c>
      <c r="S697">
        <v>1</v>
      </c>
      <c r="T697">
        <v>1</v>
      </c>
      <c r="U697">
        <v>100</v>
      </c>
      <c r="V697">
        <v>1</v>
      </c>
      <c r="W697">
        <v>1</v>
      </c>
      <c r="X697">
        <v>1</v>
      </c>
    </row>
    <row r="698" spans="1:24" x14ac:dyDescent="0.2">
      <c r="A698" t="s">
        <v>1263</v>
      </c>
      <c r="B698" t="s">
        <v>1254</v>
      </c>
      <c r="C698" t="s">
        <v>1264</v>
      </c>
      <c r="D698">
        <v>0</v>
      </c>
      <c r="E698">
        <v>0</v>
      </c>
      <c r="F698">
        <v>0</v>
      </c>
      <c r="G698">
        <v>4693282.1146845398</v>
      </c>
      <c r="H698">
        <v>0</v>
      </c>
      <c r="I698">
        <v>0</v>
      </c>
      <c r="J698">
        <v>122034.14449621001</v>
      </c>
      <c r="K698">
        <v>6589988.8454984399</v>
      </c>
      <c r="L698">
        <v>512690.65586341399</v>
      </c>
      <c r="M698">
        <v>11795961.616046401</v>
      </c>
      <c r="N698">
        <v>0</v>
      </c>
      <c r="O698">
        <v>0</v>
      </c>
      <c r="P698">
        <v>8</v>
      </c>
      <c r="Q698">
        <v>0</v>
      </c>
      <c r="R698">
        <v>0</v>
      </c>
      <c r="S698">
        <v>1</v>
      </c>
      <c r="T698">
        <v>1</v>
      </c>
      <c r="U698">
        <v>100</v>
      </c>
      <c r="V698">
        <v>1</v>
      </c>
      <c r="W698">
        <v>1</v>
      </c>
      <c r="X698">
        <v>1</v>
      </c>
    </row>
    <row r="699" spans="1:24" x14ac:dyDescent="0.2">
      <c r="A699" t="s">
        <v>1265</v>
      </c>
      <c r="B699" t="s">
        <v>1264</v>
      </c>
      <c r="C699" t="s">
        <v>479</v>
      </c>
      <c r="D699">
        <v>1</v>
      </c>
      <c r="E699">
        <v>0</v>
      </c>
      <c r="F699">
        <v>0</v>
      </c>
      <c r="G699">
        <v>548760.873416255</v>
      </c>
      <c r="H699">
        <v>0</v>
      </c>
      <c r="I699">
        <v>0</v>
      </c>
      <c r="J699">
        <v>5579.1713363706504</v>
      </c>
      <c r="K699">
        <v>309996.42574140301</v>
      </c>
      <c r="L699">
        <v>24659.4305813926</v>
      </c>
      <c r="M699">
        <v>883416.72973905096</v>
      </c>
      <c r="N699">
        <v>0</v>
      </c>
      <c r="O699">
        <v>0</v>
      </c>
      <c r="P699">
        <v>1</v>
      </c>
      <c r="Q699">
        <v>0</v>
      </c>
      <c r="R699">
        <v>0</v>
      </c>
      <c r="S699">
        <v>1</v>
      </c>
      <c r="T699">
        <v>1</v>
      </c>
      <c r="U699">
        <v>100</v>
      </c>
      <c r="V699">
        <v>1</v>
      </c>
      <c r="W699">
        <v>1</v>
      </c>
      <c r="X699">
        <v>1</v>
      </c>
    </row>
    <row r="700" spans="1:24" x14ac:dyDescent="0.2">
      <c r="A700" t="s">
        <v>1266</v>
      </c>
      <c r="B700" t="s">
        <v>1264</v>
      </c>
      <c r="C700" t="s">
        <v>573</v>
      </c>
      <c r="D700">
        <v>1</v>
      </c>
      <c r="E700">
        <v>0</v>
      </c>
      <c r="F700">
        <v>0</v>
      </c>
      <c r="G700">
        <v>841210.36170086497</v>
      </c>
      <c r="H700">
        <v>0</v>
      </c>
      <c r="I700">
        <v>0</v>
      </c>
      <c r="J700">
        <v>2231.6685349251502</v>
      </c>
      <c r="K700">
        <v>111365.004571677</v>
      </c>
      <c r="L700">
        <v>9278.1618751676106</v>
      </c>
      <c r="M700">
        <v>961853.52814771002</v>
      </c>
      <c r="N700">
        <v>0</v>
      </c>
      <c r="O700">
        <v>0</v>
      </c>
      <c r="P700">
        <v>1</v>
      </c>
      <c r="Q700">
        <v>0</v>
      </c>
      <c r="R700">
        <v>0</v>
      </c>
      <c r="S700">
        <v>1</v>
      </c>
      <c r="T700">
        <v>1</v>
      </c>
      <c r="U700">
        <v>100</v>
      </c>
      <c r="V700">
        <v>1</v>
      </c>
      <c r="W700">
        <v>1</v>
      </c>
      <c r="X700">
        <v>1</v>
      </c>
    </row>
    <row r="701" spans="1:24" x14ac:dyDescent="0.2">
      <c r="A701" t="s">
        <v>1267</v>
      </c>
      <c r="B701" t="s">
        <v>1264</v>
      </c>
      <c r="C701" t="s">
        <v>637</v>
      </c>
      <c r="D701">
        <v>1</v>
      </c>
      <c r="E701">
        <v>0</v>
      </c>
      <c r="F701">
        <v>0</v>
      </c>
      <c r="G701">
        <v>46110.014676042301</v>
      </c>
      <c r="H701">
        <v>0</v>
      </c>
      <c r="I701">
        <v>0</v>
      </c>
      <c r="J701">
        <v>204.56961567948699</v>
      </c>
      <c r="K701">
        <v>10989.723736202701</v>
      </c>
      <c r="L701">
        <v>850.60722410602398</v>
      </c>
      <c r="M701">
        <v>57950.345636351201</v>
      </c>
      <c r="N701">
        <v>0</v>
      </c>
      <c r="O701">
        <v>0</v>
      </c>
      <c r="P701">
        <v>1</v>
      </c>
      <c r="Q701">
        <v>0</v>
      </c>
      <c r="R701">
        <v>0</v>
      </c>
      <c r="S701">
        <v>1</v>
      </c>
      <c r="T701">
        <v>1</v>
      </c>
      <c r="U701">
        <v>100</v>
      </c>
      <c r="V701">
        <v>1</v>
      </c>
      <c r="W701">
        <v>1</v>
      </c>
      <c r="X701">
        <v>1</v>
      </c>
    </row>
    <row r="702" spans="1:24" x14ac:dyDescent="0.2">
      <c r="A702" t="s">
        <v>1268</v>
      </c>
      <c r="B702" t="s">
        <v>1264</v>
      </c>
      <c r="C702" t="s">
        <v>1114</v>
      </c>
      <c r="D702">
        <v>1</v>
      </c>
      <c r="E702">
        <v>0</v>
      </c>
      <c r="F702">
        <v>0</v>
      </c>
      <c r="G702">
        <v>1272327.3754980101</v>
      </c>
      <c r="H702">
        <v>0</v>
      </c>
      <c r="I702">
        <v>0</v>
      </c>
      <c r="J702">
        <v>110950.19077366601</v>
      </c>
      <c r="K702">
        <v>5991944.0471084099</v>
      </c>
      <c r="L702">
        <v>471400.21826875798</v>
      </c>
      <c r="M702">
        <v>7735671.64087517</v>
      </c>
      <c r="N702">
        <v>0</v>
      </c>
      <c r="O702">
        <v>0</v>
      </c>
      <c r="P702">
        <v>1</v>
      </c>
      <c r="Q702">
        <v>0</v>
      </c>
      <c r="R702">
        <v>0</v>
      </c>
      <c r="S702">
        <v>1</v>
      </c>
      <c r="T702">
        <v>1</v>
      </c>
      <c r="U702">
        <v>100</v>
      </c>
      <c r="V702">
        <v>1</v>
      </c>
      <c r="W702">
        <v>1</v>
      </c>
      <c r="X702">
        <v>1</v>
      </c>
    </row>
    <row r="703" spans="1:24" x14ac:dyDescent="0.2">
      <c r="A703" t="s">
        <v>1269</v>
      </c>
      <c r="B703" t="s">
        <v>1264</v>
      </c>
      <c r="C703" t="s">
        <v>1117</v>
      </c>
      <c r="D703">
        <v>1</v>
      </c>
      <c r="E703">
        <v>1</v>
      </c>
      <c r="F703" t="s">
        <v>368</v>
      </c>
      <c r="G703">
        <v>1360345.4950089999</v>
      </c>
      <c r="H703">
        <v>0</v>
      </c>
      <c r="I703">
        <v>0</v>
      </c>
      <c r="J703">
        <v>0</v>
      </c>
      <c r="K703">
        <v>0</v>
      </c>
      <c r="L703">
        <v>0</v>
      </c>
      <c r="M703">
        <v>1360345.4950089999</v>
      </c>
      <c r="N703" t="s">
        <v>1117</v>
      </c>
      <c r="O703" t="s">
        <v>475</v>
      </c>
      <c r="P703">
        <v>1</v>
      </c>
      <c r="Q703">
        <v>0</v>
      </c>
      <c r="R703">
        <v>0</v>
      </c>
      <c r="S703">
        <v>1</v>
      </c>
      <c r="T703">
        <v>1</v>
      </c>
      <c r="U703">
        <v>100</v>
      </c>
      <c r="V703">
        <v>1</v>
      </c>
      <c r="W703">
        <v>1</v>
      </c>
      <c r="X703">
        <v>1</v>
      </c>
    </row>
    <row r="704" spans="1:24" x14ac:dyDescent="0.2">
      <c r="A704" t="s">
        <v>1270</v>
      </c>
      <c r="B704" t="s">
        <v>1264</v>
      </c>
      <c r="C704" t="s">
        <v>577</v>
      </c>
      <c r="D704">
        <v>1</v>
      </c>
      <c r="E704">
        <v>0</v>
      </c>
      <c r="F704">
        <v>0</v>
      </c>
      <c r="G704">
        <v>380943.00304637803</v>
      </c>
      <c r="H704">
        <v>0</v>
      </c>
      <c r="I704">
        <v>0</v>
      </c>
      <c r="J704">
        <v>0</v>
      </c>
      <c r="K704">
        <v>0</v>
      </c>
      <c r="L704">
        <v>0</v>
      </c>
      <c r="M704">
        <v>380943.00304637803</v>
      </c>
      <c r="N704">
        <v>0</v>
      </c>
      <c r="O704">
        <v>0</v>
      </c>
      <c r="P704">
        <v>1</v>
      </c>
      <c r="Q704">
        <v>0</v>
      </c>
      <c r="R704">
        <v>0</v>
      </c>
      <c r="S704">
        <v>1</v>
      </c>
      <c r="T704">
        <v>1</v>
      </c>
      <c r="U704">
        <v>100</v>
      </c>
      <c r="V704">
        <v>1</v>
      </c>
      <c r="W704">
        <v>1</v>
      </c>
      <c r="X704">
        <v>1</v>
      </c>
    </row>
    <row r="705" spans="1:24" x14ac:dyDescent="0.2">
      <c r="A705" t="s">
        <v>1271</v>
      </c>
      <c r="B705" t="s">
        <v>1264</v>
      </c>
      <c r="C705" t="s">
        <v>491</v>
      </c>
      <c r="D705">
        <v>1</v>
      </c>
      <c r="E705">
        <v>1</v>
      </c>
      <c r="F705" t="s">
        <v>368</v>
      </c>
      <c r="G705">
        <v>243584.99133798201</v>
      </c>
      <c r="H705">
        <v>1</v>
      </c>
      <c r="I705" t="s">
        <v>368</v>
      </c>
      <c r="J705">
        <v>3068.5442355691998</v>
      </c>
      <c r="K705">
        <v>165693.64434075399</v>
      </c>
      <c r="L705">
        <v>6502.2379139902796</v>
      </c>
      <c r="M705">
        <v>415780.873592727</v>
      </c>
      <c r="N705" t="s">
        <v>492</v>
      </c>
      <c r="O705" t="s">
        <v>493</v>
      </c>
      <c r="P705">
        <v>1</v>
      </c>
      <c r="Q705">
        <v>0</v>
      </c>
      <c r="R705">
        <v>0</v>
      </c>
      <c r="S705">
        <v>1</v>
      </c>
      <c r="T705">
        <v>1</v>
      </c>
      <c r="U705">
        <v>100</v>
      </c>
      <c r="V705">
        <v>1</v>
      </c>
      <c r="W705">
        <v>1</v>
      </c>
      <c r="X705">
        <v>1</v>
      </c>
    </row>
    <row r="706" spans="1:24" x14ac:dyDescent="0.2">
      <c r="A706" t="s">
        <v>1272</v>
      </c>
      <c r="B706" t="s">
        <v>1231</v>
      </c>
      <c r="C706" t="s">
        <v>1273</v>
      </c>
      <c r="D706">
        <v>0</v>
      </c>
      <c r="E706">
        <v>0</v>
      </c>
      <c r="F706">
        <v>0</v>
      </c>
      <c r="G706">
        <v>3933935.7450000001</v>
      </c>
      <c r="H706">
        <v>0</v>
      </c>
      <c r="I706">
        <v>0</v>
      </c>
      <c r="J706">
        <v>3454.0090365999999</v>
      </c>
      <c r="K706">
        <v>177501.65108000001</v>
      </c>
      <c r="L706">
        <v>1004082.49682499</v>
      </c>
      <c r="M706">
        <v>5115519.8929049997</v>
      </c>
      <c r="N706">
        <v>0</v>
      </c>
      <c r="O706">
        <v>0</v>
      </c>
      <c r="P706">
        <v>4</v>
      </c>
      <c r="Q706">
        <v>0</v>
      </c>
      <c r="R706">
        <v>0</v>
      </c>
      <c r="S706">
        <v>1</v>
      </c>
      <c r="T706">
        <v>1</v>
      </c>
      <c r="U706">
        <v>100</v>
      </c>
      <c r="V706">
        <v>1</v>
      </c>
      <c r="W706">
        <v>1</v>
      </c>
      <c r="X706">
        <v>1</v>
      </c>
    </row>
    <row r="707" spans="1:24" x14ac:dyDescent="0.2">
      <c r="A707" t="s">
        <v>1274</v>
      </c>
      <c r="B707" t="s">
        <v>1273</v>
      </c>
      <c r="C707" t="s">
        <v>1275</v>
      </c>
      <c r="D707">
        <v>1</v>
      </c>
      <c r="E707">
        <v>1</v>
      </c>
      <c r="F707" t="s">
        <v>368</v>
      </c>
      <c r="G707">
        <v>3933935.7450000001</v>
      </c>
      <c r="H707">
        <v>1</v>
      </c>
      <c r="I707" t="s">
        <v>368</v>
      </c>
      <c r="J707">
        <v>2713.864243</v>
      </c>
      <c r="K707">
        <v>139464.46674999999</v>
      </c>
      <c r="L707">
        <v>757324.42249999999</v>
      </c>
      <c r="M707">
        <v>4830724.6342500001</v>
      </c>
      <c r="N707" t="s">
        <v>398</v>
      </c>
      <c r="O707" t="s">
        <v>498</v>
      </c>
      <c r="P707">
        <v>1</v>
      </c>
      <c r="Q707">
        <v>0</v>
      </c>
      <c r="R707">
        <v>0</v>
      </c>
      <c r="S707">
        <v>1</v>
      </c>
      <c r="T707">
        <v>1</v>
      </c>
      <c r="U707">
        <v>100</v>
      </c>
      <c r="V707">
        <v>1</v>
      </c>
      <c r="W707">
        <v>1</v>
      </c>
      <c r="X707">
        <v>1</v>
      </c>
    </row>
    <row r="708" spans="1:24" x14ac:dyDescent="0.2">
      <c r="A708" t="s">
        <v>1276</v>
      </c>
      <c r="B708" t="s">
        <v>1273</v>
      </c>
      <c r="C708" t="s">
        <v>1277</v>
      </c>
      <c r="D708">
        <v>0</v>
      </c>
      <c r="E708">
        <v>0</v>
      </c>
      <c r="F708">
        <v>0</v>
      </c>
      <c r="G708">
        <v>0</v>
      </c>
      <c r="H708">
        <v>1</v>
      </c>
      <c r="I708" t="s">
        <v>368</v>
      </c>
      <c r="J708">
        <v>370.07239679999998</v>
      </c>
      <c r="K708">
        <v>19018.592164999998</v>
      </c>
      <c r="L708">
        <v>227197.10975</v>
      </c>
      <c r="M708">
        <v>246215.70191500001</v>
      </c>
      <c r="N708" t="s">
        <v>398</v>
      </c>
      <c r="O708" t="s">
        <v>498</v>
      </c>
      <c r="P708">
        <v>1</v>
      </c>
      <c r="Q708">
        <v>0</v>
      </c>
      <c r="R708">
        <v>0</v>
      </c>
      <c r="S708">
        <v>1</v>
      </c>
      <c r="T708">
        <v>1</v>
      </c>
      <c r="U708">
        <v>100</v>
      </c>
      <c r="V708">
        <v>1</v>
      </c>
      <c r="W708">
        <v>1</v>
      </c>
      <c r="X708">
        <v>1</v>
      </c>
    </row>
    <row r="709" spans="1:24" x14ac:dyDescent="0.2">
      <c r="A709" t="s">
        <v>1278</v>
      </c>
      <c r="B709" t="s">
        <v>1273</v>
      </c>
      <c r="C709" t="s">
        <v>1279</v>
      </c>
      <c r="D709">
        <v>1</v>
      </c>
      <c r="E709">
        <v>0</v>
      </c>
      <c r="F709">
        <v>0</v>
      </c>
      <c r="G709">
        <v>0</v>
      </c>
      <c r="H709">
        <v>1</v>
      </c>
      <c r="I709" t="s">
        <v>368</v>
      </c>
      <c r="J709">
        <v>370.07239679999998</v>
      </c>
      <c r="K709">
        <v>19018.592164999998</v>
      </c>
      <c r="L709">
        <v>19560.964575000002</v>
      </c>
      <c r="M709">
        <v>38579.55674</v>
      </c>
      <c r="N709" t="s">
        <v>398</v>
      </c>
      <c r="O709" t="s">
        <v>498</v>
      </c>
      <c r="P709">
        <v>1</v>
      </c>
      <c r="Q709">
        <v>0</v>
      </c>
      <c r="R709">
        <v>0</v>
      </c>
      <c r="S709">
        <v>1</v>
      </c>
      <c r="T709">
        <v>1</v>
      </c>
      <c r="U709">
        <v>100</v>
      </c>
      <c r="V709">
        <v>1</v>
      </c>
      <c r="W709">
        <v>1</v>
      </c>
      <c r="X709">
        <v>1</v>
      </c>
    </row>
    <row r="710" spans="1:24" x14ac:dyDescent="0.2">
      <c r="A710" t="s">
        <v>1280</v>
      </c>
      <c r="B710" t="s">
        <v>1231</v>
      </c>
      <c r="C710" t="s">
        <v>1281</v>
      </c>
      <c r="D710">
        <v>0</v>
      </c>
      <c r="E710">
        <v>0</v>
      </c>
      <c r="F710">
        <v>0</v>
      </c>
      <c r="G710">
        <v>447772.8276125</v>
      </c>
      <c r="H710">
        <v>0</v>
      </c>
      <c r="I710">
        <v>0</v>
      </c>
      <c r="J710">
        <v>12829.176424499999</v>
      </c>
      <c r="K710">
        <v>692768.19435000001</v>
      </c>
      <c r="L710">
        <v>58391.1186449999</v>
      </c>
      <c r="M710">
        <v>1198932.1406075</v>
      </c>
      <c r="N710">
        <v>0</v>
      </c>
      <c r="O710">
        <v>0</v>
      </c>
      <c r="P710">
        <v>5</v>
      </c>
      <c r="Q710">
        <v>0</v>
      </c>
      <c r="R710">
        <v>0</v>
      </c>
      <c r="S710">
        <v>1</v>
      </c>
      <c r="T710">
        <v>1</v>
      </c>
      <c r="U710">
        <v>100</v>
      </c>
      <c r="V710">
        <v>1</v>
      </c>
      <c r="W710">
        <v>1</v>
      </c>
      <c r="X710">
        <v>1</v>
      </c>
    </row>
    <row r="711" spans="1:24" x14ac:dyDescent="0.2">
      <c r="A711" t="s">
        <v>1282</v>
      </c>
      <c r="B711" t="s">
        <v>1281</v>
      </c>
      <c r="C711" t="s">
        <v>1114</v>
      </c>
      <c r="D711">
        <v>1</v>
      </c>
      <c r="E711">
        <v>0</v>
      </c>
      <c r="F711">
        <v>0</v>
      </c>
      <c r="G711">
        <v>0</v>
      </c>
      <c r="H711">
        <v>0</v>
      </c>
      <c r="I711">
        <v>0</v>
      </c>
      <c r="J711">
        <v>2960.5791745000001</v>
      </c>
      <c r="K711">
        <v>159886.08434999999</v>
      </c>
      <c r="L711">
        <v>37480.373729999999</v>
      </c>
      <c r="M711">
        <v>197366.45807999899</v>
      </c>
      <c r="N711">
        <v>0</v>
      </c>
      <c r="O711">
        <v>0</v>
      </c>
      <c r="P711">
        <v>1</v>
      </c>
      <c r="Q711">
        <v>0</v>
      </c>
      <c r="R711">
        <v>0</v>
      </c>
      <c r="S711">
        <v>1</v>
      </c>
      <c r="T711">
        <v>1</v>
      </c>
      <c r="U711">
        <v>100</v>
      </c>
      <c r="V711">
        <v>1</v>
      </c>
      <c r="W711">
        <v>1</v>
      </c>
      <c r="X711">
        <v>1</v>
      </c>
    </row>
    <row r="712" spans="1:24" x14ac:dyDescent="0.2">
      <c r="A712" t="s">
        <v>1283</v>
      </c>
      <c r="B712" t="s">
        <v>1281</v>
      </c>
      <c r="C712" t="s">
        <v>1284</v>
      </c>
      <c r="D712">
        <v>0</v>
      </c>
      <c r="E712">
        <v>0</v>
      </c>
      <c r="F712">
        <v>0</v>
      </c>
      <c r="G712">
        <v>34804.812834999997</v>
      </c>
      <c r="H712">
        <v>0</v>
      </c>
      <c r="I712">
        <v>0</v>
      </c>
      <c r="J712">
        <v>0</v>
      </c>
      <c r="K712">
        <v>0</v>
      </c>
      <c r="L712">
        <v>0</v>
      </c>
      <c r="M712">
        <v>34804.812834999997</v>
      </c>
      <c r="N712" t="s">
        <v>492</v>
      </c>
      <c r="O712" t="s">
        <v>493</v>
      </c>
      <c r="P712">
        <v>1</v>
      </c>
      <c r="Q712">
        <v>0</v>
      </c>
      <c r="R712">
        <v>0</v>
      </c>
      <c r="S712">
        <v>1</v>
      </c>
      <c r="T712">
        <v>1</v>
      </c>
      <c r="U712">
        <v>100</v>
      </c>
      <c r="V712">
        <v>1</v>
      </c>
      <c r="W712">
        <v>1</v>
      </c>
      <c r="X712">
        <v>1</v>
      </c>
    </row>
    <row r="713" spans="1:24" x14ac:dyDescent="0.2">
      <c r="A713" t="s">
        <v>1285</v>
      </c>
      <c r="B713" t="s">
        <v>1281</v>
      </c>
      <c r="C713" t="s">
        <v>577</v>
      </c>
      <c r="D713">
        <v>1</v>
      </c>
      <c r="E713">
        <v>0</v>
      </c>
      <c r="F713">
        <v>0</v>
      </c>
      <c r="G713">
        <v>2752.5442775000001</v>
      </c>
      <c r="H713">
        <v>0</v>
      </c>
      <c r="I713">
        <v>0</v>
      </c>
      <c r="J713">
        <v>0</v>
      </c>
      <c r="K713">
        <v>0</v>
      </c>
      <c r="L713">
        <v>0</v>
      </c>
      <c r="M713">
        <v>2752.5442775000001</v>
      </c>
      <c r="N713">
        <v>0</v>
      </c>
      <c r="O713">
        <v>0</v>
      </c>
      <c r="P713">
        <v>1</v>
      </c>
      <c r="Q713">
        <v>0</v>
      </c>
      <c r="R713">
        <v>0</v>
      </c>
      <c r="S713">
        <v>1</v>
      </c>
      <c r="T713">
        <v>1</v>
      </c>
      <c r="U713">
        <v>100</v>
      </c>
      <c r="V713">
        <v>1</v>
      </c>
      <c r="W713">
        <v>1</v>
      </c>
      <c r="X713">
        <v>1</v>
      </c>
    </row>
    <row r="714" spans="1:24" x14ac:dyDescent="0.2">
      <c r="A714" t="s">
        <v>1286</v>
      </c>
      <c r="B714" t="s">
        <v>1281</v>
      </c>
      <c r="C714" t="s">
        <v>491</v>
      </c>
      <c r="D714">
        <v>0</v>
      </c>
      <c r="E714">
        <v>1</v>
      </c>
      <c r="F714" t="s">
        <v>368</v>
      </c>
      <c r="G714">
        <v>410215.4705</v>
      </c>
      <c r="H714">
        <v>1</v>
      </c>
      <c r="I714" t="s">
        <v>368</v>
      </c>
      <c r="J714">
        <v>9868.5972500000007</v>
      </c>
      <c r="K714">
        <v>532882.11</v>
      </c>
      <c r="L714">
        <v>20910.744914999999</v>
      </c>
      <c r="M714">
        <v>964008.32541499997</v>
      </c>
      <c r="N714" t="s">
        <v>492</v>
      </c>
      <c r="O714" t="s">
        <v>493</v>
      </c>
      <c r="P714">
        <v>1</v>
      </c>
      <c r="Q714">
        <v>0</v>
      </c>
      <c r="R714">
        <v>0</v>
      </c>
      <c r="S714">
        <v>1</v>
      </c>
      <c r="T714">
        <v>1</v>
      </c>
      <c r="U714">
        <v>100</v>
      </c>
      <c r="V714">
        <v>1</v>
      </c>
      <c r="W714">
        <v>1</v>
      </c>
      <c r="X714">
        <v>1</v>
      </c>
    </row>
    <row r="715" spans="1:24" x14ac:dyDescent="0.2">
      <c r="A715" t="s">
        <v>1287</v>
      </c>
      <c r="B715" t="s">
        <v>1288</v>
      </c>
      <c r="C715" t="s">
        <v>1288</v>
      </c>
      <c r="D715">
        <v>0</v>
      </c>
      <c r="E715">
        <v>0</v>
      </c>
      <c r="F715">
        <v>0</v>
      </c>
      <c r="G715">
        <v>79476178.892219096</v>
      </c>
      <c r="H715">
        <v>0</v>
      </c>
      <c r="I715">
        <v>0</v>
      </c>
      <c r="J715">
        <v>345995.125693615</v>
      </c>
      <c r="K715">
        <v>18712370.8513841</v>
      </c>
      <c r="L715">
        <v>0</v>
      </c>
      <c r="M715">
        <v>98188549.7436032</v>
      </c>
      <c r="N715">
        <v>0</v>
      </c>
      <c r="O715">
        <v>0</v>
      </c>
      <c r="P715">
        <v>23</v>
      </c>
      <c r="Q715">
        <v>0</v>
      </c>
      <c r="R715">
        <v>0</v>
      </c>
      <c r="S715">
        <v>1</v>
      </c>
      <c r="T715">
        <v>1</v>
      </c>
      <c r="U715">
        <v>1</v>
      </c>
      <c r="V715">
        <v>1</v>
      </c>
      <c r="W715">
        <v>1</v>
      </c>
      <c r="X715">
        <v>1</v>
      </c>
    </row>
    <row r="716" spans="1:24" x14ac:dyDescent="0.2">
      <c r="A716" t="s">
        <v>1289</v>
      </c>
      <c r="B716" t="s">
        <v>1288</v>
      </c>
      <c r="C716" t="s">
        <v>1290</v>
      </c>
      <c r="D716">
        <v>0</v>
      </c>
      <c r="E716">
        <v>0</v>
      </c>
      <c r="F716">
        <v>0</v>
      </c>
      <c r="G716">
        <v>15244963.9480776</v>
      </c>
      <c r="H716">
        <v>0</v>
      </c>
      <c r="I716">
        <v>0</v>
      </c>
      <c r="J716">
        <v>54247.754626199399</v>
      </c>
      <c r="K716">
        <v>2927248.6096270699</v>
      </c>
      <c r="L716">
        <v>0</v>
      </c>
      <c r="M716">
        <v>18172212.557704698</v>
      </c>
      <c r="N716">
        <v>0</v>
      </c>
      <c r="O716">
        <v>0</v>
      </c>
      <c r="P716">
        <v>7</v>
      </c>
      <c r="Q716">
        <v>0</v>
      </c>
      <c r="R716">
        <v>0</v>
      </c>
      <c r="S716">
        <v>1</v>
      </c>
      <c r="T716">
        <v>1</v>
      </c>
      <c r="U716">
        <v>1</v>
      </c>
      <c r="V716">
        <v>1</v>
      </c>
      <c r="W716">
        <v>1</v>
      </c>
      <c r="X716">
        <v>1</v>
      </c>
    </row>
    <row r="717" spans="1:24" x14ac:dyDescent="0.2">
      <c r="A717" t="s">
        <v>1291</v>
      </c>
      <c r="B717" t="s">
        <v>1290</v>
      </c>
      <c r="C717" t="s">
        <v>1292</v>
      </c>
      <c r="D717">
        <v>1</v>
      </c>
      <c r="E717">
        <v>1</v>
      </c>
      <c r="F717" t="s">
        <v>368</v>
      </c>
      <c r="G717">
        <v>10748119.8471024</v>
      </c>
      <c r="H717">
        <v>1</v>
      </c>
      <c r="I717" t="s">
        <v>368</v>
      </c>
      <c r="J717">
        <v>35453.69212</v>
      </c>
      <c r="K717">
        <v>1913106.7324000001</v>
      </c>
      <c r="L717">
        <v>0</v>
      </c>
      <c r="M717">
        <v>12661226.5795024</v>
      </c>
      <c r="N717" t="s">
        <v>492</v>
      </c>
      <c r="O717" t="s">
        <v>493</v>
      </c>
      <c r="P717">
        <v>1</v>
      </c>
      <c r="Q717">
        <v>0</v>
      </c>
      <c r="R717">
        <v>0</v>
      </c>
      <c r="S717">
        <v>1</v>
      </c>
      <c r="T717">
        <v>1</v>
      </c>
      <c r="U717">
        <v>1</v>
      </c>
      <c r="V717">
        <v>1</v>
      </c>
      <c r="W717">
        <v>1</v>
      </c>
      <c r="X717">
        <v>1</v>
      </c>
    </row>
    <row r="718" spans="1:24" x14ac:dyDescent="0.2">
      <c r="A718" t="s">
        <v>1293</v>
      </c>
      <c r="B718" t="s">
        <v>1290</v>
      </c>
      <c r="C718" t="s">
        <v>1294</v>
      </c>
      <c r="D718">
        <v>1</v>
      </c>
      <c r="E718">
        <v>1</v>
      </c>
      <c r="F718" t="s">
        <v>368</v>
      </c>
      <c r="G718">
        <v>250508.02070357901</v>
      </c>
      <c r="H718">
        <v>1</v>
      </c>
      <c r="I718" t="s">
        <v>368</v>
      </c>
      <c r="J718">
        <v>1359.0581975</v>
      </c>
      <c r="K718">
        <v>73335.352199999994</v>
      </c>
      <c r="L718">
        <v>0</v>
      </c>
      <c r="M718">
        <v>323843.37290357897</v>
      </c>
      <c r="N718" t="s">
        <v>1295</v>
      </c>
      <c r="O718" t="s">
        <v>493</v>
      </c>
      <c r="P718">
        <v>1</v>
      </c>
      <c r="Q718">
        <v>0</v>
      </c>
      <c r="R718">
        <v>0</v>
      </c>
      <c r="S718">
        <v>1</v>
      </c>
      <c r="T718">
        <v>1</v>
      </c>
      <c r="U718">
        <v>1</v>
      </c>
      <c r="V718">
        <v>1</v>
      </c>
      <c r="W718">
        <v>1</v>
      </c>
      <c r="X718">
        <v>1</v>
      </c>
    </row>
    <row r="719" spans="1:24" x14ac:dyDescent="0.2">
      <c r="A719" t="s">
        <v>1296</v>
      </c>
      <c r="B719" t="s">
        <v>1290</v>
      </c>
      <c r="C719" t="s">
        <v>1297</v>
      </c>
      <c r="D719">
        <v>1</v>
      </c>
      <c r="E719">
        <v>1</v>
      </c>
      <c r="F719" t="s">
        <v>368</v>
      </c>
      <c r="G719">
        <v>1035075.6785859</v>
      </c>
      <c r="H719">
        <v>1</v>
      </c>
      <c r="I719" t="s">
        <v>368</v>
      </c>
      <c r="J719">
        <v>5318.0538150000002</v>
      </c>
      <c r="K719">
        <v>286965.74514999997</v>
      </c>
      <c r="L719">
        <v>0</v>
      </c>
      <c r="M719">
        <v>1322041.4237358901</v>
      </c>
      <c r="N719" t="s">
        <v>1295</v>
      </c>
      <c r="O719" t="s">
        <v>493</v>
      </c>
      <c r="P719">
        <v>1</v>
      </c>
      <c r="Q719">
        <v>0</v>
      </c>
      <c r="R719">
        <v>0</v>
      </c>
      <c r="S719">
        <v>1</v>
      </c>
      <c r="T719">
        <v>1</v>
      </c>
      <c r="U719">
        <v>1</v>
      </c>
      <c r="V719">
        <v>1</v>
      </c>
      <c r="W719">
        <v>1</v>
      </c>
      <c r="X719">
        <v>1</v>
      </c>
    </row>
    <row r="720" spans="1:24" x14ac:dyDescent="0.2">
      <c r="A720" t="s">
        <v>1298</v>
      </c>
      <c r="B720" t="s">
        <v>1290</v>
      </c>
      <c r="C720" t="s">
        <v>1299</v>
      </c>
      <c r="D720">
        <v>1</v>
      </c>
      <c r="E720">
        <v>1</v>
      </c>
      <c r="F720" t="s">
        <v>368</v>
      </c>
      <c r="G720">
        <v>998113.07770589995</v>
      </c>
      <c r="H720">
        <v>1</v>
      </c>
      <c r="I720" t="s">
        <v>368</v>
      </c>
      <c r="J720">
        <v>5318.0538150000002</v>
      </c>
      <c r="K720">
        <v>286965.74514999997</v>
      </c>
      <c r="L720">
        <v>0</v>
      </c>
      <c r="M720">
        <v>1285078.8228559</v>
      </c>
      <c r="N720" t="s">
        <v>1295</v>
      </c>
      <c r="O720" t="s">
        <v>493</v>
      </c>
      <c r="P720">
        <v>1</v>
      </c>
      <c r="Q720">
        <v>0</v>
      </c>
      <c r="R720">
        <v>0</v>
      </c>
      <c r="S720">
        <v>1</v>
      </c>
      <c r="T720">
        <v>1</v>
      </c>
      <c r="U720">
        <v>1</v>
      </c>
      <c r="V720">
        <v>1</v>
      </c>
      <c r="W720">
        <v>1</v>
      </c>
      <c r="X720">
        <v>1</v>
      </c>
    </row>
    <row r="721" spans="1:24" x14ac:dyDescent="0.2">
      <c r="A721" t="s">
        <v>1300</v>
      </c>
      <c r="B721" t="s">
        <v>1290</v>
      </c>
      <c r="C721" t="s">
        <v>1301</v>
      </c>
      <c r="D721">
        <v>1</v>
      </c>
      <c r="E721">
        <v>1</v>
      </c>
      <c r="F721" t="s">
        <v>368</v>
      </c>
      <c r="G721">
        <v>1164376.6468032</v>
      </c>
      <c r="H721">
        <v>1</v>
      </c>
      <c r="I721" t="s">
        <v>368</v>
      </c>
      <c r="J721">
        <v>4136.2640794999998</v>
      </c>
      <c r="K721">
        <v>223195.8737</v>
      </c>
      <c r="L721">
        <v>0</v>
      </c>
      <c r="M721">
        <v>1387572.5205031999</v>
      </c>
      <c r="N721" t="s">
        <v>492</v>
      </c>
      <c r="O721" t="s">
        <v>493</v>
      </c>
      <c r="P721">
        <v>1</v>
      </c>
      <c r="Q721">
        <v>0</v>
      </c>
      <c r="R721">
        <v>0</v>
      </c>
      <c r="S721">
        <v>1</v>
      </c>
      <c r="T721">
        <v>1</v>
      </c>
      <c r="U721">
        <v>1</v>
      </c>
      <c r="V721">
        <v>1</v>
      </c>
      <c r="W721">
        <v>1</v>
      </c>
      <c r="X721">
        <v>1</v>
      </c>
    </row>
    <row r="722" spans="1:24" x14ac:dyDescent="0.2">
      <c r="A722" t="s">
        <v>1302</v>
      </c>
      <c r="B722" t="s">
        <v>1290</v>
      </c>
      <c r="C722" t="s">
        <v>1303</v>
      </c>
      <c r="D722">
        <v>0</v>
      </c>
      <c r="E722">
        <v>1</v>
      </c>
      <c r="F722" t="s">
        <v>368</v>
      </c>
      <c r="G722">
        <v>1048770.67717669</v>
      </c>
      <c r="H722">
        <v>1</v>
      </c>
      <c r="I722" t="s">
        <v>368</v>
      </c>
      <c r="J722">
        <v>2662.6325991994099</v>
      </c>
      <c r="K722">
        <v>143679.161027077</v>
      </c>
      <c r="L722">
        <v>0</v>
      </c>
      <c r="M722">
        <v>1192449.8382037601</v>
      </c>
      <c r="N722" t="s">
        <v>492</v>
      </c>
      <c r="O722" t="s">
        <v>493</v>
      </c>
      <c r="P722">
        <v>1</v>
      </c>
      <c r="Q722">
        <v>0</v>
      </c>
      <c r="R722">
        <v>0</v>
      </c>
      <c r="S722">
        <v>4</v>
      </c>
      <c r="T722">
        <v>1</v>
      </c>
      <c r="U722">
        <v>1</v>
      </c>
      <c r="V722">
        <v>0.85615939608091796</v>
      </c>
      <c r="W722">
        <v>0.92046726977311899</v>
      </c>
      <c r="X722">
        <v>0.82603806555483295</v>
      </c>
    </row>
    <row r="723" spans="1:24" x14ac:dyDescent="0.2">
      <c r="A723" t="s">
        <v>1304</v>
      </c>
      <c r="B723" t="s">
        <v>1288</v>
      </c>
      <c r="C723" t="s">
        <v>1305</v>
      </c>
      <c r="D723">
        <v>0</v>
      </c>
      <c r="E723">
        <v>1</v>
      </c>
      <c r="F723" t="s">
        <v>368</v>
      </c>
      <c r="G723">
        <v>28126651.289113201</v>
      </c>
      <c r="H723">
        <v>1</v>
      </c>
      <c r="I723" t="s">
        <v>368</v>
      </c>
      <c r="J723">
        <v>33090.112639999999</v>
      </c>
      <c r="K723">
        <v>1827804.9334</v>
      </c>
      <c r="L723">
        <v>0</v>
      </c>
      <c r="M723">
        <v>29954456.222513199</v>
      </c>
      <c r="N723" t="s">
        <v>1306</v>
      </c>
      <c r="O723" t="s">
        <v>493</v>
      </c>
      <c r="P723">
        <v>1</v>
      </c>
      <c r="Q723">
        <v>0</v>
      </c>
      <c r="R723">
        <v>0</v>
      </c>
      <c r="S723">
        <v>1</v>
      </c>
      <c r="T723">
        <v>1</v>
      </c>
      <c r="U723">
        <v>1</v>
      </c>
      <c r="V723">
        <v>1</v>
      </c>
      <c r="W723">
        <v>1</v>
      </c>
      <c r="X723">
        <v>1</v>
      </c>
    </row>
    <row r="724" spans="1:24" x14ac:dyDescent="0.2">
      <c r="A724" t="s">
        <v>1307</v>
      </c>
      <c r="B724" t="s">
        <v>1288</v>
      </c>
      <c r="C724" t="s">
        <v>1308</v>
      </c>
      <c r="D724">
        <v>0</v>
      </c>
      <c r="E724">
        <v>0</v>
      </c>
      <c r="F724">
        <v>0</v>
      </c>
      <c r="G724">
        <v>7757605.0537476595</v>
      </c>
      <c r="H724">
        <v>0</v>
      </c>
      <c r="I724">
        <v>0</v>
      </c>
      <c r="J724">
        <v>23813.063202000001</v>
      </c>
      <c r="K724">
        <v>1284970.85142</v>
      </c>
      <c r="L724">
        <v>0</v>
      </c>
      <c r="M724">
        <v>9042575.9051676597</v>
      </c>
      <c r="N724">
        <v>0</v>
      </c>
      <c r="O724">
        <v>0</v>
      </c>
      <c r="P724">
        <v>8</v>
      </c>
      <c r="Q724">
        <v>0</v>
      </c>
      <c r="R724">
        <v>0</v>
      </c>
      <c r="S724">
        <v>1</v>
      </c>
      <c r="T724">
        <v>1</v>
      </c>
      <c r="U724">
        <v>1</v>
      </c>
      <c r="V724">
        <v>1</v>
      </c>
      <c r="W724">
        <v>1</v>
      </c>
      <c r="X724">
        <v>1</v>
      </c>
    </row>
    <row r="725" spans="1:24" x14ac:dyDescent="0.2">
      <c r="A725" t="s">
        <v>1309</v>
      </c>
      <c r="B725" t="s">
        <v>1308</v>
      </c>
      <c r="C725" t="s">
        <v>1310</v>
      </c>
      <c r="D725">
        <v>1</v>
      </c>
      <c r="E725">
        <v>1</v>
      </c>
      <c r="F725" t="s">
        <v>368</v>
      </c>
      <c r="G725">
        <v>2415695.2447616998</v>
      </c>
      <c r="H725">
        <v>1</v>
      </c>
      <c r="I725" t="s">
        <v>368</v>
      </c>
      <c r="J725">
        <v>5908.9486850000003</v>
      </c>
      <c r="K725">
        <v>318850.68085</v>
      </c>
      <c r="L725">
        <v>0</v>
      </c>
      <c r="M725">
        <v>2734545.9256116999</v>
      </c>
      <c r="N725" t="s">
        <v>492</v>
      </c>
      <c r="O725" t="s">
        <v>493</v>
      </c>
      <c r="P725">
        <v>1</v>
      </c>
      <c r="Q725">
        <v>0</v>
      </c>
      <c r="R725">
        <v>0</v>
      </c>
      <c r="S725">
        <v>1</v>
      </c>
      <c r="T725">
        <v>1</v>
      </c>
      <c r="U725">
        <v>1</v>
      </c>
      <c r="V725">
        <v>1</v>
      </c>
      <c r="W725">
        <v>1</v>
      </c>
      <c r="X725">
        <v>1</v>
      </c>
    </row>
    <row r="726" spans="1:24" x14ac:dyDescent="0.2">
      <c r="A726" t="s">
        <v>1311</v>
      </c>
      <c r="B726" t="s">
        <v>1308</v>
      </c>
      <c r="C726" t="s">
        <v>1312</v>
      </c>
      <c r="D726">
        <v>1</v>
      </c>
      <c r="E726">
        <v>1</v>
      </c>
      <c r="F726" t="s">
        <v>368</v>
      </c>
      <c r="G726">
        <v>2803366.7431254</v>
      </c>
      <c r="H726">
        <v>1</v>
      </c>
      <c r="I726" t="s">
        <v>368</v>
      </c>
      <c r="J726">
        <v>8272.5281599999998</v>
      </c>
      <c r="K726">
        <v>446390.42379999999</v>
      </c>
      <c r="L726">
        <v>0</v>
      </c>
      <c r="M726">
        <v>3249757.1669254</v>
      </c>
      <c r="N726" t="s">
        <v>492</v>
      </c>
      <c r="O726" t="s">
        <v>493</v>
      </c>
      <c r="P726">
        <v>1</v>
      </c>
      <c r="Q726">
        <v>0</v>
      </c>
      <c r="R726">
        <v>0</v>
      </c>
      <c r="S726">
        <v>1</v>
      </c>
      <c r="T726">
        <v>1</v>
      </c>
      <c r="U726">
        <v>1</v>
      </c>
      <c r="V726">
        <v>1</v>
      </c>
      <c r="W726">
        <v>1</v>
      </c>
      <c r="X726">
        <v>1</v>
      </c>
    </row>
    <row r="727" spans="1:24" x14ac:dyDescent="0.2">
      <c r="A727" t="s">
        <v>1313</v>
      </c>
      <c r="B727" t="s">
        <v>1308</v>
      </c>
      <c r="C727" t="s">
        <v>1314</v>
      </c>
      <c r="D727">
        <v>1</v>
      </c>
      <c r="E727">
        <v>1</v>
      </c>
      <c r="F727" t="s">
        <v>368</v>
      </c>
      <c r="G727">
        <v>335043.99781115999</v>
      </c>
      <c r="H727">
        <v>1</v>
      </c>
      <c r="I727" t="s">
        <v>368</v>
      </c>
      <c r="J727">
        <v>886.34230300000002</v>
      </c>
      <c r="K727">
        <v>47828.727169999998</v>
      </c>
      <c r="L727">
        <v>0</v>
      </c>
      <c r="M727">
        <v>382872.72498116002</v>
      </c>
      <c r="N727" t="s">
        <v>492</v>
      </c>
      <c r="O727" t="s">
        <v>493</v>
      </c>
      <c r="P727">
        <v>1</v>
      </c>
      <c r="Q727">
        <v>0</v>
      </c>
      <c r="R727">
        <v>0</v>
      </c>
      <c r="S727">
        <v>1</v>
      </c>
      <c r="T727">
        <v>1</v>
      </c>
      <c r="U727">
        <v>1</v>
      </c>
      <c r="V727">
        <v>1</v>
      </c>
      <c r="W727">
        <v>1</v>
      </c>
      <c r="X727">
        <v>1</v>
      </c>
    </row>
    <row r="728" spans="1:24" x14ac:dyDescent="0.2">
      <c r="A728" t="s">
        <v>1315</v>
      </c>
      <c r="B728" t="s">
        <v>1308</v>
      </c>
      <c r="C728" t="s">
        <v>1316</v>
      </c>
      <c r="D728">
        <v>1</v>
      </c>
      <c r="E728">
        <v>1</v>
      </c>
      <c r="F728" t="s">
        <v>368</v>
      </c>
      <c r="G728">
        <v>1102790.4125781001</v>
      </c>
      <c r="H728">
        <v>1</v>
      </c>
      <c r="I728" t="s">
        <v>368</v>
      </c>
      <c r="J728">
        <v>2954.4743425000001</v>
      </c>
      <c r="K728">
        <v>159426.00224999999</v>
      </c>
      <c r="L728">
        <v>0</v>
      </c>
      <c r="M728">
        <v>1262216.4148281</v>
      </c>
      <c r="N728" t="s">
        <v>492</v>
      </c>
      <c r="O728" t="s">
        <v>493</v>
      </c>
      <c r="P728">
        <v>1</v>
      </c>
      <c r="Q728">
        <v>0</v>
      </c>
      <c r="R728">
        <v>0</v>
      </c>
      <c r="S728">
        <v>1</v>
      </c>
      <c r="T728">
        <v>1</v>
      </c>
      <c r="U728">
        <v>1</v>
      </c>
      <c r="V728">
        <v>1</v>
      </c>
      <c r="W728">
        <v>1</v>
      </c>
      <c r="X728">
        <v>1</v>
      </c>
    </row>
    <row r="729" spans="1:24" x14ac:dyDescent="0.2">
      <c r="A729" t="s">
        <v>1317</v>
      </c>
      <c r="B729" t="s">
        <v>1308</v>
      </c>
      <c r="C729" t="s">
        <v>1318</v>
      </c>
      <c r="D729">
        <v>1</v>
      </c>
      <c r="E729">
        <v>1</v>
      </c>
      <c r="F729" t="s">
        <v>368</v>
      </c>
      <c r="G729">
        <v>556086.11619209999</v>
      </c>
      <c r="H729">
        <v>1</v>
      </c>
      <c r="I729" t="s">
        <v>368</v>
      </c>
      <c r="J729">
        <v>2954.4743425000001</v>
      </c>
      <c r="K729">
        <v>159426.00224999999</v>
      </c>
      <c r="L729">
        <v>0</v>
      </c>
      <c r="M729">
        <v>715512.11844210001</v>
      </c>
      <c r="N729" t="s">
        <v>492</v>
      </c>
      <c r="O729" t="s">
        <v>493</v>
      </c>
      <c r="P729">
        <v>1</v>
      </c>
      <c r="Q729">
        <v>0</v>
      </c>
      <c r="R729">
        <v>0</v>
      </c>
      <c r="S729">
        <v>1</v>
      </c>
      <c r="T729">
        <v>1</v>
      </c>
      <c r="U729">
        <v>1</v>
      </c>
      <c r="V729">
        <v>1</v>
      </c>
      <c r="W729">
        <v>1</v>
      </c>
      <c r="X729">
        <v>1</v>
      </c>
    </row>
    <row r="730" spans="1:24" x14ac:dyDescent="0.2">
      <c r="A730" t="s">
        <v>1319</v>
      </c>
      <c r="B730" t="s">
        <v>1308</v>
      </c>
      <c r="C730" t="s">
        <v>1320</v>
      </c>
      <c r="D730">
        <v>1</v>
      </c>
      <c r="E730">
        <v>1</v>
      </c>
      <c r="F730" t="s">
        <v>368</v>
      </c>
      <c r="G730">
        <v>286047.54741959902</v>
      </c>
      <c r="H730">
        <v>1</v>
      </c>
      <c r="I730" t="s">
        <v>368</v>
      </c>
      <c r="J730">
        <v>1477.2371714999999</v>
      </c>
      <c r="K730">
        <v>79713.662899999996</v>
      </c>
      <c r="L730">
        <v>0</v>
      </c>
      <c r="M730">
        <v>365761.21031959902</v>
      </c>
      <c r="N730" t="s">
        <v>492</v>
      </c>
      <c r="O730" t="s">
        <v>493</v>
      </c>
      <c r="P730">
        <v>1</v>
      </c>
      <c r="Q730">
        <v>0</v>
      </c>
      <c r="R730">
        <v>0</v>
      </c>
      <c r="S730">
        <v>1</v>
      </c>
      <c r="T730">
        <v>1</v>
      </c>
      <c r="U730">
        <v>1</v>
      </c>
      <c r="V730">
        <v>1</v>
      </c>
      <c r="W730">
        <v>1</v>
      </c>
      <c r="X730">
        <v>1</v>
      </c>
    </row>
    <row r="731" spans="1:24" x14ac:dyDescent="0.2">
      <c r="A731" t="s">
        <v>1321</v>
      </c>
      <c r="B731" t="s">
        <v>1308</v>
      </c>
      <c r="C731" t="s">
        <v>1322</v>
      </c>
      <c r="D731">
        <v>1</v>
      </c>
      <c r="E731">
        <v>1</v>
      </c>
      <c r="F731" t="s">
        <v>368</v>
      </c>
      <c r="G731">
        <v>258574.99185960001</v>
      </c>
      <c r="H731">
        <v>1</v>
      </c>
      <c r="I731" t="s">
        <v>368</v>
      </c>
      <c r="J731">
        <v>1359.0581975</v>
      </c>
      <c r="K731">
        <v>73335.352199999994</v>
      </c>
      <c r="L731">
        <v>0</v>
      </c>
      <c r="M731">
        <v>331910.34405959997</v>
      </c>
      <c r="N731" t="s">
        <v>492</v>
      </c>
      <c r="O731" t="s">
        <v>493</v>
      </c>
      <c r="P731">
        <v>1</v>
      </c>
      <c r="Q731">
        <v>0</v>
      </c>
      <c r="R731">
        <v>0</v>
      </c>
      <c r="S731">
        <v>1</v>
      </c>
      <c r="T731">
        <v>1</v>
      </c>
      <c r="U731">
        <v>1</v>
      </c>
      <c r="V731">
        <v>1</v>
      </c>
      <c r="W731">
        <v>1</v>
      </c>
      <c r="X731">
        <v>1</v>
      </c>
    </row>
    <row r="732" spans="1:24" x14ac:dyDescent="0.2">
      <c r="A732" t="s">
        <v>1323</v>
      </c>
      <c r="B732" t="s">
        <v>1288</v>
      </c>
      <c r="C732" t="s">
        <v>1324</v>
      </c>
      <c r="D732">
        <v>0</v>
      </c>
      <c r="E732">
        <v>0</v>
      </c>
      <c r="F732">
        <v>0</v>
      </c>
      <c r="G732">
        <v>10842396.3619042</v>
      </c>
      <c r="H732">
        <v>0</v>
      </c>
      <c r="I732">
        <v>0</v>
      </c>
      <c r="J732">
        <v>32484.117702482399</v>
      </c>
      <c r="K732">
        <v>1752866.2020451699</v>
      </c>
      <c r="L732">
        <v>0</v>
      </c>
      <c r="M732">
        <v>12595262.563949401</v>
      </c>
      <c r="N732">
        <v>0</v>
      </c>
      <c r="O732">
        <v>0</v>
      </c>
      <c r="P732">
        <v>4</v>
      </c>
      <c r="Q732">
        <v>0</v>
      </c>
      <c r="R732">
        <v>0</v>
      </c>
      <c r="S732">
        <v>4</v>
      </c>
      <c r="T732">
        <v>1</v>
      </c>
      <c r="U732">
        <v>1</v>
      </c>
      <c r="V732">
        <v>0.85615939608091796</v>
      </c>
      <c r="W732">
        <v>0.92046726977311899</v>
      </c>
      <c r="X732">
        <v>0.82603806555483295</v>
      </c>
    </row>
    <row r="733" spans="1:24" x14ac:dyDescent="0.2">
      <c r="A733" t="s">
        <v>1325</v>
      </c>
      <c r="B733" t="s">
        <v>1324</v>
      </c>
      <c r="C733" t="s">
        <v>1326</v>
      </c>
      <c r="D733">
        <v>1</v>
      </c>
      <c r="E733">
        <v>1</v>
      </c>
      <c r="F733" t="s">
        <v>368</v>
      </c>
      <c r="G733">
        <v>3718370.52749515</v>
      </c>
      <c r="H733">
        <v>1</v>
      </c>
      <c r="I733" t="s">
        <v>368</v>
      </c>
      <c r="J733">
        <v>10650.530394995199</v>
      </c>
      <c r="K733">
        <v>574709.48706636904</v>
      </c>
      <c r="L733">
        <v>0</v>
      </c>
      <c r="M733">
        <v>4293080.01456152</v>
      </c>
      <c r="N733" t="s">
        <v>492</v>
      </c>
      <c r="O733" t="s">
        <v>493</v>
      </c>
      <c r="P733">
        <v>1</v>
      </c>
      <c r="Q733">
        <v>0</v>
      </c>
      <c r="R733">
        <v>0</v>
      </c>
      <c r="S733">
        <v>4</v>
      </c>
      <c r="T733">
        <v>1</v>
      </c>
      <c r="U733">
        <v>1</v>
      </c>
      <c r="V733">
        <v>0.85615939608091796</v>
      </c>
      <c r="W733">
        <v>0.92046726977311899</v>
      </c>
      <c r="X733">
        <v>0.82603806555483295</v>
      </c>
    </row>
    <row r="734" spans="1:24" x14ac:dyDescent="0.2">
      <c r="A734" t="s">
        <v>1327</v>
      </c>
      <c r="B734" t="s">
        <v>1324</v>
      </c>
      <c r="C734" t="s">
        <v>1328</v>
      </c>
      <c r="D734">
        <v>1</v>
      </c>
      <c r="E734">
        <v>1</v>
      </c>
      <c r="F734" t="s">
        <v>368</v>
      </c>
      <c r="G734">
        <v>4481754.6367446296</v>
      </c>
      <c r="H734">
        <v>1</v>
      </c>
      <c r="I734" t="s">
        <v>368</v>
      </c>
      <c r="J734">
        <v>13313.162991490901</v>
      </c>
      <c r="K734">
        <v>718388.64818356896</v>
      </c>
      <c r="L734">
        <v>0</v>
      </c>
      <c r="M734">
        <v>5200143.2849281998</v>
      </c>
      <c r="N734" t="s">
        <v>492</v>
      </c>
      <c r="O734" t="s">
        <v>493</v>
      </c>
      <c r="P734">
        <v>1</v>
      </c>
      <c r="Q734">
        <v>0</v>
      </c>
      <c r="R734">
        <v>0</v>
      </c>
      <c r="S734">
        <v>4</v>
      </c>
      <c r="T734">
        <v>1</v>
      </c>
      <c r="U734">
        <v>1</v>
      </c>
      <c r="V734">
        <v>0.85615939608091796</v>
      </c>
      <c r="W734">
        <v>0.92046726977311899</v>
      </c>
      <c r="X734">
        <v>0.82603806555483295</v>
      </c>
    </row>
    <row r="735" spans="1:24" x14ac:dyDescent="0.2">
      <c r="A735" t="s">
        <v>1329</v>
      </c>
      <c r="B735" t="s">
        <v>1324</v>
      </c>
      <c r="C735" t="s">
        <v>1330</v>
      </c>
      <c r="D735">
        <v>1</v>
      </c>
      <c r="E735">
        <v>1</v>
      </c>
      <c r="F735" t="s">
        <v>368</v>
      </c>
      <c r="G735">
        <v>2642271.1976644499</v>
      </c>
      <c r="H735">
        <v>1</v>
      </c>
      <c r="I735" t="s">
        <v>368</v>
      </c>
      <c r="J735">
        <v>8520.4243159961807</v>
      </c>
      <c r="K735">
        <v>459768.066795233</v>
      </c>
      <c r="L735">
        <v>0</v>
      </c>
      <c r="M735">
        <v>3102039.2644596798</v>
      </c>
      <c r="N735" t="s">
        <v>492</v>
      </c>
      <c r="O735" t="s">
        <v>493</v>
      </c>
      <c r="P735">
        <v>1</v>
      </c>
      <c r="Q735">
        <v>0</v>
      </c>
      <c r="R735">
        <v>0</v>
      </c>
      <c r="S735">
        <v>4</v>
      </c>
      <c r="T735">
        <v>1</v>
      </c>
      <c r="U735">
        <v>1</v>
      </c>
      <c r="V735">
        <v>0.85615939608091796</v>
      </c>
      <c r="W735">
        <v>0.92046726977311899</v>
      </c>
      <c r="X735">
        <v>0.82603806555483295</v>
      </c>
    </row>
    <row r="736" spans="1:24" x14ac:dyDescent="0.2">
      <c r="A736" t="s">
        <v>1331</v>
      </c>
      <c r="B736" t="s">
        <v>1288</v>
      </c>
      <c r="C736" t="s">
        <v>1332</v>
      </c>
      <c r="D736">
        <v>1</v>
      </c>
      <c r="E736">
        <v>1</v>
      </c>
      <c r="F736" t="s">
        <v>368</v>
      </c>
      <c r="G736">
        <v>6276386.0816089399</v>
      </c>
      <c r="H736">
        <v>1</v>
      </c>
      <c r="I736" t="s">
        <v>368</v>
      </c>
      <c r="J736">
        <v>149107.42554795701</v>
      </c>
      <c r="K736">
        <v>8045932.81910941</v>
      </c>
      <c r="L736">
        <v>0</v>
      </c>
      <c r="M736">
        <v>14322318.9007183</v>
      </c>
      <c r="N736" t="s">
        <v>474</v>
      </c>
      <c r="O736" t="s">
        <v>493</v>
      </c>
      <c r="P736">
        <v>1</v>
      </c>
      <c r="Q736">
        <v>0</v>
      </c>
      <c r="R736">
        <v>0</v>
      </c>
      <c r="S736">
        <v>4</v>
      </c>
      <c r="T736">
        <v>1</v>
      </c>
      <c r="U736">
        <v>1</v>
      </c>
      <c r="V736">
        <v>0.85615939608091796</v>
      </c>
      <c r="W736">
        <v>0.92046726977311899</v>
      </c>
      <c r="X736">
        <v>0.82603806555483295</v>
      </c>
    </row>
    <row r="737" spans="1:24" x14ac:dyDescent="0.2">
      <c r="A737" t="s">
        <v>1333</v>
      </c>
      <c r="B737" t="s">
        <v>1288</v>
      </c>
      <c r="C737" t="s">
        <v>1334</v>
      </c>
      <c r="D737">
        <v>1</v>
      </c>
      <c r="E737">
        <v>1</v>
      </c>
      <c r="F737" t="s">
        <v>368</v>
      </c>
      <c r="G737">
        <v>11228176.1577673</v>
      </c>
      <c r="H737">
        <v>1</v>
      </c>
      <c r="I737" t="s">
        <v>368</v>
      </c>
      <c r="J737">
        <v>53252.651974976099</v>
      </c>
      <c r="K737">
        <v>2873547.4357824498</v>
      </c>
      <c r="L737">
        <v>0</v>
      </c>
      <c r="M737">
        <v>14101723.593549799</v>
      </c>
      <c r="N737" t="s">
        <v>492</v>
      </c>
      <c r="O737" t="s">
        <v>493</v>
      </c>
      <c r="P737">
        <v>1</v>
      </c>
      <c r="Q737">
        <v>0</v>
      </c>
      <c r="R737">
        <v>0</v>
      </c>
      <c r="S737">
        <v>4</v>
      </c>
      <c r="T737">
        <v>1</v>
      </c>
      <c r="U737">
        <v>1</v>
      </c>
      <c r="V737">
        <v>0.85615939608091796</v>
      </c>
      <c r="W737">
        <v>0.92046726977311899</v>
      </c>
      <c r="X737">
        <v>0.82603806555483295</v>
      </c>
    </row>
    <row r="738" spans="1:24" x14ac:dyDescent="0.2">
      <c r="A738" t="s">
        <v>1335</v>
      </c>
      <c r="B738" t="s">
        <v>1336</v>
      </c>
      <c r="C738" t="s">
        <v>1336</v>
      </c>
      <c r="D738">
        <v>0</v>
      </c>
      <c r="E738">
        <v>0</v>
      </c>
      <c r="F738">
        <v>0</v>
      </c>
      <c r="G738">
        <v>0</v>
      </c>
      <c r="H738">
        <v>0</v>
      </c>
      <c r="I738">
        <v>0</v>
      </c>
      <c r="J738">
        <v>172527.36541</v>
      </c>
      <c r="K738">
        <v>9403123.9489999991</v>
      </c>
      <c r="L738">
        <v>1223517.0874000001</v>
      </c>
      <c r="M738">
        <v>10626641.0364</v>
      </c>
      <c r="N738">
        <v>0</v>
      </c>
      <c r="O738">
        <v>0</v>
      </c>
      <c r="P738">
        <v>4</v>
      </c>
      <c r="Q738">
        <v>0</v>
      </c>
      <c r="R738">
        <v>0</v>
      </c>
      <c r="S738">
        <v>1</v>
      </c>
      <c r="T738">
        <v>1</v>
      </c>
      <c r="U738">
        <v>100</v>
      </c>
      <c r="V738">
        <v>1</v>
      </c>
      <c r="W738">
        <v>1</v>
      </c>
      <c r="X738">
        <v>1</v>
      </c>
    </row>
    <row r="739" spans="1:24" x14ac:dyDescent="0.2">
      <c r="A739" t="s">
        <v>1337</v>
      </c>
      <c r="B739" t="s">
        <v>1336</v>
      </c>
      <c r="C739" t="s">
        <v>1338</v>
      </c>
      <c r="D739">
        <v>0</v>
      </c>
      <c r="E739">
        <v>0</v>
      </c>
      <c r="F739">
        <v>0</v>
      </c>
      <c r="G739">
        <v>0</v>
      </c>
      <c r="H739">
        <v>0</v>
      </c>
      <c r="I739">
        <v>0</v>
      </c>
      <c r="J739">
        <v>36142.096310000001</v>
      </c>
      <c r="K739">
        <v>1699107.203</v>
      </c>
      <c r="L739">
        <v>364901.30099999998</v>
      </c>
      <c r="M739">
        <v>2064008.504</v>
      </c>
      <c r="N739" t="s">
        <v>462</v>
      </c>
      <c r="O739" t="s">
        <v>463</v>
      </c>
      <c r="P739">
        <v>1</v>
      </c>
      <c r="Q739">
        <v>0</v>
      </c>
      <c r="R739">
        <v>0</v>
      </c>
      <c r="S739">
        <v>1</v>
      </c>
      <c r="T739">
        <v>1</v>
      </c>
      <c r="U739">
        <v>100</v>
      </c>
      <c r="V739">
        <v>1</v>
      </c>
      <c r="W739">
        <v>1</v>
      </c>
      <c r="X739">
        <v>1</v>
      </c>
    </row>
    <row r="740" spans="1:24" x14ac:dyDescent="0.2">
      <c r="A740" t="s">
        <v>1339</v>
      </c>
      <c r="B740" t="s">
        <v>1336</v>
      </c>
      <c r="C740" t="s">
        <v>1340</v>
      </c>
      <c r="D740">
        <v>1</v>
      </c>
      <c r="E740">
        <v>0</v>
      </c>
      <c r="F740">
        <v>0</v>
      </c>
      <c r="G740">
        <v>0</v>
      </c>
      <c r="H740">
        <v>1</v>
      </c>
      <c r="I740" t="s">
        <v>368</v>
      </c>
      <c r="J740">
        <v>136385.2691</v>
      </c>
      <c r="K740">
        <v>7704016.7460000003</v>
      </c>
      <c r="L740">
        <v>858615.78639999998</v>
      </c>
      <c r="M740">
        <v>8562632.5324000008</v>
      </c>
      <c r="N740" t="s">
        <v>398</v>
      </c>
      <c r="O740" t="s">
        <v>389</v>
      </c>
      <c r="P740">
        <v>1</v>
      </c>
      <c r="Q740">
        <v>0</v>
      </c>
      <c r="R740">
        <v>0</v>
      </c>
      <c r="S740">
        <v>1</v>
      </c>
      <c r="T740">
        <v>1</v>
      </c>
      <c r="U740">
        <v>100</v>
      </c>
      <c r="V740">
        <v>1</v>
      </c>
      <c r="W740">
        <v>1</v>
      </c>
      <c r="X740">
        <v>1</v>
      </c>
    </row>
    <row r="741" spans="1:24" x14ac:dyDescent="0.2">
      <c r="A741" t="s">
        <v>1341</v>
      </c>
      <c r="B741" t="s">
        <v>1336</v>
      </c>
      <c r="C741" t="s">
        <v>1342</v>
      </c>
      <c r="D741">
        <v>1</v>
      </c>
      <c r="E741">
        <v>0</v>
      </c>
      <c r="F741">
        <v>0</v>
      </c>
      <c r="G741">
        <v>0</v>
      </c>
      <c r="H741">
        <v>0</v>
      </c>
      <c r="I741">
        <v>0</v>
      </c>
      <c r="J741">
        <v>0</v>
      </c>
      <c r="K741">
        <v>0</v>
      </c>
      <c r="L741">
        <v>0</v>
      </c>
      <c r="M741">
        <v>0</v>
      </c>
      <c r="N741">
        <v>0</v>
      </c>
      <c r="O741">
        <v>0</v>
      </c>
      <c r="P741">
        <v>1</v>
      </c>
      <c r="Q741">
        <v>0</v>
      </c>
      <c r="R741">
        <v>0</v>
      </c>
      <c r="S741">
        <v>1</v>
      </c>
      <c r="T741">
        <v>1</v>
      </c>
      <c r="U741">
        <v>100</v>
      </c>
      <c r="V741">
        <v>1</v>
      </c>
      <c r="W741">
        <v>1</v>
      </c>
      <c r="X741">
        <v>1</v>
      </c>
    </row>
    <row r="742" spans="1:24" x14ac:dyDescent="0.2">
      <c r="A742" t="s">
        <v>1343</v>
      </c>
      <c r="B742" t="s">
        <v>1344</v>
      </c>
      <c r="C742" t="s">
        <v>1344</v>
      </c>
      <c r="D742">
        <v>0</v>
      </c>
      <c r="E742">
        <v>0</v>
      </c>
      <c r="F742">
        <v>0</v>
      </c>
      <c r="G742">
        <v>371404423.78823298</v>
      </c>
      <c r="H742">
        <v>0</v>
      </c>
      <c r="I742">
        <v>0</v>
      </c>
      <c r="J742">
        <v>3216878.9162808098</v>
      </c>
      <c r="K742">
        <v>172274736.893576</v>
      </c>
      <c r="L742">
        <v>16012253.2992067</v>
      </c>
      <c r="M742">
        <v>559691413.98101604</v>
      </c>
      <c r="N742">
        <v>0</v>
      </c>
      <c r="O742">
        <v>0</v>
      </c>
      <c r="P742">
        <v>3</v>
      </c>
      <c r="Q742">
        <v>0</v>
      </c>
      <c r="R742">
        <v>0</v>
      </c>
      <c r="S742">
        <v>1</v>
      </c>
      <c r="T742">
        <v>1</v>
      </c>
      <c r="U742">
        <v>100</v>
      </c>
      <c r="V742">
        <v>1</v>
      </c>
      <c r="W742">
        <v>1</v>
      </c>
      <c r="X742">
        <v>1</v>
      </c>
    </row>
    <row r="743" spans="1:24" x14ac:dyDescent="0.2">
      <c r="A743" t="s">
        <v>1345</v>
      </c>
      <c r="B743" t="s">
        <v>1344</v>
      </c>
      <c r="C743" t="s">
        <v>1346</v>
      </c>
      <c r="D743">
        <v>0</v>
      </c>
      <c r="E743">
        <v>2</v>
      </c>
      <c r="F743" t="s">
        <v>401</v>
      </c>
      <c r="G743">
        <v>0</v>
      </c>
      <c r="H743">
        <v>1</v>
      </c>
      <c r="I743" t="s">
        <v>368</v>
      </c>
      <c r="J743">
        <v>0</v>
      </c>
      <c r="K743">
        <v>0</v>
      </c>
      <c r="L743">
        <v>0</v>
      </c>
      <c r="M743">
        <v>0</v>
      </c>
      <c r="N743" t="s">
        <v>637</v>
      </c>
      <c r="O743" t="s">
        <v>475</v>
      </c>
      <c r="P743">
        <v>1</v>
      </c>
      <c r="Q743">
        <v>0</v>
      </c>
      <c r="R743">
        <v>0</v>
      </c>
      <c r="S743">
        <v>1</v>
      </c>
      <c r="T743">
        <v>1</v>
      </c>
      <c r="U743">
        <v>100</v>
      </c>
      <c r="V743">
        <v>1</v>
      </c>
      <c r="W743">
        <v>1</v>
      </c>
      <c r="X743">
        <v>1</v>
      </c>
    </row>
    <row r="744" spans="1:24" x14ac:dyDescent="0.2">
      <c r="A744" t="s">
        <v>1347</v>
      </c>
      <c r="B744" t="s">
        <v>1344</v>
      </c>
      <c r="C744" t="s">
        <v>1348</v>
      </c>
      <c r="D744">
        <v>0</v>
      </c>
      <c r="E744">
        <v>0</v>
      </c>
      <c r="F744">
        <v>0</v>
      </c>
      <c r="G744">
        <v>0</v>
      </c>
      <c r="H744">
        <v>0</v>
      </c>
      <c r="I744">
        <v>0</v>
      </c>
      <c r="J744">
        <v>0</v>
      </c>
      <c r="K744">
        <v>0</v>
      </c>
      <c r="L744">
        <v>0</v>
      </c>
      <c r="M744">
        <v>0</v>
      </c>
      <c r="N744" t="s">
        <v>637</v>
      </c>
      <c r="O744" t="s">
        <v>475</v>
      </c>
      <c r="P744">
        <v>1</v>
      </c>
      <c r="Q744">
        <v>0</v>
      </c>
      <c r="R744">
        <v>0</v>
      </c>
      <c r="S744">
        <v>1</v>
      </c>
      <c r="T744">
        <v>1</v>
      </c>
      <c r="U744">
        <v>100</v>
      </c>
      <c r="V744">
        <v>1</v>
      </c>
      <c r="W744">
        <v>1</v>
      </c>
      <c r="X744">
        <v>1</v>
      </c>
    </row>
    <row r="745" spans="1:24" x14ac:dyDescent="0.2">
      <c r="A745" t="s">
        <v>1349</v>
      </c>
      <c r="B745" t="s">
        <v>1350</v>
      </c>
      <c r="C745" t="s">
        <v>1351</v>
      </c>
      <c r="D745">
        <v>1</v>
      </c>
      <c r="E745">
        <v>0</v>
      </c>
      <c r="F745">
        <v>0</v>
      </c>
      <c r="G745">
        <v>76689609.424296901</v>
      </c>
      <c r="H745">
        <v>0</v>
      </c>
      <c r="I745">
        <v>0</v>
      </c>
      <c r="J745">
        <v>1027156.6834004601</v>
      </c>
      <c r="K745">
        <v>55419515.828750402</v>
      </c>
      <c r="L745">
        <v>4998701.0091632698</v>
      </c>
      <c r="M745">
        <v>137107826.26221001</v>
      </c>
      <c r="N745" t="s">
        <v>637</v>
      </c>
      <c r="O745" t="s">
        <v>475</v>
      </c>
      <c r="P745">
        <v>1</v>
      </c>
      <c r="Q745">
        <v>0</v>
      </c>
      <c r="R745">
        <v>0</v>
      </c>
      <c r="S745">
        <v>4</v>
      </c>
      <c r="T745">
        <v>1</v>
      </c>
      <c r="U745">
        <v>100</v>
      </c>
      <c r="V745">
        <v>0.85615939608091796</v>
      </c>
      <c r="W745">
        <v>0.92046726977311899</v>
      </c>
      <c r="X745">
        <v>0.99628097010135996</v>
      </c>
    </row>
    <row r="746" spans="1:24" x14ac:dyDescent="0.2">
      <c r="A746" t="s">
        <v>1352</v>
      </c>
      <c r="B746" t="s">
        <v>1350</v>
      </c>
      <c r="C746" t="s">
        <v>1353</v>
      </c>
      <c r="D746">
        <v>1</v>
      </c>
      <c r="E746">
        <v>0</v>
      </c>
      <c r="F746">
        <v>0</v>
      </c>
      <c r="G746">
        <v>196594709.47279</v>
      </c>
      <c r="H746">
        <v>0</v>
      </c>
      <c r="I746">
        <v>0</v>
      </c>
      <c r="J746">
        <v>1727603.7698299501</v>
      </c>
      <c r="K746">
        <v>92047666.4555372</v>
      </c>
      <c r="L746">
        <v>9324424.1904099509</v>
      </c>
      <c r="M746">
        <v>297966800.11873698</v>
      </c>
      <c r="N746" t="s">
        <v>449</v>
      </c>
      <c r="O746" t="s">
        <v>389</v>
      </c>
      <c r="P746">
        <v>1</v>
      </c>
      <c r="Q746">
        <v>0</v>
      </c>
      <c r="R746">
        <v>0</v>
      </c>
      <c r="S746">
        <v>4</v>
      </c>
      <c r="T746">
        <v>1</v>
      </c>
      <c r="U746">
        <v>100</v>
      </c>
      <c r="V746">
        <v>0.85615939608091796</v>
      </c>
      <c r="W746">
        <v>0.92046726977311899</v>
      </c>
      <c r="X746">
        <v>0.99628097010135996</v>
      </c>
    </row>
    <row r="747" spans="1:24" x14ac:dyDescent="0.2">
      <c r="A747" t="s">
        <v>1354</v>
      </c>
      <c r="B747" t="s">
        <v>1350</v>
      </c>
      <c r="C747" t="s">
        <v>1355</v>
      </c>
      <c r="D747">
        <v>1</v>
      </c>
      <c r="E747">
        <v>0</v>
      </c>
      <c r="F747">
        <v>0</v>
      </c>
      <c r="G747">
        <v>55051486.2766665</v>
      </c>
      <c r="H747">
        <v>0</v>
      </c>
      <c r="I747">
        <v>0</v>
      </c>
      <c r="J747">
        <v>403333.07364389597</v>
      </c>
      <c r="K747">
        <v>21663846.285137199</v>
      </c>
      <c r="L747">
        <v>1349733.10021111</v>
      </c>
      <c r="M747">
        <v>78065065.662014902</v>
      </c>
      <c r="N747" t="s">
        <v>637</v>
      </c>
      <c r="O747" t="s">
        <v>475</v>
      </c>
      <c r="P747">
        <v>1</v>
      </c>
      <c r="Q747">
        <v>0</v>
      </c>
      <c r="R747">
        <v>0</v>
      </c>
      <c r="S747">
        <v>1</v>
      </c>
      <c r="T747">
        <v>1</v>
      </c>
      <c r="U747">
        <v>100</v>
      </c>
      <c r="V747">
        <v>1</v>
      </c>
      <c r="W747">
        <v>1</v>
      </c>
      <c r="X747">
        <v>1</v>
      </c>
    </row>
    <row r="748" spans="1:24" x14ac:dyDescent="0.2">
      <c r="A748" t="s">
        <v>1356</v>
      </c>
      <c r="B748" t="s">
        <v>1350</v>
      </c>
      <c r="C748" t="s">
        <v>1357</v>
      </c>
      <c r="D748">
        <v>1</v>
      </c>
      <c r="E748">
        <v>0</v>
      </c>
      <c r="F748">
        <v>0</v>
      </c>
      <c r="G748">
        <v>43068618.6144794</v>
      </c>
      <c r="H748">
        <v>0</v>
      </c>
      <c r="I748">
        <v>0</v>
      </c>
      <c r="J748">
        <v>58785.389406495698</v>
      </c>
      <c r="K748">
        <v>3143708.3241510699</v>
      </c>
      <c r="L748">
        <v>339394.99942237098</v>
      </c>
      <c r="M748">
        <v>46551721.9380529</v>
      </c>
      <c r="N748" t="s">
        <v>637</v>
      </c>
      <c r="O748" t="s">
        <v>475</v>
      </c>
      <c r="P748">
        <v>1</v>
      </c>
      <c r="Q748">
        <v>0</v>
      </c>
      <c r="R748">
        <v>0</v>
      </c>
      <c r="S748">
        <v>4</v>
      </c>
      <c r="T748">
        <v>1</v>
      </c>
      <c r="U748">
        <v>100</v>
      </c>
      <c r="V748">
        <v>0.85615939608091796</v>
      </c>
      <c r="W748">
        <v>0.92046726977311899</v>
      </c>
      <c r="X748">
        <v>0.99628097010135996</v>
      </c>
    </row>
    <row r="749" spans="1:24" x14ac:dyDescent="0.2">
      <c r="A749" t="s">
        <v>1358</v>
      </c>
      <c r="B749" t="s">
        <v>1359</v>
      </c>
      <c r="C749" t="s">
        <v>1360</v>
      </c>
      <c r="D749">
        <v>1</v>
      </c>
      <c r="E749">
        <v>0</v>
      </c>
      <c r="F749">
        <v>0</v>
      </c>
      <c r="G749">
        <v>0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1</v>
      </c>
      <c r="Q749">
        <v>0</v>
      </c>
      <c r="R749">
        <v>0</v>
      </c>
      <c r="S749">
        <v>1</v>
      </c>
      <c r="T749">
        <v>1</v>
      </c>
      <c r="U749">
        <v>100</v>
      </c>
      <c r="V749">
        <v>1</v>
      </c>
      <c r="W749">
        <v>1</v>
      </c>
      <c r="X749">
        <v>1</v>
      </c>
    </row>
    <row r="750" spans="1:24" x14ac:dyDescent="0.2">
      <c r="A750" t="s">
        <v>307</v>
      </c>
      <c r="B750" t="s">
        <v>1361</v>
      </c>
      <c r="C750" t="s">
        <v>1361</v>
      </c>
      <c r="D750">
        <v>0</v>
      </c>
      <c r="E750">
        <v>0</v>
      </c>
      <c r="F750">
        <v>0</v>
      </c>
      <c r="G750">
        <v>486396295.42214698</v>
      </c>
      <c r="H750">
        <v>0</v>
      </c>
      <c r="I750">
        <v>0</v>
      </c>
      <c r="J750">
        <v>1682189.4884470301</v>
      </c>
      <c r="K750">
        <v>89623114.056485996</v>
      </c>
      <c r="L750">
        <v>0</v>
      </c>
      <c r="M750">
        <v>576019409.478634</v>
      </c>
      <c r="N750">
        <v>0</v>
      </c>
      <c r="O750">
        <v>0</v>
      </c>
      <c r="P750">
        <v>6</v>
      </c>
      <c r="Q750">
        <v>0</v>
      </c>
      <c r="R750">
        <v>0</v>
      </c>
      <c r="S750">
        <v>1</v>
      </c>
      <c r="T750">
        <v>1</v>
      </c>
      <c r="U750">
        <v>1</v>
      </c>
      <c r="V750">
        <v>1</v>
      </c>
      <c r="W750">
        <v>1</v>
      </c>
      <c r="X750">
        <v>1</v>
      </c>
    </row>
    <row r="751" spans="1:24" x14ac:dyDescent="0.2">
      <c r="A751" t="s">
        <v>1362</v>
      </c>
      <c r="B751" t="s">
        <v>1363</v>
      </c>
      <c r="C751" t="s">
        <v>1363</v>
      </c>
      <c r="D751">
        <v>0</v>
      </c>
      <c r="E751">
        <v>0</v>
      </c>
      <c r="F751">
        <v>0</v>
      </c>
      <c r="G751">
        <v>297758769.728585</v>
      </c>
      <c r="H751">
        <v>0</v>
      </c>
      <c r="I751">
        <v>0</v>
      </c>
      <c r="J751">
        <v>246244.17558342899</v>
      </c>
      <c r="K751">
        <v>12645807.5131</v>
      </c>
      <c r="L751">
        <v>0</v>
      </c>
      <c r="M751">
        <v>310404577.24168497</v>
      </c>
      <c r="N751">
        <v>0</v>
      </c>
      <c r="O751">
        <v>0</v>
      </c>
      <c r="P751">
        <v>1</v>
      </c>
      <c r="Q751">
        <v>0</v>
      </c>
      <c r="R751">
        <v>0</v>
      </c>
      <c r="S751">
        <v>4</v>
      </c>
      <c r="T751">
        <v>1</v>
      </c>
      <c r="U751">
        <v>1</v>
      </c>
      <c r="V751">
        <v>0.85615939608091796</v>
      </c>
      <c r="W751">
        <v>0.92046726977311899</v>
      </c>
      <c r="X751">
        <v>0.82603806555483295</v>
      </c>
    </row>
    <row r="752" spans="1:24" x14ac:dyDescent="0.2">
      <c r="A752" t="s">
        <v>1364</v>
      </c>
      <c r="B752" t="s">
        <v>1365</v>
      </c>
      <c r="C752" t="s">
        <v>1365</v>
      </c>
      <c r="D752">
        <v>0</v>
      </c>
      <c r="E752">
        <v>0</v>
      </c>
      <c r="F752">
        <v>0</v>
      </c>
      <c r="G752">
        <v>62263153.175562397</v>
      </c>
      <c r="H752">
        <v>0</v>
      </c>
      <c r="I752">
        <v>0</v>
      </c>
      <c r="J752">
        <v>334565.94365108199</v>
      </c>
      <c r="K752">
        <v>17720826.441508599</v>
      </c>
      <c r="L752">
        <v>0</v>
      </c>
      <c r="M752">
        <v>79983979.617071107</v>
      </c>
      <c r="N752">
        <v>0</v>
      </c>
      <c r="O752">
        <v>0</v>
      </c>
      <c r="P752">
        <v>1</v>
      </c>
      <c r="Q752">
        <v>0</v>
      </c>
      <c r="R752">
        <v>0</v>
      </c>
      <c r="S752">
        <v>4</v>
      </c>
      <c r="T752">
        <v>1</v>
      </c>
      <c r="U752">
        <v>1</v>
      </c>
      <c r="V752">
        <v>0.85615939608091796</v>
      </c>
      <c r="W752">
        <v>0.92046726977311899</v>
      </c>
      <c r="X752">
        <v>0.82603806555483295</v>
      </c>
    </row>
    <row r="753" spans="1:24" x14ac:dyDescent="0.2">
      <c r="A753" t="s">
        <v>1366</v>
      </c>
      <c r="B753" t="s">
        <v>1367</v>
      </c>
      <c r="C753" t="s">
        <v>1367</v>
      </c>
      <c r="D753">
        <v>0</v>
      </c>
      <c r="E753">
        <v>0</v>
      </c>
      <c r="F753">
        <v>0</v>
      </c>
      <c r="G753">
        <v>53347145.929071099</v>
      </c>
      <c r="H753">
        <v>0</v>
      </c>
      <c r="I753">
        <v>0</v>
      </c>
      <c r="J753">
        <v>310265.82793033001</v>
      </c>
      <c r="K753">
        <v>16664511.466132101</v>
      </c>
      <c r="L753">
        <v>0</v>
      </c>
      <c r="M753">
        <v>70011657.395203203</v>
      </c>
      <c r="N753">
        <v>0</v>
      </c>
      <c r="O753">
        <v>0</v>
      </c>
      <c r="P753">
        <v>1</v>
      </c>
      <c r="Q753">
        <v>0</v>
      </c>
      <c r="R753">
        <v>0</v>
      </c>
      <c r="S753">
        <v>4</v>
      </c>
      <c r="T753">
        <v>1</v>
      </c>
      <c r="U753">
        <v>1</v>
      </c>
      <c r="V753">
        <v>0.85615939608091796</v>
      </c>
      <c r="W753">
        <v>0.92046726977311899</v>
      </c>
      <c r="X753">
        <v>0.82603806555483295</v>
      </c>
    </row>
    <row r="754" spans="1:24" x14ac:dyDescent="0.2">
      <c r="A754" t="s">
        <v>1368</v>
      </c>
      <c r="B754" t="s">
        <v>1369</v>
      </c>
      <c r="C754" t="s">
        <v>1369</v>
      </c>
      <c r="D754">
        <v>0</v>
      </c>
      <c r="E754">
        <v>0</v>
      </c>
      <c r="F754">
        <v>0</v>
      </c>
      <c r="G754">
        <v>52456250.089431703</v>
      </c>
      <c r="H754">
        <v>0</v>
      </c>
      <c r="I754">
        <v>0</v>
      </c>
      <c r="J754">
        <v>534469.56263188098</v>
      </c>
      <c r="K754">
        <v>28845294.5486589</v>
      </c>
      <c r="L754">
        <v>0</v>
      </c>
      <c r="M754">
        <v>81301544.638090596</v>
      </c>
      <c r="N754">
        <v>0</v>
      </c>
      <c r="O754">
        <v>0</v>
      </c>
      <c r="P754">
        <v>1</v>
      </c>
      <c r="Q754">
        <v>0</v>
      </c>
      <c r="R754">
        <v>0</v>
      </c>
      <c r="S754">
        <v>4</v>
      </c>
      <c r="T754">
        <v>1</v>
      </c>
      <c r="U754">
        <v>1</v>
      </c>
      <c r="V754">
        <v>0.85615939608091796</v>
      </c>
      <c r="W754">
        <v>0.92046726977311899</v>
      </c>
      <c r="X754">
        <v>0.82603806555483295</v>
      </c>
    </row>
    <row r="755" spans="1:24" x14ac:dyDescent="0.2">
      <c r="A755" t="s">
        <v>1370</v>
      </c>
      <c r="B755" t="s">
        <v>491</v>
      </c>
      <c r="C755" t="s">
        <v>491</v>
      </c>
      <c r="D755">
        <v>0</v>
      </c>
      <c r="E755">
        <v>0</v>
      </c>
      <c r="F755">
        <v>0</v>
      </c>
      <c r="G755">
        <v>8917519.7466448192</v>
      </c>
      <c r="H755">
        <v>0</v>
      </c>
      <c r="I755">
        <v>0</v>
      </c>
      <c r="J755">
        <v>122335.042725065</v>
      </c>
      <c r="K755">
        <v>6601421.9348920695</v>
      </c>
      <c r="L755">
        <v>0</v>
      </c>
      <c r="M755">
        <v>15518941.681536799</v>
      </c>
      <c r="N755">
        <v>0</v>
      </c>
      <c r="O755">
        <v>0</v>
      </c>
      <c r="P755">
        <v>1</v>
      </c>
      <c r="Q755">
        <v>0</v>
      </c>
      <c r="R755">
        <v>0</v>
      </c>
      <c r="S755">
        <v>4</v>
      </c>
      <c r="T755">
        <v>1</v>
      </c>
      <c r="U755">
        <v>1</v>
      </c>
      <c r="V755">
        <v>0.85615939608091796</v>
      </c>
      <c r="W755">
        <v>0.92046726977311899</v>
      </c>
      <c r="X755">
        <v>0.82603806555483295</v>
      </c>
    </row>
    <row r="756" spans="1:24" x14ac:dyDescent="0.2">
      <c r="A756" t="s">
        <v>1371</v>
      </c>
      <c r="B756" t="s">
        <v>1372</v>
      </c>
      <c r="C756" t="s">
        <v>1372</v>
      </c>
      <c r="D756">
        <v>0</v>
      </c>
      <c r="E756">
        <v>0</v>
      </c>
      <c r="F756">
        <v>0</v>
      </c>
      <c r="G756">
        <v>11653456.7528522</v>
      </c>
      <c r="H756">
        <v>0</v>
      </c>
      <c r="I756">
        <v>0</v>
      </c>
      <c r="J756">
        <v>134308.935925247</v>
      </c>
      <c r="K756">
        <v>7145252.1521942299</v>
      </c>
      <c r="L756">
        <v>0</v>
      </c>
      <c r="M756">
        <v>18798708.9050464</v>
      </c>
      <c r="N756">
        <v>0</v>
      </c>
      <c r="O756">
        <v>0</v>
      </c>
      <c r="P756">
        <v>1</v>
      </c>
      <c r="Q756">
        <v>0</v>
      </c>
      <c r="R756">
        <v>0</v>
      </c>
      <c r="S756">
        <v>4</v>
      </c>
      <c r="T756">
        <v>1</v>
      </c>
      <c r="U756">
        <v>1</v>
      </c>
      <c r="V756">
        <v>0.85615939608091796</v>
      </c>
      <c r="W756">
        <v>0.92046726977311899</v>
      </c>
      <c r="X756">
        <v>0.82603806555483295</v>
      </c>
    </row>
    <row r="757" spans="1:24" x14ac:dyDescent="0.2">
      <c r="A757" t="s">
        <v>323</v>
      </c>
      <c r="B757" t="s">
        <v>1373</v>
      </c>
      <c r="C757" t="s">
        <v>1373</v>
      </c>
      <c r="D757">
        <v>0</v>
      </c>
      <c r="E757">
        <v>0</v>
      </c>
      <c r="F757">
        <v>0</v>
      </c>
      <c r="G757">
        <v>28461247.4180209</v>
      </c>
      <c r="H757">
        <v>0</v>
      </c>
      <c r="I757">
        <v>0</v>
      </c>
      <c r="J757">
        <v>1597897.04149283</v>
      </c>
      <c r="K757">
        <v>86126547.251685202</v>
      </c>
      <c r="L757">
        <v>25920605.8213026</v>
      </c>
      <c r="M757">
        <v>140508400.49100801</v>
      </c>
      <c r="N757">
        <v>0</v>
      </c>
      <c r="O757">
        <v>0</v>
      </c>
      <c r="P757">
        <v>26</v>
      </c>
      <c r="Q757">
        <v>0</v>
      </c>
      <c r="R757">
        <v>0</v>
      </c>
      <c r="S757">
        <v>1</v>
      </c>
      <c r="T757">
        <v>1</v>
      </c>
      <c r="U757">
        <v>100</v>
      </c>
      <c r="V757">
        <v>1</v>
      </c>
      <c r="W757">
        <v>1</v>
      </c>
      <c r="X757">
        <v>1</v>
      </c>
    </row>
    <row r="758" spans="1:24" x14ac:dyDescent="0.2">
      <c r="A758" t="s">
        <v>1374</v>
      </c>
      <c r="B758" t="s">
        <v>1375</v>
      </c>
      <c r="C758" t="s">
        <v>1375</v>
      </c>
      <c r="D758">
        <v>0</v>
      </c>
      <c r="E758">
        <v>0</v>
      </c>
      <c r="F758">
        <v>0</v>
      </c>
      <c r="G758">
        <v>12939828.662658401</v>
      </c>
      <c r="H758">
        <v>0</v>
      </c>
      <c r="I758">
        <v>0</v>
      </c>
      <c r="J758">
        <v>13159.759283308</v>
      </c>
      <c r="K758">
        <v>706920.77825841401</v>
      </c>
      <c r="L758">
        <v>101573.899925861</v>
      </c>
      <c r="M758">
        <v>13748323.3408427</v>
      </c>
      <c r="N758" t="s">
        <v>398</v>
      </c>
      <c r="O758" t="s">
        <v>493</v>
      </c>
      <c r="P758">
        <v>3</v>
      </c>
      <c r="Q758">
        <v>0</v>
      </c>
      <c r="R758">
        <v>0</v>
      </c>
      <c r="S758">
        <v>1</v>
      </c>
      <c r="T758">
        <v>1</v>
      </c>
      <c r="U758">
        <v>100</v>
      </c>
      <c r="V758">
        <v>1</v>
      </c>
      <c r="W758">
        <v>1</v>
      </c>
      <c r="X758">
        <v>1</v>
      </c>
    </row>
    <row r="759" spans="1:24" x14ac:dyDescent="0.2">
      <c r="A759" t="s">
        <v>1376</v>
      </c>
      <c r="B759" t="s">
        <v>1375</v>
      </c>
      <c r="C759" t="s">
        <v>1377</v>
      </c>
      <c r="D759">
        <v>0</v>
      </c>
      <c r="E759">
        <v>0</v>
      </c>
      <c r="F759">
        <v>0</v>
      </c>
      <c r="G759">
        <v>1477478.97065496</v>
      </c>
      <c r="H759">
        <v>0</v>
      </c>
      <c r="I759">
        <v>0</v>
      </c>
      <c r="J759">
        <v>1813.5172642207599</v>
      </c>
      <c r="K759">
        <v>97419.764252751003</v>
      </c>
      <c r="L759">
        <v>41711.7332810035</v>
      </c>
      <c r="M759">
        <v>1616610.4681887201</v>
      </c>
      <c r="N759" t="s">
        <v>398</v>
      </c>
      <c r="O759" t="s">
        <v>493</v>
      </c>
      <c r="P759">
        <v>1</v>
      </c>
      <c r="Q759">
        <v>0</v>
      </c>
      <c r="R759">
        <v>0</v>
      </c>
      <c r="S759">
        <v>1</v>
      </c>
      <c r="T759">
        <v>1</v>
      </c>
      <c r="U759">
        <v>100</v>
      </c>
      <c r="V759">
        <v>1</v>
      </c>
      <c r="W759">
        <v>1</v>
      </c>
      <c r="X759">
        <v>1</v>
      </c>
    </row>
    <row r="760" spans="1:24" x14ac:dyDescent="0.2">
      <c r="A760" t="s">
        <v>1378</v>
      </c>
      <c r="B760" t="s">
        <v>1375</v>
      </c>
      <c r="C760" t="s">
        <v>1379</v>
      </c>
      <c r="D760">
        <v>0</v>
      </c>
      <c r="E760">
        <v>0</v>
      </c>
      <c r="F760">
        <v>0</v>
      </c>
      <c r="G760">
        <v>11462349.6920035</v>
      </c>
      <c r="H760">
        <v>0</v>
      </c>
      <c r="I760">
        <v>0</v>
      </c>
      <c r="J760">
        <v>11346.2420190872</v>
      </c>
      <c r="K760">
        <v>609501.01400566299</v>
      </c>
      <c r="L760">
        <v>59862.166644858298</v>
      </c>
      <c r="M760">
        <v>12131712.872654</v>
      </c>
      <c r="N760" t="s">
        <v>398</v>
      </c>
      <c r="O760" t="s">
        <v>493</v>
      </c>
      <c r="P760">
        <v>1</v>
      </c>
      <c r="Q760">
        <v>0</v>
      </c>
      <c r="R760">
        <v>0</v>
      </c>
      <c r="S760">
        <v>1</v>
      </c>
      <c r="T760">
        <v>1</v>
      </c>
      <c r="U760">
        <v>100</v>
      </c>
      <c r="V760">
        <v>1</v>
      </c>
      <c r="W760">
        <v>1</v>
      </c>
      <c r="X760">
        <v>1</v>
      </c>
    </row>
    <row r="761" spans="1:24" x14ac:dyDescent="0.2">
      <c r="A761" t="s">
        <v>1380</v>
      </c>
      <c r="B761" t="s">
        <v>1381</v>
      </c>
      <c r="C761" t="s">
        <v>1381</v>
      </c>
      <c r="D761">
        <v>0</v>
      </c>
      <c r="E761">
        <v>0</v>
      </c>
      <c r="F761">
        <v>0</v>
      </c>
      <c r="G761">
        <v>10282639.826788399</v>
      </c>
      <c r="H761">
        <v>0</v>
      </c>
      <c r="I761">
        <v>0</v>
      </c>
      <c r="J761">
        <v>18531.7666558649</v>
      </c>
      <c r="K761">
        <v>964381.47363558505</v>
      </c>
      <c r="L761">
        <v>183277.44111975099</v>
      </c>
      <c r="M761">
        <v>11430298.7415438</v>
      </c>
      <c r="N761" t="s">
        <v>398</v>
      </c>
      <c r="O761" t="s">
        <v>493</v>
      </c>
      <c r="P761">
        <v>4</v>
      </c>
      <c r="Q761">
        <v>0</v>
      </c>
      <c r="R761">
        <v>0</v>
      </c>
      <c r="S761">
        <v>1</v>
      </c>
      <c r="T761">
        <v>1</v>
      </c>
      <c r="U761">
        <v>100</v>
      </c>
      <c r="V761">
        <v>1</v>
      </c>
      <c r="W761">
        <v>1</v>
      </c>
      <c r="X761">
        <v>1</v>
      </c>
    </row>
    <row r="762" spans="1:24" x14ac:dyDescent="0.2">
      <c r="A762" t="s">
        <v>1382</v>
      </c>
      <c r="B762" t="s">
        <v>1381</v>
      </c>
      <c r="C762" t="s">
        <v>1383</v>
      </c>
      <c r="D762">
        <v>0</v>
      </c>
      <c r="E762">
        <v>0</v>
      </c>
      <c r="F762">
        <v>0</v>
      </c>
      <c r="G762">
        <v>1208116.6324521899</v>
      </c>
      <c r="H762">
        <v>0</v>
      </c>
      <c r="I762">
        <v>0</v>
      </c>
      <c r="J762">
        <v>3307.9785222317701</v>
      </c>
      <c r="K762">
        <v>155842.87630471299</v>
      </c>
      <c r="L762">
        <v>47289.315313387902</v>
      </c>
      <c r="M762">
        <v>1411248.8240703</v>
      </c>
      <c r="N762" t="s">
        <v>398</v>
      </c>
      <c r="O762" t="s">
        <v>493</v>
      </c>
      <c r="P762">
        <v>1</v>
      </c>
      <c r="Q762">
        <v>0</v>
      </c>
      <c r="R762">
        <v>0</v>
      </c>
      <c r="S762">
        <v>1</v>
      </c>
      <c r="T762">
        <v>1</v>
      </c>
      <c r="U762">
        <v>100</v>
      </c>
      <c r="V762">
        <v>1</v>
      </c>
      <c r="W762">
        <v>1</v>
      </c>
      <c r="X762">
        <v>1</v>
      </c>
    </row>
    <row r="763" spans="1:24" x14ac:dyDescent="0.2">
      <c r="A763" t="s">
        <v>1384</v>
      </c>
      <c r="B763" t="s">
        <v>1381</v>
      </c>
      <c r="C763" t="s">
        <v>1385</v>
      </c>
      <c r="D763">
        <v>0</v>
      </c>
      <c r="E763">
        <v>0</v>
      </c>
      <c r="F763">
        <v>0</v>
      </c>
      <c r="G763">
        <v>1793418.54135749</v>
      </c>
      <c r="H763">
        <v>0</v>
      </c>
      <c r="I763">
        <v>0</v>
      </c>
      <c r="J763">
        <v>5690.4708135676701</v>
      </c>
      <c r="K763">
        <v>302286.57731451601</v>
      </c>
      <c r="L763">
        <v>30060.403680199201</v>
      </c>
      <c r="M763">
        <v>2125765.5223522</v>
      </c>
      <c r="N763" t="s">
        <v>398</v>
      </c>
      <c r="O763" t="s">
        <v>493</v>
      </c>
      <c r="P763">
        <v>1</v>
      </c>
      <c r="Q763">
        <v>0</v>
      </c>
      <c r="R763">
        <v>0</v>
      </c>
      <c r="S763">
        <v>1</v>
      </c>
      <c r="T763">
        <v>1</v>
      </c>
      <c r="U763">
        <v>100</v>
      </c>
      <c r="V763">
        <v>1</v>
      </c>
      <c r="W763">
        <v>1</v>
      </c>
      <c r="X763">
        <v>1</v>
      </c>
    </row>
    <row r="764" spans="1:24" x14ac:dyDescent="0.2">
      <c r="A764" t="s">
        <v>1386</v>
      </c>
      <c r="B764" t="s">
        <v>1381</v>
      </c>
      <c r="C764" t="s">
        <v>1387</v>
      </c>
      <c r="D764">
        <v>0</v>
      </c>
      <c r="E764">
        <v>0</v>
      </c>
      <c r="F764">
        <v>0</v>
      </c>
      <c r="G764">
        <v>7281104.6529787704</v>
      </c>
      <c r="H764">
        <v>0</v>
      </c>
      <c r="I764">
        <v>0</v>
      </c>
      <c r="J764">
        <v>9533.3173200654601</v>
      </c>
      <c r="K764">
        <v>506252.02001635497</v>
      </c>
      <c r="L764">
        <v>105927.72212616399</v>
      </c>
      <c r="M764">
        <v>7893284.3951212903</v>
      </c>
      <c r="N764" t="s">
        <v>398</v>
      </c>
      <c r="O764" t="s">
        <v>493</v>
      </c>
      <c r="P764">
        <v>1</v>
      </c>
      <c r="Q764">
        <v>0</v>
      </c>
      <c r="R764">
        <v>0</v>
      </c>
      <c r="S764">
        <v>1</v>
      </c>
      <c r="T764">
        <v>1</v>
      </c>
      <c r="U764">
        <v>100</v>
      </c>
      <c r="V764">
        <v>1</v>
      </c>
      <c r="W764">
        <v>1</v>
      </c>
      <c r="X764">
        <v>1</v>
      </c>
    </row>
    <row r="765" spans="1:24" x14ac:dyDescent="0.2">
      <c r="A765" t="s">
        <v>1388</v>
      </c>
      <c r="B765" t="s">
        <v>1389</v>
      </c>
      <c r="C765" t="s">
        <v>1389</v>
      </c>
      <c r="D765">
        <v>0</v>
      </c>
      <c r="E765">
        <v>0</v>
      </c>
      <c r="F765">
        <v>0</v>
      </c>
      <c r="G765">
        <v>2986074.6823937101</v>
      </c>
      <c r="H765">
        <v>0</v>
      </c>
      <c r="I765">
        <v>0</v>
      </c>
      <c r="J765">
        <v>14113.5177313935</v>
      </c>
      <c r="K765">
        <v>665304.22195499705</v>
      </c>
      <c r="L765">
        <v>60263.891918349698</v>
      </c>
      <c r="M765">
        <v>3711642.7962670601</v>
      </c>
      <c r="N765" t="s">
        <v>398</v>
      </c>
      <c r="O765" t="s">
        <v>493</v>
      </c>
      <c r="P765">
        <v>3</v>
      </c>
      <c r="Q765">
        <v>0</v>
      </c>
      <c r="R765">
        <v>0</v>
      </c>
      <c r="S765">
        <v>1</v>
      </c>
      <c r="T765">
        <v>1</v>
      </c>
      <c r="U765">
        <v>100</v>
      </c>
      <c r="V765">
        <v>1</v>
      </c>
      <c r="W765">
        <v>1</v>
      </c>
      <c r="X765">
        <v>1</v>
      </c>
    </row>
    <row r="766" spans="1:24" x14ac:dyDescent="0.2">
      <c r="A766" t="s">
        <v>1390</v>
      </c>
      <c r="B766" t="s">
        <v>1389</v>
      </c>
      <c r="C766" t="s">
        <v>1391</v>
      </c>
      <c r="D766">
        <v>0</v>
      </c>
      <c r="E766">
        <v>0</v>
      </c>
      <c r="F766">
        <v>0</v>
      </c>
      <c r="G766">
        <v>2581601.2184653599</v>
      </c>
      <c r="H766">
        <v>0</v>
      </c>
      <c r="I766">
        <v>0</v>
      </c>
      <c r="J766">
        <v>9895.7952772626904</v>
      </c>
      <c r="K766">
        <v>531627.40095984796</v>
      </c>
      <c r="L766">
        <v>48156.914828065797</v>
      </c>
      <c r="M766">
        <v>3161385.5342532699</v>
      </c>
      <c r="N766" t="s">
        <v>398</v>
      </c>
      <c r="O766" t="s">
        <v>493</v>
      </c>
      <c r="P766">
        <v>1</v>
      </c>
      <c r="Q766">
        <v>0</v>
      </c>
      <c r="R766">
        <v>0</v>
      </c>
      <c r="S766">
        <v>1</v>
      </c>
      <c r="T766">
        <v>1</v>
      </c>
      <c r="U766">
        <v>100</v>
      </c>
      <c r="V766">
        <v>1</v>
      </c>
      <c r="W766">
        <v>1</v>
      </c>
      <c r="X766">
        <v>1</v>
      </c>
    </row>
    <row r="767" spans="1:24" x14ac:dyDescent="0.2">
      <c r="A767" t="s">
        <v>1392</v>
      </c>
      <c r="B767" t="s">
        <v>1389</v>
      </c>
      <c r="C767" t="s">
        <v>1393</v>
      </c>
      <c r="D767">
        <v>0</v>
      </c>
      <c r="E767">
        <v>0</v>
      </c>
      <c r="F767">
        <v>0</v>
      </c>
      <c r="G767">
        <v>404473.46392835001</v>
      </c>
      <c r="H767">
        <v>0</v>
      </c>
      <c r="I767">
        <v>0</v>
      </c>
      <c r="J767">
        <v>4217.7224541308797</v>
      </c>
      <c r="K767">
        <v>133676.820995149</v>
      </c>
      <c r="L767">
        <v>12106.977090283901</v>
      </c>
      <c r="M767">
        <v>550257.26201378298</v>
      </c>
      <c r="N767" t="s">
        <v>398</v>
      </c>
      <c r="O767" t="s">
        <v>493</v>
      </c>
      <c r="P767">
        <v>1</v>
      </c>
      <c r="Q767">
        <v>0</v>
      </c>
      <c r="R767">
        <v>0</v>
      </c>
      <c r="S767">
        <v>1</v>
      </c>
      <c r="T767">
        <v>1</v>
      </c>
      <c r="U767">
        <v>100</v>
      </c>
      <c r="V767">
        <v>1</v>
      </c>
      <c r="W767">
        <v>1</v>
      </c>
      <c r="X767">
        <v>1</v>
      </c>
    </row>
    <row r="768" spans="1:24" x14ac:dyDescent="0.2">
      <c r="A768" t="s">
        <v>1394</v>
      </c>
      <c r="B768" t="s">
        <v>1395</v>
      </c>
      <c r="C768" t="s">
        <v>1395</v>
      </c>
      <c r="D768">
        <v>0</v>
      </c>
      <c r="E768">
        <v>0</v>
      </c>
      <c r="F768">
        <v>0</v>
      </c>
      <c r="G768">
        <v>0</v>
      </c>
      <c r="H768">
        <v>0</v>
      </c>
      <c r="I768">
        <v>0</v>
      </c>
      <c r="J768">
        <v>127107.949907357</v>
      </c>
      <c r="K768">
        <v>6913899.3353125602</v>
      </c>
      <c r="L768">
        <v>3745592.2298294101</v>
      </c>
      <c r="M768">
        <v>10659491.5651419</v>
      </c>
      <c r="N768" t="s">
        <v>398</v>
      </c>
      <c r="O768" t="s">
        <v>493</v>
      </c>
      <c r="P768">
        <v>5</v>
      </c>
      <c r="Q768">
        <v>0</v>
      </c>
      <c r="R768">
        <v>0</v>
      </c>
      <c r="S768">
        <v>1</v>
      </c>
      <c r="T768">
        <v>1</v>
      </c>
      <c r="U768">
        <v>100</v>
      </c>
      <c r="V768">
        <v>1</v>
      </c>
      <c r="W768">
        <v>1</v>
      </c>
      <c r="X768">
        <v>1</v>
      </c>
    </row>
    <row r="769" spans="1:24" x14ac:dyDescent="0.2">
      <c r="A769" t="s">
        <v>1396</v>
      </c>
      <c r="B769" t="s">
        <v>1395</v>
      </c>
      <c r="C769" t="s">
        <v>1397</v>
      </c>
      <c r="D769">
        <v>0</v>
      </c>
      <c r="E769">
        <v>0</v>
      </c>
      <c r="F769">
        <v>0</v>
      </c>
      <c r="G769">
        <v>0</v>
      </c>
      <c r="H769">
        <v>0</v>
      </c>
      <c r="I769">
        <v>0</v>
      </c>
      <c r="J769">
        <v>92498.430178373106</v>
      </c>
      <c r="K769">
        <v>5031353.6160522997</v>
      </c>
      <c r="L769">
        <v>1443923.4463382501</v>
      </c>
      <c r="M769">
        <v>6475277.06239055</v>
      </c>
      <c r="N769" t="s">
        <v>398</v>
      </c>
      <c r="O769" t="s">
        <v>493</v>
      </c>
      <c r="P769">
        <v>1</v>
      </c>
      <c r="Q769">
        <v>0</v>
      </c>
      <c r="R769">
        <v>0</v>
      </c>
      <c r="S769">
        <v>1</v>
      </c>
      <c r="T769">
        <v>1</v>
      </c>
      <c r="U769">
        <v>100</v>
      </c>
      <c r="V769">
        <v>1</v>
      </c>
      <c r="W769">
        <v>1</v>
      </c>
      <c r="X769">
        <v>1</v>
      </c>
    </row>
    <row r="770" spans="1:24" x14ac:dyDescent="0.2">
      <c r="A770" t="s">
        <v>1398</v>
      </c>
      <c r="B770" t="s">
        <v>1395</v>
      </c>
      <c r="C770" t="s">
        <v>1399</v>
      </c>
      <c r="D770">
        <v>0</v>
      </c>
      <c r="E770">
        <v>0</v>
      </c>
      <c r="F770">
        <v>0</v>
      </c>
      <c r="G770">
        <v>0</v>
      </c>
      <c r="H770">
        <v>1</v>
      </c>
      <c r="I770" t="s">
        <v>368</v>
      </c>
      <c r="J770">
        <v>3776.7096663182601</v>
      </c>
      <c r="K770">
        <v>205429.696027392</v>
      </c>
      <c r="L770">
        <v>154979.18676148201</v>
      </c>
      <c r="M770">
        <v>360408.88278887398</v>
      </c>
      <c r="N770" t="s">
        <v>398</v>
      </c>
      <c r="O770" t="s">
        <v>493</v>
      </c>
      <c r="P770">
        <v>1</v>
      </c>
      <c r="Q770">
        <v>0</v>
      </c>
      <c r="R770">
        <v>0</v>
      </c>
      <c r="S770">
        <v>1</v>
      </c>
      <c r="T770">
        <v>1</v>
      </c>
      <c r="U770">
        <v>100</v>
      </c>
      <c r="V770">
        <v>1</v>
      </c>
      <c r="W770">
        <v>1</v>
      </c>
      <c r="X770">
        <v>1</v>
      </c>
    </row>
    <row r="771" spans="1:24" x14ac:dyDescent="0.2">
      <c r="A771" t="s">
        <v>1400</v>
      </c>
      <c r="B771" t="s">
        <v>1395</v>
      </c>
      <c r="C771" t="s">
        <v>1401</v>
      </c>
      <c r="D771">
        <v>0</v>
      </c>
      <c r="E771">
        <v>0</v>
      </c>
      <c r="F771">
        <v>0</v>
      </c>
      <c r="G771">
        <v>0</v>
      </c>
      <c r="H771">
        <v>1</v>
      </c>
      <c r="I771" t="s">
        <v>368</v>
      </c>
      <c r="J771">
        <v>18450.155420262199</v>
      </c>
      <c r="K771">
        <v>1003574.6720531801</v>
      </c>
      <c r="L771">
        <v>727138.35522508004</v>
      </c>
      <c r="M771">
        <v>1730713.0272782601</v>
      </c>
      <c r="N771" t="s">
        <v>398</v>
      </c>
      <c r="O771" t="s">
        <v>493</v>
      </c>
      <c r="P771">
        <v>1</v>
      </c>
      <c r="Q771">
        <v>0</v>
      </c>
      <c r="R771">
        <v>0</v>
      </c>
      <c r="S771">
        <v>1</v>
      </c>
      <c r="T771">
        <v>1</v>
      </c>
      <c r="U771">
        <v>100</v>
      </c>
      <c r="V771">
        <v>1</v>
      </c>
      <c r="W771">
        <v>1</v>
      </c>
      <c r="X771">
        <v>1</v>
      </c>
    </row>
    <row r="772" spans="1:24" x14ac:dyDescent="0.2">
      <c r="A772" t="s">
        <v>1402</v>
      </c>
      <c r="B772" t="s">
        <v>1395</v>
      </c>
      <c r="C772" t="s">
        <v>1403</v>
      </c>
      <c r="D772">
        <v>0</v>
      </c>
      <c r="E772">
        <v>0</v>
      </c>
      <c r="F772">
        <v>0</v>
      </c>
      <c r="G772">
        <v>0</v>
      </c>
      <c r="H772">
        <v>1</v>
      </c>
      <c r="I772" t="s">
        <v>368</v>
      </c>
      <c r="J772">
        <v>12382.654642404001</v>
      </c>
      <c r="K772">
        <v>673541.351179683</v>
      </c>
      <c r="L772">
        <v>1419551.2415046</v>
      </c>
      <c r="M772">
        <v>2093092.5926842799</v>
      </c>
      <c r="N772" t="s">
        <v>398</v>
      </c>
      <c r="O772" t="s">
        <v>493</v>
      </c>
      <c r="P772">
        <v>1</v>
      </c>
      <c r="Q772">
        <v>0</v>
      </c>
      <c r="R772">
        <v>0</v>
      </c>
      <c r="S772">
        <v>1</v>
      </c>
      <c r="T772">
        <v>1</v>
      </c>
      <c r="U772">
        <v>100</v>
      </c>
      <c r="V772">
        <v>1</v>
      </c>
      <c r="W772">
        <v>1</v>
      </c>
      <c r="X772">
        <v>1</v>
      </c>
    </row>
    <row r="773" spans="1:24" x14ac:dyDescent="0.2">
      <c r="A773" t="s">
        <v>1404</v>
      </c>
      <c r="B773" t="s">
        <v>1405</v>
      </c>
      <c r="C773" t="s">
        <v>1405</v>
      </c>
      <c r="D773">
        <v>0</v>
      </c>
      <c r="E773">
        <v>0</v>
      </c>
      <c r="F773">
        <v>0</v>
      </c>
      <c r="G773">
        <v>0</v>
      </c>
      <c r="H773">
        <v>0</v>
      </c>
      <c r="I773">
        <v>0</v>
      </c>
      <c r="J773">
        <v>917121.20039008197</v>
      </c>
      <c r="K773">
        <v>49251391.156369701</v>
      </c>
      <c r="L773">
        <v>8233001.8318402404</v>
      </c>
      <c r="M773">
        <v>57484392.98821</v>
      </c>
      <c r="N773" t="s">
        <v>1406</v>
      </c>
      <c r="O773" t="s">
        <v>493</v>
      </c>
      <c r="P773">
        <v>4</v>
      </c>
      <c r="Q773">
        <v>0</v>
      </c>
      <c r="R773">
        <v>0</v>
      </c>
      <c r="S773">
        <v>1</v>
      </c>
      <c r="T773">
        <v>1</v>
      </c>
      <c r="U773">
        <v>100</v>
      </c>
      <c r="V773">
        <v>1</v>
      </c>
      <c r="W773">
        <v>1</v>
      </c>
      <c r="X773">
        <v>1</v>
      </c>
    </row>
    <row r="774" spans="1:24" x14ac:dyDescent="0.2">
      <c r="A774" t="s">
        <v>1407</v>
      </c>
      <c r="B774" t="s">
        <v>1405</v>
      </c>
      <c r="C774" t="s">
        <v>1408</v>
      </c>
      <c r="D774">
        <v>0</v>
      </c>
      <c r="E774">
        <v>0</v>
      </c>
      <c r="F774">
        <v>0</v>
      </c>
      <c r="G774">
        <v>0</v>
      </c>
      <c r="H774">
        <v>0</v>
      </c>
      <c r="I774">
        <v>0</v>
      </c>
      <c r="J774">
        <v>170971.87584711</v>
      </c>
      <c r="K774">
        <v>8450804.5805007499</v>
      </c>
      <c r="L774">
        <v>2413280.1238577501</v>
      </c>
      <c r="M774">
        <v>10864084.704358499</v>
      </c>
      <c r="N774" t="s">
        <v>1406</v>
      </c>
      <c r="O774" t="s">
        <v>493</v>
      </c>
      <c r="P774">
        <v>1</v>
      </c>
      <c r="Q774">
        <v>0</v>
      </c>
      <c r="R774">
        <v>0</v>
      </c>
      <c r="S774">
        <v>1</v>
      </c>
      <c r="T774">
        <v>1</v>
      </c>
      <c r="U774">
        <v>100</v>
      </c>
      <c r="V774">
        <v>1</v>
      </c>
      <c r="W774">
        <v>1</v>
      </c>
      <c r="X774">
        <v>1</v>
      </c>
    </row>
    <row r="775" spans="1:24" x14ac:dyDescent="0.2">
      <c r="A775" t="s">
        <v>1409</v>
      </c>
      <c r="B775" t="s">
        <v>1405</v>
      </c>
      <c r="C775" t="s">
        <v>1410</v>
      </c>
      <c r="D775">
        <v>0</v>
      </c>
      <c r="E775">
        <v>0</v>
      </c>
      <c r="F775">
        <v>0</v>
      </c>
      <c r="G775">
        <v>0</v>
      </c>
      <c r="H775">
        <v>55800</v>
      </c>
      <c r="I775" t="s">
        <v>459</v>
      </c>
      <c r="J775">
        <v>156104.597601438</v>
      </c>
      <c r="K775">
        <v>8536039.5000512991</v>
      </c>
      <c r="L775">
        <v>2456433.2173414798</v>
      </c>
      <c r="M775">
        <v>10992472.7173927</v>
      </c>
      <c r="N775" t="s">
        <v>1406</v>
      </c>
      <c r="O775" t="s">
        <v>493</v>
      </c>
      <c r="P775">
        <v>1</v>
      </c>
      <c r="Q775">
        <v>0</v>
      </c>
      <c r="R775">
        <v>0</v>
      </c>
      <c r="S775">
        <v>1</v>
      </c>
      <c r="T775">
        <v>1</v>
      </c>
      <c r="U775">
        <v>100</v>
      </c>
      <c r="V775">
        <v>1</v>
      </c>
      <c r="W775">
        <v>1</v>
      </c>
      <c r="X775">
        <v>1</v>
      </c>
    </row>
    <row r="776" spans="1:24" x14ac:dyDescent="0.2">
      <c r="A776" t="s">
        <v>1411</v>
      </c>
      <c r="B776" t="s">
        <v>1405</v>
      </c>
      <c r="C776" t="s">
        <v>1412</v>
      </c>
      <c r="D776">
        <v>0</v>
      </c>
      <c r="E776">
        <v>0</v>
      </c>
      <c r="F776">
        <v>0</v>
      </c>
      <c r="G776">
        <v>0</v>
      </c>
      <c r="H776">
        <v>462000</v>
      </c>
      <c r="I776" t="s">
        <v>459</v>
      </c>
      <c r="J776">
        <v>590044.72694153304</v>
      </c>
      <c r="K776">
        <v>32264547.0758177</v>
      </c>
      <c r="L776">
        <v>3363288.4906410002</v>
      </c>
      <c r="M776">
        <v>35627835.566458702</v>
      </c>
      <c r="N776" t="s">
        <v>1406</v>
      </c>
      <c r="O776" t="s">
        <v>493</v>
      </c>
      <c r="P776">
        <v>1</v>
      </c>
      <c r="Q776">
        <v>0</v>
      </c>
      <c r="R776">
        <v>0</v>
      </c>
      <c r="S776">
        <v>1</v>
      </c>
      <c r="T776">
        <v>1</v>
      </c>
      <c r="U776">
        <v>100</v>
      </c>
      <c r="V776">
        <v>1</v>
      </c>
      <c r="W776">
        <v>1</v>
      </c>
      <c r="X776">
        <v>1</v>
      </c>
    </row>
    <row r="777" spans="1:24" x14ac:dyDescent="0.2">
      <c r="A777" t="s">
        <v>1413</v>
      </c>
      <c r="B777" t="s">
        <v>1414</v>
      </c>
      <c r="C777" t="s">
        <v>1414</v>
      </c>
      <c r="D777">
        <v>0</v>
      </c>
      <c r="E777">
        <v>0</v>
      </c>
      <c r="F777">
        <v>0</v>
      </c>
      <c r="G777">
        <v>2252704.2461802601</v>
      </c>
      <c r="H777">
        <v>0</v>
      </c>
      <c r="I777">
        <v>0</v>
      </c>
      <c r="J777">
        <v>507862.84752482799</v>
      </c>
      <c r="K777">
        <v>27624650.286153901</v>
      </c>
      <c r="L777">
        <v>13596896.526668999</v>
      </c>
      <c r="M777">
        <v>43474251.059003197</v>
      </c>
      <c r="N777" t="s">
        <v>1295</v>
      </c>
      <c r="O777" t="s">
        <v>493</v>
      </c>
      <c r="P777">
        <v>6</v>
      </c>
      <c r="Q777">
        <v>0</v>
      </c>
      <c r="R777">
        <v>0</v>
      </c>
      <c r="S777">
        <v>1</v>
      </c>
      <c r="T777">
        <v>1</v>
      </c>
      <c r="U777">
        <v>100</v>
      </c>
      <c r="V777">
        <v>1</v>
      </c>
      <c r="W777">
        <v>1</v>
      </c>
      <c r="X777">
        <v>1</v>
      </c>
    </row>
    <row r="778" spans="1:24" x14ac:dyDescent="0.2">
      <c r="A778" t="s">
        <v>1415</v>
      </c>
      <c r="B778" t="s">
        <v>1414</v>
      </c>
      <c r="C778" t="s">
        <v>1416</v>
      </c>
      <c r="D778">
        <v>0</v>
      </c>
      <c r="E778">
        <v>0</v>
      </c>
      <c r="F778">
        <v>0</v>
      </c>
      <c r="G778">
        <v>1257417.94380222</v>
      </c>
      <c r="H778">
        <v>0</v>
      </c>
      <c r="I778">
        <v>0</v>
      </c>
      <c r="J778">
        <v>23752.879894391001</v>
      </c>
      <c r="K778">
        <v>1292013.81346551</v>
      </c>
      <c r="L778">
        <v>102441.565633028</v>
      </c>
      <c r="M778">
        <v>2651873.32290076</v>
      </c>
      <c r="N778" t="s">
        <v>1295</v>
      </c>
      <c r="O778" t="s">
        <v>493</v>
      </c>
      <c r="P778">
        <v>1</v>
      </c>
      <c r="Q778">
        <v>0</v>
      </c>
      <c r="R778">
        <v>0</v>
      </c>
      <c r="S778">
        <v>1</v>
      </c>
      <c r="T778">
        <v>1</v>
      </c>
      <c r="U778">
        <v>100</v>
      </c>
      <c r="V778">
        <v>1</v>
      </c>
      <c r="W778">
        <v>1</v>
      </c>
      <c r="X778">
        <v>1</v>
      </c>
    </row>
    <row r="779" spans="1:24" x14ac:dyDescent="0.2">
      <c r="A779" t="s">
        <v>1417</v>
      </c>
      <c r="B779" t="s">
        <v>1414</v>
      </c>
      <c r="C779" t="s">
        <v>1418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63458.025795227499</v>
      </c>
      <c r="K779">
        <v>3451707.86361865</v>
      </c>
      <c r="L779">
        <v>2309359.1793728499</v>
      </c>
      <c r="M779">
        <v>5761067.0429915003</v>
      </c>
      <c r="N779" t="s">
        <v>1295</v>
      </c>
      <c r="O779" t="s">
        <v>493</v>
      </c>
      <c r="P779">
        <v>1</v>
      </c>
      <c r="Q779">
        <v>0</v>
      </c>
      <c r="R779">
        <v>0</v>
      </c>
      <c r="S779">
        <v>1</v>
      </c>
      <c r="T779">
        <v>1</v>
      </c>
      <c r="U779">
        <v>100</v>
      </c>
      <c r="V779">
        <v>1</v>
      </c>
      <c r="W779">
        <v>1</v>
      </c>
      <c r="X779">
        <v>1</v>
      </c>
    </row>
    <row r="780" spans="1:24" x14ac:dyDescent="0.2">
      <c r="A780" t="s">
        <v>1419</v>
      </c>
      <c r="B780" t="s">
        <v>1414</v>
      </c>
      <c r="C780" t="s">
        <v>1420</v>
      </c>
      <c r="D780">
        <v>1</v>
      </c>
      <c r="E780">
        <v>0</v>
      </c>
      <c r="F780">
        <v>0</v>
      </c>
      <c r="G780">
        <v>0</v>
      </c>
      <c r="H780">
        <v>2390</v>
      </c>
      <c r="I780" t="s">
        <v>1421</v>
      </c>
      <c r="J780">
        <v>213513.165953316</v>
      </c>
      <c r="K780">
        <v>11613829.1963083</v>
      </c>
      <c r="L780">
        <v>6147651.2569529898</v>
      </c>
      <c r="M780">
        <v>17761480.453261301</v>
      </c>
      <c r="N780" t="s">
        <v>1295</v>
      </c>
      <c r="O780" t="s">
        <v>493</v>
      </c>
      <c r="P780">
        <v>1</v>
      </c>
      <c r="Q780">
        <v>0</v>
      </c>
      <c r="R780">
        <v>0</v>
      </c>
      <c r="S780">
        <v>1</v>
      </c>
      <c r="T780">
        <v>1</v>
      </c>
      <c r="U780">
        <v>100</v>
      </c>
      <c r="V780">
        <v>1</v>
      </c>
      <c r="W780">
        <v>1</v>
      </c>
      <c r="X780">
        <v>1</v>
      </c>
    </row>
    <row r="781" spans="1:24" x14ac:dyDescent="0.2">
      <c r="A781" t="s">
        <v>1422</v>
      </c>
      <c r="B781" t="s">
        <v>1414</v>
      </c>
      <c r="C781" t="s">
        <v>1423</v>
      </c>
      <c r="D781">
        <v>0</v>
      </c>
      <c r="E781">
        <v>0</v>
      </c>
      <c r="F781">
        <v>0</v>
      </c>
      <c r="G781">
        <v>0</v>
      </c>
      <c r="H781">
        <v>2150</v>
      </c>
      <c r="I781" t="s">
        <v>1421</v>
      </c>
      <c r="J781">
        <v>192072.51334703001</v>
      </c>
      <c r="K781">
        <v>10447587.534861499</v>
      </c>
      <c r="L781">
        <v>4972466.5564354099</v>
      </c>
      <c r="M781">
        <v>15420054.091297001</v>
      </c>
      <c r="N781" t="s">
        <v>1295</v>
      </c>
      <c r="O781" t="s">
        <v>493</v>
      </c>
      <c r="P781">
        <v>1</v>
      </c>
      <c r="Q781">
        <v>0</v>
      </c>
      <c r="R781">
        <v>0</v>
      </c>
      <c r="S781">
        <v>1</v>
      </c>
      <c r="T781">
        <v>1</v>
      </c>
      <c r="U781">
        <v>100</v>
      </c>
      <c r="V781">
        <v>1</v>
      </c>
      <c r="W781">
        <v>1</v>
      </c>
      <c r="X781">
        <v>1</v>
      </c>
    </row>
    <row r="782" spans="1:24" x14ac:dyDescent="0.2">
      <c r="A782" t="s">
        <v>1424</v>
      </c>
      <c r="B782" t="s">
        <v>1414</v>
      </c>
      <c r="C782" t="s">
        <v>1425</v>
      </c>
      <c r="D782">
        <v>1</v>
      </c>
      <c r="E782">
        <v>61</v>
      </c>
      <c r="F782" t="s">
        <v>401</v>
      </c>
      <c r="G782">
        <v>995286.30237803503</v>
      </c>
      <c r="H782">
        <v>1</v>
      </c>
      <c r="I782" t="s">
        <v>368</v>
      </c>
      <c r="J782">
        <v>15066.262534862</v>
      </c>
      <c r="K782">
        <v>819511.87789990299</v>
      </c>
      <c r="L782">
        <v>64977.968274747102</v>
      </c>
      <c r="M782">
        <v>1879776.1485526799</v>
      </c>
      <c r="N782" t="s">
        <v>1295</v>
      </c>
      <c r="O782" t="s">
        <v>493</v>
      </c>
      <c r="P782">
        <v>1</v>
      </c>
      <c r="Q782">
        <v>0</v>
      </c>
      <c r="R782">
        <v>0</v>
      </c>
      <c r="S782">
        <v>1</v>
      </c>
      <c r="T782">
        <v>1</v>
      </c>
      <c r="U782">
        <v>100</v>
      </c>
      <c r="V782">
        <v>1</v>
      </c>
      <c r="W782">
        <v>1</v>
      </c>
      <c r="X782">
        <v>1</v>
      </c>
    </row>
    <row r="783" spans="1:24" x14ac:dyDescent="0.2">
      <c r="A783" t="s">
        <v>324</v>
      </c>
      <c r="B783" t="s">
        <v>1426</v>
      </c>
      <c r="C783" t="s">
        <v>1426</v>
      </c>
      <c r="D783">
        <v>0</v>
      </c>
      <c r="E783">
        <v>0</v>
      </c>
      <c r="F783">
        <v>0</v>
      </c>
      <c r="G783">
        <v>65401342.466979302</v>
      </c>
      <c r="H783">
        <v>0</v>
      </c>
      <c r="I783">
        <v>0</v>
      </c>
      <c r="J783">
        <v>2408453.3345185602</v>
      </c>
      <c r="K783">
        <v>129937709.93363699</v>
      </c>
      <c r="L783">
        <v>19049438.523529399</v>
      </c>
      <c r="M783">
        <v>214388490.924146</v>
      </c>
      <c r="N783">
        <v>0</v>
      </c>
      <c r="O783">
        <v>0</v>
      </c>
      <c r="P783">
        <v>40</v>
      </c>
      <c r="Q783">
        <v>0</v>
      </c>
      <c r="R783">
        <v>0</v>
      </c>
      <c r="S783">
        <v>1</v>
      </c>
      <c r="T783">
        <v>1</v>
      </c>
      <c r="U783">
        <v>100</v>
      </c>
      <c r="V783">
        <v>1</v>
      </c>
      <c r="W783">
        <v>1</v>
      </c>
      <c r="X783">
        <v>1</v>
      </c>
    </row>
    <row r="784" spans="1:24" x14ac:dyDescent="0.2">
      <c r="A784" t="s">
        <v>1427</v>
      </c>
      <c r="B784" t="s">
        <v>1428</v>
      </c>
      <c r="C784" t="s">
        <v>1428</v>
      </c>
      <c r="D784">
        <v>0</v>
      </c>
      <c r="E784">
        <v>0</v>
      </c>
      <c r="F784">
        <v>0</v>
      </c>
      <c r="G784">
        <v>21269347.738881499</v>
      </c>
      <c r="H784">
        <v>0</v>
      </c>
      <c r="I784">
        <v>0</v>
      </c>
      <c r="J784">
        <v>95711.481162801603</v>
      </c>
      <c r="K784">
        <v>4915254.1962173199</v>
      </c>
      <c r="L784">
        <v>512489.30514169199</v>
      </c>
      <c r="M784">
        <v>26697091.240240499</v>
      </c>
      <c r="N784">
        <v>0</v>
      </c>
      <c r="O784">
        <v>0</v>
      </c>
      <c r="P784">
        <v>8</v>
      </c>
      <c r="Q784">
        <v>0</v>
      </c>
      <c r="R784">
        <v>0</v>
      </c>
      <c r="S784">
        <v>1</v>
      </c>
      <c r="T784">
        <v>1</v>
      </c>
      <c r="U784">
        <v>100</v>
      </c>
      <c r="V784">
        <v>1</v>
      </c>
      <c r="W784">
        <v>1</v>
      </c>
      <c r="X784">
        <v>1</v>
      </c>
    </row>
    <row r="785" spans="1:24" x14ac:dyDescent="0.2">
      <c r="A785" t="s">
        <v>1429</v>
      </c>
      <c r="B785" t="s">
        <v>1428</v>
      </c>
      <c r="C785" t="s">
        <v>1200</v>
      </c>
      <c r="D785">
        <v>0</v>
      </c>
      <c r="E785">
        <v>0</v>
      </c>
      <c r="F785">
        <v>0</v>
      </c>
      <c r="G785">
        <v>21269347.738881499</v>
      </c>
      <c r="H785">
        <v>0</v>
      </c>
      <c r="I785">
        <v>0</v>
      </c>
      <c r="J785">
        <v>95711.481162801603</v>
      </c>
      <c r="K785">
        <v>4915254.1962173199</v>
      </c>
      <c r="L785">
        <v>512489.30514169199</v>
      </c>
      <c r="M785">
        <v>26697091.240240499</v>
      </c>
      <c r="N785">
        <v>0</v>
      </c>
      <c r="O785">
        <v>0</v>
      </c>
      <c r="P785">
        <v>7</v>
      </c>
      <c r="Q785">
        <v>0</v>
      </c>
      <c r="R785">
        <v>0</v>
      </c>
      <c r="S785">
        <v>1</v>
      </c>
      <c r="T785">
        <v>1</v>
      </c>
      <c r="U785">
        <v>100</v>
      </c>
      <c r="V785">
        <v>1</v>
      </c>
      <c r="W785">
        <v>1</v>
      </c>
      <c r="X785">
        <v>1</v>
      </c>
    </row>
    <row r="786" spans="1:24" x14ac:dyDescent="0.2">
      <c r="A786" t="s">
        <v>1430</v>
      </c>
      <c r="B786" t="s">
        <v>1200</v>
      </c>
      <c r="C786" t="s">
        <v>1431</v>
      </c>
      <c r="D786">
        <v>0</v>
      </c>
      <c r="E786">
        <v>0</v>
      </c>
      <c r="F786">
        <v>0</v>
      </c>
      <c r="G786">
        <v>2092905.9780882499</v>
      </c>
      <c r="H786">
        <v>0</v>
      </c>
      <c r="I786">
        <v>0</v>
      </c>
      <c r="J786">
        <v>6331.2135955895201</v>
      </c>
      <c r="K786">
        <v>325142.32302053401</v>
      </c>
      <c r="L786">
        <v>33900.727504684502</v>
      </c>
      <c r="M786">
        <v>2451949.02861347</v>
      </c>
      <c r="N786">
        <v>0</v>
      </c>
      <c r="O786">
        <v>0</v>
      </c>
      <c r="P786">
        <v>3</v>
      </c>
      <c r="Q786">
        <v>0</v>
      </c>
      <c r="R786">
        <v>0</v>
      </c>
      <c r="S786">
        <v>1</v>
      </c>
      <c r="T786">
        <v>1</v>
      </c>
      <c r="U786">
        <v>100</v>
      </c>
      <c r="V786">
        <v>1</v>
      </c>
      <c r="W786">
        <v>1</v>
      </c>
      <c r="X786">
        <v>1</v>
      </c>
    </row>
    <row r="787" spans="1:24" x14ac:dyDescent="0.2">
      <c r="A787" t="s">
        <v>1432</v>
      </c>
      <c r="B787" t="s">
        <v>1431</v>
      </c>
      <c r="C787" t="s">
        <v>1433</v>
      </c>
      <c r="D787">
        <v>0</v>
      </c>
      <c r="E787">
        <v>1</v>
      </c>
      <c r="F787" t="s">
        <v>401</v>
      </c>
      <c r="G787">
        <v>1411068.13760631</v>
      </c>
      <c r="H787">
        <v>1</v>
      </c>
      <c r="I787" t="s">
        <v>368</v>
      </c>
      <c r="J787">
        <v>4211.4301914050802</v>
      </c>
      <c r="K787">
        <v>216277.61150240101</v>
      </c>
      <c r="L787">
        <v>22549.748454318898</v>
      </c>
      <c r="M787">
        <v>1649895.4975630301</v>
      </c>
      <c r="N787" t="s">
        <v>1200</v>
      </c>
      <c r="O787" t="s">
        <v>498</v>
      </c>
      <c r="P787">
        <v>1</v>
      </c>
      <c r="Q787">
        <v>0</v>
      </c>
      <c r="R787">
        <v>0</v>
      </c>
      <c r="S787">
        <v>1</v>
      </c>
      <c r="T787">
        <v>1</v>
      </c>
      <c r="U787">
        <v>100</v>
      </c>
      <c r="V787">
        <v>1</v>
      </c>
      <c r="W787">
        <v>1</v>
      </c>
      <c r="X787">
        <v>1</v>
      </c>
    </row>
    <row r="788" spans="1:24" x14ac:dyDescent="0.2">
      <c r="A788" t="s">
        <v>1434</v>
      </c>
      <c r="B788" t="s">
        <v>1431</v>
      </c>
      <c r="C788" t="s">
        <v>1435</v>
      </c>
      <c r="D788">
        <v>0</v>
      </c>
      <c r="E788">
        <v>1</v>
      </c>
      <c r="F788" t="s">
        <v>401</v>
      </c>
      <c r="G788">
        <v>681837.84048193099</v>
      </c>
      <c r="H788">
        <v>1</v>
      </c>
      <c r="I788" t="s">
        <v>368</v>
      </c>
      <c r="J788">
        <v>2119.7834041844299</v>
      </c>
      <c r="K788">
        <v>108864.711518133</v>
      </c>
      <c r="L788">
        <v>11350.9790503655</v>
      </c>
      <c r="M788">
        <v>802053.53105043003</v>
      </c>
      <c r="N788" t="s">
        <v>1200</v>
      </c>
      <c r="O788" t="s">
        <v>498</v>
      </c>
      <c r="P788">
        <v>1</v>
      </c>
      <c r="Q788">
        <v>0</v>
      </c>
      <c r="R788">
        <v>0</v>
      </c>
      <c r="S788">
        <v>1</v>
      </c>
      <c r="T788">
        <v>1</v>
      </c>
      <c r="U788">
        <v>100</v>
      </c>
      <c r="V788">
        <v>1</v>
      </c>
      <c r="W788">
        <v>1</v>
      </c>
      <c r="X788">
        <v>1</v>
      </c>
    </row>
    <row r="789" spans="1:24" x14ac:dyDescent="0.2">
      <c r="A789" t="s">
        <v>1436</v>
      </c>
      <c r="B789" t="s">
        <v>1200</v>
      </c>
      <c r="C789" t="s">
        <v>1437</v>
      </c>
      <c r="D789">
        <v>1</v>
      </c>
      <c r="E789">
        <v>1</v>
      </c>
      <c r="F789" t="s">
        <v>401</v>
      </c>
      <c r="G789">
        <v>18504561.760793202</v>
      </c>
      <c r="H789">
        <v>1</v>
      </c>
      <c r="I789" t="s">
        <v>368</v>
      </c>
      <c r="J789">
        <v>78239.866427211993</v>
      </c>
      <c r="K789">
        <v>4017999.5522967898</v>
      </c>
      <c r="L789">
        <v>418937.216277008</v>
      </c>
      <c r="M789">
        <v>22941498.529367</v>
      </c>
      <c r="N789" t="s">
        <v>1200</v>
      </c>
      <c r="O789" t="s">
        <v>498</v>
      </c>
      <c r="P789">
        <v>1</v>
      </c>
      <c r="Q789">
        <v>0</v>
      </c>
      <c r="R789">
        <v>0</v>
      </c>
      <c r="S789">
        <v>1</v>
      </c>
      <c r="T789">
        <v>1</v>
      </c>
      <c r="U789">
        <v>100</v>
      </c>
      <c r="V789">
        <v>1</v>
      </c>
      <c r="W789">
        <v>1</v>
      </c>
      <c r="X789">
        <v>1</v>
      </c>
    </row>
    <row r="790" spans="1:24" x14ac:dyDescent="0.2">
      <c r="A790" t="s">
        <v>1438</v>
      </c>
      <c r="B790" t="s">
        <v>1200</v>
      </c>
      <c r="C790" t="s">
        <v>1439</v>
      </c>
      <c r="D790">
        <v>0</v>
      </c>
      <c r="E790">
        <v>1</v>
      </c>
      <c r="F790" t="s">
        <v>368</v>
      </c>
      <c r="G790">
        <v>671880</v>
      </c>
      <c r="H790">
        <v>1</v>
      </c>
      <c r="I790" t="s">
        <v>368</v>
      </c>
      <c r="J790">
        <v>11140.40114</v>
      </c>
      <c r="K790">
        <v>572112.32090000005</v>
      </c>
      <c r="L790">
        <v>59651.361360000003</v>
      </c>
      <c r="M790">
        <v>1303643.6822599999</v>
      </c>
      <c r="N790" t="s">
        <v>1200</v>
      </c>
      <c r="O790" t="s">
        <v>498</v>
      </c>
      <c r="P790">
        <v>1</v>
      </c>
      <c r="Q790">
        <v>0</v>
      </c>
      <c r="R790">
        <v>0</v>
      </c>
      <c r="S790">
        <v>1</v>
      </c>
      <c r="T790">
        <v>1</v>
      </c>
      <c r="U790">
        <v>100</v>
      </c>
      <c r="V790">
        <v>1</v>
      </c>
      <c r="W790">
        <v>1</v>
      </c>
      <c r="X790">
        <v>1</v>
      </c>
    </row>
    <row r="791" spans="1:24" x14ac:dyDescent="0.2">
      <c r="A791" t="s">
        <v>1440</v>
      </c>
      <c r="B791" t="s">
        <v>1200</v>
      </c>
      <c r="C791" t="s">
        <v>1441</v>
      </c>
      <c r="D791">
        <v>1</v>
      </c>
      <c r="E791">
        <v>2</v>
      </c>
      <c r="F791" t="s">
        <v>401</v>
      </c>
      <c r="G791">
        <v>0</v>
      </c>
      <c r="H791">
        <v>1</v>
      </c>
      <c r="I791" t="s">
        <v>368</v>
      </c>
      <c r="J791">
        <v>0</v>
      </c>
      <c r="K791">
        <v>0</v>
      </c>
      <c r="L791">
        <v>0</v>
      </c>
      <c r="M791">
        <v>0</v>
      </c>
      <c r="N791" t="s">
        <v>1200</v>
      </c>
      <c r="O791" t="s">
        <v>498</v>
      </c>
      <c r="P791">
        <v>1</v>
      </c>
      <c r="Q791">
        <v>0</v>
      </c>
      <c r="R791">
        <v>0</v>
      </c>
      <c r="S791">
        <v>1</v>
      </c>
      <c r="T791">
        <v>1</v>
      </c>
      <c r="U791">
        <v>100</v>
      </c>
      <c r="V791">
        <v>1</v>
      </c>
      <c r="W791">
        <v>1</v>
      </c>
      <c r="X791">
        <v>1</v>
      </c>
    </row>
    <row r="792" spans="1:24" x14ac:dyDescent="0.2">
      <c r="A792" t="s">
        <v>1442</v>
      </c>
      <c r="B792" t="s">
        <v>1443</v>
      </c>
      <c r="C792" t="s">
        <v>1443</v>
      </c>
      <c r="D792">
        <v>0</v>
      </c>
      <c r="E792">
        <v>0</v>
      </c>
      <c r="F792">
        <v>0</v>
      </c>
      <c r="G792">
        <v>30176976.8623905</v>
      </c>
      <c r="H792">
        <v>0</v>
      </c>
      <c r="I792">
        <v>0</v>
      </c>
      <c r="J792">
        <v>1939372.8409438001</v>
      </c>
      <c r="K792">
        <v>104637527.245786</v>
      </c>
      <c r="L792">
        <v>15939574.1657915</v>
      </c>
      <c r="M792">
        <v>150754078.27396801</v>
      </c>
      <c r="N792">
        <v>0</v>
      </c>
      <c r="O792">
        <v>0</v>
      </c>
      <c r="P792">
        <v>20</v>
      </c>
      <c r="Q792">
        <v>0</v>
      </c>
      <c r="R792">
        <v>0</v>
      </c>
      <c r="S792">
        <v>1</v>
      </c>
      <c r="T792">
        <v>1</v>
      </c>
      <c r="U792">
        <v>100</v>
      </c>
      <c r="V792">
        <v>1</v>
      </c>
      <c r="W792">
        <v>1</v>
      </c>
      <c r="X792">
        <v>1</v>
      </c>
    </row>
    <row r="793" spans="1:24" x14ac:dyDescent="0.2">
      <c r="A793" t="s">
        <v>1444</v>
      </c>
      <c r="B793" t="s">
        <v>1443</v>
      </c>
      <c r="C793" t="s">
        <v>1445</v>
      </c>
      <c r="D793">
        <v>0</v>
      </c>
      <c r="E793">
        <v>0</v>
      </c>
      <c r="F793">
        <v>0</v>
      </c>
      <c r="G793">
        <v>5330620.2591346595</v>
      </c>
      <c r="H793">
        <v>0</v>
      </c>
      <c r="I793">
        <v>0</v>
      </c>
      <c r="J793">
        <v>485179.02405374602</v>
      </c>
      <c r="K793">
        <v>26209329.100965101</v>
      </c>
      <c r="L793">
        <v>1115023.99232261</v>
      </c>
      <c r="M793">
        <v>32654973.352422301</v>
      </c>
      <c r="N793">
        <v>0</v>
      </c>
      <c r="O793">
        <v>0</v>
      </c>
      <c r="P793">
        <v>3</v>
      </c>
      <c r="Q793">
        <v>0</v>
      </c>
      <c r="R793">
        <v>0</v>
      </c>
      <c r="S793">
        <v>1</v>
      </c>
      <c r="T793">
        <v>1</v>
      </c>
      <c r="U793">
        <v>100</v>
      </c>
      <c r="V793">
        <v>1</v>
      </c>
      <c r="W793">
        <v>1</v>
      </c>
      <c r="X793">
        <v>1</v>
      </c>
    </row>
    <row r="794" spans="1:24" x14ac:dyDescent="0.2">
      <c r="A794" t="s">
        <v>1446</v>
      </c>
      <c r="B794" t="s">
        <v>1445</v>
      </c>
      <c r="C794" t="s">
        <v>1447</v>
      </c>
      <c r="D794">
        <v>0</v>
      </c>
      <c r="E794">
        <v>0</v>
      </c>
      <c r="F794">
        <v>0</v>
      </c>
      <c r="G794">
        <v>1535928.30964253</v>
      </c>
      <c r="H794">
        <v>0</v>
      </c>
      <c r="I794">
        <v>0</v>
      </c>
      <c r="J794">
        <v>166362.746742724</v>
      </c>
      <c r="K794">
        <v>8994442.29713035</v>
      </c>
      <c r="L794">
        <v>745278.17673888803</v>
      </c>
      <c r="M794">
        <v>11275648.7835117</v>
      </c>
      <c r="N794">
        <v>0</v>
      </c>
      <c r="O794">
        <v>0</v>
      </c>
      <c r="P794">
        <v>1</v>
      </c>
      <c r="Q794">
        <v>0</v>
      </c>
      <c r="R794">
        <v>0</v>
      </c>
      <c r="S794">
        <v>1</v>
      </c>
      <c r="T794">
        <v>1</v>
      </c>
      <c r="U794">
        <v>100</v>
      </c>
      <c r="V794">
        <v>1</v>
      </c>
      <c r="W794">
        <v>1</v>
      </c>
      <c r="X794">
        <v>1</v>
      </c>
    </row>
    <row r="795" spans="1:24" x14ac:dyDescent="0.2">
      <c r="A795" t="s">
        <v>1448</v>
      </c>
      <c r="B795" t="s">
        <v>1445</v>
      </c>
      <c r="C795" t="s">
        <v>1449</v>
      </c>
      <c r="D795">
        <v>0</v>
      </c>
      <c r="E795">
        <v>0</v>
      </c>
      <c r="F795">
        <v>0</v>
      </c>
      <c r="G795">
        <v>3794691.94949213</v>
      </c>
      <c r="H795">
        <v>0</v>
      </c>
      <c r="I795">
        <v>0</v>
      </c>
      <c r="J795">
        <v>318816.277311021</v>
      </c>
      <c r="K795">
        <v>17214886.803834699</v>
      </c>
      <c r="L795">
        <v>369745.815583724</v>
      </c>
      <c r="M795">
        <v>21379324.568910599</v>
      </c>
      <c r="N795">
        <v>0</v>
      </c>
      <c r="O795">
        <v>0</v>
      </c>
      <c r="P795">
        <v>1</v>
      </c>
      <c r="Q795">
        <v>0</v>
      </c>
      <c r="R795">
        <v>0</v>
      </c>
      <c r="S795">
        <v>1</v>
      </c>
      <c r="T795">
        <v>1</v>
      </c>
      <c r="U795">
        <v>100</v>
      </c>
      <c r="V795">
        <v>1</v>
      </c>
      <c r="W795">
        <v>1</v>
      </c>
      <c r="X795">
        <v>1</v>
      </c>
    </row>
    <row r="796" spans="1:24" x14ac:dyDescent="0.2">
      <c r="A796" t="s">
        <v>1450</v>
      </c>
      <c r="B796" t="s">
        <v>1443</v>
      </c>
      <c r="C796" t="s">
        <v>1451</v>
      </c>
      <c r="D796">
        <v>0</v>
      </c>
      <c r="E796">
        <v>0</v>
      </c>
      <c r="F796">
        <v>0</v>
      </c>
      <c r="G796">
        <v>17071218.099353801</v>
      </c>
      <c r="H796">
        <v>0</v>
      </c>
      <c r="I796">
        <v>0</v>
      </c>
      <c r="J796">
        <v>1219180.83657376</v>
      </c>
      <c r="K796">
        <v>65824436.249522902</v>
      </c>
      <c r="L796">
        <v>13837429.851385299</v>
      </c>
      <c r="M796">
        <v>96733084.2002621</v>
      </c>
      <c r="N796">
        <v>0</v>
      </c>
      <c r="O796">
        <v>0</v>
      </c>
      <c r="P796">
        <v>4</v>
      </c>
      <c r="Q796">
        <v>0</v>
      </c>
      <c r="R796">
        <v>0</v>
      </c>
      <c r="S796">
        <v>1</v>
      </c>
      <c r="T796">
        <v>1</v>
      </c>
      <c r="U796">
        <v>100</v>
      </c>
      <c r="V796">
        <v>1</v>
      </c>
      <c r="W796">
        <v>1</v>
      </c>
      <c r="X796">
        <v>1</v>
      </c>
    </row>
    <row r="797" spans="1:24" x14ac:dyDescent="0.2">
      <c r="A797" t="s">
        <v>1452</v>
      </c>
      <c r="B797" t="s">
        <v>1451</v>
      </c>
      <c r="C797" t="s">
        <v>1453</v>
      </c>
      <c r="D797">
        <v>0</v>
      </c>
      <c r="E797">
        <v>0</v>
      </c>
      <c r="F797">
        <v>0</v>
      </c>
      <c r="G797">
        <v>6583462.36074901</v>
      </c>
      <c r="H797">
        <v>0</v>
      </c>
      <c r="I797">
        <v>0</v>
      </c>
      <c r="J797">
        <v>242209.06286018799</v>
      </c>
      <c r="K797">
        <v>13089251.3828745</v>
      </c>
      <c r="L797">
        <v>705061.80308254994</v>
      </c>
      <c r="M797">
        <v>20377775.546706099</v>
      </c>
      <c r="N797">
        <v>0</v>
      </c>
      <c r="O797">
        <v>0</v>
      </c>
      <c r="P797">
        <v>1</v>
      </c>
      <c r="Q797">
        <v>0</v>
      </c>
      <c r="R797">
        <v>0</v>
      </c>
      <c r="S797">
        <v>1</v>
      </c>
      <c r="T797">
        <v>1</v>
      </c>
      <c r="U797">
        <v>100</v>
      </c>
      <c r="V797">
        <v>1</v>
      </c>
      <c r="W797">
        <v>1</v>
      </c>
      <c r="X797">
        <v>1</v>
      </c>
    </row>
    <row r="798" spans="1:24" x14ac:dyDescent="0.2">
      <c r="A798" t="s">
        <v>1454</v>
      </c>
      <c r="B798" t="s">
        <v>1451</v>
      </c>
      <c r="C798" t="s">
        <v>1455</v>
      </c>
      <c r="D798">
        <v>0</v>
      </c>
      <c r="E798">
        <v>0</v>
      </c>
      <c r="F798">
        <v>0</v>
      </c>
      <c r="G798">
        <v>8679580.1188070402</v>
      </c>
      <c r="H798">
        <v>0</v>
      </c>
      <c r="I798">
        <v>0</v>
      </c>
      <c r="J798">
        <v>917247.36503763299</v>
      </c>
      <c r="K798">
        <v>49510477.790738001</v>
      </c>
      <c r="L798">
        <v>12897966.9596113</v>
      </c>
      <c r="M798">
        <v>71088024.869156405</v>
      </c>
      <c r="N798">
        <v>0</v>
      </c>
      <c r="O798">
        <v>0</v>
      </c>
      <c r="P798">
        <v>1</v>
      </c>
      <c r="Q798">
        <v>0</v>
      </c>
      <c r="R798">
        <v>0</v>
      </c>
      <c r="S798">
        <v>1</v>
      </c>
      <c r="T798">
        <v>1</v>
      </c>
      <c r="U798">
        <v>100</v>
      </c>
      <c r="V798">
        <v>1</v>
      </c>
      <c r="W798">
        <v>1</v>
      </c>
      <c r="X798">
        <v>1</v>
      </c>
    </row>
    <row r="799" spans="1:24" x14ac:dyDescent="0.2">
      <c r="A799" t="s">
        <v>1456</v>
      </c>
      <c r="B799" t="s">
        <v>1451</v>
      </c>
      <c r="C799" t="s">
        <v>1457</v>
      </c>
      <c r="D799">
        <v>0</v>
      </c>
      <c r="E799">
        <v>0</v>
      </c>
      <c r="F799">
        <v>0</v>
      </c>
      <c r="G799">
        <v>1808175.6197978</v>
      </c>
      <c r="H799">
        <v>0</v>
      </c>
      <c r="I799">
        <v>0</v>
      </c>
      <c r="J799">
        <v>59724.408675938103</v>
      </c>
      <c r="K799">
        <v>3224707.0759103</v>
      </c>
      <c r="L799">
        <v>234401.08869142699</v>
      </c>
      <c r="M799">
        <v>5267283.7843995299</v>
      </c>
      <c r="N799">
        <v>0</v>
      </c>
      <c r="O799">
        <v>0</v>
      </c>
      <c r="P799">
        <v>1</v>
      </c>
      <c r="Q799">
        <v>0</v>
      </c>
      <c r="R799">
        <v>0</v>
      </c>
      <c r="S799">
        <v>1</v>
      </c>
      <c r="T799">
        <v>1</v>
      </c>
      <c r="U799">
        <v>100</v>
      </c>
      <c r="V799">
        <v>1</v>
      </c>
      <c r="W799">
        <v>1</v>
      </c>
      <c r="X799">
        <v>1</v>
      </c>
    </row>
    <row r="800" spans="1:24" x14ac:dyDescent="0.2">
      <c r="A800" t="s">
        <v>1458</v>
      </c>
      <c r="B800" t="s">
        <v>1443</v>
      </c>
      <c r="C800" t="s">
        <v>1459</v>
      </c>
      <c r="D800">
        <v>0</v>
      </c>
      <c r="E800">
        <v>0</v>
      </c>
      <c r="F800">
        <v>0</v>
      </c>
      <c r="G800">
        <v>7775138.5039020497</v>
      </c>
      <c r="H800">
        <v>0</v>
      </c>
      <c r="I800">
        <v>0</v>
      </c>
      <c r="J800">
        <v>225712.793534294</v>
      </c>
      <c r="K800">
        <v>12119421.2783984</v>
      </c>
      <c r="L800">
        <v>716252.29815364699</v>
      </c>
      <c r="M800">
        <v>20610812.0804541</v>
      </c>
      <c r="N800">
        <v>0</v>
      </c>
      <c r="O800">
        <v>0</v>
      </c>
      <c r="P800">
        <v>9</v>
      </c>
      <c r="Q800">
        <v>0</v>
      </c>
      <c r="R800">
        <v>0</v>
      </c>
      <c r="S800">
        <v>1</v>
      </c>
      <c r="T800">
        <v>1</v>
      </c>
      <c r="U800">
        <v>100</v>
      </c>
      <c r="V800">
        <v>1</v>
      </c>
      <c r="W800">
        <v>1</v>
      </c>
      <c r="X800">
        <v>1</v>
      </c>
    </row>
    <row r="801" spans="1:24" x14ac:dyDescent="0.2">
      <c r="A801" t="s">
        <v>1460</v>
      </c>
      <c r="B801" t="s">
        <v>1459</v>
      </c>
      <c r="C801" t="s">
        <v>1461</v>
      </c>
      <c r="D801">
        <v>0</v>
      </c>
      <c r="E801">
        <v>0</v>
      </c>
      <c r="F801">
        <v>0</v>
      </c>
      <c r="G801">
        <v>3914607.7874605199</v>
      </c>
      <c r="H801">
        <v>0</v>
      </c>
      <c r="I801">
        <v>0</v>
      </c>
      <c r="J801">
        <v>86133.657726586403</v>
      </c>
      <c r="K801">
        <v>4579047.1034415597</v>
      </c>
      <c r="L801">
        <v>318596.09138745599</v>
      </c>
      <c r="M801">
        <v>8812250.9822895397</v>
      </c>
      <c r="N801">
        <v>0</v>
      </c>
      <c r="O801">
        <v>0</v>
      </c>
      <c r="P801">
        <v>1</v>
      </c>
      <c r="Q801">
        <v>0</v>
      </c>
      <c r="R801">
        <v>0</v>
      </c>
      <c r="S801">
        <v>1</v>
      </c>
      <c r="T801">
        <v>1</v>
      </c>
      <c r="U801">
        <v>100</v>
      </c>
      <c r="V801">
        <v>1</v>
      </c>
      <c r="W801">
        <v>1</v>
      </c>
      <c r="X801">
        <v>1</v>
      </c>
    </row>
    <row r="802" spans="1:24" x14ac:dyDescent="0.2">
      <c r="A802" t="s">
        <v>1462</v>
      </c>
      <c r="B802" t="s">
        <v>1459</v>
      </c>
      <c r="C802" t="s">
        <v>1463</v>
      </c>
      <c r="D802">
        <v>0</v>
      </c>
      <c r="E802">
        <v>0</v>
      </c>
      <c r="F802">
        <v>0</v>
      </c>
      <c r="G802">
        <v>269351.15640851099</v>
      </c>
      <c r="H802">
        <v>0</v>
      </c>
      <c r="I802">
        <v>0</v>
      </c>
      <c r="J802">
        <v>2794.0175889827601</v>
      </c>
      <c r="K802">
        <v>152305.99827143599</v>
      </c>
      <c r="L802">
        <v>8731.0911531359998</v>
      </c>
      <c r="M802">
        <v>430388.24583308399</v>
      </c>
      <c r="N802">
        <v>0</v>
      </c>
      <c r="O802">
        <v>0</v>
      </c>
      <c r="P802">
        <v>1</v>
      </c>
      <c r="Q802">
        <v>0</v>
      </c>
      <c r="R802">
        <v>0</v>
      </c>
      <c r="S802">
        <v>1</v>
      </c>
      <c r="T802">
        <v>1</v>
      </c>
      <c r="U802">
        <v>100</v>
      </c>
      <c r="V802">
        <v>1</v>
      </c>
      <c r="W802">
        <v>1</v>
      </c>
      <c r="X802">
        <v>1</v>
      </c>
    </row>
    <row r="803" spans="1:24" x14ac:dyDescent="0.2">
      <c r="A803" t="s">
        <v>1464</v>
      </c>
      <c r="B803" t="s">
        <v>1459</v>
      </c>
      <c r="C803" t="s">
        <v>1465</v>
      </c>
      <c r="D803">
        <v>0</v>
      </c>
      <c r="E803">
        <v>0</v>
      </c>
      <c r="F803">
        <v>0</v>
      </c>
      <c r="G803">
        <v>47918.466909576098</v>
      </c>
      <c r="H803">
        <v>0</v>
      </c>
      <c r="I803">
        <v>0</v>
      </c>
      <c r="J803">
        <v>1552.23199491833</v>
      </c>
      <c r="K803">
        <v>84541.168052302994</v>
      </c>
      <c r="L803">
        <v>6630.71345614652</v>
      </c>
      <c r="M803">
        <v>139090.34841802501</v>
      </c>
      <c r="N803">
        <v>0</v>
      </c>
      <c r="O803">
        <v>0</v>
      </c>
      <c r="P803">
        <v>1</v>
      </c>
      <c r="Q803">
        <v>0</v>
      </c>
      <c r="R803">
        <v>0</v>
      </c>
      <c r="S803">
        <v>1</v>
      </c>
      <c r="T803">
        <v>1</v>
      </c>
      <c r="U803">
        <v>100</v>
      </c>
      <c r="V803">
        <v>1</v>
      </c>
      <c r="W803">
        <v>1</v>
      </c>
      <c r="X803">
        <v>1</v>
      </c>
    </row>
    <row r="804" spans="1:24" x14ac:dyDescent="0.2">
      <c r="A804" t="s">
        <v>1466</v>
      </c>
      <c r="B804" t="s">
        <v>1459</v>
      </c>
      <c r="C804" t="s">
        <v>1467</v>
      </c>
      <c r="D804">
        <v>0</v>
      </c>
      <c r="E804">
        <v>0</v>
      </c>
      <c r="F804">
        <v>0</v>
      </c>
      <c r="G804">
        <v>218438.77699334401</v>
      </c>
      <c r="H804">
        <v>0</v>
      </c>
      <c r="I804">
        <v>0</v>
      </c>
      <c r="J804">
        <v>3067.9408834609499</v>
      </c>
      <c r="K804">
        <v>165936.45882216399</v>
      </c>
      <c r="L804">
        <v>8887.9804376715201</v>
      </c>
      <c r="M804">
        <v>393263.21625318</v>
      </c>
      <c r="N804">
        <v>0</v>
      </c>
      <c r="O804">
        <v>0</v>
      </c>
      <c r="P804">
        <v>1</v>
      </c>
      <c r="Q804">
        <v>0</v>
      </c>
      <c r="R804">
        <v>0</v>
      </c>
      <c r="S804">
        <v>1</v>
      </c>
      <c r="T804">
        <v>1</v>
      </c>
      <c r="U804">
        <v>100</v>
      </c>
      <c r="V804">
        <v>1</v>
      </c>
      <c r="W804">
        <v>1</v>
      </c>
      <c r="X804">
        <v>1</v>
      </c>
    </row>
    <row r="805" spans="1:24" x14ac:dyDescent="0.2">
      <c r="A805" t="s">
        <v>1468</v>
      </c>
      <c r="B805" t="s">
        <v>1459</v>
      </c>
      <c r="C805" t="s">
        <v>1469</v>
      </c>
      <c r="D805">
        <v>0</v>
      </c>
      <c r="E805">
        <v>0</v>
      </c>
      <c r="F805">
        <v>0</v>
      </c>
      <c r="G805">
        <v>73802.020469664407</v>
      </c>
      <c r="H805">
        <v>0</v>
      </c>
      <c r="I805">
        <v>0</v>
      </c>
      <c r="J805">
        <v>1375.7036494395099</v>
      </c>
      <c r="K805">
        <v>75204.141726294605</v>
      </c>
      <c r="L805">
        <v>7399.49086662012</v>
      </c>
      <c r="M805">
        <v>156405.65306257899</v>
      </c>
      <c r="N805">
        <v>0</v>
      </c>
      <c r="O805">
        <v>0</v>
      </c>
      <c r="P805">
        <v>1</v>
      </c>
      <c r="Q805">
        <v>0</v>
      </c>
      <c r="R805">
        <v>0</v>
      </c>
      <c r="S805">
        <v>1</v>
      </c>
      <c r="T805">
        <v>1</v>
      </c>
      <c r="U805">
        <v>100</v>
      </c>
      <c r="V805">
        <v>1</v>
      </c>
      <c r="W805">
        <v>1</v>
      </c>
      <c r="X805">
        <v>1</v>
      </c>
    </row>
    <row r="806" spans="1:24" x14ac:dyDescent="0.2">
      <c r="A806" t="s">
        <v>1470</v>
      </c>
      <c r="B806" t="s">
        <v>1459</v>
      </c>
      <c r="C806" t="s">
        <v>1471</v>
      </c>
      <c r="D806">
        <v>0</v>
      </c>
      <c r="E806">
        <v>0</v>
      </c>
      <c r="F806">
        <v>0</v>
      </c>
      <c r="G806">
        <v>2706851.9259126899</v>
      </c>
      <c r="H806">
        <v>0</v>
      </c>
      <c r="I806">
        <v>0</v>
      </c>
      <c r="J806">
        <v>119649.69443761</v>
      </c>
      <c r="K806">
        <v>6461084.6276222002</v>
      </c>
      <c r="L806">
        <v>348873.99694241403</v>
      </c>
      <c r="M806">
        <v>9516810.5504773092</v>
      </c>
      <c r="N806">
        <v>0</v>
      </c>
      <c r="O806">
        <v>0</v>
      </c>
      <c r="P806">
        <v>1</v>
      </c>
      <c r="Q806">
        <v>0</v>
      </c>
      <c r="R806">
        <v>0</v>
      </c>
      <c r="S806">
        <v>1</v>
      </c>
      <c r="T806">
        <v>1</v>
      </c>
      <c r="U806">
        <v>100</v>
      </c>
      <c r="V806">
        <v>1</v>
      </c>
      <c r="W806">
        <v>1</v>
      </c>
      <c r="X806">
        <v>1</v>
      </c>
    </row>
    <row r="807" spans="1:24" x14ac:dyDescent="0.2">
      <c r="A807" t="s">
        <v>1472</v>
      </c>
      <c r="B807" t="s">
        <v>1459</v>
      </c>
      <c r="C807" t="s">
        <v>1473</v>
      </c>
      <c r="D807">
        <v>0</v>
      </c>
      <c r="E807">
        <v>0</v>
      </c>
      <c r="F807">
        <v>0</v>
      </c>
      <c r="G807">
        <v>61579.573199098697</v>
      </c>
      <c r="H807">
        <v>0</v>
      </c>
      <c r="I807">
        <v>0</v>
      </c>
      <c r="J807">
        <v>486.97474339377698</v>
      </c>
      <c r="K807">
        <v>26205.413522774899</v>
      </c>
      <c r="L807">
        <v>1737.4674874069799</v>
      </c>
      <c r="M807">
        <v>89522.454209280593</v>
      </c>
      <c r="N807">
        <v>0</v>
      </c>
      <c r="O807">
        <v>0</v>
      </c>
      <c r="P807">
        <v>1</v>
      </c>
      <c r="Q807">
        <v>0</v>
      </c>
      <c r="R807">
        <v>0</v>
      </c>
      <c r="S807">
        <v>1</v>
      </c>
      <c r="T807">
        <v>1</v>
      </c>
      <c r="U807">
        <v>100</v>
      </c>
      <c r="V807">
        <v>1</v>
      </c>
      <c r="W807">
        <v>1</v>
      </c>
      <c r="X807">
        <v>1</v>
      </c>
    </row>
    <row r="808" spans="1:24" x14ac:dyDescent="0.2">
      <c r="A808" t="s">
        <v>1474</v>
      </c>
      <c r="B808" t="s">
        <v>1459</v>
      </c>
      <c r="C808" t="s">
        <v>491</v>
      </c>
      <c r="D808">
        <v>0</v>
      </c>
      <c r="E808">
        <v>1</v>
      </c>
      <c r="F808" t="s">
        <v>368</v>
      </c>
      <c r="G808">
        <v>482588.79654863599</v>
      </c>
      <c r="H808">
        <v>1</v>
      </c>
      <c r="I808" t="s">
        <v>368</v>
      </c>
      <c r="J808">
        <v>10652.572509902</v>
      </c>
      <c r="K808">
        <v>575096.366939759</v>
      </c>
      <c r="L808">
        <v>15395.4664227957</v>
      </c>
      <c r="M808">
        <v>1073080.6299111899</v>
      </c>
      <c r="N808" t="s">
        <v>492</v>
      </c>
      <c r="O808" t="s">
        <v>493</v>
      </c>
      <c r="P808">
        <v>1</v>
      </c>
      <c r="Q808">
        <v>0</v>
      </c>
      <c r="R808">
        <v>0</v>
      </c>
      <c r="S808">
        <v>1</v>
      </c>
      <c r="T808">
        <v>1</v>
      </c>
      <c r="U808">
        <v>100</v>
      </c>
      <c r="V808">
        <v>1</v>
      </c>
      <c r="W808">
        <v>1</v>
      </c>
      <c r="X808">
        <v>1</v>
      </c>
    </row>
    <row r="809" spans="1:24" x14ac:dyDescent="0.2">
      <c r="A809" t="s">
        <v>1475</v>
      </c>
      <c r="B809" t="s">
        <v>1443</v>
      </c>
      <c r="C809" t="s">
        <v>1476</v>
      </c>
      <c r="D809">
        <v>0</v>
      </c>
      <c r="E809">
        <v>0</v>
      </c>
      <c r="F809">
        <v>0</v>
      </c>
      <c r="G809">
        <v>0</v>
      </c>
      <c r="H809">
        <v>0</v>
      </c>
      <c r="I809">
        <v>0</v>
      </c>
      <c r="J809">
        <v>9300.1867820000007</v>
      </c>
      <c r="K809">
        <v>484340.61690000002</v>
      </c>
      <c r="L809">
        <v>270868.02393000002</v>
      </c>
      <c r="M809">
        <v>755208.64083000005</v>
      </c>
      <c r="N809">
        <v>0</v>
      </c>
      <c r="O809">
        <v>0</v>
      </c>
      <c r="P809">
        <v>3</v>
      </c>
      <c r="Q809">
        <v>0</v>
      </c>
      <c r="R809">
        <v>0</v>
      </c>
      <c r="S809">
        <v>1</v>
      </c>
      <c r="T809">
        <v>1</v>
      </c>
      <c r="U809">
        <v>100</v>
      </c>
      <c r="V809">
        <v>1</v>
      </c>
      <c r="W809">
        <v>1</v>
      </c>
      <c r="X809">
        <v>1</v>
      </c>
    </row>
    <row r="810" spans="1:24" x14ac:dyDescent="0.2">
      <c r="A810" t="s">
        <v>1477</v>
      </c>
      <c r="B810" t="s">
        <v>1476</v>
      </c>
      <c r="C810" t="s">
        <v>637</v>
      </c>
      <c r="D810">
        <v>0</v>
      </c>
      <c r="E810">
        <v>0</v>
      </c>
      <c r="F810">
        <v>0</v>
      </c>
      <c r="G810">
        <v>0</v>
      </c>
      <c r="H810">
        <v>0</v>
      </c>
      <c r="I810">
        <v>0</v>
      </c>
      <c r="J810">
        <v>4784.5154929999999</v>
      </c>
      <c r="K810">
        <v>256809.5736</v>
      </c>
      <c r="L810">
        <v>240550.9834</v>
      </c>
      <c r="M810">
        <v>497360.55699999997</v>
      </c>
      <c r="N810">
        <v>0</v>
      </c>
      <c r="O810">
        <v>0</v>
      </c>
      <c r="P810">
        <v>1</v>
      </c>
      <c r="Q810">
        <v>0</v>
      </c>
      <c r="R810">
        <v>0</v>
      </c>
      <c r="S810">
        <v>1</v>
      </c>
      <c r="T810">
        <v>1</v>
      </c>
      <c r="U810">
        <v>100</v>
      </c>
      <c r="V810">
        <v>1</v>
      </c>
      <c r="W810">
        <v>1</v>
      </c>
      <c r="X810">
        <v>1</v>
      </c>
    </row>
    <row r="811" spans="1:24" x14ac:dyDescent="0.2">
      <c r="A811" t="s">
        <v>1478</v>
      </c>
      <c r="B811" t="s">
        <v>1476</v>
      </c>
      <c r="C811" t="s">
        <v>1110</v>
      </c>
      <c r="D811">
        <v>0</v>
      </c>
      <c r="E811">
        <v>0</v>
      </c>
      <c r="F811">
        <v>0</v>
      </c>
      <c r="G811">
        <v>0</v>
      </c>
      <c r="H811">
        <v>0</v>
      </c>
      <c r="I811">
        <v>0</v>
      </c>
      <c r="J811">
        <v>4515.6712889999999</v>
      </c>
      <c r="K811">
        <v>227531.04329999999</v>
      </c>
      <c r="L811">
        <v>30317.040529999998</v>
      </c>
      <c r="M811">
        <v>257848.08382999999</v>
      </c>
      <c r="N811">
        <v>0</v>
      </c>
      <c r="O811">
        <v>0</v>
      </c>
      <c r="P811">
        <v>1</v>
      </c>
      <c r="Q811">
        <v>0</v>
      </c>
      <c r="R811">
        <v>0</v>
      </c>
      <c r="S811">
        <v>1</v>
      </c>
      <c r="T811">
        <v>1</v>
      </c>
      <c r="U811">
        <v>100</v>
      </c>
      <c r="V811">
        <v>1</v>
      </c>
      <c r="W811">
        <v>1</v>
      </c>
      <c r="X811">
        <v>1</v>
      </c>
    </row>
    <row r="812" spans="1:24" x14ac:dyDescent="0.2">
      <c r="A812" t="s">
        <v>1479</v>
      </c>
      <c r="B812" t="s">
        <v>1480</v>
      </c>
      <c r="C812" t="s">
        <v>1480</v>
      </c>
      <c r="D812">
        <v>0</v>
      </c>
      <c r="E812">
        <v>0</v>
      </c>
      <c r="F812">
        <v>0</v>
      </c>
      <c r="G812">
        <v>5727402.9119290104</v>
      </c>
      <c r="H812">
        <v>0</v>
      </c>
      <c r="I812">
        <v>0</v>
      </c>
      <c r="J812">
        <v>256756.334837762</v>
      </c>
      <c r="K812">
        <v>13965984.7368888</v>
      </c>
      <c r="L812">
        <v>1928654.7320043701</v>
      </c>
      <c r="M812">
        <v>21622042.3808222</v>
      </c>
      <c r="N812">
        <v>0</v>
      </c>
      <c r="O812">
        <v>0</v>
      </c>
      <c r="P812">
        <v>3</v>
      </c>
      <c r="Q812">
        <v>0</v>
      </c>
      <c r="R812">
        <v>0</v>
      </c>
      <c r="S812">
        <v>1</v>
      </c>
      <c r="T812">
        <v>1</v>
      </c>
      <c r="U812">
        <v>100</v>
      </c>
      <c r="V812">
        <v>1</v>
      </c>
      <c r="W812">
        <v>1</v>
      </c>
      <c r="X812">
        <v>1</v>
      </c>
    </row>
    <row r="813" spans="1:24" x14ac:dyDescent="0.2">
      <c r="A813" t="s">
        <v>1481</v>
      </c>
      <c r="B813" t="s">
        <v>1480</v>
      </c>
      <c r="C813" t="s">
        <v>1482</v>
      </c>
      <c r="D813">
        <v>0</v>
      </c>
      <c r="E813">
        <v>0</v>
      </c>
      <c r="F813">
        <v>0</v>
      </c>
      <c r="G813">
        <v>0</v>
      </c>
      <c r="H813">
        <v>0</v>
      </c>
      <c r="I813">
        <v>0</v>
      </c>
      <c r="J813">
        <v>39439.060831704403</v>
      </c>
      <c r="K813">
        <v>2145246.8310061502</v>
      </c>
      <c r="L813">
        <v>862652.26886307995</v>
      </c>
      <c r="M813">
        <v>3007899.0998692298</v>
      </c>
      <c r="N813">
        <v>0</v>
      </c>
      <c r="O813">
        <v>0</v>
      </c>
      <c r="P813">
        <v>1</v>
      </c>
      <c r="Q813">
        <v>0</v>
      </c>
      <c r="R813">
        <v>0</v>
      </c>
      <c r="S813">
        <v>1</v>
      </c>
      <c r="T813">
        <v>1</v>
      </c>
      <c r="U813">
        <v>100</v>
      </c>
      <c r="V813">
        <v>1</v>
      </c>
      <c r="W813">
        <v>1</v>
      </c>
      <c r="X813">
        <v>1</v>
      </c>
    </row>
    <row r="814" spans="1:24" x14ac:dyDescent="0.2">
      <c r="A814" t="s">
        <v>1483</v>
      </c>
      <c r="B814" t="s">
        <v>1480</v>
      </c>
      <c r="C814" t="s">
        <v>1484</v>
      </c>
      <c r="D814">
        <v>0</v>
      </c>
      <c r="E814">
        <v>0</v>
      </c>
      <c r="F814">
        <v>0</v>
      </c>
      <c r="G814">
        <v>5727402.9119290104</v>
      </c>
      <c r="H814">
        <v>0</v>
      </c>
      <c r="I814">
        <v>0</v>
      </c>
      <c r="J814">
        <v>217317.274006058</v>
      </c>
      <c r="K814">
        <v>11820737.905882699</v>
      </c>
      <c r="L814">
        <v>1066002.46314129</v>
      </c>
      <c r="M814">
        <v>18614143.280953001</v>
      </c>
      <c r="N814">
        <v>0</v>
      </c>
      <c r="O814">
        <v>0</v>
      </c>
      <c r="P814">
        <v>1</v>
      </c>
      <c r="Q814">
        <v>0</v>
      </c>
      <c r="R814">
        <v>0</v>
      </c>
      <c r="S814">
        <v>1</v>
      </c>
      <c r="T814">
        <v>1</v>
      </c>
      <c r="U814">
        <v>100</v>
      </c>
      <c r="V814">
        <v>1</v>
      </c>
      <c r="W814">
        <v>1</v>
      </c>
      <c r="X814">
        <v>1</v>
      </c>
    </row>
    <row r="815" spans="1:24" x14ac:dyDescent="0.2">
      <c r="A815" t="s">
        <v>1485</v>
      </c>
      <c r="B815" t="s">
        <v>1486</v>
      </c>
      <c r="C815" t="s">
        <v>1486</v>
      </c>
      <c r="D815">
        <v>0</v>
      </c>
      <c r="E815">
        <v>0</v>
      </c>
      <c r="F815">
        <v>0</v>
      </c>
      <c r="G815">
        <v>6558760.9537782101</v>
      </c>
      <c r="H815">
        <v>0</v>
      </c>
      <c r="I815">
        <v>0</v>
      </c>
      <c r="J815">
        <v>34612.677594202403</v>
      </c>
      <c r="K815">
        <v>1865791.2557449799</v>
      </c>
      <c r="L815">
        <v>215465.320691762</v>
      </c>
      <c r="M815">
        <v>8640017.5302149598</v>
      </c>
      <c r="N815">
        <v>0</v>
      </c>
      <c r="O815">
        <v>0</v>
      </c>
      <c r="P815">
        <v>7</v>
      </c>
      <c r="Q815">
        <v>0</v>
      </c>
      <c r="R815">
        <v>0</v>
      </c>
      <c r="S815">
        <v>1</v>
      </c>
      <c r="T815">
        <v>1</v>
      </c>
      <c r="U815">
        <v>100</v>
      </c>
      <c r="V815">
        <v>1</v>
      </c>
      <c r="W815">
        <v>1</v>
      </c>
      <c r="X815">
        <v>1</v>
      </c>
    </row>
    <row r="816" spans="1:24" x14ac:dyDescent="0.2">
      <c r="A816" t="s">
        <v>1487</v>
      </c>
      <c r="B816" t="s">
        <v>1486</v>
      </c>
      <c r="C816" t="s">
        <v>1488</v>
      </c>
      <c r="D816">
        <v>0</v>
      </c>
      <c r="E816">
        <v>0</v>
      </c>
      <c r="F816">
        <v>0</v>
      </c>
      <c r="G816">
        <v>0</v>
      </c>
      <c r="H816">
        <v>0</v>
      </c>
      <c r="I816">
        <v>0</v>
      </c>
      <c r="J816">
        <v>633.35183151910701</v>
      </c>
      <c r="K816">
        <v>25819.109229592901</v>
      </c>
      <c r="L816">
        <v>48236.490796360697</v>
      </c>
      <c r="M816">
        <v>74055.600025953594</v>
      </c>
      <c r="N816">
        <v>0</v>
      </c>
      <c r="O816">
        <v>0</v>
      </c>
      <c r="P816">
        <v>1</v>
      </c>
      <c r="Q816">
        <v>0</v>
      </c>
      <c r="R816">
        <v>0</v>
      </c>
      <c r="S816">
        <v>1</v>
      </c>
      <c r="T816">
        <v>1</v>
      </c>
      <c r="U816">
        <v>100</v>
      </c>
      <c r="V816">
        <v>1</v>
      </c>
      <c r="W816">
        <v>1</v>
      </c>
      <c r="X816">
        <v>1</v>
      </c>
    </row>
    <row r="817" spans="1:24" x14ac:dyDescent="0.2">
      <c r="A817" t="s">
        <v>1489</v>
      </c>
      <c r="B817" t="s">
        <v>1486</v>
      </c>
      <c r="C817" t="s">
        <v>1490</v>
      </c>
      <c r="D817">
        <v>0</v>
      </c>
      <c r="E817">
        <v>0</v>
      </c>
      <c r="F817">
        <v>0</v>
      </c>
      <c r="G817">
        <v>3234610.30801199</v>
      </c>
      <c r="H817">
        <v>0</v>
      </c>
      <c r="I817">
        <v>0</v>
      </c>
      <c r="J817">
        <v>12667.036630382099</v>
      </c>
      <c r="K817">
        <v>681433.41089230799</v>
      </c>
      <c r="L817">
        <v>59307.271406875501</v>
      </c>
      <c r="M817">
        <v>3975350.99031117</v>
      </c>
      <c r="N817">
        <v>0</v>
      </c>
      <c r="O817">
        <v>0</v>
      </c>
      <c r="P817">
        <v>1</v>
      </c>
      <c r="Q817">
        <v>0</v>
      </c>
      <c r="R817">
        <v>0</v>
      </c>
      <c r="S817">
        <v>1</v>
      </c>
      <c r="T817">
        <v>1</v>
      </c>
      <c r="U817">
        <v>100</v>
      </c>
      <c r="V817">
        <v>1</v>
      </c>
      <c r="W817">
        <v>1</v>
      </c>
      <c r="X817">
        <v>1</v>
      </c>
    </row>
    <row r="818" spans="1:24" x14ac:dyDescent="0.2">
      <c r="A818" t="s">
        <v>1491</v>
      </c>
      <c r="B818" t="s">
        <v>1486</v>
      </c>
      <c r="C818" t="s">
        <v>1492</v>
      </c>
      <c r="D818">
        <v>0</v>
      </c>
      <c r="E818">
        <v>1</v>
      </c>
      <c r="F818" t="s">
        <v>368</v>
      </c>
      <c r="G818">
        <v>397155.94217303599</v>
      </c>
      <c r="H818">
        <v>1</v>
      </c>
      <c r="I818" t="s">
        <v>368</v>
      </c>
      <c r="J818">
        <v>253.34073255420699</v>
      </c>
      <c r="K818">
        <v>13040.3796874459</v>
      </c>
      <c r="L818">
        <v>1315.54065802184</v>
      </c>
      <c r="M818">
        <v>411511.86251850397</v>
      </c>
      <c r="N818" t="s">
        <v>398</v>
      </c>
      <c r="O818" t="s">
        <v>498</v>
      </c>
      <c r="P818">
        <v>1</v>
      </c>
      <c r="Q818">
        <v>0</v>
      </c>
      <c r="R818">
        <v>0</v>
      </c>
      <c r="S818">
        <v>1</v>
      </c>
      <c r="T818">
        <v>1</v>
      </c>
      <c r="U818">
        <v>100</v>
      </c>
      <c r="V818">
        <v>1</v>
      </c>
      <c r="W818">
        <v>1</v>
      </c>
      <c r="X818">
        <v>1</v>
      </c>
    </row>
    <row r="819" spans="1:24" x14ac:dyDescent="0.2">
      <c r="A819" t="s">
        <v>1493</v>
      </c>
      <c r="B819" t="s">
        <v>1486</v>
      </c>
      <c r="C819" t="s">
        <v>1494</v>
      </c>
      <c r="D819">
        <v>0</v>
      </c>
      <c r="E819">
        <v>1</v>
      </c>
      <c r="F819" t="s">
        <v>368</v>
      </c>
      <c r="G819">
        <v>454288.95956438303</v>
      </c>
      <c r="H819">
        <v>1</v>
      </c>
      <c r="I819" t="s">
        <v>368</v>
      </c>
      <c r="J819">
        <v>1583.3795787977599</v>
      </c>
      <c r="K819">
        <v>86410.078430620299</v>
      </c>
      <c r="L819">
        <v>7147.7709088302599</v>
      </c>
      <c r="M819">
        <v>547846.80890383304</v>
      </c>
      <c r="N819" t="s">
        <v>398</v>
      </c>
      <c r="O819" t="s">
        <v>385</v>
      </c>
      <c r="P819">
        <v>1</v>
      </c>
      <c r="Q819">
        <v>0</v>
      </c>
      <c r="R819">
        <v>0</v>
      </c>
      <c r="S819">
        <v>1</v>
      </c>
      <c r="T819">
        <v>1</v>
      </c>
      <c r="U819">
        <v>100</v>
      </c>
      <c r="V819">
        <v>1</v>
      </c>
      <c r="W819">
        <v>1</v>
      </c>
      <c r="X819">
        <v>1</v>
      </c>
    </row>
    <row r="820" spans="1:24" x14ac:dyDescent="0.2">
      <c r="A820" t="s">
        <v>1495</v>
      </c>
      <c r="B820" t="s">
        <v>1486</v>
      </c>
      <c r="C820" t="s">
        <v>1496</v>
      </c>
      <c r="D820">
        <v>0</v>
      </c>
      <c r="E820">
        <v>0</v>
      </c>
      <c r="F820">
        <v>0</v>
      </c>
      <c r="G820">
        <v>1921917.33757221</v>
      </c>
      <c r="H820">
        <v>0</v>
      </c>
      <c r="I820">
        <v>0</v>
      </c>
      <c r="J820">
        <v>17892.189242151399</v>
      </c>
      <c r="K820">
        <v>972678.19907439605</v>
      </c>
      <c r="L820">
        <v>92310.476012843996</v>
      </c>
      <c r="M820">
        <v>2986906.0126594501</v>
      </c>
      <c r="N820">
        <v>0</v>
      </c>
      <c r="O820">
        <v>0</v>
      </c>
      <c r="P820">
        <v>1</v>
      </c>
      <c r="Q820">
        <v>0</v>
      </c>
      <c r="R820">
        <v>0</v>
      </c>
      <c r="S820">
        <v>1</v>
      </c>
      <c r="T820">
        <v>1</v>
      </c>
      <c r="U820">
        <v>100</v>
      </c>
      <c r="V820">
        <v>1</v>
      </c>
      <c r="W820">
        <v>1</v>
      </c>
      <c r="X820">
        <v>1</v>
      </c>
    </row>
    <row r="821" spans="1:24" x14ac:dyDescent="0.2">
      <c r="A821" t="s">
        <v>1497</v>
      </c>
      <c r="B821" t="s">
        <v>1486</v>
      </c>
      <c r="C821" t="s">
        <v>1498</v>
      </c>
      <c r="D821">
        <v>0</v>
      </c>
      <c r="E821">
        <v>1</v>
      </c>
      <c r="F821" t="s">
        <v>368</v>
      </c>
      <c r="G821">
        <v>550788.40645658399</v>
      </c>
      <c r="H821">
        <v>1</v>
      </c>
      <c r="I821" t="s">
        <v>368</v>
      </c>
      <c r="J821">
        <v>1583.3795787977599</v>
      </c>
      <c r="K821">
        <v>86410.078430620299</v>
      </c>
      <c r="L821">
        <v>7147.7709088302599</v>
      </c>
      <c r="M821">
        <v>644346.25579603401</v>
      </c>
      <c r="N821" t="s">
        <v>398</v>
      </c>
      <c r="O821" t="s">
        <v>385</v>
      </c>
      <c r="P821">
        <v>1</v>
      </c>
      <c r="Q821">
        <v>0</v>
      </c>
      <c r="R821">
        <v>0</v>
      </c>
      <c r="S821">
        <v>1</v>
      </c>
      <c r="T821">
        <v>1</v>
      </c>
      <c r="U821">
        <v>100</v>
      </c>
      <c r="V821">
        <v>1</v>
      </c>
      <c r="W821">
        <v>1</v>
      </c>
      <c r="X821">
        <v>1</v>
      </c>
    </row>
    <row r="822" spans="1:24" x14ac:dyDescent="0.2">
      <c r="A822" t="s">
        <v>1499</v>
      </c>
      <c r="B822" t="s">
        <v>1500</v>
      </c>
      <c r="C822" t="s">
        <v>1500</v>
      </c>
      <c r="D822">
        <v>0</v>
      </c>
      <c r="E822">
        <v>0</v>
      </c>
      <c r="F822">
        <v>0</v>
      </c>
      <c r="G822">
        <v>1668854</v>
      </c>
      <c r="H822">
        <v>0</v>
      </c>
      <c r="I822">
        <v>0</v>
      </c>
      <c r="J822">
        <v>81999.999979999993</v>
      </c>
      <c r="K822">
        <v>4553152.4989999998</v>
      </c>
      <c r="L822">
        <v>453254.9999</v>
      </c>
      <c r="M822">
        <v>6675261.4989</v>
      </c>
      <c r="N822" t="s">
        <v>398</v>
      </c>
      <c r="O822" t="s">
        <v>475</v>
      </c>
      <c r="P822">
        <v>1</v>
      </c>
      <c r="Q822">
        <v>0</v>
      </c>
      <c r="R822">
        <v>0</v>
      </c>
      <c r="S822">
        <v>1</v>
      </c>
      <c r="T822">
        <v>1</v>
      </c>
      <c r="U822">
        <v>100</v>
      </c>
      <c r="V822">
        <v>1</v>
      </c>
      <c r="W822">
        <v>1</v>
      </c>
      <c r="X822">
        <v>1</v>
      </c>
    </row>
    <row r="823" spans="1:24" x14ac:dyDescent="0.2">
      <c r="A823" t="s">
        <v>322</v>
      </c>
      <c r="B823" t="s">
        <v>1501</v>
      </c>
      <c r="C823" t="s">
        <v>1501</v>
      </c>
      <c r="D823">
        <v>0</v>
      </c>
      <c r="E823">
        <v>0</v>
      </c>
      <c r="F823">
        <v>0</v>
      </c>
      <c r="G823">
        <v>47848710.990015998</v>
      </c>
      <c r="H823">
        <v>0</v>
      </c>
      <c r="I823">
        <v>0</v>
      </c>
      <c r="J823">
        <v>682455.83199076599</v>
      </c>
      <c r="K823">
        <v>35879240.225551799</v>
      </c>
      <c r="L823">
        <v>5827354.8197414102</v>
      </c>
      <c r="M823">
        <v>89555306.0353093</v>
      </c>
      <c r="N823">
        <v>0</v>
      </c>
      <c r="O823">
        <v>0</v>
      </c>
      <c r="P823">
        <v>11</v>
      </c>
      <c r="Q823">
        <v>0</v>
      </c>
      <c r="R823">
        <v>0</v>
      </c>
      <c r="S823">
        <v>1</v>
      </c>
      <c r="T823">
        <v>1</v>
      </c>
      <c r="U823">
        <v>100</v>
      </c>
      <c r="V823">
        <v>1</v>
      </c>
      <c r="W823">
        <v>1</v>
      </c>
      <c r="X823">
        <v>1</v>
      </c>
    </row>
    <row r="824" spans="1:24" x14ac:dyDescent="0.2">
      <c r="A824" t="s">
        <v>1502</v>
      </c>
      <c r="B824" t="s">
        <v>1503</v>
      </c>
      <c r="C824" t="s">
        <v>1503</v>
      </c>
      <c r="D824">
        <v>0</v>
      </c>
      <c r="E824">
        <v>0</v>
      </c>
      <c r="F824">
        <v>0</v>
      </c>
      <c r="G824">
        <v>257875.518939373</v>
      </c>
      <c r="H824">
        <v>0</v>
      </c>
      <c r="I824">
        <v>0</v>
      </c>
      <c r="J824">
        <v>121030.409389932</v>
      </c>
      <c r="K824">
        <v>5993582.6039964799</v>
      </c>
      <c r="L824">
        <v>2575547.1323516299</v>
      </c>
      <c r="M824">
        <v>8827005.2552874796</v>
      </c>
      <c r="N824">
        <v>0</v>
      </c>
      <c r="O824">
        <v>0</v>
      </c>
      <c r="P824">
        <v>3</v>
      </c>
      <c r="Q824">
        <v>0</v>
      </c>
      <c r="R824">
        <v>0</v>
      </c>
      <c r="S824">
        <v>1</v>
      </c>
      <c r="T824">
        <v>1</v>
      </c>
      <c r="U824">
        <v>100</v>
      </c>
      <c r="V824">
        <v>1</v>
      </c>
      <c r="W824">
        <v>1</v>
      </c>
      <c r="X824">
        <v>1</v>
      </c>
    </row>
    <row r="825" spans="1:24" x14ac:dyDescent="0.2">
      <c r="A825" t="s">
        <v>1504</v>
      </c>
      <c r="B825" t="s">
        <v>1503</v>
      </c>
      <c r="C825" t="s">
        <v>1505</v>
      </c>
      <c r="D825">
        <v>0</v>
      </c>
      <c r="E825">
        <v>0</v>
      </c>
      <c r="F825">
        <v>0</v>
      </c>
      <c r="G825">
        <v>11654.1905177917</v>
      </c>
      <c r="H825">
        <v>0</v>
      </c>
      <c r="I825">
        <v>0</v>
      </c>
      <c r="J825">
        <v>28954.786412117501</v>
      </c>
      <c r="K825">
        <v>1437979.3635670899</v>
      </c>
      <c r="L825">
        <v>644172.55368727003</v>
      </c>
      <c r="M825">
        <v>2093806.1077721601</v>
      </c>
      <c r="N825">
        <v>0</v>
      </c>
      <c r="O825">
        <v>0</v>
      </c>
      <c r="P825">
        <v>1</v>
      </c>
      <c r="Q825">
        <v>0</v>
      </c>
      <c r="R825">
        <v>0</v>
      </c>
      <c r="S825">
        <v>1</v>
      </c>
      <c r="T825">
        <v>1</v>
      </c>
      <c r="U825">
        <v>100</v>
      </c>
      <c r="V825">
        <v>1</v>
      </c>
      <c r="W825">
        <v>1</v>
      </c>
      <c r="X825">
        <v>1</v>
      </c>
    </row>
    <row r="826" spans="1:24" x14ac:dyDescent="0.2">
      <c r="A826" t="s">
        <v>1506</v>
      </c>
      <c r="B826" t="s">
        <v>1503</v>
      </c>
      <c r="C826" t="s">
        <v>1507</v>
      </c>
      <c r="D826">
        <v>0</v>
      </c>
      <c r="E826">
        <v>0</v>
      </c>
      <c r="F826">
        <v>0</v>
      </c>
      <c r="G826">
        <v>146140.28377371401</v>
      </c>
      <c r="H826">
        <v>0</v>
      </c>
      <c r="I826">
        <v>0</v>
      </c>
      <c r="J826">
        <v>64724.6615938209</v>
      </c>
      <c r="K826">
        <v>3177038.4732900201</v>
      </c>
      <c r="L826">
        <v>1030792.54388562</v>
      </c>
      <c r="M826">
        <v>4353971.3009493602</v>
      </c>
      <c r="N826">
        <v>0</v>
      </c>
      <c r="O826">
        <v>0</v>
      </c>
      <c r="P826">
        <v>1</v>
      </c>
      <c r="Q826">
        <v>0</v>
      </c>
      <c r="R826">
        <v>0</v>
      </c>
      <c r="S826">
        <v>1</v>
      </c>
      <c r="T826">
        <v>1</v>
      </c>
      <c r="U826">
        <v>100</v>
      </c>
      <c r="V826">
        <v>1</v>
      </c>
      <c r="W826">
        <v>1</v>
      </c>
      <c r="X826">
        <v>1</v>
      </c>
    </row>
    <row r="827" spans="1:24" x14ac:dyDescent="0.2">
      <c r="A827" t="s">
        <v>1508</v>
      </c>
      <c r="B827" t="s">
        <v>1503</v>
      </c>
      <c r="C827" t="s">
        <v>1509</v>
      </c>
      <c r="D827">
        <v>0</v>
      </c>
      <c r="E827">
        <v>0</v>
      </c>
      <c r="F827">
        <v>0</v>
      </c>
      <c r="G827">
        <v>100081.044647866</v>
      </c>
      <c r="H827">
        <v>0</v>
      </c>
      <c r="I827">
        <v>0</v>
      </c>
      <c r="J827">
        <v>27350.961383993999</v>
      </c>
      <c r="K827">
        <v>1378564.7671393501</v>
      </c>
      <c r="L827">
        <v>900582.03477874002</v>
      </c>
      <c r="M827">
        <v>2379227.84656596</v>
      </c>
      <c r="N827">
        <v>0</v>
      </c>
      <c r="O827">
        <v>0</v>
      </c>
      <c r="P827">
        <v>1</v>
      </c>
      <c r="Q827">
        <v>0</v>
      </c>
      <c r="R827">
        <v>0</v>
      </c>
      <c r="S827">
        <v>1</v>
      </c>
      <c r="T827">
        <v>1</v>
      </c>
      <c r="U827">
        <v>100</v>
      </c>
      <c r="V827">
        <v>1</v>
      </c>
      <c r="W827">
        <v>1</v>
      </c>
      <c r="X827">
        <v>1</v>
      </c>
    </row>
    <row r="828" spans="1:24" x14ac:dyDescent="0.2">
      <c r="A828" t="s">
        <v>1510</v>
      </c>
      <c r="B828" t="s">
        <v>1511</v>
      </c>
      <c r="C828" t="s">
        <v>1511</v>
      </c>
      <c r="D828">
        <v>0</v>
      </c>
      <c r="E828">
        <v>0</v>
      </c>
      <c r="F828">
        <v>0</v>
      </c>
      <c r="G828">
        <v>47590835.471076697</v>
      </c>
      <c r="H828">
        <v>0</v>
      </c>
      <c r="I828">
        <v>0</v>
      </c>
      <c r="J828">
        <v>561425.422600833</v>
      </c>
      <c r="K828">
        <v>29885657.621555299</v>
      </c>
      <c r="L828">
        <v>3251807.6873897798</v>
      </c>
      <c r="M828">
        <v>80728300.780021802</v>
      </c>
      <c r="N828">
        <v>0</v>
      </c>
      <c r="O828">
        <v>0</v>
      </c>
      <c r="P828">
        <v>6</v>
      </c>
      <c r="Q828">
        <v>0</v>
      </c>
      <c r="R828">
        <v>0</v>
      </c>
      <c r="S828">
        <v>1</v>
      </c>
      <c r="T828">
        <v>1</v>
      </c>
      <c r="U828">
        <v>100</v>
      </c>
      <c r="V828">
        <v>1</v>
      </c>
      <c r="W828">
        <v>1</v>
      </c>
      <c r="X828">
        <v>1</v>
      </c>
    </row>
    <row r="829" spans="1:24" x14ac:dyDescent="0.2">
      <c r="A829" t="s">
        <v>1512</v>
      </c>
      <c r="B829" t="s">
        <v>1511</v>
      </c>
      <c r="C829" t="s">
        <v>1513</v>
      </c>
      <c r="D829">
        <v>0</v>
      </c>
      <c r="E829">
        <v>0</v>
      </c>
      <c r="F829">
        <v>0</v>
      </c>
      <c r="G829">
        <v>47590835.471076697</v>
      </c>
      <c r="H829">
        <v>0</v>
      </c>
      <c r="I829">
        <v>0</v>
      </c>
      <c r="J829">
        <v>561425.422600833</v>
      </c>
      <c r="K829">
        <v>29885657.621555299</v>
      </c>
      <c r="L829">
        <v>3251807.6873897798</v>
      </c>
      <c r="M829">
        <v>80728300.780021802</v>
      </c>
      <c r="N829">
        <v>0</v>
      </c>
      <c r="O829">
        <v>0</v>
      </c>
      <c r="P829">
        <v>5</v>
      </c>
      <c r="Q829">
        <v>0</v>
      </c>
      <c r="R829">
        <v>0</v>
      </c>
      <c r="S829">
        <v>1</v>
      </c>
      <c r="T829">
        <v>1</v>
      </c>
      <c r="U829">
        <v>100</v>
      </c>
      <c r="V829">
        <v>1</v>
      </c>
      <c r="W829">
        <v>1</v>
      </c>
      <c r="X829">
        <v>1</v>
      </c>
    </row>
    <row r="830" spans="1:24" x14ac:dyDescent="0.2">
      <c r="A830" t="s">
        <v>1514</v>
      </c>
      <c r="B830" t="s">
        <v>1513</v>
      </c>
      <c r="C830" t="s">
        <v>1515</v>
      </c>
      <c r="D830">
        <v>0</v>
      </c>
      <c r="E830">
        <v>0</v>
      </c>
      <c r="F830">
        <v>0</v>
      </c>
      <c r="G830">
        <v>537819.87696861301</v>
      </c>
      <c r="H830">
        <v>0</v>
      </c>
      <c r="I830">
        <v>0</v>
      </c>
      <c r="J830">
        <v>3595.4389991501398</v>
      </c>
      <c r="K830">
        <v>196288.804473781</v>
      </c>
      <c r="L830">
        <v>20616.140668925898</v>
      </c>
      <c r="M830">
        <v>754724.82211131998</v>
      </c>
      <c r="N830">
        <v>0</v>
      </c>
      <c r="O830">
        <v>0</v>
      </c>
      <c r="P830">
        <v>1</v>
      </c>
      <c r="Q830">
        <v>0</v>
      </c>
      <c r="R830">
        <v>0</v>
      </c>
      <c r="S830">
        <v>1</v>
      </c>
      <c r="T830">
        <v>1</v>
      </c>
      <c r="U830">
        <v>100</v>
      </c>
      <c r="V830">
        <v>1</v>
      </c>
      <c r="W830">
        <v>1</v>
      </c>
      <c r="X830">
        <v>1</v>
      </c>
    </row>
    <row r="831" spans="1:24" x14ac:dyDescent="0.2">
      <c r="A831" t="s">
        <v>1516</v>
      </c>
      <c r="B831" t="s">
        <v>1513</v>
      </c>
      <c r="C831" t="s">
        <v>1517</v>
      </c>
      <c r="D831">
        <v>0</v>
      </c>
      <c r="E831">
        <v>0</v>
      </c>
      <c r="F831">
        <v>0</v>
      </c>
      <c r="G831">
        <v>14914676.9771249</v>
      </c>
      <c r="H831">
        <v>0</v>
      </c>
      <c r="I831">
        <v>0</v>
      </c>
      <c r="J831">
        <v>220180.19442573801</v>
      </c>
      <c r="K831">
        <v>11584632.3298914</v>
      </c>
      <c r="L831">
        <v>1680895.7871673801</v>
      </c>
      <c r="M831">
        <v>28180205.094183698</v>
      </c>
      <c r="N831">
        <v>0</v>
      </c>
      <c r="O831">
        <v>0</v>
      </c>
      <c r="P831">
        <v>1</v>
      </c>
      <c r="Q831">
        <v>0</v>
      </c>
      <c r="R831">
        <v>0</v>
      </c>
      <c r="S831">
        <v>1</v>
      </c>
      <c r="T831">
        <v>1</v>
      </c>
      <c r="U831">
        <v>100</v>
      </c>
      <c r="V831">
        <v>1</v>
      </c>
      <c r="W831">
        <v>1</v>
      </c>
      <c r="X831">
        <v>1</v>
      </c>
    </row>
    <row r="832" spans="1:24" x14ac:dyDescent="0.2">
      <c r="A832" t="s">
        <v>1518</v>
      </c>
      <c r="B832" t="s">
        <v>1513</v>
      </c>
      <c r="C832" t="s">
        <v>1519</v>
      </c>
      <c r="D832">
        <v>0</v>
      </c>
      <c r="E832">
        <v>0</v>
      </c>
      <c r="F832">
        <v>0</v>
      </c>
      <c r="G832">
        <v>30351943.769989599</v>
      </c>
      <c r="H832">
        <v>0</v>
      </c>
      <c r="I832">
        <v>0</v>
      </c>
      <c r="J832">
        <v>328671.20936708897</v>
      </c>
      <c r="K832">
        <v>17659785.814546</v>
      </c>
      <c r="L832">
        <v>1404492.2735832799</v>
      </c>
      <c r="M832">
        <v>49416221.858118899</v>
      </c>
      <c r="N832">
        <v>0</v>
      </c>
      <c r="O832">
        <v>0</v>
      </c>
      <c r="P832">
        <v>1</v>
      </c>
      <c r="Q832">
        <v>0</v>
      </c>
      <c r="R832">
        <v>0</v>
      </c>
      <c r="S832">
        <v>1</v>
      </c>
      <c r="T832">
        <v>1</v>
      </c>
      <c r="U832">
        <v>100</v>
      </c>
      <c r="V832">
        <v>1</v>
      </c>
      <c r="W832">
        <v>1</v>
      </c>
      <c r="X832">
        <v>1</v>
      </c>
    </row>
    <row r="833" spans="1:24" x14ac:dyDescent="0.2">
      <c r="A833" t="s">
        <v>1520</v>
      </c>
      <c r="B833" t="s">
        <v>1513</v>
      </c>
      <c r="C833" t="s">
        <v>1521</v>
      </c>
      <c r="D833">
        <v>0</v>
      </c>
      <c r="E833">
        <v>0</v>
      </c>
      <c r="F833">
        <v>0</v>
      </c>
      <c r="G833">
        <v>0</v>
      </c>
      <c r="H833">
        <v>0</v>
      </c>
      <c r="I833">
        <v>0</v>
      </c>
      <c r="J833">
        <v>1958.00249433358</v>
      </c>
      <c r="K833">
        <v>85498.059161641097</v>
      </c>
      <c r="L833">
        <v>77097.660941045295</v>
      </c>
      <c r="M833">
        <v>162595.720102686</v>
      </c>
      <c r="N833">
        <v>0</v>
      </c>
      <c r="O833">
        <v>0</v>
      </c>
      <c r="P833">
        <v>1</v>
      </c>
      <c r="Q833">
        <v>0</v>
      </c>
      <c r="R833">
        <v>0</v>
      </c>
      <c r="S833">
        <v>1</v>
      </c>
      <c r="T833">
        <v>1</v>
      </c>
      <c r="U833">
        <v>100</v>
      </c>
      <c r="V833">
        <v>1</v>
      </c>
      <c r="W833">
        <v>1</v>
      </c>
      <c r="X833">
        <v>1</v>
      </c>
    </row>
    <row r="834" spans="1:24" x14ac:dyDescent="0.2">
      <c r="A834" t="s">
        <v>1522</v>
      </c>
      <c r="B834" t="s">
        <v>1513</v>
      </c>
      <c r="C834" t="s">
        <v>1523</v>
      </c>
      <c r="D834">
        <v>0</v>
      </c>
      <c r="E834">
        <v>0</v>
      </c>
      <c r="F834">
        <v>0</v>
      </c>
      <c r="G834">
        <v>1786394.8469935399</v>
      </c>
      <c r="H834">
        <v>0</v>
      </c>
      <c r="I834">
        <v>0</v>
      </c>
      <c r="J834">
        <v>7020.5773145221001</v>
      </c>
      <c r="K834">
        <v>359452.61348243698</v>
      </c>
      <c r="L834">
        <v>68705.825029141197</v>
      </c>
      <c r="M834">
        <v>2214553.2855051202</v>
      </c>
      <c r="N834">
        <v>0</v>
      </c>
      <c r="O834">
        <v>0</v>
      </c>
      <c r="P834">
        <v>1</v>
      </c>
      <c r="Q834">
        <v>0</v>
      </c>
      <c r="R834">
        <v>0</v>
      </c>
      <c r="S834">
        <v>1</v>
      </c>
      <c r="T834">
        <v>1</v>
      </c>
      <c r="U834">
        <v>100</v>
      </c>
      <c r="V834">
        <v>1</v>
      </c>
      <c r="W834">
        <v>1</v>
      </c>
      <c r="X834">
        <v>1</v>
      </c>
    </row>
    <row r="835" spans="1:24" x14ac:dyDescent="0.2">
      <c r="A835" t="s">
        <v>1524</v>
      </c>
      <c r="B835" t="s">
        <v>1525</v>
      </c>
      <c r="C835" t="s">
        <v>1525</v>
      </c>
      <c r="D835">
        <v>0</v>
      </c>
      <c r="E835">
        <v>0</v>
      </c>
      <c r="F835">
        <v>0</v>
      </c>
      <c r="G835">
        <v>0</v>
      </c>
      <c r="H835">
        <v>0</v>
      </c>
      <c r="I835">
        <v>0</v>
      </c>
      <c r="J835">
        <v>0</v>
      </c>
      <c r="K835">
        <v>0</v>
      </c>
      <c r="L835">
        <v>0</v>
      </c>
      <c r="M835">
        <v>0</v>
      </c>
      <c r="N835">
        <v>0</v>
      </c>
      <c r="O835">
        <v>0</v>
      </c>
      <c r="P835">
        <v>50</v>
      </c>
      <c r="Q835">
        <v>0</v>
      </c>
      <c r="R835">
        <v>0</v>
      </c>
      <c r="S835">
        <v>1</v>
      </c>
      <c r="T835">
        <v>1</v>
      </c>
      <c r="U835">
        <v>100</v>
      </c>
      <c r="V835">
        <v>1</v>
      </c>
      <c r="W835">
        <v>1</v>
      </c>
      <c r="X835">
        <v>1</v>
      </c>
    </row>
    <row r="836" spans="1:24" x14ac:dyDescent="0.2">
      <c r="A836" t="s">
        <v>1526</v>
      </c>
      <c r="B836" t="s">
        <v>1525</v>
      </c>
      <c r="C836" t="s">
        <v>379</v>
      </c>
      <c r="D836">
        <v>0</v>
      </c>
      <c r="E836">
        <v>0</v>
      </c>
      <c r="F836">
        <v>0</v>
      </c>
      <c r="G836">
        <v>0</v>
      </c>
      <c r="H836">
        <v>0</v>
      </c>
      <c r="I836">
        <v>0</v>
      </c>
      <c r="J836">
        <v>0</v>
      </c>
      <c r="K836">
        <v>0</v>
      </c>
      <c r="L836">
        <v>0</v>
      </c>
      <c r="M836">
        <v>0</v>
      </c>
      <c r="N836">
        <v>0</v>
      </c>
      <c r="O836">
        <v>0</v>
      </c>
      <c r="P836">
        <v>33</v>
      </c>
      <c r="Q836">
        <v>0</v>
      </c>
      <c r="R836">
        <v>0</v>
      </c>
      <c r="S836">
        <v>1</v>
      </c>
      <c r="T836">
        <v>1</v>
      </c>
      <c r="U836">
        <v>100</v>
      </c>
      <c r="V836">
        <v>1</v>
      </c>
      <c r="W836">
        <v>1</v>
      </c>
      <c r="X836">
        <v>1</v>
      </c>
    </row>
    <row r="837" spans="1:24" x14ac:dyDescent="0.2">
      <c r="A837" t="s">
        <v>1527</v>
      </c>
      <c r="B837" t="s">
        <v>379</v>
      </c>
      <c r="C837" t="s">
        <v>408</v>
      </c>
      <c r="D837">
        <v>0</v>
      </c>
      <c r="E837">
        <v>0</v>
      </c>
      <c r="F837">
        <v>0</v>
      </c>
      <c r="G837">
        <v>0</v>
      </c>
      <c r="H837">
        <v>0</v>
      </c>
      <c r="I837">
        <v>0</v>
      </c>
      <c r="J837">
        <v>0</v>
      </c>
      <c r="K837">
        <v>0</v>
      </c>
      <c r="L837">
        <v>0</v>
      </c>
      <c r="M837">
        <v>0</v>
      </c>
      <c r="N837">
        <v>0</v>
      </c>
      <c r="O837">
        <v>0</v>
      </c>
      <c r="P837">
        <v>22</v>
      </c>
      <c r="Q837">
        <v>0</v>
      </c>
      <c r="R837">
        <v>0</v>
      </c>
      <c r="S837">
        <v>1</v>
      </c>
      <c r="T837">
        <v>1</v>
      </c>
      <c r="U837">
        <v>100</v>
      </c>
      <c r="V837">
        <v>1</v>
      </c>
      <c r="W837">
        <v>1</v>
      </c>
      <c r="X837">
        <v>1</v>
      </c>
    </row>
    <row r="838" spans="1:24" x14ac:dyDescent="0.2">
      <c r="A838" t="s">
        <v>1528</v>
      </c>
      <c r="B838" t="s">
        <v>408</v>
      </c>
      <c r="C838" t="s">
        <v>410</v>
      </c>
      <c r="D838">
        <v>0</v>
      </c>
      <c r="E838">
        <v>0</v>
      </c>
      <c r="F838">
        <v>0</v>
      </c>
      <c r="G838">
        <v>0</v>
      </c>
      <c r="H838">
        <v>0</v>
      </c>
      <c r="I838">
        <v>0</v>
      </c>
      <c r="J838">
        <v>0</v>
      </c>
      <c r="K838">
        <v>0</v>
      </c>
      <c r="L838">
        <v>0</v>
      </c>
      <c r="M838">
        <v>0</v>
      </c>
      <c r="N838">
        <v>0</v>
      </c>
      <c r="O838">
        <v>0</v>
      </c>
      <c r="P838">
        <v>4</v>
      </c>
      <c r="Q838">
        <v>0</v>
      </c>
      <c r="R838">
        <v>0</v>
      </c>
      <c r="S838">
        <v>1</v>
      </c>
      <c r="T838">
        <v>1</v>
      </c>
      <c r="U838">
        <v>100</v>
      </c>
      <c r="V838">
        <v>1</v>
      </c>
      <c r="W838">
        <v>1</v>
      </c>
      <c r="X838">
        <v>1</v>
      </c>
    </row>
    <row r="839" spans="1:24" x14ac:dyDescent="0.2">
      <c r="A839" t="s">
        <v>1529</v>
      </c>
      <c r="B839" t="s">
        <v>410</v>
      </c>
      <c r="C839" t="s">
        <v>412</v>
      </c>
      <c r="D839">
        <v>1</v>
      </c>
      <c r="E839">
        <v>0</v>
      </c>
      <c r="F839">
        <v>0</v>
      </c>
      <c r="G839">
        <v>0</v>
      </c>
      <c r="H839">
        <v>0</v>
      </c>
      <c r="I839">
        <v>0</v>
      </c>
      <c r="J839">
        <v>0</v>
      </c>
      <c r="K839">
        <v>0</v>
      </c>
      <c r="L839">
        <v>0</v>
      </c>
      <c r="M839">
        <v>0</v>
      </c>
      <c r="N839">
        <v>0</v>
      </c>
      <c r="O839">
        <v>0</v>
      </c>
      <c r="P839">
        <v>9</v>
      </c>
      <c r="Q839">
        <v>0</v>
      </c>
      <c r="R839">
        <v>0</v>
      </c>
      <c r="S839">
        <v>1</v>
      </c>
      <c r="T839">
        <v>1</v>
      </c>
      <c r="U839">
        <v>100</v>
      </c>
      <c r="V839">
        <v>1</v>
      </c>
      <c r="W839">
        <v>1</v>
      </c>
      <c r="X839">
        <v>1</v>
      </c>
    </row>
    <row r="840" spans="1:24" x14ac:dyDescent="0.2">
      <c r="A840" t="s">
        <v>1530</v>
      </c>
      <c r="B840" t="s">
        <v>412</v>
      </c>
      <c r="C840" t="s">
        <v>383</v>
      </c>
      <c r="D840">
        <v>1</v>
      </c>
      <c r="E840">
        <v>0</v>
      </c>
      <c r="F840">
        <v>0</v>
      </c>
      <c r="G840">
        <v>0</v>
      </c>
      <c r="H840">
        <v>67000</v>
      </c>
      <c r="I840" t="s">
        <v>384</v>
      </c>
      <c r="J840">
        <v>0</v>
      </c>
      <c r="K840">
        <v>0</v>
      </c>
      <c r="L840">
        <v>0</v>
      </c>
      <c r="M840">
        <v>0</v>
      </c>
      <c r="N840" t="s">
        <v>383</v>
      </c>
      <c r="O840" t="s">
        <v>385</v>
      </c>
      <c r="P840">
        <v>1</v>
      </c>
      <c r="Q840">
        <v>0</v>
      </c>
      <c r="R840">
        <v>0</v>
      </c>
      <c r="S840">
        <v>1</v>
      </c>
      <c r="T840">
        <v>1</v>
      </c>
      <c r="U840">
        <v>100</v>
      </c>
      <c r="V840">
        <v>1</v>
      </c>
      <c r="W840">
        <v>1</v>
      </c>
      <c r="X840">
        <v>1</v>
      </c>
    </row>
    <row r="841" spans="1:24" x14ac:dyDescent="0.2">
      <c r="A841" t="s">
        <v>1531</v>
      </c>
      <c r="B841" t="s">
        <v>412</v>
      </c>
      <c r="C841" t="s">
        <v>387</v>
      </c>
      <c r="D841">
        <v>1</v>
      </c>
      <c r="E841">
        <v>0</v>
      </c>
      <c r="F841">
        <v>0</v>
      </c>
      <c r="G841">
        <v>0</v>
      </c>
      <c r="H841">
        <v>3100</v>
      </c>
      <c r="I841" t="s">
        <v>388</v>
      </c>
      <c r="J841">
        <v>0</v>
      </c>
      <c r="K841">
        <v>0</v>
      </c>
      <c r="L841">
        <v>0</v>
      </c>
      <c r="M841">
        <v>0</v>
      </c>
      <c r="N841" t="s">
        <v>387</v>
      </c>
      <c r="O841" t="s">
        <v>389</v>
      </c>
      <c r="P841">
        <v>1</v>
      </c>
      <c r="Q841">
        <v>0</v>
      </c>
      <c r="R841">
        <v>0</v>
      </c>
      <c r="S841">
        <v>1</v>
      </c>
      <c r="T841">
        <v>1</v>
      </c>
      <c r="U841">
        <v>100</v>
      </c>
      <c r="V841">
        <v>1</v>
      </c>
      <c r="W841">
        <v>1</v>
      </c>
      <c r="X841">
        <v>1</v>
      </c>
    </row>
    <row r="842" spans="1:24" x14ac:dyDescent="0.2">
      <c r="A842" t="s">
        <v>1532</v>
      </c>
      <c r="B842" t="s">
        <v>412</v>
      </c>
      <c r="C842" t="s">
        <v>391</v>
      </c>
      <c r="D842">
        <v>1</v>
      </c>
      <c r="E842">
        <v>0</v>
      </c>
      <c r="F842">
        <v>0</v>
      </c>
      <c r="G842">
        <v>0</v>
      </c>
      <c r="H842">
        <v>9600</v>
      </c>
      <c r="I842" t="s">
        <v>371</v>
      </c>
      <c r="J842">
        <v>0</v>
      </c>
      <c r="K842">
        <v>0</v>
      </c>
      <c r="L842">
        <v>0</v>
      </c>
      <c r="M842">
        <v>0</v>
      </c>
      <c r="N842" t="s">
        <v>392</v>
      </c>
      <c r="O842" t="s">
        <v>393</v>
      </c>
      <c r="P842">
        <v>1</v>
      </c>
      <c r="Q842">
        <v>0</v>
      </c>
      <c r="R842">
        <v>0</v>
      </c>
      <c r="S842">
        <v>1</v>
      </c>
      <c r="T842">
        <v>1</v>
      </c>
      <c r="U842">
        <v>100</v>
      </c>
      <c r="V842">
        <v>1</v>
      </c>
      <c r="W842">
        <v>1</v>
      </c>
      <c r="X842">
        <v>1</v>
      </c>
    </row>
    <row r="843" spans="1:24" x14ac:dyDescent="0.2">
      <c r="A843" t="s">
        <v>1533</v>
      </c>
      <c r="B843" t="s">
        <v>412</v>
      </c>
      <c r="C843" t="s">
        <v>395</v>
      </c>
      <c r="D843">
        <v>1</v>
      </c>
      <c r="E843">
        <v>0</v>
      </c>
      <c r="F843">
        <v>0</v>
      </c>
      <c r="G843">
        <v>0</v>
      </c>
      <c r="H843">
        <v>20</v>
      </c>
      <c r="I843" t="s">
        <v>388</v>
      </c>
      <c r="J843">
        <v>0</v>
      </c>
      <c r="K843">
        <v>0</v>
      </c>
      <c r="L843">
        <v>0</v>
      </c>
      <c r="M843">
        <v>0</v>
      </c>
      <c r="N843" t="s">
        <v>395</v>
      </c>
      <c r="O843" t="s">
        <v>389</v>
      </c>
      <c r="P843">
        <v>1</v>
      </c>
      <c r="Q843">
        <v>0</v>
      </c>
      <c r="R843">
        <v>0</v>
      </c>
      <c r="S843">
        <v>1</v>
      </c>
      <c r="T843">
        <v>1</v>
      </c>
      <c r="U843">
        <v>100</v>
      </c>
      <c r="V843">
        <v>1</v>
      </c>
      <c r="W843">
        <v>1</v>
      </c>
      <c r="X843">
        <v>1</v>
      </c>
    </row>
    <row r="844" spans="1:24" x14ac:dyDescent="0.2">
      <c r="A844" t="s">
        <v>1534</v>
      </c>
      <c r="B844" t="s">
        <v>412</v>
      </c>
      <c r="C844" t="s">
        <v>418</v>
      </c>
      <c r="D844">
        <v>1</v>
      </c>
      <c r="E844">
        <v>0</v>
      </c>
      <c r="F844">
        <v>0</v>
      </c>
      <c r="G844">
        <v>0</v>
      </c>
      <c r="H844">
        <v>56000</v>
      </c>
      <c r="I844" t="s">
        <v>384</v>
      </c>
      <c r="J844">
        <v>0</v>
      </c>
      <c r="K844">
        <v>0</v>
      </c>
      <c r="L844">
        <v>0</v>
      </c>
      <c r="M844">
        <v>0</v>
      </c>
      <c r="N844" t="s">
        <v>398</v>
      </c>
      <c r="O844" t="s">
        <v>393</v>
      </c>
      <c r="P844">
        <v>1</v>
      </c>
      <c r="Q844">
        <v>0</v>
      </c>
      <c r="R844">
        <v>0</v>
      </c>
      <c r="S844">
        <v>1</v>
      </c>
      <c r="T844">
        <v>1</v>
      </c>
      <c r="U844">
        <v>100</v>
      </c>
      <c r="V844">
        <v>1</v>
      </c>
      <c r="W844">
        <v>1</v>
      </c>
      <c r="X844">
        <v>1</v>
      </c>
    </row>
    <row r="845" spans="1:24" x14ac:dyDescent="0.2">
      <c r="A845" t="s">
        <v>1535</v>
      </c>
      <c r="B845" t="s">
        <v>412</v>
      </c>
      <c r="C845" t="s">
        <v>397</v>
      </c>
      <c r="D845">
        <v>1</v>
      </c>
      <c r="E845">
        <v>0</v>
      </c>
      <c r="F845">
        <v>0</v>
      </c>
      <c r="G845">
        <v>0</v>
      </c>
      <c r="H845">
        <v>30500</v>
      </c>
      <c r="I845" t="s">
        <v>384</v>
      </c>
      <c r="J845">
        <v>0</v>
      </c>
      <c r="K845">
        <v>0</v>
      </c>
      <c r="L845">
        <v>0</v>
      </c>
      <c r="M845">
        <v>0</v>
      </c>
      <c r="N845" t="s">
        <v>398</v>
      </c>
      <c r="O845" t="s">
        <v>393</v>
      </c>
      <c r="P845">
        <v>1</v>
      </c>
      <c r="Q845">
        <v>0</v>
      </c>
      <c r="R845">
        <v>0</v>
      </c>
      <c r="S845">
        <v>1</v>
      </c>
      <c r="T845">
        <v>1</v>
      </c>
      <c r="U845">
        <v>100</v>
      </c>
      <c r="V845">
        <v>1</v>
      </c>
      <c r="W845">
        <v>1</v>
      </c>
      <c r="X845">
        <v>1</v>
      </c>
    </row>
    <row r="846" spans="1:24" x14ac:dyDescent="0.2">
      <c r="A846" t="s">
        <v>1536</v>
      </c>
      <c r="B846" t="s">
        <v>412</v>
      </c>
      <c r="C846" t="s">
        <v>400</v>
      </c>
      <c r="D846">
        <v>1</v>
      </c>
      <c r="E846">
        <v>0</v>
      </c>
      <c r="F846">
        <v>0</v>
      </c>
      <c r="G846">
        <v>0</v>
      </c>
      <c r="H846">
        <v>13800</v>
      </c>
      <c r="I846" t="s">
        <v>401</v>
      </c>
      <c r="J846">
        <v>0</v>
      </c>
      <c r="K846">
        <v>0</v>
      </c>
      <c r="L846">
        <v>0</v>
      </c>
      <c r="M846">
        <v>0</v>
      </c>
      <c r="N846" t="s">
        <v>398</v>
      </c>
      <c r="O846" t="s">
        <v>389</v>
      </c>
      <c r="P846">
        <v>1</v>
      </c>
      <c r="Q846">
        <v>0</v>
      </c>
      <c r="R846">
        <v>0</v>
      </c>
      <c r="S846">
        <v>1</v>
      </c>
      <c r="T846">
        <v>1</v>
      </c>
      <c r="U846">
        <v>100</v>
      </c>
      <c r="V846">
        <v>1</v>
      </c>
      <c r="W846">
        <v>1</v>
      </c>
      <c r="X846">
        <v>1</v>
      </c>
    </row>
    <row r="847" spans="1:24" x14ac:dyDescent="0.2">
      <c r="A847" t="s">
        <v>1537</v>
      </c>
      <c r="B847" t="s">
        <v>412</v>
      </c>
      <c r="C847" t="s">
        <v>403</v>
      </c>
      <c r="D847">
        <v>1</v>
      </c>
      <c r="E847">
        <v>0</v>
      </c>
      <c r="F847">
        <v>0</v>
      </c>
      <c r="G847">
        <v>0</v>
      </c>
      <c r="H847">
        <v>50600</v>
      </c>
      <c r="I847" t="s">
        <v>384</v>
      </c>
      <c r="J847">
        <v>0</v>
      </c>
      <c r="K847">
        <v>0</v>
      </c>
      <c r="L847">
        <v>0</v>
      </c>
      <c r="M847">
        <v>0</v>
      </c>
      <c r="N847" t="s">
        <v>383</v>
      </c>
      <c r="O847" t="s">
        <v>385</v>
      </c>
      <c r="P847">
        <v>1</v>
      </c>
      <c r="Q847">
        <v>0</v>
      </c>
      <c r="R847">
        <v>0</v>
      </c>
      <c r="S847">
        <v>1</v>
      </c>
      <c r="T847">
        <v>1</v>
      </c>
      <c r="U847">
        <v>100</v>
      </c>
      <c r="V847">
        <v>1</v>
      </c>
      <c r="W847">
        <v>1</v>
      </c>
      <c r="X847">
        <v>1</v>
      </c>
    </row>
    <row r="848" spans="1:24" x14ac:dyDescent="0.2">
      <c r="A848" t="s">
        <v>1538</v>
      </c>
      <c r="B848" t="s">
        <v>410</v>
      </c>
      <c r="C848" t="s">
        <v>423</v>
      </c>
      <c r="D848">
        <v>1</v>
      </c>
      <c r="E848">
        <v>0</v>
      </c>
      <c r="F848">
        <v>0</v>
      </c>
      <c r="G848">
        <v>0</v>
      </c>
      <c r="H848">
        <v>0</v>
      </c>
      <c r="I848">
        <v>0</v>
      </c>
      <c r="J848">
        <v>0</v>
      </c>
      <c r="K848">
        <v>0</v>
      </c>
      <c r="L848">
        <v>0</v>
      </c>
      <c r="M848">
        <v>0</v>
      </c>
      <c r="N848">
        <v>0</v>
      </c>
      <c r="O848">
        <v>0</v>
      </c>
      <c r="P848">
        <v>7</v>
      </c>
      <c r="Q848">
        <v>0</v>
      </c>
      <c r="R848">
        <v>0</v>
      </c>
      <c r="S848">
        <v>1</v>
      </c>
      <c r="T848">
        <v>1</v>
      </c>
      <c r="U848">
        <v>100</v>
      </c>
      <c r="V848">
        <v>1</v>
      </c>
      <c r="W848">
        <v>1</v>
      </c>
      <c r="X848">
        <v>1</v>
      </c>
    </row>
    <row r="849" spans="1:24" x14ac:dyDescent="0.2">
      <c r="A849" t="s">
        <v>1539</v>
      </c>
      <c r="B849" t="s">
        <v>423</v>
      </c>
      <c r="C849" t="s">
        <v>383</v>
      </c>
      <c r="D849">
        <v>1</v>
      </c>
      <c r="E849">
        <v>0</v>
      </c>
      <c r="F849">
        <v>0</v>
      </c>
      <c r="G849">
        <v>0</v>
      </c>
      <c r="H849">
        <v>19500</v>
      </c>
      <c r="I849" t="s">
        <v>384</v>
      </c>
      <c r="J849">
        <v>0</v>
      </c>
      <c r="K849">
        <v>0</v>
      </c>
      <c r="L849">
        <v>0</v>
      </c>
      <c r="M849">
        <v>0</v>
      </c>
      <c r="N849" t="s">
        <v>383</v>
      </c>
      <c r="O849" t="s">
        <v>385</v>
      </c>
      <c r="P849">
        <v>1</v>
      </c>
      <c r="Q849">
        <v>0</v>
      </c>
      <c r="R849">
        <v>0</v>
      </c>
      <c r="S849">
        <v>1</v>
      </c>
      <c r="T849">
        <v>1</v>
      </c>
      <c r="U849">
        <v>100</v>
      </c>
      <c r="V849">
        <v>1</v>
      </c>
      <c r="W849">
        <v>1</v>
      </c>
      <c r="X849">
        <v>1</v>
      </c>
    </row>
    <row r="850" spans="1:24" x14ac:dyDescent="0.2">
      <c r="A850" t="s">
        <v>1540</v>
      </c>
      <c r="B850" t="s">
        <v>423</v>
      </c>
      <c r="C850" t="s">
        <v>387</v>
      </c>
      <c r="D850">
        <v>1</v>
      </c>
      <c r="E850">
        <v>0</v>
      </c>
      <c r="F850">
        <v>0</v>
      </c>
      <c r="G850">
        <v>0</v>
      </c>
      <c r="H850">
        <v>1150</v>
      </c>
      <c r="I850" t="s">
        <v>388</v>
      </c>
      <c r="J850">
        <v>0</v>
      </c>
      <c r="K850">
        <v>0</v>
      </c>
      <c r="L850">
        <v>0</v>
      </c>
      <c r="M850">
        <v>0</v>
      </c>
      <c r="N850" t="s">
        <v>387</v>
      </c>
      <c r="O850" t="s">
        <v>389</v>
      </c>
      <c r="P850">
        <v>1</v>
      </c>
      <c r="Q850">
        <v>0</v>
      </c>
      <c r="R850">
        <v>0</v>
      </c>
      <c r="S850">
        <v>1</v>
      </c>
      <c r="T850">
        <v>1</v>
      </c>
      <c r="U850">
        <v>100</v>
      </c>
      <c r="V850">
        <v>1</v>
      </c>
      <c r="W850">
        <v>1</v>
      </c>
      <c r="X850">
        <v>1</v>
      </c>
    </row>
    <row r="851" spans="1:24" x14ac:dyDescent="0.2">
      <c r="A851" t="s">
        <v>1541</v>
      </c>
      <c r="B851" t="s">
        <v>423</v>
      </c>
      <c r="C851" t="s">
        <v>391</v>
      </c>
      <c r="D851">
        <v>1</v>
      </c>
      <c r="E851">
        <v>0</v>
      </c>
      <c r="F851">
        <v>0</v>
      </c>
      <c r="G851">
        <v>0</v>
      </c>
      <c r="H851">
        <v>3450</v>
      </c>
      <c r="I851" t="s">
        <v>371</v>
      </c>
      <c r="J851">
        <v>0</v>
      </c>
      <c r="K851">
        <v>0</v>
      </c>
      <c r="L851">
        <v>0</v>
      </c>
      <c r="M851">
        <v>0</v>
      </c>
      <c r="N851" t="s">
        <v>392</v>
      </c>
      <c r="O851" t="s">
        <v>393</v>
      </c>
      <c r="P851">
        <v>1</v>
      </c>
      <c r="Q851">
        <v>0</v>
      </c>
      <c r="R851">
        <v>0</v>
      </c>
      <c r="S851">
        <v>1</v>
      </c>
      <c r="T851">
        <v>1</v>
      </c>
      <c r="U851">
        <v>100</v>
      </c>
      <c r="V851">
        <v>1</v>
      </c>
      <c r="W851">
        <v>1</v>
      </c>
      <c r="X851">
        <v>1</v>
      </c>
    </row>
    <row r="852" spans="1:24" x14ac:dyDescent="0.2">
      <c r="A852" t="s">
        <v>1542</v>
      </c>
      <c r="B852" t="s">
        <v>423</v>
      </c>
      <c r="C852" t="s">
        <v>418</v>
      </c>
      <c r="D852">
        <v>1</v>
      </c>
      <c r="E852">
        <v>0</v>
      </c>
      <c r="F852">
        <v>0</v>
      </c>
      <c r="G852">
        <v>0</v>
      </c>
      <c r="H852">
        <v>20000</v>
      </c>
      <c r="I852" t="s">
        <v>384</v>
      </c>
      <c r="J852">
        <v>0</v>
      </c>
      <c r="K852">
        <v>0</v>
      </c>
      <c r="L852">
        <v>0</v>
      </c>
      <c r="M852">
        <v>0</v>
      </c>
      <c r="N852" t="s">
        <v>398</v>
      </c>
      <c r="O852" t="s">
        <v>393</v>
      </c>
      <c r="P852">
        <v>1</v>
      </c>
      <c r="Q852">
        <v>0</v>
      </c>
      <c r="R852">
        <v>0</v>
      </c>
      <c r="S852">
        <v>1</v>
      </c>
      <c r="T852">
        <v>1</v>
      </c>
      <c r="U852">
        <v>100</v>
      </c>
      <c r="V852">
        <v>1</v>
      </c>
      <c r="W852">
        <v>1</v>
      </c>
      <c r="X852">
        <v>1</v>
      </c>
    </row>
    <row r="853" spans="1:24" x14ac:dyDescent="0.2">
      <c r="A853" t="s">
        <v>1543</v>
      </c>
      <c r="B853" t="s">
        <v>423</v>
      </c>
      <c r="C853" t="s">
        <v>400</v>
      </c>
      <c r="D853">
        <v>1</v>
      </c>
      <c r="E853">
        <v>0</v>
      </c>
      <c r="F853">
        <v>0</v>
      </c>
      <c r="G853">
        <v>0</v>
      </c>
      <c r="H853">
        <v>11200</v>
      </c>
      <c r="I853" t="s">
        <v>401</v>
      </c>
      <c r="J853">
        <v>0</v>
      </c>
      <c r="K853">
        <v>0</v>
      </c>
      <c r="L853">
        <v>0</v>
      </c>
      <c r="M853">
        <v>0</v>
      </c>
      <c r="N853" t="s">
        <v>398</v>
      </c>
      <c r="O853" t="s">
        <v>389</v>
      </c>
      <c r="P853">
        <v>1</v>
      </c>
      <c r="Q853">
        <v>0</v>
      </c>
      <c r="R853">
        <v>0</v>
      </c>
      <c r="S853">
        <v>1</v>
      </c>
      <c r="T853">
        <v>1</v>
      </c>
      <c r="U853">
        <v>100</v>
      </c>
      <c r="V853">
        <v>1</v>
      </c>
      <c r="W853">
        <v>1</v>
      </c>
      <c r="X853">
        <v>1</v>
      </c>
    </row>
    <row r="854" spans="1:24" x14ac:dyDescent="0.2">
      <c r="A854" t="s">
        <v>1544</v>
      </c>
      <c r="B854" t="s">
        <v>423</v>
      </c>
      <c r="C854" t="s">
        <v>403</v>
      </c>
      <c r="D854">
        <v>1</v>
      </c>
      <c r="E854">
        <v>0</v>
      </c>
      <c r="F854">
        <v>0</v>
      </c>
      <c r="G854">
        <v>0</v>
      </c>
      <c r="H854">
        <v>10000</v>
      </c>
      <c r="I854" t="s">
        <v>384</v>
      </c>
      <c r="J854">
        <v>0</v>
      </c>
      <c r="K854">
        <v>0</v>
      </c>
      <c r="L854">
        <v>0</v>
      </c>
      <c r="M854">
        <v>0</v>
      </c>
      <c r="N854" t="s">
        <v>383</v>
      </c>
      <c r="O854" t="s">
        <v>385</v>
      </c>
      <c r="P854">
        <v>1</v>
      </c>
      <c r="Q854">
        <v>0</v>
      </c>
      <c r="R854">
        <v>0</v>
      </c>
      <c r="S854">
        <v>1</v>
      </c>
      <c r="T854">
        <v>1</v>
      </c>
      <c r="U854">
        <v>100</v>
      </c>
      <c r="V854">
        <v>1</v>
      </c>
      <c r="W854">
        <v>1</v>
      </c>
      <c r="X854">
        <v>1</v>
      </c>
    </row>
    <row r="855" spans="1:24" x14ac:dyDescent="0.2">
      <c r="A855" t="s">
        <v>1545</v>
      </c>
      <c r="B855" t="s">
        <v>408</v>
      </c>
      <c r="C855" t="s">
        <v>447</v>
      </c>
      <c r="D855">
        <v>0</v>
      </c>
      <c r="E855">
        <v>0</v>
      </c>
      <c r="F855">
        <v>0</v>
      </c>
      <c r="G855">
        <v>0</v>
      </c>
      <c r="H855">
        <v>0</v>
      </c>
      <c r="I855">
        <v>0</v>
      </c>
      <c r="J855">
        <v>0</v>
      </c>
      <c r="K855">
        <v>0</v>
      </c>
      <c r="L855">
        <v>0</v>
      </c>
      <c r="M855">
        <v>0</v>
      </c>
      <c r="N855">
        <v>0</v>
      </c>
      <c r="O855">
        <v>0</v>
      </c>
      <c r="P855">
        <v>6</v>
      </c>
      <c r="Q855">
        <v>0</v>
      </c>
      <c r="R855">
        <v>0</v>
      </c>
      <c r="S855">
        <v>1</v>
      </c>
      <c r="T855">
        <v>1</v>
      </c>
      <c r="U855">
        <v>100</v>
      </c>
      <c r="V855">
        <v>1</v>
      </c>
      <c r="W855">
        <v>1</v>
      </c>
      <c r="X855">
        <v>1</v>
      </c>
    </row>
    <row r="856" spans="1:24" x14ac:dyDescent="0.2">
      <c r="A856" t="s">
        <v>1546</v>
      </c>
      <c r="B856" t="s">
        <v>447</v>
      </c>
      <c r="C856" t="s">
        <v>449</v>
      </c>
      <c r="D856">
        <v>1</v>
      </c>
      <c r="E856">
        <v>0</v>
      </c>
      <c r="F856">
        <v>0</v>
      </c>
      <c r="G856">
        <v>0</v>
      </c>
      <c r="H856">
        <v>410</v>
      </c>
      <c r="I856" t="s">
        <v>388</v>
      </c>
      <c r="J856">
        <v>0</v>
      </c>
      <c r="K856">
        <v>0</v>
      </c>
      <c r="L856">
        <v>0</v>
      </c>
      <c r="M856">
        <v>0</v>
      </c>
      <c r="N856" t="s">
        <v>449</v>
      </c>
      <c r="O856" t="s">
        <v>450</v>
      </c>
      <c r="P856">
        <v>1</v>
      </c>
      <c r="Q856">
        <v>0</v>
      </c>
      <c r="R856">
        <v>0</v>
      </c>
      <c r="S856">
        <v>1</v>
      </c>
      <c r="T856">
        <v>1</v>
      </c>
      <c r="U856">
        <v>100</v>
      </c>
      <c r="V856">
        <v>1</v>
      </c>
      <c r="W856">
        <v>1</v>
      </c>
      <c r="X856">
        <v>1</v>
      </c>
    </row>
    <row r="857" spans="1:24" x14ac:dyDescent="0.2">
      <c r="A857" t="s">
        <v>1547</v>
      </c>
      <c r="B857" t="s">
        <v>447</v>
      </c>
      <c r="C857" t="s">
        <v>452</v>
      </c>
      <c r="D857">
        <v>1</v>
      </c>
      <c r="E857">
        <v>0</v>
      </c>
      <c r="F857">
        <v>0</v>
      </c>
      <c r="G857">
        <v>0</v>
      </c>
      <c r="H857">
        <v>150</v>
      </c>
      <c r="I857" t="s">
        <v>388</v>
      </c>
      <c r="J857">
        <v>0</v>
      </c>
      <c r="K857">
        <v>0</v>
      </c>
      <c r="L857">
        <v>0</v>
      </c>
      <c r="M857">
        <v>0</v>
      </c>
      <c r="N857" t="s">
        <v>449</v>
      </c>
      <c r="O857" t="s">
        <v>450</v>
      </c>
      <c r="P857">
        <v>1</v>
      </c>
      <c r="Q857">
        <v>0</v>
      </c>
      <c r="R857">
        <v>0</v>
      </c>
      <c r="S857">
        <v>1</v>
      </c>
      <c r="T857">
        <v>1</v>
      </c>
      <c r="U857">
        <v>100</v>
      </c>
      <c r="V857">
        <v>1</v>
      </c>
      <c r="W857">
        <v>1</v>
      </c>
      <c r="X857">
        <v>1</v>
      </c>
    </row>
    <row r="858" spans="1:24" x14ac:dyDescent="0.2">
      <c r="A858" t="s">
        <v>1548</v>
      </c>
      <c r="B858" t="s">
        <v>447</v>
      </c>
      <c r="C858" t="s">
        <v>454</v>
      </c>
      <c r="D858">
        <v>1</v>
      </c>
      <c r="E858">
        <v>0</v>
      </c>
      <c r="F858">
        <v>0</v>
      </c>
      <c r="G858">
        <v>0</v>
      </c>
      <c r="H858">
        <v>22320</v>
      </c>
      <c r="I858" t="s">
        <v>384</v>
      </c>
      <c r="J858">
        <v>0</v>
      </c>
      <c r="K858">
        <v>0</v>
      </c>
      <c r="L858">
        <v>0</v>
      </c>
      <c r="M858">
        <v>0</v>
      </c>
      <c r="N858" t="s">
        <v>406</v>
      </c>
      <c r="O858" t="s">
        <v>450</v>
      </c>
      <c r="P858">
        <v>1</v>
      </c>
      <c r="Q858">
        <v>0</v>
      </c>
      <c r="R858">
        <v>0</v>
      </c>
      <c r="S858">
        <v>1</v>
      </c>
      <c r="T858">
        <v>1</v>
      </c>
      <c r="U858">
        <v>100</v>
      </c>
      <c r="V858">
        <v>1</v>
      </c>
      <c r="W858">
        <v>1</v>
      </c>
      <c r="X858">
        <v>1</v>
      </c>
    </row>
    <row r="859" spans="1:24" x14ac:dyDescent="0.2">
      <c r="A859" t="s">
        <v>1549</v>
      </c>
      <c r="B859" t="s">
        <v>447</v>
      </c>
      <c r="C859" t="s">
        <v>456</v>
      </c>
      <c r="D859">
        <v>1</v>
      </c>
      <c r="E859">
        <v>0</v>
      </c>
      <c r="F859">
        <v>0</v>
      </c>
      <c r="G859">
        <v>0</v>
      </c>
      <c r="H859">
        <v>350</v>
      </c>
      <c r="I859" t="s">
        <v>401</v>
      </c>
      <c r="J859">
        <v>0</v>
      </c>
      <c r="K859">
        <v>0</v>
      </c>
      <c r="L859">
        <v>0</v>
      </c>
      <c r="M859">
        <v>0</v>
      </c>
      <c r="N859" t="s">
        <v>449</v>
      </c>
      <c r="O859" t="s">
        <v>450</v>
      </c>
      <c r="P859">
        <v>1</v>
      </c>
      <c r="Q859">
        <v>0</v>
      </c>
      <c r="R859">
        <v>0</v>
      </c>
      <c r="S859">
        <v>1</v>
      </c>
      <c r="T859">
        <v>1</v>
      </c>
      <c r="U859">
        <v>100</v>
      </c>
      <c r="V859">
        <v>1</v>
      </c>
      <c r="W859">
        <v>1</v>
      </c>
      <c r="X859">
        <v>1</v>
      </c>
    </row>
    <row r="860" spans="1:24" x14ac:dyDescent="0.2">
      <c r="A860" t="s">
        <v>1550</v>
      </c>
      <c r="B860" t="s">
        <v>447</v>
      </c>
      <c r="C860" t="s">
        <v>458</v>
      </c>
      <c r="D860">
        <v>1</v>
      </c>
      <c r="E860">
        <v>0</v>
      </c>
      <c r="F860">
        <v>0</v>
      </c>
      <c r="G860">
        <v>0</v>
      </c>
      <c r="H860">
        <v>1000</v>
      </c>
      <c r="I860" t="s">
        <v>459</v>
      </c>
      <c r="J860">
        <v>0</v>
      </c>
      <c r="K860">
        <v>0</v>
      </c>
      <c r="L860">
        <v>0</v>
      </c>
      <c r="M860">
        <v>0</v>
      </c>
      <c r="N860" t="s">
        <v>398</v>
      </c>
      <c r="O860" t="s">
        <v>450</v>
      </c>
      <c r="P860">
        <v>1</v>
      </c>
      <c r="Q860">
        <v>0</v>
      </c>
      <c r="R860">
        <v>0</v>
      </c>
      <c r="S860">
        <v>1</v>
      </c>
      <c r="T860">
        <v>1</v>
      </c>
      <c r="U860">
        <v>100</v>
      </c>
      <c r="V860">
        <v>1</v>
      </c>
      <c r="W860">
        <v>1</v>
      </c>
      <c r="X860">
        <v>1</v>
      </c>
    </row>
    <row r="861" spans="1:24" x14ac:dyDescent="0.2">
      <c r="A861" t="s">
        <v>1551</v>
      </c>
      <c r="B861" t="s">
        <v>408</v>
      </c>
      <c r="C861" t="s">
        <v>461</v>
      </c>
      <c r="D861">
        <v>0</v>
      </c>
      <c r="E861">
        <v>0</v>
      </c>
      <c r="F861">
        <v>0</v>
      </c>
      <c r="G861">
        <v>0</v>
      </c>
      <c r="H861">
        <v>0</v>
      </c>
      <c r="I861">
        <v>0</v>
      </c>
      <c r="J861">
        <v>0</v>
      </c>
      <c r="K861">
        <v>0</v>
      </c>
      <c r="L861">
        <v>0</v>
      </c>
      <c r="M861">
        <v>0</v>
      </c>
      <c r="N861" t="s">
        <v>462</v>
      </c>
      <c r="O861" t="s">
        <v>463</v>
      </c>
      <c r="P861">
        <v>1</v>
      </c>
      <c r="Q861">
        <v>0</v>
      </c>
      <c r="R861">
        <v>0</v>
      </c>
      <c r="S861">
        <v>1</v>
      </c>
      <c r="T861">
        <v>1</v>
      </c>
      <c r="U861">
        <v>100</v>
      </c>
      <c r="V861">
        <v>1</v>
      </c>
      <c r="W861">
        <v>1</v>
      </c>
      <c r="X861">
        <v>1</v>
      </c>
    </row>
    <row r="862" spans="1:24" x14ac:dyDescent="0.2">
      <c r="A862" t="s">
        <v>326</v>
      </c>
      <c r="C862" t="s">
        <v>1552</v>
      </c>
      <c r="G862">
        <v>2179583033.4936099</v>
      </c>
      <c r="J862">
        <v>8319722.65182616</v>
      </c>
      <c r="K862">
        <v>428653314.42649502</v>
      </c>
      <c r="L862">
        <v>335934821.84264702</v>
      </c>
      <c r="M862">
        <v>2944171169.7627501</v>
      </c>
      <c r="P862">
        <v>1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D898F62-BD85-1949-83DC-6C9DB5EC0C7C}">
  <sheetPr>
    <tabColor theme="4"/>
  </sheetPr>
  <dimension ref="A1:AL73"/>
  <sheetViews>
    <sheetView topLeftCell="A25" zoomScale="150" zoomScaleNormal="150" workbookViewId="0">
      <selection activeCell="G31" sqref="G31"/>
    </sheetView>
  </sheetViews>
  <sheetFormatPr baseColWidth="10" defaultColWidth="8.83203125" defaultRowHeight="16" x14ac:dyDescent="0.2"/>
  <cols>
    <col min="1" max="1" width="21" bestFit="1" customWidth="1"/>
    <col min="2" max="2" width="14.33203125" bestFit="1" customWidth="1"/>
    <col min="3" max="4" width="13.33203125" customWidth="1"/>
    <col min="5" max="5" width="17.83203125" customWidth="1"/>
    <col min="6" max="6" width="16.1640625" bestFit="1" customWidth="1"/>
    <col min="7" max="9" width="16.1640625" customWidth="1"/>
    <col min="10" max="10" width="16.5" bestFit="1" customWidth="1"/>
    <col min="11" max="11" width="16.5" customWidth="1"/>
    <col min="12" max="12" width="22.6640625" bestFit="1" customWidth="1"/>
    <col min="13" max="13" width="18.1640625" bestFit="1" customWidth="1"/>
    <col min="14" max="14" width="15.83203125" style="19" bestFit="1" customWidth="1"/>
    <col min="15" max="16" width="15.83203125" style="19" customWidth="1"/>
    <col min="17" max="17" width="16.83203125" style="19" bestFit="1" customWidth="1"/>
    <col min="18" max="20" width="16.83203125" style="19" customWidth="1"/>
    <col min="21" max="25" width="16.6640625" style="19" customWidth="1"/>
    <col min="26" max="26" width="10.1640625" bestFit="1" customWidth="1"/>
    <col min="27" max="34" width="14.5" customWidth="1"/>
  </cols>
  <sheetData>
    <row r="1" spans="1:38" s="33" customFormat="1" ht="69" thickBot="1" x14ac:dyDescent="0.25">
      <c r="A1" s="340" t="s">
        <v>1</v>
      </c>
      <c r="B1" s="245" t="s">
        <v>1559</v>
      </c>
      <c r="C1" s="245" t="s">
        <v>8</v>
      </c>
      <c r="D1" s="245" t="s">
        <v>1560</v>
      </c>
      <c r="E1" s="245" t="s">
        <v>9</v>
      </c>
      <c r="F1" s="245" t="s">
        <v>10</v>
      </c>
      <c r="G1" s="248" t="s">
        <v>11</v>
      </c>
      <c r="H1" s="249" t="s">
        <v>12</v>
      </c>
      <c r="I1" s="249" t="s">
        <v>13</v>
      </c>
      <c r="J1" s="247" t="s">
        <v>14</v>
      </c>
      <c r="K1" s="245" t="s">
        <v>15</v>
      </c>
      <c r="L1" s="245" t="s">
        <v>16</v>
      </c>
      <c r="M1" s="245" t="s">
        <v>17</v>
      </c>
      <c r="N1" s="244" t="s">
        <v>1561</v>
      </c>
      <c r="O1" s="243" t="s">
        <v>1562</v>
      </c>
      <c r="P1" s="243" t="s">
        <v>1565</v>
      </c>
      <c r="Q1" s="243" t="s">
        <v>1566</v>
      </c>
      <c r="R1" s="243" t="s">
        <v>18</v>
      </c>
      <c r="S1" s="243" t="s">
        <v>1567</v>
      </c>
      <c r="T1" s="299" t="s">
        <v>1563</v>
      </c>
      <c r="U1" s="297" t="s">
        <v>19</v>
      </c>
      <c r="V1" s="242" t="s">
        <v>20</v>
      </c>
      <c r="W1" s="242" t="s">
        <v>21</v>
      </c>
      <c r="X1" s="242" t="s">
        <v>1568</v>
      </c>
      <c r="Y1" s="242" t="s">
        <v>1564</v>
      </c>
      <c r="Z1" s="298" t="s">
        <v>22</v>
      </c>
      <c r="AA1" s="300" t="s">
        <v>23</v>
      </c>
      <c r="AB1" s="301" t="s">
        <v>24</v>
      </c>
      <c r="AC1" s="301" t="s">
        <v>25</v>
      </c>
      <c r="AD1" s="301" t="s">
        <v>26</v>
      </c>
      <c r="AE1" s="301" t="s">
        <v>27</v>
      </c>
      <c r="AF1" s="301" t="s">
        <v>28</v>
      </c>
      <c r="AG1" s="302" t="s">
        <v>29</v>
      </c>
      <c r="AH1" s="302" t="s">
        <v>30</v>
      </c>
    </row>
    <row r="2" spans="1:38" x14ac:dyDescent="0.2">
      <c r="A2" s="130" cm="1">
        <f t="array" ref="A2:A11">TRANSPOSE(_xlfn._xlws.FILTER('SFR FOAK-to-NOAK'!$1:$1,('SFR FOAK-to-NOAK'!$2:$2='SFR FOAK-to-NOAK'!$E$2)*('SFR FOAK-to-NOAK'!$1:$1&lt;='SFR Levers &amp; Variables '!$C$1),""))</f>
        <v>1</v>
      </c>
      <c r="B2" s="130" cm="1">
        <f t="array" ref="B2:B11">TRANSPOSE(_xlfn._xlws.FILTER('SFR FOAK-to-NOAK'!$287:$287,('SFR FOAK-to-NOAK'!$2:$2='SFR FOAK-to-NOAK'!$J$2)*('SFR FOAK-to-NOAK'!$1:$1&lt;='SFR Levers &amp; Variables '!$C$1),""))</f>
        <v>95.698710114733089</v>
      </c>
      <c r="C2" s="130" cm="1">
        <f t="array" ref="C2:C11">TRANSPOSE(_xlfn._xlws.FILTER('SFR FOAK-to-NOAK'!$288:$288,('SFR FOAK-to-NOAK'!$2:$2='SFR FOAK-to-NOAK'!$J$2)*('SFR FOAK-to-NOAK'!$1:$1&lt;='SFR Levers &amp; Variables '!$C$1),""))</f>
        <v>16</v>
      </c>
      <c r="D2" s="130" cm="1">
        <f t="array" ref="D2:D11">_xlfn.ANCHORARRAY(B2)+_xlfn.ANCHORARRAY(C2)</f>
        <v>111.69871011473309</v>
      </c>
      <c r="E2" s="131" cm="1">
        <f t="array" ref="E2:E11">TRANSPOSE(_xlfn._xlws.FILTER('SFR FOAK-to-NOAK'!$289:$289,('SFR FOAK-to-NOAK'!$2:$2='SFR FOAK-to-NOAK'!$J$2)*('SFR FOAK-to-NOAK'!$1:$1&lt;='SFR Levers &amp; Variables '!$C$1),""))/('SFR Levers &amp; Variables '!$D$3*1000)</f>
        <v>523.87547601547396</v>
      </c>
      <c r="F2" s="131" cm="1">
        <f t="array" ref="F2:F11">TRANSPOSE(_xlfn._xlws.FILTER('SFR FOAK-to-NOAK'!$297:$297,('SFR FOAK-to-NOAK'!$2:$2='SFR FOAK-to-NOAK'!$J$2)*('SFR FOAK-to-NOAK'!$1:$1&lt;='SFR Levers &amp; Variables '!$C$1),""))/('SFR Levers &amp; Variables '!$D$3*1000)</f>
        <v>7979.101370508286</v>
      </c>
      <c r="G2" s="246" cm="1">
        <f t="array" ref="G2:G11">TRANSPOSE(_xlfn._xlws.FILTER('SFR FOAK-to-NOAK'!$297:$297,('SFR FOAK-to-NOAK'!$2:$2='SFR FOAK-to-NOAK'!$F$2)*('SFR FOAK-to-NOAK'!$1:$1="OAK"),""))/('SFR Levers &amp; Variables '!$D$3*1000)</f>
        <v>5263.7922077517023</v>
      </c>
      <c r="H2" s="131" cm="1">
        <f t="array" ref="H2:H11">TRANSPOSE(_xlfn._xlws.FILTER('SFR FOAK-to-NOAK'!$297:$297,('SFR FOAK-to-NOAK'!$2:$2='SFR FOAK-to-NOAK'!$G$2)*('SFR FOAK-to-NOAK'!$1:$1&lt;='SFR Levers &amp; Variables '!$C$1),""))/('SFR Levers &amp; Variables '!$D$3*1000)</f>
        <v>332.58535554182163</v>
      </c>
      <c r="I2" s="131" cm="1">
        <f t="array" ref="I2:I11">TRANSPOSE(_xlfn._xlws.FILTER('SFR FOAK-to-NOAK'!$297:$297,('SFR FOAK-to-NOAK'!$2:$2='SFR FOAK-to-NOAK'!$H$2)*('SFR FOAK-to-NOAK'!$1:$1&lt;='SFR Levers &amp; Variables '!$C$1),""))/('SFR Levers &amp; Variables '!$D$3*1000)</f>
        <v>2382.7238072147616</v>
      </c>
      <c r="J2" s="246" cm="1">
        <f t="array" ref="J2:J11">TRANSPOSE(_xlfn._xlws.FILTER('SFR FOAK-to-NOAK'!$305:$305,('SFR FOAK-to-NOAK'!$2:$2='SFR FOAK-to-NOAK'!$J$2)*('SFR FOAK-to-NOAK'!$1:$1&lt;='SFR Levers &amp; Variables '!$C$1),""))/('SFR Levers &amp; Variables '!$D$3*1000)</f>
        <v>6578.995792351413</v>
      </c>
      <c r="K2" s="131"/>
      <c r="L2" s="131" cm="1">
        <f t="array" ref="L2:L11">TRANSPOSE(_xlfn._xlws.FILTER('SFR FOAK-to-NOAK'!$311:$311,('SFR FOAK-to-NOAK'!$2:$2='SFR FOAK-to-NOAK'!$J$2)*('SFR FOAK-to-NOAK'!$1:$1&lt;='SFR Levers &amp; Variables '!$C$1),""))/('SFR Levers &amp; Variables '!$D$3*1000)</f>
        <v>73.824331123543885</v>
      </c>
      <c r="M2" s="131" cm="1">
        <f t="array" aca="1" ref="M2:M11" ca="1">TRANSPOSE(_xlfn._xlws.FILTER('SFR FOAK-to-NOAK'!$315:$315,('SFR FOAK-to-NOAK'!$2:$2='SFR FOAK-to-NOAK'!$J$2)*('SFR FOAK-to-NOAK'!$1:$1&lt;='SFR Levers &amp; Variables '!$C$1),""))/('SFR Levers &amp; Variables '!$D$3*1000)</f>
        <v>6914.1119030104301</v>
      </c>
      <c r="N2" s="303" cm="1">
        <f t="array" ref="N2:N11">TRANSPOSE(_xlfn._xlws.FILTER('SFR FOAK-to-NOAK'!$320:$320,('SFR FOAK-to-NOAK'!$2:$2='SFR FOAK-to-NOAK'!$J$2)*('SFR FOAK-to-NOAK'!$1:$1&lt;='SFR Levers &amp; Variables '!$C$1),""))/('SFR Levers &amp; Variables '!$D$3*1000)</f>
        <v>8502.9768465237594</v>
      </c>
      <c r="O2" s="131" cm="1">
        <f t="array" ref="O2:O11">TRANSPOSE(_xlfn._xlws.FILTER('SFR FOAK-to-NOAK'!$322:$322,('SFR FOAK-to-NOAK'!$2:$2='SFR FOAK-to-NOAK'!$J$2)*('SFR FOAK-to-NOAK'!$1:$1&lt;='SFR Levers &amp; Variables '!$C$1),""))/('SFR Levers &amp; Variables '!$D$3*1000)</f>
        <v>14558.097162859698</v>
      </c>
      <c r="P2" s="131" cm="1">
        <f t="array" ref="P2:P11">TRANSPOSE(_xlfn._xlws.FILTER('SFR FOAK-to-NOAK'!$321:$321,('SFR FOAK-to-NOAK'!$2:$2='SFR FOAK-to-NOAK'!$J$2)*('SFR FOAK-to-NOAK'!$1:$1&lt;='SFR Levers &amp; Variables '!$C$1),""))/('SFR Levers &amp; Variables '!$D$3*1000)</f>
        <v>15155.796969998719</v>
      </c>
      <c r="Q2" s="131" cm="1">
        <f t="array" aca="1" ref="Q2:Q11" ca="1">TRANSPOSE(_xlfn._xlws.FILTER('SFR FOAK-to-NOAK'!$323:$323,('SFR FOAK-to-NOAK'!$2:$2='SFR FOAK-to-NOAK'!$J$2)*('SFR FOAK-to-NOAK'!$1:$1&lt;='SFR Levers &amp; Variables '!$C$1),""))/('SFR Levers &amp; Variables '!$D$3*1000)</f>
        <v>22069.90887300915</v>
      </c>
      <c r="R2" s="131" cm="1">
        <f t="array" ref="R2:R11">TRANSPOSE(_xlfn._xlws.FILTER('SFR FOAK-to-NOAK'!$326:$326,('SFR FOAK-to-NOAK'!$2:$2='SFR FOAK-to-NOAK'!$J$2)*('SFR FOAK-to-NOAK'!$1:$1&lt;='SFR Levers &amp; Variables '!$C$1),""))/('SFR Levers &amp; Variables '!$D$3*1000)</f>
        <v>5607.6448788995258</v>
      </c>
      <c r="S2" s="131" cm="1">
        <f t="array" ref="S2:S11">TRANSPOSE(_xlfn._xlws.FILTER('SFR FOAK-to-NOAK'!$327:$327,('SFR FOAK-to-NOAK'!$2:$2='SFR FOAK-to-NOAK'!$J$2)*('SFR FOAK-to-NOAK'!$1:$1&lt;='SFR Levers &amp; Variables '!$C$1),""))/('SFR Levers &amp; Variables '!$D$3*1000)</f>
        <v>9548.1520910991931</v>
      </c>
      <c r="T2" s="304" cm="1">
        <f t="array" aca="1" ref="T2:T11" ca="1">TRANSPOSE(_xlfn._xlws.FILTER('SFR FOAK-to-NOAK'!$328:$328,('SFR FOAK-to-NOAK'!$2:$2='SFR FOAK-to-NOAK'!$J$2)*('SFR FOAK-to-NOAK'!$1:$1&lt;='SFR Levers &amp; Variables '!$C$1),""))/('SFR Levers &amp; Variables '!$D$3*1000)</f>
        <v>16462.263994109624</v>
      </c>
      <c r="U2" s="131" cm="1">
        <f t="array" ref="U2:U11">_xlfn.SEQUENCE(COUNT(_xlfn.ANCHORARRAY($A$2)),,AVERAGE(_xlfn.ANCHORARRAY($N$2)),0)</f>
        <v>4656.7861280105717</v>
      </c>
      <c r="V2" s="131" cm="1">
        <f t="array" ref="V2:V11">_xlfn.SEQUENCE(COUNT(_xlfn.ANCHORARRAY($A$2)),,AVERAGE(_xlfn.ANCHORARRAY(P2)),0)</f>
        <v>6020.5047299137113</v>
      </c>
      <c r="W2" s="131" cm="1">
        <f t="array" aca="1" ref="W2:W11" ca="1">_xlfn.SEQUENCE(COUNT(_xlfn.ANCHORARRAY($A$2)),,AVERAGE(_xlfn.ANCHORARRAY(Q2)),0)</f>
        <v>7615.0874174905912</v>
      </c>
      <c r="X2" s="131" cm="1">
        <f t="array" ref="X2:X11">_xlfn.SEQUENCE(COUNT(_xlfn.ANCHORARRAY($A$2)),,AVERAGE(_xlfn.ANCHORARRAY(S2)),0)</f>
        <v>5459.7402420237577</v>
      </c>
      <c r="Y2" s="131" cm="1">
        <f t="array" aca="1" ref="Y2:Y11" ca="1">_xlfn.SEQUENCE(COUNT(_xlfn.ANCHORARRAY($A$2)),,AVERAGE(_xlfn.ANCHORARRAY(T2)),0)</f>
        <v>7054.3229296006411</v>
      </c>
      <c r="Z2" s="306" cm="1">
        <f t="array" ref="Z2:Z11">_xlfn.SEQUENCE(COUNT(_xlfn.ANCHORARRAY($A$2)),,AVERAGE(_xlfn.ANCHORARRAY(B2)),0)</f>
        <v>55.463810182130167</v>
      </c>
      <c r="AA2" s="19" cm="1">
        <f t="array" ref="AA2:AA11">TRANSPOSE(_xlfn._xlws.FILTER('SFR FOAK-to-NOAK'!$134:$134,('SFR FOAK-to-NOAK'!$2:$2='SFR FOAK-to-NOAK'!$J$2)*('SFR FOAK-to-NOAK'!$1:$1&lt;='SFR Levers &amp; Variables '!$C$1),""))/('SFR Levers &amp; Variables '!$D$3*1000)</f>
        <v>0</v>
      </c>
      <c r="AB2" s="19" cm="1">
        <f t="array" ref="AB2:AB11">TRANSPOSE(_xlfn._xlws.FILTER('SFR FOAK-to-NOAK'!$58:$58,('SFR FOAK-to-NOAK'!$2:$2='SFR FOAK-to-NOAK'!$J$2)*('SFR FOAK-to-NOAK'!$1:$1&lt;='SFR Levers &amp; Variables '!$C$1),""))/('SFR Levers &amp; Variables '!$D$3*1000)</f>
        <v>-414.15572180785398</v>
      </c>
      <c r="AC2" s="19" cm="1">
        <f t="array" ref="AC2:AC11">TRANSPOSE(_xlfn._xlws.FILTER('SFR FOAK-to-NOAK'!$97:$97,('SFR FOAK-to-NOAK'!$2:$2='SFR FOAK-to-NOAK'!$J$2)*('SFR FOAK-to-NOAK'!$1:$1&lt;='SFR Levers &amp; Variables '!$C$1),""))/('SFR Levers &amp; Variables '!$D$3*1000)</f>
        <v>0</v>
      </c>
      <c r="AD2" s="19" cm="1">
        <f t="array" ref="AD2:AD11">TRANSPOSE(_xlfn._xlws.FILTER('SFR FOAK-to-NOAK'!$171:$171,('SFR FOAK-to-NOAK'!$2:$2='SFR FOAK-to-NOAK'!$J$2)*('SFR FOAK-to-NOAK'!$1:$1&lt;='SFR Levers &amp; Variables '!$C$1),""))/('SFR Levers &amp; Variables '!$D$3*1000)</f>
        <v>-304.47489587817313</v>
      </c>
      <c r="AE2" s="19" cm="1">
        <f t="array" ref="AE2:AE11">TRANSPOSE(_xlfn._xlws.FILTER('SFR FOAK-to-NOAK'!$209:$209,('SFR FOAK-to-NOAK'!$2:$2='SFR FOAK-to-NOAK'!$J$2)*('SFR FOAK-to-NOAK'!$1:$1&lt;='SFR Levers &amp; Variables '!$C$1),""))/('SFR Levers &amp; Variables '!$D$3*1000)</f>
        <v>6036.786472815711</v>
      </c>
      <c r="AF2" s="19" cm="1">
        <f t="array" ref="AF2:AF11">TRANSPOSE(_xlfn._xlws.FILTER('SFR FOAK-to-NOAK'!$283:$283,('SFR FOAK-to-NOAK'!$2:$2='SFR FOAK-to-NOAK'!$J$2)*('SFR FOAK-to-NOAK'!$1:$1&lt;='SFR Levers &amp; Variables '!$C$1),""))/('SFR Levers &amp; Variables '!$D$3*1000)</f>
        <v>531.73114752807498</v>
      </c>
      <c r="AG2" s="19" cm="1">
        <f t="array" ref="AG2:AG11">TRANSPOSE(_xlfn._xlws.FILTER('SFR FOAK-to-NOAK'!$246:$246,('SFR FOAK-to-NOAK'!$2:$2='SFR FOAK-to-NOAK'!$J$2)*('SFR FOAK-to-NOAK'!$1:$1&lt;='SFR Levers &amp; Variables '!$C$1),""))/('SFR Levers &amp; Variables '!$D$3*1000)</f>
        <v>1499.0766750429405</v>
      </c>
      <c r="AH2" s="305" cm="1">
        <f t="array" ref="AH2:AH11">TRANSPOSE(_xlfn._xlws.FILTER('SFR FOAK-to-NOAK'!$284:$284,('SFR FOAK-to-NOAK'!$2:$2='SFR FOAK-to-NOAK'!$J$2)*('SFR FOAK-to-NOAK'!$1:$1&lt;='SFR Levers &amp; Variables '!$C$1),""))/('SFR Levers &amp; Variables '!$D$3*1000)</f>
        <v>0</v>
      </c>
      <c r="AI2" s="5" cm="1">
        <f t="array" ref="AI2:AI11">(_xlfn.ANCHORARRAY(AH2)/_xlfn.ANCHORARRAY(P2))</f>
        <v>0</v>
      </c>
      <c r="AK2" s="19"/>
      <c r="AL2" s="19"/>
    </row>
    <row r="3" spans="1:38" x14ac:dyDescent="0.2">
      <c r="A3" s="330">
        <v>2</v>
      </c>
      <c r="B3" s="130">
        <v>57.627920804311842</v>
      </c>
      <c r="C3" s="130">
        <v>11.151515151515152</v>
      </c>
      <c r="D3" s="130">
        <v>68.779435955826997</v>
      </c>
      <c r="E3" s="131">
        <v>523.87547601547396</v>
      </c>
      <c r="F3" s="131">
        <v>4320.2864350791706</v>
      </c>
      <c r="G3" s="246">
        <v>3509.6885284852424</v>
      </c>
      <c r="H3" s="131">
        <v>71.205332820614885</v>
      </c>
      <c r="I3" s="131">
        <v>739.3925737733141</v>
      </c>
      <c r="J3" s="246">
        <v>1246.7066221332361</v>
      </c>
      <c r="K3" s="131"/>
      <c r="L3" s="131">
        <v>33.36436264813107</v>
      </c>
      <c r="M3" s="131">
        <f ca="1"/>
        <v>1500.4114303024521</v>
      </c>
      <c r="N3" s="246">
        <v>4844.1619110946449</v>
      </c>
      <c r="O3" s="131">
        <v>5566.9930572124067</v>
      </c>
      <c r="P3" s="19">
        <v>6124.2328958760118</v>
      </c>
      <c r="Q3" s="19">
        <f ca="1"/>
        <v>7624.6443261784652</v>
      </c>
      <c r="R3" s="19">
        <v>0</v>
      </c>
      <c r="S3" s="19">
        <v>6124.2328958760118</v>
      </c>
      <c r="T3" s="28">
        <f ca="1"/>
        <v>7624.6443261784652</v>
      </c>
      <c r="U3" s="19">
        <v>4656.7861280105717</v>
      </c>
      <c r="V3" s="19">
        <v>6020.5047299137113</v>
      </c>
      <c r="W3" s="19">
        <f ca="1"/>
        <v>7615.0874174905912</v>
      </c>
      <c r="X3" s="19">
        <v>5459.7402420237577</v>
      </c>
      <c r="Y3" s="19">
        <f ca="1"/>
        <v>7054.3229296006411</v>
      </c>
      <c r="Z3" s="307">
        <v>55.463810182130167</v>
      </c>
      <c r="AA3" s="19">
        <v>-69.22722557040349</v>
      </c>
      <c r="AB3" s="19">
        <v>-414.15572180785398</v>
      </c>
      <c r="AC3" s="19">
        <v>-1338.7991166363061</v>
      </c>
      <c r="AD3" s="19">
        <v>-304.47489587817239</v>
      </c>
      <c r="AE3" s="19">
        <v>760.1495343517322</v>
      </c>
      <c r="AF3" s="19">
        <v>20.652406676444212</v>
      </c>
      <c r="AG3" s="19">
        <v>241.3935863588876</v>
      </c>
      <c r="AH3" s="28">
        <v>-537.67899544092165</v>
      </c>
      <c r="AI3" s="5">
        <v>-8.7795321403108056E-2</v>
      </c>
      <c r="AK3" s="19"/>
    </row>
    <row r="4" spans="1:38" x14ac:dyDescent="0.2">
      <c r="A4" s="330">
        <v>3</v>
      </c>
      <c r="B4" s="130">
        <v>52.755506958884766</v>
      </c>
      <c r="C4" s="130">
        <v>9.0285890813032275</v>
      </c>
      <c r="D4" s="130">
        <v>61.78409604018799</v>
      </c>
      <c r="E4" s="131">
        <v>523.87547601547396</v>
      </c>
      <c r="F4" s="131">
        <v>3804.3367418289699</v>
      </c>
      <c r="G4" s="246">
        <v>3193.9186375098607</v>
      </c>
      <c r="H4" s="131">
        <v>59.014022391368904</v>
      </c>
      <c r="I4" s="131">
        <v>551.40408192774009</v>
      </c>
      <c r="J4" s="246">
        <v>867.72637438496247</v>
      </c>
      <c r="K4" s="131"/>
      <c r="L4" s="131">
        <v>29.337177913637934</v>
      </c>
      <c r="M4" s="131">
        <f ca="1"/>
        <v>1121.1625124983702</v>
      </c>
      <c r="N4" s="246">
        <v>4328.2122178444442</v>
      </c>
      <c r="O4" s="131">
        <v>4672.0631162139316</v>
      </c>
      <c r="P4" s="19">
        <v>5225.2757701430446</v>
      </c>
      <c r="Q4" s="19">
        <f ca="1"/>
        <v>6346.4382826414148</v>
      </c>
      <c r="R4" s="19">
        <v>0</v>
      </c>
      <c r="S4" s="19">
        <v>5225.2757701430446</v>
      </c>
      <c r="T4" s="28">
        <f ca="1"/>
        <v>6346.4382826414148</v>
      </c>
      <c r="U4" s="19">
        <v>4656.7861280105717</v>
      </c>
      <c r="V4" s="19">
        <v>6020.5047299137113</v>
      </c>
      <c r="W4" s="19">
        <f ca="1"/>
        <v>7615.0874174905912</v>
      </c>
      <c r="X4" s="19">
        <v>5459.7402420237577</v>
      </c>
      <c r="Y4" s="19">
        <f ca="1"/>
        <v>7054.3229296006411</v>
      </c>
      <c r="Z4" s="307">
        <v>55.463810182130167</v>
      </c>
      <c r="AA4" s="19">
        <v>-69.22722557040349</v>
      </c>
      <c r="AB4" s="19">
        <v>-414.15572180785398</v>
      </c>
      <c r="AC4" s="19">
        <v>-1338.7991166363061</v>
      </c>
      <c r="AD4" s="19">
        <v>-304.47489587817239</v>
      </c>
      <c r="AE4" s="19">
        <v>131.9108361229774</v>
      </c>
      <c r="AF4" s="19">
        <v>-1.6006926914947976</v>
      </c>
      <c r="AG4" s="19">
        <v>64.339977803888814</v>
      </c>
      <c r="AH4" s="28">
        <v>-605.06353028770354</v>
      </c>
      <c r="AI4" s="5">
        <v>-0.1157955210220684</v>
      </c>
    </row>
    <row r="5" spans="1:38" x14ac:dyDescent="0.2">
      <c r="A5" s="330">
        <v>4</v>
      </c>
      <c r="B5" s="130">
        <v>51.211513194070022</v>
      </c>
      <c r="C5" s="130">
        <v>7.7722681359045005</v>
      </c>
      <c r="D5" s="130">
        <v>58.983781329974519</v>
      </c>
      <c r="E5" s="131">
        <v>523.87547601547396</v>
      </c>
      <c r="F5" s="131">
        <v>3665.3309406159983</v>
      </c>
      <c r="G5" s="246">
        <v>3127.0890309542242</v>
      </c>
      <c r="H5" s="131">
        <v>54.952762823893757</v>
      </c>
      <c r="I5" s="131">
        <v>483.28914683788088</v>
      </c>
      <c r="J5" s="246">
        <v>743.20400694744728</v>
      </c>
      <c r="K5" s="131"/>
      <c r="L5" s="131">
        <v>46.620593759212355</v>
      </c>
      <c r="M5" s="131">
        <f ca="1"/>
        <v>993.57399924360493</v>
      </c>
      <c r="N5" s="246">
        <v>4189.2064166314722</v>
      </c>
      <c r="O5" s="131">
        <v>4408.5349475634457</v>
      </c>
      <c r="P5" s="19">
        <v>4979.0310173381322</v>
      </c>
      <c r="Q5" s="19">
        <f ca="1"/>
        <v>5972.6050165817369</v>
      </c>
      <c r="R5" s="19">
        <v>0</v>
      </c>
      <c r="S5" s="19">
        <v>4979.0310173381322</v>
      </c>
      <c r="T5" s="28">
        <f ca="1"/>
        <v>5972.6050165817369</v>
      </c>
      <c r="U5" s="19">
        <v>4656.7861280105717</v>
      </c>
      <c r="V5" s="19">
        <v>6020.5047299137113</v>
      </c>
      <c r="W5" s="19">
        <f ca="1"/>
        <v>7615.0874174905912</v>
      </c>
      <c r="X5" s="19">
        <v>5459.7402420237577</v>
      </c>
      <c r="Y5" s="19">
        <f ca="1"/>
        <v>7054.3229296006411</v>
      </c>
      <c r="Z5" s="307">
        <v>55.463810182130167</v>
      </c>
      <c r="AA5" s="19">
        <v>-69.22722557040349</v>
      </c>
      <c r="AB5" s="19">
        <v>-414.15572180785398</v>
      </c>
      <c r="AC5" s="19">
        <v>-1338.7991166363061</v>
      </c>
      <c r="AD5" s="19">
        <v>-304.47489587817239</v>
      </c>
      <c r="AE5" s="19">
        <v>0</v>
      </c>
      <c r="AF5" s="19">
        <v>-1.5091805895586106</v>
      </c>
      <c r="AG5" s="19">
        <v>0</v>
      </c>
      <c r="AH5" s="28">
        <v>-672.43239711325953</v>
      </c>
      <c r="AI5" s="5">
        <v>-0.13505286365393088</v>
      </c>
    </row>
    <row r="6" spans="1:38" x14ac:dyDescent="0.2">
      <c r="A6" s="330">
        <v>5</v>
      </c>
      <c r="B6" s="130">
        <v>50.560663245295466</v>
      </c>
      <c r="C6" s="130">
        <v>7</v>
      </c>
      <c r="D6" s="130">
        <v>57.560663245295466</v>
      </c>
      <c r="E6" s="131">
        <v>523.87547601547396</v>
      </c>
      <c r="F6" s="131">
        <v>3637.0480071606867</v>
      </c>
      <c r="G6" s="246">
        <v>3127.0890309542242</v>
      </c>
      <c r="H6" s="131">
        <v>53.202452091189741</v>
      </c>
      <c r="I6" s="131">
        <v>456.75652411527227</v>
      </c>
      <c r="J6" s="246">
        <v>695.47775460390153</v>
      </c>
      <c r="K6" s="131"/>
      <c r="L6" s="131">
        <v>46.278552423117496</v>
      </c>
      <c r="M6" s="131">
        <f ca="1"/>
        <v>948.23010168441465</v>
      </c>
      <c r="N6" s="246">
        <v>4160.9234831761605</v>
      </c>
      <c r="O6" s="131">
        <v>4332.5257617645884</v>
      </c>
      <c r="P6" s="19">
        <v>4902.6797902031803</v>
      </c>
      <c r="Q6" s="19">
        <f ca="1"/>
        <v>5850.9098918875943</v>
      </c>
      <c r="R6" s="19">
        <v>0</v>
      </c>
      <c r="S6" s="19">
        <v>4902.6797902031803</v>
      </c>
      <c r="T6" s="28">
        <f ca="1"/>
        <v>5850.9098918875943</v>
      </c>
      <c r="U6" s="19">
        <v>4656.7861280105717</v>
      </c>
      <c r="V6" s="19">
        <v>6020.5047299137113</v>
      </c>
      <c r="W6" s="19">
        <f ca="1"/>
        <v>7615.0874174905912</v>
      </c>
      <c r="X6" s="19">
        <v>5459.7402420237577</v>
      </c>
      <c r="Y6" s="19">
        <f ca="1"/>
        <v>7054.3229296006411</v>
      </c>
      <c r="Z6" s="307">
        <v>55.463810182130167</v>
      </c>
      <c r="AA6" s="19">
        <v>-69.22722557040349</v>
      </c>
      <c r="AB6" s="19">
        <v>-414.15572180785398</v>
      </c>
      <c r="AC6" s="19">
        <v>-1338.7991166363061</v>
      </c>
      <c r="AD6" s="19">
        <v>-304.47489587817239</v>
      </c>
      <c r="AE6" s="19">
        <v>0</v>
      </c>
      <c r="AF6" s="19">
        <v>-1.5091805895586106</v>
      </c>
      <c r="AG6" s="19">
        <v>0</v>
      </c>
      <c r="AH6" s="28">
        <v>-748.44158291211693</v>
      </c>
      <c r="AI6" s="5">
        <v>-0.15265969121778999</v>
      </c>
    </row>
    <row r="7" spans="1:38" x14ac:dyDescent="0.2">
      <c r="A7" s="330">
        <v>6</v>
      </c>
      <c r="B7" s="130">
        <v>50.055850026920915</v>
      </c>
      <c r="C7" s="130">
        <v>7</v>
      </c>
      <c r="D7" s="130">
        <v>57.055850026920915</v>
      </c>
      <c r="E7" s="131">
        <v>523.87547601547396</v>
      </c>
      <c r="F7" s="131">
        <v>3615.0811435858568</v>
      </c>
      <c r="G7" s="246">
        <v>3127.0890309542242</v>
      </c>
      <c r="H7" s="131">
        <v>51.814092390424129</v>
      </c>
      <c r="I7" s="131">
        <v>436.1780202412088</v>
      </c>
      <c r="J7" s="246">
        <v>659.00381777433279</v>
      </c>
      <c r="K7" s="131"/>
      <c r="L7" s="131">
        <v>46.015568821297698</v>
      </c>
      <c r="M7" s="131">
        <f ca="1"/>
        <v>922.78695079988915</v>
      </c>
      <c r="N7" s="246">
        <v>4138.9566196013311</v>
      </c>
      <c r="O7" s="131">
        <v>4274.0849613601895</v>
      </c>
      <c r="P7" s="19">
        <v>4843.976006196961</v>
      </c>
      <c r="Q7" s="19">
        <f ca="1"/>
        <v>5766.7629569968503</v>
      </c>
      <c r="R7" s="19">
        <v>0</v>
      </c>
      <c r="S7" s="19">
        <v>4843.976006196961</v>
      </c>
      <c r="T7" s="28">
        <f ca="1"/>
        <v>5766.7629569968503</v>
      </c>
      <c r="U7" s="19">
        <v>4656.7861280105717</v>
      </c>
      <c r="V7" s="19">
        <v>6020.5047299137113</v>
      </c>
      <c r="W7" s="19">
        <f ca="1"/>
        <v>7615.0874174905912</v>
      </c>
      <c r="X7" s="19">
        <v>5459.7402420237577</v>
      </c>
      <c r="Y7" s="19">
        <f ca="1"/>
        <v>7054.3229296006411</v>
      </c>
      <c r="Z7" s="307">
        <v>55.463810182130167</v>
      </c>
      <c r="AA7" s="19">
        <v>-69.22722557040349</v>
      </c>
      <c r="AB7" s="19">
        <v>-414.15572180785398</v>
      </c>
      <c r="AC7" s="19">
        <v>-1338.7991166363061</v>
      </c>
      <c r="AD7" s="19">
        <v>-304.47489587817239</v>
      </c>
      <c r="AE7" s="19">
        <v>0</v>
      </c>
      <c r="AF7" s="19">
        <v>-1.5091805895586106</v>
      </c>
      <c r="AG7" s="19">
        <v>0</v>
      </c>
      <c r="AH7" s="28">
        <v>-806.8823833165161</v>
      </c>
      <c r="AI7" s="5">
        <v>-0.16657439720681133</v>
      </c>
    </row>
    <row r="8" spans="1:38" x14ac:dyDescent="0.2">
      <c r="A8" s="330">
        <v>7</v>
      </c>
      <c r="B8" s="130">
        <v>49.647061510123812</v>
      </c>
      <c r="C8" s="130">
        <v>7</v>
      </c>
      <c r="D8" s="130">
        <v>56.647061510123812</v>
      </c>
      <c r="E8" s="131">
        <v>523.87547601547396</v>
      </c>
      <c r="F8" s="131">
        <v>3597.2722241628617</v>
      </c>
      <c r="G8" s="246">
        <v>3127.0890309542242</v>
      </c>
      <c r="H8" s="131">
        <v>50.668749870338523</v>
      </c>
      <c r="I8" s="131">
        <v>419.51444333829886</v>
      </c>
      <c r="J8" s="246">
        <v>629.81643540928712</v>
      </c>
      <c r="K8" s="131"/>
      <c r="L8" s="131">
        <v>45.804085463251511</v>
      </c>
      <c r="M8" s="131">
        <f ca="1"/>
        <v>907.74984645230552</v>
      </c>
      <c r="N8" s="246">
        <v>4121.147700178336</v>
      </c>
      <c r="O8" s="131">
        <v>4227.0886595721486</v>
      </c>
      <c r="P8" s="19">
        <v>4796.7682210508738</v>
      </c>
      <c r="Q8" s="19">
        <f ca="1"/>
        <v>5704.5180675031797</v>
      </c>
      <c r="R8" s="19">
        <v>0</v>
      </c>
      <c r="S8" s="19">
        <v>4796.7682210508738</v>
      </c>
      <c r="T8" s="28">
        <f ca="1"/>
        <v>5704.5180675031797</v>
      </c>
      <c r="U8" s="19">
        <v>4656.7861280105717</v>
      </c>
      <c r="V8" s="19">
        <v>6020.5047299137113</v>
      </c>
      <c r="W8" s="19">
        <f ca="1"/>
        <v>7615.0874174905912</v>
      </c>
      <c r="X8" s="19">
        <v>5459.7402420237577</v>
      </c>
      <c r="Y8" s="19">
        <f ca="1"/>
        <v>7054.3229296006411</v>
      </c>
      <c r="Z8" s="307">
        <v>55.463810182130167</v>
      </c>
      <c r="AA8" s="19">
        <v>-69.22722557040349</v>
      </c>
      <c r="AB8" s="19">
        <v>-414.15572180785398</v>
      </c>
      <c r="AC8" s="19">
        <v>-1338.7991166363061</v>
      </c>
      <c r="AD8" s="19">
        <v>-304.47489587817239</v>
      </c>
      <c r="AE8" s="19">
        <v>0</v>
      </c>
      <c r="AF8" s="19">
        <v>-1.5091805895586106</v>
      </c>
      <c r="AG8" s="19">
        <v>0</v>
      </c>
      <c r="AH8" s="28">
        <v>-853.87868510455712</v>
      </c>
      <c r="AI8" s="5">
        <v>-0.17801124543755625</v>
      </c>
    </row>
    <row r="9" spans="1:38" x14ac:dyDescent="0.2">
      <c r="A9" s="330">
        <v>8</v>
      </c>
      <c r="B9" s="130">
        <v>49.305769226029632</v>
      </c>
      <c r="C9" s="130">
        <v>7</v>
      </c>
      <c r="D9" s="130">
        <v>56.305769226029632</v>
      </c>
      <c r="E9" s="131">
        <v>523.87547601547396</v>
      </c>
      <c r="F9" s="131">
        <v>3582.3888758671637</v>
      </c>
      <c r="G9" s="246">
        <v>3127.0890309542242</v>
      </c>
      <c r="H9" s="131">
        <v>49.697235611084061</v>
      </c>
      <c r="I9" s="131">
        <v>405.60260930185626</v>
      </c>
      <c r="J9" s="246">
        <v>605.68751536014452</v>
      </c>
      <c r="K9" s="131"/>
      <c r="L9" s="131">
        <v>45.628530255699737</v>
      </c>
      <c r="M9" s="131">
        <f ca="1"/>
        <v>891.0074498839075</v>
      </c>
      <c r="N9" s="246">
        <v>4106.264351882638</v>
      </c>
      <c r="O9" s="131">
        <v>4188.0763912273078</v>
      </c>
      <c r="P9" s="19">
        <v>4757.5803974984819</v>
      </c>
      <c r="Q9" s="19">
        <f ca="1"/>
        <v>5648.5878473823896</v>
      </c>
      <c r="R9" s="19">
        <v>0</v>
      </c>
      <c r="S9" s="19">
        <v>4757.5803974984819</v>
      </c>
      <c r="T9" s="28">
        <f ca="1"/>
        <v>5648.5878473823896</v>
      </c>
      <c r="U9" s="19">
        <v>4656.7861280105717</v>
      </c>
      <c r="V9" s="19">
        <v>6020.5047299137113</v>
      </c>
      <c r="W9" s="19">
        <f ca="1"/>
        <v>7615.0874174905912</v>
      </c>
      <c r="X9" s="19">
        <v>5459.7402420237577</v>
      </c>
      <c r="Y9" s="19">
        <f ca="1"/>
        <v>7054.3229296006411</v>
      </c>
      <c r="Z9" s="307">
        <v>55.463810182130167</v>
      </c>
      <c r="AA9" s="19">
        <v>-69.22722557040349</v>
      </c>
      <c r="AB9" s="19">
        <v>-414.15572180785398</v>
      </c>
      <c r="AC9" s="19">
        <v>-1338.7991166363061</v>
      </c>
      <c r="AD9" s="19">
        <v>-304.47489587817239</v>
      </c>
      <c r="AE9" s="19">
        <v>0</v>
      </c>
      <c r="AF9" s="19">
        <v>-1.5091805895586106</v>
      </c>
      <c r="AG9" s="19">
        <v>0</v>
      </c>
      <c r="AH9" s="28">
        <v>-892.89095344939722</v>
      </c>
      <c r="AI9" s="5">
        <v>-0.18767753329378858</v>
      </c>
    </row>
    <row r="10" spans="1:38" x14ac:dyDescent="0.2">
      <c r="A10" s="330">
        <v>9</v>
      </c>
      <c r="B10" s="130">
        <v>49.014262779978033</v>
      </c>
      <c r="C10" s="130">
        <v>7</v>
      </c>
      <c r="D10" s="130">
        <v>56.014262779978033</v>
      </c>
      <c r="E10" s="131">
        <v>523.87547601547396</v>
      </c>
      <c r="F10" s="131">
        <v>3569.665347438648</v>
      </c>
      <c r="G10" s="246">
        <v>3127.0890309542242</v>
      </c>
      <c r="H10" s="131">
        <v>48.855880615938588</v>
      </c>
      <c r="I10" s="131">
        <v>393.72043586848571</v>
      </c>
      <c r="J10" s="246">
        <v>585.25100409349591</v>
      </c>
      <c r="K10" s="131"/>
      <c r="L10" s="131">
        <v>45.479310077071496</v>
      </c>
      <c r="M10" s="131">
        <f ca="1"/>
        <v>876.8712230728454</v>
      </c>
      <c r="N10" s="246">
        <v>4093.5408234541223</v>
      </c>
      <c r="O10" s="131">
        <v>4154.9163515321443</v>
      </c>
      <c r="P10" s="19">
        <v>4724.2711376246898</v>
      </c>
      <c r="Q10" s="19">
        <f ca="1"/>
        <v>5601.1423606975359</v>
      </c>
      <c r="R10" s="19">
        <v>0</v>
      </c>
      <c r="S10" s="19">
        <v>4724.2711376246898</v>
      </c>
      <c r="T10" s="28">
        <f ca="1"/>
        <v>5601.1423606975359</v>
      </c>
      <c r="U10" s="19">
        <v>4656.7861280105717</v>
      </c>
      <c r="V10" s="19">
        <v>6020.5047299137113</v>
      </c>
      <c r="W10" s="19">
        <f ca="1"/>
        <v>7615.0874174905912</v>
      </c>
      <c r="X10" s="19">
        <v>5459.7402420237577</v>
      </c>
      <c r="Y10" s="19">
        <f ca="1"/>
        <v>7054.3229296006411</v>
      </c>
      <c r="Z10" s="307">
        <v>55.463810182130167</v>
      </c>
      <c r="AA10" s="19">
        <v>-69.22722557040349</v>
      </c>
      <c r="AB10" s="19">
        <v>-414.15572180785398</v>
      </c>
      <c r="AC10" s="19">
        <v>-1338.7991166363061</v>
      </c>
      <c r="AD10" s="19">
        <v>-304.47489587817239</v>
      </c>
      <c r="AE10" s="19">
        <v>0</v>
      </c>
      <c r="AF10" s="19">
        <v>-1.5091805895586106</v>
      </c>
      <c r="AG10" s="19">
        <v>0</v>
      </c>
      <c r="AH10" s="28">
        <v>-926.05099314456129</v>
      </c>
      <c r="AI10" s="5">
        <v>-0.19601986553425663</v>
      </c>
    </row>
    <row r="11" spans="1:38" x14ac:dyDescent="0.2">
      <c r="A11" s="330">
        <v>10</v>
      </c>
      <c r="B11" s="130">
        <v>48.760843960954162</v>
      </c>
      <c r="C11" s="130">
        <v>7</v>
      </c>
      <c r="D11" s="130">
        <v>55.760843960954162</v>
      </c>
      <c r="E11" s="131">
        <v>523.87547601547396</v>
      </c>
      <c r="F11" s="131">
        <v>3558.5954337033322</v>
      </c>
      <c r="G11" s="246">
        <v>3127.0890309542242</v>
      </c>
      <c r="H11" s="131">
        <v>48.115424197334498</v>
      </c>
      <c r="I11" s="131">
        <v>383.39097855177346</v>
      </c>
      <c r="J11" s="246">
        <v>567.61405429702825</v>
      </c>
      <c r="K11" s="131"/>
      <c r="L11" s="131">
        <v>45.350129191178468</v>
      </c>
      <c r="M11" s="131">
        <f ca="1"/>
        <v>869.92145882059617</v>
      </c>
      <c r="N11" s="246">
        <v>4082.4709097188065</v>
      </c>
      <c r="O11" s="131">
        <v>4126.2094880003606</v>
      </c>
      <c r="P11" s="19">
        <v>4695.4350932070138</v>
      </c>
      <c r="Q11" s="19">
        <f ca="1"/>
        <v>5565.3565520276088</v>
      </c>
      <c r="R11" s="19">
        <v>0</v>
      </c>
      <c r="S11" s="19">
        <v>4695.4350932070138</v>
      </c>
      <c r="T11" s="28">
        <f ca="1"/>
        <v>5565.3565520276088</v>
      </c>
      <c r="U11" s="19">
        <v>4656.7861280105717</v>
      </c>
      <c r="V11" s="19">
        <v>6020.5047299137113</v>
      </c>
      <c r="W11" s="19">
        <f ca="1"/>
        <v>7615.0874174905912</v>
      </c>
      <c r="X11" s="19">
        <v>5459.7402420237577</v>
      </c>
      <c r="Y11" s="19">
        <f ca="1"/>
        <v>7054.3229296006411</v>
      </c>
      <c r="Z11" s="307">
        <v>55.463810182130167</v>
      </c>
      <c r="AA11" s="19">
        <v>-69.22722557040349</v>
      </c>
      <c r="AB11" s="19">
        <v>-414.15572180785398</v>
      </c>
      <c r="AC11" s="19">
        <v>-1338.7991166363061</v>
      </c>
      <c r="AD11" s="19">
        <v>-304.47489587817239</v>
      </c>
      <c r="AE11" s="19">
        <v>0</v>
      </c>
      <c r="AF11" s="19">
        <v>-1.5091805895586106</v>
      </c>
      <c r="AG11" s="19">
        <v>0</v>
      </c>
      <c r="AH11" s="28">
        <v>-954.75785667634466</v>
      </c>
      <c r="AI11" s="5">
        <v>-0.20333746239142209</v>
      </c>
    </row>
    <row r="12" spans="1:38" x14ac:dyDescent="0.2">
      <c r="A12" s="330"/>
      <c r="B12" s="130"/>
      <c r="C12" s="130"/>
      <c r="D12" s="130"/>
      <c r="E12" s="131"/>
      <c r="F12" s="131"/>
      <c r="G12" s="246"/>
      <c r="H12" s="131"/>
      <c r="I12" s="131"/>
      <c r="J12" s="246"/>
      <c r="K12" s="131"/>
      <c r="L12" s="131"/>
      <c r="M12" s="131"/>
      <c r="N12" s="246"/>
      <c r="O12" s="131"/>
      <c r="T12" s="28"/>
      <c r="Z12" s="307"/>
      <c r="AA12" s="19"/>
      <c r="AB12" s="19"/>
      <c r="AC12" s="19"/>
      <c r="AD12" s="19"/>
      <c r="AE12" s="19"/>
      <c r="AF12" s="19"/>
      <c r="AG12" s="19"/>
      <c r="AH12" s="28"/>
      <c r="AI12" s="5"/>
    </row>
    <row r="13" spans="1:38" x14ac:dyDescent="0.2">
      <c r="A13" s="330"/>
      <c r="B13" s="130"/>
      <c r="C13" s="130"/>
      <c r="D13" s="130"/>
      <c r="E13" s="131"/>
      <c r="F13" s="131"/>
      <c r="G13" s="246"/>
      <c r="H13" s="131"/>
      <c r="I13" s="131"/>
      <c r="J13" s="246"/>
      <c r="K13" s="131"/>
      <c r="L13" s="131"/>
      <c r="M13" s="131"/>
      <c r="N13" s="246"/>
      <c r="O13" s="131"/>
      <c r="T13" s="28"/>
      <c r="Z13" s="307"/>
      <c r="AA13" s="19"/>
      <c r="AB13" s="19"/>
      <c r="AC13" s="19"/>
      <c r="AD13" s="19"/>
      <c r="AE13" s="19"/>
      <c r="AF13" s="19"/>
      <c r="AG13" s="19"/>
      <c r="AH13" s="28"/>
      <c r="AI13" s="5"/>
    </row>
    <row r="14" spans="1:38" x14ac:dyDescent="0.2">
      <c r="A14" s="330"/>
      <c r="B14" s="130"/>
      <c r="C14" s="130"/>
      <c r="D14" s="130"/>
      <c r="E14" s="131"/>
      <c r="F14" s="131"/>
      <c r="G14" s="246"/>
      <c r="H14" s="131"/>
      <c r="I14" s="131"/>
      <c r="J14" s="246"/>
      <c r="K14" s="131"/>
      <c r="L14" s="131"/>
      <c r="M14" s="131"/>
      <c r="N14" s="246"/>
      <c r="O14" s="131"/>
      <c r="T14" s="28"/>
      <c r="Z14" s="307"/>
      <c r="AA14" s="19"/>
      <c r="AB14" s="19"/>
      <c r="AC14" s="19"/>
      <c r="AD14" s="19"/>
      <c r="AE14" s="19"/>
      <c r="AF14" s="19"/>
      <c r="AG14" s="19"/>
      <c r="AH14" s="28"/>
      <c r="AI14" s="5"/>
    </row>
    <row r="15" spans="1:38" x14ac:dyDescent="0.2">
      <c r="A15" s="330"/>
      <c r="B15" s="130"/>
      <c r="C15" s="130"/>
      <c r="D15" s="130"/>
      <c r="E15" s="131"/>
      <c r="F15" s="131"/>
      <c r="G15" s="246"/>
      <c r="H15" s="131"/>
      <c r="I15" s="131"/>
      <c r="J15" s="246"/>
      <c r="K15" s="131"/>
      <c r="L15" s="131"/>
      <c r="M15" s="131"/>
      <c r="N15" s="246"/>
      <c r="O15" s="131"/>
      <c r="T15" s="28"/>
      <c r="Z15" s="307"/>
      <c r="AA15" s="19"/>
      <c r="AB15" s="19"/>
      <c r="AC15" s="19"/>
      <c r="AD15" s="19"/>
      <c r="AE15" s="19"/>
      <c r="AF15" s="19"/>
      <c r="AG15" s="19"/>
      <c r="AH15" s="28"/>
      <c r="AI15" s="5"/>
    </row>
    <row r="16" spans="1:38" x14ac:dyDescent="0.2">
      <c r="A16" s="330"/>
      <c r="B16" s="198"/>
      <c r="C16" s="330"/>
      <c r="D16" s="130"/>
      <c r="E16" s="131"/>
      <c r="F16" s="131"/>
      <c r="G16" s="246"/>
      <c r="H16" s="131"/>
      <c r="I16" s="131"/>
      <c r="J16" s="246"/>
      <c r="K16" s="131"/>
      <c r="L16" s="131"/>
      <c r="M16" s="131"/>
      <c r="N16" s="246"/>
      <c r="O16" s="131"/>
      <c r="T16" s="28"/>
      <c r="Z16" s="307"/>
      <c r="AA16" s="19"/>
      <c r="AB16" s="19"/>
      <c r="AC16" s="19"/>
      <c r="AD16" s="19"/>
      <c r="AE16" s="19"/>
      <c r="AF16" s="19"/>
      <c r="AG16" s="19"/>
      <c r="AH16" s="28"/>
      <c r="AI16" s="5"/>
    </row>
    <row r="17" spans="1:35" x14ac:dyDescent="0.2">
      <c r="A17" s="330"/>
      <c r="B17" s="198"/>
      <c r="C17" s="330"/>
      <c r="D17" s="130"/>
      <c r="E17" s="131"/>
      <c r="F17" s="131"/>
      <c r="G17" s="131"/>
      <c r="H17" s="131"/>
      <c r="I17" s="131"/>
      <c r="J17" s="131"/>
      <c r="K17" s="131"/>
      <c r="L17" s="131"/>
      <c r="M17" s="131"/>
      <c r="N17" s="131"/>
      <c r="O17" s="131"/>
      <c r="Z17" s="130"/>
      <c r="AA17" s="131"/>
      <c r="AB17" s="19"/>
      <c r="AC17" s="19"/>
      <c r="AD17" s="19"/>
      <c r="AE17" s="19"/>
      <c r="AF17" s="19"/>
      <c r="AG17" s="19"/>
      <c r="AH17" s="19"/>
      <c r="AI17" s="5"/>
    </row>
    <row r="18" spans="1:35" x14ac:dyDescent="0.2">
      <c r="A18" s="330"/>
      <c r="B18" s="198"/>
      <c r="C18" s="330"/>
      <c r="D18" s="130"/>
      <c r="E18" s="131"/>
      <c r="F18" s="131"/>
      <c r="G18" s="131"/>
      <c r="H18" s="131"/>
      <c r="I18" s="131"/>
      <c r="J18" s="131"/>
      <c r="K18" s="131"/>
      <c r="L18" s="131"/>
      <c r="M18" s="131"/>
      <c r="N18" s="131"/>
      <c r="O18" s="131"/>
      <c r="Z18" s="130"/>
      <c r="AA18" s="131"/>
      <c r="AB18" s="19"/>
      <c r="AC18" s="19"/>
      <c r="AD18" s="19"/>
      <c r="AE18" s="19"/>
      <c r="AF18" s="19"/>
      <c r="AG18" s="19"/>
      <c r="AH18" s="19"/>
      <c r="AI18" s="5"/>
    </row>
    <row r="19" spans="1:35" x14ac:dyDescent="0.2">
      <c r="A19" s="330"/>
      <c r="B19" s="198"/>
      <c r="C19" s="330"/>
      <c r="D19" s="130"/>
      <c r="E19" s="131"/>
      <c r="F19" s="131"/>
      <c r="G19" s="131"/>
      <c r="H19" s="131"/>
      <c r="I19" s="131"/>
      <c r="J19" s="131"/>
      <c r="K19" s="131"/>
      <c r="L19" s="131"/>
      <c r="M19" s="131"/>
      <c r="N19" s="131"/>
      <c r="O19" s="131"/>
      <c r="Z19" s="130"/>
      <c r="AA19" s="131"/>
      <c r="AB19" s="19"/>
      <c r="AC19" s="19"/>
      <c r="AD19" s="19"/>
      <c r="AE19" s="19"/>
      <c r="AF19" s="19"/>
      <c r="AG19" s="19"/>
      <c r="AH19" s="19"/>
      <c r="AI19" s="5"/>
    </row>
    <row r="20" spans="1:35" x14ac:dyDescent="0.2">
      <c r="A20" s="330"/>
      <c r="B20" s="198"/>
      <c r="C20" s="330"/>
      <c r="D20" s="130"/>
      <c r="E20" s="131"/>
      <c r="F20" s="131"/>
      <c r="G20" s="131"/>
      <c r="H20" s="131"/>
      <c r="I20" s="131"/>
      <c r="J20" s="131"/>
      <c r="K20" s="131"/>
      <c r="L20" s="131"/>
      <c r="M20" s="131"/>
      <c r="N20" s="131"/>
      <c r="O20" s="131"/>
      <c r="Z20" s="130"/>
      <c r="AA20" s="131"/>
      <c r="AB20" s="19"/>
      <c r="AC20" s="19"/>
      <c r="AD20" s="19"/>
      <c r="AE20" s="19"/>
      <c r="AF20" s="19"/>
      <c r="AG20" s="19"/>
      <c r="AH20" s="19"/>
      <c r="AI20" s="5"/>
    </row>
    <row r="21" spans="1:35" x14ac:dyDescent="0.2">
      <c r="A21" s="330"/>
      <c r="B21" s="198"/>
      <c r="C21" s="330"/>
      <c r="D21" s="130"/>
      <c r="E21" s="131"/>
      <c r="F21" s="131"/>
      <c r="G21" s="131"/>
      <c r="H21" s="131"/>
      <c r="I21" s="131"/>
      <c r="J21" s="131"/>
      <c r="K21" s="131"/>
      <c r="L21" s="131"/>
      <c r="M21" s="131"/>
      <c r="N21" s="131"/>
      <c r="O21" s="131"/>
      <c r="R21" s="296"/>
      <c r="Z21" s="130"/>
      <c r="AA21" s="131"/>
      <c r="AB21" s="19"/>
      <c r="AC21" s="19"/>
      <c r="AD21" s="19"/>
      <c r="AE21" s="19"/>
      <c r="AF21" s="19"/>
      <c r="AG21" s="19"/>
      <c r="AH21" s="19"/>
      <c r="AI21" s="5"/>
    </row>
    <row r="22" spans="1:35" ht="34" x14ac:dyDescent="0.2">
      <c r="B22" s="33" t="str">
        <f>"Fleet average: "&amp;ROUND(AVERAGE(_xlfn.ANCHORARRAY(B2)),0)&amp;" months"</f>
        <v>Fleet average: 55 months</v>
      </c>
      <c r="D22" s="130"/>
      <c r="E22" s="131"/>
      <c r="F22" s="131"/>
      <c r="G22" s="131"/>
      <c r="H22" s="131"/>
      <c r="I22" s="131"/>
      <c r="J22" s="131"/>
      <c r="K22" s="131"/>
      <c r="L22" s="131"/>
      <c r="M22" s="131"/>
      <c r="N22" s="131"/>
      <c r="O22" s="131"/>
      <c r="P22" s="425" t="str">
        <f>"Average OCC = "&amp;DOLLAR(AVERAGE(_xlfn.ANCHORARRAY(P2)),0)&amp;"/kWe"</f>
        <v>Average OCC = $6,021/kWe</v>
      </c>
      <c r="Q22" s="425" t="str">
        <f ca="1">"Average TCI = "&amp;DOLLAR(AVERAGE(_xlfn.ANCHORARRAY(Q2)),0)&amp;"/kWe"</f>
        <v>Average TCI = $7,615/kWe</v>
      </c>
      <c r="S22" s="425" t="str">
        <f>"Average net OCC = "&amp;DOLLAR(AVERAGE(_xlfn.ANCHORARRAY(S2)),0)&amp;"/kWe"</f>
        <v>Average net OCC = $5,460/kWe</v>
      </c>
      <c r="T22" s="425" t="str">
        <f ca="1">"Average NCI = "&amp;DOLLAR(AVERAGE(_xlfn.ANCHORARRAY(T2)),0)&amp;"/kWe"</f>
        <v>Average NCI = $7,054/kWe</v>
      </c>
      <c r="Z22" s="330"/>
      <c r="AA22" s="130"/>
      <c r="AB22" s="19"/>
      <c r="AC22" s="19"/>
      <c r="AD22" s="19"/>
      <c r="AE22" s="19"/>
      <c r="AF22" s="19"/>
      <c r="AG22" s="19"/>
      <c r="AH22" s="19"/>
    </row>
    <row r="23" spans="1:35" x14ac:dyDescent="0.2">
      <c r="D23" s="130"/>
      <c r="E23" s="131"/>
      <c r="F23" s="131"/>
      <c r="G23" s="131"/>
      <c r="H23" s="131"/>
      <c r="I23" s="131"/>
      <c r="J23" s="131"/>
      <c r="K23" s="131"/>
      <c r="L23" s="131"/>
      <c r="M23" s="131"/>
      <c r="N23" s="131"/>
      <c r="O23" s="131"/>
      <c r="Z23" s="330"/>
      <c r="AA23" s="130"/>
      <c r="AB23" s="19"/>
      <c r="AC23" s="19"/>
      <c r="AD23" s="19"/>
      <c r="AE23" s="19"/>
      <c r="AF23" s="19"/>
      <c r="AG23" s="19"/>
      <c r="AH23" s="19"/>
    </row>
    <row r="24" spans="1:35" x14ac:dyDescent="0.2">
      <c r="F24" s="200"/>
      <c r="G24" s="200"/>
      <c r="H24" s="200"/>
      <c r="I24" s="200"/>
      <c r="J24" s="200"/>
      <c r="K24" s="200"/>
      <c r="L24" s="200"/>
      <c r="M24" s="200"/>
      <c r="N24" s="200"/>
      <c r="O24" s="200"/>
      <c r="P24" s="200"/>
      <c r="Q24" s="200"/>
      <c r="R24" s="200"/>
      <c r="S24" s="200"/>
      <c r="T24" s="200"/>
      <c r="U24" s="200"/>
      <c r="V24" s="200"/>
      <c r="W24" s="200"/>
      <c r="X24" s="200"/>
      <c r="Y24" s="200"/>
      <c r="Z24" s="200"/>
      <c r="AA24" s="200"/>
      <c r="AB24" s="200"/>
      <c r="AC24" s="200"/>
      <c r="AD24" s="200"/>
      <c r="AE24" s="200"/>
      <c r="AF24" s="200"/>
      <c r="AG24" s="200"/>
      <c r="AH24" s="200"/>
    </row>
    <row r="25" spans="1:35" x14ac:dyDescent="0.2">
      <c r="A25" s="423" t="s">
        <v>1556</v>
      </c>
      <c r="B25" s="424" t="s">
        <v>1557</v>
      </c>
      <c r="C25" s="424" t="s">
        <v>1558</v>
      </c>
      <c r="F25" s="19"/>
      <c r="G25" s="19"/>
      <c r="H25" s="19"/>
      <c r="I25" s="19"/>
      <c r="J25" s="19"/>
      <c r="K25" s="19"/>
      <c r="L25" s="19"/>
      <c r="M25" s="19"/>
      <c r="Z25" s="19"/>
      <c r="AA25" s="19"/>
      <c r="AB25" s="19"/>
      <c r="AC25" s="19"/>
      <c r="AD25" s="19"/>
      <c r="AE25" s="19"/>
      <c r="AF25" s="19"/>
      <c r="AG25" s="19"/>
      <c r="AH25" s="19"/>
    </row>
    <row r="26" spans="1:35" ht="34" x14ac:dyDescent="0.2">
      <c r="A26" s="338" t="s">
        <v>31</v>
      </c>
      <c r="B26" s="19">
        <f>MAX(_xlfn.ANCHORARRAY(O2))-AD2</f>
        <v>14862.572058737871</v>
      </c>
      <c r="C26" s="319">
        <f t="shared" ref="C26:C35" si="0">B26/$B$26</f>
        <v>1</v>
      </c>
      <c r="F26" s="19"/>
      <c r="G26" s="19"/>
      <c r="H26" s="19"/>
      <c r="I26" s="19"/>
      <c r="J26" s="19"/>
      <c r="K26" s="19"/>
      <c r="L26" s="19"/>
      <c r="M26" s="19"/>
      <c r="Z26" s="19"/>
      <c r="AA26" s="19"/>
      <c r="AB26" s="19"/>
      <c r="AC26" s="19"/>
      <c r="AD26" s="19"/>
      <c r="AE26" s="19"/>
      <c r="AF26" s="19"/>
      <c r="AG26" s="19"/>
      <c r="AH26" s="19"/>
    </row>
    <row r="27" spans="1:35" x14ac:dyDescent="0.2">
      <c r="A27" s="4" t="s">
        <v>26</v>
      </c>
      <c r="B27" s="19" cm="1">
        <f t="array" ref="B27">INDEX(_xlfn.ANCHORARRAY($AD$2),MAX(_xlfn.ANCHORARRAY($A$2)),0)</f>
        <v>-304.47489587817239</v>
      </c>
      <c r="C27" s="319">
        <f t="shared" si="0"/>
        <v>-2.0486016463023182E-2</v>
      </c>
      <c r="F27" s="19"/>
      <c r="G27" s="19"/>
      <c r="H27" s="19"/>
      <c r="I27" s="19"/>
      <c r="J27" s="19"/>
      <c r="K27" s="19"/>
      <c r="L27" s="19"/>
      <c r="M27" s="19"/>
      <c r="Z27" s="19"/>
      <c r="AA27" s="19"/>
      <c r="AB27" s="19"/>
      <c r="AC27" s="19"/>
      <c r="AD27" s="19"/>
      <c r="AE27" s="19"/>
      <c r="AF27" s="19"/>
      <c r="AG27" s="19"/>
      <c r="AH27" s="19"/>
    </row>
    <row r="28" spans="1:35" ht="34" x14ac:dyDescent="0.2">
      <c r="A28" s="337" t="s">
        <v>34</v>
      </c>
      <c r="B28" s="19" cm="1">
        <f t="array" ref="B28">INDEX(_xlfn.ANCHORARRAY($AE$2),MAX(_xlfn.ANCHORARRAY($A$2)),0)-INDEX(_xlfn.ANCHORARRAY($AE$2),MIN(_xlfn.ANCHORARRAY($A$2)),0)</f>
        <v>-6036.786472815711</v>
      </c>
      <c r="C28" s="319">
        <f t="shared" si="0"/>
        <v>-0.40617373957602565</v>
      </c>
      <c r="F28" s="19"/>
      <c r="G28" s="19"/>
      <c r="H28" s="19"/>
      <c r="I28" s="19"/>
      <c r="J28" s="19"/>
      <c r="K28" s="19"/>
      <c r="L28" s="19"/>
      <c r="M28" s="19"/>
      <c r="Z28" s="19"/>
      <c r="AA28" s="19"/>
      <c r="AB28" s="19"/>
      <c r="AC28" s="19"/>
      <c r="AD28" s="19"/>
      <c r="AE28" s="19"/>
      <c r="AF28" s="19"/>
      <c r="AG28" s="19"/>
      <c r="AH28" s="19"/>
    </row>
    <row r="29" spans="1:35" ht="34" x14ac:dyDescent="0.2">
      <c r="A29" s="337" t="s">
        <v>35</v>
      </c>
      <c r="B29" s="19" cm="1">
        <f t="array" ref="B29">INDEX(_xlfn.ANCHORARRAY($AF$2),MAX(_xlfn.ANCHORARRAY($A$2)),0)-INDEX(_xlfn.ANCHORARRAY($AF$2),MIN(_xlfn.ANCHORARRAY($A$2)),0)</f>
        <v>-533.24032811763357</v>
      </c>
      <c r="C29" s="319">
        <f t="shared" si="0"/>
        <v>-3.5878065116201452E-2</v>
      </c>
      <c r="F29" s="19"/>
      <c r="G29" s="19"/>
      <c r="H29" s="19"/>
      <c r="I29" s="19"/>
      <c r="J29" s="19"/>
      <c r="K29" s="19"/>
      <c r="L29" s="19"/>
      <c r="M29" s="19"/>
      <c r="Z29" s="19"/>
      <c r="AA29" s="19"/>
      <c r="AB29" s="19"/>
      <c r="AC29" s="19"/>
      <c r="AD29" s="19"/>
      <c r="AE29" s="19"/>
      <c r="AF29" s="19"/>
      <c r="AG29" s="19"/>
      <c r="AH29" s="19"/>
    </row>
    <row r="30" spans="1:35" ht="34" x14ac:dyDescent="0.2">
      <c r="A30" s="337" t="s">
        <v>36</v>
      </c>
      <c r="B30" s="19" cm="1">
        <f t="array" ref="B30">INDEX(_xlfn.ANCHORARRAY($AG$2),MAX(_xlfn.ANCHORARRAY($A$2)),0)-INDEX(_xlfn.ANCHORARRAY($AG$2),MIN(_xlfn.ANCHORARRAY($A$2)),0)</f>
        <v>-1499.0766750429405</v>
      </c>
      <c r="C30" s="319">
        <f t="shared" si="0"/>
        <v>-0.10086253369325915</v>
      </c>
    </row>
    <row r="31" spans="1:35" ht="51" x14ac:dyDescent="0.2">
      <c r="A31" s="337" t="s">
        <v>37</v>
      </c>
      <c r="B31" s="19" cm="1">
        <f t="array" ref="B31">INDEX(_xlfn.ANCHORARRAY($AH$2),MAX(_xlfn.ANCHORARRAY($A$2)),0)-INDEX(_xlfn.ANCHORARRAY($AH$2),MIN(_xlfn.ANCHORARRAY($A$2)),0)</f>
        <v>-954.75785667634466</v>
      </c>
      <c r="C31" s="319">
        <f t="shared" si="0"/>
        <v>-6.4239073351710474E-2</v>
      </c>
    </row>
    <row r="32" spans="1:35" ht="34" x14ac:dyDescent="0.2">
      <c r="A32" s="337" t="s">
        <v>32</v>
      </c>
      <c r="B32" s="19" cm="1">
        <f t="array" ref="B32">INDEX(_xlfn.ANCHORARRAY($AA$2),MAX(_xlfn.ANCHORARRAY($A$2)),0)-INDEX(_xlfn.ANCHORARRAY($AA$2),MIN(_xlfn.ANCHORARRAY($A$2)),0)</f>
        <v>-69.22722557040349</v>
      </c>
      <c r="C32" s="319">
        <f t="shared" si="0"/>
        <v>-4.6578227036890322E-3</v>
      </c>
    </row>
    <row r="33" spans="1:34" ht="17" x14ac:dyDescent="0.2">
      <c r="A33" s="337" t="s">
        <v>1569</v>
      </c>
      <c r="B33" s="19" cm="1">
        <f t="array" ref="B33">INDEX(_xlfn.ANCHORARRAY(AB2),MAX(_xlfn.ANCHORARRAY($A$2)),0)-INDEX(_xlfn.ANCHORARRAY(AB2),MIN(_xlfn.ANCHORARRAY($A$2)),0)</f>
        <v>0</v>
      </c>
      <c r="C33" s="319">
        <f t="shared" si="0"/>
        <v>0</v>
      </c>
    </row>
    <row r="34" spans="1:34" ht="34" x14ac:dyDescent="0.2">
      <c r="A34" s="337" t="s">
        <v>33</v>
      </c>
      <c r="B34" s="19" cm="1">
        <f t="array" ref="B34">INDEX(_xlfn.ANCHORARRAY($AC$2),MAX(_xlfn.ANCHORARRAY($A$2)),0)-INDEX(_xlfn.ANCHORARRAY($AC$2),MIN(_xlfn.ANCHORARRAY($A$2)),0)</f>
        <v>-1338.7991166363061</v>
      </c>
      <c r="C34" s="319">
        <f t="shared" si="0"/>
        <v>-9.0078561862999423E-2</v>
      </c>
    </row>
    <row r="35" spans="1:34" ht="34" x14ac:dyDescent="0.2">
      <c r="A35" s="338" t="s">
        <v>38</v>
      </c>
      <c r="B35" s="19">
        <f>MIN(_xlfn.ANCHORARRAY(O2))</f>
        <v>4126.2094880003606</v>
      </c>
      <c r="C35" s="319">
        <f t="shared" si="0"/>
        <v>0.27762418723309173</v>
      </c>
      <c r="AH35" s="19"/>
    </row>
    <row r="36" spans="1:34" x14ac:dyDescent="0.2">
      <c r="A36" s="199" t="s">
        <v>39</v>
      </c>
      <c r="B36" s="19">
        <f>B35-B26</f>
        <v>-10736.36257073751</v>
      </c>
    </row>
    <row r="37" spans="1:34" ht="57" customHeight="1" x14ac:dyDescent="0.2">
      <c r="A37" s="199" t="s">
        <v>40</v>
      </c>
      <c r="B37" s="19">
        <f>SUM(B27:B34)</f>
        <v>-10736.36257073751</v>
      </c>
    </row>
    <row r="38" spans="1:34" x14ac:dyDescent="0.2">
      <c r="A38" s="450" t="s">
        <v>41</v>
      </c>
      <c r="B38" s="451" t="b">
        <f>IF(B36=B37,TRUE,FALSE)</f>
        <v>1</v>
      </c>
    </row>
    <row r="50" spans="2:13" x14ac:dyDescent="0.2">
      <c r="D50" s="19"/>
      <c r="E50" s="19"/>
      <c r="F50" s="19"/>
      <c r="G50" s="19"/>
      <c r="H50" s="19"/>
      <c r="I50" s="19"/>
      <c r="J50" s="19"/>
      <c r="K50" s="19"/>
      <c r="L50" s="19"/>
      <c r="M50" s="19"/>
    </row>
    <row r="51" spans="2:13" x14ac:dyDescent="0.2">
      <c r="D51" s="19"/>
      <c r="E51" s="19"/>
      <c r="F51" s="19"/>
      <c r="G51" s="19"/>
      <c r="H51" s="19"/>
      <c r="I51" s="19"/>
      <c r="J51" s="19"/>
      <c r="K51" s="19"/>
      <c r="L51" s="19"/>
    </row>
    <row r="52" spans="2:13" x14ac:dyDescent="0.2">
      <c r="E52" s="19"/>
      <c r="F52" s="19"/>
      <c r="G52" s="19"/>
      <c r="H52" s="19"/>
      <c r="I52" s="19"/>
      <c r="J52" s="19"/>
      <c r="K52" s="19"/>
      <c r="L52" s="19"/>
    </row>
    <row r="53" spans="2:13" x14ac:dyDescent="0.2">
      <c r="E53" s="19"/>
      <c r="F53" s="19"/>
      <c r="G53" s="19"/>
      <c r="H53" s="19"/>
      <c r="I53" s="19"/>
      <c r="J53" s="19"/>
      <c r="K53" s="19"/>
      <c r="L53" s="19"/>
    </row>
    <row r="54" spans="2:13" x14ac:dyDescent="0.2">
      <c r="E54" s="19"/>
      <c r="F54" s="19"/>
      <c r="G54" s="19"/>
      <c r="H54" s="19"/>
      <c r="I54" s="19"/>
      <c r="J54" s="19"/>
      <c r="K54" s="19"/>
      <c r="L54" s="19"/>
    </row>
    <row r="55" spans="2:13" x14ac:dyDescent="0.2">
      <c r="E55" s="19"/>
      <c r="F55" s="19"/>
      <c r="G55" s="19"/>
      <c r="H55" s="19"/>
      <c r="I55" s="19"/>
      <c r="J55" s="19"/>
      <c r="K55" s="19"/>
      <c r="L55" s="19"/>
    </row>
    <row r="56" spans="2:13" x14ac:dyDescent="0.2">
      <c r="E56" s="19"/>
      <c r="F56" s="19"/>
      <c r="G56" s="19"/>
      <c r="H56" s="19"/>
      <c r="I56" s="19"/>
      <c r="J56" s="19"/>
      <c r="K56" s="19"/>
      <c r="L56" s="19"/>
    </row>
    <row r="57" spans="2:13" x14ac:dyDescent="0.2">
      <c r="E57" s="19"/>
      <c r="F57" s="19"/>
      <c r="G57" s="19"/>
      <c r="H57" s="19"/>
      <c r="I57" s="19"/>
      <c r="J57" s="19"/>
      <c r="K57" s="19"/>
      <c r="L57" s="19"/>
    </row>
    <row r="58" spans="2:13" x14ac:dyDescent="0.2">
      <c r="E58" s="19"/>
      <c r="F58" s="19"/>
      <c r="G58" s="19"/>
      <c r="H58" s="19"/>
      <c r="I58" s="19"/>
      <c r="J58" s="19"/>
      <c r="K58" s="19"/>
      <c r="L58" s="19"/>
    </row>
    <row r="59" spans="2:13" x14ac:dyDescent="0.2">
      <c r="E59" s="19"/>
      <c r="F59" s="19"/>
      <c r="G59" s="19"/>
      <c r="H59" s="19"/>
      <c r="I59" s="19"/>
      <c r="J59" s="19"/>
      <c r="K59" s="19"/>
      <c r="L59" s="19"/>
    </row>
    <row r="60" spans="2:13" x14ac:dyDescent="0.2">
      <c r="E60" s="19"/>
      <c r="F60" s="19"/>
      <c r="G60" s="19"/>
      <c r="H60" s="19"/>
      <c r="I60" s="19"/>
      <c r="J60" s="19"/>
      <c r="K60" s="19"/>
      <c r="L60" s="19"/>
      <c r="M60" s="200"/>
    </row>
    <row r="61" spans="2:13" x14ac:dyDescent="0.2">
      <c r="B61" s="241"/>
      <c r="C61" s="241"/>
      <c r="D61" s="241"/>
      <c r="E61" s="19"/>
      <c r="F61" s="19"/>
      <c r="G61" s="19"/>
      <c r="H61" s="19"/>
      <c r="I61" s="19"/>
      <c r="J61" s="19"/>
      <c r="K61" s="19"/>
      <c r="L61" s="19"/>
    </row>
    <row r="62" spans="2:13" x14ac:dyDescent="0.2">
      <c r="E62" s="19"/>
      <c r="F62" s="19"/>
      <c r="G62" s="19"/>
      <c r="H62" s="19"/>
      <c r="I62" s="19"/>
      <c r="J62" s="19"/>
      <c r="K62" s="19"/>
      <c r="L62" s="19"/>
    </row>
    <row r="63" spans="2:13" x14ac:dyDescent="0.2">
      <c r="E63" s="19"/>
      <c r="F63" s="19"/>
      <c r="G63" s="19"/>
      <c r="H63" s="19"/>
      <c r="I63" s="19"/>
      <c r="J63" s="19"/>
      <c r="K63" s="19"/>
      <c r="L63" s="19"/>
    </row>
    <row r="64" spans="2:13" x14ac:dyDescent="0.2">
      <c r="E64" s="19"/>
      <c r="F64" s="19"/>
      <c r="G64" s="19"/>
      <c r="H64" s="19"/>
      <c r="I64" s="19"/>
      <c r="J64" s="19"/>
      <c r="K64" s="19"/>
      <c r="L64" s="19"/>
    </row>
    <row r="65" spans="2:13" x14ac:dyDescent="0.2">
      <c r="E65" s="19"/>
      <c r="F65" s="19"/>
      <c r="G65" s="19"/>
      <c r="H65" s="19"/>
      <c r="I65" s="19"/>
      <c r="J65" s="19"/>
      <c r="K65" s="19"/>
      <c r="L65" s="19"/>
    </row>
    <row r="66" spans="2:13" x14ac:dyDescent="0.2">
      <c r="E66" s="19"/>
      <c r="F66" s="19"/>
      <c r="G66" s="19"/>
      <c r="H66" s="19"/>
      <c r="I66" s="19"/>
      <c r="J66" s="19"/>
      <c r="K66" s="19"/>
      <c r="L66" s="19"/>
    </row>
    <row r="67" spans="2:13" x14ac:dyDescent="0.2">
      <c r="E67" s="19"/>
      <c r="F67" s="19"/>
      <c r="G67" s="19"/>
      <c r="H67" s="19"/>
      <c r="I67" s="19"/>
      <c r="J67" s="19"/>
      <c r="K67" s="19"/>
      <c r="L67" s="19"/>
    </row>
    <row r="68" spans="2:13" x14ac:dyDescent="0.2">
      <c r="E68" s="19"/>
      <c r="F68" s="19"/>
      <c r="G68" s="19"/>
      <c r="H68" s="19"/>
      <c r="I68" s="19"/>
      <c r="J68" s="19"/>
      <c r="K68" s="19"/>
      <c r="L68" s="19"/>
    </row>
    <row r="69" spans="2:13" x14ac:dyDescent="0.2">
      <c r="D69" s="19"/>
      <c r="E69" s="19"/>
      <c r="F69" s="19"/>
      <c r="G69" s="19"/>
      <c r="H69" s="19"/>
      <c r="I69" s="19"/>
      <c r="J69" s="19"/>
      <c r="K69" s="19"/>
      <c r="L69" s="19"/>
      <c r="M69" s="19"/>
    </row>
    <row r="70" spans="2:13" x14ac:dyDescent="0.2">
      <c r="B70" s="241"/>
      <c r="C70" s="241"/>
      <c r="D70" s="241"/>
      <c r="E70" s="19"/>
    </row>
    <row r="71" spans="2:13" x14ac:dyDescent="0.2">
      <c r="B71" s="241"/>
      <c r="C71" s="241"/>
      <c r="D71" s="241"/>
      <c r="E71" s="19"/>
    </row>
    <row r="72" spans="2:13" x14ac:dyDescent="0.2">
      <c r="B72" s="241"/>
      <c r="C72" s="241"/>
      <c r="D72" s="241"/>
      <c r="E72" s="19"/>
    </row>
    <row r="73" spans="2:13" x14ac:dyDescent="0.2">
      <c r="B73" s="241"/>
      <c r="C73" s="241"/>
      <c r="D73" s="241"/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C6CCC1-09CC-0F4E-B329-A20ECC6B48B8}">
  <sheetPr>
    <tabColor theme="4"/>
  </sheetPr>
  <dimension ref="A1:I54"/>
  <sheetViews>
    <sheetView workbookViewId="0">
      <selection activeCell="I38" sqref="I38"/>
    </sheetView>
  </sheetViews>
  <sheetFormatPr baseColWidth="10" defaultColWidth="10.83203125" defaultRowHeight="16" x14ac:dyDescent="0.2"/>
  <cols>
    <col min="1" max="1" width="31.33203125" style="15" bestFit="1" customWidth="1"/>
    <col min="2" max="2" width="37.33203125" style="15" bestFit="1" customWidth="1"/>
    <col min="3" max="3" width="73.6640625" style="15" bestFit="1" customWidth="1"/>
    <col min="4" max="4" width="8.1640625" style="15" bestFit="1" customWidth="1"/>
    <col min="5" max="5" width="5.6640625" style="15" bestFit="1" customWidth="1"/>
    <col min="6" max="6" width="6" style="15" bestFit="1" customWidth="1"/>
    <col min="7" max="7" width="5.83203125" style="15" bestFit="1" customWidth="1"/>
    <col min="8" max="8" width="51.6640625" style="15" bestFit="1" customWidth="1"/>
    <col min="9" max="9" width="24.1640625" style="15" bestFit="1" customWidth="1"/>
    <col min="10" max="16384" width="10.83203125" style="15"/>
  </cols>
  <sheetData>
    <row r="1" spans="1:9" s="197" customFormat="1" x14ac:dyDescent="0.2">
      <c r="A1" s="341" t="s">
        <v>42</v>
      </c>
      <c r="B1" s="205" t="s">
        <v>43</v>
      </c>
      <c r="C1" s="205" t="s">
        <v>44</v>
      </c>
      <c r="D1" s="489" t="s">
        <v>45</v>
      </c>
      <c r="E1" s="489"/>
      <c r="F1" s="489"/>
      <c r="G1" s="489"/>
      <c r="H1" s="205" t="s">
        <v>46</v>
      </c>
      <c r="I1" s="206" t="s">
        <v>47</v>
      </c>
    </row>
    <row r="2" spans="1:9" ht="17" x14ac:dyDescent="0.2">
      <c r="A2" s="55" t="s">
        <v>48</v>
      </c>
      <c r="B2" s="51" t="s">
        <v>49</v>
      </c>
      <c r="C2" s="51"/>
      <c r="D2" s="62"/>
      <c r="E2" s="62"/>
      <c r="F2" s="62"/>
      <c r="G2" s="62"/>
      <c r="H2" s="51"/>
      <c r="I2" s="57" t="s">
        <v>50</v>
      </c>
    </row>
    <row r="3" spans="1:9" x14ac:dyDescent="0.2">
      <c r="A3" s="54" t="s">
        <v>51</v>
      </c>
      <c r="B3" s="50" t="s">
        <v>52</v>
      </c>
      <c r="C3" s="50" t="s">
        <v>53</v>
      </c>
      <c r="D3" s="60">
        <v>150000</v>
      </c>
      <c r="E3" s="61"/>
      <c r="F3" s="61"/>
      <c r="G3" s="61"/>
      <c r="H3" s="50" t="s">
        <v>54</v>
      </c>
      <c r="I3" s="50" t="s">
        <v>55</v>
      </c>
    </row>
    <row r="4" spans="1:9" ht="34" x14ac:dyDescent="0.2">
      <c r="A4" s="55" t="s">
        <v>56</v>
      </c>
      <c r="B4" s="51" t="s">
        <v>57</v>
      </c>
      <c r="C4" s="56" t="s">
        <v>58</v>
      </c>
      <c r="D4" s="103">
        <v>0.3</v>
      </c>
      <c r="E4" s="103">
        <v>-0.3</v>
      </c>
      <c r="F4" s="103">
        <v>-0.3</v>
      </c>
      <c r="G4" s="103"/>
      <c r="H4" s="51"/>
      <c r="I4" s="57" t="s">
        <v>50</v>
      </c>
    </row>
    <row r="5" spans="1:9" ht="34" x14ac:dyDescent="0.2">
      <c r="A5" s="55" t="s">
        <v>59</v>
      </c>
      <c r="B5" s="51" t="s">
        <v>57</v>
      </c>
      <c r="C5" s="51" t="s">
        <v>60</v>
      </c>
      <c r="D5" s="103">
        <v>-0.4</v>
      </c>
      <c r="E5" s="103"/>
      <c r="F5" s="103"/>
      <c r="G5" s="103"/>
      <c r="H5" s="51" t="s">
        <v>61</v>
      </c>
      <c r="I5" s="57" t="s">
        <v>62</v>
      </c>
    </row>
    <row r="6" spans="1:9" x14ac:dyDescent="0.2">
      <c r="A6" s="452" t="s">
        <v>1576</v>
      </c>
      <c r="B6" s="51" t="s">
        <v>63</v>
      </c>
      <c r="C6" s="51" t="s">
        <v>60</v>
      </c>
      <c r="D6" s="103">
        <v>-0.4</v>
      </c>
      <c r="E6" s="103"/>
      <c r="F6" s="103"/>
      <c r="G6" s="103"/>
      <c r="H6" s="51" t="s">
        <v>61</v>
      </c>
      <c r="I6" s="57" t="s">
        <v>62</v>
      </c>
    </row>
    <row r="7" spans="1:9" x14ac:dyDescent="0.2">
      <c r="A7" s="452" t="s">
        <v>1576</v>
      </c>
      <c r="B7" s="51" t="s">
        <v>64</v>
      </c>
      <c r="C7" s="51" t="s">
        <v>60</v>
      </c>
      <c r="D7" s="103">
        <v>-0.4</v>
      </c>
      <c r="E7" s="103"/>
      <c r="F7" s="103"/>
      <c r="G7" s="103"/>
      <c r="H7" s="51" t="s">
        <v>61</v>
      </c>
      <c r="I7" s="57" t="s">
        <v>62</v>
      </c>
    </row>
    <row r="8" spans="1:9" ht="17" x14ac:dyDescent="0.2">
      <c r="A8" s="55" t="s">
        <v>65</v>
      </c>
      <c r="B8" s="51" t="s">
        <v>66</v>
      </c>
      <c r="C8" s="56" t="s">
        <v>67</v>
      </c>
      <c r="D8" s="103">
        <f>1/($D$33-100%)</f>
        <v>-3.333333333333333</v>
      </c>
      <c r="E8" s="103">
        <f>-100%*D8</f>
        <v>3.333333333333333</v>
      </c>
      <c r="F8" s="103"/>
      <c r="G8" s="103"/>
      <c r="H8" s="51" t="s">
        <v>61</v>
      </c>
      <c r="I8" s="57" t="s">
        <v>50</v>
      </c>
    </row>
    <row r="9" spans="1:9" ht="17" x14ac:dyDescent="0.2">
      <c r="A9" s="55" t="s">
        <v>65</v>
      </c>
      <c r="B9" s="51" t="s">
        <v>68</v>
      </c>
      <c r="C9" s="56" t="s">
        <v>69</v>
      </c>
      <c r="D9" s="103"/>
      <c r="E9" s="103"/>
      <c r="F9" s="103"/>
      <c r="G9" s="103"/>
      <c r="H9" s="51" t="s">
        <v>70</v>
      </c>
      <c r="I9" s="57"/>
    </row>
    <row r="10" spans="1:9" ht="34" x14ac:dyDescent="0.2">
      <c r="A10" s="453" t="s">
        <v>71</v>
      </c>
      <c r="B10" s="52" t="s">
        <v>72</v>
      </c>
      <c r="C10" s="154"/>
      <c r="D10" s="150">
        <v>-0.9</v>
      </c>
      <c r="E10" s="150">
        <v>0.9</v>
      </c>
      <c r="F10" s="150"/>
      <c r="G10" s="150"/>
      <c r="H10" s="52" t="s">
        <v>73</v>
      </c>
      <c r="I10" s="58" t="s">
        <v>50</v>
      </c>
    </row>
    <row r="11" spans="1:9" ht="34" x14ac:dyDescent="0.2">
      <c r="A11" s="453" t="s">
        <v>74</v>
      </c>
      <c r="B11" s="52" t="s">
        <v>75</v>
      </c>
      <c r="C11" s="323" t="s">
        <v>76</v>
      </c>
      <c r="D11" s="151">
        <v>-6</v>
      </c>
      <c r="E11" s="151">
        <v>-3</v>
      </c>
      <c r="F11" s="151">
        <v>18</v>
      </c>
      <c r="G11" s="150"/>
      <c r="H11" s="52" t="s">
        <v>73</v>
      </c>
      <c r="I11" s="58" t="s">
        <v>50</v>
      </c>
    </row>
    <row r="12" spans="1:9" s="29" customFormat="1" ht="17" x14ac:dyDescent="0.2">
      <c r="A12" s="454" t="s">
        <v>1585</v>
      </c>
      <c r="B12" s="53" t="s">
        <v>72</v>
      </c>
      <c r="C12" s="155"/>
      <c r="D12" s="152">
        <v>-0.15</v>
      </c>
      <c r="E12" s="153">
        <v>0.3</v>
      </c>
      <c r="F12" s="152"/>
      <c r="G12" s="153"/>
      <c r="H12" s="53" t="s">
        <v>77</v>
      </c>
      <c r="I12" s="59"/>
    </row>
    <row r="13" spans="1:9" s="46" customFormat="1" ht="34" x14ac:dyDescent="0.2">
      <c r="A13" s="455" t="s">
        <v>1586</v>
      </c>
      <c r="B13" s="138" t="s">
        <v>72</v>
      </c>
      <c r="C13" s="156"/>
      <c r="D13" s="342">
        <f>D12</f>
        <v>-0.15</v>
      </c>
      <c r="E13" s="343">
        <v>0.3</v>
      </c>
      <c r="F13" s="342"/>
      <c r="G13" s="343"/>
      <c r="H13" s="138" t="s">
        <v>77</v>
      </c>
      <c r="I13" s="138" t="s">
        <v>50</v>
      </c>
    </row>
    <row r="14" spans="1:9" s="46" customFormat="1" ht="34" x14ac:dyDescent="0.2">
      <c r="A14" s="455" t="s">
        <v>1586</v>
      </c>
      <c r="B14" s="138" t="s">
        <v>29</v>
      </c>
      <c r="C14" s="156"/>
      <c r="D14" s="342">
        <v>0.14499999999999999</v>
      </c>
      <c r="E14" s="343">
        <v>0.71</v>
      </c>
      <c r="F14" s="342"/>
      <c r="G14" s="343"/>
      <c r="H14" s="138" t="s">
        <v>77</v>
      </c>
      <c r="I14" s="138" t="s">
        <v>50</v>
      </c>
    </row>
    <row r="15" spans="1:9" s="20" customFormat="1" x14ac:dyDescent="0.2">
      <c r="A15" s="137" t="s">
        <v>78</v>
      </c>
      <c r="B15" s="138" t="s">
        <v>79</v>
      </c>
      <c r="C15" s="138" t="s">
        <v>80</v>
      </c>
      <c r="D15" s="344"/>
      <c r="E15" s="344"/>
      <c r="F15" s="344"/>
      <c r="G15" s="344"/>
      <c r="H15" s="138" t="s">
        <v>70</v>
      </c>
      <c r="I15" s="138" t="s">
        <v>81</v>
      </c>
    </row>
    <row r="16" spans="1:9" ht="17" thickBot="1" x14ac:dyDescent="0.25">
      <c r="D16" s="121"/>
      <c r="E16" s="121"/>
      <c r="F16" s="121"/>
      <c r="G16" s="121"/>
    </row>
    <row r="17" spans="1:9" ht="17" thickBot="1" x14ac:dyDescent="0.25">
      <c r="A17" s="345" t="s">
        <v>82</v>
      </c>
      <c r="B17" s="346" t="s">
        <v>83</v>
      </c>
      <c r="C17" s="31"/>
      <c r="D17" s="122" t="s">
        <v>84</v>
      </c>
      <c r="E17" s="31"/>
      <c r="F17" s="31"/>
      <c r="G17" s="32"/>
      <c r="H17" s="31"/>
      <c r="I17" s="32"/>
    </row>
    <row r="18" spans="1:9" x14ac:dyDescent="0.2">
      <c r="A18" s="347" t="s">
        <v>85</v>
      </c>
      <c r="B18" s="347" t="s">
        <v>86</v>
      </c>
      <c r="C18" s="15" t="s">
        <v>87</v>
      </c>
      <c r="D18" s="40">
        <v>1</v>
      </c>
      <c r="H18" s="15" t="s">
        <v>88</v>
      </c>
    </row>
    <row r="19" spans="1:9" x14ac:dyDescent="0.2">
      <c r="A19" s="15" t="s">
        <v>89</v>
      </c>
      <c r="B19" s="15" t="s">
        <v>90</v>
      </c>
      <c r="C19" s="15" t="s">
        <v>91</v>
      </c>
      <c r="D19" s="40">
        <v>1</v>
      </c>
      <c r="H19" s="15" t="s">
        <v>92</v>
      </c>
    </row>
    <row r="20" spans="1:9" x14ac:dyDescent="0.2">
      <c r="A20" s="15" t="s">
        <v>89</v>
      </c>
      <c r="B20" s="15" t="s">
        <v>86</v>
      </c>
      <c r="C20" s="15" t="s">
        <v>91</v>
      </c>
      <c r="D20" s="40">
        <v>1</v>
      </c>
      <c r="H20" s="15" t="s">
        <v>92</v>
      </c>
    </row>
    <row r="21" spans="1:9" x14ac:dyDescent="0.2">
      <c r="A21" s="15" t="s">
        <v>89</v>
      </c>
      <c r="B21" s="15" t="s">
        <v>93</v>
      </c>
      <c r="C21" s="15" t="s">
        <v>91</v>
      </c>
      <c r="D21" s="40">
        <v>1</v>
      </c>
      <c r="H21" s="15" t="s">
        <v>92</v>
      </c>
    </row>
    <row r="22" spans="1:9" x14ac:dyDescent="0.2">
      <c r="A22" s="15" t="s">
        <v>94</v>
      </c>
      <c r="B22" s="15" t="s">
        <v>86</v>
      </c>
      <c r="C22" s="15" t="s">
        <v>95</v>
      </c>
      <c r="D22" s="40">
        <v>1</v>
      </c>
      <c r="H22" s="15" t="s">
        <v>96</v>
      </c>
    </row>
    <row r="23" spans="1:9" x14ac:dyDescent="0.2">
      <c r="A23" s="15" t="s">
        <v>29</v>
      </c>
      <c r="B23" s="15" t="s">
        <v>86</v>
      </c>
      <c r="C23" s="15" t="s">
        <v>97</v>
      </c>
      <c r="D23" s="40">
        <v>1</v>
      </c>
      <c r="H23" s="15" t="s">
        <v>98</v>
      </c>
    </row>
    <row r="24" spans="1:9" x14ac:dyDescent="0.2">
      <c r="A24" s="15" t="s">
        <v>75</v>
      </c>
      <c r="B24" s="15" t="s">
        <v>86</v>
      </c>
      <c r="C24" s="15" t="s">
        <v>99</v>
      </c>
      <c r="D24" s="40">
        <v>1</v>
      </c>
      <c r="H24" s="15" t="s">
        <v>100</v>
      </c>
    </row>
    <row r="25" spans="1:9" x14ac:dyDescent="0.2">
      <c r="A25" s="15" t="s">
        <v>101</v>
      </c>
      <c r="B25" s="15" t="s">
        <v>102</v>
      </c>
      <c r="D25" s="40"/>
    </row>
    <row r="26" spans="1:9" ht="17" thickBot="1" x14ac:dyDescent="0.25">
      <c r="D26" s="40"/>
    </row>
    <row r="27" spans="1:9" ht="17" thickBot="1" x14ac:dyDescent="0.25">
      <c r="A27" s="345" t="s">
        <v>103</v>
      </c>
      <c r="B27" s="346"/>
      <c r="C27" s="346" t="s">
        <v>44</v>
      </c>
      <c r="D27" s="31"/>
      <c r="E27" s="31"/>
      <c r="F27" s="31"/>
      <c r="G27" s="31"/>
      <c r="H27" s="31"/>
      <c r="I27" s="32"/>
    </row>
    <row r="28" spans="1:9" s="346" customFormat="1" ht="17" thickBot="1" x14ac:dyDescent="0.25">
      <c r="A28" s="345" t="s">
        <v>104</v>
      </c>
      <c r="B28" s="346" t="s">
        <v>105</v>
      </c>
      <c r="D28" s="348"/>
    </row>
    <row r="29" spans="1:9" s="20" customFormat="1" x14ac:dyDescent="0.2">
      <c r="A29" s="20" t="s">
        <v>106</v>
      </c>
      <c r="B29" s="119"/>
      <c r="C29" s="20" t="s">
        <v>107</v>
      </c>
      <c r="D29" s="20">
        <v>100</v>
      </c>
      <c r="H29" s="20" t="s">
        <v>107</v>
      </c>
      <c r="I29" s="20" t="s">
        <v>108</v>
      </c>
    </row>
    <row r="30" spans="1:9" s="20" customFormat="1" x14ac:dyDescent="0.2">
      <c r="A30" s="20" t="s">
        <v>109</v>
      </c>
      <c r="B30" s="119"/>
      <c r="C30" s="20" t="s">
        <v>110</v>
      </c>
      <c r="D30" s="20">
        <v>72</v>
      </c>
      <c r="H30" s="20" t="s">
        <v>110</v>
      </c>
      <c r="I30" s="20" t="s">
        <v>108</v>
      </c>
    </row>
    <row r="31" spans="1:9" s="20" customFormat="1" x14ac:dyDescent="0.2">
      <c r="A31" s="20" t="s">
        <v>111</v>
      </c>
      <c r="B31" s="119"/>
      <c r="C31" s="20" t="s">
        <v>112</v>
      </c>
      <c r="D31" s="20">
        <v>160</v>
      </c>
      <c r="H31" s="20" t="s">
        <v>113</v>
      </c>
      <c r="I31" s="20" t="s">
        <v>108</v>
      </c>
    </row>
    <row r="32" spans="1:9" s="20" customFormat="1" x14ac:dyDescent="0.2">
      <c r="A32" s="20" t="s">
        <v>114</v>
      </c>
      <c r="B32" s="119"/>
      <c r="C32" s="20" t="s">
        <v>115</v>
      </c>
      <c r="D32" s="20">
        <v>1058</v>
      </c>
      <c r="H32" s="20" t="s">
        <v>116</v>
      </c>
      <c r="I32" s="20" t="s">
        <v>108</v>
      </c>
    </row>
    <row r="33" spans="1:9" s="20" customFormat="1" ht="17" x14ac:dyDescent="0.2">
      <c r="A33" s="21" t="s">
        <v>117</v>
      </c>
      <c r="B33" s="119"/>
      <c r="C33" s="21" t="s">
        <v>118</v>
      </c>
      <c r="D33" s="136">
        <v>0.7</v>
      </c>
    </row>
    <row r="34" spans="1:9" s="20" customFormat="1" x14ac:dyDescent="0.2">
      <c r="A34" s="20" t="s">
        <v>119</v>
      </c>
      <c r="B34" s="119"/>
      <c r="C34" s="20" t="s">
        <v>120</v>
      </c>
      <c r="D34" s="20">
        <v>0.36</v>
      </c>
      <c r="H34" s="20" t="s">
        <v>120</v>
      </c>
      <c r="I34" s="20" t="s">
        <v>108</v>
      </c>
    </row>
    <row r="35" spans="1:9" s="20" customFormat="1" x14ac:dyDescent="0.2">
      <c r="A35" s="20" t="s">
        <v>121</v>
      </c>
      <c r="B35" s="119"/>
      <c r="C35" s="20" t="s">
        <v>122</v>
      </c>
      <c r="D35" s="20">
        <v>0.36</v>
      </c>
      <c r="H35" s="20" t="s">
        <v>122</v>
      </c>
      <c r="I35" s="20" t="s">
        <v>108</v>
      </c>
    </row>
    <row r="36" spans="1:9" s="20" customFormat="1" x14ac:dyDescent="0.2">
      <c r="A36" s="20" t="s">
        <v>123</v>
      </c>
      <c r="B36" s="119"/>
      <c r="C36" s="20" t="s">
        <v>124</v>
      </c>
      <c r="D36" s="126">
        <v>0.78500000000000003</v>
      </c>
      <c r="H36" s="20" t="s">
        <v>124</v>
      </c>
      <c r="I36" s="20" t="s">
        <v>108</v>
      </c>
    </row>
    <row r="37" spans="1:9" s="20" customFormat="1" x14ac:dyDescent="0.2">
      <c r="A37" s="20" t="s">
        <v>125</v>
      </c>
      <c r="B37" s="119"/>
      <c r="C37" s="20" t="s">
        <v>126</v>
      </c>
      <c r="D37" s="126">
        <v>3.661</v>
      </c>
      <c r="H37" s="20" t="s">
        <v>126</v>
      </c>
      <c r="I37" s="20" t="s">
        <v>108</v>
      </c>
    </row>
    <row r="38" spans="1:9" s="20" customFormat="1" x14ac:dyDescent="0.2">
      <c r="A38" s="20" t="s">
        <v>127</v>
      </c>
      <c r="C38" s="15" t="s">
        <v>128</v>
      </c>
      <c r="D38" s="254">
        <v>4.2070060018633108E-2</v>
      </c>
      <c r="H38" s="20" t="s">
        <v>129</v>
      </c>
      <c r="I38" s="20" t="s">
        <v>130</v>
      </c>
    </row>
    <row r="39" spans="1:9" s="20" customFormat="1" x14ac:dyDescent="0.2">
      <c r="A39" s="20" t="s">
        <v>131</v>
      </c>
      <c r="C39" s="15" t="s">
        <v>132</v>
      </c>
      <c r="D39" s="254">
        <v>3.542346169377483E-3</v>
      </c>
      <c r="H39" s="20" t="s">
        <v>133</v>
      </c>
      <c r="I39" s="20" t="s">
        <v>130</v>
      </c>
    </row>
    <row r="40" spans="1:9" s="20" customFormat="1" x14ac:dyDescent="0.2">
      <c r="A40" s="20" t="s">
        <v>134</v>
      </c>
      <c r="C40" s="15" t="s">
        <v>135</v>
      </c>
      <c r="D40" s="254">
        <v>0.27017603007044061</v>
      </c>
      <c r="H40" s="20" t="s">
        <v>136</v>
      </c>
      <c r="I40" s="20" t="s">
        <v>130</v>
      </c>
    </row>
    <row r="41" spans="1:9" s="20" customFormat="1" x14ac:dyDescent="0.2">
      <c r="A41" s="20" t="s">
        <v>137</v>
      </c>
      <c r="B41" s="119"/>
      <c r="C41" s="20" t="s">
        <v>138</v>
      </c>
      <c r="D41" s="120">
        <v>1.2500000000000001E-2</v>
      </c>
      <c r="H41" s="20" t="s">
        <v>139</v>
      </c>
      <c r="I41" s="20" t="s">
        <v>81</v>
      </c>
    </row>
    <row r="42" spans="1:9" ht="17" x14ac:dyDescent="0.2">
      <c r="A42" s="15" t="s">
        <v>140</v>
      </c>
      <c r="B42" s="15" t="s">
        <v>141</v>
      </c>
      <c r="C42" s="16" t="s">
        <v>142</v>
      </c>
      <c r="D42" s="40">
        <v>0.3</v>
      </c>
      <c r="E42" s="15">
        <v>0.7</v>
      </c>
      <c r="H42" s="15" t="s">
        <v>70</v>
      </c>
      <c r="I42" s="15" t="s">
        <v>55</v>
      </c>
    </row>
    <row r="43" spans="1:9" s="20" customFormat="1" x14ac:dyDescent="0.2">
      <c r="A43" s="20" t="s">
        <v>143</v>
      </c>
      <c r="C43" s="20" t="s">
        <v>144</v>
      </c>
      <c r="D43" s="120">
        <v>4.4999999999999997E-3</v>
      </c>
      <c r="H43" s="20" t="s">
        <v>145</v>
      </c>
      <c r="I43" s="20" t="s">
        <v>81</v>
      </c>
    </row>
    <row r="44" spans="1:9" s="20" customFormat="1" x14ac:dyDescent="0.2">
      <c r="A44" s="20" t="s">
        <v>146</v>
      </c>
      <c r="C44" s="20" t="s">
        <v>147</v>
      </c>
      <c r="D44" s="127">
        <v>7.71</v>
      </c>
      <c r="H44" s="20" t="s">
        <v>81</v>
      </c>
      <c r="I44" s="20" t="s">
        <v>81</v>
      </c>
    </row>
    <row r="45" spans="1:9" ht="17" x14ac:dyDescent="0.2">
      <c r="A45" s="15" t="s">
        <v>148</v>
      </c>
      <c r="B45" s="15" t="s">
        <v>149</v>
      </c>
      <c r="C45" s="16" t="s">
        <v>150</v>
      </c>
      <c r="D45" s="15">
        <v>0.95</v>
      </c>
      <c r="E45" s="15">
        <v>0.73</v>
      </c>
      <c r="F45" s="15">
        <v>0.63</v>
      </c>
      <c r="G45" s="15">
        <v>0.53</v>
      </c>
    </row>
    <row r="46" spans="1:9" x14ac:dyDescent="0.2">
      <c r="A46" s="15" t="s">
        <v>151</v>
      </c>
      <c r="C46" s="15" t="s">
        <v>152</v>
      </c>
      <c r="D46" s="15">
        <v>3</v>
      </c>
    </row>
    <row r="47" spans="1:9" x14ac:dyDescent="0.2">
      <c r="A47" s="15" t="s">
        <v>153</v>
      </c>
      <c r="C47" s="15" t="s">
        <v>154</v>
      </c>
      <c r="D47" s="15">
        <v>4</v>
      </c>
    </row>
    <row r="48" spans="1:9" x14ac:dyDescent="0.2">
      <c r="A48" s="15" t="s">
        <v>155</v>
      </c>
      <c r="C48" s="15" t="s">
        <v>156</v>
      </c>
      <c r="D48" s="15">
        <v>5</v>
      </c>
    </row>
    <row r="49" spans="1:4" x14ac:dyDescent="0.2">
      <c r="A49" s="15" t="s">
        <v>157</v>
      </c>
      <c r="B49" s="15" t="s">
        <v>158</v>
      </c>
      <c r="C49" s="15" t="s">
        <v>159</v>
      </c>
      <c r="D49" s="253">
        <v>0.23593</v>
      </c>
    </row>
    <row r="51" spans="1:4" x14ac:dyDescent="0.2">
      <c r="A51" s="197" t="s">
        <v>160</v>
      </c>
    </row>
    <row r="52" spans="1:4" x14ac:dyDescent="0.2">
      <c r="A52" s="15" t="s">
        <v>161</v>
      </c>
      <c r="B52" s="15">
        <v>33</v>
      </c>
    </row>
    <row r="53" spans="1:4" x14ac:dyDescent="0.2">
      <c r="A53" s="15" t="s">
        <v>162</v>
      </c>
      <c r="B53" s="15">
        <v>23</v>
      </c>
    </row>
    <row r="54" spans="1:4" x14ac:dyDescent="0.2">
      <c r="A54" s="15" t="s">
        <v>163</v>
      </c>
      <c r="B54" s="253">
        <f>1-$B$53/$B$52</f>
        <v>0.30303030303030298</v>
      </c>
    </row>
  </sheetData>
  <mergeCells count="1">
    <mergeCell ref="D1:G1"/>
  </mergeCells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40B51C2-AEB1-C042-99F4-497CB0162644}">
  <sheetPr>
    <tabColor theme="4"/>
  </sheetPr>
  <dimension ref="A1:EB36"/>
  <sheetViews>
    <sheetView zoomScale="130" zoomScaleNormal="130" workbookViewId="0">
      <selection activeCell="I38" sqref="I38"/>
    </sheetView>
  </sheetViews>
  <sheetFormatPr baseColWidth="10" defaultColWidth="11" defaultRowHeight="16" outlineLevelCol="1" x14ac:dyDescent="0.2"/>
  <cols>
    <col min="1" max="1" width="8.6640625" bestFit="1" customWidth="1"/>
    <col min="2" max="2" width="37.5" bestFit="1" customWidth="1"/>
    <col min="3" max="3" width="24.1640625" bestFit="1" customWidth="1"/>
    <col min="4" max="4" width="7.83203125" bestFit="1" customWidth="1"/>
    <col min="5" max="9" width="2.1640625" hidden="1" customWidth="1" outlineLevel="1"/>
    <col min="10" max="10" width="7.83203125" bestFit="1" customWidth="1" collapsed="1"/>
    <col min="11" max="15" width="2.1640625" hidden="1" customWidth="1" outlineLevel="1"/>
    <col min="16" max="16" width="7.33203125" bestFit="1" customWidth="1" collapsed="1"/>
    <col min="17" max="21" width="2.1640625" hidden="1" customWidth="1" outlineLevel="1"/>
    <col min="22" max="22" width="6.1640625" bestFit="1" customWidth="1" collapsed="1"/>
    <col min="23" max="27" width="2.1640625" hidden="1" customWidth="1" outlineLevel="1"/>
    <col min="28" max="28" width="6.1640625" bestFit="1" customWidth="1" collapsed="1"/>
    <col min="29" max="33" width="2.1640625" hidden="1" customWidth="1" outlineLevel="1"/>
    <col min="34" max="34" width="6.1640625" customWidth="1" collapsed="1"/>
    <col min="35" max="39" width="2.1640625" hidden="1" customWidth="1" outlineLevel="1"/>
    <col min="40" max="40" width="6.1640625" bestFit="1" customWidth="1" collapsed="1"/>
    <col min="41" max="45" width="2.1640625" hidden="1" customWidth="1" outlineLevel="1"/>
    <col min="46" max="46" width="6.1640625" bestFit="1" customWidth="1" collapsed="1"/>
    <col min="47" max="51" width="2.1640625" hidden="1" customWidth="1" outlineLevel="1"/>
    <col min="52" max="52" width="6.1640625" bestFit="1" customWidth="1" collapsed="1"/>
    <col min="53" max="57" width="2.1640625" hidden="1" customWidth="1" outlineLevel="1"/>
    <col min="58" max="58" width="6.1640625" bestFit="1" customWidth="1" collapsed="1"/>
    <col min="59" max="63" width="3.33203125" hidden="1" customWidth="1" outlineLevel="1"/>
    <col min="64" max="64" width="6.1640625" bestFit="1" customWidth="1" collapsed="1"/>
    <col min="65" max="69" width="3.33203125" hidden="1" customWidth="1" outlineLevel="1"/>
    <col min="70" max="70" width="6.1640625" bestFit="1" customWidth="1" collapsed="1"/>
    <col min="71" max="75" width="3.33203125" hidden="1" customWidth="1" outlineLevel="1"/>
    <col min="76" max="76" width="6.1640625" bestFit="1" customWidth="1" collapsed="1"/>
    <col min="77" max="81" width="3.33203125" hidden="1" customWidth="1" outlineLevel="1"/>
    <col min="82" max="82" width="6.1640625" bestFit="1" customWidth="1" collapsed="1"/>
    <col min="83" max="87" width="3.33203125" hidden="1" customWidth="1" outlineLevel="1"/>
    <col min="88" max="88" width="6.1640625" bestFit="1" customWidth="1" collapsed="1"/>
    <col min="89" max="93" width="3.33203125" hidden="1" customWidth="1" outlineLevel="1"/>
    <col min="94" max="94" width="6.1640625" bestFit="1" customWidth="1" collapsed="1"/>
    <col min="95" max="99" width="3.33203125" hidden="1" customWidth="1" outlineLevel="1"/>
    <col min="100" max="100" width="6.1640625" bestFit="1" customWidth="1" collapsed="1"/>
    <col min="101" max="105" width="3.33203125" hidden="1" customWidth="1" outlineLevel="1"/>
    <col min="106" max="106" width="6.1640625" bestFit="1" customWidth="1" collapsed="1"/>
    <col min="107" max="111" width="3.33203125" hidden="1" customWidth="1" outlineLevel="1"/>
    <col min="112" max="112" width="6.1640625" bestFit="1" customWidth="1" collapsed="1"/>
    <col min="113" max="117" width="3.33203125" hidden="1" customWidth="1" outlineLevel="1"/>
    <col min="118" max="118" width="6.1640625" bestFit="1" customWidth="1" collapsed="1"/>
    <col min="119" max="123" width="3.33203125" customWidth="1"/>
  </cols>
  <sheetData>
    <row r="1" spans="1:132" ht="23" x14ac:dyDescent="0.2">
      <c r="B1" s="113" t="s">
        <v>0</v>
      </c>
      <c r="C1" s="114">
        <f>DASHBOARD!W5</f>
        <v>10</v>
      </c>
      <c r="D1" s="241" t="s">
        <v>166</v>
      </c>
    </row>
    <row r="2" spans="1:132" s="76" customFormat="1" ht="17" x14ac:dyDescent="0.2">
      <c r="D2" s="115" cm="1">
        <f t="array" ref="D2:DN2">TRANSPOSE(DASHBOARD!$S$9:$S$123)</f>
        <v>1</v>
      </c>
      <c r="E2" s="77">
        <v>1</v>
      </c>
      <c r="F2" s="77">
        <v>1</v>
      </c>
      <c r="G2" s="77">
        <v>1</v>
      </c>
      <c r="H2" s="77">
        <v>1</v>
      </c>
      <c r="I2" s="77">
        <v>1</v>
      </c>
      <c r="J2" s="79">
        <v>2</v>
      </c>
      <c r="K2" s="79">
        <v>2</v>
      </c>
      <c r="L2" s="79">
        <v>2</v>
      </c>
      <c r="M2" s="79">
        <v>2</v>
      </c>
      <c r="N2" s="79">
        <v>2</v>
      </c>
      <c r="O2" s="79">
        <v>2</v>
      </c>
      <c r="P2" s="79">
        <v>3</v>
      </c>
      <c r="Q2" s="79">
        <v>3</v>
      </c>
      <c r="R2" s="79">
        <v>3</v>
      </c>
      <c r="S2" s="79">
        <v>3</v>
      </c>
      <c r="T2" s="79">
        <v>3</v>
      </c>
      <c r="U2" s="79">
        <v>3</v>
      </c>
      <c r="V2" s="79">
        <v>4</v>
      </c>
      <c r="W2" s="79">
        <v>4</v>
      </c>
      <c r="X2" s="79">
        <v>4</v>
      </c>
      <c r="Y2" s="79">
        <v>4</v>
      </c>
      <c r="Z2" s="79">
        <v>4</v>
      </c>
      <c r="AA2" s="79">
        <v>4</v>
      </c>
      <c r="AB2" s="79">
        <v>5</v>
      </c>
      <c r="AC2" s="79">
        <v>5</v>
      </c>
      <c r="AD2" s="79">
        <v>5</v>
      </c>
      <c r="AE2" s="79">
        <v>5</v>
      </c>
      <c r="AF2" s="79">
        <v>5</v>
      </c>
      <c r="AG2" s="79">
        <v>5</v>
      </c>
      <c r="AH2" s="79">
        <v>6</v>
      </c>
      <c r="AI2" s="79">
        <v>6</v>
      </c>
      <c r="AJ2" s="79">
        <v>6</v>
      </c>
      <c r="AK2" s="79">
        <v>6</v>
      </c>
      <c r="AL2" s="79">
        <v>6</v>
      </c>
      <c r="AM2" s="79">
        <v>6</v>
      </c>
      <c r="AN2" s="79">
        <v>7</v>
      </c>
      <c r="AO2" s="79">
        <v>7</v>
      </c>
      <c r="AP2" s="79">
        <v>7</v>
      </c>
      <c r="AQ2" s="79">
        <v>7</v>
      </c>
      <c r="AR2" s="79">
        <v>7</v>
      </c>
      <c r="AS2" s="79">
        <v>7</v>
      </c>
      <c r="AT2" s="79">
        <v>8</v>
      </c>
      <c r="AU2" s="79">
        <v>8</v>
      </c>
      <c r="AV2" s="79">
        <v>8</v>
      </c>
      <c r="AW2" s="79">
        <v>8</v>
      </c>
      <c r="AX2" s="79">
        <v>8</v>
      </c>
      <c r="AY2" s="79">
        <v>8</v>
      </c>
      <c r="AZ2" s="79">
        <v>9</v>
      </c>
      <c r="BA2" s="79">
        <v>9</v>
      </c>
      <c r="BB2" s="79">
        <v>9</v>
      </c>
      <c r="BC2" s="79">
        <v>9</v>
      </c>
      <c r="BD2" s="79">
        <v>9</v>
      </c>
      <c r="BE2" s="79">
        <v>9</v>
      </c>
      <c r="BF2" s="79">
        <v>10</v>
      </c>
      <c r="BG2" s="79">
        <v>10</v>
      </c>
      <c r="BH2" s="79">
        <v>10</v>
      </c>
      <c r="BI2" s="79">
        <v>10</v>
      </c>
      <c r="BJ2" s="79">
        <v>10</v>
      </c>
      <c r="BK2" s="79">
        <v>10</v>
      </c>
      <c r="BL2" s="79" t="str">
        <v/>
      </c>
      <c r="BM2" s="79" t="str">
        <v/>
      </c>
      <c r="BN2" s="79" t="str">
        <v/>
      </c>
      <c r="BO2" s="79" t="str">
        <v/>
      </c>
      <c r="BP2" s="79" t="str">
        <v/>
      </c>
      <c r="BQ2" s="79" t="str">
        <v/>
      </c>
      <c r="BR2" s="79" t="str">
        <v/>
      </c>
      <c r="BS2" s="79" t="str">
        <v/>
      </c>
      <c r="BT2" s="79" t="str">
        <v/>
      </c>
      <c r="BU2" s="79" t="str">
        <v/>
      </c>
      <c r="BV2" s="79" t="str">
        <v/>
      </c>
      <c r="BW2" s="79" t="str">
        <v/>
      </c>
      <c r="BX2" s="79" t="str">
        <v/>
      </c>
      <c r="BY2" s="79" t="str">
        <v/>
      </c>
      <c r="BZ2" s="79" t="str">
        <v/>
      </c>
      <c r="CA2" s="79" t="str">
        <v/>
      </c>
      <c r="CB2" s="79" t="str">
        <v/>
      </c>
      <c r="CC2" s="79" t="str">
        <v/>
      </c>
      <c r="CD2" s="79" t="str">
        <v/>
      </c>
      <c r="CE2" s="79" t="str">
        <v/>
      </c>
      <c r="CF2" s="79" t="str">
        <v/>
      </c>
      <c r="CG2" s="79" t="str">
        <v/>
      </c>
      <c r="CH2" s="79" t="str">
        <v/>
      </c>
      <c r="CI2" s="79" t="str">
        <v/>
      </c>
      <c r="CJ2" s="79" t="str">
        <v/>
      </c>
      <c r="CK2" s="79" t="str">
        <v/>
      </c>
      <c r="CL2" s="79" t="str">
        <v/>
      </c>
      <c r="CM2" s="79" t="str">
        <v/>
      </c>
      <c r="CN2" s="79" t="str">
        <v/>
      </c>
      <c r="CO2" s="79" t="str">
        <v/>
      </c>
      <c r="CP2" s="79" t="str">
        <v/>
      </c>
      <c r="CQ2" s="79" t="str">
        <v/>
      </c>
      <c r="CR2" s="79" t="str">
        <v/>
      </c>
      <c r="CS2" s="79" t="str">
        <v/>
      </c>
      <c r="CT2" s="79" t="str">
        <v/>
      </c>
      <c r="CU2" s="79" t="str">
        <v/>
      </c>
      <c r="CV2" s="79" t="str">
        <v/>
      </c>
      <c r="CW2" s="79" t="str">
        <v/>
      </c>
      <c r="CX2" s="79" t="str">
        <v/>
      </c>
      <c r="CY2" s="79" t="str">
        <v/>
      </c>
      <c r="CZ2" s="79" t="str">
        <v/>
      </c>
      <c r="DA2" s="79" t="str">
        <v/>
      </c>
      <c r="DB2" s="79" t="str">
        <v/>
      </c>
      <c r="DC2" s="79" t="str">
        <v/>
      </c>
      <c r="DD2" s="79" t="str">
        <v/>
      </c>
      <c r="DE2" s="79" t="str">
        <v/>
      </c>
      <c r="DF2" s="79" t="str">
        <v/>
      </c>
      <c r="DG2" s="79" t="str">
        <v/>
      </c>
      <c r="DH2" s="79" t="str">
        <v/>
      </c>
      <c r="DI2" s="79" t="str">
        <v/>
      </c>
      <c r="DJ2" s="79" t="str">
        <v/>
      </c>
      <c r="DK2" s="79" t="str">
        <v/>
      </c>
      <c r="DL2" s="79" t="str">
        <v/>
      </c>
      <c r="DM2" s="79" t="str">
        <v/>
      </c>
      <c r="DN2" s="79" t="str">
        <v/>
      </c>
      <c r="DO2" s="79"/>
      <c r="DP2" s="79"/>
      <c r="DQ2" s="79"/>
      <c r="DR2" s="79"/>
      <c r="DS2" s="79"/>
      <c r="DT2" s="79"/>
      <c r="DU2" s="79"/>
      <c r="DV2" s="79"/>
      <c r="DW2" s="79"/>
      <c r="DX2" s="79"/>
      <c r="DY2" s="79"/>
      <c r="DZ2" s="79"/>
      <c r="EA2" s="79"/>
      <c r="EB2" s="79"/>
    </row>
    <row r="3" spans="1:132" s="76" customFormat="1" ht="16" customHeight="1" x14ac:dyDescent="0.2">
      <c r="B3" s="123" t="s">
        <v>167</v>
      </c>
      <c r="C3" s="114"/>
      <c r="D3" s="272">
        <v>311</v>
      </c>
      <c r="E3" s="77"/>
      <c r="F3" s="77"/>
      <c r="G3" s="77"/>
      <c r="H3" s="77"/>
      <c r="I3" s="77"/>
      <c r="J3" s="79">
        <f>D$3</f>
        <v>311</v>
      </c>
      <c r="K3" s="79"/>
      <c r="L3" s="79"/>
      <c r="M3" s="79"/>
      <c r="N3" s="79"/>
      <c r="O3" s="79"/>
      <c r="P3" s="79">
        <f>J$3</f>
        <v>311</v>
      </c>
      <c r="Q3" s="79"/>
      <c r="R3" s="79"/>
      <c r="S3" s="79"/>
      <c r="T3" s="79"/>
      <c r="U3" s="79"/>
      <c r="V3" s="124">
        <v>1056</v>
      </c>
      <c r="W3" s="79"/>
      <c r="X3" s="79"/>
      <c r="Y3" s="79"/>
      <c r="Z3" s="79"/>
      <c r="AA3" s="79"/>
      <c r="AB3" s="124">
        <v>1056</v>
      </c>
      <c r="AC3" s="79"/>
      <c r="AD3" s="79"/>
      <c r="AE3" s="79"/>
      <c r="AF3" s="79"/>
      <c r="AG3" s="79"/>
      <c r="AH3" s="124">
        <v>1056</v>
      </c>
      <c r="AI3" s="79"/>
      <c r="AJ3" s="79"/>
      <c r="AK3" s="79"/>
      <c r="AL3" s="79"/>
      <c r="AM3" s="79"/>
      <c r="AN3" s="124">
        <v>1056</v>
      </c>
      <c r="AO3" s="79"/>
      <c r="AP3" s="79"/>
      <c r="AQ3" s="79"/>
      <c r="AR3" s="79"/>
      <c r="AS3" s="79"/>
      <c r="AT3" s="124">
        <v>1056</v>
      </c>
      <c r="AU3" s="79"/>
      <c r="AV3" s="79"/>
      <c r="AW3" s="79"/>
      <c r="AX3" s="79"/>
      <c r="AY3" s="79"/>
      <c r="AZ3" s="124">
        <v>1056</v>
      </c>
      <c r="BA3" s="79"/>
      <c r="BB3" s="79"/>
      <c r="BC3" s="79"/>
      <c r="BD3" s="79"/>
      <c r="BE3" s="79"/>
      <c r="BF3" s="124">
        <v>1056</v>
      </c>
      <c r="BG3" s="79"/>
      <c r="BH3" s="79"/>
      <c r="BI3" s="79"/>
      <c r="BJ3" s="79"/>
      <c r="BK3" s="79"/>
      <c r="BL3" s="124">
        <v>1056</v>
      </c>
      <c r="BM3" s="79"/>
      <c r="BN3" s="79"/>
      <c r="BO3" s="79"/>
      <c r="BP3" s="79"/>
      <c r="BQ3" s="79"/>
      <c r="BR3" s="124">
        <v>1056</v>
      </c>
      <c r="BS3" s="79"/>
      <c r="BT3" s="79"/>
      <c r="BU3" s="79"/>
      <c r="BV3" s="79"/>
      <c r="BW3" s="79"/>
      <c r="BX3" s="124">
        <v>1056</v>
      </c>
      <c r="BY3" s="79"/>
      <c r="BZ3" s="79"/>
      <c r="CA3" s="79"/>
      <c r="CB3" s="79"/>
      <c r="CC3" s="79"/>
      <c r="CD3" s="124">
        <v>1056</v>
      </c>
      <c r="CE3" s="79"/>
      <c r="CF3" s="79"/>
      <c r="CG3" s="79"/>
      <c r="CH3" s="79"/>
      <c r="CI3" s="79"/>
      <c r="CJ3" s="124">
        <v>1056</v>
      </c>
      <c r="CK3" s="79"/>
      <c r="CL3" s="79"/>
      <c r="CM3" s="79"/>
      <c r="CN3" s="79"/>
      <c r="CO3" s="79"/>
      <c r="CP3" s="124">
        <v>1056</v>
      </c>
      <c r="CQ3" s="79"/>
      <c r="CR3" s="79"/>
      <c r="CS3" s="79"/>
      <c r="CT3" s="79"/>
      <c r="CU3" s="79"/>
      <c r="CV3" s="124">
        <v>1056</v>
      </c>
      <c r="CW3" s="79"/>
      <c r="CX3" s="79"/>
      <c r="CY3" s="79"/>
      <c r="CZ3" s="79"/>
      <c r="DA3" s="79"/>
      <c r="DB3" s="124">
        <v>1056</v>
      </c>
      <c r="DC3" s="79"/>
      <c r="DD3" s="79"/>
      <c r="DE3" s="79"/>
      <c r="DF3" s="79"/>
      <c r="DG3" s="79"/>
      <c r="DH3" s="124">
        <v>1056</v>
      </c>
      <c r="DI3" s="79"/>
      <c r="DJ3" s="79"/>
      <c r="DK3" s="79"/>
      <c r="DL3" s="79"/>
      <c r="DM3" s="79"/>
      <c r="DN3" s="124">
        <v>1056</v>
      </c>
      <c r="DO3" s="79"/>
      <c r="DP3" s="79"/>
      <c r="DQ3" s="79"/>
      <c r="DR3" s="79"/>
      <c r="DS3" s="79"/>
      <c r="DT3" s="79"/>
      <c r="DU3" s="79"/>
      <c r="DV3" s="79"/>
      <c r="DW3" s="79"/>
      <c r="DX3" s="79"/>
      <c r="DY3" s="79"/>
      <c r="DZ3" s="79"/>
      <c r="EA3" s="79"/>
      <c r="EB3" s="79"/>
    </row>
    <row r="4" spans="1:132" s="76" customFormat="1" ht="16" customHeight="1" x14ac:dyDescent="0.2">
      <c r="B4" s="123" t="s">
        <v>168</v>
      </c>
      <c r="C4" s="114"/>
      <c r="D4" s="272">
        <v>100</v>
      </c>
      <c r="E4" s="77"/>
      <c r="F4" s="77"/>
      <c r="G4" s="77"/>
      <c r="H4" s="77"/>
      <c r="I4" s="77"/>
      <c r="J4" s="79">
        <f>D4</f>
        <v>100</v>
      </c>
      <c r="K4" s="79"/>
      <c r="L4" s="79"/>
      <c r="M4" s="79"/>
      <c r="N4" s="79"/>
      <c r="O4" s="79"/>
      <c r="P4" s="79">
        <f>J4</f>
        <v>100</v>
      </c>
      <c r="Q4" s="79"/>
      <c r="R4" s="79"/>
      <c r="S4" s="79"/>
      <c r="T4" s="79"/>
      <c r="U4" s="79"/>
      <c r="V4" s="79">
        <f>P4</f>
        <v>100</v>
      </c>
      <c r="W4" s="79"/>
      <c r="X4" s="79"/>
      <c r="Y4" s="79"/>
      <c r="Z4" s="79"/>
      <c r="AA4" s="79"/>
      <c r="AB4" s="79">
        <f>V4</f>
        <v>100</v>
      </c>
      <c r="AC4" s="79"/>
      <c r="AD4" s="79"/>
      <c r="AE4" s="79"/>
      <c r="AF4" s="79"/>
      <c r="AG4" s="79"/>
      <c r="AH4" s="79">
        <f>AB4</f>
        <v>100</v>
      </c>
      <c r="AI4" s="79"/>
      <c r="AJ4" s="79"/>
      <c r="AK4" s="79"/>
      <c r="AL4" s="79"/>
      <c r="AM4" s="79"/>
      <c r="AN4" s="79">
        <f>AH4</f>
        <v>100</v>
      </c>
      <c r="AO4" s="79"/>
      <c r="AP4" s="79"/>
      <c r="AQ4" s="79"/>
      <c r="AR4" s="79"/>
      <c r="AS4" s="79"/>
      <c r="AT4" s="79">
        <f>AN4</f>
        <v>100</v>
      </c>
      <c r="AU4" s="79"/>
      <c r="AV4" s="79"/>
      <c r="AW4" s="79"/>
      <c r="AX4" s="79"/>
      <c r="AY4" s="79"/>
      <c r="AZ4" s="79">
        <f>AT4</f>
        <v>100</v>
      </c>
      <c r="BA4" s="79"/>
      <c r="BB4" s="79"/>
      <c r="BC4" s="79"/>
      <c r="BD4" s="79"/>
      <c r="BE4" s="79"/>
      <c r="BF4" s="79">
        <f>AZ4</f>
        <v>100</v>
      </c>
      <c r="BG4" s="79"/>
      <c r="BH4" s="79"/>
      <c r="BI4" s="79"/>
      <c r="BJ4" s="79"/>
      <c r="BK4" s="79"/>
      <c r="BL4" s="79">
        <f>BF4</f>
        <v>100</v>
      </c>
      <c r="BM4" s="79"/>
      <c r="BN4" s="79"/>
      <c r="BO4" s="79"/>
      <c r="BP4" s="79"/>
      <c r="BQ4" s="79"/>
      <c r="BR4" s="79">
        <f>BL4</f>
        <v>100</v>
      </c>
      <c r="BS4" s="79"/>
      <c r="BT4" s="79"/>
      <c r="BU4" s="79"/>
      <c r="BV4" s="79"/>
      <c r="BW4" s="79"/>
      <c r="BX4" s="79">
        <f>BR4</f>
        <v>100</v>
      </c>
      <c r="BY4" s="79"/>
      <c r="BZ4" s="79"/>
      <c r="CA4" s="79"/>
      <c r="CB4" s="79"/>
      <c r="CC4" s="79"/>
      <c r="CD4" s="79">
        <f>BX4</f>
        <v>100</v>
      </c>
      <c r="CE4" s="79"/>
      <c r="CF4" s="79"/>
      <c r="CG4" s="79"/>
      <c r="CH4" s="79"/>
      <c r="CI4" s="79"/>
      <c r="CJ4" s="79">
        <f>CD4</f>
        <v>100</v>
      </c>
      <c r="CK4" s="79"/>
      <c r="CL4" s="79"/>
      <c r="CM4" s="79"/>
      <c r="CN4" s="79"/>
      <c r="CO4" s="79"/>
      <c r="CP4" s="79">
        <f>CJ4</f>
        <v>100</v>
      </c>
      <c r="CQ4" s="79"/>
      <c r="CR4" s="79"/>
      <c r="CS4" s="79"/>
      <c r="CT4" s="79"/>
      <c r="CU4" s="79"/>
      <c r="CV4" s="79">
        <f>CP4</f>
        <v>100</v>
      </c>
      <c r="CW4" s="79"/>
      <c r="CX4" s="79"/>
      <c r="CY4" s="79"/>
      <c r="CZ4" s="79"/>
      <c r="DA4" s="79"/>
      <c r="DB4" s="79">
        <f>CV4</f>
        <v>100</v>
      </c>
      <c r="DC4" s="79"/>
      <c r="DD4" s="79"/>
      <c r="DE4" s="79"/>
      <c r="DF4" s="79"/>
      <c r="DG4" s="79"/>
      <c r="DH4" s="79">
        <f>DB4</f>
        <v>100</v>
      </c>
      <c r="DI4" s="79"/>
      <c r="DJ4" s="79"/>
      <c r="DK4" s="79"/>
      <c r="DL4" s="79"/>
      <c r="DM4" s="79"/>
      <c r="DN4" s="79">
        <f>DH4</f>
        <v>100</v>
      </c>
      <c r="DO4" s="79"/>
      <c r="DP4" s="79"/>
      <c r="DQ4" s="79"/>
      <c r="DR4" s="79"/>
      <c r="DS4" s="79"/>
      <c r="DT4" s="79"/>
      <c r="DU4" s="79"/>
      <c r="DV4" s="79"/>
      <c r="DW4" s="79"/>
      <c r="DX4" s="79"/>
      <c r="DY4" s="79"/>
      <c r="DZ4" s="79"/>
      <c r="EA4" s="79"/>
      <c r="EB4" s="79"/>
    </row>
    <row r="5" spans="1:132" s="76" customFormat="1" ht="16" customHeight="1" x14ac:dyDescent="0.2">
      <c r="B5" s="123" t="s">
        <v>169</v>
      </c>
      <c r="C5" s="114"/>
      <c r="D5" s="272">
        <v>16</v>
      </c>
      <c r="E5" s="77"/>
      <c r="F5" s="77"/>
      <c r="G5" s="77"/>
      <c r="H5" s="77"/>
      <c r="I5" s="77"/>
      <c r="J5" s="79">
        <f>MAX($D$5*(1-'SFR Relationships'!$B$54)^LOG('SFR Levers &amp; Variables '!J2,2),7)</f>
        <v>11.151515151515152</v>
      </c>
      <c r="K5" s="79">
        <f>MAX($D$5*(1-'SFR Relationships'!$B$54)^LOG('SFR Levers &amp; Variables '!K2,2),7)</f>
        <v>11.151515151515152</v>
      </c>
      <c r="L5" s="79">
        <f>MAX($D$5*(1-'SFR Relationships'!$B$54)^LOG('SFR Levers &amp; Variables '!L2,2),7)</f>
        <v>11.151515151515152</v>
      </c>
      <c r="M5" s="79">
        <f>MAX($D$5*(1-'SFR Relationships'!$B$54)^LOG('SFR Levers &amp; Variables '!M2,2),7)</f>
        <v>11.151515151515152</v>
      </c>
      <c r="N5" s="79">
        <f>MAX($D$5*(1-'SFR Relationships'!$B$54)^LOG('SFR Levers &amp; Variables '!N2,2),7)</f>
        <v>11.151515151515152</v>
      </c>
      <c r="O5" s="79">
        <f>MAX($D$5*(1-'SFR Relationships'!$B$54)^LOG('SFR Levers &amp; Variables '!O2,2),7)</f>
        <v>11.151515151515152</v>
      </c>
      <c r="P5" s="79">
        <f>MAX($D$5*(1-'SFR Relationships'!$B$54)^LOG('SFR Levers &amp; Variables '!P2,2),7)</f>
        <v>9.0285890813032275</v>
      </c>
      <c r="Q5" s="79">
        <f>MAX($D$5*(1-'SFR Relationships'!$B$54)^LOG('SFR Levers &amp; Variables '!Q2,2),7)</f>
        <v>9.0285890813032275</v>
      </c>
      <c r="R5" s="79">
        <f>MAX($D$5*(1-'SFR Relationships'!$B$54)^LOG('SFR Levers &amp; Variables '!R2,2),7)</f>
        <v>9.0285890813032275</v>
      </c>
      <c r="S5" s="79">
        <f>MAX($D$5*(1-'SFR Relationships'!$B$54)^LOG('SFR Levers &amp; Variables '!S2,2),7)</f>
        <v>9.0285890813032275</v>
      </c>
      <c r="T5" s="79">
        <f>MAX($D$5*(1-'SFR Relationships'!$B$54)^LOG('SFR Levers &amp; Variables '!T2,2),7)</f>
        <v>9.0285890813032275</v>
      </c>
      <c r="U5" s="79">
        <f>MAX($D$5*(1-'SFR Relationships'!$B$54)^LOG('SFR Levers &amp; Variables '!U2,2),7)</f>
        <v>9.0285890813032275</v>
      </c>
      <c r="V5" s="79">
        <f>MAX($D$5*(1-'SFR Relationships'!$B$54)^LOG('SFR Levers &amp; Variables '!V2,2),7)</f>
        <v>7.7722681359045005</v>
      </c>
      <c r="W5" s="79">
        <f>MAX($D$5*(1-'SFR Relationships'!$B$54)^LOG('SFR Levers &amp; Variables '!W2,2),7)</f>
        <v>7.7722681359045005</v>
      </c>
      <c r="X5" s="79">
        <f>MAX($D$5*(1-'SFR Relationships'!$B$54)^LOG('SFR Levers &amp; Variables '!X2,2),7)</f>
        <v>7.7722681359045005</v>
      </c>
      <c r="Y5" s="79">
        <f>MAX($D$5*(1-'SFR Relationships'!$B$54)^LOG('SFR Levers &amp; Variables '!Y2,2),7)</f>
        <v>7.7722681359045005</v>
      </c>
      <c r="Z5" s="79">
        <f>MAX($D$5*(1-'SFR Relationships'!$B$54)^LOG('SFR Levers &amp; Variables '!Z2,2),7)</f>
        <v>7.7722681359045005</v>
      </c>
      <c r="AA5" s="79">
        <f>MAX($D$5*(1-'SFR Relationships'!$B$54)^LOG('SFR Levers &amp; Variables '!AA2,2),7)</f>
        <v>7.7722681359045005</v>
      </c>
      <c r="AB5" s="79">
        <f>MAX($D$5*(1-'SFR Relationships'!$B$54)^LOG('SFR Levers &amp; Variables '!AB2,2),7)</f>
        <v>7</v>
      </c>
      <c r="AC5" s="79">
        <f>MAX($D$5*(1-'SFR Relationships'!$B$54)^LOG('SFR Levers &amp; Variables '!AC2,2),7)</f>
        <v>7</v>
      </c>
      <c r="AD5" s="79">
        <f>MAX($D$5*(1-'SFR Relationships'!$B$54)^LOG('SFR Levers &amp; Variables '!AD2,2),7)</f>
        <v>7</v>
      </c>
      <c r="AE5" s="79">
        <f>MAX($D$5*(1-'SFR Relationships'!$B$54)^LOG('SFR Levers &amp; Variables '!AE2,2),7)</f>
        <v>7</v>
      </c>
      <c r="AF5" s="79">
        <f>MAX($D$5*(1-'SFR Relationships'!$B$54)^LOG('SFR Levers &amp; Variables '!AF2,2),7)</f>
        <v>7</v>
      </c>
      <c r="AG5" s="79">
        <f>MAX($D$5*(1-'SFR Relationships'!$B$54)^LOG('SFR Levers &amp; Variables '!AG2,2),7)</f>
        <v>7</v>
      </c>
      <c r="AH5" s="79">
        <f>MAX($D$5*(1-'SFR Relationships'!$B$54)^LOG('SFR Levers &amp; Variables '!AH2,2),7)</f>
        <v>7</v>
      </c>
      <c r="AI5" s="79">
        <f>MAX($D$5*(1-'SFR Relationships'!$B$54)^LOG('SFR Levers &amp; Variables '!AI2,2),7)</f>
        <v>7</v>
      </c>
      <c r="AJ5" s="79">
        <f>MAX($D$5*(1-'SFR Relationships'!$B$54)^LOG('SFR Levers &amp; Variables '!AJ2,2),7)</f>
        <v>7</v>
      </c>
      <c r="AK5" s="79">
        <f>MAX($D$5*(1-'SFR Relationships'!$B$54)^LOG('SFR Levers &amp; Variables '!AK2,2),7)</f>
        <v>7</v>
      </c>
      <c r="AL5" s="79">
        <f>MAX($D$5*(1-'SFR Relationships'!$B$54)^LOG('SFR Levers &amp; Variables '!AL2,2),7)</f>
        <v>7</v>
      </c>
      <c r="AM5" s="79">
        <f>MAX($D$5*(1-'SFR Relationships'!$B$54)^LOG('SFR Levers &amp; Variables '!AM2,2),7)</f>
        <v>7</v>
      </c>
      <c r="AN5" s="79">
        <f>MAX($D$5*(1-'SFR Relationships'!$B$54)^LOG('SFR Levers &amp; Variables '!AN2,2),7)</f>
        <v>7</v>
      </c>
      <c r="AO5" s="79">
        <f>MAX($D$5*(1-'SFR Relationships'!$B$54)^LOG('SFR Levers &amp; Variables '!AO2,2),7)</f>
        <v>7</v>
      </c>
      <c r="AP5" s="79">
        <f>MAX($D$5*(1-'SFR Relationships'!$B$54)^LOG('SFR Levers &amp; Variables '!AP2,2),7)</f>
        <v>7</v>
      </c>
      <c r="AQ5" s="79">
        <f>MAX($D$5*(1-'SFR Relationships'!$B$54)^LOG('SFR Levers &amp; Variables '!AQ2,2),7)</f>
        <v>7</v>
      </c>
      <c r="AR5" s="79">
        <f>MAX($D$5*(1-'SFR Relationships'!$B$54)^LOG('SFR Levers &amp; Variables '!AR2,2),7)</f>
        <v>7</v>
      </c>
      <c r="AS5" s="79">
        <f>MAX($D$5*(1-'SFR Relationships'!$B$54)^LOG('SFR Levers &amp; Variables '!AS2,2),7)</f>
        <v>7</v>
      </c>
      <c r="AT5" s="79">
        <f>MAX($D$5*(1-'SFR Relationships'!$B$54)^LOG('SFR Levers &amp; Variables '!AT2,2),7)</f>
        <v>7</v>
      </c>
      <c r="AU5" s="79">
        <f>MAX($D$5*(1-'SFR Relationships'!$B$54)^LOG('SFR Levers &amp; Variables '!AU2,2),7)</f>
        <v>7</v>
      </c>
      <c r="AV5" s="79">
        <f>MAX($D$5*(1-'SFR Relationships'!$B$54)^LOG('SFR Levers &amp; Variables '!AV2,2),7)</f>
        <v>7</v>
      </c>
      <c r="AW5" s="79">
        <f>MAX($D$5*(1-'SFR Relationships'!$B$54)^LOG('SFR Levers &amp; Variables '!AW2,2),7)</f>
        <v>7</v>
      </c>
      <c r="AX5" s="79">
        <f>MAX($D$5*(1-'SFR Relationships'!$B$54)^LOG('SFR Levers &amp; Variables '!AX2,2),7)</f>
        <v>7</v>
      </c>
      <c r="AY5" s="79">
        <f>MAX($D$5*(1-'SFR Relationships'!$B$54)^LOG('SFR Levers &amp; Variables '!AY2,2),7)</f>
        <v>7</v>
      </c>
      <c r="AZ5" s="79">
        <f>MAX($D$5*(1-'SFR Relationships'!$B$54)^LOG('SFR Levers &amp; Variables '!AZ2,2),7)</f>
        <v>7</v>
      </c>
      <c r="BA5" s="79">
        <f>MAX($D$5*(1-'SFR Relationships'!$B$54)^LOG('SFR Levers &amp; Variables '!BA2,2),7)</f>
        <v>7</v>
      </c>
      <c r="BB5" s="79">
        <f>MAX($D$5*(1-'SFR Relationships'!$B$54)^LOG('SFR Levers &amp; Variables '!BB2,2),7)</f>
        <v>7</v>
      </c>
      <c r="BC5" s="79">
        <f>MAX($D$5*(1-'SFR Relationships'!$B$54)^LOG('SFR Levers &amp; Variables '!BC2,2),7)</f>
        <v>7</v>
      </c>
      <c r="BD5" s="79">
        <f>MAX($D$5*(1-'SFR Relationships'!$B$54)^LOG('SFR Levers &amp; Variables '!BD2,2),7)</f>
        <v>7</v>
      </c>
      <c r="BE5" s="79">
        <f>MAX($D$5*(1-'SFR Relationships'!$B$54)^LOG('SFR Levers &amp; Variables '!BE2,2),7)</f>
        <v>7</v>
      </c>
      <c r="BF5" s="79">
        <f>MAX($D$5*(1-'SFR Relationships'!$B$54)^LOG('SFR Levers &amp; Variables '!BF2,2),7)</f>
        <v>7</v>
      </c>
      <c r="BG5" s="79">
        <f>MAX($D$5*(1-'SFR Relationships'!$B$54)^LOG('SFR Levers &amp; Variables '!BG2,2),7)</f>
        <v>7</v>
      </c>
      <c r="BH5" s="79">
        <f>MAX($D$5*(1-'SFR Relationships'!$B$54)^LOG('SFR Levers &amp; Variables '!BH2,2),7)</f>
        <v>7</v>
      </c>
      <c r="BI5" s="79">
        <f>MAX($D$5*(1-'SFR Relationships'!$B$54)^LOG('SFR Levers &amp; Variables '!BI2,2),7)</f>
        <v>7</v>
      </c>
      <c r="BJ5" s="79">
        <f>MAX($D$5*(1-'SFR Relationships'!$B$54)^LOG('SFR Levers &amp; Variables '!BJ2,2),7)</f>
        <v>7</v>
      </c>
      <c r="BK5" s="79">
        <f>MAX($D$5*(1-'SFR Relationships'!$B$54)^LOG('SFR Levers &amp; Variables '!BK2,2),7)</f>
        <v>7</v>
      </c>
      <c r="BL5" s="79" t="e">
        <f>MAX($D$5*(1-'SFR Relationships'!$B$54)^LOG('SFR Levers &amp; Variables '!BL2,2),7)</f>
        <v>#VALUE!</v>
      </c>
      <c r="BM5" s="79" t="e">
        <f>MAX($D$5*(1-'SFR Relationships'!$B$54)^LOG('SFR Levers &amp; Variables '!BM2,2),7)</f>
        <v>#VALUE!</v>
      </c>
      <c r="BN5" s="79" t="e">
        <f>MAX($D$5*(1-'SFR Relationships'!$B$54)^LOG('SFR Levers &amp; Variables '!BN2,2),7)</f>
        <v>#VALUE!</v>
      </c>
      <c r="BO5" s="79" t="e">
        <f>MAX($D$5*(1-'SFR Relationships'!$B$54)^LOG('SFR Levers &amp; Variables '!BO2,2),7)</f>
        <v>#VALUE!</v>
      </c>
      <c r="BP5" s="79" t="e">
        <f>MAX($D$5*(1-'SFR Relationships'!$B$54)^LOG('SFR Levers &amp; Variables '!BP2,2),7)</f>
        <v>#VALUE!</v>
      </c>
      <c r="BQ5" s="79" t="e">
        <f>MAX($D$5*(1-'SFR Relationships'!$B$54)^LOG('SFR Levers &amp; Variables '!BQ2,2),7)</f>
        <v>#VALUE!</v>
      </c>
      <c r="BR5" s="79" t="e">
        <f>MAX($D$5*(1-'SFR Relationships'!$B$54)^LOG('SFR Levers &amp; Variables '!BR2,2),7)</f>
        <v>#VALUE!</v>
      </c>
      <c r="BS5" s="79" t="e">
        <f>MAX($D$5*(1-'SFR Relationships'!$B$54)^LOG('SFR Levers &amp; Variables '!BS2,2),7)</f>
        <v>#VALUE!</v>
      </c>
      <c r="BT5" s="79" t="e">
        <f>MAX($D$5*(1-'SFR Relationships'!$B$54)^LOG('SFR Levers &amp; Variables '!BT2,2),7)</f>
        <v>#VALUE!</v>
      </c>
      <c r="BU5" s="79" t="e">
        <f>MAX($D$5*(1-'SFR Relationships'!$B$54)^LOG('SFR Levers &amp; Variables '!BU2,2),7)</f>
        <v>#VALUE!</v>
      </c>
      <c r="BV5" s="79" t="e">
        <f>MAX($D$5*(1-'SFR Relationships'!$B$54)^LOG('SFR Levers &amp; Variables '!BV2,2),7)</f>
        <v>#VALUE!</v>
      </c>
      <c r="BW5" s="79" t="e">
        <f>MAX($D$5*(1-'SFR Relationships'!$B$54)^LOG('SFR Levers &amp; Variables '!BW2,2),7)</f>
        <v>#VALUE!</v>
      </c>
      <c r="BX5" s="79" t="e">
        <f>MAX($D$5*(1-'SFR Relationships'!$B$54)^LOG('SFR Levers &amp; Variables '!BX2,2),7)</f>
        <v>#VALUE!</v>
      </c>
      <c r="BY5" s="79" t="e">
        <f>MAX($D$5*(1-'SFR Relationships'!$B$54)^LOG('SFR Levers &amp; Variables '!BY2,2),7)</f>
        <v>#VALUE!</v>
      </c>
      <c r="BZ5" s="79" t="e">
        <f>MAX($D$5*(1-'SFR Relationships'!$B$54)^LOG('SFR Levers &amp; Variables '!BZ2,2),7)</f>
        <v>#VALUE!</v>
      </c>
      <c r="CA5" s="79" t="e">
        <f>MAX($D$5*(1-'SFR Relationships'!$B$54)^LOG('SFR Levers &amp; Variables '!CA2,2),7)</f>
        <v>#VALUE!</v>
      </c>
      <c r="CB5" s="79" t="e">
        <f>MAX($D$5*(1-'SFR Relationships'!$B$54)^LOG('SFR Levers &amp; Variables '!CB2,2),7)</f>
        <v>#VALUE!</v>
      </c>
      <c r="CC5" s="79" t="e">
        <f>MAX($D$5*(1-'SFR Relationships'!$B$54)^LOG('SFR Levers &amp; Variables '!CC2,2),7)</f>
        <v>#VALUE!</v>
      </c>
      <c r="CD5" s="79" t="e">
        <f>MAX($D$5*(1-'SFR Relationships'!$B$54)^LOG('SFR Levers &amp; Variables '!CD2,2),7)</f>
        <v>#VALUE!</v>
      </c>
      <c r="CE5" s="79" t="e">
        <f>MAX($D$5*(1-'SFR Relationships'!$B$54)^LOG('SFR Levers &amp; Variables '!CE2,2),7)</f>
        <v>#VALUE!</v>
      </c>
      <c r="CF5" s="79" t="e">
        <f>MAX($D$5*(1-'SFR Relationships'!$B$54)^LOG('SFR Levers &amp; Variables '!CF2,2),7)</f>
        <v>#VALUE!</v>
      </c>
      <c r="CG5" s="79" t="e">
        <f>MAX($D$5*(1-'SFR Relationships'!$B$54)^LOG('SFR Levers &amp; Variables '!CG2,2),7)</f>
        <v>#VALUE!</v>
      </c>
      <c r="CH5" s="79" t="e">
        <f>MAX($D$5*(1-'SFR Relationships'!$B$54)^LOG('SFR Levers &amp; Variables '!CH2,2),7)</f>
        <v>#VALUE!</v>
      </c>
      <c r="CI5" s="79" t="e">
        <f>MAX($D$5*(1-'SFR Relationships'!$B$54)^LOG('SFR Levers &amp; Variables '!CI2,2),7)</f>
        <v>#VALUE!</v>
      </c>
      <c r="CJ5" s="79" t="e">
        <f>MAX($D$5*(1-'SFR Relationships'!$B$54)^LOG('SFR Levers &amp; Variables '!CJ2,2),7)</f>
        <v>#VALUE!</v>
      </c>
      <c r="CK5" s="79" t="e">
        <f>MAX($D$5*(1-'SFR Relationships'!$B$54)^LOG('SFR Levers &amp; Variables '!CK2,2),7)</f>
        <v>#VALUE!</v>
      </c>
      <c r="CL5" s="79" t="e">
        <f>MAX($D$5*(1-'SFR Relationships'!$B$54)^LOG('SFR Levers &amp; Variables '!CL2,2),7)</f>
        <v>#VALUE!</v>
      </c>
      <c r="CM5" s="79" t="e">
        <f>MAX($D$5*(1-'SFR Relationships'!$B$54)^LOG('SFR Levers &amp; Variables '!CM2,2),7)</f>
        <v>#VALUE!</v>
      </c>
      <c r="CN5" s="79" t="e">
        <f>MAX($D$5*(1-'SFR Relationships'!$B$54)^LOG('SFR Levers &amp; Variables '!CN2,2),7)</f>
        <v>#VALUE!</v>
      </c>
      <c r="CO5" s="79" t="e">
        <f>MAX($D$5*(1-'SFR Relationships'!$B$54)^LOG('SFR Levers &amp; Variables '!CO2,2),7)</f>
        <v>#VALUE!</v>
      </c>
      <c r="CP5" s="79" t="e">
        <f>MAX($D$5*(1-'SFR Relationships'!$B$54)^LOG('SFR Levers &amp; Variables '!CP2,2),7)</f>
        <v>#VALUE!</v>
      </c>
      <c r="CQ5" s="79" t="e">
        <f>MAX($D$5*(1-'SFR Relationships'!$B$54)^LOG('SFR Levers &amp; Variables '!CQ2,2),7)</f>
        <v>#VALUE!</v>
      </c>
      <c r="CR5" s="79" t="e">
        <f>MAX($D$5*(1-'SFR Relationships'!$B$54)^LOG('SFR Levers &amp; Variables '!CR2,2),7)</f>
        <v>#VALUE!</v>
      </c>
      <c r="CS5" s="79" t="e">
        <f>MAX($D$5*(1-'SFR Relationships'!$B$54)^LOG('SFR Levers &amp; Variables '!CS2,2),7)</f>
        <v>#VALUE!</v>
      </c>
      <c r="CT5" s="79" t="e">
        <f>MAX($D$5*(1-'SFR Relationships'!$B$54)^LOG('SFR Levers &amp; Variables '!CT2,2),7)</f>
        <v>#VALUE!</v>
      </c>
      <c r="CU5" s="79" t="e">
        <f>MAX($D$5*(1-'SFR Relationships'!$B$54)^LOG('SFR Levers &amp; Variables '!CU2,2),7)</f>
        <v>#VALUE!</v>
      </c>
      <c r="CV5" s="79" t="e">
        <f>MAX($D$5*(1-'SFR Relationships'!$B$54)^LOG('SFR Levers &amp; Variables '!CV2,2),7)</f>
        <v>#VALUE!</v>
      </c>
      <c r="CW5" s="79" t="e">
        <f>MAX($D$5*(1-'SFR Relationships'!$B$54)^LOG('SFR Levers &amp; Variables '!CW2,2),7)</f>
        <v>#VALUE!</v>
      </c>
      <c r="CX5" s="79" t="e">
        <f>MAX($D$5*(1-'SFR Relationships'!$B$54)^LOG('SFR Levers &amp; Variables '!CX2,2),7)</f>
        <v>#VALUE!</v>
      </c>
      <c r="CY5" s="79" t="e">
        <f>MAX($D$5*(1-'SFR Relationships'!$B$54)^LOG('SFR Levers &amp; Variables '!CY2,2),7)</f>
        <v>#VALUE!</v>
      </c>
      <c r="CZ5" s="79" t="e">
        <f>MAX($D$5*(1-'SFR Relationships'!$B$54)^LOG('SFR Levers &amp; Variables '!CZ2,2),7)</f>
        <v>#VALUE!</v>
      </c>
      <c r="DA5" s="79" t="e">
        <f>MAX($D$5*(1-'SFR Relationships'!$B$54)^LOG('SFR Levers &amp; Variables '!DA2,2),7)</f>
        <v>#VALUE!</v>
      </c>
      <c r="DB5" s="79" t="e">
        <f>MAX($D$5*(1-'SFR Relationships'!$B$54)^LOG('SFR Levers &amp; Variables '!DB2,2),7)</f>
        <v>#VALUE!</v>
      </c>
      <c r="DC5" s="79" t="e">
        <f>MAX($D$5*(1-'SFR Relationships'!$B$54)^LOG('SFR Levers &amp; Variables '!DC2,2),7)</f>
        <v>#VALUE!</v>
      </c>
      <c r="DD5" s="79" t="e">
        <f>MAX($D$5*(1-'SFR Relationships'!$B$54)^LOG('SFR Levers &amp; Variables '!DD2,2),7)</f>
        <v>#VALUE!</v>
      </c>
      <c r="DE5" s="79" t="e">
        <f>MAX($D$5*(1-'SFR Relationships'!$B$54)^LOG('SFR Levers &amp; Variables '!DE2,2),7)</f>
        <v>#VALUE!</v>
      </c>
      <c r="DF5" s="79" t="e">
        <f>MAX($D$5*(1-'SFR Relationships'!$B$54)^LOG('SFR Levers &amp; Variables '!DF2,2),7)</f>
        <v>#VALUE!</v>
      </c>
      <c r="DG5" s="79" t="e">
        <f>MAX($D$5*(1-'SFR Relationships'!$B$54)^LOG('SFR Levers &amp; Variables '!DG2,2),7)</f>
        <v>#VALUE!</v>
      </c>
      <c r="DH5" s="79" t="e">
        <f>MAX($D$5*(1-'SFR Relationships'!$B$54)^LOG('SFR Levers &amp; Variables '!DH2,2),7)</f>
        <v>#VALUE!</v>
      </c>
      <c r="DI5" s="79" t="e">
        <f>MAX($D$5*(1-'SFR Relationships'!$B$54)^LOG('SFR Levers &amp; Variables '!DI2,2),7)</f>
        <v>#VALUE!</v>
      </c>
      <c r="DJ5" s="79" t="e">
        <f>MAX($D$5*(1-'SFR Relationships'!$B$54)^LOG('SFR Levers &amp; Variables '!DJ2,2),7)</f>
        <v>#VALUE!</v>
      </c>
      <c r="DK5" s="79" t="e">
        <f>MAX($D$5*(1-'SFR Relationships'!$B$54)^LOG('SFR Levers &amp; Variables '!DK2,2),7)</f>
        <v>#VALUE!</v>
      </c>
      <c r="DL5" s="79" t="e">
        <f>MAX($D$5*(1-'SFR Relationships'!$B$54)^LOG('SFR Levers &amp; Variables '!DL2,2),7)</f>
        <v>#VALUE!</v>
      </c>
      <c r="DM5" s="79" t="e">
        <f>MAX($D$5*(1-'SFR Relationships'!$B$54)^LOG('SFR Levers &amp; Variables '!DM2,2),7)</f>
        <v>#VALUE!</v>
      </c>
      <c r="DN5" s="79" t="e">
        <f>MAX($D$5*(1-'SFR Relationships'!$B$54)^LOG('SFR Levers &amp; Variables '!DN2,2),7)</f>
        <v>#VALUE!</v>
      </c>
      <c r="DO5" s="79"/>
      <c r="DP5" s="79"/>
      <c r="DQ5" s="79"/>
      <c r="DR5" s="79"/>
      <c r="DS5" s="79"/>
      <c r="DT5" s="79"/>
      <c r="DU5" s="79"/>
      <c r="DV5" s="79"/>
      <c r="DW5" s="79"/>
      <c r="DX5" s="79"/>
      <c r="DY5" s="79"/>
      <c r="DZ5" s="79"/>
      <c r="EA5" s="79"/>
      <c r="EB5" s="79"/>
    </row>
    <row r="6" spans="1:132" s="76" customFormat="1" ht="17" x14ac:dyDescent="0.2">
      <c r="A6" s="148"/>
      <c r="B6" s="349" t="s">
        <v>170</v>
      </c>
      <c r="C6" s="115"/>
      <c r="D6" s="164" cm="1">
        <f t="array" ref="D6:DN16">TRANSPOSE(DASHBOARD!$T$9:$AD$123)</f>
        <v>0.06</v>
      </c>
      <c r="E6" s="34">
        <v>0</v>
      </c>
      <c r="F6" s="34">
        <v>0</v>
      </c>
      <c r="G6" s="34">
        <v>0</v>
      </c>
      <c r="H6" s="34">
        <v>0</v>
      </c>
      <c r="I6" s="34">
        <v>0</v>
      </c>
      <c r="J6" s="34">
        <v>0.06</v>
      </c>
      <c r="K6" s="34">
        <v>0</v>
      </c>
      <c r="L6" s="34">
        <v>0</v>
      </c>
      <c r="M6" s="34">
        <v>0</v>
      </c>
      <c r="N6" s="34">
        <v>0</v>
      </c>
      <c r="O6" s="34">
        <v>0</v>
      </c>
      <c r="P6" s="34">
        <v>0.06</v>
      </c>
      <c r="Q6" s="34">
        <v>0</v>
      </c>
      <c r="R6" s="34">
        <v>0</v>
      </c>
      <c r="S6" s="34">
        <v>0</v>
      </c>
      <c r="T6" s="34">
        <v>0</v>
      </c>
      <c r="U6" s="34">
        <v>0</v>
      </c>
      <c r="V6" s="125">
        <v>0.06</v>
      </c>
      <c r="W6" s="34">
        <v>0</v>
      </c>
      <c r="X6" s="34">
        <v>0</v>
      </c>
      <c r="Y6" s="79">
        <v>0</v>
      </c>
      <c r="Z6" s="79">
        <v>0</v>
      </c>
      <c r="AA6" s="79">
        <v>0</v>
      </c>
      <c r="AB6" s="125">
        <v>0.06</v>
      </c>
      <c r="AC6" s="79">
        <v>0</v>
      </c>
      <c r="AD6" s="79">
        <v>0</v>
      </c>
      <c r="AE6" s="79">
        <v>0</v>
      </c>
      <c r="AF6" s="79">
        <v>0</v>
      </c>
      <c r="AG6" s="79">
        <v>0</v>
      </c>
      <c r="AH6" s="125">
        <v>0.06</v>
      </c>
      <c r="AI6" s="79">
        <v>0</v>
      </c>
      <c r="AJ6" s="79">
        <v>0</v>
      </c>
      <c r="AK6" s="79">
        <v>0</v>
      </c>
      <c r="AL6" s="79">
        <v>0</v>
      </c>
      <c r="AM6" s="79">
        <v>0</v>
      </c>
      <c r="AN6" s="125">
        <v>0.06</v>
      </c>
      <c r="AO6" s="79">
        <v>0</v>
      </c>
      <c r="AP6" s="79">
        <v>0</v>
      </c>
      <c r="AQ6" s="79">
        <v>0</v>
      </c>
      <c r="AR6" s="79">
        <v>0</v>
      </c>
      <c r="AS6" s="79">
        <v>0</v>
      </c>
      <c r="AT6" s="125">
        <v>0.06</v>
      </c>
      <c r="AU6" s="79">
        <v>0</v>
      </c>
      <c r="AV6" s="79">
        <v>0</v>
      </c>
      <c r="AW6" s="79">
        <v>0</v>
      </c>
      <c r="AX6" s="79">
        <v>0</v>
      </c>
      <c r="AY6" s="79">
        <v>0</v>
      </c>
      <c r="AZ6" s="125">
        <v>0.06</v>
      </c>
      <c r="BA6" s="79">
        <v>0</v>
      </c>
      <c r="BB6" s="79">
        <v>0</v>
      </c>
      <c r="BC6" s="79">
        <v>0</v>
      </c>
      <c r="BD6" s="79">
        <v>0</v>
      </c>
      <c r="BE6" s="79">
        <v>0</v>
      </c>
      <c r="BF6" s="125">
        <v>0.06</v>
      </c>
      <c r="BG6" s="79">
        <v>0</v>
      </c>
      <c r="BH6" s="79">
        <v>0</v>
      </c>
      <c r="BI6" s="79">
        <v>0</v>
      </c>
      <c r="BJ6" s="79">
        <v>0</v>
      </c>
      <c r="BK6" s="79">
        <v>0</v>
      </c>
      <c r="BL6" s="125">
        <v>0.06</v>
      </c>
      <c r="BM6" s="79">
        <v>0</v>
      </c>
      <c r="BN6" s="79">
        <v>0</v>
      </c>
      <c r="BO6" s="79">
        <v>0</v>
      </c>
      <c r="BP6" s="79">
        <v>0</v>
      </c>
      <c r="BQ6" s="79">
        <v>0</v>
      </c>
      <c r="BR6" s="125">
        <v>0.06</v>
      </c>
      <c r="BS6" s="79">
        <v>0</v>
      </c>
      <c r="BT6" s="79">
        <v>0</v>
      </c>
      <c r="BU6" s="79">
        <v>0</v>
      </c>
      <c r="BV6" s="79">
        <v>0</v>
      </c>
      <c r="BW6" s="79">
        <v>0</v>
      </c>
      <c r="BX6" s="125">
        <v>0.06</v>
      </c>
      <c r="BY6" s="79">
        <v>0</v>
      </c>
      <c r="BZ6" s="79">
        <v>0</v>
      </c>
      <c r="CA6" s="79">
        <v>0</v>
      </c>
      <c r="CB6" s="79">
        <v>0</v>
      </c>
      <c r="CC6" s="79">
        <v>0</v>
      </c>
      <c r="CD6" s="125">
        <v>0.06</v>
      </c>
      <c r="CE6" s="79">
        <v>0</v>
      </c>
      <c r="CF6" s="79">
        <v>0</v>
      </c>
      <c r="CG6" s="79">
        <v>0</v>
      </c>
      <c r="CH6" s="79">
        <v>0</v>
      </c>
      <c r="CI6" s="79">
        <v>0</v>
      </c>
      <c r="CJ6" s="125">
        <v>0.06</v>
      </c>
      <c r="CK6" s="79">
        <v>0</v>
      </c>
      <c r="CL6" s="79">
        <v>0</v>
      </c>
      <c r="CM6" s="79">
        <v>0</v>
      </c>
      <c r="CN6" s="79">
        <v>0</v>
      </c>
      <c r="CO6" s="79">
        <v>0</v>
      </c>
      <c r="CP6" s="125">
        <v>0.06</v>
      </c>
      <c r="CQ6" s="79">
        <v>0</v>
      </c>
      <c r="CR6" s="79">
        <v>0</v>
      </c>
      <c r="CS6" s="79">
        <v>0</v>
      </c>
      <c r="CT6" s="79">
        <v>0</v>
      </c>
      <c r="CU6" s="79">
        <v>0</v>
      </c>
      <c r="CV6" s="125">
        <v>0.06</v>
      </c>
      <c r="CW6" s="79">
        <v>0</v>
      </c>
      <c r="CX6" s="79">
        <v>0</v>
      </c>
      <c r="CY6" s="79">
        <v>0</v>
      </c>
      <c r="CZ6" s="79">
        <v>0</v>
      </c>
      <c r="DA6" s="79">
        <v>0</v>
      </c>
      <c r="DB6" s="125">
        <v>0.06</v>
      </c>
      <c r="DC6" s="79">
        <v>0</v>
      </c>
      <c r="DD6" s="79">
        <v>0</v>
      </c>
      <c r="DE6" s="79">
        <v>0</v>
      </c>
      <c r="DF6" s="79">
        <v>0</v>
      </c>
      <c r="DG6" s="79">
        <v>0</v>
      </c>
      <c r="DH6" s="125">
        <v>0.06</v>
      </c>
      <c r="DI6" s="79">
        <v>0</v>
      </c>
      <c r="DJ6" s="79">
        <v>0</v>
      </c>
      <c r="DK6" s="79">
        <v>0</v>
      </c>
      <c r="DL6" s="79">
        <v>0</v>
      </c>
      <c r="DM6" s="79">
        <v>0</v>
      </c>
      <c r="DN6" s="125">
        <v>0.06</v>
      </c>
      <c r="DO6" s="79"/>
      <c r="DP6" s="79"/>
      <c r="DQ6" s="79"/>
      <c r="DR6" s="79"/>
      <c r="DS6" s="79"/>
      <c r="DT6" s="79"/>
      <c r="DU6" s="79"/>
      <c r="DV6" s="79"/>
      <c r="DW6" s="79"/>
      <c r="DX6" s="79"/>
      <c r="DY6" s="79"/>
      <c r="DZ6" s="79"/>
      <c r="EA6" s="79"/>
      <c r="EB6" s="79"/>
    </row>
    <row r="7" spans="1:132" ht="17" x14ac:dyDescent="0.2">
      <c r="A7" s="149"/>
      <c r="B7" s="161" t="s">
        <v>171</v>
      </c>
      <c r="C7" s="116"/>
      <c r="D7" s="164">
        <v>0.5</v>
      </c>
      <c r="E7" s="350">
        <v>0</v>
      </c>
      <c r="F7" s="350">
        <v>0</v>
      </c>
      <c r="G7" s="350">
        <v>0</v>
      </c>
      <c r="H7" s="350">
        <v>0</v>
      </c>
      <c r="I7" s="350">
        <v>0</v>
      </c>
      <c r="J7" s="80">
        <v>1</v>
      </c>
      <c r="K7" s="80">
        <v>0</v>
      </c>
      <c r="L7" s="80">
        <v>0</v>
      </c>
      <c r="M7" s="80">
        <v>0</v>
      </c>
      <c r="N7" s="80">
        <v>0</v>
      </c>
      <c r="O7" s="80">
        <v>0</v>
      </c>
      <c r="P7" s="80">
        <v>1</v>
      </c>
      <c r="Q7" s="39">
        <v>0</v>
      </c>
      <c r="R7" s="39">
        <v>0</v>
      </c>
      <c r="S7" s="351">
        <v>0</v>
      </c>
      <c r="T7" s="39">
        <v>0</v>
      </c>
      <c r="U7" s="39">
        <v>0</v>
      </c>
      <c r="V7" s="80">
        <v>1</v>
      </c>
      <c r="W7" s="39">
        <v>0</v>
      </c>
      <c r="X7" s="39">
        <v>0</v>
      </c>
      <c r="Y7" s="18">
        <v>0</v>
      </c>
      <c r="Z7">
        <v>0</v>
      </c>
      <c r="AA7">
        <v>0</v>
      </c>
      <c r="AB7" s="80">
        <v>1</v>
      </c>
      <c r="AC7">
        <v>0</v>
      </c>
      <c r="AD7">
        <v>0</v>
      </c>
      <c r="AE7">
        <v>0</v>
      </c>
      <c r="AF7">
        <v>0</v>
      </c>
      <c r="AG7">
        <v>0</v>
      </c>
      <c r="AH7" s="80">
        <v>1</v>
      </c>
      <c r="AI7">
        <v>0</v>
      </c>
      <c r="AJ7">
        <v>0</v>
      </c>
      <c r="AK7">
        <v>0</v>
      </c>
      <c r="AL7">
        <v>0</v>
      </c>
      <c r="AM7">
        <v>0</v>
      </c>
      <c r="AN7" s="80">
        <v>1</v>
      </c>
      <c r="AO7">
        <v>0</v>
      </c>
      <c r="AP7">
        <v>0</v>
      </c>
      <c r="AQ7">
        <v>0</v>
      </c>
      <c r="AR7">
        <v>0</v>
      </c>
      <c r="AS7">
        <v>0</v>
      </c>
      <c r="AT7" s="80">
        <v>1</v>
      </c>
      <c r="AU7">
        <v>0</v>
      </c>
      <c r="AV7">
        <v>0</v>
      </c>
      <c r="AW7">
        <v>0</v>
      </c>
      <c r="AX7">
        <v>0</v>
      </c>
      <c r="AY7">
        <v>0</v>
      </c>
      <c r="AZ7" s="80">
        <v>1</v>
      </c>
      <c r="BA7">
        <v>0</v>
      </c>
      <c r="BB7">
        <v>0</v>
      </c>
      <c r="BC7">
        <v>0</v>
      </c>
      <c r="BD7">
        <v>0</v>
      </c>
      <c r="BE7">
        <v>0</v>
      </c>
      <c r="BF7" s="80">
        <v>1</v>
      </c>
      <c r="BG7">
        <v>0</v>
      </c>
      <c r="BH7">
        <v>0</v>
      </c>
      <c r="BI7">
        <v>0</v>
      </c>
      <c r="BJ7">
        <v>0</v>
      </c>
      <c r="BK7">
        <v>0</v>
      </c>
      <c r="BL7" s="80">
        <v>1</v>
      </c>
      <c r="BM7">
        <v>0</v>
      </c>
      <c r="BN7">
        <v>0</v>
      </c>
      <c r="BO7">
        <v>0</v>
      </c>
      <c r="BP7">
        <v>0</v>
      </c>
      <c r="BQ7">
        <v>0</v>
      </c>
      <c r="BR7" s="80">
        <v>1</v>
      </c>
      <c r="BS7">
        <v>0</v>
      </c>
      <c r="BT7">
        <v>0</v>
      </c>
      <c r="BU7">
        <v>0</v>
      </c>
      <c r="BV7">
        <v>0</v>
      </c>
      <c r="BW7">
        <v>0</v>
      </c>
      <c r="BX7" s="80">
        <v>1</v>
      </c>
      <c r="BY7">
        <v>0</v>
      </c>
      <c r="BZ7">
        <v>0</v>
      </c>
      <c r="CA7">
        <v>0</v>
      </c>
      <c r="CB7">
        <v>0</v>
      </c>
      <c r="CC7">
        <v>0</v>
      </c>
      <c r="CD7" s="80">
        <v>1</v>
      </c>
      <c r="CE7">
        <v>0</v>
      </c>
      <c r="CF7">
        <v>0</v>
      </c>
      <c r="CG7">
        <v>0</v>
      </c>
      <c r="CH7">
        <v>0</v>
      </c>
      <c r="CI7">
        <v>0</v>
      </c>
      <c r="CJ7" s="80">
        <v>1</v>
      </c>
      <c r="CK7">
        <v>0</v>
      </c>
      <c r="CL7">
        <v>0</v>
      </c>
      <c r="CM7">
        <v>0</v>
      </c>
      <c r="CN7">
        <v>0</v>
      </c>
      <c r="CO7">
        <v>0</v>
      </c>
      <c r="CP7" s="80">
        <v>1</v>
      </c>
      <c r="CQ7">
        <v>0</v>
      </c>
      <c r="CR7">
        <v>0</v>
      </c>
      <c r="CS7">
        <v>0</v>
      </c>
      <c r="CT7">
        <v>0</v>
      </c>
      <c r="CU7">
        <v>0</v>
      </c>
      <c r="CV7" s="80">
        <v>1</v>
      </c>
      <c r="CW7">
        <v>0</v>
      </c>
      <c r="CX7">
        <v>0</v>
      </c>
      <c r="CY7">
        <v>0</v>
      </c>
      <c r="CZ7">
        <v>0</v>
      </c>
      <c r="DA7">
        <v>0</v>
      </c>
      <c r="DB7" s="80">
        <v>1</v>
      </c>
      <c r="DC7">
        <v>0</v>
      </c>
      <c r="DD7">
        <v>0</v>
      </c>
      <c r="DE7">
        <v>0</v>
      </c>
      <c r="DF7">
        <v>0</v>
      </c>
      <c r="DG7">
        <v>0</v>
      </c>
      <c r="DH7" s="80">
        <v>1</v>
      </c>
      <c r="DI7">
        <v>0</v>
      </c>
      <c r="DJ7">
        <v>0</v>
      </c>
      <c r="DK7">
        <v>0</v>
      </c>
      <c r="DL7">
        <v>0</v>
      </c>
      <c r="DM7">
        <v>0</v>
      </c>
      <c r="DN7" s="80">
        <v>1</v>
      </c>
    </row>
    <row r="8" spans="1:132" ht="17" x14ac:dyDescent="0.2">
      <c r="A8" s="149"/>
      <c r="B8" s="161" t="s">
        <v>172</v>
      </c>
      <c r="C8" s="116"/>
      <c r="D8" s="165">
        <v>1</v>
      </c>
      <c r="E8" s="161">
        <v>0</v>
      </c>
      <c r="F8" s="161">
        <v>0</v>
      </c>
      <c r="G8" s="161">
        <v>0</v>
      </c>
      <c r="H8" s="161">
        <v>0</v>
      </c>
      <c r="I8" s="161">
        <v>0</v>
      </c>
      <c r="J8" s="79">
        <v>2</v>
      </c>
      <c r="K8" s="79">
        <v>0</v>
      </c>
      <c r="L8" s="79">
        <v>0</v>
      </c>
      <c r="M8" s="79">
        <v>0</v>
      </c>
      <c r="N8" s="79">
        <v>0</v>
      </c>
      <c r="O8" s="79">
        <v>0</v>
      </c>
      <c r="P8" s="79">
        <v>2</v>
      </c>
      <c r="Q8" s="39">
        <v>0</v>
      </c>
      <c r="R8" s="39">
        <v>0</v>
      </c>
      <c r="S8" s="351">
        <v>0</v>
      </c>
      <c r="T8" s="39">
        <v>0</v>
      </c>
      <c r="U8" s="39">
        <v>0</v>
      </c>
      <c r="V8" s="79">
        <v>2</v>
      </c>
      <c r="W8" s="39">
        <v>0</v>
      </c>
      <c r="X8" s="39">
        <v>0</v>
      </c>
      <c r="Y8" s="18">
        <v>0</v>
      </c>
      <c r="Z8">
        <v>0</v>
      </c>
      <c r="AA8">
        <v>0</v>
      </c>
      <c r="AB8" s="79">
        <v>2</v>
      </c>
      <c r="AC8">
        <v>0</v>
      </c>
      <c r="AD8">
        <v>0</v>
      </c>
      <c r="AE8">
        <v>0</v>
      </c>
      <c r="AF8">
        <v>0</v>
      </c>
      <c r="AG8">
        <v>0</v>
      </c>
      <c r="AH8" s="79">
        <v>2</v>
      </c>
      <c r="AI8">
        <v>0</v>
      </c>
      <c r="AJ8">
        <v>0</v>
      </c>
      <c r="AK8">
        <v>0</v>
      </c>
      <c r="AL8">
        <v>0</v>
      </c>
      <c r="AM8">
        <v>0</v>
      </c>
      <c r="AN8" s="79">
        <v>2</v>
      </c>
      <c r="AO8">
        <v>0</v>
      </c>
      <c r="AP8">
        <v>0</v>
      </c>
      <c r="AQ8">
        <v>0</v>
      </c>
      <c r="AR8">
        <v>0</v>
      </c>
      <c r="AS8">
        <v>0</v>
      </c>
      <c r="AT8" s="79">
        <v>2</v>
      </c>
      <c r="AU8">
        <v>0</v>
      </c>
      <c r="AV8">
        <v>0</v>
      </c>
      <c r="AW8">
        <v>0</v>
      </c>
      <c r="AX8">
        <v>0</v>
      </c>
      <c r="AY8">
        <v>0</v>
      </c>
      <c r="AZ8" s="79">
        <v>2</v>
      </c>
      <c r="BA8">
        <v>0</v>
      </c>
      <c r="BB8">
        <v>0</v>
      </c>
      <c r="BC8">
        <v>0</v>
      </c>
      <c r="BD8">
        <v>0</v>
      </c>
      <c r="BE8">
        <v>0</v>
      </c>
      <c r="BF8" s="79">
        <v>2</v>
      </c>
      <c r="BG8">
        <v>0</v>
      </c>
      <c r="BH8">
        <v>0</v>
      </c>
      <c r="BI8">
        <v>0</v>
      </c>
      <c r="BJ8">
        <v>0</v>
      </c>
      <c r="BK8">
        <v>0</v>
      </c>
      <c r="BL8" s="79">
        <v>2</v>
      </c>
      <c r="BM8">
        <v>0</v>
      </c>
      <c r="BN8">
        <v>0</v>
      </c>
      <c r="BO8">
        <v>0</v>
      </c>
      <c r="BP8">
        <v>0</v>
      </c>
      <c r="BQ8">
        <v>0</v>
      </c>
      <c r="BR8" s="79">
        <v>2</v>
      </c>
      <c r="BS8">
        <v>0</v>
      </c>
      <c r="BT8">
        <v>0</v>
      </c>
      <c r="BU8">
        <v>0</v>
      </c>
      <c r="BV8">
        <v>0</v>
      </c>
      <c r="BW8">
        <v>0</v>
      </c>
      <c r="BX8" s="79">
        <v>2</v>
      </c>
      <c r="BY8">
        <v>0</v>
      </c>
      <c r="BZ8">
        <v>0</v>
      </c>
      <c r="CA8">
        <v>0</v>
      </c>
      <c r="CB8">
        <v>0</v>
      </c>
      <c r="CC8">
        <v>0</v>
      </c>
      <c r="CD8" s="79">
        <v>2</v>
      </c>
      <c r="CE8">
        <v>0</v>
      </c>
      <c r="CF8">
        <v>0</v>
      </c>
      <c r="CG8">
        <v>0</v>
      </c>
      <c r="CH8">
        <v>0</v>
      </c>
      <c r="CI8">
        <v>0</v>
      </c>
      <c r="CJ8" s="79">
        <v>2</v>
      </c>
      <c r="CK8">
        <v>0</v>
      </c>
      <c r="CL8">
        <v>0</v>
      </c>
      <c r="CM8">
        <v>0</v>
      </c>
      <c r="CN8">
        <v>0</v>
      </c>
      <c r="CO8">
        <v>0</v>
      </c>
      <c r="CP8" s="79">
        <v>2</v>
      </c>
      <c r="CQ8">
        <v>0</v>
      </c>
      <c r="CR8">
        <v>0</v>
      </c>
      <c r="CS8">
        <v>0</v>
      </c>
      <c r="CT8">
        <v>0</v>
      </c>
      <c r="CU8">
        <v>0</v>
      </c>
      <c r="CV8" s="79">
        <v>2</v>
      </c>
      <c r="CW8">
        <v>0</v>
      </c>
      <c r="CX8">
        <v>0</v>
      </c>
      <c r="CY8">
        <v>0</v>
      </c>
      <c r="CZ8">
        <v>0</v>
      </c>
      <c r="DA8">
        <v>0</v>
      </c>
      <c r="DB8" s="79">
        <v>2</v>
      </c>
      <c r="DC8">
        <v>0</v>
      </c>
      <c r="DD8">
        <v>0</v>
      </c>
      <c r="DE8">
        <v>0</v>
      </c>
      <c r="DF8">
        <v>0</v>
      </c>
      <c r="DG8">
        <v>0</v>
      </c>
      <c r="DH8" s="79">
        <v>2</v>
      </c>
      <c r="DI8">
        <v>0</v>
      </c>
      <c r="DJ8">
        <v>0</v>
      </c>
      <c r="DK8">
        <v>0</v>
      </c>
      <c r="DL8">
        <v>0</v>
      </c>
      <c r="DM8">
        <v>0</v>
      </c>
      <c r="DN8" s="79">
        <v>2</v>
      </c>
    </row>
    <row r="9" spans="1:132" ht="17" x14ac:dyDescent="0.2">
      <c r="A9" s="149" t="s">
        <v>42</v>
      </c>
      <c r="B9" s="161" t="s">
        <v>1587</v>
      </c>
      <c r="C9" s="116"/>
      <c r="D9" s="167">
        <v>1</v>
      </c>
      <c r="E9" s="352">
        <v>0</v>
      </c>
      <c r="F9" s="352">
        <v>0</v>
      </c>
      <c r="G9" s="352">
        <v>0</v>
      </c>
      <c r="H9" s="352">
        <v>0</v>
      </c>
      <c r="I9" s="352">
        <v>0</v>
      </c>
      <c r="J9" s="39">
        <v>1.6666666666666665</v>
      </c>
      <c r="K9" s="39">
        <v>1.6666666666666665</v>
      </c>
      <c r="L9" s="39">
        <v>1.6666666666666665</v>
      </c>
      <c r="M9" s="39">
        <v>1.6666666666666665</v>
      </c>
      <c r="N9" s="39">
        <v>1.6666666666666665</v>
      </c>
      <c r="O9" s="39">
        <v>1.6666666666666665</v>
      </c>
      <c r="P9" s="39">
        <v>2</v>
      </c>
      <c r="Q9" s="39">
        <v>2</v>
      </c>
      <c r="R9" s="39">
        <v>2</v>
      </c>
      <c r="S9" s="39">
        <v>2</v>
      </c>
      <c r="T9" s="39">
        <v>2</v>
      </c>
      <c r="U9" s="39">
        <v>2</v>
      </c>
      <c r="V9" s="39">
        <v>2</v>
      </c>
      <c r="W9" s="39">
        <v>2</v>
      </c>
      <c r="X9" s="39">
        <v>2</v>
      </c>
      <c r="Y9" s="39">
        <v>2</v>
      </c>
      <c r="Z9" s="39">
        <v>2</v>
      </c>
      <c r="AA9" s="39">
        <v>2</v>
      </c>
      <c r="AB9" s="39">
        <v>2</v>
      </c>
      <c r="AC9" s="39">
        <v>2</v>
      </c>
      <c r="AD9" s="39">
        <v>2</v>
      </c>
      <c r="AE9" s="39">
        <v>2</v>
      </c>
      <c r="AF9" s="39">
        <v>2</v>
      </c>
      <c r="AG9" s="39">
        <v>2</v>
      </c>
      <c r="AH9" s="39">
        <v>2</v>
      </c>
      <c r="AI9" s="39">
        <v>2</v>
      </c>
      <c r="AJ9" s="39">
        <v>2</v>
      </c>
      <c r="AK9" s="39">
        <v>2</v>
      </c>
      <c r="AL9" s="39">
        <v>2</v>
      </c>
      <c r="AM9" s="39">
        <v>2</v>
      </c>
      <c r="AN9" s="39">
        <v>2</v>
      </c>
      <c r="AO9" s="39">
        <v>2</v>
      </c>
      <c r="AP9" s="39">
        <v>2</v>
      </c>
      <c r="AQ9" s="39">
        <v>2</v>
      </c>
      <c r="AR9" s="39">
        <v>2</v>
      </c>
      <c r="AS9" s="39">
        <v>2</v>
      </c>
      <c r="AT9" s="39">
        <v>2</v>
      </c>
      <c r="AU9" s="39">
        <v>2</v>
      </c>
      <c r="AV9" s="39">
        <v>2</v>
      </c>
      <c r="AW9" s="39">
        <v>2</v>
      </c>
      <c r="AX9" s="39">
        <v>2</v>
      </c>
      <c r="AY9" s="39">
        <v>2</v>
      </c>
      <c r="AZ9" s="39">
        <v>2</v>
      </c>
      <c r="BA9" s="39">
        <v>2</v>
      </c>
      <c r="BB9" s="39">
        <v>2</v>
      </c>
      <c r="BC9" s="39">
        <v>2</v>
      </c>
      <c r="BD9" s="39">
        <v>2</v>
      </c>
      <c r="BE9" s="39">
        <v>2</v>
      </c>
      <c r="BF9" s="39">
        <v>2</v>
      </c>
      <c r="BG9" s="39">
        <v>2</v>
      </c>
      <c r="BH9" s="39">
        <v>2</v>
      </c>
      <c r="BI9" s="39">
        <v>2</v>
      </c>
      <c r="BJ9" s="39">
        <v>2</v>
      </c>
      <c r="BK9" s="39">
        <v>2</v>
      </c>
      <c r="BL9" s="39" t="e">
        <v>#VALUE!</v>
      </c>
      <c r="BM9" s="39" t="e">
        <v>#VALUE!</v>
      </c>
      <c r="BN9" s="39" t="e">
        <v>#VALUE!</v>
      </c>
      <c r="BO9" s="39" t="e">
        <v>#VALUE!</v>
      </c>
      <c r="BP9" s="39" t="e">
        <v>#VALUE!</v>
      </c>
      <c r="BQ9" s="39" t="e">
        <v>#VALUE!</v>
      </c>
      <c r="BR9" s="39" t="e">
        <v>#VALUE!</v>
      </c>
      <c r="BS9" s="39" t="e">
        <v>#VALUE!</v>
      </c>
      <c r="BT9" s="39" t="e">
        <v>#VALUE!</v>
      </c>
      <c r="BU9" s="39" t="e">
        <v>#VALUE!</v>
      </c>
      <c r="BV9" s="39" t="e">
        <v>#VALUE!</v>
      </c>
      <c r="BW9" s="39" t="e">
        <v>#VALUE!</v>
      </c>
      <c r="BX9" s="39" t="e">
        <v>#VALUE!</v>
      </c>
      <c r="BY9" s="39" t="e">
        <v>#VALUE!</v>
      </c>
      <c r="BZ9" s="39" t="e">
        <v>#VALUE!</v>
      </c>
      <c r="CA9" s="39" t="e">
        <v>#VALUE!</v>
      </c>
      <c r="CB9" s="39" t="e">
        <v>#VALUE!</v>
      </c>
      <c r="CC9" s="39" t="e">
        <v>#VALUE!</v>
      </c>
      <c r="CD9" s="39" t="e">
        <v>#VALUE!</v>
      </c>
      <c r="CE9" s="39" t="e">
        <v>#VALUE!</v>
      </c>
      <c r="CF9" s="39" t="e">
        <v>#VALUE!</v>
      </c>
      <c r="CG9" s="39" t="e">
        <v>#VALUE!</v>
      </c>
      <c r="CH9" s="39" t="e">
        <v>#VALUE!</v>
      </c>
      <c r="CI9" s="39" t="e">
        <v>#VALUE!</v>
      </c>
      <c r="CJ9" s="39" t="e">
        <v>#VALUE!</v>
      </c>
      <c r="CK9" s="39" t="e">
        <v>#VALUE!</v>
      </c>
      <c r="CL9" s="39" t="e">
        <v>#VALUE!</v>
      </c>
      <c r="CM9" s="39" t="e">
        <v>#VALUE!</v>
      </c>
      <c r="CN9" s="39" t="e">
        <v>#VALUE!</v>
      </c>
      <c r="CO9" s="39" t="e">
        <v>#VALUE!</v>
      </c>
      <c r="CP9" s="39" t="e">
        <v>#VALUE!</v>
      </c>
      <c r="CQ9" s="39" t="e">
        <v>#VALUE!</v>
      </c>
      <c r="CR9" s="39" t="e">
        <v>#VALUE!</v>
      </c>
      <c r="CS9" s="39" t="e">
        <v>#VALUE!</v>
      </c>
      <c r="CT9" s="39" t="e">
        <v>#VALUE!</v>
      </c>
      <c r="CU9" s="39" t="e">
        <v>#VALUE!</v>
      </c>
      <c r="CV9" s="39" t="e">
        <v>#VALUE!</v>
      </c>
      <c r="CW9" s="39" t="e">
        <v>#VALUE!</v>
      </c>
      <c r="CX9" s="39" t="e">
        <v>#VALUE!</v>
      </c>
      <c r="CY9" s="39" t="e">
        <v>#VALUE!</v>
      </c>
      <c r="CZ9" s="39" t="e">
        <v>#VALUE!</v>
      </c>
      <c r="DA9" s="39" t="e">
        <v>#VALUE!</v>
      </c>
      <c r="DB9" s="39" t="e">
        <v>#VALUE!</v>
      </c>
      <c r="DC9" s="39" t="e">
        <v>#VALUE!</v>
      </c>
      <c r="DD9" s="39" t="e">
        <v>#VALUE!</v>
      </c>
      <c r="DE9" s="39" t="e">
        <v>#VALUE!</v>
      </c>
      <c r="DF9" s="39" t="e">
        <v>#VALUE!</v>
      </c>
      <c r="DG9" s="39" t="e">
        <v>#VALUE!</v>
      </c>
      <c r="DH9" s="39" t="e">
        <v>#VALUE!</v>
      </c>
      <c r="DI9" s="39" t="e">
        <v>#VALUE!</v>
      </c>
      <c r="DJ9" s="39" t="e">
        <v>#VALUE!</v>
      </c>
      <c r="DK9" s="39" t="e">
        <v>#VALUE!</v>
      </c>
      <c r="DL9" s="39" t="e">
        <v>#VALUE!</v>
      </c>
      <c r="DM9" s="39" t="e">
        <v>#VALUE!</v>
      </c>
      <c r="DN9" s="39" t="e">
        <v>#VALUE!</v>
      </c>
    </row>
    <row r="10" spans="1:132" ht="17" x14ac:dyDescent="0.2">
      <c r="A10" s="149"/>
      <c r="B10" s="161" t="s">
        <v>1588</v>
      </c>
      <c r="C10" s="116"/>
      <c r="D10" s="167">
        <v>1</v>
      </c>
      <c r="E10" s="352">
        <v>0</v>
      </c>
      <c r="F10" s="352">
        <v>0</v>
      </c>
      <c r="G10" s="352">
        <v>0</v>
      </c>
      <c r="H10" s="352">
        <v>0</v>
      </c>
      <c r="I10" s="352">
        <v>0</v>
      </c>
      <c r="J10" s="39">
        <v>1.5</v>
      </c>
      <c r="K10" s="39">
        <v>1.5</v>
      </c>
      <c r="L10" s="39">
        <v>1.5</v>
      </c>
      <c r="M10" s="39">
        <v>1.5</v>
      </c>
      <c r="N10" s="39">
        <v>1.5</v>
      </c>
      <c r="O10" s="39">
        <v>1.5</v>
      </c>
      <c r="P10" s="39">
        <v>2</v>
      </c>
      <c r="Q10" s="39">
        <v>2</v>
      </c>
      <c r="R10" s="39">
        <v>2</v>
      </c>
      <c r="S10" s="39">
        <v>2</v>
      </c>
      <c r="T10" s="39">
        <v>2</v>
      </c>
      <c r="U10" s="39">
        <v>2</v>
      </c>
      <c r="V10" s="39">
        <v>2</v>
      </c>
      <c r="W10" s="39">
        <v>2</v>
      </c>
      <c r="X10" s="39">
        <v>2</v>
      </c>
      <c r="Y10" s="39">
        <v>2</v>
      </c>
      <c r="Z10" s="39">
        <v>2</v>
      </c>
      <c r="AA10" s="39">
        <v>2</v>
      </c>
      <c r="AB10" s="39">
        <v>2</v>
      </c>
      <c r="AC10" s="39">
        <v>2</v>
      </c>
      <c r="AD10" s="39">
        <v>2</v>
      </c>
      <c r="AE10" s="39">
        <v>2</v>
      </c>
      <c r="AF10" s="39">
        <v>2</v>
      </c>
      <c r="AG10" s="39">
        <v>2</v>
      </c>
      <c r="AH10" s="39">
        <v>2</v>
      </c>
      <c r="AI10" s="39">
        <v>2</v>
      </c>
      <c r="AJ10" s="39">
        <v>2</v>
      </c>
      <c r="AK10" s="39">
        <v>2</v>
      </c>
      <c r="AL10" s="39">
        <v>2</v>
      </c>
      <c r="AM10" s="39">
        <v>2</v>
      </c>
      <c r="AN10" s="39">
        <v>2</v>
      </c>
      <c r="AO10" s="39">
        <v>2</v>
      </c>
      <c r="AP10" s="39">
        <v>2</v>
      </c>
      <c r="AQ10" s="39">
        <v>2</v>
      </c>
      <c r="AR10" s="39">
        <v>2</v>
      </c>
      <c r="AS10" s="39">
        <v>2</v>
      </c>
      <c r="AT10" s="39">
        <v>2</v>
      </c>
      <c r="AU10" s="39">
        <v>2</v>
      </c>
      <c r="AV10" s="39">
        <v>2</v>
      </c>
      <c r="AW10" s="39">
        <v>2</v>
      </c>
      <c r="AX10" s="39">
        <v>2</v>
      </c>
      <c r="AY10" s="39">
        <v>2</v>
      </c>
      <c r="AZ10" s="39">
        <v>2</v>
      </c>
      <c r="BA10" s="39">
        <v>2</v>
      </c>
      <c r="BB10" s="39">
        <v>2</v>
      </c>
      <c r="BC10" s="39">
        <v>2</v>
      </c>
      <c r="BD10" s="39">
        <v>2</v>
      </c>
      <c r="BE10" s="39">
        <v>2</v>
      </c>
      <c r="BF10" s="39">
        <v>2</v>
      </c>
      <c r="BG10" s="39">
        <v>2</v>
      </c>
      <c r="BH10" s="39">
        <v>2</v>
      </c>
      <c r="BI10" s="39">
        <v>2</v>
      </c>
      <c r="BJ10" s="39">
        <v>2</v>
      </c>
      <c r="BK10" s="39">
        <v>2</v>
      </c>
      <c r="BL10" s="39" t="e">
        <v>#VALUE!</v>
      </c>
      <c r="BM10" s="39" t="e">
        <v>#VALUE!</v>
      </c>
      <c r="BN10" s="39" t="e">
        <v>#VALUE!</v>
      </c>
      <c r="BO10" s="39" t="e">
        <v>#VALUE!</v>
      </c>
      <c r="BP10" s="39" t="e">
        <v>#VALUE!</v>
      </c>
      <c r="BQ10" s="39" t="e">
        <v>#VALUE!</v>
      </c>
      <c r="BR10" s="39" t="e">
        <v>#VALUE!</v>
      </c>
      <c r="BS10" s="39" t="e">
        <v>#VALUE!</v>
      </c>
      <c r="BT10" s="39" t="e">
        <v>#VALUE!</v>
      </c>
      <c r="BU10" s="39" t="e">
        <v>#VALUE!</v>
      </c>
      <c r="BV10" s="39" t="e">
        <v>#VALUE!</v>
      </c>
      <c r="BW10" s="39" t="e">
        <v>#VALUE!</v>
      </c>
      <c r="BX10" s="39" t="e">
        <v>#VALUE!</v>
      </c>
      <c r="BY10" s="39" t="e">
        <v>#VALUE!</v>
      </c>
      <c r="BZ10" s="39" t="e">
        <v>#VALUE!</v>
      </c>
      <c r="CA10" s="39" t="e">
        <v>#VALUE!</v>
      </c>
      <c r="CB10" s="39" t="e">
        <v>#VALUE!</v>
      </c>
      <c r="CC10" s="39" t="e">
        <v>#VALUE!</v>
      </c>
      <c r="CD10" s="39" t="e">
        <v>#VALUE!</v>
      </c>
      <c r="CE10" s="39" t="e">
        <v>#VALUE!</v>
      </c>
      <c r="CF10" s="39" t="e">
        <v>#VALUE!</v>
      </c>
      <c r="CG10" s="39" t="e">
        <v>#VALUE!</v>
      </c>
      <c r="CH10" s="39" t="e">
        <v>#VALUE!</v>
      </c>
      <c r="CI10" s="39" t="e">
        <v>#VALUE!</v>
      </c>
      <c r="CJ10" s="39" t="e">
        <v>#VALUE!</v>
      </c>
      <c r="CK10" s="39" t="e">
        <v>#VALUE!</v>
      </c>
      <c r="CL10" s="39" t="e">
        <v>#VALUE!</v>
      </c>
      <c r="CM10" s="39" t="e">
        <v>#VALUE!</v>
      </c>
      <c r="CN10" s="39" t="e">
        <v>#VALUE!</v>
      </c>
      <c r="CO10" s="39" t="e">
        <v>#VALUE!</v>
      </c>
      <c r="CP10" s="39" t="e">
        <v>#VALUE!</v>
      </c>
      <c r="CQ10" s="39" t="e">
        <v>#VALUE!</v>
      </c>
      <c r="CR10" s="39" t="e">
        <v>#VALUE!</v>
      </c>
      <c r="CS10" s="39" t="e">
        <v>#VALUE!</v>
      </c>
      <c r="CT10" s="39" t="e">
        <v>#VALUE!</v>
      </c>
      <c r="CU10" s="39" t="e">
        <v>#VALUE!</v>
      </c>
      <c r="CV10" s="39" t="e">
        <v>#VALUE!</v>
      </c>
      <c r="CW10" s="39" t="e">
        <v>#VALUE!</v>
      </c>
      <c r="CX10" s="39" t="e">
        <v>#VALUE!</v>
      </c>
      <c r="CY10" s="39" t="e">
        <v>#VALUE!</v>
      </c>
      <c r="CZ10" s="39" t="e">
        <v>#VALUE!</v>
      </c>
      <c r="DA10" s="39" t="e">
        <v>#VALUE!</v>
      </c>
      <c r="DB10" s="39" t="e">
        <v>#VALUE!</v>
      </c>
      <c r="DC10" s="39" t="e">
        <v>#VALUE!</v>
      </c>
      <c r="DD10" s="39" t="e">
        <v>#VALUE!</v>
      </c>
      <c r="DE10" s="39" t="e">
        <v>#VALUE!</v>
      </c>
      <c r="DF10" s="39" t="e">
        <v>#VALUE!</v>
      </c>
      <c r="DG10" s="39" t="e">
        <v>#VALUE!</v>
      </c>
      <c r="DH10" s="39" t="e">
        <v>#VALUE!</v>
      </c>
      <c r="DI10" s="39" t="e">
        <v>#VALUE!</v>
      </c>
      <c r="DJ10" s="39" t="e">
        <v>#VALUE!</v>
      </c>
      <c r="DK10" s="39" t="e">
        <v>#VALUE!</v>
      </c>
      <c r="DL10" s="39" t="e">
        <v>#VALUE!</v>
      </c>
      <c r="DM10" s="39" t="e">
        <v>#VALUE!</v>
      </c>
      <c r="DN10" s="39" t="e">
        <v>#VALUE!</v>
      </c>
    </row>
    <row r="11" spans="1:132" ht="17" x14ac:dyDescent="0.2">
      <c r="A11" s="149"/>
      <c r="B11" s="161" t="s">
        <v>1589</v>
      </c>
      <c r="C11" s="116"/>
      <c r="D11" s="167">
        <v>1</v>
      </c>
      <c r="E11" s="352">
        <v>0</v>
      </c>
      <c r="F11" s="352">
        <v>0</v>
      </c>
      <c r="G11" s="352">
        <v>0</v>
      </c>
      <c r="H11" s="352">
        <v>0</v>
      </c>
      <c r="I11" s="352">
        <v>0</v>
      </c>
      <c r="J11" s="39">
        <v>1.4</v>
      </c>
      <c r="K11" s="39">
        <v>1.4</v>
      </c>
      <c r="L11" s="39">
        <v>1.4</v>
      </c>
      <c r="M11" s="39">
        <v>1.4</v>
      </c>
      <c r="N11" s="39">
        <v>1.4</v>
      </c>
      <c r="O11" s="39">
        <v>1.4</v>
      </c>
      <c r="P11" s="39">
        <v>1.8</v>
      </c>
      <c r="Q11" s="39">
        <v>1.8</v>
      </c>
      <c r="R11" s="39">
        <v>1.8</v>
      </c>
      <c r="S11" s="39">
        <v>1.8</v>
      </c>
      <c r="T11" s="39">
        <v>1.8</v>
      </c>
      <c r="U11" s="39">
        <v>1.8</v>
      </c>
      <c r="V11" s="39">
        <v>2</v>
      </c>
      <c r="W11" s="39">
        <v>2</v>
      </c>
      <c r="X11" s="39">
        <v>2</v>
      </c>
      <c r="Y11" s="39">
        <v>2</v>
      </c>
      <c r="Z11" s="39">
        <v>2</v>
      </c>
      <c r="AA11" s="39">
        <v>2</v>
      </c>
      <c r="AB11" s="39">
        <v>2</v>
      </c>
      <c r="AC11" s="39">
        <v>2</v>
      </c>
      <c r="AD11" s="39">
        <v>2</v>
      </c>
      <c r="AE11" s="39">
        <v>2</v>
      </c>
      <c r="AF11" s="39">
        <v>2</v>
      </c>
      <c r="AG11" s="39">
        <v>2</v>
      </c>
      <c r="AH11" s="39">
        <v>2</v>
      </c>
      <c r="AI11" s="39">
        <v>2</v>
      </c>
      <c r="AJ11" s="39">
        <v>2</v>
      </c>
      <c r="AK11" s="39">
        <v>2</v>
      </c>
      <c r="AL11" s="39">
        <v>2</v>
      </c>
      <c r="AM11" s="39">
        <v>2</v>
      </c>
      <c r="AN11" s="39">
        <v>2</v>
      </c>
      <c r="AO11" s="39">
        <v>2</v>
      </c>
      <c r="AP11" s="39">
        <v>2</v>
      </c>
      <c r="AQ11" s="39">
        <v>2</v>
      </c>
      <c r="AR11" s="39">
        <v>2</v>
      </c>
      <c r="AS11" s="39">
        <v>2</v>
      </c>
      <c r="AT11" s="39">
        <v>2</v>
      </c>
      <c r="AU11" s="39">
        <v>2</v>
      </c>
      <c r="AV11" s="39">
        <v>2</v>
      </c>
      <c r="AW11" s="39">
        <v>2</v>
      </c>
      <c r="AX11" s="39">
        <v>2</v>
      </c>
      <c r="AY11" s="39">
        <v>2</v>
      </c>
      <c r="AZ11" s="39">
        <v>2</v>
      </c>
      <c r="BA11" s="39">
        <v>2</v>
      </c>
      <c r="BB11" s="39">
        <v>2</v>
      </c>
      <c r="BC11" s="39">
        <v>2</v>
      </c>
      <c r="BD11" s="39">
        <v>2</v>
      </c>
      <c r="BE11" s="39">
        <v>2</v>
      </c>
      <c r="BF11" s="39">
        <v>2</v>
      </c>
      <c r="BG11" s="39">
        <v>2</v>
      </c>
      <c r="BH11" s="39">
        <v>2</v>
      </c>
      <c r="BI11" s="39">
        <v>2</v>
      </c>
      <c r="BJ11" s="39">
        <v>2</v>
      </c>
      <c r="BK11" s="39">
        <v>2</v>
      </c>
      <c r="BL11" s="39" t="e">
        <v>#VALUE!</v>
      </c>
      <c r="BM11" s="39" t="e">
        <v>#VALUE!</v>
      </c>
      <c r="BN11" s="39" t="e">
        <v>#VALUE!</v>
      </c>
      <c r="BO11" s="39" t="e">
        <v>#VALUE!</v>
      </c>
      <c r="BP11" s="39" t="e">
        <v>#VALUE!</v>
      </c>
      <c r="BQ11" s="39" t="e">
        <v>#VALUE!</v>
      </c>
      <c r="BR11" s="39" t="e">
        <v>#VALUE!</v>
      </c>
      <c r="BS11" s="39" t="e">
        <v>#VALUE!</v>
      </c>
      <c r="BT11" s="39" t="e">
        <v>#VALUE!</v>
      </c>
      <c r="BU11" s="39" t="e">
        <v>#VALUE!</v>
      </c>
      <c r="BV11" s="39" t="e">
        <v>#VALUE!</v>
      </c>
      <c r="BW11" s="39" t="e">
        <v>#VALUE!</v>
      </c>
      <c r="BX11" s="39" t="e">
        <v>#VALUE!</v>
      </c>
      <c r="BY11" s="39" t="e">
        <v>#VALUE!</v>
      </c>
      <c r="BZ11" s="39" t="e">
        <v>#VALUE!</v>
      </c>
      <c r="CA11" s="39" t="e">
        <v>#VALUE!</v>
      </c>
      <c r="CB11" s="39" t="e">
        <v>#VALUE!</v>
      </c>
      <c r="CC11" s="39" t="e">
        <v>#VALUE!</v>
      </c>
      <c r="CD11" s="39" t="e">
        <v>#VALUE!</v>
      </c>
      <c r="CE11" s="39" t="e">
        <v>#VALUE!</v>
      </c>
      <c r="CF11" s="39" t="e">
        <v>#VALUE!</v>
      </c>
      <c r="CG11" s="39" t="e">
        <v>#VALUE!</v>
      </c>
      <c r="CH11" s="39" t="e">
        <v>#VALUE!</v>
      </c>
      <c r="CI11" s="39" t="e">
        <v>#VALUE!</v>
      </c>
      <c r="CJ11" s="39" t="e">
        <v>#VALUE!</v>
      </c>
      <c r="CK11" s="39" t="e">
        <v>#VALUE!</v>
      </c>
      <c r="CL11" s="39" t="e">
        <v>#VALUE!</v>
      </c>
      <c r="CM11" s="39" t="e">
        <v>#VALUE!</v>
      </c>
      <c r="CN11" s="39" t="e">
        <v>#VALUE!</v>
      </c>
      <c r="CO11" s="39" t="e">
        <v>#VALUE!</v>
      </c>
      <c r="CP11" s="39" t="e">
        <v>#VALUE!</v>
      </c>
      <c r="CQ11" s="39" t="e">
        <v>#VALUE!</v>
      </c>
      <c r="CR11" s="39" t="e">
        <v>#VALUE!</v>
      </c>
      <c r="CS11" s="39" t="e">
        <v>#VALUE!</v>
      </c>
      <c r="CT11" s="39" t="e">
        <v>#VALUE!</v>
      </c>
      <c r="CU11" s="39" t="e">
        <v>#VALUE!</v>
      </c>
      <c r="CV11" s="39" t="e">
        <v>#VALUE!</v>
      </c>
      <c r="CW11" s="39" t="e">
        <v>#VALUE!</v>
      </c>
      <c r="CX11" s="39" t="e">
        <v>#VALUE!</v>
      </c>
      <c r="CY11" s="39" t="e">
        <v>#VALUE!</v>
      </c>
      <c r="CZ11" s="39" t="e">
        <v>#VALUE!</v>
      </c>
      <c r="DA11" s="39" t="e">
        <v>#VALUE!</v>
      </c>
      <c r="DB11" s="39" t="e">
        <v>#VALUE!</v>
      </c>
      <c r="DC11" s="39" t="e">
        <v>#VALUE!</v>
      </c>
      <c r="DD11" s="39" t="e">
        <v>#VALUE!</v>
      </c>
      <c r="DE11" s="39" t="e">
        <v>#VALUE!</v>
      </c>
      <c r="DF11" s="39" t="e">
        <v>#VALUE!</v>
      </c>
      <c r="DG11" s="39" t="e">
        <v>#VALUE!</v>
      </c>
      <c r="DH11" s="39" t="e">
        <v>#VALUE!</v>
      </c>
      <c r="DI11" s="39" t="e">
        <v>#VALUE!</v>
      </c>
      <c r="DJ11" s="39" t="e">
        <v>#VALUE!</v>
      </c>
      <c r="DK11" s="39" t="e">
        <v>#VALUE!</v>
      </c>
      <c r="DL11" s="39" t="e">
        <v>#VALUE!</v>
      </c>
      <c r="DM11" s="39" t="e">
        <v>#VALUE!</v>
      </c>
      <c r="DN11" s="39" t="e">
        <v>#VALUE!</v>
      </c>
    </row>
    <row r="12" spans="1:132" ht="17" x14ac:dyDescent="0.2">
      <c r="A12" s="148"/>
      <c r="B12" s="349" t="s">
        <v>173</v>
      </c>
      <c r="C12" s="116"/>
      <c r="D12" s="353">
        <v>0.7</v>
      </c>
      <c r="E12" s="34">
        <v>0</v>
      </c>
      <c r="F12" s="34">
        <v>0</v>
      </c>
      <c r="G12" s="34">
        <v>0</v>
      </c>
      <c r="H12" s="34">
        <v>0</v>
      </c>
      <c r="I12" s="34">
        <v>0</v>
      </c>
      <c r="J12" s="166">
        <v>0.8</v>
      </c>
      <c r="K12" s="80">
        <v>0</v>
      </c>
      <c r="L12" s="80">
        <v>0</v>
      </c>
      <c r="M12" s="80">
        <v>0</v>
      </c>
      <c r="N12" s="80">
        <v>0</v>
      </c>
      <c r="O12" s="80">
        <v>0</v>
      </c>
      <c r="P12" s="80">
        <v>0.8</v>
      </c>
      <c r="Q12" s="80">
        <v>0</v>
      </c>
      <c r="R12" s="80">
        <v>0</v>
      </c>
      <c r="S12" s="80">
        <v>0</v>
      </c>
      <c r="T12" s="80">
        <v>0</v>
      </c>
      <c r="U12" s="80">
        <v>0</v>
      </c>
      <c r="V12" s="80">
        <v>0.8</v>
      </c>
      <c r="W12" s="80">
        <v>0</v>
      </c>
      <c r="X12" s="80">
        <v>0</v>
      </c>
      <c r="Y12" s="80">
        <v>0</v>
      </c>
      <c r="Z12" s="80">
        <v>0</v>
      </c>
      <c r="AA12" s="80">
        <v>0</v>
      </c>
      <c r="AB12" s="80">
        <v>0.8</v>
      </c>
      <c r="AC12" s="80">
        <v>0</v>
      </c>
      <c r="AD12" s="80">
        <v>0</v>
      </c>
      <c r="AE12" s="80">
        <v>0</v>
      </c>
      <c r="AF12" s="80">
        <v>0</v>
      </c>
      <c r="AG12" s="80">
        <v>0</v>
      </c>
      <c r="AH12" s="80">
        <v>0.8</v>
      </c>
      <c r="AI12" s="80">
        <v>0</v>
      </c>
      <c r="AJ12" s="80">
        <v>0</v>
      </c>
      <c r="AK12" s="80">
        <v>0</v>
      </c>
      <c r="AL12" s="80">
        <v>0</v>
      </c>
      <c r="AM12" s="80">
        <v>0</v>
      </c>
      <c r="AN12" s="80">
        <v>0.8</v>
      </c>
      <c r="AO12" s="80">
        <v>0</v>
      </c>
      <c r="AP12" s="99">
        <v>0</v>
      </c>
      <c r="AQ12">
        <v>0</v>
      </c>
      <c r="AR12">
        <v>0</v>
      </c>
      <c r="AS12">
        <v>0</v>
      </c>
      <c r="AT12" s="80">
        <v>0.8</v>
      </c>
      <c r="AU12">
        <v>0</v>
      </c>
      <c r="AV12">
        <v>0</v>
      </c>
      <c r="AW12">
        <v>0</v>
      </c>
      <c r="AX12">
        <v>0</v>
      </c>
      <c r="AY12">
        <v>0</v>
      </c>
      <c r="AZ12" s="80">
        <v>0.8</v>
      </c>
      <c r="BA12">
        <v>0</v>
      </c>
      <c r="BB12">
        <v>0</v>
      </c>
      <c r="BC12">
        <v>0</v>
      </c>
      <c r="BD12">
        <v>0</v>
      </c>
      <c r="BE12">
        <v>0</v>
      </c>
      <c r="BF12" s="80">
        <v>0.8</v>
      </c>
      <c r="BG12">
        <v>0</v>
      </c>
      <c r="BH12">
        <v>0</v>
      </c>
      <c r="BI12">
        <v>0</v>
      </c>
      <c r="BJ12">
        <v>0</v>
      </c>
      <c r="BK12">
        <v>0</v>
      </c>
      <c r="BL12" s="80">
        <v>0.8</v>
      </c>
      <c r="BM12">
        <v>0</v>
      </c>
      <c r="BN12">
        <v>0</v>
      </c>
      <c r="BO12">
        <v>0</v>
      </c>
      <c r="BP12">
        <v>0</v>
      </c>
      <c r="BQ12">
        <v>0</v>
      </c>
      <c r="BR12" s="80">
        <v>0.8</v>
      </c>
      <c r="BS12">
        <v>0</v>
      </c>
      <c r="BT12">
        <v>0</v>
      </c>
      <c r="BU12">
        <v>0</v>
      </c>
      <c r="BV12">
        <v>0</v>
      </c>
      <c r="BW12">
        <v>0</v>
      </c>
      <c r="BX12" s="80">
        <v>0.8</v>
      </c>
      <c r="BY12">
        <v>0</v>
      </c>
      <c r="BZ12">
        <v>0</v>
      </c>
      <c r="CA12">
        <v>0</v>
      </c>
      <c r="CB12">
        <v>0</v>
      </c>
      <c r="CC12">
        <v>0</v>
      </c>
      <c r="CD12" s="80">
        <v>0.8</v>
      </c>
      <c r="CE12">
        <v>0</v>
      </c>
      <c r="CF12">
        <v>0</v>
      </c>
      <c r="CG12">
        <v>0</v>
      </c>
      <c r="CH12">
        <v>0</v>
      </c>
      <c r="CI12">
        <v>0</v>
      </c>
      <c r="CJ12" s="80">
        <v>0.8</v>
      </c>
      <c r="CK12">
        <v>0</v>
      </c>
      <c r="CL12">
        <v>0</v>
      </c>
      <c r="CM12">
        <v>0</v>
      </c>
      <c r="CN12">
        <v>0</v>
      </c>
      <c r="CO12">
        <v>0</v>
      </c>
      <c r="CP12" s="80">
        <v>0.8</v>
      </c>
      <c r="CQ12">
        <v>0</v>
      </c>
      <c r="CR12">
        <v>0</v>
      </c>
      <c r="CS12">
        <v>0</v>
      </c>
      <c r="CT12">
        <v>0</v>
      </c>
      <c r="CU12">
        <v>0</v>
      </c>
      <c r="CV12" s="80">
        <v>0.8</v>
      </c>
      <c r="CW12">
        <v>0</v>
      </c>
      <c r="CX12">
        <v>0</v>
      </c>
      <c r="CY12">
        <v>0</v>
      </c>
      <c r="CZ12">
        <v>0</v>
      </c>
      <c r="DA12">
        <v>0</v>
      </c>
      <c r="DB12" s="80">
        <v>0.8</v>
      </c>
      <c r="DC12">
        <v>0</v>
      </c>
      <c r="DD12">
        <v>0</v>
      </c>
      <c r="DE12">
        <v>0</v>
      </c>
      <c r="DF12">
        <v>0</v>
      </c>
      <c r="DG12">
        <v>0</v>
      </c>
      <c r="DH12" s="80">
        <v>0.8</v>
      </c>
      <c r="DI12">
        <v>0</v>
      </c>
      <c r="DJ12">
        <v>0</v>
      </c>
      <c r="DK12">
        <v>0</v>
      </c>
      <c r="DL12">
        <v>0</v>
      </c>
      <c r="DM12">
        <v>0</v>
      </c>
      <c r="DN12" s="80">
        <v>0.8</v>
      </c>
    </row>
    <row r="13" spans="1:132" ht="17" x14ac:dyDescent="0.2">
      <c r="A13" s="148"/>
      <c r="B13" s="349" t="s">
        <v>174</v>
      </c>
      <c r="C13" s="116"/>
      <c r="D13" s="354" t="b">
        <v>0</v>
      </c>
      <c r="E13" s="34">
        <v>0</v>
      </c>
      <c r="F13" s="34">
        <v>0</v>
      </c>
      <c r="G13" s="34">
        <v>0</v>
      </c>
      <c r="H13" s="34">
        <v>0</v>
      </c>
      <c r="I13" s="34">
        <v>0</v>
      </c>
      <c r="J13" s="166" t="b">
        <v>1</v>
      </c>
      <c r="K13" s="80">
        <v>0</v>
      </c>
      <c r="L13" s="80">
        <v>0</v>
      </c>
      <c r="M13" s="80">
        <v>0</v>
      </c>
      <c r="N13" s="80">
        <v>0</v>
      </c>
      <c r="O13" s="80">
        <v>0</v>
      </c>
      <c r="P13" s="80" t="b">
        <v>1</v>
      </c>
      <c r="Q13" s="80">
        <v>0</v>
      </c>
      <c r="R13" s="80">
        <v>0</v>
      </c>
      <c r="S13" s="80">
        <v>0</v>
      </c>
      <c r="T13" s="80">
        <v>0</v>
      </c>
      <c r="U13" s="80">
        <v>0</v>
      </c>
      <c r="V13" s="80" t="b">
        <v>1</v>
      </c>
      <c r="W13" s="80">
        <v>0</v>
      </c>
      <c r="X13" s="80">
        <v>0</v>
      </c>
      <c r="Y13" s="80">
        <v>0</v>
      </c>
      <c r="Z13" s="80">
        <v>0</v>
      </c>
      <c r="AA13" s="80">
        <v>0</v>
      </c>
      <c r="AB13" s="80" t="b">
        <v>1</v>
      </c>
      <c r="AC13" s="80">
        <v>0</v>
      </c>
      <c r="AD13" s="80">
        <v>0</v>
      </c>
      <c r="AE13" s="80">
        <v>0</v>
      </c>
      <c r="AF13" s="80">
        <v>0</v>
      </c>
      <c r="AG13" s="80">
        <v>0</v>
      </c>
      <c r="AH13" s="80" t="b">
        <v>1</v>
      </c>
      <c r="AI13" s="80">
        <v>0</v>
      </c>
      <c r="AJ13" s="80">
        <v>0</v>
      </c>
      <c r="AK13" s="80">
        <v>0</v>
      </c>
      <c r="AL13" s="80">
        <v>0</v>
      </c>
      <c r="AM13" s="80">
        <v>0</v>
      </c>
      <c r="AN13" s="80" t="b">
        <v>1</v>
      </c>
      <c r="AO13" s="80">
        <v>0</v>
      </c>
      <c r="AP13" s="99">
        <v>0</v>
      </c>
      <c r="AQ13">
        <v>0</v>
      </c>
      <c r="AR13">
        <v>0</v>
      </c>
      <c r="AS13">
        <v>0</v>
      </c>
      <c r="AT13" s="80" t="b">
        <v>1</v>
      </c>
      <c r="AU13">
        <v>0</v>
      </c>
      <c r="AV13">
        <v>0</v>
      </c>
      <c r="AW13">
        <v>0</v>
      </c>
      <c r="AX13">
        <v>0</v>
      </c>
      <c r="AY13">
        <v>0</v>
      </c>
      <c r="AZ13" s="80" t="b">
        <v>1</v>
      </c>
      <c r="BA13">
        <v>0</v>
      </c>
      <c r="BB13">
        <v>0</v>
      </c>
      <c r="BC13">
        <v>0</v>
      </c>
      <c r="BD13">
        <v>0</v>
      </c>
      <c r="BE13">
        <v>0</v>
      </c>
      <c r="BF13" s="80" t="b">
        <v>1</v>
      </c>
      <c r="BG13">
        <v>0</v>
      </c>
      <c r="BH13">
        <v>0</v>
      </c>
      <c r="BI13">
        <v>0</v>
      </c>
      <c r="BJ13">
        <v>0</v>
      </c>
      <c r="BK13">
        <v>0</v>
      </c>
      <c r="BL13" s="80" t="b">
        <v>1</v>
      </c>
      <c r="BM13">
        <v>0</v>
      </c>
      <c r="BN13">
        <v>0</v>
      </c>
      <c r="BO13">
        <v>0</v>
      </c>
      <c r="BP13">
        <v>0</v>
      </c>
      <c r="BQ13">
        <v>0</v>
      </c>
      <c r="BR13" s="80" t="b">
        <v>1</v>
      </c>
      <c r="BS13">
        <v>0</v>
      </c>
      <c r="BT13">
        <v>0</v>
      </c>
      <c r="BU13">
        <v>0</v>
      </c>
      <c r="BV13">
        <v>0</v>
      </c>
      <c r="BW13">
        <v>0</v>
      </c>
      <c r="BX13" s="80" t="b">
        <v>1</v>
      </c>
      <c r="BY13">
        <v>0</v>
      </c>
      <c r="BZ13">
        <v>0</v>
      </c>
      <c r="CA13">
        <v>0</v>
      </c>
      <c r="CB13">
        <v>0</v>
      </c>
      <c r="CC13">
        <v>0</v>
      </c>
      <c r="CD13" s="80" t="b">
        <v>1</v>
      </c>
      <c r="CE13">
        <v>0</v>
      </c>
      <c r="CF13">
        <v>0</v>
      </c>
      <c r="CG13">
        <v>0</v>
      </c>
      <c r="CH13">
        <v>0</v>
      </c>
      <c r="CI13">
        <v>0</v>
      </c>
      <c r="CJ13" s="80" t="b">
        <v>1</v>
      </c>
      <c r="CK13">
        <v>0</v>
      </c>
      <c r="CL13">
        <v>0</v>
      </c>
      <c r="CM13">
        <v>0</v>
      </c>
      <c r="CN13">
        <v>0</v>
      </c>
      <c r="CO13">
        <v>0</v>
      </c>
      <c r="CP13" s="80" t="b">
        <v>1</v>
      </c>
      <c r="CQ13">
        <v>0</v>
      </c>
      <c r="CR13">
        <v>0</v>
      </c>
      <c r="CS13">
        <v>0</v>
      </c>
      <c r="CT13">
        <v>0</v>
      </c>
      <c r="CU13">
        <v>0</v>
      </c>
      <c r="CV13" s="80" t="b">
        <v>1</v>
      </c>
      <c r="CW13">
        <v>0</v>
      </c>
      <c r="CX13">
        <v>0</v>
      </c>
      <c r="CY13">
        <v>0</v>
      </c>
      <c r="CZ13">
        <v>0</v>
      </c>
      <c r="DA13">
        <v>0</v>
      </c>
      <c r="DB13" s="80" t="b">
        <v>1</v>
      </c>
      <c r="DC13">
        <v>0</v>
      </c>
      <c r="DD13">
        <v>0</v>
      </c>
      <c r="DE13">
        <v>0</v>
      </c>
      <c r="DF13">
        <v>0</v>
      </c>
      <c r="DG13">
        <v>0</v>
      </c>
      <c r="DH13" s="80" t="b">
        <v>1</v>
      </c>
      <c r="DI13">
        <v>0</v>
      </c>
      <c r="DJ13">
        <v>0</v>
      </c>
      <c r="DK13">
        <v>0</v>
      </c>
      <c r="DL13">
        <v>0</v>
      </c>
      <c r="DM13">
        <v>0</v>
      </c>
      <c r="DN13" s="80" t="b">
        <v>1</v>
      </c>
    </row>
    <row r="14" spans="1:132" ht="17" x14ac:dyDescent="0.2">
      <c r="A14" s="148"/>
      <c r="B14" s="349" t="s">
        <v>1569</v>
      </c>
      <c r="C14" s="116"/>
      <c r="D14" s="354" t="b">
        <v>1</v>
      </c>
      <c r="E14" s="34">
        <v>0</v>
      </c>
      <c r="F14" s="34">
        <v>0</v>
      </c>
      <c r="G14" s="34">
        <v>0</v>
      </c>
      <c r="H14" s="34">
        <v>0</v>
      </c>
      <c r="I14" s="34">
        <v>0</v>
      </c>
      <c r="J14" s="166" t="b">
        <v>1</v>
      </c>
      <c r="K14" s="80">
        <v>0</v>
      </c>
      <c r="L14" s="80">
        <v>0</v>
      </c>
      <c r="M14" s="80">
        <v>0</v>
      </c>
      <c r="N14" s="80">
        <v>0</v>
      </c>
      <c r="O14" s="80">
        <v>0</v>
      </c>
      <c r="P14" s="80" t="b">
        <v>1</v>
      </c>
      <c r="Q14" s="80">
        <v>0</v>
      </c>
      <c r="R14" s="80">
        <v>0</v>
      </c>
      <c r="S14" s="80">
        <v>0</v>
      </c>
      <c r="T14" s="80">
        <v>0</v>
      </c>
      <c r="U14" s="80">
        <v>0</v>
      </c>
      <c r="V14" s="80" t="b">
        <v>1</v>
      </c>
      <c r="W14" s="80">
        <v>0</v>
      </c>
      <c r="X14" s="80">
        <v>0</v>
      </c>
      <c r="Y14" s="80">
        <v>0</v>
      </c>
      <c r="Z14" s="80">
        <v>0</v>
      </c>
      <c r="AA14" s="80">
        <v>0</v>
      </c>
      <c r="AB14" s="80" t="b">
        <v>1</v>
      </c>
      <c r="AC14" s="80">
        <v>0</v>
      </c>
      <c r="AD14" s="80">
        <v>0</v>
      </c>
      <c r="AE14" s="80">
        <v>0</v>
      </c>
      <c r="AF14" s="80">
        <v>0</v>
      </c>
      <c r="AG14" s="80">
        <v>0</v>
      </c>
      <c r="AH14" s="80" t="b">
        <v>1</v>
      </c>
      <c r="AI14" s="80">
        <v>0</v>
      </c>
      <c r="AJ14" s="80">
        <v>0</v>
      </c>
      <c r="AK14" s="80">
        <v>0</v>
      </c>
      <c r="AL14" s="80">
        <v>0</v>
      </c>
      <c r="AM14" s="80">
        <v>0</v>
      </c>
      <c r="AN14" s="80" t="b">
        <v>1</v>
      </c>
      <c r="AO14" s="80">
        <v>0</v>
      </c>
      <c r="AP14" s="99">
        <v>0</v>
      </c>
      <c r="AQ14">
        <v>0</v>
      </c>
      <c r="AR14">
        <v>0</v>
      </c>
      <c r="AS14">
        <v>0</v>
      </c>
      <c r="AT14" s="80" t="b">
        <v>1</v>
      </c>
      <c r="AU14">
        <v>0</v>
      </c>
      <c r="AV14">
        <v>0</v>
      </c>
      <c r="AW14">
        <v>0</v>
      </c>
      <c r="AX14">
        <v>0</v>
      </c>
      <c r="AY14">
        <v>0</v>
      </c>
      <c r="AZ14" s="80" t="b">
        <v>1</v>
      </c>
      <c r="BA14">
        <v>0</v>
      </c>
      <c r="BB14">
        <v>0</v>
      </c>
      <c r="BC14">
        <v>0</v>
      </c>
      <c r="BD14">
        <v>0</v>
      </c>
      <c r="BE14">
        <v>0</v>
      </c>
      <c r="BF14" s="80" t="b">
        <v>1</v>
      </c>
      <c r="BG14">
        <v>0</v>
      </c>
      <c r="BH14">
        <v>0</v>
      </c>
      <c r="BI14">
        <v>0</v>
      </c>
      <c r="BJ14">
        <v>0</v>
      </c>
      <c r="BK14">
        <v>0</v>
      </c>
      <c r="BL14" s="80" t="b">
        <v>1</v>
      </c>
      <c r="BM14">
        <v>0</v>
      </c>
      <c r="BN14">
        <v>0</v>
      </c>
      <c r="BO14">
        <v>0</v>
      </c>
      <c r="BP14">
        <v>0</v>
      </c>
      <c r="BQ14">
        <v>0</v>
      </c>
      <c r="BR14" s="80" t="b">
        <v>1</v>
      </c>
      <c r="BS14">
        <v>0</v>
      </c>
      <c r="BT14">
        <v>0</v>
      </c>
      <c r="BU14">
        <v>0</v>
      </c>
      <c r="BV14">
        <v>0</v>
      </c>
      <c r="BW14">
        <v>0</v>
      </c>
      <c r="BX14" s="80" t="b">
        <v>1</v>
      </c>
      <c r="BY14">
        <v>0</v>
      </c>
      <c r="BZ14">
        <v>0</v>
      </c>
      <c r="CA14">
        <v>0</v>
      </c>
      <c r="CB14">
        <v>0</v>
      </c>
      <c r="CC14">
        <v>0</v>
      </c>
      <c r="CD14" s="80" t="b">
        <v>1</v>
      </c>
      <c r="CE14">
        <v>0</v>
      </c>
      <c r="CF14">
        <v>0</v>
      </c>
      <c r="CG14">
        <v>0</v>
      </c>
      <c r="CH14">
        <v>0</v>
      </c>
      <c r="CI14">
        <v>0</v>
      </c>
      <c r="CJ14" s="80" t="b">
        <v>1</v>
      </c>
      <c r="CK14">
        <v>0</v>
      </c>
      <c r="CL14">
        <v>0</v>
      </c>
      <c r="CM14">
        <v>0</v>
      </c>
      <c r="CN14">
        <v>0</v>
      </c>
      <c r="CO14">
        <v>0</v>
      </c>
      <c r="CP14" s="80" t="b">
        <v>1</v>
      </c>
      <c r="CQ14">
        <v>0</v>
      </c>
      <c r="CR14">
        <v>0</v>
      </c>
      <c r="CS14">
        <v>0</v>
      </c>
      <c r="CT14">
        <v>0</v>
      </c>
      <c r="CU14">
        <v>0</v>
      </c>
      <c r="CV14" s="80" t="b">
        <v>1</v>
      </c>
      <c r="CW14">
        <v>0</v>
      </c>
      <c r="CX14">
        <v>0</v>
      </c>
      <c r="CY14">
        <v>0</v>
      </c>
      <c r="CZ14">
        <v>0</v>
      </c>
      <c r="DA14">
        <v>0</v>
      </c>
      <c r="DB14" s="80" t="b">
        <v>1</v>
      </c>
      <c r="DC14">
        <v>0</v>
      </c>
      <c r="DD14">
        <v>0</v>
      </c>
      <c r="DE14">
        <v>0</v>
      </c>
      <c r="DF14">
        <v>0</v>
      </c>
      <c r="DG14">
        <v>0</v>
      </c>
      <c r="DH14" s="80" t="b">
        <v>1</v>
      </c>
      <c r="DI14">
        <v>0</v>
      </c>
      <c r="DJ14">
        <v>0</v>
      </c>
      <c r="DK14">
        <v>0</v>
      </c>
      <c r="DL14">
        <v>0</v>
      </c>
      <c r="DM14">
        <v>0</v>
      </c>
      <c r="DN14" s="80" t="b">
        <v>1</v>
      </c>
    </row>
    <row r="15" spans="1:132" ht="17" x14ac:dyDescent="0.2">
      <c r="A15" s="148"/>
      <c r="B15" s="349" t="s">
        <v>25</v>
      </c>
      <c r="C15" s="116"/>
      <c r="D15" s="354" t="b">
        <v>0</v>
      </c>
      <c r="E15" s="34">
        <v>0</v>
      </c>
      <c r="F15" s="34">
        <v>0</v>
      </c>
      <c r="G15" s="34">
        <v>0</v>
      </c>
      <c r="H15" s="34">
        <v>0</v>
      </c>
      <c r="I15" s="34">
        <v>0</v>
      </c>
      <c r="J15" s="166" t="b">
        <v>1</v>
      </c>
      <c r="K15" s="80">
        <v>0</v>
      </c>
      <c r="L15" s="80">
        <v>0</v>
      </c>
      <c r="M15" s="80">
        <v>0</v>
      </c>
      <c r="N15" s="80">
        <v>0</v>
      </c>
      <c r="O15" s="80">
        <v>0</v>
      </c>
      <c r="P15" s="80" t="b">
        <v>1</v>
      </c>
      <c r="Q15" s="80">
        <v>0</v>
      </c>
      <c r="R15" s="80">
        <v>0</v>
      </c>
      <c r="S15" s="80">
        <v>0</v>
      </c>
      <c r="T15" s="80">
        <v>0</v>
      </c>
      <c r="U15" s="80">
        <v>0</v>
      </c>
      <c r="V15" s="80" t="b">
        <v>1</v>
      </c>
      <c r="W15" s="80">
        <v>0</v>
      </c>
      <c r="X15" s="80">
        <v>0</v>
      </c>
      <c r="Y15" s="80">
        <v>0</v>
      </c>
      <c r="Z15" s="80">
        <v>0</v>
      </c>
      <c r="AA15" s="80">
        <v>0</v>
      </c>
      <c r="AB15" s="80" t="b">
        <v>1</v>
      </c>
      <c r="AC15" s="80">
        <v>0</v>
      </c>
      <c r="AD15" s="80">
        <v>0</v>
      </c>
      <c r="AE15" s="80">
        <v>0</v>
      </c>
      <c r="AF15" s="80">
        <v>0</v>
      </c>
      <c r="AG15" s="80">
        <v>0</v>
      </c>
      <c r="AH15" s="80" t="b">
        <v>1</v>
      </c>
      <c r="AI15" s="80">
        <v>0</v>
      </c>
      <c r="AJ15" s="80">
        <v>0</v>
      </c>
      <c r="AK15" s="80">
        <v>0</v>
      </c>
      <c r="AL15" s="80">
        <v>0</v>
      </c>
      <c r="AM15" s="80">
        <v>0</v>
      </c>
      <c r="AN15" s="80" t="b">
        <v>1</v>
      </c>
      <c r="AO15" s="80">
        <v>0</v>
      </c>
      <c r="AP15" s="99">
        <v>0</v>
      </c>
      <c r="AQ15">
        <v>0</v>
      </c>
      <c r="AR15">
        <v>0</v>
      </c>
      <c r="AS15">
        <v>0</v>
      </c>
      <c r="AT15" s="80" t="b">
        <v>1</v>
      </c>
      <c r="AU15">
        <v>0</v>
      </c>
      <c r="AV15">
        <v>0</v>
      </c>
      <c r="AW15">
        <v>0</v>
      </c>
      <c r="AX15">
        <v>0</v>
      </c>
      <c r="AY15">
        <v>0</v>
      </c>
      <c r="AZ15" s="80" t="b">
        <v>1</v>
      </c>
      <c r="BA15">
        <v>0</v>
      </c>
      <c r="BB15">
        <v>0</v>
      </c>
      <c r="BC15">
        <v>0</v>
      </c>
      <c r="BD15">
        <v>0</v>
      </c>
      <c r="BE15">
        <v>0</v>
      </c>
      <c r="BF15" s="80" t="b">
        <v>1</v>
      </c>
      <c r="BG15">
        <v>0</v>
      </c>
      <c r="BH15">
        <v>0</v>
      </c>
      <c r="BI15">
        <v>0</v>
      </c>
      <c r="BJ15">
        <v>0</v>
      </c>
      <c r="BK15">
        <v>0</v>
      </c>
      <c r="BL15" s="80" t="b">
        <v>1</v>
      </c>
      <c r="BM15">
        <v>0</v>
      </c>
      <c r="BN15">
        <v>0</v>
      </c>
      <c r="BO15">
        <v>0</v>
      </c>
      <c r="BP15">
        <v>0</v>
      </c>
      <c r="BQ15">
        <v>0</v>
      </c>
      <c r="BR15" s="80" t="b">
        <v>1</v>
      </c>
      <c r="BS15">
        <v>0</v>
      </c>
      <c r="BT15">
        <v>0</v>
      </c>
      <c r="BU15">
        <v>0</v>
      </c>
      <c r="BV15">
        <v>0</v>
      </c>
      <c r="BW15">
        <v>0</v>
      </c>
      <c r="BX15" s="80" t="b">
        <v>1</v>
      </c>
      <c r="BY15">
        <v>0</v>
      </c>
      <c r="BZ15">
        <v>0</v>
      </c>
      <c r="CA15">
        <v>0</v>
      </c>
      <c r="CB15">
        <v>0</v>
      </c>
      <c r="CC15">
        <v>0</v>
      </c>
      <c r="CD15" s="80" t="b">
        <v>1</v>
      </c>
      <c r="CE15">
        <v>0</v>
      </c>
      <c r="CF15">
        <v>0</v>
      </c>
      <c r="CG15">
        <v>0</v>
      </c>
      <c r="CH15">
        <v>0</v>
      </c>
      <c r="CI15">
        <v>0</v>
      </c>
      <c r="CJ15" s="80" t="b">
        <v>1</v>
      </c>
      <c r="CK15">
        <v>0</v>
      </c>
      <c r="CL15">
        <v>0</v>
      </c>
      <c r="CM15">
        <v>0</v>
      </c>
      <c r="CN15">
        <v>0</v>
      </c>
      <c r="CO15">
        <v>0</v>
      </c>
      <c r="CP15" s="80" t="b">
        <v>1</v>
      </c>
      <c r="CQ15">
        <v>0</v>
      </c>
      <c r="CR15">
        <v>0</v>
      </c>
      <c r="CS15">
        <v>0</v>
      </c>
      <c r="CT15">
        <v>0</v>
      </c>
      <c r="CU15">
        <v>0</v>
      </c>
      <c r="CV15" s="80" t="b">
        <v>1</v>
      </c>
      <c r="CW15">
        <v>0</v>
      </c>
      <c r="CX15">
        <v>0</v>
      </c>
      <c r="CY15">
        <v>0</v>
      </c>
      <c r="CZ15">
        <v>0</v>
      </c>
      <c r="DA15">
        <v>0</v>
      </c>
      <c r="DB15" s="80" t="b">
        <v>1</v>
      </c>
      <c r="DC15">
        <v>0</v>
      </c>
      <c r="DD15">
        <v>0</v>
      </c>
      <c r="DE15">
        <v>0</v>
      </c>
      <c r="DF15">
        <v>0</v>
      </c>
      <c r="DG15">
        <v>0</v>
      </c>
      <c r="DH15" s="80" t="b">
        <v>1</v>
      </c>
      <c r="DI15">
        <v>0</v>
      </c>
      <c r="DJ15">
        <v>0</v>
      </c>
      <c r="DK15">
        <v>0</v>
      </c>
      <c r="DL15">
        <v>0</v>
      </c>
      <c r="DM15">
        <v>0</v>
      </c>
      <c r="DN15" s="80" t="b">
        <v>1</v>
      </c>
    </row>
    <row r="16" spans="1:132" ht="153" x14ac:dyDescent="0.2">
      <c r="A16" s="149"/>
      <c r="B16" s="349" t="s">
        <v>7</v>
      </c>
      <c r="C16" s="116"/>
      <c r="D16" s="355">
        <v>0.4</v>
      </c>
      <c r="E16" s="34">
        <v>0</v>
      </c>
      <c r="F16" s="34" t="str">
        <v>ITC Amount</v>
      </c>
      <c r="G16" s="34">
        <v>0.4</v>
      </c>
      <c r="H16" s="34">
        <v>0</v>
      </c>
      <c r="I16" s="34" t="str">
        <v>ITC Amount</v>
      </c>
      <c r="J16" s="356">
        <v>0</v>
      </c>
      <c r="K16" s="80">
        <v>0</v>
      </c>
      <c r="L16" s="80">
        <v>0</v>
      </c>
      <c r="M16" s="80">
        <v>0</v>
      </c>
      <c r="N16" s="80">
        <v>0</v>
      </c>
      <c r="O16" s="80">
        <v>0</v>
      </c>
      <c r="P16" s="80">
        <v>0</v>
      </c>
      <c r="Q16" s="80">
        <v>0</v>
      </c>
      <c r="R16" s="80">
        <v>0</v>
      </c>
      <c r="S16" s="80">
        <v>0</v>
      </c>
      <c r="T16" s="80">
        <v>0</v>
      </c>
      <c r="U16" s="80">
        <v>0</v>
      </c>
      <c r="V16" s="80">
        <v>0</v>
      </c>
      <c r="W16" s="80">
        <v>0</v>
      </c>
      <c r="X16" s="80">
        <v>0</v>
      </c>
      <c r="Y16" s="80">
        <v>0</v>
      </c>
      <c r="Z16" s="80">
        <v>0</v>
      </c>
      <c r="AA16" s="80">
        <v>0</v>
      </c>
      <c r="AB16" s="80">
        <v>0</v>
      </c>
      <c r="AC16" s="80">
        <v>0</v>
      </c>
      <c r="AD16" s="80">
        <v>0</v>
      </c>
      <c r="AE16" s="80">
        <v>0</v>
      </c>
      <c r="AF16" s="80">
        <v>0</v>
      </c>
      <c r="AG16" s="80">
        <v>0</v>
      </c>
      <c r="AH16" s="80">
        <v>0</v>
      </c>
      <c r="AI16" s="80">
        <v>0</v>
      </c>
      <c r="AJ16" s="80">
        <v>0</v>
      </c>
      <c r="AK16" s="80">
        <v>0</v>
      </c>
      <c r="AL16" s="80">
        <v>0</v>
      </c>
      <c r="AM16" s="80">
        <v>0</v>
      </c>
      <c r="AN16" s="80">
        <v>0</v>
      </c>
      <c r="AO16" s="80">
        <v>0</v>
      </c>
      <c r="AP16" s="99">
        <v>0</v>
      </c>
      <c r="AQ16">
        <v>0</v>
      </c>
      <c r="AR16">
        <v>0</v>
      </c>
      <c r="AS16">
        <v>0</v>
      </c>
      <c r="AT16" s="80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 s="80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 s="80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 s="80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 s="80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 s="80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 s="80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 s="80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 s="80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 s="80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 s="80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 s="80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 s="80">
        <v>0</v>
      </c>
    </row>
    <row r="17" spans="1:123" x14ac:dyDescent="0.2">
      <c r="B17" s="349"/>
      <c r="C17" s="34"/>
      <c r="D17" s="34"/>
      <c r="E17" s="34"/>
      <c r="F17" s="34"/>
      <c r="G17" s="34"/>
      <c r="H17" s="34"/>
      <c r="I17" s="34"/>
      <c r="J17" s="39"/>
      <c r="K17" s="39"/>
      <c r="L17" s="39"/>
      <c r="M17" s="39"/>
      <c r="N17" s="39"/>
      <c r="O17" s="39"/>
      <c r="P17" s="39"/>
      <c r="Q17" s="39"/>
      <c r="R17" s="39"/>
      <c r="S17" s="351"/>
      <c r="T17" s="39"/>
      <c r="U17" s="39"/>
      <c r="V17" s="39"/>
      <c r="W17" s="39"/>
      <c r="X17" s="39"/>
      <c r="Y17" s="18"/>
      <c r="AB17" s="39"/>
      <c r="AH17" s="39"/>
      <c r="AN17" s="39"/>
      <c r="AT17" s="39"/>
      <c r="AZ17" s="39"/>
      <c r="BF17" s="39"/>
      <c r="BL17" s="39"/>
      <c r="BR17" s="39"/>
      <c r="BX17" s="39"/>
      <c r="CD17" s="39"/>
      <c r="CJ17" s="39"/>
      <c r="CP17" s="39"/>
      <c r="CV17" s="39"/>
      <c r="DB17" s="39"/>
      <c r="DH17" s="39"/>
      <c r="DN17" s="39"/>
    </row>
    <row r="18" spans="1:123" x14ac:dyDescent="0.2">
      <c r="A18" s="78"/>
      <c r="B18" s="169" t="s">
        <v>71</v>
      </c>
      <c r="C18" s="170" t="s">
        <v>72</v>
      </c>
      <c r="D18" s="171">
        <f>'SFR Relationships'!$D$10*'SFR Levers &amp; Variables '!D7+'SFR Relationships'!$E$10</f>
        <v>0.45</v>
      </c>
      <c r="E18" s="172"/>
      <c r="F18" s="172"/>
      <c r="G18" s="172"/>
      <c r="H18" s="172"/>
      <c r="I18" s="172"/>
      <c r="J18" s="172">
        <f>'SFR Relationships'!$D$10*'SFR Levers &amp; Variables '!J7+'SFR Relationships'!$E$10</f>
        <v>0</v>
      </c>
      <c r="K18" s="172"/>
      <c r="L18" s="172"/>
      <c r="M18" s="172"/>
      <c r="N18" s="172"/>
      <c r="O18" s="172"/>
      <c r="P18" s="172">
        <f>'SFR Relationships'!$D$10*'SFR Levers &amp; Variables '!P7+'SFR Relationships'!$E$10</f>
        <v>0</v>
      </c>
      <c r="Q18" s="170"/>
      <c r="R18" s="170"/>
      <c r="S18" s="170"/>
      <c r="T18" s="170"/>
      <c r="U18" s="170"/>
      <c r="V18" s="172">
        <f>'SFR Relationships'!$D$10*'SFR Levers &amp; Variables '!V7+'SFR Relationships'!$E$10</f>
        <v>0</v>
      </c>
      <c r="W18" s="170"/>
      <c r="X18" s="170"/>
      <c r="Y18" s="170"/>
      <c r="Z18" s="170"/>
      <c r="AA18" s="170"/>
      <c r="AB18" s="172">
        <f>'SFR Relationships'!$D$10*'SFR Levers &amp; Variables '!AB7+'SFR Relationships'!$E$10</f>
        <v>0</v>
      </c>
      <c r="AC18" s="170"/>
      <c r="AD18" s="170"/>
      <c r="AE18" s="170"/>
      <c r="AF18" s="170"/>
      <c r="AG18" s="170"/>
      <c r="AH18" s="172">
        <f>'SFR Relationships'!$D$10*'SFR Levers &amp; Variables '!AH7+'SFR Relationships'!$E$10</f>
        <v>0</v>
      </c>
      <c r="AI18" s="170"/>
      <c r="AJ18" s="170"/>
      <c r="AK18" s="170"/>
      <c r="AL18" s="170"/>
      <c r="AM18" s="170"/>
      <c r="AN18" s="172">
        <f>'SFR Relationships'!$D$10*'SFR Levers &amp; Variables '!AN7+'SFR Relationships'!$E$10</f>
        <v>0</v>
      </c>
      <c r="AO18" s="170"/>
      <c r="AP18" s="170"/>
      <c r="AQ18" s="170"/>
      <c r="AR18" s="170"/>
      <c r="AS18" s="170"/>
      <c r="AT18" s="172">
        <f>'SFR Relationships'!$D$10*'SFR Levers &amp; Variables '!AT7+'SFR Relationships'!$E$10</f>
        <v>0</v>
      </c>
      <c r="AU18" s="170"/>
      <c r="AV18" s="170"/>
      <c r="AW18" s="170"/>
      <c r="AX18" s="170"/>
      <c r="AY18" s="170"/>
      <c r="AZ18" s="172">
        <f>'SFR Relationships'!$D$10*'SFR Levers &amp; Variables '!AZ7+'SFR Relationships'!$E$10</f>
        <v>0</v>
      </c>
      <c r="BA18" s="170"/>
      <c r="BB18" s="170"/>
      <c r="BC18" s="170"/>
      <c r="BD18" s="170"/>
      <c r="BE18" s="170"/>
      <c r="BF18" s="172">
        <f>'SFR Relationships'!$D$10*'SFR Levers &amp; Variables '!BF7+'SFR Relationships'!$E$10</f>
        <v>0</v>
      </c>
      <c r="BG18" s="170"/>
      <c r="BH18" s="170"/>
      <c r="BI18" s="170"/>
      <c r="BJ18" s="170"/>
      <c r="BK18" s="170"/>
      <c r="BL18" s="172">
        <f>'SFR Relationships'!$D$10*'SFR Levers &amp; Variables '!BL7+'SFR Relationships'!$E$10</f>
        <v>0</v>
      </c>
      <c r="BM18" s="170"/>
      <c r="BN18" s="170"/>
      <c r="BO18" s="170"/>
      <c r="BP18" s="170"/>
      <c r="BQ18" s="170"/>
      <c r="BR18" s="172">
        <f>'SFR Relationships'!$D$10*'SFR Levers &amp; Variables '!BR7+'SFR Relationships'!$E$10</f>
        <v>0</v>
      </c>
      <c r="BS18" s="170"/>
      <c r="BT18" s="170"/>
      <c r="BU18" s="170"/>
      <c r="BV18" s="170"/>
      <c r="BW18" s="170"/>
      <c r="BX18" s="172">
        <f>'SFR Relationships'!$D$10*'SFR Levers &amp; Variables '!BX7+'SFR Relationships'!$E$10</f>
        <v>0</v>
      </c>
      <c r="BY18" s="170"/>
      <c r="BZ18" s="170"/>
      <c r="CA18" s="170"/>
      <c r="CB18" s="170"/>
      <c r="CC18" s="170"/>
      <c r="CD18" s="172">
        <f>'SFR Relationships'!$D$10*'SFR Levers &amp; Variables '!CD7+'SFR Relationships'!$E$10</f>
        <v>0</v>
      </c>
      <c r="CE18" s="170"/>
      <c r="CF18" s="170"/>
      <c r="CG18" s="170"/>
      <c r="CH18" s="170"/>
      <c r="CI18" s="170"/>
      <c r="CJ18" s="172">
        <f>'SFR Relationships'!$D$10*'SFR Levers &amp; Variables '!CJ7+'SFR Relationships'!$E$10</f>
        <v>0</v>
      </c>
      <c r="CK18" s="170"/>
      <c r="CL18" s="170"/>
      <c r="CM18" s="170"/>
      <c r="CN18" s="170"/>
      <c r="CO18" s="170"/>
      <c r="CP18" s="172">
        <f>'SFR Relationships'!$D$10*'SFR Levers &amp; Variables '!CP7+'SFR Relationships'!$E$10</f>
        <v>0</v>
      </c>
      <c r="CQ18" s="170"/>
      <c r="CR18" s="170"/>
      <c r="CS18" s="170"/>
      <c r="CT18" s="170"/>
      <c r="CU18" s="170"/>
      <c r="CV18" s="172">
        <f>'SFR Relationships'!$D$10*'SFR Levers &amp; Variables '!CV7+'SFR Relationships'!$E$10</f>
        <v>0</v>
      </c>
      <c r="CW18" s="170"/>
      <c r="CX18" s="170"/>
      <c r="CY18" s="170"/>
      <c r="CZ18" s="170"/>
      <c r="DA18" s="170"/>
      <c r="DB18" s="172">
        <f>'SFR Relationships'!$D$10*'SFR Levers &amp; Variables '!DB7+'SFR Relationships'!$E$10</f>
        <v>0</v>
      </c>
      <c r="DC18" s="170"/>
      <c r="DD18" s="170"/>
      <c r="DE18" s="170"/>
      <c r="DF18" s="170"/>
      <c r="DG18" s="170"/>
      <c r="DH18" s="172">
        <f>'SFR Relationships'!$D$10*'SFR Levers &amp; Variables '!DH7+'SFR Relationships'!$E$10</f>
        <v>0</v>
      </c>
      <c r="DI18" s="170"/>
      <c r="DJ18" s="170"/>
      <c r="DK18" s="170"/>
      <c r="DL18" s="170"/>
      <c r="DM18" s="170"/>
      <c r="DN18" s="173">
        <f>'SFR Relationships'!$D$10*'SFR Levers &amp; Variables '!DN7+'SFR Relationships'!$E$10</f>
        <v>0</v>
      </c>
    </row>
    <row r="19" spans="1:123" x14ac:dyDescent="0.2">
      <c r="A19" s="78"/>
      <c r="B19" s="174" t="s">
        <v>1585</v>
      </c>
      <c r="C19" s="170" t="s">
        <v>72</v>
      </c>
      <c r="D19" s="171">
        <f>'SFR Relationships'!$D$12*'SFR Levers &amp; Variables '!D10+'SFR Relationships'!$E$12</f>
        <v>0.15</v>
      </c>
      <c r="E19" s="172"/>
      <c r="F19" s="172"/>
      <c r="G19" s="172"/>
      <c r="H19" s="172"/>
      <c r="I19" s="172"/>
      <c r="J19" s="172">
        <f>'SFR Relationships'!$D$12*'SFR Levers &amp; Variables '!J10+'SFR Relationships'!$E$12</f>
        <v>7.5000000000000011E-2</v>
      </c>
      <c r="K19" s="172"/>
      <c r="L19" s="172"/>
      <c r="M19" s="172"/>
      <c r="N19" s="172"/>
      <c r="O19" s="172"/>
      <c r="P19" s="172">
        <f>'SFR Relationships'!$D$12*'SFR Levers &amp; Variables '!P10+'SFR Relationships'!$E$12</f>
        <v>0</v>
      </c>
      <c r="Q19" s="170"/>
      <c r="R19" s="170"/>
      <c r="S19" s="170"/>
      <c r="T19" s="170"/>
      <c r="U19" s="170"/>
      <c r="V19" s="172">
        <f>'SFR Relationships'!$D$12*'SFR Levers &amp; Variables '!V10+'SFR Relationships'!$E$12</f>
        <v>0</v>
      </c>
      <c r="W19" s="170"/>
      <c r="X19" s="170"/>
      <c r="Y19" s="170"/>
      <c r="Z19" s="170"/>
      <c r="AA19" s="170"/>
      <c r="AB19" s="172">
        <f>'SFR Relationships'!$D$12*'SFR Levers &amp; Variables '!AB10+'SFR Relationships'!$E$12</f>
        <v>0</v>
      </c>
      <c r="AC19" s="170"/>
      <c r="AD19" s="170"/>
      <c r="AE19" s="170"/>
      <c r="AF19" s="170"/>
      <c r="AG19" s="170"/>
      <c r="AH19" s="172">
        <f>'SFR Relationships'!$D$12*'SFR Levers &amp; Variables '!AH10+'SFR Relationships'!$E$12</f>
        <v>0</v>
      </c>
      <c r="AI19" s="170"/>
      <c r="AJ19" s="170"/>
      <c r="AK19" s="170"/>
      <c r="AL19" s="170"/>
      <c r="AM19" s="170"/>
      <c r="AN19" s="172">
        <f>'SFR Relationships'!$D$12*'SFR Levers &amp; Variables '!AN10+'SFR Relationships'!$E$12</f>
        <v>0</v>
      </c>
      <c r="AO19" s="170"/>
      <c r="AP19" s="170"/>
      <c r="AQ19" s="170"/>
      <c r="AR19" s="170"/>
      <c r="AS19" s="170"/>
      <c r="AT19" s="172">
        <f>'SFR Relationships'!$D$12*'SFR Levers &amp; Variables '!AT10+'SFR Relationships'!$E$12</f>
        <v>0</v>
      </c>
      <c r="AU19" s="170"/>
      <c r="AV19" s="170"/>
      <c r="AW19" s="170"/>
      <c r="AX19" s="170"/>
      <c r="AY19" s="170"/>
      <c r="AZ19" s="172">
        <f>'SFR Relationships'!$D$12*'SFR Levers &amp; Variables '!AZ10+'SFR Relationships'!$E$12</f>
        <v>0</v>
      </c>
      <c r="BA19" s="170"/>
      <c r="BB19" s="170"/>
      <c r="BC19" s="170"/>
      <c r="BD19" s="170"/>
      <c r="BE19" s="170"/>
      <c r="BF19" s="172">
        <f>'SFR Relationships'!$D$12*'SFR Levers &amp; Variables '!BF10+'SFR Relationships'!$E$12</f>
        <v>0</v>
      </c>
      <c r="BG19" s="170"/>
      <c r="BH19" s="170"/>
      <c r="BI19" s="170"/>
      <c r="BJ19" s="170"/>
      <c r="BK19" s="170"/>
      <c r="BL19" s="172" t="e">
        <f>'SFR Relationships'!$D$12*'SFR Levers &amp; Variables '!BL10+'SFR Relationships'!$E$12</f>
        <v>#VALUE!</v>
      </c>
      <c r="BM19" s="170"/>
      <c r="BN19" s="170"/>
      <c r="BO19" s="170"/>
      <c r="BP19" s="170"/>
      <c r="BQ19" s="170"/>
      <c r="BR19" s="172" t="e">
        <f>'SFR Relationships'!$D$12*'SFR Levers &amp; Variables '!BR10+'SFR Relationships'!$E$12</f>
        <v>#VALUE!</v>
      </c>
      <c r="BS19" s="170"/>
      <c r="BT19" s="170"/>
      <c r="BU19" s="170"/>
      <c r="BV19" s="170"/>
      <c r="BW19" s="170"/>
      <c r="BX19" s="172" t="e">
        <f>'SFR Relationships'!$D$12*'SFR Levers &amp; Variables '!BX10+'SFR Relationships'!$E$12</f>
        <v>#VALUE!</v>
      </c>
      <c r="BY19" s="170"/>
      <c r="BZ19" s="170"/>
      <c r="CA19" s="170"/>
      <c r="CB19" s="170"/>
      <c r="CC19" s="170"/>
      <c r="CD19" s="172" t="e">
        <f>'SFR Relationships'!$D$12*'SFR Levers &amp; Variables '!CD10+'SFR Relationships'!$E$12</f>
        <v>#VALUE!</v>
      </c>
      <c r="CE19" s="170"/>
      <c r="CF19" s="170"/>
      <c r="CG19" s="170"/>
      <c r="CH19" s="170"/>
      <c r="CI19" s="170"/>
      <c r="CJ19" s="172" t="e">
        <f>'SFR Relationships'!$D$12*'SFR Levers &amp; Variables '!CJ10+'SFR Relationships'!$E$12</f>
        <v>#VALUE!</v>
      </c>
      <c r="CK19" s="170"/>
      <c r="CL19" s="170"/>
      <c r="CM19" s="170"/>
      <c r="CN19" s="170"/>
      <c r="CO19" s="170"/>
      <c r="CP19" s="172" t="e">
        <f>'SFR Relationships'!$D$12*'SFR Levers &amp; Variables '!CP10+'SFR Relationships'!$E$12</f>
        <v>#VALUE!</v>
      </c>
      <c r="CQ19" s="170"/>
      <c r="CR19" s="170"/>
      <c r="CS19" s="170"/>
      <c r="CT19" s="170"/>
      <c r="CU19" s="170"/>
      <c r="CV19" s="172" t="e">
        <f>'SFR Relationships'!$D$12*'SFR Levers &amp; Variables '!CV10+'SFR Relationships'!$E$12</f>
        <v>#VALUE!</v>
      </c>
      <c r="CW19" s="170"/>
      <c r="CX19" s="170"/>
      <c r="CY19" s="170"/>
      <c r="CZ19" s="170"/>
      <c r="DA19" s="170"/>
      <c r="DB19" s="172" t="e">
        <f>'SFR Relationships'!$D$12*'SFR Levers &amp; Variables '!DB10+'SFR Relationships'!$E$12</f>
        <v>#VALUE!</v>
      </c>
      <c r="DC19" s="170"/>
      <c r="DD19" s="170"/>
      <c r="DE19" s="170"/>
      <c r="DF19" s="170"/>
      <c r="DG19" s="170"/>
      <c r="DH19" s="172" t="e">
        <f>'SFR Relationships'!$D$12*'SFR Levers &amp; Variables '!DH10+'SFR Relationships'!$E$12</f>
        <v>#VALUE!</v>
      </c>
      <c r="DI19" s="170"/>
      <c r="DJ19" s="170"/>
      <c r="DK19" s="170"/>
      <c r="DL19" s="170"/>
      <c r="DM19" s="170"/>
      <c r="DN19" s="173" t="e">
        <f>'SFR Relationships'!$D$12*'SFR Levers &amp; Variables '!DN10+'SFR Relationships'!$E$12</f>
        <v>#VALUE!</v>
      </c>
    </row>
    <row r="20" spans="1:123" x14ac:dyDescent="0.2">
      <c r="A20" s="117" t="s">
        <v>82</v>
      </c>
      <c r="B20" s="175" t="s">
        <v>1586</v>
      </c>
      <c r="C20" s="176" t="s">
        <v>72</v>
      </c>
      <c r="D20" s="177">
        <f>'SFR Relationships'!$D$13*'SFR Levers &amp; Variables '!D11+'SFR Relationships'!$E$13</f>
        <v>0.15</v>
      </c>
      <c r="E20" s="178"/>
      <c r="F20" s="178"/>
      <c r="G20" s="178"/>
      <c r="H20" s="178"/>
      <c r="I20" s="178"/>
      <c r="J20" s="178">
        <f>'SFR Relationships'!$D$13*'SFR Levers &amp; Variables '!J11+'SFR Relationships'!$E$13</f>
        <v>0.09</v>
      </c>
      <c r="K20" s="178"/>
      <c r="L20" s="178"/>
      <c r="M20" s="178"/>
      <c r="N20" s="178"/>
      <c r="O20" s="178"/>
      <c r="P20" s="178">
        <f>'SFR Relationships'!$D$13*'SFR Levers &amp; Variables '!P11+'SFR Relationships'!$E$13</f>
        <v>2.9999999999999971E-2</v>
      </c>
      <c r="Q20" s="176"/>
      <c r="R20" s="176"/>
      <c r="S20" s="176"/>
      <c r="T20" s="176"/>
      <c r="U20" s="176"/>
      <c r="V20" s="178">
        <f>'SFR Relationships'!$D$13*'SFR Levers &amp; Variables '!V11+'SFR Relationships'!$E$13</f>
        <v>0</v>
      </c>
      <c r="W20" s="176"/>
      <c r="X20" s="176"/>
      <c r="Y20" s="176"/>
      <c r="Z20" s="176"/>
      <c r="AA20" s="176"/>
      <c r="AB20" s="178">
        <f>'SFR Relationships'!$D$13*'SFR Levers &amp; Variables '!AB11+'SFR Relationships'!$E$13</f>
        <v>0</v>
      </c>
      <c r="AC20" s="176"/>
      <c r="AD20" s="176"/>
      <c r="AE20" s="176"/>
      <c r="AF20" s="176"/>
      <c r="AG20" s="176"/>
      <c r="AH20" s="178">
        <f>'SFR Relationships'!$D$13*'SFR Levers &amp; Variables '!AH11+'SFR Relationships'!$E$13</f>
        <v>0</v>
      </c>
      <c r="AI20" s="176"/>
      <c r="AJ20" s="176"/>
      <c r="AK20" s="176"/>
      <c r="AL20" s="176"/>
      <c r="AM20" s="176"/>
      <c r="AN20" s="178">
        <f>'SFR Relationships'!$D$13*'SFR Levers &amp; Variables '!AN11+'SFR Relationships'!$E$13</f>
        <v>0</v>
      </c>
      <c r="AO20" s="176"/>
      <c r="AP20" s="176"/>
      <c r="AQ20" s="176"/>
      <c r="AR20" s="176"/>
      <c r="AS20" s="176"/>
      <c r="AT20" s="178">
        <f>'SFR Relationships'!$D$13*'SFR Levers &amp; Variables '!AT11+'SFR Relationships'!$E$13</f>
        <v>0</v>
      </c>
      <c r="AU20" s="176"/>
      <c r="AV20" s="176"/>
      <c r="AW20" s="176"/>
      <c r="AX20" s="176"/>
      <c r="AY20" s="176"/>
      <c r="AZ20" s="178">
        <f>'SFR Relationships'!$D$13*'SFR Levers &amp; Variables '!AZ11+'SFR Relationships'!$E$13</f>
        <v>0</v>
      </c>
      <c r="BA20" s="176"/>
      <c r="BB20" s="176"/>
      <c r="BC20" s="176"/>
      <c r="BD20" s="176"/>
      <c r="BE20" s="176"/>
      <c r="BF20" s="178">
        <f>'SFR Relationships'!$D$13*'SFR Levers &amp; Variables '!BF11+'SFR Relationships'!$E$13</f>
        <v>0</v>
      </c>
      <c r="BG20" s="176"/>
      <c r="BH20" s="176"/>
      <c r="BI20" s="176"/>
      <c r="BJ20" s="176"/>
      <c r="BK20" s="176"/>
      <c r="BL20" s="178" t="e">
        <f>'SFR Relationships'!$D$13*'SFR Levers &amp; Variables '!BL11+'SFR Relationships'!$E$13</f>
        <v>#VALUE!</v>
      </c>
      <c r="BM20" s="176"/>
      <c r="BN20" s="176"/>
      <c r="BO20" s="176"/>
      <c r="BP20" s="176"/>
      <c r="BQ20" s="176"/>
      <c r="BR20" s="178" t="e">
        <f>'SFR Relationships'!$D$13*'SFR Levers &amp; Variables '!BR11+'SFR Relationships'!$E$13</f>
        <v>#VALUE!</v>
      </c>
      <c r="BS20" s="176"/>
      <c r="BT20" s="176"/>
      <c r="BU20" s="176"/>
      <c r="BV20" s="176"/>
      <c r="BW20" s="176"/>
      <c r="BX20" s="178" t="e">
        <f>'SFR Relationships'!$D$13*'SFR Levers &amp; Variables '!BX11+'SFR Relationships'!$E$13</f>
        <v>#VALUE!</v>
      </c>
      <c r="BY20" s="176"/>
      <c r="BZ20" s="176"/>
      <c r="CA20" s="176"/>
      <c r="CB20" s="176"/>
      <c r="CC20" s="176"/>
      <c r="CD20" s="178" t="e">
        <f>'SFR Relationships'!$D$13*'SFR Levers &amp; Variables '!CD11+'SFR Relationships'!$E$13</f>
        <v>#VALUE!</v>
      </c>
      <c r="CE20" s="176"/>
      <c r="CF20" s="176"/>
      <c r="CG20" s="176"/>
      <c r="CH20" s="176"/>
      <c r="CI20" s="176"/>
      <c r="CJ20" s="178" t="e">
        <f>'SFR Relationships'!$D$13*'SFR Levers &amp; Variables '!CJ11+'SFR Relationships'!$E$13</f>
        <v>#VALUE!</v>
      </c>
      <c r="CK20" s="176"/>
      <c r="CL20" s="176"/>
      <c r="CM20" s="176"/>
      <c r="CN20" s="176"/>
      <c r="CO20" s="176"/>
      <c r="CP20" s="178" t="e">
        <f>'SFR Relationships'!$D$13*'SFR Levers &amp; Variables '!CP11+'SFR Relationships'!$E$13</f>
        <v>#VALUE!</v>
      </c>
      <c r="CQ20" s="176"/>
      <c r="CR20" s="176"/>
      <c r="CS20" s="176"/>
      <c r="CT20" s="176"/>
      <c r="CU20" s="176"/>
      <c r="CV20" s="178" t="e">
        <f>'SFR Relationships'!$D$13*'SFR Levers &amp; Variables '!CV11+'SFR Relationships'!$E$13</f>
        <v>#VALUE!</v>
      </c>
      <c r="CW20" s="176"/>
      <c r="CX20" s="176"/>
      <c r="CY20" s="176"/>
      <c r="CZ20" s="176"/>
      <c r="DA20" s="176"/>
      <c r="DB20" s="178" t="e">
        <f>'SFR Relationships'!$D$13*'SFR Levers &amp; Variables '!DB11+'SFR Relationships'!$E$13</f>
        <v>#VALUE!</v>
      </c>
      <c r="DC20" s="176"/>
      <c r="DD20" s="176"/>
      <c r="DE20" s="176"/>
      <c r="DF20" s="176"/>
      <c r="DG20" s="176"/>
      <c r="DH20" s="178" t="e">
        <f>'SFR Relationships'!$D$13*'SFR Levers &amp; Variables '!DH11+'SFR Relationships'!$E$13</f>
        <v>#VALUE!</v>
      </c>
      <c r="DI20" s="176"/>
      <c r="DJ20" s="176"/>
      <c r="DK20" s="176"/>
      <c r="DL20" s="176"/>
      <c r="DM20" s="176"/>
      <c r="DN20" s="179" t="e">
        <f>'SFR Relationships'!$D$13*'SFR Levers &amp; Variables '!DN11+'SFR Relationships'!$E$13</f>
        <v>#VALUE!</v>
      </c>
    </row>
    <row r="21" spans="1:123" x14ac:dyDescent="0.2">
      <c r="A21" s="117" t="s">
        <v>175</v>
      </c>
      <c r="B21" s="180"/>
      <c r="C21" s="181" t="s">
        <v>176</v>
      </c>
      <c r="D21" s="357">
        <f>(1+D18)*(1+D19)*(1+D20)-1</f>
        <v>0.91762499999999947</v>
      </c>
      <c r="E21" s="357">
        <f t="shared" ref="E21:BP21" si="0">(1+E18)*(1+E19)*(1+E20)-1</f>
        <v>0</v>
      </c>
      <c r="F21" s="357">
        <f t="shared" si="0"/>
        <v>0</v>
      </c>
      <c r="G21" s="357">
        <f t="shared" si="0"/>
        <v>0</v>
      </c>
      <c r="H21" s="357">
        <f t="shared" si="0"/>
        <v>0</v>
      </c>
      <c r="I21" s="357">
        <f t="shared" si="0"/>
        <v>0</v>
      </c>
      <c r="J21" s="357">
        <f t="shared" si="0"/>
        <v>0.17175000000000007</v>
      </c>
      <c r="K21" s="357">
        <f t="shared" si="0"/>
        <v>0</v>
      </c>
      <c r="L21" s="357">
        <f t="shared" si="0"/>
        <v>0</v>
      </c>
      <c r="M21" s="357">
        <f t="shared" si="0"/>
        <v>0</v>
      </c>
      <c r="N21" s="357">
        <f t="shared" si="0"/>
        <v>0</v>
      </c>
      <c r="O21" s="357">
        <f t="shared" si="0"/>
        <v>0</v>
      </c>
      <c r="P21" s="357">
        <f t="shared" si="0"/>
        <v>3.0000000000000027E-2</v>
      </c>
      <c r="Q21" s="357">
        <f t="shared" si="0"/>
        <v>0</v>
      </c>
      <c r="R21" s="357">
        <f t="shared" si="0"/>
        <v>0</v>
      </c>
      <c r="S21" s="357">
        <f t="shared" si="0"/>
        <v>0</v>
      </c>
      <c r="T21" s="357">
        <f t="shared" si="0"/>
        <v>0</v>
      </c>
      <c r="U21" s="357">
        <f t="shared" si="0"/>
        <v>0</v>
      </c>
      <c r="V21" s="357">
        <f t="shared" si="0"/>
        <v>0</v>
      </c>
      <c r="W21" s="357">
        <f t="shared" si="0"/>
        <v>0</v>
      </c>
      <c r="X21" s="357">
        <f t="shared" si="0"/>
        <v>0</v>
      </c>
      <c r="Y21" s="357">
        <f t="shared" si="0"/>
        <v>0</v>
      </c>
      <c r="Z21" s="357">
        <f t="shared" si="0"/>
        <v>0</v>
      </c>
      <c r="AA21" s="357">
        <f t="shared" si="0"/>
        <v>0</v>
      </c>
      <c r="AB21" s="357">
        <f t="shared" si="0"/>
        <v>0</v>
      </c>
      <c r="AC21" s="357">
        <f t="shared" si="0"/>
        <v>0</v>
      </c>
      <c r="AD21" s="357">
        <f t="shared" si="0"/>
        <v>0</v>
      </c>
      <c r="AE21" s="357">
        <f t="shared" si="0"/>
        <v>0</v>
      </c>
      <c r="AF21" s="357">
        <f t="shared" si="0"/>
        <v>0</v>
      </c>
      <c r="AG21" s="357">
        <f t="shared" si="0"/>
        <v>0</v>
      </c>
      <c r="AH21" s="357">
        <f t="shared" si="0"/>
        <v>0</v>
      </c>
      <c r="AI21" s="357">
        <f t="shared" si="0"/>
        <v>0</v>
      </c>
      <c r="AJ21" s="357">
        <f t="shared" si="0"/>
        <v>0</v>
      </c>
      <c r="AK21" s="357">
        <f t="shared" si="0"/>
        <v>0</v>
      </c>
      <c r="AL21" s="357">
        <f t="shared" si="0"/>
        <v>0</v>
      </c>
      <c r="AM21" s="357">
        <f t="shared" si="0"/>
        <v>0</v>
      </c>
      <c r="AN21" s="357">
        <f t="shared" si="0"/>
        <v>0</v>
      </c>
      <c r="AO21" s="357">
        <f t="shared" si="0"/>
        <v>0</v>
      </c>
      <c r="AP21" s="357">
        <f t="shared" si="0"/>
        <v>0</v>
      </c>
      <c r="AQ21" s="357">
        <f t="shared" si="0"/>
        <v>0</v>
      </c>
      <c r="AR21" s="357">
        <f t="shared" si="0"/>
        <v>0</v>
      </c>
      <c r="AS21" s="357">
        <f t="shared" si="0"/>
        <v>0</v>
      </c>
      <c r="AT21" s="357">
        <f t="shared" si="0"/>
        <v>0</v>
      </c>
      <c r="AU21" s="357">
        <f t="shared" si="0"/>
        <v>0</v>
      </c>
      <c r="AV21" s="357">
        <f t="shared" si="0"/>
        <v>0</v>
      </c>
      <c r="AW21" s="357">
        <f t="shared" si="0"/>
        <v>0</v>
      </c>
      <c r="AX21" s="357">
        <f t="shared" si="0"/>
        <v>0</v>
      </c>
      <c r="AY21" s="357">
        <f t="shared" si="0"/>
        <v>0</v>
      </c>
      <c r="AZ21" s="357">
        <f t="shared" si="0"/>
        <v>0</v>
      </c>
      <c r="BA21" s="357">
        <f t="shared" si="0"/>
        <v>0</v>
      </c>
      <c r="BB21" s="357">
        <f t="shared" si="0"/>
        <v>0</v>
      </c>
      <c r="BC21" s="357">
        <f t="shared" si="0"/>
        <v>0</v>
      </c>
      <c r="BD21" s="357">
        <f t="shared" si="0"/>
        <v>0</v>
      </c>
      <c r="BE21" s="357">
        <f t="shared" si="0"/>
        <v>0</v>
      </c>
      <c r="BF21" s="357">
        <f t="shared" si="0"/>
        <v>0</v>
      </c>
      <c r="BG21" s="357">
        <f t="shared" si="0"/>
        <v>0</v>
      </c>
      <c r="BH21" s="357">
        <f t="shared" si="0"/>
        <v>0</v>
      </c>
      <c r="BI21" s="357">
        <f t="shared" si="0"/>
        <v>0</v>
      </c>
      <c r="BJ21" s="357">
        <f t="shared" si="0"/>
        <v>0</v>
      </c>
      <c r="BK21" s="357">
        <f t="shared" si="0"/>
        <v>0</v>
      </c>
      <c r="BL21" s="357" t="e">
        <f t="shared" si="0"/>
        <v>#VALUE!</v>
      </c>
      <c r="BM21" s="357">
        <f t="shared" si="0"/>
        <v>0</v>
      </c>
      <c r="BN21" s="357">
        <f t="shared" si="0"/>
        <v>0</v>
      </c>
      <c r="BO21" s="357">
        <f t="shared" si="0"/>
        <v>0</v>
      </c>
      <c r="BP21" s="357">
        <f t="shared" si="0"/>
        <v>0</v>
      </c>
      <c r="BQ21" s="357">
        <f t="shared" ref="BQ21:DH21" si="1">(1+BQ18)*(1+BQ19)*(1+BQ20)-1</f>
        <v>0</v>
      </c>
      <c r="BR21" s="357" t="e">
        <f t="shared" si="1"/>
        <v>#VALUE!</v>
      </c>
      <c r="BS21" s="357">
        <f t="shared" si="1"/>
        <v>0</v>
      </c>
      <c r="BT21" s="357">
        <f t="shared" si="1"/>
        <v>0</v>
      </c>
      <c r="BU21" s="357">
        <f t="shared" si="1"/>
        <v>0</v>
      </c>
      <c r="BV21" s="357">
        <f t="shared" si="1"/>
        <v>0</v>
      </c>
      <c r="BW21" s="357">
        <f t="shared" si="1"/>
        <v>0</v>
      </c>
      <c r="BX21" s="357" t="e">
        <f t="shared" si="1"/>
        <v>#VALUE!</v>
      </c>
      <c r="BY21" s="357">
        <f t="shared" si="1"/>
        <v>0</v>
      </c>
      <c r="BZ21" s="357">
        <f t="shared" si="1"/>
        <v>0</v>
      </c>
      <c r="CA21" s="357">
        <f t="shared" si="1"/>
        <v>0</v>
      </c>
      <c r="CB21" s="357">
        <f t="shared" si="1"/>
        <v>0</v>
      </c>
      <c r="CC21" s="357">
        <f t="shared" si="1"/>
        <v>0</v>
      </c>
      <c r="CD21" s="357" t="e">
        <f t="shared" si="1"/>
        <v>#VALUE!</v>
      </c>
      <c r="CE21" s="357">
        <f t="shared" si="1"/>
        <v>0</v>
      </c>
      <c r="CF21" s="357">
        <f t="shared" si="1"/>
        <v>0</v>
      </c>
      <c r="CG21" s="357">
        <f t="shared" si="1"/>
        <v>0</v>
      </c>
      <c r="CH21" s="357">
        <f t="shared" si="1"/>
        <v>0</v>
      </c>
      <c r="CI21" s="357">
        <f t="shared" si="1"/>
        <v>0</v>
      </c>
      <c r="CJ21" s="357" t="e">
        <f t="shared" si="1"/>
        <v>#VALUE!</v>
      </c>
      <c r="CK21" s="357">
        <f t="shared" si="1"/>
        <v>0</v>
      </c>
      <c r="CL21" s="357">
        <f t="shared" si="1"/>
        <v>0</v>
      </c>
      <c r="CM21" s="357">
        <f t="shared" si="1"/>
        <v>0</v>
      </c>
      <c r="CN21" s="357">
        <f t="shared" si="1"/>
        <v>0</v>
      </c>
      <c r="CO21" s="357">
        <f t="shared" si="1"/>
        <v>0</v>
      </c>
      <c r="CP21" s="357" t="e">
        <f t="shared" si="1"/>
        <v>#VALUE!</v>
      </c>
      <c r="CQ21" s="357">
        <f t="shared" si="1"/>
        <v>0</v>
      </c>
      <c r="CR21" s="357">
        <f t="shared" si="1"/>
        <v>0</v>
      </c>
      <c r="CS21" s="357">
        <f t="shared" si="1"/>
        <v>0</v>
      </c>
      <c r="CT21" s="357">
        <f t="shared" si="1"/>
        <v>0</v>
      </c>
      <c r="CU21" s="357">
        <f t="shared" si="1"/>
        <v>0</v>
      </c>
      <c r="CV21" s="357" t="e">
        <f t="shared" si="1"/>
        <v>#VALUE!</v>
      </c>
      <c r="CW21" s="357">
        <f t="shared" si="1"/>
        <v>0</v>
      </c>
      <c r="CX21" s="357">
        <f t="shared" si="1"/>
        <v>0</v>
      </c>
      <c r="CY21" s="357">
        <f t="shared" si="1"/>
        <v>0</v>
      </c>
      <c r="CZ21" s="357">
        <f t="shared" si="1"/>
        <v>0</v>
      </c>
      <c r="DA21" s="357">
        <f t="shared" si="1"/>
        <v>0</v>
      </c>
      <c r="DB21" s="357" t="e">
        <f t="shared" si="1"/>
        <v>#VALUE!</v>
      </c>
      <c r="DC21" s="357">
        <f t="shared" si="1"/>
        <v>0</v>
      </c>
      <c r="DD21" s="357">
        <f t="shared" si="1"/>
        <v>0</v>
      </c>
      <c r="DE21" s="357">
        <f t="shared" si="1"/>
        <v>0</v>
      </c>
      <c r="DF21" s="357">
        <f t="shared" si="1"/>
        <v>0</v>
      </c>
      <c r="DG21" s="357">
        <f t="shared" si="1"/>
        <v>0</v>
      </c>
      <c r="DH21" s="357" t="e">
        <f t="shared" si="1"/>
        <v>#VALUE!</v>
      </c>
      <c r="DI21" s="357">
        <f>(1+DI18)*(1+DI19)*(1+DI20)-1</f>
        <v>0</v>
      </c>
      <c r="DJ21" s="357">
        <f t="shared" ref="DJ21:DN21" si="2">(1+DJ18)*(1+DJ19)*(1+DJ20)-1</f>
        <v>0</v>
      </c>
      <c r="DK21" s="357">
        <f t="shared" si="2"/>
        <v>0</v>
      </c>
      <c r="DL21" s="357">
        <f t="shared" si="2"/>
        <v>0</v>
      </c>
      <c r="DM21" s="357">
        <f t="shared" si="2"/>
        <v>0</v>
      </c>
      <c r="DN21" s="357" t="e">
        <f t="shared" si="2"/>
        <v>#VALUE!</v>
      </c>
    </row>
    <row r="22" spans="1:123" ht="17" x14ac:dyDescent="0.2">
      <c r="A22" s="117" t="s">
        <v>177</v>
      </c>
      <c r="B22" s="169" t="s">
        <v>178</v>
      </c>
      <c r="C22" s="170" t="s">
        <v>75</v>
      </c>
      <c r="D22" s="327" t="s">
        <v>179</v>
      </c>
      <c r="E22" s="324" t="s">
        <v>179</v>
      </c>
      <c r="F22" s="324" t="s">
        <v>179</v>
      </c>
      <c r="G22" s="324" t="s">
        <v>179</v>
      </c>
      <c r="H22" s="324" t="s">
        <v>179</v>
      </c>
      <c r="I22" s="324" t="s">
        <v>179</v>
      </c>
      <c r="J22" s="326" t="s">
        <v>179</v>
      </c>
      <c r="K22" s="324" t="s">
        <v>179</v>
      </c>
      <c r="L22" s="324" t="s">
        <v>179</v>
      </c>
      <c r="M22" s="324" t="s">
        <v>179</v>
      </c>
      <c r="N22" s="324" t="s">
        <v>179</v>
      </c>
      <c r="O22" s="324" t="s">
        <v>179</v>
      </c>
      <c r="P22" s="324" t="s">
        <v>179</v>
      </c>
      <c r="Q22" s="324" t="s">
        <v>179</v>
      </c>
      <c r="R22" s="324" t="s">
        <v>179</v>
      </c>
      <c r="S22" s="324" t="s">
        <v>179</v>
      </c>
      <c r="T22" s="324" t="s">
        <v>179</v>
      </c>
      <c r="U22" s="324" t="s">
        <v>179</v>
      </c>
      <c r="V22" s="324" t="s">
        <v>179</v>
      </c>
      <c r="W22" s="324" t="s">
        <v>179</v>
      </c>
      <c r="X22" s="324" t="s">
        <v>179</v>
      </c>
      <c r="Y22" s="324" t="s">
        <v>179</v>
      </c>
      <c r="Z22" s="324" t="s">
        <v>179</v>
      </c>
      <c r="AA22" s="324" t="s">
        <v>179</v>
      </c>
      <c r="AB22" s="324" t="s">
        <v>179</v>
      </c>
      <c r="AC22" s="324" t="s">
        <v>179</v>
      </c>
      <c r="AD22" s="324" t="s">
        <v>179</v>
      </c>
      <c r="AE22" s="324" t="s">
        <v>179</v>
      </c>
      <c r="AF22" s="324" t="s">
        <v>179</v>
      </c>
      <c r="AG22" s="324" t="s">
        <v>179</v>
      </c>
      <c r="AH22" s="324" t="s">
        <v>179</v>
      </c>
      <c r="AI22" s="324" t="s">
        <v>179</v>
      </c>
      <c r="AJ22" s="324" t="s">
        <v>179</v>
      </c>
      <c r="AK22" s="324" t="s">
        <v>179</v>
      </c>
      <c r="AL22" s="324" t="s">
        <v>179</v>
      </c>
      <c r="AM22" s="324" t="s">
        <v>179</v>
      </c>
      <c r="AN22" s="324" t="s">
        <v>179</v>
      </c>
      <c r="AO22" s="324" t="s">
        <v>179</v>
      </c>
      <c r="AP22" s="324" t="s">
        <v>179</v>
      </c>
      <c r="AQ22" s="324" t="s">
        <v>179</v>
      </c>
      <c r="AR22" s="324" t="s">
        <v>179</v>
      </c>
      <c r="AS22" s="324" t="s">
        <v>179</v>
      </c>
      <c r="AT22" s="324" t="s">
        <v>179</v>
      </c>
      <c r="AU22" s="324" t="s">
        <v>179</v>
      </c>
      <c r="AV22" s="324" t="s">
        <v>179</v>
      </c>
      <c r="AW22" s="324" t="s">
        <v>179</v>
      </c>
      <c r="AX22" s="324" t="s">
        <v>179</v>
      </c>
      <c r="AY22" s="324" t="s">
        <v>179</v>
      </c>
      <c r="AZ22" s="324" t="s">
        <v>179</v>
      </c>
      <c r="BA22" s="324" t="s">
        <v>179</v>
      </c>
      <c r="BB22" s="324" t="s">
        <v>179</v>
      </c>
      <c r="BC22" s="324" t="s">
        <v>179</v>
      </c>
      <c r="BD22" s="324" t="s">
        <v>179</v>
      </c>
      <c r="BE22" s="324" t="s">
        <v>179</v>
      </c>
      <c r="BF22" s="324" t="s">
        <v>179</v>
      </c>
      <c r="BG22" s="324" t="s">
        <v>179</v>
      </c>
      <c r="BH22" s="324" t="s">
        <v>179</v>
      </c>
      <c r="BI22" s="324" t="s">
        <v>179</v>
      </c>
      <c r="BJ22" s="324" t="s">
        <v>179</v>
      </c>
      <c r="BK22" s="324" t="s">
        <v>179</v>
      </c>
      <c r="BL22" s="324" t="s">
        <v>179</v>
      </c>
      <c r="BM22" s="324" t="s">
        <v>179</v>
      </c>
      <c r="BN22" s="324" t="s">
        <v>179</v>
      </c>
      <c r="BO22" s="324" t="s">
        <v>179</v>
      </c>
      <c r="BP22" s="324" t="s">
        <v>179</v>
      </c>
      <c r="BQ22" s="324" t="s">
        <v>179</v>
      </c>
      <c r="BR22" s="324" t="s">
        <v>179</v>
      </c>
      <c r="BS22" s="324" t="s">
        <v>179</v>
      </c>
      <c r="BT22" s="324" t="s">
        <v>179</v>
      </c>
      <c r="BU22" s="324" t="s">
        <v>179</v>
      </c>
      <c r="BV22" s="324" t="s">
        <v>179</v>
      </c>
      <c r="BW22" s="324" t="s">
        <v>179</v>
      </c>
      <c r="BX22" s="324" t="s">
        <v>179</v>
      </c>
      <c r="BY22" s="324" t="s">
        <v>179</v>
      </c>
      <c r="BZ22" s="324" t="s">
        <v>179</v>
      </c>
      <c r="CA22" s="324" t="s">
        <v>179</v>
      </c>
      <c r="CB22" s="324" t="s">
        <v>179</v>
      </c>
      <c r="CC22" s="324" t="s">
        <v>179</v>
      </c>
      <c r="CD22" s="324" t="s">
        <v>179</v>
      </c>
      <c r="CE22" s="324" t="s">
        <v>179</v>
      </c>
      <c r="CF22" s="324" t="s">
        <v>179</v>
      </c>
      <c r="CG22" s="324" t="s">
        <v>179</v>
      </c>
      <c r="CH22" s="324" t="s">
        <v>179</v>
      </c>
      <c r="CI22" s="324" t="s">
        <v>179</v>
      </c>
      <c r="CJ22" s="324" t="s">
        <v>179</v>
      </c>
      <c r="CK22" s="324" t="s">
        <v>179</v>
      </c>
      <c r="CL22" s="324" t="s">
        <v>179</v>
      </c>
      <c r="CM22" s="324" t="s">
        <v>179</v>
      </c>
      <c r="CN22" s="324" t="s">
        <v>179</v>
      </c>
      <c r="CO22" s="324" t="s">
        <v>179</v>
      </c>
      <c r="CP22" s="324" t="s">
        <v>179</v>
      </c>
      <c r="CQ22" s="324" t="s">
        <v>179</v>
      </c>
      <c r="CR22" s="324" t="s">
        <v>179</v>
      </c>
      <c r="CS22" s="324" t="s">
        <v>179</v>
      </c>
      <c r="CT22" s="324" t="s">
        <v>179</v>
      </c>
      <c r="CU22" s="324" t="s">
        <v>179</v>
      </c>
      <c r="CV22" s="324" t="s">
        <v>179</v>
      </c>
      <c r="CW22" s="324" t="s">
        <v>179</v>
      </c>
      <c r="CX22" s="324" t="s">
        <v>179</v>
      </c>
      <c r="CY22" s="324" t="s">
        <v>179</v>
      </c>
      <c r="CZ22" s="324" t="s">
        <v>179</v>
      </c>
      <c r="DA22" s="324" t="s">
        <v>179</v>
      </c>
      <c r="DB22" s="324" t="s">
        <v>179</v>
      </c>
      <c r="DC22" s="324" t="s">
        <v>179</v>
      </c>
      <c r="DD22" s="324" t="s">
        <v>179</v>
      </c>
      <c r="DE22" s="324" t="s">
        <v>179</v>
      </c>
      <c r="DF22" s="324" t="s">
        <v>179</v>
      </c>
      <c r="DG22" s="324" t="s">
        <v>179</v>
      </c>
      <c r="DH22" s="324" t="s">
        <v>179</v>
      </c>
      <c r="DI22" s="324" t="s">
        <v>179</v>
      </c>
      <c r="DJ22" s="324" t="s">
        <v>179</v>
      </c>
      <c r="DK22" s="324" t="s">
        <v>179</v>
      </c>
      <c r="DL22" s="324" t="s">
        <v>179</v>
      </c>
      <c r="DM22" s="324" t="s">
        <v>179</v>
      </c>
      <c r="DN22" s="324" t="s">
        <v>179</v>
      </c>
      <c r="DO22" s="182">
        <f>'SFR Relationships'!$D$11*'SFR Levers &amp; Variables '!DO8*'SFR Levers &amp; Variables '!DO9*0.5+'SFR Relationships'!$E$11</f>
        <v>-3</v>
      </c>
      <c r="DP22" s="182">
        <f>'SFR Relationships'!$D$11*'SFR Levers &amp; Variables '!DP8*'SFR Levers &amp; Variables '!DP9*0.5+'SFR Relationships'!$E$11</f>
        <v>-3</v>
      </c>
      <c r="DQ22" s="182">
        <f>'SFR Relationships'!$D$11*'SFR Levers &amp; Variables '!DQ8*'SFR Levers &amp; Variables '!DQ9*0.5+'SFR Relationships'!$E$11</f>
        <v>-3</v>
      </c>
      <c r="DR22" s="182">
        <f>'SFR Relationships'!$D$11*'SFR Levers &amp; Variables '!DR8*'SFR Levers &amp; Variables '!DR9*0.5+'SFR Relationships'!$E$11</f>
        <v>-3</v>
      </c>
      <c r="DS22" s="182">
        <f>'SFR Relationships'!$D$11*'SFR Levers &amp; Variables '!DS8*'SFR Levers &amp; Variables '!DS9*0.5+'SFR Relationships'!$E$11</f>
        <v>-3</v>
      </c>
    </row>
    <row r="23" spans="1:123" ht="17" x14ac:dyDescent="0.2">
      <c r="A23" s="117" t="s">
        <v>180</v>
      </c>
      <c r="B23" s="183" t="s">
        <v>1590</v>
      </c>
      <c r="C23" s="176" t="s">
        <v>75</v>
      </c>
      <c r="D23" s="328" t="s">
        <v>179</v>
      </c>
      <c r="E23" s="325" t="s">
        <v>179</v>
      </c>
      <c r="F23" s="325" t="s">
        <v>179</v>
      </c>
      <c r="G23" s="325" t="s">
        <v>179</v>
      </c>
      <c r="H23" s="325" t="s">
        <v>179</v>
      </c>
      <c r="I23" s="325" t="s">
        <v>179</v>
      </c>
      <c r="J23" s="325" t="s">
        <v>179</v>
      </c>
      <c r="K23" s="325" t="s">
        <v>179</v>
      </c>
      <c r="L23" s="325" t="s">
        <v>179</v>
      </c>
      <c r="M23" s="325" t="s">
        <v>179</v>
      </c>
      <c r="N23" s="325" t="s">
        <v>179</v>
      </c>
      <c r="O23" s="325" t="s">
        <v>179</v>
      </c>
      <c r="P23" s="325" t="s">
        <v>179</v>
      </c>
      <c r="Q23" s="325" t="s">
        <v>179</v>
      </c>
      <c r="R23" s="325" t="s">
        <v>179</v>
      </c>
      <c r="S23" s="325" t="s">
        <v>179</v>
      </c>
      <c r="T23" s="325" t="s">
        <v>179</v>
      </c>
      <c r="U23" s="325" t="s">
        <v>179</v>
      </c>
      <c r="V23" s="325" t="s">
        <v>179</v>
      </c>
      <c r="W23" s="325" t="s">
        <v>179</v>
      </c>
      <c r="X23" s="325" t="s">
        <v>179</v>
      </c>
      <c r="Y23" s="325" t="s">
        <v>179</v>
      </c>
      <c r="Z23" s="325" t="s">
        <v>179</v>
      </c>
      <c r="AA23" s="325" t="s">
        <v>179</v>
      </c>
      <c r="AB23" s="325" t="s">
        <v>179</v>
      </c>
      <c r="AC23" s="325" t="s">
        <v>179</v>
      </c>
      <c r="AD23" s="325" t="s">
        <v>179</v>
      </c>
      <c r="AE23" s="325" t="s">
        <v>179</v>
      </c>
      <c r="AF23" s="325" t="s">
        <v>179</v>
      </c>
      <c r="AG23" s="325" t="s">
        <v>179</v>
      </c>
      <c r="AH23" s="325" t="s">
        <v>179</v>
      </c>
      <c r="AI23" s="325" t="s">
        <v>179</v>
      </c>
      <c r="AJ23" s="325" t="s">
        <v>179</v>
      </c>
      <c r="AK23" s="325" t="s">
        <v>179</v>
      </c>
      <c r="AL23" s="325" t="s">
        <v>179</v>
      </c>
      <c r="AM23" s="325" t="s">
        <v>179</v>
      </c>
      <c r="AN23" s="325" t="s">
        <v>179</v>
      </c>
      <c r="AO23" s="325" t="s">
        <v>179</v>
      </c>
      <c r="AP23" s="325" t="s">
        <v>179</v>
      </c>
      <c r="AQ23" s="325" t="s">
        <v>179</v>
      </c>
      <c r="AR23" s="325" t="s">
        <v>179</v>
      </c>
      <c r="AS23" s="325" t="s">
        <v>179</v>
      </c>
      <c r="AT23" s="325" t="s">
        <v>179</v>
      </c>
      <c r="AU23" s="325" t="s">
        <v>179</v>
      </c>
      <c r="AV23" s="325" t="s">
        <v>179</v>
      </c>
      <c r="AW23" s="325" t="s">
        <v>179</v>
      </c>
      <c r="AX23" s="325" t="s">
        <v>179</v>
      </c>
      <c r="AY23" s="325" t="s">
        <v>179</v>
      </c>
      <c r="AZ23" s="325" t="s">
        <v>179</v>
      </c>
      <c r="BA23" s="325" t="s">
        <v>179</v>
      </c>
      <c r="BB23" s="325" t="s">
        <v>179</v>
      </c>
      <c r="BC23" s="325" t="s">
        <v>179</v>
      </c>
      <c r="BD23" s="325" t="s">
        <v>179</v>
      </c>
      <c r="BE23" s="325" t="s">
        <v>179</v>
      </c>
      <c r="BF23" s="325" t="s">
        <v>179</v>
      </c>
      <c r="BG23" s="325" t="s">
        <v>179</v>
      </c>
      <c r="BH23" s="325" t="s">
        <v>179</v>
      </c>
      <c r="BI23" s="325" t="s">
        <v>179</v>
      </c>
      <c r="BJ23" s="325" t="s">
        <v>179</v>
      </c>
      <c r="BK23" s="325" t="s">
        <v>179</v>
      </c>
      <c r="BL23" s="325" t="s">
        <v>179</v>
      </c>
      <c r="BM23" s="325" t="s">
        <v>179</v>
      </c>
      <c r="BN23" s="325" t="s">
        <v>179</v>
      </c>
      <c r="BO23" s="325" t="s">
        <v>179</v>
      </c>
      <c r="BP23" s="325" t="s">
        <v>179</v>
      </c>
      <c r="BQ23" s="325" t="s">
        <v>179</v>
      </c>
      <c r="BR23" s="325" t="s">
        <v>179</v>
      </c>
      <c r="BS23" s="325" t="s">
        <v>179</v>
      </c>
      <c r="BT23" s="325" t="s">
        <v>179</v>
      </c>
      <c r="BU23" s="325" t="s">
        <v>179</v>
      </c>
      <c r="BV23" s="325" t="s">
        <v>179</v>
      </c>
      <c r="BW23" s="325" t="s">
        <v>179</v>
      </c>
      <c r="BX23" s="325" t="s">
        <v>179</v>
      </c>
      <c r="BY23" s="325" t="s">
        <v>179</v>
      </c>
      <c r="BZ23" s="325" t="s">
        <v>179</v>
      </c>
      <c r="CA23" s="325" t="s">
        <v>179</v>
      </c>
      <c r="CB23" s="325" t="s">
        <v>179</v>
      </c>
      <c r="CC23" s="325" t="s">
        <v>179</v>
      </c>
      <c r="CD23" s="325" t="s">
        <v>179</v>
      </c>
      <c r="CE23" s="325" t="s">
        <v>179</v>
      </c>
      <c r="CF23" s="325" t="s">
        <v>179</v>
      </c>
      <c r="CG23" s="325" t="s">
        <v>179</v>
      </c>
      <c r="CH23" s="325" t="s">
        <v>179</v>
      </c>
      <c r="CI23" s="325" t="s">
        <v>179</v>
      </c>
      <c r="CJ23" s="325" t="s">
        <v>179</v>
      </c>
      <c r="CK23" s="325" t="s">
        <v>179</v>
      </c>
      <c r="CL23" s="325" t="s">
        <v>179</v>
      </c>
      <c r="CM23" s="325" t="s">
        <v>179</v>
      </c>
      <c r="CN23" s="325" t="s">
        <v>179</v>
      </c>
      <c r="CO23" s="325" t="s">
        <v>179</v>
      </c>
      <c r="CP23" s="325" t="s">
        <v>179</v>
      </c>
      <c r="CQ23" s="325" t="s">
        <v>179</v>
      </c>
      <c r="CR23" s="325" t="s">
        <v>179</v>
      </c>
      <c r="CS23" s="325" t="s">
        <v>179</v>
      </c>
      <c r="CT23" s="325" t="s">
        <v>179</v>
      </c>
      <c r="CU23" s="325" t="s">
        <v>179</v>
      </c>
      <c r="CV23" s="325" t="s">
        <v>179</v>
      </c>
      <c r="CW23" s="325" t="s">
        <v>179</v>
      </c>
      <c r="CX23" s="325" t="s">
        <v>179</v>
      </c>
      <c r="CY23" s="325" t="s">
        <v>179</v>
      </c>
      <c r="CZ23" s="325" t="s">
        <v>179</v>
      </c>
      <c r="DA23" s="325" t="s">
        <v>179</v>
      </c>
      <c r="DB23" s="325" t="s">
        <v>179</v>
      </c>
      <c r="DC23" s="325" t="s">
        <v>179</v>
      </c>
      <c r="DD23" s="325" t="s">
        <v>179</v>
      </c>
      <c r="DE23" s="325" t="s">
        <v>179</v>
      </c>
      <c r="DF23" s="325" t="s">
        <v>179</v>
      </c>
      <c r="DG23" s="325" t="s">
        <v>179</v>
      </c>
      <c r="DH23" s="325" t="s">
        <v>179</v>
      </c>
      <c r="DI23" s="325" t="s">
        <v>179</v>
      </c>
      <c r="DJ23" s="325" t="s">
        <v>179</v>
      </c>
      <c r="DK23" s="325" t="s">
        <v>179</v>
      </c>
      <c r="DL23" s="325" t="s">
        <v>179</v>
      </c>
      <c r="DM23" s="325" t="s">
        <v>179</v>
      </c>
      <c r="DN23" s="325" t="s">
        <v>179</v>
      </c>
      <c r="DO23" s="193" t="str">
        <f t="shared" ref="DO23:DS23" si="3">DI23</f>
        <v>-</v>
      </c>
      <c r="DP23" s="193" t="str">
        <f t="shared" si="3"/>
        <v>-</v>
      </c>
      <c r="DQ23" s="193" t="str">
        <f t="shared" si="3"/>
        <v>-</v>
      </c>
      <c r="DR23" s="193" t="str">
        <f t="shared" si="3"/>
        <v>-</v>
      </c>
      <c r="DS23" s="193" t="str">
        <f t="shared" si="3"/>
        <v>-</v>
      </c>
    </row>
    <row r="24" spans="1:123" x14ac:dyDescent="0.2">
      <c r="A24" s="78"/>
      <c r="B24" s="184"/>
      <c r="C24" s="181" t="s">
        <v>181</v>
      </c>
      <c r="D24" s="358">
        <f>'SFR Relationships'!$D$11*'SFR Levers &amp; Variables '!D8+'SFR Relationships'!$E$11*'SFR Levers &amp; Variables '!D9+'SFR Relationships'!$F$11</f>
        <v>9</v>
      </c>
      <c r="E24" s="358">
        <f>'SFR Relationships'!$D$11*'SFR Levers &amp; Variables '!E8+'SFR Relationships'!$E$11*'SFR Levers &amp; Variables '!E9+'SFR Relationships'!$F$11</f>
        <v>18</v>
      </c>
      <c r="F24" s="358">
        <f>'SFR Relationships'!$D$11*'SFR Levers &amp; Variables '!F8+'SFR Relationships'!$E$11*'SFR Levers &amp; Variables '!F9+'SFR Relationships'!$F$11</f>
        <v>18</v>
      </c>
      <c r="G24" s="358">
        <f>'SFR Relationships'!$D$11*'SFR Levers &amp; Variables '!G8+'SFR Relationships'!$E$11*'SFR Levers &amp; Variables '!G9+'SFR Relationships'!$F$11</f>
        <v>18</v>
      </c>
      <c r="H24" s="358">
        <f>'SFR Relationships'!$D$11*'SFR Levers &amp; Variables '!H8+'SFR Relationships'!$E$11*'SFR Levers &amp; Variables '!H9+'SFR Relationships'!$F$11</f>
        <v>18</v>
      </c>
      <c r="I24" s="358">
        <f>'SFR Relationships'!$D$11*'SFR Levers &amp; Variables '!I8+'SFR Relationships'!$E$11*'SFR Levers &amp; Variables '!I9+'SFR Relationships'!$F$11</f>
        <v>18</v>
      </c>
      <c r="J24" s="358">
        <f>'SFR Relationships'!$D$11*'SFR Levers &amp; Variables '!J8+'SFR Relationships'!$E$11*'SFR Levers &amp; Variables '!J9+'SFR Relationships'!$F$11</f>
        <v>1</v>
      </c>
      <c r="K24" s="358">
        <f>'SFR Relationships'!$D$11*'SFR Levers &amp; Variables '!K8+'SFR Relationships'!$E$11*'SFR Levers &amp; Variables '!K9+'SFR Relationships'!$F$11</f>
        <v>13</v>
      </c>
      <c r="L24" s="358">
        <f>'SFR Relationships'!$D$11*'SFR Levers &amp; Variables '!L8+'SFR Relationships'!$E$11*'SFR Levers &amp; Variables '!L9+'SFR Relationships'!$F$11</f>
        <v>13</v>
      </c>
      <c r="M24" s="358">
        <f>'SFR Relationships'!$D$11*'SFR Levers &amp; Variables '!M8+'SFR Relationships'!$E$11*'SFR Levers &amp; Variables '!M9+'SFR Relationships'!$F$11</f>
        <v>13</v>
      </c>
      <c r="N24" s="358">
        <f>'SFR Relationships'!$D$11*'SFR Levers &amp; Variables '!N8+'SFR Relationships'!$E$11*'SFR Levers &amp; Variables '!N9+'SFR Relationships'!$F$11</f>
        <v>13</v>
      </c>
      <c r="O24" s="358">
        <f>'SFR Relationships'!$D$11*'SFR Levers &amp; Variables '!O8+'SFR Relationships'!$E$11*'SFR Levers &amp; Variables '!O9+'SFR Relationships'!$F$11</f>
        <v>13</v>
      </c>
      <c r="P24" s="358">
        <f>'SFR Relationships'!$D$11*'SFR Levers &amp; Variables '!P8+'SFR Relationships'!$E$11*'SFR Levers &amp; Variables '!P9+'SFR Relationships'!$F$11</f>
        <v>0</v>
      </c>
      <c r="Q24" s="358">
        <f>'SFR Relationships'!$D$11*'SFR Levers &amp; Variables '!Q8+'SFR Relationships'!$E$11*'SFR Levers &amp; Variables '!Q9+'SFR Relationships'!$F$11</f>
        <v>12</v>
      </c>
      <c r="R24" s="358">
        <f>'SFR Relationships'!$D$11*'SFR Levers &amp; Variables '!R8+'SFR Relationships'!$E$11*'SFR Levers &amp; Variables '!R9+'SFR Relationships'!$F$11</f>
        <v>12</v>
      </c>
      <c r="S24" s="358">
        <f>'SFR Relationships'!$D$11*'SFR Levers &amp; Variables '!S8+'SFR Relationships'!$E$11*'SFR Levers &amp; Variables '!S9+'SFR Relationships'!$F$11</f>
        <v>12</v>
      </c>
      <c r="T24" s="358">
        <f>'SFR Relationships'!$D$11*'SFR Levers &amp; Variables '!T8+'SFR Relationships'!$E$11*'SFR Levers &amp; Variables '!T9+'SFR Relationships'!$F$11</f>
        <v>12</v>
      </c>
      <c r="U24" s="358">
        <f>'SFR Relationships'!$D$11*'SFR Levers &amp; Variables '!U8+'SFR Relationships'!$E$11*'SFR Levers &amp; Variables '!U9+'SFR Relationships'!$F$11</f>
        <v>12</v>
      </c>
      <c r="V24" s="358">
        <f>'SFR Relationships'!$D$11*'SFR Levers &amp; Variables '!V8+'SFR Relationships'!$E$11*'SFR Levers &amp; Variables '!V9+'SFR Relationships'!$F$11</f>
        <v>0</v>
      </c>
      <c r="W24" s="358">
        <f>'SFR Relationships'!$D$11*'SFR Levers &amp; Variables '!W8+'SFR Relationships'!$E$11*'SFR Levers &amp; Variables '!W9+'SFR Relationships'!$F$11</f>
        <v>12</v>
      </c>
      <c r="X24" s="358">
        <f>'SFR Relationships'!$D$11*'SFR Levers &amp; Variables '!X8+'SFR Relationships'!$E$11*'SFR Levers &amp; Variables '!X9+'SFR Relationships'!$F$11</f>
        <v>12</v>
      </c>
      <c r="Y24" s="358">
        <f>'SFR Relationships'!$D$11*'SFR Levers &amp; Variables '!Y8+'SFR Relationships'!$E$11*'SFR Levers &amp; Variables '!Y9+'SFR Relationships'!$F$11</f>
        <v>12</v>
      </c>
      <c r="Z24" s="358">
        <f>'SFR Relationships'!$D$11*'SFR Levers &amp; Variables '!Z8+'SFR Relationships'!$E$11*'SFR Levers &amp; Variables '!Z9+'SFR Relationships'!$F$11</f>
        <v>12</v>
      </c>
      <c r="AA24" s="358">
        <f>'SFR Relationships'!$D$11*'SFR Levers &amp; Variables '!AA8+'SFR Relationships'!$E$11*'SFR Levers &amp; Variables '!AA9+'SFR Relationships'!$F$11</f>
        <v>12</v>
      </c>
      <c r="AB24" s="358">
        <f>'SFR Relationships'!$D$11*'SFR Levers &amp; Variables '!AB8+'SFR Relationships'!$E$11*'SFR Levers &amp; Variables '!AB9+'SFR Relationships'!$F$11</f>
        <v>0</v>
      </c>
      <c r="AC24" s="358">
        <f>'SFR Relationships'!$D$11*'SFR Levers &amp; Variables '!AC8+'SFR Relationships'!$E$11*'SFR Levers &amp; Variables '!AC9+'SFR Relationships'!$F$11</f>
        <v>12</v>
      </c>
      <c r="AD24" s="358">
        <f>'SFR Relationships'!$D$11*'SFR Levers &amp; Variables '!AD8+'SFR Relationships'!$E$11*'SFR Levers &amp; Variables '!AD9+'SFR Relationships'!$F$11</f>
        <v>12</v>
      </c>
      <c r="AE24" s="358">
        <f>'SFR Relationships'!$D$11*'SFR Levers &amp; Variables '!AE8+'SFR Relationships'!$E$11*'SFR Levers &amp; Variables '!AE9+'SFR Relationships'!$F$11</f>
        <v>12</v>
      </c>
      <c r="AF24" s="358">
        <f>'SFR Relationships'!$D$11*'SFR Levers &amp; Variables '!AF8+'SFR Relationships'!$E$11*'SFR Levers &amp; Variables '!AF9+'SFR Relationships'!$F$11</f>
        <v>12</v>
      </c>
      <c r="AG24" s="358">
        <f>'SFR Relationships'!$D$11*'SFR Levers &amp; Variables '!AG8+'SFR Relationships'!$E$11*'SFR Levers &amp; Variables '!AG9+'SFR Relationships'!$F$11</f>
        <v>12</v>
      </c>
      <c r="AH24" s="358">
        <f>'SFR Relationships'!$D$11*'SFR Levers &amp; Variables '!AH8+'SFR Relationships'!$E$11*'SFR Levers &amp; Variables '!AH9+'SFR Relationships'!$F$11</f>
        <v>0</v>
      </c>
      <c r="AI24" s="358">
        <f>'SFR Relationships'!$D$11*'SFR Levers &amp; Variables '!AI8+'SFR Relationships'!$E$11*'SFR Levers &amp; Variables '!AI9+'SFR Relationships'!$F$11</f>
        <v>12</v>
      </c>
      <c r="AJ24" s="358">
        <f>'SFR Relationships'!$D$11*'SFR Levers &amp; Variables '!AJ8+'SFR Relationships'!$E$11*'SFR Levers &amp; Variables '!AJ9+'SFR Relationships'!$F$11</f>
        <v>12</v>
      </c>
      <c r="AK24" s="358">
        <f>'SFR Relationships'!$D$11*'SFR Levers &amp; Variables '!AK8+'SFR Relationships'!$E$11*'SFR Levers &amp; Variables '!AK9+'SFR Relationships'!$F$11</f>
        <v>12</v>
      </c>
      <c r="AL24" s="358">
        <f>'SFR Relationships'!$D$11*'SFR Levers &amp; Variables '!AL8+'SFR Relationships'!$E$11*'SFR Levers &amp; Variables '!AL9+'SFR Relationships'!$F$11</f>
        <v>12</v>
      </c>
      <c r="AM24" s="358">
        <f>'SFR Relationships'!$D$11*'SFR Levers &amp; Variables '!AM8+'SFR Relationships'!$E$11*'SFR Levers &amp; Variables '!AM9+'SFR Relationships'!$F$11</f>
        <v>12</v>
      </c>
      <c r="AN24" s="358">
        <f>'SFR Relationships'!$D$11*'SFR Levers &amp; Variables '!AN8+'SFR Relationships'!$E$11*'SFR Levers &amp; Variables '!AN9+'SFR Relationships'!$F$11</f>
        <v>0</v>
      </c>
      <c r="AO24" s="358">
        <f>'SFR Relationships'!$D$11*'SFR Levers &amp; Variables '!AO8+'SFR Relationships'!$E$11*'SFR Levers &amp; Variables '!AO9+'SFR Relationships'!$F$11</f>
        <v>12</v>
      </c>
      <c r="AP24" s="358">
        <f>'SFR Relationships'!$D$11*'SFR Levers &amp; Variables '!AP8+'SFR Relationships'!$E$11*'SFR Levers &amp; Variables '!AP9+'SFR Relationships'!$F$11</f>
        <v>12</v>
      </c>
      <c r="AQ24" s="358">
        <f>'SFR Relationships'!$D$11*'SFR Levers &amp; Variables '!AQ8+'SFR Relationships'!$E$11*'SFR Levers &amp; Variables '!AQ9+'SFR Relationships'!$F$11</f>
        <v>12</v>
      </c>
      <c r="AR24" s="358">
        <f>'SFR Relationships'!$D$11*'SFR Levers &amp; Variables '!AR8+'SFR Relationships'!$E$11*'SFR Levers &amp; Variables '!AR9+'SFR Relationships'!$F$11</f>
        <v>12</v>
      </c>
      <c r="AS24" s="358">
        <f>'SFR Relationships'!$D$11*'SFR Levers &amp; Variables '!AS8+'SFR Relationships'!$E$11*'SFR Levers &amp; Variables '!AS9+'SFR Relationships'!$F$11</f>
        <v>12</v>
      </c>
      <c r="AT24" s="358">
        <f>'SFR Relationships'!$D$11*'SFR Levers &amp; Variables '!AT8+'SFR Relationships'!$E$11*'SFR Levers &amp; Variables '!AT9+'SFR Relationships'!$F$11</f>
        <v>0</v>
      </c>
      <c r="AU24" s="358">
        <f>'SFR Relationships'!$D$11*'SFR Levers &amp; Variables '!AU8+'SFR Relationships'!$E$11*'SFR Levers &amp; Variables '!AU9+'SFR Relationships'!$F$11</f>
        <v>12</v>
      </c>
      <c r="AV24" s="358">
        <f>'SFR Relationships'!$D$11*'SFR Levers &amp; Variables '!AV8+'SFR Relationships'!$E$11*'SFR Levers &amp; Variables '!AV9+'SFR Relationships'!$F$11</f>
        <v>12</v>
      </c>
      <c r="AW24" s="358">
        <f>'SFR Relationships'!$D$11*'SFR Levers &amp; Variables '!AW8+'SFR Relationships'!$E$11*'SFR Levers &amp; Variables '!AW9+'SFR Relationships'!$F$11</f>
        <v>12</v>
      </c>
      <c r="AX24" s="358">
        <f>'SFR Relationships'!$D$11*'SFR Levers &amp; Variables '!AX8+'SFR Relationships'!$E$11*'SFR Levers &amp; Variables '!AX9+'SFR Relationships'!$F$11</f>
        <v>12</v>
      </c>
      <c r="AY24" s="358">
        <f>'SFR Relationships'!$D$11*'SFR Levers &amp; Variables '!AY8+'SFR Relationships'!$E$11*'SFR Levers &amp; Variables '!AY9+'SFR Relationships'!$F$11</f>
        <v>12</v>
      </c>
      <c r="AZ24" s="358">
        <f>'SFR Relationships'!$D$11*'SFR Levers &amp; Variables '!AZ8+'SFR Relationships'!$E$11*'SFR Levers &amp; Variables '!AZ9+'SFR Relationships'!$F$11</f>
        <v>0</v>
      </c>
      <c r="BA24" s="358">
        <f>'SFR Relationships'!$D$11*'SFR Levers &amp; Variables '!BA8+'SFR Relationships'!$E$11*'SFR Levers &amp; Variables '!BA9+'SFR Relationships'!$F$11</f>
        <v>12</v>
      </c>
      <c r="BB24" s="358">
        <f>'SFR Relationships'!$D$11*'SFR Levers &amp; Variables '!BB8+'SFR Relationships'!$E$11*'SFR Levers &amp; Variables '!BB9+'SFR Relationships'!$F$11</f>
        <v>12</v>
      </c>
      <c r="BC24" s="358">
        <f>'SFR Relationships'!$D$11*'SFR Levers &amp; Variables '!BC8+'SFR Relationships'!$E$11*'SFR Levers &amp; Variables '!BC9+'SFR Relationships'!$F$11</f>
        <v>12</v>
      </c>
      <c r="BD24" s="358">
        <f>'SFR Relationships'!$D$11*'SFR Levers &amp; Variables '!BD8+'SFR Relationships'!$E$11*'SFR Levers &amp; Variables '!BD9+'SFR Relationships'!$F$11</f>
        <v>12</v>
      </c>
      <c r="BE24" s="358">
        <f>'SFR Relationships'!$D$11*'SFR Levers &amp; Variables '!BE8+'SFR Relationships'!$E$11*'SFR Levers &amp; Variables '!BE9+'SFR Relationships'!$F$11</f>
        <v>12</v>
      </c>
      <c r="BF24" s="358">
        <f>'SFR Relationships'!$D$11*'SFR Levers &amp; Variables '!BF8+'SFR Relationships'!$E$11*'SFR Levers &amp; Variables '!BF9+'SFR Relationships'!$F$11</f>
        <v>0</v>
      </c>
      <c r="BG24" s="358">
        <f>'SFR Relationships'!$D$11*'SFR Levers &amp; Variables '!BG8+'SFR Relationships'!$E$11*'SFR Levers &amp; Variables '!BG9+'SFR Relationships'!$F$11</f>
        <v>12</v>
      </c>
      <c r="BH24" s="358">
        <f>'SFR Relationships'!$D$11*'SFR Levers &amp; Variables '!BH8+'SFR Relationships'!$E$11*'SFR Levers &amp; Variables '!BH9+'SFR Relationships'!$F$11</f>
        <v>12</v>
      </c>
      <c r="BI24" s="358">
        <f>'SFR Relationships'!$D$11*'SFR Levers &amp; Variables '!BI8+'SFR Relationships'!$E$11*'SFR Levers &amp; Variables '!BI9+'SFR Relationships'!$F$11</f>
        <v>12</v>
      </c>
      <c r="BJ24" s="358">
        <f>'SFR Relationships'!$D$11*'SFR Levers &amp; Variables '!BJ8+'SFR Relationships'!$E$11*'SFR Levers &amp; Variables '!BJ9+'SFR Relationships'!$F$11</f>
        <v>12</v>
      </c>
      <c r="BK24" s="358">
        <f>'SFR Relationships'!$D$11*'SFR Levers &amp; Variables '!BK8+'SFR Relationships'!$E$11*'SFR Levers &amp; Variables '!BK9+'SFR Relationships'!$F$11</f>
        <v>12</v>
      </c>
      <c r="BL24" s="358" t="e">
        <f>'SFR Relationships'!$D$11*'SFR Levers &amp; Variables '!BL8+'SFR Relationships'!$E$11*'SFR Levers &amp; Variables '!BL9+'SFR Relationships'!$F$11</f>
        <v>#VALUE!</v>
      </c>
      <c r="BM24" s="358" t="e">
        <f>'SFR Relationships'!$D$11*'SFR Levers &amp; Variables '!BM8+'SFR Relationships'!$E$11*'SFR Levers &amp; Variables '!BM9+'SFR Relationships'!$F$11</f>
        <v>#VALUE!</v>
      </c>
      <c r="BN24" s="358" t="e">
        <f>'SFR Relationships'!$D$11*'SFR Levers &amp; Variables '!BN8+'SFR Relationships'!$E$11*'SFR Levers &amp; Variables '!BN9+'SFR Relationships'!$F$11</f>
        <v>#VALUE!</v>
      </c>
      <c r="BO24" s="358" t="e">
        <f>'SFR Relationships'!$D$11*'SFR Levers &amp; Variables '!BO8+'SFR Relationships'!$E$11*'SFR Levers &amp; Variables '!BO9+'SFR Relationships'!$F$11</f>
        <v>#VALUE!</v>
      </c>
      <c r="BP24" s="358" t="e">
        <f>'SFR Relationships'!$D$11*'SFR Levers &amp; Variables '!BP8+'SFR Relationships'!$E$11*'SFR Levers &amp; Variables '!BP9+'SFR Relationships'!$F$11</f>
        <v>#VALUE!</v>
      </c>
      <c r="BQ24" s="358" t="e">
        <f>'SFR Relationships'!$D$11*'SFR Levers &amp; Variables '!BQ8+'SFR Relationships'!$E$11*'SFR Levers &amp; Variables '!BQ9+'SFR Relationships'!$F$11</f>
        <v>#VALUE!</v>
      </c>
      <c r="BR24" s="358" t="e">
        <f>'SFR Relationships'!$D$11*'SFR Levers &amp; Variables '!BR8+'SFR Relationships'!$E$11*'SFR Levers &amp; Variables '!BR9+'SFR Relationships'!$F$11</f>
        <v>#VALUE!</v>
      </c>
      <c r="BS24" s="358" t="e">
        <f>'SFR Relationships'!$D$11*'SFR Levers &amp; Variables '!BS8+'SFR Relationships'!$E$11*'SFR Levers &amp; Variables '!BS9+'SFR Relationships'!$F$11</f>
        <v>#VALUE!</v>
      </c>
      <c r="BT24" s="358" t="e">
        <f>'SFR Relationships'!$D$11*'SFR Levers &amp; Variables '!BT8+'SFR Relationships'!$E$11*'SFR Levers &amp; Variables '!BT9+'SFR Relationships'!$F$11</f>
        <v>#VALUE!</v>
      </c>
      <c r="BU24" s="358" t="e">
        <f>'SFR Relationships'!$D$11*'SFR Levers &amp; Variables '!BU8+'SFR Relationships'!$E$11*'SFR Levers &amp; Variables '!BU9+'SFR Relationships'!$F$11</f>
        <v>#VALUE!</v>
      </c>
      <c r="BV24" s="358" t="e">
        <f>'SFR Relationships'!$D$11*'SFR Levers &amp; Variables '!BV8+'SFR Relationships'!$E$11*'SFR Levers &amp; Variables '!BV9+'SFR Relationships'!$F$11</f>
        <v>#VALUE!</v>
      </c>
      <c r="BW24" s="358" t="e">
        <f>'SFR Relationships'!$D$11*'SFR Levers &amp; Variables '!BW8+'SFR Relationships'!$E$11*'SFR Levers &amp; Variables '!BW9+'SFR Relationships'!$F$11</f>
        <v>#VALUE!</v>
      </c>
      <c r="BX24" s="358" t="e">
        <f>'SFR Relationships'!$D$11*'SFR Levers &amp; Variables '!BX8+'SFR Relationships'!$E$11*'SFR Levers &amp; Variables '!BX9+'SFR Relationships'!$F$11</f>
        <v>#VALUE!</v>
      </c>
      <c r="BY24" s="358" t="e">
        <f>'SFR Relationships'!$D$11*'SFR Levers &amp; Variables '!BY8+'SFR Relationships'!$E$11*'SFR Levers &amp; Variables '!BY9+'SFR Relationships'!$F$11</f>
        <v>#VALUE!</v>
      </c>
      <c r="BZ24" s="358" t="e">
        <f>'SFR Relationships'!$D$11*'SFR Levers &amp; Variables '!BZ8+'SFR Relationships'!$E$11*'SFR Levers &amp; Variables '!BZ9+'SFR Relationships'!$F$11</f>
        <v>#VALUE!</v>
      </c>
      <c r="CA24" s="358" t="e">
        <f>'SFR Relationships'!$D$11*'SFR Levers &amp; Variables '!CA8+'SFR Relationships'!$E$11*'SFR Levers &amp; Variables '!CA9+'SFR Relationships'!$F$11</f>
        <v>#VALUE!</v>
      </c>
      <c r="CB24" s="358" t="e">
        <f>'SFR Relationships'!$D$11*'SFR Levers &amp; Variables '!CB8+'SFR Relationships'!$E$11*'SFR Levers &amp; Variables '!CB9+'SFR Relationships'!$F$11</f>
        <v>#VALUE!</v>
      </c>
      <c r="CC24" s="358" t="e">
        <f>'SFR Relationships'!$D$11*'SFR Levers &amp; Variables '!CC8+'SFR Relationships'!$E$11*'SFR Levers &amp; Variables '!CC9+'SFR Relationships'!$F$11</f>
        <v>#VALUE!</v>
      </c>
      <c r="CD24" s="358" t="e">
        <f>'SFR Relationships'!$D$11*'SFR Levers &amp; Variables '!CD8+'SFR Relationships'!$E$11*'SFR Levers &amp; Variables '!CD9+'SFR Relationships'!$F$11</f>
        <v>#VALUE!</v>
      </c>
      <c r="CE24" s="358" t="e">
        <f>'SFR Relationships'!$D$11*'SFR Levers &amp; Variables '!CE8+'SFR Relationships'!$E$11*'SFR Levers &amp; Variables '!CE9+'SFR Relationships'!$F$11</f>
        <v>#VALUE!</v>
      </c>
      <c r="CF24" s="358" t="e">
        <f>'SFR Relationships'!$D$11*'SFR Levers &amp; Variables '!CF8+'SFR Relationships'!$E$11*'SFR Levers &amp; Variables '!CF9+'SFR Relationships'!$F$11</f>
        <v>#VALUE!</v>
      </c>
      <c r="CG24" s="358" t="e">
        <f>'SFR Relationships'!$D$11*'SFR Levers &amp; Variables '!CG8+'SFR Relationships'!$E$11*'SFR Levers &amp; Variables '!CG9+'SFR Relationships'!$F$11</f>
        <v>#VALUE!</v>
      </c>
      <c r="CH24" s="358" t="e">
        <f>'SFR Relationships'!$D$11*'SFR Levers &amp; Variables '!CH8+'SFR Relationships'!$E$11*'SFR Levers &amp; Variables '!CH9+'SFR Relationships'!$F$11</f>
        <v>#VALUE!</v>
      </c>
      <c r="CI24" s="358" t="e">
        <f>'SFR Relationships'!$D$11*'SFR Levers &amp; Variables '!CI8+'SFR Relationships'!$E$11*'SFR Levers &amp; Variables '!CI9+'SFR Relationships'!$F$11</f>
        <v>#VALUE!</v>
      </c>
      <c r="CJ24" s="358" t="e">
        <f>'SFR Relationships'!$D$11*'SFR Levers &amp; Variables '!CJ8+'SFR Relationships'!$E$11*'SFR Levers &amp; Variables '!CJ9+'SFR Relationships'!$F$11</f>
        <v>#VALUE!</v>
      </c>
      <c r="CK24" s="358" t="e">
        <f>'SFR Relationships'!$D$11*'SFR Levers &amp; Variables '!CK8+'SFR Relationships'!$E$11*'SFR Levers &amp; Variables '!CK9+'SFR Relationships'!$F$11</f>
        <v>#VALUE!</v>
      </c>
      <c r="CL24" s="358" t="e">
        <f>'SFR Relationships'!$D$11*'SFR Levers &amp; Variables '!CL8+'SFR Relationships'!$E$11*'SFR Levers &amp; Variables '!CL9+'SFR Relationships'!$F$11</f>
        <v>#VALUE!</v>
      </c>
      <c r="CM24" s="358" t="e">
        <f>'SFR Relationships'!$D$11*'SFR Levers &amp; Variables '!CM8+'SFR Relationships'!$E$11*'SFR Levers &amp; Variables '!CM9+'SFR Relationships'!$F$11</f>
        <v>#VALUE!</v>
      </c>
      <c r="CN24" s="358" t="e">
        <f>'SFR Relationships'!$D$11*'SFR Levers &amp; Variables '!CN8+'SFR Relationships'!$E$11*'SFR Levers &amp; Variables '!CN9+'SFR Relationships'!$F$11</f>
        <v>#VALUE!</v>
      </c>
      <c r="CO24" s="358" t="e">
        <f>'SFR Relationships'!$D$11*'SFR Levers &amp; Variables '!CO8+'SFR Relationships'!$E$11*'SFR Levers &amp; Variables '!CO9+'SFR Relationships'!$F$11</f>
        <v>#VALUE!</v>
      </c>
      <c r="CP24" s="358" t="e">
        <f>'SFR Relationships'!$D$11*'SFR Levers &amp; Variables '!CP8+'SFR Relationships'!$E$11*'SFR Levers &amp; Variables '!CP9+'SFR Relationships'!$F$11</f>
        <v>#VALUE!</v>
      </c>
      <c r="CQ24" s="358" t="e">
        <f>'SFR Relationships'!$D$11*'SFR Levers &amp; Variables '!CQ8+'SFR Relationships'!$E$11*'SFR Levers &amp; Variables '!CQ9+'SFR Relationships'!$F$11</f>
        <v>#VALUE!</v>
      </c>
      <c r="CR24" s="358" t="e">
        <f>'SFR Relationships'!$D$11*'SFR Levers &amp; Variables '!CR8+'SFR Relationships'!$E$11*'SFR Levers &amp; Variables '!CR9+'SFR Relationships'!$F$11</f>
        <v>#VALUE!</v>
      </c>
      <c r="CS24" s="358" t="e">
        <f>'SFR Relationships'!$D$11*'SFR Levers &amp; Variables '!CS8+'SFR Relationships'!$E$11*'SFR Levers &amp; Variables '!CS9+'SFR Relationships'!$F$11</f>
        <v>#VALUE!</v>
      </c>
      <c r="CT24" s="358" t="e">
        <f>'SFR Relationships'!$D$11*'SFR Levers &amp; Variables '!CT8+'SFR Relationships'!$E$11*'SFR Levers &amp; Variables '!CT9+'SFR Relationships'!$F$11</f>
        <v>#VALUE!</v>
      </c>
      <c r="CU24" s="358" t="e">
        <f>'SFR Relationships'!$D$11*'SFR Levers &amp; Variables '!CU8+'SFR Relationships'!$E$11*'SFR Levers &amp; Variables '!CU9+'SFR Relationships'!$F$11</f>
        <v>#VALUE!</v>
      </c>
      <c r="CV24" s="358" t="e">
        <f>'SFR Relationships'!$D$11*'SFR Levers &amp; Variables '!CV8+'SFR Relationships'!$E$11*'SFR Levers &amp; Variables '!CV9+'SFR Relationships'!$F$11</f>
        <v>#VALUE!</v>
      </c>
      <c r="CW24" s="358" t="e">
        <f>'SFR Relationships'!$D$11*'SFR Levers &amp; Variables '!CW8+'SFR Relationships'!$E$11*'SFR Levers &amp; Variables '!CW9+'SFR Relationships'!$F$11</f>
        <v>#VALUE!</v>
      </c>
      <c r="CX24" s="358" t="e">
        <f>'SFR Relationships'!$D$11*'SFR Levers &amp; Variables '!CX8+'SFR Relationships'!$E$11*'SFR Levers &amp; Variables '!CX9+'SFR Relationships'!$F$11</f>
        <v>#VALUE!</v>
      </c>
      <c r="CY24" s="358" t="e">
        <f>'SFR Relationships'!$D$11*'SFR Levers &amp; Variables '!CY8+'SFR Relationships'!$E$11*'SFR Levers &amp; Variables '!CY9+'SFR Relationships'!$F$11</f>
        <v>#VALUE!</v>
      </c>
      <c r="CZ24" s="358" t="e">
        <f>'SFR Relationships'!$D$11*'SFR Levers &amp; Variables '!CZ8+'SFR Relationships'!$E$11*'SFR Levers &amp; Variables '!CZ9+'SFR Relationships'!$F$11</f>
        <v>#VALUE!</v>
      </c>
      <c r="DA24" s="358" t="e">
        <f>'SFR Relationships'!$D$11*'SFR Levers &amp; Variables '!DA8+'SFR Relationships'!$E$11*'SFR Levers &amp; Variables '!DA9+'SFR Relationships'!$F$11</f>
        <v>#VALUE!</v>
      </c>
      <c r="DB24" s="358" t="e">
        <f>'SFR Relationships'!$D$11*'SFR Levers &amp; Variables '!DB8+'SFR Relationships'!$E$11*'SFR Levers &amp; Variables '!DB9+'SFR Relationships'!$F$11</f>
        <v>#VALUE!</v>
      </c>
      <c r="DC24" s="358" t="e">
        <f>'SFR Relationships'!$D$11*'SFR Levers &amp; Variables '!DC8+'SFR Relationships'!$E$11*'SFR Levers &amp; Variables '!DC9+'SFR Relationships'!$F$11</f>
        <v>#VALUE!</v>
      </c>
      <c r="DD24" s="358" t="e">
        <f>'SFR Relationships'!$D$11*'SFR Levers &amp; Variables '!DD8+'SFR Relationships'!$E$11*'SFR Levers &amp; Variables '!DD9+'SFR Relationships'!$F$11</f>
        <v>#VALUE!</v>
      </c>
      <c r="DE24" s="358" t="e">
        <f>'SFR Relationships'!$D$11*'SFR Levers &amp; Variables '!DE8+'SFR Relationships'!$E$11*'SFR Levers &amp; Variables '!DE9+'SFR Relationships'!$F$11</f>
        <v>#VALUE!</v>
      </c>
      <c r="DF24" s="358" t="e">
        <f>'SFR Relationships'!$D$11*'SFR Levers &amp; Variables '!DF8+'SFR Relationships'!$E$11*'SFR Levers &amp; Variables '!DF9+'SFR Relationships'!$F$11</f>
        <v>#VALUE!</v>
      </c>
      <c r="DG24" s="358" t="e">
        <f>'SFR Relationships'!$D$11*'SFR Levers &amp; Variables '!DG8+'SFR Relationships'!$E$11*'SFR Levers &amp; Variables '!DG9+'SFR Relationships'!$F$11</f>
        <v>#VALUE!</v>
      </c>
      <c r="DH24" s="358" t="e">
        <f>'SFR Relationships'!$D$11*'SFR Levers &amp; Variables '!DH8+'SFR Relationships'!$E$11*'SFR Levers &amp; Variables '!DH9+'SFR Relationships'!$F$11</f>
        <v>#VALUE!</v>
      </c>
      <c r="DI24" s="358" t="e">
        <f>'SFR Relationships'!$D$11*'SFR Levers &amp; Variables '!DI8+'SFR Relationships'!$E$11*'SFR Levers &amp; Variables '!DI9+'SFR Relationships'!$F$11</f>
        <v>#VALUE!</v>
      </c>
      <c r="DJ24" s="358" t="e">
        <f>'SFR Relationships'!$D$11*'SFR Levers &amp; Variables '!DJ8+'SFR Relationships'!$E$11*'SFR Levers &amp; Variables '!DJ9+'SFR Relationships'!$F$11</f>
        <v>#VALUE!</v>
      </c>
      <c r="DK24" s="358" t="e">
        <f>'SFR Relationships'!$D$11*'SFR Levers &amp; Variables '!DK8+'SFR Relationships'!$E$11*'SFR Levers &amp; Variables '!DK9+'SFR Relationships'!$F$11</f>
        <v>#VALUE!</v>
      </c>
      <c r="DL24" s="358" t="e">
        <f>'SFR Relationships'!$D$11*'SFR Levers &amp; Variables '!DL8+'SFR Relationships'!$E$11*'SFR Levers &amp; Variables '!DL9+'SFR Relationships'!$F$11</f>
        <v>#VALUE!</v>
      </c>
      <c r="DM24" s="358" t="e">
        <f>'SFR Relationships'!$D$11*'SFR Levers &amp; Variables '!DM8+'SFR Relationships'!$E$11*'SFR Levers &amp; Variables '!DM9+'SFR Relationships'!$F$11</f>
        <v>#VALUE!</v>
      </c>
      <c r="DN24" s="358" t="e">
        <f>'SFR Relationships'!$D$11*'SFR Levers &amp; Variables '!DN8+'SFR Relationships'!$E$11*'SFR Levers &amp; Variables '!DN9+'SFR Relationships'!$F$11</f>
        <v>#VALUE!</v>
      </c>
      <c r="DO24" s="358" t="e">
        <f>DO22*DO23</f>
        <v>#VALUE!</v>
      </c>
      <c r="DP24" s="358" t="e">
        <f>DP22*DP23</f>
        <v>#VALUE!</v>
      </c>
      <c r="DQ24" s="358" t="e">
        <f>DQ22*DQ23</f>
        <v>#VALUE!</v>
      </c>
      <c r="DR24" s="358" t="e">
        <f>DR22*DR23</f>
        <v>#VALUE!</v>
      </c>
      <c r="DS24" s="358" t="e">
        <f>DS22*DS23</f>
        <v>#VALUE!</v>
      </c>
    </row>
    <row r="25" spans="1:123" x14ac:dyDescent="0.2">
      <c r="A25" s="78"/>
      <c r="B25" s="175" t="s">
        <v>1586</v>
      </c>
      <c r="C25" s="176" t="s">
        <v>29</v>
      </c>
      <c r="D25" s="177">
        <f>'SFR Relationships'!$D$14*'SFR Levers &amp; Variables '!D11+'SFR Relationships'!$E$14</f>
        <v>0.85499999999999998</v>
      </c>
      <c r="E25" s="178"/>
      <c r="F25" s="178"/>
      <c r="G25" s="178"/>
      <c r="H25" s="178"/>
      <c r="I25" s="178"/>
      <c r="J25" s="178">
        <f>'SFR Relationships'!$D$14*'SFR Levers &amp; Variables '!J11+'SFR Relationships'!$E$14</f>
        <v>0.91299999999999992</v>
      </c>
      <c r="K25" s="178"/>
      <c r="L25" s="178"/>
      <c r="M25" s="178"/>
      <c r="N25" s="178"/>
      <c r="O25" s="178"/>
      <c r="P25" s="178">
        <f>'SFR Relationships'!$D$14*'SFR Levers &amp; Variables '!P11+'SFR Relationships'!$E$14</f>
        <v>0.97099999999999997</v>
      </c>
      <c r="Q25" s="176"/>
      <c r="R25" s="176"/>
      <c r="S25" s="176"/>
      <c r="T25" s="176"/>
      <c r="U25" s="176"/>
      <c r="V25" s="178">
        <f>'SFR Relationships'!$D$14*'SFR Levers &amp; Variables '!V11+'SFR Relationships'!$E$14</f>
        <v>1</v>
      </c>
      <c r="W25" s="176"/>
      <c r="X25" s="176"/>
      <c r="Y25" s="176"/>
      <c r="Z25" s="176"/>
      <c r="AA25" s="176"/>
      <c r="AB25" s="178">
        <f>'SFR Relationships'!$D$14*'SFR Levers &amp; Variables '!AB11+'SFR Relationships'!$E$14</f>
        <v>1</v>
      </c>
      <c r="AC25" s="176"/>
      <c r="AD25" s="176"/>
      <c r="AE25" s="176"/>
      <c r="AF25" s="176"/>
      <c r="AG25" s="176"/>
      <c r="AH25" s="178">
        <f>'SFR Relationships'!$D$14*'SFR Levers &amp; Variables '!AH11+'SFR Relationships'!$E$14</f>
        <v>1</v>
      </c>
      <c r="AI25" s="176"/>
      <c r="AJ25" s="176"/>
      <c r="AK25" s="176"/>
      <c r="AL25" s="176"/>
      <c r="AM25" s="176"/>
      <c r="AN25" s="178">
        <f>'SFR Relationships'!$D$14*'SFR Levers &amp; Variables '!AN11+'SFR Relationships'!$E$14</f>
        <v>1</v>
      </c>
      <c r="AO25" s="176"/>
      <c r="AP25" s="176"/>
      <c r="AQ25" s="176"/>
      <c r="AR25" s="176"/>
      <c r="AS25" s="176"/>
      <c r="AT25" s="178">
        <f>'SFR Relationships'!$D$14*'SFR Levers &amp; Variables '!AT11+'SFR Relationships'!$E$14</f>
        <v>1</v>
      </c>
      <c r="AU25" s="176"/>
      <c r="AV25" s="176"/>
      <c r="AW25" s="176"/>
      <c r="AX25" s="176"/>
      <c r="AY25" s="176"/>
      <c r="AZ25" s="178">
        <f>'SFR Relationships'!$D$14*'SFR Levers &amp; Variables '!AZ11+'SFR Relationships'!$E$14</f>
        <v>1</v>
      </c>
      <c r="BA25" s="176"/>
      <c r="BB25" s="176"/>
      <c r="BC25" s="176"/>
      <c r="BD25" s="176"/>
      <c r="BE25" s="176"/>
      <c r="BF25" s="178">
        <f>'SFR Relationships'!$D$14*'SFR Levers &amp; Variables '!BF11+'SFR Relationships'!$E$14</f>
        <v>1</v>
      </c>
      <c r="BG25" s="176"/>
      <c r="BH25" s="176"/>
      <c r="BI25" s="176"/>
      <c r="BJ25" s="176"/>
      <c r="BK25" s="176"/>
      <c r="BL25" s="178" t="e">
        <f>'SFR Relationships'!$D$14*'SFR Levers &amp; Variables '!BL11+'SFR Relationships'!$E$14</f>
        <v>#VALUE!</v>
      </c>
      <c r="BM25" s="176"/>
      <c r="BN25" s="176"/>
      <c r="BO25" s="176"/>
      <c r="BP25" s="176"/>
      <c r="BQ25" s="176"/>
      <c r="BR25" s="178" t="e">
        <f>'SFR Relationships'!$D$14*'SFR Levers &amp; Variables '!BR11+'SFR Relationships'!$E$14</f>
        <v>#VALUE!</v>
      </c>
      <c r="BS25" s="176"/>
      <c r="BT25" s="176"/>
      <c r="BU25" s="176"/>
      <c r="BV25" s="176"/>
      <c r="BW25" s="176"/>
      <c r="BX25" s="178" t="e">
        <f>'SFR Relationships'!$D$14*'SFR Levers &amp; Variables '!BX11+'SFR Relationships'!$E$14</f>
        <v>#VALUE!</v>
      </c>
      <c r="BY25" s="176"/>
      <c r="BZ25" s="176"/>
      <c r="CA25" s="176"/>
      <c r="CB25" s="176"/>
      <c r="CC25" s="176"/>
      <c r="CD25" s="178" t="e">
        <f>'SFR Relationships'!$D$14*'SFR Levers &amp; Variables '!CD11+'SFR Relationships'!$E$14</f>
        <v>#VALUE!</v>
      </c>
      <c r="CE25" s="176"/>
      <c r="CF25" s="176"/>
      <c r="CG25" s="176"/>
      <c r="CH25" s="176"/>
      <c r="CI25" s="176"/>
      <c r="CJ25" s="178" t="e">
        <f>'SFR Relationships'!$D$14*'SFR Levers &amp; Variables '!CJ11+'SFR Relationships'!$E$14</f>
        <v>#VALUE!</v>
      </c>
      <c r="CK25" s="176"/>
      <c r="CL25" s="176"/>
      <c r="CM25" s="176"/>
      <c r="CN25" s="176"/>
      <c r="CO25" s="176"/>
      <c r="CP25" s="178" t="e">
        <f>'SFR Relationships'!$D$14*'SFR Levers &amp; Variables '!CP11+'SFR Relationships'!$E$14</f>
        <v>#VALUE!</v>
      </c>
      <c r="CQ25" s="176"/>
      <c r="CR25" s="176"/>
      <c r="CS25" s="176"/>
      <c r="CT25" s="176"/>
      <c r="CU25" s="176"/>
      <c r="CV25" s="178" t="e">
        <f>'SFR Relationships'!$D$14*'SFR Levers &amp; Variables '!CV11+'SFR Relationships'!$E$14</f>
        <v>#VALUE!</v>
      </c>
      <c r="CW25" s="176"/>
      <c r="CX25" s="176"/>
      <c r="CY25" s="176"/>
      <c r="CZ25" s="176"/>
      <c r="DA25" s="176"/>
      <c r="DB25" s="178" t="e">
        <f>'SFR Relationships'!$D$14*'SFR Levers &amp; Variables '!DB11+'SFR Relationships'!$E$14</f>
        <v>#VALUE!</v>
      </c>
      <c r="DC25" s="176"/>
      <c r="DD25" s="176"/>
      <c r="DE25" s="176"/>
      <c r="DF25" s="176"/>
      <c r="DG25" s="176"/>
      <c r="DH25" s="178" t="e">
        <f>'SFR Relationships'!$D$14*'SFR Levers &amp; Variables '!DH11+'SFR Relationships'!$E$14</f>
        <v>#VALUE!</v>
      </c>
      <c r="DI25" s="176"/>
      <c r="DJ25" s="176"/>
      <c r="DK25" s="176"/>
      <c r="DL25" s="176"/>
      <c r="DM25" s="176"/>
      <c r="DN25" s="179" t="e">
        <f>'SFR Relationships'!$D$14*'SFR Levers &amp; Variables '!DN11+'SFR Relationships'!$E$14</f>
        <v>#VALUE!</v>
      </c>
    </row>
    <row r="26" spans="1:123" x14ac:dyDescent="0.2">
      <c r="A26" s="78"/>
      <c r="B26" s="180"/>
      <c r="C26" s="181" t="s">
        <v>182</v>
      </c>
      <c r="D26" s="357">
        <f>MAX(D25)</f>
        <v>0.85499999999999998</v>
      </c>
      <c r="E26" s="359"/>
      <c r="F26" s="359"/>
      <c r="G26" s="359"/>
      <c r="H26" s="359"/>
      <c r="I26" s="359"/>
      <c r="J26" s="359">
        <f>PRODUCT(J25)</f>
        <v>0.91299999999999992</v>
      </c>
      <c r="K26" s="359"/>
      <c r="L26" s="359"/>
      <c r="M26" s="359"/>
      <c r="N26" s="359"/>
      <c r="O26" s="359"/>
      <c r="P26" s="359">
        <f>PRODUCT(P25)</f>
        <v>0.97099999999999997</v>
      </c>
      <c r="Q26" s="181"/>
      <c r="R26" s="181"/>
      <c r="S26" s="181"/>
      <c r="T26" s="181"/>
      <c r="U26" s="181"/>
      <c r="V26" s="359">
        <f>PRODUCT(V25)</f>
        <v>1</v>
      </c>
      <c r="W26" s="181"/>
      <c r="X26" s="181"/>
      <c r="Y26" s="181"/>
      <c r="Z26" s="181"/>
      <c r="AA26" s="181"/>
      <c r="AB26" s="359">
        <f>PRODUCT(AB25)</f>
        <v>1</v>
      </c>
      <c r="AC26" s="181"/>
      <c r="AD26" s="181"/>
      <c r="AE26" s="181"/>
      <c r="AF26" s="181"/>
      <c r="AG26" s="181"/>
      <c r="AH26" s="359">
        <f>PRODUCT(AH25)</f>
        <v>1</v>
      </c>
      <c r="AI26" s="181"/>
      <c r="AJ26" s="181"/>
      <c r="AK26" s="181"/>
      <c r="AL26" s="181"/>
      <c r="AM26" s="181"/>
      <c r="AN26" s="359">
        <f>PRODUCT(AN25)</f>
        <v>1</v>
      </c>
      <c r="AO26" s="181"/>
      <c r="AP26" s="181"/>
      <c r="AQ26" s="181"/>
      <c r="AR26" s="181"/>
      <c r="AS26" s="181"/>
      <c r="AT26" s="359">
        <f>PRODUCT(AT25)</f>
        <v>1</v>
      </c>
      <c r="AU26" s="181"/>
      <c r="AV26" s="181"/>
      <c r="AW26" s="181"/>
      <c r="AX26" s="181"/>
      <c r="AY26" s="181"/>
      <c r="AZ26" s="359">
        <f>PRODUCT(AZ25)</f>
        <v>1</v>
      </c>
      <c r="BA26" s="181"/>
      <c r="BB26" s="181"/>
      <c r="BC26" s="181"/>
      <c r="BD26" s="181"/>
      <c r="BE26" s="181"/>
      <c r="BF26" s="359">
        <f>PRODUCT(BF25)</f>
        <v>1</v>
      </c>
      <c r="BG26" s="181"/>
      <c r="BH26" s="181"/>
      <c r="BI26" s="181"/>
      <c r="BJ26" s="181"/>
      <c r="BK26" s="181"/>
      <c r="BL26" s="359" t="e">
        <f>PRODUCT(BL25)</f>
        <v>#VALUE!</v>
      </c>
      <c r="BM26" s="181"/>
      <c r="BN26" s="181"/>
      <c r="BO26" s="181"/>
      <c r="BP26" s="181"/>
      <c r="BQ26" s="181"/>
      <c r="BR26" s="359" t="e">
        <f>PRODUCT(BR25)</f>
        <v>#VALUE!</v>
      </c>
      <c r="BS26" s="181"/>
      <c r="BT26" s="181"/>
      <c r="BU26" s="181"/>
      <c r="BV26" s="181"/>
      <c r="BW26" s="181"/>
      <c r="BX26" s="359" t="e">
        <f>PRODUCT(BX25)</f>
        <v>#VALUE!</v>
      </c>
      <c r="BY26" s="181"/>
      <c r="BZ26" s="181"/>
      <c r="CA26" s="181"/>
      <c r="CB26" s="181"/>
      <c r="CC26" s="181"/>
      <c r="CD26" s="359" t="e">
        <f>PRODUCT(CD25)</f>
        <v>#VALUE!</v>
      </c>
      <c r="CE26" s="181"/>
      <c r="CF26" s="181"/>
      <c r="CG26" s="181"/>
      <c r="CH26" s="181"/>
      <c r="CI26" s="181"/>
      <c r="CJ26" s="359" t="e">
        <f>PRODUCT(CJ25)</f>
        <v>#VALUE!</v>
      </c>
      <c r="CK26" s="181"/>
      <c r="CL26" s="181"/>
      <c r="CM26" s="181"/>
      <c r="CN26" s="181"/>
      <c r="CO26" s="181"/>
      <c r="CP26" s="359" t="e">
        <f>PRODUCT(CP25)</f>
        <v>#VALUE!</v>
      </c>
      <c r="CQ26" s="181"/>
      <c r="CR26" s="181"/>
      <c r="CS26" s="181"/>
      <c r="CT26" s="181"/>
      <c r="CU26" s="181"/>
      <c r="CV26" s="359" t="e">
        <f>PRODUCT(CV25)</f>
        <v>#VALUE!</v>
      </c>
      <c r="CW26" s="181"/>
      <c r="CX26" s="181"/>
      <c r="CY26" s="181"/>
      <c r="CZ26" s="181"/>
      <c r="DA26" s="181"/>
      <c r="DB26" s="359" t="e">
        <f>PRODUCT(DB25)</f>
        <v>#VALUE!</v>
      </c>
      <c r="DC26" s="181"/>
      <c r="DD26" s="181"/>
      <c r="DE26" s="181"/>
      <c r="DF26" s="181"/>
      <c r="DG26" s="181"/>
      <c r="DH26" s="359" t="e">
        <f>PRODUCT(DH25)</f>
        <v>#VALUE!</v>
      </c>
      <c r="DI26" s="181"/>
      <c r="DJ26" s="181"/>
      <c r="DK26" s="181"/>
      <c r="DL26" s="181"/>
      <c r="DM26" s="181"/>
      <c r="DN26" s="360" t="e">
        <f>PRODUCT(DN25)</f>
        <v>#VALUE!</v>
      </c>
    </row>
    <row r="27" spans="1:123" ht="17" x14ac:dyDescent="0.2">
      <c r="A27" s="78"/>
      <c r="B27" s="185" t="s">
        <v>183</v>
      </c>
      <c r="C27" s="176" t="s">
        <v>184</v>
      </c>
      <c r="D27" s="186">
        <f>'SFR NOAK calcs'!B10</f>
        <v>0.66228560040458218</v>
      </c>
      <c r="E27" s="187">
        <f>'SFR NOAK calcs'!C10</f>
        <v>0.54416175731938421</v>
      </c>
      <c r="F27" s="187">
        <f>'SFR NOAK calcs'!D10</f>
        <v>0</v>
      </c>
      <c r="G27" s="187">
        <f>'SFR NOAK calcs'!E10</f>
        <v>0</v>
      </c>
      <c r="H27" s="187">
        <f>'SFR NOAK calcs'!F10</f>
        <v>0</v>
      </c>
      <c r="I27" s="187">
        <f>'SFR NOAK calcs'!G10</f>
        <v>0</v>
      </c>
      <c r="J27" s="187">
        <f>D27</f>
        <v>0.66228560040458218</v>
      </c>
      <c r="K27" s="178">
        <f t="shared" ref="K27:Z28" si="4">E27</f>
        <v>0.54416175731938421</v>
      </c>
      <c r="L27" s="178">
        <f t="shared" si="4"/>
        <v>0</v>
      </c>
      <c r="M27" s="178">
        <f t="shared" si="4"/>
        <v>0</v>
      </c>
      <c r="N27" s="178">
        <f t="shared" si="4"/>
        <v>0</v>
      </c>
      <c r="O27" s="178">
        <f t="shared" si="4"/>
        <v>0</v>
      </c>
      <c r="P27" s="187">
        <f t="shared" si="4"/>
        <v>0.66228560040458218</v>
      </c>
      <c r="Q27" s="176">
        <f t="shared" si="4"/>
        <v>0.54416175731938421</v>
      </c>
      <c r="R27" s="176">
        <f t="shared" si="4"/>
        <v>0</v>
      </c>
      <c r="S27" s="176">
        <f t="shared" si="4"/>
        <v>0</v>
      </c>
      <c r="T27" s="176">
        <f t="shared" si="4"/>
        <v>0</v>
      </c>
      <c r="U27" s="176">
        <f t="shared" si="4"/>
        <v>0</v>
      </c>
      <c r="V27" s="187">
        <f t="shared" si="4"/>
        <v>0.66228560040458218</v>
      </c>
      <c r="W27" s="176">
        <f t="shared" si="4"/>
        <v>0.54416175731938421</v>
      </c>
      <c r="X27" s="176">
        <f t="shared" si="4"/>
        <v>0</v>
      </c>
      <c r="Y27" s="176">
        <f t="shared" si="4"/>
        <v>0</v>
      </c>
      <c r="Z27" s="176">
        <f t="shared" si="4"/>
        <v>0</v>
      </c>
      <c r="AA27" s="176">
        <f t="shared" ref="AA27:AP28" si="5">U27</f>
        <v>0</v>
      </c>
      <c r="AB27" s="187">
        <f t="shared" si="5"/>
        <v>0.66228560040458218</v>
      </c>
      <c r="AC27" s="176">
        <f t="shared" si="5"/>
        <v>0.54416175731938421</v>
      </c>
      <c r="AD27" s="176">
        <f t="shared" si="5"/>
        <v>0</v>
      </c>
      <c r="AE27" s="176">
        <f t="shared" si="5"/>
        <v>0</v>
      </c>
      <c r="AF27" s="176">
        <f t="shared" si="5"/>
        <v>0</v>
      </c>
      <c r="AG27" s="176">
        <f t="shared" si="5"/>
        <v>0</v>
      </c>
      <c r="AH27" s="187">
        <f t="shared" si="5"/>
        <v>0.66228560040458218</v>
      </c>
      <c r="AI27" s="176">
        <f t="shared" si="5"/>
        <v>0.54416175731938421</v>
      </c>
      <c r="AJ27" s="176">
        <f t="shared" si="5"/>
        <v>0</v>
      </c>
      <c r="AK27" s="176">
        <f t="shared" si="5"/>
        <v>0</v>
      </c>
      <c r="AL27" s="176">
        <f t="shared" si="5"/>
        <v>0</v>
      </c>
      <c r="AM27" s="176">
        <f t="shared" si="5"/>
        <v>0</v>
      </c>
      <c r="AN27" s="187">
        <f t="shared" si="5"/>
        <v>0.66228560040458218</v>
      </c>
      <c r="AO27" s="176">
        <f t="shared" si="5"/>
        <v>0.54416175731938421</v>
      </c>
      <c r="AP27" s="176">
        <f t="shared" si="5"/>
        <v>0</v>
      </c>
      <c r="AQ27" s="176">
        <f t="shared" ref="AQ27:BF28" si="6">AK27</f>
        <v>0</v>
      </c>
      <c r="AR27" s="176">
        <f t="shared" si="6"/>
        <v>0</v>
      </c>
      <c r="AS27" s="176">
        <f t="shared" si="6"/>
        <v>0</v>
      </c>
      <c r="AT27" s="187">
        <f t="shared" si="6"/>
        <v>0.66228560040458218</v>
      </c>
      <c r="AU27" s="176">
        <f t="shared" si="6"/>
        <v>0.54416175731938421</v>
      </c>
      <c r="AV27" s="176">
        <f t="shared" si="6"/>
        <v>0</v>
      </c>
      <c r="AW27" s="176">
        <f t="shared" si="6"/>
        <v>0</v>
      </c>
      <c r="AX27" s="176">
        <f t="shared" si="6"/>
        <v>0</v>
      </c>
      <c r="AY27" s="176">
        <f t="shared" si="6"/>
        <v>0</v>
      </c>
      <c r="AZ27" s="187">
        <f t="shared" si="6"/>
        <v>0.66228560040458218</v>
      </c>
      <c r="BA27" s="176">
        <f t="shared" si="6"/>
        <v>0.54416175731938421</v>
      </c>
      <c r="BB27" s="176">
        <f t="shared" si="6"/>
        <v>0</v>
      </c>
      <c r="BC27" s="176">
        <f t="shared" si="6"/>
        <v>0</v>
      </c>
      <c r="BD27" s="176">
        <f t="shared" si="6"/>
        <v>0</v>
      </c>
      <c r="BE27" s="176">
        <f t="shared" si="6"/>
        <v>0</v>
      </c>
      <c r="BF27" s="187">
        <f t="shared" si="6"/>
        <v>0.66228560040458218</v>
      </c>
      <c r="BG27" s="176">
        <f t="shared" ref="BG27:BV28" si="7">BA27</f>
        <v>0.54416175731938421</v>
      </c>
      <c r="BH27" s="176">
        <f t="shared" si="7"/>
        <v>0</v>
      </c>
      <c r="BI27" s="176">
        <f t="shared" si="7"/>
        <v>0</v>
      </c>
      <c r="BJ27" s="176">
        <f t="shared" si="7"/>
        <v>0</v>
      </c>
      <c r="BK27" s="176">
        <f t="shared" si="7"/>
        <v>0</v>
      </c>
      <c r="BL27" s="187">
        <f t="shared" si="7"/>
        <v>0.66228560040458218</v>
      </c>
      <c r="BM27" s="176">
        <f t="shared" si="7"/>
        <v>0.54416175731938421</v>
      </c>
      <c r="BN27" s="176">
        <f t="shared" si="7"/>
        <v>0</v>
      </c>
      <c r="BO27" s="176">
        <f t="shared" si="7"/>
        <v>0</v>
      </c>
      <c r="BP27" s="176">
        <f t="shared" si="7"/>
        <v>0</v>
      </c>
      <c r="BQ27" s="176">
        <f t="shared" si="7"/>
        <v>0</v>
      </c>
      <c r="BR27" s="187">
        <f t="shared" si="7"/>
        <v>0.66228560040458218</v>
      </c>
      <c r="BS27" s="176">
        <f t="shared" si="7"/>
        <v>0.54416175731938421</v>
      </c>
      <c r="BT27" s="176">
        <f t="shared" si="7"/>
        <v>0</v>
      </c>
      <c r="BU27" s="176">
        <f t="shared" si="7"/>
        <v>0</v>
      </c>
      <c r="BV27" s="176">
        <f t="shared" si="7"/>
        <v>0</v>
      </c>
      <c r="BW27" s="176">
        <f t="shared" ref="BW27:CL27" si="8">BQ27</f>
        <v>0</v>
      </c>
      <c r="BX27" s="187">
        <f t="shared" si="8"/>
        <v>0.66228560040458218</v>
      </c>
      <c r="BY27" s="176">
        <f t="shared" si="8"/>
        <v>0.54416175731938421</v>
      </c>
      <c r="BZ27" s="176">
        <f t="shared" si="8"/>
        <v>0</v>
      </c>
      <c r="CA27" s="176">
        <f t="shared" si="8"/>
        <v>0</v>
      </c>
      <c r="CB27" s="176">
        <f t="shared" si="8"/>
        <v>0</v>
      </c>
      <c r="CC27" s="176">
        <f t="shared" si="8"/>
        <v>0</v>
      </c>
      <c r="CD27" s="187">
        <f t="shared" si="8"/>
        <v>0.66228560040458218</v>
      </c>
      <c r="CE27" s="176">
        <f t="shared" si="8"/>
        <v>0.54416175731938421</v>
      </c>
      <c r="CF27" s="176">
        <f t="shared" si="8"/>
        <v>0</v>
      </c>
      <c r="CG27" s="176">
        <f t="shared" si="8"/>
        <v>0</v>
      </c>
      <c r="CH27" s="176">
        <f t="shared" si="8"/>
        <v>0</v>
      </c>
      <c r="CI27" s="176">
        <f t="shared" si="8"/>
        <v>0</v>
      </c>
      <c r="CJ27" s="187">
        <f t="shared" si="8"/>
        <v>0.66228560040458218</v>
      </c>
      <c r="CK27" s="176">
        <f t="shared" si="8"/>
        <v>0.54416175731938421</v>
      </c>
      <c r="CL27" s="176">
        <f t="shared" si="8"/>
        <v>0</v>
      </c>
      <c r="CM27" s="176">
        <f t="shared" ref="CM27:DB27" si="9">CG27</f>
        <v>0</v>
      </c>
      <c r="CN27" s="176">
        <f t="shared" si="9"/>
        <v>0</v>
      </c>
      <c r="CO27" s="176">
        <f t="shared" si="9"/>
        <v>0</v>
      </c>
      <c r="CP27" s="187">
        <f t="shared" si="9"/>
        <v>0.66228560040458218</v>
      </c>
      <c r="CQ27" s="176">
        <f t="shared" si="9"/>
        <v>0.54416175731938421</v>
      </c>
      <c r="CR27" s="176">
        <f t="shared" si="9"/>
        <v>0</v>
      </c>
      <c r="CS27" s="176">
        <f t="shared" si="9"/>
        <v>0</v>
      </c>
      <c r="CT27" s="176">
        <f t="shared" si="9"/>
        <v>0</v>
      </c>
      <c r="CU27" s="176">
        <f t="shared" si="9"/>
        <v>0</v>
      </c>
      <c r="CV27" s="187">
        <f t="shared" si="9"/>
        <v>0.66228560040458218</v>
      </c>
      <c r="CW27" s="176">
        <f t="shared" si="9"/>
        <v>0.54416175731938421</v>
      </c>
      <c r="CX27" s="176">
        <f t="shared" si="9"/>
        <v>0</v>
      </c>
      <c r="CY27" s="176">
        <f t="shared" si="9"/>
        <v>0</v>
      </c>
      <c r="CZ27" s="176">
        <f t="shared" si="9"/>
        <v>0</v>
      </c>
      <c r="DA27" s="176">
        <f t="shared" si="9"/>
        <v>0</v>
      </c>
      <c r="DB27" s="187">
        <f t="shared" si="9"/>
        <v>0.66228560040458218</v>
      </c>
      <c r="DC27" s="176">
        <f t="shared" ref="DC27:DR27" si="10">CW27</f>
        <v>0.54416175731938421</v>
      </c>
      <c r="DD27" s="176">
        <f t="shared" si="10"/>
        <v>0</v>
      </c>
      <c r="DE27" s="176">
        <f t="shared" si="10"/>
        <v>0</v>
      </c>
      <c r="DF27" s="176">
        <f t="shared" si="10"/>
        <v>0</v>
      </c>
      <c r="DG27" s="176">
        <f t="shared" si="10"/>
        <v>0</v>
      </c>
      <c r="DH27" s="187">
        <f t="shared" si="10"/>
        <v>0.66228560040458218</v>
      </c>
      <c r="DI27" s="176">
        <f t="shared" si="10"/>
        <v>0.54416175731938421</v>
      </c>
      <c r="DJ27" s="176">
        <f t="shared" si="10"/>
        <v>0</v>
      </c>
      <c r="DK27" s="176">
        <f t="shared" si="10"/>
        <v>0</v>
      </c>
      <c r="DL27" s="176">
        <f t="shared" si="10"/>
        <v>0</v>
      </c>
      <c r="DM27" s="176">
        <f t="shared" si="10"/>
        <v>0</v>
      </c>
      <c r="DN27" s="188">
        <f t="shared" si="10"/>
        <v>0.66228560040458218</v>
      </c>
      <c r="DO27">
        <f t="shared" si="10"/>
        <v>0.54416175731938421</v>
      </c>
      <c r="DP27">
        <f t="shared" si="10"/>
        <v>0</v>
      </c>
      <c r="DQ27">
        <f t="shared" si="10"/>
        <v>0</v>
      </c>
      <c r="DR27">
        <f t="shared" si="10"/>
        <v>0</v>
      </c>
      <c r="DS27">
        <f t="shared" ref="BW27:DS28" si="11">DM27</f>
        <v>0</v>
      </c>
    </row>
    <row r="28" spans="1:123" x14ac:dyDescent="0.2">
      <c r="A28" s="78"/>
      <c r="B28" s="361"/>
      <c r="C28" s="181" t="s">
        <v>185</v>
      </c>
      <c r="D28" s="189">
        <f>'SFR NOAK calcs'!C10</f>
        <v>0.54416175731938421</v>
      </c>
      <c r="E28" s="190">
        <f>'SFR NOAK calcs'!D10</f>
        <v>0</v>
      </c>
      <c r="F28" s="190">
        <f>'SFR NOAK calcs'!E10</f>
        <v>0</v>
      </c>
      <c r="G28" s="190">
        <f>'SFR NOAK calcs'!F10</f>
        <v>0</v>
      </c>
      <c r="H28" s="190">
        <f>'SFR NOAK calcs'!G10</f>
        <v>0</v>
      </c>
      <c r="I28" s="190">
        <f>'SFR NOAK calcs'!H10</f>
        <v>0</v>
      </c>
      <c r="J28" s="190">
        <f>D28</f>
        <v>0.54416175731938421</v>
      </c>
      <c r="K28" s="191">
        <f t="shared" si="4"/>
        <v>0</v>
      </c>
      <c r="L28" s="191">
        <f t="shared" si="4"/>
        <v>0</v>
      </c>
      <c r="M28" s="191">
        <f t="shared" si="4"/>
        <v>0</v>
      </c>
      <c r="N28" s="191">
        <f t="shared" si="4"/>
        <v>0</v>
      </c>
      <c r="O28" s="191">
        <f t="shared" si="4"/>
        <v>0</v>
      </c>
      <c r="P28" s="190">
        <f t="shared" si="4"/>
        <v>0.54416175731938421</v>
      </c>
      <c r="Q28" s="181">
        <f t="shared" si="4"/>
        <v>0</v>
      </c>
      <c r="R28" s="181">
        <f t="shared" si="4"/>
        <v>0</v>
      </c>
      <c r="S28" s="181">
        <f t="shared" si="4"/>
        <v>0</v>
      </c>
      <c r="T28" s="181">
        <f t="shared" si="4"/>
        <v>0</v>
      </c>
      <c r="U28" s="181">
        <f t="shared" si="4"/>
        <v>0</v>
      </c>
      <c r="V28" s="190">
        <f t="shared" si="4"/>
        <v>0.54416175731938421</v>
      </c>
      <c r="W28" s="181">
        <f t="shared" si="4"/>
        <v>0</v>
      </c>
      <c r="X28" s="181">
        <f t="shared" si="4"/>
        <v>0</v>
      </c>
      <c r="Y28" s="181">
        <f t="shared" si="4"/>
        <v>0</v>
      </c>
      <c r="Z28" s="181">
        <f t="shared" si="4"/>
        <v>0</v>
      </c>
      <c r="AA28" s="181">
        <f t="shared" si="5"/>
        <v>0</v>
      </c>
      <c r="AB28" s="190">
        <f t="shared" si="5"/>
        <v>0.54416175731938421</v>
      </c>
      <c r="AC28" s="181">
        <f t="shared" si="5"/>
        <v>0</v>
      </c>
      <c r="AD28" s="181">
        <f t="shared" si="5"/>
        <v>0</v>
      </c>
      <c r="AE28" s="181">
        <f t="shared" si="5"/>
        <v>0</v>
      </c>
      <c r="AF28" s="181">
        <f t="shared" si="5"/>
        <v>0</v>
      </c>
      <c r="AG28" s="181">
        <f t="shared" si="5"/>
        <v>0</v>
      </c>
      <c r="AH28" s="190">
        <f t="shared" si="5"/>
        <v>0.54416175731938421</v>
      </c>
      <c r="AI28" s="181">
        <f t="shared" si="5"/>
        <v>0</v>
      </c>
      <c r="AJ28" s="181">
        <f t="shared" si="5"/>
        <v>0</v>
      </c>
      <c r="AK28" s="181">
        <f t="shared" si="5"/>
        <v>0</v>
      </c>
      <c r="AL28" s="181">
        <f t="shared" si="5"/>
        <v>0</v>
      </c>
      <c r="AM28" s="181">
        <f t="shared" si="5"/>
        <v>0</v>
      </c>
      <c r="AN28" s="190">
        <f t="shared" si="5"/>
        <v>0.54416175731938421</v>
      </c>
      <c r="AO28" s="181">
        <f t="shared" si="5"/>
        <v>0</v>
      </c>
      <c r="AP28" s="181">
        <f t="shared" si="5"/>
        <v>0</v>
      </c>
      <c r="AQ28" s="181">
        <f t="shared" si="6"/>
        <v>0</v>
      </c>
      <c r="AR28" s="181">
        <f t="shared" si="6"/>
        <v>0</v>
      </c>
      <c r="AS28" s="181">
        <f t="shared" si="6"/>
        <v>0</v>
      </c>
      <c r="AT28" s="190">
        <f t="shared" si="6"/>
        <v>0.54416175731938421</v>
      </c>
      <c r="AU28" s="181">
        <f t="shared" si="6"/>
        <v>0</v>
      </c>
      <c r="AV28" s="181">
        <f t="shared" si="6"/>
        <v>0</v>
      </c>
      <c r="AW28" s="181">
        <f t="shared" si="6"/>
        <v>0</v>
      </c>
      <c r="AX28" s="181">
        <f t="shared" si="6"/>
        <v>0</v>
      </c>
      <c r="AY28" s="181">
        <f t="shared" si="6"/>
        <v>0</v>
      </c>
      <c r="AZ28" s="190">
        <f t="shared" si="6"/>
        <v>0.54416175731938421</v>
      </c>
      <c r="BA28" s="181">
        <f t="shared" si="6"/>
        <v>0</v>
      </c>
      <c r="BB28" s="181">
        <f t="shared" si="6"/>
        <v>0</v>
      </c>
      <c r="BC28" s="181">
        <f t="shared" si="6"/>
        <v>0</v>
      </c>
      <c r="BD28" s="181">
        <f t="shared" si="6"/>
        <v>0</v>
      </c>
      <c r="BE28" s="181">
        <f t="shared" si="6"/>
        <v>0</v>
      </c>
      <c r="BF28" s="190">
        <f t="shared" si="6"/>
        <v>0.54416175731938421</v>
      </c>
      <c r="BG28" s="181">
        <f t="shared" si="7"/>
        <v>0</v>
      </c>
      <c r="BH28" s="181">
        <f t="shared" si="7"/>
        <v>0</v>
      </c>
      <c r="BI28" s="181">
        <f t="shared" si="7"/>
        <v>0</v>
      </c>
      <c r="BJ28" s="181">
        <f t="shared" si="7"/>
        <v>0</v>
      </c>
      <c r="BK28" s="181">
        <f t="shared" si="7"/>
        <v>0</v>
      </c>
      <c r="BL28" s="190">
        <f t="shared" si="7"/>
        <v>0.54416175731938421</v>
      </c>
      <c r="BM28" s="181">
        <f t="shared" si="7"/>
        <v>0</v>
      </c>
      <c r="BN28" s="181">
        <f t="shared" si="7"/>
        <v>0</v>
      </c>
      <c r="BO28" s="181">
        <f t="shared" si="7"/>
        <v>0</v>
      </c>
      <c r="BP28" s="181">
        <f t="shared" si="7"/>
        <v>0</v>
      </c>
      <c r="BQ28" s="181">
        <f t="shared" si="7"/>
        <v>0</v>
      </c>
      <c r="BR28" s="190">
        <f t="shared" si="7"/>
        <v>0.54416175731938421</v>
      </c>
      <c r="BS28" s="181">
        <f t="shared" si="7"/>
        <v>0</v>
      </c>
      <c r="BT28" s="181">
        <f t="shared" si="7"/>
        <v>0</v>
      </c>
      <c r="BU28" s="181">
        <f t="shared" si="7"/>
        <v>0</v>
      </c>
      <c r="BV28" s="181">
        <f t="shared" si="7"/>
        <v>0</v>
      </c>
      <c r="BW28" s="181">
        <f t="shared" si="11"/>
        <v>0</v>
      </c>
      <c r="BX28" s="190">
        <f t="shared" si="11"/>
        <v>0.54416175731938421</v>
      </c>
      <c r="BY28" s="181">
        <f t="shared" si="11"/>
        <v>0</v>
      </c>
      <c r="BZ28" s="181">
        <f t="shared" si="11"/>
        <v>0</v>
      </c>
      <c r="CA28" s="181">
        <f t="shared" si="11"/>
        <v>0</v>
      </c>
      <c r="CB28" s="181">
        <f t="shared" si="11"/>
        <v>0</v>
      </c>
      <c r="CC28" s="181">
        <f t="shared" si="11"/>
        <v>0</v>
      </c>
      <c r="CD28" s="190">
        <f t="shared" si="11"/>
        <v>0.54416175731938421</v>
      </c>
      <c r="CE28" s="181">
        <f t="shared" si="11"/>
        <v>0</v>
      </c>
      <c r="CF28" s="181">
        <f t="shared" si="11"/>
        <v>0</v>
      </c>
      <c r="CG28" s="181">
        <f t="shared" si="11"/>
        <v>0</v>
      </c>
      <c r="CH28" s="181">
        <f t="shared" si="11"/>
        <v>0</v>
      </c>
      <c r="CI28" s="181">
        <f t="shared" si="11"/>
        <v>0</v>
      </c>
      <c r="CJ28" s="190">
        <f t="shared" si="11"/>
        <v>0.54416175731938421</v>
      </c>
      <c r="CK28" s="181">
        <f t="shared" si="11"/>
        <v>0</v>
      </c>
      <c r="CL28" s="181">
        <f t="shared" si="11"/>
        <v>0</v>
      </c>
      <c r="CM28" s="181">
        <f t="shared" si="11"/>
        <v>0</v>
      </c>
      <c r="CN28" s="181">
        <f t="shared" si="11"/>
        <v>0</v>
      </c>
      <c r="CO28" s="181">
        <f t="shared" si="11"/>
        <v>0</v>
      </c>
      <c r="CP28" s="190">
        <f t="shared" si="11"/>
        <v>0.54416175731938421</v>
      </c>
      <c r="CQ28" s="181">
        <f t="shared" si="11"/>
        <v>0</v>
      </c>
      <c r="CR28" s="181">
        <f t="shared" si="11"/>
        <v>0</v>
      </c>
      <c r="CS28" s="181">
        <f t="shared" si="11"/>
        <v>0</v>
      </c>
      <c r="CT28" s="181">
        <f t="shared" si="11"/>
        <v>0</v>
      </c>
      <c r="CU28" s="181">
        <f t="shared" si="11"/>
        <v>0</v>
      </c>
      <c r="CV28" s="190">
        <f t="shared" si="11"/>
        <v>0.54416175731938421</v>
      </c>
      <c r="CW28" s="181">
        <f t="shared" si="11"/>
        <v>0</v>
      </c>
      <c r="CX28" s="181">
        <f t="shared" si="11"/>
        <v>0</v>
      </c>
      <c r="CY28" s="181">
        <f t="shared" si="11"/>
        <v>0</v>
      </c>
      <c r="CZ28" s="181">
        <f t="shared" si="11"/>
        <v>0</v>
      </c>
      <c r="DA28" s="181">
        <f t="shared" si="11"/>
        <v>0</v>
      </c>
      <c r="DB28" s="190">
        <f t="shared" si="11"/>
        <v>0.54416175731938421</v>
      </c>
      <c r="DC28" s="181">
        <f t="shared" si="11"/>
        <v>0</v>
      </c>
      <c r="DD28" s="181">
        <f t="shared" si="11"/>
        <v>0</v>
      </c>
      <c r="DE28" s="181">
        <f t="shared" si="11"/>
        <v>0</v>
      </c>
      <c r="DF28" s="181">
        <f t="shared" si="11"/>
        <v>0</v>
      </c>
      <c r="DG28" s="181">
        <f t="shared" si="11"/>
        <v>0</v>
      </c>
      <c r="DH28" s="190">
        <f t="shared" si="11"/>
        <v>0.54416175731938421</v>
      </c>
      <c r="DI28" s="181">
        <f t="shared" si="11"/>
        <v>0</v>
      </c>
      <c r="DJ28" s="181">
        <f t="shared" si="11"/>
        <v>0</v>
      </c>
      <c r="DK28" s="181">
        <f t="shared" si="11"/>
        <v>0</v>
      </c>
      <c r="DL28" s="181">
        <f t="shared" si="11"/>
        <v>0</v>
      </c>
      <c r="DM28" s="181">
        <f t="shared" si="11"/>
        <v>0</v>
      </c>
      <c r="DN28" s="192">
        <f t="shared" si="11"/>
        <v>0.54416175731938421</v>
      </c>
      <c r="DO28">
        <f t="shared" si="11"/>
        <v>0</v>
      </c>
      <c r="DP28">
        <f t="shared" si="11"/>
        <v>0</v>
      </c>
      <c r="DQ28">
        <f t="shared" si="11"/>
        <v>0</v>
      </c>
      <c r="DR28">
        <f t="shared" si="11"/>
        <v>0</v>
      </c>
      <c r="DS28">
        <f t="shared" si="11"/>
        <v>0</v>
      </c>
    </row>
    <row r="29" spans="1:123" x14ac:dyDescent="0.2">
      <c r="B29" s="109"/>
    </row>
    <row r="31" spans="1:123" x14ac:dyDescent="0.2">
      <c r="C31" s="5"/>
      <c r="J31" s="3"/>
      <c r="K31" s="3"/>
      <c r="L31" s="3"/>
      <c r="M31" s="3"/>
      <c r="N31" s="3"/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  <c r="AA31" s="3"/>
      <c r="AB31" s="3"/>
      <c r="AC31" s="3"/>
      <c r="AD31" s="3"/>
      <c r="AE31" s="3"/>
      <c r="AF31" s="3"/>
      <c r="AG31" s="3"/>
      <c r="AH31" s="3"/>
      <c r="AI31" s="3"/>
      <c r="AJ31" s="3"/>
      <c r="AK31" s="3"/>
      <c r="AL31" s="3"/>
      <c r="AM31" s="3"/>
      <c r="AN31" s="3"/>
      <c r="AO31" s="3"/>
      <c r="AP31" s="3"/>
      <c r="AQ31" s="3"/>
      <c r="AR31" s="3"/>
      <c r="AS31" s="3"/>
      <c r="AT31" s="3"/>
      <c r="AU31" s="3"/>
      <c r="AV31" s="3"/>
      <c r="AW31" s="3"/>
      <c r="AX31" s="3"/>
      <c r="AY31" s="3"/>
      <c r="AZ31" s="3"/>
      <c r="BA31" s="3"/>
      <c r="BB31" s="3"/>
      <c r="BC31" s="3"/>
      <c r="BD31" s="3"/>
      <c r="BE31" s="3"/>
      <c r="BF31" s="3"/>
      <c r="BG31" s="3"/>
      <c r="BH31" s="3"/>
      <c r="BI31" s="3"/>
      <c r="BJ31" s="3"/>
      <c r="BK31" s="3"/>
      <c r="BL31" s="3"/>
      <c r="BM31" s="3"/>
      <c r="BN31" s="3"/>
      <c r="BO31" s="3"/>
      <c r="BP31" s="3"/>
      <c r="BQ31" s="3"/>
      <c r="BR31" s="3"/>
      <c r="BS31" s="3"/>
      <c r="BT31" s="3"/>
      <c r="BU31" s="3"/>
      <c r="BV31" s="3"/>
      <c r="BW31" s="3"/>
      <c r="BX31" s="3"/>
      <c r="BY31" s="3"/>
      <c r="BZ31" s="3"/>
      <c r="CA31" s="3"/>
      <c r="CB31" s="3"/>
      <c r="CC31" s="3"/>
      <c r="CD31" s="3"/>
      <c r="CE31" s="3"/>
      <c r="CF31" s="3"/>
      <c r="CG31" s="3"/>
      <c r="CH31" s="3"/>
      <c r="CI31" s="3"/>
      <c r="CJ31" s="3"/>
      <c r="CK31" s="3"/>
      <c r="CL31" s="3"/>
      <c r="CM31" s="3"/>
      <c r="CN31" s="3"/>
      <c r="CO31" s="3"/>
      <c r="CP31" s="3"/>
      <c r="CQ31" s="3"/>
      <c r="CR31" s="3"/>
      <c r="CS31" s="3"/>
      <c r="CT31" s="3"/>
      <c r="CU31" s="3"/>
      <c r="CV31" s="3"/>
      <c r="CW31" s="3"/>
      <c r="CX31" s="3"/>
      <c r="CY31" s="3"/>
      <c r="CZ31" s="3"/>
      <c r="DA31" s="3"/>
      <c r="DB31" s="3"/>
      <c r="DC31" s="3"/>
      <c r="DD31" s="3"/>
      <c r="DE31" s="3"/>
      <c r="DF31" s="3"/>
      <c r="DG31" s="3"/>
      <c r="DH31" s="3"/>
      <c r="DI31" s="3"/>
      <c r="DJ31" s="3"/>
      <c r="DK31" s="3"/>
      <c r="DL31" s="3"/>
      <c r="DM31" s="3"/>
      <c r="DN31" s="3"/>
      <c r="DO31" s="3">
        <f t="shared" ref="DO31:DS31" si="12">MAX(DI31*0.7,7)</f>
        <v>7</v>
      </c>
      <c r="DP31" s="3">
        <f t="shared" si="12"/>
        <v>7</v>
      </c>
      <c r="DQ31" s="3">
        <f t="shared" si="12"/>
        <v>7</v>
      </c>
      <c r="DR31" s="3">
        <f t="shared" si="12"/>
        <v>7</v>
      </c>
      <c r="DS31" s="3">
        <f t="shared" si="12"/>
        <v>7</v>
      </c>
    </row>
    <row r="32" spans="1:123" x14ac:dyDescent="0.2">
      <c r="B32" s="168"/>
      <c r="J32" s="3"/>
      <c r="K32" s="3"/>
      <c r="L32" s="3"/>
      <c r="M32" s="3"/>
      <c r="N32" s="3"/>
      <c r="O32" s="3"/>
    </row>
    <row r="33" spans="2:15" x14ac:dyDescent="0.2">
      <c r="B33" s="157"/>
      <c r="J33" s="3"/>
      <c r="K33" s="3"/>
      <c r="L33" s="3"/>
      <c r="M33" s="3"/>
      <c r="N33" s="3"/>
      <c r="O33" s="3"/>
    </row>
    <row r="34" spans="2:15" x14ac:dyDescent="0.2">
      <c r="B34" s="168"/>
      <c r="J34" s="3"/>
      <c r="K34" s="3"/>
      <c r="L34" s="3"/>
      <c r="M34" s="3"/>
      <c r="N34" s="3"/>
      <c r="O34" s="3"/>
    </row>
    <row r="35" spans="2:15" x14ac:dyDescent="0.2">
      <c r="B35" s="168"/>
      <c r="J35" s="3"/>
      <c r="K35" s="3"/>
      <c r="L35" s="3"/>
      <c r="M35" s="3"/>
      <c r="N35" s="3"/>
      <c r="O35" s="3"/>
    </row>
    <row r="36" spans="2:15" x14ac:dyDescent="0.2">
      <c r="J36" s="3"/>
      <c r="K36" s="3"/>
      <c r="L36" s="3"/>
      <c r="M36" s="3"/>
      <c r="N36" s="3"/>
      <c r="O36" s="3"/>
    </row>
  </sheetData>
  <dataValidations count="2">
    <dataValidation type="decimal" allowBlank="1" showInputMessage="1" showErrorMessage="1" sqref="D9:DN11" xr:uid="{401DB928-9A36-F041-B434-9040F308B55C}">
      <formula1>0</formula1>
      <formula2>2</formula2>
    </dataValidation>
    <dataValidation type="list" allowBlank="1" showInputMessage="1" showErrorMessage="1" sqref="D16" xr:uid="{2009C2CB-15C3-EC4A-AB14-F6B6FF17A610}">
      <formula1>"0%,6%,30%,40%,50%"</formula1>
    </dataValidation>
  </dataValidations>
  <pageMargins left="0.7" right="0.7" top="0.75" bottom="0.75" header="0.3" footer="0.3"/>
  <extLst>
    <ext xmlns:x14="http://schemas.microsoft.com/office/spreadsheetml/2009/9/main" uri="{CCE6A557-97BC-4b89-ADB6-D9C93CAAB3DF}">
      <x14:dataValidations xmlns:xm="http://schemas.microsoft.com/office/excel/2006/main" count="7">
        <x14:dataValidation type="list" allowBlank="1" showInputMessage="1" showErrorMessage="1" xr:uid="{FD20EDCC-8150-3D4D-89A9-67341852D611}">
          <x14:formula1>
            <xm:f>'SFR Ranges'!$G$3:$G$4</xm:f>
          </x14:formula1>
          <xm:sqref>D13:D15</xm:sqref>
        </x14:dataValidation>
        <x14:dataValidation type="list" allowBlank="1" showInputMessage="1" showErrorMessage="1" xr:uid="{637C49DB-5F61-9E43-85FF-EEA4B8C5C6C5}">
          <x14:formula1>
            <xm:f>'SFR Ranges'!$B$3:$B$5</xm:f>
          </x14:formula1>
          <xm:sqref>V8 AB8 AH8 AN8 AT8 AZ8 BF8 BL8 BR8 BX8 CD8 CJ8 CP8 CV8 DB8 DH8 D8:P8 DN8</xm:sqref>
        </x14:dataValidation>
        <x14:dataValidation type="decimal" allowBlank="1" showInputMessage="1" showErrorMessage="1" xr:uid="{4D71BFA7-C84D-5541-9171-88BA6C0652F3}">
          <x14:formula1>
            <xm:f>'SFR Ranges'!F3</xm:f>
          </x14:formula1>
          <x14:formula2>
            <xm:f>'SFR Ranges'!F4</xm:f>
          </x14:formula2>
          <xm:sqref>D12</xm:sqref>
        </x14:dataValidation>
        <x14:dataValidation type="decimal" allowBlank="1" showInputMessage="1" showErrorMessage="1" xr:uid="{67DE783F-13D6-9449-ACCA-72A013EC63A2}">
          <x14:formula1>
            <xm:f>'SFR Ranges'!I3</xm:f>
          </x14:formula1>
          <x14:formula2>
            <xm:f>'SFR Ranges'!I4</xm:f>
          </x14:formula2>
          <xm:sqref>D7</xm:sqref>
        </x14:dataValidation>
        <x14:dataValidation type="decimal" allowBlank="1" showInputMessage="1" showErrorMessage="1" xr:uid="{27CD5F95-4985-AF40-A982-D6173B85B048}">
          <x14:formula1>
            <xm:f>'SFR Ranges'!J3</xm:f>
          </x14:formula1>
          <x14:formula2>
            <xm:f>'SFR Ranges'!J4</xm:f>
          </x14:formula2>
          <xm:sqref>D6</xm:sqref>
        </x14:dataValidation>
        <x14:dataValidation type="whole" allowBlank="1" showInputMessage="1" showErrorMessage="1" xr:uid="{E0BA7E44-CCDA-4443-99D1-9F6FC37B6878}">
          <x14:formula1>
            <xm:f>'SFR Ranges'!H3</xm:f>
          </x14:formula1>
          <x14:formula2>
            <xm:f>'SFR Ranges'!H4</xm:f>
          </x14:formula2>
          <xm:sqref>C1</xm:sqref>
        </x14:dataValidation>
        <x14:dataValidation type="whole" allowBlank="1" showInputMessage="1" showErrorMessage="1" xr:uid="{ECA7CC44-863C-2D49-8A22-3B700E3C4511}">
          <x14:formula1>
            <xm:f>'SFR Ranges'!H4</xm:f>
          </x14:formula1>
          <x14:formula2>
            <xm:f>'SFR Ranges'!H5</xm:f>
          </x14:formula2>
          <xm:sqref>C3:C5</xm:sqref>
        </x14:dataValidation>
      </x14:dataValidations>
    </ext>
  </extLst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5E680BD-E5D8-6443-8196-8068FC072870}">
  <sheetPr>
    <tabColor theme="4"/>
  </sheetPr>
  <dimension ref="A1:DT347"/>
  <sheetViews>
    <sheetView zoomScaleNormal="100" workbookViewId="0">
      <pane xSplit="1" topLeftCell="B1" activePane="topRight" state="frozen"/>
      <selection activeCell="I38" sqref="I38"/>
      <selection pane="topRight" activeCell="I38" sqref="I38"/>
    </sheetView>
  </sheetViews>
  <sheetFormatPr baseColWidth="10" defaultColWidth="11" defaultRowHeight="16" outlineLevelCol="2" x14ac:dyDescent="0.2"/>
  <cols>
    <col min="1" max="1" width="20.1640625" customWidth="1"/>
    <col min="2" max="2" width="12" bestFit="1" customWidth="1"/>
    <col min="3" max="3" width="37.33203125" bestFit="1" customWidth="1"/>
    <col min="4" max="4" width="5.83203125" bestFit="1" customWidth="1"/>
    <col min="5" max="5" width="8.33203125" bestFit="1" customWidth="1"/>
    <col min="6" max="6" width="22.6640625" customWidth="1" outlineLevel="1"/>
    <col min="7" max="7" width="16.33203125" customWidth="1" outlineLevel="1"/>
    <col min="8" max="8" width="16" customWidth="1" outlineLevel="1"/>
    <col min="9" max="9" width="14.33203125" customWidth="1" outlineLevel="2"/>
    <col min="10" max="10" width="24.33203125" style="8" bestFit="1" customWidth="1"/>
    <col min="11" max="11" width="8.33203125" bestFit="1" customWidth="1"/>
    <col min="12" max="12" width="22.6640625" customWidth="1" outlineLevel="1"/>
    <col min="13" max="13" width="16.33203125" customWidth="1" outlineLevel="1"/>
    <col min="14" max="14" width="16" customWidth="1" outlineLevel="1"/>
    <col min="15" max="15" width="14.33203125" customWidth="1" outlineLevel="2"/>
    <col min="16" max="16" width="24.33203125" style="8" bestFit="1" customWidth="1"/>
    <col min="17" max="17" width="8.33203125" bestFit="1" customWidth="1"/>
    <col min="18" max="18" width="22.6640625" customWidth="1" outlineLevel="1"/>
    <col min="19" max="19" width="16.33203125" customWidth="1" outlineLevel="1"/>
    <col min="20" max="20" width="16" customWidth="1" outlineLevel="1"/>
    <col min="21" max="21" width="14.33203125" customWidth="1" outlineLevel="2"/>
    <col min="22" max="22" width="24.33203125" style="8" bestFit="1" customWidth="1"/>
    <col min="23" max="23" width="8.33203125" bestFit="1" customWidth="1"/>
    <col min="24" max="24" width="22.6640625" customWidth="1" outlineLevel="1"/>
    <col min="25" max="25" width="16.33203125" customWidth="1" outlineLevel="1"/>
    <col min="26" max="26" width="16" customWidth="1" outlineLevel="1"/>
    <col min="27" max="27" width="14.33203125" customWidth="1" outlineLevel="2"/>
    <col min="28" max="28" width="24.33203125" style="8" bestFit="1" customWidth="1"/>
    <col min="29" max="29" width="8.33203125" bestFit="1" customWidth="1"/>
    <col min="30" max="30" width="22.6640625" customWidth="1" outlineLevel="1"/>
    <col min="31" max="31" width="16.33203125" customWidth="1" outlineLevel="1"/>
    <col min="32" max="32" width="16" customWidth="1" outlineLevel="1"/>
    <col min="33" max="33" width="14.33203125" customWidth="1" outlineLevel="2"/>
    <col min="34" max="34" width="24.33203125" style="8" bestFit="1" customWidth="1"/>
    <col min="35" max="35" width="8.33203125" bestFit="1" customWidth="1"/>
    <col min="36" max="36" width="22.6640625" customWidth="1" outlineLevel="1"/>
    <col min="37" max="37" width="16.33203125" customWidth="1" outlineLevel="1"/>
    <col min="38" max="38" width="16" customWidth="1" outlineLevel="1"/>
    <col min="39" max="39" width="14.33203125" customWidth="1" outlineLevel="2"/>
    <col min="40" max="40" width="24.33203125" style="8" bestFit="1" customWidth="1"/>
    <col min="41" max="41" width="8.33203125" bestFit="1" customWidth="1"/>
    <col min="42" max="42" width="22.6640625" customWidth="1" outlineLevel="1"/>
    <col min="43" max="43" width="16.33203125" customWidth="1" outlineLevel="1"/>
    <col min="44" max="44" width="16" customWidth="1" outlineLevel="1"/>
    <col min="45" max="45" width="14.33203125" customWidth="1" outlineLevel="2"/>
    <col min="46" max="46" width="24.33203125" style="8" bestFit="1" customWidth="1"/>
    <col min="47" max="47" width="8.33203125" bestFit="1" customWidth="1"/>
    <col min="48" max="48" width="22.6640625" customWidth="1" outlineLevel="1"/>
    <col min="49" max="49" width="16.33203125" customWidth="1" outlineLevel="1"/>
    <col min="50" max="50" width="16" customWidth="1" outlineLevel="1"/>
    <col min="51" max="51" width="14.33203125" customWidth="1" outlineLevel="2"/>
    <col min="52" max="52" width="24.33203125" style="8" bestFit="1" customWidth="1"/>
    <col min="53" max="53" width="8.33203125" bestFit="1" customWidth="1"/>
    <col min="54" max="54" width="22.6640625" customWidth="1" outlineLevel="1"/>
    <col min="55" max="55" width="16.33203125" customWidth="1" outlineLevel="1"/>
    <col min="56" max="56" width="16" customWidth="1" outlineLevel="1"/>
    <col min="57" max="57" width="14.33203125" customWidth="1" outlineLevel="2"/>
    <col min="58" max="58" width="24.33203125" style="8" bestFit="1" customWidth="1"/>
    <col min="59" max="59" width="8.33203125" bestFit="1" customWidth="1"/>
    <col min="60" max="60" width="22.6640625" customWidth="1" outlineLevel="1"/>
    <col min="61" max="61" width="16.33203125" customWidth="1" outlineLevel="1"/>
    <col min="62" max="62" width="16" customWidth="1" outlineLevel="1"/>
    <col min="63" max="63" width="14.33203125" customWidth="1" outlineLevel="2"/>
    <col min="64" max="64" width="24.33203125" style="8" bestFit="1" customWidth="1"/>
    <col min="65" max="65" width="8.33203125" bestFit="1" customWidth="1"/>
    <col min="66" max="66" width="22.6640625" customWidth="1" outlineLevel="1"/>
    <col min="67" max="67" width="16.33203125" customWidth="1" outlineLevel="1"/>
    <col min="68" max="68" width="16" customWidth="1" outlineLevel="1"/>
    <col min="69" max="69" width="14.33203125" customWidth="1" outlineLevel="2"/>
    <col min="70" max="70" width="24.33203125" style="8" bestFit="1" customWidth="1"/>
    <col min="71" max="71" width="8.33203125" bestFit="1" customWidth="1"/>
    <col min="72" max="72" width="22.6640625" customWidth="1" outlineLevel="1"/>
    <col min="73" max="73" width="16.33203125" customWidth="1" outlineLevel="1"/>
    <col min="74" max="74" width="16" customWidth="1" outlineLevel="1"/>
    <col min="75" max="75" width="14.33203125" customWidth="1" outlineLevel="2"/>
    <col min="76" max="76" width="24.33203125" style="8" bestFit="1" customWidth="1"/>
    <col min="77" max="77" width="8.33203125" bestFit="1" customWidth="1"/>
    <col min="78" max="78" width="22.6640625" customWidth="1" outlineLevel="1"/>
    <col min="79" max="79" width="16.33203125" customWidth="1" outlineLevel="1"/>
    <col min="80" max="80" width="16" customWidth="1" outlineLevel="1"/>
    <col min="81" max="81" width="14.33203125" customWidth="1" outlineLevel="2"/>
    <col min="82" max="82" width="24.33203125" style="8" bestFit="1" customWidth="1"/>
    <col min="83" max="83" width="8.33203125" bestFit="1" customWidth="1"/>
    <col min="84" max="84" width="22.6640625" customWidth="1" outlineLevel="1"/>
    <col min="85" max="85" width="16.33203125" customWidth="1" outlineLevel="1"/>
    <col min="86" max="86" width="16" customWidth="1" outlineLevel="1"/>
    <col min="87" max="87" width="14.33203125" customWidth="1" outlineLevel="2"/>
    <col min="88" max="88" width="24.33203125" style="8" bestFit="1" customWidth="1"/>
    <col min="89" max="89" width="8.33203125" bestFit="1" customWidth="1"/>
    <col min="90" max="90" width="22.6640625" customWidth="1" outlineLevel="1"/>
    <col min="91" max="91" width="16.33203125" customWidth="1" outlineLevel="1"/>
    <col min="92" max="92" width="16" customWidth="1" outlineLevel="1"/>
    <col min="93" max="93" width="14.33203125" customWidth="1" outlineLevel="2"/>
    <col min="94" max="94" width="24.33203125" style="8" bestFit="1" customWidth="1"/>
    <col min="95" max="95" width="8.33203125" bestFit="1" customWidth="1"/>
    <col min="96" max="96" width="22.6640625" customWidth="1" outlineLevel="1"/>
    <col min="97" max="97" width="16.33203125" customWidth="1" outlineLevel="1"/>
    <col min="98" max="98" width="16" customWidth="1" outlineLevel="1"/>
    <col min="99" max="99" width="14.33203125" customWidth="1" outlineLevel="2"/>
    <col min="100" max="100" width="24.33203125" style="8" bestFit="1" customWidth="1"/>
    <col min="101" max="101" width="8.33203125" bestFit="1" customWidth="1"/>
    <col min="102" max="102" width="22.6640625" customWidth="1" outlineLevel="1"/>
    <col min="103" max="103" width="16.33203125" customWidth="1" outlineLevel="1"/>
    <col min="104" max="104" width="16" customWidth="1" outlineLevel="1"/>
    <col min="105" max="105" width="14.33203125" customWidth="1" outlineLevel="2"/>
    <col min="106" max="106" width="24.33203125" style="8" bestFit="1" customWidth="1"/>
    <col min="107" max="107" width="8.33203125" bestFit="1" customWidth="1"/>
    <col min="108" max="108" width="22.6640625" customWidth="1" outlineLevel="1"/>
    <col min="109" max="109" width="16.33203125" customWidth="1" outlineLevel="1"/>
    <col min="110" max="110" width="16" customWidth="1" outlineLevel="1"/>
    <col min="111" max="111" width="14.33203125" customWidth="1" outlineLevel="2"/>
    <col min="112" max="112" width="24.33203125" style="8" bestFit="1" customWidth="1"/>
    <col min="113" max="113" width="8.33203125" bestFit="1" customWidth="1"/>
    <col min="114" max="114" width="22.6640625" customWidth="1" outlineLevel="1"/>
    <col min="115" max="115" width="16.33203125" customWidth="1" outlineLevel="1"/>
    <col min="116" max="116" width="16" customWidth="1" outlineLevel="1"/>
    <col min="117" max="117" width="14.33203125" customWidth="1" outlineLevel="2"/>
    <col min="118" max="118" width="24.33203125" style="8" bestFit="1" customWidth="1"/>
    <col min="119" max="119" width="8.33203125" bestFit="1" customWidth="1"/>
    <col min="120" max="120" width="22.6640625" customWidth="1" outlineLevel="1"/>
    <col min="121" max="121" width="16.33203125" customWidth="1" outlineLevel="1"/>
    <col min="122" max="122" width="16" customWidth="1" outlineLevel="1"/>
    <col min="123" max="123" width="14.33203125" customWidth="1" outlineLevel="2"/>
    <col min="124" max="124" width="24.33203125" style="8" bestFit="1" customWidth="1"/>
  </cols>
  <sheetData>
    <row r="1" spans="1:124" s="111" customFormat="1" ht="22" x14ac:dyDescent="0.3">
      <c r="E1" s="112">
        <f>IF('SFR Levers &amp; Variables '!D2="","NULL",'SFR Levers &amp; Variables '!D2)</f>
        <v>1</v>
      </c>
      <c r="F1" s="111" t="str">
        <f>IF(E1="NULL","NULL","OAK")</f>
        <v>OAK</v>
      </c>
      <c r="G1" s="252">
        <f>E1</f>
        <v>1</v>
      </c>
      <c r="H1" s="252">
        <f>E1</f>
        <v>1</v>
      </c>
      <c r="I1" s="252">
        <f>E1</f>
        <v>1</v>
      </c>
      <c r="J1" s="256">
        <f>E1</f>
        <v>1</v>
      </c>
      <c r="K1" s="112">
        <f>IF('SFR Levers &amp; Variables '!J2="","NULL",'SFR Levers &amp; Variables '!J2)</f>
        <v>2</v>
      </c>
      <c r="L1" s="111" t="str">
        <f>IF(K1="NULL","NULL","OAK")</f>
        <v>OAK</v>
      </c>
      <c r="M1" s="252">
        <f>K1</f>
        <v>2</v>
      </c>
      <c r="N1" s="252">
        <f>K1</f>
        <v>2</v>
      </c>
      <c r="O1" s="252">
        <f>K1</f>
        <v>2</v>
      </c>
      <c r="P1" s="256">
        <f>K1</f>
        <v>2</v>
      </c>
      <c r="Q1" s="112">
        <f>IF('SFR Levers &amp; Variables '!P2="","NULL",'SFR Levers &amp; Variables '!P2)</f>
        <v>3</v>
      </c>
      <c r="R1" s="111" t="str">
        <f>IF(Q1="NULL","NULL","OAK")</f>
        <v>OAK</v>
      </c>
      <c r="S1" s="252">
        <f>Q1</f>
        <v>3</v>
      </c>
      <c r="T1" s="252">
        <f>Q1</f>
        <v>3</v>
      </c>
      <c r="U1" s="252">
        <f>Q1</f>
        <v>3</v>
      </c>
      <c r="V1" s="256">
        <f>Q1</f>
        <v>3</v>
      </c>
      <c r="W1" s="112">
        <f>IF('SFR Levers &amp; Variables '!V2="","NULL",'SFR Levers &amp; Variables '!V2)</f>
        <v>4</v>
      </c>
      <c r="X1" s="111" t="str">
        <f>IF(W1="NULL","NULL","OAK")</f>
        <v>OAK</v>
      </c>
      <c r="Y1" s="252">
        <f>W1</f>
        <v>4</v>
      </c>
      <c r="Z1" s="252">
        <f>W1</f>
        <v>4</v>
      </c>
      <c r="AA1" s="252">
        <f>W1</f>
        <v>4</v>
      </c>
      <c r="AB1" s="256">
        <f>W1</f>
        <v>4</v>
      </c>
      <c r="AC1" s="112">
        <f>IF('SFR Levers &amp; Variables '!AB2="","NULL",'SFR Levers &amp; Variables '!AB2)</f>
        <v>5</v>
      </c>
      <c r="AD1" s="111" t="str">
        <f>IF(AC1="NULL","NULL","OAK")</f>
        <v>OAK</v>
      </c>
      <c r="AE1" s="252">
        <f>AC1</f>
        <v>5</v>
      </c>
      <c r="AF1" s="252">
        <f>AC1</f>
        <v>5</v>
      </c>
      <c r="AG1" s="252">
        <f>AC1</f>
        <v>5</v>
      </c>
      <c r="AH1" s="256">
        <f>AC1</f>
        <v>5</v>
      </c>
      <c r="AI1" s="112">
        <f>IF('SFR Levers &amp; Variables '!AH2="","NULL",'SFR Levers &amp; Variables '!AH2)</f>
        <v>6</v>
      </c>
      <c r="AJ1" s="111" t="str">
        <f>IF(AI1="NULL","NULL","OAK")</f>
        <v>OAK</v>
      </c>
      <c r="AK1" s="252">
        <f>AI1</f>
        <v>6</v>
      </c>
      <c r="AL1" s="252">
        <f>AI1</f>
        <v>6</v>
      </c>
      <c r="AM1" s="252">
        <f>AI1</f>
        <v>6</v>
      </c>
      <c r="AN1" s="256">
        <f>AI1</f>
        <v>6</v>
      </c>
      <c r="AO1" s="112">
        <f>IF('SFR Levers &amp; Variables '!AN2="","NULL",'SFR Levers &amp; Variables '!AN2)</f>
        <v>7</v>
      </c>
      <c r="AP1" s="111" t="str">
        <f>IF(AO1="NULL","NULL","OAK")</f>
        <v>OAK</v>
      </c>
      <c r="AQ1" s="252">
        <f>AO1</f>
        <v>7</v>
      </c>
      <c r="AR1" s="252">
        <f>AO1</f>
        <v>7</v>
      </c>
      <c r="AS1" s="252">
        <f>AO1</f>
        <v>7</v>
      </c>
      <c r="AT1" s="256">
        <f>AO1</f>
        <v>7</v>
      </c>
      <c r="AU1" s="112">
        <f>IF('SFR Levers &amp; Variables '!AT2="","NULL",'SFR Levers &amp; Variables '!AT2)</f>
        <v>8</v>
      </c>
      <c r="AV1" s="111" t="str">
        <f>IF(AU1="NULL","NULL","OAK")</f>
        <v>OAK</v>
      </c>
      <c r="AW1" s="252">
        <f>AU1</f>
        <v>8</v>
      </c>
      <c r="AX1" s="252">
        <f>AU1</f>
        <v>8</v>
      </c>
      <c r="AY1" s="252">
        <f>AU1</f>
        <v>8</v>
      </c>
      <c r="AZ1" s="256">
        <f>AU1</f>
        <v>8</v>
      </c>
      <c r="BA1" s="112">
        <f>IF('SFR Levers &amp; Variables '!AZ2="","NULL",'SFR Levers &amp; Variables '!AZ2)</f>
        <v>9</v>
      </c>
      <c r="BB1" s="111" t="str">
        <f>IF(BA1="NULL","NULL","OAK")</f>
        <v>OAK</v>
      </c>
      <c r="BC1" s="252">
        <f>BA1</f>
        <v>9</v>
      </c>
      <c r="BD1" s="252">
        <f>BA1</f>
        <v>9</v>
      </c>
      <c r="BE1" s="252">
        <f>BA1</f>
        <v>9</v>
      </c>
      <c r="BF1" s="256">
        <f>BA1</f>
        <v>9</v>
      </c>
      <c r="BG1" s="112">
        <f>IF('SFR Levers &amp; Variables '!BF2="","NULL",'SFR Levers &amp; Variables '!BF2)</f>
        <v>10</v>
      </c>
      <c r="BH1" s="111" t="str">
        <f>IF(BG1="NULL","NULL","OAK")</f>
        <v>OAK</v>
      </c>
      <c r="BI1" s="252">
        <f>BG1</f>
        <v>10</v>
      </c>
      <c r="BJ1" s="252">
        <f>BG1</f>
        <v>10</v>
      </c>
      <c r="BK1" s="252">
        <f>BG1</f>
        <v>10</v>
      </c>
      <c r="BL1" s="256">
        <f>BG1</f>
        <v>10</v>
      </c>
      <c r="BM1" s="112" t="str">
        <f>IF('SFR Levers &amp; Variables '!BL2="","NULL",'SFR Levers &amp; Variables '!BL2)</f>
        <v>NULL</v>
      </c>
      <c r="BN1" s="111" t="str">
        <f>IF(BM1="NULL","NULL","OAK")</f>
        <v>NULL</v>
      </c>
      <c r="BO1" s="252" t="str">
        <f>BM1</f>
        <v>NULL</v>
      </c>
      <c r="BP1" s="252" t="str">
        <f>BM1</f>
        <v>NULL</v>
      </c>
      <c r="BQ1" s="252" t="str">
        <f>BM1</f>
        <v>NULL</v>
      </c>
      <c r="BR1" s="256" t="str">
        <f>BM1</f>
        <v>NULL</v>
      </c>
      <c r="BS1" s="112" t="str">
        <f>IF('SFR Levers &amp; Variables '!BR2="","NULL",'SFR Levers &amp; Variables '!BR2)</f>
        <v>NULL</v>
      </c>
      <c r="BT1" s="111" t="str">
        <f>IF(BS1="NULL","NULL","OAK")</f>
        <v>NULL</v>
      </c>
      <c r="BU1" s="252" t="str">
        <f>BS1</f>
        <v>NULL</v>
      </c>
      <c r="BV1" s="252" t="str">
        <f>BS1</f>
        <v>NULL</v>
      </c>
      <c r="BW1" s="252" t="str">
        <f>BS1</f>
        <v>NULL</v>
      </c>
      <c r="BX1" s="256" t="str">
        <f>BS1</f>
        <v>NULL</v>
      </c>
      <c r="BY1" s="112" t="str">
        <f>IF('SFR Levers &amp; Variables '!BX2="","NULL",'SFR Levers &amp; Variables '!BX2)</f>
        <v>NULL</v>
      </c>
      <c r="BZ1" s="111" t="str">
        <f>IF(BY1="NULL","NULL","OAK")</f>
        <v>NULL</v>
      </c>
      <c r="CA1" s="252" t="str">
        <f>BY1</f>
        <v>NULL</v>
      </c>
      <c r="CB1" s="252" t="str">
        <f>BY1</f>
        <v>NULL</v>
      </c>
      <c r="CC1" s="252" t="str">
        <f>BY1</f>
        <v>NULL</v>
      </c>
      <c r="CD1" s="256" t="str">
        <f>BY1</f>
        <v>NULL</v>
      </c>
      <c r="CE1" s="112" t="str">
        <f>IF('SFR Levers &amp; Variables '!CD2="","NULL",'SFR Levers &amp; Variables '!CD2)</f>
        <v>NULL</v>
      </c>
      <c r="CF1" s="111" t="str">
        <f>IF(CE1="NULL","NULL","OAK")</f>
        <v>NULL</v>
      </c>
      <c r="CG1" s="252" t="str">
        <f>CE1</f>
        <v>NULL</v>
      </c>
      <c r="CH1" s="252" t="str">
        <f>CE1</f>
        <v>NULL</v>
      </c>
      <c r="CI1" s="252" t="str">
        <f>CE1</f>
        <v>NULL</v>
      </c>
      <c r="CJ1" s="256" t="str">
        <f>CE1</f>
        <v>NULL</v>
      </c>
      <c r="CK1" s="112" t="str">
        <f>IF('SFR Levers &amp; Variables '!CJ2="","NULL",'SFR Levers &amp; Variables '!CJ2)</f>
        <v>NULL</v>
      </c>
      <c r="CL1" s="111" t="str">
        <f>IF(CK1="NULL","NULL","OAK")</f>
        <v>NULL</v>
      </c>
      <c r="CM1" s="252" t="str">
        <f>CK1</f>
        <v>NULL</v>
      </c>
      <c r="CN1" s="252" t="str">
        <f>CK1</f>
        <v>NULL</v>
      </c>
      <c r="CO1" s="252" t="str">
        <f>CK1</f>
        <v>NULL</v>
      </c>
      <c r="CP1" s="256" t="str">
        <f>CK1</f>
        <v>NULL</v>
      </c>
      <c r="CQ1" s="112" t="str">
        <f>IF('SFR Levers &amp; Variables '!CP2="","NULL",'SFR Levers &amp; Variables '!CP2)</f>
        <v>NULL</v>
      </c>
      <c r="CR1" s="111" t="str">
        <f>IF(CQ1="NULL","NULL","OAK")</f>
        <v>NULL</v>
      </c>
      <c r="CS1" s="252" t="str">
        <f>CQ1</f>
        <v>NULL</v>
      </c>
      <c r="CT1" s="252" t="str">
        <f>CQ1</f>
        <v>NULL</v>
      </c>
      <c r="CU1" s="252" t="str">
        <f>CQ1</f>
        <v>NULL</v>
      </c>
      <c r="CV1" s="256" t="str">
        <f>CQ1</f>
        <v>NULL</v>
      </c>
      <c r="CW1" s="112" t="str">
        <f>IF('SFR Levers &amp; Variables '!CV2="","NULL",'SFR Levers &amp; Variables '!CV2)</f>
        <v>NULL</v>
      </c>
      <c r="CX1" s="111" t="str">
        <f>IF(CW1="NULL","NULL","OAK")</f>
        <v>NULL</v>
      </c>
      <c r="CY1" s="252" t="str">
        <f>CW1</f>
        <v>NULL</v>
      </c>
      <c r="CZ1" s="252" t="str">
        <f>CW1</f>
        <v>NULL</v>
      </c>
      <c r="DA1" s="252" t="str">
        <f>CW1</f>
        <v>NULL</v>
      </c>
      <c r="DB1" s="256" t="str">
        <f>CW1</f>
        <v>NULL</v>
      </c>
      <c r="DC1" s="112" t="str">
        <f>IF('SFR Levers &amp; Variables '!DB2="","NULL",'SFR Levers &amp; Variables '!DB2)</f>
        <v>NULL</v>
      </c>
      <c r="DD1" s="111" t="str">
        <f>IF(DC1="NULL","NULL","OAK")</f>
        <v>NULL</v>
      </c>
      <c r="DE1" s="252" t="str">
        <f>DC1</f>
        <v>NULL</v>
      </c>
      <c r="DF1" s="252" t="str">
        <f>DC1</f>
        <v>NULL</v>
      </c>
      <c r="DG1" s="252" t="str">
        <f>DC1</f>
        <v>NULL</v>
      </c>
      <c r="DH1" s="256" t="str">
        <f>DC1</f>
        <v>NULL</v>
      </c>
      <c r="DI1" s="112" t="str">
        <f>IF('SFR Levers &amp; Variables '!DH2="","NULL",'SFR Levers &amp; Variables '!DH2)</f>
        <v>NULL</v>
      </c>
      <c r="DJ1" s="111" t="str">
        <f>IF(DI1="NULL","NULL","OAK")</f>
        <v>NULL</v>
      </c>
      <c r="DK1" s="252" t="str">
        <f>DI1</f>
        <v>NULL</v>
      </c>
      <c r="DL1" s="252" t="str">
        <f>DI1</f>
        <v>NULL</v>
      </c>
      <c r="DM1" s="252" t="str">
        <f>DI1</f>
        <v>NULL</v>
      </c>
      <c r="DN1" s="256" t="str">
        <f>DI1</f>
        <v>NULL</v>
      </c>
      <c r="DO1" s="112" t="str">
        <f>IF('SFR Levers &amp; Variables '!DN2="","NULL",'SFR Levers &amp; Variables '!DN2)</f>
        <v>NULL</v>
      </c>
      <c r="DP1" s="111" t="str">
        <f>IF(DO1="NULL","NULL","OAK")</f>
        <v>NULL</v>
      </c>
      <c r="DQ1" s="252" t="str">
        <f>DO1</f>
        <v>NULL</v>
      </c>
      <c r="DR1" s="252" t="str">
        <f>DO1</f>
        <v>NULL</v>
      </c>
      <c r="DS1" s="252" t="str">
        <f>DO1</f>
        <v>NULL</v>
      </c>
      <c r="DT1" s="256" t="str">
        <f>DO1</f>
        <v>NULL</v>
      </c>
    </row>
    <row r="2" spans="1:124" s="128" customFormat="1" ht="34" x14ac:dyDescent="0.2">
      <c r="B2" s="45"/>
      <c r="C2" s="45"/>
      <c r="D2" s="9" t="s">
        <v>195</v>
      </c>
      <c r="E2" s="9" t="s">
        <v>196</v>
      </c>
      <c r="F2" s="9" t="s">
        <v>197</v>
      </c>
      <c r="G2" s="9" t="s">
        <v>198</v>
      </c>
      <c r="H2" s="9" t="s">
        <v>199</v>
      </c>
      <c r="I2" s="9" t="s">
        <v>200</v>
      </c>
      <c r="J2" s="257" t="s">
        <v>201</v>
      </c>
      <c r="K2" s="9" t="s">
        <v>196</v>
      </c>
      <c r="L2" s="9" t="s">
        <v>197</v>
      </c>
      <c r="M2" s="9" t="s">
        <v>198</v>
      </c>
      <c r="N2" s="9" t="s">
        <v>199</v>
      </c>
      <c r="O2" s="9" t="s">
        <v>200</v>
      </c>
      <c r="P2" s="257" t="s">
        <v>201</v>
      </c>
      <c r="Q2" s="9" t="s">
        <v>196</v>
      </c>
      <c r="R2" s="9" t="s">
        <v>197</v>
      </c>
      <c r="S2" s="9" t="s">
        <v>198</v>
      </c>
      <c r="T2" s="9" t="s">
        <v>199</v>
      </c>
      <c r="U2" s="9" t="s">
        <v>200</v>
      </c>
      <c r="V2" s="257" t="s">
        <v>201</v>
      </c>
      <c r="W2" s="9" t="s">
        <v>196</v>
      </c>
      <c r="X2" s="9" t="s">
        <v>197</v>
      </c>
      <c r="Y2" s="9" t="s">
        <v>198</v>
      </c>
      <c r="Z2" s="9" t="s">
        <v>199</v>
      </c>
      <c r="AA2" s="9" t="s">
        <v>200</v>
      </c>
      <c r="AB2" s="257" t="s">
        <v>201</v>
      </c>
      <c r="AC2" s="9" t="s">
        <v>196</v>
      </c>
      <c r="AD2" s="9" t="s">
        <v>197</v>
      </c>
      <c r="AE2" s="9" t="s">
        <v>198</v>
      </c>
      <c r="AF2" s="9" t="s">
        <v>199</v>
      </c>
      <c r="AG2" s="9" t="s">
        <v>200</v>
      </c>
      <c r="AH2" s="257" t="s">
        <v>201</v>
      </c>
      <c r="AI2" s="9" t="s">
        <v>196</v>
      </c>
      <c r="AJ2" s="9" t="s">
        <v>197</v>
      </c>
      <c r="AK2" s="9" t="s">
        <v>198</v>
      </c>
      <c r="AL2" s="9" t="s">
        <v>199</v>
      </c>
      <c r="AM2" s="9" t="s">
        <v>200</v>
      </c>
      <c r="AN2" s="257" t="s">
        <v>201</v>
      </c>
      <c r="AO2" s="9" t="s">
        <v>196</v>
      </c>
      <c r="AP2" s="9" t="s">
        <v>197</v>
      </c>
      <c r="AQ2" s="9" t="s">
        <v>198</v>
      </c>
      <c r="AR2" s="9" t="s">
        <v>199</v>
      </c>
      <c r="AS2" s="9" t="s">
        <v>200</v>
      </c>
      <c r="AT2" s="257" t="s">
        <v>201</v>
      </c>
      <c r="AU2" s="9" t="s">
        <v>196</v>
      </c>
      <c r="AV2" s="9" t="s">
        <v>197</v>
      </c>
      <c r="AW2" s="9" t="s">
        <v>198</v>
      </c>
      <c r="AX2" s="9" t="s">
        <v>199</v>
      </c>
      <c r="AY2" s="9" t="s">
        <v>200</v>
      </c>
      <c r="AZ2" s="257" t="s">
        <v>201</v>
      </c>
      <c r="BA2" s="9" t="s">
        <v>196</v>
      </c>
      <c r="BB2" s="9" t="s">
        <v>197</v>
      </c>
      <c r="BC2" s="9" t="s">
        <v>198</v>
      </c>
      <c r="BD2" s="9" t="s">
        <v>199</v>
      </c>
      <c r="BE2" s="9" t="s">
        <v>200</v>
      </c>
      <c r="BF2" s="257" t="s">
        <v>201</v>
      </c>
      <c r="BG2" s="9" t="s">
        <v>196</v>
      </c>
      <c r="BH2" s="9" t="s">
        <v>197</v>
      </c>
      <c r="BI2" s="9" t="s">
        <v>198</v>
      </c>
      <c r="BJ2" s="9" t="s">
        <v>199</v>
      </c>
      <c r="BK2" s="9" t="s">
        <v>200</v>
      </c>
      <c r="BL2" s="257" t="s">
        <v>201</v>
      </c>
      <c r="BM2" s="9" t="s">
        <v>196</v>
      </c>
      <c r="BN2" s="9" t="s">
        <v>197</v>
      </c>
      <c r="BO2" s="9" t="s">
        <v>198</v>
      </c>
      <c r="BP2" s="9" t="s">
        <v>199</v>
      </c>
      <c r="BQ2" s="9" t="s">
        <v>200</v>
      </c>
      <c r="BR2" s="257" t="s">
        <v>201</v>
      </c>
      <c r="BS2" s="9" t="s">
        <v>196</v>
      </c>
      <c r="BT2" s="9" t="s">
        <v>197</v>
      </c>
      <c r="BU2" s="9" t="s">
        <v>198</v>
      </c>
      <c r="BV2" s="9" t="s">
        <v>199</v>
      </c>
      <c r="BW2" s="9" t="s">
        <v>200</v>
      </c>
      <c r="BX2" s="257" t="s">
        <v>201</v>
      </c>
      <c r="BY2" s="9" t="s">
        <v>196</v>
      </c>
      <c r="BZ2" s="9" t="s">
        <v>197</v>
      </c>
      <c r="CA2" s="9" t="s">
        <v>198</v>
      </c>
      <c r="CB2" s="9" t="s">
        <v>199</v>
      </c>
      <c r="CC2" s="9" t="s">
        <v>200</v>
      </c>
      <c r="CD2" s="257" t="s">
        <v>201</v>
      </c>
      <c r="CE2" s="9" t="s">
        <v>196</v>
      </c>
      <c r="CF2" s="9" t="s">
        <v>197</v>
      </c>
      <c r="CG2" s="9" t="s">
        <v>198</v>
      </c>
      <c r="CH2" s="9" t="s">
        <v>199</v>
      </c>
      <c r="CI2" s="9" t="s">
        <v>200</v>
      </c>
      <c r="CJ2" s="257" t="s">
        <v>201</v>
      </c>
      <c r="CK2" s="9" t="s">
        <v>196</v>
      </c>
      <c r="CL2" s="9" t="s">
        <v>197</v>
      </c>
      <c r="CM2" s="9" t="s">
        <v>198</v>
      </c>
      <c r="CN2" s="9" t="s">
        <v>199</v>
      </c>
      <c r="CO2" s="9" t="s">
        <v>200</v>
      </c>
      <c r="CP2" s="257" t="s">
        <v>201</v>
      </c>
      <c r="CQ2" s="9" t="s">
        <v>196</v>
      </c>
      <c r="CR2" s="9" t="s">
        <v>197</v>
      </c>
      <c r="CS2" s="9" t="s">
        <v>198</v>
      </c>
      <c r="CT2" s="9" t="s">
        <v>199</v>
      </c>
      <c r="CU2" s="9" t="s">
        <v>200</v>
      </c>
      <c r="CV2" s="257" t="s">
        <v>201</v>
      </c>
      <c r="CW2" s="9" t="s">
        <v>196</v>
      </c>
      <c r="CX2" s="9" t="s">
        <v>197</v>
      </c>
      <c r="CY2" s="9" t="s">
        <v>198</v>
      </c>
      <c r="CZ2" s="9" t="s">
        <v>199</v>
      </c>
      <c r="DA2" s="9" t="s">
        <v>200</v>
      </c>
      <c r="DB2" s="257" t="s">
        <v>201</v>
      </c>
      <c r="DC2" s="9" t="s">
        <v>196</v>
      </c>
      <c r="DD2" s="9" t="s">
        <v>197</v>
      </c>
      <c r="DE2" s="9" t="s">
        <v>198</v>
      </c>
      <c r="DF2" s="9" t="s">
        <v>199</v>
      </c>
      <c r="DG2" s="9" t="s">
        <v>200</v>
      </c>
      <c r="DH2" s="257" t="s">
        <v>201</v>
      </c>
      <c r="DI2" s="9" t="s">
        <v>196</v>
      </c>
      <c r="DJ2" s="9" t="s">
        <v>197</v>
      </c>
      <c r="DK2" s="9" t="s">
        <v>198</v>
      </c>
      <c r="DL2" s="9" t="s">
        <v>199</v>
      </c>
      <c r="DM2" s="9" t="s">
        <v>200</v>
      </c>
      <c r="DN2" s="257" t="s">
        <v>201</v>
      </c>
      <c r="DO2" s="9" t="s">
        <v>196</v>
      </c>
      <c r="DP2" s="9" t="s">
        <v>197</v>
      </c>
      <c r="DQ2" s="9" t="s">
        <v>198</v>
      </c>
      <c r="DR2" s="9" t="s">
        <v>199</v>
      </c>
      <c r="DS2" s="9" t="s">
        <v>200</v>
      </c>
      <c r="DT2" s="257" t="s">
        <v>201</v>
      </c>
    </row>
    <row r="3" spans="1:124" s="128" customFormat="1" ht="23" x14ac:dyDescent="0.2">
      <c r="A3" s="81" t="s">
        <v>202</v>
      </c>
      <c r="B3" s="65"/>
      <c r="C3" s="66" t="s">
        <v>202</v>
      </c>
      <c r="D3" s="88"/>
      <c r="E3" s="89"/>
      <c r="F3" s="67"/>
      <c r="G3" s="67"/>
      <c r="H3" s="67"/>
      <c r="I3" s="67"/>
      <c r="J3" s="258"/>
      <c r="K3" s="89"/>
      <c r="L3" s="67"/>
      <c r="M3" s="67"/>
      <c r="N3" s="67"/>
      <c r="O3" s="67"/>
      <c r="P3" s="258"/>
      <c r="Q3" s="89"/>
      <c r="R3" s="67"/>
      <c r="S3" s="67"/>
      <c r="T3" s="67"/>
      <c r="U3" s="67"/>
      <c r="V3" s="258"/>
      <c r="W3" s="89"/>
      <c r="X3" s="67"/>
      <c r="Y3" s="67"/>
      <c r="Z3" s="67"/>
      <c r="AA3" s="67"/>
      <c r="AB3" s="258"/>
      <c r="AC3" s="89"/>
      <c r="AD3" s="67"/>
      <c r="AE3" s="67"/>
      <c r="AF3" s="67"/>
      <c r="AG3" s="67"/>
      <c r="AH3" s="258"/>
      <c r="AI3" s="89"/>
      <c r="AJ3" s="67"/>
      <c r="AK3" s="67"/>
      <c r="AL3" s="67"/>
      <c r="AM3" s="67"/>
      <c r="AN3" s="258"/>
      <c r="AO3" s="89"/>
      <c r="AP3" s="67"/>
      <c r="AQ3" s="67"/>
      <c r="AR3" s="67"/>
      <c r="AS3" s="67"/>
      <c r="AT3" s="258"/>
      <c r="AU3" s="89"/>
      <c r="AV3" s="67"/>
      <c r="AW3" s="67"/>
      <c r="AX3" s="67"/>
      <c r="AY3" s="67"/>
      <c r="AZ3" s="258"/>
      <c r="BA3" s="89"/>
      <c r="BB3" s="67"/>
      <c r="BC3" s="67"/>
      <c r="BD3" s="67"/>
      <c r="BE3" s="67"/>
      <c r="BF3" s="258"/>
      <c r="BG3" s="89"/>
      <c r="BH3" s="67"/>
      <c r="BI3" s="67"/>
      <c r="BJ3" s="67"/>
      <c r="BK3" s="67"/>
      <c r="BL3" s="258"/>
      <c r="BM3" s="89"/>
      <c r="BN3" s="67"/>
      <c r="BO3" s="67"/>
      <c r="BP3" s="67"/>
      <c r="BQ3" s="67"/>
      <c r="BR3" s="258"/>
      <c r="BS3" s="89"/>
      <c r="BT3" s="67"/>
      <c r="BU3" s="67"/>
      <c r="BV3" s="67"/>
      <c r="BW3" s="67"/>
      <c r="BX3" s="258"/>
      <c r="BY3" s="89"/>
      <c r="BZ3" s="67"/>
      <c r="CA3" s="67"/>
      <c r="CB3" s="67"/>
      <c r="CC3" s="67"/>
      <c r="CD3" s="258"/>
      <c r="CE3" s="89"/>
      <c r="CF3" s="67"/>
      <c r="CG3" s="67"/>
      <c r="CH3" s="67"/>
      <c r="CI3" s="67"/>
      <c r="CJ3" s="258"/>
      <c r="CK3" s="89"/>
      <c r="CL3" s="67"/>
      <c r="CM3" s="67"/>
      <c r="CN3" s="67"/>
      <c r="CO3" s="67"/>
      <c r="CP3" s="258"/>
      <c r="CQ3" s="89"/>
      <c r="CR3" s="67"/>
      <c r="CS3" s="67"/>
      <c r="CT3" s="67"/>
      <c r="CU3" s="67"/>
      <c r="CV3" s="258"/>
      <c r="CW3" s="89"/>
      <c r="CX3" s="67"/>
      <c r="CY3" s="67"/>
      <c r="CZ3" s="67"/>
      <c r="DA3" s="67"/>
      <c r="DB3" s="258"/>
      <c r="DC3" s="89"/>
      <c r="DD3" s="67"/>
      <c r="DE3" s="67"/>
      <c r="DF3" s="67"/>
      <c r="DG3" s="67"/>
      <c r="DH3" s="258"/>
      <c r="DI3" s="89"/>
      <c r="DJ3" s="67"/>
      <c r="DK3" s="67"/>
      <c r="DL3" s="67"/>
      <c r="DM3" s="67"/>
      <c r="DN3" s="258"/>
      <c r="DO3" s="89"/>
      <c r="DP3" s="67"/>
      <c r="DQ3" s="67"/>
      <c r="DR3" s="67"/>
      <c r="DS3" s="67"/>
      <c r="DT3" s="258"/>
    </row>
    <row r="4" spans="1:124" s="128" customFormat="1" ht="17" x14ac:dyDescent="0.2">
      <c r="B4" s="362"/>
      <c r="C4" s="82" t="s">
        <v>203</v>
      </c>
      <c r="D4" s="363"/>
      <c r="E4" s="363"/>
      <c r="F4" s="84"/>
      <c r="G4" s="68"/>
      <c r="H4" s="68"/>
      <c r="I4" s="362"/>
      <c r="J4" s="262">
        <v>64</v>
      </c>
      <c r="K4" s="363"/>
      <c r="L4" s="84"/>
      <c r="M4" s="68"/>
      <c r="N4" s="68"/>
      <c r="O4" s="362"/>
      <c r="P4" s="262">
        <v>64</v>
      </c>
      <c r="Q4" s="363"/>
      <c r="R4" s="84"/>
      <c r="S4" s="68"/>
      <c r="T4" s="68"/>
      <c r="U4" s="362"/>
      <c r="V4" s="262">
        <v>64</v>
      </c>
      <c r="W4" s="363"/>
      <c r="X4" s="84"/>
      <c r="Y4" s="68"/>
      <c r="Z4" s="68"/>
      <c r="AA4" s="362"/>
      <c r="AB4" s="262">
        <v>64</v>
      </c>
      <c r="AC4" s="363"/>
      <c r="AD4" s="84"/>
      <c r="AE4" s="68"/>
      <c r="AF4" s="68"/>
      <c r="AG4" s="362"/>
      <c r="AH4" s="262">
        <v>64</v>
      </c>
      <c r="AI4" s="363"/>
      <c r="AJ4" s="84"/>
      <c r="AK4" s="68"/>
      <c r="AL4" s="68"/>
      <c r="AM4" s="362"/>
      <c r="AN4" s="262">
        <v>64</v>
      </c>
      <c r="AO4" s="363"/>
      <c r="AP4" s="84"/>
      <c r="AQ4" s="68"/>
      <c r="AR4" s="68"/>
      <c r="AS4" s="362"/>
      <c r="AT4" s="262">
        <v>64</v>
      </c>
      <c r="AU4" s="363"/>
      <c r="AV4" s="84"/>
      <c r="AW4" s="68"/>
      <c r="AX4" s="68"/>
      <c r="AY4" s="362"/>
      <c r="AZ4" s="262">
        <v>64</v>
      </c>
      <c r="BA4" s="363"/>
      <c r="BB4" s="84"/>
      <c r="BC4" s="68"/>
      <c r="BD4" s="68"/>
      <c r="BE4" s="362"/>
      <c r="BF4" s="262">
        <v>64</v>
      </c>
      <c r="BG4" s="363"/>
      <c r="BH4" s="84"/>
      <c r="BI4" s="68"/>
      <c r="BJ4" s="68"/>
      <c r="BK4" s="362"/>
      <c r="BL4" s="262">
        <v>64</v>
      </c>
      <c r="BM4" s="363"/>
      <c r="BN4" s="84"/>
      <c r="BO4" s="68"/>
      <c r="BP4" s="68"/>
      <c r="BQ4" s="362"/>
      <c r="BR4" s="262">
        <v>64</v>
      </c>
      <c r="BS4" s="363"/>
      <c r="BT4" s="84"/>
      <c r="BU4" s="68"/>
      <c r="BV4" s="68"/>
      <c r="BW4" s="362"/>
      <c r="BX4" s="262">
        <v>64</v>
      </c>
      <c r="BY4" s="363"/>
      <c r="BZ4" s="84"/>
      <c r="CA4" s="68"/>
      <c r="CB4" s="68"/>
      <c r="CC4" s="362"/>
      <c r="CD4" s="262">
        <v>64</v>
      </c>
      <c r="CE4" s="363"/>
      <c r="CF4" s="84"/>
      <c r="CG4" s="68"/>
      <c r="CH4" s="68"/>
      <c r="CI4" s="362"/>
      <c r="CJ4" s="262">
        <v>64</v>
      </c>
      <c r="CK4" s="363"/>
      <c r="CL4" s="84"/>
      <c r="CM4" s="68"/>
      <c r="CN4" s="68"/>
      <c r="CO4" s="362"/>
      <c r="CP4" s="262">
        <v>64</v>
      </c>
      <c r="CQ4" s="363"/>
      <c r="CR4" s="84"/>
      <c r="CS4" s="68"/>
      <c r="CT4" s="68"/>
      <c r="CU4" s="362"/>
      <c r="CV4" s="262">
        <v>64</v>
      </c>
      <c r="CW4" s="363"/>
      <c r="CX4" s="84"/>
      <c r="CY4" s="68"/>
      <c r="CZ4" s="68"/>
      <c r="DA4" s="362"/>
      <c r="DB4" s="262">
        <v>64</v>
      </c>
      <c r="DC4" s="363"/>
      <c r="DD4" s="84"/>
      <c r="DE4" s="68"/>
      <c r="DF4" s="68"/>
      <c r="DG4" s="362"/>
      <c r="DH4" s="262">
        <v>64</v>
      </c>
      <c r="DI4" s="363"/>
      <c r="DJ4" s="84"/>
      <c r="DK4" s="68"/>
      <c r="DL4" s="68"/>
      <c r="DM4" s="362"/>
      <c r="DN4" s="262">
        <v>64</v>
      </c>
      <c r="DO4" s="363"/>
      <c r="DP4" s="84"/>
      <c r="DQ4" s="68"/>
      <c r="DR4" s="68"/>
      <c r="DS4" s="362"/>
      <c r="DT4" s="262">
        <v>64</v>
      </c>
    </row>
    <row r="5" spans="1:124" s="6" customFormat="1" x14ac:dyDescent="0.2">
      <c r="A5" s="241"/>
      <c r="B5" s="364">
        <v>20</v>
      </c>
      <c r="C5" s="365" t="s">
        <v>204</v>
      </c>
      <c r="D5" s="366"/>
      <c r="E5" s="366"/>
      <c r="F5" s="85">
        <f>SUM(F6:F12)</f>
        <v>1155776404.9401481</v>
      </c>
      <c r="G5" s="69">
        <f>SUM(G6:G12)</f>
        <v>56203243.185719892</v>
      </c>
      <c r="H5" s="69">
        <f>SUM(H6:H12)</f>
        <v>345708907.95544815</v>
      </c>
      <c r="I5" s="367">
        <f>SUM(I6:I12)</f>
        <v>6629088.2758589229</v>
      </c>
      <c r="J5" s="368">
        <f>SUM(J6:J12)</f>
        <v>1557688556.081316</v>
      </c>
      <c r="K5" s="366"/>
      <c r="L5" s="85">
        <f>SUM(L6:L12)</f>
        <v>1155776404.9401481</v>
      </c>
      <c r="M5" s="69">
        <f>SUM(M6:M12)</f>
        <v>56203243.185719892</v>
      </c>
      <c r="N5" s="69">
        <f>SUM(N6:N12)</f>
        <v>345708907.95544815</v>
      </c>
      <c r="O5" s="367">
        <f>SUM(O6:O12)</f>
        <v>6629088.2758589229</v>
      </c>
      <c r="P5" s="368">
        <f>SUM(P6:P12)</f>
        <v>1557688556.081316</v>
      </c>
      <c r="Q5" s="366"/>
      <c r="R5" s="85">
        <f>SUM(R6:R12)</f>
        <v>1155776404.9401481</v>
      </c>
      <c r="S5" s="69">
        <f>SUM(S6:S12)</f>
        <v>56203243.185719892</v>
      </c>
      <c r="T5" s="69">
        <f>SUM(T6:T12)</f>
        <v>345708907.95544815</v>
      </c>
      <c r="U5" s="367">
        <f>SUM(U6:U12)</f>
        <v>6629088.2758589229</v>
      </c>
      <c r="V5" s="368">
        <f>SUM(V6:V12)</f>
        <v>1557688556.081316</v>
      </c>
      <c r="W5" s="366"/>
      <c r="X5" s="85">
        <f>SUM(X6:X12)</f>
        <v>1155776404.9401481</v>
      </c>
      <c r="Y5" s="69">
        <f>SUM(Y6:Y12)</f>
        <v>56203243.185719892</v>
      </c>
      <c r="Z5" s="69">
        <f>SUM(Z6:Z12)</f>
        <v>345708907.95544815</v>
      </c>
      <c r="AA5" s="367">
        <f>SUM(AA6:AA12)</f>
        <v>6629088.2758589229</v>
      </c>
      <c r="AB5" s="368">
        <f>SUM(AB6:AB12)</f>
        <v>1557688556.081316</v>
      </c>
      <c r="AC5" s="366"/>
      <c r="AD5" s="85">
        <f>SUM(AD6:AD12)</f>
        <v>1155776404.9401481</v>
      </c>
      <c r="AE5" s="69">
        <f>SUM(AE6:AE12)</f>
        <v>56203243.185719892</v>
      </c>
      <c r="AF5" s="69">
        <f>SUM(AF6:AF12)</f>
        <v>345708907.95544815</v>
      </c>
      <c r="AG5" s="367">
        <f>SUM(AG6:AG12)</f>
        <v>6629088.2758589229</v>
      </c>
      <c r="AH5" s="368">
        <f>SUM(AH6:AH12)</f>
        <v>1557688556.081316</v>
      </c>
      <c r="AI5" s="366"/>
      <c r="AJ5" s="85">
        <f>SUM(AJ6:AJ12)</f>
        <v>1155776404.9401481</v>
      </c>
      <c r="AK5" s="69">
        <f>SUM(AK6:AK12)</f>
        <v>56203243.185719892</v>
      </c>
      <c r="AL5" s="69">
        <f>SUM(AL6:AL12)</f>
        <v>345708907.95544815</v>
      </c>
      <c r="AM5" s="367">
        <f>SUM(AM6:AM12)</f>
        <v>6629088.2758589229</v>
      </c>
      <c r="AN5" s="368">
        <f>SUM(AN6:AN12)</f>
        <v>1557688556.081316</v>
      </c>
      <c r="AO5" s="366"/>
      <c r="AP5" s="85">
        <f>SUM(AP6:AP12)</f>
        <v>1155776404.9401481</v>
      </c>
      <c r="AQ5" s="69">
        <f>SUM(AQ6:AQ12)</f>
        <v>56203243.185719892</v>
      </c>
      <c r="AR5" s="69">
        <f>SUM(AR6:AR12)</f>
        <v>345708907.95544815</v>
      </c>
      <c r="AS5" s="367">
        <f>SUM(AS6:AS12)</f>
        <v>6629088.2758589229</v>
      </c>
      <c r="AT5" s="368">
        <f>SUM(AT6:AT12)</f>
        <v>1557688556.081316</v>
      </c>
      <c r="AU5" s="366"/>
      <c r="AV5" s="85">
        <f>SUM(AV6:AV12)</f>
        <v>1155776404.9401481</v>
      </c>
      <c r="AW5" s="69">
        <f>SUM(AW6:AW12)</f>
        <v>56203243.185719892</v>
      </c>
      <c r="AX5" s="69">
        <f>SUM(AX6:AX12)</f>
        <v>345708907.95544815</v>
      </c>
      <c r="AY5" s="367">
        <f>SUM(AY6:AY12)</f>
        <v>6629088.2758589229</v>
      </c>
      <c r="AZ5" s="368">
        <f>SUM(AZ6:AZ12)</f>
        <v>1557688556.081316</v>
      </c>
      <c r="BA5" s="366"/>
      <c r="BB5" s="85">
        <f>SUM(BB6:BB12)</f>
        <v>1155776404.9401481</v>
      </c>
      <c r="BC5" s="69">
        <f>SUM(BC6:BC12)</f>
        <v>56203243.185719892</v>
      </c>
      <c r="BD5" s="69">
        <f>SUM(BD6:BD12)</f>
        <v>345708907.95544815</v>
      </c>
      <c r="BE5" s="367">
        <f>SUM(BE6:BE12)</f>
        <v>6629088.2758589229</v>
      </c>
      <c r="BF5" s="368">
        <f>SUM(BF6:BF12)</f>
        <v>1557688556.081316</v>
      </c>
      <c r="BG5" s="366"/>
      <c r="BH5" s="85">
        <f>SUM(BH6:BH12)</f>
        <v>1155776404.9401481</v>
      </c>
      <c r="BI5" s="69">
        <f>SUM(BI6:BI12)</f>
        <v>56203243.185719892</v>
      </c>
      <c r="BJ5" s="69">
        <f>SUM(BJ6:BJ12)</f>
        <v>345708907.95544815</v>
      </c>
      <c r="BK5" s="367">
        <f>SUM(BK6:BK12)</f>
        <v>6629088.2758589229</v>
      </c>
      <c r="BL5" s="368">
        <f>SUM(BL6:BL12)</f>
        <v>1557688556.081316</v>
      </c>
      <c r="BM5" s="366"/>
      <c r="BN5" s="85">
        <f>SUM(BN6:BN12)</f>
        <v>1155776404.9401481</v>
      </c>
      <c r="BO5" s="69">
        <f>SUM(BO6:BO12)</f>
        <v>56203243.185719892</v>
      </c>
      <c r="BP5" s="69">
        <f>SUM(BP6:BP12)</f>
        <v>345708907.95544815</v>
      </c>
      <c r="BQ5" s="367">
        <f>SUM(BQ6:BQ12)</f>
        <v>6629088.2758589229</v>
      </c>
      <c r="BR5" s="368">
        <f>SUM(BR6:BR12)</f>
        <v>1557688556.081316</v>
      </c>
      <c r="BS5" s="366"/>
      <c r="BT5" s="85">
        <f>SUM(BT6:BT12)</f>
        <v>1155776404.9401481</v>
      </c>
      <c r="BU5" s="69">
        <f>SUM(BU6:BU12)</f>
        <v>56203243.185719892</v>
      </c>
      <c r="BV5" s="69">
        <f>SUM(BV6:BV12)</f>
        <v>345708907.95544815</v>
      </c>
      <c r="BW5" s="367">
        <f>SUM(BW6:BW12)</f>
        <v>6629088.2758589229</v>
      </c>
      <c r="BX5" s="368">
        <f>SUM(BX6:BX12)</f>
        <v>1557688556.081316</v>
      </c>
      <c r="BY5" s="366"/>
      <c r="BZ5" s="85">
        <f>SUM(BZ6:BZ12)</f>
        <v>1155776404.9401481</v>
      </c>
      <c r="CA5" s="69">
        <f>SUM(CA6:CA12)</f>
        <v>56203243.185719892</v>
      </c>
      <c r="CB5" s="69">
        <f>SUM(CB6:CB12)</f>
        <v>345708907.95544815</v>
      </c>
      <c r="CC5" s="367">
        <f>SUM(CC6:CC12)</f>
        <v>6629088.2758589229</v>
      </c>
      <c r="CD5" s="368">
        <f>SUM(CD6:CD12)</f>
        <v>1557688556.081316</v>
      </c>
      <c r="CE5" s="366"/>
      <c r="CF5" s="85">
        <f>SUM(CF6:CF12)</f>
        <v>1155776404.9401481</v>
      </c>
      <c r="CG5" s="69">
        <f>SUM(CG6:CG12)</f>
        <v>56203243.185719892</v>
      </c>
      <c r="CH5" s="69">
        <f>SUM(CH6:CH12)</f>
        <v>345708907.95544815</v>
      </c>
      <c r="CI5" s="367">
        <f>SUM(CI6:CI12)</f>
        <v>6629088.2758589229</v>
      </c>
      <c r="CJ5" s="368">
        <f>SUM(CJ6:CJ12)</f>
        <v>1557688556.081316</v>
      </c>
      <c r="CK5" s="366"/>
      <c r="CL5" s="85">
        <f>SUM(CL6:CL12)</f>
        <v>1155776404.9401481</v>
      </c>
      <c r="CM5" s="69">
        <f>SUM(CM6:CM12)</f>
        <v>56203243.185719892</v>
      </c>
      <c r="CN5" s="69">
        <f>SUM(CN6:CN12)</f>
        <v>345708907.95544815</v>
      </c>
      <c r="CO5" s="367">
        <f>SUM(CO6:CO12)</f>
        <v>6629088.2758589229</v>
      </c>
      <c r="CP5" s="368">
        <f>SUM(CP6:CP12)</f>
        <v>1557688556.081316</v>
      </c>
      <c r="CQ5" s="366"/>
      <c r="CR5" s="85">
        <f>SUM(CR6:CR12)</f>
        <v>1155776404.9401481</v>
      </c>
      <c r="CS5" s="69">
        <f>SUM(CS6:CS12)</f>
        <v>56203243.185719892</v>
      </c>
      <c r="CT5" s="69">
        <f>SUM(CT6:CT12)</f>
        <v>345708907.95544815</v>
      </c>
      <c r="CU5" s="367">
        <f>SUM(CU6:CU12)</f>
        <v>6629088.2758589229</v>
      </c>
      <c r="CV5" s="368">
        <f>SUM(CV6:CV12)</f>
        <v>1557688556.081316</v>
      </c>
      <c r="CW5" s="366"/>
      <c r="CX5" s="85">
        <f>SUM(CX6:CX12)</f>
        <v>1155776404.9401481</v>
      </c>
      <c r="CY5" s="69">
        <f>SUM(CY6:CY12)</f>
        <v>56203243.185719892</v>
      </c>
      <c r="CZ5" s="69">
        <f>SUM(CZ6:CZ12)</f>
        <v>345708907.95544815</v>
      </c>
      <c r="DA5" s="367">
        <f>SUM(DA6:DA12)</f>
        <v>6629088.2758589229</v>
      </c>
      <c r="DB5" s="368">
        <f>SUM(DB6:DB12)</f>
        <v>1557688556.081316</v>
      </c>
      <c r="DC5" s="366"/>
      <c r="DD5" s="85">
        <f>SUM(DD6:DD12)</f>
        <v>1155776404.9401481</v>
      </c>
      <c r="DE5" s="69">
        <f>SUM(DE6:DE12)</f>
        <v>56203243.185719892</v>
      </c>
      <c r="DF5" s="69">
        <f>SUM(DF6:DF12)</f>
        <v>345708907.95544815</v>
      </c>
      <c r="DG5" s="367">
        <f>SUM(DG6:DG12)</f>
        <v>6629088.2758589229</v>
      </c>
      <c r="DH5" s="368">
        <f>SUM(DH6:DH12)</f>
        <v>1557688556.081316</v>
      </c>
      <c r="DI5" s="366"/>
      <c r="DJ5" s="85">
        <f>SUM(DJ6:DJ12)</f>
        <v>1155776404.9401481</v>
      </c>
      <c r="DK5" s="69">
        <f>SUM(DK6:DK12)</f>
        <v>56203243.185719892</v>
      </c>
      <c r="DL5" s="69">
        <f>SUM(DL6:DL12)</f>
        <v>345708907.95544815</v>
      </c>
      <c r="DM5" s="367">
        <f>SUM(DM6:DM12)</f>
        <v>6629088.2758589229</v>
      </c>
      <c r="DN5" s="368">
        <f>SUM(DN6:DN12)</f>
        <v>1557688556.081316</v>
      </c>
      <c r="DO5" s="366"/>
      <c r="DP5" s="85">
        <f>SUM(DP6:DP12)</f>
        <v>1155776404.9401481</v>
      </c>
      <c r="DQ5" s="69">
        <f>SUM(DQ6:DQ12)</f>
        <v>56203243.185719892</v>
      </c>
      <c r="DR5" s="69">
        <f>SUM(DR6:DR12)</f>
        <v>345708907.95544815</v>
      </c>
      <c r="DS5" s="367">
        <f>SUM(DS6:DS12)</f>
        <v>6629088.2758589229</v>
      </c>
      <c r="DT5" s="368">
        <f>SUM(DT6:DT12)</f>
        <v>1557688556.081316</v>
      </c>
    </row>
    <row r="6" spans="1:124" s="6" customFormat="1" x14ac:dyDescent="0.2">
      <c r="B6" s="70">
        <v>21</v>
      </c>
      <c r="C6" s="83" t="s">
        <v>205</v>
      </c>
      <c r="D6" s="90"/>
      <c r="E6" s="369"/>
      <c r="F6" s="86">
        <v>64350800.859366603</v>
      </c>
      <c r="G6" s="71">
        <v>34636080.643086202</v>
      </c>
      <c r="H6" s="71">
        <v>145691461.90599</v>
      </c>
      <c r="I6" s="72">
        <v>2899406.5371647701</v>
      </c>
      <c r="J6" s="259">
        <f>SUM(F6:H6)</f>
        <v>244678343.4084428</v>
      </c>
      <c r="K6" s="369"/>
      <c r="L6" s="86">
        <v>64350800.859366603</v>
      </c>
      <c r="M6" s="71">
        <v>34636080.643086202</v>
      </c>
      <c r="N6" s="71">
        <v>145691461.90599</v>
      </c>
      <c r="O6" s="72">
        <v>2899406.5371647701</v>
      </c>
      <c r="P6" s="259">
        <f>SUM(L6:N6)</f>
        <v>244678343.4084428</v>
      </c>
      <c r="Q6" s="369"/>
      <c r="R6" s="86">
        <v>64350800.859366603</v>
      </c>
      <c r="S6" s="71">
        <v>34636080.643086202</v>
      </c>
      <c r="T6" s="71">
        <v>145691461.90599</v>
      </c>
      <c r="U6" s="72">
        <v>2899406.5371647701</v>
      </c>
      <c r="V6" s="259">
        <f>SUM(R6:T6)</f>
        <v>244678343.4084428</v>
      </c>
      <c r="W6" s="369"/>
      <c r="X6" s="86">
        <v>64350800.859366603</v>
      </c>
      <c r="Y6" s="71">
        <v>34636080.643086202</v>
      </c>
      <c r="Z6" s="71">
        <v>145691461.90599</v>
      </c>
      <c r="AA6" s="72">
        <v>2899406.5371647701</v>
      </c>
      <c r="AB6" s="259">
        <f>SUM(X6:Z6)</f>
        <v>244678343.4084428</v>
      </c>
      <c r="AC6" s="369"/>
      <c r="AD6" s="86">
        <v>64350800.859366603</v>
      </c>
      <c r="AE6" s="71">
        <v>34636080.643086202</v>
      </c>
      <c r="AF6" s="71">
        <v>145691461.90599</v>
      </c>
      <c r="AG6" s="72">
        <v>2899406.5371647701</v>
      </c>
      <c r="AH6" s="259">
        <f>SUM(AD6:AF6)</f>
        <v>244678343.4084428</v>
      </c>
      <c r="AI6" s="369"/>
      <c r="AJ6" s="86">
        <v>64350800.859366603</v>
      </c>
      <c r="AK6" s="71">
        <v>34636080.643086202</v>
      </c>
      <c r="AL6" s="71">
        <v>145691461.90599</v>
      </c>
      <c r="AM6" s="72">
        <v>2899406.5371647701</v>
      </c>
      <c r="AN6" s="259">
        <f>SUM(AJ6:AL6)</f>
        <v>244678343.4084428</v>
      </c>
      <c r="AO6" s="369"/>
      <c r="AP6" s="86">
        <v>64350800.859366603</v>
      </c>
      <c r="AQ6" s="71">
        <v>34636080.643086202</v>
      </c>
      <c r="AR6" s="71">
        <v>145691461.90599</v>
      </c>
      <c r="AS6" s="72">
        <v>2899406.5371647701</v>
      </c>
      <c r="AT6" s="259">
        <f>SUM(AP6:AR6)</f>
        <v>244678343.4084428</v>
      </c>
      <c r="AU6" s="369"/>
      <c r="AV6" s="86">
        <v>64350800.859366603</v>
      </c>
      <c r="AW6" s="71">
        <v>34636080.643086202</v>
      </c>
      <c r="AX6" s="71">
        <v>145691461.90599</v>
      </c>
      <c r="AY6" s="72">
        <v>2899406.5371647701</v>
      </c>
      <c r="AZ6" s="259">
        <f>SUM(AV6:AX6)</f>
        <v>244678343.4084428</v>
      </c>
      <c r="BA6" s="369"/>
      <c r="BB6" s="86">
        <v>64350800.859366603</v>
      </c>
      <c r="BC6" s="71">
        <v>34636080.643086202</v>
      </c>
      <c r="BD6" s="71">
        <v>145691461.90599</v>
      </c>
      <c r="BE6" s="72">
        <v>2899406.5371647701</v>
      </c>
      <c r="BF6" s="259">
        <f>SUM(BB6:BD6)</f>
        <v>244678343.4084428</v>
      </c>
      <c r="BG6" s="369"/>
      <c r="BH6" s="86">
        <v>64350800.859366603</v>
      </c>
      <c r="BI6" s="71">
        <v>34636080.643086202</v>
      </c>
      <c r="BJ6" s="71">
        <v>145691461.90599</v>
      </c>
      <c r="BK6" s="72">
        <v>2899406.5371647701</v>
      </c>
      <c r="BL6" s="259">
        <f>SUM(BH6:BJ6)</f>
        <v>244678343.4084428</v>
      </c>
      <c r="BM6" s="369"/>
      <c r="BN6" s="86">
        <v>64350800.859366603</v>
      </c>
      <c r="BO6" s="71">
        <v>34636080.643086202</v>
      </c>
      <c r="BP6" s="71">
        <v>145691461.90599</v>
      </c>
      <c r="BQ6" s="72">
        <v>2899406.5371647701</v>
      </c>
      <c r="BR6" s="259">
        <f>SUM(BN6:BP6)</f>
        <v>244678343.4084428</v>
      </c>
      <c r="BS6" s="369"/>
      <c r="BT6" s="86">
        <v>64350800.859366603</v>
      </c>
      <c r="BU6" s="71">
        <v>34636080.643086202</v>
      </c>
      <c r="BV6" s="71">
        <v>145691461.90599</v>
      </c>
      <c r="BW6" s="72">
        <v>2899406.5371647701</v>
      </c>
      <c r="BX6" s="259">
        <f>SUM(BT6:BV6)</f>
        <v>244678343.4084428</v>
      </c>
      <c r="BY6" s="369"/>
      <c r="BZ6" s="86">
        <v>64350800.859366603</v>
      </c>
      <c r="CA6" s="71">
        <v>34636080.643086202</v>
      </c>
      <c r="CB6" s="71">
        <v>145691461.90599</v>
      </c>
      <c r="CC6" s="72">
        <v>2899406.5371647701</v>
      </c>
      <c r="CD6" s="259">
        <f>SUM(BZ6:CB6)</f>
        <v>244678343.4084428</v>
      </c>
      <c r="CE6" s="369"/>
      <c r="CF6" s="86">
        <v>64350800.859366603</v>
      </c>
      <c r="CG6" s="71">
        <v>34636080.643086202</v>
      </c>
      <c r="CH6" s="71">
        <v>145691461.90599</v>
      </c>
      <c r="CI6" s="72">
        <v>2899406.5371647701</v>
      </c>
      <c r="CJ6" s="259">
        <f>SUM(CF6:CH6)</f>
        <v>244678343.4084428</v>
      </c>
      <c r="CK6" s="369"/>
      <c r="CL6" s="86">
        <v>64350800.859366603</v>
      </c>
      <c r="CM6" s="71">
        <v>34636080.643086202</v>
      </c>
      <c r="CN6" s="71">
        <v>145691461.90599</v>
      </c>
      <c r="CO6" s="72">
        <v>2899406.5371647701</v>
      </c>
      <c r="CP6" s="259">
        <f>SUM(CL6:CN6)</f>
        <v>244678343.4084428</v>
      </c>
      <c r="CQ6" s="369"/>
      <c r="CR6" s="86">
        <v>64350800.859366603</v>
      </c>
      <c r="CS6" s="71">
        <v>34636080.643086202</v>
      </c>
      <c r="CT6" s="71">
        <v>145691461.90599</v>
      </c>
      <c r="CU6" s="72">
        <v>2899406.5371647701</v>
      </c>
      <c r="CV6" s="259">
        <f>SUM(CR6:CT6)</f>
        <v>244678343.4084428</v>
      </c>
      <c r="CW6" s="369"/>
      <c r="CX6" s="86">
        <v>64350800.859366603</v>
      </c>
      <c r="CY6" s="71">
        <v>34636080.643086202</v>
      </c>
      <c r="CZ6" s="71">
        <v>145691461.90599</v>
      </c>
      <c r="DA6" s="72">
        <v>2899406.5371647701</v>
      </c>
      <c r="DB6" s="259">
        <f>SUM(CX6:CZ6)</f>
        <v>244678343.4084428</v>
      </c>
      <c r="DC6" s="369"/>
      <c r="DD6" s="86">
        <v>64350800.859366603</v>
      </c>
      <c r="DE6" s="71">
        <v>34636080.643086202</v>
      </c>
      <c r="DF6" s="71">
        <v>145691461.90599</v>
      </c>
      <c r="DG6" s="72">
        <v>2899406.5371647701</v>
      </c>
      <c r="DH6" s="259">
        <f>SUM(DD6:DF6)</f>
        <v>244678343.4084428</v>
      </c>
      <c r="DI6" s="369"/>
      <c r="DJ6" s="86">
        <v>64350800.859366603</v>
      </c>
      <c r="DK6" s="71">
        <v>34636080.643086202</v>
      </c>
      <c r="DL6" s="71">
        <v>145691461.90599</v>
      </c>
      <c r="DM6" s="72">
        <v>2899406.5371647701</v>
      </c>
      <c r="DN6" s="259">
        <f>SUM(DJ6:DL6)</f>
        <v>244678343.4084428</v>
      </c>
      <c r="DO6" s="369"/>
      <c r="DP6" s="86">
        <v>64350800.859366603</v>
      </c>
      <c r="DQ6" s="71">
        <v>34636080.643086202</v>
      </c>
      <c r="DR6" s="71">
        <v>145691461.90599</v>
      </c>
      <c r="DS6" s="72">
        <v>2899406.5371647701</v>
      </c>
      <c r="DT6" s="259">
        <f>SUM(DP6:DR6)</f>
        <v>244678343.4084428</v>
      </c>
    </row>
    <row r="7" spans="1:124" s="6" customFormat="1" x14ac:dyDescent="0.2">
      <c r="B7" s="70">
        <v>22</v>
      </c>
      <c r="C7" s="83" t="s">
        <v>206</v>
      </c>
      <c r="D7" s="90"/>
      <c r="E7" s="369"/>
      <c r="F7" s="86">
        <f>559862843.635677+'SFR NOAK calcs'!$B$8/'SFR Levers &amp; Variables '!$C$1</f>
        <v>584862843.63567698</v>
      </c>
      <c r="G7" s="71">
        <v>4258214.5476484699</v>
      </c>
      <c r="H7" s="71">
        <v>97213738.570056096</v>
      </c>
      <c r="I7" s="72">
        <v>1809703.51462689</v>
      </c>
      <c r="J7" s="259">
        <f t="shared" ref="J7:J12" si="0">SUM(F7:H7)</f>
        <v>686334796.75338149</v>
      </c>
      <c r="K7" s="369"/>
      <c r="L7" s="86">
        <f>559862843.635677+'SFR NOAK calcs'!$B$8/'SFR Levers &amp; Variables '!$C$1</f>
        <v>584862843.63567698</v>
      </c>
      <c r="M7" s="71">
        <v>4258214.5476484699</v>
      </c>
      <c r="N7" s="71">
        <v>97213738.570056096</v>
      </c>
      <c r="O7" s="72">
        <v>1809703.51462689</v>
      </c>
      <c r="P7" s="259">
        <f t="shared" ref="P7:P10" si="1">SUM(L7:N7)</f>
        <v>686334796.75338149</v>
      </c>
      <c r="Q7" s="369"/>
      <c r="R7" s="86">
        <f>559862843.635677+'SFR NOAK calcs'!$B$8/'SFR Levers &amp; Variables '!$C$1</f>
        <v>584862843.63567698</v>
      </c>
      <c r="S7" s="71">
        <v>4258214.5476484699</v>
      </c>
      <c r="T7" s="71">
        <v>97213738.570056096</v>
      </c>
      <c r="U7" s="72">
        <v>1809703.51462689</v>
      </c>
      <c r="V7" s="259">
        <f t="shared" ref="V7:V10" si="2">SUM(R7:T7)</f>
        <v>686334796.75338149</v>
      </c>
      <c r="W7" s="369"/>
      <c r="X7" s="86">
        <f>559862843.635677+'SFR NOAK calcs'!$B$8/'SFR Levers &amp; Variables '!$C$1</f>
        <v>584862843.63567698</v>
      </c>
      <c r="Y7" s="71">
        <v>4258214.5476484699</v>
      </c>
      <c r="Z7" s="71">
        <v>97213738.570056096</v>
      </c>
      <c r="AA7" s="72">
        <v>1809703.51462689</v>
      </c>
      <c r="AB7" s="259">
        <f t="shared" ref="AB7:AB10" si="3">SUM(X7:Z7)</f>
        <v>686334796.75338149</v>
      </c>
      <c r="AC7" s="369"/>
      <c r="AD7" s="86">
        <f>559862843.635677+'SFR NOAK calcs'!$B$8/'SFR Levers &amp; Variables '!$C$1</f>
        <v>584862843.63567698</v>
      </c>
      <c r="AE7" s="71">
        <v>4258214.5476484699</v>
      </c>
      <c r="AF7" s="71">
        <v>97213738.570056096</v>
      </c>
      <c r="AG7" s="72">
        <v>1809703.51462689</v>
      </c>
      <c r="AH7" s="259">
        <f t="shared" ref="AH7:AH10" si="4">SUM(AD7:AF7)</f>
        <v>686334796.75338149</v>
      </c>
      <c r="AI7" s="369"/>
      <c r="AJ7" s="86">
        <f>559862843.635677+'SFR NOAK calcs'!$B$8/'SFR Levers &amp; Variables '!$C$1</f>
        <v>584862843.63567698</v>
      </c>
      <c r="AK7" s="71">
        <v>4258214.5476484699</v>
      </c>
      <c r="AL7" s="71">
        <v>97213738.570056096</v>
      </c>
      <c r="AM7" s="72">
        <v>1809703.51462689</v>
      </c>
      <c r="AN7" s="259">
        <f t="shared" ref="AN7:AN10" si="5">SUM(AJ7:AL7)</f>
        <v>686334796.75338149</v>
      </c>
      <c r="AO7" s="369"/>
      <c r="AP7" s="86">
        <f>559862843.635677+'SFR NOAK calcs'!$B$8/'SFR Levers &amp; Variables '!$C$1</f>
        <v>584862843.63567698</v>
      </c>
      <c r="AQ7" s="71">
        <v>4258214.5476484699</v>
      </c>
      <c r="AR7" s="71">
        <v>97213738.570056096</v>
      </c>
      <c r="AS7" s="72">
        <v>1809703.51462689</v>
      </c>
      <c r="AT7" s="259">
        <f t="shared" ref="AT7:AT10" si="6">SUM(AP7:AR7)</f>
        <v>686334796.75338149</v>
      </c>
      <c r="AU7" s="369"/>
      <c r="AV7" s="86">
        <f>559862843.635677+'SFR NOAK calcs'!$B$8/'SFR Levers &amp; Variables '!$C$1</f>
        <v>584862843.63567698</v>
      </c>
      <c r="AW7" s="71">
        <v>4258214.5476484699</v>
      </c>
      <c r="AX7" s="71">
        <v>97213738.570056096</v>
      </c>
      <c r="AY7" s="72">
        <v>1809703.51462689</v>
      </c>
      <c r="AZ7" s="259">
        <f t="shared" ref="AZ7:AZ10" si="7">SUM(AV7:AX7)</f>
        <v>686334796.75338149</v>
      </c>
      <c r="BA7" s="369"/>
      <c r="BB7" s="86">
        <f>559862843.635677+'SFR NOAK calcs'!$B$8/'SFR Levers &amp; Variables '!$C$1</f>
        <v>584862843.63567698</v>
      </c>
      <c r="BC7" s="71">
        <v>4258214.5476484699</v>
      </c>
      <c r="BD7" s="71">
        <v>97213738.570056096</v>
      </c>
      <c r="BE7" s="72">
        <v>1809703.51462689</v>
      </c>
      <c r="BF7" s="259">
        <f t="shared" ref="BF7:BF10" si="8">SUM(BB7:BD7)</f>
        <v>686334796.75338149</v>
      </c>
      <c r="BG7" s="369"/>
      <c r="BH7" s="86">
        <f>559862843.635677+'SFR NOAK calcs'!$B$8/'SFR Levers &amp; Variables '!$C$1</f>
        <v>584862843.63567698</v>
      </c>
      <c r="BI7" s="71">
        <v>4258214.5476484699</v>
      </c>
      <c r="BJ7" s="71">
        <v>97213738.570056096</v>
      </c>
      <c r="BK7" s="72">
        <v>1809703.51462689</v>
      </c>
      <c r="BL7" s="259">
        <f t="shared" ref="BL7:BL10" si="9">SUM(BH7:BJ7)</f>
        <v>686334796.75338149</v>
      </c>
      <c r="BM7" s="369"/>
      <c r="BN7" s="86">
        <f>559862843.635677+'SFR NOAK calcs'!$B$8/'SFR Levers &amp; Variables '!$C$1</f>
        <v>584862843.63567698</v>
      </c>
      <c r="BO7" s="71">
        <v>4258214.5476484699</v>
      </c>
      <c r="BP7" s="71">
        <v>97213738.570056096</v>
      </c>
      <c r="BQ7" s="72">
        <v>1809703.51462689</v>
      </c>
      <c r="BR7" s="259">
        <f t="shared" ref="BR7:BR10" si="10">SUM(BN7:BP7)</f>
        <v>686334796.75338149</v>
      </c>
      <c r="BS7" s="369"/>
      <c r="BT7" s="86">
        <f>559862843.635677+'SFR NOAK calcs'!$B$8/'SFR Levers &amp; Variables '!$C$1</f>
        <v>584862843.63567698</v>
      </c>
      <c r="BU7" s="71">
        <v>4258214.5476484699</v>
      </c>
      <c r="BV7" s="71">
        <v>97213738.570056096</v>
      </c>
      <c r="BW7" s="72">
        <v>1809703.51462689</v>
      </c>
      <c r="BX7" s="259">
        <f t="shared" ref="BX7:BX10" si="11">SUM(BT7:BV7)</f>
        <v>686334796.75338149</v>
      </c>
      <c r="BY7" s="369"/>
      <c r="BZ7" s="86">
        <f>559862843.635677+'SFR NOAK calcs'!$B$8/'SFR Levers &amp; Variables '!$C$1</f>
        <v>584862843.63567698</v>
      </c>
      <c r="CA7" s="71">
        <v>4258214.5476484699</v>
      </c>
      <c r="CB7" s="71">
        <v>97213738.570056096</v>
      </c>
      <c r="CC7" s="72">
        <v>1809703.51462689</v>
      </c>
      <c r="CD7" s="259">
        <f t="shared" ref="CD7:CD10" si="12">SUM(BZ7:CB7)</f>
        <v>686334796.75338149</v>
      </c>
      <c r="CE7" s="369"/>
      <c r="CF7" s="86">
        <f>559862843.635677+'SFR NOAK calcs'!$B$8/'SFR Levers &amp; Variables '!$C$1</f>
        <v>584862843.63567698</v>
      </c>
      <c r="CG7" s="71">
        <v>4258214.5476484699</v>
      </c>
      <c r="CH7" s="71">
        <v>97213738.570056096</v>
      </c>
      <c r="CI7" s="72">
        <v>1809703.51462689</v>
      </c>
      <c r="CJ7" s="259">
        <f t="shared" ref="CJ7:CJ10" si="13">SUM(CF7:CH7)</f>
        <v>686334796.75338149</v>
      </c>
      <c r="CK7" s="369"/>
      <c r="CL7" s="86">
        <f>559862843.635677+'SFR NOAK calcs'!$B$8/'SFR Levers &amp; Variables '!$C$1</f>
        <v>584862843.63567698</v>
      </c>
      <c r="CM7" s="71">
        <v>4258214.5476484699</v>
      </c>
      <c r="CN7" s="71">
        <v>97213738.570056096</v>
      </c>
      <c r="CO7" s="72">
        <v>1809703.51462689</v>
      </c>
      <c r="CP7" s="259">
        <f t="shared" ref="CP7:CP10" si="14">SUM(CL7:CN7)</f>
        <v>686334796.75338149</v>
      </c>
      <c r="CQ7" s="369"/>
      <c r="CR7" s="86">
        <f>559862843.635677+'SFR NOAK calcs'!$B$8/'SFR Levers &amp; Variables '!$C$1</f>
        <v>584862843.63567698</v>
      </c>
      <c r="CS7" s="71">
        <v>4258214.5476484699</v>
      </c>
      <c r="CT7" s="71">
        <v>97213738.570056096</v>
      </c>
      <c r="CU7" s="72">
        <v>1809703.51462689</v>
      </c>
      <c r="CV7" s="259">
        <f t="shared" ref="CV7:CV10" si="15">SUM(CR7:CT7)</f>
        <v>686334796.75338149</v>
      </c>
      <c r="CW7" s="369"/>
      <c r="CX7" s="86">
        <f>559862843.635677+'SFR NOAK calcs'!$B$8/'SFR Levers &amp; Variables '!$C$1</f>
        <v>584862843.63567698</v>
      </c>
      <c r="CY7" s="71">
        <v>4258214.5476484699</v>
      </c>
      <c r="CZ7" s="71">
        <v>97213738.570056096</v>
      </c>
      <c r="DA7" s="72">
        <v>1809703.51462689</v>
      </c>
      <c r="DB7" s="259">
        <f t="shared" ref="DB7:DB10" si="16">SUM(CX7:CZ7)</f>
        <v>686334796.75338149</v>
      </c>
      <c r="DC7" s="369"/>
      <c r="DD7" s="86">
        <f>559862843.635677+'SFR NOAK calcs'!$B$8/'SFR Levers &amp; Variables '!$C$1</f>
        <v>584862843.63567698</v>
      </c>
      <c r="DE7" s="71">
        <v>4258214.5476484699</v>
      </c>
      <c r="DF7" s="71">
        <v>97213738.570056096</v>
      </c>
      <c r="DG7" s="72">
        <v>1809703.51462689</v>
      </c>
      <c r="DH7" s="259">
        <f t="shared" ref="DH7:DH10" si="17">SUM(DD7:DF7)</f>
        <v>686334796.75338149</v>
      </c>
      <c r="DI7" s="369"/>
      <c r="DJ7" s="86">
        <f>559862843.635677+'SFR NOAK calcs'!$B$8/'SFR Levers &amp; Variables '!$C$1</f>
        <v>584862843.63567698</v>
      </c>
      <c r="DK7" s="71">
        <v>4258214.5476484699</v>
      </c>
      <c r="DL7" s="71">
        <v>97213738.570056096</v>
      </c>
      <c r="DM7" s="72">
        <v>1809703.51462689</v>
      </c>
      <c r="DN7" s="259">
        <f t="shared" ref="DN7:DN10" si="18">SUM(DJ7:DL7)</f>
        <v>686334796.75338149</v>
      </c>
      <c r="DO7" s="369"/>
      <c r="DP7" s="86">
        <f>559862843.635677+'SFR NOAK calcs'!$B$8/'SFR Levers &amp; Variables '!$C$1</f>
        <v>584862843.63567698</v>
      </c>
      <c r="DQ7" s="71">
        <v>4258214.5476484699</v>
      </c>
      <c r="DR7" s="71">
        <v>97213738.570056096</v>
      </c>
      <c r="DS7" s="72">
        <v>1809703.51462689</v>
      </c>
      <c r="DT7" s="259">
        <f t="shared" ref="DT7:DT10" si="19">SUM(DP7:DR7)</f>
        <v>686334796.75338149</v>
      </c>
    </row>
    <row r="8" spans="1:124" s="6" customFormat="1" x14ac:dyDescent="0.2">
      <c r="B8" s="70">
        <v>232.1</v>
      </c>
      <c r="C8" s="83" t="s">
        <v>207</v>
      </c>
      <c r="D8" s="90"/>
      <c r="E8" s="369"/>
      <c r="F8" s="86">
        <f>167738159.268431+'SFR NOAK calcs'!$C$8/'SFR Levers &amp; Variables '!$C$1</f>
        <v>182738159.26843101</v>
      </c>
      <c r="G8" s="71">
        <v>0</v>
      </c>
      <c r="H8" s="71">
        <v>29819961.464076601</v>
      </c>
      <c r="I8" s="72">
        <v>559708.57795846695</v>
      </c>
      <c r="J8" s="259">
        <f t="shared" si="0"/>
        <v>212558120.73250762</v>
      </c>
      <c r="K8" s="369"/>
      <c r="L8" s="86">
        <f>167738159.268431+'SFR NOAK calcs'!$C$8/'SFR Levers &amp; Variables '!$C$1</f>
        <v>182738159.26843101</v>
      </c>
      <c r="M8" s="71">
        <v>0</v>
      </c>
      <c r="N8" s="71">
        <v>29819961.464076601</v>
      </c>
      <c r="O8" s="72">
        <v>559708.57795846695</v>
      </c>
      <c r="P8" s="259">
        <f t="shared" si="1"/>
        <v>212558120.73250762</v>
      </c>
      <c r="Q8" s="369"/>
      <c r="R8" s="86">
        <f>167738159.268431+'SFR NOAK calcs'!$C$8/'SFR Levers &amp; Variables '!$C$1</f>
        <v>182738159.26843101</v>
      </c>
      <c r="S8" s="71">
        <v>0</v>
      </c>
      <c r="T8" s="71">
        <v>29819961.464076601</v>
      </c>
      <c r="U8" s="72">
        <v>559708.57795846695</v>
      </c>
      <c r="V8" s="259">
        <f t="shared" si="2"/>
        <v>212558120.73250762</v>
      </c>
      <c r="W8" s="369"/>
      <c r="X8" s="86">
        <f>167738159.268431+'SFR NOAK calcs'!$C$8/'SFR Levers &amp; Variables '!$C$1</f>
        <v>182738159.26843101</v>
      </c>
      <c r="Y8" s="71">
        <v>0</v>
      </c>
      <c r="Z8" s="71">
        <v>29819961.464076601</v>
      </c>
      <c r="AA8" s="72">
        <v>559708.57795846695</v>
      </c>
      <c r="AB8" s="259">
        <f t="shared" si="3"/>
        <v>212558120.73250762</v>
      </c>
      <c r="AC8" s="369"/>
      <c r="AD8" s="86">
        <f>167738159.268431+'SFR NOAK calcs'!$C$8/'SFR Levers &amp; Variables '!$C$1</f>
        <v>182738159.26843101</v>
      </c>
      <c r="AE8" s="71">
        <v>0</v>
      </c>
      <c r="AF8" s="71">
        <v>29819961.464076601</v>
      </c>
      <c r="AG8" s="72">
        <v>559708.57795846695</v>
      </c>
      <c r="AH8" s="259">
        <f t="shared" si="4"/>
        <v>212558120.73250762</v>
      </c>
      <c r="AI8" s="369"/>
      <c r="AJ8" s="86">
        <f>167738159.268431+'SFR NOAK calcs'!$C$8/'SFR Levers &amp; Variables '!$C$1</f>
        <v>182738159.26843101</v>
      </c>
      <c r="AK8" s="71">
        <v>0</v>
      </c>
      <c r="AL8" s="71">
        <v>29819961.464076601</v>
      </c>
      <c r="AM8" s="72">
        <v>559708.57795846695</v>
      </c>
      <c r="AN8" s="259">
        <f t="shared" si="5"/>
        <v>212558120.73250762</v>
      </c>
      <c r="AO8" s="369"/>
      <c r="AP8" s="86">
        <f>167738159.268431+'SFR NOAK calcs'!$C$8/'SFR Levers &amp; Variables '!$C$1</f>
        <v>182738159.26843101</v>
      </c>
      <c r="AQ8" s="71">
        <v>0</v>
      </c>
      <c r="AR8" s="71">
        <v>29819961.464076601</v>
      </c>
      <c r="AS8" s="72">
        <v>559708.57795846695</v>
      </c>
      <c r="AT8" s="259">
        <f t="shared" si="6"/>
        <v>212558120.73250762</v>
      </c>
      <c r="AU8" s="369"/>
      <c r="AV8" s="86">
        <f>167738159.268431+'SFR NOAK calcs'!$C$8/'SFR Levers &amp; Variables '!$C$1</f>
        <v>182738159.26843101</v>
      </c>
      <c r="AW8" s="71">
        <v>0</v>
      </c>
      <c r="AX8" s="71">
        <v>29819961.464076601</v>
      </c>
      <c r="AY8" s="72">
        <v>559708.57795846695</v>
      </c>
      <c r="AZ8" s="259">
        <f t="shared" si="7"/>
        <v>212558120.73250762</v>
      </c>
      <c r="BA8" s="369"/>
      <c r="BB8" s="86">
        <f>167738159.268431+'SFR NOAK calcs'!$C$8/'SFR Levers &amp; Variables '!$C$1</f>
        <v>182738159.26843101</v>
      </c>
      <c r="BC8" s="71">
        <v>0</v>
      </c>
      <c r="BD8" s="71">
        <v>29819961.464076601</v>
      </c>
      <c r="BE8" s="72">
        <v>559708.57795846695</v>
      </c>
      <c r="BF8" s="259">
        <f t="shared" si="8"/>
        <v>212558120.73250762</v>
      </c>
      <c r="BG8" s="369"/>
      <c r="BH8" s="86">
        <f>167738159.268431+'SFR NOAK calcs'!$C$8/'SFR Levers &amp; Variables '!$C$1</f>
        <v>182738159.26843101</v>
      </c>
      <c r="BI8" s="71">
        <v>0</v>
      </c>
      <c r="BJ8" s="71">
        <v>29819961.464076601</v>
      </c>
      <c r="BK8" s="72">
        <v>559708.57795846695</v>
      </c>
      <c r="BL8" s="259">
        <f t="shared" si="9"/>
        <v>212558120.73250762</v>
      </c>
      <c r="BM8" s="369"/>
      <c r="BN8" s="86">
        <f>167738159.268431+'SFR NOAK calcs'!$C$8/'SFR Levers &amp; Variables '!$C$1</f>
        <v>182738159.26843101</v>
      </c>
      <c r="BO8" s="71">
        <v>0</v>
      </c>
      <c r="BP8" s="71">
        <v>29819961.464076601</v>
      </c>
      <c r="BQ8" s="72">
        <v>559708.57795846695</v>
      </c>
      <c r="BR8" s="259">
        <f t="shared" si="10"/>
        <v>212558120.73250762</v>
      </c>
      <c r="BS8" s="369"/>
      <c r="BT8" s="86">
        <f>167738159.268431+'SFR NOAK calcs'!$C$8/'SFR Levers &amp; Variables '!$C$1</f>
        <v>182738159.26843101</v>
      </c>
      <c r="BU8" s="71">
        <v>0</v>
      </c>
      <c r="BV8" s="71">
        <v>29819961.464076601</v>
      </c>
      <c r="BW8" s="72">
        <v>559708.57795846695</v>
      </c>
      <c r="BX8" s="259">
        <f t="shared" si="11"/>
        <v>212558120.73250762</v>
      </c>
      <c r="BY8" s="369"/>
      <c r="BZ8" s="86">
        <f>167738159.268431+'SFR NOAK calcs'!$C$8/'SFR Levers &amp; Variables '!$C$1</f>
        <v>182738159.26843101</v>
      </c>
      <c r="CA8" s="71">
        <v>0</v>
      </c>
      <c r="CB8" s="71">
        <v>29819961.464076601</v>
      </c>
      <c r="CC8" s="72">
        <v>559708.57795846695</v>
      </c>
      <c r="CD8" s="259">
        <f t="shared" si="12"/>
        <v>212558120.73250762</v>
      </c>
      <c r="CE8" s="369"/>
      <c r="CF8" s="86">
        <f>167738159.268431+'SFR NOAK calcs'!$C$8/'SFR Levers &amp; Variables '!$C$1</f>
        <v>182738159.26843101</v>
      </c>
      <c r="CG8" s="71">
        <v>0</v>
      </c>
      <c r="CH8" s="71">
        <v>29819961.464076601</v>
      </c>
      <c r="CI8" s="72">
        <v>559708.57795846695</v>
      </c>
      <c r="CJ8" s="259">
        <f t="shared" si="13"/>
        <v>212558120.73250762</v>
      </c>
      <c r="CK8" s="369"/>
      <c r="CL8" s="86">
        <f>167738159.268431+'SFR NOAK calcs'!$C$8/'SFR Levers &amp; Variables '!$C$1</f>
        <v>182738159.26843101</v>
      </c>
      <c r="CM8" s="71">
        <v>0</v>
      </c>
      <c r="CN8" s="71">
        <v>29819961.464076601</v>
      </c>
      <c r="CO8" s="72">
        <v>559708.57795846695</v>
      </c>
      <c r="CP8" s="259">
        <f t="shared" si="14"/>
        <v>212558120.73250762</v>
      </c>
      <c r="CQ8" s="369"/>
      <c r="CR8" s="86">
        <f>167738159.268431+'SFR NOAK calcs'!$C$8/'SFR Levers &amp; Variables '!$C$1</f>
        <v>182738159.26843101</v>
      </c>
      <c r="CS8" s="71">
        <v>0</v>
      </c>
      <c r="CT8" s="71">
        <v>29819961.464076601</v>
      </c>
      <c r="CU8" s="72">
        <v>559708.57795846695</v>
      </c>
      <c r="CV8" s="259">
        <f t="shared" si="15"/>
        <v>212558120.73250762</v>
      </c>
      <c r="CW8" s="369"/>
      <c r="CX8" s="86">
        <f>167738159.268431+'SFR NOAK calcs'!$C$8/'SFR Levers &amp; Variables '!$C$1</f>
        <v>182738159.26843101</v>
      </c>
      <c r="CY8" s="71">
        <v>0</v>
      </c>
      <c r="CZ8" s="71">
        <v>29819961.464076601</v>
      </c>
      <c r="DA8" s="72">
        <v>559708.57795846695</v>
      </c>
      <c r="DB8" s="259">
        <f t="shared" si="16"/>
        <v>212558120.73250762</v>
      </c>
      <c r="DC8" s="369"/>
      <c r="DD8" s="86">
        <f>167738159.268431+'SFR NOAK calcs'!$C$8/'SFR Levers &amp; Variables '!$C$1</f>
        <v>182738159.26843101</v>
      </c>
      <c r="DE8" s="71">
        <v>0</v>
      </c>
      <c r="DF8" s="71">
        <v>29819961.464076601</v>
      </c>
      <c r="DG8" s="72">
        <v>559708.57795846695</v>
      </c>
      <c r="DH8" s="259">
        <f t="shared" si="17"/>
        <v>212558120.73250762</v>
      </c>
      <c r="DI8" s="369"/>
      <c r="DJ8" s="86">
        <f>167738159.268431+'SFR NOAK calcs'!$C$8/'SFR Levers &amp; Variables '!$C$1</f>
        <v>182738159.26843101</v>
      </c>
      <c r="DK8" s="71">
        <v>0</v>
      </c>
      <c r="DL8" s="71">
        <v>29819961.464076601</v>
      </c>
      <c r="DM8" s="72">
        <v>559708.57795846695</v>
      </c>
      <c r="DN8" s="259">
        <f t="shared" si="18"/>
        <v>212558120.73250762</v>
      </c>
      <c r="DO8" s="369"/>
      <c r="DP8" s="86">
        <f>167738159.268431+'SFR NOAK calcs'!$C$8/'SFR Levers &amp; Variables '!$C$1</f>
        <v>182738159.26843101</v>
      </c>
      <c r="DQ8" s="71">
        <v>0</v>
      </c>
      <c r="DR8" s="71">
        <v>29819961.464076601</v>
      </c>
      <c r="DS8" s="72">
        <v>559708.57795846695</v>
      </c>
      <c r="DT8" s="259">
        <f t="shared" si="19"/>
        <v>212558120.73250762</v>
      </c>
    </row>
    <row r="9" spans="1:124" s="6" customFormat="1" x14ac:dyDescent="0.2">
      <c r="B9" s="70">
        <v>233</v>
      </c>
      <c r="C9" s="83" t="s">
        <v>208</v>
      </c>
      <c r="D9" s="90"/>
      <c r="E9" s="369"/>
      <c r="F9" s="86">
        <v>22064788.1428454</v>
      </c>
      <c r="G9" s="71">
        <v>2692987.7515657898</v>
      </c>
      <c r="H9" s="71">
        <v>16528124.6259885</v>
      </c>
      <c r="I9" s="72">
        <v>314387.24152992998</v>
      </c>
      <c r="J9" s="259">
        <f t="shared" si="0"/>
        <v>41285900.52039969</v>
      </c>
      <c r="K9" s="369"/>
      <c r="L9" s="86">
        <v>22064788.1428454</v>
      </c>
      <c r="M9" s="71">
        <v>2692987.7515657898</v>
      </c>
      <c r="N9" s="71">
        <v>16528124.6259885</v>
      </c>
      <c r="O9" s="72">
        <v>314387.24152992998</v>
      </c>
      <c r="P9" s="259">
        <f t="shared" si="1"/>
        <v>41285900.52039969</v>
      </c>
      <c r="Q9" s="369"/>
      <c r="R9" s="86">
        <v>22064788.1428454</v>
      </c>
      <c r="S9" s="71">
        <v>2692987.7515657898</v>
      </c>
      <c r="T9" s="71">
        <v>16528124.6259885</v>
      </c>
      <c r="U9" s="72">
        <v>314387.24152992998</v>
      </c>
      <c r="V9" s="259">
        <f t="shared" si="2"/>
        <v>41285900.52039969</v>
      </c>
      <c r="W9" s="369"/>
      <c r="X9" s="86">
        <v>22064788.1428454</v>
      </c>
      <c r="Y9" s="71">
        <v>2692987.7515657898</v>
      </c>
      <c r="Z9" s="71">
        <v>16528124.6259885</v>
      </c>
      <c r="AA9" s="72">
        <v>314387.24152992998</v>
      </c>
      <c r="AB9" s="259">
        <f t="shared" si="3"/>
        <v>41285900.52039969</v>
      </c>
      <c r="AC9" s="369"/>
      <c r="AD9" s="86">
        <v>22064788.1428454</v>
      </c>
      <c r="AE9" s="71">
        <v>2692987.7515657898</v>
      </c>
      <c r="AF9" s="71">
        <v>16528124.6259885</v>
      </c>
      <c r="AG9" s="72">
        <v>314387.24152992998</v>
      </c>
      <c r="AH9" s="259">
        <f t="shared" si="4"/>
        <v>41285900.52039969</v>
      </c>
      <c r="AI9" s="369"/>
      <c r="AJ9" s="86">
        <v>22064788.1428454</v>
      </c>
      <c r="AK9" s="71">
        <v>2692987.7515657898</v>
      </c>
      <c r="AL9" s="71">
        <v>16528124.6259885</v>
      </c>
      <c r="AM9" s="72">
        <v>314387.24152992998</v>
      </c>
      <c r="AN9" s="259">
        <f t="shared" si="5"/>
        <v>41285900.52039969</v>
      </c>
      <c r="AO9" s="369"/>
      <c r="AP9" s="86">
        <v>22064788.1428454</v>
      </c>
      <c r="AQ9" s="71">
        <v>2692987.7515657898</v>
      </c>
      <c r="AR9" s="71">
        <v>16528124.6259885</v>
      </c>
      <c r="AS9" s="72">
        <v>314387.24152992998</v>
      </c>
      <c r="AT9" s="259">
        <f t="shared" si="6"/>
        <v>41285900.52039969</v>
      </c>
      <c r="AU9" s="369"/>
      <c r="AV9" s="86">
        <v>22064788.1428454</v>
      </c>
      <c r="AW9" s="71">
        <v>2692987.7515657898</v>
      </c>
      <c r="AX9" s="71">
        <v>16528124.6259885</v>
      </c>
      <c r="AY9" s="72">
        <v>314387.24152992998</v>
      </c>
      <c r="AZ9" s="259">
        <f t="shared" si="7"/>
        <v>41285900.52039969</v>
      </c>
      <c r="BA9" s="369"/>
      <c r="BB9" s="86">
        <v>22064788.1428454</v>
      </c>
      <c r="BC9" s="71">
        <v>2692987.7515657898</v>
      </c>
      <c r="BD9" s="71">
        <v>16528124.6259885</v>
      </c>
      <c r="BE9" s="72">
        <v>314387.24152992998</v>
      </c>
      <c r="BF9" s="259">
        <f t="shared" si="8"/>
        <v>41285900.52039969</v>
      </c>
      <c r="BG9" s="369"/>
      <c r="BH9" s="86">
        <v>22064788.1428454</v>
      </c>
      <c r="BI9" s="71">
        <v>2692987.7515657898</v>
      </c>
      <c r="BJ9" s="71">
        <v>16528124.6259885</v>
      </c>
      <c r="BK9" s="72">
        <v>314387.24152992998</v>
      </c>
      <c r="BL9" s="259">
        <f t="shared" si="9"/>
        <v>41285900.52039969</v>
      </c>
      <c r="BM9" s="369"/>
      <c r="BN9" s="86">
        <v>22064788.1428454</v>
      </c>
      <c r="BO9" s="71">
        <v>2692987.7515657898</v>
      </c>
      <c r="BP9" s="71">
        <v>16528124.6259885</v>
      </c>
      <c r="BQ9" s="72">
        <v>314387.24152992998</v>
      </c>
      <c r="BR9" s="259">
        <f t="shared" si="10"/>
        <v>41285900.52039969</v>
      </c>
      <c r="BS9" s="369"/>
      <c r="BT9" s="86">
        <v>22064788.1428454</v>
      </c>
      <c r="BU9" s="71">
        <v>2692987.7515657898</v>
      </c>
      <c r="BV9" s="71">
        <v>16528124.6259885</v>
      </c>
      <c r="BW9" s="72">
        <v>314387.24152992998</v>
      </c>
      <c r="BX9" s="259">
        <f t="shared" si="11"/>
        <v>41285900.52039969</v>
      </c>
      <c r="BY9" s="369"/>
      <c r="BZ9" s="86">
        <v>22064788.1428454</v>
      </c>
      <c r="CA9" s="71">
        <v>2692987.7515657898</v>
      </c>
      <c r="CB9" s="71">
        <v>16528124.6259885</v>
      </c>
      <c r="CC9" s="72">
        <v>314387.24152992998</v>
      </c>
      <c r="CD9" s="259">
        <f t="shared" si="12"/>
        <v>41285900.52039969</v>
      </c>
      <c r="CE9" s="369"/>
      <c r="CF9" s="86">
        <v>22064788.1428454</v>
      </c>
      <c r="CG9" s="71">
        <v>2692987.7515657898</v>
      </c>
      <c r="CH9" s="71">
        <v>16528124.6259885</v>
      </c>
      <c r="CI9" s="72">
        <v>314387.24152992998</v>
      </c>
      <c r="CJ9" s="259">
        <f t="shared" si="13"/>
        <v>41285900.52039969</v>
      </c>
      <c r="CK9" s="369"/>
      <c r="CL9" s="86">
        <v>22064788.1428454</v>
      </c>
      <c r="CM9" s="71">
        <v>2692987.7515657898</v>
      </c>
      <c r="CN9" s="71">
        <v>16528124.6259885</v>
      </c>
      <c r="CO9" s="72">
        <v>314387.24152992998</v>
      </c>
      <c r="CP9" s="259">
        <f t="shared" si="14"/>
        <v>41285900.52039969</v>
      </c>
      <c r="CQ9" s="369"/>
      <c r="CR9" s="86">
        <v>22064788.1428454</v>
      </c>
      <c r="CS9" s="71">
        <v>2692987.7515657898</v>
      </c>
      <c r="CT9" s="71">
        <v>16528124.6259885</v>
      </c>
      <c r="CU9" s="72">
        <v>314387.24152992998</v>
      </c>
      <c r="CV9" s="259">
        <f t="shared" si="15"/>
        <v>41285900.52039969</v>
      </c>
      <c r="CW9" s="369"/>
      <c r="CX9" s="86">
        <v>22064788.1428454</v>
      </c>
      <c r="CY9" s="71">
        <v>2692987.7515657898</v>
      </c>
      <c r="CZ9" s="71">
        <v>16528124.6259885</v>
      </c>
      <c r="DA9" s="72">
        <v>314387.24152992998</v>
      </c>
      <c r="DB9" s="259">
        <f t="shared" si="16"/>
        <v>41285900.52039969</v>
      </c>
      <c r="DC9" s="369"/>
      <c r="DD9" s="86">
        <v>22064788.1428454</v>
      </c>
      <c r="DE9" s="71">
        <v>2692987.7515657898</v>
      </c>
      <c r="DF9" s="71">
        <v>16528124.6259885</v>
      </c>
      <c r="DG9" s="72">
        <v>314387.24152992998</v>
      </c>
      <c r="DH9" s="259">
        <f t="shared" si="17"/>
        <v>41285900.52039969</v>
      </c>
      <c r="DI9" s="369"/>
      <c r="DJ9" s="86">
        <v>22064788.1428454</v>
      </c>
      <c r="DK9" s="71">
        <v>2692987.7515657898</v>
      </c>
      <c r="DL9" s="71">
        <v>16528124.6259885</v>
      </c>
      <c r="DM9" s="72">
        <v>314387.24152992998</v>
      </c>
      <c r="DN9" s="259">
        <f t="shared" si="18"/>
        <v>41285900.52039969</v>
      </c>
      <c r="DO9" s="369"/>
      <c r="DP9" s="86">
        <v>22064788.1428454</v>
      </c>
      <c r="DQ9" s="71">
        <v>2692987.7515657898</v>
      </c>
      <c r="DR9" s="71">
        <v>16528124.6259885</v>
      </c>
      <c r="DS9" s="72">
        <v>314387.24152992998</v>
      </c>
      <c r="DT9" s="259">
        <f t="shared" si="19"/>
        <v>41285900.52039969</v>
      </c>
    </row>
    <row r="10" spans="1:124" s="6" customFormat="1" x14ac:dyDescent="0.2">
      <c r="B10" s="70">
        <v>24</v>
      </c>
      <c r="C10" s="83" t="s">
        <v>209</v>
      </c>
      <c r="D10" s="90"/>
      <c r="E10" s="369"/>
      <c r="F10" s="86">
        <v>13662940.7771874</v>
      </c>
      <c r="G10" s="71">
        <v>12443295.160037</v>
      </c>
      <c r="H10" s="71">
        <v>41345408.975234397</v>
      </c>
      <c r="I10" s="72">
        <v>767077.15320081695</v>
      </c>
      <c r="J10" s="259">
        <f t="shared" si="0"/>
        <v>67451644.912458792</v>
      </c>
      <c r="K10" s="369"/>
      <c r="L10" s="86">
        <v>13662940.7771874</v>
      </c>
      <c r="M10" s="71">
        <v>12443295.160037</v>
      </c>
      <c r="N10" s="71">
        <v>41345408.975234397</v>
      </c>
      <c r="O10" s="72">
        <v>767077.15320081695</v>
      </c>
      <c r="P10" s="259">
        <f t="shared" si="1"/>
        <v>67451644.912458792</v>
      </c>
      <c r="Q10" s="369"/>
      <c r="R10" s="86">
        <v>13662940.7771874</v>
      </c>
      <c r="S10" s="71">
        <v>12443295.160037</v>
      </c>
      <c r="T10" s="71">
        <v>41345408.975234397</v>
      </c>
      <c r="U10" s="72">
        <v>767077.15320081695</v>
      </c>
      <c r="V10" s="259">
        <f t="shared" si="2"/>
        <v>67451644.912458792</v>
      </c>
      <c r="W10" s="369"/>
      <c r="X10" s="86">
        <v>13662940.7771874</v>
      </c>
      <c r="Y10" s="71">
        <v>12443295.160037</v>
      </c>
      <c r="Z10" s="71">
        <v>41345408.975234397</v>
      </c>
      <c r="AA10" s="72">
        <v>767077.15320081695</v>
      </c>
      <c r="AB10" s="259">
        <f t="shared" si="3"/>
        <v>67451644.912458792</v>
      </c>
      <c r="AC10" s="369"/>
      <c r="AD10" s="86">
        <v>13662940.7771874</v>
      </c>
      <c r="AE10" s="71">
        <v>12443295.160037</v>
      </c>
      <c r="AF10" s="71">
        <v>41345408.975234397</v>
      </c>
      <c r="AG10" s="72">
        <v>767077.15320081695</v>
      </c>
      <c r="AH10" s="259">
        <f t="shared" si="4"/>
        <v>67451644.912458792</v>
      </c>
      <c r="AI10" s="369"/>
      <c r="AJ10" s="86">
        <v>13662940.7771874</v>
      </c>
      <c r="AK10" s="71">
        <v>12443295.160037</v>
      </c>
      <c r="AL10" s="71">
        <v>41345408.975234397</v>
      </c>
      <c r="AM10" s="72">
        <v>767077.15320081695</v>
      </c>
      <c r="AN10" s="259">
        <f t="shared" si="5"/>
        <v>67451644.912458792</v>
      </c>
      <c r="AO10" s="369"/>
      <c r="AP10" s="86">
        <v>13662940.7771874</v>
      </c>
      <c r="AQ10" s="71">
        <v>12443295.160037</v>
      </c>
      <c r="AR10" s="71">
        <v>41345408.975234397</v>
      </c>
      <c r="AS10" s="72">
        <v>767077.15320081695</v>
      </c>
      <c r="AT10" s="259">
        <f t="shared" si="6"/>
        <v>67451644.912458792</v>
      </c>
      <c r="AU10" s="369"/>
      <c r="AV10" s="86">
        <v>13662940.7771874</v>
      </c>
      <c r="AW10" s="71">
        <v>12443295.160037</v>
      </c>
      <c r="AX10" s="71">
        <v>41345408.975234397</v>
      </c>
      <c r="AY10" s="72">
        <v>767077.15320081695</v>
      </c>
      <c r="AZ10" s="259">
        <f t="shared" si="7"/>
        <v>67451644.912458792</v>
      </c>
      <c r="BA10" s="369"/>
      <c r="BB10" s="86">
        <v>13662940.7771874</v>
      </c>
      <c r="BC10" s="71">
        <v>12443295.160037</v>
      </c>
      <c r="BD10" s="71">
        <v>41345408.975234397</v>
      </c>
      <c r="BE10" s="72">
        <v>767077.15320081695</v>
      </c>
      <c r="BF10" s="259">
        <f t="shared" si="8"/>
        <v>67451644.912458792</v>
      </c>
      <c r="BG10" s="369"/>
      <c r="BH10" s="86">
        <v>13662940.7771874</v>
      </c>
      <c r="BI10" s="71">
        <v>12443295.160037</v>
      </c>
      <c r="BJ10" s="71">
        <v>41345408.975234397</v>
      </c>
      <c r="BK10" s="72">
        <v>767077.15320081695</v>
      </c>
      <c r="BL10" s="259">
        <f t="shared" si="9"/>
        <v>67451644.912458792</v>
      </c>
      <c r="BM10" s="369"/>
      <c r="BN10" s="86">
        <v>13662940.7771874</v>
      </c>
      <c r="BO10" s="71">
        <v>12443295.160037</v>
      </c>
      <c r="BP10" s="71">
        <v>41345408.975234397</v>
      </c>
      <c r="BQ10" s="72">
        <v>767077.15320081695</v>
      </c>
      <c r="BR10" s="259">
        <f t="shared" si="10"/>
        <v>67451644.912458792</v>
      </c>
      <c r="BS10" s="369"/>
      <c r="BT10" s="86">
        <v>13662940.7771874</v>
      </c>
      <c r="BU10" s="71">
        <v>12443295.160037</v>
      </c>
      <c r="BV10" s="71">
        <v>41345408.975234397</v>
      </c>
      <c r="BW10" s="72">
        <v>767077.15320081695</v>
      </c>
      <c r="BX10" s="259">
        <f t="shared" si="11"/>
        <v>67451644.912458792</v>
      </c>
      <c r="BY10" s="369"/>
      <c r="BZ10" s="86">
        <v>13662940.7771874</v>
      </c>
      <c r="CA10" s="71">
        <v>12443295.160037</v>
      </c>
      <c r="CB10" s="71">
        <v>41345408.975234397</v>
      </c>
      <c r="CC10" s="72">
        <v>767077.15320081695</v>
      </c>
      <c r="CD10" s="259">
        <f t="shared" si="12"/>
        <v>67451644.912458792</v>
      </c>
      <c r="CE10" s="369"/>
      <c r="CF10" s="86">
        <v>13662940.7771874</v>
      </c>
      <c r="CG10" s="71">
        <v>12443295.160037</v>
      </c>
      <c r="CH10" s="71">
        <v>41345408.975234397</v>
      </c>
      <c r="CI10" s="72">
        <v>767077.15320081695</v>
      </c>
      <c r="CJ10" s="259">
        <f t="shared" si="13"/>
        <v>67451644.912458792</v>
      </c>
      <c r="CK10" s="369"/>
      <c r="CL10" s="86">
        <v>13662940.7771874</v>
      </c>
      <c r="CM10" s="71">
        <v>12443295.160037</v>
      </c>
      <c r="CN10" s="71">
        <v>41345408.975234397</v>
      </c>
      <c r="CO10" s="72">
        <v>767077.15320081695</v>
      </c>
      <c r="CP10" s="259">
        <f t="shared" si="14"/>
        <v>67451644.912458792</v>
      </c>
      <c r="CQ10" s="369"/>
      <c r="CR10" s="86">
        <v>13662940.7771874</v>
      </c>
      <c r="CS10" s="71">
        <v>12443295.160037</v>
      </c>
      <c r="CT10" s="71">
        <v>41345408.975234397</v>
      </c>
      <c r="CU10" s="72">
        <v>767077.15320081695</v>
      </c>
      <c r="CV10" s="259">
        <f t="shared" si="15"/>
        <v>67451644.912458792</v>
      </c>
      <c r="CW10" s="369"/>
      <c r="CX10" s="86">
        <v>13662940.7771874</v>
      </c>
      <c r="CY10" s="71">
        <v>12443295.160037</v>
      </c>
      <c r="CZ10" s="71">
        <v>41345408.975234397</v>
      </c>
      <c r="DA10" s="72">
        <v>767077.15320081695</v>
      </c>
      <c r="DB10" s="259">
        <f t="shared" si="16"/>
        <v>67451644.912458792</v>
      </c>
      <c r="DC10" s="369"/>
      <c r="DD10" s="86">
        <v>13662940.7771874</v>
      </c>
      <c r="DE10" s="71">
        <v>12443295.160037</v>
      </c>
      <c r="DF10" s="71">
        <v>41345408.975234397</v>
      </c>
      <c r="DG10" s="72">
        <v>767077.15320081695</v>
      </c>
      <c r="DH10" s="259">
        <f t="shared" si="17"/>
        <v>67451644.912458792</v>
      </c>
      <c r="DI10" s="369"/>
      <c r="DJ10" s="86">
        <v>13662940.7771874</v>
      </c>
      <c r="DK10" s="71">
        <v>12443295.160037</v>
      </c>
      <c r="DL10" s="71">
        <v>41345408.975234397</v>
      </c>
      <c r="DM10" s="72">
        <v>767077.15320081695</v>
      </c>
      <c r="DN10" s="259">
        <f t="shared" si="18"/>
        <v>67451644.912458792</v>
      </c>
      <c r="DO10" s="369"/>
      <c r="DP10" s="86">
        <v>13662940.7771874</v>
      </c>
      <c r="DQ10" s="71">
        <v>12443295.160037</v>
      </c>
      <c r="DR10" s="71">
        <v>41345408.975234397</v>
      </c>
      <c r="DS10" s="72">
        <v>767077.15320081695</v>
      </c>
      <c r="DT10" s="259">
        <f t="shared" si="19"/>
        <v>67451644.912458792</v>
      </c>
    </row>
    <row r="11" spans="1:124" s="241" customFormat="1" x14ac:dyDescent="0.2">
      <c r="A11" s="6"/>
      <c r="B11" s="70">
        <v>25</v>
      </c>
      <c r="C11" s="83" t="s">
        <v>210</v>
      </c>
      <c r="D11" s="90"/>
      <c r="E11" s="369"/>
      <c r="F11" s="86">
        <v>279724434</v>
      </c>
      <c r="G11" s="71">
        <v>0</v>
      </c>
      <c r="H11" s="71">
        <v>0</v>
      </c>
      <c r="I11" s="72">
        <v>0</v>
      </c>
      <c r="J11" s="259">
        <f>SUM(F11:H11)</f>
        <v>279724434</v>
      </c>
      <c r="K11" s="369"/>
      <c r="L11" s="86">
        <v>279724434</v>
      </c>
      <c r="M11" s="71">
        <v>0</v>
      </c>
      <c r="N11" s="71">
        <v>0</v>
      </c>
      <c r="O11" s="72">
        <v>0</v>
      </c>
      <c r="P11" s="259">
        <f>SUM(L11:N11)</f>
        <v>279724434</v>
      </c>
      <c r="Q11" s="369"/>
      <c r="R11" s="86">
        <v>279724434</v>
      </c>
      <c r="S11" s="71">
        <v>0</v>
      </c>
      <c r="T11" s="71">
        <v>0</v>
      </c>
      <c r="U11" s="72">
        <v>0</v>
      </c>
      <c r="V11" s="259">
        <f>SUM(R11:T11)</f>
        <v>279724434</v>
      </c>
      <c r="W11" s="369"/>
      <c r="X11" s="86">
        <v>279724434</v>
      </c>
      <c r="Y11" s="71">
        <v>0</v>
      </c>
      <c r="Z11" s="71">
        <v>0</v>
      </c>
      <c r="AA11" s="72">
        <v>0</v>
      </c>
      <c r="AB11" s="259">
        <f>SUM(X11:Z11)</f>
        <v>279724434</v>
      </c>
      <c r="AC11" s="369"/>
      <c r="AD11" s="86">
        <v>279724434</v>
      </c>
      <c r="AE11" s="71">
        <v>0</v>
      </c>
      <c r="AF11" s="71">
        <v>0</v>
      </c>
      <c r="AG11" s="72">
        <v>0</v>
      </c>
      <c r="AH11" s="259">
        <f>SUM(AD11:AF11)</f>
        <v>279724434</v>
      </c>
      <c r="AI11" s="369"/>
      <c r="AJ11" s="86">
        <v>279724434</v>
      </c>
      <c r="AK11" s="71">
        <v>0</v>
      </c>
      <c r="AL11" s="71">
        <v>0</v>
      </c>
      <c r="AM11" s="72">
        <v>0</v>
      </c>
      <c r="AN11" s="259">
        <f>SUM(AJ11:AL11)</f>
        <v>279724434</v>
      </c>
      <c r="AO11" s="369"/>
      <c r="AP11" s="86">
        <v>279724434</v>
      </c>
      <c r="AQ11" s="71">
        <v>0</v>
      </c>
      <c r="AR11" s="71">
        <v>0</v>
      </c>
      <c r="AS11" s="72">
        <v>0</v>
      </c>
      <c r="AT11" s="259">
        <f>SUM(AP11:AR11)</f>
        <v>279724434</v>
      </c>
      <c r="AU11" s="369"/>
      <c r="AV11" s="86">
        <v>279724434</v>
      </c>
      <c r="AW11" s="71">
        <v>0</v>
      </c>
      <c r="AX11" s="71">
        <v>0</v>
      </c>
      <c r="AY11" s="72">
        <v>0</v>
      </c>
      <c r="AZ11" s="259">
        <f>SUM(AV11:AX11)</f>
        <v>279724434</v>
      </c>
      <c r="BA11" s="369"/>
      <c r="BB11" s="86">
        <v>279724434</v>
      </c>
      <c r="BC11" s="71">
        <v>0</v>
      </c>
      <c r="BD11" s="71">
        <v>0</v>
      </c>
      <c r="BE11" s="72">
        <v>0</v>
      </c>
      <c r="BF11" s="259">
        <f>SUM(BB11:BD11)</f>
        <v>279724434</v>
      </c>
      <c r="BG11" s="369"/>
      <c r="BH11" s="86">
        <v>279724434</v>
      </c>
      <c r="BI11" s="71">
        <v>0</v>
      </c>
      <c r="BJ11" s="71">
        <v>0</v>
      </c>
      <c r="BK11" s="72">
        <v>0</v>
      </c>
      <c r="BL11" s="259">
        <f>SUM(BH11:BJ11)</f>
        <v>279724434</v>
      </c>
      <c r="BM11" s="369"/>
      <c r="BN11" s="86">
        <v>279724434</v>
      </c>
      <c r="BO11" s="71">
        <v>0</v>
      </c>
      <c r="BP11" s="71">
        <v>0</v>
      </c>
      <c r="BQ11" s="72">
        <v>0</v>
      </c>
      <c r="BR11" s="259">
        <f>SUM(BN11:BP11)</f>
        <v>279724434</v>
      </c>
      <c r="BS11" s="369"/>
      <c r="BT11" s="86">
        <v>279724434</v>
      </c>
      <c r="BU11" s="71">
        <v>0</v>
      </c>
      <c r="BV11" s="71">
        <v>0</v>
      </c>
      <c r="BW11" s="72">
        <v>0</v>
      </c>
      <c r="BX11" s="259">
        <f>SUM(BT11:BV11)</f>
        <v>279724434</v>
      </c>
      <c r="BY11" s="369"/>
      <c r="BZ11" s="86">
        <v>279724434</v>
      </c>
      <c r="CA11" s="71">
        <v>0</v>
      </c>
      <c r="CB11" s="71">
        <v>0</v>
      </c>
      <c r="CC11" s="72">
        <v>0</v>
      </c>
      <c r="CD11" s="259">
        <f>SUM(BZ11:CB11)</f>
        <v>279724434</v>
      </c>
      <c r="CE11" s="369"/>
      <c r="CF11" s="86">
        <v>279724434</v>
      </c>
      <c r="CG11" s="71">
        <v>0</v>
      </c>
      <c r="CH11" s="71">
        <v>0</v>
      </c>
      <c r="CI11" s="72">
        <v>0</v>
      </c>
      <c r="CJ11" s="259">
        <f>SUM(CF11:CH11)</f>
        <v>279724434</v>
      </c>
      <c r="CK11" s="369"/>
      <c r="CL11" s="86">
        <v>279724434</v>
      </c>
      <c r="CM11" s="71">
        <v>0</v>
      </c>
      <c r="CN11" s="71">
        <v>0</v>
      </c>
      <c r="CO11" s="72">
        <v>0</v>
      </c>
      <c r="CP11" s="259">
        <f>SUM(CL11:CN11)</f>
        <v>279724434</v>
      </c>
      <c r="CQ11" s="369"/>
      <c r="CR11" s="86">
        <v>279724434</v>
      </c>
      <c r="CS11" s="71">
        <v>0</v>
      </c>
      <c r="CT11" s="71">
        <v>0</v>
      </c>
      <c r="CU11" s="72">
        <v>0</v>
      </c>
      <c r="CV11" s="259">
        <f>SUM(CR11:CT11)</f>
        <v>279724434</v>
      </c>
      <c r="CW11" s="369"/>
      <c r="CX11" s="86">
        <v>279724434</v>
      </c>
      <c r="CY11" s="71">
        <v>0</v>
      </c>
      <c r="CZ11" s="71">
        <v>0</v>
      </c>
      <c r="DA11" s="72">
        <v>0</v>
      </c>
      <c r="DB11" s="259">
        <f>SUM(CX11:CZ11)</f>
        <v>279724434</v>
      </c>
      <c r="DC11" s="369"/>
      <c r="DD11" s="86">
        <v>279724434</v>
      </c>
      <c r="DE11" s="71">
        <v>0</v>
      </c>
      <c r="DF11" s="71">
        <v>0</v>
      </c>
      <c r="DG11" s="72">
        <v>0</v>
      </c>
      <c r="DH11" s="259">
        <f>SUM(DD11:DF11)</f>
        <v>279724434</v>
      </c>
      <c r="DI11" s="369"/>
      <c r="DJ11" s="86">
        <v>279724434</v>
      </c>
      <c r="DK11" s="71">
        <v>0</v>
      </c>
      <c r="DL11" s="71">
        <v>0</v>
      </c>
      <c r="DM11" s="72">
        <v>0</v>
      </c>
      <c r="DN11" s="259">
        <f>SUM(DJ11:DL11)</f>
        <v>279724434</v>
      </c>
      <c r="DO11" s="369"/>
      <c r="DP11" s="86">
        <v>279724434</v>
      </c>
      <c r="DQ11" s="71">
        <v>0</v>
      </c>
      <c r="DR11" s="71">
        <v>0</v>
      </c>
      <c r="DS11" s="72">
        <v>0</v>
      </c>
      <c r="DT11" s="259">
        <f>SUM(DP11:DR11)</f>
        <v>279724434</v>
      </c>
    </row>
    <row r="12" spans="1:124" s="6" customFormat="1" x14ac:dyDescent="0.2">
      <c r="B12" s="70">
        <v>26</v>
      </c>
      <c r="C12" s="83" t="s">
        <v>211</v>
      </c>
      <c r="D12" s="90"/>
      <c r="E12" s="369"/>
      <c r="F12" s="86">
        <v>8372438.2566405702</v>
      </c>
      <c r="G12" s="71">
        <v>2172665.08338243</v>
      </c>
      <c r="H12" s="71">
        <v>15110212.414102601</v>
      </c>
      <c r="I12" s="72">
        <v>278805.25137804798</v>
      </c>
      <c r="J12" s="259">
        <f t="shared" si="0"/>
        <v>25655315.754125603</v>
      </c>
      <c r="K12" s="369"/>
      <c r="L12" s="86">
        <v>8372438.2566405702</v>
      </c>
      <c r="M12" s="71">
        <v>2172665.08338243</v>
      </c>
      <c r="N12" s="71">
        <v>15110212.414102601</v>
      </c>
      <c r="O12" s="72">
        <v>278805.25137804798</v>
      </c>
      <c r="P12" s="259">
        <f t="shared" ref="P12" si="20">SUM(L12:N12)</f>
        <v>25655315.754125603</v>
      </c>
      <c r="Q12" s="369"/>
      <c r="R12" s="86">
        <v>8372438.2566405702</v>
      </c>
      <c r="S12" s="71">
        <v>2172665.08338243</v>
      </c>
      <c r="T12" s="71">
        <v>15110212.414102601</v>
      </c>
      <c r="U12" s="72">
        <v>278805.25137804798</v>
      </c>
      <c r="V12" s="259">
        <f t="shared" ref="V12" si="21">SUM(R12:T12)</f>
        <v>25655315.754125603</v>
      </c>
      <c r="W12" s="369"/>
      <c r="X12" s="86">
        <v>8372438.2566405702</v>
      </c>
      <c r="Y12" s="71">
        <v>2172665.08338243</v>
      </c>
      <c r="Z12" s="71">
        <v>15110212.414102601</v>
      </c>
      <c r="AA12" s="72">
        <v>278805.25137804798</v>
      </c>
      <c r="AB12" s="259">
        <f t="shared" ref="AB12" si="22">SUM(X12:Z12)</f>
        <v>25655315.754125603</v>
      </c>
      <c r="AC12" s="369"/>
      <c r="AD12" s="86">
        <v>8372438.2566405702</v>
      </c>
      <c r="AE12" s="71">
        <v>2172665.08338243</v>
      </c>
      <c r="AF12" s="71">
        <v>15110212.414102601</v>
      </c>
      <c r="AG12" s="72">
        <v>278805.25137804798</v>
      </c>
      <c r="AH12" s="259">
        <f t="shared" ref="AH12" si="23">SUM(AD12:AF12)</f>
        <v>25655315.754125603</v>
      </c>
      <c r="AI12" s="369"/>
      <c r="AJ12" s="86">
        <v>8372438.2566405702</v>
      </c>
      <c r="AK12" s="71">
        <v>2172665.08338243</v>
      </c>
      <c r="AL12" s="71">
        <v>15110212.414102601</v>
      </c>
      <c r="AM12" s="72">
        <v>278805.25137804798</v>
      </c>
      <c r="AN12" s="259">
        <f t="shared" ref="AN12" si="24">SUM(AJ12:AL12)</f>
        <v>25655315.754125603</v>
      </c>
      <c r="AO12" s="369"/>
      <c r="AP12" s="86">
        <v>8372438.2566405702</v>
      </c>
      <c r="AQ12" s="71">
        <v>2172665.08338243</v>
      </c>
      <c r="AR12" s="71">
        <v>15110212.414102601</v>
      </c>
      <c r="AS12" s="72">
        <v>278805.25137804798</v>
      </c>
      <c r="AT12" s="259">
        <f t="shared" ref="AT12" si="25">SUM(AP12:AR12)</f>
        <v>25655315.754125603</v>
      </c>
      <c r="AU12" s="369"/>
      <c r="AV12" s="86">
        <v>8372438.2566405702</v>
      </c>
      <c r="AW12" s="71">
        <v>2172665.08338243</v>
      </c>
      <c r="AX12" s="71">
        <v>15110212.414102601</v>
      </c>
      <c r="AY12" s="72">
        <v>278805.25137804798</v>
      </c>
      <c r="AZ12" s="259">
        <f t="shared" ref="AZ12" si="26">SUM(AV12:AX12)</f>
        <v>25655315.754125603</v>
      </c>
      <c r="BA12" s="369"/>
      <c r="BB12" s="86">
        <v>8372438.2566405702</v>
      </c>
      <c r="BC12" s="71">
        <v>2172665.08338243</v>
      </c>
      <c r="BD12" s="71">
        <v>15110212.414102601</v>
      </c>
      <c r="BE12" s="72">
        <v>278805.25137804798</v>
      </c>
      <c r="BF12" s="259">
        <f t="shared" ref="BF12" si="27">SUM(BB12:BD12)</f>
        <v>25655315.754125603</v>
      </c>
      <c r="BG12" s="369"/>
      <c r="BH12" s="86">
        <v>8372438.2566405702</v>
      </c>
      <c r="BI12" s="71">
        <v>2172665.08338243</v>
      </c>
      <c r="BJ12" s="71">
        <v>15110212.414102601</v>
      </c>
      <c r="BK12" s="72">
        <v>278805.25137804798</v>
      </c>
      <c r="BL12" s="259">
        <f t="shared" ref="BL12" si="28">SUM(BH12:BJ12)</f>
        <v>25655315.754125603</v>
      </c>
      <c r="BM12" s="369"/>
      <c r="BN12" s="86">
        <v>8372438.2566405702</v>
      </c>
      <c r="BO12" s="71">
        <v>2172665.08338243</v>
      </c>
      <c r="BP12" s="71">
        <v>15110212.414102601</v>
      </c>
      <c r="BQ12" s="72">
        <v>278805.25137804798</v>
      </c>
      <c r="BR12" s="259">
        <f t="shared" ref="BR12" si="29">SUM(BN12:BP12)</f>
        <v>25655315.754125603</v>
      </c>
      <c r="BS12" s="369"/>
      <c r="BT12" s="86">
        <v>8372438.2566405702</v>
      </c>
      <c r="BU12" s="71">
        <v>2172665.08338243</v>
      </c>
      <c r="BV12" s="71">
        <v>15110212.414102601</v>
      </c>
      <c r="BW12" s="72">
        <v>278805.25137804798</v>
      </c>
      <c r="BX12" s="259">
        <f t="shared" ref="BX12" si="30">SUM(BT12:BV12)</f>
        <v>25655315.754125603</v>
      </c>
      <c r="BY12" s="369"/>
      <c r="BZ12" s="86">
        <v>8372438.2566405702</v>
      </c>
      <c r="CA12" s="71">
        <v>2172665.08338243</v>
      </c>
      <c r="CB12" s="71">
        <v>15110212.414102601</v>
      </c>
      <c r="CC12" s="72">
        <v>278805.25137804798</v>
      </c>
      <c r="CD12" s="259">
        <f t="shared" ref="CD12" si="31">SUM(BZ12:CB12)</f>
        <v>25655315.754125603</v>
      </c>
      <c r="CE12" s="369"/>
      <c r="CF12" s="86">
        <v>8372438.2566405702</v>
      </c>
      <c r="CG12" s="71">
        <v>2172665.08338243</v>
      </c>
      <c r="CH12" s="71">
        <v>15110212.414102601</v>
      </c>
      <c r="CI12" s="72">
        <v>278805.25137804798</v>
      </c>
      <c r="CJ12" s="259">
        <f t="shared" ref="CJ12" si="32">SUM(CF12:CH12)</f>
        <v>25655315.754125603</v>
      </c>
      <c r="CK12" s="369"/>
      <c r="CL12" s="86">
        <v>8372438.2566405702</v>
      </c>
      <c r="CM12" s="71">
        <v>2172665.08338243</v>
      </c>
      <c r="CN12" s="71">
        <v>15110212.414102601</v>
      </c>
      <c r="CO12" s="72">
        <v>278805.25137804798</v>
      </c>
      <c r="CP12" s="259">
        <f t="shared" ref="CP12" si="33">SUM(CL12:CN12)</f>
        <v>25655315.754125603</v>
      </c>
      <c r="CQ12" s="369"/>
      <c r="CR12" s="86">
        <v>8372438.2566405702</v>
      </c>
      <c r="CS12" s="71">
        <v>2172665.08338243</v>
      </c>
      <c r="CT12" s="71">
        <v>15110212.414102601</v>
      </c>
      <c r="CU12" s="72">
        <v>278805.25137804798</v>
      </c>
      <c r="CV12" s="259">
        <f t="shared" ref="CV12" si="34">SUM(CR12:CT12)</f>
        <v>25655315.754125603</v>
      </c>
      <c r="CW12" s="369"/>
      <c r="CX12" s="86">
        <v>8372438.2566405702</v>
      </c>
      <c r="CY12" s="71">
        <v>2172665.08338243</v>
      </c>
      <c r="CZ12" s="71">
        <v>15110212.414102601</v>
      </c>
      <c r="DA12" s="72">
        <v>278805.25137804798</v>
      </c>
      <c r="DB12" s="259">
        <f t="shared" ref="DB12" si="35">SUM(CX12:CZ12)</f>
        <v>25655315.754125603</v>
      </c>
      <c r="DC12" s="369"/>
      <c r="DD12" s="86">
        <v>8372438.2566405702</v>
      </c>
      <c r="DE12" s="71">
        <v>2172665.08338243</v>
      </c>
      <c r="DF12" s="71">
        <v>15110212.414102601</v>
      </c>
      <c r="DG12" s="72">
        <v>278805.25137804798</v>
      </c>
      <c r="DH12" s="259">
        <f t="shared" ref="DH12" si="36">SUM(DD12:DF12)</f>
        <v>25655315.754125603</v>
      </c>
      <c r="DI12" s="369"/>
      <c r="DJ12" s="86">
        <v>8372438.2566405702</v>
      </c>
      <c r="DK12" s="71">
        <v>2172665.08338243</v>
      </c>
      <c r="DL12" s="71">
        <v>15110212.414102601</v>
      </c>
      <c r="DM12" s="72">
        <v>278805.25137804798</v>
      </c>
      <c r="DN12" s="259">
        <f t="shared" ref="DN12" si="37">SUM(DJ12:DL12)</f>
        <v>25655315.754125603</v>
      </c>
      <c r="DO12" s="369"/>
      <c r="DP12" s="86">
        <v>8372438.2566405702</v>
      </c>
      <c r="DQ12" s="71">
        <v>2172665.08338243</v>
      </c>
      <c r="DR12" s="71">
        <v>15110212.414102601</v>
      </c>
      <c r="DS12" s="72">
        <v>278805.25137804798</v>
      </c>
      <c r="DT12" s="259">
        <f t="shared" ref="DT12" si="38">SUM(DP12:DR12)</f>
        <v>25655315.754125603</v>
      </c>
    </row>
    <row r="13" spans="1:124" s="6" customFormat="1" x14ac:dyDescent="0.2">
      <c r="A13" s="241"/>
      <c r="B13" s="364">
        <v>30</v>
      </c>
      <c r="C13" s="365" t="s">
        <v>212</v>
      </c>
      <c r="D13" s="370"/>
      <c r="E13" s="366"/>
      <c r="F13" s="371"/>
      <c r="G13" s="372"/>
      <c r="H13" s="372"/>
      <c r="I13" s="373"/>
      <c r="J13" s="368">
        <f>SUM(J14:J18)</f>
        <v>684351957.80313289</v>
      </c>
      <c r="K13" s="366"/>
      <c r="L13" s="371"/>
      <c r="M13" s="372"/>
      <c r="N13" s="372"/>
      <c r="O13" s="373"/>
      <c r="P13" s="368">
        <f>SUM(P14:P18)</f>
        <v>684351957.80313289</v>
      </c>
      <c r="Q13" s="366"/>
      <c r="R13" s="371"/>
      <c r="S13" s="372"/>
      <c r="T13" s="372"/>
      <c r="U13" s="373"/>
      <c r="V13" s="368">
        <f>SUM(V14:V18)</f>
        <v>684351957.80313289</v>
      </c>
      <c r="W13" s="366"/>
      <c r="X13" s="371"/>
      <c r="Y13" s="372"/>
      <c r="Z13" s="372"/>
      <c r="AA13" s="373"/>
      <c r="AB13" s="368">
        <f>SUM(AB14:AB18)</f>
        <v>684351957.80313289</v>
      </c>
      <c r="AC13" s="366"/>
      <c r="AD13" s="371"/>
      <c r="AE13" s="372"/>
      <c r="AF13" s="372"/>
      <c r="AG13" s="373"/>
      <c r="AH13" s="368">
        <f>SUM(AH14:AH18)</f>
        <v>684351957.80313289</v>
      </c>
      <c r="AI13" s="366"/>
      <c r="AJ13" s="371"/>
      <c r="AK13" s="372"/>
      <c r="AL13" s="372"/>
      <c r="AM13" s="373"/>
      <c r="AN13" s="368">
        <f>SUM(AN14:AN18)</f>
        <v>684351957.80313289</v>
      </c>
      <c r="AO13" s="366"/>
      <c r="AP13" s="371"/>
      <c r="AQ13" s="372"/>
      <c r="AR13" s="372"/>
      <c r="AS13" s="373"/>
      <c r="AT13" s="368">
        <f>SUM(AT14:AT18)</f>
        <v>684351957.80313289</v>
      </c>
      <c r="AU13" s="366"/>
      <c r="AV13" s="371"/>
      <c r="AW13" s="372"/>
      <c r="AX13" s="372"/>
      <c r="AY13" s="373"/>
      <c r="AZ13" s="368">
        <f>SUM(AZ14:AZ18)</f>
        <v>684351957.80313289</v>
      </c>
      <c r="BA13" s="366"/>
      <c r="BB13" s="371"/>
      <c r="BC13" s="372"/>
      <c r="BD13" s="372"/>
      <c r="BE13" s="373"/>
      <c r="BF13" s="368">
        <f>SUM(BF14:BF18)</f>
        <v>684351957.80313289</v>
      </c>
      <c r="BG13" s="366"/>
      <c r="BH13" s="371"/>
      <c r="BI13" s="372"/>
      <c r="BJ13" s="372"/>
      <c r="BK13" s="373"/>
      <c r="BL13" s="368">
        <f>SUM(BL14:BL18)</f>
        <v>684351957.80313289</v>
      </c>
      <c r="BM13" s="366"/>
      <c r="BN13" s="371"/>
      <c r="BO13" s="372"/>
      <c r="BP13" s="372"/>
      <c r="BQ13" s="373"/>
      <c r="BR13" s="368">
        <f>SUM(BR14:BR18)</f>
        <v>684351957.80313289</v>
      </c>
      <c r="BS13" s="366"/>
      <c r="BT13" s="371"/>
      <c r="BU13" s="372"/>
      <c r="BV13" s="372"/>
      <c r="BW13" s="373"/>
      <c r="BX13" s="368">
        <f>SUM(BX14:BX18)</f>
        <v>684351957.80313289</v>
      </c>
      <c r="BY13" s="366"/>
      <c r="BZ13" s="371"/>
      <c r="CA13" s="372"/>
      <c r="CB13" s="372"/>
      <c r="CC13" s="373"/>
      <c r="CD13" s="368">
        <f>SUM(CD14:CD18)</f>
        <v>684351957.80313289</v>
      </c>
      <c r="CE13" s="366"/>
      <c r="CF13" s="371"/>
      <c r="CG13" s="372"/>
      <c r="CH13" s="372"/>
      <c r="CI13" s="373"/>
      <c r="CJ13" s="368">
        <f>SUM(CJ14:CJ18)</f>
        <v>684351957.80313289</v>
      </c>
      <c r="CK13" s="366"/>
      <c r="CL13" s="371"/>
      <c r="CM13" s="372"/>
      <c r="CN13" s="372"/>
      <c r="CO13" s="373"/>
      <c r="CP13" s="368">
        <f>SUM(CP14:CP18)</f>
        <v>684351957.80313289</v>
      </c>
      <c r="CQ13" s="366"/>
      <c r="CR13" s="371"/>
      <c r="CS13" s="372"/>
      <c r="CT13" s="372"/>
      <c r="CU13" s="373"/>
      <c r="CV13" s="368">
        <f>SUM(CV14:CV18)</f>
        <v>684351957.80313289</v>
      </c>
      <c r="CW13" s="366"/>
      <c r="CX13" s="371"/>
      <c r="CY13" s="372"/>
      <c r="CZ13" s="372"/>
      <c r="DA13" s="373"/>
      <c r="DB13" s="368">
        <f>SUM(DB14:DB18)</f>
        <v>684351957.80313289</v>
      </c>
      <c r="DC13" s="366"/>
      <c r="DD13" s="371"/>
      <c r="DE13" s="372"/>
      <c r="DF13" s="372"/>
      <c r="DG13" s="373"/>
      <c r="DH13" s="368">
        <f>SUM(DH14:DH18)</f>
        <v>684351957.80313289</v>
      </c>
      <c r="DI13" s="366"/>
      <c r="DJ13" s="371"/>
      <c r="DK13" s="372"/>
      <c r="DL13" s="372"/>
      <c r="DM13" s="373"/>
      <c r="DN13" s="368">
        <f>SUM(DN14:DN18)</f>
        <v>684351957.80313289</v>
      </c>
      <c r="DO13" s="366"/>
      <c r="DP13" s="371"/>
      <c r="DQ13" s="372"/>
      <c r="DR13" s="372"/>
      <c r="DS13" s="373"/>
      <c r="DT13" s="368">
        <f>SUM(DT14:DT18)</f>
        <v>684351957.80313289</v>
      </c>
    </row>
    <row r="14" spans="1:124" s="6" customFormat="1" x14ac:dyDescent="0.2">
      <c r="B14" s="70">
        <v>31</v>
      </c>
      <c r="C14" s="83" t="s">
        <v>213</v>
      </c>
      <c r="D14" s="13"/>
      <c r="E14" s="13"/>
      <c r="F14" s="87"/>
      <c r="G14" s="73"/>
      <c r="H14" s="73"/>
      <c r="I14" s="72"/>
      <c r="J14" s="259">
        <f>G5*'SFR Relationships'!$D$36*I5/J4/'SFR Relationships'!$D$31/'SFR Relationships'!$D$32+H5*'SFR Relationships'!$D$34</f>
        <v>151451193.95516631</v>
      </c>
      <c r="K14" s="13"/>
      <c r="L14" s="87"/>
      <c r="M14" s="73"/>
      <c r="N14" s="73"/>
      <c r="O14" s="72"/>
      <c r="P14" s="259">
        <f>M5*'SFR Relationships'!$D$36*O5/P4/'SFR Relationships'!$D$31/'SFR Relationships'!$D$32+N5*'SFR Relationships'!$D$34</f>
        <v>151451193.95516631</v>
      </c>
      <c r="Q14" s="13"/>
      <c r="R14" s="87"/>
      <c r="S14" s="73"/>
      <c r="T14" s="73"/>
      <c r="U14" s="72"/>
      <c r="V14" s="259">
        <f>S5*'SFR Relationships'!$D$36*U5/V4/'SFR Relationships'!$D$31/'SFR Relationships'!$D$32+T5*'SFR Relationships'!$D$34</f>
        <v>151451193.95516631</v>
      </c>
      <c r="W14" s="13"/>
      <c r="X14" s="87"/>
      <c r="Y14" s="73"/>
      <c r="Z14" s="73"/>
      <c r="AA14" s="72"/>
      <c r="AB14" s="259">
        <f>Y5*'SFR Relationships'!$D$36*AA5/AB4/'SFR Relationships'!$D$31/'SFR Relationships'!$D$32+Z5*'SFR Relationships'!$D$34</f>
        <v>151451193.95516631</v>
      </c>
      <c r="AC14" s="13"/>
      <c r="AD14" s="87"/>
      <c r="AE14" s="73"/>
      <c r="AF14" s="73"/>
      <c r="AG14" s="72"/>
      <c r="AH14" s="259">
        <f>AE5*'SFR Relationships'!$D$36*AG5/AH4/'SFR Relationships'!$D$31/'SFR Relationships'!$D$32+AF5*'SFR Relationships'!$D$34</f>
        <v>151451193.95516631</v>
      </c>
      <c r="AI14" s="13"/>
      <c r="AJ14" s="87"/>
      <c r="AK14" s="73"/>
      <c r="AL14" s="73"/>
      <c r="AM14" s="72"/>
      <c r="AN14" s="259">
        <f>AK5*'SFR Relationships'!$D$36*AM5/AN4/'SFR Relationships'!$D$31/'SFR Relationships'!$D$32+AL5*'SFR Relationships'!$D$34</f>
        <v>151451193.95516631</v>
      </c>
      <c r="AO14" s="13"/>
      <c r="AP14" s="87"/>
      <c r="AQ14" s="73"/>
      <c r="AR14" s="73"/>
      <c r="AS14" s="72"/>
      <c r="AT14" s="259">
        <f>AQ5*'SFR Relationships'!$D$36*AS5/AT4/'SFR Relationships'!$D$31/'SFR Relationships'!$D$32+AR5*'SFR Relationships'!$D$34</f>
        <v>151451193.95516631</v>
      </c>
      <c r="AU14" s="13"/>
      <c r="AV14" s="87"/>
      <c r="AW14" s="73"/>
      <c r="AX14" s="73"/>
      <c r="AY14" s="72"/>
      <c r="AZ14" s="259">
        <f>AW5*'SFR Relationships'!$D$36*AY5/AZ4/'SFR Relationships'!$D$31/'SFR Relationships'!$D$32+AX5*'SFR Relationships'!$D$34</f>
        <v>151451193.95516631</v>
      </c>
      <c r="BA14" s="13"/>
      <c r="BB14" s="87"/>
      <c r="BC14" s="73"/>
      <c r="BD14" s="73"/>
      <c r="BE14" s="72"/>
      <c r="BF14" s="259">
        <f>BC5*'SFR Relationships'!$D$36*BE5/BF4/'SFR Relationships'!$D$31/'SFR Relationships'!$D$32+BD5*'SFR Relationships'!$D$34</f>
        <v>151451193.95516631</v>
      </c>
      <c r="BG14" s="13"/>
      <c r="BH14" s="87"/>
      <c r="BI14" s="73"/>
      <c r="BJ14" s="73"/>
      <c r="BK14" s="72"/>
      <c r="BL14" s="259">
        <f>BI5*'SFR Relationships'!$D$36*BK5/BL4/'SFR Relationships'!$D$31/'SFR Relationships'!$D$32+BJ5*'SFR Relationships'!$D$34</f>
        <v>151451193.95516631</v>
      </c>
      <c r="BM14" s="13"/>
      <c r="BN14" s="87"/>
      <c r="BO14" s="73"/>
      <c r="BP14" s="73"/>
      <c r="BQ14" s="72"/>
      <c r="BR14" s="259">
        <f>BO5*'SFR Relationships'!$D$36*BQ5/BR4/'SFR Relationships'!$D$31/'SFR Relationships'!$D$32+BP5*'SFR Relationships'!$D$34</f>
        <v>151451193.95516631</v>
      </c>
      <c r="BS14" s="13"/>
      <c r="BT14" s="87"/>
      <c r="BU14" s="73"/>
      <c r="BV14" s="73"/>
      <c r="BW14" s="72"/>
      <c r="BX14" s="259">
        <f>BU5*'SFR Relationships'!$D$36*BW5/BX4/'SFR Relationships'!$D$31/'SFR Relationships'!$D$32+BV5*'SFR Relationships'!$D$34</f>
        <v>151451193.95516631</v>
      </c>
      <c r="BY14" s="13"/>
      <c r="BZ14" s="87"/>
      <c r="CA14" s="73"/>
      <c r="CB14" s="73"/>
      <c r="CC14" s="72"/>
      <c r="CD14" s="259">
        <f>CA5*'SFR Relationships'!$D$36*CC5/CD4/'SFR Relationships'!$D$31/'SFR Relationships'!$D$32+CB5*'SFR Relationships'!$D$34</f>
        <v>151451193.95516631</v>
      </c>
      <c r="CE14" s="13"/>
      <c r="CF14" s="87"/>
      <c r="CG14" s="73"/>
      <c r="CH14" s="73"/>
      <c r="CI14" s="72"/>
      <c r="CJ14" s="259">
        <f>CG5*'SFR Relationships'!$D$36*CI5/CJ4/'SFR Relationships'!$D$31/'SFR Relationships'!$D$32+CH5*'SFR Relationships'!$D$34</f>
        <v>151451193.95516631</v>
      </c>
      <c r="CK14" s="13"/>
      <c r="CL14" s="87"/>
      <c r="CM14" s="73"/>
      <c r="CN14" s="73"/>
      <c r="CO14" s="72"/>
      <c r="CP14" s="259">
        <f>CM5*'SFR Relationships'!$D$36*CO5/CP4/'SFR Relationships'!$D$31/'SFR Relationships'!$D$32+CN5*'SFR Relationships'!$D$34</f>
        <v>151451193.95516631</v>
      </c>
      <c r="CQ14" s="13"/>
      <c r="CR14" s="87"/>
      <c r="CS14" s="73"/>
      <c r="CT14" s="73"/>
      <c r="CU14" s="72"/>
      <c r="CV14" s="259">
        <f>CS5*'SFR Relationships'!$D$36*CU5/CV4/'SFR Relationships'!$D$31/'SFR Relationships'!$D$32+CT5*'SFR Relationships'!$D$34</f>
        <v>151451193.95516631</v>
      </c>
      <c r="CW14" s="13"/>
      <c r="CX14" s="87"/>
      <c r="CY14" s="73"/>
      <c r="CZ14" s="73"/>
      <c r="DA14" s="72"/>
      <c r="DB14" s="259">
        <f>CY5*'SFR Relationships'!$D$36*DA5/DB4/'SFR Relationships'!$D$31/'SFR Relationships'!$D$32+CZ5*'SFR Relationships'!$D$34</f>
        <v>151451193.95516631</v>
      </c>
      <c r="DC14" s="13"/>
      <c r="DD14" s="87"/>
      <c r="DE14" s="73"/>
      <c r="DF14" s="73"/>
      <c r="DG14" s="72"/>
      <c r="DH14" s="259">
        <f>DE5*'SFR Relationships'!$D$36*DG5/DH4/'SFR Relationships'!$D$31/'SFR Relationships'!$D$32+DF5*'SFR Relationships'!$D$34</f>
        <v>151451193.95516631</v>
      </c>
      <c r="DI14" s="13"/>
      <c r="DJ14" s="87"/>
      <c r="DK14" s="73"/>
      <c r="DL14" s="73"/>
      <c r="DM14" s="72"/>
      <c r="DN14" s="259">
        <f>DK5*'SFR Relationships'!$D$36*DM5/DN4/'SFR Relationships'!$D$31/'SFR Relationships'!$D$32+DL5*'SFR Relationships'!$D$34</f>
        <v>151451193.95516631</v>
      </c>
      <c r="DO14" s="13"/>
      <c r="DP14" s="87"/>
      <c r="DQ14" s="73"/>
      <c r="DR14" s="73"/>
      <c r="DS14" s="72"/>
      <c r="DT14" s="259">
        <f>DQ5*'SFR Relationships'!$D$36*DS5/DT4/'SFR Relationships'!$D$31/'SFR Relationships'!$D$32+DR5*'SFR Relationships'!$D$34</f>
        <v>151451193.95516631</v>
      </c>
    </row>
    <row r="15" spans="1:124" s="6" customFormat="1" x14ac:dyDescent="0.2">
      <c r="B15" s="70">
        <v>32</v>
      </c>
      <c r="C15" s="83" t="s">
        <v>214</v>
      </c>
      <c r="D15" s="13" t="s">
        <v>215</v>
      </c>
      <c r="E15" s="13"/>
      <c r="F15" s="87"/>
      <c r="G15" s="73"/>
      <c r="H15" s="73"/>
      <c r="I15" s="72"/>
      <c r="J15" s="259">
        <f>H5*'SFR Relationships'!$D$34*'SFR Relationships'!$D$37*J4/'SFR Relationships'!$D$30</f>
        <v>405004899.84796655</v>
      </c>
      <c r="K15" s="13"/>
      <c r="L15" s="87"/>
      <c r="M15" s="73"/>
      <c r="N15" s="73"/>
      <c r="O15" s="72"/>
      <c r="P15" s="259">
        <f>N5*'SFR Relationships'!$D$34*'SFR Relationships'!$D$37*P4/'SFR Relationships'!$D$30</f>
        <v>405004899.84796655</v>
      </c>
      <c r="Q15" s="13"/>
      <c r="R15" s="87"/>
      <c r="S15" s="73"/>
      <c r="T15" s="73"/>
      <c r="U15" s="72"/>
      <c r="V15" s="259">
        <f>T5*'SFR Relationships'!$D$34*'SFR Relationships'!$D$37*V4/'SFR Relationships'!$D$30</f>
        <v>405004899.84796655</v>
      </c>
      <c r="W15" s="13"/>
      <c r="X15" s="87"/>
      <c r="Y15" s="73"/>
      <c r="Z15" s="73"/>
      <c r="AA15" s="72"/>
      <c r="AB15" s="259">
        <f>Z5*'SFR Relationships'!$D$34*'SFR Relationships'!$D$37*AB4/'SFR Relationships'!$D$30</f>
        <v>405004899.84796655</v>
      </c>
      <c r="AC15" s="13"/>
      <c r="AD15" s="87"/>
      <c r="AE15" s="73"/>
      <c r="AF15" s="73"/>
      <c r="AG15" s="72"/>
      <c r="AH15" s="259">
        <f>AF5*'SFR Relationships'!$D$34*'SFR Relationships'!$D$37*AH4/'SFR Relationships'!$D$30</f>
        <v>405004899.84796655</v>
      </c>
      <c r="AI15" s="13"/>
      <c r="AJ15" s="87"/>
      <c r="AK15" s="73"/>
      <c r="AL15" s="73"/>
      <c r="AM15" s="72"/>
      <c r="AN15" s="259">
        <f>AL5*'SFR Relationships'!$D$34*'SFR Relationships'!$D$37*AN4/'SFR Relationships'!$D$30</f>
        <v>405004899.84796655</v>
      </c>
      <c r="AO15" s="13"/>
      <c r="AP15" s="87"/>
      <c r="AQ15" s="73"/>
      <c r="AR15" s="73"/>
      <c r="AS15" s="72"/>
      <c r="AT15" s="259">
        <f>AR5*'SFR Relationships'!$D$34*'SFR Relationships'!$D$37*AT4/'SFR Relationships'!$D$30</f>
        <v>405004899.84796655</v>
      </c>
      <c r="AU15" s="13"/>
      <c r="AV15" s="87"/>
      <c r="AW15" s="73"/>
      <c r="AX15" s="73"/>
      <c r="AY15" s="72"/>
      <c r="AZ15" s="259">
        <f>AX5*'SFR Relationships'!$D$34*'SFR Relationships'!$D$37*AZ4/'SFR Relationships'!$D$30</f>
        <v>405004899.84796655</v>
      </c>
      <c r="BA15" s="13"/>
      <c r="BB15" s="87"/>
      <c r="BC15" s="73"/>
      <c r="BD15" s="73"/>
      <c r="BE15" s="72"/>
      <c r="BF15" s="259">
        <f>BD5*'SFR Relationships'!$D$34*'SFR Relationships'!$D$37*BF4/'SFR Relationships'!$D$30</f>
        <v>405004899.84796655</v>
      </c>
      <c r="BG15" s="13"/>
      <c r="BH15" s="87"/>
      <c r="BI15" s="73"/>
      <c r="BJ15" s="73"/>
      <c r="BK15" s="72"/>
      <c r="BL15" s="259">
        <f>BJ5*'SFR Relationships'!$D$34*'SFR Relationships'!$D$37*BL4/'SFR Relationships'!$D$30</f>
        <v>405004899.84796655</v>
      </c>
      <c r="BM15" s="13"/>
      <c r="BN15" s="87"/>
      <c r="BO15" s="73"/>
      <c r="BP15" s="73"/>
      <c r="BQ15" s="72"/>
      <c r="BR15" s="259">
        <f>BP5*'SFR Relationships'!$D$34*'SFR Relationships'!$D$37*BR4/'SFR Relationships'!$D$30</f>
        <v>405004899.84796655</v>
      </c>
      <c r="BS15" s="13"/>
      <c r="BT15" s="87"/>
      <c r="BU15" s="73"/>
      <c r="BV15" s="73"/>
      <c r="BW15" s="72"/>
      <c r="BX15" s="259">
        <f>BV5*'SFR Relationships'!$D$34*'SFR Relationships'!$D$37*BX4/'SFR Relationships'!$D$30</f>
        <v>405004899.84796655</v>
      </c>
      <c r="BY15" s="13"/>
      <c r="BZ15" s="87"/>
      <c r="CA15" s="73"/>
      <c r="CB15" s="73"/>
      <c r="CC15" s="72"/>
      <c r="CD15" s="259">
        <f>CB5*'SFR Relationships'!$D$34*'SFR Relationships'!$D$37*CD4/'SFR Relationships'!$D$30</f>
        <v>405004899.84796655</v>
      </c>
      <c r="CE15" s="13"/>
      <c r="CF15" s="87"/>
      <c r="CG15" s="73"/>
      <c r="CH15" s="73"/>
      <c r="CI15" s="72"/>
      <c r="CJ15" s="259">
        <f>CH5*'SFR Relationships'!$D$34*'SFR Relationships'!$D$37*CJ4/'SFR Relationships'!$D$30</f>
        <v>405004899.84796655</v>
      </c>
      <c r="CK15" s="13"/>
      <c r="CL15" s="87"/>
      <c r="CM15" s="73"/>
      <c r="CN15" s="73"/>
      <c r="CO15" s="72"/>
      <c r="CP15" s="259">
        <f>CN5*'SFR Relationships'!$D$34*'SFR Relationships'!$D$37*CP4/'SFR Relationships'!$D$30</f>
        <v>405004899.84796655</v>
      </c>
      <c r="CQ15" s="13"/>
      <c r="CR15" s="87"/>
      <c r="CS15" s="73"/>
      <c r="CT15" s="73"/>
      <c r="CU15" s="72"/>
      <c r="CV15" s="259">
        <f>CT5*'SFR Relationships'!$D$34*'SFR Relationships'!$D$37*CV4/'SFR Relationships'!$D$30</f>
        <v>405004899.84796655</v>
      </c>
      <c r="CW15" s="13"/>
      <c r="CX15" s="87"/>
      <c r="CY15" s="73"/>
      <c r="CZ15" s="73"/>
      <c r="DA15" s="72"/>
      <c r="DB15" s="259">
        <f>CZ5*'SFR Relationships'!$D$34*'SFR Relationships'!$D$37*DB4/'SFR Relationships'!$D$30</f>
        <v>405004899.84796655</v>
      </c>
      <c r="DC15" s="13"/>
      <c r="DD15" s="87"/>
      <c r="DE15" s="73"/>
      <c r="DF15" s="73"/>
      <c r="DG15" s="72"/>
      <c r="DH15" s="259">
        <f>DF5*'SFR Relationships'!$D$34*'SFR Relationships'!$D$37*DH4/'SFR Relationships'!$D$30</f>
        <v>405004899.84796655</v>
      </c>
      <c r="DI15" s="13"/>
      <c r="DJ15" s="87"/>
      <c r="DK15" s="73"/>
      <c r="DL15" s="73"/>
      <c r="DM15" s="72"/>
      <c r="DN15" s="259">
        <f>DL5*'SFR Relationships'!$D$34*'SFR Relationships'!$D$37*DN4/'SFR Relationships'!$D$30</f>
        <v>405004899.84796655</v>
      </c>
      <c r="DO15" s="13"/>
      <c r="DP15" s="87"/>
      <c r="DQ15" s="73"/>
      <c r="DR15" s="73"/>
      <c r="DS15" s="72"/>
      <c r="DT15" s="259">
        <f>DR5*'SFR Relationships'!$D$34*'SFR Relationships'!$D$37*DT4/'SFR Relationships'!$D$30</f>
        <v>405004899.84796655</v>
      </c>
    </row>
    <row r="16" spans="1:124" s="6" customFormat="1" x14ac:dyDescent="0.2">
      <c r="B16" s="70">
        <v>33</v>
      </c>
      <c r="C16" s="83" t="s">
        <v>216</v>
      </c>
      <c r="D16" s="13"/>
      <c r="E16" s="13"/>
      <c r="F16" s="87"/>
      <c r="G16" s="73"/>
      <c r="H16" s="73"/>
      <c r="I16" s="72"/>
      <c r="J16" s="259">
        <f>J15*'SFR Relationships'!$D$38</f>
        <v>17038580.444444444</v>
      </c>
      <c r="K16" s="13"/>
      <c r="L16" s="87"/>
      <c r="M16" s="73"/>
      <c r="N16" s="73"/>
      <c r="O16" s="72"/>
      <c r="P16" s="259">
        <f>P15*'SFR Relationships'!$D$38</f>
        <v>17038580.444444444</v>
      </c>
      <c r="Q16" s="13"/>
      <c r="R16" s="87"/>
      <c r="S16" s="73"/>
      <c r="T16" s="73"/>
      <c r="U16" s="72"/>
      <c r="V16" s="259">
        <f>V15*'SFR Relationships'!$D$38</f>
        <v>17038580.444444444</v>
      </c>
      <c r="W16" s="13"/>
      <c r="X16" s="87"/>
      <c r="Y16" s="73"/>
      <c r="Z16" s="73"/>
      <c r="AA16" s="72"/>
      <c r="AB16" s="259">
        <f>AB15*'SFR Relationships'!$D$38</f>
        <v>17038580.444444444</v>
      </c>
      <c r="AC16" s="13"/>
      <c r="AD16" s="87"/>
      <c r="AE16" s="73"/>
      <c r="AF16" s="73"/>
      <c r="AG16" s="72"/>
      <c r="AH16" s="259">
        <f>AH15*'SFR Relationships'!$D$38</f>
        <v>17038580.444444444</v>
      </c>
      <c r="AI16" s="13"/>
      <c r="AJ16" s="87"/>
      <c r="AK16" s="73"/>
      <c r="AL16" s="73"/>
      <c r="AM16" s="72"/>
      <c r="AN16" s="259">
        <f>AN15*'SFR Relationships'!$D$38</f>
        <v>17038580.444444444</v>
      </c>
      <c r="AO16" s="13"/>
      <c r="AP16" s="87"/>
      <c r="AQ16" s="73"/>
      <c r="AR16" s="73"/>
      <c r="AS16" s="72"/>
      <c r="AT16" s="259">
        <f>AT15*'SFR Relationships'!$D$38</f>
        <v>17038580.444444444</v>
      </c>
      <c r="AU16" s="13"/>
      <c r="AV16" s="87"/>
      <c r="AW16" s="73"/>
      <c r="AX16" s="73"/>
      <c r="AY16" s="72"/>
      <c r="AZ16" s="259">
        <f>AZ15*'SFR Relationships'!$D$38</f>
        <v>17038580.444444444</v>
      </c>
      <c r="BA16" s="13"/>
      <c r="BB16" s="87"/>
      <c r="BC16" s="73"/>
      <c r="BD16" s="73"/>
      <c r="BE16" s="72"/>
      <c r="BF16" s="259">
        <f>BF15*'SFR Relationships'!$D$38</f>
        <v>17038580.444444444</v>
      </c>
      <c r="BG16" s="13"/>
      <c r="BH16" s="87"/>
      <c r="BI16" s="73"/>
      <c r="BJ16" s="73"/>
      <c r="BK16" s="72"/>
      <c r="BL16" s="259">
        <f>BL15*'SFR Relationships'!$D$38</f>
        <v>17038580.444444444</v>
      </c>
      <c r="BM16" s="13"/>
      <c r="BN16" s="87"/>
      <c r="BO16" s="73"/>
      <c r="BP16" s="73"/>
      <c r="BQ16" s="72"/>
      <c r="BR16" s="259">
        <f>BR15*'SFR Relationships'!$D$38</f>
        <v>17038580.444444444</v>
      </c>
      <c r="BS16" s="13"/>
      <c r="BT16" s="87"/>
      <c r="BU16" s="73"/>
      <c r="BV16" s="73"/>
      <c r="BW16" s="72"/>
      <c r="BX16" s="259">
        <f>BX15*'SFR Relationships'!$D$38</f>
        <v>17038580.444444444</v>
      </c>
      <c r="BY16" s="13"/>
      <c r="BZ16" s="87"/>
      <c r="CA16" s="73"/>
      <c r="CB16" s="73"/>
      <c r="CC16" s="72"/>
      <c r="CD16" s="259">
        <f>CD15*'SFR Relationships'!$D$38</f>
        <v>17038580.444444444</v>
      </c>
      <c r="CE16" s="13"/>
      <c r="CF16" s="87"/>
      <c r="CG16" s="73"/>
      <c r="CH16" s="73"/>
      <c r="CI16" s="72"/>
      <c r="CJ16" s="259">
        <f>CJ15*'SFR Relationships'!$D$38</f>
        <v>17038580.444444444</v>
      </c>
      <c r="CK16" s="13"/>
      <c r="CL16" s="87"/>
      <c r="CM16" s="73"/>
      <c r="CN16" s="73"/>
      <c r="CO16" s="72"/>
      <c r="CP16" s="259">
        <f>CP15*'SFR Relationships'!$D$38</f>
        <v>17038580.444444444</v>
      </c>
      <c r="CQ16" s="13"/>
      <c r="CR16" s="87"/>
      <c r="CS16" s="73"/>
      <c r="CT16" s="73"/>
      <c r="CU16" s="72"/>
      <c r="CV16" s="259">
        <f>CV15*'SFR Relationships'!$D$38</f>
        <v>17038580.444444444</v>
      </c>
      <c r="CW16" s="13"/>
      <c r="CX16" s="87"/>
      <c r="CY16" s="73"/>
      <c r="CZ16" s="73"/>
      <c r="DA16" s="72"/>
      <c r="DB16" s="259">
        <f>DB15*'SFR Relationships'!$D$38</f>
        <v>17038580.444444444</v>
      </c>
      <c r="DC16" s="13"/>
      <c r="DD16" s="87"/>
      <c r="DE16" s="73"/>
      <c r="DF16" s="73"/>
      <c r="DG16" s="72"/>
      <c r="DH16" s="259">
        <f>DH15*'SFR Relationships'!$D$38</f>
        <v>17038580.444444444</v>
      </c>
      <c r="DI16" s="13"/>
      <c r="DJ16" s="87"/>
      <c r="DK16" s="73"/>
      <c r="DL16" s="73"/>
      <c r="DM16" s="72"/>
      <c r="DN16" s="259">
        <f>DN15*'SFR Relationships'!$D$38</f>
        <v>17038580.444444444</v>
      </c>
      <c r="DO16" s="13"/>
      <c r="DP16" s="87"/>
      <c r="DQ16" s="73"/>
      <c r="DR16" s="73"/>
      <c r="DS16" s="72"/>
      <c r="DT16" s="259">
        <f>DT15*'SFR Relationships'!$D$38</f>
        <v>17038580.444444444</v>
      </c>
    </row>
    <row r="17" spans="1:124" s="6" customFormat="1" x14ac:dyDescent="0.2">
      <c r="B17" s="70">
        <v>34</v>
      </c>
      <c r="C17" s="83" t="s">
        <v>217</v>
      </c>
      <c r="D17" s="13"/>
      <c r="E17" s="13"/>
      <c r="F17" s="87"/>
      <c r="G17" s="73"/>
      <c r="H17" s="73"/>
      <c r="I17" s="72"/>
      <c r="J17" s="259">
        <f>J15*'SFR Relationships'!$D$39</f>
        <v>1434667.5555555555</v>
      </c>
      <c r="K17" s="13"/>
      <c r="L17" s="87"/>
      <c r="M17" s="73"/>
      <c r="N17" s="73"/>
      <c r="O17" s="72"/>
      <c r="P17" s="259">
        <f>P15*'SFR Relationships'!$D$39</f>
        <v>1434667.5555555555</v>
      </c>
      <c r="Q17" s="13"/>
      <c r="R17" s="87"/>
      <c r="S17" s="73"/>
      <c r="T17" s="73"/>
      <c r="U17" s="72"/>
      <c r="V17" s="259">
        <f>V15*'SFR Relationships'!$D$39</f>
        <v>1434667.5555555555</v>
      </c>
      <c r="W17" s="13"/>
      <c r="X17" s="87"/>
      <c r="Y17" s="73"/>
      <c r="Z17" s="73"/>
      <c r="AA17" s="72"/>
      <c r="AB17" s="259">
        <f>AB15*'SFR Relationships'!$D$39</f>
        <v>1434667.5555555555</v>
      </c>
      <c r="AC17" s="13"/>
      <c r="AD17" s="87"/>
      <c r="AE17" s="73"/>
      <c r="AF17" s="73"/>
      <c r="AG17" s="72"/>
      <c r="AH17" s="259">
        <f>AH15*'SFR Relationships'!$D$39</f>
        <v>1434667.5555555555</v>
      </c>
      <c r="AI17" s="13"/>
      <c r="AJ17" s="87"/>
      <c r="AK17" s="73"/>
      <c r="AL17" s="73"/>
      <c r="AM17" s="72"/>
      <c r="AN17" s="259">
        <f>AN15*'SFR Relationships'!$D$39</f>
        <v>1434667.5555555555</v>
      </c>
      <c r="AO17" s="13"/>
      <c r="AP17" s="87"/>
      <c r="AQ17" s="73"/>
      <c r="AR17" s="73"/>
      <c r="AS17" s="72"/>
      <c r="AT17" s="259">
        <f>AT15*'SFR Relationships'!$D$39</f>
        <v>1434667.5555555555</v>
      </c>
      <c r="AU17" s="13"/>
      <c r="AV17" s="87"/>
      <c r="AW17" s="73"/>
      <c r="AX17" s="73"/>
      <c r="AY17" s="72"/>
      <c r="AZ17" s="259">
        <f>AZ15*'SFR Relationships'!$D$39</f>
        <v>1434667.5555555555</v>
      </c>
      <c r="BA17" s="13"/>
      <c r="BB17" s="87"/>
      <c r="BC17" s="73"/>
      <c r="BD17" s="73"/>
      <c r="BE17" s="72"/>
      <c r="BF17" s="259">
        <f>BF15*'SFR Relationships'!$D$39</f>
        <v>1434667.5555555555</v>
      </c>
      <c r="BG17" s="13"/>
      <c r="BH17" s="87"/>
      <c r="BI17" s="73"/>
      <c r="BJ17" s="73"/>
      <c r="BK17" s="72"/>
      <c r="BL17" s="259">
        <f>BL15*'SFR Relationships'!$D$39</f>
        <v>1434667.5555555555</v>
      </c>
      <c r="BM17" s="13"/>
      <c r="BN17" s="87"/>
      <c r="BO17" s="73"/>
      <c r="BP17" s="73"/>
      <c r="BQ17" s="72"/>
      <c r="BR17" s="259">
        <f>BR15*'SFR Relationships'!$D$39</f>
        <v>1434667.5555555555</v>
      </c>
      <c r="BS17" s="13"/>
      <c r="BT17" s="87"/>
      <c r="BU17" s="73"/>
      <c r="BV17" s="73"/>
      <c r="BW17" s="72"/>
      <c r="BX17" s="259">
        <f>BX15*'SFR Relationships'!$D$39</f>
        <v>1434667.5555555555</v>
      </c>
      <c r="BY17" s="13"/>
      <c r="BZ17" s="87"/>
      <c r="CA17" s="73"/>
      <c r="CB17" s="73"/>
      <c r="CC17" s="72"/>
      <c r="CD17" s="259">
        <f>CD15*'SFR Relationships'!$D$39</f>
        <v>1434667.5555555555</v>
      </c>
      <c r="CE17" s="13"/>
      <c r="CF17" s="87"/>
      <c r="CG17" s="73"/>
      <c r="CH17" s="73"/>
      <c r="CI17" s="72"/>
      <c r="CJ17" s="259">
        <f>CJ15*'SFR Relationships'!$D$39</f>
        <v>1434667.5555555555</v>
      </c>
      <c r="CK17" s="13"/>
      <c r="CL17" s="87"/>
      <c r="CM17" s="73"/>
      <c r="CN17" s="73"/>
      <c r="CO17" s="72"/>
      <c r="CP17" s="259">
        <f>CP15*'SFR Relationships'!$D$39</f>
        <v>1434667.5555555555</v>
      </c>
      <c r="CQ17" s="13"/>
      <c r="CR17" s="87"/>
      <c r="CS17" s="73"/>
      <c r="CT17" s="73"/>
      <c r="CU17" s="72"/>
      <c r="CV17" s="259">
        <f>CV15*'SFR Relationships'!$D$39</f>
        <v>1434667.5555555555</v>
      </c>
      <c r="CW17" s="13"/>
      <c r="CX17" s="87"/>
      <c r="CY17" s="73"/>
      <c r="CZ17" s="73"/>
      <c r="DA17" s="72"/>
      <c r="DB17" s="259">
        <f>DB15*'SFR Relationships'!$D$39</f>
        <v>1434667.5555555555</v>
      </c>
      <c r="DC17" s="13"/>
      <c r="DD17" s="87"/>
      <c r="DE17" s="73"/>
      <c r="DF17" s="73"/>
      <c r="DG17" s="72"/>
      <c r="DH17" s="259">
        <f>DH15*'SFR Relationships'!$D$39</f>
        <v>1434667.5555555555</v>
      </c>
      <c r="DI17" s="13"/>
      <c r="DJ17" s="87"/>
      <c r="DK17" s="73"/>
      <c r="DL17" s="73"/>
      <c r="DM17" s="72"/>
      <c r="DN17" s="259">
        <f>DN15*'SFR Relationships'!$D$39</f>
        <v>1434667.5555555555</v>
      </c>
      <c r="DO17" s="13"/>
      <c r="DP17" s="87"/>
      <c r="DQ17" s="73"/>
      <c r="DR17" s="73"/>
      <c r="DS17" s="72"/>
      <c r="DT17" s="259">
        <f>DT15*'SFR Relationships'!$D$39</f>
        <v>1434667.5555555555</v>
      </c>
    </row>
    <row r="18" spans="1:124" x14ac:dyDescent="0.2">
      <c r="A18" s="6"/>
      <c r="B18" s="70">
        <v>35</v>
      </c>
      <c r="C18" s="83" t="s">
        <v>218</v>
      </c>
      <c r="D18" s="13"/>
      <c r="E18" s="13"/>
      <c r="F18" s="87"/>
      <c r="G18" s="73"/>
      <c r="H18" s="73"/>
      <c r="I18" s="72"/>
      <c r="J18" s="259">
        <f>J15*'SFR Relationships'!$D$40</f>
        <v>109422616</v>
      </c>
      <c r="K18" s="13"/>
      <c r="L18" s="87"/>
      <c r="M18" s="73"/>
      <c r="N18" s="73"/>
      <c r="O18" s="72"/>
      <c r="P18" s="259">
        <f>P15*'SFR Relationships'!$D$40</f>
        <v>109422616</v>
      </c>
      <c r="Q18" s="13"/>
      <c r="R18" s="87"/>
      <c r="S18" s="73"/>
      <c r="T18" s="73"/>
      <c r="U18" s="72"/>
      <c r="V18" s="259">
        <f>V15*'SFR Relationships'!$D$40</f>
        <v>109422616</v>
      </c>
      <c r="W18" s="13"/>
      <c r="X18" s="87"/>
      <c r="Y18" s="73"/>
      <c r="Z18" s="73"/>
      <c r="AA18" s="72"/>
      <c r="AB18" s="259">
        <f>AB15*'SFR Relationships'!$D$40</f>
        <v>109422616</v>
      </c>
      <c r="AC18" s="13"/>
      <c r="AD18" s="87"/>
      <c r="AE18" s="73"/>
      <c r="AF18" s="73"/>
      <c r="AG18" s="72"/>
      <c r="AH18" s="259">
        <f>AH15*'SFR Relationships'!$D$40</f>
        <v>109422616</v>
      </c>
      <c r="AI18" s="13"/>
      <c r="AJ18" s="87"/>
      <c r="AK18" s="73"/>
      <c r="AL18" s="73"/>
      <c r="AM18" s="72"/>
      <c r="AN18" s="259">
        <f>AN15*'SFR Relationships'!$D$40</f>
        <v>109422616</v>
      </c>
      <c r="AO18" s="13"/>
      <c r="AP18" s="87"/>
      <c r="AQ18" s="73"/>
      <c r="AR18" s="73"/>
      <c r="AS18" s="72"/>
      <c r="AT18" s="259">
        <f>AT15*'SFR Relationships'!$D$40</f>
        <v>109422616</v>
      </c>
      <c r="AU18" s="13"/>
      <c r="AV18" s="87"/>
      <c r="AW18" s="73"/>
      <c r="AX18" s="73"/>
      <c r="AY18" s="72"/>
      <c r="AZ18" s="259">
        <f>AZ15*'SFR Relationships'!$D$40</f>
        <v>109422616</v>
      </c>
      <c r="BA18" s="13"/>
      <c r="BB18" s="87"/>
      <c r="BC18" s="73"/>
      <c r="BD18" s="73"/>
      <c r="BE18" s="72"/>
      <c r="BF18" s="259">
        <f>BF15*'SFR Relationships'!$D$40</f>
        <v>109422616</v>
      </c>
      <c r="BG18" s="13"/>
      <c r="BH18" s="87"/>
      <c r="BI18" s="73"/>
      <c r="BJ18" s="73"/>
      <c r="BK18" s="72"/>
      <c r="BL18" s="259">
        <f>BL15*'SFR Relationships'!$D$40</f>
        <v>109422616</v>
      </c>
      <c r="BM18" s="13"/>
      <c r="BN18" s="87"/>
      <c r="BO18" s="73"/>
      <c r="BP18" s="73"/>
      <c r="BQ18" s="72"/>
      <c r="BR18" s="259">
        <f>BR15*'SFR Relationships'!$D$40</f>
        <v>109422616</v>
      </c>
      <c r="BS18" s="13"/>
      <c r="BT18" s="87"/>
      <c r="BU18" s="73"/>
      <c r="BV18" s="73"/>
      <c r="BW18" s="72"/>
      <c r="BX18" s="259">
        <f>BX15*'SFR Relationships'!$D$40</f>
        <v>109422616</v>
      </c>
      <c r="BY18" s="13"/>
      <c r="BZ18" s="87"/>
      <c r="CA18" s="73"/>
      <c r="CB18" s="73"/>
      <c r="CC18" s="72"/>
      <c r="CD18" s="259">
        <f>CD15*'SFR Relationships'!$D$40</f>
        <v>109422616</v>
      </c>
      <c r="CE18" s="13"/>
      <c r="CF18" s="87"/>
      <c r="CG18" s="73"/>
      <c r="CH18" s="73"/>
      <c r="CI18" s="72"/>
      <c r="CJ18" s="259">
        <f>CJ15*'SFR Relationships'!$D$40</f>
        <v>109422616</v>
      </c>
      <c r="CK18" s="13"/>
      <c r="CL18" s="87"/>
      <c r="CM18" s="73"/>
      <c r="CN18" s="73"/>
      <c r="CO18" s="72"/>
      <c r="CP18" s="259">
        <f>CP15*'SFR Relationships'!$D$40</f>
        <v>109422616</v>
      </c>
      <c r="CQ18" s="13"/>
      <c r="CR18" s="87"/>
      <c r="CS18" s="73"/>
      <c r="CT18" s="73"/>
      <c r="CU18" s="72"/>
      <c r="CV18" s="259">
        <f>CV15*'SFR Relationships'!$D$40</f>
        <v>109422616</v>
      </c>
      <c r="CW18" s="13"/>
      <c r="CX18" s="87"/>
      <c r="CY18" s="73"/>
      <c r="CZ18" s="73"/>
      <c r="DA18" s="72"/>
      <c r="DB18" s="259">
        <f>DB15*'SFR Relationships'!$D$40</f>
        <v>109422616</v>
      </c>
      <c r="DC18" s="13"/>
      <c r="DD18" s="87"/>
      <c r="DE18" s="73"/>
      <c r="DF18" s="73"/>
      <c r="DG18" s="72"/>
      <c r="DH18" s="259">
        <f>DH15*'SFR Relationships'!$D$40</f>
        <v>109422616</v>
      </c>
      <c r="DI18" s="13"/>
      <c r="DJ18" s="87"/>
      <c r="DK18" s="73"/>
      <c r="DL18" s="73"/>
      <c r="DM18" s="72"/>
      <c r="DN18" s="259">
        <f>DN15*'SFR Relationships'!$D$40</f>
        <v>109422616</v>
      </c>
      <c r="DO18" s="13"/>
      <c r="DP18" s="87"/>
      <c r="DQ18" s="73"/>
      <c r="DR18" s="73"/>
      <c r="DS18" s="72"/>
      <c r="DT18" s="259">
        <f>DT15*'SFR Relationships'!$D$40</f>
        <v>109422616</v>
      </c>
    </row>
    <row r="19" spans="1:124" x14ac:dyDescent="0.2">
      <c r="A19" s="374"/>
      <c r="B19" s="375" t="s">
        <v>219</v>
      </c>
      <c r="C19" s="375" t="s">
        <v>220</v>
      </c>
      <c r="D19" s="376"/>
      <c r="E19" s="376"/>
      <c r="F19" s="377"/>
      <c r="G19" s="377"/>
      <c r="H19" s="377"/>
      <c r="I19" s="378"/>
      <c r="J19" s="379">
        <f>SUM(J5,J13)</f>
        <v>2242040513.884449</v>
      </c>
      <c r="K19" s="376"/>
      <c r="L19" s="377"/>
      <c r="M19" s="377"/>
      <c r="N19" s="377"/>
      <c r="O19" s="378"/>
      <c r="P19" s="379">
        <f>SUM(P5,P13)</f>
        <v>2242040513.884449</v>
      </c>
      <c r="Q19" s="376"/>
      <c r="R19" s="377"/>
      <c r="S19" s="377"/>
      <c r="T19" s="377"/>
      <c r="U19" s="378"/>
      <c r="V19" s="379">
        <f>SUM(V5,V13)</f>
        <v>2242040513.884449</v>
      </c>
      <c r="W19" s="376"/>
      <c r="X19" s="377"/>
      <c r="Y19" s="377"/>
      <c r="Z19" s="377"/>
      <c r="AA19" s="378"/>
      <c r="AB19" s="379">
        <f>SUM(AB5,AB13)</f>
        <v>2242040513.884449</v>
      </c>
      <c r="AC19" s="376"/>
      <c r="AD19" s="377"/>
      <c r="AE19" s="377"/>
      <c r="AF19" s="377"/>
      <c r="AG19" s="378"/>
      <c r="AH19" s="379">
        <f>SUM(AH5,AH13)</f>
        <v>2242040513.884449</v>
      </c>
      <c r="AI19" s="376"/>
      <c r="AJ19" s="377"/>
      <c r="AK19" s="377"/>
      <c r="AL19" s="377"/>
      <c r="AM19" s="378"/>
      <c r="AN19" s="379">
        <f>SUM(AN5,AN13)</f>
        <v>2242040513.884449</v>
      </c>
      <c r="AO19" s="376"/>
      <c r="AP19" s="377"/>
      <c r="AQ19" s="377"/>
      <c r="AR19" s="377"/>
      <c r="AS19" s="378"/>
      <c r="AT19" s="379">
        <f>SUM(AT5,AT13)</f>
        <v>2242040513.884449</v>
      </c>
      <c r="AU19" s="376"/>
      <c r="AV19" s="377"/>
      <c r="AW19" s="377"/>
      <c r="AX19" s="377"/>
      <c r="AY19" s="378"/>
      <c r="AZ19" s="379">
        <f>SUM(AZ5,AZ13)</f>
        <v>2242040513.884449</v>
      </c>
      <c r="BA19" s="376"/>
      <c r="BB19" s="377"/>
      <c r="BC19" s="377"/>
      <c r="BD19" s="377"/>
      <c r="BE19" s="378"/>
      <c r="BF19" s="379">
        <f>SUM(BF5,BF13)</f>
        <v>2242040513.884449</v>
      </c>
      <c r="BG19" s="376"/>
      <c r="BH19" s="377"/>
      <c r="BI19" s="377"/>
      <c r="BJ19" s="377"/>
      <c r="BK19" s="378"/>
      <c r="BL19" s="379">
        <f>SUM(BL5,BL13)</f>
        <v>2242040513.884449</v>
      </c>
      <c r="BM19" s="376"/>
      <c r="BN19" s="377"/>
      <c r="BO19" s="377"/>
      <c r="BP19" s="377"/>
      <c r="BQ19" s="378"/>
      <c r="BR19" s="379">
        <f>SUM(BR5,BR13)</f>
        <v>2242040513.884449</v>
      </c>
      <c r="BS19" s="376"/>
      <c r="BT19" s="377"/>
      <c r="BU19" s="377"/>
      <c r="BV19" s="377"/>
      <c r="BW19" s="378"/>
      <c r="BX19" s="379">
        <f>SUM(BX5,BX13)</f>
        <v>2242040513.884449</v>
      </c>
      <c r="BY19" s="376"/>
      <c r="BZ19" s="377"/>
      <c r="CA19" s="377"/>
      <c r="CB19" s="377"/>
      <c r="CC19" s="378"/>
      <c r="CD19" s="379">
        <f>SUM(CD5,CD13)</f>
        <v>2242040513.884449</v>
      </c>
      <c r="CE19" s="376"/>
      <c r="CF19" s="377"/>
      <c r="CG19" s="377"/>
      <c r="CH19" s="377"/>
      <c r="CI19" s="378"/>
      <c r="CJ19" s="379">
        <f>SUM(CJ5,CJ13)</f>
        <v>2242040513.884449</v>
      </c>
      <c r="CK19" s="376"/>
      <c r="CL19" s="377"/>
      <c r="CM19" s="377"/>
      <c r="CN19" s="377"/>
      <c r="CO19" s="378"/>
      <c r="CP19" s="379">
        <f>SUM(CP5,CP13)</f>
        <v>2242040513.884449</v>
      </c>
      <c r="CQ19" s="376"/>
      <c r="CR19" s="377"/>
      <c r="CS19" s="377"/>
      <c r="CT19" s="377"/>
      <c r="CU19" s="378"/>
      <c r="CV19" s="379">
        <f>SUM(CV5,CV13)</f>
        <v>2242040513.884449</v>
      </c>
      <c r="CW19" s="376"/>
      <c r="CX19" s="377"/>
      <c r="CY19" s="377"/>
      <c r="CZ19" s="377"/>
      <c r="DA19" s="378"/>
      <c r="DB19" s="379">
        <f>SUM(DB5,DB13)</f>
        <v>2242040513.884449</v>
      </c>
      <c r="DC19" s="376"/>
      <c r="DD19" s="377"/>
      <c r="DE19" s="377"/>
      <c r="DF19" s="377"/>
      <c r="DG19" s="378"/>
      <c r="DH19" s="379">
        <f>SUM(DH5,DH13)</f>
        <v>2242040513.884449</v>
      </c>
      <c r="DI19" s="376"/>
      <c r="DJ19" s="377"/>
      <c r="DK19" s="377"/>
      <c r="DL19" s="377"/>
      <c r="DM19" s="378"/>
      <c r="DN19" s="379">
        <f>SUM(DN5,DN13)</f>
        <v>2242040513.884449</v>
      </c>
      <c r="DO19" s="376"/>
      <c r="DP19" s="377"/>
      <c r="DQ19" s="377"/>
      <c r="DR19" s="377"/>
      <c r="DS19" s="378"/>
      <c r="DT19" s="379">
        <f>SUM(DT5,DT13)</f>
        <v>2242040513.884449</v>
      </c>
    </row>
    <row r="20" spans="1:124" x14ac:dyDescent="0.2">
      <c r="A20" s="6"/>
      <c r="B20" s="6"/>
      <c r="C20" s="6"/>
      <c r="D20" s="6"/>
      <c r="E20" s="6"/>
      <c r="F20" s="24"/>
      <c r="G20" s="24"/>
      <c r="H20" s="24"/>
      <c r="I20" s="48"/>
      <c r="J20" s="11"/>
      <c r="K20" s="6"/>
      <c r="L20" s="24"/>
      <c r="M20" s="24"/>
      <c r="N20" s="24"/>
      <c r="O20" s="48"/>
      <c r="P20" s="11"/>
      <c r="Q20" s="6"/>
      <c r="R20" s="24"/>
      <c r="S20" s="24"/>
      <c r="T20" s="24"/>
      <c r="U20" s="48"/>
      <c r="V20" s="11"/>
      <c r="W20" s="6"/>
      <c r="X20" s="24"/>
      <c r="Y20" s="24"/>
      <c r="Z20" s="24"/>
      <c r="AA20" s="48"/>
      <c r="AB20" s="11"/>
      <c r="AC20" s="6"/>
      <c r="AD20" s="24"/>
      <c r="AE20" s="24"/>
      <c r="AF20" s="24"/>
      <c r="AG20" s="48"/>
      <c r="AH20" s="11"/>
      <c r="AI20" s="6"/>
      <c r="AJ20" s="24"/>
      <c r="AK20" s="24"/>
      <c r="AL20" s="24"/>
      <c r="AM20" s="48"/>
      <c r="AN20" s="11"/>
      <c r="AO20" s="6"/>
      <c r="AP20" s="24"/>
      <c r="AQ20" s="24"/>
      <c r="AR20" s="24"/>
      <c r="AS20" s="48"/>
      <c r="AT20" s="11"/>
      <c r="AU20" s="6"/>
      <c r="AV20" s="24"/>
      <c r="AW20" s="24"/>
      <c r="AX20" s="24"/>
      <c r="AY20" s="48"/>
      <c r="AZ20" s="11"/>
      <c r="BA20" s="6"/>
      <c r="BB20" s="24"/>
      <c r="BC20" s="24"/>
      <c r="BD20" s="24"/>
      <c r="BE20" s="48"/>
      <c r="BF20" s="11"/>
      <c r="BG20" s="6"/>
      <c r="BH20" s="24"/>
      <c r="BI20" s="24"/>
      <c r="BJ20" s="24"/>
      <c r="BK20" s="48"/>
      <c r="BL20" s="11"/>
      <c r="BM20" s="6"/>
      <c r="BN20" s="24"/>
      <c r="BO20" s="24"/>
      <c r="BP20" s="24"/>
      <c r="BQ20" s="48"/>
      <c r="BR20" s="11"/>
      <c r="BS20" s="6"/>
      <c r="BT20" s="24"/>
      <c r="BU20" s="24"/>
      <c r="BV20" s="24"/>
      <c r="BW20" s="48"/>
      <c r="BX20" s="11"/>
      <c r="BY20" s="6"/>
      <c r="BZ20" s="24"/>
      <c r="CA20" s="24"/>
      <c r="CB20" s="24"/>
      <c r="CC20" s="48"/>
      <c r="CD20" s="11"/>
      <c r="CE20" s="6"/>
      <c r="CF20" s="24"/>
      <c r="CG20" s="24"/>
      <c r="CH20" s="24"/>
      <c r="CI20" s="48"/>
      <c r="CJ20" s="11"/>
      <c r="CK20" s="6"/>
      <c r="CL20" s="24"/>
      <c r="CM20" s="24"/>
      <c r="CN20" s="24"/>
      <c r="CO20" s="48"/>
      <c r="CP20" s="11"/>
      <c r="CQ20" s="6"/>
      <c r="CR20" s="24"/>
      <c r="CS20" s="24"/>
      <c r="CT20" s="24"/>
      <c r="CU20" s="48"/>
      <c r="CV20" s="11"/>
      <c r="CW20" s="6"/>
      <c r="CX20" s="24"/>
      <c r="CY20" s="24"/>
      <c r="CZ20" s="24"/>
      <c r="DA20" s="48"/>
      <c r="DB20" s="11"/>
      <c r="DC20" s="6"/>
      <c r="DD20" s="24"/>
      <c r="DE20" s="24"/>
      <c r="DF20" s="24"/>
      <c r="DG20" s="48"/>
      <c r="DH20" s="11"/>
      <c r="DI20" s="6"/>
      <c r="DJ20" s="24"/>
      <c r="DK20" s="24"/>
      <c r="DL20" s="24"/>
      <c r="DM20" s="48"/>
      <c r="DN20" s="11"/>
      <c r="DO20" s="6"/>
      <c r="DP20" s="24"/>
      <c r="DQ20" s="24"/>
      <c r="DR20" s="24"/>
      <c r="DS20" s="48"/>
      <c r="DT20" s="11"/>
    </row>
    <row r="21" spans="1:124" s="128" customFormat="1" ht="46" x14ac:dyDescent="0.2">
      <c r="A21" s="63" t="s">
        <v>1570</v>
      </c>
      <c r="B21" s="44"/>
      <c r="C21" s="43" t="s">
        <v>1569</v>
      </c>
      <c r="D21" s="41"/>
      <c r="E21" s="10"/>
      <c r="F21" s="10"/>
      <c r="G21" s="10"/>
      <c r="H21" s="10"/>
      <c r="I21" s="10"/>
      <c r="J21" s="260"/>
      <c r="K21" s="10"/>
      <c r="L21" s="10"/>
      <c r="M21" s="10"/>
      <c r="N21" s="10"/>
      <c r="O21" s="10"/>
      <c r="P21" s="260"/>
      <c r="Q21" s="10"/>
      <c r="R21" s="10"/>
      <c r="S21" s="10"/>
      <c r="T21" s="10"/>
      <c r="U21" s="10"/>
      <c r="V21" s="260"/>
      <c r="W21" s="10"/>
      <c r="X21" s="10"/>
      <c r="Y21" s="10"/>
      <c r="Z21" s="10"/>
      <c r="AA21" s="10"/>
      <c r="AB21" s="260"/>
      <c r="AC21" s="10"/>
      <c r="AD21" s="10"/>
      <c r="AE21" s="10"/>
      <c r="AF21" s="10"/>
      <c r="AG21" s="10"/>
      <c r="AH21" s="260"/>
      <c r="AI21" s="10"/>
      <c r="AJ21" s="10"/>
      <c r="AK21" s="10"/>
      <c r="AL21" s="10"/>
      <c r="AM21" s="10"/>
      <c r="AN21" s="260"/>
      <c r="AO21" s="10"/>
      <c r="AP21" s="10"/>
      <c r="AQ21" s="10"/>
      <c r="AR21" s="10"/>
      <c r="AS21" s="10"/>
      <c r="AT21" s="260"/>
      <c r="AU21" s="10"/>
      <c r="AV21" s="10"/>
      <c r="AW21" s="10"/>
      <c r="AX21" s="10"/>
      <c r="AY21" s="10"/>
      <c r="AZ21" s="260"/>
      <c r="BA21" s="10"/>
      <c r="BB21" s="10"/>
      <c r="BC21" s="10"/>
      <c r="BD21" s="10"/>
      <c r="BE21" s="10"/>
      <c r="BF21" s="260"/>
      <c r="BG21" s="10"/>
      <c r="BH21" s="10"/>
      <c r="BI21" s="10"/>
      <c r="BJ21" s="10"/>
      <c r="BK21" s="10"/>
      <c r="BL21" s="260"/>
      <c r="BM21" s="10"/>
      <c r="BN21" s="10"/>
      <c r="BO21" s="10"/>
      <c r="BP21" s="10"/>
      <c r="BQ21" s="10"/>
      <c r="BR21" s="260"/>
      <c r="BS21" s="10"/>
      <c r="BT21" s="10"/>
      <c r="BU21" s="10"/>
      <c r="BV21" s="10"/>
      <c r="BW21" s="10"/>
      <c r="BX21" s="260"/>
      <c r="BY21" s="10"/>
      <c r="BZ21" s="10"/>
      <c r="CA21" s="10"/>
      <c r="CB21" s="10"/>
      <c r="CC21" s="10"/>
      <c r="CD21" s="260"/>
      <c r="CE21" s="10"/>
      <c r="CF21" s="10"/>
      <c r="CG21" s="10"/>
      <c r="CH21" s="10"/>
      <c r="CI21" s="10"/>
      <c r="CJ21" s="260"/>
      <c r="CK21" s="10"/>
      <c r="CL21" s="10"/>
      <c r="CM21" s="10"/>
      <c r="CN21" s="10"/>
      <c r="CO21" s="10"/>
      <c r="CP21" s="260"/>
      <c r="CQ21" s="10"/>
      <c r="CR21" s="10"/>
      <c r="CS21" s="10"/>
      <c r="CT21" s="10"/>
      <c r="CU21" s="10"/>
      <c r="CV21" s="260"/>
      <c r="CW21" s="10"/>
      <c r="CX21" s="10"/>
      <c r="CY21" s="10"/>
      <c r="CZ21" s="10"/>
      <c r="DA21" s="10"/>
      <c r="DB21" s="260"/>
      <c r="DC21" s="10"/>
      <c r="DD21" s="10"/>
      <c r="DE21" s="10"/>
      <c r="DF21" s="10"/>
      <c r="DG21" s="10"/>
      <c r="DH21" s="260"/>
      <c r="DI21" s="10"/>
      <c r="DJ21" s="10"/>
      <c r="DK21" s="10"/>
      <c r="DL21" s="10"/>
      <c r="DM21" s="10"/>
      <c r="DN21" s="260"/>
      <c r="DO21" s="10"/>
      <c r="DP21" s="10"/>
      <c r="DQ21" s="10"/>
      <c r="DR21" s="10"/>
      <c r="DS21" s="10"/>
      <c r="DT21" s="260"/>
    </row>
    <row r="22" spans="1:124" s="241" customFormat="1" ht="17" x14ac:dyDescent="0.2">
      <c r="A22" s="380" t="s">
        <v>221</v>
      </c>
      <c r="B22" s="380">
        <v>212</v>
      </c>
      <c r="C22" s="380" t="s">
        <v>222</v>
      </c>
      <c r="D22" s="381"/>
      <c r="E22" s="381"/>
      <c r="F22" s="47">
        <f>VLOOKUP($A$22,'SFR FOAK_100'!$A:$X,7,FALSE)</f>
        <v>65728880.245110601</v>
      </c>
      <c r="G22" s="47">
        <f>VLOOKUP($A$22,'SFR FOAK_100'!$A:$X,12,FALSE)</f>
        <v>83309639.357921496</v>
      </c>
      <c r="H22" s="47">
        <f>VLOOKUP($A$22,'SFR FOAK_100'!$A:$X,11,FALSE)</f>
        <v>264358228.128216</v>
      </c>
      <c r="I22" s="382">
        <f>VLOOKUP($A$22,'SFR FOAK_100'!$A:$X,10,FALSE)</f>
        <v>5420558.4804600803</v>
      </c>
      <c r="J22" s="383"/>
      <c r="K22" s="381"/>
      <c r="L22" s="47">
        <f>VLOOKUP($A$22,'SFR FOAK_100'!$A:$X,7,FALSE)</f>
        <v>65728880.245110601</v>
      </c>
      <c r="M22" s="47">
        <f>VLOOKUP($A$22,'SFR FOAK_100'!$A:$X,12,FALSE)</f>
        <v>83309639.357921496</v>
      </c>
      <c r="N22" s="47">
        <f>VLOOKUP($A$22,'SFR FOAK_100'!$A:$X,11,FALSE)</f>
        <v>264358228.128216</v>
      </c>
      <c r="O22" s="382">
        <f>VLOOKUP($A$22,'SFR FOAK_100'!$A:$X,10,FALSE)</f>
        <v>5420558.4804600803</v>
      </c>
      <c r="P22" s="383"/>
      <c r="Q22" s="381"/>
      <c r="R22" s="47">
        <f>VLOOKUP($A$22,'SFR FOAK_100'!$A:$X,7,FALSE)</f>
        <v>65728880.245110601</v>
      </c>
      <c r="S22" s="47">
        <f>VLOOKUP($A$22,'SFR FOAK_100'!$A:$X,12,FALSE)</f>
        <v>83309639.357921496</v>
      </c>
      <c r="T22" s="47">
        <f>VLOOKUP($A$22,'SFR FOAK_100'!$A:$X,11,FALSE)</f>
        <v>264358228.128216</v>
      </c>
      <c r="U22" s="382">
        <f>VLOOKUP($A$22,'SFR FOAK_100'!$A:$X,10,FALSE)</f>
        <v>5420558.4804600803</v>
      </c>
      <c r="V22" s="383"/>
      <c r="W22" s="381"/>
      <c r="X22" s="47">
        <f>VLOOKUP($A$22,'SFR FOAK_100'!$A:$X,7,FALSE)</f>
        <v>65728880.245110601</v>
      </c>
      <c r="Y22" s="47">
        <f>VLOOKUP($A$22,'SFR FOAK_100'!$A:$X,12,FALSE)</f>
        <v>83309639.357921496</v>
      </c>
      <c r="Z22" s="47">
        <f>VLOOKUP($A$22,'SFR FOAK_100'!$A:$X,11,FALSE)</f>
        <v>264358228.128216</v>
      </c>
      <c r="AA22" s="382">
        <f>VLOOKUP($A$22,'SFR FOAK_100'!$A:$X,10,FALSE)</f>
        <v>5420558.4804600803</v>
      </c>
      <c r="AB22" s="383"/>
      <c r="AC22" s="381"/>
      <c r="AD22" s="47">
        <f>VLOOKUP($A$22,'SFR FOAK_100'!$A:$X,7,FALSE)</f>
        <v>65728880.245110601</v>
      </c>
      <c r="AE22" s="47">
        <f>VLOOKUP($A$22,'SFR FOAK_100'!$A:$X,12,FALSE)</f>
        <v>83309639.357921496</v>
      </c>
      <c r="AF22" s="47">
        <f>VLOOKUP($A$22,'SFR FOAK_100'!$A:$X,11,FALSE)</f>
        <v>264358228.128216</v>
      </c>
      <c r="AG22" s="382">
        <f>VLOOKUP($A$22,'SFR FOAK_100'!$A:$X,10,FALSE)</f>
        <v>5420558.4804600803</v>
      </c>
      <c r="AH22" s="383"/>
      <c r="AI22" s="381"/>
      <c r="AJ22" s="47">
        <f>VLOOKUP($A$22,'SFR FOAK_100'!$A:$X,7,FALSE)</f>
        <v>65728880.245110601</v>
      </c>
      <c r="AK22" s="47">
        <f>VLOOKUP($A$22,'SFR FOAK_100'!$A:$X,12,FALSE)</f>
        <v>83309639.357921496</v>
      </c>
      <c r="AL22" s="47">
        <f>VLOOKUP($A$22,'SFR FOAK_100'!$A:$X,11,FALSE)</f>
        <v>264358228.128216</v>
      </c>
      <c r="AM22" s="382">
        <f>VLOOKUP($A$22,'SFR FOAK_100'!$A:$X,10,FALSE)</f>
        <v>5420558.4804600803</v>
      </c>
      <c r="AN22" s="383"/>
      <c r="AO22" s="381"/>
      <c r="AP22" s="47">
        <f>VLOOKUP($A$22,'SFR FOAK_100'!$A:$X,7,FALSE)</f>
        <v>65728880.245110601</v>
      </c>
      <c r="AQ22" s="47">
        <f>VLOOKUP($A$22,'SFR FOAK_100'!$A:$X,12,FALSE)</f>
        <v>83309639.357921496</v>
      </c>
      <c r="AR22" s="47">
        <f>VLOOKUP($A$22,'SFR FOAK_100'!$A:$X,11,FALSE)</f>
        <v>264358228.128216</v>
      </c>
      <c r="AS22" s="382">
        <f>VLOOKUP($A$22,'SFR FOAK_100'!$A:$X,10,FALSE)</f>
        <v>5420558.4804600803</v>
      </c>
      <c r="AT22" s="383"/>
      <c r="AU22" s="381"/>
      <c r="AV22" s="47">
        <f>VLOOKUP($A$22,'SFR FOAK_100'!$A:$X,7,FALSE)</f>
        <v>65728880.245110601</v>
      </c>
      <c r="AW22" s="47">
        <f>VLOOKUP($A$22,'SFR FOAK_100'!$A:$X,12,FALSE)</f>
        <v>83309639.357921496</v>
      </c>
      <c r="AX22" s="47">
        <f>VLOOKUP($A$22,'SFR FOAK_100'!$A:$X,11,FALSE)</f>
        <v>264358228.128216</v>
      </c>
      <c r="AY22" s="382">
        <f>VLOOKUP($A$22,'SFR FOAK_100'!$A:$X,10,FALSE)</f>
        <v>5420558.4804600803</v>
      </c>
      <c r="AZ22" s="383"/>
      <c r="BA22" s="381"/>
      <c r="BB22" s="47">
        <f>VLOOKUP($A$22,'SFR FOAK_100'!$A:$X,7,FALSE)</f>
        <v>65728880.245110601</v>
      </c>
      <c r="BC22" s="47">
        <f>VLOOKUP($A$22,'SFR FOAK_100'!$A:$X,12,FALSE)</f>
        <v>83309639.357921496</v>
      </c>
      <c r="BD22" s="47">
        <f>VLOOKUP($A$22,'SFR FOAK_100'!$A:$X,11,FALSE)</f>
        <v>264358228.128216</v>
      </c>
      <c r="BE22" s="382">
        <f>VLOOKUP($A$22,'SFR FOAK_100'!$A:$X,10,FALSE)</f>
        <v>5420558.4804600803</v>
      </c>
      <c r="BF22" s="383"/>
      <c r="BG22" s="381"/>
      <c r="BH22" s="47">
        <f>VLOOKUP($A$22,'SFR FOAK_100'!$A:$X,7,FALSE)</f>
        <v>65728880.245110601</v>
      </c>
      <c r="BI22" s="47">
        <f>VLOOKUP($A$22,'SFR FOAK_100'!$A:$X,12,FALSE)</f>
        <v>83309639.357921496</v>
      </c>
      <c r="BJ22" s="47">
        <f>VLOOKUP($A$22,'SFR FOAK_100'!$A:$X,11,FALSE)</f>
        <v>264358228.128216</v>
      </c>
      <c r="BK22" s="382">
        <f>VLOOKUP($A$22,'SFR FOAK_100'!$A:$X,10,FALSE)</f>
        <v>5420558.4804600803</v>
      </c>
      <c r="BL22" s="383"/>
      <c r="BM22" s="381"/>
      <c r="BN22" s="47">
        <f>VLOOKUP($A$22,'SFR FOAK_100'!$A:$X,7,FALSE)</f>
        <v>65728880.245110601</v>
      </c>
      <c r="BO22" s="47">
        <f>VLOOKUP($A$22,'SFR FOAK_100'!$A:$X,12,FALSE)</f>
        <v>83309639.357921496</v>
      </c>
      <c r="BP22" s="47">
        <f>VLOOKUP($A$22,'SFR FOAK_100'!$A:$X,11,FALSE)</f>
        <v>264358228.128216</v>
      </c>
      <c r="BQ22" s="382">
        <f>VLOOKUP($A$22,'SFR FOAK_100'!$A:$X,10,FALSE)</f>
        <v>5420558.4804600803</v>
      </c>
      <c r="BR22" s="383"/>
      <c r="BS22" s="381"/>
      <c r="BT22" s="47">
        <f>VLOOKUP($A$22,'SFR FOAK_100'!$A:$X,7,FALSE)</f>
        <v>65728880.245110601</v>
      </c>
      <c r="BU22" s="47">
        <f>VLOOKUP($A$22,'SFR FOAK_100'!$A:$X,12,FALSE)</f>
        <v>83309639.357921496</v>
      </c>
      <c r="BV22" s="47">
        <f>VLOOKUP($A$22,'SFR FOAK_100'!$A:$X,11,FALSE)</f>
        <v>264358228.128216</v>
      </c>
      <c r="BW22" s="382">
        <f>VLOOKUP($A$22,'SFR FOAK_100'!$A:$X,10,FALSE)</f>
        <v>5420558.4804600803</v>
      </c>
      <c r="BX22" s="383"/>
      <c r="BY22" s="381"/>
      <c r="BZ22" s="47">
        <f>VLOOKUP($A$22,'SFR FOAK_100'!$A:$X,7,FALSE)</f>
        <v>65728880.245110601</v>
      </c>
      <c r="CA22" s="47">
        <f>VLOOKUP($A$22,'SFR FOAK_100'!$A:$X,12,FALSE)</f>
        <v>83309639.357921496</v>
      </c>
      <c r="CB22" s="47">
        <f>VLOOKUP($A$22,'SFR FOAK_100'!$A:$X,11,FALSE)</f>
        <v>264358228.128216</v>
      </c>
      <c r="CC22" s="382">
        <f>VLOOKUP($A$22,'SFR FOAK_100'!$A:$X,10,FALSE)</f>
        <v>5420558.4804600803</v>
      </c>
      <c r="CD22" s="383"/>
      <c r="CE22" s="381"/>
      <c r="CF22" s="47">
        <f>VLOOKUP($A$22,'SFR FOAK_100'!$A:$X,7,FALSE)</f>
        <v>65728880.245110601</v>
      </c>
      <c r="CG22" s="47">
        <f>VLOOKUP($A$22,'SFR FOAK_100'!$A:$X,12,FALSE)</f>
        <v>83309639.357921496</v>
      </c>
      <c r="CH22" s="47">
        <f>VLOOKUP($A$22,'SFR FOAK_100'!$A:$X,11,FALSE)</f>
        <v>264358228.128216</v>
      </c>
      <c r="CI22" s="382">
        <f>VLOOKUP($A$22,'SFR FOAK_100'!$A:$X,10,FALSE)</f>
        <v>5420558.4804600803</v>
      </c>
      <c r="CJ22" s="383"/>
      <c r="CK22" s="381"/>
      <c r="CL22" s="47">
        <f>VLOOKUP($A$22,'SFR FOAK_100'!$A:$X,7,FALSE)</f>
        <v>65728880.245110601</v>
      </c>
      <c r="CM22" s="47">
        <f>VLOOKUP($A$22,'SFR FOAK_100'!$A:$X,12,FALSE)</f>
        <v>83309639.357921496</v>
      </c>
      <c r="CN22" s="47">
        <f>VLOOKUP($A$22,'SFR FOAK_100'!$A:$X,11,FALSE)</f>
        <v>264358228.128216</v>
      </c>
      <c r="CO22" s="382">
        <f>VLOOKUP($A$22,'SFR FOAK_100'!$A:$X,10,FALSE)</f>
        <v>5420558.4804600803</v>
      </c>
      <c r="CP22" s="383"/>
      <c r="CQ22" s="381"/>
      <c r="CR22" s="47">
        <f>VLOOKUP($A$22,'SFR FOAK_100'!$A:$X,7,FALSE)</f>
        <v>65728880.245110601</v>
      </c>
      <c r="CS22" s="47">
        <f>VLOOKUP($A$22,'SFR FOAK_100'!$A:$X,12,FALSE)</f>
        <v>83309639.357921496</v>
      </c>
      <c r="CT22" s="47">
        <f>VLOOKUP($A$22,'SFR FOAK_100'!$A:$X,11,FALSE)</f>
        <v>264358228.128216</v>
      </c>
      <c r="CU22" s="382">
        <f>VLOOKUP($A$22,'SFR FOAK_100'!$A:$X,10,FALSE)</f>
        <v>5420558.4804600803</v>
      </c>
      <c r="CV22" s="383"/>
      <c r="CW22" s="381"/>
      <c r="CX22" s="47">
        <f>VLOOKUP($A$22,'SFR FOAK_100'!$A:$X,7,FALSE)</f>
        <v>65728880.245110601</v>
      </c>
      <c r="CY22" s="47">
        <f>VLOOKUP($A$22,'SFR FOAK_100'!$A:$X,12,FALSE)</f>
        <v>83309639.357921496</v>
      </c>
      <c r="CZ22" s="47">
        <f>VLOOKUP($A$22,'SFR FOAK_100'!$A:$X,11,FALSE)</f>
        <v>264358228.128216</v>
      </c>
      <c r="DA22" s="382">
        <f>VLOOKUP($A$22,'SFR FOAK_100'!$A:$X,10,FALSE)</f>
        <v>5420558.4804600803</v>
      </c>
      <c r="DB22" s="383"/>
      <c r="DC22" s="381"/>
      <c r="DD22" s="47">
        <f>VLOOKUP($A$22,'SFR FOAK_100'!$A:$X,7,FALSE)</f>
        <v>65728880.245110601</v>
      </c>
      <c r="DE22" s="47">
        <f>VLOOKUP($A$22,'SFR FOAK_100'!$A:$X,12,FALSE)</f>
        <v>83309639.357921496</v>
      </c>
      <c r="DF22" s="47">
        <f>VLOOKUP($A$22,'SFR FOAK_100'!$A:$X,11,FALSE)</f>
        <v>264358228.128216</v>
      </c>
      <c r="DG22" s="382">
        <f>VLOOKUP($A$22,'SFR FOAK_100'!$A:$X,10,FALSE)</f>
        <v>5420558.4804600803</v>
      </c>
      <c r="DH22" s="383"/>
      <c r="DI22" s="381"/>
      <c r="DJ22" s="47">
        <f>VLOOKUP($A$22,'SFR FOAK_100'!$A:$X,7,FALSE)</f>
        <v>65728880.245110601</v>
      </c>
      <c r="DK22" s="47">
        <f>VLOOKUP($A$22,'SFR FOAK_100'!$A:$X,12,FALSE)</f>
        <v>83309639.357921496</v>
      </c>
      <c r="DL22" s="47">
        <f>VLOOKUP($A$22,'SFR FOAK_100'!$A:$X,11,FALSE)</f>
        <v>264358228.128216</v>
      </c>
      <c r="DM22" s="382">
        <f>VLOOKUP($A$22,'SFR FOAK_100'!$A:$X,10,FALSE)</f>
        <v>5420558.4804600803</v>
      </c>
      <c r="DN22" s="383"/>
      <c r="DO22" s="381"/>
      <c r="DP22" s="47">
        <f>VLOOKUP($A$22,'SFR FOAK_100'!$A:$X,7,FALSE)</f>
        <v>65728880.245110601</v>
      </c>
      <c r="DQ22" s="47">
        <f>VLOOKUP($A$22,'SFR FOAK_100'!$A:$X,12,FALSE)</f>
        <v>83309639.357921496</v>
      </c>
      <c r="DR22" s="47">
        <f>VLOOKUP($A$22,'SFR FOAK_100'!$A:$X,11,FALSE)</f>
        <v>264358228.128216</v>
      </c>
      <c r="DS22" s="382">
        <f>VLOOKUP($A$22,'SFR FOAK_100'!$A:$X,10,FALSE)</f>
        <v>5420558.4804600803</v>
      </c>
      <c r="DT22" s="383"/>
    </row>
    <row r="23" spans="1:124" s="6" customFormat="1" ht="17" x14ac:dyDescent="0.2">
      <c r="A23" s="380" t="s">
        <v>223</v>
      </c>
      <c r="B23" s="380">
        <v>213</v>
      </c>
      <c r="C23" s="380" t="s">
        <v>224</v>
      </c>
      <c r="D23" s="381"/>
      <c r="E23" s="381"/>
      <c r="F23" s="47">
        <f>VLOOKUP($A$23,'SFR FOAK_100'!$A:$X,7,FALSE)</f>
        <v>1136504.8427932099</v>
      </c>
      <c r="G23" s="47">
        <f>VLOOKUP($A$23,'SFR FOAK_100'!$A:$X,12,FALSE)</f>
        <v>5661558.7517235298</v>
      </c>
      <c r="H23" s="47">
        <f>VLOOKUP($A$23,'SFR FOAK_100'!$A:$X,11,FALSE)</f>
        <v>8458991.2256112695</v>
      </c>
      <c r="I23" s="382">
        <f>VLOOKUP($A$23,'SFR FOAK_100'!$A:$X,10,FALSE)</f>
        <v>163947.42179506301</v>
      </c>
      <c r="J23" s="383"/>
      <c r="K23" s="381"/>
      <c r="L23" s="47">
        <f>VLOOKUP($A$23,'SFR FOAK_100'!$A:$X,7,FALSE)</f>
        <v>1136504.8427932099</v>
      </c>
      <c r="M23" s="47">
        <f>VLOOKUP($A$23,'SFR FOAK_100'!$A:$X,12,FALSE)</f>
        <v>5661558.7517235298</v>
      </c>
      <c r="N23" s="47">
        <f>VLOOKUP($A$23,'SFR FOAK_100'!$A:$X,11,FALSE)</f>
        <v>8458991.2256112695</v>
      </c>
      <c r="O23" s="382">
        <f>VLOOKUP($A$23,'SFR FOAK_100'!$A:$X,10,FALSE)</f>
        <v>163947.42179506301</v>
      </c>
      <c r="P23" s="383"/>
      <c r="Q23" s="381"/>
      <c r="R23" s="47">
        <f>VLOOKUP($A$23,'SFR FOAK_100'!$A:$X,7,FALSE)</f>
        <v>1136504.8427932099</v>
      </c>
      <c r="S23" s="47">
        <f>VLOOKUP($A$23,'SFR FOAK_100'!$A:$X,12,FALSE)</f>
        <v>5661558.7517235298</v>
      </c>
      <c r="T23" s="47">
        <f>VLOOKUP($A$23,'SFR FOAK_100'!$A:$X,11,FALSE)</f>
        <v>8458991.2256112695</v>
      </c>
      <c r="U23" s="382">
        <f>VLOOKUP($A$23,'SFR FOAK_100'!$A:$X,10,FALSE)</f>
        <v>163947.42179506301</v>
      </c>
      <c r="V23" s="383"/>
      <c r="W23" s="381"/>
      <c r="X23" s="47">
        <f>VLOOKUP($A$23,'SFR FOAK_100'!$A:$X,7,FALSE)</f>
        <v>1136504.8427932099</v>
      </c>
      <c r="Y23" s="47">
        <f>VLOOKUP($A$23,'SFR FOAK_100'!$A:$X,12,FALSE)</f>
        <v>5661558.7517235298</v>
      </c>
      <c r="Z23" s="47">
        <f>VLOOKUP($A$23,'SFR FOAK_100'!$A:$X,11,FALSE)</f>
        <v>8458991.2256112695</v>
      </c>
      <c r="AA23" s="382">
        <f>VLOOKUP($A$23,'SFR FOAK_100'!$A:$X,10,FALSE)</f>
        <v>163947.42179506301</v>
      </c>
      <c r="AB23" s="383"/>
      <c r="AC23" s="381"/>
      <c r="AD23" s="47">
        <f>VLOOKUP($A$23,'SFR FOAK_100'!$A:$X,7,FALSE)</f>
        <v>1136504.8427932099</v>
      </c>
      <c r="AE23" s="47">
        <f>VLOOKUP($A$23,'SFR FOAK_100'!$A:$X,12,FALSE)</f>
        <v>5661558.7517235298</v>
      </c>
      <c r="AF23" s="47">
        <f>VLOOKUP($A$23,'SFR FOAK_100'!$A:$X,11,FALSE)</f>
        <v>8458991.2256112695</v>
      </c>
      <c r="AG23" s="382">
        <f>VLOOKUP($A$23,'SFR FOAK_100'!$A:$X,10,FALSE)</f>
        <v>163947.42179506301</v>
      </c>
      <c r="AH23" s="383"/>
      <c r="AI23" s="381"/>
      <c r="AJ23" s="47">
        <f>VLOOKUP($A$23,'SFR FOAK_100'!$A:$X,7,FALSE)</f>
        <v>1136504.8427932099</v>
      </c>
      <c r="AK23" s="47">
        <f>VLOOKUP($A$23,'SFR FOAK_100'!$A:$X,12,FALSE)</f>
        <v>5661558.7517235298</v>
      </c>
      <c r="AL23" s="47">
        <f>VLOOKUP($A$23,'SFR FOAK_100'!$A:$X,11,FALSE)</f>
        <v>8458991.2256112695</v>
      </c>
      <c r="AM23" s="382">
        <f>VLOOKUP($A$23,'SFR FOAK_100'!$A:$X,10,FALSE)</f>
        <v>163947.42179506301</v>
      </c>
      <c r="AN23" s="383"/>
      <c r="AO23" s="381"/>
      <c r="AP23" s="47">
        <f>VLOOKUP($A$23,'SFR FOAK_100'!$A:$X,7,FALSE)</f>
        <v>1136504.8427932099</v>
      </c>
      <c r="AQ23" s="47">
        <f>VLOOKUP($A$23,'SFR FOAK_100'!$A:$X,12,FALSE)</f>
        <v>5661558.7517235298</v>
      </c>
      <c r="AR23" s="47">
        <f>VLOOKUP($A$23,'SFR FOAK_100'!$A:$X,11,FALSE)</f>
        <v>8458991.2256112695</v>
      </c>
      <c r="AS23" s="382">
        <f>VLOOKUP($A$23,'SFR FOAK_100'!$A:$X,10,FALSE)</f>
        <v>163947.42179506301</v>
      </c>
      <c r="AT23" s="383"/>
      <c r="AU23" s="381"/>
      <c r="AV23" s="47">
        <f>VLOOKUP($A$23,'SFR FOAK_100'!$A:$X,7,FALSE)</f>
        <v>1136504.8427932099</v>
      </c>
      <c r="AW23" s="47">
        <f>VLOOKUP($A$23,'SFR FOAK_100'!$A:$X,12,FALSE)</f>
        <v>5661558.7517235298</v>
      </c>
      <c r="AX23" s="47">
        <f>VLOOKUP($A$23,'SFR FOAK_100'!$A:$X,11,FALSE)</f>
        <v>8458991.2256112695</v>
      </c>
      <c r="AY23" s="382">
        <f>VLOOKUP($A$23,'SFR FOAK_100'!$A:$X,10,FALSE)</f>
        <v>163947.42179506301</v>
      </c>
      <c r="AZ23" s="383"/>
      <c r="BA23" s="381"/>
      <c r="BB23" s="47">
        <f>VLOOKUP($A$23,'SFR FOAK_100'!$A:$X,7,FALSE)</f>
        <v>1136504.8427932099</v>
      </c>
      <c r="BC23" s="47">
        <f>VLOOKUP($A$23,'SFR FOAK_100'!$A:$X,12,FALSE)</f>
        <v>5661558.7517235298</v>
      </c>
      <c r="BD23" s="47">
        <f>VLOOKUP($A$23,'SFR FOAK_100'!$A:$X,11,FALSE)</f>
        <v>8458991.2256112695</v>
      </c>
      <c r="BE23" s="382">
        <f>VLOOKUP($A$23,'SFR FOAK_100'!$A:$X,10,FALSE)</f>
        <v>163947.42179506301</v>
      </c>
      <c r="BF23" s="383"/>
      <c r="BG23" s="381"/>
      <c r="BH23" s="47">
        <f>VLOOKUP($A$23,'SFR FOAK_100'!$A:$X,7,FALSE)</f>
        <v>1136504.8427932099</v>
      </c>
      <c r="BI23" s="47">
        <f>VLOOKUP($A$23,'SFR FOAK_100'!$A:$X,12,FALSE)</f>
        <v>5661558.7517235298</v>
      </c>
      <c r="BJ23" s="47">
        <f>VLOOKUP($A$23,'SFR FOAK_100'!$A:$X,11,FALSE)</f>
        <v>8458991.2256112695</v>
      </c>
      <c r="BK23" s="382">
        <f>VLOOKUP($A$23,'SFR FOAK_100'!$A:$X,10,FALSE)</f>
        <v>163947.42179506301</v>
      </c>
      <c r="BL23" s="383"/>
      <c r="BM23" s="381"/>
      <c r="BN23" s="47">
        <f>VLOOKUP($A$23,'SFR FOAK_100'!$A:$X,7,FALSE)</f>
        <v>1136504.8427932099</v>
      </c>
      <c r="BO23" s="47">
        <f>VLOOKUP($A$23,'SFR FOAK_100'!$A:$X,12,FALSE)</f>
        <v>5661558.7517235298</v>
      </c>
      <c r="BP23" s="47">
        <f>VLOOKUP($A$23,'SFR FOAK_100'!$A:$X,11,FALSE)</f>
        <v>8458991.2256112695</v>
      </c>
      <c r="BQ23" s="382">
        <f>VLOOKUP($A$23,'SFR FOAK_100'!$A:$X,10,FALSE)</f>
        <v>163947.42179506301</v>
      </c>
      <c r="BR23" s="383"/>
      <c r="BS23" s="381"/>
      <c r="BT23" s="47">
        <f>VLOOKUP($A$23,'SFR FOAK_100'!$A:$X,7,FALSE)</f>
        <v>1136504.8427932099</v>
      </c>
      <c r="BU23" s="47">
        <f>VLOOKUP($A$23,'SFR FOAK_100'!$A:$X,12,FALSE)</f>
        <v>5661558.7517235298</v>
      </c>
      <c r="BV23" s="47">
        <f>VLOOKUP($A$23,'SFR FOAK_100'!$A:$X,11,FALSE)</f>
        <v>8458991.2256112695</v>
      </c>
      <c r="BW23" s="382">
        <f>VLOOKUP($A$23,'SFR FOAK_100'!$A:$X,10,FALSE)</f>
        <v>163947.42179506301</v>
      </c>
      <c r="BX23" s="383"/>
      <c r="BY23" s="381"/>
      <c r="BZ23" s="47">
        <f>VLOOKUP($A$23,'SFR FOAK_100'!$A:$X,7,FALSE)</f>
        <v>1136504.8427932099</v>
      </c>
      <c r="CA23" s="47">
        <f>VLOOKUP($A$23,'SFR FOAK_100'!$A:$X,12,FALSE)</f>
        <v>5661558.7517235298</v>
      </c>
      <c r="CB23" s="47">
        <f>VLOOKUP($A$23,'SFR FOAK_100'!$A:$X,11,FALSE)</f>
        <v>8458991.2256112695</v>
      </c>
      <c r="CC23" s="382">
        <f>VLOOKUP($A$23,'SFR FOAK_100'!$A:$X,10,FALSE)</f>
        <v>163947.42179506301</v>
      </c>
      <c r="CD23" s="383"/>
      <c r="CE23" s="381"/>
      <c r="CF23" s="47">
        <f>VLOOKUP($A$23,'SFR FOAK_100'!$A:$X,7,FALSE)</f>
        <v>1136504.8427932099</v>
      </c>
      <c r="CG23" s="47">
        <f>VLOOKUP($A$23,'SFR FOAK_100'!$A:$X,12,FALSE)</f>
        <v>5661558.7517235298</v>
      </c>
      <c r="CH23" s="47">
        <f>VLOOKUP($A$23,'SFR FOAK_100'!$A:$X,11,FALSE)</f>
        <v>8458991.2256112695</v>
      </c>
      <c r="CI23" s="382">
        <f>VLOOKUP($A$23,'SFR FOAK_100'!$A:$X,10,FALSE)</f>
        <v>163947.42179506301</v>
      </c>
      <c r="CJ23" s="383"/>
      <c r="CK23" s="381"/>
      <c r="CL23" s="47">
        <f>VLOOKUP($A$23,'SFR FOAK_100'!$A:$X,7,FALSE)</f>
        <v>1136504.8427932099</v>
      </c>
      <c r="CM23" s="47">
        <f>VLOOKUP($A$23,'SFR FOAK_100'!$A:$X,12,FALSE)</f>
        <v>5661558.7517235298</v>
      </c>
      <c r="CN23" s="47">
        <f>VLOOKUP($A$23,'SFR FOAK_100'!$A:$X,11,FALSE)</f>
        <v>8458991.2256112695</v>
      </c>
      <c r="CO23" s="382">
        <f>VLOOKUP($A$23,'SFR FOAK_100'!$A:$X,10,FALSE)</f>
        <v>163947.42179506301</v>
      </c>
      <c r="CP23" s="383"/>
      <c r="CQ23" s="381"/>
      <c r="CR23" s="47">
        <f>VLOOKUP($A$23,'SFR FOAK_100'!$A:$X,7,FALSE)</f>
        <v>1136504.8427932099</v>
      </c>
      <c r="CS23" s="47">
        <f>VLOOKUP($A$23,'SFR FOAK_100'!$A:$X,12,FALSE)</f>
        <v>5661558.7517235298</v>
      </c>
      <c r="CT23" s="47">
        <f>VLOOKUP($A$23,'SFR FOAK_100'!$A:$X,11,FALSE)</f>
        <v>8458991.2256112695</v>
      </c>
      <c r="CU23" s="382">
        <f>VLOOKUP($A$23,'SFR FOAK_100'!$A:$X,10,FALSE)</f>
        <v>163947.42179506301</v>
      </c>
      <c r="CV23" s="383"/>
      <c r="CW23" s="381"/>
      <c r="CX23" s="47">
        <f>VLOOKUP($A$23,'SFR FOAK_100'!$A:$X,7,FALSE)</f>
        <v>1136504.8427932099</v>
      </c>
      <c r="CY23" s="47">
        <f>VLOOKUP($A$23,'SFR FOAK_100'!$A:$X,12,FALSE)</f>
        <v>5661558.7517235298</v>
      </c>
      <c r="CZ23" s="47">
        <f>VLOOKUP($A$23,'SFR FOAK_100'!$A:$X,11,FALSE)</f>
        <v>8458991.2256112695</v>
      </c>
      <c r="DA23" s="382">
        <f>VLOOKUP($A$23,'SFR FOAK_100'!$A:$X,10,FALSE)</f>
        <v>163947.42179506301</v>
      </c>
      <c r="DB23" s="383"/>
      <c r="DC23" s="381"/>
      <c r="DD23" s="47">
        <f>VLOOKUP($A$23,'SFR FOAK_100'!$A:$X,7,FALSE)</f>
        <v>1136504.8427932099</v>
      </c>
      <c r="DE23" s="47">
        <f>VLOOKUP($A$23,'SFR FOAK_100'!$A:$X,12,FALSE)</f>
        <v>5661558.7517235298</v>
      </c>
      <c r="DF23" s="47">
        <f>VLOOKUP($A$23,'SFR FOAK_100'!$A:$X,11,FALSE)</f>
        <v>8458991.2256112695</v>
      </c>
      <c r="DG23" s="382">
        <f>VLOOKUP($A$23,'SFR FOAK_100'!$A:$X,10,FALSE)</f>
        <v>163947.42179506301</v>
      </c>
      <c r="DH23" s="383"/>
      <c r="DI23" s="381"/>
      <c r="DJ23" s="47">
        <f>VLOOKUP($A$23,'SFR FOAK_100'!$A:$X,7,FALSE)</f>
        <v>1136504.8427932099</v>
      </c>
      <c r="DK23" s="47">
        <f>VLOOKUP($A$23,'SFR FOAK_100'!$A:$X,12,FALSE)</f>
        <v>5661558.7517235298</v>
      </c>
      <c r="DL23" s="47">
        <f>VLOOKUP($A$23,'SFR FOAK_100'!$A:$X,11,FALSE)</f>
        <v>8458991.2256112695</v>
      </c>
      <c r="DM23" s="382">
        <f>VLOOKUP($A$23,'SFR FOAK_100'!$A:$X,10,FALSE)</f>
        <v>163947.42179506301</v>
      </c>
      <c r="DN23" s="383"/>
      <c r="DO23" s="381"/>
      <c r="DP23" s="47">
        <f>VLOOKUP($A$23,'SFR FOAK_100'!$A:$X,7,FALSE)</f>
        <v>1136504.8427932099</v>
      </c>
      <c r="DQ23" s="47">
        <f>VLOOKUP($A$23,'SFR FOAK_100'!$A:$X,12,FALSE)</f>
        <v>5661558.7517235298</v>
      </c>
      <c r="DR23" s="47">
        <f>VLOOKUP($A$23,'SFR FOAK_100'!$A:$X,11,FALSE)</f>
        <v>8458991.2256112695</v>
      </c>
      <c r="DS23" s="382">
        <f>VLOOKUP($A$23,'SFR FOAK_100'!$A:$X,10,FALSE)</f>
        <v>163947.42179506301</v>
      </c>
      <c r="DT23" s="383"/>
    </row>
    <row r="24" spans="1:124" s="128" customFormat="1" ht="17" x14ac:dyDescent="0.2">
      <c r="C24" s="43" t="s">
        <v>203</v>
      </c>
      <c r="D24" s="363"/>
      <c r="E24" s="363"/>
      <c r="F24" s="22"/>
      <c r="G24" s="22"/>
      <c r="H24" s="22"/>
      <c r="J24" s="261">
        <f>I25/$I$5*'SFR Relationships'!$D$42*$J$4</f>
        <v>-0.83837744299565986</v>
      </c>
      <c r="K24" s="363"/>
      <c r="L24" s="22"/>
      <c r="M24" s="22"/>
      <c r="N24" s="22"/>
      <c r="P24" s="261">
        <f>O25/$I$5*'SFR Relationships'!$D$42*$J$4</f>
        <v>-0.83837744299565986</v>
      </c>
      <c r="Q24" s="363"/>
      <c r="R24" s="22"/>
      <c r="S24" s="22"/>
      <c r="T24" s="22"/>
      <c r="V24" s="261">
        <f>U25/$I$5*'SFR Relationships'!$D$42*$J$4</f>
        <v>-0.83837744299565986</v>
      </c>
      <c r="W24" s="363"/>
      <c r="X24" s="22"/>
      <c r="Y24" s="22"/>
      <c r="Z24" s="22"/>
      <c r="AB24" s="261">
        <f>AA25/$I$5*'SFR Relationships'!$D$42*$J$4</f>
        <v>-0.83837744299565986</v>
      </c>
      <c r="AC24" s="363"/>
      <c r="AD24" s="22"/>
      <c r="AE24" s="22"/>
      <c r="AF24" s="22"/>
      <c r="AH24" s="261">
        <f>AG25/$I$5*'SFR Relationships'!$D$42*$J$4</f>
        <v>-0.83837744299565986</v>
      </c>
      <c r="AI24" s="363"/>
      <c r="AJ24" s="22"/>
      <c r="AK24" s="22"/>
      <c r="AL24" s="22"/>
      <c r="AN24" s="261">
        <f>AM25/$I$5*'SFR Relationships'!$D$42*$J$4</f>
        <v>-0.83837744299565986</v>
      </c>
      <c r="AO24" s="363"/>
      <c r="AP24" s="22"/>
      <c r="AQ24" s="22"/>
      <c r="AR24" s="22"/>
      <c r="AT24" s="261">
        <f>AS25/$I$5*'SFR Relationships'!$D$42*$J$4</f>
        <v>-0.83837744299565986</v>
      </c>
      <c r="AU24" s="363"/>
      <c r="AV24" s="22"/>
      <c r="AW24" s="22"/>
      <c r="AX24" s="22"/>
      <c r="AZ24" s="261">
        <f>AY25/$I$5*'SFR Relationships'!$D$42*$J$4</f>
        <v>-0.83837744299565986</v>
      </c>
      <c r="BA24" s="363"/>
      <c r="BB24" s="22"/>
      <c r="BC24" s="22"/>
      <c r="BD24" s="22"/>
      <c r="BF24" s="261">
        <f>BE25/$I$5*'SFR Relationships'!$D$42*$J$4</f>
        <v>-0.83837744299565986</v>
      </c>
      <c r="BG24" s="363"/>
      <c r="BH24" s="22"/>
      <c r="BI24" s="22"/>
      <c r="BJ24" s="22"/>
      <c r="BL24" s="261">
        <f>BK25/$I$5*'SFR Relationships'!$D$42*$J$4</f>
        <v>-0.83837744299565986</v>
      </c>
      <c r="BM24" s="363"/>
      <c r="BN24" s="22"/>
      <c r="BO24" s="22"/>
      <c r="BP24" s="22"/>
      <c r="BR24" s="261">
        <f>BQ25/$I$5*'SFR Relationships'!$D$42*$J$4</f>
        <v>-0.83837744299565986</v>
      </c>
      <c r="BS24" s="363"/>
      <c r="BT24" s="22"/>
      <c r="BU24" s="22"/>
      <c r="BV24" s="22"/>
      <c r="BX24" s="261">
        <f>BW25/$I$5*'SFR Relationships'!$D$42*$J$4</f>
        <v>-0.83837744299565986</v>
      </c>
      <c r="BY24" s="363"/>
      <c r="BZ24" s="22"/>
      <c r="CA24" s="22"/>
      <c r="CB24" s="22"/>
      <c r="CD24" s="261">
        <f>CC25/$I$5*'SFR Relationships'!$D$42*$J$4</f>
        <v>-0.83837744299565986</v>
      </c>
      <c r="CE24" s="363"/>
      <c r="CF24" s="22"/>
      <c r="CG24" s="22"/>
      <c r="CH24" s="22"/>
      <c r="CJ24" s="261">
        <f>CI25/$I$5*'SFR Relationships'!$D$42*$J$4</f>
        <v>-0.83837744299565986</v>
      </c>
      <c r="CK24" s="363"/>
      <c r="CL24" s="22"/>
      <c r="CM24" s="22"/>
      <c r="CN24" s="22"/>
      <c r="CP24" s="261">
        <f>CO25/$I$5*'SFR Relationships'!$D$42*$J$4</f>
        <v>-0.83837744299565986</v>
      </c>
      <c r="CQ24" s="363"/>
      <c r="CR24" s="22"/>
      <c r="CS24" s="22"/>
      <c r="CT24" s="22"/>
      <c r="CV24" s="261">
        <f>CU25/$I$5*'SFR Relationships'!$D$42*$J$4</f>
        <v>-0.83837744299565986</v>
      </c>
      <c r="CW24" s="363"/>
      <c r="CX24" s="22"/>
      <c r="CY24" s="22"/>
      <c r="CZ24" s="22"/>
      <c r="DB24" s="261">
        <f>DA25/$I$5*'SFR Relationships'!$D$42*$J$4</f>
        <v>-0.83837744299565986</v>
      </c>
      <c r="DC24" s="363"/>
      <c r="DD24" s="22"/>
      <c r="DE24" s="22"/>
      <c r="DF24" s="22"/>
      <c r="DH24" s="261">
        <f>DG25/$I$5*'SFR Relationships'!$D$42*$J$4</f>
        <v>-0.83837744299565986</v>
      </c>
      <c r="DI24" s="363"/>
      <c r="DJ24" s="22"/>
      <c r="DK24" s="22"/>
      <c r="DL24" s="22"/>
      <c r="DN24" s="261">
        <f>DM25/$I$5*'SFR Relationships'!$D$42*$J$4</f>
        <v>-0.83837744299565986</v>
      </c>
      <c r="DO24" s="363"/>
      <c r="DP24" s="22"/>
      <c r="DQ24" s="22"/>
      <c r="DR24" s="22"/>
      <c r="DT24" s="261">
        <f>DS25/$I$5*'SFR Relationships'!$D$42*$J$4</f>
        <v>-0.83837744299565986</v>
      </c>
    </row>
    <row r="25" spans="1:124" s="241" customFormat="1" x14ac:dyDescent="0.2">
      <c r="B25" s="147">
        <v>20</v>
      </c>
      <c r="C25" s="241" t="s">
        <v>204</v>
      </c>
      <c r="D25" s="366"/>
      <c r="E25" s="366"/>
      <c r="F25" s="23">
        <f>SUM(F26:F32)</f>
        <v>-73549865.644489691</v>
      </c>
      <c r="G25" s="23">
        <f>SUM(G26:G32)</f>
        <v>-2264623.500689412</v>
      </c>
      <c r="H25" s="23">
        <f>SUM(H26:H32)</f>
        <v>-15311581.075875148</v>
      </c>
      <c r="I25" s="384">
        <f>SUM(I26:I32)</f>
        <v>-289462.39990141202</v>
      </c>
      <c r="J25" s="385">
        <f>SUM(J26:J32)</f>
        <v>-91126070.221054256</v>
      </c>
      <c r="K25" s="366"/>
      <c r="L25" s="23">
        <f>SUM(L26:L32)</f>
        <v>-73549865.644489691</v>
      </c>
      <c r="M25" s="23">
        <f>SUM(M26:M32)</f>
        <v>-2264623.500689412</v>
      </c>
      <c r="N25" s="23">
        <f>SUM(N26:N32)</f>
        <v>-15311581.075875148</v>
      </c>
      <c r="O25" s="384">
        <f>SUM(O26:O32)</f>
        <v>-289462.39990141202</v>
      </c>
      <c r="P25" s="385">
        <f>SUM(P26:P32)</f>
        <v>-91126070.221054256</v>
      </c>
      <c r="Q25" s="366"/>
      <c r="R25" s="23">
        <f>SUM(R26:R32)</f>
        <v>-73549865.644489691</v>
      </c>
      <c r="S25" s="23">
        <f>SUM(S26:S32)</f>
        <v>-2264623.500689412</v>
      </c>
      <c r="T25" s="23">
        <f>SUM(T26:T32)</f>
        <v>-15311581.075875148</v>
      </c>
      <c r="U25" s="384">
        <f>SUM(U26:U32)</f>
        <v>-289462.39990141202</v>
      </c>
      <c r="V25" s="385">
        <f>SUM(V26:V32)</f>
        <v>-91126070.221054256</v>
      </c>
      <c r="W25" s="366"/>
      <c r="X25" s="23">
        <f>SUM(X26:X32)</f>
        <v>-73549865.644489691</v>
      </c>
      <c r="Y25" s="23">
        <f>SUM(Y26:Y32)</f>
        <v>-2264623.500689412</v>
      </c>
      <c r="Z25" s="23">
        <f>SUM(Z26:Z32)</f>
        <v>-15311581.075875148</v>
      </c>
      <c r="AA25" s="384">
        <f>SUM(AA26:AA32)</f>
        <v>-289462.39990141202</v>
      </c>
      <c r="AB25" s="385">
        <f>SUM(AB26:AB32)</f>
        <v>-91126070.221054256</v>
      </c>
      <c r="AC25" s="366"/>
      <c r="AD25" s="23">
        <f>SUM(AD26:AD32)</f>
        <v>-73549865.644489691</v>
      </c>
      <c r="AE25" s="23">
        <f>SUM(AE26:AE32)</f>
        <v>-2264623.500689412</v>
      </c>
      <c r="AF25" s="23">
        <f>SUM(AF26:AF32)</f>
        <v>-15311581.075875148</v>
      </c>
      <c r="AG25" s="384">
        <f>SUM(AG26:AG32)</f>
        <v>-289462.39990141202</v>
      </c>
      <c r="AH25" s="385">
        <f>SUM(AH26:AH32)</f>
        <v>-91126070.221054256</v>
      </c>
      <c r="AI25" s="366"/>
      <c r="AJ25" s="23">
        <f>SUM(AJ26:AJ32)</f>
        <v>-73549865.644489691</v>
      </c>
      <c r="AK25" s="23">
        <f>SUM(AK26:AK32)</f>
        <v>-2264623.500689412</v>
      </c>
      <c r="AL25" s="23">
        <f>SUM(AL26:AL32)</f>
        <v>-15311581.075875148</v>
      </c>
      <c r="AM25" s="384">
        <f>SUM(AM26:AM32)</f>
        <v>-289462.39990141202</v>
      </c>
      <c r="AN25" s="385">
        <f>SUM(AN26:AN32)</f>
        <v>-91126070.221054256</v>
      </c>
      <c r="AO25" s="366"/>
      <c r="AP25" s="23">
        <f>SUM(AP26:AP32)</f>
        <v>-73549865.644489691</v>
      </c>
      <c r="AQ25" s="23">
        <f>SUM(AQ26:AQ32)</f>
        <v>-2264623.500689412</v>
      </c>
      <c r="AR25" s="23">
        <f>SUM(AR26:AR32)</f>
        <v>-15311581.075875148</v>
      </c>
      <c r="AS25" s="384">
        <f>SUM(AS26:AS32)</f>
        <v>-289462.39990141202</v>
      </c>
      <c r="AT25" s="385">
        <f>SUM(AT26:AT32)</f>
        <v>-91126070.221054256</v>
      </c>
      <c r="AU25" s="366"/>
      <c r="AV25" s="23">
        <f>SUM(AV26:AV32)</f>
        <v>-73549865.644489691</v>
      </c>
      <c r="AW25" s="23">
        <f>SUM(AW26:AW32)</f>
        <v>-2264623.500689412</v>
      </c>
      <c r="AX25" s="23">
        <f>SUM(AX26:AX32)</f>
        <v>-15311581.075875148</v>
      </c>
      <c r="AY25" s="384">
        <f>SUM(AY26:AY32)</f>
        <v>-289462.39990141202</v>
      </c>
      <c r="AZ25" s="385">
        <f>SUM(AZ26:AZ32)</f>
        <v>-91126070.221054256</v>
      </c>
      <c r="BA25" s="366"/>
      <c r="BB25" s="23">
        <f>SUM(BB26:BB32)</f>
        <v>-73549865.644489691</v>
      </c>
      <c r="BC25" s="23">
        <f>SUM(BC26:BC32)</f>
        <v>-2264623.500689412</v>
      </c>
      <c r="BD25" s="23">
        <f>SUM(BD26:BD32)</f>
        <v>-15311581.075875148</v>
      </c>
      <c r="BE25" s="384">
        <f>SUM(BE26:BE32)</f>
        <v>-289462.39990141202</v>
      </c>
      <c r="BF25" s="385">
        <f>SUM(BF26:BF32)</f>
        <v>-91126070.221054256</v>
      </c>
      <c r="BG25" s="366"/>
      <c r="BH25" s="23">
        <f>SUM(BH26:BH32)</f>
        <v>-73549865.644489691</v>
      </c>
      <c r="BI25" s="23">
        <f>SUM(BI26:BI32)</f>
        <v>-2264623.500689412</v>
      </c>
      <c r="BJ25" s="23">
        <f>SUM(BJ26:BJ32)</f>
        <v>-15311581.075875148</v>
      </c>
      <c r="BK25" s="384">
        <f>SUM(BK26:BK32)</f>
        <v>-289462.39990141202</v>
      </c>
      <c r="BL25" s="385">
        <f>SUM(BL26:BL32)</f>
        <v>-91126070.221054256</v>
      </c>
      <c r="BM25" s="366"/>
      <c r="BN25" s="23">
        <f>SUM(BN26:BN32)</f>
        <v>-73549865.644489691</v>
      </c>
      <c r="BO25" s="23">
        <f>SUM(BO26:BO32)</f>
        <v>-2264623.500689412</v>
      </c>
      <c r="BP25" s="23">
        <f>SUM(BP26:BP32)</f>
        <v>-15311581.075875148</v>
      </c>
      <c r="BQ25" s="384">
        <f>SUM(BQ26:BQ32)</f>
        <v>-289462.39990141202</v>
      </c>
      <c r="BR25" s="385">
        <f>SUM(BR26:BR32)</f>
        <v>-91126070.221054256</v>
      </c>
      <c r="BS25" s="366"/>
      <c r="BT25" s="23">
        <f>SUM(BT26:BT32)</f>
        <v>-73549865.644489691</v>
      </c>
      <c r="BU25" s="23">
        <f>SUM(BU26:BU32)</f>
        <v>-2264623.500689412</v>
      </c>
      <c r="BV25" s="23">
        <f>SUM(BV26:BV32)</f>
        <v>-15311581.075875148</v>
      </c>
      <c r="BW25" s="384">
        <f>SUM(BW26:BW32)</f>
        <v>-289462.39990141202</v>
      </c>
      <c r="BX25" s="385">
        <f>SUM(BX26:BX32)</f>
        <v>-91126070.221054256</v>
      </c>
      <c r="BY25" s="366"/>
      <c r="BZ25" s="23">
        <f>SUM(BZ26:BZ32)</f>
        <v>-73549865.644489691</v>
      </c>
      <c r="CA25" s="23">
        <f>SUM(CA26:CA32)</f>
        <v>-2264623.500689412</v>
      </c>
      <c r="CB25" s="23">
        <f>SUM(CB26:CB32)</f>
        <v>-15311581.075875148</v>
      </c>
      <c r="CC25" s="384">
        <f>SUM(CC26:CC32)</f>
        <v>-289462.39990141202</v>
      </c>
      <c r="CD25" s="385">
        <f>SUM(CD26:CD32)</f>
        <v>-91126070.221054256</v>
      </c>
      <c r="CE25" s="366"/>
      <c r="CF25" s="23">
        <f>SUM(CF26:CF32)</f>
        <v>-73549865.644489691</v>
      </c>
      <c r="CG25" s="23">
        <f>SUM(CG26:CG32)</f>
        <v>-2264623.500689412</v>
      </c>
      <c r="CH25" s="23">
        <f>SUM(CH26:CH32)</f>
        <v>-15311581.075875148</v>
      </c>
      <c r="CI25" s="384">
        <f>SUM(CI26:CI32)</f>
        <v>-289462.39990141202</v>
      </c>
      <c r="CJ25" s="385">
        <f>SUM(CJ26:CJ32)</f>
        <v>-91126070.221054256</v>
      </c>
      <c r="CK25" s="366"/>
      <c r="CL25" s="23">
        <f>SUM(CL26:CL32)</f>
        <v>-73549865.644489691</v>
      </c>
      <c r="CM25" s="23">
        <f>SUM(CM26:CM32)</f>
        <v>-2264623.500689412</v>
      </c>
      <c r="CN25" s="23">
        <f>SUM(CN26:CN32)</f>
        <v>-15311581.075875148</v>
      </c>
      <c r="CO25" s="384">
        <f>SUM(CO26:CO32)</f>
        <v>-289462.39990141202</v>
      </c>
      <c r="CP25" s="385">
        <f>SUM(CP26:CP32)</f>
        <v>-91126070.221054256</v>
      </c>
      <c r="CQ25" s="366"/>
      <c r="CR25" s="23">
        <f>SUM(CR26:CR32)</f>
        <v>-73549865.644489691</v>
      </c>
      <c r="CS25" s="23">
        <f>SUM(CS26:CS32)</f>
        <v>-2264623.500689412</v>
      </c>
      <c r="CT25" s="23">
        <f>SUM(CT26:CT32)</f>
        <v>-15311581.075875148</v>
      </c>
      <c r="CU25" s="384">
        <f>SUM(CU26:CU32)</f>
        <v>-289462.39990141202</v>
      </c>
      <c r="CV25" s="385">
        <f>SUM(CV26:CV32)</f>
        <v>-91126070.221054256</v>
      </c>
      <c r="CW25" s="366"/>
      <c r="CX25" s="23">
        <f>SUM(CX26:CX32)</f>
        <v>-73549865.644489691</v>
      </c>
      <c r="CY25" s="23">
        <f>SUM(CY26:CY32)</f>
        <v>-2264623.500689412</v>
      </c>
      <c r="CZ25" s="23">
        <f>SUM(CZ26:CZ32)</f>
        <v>-15311581.075875148</v>
      </c>
      <c r="DA25" s="384">
        <f>SUM(DA26:DA32)</f>
        <v>-289462.39990141202</v>
      </c>
      <c r="DB25" s="385">
        <f>SUM(DB26:DB32)</f>
        <v>-91126070.221054256</v>
      </c>
      <c r="DC25" s="366"/>
      <c r="DD25" s="23">
        <f>SUM(DD26:DD32)</f>
        <v>-73549865.644489691</v>
      </c>
      <c r="DE25" s="23">
        <f>SUM(DE26:DE32)</f>
        <v>-2264623.500689412</v>
      </c>
      <c r="DF25" s="23">
        <f>SUM(DF26:DF32)</f>
        <v>-15311581.075875148</v>
      </c>
      <c r="DG25" s="384">
        <f>SUM(DG26:DG32)</f>
        <v>-289462.39990141202</v>
      </c>
      <c r="DH25" s="385">
        <f>SUM(DH26:DH32)</f>
        <v>-91126070.221054256</v>
      </c>
      <c r="DI25" s="366"/>
      <c r="DJ25" s="23">
        <f>SUM(DJ26:DJ32)</f>
        <v>-73549865.644489691</v>
      </c>
      <c r="DK25" s="23">
        <f>SUM(DK26:DK32)</f>
        <v>-2264623.500689412</v>
      </c>
      <c r="DL25" s="23">
        <f>SUM(DL26:DL32)</f>
        <v>-15311581.075875148</v>
      </c>
      <c r="DM25" s="384">
        <f>SUM(DM26:DM32)</f>
        <v>-289462.39990141202</v>
      </c>
      <c r="DN25" s="385">
        <f>SUM(DN26:DN32)</f>
        <v>-91126070.221054256</v>
      </c>
      <c r="DO25" s="366"/>
      <c r="DP25" s="23">
        <f>SUM(DP26:DP32)</f>
        <v>-73549865.644489691</v>
      </c>
      <c r="DQ25" s="23">
        <f>SUM(DQ26:DQ32)</f>
        <v>-2264623.500689412</v>
      </c>
      <c r="DR25" s="23">
        <f>SUM(DR26:DR32)</f>
        <v>-15311581.075875148</v>
      </c>
      <c r="DS25" s="384">
        <f>SUM(DS26:DS32)</f>
        <v>-289462.39990141202</v>
      </c>
      <c r="DT25" s="385">
        <f>SUM(DT26:DT32)</f>
        <v>-91126070.221054256</v>
      </c>
    </row>
    <row r="26" spans="1:124" s="6" customFormat="1" x14ac:dyDescent="0.2">
      <c r="B26" s="6">
        <v>21</v>
      </c>
      <c r="C26" s="6" t="s">
        <v>205</v>
      </c>
      <c r="D26" s="38"/>
      <c r="E26" s="386"/>
      <c r="F26" s="25">
        <f>IF('SFR Levers &amp; Variables '!D14,'SFR Relationships'!$D$6*F23,0)</f>
        <v>-454601.93711728399</v>
      </c>
      <c r="G26" s="25">
        <f>IF('SFR Levers &amp; Variables '!D14,'SFR Relationships'!$D$6*G23,0)</f>
        <v>-2264623.500689412</v>
      </c>
      <c r="H26" s="25">
        <f>IF('SFR Levers &amp; Variables '!D14,'SFR Relationships'!$D$6*H23,0)</f>
        <v>-3383596.4902445078</v>
      </c>
      <c r="I26" s="163">
        <f>IF('SFR Levers &amp; Variables '!D14,'SFR Relationships'!$D$6*I23,0)</f>
        <v>-65578.968718025208</v>
      </c>
      <c r="J26" s="11">
        <f>SUM(F26:H26)</f>
        <v>-6102821.9280512035</v>
      </c>
      <c r="K26" s="386"/>
      <c r="L26" s="25">
        <f>IF('SFR Levers &amp; Variables '!J14,'SFR Relationships'!$D$6*L23,0)</f>
        <v>-454601.93711728399</v>
      </c>
      <c r="M26" s="25">
        <f>IF('SFR Levers &amp; Variables '!J14,'SFR Relationships'!$D$6*M23,0)</f>
        <v>-2264623.500689412</v>
      </c>
      <c r="N26" s="25">
        <f>IF('SFR Levers &amp; Variables '!J14,'SFR Relationships'!$D$6*N23,0)</f>
        <v>-3383596.4902445078</v>
      </c>
      <c r="O26" s="163">
        <f>IF('SFR Levers &amp; Variables '!J14,'SFR Relationships'!$D$6*O23,0)</f>
        <v>-65578.968718025208</v>
      </c>
      <c r="P26" s="11">
        <f>SUM(L26:N26)</f>
        <v>-6102821.9280512035</v>
      </c>
      <c r="Q26" s="386"/>
      <c r="R26" s="25">
        <f>IF('SFR Levers &amp; Variables '!P14,'SFR Relationships'!$D$6*R23,0)</f>
        <v>-454601.93711728399</v>
      </c>
      <c r="S26" s="25">
        <f>IF('SFR Levers &amp; Variables '!P14,'SFR Relationships'!$D$6*S23,0)</f>
        <v>-2264623.500689412</v>
      </c>
      <c r="T26" s="25">
        <f>IF('SFR Levers &amp; Variables '!P14,'SFR Relationships'!$D$6*T23,0)</f>
        <v>-3383596.4902445078</v>
      </c>
      <c r="U26" s="163">
        <f>IF('SFR Levers &amp; Variables '!P14,'SFR Relationships'!$D$6*U23,0)</f>
        <v>-65578.968718025208</v>
      </c>
      <c r="V26" s="11">
        <f>SUM(R26:T26)</f>
        <v>-6102821.9280512035</v>
      </c>
      <c r="W26" s="386"/>
      <c r="X26" s="25">
        <f>IF('SFR Levers &amp; Variables '!V14,'SFR Relationships'!$D$6*X23,0)</f>
        <v>-454601.93711728399</v>
      </c>
      <c r="Y26" s="25">
        <f>IF('SFR Levers &amp; Variables '!V14,'SFR Relationships'!$D$6*Y23,0)</f>
        <v>-2264623.500689412</v>
      </c>
      <c r="Z26" s="25">
        <f>IF('SFR Levers &amp; Variables '!V14,'SFR Relationships'!$D$6*Z23,0)</f>
        <v>-3383596.4902445078</v>
      </c>
      <c r="AA26" s="163">
        <f>IF('SFR Levers &amp; Variables '!V14,'SFR Relationships'!$D$6*AA23,0)</f>
        <v>-65578.968718025208</v>
      </c>
      <c r="AB26" s="11">
        <f>SUM(X26:Z26)</f>
        <v>-6102821.9280512035</v>
      </c>
      <c r="AC26" s="386"/>
      <c r="AD26" s="25">
        <f>IF('SFR Levers &amp; Variables '!AB14,'SFR Relationships'!$D$6*AD23,0)</f>
        <v>-454601.93711728399</v>
      </c>
      <c r="AE26" s="25">
        <f>IF('SFR Levers &amp; Variables '!AB14,'SFR Relationships'!$D$6*AE23,0)</f>
        <v>-2264623.500689412</v>
      </c>
      <c r="AF26" s="25">
        <f>IF('SFR Levers &amp; Variables '!AB14,'SFR Relationships'!$D$6*AF23,0)</f>
        <v>-3383596.4902445078</v>
      </c>
      <c r="AG26" s="163">
        <f>IF('SFR Levers &amp; Variables '!AB14,'SFR Relationships'!$D$6*AG23,0)</f>
        <v>-65578.968718025208</v>
      </c>
      <c r="AH26" s="11">
        <f>SUM(AD26:AF26)</f>
        <v>-6102821.9280512035</v>
      </c>
      <c r="AI26" s="386"/>
      <c r="AJ26" s="25">
        <f>IF('SFR Levers &amp; Variables '!AH14,'SFR Relationships'!$D$6*AJ23,0)</f>
        <v>-454601.93711728399</v>
      </c>
      <c r="AK26" s="25">
        <f>IF('SFR Levers &amp; Variables '!AH14,'SFR Relationships'!$D$6*AK23,0)</f>
        <v>-2264623.500689412</v>
      </c>
      <c r="AL26" s="25">
        <f>IF('SFR Levers &amp; Variables '!AH14,'SFR Relationships'!$D$6*AL23,0)</f>
        <v>-3383596.4902445078</v>
      </c>
      <c r="AM26" s="163">
        <f>IF('SFR Levers &amp; Variables '!AH14,'SFR Relationships'!$D$6*AM23,0)</f>
        <v>-65578.968718025208</v>
      </c>
      <c r="AN26" s="11">
        <f>SUM(AJ26:AL26)</f>
        <v>-6102821.9280512035</v>
      </c>
      <c r="AO26" s="386"/>
      <c r="AP26" s="25">
        <f>IF('SFR Levers &amp; Variables '!AN14,'SFR Relationships'!$D$6*AP23,0)</f>
        <v>-454601.93711728399</v>
      </c>
      <c r="AQ26" s="25">
        <f>IF('SFR Levers &amp; Variables '!AN14,'SFR Relationships'!$D$6*AQ23,0)</f>
        <v>-2264623.500689412</v>
      </c>
      <c r="AR26" s="25">
        <f>IF('SFR Levers &amp; Variables '!AN14,'SFR Relationships'!$D$6*AR23,0)</f>
        <v>-3383596.4902445078</v>
      </c>
      <c r="AS26" s="163">
        <f>IF('SFR Levers &amp; Variables '!AN14,'SFR Relationships'!$D$6*AS23,0)</f>
        <v>-65578.968718025208</v>
      </c>
      <c r="AT26" s="11">
        <f>SUM(AP26:AR26)</f>
        <v>-6102821.9280512035</v>
      </c>
      <c r="AU26" s="386"/>
      <c r="AV26" s="25">
        <f>IF('SFR Levers &amp; Variables '!AT14,'SFR Relationships'!$D$6*AV23,0)</f>
        <v>-454601.93711728399</v>
      </c>
      <c r="AW26" s="25">
        <f>IF('SFR Levers &amp; Variables '!AT14,'SFR Relationships'!$D$6*AW23,0)</f>
        <v>-2264623.500689412</v>
      </c>
      <c r="AX26" s="25">
        <f>IF('SFR Levers &amp; Variables '!AT14,'SFR Relationships'!$D$6*AX23,0)</f>
        <v>-3383596.4902445078</v>
      </c>
      <c r="AY26" s="163">
        <f>IF('SFR Levers &amp; Variables '!AT14,'SFR Relationships'!$D$6*AY23,0)</f>
        <v>-65578.968718025208</v>
      </c>
      <c r="AZ26" s="11">
        <f>SUM(AV26:AX26)</f>
        <v>-6102821.9280512035</v>
      </c>
      <c r="BA26" s="386"/>
      <c r="BB26" s="25">
        <f>IF('SFR Levers &amp; Variables '!AZ14,'SFR Relationships'!$D$6*BB23,0)</f>
        <v>-454601.93711728399</v>
      </c>
      <c r="BC26" s="25">
        <f>IF('SFR Levers &amp; Variables '!AZ14,'SFR Relationships'!$D$6*BC23,0)</f>
        <v>-2264623.500689412</v>
      </c>
      <c r="BD26" s="25">
        <f>IF('SFR Levers &amp; Variables '!AZ14,'SFR Relationships'!$D$6*BD23,0)</f>
        <v>-3383596.4902445078</v>
      </c>
      <c r="BE26" s="163">
        <f>IF('SFR Levers &amp; Variables '!AZ14,'SFR Relationships'!$D$6*BE23,0)</f>
        <v>-65578.968718025208</v>
      </c>
      <c r="BF26" s="11">
        <f>SUM(BB26:BD26)</f>
        <v>-6102821.9280512035</v>
      </c>
      <c r="BG26" s="386"/>
      <c r="BH26" s="25">
        <f>IF('SFR Levers &amp; Variables '!BF14,'SFR Relationships'!$D$6*BH23,0)</f>
        <v>-454601.93711728399</v>
      </c>
      <c r="BI26" s="25">
        <f>IF('SFR Levers &amp; Variables '!BF14,'SFR Relationships'!$D$6*BI23,0)</f>
        <v>-2264623.500689412</v>
      </c>
      <c r="BJ26" s="25">
        <f>IF('SFR Levers &amp; Variables '!BF14,'SFR Relationships'!$D$6*BJ23,0)</f>
        <v>-3383596.4902445078</v>
      </c>
      <c r="BK26" s="163">
        <f>IF('SFR Levers &amp; Variables '!BF14,'SFR Relationships'!$D$6*BK23,0)</f>
        <v>-65578.968718025208</v>
      </c>
      <c r="BL26" s="11">
        <f>SUM(BH26:BJ26)</f>
        <v>-6102821.9280512035</v>
      </c>
      <c r="BM26" s="386"/>
      <c r="BN26" s="25">
        <f>IF('SFR Levers &amp; Variables '!BL14,'SFR Relationships'!$D$6*BN23,0)</f>
        <v>-454601.93711728399</v>
      </c>
      <c r="BO26" s="25">
        <f>IF('SFR Levers &amp; Variables '!BL14,'SFR Relationships'!$D$6*BO23,0)</f>
        <v>-2264623.500689412</v>
      </c>
      <c r="BP26" s="25">
        <f>IF('SFR Levers &amp; Variables '!BL14,'SFR Relationships'!$D$6*BP23,0)</f>
        <v>-3383596.4902445078</v>
      </c>
      <c r="BQ26" s="163">
        <f>IF('SFR Levers &amp; Variables '!BL14,'SFR Relationships'!$D$6*BQ23,0)</f>
        <v>-65578.968718025208</v>
      </c>
      <c r="BR26" s="11">
        <f>SUM(BN26:BP26)</f>
        <v>-6102821.9280512035</v>
      </c>
      <c r="BS26" s="386"/>
      <c r="BT26" s="25">
        <f>IF('SFR Levers &amp; Variables '!BR14,'SFR Relationships'!$D$6*BT23,0)</f>
        <v>-454601.93711728399</v>
      </c>
      <c r="BU26" s="25">
        <f>IF('SFR Levers &amp; Variables '!BR14,'SFR Relationships'!$D$6*BU23,0)</f>
        <v>-2264623.500689412</v>
      </c>
      <c r="BV26" s="25">
        <f>IF('SFR Levers &amp; Variables '!BR14,'SFR Relationships'!$D$6*BV23,0)</f>
        <v>-3383596.4902445078</v>
      </c>
      <c r="BW26" s="163">
        <f>IF('SFR Levers &amp; Variables '!BR14,'SFR Relationships'!$D$6*BW23,0)</f>
        <v>-65578.968718025208</v>
      </c>
      <c r="BX26" s="11">
        <f>SUM(BT26:BV26)</f>
        <v>-6102821.9280512035</v>
      </c>
      <c r="BY26" s="386"/>
      <c r="BZ26" s="25">
        <f>IF('SFR Levers &amp; Variables '!BX14,'SFR Relationships'!$D$6*BZ23,0)</f>
        <v>-454601.93711728399</v>
      </c>
      <c r="CA26" s="25">
        <f>IF('SFR Levers &amp; Variables '!BX14,'SFR Relationships'!$D$6*CA23,0)</f>
        <v>-2264623.500689412</v>
      </c>
      <c r="CB26" s="25">
        <f>IF('SFR Levers &amp; Variables '!BX14,'SFR Relationships'!$D$6*CB23,0)</f>
        <v>-3383596.4902445078</v>
      </c>
      <c r="CC26" s="163">
        <f>IF('SFR Levers &amp; Variables '!BX14,'SFR Relationships'!$D$6*CC23,0)</f>
        <v>-65578.968718025208</v>
      </c>
      <c r="CD26" s="11">
        <f>SUM(BZ26:CB26)</f>
        <v>-6102821.9280512035</v>
      </c>
      <c r="CE26" s="386"/>
      <c r="CF26" s="25">
        <f>IF('SFR Levers &amp; Variables '!CD14,'SFR Relationships'!$D$6*CF23,0)</f>
        <v>-454601.93711728399</v>
      </c>
      <c r="CG26" s="25">
        <f>IF('SFR Levers &amp; Variables '!CD14,'SFR Relationships'!$D$6*CG23,0)</f>
        <v>-2264623.500689412</v>
      </c>
      <c r="CH26" s="25">
        <f>IF('SFR Levers &amp; Variables '!CD14,'SFR Relationships'!$D$6*CH23,0)</f>
        <v>-3383596.4902445078</v>
      </c>
      <c r="CI26" s="163">
        <f>IF('SFR Levers &amp; Variables '!CD14,'SFR Relationships'!$D$6*CI23,0)</f>
        <v>-65578.968718025208</v>
      </c>
      <c r="CJ26" s="11">
        <f>SUM(CF26:CH26)</f>
        <v>-6102821.9280512035</v>
      </c>
      <c r="CK26" s="386"/>
      <c r="CL26" s="25">
        <f>IF('SFR Levers &amp; Variables '!CJ14,'SFR Relationships'!$D$6*CL23,0)</f>
        <v>-454601.93711728399</v>
      </c>
      <c r="CM26" s="25">
        <f>IF('SFR Levers &amp; Variables '!CJ14,'SFR Relationships'!$D$6*CM23,0)</f>
        <v>-2264623.500689412</v>
      </c>
      <c r="CN26" s="25">
        <f>IF('SFR Levers &amp; Variables '!CJ14,'SFR Relationships'!$D$6*CN23,0)</f>
        <v>-3383596.4902445078</v>
      </c>
      <c r="CO26" s="163">
        <f>IF('SFR Levers &amp; Variables '!CJ14,'SFR Relationships'!$D$6*CO23,0)</f>
        <v>-65578.968718025208</v>
      </c>
      <c r="CP26" s="11">
        <f>SUM(CL26:CN26)</f>
        <v>-6102821.9280512035</v>
      </c>
      <c r="CQ26" s="386"/>
      <c r="CR26" s="25">
        <f>IF('SFR Levers &amp; Variables '!CP14,'SFR Relationships'!$D$6*CR23,0)</f>
        <v>-454601.93711728399</v>
      </c>
      <c r="CS26" s="25">
        <f>IF('SFR Levers &amp; Variables '!CP14,'SFR Relationships'!$D$6*CS23,0)</f>
        <v>-2264623.500689412</v>
      </c>
      <c r="CT26" s="25">
        <f>IF('SFR Levers &amp; Variables '!CP14,'SFR Relationships'!$D$6*CT23,0)</f>
        <v>-3383596.4902445078</v>
      </c>
      <c r="CU26" s="163">
        <f>IF('SFR Levers &amp; Variables '!CP14,'SFR Relationships'!$D$6*CU23,0)</f>
        <v>-65578.968718025208</v>
      </c>
      <c r="CV26" s="11">
        <f>SUM(CR26:CT26)</f>
        <v>-6102821.9280512035</v>
      </c>
      <c r="CW26" s="386"/>
      <c r="CX26" s="25">
        <f>IF('SFR Levers &amp; Variables '!CV14,'SFR Relationships'!$D$6*CX23,0)</f>
        <v>-454601.93711728399</v>
      </c>
      <c r="CY26" s="25">
        <f>IF('SFR Levers &amp; Variables '!CV14,'SFR Relationships'!$D$6*CY23,0)</f>
        <v>-2264623.500689412</v>
      </c>
      <c r="CZ26" s="25">
        <f>IF('SFR Levers &amp; Variables '!CV14,'SFR Relationships'!$D$6*CZ23,0)</f>
        <v>-3383596.4902445078</v>
      </c>
      <c r="DA26" s="163">
        <f>IF('SFR Levers &amp; Variables '!CV14,'SFR Relationships'!$D$6*DA23,0)</f>
        <v>-65578.968718025208</v>
      </c>
      <c r="DB26" s="11">
        <f>SUM(CX26:CZ26)</f>
        <v>-6102821.9280512035</v>
      </c>
      <c r="DC26" s="386"/>
      <c r="DD26" s="25">
        <f>IF('SFR Levers &amp; Variables '!DB14,'SFR Relationships'!$D$6*DD23,0)</f>
        <v>-454601.93711728399</v>
      </c>
      <c r="DE26" s="25">
        <f>IF('SFR Levers &amp; Variables '!DB14,'SFR Relationships'!$D$6*DE23,0)</f>
        <v>-2264623.500689412</v>
      </c>
      <c r="DF26" s="25">
        <f>IF('SFR Levers &amp; Variables '!DB14,'SFR Relationships'!$D$6*DF23,0)</f>
        <v>-3383596.4902445078</v>
      </c>
      <c r="DG26" s="163">
        <f>IF('SFR Levers &amp; Variables '!DB14,'SFR Relationships'!$D$6*DG23,0)</f>
        <v>-65578.968718025208</v>
      </c>
      <c r="DH26" s="11">
        <f>SUM(DD26:DF26)</f>
        <v>-6102821.9280512035</v>
      </c>
      <c r="DI26" s="386"/>
      <c r="DJ26" s="25">
        <f>IF('SFR Levers &amp; Variables '!DH14,'SFR Relationships'!$D$6*DJ23,0)</f>
        <v>-454601.93711728399</v>
      </c>
      <c r="DK26" s="25">
        <f>IF('SFR Levers &amp; Variables '!DH14,'SFR Relationships'!$D$6*DK23,0)</f>
        <v>-2264623.500689412</v>
      </c>
      <c r="DL26" s="25">
        <f>IF('SFR Levers &amp; Variables '!DH14,'SFR Relationships'!$D$6*DL23,0)</f>
        <v>-3383596.4902445078</v>
      </c>
      <c r="DM26" s="163">
        <f>IF('SFR Levers &amp; Variables '!DH14,'SFR Relationships'!$D$6*DM23,0)</f>
        <v>-65578.968718025208</v>
      </c>
      <c r="DN26" s="11">
        <f>SUM(DJ26:DL26)</f>
        <v>-6102821.9280512035</v>
      </c>
      <c r="DO26" s="386"/>
      <c r="DP26" s="25">
        <f>IF('SFR Levers &amp; Variables '!DN14,'SFR Relationships'!$D$6*DP23,0)</f>
        <v>-454601.93711728399</v>
      </c>
      <c r="DQ26" s="25">
        <f>IF('SFR Levers &amp; Variables '!DN14,'SFR Relationships'!$D$6*DQ23,0)</f>
        <v>-2264623.500689412</v>
      </c>
      <c r="DR26" s="25">
        <f>IF('SFR Levers &amp; Variables '!DN14,'SFR Relationships'!$D$6*DR23,0)</f>
        <v>-3383596.4902445078</v>
      </c>
      <c r="DS26" s="163">
        <f>IF('SFR Levers &amp; Variables '!DN14,'SFR Relationships'!$D$6*DS23,0)</f>
        <v>-65578.968718025208</v>
      </c>
      <c r="DT26" s="11">
        <f>SUM(DP26:DR26)</f>
        <v>-6102821.9280512035</v>
      </c>
    </row>
    <row r="27" spans="1:124" s="6" customFormat="1" x14ac:dyDescent="0.2">
      <c r="B27" s="6">
        <v>22</v>
      </c>
      <c r="C27" s="6" t="s">
        <v>206</v>
      </c>
      <c r="D27" s="38"/>
      <c r="E27" s="386"/>
      <c r="F27" s="25">
        <v>0</v>
      </c>
      <c r="G27" s="25">
        <v>0</v>
      </c>
      <c r="H27" s="25">
        <v>0</v>
      </c>
      <c r="I27" s="163">
        <v>0</v>
      </c>
      <c r="J27" s="11">
        <f t="shared" ref="J27:J32" si="39">SUM(F27:H27)</f>
        <v>0</v>
      </c>
      <c r="K27" s="386"/>
      <c r="L27" s="25">
        <v>0</v>
      </c>
      <c r="M27" s="25">
        <v>0</v>
      </c>
      <c r="N27" s="25">
        <v>0</v>
      </c>
      <c r="O27" s="163">
        <v>0</v>
      </c>
      <c r="P27" s="11">
        <f t="shared" ref="P27:P32" si="40">SUM(L27:N27)</f>
        <v>0</v>
      </c>
      <c r="Q27" s="386"/>
      <c r="R27" s="25">
        <v>0</v>
      </c>
      <c r="S27" s="25">
        <v>0</v>
      </c>
      <c r="T27" s="25">
        <v>0</v>
      </c>
      <c r="U27" s="163">
        <v>0</v>
      </c>
      <c r="V27" s="11">
        <f t="shared" ref="V27:V32" si="41">SUM(R27:T27)</f>
        <v>0</v>
      </c>
      <c r="W27" s="386"/>
      <c r="X27" s="25">
        <v>0</v>
      </c>
      <c r="Y27" s="25">
        <v>0</v>
      </c>
      <c r="Z27" s="25">
        <v>0</v>
      </c>
      <c r="AA27" s="163">
        <v>0</v>
      </c>
      <c r="AB27" s="11">
        <f t="shared" ref="AB27:AB32" si="42">SUM(X27:Z27)</f>
        <v>0</v>
      </c>
      <c r="AC27" s="386"/>
      <c r="AD27" s="25">
        <v>0</v>
      </c>
      <c r="AE27" s="25">
        <v>0</v>
      </c>
      <c r="AF27" s="25">
        <v>0</v>
      </c>
      <c r="AG27" s="163">
        <v>0</v>
      </c>
      <c r="AH27" s="11">
        <f t="shared" ref="AH27:AH32" si="43">SUM(AD27:AF27)</f>
        <v>0</v>
      </c>
      <c r="AI27" s="386"/>
      <c r="AJ27" s="25">
        <v>0</v>
      </c>
      <c r="AK27" s="25">
        <v>0</v>
      </c>
      <c r="AL27" s="25">
        <v>0</v>
      </c>
      <c r="AM27" s="163">
        <v>0</v>
      </c>
      <c r="AN27" s="11">
        <f t="shared" ref="AN27:AN32" si="44">SUM(AJ27:AL27)</f>
        <v>0</v>
      </c>
      <c r="AO27" s="386"/>
      <c r="AP27" s="25">
        <v>0</v>
      </c>
      <c r="AQ27" s="25">
        <v>0</v>
      </c>
      <c r="AR27" s="25">
        <v>0</v>
      </c>
      <c r="AS27" s="163">
        <v>0</v>
      </c>
      <c r="AT27" s="11">
        <f t="shared" ref="AT27:AT32" si="45">SUM(AP27:AR27)</f>
        <v>0</v>
      </c>
      <c r="AU27" s="386"/>
      <c r="AV27" s="25">
        <v>0</v>
      </c>
      <c r="AW27" s="25">
        <v>0</v>
      </c>
      <c r="AX27" s="25">
        <v>0</v>
      </c>
      <c r="AY27" s="163">
        <v>0</v>
      </c>
      <c r="AZ27" s="11">
        <f t="shared" ref="AZ27:AZ32" si="46">SUM(AV27:AX27)</f>
        <v>0</v>
      </c>
      <c r="BA27" s="386"/>
      <c r="BB27" s="25">
        <v>0</v>
      </c>
      <c r="BC27" s="25">
        <v>0</v>
      </c>
      <c r="BD27" s="25">
        <v>0</v>
      </c>
      <c r="BE27" s="163">
        <v>0</v>
      </c>
      <c r="BF27" s="11">
        <f t="shared" ref="BF27:BF32" si="47">SUM(BB27:BD27)</f>
        <v>0</v>
      </c>
      <c r="BG27" s="386"/>
      <c r="BH27" s="25">
        <v>0</v>
      </c>
      <c r="BI27" s="25">
        <v>0</v>
      </c>
      <c r="BJ27" s="25">
        <v>0</v>
      </c>
      <c r="BK27" s="163">
        <v>0</v>
      </c>
      <c r="BL27" s="11">
        <f t="shared" ref="BL27:BL32" si="48">SUM(BH27:BJ27)</f>
        <v>0</v>
      </c>
      <c r="BM27" s="386"/>
      <c r="BN27" s="25">
        <v>0</v>
      </c>
      <c r="BO27" s="25">
        <v>0</v>
      </c>
      <c r="BP27" s="25">
        <v>0</v>
      </c>
      <c r="BQ27" s="163">
        <v>0</v>
      </c>
      <c r="BR27" s="11">
        <f t="shared" ref="BR27:BR32" si="49">SUM(BN27:BP27)</f>
        <v>0</v>
      </c>
      <c r="BS27" s="386"/>
      <c r="BT27" s="25">
        <v>0</v>
      </c>
      <c r="BU27" s="25">
        <v>0</v>
      </c>
      <c r="BV27" s="25">
        <v>0</v>
      </c>
      <c r="BW27" s="163">
        <v>0</v>
      </c>
      <c r="BX27" s="11">
        <f t="shared" ref="BX27:BX32" si="50">SUM(BT27:BV27)</f>
        <v>0</v>
      </c>
      <c r="BY27" s="386"/>
      <c r="BZ27" s="25">
        <v>0</v>
      </c>
      <c r="CA27" s="25">
        <v>0</v>
      </c>
      <c r="CB27" s="25">
        <v>0</v>
      </c>
      <c r="CC27" s="163">
        <v>0</v>
      </c>
      <c r="CD27" s="11">
        <f t="shared" ref="CD27:CD32" si="51">SUM(BZ27:CB27)</f>
        <v>0</v>
      </c>
      <c r="CE27" s="386"/>
      <c r="CF27" s="25">
        <v>0</v>
      </c>
      <c r="CG27" s="25">
        <v>0</v>
      </c>
      <c r="CH27" s="25">
        <v>0</v>
      </c>
      <c r="CI27" s="163">
        <v>0</v>
      </c>
      <c r="CJ27" s="11">
        <f t="shared" ref="CJ27:CJ32" si="52">SUM(CF27:CH27)</f>
        <v>0</v>
      </c>
      <c r="CK27" s="386"/>
      <c r="CL27" s="25">
        <v>0</v>
      </c>
      <c r="CM27" s="25">
        <v>0</v>
      </c>
      <c r="CN27" s="25">
        <v>0</v>
      </c>
      <c r="CO27" s="163">
        <v>0</v>
      </c>
      <c r="CP27" s="11">
        <f t="shared" ref="CP27:CP32" si="53">SUM(CL27:CN27)</f>
        <v>0</v>
      </c>
      <c r="CQ27" s="386"/>
      <c r="CR27" s="25">
        <v>0</v>
      </c>
      <c r="CS27" s="25">
        <v>0</v>
      </c>
      <c r="CT27" s="25">
        <v>0</v>
      </c>
      <c r="CU27" s="163">
        <v>0</v>
      </c>
      <c r="CV27" s="11">
        <f t="shared" ref="CV27:CV32" si="54">SUM(CR27:CT27)</f>
        <v>0</v>
      </c>
      <c r="CW27" s="386"/>
      <c r="CX27" s="25">
        <v>0</v>
      </c>
      <c r="CY27" s="25">
        <v>0</v>
      </c>
      <c r="CZ27" s="25">
        <v>0</v>
      </c>
      <c r="DA27" s="163">
        <v>0</v>
      </c>
      <c r="DB27" s="11">
        <f t="shared" ref="DB27:DB32" si="55">SUM(CX27:CZ27)</f>
        <v>0</v>
      </c>
      <c r="DC27" s="386"/>
      <c r="DD27" s="25">
        <v>0</v>
      </c>
      <c r="DE27" s="25">
        <v>0</v>
      </c>
      <c r="DF27" s="25">
        <v>0</v>
      </c>
      <c r="DG27" s="163">
        <v>0</v>
      </c>
      <c r="DH27" s="11">
        <f t="shared" ref="DH27:DH32" si="56">SUM(DD27:DF27)</f>
        <v>0</v>
      </c>
      <c r="DI27" s="386"/>
      <c r="DJ27" s="25">
        <v>0</v>
      </c>
      <c r="DK27" s="25">
        <v>0</v>
      </c>
      <c r="DL27" s="25">
        <v>0</v>
      </c>
      <c r="DM27" s="163">
        <v>0</v>
      </c>
      <c r="DN27" s="11">
        <f t="shared" ref="DN27:DN32" si="57">SUM(DJ27:DL27)</f>
        <v>0</v>
      </c>
      <c r="DO27" s="386"/>
      <c r="DP27" s="25">
        <v>0</v>
      </c>
      <c r="DQ27" s="25">
        <v>0</v>
      </c>
      <c r="DR27" s="25">
        <v>0</v>
      </c>
      <c r="DS27" s="163">
        <v>0</v>
      </c>
      <c r="DT27" s="11">
        <f t="shared" ref="DT27:DT32" si="58">SUM(DP27:DR27)</f>
        <v>0</v>
      </c>
    </row>
    <row r="28" spans="1:124" s="6" customFormat="1" x14ac:dyDescent="0.2">
      <c r="B28" s="6">
        <v>232.1</v>
      </c>
      <c r="C28" s="6" t="s">
        <v>207</v>
      </c>
      <c r="D28" s="38"/>
      <c r="E28" s="386"/>
      <c r="F28" s="25">
        <f>IF('SFR Levers &amp; Variables '!D14,'SFR Relationships'!$D$7*$F$8,0)</f>
        <v>-73095263.707372412</v>
      </c>
      <c r="G28" s="25">
        <f>IF('SFR Levers &amp; Variables '!D14,'SFR Relationships'!$D$7*$G$8,0)</f>
        <v>0</v>
      </c>
      <c r="H28" s="25">
        <f>IF('SFR Levers &amp; Variables '!D14,'SFR Relationships'!$D$7*$H$8,0)</f>
        <v>-11927984.58563064</v>
      </c>
      <c r="I28" s="163">
        <f>IF('SFR Levers &amp; Variables '!D14,'SFR Relationships'!$D$7*$I$8,0)</f>
        <v>-223883.4311833868</v>
      </c>
      <c r="J28" s="11">
        <f t="shared" si="39"/>
        <v>-85023248.293003052</v>
      </c>
      <c r="K28" s="386"/>
      <c r="L28" s="25">
        <f>IF('SFR Levers &amp; Variables '!J14,'SFR Relationships'!$D$7*$F$8,0)</f>
        <v>-73095263.707372412</v>
      </c>
      <c r="M28" s="25">
        <f>IF('SFR Levers &amp; Variables '!J14,'SFR Relationships'!$D$7*$G$8,0)</f>
        <v>0</v>
      </c>
      <c r="N28" s="25">
        <f>IF('SFR Levers &amp; Variables '!J14,'SFR Relationships'!$D$7*$H$8,0)</f>
        <v>-11927984.58563064</v>
      </c>
      <c r="O28" s="163">
        <f>IF('SFR Levers &amp; Variables '!J14,'SFR Relationships'!$D$7*$I$8,0)</f>
        <v>-223883.4311833868</v>
      </c>
      <c r="P28" s="11">
        <f t="shared" si="40"/>
        <v>-85023248.293003052</v>
      </c>
      <c r="Q28" s="386"/>
      <c r="R28" s="25">
        <f>IF('SFR Levers &amp; Variables '!P14,'SFR Relationships'!$D$7*$F$8,0)</f>
        <v>-73095263.707372412</v>
      </c>
      <c r="S28" s="25">
        <f>IF('SFR Levers &amp; Variables '!P14,'SFR Relationships'!$D$7*$G$8,0)</f>
        <v>0</v>
      </c>
      <c r="T28" s="25">
        <f>IF('SFR Levers &amp; Variables '!P14,'SFR Relationships'!$D$7*$H$8,0)</f>
        <v>-11927984.58563064</v>
      </c>
      <c r="U28" s="163">
        <f>IF('SFR Levers &amp; Variables '!P14,'SFR Relationships'!$D$7*$I$8,0)</f>
        <v>-223883.4311833868</v>
      </c>
      <c r="V28" s="11">
        <f t="shared" si="41"/>
        <v>-85023248.293003052</v>
      </c>
      <c r="W28" s="386"/>
      <c r="X28" s="25">
        <f>IF('SFR Levers &amp; Variables '!V14,'SFR Relationships'!$D$7*$F$8,0)</f>
        <v>-73095263.707372412</v>
      </c>
      <c r="Y28" s="25">
        <f>IF('SFR Levers &amp; Variables '!V14,'SFR Relationships'!$D$7*$G$8,0)</f>
        <v>0</v>
      </c>
      <c r="Z28" s="25">
        <f>IF('SFR Levers &amp; Variables '!V14,'SFR Relationships'!$D$7*$H$8,0)</f>
        <v>-11927984.58563064</v>
      </c>
      <c r="AA28" s="163">
        <f>IF('SFR Levers &amp; Variables '!V14,'SFR Relationships'!$D$7*$I$8,0)</f>
        <v>-223883.4311833868</v>
      </c>
      <c r="AB28" s="11">
        <f t="shared" si="42"/>
        <v>-85023248.293003052</v>
      </c>
      <c r="AC28" s="386"/>
      <c r="AD28" s="25">
        <f>IF('SFR Levers &amp; Variables '!AB14,'SFR Relationships'!$D$7*$F$8,0)</f>
        <v>-73095263.707372412</v>
      </c>
      <c r="AE28" s="25">
        <f>IF('SFR Levers &amp; Variables '!AB14,'SFR Relationships'!$D$7*$G$8,0)</f>
        <v>0</v>
      </c>
      <c r="AF28" s="25">
        <f>IF('SFR Levers &amp; Variables '!AB14,'SFR Relationships'!$D$7*$H$8,0)</f>
        <v>-11927984.58563064</v>
      </c>
      <c r="AG28" s="163">
        <f>IF('SFR Levers &amp; Variables '!AB14,'SFR Relationships'!$D$7*$I$8,0)</f>
        <v>-223883.4311833868</v>
      </c>
      <c r="AH28" s="11">
        <f t="shared" si="43"/>
        <v>-85023248.293003052</v>
      </c>
      <c r="AI28" s="386"/>
      <c r="AJ28" s="25">
        <f>IF('SFR Levers &amp; Variables '!AH14,'SFR Relationships'!$D$7*$F$8,0)</f>
        <v>-73095263.707372412</v>
      </c>
      <c r="AK28" s="25">
        <f>IF('SFR Levers &amp; Variables '!AH14,'SFR Relationships'!$D$7*$G$8,0)</f>
        <v>0</v>
      </c>
      <c r="AL28" s="25">
        <f>IF('SFR Levers &amp; Variables '!AH14,'SFR Relationships'!$D$7*$H$8,0)</f>
        <v>-11927984.58563064</v>
      </c>
      <c r="AM28" s="163">
        <f>IF('SFR Levers &amp; Variables '!AH14,'SFR Relationships'!$D$7*$I$8,0)</f>
        <v>-223883.4311833868</v>
      </c>
      <c r="AN28" s="11">
        <f t="shared" si="44"/>
        <v>-85023248.293003052</v>
      </c>
      <c r="AO28" s="386"/>
      <c r="AP28" s="25">
        <f>IF('SFR Levers &amp; Variables '!AN14,'SFR Relationships'!$D$7*$F$8,0)</f>
        <v>-73095263.707372412</v>
      </c>
      <c r="AQ28" s="25">
        <f>IF('SFR Levers &amp; Variables '!AN14,'SFR Relationships'!$D$7*$G$8,0)</f>
        <v>0</v>
      </c>
      <c r="AR28" s="25">
        <f>IF('SFR Levers &amp; Variables '!AN14,'SFR Relationships'!$D$7*$H$8,0)</f>
        <v>-11927984.58563064</v>
      </c>
      <c r="AS28" s="163">
        <f>IF('SFR Levers &amp; Variables '!AN14,'SFR Relationships'!$D$7*$I$8,0)</f>
        <v>-223883.4311833868</v>
      </c>
      <c r="AT28" s="11">
        <f t="shared" si="45"/>
        <v>-85023248.293003052</v>
      </c>
      <c r="AU28" s="386"/>
      <c r="AV28" s="25">
        <f>IF('SFR Levers &amp; Variables '!AT14,'SFR Relationships'!$D$7*$F$8,0)</f>
        <v>-73095263.707372412</v>
      </c>
      <c r="AW28" s="25">
        <f>IF('SFR Levers &amp; Variables '!AT14,'SFR Relationships'!$D$7*$G$8,0)</f>
        <v>0</v>
      </c>
      <c r="AX28" s="25">
        <f>IF('SFR Levers &amp; Variables '!AT14,'SFR Relationships'!$D$7*$H$8,0)</f>
        <v>-11927984.58563064</v>
      </c>
      <c r="AY28" s="163">
        <f>IF('SFR Levers &amp; Variables '!AT14,'SFR Relationships'!$D$7*$I$8,0)</f>
        <v>-223883.4311833868</v>
      </c>
      <c r="AZ28" s="11">
        <f t="shared" si="46"/>
        <v>-85023248.293003052</v>
      </c>
      <c r="BA28" s="386"/>
      <c r="BB28" s="25">
        <f>IF('SFR Levers &amp; Variables '!AZ14,'SFR Relationships'!$D$7*$F$8,0)</f>
        <v>-73095263.707372412</v>
      </c>
      <c r="BC28" s="25">
        <f>IF('SFR Levers &amp; Variables '!AZ14,'SFR Relationships'!$D$7*$G$8,0)</f>
        <v>0</v>
      </c>
      <c r="BD28" s="25">
        <f>IF('SFR Levers &amp; Variables '!AZ14,'SFR Relationships'!$D$7*$H$8,0)</f>
        <v>-11927984.58563064</v>
      </c>
      <c r="BE28" s="163">
        <f>IF('SFR Levers &amp; Variables '!AZ14,'SFR Relationships'!$D$7*$I$8,0)</f>
        <v>-223883.4311833868</v>
      </c>
      <c r="BF28" s="11">
        <f t="shared" si="47"/>
        <v>-85023248.293003052</v>
      </c>
      <c r="BG28" s="386"/>
      <c r="BH28" s="25">
        <f>IF('SFR Levers &amp; Variables '!BF14,'SFR Relationships'!$D$7*$F$8,0)</f>
        <v>-73095263.707372412</v>
      </c>
      <c r="BI28" s="25">
        <f>IF('SFR Levers &amp; Variables '!BF14,'SFR Relationships'!$D$7*$G$8,0)</f>
        <v>0</v>
      </c>
      <c r="BJ28" s="25">
        <f>IF('SFR Levers &amp; Variables '!BF14,'SFR Relationships'!$D$7*$H$8,0)</f>
        <v>-11927984.58563064</v>
      </c>
      <c r="BK28" s="163">
        <f>IF('SFR Levers &amp; Variables '!BF14,'SFR Relationships'!$D$7*$I$8,0)</f>
        <v>-223883.4311833868</v>
      </c>
      <c r="BL28" s="11">
        <f t="shared" si="48"/>
        <v>-85023248.293003052</v>
      </c>
      <c r="BM28" s="386"/>
      <c r="BN28" s="25">
        <f>IF('SFR Levers &amp; Variables '!BL14,'SFR Relationships'!$D$7*$F$8,0)</f>
        <v>-73095263.707372412</v>
      </c>
      <c r="BO28" s="25">
        <f>IF('SFR Levers &amp; Variables '!BL14,'SFR Relationships'!$D$7*$G$8,0)</f>
        <v>0</v>
      </c>
      <c r="BP28" s="25">
        <f>IF('SFR Levers &amp; Variables '!BL14,'SFR Relationships'!$D$7*$H$8,0)</f>
        <v>-11927984.58563064</v>
      </c>
      <c r="BQ28" s="163">
        <f>IF('SFR Levers &amp; Variables '!BL14,'SFR Relationships'!$D$7*$I$8,0)</f>
        <v>-223883.4311833868</v>
      </c>
      <c r="BR28" s="11">
        <f t="shared" si="49"/>
        <v>-85023248.293003052</v>
      </c>
      <c r="BS28" s="386"/>
      <c r="BT28" s="25">
        <f>IF('SFR Levers &amp; Variables '!BR14,'SFR Relationships'!$D$7*$F$8,0)</f>
        <v>-73095263.707372412</v>
      </c>
      <c r="BU28" s="25">
        <f>IF('SFR Levers &amp; Variables '!BR14,'SFR Relationships'!$D$7*$G$8,0)</f>
        <v>0</v>
      </c>
      <c r="BV28" s="25">
        <f>IF('SFR Levers &amp; Variables '!BR14,'SFR Relationships'!$D$7*$H$8,0)</f>
        <v>-11927984.58563064</v>
      </c>
      <c r="BW28" s="163">
        <f>IF('SFR Levers &amp; Variables '!BR14,'SFR Relationships'!$D$7*$I$8,0)</f>
        <v>-223883.4311833868</v>
      </c>
      <c r="BX28" s="11">
        <f t="shared" si="50"/>
        <v>-85023248.293003052</v>
      </c>
      <c r="BY28" s="386"/>
      <c r="BZ28" s="25">
        <f>IF('SFR Levers &amp; Variables '!BX14,'SFR Relationships'!$D$7*$F$8,0)</f>
        <v>-73095263.707372412</v>
      </c>
      <c r="CA28" s="25">
        <f>IF('SFR Levers &amp; Variables '!BX14,'SFR Relationships'!$D$7*$G$8,0)</f>
        <v>0</v>
      </c>
      <c r="CB28" s="25">
        <f>IF('SFR Levers &amp; Variables '!BX14,'SFR Relationships'!$D$7*$H$8,0)</f>
        <v>-11927984.58563064</v>
      </c>
      <c r="CC28" s="163">
        <f>IF('SFR Levers &amp; Variables '!BX14,'SFR Relationships'!$D$7*$I$8,0)</f>
        <v>-223883.4311833868</v>
      </c>
      <c r="CD28" s="11">
        <f t="shared" si="51"/>
        <v>-85023248.293003052</v>
      </c>
      <c r="CE28" s="386"/>
      <c r="CF28" s="25">
        <f>IF('SFR Levers &amp; Variables '!CD14,'SFR Relationships'!$D$7*$F$8,0)</f>
        <v>-73095263.707372412</v>
      </c>
      <c r="CG28" s="25">
        <f>IF('SFR Levers &amp; Variables '!CD14,'SFR Relationships'!$D$7*$G$8,0)</f>
        <v>0</v>
      </c>
      <c r="CH28" s="25">
        <f>IF('SFR Levers &amp; Variables '!CD14,'SFR Relationships'!$D$7*$H$8,0)</f>
        <v>-11927984.58563064</v>
      </c>
      <c r="CI28" s="163">
        <f>IF('SFR Levers &amp; Variables '!CD14,'SFR Relationships'!$D$7*$I$8,0)</f>
        <v>-223883.4311833868</v>
      </c>
      <c r="CJ28" s="11">
        <f t="shared" si="52"/>
        <v>-85023248.293003052</v>
      </c>
      <c r="CK28" s="386"/>
      <c r="CL28" s="25">
        <f>IF('SFR Levers &amp; Variables '!CJ14,'SFR Relationships'!$D$7*$F$8,0)</f>
        <v>-73095263.707372412</v>
      </c>
      <c r="CM28" s="25">
        <f>IF('SFR Levers &amp; Variables '!CJ14,'SFR Relationships'!$D$7*$G$8,0)</f>
        <v>0</v>
      </c>
      <c r="CN28" s="25">
        <f>IF('SFR Levers &amp; Variables '!CJ14,'SFR Relationships'!$D$7*$H$8,0)</f>
        <v>-11927984.58563064</v>
      </c>
      <c r="CO28" s="163">
        <f>IF('SFR Levers &amp; Variables '!CJ14,'SFR Relationships'!$D$7*$I$8,0)</f>
        <v>-223883.4311833868</v>
      </c>
      <c r="CP28" s="11">
        <f t="shared" si="53"/>
        <v>-85023248.293003052</v>
      </c>
      <c r="CQ28" s="386"/>
      <c r="CR28" s="25">
        <f>IF('SFR Levers &amp; Variables '!CP14,'SFR Relationships'!$D$7*$F$8,0)</f>
        <v>-73095263.707372412</v>
      </c>
      <c r="CS28" s="25">
        <f>IF('SFR Levers &amp; Variables '!CP14,'SFR Relationships'!$D$7*$G$8,0)</f>
        <v>0</v>
      </c>
      <c r="CT28" s="25">
        <f>IF('SFR Levers &amp; Variables '!CP14,'SFR Relationships'!$D$7*$H$8,0)</f>
        <v>-11927984.58563064</v>
      </c>
      <c r="CU28" s="163">
        <f>IF('SFR Levers &amp; Variables '!CP14,'SFR Relationships'!$D$7*$I$8,0)</f>
        <v>-223883.4311833868</v>
      </c>
      <c r="CV28" s="11">
        <f t="shared" si="54"/>
        <v>-85023248.293003052</v>
      </c>
      <c r="CW28" s="386"/>
      <c r="CX28" s="25">
        <f>IF('SFR Levers &amp; Variables '!CV14,'SFR Relationships'!$D$7*$F$8,0)</f>
        <v>-73095263.707372412</v>
      </c>
      <c r="CY28" s="25">
        <f>IF('SFR Levers &amp; Variables '!CV14,'SFR Relationships'!$D$7*$G$8,0)</f>
        <v>0</v>
      </c>
      <c r="CZ28" s="25">
        <f>IF('SFR Levers &amp; Variables '!CV14,'SFR Relationships'!$D$7*$H$8,0)</f>
        <v>-11927984.58563064</v>
      </c>
      <c r="DA28" s="163">
        <f>IF('SFR Levers &amp; Variables '!CV14,'SFR Relationships'!$D$7*$I$8,0)</f>
        <v>-223883.4311833868</v>
      </c>
      <c r="DB28" s="11">
        <f t="shared" si="55"/>
        <v>-85023248.293003052</v>
      </c>
      <c r="DC28" s="386"/>
      <c r="DD28" s="25">
        <f>IF('SFR Levers &amp; Variables '!DB14,'SFR Relationships'!$D$7*$F$8,0)</f>
        <v>-73095263.707372412</v>
      </c>
      <c r="DE28" s="25">
        <f>IF('SFR Levers &amp; Variables '!DB14,'SFR Relationships'!$D$7*$G$8,0)</f>
        <v>0</v>
      </c>
      <c r="DF28" s="25">
        <f>IF('SFR Levers &amp; Variables '!DB14,'SFR Relationships'!$D$7*$H$8,0)</f>
        <v>-11927984.58563064</v>
      </c>
      <c r="DG28" s="163">
        <f>IF('SFR Levers &amp; Variables '!DB14,'SFR Relationships'!$D$7*$I$8,0)</f>
        <v>-223883.4311833868</v>
      </c>
      <c r="DH28" s="11">
        <f t="shared" si="56"/>
        <v>-85023248.293003052</v>
      </c>
      <c r="DI28" s="386"/>
      <c r="DJ28" s="25">
        <f>IF('SFR Levers &amp; Variables '!DH14,'SFR Relationships'!$D$7*$F$8,0)</f>
        <v>-73095263.707372412</v>
      </c>
      <c r="DK28" s="25">
        <f>IF('SFR Levers &amp; Variables '!DH14,'SFR Relationships'!$D$7*$G$8,0)</f>
        <v>0</v>
      </c>
      <c r="DL28" s="25">
        <f>IF('SFR Levers &amp; Variables '!DH14,'SFR Relationships'!$D$7*$H$8,0)</f>
        <v>-11927984.58563064</v>
      </c>
      <c r="DM28" s="163">
        <f>IF('SFR Levers &amp; Variables '!DH14,'SFR Relationships'!$D$7*$I$8,0)</f>
        <v>-223883.4311833868</v>
      </c>
      <c r="DN28" s="11">
        <f t="shared" si="57"/>
        <v>-85023248.293003052</v>
      </c>
      <c r="DO28" s="386"/>
      <c r="DP28" s="25">
        <f>IF('SFR Levers &amp; Variables '!DN14,'SFR Relationships'!$D$7*$F$8,0)</f>
        <v>-73095263.707372412</v>
      </c>
      <c r="DQ28" s="25">
        <f>IF('SFR Levers &amp; Variables '!DN14,'SFR Relationships'!$D$7*$G$8,0)</f>
        <v>0</v>
      </c>
      <c r="DR28" s="25">
        <f>IF('SFR Levers &amp; Variables '!DN14,'SFR Relationships'!$D$7*$H$8,0)</f>
        <v>-11927984.58563064</v>
      </c>
      <c r="DS28" s="163">
        <f>IF('SFR Levers &amp; Variables '!DN14,'SFR Relationships'!$D$7*$I$8,0)</f>
        <v>-223883.4311833868</v>
      </c>
      <c r="DT28" s="11">
        <f t="shared" si="58"/>
        <v>-85023248.293003052</v>
      </c>
    </row>
    <row r="29" spans="1:124" s="6" customFormat="1" x14ac:dyDescent="0.2">
      <c r="B29" s="6">
        <v>233</v>
      </c>
      <c r="C29" s="6" t="s">
        <v>208</v>
      </c>
      <c r="D29" s="38"/>
      <c r="E29" s="386"/>
      <c r="F29" s="25">
        <v>0</v>
      </c>
      <c r="G29" s="25">
        <v>0</v>
      </c>
      <c r="H29" s="25">
        <v>0</v>
      </c>
      <c r="I29" s="48">
        <v>0</v>
      </c>
      <c r="J29" s="11">
        <f t="shared" si="39"/>
        <v>0</v>
      </c>
      <c r="K29" s="386"/>
      <c r="L29" s="25">
        <v>0</v>
      </c>
      <c r="M29" s="25">
        <v>0</v>
      </c>
      <c r="N29" s="25">
        <v>0</v>
      </c>
      <c r="O29" s="48">
        <v>0</v>
      </c>
      <c r="P29" s="11">
        <f t="shared" si="40"/>
        <v>0</v>
      </c>
      <c r="Q29" s="386"/>
      <c r="R29" s="25">
        <v>0</v>
      </c>
      <c r="S29" s="25">
        <v>0</v>
      </c>
      <c r="T29" s="25">
        <v>0</v>
      </c>
      <c r="U29" s="48">
        <v>0</v>
      </c>
      <c r="V29" s="11">
        <f t="shared" si="41"/>
        <v>0</v>
      </c>
      <c r="W29" s="386"/>
      <c r="X29" s="25">
        <v>0</v>
      </c>
      <c r="Y29" s="25">
        <v>0</v>
      </c>
      <c r="Z29" s="25">
        <v>0</v>
      </c>
      <c r="AA29" s="48">
        <v>0</v>
      </c>
      <c r="AB29" s="11">
        <f t="shared" si="42"/>
        <v>0</v>
      </c>
      <c r="AC29" s="386"/>
      <c r="AD29" s="25">
        <v>0</v>
      </c>
      <c r="AE29" s="25">
        <v>0</v>
      </c>
      <c r="AF29" s="25">
        <v>0</v>
      </c>
      <c r="AG29" s="48">
        <v>0</v>
      </c>
      <c r="AH29" s="11">
        <f t="shared" si="43"/>
        <v>0</v>
      </c>
      <c r="AI29" s="386"/>
      <c r="AJ29" s="25">
        <v>0</v>
      </c>
      <c r="AK29" s="25">
        <v>0</v>
      </c>
      <c r="AL29" s="25">
        <v>0</v>
      </c>
      <c r="AM29" s="48">
        <v>0</v>
      </c>
      <c r="AN29" s="11">
        <f t="shared" si="44"/>
        <v>0</v>
      </c>
      <c r="AO29" s="386"/>
      <c r="AP29" s="25">
        <v>0</v>
      </c>
      <c r="AQ29" s="25">
        <v>0</v>
      </c>
      <c r="AR29" s="25">
        <v>0</v>
      </c>
      <c r="AS29" s="48">
        <v>0</v>
      </c>
      <c r="AT29" s="11">
        <f t="shared" si="45"/>
        <v>0</v>
      </c>
      <c r="AU29" s="386"/>
      <c r="AV29" s="25">
        <v>0</v>
      </c>
      <c r="AW29" s="25">
        <v>0</v>
      </c>
      <c r="AX29" s="25">
        <v>0</v>
      </c>
      <c r="AY29" s="48">
        <v>0</v>
      </c>
      <c r="AZ29" s="11">
        <f t="shared" si="46"/>
        <v>0</v>
      </c>
      <c r="BA29" s="386"/>
      <c r="BB29" s="25">
        <v>0</v>
      </c>
      <c r="BC29" s="25">
        <v>0</v>
      </c>
      <c r="BD29" s="25">
        <v>0</v>
      </c>
      <c r="BE29" s="48">
        <v>0</v>
      </c>
      <c r="BF29" s="11">
        <f t="shared" si="47"/>
        <v>0</v>
      </c>
      <c r="BG29" s="386"/>
      <c r="BH29" s="25">
        <v>0</v>
      </c>
      <c r="BI29" s="25">
        <v>0</v>
      </c>
      <c r="BJ29" s="25">
        <v>0</v>
      </c>
      <c r="BK29" s="48">
        <v>0</v>
      </c>
      <c r="BL29" s="11">
        <f t="shared" si="48"/>
        <v>0</v>
      </c>
      <c r="BM29" s="386"/>
      <c r="BN29" s="25">
        <v>0</v>
      </c>
      <c r="BO29" s="25">
        <v>0</v>
      </c>
      <c r="BP29" s="25">
        <v>0</v>
      </c>
      <c r="BQ29" s="48">
        <v>0</v>
      </c>
      <c r="BR29" s="11">
        <f t="shared" si="49"/>
        <v>0</v>
      </c>
      <c r="BS29" s="386"/>
      <c r="BT29" s="25">
        <v>0</v>
      </c>
      <c r="BU29" s="25">
        <v>0</v>
      </c>
      <c r="BV29" s="25">
        <v>0</v>
      </c>
      <c r="BW29" s="48">
        <v>0</v>
      </c>
      <c r="BX29" s="11">
        <f t="shared" si="50"/>
        <v>0</v>
      </c>
      <c r="BY29" s="386"/>
      <c r="BZ29" s="25">
        <v>0</v>
      </c>
      <c r="CA29" s="25">
        <v>0</v>
      </c>
      <c r="CB29" s="25">
        <v>0</v>
      </c>
      <c r="CC29" s="48">
        <v>0</v>
      </c>
      <c r="CD29" s="11">
        <f t="shared" si="51"/>
        <v>0</v>
      </c>
      <c r="CE29" s="386"/>
      <c r="CF29" s="25">
        <v>0</v>
      </c>
      <c r="CG29" s="25">
        <v>0</v>
      </c>
      <c r="CH29" s="25">
        <v>0</v>
      </c>
      <c r="CI29" s="48">
        <v>0</v>
      </c>
      <c r="CJ29" s="11">
        <f t="shared" si="52"/>
        <v>0</v>
      </c>
      <c r="CK29" s="386"/>
      <c r="CL29" s="25">
        <v>0</v>
      </c>
      <c r="CM29" s="25">
        <v>0</v>
      </c>
      <c r="CN29" s="25">
        <v>0</v>
      </c>
      <c r="CO29" s="48">
        <v>0</v>
      </c>
      <c r="CP29" s="11">
        <f t="shared" si="53"/>
        <v>0</v>
      </c>
      <c r="CQ29" s="386"/>
      <c r="CR29" s="25">
        <v>0</v>
      </c>
      <c r="CS29" s="25">
        <v>0</v>
      </c>
      <c r="CT29" s="25">
        <v>0</v>
      </c>
      <c r="CU29" s="48">
        <v>0</v>
      </c>
      <c r="CV29" s="11">
        <f t="shared" si="54"/>
        <v>0</v>
      </c>
      <c r="CW29" s="386"/>
      <c r="CX29" s="25">
        <v>0</v>
      </c>
      <c r="CY29" s="25">
        <v>0</v>
      </c>
      <c r="CZ29" s="25">
        <v>0</v>
      </c>
      <c r="DA29" s="48">
        <v>0</v>
      </c>
      <c r="DB29" s="11">
        <f t="shared" si="55"/>
        <v>0</v>
      </c>
      <c r="DC29" s="386"/>
      <c r="DD29" s="25">
        <v>0</v>
      </c>
      <c r="DE29" s="25">
        <v>0</v>
      </c>
      <c r="DF29" s="25">
        <v>0</v>
      </c>
      <c r="DG29" s="48">
        <v>0</v>
      </c>
      <c r="DH29" s="11">
        <f t="shared" si="56"/>
        <v>0</v>
      </c>
      <c r="DI29" s="386"/>
      <c r="DJ29" s="25">
        <v>0</v>
      </c>
      <c r="DK29" s="25">
        <v>0</v>
      </c>
      <c r="DL29" s="25">
        <v>0</v>
      </c>
      <c r="DM29" s="48">
        <v>0</v>
      </c>
      <c r="DN29" s="11">
        <f t="shared" si="57"/>
        <v>0</v>
      </c>
      <c r="DO29" s="386"/>
      <c r="DP29" s="25">
        <v>0</v>
      </c>
      <c r="DQ29" s="25">
        <v>0</v>
      </c>
      <c r="DR29" s="25">
        <v>0</v>
      </c>
      <c r="DS29" s="48">
        <v>0</v>
      </c>
      <c r="DT29" s="11">
        <f t="shared" si="58"/>
        <v>0</v>
      </c>
    </row>
    <row r="30" spans="1:124" s="6" customFormat="1" x14ac:dyDescent="0.2">
      <c r="B30" s="6">
        <v>24</v>
      </c>
      <c r="C30" s="6" t="s">
        <v>209</v>
      </c>
      <c r="D30" s="38"/>
      <c r="E30" s="386"/>
      <c r="F30" s="25">
        <v>0</v>
      </c>
      <c r="G30" s="25">
        <v>0</v>
      </c>
      <c r="H30" s="25">
        <v>0</v>
      </c>
      <c r="I30" s="48">
        <v>0</v>
      </c>
      <c r="J30" s="11">
        <f t="shared" si="39"/>
        <v>0</v>
      </c>
      <c r="K30" s="386"/>
      <c r="L30" s="25">
        <v>0</v>
      </c>
      <c r="M30" s="25">
        <v>0</v>
      </c>
      <c r="N30" s="25">
        <v>0</v>
      </c>
      <c r="O30" s="48">
        <v>0</v>
      </c>
      <c r="P30" s="11">
        <f t="shared" si="40"/>
        <v>0</v>
      </c>
      <c r="Q30" s="386"/>
      <c r="R30" s="25">
        <v>0</v>
      </c>
      <c r="S30" s="25">
        <v>0</v>
      </c>
      <c r="T30" s="25">
        <v>0</v>
      </c>
      <c r="U30" s="48">
        <v>0</v>
      </c>
      <c r="V30" s="11">
        <f t="shared" si="41"/>
        <v>0</v>
      </c>
      <c r="W30" s="386"/>
      <c r="X30" s="25">
        <v>0</v>
      </c>
      <c r="Y30" s="25">
        <v>0</v>
      </c>
      <c r="Z30" s="25">
        <v>0</v>
      </c>
      <c r="AA30" s="48">
        <v>0</v>
      </c>
      <c r="AB30" s="11">
        <f t="shared" si="42"/>
        <v>0</v>
      </c>
      <c r="AC30" s="386"/>
      <c r="AD30" s="25">
        <v>0</v>
      </c>
      <c r="AE30" s="25">
        <v>0</v>
      </c>
      <c r="AF30" s="25">
        <v>0</v>
      </c>
      <c r="AG30" s="48">
        <v>0</v>
      </c>
      <c r="AH30" s="11">
        <f t="shared" si="43"/>
        <v>0</v>
      </c>
      <c r="AI30" s="386"/>
      <c r="AJ30" s="25">
        <v>0</v>
      </c>
      <c r="AK30" s="25">
        <v>0</v>
      </c>
      <c r="AL30" s="25">
        <v>0</v>
      </c>
      <c r="AM30" s="48">
        <v>0</v>
      </c>
      <c r="AN30" s="11">
        <f t="shared" si="44"/>
        <v>0</v>
      </c>
      <c r="AO30" s="386"/>
      <c r="AP30" s="25">
        <v>0</v>
      </c>
      <c r="AQ30" s="25">
        <v>0</v>
      </c>
      <c r="AR30" s="25">
        <v>0</v>
      </c>
      <c r="AS30" s="48">
        <v>0</v>
      </c>
      <c r="AT30" s="11">
        <f t="shared" si="45"/>
        <v>0</v>
      </c>
      <c r="AU30" s="386"/>
      <c r="AV30" s="25">
        <v>0</v>
      </c>
      <c r="AW30" s="25">
        <v>0</v>
      </c>
      <c r="AX30" s="25">
        <v>0</v>
      </c>
      <c r="AY30" s="48">
        <v>0</v>
      </c>
      <c r="AZ30" s="11">
        <f t="shared" si="46"/>
        <v>0</v>
      </c>
      <c r="BA30" s="386"/>
      <c r="BB30" s="25">
        <v>0</v>
      </c>
      <c r="BC30" s="25">
        <v>0</v>
      </c>
      <c r="BD30" s="25">
        <v>0</v>
      </c>
      <c r="BE30" s="48">
        <v>0</v>
      </c>
      <c r="BF30" s="11">
        <f t="shared" si="47"/>
        <v>0</v>
      </c>
      <c r="BG30" s="386"/>
      <c r="BH30" s="25">
        <v>0</v>
      </c>
      <c r="BI30" s="25">
        <v>0</v>
      </c>
      <c r="BJ30" s="25">
        <v>0</v>
      </c>
      <c r="BK30" s="48">
        <v>0</v>
      </c>
      <c r="BL30" s="11">
        <f t="shared" si="48"/>
        <v>0</v>
      </c>
      <c r="BM30" s="386"/>
      <c r="BN30" s="25">
        <v>0</v>
      </c>
      <c r="BO30" s="25">
        <v>0</v>
      </c>
      <c r="BP30" s="25">
        <v>0</v>
      </c>
      <c r="BQ30" s="48">
        <v>0</v>
      </c>
      <c r="BR30" s="11">
        <f t="shared" si="49"/>
        <v>0</v>
      </c>
      <c r="BS30" s="386"/>
      <c r="BT30" s="25">
        <v>0</v>
      </c>
      <c r="BU30" s="25">
        <v>0</v>
      </c>
      <c r="BV30" s="25">
        <v>0</v>
      </c>
      <c r="BW30" s="48">
        <v>0</v>
      </c>
      <c r="BX30" s="11">
        <f t="shared" si="50"/>
        <v>0</v>
      </c>
      <c r="BY30" s="386"/>
      <c r="BZ30" s="25">
        <v>0</v>
      </c>
      <c r="CA30" s="25">
        <v>0</v>
      </c>
      <c r="CB30" s="25">
        <v>0</v>
      </c>
      <c r="CC30" s="48">
        <v>0</v>
      </c>
      <c r="CD30" s="11">
        <f t="shared" si="51"/>
        <v>0</v>
      </c>
      <c r="CE30" s="386"/>
      <c r="CF30" s="25">
        <v>0</v>
      </c>
      <c r="CG30" s="25">
        <v>0</v>
      </c>
      <c r="CH30" s="25">
        <v>0</v>
      </c>
      <c r="CI30" s="48">
        <v>0</v>
      </c>
      <c r="CJ30" s="11">
        <f t="shared" si="52"/>
        <v>0</v>
      </c>
      <c r="CK30" s="386"/>
      <c r="CL30" s="25">
        <v>0</v>
      </c>
      <c r="CM30" s="25">
        <v>0</v>
      </c>
      <c r="CN30" s="25">
        <v>0</v>
      </c>
      <c r="CO30" s="48">
        <v>0</v>
      </c>
      <c r="CP30" s="11">
        <f t="shared" si="53"/>
        <v>0</v>
      </c>
      <c r="CQ30" s="386"/>
      <c r="CR30" s="25">
        <v>0</v>
      </c>
      <c r="CS30" s="25">
        <v>0</v>
      </c>
      <c r="CT30" s="25">
        <v>0</v>
      </c>
      <c r="CU30" s="48">
        <v>0</v>
      </c>
      <c r="CV30" s="11">
        <f t="shared" si="54"/>
        <v>0</v>
      </c>
      <c r="CW30" s="386"/>
      <c r="CX30" s="25">
        <v>0</v>
      </c>
      <c r="CY30" s="25">
        <v>0</v>
      </c>
      <c r="CZ30" s="25">
        <v>0</v>
      </c>
      <c r="DA30" s="48">
        <v>0</v>
      </c>
      <c r="DB30" s="11">
        <f t="shared" si="55"/>
        <v>0</v>
      </c>
      <c r="DC30" s="386"/>
      <c r="DD30" s="25">
        <v>0</v>
      </c>
      <c r="DE30" s="25">
        <v>0</v>
      </c>
      <c r="DF30" s="25">
        <v>0</v>
      </c>
      <c r="DG30" s="48">
        <v>0</v>
      </c>
      <c r="DH30" s="11">
        <f t="shared" si="56"/>
        <v>0</v>
      </c>
      <c r="DI30" s="386"/>
      <c r="DJ30" s="25">
        <v>0</v>
      </c>
      <c r="DK30" s="25">
        <v>0</v>
      </c>
      <c r="DL30" s="25">
        <v>0</v>
      </c>
      <c r="DM30" s="48">
        <v>0</v>
      </c>
      <c r="DN30" s="11">
        <f t="shared" si="57"/>
        <v>0</v>
      </c>
      <c r="DO30" s="386"/>
      <c r="DP30" s="25">
        <v>0</v>
      </c>
      <c r="DQ30" s="25">
        <v>0</v>
      </c>
      <c r="DR30" s="25">
        <v>0</v>
      </c>
      <c r="DS30" s="48">
        <v>0</v>
      </c>
      <c r="DT30" s="11">
        <f t="shared" si="58"/>
        <v>0</v>
      </c>
    </row>
    <row r="31" spans="1:124" s="6" customFormat="1" x14ac:dyDescent="0.2">
      <c r="B31" s="6">
        <v>25</v>
      </c>
      <c r="C31" s="6" t="s">
        <v>210</v>
      </c>
      <c r="D31" s="38"/>
      <c r="E31" s="386"/>
      <c r="F31" s="25">
        <v>0</v>
      </c>
      <c r="G31" s="25">
        <v>0</v>
      </c>
      <c r="H31" s="25">
        <v>0</v>
      </c>
      <c r="I31" s="48">
        <v>0</v>
      </c>
      <c r="J31" s="11">
        <f t="shared" si="39"/>
        <v>0</v>
      </c>
      <c r="K31" s="386"/>
      <c r="L31" s="25">
        <v>0</v>
      </c>
      <c r="M31" s="25">
        <v>0</v>
      </c>
      <c r="N31" s="25">
        <v>0</v>
      </c>
      <c r="O31" s="48">
        <v>0</v>
      </c>
      <c r="P31" s="11">
        <f t="shared" si="40"/>
        <v>0</v>
      </c>
      <c r="Q31" s="386"/>
      <c r="R31" s="25">
        <v>0</v>
      </c>
      <c r="S31" s="25">
        <v>0</v>
      </c>
      <c r="T31" s="25">
        <v>0</v>
      </c>
      <c r="U31" s="48">
        <v>0</v>
      </c>
      <c r="V31" s="11">
        <f t="shared" si="41"/>
        <v>0</v>
      </c>
      <c r="W31" s="386"/>
      <c r="X31" s="25">
        <v>0</v>
      </c>
      <c r="Y31" s="25">
        <v>0</v>
      </c>
      <c r="Z31" s="25">
        <v>0</v>
      </c>
      <c r="AA31" s="48">
        <v>0</v>
      </c>
      <c r="AB31" s="11">
        <f t="shared" si="42"/>
        <v>0</v>
      </c>
      <c r="AC31" s="386"/>
      <c r="AD31" s="25">
        <v>0</v>
      </c>
      <c r="AE31" s="25">
        <v>0</v>
      </c>
      <c r="AF31" s="25">
        <v>0</v>
      </c>
      <c r="AG31" s="48">
        <v>0</v>
      </c>
      <c r="AH31" s="11">
        <f t="shared" si="43"/>
        <v>0</v>
      </c>
      <c r="AI31" s="386"/>
      <c r="AJ31" s="25">
        <v>0</v>
      </c>
      <c r="AK31" s="25">
        <v>0</v>
      </c>
      <c r="AL31" s="25">
        <v>0</v>
      </c>
      <c r="AM31" s="48">
        <v>0</v>
      </c>
      <c r="AN31" s="11">
        <f t="shared" si="44"/>
        <v>0</v>
      </c>
      <c r="AO31" s="386"/>
      <c r="AP31" s="25">
        <v>0</v>
      </c>
      <c r="AQ31" s="25">
        <v>0</v>
      </c>
      <c r="AR31" s="25">
        <v>0</v>
      </c>
      <c r="AS31" s="48">
        <v>0</v>
      </c>
      <c r="AT31" s="11">
        <f t="shared" si="45"/>
        <v>0</v>
      </c>
      <c r="AU31" s="386"/>
      <c r="AV31" s="25">
        <v>0</v>
      </c>
      <c r="AW31" s="25">
        <v>0</v>
      </c>
      <c r="AX31" s="25">
        <v>0</v>
      </c>
      <c r="AY31" s="48">
        <v>0</v>
      </c>
      <c r="AZ31" s="11">
        <f t="shared" si="46"/>
        <v>0</v>
      </c>
      <c r="BA31" s="386"/>
      <c r="BB31" s="25">
        <v>0</v>
      </c>
      <c r="BC31" s="25">
        <v>0</v>
      </c>
      <c r="BD31" s="25">
        <v>0</v>
      </c>
      <c r="BE31" s="48">
        <v>0</v>
      </c>
      <c r="BF31" s="11">
        <f t="shared" si="47"/>
        <v>0</v>
      </c>
      <c r="BG31" s="386"/>
      <c r="BH31" s="25">
        <v>0</v>
      </c>
      <c r="BI31" s="25">
        <v>0</v>
      </c>
      <c r="BJ31" s="25">
        <v>0</v>
      </c>
      <c r="BK31" s="48">
        <v>0</v>
      </c>
      <c r="BL31" s="11">
        <f t="shared" si="48"/>
        <v>0</v>
      </c>
      <c r="BM31" s="386"/>
      <c r="BN31" s="25">
        <v>0</v>
      </c>
      <c r="BO31" s="25">
        <v>0</v>
      </c>
      <c r="BP31" s="25">
        <v>0</v>
      </c>
      <c r="BQ31" s="48">
        <v>0</v>
      </c>
      <c r="BR31" s="11">
        <f t="shared" si="49"/>
        <v>0</v>
      </c>
      <c r="BS31" s="386"/>
      <c r="BT31" s="25">
        <v>0</v>
      </c>
      <c r="BU31" s="25">
        <v>0</v>
      </c>
      <c r="BV31" s="25">
        <v>0</v>
      </c>
      <c r="BW31" s="48">
        <v>0</v>
      </c>
      <c r="BX31" s="11">
        <f t="shared" si="50"/>
        <v>0</v>
      </c>
      <c r="BY31" s="386"/>
      <c r="BZ31" s="25">
        <v>0</v>
      </c>
      <c r="CA31" s="25">
        <v>0</v>
      </c>
      <c r="CB31" s="25">
        <v>0</v>
      </c>
      <c r="CC31" s="48">
        <v>0</v>
      </c>
      <c r="CD31" s="11">
        <f t="shared" si="51"/>
        <v>0</v>
      </c>
      <c r="CE31" s="386"/>
      <c r="CF31" s="25">
        <v>0</v>
      </c>
      <c r="CG31" s="25">
        <v>0</v>
      </c>
      <c r="CH31" s="25">
        <v>0</v>
      </c>
      <c r="CI31" s="48">
        <v>0</v>
      </c>
      <c r="CJ31" s="11">
        <f t="shared" si="52"/>
        <v>0</v>
      </c>
      <c r="CK31" s="386"/>
      <c r="CL31" s="25">
        <v>0</v>
      </c>
      <c r="CM31" s="25">
        <v>0</v>
      </c>
      <c r="CN31" s="25">
        <v>0</v>
      </c>
      <c r="CO31" s="48">
        <v>0</v>
      </c>
      <c r="CP31" s="11">
        <f t="shared" si="53"/>
        <v>0</v>
      </c>
      <c r="CQ31" s="386"/>
      <c r="CR31" s="25">
        <v>0</v>
      </c>
      <c r="CS31" s="25">
        <v>0</v>
      </c>
      <c r="CT31" s="25">
        <v>0</v>
      </c>
      <c r="CU31" s="48">
        <v>0</v>
      </c>
      <c r="CV31" s="11">
        <f t="shared" si="54"/>
        <v>0</v>
      </c>
      <c r="CW31" s="386"/>
      <c r="CX31" s="25">
        <v>0</v>
      </c>
      <c r="CY31" s="25">
        <v>0</v>
      </c>
      <c r="CZ31" s="25">
        <v>0</v>
      </c>
      <c r="DA31" s="48">
        <v>0</v>
      </c>
      <c r="DB31" s="11">
        <f t="shared" si="55"/>
        <v>0</v>
      </c>
      <c r="DC31" s="386"/>
      <c r="DD31" s="25">
        <v>0</v>
      </c>
      <c r="DE31" s="25">
        <v>0</v>
      </c>
      <c r="DF31" s="25">
        <v>0</v>
      </c>
      <c r="DG31" s="48">
        <v>0</v>
      </c>
      <c r="DH31" s="11">
        <f t="shared" si="56"/>
        <v>0</v>
      </c>
      <c r="DI31" s="386"/>
      <c r="DJ31" s="25">
        <v>0</v>
      </c>
      <c r="DK31" s="25">
        <v>0</v>
      </c>
      <c r="DL31" s="25">
        <v>0</v>
      </c>
      <c r="DM31" s="48">
        <v>0</v>
      </c>
      <c r="DN31" s="11">
        <f t="shared" si="57"/>
        <v>0</v>
      </c>
      <c r="DO31" s="386"/>
      <c r="DP31" s="25">
        <v>0</v>
      </c>
      <c r="DQ31" s="25">
        <v>0</v>
      </c>
      <c r="DR31" s="25">
        <v>0</v>
      </c>
      <c r="DS31" s="48">
        <v>0</v>
      </c>
      <c r="DT31" s="11">
        <f t="shared" si="58"/>
        <v>0</v>
      </c>
    </row>
    <row r="32" spans="1:124" s="6" customFormat="1" x14ac:dyDescent="0.2">
      <c r="B32" s="6">
        <v>26</v>
      </c>
      <c r="C32" s="6" t="s">
        <v>211</v>
      </c>
      <c r="D32" s="36"/>
      <c r="E32" s="386"/>
      <c r="F32" s="25">
        <v>0</v>
      </c>
      <c r="G32" s="25">
        <v>0</v>
      </c>
      <c r="H32" s="25">
        <v>0</v>
      </c>
      <c r="I32" s="48">
        <v>0</v>
      </c>
      <c r="J32" s="11">
        <f t="shared" si="39"/>
        <v>0</v>
      </c>
      <c r="K32" s="386"/>
      <c r="L32" s="25">
        <v>0</v>
      </c>
      <c r="M32" s="25">
        <v>0</v>
      </c>
      <c r="N32" s="25">
        <v>0</v>
      </c>
      <c r="O32" s="48">
        <v>0</v>
      </c>
      <c r="P32" s="11">
        <f t="shared" si="40"/>
        <v>0</v>
      </c>
      <c r="Q32" s="386"/>
      <c r="R32" s="25">
        <v>0</v>
      </c>
      <c r="S32" s="25">
        <v>0</v>
      </c>
      <c r="T32" s="25">
        <v>0</v>
      </c>
      <c r="U32" s="48">
        <v>0</v>
      </c>
      <c r="V32" s="11">
        <f t="shared" si="41"/>
        <v>0</v>
      </c>
      <c r="W32" s="386"/>
      <c r="X32" s="25">
        <v>0</v>
      </c>
      <c r="Y32" s="25">
        <v>0</v>
      </c>
      <c r="Z32" s="25">
        <v>0</v>
      </c>
      <c r="AA32" s="48">
        <v>0</v>
      </c>
      <c r="AB32" s="11">
        <f t="shared" si="42"/>
        <v>0</v>
      </c>
      <c r="AC32" s="386"/>
      <c r="AD32" s="25">
        <v>0</v>
      </c>
      <c r="AE32" s="25">
        <v>0</v>
      </c>
      <c r="AF32" s="25">
        <v>0</v>
      </c>
      <c r="AG32" s="48">
        <v>0</v>
      </c>
      <c r="AH32" s="11">
        <f t="shared" si="43"/>
        <v>0</v>
      </c>
      <c r="AI32" s="386"/>
      <c r="AJ32" s="25">
        <v>0</v>
      </c>
      <c r="AK32" s="25">
        <v>0</v>
      </c>
      <c r="AL32" s="25">
        <v>0</v>
      </c>
      <c r="AM32" s="48">
        <v>0</v>
      </c>
      <c r="AN32" s="11">
        <f t="shared" si="44"/>
        <v>0</v>
      </c>
      <c r="AO32" s="386"/>
      <c r="AP32" s="25">
        <v>0</v>
      </c>
      <c r="AQ32" s="25">
        <v>0</v>
      </c>
      <c r="AR32" s="25">
        <v>0</v>
      </c>
      <c r="AS32" s="48">
        <v>0</v>
      </c>
      <c r="AT32" s="11">
        <f t="shared" si="45"/>
        <v>0</v>
      </c>
      <c r="AU32" s="386"/>
      <c r="AV32" s="25">
        <v>0</v>
      </c>
      <c r="AW32" s="25">
        <v>0</v>
      </c>
      <c r="AX32" s="25">
        <v>0</v>
      </c>
      <c r="AY32" s="48">
        <v>0</v>
      </c>
      <c r="AZ32" s="11">
        <f t="shared" si="46"/>
        <v>0</v>
      </c>
      <c r="BA32" s="386"/>
      <c r="BB32" s="25">
        <v>0</v>
      </c>
      <c r="BC32" s="25">
        <v>0</v>
      </c>
      <c r="BD32" s="25">
        <v>0</v>
      </c>
      <c r="BE32" s="48">
        <v>0</v>
      </c>
      <c r="BF32" s="11">
        <f t="shared" si="47"/>
        <v>0</v>
      </c>
      <c r="BG32" s="386"/>
      <c r="BH32" s="25">
        <v>0</v>
      </c>
      <c r="BI32" s="25">
        <v>0</v>
      </c>
      <c r="BJ32" s="25">
        <v>0</v>
      </c>
      <c r="BK32" s="48">
        <v>0</v>
      </c>
      <c r="BL32" s="11">
        <f t="shared" si="48"/>
        <v>0</v>
      </c>
      <c r="BM32" s="386"/>
      <c r="BN32" s="25">
        <v>0</v>
      </c>
      <c r="BO32" s="25">
        <v>0</v>
      </c>
      <c r="BP32" s="25">
        <v>0</v>
      </c>
      <c r="BQ32" s="48">
        <v>0</v>
      </c>
      <c r="BR32" s="11">
        <f t="shared" si="49"/>
        <v>0</v>
      </c>
      <c r="BS32" s="386"/>
      <c r="BT32" s="25">
        <v>0</v>
      </c>
      <c r="BU32" s="25">
        <v>0</v>
      </c>
      <c r="BV32" s="25">
        <v>0</v>
      </c>
      <c r="BW32" s="48">
        <v>0</v>
      </c>
      <c r="BX32" s="11">
        <f t="shared" si="50"/>
        <v>0</v>
      </c>
      <c r="BY32" s="386"/>
      <c r="BZ32" s="25">
        <v>0</v>
      </c>
      <c r="CA32" s="25">
        <v>0</v>
      </c>
      <c r="CB32" s="25">
        <v>0</v>
      </c>
      <c r="CC32" s="48">
        <v>0</v>
      </c>
      <c r="CD32" s="11">
        <f t="shared" si="51"/>
        <v>0</v>
      </c>
      <c r="CE32" s="386"/>
      <c r="CF32" s="25">
        <v>0</v>
      </c>
      <c r="CG32" s="25">
        <v>0</v>
      </c>
      <c r="CH32" s="25">
        <v>0</v>
      </c>
      <c r="CI32" s="48">
        <v>0</v>
      </c>
      <c r="CJ32" s="11">
        <f t="shared" si="52"/>
        <v>0</v>
      </c>
      <c r="CK32" s="386"/>
      <c r="CL32" s="25">
        <v>0</v>
      </c>
      <c r="CM32" s="25">
        <v>0</v>
      </c>
      <c r="CN32" s="25">
        <v>0</v>
      </c>
      <c r="CO32" s="48">
        <v>0</v>
      </c>
      <c r="CP32" s="11">
        <f t="shared" si="53"/>
        <v>0</v>
      </c>
      <c r="CQ32" s="386"/>
      <c r="CR32" s="25">
        <v>0</v>
      </c>
      <c r="CS32" s="25">
        <v>0</v>
      </c>
      <c r="CT32" s="25">
        <v>0</v>
      </c>
      <c r="CU32" s="48">
        <v>0</v>
      </c>
      <c r="CV32" s="11">
        <f t="shared" si="54"/>
        <v>0</v>
      </c>
      <c r="CW32" s="386"/>
      <c r="CX32" s="25">
        <v>0</v>
      </c>
      <c r="CY32" s="25">
        <v>0</v>
      </c>
      <c r="CZ32" s="25">
        <v>0</v>
      </c>
      <c r="DA32" s="48">
        <v>0</v>
      </c>
      <c r="DB32" s="11">
        <f t="shared" si="55"/>
        <v>0</v>
      </c>
      <c r="DC32" s="386"/>
      <c r="DD32" s="25">
        <v>0</v>
      </c>
      <c r="DE32" s="25">
        <v>0</v>
      </c>
      <c r="DF32" s="25">
        <v>0</v>
      </c>
      <c r="DG32" s="48">
        <v>0</v>
      </c>
      <c r="DH32" s="11">
        <f t="shared" si="56"/>
        <v>0</v>
      </c>
      <c r="DI32" s="386"/>
      <c r="DJ32" s="25">
        <v>0</v>
      </c>
      <c r="DK32" s="25">
        <v>0</v>
      </c>
      <c r="DL32" s="25">
        <v>0</v>
      </c>
      <c r="DM32" s="48">
        <v>0</v>
      </c>
      <c r="DN32" s="11">
        <f t="shared" si="57"/>
        <v>0</v>
      </c>
      <c r="DO32" s="386"/>
      <c r="DP32" s="25">
        <v>0</v>
      </c>
      <c r="DQ32" s="25">
        <v>0</v>
      </c>
      <c r="DR32" s="25">
        <v>0</v>
      </c>
      <c r="DS32" s="48">
        <v>0</v>
      </c>
      <c r="DT32" s="11">
        <f t="shared" si="58"/>
        <v>0</v>
      </c>
    </row>
    <row r="33" spans="1:124" s="6" customFormat="1" x14ac:dyDescent="0.2">
      <c r="A33" s="241"/>
      <c r="B33" s="147">
        <v>30</v>
      </c>
      <c r="C33" s="241" t="s">
        <v>212</v>
      </c>
      <c r="D33" s="370"/>
      <c r="E33" s="366"/>
      <c r="F33" s="387"/>
      <c r="G33" s="387"/>
      <c r="H33" s="387"/>
      <c r="I33" s="388"/>
      <c r="J33" s="385">
        <f>SUM(J34:J38)</f>
        <v>-8828859.3307977989</v>
      </c>
      <c r="K33" s="366"/>
      <c r="L33" s="387"/>
      <c r="M33" s="387"/>
      <c r="N33" s="387"/>
      <c r="O33" s="388"/>
      <c r="P33" s="385">
        <f>SUM(P34:P38)</f>
        <v>-8828859.3307977989</v>
      </c>
      <c r="Q33" s="366"/>
      <c r="R33" s="387"/>
      <c r="S33" s="387"/>
      <c r="T33" s="387"/>
      <c r="U33" s="388"/>
      <c r="V33" s="385">
        <f>SUM(V34:V38)</f>
        <v>-8828859.3307977989</v>
      </c>
      <c r="W33" s="366"/>
      <c r="X33" s="387"/>
      <c r="Y33" s="387"/>
      <c r="Z33" s="387"/>
      <c r="AA33" s="388"/>
      <c r="AB33" s="385">
        <f>SUM(AB34:AB38)</f>
        <v>-8828859.3307977989</v>
      </c>
      <c r="AC33" s="366"/>
      <c r="AD33" s="387"/>
      <c r="AE33" s="387"/>
      <c r="AF33" s="387"/>
      <c r="AG33" s="388"/>
      <c r="AH33" s="385">
        <f>SUM(AH34:AH38)</f>
        <v>-8828859.3307977989</v>
      </c>
      <c r="AI33" s="366"/>
      <c r="AJ33" s="387"/>
      <c r="AK33" s="387"/>
      <c r="AL33" s="387"/>
      <c r="AM33" s="388"/>
      <c r="AN33" s="385">
        <f>SUM(AN34:AN38)</f>
        <v>-8828859.3307977989</v>
      </c>
      <c r="AO33" s="366"/>
      <c r="AP33" s="387"/>
      <c r="AQ33" s="387"/>
      <c r="AR33" s="387"/>
      <c r="AS33" s="388"/>
      <c r="AT33" s="385">
        <f>SUM(AT34:AT38)</f>
        <v>-8828859.3307977989</v>
      </c>
      <c r="AU33" s="366"/>
      <c r="AV33" s="387"/>
      <c r="AW33" s="387"/>
      <c r="AX33" s="387"/>
      <c r="AY33" s="388"/>
      <c r="AZ33" s="385">
        <f>SUM(AZ34:AZ38)</f>
        <v>-8828859.3307977989</v>
      </c>
      <c r="BA33" s="366"/>
      <c r="BB33" s="387"/>
      <c r="BC33" s="387"/>
      <c r="BD33" s="387"/>
      <c r="BE33" s="388"/>
      <c r="BF33" s="385">
        <f>SUM(BF34:BF38)</f>
        <v>-8828859.3307977989</v>
      </c>
      <c r="BG33" s="366"/>
      <c r="BH33" s="387"/>
      <c r="BI33" s="387"/>
      <c r="BJ33" s="387"/>
      <c r="BK33" s="388"/>
      <c r="BL33" s="385">
        <f>SUM(BL34:BL38)</f>
        <v>-8828859.3307977989</v>
      </c>
      <c r="BM33" s="366"/>
      <c r="BN33" s="387"/>
      <c r="BO33" s="387"/>
      <c r="BP33" s="387"/>
      <c r="BQ33" s="388"/>
      <c r="BR33" s="385">
        <f>SUM(BR34:BR38)</f>
        <v>-8828859.3307977989</v>
      </c>
      <c r="BS33" s="366"/>
      <c r="BT33" s="387"/>
      <c r="BU33" s="387"/>
      <c r="BV33" s="387"/>
      <c r="BW33" s="388"/>
      <c r="BX33" s="385">
        <f>SUM(BX34:BX38)</f>
        <v>-8828859.3307977989</v>
      </c>
      <c r="BY33" s="366"/>
      <c r="BZ33" s="387"/>
      <c r="CA33" s="387"/>
      <c r="CB33" s="387"/>
      <c r="CC33" s="388"/>
      <c r="CD33" s="385">
        <f>SUM(CD34:CD38)</f>
        <v>-8828859.3307977989</v>
      </c>
      <c r="CE33" s="366"/>
      <c r="CF33" s="387"/>
      <c r="CG33" s="387"/>
      <c r="CH33" s="387"/>
      <c r="CI33" s="388"/>
      <c r="CJ33" s="385">
        <f>SUM(CJ34:CJ38)</f>
        <v>-8828859.3307977989</v>
      </c>
      <c r="CK33" s="366"/>
      <c r="CL33" s="387"/>
      <c r="CM33" s="387"/>
      <c r="CN33" s="387"/>
      <c r="CO33" s="388"/>
      <c r="CP33" s="385">
        <f>SUM(CP34:CP38)</f>
        <v>-8828859.3307977989</v>
      </c>
      <c r="CQ33" s="366"/>
      <c r="CR33" s="387"/>
      <c r="CS33" s="387"/>
      <c r="CT33" s="387"/>
      <c r="CU33" s="388"/>
      <c r="CV33" s="385">
        <f>SUM(CV34:CV38)</f>
        <v>-8828859.3307977989</v>
      </c>
      <c r="CW33" s="366"/>
      <c r="CX33" s="387"/>
      <c r="CY33" s="387"/>
      <c r="CZ33" s="387"/>
      <c r="DA33" s="388"/>
      <c r="DB33" s="385">
        <f>SUM(DB34:DB38)</f>
        <v>-8828859.3307977989</v>
      </c>
      <c r="DC33" s="366"/>
      <c r="DD33" s="387"/>
      <c r="DE33" s="387"/>
      <c r="DF33" s="387"/>
      <c r="DG33" s="388"/>
      <c r="DH33" s="385">
        <f>SUM(DH34:DH38)</f>
        <v>-8828859.3307977989</v>
      </c>
      <c r="DI33" s="366"/>
      <c r="DJ33" s="387"/>
      <c r="DK33" s="387"/>
      <c r="DL33" s="387"/>
      <c r="DM33" s="388"/>
      <c r="DN33" s="385">
        <f>SUM(DN34:DN38)</f>
        <v>-8828859.3307977989</v>
      </c>
      <c r="DO33" s="366"/>
      <c r="DP33" s="387"/>
      <c r="DQ33" s="387"/>
      <c r="DR33" s="387"/>
      <c r="DS33" s="388"/>
      <c r="DT33" s="385">
        <f>SUM(DT34:DT38)</f>
        <v>-8828859.3307977989</v>
      </c>
    </row>
    <row r="34" spans="1:124" s="6" customFormat="1" x14ac:dyDescent="0.2">
      <c r="B34" s="6">
        <v>31</v>
      </c>
      <c r="C34" s="6" t="s">
        <v>213</v>
      </c>
      <c r="D34" s="13"/>
      <c r="E34" s="13"/>
      <c r="F34" s="24"/>
      <c r="G34" s="24"/>
      <c r="H34" s="24"/>
      <c r="I34" s="48"/>
      <c r="J34" s="11">
        <f>IF(J24=0,0,G25*'SFR Relationships'!$D$36*I25/J24/'SFR Relationships'!$D$31/'SFR Relationships'!$D$32+H25*'SFR Relationships'!$D$34)</f>
        <v>-9138042.1990101114</v>
      </c>
      <c r="K34" s="13"/>
      <c r="L34" s="24"/>
      <c r="M34" s="24"/>
      <c r="N34" s="24"/>
      <c r="O34" s="48"/>
      <c r="P34" s="11">
        <f>IF(P24=0,0,M25*'SFR Relationships'!$D$36*O25/P24/'SFR Relationships'!$D$31/'SFR Relationships'!$D$32+N25*'SFR Relationships'!$D$34)</f>
        <v>-9138042.1990101114</v>
      </c>
      <c r="Q34" s="13"/>
      <c r="R34" s="24"/>
      <c r="S34" s="24"/>
      <c r="T34" s="24"/>
      <c r="U34" s="48"/>
      <c r="V34" s="11">
        <f>IF(V24=0,0,S25*'SFR Relationships'!$D$36*U25/V24/'SFR Relationships'!$D$31/'SFR Relationships'!$D$32+T25*'SFR Relationships'!$D$34)</f>
        <v>-9138042.1990101114</v>
      </c>
      <c r="W34" s="13"/>
      <c r="X34" s="24"/>
      <c r="Y34" s="24"/>
      <c r="Z34" s="24"/>
      <c r="AA34" s="48"/>
      <c r="AB34" s="11">
        <f>IF(AB24=0,0,Y25*'SFR Relationships'!$D$36*AA25/AB24/'SFR Relationships'!$D$31/'SFR Relationships'!$D$32+Z25*'SFR Relationships'!$D$34)</f>
        <v>-9138042.1990101114</v>
      </c>
      <c r="AC34" s="13"/>
      <c r="AD34" s="24"/>
      <c r="AE34" s="24"/>
      <c r="AF34" s="24"/>
      <c r="AG34" s="48"/>
      <c r="AH34" s="11">
        <f>IF(AH24=0,0,AE25*'SFR Relationships'!$D$36*AG25/AH24/'SFR Relationships'!$D$31/'SFR Relationships'!$D$32+AF25*'SFR Relationships'!$D$34)</f>
        <v>-9138042.1990101114</v>
      </c>
      <c r="AI34" s="13"/>
      <c r="AJ34" s="24"/>
      <c r="AK34" s="24"/>
      <c r="AL34" s="24"/>
      <c r="AM34" s="48"/>
      <c r="AN34" s="11">
        <f>IF(AN24=0,0,AK25*'SFR Relationships'!$D$36*AM25/AN24/'SFR Relationships'!$D$31/'SFR Relationships'!$D$32+AL25*'SFR Relationships'!$D$34)</f>
        <v>-9138042.1990101114</v>
      </c>
      <c r="AO34" s="13"/>
      <c r="AP34" s="24"/>
      <c r="AQ34" s="24"/>
      <c r="AR34" s="24"/>
      <c r="AS34" s="48"/>
      <c r="AT34" s="11">
        <f>IF(AT24=0,0,AQ25*'SFR Relationships'!$D$36*AS25/AT24/'SFR Relationships'!$D$31/'SFR Relationships'!$D$32+AR25*'SFR Relationships'!$D$34)</f>
        <v>-9138042.1990101114</v>
      </c>
      <c r="AU34" s="13"/>
      <c r="AV34" s="24"/>
      <c r="AW34" s="24"/>
      <c r="AX34" s="24"/>
      <c r="AY34" s="48"/>
      <c r="AZ34" s="11">
        <f>IF(AZ24=0,0,AW25*'SFR Relationships'!$D$36*AY25/AZ24/'SFR Relationships'!$D$31/'SFR Relationships'!$D$32+AX25*'SFR Relationships'!$D$34)</f>
        <v>-9138042.1990101114</v>
      </c>
      <c r="BA34" s="13"/>
      <c r="BB34" s="24"/>
      <c r="BC34" s="24"/>
      <c r="BD34" s="24"/>
      <c r="BE34" s="48"/>
      <c r="BF34" s="11">
        <f>IF(BF24=0,0,BC25*'SFR Relationships'!$D$36*BE25/BF24/'SFR Relationships'!$D$31/'SFR Relationships'!$D$32+BD25*'SFR Relationships'!$D$34)</f>
        <v>-9138042.1990101114</v>
      </c>
      <c r="BG34" s="13"/>
      <c r="BH34" s="24"/>
      <c r="BI34" s="24"/>
      <c r="BJ34" s="24"/>
      <c r="BK34" s="48"/>
      <c r="BL34" s="11">
        <f>IF(BL24=0,0,BI25*'SFR Relationships'!$D$36*BK25/BL24/'SFR Relationships'!$D$31/'SFR Relationships'!$D$32+BJ25*'SFR Relationships'!$D$34)</f>
        <v>-9138042.1990101114</v>
      </c>
      <c r="BM34" s="13"/>
      <c r="BN34" s="24"/>
      <c r="BO34" s="24"/>
      <c r="BP34" s="24"/>
      <c r="BQ34" s="48"/>
      <c r="BR34" s="11">
        <f>IF(BR24=0,0,BO25*'SFR Relationships'!$D$36*BQ25/BR24/'SFR Relationships'!$D$31/'SFR Relationships'!$D$32+BP25*'SFR Relationships'!$D$34)</f>
        <v>-9138042.1990101114</v>
      </c>
      <c r="BS34" s="13"/>
      <c r="BT34" s="24"/>
      <c r="BU34" s="24"/>
      <c r="BV34" s="24"/>
      <c r="BW34" s="48"/>
      <c r="BX34" s="11">
        <f>IF(BX24=0,0,BU25*'SFR Relationships'!$D$36*BW25/BX24/'SFR Relationships'!$D$31/'SFR Relationships'!$D$32+BV25*'SFR Relationships'!$D$34)</f>
        <v>-9138042.1990101114</v>
      </c>
      <c r="BY34" s="13"/>
      <c r="BZ34" s="24"/>
      <c r="CA34" s="24"/>
      <c r="CB34" s="24"/>
      <c r="CC34" s="48"/>
      <c r="CD34" s="11">
        <f>IF(CD24=0,0,CA25*'SFR Relationships'!$D$36*CC25/CD24/'SFR Relationships'!$D$31/'SFR Relationships'!$D$32+CB25*'SFR Relationships'!$D$34)</f>
        <v>-9138042.1990101114</v>
      </c>
      <c r="CE34" s="13"/>
      <c r="CF34" s="24"/>
      <c r="CG34" s="24"/>
      <c r="CH34" s="24"/>
      <c r="CI34" s="48"/>
      <c r="CJ34" s="11">
        <f>IF(CJ24=0,0,CG25*'SFR Relationships'!$D$36*CI25/CJ24/'SFR Relationships'!$D$31/'SFR Relationships'!$D$32+CH25*'SFR Relationships'!$D$34)</f>
        <v>-9138042.1990101114</v>
      </c>
      <c r="CK34" s="13"/>
      <c r="CL34" s="24"/>
      <c r="CM34" s="24"/>
      <c r="CN34" s="24"/>
      <c r="CO34" s="48"/>
      <c r="CP34" s="11">
        <f>IF(CP24=0,0,CM25*'SFR Relationships'!$D$36*CO25/CP24/'SFR Relationships'!$D$31/'SFR Relationships'!$D$32+CN25*'SFR Relationships'!$D$34)</f>
        <v>-9138042.1990101114</v>
      </c>
      <c r="CQ34" s="13"/>
      <c r="CR34" s="24"/>
      <c r="CS34" s="24"/>
      <c r="CT34" s="24"/>
      <c r="CU34" s="48"/>
      <c r="CV34" s="11">
        <f>IF(CV24=0,0,CS25*'SFR Relationships'!$D$36*CU25/CV24/'SFR Relationships'!$D$31/'SFR Relationships'!$D$32+CT25*'SFR Relationships'!$D$34)</f>
        <v>-9138042.1990101114</v>
      </c>
      <c r="CW34" s="13"/>
      <c r="CX34" s="24"/>
      <c r="CY34" s="24"/>
      <c r="CZ34" s="24"/>
      <c r="DA34" s="48"/>
      <c r="DB34" s="11">
        <f>IF(DB24=0,0,CY25*'SFR Relationships'!$D$36*DA25/DB24/'SFR Relationships'!$D$31/'SFR Relationships'!$D$32+CZ25*'SFR Relationships'!$D$34)</f>
        <v>-9138042.1990101114</v>
      </c>
      <c r="DC34" s="13"/>
      <c r="DD34" s="24"/>
      <c r="DE34" s="24"/>
      <c r="DF34" s="24"/>
      <c r="DG34" s="48"/>
      <c r="DH34" s="11">
        <f>IF(DH24=0,0,DE25*'SFR Relationships'!$D$36*DG25/DH24/'SFR Relationships'!$D$31/'SFR Relationships'!$D$32+DF25*'SFR Relationships'!$D$34)</f>
        <v>-9138042.1990101114</v>
      </c>
      <c r="DI34" s="13"/>
      <c r="DJ34" s="24"/>
      <c r="DK34" s="24"/>
      <c r="DL34" s="24"/>
      <c r="DM34" s="48"/>
      <c r="DN34" s="11">
        <f>IF(DN24=0,0,DK25*'SFR Relationships'!$D$36*DM25/DN24/'SFR Relationships'!$D$31/'SFR Relationships'!$D$32+DL25*'SFR Relationships'!$D$34)</f>
        <v>-9138042.1990101114</v>
      </c>
      <c r="DO34" s="13"/>
      <c r="DP34" s="24"/>
      <c r="DQ34" s="24"/>
      <c r="DR34" s="24"/>
      <c r="DS34" s="48"/>
      <c r="DT34" s="11">
        <f>IF(DT24=0,0,DQ25*'SFR Relationships'!$D$36*DS25/DT24/'SFR Relationships'!$D$31/'SFR Relationships'!$D$32+DR25*'SFR Relationships'!$D$34)</f>
        <v>-9138042.1990101114</v>
      </c>
    </row>
    <row r="35" spans="1:124" s="6" customFormat="1" x14ac:dyDescent="0.2">
      <c r="B35" s="6">
        <v>32</v>
      </c>
      <c r="C35" s="6" t="s">
        <v>214</v>
      </c>
      <c r="D35" s="13" t="s">
        <v>215</v>
      </c>
      <c r="E35" s="13"/>
      <c r="F35" s="24"/>
      <c r="G35" s="24"/>
      <c r="H35" s="24"/>
      <c r="I35" s="48"/>
      <c r="J35" s="11">
        <f>H25*'SFR Relationships'!$D$34*'SFR Relationships'!$D$37*J24/'SFR Relationships'!$D$30</f>
        <v>234979.16510916987</v>
      </c>
      <c r="K35" s="13"/>
      <c r="L35" s="24"/>
      <c r="M35" s="24"/>
      <c r="N35" s="24"/>
      <c r="O35" s="48"/>
      <c r="P35" s="11">
        <f>N25*'SFR Relationships'!$D$34*'SFR Relationships'!$D$37*P24/'SFR Relationships'!$D$30</f>
        <v>234979.16510916987</v>
      </c>
      <c r="Q35" s="13"/>
      <c r="R35" s="24"/>
      <c r="S35" s="24"/>
      <c r="T35" s="24"/>
      <c r="U35" s="48"/>
      <c r="V35" s="11">
        <f>T25*'SFR Relationships'!$D$34*'SFR Relationships'!$D$37*V24/'SFR Relationships'!$D$30</f>
        <v>234979.16510916987</v>
      </c>
      <c r="W35" s="13"/>
      <c r="X35" s="24"/>
      <c r="Y35" s="24"/>
      <c r="Z35" s="24"/>
      <c r="AA35" s="48"/>
      <c r="AB35" s="11">
        <f>Z25*'SFR Relationships'!$D$34*'SFR Relationships'!$D$37*AB24/'SFR Relationships'!$D$30</f>
        <v>234979.16510916987</v>
      </c>
      <c r="AC35" s="13"/>
      <c r="AD35" s="24"/>
      <c r="AE35" s="24"/>
      <c r="AF35" s="24"/>
      <c r="AG35" s="48"/>
      <c r="AH35" s="11">
        <f>AF25*'SFR Relationships'!$D$34*'SFR Relationships'!$D$37*AH24/'SFR Relationships'!$D$30</f>
        <v>234979.16510916987</v>
      </c>
      <c r="AI35" s="13"/>
      <c r="AJ35" s="24"/>
      <c r="AK35" s="24"/>
      <c r="AL35" s="24"/>
      <c r="AM35" s="48"/>
      <c r="AN35" s="11">
        <f>AL25*'SFR Relationships'!$D$34*'SFR Relationships'!$D$37*AN24/'SFR Relationships'!$D$30</f>
        <v>234979.16510916987</v>
      </c>
      <c r="AO35" s="13"/>
      <c r="AP35" s="24"/>
      <c r="AQ35" s="24"/>
      <c r="AR35" s="24"/>
      <c r="AS35" s="48"/>
      <c r="AT35" s="11">
        <f>AR25*'SFR Relationships'!$D$34*'SFR Relationships'!$D$37*AT24/'SFR Relationships'!$D$30</f>
        <v>234979.16510916987</v>
      </c>
      <c r="AU35" s="13"/>
      <c r="AV35" s="24"/>
      <c r="AW35" s="24"/>
      <c r="AX35" s="24"/>
      <c r="AY35" s="48"/>
      <c r="AZ35" s="11">
        <f>AX25*'SFR Relationships'!$D$34*'SFR Relationships'!$D$37*AZ24/'SFR Relationships'!$D$30</f>
        <v>234979.16510916987</v>
      </c>
      <c r="BA35" s="13"/>
      <c r="BB35" s="24"/>
      <c r="BC35" s="24"/>
      <c r="BD35" s="24"/>
      <c r="BE35" s="48"/>
      <c r="BF35" s="11">
        <f>BD25*'SFR Relationships'!$D$34*'SFR Relationships'!$D$37*BF24/'SFR Relationships'!$D$30</f>
        <v>234979.16510916987</v>
      </c>
      <c r="BG35" s="13"/>
      <c r="BH35" s="24"/>
      <c r="BI35" s="24"/>
      <c r="BJ35" s="24"/>
      <c r="BK35" s="48"/>
      <c r="BL35" s="11">
        <f>BJ25*'SFR Relationships'!$D$34*'SFR Relationships'!$D$37*BL24/'SFR Relationships'!$D$30</f>
        <v>234979.16510916987</v>
      </c>
      <c r="BM35" s="13"/>
      <c r="BN35" s="24"/>
      <c r="BO35" s="24"/>
      <c r="BP35" s="24"/>
      <c r="BQ35" s="48"/>
      <c r="BR35" s="11">
        <f>BP25*'SFR Relationships'!$D$34*'SFR Relationships'!$D$37*BR24/'SFR Relationships'!$D$30</f>
        <v>234979.16510916987</v>
      </c>
      <c r="BS35" s="13"/>
      <c r="BT35" s="24"/>
      <c r="BU35" s="24"/>
      <c r="BV35" s="24"/>
      <c r="BW35" s="48"/>
      <c r="BX35" s="11">
        <f>BV25*'SFR Relationships'!$D$34*'SFR Relationships'!$D$37*BX24/'SFR Relationships'!$D$30</f>
        <v>234979.16510916987</v>
      </c>
      <c r="BY35" s="13"/>
      <c r="BZ35" s="24"/>
      <c r="CA35" s="24"/>
      <c r="CB35" s="24"/>
      <c r="CC35" s="48"/>
      <c r="CD35" s="11">
        <f>CB25*'SFR Relationships'!$D$34*'SFR Relationships'!$D$37*CD24/'SFR Relationships'!$D$30</f>
        <v>234979.16510916987</v>
      </c>
      <c r="CE35" s="13"/>
      <c r="CF35" s="24"/>
      <c r="CG35" s="24"/>
      <c r="CH35" s="24"/>
      <c r="CI35" s="48"/>
      <c r="CJ35" s="11">
        <f>CH25*'SFR Relationships'!$D$34*'SFR Relationships'!$D$37*CJ24/'SFR Relationships'!$D$30</f>
        <v>234979.16510916987</v>
      </c>
      <c r="CK35" s="13"/>
      <c r="CL35" s="24"/>
      <c r="CM35" s="24"/>
      <c r="CN35" s="24"/>
      <c r="CO35" s="48"/>
      <c r="CP35" s="11">
        <f>CN25*'SFR Relationships'!$D$34*'SFR Relationships'!$D$37*CP24/'SFR Relationships'!$D$30</f>
        <v>234979.16510916987</v>
      </c>
      <c r="CQ35" s="13"/>
      <c r="CR35" s="24"/>
      <c r="CS35" s="24"/>
      <c r="CT35" s="24"/>
      <c r="CU35" s="48"/>
      <c r="CV35" s="11">
        <f>CT25*'SFR Relationships'!$D$34*'SFR Relationships'!$D$37*CV24/'SFR Relationships'!$D$30</f>
        <v>234979.16510916987</v>
      </c>
      <c r="CW35" s="13"/>
      <c r="CX35" s="24"/>
      <c r="CY35" s="24"/>
      <c r="CZ35" s="24"/>
      <c r="DA35" s="48"/>
      <c r="DB35" s="11">
        <f>CZ25*'SFR Relationships'!$D$34*'SFR Relationships'!$D$37*DB24/'SFR Relationships'!$D$30</f>
        <v>234979.16510916987</v>
      </c>
      <c r="DC35" s="13"/>
      <c r="DD35" s="24"/>
      <c r="DE35" s="24"/>
      <c r="DF35" s="24"/>
      <c r="DG35" s="48"/>
      <c r="DH35" s="11">
        <f>DF25*'SFR Relationships'!$D$34*'SFR Relationships'!$D$37*DH24/'SFR Relationships'!$D$30</f>
        <v>234979.16510916987</v>
      </c>
      <c r="DI35" s="13"/>
      <c r="DJ35" s="24"/>
      <c r="DK35" s="24"/>
      <c r="DL35" s="24"/>
      <c r="DM35" s="48"/>
      <c r="DN35" s="11">
        <f>DL25*'SFR Relationships'!$D$34*'SFR Relationships'!$D$37*DN24/'SFR Relationships'!$D$30</f>
        <v>234979.16510916987</v>
      </c>
      <c r="DO35" s="13"/>
      <c r="DP35" s="24"/>
      <c r="DQ35" s="24"/>
      <c r="DR35" s="24"/>
      <c r="DS35" s="48"/>
      <c r="DT35" s="11">
        <f>DR25*'SFR Relationships'!$D$34*'SFR Relationships'!$D$37*DT24/'SFR Relationships'!$D$30</f>
        <v>234979.16510916987</v>
      </c>
    </row>
    <row r="36" spans="1:124" s="6" customFormat="1" x14ac:dyDescent="0.2">
      <c r="B36" s="6">
        <v>33</v>
      </c>
      <c r="C36" s="6" t="s">
        <v>216</v>
      </c>
      <c r="D36" s="13"/>
      <c r="E36" s="13"/>
      <c r="F36" s="24"/>
      <c r="G36" s="24"/>
      <c r="H36" s="24"/>
      <c r="I36" s="48"/>
      <c r="J36" s="11">
        <f>J35*'SFR Relationships'!$D$38</f>
        <v>9885.5875792710758</v>
      </c>
      <c r="K36" s="13"/>
      <c r="L36" s="24"/>
      <c r="M36" s="24"/>
      <c r="N36" s="24"/>
      <c r="O36" s="48"/>
      <c r="P36" s="11">
        <f>P35*'SFR Relationships'!$D$38</f>
        <v>9885.5875792710758</v>
      </c>
      <c r="Q36" s="13"/>
      <c r="R36" s="24"/>
      <c r="S36" s="24"/>
      <c r="T36" s="24"/>
      <c r="U36" s="48"/>
      <c r="V36" s="11">
        <f>V35*'SFR Relationships'!$D$38</f>
        <v>9885.5875792710758</v>
      </c>
      <c r="W36" s="13"/>
      <c r="X36" s="24"/>
      <c r="Y36" s="24"/>
      <c r="Z36" s="24"/>
      <c r="AA36" s="48"/>
      <c r="AB36" s="11">
        <f>AB35*'SFR Relationships'!$D$38</f>
        <v>9885.5875792710758</v>
      </c>
      <c r="AC36" s="13"/>
      <c r="AD36" s="24"/>
      <c r="AE36" s="24"/>
      <c r="AF36" s="24"/>
      <c r="AG36" s="48"/>
      <c r="AH36" s="11">
        <f>AH35*'SFR Relationships'!$D$38</f>
        <v>9885.5875792710758</v>
      </c>
      <c r="AI36" s="13"/>
      <c r="AJ36" s="24"/>
      <c r="AK36" s="24"/>
      <c r="AL36" s="24"/>
      <c r="AM36" s="48"/>
      <c r="AN36" s="11">
        <f>AN35*'SFR Relationships'!$D$38</f>
        <v>9885.5875792710758</v>
      </c>
      <c r="AO36" s="13"/>
      <c r="AP36" s="24"/>
      <c r="AQ36" s="24"/>
      <c r="AR36" s="24"/>
      <c r="AS36" s="48"/>
      <c r="AT36" s="11">
        <f>AT35*'SFR Relationships'!$D$38</f>
        <v>9885.5875792710758</v>
      </c>
      <c r="AU36" s="13"/>
      <c r="AV36" s="24"/>
      <c r="AW36" s="24"/>
      <c r="AX36" s="24"/>
      <c r="AY36" s="48"/>
      <c r="AZ36" s="11">
        <f>AZ35*'SFR Relationships'!$D$38</f>
        <v>9885.5875792710758</v>
      </c>
      <c r="BA36" s="13"/>
      <c r="BB36" s="24"/>
      <c r="BC36" s="24"/>
      <c r="BD36" s="24"/>
      <c r="BE36" s="48"/>
      <c r="BF36" s="11">
        <f>BF35*'SFR Relationships'!$D$38</f>
        <v>9885.5875792710758</v>
      </c>
      <c r="BG36" s="13"/>
      <c r="BH36" s="24"/>
      <c r="BI36" s="24"/>
      <c r="BJ36" s="24"/>
      <c r="BK36" s="48"/>
      <c r="BL36" s="11">
        <f>BL35*'SFR Relationships'!$D$38</f>
        <v>9885.5875792710758</v>
      </c>
      <c r="BM36" s="13"/>
      <c r="BN36" s="24"/>
      <c r="BO36" s="24"/>
      <c r="BP36" s="24"/>
      <c r="BQ36" s="48"/>
      <c r="BR36" s="11">
        <f>BR35*'SFR Relationships'!$D$38</f>
        <v>9885.5875792710758</v>
      </c>
      <c r="BS36" s="13"/>
      <c r="BT36" s="24"/>
      <c r="BU36" s="24"/>
      <c r="BV36" s="24"/>
      <c r="BW36" s="48"/>
      <c r="BX36" s="11">
        <f>BX35*'SFR Relationships'!$D$38</f>
        <v>9885.5875792710758</v>
      </c>
      <c r="BY36" s="13"/>
      <c r="BZ36" s="24"/>
      <c r="CA36" s="24"/>
      <c r="CB36" s="24"/>
      <c r="CC36" s="48"/>
      <c r="CD36" s="11">
        <f>CD35*'SFR Relationships'!$D$38</f>
        <v>9885.5875792710758</v>
      </c>
      <c r="CE36" s="13"/>
      <c r="CF36" s="24"/>
      <c r="CG36" s="24"/>
      <c r="CH36" s="24"/>
      <c r="CI36" s="48"/>
      <c r="CJ36" s="11">
        <f>CJ35*'SFR Relationships'!$D$38</f>
        <v>9885.5875792710758</v>
      </c>
      <c r="CK36" s="13"/>
      <c r="CL36" s="24"/>
      <c r="CM36" s="24"/>
      <c r="CN36" s="24"/>
      <c r="CO36" s="48"/>
      <c r="CP36" s="11">
        <f>CP35*'SFR Relationships'!$D$38</f>
        <v>9885.5875792710758</v>
      </c>
      <c r="CQ36" s="13"/>
      <c r="CR36" s="24"/>
      <c r="CS36" s="24"/>
      <c r="CT36" s="24"/>
      <c r="CU36" s="48"/>
      <c r="CV36" s="11">
        <f>CV35*'SFR Relationships'!$D$38</f>
        <v>9885.5875792710758</v>
      </c>
      <c r="CW36" s="13"/>
      <c r="CX36" s="24"/>
      <c r="CY36" s="24"/>
      <c r="CZ36" s="24"/>
      <c r="DA36" s="48"/>
      <c r="DB36" s="11">
        <f>DB35*'SFR Relationships'!$D$38</f>
        <v>9885.5875792710758</v>
      </c>
      <c r="DC36" s="13"/>
      <c r="DD36" s="24"/>
      <c r="DE36" s="24"/>
      <c r="DF36" s="24"/>
      <c r="DG36" s="48"/>
      <c r="DH36" s="11">
        <f>DH35*'SFR Relationships'!$D$38</f>
        <v>9885.5875792710758</v>
      </c>
      <c r="DI36" s="13"/>
      <c r="DJ36" s="24"/>
      <c r="DK36" s="24"/>
      <c r="DL36" s="24"/>
      <c r="DM36" s="48"/>
      <c r="DN36" s="11">
        <f>DN35*'SFR Relationships'!$D$38</f>
        <v>9885.5875792710758</v>
      </c>
      <c r="DO36" s="13"/>
      <c r="DP36" s="24"/>
      <c r="DQ36" s="24"/>
      <c r="DR36" s="24"/>
      <c r="DS36" s="48"/>
      <c r="DT36" s="11">
        <f>DT35*'SFR Relationships'!$D$38</f>
        <v>9885.5875792710758</v>
      </c>
    </row>
    <row r="37" spans="1:124" s="6" customFormat="1" x14ac:dyDescent="0.2">
      <c r="B37" s="6">
        <v>34</v>
      </c>
      <c r="C37" s="6" t="s">
        <v>217</v>
      </c>
      <c r="D37" s="13"/>
      <c r="E37" s="13"/>
      <c r="F37" s="24"/>
      <c r="G37" s="24"/>
      <c r="H37" s="24"/>
      <c r="I37" s="48"/>
      <c r="J37" s="11">
        <f>J35*'SFR Relationships'!$D$39</f>
        <v>832.37754540798699</v>
      </c>
      <c r="K37" s="13"/>
      <c r="L37" s="24"/>
      <c r="M37" s="24"/>
      <c r="N37" s="24"/>
      <c r="O37" s="48"/>
      <c r="P37" s="11">
        <f>P35*'SFR Relationships'!$D$39</f>
        <v>832.37754540798699</v>
      </c>
      <c r="Q37" s="13"/>
      <c r="R37" s="24"/>
      <c r="S37" s="24"/>
      <c r="T37" s="24"/>
      <c r="U37" s="48"/>
      <c r="V37" s="11">
        <f>V35*'SFR Relationships'!$D$39</f>
        <v>832.37754540798699</v>
      </c>
      <c r="W37" s="13"/>
      <c r="X37" s="24"/>
      <c r="Y37" s="24"/>
      <c r="Z37" s="24"/>
      <c r="AA37" s="48"/>
      <c r="AB37" s="11">
        <f>AB35*'SFR Relationships'!$D$39</f>
        <v>832.37754540798699</v>
      </c>
      <c r="AC37" s="13"/>
      <c r="AD37" s="24"/>
      <c r="AE37" s="24"/>
      <c r="AF37" s="24"/>
      <c r="AG37" s="48"/>
      <c r="AH37" s="11">
        <f>AH35*'SFR Relationships'!$D$39</f>
        <v>832.37754540798699</v>
      </c>
      <c r="AI37" s="13"/>
      <c r="AJ37" s="24"/>
      <c r="AK37" s="24"/>
      <c r="AL37" s="24"/>
      <c r="AM37" s="48"/>
      <c r="AN37" s="11">
        <f>AN35*'SFR Relationships'!$D$39</f>
        <v>832.37754540798699</v>
      </c>
      <c r="AO37" s="13"/>
      <c r="AP37" s="24"/>
      <c r="AQ37" s="24"/>
      <c r="AR37" s="24"/>
      <c r="AS37" s="48"/>
      <c r="AT37" s="11">
        <f>AT35*'SFR Relationships'!$D$39</f>
        <v>832.37754540798699</v>
      </c>
      <c r="AU37" s="13"/>
      <c r="AV37" s="24"/>
      <c r="AW37" s="24"/>
      <c r="AX37" s="24"/>
      <c r="AY37" s="48"/>
      <c r="AZ37" s="11">
        <f>AZ35*'SFR Relationships'!$D$39</f>
        <v>832.37754540798699</v>
      </c>
      <c r="BA37" s="13"/>
      <c r="BB37" s="24"/>
      <c r="BC37" s="24"/>
      <c r="BD37" s="24"/>
      <c r="BE37" s="48"/>
      <c r="BF37" s="11">
        <f>BF35*'SFR Relationships'!$D$39</f>
        <v>832.37754540798699</v>
      </c>
      <c r="BG37" s="13"/>
      <c r="BH37" s="24"/>
      <c r="BI37" s="24"/>
      <c r="BJ37" s="24"/>
      <c r="BK37" s="48"/>
      <c r="BL37" s="11">
        <f>BL35*'SFR Relationships'!$D$39</f>
        <v>832.37754540798699</v>
      </c>
      <c r="BM37" s="13"/>
      <c r="BN37" s="24"/>
      <c r="BO37" s="24"/>
      <c r="BP37" s="24"/>
      <c r="BQ37" s="48"/>
      <c r="BR37" s="11">
        <f>BR35*'SFR Relationships'!$D$39</f>
        <v>832.37754540798699</v>
      </c>
      <c r="BS37" s="13"/>
      <c r="BT37" s="24"/>
      <c r="BU37" s="24"/>
      <c r="BV37" s="24"/>
      <c r="BW37" s="48"/>
      <c r="BX37" s="11">
        <f>BX35*'SFR Relationships'!$D$39</f>
        <v>832.37754540798699</v>
      </c>
      <c r="BY37" s="13"/>
      <c r="BZ37" s="24"/>
      <c r="CA37" s="24"/>
      <c r="CB37" s="24"/>
      <c r="CC37" s="48"/>
      <c r="CD37" s="11">
        <f>CD35*'SFR Relationships'!$D$39</f>
        <v>832.37754540798699</v>
      </c>
      <c r="CE37" s="13"/>
      <c r="CF37" s="24"/>
      <c r="CG37" s="24"/>
      <c r="CH37" s="24"/>
      <c r="CI37" s="48"/>
      <c r="CJ37" s="11">
        <f>CJ35*'SFR Relationships'!$D$39</f>
        <v>832.37754540798699</v>
      </c>
      <c r="CK37" s="13"/>
      <c r="CL37" s="24"/>
      <c r="CM37" s="24"/>
      <c r="CN37" s="24"/>
      <c r="CO37" s="48"/>
      <c r="CP37" s="11">
        <f>CP35*'SFR Relationships'!$D$39</f>
        <v>832.37754540798699</v>
      </c>
      <c r="CQ37" s="13"/>
      <c r="CR37" s="24"/>
      <c r="CS37" s="24"/>
      <c r="CT37" s="24"/>
      <c r="CU37" s="48"/>
      <c r="CV37" s="11">
        <f>CV35*'SFR Relationships'!$D$39</f>
        <v>832.37754540798699</v>
      </c>
      <c r="CW37" s="13"/>
      <c r="CX37" s="24"/>
      <c r="CY37" s="24"/>
      <c r="CZ37" s="24"/>
      <c r="DA37" s="48"/>
      <c r="DB37" s="11">
        <f>DB35*'SFR Relationships'!$D$39</f>
        <v>832.37754540798699</v>
      </c>
      <c r="DC37" s="13"/>
      <c r="DD37" s="24"/>
      <c r="DE37" s="24"/>
      <c r="DF37" s="24"/>
      <c r="DG37" s="48"/>
      <c r="DH37" s="11">
        <f>DH35*'SFR Relationships'!$D$39</f>
        <v>832.37754540798699</v>
      </c>
      <c r="DI37" s="13"/>
      <c r="DJ37" s="24"/>
      <c r="DK37" s="24"/>
      <c r="DL37" s="24"/>
      <c r="DM37" s="48"/>
      <c r="DN37" s="11">
        <f>DN35*'SFR Relationships'!$D$39</f>
        <v>832.37754540798699</v>
      </c>
      <c r="DO37" s="13"/>
      <c r="DP37" s="24"/>
      <c r="DQ37" s="24"/>
      <c r="DR37" s="24"/>
      <c r="DS37" s="48"/>
      <c r="DT37" s="11">
        <f>DT35*'SFR Relationships'!$D$39</f>
        <v>832.37754540798699</v>
      </c>
    </row>
    <row r="38" spans="1:124" x14ac:dyDescent="0.2">
      <c r="A38" s="6"/>
      <c r="B38" s="6">
        <v>35</v>
      </c>
      <c r="C38" s="6" t="s">
        <v>218</v>
      </c>
      <c r="D38" s="13"/>
      <c r="E38" s="13"/>
      <c r="F38" s="24"/>
      <c r="G38" s="24"/>
      <c r="H38" s="24"/>
      <c r="I38" s="48"/>
      <c r="J38" s="11">
        <f>J35*'SFR Relationships'!$D$40</f>
        <v>63485.737978462108</v>
      </c>
      <c r="K38" s="13"/>
      <c r="L38" s="24"/>
      <c r="M38" s="24"/>
      <c r="N38" s="24"/>
      <c r="O38" s="48"/>
      <c r="P38" s="11">
        <f>P35*'SFR Relationships'!$D$40</f>
        <v>63485.737978462108</v>
      </c>
      <c r="Q38" s="13"/>
      <c r="R38" s="24"/>
      <c r="S38" s="24"/>
      <c r="T38" s="24"/>
      <c r="U38" s="48"/>
      <c r="V38" s="11">
        <f>V35*'SFR Relationships'!$D$40</f>
        <v>63485.737978462108</v>
      </c>
      <c r="W38" s="13"/>
      <c r="X38" s="24"/>
      <c r="Y38" s="24"/>
      <c r="Z38" s="24"/>
      <c r="AA38" s="48"/>
      <c r="AB38" s="11">
        <f>AB35*'SFR Relationships'!$D$40</f>
        <v>63485.737978462108</v>
      </c>
      <c r="AC38" s="13"/>
      <c r="AD38" s="24"/>
      <c r="AE38" s="24"/>
      <c r="AF38" s="24"/>
      <c r="AG38" s="48"/>
      <c r="AH38" s="11">
        <f>AH35*'SFR Relationships'!$D$40</f>
        <v>63485.737978462108</v>
      </c>
      <c r="AI38" s="13"/>
      <c r="AJ38" s="24"/>
      <c r="AK38" s="24"/>
      <c r="AL38" s="24"/>
      <c r="AM38" s="48"/>
      <c r="AN38" s="11">
        <f>AN35*'SFR Relationships'!$D$40</f>
        <v>63485.737978462108</v>
      </c>
      <c r="AO38" s="13"/>
      <c r="AP38" s="24"/>
      <c r="AQ38" s="24"/>
      <c r="AR38" s="24"/>
      <c r="AS38" s="48"/>
      <c r="AT38" s="11">
        <f>AT35*'SFR Relationships'!$D$40</f>
        <v>63485.737978462108</v>
      </c>
      <c r="AU38" s="13"/>
      <c r="AV38" s="24"/>
      <c r="AW38" s="24"/>
      <c r="AX38" s="24"/>
      <c r="AY38" s="48"/>
      <c r="AZ38" s="11">
        <f>AZ35*'SFR Relationships'!$D$40</f>
        <v>63485.737978462108</v>
      </c>
      <c r="BA38" s="13"/>
      <c r="BB38" s="24"/>
      <c r="BC38" s="24"/>
      <c r="BD38" s="24"/>
      <c r="BE38" s="48"/>
      <c r="BF38" s="11">
        <f>BF35*'SFR Relationships'!$D$40</f>
        <v>63485.737978462108</v>
      </c>
      <c r="BG38" s="13"/>
      <c r="BH38" s="24"/>
      <c r="BI38" s="24"/>
      <c r="BJ38" s="24"/>
      <c r="BK38" s="48"/>
      <c r="BL38" s="11">
        <f>BL35*'SFR Relationships'!$D$40</f>
        <v>63485.737978462108</v>
      </c>
      <c r="BM38" s="13"/>
      <c r="BN38" s="24"/>
      <c r="BO38" s="24"/>
      <c r="BP38" s="24"/>
      <c r="BQ38" s="48"/>
      <c r="BR38" s="11">
        <f>BR35*'SFR Relationships'!$D$40</f>
        <v>63485.737978462108</v>
      </c>
      <c r="BS38" s="13"/>
      <c r="BT38" s="24"/>
      <c r="BU38" s="24"/>
      <c r="BV38" s="24"/>
      <c r="BW38" s="48"/>
      <c r="BX38" s="11">
        <f>BX35*'SFR Relationships'!$D$40</f>
        <v>63485.737978462108</v>
      </c>
      <c r="BY38" s="13"/>
      <c r="BZ38" s="24"/>
      <c r="CA38" s="24"/>
      <c r="CB38" s="24"/>
      <c r="CC38" s="48"/>
      <c r="CD38" s="11">
        <f>CD35*'SFR Relationships'!$D$40</f>
        <v>63485.737978462108</v>
      </c>
      <c r="CE38" s="13"/>
      <c r="CF38" s="24"/>
      <c r="CG38" s="24"/>
      <c r="CH38" s="24"/>
      <c r="CI38" s="48"/>
      <c r="CJ38" s="11">
        <f>CJ35*'SFR Relationships'!$D$40</f>
        <v>63485.737978462108</v>
      </c>
      <c r="CK38" s="13"/>
      <c r="CL38" s="24"/>
      <c r="CM38" s="24"/>
      <c r="CN38" s="24"/>
      <c r="CO38" s="48"/>
      <c r="CP38" s="11">
        <f>CP35*'SFR Relationships'!$D$40</f>
        <v>63485.737978462108</v>
      </c>
      <c r="CQ38" s="13"/>
      <c r="CR38" s="24"/>
      <c r="CS38" s="24"/>
      <c r="CT38" s="24"/>
      <c r="CU38" s="48"/>
      <c r="CV38" s="11">
        <f>CV35*'SFR Relationships'!$D$40</f>
        <v>63485.737978462108</v>
      </c>
      <c r="CW38" s="13"/>
      <c r="CX38" s="24"/>
      <c r="CY38" s="24"/>
      <c r="CZ38" s="24"/>
      <c r="DA38" s="48"/>
      <c r="DB38" s="11">
        <f>DB35*'SFR Relationships'!$D$40</f>
        <v>63485.737978462108</v>
      </c>
      <c r="DC38" s="13"/>
      <c r="DD38" s="24"/>
      <c r="DE38" s="24"/>
      <c r="DF38" s="24"/>
      <c r="DG38" s="48"/>
      <c r="DH38" s="11">
        <f>DH35*'SFR Relationships'!$D$40</f>
        <v>63485.737978462108</v>
      </c>
      <c r="DI38" s="13"/>
      <c r="DJ38" s="24"/>
      <c r="DK38" s="24"/>
      <c r="DL38" s="24"/>
      <c r="DM38" s="48"/>
      <c r="DN38" s="11">
        <f>DN35*'SFR Relationships'!$D$40</f>
        <v>63485.737978462108</v>
      </c>
      <c r="DO38" s="13"/>
      <c r="DP38" s="24"/>
      <c r="DQ38" s="24"/>
      <c r="DR38" s="24"/>
      <c r="DS38" s="48"/>
      <c r="DT38" s="11">
        <f>DT35*'SFR Relationships'!$D$40</f>
        <v>63485.737978462108</v>
      </c>
    </row>
    <row r="39" spans="1:124" x14ac:dyDescent="0.2">
      <c r="A39" s="6"/>
      <c r="B39" s="374" t="s">
        <v>219</v>
      </c>
      <c r="C39" s="147" t="s">
        <v>220</v>
      </c>
      <c r="D39" s="376"/>
      <c r="E39" s="376"/>
      <c r="F39" s="389"/>
      <c r="G39" s="389"/>
      <c r="H39" s="389"/>
      <c r="I39" s="388"/>
      <c r="J39" s="27">
        <f>SUM(J25,J33)</f>
        <v>-99954929.551852047</v>
      </c>
      <c r="K39" s="376"/>
      <c r="L39" s="389"/>
      <c r="M39" s="389"/>
      <c r="N39" s="389"/>
      <c r="O39" s="388"/>
      <c r="P39" s="27">
        <f>SUM(P25,P33)</f>
        <v>-99954929.551852047</v>
      </c>
      <c r="Q39" s="376"/>
      <c r="R39" s="389"/>
      <c r="S39" s="389"/>
      <c r="T39" s="389"/>
      <c r="U39" s="388"/>
      <c r="V39" s="27">
        <f>SUM(V25,V33)</f>
        <v>-99954929.551852047</v>
      </c>
      <c r="W39" s="376"/>
      <c r="X39" s="389"/>
      <c r="Y39" s="389"/>
      <c r="Z39" s="389"/>
      <c r="AA39" s="388"/>
      <c r="AB39" s="27">
        <f>SUM(AB25,AB33)</f>
        <v>-99954929.551852047</v>
      </c>
      <c r="AC39" s="376"/>
      <c r="AD39" s="389"/>
      <c r="AE39" s="389"/>
      <c r="AF39" s="389"/>
      <c r="AG39" s="388"/>
      <c r="AH39" s="27">
        <f>SUM(AH25,AH33)</f>
        <v>-99954929.551852047</v>
      </c>
      <c r="AI39" s="376"/>
      <c r="AJ39" s="389"/>
      <c r="AK39" s="389"/>
      <c r="AL39" s="389"/>
      <c r="AM39" s="388"/>
      <c r="AN39" s="27">
        <f>SUM(AN25,AN33)</f>
        <v>-99954929.551852047</v>
      </c>
      <c r="AO39" s="376"/>
      <c r="AP39" s="389"/>
      <c r="AQ39" s="389"/>
      <c r="AR39" s="389"/>
      <c r="AS39" s="388"/>
      <c r="AT39" s="27">
        <f>SUM(AT25,AT33)</f>
        <v>-99954929.551852047</v>
      </c>
      <c r="AU39" s="376"/>
      <c r="AV39" s="389"/>
      <c r="AW39" s="389"/>
      <c r="AX39" s="389"/>
      <c r="AY39" s="388"/>
      <c r="AZ39" s="27">
        <f>SUM(AZ25,AZ33)</f>
        <v>-99954929.551852047</v>
      </c>
      <c r="BA39" s="376"/>
      <c r="BB39" s="389"/>
      <c r="BC39" s="389"/>
      <c r="BD39" s="389"/>
      <c r="BE39" s="388"/>
      <c r="BF39" s="27">
        <f>SUM(BF25,BF33)</f>
        <v>-99954929.551852047</v>
      </c>
      <c r="BG39" s="376"/>
      <c r="BH39" s="389"/>
      <c r="BI39" s="389"/>
      <c r="BJ39" s="389"/>
      <c r="BK39" s="388"/>
      <c r="BL39" s="27">
        <f>SUM(BL25,BL33)</f>
        <v>-99954929.551852047</v>
      </c>
      <c r="BM39" s="376"/>
      <c r="BN39" s="389"/>
      <c r="BO39" s="389"/>
      <c r="BP39" s="389"/>
      <c r="BQ39" s="388"/>
      <c r="BR39" s="27">
        <f>SUM(BR25,BR33)</f>
        <v>-99954929.551852047</v>
      </c>
      <c r="BS39" s="376"/>
      <c r="BT39" s="389"/>
      <c r="BU39" s="389"/>
      <c r="BV39" s="389"/>
      <c r="BW39" s="388"/>
      <c r="BX39" s="27">
        <f>SUM(BX25,BX33)</f>
        <v>-99954929.551852047</v>
      </c>
      <c r="BY39" s="376"/>
      <c r="BZ39" s="389"/>
      <c r="CA39" s="389"/>
      <c r="CB39" s="389"/>
      <c r="CC39" s="388"/>
      <c r="CD39" s="27">
        <f>SUM(CD25,CD33)</f>
        <v>-99954929.551852047</v>
      </c>
      <c r="CE39" s="376"/>
      <c r="CF39" s="389"/>
      <c r="CG39" s="389"/>
      <c r="CH39" s="389"/>
      <c r="CI39" s="388"/>
      <c r="CJ39" s="27">
        <f>SUM(CJ25,CJ33)</f>
        <v>-99954929.551852047</v>
      </c>
      <c r="CK39" s="376"/>
      <c r="CL39" s="389"/>
      <c r="CM39" s="389"/>
      <c r="CN39" s="389"/>
      <c r="CO39" s="388"/>
      <c r="CP39" s="27">
        <f>SUM(CP25,CP33)</f>
        <v>-99954929.551852047</v>
      </c>
      <c r="CQ39" s="376"/>
      <c r="CR39" s="389"/>
      <c r="CS39" s="389"/>
      <c r="CT39" s="389"/>
      <c r="CU39" s="388"/>
      <c r="CV39" s="27">
        <f>SUM(CV25,CV33)</f>
        <v>-99954929.551852047</v>
      </c>
      <c r="CW39" s="376"/>
      <c r="CX39" s="389"/>
      <c r="CY39" s="389"/>
      <c r="CZ39" s="389"/>
      <c r="DA39" s="388"/>
      <c r="DB39" s="27">
        <f>SUM(DB25,DB33)</f>
        <v>-99954929.551852047</v>
      </c>
      <c r="DC39" s="376"/>
      <c r="DD39" s="389"/>
      <c r="DE39" s="389"/>
      <c r="DF39" s="389"/>
      <c r="DG39" s="388"/>
      <c r="DH39" s="27">
        <f>SUM(DH25,DH33)</f>
        <v>-99954929.551852047</v>
      </c>
      <c r="DI39" s="376"/>
      <c r="DJ39" s="389"/>
      <c r="DK39" s="389"/>
      <c r="DL39" s="389"/>
      <c r="DM39" s="388"/>
      <c r="DN39" s="27">
        <f>SUM(DN25,DN33)</f>
        <v>-99954929.551852047</v>
      </c>
      <c r="DO39" s="376"/>
      <c r="DP39" s="389"/>
      <c r="DQ39" s="389"/>
      <c r="DR39" s="389"/>
      <c r="DS39" s="388"/>
      <c r="DT39" s="27">
        <f>SUM(DT25,DT33)</f>
        <v>-99954929.551852047</v>
      </c>
    </row>
    <row r="40" spans="1:124" x14ac:dyDescent="0.2">
      <c r="A40" s="6"/>
      <c r="B40" s="374"/>
      <c r="C40" s="147"/>
      <c r="D40" s="376"/>
      <c r="E40" s="376"/>
      <c r="F40" s="389"/>
      <c r="G40" s="389"/>
      <c r="H40" s="389"/>
      <c r="I40" s="388"/>
      <c r="J40" s="27"/>
      <c r="K40" s="376"/>
      <c r="L40" s="389"/>
      <c r="M40" s="389"/>
      <c r="N40" s="389"/>
      <c r="O40" s="388"/>
      <c r="P40" s="27"/>
      <c r="Q40" s="376"/>
      <c r="R40" s="389"/>
      <c r="S40" s="389"/>
      <c r="T40" s="389"/>
      <c r="U40" s="388"/>
      <c r="V40" s="27"/>
      <c r="W40" s="376"/>
      <c r="X40" s="389"/>
      <c r="Y40" s="389"/>
      <c r="Z40" s="389"/>
      <c r="AA40" s="388"/>
      <c r="AB40" s="27"/>
      <c r="AC40" s="376"/>
      <c r="AD40" s="389"/>
      <c r="AE40" s="389"/>
      <c r="AF40" s="389"/>
      <c r="AG40" s="388"/>
      <c r="AH40" s="27"/>
      <c r="AI40" s="376"/>
      <c r="AJ40" s="389"/>
      <c r="AK40" s="389"/>
      <c r="AL40" s="389"/>
      <c r="AM40" s="388"/>
      <c r="AN40" s="27"/>
      <c r="AO40" s="376"/>
      <c r="AP40" s="389"/>
      <c r="AQ40" s="389"/>
      <c r="AR40" s="389"/>
      <c r="AS40" s="388"/>
      <c r="AT40" s="27"/>
      <c r="AU40" s="376"/>
      <c r="AV40" s="389"/>
      <c r="AW40" s="389"/>
      <c r="AX40" s="389"/>
      <c r="AY40" s="388"/>
      <c r="AZ40" s="27"/>
      <c r="BA40" s="376"/>
      <c r="BB40" s="389"/>
      <c r="BC40" s="389"/>
      <c r="BD40" s="389"/>
      <c r="BE40" s="388"/>
      <c r="BF40" s="27"/>
      <c r="BG40" s="376"/>
      <c r="BH40" s="389"/>
      <c r="BI40" s="389"/>
      <c r="BJ40" s="389"/>
      <c r="BK40" s="388"/>
      <c r="BL40" s="27"/>
      <c r="BM40" s="376"/>
      <c r="BN40" s="389"/>
      <c r="BO40" s="389"/>
      <c r="BP40" s="389"/>
      <c r="BQ40" s="388"/>
      <c r="BR40" s="27"/>
      <c r="BS40" s="376"/>
      <c r="BT40" s="389"/>
      <c r="BU40" s="389"/>
      <c r="BV40" s="389"/>
      <c r="BW40" s="388"/>
      <c r="BX40" s="27"/>
      <c r="BY40" s="376"/>
      <c r="BZ40" s="389"/>
      <c r="CA40" s="389"/>
      <c r="CB40" s="389"/>
      <c r="CC40" s="388"/>
      <c r="CD40" s="27"/>
      <c r="CE40" s="376"/>
      <c r="CF40" s="389"/>
      <c r="CG40" s="389"/>
      <c r="CH40" s="389"/>
      <c r="CI40" s="388"/>
      <c r="CJ40" s="27"/>
      <c r="CK40" s="376"/>
      <c r="CL40" s="389"/>
      <c r="CM40" s="389"/>
      <c r="CN40" s="389"/>
      <c r="CO40" s="388"/>
      <c r="CP40" s="27"/>
      <c r="CQ40" s="376"/>
      <c r="CR40" s="389"/>
      <c r="CS40" s="389"/>
      <c r="CT40" s="389"/>
      <c r="CU40" s="388"/>
      <c r="CV40" s="27"/>
      <c r="CW40" s="376"/>
      <c r="CX40" s="389"/>
      <c r="CY40" s="389"/>
      <c r="CZ40" s="389"/>
      <c r="DA40" s="388"/>
      <c r="DB40" s="27"/>
      <c r="DC40" s="376"/>
      <c r="DD40" s="389"/>
      <c r="DE40" s="389"/>
      <c r="DF40" s="389"/>
      <c r="DG40" s="388"/>
      <c r="DH40" s="27"/>
      <c r="DI40" s="376"/>
      <c r="DJ40" s="389"/>
      <c r="DK40" s="389"/>
      <c r="DL40" s="389"/>
      <c r="DM40" s="388"/>
      <c r="DN40" s="27"/>
      <c r="DO40" s="376"/>
      <c r="DP40" s="389"/>
      <c r="DQ40" s="389"/>
      <c r="DR40" s="389"/>
      <c r="DS40" s="388"/>
      <c r="DT40" s="27"/>
    </row>
    <row r="41" spans="1:124" s="128" customFormat="1" ht="46" x14ac:dyDescent="0.2">
      <c r="A41" s="81" t="s">
        <v>1574</v>
      </c>
      <c r="B41" s="65"/>
      <c r="C41" s="66"/>
      <c r="D41" s="88"/>
      <c r="E41" s="89"/>
      <c r="F41" s="67"/>
      <c r="G41" s="67"/>
      <c r="H41" s="67"/>
      <c r="I41" s="67"/>
      <c r="J41" s="258"/>
      <c r="K41" s="89"/>
      <c r="L41" s="67"/>
      <c r="M41" s="67"/>
      <c r="N41" s="67"/>
      <c r="O41" s="67"/>
      <c r="P41" s="258"/>
      <c r="Q41" s="89"/>
      <c r="R41" s="67"/>
      <c r="S41" s="67"/>
      <c r="T41" s="67"/>
      <c r="U41" s="67"/>
      <c r="V41" s="258"/>
      <c r="W41" s="89"/>
      <c r="X41" s="67"/>
      <c r="Y41" s="67"/>
      <c r="Z41" s="67"/>
      <c r="AA41" s="67"/>
      <c r="AB41" s="258"/>
      <c r="AC41" s="89"/>
      <c r="AD41" s="67"/>
      <c r="AE41" s="67"/>
      <c r="AF41" s="67"/>
      <c r="AG41" s="67"/>
      <c r="AH41" s="258"/>
      <c r="AI41" s="89"/>
      <c r="AJ41" s="67"/>
      <c r="AK41" s="67"/>
      <c r="AL41" s="67"/>
      <c r="AM41" s="67"/>
      <c r="AN41" s="258"/>
      <c r="AO41" s="89"/>
      <c r="AP41" s="67"/>
      <c r="AQ41" s="67"/>
      <c r="AR41" s="67"/>
      <c r="AS41" s="67"/>
      <c r="AT41" s="258"/>
      <c r="AU41" s="89"/>
      <c r="AV41" s="67"/>
      <c r="AW41" s="67"/>
      <c r="AX41" s="67"/>
      <c r="AY41" s="67"/>
      <c r="AZ41" s="258"/>
      <c r="BA41" s="89"/>
      <c r="BB41" s="67"/>
      <c r="BC41" s="67"/>
      <c r="BD41" s="67"/>
      <c r="BE41" s="67"/>
      <c r="BF41" s="258"/>
      <c r="BG41" s="89"/>
      <c r="BH41" s="67"/>
      <c r="BI41" s="67"/>
      <c r="BJ41" s="67"/>
      <c r="BK41" s="67"/>
      <c r="BL41" s="258"/>
      <c r="BM41" s="89"/>
      <c r="BN41" s="67"/>
      <c r="BO41" s="67"/>
      <c r="BP41" s="67"/>
      <c r="BQ41" s="67"/>
      <c r="BR41" s="258"/>
      <c r="BS41" s="89"/>
      <c r="BT41" s="67"/>
      <c r="BU41" s="67"/>
      <c r="BV41" s="67"/>
      <c r="BW41" s="67"/>
      <c r="BX41" s="258"/>
      <c r="BY41" s="89"/>
      <c r="BZ41" s="67"/>
      <c r="CA41" s="67"/>
      <c r="CB41" s="67"/>
      <c r="CC41" s="67"/>
      <c r="CD41" s="258"/>
      <c r="CE41" s="89"/>
      <c r="CF41" s="67"/>
      <c r="CG41" s="67"/>
      <c r="CH41" s="67"/>
      <c r="CI41" s="67"/>
      <c r="CJ41" s="258"/>
      <c r="CK41" s="89"/>
      <c r="CL41" s="67"/>
      <c r="CM41" s="67"/>
      <c r="CN41" s="67"/>
      <c r="CO41" s="67"/>
      <c r="CP41" s="258"/>
      <c r="CQ41" s="89"/>
      <c r="CR41" s="67"/>
      <c r="CS41" s="67"/>
      <c r="CT41" s="67"/>
      <c r="CU41" s="67"/>
      <c r="CV41" s="258"/>
      <c r="CW41" s="89"/>
      <c r="CX41" s="67"/>
      <c r="CY41" s="67"/>
      <c r="CZ41" s="67"/>
      <c r="DA41" s="67"/>
      <c r="DB41" s="258"/>
      <c r="DC41" s="89"/>
      <c r="DD41" s="67"/>
      <c r="DE41" s="67"/>
      <c r="DF41" s="67"/>
      <c r="DG41" s="67"/>
      <c r="DH41" s="258"/>
      <c r="DI41" s="89"/>
      <c r="DJ41" s="67"/>
      <c r="DK41" s="67"/>
      <c r="DL41" s="67"/>
      <c r="DM41" s="67"/>
      <c r="DN41" s="258"/>
      <c r="DO41" s="89"/>
      <c r="DP41" s="67"/>
      <c r="DQ41" s="67"/>
      <c r="DR41" s="67"/>
      <c r="DS41" s="67"/>
      <c r="DT41" s="258"/>
    </row>
    <row r="42" spans="1:124" s="128" customFormat="1" ht="17" x14ac:dyDescent="0.2">
      <c r="B42" s="362"/>
      <c r="C42" s="82" t="s">
        <v>140</v>
      </c>
      <c r="D42" s="363"/>
      <c r="E42" s="363"/>
      <c r="F42" s="84"/>
      <c r="G42" s="68"/>
      <c r="H42" s="68"/>
      <c r="I42" s="362"/>
      <c r="J42" s="262">
        <f>J4+J24</f>
        <v>63.161622557004343</v>
      </c>
      <c r="K42" s="363"/>
      <c r="L42" s="84"/>
      <c r="M42" s="68"/>
      <c r="N42" s="68"/>
      <c r="O42" s="362"/>
      <c r="P42" s="262">
        <f>P4+P24</f>
        <v>63.161622557004343</v>
      </c>
      <c r="Q42" s="363"/>
      <c r="R42" s="84"/>
      <c r="S42" s="68"/>
      <c r="T42" s="68"/>
      <c r="U42" s="362"/>
      <c r="V42" s="262">
        <f>V4+V24</f>
        <v>63.161622557004343</v>
      </c>
      <c r="W42" s="363"/>
      <c r="X42" s="84"/>
      <c r="Y42" s="68"/>
      <c r="Z42" s="68"/>
      <c r="AA42" s="362"/>
      <c r="AB42" s="262">
        <f>AB4+AB24</f>
        <v>63.161622557004343</v>
      </c>
      <c r="AC42" s="363"/>
      <c r="AD42" s="84"/>
      <c r="AE42" s="68"/>
      <c r="AF42" s="68"/>
      <c r="AG42" s="362"/>
      <c r="AH42" s="262">
        <f>AH4+AH24</f>
        <v>63.161622557004343</v>
      </c>
      <c r="AI42" s="363"/>
      <c r="AJ42" s="84"/>
      <c r="AK42" s="68"/>
      <c r="AL42" s="68"/>
      <c r="AM42" s="362"/>
      <c r="AN42" s="262">
        <f>AN4+AN24</f>
        <v>63.161622557004343</v>
      </c>
      <c r="AO42" s="363"/>
      <c r="AP42" s="84"/>
      <c r="AQ42" s="68"/>
      <c r="AR42" s="68"/>
      <c r="AS42" s="362"/>
      <c r="AT42" s="262">
        <f>AT4+AT24</f>
        <v>63.161622557004343</v>
      </c>
      <c r="AU42" s="363"/>
      <c r="AV42" s="84"/>
      <c r="AW42" s="68"/>
      <c r="AX42" s="68"/>
      <c r="AY42" s="362"/>
      <c r="AZ42" s="262">
        <f>AZ4+AZ24</f>
        <v>63.161622557004343</v>
      </c>
      <c r="BA42" s="363"/>
      <c r="BB42" s="84"/>
      <c r="BC42" s="68"/>
      <c r="BD42" s="68"/>
      <c r="BE42" s="362"/>
      <c r="BF42" s="262">
        <f>BF4+BF24</f>
        <v>63.161622557004343</v>
      </c>
      <c r="BG42" s="363"/>
      <c r="BH42" s="84"/>
      <c r="BI42" s="68"/>
      <c r="BJ42" s="68"/>
      <c r="BK42" s="362"/>
      <c r="BL42" s="262">
        <f>BL4+BL24</f>
        <v>63.161622557004343</v>
      </c>
      <c r="BM42" s="363"/>
      <c r="BN42" s="84"/>
      <c r="BO42" s="68"/>
      <c r="BP42" s="68"/>
      <c r="BQ42" s="362"/>
      <c r="BR42" s="262">
        <f>BR4+BR24</f>
        <v>63.161622557004343</v>
      </c>
      <c r="BS42" s="363"/>
      <c r="BT42" s="84"/>
      <c r="BU42" s="68"/>
      <c r="BV42" s="68"/>
      <c r="BW42" s="362"/>
      <c r="BX42" s="262">
        <f>BX4+BX24</f>
        <v>63.161622557004343</v>
      </c>
      <c r="BY42" s="363"/>
      <c r="BZ42" s="84"/>
      <c r="CA42" s="68"/>
      <c r="CB42" s="68"/>
      <c r="CC42" s="362"/>
      <c r="CD42" s="262">
        <f>CD4+CD24</f>
        <v>63.161622557004343</v>
      </c>
      <c r="CE42" s="363"/>
      <c r="CF42" s="84"/>
      <c r="CG42" s="68"/>
      <c r="CH42" s="68"/>
      <c r="CI42" s="362"/>
      <c r="CJ42" s="262">
        <f>CJ4+CJ24</f>
        <v>63.161622557004343</v>
      </c>
      <c r="CK42" s="363"/>
      <c r="CL42" s="84"/>
      <c r="CM42" s="68"/>
      <c r="CN42" s="68"/>
      <c r="CO42" s="362"/>
      <c r="CP42" s="262">
        <f>CP4+CP24</f>
        <v>63.161622557004343</v>
      </c>
      <c r="CQ42" s="363"/>
      <c r="CR42" s="84"/>
      <c r="CS42" s="68"/>
      <c r="CT42" s="68"/>
      <c r="CU42" s="362"/>
      <c r="CV42" s="262">
        <f>CV4+CV24</f>
        <v>63.161622557004343</v>
      </c>
      <c r="CW42" s="363"/>
      <c r="CX42" s="84"/>
      <c r="CY42" s="68"/>
      <c r="CZ42" s="68"/>
      <c r="DA42" s="362"/>
      <c r="DB42" s="262">
        <f>DB4+DB24</f>
        <v>63.161622557004343</v>
      </c>
      <c r="DC42" s="363"/>
      <c r="DD42" s="84"/>
      <c r="DE42" s="68"/>
      <c r="DF42" s="68"/>
      <c r="DG42" s="362"/>
      <c r="DH42" s="262">
        <f>DH4+DH24</f>
        <v>63.161622557004343</v>
      </c>
      <c r="DI42" s="363"/>
      <c r="DJ42" s="84"/>
      <c r="DK42" s="68"/>
      <c r="DL42" s="68"/>
      <c r="DM42" s="362"/>
      <c r="DN42" s="262">
        <f>DN4+DN24</f>
        <v>63.161622557004343</v>
      </c>
      <c r="DO42" s="363"/>
      <c r="DP42" s="84"/>
      <c r="DQ42" s="68"/>
      <c r="DR42" s="68"/>
      <c r="DS42" s="362"/>
      <c r="DT42" s="262">
        <f>DT4+DT24</f>
        <v>63.161622557004343</v>
      </c>
    </row>
    <row r="43" spans="1:124" s="6" customFormat="1" x14ac:dyDescent="0.2">
      <c r="A43" s="241"/>
      <c r="B43" s="364">
        <v>20</v>
      </c>
      <c r="C43" s="365" t="s">
        <v>204</v>
      </c>
      <c r="D43" s="366"/>
      <c r="E43" s="366"/>
      <c r="F43" s="85">
        <f>SUM(F44:F50)</f>
        <v>1082226539.2956583</v>
      </c>
      <c r="G43" s="69">
        <f>SUM(G44:G50)</f>
        <v>53938619.685030475</v>
      </c>
      <c r="H43" s="69">
        <f>SUM(H44:H50)</f>
        <v>330397326.87957305</v>
      </c>
      <c r="I43" s="367">
        <f>SUM(I44:I50)</f>
        <v>6339625.8759575104</v>
      </c>
      <c r="J43" s="368">
        <f>SUM(J44:J50)</f>
        <v>1466562485.8602619</v>
      </c>
      <c r="K43" s="366"/>
      <c r="L43" s="85">
        <f>SUM(L44:L50)</f>
        <v>1082226539.2956583</v>
      </c>
      <c r="M43" s="69">
        <f>SUM(M44:M50)</f>
        <v>53938619.685030475</v>
      </c>
      <c r="N43" s="69">
        <f>SUM(N44:N50)</f>
        <v>330397326.87957305</v>
      </c>
      <c r="O43" s="367">
        <f>SUM(O44:O50)</f>
        <v>6339625.8759575104</v>
      </c>
      <c r="P43" s="368">
        <f>SUM(P44:P50)</f>
        <v>1466562485.8602619</v>
      </c>
      <c r="Q43" s="366"/>
      <c r="R43" s="85">
        <f>SUM(R44:R50)</f>
        <v>1082226539.2956583</v>
      </c>
      <c r="S43" s="69">
        <f>SUM(S44:S50)</f>
        <v>53938619.685030475</v>
      </c>
      <c r="T43" s="69">
        <f>SUM(T44:T50)</f>
        <v>330397326.87957305</v>
      </c>
      <c r="U43" s="367">
        <f>SUM(U44:U50)</f>
        <v>6339625.8759575104</v>
      </c>
      <c r="V43" s="368">
        <f>SUM(V44:V50)</f>
        <v>1466562485.8602619</v>
      </c>
      <c r="W43" s="366"/>
      <c r="X43" s="85">
        <f>SUM(X44:X50)</f>
        <v>1082226539.2956583</v>
      </c>
      <c r="Y43" s="69">
        <f>SUM(Y44:Y50)</f>
        <v>53938619.685030475</v>
      </c>
      <c r="Z43" s="69">
        <f>SUM(Z44:Z50)</f>
        <v>330397326.87957305</v>
      </c>
      <c r="AA43" s="367">
        <f>SUM(AA44:AA50)</f>
        <v>6339625.8759575104</v>
      </c>
      <c r="AB43" s="368">
        <f>SUM(AB44:AB50)</f>
        <v>1466562485.8602619</v>
      </c>
      <c r="AC43" s="366"/>
      <c r="AD43" s="85">
        <f>SUM(AD44:AD50)</f>
        <v>1082226539.2956583</v>
      </c>
      <c r="AE43" s="69">
        <f>SUM(AE44:AE50)</f>
        <v>53938619.685030475</v>
      </c>
      <c r="AF43" s="69">
        <f>SUM(AF44:AF50)</f>
        <v>330397326.87957305</v>
      </c>
      <c r="AG43" s="367">
        <f>SUM(AG44:AG50)</f>
        <v>6339625.8759575104</v>
      </c>
      <c r="AH43" s="368">
        <f>SUM(AH44:AH50)</f>
        <v>1466562485.8602619</v>
      </c>
      <c r="AI43" s="366"/>
      <c r="AJ43" s="85">
        <f>SUM(AJ44:AJ50)</f>
        <v>1082226539.2956583</v>
      </c>
      <c r="AK43" s="69">
        <f>SUM(AK44:AK50)</f>
        <v>53938619.685030475</v>
      </c>
      <c r="AL43" s="69">
        <f>SUM(AL44:AL50)</f>
        <v>330397326.87957305</v>
      </c>
      <c r="AM43" s="367">
        <f>SUM(AM44:AM50)</f>
        <v>6339625.8759575104</v>
      </c>
      <c r="AN43" s="368">
        <f>SUM(AN44:AN50)</f>
        <v>1466562485.8602619</v>
      </c>
      <c r="AO43" s="366"/>
      <c r="AP43" s="85">
        <f>SUM(AP44:AP50)</f>
        <v>1082226539.2956583</v>
      </c>
      <c r="AQ43" s="69">
        <f>SUM(AQ44:AQ50)</f>
        <v>53938619.685030475</v>
      </c>
      <c r="AR43" s="69">
        <f>SUM(AR44:AR50)</f>
        <v>330397326.87957305</v>
      </c>
      <c r="AS43" s="367">
        <f>SUM(AS44:AS50)</f>
        <v>6339625.8759575104</v>
      </c>
      <c r="AT43" s="368">
        <f>SUM(AT44:AT50)</f>
        <v>1466562485.8602619</v>
      </c>
      <c r="AU43" s="366"/>
      <c r="AV43" s="85">
        <f>SUM(AV44:AV50)</f>
        <v>1082226539.2956583</v>
      </c>
      <c r="AW43" s="69">
        <f>SUM(AW44:AW50)</f>
        <v>53938619.685030475</v>
      </c>
      <c r="AX43" s="69">
        <f>SUM(AX44:AX50)</f>
        <v>330397326.87957305</v>
      </c>
      <c r="AY43" s="367">
        <f>SUM(AY44:AY50)</f>
        <v>6339625.8759575104</v>
      </c>
      <c r="AZ43" s="368">
        <f>SUM(AZ44:AZ50)</f>
        <v>1466562485.8602619</v>
      </c>
      <c r="BA43" s="366"/>
      <c r="BB43" s="85">
        <f>SUM(BB44:BB50)</f>
        <v>1082226539.2956583</v>
      </c>
      <c r="BC43" s="69">
        <f>SUM(BC44:BC50)</f>
        <v>53938619.685030475</v>
      </c>
      <c r="BD43" s="69">
        <f>SUM(BD44:BD50)</f>
        <v>330397326.87957305</v>
      </c>
      <c r="BE43" s="367">
        <f>SUM(BE44:BE50)</f>
        <v>6339625.8759575104</v>
      </c>
      <c r="BF43" s="368">
        <f>SUM(BF44:BF50)</f>
        <v>1466562485.8602619</v>
      </c>
      <c r="BG43" s="366"/>
      <c r="BH43" s="85">
        <f>SUM(BH44:BH50)</f>
        <v>1082226539.2956583</v>
      </c>
      <c r="BI43" s="69">
        <f>SUM(BI44:BI50)</f>
        <v>53938619.685030475</v>
      </c>
      <c r="BJ43" s="69">
        <f>SUM(BJ44:BJ50)</f>
        <v>330397326.87957305</v>
      </c>
      <c r="BK43" s="367">
        <f>SUM(BK44:BK50)</f>
        <v>6339625.8759575104</v>
      </c>
      <c r="BL43" s="368">
        <f>SUM(BL44:BL50)</f>
        <v>1466562485.8602619</v>
      </c>
      <c r="BM43" s="366"/>
      <c r="BN43" s="85">
        <f>SUM(BN44:BN50)</f>
        <v>1082226539.2956583</v>
      </c>
      <c r="BO43" s="69">
        <f>SUM(BO44:BO50)</f>
        <v>53938619.685030475</v>
      </c>
      <c r="BP43" s="69">
        <f>SUM(BP44:BP50)</f>
        <v>330397326.87957305</v>
      </c>
      <c r="BQ43" s="367">
        <f>SUM(BQ44:BQ50)</f>
        <v>6339625.8759575104</v>
      </c>
      <c r="BR43" s="368">
        <f>SUM(BR44:BR50)</f>
        <v>1466562485.8602619</v>
      </c>
      <c r="BS43" s="366"/>
      <c r="BT43" s="85">
        <f>SUM(BT44:BT50)</f>
        <v>1082226539.2956583</v>
      </c>
      <c r="BU43" s="69">
        <f>SUM(BU44:BU50)</f>
        <v>53938619.685030475</v>
      </c>
      <c r="BV43" s="69">
        <f>SUM(BV44:BV50)</f>
        <v>330397326.87957305</v>
      </c>
      <c r="BW43" s="367">
        <f>SUM(BW44:BW50)</f>
        <v>6339625.8759575104</v>
      </c>
      <c r="BX43" s="368">
        <f>SUM(BX44:BX50)</f>
        <v>1466562485.8602619</v>
      </c>
      <c r="BY43" s="366"/>
      <c r="BZ43" s="85">
        <f>SUM(BZ44:BZ50)</f>
        <v>1082226539.2956583</v>
      </c>
      <c r="CA43" s="69">
        <f>SUM(CA44:CA50)</f>
        <v>53938619.685030475</v>
      </c>
      <c r="CB43" s="69">
        <f>SUM(CB44:CB50)</f>
        <v>330397326.87957305</v>
      </c>
      <c r="CC43" s="367">
        <f>SUM(CC44:CC50)</f>
        <v>6339625.8759575104</v>
      </c>
      <c r="CD43" s="368">
        <f>SUM(CD44:CD50)</f>
        <v>1466562485.8602619</v>
      </c>
      <c r="CE43" s="366"/>
      <c r="CF43" s="85">
        <f>SUM(CF44:CF50)</f>
        <v>1082226539.2956583</v>
      </c>
      <c r="CG43" s="69">
        <f>SUM(CG44:CG50)</f>
        <v>53938619.685030475</v>
      </c>
      <c r="CH43" s="69">
        <f>SUM(CH44:CH50)</f>
        <v>330397326.87957305</v>
      </c>
      <c r="CI43" s="367">
        <f>SUM(CI44:CI50)</f>
        <v>6339625.8759575104</v>
      </c>
      <c r="CJ43" s="368">
        <f>SUM(CJ44:CJ50)</f>
        <v>1466562485.8602619</v>
      </c>
      <c r="CK43" s="366"/>
      <c r="CL43" s="85">
        <f>SUM(CL44:CL50)</f>
        <v>1082226539.2956583</v>
      </c>
      <c r="CM43" s="69">
        <f>SUM(CM44:CM50)</f>
        <v>53938619.685030475</v>
      </c>
      <c r="CN43" s="69">
        <f>SUM(CN44:CN50)</f>
        <v>330397326.87957305</v>
      </c>
      <c r="CO43" s="367">
        <f>SUM(CO44:CO50)</f>
        <v>6339625.8759575104</v>
      </c>
      <c r="CP43" s="368">
        <f>SUM(CP44:CP50)</f>
        <v>1466562485.8602619</v>
      </c>
      <c r="CQ43" s="366"/>
      <c r="CR43" s="85">
        <f>SUM(CR44:CR50)</f>
        <v>1082226539.2956583</v>
      </c>
      <c r="CS43" s="69">
        <f>SUM(CS44:CS50)</f>
        <v>53938619.685030475</v>
      </c>
      <c r="CT43" s="69">
        <f>SUM(CT44:CT50)</f>
        <v>330397326.87957305</v>
      </c>
      <c r="CU43" s="367">
        <f>SUM(CU44:CU50)</f>
        <v>6339625.8759575104</v>
      </c>
      <c r="CV43" s="368">
        <f>SUM(CV44:CV50)</f>
        <v>1466562485.8602619</v>
      </c>
      <c r="CW43" s="366"/>
      <c r="CX43" s="85">
        <f>SUM(CX44:CX50)</f>
        <v>1082226539.2956583</v>
      </c>
      <c r="CY43" s="69">
        <f>SUM(CY44:CY50)</f>
        <v>53938619.685030475</v>
      </c>
      <c r="CZ43" s="69">
        <f>SUM(CZ44:CZ50)</f>
        <v>330397326.87957305</v>
      </c>
      <c r="DA43" s="367">
        <f>SUM(DA44:DA50)</f>
        <v>6339625.8759575104</v>
      </c>
      <c r="DB43" s="368">
        <f>SUM(DB44:DB50)</f>
        <v>1466562485.8602619</v>
      </c>
      <c r="DC43" s="366"/>
      <c r="DD43" s="85">
        <f>SUM(DD44:DD50)</f>
        <v>1082226539.2956583</v>
      </c>
      <c r="DE43" s="69">
        <f>SUM(DE44:DE50)</f>
        <v>53938619.685030475</v>
      </c>
      <c r="DF43" s="69">
        <f>SUM(DF44:DF50)</f>
        <v>330397326.87957305</v>
      </c>
      <c r="DG43" s="367">
        <f>SUM(DG44:DG50)</f>
        <v>6339625.8759575104</v>
      </c>
      <c r="DH43" s="368">
        <f>SUM(DH44:DH50)</f>
        <v>1466562485.8602619</v>
      </c>
      <c r="DI43" s="366"/>
      <c r="DJ43" s="85">
        <f>SUM(DJ44:DJ50)</f>
        <v>1082226539.2956583</v>
      </c>
      <c r="DK43" s="69">
        <f>SUM(DK44:DK50)</f>
        <v>53938619.685030475</v>
      </c>
      <c r="DL43" s="69">
        <f>SUM(DL44:DL50)</f>
        <v>330397326.87957305</v>
      </c>
      <c r="DM43" s="367">
        <f>SUM(DM44:DM50)</f>
        <v>6339625.8759575104</v>
      </c>
      <c r="DN43" s="368">
        <f>SUM(DN44:DN50)</f>
        <v>1466562485.8602619</v>
      </c>
      <c r="DO43" s="366"/>
      <c r="DP43" s="85">
        <f>SUM(DP44:DP50)</f>
        <v>1082226539.2956583</v>
      </c>
      <c r="DQ43" s="69">
        <f>SUM(DQ44:DQ50)</f>
        <v>53938619.685030475</v>
      </c>
      <c r="DR43" s="69">
        <f>SUM(DR44:DR50)</f>
        <v>330397326.87957305</v>
      </c>
      <c r="DS43" s="367">
        <f>SUM(DS44:DS50)</f>
        <v>6339625.8759575104</v>
      </c>
      <c r="DT43" s="368">
        <f>SUM(DT44:DT50)</f>
        <v>1466562485.8602619</v>
      </c>
    </row>
    <row r="44" spans="1:124" s="6" customFormat="1" x14ac:dyDescent="0.2">
      <c r="B44" s="70">
        <v>21</v>
      </c>
      <c r="C44" s="83" t="s">
        <v>205</v>
      </c>
      <c r="D44" s="90"/>
      <c r="E44" s="369"/>
      <c r="F44" s="86">
        <f t="shared" ref="F44:I50" si="59">F6+F26</f>
        <v>63896198.922249317</v>
      </c>
      <c r="G44" s="86">
        <f t="shared" si="59"/>
        <v>32371457.142396789</v>
      </c>
      <c r="H44" s="86">
        <f t="shared" si="59"/>
        <v>142307865.4157455</v>
      </c>
      <c r="I44" s="102">
        <f t="shared" si="59"/>
        <v>2833827.5684467447</v>
      </c>
      <c r="J44" s="263">
        <f>SUM(F44:H44)</f>
        <v>238575521.48039162</v>
      </c>
      <c r="K44" s="369"/>
      <c r="L44" s="86">
        <f t="shared" ref="L44:O50" si="60">L6+L26</f>
        <v>63896198.922249317</v>
      </c>
      <c r="M44" s="86">
        <f t="shared" si="60"/>
        <v>32371457.142396789</v>
      </c>
      <c r="N44" s="86">
        <f t="shared" si="60"/>
        <v>142307865.4157455</v>
      </c>
      <c r="O44" s="102">
        <f t="shared" si="60"/>
        <v>2833827.5684467447</v>
      </c>
      <c r="P44" s="263">
        <f>SUM(L44:N44)</f>
        <v>238575521.48039162</v>
      </c>
      <c r="Q44" s="369"/>
      <c r="R44" s="86">
        <f t="shared" ref="R44:U50" si="61">R6+R26</f>
        <v>63896198.922249317</v>
      </c>
      <c r="S44" s="86">
        <f t="shared" si="61"/>
        <v>32371457.142396789</v>
      </c>
      <c r="T44" s="86">
        <f t="shared" si="61"/>
        <v>142307865.4157455</v>
      </c>
      <c r="U44" s="102">
        <f t="shared" si="61"/>
        <v>2833827.5684467447</v>
      </c>
      <c r="V44" s="263">
        <f>SUM(R44:T44)</f>
        <v>238575521.48039162</v>
      </c>
      <c r="W44" s="369"/>
      <c r="X44" s="86">
        <f t="shared" ref="X44:AA50" si="62">X6+X26</f>
        <v>63896198.922249317</v>
      </c>
      <c r="Y44" s="86">
        <f t="shared" si="62"/>
        <v>32371457.142396789</v>
      </c>
      <c r="Z44" s="86">
        <f t="shared" si="62"/>
        <v>142307865.4157455</v>
      </c>
      <c r="AA44" s="102">
        <f t="shared" si="62"/>
        <v>2833827.5684467447</v>
      </c>
      <c r="AB44" s="263">
        <f>SUM(X44:Z44)</f>
        <v>238575521.48039162</v>
      </c>
      <c r="AC44" s="369"/>
      <c r="AD44" s="86">
        <f t="shared" ref="AD44:AG50" si="63">AD6+AD26</f>
        <v>63896198.922249317</v>
      </c>
      <c r="AE44" s="86">
        <f t="shared" si="63"/>
        <v>32371457.142396789</v>
      </c>
      <c r="AF44" s="86">
        <f t="shared" si="63"/>
        <v>142307865.4157455</v>
      </c>
      <c r="AG44" s="102">
        <f t="shared" si="63"/>
        <v>2833827.5684467447</v>
      </c>
      <c r="AH44" s="263">
        <f>SUM(AD44:AF44)</f>
        <v>238575521.48039162</v>
      </c>
      <c r="AI44" s="369"/>
      <c r="AJ44" s="86">
        <f t="shared" ref="AJ44:AM50" si="64">AJ6+AJ26</f>
        <v>63896198.922249317</v>
      </c>
      <c r="AK44" s="86">
        <f t="shared" si="64"/>
        <v>32371457.142396789</v>
      </c>
      <c r="AL44" s="86">
        <f t="shared" si="64"/>
        <v>142307865.4157455</v>
      </c>
      <c r="AM44" s="102">
        <f t="shared" si="64"/>
        <v>2833827.5684467447</v>
      </c>
      <c r="AN44" s="263">
        <f>SUM(AJ44:AL44)</f>
        <v>238575521.48039162</v>
      </c>
      <c r="AO44" s="369"/>
      <c r="AP44" s="86">
        <f t="shared" ref="AP44:AS50" si="65">AP6+AP26</f>
        <v>63896198.922249317</v>
      </c>
      <c r="AQ44" s="86">
        <f t="shared" si="65"/>
        <v>32371457.142396789</v>
      </c>
      <c r="AR44" s="86">
        <f t="shared" si="65"/>
        <v>142307865.4157455</v>
      </c>
      <c r="AS44" s="102">
        <f t="shared" si="65"/>
        <v>2833827.5684467447</v>
      </c>
      <c r="AT44" s="263">
        <f>SUM(AP44:AR44)</f>
        <v>238575521.48039162</v>
      </c>
      <c r="AU44" s="369"/>
      <c r="AV44" s="86">
        <f t="shared" ref="AV44:AY50" si="66">AV6+AV26</f>
        <v>63896198.922249317</v>
      </c>
      <c r="AW44" s="86">
        <f t="shared" si="66"/>
        <v>32371457.142396789</v>
      </c>
      <c r="AX44" s="86">
        <f t="shared" si="66"/>
        <v>142307865.4157455</v>
      </c>
      <c r="AY44" s="102">
        <f t="shared" si="66"/>
        <v>2833827.5684467447</v>
      </c>
      <c r="AZ44" s="263">
        <f>SUM(AV44:AX44)</f>
        <v>238575521.48039162</v>
      </c>
      <c r="BA44" s="369"/>
      <c r="BB44" s="86">
        <f t="shared" ref="BB44:BE50" si="67">BB6+BB26</f>
        <v>63896198.922249317</v>
      </c>
      <c r="BC44" s="86">
        <f t="shared" si="67"/>
        <v>32371457.142396789</v>
      </c>
      <c r="BD44" s="86">
        <f t="shared" si="67"/>
        <v>142307865.4157455</v>
      </c>
      <c r="BE44" s="102">
        <f t="shared" si="67"/>
        <v>2833827.5684467447</v>
      </c>
      <c r="BF44" s="263">
        <f>SUM(BB44:BD44)</f>
        <v>238575521.48039162</v>
      </c>
      <c r="BG44" s="369"/>
      <c r="BH44" s="86">
        <f t="shared" ref="BH44:BK50" si="68">BH6+BH26</f>
        <v>63896198.922249317</v>
      </c>
      <c r="BI44" s="86">
        <f t="shared" si="68"/>
        <v>32371457.142396789</v>
      </c>
      <c r="BJ44" s="86">
        <f t="shared" si="68"/>
        <v>142307865.4157455</v>
      </c>
      <c r="BK44" s="102">
        <f t="shared" si="68"/>
        <v>2833827.5684467447</v>
      </c>
      <c r="BL44" s="263">
        <f>SUM(BH44:BJ44)</f>
        <v>238575521.48039162</v>
      </c>
      <c r="BM44" s="369"/>
      <c r="BN44" s="86">
        <f t="shared" ref="BN44:BQ50" si="69">BN6+BN26</f>
        <v>63896198.922249317</v>
      </c>
      <c r="BO44" s="86">
        <f t="shared" si="69"/>
        <v>32371457.142396789</v>
      </c>
      <c r="BP44" s="86">
        <f t="shared" si="69"/>
        <v>142307865.4157455</v>
      </c>
      <c r="BQ44" s="102">
        <f t="shared" si="69"/>
        <v>2833827.5684467447</v>
      </c>
      <c r="BR44" s="263">
        <f>SUM(BN44:BP44)</f>
        <v>238575521.48039162</v>
      </c>
      <c r="BS44" s="369"/>
      <c r="BT44" s="86">
        <f t="shared" ref="BT44:BW50" si="70">BT6+BT26</f>
        <v>63896198.922249317</v>
      </c>
      <c r="BU44" s="86">
        <f t="shared" si="70"/>
        <v>32371457.142396789</v>
      </c>
      <c r="BV44" s="86">
        <f t="shared" si="70"/>
        <v>142307865.4157455</v>
      </c>
      <c r="BW44" s="102">
        <f t="shared" si="70"/>
        <v>2833827.5684467447</v>
      </c>
      <c r="BX44" s="263">
        <f>SUM(BT44:BV44)</f>
        <v>238575521.48039162</v>
      </c>
      <c r="BY44" s="369"/>
      <c r="BZ44" s="86">
        <f t="shared" ref="BZ44:CC50" si="71">BZ6+BZ26</f>
        <v>63896198.922249317</v>
      </c>
      <c r="CA44" s="86">
        <f t="shared" si="71"/>
        <v>32371457.142396789</v>
      </c>
      <c r="CB44" s="86">
        <f t="shared" si="71"/>
        <v>142307865.4157455</v>
      </c>
      <c r="CC44" s="102">
        <f t="shared" si="71"/>
        <v>2833827.5684467447</v>
      </c>
      <c r="CD44" s="263">
        <f>SUM(BZ44:CB44)</f>
        <v>238575521.48039162</v>
      </c>
      <c r="CE44" s="369"/>
      <c r="CF44" s="86">
        <f t="shared" ref="CF44:CI50" si="72">CF6+CF26</f>
        <v>63896198.922249317</v>
      </c>
      <c r="CG44" s="86">
        <f t="shared" si="72"/>
        <v>32371457.142396789</v>
      </c>
      <c r="CH44" s="86">
        <f t="shared" si="72"/>
        <v>142307865.4157455</v>
      </c>
      <c r="CI44" s="102">
        <f t="shared" si="72"/>
        <v>2833827.5684467447</v>
      </c>
      <c r="CJ44" s="263">
        <f>SUM(CF44:CH44)</f>
        <v>238575521.48039162</v>
      </c>
      <c r="CK44" s="369"/>
      <c r="CL44" s="86">
        <f t="shared" ref="CL44:CO50" si="73">CL6+CL26</f>
        <v>63896198.922249317</v>
      </c>
      <c r="CM44" s="86">
        <f t="shared" si="73"/>
        <v>32371457.142396789</v>
      </c>
      <c r="CN44" s="86">
        <f t="shared" si="73"/>
        <v>142307865.4157455</v>
      </c>
      <c r="CO44" s="102">
        <f t="shared" si="73"/>
        <v>2833827.5684467447</v>
      </c>
      <c r="CP44" s="263">
        <f>SUM(CL44:CN44)</f>
        <v>238575521.48039162</v>
      </c>
      <c r="CQ44" s="369"/>
      <c r="CR44" s="86">
        <f t="shared" ref="CR44:CU50" si="74">CR6+CR26</f>
        <v>63896198.922249317</v>
      </c>
      <c r="CS44" s="86">
        <f t="shared" si="74"/>
        <v>32371457.142396789</v>
      </c>
      <c r="CT44" s="86">
        <f t="shared" si="74"/>
        <v>142307865.4157455</v>
      </c>
      <c r="CU44" s="102">
        <f t="shared" si="74"/>
        <v>2833827.5684467447</v>
      </c>
      <c r="CV44" s="263">
        <f>SUM(CR44:CT44)</f>
        <v>238575521.48039162</v>
      </c>
      <c r="CW44" s="369"/>
      <c r="CX44" s="86">
        <f t="shared" ref="CX44:DA50" si="75">CX6+CX26</f>
        <v>63896198.922249317</v>
      </c>
      <c r="CY44" s="86">
        <f t="shared" si="75"/>
        <v>32371457.142396789</v>
      </c>
      <c r="CZ44" s="86">
        <f t="shared" si="75"/>
        <v>142307865.4157455</v>
      </c>
      <c r="DA44" s="102">
        <f t="shared" si="75"/>
        <v>2833827.5684467447</v>
      </c>
      <c r="DB44" s="263">
        <f>SUM(CX44:CZ44)</f>
        <v>238575521.48039162</v>
      </c>
      <c r="DC44" s="369"/>
      <c r="DD44" s="86">
        <f t="shared" ref="DD44:DG50" si="76">DD6+DD26</f>
        <v>63896198.922249317</v>
      </c>
      <c r="DE44" s="86">
        <f t="shared" si="76"/>
        <v>32371457.142396789</v>
      </c>
      <c r="DF44" s="86">
        <f t="shared" si="76"/>
        <v>142307865.4157455</v>
      </c>
      <c r="DG44" s="102">
        <f t="shared" si="76"/>
        <v>2833827.5684467447</v>
      </c>
      <c r="DH44" s="263">
        <f>SUM(DD44:DF44)</f>
        <v>238575521.48039162</v>
      </c>
      <c r="DI44" s="369"/>
      <c r="DJ44" s="86">
        <f t="shared" ref="DJ44:DM50" si="77">DJ6+DJ26</f>
        <v>63896198.922249317</v>
      </c>
      <c r="DK44" s="86">
        <f t="shared" si="77"/>
        <v>32371457.142396789</v>
      </c>
      <c r="DL44" s="86">
        <f t="shared" si="77"/>
        <v>142307865.4157455</v>
      </c>
      <c r="DM44" s="102">
        <f t="shared" si="77"/>
        <v>2833827.5684467447</v>
      </c>
      <c r="DN44" s="263">
        <f>SUM(DJ44:DL44)</f>
        <v>238575521.48039162</v>
      </c>
      <c r="DO44" s="369"/>
      <c r="DP44" s="86">
        <f t="shared" ref="DP44:DS50" si="78">DP6+DP26</f>
        <v>63896198.922249317</v>
      </c>
      <c r="DQ44" s="86">
        <f t="shared" si="78"/>
        <v>32371457.142396789</v>
      </c>
      <c r="DR44" s="86">
        <f t="shared" si="78"/>
        <v>142307865.4157455</v>
      </c>
      <c r="DS44" s="102">
        <f t="shared" si="78"/>
        <v>2833827.5684467447</v>
      </c>
      <c r="DT44" s="263">
        <f>SUM(DP44:DR44)</f>
        <v>238575521.48039162</v>
      </c>
    </row>
    <row r="45" spans="1:124" s="6" customFormat="1" x14ac:dyDescent="0.2">
      <c r="B45" s="70">
        <v>22</v>
      </c>
      <c r="C45" s="83" t="s">
        <v>206</v>
      </c>
      <c r="D45" s="90"/>
      <c r="E45" s="369"/>
      <c r="F45" s="86">
        <f t="shared" si="59"/>
        <v>584862843.63567698</v>
      </c>
      <c r="G45" s="86">
        <f t="shared" si="59"/>
        <v>4258214.5476484699</v>
      </c>
      <c r="H45" s="86">
        <f t="shared" si="59"/>
        <v>97213738.570056096</v>
      </c>
      <c r="I45" s="102">
        <f t="shared" si="59"/>
        <v>1809703.51462689</v>
      </c>
      <c r="J45" s="263">
        <f t="shared" ref="J45:J50" si="79">SUM(F45:H45)</f>
        <v>686334796.75338149</v>
      </c>
      <c r="K45" s="369"/>
      <c r="L45" s="86">
        <f t="shared" si="60"/>
        <v>584862843.63567698</v>
      </c>
      <c r="M45" s="86">
        <f t="shared" si="60"/>
        <v>4258214.5476484699</v>
      </c>
      <c r="N45" s="86">
        <f t="shared" si="60"/>
        <v>97213738.570056096</v>
      </c>
      <c r="O45" s="102">
        <f t="shared" si="60"/>
        <v>1809703.51462689</v>
      </c>
      <c r="P45" s="263">
        <f t="shared" ref="P45:P50" si="80">SUM(L45:N45)</f>
        <v>686334796.75338149</v>
      </c>
      <c r="Q45" s="369"/>
      <c r="R45" s="86">
        <f t="shared" si="61"/>
        <v>584862843.63567698</v>
      </c>
      <c r="S45" s="86">
        <f t="shared" si="61"/>
        <v>4258214.5476484699</v>
      </c>
      <c r="T45" s="86">
        <f t="shared" si="61"/>
        <v>97213738.570056096</v>
      </c>
      <c r="U45" s="102">
        <f t="shared" si="61"/>
        <v>1809703.51462689</v>
      </c>
      <c r="V45" s="263">
        <f t="shared" ref="V45:V50" si="81">SUM(R45:T45)</f>
        <v>686334796.75338149</v>
      </c>
      <c r="W45" s="369"/>
      <c r="X45" s="86">
        <f t="shared" si="62"/>
        <v>584862843.63567698</v>
      </c>
      <c r="Y45" s="86">
        <f t="shared" si="62"/>
        <v>4258214.5476484699</v>
      </c>
      <c r="Z45" s="86">
        <f t="shared" si="62"/>
        <v>97213738.570056096</v>
      </c>
      <c r="AA45" s="102">
        <f t="shared" si="62"/>
        <v>1809703.51462689</v>
      </c>
      <c r="AB45" s="263">
        <f t="shared" ref="AB45:AB50" si="82">SUM(X45:Z45)</f>
        <v>686334796.75338149</v>
      </c>
      <c r="AC45" s="369"/>
      <c r="AD45" s="86">
        <f t="shared" si="63"/>
        <v>584862843.63567698</v>
      </c>
      <c r="AE45" s="86">
        <f t="shared" si="63"/>
        <v>4258214.5476484699</v>
      </c>
      <c r="AF45" s="86">
        <f t="shared" si="63"/>
        <v>97213738.570056096</v>
      </c>
      <c r="AG45" s="102">
        <f t="shared" si="63"/>
        <v>1809703.51462689</v>
      </c>
      <c r="AH45" s="263">
        <f t="shared" ref="AH45:AH50" si="83">SUM(AD45:AF45)</f>
        <v>686334796.75338149</v>
      </c>
      <c r="AI45" s="369"/>
      <c r="AJ45" s="86">
        <f t="shared" si="64"/>
        <v>584862843.63567698</v>
      </c>
      <c r="AK45" s="86">
        <f t="shared" si="64"/>
        <v>4258214.5476484699</v>
      </c>
      <c r="AL45" s="86">
        <f t="shared" si="64"/>
        <v>97213738.570056096</v>
      </c>
      <c r="AM45" s="102">
        <f t="shared" si="64"/>
        <v>1809703.51462689</v>
      </c>
      <c r="AN45" s="263">
        <f t="shared" ref="AN45:AN50" si="84">SUM(AJ45:AL45)</f>
        <v>686334796.75338149</v>
      </c>
      <c r="AO45" s="369"/>
      <c r="AP45" s="86">
        <f t="shared" si="65"/>
        <v>584862843.63567698</v>
      </c>
      <c r="AQ45" s="86">
        <f t="shared" si="65"/>
        <v>4258214.5476484699</v>
      </c>
      <c r="AR45" s="86">
        <f t="shared" si="65"/>
        <v>97213738.570056096</v>
      </c>
      <c r="AS45" s="102">
        <f t="shared" si="65"/>
        <v>1809703.51462689</v>
      </c>
      <c r="AT45" s="263">
        <f t="shared" ref="AT45:AT50" si="85">SUM(AP45:AR45)</f>
        <v>686334796.75338149</v>
      </c>
      <c r="AU45" s="369"/>
      <c r="AV45" s="86">
        <f t="shared" si="66"/>
        <v>584862843.63567698</v>
      </c>
      <c r="AW45" s="86">
        <f t="shared" si="66"/>
        <v>4258214.5476484699</v>
      </c>
      <c r="AX45" s="86">
        <f t="shared" si="66"/>
        <v>97213738.570056096</v>
      </c>
      <c r="AY45" s="102">
        <f t="shared" si="66"/>
        <v>1809703.51462689</v>
      </c>
      <c r="AZ45" s="263">
        <f t="shared" ref="AZ45:AZ50" si="86">SUM(AV45:AX45)</f>
        <v>686334796.75338149</v>
      </c>
      <c r="BA45" s="369"/>
      <c r="BB45" s="86">
        <f t="shared" si="67"/>
        <v>584862843.63567698</v>
      </c>
      <c r="BC45" s="86">
        <f t="shared" si="67"/>
        <v>4258214.5476484699</v>
      </c>
      <c r="BD45" s="86">
        <f t="shared" si="67"/>
        <v>97213738.570056096</v>
      </c>
      <c r="BE45" s="102">
        <f t="shared" si="67"/>
        <v>1809703.51462689</v>
      </c>
      <c r="BF45" s="263">
        <f t="shared" ref="BF45:BF50" si="87">SUM(BB45:BD45)</f>
        <v>686334796.75338149</v>
      </c>
      <c r="BG45" s="369"/>
      <c r="BH45" s="86">
        <f t="shared" si="68"/>
        <v>584862843.63567698</v>
      </c>
      <c r="BI45" s="86">
        <f t="shared" si="68"/>
        <v>4258214.5476484699</v>
      </c>
      <c r="BJ45" s="86">
        <f t="shared" si="68"/>
        <v>97213738.570056096</v>
      </c>
      <c r="BK45" s="102">
        <f t="shared" si="68"/>
        <v>1809703.51462689</v>
      </c>
      <c r="BL45" s="263">
        <f t="shared" ref="BL45:BL50" si="88">SUM(BH45:BJ45)</f>
        <v>686334796.75338149</v>
      </c>
      <c r="BM45" s="369"/>
      <c r="BN45" s="86">
        <f t="shared" si="69"/>
        <v>584862843.63567698</v>
      </c>
      <c r="BO45" s="86">
        <f t="shared" si="69"/>
        <v>4258214.5476484699</v>
      </c>
      <c r="BP45" s="86">
        <f t="shared" si="69"/>
        <v>97213738.570056096</v>
      </c>
      <c r="BQ45" s="102">
        <f t="shared" si="69"/>
        <v>1809703.51462689</v>
      </c>
      <c r="BR45" s="263">
        <f t="shared" ref="BR45:BR50" si="89">SUM(BN45:BP45)</f>
        <v>686334796.75338149</v>
      </c>
      <c r="BS45" s="369"/>
      <c r="BT45" s="86">
        <f t="shared" si="70"/>
        <v>584862843.63567698</v>
      </c>
      <c r="BU45" s="86">
        <f t="shared" si="70"/>
        <v>4258214.5476484699</v>
      </c>
      <c r="BV45" s="86">
        <f t="shared" si="70"/>
        <v>97213738.570056096</v>
      </c>
      <c r="BW45" s="102">
        <f t="shared" si="70"/>
        <v>1809703.51462689</v>
      </c>
      <c r="BX45" s="263">
        <f t="shared" ref="BX45:BX50" si="90">SUM(BT45:BV45)</f>
        <v>686334796.75338149</v>
      </c>
      <c r="BY45" s="369"/>
      <c r="BZ45" s="86">
        <f t="shared" si="71"/>
        <v>584862843.63567698</v>
      </c>
      <c r="CA45" s="86">
        <f t="shared" si="71"/>
        <v>4258214.5476484699</v>
      </c>
      <c r="CB45" s="86">
        <f t="shared" si="71"/>
        <v>97213738.570056096</v>
      </c>
      <c r="CC45" s="102">
        <f t="shared" si="71"/>
        <v>1809703.51462689</v>
      </c>
      <c r="CD45" s="263">
        <f t="shared" ref="CD45:CD50" si="91">SUM(BZ45:CB45)</f>
        <v>686334796.75338149</v>
      </c>
      <c r="CE45" s="369"/>
      <c r="CF45" s="86">
        <f t="shared" si="72"/>
        <v>584862843.63567698</v>
      </c>
      <c r="CG45" s="86">
        <f t="shared" si="72"/>
        <v>4258214.5476484699</v>
      </c>
      <c r="CH45" s="86">
        <f t="shared" si="72"/>
        <v>97213738.570056096</v>
      </c>
      <c r="CI45" s="102">
        <f t="shared" si="72"/>
        <v>1809703.51462689</v>
      </c>
      <c r="CJ45" s="263">
        <f t="shared" ref="CJ45:CJ50" si="92">SUM(CF45:CH45)</f>
        <v>686334796.75338149</v>
      </c>
      <c r="CK45" s="369"/>
      <c r="CL45" s="86">
        <f t="shared" si="73"/>
        <v>584862843.63567698</v>
      </c>
      <c r="CM45" s="86">
        <f t="shared" si="73"/>
        <v>4258214.5476484699</v>
      </c>
      <c r="CN45" s="86">
        <f t="shared" si="73"/>
        <v>97213738.570056096</v>
      </c>
      <c r="CO45" s="102">
        <f t="shared" si="73"/>
        <v>1809703.51462689</v>
      </c>
      <c r="CP45" s="263">
        <f t="shared" ref="CP45:CP50" si="93">SUM(CL45:CN45)</f>
        <v>686334796.75338149</v>
      </c>
      <c r="CQ45" s="369"/>
      <c r="CR45" s="86">
        <f t="shared" si="74"/>
        <v>584862843.63567698</v>
      </c>
      <c r="CS45" s="86">
        <f t="shared" si="74"/>
        <v>4258214.5476484699</v>
      </c>
      <c r="CT45" s="86">
        <f t="shared" si="74"/>
        <v>97213738.570056096</v>
      </c>
      <c r="CU45" s="102">
        <f t="shared" si="74"/>
        <v>1809703.51462689</v>
      </c>
      <c r="CV45" s="263">
        <f t="shared" ref="CV45:CV50" si="94">SUM(CR45:CT45)</f>
        <v>686334796.75338149</v>
      </c>
      <c r="CW45" s="369"/>
      <c r="CX45" s="86">
        <f t="shared" si="75"/>
        <v>584862843.63567698</v>
      </c>
      <c r="CY45" s="86">
        <f t="shared" si="75"/>
        <v>4258214.5476484699</v>
      </c>
      <c r="CZ45" s="86">
        <f t="shared" si="75"/>
        <v>97213738.570056096</v>
      </c>
      <c r="DA45" s="102">
        <f t="shared" si="75"/>
        <v>1809703.51462689</v>
      </c>
      <c r="DB45" s="263">
        <f t="shared" ref="DB45:DB50" si="95">SUM(CX45:CZ45)</f>
        <v>686334796.75338149</v>
      </c>
      <c r="DC45" s="369"/>
      <c r="DD45" s="86">
        <f t="shared" si="76"/>
        <v>584862843.63567698</v>
      </c>
      <c r="DE45" s="86">
        <f t="shared" si="76"/>
        <v>4258214.5476484699</v>
      </c>
      <c r="DF45" s="86">
        <f t="shared" si="76"/>
        <v>97213738.570056096</v>
      </c>
      <c r="DG45" s="102">
        <f t="shared" si="76"/>
        <v>1809703.51462689</v>
      </c>
      <c r="DH45" s="263">
        <f t="shared" ref="DH45:DH50" si="96">SUM(DD45:DF45)</f>
        <v>686334796.75338149</v>
      </c>
      <c r="DI45" s="369"/>
      <c r="DJ45" s="86">
        <f t="shared" si="77"/>
        <v>584862843.63567698</v>
      </c>
      <c r="DK45" s="86">
        <f t="shared" si="77"/>
        <v>4258214.5476484699</v>
      </c>
      <c r="DL45" s="86">
        <f t="shared" si="77"/>
        <v>97213738.570056096</v>
      </c>
      <c r="DM45" s="102">
        <f t="shared" si="77"/>
        <v>1809703.51462689</v>
      </c>
      <c r="DN45" s="263">
        <f t="shared" ref="DN45:DN50" si="97">SUM(DJ45:DL45)</f>
        <v>686334796.75338149</v>
      </c>
      <c r="DO45" s="369"/>
      <c r="DP45" s="86">
        <f t="shared" si="78"/>
        <v>584862843.63567698</v>
      </c>
      <c r="DQ45" s="86">
        <f t="shared" si="78"/>
        <v>4258214.5476484699</v>
      </c>
      <c r="DR45" s="86">
        <f t="shared" si="78"/>
        <v>97213738.570056096</v>
      </c>
      <c r="DS45" s="102">
        <f t="shared" si="78"/>
        <v>1809703.51462689</v>
      </c>
      <c r="DT45" s="263">
        <f t="shared" ref="DT45:DT50" si="98">SUM(DP45:DR45)</f>
        <v>686334796.75338149</v>
      </c>
    </row>
    <row r="46" spans="1:124" s="6" customFormat="1" x14ac:dyDescent="0.2">
      <c r="B46" s="70">
        <v>232.1</v>
      </c>
      <c r="C46" s="83" t="s">
        <v>207</v>
      </c>
      <c r="D46" s="90"/>
      <c r="E46" s="369"/>
      <c r="F46" s="86">
        <f t="shared" si="59"/>
        <v>109642895.5610586</v>
      </c>
      <c r="G46" s="86">
        <f t="shared" si="59"/>
        <v>0</v>
      </c>
      <c r="H46" s="86">
        <f t="shared" si="59"/>
        <v>17891976.878445961</v>
      </c>
      <c r="I46" s="102">
        <f t="shared" si="59"/>
        <v>335825.14677508012</v>
      </c>
      <c r="J46" s="263">
        <f t="shared" si="79"/>
        <v>127534872.43950456</v>
      </c>
      <c r="K46" s="369"/>
      <c r="L46" s="86">
        <f t="shared" si="60"/>
        <v>109642895.5610586</v>
      </c>
      <c r="M46" s="86">
        <f t="shared" si="60"/>
        <v>0</v>
      </c>
      <c r="N46" s="86">
        <f t="shared" si="60"/>
        <v>17891976.878445961</v>
      </c>
      <c r="O46" s="102">
        <f t="shared" si="60"/>
        <v>335825.14677508012</v>
      </c>
      <c r="P46" s="263">
        <f t="shared" si="80"/>
        <v>127534872.43950456</v>
      </c>
      <c r="Q46" s="369"/>
      <c r="R46" s="86">
        <f t="shared" si="61"/>
        <v>109642895.5610586</v>
      </c>
      <c r="S46" s="86">
        <f t="shared" si="61"/>
        <v>0</v>
      </c>
      <c r="T46" s="86">
        <f t="shared" si="61"/>
        <v>17891976.878445961</v>
      </c>
      <c r="U46" s="102">
        <f t="shared" si="61"/>
        <v>335825.14677508012</v>
      </c>
      <c r="V46" s="263">
        <f t="shared" si="81"/>
        <v>127534872.43950456</v>
      </c>
      <c r="W46" s="369"/>
      <c r="X46" s="86">
        <f t="shared" si="62"/>
        <v>109642895.5610586</v>
      </c>
      <c r="Y46" s="86">
        <f t="shared" si="62"/>
        <v>0</v>
      </c>
      <c r="Z46" s="86">
        <f t="shared" si="62"/>
        <v>17891976.878445961</v>
      </c>
      <c r="AA46" s="102">
        <f t="shared" si="62"/>
        <v>335825.14677508012</v>
      </c>
      <c r="AB46" s="263">
        <f t="shared" si="82"/>
        <v>127534872.43950456</v>
      </c>
      <c r="AC46" s="369"/>
      <c r="AD46" s="86">
        <f t="shared" si="63"/>
        <v>109642895.5610586</v>
      </c>
      <c r="AE46" s="86">
        <f t="shared" si="63"/>
        <v>0</v>
      </c>
      <c r="AF46" s="86">
        <f t="shared" si="63"/>
        <v>17891976.878445961</v>
      </c>
      <c r="AG46" s="102">
        <f t="shared" si="63"/>
        <v>335825.14677508012</v>
      </c>
      <c r="AH46" s="263">
        <f t="shared" si="83"/>
        <v>127534872.43950456</v>
      </c>
      <c r="AI46" s="369"/>
      <c r="AJ46" s="86">
        <f t="shared" si="64"/>
        <v>109642895.5610586</v>
      </c>
      <c r="AK46" s="86">
        <f t="shared" si="64"/>
        <v>0</v>
      </c>
      <c r="AL46" s="86">
        <f t="shared" si="64"/>
        <v>17891976.878445961</v>
      </c>
      <c r="AM46" s="102">
        <f t="shared" si="64"/>
        <v>335825.14677508012</v>
      </c>
      <c r="AN46" s="263">
        <f t="shared" si="84"/>
        <v>127534872.43950456</v>
      </c>
      <c r="AO46" s="369"/>
      <c r="AP46" s="86">
        <f t="shared" si="65"/>
        <v>109642895.5610586</v>
      </c>
      <c r="AQ46" s="86">
        <f t="shared" si="65"/>
        <v>0</v>
      </c>
      <c r="AR46" s="86">
        <f t="shared" si="65"/>
        <v>17891976.878445961</v>
      </c>
      <c r="AS46" s="102">
        <f t="shared" si="65"/>
        <v>335825.14677508012</v>
      </c>
      <c r="AT46" s="263">
        <f t="shared" si="85"/>
        <v>127534872.43950456</v>
      </c>
      <c r="AU46" s="369"/>
      <c r="AV46" s="86">
        <f t="shared" si="66"/>
        <v>109642895.5610586</v>
      </c>
      <c r="AW46" s="86">
        <f t="shared" si="66"/>
        <v>0</v>
      </c>
      <c r="AX46" s="86">
        <f t="shared" si="66"/>
        <v>17891976.878445961</v>
      </c>
      <c r="AY46" s="102">
        <f t="shared" si="66"/>
        <v>335825.14677508012</v>
      </c>
      <c r="AZ46" s="263">
        <f t="shared" si="86"/>
        <v>127534872.43950456</v>
      </c>
      <c r="BA46" s="369"/>
      <c r="BB46" s="86">
        <f t="shared" si="67"/>
        <v>109642895.5610586</v>
      </c>
      <c r="BC46" s="86">
        <f t="shared" si="67"/>
        <v>0</v>
      </c>
      <c r="BD46" s="86">
        <f t="shared" si="67"/>
        <v>17891976.878445961</v>
      </c>
      <c r="BE46" s="102">
        <f t="shared" si="67"/>
        <v>335825.14677508012</v>
      </c>
      <c r="BF46" s="263">
        <f t="shared" si="87"/>
        <v>127534872.43950456</v>
      </c>
      <c r="BG46" s="369"/>
      <c r="BH46" s="86">
        <f t="shared" si="68"/>
        <v>109642895.5610586</v>
      </c>
      <c r="BI46" s="86">
        <f t="shared" si="68"/>
        <v>0</v>
      </c>
      <c r="BJ46" s="86">
        <f t="shared" si="68"/>
        <v>17891976.878445961</v>
      </c>
      <c r="BK46" s="102">
        <f t="shared" si="68"/>
        <v>335825.14677508012</v>
      </c>
      <c r="BL46" s="263">
        <f t="shared" si="88"/>
        <v>127534872.43950456</v>
      </c>
      <c r="BM46" s="369"/>
      <c r="BN46" s="86">
        <f t="shared" si="69"/>
        <v>109642895.5610586</v>
      </c>
      <c r="BO46" s="86">
        <f t="shared" si="69"/>
        <v>0</v>
      </c>
      <c r="BP46" s="86">
        <f t="shared" si="69"/>
        <v>17891976.878445961</v>
      </c>
      <c r="BQ46" s="102">
        <f t="shared" si="69"/>
        <v>335825.14677508012</v>
      </c>
      <c r="BR46" s="263">
        <f t="shared" si="89"/>
        <v>127534872.43950456</v>
      </c>
      <c r="BS46" s="369"/>
      <c r="BT46" s="86">
        <f t="shared" si="70"/>
        <v>109642895.5610586</v>
      </c>
      <c r="BU46" s="86">
        <f t="shared" si="70"/>
        <v>0</v>
      </c>
      <c r="BV46" s="86">
        <f t="shared" si="70"/>
        <v>17891976.878445961</v>
      </c>
      <c r="BW46" s="102">
        <f t="shared" si="70"/>
        <v>335825.14677508012</v>
      </c>
      <c r="BX46" s="263">
        <f t="shared" si="90"/>
        <v>127534872.43950456</v>
      </c>
      <c r="BY46" s="369"/>
      <c r="BZ46" s="86">
        <f t="shared" si="71"/>
        <v>109642895.5610586</v>
      </c>
      <c r="CA46" s="86">
        <f t="shared" si="71"/>
        <v>0</v>
      </c>
      <c r="CB46" s="86">
        <f t="shared" si="71"/>
        <v>17891976.878445961</v>
      </c>
      <c r="CC46" s="102">
        <f t="shared" si="71"/>
        <v>335825.14677508012</v>
      </c>
      <c r="CD46" s="263">
        <f t="shared" si="91"/>
        <v>127534872.43950456</v>
      </c>
      <c r="CE46" s="369"/>
      <c r="CF46" s="86">
        <f t="shared" si="72"/>
        <v>109642895.5610586</v>
      </c>
      <c r="CG46" s="86">
        <f t="shared" si="72"/>
        <v>0</v>
      </c>
      <c r="CH46" s="86">
        <f t="shared" si="72"/>
        <v>17891976.878445961</v>
      </c>
      <c r="CI46" s="102">
        <f t="shared" si="72"/>
        <v>335825.14677508012</v>
      </c>
      <c r="CJ46" s="263">
        <f t="shared" si="92"/>
        <v>127534872.43950456</v>
      </c>
      <c r="CK46" s="369"/>
      <c r="CL46" s="86">
        <f t="shared" si="73"/>
        <v>109642895.5610586</v>
      </c>
      <c r="CM46" s="86">
        <f t="shared" si="73"/>
        <v>0</v>
      </c>
      <c r="CN46" s="86">
        <f t="shared" si="73"/>
        <v>17891976.878445961</v>
      </c>
      <c r="CO46" s="102">
        <f t="shared" si="73"/>
        <v>335825.14677508012</v>
      </c>
      <c r="CP46" s="263">
        <f t="shared" si="93"/>
        <v>127534872.43950456</v>
      </c>
      <c r="CQ46" s="369"/>
      <c r="CR46" s="86">
        <f t="shared" si="74"/>
        <v>109642895.5610586</v>
      </c>
      <c r="CS46" s="86">
        <f t="shared" si="74"/>
        <v>0</v>
      </c>
      <c r="CT46" s="86">
        <f t="shared" si="74"/>
        <v>17891976.878445961</v>
      </c>
      <c r="CU46" s="102">
        <f t="shared" si="74"/>
        <v>335825.14677508012</v>
      </c>
      <c r="CV46" s="263">
        <f t="shared" si="94"/>
        <v>127534872.43950456</v>
      </c>
      <c r="CW46" s="369"/>
      <c r="CX46" s="86">
        <f t="shared" si="75"/>
        <v>109642895.5610586</v>
      </c>
      <c r="CY46" s="86">
        <f t="shared" si="75"/>
        <v>0</v>
      </c>
      <c r="CZ46" s="86">
        <f t="shared" si="75"/>
        <v>17891976.878445961</v>
      </c>
      <c r="DA46" s="102">
        <f t="shared" si="75"/>
        <v>335825.14677508012</v>
      </c>
      <c r="DB46" s="263">
        <f t="shared" si="95"/>
        <v>127534872.43950456</v>
      </c>
      <c r="DC46" s="369"/>
      <c r="DD46" s="86">
        <f t="shared" si="76"/>
        <v>109642895.5610586</v>
      </c>
      <c r="DE46" s="86">
        <f t="shared" si="76"/>
        <v>0</v>
      </c>
      <c r="DF46" s="86">
        <f t="shared" si="76"/>
        <v>17891976.878445961</v>
      </c>
      <c r="DG46" s="102">
        <f t="shared" si="76"/>
        <v>335825.14677508012</v>
      </c>
      <c r="DH46" s="263">
        <f t="shared" si="96"/>
        <v>127534872.43950456</v>
      </c>
      <c r="DI46" s="369"/>
      <c r="DJ46" s="86">
        <f t="shared" si="77"/>
        <v>109642895.5610586</v>
      </c>
      <c r="DK46" s="86">
        <f t="shared" si="77"/>
        <v>0</v>
      </c>
      <c r="DL46" s="86">
        <f t="shared" si="77"/>
        <v>17891976.878445961</v>
      </c>
      <c r="DM46" s="102">
        <f t="shared" si="77"/>
        <v>335825.14677508012</v>
      </c>
      <c r="DN46" s="263">
        <f t="shared" si="97"/>
        <v>127534872.43950456</v>
      </c>
      <c r="DO46" s="369"/>
      <c r="DP46" s="86">
        <f t="shared" si="78"/>
        <v>109642895.5610586</v>
      </c>
      <c r="DQ46" s="86">
        <f t="shared" si="78"/>
        <v>0</v>
      </c>
      <c r="DR46" s="86">
        <f t="shared" si="78"/>
        <v>17891976.878445961</v>
      </c>
      <c r="DS46" s="102">
        <f t="shared" si="78"/>
        <v>335825.14677508012</v>
      </c>
      <c r="DT46" s="263">
        <f t="shared" si="98"/>
        <v>127534872.43950456</v>
      </c>
    </row>
    <row r="47" spans="1:124" s="6" customFormat="1" x14ac:dyDescent="0.2">
      <c r="B47" s="70">
        <v>233</v>
      </c>
      <c r="C47" s="83" t="s">
        <v>208</v>
      </c>
      <c r="D47" s="90"/>
      <c r="E47" s="369"/>
      <c r="F47" s="86">
        <f t="shared" si="59"/>
        <v>22064788.1428454</v>
      </c>
      <c r="G47" s="86">
        <f t="shared" si="59"/>
        <v>2692987.7515657898</v>
      </c>
      <c r="H47" s="86">
        <f t="shared" si="59"/>
        <v>16528124.6259885</v>
      </c>
      <c r="I47" s="102">
        <f t="shared" si="59"/>
        <v>314387.24152992998</v>
      </c>
      <c r="J47" s="263">
        <f t="shared" si="79"/>
        <v>41285900.52039969</v>
      </c>
      <c r="K47" s="369"/>
      <c r="L47" s="86">
        <f t="shared" si="60"/>
        <v>22064788.1428454</v>
      </c>
      <c r="M47" s="86">
        <f t="shared" si="60"/>
        <v>2692987.7515657898</v>
      </c>
      <c r="N47" s="86">
        <f t="shared" si="60"/>
        <v>16528124.6259885</v>
      </c>
      <c r="O47" s="102">
        <f t="shared" si="60"/>
        <v>314387.24152992998</v>
      </c>
      <c r="P47" s="263">
        <f t="shared" si="80"/>
        <v>41285900.52039969</v>
      </c>
      <c r="Q47" s="369"/>
      <c r="R47" s="86">
        <f t="shared" si="61"/>
        <v>22064788.1428454</v>
      </c>
      <c r="S47" s="86">
        <f t="shared" si="61"/>
        <v>2692987.7515657898</v>
      </c>
      <c r="T47" s="86">
        <f t="shared" si="61"/>
        <v>16528124.6259885</v>
      </c>
      <c r="U47" s="102">
        <f t="shared" si="61"/>
        <v>314387.24152992998</v>
      </c>
      <c r="V47" s="263">
        <f t="shared" si="81"/>
        <v>41285900.52039969</v>
      </c>
      <c r="W47" s="369"/>
      <c r="X47" s="86">
        <f t="shared" si="62"/>
        <v>22064788.1428454</v>
      </c>
      <c r="Y47" s="86">
        <f t="shared" si="62"/>
        <v>2692987.7515657898</v>
      </c>
      <c r="Z47" s="86">
        <f t="shared" si="62"/>
        <v>16528124.6259885</v>
      </c>
      <c r="AA47" s="102">
        <f t="shared" si="62"/>
        <v>314387.24152992998</v>
      </c>
      <c r="AB47" s="263">
        <f t="shared" si="82"/>
        <v>41285900.52039969</v>
      </c>
      <c r="AC47" s="369"/>
      <c r="AD47" s="86">
        <f t="shared" si="63"/>
        <v>22064788.1428454</v>
      </c>
      <c r="AE47" s="86">
        <f t="shared" si="63"/>
        <v>2692987.7515657898</v>
      </c>
      <c r="AF47" s="86">
        <f t="shared" si="63"/>
        <v>16528124.6259885</v>
      </c>
      <c r="AG47" s="102">
        <f t="shared" si="63"/>
        <v>314387.24152992998</v>
      </c>
      <c r="AH47" s="263">
        <f t="shared" si="83"/>
        <v>41285900.52039969</v>
      </c>
      <c r="AI47" s="369"/>
      <c r="AJ47" s="86">
        <f t="shared" si="64"/>
        <v>22064788.1428454</v>
      </c>
      <c r="AK47" s="86">
        <f t="shared" si="64"/>
        <v>2692987.7515657898</v>
      </c>
      <c r="AL47" s="86">
        <f t="shared" si="64"/>
        <v>16528124.6259885</v>
      </c>
      <c r="AM47" s="102">
        <f t="shared" si="64"/>
        <v>314387.24152992998</v>
      </c>
      <c r="AN47" s="263">
        <f t="shared" si="84"/>
        <v>41285900.52039969</v>
      </c>
      <c r="AO47" s="369"/>
      <c r="AP47" s="86">
        <f t="shared" si="65"/>
        <v>22064788.1428454</v>
      </c>
      <c r="AQ47" s="86">
        <f t="shared" si="65"/>
        <v>2692987.7515657898</v>
      </c>
      <c r="AR47" s="86">
        <f t="shared" si="65"/>
        <v>16528124.6259885</v>
      </c>
      <c r="AS47" s="102">
        <f t="shared" si="65"/>
        <v>314387.24152992998</v>
      </c>
      <c r="AT47" s="263">
        <f t="shared" si="85"/>
        <v>41285900.52039969</v>
      </c>
      <c r="AU47" s="369"/>
      <c r="AV47" s="86">
        <f t="shared" si="66"/>
        <v>22064788.1428454</v>
      </c>
      <c r="AW47" s="86">
        <f t="shared" si="66"/>
        <v>2692987.7515657898</v>
      </c>
      <c r="AX47" s="86">
        <f t="shared" si="66"/>
        <v>16528124.6259885</v>
      </c>
      <c r="AY47" s="102">
        <f t="shared" si="66"/>
        <v>314387.24152992998</v>
      </c>
      <c r="AZ47" s="263">
        <f t="shared" si="86"/>
        <v>41285900.52039969</v>
      </c>
      <c r="BA47" s="369"/>
      <c r="BB47" s="86">
        <f t="shared" si="67"/>
        <v>22064788.1428454</v>
      </c>
      <c r="BC47" s="86">
        <f t="shared" si="67"/>
        <v>2692987.7515657898</v>
      </c>
      <c r="BD47" s="86">
        <f t="shared" si="67"/>
        <v>16528124.6259885</v>
      </c>
      <c r="BE47" s="102">
        <f t="shared" si="67"/>
        <v>314387.24152992998</v>
      </c>
      <c r="BF47" s="263">
        <f t="shared" si="87"/>
        <v>41285900.52039969</v>
      </c>
      <c r="BG47" s="369"/>
      <c r="BH47" s="86">
        <f t="shared" si="68"/>
        <v>22064788.1428454</v>
      </c>
      <c r="BI47" s="86">
        <f t="shared" si="68"/>
        <v>2692987.7515657898</v>
      </c>
      <c r="BJ47" s="86">
        <f t="shared" si="68"/>
        <v>16528124.6259885</v>
      </c>
      <c r="BK47" s="102">
        <f t="shared" si="68"/>
        <v>314387.24152992998</v>
      </c>
      <c r="BL47" s="263">
        <f t="shared" si="88"/>
        <v>41285900.52039969</v>
      </c>
      <c r="BM47" s="369"/>
      <c r="BN47" s="86">
        <f t="shared" si="69"/>
        <v>22064788.1428454</v>
      </c>
      <c r="BO47" s="86">
        <f t="shared" si="69"/>
        <v>2692987.7515657898</v>
      </c>
      <c r="BP47" s="86">
        <f t="shared" si="69"/>
        <v>16528124.6259885</v>
      </c>
      <c r="BQ47" s="102">
        <f t="shared" si="69"/>
        <v>314387.24152992998</v>
      </c>
      <c r="BR47" s="263">
        <f t="shared" si="89"/>
        <v>41285900.52039969</v>
      </c>
      <c r="BS47" s="369"/>
      <c r="BT47" s="86">
        <f t="shared" si="70"/>
        <v>22064788.1428454</v>
      </c>
      <c r="BU47" s="86">
        <f t="shared" si="70"/>
        <v>2692987.7515657898</v>
      </c>
      <c r="BV47" s="86">
        <f t="shared" si="70"/>
        <v>16528124.6259885</v>
      </c>
      <c r="BW47" s="102">
        <f t="shared" si="70"/>
        <v>314387.24152992998</v>
      </c>
      <c r="BX47" s="263">
        <f t="shared" si="90"/>
        <v>41285900.52039969</v>
      </c>
      <c r="BY47" s="369"/>
      <c r="BZ47" s="86">
        <f t="shared" si="71"/>
        <v>22064788.1428454</v>
      </c>
      <c r="CA47" s="86">
        <f t="shared" si="71"/>
        <v>2692987.7515657898</v>
      </c>
      <c r="CB47" s="86">
        <f t="shared" si="71"/>
        <v>16528124.6259885</v>
      </c>
      <c r="CC47" s="102">
        <f t="shared" si="71"/>
        <v>314387.24152992998</v>
      </c>
      <c r="CD47" s="263">
        <f t="shared" si="91"/>
        <v>41285900.52039969</v>
      </c>
      <c r="CE47" s="369"/>
      <c r="CF47" s="86">
        <f t="shared" si="72"/>
        <v>22064788.1428454</v>
      </c>
      <c r="CG47" s="86">
        <f t="shared" si="72"/>
        <v>2692987.7515657898</v>
      </c>
      <c r="CH47" s="86">
        <f t="shared" si="72"/>
        <v>16528124.6259885</v>
      </c>
      <c r="CI47" s="102">
        <f t="shared" si="72"/>
        <v>314387.24152992998</v>
      </c>
      <c r="CJ47" s="263">
        <f t="shared" si="92"/>
        <v>41285900.52039969</v>
      </c>
      <c r="CK47" s="369"/>
      <c r="CL47" s="86">
        <f t="shared" si="73"/>
        <v>22064788.1428454</v>
      </c>
      <c r="CM47" s="86">
        <f t="shared" si="73"/>
        <v>2692987.7515657898</v>
      </c>
      <c r="CN47" s="86">
        <f t="shared" si="73"/>
        <v>16528124.6259885</v>
      </c>
      <c r="CO47" s="102">
        <f t="shared" si="73"/>
        <v>314387.24152992998</v>
      </c>
      <c r="CP47" s="263">
        <f t="shared" si="93"/>
        <v>41285900.52039969</v>
      </c>
      <c r="CQ47" s="369"/>
      <c r="CR47" s="86">
        <f t="shared" si="74"/>
        <v>22064788.1428454</v>
      </c>
      <c r="CS47" s="86">
        <f t="shared" si="74"/>
        <v>2692987.7515657898</v>
      </c>
      <c r="CT47" s="86">
        <f t="shared" si="74"/>
        <v>16528124.6259885</v>
      </c>
      <c r="CU47" s="102">
        <f t="shared" si="74"/>
        <v>314387.24152992998</v>
      </c>
      <c r="CV47" s="263">
        <f t="shared" si="94"/>
        <v>41285900.52039969</v>
      </c>
      <c r="CW47" s="369"/>
      <c r="CX47" s="86">
        <f t="shared" si="75"/>
        <v>22064788.1428454</v>
      </c>
      <c r="CY47" s="86">
        <f t="shared" si="75"/>
        <v>2692987.7515657898</v>
      </c>
      <c r="CZ47" s="86">
        <f t="shared" si="75"/>
        <v>16528124.6259885</v>
      </c>
      <c r="DA47" s="102">
        <f t="shared" si="75"/>
        <v>314387.24152992998</v>
      </c>
      <c r="DB47" s="263">
        <f t="shared" si="95"/>
        <v>41285900.52039969</v>
      </c>
      <c r="DC47" s="369"/>
      <c r="DD47" s="86">
        <f t="shared" si="76"/>
        <v>22064788.1428454</v>
      </c>
      <c r="DE47" s="86">
        <f t="shared" si="76"/>
        <v>2692987.7515657898</v>
      </c>
      <c r="DF47" s="86">
        <f t="shared" si="76"/>
        <v>16528124.6259885</v>
      </c>
      <c r="DG47" s="102">
        <f t="shared" si="76"/>
        <v>314387.24152992998</v>
      </c>
      <c r="DH47" s="263">
        <f t="shared" si="96"/>
        <v>41285900.52039969</v>
      </c>
      <c r="DI47" s="369"/>
      <c r="DJ47" s="86">
        <f t="shared" si="77"/>
        <v>22064788.1428454</v>
      </c>
      <c r="DK47" s="86">
        <f t="shared" si="77"/>
        <v>2692987.7515657898</v>
      </c>
      <c r="DL47" s="86">
        <f t="shared" si="77"/>
        <v>16528124.6259885</v>
      </c>
      <c r="DM47" s="102">
        <f t="shared" si="77"/>
        <v>314387.24152992998</v>
      </c>
      <c r="DN47" s="263">
        <f t="shared" si="97"/>
        <v>41285900.52039969</v>
      </c>
      <c r="DO47" s="369"/>
      <c r="DP47" s="86">
        <f t="shared" si="78"/>
        <v>22064788.1428454</v>
      </c>
      <c r="DQ47" s="86">
        <f t="shared" si="78"/>
        <v>2692987.7515657898</v>
      </c>
      <c r="DR47" s="86">
        <f t="shared" si="78"/>
        <v>16528124.6259885</v>
      </c>
      <c r="DS47" s="102">
        <f t="shared" si="78"/>
        <v>314387.24152992998</v>
      </c>
      <c r="DT47" s="263">
        <f t="shared" si="98"/>
        <v>41285900.52039969</v>
      </c>
    </row>
    <row r="48" spans="1:124" s="6" customFormat="1" x14ac:dyDescent="0.2">
      <c r="B48" s="70">
        <v>24</v>
      </c>
      <c r="C48" s="83" t="s">
        <v>209</v>
      </c>
      <c r="D48" s="90"/>
      <c r="E48" s="369"/>
      <c r="F48" s="86">
        <f t="shared" si="59"/>
        <v>13662940.7771874</v>
      </c>
      <c r="G48" s="86">
        <f t="shared" si="59"/>
        <v>12443295.160037</v>
      </c>
      <c r="H48" s="86">
        <f t="shared" si="59"/>
        <v>41345408.975234397</v>
      </c>
      <c r="I48" s="102">
        <f t="shared" si="59"/>
        <v>767077.15320081695</v>
      </c>
      <c r="J48" s="263">
        <f t="shared" si="79"/>
        <v>67451644.912458792</v>
      </c>
      <c r="K48" s="369"/>
      <c r="L48" s="86">
        <f t="shared" si="60"/>
        <v>13662940.7771874</v>
      </c>
      <c r="M48" s="86">
        <f t="shared" si="60"/>
        <v>12443295.160037</v>
      </c>
      <c r="N48" s="86">
        <f t="shared" si="60"/>
        <v>41345408.975234397</v>
      </c>
      <c r="O48" s="102">
        <f t="shared" si="60"/>
        <v>767077.15320081695</v>
      </c>
      <c r="P48" s="263">
        <f t="shared" si="80"/>
        <v>67451644.912458792</v>
      </c>
      <c r="Q48" s="369"/>
      <c r="R48" s="86">
        <f t="shared" si="61"/>
        <v>13662940.7771874</v>
      </c>
      <c r="S48" s="86">
        <f t="shared" si="61"/>
        <v>12443295.160037</v>
      </c>
      <c r="T48" s="86">
        <f t="shared" si="61"/>
        <v>41345408.975234397</v>
      </c>
      <c r="U48" s="102">
        <f t="shared" si="61"/>
        <v>767077.15320081695</v>
      </c>
      <c r="V48" s="263">
        <f t="shared" si="81"/>
        <v>67451644.912458792</v>
      </c>
      <c r="W48" s="369"/>
      <c r="X48" s="86">
        <f t="shared" si="62"/>
        <v>13662940.7771874</v>
      </c>
      <c r="Y48" s="86">
        <f t="shared" si="62"/>
        <v>12443295.160037</v>
      </c>
      <c r="Z48" s="86">
        <f t="shared" si="62"/>
        <v>41345408.975234397</v>
      </c>
      <c r="AA48" s="102">
        <f t="shared" si="62"/>
        <v>767077.15320081695</v>
      </c>
      <c r="AB48" s="263">
        <f t="shared" si="82"/>
        <v>67451644.912458792</v>
      </c>
      <c r="AC48" s="369"/>
      <c r="AD48" s="86">
        <f t="shared" si="63"/>
        <v>13662940.7771874</v>
      </c>
      <c r="AE48" s="86">
        <f t="shared" si="63"/>
        <v>12443295.160037</v>
      </c>
      <c r="AF48" s="86">
        <f t="shared" si="63"/>
        <v>41345408.975234397</v>
      </c>
      <c r="AG48" s="102">
        <f t="shared" si="63"/>
        <v>767077.15320081695</v>
      </c>
      <c r="AH48" s="263">
        <f t="shared" si="83"/>
        <v>67451644.912458792</v>
      </c>
      <c r="AI48" s="369"/>
      <c r="AJ48" s="86">
        <f t="shared" si="64"/>
        <v>13662940.7771874</v>
      </c>
      <c r="AK48" s="86">
        <f t="shared" si="64"/>
        <v>12443295.160037</v>
      </c>
      <c r="AL48" s="86">
        <f t="shared" si="64"/>
        <v>41345408.975234397</v>
      </c>
      <c r="AM48" s="102">
        <f t="shared" si="64"/>
        <v>767077.15320081695</v>
      </c>
      <c r="AN48" s="263">
        <f t="shared" si="84"/>
        <v>67451644.912458792</v>
      </c>
      <c r="AO48" s="369"/>
      <c r="AP48" s="86">
        <f t="shared" si="65"/>
        <v>13662940.7771874</v>
      </c>
      <c r="AQ48" s="86">
        <f t="shared" si="65"/>
        <v>12443295.160037</v>
      </c>
      <c r="AR48" s="86">
        <f t="shared" si="65"/>
        <v>41345408.975234397</v>
      </c>
      <c r="AS48" s="102">
        <f t="shared" si="65"/>
        <v>767077.15320081695</v>
      </c>
      <c r="AT48" s="263">
        <f t="shared" si="85"/>
        <v>67451644.912458792</v>
      </c>
      <c r="AU48" s="369"/>
      <c r="AV48" s="86">
        <f t="shared" si="66"/>
        <v>13662940.7771874</v>
      </c>
      <c r="AW48" s="86">
        <f t="shared" si="66"/>
        <v>12443295.160037</v>
      </c>
      <c r="AX48" s="86">
        <f t="shared" si="66"/>
        <v>41345408.975234397</v>
      </c>
      <c r="AY48" s="102">
        <f t="shared" si="66"/>
        <v>767077.15320081695</v>
      </c>
      <c r="AZ48" s="263">
        <f t="shared" si="86"/>
        <v>67451644.912458792</v>
      </c>
      <c r="BA48" s="369"/>
      <c r="BB48" s="86">
        <f t="shared" si="67"/>
        <v>13662940.7771874</v>
      </c>
      <c r="BC48" s="86">
        <f t="shared" si="67"/>
        <v>12443295.160037</v>
      </c>
      <c r="BD48" s="86">
        <f t="shared" si="67"/>
        <v>41345408.975234397</v>
      </c>
      <c r="BE48" s="102">
        <f t="shared" si="67"/>
        <v>767077.15320081695</v>
      </c>
      <c r="BF48" s="263">
        <f t="shared" si="87"/>
        <v>67451644.912458792</v>
      </c>
      <c r="BG48" s="369"/>
      <c r="BH48" s="86">
        <f t="shared" si="68"/>
        <v>13662940.7771874</v>
      </c>
      <c r="BI48" s="86">
        <f t="shared" si="68"/>
        <v>12443295.160037</v>
      </c>
      <c r="BJ48" s="86">
        <f t="shared" si="68"/>
        <v>41345408.975234397</v>
      </c>
      <c r="BK48" s="102">
        <f t="shared" si="68"/>
        <v>767077.15320081695</v>
      </c>
      <c r="BL48" s="263">
        <f t="shared" si="88"/>
        <v>67451644.912458792</v>
      </c>
      <c r="BM48" s="369"/>
      <c r="BN48" s="86">
        <f t="shared" si="69"/>
        <v>13662940.7771874</v>
      </c>
      <c r="BO48" s="86">
        <f t="shared" si="69"/>
        <v>12443295.160037</v>
      </c>
      <c r="BP48" s="86">
        <f t="shared" si="69"/>
        <v>41345408.975234397</v>
      </c>
      <c r="BQ48" s="102">
        <f t="shared" si="69"/>
        <v>767077.15320081695</v>
      </c>
      <c r="BR48" s="263">
        <f t="shared" si="89"/>
        <v>67451644.912458792</v>
      </c>
      <c r="BS48" s="369"/>
      <c r="BT48" s="86">
        <f t="shared" si="70"/>
        <v>13662940.7771874</v>
      </c>
      <c r="BU48" s="86">
        <f t="shared" si="70"/>
        <v>12443295.160037</v>
      </c>
      <c r="BV48" s="86">
        <f t="shared" si="70"/>
        <v>41345408.975234397</v>
      </c>
      <c r="BW48" s="102">
        <f t="shared" si="70"/>
        <v>767077.15320081695</v>
      </c>
      <c r="BX48" s="263">
        <f t="shared" si="90"/>
        <v>67451644.912458792</v>
      </c>
      <c r="BY48" s="369"/>
      <c r="BZ48" s="86">
        <f t="shared" si="71"/>
        <v>13662940.7771874</v>
      </c>
      <c r="CA48" s="86">
        <f t="shared" si="71"/>
        <v>12443295.160037</v>
      </c>
      <c r="CB48" s="86">
        <f t="shared" si="71"/>
        <v>41345408.975234397</v>
      </c>
      <c r="CC48" s="102">
        <f t="shared" si="71"/>
        <v>767077.15320081695</v>
      </c>
      <c r="CD48" s="263">
        <f t="shared" si="91"/>
        <v>67451644.912458792</v>
      </c>
      <c r="CE48" s="369"/>
      <c r="CF48" s="86">
        <f t="shared" si="72"/>
        <v>13662940.7771874</v>
      </c>
      <c r="CG48" s="86">
        <f t="shared" si="72"/>
        <v>12443295.160037</v>
      </c>
      <c r="CH48" s="86">
        <f t="shared" si="72"/>
        <v>41345408.975234397</v>
      </c>
      <c r="CI48" s="102">
        <f t="shared" si="72"/>
        <v>767077.15320081695</v>
      </c>
      <c r="CJ48" s="263">
        <f t="shared" si="92"/>
        <v>67451644.912458792</v>
      </c>
      <c r="CK48" s="369"/>
      <c r="CL48" s="86">
        <f t="shared" si="73"/>
        <v>13662940.7771874</v>
      </c>
      <c r="CM48" s="86">
        <f t="shared" si="73"/>
        <v>12443295.160037</v>
      </c>
      <c r="CN48" s="86">
        <f t="shared" si="73"/>
        <v>41345408.975234397</v>
      </c>
      <c r="CO48" s="102">
        <f t="shared" si="73"/>
        <v>767077.15320081695</v>
      </c>
      <c r="CP48" s="263">
        <f t="shared" si="93"/>
        <v>67451644.912458792</v>
      </c>
      <c r="CQ48" s="369"/>
      <c r="CR48" s="86">
        <f t="shared" si="74"/>
        <v>13662940.7771874</v>
      </c>
      <c r="CS48" s="86">
        <f t="shared" si="74"/>
        <v>12443295.160037</v>
      </c>
      <c r="CT48" s="86">
        <f t="shared" si="74"/>
        <v>41345408.975234397</v>
      </c>
      <c r="CU48" s="102">
        <f t="shared" si="74"/>
        <v>767077.15320081695</v>
      </c>
      <c r="CV48" s="263">
        <f t="shared" si="94"/>
        <v>67451644.912458792</v>
      </c>
      <c r="CW48" s="369"/>
      <c r="CX48" s="86">
        <f t="shared" si="75"/>
        <v>13662940.7771874</v>
      </c>
      <c r="CY48" s="86">
        <f t="shared" si="75"/>
        <v>12443295.160037</v>
      </c>
      <c r="CZ48" s="86">
        <f t="shared" si="75"/>
        <v>41345408.975234397</v>
      </c>
      <c r="DA48" s="102">
        <f t="shared" si="75"/>
        <v>767077.15320081695</v>
      </c>
      <c r="DB48" s="263">
        <f t="shared" si="95"/>
        <v>67451644.912458792</v>
      </c>
      <c r="DC48" s="369"/>
      <c r="DD48" s="86">
        <f t="shared" si="76"/>
        <v>13662940.7771874</v>
      </c>
      <c r="DE48" s="86">
        <f t="shared" si="76"/>
        <v>12443295.160037</v>
      </c>
      <c r="DF48" s="86">
        <f t="shared" si="76"/>
        <v>41345408.975234397</v>
      </c>
      <c r="DG48" s="102">
        <f t="shared" si="76"/>
        <v>767077.15320081695</v>
      </c>
      <c r="DH48" s="263">
        <f t="shared" si="96"/>
        <v>67451644.912458792</v>
      </c>
      <c r="DI48" s="369"/>
      <c r="DJ48" s="86">
        <f t="shared" si="77"/>
        <v>13662940.7771874</v>
      </c>
      <c r="DK48" s="86">
        <f t="shared" si="77"/>
        <v>12443295.160037</v>
      </c>
      <c r="DL48" s="86">
        <f t="shared" si="77"/>
        <v>41345408.975234397</v>
      </c>
      <c r="DM48" s="102">
        <f t="shared" si="77"/>
        <v>767077.15320081695</v>
      </c>
      <c r="DN48" s="263">
        <f t="shared" si="97"/>
        <v>67451644.912458792</v>
      </c>
      <c r="DO48" s="369"/>
      <c r="DP48" s="86">
        <f t="shared" si="78"/>
        <v>13662940.7771874</v>
      </c>
      <c r="DQ48" s="86">
        <f t="shared" si="78"/>
        <v>12443295.160037</v>
      </c>
      <c r="DR48" s="86">
        <f t="shared" si="78"/>
        <v>41345408.975234397</v>
      </c>
      <c r="DS48" s="102">
        <f t="shared" si="78"/>
        <v>767077.15320081695</v>
      </c>
      <c r="DT48" s="263">
        <f t="shared" si="98"/>
        <v>67451644.912458792</v>
      </c>
    </row>
    <row r="49" spans="1:124" s="241" customFormat="1" x14ac:dyDescent="0.2">
      <c r="A49" s="6"/>
      <c r="B49" s="70">
        <v>25</v>
      </c>
      <c r="C49" s="83" t="s">
        <v>210</v>
      </c>
      <c r="D49" s="90"/>
      <c r="E49" s="369"/>
      <c r="F49" s="86">
        <f t="shared" si="59"/>
        <v>279724434</v>
      </c>
      <c r="G49" s="86">
        <f t="shared" si="59"/>
        <v>0</v>
      </c>
      <c r="H49" s="86">
        <f t="shared" si="59"/>
        <v>0</v>
      </c>
      <c r="I49" s="102">
        <f t="shared" si="59"/>
        <v>0</v>
      </c>
      <c r="J49" s="263">
        <f t="shared" si="79"/>
        <v>279724434</v>
      </c>
      <c r="K49" s="369"/>
      <c r="L49" s="86">
        <f t="shared" si="60"/>
        <v>279724434</v>
      </c>
      <c r="M49" s="86">
        <f t="shared" si="60"/>
        <v>0</v>
      </c>
      <c r="N49" s="86">
        <f t="shared" si="60"/>
        <v>0</v>
      </c>
      <c r="O49" s="102">
        <f t="shared" si="60"/>
        <v>0</v>
      </c>
      <c r="P49" s="263">
        <f t="shared" si="80"/>
        <v>279724434</v>
      </c>
      <c r="Q49" s="369"/>
      <c r="R49" s="86">
        <f t="shared" si="61"/>
        <v>279724434</v>
      </c>
      <c r="S49" s="86">
        <f t="shared" si="61"/>
        <v>0</v>
      </c>
      <c r="T49" s="86">
        <f t="shared" si="61"/>
        <v>0</v>
      </c>
      <c r="U49" s="102">
        <f t="shared" si="61"/>
        <v>0</v>
      </c>
      <c r="V49" s="263">
        <f t="shared" si="81"/>
        <v>279724434</v>
      </c>
      <c r="W49" s="369"/>
      <c r="X49" s="86">
        <f t="shared" si="62"/>
        <v>279724434</v>
      </c>
      <c r="Y49" s="86">
        <f t="shared" si="62"/>
        <v>0</v>
      </c>
      <c r="Z49" s="86">
        <f t="shared" si="62"/>
        <v>0</v>
      </c>
      <c r="AA49" s="102">
        <f t="shared" si="62"/>
        <v>0</v>
      </c>
      <c r="AB49" s="263">
        <f t="shared" si="82"/>
        <v>279724434</v>
      </c>
      <c r="AC49" s="369"/>
      <c r="AD49" s="86">
        <f t="shared" si="63"/>
        <v>279724434</v>
      </c>
      <c r="AE49" s="86">
        <f t="shared" si="63"/>
        <v>0</v>
      </c>
      <c r="AF49" s="86">
        <f t="shared" si="63"/>
        <v>0</v>
      </c>
      <c r="AG49" s="102">
        <f t="shared" si="63"/>
        <v>0</v>
      </c>
      <c r="AH49" s="263">
        <f t="shared" si="83"/>
        <v>279724434</v>
      </c>
      <c r="AI49" s="369"/>
      <c r="AJ49" s="86">
        <f t="shared" si="64"/>
        <v>279724434</v>
      </c>
      <c r="AK49" s="86">
        <f t="shared" si="64"/>
        <v>0</v>
      </c>
      <c r="AL49" s="86">
        <f t="shared" si="64"/>
        <v>0</v>
      </c>
      <c r="AM49" s="102">
        <f t="shared" si="64"/>
        <v>0</v>
      </c>
      <c r="AN49" s="263">
        <f t="shared" si="84"/>
        <v>279724434</v>
      </c>
      <c r="AO49" s="369"/>
      <c r="AP49" s="86">
        <f t="shared" si="65"/>
        <v>279724434</v>
      </c>
      <c r="AQ49" s="86">
        <f t="shared" si="65"/>
        <v>0</v>
      </c>
      <c r="AR49" s="86">
        <f t="shared" si="65"/>
        <v>0</v>
      </c>
      <c r="AS49" s="102">
        <f t="shared" si="65"/>
        <v>0</v>
      </c>
      <c r="AT49" s="263">
        <f t="shared" si="85"/>
        <v>279724434</v>
      </c>
      <c r="AU49" s="369"/>
      <c r="AV49" s="86">
        <f t="shared" si="66"/>
        <v>279724434</v>
      </c>
      <c r="AW49" s="86">
        <f t="shared" si="66"/>
        <v>0</v>
      </c>
      <c r="AX49" s="86">
        <f t="shared" si="66"/>
        <v>0</v>
      </c>
      <c r="AY49" s="102">
        <f t="shared" si="66"/>
        <v>0</v>
      </c>
      <c r="AZ49" s="263">
        <f t="shared" si="86"/>
        <v>279724434</v>
      </c>
      <c r="BA49" s="369"/>
      <c r="BB49" s="86">
        <f t="shared" si="67"/>
        <v>279724434</v>
      </c>
      <c r="BC49" s="86">
        <f t="shared" si="67"/>
        <v>0</v>
      </c>
      <c r="BD49" s="86">
        <f t="shared" si="67"/>
        <v>0</v>
      </c>
      <c r="BE49" s="102">
        <f t="shared" si="67"/>
        <v>0</v>
      </c>
      <c r="BF49" s="263">
        <f t="shared" si="87"/>
        <v>279724434</v>
      </c>
      <c r="BG49" s="369"/>
      <c r="BH49" s="86">
        <f t="shared" si="68"/>
        <v>279724434</v>
      </c>
      <c r="BI49" s="86">
        <f t="shared" si="68"/>
        <v>0</v>
      </c>
      <c r="BJ49" s="86">
        <f t="shared" si="68"/>
        <v>0</v>
      </c>
      <c r="BK49" s="102">
        <f t="shared" si="68"/>
        <v>0</v>
      </c>
      <c r="BL49" s="263">
        <f t="shared" si="88"/>
        <v>279724434</v>
      </c>
      <c r="BM49" s="369"/>
      <c r="BN49" s="86">
        <f t="shared" si="69"/>
        <v>279724434</v>
      </c>
      <c r="BO49" s="86">
        <f t="shared" si="69"/>
        <v>0</v>
      </c>
      <c r="BP49" s="86">
        <f t="shared" si="69"/>
        <v>0</v>
      </c>
      <c r="BQ49" s="102">
        <f t="shared" si="69"/>
        <v>0</v>
      </c>
      <c r="BR49" s="263">
        <f t="shared" si="89"/>
        <v>279724434</v>
      </c>
      <c r="BS49" s="369"/>
      <c r="BT49" s="86">
        <f t="shared" si="70"/>
        <v>279724434</v>
      </c>
      <c r="BU49" s="86">
        <f t="shared" si="70"/>
        <v>0</v>
      </c>
      <c r="BV49" s="86">
        <f t="shared" si="70"/>
        <v>0</v>
      </c>
      <c r="BW49" s="102">
        <f t="shared" si="70"/>
        <v>0</v>
      </c>
      <c r="BX49" s="263">
        <f t="shared" si="90"/>
        <v>279724434</v>
      </c>
      <c r="BY49" s="369"/>
      <c r="BZ49" s="86">
        <f t="shared" si="71"/>
        <v>279724434</v>
      </c>
      <c r="CA49" s="86">
        <f t="shared" si="71"/>
        <v>0</v>
      </c>
      <c r="CB49" s="86">
        <f t="shared" si="71"/>
        <v>0</v>
      </c>
      <c r="CC49" s="102">
        <f t="shared" si="71"/>
        <v>0</v>
      </c>
      <c r="CD49" s="263">
        <f t="shared" si="91"/>
        <v>279724434</v>
      </c>
      <c r="CE49" s="369"/>
      <c r="CF49" s="86">
        <f t="shared" si="72"/>
        <v>279724434</v>
      </c>
      <c r="CG49" s="86">
        <f t="shared" si="72"/>
        <v>0</v>
      </c>
      <c r="CH49" s="86">
        <f t="shared" si="72"/>
        <v>0</v>
      </c>
      <c r="CI49" s="102">
        <f t="shared" si="72"/>
        <v>0</v>
      </c>
      <c r="CJ49" s="263">
        <f t="shared" si="92"/>
        <v>279724434</v>
      </c>
      <c r="CK49" s="369"/>
      <c r="CL49" s="86">
        <f t="shared" si="73"/>
        <v>279724434</v>
      </c>
      <c r="CM49" s="86">
        <f t="shared" si="73"/>
        <v>0</v>
      </c>
      <c r="CN49" s="86">
        <f t="shared" si="73"/>
        <v>0</v>
      </c>
      <c r="CO49" s="102">
        <f t="shared" si="73"/>
        <v>0</v>
      </c>
      <c r="CP49" s="263">
        <f t="shared" si="93"/>
        <v>279724434</v>
      </c>
      <c r="CQ49" s="369"/>
      <c r="CR49" s="86">
        <f t="shared" si="74"/>
        <v>279724434</v>
      </c>
      <c r="CS49" s="86">
        <f t="shared" si="74"/>
        <v>0</v>
      </c>
      <c r="CT49" s="86">
        <f t="shared" si="74"/>
        <v>0</v>
      </c>
      <c r="CU49" s="102">
        <f t="shared" si="74"/>
        <v>0</v>
      </c>
      <c r="CV49" s="263">
        <f t="shared" si="94"/>
        <v>279724434</v>
      </c>
      <c r="CW49" s="369"/>
      <c r="CX49" s="86">
        <f t="shared" si="75"/>
        <v>279724434</v>
      </c>
      <c r="CY49" s="86">
        <f t="shared" si="75"/>
        <v>0</v>
      </c>
      <c r="CZ49" s="86">
        <f t="shared" si="75"/>
        <v>0</v>
      </c>
      <c r="DA49" s="102">
        <f t="shared" si="75"/>
        <v>0</v>
      </c>
      <c r="DB49" s="263">
        <f t="shared" si="95"/>
        <v>279724434</v>
      </c>
      <c r="DC49" s="369"/>
      <c r="DD49" s="86">
        <f t="shared" si="76"/>
        <v>279724434</v>
      </c>
      <c r="DE49" s="86">
        <f t="shared" si="76"/>
        <v>0</v>
      </c>
      <c r="DF49" s="86">
        <f t="shared" si="76"/>
        <v>0</v>
      </c>
      <c r="DG49" s="102">
        <f t="shared" si="76"/>
        <v>0</v>
      </c>
      <c r="DH49" s="263">
        <f t="shared" si="96"/>
        <v>279724434</v>
      </c>
      <c r="DI49" s="369"/>
      <c r="DJ49" s="86">
        <f t="shared" si="77"/>
        <v>279724434</v>
      </c>
      <c r="DK49" s="86">
        <f t="shared" si="77"/>
        <v>0</v>
      </c>
      <c r="DL49" s="86">
        <f t="shared" si="77"/>
        <v>0</v>
      </c>
      <c r="DM49" s="102">
        <f t="shared" si="77"/>
        <v>0</v>
      </c>
      <c r="DN49" s="263">
        <f t="shared" si="97"/>
        <v>279724434</v>
      </c>
      <c r="DO49" s="369"/>
      <c r="DP49" s="86">
        <f t="shared" si="78"/>
        <v>279724434</v>
      </c>
      <c r="DQ49" s="86">
        <f t="shared" si="78"/>
        <v>0</v>
      </c>
      <c r="DR49" s="86">
        <f t="shared" si="78"/>
        <v>0</v>
      </c>
      <c r="DS49" s="102">
        <f t="shared" si="78"/>
        <v>0</v>
      </c>
      <c r="DT49" s="263">
        <f t="shared" si="98"/>
        <v>279724434</v>
      </c>
    </row>
    <row r="50" spans="1:124" s="6" customFormat="1" x14ac:dyDescent="0.2">
      <c r="B50" s="132">
        <v>26</v>
      </c>
      <c r="C50" s="133" t="s">
        <v>211</v>
      </c>
      <c r="D50" s="90"/>
      <c r="E50" s="369"/>
      <c r="F50" s="86">
        <f t="shared" si="59"/>
        <v>8372438.2566405702</v>
      </c>
      <c r="G50" s="86">
        <f t="shared" si="59"/>
        <v>2172665.08338243</v>
      </c>
      <c r="H50" s="86">
        <f t="shared" si="59"/>
        <v>15110212.414102601</v>
      </c>
      <c r="I50" s="102">
        <f t="shared" si="59"/>
        <v>278805.25137804798</v>
      </c>
      <c r="J50" s="263">
        <f t="shared" si="79"/>
        <v>25655315.754125603</v>
      </c>
      <c r="K50" s="369"/>
      <c r="L50" s="86">
        <f t="shared" si="60"/>
        <v>8372438.2566405702</v>
      </c>
      <c r="M50" s="86">
        <f t="shared" si="60"/>
        <v>2172665.08338243</v>
      </c>
      <c r="N50" s="86">
        <f t="shared" si="60"/>
        <v>15110212.414102601</v>
      </c>
      <c r="O50" s="102">
        <f t="shared" si="60"/>
        <v>278805.25137804798</v>
      </c>
      <c r="P50" s="263">
        <f t="shared" si="80"/>
        <v>25655315.754125603</v>
      </c>
      <c r="Q50" s="369"/>
      <c r="R50" s="86">
        <f t="shared" si="61"/>
        <v>8372438.2566405702</v>
      </c>
      <c r="S50" s="86">
        <f t="shared" si="61"/>
        <v>2172665.08338243</v>
      </c>
      <c r="T50" s="86">
        <f t="shared" si="61"/>
        <v>15110212.414102601</v>
      </c>
      <c r="U50" s="102">
        <f t="shared" si="61"/>
        <v>278805.25137804798</v>
      </c>
      <c r="V50" s="263">
        <f t="shared" si="81"/>
        <v>25655315.754125603</v>
      </c>
      <c r="W50" s="369"/>
      <c r="X50" s="86">
        <f t="shared" si="62"/>
        <v>8372438.2566405702</v>
      </c>
      <c r="Y50" s="86">
        <f t="shared" si="62"/>
        <v>2172665.08338243</v>
      </c>
      <c r="Z50" s="86">
        <f t="shared" si="62"/>
        <v>15110212.414102601</v>
      </c>
      <c r="AA50" s="102">
        <f t="shared" si="62"/>
        <v>278805.25137804798</v>
      </c>
      <c r="AB50" s="263">
        <f t="shared" si="82"/>
        <v>25655315.754125603</v>
      </c>
      <c r="AC50" s="369"/>
      <c r="AD50" s="86">
        <f t="shared" si="63"/>
        <v>8372438.2566405702</v>
      </c>
      <c r="AE50" s="86">
        <f t="shared" si="63"/>
        <v>2172665.08338243</v>
      </c>
      <c r="AF50" s="86">
        <f t="shared" si="63"/>
        <v>15110212.414102601</v>
      </c>
      <c r="AG50" s="102">
        <f t="shared" si="63"/>
        <v>278805.25137804798</v>
      </c>
      <c r="AH50" s="263">
        <f t="shared" si="83"/>
        <v>25655315.754125603</v>
      </c>
      <c r="AI50" s="369"/>
      <c r="AJ50" s="86">
        <f t="shared" si="64"/>
        <v>8372438.2566405702</v>
      </c>
      <c r="AK50" s="86">
        <f t="shared" si="64"/>
        <v>2172665.08338243</v>
      </c>
      <c r="AL50" s="86">
        <f t="shared" si="64"/>
        <v>15110212.414102601</v>
      </c>
      <c r="AM50" s="102">
        <f t="shared" si="64"/>
        <v>278805.25137804798</v>
      </c>
      <c r="AN50" s="263">
        <f t="shared" si="84"/>
        <v>25655315.754125603</v>
      </c>
      <c r="AO50" s="369"/>
      <c r="AP50" s="86">
        <f t="shared" si="65"/>
        <v>8372438.2566405702</v>
      </c>
      <c r="AQ50" s="86">
        <f t="shared" si="65"/>
        <v>2172665.08338243</v>
      </c>
      <c r="AR50" s="86">
        <f t="shared" si="65"/>
        <v>15110212.414102601</v>
      </c>
      <c r="AS50" s="102">
        <f t="shared" si="65"/>
        <v>278805.25137804798</v>
      </c>
      <c r="AT50" s="263">
        <f t="shared" si="85"/>
        <v>25655315.754125603</v>
      </c>
      <c r="AU50" s="369"/>
      <c r="AV50" s="86">
        <f t="shared" si="66"/>
        <v>8372438.2566405702</v>
      </c>
      <c r="AW50" s="86">
        <f t="shared" si="66"/>
        <v>2172665.08338243</v>
      </c>
      <c r="AX50" s="86">
        <f t="shared" si="66"/>
        <v>15110212.414102601</v>
      </c>
      <c r="AY50" s="102">
        <f t="shared" si="66"/>
        <v>278805.25137804798</v>
      </c>
      <c r="AZ50" s="263">
        <f t="shared" si="86"/>
        <v>25655315.754125603</v>
      </c>
      <c r="BA50" s="369"/>
      <c r="BB50" s="86">
        <f t="shared" si="67"/>
        <v>8372438.2566405702</v>
      </c>
      <c r="BC50" s="86">
        <f t="shared" si="67"/>
        <v>2172665.08338243</v>
      </c>
      <c r="BD50" s="86">
        <f t="shared" si="67"/>
        <v>15110212.414102601</v>
      </c>
      <c r="BE50" s="102">
        <f t="shared" si="67"/>
        <v>278805.25137804798</v>
      </c>
      <c r="BF50" s="263">
        <f t="shared" si="87"/>
        <v>25655315.754125603</v>
      </c>
      <c r="BG50" s="369"/>
      <c r="BH50" s="86">
        <f t="shared" si="68"/>
        <v>8372438.2566405702</v>
      </c>
      <c r="BI50" s="86">
        <f t="shared" si="68"/>
        <v>2172665.08338243</v>
      </c>
      <c r="BJ50" s="86">
        <f t="shared" si="68"/>
        <v>15110212.414102601</v>
      </c>
      <c r="BK50" s="102">
        <f t="shared" si="68"/>
        <v>278805.25137804798</v>
      </c>
      <c r="BL50" s="263">
        <f t="shared" si="88"/>
        <v>25655315.754125603</v>
      </c>
      <c r="BM50" s="369"/>
      <c r="BN50" s="86">
        <f t="shared" si="69"/>
        <v>8372438.2566405702</v>
      </c>
      <c r="BO50" s="86">
        <f t="shared" si="69"/>
        <v>2172665.08338243</v>
      </c>
      <c r="BP50" s="86">
        <f t="shared" si="69"/>
        <v>15110212.414102601</v>
      </c>
      <c r="BQ50" s="102">
        <f t="shared" si="69"/>
        <v>278805.25137804798</v>
      </c>
      <c r="BR50" s="263">
        <f t="shared" si="89"/>
        <v>25655315.754125603</v>
      </c>
      <c r="BS50" s="369"/>
      <c r="BT50" s="86">
        <f t="shared" si="70"/>
        <v>8372438.2566405702</v>
      </c>
      <c r="BU50" s="86">
        <f t="shared" si="70"/>
        <v>2172665.08338243</v>
      </c>
      <c r="BV50" s="86">
        <f t="shared" si="70"/>
        <v>15110212.414102601</v>
      </c>
      <c r="BW50" s="102">
        <f t="shared" si="70"/>
        <v>278805.25137804798</v>
      </c>
      <c r="BX50" s="263">
        <f t="shared" si="90"/>
        <v>25655315.754125603</v>
      </c>
      <c r="BY50" s="369"/>
      <c r="BZ50" s="86">
        <f t="shared" si="71"/>
        <v>8372438.2566405702</v>
      </c>
      <c r="CA50" s="86">
        <f t="shared" si="71"/>
        <v>2172665.08338243</v>
      </c>
      <c r="CB50" s="86">
        <f t="shared" si="71"/>
        <v>15110212.414102601</v>
      </c>
      <c r="CC50" s="102">
        <f t="shared" si="71"/>
        <v>278805.25137804798</v>
      </c>
      <c r="CD50" s="263">
        <f t="shared" si="91"/>
        <v>25655315.754125603</v>
      </c>
      <c r="CE50" s="369"/>
      <c r="CF50" s="86">
        <f t="shared" si="72"/>
        <v>8372438.2566405702</v>
      </c>
      <c r="CG50" s="86">
        <f t="shared" si="72"/>
        <v>2172665.08338243</v>
      </c>
      <c r="CH50" s="86">
        <f t="shared" si="72"/>
        <v>15110212.414102601</v>
      </c>
      <c r="CI50" s="102">
        <f t="shared" si="72"/>
        <v>278805.25137804798</v>
      </c>
      <c r="CJ50" s="263">
        <f t="shared" si="92"/>
        <v>25655315.754125603</v>
      </c>
      <c r="CK50" s="369"/>
      <c r="CL50" s="86">
        <f t="shared" si="73"/>
        <v>8372438.2566405702</v>
      </c>
      <c r="CM50" s="86">
        <f t="shared" si="73"/>
        <v>2172665.08338243</v>
      </c>
      <c r="CN50" s="86">
        <f t="shared" si="73"/>
        <v>15110212.414102601</v>
      </c>
      <c r="CO50" s="102">
        <f t="shared" si="73"/>
        <v>278805.25137804798</v>
      </c>
      <c r="CP50" s="263">
        <f t="shared" si="93"/>
        <v>25655315.754125603</v>
      </c>
      <c r="CQ50" s="369"/>
      <c r="CR50" s="86">
        <f t="shared" si="74"/>
        <v>8372438.2566405702</v>
      </c>
      <c r="CS50" s="86">
        <f t="shared" si="74"/>
        <v>2172665.08338243</v>
      </c>
      <c r="CT50" s="86">
        <f t="shared" si="74"/>
        <v>15110212.414102601</v>
      </c>
      <c r="CU50" s="102">
        <f t="shared" si="74"/>
        <v>278805.25137804798</v>
      </c>
      <c r="CV50" s="263">
        <f t="shared" si="94"/>
        <v>25655315.754125603</v>
      </c>
      <c r="CW50" s="369"/>
      <c r="CX50" s="86">
        <f t="shared" si="75"/>
        <v>8372438.2566405702</v>
      </c>
      <c r="CY50" s="86">
        <f t="shared" si="75"/>
        <v>2172665.08338243</v>
      </c>
      <c r="CZ50" s="86">
        <f t="shared" si="75"/>
        <v>15110212.414102601</v>
      </c>
      <c r="DA50" s="102">
        <f t="shared" si="75"/>
        <v>278805.25137804798</v>
      </c>
      <c r="DB50" s="263">
        <f t="shared" si="95"/>
        <v>25655315.754125603</v>
      </c>
      <c r="DC50" s="369"/>
      <c r="DD50" s="86">
        <f t="shared" si="76"/>
        <v>8372438.2566405702</v>
      </c>
      <c r="DE50" s="86">
        <f t="shared" si="76"/>
        <v>2172665.08338243</v>
      </c>
      <c r="DF50" s="86">
        <f t="shared" si="76"/>
        <v>15110212.414102601</v>
      </c>
      <c r="DG50" s="102">
        <f t="shared" si="76"/>
        <v>278805.25137804798</v>
      </c>
      <c r="DH50" s="263">
        <f t="shared" si="96"/>
        <v>25655315.754125603</v>
      </c>
      <c r="DI50" s="369"/>
      <c r="DJ50" s="86">
        <f t="shared" si="77"/>
        <v>8372438.2566405702</v>
      </c>
      <c r="DK50" s="86">
        <f t="shared" si="77"/>
        <v>2172665.08338243</v>
      </c>
      <c r="DL50" s="86">
        <f t="shared" si="77"/>
        <v>15110212.414102601</v>
      </c>
      <c r="DM50" s="102">
        <f t="shared" si="77"/>
        <v>278805.25137804798</v>
      </c>
      <c r="DN50" s="263">
        <f t="shared" si="97"/>
        <v>25655315.754125603</v>
      </c>
      <c r="DO50" s="369"/>
      <c r="DP50" s="86">
        <f t="shared" si="78"/>
        <v>8372438.2566405702</v>
      </c>
      <c r="DQ50" s="86">
        <f t="shared" si="78"/>
        <v>2172665.08338243</v>
      </c>
      <c r="DR50" s="86">
        <f t="shared" si="78"/>
        <v>15110212.414102601</v>
      </c>
      <c r="DS50" s="102">
        <f t="shared" si="78"/>
        <v>278805.25137804798</v>
      </c>
      <c r="DT50" s="263">
        <f t="shared" si="98"/>
        <v>25655315.754125603</v>
      </c>
    </row>
    <row r="51" spans="1:124" s="241" customFormat="1" x14ac:dyDescent="0.2">
      <c r="B51" s="390">
        <v>30</v>
      </c>
      <c r="C51" s="391" t="s">
        <v>212</v>
      </c>
      <c r="D51" s="370"/>
      <c r="E51" s="366"/>
      <c r="F51" s="371"/>
      <c r="G51" s="371"/>
      <c r="H51" s="371"/>
      <c r="I51" s="392"/>
      <c r="J51" s="368">
        <f>SUM(J52:J56)</f>
        <v>646675598.5419445</v>
      </c>
      <c r="K51" s="366"/>
      <c r="L51" s="371"/>
      <c r="M51" s="371"/>
      <c r="N51" s="371"/>
      <c r="O51" s="392"/>
      <c r="P51" s="368">
        <f>SUM(P52:P56)</f>
        <v>646675598.5419445</v>
      </c>
      <c r="Q51" s="366"/>
      <c r="R51" s="371"/>
      <c r="S51" s="371"/>
      <c r="T51" s="371"/>
      <c r="U51" s="392"/>
      <c r="V51" s="368">
        <f>SUM(V52:V56)</f>
        <v>646675598.5419445</v>
      </c>
      <c r="W51" s="366"/>
      <c r="X51" s="371"/>
      <c r="Y51" s="371"/>
      <c r="Z51" s="371"/>
      <c r="AA51" s="392"/>
      <c r="AB51" s="368">
        <f>SUM(AB52:AB56)</f>
        <v>646675598.5419445</v>
      </c>
      <c r="AC51" s="366"/>
      <c r="AD51" s="371"/>
      <c r="AE51" s="371"/>
      <c r="AF51" s="371"/>
      <c r="AG51" s="392"/>
      <c r="AH51" s="368">
        <f>SUM(AH52:AH56)</f>
        <v>646675598.5419445</v>
      </c>
      <c r="AI51" s="366"/>
      <c r="AJ51" s="371"/>
      <c r="AK51" s="371"/>
      <c r="AL51" s="371"/>
      <c r="AM51" s="392"/>
      <c r="AN51" s="368">
        <f>SUM(AN52:AN56)</f>
        <v>646675598.5419445</v>
      </c>
      <c r="AO51" s="366"/>
      <c r="AP51" s="371"/>
      <c r="AQ51" s="371"/>
      <c r="AR51" s="371"/>
      <c r="AS51" s="392"/>
      <c r="AT51" s="368">
        <f>SUM(AT52:AT56)</f>
        <v>646675598.5419445</v>
      </c>
      <c r="AU51" s="366"/>
      <c r="AV51" s="371"/>
      <c r="AW51" s="371"/>
      <c r="AX51" s="371"/>
      <c r="AY51" s="392"/>
      <c r="AZ51" s="368">
        <f>SUM(AZ52:AZ56)</f>
        <v>646675598.5419445</v>
      </c>
      <c r="BA51" s="366"/>
      <c r="BB51" s="371"/>
      <c r="BC51" s="371"/>
      <c r="BD51" s="371"/>
      <c r="BE51" s="392"/>
      <c r="BF51" s="368">
        <f>SUM(BF52:BF56)</f>
        <v>646675598.5419445</v>
      </c>
      <c r="BG51" s="366"/>
      <c r="BH51" s="371"/>
      <c r="BI51" s="371"/>
      <c r="BJ51" s="371"/>
      <c r="BK51" s="392"/>
      <c r="BL51" s="368">
        <f>SUM(BL52:BL56)</f>
        <v>646675598.5419445</v>
      </c>
      <c r="BM51" s="366"/>
      <c r="BN51" s="371"/>
      <c r="BO51" s="371"/>
      <c r="BP51" s="371"/>
      <c r="BQ51" s="392"/>
      <c r="BR51" s="368">
        <f>SUM(BR52:BR56)</f>
        <v>646675598.5419445</v>
      </c>
      <c r="BS51" s="366"/>
      <c r="BT51" s="371"/>
      <c r="BU51" s="371"/>
      <c r="BV51" s="371"/>
      <c r="BW51" s="392"/>
      <c r="BX51" s="368">
        <f>SUM(BX52:BX56)</f>
        <v>646675598.5419445</v>
      </c>
      <c r="BY51" s="366"/>
      <c r="BZ51" s="371"/>
      <c r="CA51" s="371"/>
      <c r="CB51" s="371"/>
      <c r="CC51" s="392"/>
      <c r="CD51" s="368">
        <f>SUM(CD52:CD56)</f>
        <v>646675598.5419445</v>
      </c>
      <c r="CE51" s="366"/>
      <c r="CF51" s="371"/>
      <c r="CG51" s="371"/>
      <c r="CH51" s="371"/>
      <c r="CI51" s="392"/>
      <c r="CJ51" s="368">
        <f>SUM(CJ52:CJ56)</f>
        <v>646675598.5419445</v>
      </c>
      <c r="CK51" s="366"/>
      <c r="CL51" s="371"/>
      <c r="CM51" s="371"/>
      <c r="CN51" s="371"/>
      <c r="CO51" s="392"/>
      <c r="CP51" s="368">
        <f>SUM(CP52:CP56)</f>
        <v>646675598.5419445</v>
      </c>
      <c r="CQ51" s="366"/>
      <c r="CR51" s="371"/>
      <c r="CS51" s="371"/>
      <c r="CT51" s="371"/>
      <c r="CU51" s="392"/>
      <c r="CV51" s="368">
        <f>SUM(CV52:CV56)</f>
        <v>646675598.5419445</v>
      </c>
      <c r="CW51" s="366"/>
      <c r="CX51" s="371"/>
      <c r="CY51" s="371"/>
      <c r="CZ51" s="371"/>
      <c r="DA51" s="392"/>
      <c r="DB51" s="368">
        <f>SUM(DB52:DB56)</f>
        <v>646675598.5419445</v>
      </c>
      <c r="DC51" s="366"/>
      <c r="DD51" s="371"/>
      <c r="DE51" s="371"/>
      <c r="DF51" s="371"/>
      <c r="DG51" s="392"/>
      <c r="DH51" s="368">
        <f>SUM(DH52:DH56)</f>
        <v>646675598.5419445</v>
      </c>
      <c r="DI51" s="366"/>
      <c r="DJ51" s="371"/>
      <c r="DK51" s="371"/>
      <c r="DL51" s="371"/>
      <c r="DM51" s="392"/>
      <c r="DN51" s="368">
        <f>SUM(DN52:DN56)</f>
        <v>646675598.5419445</v>
      </c>
      <c r="DO51" s="366"/>
      <c r="DP51" s="371"/>
      <c r="DQ51" s="371"/>
      <c r="DR51" s="371"/>
      <c r="DS51" s="392"/>
      <c r="DT51" s="368">
        <f>SUM(DT52:DT56)</f>
        <v>646675598.5419445</v>
      </c>
    </row>
    <row r="52" spans="1:124" s="6" customFormat="1" x14ac:dyDescent="0.2">
      <c r="B52" s="95">
        <v>31</v>
      </c>
      <c r="C52" s="134" t="s">
        <v>213</v>
      </c>
      <c r="D52" s="13"/>
      <c r="E52" s="13"/>
      <c r="F52" s="86"/>
      <c r="G52" s="86"/>
      <c r="H52" s="86"/>
      <c r="I52" s="135"/>
      <c r="J52" s="259">
        <f>G43*'SFR Relationships'!$D$36*I43/J42/'SFR Relationships'!$D$31/'SFR Relationships'!$D$32+H43*'SFR Relationships'!$D$34</f>
        <v>144048844.69255552</v>
      </c>
      <c r="K52" s="13"/>
      <c r="L52" s="86"/>
      <c r="M52" s="86"/>
      <c r="N52" s="86"/>
      <c r="O52" s="135"/>
      <c r="P52" s="259">
        <f>M43*'SFR Relationships'!$D$36*O43/P42/'SFR Relationships'!$D$31/'SFR Relationships'!$D$32+N43*'SFR Relationships'!$D$34</f>
        <v>144048844.69255552</v>
      </c>
      <c r="Q52" s="13"/>
      <c r="R52" s="86"/>
      <c r="S52" s="86"/>
      <c r="T52" s="86"/>
      <c r="U52" s="135"/>
      <c r="V52" s="259">
        <f>S43*'SFR Relationships'!$D$36*U43/V42/'SFR Relationships'!$D$31/'SFR Relationships'!$D$32+T43*'SFR Relationships'!$D$34</f>
        <v>144048844.69255552</v>
      </c>
      <c r="W52" s="13"/>
      <c r="X52" s="86"/>
      <c r="Y52" s="86"/>
      <c r="Z52" s="86"/>
      <c r="AA52" s="135"/>
      <c r="AB52" s="259">
        <f>Y43*'SFR Relationships'!$D$36*AA43/AB42/'SFR Relationships'!$D$31/'SFR Relationships'!$D$32+Z43*'SFR Relationships'!$D$34</f>
        <v>144048844.69255552</v>
      </c>
      <c r="AC52" s="13"/>
      <c r="AD52" s="86"/>
      <c r="AE52" s="86"/>
      <c r="AF52" s="86"/>
      <c r="AG52" s="135"/>
      <c r="AH52" s="259">
        <f>AE43*'SFR Relationships'!$D$36*AG43/AH42/'SFR Relationships'!$D$31/'SFR Relationships'!$D$32+AF43*'SFR Relationships'!$D$34</f>
        <v>144048844.69255552</v>
      </c>
      <c r="AI52" s="13"/>
      <c r="AJ52" s="86"/>
      <c r="AK52" s="86"/>
      <c r="AL52" s="86"/>
      <c r="AM52" s="135"/>
      <c r="AN52" s="259">
        <f>AK43*'SFR Relationships'!$D$36*AM43/AN42/'SFR Relationships'!$D$31/'SFR Relationships'!$D$32+AL43*'SFR Relationships'!$D$34</f>
        <v>144048844.69255552</v>
      </c>
      <c r="AO52" s="13"/>
      <c r="AP52" s="86"/>
      <c r="AQ52" s="86"/>
      <c r="AR52" s="86"/>
      <c r="AS52" s="135"/>
      <c r="AT52" s="259">
        <f>AQ43*'SFR Relationships'!$D$36*AS43/AT42/'SFR Relationships'!$D$31/'SFR Relationships'!$D$32+AR43*'SFR Relationships'!$D$34</f>
        <v>144048844.69255552</v>
      </c>
      <c r="AU52" s="13"/>
      <c r="AV52" s="86"/>
      <c r="AW52" s="86"/>
      <c r="AX52" s="86"/>
      <c r="AY52" s="135"/>
      <c r="AZ52" s="259">
        <f>AW43*'SFR Relationships'!$D$36*AY43/AZ42/'SFR Relationships'!$D$31/'SFR Relationships'!$D$32+AX43*'SFR Relationships'!$D$34</f>
        <v>144048844.69255552</v>
      </c>
      <c r="BA52" s="13"/>
      <c r="BB52" s="86"/>
      <c r="BC52" s="86"/>
      <c r="BD52" s="86"/>
      <c r="BE52" s="135"/>
      <c r="BF52" s="259">
        <f>BC43*'SFR Relationships'!$D$36*BE43/BF42/'SFR Relationships'!$D$31/'SFR Relationships'!$D$32+BD43*'SFR Relationships'!$D$34</f>
        <v>144048844.69255552</v>
      </c>
      <c r="BG52" s="13"/>
      <c r="BH52" s="86"/>
      <c r="BI52" s="86"/>
      <c r="BJ52" s="86"/>
      <c r="BK52" s="135"/>
      <c r="BL52" s="259">
        <f>BI43*'SFR Relationships'!$D$36*BK43/BL42/'SFR Relationships'!$D$31/'SFR Relationships'!$D$32+BJ43*'SFR Relationships'!$D$34</f>
        <v>144048844.69255552</v>
      </c>
      <c r="BM52" s="13"/>
      <c r="BN52" s="86"/>
      <c r="BO52" s="86"/>
      <c r="BP52" s="86"/>
      <c r="BQ52" s="135"/>
      <c r="BR52" s="259">
        <f>BO43*'SFR Relationships'!$D$36*BQ43/BR42/'SFR Relationships'!$D$31/'SFR Relationships'!$D$32+BP43*'SFR Relationships'!$D$34</f>
        <v>144048844.69255552</v>
      </c>
      <c r="BS52" s="13"/>
      <c r="BT52" s="86"/>
      <c r="BU52" s="86"/>
      <c r="BV52" s="86"/>
      <c r="BW52" s="135"/>
      <c r="BX52" s="259">
        <f>BU43*'SFR Relationships'!$D$36*BW43/BX42/'SFR Relationships'!$D$31/'SFR Relationships'!$D$32+BV43*'SFR Relationships'!$D$34</f>
        <v>144048844.69255552</v>
      </c>
      <c r="BY52" s="13"/>
      <c r="BZ52" s="86"/>
      <c r="CA52" s="86"/>
      <c r="CB52" s="86"/>
      <c r="CC52" s="135"/>
      <c r="CD52" s="259">
        <f>CA43*'SFR Relationships'!$D$36*CC43/CD42/'SFR Relationships'!$D$31/'SFR Relationships'!$D$32+CB43*'SFR Relationships'!$D$34</f>
        <v>144048844.69255552</v>
      </c>
      <c r="CE52" s="13"/>
      <c r="CF52" s="86"/>
      <c r="CG52" s="86"/>
      <c r="CH52" s="86"/>
      <c r="CI52" s="135"/>
      <c r="CJ52" s="259">
        <f>CG43*'SFR Relationships'!$D$36*CI43/CJ42/'SFR Relationships'!$D$31/'SFR Relationships'!$D$32+CH43*'SFR Relationships'!$D$34</f>
        <v>144048844.69255552</v>
      </c>
      <c r="CK52" s="13"/>
      <c r="CL52" s="86"/>
      <c r="CM52" s="86"/>
      <c r="CN52" s="86"/>
      <c r="CO52" s="135"/>
      <c r="CP52" s="259">
        <f>CM43*'SFR Relationships'!$D$36*CO43/CP42/'SFR Relationships'!$D$31/'SFR Relationships'!$D$32+CN43*'SFR Relationships'!$D$34</f>
        <v>144048844.69255552</v>
      </c>
      <c r="CQ52" s="13"/>
      <c r="CR52" s="86"/>
      <c r="CS52" s="86"/>
      <c r="CT52" s="86"/>
      <c r="CU52" s="135"/>
      <c r="CV52" s="259">
        <f>CS43*'SFR Relationships'!$D$36*CU43/CV42/'SFR Relationships'!$D$31/'SFR Relationships'!$D$32+CT43*'SFR Relationships'!$D$34</f>
        <v>144048844.69255552</v>
      </c>
      <c r="CW52" s="13"/>
      <c r="CX52" s="86"/>
      <c r="CY52" s="86"/>
      <c r="CZ52" s="86"/>
      <c r="DA52" s="135"/>
      <c r="DB52" s="259">
        <f>CY43*'SFR Relationships'!$D$36*DA43/DB42/'SFR Relationships'!$D$31/'SFR Relationships'!$D$32+CZ43*'SFR Relationships'!$D$34</f>
        <v>144048844.69255552</v>
      </c>
      <c r="DC52" s="13"/>
      <c r="DD52" s="86"/>
      <c r="DE52" s="86"/>
      <c r="DF52" s="86"/>
      <c r="DG52" s="135"/>
      <c r="DH52" s="259">
        <f>DE43*'SFR Relationships'!$D$36*DG43/DH42/'SFR Relationships'!$D$31/'SFR Relationships'!$D$32+DF43*'SFR Relationships'!$D$34</f>
        <v>144048844.69255552</v>
      </c>
      <c r="DI52" s="13"/>
      <c r="DJ52" s="86"/>
      <c r="DK52" s="86"/>
      <c r="DL52" s="86"/>
      <c r="DM52" s="135"/>
      <c r="DN52" s="259">
        <f>DK43*'SFR Relationships'!$D$36*DM43/DN42/'SFR Relationships'!$D$31/'SFR Relationships'!$D$32+DL43*'SFR Relationships'!$D$34</f>
        <v>144048844.69255552</v>
      </c>
      <c r="DO52" s="13"/>
      <c r="DP52" s="86"/>
      <c r="DQ52" s="86"/>
      <c r="DR52" s="86"/>
      <c r="DS52" s="135"/>
      <c r="DT52" s="259">
        <f>DQ43*'SFR Relationships'!$D$36*DS43/DT42/'SFR Relationships'!$D$31/'SFR Relationships'!$D$32+DR43*'SFR Relationships'!$D$34</f>
        <v>144048844.69255552</v>
      </c>
    </row>
    <row r="53" spans="1:124" s="6" customFormat="1" x14ac:dyDescent="0.2">
      <c r="B53" s="95">
        <v>32</v>
      </c>
      <c r="C53" s="134" t="s">
        <v>214</v>
      </c>
      <c r="D53" s="13" t="s">
        <v>215</v>
      </c>
      <c r="E53" s="13"/>
      <c r="F53" s="86"/>
      <c r="G53" s="86"/>
      <c r="H53" s="86"/>
      <c r="I53" s="135"/>
      <c r="J53" s="259">
        <f>H43*'SFR Relationships'!$D$34*'SFR Relationships'!$D$37*J42/'SFR Relationships'!$D$30</f>
        <v>381996634.10832828</v>
      </c>
      <c r="K53" s="13"/>
      <c r="L53" s="86"/>
      <c r="M53" s="86"/>
      <c r="N53" s="86"/>
      <c r="O53" s="135"/>
      <c r="P53" s="259">
        <f>N43*'SFR Relationships'!$D$34*'SFR Relationships'!$D$37*P42/'SFR Relationships'!$D$30</f>
        <v>381996634.10832828</v>
      </c>
      <c r="Q53" s="13"/>
      <c r="R53" s="86"/>
      <c r="S53" s="86"/>
      <c r="T53" s="86"/>
      <c r="U53" s="135"/>
      <c r="V53" s="259">
        <f>T43*'SFR Relationships'!$D$34*'SFR Relationships'!$D$37*V42/'SFR Relationships'!$D$30</f>
        <v>381996634.10832828</v>
      </c>
      <c r="W53" s="13"/>
      <c r="X53" s="86"/>
      <c r="Y53" s="86"/>
      <c r="Z53" s="86"/>
      <c r="AA53" s="135"/>
      <c r="AB53" s="259">
        <f>Z43*'SFR Relationships'!$D$34*'SFR Relationships'!$D$37*AB42/'SFR Relationships'!$D$30</f>
        <v>381996634.10832828</v>
      </c>
      <c r="AC53" s="13"/>
      <c r="AD53" s="86"/>
      <c r="AE53" s="86"/>
      <c r="AF53" s="86"/>
      <c r="AG53" s="135"/>
      <c r="AH53" s="259">
        <f>AF43*'SFR Relationships'!$D$34*'SFR Relationships'!$D$37*AH42/'SFR Relationships'!$D$30</f>
        <v>381996634.10832828</v>
      </c>
      <c r="AI53" s="13"/>
      <c r="AJ53" s="86"/>
      <c r="AK53" s="86"/>
      <c r="AL53" s="86"/>
      <c r="AM53" s="135"/>
      <c r="AN53" s="259">
        <f>AL43*'SFR Relationships'!$D$34*'SFR Relationships'!$D$37*AN42/'SFR Relationships'!$D$30</f>
        <v>381996634.10832828</v>
      </c>
      <c r="AO53" s="13"/>
      <c r="AP53" s="86"/>
      <c r="AQ53" s="86"/>
      <c r="AR53" s="86"/>
      <c r="AS53" s="135"/>
      <c r="AT53" s="259">
        <f>AR43*'SFR Relationships'!$D$34*'SFR Relationships'!$D$37*AT42/'SFR Relationships'!$D$30</f>
        <v>381996634.10832828</v>
      </c>
      <c r="AU53" s="13"/>
      <c r="AV53" s="86"/>
      <c r="AW53" s="86"/>
      <c r="AX53" s="86"/>
      <c r="AY53" s="135"/>
      <c r="AZ53" s="259">
        <f>AX43*'SFR Relationships'!$D$34*'SFR Relationships'!$D$37*AZ42/'SFR Relationships'!$D$30</f>
        <v>381996634.10832828</v>
      </c>
      <c r="BA53" s="13"/>
      <c r="BB53" s="86"/>
      <c r="BC53" s="86"/>
      <c r="BD53" s="86"/>
      <c r="BE53" s="135"/>
      <c r="BF53" s="259">
        <f>BD43*'SFR Relationships'!$D$34*'SFR Relationships'!$D$37*BF42/'SFR Relationships'!$D$30</f>
        <v>381996634.10832828</v>
      </c>
      <c r="BG53" s="13"/>
      <c r="BH53" s="86"/>
      <c r="BI53" s="86"/>
      <c r="BJ53" s="86"/>
      <c r="BK53" s="135"/>
      <c r="BL53" s="259">
        <f>BJ43*'SFR Relationships'!$D$34*'SFR Relationships'!$D$37*BL42/'SFR Relationships'!$D$30</f>
        <v>381996634.10832828</v>
      </c>
      <c r="BM53" s="13"/>
      <c r="BN53" s="86"/>
      <c r="BO53" s="86"/>
      <c r="BP53" s="86"/>
      <c r="BQ53" s="135"/>
      <c r="BR53" s="259">
        <f>BP43*'SFR Relationships'!$D$34*'SFR Relationships'!$D$37*BR42/'SFR Relationships'!$D$30</f>
        <v>381996634.10832828</v>
      </c>
      <c r="BS53" s="13"/>
      <c r="BT53" s="86"/>
      <c r="BU53" s="86"/>
      <c r="BV53" s="86"/>
      <c r="BW53" s="135"/>
      <c r="BX53" s="259">
        <f>BV43*'SFR Relationships'!$D$34*'SFR Relationships'!$D$37*BX42/'SFR Relationships'!$D$30</f>
        <v>381996634.10832828</v>
      </c>
      <c r="BY53" s="13"/>
      <c r="BZ53" s="86"/>
      <c r="CA53" s="86"/>
      <c r="CB53" s="86"/>
      <c r="CC53" s="135"/>
      <c r="CD53" s="259">
        <f>CB43*'SFR Relationships'!$D$34*'SFR Relationships'!$D$37*CD42/'SFR Relationships'!$D$30</f>
        <v>381996634.10832828</v>
      </c>
      <c r="CE53" s="13"/>
      <c r="CF53" s="86"/>
      <c r="CG53" s="86"/>
      <c r="CH53" s="86"/>
      <c r="CI53" s="135"/>
      <c r="CJ53" s="259">
        <f>CH43*'SFR Relationships'!$D$34*'SFR Relationships'!$D$37*CJ42/'SFR Relationships'!$D$30</f>
        <v>381996634.10832828</v>
      </c>
      <c r="CK53" s="13"/>
      <c r="CL53" s="86"/>
      <c r="CM53" s="86"/>
      <c r="CN53" s="86"/>
      <c r="CO53" s="135"/>
      <c r="CP53" s="259">
        <f>CN43*'SFR Relationships'!$D$34*'SFR Relationships'!$D$37*CP42/'SFR Relationships'!$D$30</f>
        <v>381996634.10832828</v>
      </c>
      <c r="CQ53" s="13"/>
      <c r="CR53" s="86"/>
      <c r="CS53" s="86"/>
      <c r="CT53" s="86"/>
      <c r="CU53" s="135"/>
      <c r="CV53" s="259">
        <f>CT43*'SFR Relationships'!$D$34*'SFR Relationships'!$D$37*CV42/'SFR Relationships'!$D$30</f>
        <v>381996634.10832828</v>
      </c>
      <c r="CW53" s="13"/>
      <c r="CX53" s="86"/>
      <c r="CY53" s="86"/>
      <c r="CZ53" s="86"/>
      <c r="DA53" s="135"/>
      <c r="DB53" s="259">
        <f>CZ43*'SFR Relationships'!$D$34*'SFR Relationships'!$D$37*DB42/'SFR Relationships'!$D$30</f>
        <v>381996634.10832828</v>
      </c>
      <c r="DC53" s="13"/>
      <c r="DD53" s="86"/>
      <c r="DE53" s="86"/>
      <c r="DF53" s="86"/>
      <c r="DG53" s="135"/>
      <c r="DH53" s="259">
        <f>DF43*'SFR Relationships'!$D$34*'SFR Relationships'!$D$37*DH42/'SFR Relationships'!$D$30</f>
        <v>381996634.10832828</v>
      </c>
      <c r="DI53" s="13"/>
      <c r="DJ53" s="86"/>
      <c r="DK53" s="86"/>
      <c r="DL53" s="86"/>
      <c r="DM53" s="135"/>
      <c r="DN53" s="259">
        <f>DL43*'SFR Relationships'!$D$34*'SFR Relationships'!$D$37*DN42/'SFR Relationships'!$D$30</f>
        <v>381996634.10832828</v>
      </c>
      <c r="DO53" s="13"/>
      <c r="DP53" s="86"/>
      <c r="DQ53" s="86"/>
      <c r="DR53" s="86"/>
      <c r="DS53" s="135"/>
      <c r="DT53" s="259">
        <f>DR43*'SFR Relationships'!$D$34*'SFR Relationships'!$D$37*DT42/'SFR Relationships'!$D$30</f>
        <v>381996634.10832828</v>
      </c>
    </row>
    <row r="54" spans="1:124" s="6" customFormat="1" x14ac:dyDescent="0.2">
      <c r="B54" s="95">
        <v>33</v>
      </c>
      <c r="C54" s="134" t="s">
        <v>216</v>
      </c>
      <c r="D54" s="13"/>
      <c r="E54" s="13"/>
      <c r="F54" s="86"/>
      <c r="G54" s="86"/>
      <c r="H54" s="86"/>
      <c r="I54" s="135"/>
      <c r="J54" s="259">
        <f>J53*'SFR Relationships'!$D$38</f>
        <v>16070621.323853202</v>
      </c>
      <c r="K54" s="13"/>
      <c r="L54" s="86"/>
      <c r="M54" s="86"/>
      <c r="N54" s="86"/>
      <c r="O54" s="135"/>
      <c r="P54" s="259">
        <f>P53*'SFR Relationships'!$D$38</f>
        <v>16070621.323853202</v>
      </c>
      <c r="Q54" s="13"/>
      <c r="R54" s="86"/>
      <c r="S54" s="86"/>
      <c r="T54" s="86"/>
      <c r="U54" s="135"/>
      <c r="V54" s="259">
        <f>V53*'SFR Relationships'!$D$38</f>
        <v>16070621.323853202</v>
      </c>
      <c r="W54" s="13"/>
      <c r="X54" s="86"/>
      <c r="Y54" s="86"/>
      <c r="Z54" s="86"/>
      <c r="AA54" s="135"/>
      <c r="AB54" s="259">
        <f>AB53*'SFR Relationships'!$D$38</f>
        <v>16070621.323853202</v>
      </c>
      <c r="AC54" s="13"/>
      <c r="AD54" s="86"/>
      <c r="AE54" s="86"/>
      <c r="AF54" s="86"/>
      <c r="AG54" s="135"/>
      <c r="AH54" s="259">
        <f>AH53*'SFR Relationships'!$D$38</f>
        <v>16070621.323853202</v>
      </c>
      <c r="AI54" s="13"/>
      <c r="AJ54" s="86"/>
      <c r="AK54" s="86"/>
      <c r="AL54" s="86"/>
      <c r="AM54" s="135"/>
      <c r="AN54" s="259">
        <f>AN53*'SFR Relationships'!$D$38</f>
        <v>16070621.323853202</v>
      </c>
      <c r="AO54" s="13"/>
      <c r="AP54" s="86"/>
      <c r="AQ54" s="86"/>
      <c r="AR54" s="86"/>
      <c r="AS54" s="135"/>
      <c r="AT54" s="259">
        <f>AT53*'SFR Relationships'!$D$38</f>
        <v>16070621.323853202</v>
      </c>
      <c r="AU54" s="13"/>
      <c r="AV54" s="86"/>
      <c r="AW54" s="86"/>
      <c r="AX54" s="86"/>
      <c r="AY54" s="135"/>
      <c r="AZ54" s="259">
        <f>AZ53*'SFR Relationships'!$D$38</f>
        <v>16070621.323853202</v>
      </c>
      <c r="BA54" s="13"/>
      <c r="BB54" s="86"/>
      <c r="BC54" s="86"/>
      <c r="BD54" s="86"/>
      <c r="BE54" s="135"/>
      <c r="BF54" s="259">
        <f>BF53*'SFR Relationships'!$D$38</f>
        <v>16070621.323853202</v>
      </c>
      <c r="BG54" s="13"/>
      <c r="BH54" s="86"/>
      <c r="BI54" s="86"/>
      <c r="BJ54" s="86"/>
      <c r="BK54" s="135"/>
      <c r="BL54" s="259">
        <f>BL53*'SFR Relationships'!$D$38</f>
        <v>16070621.323853202</v>
      </c>
      <c r="BM54" s="13"/>
      <c r="BN54" s="86"/>
      <c r="BO54" s="86"/>
      <c r="BP54" s="86"/>
      <c r="BQ54" s="135"/>
      <c r="BR54" s="259">
        <f>BR53*'SFR Relationships'!$D$38</f>
        <v>16070621.323853202</v>
      </c>
      <c r="BS54" s="13"/>
      <c r="BT54" s="86"/>
      <c r="BU54" s="86"/>
      <c r="BV54" s="86"/>
      <c r="BW54" s="135"/>
      <c r="BX54" s="259">
        <f>BX53*'SFR Relationships'!$D$38</f>
        <v>16070621.323853202</v>
      </c>
      <c r="BY54" s="13"/>
      <c r="BZ54" s="86"/>
      <c r="CA54" s="86"/>
      <c r="CB54" s="86"/>
      <c r="CC54" s="135"/>
      <c r="CD54" s="259">
        <f>CD53*'SFR Relationships'!$D$38</f>
        <v>16070621.323853202</v>
      </c>
      <c r="CE54" s="13"/>
      <c r="CF54" s="86"/>
      <c r="CG54" s="86"/>
      <c r="CH54" s="86"/>
      <c r="CI54" s="135"/>
      <c r="CJ54" s="259">
        <f>CJ53*'SFR Relationships'!$D$38</f>
        <v>16070621.323853202</v>
      </c>
      <c r="CK54" s="13"/>
      <c r="CL54" s="86"/>
      <c r="CM54" s="86"/>
      <c r="CN54" s="86"/>
      <c r="CO54" s="135"/>
      <c r="CP54" s="259">
        <f>CP53*'SFR Relationships'!$D$38</f>
        <v>16070621.323853202</v>
      </c>
      <c r="CQ54" s="13"/>
      <c r="CR54" s="86"/>
      <c r="CS54" s="86"/>
      <c r="CT54" s="86"/>
      <c r="CU54" s="135"/>
      <c r="CV54" s="259">
        <f>CV53*'SFR Relationships'!$D$38</f>
        <v>16070621.323853202</v>
      </c>
      <c r="CW54" s="13"/>
      <c r="CX54" s="86"/>
      <c r="CY54" s="86"/>
      <c r="CZ54" s="86"/>
      <c r="DA54" s="135"/>
      <c r="DB54" s="259">
        <f>DB53*'SFR Relationships'!$D$38</f>
        <v>16070621.323853202</v>
      </c>
      <c r="DC54" s="13"/>
      <c r="DD54" s="86"/>
      <c r="DE54" s="86"/>
      <c r="DF54" s="86"/>
      <c r="DG54" s="135"/>
      <c r="DH54" s="259">
        <f>DH53*'SFR Relationships'!$D$38</f>
        <v>16070621.323853202</v>
      </c>
      <c r="DI54" s="13"/>
      <c r="DJ54" s="86"/>
      <c r="DK54" s="86"/>
      <c r="DL54" s="86"/>
      <c r="DM54" s="135"/>
      <c r="DN54" s="259">
        <f>DN53*'SFR Relationships'!$D$38</f>
        <v>16070621.323853202</v>
      </c>
      <c r="DO54" s="13"/>
      <c r="DP54" s="86"/>
      <c r="DQ54" s="86"/>
      <c r="DR54" s="86"/>
      <c r="DS54" s="135"/>
      <c r="DT54" s="259">
        <f>DT53*'SFR Relationships'!$D$38</f>
        <v>16070621.323853202</v>
      </c>
    </row>
    <row r="55" spans="1:124" s="6" customFormat="1" x14ac:dyDescent="0.2">
      <c r="B55" s="95">
        <v>34</v>
      </c>
      <c r="C55" s="134" t="s">
        <v>217</v>
      </c>
      <c r="D55" s="13"/>
      <c r="E55" s="13"/>
      <c r="F55" s="86"/>
      <c r="G55" s="86"/>
      <c r="H55" s="86"/>
      <c r="I55" s="135"/>
      <c r="J55" s="259">
        <f>J53*'SFR Relationships'!$D$39</f>
        <v>1353164.3135487286</v>
      </c>
      <c r="K55" s="13"/>
      <c r="L55" s="86"/>
      <c r="M55" s="86"/>
      <c r="N55" s="86"/>
      <c r="O55" s="135"/>
      <c r="P55" s="259">
        <f>P53*'SFR Relationships'!$D$39</f>
        <v>1353164.3135487286</v>
      </c>
      <c r="Q55" s="13"/>
      <c r="R55" s="86"/>
      <c r="S55" s="86"/>
      <c r="T55" s="86"/>
      <c r="U55" s="135"/>
      <c r="V55" s="259">
        <f>V53*'SFR Relationships'!$D$39</f>
        <v>1353164.3135487286</v>
      </c>
      <c r="W55" s="13"/>
      <c r="X55" s="86"/>
      <c r="Y55" s="86"/>
      <c r="Z55" s="86"/>
      <c r="AA55" s="135"/>
      <c r="AB55" s="259">
        <f>AB53*'SFR Relationships'!$D$39</f>
        <v>1353164.3135487286</v>
      </c>
      <c r="AC55" s="13"/>
      <c r="AD55" s="86"/>
      <c r="AE55" s="86"/>
      <c r="AF55" s="86"/>
      <c r="AG55" s="135"/>
      <c r="AH55" s="259">
        <f>AH53*'SFR Relationships'!$D$39</f>
        <v>1353164.3135487286</v>
      </c>
      <c r="AI55" s="13"/>
      <c r="AJ55" s="86"/>
      <c r="AK55" s="86"/>
      <c r="AL55" s="86"/>
      <c r="AM55" s="135"/>
      <c r="AN55" s="259">
        <f>AN53*'SFR Relationships'!$D$39</f>
        <v>1353164.3135487286</v>
      </c>
      <c r="AO55" s="13"/>
      <c r="AP55" s="86"/>
      <c r="AQ55" s="86"/>
      <c r="AR55" s="86"/>
      <c r="AS55" s="135"/>
      <c r="AT55" s="259">
        <f>AT53*'SFR Relationships'!$D$39</f>
        <v>1353164.3135487286</v>
      </c>
      <c r="AU55" s="13"/>
      <c r="AV55" s="86"/>
      <c r="AW55" s="86"/>
      <c r="AX55" s="86"/>
      <c r="AY55" s="135"/>
      <c r="AZ55" s="259">
        <f>AZ53*'SFR Relationships'!$D$39</f>
        <v>1353164.3135487286</v>
      </c>
      <c r="BA55" s="13"/>
      <c r="BB55" s="86"/>
      <c r="BC55" s="86"/>
      <c r="BD55" s="86"/>
      <c r="BE55" s="135"/>
      <c r="BF55" s="259">
        <f>BF53*'SFR Relationships'!$D$39</f>
        <v>1353164.3135487286</v>
      </c>
      <c r="BG55" s="13"/>
      <c r="BH55" s="86"/>
      <c r="BI55" s="86"/>
      <c r="BJ55" s="86"/>
      <c r="BK55" s="135"/>
      <c r="BL55" s="259">
        <f>BL53*'SFR Relationships'!$D$39</f>
        <v>1353164.3135487286</v>
      </c>
      <c r="BM55" s="13"/>
      <c r="BN55" s="86"/>
      <c r="BO55" s="86"/>
      <c r="BP55" s="86"/>
      <c r="BQ55" s="135"/>
      <c r="BR55" s="259">
        <f>BR53*'SFR Relationships'!$D$39</f>
        <v>1353164.3135487286</v>
      </c>
      <c r="BS55" s="13"/>
      <c r="BT55" s="86"/>
      <c r="BU55" s="86"/>
      <c r="BV55" s="86"/>
      <c r="BW55" s="135"/>
      <c r="BX55" s="259">
        <f>BX53*'SFR Relationships'!$D$39</f>
        <v>1353164.3135487286</v>
      </c>
      <c r="BY55" s="13"/>
      <c r="BZ55" s="86"/>
      <c r="CA55" s="86"/>
      <c r="CB55" s="86"/>
      <c r="CC55" s="135"/>
      <c r="CD55" s="259">
        <f>CD53*'SFR Relationships'!$D$39</f>
        <v>1353164.3135487286</v>
      </c>
      <c r="CE55" s="13"/>
      <c r="CF55" s="86"/>
      <c r="CG55" s="86"/>
      <c r="CH55" s="86"/>
      <c r="CI55" s="135"/>
      <c r="CJ55" s="259">
        <f>CJ53*'SFR Relationships'!$D$39</f>
        <v>1353164.3135487286</v>
      </c>
      <c r="CK55" s="13"/>
      <c r="CL55" s="86"/>
      <c r="CM55" s="86"/>
      <c r="CN55" s="86"/>
      <c r="CO55" s="135"/>
      <c r="CP55" s="259">
        <f>CP53*'SFR Relationships'!$D$39</f>
        <v>1353164.3135487286</v>
      </c>
      <c r="CQ55" s="13"/>
      <c r="CR55" s="86"/>
      <c r="CS55" s="86"/>
      <c r="CT55" s="86"/>
      <c r="CU55" s="135"/>
      <c r="CV55" s="259">
        <f>CV53*'SFR Relationships'!$D$39</f>
        <v>1353164.3135487286</v>
      </c>
      <c r="CW55" s="13"/>
      <c r="CX55" s="86"/>
      <c r="CY55" s="86"/>
      <c r="CZ55" s="86"/>
      <c r="DA55" s="135"/>
      <c r="DB55" s="259">
        <f>DB53*'SFR Relationships'!$D$39</f>
        <v>1353164.3135487286</v>
      </c>
      <c r="DC55" s="13"/>
      <c r="DD55" s="86"/>
      <c r="DE55" s="86"/>
      <c r="DF55" s="86"/>
      <c r="DG55" s="135"/>
      <c r="DH55" s="259">
        <f>DH53*'SFR Relationships'!$D$39</f>
        <v>1353164.3135487286</v>
      </c>
      <c r="DI55" s="13"/>
      <c r="DJ55" s="86"/>
      <c r="DK55" s="86"/>
      <c r="DL55" s="86"/>
      <c r="DM55" s="135"/>
      <c r="DN55" s="259">
        <f>DN53*'SFR Relationships'!$D$39</f>
        <v>1353164.3135487286</v>
      </c>
      <c r="DO55" s="13"/>
      <c r="DP55" s="86"/>
      <c r="DQ55" s="86"/>
      <c r="DR55" s="86"/>
      <c r="DS55" s="135"/>
      <c r="DT55" s="259">
        <f>DT53*'SFR Relationships'!$D$39</f>
        <v>1353164.3135487286</v>
      </c>
    </row>
    <row r="56" spans="1:124" x14ac:dyDescent="0.2">
      <c r="A56" s="6"/>
      <c r="B56" s="95">
        <v>35</v>
      </c>
      <c r="C56" s="134" t="s">
        <v>218</v>
      </c>
      <c r="D56" s="13"/>
      <c r="E56" s="13"/>
      <c r="F56" s="86"/>
      <c r="G56" s="86"/>
      <c r="H56" s="86"/>
      <c r="I56" s="135"/>
      <c r="J56" s="259">
        <f>J53*'SFR Relationships'!$D$40</f>
        <v>103206334.1036588</v>
      </c>
      <c r="K56" s="13"/>
      <c r="L56" s="86"/>
      <c r="M56" s="86"/>
      <c r="N56" s="86"/>
      <c r="O56" s="135"/>
      <c r="P56" s="259">
        <f>P53*'SFR Relationships'!$D$40</f>
        <v>103206334.1036588</v>
      </c>
      <c r="Q56" s="13"/>
      <c r="R56" s="86"/>
      <c r="S56" s="86"/>
      <c r="T56" s="86"/>
      <c r="U56" s="135"/>
      <c r="V56" s="259">
        <f>V53*'SFR Relationships'!$D$40</f>
        <v>103206334.1036588</v>
      </c>
      <c r="W56" s="13"/>
      <c r="X56" s="86"/>
      <c r="Y56" s="86"/>
      <c r="Z56" s="86"/>
      <c r="AA56" s="135"/>
      <c r="AB56" s="259">
        <f>AB53*'SFR Relationships'!$D$40</f>
        <v>103206334.1036588</v>
      </c>
      <c r="AC56" s="13"/>
      <c r="AD56" s="86"/>
      <c r="AE56" s="86"/>
      <c r="AF56" s="86"/>
      <c r="AG56" s="135"/>
      <c r="AH56" s="259">
        <f>AH53*'SFR Relationships'!$D$40</f>
        <v>103206334.1036588</v>
      </c>
      <c r="AI56" s="13"/>
      <c r="AJ56" s="86"/>
      <c r="AK56" s="86"/>
      <c r="AL56" s="86"/>
      <c r="AM56" s="135"/>
      <c r="AN56" s="259">
        <f>AN53*'SFR Relationships'!$D$40</f>
        <v>103206334.1036588</v>
      </c>
      <c r="AO56" s="13"/>
      <c r="AP56" s="86"/>
      <c r="AQ56" s="86"/>
      <c r="AR56" s="86"/>
      <c r="AS56" s="135"/>
      <c r="AT56" s="259">
        <f>AT53*'SFR Relationships'!$D$40</f>
        <v>103206334.1036588</v>
      </c>
      <c r="AU56" s="13"/>
      <c r="AV56" s="86"/>
      <c r="AW56" s="86"/>
      <c r="AX56" s="86"/>
      <c r="AY56" s="135"/>
      <c r="AZ56" s="259">
        <f>AZ53*'SFR Relationships'!$D$40</f>
        <v>103206334.1036588</v>
      </c>
      <c r="BA56" s="13"/>
      <c r="BB56" s="86"/>
      <c r="BC56" s="86"/>
      <c r="BD56" s="86"/>
      <c r="BE56" s="135"/>
      <c r="BF56" s="259">
        <f>BF53*'SFR Relationships'!$D$40</f>
        <v>103206334.1036588</v>
      </c>
      <c r="BG56" s="13"/>
      <c r="BH56" s="86"/>
      <c r="BI56" s="86"/>
      <c r="BJ56" s="86"/>
      <c r="BK56" s="135"/>
      <c r="BL56" s="259">
        <f>BL53*'SFR Relationships'!$D$40</f>
        <v>103206334.1036588</v>
      </c>
      <c r="BM56" s="13"/>
      <c r="BN56" s="86"/>
      <c r="BO56" s="86"/>
      <c r="BP56" s="86"/>
      <c r="BQ56" s="135"/>
      <c r="BR56" s="259">
        <f>BR53*'SFR Relationships'!$D$40</f>
        <v>103206334.1036588</v>
      </c>
      <c r="BS56" s="13"/>
      <c r="BT56" s="86"/>
      <c r="BU56" s="86"/>
      <c r="BV56" s="86"/>
      <c r="BW56" s="135"/>
      <c r="BX56" s="259">
        <f>BX53*'SFR Relationships'!$D$40</f>
        <v>103206334.1036588</v>
      </c>
      <c r="BY56" s="13"/>
      <c r="BZ56" s="86"/>
      <c r="CA56" s="86"/>
      <c r="CB56" s="86"/>
      <c r="CC56" s="135"/>
      <c r="CD56" s="259">
        <f>CD53*'SFR Relationships'!$D$40</f>
        <v>103206334.1036588</v>
      </c>
      <c r="CE56" s="13"/>
      <c r="CF56" s="86"/>
      <c r="CG56" s="86"/>
      <c r="CH56" s="86"/>
      <c r="CI56" s="135"/>
      <c r="CJ56" s="259">
        <f>CJ53*'SFR Relationships'!$D$40</f>
        <v>103206334.1036588</v>
      </c>
      <c r="CK56" s="13"/>
      <c r="CL56" s="86"/>
      <c r="CM56" s="86"/>
      <c r="CN56" s="86"/>
      <c r="CO56" s="135"/>
      <c r="CP56" s="259">
        <f>CP53*'SFR Relationships'!$D$40</f>
        <v>103206334.1036588</v>
      </c>
      <c r="CQ56" s="13"/>
      <c r="CR56" s="86"/>
      <c r="CS56" s="86"/>
      <c r="CT56" s="86"/>
      <c r="CU56" s="135"/>
      <c r="CV56" s="259">
        <f>CV53*'SFR Relationships'!$D$40</f>
        <v>103206334.1036588</v>
      </c>
      <c r="CW56" s="13"/>
      <c r="CX56" s="86"/>
      <c r="CY56" s="86"/>
      <c r="CZ56" s="86"/>
      <c r="DA56" s="135"/>
      <c r="DB56" s="259">
        <f>DB53*'SFR Relationships'!$D$40</f>
        <v>103206334.1036588</v>
      </c>
      <c r="DC56" s="13"/>
      <c r="DD56" s="86"/>
      <c r="DE56" s="86"/>
      <c r="DF56" s="86"/>
      <c r="DG56" s="135"/>
      <c r="DH56" s="259">
        <f>DH53*'SFR Relationships'!$D$40</f>
        <v>103206334.1036588</v>
      </c>
      <c r="DI56" s="13"/>
      <c r="DJ56" s="86"/>
      <c r="DK56" s="86"/>
      <c r="DL56" s="86"/>
      <c r="DM56" s="135"/>
      <c r="DN56" s="259">
        <f>DN53*'SFR Relationships'!$D$40</f>
        <v>103206334.1036588</v>
      </c>
      <c r="DO56" s="13"/>
      <c r="DP56" s="86"/>
      <c r="DQ56" s="86"/>
      <c r="DR56" s="86"/>
      <c r="DS56" s="135"/>
      <c r="DT56" s="259">
        <f>DT53*'SFR Relationships'!$D$40</f>
        <v>103206334.1036588</v>
      </c>
    </row>
    <row r="57" spans="1:124" x14ac:dyDescent="0.2">
      <c r="A57" s="6"/>
      <c r="B57" s="375" t="s">
        <v>219</v>
      </c>
      <c r="C57" s="375" t="s">
        <v>220</v>
      </c>
      <c r="D57" s="376"/>
      <c r="E57" s="376"/>
      <c r="F57" s="393"/>
      <c r="G57" s="393"/>
      <c r="H57" s="393"/>
      <c r="I57" s="394"/>
      <c r="J57" s="379">
        <f>SUM(J43,J51)</f>
        <v>2113238084.4022064</v>
      </c>
      <c r="K57" s="376"/>
      <c r="L57" s="393"/>
      <c r="M57" s="393"/>
      <c r="N57" s="393"/>
      <c r="O57" s="394"/>
      <c r="P57" s="379">
        <f>SUM(P43,P51)</f>
        <v>2113238084.4022064</v>
      </c>
      <c r="Q57" s="376"/>
      <c r="R57" s="393"/>
      <c r="S57" s="393"/>
      <c r="T57" s="393"/>
      <c r="U57" s="394"/>
      <c r="V57" s="379">
        <f>SUM(V43,V51)</f>
        <v>2113238084.4022064</v>
      </c>
      <c r="W57" s="376"/>
      <c r="X57" s="393"/>
      <c r="Y57" s="393"/>
      <c r="Z57" s="393"/>
      <c r="AA57" s="394"/>
      <c r="AB57" s="379">
        <f>SUM(AB43,AB51)</f>
        <v>2113238084.4022064</v>
      </c>
      <c r="AC57" s="376"/>
      <c r="AD57" s="393"/>
      <c r="AE57" s="393"/>
      <c r="AF57" s="393"/>
      <c r="AG57" s="394"/>
      <c r="AH57" s="379">
        <f>SUM(AH43,AH51)</f>
        <v>2113238084.4022064</v>
      </c>
      <c r="AI57" s="376"/>
      <c r="AJ57" s="393"/>
      <c r="AK57" s="393"/>
      <c r="AL57" s="393"/>
      <c r="AM57" s="394"/>
      <c r="AN57" s="379">
        <f>SUM(AN43,AN51)</f>
        <v>2113238084.4022064</v>
      </c>
      <c r="AO57" s="376"/>
      <c r="AP57" s="393"/>
      <c r="AQ57" s="393"/>
      <c r="AR57" s="393"/>
      <c r="AS57" s="394"/>
      <c r="AT57" s="379">
        <f>SUM(AT43,AT51)</f>
        <v>2113238084.4022064</v>
      </c>
      <c r="AU57" s="376"/>
      <c r="AV57" s="393"/>
      <c r="AW57" s="393"/>
      <c r="AX57" s="393"/>
      <c r="AY57" s="394"/>
      <c r="AZ57" s="379">
        <f>SUM(AZ43,AZ51)</f>
        <v>2113238084.4022064</v>
      </c>
      <c r="BA57" s="376"/>
      <c r="BB57" s="393"/>
      <c r="BC57" s="393"/>
      <c r="BD57" s="393"/>
      <c r="BE57" s="394"/>
      <c r="BF57" s="379">
        <f>SUM(BF43,BF51)</f>
        <v>2113238084.4022064</v>
      </c>
      <c r="BG57" s="376"/>
      <c r="BH57" s="393"/>
      <c r="BI57" s="393"/>
      <c r="BJ57" s="393"/>
      <c r="BK57" s="394"/>
      <c r="BL57" s="379">
        <f>SUM(BL43,BL51)</f>
        <v>2113238084.4022064</v>
      </c>
      <c r="BM57" s="376"/>
      <c r="BN57" s="393"/>
      <c r="BO57" s="393"/>
      <c r="BP57" s="393"/>
      <c r="BQ57" s="394"/>
      <c r="BR57" s="379">
        <f>SUM(BR43,BR51)</f>
        <v>2113238084.4022064</v>
      </c>
      <c r="BS57" s="376"/>
      <c r="BT57" s="393"/>
      <c r="BU57" s="393"/>
      <c r="BV57" s="393"/>
      <c r="BW57" s="394"/>
      <c r="BX57" s="379">
        <f>SUM(BX43,BX51)</f>
        <v>2113238084.4022064</v>
      </c>
      <c r="BY57" s="376"/>
      <c r="BZ57" s="393"/>
      <c r="CA57" s="393"/>
      <c r="CB57" s="393"/>
      <c r="CC57" s="394"/>
      <c r="CD57" s="379">
        <f>SUM(CD43,CD51)</f>
        <v>2113238084.4022064</v>
      </c>
      <c r="CE57" s="376"/>
      <c r="CF57" s="393"/>
      <c r="CG57" s="393"/>
      <c r="CH57" s="393"/>
      <c r="CI57" s="394"/>
      <c r="CJ57" s="379">
        <f>SUM(CJ43,CJ51)</f>
        <v>2113238084.4022064</v>
      </c>
      <c r="CK57" s="376"/>
      <c r="CL57" s="393"/>
      <c r="CM57" s="393"/>
      <c r="CN57" s="393"/>
      <c r="CO57" s="394"/>
      <c r="CP57" s="379">
        <f>SUM(CP43,CP51)</f>
        <v>2113238084.4022064</v>
      </c>
      <c r="CQ57" s="376"/>
      <c r="CR57" s="393"/>
      <c r="CS57" s="393"/>
      <c r="CT57" s="393"/>
      <c r="CU57" s="394"/>
      <c r="CV57" s="379">
        <f>SUM(CV43,CV51)</f>
        <v>2113238084.4022064</v>
      </c>
      <c r="CW57" s="376"/>
      <c r="CX57" s="393"/>
      <c r="CY57" s="393"/>
      <c r="CZ57" s="393"/>
      <c r="DA57" s="394"/>
      <c r="DB57" s="379">
        <f>SUM(DB43,DB51)</f>
        <v>2113238084.4022064</v>
      </c>
      <c r="DC57" s="376"/>
      <c r="DD57" s="393"/>
      <c r="DE57" s="393"/>
      <c r="DF57" s="393"/>
      <c r="DG57" s="394"/>
      <c r="DH57" s="379">
        <f>SUM(DH43,DH51)</f>
        <v>2113238084.4022064</v>
      </c>
      <c r="DI57" s="376"/>
      <c r="DJ57" s="393"/>
      <c r="DK57" s="393"/>
      <c r="DL57" s="393"/>
      <c r="DM57" s="394"/>
      <c r="DN57" s="379">
        <f>SUM(DN43,DN51)</f>
        <v>2113238084.4022064</v>
      </c>
      <c r="DO57" s="376"/>
      <c r="DP57" s="393"/>
      <c r="DQ57" s="393"/>
      <c r="DR57" s="393"/>
      <c r="DS57" s="394"/>
      <c r="DT57" s="379">
        <f>SUM(DT43,DT51)</f>
        <v>2113238084.4022064</v>
      </c>
    </row>
    <row r="58" spans="1:124" ht="34" x14ac:dyDescent="0.2">
      <c r="A58" s="426" t="s">
        <v>1575</v>
      </c>
      <c r="B58" s="374"/>
      <c r="C58" s="147"/>
      <c r="D58" s="376"/>
      <c r="E58" s="376"/>
      <c r="F58" s="389"/>
      <c r="G58" s="389"/>
      <c r="H58" s="389"/>
      <c r="I58" s="388"/>
      <c r="J58" s="27">
        <f>J57-J19</f>
        <v>-128802429.48224258</v>
      </c>
      <c r="K58" s="376"/>
      <c r="L58" s="389"/>
      <c r="M58" s="389"/>
      <c r="N58" s="389"/>
      <c r="O58" s="388"/>
      <c r="P58" s="27">
        <f>P57-P19</f>
        <v>-128802429.48224258</v>
      </c>
      <c r="Q58" s="376"/>
      <c r="R58" s="389"/>
      <c r="S58" s="389"/>
      <c r="T58" s="389"/>
      <c r="U58" s="388"/>
      <c r="V58" s="27">
        <f>V57-V19</f>
        <v>-128802429.48224258</v>
      </c>
      <c r="W58" s="376"/>
      <c r="X58" s="389"/>
      <c r="Y58" s="389"/>
      <c r="Z58" s="389"/>
      <c r="AA58" s="388"/>
      <c r="AB58" s="27">
        <f>AB57-AB19</f>
        <v>-128802429.48224258</v>
      </c>
      <c r="AC58" s="376"/>
      <c r="AD58" s="389"/>
      <c r="AE58" s="389"/>
      <c r="AF58" s="389"/>
      <c r="AG58" s="388"/>
      <c r="AH58" s="27">
        <f>AH57-AH19</f>
        <v>-128802429.48224258</v>
      </c>
      <c r="AI58" s="376"/>
      <c r="AJ58" s="389"/>
      <c r="AK58" s="389"/>
      <c r="AL58" s="389"/>
      <c r="AM58" s="388"/>
      <c r="AN58" s="27">
        <f>AN57-AN19</f>
        <v>-128802429.48224258</v>
      </c>
      <c r="AO58" s="376"/>
      <c r="AP58" s="389"/>
      <c r="AQ58" s="389"/>
      <c r="AR58" s="389"/>
      <c r="AS58" s="388"/>
      <c r="AT58" s="27">
        <f>AT57-AT19</f>
        <v>-128802429.48224258</v>
      </c>
      <c r="AU58" s="376"/>
      <c r="AV58" s="389"/>
      <c r="AW58" s="389"/>
      <c r="AX58" s="389"/>
      <c r="AY58" s="388"/>
      <c r="AZ58" s="27">
        <f>AZ57-AZ19</f>
        <v>-128802429.48224258</v>
      </c>
      <c r="BA58" s="376"/>
      <c r="BB58" s="389"/>
      <c r="BC58" s="389"/>
      <c r="BD58" s="389"/>
      <c r="BE58" s="388"/>
      <c r="BF58" s="27">
        <f>BF57-BF19</f>
        <v>-128802429.48224258</v>
      </c>
      <c r="BG58" s="376"/>
      <c r="BH58" s="389"/>
      <c r="BI58" s="389"/>
      <c r="BJ58" s="389"/>
      <c r="BK58" s="388"/>
      <c r="BL58" s="27">
        <f>BL57-BL19</f>
        <v>-128802429.48224258</v>
      </c>
      <c r="BM58" s="376"/>
      <c r="BN58" s="389"/>
      <c r="BO58" s="389"/>
      <c r="BP58" s="389"/>
      <c r="BQ58" s="388"/>
      <c r="BR58" s="27">
        <f>BR57-BR19</f>
        <v>-128802429.48224258</v>
      </c>
      <c r="BS58" s="376"/>
      <c r="BT58" s="389"/>
      <c r="BU58" s="389"/>
      <c r="BV58" s="389"/>
      <c r="BW58" s="388"/>
      <c r="BX58" s="27">
        <f>BX57-BX19</f>
        <v>-128802429.48224258</v>
      </c>
      <c r="BY58" s="376"/>
      <c r="BZ58" s="389"/>
      <c r="CA58" s="389"/>
      <c r="CB58" s="389"/>
      <c r="CC58" s="388"/>
      <c r="CD58" s="27">
        <f>CD57-CD19</f>
        <v>-128802429.48224258</v>
      </c>
      <c r="CE58" s="376"/>
      <c r="CF58" s="389"/>
      <c r="CG58" s="389"/>
      <c r="CH58" s="389"/>
      <c r="CI58" s="388"/>
      <c r="CJ58" s="27">
        <f>CJ57-CJ19</f>
        <v>-128802429.48224258</v>
      </c>
      <c r="CK58" s="376"/>
      <c r="CL58" s="389"/>
      <c r="CM58" s="389"/>
      <c r="CN58" s="389"/>
      <c r="CO58" s="388"/>
      <c r="CP58" s="27">
        <f>CP57-CP19</f>
        <v>-128802429.48224258</v>
      </c>
      <c r="CQ58" s="376"/>
      <c r="CR58" s="389"/>
      <c r="CS58" s="389"/>
      <c r="CT58" s="389"/>
      <c r="CU58" s="388"/>
      <c r="CV58" s="27">
        <f>CV57-CV19</f>
        <v>-128802429.48224258</v>
      </c>
      <c r="CW58" s="376"/>
      <c r="CX58" s="389"/>
      <c r="CY58" s="389"/>
      <c r="CZ58" s="389"/>
      <c r="DA58" s="388"/>
      <c r="DB58" s="27">
        <f>DB57-DB19</f>
        <v>-128802429.48224258</v>
      </c>
      <c r="DC58" s="376"/>
      <c r="DD58" s="389"/>
      <c r="DE58" s="389"/>
      <c r="DF58" s="389"/>
      <c r="DG58" s="388"/>
      <c r="DH58" s="27">
        <f>DH57-DH19</f>
        <v>-128802429.48224258</v>
      </c>
      <c r="DI58" s="376"/>
      <c r="DJ58" s="389"/>
      <c r="DK58" s="389"/>
      <c r="DL58" s="389"/>
      <c r="DM58" s="388"/>
      <c r="DN58" s="27">
        <f>DN57-DN19</f>
        <v>-128802429.48224258</v>
      </c>
      <c r="DO58" s="376"/>
      <c r="DP58" s="389"/>
      <c r="DQ58" s="389"/>
      <c r="DR58" s="389"/>
      <c r="DS58" s="388"/>
      <c r="DT58" s="27">
        <f>DT57-DT19</f>
        <v>-128802429.48224258</v>
      </c>
    </row>
    <row r="59" spans="1:124" x14ac:dyDescent="0.2">
      <c r="A59" s="6"/>
      <c r="B59" s="374"/>
      <c r="C59" s="147"/>
      <c r="D59" s="376"/>
      <c r="E59" s="376"/>
      <c r="F59" s="389"/>
      <c r="G59" s="389"/>
      <c r="H59" s="389"/>
      <c r="I59" s="388"/>
      <c r="J59" s="27"/>
      <c r="K59" s="376"/>
      <c r="L59" s="389"/>
      <c r="M59" s="389"/>
      <c r="N59" s="389"/>
      <c r="O59" s="388"/>
      <c r="P59" s="27"/>
      <c r="Q59" s="376"/>
      <c r="R59" s="389"/>
      <c r="S59" s="389"/>
      <c r="T59" s="389"/>
      <c r="U59" s="388"/>
      <c r="V59" s="27"/>
      <c r="W59" s="376"/>
      <c r="X59" s="389"/>
      <c r="Y59" s="389"/>
      <c r="Z59" s="389"/>
      <c r="AA59" s="388"/>
      <c r="AB59" s="27"/>
      <c r="AC59" s="376"/>
      <c r="AD59" s="389"/>
      <c r="AE59" s="389"/>
      <c r="AF59" s="389"/>
      <c r="AG59" s="388"/>
      <c r="AH59" s="27"/>
      <c r="AI59" s="376"/>
      <c r="AJ59" s="389"/>
      <c r="AK59" s="389"/>
      <c r="AL59" s="389"/>
      <c r="AM59" s="388"/>
      <c r="AN59" s="27"/>
      <c r="AO59" s="376"/>
      <c r="AP59" s="389"/>
      <c r="AQ59" s="389"/>
      <c r="AR59" s="389"/>
      <c r="AS59" s="388"/>
      <c r="AT59" s="27"/>
      <c r="AU59" s="376"/>
      <c r="AV59" s="389"/>
      <c r="AW59" s="389"/>
      <c r="AX59" s="389"/>
      <c r="AY59" s="388"/>
      <c r="AZ59" s="27"/>
      <c r="BA59" s="376"/>
      <c r="BB59" s="389"/>
      <c r="BC59" s="389"/>
      <c r="BD59" s="389"/>
      <c r="BE59" s="388"/>
      <c r="BF59" s="27"/>
      <c r="BG59" s="376"/>
      <c r="BH59" s="389"/>
      <c r="BI59" s="389"/>
      <c r="BJ59" s="389"/>
      <c r="BK59" s="388"/>
      <c r="BL59" s="27"/>
      <c r="BM59" s="376"/>
      <c r="BN59" s="389"/>
      <c r="BO59" s="389"/>
      <c r="BP59" s="389"/>
      <c r="BQ59" s="388"/>
      <c r="BR59" s="27"/>
      <c r="BS59" s="376"/>
      <c r="BT59" s="389"/>
      <c r="BU59" s="389"/>
      <c r="BV59" s="389"/>
      <c r="BW59" s="388"/>
      <c r="BX59" s="27"/>
      <c r="BY59" s="376"/>
      <c r="BZ59" s="389"/>
      <c r="CA59" s="389"/>
      <c r="CB59" s="389"/>
      <c r="CC59" s="388"/>
      <c r="CD59" s="27"/>
      <c r="CE59" s="376"/>
      <c r="CF59" s="389"/>
      <c r="CG59" s="389"/>
      <c r="CH59" s="389"/>
      <c r="CI59" s="388"/>
      <c r="CJ59" s="27"/>
      <c r="CK59" s="376"/>
      <c r="CL59" s="389"/>
      <c r="CM59" s="389"/>
      <c r="CN59" s="389"/>
      <c r="CO59" s="388"/>
      <c r="CP59" s="27"/>
      <c r="CQ59" s="376"/>
      <c r="CR59" s="389"/>
      <c r="CS59" s="389"/>
      <c r="CT59" s="389"/>
      <c r="CU59" s="388"/>
      <c r="CV59" s="27"/>
      <c r="CW59" s="376"/>
      <c r="CX59" s="389"/>
      <c r="CY59" s="389"/>
      <c r="CZ59" s="389"/>
      <c r="DA59" s="388"/>
      <c r="DB59" s="27"/>
      <c r="DC59" s="376"/>
      <c r="DD59" s="389"/>
      <c r="DE59" s="389"/>
      <c r="DF59" s="389"/>
      <c r="DG59" s="388"/>
      <c r="DH59" s="27"/>
      <c r="DI59" s="376"/>
      <c r="DJ59" s="389"/>
      <c r="DK59" s="389"/>
      <c r="DL59" s="389"/>
      <c r="DM59" s="388"/>
      <c r="DN59" s="27"/>
      <c r="DO59" s="376"/>
      <c r="DP59" s="389"/>
      <c r="DQ59" s="389"/>
      <c r="DR59" s="389"/>
      <c r="DS59" s="388"/>
      <c r="DT59" s="27"/>
    </row>
    <row r="60" spans="1:124" ht="46" x14ac:dyDescent="0.3">
      <c r="A60" s="456" t="s">
        <v>225</v>
      </c>
      <c r="B60" s="374"/>
      <c r="C60" s="42" t="s">
        <v>1573</v>
      </c>
      <c r="D60" s="376"/>
      <c r="E60" s="376"/>
      <c r="F60" s="389"/>
      <c r="G60" s="389"/>
      <c r="H60" s="389"/>
      <c r="I60" s="388"/>
      <c r="J60" s="27"/>
      <c r="K60" s="376"/>
      <c r="L60" s="389"/>
      <c r="M60" s="389"/>
      <c r="N60" s="389"/>
      <c r="O60" s="388"/>
      <c r="P60" s="27"/>
      <c r="Q60" s="376"/>
      <c r="R60" s="389"/>
      <c r="S60" s="389"/>
      <c r="T60" s="389"/>
      <c r="U60" s="388"/>
      <c r="V60" s="27"/>
      <c r="W60" s="376"/>
      <c r="X60" s="389"/>
      <c r="Y60" s="389"/>
      <c r="Z60" s="389"/>
      <c r="AA60" s="388"/>
      <c r="AB60" s="27"/>
      <c r="AC60" s="376"/>
      <c r="AD60" s="389"/>
      <c r="AE60" s="389"/>
      <c r="AF60" s="389"/>
      <c r="AG60" s="388"/>
      <c r="AH60" s="27"/>
      <c r="AI60" s="376"/>
      <c r="AJ60" s="389"/>
      <c r="AK60" s="389"/>
      <c r="AL60" s="389"/>
      <c r="AM60" s="388"/>
      <c r="AN60" s="27"/>
      <c r="AO60" s="376"/>
      <c r="AP60" s="389"/>
      <c r="AQ60" s="389"/>
      <c r="AR60" s="389"/>
      <c r="AS60" s="388"/>
      <c r="AT60" s="27"/>
      <c r="AU60" s="376"/>
      <c r="AV60" s="389"/>
      <c r="AW60" s="389"/>
      <c r="AX60" s="389"/>
      <c r="AY60" s="388"/>
      <c r="AZ60" s="27"/>
      <c r="BA60" s="376"/>
      <c r="BB60" s="389"/>
      <c r="BC60" s="389"/>
      <c r="BD60" s="389"/>
      <c r="BE60" s="388"/>
      <c r="BF60" s="27"/>
      <c r="BG60" s="376"/>
      <c r="BH60" s="389"/>
      <c r="BI60" s="389"/>
      <c r="BJ60" s="389"/>
      <c r="BK60" s="388"/>
      <c r="BL60" s="27"/>
      <c r="BM60" s="376"/>
      <c r="BN60" s="389"/>
      <c r="BO60" s="389"/>
      <c r="BP60" s="389"/>
      <c r="BQ60" s="388"/>
      <c r="BR60" s="27"/>
      <c r="BS60" s="376"/>
      <c r="BT60" s="389"/>
      <c r="BU60" s="389"/>
      <c r="BV60" s="389"/>
      <c r="BW60" s="388"/>
      <c r="BX60" s="27"/>
      <c r="BY60" s="376"/>
      <c r="BZ60" s="389"/>
      <c r="CA60" s="389"/>
      <c r="CB60" s="389"/>
      <c r="CC60" s="388"/>
      <c r="CD60" s="27"/>
      <c r="CE60" s="376"/>
      <c r="CF60" s="389"/>
      <c r="CG60" s="389"/>
      <c r="CH60" s="389"/>
      <c r="CI60" s="388"/>
      <c r="CJ60" s="27"/>
      <c r="CK60" s="376"/>
      <c r="CL60" s="389"/>
      <c r="CM60" s="389"/>
      <c r="CN60" s="389"/>
      <c r="CO60" s="388"/>
      <c r="CP60" s="27"/>
      <c r="CQ60" s="376"/>
      <c r="CR60" s="389"/>
      <c r="CS60" s="389"/>
      <c r="CT60" s="389"/>
      <c r="CU60" s="388"/>
      <c r="CV60" s="27"/>
      <c r="CW60" s="376"/>
      <c r="CX60" s="389"/>
      <c r="CY60" s="389"/>
      <c r="CZ60" s="389"/>
      <c r="DA60" s="388"/>
      <c r="DB60" s="27"/>
      <c r="DC60" s="376"/>
      <c r="DD60" s="389"/>
      <c r="DE60" s="389"/>
      <c r="DF60" s="389"/>
      <c r="DG60" s="388"/>
      <c r="DH60" s="27"/>
      <c r="DI60" s="376"/>
      <c r="DJ60" s="389"/>
      <c r="DK60" s="389"/>
      <c r="DL60" s="389"/>
      <c r="DM60" s="388"/>
      <c r="DN60" s="27"/>
      <c r="DO60" s="376"/>
      <c r="DP60" s="389"/>
      <c r="DQ60" s="389"/>
      <c r="DR60" s="389"/>
      <c r="DS60" s="388"/>
      <c r="DT60" s="27"/>
    </row>
    <row r="61" spans="1:124" s="241" customFormat="1" ht="17" x14ac:dyDescent="0.2">
      <c r="A61" s="380" t="s">
        <v>221</v>
      </c>
      <c r="B61" s="380">
        <v>212</v>
      </c>
      <c r="C61" s="380" t="s">
        <v>222</v>
      </c>
      <c r="D61" s="381"/>
      <c r="E61" s="381"/>
      <c r="F61" s="47">
        <f>VLOOKUP($A$22,'SFR FOAK_100'!$A:$X,7,FALSE)</f>
        <v>65728880.245110601</v>
      </c>
      <c r="G61" s="47">
        <f>VLOOKUP($A$22,'SFR FOAK_100'!$A:$X,12,FALSE)</f>
        <v>83309639.357921496</v>
      </c>
      <c r="H61" s="47">
        <f>VLOOKUP($A$22,'SFR FOAK_100'!$A:$X,11,FALSE)</f>
        <v>264358228.128216</v>
      </c>
      <c r="I61" s="382">
        <f>VLOOKUP($A$22,'SFR FOAK_100'!$A:$X,10,FALSE)</f>
        <v>5420558.4804600803</v>
      </c>
      <c r="J61" s="383"/>
      <c r="K61" s="381"/>
      <c r="L61" s="47">
        <f>VLOOKUP($A$22,'SFR FOAK_100'!$A:$X,7,FALSE)</f>
        <v>65728880.245110601</v>
      </c>
      <c r="M61" s="47">
        <f>VLOOKUP($A$22,'SFR FOAK_100'!$A:$X,12,FALSE)</f>
        <v>83309639.357921496</v>
      </c>
      <c r="N61" s="47">
        <f>VLOOKUP($A$22,'SFR FOAK_100'!$A:$X,11,FALSE)</f>
        <v>264358228.128216</v>
      </c>
      <c r="O61" s="382">
        <f>VLOOKUP($A$22,'SFR FOAK_100'!$A:$X,10,FALSE)</f>
        <v>5420558.4804600803</v>
      </c>
      <c r="P61" s="383"/>
      <c r="Q61" s="381"/>
      <c r="R61" s="47">
        <f>VLOOKUP($A$22,'SFR FOAK_100'!$A:$X,7,FALSE)</f>
        <v>65728880.245110601</v>
      </c>
      <c r="S61" s="47">
        <f>VLOOKUP($A$22,'SFR FOAK_100'!$A:$X,12,FALSE)</f>
        <v>83309639.357921496</v>
      </c>
      <c r="T61" s="47">
        <f>VLOOKUP($A$22,'SFR FOAK_100'!$A:$X,11,FALSE)</f>
        <v>264358228.128216</v>
      </c>
      <c r="U61" s="382">
        <f>VLOOKUP($A$22,'SFR FOAK_100'!$A:$X,10,FALSE)</f>
        <v>5420558.4804600803</v>
      </c>
      <c r="V61" s="383"/>
      <c r="W61" s="381"/>
      <c r="X61" s="47">
        <f>VLOOKUP($A$22,'SFR FOAK_100'!$A:$X,7,FALSE)</f>
        <v>65728880.245110601</v>
      </c>
      <c r="Y61" s="47">
        <f>VLOOKUP($A$22,'SFR FOAK_100'!$A:$X,12,FALSE)</f>
        <v>83309639.357921496</v>
      </c>
      <c r="Z61" s="47">
        <f>VLOOKUP($A$22,'SFR FOAK_100'!$A:$X,11,FALSE)</f>
        <v>264358228.128216</v>
      </c>
      <c r="AA61" s="382">
        <f>VLOOKUP($A$22,'SFR FOAK_100'!$A:$X,10,FALSE)</f>
        <v>5420558.4804600803</v>
      </c>
      <c r="AB61" s="383"/>
      <c r="AC61" s="381"/>
      <c r="AD61" s="47">
        <f>VLOOKUP($A$22,'SFR FOAK_100'!$A:$X,7,FALSE)</f>
        <v>65728880.245110601</v>
      </c>
      <c r="AE61" s="47">
        <f>VLOOKUP($A$22,'SFR FOAK_100'!$A:$X,12,FALSE)</f>
        <v>83309639.357921496</v>
      </c>
      <c r="AF61" s="47">
        <f>VLOOKUP($A$22,'SFR FOAK_100'!$A:$X,11,FALSE)</f>
        <v>264358228.128216</v>
      </c>
      <c r="AG61" s="382">
        <f>VLOOKUP($A$22,'SFR FOAK_100'!$A:$X,10,FALSE)</f>
        <v>5420558.4804600803</v>
      </c>
      <c r="AH61" s="383"/>
      <c r="AI61" s="381"/>
      <c r="AJ61" s="47">
        <f>VLOOKUP($A$22,'SFR FOAK_100'!$A:$X,7,FALSE)</f>
        <v>65728880.245110601</v>
      </c>
      <c r="AK61" s="47">
        <f>VLOOKUP($A$22,'SFR FOAK_100'!$A:$X,12,FALSE)</f>
        <v>83309639.357921496</v>
      </c>
      <c r="AL61" s="47">
        <f>VLOOKUP($A$22,'SFR FOAK_100'!$A:$X,11,FALSE)</f>
        <v>264358228.128216</v>
      </c>
      <c r="AM61" s="382">
        <f>VLOOKUP($A$22,'SFR FOAK_100'!$A:$X,10,FALSE)</f>
        <v>5420558.4804600803</v>
      </c>
      <c r="AN61" s="383"/>
      <c r="AO61" s="381"/>
      <c r="AP61" s="47">
        <f>VLOOKUP($A$22,'SFR FOAK_100'!$A:$X,7,FALSE)</f>
        <v>65728880.245110601</v>
      </c>
      <c r="AQ61" s="47">
        <f>VLOOKUP($A$22,'SFR FOAK_100'!$A:$X,12,FALSE)</f>
        <v>83309639.357921496</v>
      </c>
      <c r="AR61" s="47">
        <f>VLOOKUP($A$22,'SFR FOAK_100'!$A:$X,11,FALSE)</f>
        <v>264358228.128216</v>
      </c>
      <c r="AS61" s="382">
        <f>VLOOKUP($A$22,'SFR FOAK_100'!$A:$X,10,FALSE)</f>
        <v>5420558.4804600803</v>
      </c>
      <c r="AT61" s="383"/>
      <c r="AU61" s="381"/>
      <c r="AV61" s="47">
        <f>VLOOKUP($A$22,'SFR FOAK_100'!$A:$X,7,FALSE)</f>
        <v>65728880.245110601</v>
      </c>
      <c r="AW61" s="47">
        <f>VLOOKUP($A$22,'SFR FOAK_100'!$A:$X,12,FALSE)</f>
        <v>83309639.357921496</v>
      </c>
      <c r="AX61" s="47">
        <f>VLOOKUP($A$22,'SFR FOAK_100'!$A:$X,11,FALSE)</f>
        <v>264358228.128216</v>
      </c>
      <c r="AY61" s="382">
        <f>VLOOKUP($A$22,'SFR FOAK_100'!$A:$X,10,FALSE)</f>
        <v>5420558.4804600803</v>
      </c>
      <c r="AZ61" s="383"/>
      <c r="BA61" s="381"/>
      <c r="BB61" s="47">
        <f>VLOOKUP($A$22,'SFR FOAK_100'!$A:$X,7,FALSE)</f>
        <v>65728880.245110601</v>
      </c>
      <c r="BC61" s="47">
        <f>VLOOKUP($A$22,'SFR FOAK_100'!$A:$X,12,FALSE)</f>
        <v>83309639.357921496</v>
      </c>
      <c r="BD61" s="47">
        <f>VLOOKUP($A$22,'SFR FOAK_100'!$A:$X,11,FALSE)</f>
        <v>264358228.128216</v>
      </c>
      <c r="BE61" s="382">
        <f>VLOOKUP($A$22,'SFR FOAK_100'!$A:$X,10,FALSE)</f>
        <v>5420558.4804600803</v>
      </c>
      <c r="BF61" s="383"/>
      <c r="BG61" s="381"/>
      <c r="BH61" s="47">
        <f>VLOOKUP($A$22,'SFR FOAK_100'!$A:$X,7,FALSE)</f>
        <v>65728880.245110601</v>
      </c>
      <c r="BI61" s="47">
        <f>VLOOKUP($A$22,'SFR FOAK_100'!$A:$X,12,FALSE)</f>
        <v>83309639.357921496</v>
      </c>
      <c r="BJ61" s="47">
        <f>VLOOKUP($A$22,'SFR FOAK_100'!$A:$X,11,FALSE)</f>
        <v>264358228.128216</v>
      </c>
      <c r="BK61" s="382">
        <f>VLOOKUP($A$22,'SFR FOAK_100'!$A:$X,10,FALSE)</f>
        <v>5420558.4804600803</v>
      </c>
      <c r="BL61" s="383"/>
      <c r="BM61" s="381"/>
      <c r="BN61" s="47">
        <f>VLOOKUP($A$22,'SFR FOAK_100'!$A:$X,7,FALSE)</f>
        <v>65728880.245110601</v>
      </c>
      <c r="BO61" s="47">
        <f>VLOOKUP($A$22,'SFR FOAK_100'!$A:$X,12,FALSE)</f>
        <v>83309639.357921496</v>
      </c>
      <c r="BP61" s="47">
        <f>VLOOKUP($A$22,'SFR FOAK_100'!$A:$X,11,FALSE)</f>
        <v>264358228.128216</v>
      </c>
      <c r="BQ61" s="382">
        <f>VLOOKUP($A$22,'SFR FOAK_100'!$A:$X,10,FALSE)</f>
        <v>5420558.4804600803</v>
      </c>
      <c r="BR61" s="383"/>
      <c r="BS61" s="381"/>
      <c r="BT61" s="47">
        <f>VLOOKUP($A$22,'SFR FOAK_100'!$A:$X,7,FALSE)</f>
        <v>65728880.245110601</v>
      </c>
      <c r="BU61" s="47">
        <f>VLOOKUP($A$22,'SFR FOAK_100'!$A:$X,12,FALSE)</f>
        <v>83309639.357921496</v>
      </c>
      <c r="BV61" s="47">
        <f>VLOOKUP($A$22,'SFR FOAK_100'!$A:$X,11,FALSE)</f>
        <v>264358228.128216</v>
      </c>
      <c r="BW61" s="382">
        <f>VLOOKUP($A$22,'SFR FOAK_100'!$A:$X,10,FALSE)</f>
        <v>5420558.4804600803</v>
      </c>
      <c r="BX61" s="383"/>
      <c r="BY61" s="381"/>
      <c r="BZ61" s="47">
        <f>VLOOKUP($A$22,'SFR FOAK_100'!$A:$X,7,FALSE)</f>
        <v>65728880.245110601</v>
      </c>
      <c r="CA61" s="47">
        <f>VLOOKUP($A$22,'SFR FOAK_100'!$A:$X,12,FALSE)</f>
        <v>83309639.357921496</v>
      </c>
      <c r="CB61" s="47">
        <f>VLOOKUP($A$22,'SFR FOAK_100'!$A:$X,11,FALSE)</f>
        <v>264358228.128216</v>
      </c>
      <c r="CC61" s="382">
        <f>VLOOKUP($A$22,'SFR FOAK_100'!$A:$X,10,FALSE)</f>
        <v>5420558.4804600803</v>
      </c>
      <c r="CD61" s="383"/>
      <c r="CE61" s="381"/>
      <c r="CF61" s="47">
        <f>VLOOKUP($A$22,'SFR FOAK_100'!$A:$X,7,FALSE)</f>
        <v>65728880.245110601</v>
      </c>
      <c r="CG61" s="47">
        <f>VLOOKUP($A$22,'SFR FOAK_100'!$A:$X,12,FALSE)</f>
        <v>83309639.357921496</v>
      </c>
      <c r="CH61" s="47">
        <f>VLOOKUP($A$22,'SFR FOAK_100'!$A:$X,11,FALSE)</f>
        <v>264358228.128216</v>
      </c>
      <c r="CI61" s="382">
        <f>VLOOKUP($A$22,'SFR FOAK_100'!$A:$X,10,FALSE)</f>
        <v>5420558.4804600803</v>
      </c>
      <c r="CJ61" s="383"/>
      <c r="CK61" s="381"/>
      <c r="CL61" s="47">
        <f>VLOOKUP($A$22,'SFR FOAK_100'!$A:$X,7,FALSE)</f>
        <v>65728880.245110601</v>
      </c>
      <c r="CM61" s="47">
        <f>VLOOKUP($A$22,'SFR FOAK_100'!$A:$X,12,FALSE)</f>
        <v>83309639.357921496</v>
      </c>
      <c r="CN61" s="47">
        <f>VLOOKUP($A$22,'SFR FOAK_100'!$A:$X,11,FALSE)</f>
        <v>264358228.128216</v>
      </c>
      <c r="CO61" s="382">
        <f>VLOOKUP($A$22,'SFR FOAK_100'!$A:$X,10,FALSE)</f>
        <v>5420558.4804600803</v>
      </c>
      <c r="CP61" s="383"/>
      <c r="CQ61" s="381"/>
      <c r="CR61" s="47">
        <f>VLOOKUP($A$22,'SFR FOAK_100'!$A:$X,7,FALSE)</f>
        <v>65728880.245110601</v>
      </c>
      <c r="CS61" s="47">
        <f>VLOOKUP($A$22,'SFR FOAK_100'!$A:$X,12,FALSE)</f>
        <v>83309639.357921496</v>
      </c>
      <c r="CT61" s="47">
        <f>VLOOKUP($A$22,'SFR FOAK_100'!$A:$X,11,FALSE)</f>
        <v>264358228.128216</v>
      </c>
      <c r="CU61" s="382">
        <f>VLOOKUP($A$22,'SFR FOAK_100'!$A:$X,10,FALSE)</f>
        <v>5420558.4804600803</v>
      </c>
      <c r="CV61" s="383"/>
      <c r="CW61" s="381"/>
      <c r="CX61" s="47">
        <f>VLOOKUP($A$22,'SFR FOAK_100'!$A:$X,7,FALSE)</f>
        <v>65728880.245110601</v>
      </c>
      <c r="CY61" s="47">
        <f>VLOOKUP($A$22,'SFR FOAK_100'!$A:$X,12,FALSE)</f>
        <v>83309639.357921496</v>
      </c>
      <c r="CZ61" s="47">
        <f>VLOOKUP($A$22,'SFR FOAK_100'!$A:$X,11,FALSE)</f>
        <v>264358228.128216</v>
      </c>
      <c r="DA61" s="382">
        <f>VLOOKUP($A$22,'SFR FOAK_100'!$A:$X,10,FALSE)</f>
        <v>5420558.4804600803</v>
      </c>
      <c r="DB61" s="383"/>
      <c r="DC61" s="381"/>
      <c r="DD61" s="47">
        <f>VLOOKUP($A$22,'SFR FOAK_100'!$A:$X,7,FALSE)</f>
        <v>65728880.245110601</v>
      </c>
      <c r="DE61" s="47">
        <f>VLOOKUP($A$22,'SFR FOAK_100'!$A:$X,12,FALSE)</f>
        <v>83309639.357921496</v>
      </c>
      <c r="DF61" s="47">
        <f>VLOOKUP($A$22,'SFR FOAK_100'!$A:$X,11,FALSE)</f>
        <v>264358228.128216</v>
      </c>
      <c r="DG61" s="382">
        <f>VLOOKUP($A$22,'SFR FOAK_100'!$A:$X,10,FALSE)</f>
        <v>5420558.4804600803</v>
      </c>
      <c r="DH61" s="383"/>
      <c r="DI61" s="381"/>
      <c r="DJ61" s="47">
        <f>VLOOKUP($A$22,'SFR FOAK_100'!$A:$X,7,FALSE)</f>
        <v>65728880.245110601</v>
      </c>
      <c r="DK61" s="47">
        <f>VLOOKUP($A$22,'SFR FOAK_100'!$A:$X,12,FALSE)</f>
        <v>83309639.357921496</v>
      </c>
      <c r="DL61" s="47">
        <f>VLOOKUP($A$22,'SFR FOAK_100'!$A:$X,11,FALSE)</f>
        <v>264358228.128216</v>
      </c>
      <c r="DM61" s="382">
        <f>VLOOKUP($A$22,'SFR FOAK_100'!$A:$X,10,FALSE)</f>
        <v>5420558.4804600803</v>
      </c>
      <c r="DN61" s="383"/>
      <c r="DO61" s="381"/>
      <c r="DP61" s="47">
        <f>VLOOKUP($A$22,'SFR FOAK_100'!$A:$X,7,FALSE)</f>
        <v>65728880.245110601</v>
      </c>
      <c r="DQ61" s="47">
        <f>VLOOKUP($A$22,'SFR FOAK_100'!$A:$X,12,FALSE)</f>
        <v>83309639.357921496</v>
      </c>
      <c r="DR61" s="47">
        <f>VLOOKUP($A$22,'SFR FOAK_100'!$A:$X,11,FALSE)</f>
        <v>264358228.128216</v>
      </c>
      <c r="DS61" s="382">
        <f>VLOOKUP($A$22,'SFR FOAK_100'!$A:$X,10,FALSE)</f>
        <v>5420558.4804600803</v>
      </c>
      <c r="DT61" s="383"/>
    </row>
    <row r="62" spans="1:124" s="6" customFormat="1" ht="17" x14ac:dyDescent="0.2">
      <c r="A62" s="380" t="s">
        <v>223</v>
      </c>
      <c r="B62" s="380">
        <v>213</v>
      </c>
      <c r="C62" s="380" t="s">
        <v>224</v>
      </c>
      <c r="D62" s="381"/>
      <c r="E62" s="381"/>
      <c r="F62" s="47">
        <f>VLOOKUP($A$23,'SFR FOAK_100'!$A:$X,7,FALSE)</f>
        <v>1136504.8427932099</v>
      </c>
      <c r="G62" s="47">
        <f>VLOOKUP($A$23,'SFR FOAK_100'!$A:$X,12,FALSE)</f>
        <v>5661558.7517235298</v>
      </c>
      <c r="H62" s="47">
        <f>VLOOKUP($A$23,'SFR FOAK_100'!$A:$X,11,FALSE)</f>
        <v>8458991.2256112695</v>
      </c>
      <c r="I62" s="382">
        <f>VLOOKUP($A$23,'SFR FOAK_100'!$A:$X,10,FALSE)</f>
        <v>163947.42179506301</v>
      </c>
      <c r="J62" s="383"/>
      <c r="K62" s="381"/>
      <c r="L62" s="47">
        <f>VLOOKUP($A$23,'SFR FOAK_100'!$A:$X,7,FALSE)</f>
        <v>1136504.8427932099</v>
      </c>
      <c r="M62" s="47">
        <f>VLOOKUP($A$23,'SFR FOAK_100'!$A:$X,12,FALSE)</f>
        <v>5661558.7517235298</v>
      </c>
      <c r="N62" s="47">
        <f>VLOOKUP($A$23,'SFR FOAK_100'!$A:$X,11,FALSE)</f>
        <v>8458991.2256112695</v>
      </c>
      <c r="O62" s="382">
        <f>VLOOKUP($A$23,'SFR FOAK_100'!$A:$X,10,FALSE)</f>
        <v>163947.42179506301</v>
      </c>
      <c r="P62" s="383"/>
      <c r="Q62" s="381"/>
      <c r="R62" s="47">
        <f>VLOOKUP($A$23,'SFR FOAK_100'!$A:$X,7,FALSE)</f>
        <v>1136504.8427932099</v>
      </c>
      <c r="S62" s="47">
        <f>VLOOKUP($A$23,'SFR FOAK_100'!$A:$X,12,FALSE)</f>
        <v>5661558.7517235298</v>
      </c>
      <c r="T62" s="47">
        <f>VLOOKUP($A$23,'SFR FOAK_100'!$A:$X,11,FALSE)</f>
        <v>8458991.2256112695</v>
      </c>
      <c r="U62" s="382">
        <f>VLOOKUP($A$23,'SFR FOAK_100'!$A:$X,10,FALSE)</f>
        <v>163947.42179506301</v>
      </c>
      <c r="V62" s="383"/>
      <c r="W62" s="381"/>
      <c r="X62" s="47">
        <f>VLOOKUP($A$23,'SFR FOAK_100'!$A:$X,7,FALSE)</f>
        <v>1136504.8427932099</v>
      </c>
      <c r="Y62" s="47">
        <f>VLOOKUP($A$23,'SFR FOAK_100'!$A:$X,12,FALSE)</f>
        <v>5661558.7517235298</v>
      </c>
      <c r="Z62" s="47">
        <f>VLOOKUP($A$23,'SFR FOAK_100'!$A:$X,11,FALSE)</f>
        <v>8458991.2256112695</v>
      </c>
      <c r="AA62" s="382">
        <f>VLOOKUP($A$23,'SFR FOAK_100'!$A:$X,10,FALSE)</f>
        <v>163947.42179506301</v>
      </c>
      <c r="AB62" s="383"/>
      <c r="AC62" s="381"/>
      <c r="AD62" s="47">
        <f>VLOOKUP($A$23,'SFR FOAK_100'!$A:$X,7,FALSE)</f>
        <v>1136504.8427932099</v>
      </c>
      <c r="AE62" s="47">
        <f>VLOOKUP($A$23,'SFR FOAK_100'!$A:$X,12,FALSE)</f>
        <v>5661558.7517235298</v>
      </c>
      <c r="AF62" s="47">
        <f>VLOOKUP($A$23,'SFR FOAK_100'!$A:$X,11,FALSE)</f>
        <v>8458991.2256112695</v>
      </c>
      <c r="AG62" s="382">
        <f>VLOOKUP($A$23,'SFR FOAK_100'!$A:$X,10,FALSE)</f>
        <v>163947.42179506301</v>
      </c>
      <c r="AH62" s="383"/>
      <c r="AI62" s="381"/>
      <c r="AJ62" s="47">
        <f>VLOOKUP($A$23,'SFR FOAK_100'!$A:$X,7,FALSE)</f>
        <v>1136504.8427932099</v>
      </c>
      <c r="AK62" s="47">
        <f>VLOOKUP($A$23,'SFR FOAK_100'!$A:$X,12,FALSE)</f>
        <v>5661558.7517235298</v>
      </c>
      <c r="AL62" s="47">
        <f>VLOOKUP($A$23,'SFR FOAK_100'!$A:$X,11,FALSE)</f>
        <v>8458991.2256112695</v>
      </c>
      <c r="AM62" s="382">
        <f>VLOOKUP($A$23,'SFR FOAK_100'!$A:$X,10,FALSE)</f>
        <v>163947.42179506301</v>
      </c>
      <c r="AN62" s="383"/>
      <c r="AO62" s="381"/>
      <c r="AP62" s="47">
        <f>VLOOKUP($A$23,'SFR FOAK_100'!$A:$X,7,FALSE)</f>
        <v>1136504.8427932099</v>
      </c>
      <c r="AQ62" s="47">
        <f>VLOOKUP($A$23,'SFR FOAK_100'!$A:$X,12,FALSE)</f>
        <v>5661558.7517235298</v>
      </c>
      <c r="AR62" s="47">
        <f>VLOOKUP($A$23,'SFR FOAK_100'!$A:$X,11,FALSE)</f>
        <v>8458991.2256112695</v>
      </c>
      <c r="AS62" s="382">
        <f>VLOOKUP($A$23,'SFR FOAK_100'!$A:$X,10,FALSE)</f>
        <v>163947.42179506301</v>
      </c>
      <c r="AT62" s="383"/>
      <c r="AU62" s="381"/>
      <c r="AV62" s="47">
        <f>VLOOKUP($A$23,'SFR FOAK_100'!$A:$X,7,FALSE)</f>
        <v>1136504.8427932099</v>
      </c>
      <c r="AW62" s="47">
        <f>VLOOKUP($A$23,'SFR FOAK_100'!$A:$X,12,FALSE)</f>
        <v>5661558.7517235298</v>
      </c>
      <c r="AX62" s="47">
        <f>VLOOKUP($A$23,'SFR FOAK_100'!$A:$X,11,FALSE)</f>
        <v>8458991.2256112695</v>
      </c>
      <c r="AY62" s="382">
        <f>VLOOKUP($A$23,'SFR FOAK_100'!$A:$X,10,FALSE)</f>
        <v>163947.42179506301</v>
      </c>
      <c r="AZ62" s="383"/>
      <c r="BA62" s="381"/>
      <c r="BB62" s="47">
        <f>VLOOKUP($A$23,'SFR FOAK_100'!$A:$X,7,FALSE)</f>
        <v>1136504.8427932099</v>
      </c>
      <c r="BC62" s="47">
        <f>VLOOKUP($A$23,'SFR FOAK_100'!$A:$X,12,FALSE)</f>
        <v>5661558.7517235298</v>
      </c>
      <c r="BD62" s="47">
        <f>VLOOKUP($A$23,'SFR FOAK_100'!$A:$X,11,FALSE)</f>
        <v>8458991.2256112695</v>
      </c>
      <c r="BE62" s="382">
        <f>VLOOKUP($A$23,'SFR FOAK_100'!$A:$X,10,FALSE)</f>
        <v>163947.42179506301</v>
      </c>
      <c r="BF62" s="383"/>
      <c r="BG62" s="381"/>
      <c r="BH62" s="47">
        <f>VLOOKUP($A$23,'SFR FOAK_100'!$A:$X,7,FALSE)</f>
        <v>1136504.8427932099</v>
      </c>
      <c r="BI62" s="47">
        <f>VLOOKUP($A$23,'SFR FOAK_100'!$A:$X,12,FALSE)</f>
        <v>5661558.7517235298</v>
      </c>
      <c r="BJ62" s="47">
        <f>VLOOKUP($A$23,'SFR FOAK_100'!$A:$X,11,FALSE)</f>
        <v>8458991.2256112695</v>
      </c>
      <c r="BK62" s="382">
        <f>VLOOKUP($A$23,'SFR FOAK_100'!$A:$X,10,FALSE)</f>
        <v>163947.42179506301</v>
      </c>
      <c r="BL62" s="383"/>
      <c r="BM62" s="381"/>
      <c r="BN62" s="47">
        <f>VLOOKUP($A$23,'SFR FOAK_100'!$A:$X,7,FALSE)</f>
        <v>1136504.8427932099</v>
      </c>
      <c r="BO62" s="47">
        <f>VLOOKUP($A$23,'SFR FOAK_100'!$A:$X,12,FALSE)</f>
        <v>5661558.7517235298</v>
      </c>
      <c r="BP62" s="47">
        <f>VLOOKUP($A$23,'SFR FOAK_100'!$A:$X,11,FALSE)</f>
        <v>8458991.2256112695</v>
      </c>
      <c r="BQ62" s="382">
        <f>VLOOKUP($A$23,'SFR FOAK_100'!$A:$X,10,FALSE)</f>
        <v>163947.42179506301</v>
      </c>
      <c r="BR62" s="383"/>
      <c r="BS62" s="381"/>
      <c r="BT62" s="47">
        <f>VLOOKUP($A$23,'SFR FOAK_100'!$A:$X,7,FALSE)</f>
        <v>1136504.8427932099</v>
      </c>
      <c r="BU62" s="47">
        <f>VLOOKUP($A$23,'SFR FOAK_100'!$A:$X,12,FALSE)</f>
        <v>5661558.7517235298</v>
      </c>
      <c r="BV62" s="47">
        <f>VLOOKUP($A$23,'SFR FOAK_100'!$A:$X,11,FALSE)</f>
        <v>8458991.2256112695</v>
      </c>
      <c r="BW62" s="382">
        <f>VLOOKUP($A$23,'SFR FOAK_100'!$A:$X,10,FALSE)</f>
        <v>163947.42179506301</v>
      </c>
      <c r="BX62" s="383"/>
      <c r="BY62" s="381"/>
      <c r="BZ62" s="47">
        <f>VLOOKUP($A$23,'SFR FOAK_100'!$A:$X,7,FALSE)</f>
        <v>1136504.8427932099</v>
      </c>
      <c r="CA62" s="47">
        <f>VLOOKUP($A$23,'SFR FOAK_100'!$A:$X,12,FALSE)</f>
        <v>5661558.7517235298</v>
      </c>
      <c r="CB62" s="47">
        <f>VLOOKUP($A$23,'SFR FOAK_100'!$A:$X,11,FALSE)</f>
        <v>8458991.2256112695</v>
      </c>
      <c r="CC62" s="382">
        <f>VLOOKUP($A$23,'SFR FOAK_100'!$A:$X,10,FALSE)</f>
        <v>163947.42179506301</v>
      </c>
      <c r="CD62" s="383"/>
      <c r="CE62" s="381"/>
      <c r="CF62" s="47">
        <f>VLOOKUP($A$23,'SFR FOAK_100'!$A:$X,7,FALSE)</f>
        <v>1136504.8427932099</v>
      </c>
      <c r="CG62" s="47">
        <f>VLOOKUP($A$23,'SFR FOAK_100'!$A:$X,12,FALSE)</f>
        <v>5661558.7517235298</v>
      </c>
      <c r="CH62" s="47">
        <f>VLOOKUP($A$23,'SFR FOAK_100'!$A:$X,11,FALSE)</f>
        <v>8458991.2256112695</v>
      </c>
      <c r="CI62" s="382">
        <f>VLOOKUP($A$23,'SFR FOAK_100'!$A:$X,10,FALSE)</f>
        <v>163947.42179506301</v>
      </c>
      <c r="CJ62" s="383"/>
      <c r="CK62" s="381"/>
      <c r="CL62" s="47">
        <f>VLOOKUP($A$23,'SFR FOAK_100'!$A:$X,7,FALSE)</f>
        <v>1136504.8427932099</v>
      </c>
      <c r="CM62" s="47">
        <f>VLOOKUP($A$23,'SFR FOAK_100'!$A:$X,12,FALSE)</f>
        <v>5661558.7517235298</v>
      </c>
      <c r="CN62" s="47">
        <f>VLOOKUP($A$23,'SFR FOAK_100'!$A:$X,11,FALSE)</f>
        <v>8458991.2256112695</v>
      </c>
      <c r="CO62" s="382">
        <f>VLOOKUP($A$23,'SFR FOAK_100'!$A:$X,10,FALSE)</f>
        <v>163947.42179506301</v>
      </c>
      <c r="CP62" s="383"/>
      <c r="CQ62" s="381"/>
      <c r="CR62" s="47">
        <f>VLOOKUP($A$23,'SFR FOAK_100'!$A:$X,7,FALSE)</f>
        <v>1136504.8427932099</v>
      </c>
      <c r="CS62" s="47">
        <f>VLOOKUP($A$23,'SFR FOAK_100'!$A:$X,12,FALSE)</f>
        <v>5661558.7517235298</v>
      </c>
      <c r="CT62" s="47">
        <f>VLOOKUP($A$23,'SFR FOAK_100'!$A:$X,11,FALSE)</f>
        <v>8458991.2256112695</v>
      </c>
      <c r="CU62" s="382">
        <f>VLOOKUP($A$23,'SFR FOAK_100'!$A:$X,10,FALSE)</f>
        <v>163947.42179506301</v>
      </c>
      <c r="CV62" s="383"/>
      <c r="CW62" s="381"/>
      <c r="CX62" s="47">
        <f>VLOOKUP($A$23,'SFR FOAK_100'!$A:$X,7,FALSE)</f>
        <v>1136504.8427932099</v>
      </c>
      <c r="CY62" s="47">
        <f>VLOOKUP($A$23,'SFR FOAK_100'!$A:$X,12,FALSE)</f>
        <v>5661558.7517235298</v>
      </c>
      <c r="CZ62" s="47">
        <f>VLOOKUP($A$23,'SFR FOAK_100'!$A:$X,11,FALSE)</f>
        <v>8458991.2256112695</v>
      </c>
      <c r="DA62" s="382">
        <f>VLOOKUP($A$23,'SFR FOAK_100'!$A:$X,10,FALSE)</f>
        <v>163947.42179506301</v>
      </c>
      <c r="DB62" s="383"/>
      <c r="DC62" s="381"/>
      <c r="DD62" s="47">
        <f>VLOOKUP($A$23,'SFR FOAK_100'!$A:$X,7,FALSE)</f>
        <v>1136504.8427932099</v>
      </c>
      <c r="DE62" s="47">
        <f>VLOOKUP($A$23,'SFR FOAK_100'!$A:$X,12,FALSE)</f>
        <v>5661558.7517235298</v>
      </c>
      <c r="DF62" s="47">
        <f>VLOOKUP($A$23,'SFR FOAK_100'!$A:$X,11,FALSE)</f>
        <v>8458991.2256112695</v>
      </c>
      <c r="DG62" s="382">
        <f>VLOOKUP($A$23,'SFR FOAK_100'!$A:$X,10,FALSE)</f>
        <v>163947.42179506301</v>
      </c>
      <c r="DH62" s="383"/>
      <c r="DI62" s="381"/>
      <c r="DJ62" s="47">
        <f>VLOOKUP($A$23,'SFR FOAK_100'!$A:$X,7,FALSE)</f>
        <v>1136504.8427932099</v>
      </c>
      <c r="DK62" s="47">
        <f>VLOOKUP($A$23,'SFR FOAK_100'!$A:$X,12,FALSE)</f>
        <v>5661558.7517235298</v>
      </c>
      <c r="DL62" s="47">
        <f>VLOOKUP($A$23,'SFR FOAK_100'!$A:$X,11,FALSE)</f>
        <v>8458991.2256112695</v>
      </c>
      <c r="DM62" s="382">
        <f>VLOOKUP($A$23,'SFR FOAK_100'!$A:$X,10,FALSE)</f>
        <v>163947.42179506301</v>
      </c>
      <c r="DN62" s="383"/>
      <c r="DO62" s="381"/>
      <c r="DP62" s="47">
        <f>VLOOKUP($A$23,'SFR FOAK_100'!$A:$X,7,FALSE)</f>
        <v>1136504.8427932099</v>
      </c>
      <c r="DQ62" s="47">
        <f>VLOOKUP($A$23,'SFR FOAK_100'!$A:$X,12,FALSE)</f>
        <v>5661558.7517235298</v>
      </c>
      <c r="DR62" s="47">
        <f>VLOOKUP($A$23,'SFR FOAK_100'!$A:$X,11,FALSE)</f>
        <v>8458991.2256112695</v>
      </c>
      <c r="DS62" s="382">
        <f>VLOOKUP($A$23,'SFR FOAK_100'!$A:$X,10,FALSE)</f>
        <v>163947.42179506301</v>
      </c>
      <c r="DT62" s="383"/>
    </row>
    <row r="63" spans="1:124" s="128" customFormat="1" ht="17" x14ac:dyDescent="0.2">
      <c r="C63" s="43" t="s">
        <v>203</v>
      </c>
      <c r="D63" s="363"/>
      <c r="E63" s="363"/>
      <c r="F63" s="22"/>
      <c r="G63" s="22"/>
      <c r="H63" s="22"/>
      <c r="J63" s="261">
        <f>I64/$I$5*'SFR Relationships'!$D$42*$J$4</f>
        <v>0</v>
      </c>
      <c r="K63" s="363"/>
      <c r="L63" s="22"/>
      <c r="M63" s="22"/>
      <c r="N63" s="22"/>
      <c r="P63" s="261">
        <f>O64/$I$5*'SFR Relationships'!$D$42*$J$4</f>
        <v>-6.2798815459339297</v>
      </c>
      <c r="Q63" s="363"/>
      <c r="R63" s="22"/>
      <c r="S63" s="22"/>
      <c r="T63" s="22"/>
      <c r="V63" s="261">
        <f>U64/$I$5*'SFR Relationships'!$D$42*$J$4</f>
        <v>-6.2798815459339297</v>
      </c>
      <c r="W63" s="363"/>
      <c r="X63" s="22"/>
      <c r="Y63" s="22"/>
      <c r="Z63" s="22"/>
      <c r="AB63" s="261">
        <f>AA64/$I$5*'SFR Relationships'!$D$42*$J$4</f>
        <v>-6.2798815459339297</v>
      </c>
      <c r="AC63" s="363"/>
      <c r="AD63" s="22"/>
      <c r="AE63" s="22"/>
      <c r="AF63" s="22"/>
      <c r="AH63" s="261">
        <f>AG64/$I$5*'SFR Relationships'!$D$42*$J$4</f>
        <v>-6.2798815459339297</v>
      </c>
      <c r="AI63" s="363"/>
      <c r="AJ63" s="22"/>
      <c r="AK63" s="22"/>
      <c r="AL63" s="22"/>
      <c r="AN63" s="261">
        <f>AM64/$I$5*'SFR Relationships'!$D$42*$J$4</f>
        <v>-6.2798815459339297</v>
      </c>
      <c r="AO63" s="363"/>
      <c r="AP63" s="22"/>
      <c r="AQ63" s="22"/>
      <c r="AR63" s="22"/>
      <c r="AT63" s="261">
        <f>AS64/$I$5*'SFR Relationships'!$D$42*$J$4</f>
        <v>-6.2798815459339297</v>
      </c>
      <c r="AU63" s="363"/>
      <c r="AV63" s="22"/>
      <c r="AW63" s="22"/>
      <c r="AX63" s="22"/>
      <c r="AZ63" s="261">
        <f>AY64/$I$5*'SFR Relationships'!$D$42*$J$4</f>
        <v>-6.2798815459339297</v>
      </c>
      <c r="BA63" s="363"/>
      <c r="BB63" s="22"/>
      <c r="BC63" s="22"/>
      <c r="BD63" s="22"/>
      <c r="BF63" s="261">
        <f>BE64/$I$5*'SFR Relationships'!$D$42*$J$4</f>
        <v>-6.2798815459339297</v>
      </c>
      <c r="BG63" s="363"/>
      <c r="BH63" s="22"/>
      <c r="BI63" s="22"/>
      <c r="BJ63" s="22"/>
      <c r="BL63" s="261">
        <f>BK64/$I$5*'SFR Relationships'!$D$42*$J$4</f>
        <v>-6.2798815459339297</v>
      </c>
      <c r="BM63" s="363"/>
      <c r="BN63" s="22"/>
      <c r="BO63" s="22"/>
      <c r="BP63" s="22"/>
      <c r="BR63" s="261">
        <f>BQ64/$I$5*'SFR Relationships'!$D$42*$J$4</f>
        <v>-6.2798815459339297</v>
      </c>
      <c r="BS63" s="363"/>
      <c r="BT63" s="22"/>
      <c r="BU63" s="22"/>
      <c r="BV63" s="22"/>
      <c r="BX63" s="261">
        <f>BW64/$I$5*'SFR Relationships'!$D$42*$J$4</f>
        <v>-6.2798815459339297</v>
      </c>
      <c r="BY63" s="363"/>
      <c r="BZ63" s="22"/>
      <c r="CA63" s="22"/>
      <c r="CB63" s="22"/>
      <c r="CD63" s="261">
        <f>CC64/$I$5*'SFR Relationships'!$D$42*$J$4</f>
        <v>-6.2798815459339297</v>
      </c>
      <c r="CE63" s="363"/>
      <c r="CF63" s="22"/>
      <c r="CG63" s="22"/>
      <c r="CH63" s="22"/>
      <c r="CJ63" s="261">
        <f>CI64/$I$5*'SFR Relationships'!$D$42*$J$4</f>
        <v>-6.2798815459339297</v>
      </c>
      <c r="CK63" s="363"/>
      <c r="CL63" s="22"/>
      <c r="CM63" s="22"/>
      <c r="CN63" s="22"/>
      <c r="CP63" s="261">
        <f>CO64/$I$5*'SFR Relationships'!$D$42*$J$4</f>
        <v>-6.2798815459339297</v>
      </c>
      <c r="CQ63" s="363"/>
      <c r="CR63" s="22"/>
      <c r="CS63" s="22"/>
      <c r="CT63" s="22"/>
      <c r="CV63" s="261">
        <f>CU64/$I$5*'SFR Relationships'!$D$42*$J$4</f>
        <v>-6.2798815459339297</v>
      </c>
      <c r="CW63" s="363"/>
      <c r="CX63" s="22"/>
      <c r="CY63" s="22"/>
      <c r="CZ63" s="22"/>
      <c r="DB63" s="261">
        <f>DA64/$I$5*'SFR Relationships'!$D$42*$J$4</f>
        <v>-6.2798815459339297</v>
      </c>
      <c r="DC63" s="363"/>
      <c r="DD63" s="22"/>
      <c r="DE63" s="22"/>
      <c r="DF63" s="22"/>
      <c r="DH63" s="261">
        <f>DG64/$I$5*'SFR Relationships'!$D$42*$J$4</f>
        <v>-6.2798815459339297</v>
      </c>
      <c r="DI63" s="363"/>
      <c r="DJ63" s="22"/>
      <c r="DK63" s="22"/>
      <c r="DL63" s="22"/>
      <c r="DN63" s="261">
        <f>DM64/$I$5*'SFR Relationships'!$D$42*$J$4</f>
        <v>-6.2798815459339297</v>
      </c>
      <c r="DO63" s="363"/>
      <c r="DP63" s="22"/>
      <c r="DQ63" s="22"/>
      <c r="DR63" s="22"/>
      <c r="DT63" s="261">
        <f>DS64/$I$5*'SFR Relationships'!$D$42*$J$4</f>
        <v>-6.2798815459339297</v>
      </c>
    </row>
    <row r="64" spans="1:124" s="241" customFormat="1" x14ac:dyDescent="0.2">
      <c r="B64" s="147">
        <v>20</v>
      </c>
      <c r="C64" s="241" t="s">
        <v>204</v>
      </c>
      <c r="D64" s="366"/>
      <c r="E64" s="366"/>
      <c r="F64" s="23">
        <f>SUM(F65:F71)</f>
        <v>0</v>
      </c>
      <c r="G64" s="23">
        <f>SUM(G65:G71)</f>
        <v>0</v>
      </c>
      <c r="H64" s="23">
        <f>SUM(H65:H71)</f>
        <v>0</v>
      </c>
      <c r="I64" s="384">
        <f>SUM(I65:I71)</f>
        <v>0</v>
      </c>
      <c r="J64" s="385">
        <f>SUM(J65:J71)</f>
        <v>0</v>
      </c>
      <c r="K64" s="366"/>
      <c r="L64" s="23">
        <f>SUM(L65:L71)</f>
        <v>-26291552.098044243</v>
      </c>
      <c r="M64" s="23">
        <f>SUM(M65:M71)</f>
        <v>-33323855.7431686</v>
      </c>
      <c r="N64" s="23">
        <f>SUM(N65:N71)</f>
        <v>-105743291.2512864</v>
      </c>
      <c r="O64" s="384">
        <f>SUM(O65:O71)</f>
        <v>-2168223.3921840321</v>
      </c>
      <c r="P64" s="385">
        <f>SUM(P65:P71)</f>
        <v>-165358699.09249926</v>
      </c>
      <c r="Q64" s="366"/>
      <c r="R64" s="23">
        <f>SUM(R65:R71)</f>
        <v>-26291552.098044243</v>
      </c>
      <c r="S64" s="23">
        <f>SUM(S65:S71)</f>
        <v>-33323855.7431686</v>
      </c>
      <c r="T64" s="23">
        <f>SUM(T65:T71)</f>
        <v>-105743291.2512864</v>
      </c>
      <c r="U64" s="384">
        <f>SUM(U65:U71)</f>
        <v>-2168223.3921840321</v>
      </c>
      <c r="V64" s="385">
        <f>SUM(V65:V71)</f>
        <v>-165358699.09249926</v>
      </c>
      <c r="W64" s="366"/>
      <c r="X64" s="23">
        <f>SUM(X65:X71)</f>
        <v>-26291552.098044243</v>
      </c>
      <c r="Y64" s="23">
        <f>SUM(Y65:Y71)</f>
        <v>-33323855.7431686</v>
      </c>
      <c r="Z64" s="23">
        <f>SUM(Z65:Z71)</f>
        <v>-105743291.2512864</v>
      </c>
      <c r="AA64" s="384">
        <f>SUM(AA65:AA71)</f>
        <v>-2168223.3921840321</v>
      </c>
      <c r="AB64" s="385">
        <f>SUM(AB65:AB71)</f>
        <v>-165358699.09249926</v>
      </c>
      <c r="AC64" s="366"/>
      <c r="AD64" s="23">
        <f>SUM(AD65:AD71)</f>
        <v>-26291552.098044243</v>
      </c>
      <c r="AE64" s="23">
        <f>SUM(AE65:AE71)</f>
        <v>-33323855.7431686</v>
      </c>
      <c r="AF64" s="23">
        <f>SUM(AF65:AF71)</f>
        <v>-105743291.2512864</v>
      </c>
      <c r="AG64" s="384">
        <f>SUM(AG65:AG71)</f>
        <v>-2168223.3921840321</v>
      </c>
      <c r="AH64" s="385">
        <f>SUM(AH65:AH71)</f>
        <v>-165358699.09249926</v>
      </c>
      <c r="AI64" s="366"/>
      <c r="AJ64" s="23">
        <f>SUM(AJ65:AJ71)</f>
        <v>-26291552.098044243</v>
      </c>
      <c r="AK64" s="23">
        <f>SUM(AK65:AK71)</f>
        <v>-33323855.7431686</v>
      </c>
      <c r="AL64" s="23">
        <f>SUM(AL65:AL71)</f>
        <v>-105743291.2512864</v>
      </c>
      <c r="AM64" s="384">
        <f>SUM(AM65:AM71)</f>
        <v>-2168223.3921840321</v>
      </c>
      <c r="AN64" s="385">
        <f>SUM(AN65:AN71)</f>
        <v>-165358699.09249926</v>
      </c>
      <c r="AO64" s="366"/>
      <c r="AP64" s="23">
        <f>SUM(AP65:AP71)</f>
        <v>-26291552.098044243</v>
      </c>
      <c r="AQ64" s="23">
        <f>SUM(AQ65:AQ71)</f>
        <v>-33323855.7431686</v>
      </c>
      <c r="AR64" s="23">
        <f>SUM(AR65:AR71)</f>
        <v>-105743291.2512864</v>
      </c>
      <c r="AS64" s="384">
        <f>SUM(AS65:AS71)</f>
        <v>-2168223.3921840321</v>
      </c>
      <c r="AT64" s="385">
        <f>SUM(AT65:AT71)</f>
        <v>-165358699.09249926</v>
      </c>
      <c r="AU64" s="366"/>
      <c r="AV64" s="23">
        <f>SUM(AV65:AV71)</f>
        <v>-26291552.098044243</v>
      </c>
      <c r="AW64" s="23">
        <f>SUM(AW65:AW71)</f>
        <v>-33323855.7431686</v>
      </c>
      <c r="AX64" s="23">
        <f>SUM(AX65:AX71)</f>
        <v>-105743291.2512864</v>
      </c>
      <c r="AY64" s="384">
        <f>SUM(AY65:AY71)</f>
        <v>-2168223.3921840321</v>
      </c>
      <c r="AZ64" s="385">
        <f>SUM(AZ65:AZ71)</f>
        <v>-165358699.09249926</v>
      </c>
      <c r="BA64" s="366"/>
      <c r="BB64" s="23">
        <f>SUM(BB65:BB71)</f>
        <v>-26291552.098044243</v>
      </c>
      <c r="BC64" s="23">
        <f>SUM(BC65:BC71)</f>
        <v>-33323855.7431686</v>
      </c>
      <c r="BD64" s="23">
        <f>SUM(BD65:BD71)</f>
        <v>-105743291.2512864</v>
      </c>
      <c r="BE64" s="384">
        <f>SUM(BE65:BE71)</f>
        <v>-2168223.3921840321</v>
      </c>
      <c r="BF64" s="385">
        <f>SUM(BF65:BF71)</f>
        <v>-165358699.09249926</v>
      </c>
      <c r="BG64" s="366"/>
      <c r="BH64" s="23">
        <f>SUM(BH65:BH71)</f>
        <v>-26291552.098044243</v>
      </c>
      <c r="BI64" s="23">
        <f>SUM(BI65:BI71)</f>
        <v>-33323855.7431686</v>
      </c>
      <c r="BJ64" s="23">
        <f>SUM(BJ65:BJ71)</f>
        <v>-105743291.2512864</v>
      </c>
      <c r="BK64" s="384">
        <f>SUM(BK65:BK71)</f>
        <v>-2168223.3921840321</v>
      </c>
      <c r="BL64" s="385">
        <f>SUM(BL65:BL71)</f>
        <v>-165358699.09249926</v>
      </c>
      <c r="BM64" s="366"/>
      <c r="BN64" s="23">
        <f>SUM(BN65:BN71)</f>
        <v>-26291552.098044243</v>
      </c>
      <c r="BO64" s="23">
        <f>SUM(BO65:BO71)</f>
        <v>-33323855.7431686</v>
      </c>
      <c r="BP64" s="23">
        <f>SUM(BP65:BP71)</f>
        <v>-105743291.2512864</v>
      </c>
      <c r="BQ64" s="384">
        <f>SUM(BQ65:BQ71)</f>
        <v>-2168223.3921840321</v>
      </c>
      <c r="BR64" s="385">
        <f>SUM(BR65:BR71)</f>
        <v>-165358699.09249926</v>
      </c>
      <c r="BS64" s="366"/>
      <c r="BT64" s="23">
        <f>SUM(BT65:BT71)</f>
        <v>-26291552.098044243</v>
      </c>
      <c r="BU64" s="23">
        <f>SUM(BU65:BU71)</f>
        <v>-33323855.7431686</v>
      </c>
      <c r="BV64" s="23">
        <f>SUM(BV65:BV71)</f>
        <v>-105743291.2512864</v>
      </c>
      <c r="BW64" s="384">
        <f>SUM(BW65:BW71)</f>
        <v>-2168223.3921840321</v>
      </c>
      <c r="BX64" s="385">
        <f>SUM(BX65:BX71)</f>
        <v>-165358699.09249926</v>
      </c>
      <c r="BY64" s="366"/>
      <c r="BZ64" s="23">
        <f>SUM(BZ65:BZ71)</f>
        <v>-26291552.098044243</v>
      </c>
      <c r="CA64" s="23">
        <f>SUM(CA65:CA71)</f>
        <v>-33323855.7431686</v>
      </c>
      <c r="CB64" s="23">
        <f>SUM(CB65:CB71)</f>
        <v>-105743291.2512864</v>
      </c>
      <c r="CC64" s="384">
        <f>SUM(CC65:CC71)</f>
        <v>-2168223.3921840321</v>
      </c>
      <c r="CD64" s="385">
        <f>SUM(CD65:CD71)</f>
        <v>-165358699.09249926</v>
      </c>
      <c r="CE64" s="366"/>
      <c r="CF64" s="23">
        <f>SUM(CF65:CF71)</f>
        <v>-26291552.098044243</v>
      </c>
      <c r="CG64" s="23">
        <f>SUM(CG65:CG71)</f>
        <v>-33323855.7431686</v>
      </c>
      <c r="CH64" s="23">
        <f>SUM(CH65:CH71)</f>
        <v>-105743291.2512864</v>
      </c>
      <c r="CI64" s="384">
        <f>SUM(CI65:CI71)</f>
        <v>-2168223.3921840321</v>
      </c>
      <c r="CJ64" s="385">
        <f>SUM(CJ65:CJ71)</f>
        <v>-165358699.09249926</v>
      </c>
      <c r="CK64" s="366"/>
      <c r="CL64" s="23">
        <f>SUM(CL65:CL71)</f>
        <v>-26291552.098044243</v>
      </c>
      <c r="CM64" s="23">
        <f>SUM(CM65:CM71)</f>
        <v>-33323855.7431686</v>
      </c>
      <c r="CN64" s="23">
        <f>SUM(CN65:CN71)</f>
        <v>-105743291.2512864</v>
      </c>
      <c r="CO64" s="384">
        <f>SUM(CO65:CO71)</f>
        <v>-2168223.3921840321</v>
      </c>
      <c r="CP64" s="385">
        <f>SUM(CP65:CP71)</f>
        <v>-165358699.09249926</v>
      </c>
      <c r="CQ64" s="366"/>
      <c r="CR64" s="23">
        <f>SUM(CR65:CR71)</f>
        <v>-26291552.098044243</v>
      </c>
      <c r="CS64" s="23">
        <f>SUM(CS65:CS71)</f>
        <v>-33323855.7431686</v>
      </c>
      <c r="CT64" s="23">
        <f>SUM(CT65:CT71)</f>
        <v>-105743291.2512864</v>
      </c>
      <c r="CU64" s="384">
        <f>SUM(CU65:CU71)</f>
        <v>-2168223.3921840321</v>
      </c>
      <c r="CV64" s="385">
        <f>SUM(CV65:CV71)</f>
        <v>-165358699.09249926</v>
      </c>
      <c r="CW64" s="366"/>
      <c r="CX64" s="23">
        <f>SUM(CX65:CX71)</f>
        <v>-26291552.098044243</v>
      </c>
      <c r="CY64" s="23">
        <f>SUM(CY65:CY71)</f>
        <v>-33323855.7431686</v>
      </c>
      <c r="CZ64" s="23">
        <f>SUM(CZ65:CZ71)</f>
        <v>-105743291.2512864</v>
      </c>
      <c r="DA64" s="384">
        <f>SUM(DA65:DA71)</f>
        <v>-2168223.3921840321</v>
      </c>
      <c r="DB64" s="385">
        <f>SUM(DB65:DB71)</f>
        <v>-165358699.09249926</v>
      </c>
      <c r="DC64" s="366"/>
      <c r="DD64" s="23">
        <f>SUM(DD65:DD71)</f>
        <v>-26291552.098044243</v>
      </c>
      <c r="DE64" s="23">
        <f>SUM(DE65:DE71)</f>
        <v>-33323855.7431686</v>
      </c>
      <c r="DF64" s="23">
        <f>SUM(DF65:DF71)</f>
        <v>-105743291.2512864</v>
      </c>
      <c r="DG64" s="384">
        <f>SUM(DG65:DG71)</f>
        <v>-2168223.3921840321</v>
      </c>
      <c r="DH64" s="385">
        <f>SUM(DH65:DH71)</f>
        <v>-165358699.09249926</v>
      </c>
      <c r="DI64" s="366"/>
      <c r="DJ64" s="23">
        <f>SUM(DJ65:DJ71)</f>
        <v>-26291552.098044243</v>
      </c>
      <c r="DK64" s="23">
        <f>SUM(DK65:DK71)</f>
        <v>-33323855.7431686</v>
      </c>
      <c r="DL64" s="23">
        <f>SUM(DL65:DL71)</f>
        <v>-105743291.2512864</v>
      </c>
      <c r="DM64" s="384">
        <f>SUM(DM65:DM71)</f>
        <v>-2168223.3921840321</v>
      </c>
      <c r="DN64" s="385">
        <f>SUM(DN65:DN71)</f>
        <v>-165358699.09249926</v>
      </c>
      <c r="DO64" s="366"/>
      <c r="DP64" s="23">
        <f>SUM(DP65:DP71)</f>
        <v>-26291552.098044243</v>
      </c>
      <c r="DQ64" s="23">
        <f>SUM(DQ65:DQ71)</f>
        <v>-33323855.7431686</v>
      </c>
      <c r="DR64" s="23">
        <f>SUM(DR65:DR71)</f>
        <v>-105743291.2512864</v>
      </c>
      <c r="DS64" s="384">
        <f>SUM(DS65:DS71)</f>
        <v>-2168223.3921840321</v>
      </c>
      <c r="DT64" s="385">
        <f>SUM(DT65:DT71)</f>
        <v>-165358699.09249926</v>
      </c>
    </row>
    <row r="65" spans="1:124" s="6" customFormat="1" x14ac:dyDescent="0.2">
      <c r="B65" s="6">
        <v>21</v>
      </c>
      <c r="C65" s="6" t="s">
        <v>205</v>
      </c>
      <c r="D65" s="38"/>
      <c r="E65" s="386"/>
      <c r="F65" s="25">
        <f>IF('SFR Levers &amp; Variables '!D15,'SFR Relationships'!$D$5*F61,0)</f>
        <v>0</v>
      </c>
      <c r="G65" s="25">
        <f>IF('SFR Levers &amp; Variables '!D15,'SFR Relationships'!$D$5*G61,0)</f>
        <v>0</v>
      </c>
      <c r="H65" s="25">
        <f>IF('SFR Levers &amp; Variables '!D15,'SFR Relationships'!$D$5*H61,0)</f>
        <v>0</v>
      </c>
      <c r="I65" s="48">
        <f>IF('SFR Levers &amp; Variables '!D15,'SFR Relationships'!$D$5*I61,0)</f>
        <v>0</v>
      </c>
      <c r="J65" s="11">
        <f>SUM(F65:H65)</f>
        <v>0</v>
      </c>
      <c r="K65" s="386"/>
      <c r="L65" s="25">
        <f>IF('SFR Levers &amp; Variables '!J15,'SFR Relationships'!$D$5*L61,0)</f>
        <v>-26291552.098044243</v>
      </c>
      <c r="M65" s="25">
        <f>IF('SFR Levers &amp; Variables '!J15,'SFR Relationships'!$D$5*M61,0)</f>
        <v>-33323855.7431686</v>
      </c>
      <c r="N65" s="25">
        <f>IF('SFR Levers &amp; Variables '!J15,'SFR Relationships'!$D$5*N61,0)</f>
        <v>-105743291.2512864</v>
      </c>
      <c r="O65" s="48">
        <f>IF('SFR Levers &amp; Variables '!J15,'SFR Relationships'!$D$5*O61,0)</f>
        <v>-2168223.3921840321</v>
      </c>
      <c r="P65" s="11">
        <f>SUM(L65:N65)</f>
        <v>-165358699.09249926</v>
      </c>
      <c r="Q65" s="386"/>
      <c r="R65" s="25">
        <f>IF('SFR Levers &amp; Variables '!P15,'SFR Relationships'!$D$5*R61,0)</f>
        <v>-26291552.098044243</v>
      </c>
      <c r="S65" s="25">
        <f>IF('SFR Levers &amp; Variables '!P15,'SFR Relationships'!$D$5*S61,0)</f>
        <v>-33323855.7431686</v>
      </c>
      <c r="T65" s="25">
        <f>IF('SFR Levers &amp; Variables '!P15,'SFR Relationships'!$D$5*T61,0)</f>
        <v>-105743291.2512864</v>
      </c>
      <c r="U65" s="48">
        <f>IF('SFR Levers &amp; Variables '!P15,'SFR Relationships'!$D$5*U61,0)</f>
        <v>-2168223.3921840321</v>
      </c>
      <c r="V65" s="11">
        <f>SUM(R65:T65)</f>
        <v>-165358699.09249926</v>
      </c>
      <c r="W65" s="386"/>
      <c r="X65" s="25">
        <f>IF('SFR Levers &amp; Variables '!V15,'SFR Relationships'!$D$5*X61,0)</f>
        <v>-26291552.098044243</v>
      </c>
      <c r="Y65" s="25">
        <f>IF('SFR Levers &amp; Variables '!V15,'SFR Relationships'!$D$5*Y61,0)</f>
        <v>-33323855.7431686</v>
      </c>
      <c r="Z65" s="25">
        <f>IF('SFR Levers &amp; Variables '!V15,'SFR Relationships'!$D$5*Z61,0)</f>
        <v>-105743291.2512864</v>
      </c>
      <c r="AA65" s="48">
        <f>IF('SFR Levers &amp; Variables '!V15,'SFR Relationships'!$D$5*AA61,0)</f>
        <v>-2168223.3921840321</v>
      </c>
      <c r="AB65" s="11">
        <f>SUM(X65:Z65)</f>
        <v>-165358699.09249926</v>
      </c>
      <c r="AC65" s="386"/>
      <c r="AD65" s="25">
        <f>IF('SFR Levers &amp; Variables '!AB15,'SFR Relationships'!$D$5*AD61,0)</f>
        <v>-26291552.098044243</v>
      </c>
      <c r="AE65" s="25">
        <f>IF('SFR Levers &amp; Variables '!AB15,'SFR Relationships'!$D$5*AE61,0)</f>
        <v>-33323855.7431686</v>
      </c>
      <c r="AF65" s="25">
        <f>IF('SFR Levers &amp; Variables '!AB15,'SFR Relationships'!$D$5*AF61,0)</f>
        <v>-105743291.2512864</v>
      </c>
      <c r="AG65" s="48">
        <f>IF('SFR Levers &amp; Variables '!AB15,'SFR Relationships'!$D$5*AG61,0)</f>
        <v>-2168223.3921840321</v>
      </c>
      <c r="AH65" s="11">
        <f>SUM(AD65:AF65)</f>
        <v>-165358699.09249926</v>
      </c>
      <c r="AI65" s="386"/>
      <c r="AJ65" s="25">
        <f>IF('SFR Levers &amp; Variables '!AH15,'SFR Relationships'!$D$5*AJ61,0)</f>
        <v>-26291552.098044243</v>
      </c>
      <c r="AK65" s="25">
        <f>IF('SFR Levers &amp; Variables '!AH15,'SFR Relationships'!$D$5*AK61,0)</f>
        <v>-33323855.7431686</v>
      </c>
      <c r="AL65" s="25">
        <f>IF('SFR Levers &amp; Variables '!AH15,'SFR Relationships'!$D$5*AL61,0)</f>
        <v>-105743291.2512864</v>
      </c>
      <c r="AM65" s="48">
        <f>IF('SFR Levers &amp; Variables '!AH15,'SFR Relationships'!$D$5*AM61,0)</f>
        <v>-2168223.3921840321</v>
      </c>
      <c r="AN65" s="11">
        <f>SUM(AJ65:AL65)</f>
        <v>-165358699.09249926</v>
      </c>
      <c r="AO65" s="386"/>
      <c r="AP65" s="25">
        <f>IF('SFR Levers &amp; Variables '!AN15,'SFR Relationships'!$D$5*AP61,0)</f>
        <v>-26291552.098044243</v>
      </c>
      <c r="AQ65" s="25">
        <f>IF('SFR Levers &amp; Variables '!AN15,'SFR Relationships'!$D$5*AQ61,0)</f>
        <v>-33323855.7431686</v>
      </c>
      <c r="AR65" s="25">
        <f>IF('SFR Levers &amp; Variables '!AN15,'SFR Relationships'!$D$5*AR61,0)</f>
        <v>-105743291.2512864</v>
      </c>
      <c r="AS65" s="48">
        <f>IF('SFR Levers &amp; Variables '!AN15,'SFR Relationships'!$D$5*AS61,0)</f>
        <v>-2168223.3921840321</v>
      </c>
      <c r="AT65" s="11">
        <f>SUM(AP65:AR65)</f>
        <v>-165358699.09249926</v>
      </c>
      <c r="AU65" s="386"/>
      <c r="AV65" s="25">
        <f>IF('SFR Levers &amp; Variables '!AT15,'SFR Relationships'!$D$5*AV61,0)</f>
        <v>-26291552.098044243</v>
      </c>
      <c r="AW65" s="25">
        <f>IF('SFR Levers &amp; Variables '!AT15,'SFR Relationships'!$D$5*AW61,0)</f>
        <v>-33323855.7431686</v>
      </c>
      <c r="AX65" s="25">
        <f>IF('SFR Levers &amp; Variables '!AT15,'SFR Relationships'!$D$5*AX61,0)</f>
        <v>-105743291.2512864</v>
      </c>
      <c r="AY65" s="48">
        <f>IF('SFR Levers &amp; Variables '!AT15,'SFR Relationships'!$D$5*AY61,0)</f>
        <v>-2168223.3921840321</v>
      </c>
      <c r="AZ65" s="11">
        <f>SUM(AV65:AX65)</f>
        <v>-165358699.09249926</v>
      </c>
      <c r="BA65" s="386"/>
      <c r="BB65" s="25">
        <f>IF('SFR Levers &amp; Variables '!AZ15,'SFR Relationships'!$D$5*BB61,0)</f>
        <v>-26291552.098044243</v>
      </c>
      <c r="BC65" s="25">
        <f>IF('SFR Levers &amp; Variables '!AZ15,'SFR Relationships'!$D$5*BC61,0)</f>
        <v>-33323855.7431686</v>
      </c>
      <c r="BD65" s="25">
        <f>IF('SFR Levers &amp; Variables '!AZ15,'SFR Relationships'!$D$5*BD61,0)</f>
        <v>-105743291.2512864</v>
      </c>
      <c r="BE65" s="48">
        <f>IF('SFR Levers &amp; Variables '!AZ15,'SFR Relationships'!$D$5*BE61,0)</f>
        <v>-2168223.3921840321</v>
      </c>
      <c r="BF65" s="11">
        <f>SUM(BB65:BD65)</f>
        <v>-165358699.09249926</v>
      </c>
      <c r="BG65" s="386"/>
      <c r="BH65" s="25">
        <f>IF('SFR Levers &amp; Variables '!BF15,'SFR Relationships'!$D$5*BH61,0)</f>
        <v>-26291552.098044243</v>
      </c>
      <c r="BI65" s="25">
        <f>IF('SFR Levers &amp; Variables '!BF15,'SFR Relationships'!$D$5*BI61,0)</f>
        <v>-33323855.7431686</v>
      </c>
      <c r="BJ65" s="25">
        <f>IF('SFR Levers &amp; Variables '!BF15,'SFR Relationships'!$D$5*BJ61,0)</f>
        <v>-105743291.2512864</v>
      </c>
      <c r="BK65" s="48">
        <f>IF('SFR Levers &amp; Variables '!BF15,'SFR Relationships'!$D$5*BK61,0)</f>
        <v>-2168223.3921840321</v>
      </c>
      <c r="BL65" s="11">
        <f>SUM(BH65:BJ65)</f>
        <v>-165358699.09249926</v>
      </c>
      <c r="BM65" s="386"/>
      <c r="BN65" s="25">
        <f>IF('SFR Levers &amp; Variables '!BL15,'SFR Relationships'!$D$5*BN61,0)</f>
        <v>-26291552.098044243</v>
      </c>
      <c r="BO65" s="25">
        <f>IF('SFR Levers &amp; Variables '!BL15,'SFR Relationships'!$D$5*BO61,0)</f>
        <v>-33323855.7431686</v>
      </c>
      <c r="BP65" s="25">
        <f>IF('SFR Levers &amp; Variables '!BL15,'SFR Relationships'!$D$5*BP61,0)</f>
        <v>-105743291.2512864</v>
      </c>
      <c r="BQ65" s="48">
        <f>IF('SFR Levers &amp; Variables '!BL15,'SFR Relationships'!$D$5*BQ61,0)</f>
        <v>-2168223.3921840321</v>
      </c>
      <c r="BR65" s="11">
        <f>SUM(BN65:BP65)</f>
        <v>-165358699.09249926</v>
      </c>
      <c r="BS65" s="386"/>
      <c r="BT65" s="25">
        <f>IF('SFR Levers &amp; Variables '!BR15,'SFR Relationships'!$D$5*BT61,0)</f>
        <v>-26291552.098044243</v>
      </c>
      <c r="BU65" s="25">
        <f>IF('SFR Levers &amp; Variables '!BR15,'SFR Relationships'!$D$5*BU61,0)</f>
        <v>-33323855.7431686</v>
      </c>
      <c r="BV65" s="25">
        <f>IF('SFR Levers &amp; Variables '!BR15,'SFR Relationships'!$D$5*BV61,0)</f>
        <v>-105743291.2512864</v>
      </c>
      <c r="BW65" s="48">
        <f>IF('SFR Levers &amp; Variables '!BR15,'SFR Relationships'!$D$5*BW61,0)</f>
        <v>-2168223.3921840321</v>
      </c>
      <c r="BX65" s="11">
        <f>SUM(BT65:BV65)</f>
        <v>-165358699.09249926</v>
      </c>
      <c r="BY65" s="386"/>
      <c r="BZ65" s="25">
        <f>IF('SFR Levers &amp; Variables '!BX15,'SFR Relationships'!$D$5*BZ61,0)</f>
        <v>-26291552.098044243</v>
      </c>
      <c r="CA65" s="25">
        <f>IF('SFR Levers &amp; Variables '!BX15,'SFR Relationships'!$D$5*CA61,0)</f>
        <v>-33323855.7431686</v>
      </c>
      <c r="CB65" s="25">
        <f>IF('SFR Levers &amp; Variables '!BX15,'SFR Relationships'!$D$5*CB61,0)</f>
        <v>-105743291.2512864</v>
      </c>
      <c r="CC65" s="48">
        <f>IF('SFR Levers &amp; Variables '!BX15,'SFR Relationships'!$D$5*CC61,0)</f>
        <v>-2168223.3921840321</v>
      </c>
      <c r="CD65" s="11">
        <f>SUM(BZ65:CB65)</f>
        <v>-165358699.09249926</v>
      </c>
      <c r="CE65" s="386"/>
      <c r="CF65" s="25">
        <f>IF('SFR Levers &amp; Variables '!CD15,'SFR Relationships'!$D$5*CF61,0)</f>
        <v>-26291552.098044243</v>
      </c>
      <c r="CG65" s="25">
        <f>IF('SFR Levers &amp; Variables '!CD15,'SFR Relationships'!$D$5*CG61,0)</f>
        <v>-33323855.7431686</v>
      </c>
      <c r="CH65" s="25">
        <f>IF('SFR Levers &amp; Variables '!CD15,'SFR Relationships'!$D$5*CH61,0)</f>
        <v>-105743291.2512864</v>
      </c>
      <c r="CI65" s="48">
        <f>IF('SFR Levers &amp; Variables '!CD15,'SFR Relationships'!$D$5*CI61,0)</f>
        <v>-2168223.3921840321</v>
      </c>
      <c r="CJ65" s="11">
        <f>SUM(CF65:CH65)</f>
        <v>-165358699.09249926</v>
      </c>
      <c r="CK65" s="386"/>
      <c r="CL65" s="25">
        <f>IF('SFR Levers &amp; Variables '!CJ15,'SFR Relationships'!$D$5*CL61,0)</f>
        <v>-26291552.098044243</v>
      </c>
      <c r="CM65" s="25">
        <f>IF('SFR Levers &amp; Variables '!CJ15,'SFR Relationships'!$D$5*CM61,0)</f>
        <v>-33323855.7431686</v>
      </c>
      <c r="CN65" s="25">
        <f>IF('SFR Levers &amp; Variables '!CJ15,'SFR Relationships'!$D$5*CN61,0)</f>
        <v>-105743291.2512864</v>
      </c>
      <c r="CO65" s="48">
        <f>IF('SFR Levers &amp; Variables '!CJ15,'SFR Relationships'!$D$5*CO61,0)</f>
        <v>-2168223.3921840321</v>
      </c>
      <c r="CP65" s="11">
        <f>SUM(CL65:CN65)</f>
        <v>-165358699.09249926</v>
      </c>
      <c r="CQ65" s="386"/>
      <c r="CR65" s="25">
        <f>IF('SFR Levers &amp; Variables '!CP15,'SFR Relationships'!$D$5*CR61,0)</f>
        <v>-26291552.098044243</v>
      </c>
      <c r="CS65" s="25">
        <f>IF('SFR Levers &amp; Variables '!CP15,'SFR Relationships'!$D$5*CS61,0)</f>
        <v>-33323855.7431686</v>
      </c>
      <c r="CT65" s="25">
        <f>IF('SFR Levers &amp; Variables '!CP15,'SFR Relationships'!$D$5*CT61,0)</f>
        <v>-105743291.2512864</v>
      </c>
      <c r="CU65" s="48">
        <f>IF('SFR Levers &amp; Variables '!CP15,'SFR Relationships'!$D$5*CU61,0)</f>
        <v>-2168223.3921840321</v>
      </c>
      <c r="CV65" s="11">
        <f>SUM(CR65:CT65)</f>
        <v>-165358699.09249926</v>
      </c>
      <c r="CW65" s="386"/>
      <c r="CX65" s="25">
        <f>IF('SFR Levers &amp; Variables '!CV15,'SFR Relationships'!$D$5*CX61,0)</f>
        <v>-26291552.098044243</v>
      </c>
      <c r="CY65" s="25">
        <f>IF('SFR Levers &amp; Variables '!CV15,'SFR Relationships'!$D$5*CY61,0)</f>
        <v>-33323855.7431686</v>
      </c>
      <c r="CZ65" s="25">
        <f>IF('SFR Levers &amp; Variables '!CV15,'SFR Relationships'!$D$5*CZ61,0)</f>
        <v>-105743291.2512864</v>
      </c>
      <c r="DA65" s="48">
        <f>IF('SFR Levers &amp; Variables '!CV15,'SFR Relationships'!$D$5*DA61,0)</f>
        <v>-2168223.3921840321</v>
      </c>
      <c r="DB65" s="11">
        <f>SUM(CX65:CZ65)</f>
        <v>-165358699.09249926</v>
      </c>
      <c r="DC65" s="386"/>
      <c r="DD65" s="25">
        <f>IF('SFR Levers &amp; Variables '!DB15,'SFR Relationships'!$D$5*DD61,0)</f>
        <v>-26291552.098044243</v>
      </c>
      <c r="DE65" s="25">
        <f>IF('SFR Levers &amp; Variables '!DB15,'SFR Relationships'!$D$5*DE61,0)</f>
        <v>-33323855.7431686</v>
      </c>
      <c r="DF65" s="25">
        <f>IF('SFR Levers &amp; Variables '!DB15,'SFR Relationships'!$D$5*DF61,0)</f>
        <v>-105743291.2512864</v>
      </c>
      <c r="DG65" s="48">
        <f>IF('SFR Levers &amp; Variables '!DB15,'SFR Relationships'!$D$5*DG61,0)</f>
        <v>-2168223.3921840321</v>
      </c>
      <c r="DH65" s="11">
        <f>SUM(DD65:DF65)</f>
        <v>-165358699.09249926</v>
      </c>
      <c r="DI65" s="386"/>
      <c r="DJ65" s="25">
        <f>IF('SFR Levers &amp; Variables '!DH15,'SFR Relationships'!$D$5*DJ61,0)</f>
        <v>-26291552.098044243</v>
      </c>
      <c r="DK65" s="25">
        <f>IF('SFR Levers &amp; Variables '!DH15,'SFR Relationships'!$D$5*DK61,0)</f>
        <v>-33323855.7431686</v>
      </c>
      <c r="DL65" s="25">
        <f>IF('SFR Levers &amp; Variables '!DH15,'SFR Relationships'!$D$5*DL61,0)</f>
        <v>-105743291.2512864</v>
      </c>
      <c r="DM65" s="48">
        <f>IF('SFR Levers &amp; Variables '!DH15,'SFR Relationships'!$D$5*DM61,0)</f>
        <v>-2168223.3921840321</v>
      </c>
      <c r="DN65" s="11">
        <f>SUM(DJ65:DL65)</f>
        <v>-165358699.09249926</v>
      </c>
      <c r="DO65" s="386"/>
      <c r="DP65" s="25">
        <f>IF('SFR Levers &amp; Variables '!DN15,'SFR Relationships'!$D$5*DP61,0)</f>
        <v>-26291552.098044243</v>
      </c>
      <c r="DQ65" s="25">
        <f>IF('SFR Levers &amp; Variables '!DN15,'SFR Relationships'!$D$5*DQ61,0)</f>
        <v>-33323855.7431686</v>
      </c>
      <c r="DR65" s="25">
        <f>IF('SFR Levers &amp; Variables '!DN15,'SFR Relationships'!$D$5*DR61,0)</f>
        <v>-105743291.2512864</v>
      </c>
      <c r="DS65" s="48">
        <f>IF('SFR Levers &amp; Variables '!DN15,'SFR Relationships'!$D$5*DS61,0)</f>
        <v>-2168223.3921840321</v>
      </c>
      <c r="DT65" s="11">
        <f>SUM(DP65:DR65)</f>
        <v>-165358699.09249926</v>
      </c>
    </row>
    <row r="66" spans="1:124" s="6" customFormat="1" x14ac:dyDescent="0.2">
      <c r="B66" s="6">
        <v>22</v>
      </c>
      <c r="C66" s="6" t="s">
        <v>206</v>
      </c>
      <c r="D66" s="38"/>
      <c r="E66" s="386"/>
      <c r="F66" s="25">
        <v>0</v>
      </c>
      <c r="G66" s="25">
        <v>0</v>
      </c>
      <c r="H66" s="25">
        <v>0</v>
      </c>
      <c r="I66" s="163">
        <v>0</v>
      </c>
      <c r="J66" s="11">
        <f t="shared" ref="J66:J71" si="99">SUM(F66:H66)</f>
        <v>0</v>
      </c>
      <c r="K66" s="386"/>
      <c r="L66" s="25">
        <v>0</v>
      </c>
      <c r="M66" s="25">
        <v>0</v>
      </c>
      <c r="N66" s="25">
        <v>0</v>
      </c>
      <c r="O66" s="163">
        <v>0</v>
      </c>
      <c r="P66" s="11">
        <f t="shared" ref="P66:P71" si="100">SUM(L66:N66)</f>
        <v>0</v>
      </c>
      <c r="Q66" s="386"/>
      <c r="R66" s="25">
        <v>0</v>
      </c>
      <c r="S66" s="25">
        <v>0</v>
      </c>
      <c r="T66" s="25">
        <v>0</v>
      </c>
      <c r="U66" s="163">
        <v>0</v>
      </c>
      <c r="V66" s="11">
        <f t="shared" ref="V66:V71" si="101">SUM(R66:T66)</f>
        <v>0</v>
      </c>
      <c r="W66" s="386"/>
      <c r="X66" s="25">
        <v>0</v>
      </c>
      <c r="Y66" s="25">
        <v>0</v>
      </c>
      <c r="Z66" s="25">
        <v>0</v>
      </c>
      <c r="AA66" s="163">
        <v>0</v>
      </c>
      <c r="AB66" s="11">
        <f t="shared" ref="AB66:AB71" si="102">SUM(X66:Z66)</f>
        <v>0</v>
      </c>
      <c r="AC66" s="386"/>
      <c r="AD66" s="25">
        <v>0</v>
      </c>
      <c r="AE66" s="25">
        <v>0</v>
      </c>
      <c r="AF66" s="25">
        <v>0</v>
      </c>
      <c r="AG66" s="163">
        <v>0</v>
      </c>
      <c r="AH66" s="11">
        <f t="shared" ref="AH66:AH71" si="103">SUM(AD66:AF66)</f>
        <v>0</v>
      </c>
      <c r="AI66" s="386"/>
      <c r="AJ66" s="25">
        <v>0</v>
      </c>
      <c r="AK66" s="25">
        <v>0</v>
      </c>
      <c r="AL66" s="25">
        <v>0</v>
      </c>
      <c r="AM66" s="163">
        <v>0</v>
      </c>
      <c r="AN66" s="11">
        <f t="shared" ref="AN66:AN71" si="104">SUM(AJ66:AL66)</f>
        <v>0</v>
      </c>
      <c r="AO66" s="386"/>
      <c r="AP66" s="25">
        <v>0</v>
      </c>
      <c r="AQ66" s="25">
        <v>0</v>
      </c>
      <c r="AR66" s="25">
        <v>0</v>
      </c>
      <c r="AS66" s="163">
        <v>0</v>
      </c>
      <c r="AT66" s="11">
        <f t="shared" ref="AT66:AT71" si="105">SUM(AP66:AR66)</f>
        <v>0</v>
      </c>
      <c r="AU66" s="386"/>
      <c r="AV66" s="25">
        <v>0</v>
      </c>
      <c r="AW66" s="25">
        <v>0</v>
      </c>
      <c r="AX66" s="25">
        <v>0</v>
      </c>
      <c r="AY66" s="163">
        <v>0</v>
      </c>
      <c r="AZ66" s="11">
        <f t="shared" ref="AZ66:AZ71" si="106">SUM(AV66:AX66)</f>
        <v>0</v>
      </c>
      <c r="BA66" s="386"/>
      <c r="BB66" s="25">
        <v>0</v>
      </c>
      <c r="BC66" s="25">
        <v>0</v>
      </c>
      <c r="BD66" s="25">
        <v>0</v>
      </c>
      <c r="BE66" s="163">
        <v>0</v>
      </c>
      <c r="BF66" s="11">
        <f t="shared" ref="BF66:BF71" si="107">SUM(BB66:BD66)</f>
        <v>0</v>
      </c>
      <c r="BG66" s="386"/>
      <c r="BH66" s="25">
        <v>0</v>
      </c>
      <c r="BI66" s="25">
        <v>0</v>
      </c>
      <c r="BJ66" s="25">
        <v>0</v>
      </c>
      <c r="BK66" s="163">
        <v>0</v>
      </c>
      <c r="BL66" s="11">
        <f t="shared" ref="BL66:BL71" si="108">SUM(BH66:BJ66)</f>
        <v>0</v>
      </c>
      <c r="BM66" s="386"/>
      <c r="BN66" s="25">
        <v>0</v>
      </c>
      <c r="BO66" s="25">
        <v>0</v>
      </c>
      <c r="BP66" s="25">
        <v>0</v>
      </c>
      <c r="BQ66" s="163">
        <v>0</v>
      </c>
      <c r="BR66" s="11">
        <f t="shared" ref="BR66:BR71" si="109">SUM(BN66:BP66)</f>
        <v>0</v>
      </c>
      <c r="BS66" s="386"/>
      <c r="BT66" s="25">
        <v>0</v>
      </c>
      <c r="BU66" s="25">
        <v>0</v>
      </c>
      <c r="BV66" s="25">
        <v>0</v>
      </c>
      <c r="BW66" s="163">
        <v>0</v>
      </c>
      <c r="BX66" s="11">
        <f t="shared" ref="BX66:BX71" si="110">SUM(BT66:BV66)</f>
        <v>0</v>
      </c>
      <c r="BY66" s="386"/>
      <c r="BZ66" s="25">
        <v>0</v>
      </c>
      <c r="CA66" s="25">
        <v>0</v>
      </c>
      <c r="CB66" s="25">
        <v>0</v>
      </c>
      <c r="CC66" s="163">
        <v>0</v>
      </c>
      <c r="CD66" s="11">
        <f t="shared" ref="CD66:CD71" si="111">SUM(BZ66:CB66)</f>
        <v>0</v>
      </c>
      <c r="CE66" s="386"/>
      <c r="CF66" s="25">
        <v>0</v>
      </c>
      <c r="CG66" s="25">
        <v>0</v>
      </c>
      <c r="CH66" s="25">
        <v>0</v>
      </c>
      <c r="CI66" s="163">
        <v>0</v>
      </c>
      <c r="CJ66" s="11">
        <f t="shared" ref="CJ66:CJ71" si="112">SUM(CF66:CH66)</f>
        <v>0</v>
      </c>
      <c r="CK66" s="386"/>
      <c r="CL66" s="25">
        <v>0</v>
      </c>
      <c r="CM66" s="25">
        <v>0</v>
      </c>
      <c r="CN66" s="25">
        <v>0</v>
      </c>
      <c r="CO66" s="163">
        <v>0</v>
      </c>
      <c r="CP66" s="11">
        <f t="shared" ref="CP66:CP71" si="113">SUM(CL66:CN66)</f>
        <v>0</v>
      </c>
      <c r="CQ66" s="386"/>
      <c r="CR66" s="25">
        <v>0</v>
      </c>
      <c r="CS66" s="25">
        <v>0</v>
      </c>
      <c r="CT66" s="25">
        <v>0</v>
      </c>
      <c r="CU66" s="163">
        <v>0</v>
      </c>
      <c r="CV66" s="11">
        <f t="shared" ref="CV66:CV71" si="114">SUM(CR66:CT66)</f>
        <v>0</v>
      </c>
      <c r="CW66" s="386"/>
      <c r="CX66" s="25">
        <v>0</v>
      </c>
      <c r="CY66" s="25">
        <v>0</v>
      </c>
      <c r="CZ66" s="25">
        <v>0</v>
      </c>
      <c r="DA66" s="163">
        <v>0</v>
      </c>
      <c r="DB66" s="11">
        <f t="shared" ref="DB66:DB71" si="115">SUM(CX66:CZ66)</f>
        <v>0</v>
      </c>
      <c r="DC66" s="386"/>
      <c r="DD66" s="25">
        <v>0</v>
      </c>
      <c r="DE66" s="25">
        <v>0</v>
      </c>
      <c r="DF66" s="25">
        <v>0</v>
      </c>
      <c r="DG66" s="163">
        <v>0</v>
      </c>
      <c r="DH66" s="11">
        <f t="shared" ref="DH66:DH71" si="116">SUM(DD66:DF66)</f>
        <v>0</v>
      </c>
      <c r="DI66" s="386"/>
      <c r="DJ66" s="25">
        <v>0</v>
      </c>
      <c r="DK66" s="25">
        <v>0</v>
      </c>
      <c r="DL66" s="25">
        <v>0</v>
      </c>
      <c r="DM66" s="163">
        <v>0</v>
      </c>
      <c r="DN66" s="11">
        <f t="shared" ref="DN66:DN71" si="117">SUM(DJ66:DL66)</f>
        <v>0</v>
      </c>
      <c r="DO66" s="386"/>
      <c r="DP66" s="25">
        <v>0</v>
      </c>
      <c r="DQ66" s="25">
        <v>0</v>
      </c>
      <c r="DR66" s="25">
        <v>0</v>
      </c>
      <c r="DS66" s="163">
        <v>0</v>
      </c>
      <c r="DT66" s="11">
        <f t="shared" ref="DT66:DT71" si="118">SUM(DP66:DR66)</f>
        <v>0</v>
      </c>
    </row>
    <row r="67" spans="1:124" s="6" customFormat="1" x14ac:dyDescent="0.2">
      <c r="B67" s="6">
        <v>232.1</v>
      </c>
      <c r="C67" s="6" t="s">
        <v>207</v>
      </c>
      <c r="D67" s="38"/>
      <c r="E67" s="386"/>
      <c r="F67" s="25">
        <v>0</v>
      </c>
      <c r="G67" s="25">
        <v>0</v>
      </c>
      <c r="H67" s="25">
        <v>0</v>
      </c>
      <c r="I67" s="163">
        <v>0</v>
      </c>
      <c r="J67" s="11">
        <f t="shared" si="99"/>
        <v>0</v>
      </c>
      <c r="K67" s="386"/>
      <c r="L67" s="25">
        <v>0</v>
      </c>
      <c r="M67" s="25">
        <v>0</v>
      </c>
      <c r="N67" s="25">
        <v>0</v>
      </c>
      <c r="O67" s="163">
        <v>0</v>
      </c>
      <c r="P67" s="11">
        <f t="shared" si="100"/>
        <v>0</v>
      </c>
      <c r="Q67" s="386"/>
      <c r="R67" s="25">
        <v>0</v>
      </c>
      <c r="S67" s="25">
        <v>0</v>
      </c>
      <c r="T67" s="25">
        <v>0</v>
      </c>
      <c r="U67" s="163">
        <v>0</v>
      </c>
      <c r="V67" s="11">
        <f t="shared" si="101"/>
        <v>0</v>
      </c>
      <c r="W67" s="386"/>
      <c r="X67" s="25">
        <v>0</v>
      </c>
      <c r="Y67" s="25">
        <v>0</v>
      </c>
      <c r="Z67" s="25">
        <v>0</v>
      </c>
      <c r="AA67" s="163">
        <v>0</v>
      </c>
      <c r="AB67" s="11">
        <f t="shared" si="102"/>
        <v>0</v>
      </c>
      <c r="AC67" s="386"/>
      <c r="AD67" s="25">
        <v>0</v>
      </c>
      <c r="AE67" s="25">
        <v>0</v>
      </c>
      <c r="AF67" s="25">
        <v>0</v>
      </c>
      <c r="AG67" s="163">
        <v>0</v>
      </c>
      <c r="AH67" s="11">
        <f t="shared" si="103"/>
        <v>0</v>
      </c>
      <c r="AI67" s="386"/>
      <c r="AJ67" s="25">
        <v>0</v>
      </c>
      <c r="AK67" s="25">
        <v>0</v>
      </c>
      <c r="AL67" s="25">
        <v>0</v>
      </c>
      <c r="AM67" s="163">
        <v>0</v>
      </c>
      <c r="AN67" s="11">
        <f t="shared" si="104"/>
        <v>0</v>
      </c>
      <c r="AO67" s="386"/>
      <c r="AP67" s="25">
        <v>0</v>
      </c>
      <c r="AQ67" s="25">
        <v>0</v>
      </c>
      <c r="AR67" s="25">
        <v>0</v>
      </c>
      <c r="AS67" s="163">
        <v>0</v>
      </c>
      <c r="AT67" s="11">
        <f t="shared" si="105"/>
        <v>0</v>
      </c>
      <c r="AU67" s="386"/>
      <c r="AV67" s="25">
        <v>0</v>
      </c>
      <c r="AW67" s="25">
        <v>0</v>
      </c>
      <c r="AX67" s="25">
        <v>0</v>
      </c>
      <c r="AY67" s="163">
        <v>0</v>
      </c>
      <c r="AZ67" s="11">
        <f t="shared" si="106"/>
        <v>0</v>
      </c>
      <c r="BA67" s="386"/>
      <c r="BB67" s="25">
        <v>0</v>
      </c>
      <c r="BC67" s="25">
        <v>0</v>
      </c>
      <c r="BD67" s="25">
        <v>0</v>
      </c>
      <c r="BE67" s="163">
        <v>0</v>
      </c>
      <c r="BF67" s="11">
        <f t="shared" si="107"/>
        <v>0</v>
      </c>
      <c r="BG67" s="386"/>
      <c r="BH67" s="25">
        <v>0</v>
      </c>
      <c r="BI67" s="25">
        <v>0</v>
      </c>
      <c r="BJ67" s="25">
        <v>0</v>
      </c>
      <c r="BK67" s="163">
        <v>0</v>
      </c>
      <c r="BL67" s="11">
        <f t="shared" si="108"/>
        <v>0</v>
      </c>
      <c r="BM67" s="386"/>
      <c r="BN67" s="25">
        <v>0</v>
      </c>
      <c r="BO67" s="25">
        <v>0</v>
      </c>
      <c r="BP67" s="25">
        <v>0</v>
      </c>
      <c r="BQ67" s="163">
        <v>0</v>
      </c>
      <c r="BR67" s="11">
        <f t="shared" si="109"/>
        <v>0</v>
      </c>
      <c r="BS67" s="386"/>
      <c r="BT67" s="25">
        <v>0</v>
      </c>
      <c r="BU67" s="25">
        <v>0</v>
      </c>
      <c r="BV67" s="25">
        <v>0</v>
      </c>
      <c r="BW67" s="163">
        <v>0</v>
      </c>
      <c r="BX67" s="11">
        <f t="shared" si="110"/>
        <v>0</v>
      </c>
      <c r="BY67" s="386"/>
      <c r="BZ67" s="25">
        <v>0</v>
      </c>
      <c r="CA67" s="25">
        <v>0</v>
      </c>
      <c r="CB67" s="25">
        <v>0</v>
      </c>
      <c r="CC67" s="163">
        <v>0</v>
      </c>
      <c r="CD67" s="11">
        <f t="shared" si="111"/>
        <v>0</v>
      </c>
      <c r="CE67" s="386"/>
      <c r="CF67" s="25">
        <v>0</v>
      </c>
      <c r="CG67" s="25">
        <v>0</v>
      </c>
      <c r="CH67" s="25">
        <v>0</v>
      </c>
      <c r="CI67" s="163">
        <v>0</v>
      </c>
      <c r="CJ67" s="11">
        <f t="shared" si="112"/>
        <v>0</v>
      </c>
      <c r="CK67" s="386"/>
      <c r="CL67" s="25">
        <v>0</v>
      </c>
      <c r="CM67" s="25">
        <v>0</v>
      </c>
      <c r="CN67" s="25">
        <v>0</v>
      </c>
      <c r="CO67" s="163">
        <v>0</v>
      </c>
      <c r="CP67" s="11">
        <f t="shared" si="113"/>
        <v>0</v>
      </c>
      <c r="CQ67" s="386"/>
      <c r="CR67" s="25">
        <v>0</v>
      </c>
      <c r="CS67" s="25">
        <v>0</v>
      </c>
      <c r="CT67" s="25">
        <v>0</v>
      </c>
      <c r="CU67" s="163">
        <v>0</v>
      </c>
      <c r="CV67" s="11">
        <f t="shared" si="114"/>
        <v>0</v>
      </c>
      <c r="CW67" s="386"/>
      <c r="CX67" s="25">
        <v>0</v>
      </c>
      <c r="CY67" s="25">
        <v>0</v>
      </c>
      <c r="CZ67" s="25">
        <v>0</v>
      </c>
      <c r="DA67" s="163">
        <v>0</v>
      </c>
      <c r="DB67" s="11">
        <f t="shared" si="115"/>
        <v>0</v>
      </c>
      <c r="DC67" s="386"/>
      <c r="DD67" s="25">
        <v>0</v>
      </c>
      <c r="DE67" s="25">
        <v>0</v>
      </c>
      <c r="DF67" s="25">
        <v>0</v>
      </c>
      <c r="DG67" s="163">
        <v>0</v>
      </c>
      <c r="DH67" s="11">
        <f t="shared" si="116"/>
        <v>0</v>
      </c>
      <c r="DI67" s="386"/>
      <c r="DJ67" s="25">
        <v>0</v>
      </c>
      <c r="DK67" s="25">
        <v>0</v>
      </c>
      <c r="DL67" s="25">
        <v>0</v>
      </c>
      <c r="DM67" s="163">
        <v>0</v>
      </c>
      <c r="DN67" s="11">
        <f t="shared" si="117"/>
        <v>0</v>
      </c>
      <c r="DO67" s="386"/>
      <c r="DP67" s="25">
        <v>0</v>
      </c>
      <c r="DQ67" s="25">
        <v>0</v>
      </c>
      <c r="DR67" s="25">
        <v>0</v>
      </c>
      <c r="DS67" s="163">
        <v>0</v>
      </c>
      <c r="DT67" s="11">
        <f t="shared" si="118"/>
        <v>0</v>
      </c>
    </row>
    <row r="68" spans="1:124" s="6" customFormat="1" x14ac:dyDescent="0.2">
      <c r="B68" s="6">
        <v>233</v>
      </c>
      <c r="C68" s="6" t="s">
        <v>208</v>
      </c>
      <c r="D68" s="38"/>
      <c r="E68" s="386"/>
      <c r="F68" s="25">
        <v>0</v>
      </c>
      <c r="G68" s="25">
        <v>0</v>
      </c>
      <c r="H68" s="25">
        <v>0</v>
      </c>
      <c r="I68" s="48">
        <v>0</v>
      </c>
      <c r="J68" s="11">
        <f t="shared" si="99"/>
        <v>0</v>
      </c>
      <c r="K68" s="386"/>
      <c r="L68" s="25">
        <v>0</v>
      </c>
      <c r="M68" s="25">
        <v>0</v>
      </c>
      <c r="N68" s="25">
        <v>0</v>
      </c>
      <c r="O68" s="48">
        <v>0</v>
      </c>
      <c r="P68" s="11">
        <f t="shared" si="100"/>
        <v>0</v>
      </c>
      <c r="Q68" s="386"/>
      <c r="R68" s="25">
        <v>0</v>
      </c>
      <c r="S68" s="25">
        <v>0</v>
      </c>
      <c r="T68" s="25">
        <v>0</v>
      </c>
      <c r="U68" s="48">
        <v>0</v>
      </c>
      <c r="V68" s="11">
        <f t="shared" si="101"/>
        <v>0</v>
      </c>
      <c r="W68" s="386"/>
      <c r="X68" s="25">
        <v>0</v>
      </c>
      <c r="Y68" s="25">
        <v>0</v>
      </c>
      <c r="Z68" s="25">
        <v>0</v>
      </c>
      <c r="AA68" s="48">
        <v>0</v>
      </c>
      <c r="AB68" s="11">
        <f t="shared" si="102"/>
        <v>0</v>
      </c>
      <c r="AC68" s="386"/>
      <c r="AD68" s="25">
        <v>0</v>
      </c>
      <c r="AE68" s="25">
        <v>0</v>
      </c>
      <c r="AF68" s="25">
        <v>0</v>
      </c>
      <c r="AG68" s="48">
        <v>0</v>
      </c>
      <c r="AH68" s="11">
        <f t="shared" si="103"/>
        <v>0</v>
      </c>
      <c r="AI68" s="386"/>
      <c r="AJ68" s="25">
        <v>0</v>
      </c>
      <c r="AK68" s="25">
        <v>0</v>
      </c>
      <c r="AL68" s="25">
        <v>0</v>
      </c>
      <c r="AM68" s="48">
        <v>0</v>
      </c>
      <c r="AN68" s="11">
        <f t="shared" si="104"/>
        <v>0</v>
      </c>
      <c r="AO68" s="386"/>
      <c r="AP68" s="25">
        <v>0</v>
      </c>
      <c r="AQ68" s="25">
        <v>0</v>
      </c>
      <c r="AR68" s="25">
        <v>0</v>
      </c>
      <c r="AS68" s="48">
        <v>0</v>
      </c>
      <c r="AT68" s="11">
        <f t="shared" si="105"/>
        <v>0</v>
      </c>
      <c r="AU68" s="386"/>
      <c r="AV68" s="25">
        <v>0</v>
      </c>
      <c r="AW68" s="25">
        <v>0</v>
      </c>
      <c r="AX68" s="25">
        <v>0</v>
      </c>
      <c r="AY68" s="48">
        <v>0</v>
      </c>
      <c r="AZ68" s="11">
        <f t="shared" si="106"/>
        <v>0</v>
      </c>
      <c r="BA68" s="386"/>
      <c r="BB68" s="25">
        <v>0</v>
      </c>
      <c r="BC68" s="25">
        <v>0</v>
      </c>
      <c r="BD68" s="25">
        <v>0</v>
      </c>
      <c r="BE68" s="48">
        <v>0</v>
      </c>
      <c r="BF68" s="11">
        <f t="shared" si="107"/>
        <v>0</v>
      </c>
      <c r="BG68" s="386"/>
      <c r="BH68" s="25">
        <v>0</v>
      </c>
      <c r="BI68" s="25">
        <v>0</v>
      </c>
      <c r="BJ68" s="25">
        <v>0</v>
      </c>
      <c r="BK68" s="48">
        <v>0</v>
      </c>
      <c r="BL68" s="11">
        <f t="shared" si="108"/>
        <v>0</v>
      </c>
      <c r="BM68" s="386"/>
      <c r="BN68" s="25">
        <v>0</v>
      </c>
      <c r="BO68" s="25">
        <v>0</v>
      </c>
      <c r="BP68" s="25">
        <v>0</v>
      </c>
      <c r="BQ68" s="48">
        <v>0</v>
      </c>
      <c r="BR68" s="11">
        <f t="shared" si="109"/>
        <v>0</v>
      </c>
      <c r="BS68" s="386"/>
      <c r="BT68" s="25">
        <v>0</v>
      </c>
      <c r="BU68" s="25">
        <v>0</v>
      </c>
      <c r="BV68" s="25">
        <v>0</v>
      </c>
      <c r="BW68" s="48">
        <v>0</v>
      </c>
      <c r="BX68" s="11">
        <f t="shared" si="110"/>
        <v>0</v>
      </c>
      <c r="BY68" s="386"/>
      <c r="BZ68" s="25">
        <v>0</v>
      </c>
      <c r="CA68" s="25">
        <v>0</v>
      </c>
      <c r="CB68" s="25">
        <v>0</v>
      </c>
      <c r="CC68" s="48">
        <v>0</v>
      </c>
      <c r="CD68" s="11">
        <f t="shared" si="111"/>
        <v>0</v>
      </c>
      <c r="CE68" s="386"/>
      <c r="CF68" s="25">
        <v>0</v>
      </c>
      <c r="CG68" s="25">
        <v>0</v>
      </c>
      <c r="CH68" s="25">
        <v>0</v>
      </c>
      <c r="CI68" s="48">
        <v>0</v>
      </c>
      <c r="CJ68" s="11">
        <f t="shared" si="112"/>
        <v>0</v>
      </c>
      <c r="CK68" s="386"/>
      <c r="CL68" s="25">
        <v>0</v>
      </c>
      <c r="CM68" s="25">
        <v>0</v>
      </c>
      <c r="CN68" s="25">
        <v>0</v>
      </c>
      <c r="CO68" s="48">
        <v>0</v>
      </c>
      <c r="CP68" s="11">
        <f t="shared" si="113"/>
        <v>0</v>
      </c>
      <c r="CQ68" s="386"/>
      <c r="CR68" s="25">
        <v>0</v>
      </c>
      <c r="CS68" s="25">
        <v>0</v>
      </c>
      <c r="CT68" s="25">
        <v>0</v>
      </c>
      <c r="CU68" s="48">
        <v>0</v>
      </c>
      <c r="CV68" s="11">
        <f t="shared" si="114"/>
        <v>0</v>
      </c>
      <c r="CW68" s="386"/>
      <c r="CX68" s="25">
        <v>0</v>
      </c>
      <c r="CY68" s="25">
        <v>0</v>
      </c>
      <c r="CZ68" s="25">
        <v>0</v>
      </c>
      <c r="DA68" s="48">
        <v>0</v>
      </c>
      <c r="DB68" s="11">
        <f t="shared" si="115"/>
        <v>0</v>
      </c>
      <c r="DC68" s="386"/>
      <c r="DD68" s="25">
        <v>0</v>
      </c>
      <c r="DE68" s="25">
        <v>0</v>
      </c>
      <c r="DF68" s="25">
        <v>0</v>
      </c>
      <c r="DG68" s="48">
        <v>0</v>
      </c>
      <c r="DH68" s="11">
        <f t="shared" si="116"/>
        <v>0</v>
      </c>
      <c r="DI68" s="386"/>
      <c r="DJ68" s="25">
        <v>0</v>
      </c>
      <c r="DK68" s="25">
        <v>0</v>
      </c>
      <c r="DL68" s="25">
        <v>0</v>
      </c>
      <c r="DM68" s="48">
        <v>0</v>
      </c>
      <c r="DN68" s="11">
        <f t="shared" si="117"/>
        <v>0</v>
      </c>
      <c r="DO68" s="386"/>
      <c r="DP68" s="25">
        <v>0</v>
      </c>
      <c r="DQ68" s="25">
        <v>0</v>
      </c>
      <c r="DR68" s="25">
        <v>0</v>
      </c>
      <c r="DS68" s="48">
        <v>0</v>
      </c>
      <c r="DT68" s="11">
        <f t="shared" si="118"/>
        <v>0</v>
      </c>
    </row>
    <row r="69" spans="1:124" s="6" customFormat="1" x14ac:dyDescent="0.2">
      <c r="B69" s="6">
        <v>24</v>
      </c>
      <c r="C69" s="6" t="s">
        <v>209</v>
      </c>
      <c r="D69" s="38"/>
      <c r="E69" s="386"/>
      <c r="F69" s="25">
        <v>0</v>
      </c>
      <c r="G69" s="25">
        <v>0</v>
      </c>
      <c r="H69" s="25">
        <v>0</v>
      </c>
      <c r="I69" s="48">
        <v>0</v>
      </c>
      <c r="J69" s="11">
        <f t="shared" si="99"/>
        <v>0</v>
      </c>
      <c r="K69" s="386"/>
      <c r="L69" s="25">
        <v>0</v>
      </c>
      <c r="M69" s="25">
        <v>0</v>
      </c>
      <c r="N69" s="25">
        <v>0</v>
      </c>
      <c r="O69" s="48">
        <v>0</v>
      </c>
      <c r="P69" s="11">
        <f t="shared" si="100"/>
        <v>0</v>
      </c>
      <c r="Q69" s="386"/>
      <c r="R69" s="25">
        <v>0</v>
      </c>
      <c r="S69" s="25">
        <v>0</v>
      </c>
      <c r="T69" s="25">
        <v>0</v>
      </c>
      <c r="U69" s="48">
        <v>0</v>
      </c>
      <c r="V69" s="11">
        <f t="shared" si="101"/>
        <v>0</v>
      </c>
      <c r="W69" s="386"/>
      <c r="X69" s="25">
        <v>0</v>
      </c>
      <c r="Y69" s="25">
        <v>0</v>
      </c>
      <c r="Z69" s="25">
        <v>0</v>
      </c>
      <c r="AA69" s="48">
        <v>0</v>
      </c>
      <c r="AB69" s="11">
        <f t="shared" si="102"/>
        <v>0</v>
      </c>
      <c r="AC69" s="386"/>
      <c r="AD69" s="25">
        <v>0</v>
      </c>
      <c r="AE69" s="25">
        <v>0</v>
      </c>
      <c r="AF69" s="25">
        <v>0</v>
      </c>
      <c r="AG69" s="48">
        <v>0</v>
      </c>
      <c r="AH69" s="11">
        <f t="shared" si="103"/>
        <v>0</v>
      </c>
      <c r="AI69" s="386"/>
      <c r="AJ69" s="25">
        <v>0</v>
      </c>
      <c r="AK69" s="25">
        <v>0</v>
      </c>
      <c r="AL69" s="25">
        <v>0</v>
      </c>
      <c r="AM69" s="48">
        <v>0</v>
      </c>
      <c r="AN69" s="11">
        <f t="shared" si="104"/>
        <v>0</v>
      </c>
      <c r="AO69" s="386"/>
      <c r="AP69" s="25">
        <v>0</v>
      </c>
      <c r="AQ69" s="25">
        <v>0</v>
      </c>
      <c r="AR69" s="25">
        <v>0</v>
      </c>
      <c r="AS69" s="48">
        <v>0</v>
      </c>
      <c r="AT69" s="11">
        <f t="shared" si="105"/>
        <v>0</v>
      </c>
      <c r="AU69" s="386"/>
      <c r="AV69" s="25">
        <v>0</v>
      </c>
      <c r="AW69" s="25">
        <v>0</v>
      </c>
      <c r="AX69" s="25">
        <v>0</v>
      </c>
      <c r="AY69" s="48">
        <v>0</v>
      </c>
      <c r="AZ69" s="11">
        <f t="shared" si="106"/>
        <v>0</v>
      </c>
      <c r="BA69" s="386"/>
      <c r="BB69" s="25">
        <v>0</v>
      </c>
      <c r="BC69" s="25">
        <v>0</v>
      </c>
      <c r="BD69" s="25">
        <v>0</v>
      </c>
      <c r="BE69" s="48">
        <v>0</v>
      </c>
      <c r="BF69" s="11">
        <f t="shared" si="107"/>
        <v>0</v>
      </c>
      <c r="BG69" s="386"/>
      <c r="BH69" s="25">
        <v>0</v>
      </c>
      <c r="BI69" s="25">
        <v>0</v>
      </c>
      <c r="BJ69" s="25">
        <v>0</v>
      </c>
      <c r="BK69" s="48">
        <v>0</v>
      </c>
      <c r="BL69" s="11">
        <f t="shared" si="108"/>
        <v>0</v>
      </c>
      <c r="BM69" s="386"/>
      <c r="BN69" s="25">
        <v>0</v>
      </c>
      <c r="BO69" s="25">
        <v>0</v>
      </c>
      <c r="BP69" s="25">
        <v>0</v>
      </c>
      <c r="BQ69" s="48">
        <v>0</v>
      </c>
      <c r="BR69" s="11">
        <f t="shared" si="109"/>
        <v>0</v>
      </c>
      <c r="BS69" s="386"/>
      <c r="BT69" s="25">
        <v>0</v>
      </c>
      <c r="BU69" s="25">
        <v>0</v>
      </c>
      <c r="BV69" s="25">
        <v>0</v>
      </c>
      <c r="BW69" s="48">
        <v>0</v>
      </c>
      <c r="BX69" s="11">
        <f t="shared" si="110"/>
        <v>0</v>
      </c>
      <c r="BY69" s="386"/>
      <c r="BZ69" s="25">
        <v>0</v>
      </c>
      <c r="CA69" s="25">
        <v>0</v>
      </c>
      <c r="CB69" s="25">
        <v>0</v>
      </c>
      <c r="CC69" s="48">
        <v>0</v>
      </c>
      <c r="CD69" s="11">
        <f t="shared" si="111"/>
        <v>0</v>
      </c>
      <c r="CE69" s="386"/>
      <c r="CF69" s="25">
        <v>0</v>
      </c>
      <c r="CG69" s="25">
        <v>0</v>
      </c>
      <c r="CH69" s="25">
        <v>0</v>
      </c>
      <c r="CI69" s="48">
        <v>0</v>
      </c>
      <c r="CJ69" s="11">
        <f t="shared" si="112"/>
        <v>0</v>
      </c>
      <c r="CK69" s="386"/>
      <c r="CL69" s="25">
        <v>0</v>
      </c>
      <c r="CM69" s="25">
        <v>0</v>
      </c>
      <c r="CN69" s="25">
        <v>0</v>
      </c>
      <c r="CO69" s="48">
        <v>0</v>
      </c>
      <c r="CP69" s="11">
        <f t="shared" si="113"/>
        <v>0</v>
      </c>
      <c r="CQ69" s="386"/>
      <c r="CR69" s="25">
        <v>0</v>
      </c>
      <c r="CS69" s="25">
        <v>0</v>
      </c>
      <c r="CT69" s="25">
        <v>0</v>
      </c>
      <c r="CU69" s="48">
        <v>0</v>
      </c>
      <c r="CV69" s="11">
        <f t="shared" si="114"/>
        <v>0</v>
      </c>
      <c r="CW69" s="386"/>
      <c r="CX69" s="25">
        <v>0</v>
      </c>
      <c r="CY69" s="25">
        <v>0</v>
      </c>
      <c r="CZ69" s="25">
        <v>0</v>
      </c>
      <c r="DA69" s="48">
        <v>0</v>
      </c>
      <c r="DB69" s="11">
        <f t="shared" si="115"/>
        <v>0</v>
      </c>
      <c r="DC69" s="386"/>
      <c r="DD69" s="25">
        <v>0</v>
      </c>
      <c r="DE69" s="25">
        <v>0</v>
      </c>
      <c r="DF69" s="25">
        <v>0</v>
      </c>
      <c r="DG69" s="48">
        <v>0</v>
      </c>
      <c r="DH69" s="11">
        <f t="shared" si="116"/>
        <v>0</v>
      </c>
      <c r="DI69" s="386"/>
      <c r="DJ69" s="25">
        <v>0</v>
      </c>
      <c r="DK69" s="25">
        <v>0</v>
      </c>
      <c r="DL69" s="25">
        <v>0</v>
      </c>
      <c r="DM69" s="48">
        <v>0</v>
      </c>
      <c r="DN69" s="11">
        <f t="shared" si="117"/>
        <v>0</v>
      </c>
      <c r="DO69" s="386"/>
      <c r="DP69" s="25">
        <v>0</v>
      </c>
      <c r="DQ69" s="25">
        <v>0</v>
      </c>
      <c r="DR69" s="25">
        <v>0</v>
      </c>
      <c r="DS69" s="48">
        <v>0</v>
      </c>
      <c r="DT69" s="11">
        <f t="shared" si="118"/>
        <v>0</v>
      </c>
    </row>
    <row r="70" spans="1:124" s="6" customFormat="1" x14ac:dyDescent="0.2">
      <c r="B70" s="6">
        <v>25</v>
      </c>
      <c r="C70" s="6" t="s">
        <v>210</v>
      </c>
      <c r="D70" s="38"/>
      <c r="E70" s="386"/>
      <c r="F70" s="25">
        <v>0</v>
      </c>
      <c r="G70" s="25">
        <v>0</v>
      </c>
      <c r="H70" s="25">
        <v>0</v>
      </c>
      <c r="I70" s="48">
        <v>0</v>
      </c>
      <c r="J70" s="11">
        <f t="shared" si="99"/>
        <v>0</v>
      </c>
      <c r="K70" s="386"/>
      <c r="L70" s="25">
        <v>0</v>
      </c>
      <c r="M70" s="25">
        <v>0</v>
      </c>
      <c r="N70" s="25">
        <v>0</v>
      </c>
      <c r="O70" s="48">
        <v>0</v>
      </c>
      <c r="P70" s="11">
        <f t="shared" si="100"/>
        <v>0</v>
      </c>
      <c r="Q70" s="386"/>
      <c r="R70" s="25">
        <v>0</v>
      </c>
      <c r="S70" s="25">
        <v>0</v>
      </c>
      <c r="T70" s="25">
        <v>0</v>
      </c>
      <c r="U70" s="48">
        <v>0</v>
      </c>
      <c r="V70" s="11">
        <f t="shared" si="101"/>
        <v>0</v>
      </c>
      <c r="W70" s="386"/>
      <c r="X70" s="25">
        <v>0</v>
      </c>
      <c r="Y70" s="25">
        <v>0</v>
      </c>
      <c r="Z70" s="25">
        <v>0</v>
      </c>
      <c r="AA70" s="48">
        <v>0</v>
      </c>
      <c r="AB70" s="11">
        <f t="shared" si="102"/>
        <v>0</v>
      </c>
      <c r="AC70" s="386"/>
      <c r="AD70" s="25">
        <v>0</v>
      </c>
      <c r="AE70" s="25">
        <v>0</v>
      </c>
      <c r="AF70" s="25">
        <v>0</v>
      </c>
      <c r="AG70" s="48">
        <v>0</v>
      </c>
      <c r="AH70" s="11">
        <f t="shared" si="103"/>
        <v>0</v>
      </c>
      <c r="AI70" s="386"/>
      <c r="AJ70" s="25">
        <v>0</v>
      </c>
      <c r="AK70" s="25">
        <v>0</v>
      </c>
      <c r="AL70" s="25">
        <v>0</v>
      </c>
      <c r="AM70" s="48">
        <v>0</v>
      </c>
      <c r="AN70" s="11">
        <f t="shared" si="104"/>
        <v>0</v>
      </c>
      <c r="AO70" s="386"/>
      <c r="AP70" s="25">
        <v>0</v>
      </c>
      <c r="AQ70" s="25">
        <v>0</v>
      </c>
      <c r="AR70" s="25">
        <v>0</v>
      </c>
      <c r="AS70" s="48">
        <v>0</v>
      </c>
      <c r="AT70" s="11">
        <f t="shared" si="105"/>
        <v>0</v>
      </c>
      <c r="AU70" s="386"/>
      <c r="AV70" s="25">
        <v>0</v>
      </c>
      <c r="AW70" s="25">
        <v>0</v>
      </c>
      <c r="AX70" s="25">
        <v>0</v>
      </c>
      <c r="AY70" s="48">
        <v>0</v>
      </c>
      <c r="AZ70" s="11">
        <f t="shared" si="106"/>
        <v>0</v>
      </c>
      <c r="BA70" s="386"/>
      <c r="BB70" s="25">
        <v>0</v>
      </c>
      <c r="BC70" s="25">
        <v>0</v>
      </c>
      <c r="BD70" s="25">
        <v>0</v>
      </c>
      <c r="BE70" s="48">
        <v>0</v>
      </c>
      <c r="BF70" s="11">
        <f t="shared" si="107"/>
        <v>0</v>
      </c>
      <c r="BG70" s="386"/>
      <c r="BH70" s="25">
        <v>0</v>
      </c>
      <c r="BI70" s="25">
        <v>0</v>
      </c>
      <c r="BJ70" s="25">
        <v>0</v>
      </c>
      <c r="BK70" s="48">
        <v>0</v>
      </c>
      <c r="BL70" s="11">
        <f t="shared" si="108"/>
        <v>0</v>
      </c>
      <c r="BM70" s="386"/>
      <c r="BN70" s="25">
        <v>0</v>
      </c>
      <c r="BO70" s="25">
        <v>0</v>
      </c>
      <c r="BP70" s="25">
        <v>0</v>
      </c>
      <c r="BQ70" s="48">
        <v>0</v>
      </c>
      <c r="BR70" s="11">
        <f t="shared" si="109"/>
        <v>0</v>
      </c>
      <c r="BS70" s="386"/>
      <c r="BT70" s="25">
        <v>0</v>
      </c>
      <c r="BU70" s="25">
        <v>0</v>
      </c>
      <c r="BV70" s="25">
        <v>0</v>
      </c>
      <c r="BW70" s="48">
        <v>0</v>
      </c>
      <c r="BX70" s="11">
        <f t="shared" si="110"/>
        <v>0</v>
      </c>
      <c r="BY70" s="386"/>
      <c r="BZ70" s="25">
        <v>0</v>
      </c>
      <c r="CA70" s="25">
        <v>0</v>
      </c>
      <c r="CB70" s="25">
        <v>0</v>
      </c>
      <c r="CC70" s="48">
        <v>0</v>
      </c>
      <c r="CD70" s="11">
        <f t="shared" si="111"/>
        <v>0</v>
      </c>
      <c r="CE70" s="386"/>
      <c r="CF70" s="25">
        <v>0</v>
      </c>
      <c r="CG70" s="25">
        <v>0</v>
      </c>
      <c r="CH70" s="25">
        <v>0</v>
      </c>
      <c r="CI70" s="48">
        <v>0</v>
      </c>
      <c r="CJ70" s="11">
        <f t="shared" si="112"/>
        <v>0</v>
      </c>
      <c r="CK70" s="386"/>
      <c r="CL70" s="25">
        <v>0</v>
      </c>
      <c r="CM70" s="25">
        <v>0</v>
      </c>
      <c r="CN70" s="25">
        <v>0</v>
      </c>
      <c r="CO70" s="48">
        <v>0</v>
      </c>
      <c r="CP70" s="11">
        <f t="shared" si="113"/>
        <v>0</v>
      </c>
      <c r="CQ70" s="386"/>
      <c r="CR70" s="25">
        <v>0</v>
      </c>
      <c r="CS70" s="25">
        <v>0</v>
      </c>
      <c r="CT70" s="25">
        <v>0</v>
      </c>
      <c r="CU70" s="48">
        <v>0</v>
      </c>
      <c r="CV70" s="11">
        <f t="shared" si="114"/>
        <v>0</v>
      </c>
      <c r="CW70" s="386"/>
      <c r="CX70" s="25">
        <v>0</v>
      </c>
      <c r="CY70" s="25">
        <v>0</v>
      </c>
      <c r="CZ70" s="25">
        <v>0</v>
      </c>
      <c r="DA70" s="48">
        <v>0</v>
      </c>
      <c r="DB70" s="11">
        <f t="shared" si="115"/>
        <v>0</v>
      </c>
      <c r="DC70" s="386"/>
      <c r="DD70" s="25">
        <v>0</v>
      </c>
      <c r="DE70" s="25">
        <v>0</v>
      </c>
      <c r="DF70" s="25">
        <v>0</v>
      </c>
      <c r="DG70" s="48">
        <v>0</v>
      </c>
      <c r="DH70" s="11">
        <f t="shared" si="116"/>
        <v>0</v>
      </c>
      <c r="DI70" s="386"/>
      <c r="DJ70" s="25">
        <v>0</v>
      </c>
      <c r="DK70" s="25">
        <v>0</v>
      </c>
      <c r="DL70" s="25">
        <v>0</v>
      </c>
      <c r="DM70" s="48">
        <v>0</v>
      </c>
      <c r="DN70" s="11">
        <f t="shared" si="117"/>
        <v>0</v>
      </c>
      <c r="DO70" s="386"/>
      <c r="DP70" s="25">
        <v>0</v>
      </c>
      <c r="DQ70" s="25">
        <v>0</v>
      </c>
      <c r="DR70" s="25">
        <v>0</v>
      </c>
      <c r="DS70" s="48">
        <v>0</v>
      </c>
      <c r="DT70" s="11">
        <f t="shared" si="118"/>
        <v>0</v>
      </c>
    </row>
    <row r="71" spans="1:124" s="6" customFormat="1" x14ac:dyDescent="0.2">
      <c r="B71" s="6">
        <v>26</v>
      </c>
      <c r="C71" s="6" t="s">
        <v>211</v>
      </c>
      <c r="D71" s="36"/>
      <c r="E71" s="386"/>
      <c r="F71" s="25">
        <v>0</v>
      </c>
      <c r="G71" s="25">
        <v>0</v>
      </c>
      <c r="H71" s="25">
        <v>0</v>
      </c>
      <c r="I71" s="48">
        <v>0</v>
      </c>
      <c r="J71" s="11">
        <f t="shared" si="99"/>
        <v>0</v>
      </c>
      <c r="K71" s="386"/>
      <c r="L71" s="25">
        <v>0</v>
      </c>
      <c r="M71" s="25">
        <v>0</v>
      </c>
      <c r="N71" s="25">
        <v>0</v>
      </c>
      <c r="O71" s="48">
        <v>0</v>
      </c>
      <c r="P71" s="11">
        <f t="shared" si="100"/>
        <v>0</v>
      </c>
      <c r="Q71" s="386"/>
      <c r="R71" s="25">
        <v>0</v>
      </c>
      <c r="S71" s="25">
        <v>0</v>
      </c>
      <c r="T71" s="25">
        <v>0</v>
      </c>
      <c r="U71" s="48">
        <v>0</v>
      </c>
      <c r="V71" s="11">
        <f t="shared" si="101"/>
        <v>0</v>
      </c>
      <c r="W71" s="386"/>
      <c r="X71" s="25">
        <v>0</v>
      </c>
      <c r="Y71" s="25">
        <v>0</v>
      </c>
      <c r="Z71" s="25">
        <v>0</v>
      </c>
      <c r="AA71" s="48">
        <v>0</v>
      </c>
      <c r="AB71" s="11">
        <f t="shared" si="102"/>
        <v>0</v>
      </c>
      <c r="AC71" s="386"/>
      <c r="AD71" s="25">
        <v>0</v>
      </c>
      <c r="AE71" s="25">
        <v>0</v>
      </c>
      <c r="AF71" s="25">
        <v>0</v>
      </c>
      <c r="AG71" s="48">
        <v>0</v>
      </c>
      <c r="AH71" s="11">
        <f t="shared" si="103"/>
        <v>0</v>
      </c>
      <c r="AI71" s="386"/>
      <c r="AJ71" s="25">
        <v>0</v>
      </c>
      <c r="AK71" s="25">
        <v>0</v>
      </c>
      <c r="AL71" s="25">
        <v>0</v>
      </c>
      <c r="AM71" s="48">
        <v>0</v>
      </c>
      <c r="AN71" s="11">
        <f t="shared" si="104"/>
        <v>0</v>
      </c>
      <c r="AO71" s="386"/>
      <c r="AP71" s="25">
        <v>0</v>
      </c>
      <c r="AQ71" s="25">
        <v>0</v>
      </c>
      <c r="AR71" s="25">
        <v>0</v>
      </c>
      <c r="AS71" s="48">
        <v>0</v>
      </c>
      <c r="AT71" s="11">
        <f t="shared" si="105"/>
        <v>0</v>
      </c>
      <c r="AU71" s="386"/>
      <c r="AV71" s="25">
        <v>0</v>
      </c>
      <c r="AW71" s="25">
        <v>0</v>
      </c>
      <c r="AX71" s="25">
        <v>0</v>
      </c>
      <c r="AY71" s="48">
        <v>0</v>
      </c>
      <c r="AZ71" s="11">
        <f t="shared" si="106"/>
        <v>0</v>
      </c>
      <c r="BA71" s="386"/>
      <c r="BB71" s="25">
        <v>0</v>
      </c>
      <c r="BC71" s="25">
        <v>0</v>
      </c>
      <c r="BD71" s="25">
        <v>0</v>
      </c>
      <c r="BE71" s="48">
        <v>0</v>
      </c>
      <c r="BF71" s="11">
        <f t="shared" si="107"/>
        <v>0</v>
      </c>
      <c r="BG71" s="386"/>
      <c r="BH71" s="25">
        <v>0</v>
      </c>
      <c r="BI71" s="25">
        <v>0</v>
      </c>
      <c r="BJ71" s="25">
        <v>0</v>
      </c>
      <c r="BK71" s="48">
        <v>0</v>
      </c>
      <c r="BL71" s="11">
        <f t="shared" si="108"/>
        <v>0</v>
      </c>
      <c r="BM71" s="386"/>
      <c r="BN71" s="25">
        <v>0</v>
      </c>
      <c r="BO71" s="25">
        <v>0</v>
      </c>
      <c r="BP71" s="25">
        <v>0</v>
      </c>
      <c r="BQ71" s="48">
        <v>0</v>
      </c>
      <c r="BR71" s="11">
        <f t="shared" si="109"/>
        <v>0</v>
      </c>
      <c r="BS71" s="386"/>
      <c r="BT71" s="25">
        <v>0</v>
      </c>
      <c r="BU71" s="25">
        <v>0</v>
      </c>
      <c r="BV71" s="25">
        <v>0</v>
      </c>
      <c r="BW71" s="48">
        <v>0</v>
      </c>
      <c r="BX71" s="11">
        <f t="shared" si="110"/>
        <v>0</v>
      </c>
      <c r="BY71" s="386"/>
      <c r="BZ71" s="25">
        <v>0</v>
      </c>
      <c r="CA71" s="25">
        <v>0</v>
      </c>
      <c r="CB71" s="25">
        <v>0</v>
      </c>
      <c r="CC71" s="48">
        <v>0</v>
      </c>
      <c r="CD71" s="11">
        <f t="shared" si="111"/>
        <v>0</v>
      </c>
      <c r="CE71" s="386"/>
      <c r="CF71" s="25">
        <v>0</v>
      </c>
      <c r="CG71" s="25">
        <v>0</v>
      </c>
      <c r="CH71" s="25">
        <v>0</v>
      </c>
      <c r="CI71" s="48">
        <v>0</v>
      </c>
      <c r="CJ71" s="11">
        <f t="shared" si="112"/>
        <v>0</v>
      </c>
      <c r="CK71" s="386"/>
      <c r="CL71" s="25">
        <v>0</v>
      </c>
      <c r="CM71" s="25">
        <v>0</v>
      </c>
      <c r="CN71" s="25">
        <v>0</v>
      </c>
      <c r="CO71" s="48">
        <v>0</v>
      </c>
      <c r="CP71" s="11">
        <f t="shared" si="113"/>
        <v>0</v>
      </c>
      <c r="CQ71" s="386"/>
      <c r="CR71" s="25">
        <v>0</v>
      </c>
      <c r="CS71" s="25">
        <v>0</v>
      </c>
      <c r="CT71" s="25">
        <v>0</v>
      </c>
      <c r="CU71" s="48">
        <v>0</v>
      </c>
      <c r="CV71" s="11">
        <f t="shared" si="114"/>
        <v>0</v>
      </c>
      <c r="CW71" s="386"/>
      <c r="CX71" s="25">
        <v>0</v>
      </c>
      <c r="CY71" s="25">
        <v>0</v>
      </c>
      <c r="CZ71" s="25">
        <v>0</v>
      </c>
      <c r="DA71" s="48">
        <v>0</v>
      </c>
      <c r="DB71" s="11">
        <f t="shared" si="115"/>
        <v>0</v>
      </c>
      <c r="DC71" s="386"/>
      <c r="DD71" s="25">
        <v>0</v>
      </c>
      <c r="DE71" s="25">
        <v>0</v>
      </c>
      <c r="DF71" s="25">
        <v>0</v>
      </c>
      <c r="DG71" s="48">
        <v>0</v>
      </c>
      <c r="DH71" s="11">
        <f t="shared" si="116"/>
        <v>0</v>
      </c>
      <c r="DI71" s="386"/>
      <c r="DJ71" s="25">
        <v>0</v>
      </c>
      <c r="DK71" s="25">
        <v>0</v>
      </c>
      <c r="DL71" s="25">
        <v>0</v>
      </c>
      <c r="DM71" s="48">
        <v>0</v>
      </c>
      <c r="DN71" s="11">
        <f t="shared" si="117"/>
        <v>0</v>
      </c>
      <c r="DO71" s="386"/>
      <c r="DP71" s="25">
        <v>0</v>
      </c>
      <c r="DQ71" s="25">
        <v>0</v>
      </c>
      <c r="DR71" s="25">
        <v>0</v>
      </c>
      <c r="DS71" s="48">
        <v>0</v>
      </c>
      <c r="DT71" s="11">
        <f t="shared" si="118"/>
        <v>0</v>
      </c>
    </row>
    <row r="72" spans="1:124" s="6" customFormat="1" x14ac:dyDescent="0.2">
      <c r="A72" s="241"/>
      <c r="B72" s="147">
        <v>30</v>
      </c>
      <c r="C72" s="241" t="s">
        <v>212</v>
      </c>
      <c r="D72" s="370"/>
      <c r="E72" s="366"/>
      <c r="F72" s="387"/>
      <c r="G72" s="387"/>
      <c r="H72" s="387"/>
      <c r="I72" s="388"/>
      <c r="J72" s="385">
        <f>SUM(J73:J77)</f>
        <v>0</v>
      </c>
      <c r="K72" s="366"/>
      <c r="L72" s="387"/>
      <c r="M72" s="387"/>
      <c r="N72" s="387"/>
      <c r="O72" s="388"/>
      <c r="P72" s="385">
        <f>SUM(P73:P77)</f>
        <v>-75428069.783385858</v>
      </c>
      <c r="Q72" s="366"/>
      <c r="R72" s="387"/>
      <c r="S72" s="387"/>
      <c r="T72" s="387"/>
      <c r="U72" s="388"/>
      <c r="V72" s="385">
        <f>SUM(V73:V77)</f>
        <v>-75428069.783385858</v>
      </c>
      <c r="W72" s="366"/>
      <c r="X72" s="387"/>
      <c r="Y72" s="387"/>
      <c r="Z72" s="387"/>
      <c r="AA72" s="388"/>
      <c r="AB72" s="385">
        <f>SUM(AB73:AB77)</f>
        <v>-75428069.783385858</v>
      </c>
      <c r="AC72" s="366"/>
      <c r="AD72" s="387"/>
      <c r="AE72" s="387"/>
      <c r="AF72" s="387"/>
      <c r="AG72" s="388"/>
      <c r="AH72" s="385">
        <f>SUM(AH73:AH77)</f>
        <v>-75428069.783385858</v>
      </c>
      <c r="AI72" s="366"/>
      <c r="AJ72" s="387"/>
      <c r="AK72" s="387"/>
      <c r="AL72" s="387"/>
      <c r="AM72" s="388"/>
      <c r="AN72" s="385">
        <f>SUM(AN73:AN77)</f>
        <v>-75428069.783385858</v>
      </c>
      <c r="AO72" s="366"/>
      <c r="AP72" s="387"/>
      <c r="AQ72" s="387"/>
      <c r="AR72" s="387"/>
      <c r="AS72" s="388"/>
      <c r="AT72" s="385">
        <f>SUM(AT73:AT77)</f>
        <v>-75428069.783385858</v>
      </c>
      <c r="AU72" s="366"/>
      <c r="AV72" s="387"/>
      <c r="AW72" s="387"/>
      <c r="AX72" s="387"/>
      <c r="AY72" s="388"/>
      <c r="AZ72" s="385">
        <f>SUM(AZ73:AZ77)</f>
        <v>-75428069.783385858</v>
      </c>
      <c r="BA72" s="366"/>
      <c r="BB72" s="387"/>
      <c r="BC72" s="387"/>
      <c r="BD72" s="387"/>
      <c r="BE72" s="388"/>
      <c r="BF72" s="385">
        <f>SUM(BF73:BF77)</f>
        <v>-75428069.783385858</v>
      </c>
      <c r="BG72" s="366"/>
      <c r="BH72" s="387"/>
      <c r="BI72" s="387"/>
      <c r="BJ72" s="387"/>
      <c r="BK72" s="388"/>
      <c r="BL72" s="385">
        <f>SUM(BL73:BL77)</f>
        <v>-75428069.783385858</v>
      </c>
      <c r="BM72" s="366"/>
      <c r="BN72" s="387"/>
      <c r="BO72" s="387"/>
      <c r="BP72" s="387"/>
      <c r="BQ72" s="388"/>
      <c r="BR72" s="385">
        <f>SUM(BR73:BR77)</f>
        <v>-75428069.783385858</v>
      </c>
      <c r="BS72" s="366"/>
      <c r="BT72" s="387"/>
      <c r="BU72" s="387"/>
      <c r="BV72" s="387"/>
      <c r="BW72" s="388"/>
      <c r="BX72" s="385">
        <f>SUM(BX73:BX77)</f>
        <v>-75428069.783385858</v>
      </c>
      <c r="BY72" s="366"/>
      <c r="BZ72" s="387"/>
      <c r="CA72" s="387"/>
      <c r="CB72" s="387"/>
      <c r="CC72" s="388"/>
      <c r="CD72" s="385">
        <f>SUM(CD73:CD77)</f>
        <v>-75428069.783385858</v>
      </c>
      <c r="CE72" s="366"/>
      <c r="CF72" s="387"/>
      <c r="CG72" s="387"/>
      <c r="CH72" s="387"/>
      <c r="CI72" s="388"/>
      <c r="CJ72" s="385">
        <f>SUM(CJ73:CJ77)</f>
        <v>-75428069.783385858</v>
      </c>
      <c r="CK72" s="366"/>
      <c r="CL72" s="387"/>
      <c r="CM72" s="387"/>
      <c r="CN72" s="387"/>
      <c r="CO72" s="388"/>
      <c r="CP72" s="385">
        <f>SUM(CP73:CP77)</f>
        <v>-75428069.783385858</v>
      </c>
      <c r="CQ72" s="366"/>
      <c r="CR72" s="387"/>
      <c r="CS72" s="387"/>
      <c r="CT72" s="387"/>
      <c r="CU72" s="388"/>
      <c r="CV72" s="385">
        <f>SUM(CV73:CV77)</f>
        <v>-75428069.783385858</v>
      </c>
      <c r="CW72" s="366"/>
      <c r="CX72" s="387"/>
      <c r="CY72" s="387"/>
      <c r="CZ72" s="387"/>
      <c r="DA72" s="388"/>
      <c r="DB72" s="385">
        <f>SUM(DB73:DB77)</f>
        <v>-75428069.783385858</v>
      </c>
      <c r="DC72" s="366"/>
      <c r="DD72" s="387"/>
      <c r="DE72" s="387"/>
      <c r="DF72" s="387"/>
      <c r="DG72" s="388"/>
      <c r="DH72" s="385">
        <f>SUM(DH73:DH77)</f>
        <v>-75428069.783385858</v>
      </c>
      <c r="DI72" s="366"/>
      <c r="DJ72" s="387"/>
      <c r="DK72" s="387"/>
      <c r="DL72" s="387"/>
      <c r="DM72" s="388"/>
      <c r="DN72" s="385">
        <f>SUM(DN73:DN77)</f>
        <v>-75428069.783385858</v>
      </c>
      <c r="DO72" s="366"/>
      <c r="DP72" s="387"/>
      <c r="DQ72" s="387"/>
      <c r="DR72" s="387"/>
      <c r="DS72" s="388"/>
      <c r="DT72" s="385">
        <f>SUM(DT73:DT77)</f>
        <v>-75428069.783385858</v>
      </c>
    </row>
    <row r="73" spans="1:124" s="6" customFormat="1" x14ac:dyDescent="0.2">
      <c r="B73" s="6">
        <v>31</v>
      </c>
      <c r="C73" s="6" t="s">
        <v>213</v>
      </c>
      <c r="D73" s="13"/>
      <c r="E73" s="13"/>
      <c r="F73" s="24"/>
      <c r="G73" s="24"/>
      <c r="H73" s="24"/>
      <c r="I73" s="48"/>
      <c r="J73" s="11">
        <f>IF(J63=0,0,G64*'SFR Relationships'!$D$36*I64/J63/'SFR Relationships'!$D$31/'SFR Relationships'!$D$32+H64*'SFR Relationships'!$D$34)</f>
        <v>0</v>
      </c>
      <c r="K73" s="13"/>
      <c r="L73" s="24"/>
      <c r="M73" s="24"/>
      <c r="N73" s="24"/>
      <c r="O73" s="48"/>
      <c r="P73" s="11">
        <f>IF(P63=0,0,M64*'SFR Relationships'!$D$36*O64/P63/'SFR Relationships'!$D$31/'SFR Relationships'!$D$32+N64*'SFR Relationships'!$D$34)</f>
        <v>-91422179.619965002</v>
      </c>
      <c r="Q73" s="13"/>
      <c r="R73" s="24"/>
      <c r="S73" s="24"/>
      <c r="T73" s="24"/>
      <c r="U73" s="48"/>
      <c r="V73" s="11">
        <f>IF(V63=0,0,S64*'SFR Relationships'!$D$36*U64/V63/'SFR Relationships'!$D$31/'SFR Relationships'!$D$32+T64*'SFR Relationships'!$D$34)</f>
        <v>-91422179.619965002</v>
      </c>
      <c r="W73" s="13"/>
      <c r="X73" s="24"/>
      <c r="Y73" s="24"/>
      <c r="Z73" s="24"/>
      <c r="AA73" s="48"/>
      <c r="AB73" s="11">
        <f>IF(AB63=0,0,Y64*'SFR Relationships'!$D$36*AA64/AB63/'SFR Relationships'!$D$31/'SFR Relationships'!$D$32+Z64*'SFR Relationships'!$D$34)</f>
        <v>-91422179.619965002</v>
      </c>
      <c r="AC73" s="13"/>
      <c r="AD73" s="24"/>
      <c r="AE73" s="24"/>
      <c r="AF73" s="24"/>
      <c r="AG73" s="48"/>
      <c r="AH73" s="11">
        <f>IF(AH63=0,0,AE64*'SFR Relationships'!$D$36*AG64/AH63/'SFR Relationships'!$D$31/'SFR Relationships'!$D$32+AF64*'SFR Relationships'!$D$34)</f>
        <v>-91422179.619965002</v>
      </c>
      <c r="AI73" s="13"/>
      <c r="AJ73" s="24"/>
      <c r="AK73" s="24"/>
      <c r="AL73" s="24"/>
      <c r="AM73" s="48"/>
      <c r="AN73" s="11">
        <f>IF(AN63=0,0,AK64*'SFR Relationships'!$D$36*AM64/AN63/'SFR Relationships'!$D$31/'SFR Relationships'!$D$32+AL64*'SFR Relationships'!$D$34)</f>
        <v>-91422179.619965002</v>
      </c>
      <c r="AO73" s="13"/>
      <c r="AP73" s="24"/>
      <c r="AQ73" s="24"/>
      <c r="AR73" s="24"/>
      <c r="AS73" s="48"/>
      <c r="AT73" s="11">
        <f>IF(AT63=0,0,AQ64*'SFR Relationships'!$D$36*AS64/AT63/'SFR Relationships'!$D$31/'SFR Relationships'!$D$32+AR64*'SFR Relationships'!$D$34)</f>
        <v>-91422179.619965002</v>
      </c>
      <c r="AU73" s="13"/>
      <c r="AV73" s="24"/>
      <c r="AW73" s="24"/>
      <c r="AX73" s="24"/>
      <c r="AY73" s="48"/>
      <c r="AZ73" s="11">
        <f>IF(AZ63=0,0,AW64*'SFR Relationships'!$D$36*AY64/AZ63/'SFR Relationships'!$D$31/'SFR Relationships'!$D$32+AX64*'SFR Relationships'!$D$34)</f>
        <v>-91422179.619965002</v>
      </c>
      <c r="BA73" s="13"/>
      <c r="BB73" s="24"/>
      <c r="BC73" s="24"/>
      <c r="BD73" s="24"/>
      <c r="BE73" s="48"/>
      <c r="BF73" s="11">
        <f>IF(BF63=0,0,BC64*'SFR Relationships'!$D$36*BE64/BF63/'SFR Relationships'!$D$31/'SFR Relationships'!$D$32+BD64*'SFR Relationships'!$D$34)</f>
        <v>-91422179.619965002</v>
      </c>
      <c r="BG73" s="13"/>
      <c r="BH73" s="24"/>
      <c r="BI73" s="24"/>
      <c r="BJ73" s="24"/>
      <c r="BK73" s="48"/>
      <c r="BL73" s="11">
        <f>IF(BL63=0,0,BI64*'SFR Relationships'!$D$36*BK64/BL63/'SFR Relationships'!$D$31/'SFR Relationships'!$D$32+BJ64*'SFR Relationships'!$D$34)</f>
        <v>-91422179.619965002</v>
      </c>
      <c r="BM73" s="13"/>
      <c r="BN73" s="24"/>
      <c r="BO73" s="24"/>
      <c r="BP73" s="24"/>
      <c r="BQ73" s="48"/>
      <c r="BR73" s="11">
        <f>IF(BR63=0,0,BO64*'SFR Relationships'!$D$36*BQ64/BR63/'SFR Relationships'!$D$31/'SFR Relationships'!$D$32+BP64*'SFR Relationships'!$D$34)</f>
        <v>-91422179.619965002</v>
      </c>
      <c r="BS73" s="13"/>
      <c r="BT73" s="24"/>
      <c r="BU73" s="24"/>
      <c r="BV73" s="24"/>
      <c r="BW73" s="48"/>
      <c r="BX73" s="11">
        <f>IF(BX63=0,0,BU64*'SFR Relationships'!$D$36*BW64/BX63/'SFR Relationships'!$D$31/'SFR Relationships'!$D$32+BV64*'SFR Relationships'!$D$34)</f>
        <v>-91422179.619965002</v>
      </c>
      <c r="BY73" s="13"/>
      <c r="BZ73" s="24"/>
      <c r="CA73" s="24"/>
      <c r="CB73" s="24"/>
      <c r="CC73" s="48"/>
      <c r="CD73" s="11">
        <f>IF(CD63=0,0,CA64*'SFR Relationships'!$D$36*CC64/CD63/'SFR Relationships'!$D$31/'SFR Relationships'!$D$32+CB64*'SFR Relationships'!$D$34)</f>
        <v>-91422179.619965002</v>
      </c>
      <c r="CE73" s="13"/>
      <c r="CF73" s="24"/>
      <c r="CG73" s="24"/>
      <c r="CH73" s="24"/>
      <c r="CI73" s="48"/>
      <c r="CJ73" s="11">
        <f>IF(CJ63=0,0,CG64*'SFR Relationships'!$D$36*CI64/CJ63/'SFR Relationships'!$D$31/'SFR Relationships'!$D$32+CH64*'SFR Relationships'!$D$34)</f>
        <v>-91422179.619965002</v>
      </c>
      <c r="CK73" s="13"/>
      <c r="CL73" s="24"/>
      <c r="CM73" s="24"/>
      <c r="CN73" s="24"/>
      <c r="CO73" s="48"/>
      <c r="CP73" s="11">
        <f>IF(CP63=0,0,CM64*'SFR Relationships'!$D$36*CO64/CP63/'SFR Relationships'!$D$31/'SFR Relationships'!$D$32+CN64*'SFR Relationships'!$D$34)</f>
        <v>-91422179.619965002</v>
      </c>
      <c r="CQ73" s="13"/>
      <c r="CR73" s="24"/>
      <c r="CS73" s="24"/>
      <c r="CT73" s="24"/>
      <c r="CU73" s="48"/>
      <c r="CV73" s="11">
        <f>IF(CV63=0,0,CS64*'SFR Relationships'!$D$36*CU64/CV63/'SFR Relationships'!$D$31/'SFR Relationships'!$D$32+CT64*'SFR Relationships'!$D$34)</f>
        <v>-91422179.619965002</v>
      </c>
      <c r="CW73" s="13"/>
      <c r="CX73" s="24"/>
      <c r="CY73" s="24"/>
      <c r="CZ73" s="24"/>
      <c r="DA73" s="48"/>
      <c r="DB73" s="11">
        <f>IF(DB63=0,0,CY64*'SFR Relationships'!$D$36*DA64/DB63/'SFR Relationships'!$D$31/'SFR Relationships'!$D$32+CZ64*'SFR Relationships'!$D$34)</f>
        <v>-91422179.619965002</v>
      </c>
      <c r="DC73" s="13"/>
      <c r="DD73" s="24"/>
      <c r="DE73" s="24"/>
      <c r="DF73" s="24"/>
      <c r="DG73" s="48"/>
      <c r="DH73" s="11">
        <f>IF(DH63=0,0,DE64*'SFR Relationships'!$D$36*DG64/DH63/'SFR Relationships'!$D$31/'SFR Relationships'!$D$32+DF64*'SFR Relationships'!$D$34)</f>
        <v>-91422179.619965002</v>
      </c>
      <c r="DI73" s="13"/>
      <c r="DJ73" s="24"/>
      <c r="DK73" s="24"/>
      <c r="DL73" s="24"/>
      <c r="DM73" s="48"/>
      <c r="DN73" s="11">
        <f>IF(DN63=0,0,DK64*'SFR Relationships'!$D$36*DM64/DN63/'SFR Relationships'!$D$31/'SFR Relationships'!$D$32+DL64*'SFR Relationships'!$D$34)</f>
        <v>-91422179.619965002</v>
      </c>
      <c r="DO73" s="13"/>
      <c r="DP73" s="24"/>
      <c r="DQ73" s="24"/>
      <c r="DR73" s="24"/>
      <c r="DS73" s="48"/>
      <c r="DT73" s="11">
        <f>IF(DT63=0,0,DQ64*'SFR Relationships'!$D$36*DS64/DT63/'SFR Relationships'!$D$31/'SFR Relationships'!$D$32+DR64*'SFR Relationships'!$D$34)</f>
        <v>-91422179.619965002</v>
      </c>
    </row>
    <row r="74" spans="1:124" s="6" customFormat="1" x14ac:dyDescent="0.2">
      <c r="B74" s="6">
        <v>32</v>
      </c>
      <c r="C74" s="6" t="s">
        <v>214</v>
      </c>
      <c r="D74" s="13" t="s">
        <v>215</v>
      </c>
      <c r="E74" s="13"/>
      <c r="F74" s="24"/>
      <c r="G74" s="24"/>
      <c r="H74" s="24"/>
      <c r="I74" s="48"/>
      <c r="J74" s="11">
        <f>H64*'SFR Relationships'!$D$34*'SFR Relationships'!$D$37*J63/'SFR Relationships'!$D$30</f>
        <v>0</v>
      </c>
      <c r="K74" s="13"/>
      <c r="L74" s="24"/>
      <c r="M74" s="24"/>
      <c r="N74" s="24"/>
      <c r="O74" s="48"/>
      <c r="P74" s="11">
        <f>N64*'SFR Relationships'!$D$34*'SFR Relationships'!$D$37*P63/'SFR Relationships'!$D$30</f>
        <v>12155533.05975212</v>
      </c>
      <c r="Q74" s="13"/>
      <c r="R74" s="24"/>
      <c r="S74" s="24"/>
      <c r="T74" s="24"/>
      <c r="U74" s="48"/>
      <c r="V74" s="11">
        <f>T64*'SFR Relationships'!$D$34*'SFR Relationships'!$D$37*V63/'SFR Relationships'!$D$30</f>
        <v>12155533.05975212</v>
      </c>
      <c r="W74" s="13"/>
      <c r="X74" s="24"/>
      <c r="Y74" s="24"/>
      <c r="Z74" s="24"/>
      <c r="AA74" s="48"/>
      <c r="AB74" s="11">
        <f>Z64*'SFR Relationships'!$D$34*'SFR Relationships'!$D$37*AB63/'SFR Relationships'!$D$30</f>
        <v>12155533.05975212</v>
      </c>
      <c r="AC74" s="13"/>
      <c r="AD74" s="24"/>
      <c r="AE74" s="24"/>
      <c r="AF74" s="24"/>
      <c r="AG74" s="48"/>
      <c r="AH74" s="11">
        <f>AF64*'SFR Relationships'!$D$34*'SFR Relationships'!$D$37*AH63/'SFR Relationships'!$D$30</f>
        <v>12155533.05975212</v>
      </c>
      <c r="AI74" s="13"/>
      <c r="AJ74" s="24"/>
      <c r="AK74" s="24"/>
      <c r="AL74" s="24"/>
      <c r="AM74" s="48"/>
      <c r="AN74" s="11">
        <f>AL64*'SFR Relationships'!$D$34*'SFR Relationships'!$D$37*AN63/'SFR Relationships'!$D$30</f>
        <v>12155533.05975212</v>
      </c>
      <c r="AO74" s="13"/>
      <c r="AP74" s="24"/>
      <c r="AQ74" s="24"/>
      <c r="AR74" s="24"/>
      <c r="AS74" s="48"/>
      <c r="AT74" s="11">
        <f>AR64*'SFR Relationships'!$D$34*'SFR Relationships'!$D$37*AT63/'SFR Relationships'!$D$30</f>
        <v>12155533.05975212</v>
      </c>
      <c r="AU74" s="13"/>
      <c r="AV74" s="24"/>
      <c r="AW74" s="24"/>
      <c r="AX74" s="24"/>
      <c r="AY74" s="48"/>
      <c r="AZ74" s="11">
        <f>AX64*'SFR Relationships'!$D$34*'SFR Relationships'!$D$37*AZ63/'SFR Relationships'!$D$30</f>
        <v>12155533.05975212</v>
      </c>
      <c r="BA74" s="13"/>
      <c r="BB74" s="24"/>
      <c r="BC74" s="24"/>
      <c r="BD74" s="24"/>
      <c r="BE74" s="48"/>
      <c r="BF74" s="11">
        <f>BD64*'SFR Relationships'!$D$34*'SFR Relationships'!$D$37*BF63/'SFR Relationships'!$D$30</f>
        <v>12155533.05975212</v>
      </c>
      <c r="BG74" s="13"/>
      <c r="BH74" s="24"/>
      <c r="BI74" s="24"/>
      <c r="BJ74" s="24"/>
      <c r="BK74" s="48"/>
      <c r="BL74" s="11">
        <f>BJ64*'SFR Relationships'!$D$34*'SFR Relationships'!$D$37*BL63/'SFR Relationships'!$D$30</f>
        <v>12155533.05975212</v>
      </c>
      <c r="BM74" s="13"/>
      <c r="BN74" s="24"/>
      <c r="BO74" s="24"/>
      <c r="BP74" s="24"/>
      <c r="BQ74" s="48"/>
      <c r="BR74" s="11">
        <f>BP64*'SFR Relationships'!$D$34*'SFR Relationships'!$D$37*BR63/'SFR Relationships'!$D$30</f>
        <v>12155533.05975212</v>
      </c>
      <c r="BS74" s="13"/>
      <c r="BT74" s="24"/>
      <c r="BU74" s="24"/>
      <c r="BV74" s="24"/>
      <c r="BW74" s="48"/>
      <c r="BX74" s="11">
        <f>BV64*'SFR Relationships'!$D$34*'SFR Relationships'!$D$37*BX63/'SFR Relationships'!$D$30</f>
        <v>12155533.05975212</v>
      </c>
      <c r="BY74" s="13"/>
      <c r="BZ74" s="24"/>
      <c r="CA74" s="24"/>
      <c r="CB74" s="24"/>
      <c r="CC74" s="48"/>
      <c r="CD74" s="11">
        <f>CB64*'SFR Relationships'!$D$34*'SFR Relationships'!$D$37*CD63/'SFR Relationships'!$D$30</f>
        <v>12155533.05975212</v>
      </c>
      <c r="CE74" s="13"/>
      <c r="CF74" s="24"/>
      <c r="CG74" s="24"/>
      <c r="CH74" s="24"/>
      <c r="CI74" s="48"/>
      <c r="CJ74" s="11">
        <f>CH64*'SFR Relationships'!$D$34*'SFR Relationships'!$D$37*CJ63/'SFR Relationships'!$D$30</f>
        <v>12155533.05975212</v>
      </c>
      <c r="CK74" s="13"/>
      <c r="CL74" s="24"/>
      <c r="CM74" s="24"/>
      <c r="CN74" s="24"/>
      <c r="CO74" s="48"/>
      <c r="CP74" s="11">
        <f>CN64*'SFR Relationships'!$D$34*'SFR Relationships'!$D$37*CP63/'SFR Relationships'!$D$30</f>
        <v>12155533.05975212</v>
      </c>
      <c r="CQ74" s="13"/>
      <c r="CR74" s="24"/>
      <c r="CS74" s="24"/>
      <c r="CT74" s="24"/>
      <c r="CU74" s="48"/>
      <c r="CV74" s="11">
        <f>CT64*'SFR Relationships'!$D$34*'SFR Relationships'!$D$37*CV63/'SFR Relationships'!$D$30</f>
        <v>12155533.05975212</v>
      </c>
      <c r="CW74" s="13"/>
      <c r="CX74" s="24"/>
      <c r="CY74" s="24"/>
      <c r="CZ74" s="24"/>
      <c r="DA74" s="48"/>
      <c r="DB74" s="11">
        <f>CZ64*'SFR Relationships'!$D$34*'SFR Relationships'!$D$37*DB63/'SFR Relationships'!$D$30</f>
        <v>12155533.05975212</v>
      </c>
      <c r="DC74" s="13"/>
      <c r="DD74" s="24"/>
      <c r="DE74" s="24"/>
      <c r="DF74" s="24"/>
      <c r="DG74" s="48"/>
      <c r="DH74" s="11">
        <f>DF64*'SFR Relationships'!$D$34*'SFR Relationships'!$D$37*DH63/'SFR Relationships'!$D$30</f>
        <v>12155533.05975212</v>
      </c>
      <c r="DI74" s="13"/>
      <c r="DJ74" s="24"/>
      <c r="DK74" s="24"/>
      <c r="DL74" s="24"/>
      <c r="DM74" s="48"/>
      <c r="DN74" s="11">
        <f>DL64*'SFR Relationships'!$D$34*'SFR Relationships'!$D$37*DN63/'SFR Relationships'!$D$30</f>
        <v>12155533.05975212</v>
      </c>
      <c r="DO74" s="13"/>
      <c r="DP74" s="24"/>
      <c r="DQ74" s="24"/>
      <c r="DR74" s="24"/>
      <c r="DS74" s="48"/>
      <c r="DT74" s="11">
        <f>DR64*'SFR Relationships'!$D$34*'SFR Relationships'!$D$37*DT63/'SFR Relationships'!$D$30</f>
        <v>12155533.05975212</v>
      </c>
    </row>
    <row r="75" spans="1:124" s="6" customFormat="1" x14ac:dyDescent="0.2">
      <c r="B75" s="6">
        <v>33</v>
      </c>
      <c r="C75" s="6" t="s">
        <v>216</v>
      </c>
      <c r="D75" s="13"/>
      <c r="E75" s="13"/>
      <c r="F75" s="24"/>
      <c r="G75" s="24"/>
      <c r="H75" s="24"/>
      <c r="I75" s="48"/>
      <c r="J75" s="11">
        <f>J74*'SFR Relationships'!$D$38</f>
        <v>0</v>
      </c>
      <c r="K75" s="13"/>
      <c r="L75" s="24"/>
      <c r="M75" s="24"/>
      <c r="N75" s="24"/>
      <c r="O75" s="48"/>
      <c r="P75" s="11">
        <f>P74*'SFR Relationships'!$D$38</f>
        <v>511384.00538225065</v>
      </c>
      <c r="Q75" s="13"/>
      <c r="R75" s="24"/>
      <c r="S75" s="24"/>
      <c r="T75" s="24"/>
      <c r="U75" s="48"/>
      <c r="V75" s="11">
        <f>V74*'SFR Relationships'!$D$38</f>
        <v>511384.00538225065</v>
      </c>
      <c r="W75" s="13"/>
      <c r="X75" s="24"/>
      <c r="Y75" s="24"/>
      <c r="Z75" s="24"/>
      <c r="AA75" s="48"/>
      <c r="AB75" s="11">
        <f>AB74*'SFR Relationships'!$D$38</f>
        <v>511384.00538225065</v>
      </c>
      <c r="AC75" s="13"/>
      <c r="AD75" s="24"/>
      <c r="AE75" s="24"/>
      <c r="AF75" s="24"/>
      <c r="AG75" s="48"/>
      <c r="AH75" s="11">
        <f>AH74*'SFR Relationships'!$D$38</f>
        <v>511384.00538225065</v>
      </c>
      <c r="AI75" s="13"/>
      <c r="AJ75" s="24"/>
      <c r="AK75" s="24"/>
      <c r="AL75" s="24"/>
      <c r="AM75" s="48"/>
      <c r="AN75" s="11">
        <f>AN74*'SFR Relationships'!$D$38</f>
        <v>511384.00538225065</v>
      </c>
      <c r="AO75" s="13"/>
      <c r="AP75" s="24"/>
      <c r="AQ75" s="24"/>
      <c r="AR75" s="24"/>
      <c r="AS75" s="48"/>
      <c r="AT75" s="11">
        <f>AT74*'SFR Relationships'!$D$38</f>
        <v>511384.00538225065</v>
      </c>
      <c r="AU75" s="13"/>
      <c r="AV75" s="24"/>
      <c r="AW75" s="24"/>
      <c r="AX75" s="24"/>
      <c r="AY75" s="48"/>
      <c r="AZ75" s="11">
        <f>AZ74*'SFR Relationships'!$D$38</f>
        <v>511384.00538225065</v>
      </c>
      <c r="BA75" s="13"/>
      <c r="BB75" s="24"/>
      <c r="BC75" s="24"/>
      <c r="BD75" s="24"/>
      <c r="BE75" s="48"/>
      <c r="BF75" s="11">
        <f>BF74*'SFR Relationships'!$D$38</f>
        <v>511384.00538225065</v>
      </c>
      <c r="BG75" s="13"/>
      <c r="BH75" s="24"/>
      <c r="BI75" s="24"/>
      <c r="BJ75" s="24"/>
      <c r="BK75" s="48"/>
      <c r="BL75" s="11">
        <f>BL74*'SFR Relationships'!$D$38</f>
        <v>511384.00538225065</v>
      </c>
      <c r="BM75" s="13"/>
      <c r="BN75" s="24"/>
      <c r="BO75" s="24"/>
      <c r="BP75" s="24"/>
      <c r="BQ75" s="48"/>
      <c r="BR75" s="11">
        <f>BR74*'SFR Relationships'!$D$38</f>
        <v>511384.00538225065</v>
      </c>
      <c r="BS75" s="13"/>
      <c r="BT75" s="24"/>
      <c r="BU75" s="24"/>
      <c r="BV75" s="24"/>
      <c r="BW75" s="48"/>
      <c r="BX75" s="11">
        <f>BX74*'SFR Relationships'!$D$38</f>
        <v>511384.00538225065</v>
      </c>
      <c r="BY75" s="13"/>
      <c r="BZ75" s="24"/>
      <c r="CA75" s="24"/>
      <c r="CB75" s="24"/>
      <c r="CC75" s="48"/>
      <c r="CD75" s="11">
        <f>CD74*'SFR Relationships'!$D$38</f>
        <v>511384.00538225065</v>
      </c>
      <c r="CE75" s="13"/>
      <c r="CF75" s="24"/>
      <c r="CG75" s="24"/>
      <c r="CH75" s="24"/>
      <c r="CI75" s="48"/>
      <c r="CJ75" s="11">
        <f>CJ74*'SFR Relationships'!$D$38</f>
        <v>511384.00538225065</v>
      </c>
      <c r="CK75" s="13"/>
      <c r="CL75" s="24"/>
      <c r="CM75" s="24"/>
      <c r="CN75" s="24"/>
      <c r="CO75" s="48"/>
      <c r="CP75" s="11">
        <f>CP74*'SFR Relationships'!$D$38</f>
        <v>511384.00538225065</v>
      </c>
      <c r="CQ75" s="13"/>
      <c r="CR75" s="24"/>
      <c r="CS75" s="24"/>
      <c r="CT75" s="24"/>
      <c r="CU75" s="48"/>
      <c r="CV75" s="11">
        <f>CV74*'SFR Relationships'!$D$38</f>
        <v>511384.00538225065</v>
      </c>
      <c r="CW75" s="13"/>
      <c r="CX75" s="24"/>
      <c r="CY75" s="24"/>
      <c r="CZ75" s="24"/>
      <c r="DA75" s="48"/>
      <c r="DB75" s="11">
        <f>DB74*'SFR Relationships'!$D$38</f>
        <v>511384.00538225065</v>
      </c>
      <c r="DC75" s="13"/>
      <c r="DD75" s="24"/>
      <c r="DE75" s="24"/>
      <c r="DF75" s="24"/>
      <c r="DG75" s="48"/>
      <c r="DH75" s="11">
        <f>DH74*'SFR Relationships'!$D$38</f>
        <v>511384.00538225065</v>
      </c>
      <c r="DI75" s="13"/>
      <c r="DJ75" s="24"/>
      <c r="DK75" s="24"/>
      <c r="DL75" s="24"/>
      <c r="DM75" s="48"/>
      <c r="DN75" s="11">
        <f>DN74*'SFR Relationships'!$D$38</f>
        <v>511384.00538225065</v>
      </c>
      <c r="DO75" s="13"/>
      <c r="DP75" s="24"/>
      <c r="DQ75" s="24"/>
      <c r="DR75" s="24"/>
      <c r="DS75" s="48"/>
      <c r="DT75" s="11">
        <f>DT74*'SFR Relationships'!$D$38</f>
        <v>511384.00538225065</v>
      </c>
    </row>
    <row r="76" spans="1:124" s="6" customFormat="1" x14ac:dyDescent="0.2">
      <c r="B76" s="6">
        <v>34</v>
      </c>
      <c r="C76" s="6" t="s">
        <v>217</v>
      </c>
      <c r="D76" s="13"/>
      <c r="E76" s="13"/>
      <c r="F76" s="24"/>
      <c r="G76" s="24"/>
      <c r="H76" s="24"/>
      <c r="I76" s="48"/>
      <c r="J76" s="11">
        <f>J74*'SFR Relationships'!$D$39</f>
        <v>0</v>
      </c>
      <c r="K76" s="13"/>
      <c r="L76" s="24"/>
      <c r="M76" s="24"/>
      <c r="N76" s="24"/>
      <c r="O76" s="48"/>
      <c r="P76" s="11">
        <f>P74*'SFR Relationships'!$D$39</f>
        <v>43059.105970954275</v>
      </c>
      <c r="Q76" s="13"/>
      <c r="R76" s="24"/>
      <c r="S76" s="24"/>
      <c r="T76" s="24"/>
      <c r="U76" s="48"/>
      <c r="V76" s="11">
        <f>V74*'SFR Relationships'!$D$39</f>
        <v>43059.105970954275</v>
      </c>
      <c r="W76" s="13"/>
      <c r="X76" s="24"/>
      <c r="Y76" s="24"/>
      <c r="Z76" s="24"/>
      <c r="AA76" s="48"/>
      <c r="AB76" s="11">
        <f>AB74*'SFR Relationships'!$D$39</f>
        <v>43059.105970954275</v>
      </c>
      <c r="AC76" s="13"/>
      <c r="AD76" s="24"/>
      <c r="AE76" s="24"/>
      <c r="AF76" s="24"/>
      <c r="AG76" s="48"/>
      <c r="AH76" s="11">
        <f>AH74*'SFR Relationships'!$D$39</f>
        <v>43059.105970954275</v>
      </c>
      <c r="AI76" s="13"/>
      <c r="AJ76" s="24"/>
      <c r="AK76" s="24"/>
      <c r="AL76" s="24"/>
      <c r="AM76" s="48"/>
      <c r="AN76" s="11">
        <f>AN74*'SFR Relationships'!$D$39</f>
        <v>43059.105970954275</v>
      </c>
      <c r="AO76" s="13"/>
      <c r="AP76" s="24"/>
      <c r="AQ76" s="24"/>
      <c r="AR76" s="24"/>
      <c r="AS76" s="48"/>
      <c r="AT76" s="11">
        <f>AT74*'SFR Relationships'!$D$39</f>
        <v>43059.105970954275</v>
      </c>
      <c r="AU76" s="13"/>
      <c r="AV76" s="24"/>
      <c r="AW76" s="24"/>
      <c r="AX76" s="24"/>
      <c r="AY76" s="48"/>
      <c r="AZ76" s="11">
        <f>AZ74*'SFR Relationships'!$D$39</f>
        <v>43059.105970954275</v>
      </c>
      <c r="BA76" s="13"/>
      <c r="BB76" s="24"/>
      <c r="BC76" s="24"/>
      <c r="BD76" s="24"/>
      <c r="BE76" s="48"/>
      <c r="BF76" s="11">
        <f>BF74*'SFR Relationships'!$D$39</f>
        <v>43059.105970954275</v>
      </c>
      <c r="BG76" s="13"/>
      <c r="BH76" s="24"/>
      <c r="BI76" s="24"/>
      <c r="BJ76" s="24"/>
      <c r="BK76" s="48"/>
      <c r="BL76" s="11">
        <f>BL74*'SFR Relationships'!$D$39</f>
        <v>43059.105970954275</v>
      </c>
      <c r="BM76" s="13"/>
      <c r="BN76" s="24"/>
      <c r="BO76" s="24"/>
      <c r="BP76" s="24"/>
      <c r="BQ76" s="48"/>
      <c r="BR76" s="11">
        <f>BR74*'SFR Relationships'!$D$39</f>
        <v>43059.105970954275</v>
      </c>
      <c r="BS76" s="13"/>
      <c r="BT76" s="24"/>
      <c r="BU76" s="24"/>
      <c r="BV76" s="24"/>
      <c r="BW76" s="48"/>
      <c r="BX76" s="11">
        <f>BX74*'SFR Relationships'!$D$39</f>
        <v>43059.105970954275</v>
      </c>
      <c r="BY76" s="13"/>
      <c r="BZ76" s="24"/>
      <c r="CA76" s="24"/>
      <c r="CB76" s="24"/>
      <c r="CC76" s="48"/>
      <c r="CD76" s="11">
        <f>CD74*'SFR Relationships'!$D$39</f>
        <v>43059.105970954275</v>
      </c>
      <c r="CE76" s="13"/>
      <c r="CF76" s="24"/>
      <c r="CG76" s="24"/>
      <c r="CH76" s="24"/>
      <c r="CI76" s="48"/>
      <c r="CJ76" s="11">
        <f>CJ74*'SFR Relationships'!$D$39</f>
        <v>43059.105970954275</v>
      </c>
      <c r="CK76" s="13"/>
      <c r="CL76" s="24"/>
      <c r="CM76" s="24"/>
      <c r="CN76" s="24"/>
      <c r="CO76" s="48"/>
      <c r="CP76" s="11">
        <f>CP74*'SFR Relationships'!$D$39</f>
        <v>43059.105970954275</v>
      </c>
      <c r="CQ76" s="13"/>
      <c r="CR76" s="24"/>
      <c r="CS76" s="24"/>
      <c r="CT76" s="24"/>
      <c r="CU76" s="48"/>
      <c r="CV76" s="11">
        <f>CV74*'SFR Relationships'!$D$39</f>
        <v>43059.105970954275</v>
      </c>
      <c r="CW76" s="13"/>
      <c r="CX76" s="24"/>
      <c r="CY76" s="24"/>
      <c r="CZ76" s="24"/>
      <c r="DA76" s="48"/>
      <c r="DB76" s="11">
        <f>DB74*'SFR Relationships'!$D$39</f>
        <v>43059.105970954275</v>
      </c>
      <c r="DC76" s="13"/>
      <c r="DD76" s="24"/>
      <c r="DE76" s="24"/>
      <c r="DF76" s="24"/>
      <c r="DG76" s="48"/>
      <c r="DH76" s="11">
        <f>DH74*'SFR Relationships'!$D$39</f>
        <v>43059.105970954275</v>
      </c>
      <c r="DI76" s="13"/>
      <c r="DJ76" s="24"/>
      <c r="DK76" s="24"/>
      <c r="DL76" s="24"/>
      <c r="DM76" s="48"/>
      <c r="DN76" s="11">
        <f>DN74*'SFR Relationships'!$D$39</f>
        <v>43059.105970954275</v>
      </c>
      <c r="DO76" s="13"/>
      <c r="DP76" s="24"/>
      <c r="DQ76" s="24"/>
      <c r="DR76" s="24"/>
      <c r="DS76" s="48"/>
      <c r="DT76" s="11">
        <f>DT74*'SFR Relationships'!$D$39</f>
        <v>43059.105970954275</v>
      </c>
    </row>
    <row r="77" spans="1:124" x14ac:dyDescent="0.2">
      <c r="A77" s="6"/>
      <c r="B77" s="6">
        <v>35</v>
      </c>
      <c r="C77" s="6" t="s">
        <v>218</v>
      </c>
      <c r="D77" s="13"/>
      <c r="E77" s="13"/>
      <c r="F77" s="24"/>
      <c r="G77" s="24"/>
      <c r="H77" s="24"/>
      <c r="I77" s="48"/>
      <c r="J77" s="11">
        <f>J74*'SFR Relationships'!$D$40</f>
        <v>0</v>
      </c>
      <c r="K77" s="13"/>
      <c r="L77" s="24"/>
      <c r="M77" s="24"/>
      <c r="N77" s="24"/>
      <c r="O77" s="48"/>
      <c r="P77" s="11">
        <f>P74*'SFR Relationships'!$D$40</f>
        <v>3284133.6654738234</v>
      </c>
      <c r="Q77" s="13"/>
      <c r="R77" s="24"/>
      <c r="S77" s="24"/>
      <c r="T77" s="24"/>
      <c r="U77" s="48"/>
      <c r="V77" s="11">
        <f>V74*'SFR Relationships'!$D$40</f>
        <v>3284133.6654738234</v>
      </c>
      <c r="W77" s="13"/>
      <c r="X77" s="24"/>
      <c r="Y77" s="24"/>
      <c r="Z77" s="24"/>
      <c r="AA77" s="48"/>
      <c r="AB77" s="11">
        <f>AB74*'SFR Relationships'!$D$40</f>
        <v>3284133.6654738234</v>
      </c>
      <c r="AC77" s="13"/>
      <c r="AD77" s="24"/>
      <c r="AE77" s="24"/>
      <c r="AF77" s="24"/>
      <c r="AG77" s="48"/>
      <c r="AH77" s="11">
        <f>AH74*'SFR Relationships'!$D$40</f>
        <v>3284133.6654738234</v>
      </c>
      <c r="AI77" s="13"/>
      <c r="AJ77" s="24"/>
      <c r="AK77" s="24"/>
      <c r="AL77" s="24"/>
      <c r="AM77" s="48"/>
      <c r="AN77" s="11">
        <f>AN74*'SFR Relationships'!$D$40</f>
        <v>3284133.6654738234</v>
      </c>
      <c r="AO77" s="13"/>
      <c r="AP77" s="24"/>
      <c r="AQ77" s="24"/>
      <c r="AR77" s="24"/>
      <c r="AS77" s="48"/>
      <c r="AT77" s="11">
        <f>AT74*'SFR Relationships'!$D$40</f>
        <v>3284133.6654738234</v>
      </c>
      <c r="AU77" s="13"/>
      <c r="AV77" s="24"/>
      <c r="AW77" s="24"/>
      <c r="AX77" s="24"/>
      <c r="AY77" s="48"/>
      <c r="AZ77" s="11">
        <f>AZ74*'SFR Relationships'!$D$40</f>
        <v>3284133.6654738234</v>
      </c>
      <c r="BA77" s="13"/>
      <c r="BB77" s="24"/>
      <c r="BC77" s="24"/>
      <c r="BD77" s="24"/>
      <c r="BE77" s="48"/>
      <c r="BF77" s="11">
        <f>BF74*'SFR Relationships'!$D$40</f>
        <v>3284133.6654738234</v>
      </c>
      <c r="BG77" s="13"/>
      <c r="BH77" s="24"/>
      <c r="BI77" s="24"/>
      <c r="BJ77" s="24"/>
      <c r="BK77" s="48"/>
      <c r="BL77" s="11">
        <f>BL74*'SFR Relationships'!$D$40</f>
        <v>3284133.6654738234</v>
      </c>
      <c r="BM77" s="13"/>
      <c r="BN77" s="24"/>
      <c r="BO77" s="24"/>
      <c r="BP77" s="24"/>
      <c r="BQ77" s="48"/>
      <c r="BR77" s="11">
        <f>BR74*'SFR Relationships'!$D$40</f>
        <v>3284133.6654738234</v>
      </c>
      <c r="BS77" s="13"/>
      <c r="BT77" s="24"/>
      <c r="BU77" s="24"/>
      <c r="BV77" s="24"/>
      <c r="BW77" s="48"/>
      <c r="BX77" s="11">
        <f>BX74*'SFR Relationships'!$D$40</f>
        <v>3284133.6654738234</v>
      </c>
      <c r="BY77" s="13"/>
      <c r="BZ77" s="24"/>
      <c r="CA77" s="24"/>
      <c r="CB77" s="24"/>
      <c r="CC77" s="48"/>
      <c r="CD77" s="11">
        <f>CD74*'SFR Relationships'!$D$40</f>
        <v>3284133.6654738234</v>
      </c>
      <c r="CE77" s="13"/>
      <c r="CF77" s="24"/>
      <c r="CG77" s="24"/>
      <c r="CH77" s="24"/>
      <c r="CI77" s="48"/>
      <c r="CJ77" s="11">
        <f>CJ74*'SFR Relationships'!$D$40</f>
        <v>3284133.6654738234</v>
      </c>
      <c r="CK77" s="13"/>
      <c r="CL77" s="24"/>
      <c r="CM77" s="24"/>
      <c r="CN77" s="24"/>
      <c r="CO77" s="48"/>
      <c r="CP77" s="11">
        <f>CP74*'SFR Relationships'!$D$40</f>
        <v>3284133.6654738234</v>
      </c>
      <c r="CQ77" s="13"/>
      <c r="CR77" s="24"/>
      <c r="CS77" s="24"/>
      <c r="CT77" s="24"/>
      <c r="CU77" s="48"/>
      <c r="CV77" s="11">
        <f>CV74*'SFR Relationships'!$D$40</f>
        <v>3284133.6654738234</v>
      </c>
      <c r="CW77" s="13"/>
      <c r="CX77" s="24"/>
      <c r="CY77" s="24"/>
      <c r="CZ77" s="24"/>
      <c r="DA77" s="48"/>
      <c r="DB77" s="11">
        <f>DB74*'SFR Relationships'!$D$40</f>
        <v>3284133.6654738234</v>
      </c>
      <c r="DC77" s="13"/>
      <c r="DD77" s="24"/>
      <c r="DE77" s="24"/>
      <c r="DF77" s="24"/>
      <c r="DG77" s="48"/>
      <c r="DH77" s="11">
        <f>DH74*'SFR Relationships'!$D$40</f>
        <v>3284133.6654738234</v>
      </c>
      <c r="DI77" s="13"/>
      <c r="DJ77" s="24"/>
      <c r="DK77" s="24"/>
      <c r="DL77" s="24"/>
      <c r="DM77" s="48"/>
      <c r="DN77" s="11">
        <f>DN74*'SFR Relationships'!$D$40</f>
        <v>3284133.6654738234</v>
      </c>
      <c r="DO77" s="13"/>
      <c r="DP77" s="24"/>
      <c r="DQ77" s="24"/>
      <c r="DR77" s="24"/>
      <c r="DS77" s="48"/>
      <c r="DT77" s="11">
        <f>DT74*'SFR Relationships'!$D$40</f>
        <v>3284133.6654738234</v>
      </c>
    </row>
    <row r="78" spans="1:124" x14ac:dyDescent="0.2">
      <c r="A78" s="6"/>
      <c r="B78" s="374" t="s">
        <v>219</v>
      </c>
      <c r="C78" s="147" t="s">
        <v>220</v>
      </c>
      <c r="D78" s="376"/>
      <c r="E78" s="376"/>
      <c r="F78" s="389"/>
      <c r="G78" s="389"/>
      <c r="H78" s="389"/>
      <c r="I78" s="388"/>
      <c r="J78" s="27">
        <f>SUM(J64,J72)</f>
        <v>0</v>
      </c>
      <c r="K78" s="376"/>
      <c r="L78" s="389"/>
      <c r="M78" s="389"/>
      <c r="N78" s="389"/>
      <c r="O78" s="388"/>
      <c r="P78" s="27">
        <f>SUM(P64,P72)</f>
        <v>-240786768.87588513</v>
      </c>
      <c r="Q78" s="376"/>
      <c r="R78" s="389"/>
      <c r="S78" s="389"/>
      <c r="T78" s="389"/>
      <c r="U78" s="388"/>
      <c r="V78" s="27">
        <f>SUM(V64,V72)</f>
        <v>-240786768.87588513</v>
      </c>
      <c r="W78" s="376"/>
      <c r="X78" s="389"/>
      <c r="Y78" s="389"/>
      <c r="Z78" s="389"/>
      <c r="AA78" s="388"/>
      <c r="AB78" s="27">
        <f>SUM(AB64,AB72)</f>
        <v>-240786768.87588513</v>
      </c>
      <c r="AC78" s="376"/>
      <c r="AD78" s="389"/>
      <c r="AE78" s="389"/>
      <c r="AF78" s="389"/>
      <c r="AG78" s="388"/>
      <c r="AH78" s="27">
        <f>SUM(AH64,AH72)</f>
        <v>-240786768.87588513</v>
      </c>
      <c r="AI78" s="376"/>
      <c r="AJ78" s="389"/>
      <c r="AK78" s="389"/>
      <c r="AL78" s="389"/>
      <c r="AM78" s="388"/>
      <c r="AN78" s="27">
        <f>SUM(AN64,AN72)</f>
        <v>-240786768.87588513</v>
      </c>
      <c r="AO78" s="376"/>
      <c r="AP78" s="389"/>
      <c r="AQ78" s="389"/>
      <c r="AR78" s="389"/>
      <c r="AS78" s="388"/>
      <c r="AT78" s="27">
        <f>SUM(AT64,AT72)</f>
        <v>-240786768.87588513</v>
      </c>
      <c r="AU78" s="376"/>
      <c r="AV78" s="389"/>
      <c r="AW78" s="389"/>
      <c r="AX78" s="389"/>
      <c r="AY78" s="388"/>
      <c r="AZ78" s="27">
        <f>SUM(AZ64,AZ72)</f>
        <v>-240786768.87588513</v>
      </c>
      <c r="BA78" s="376"/>
      <c r="BB78" s="389"/>
      <c r="BC78" s="389"/>
      <c r="BD78" s="389"/>
      <c r="BE78" s="388"/>
      <c r="BF78" s="27">
        <f>SUM(BF64,BF72)</f>
        <v>-240786768.87588513</v>
      </c>
      <c r="BG78" s="376"/>
      <c r="BH78" s="389"/>
      <c r="BI78" s="389"/>
      <c r="BJ78" s="389"/>
      <c r="BK78" s="388"/>
      <c r="BL78" s="27">
        <f>SUM(BL64,BL72)</f>
        <v>-240786768.87588513</v>
      </c>
      <c r="BM78" s="376"/>
      <c r="BN78" s="389"/>
      <c r="BO78" s="389"/>
      <c r="BP78" s="389"/>
      <c r="BQ78" s="388"/>
      <c r="BR78" s="27">
        <f>SUM(BR64,BR72)</f>
        <v>-240786768.87588513</v>
      </c>
      <c r="BS78" s="376"/>
      <c r="BT78" s="389"/>
      <c r="BU78" s="389"/>
      <c r="BV78" s="389"/>
      <c r="BW78" s="388"/>
      <c r="BX78" s="27">
        <f>SUM(BX64,BX72)</f>
        <v>-240786768.87588513</v>
      </c>
      <c r="BY78" s="376"/>
      <c r="BZ78" s="389"/>
      <c r="CA78" s="389"/>
      <c r="CB78" s="389"/>
      <c r="CC78" s="388"/>
      <c r="CD78" s="27">
        <f>SUM(CD64,CD72)</f>
        <v>-240786768.87588513</v>
      </c>
      <c r="CE78" s="376"/>
      <c r="CF78" s="389"/>
      <c r="CG78" s="389"/>
      <c r="CH78" s="389"/>
      <c r="CI78" s="388"/>
      <c r="CJ78" s="27">
        <f>SUM(CJ64,CJ72)</f>
        <v>-240786768.87588513</v>
      </c>
      <c r="CK78" s="376"/>
      <c r="CL78" s="389"/>
      <c r="CM78" s="389"/>
      <c r="CN78" s="389"/>
      <c r="CO78" s="388"/>
      <c r="CP78" s="27">
        <f>SUM(CP64,CP72)</f>
        <v>-240786768.87588513</v>
      </c>
      <c r="CQ78" s="376"/>
      <c r="CR78" s="389"/>
      <c r="CS78" s="389"/>
      <c r="CT78" s="389"/>
      <c r="CU78" s="388"/>
      <c r="CV78" s="27">
        <f>SUM(CV64,CV72)</f>
        <v>-240786768.87588513</v>
      </c>
      <c r="CW78" s="376"/>
      <c r="CX78" s="389"/>
      <c r="CY78" s="389"/>
      <c r="CZ78" s="389"/>
      <c r="DA78" s="388"/>
      <c r="DB78" s="27">
        <f>SUM(DB64,DB72)</f>
        <v>-240786768.87588513</v>
      </c>
      <c r="DC78" s="376"/>
      <c r="DD78" s="389"/>
      <c r="DE78" s="389"/>
      <c r="DF78" s="389"/>
      <c r="DG78" s="388"/>
      <c r="DH78" s="27">
        <f>SUM(DH64,DH72)</f>
        <v>-240786768.87588513</v>
      </c>
      <c r="DI78" s="376"/>
      <c r="DJ78" s="389"/>
      <c r="DK78" s="389"/>
      <c r="DL78" s="389"/>
      <c r="DM78" s="388"/>
      <c r="DN78" s="27">
        <f>SUM(DN64,DN72)</f>
        <v>-240786768.87588513</v>
      </c>
      <c r="DO78" s="376"/>
      <c r="DP78" s="389"/>
      <c r="DQ78" s="389"/>
      <c r="DR78" s="389"/>
      <c r="DS78" s="388"/>
      <c r="DT78" s="27">
        <f>SUM(DT64,DT72)</f>
        <v>-240786768.87588513</v>
      </c>
    </row>
    <row r="79" spans="1:124" s="6" customFormat="1" x14ac:dyDescent="0.2">
      <c r="F79" s="26"/>
      <c r="G79" s="26"/>
      <c r="H79" s="26"/>
      <c r="I79" s="49"/>
      <c r="J79" s="12"/>
      <c r="L79" s="26"/>
      <c r="M79" s="26"/>
      <c r="N79" s="26"/>
      <c r="O79" s="49"/>
      <c r="P79" s="12"/>
      <c r="R79" s="26"/>
      <c r="S79" s="26"/>
      <c r="T79" s="26"/>
      <c r="U79" s="49"/>
      <c r="V79" s="12"/>
      <c r="X79" s="26"/>
      <c r="Y79" s="26"/>
      <c r="Z79" s="26"/>
      <c r="AA79" s="49"/>
      <c r="AB79" s="12"/>
      <c r="AD79" s="26"/>
      <c r="AE79" s="26"/>
      <c r="AF79" s="26"/>
      <c r="AG79" s="49"/>
      <c r="AH79" s="12"/>
      <c r="AJ79" s="26"/>
      <c r="AK79" s="26"/>
      <c r="AL79" s="26"/>
      <c r="AM79" s="49"/>
      <c r="AN79" s="12"/>
      <c r="AP79" s="26"/>
      <c r="AQ79" s="26"/>
      <c r="AR79" s="26"/>
      <c r="AS79" s="49"/>
      <c r="AT79" s="12"/>
      <c r="AV79" s="26"/>
      <c r="AW79" s="26"/>
      <c r="AX79" s="26"/>
      <c r="AY79" s="49"/>
      <c r="AZ79" s="12"/>
      <c r="BB79" s="26"/>
      <c r="BC79" s="26"/>
      <c r="BD79" s="26"/>
      <c r="BE79" s="49"/>
      <c r="BF79" s="12"/>
      <c r="BH79" s="26"/>
      <c r="BI79" s="26"/>
      <c r="BJ79" s="26"/>
      <c r="BK79" s="49"/>
      <c r="BL79" s="12"/>
      <c r="BN79" s="26"/>
      <c r="BO79" s="26"/>
      <c r="BP79" s="26"/>
      <c r="BQ79" s="49"/>
      <c r="BR79" s="12"/>
      <c r="BT79" s="26"/>
      <c r="BU79" s="26"/>
      <c r="BV79" s="26"/>
      <c r="BW79" s="49"/>
      <c r="BX79" s="12"/>
      <c r="BZ79" s="26"/>
      <c r="CA79" s="26"/>
      <c r="CB79" s="26"/>
      <c r="CC79" s="49"/>
      <c r="CD79" s="12"/>
      <c r="CF79" s="26"/>
      <c r="CG79" s="26"/>
      <c r="CH79" s="26"/>
      <c r="CI79" s="49"/>
      <c r="CJ79" s="12"/>
      <c r="CL79" s="26"/>
      <c r="CM79" s="26"/>
      <c r="CN79" s="26"/>
      <c r="CO79" s="49"/>
      <c r="CP79" s="12"/>
      <c r="CR79" s="26"/>
      <c r="CS79" s="26"/>
      <c r="CT79" s="26"/>
      <c r="CU79" s="49"/>
      <c r="CV79" s="12"/>
      <c r="CX79" s="26"/>
      <c r="CY79" s="26"/>
      <c r="CZ79" s="26"/>
      <c r="DA79" s="49"/>
      <c r="DB79" s="12"/>
      <c r="DD79" s="26"/>
      <c r="DE79" s="26"/>
      <c r="DF79" s="26"/>
      <c r="DG79" s="49"/>
      <c r="DH79" s="12"/>
      <c r="DJ79" s="26"/>
      <c r="DK79" s="26"/>
      <c r="DL79" s="26"/>
      <c r="DM79" s="49"/>
      <c r="DN79" s="12"/>
      <c r="DP79" s="26"/>
      <c r="DQ79" s="26"/>
      <c r="DR79" s="26"/>
      <c r="DS79" s="49"/>
      <c r="DT79" s="12"/>
    </row>
    <row r="80" spans="1:124" s="128" customFormat="1" ht="46" x14ac:dyDescent="0.2">
      <c r="A80" s="81" t="s">
        <v>226</v>
      </c>
      <c r="B80" s="65"/>
      <c r="C80" s="66"/>
      <c r="D80" s="88"/>
      <c r="E80" s="89"/>
      <c r="F80" s="67"/>
      <c r="G80" s="67"/>
      <c r="H80" s="67"/>
      <c r="I80" s="67"/>
      <c r="J80" s="258"/>
      <c r="K80" s="89"/>
      <c r="L80" s="67"/>
      <c r="M80" s="67"/>
      <c r="N80" s="67"/>
      <c r="O80" s="67"/>
      <c r="P80" s="258"/>
      <c r="Q80" s="89"/>
      <c r="R80" s="67"/>
      <c r="S80" s="67"/>
      <c r="T80" s="67"/>
      <c r="U80" s="67"/>
      <c r="V80" s="258"/>
      <c r="W80" s="89"/>
      <c r="X80" s="67"/>
      <c r="Y80" s="67"/>
      <c r="Z80" s="67"/>
      <c r="AA80" s="67"/>
      <c r="AB80" s="258"/>
      <c r="AC80" s="89"/>
      <c r="AD80" s="67"/>
      <c r="AE80" s="67"/>
      <c r="AF80" s="67"/>
      <c r="AG80" s="67"/>
      <c r="AH80" s="258"/>
      <c r="AI80" s="89"/>
      <c r="AJ80" s="67"/>
      <c r="AK80" s="67"/>
      <c r="AL80" s="67"/>
      <c r="AM80" s="67"/>
      <c r="AN80" s="258"/>
      <c r="AO80" s="89"/>
      <c r="AP80" s="67"/>
      <c r="AQ80" s="67"/>
      <c r="AR80" s="67"/>
      <c r="AS80" s="67"/>
      <c r="AT80" s="258"/>
      <c r="AU80" s="89"/>
      <c r="AV80" s="67"/>
      <c r="AW80" s="67"/>
      <c r="AX80" s="67"/>
      <c r="AY80" s="67"/>
      <c r="AZ80" s="258"/>
      <c r="BA80" s="89"/>
      <c r="BB80" s="67"/>
      <c r="BC80" s="67"/>
      <c r="BD80" s="67"/>
      <c r="BE80" s="67"/>
      <c r="BF80" s="258"/>
      <c r="BG80" s="89"/>
      <c r="BH80" s="67"/>
      <c r="BI80" s="67"/>
      <c r="BJ80" s="67"/>
      <c r="BK80" s="67"/>
      <c r="BL80" s="258"/>
      <c r="BM80" s="89"/>
      <c r="BN80" s="67"/>
      <c r="BO80" s="67"/>
      <c r="BP80" s="67"/>
      <c r="BQ80" s="67"/>
      <c r="BR80" s="258"/>
      <c r="BS80" s="89"/>
      <c r="BT80" s="67"/>
      <c r="BU80" s="67"/>
      <c r="BV80" s="67"/>
      <c r="BW80" s="67"/>
      <c r="BX80" s="258"/>
      <c r="BY80" s="89"/>
      <c r="BZ80" s="67"/>
      <c r="CA80" s="67"/>
      <c r="CB80" s="67"/>
      <c r="CC80" s="67"/>
      <c r="CD80" s="258"/>
      <c r="CE80" s="89"/>
      <c r="CF80" s="67"/>
      <c r="CG80" s="67"/>
      <c r="CH80" s="67"/>
      <c r="CI80" s="67"/>
      <c r="CJ80" s="258"/>
      <c r="CK80" s="89"/>
      <c r="CL80" s="67"/>
      <c r="CM80" s="67"/>
      <c r="CN80" s="67"/>
      <c r="CO80" s="67"/>
      <c r="CP80" s="258"/>
      <c r="CQ80" s="89"/>
      <c r="CR80" s="67"/>
      <c r="CS80" s="67"/>
      <c r="CT80" s="67"/>
      <c r="CU80" s="67"/>
      <c r="CV80" s="258"/>
      <c r="CW80" s="89"/>
      <c r="CX80" s="67"/>
      <c r="CY80" s="67"/>
      <c r="CZ80" s="67"/>
      <c r="DA80" s="67"/>
      <c r="DB80" s="258"/>
      <c r="DC80" s="89"/>
      <c r="DD80" s="67"/>
      <c r="DE80" s="67"/>
      <c r="DF80" s="67"/>
      <c r="DG80" s="67"/>
      <c r="DH80" s="258"/>
      <c r="DI80" s="89"/>
      <c r="DJ80" s="67"/>
      <c r="DK80" s="67"/>
      <c r="DL80" s="67"/>
      <c r="DM80" s="67"/>
      <c r="DN80" s="258"/>
      <c r="DO80" s="89"/>
      <c r="DP80" s="67"/>
      <c r="DQ80" s="67"/>
      <c r="DR80" s="67"/>
      <c r="DS80" s="67"/>
      <c r="DT80" s="258"/>
    </row>
    <row r="81" spans="1:124" s="128" customFormat="1" ht="17" x14ac:dyDescent="0.2">
      <c r="B81" s="362"/>
      <c r="C81" s="82" t="s">
        <v>140</v>
      </c>
      <c r="D81" s="363"/>
      <c r="E81" s="363"/>
      <c r="F81" s="84"/>
      <c r="G81" s="68"/>
      <c r="H81" s="68"/>
      <c r="I81" s="362"/>
      <c r="J81" s="262">
        <f>J42+J63</f>
        <v>63.161622557004343</v>
      </c>
      <c r="K81" s="363"/>
      <c r="L81" s="84"/>
      <c r="M81" s="68"/>
      <c r="N81" s="68"/>
      <c r="O81" s="362"/>
      <c r="P81" s="262">
        <f>P42+P63</f>
        <v>56.88174101107041</v>
      </c>
      <c r="Q81" s="363"/>
      <c r="R81" s="84"/>
      <c r="S81" s="68"/>
      <c r="T81" s="68"/>
      <c r="U81" s="362"/>
      <c r="V81" s="262">
        <f>V42+V63</f>
        <v>56.88174101107041</v>
      </c>
      <c r="W81" s="363"/>
      <c r="X81" s="84"/>
      <c r="Y81" s="68"/>
      <c r="Z81" s="68"/>
      <c r="AA81" s="362"/>
      <c r="AB81" s="262">
        <f>AB42+AB63</f>
        <v>56.88174101107041</v>
      </c>
      <c r="AC81" s="363"/>
      <c r="AD81" s="84"/>
      <c r="AE81" s="68"/>
      <c r="AF81" s="68"/>
      <c r="AG81" s="362"/>
      <c r="AH81" s="262">
        <f>AH42+AH63</f>
        <v>56.88174101107041</v>
      </c>
      <c r="AI81" s="363"/>
      <c r="AJ81" s="84"/>
      <c r="AK81" s="68"/>
      <c r="AL81" s="68"/>
      <c r="AM81" s="362"/>
      <c r="AN81" s="262">
        <f>AN42+AN63</f>
        <v>56.88174101107041</v>
      </c>
      <c r="AO81" s="363"/>
      <c r="AP81" s="84"/>
      <c r="AQ81" s="68"/>
      <c r="AR81" s="68"/>
      <c r="AS81" s="362"/>
      <c r="AT81" s="262">
        <f>AT42+AT63</f>
        <v>56.88174101107041</v>
      </c>
      <c r="AU81" s="363"/>
      <c r="AV81" s="84"/>
      <c r="AW81" s="68"/>
      <c r="AX81" s="68"/>
      <c r="AY81" s="362"/>
      <c r="AZ81" s="262">
        <f>AZ42+AZ63</f>
        <v>56.88174101107041</v>
      </c>
      <c r="BA81" s="363"/>
      <c r="BB81" s="84"/>
      <c r="BC81" s="68"/>
      <c r="BD81" s="68"/>
      <c r="BE81" s="362"/>
      <c r="BF81" s="262">
        <f>BF42+BF63</f>
        <v>56.88174101107041</v>
      </c>
      <c r="BG81" s="363"/>
      <c r="BH81" s="84"/>
      <c r="BI81" s="68"/>
      <c r="BJ81" s="68"/>
      <c r="BK81" s="362"/>
      <c r="BL81" s="262">
        <f>BL42+BL63</f>
        <v>56.88174101107041</v>
      </c>
      <c r="BM81" s="363"/>
      <c r="BN81" s="84"/>
      <c r="BO81" s="68"/>
      <c r="BP81" s="68"/>
      <c r="BQ81" s="362"/>
      <c r="BR81" s="262">
        <f>BR42+BR63</f>
        <v>56.88174101107041</v>
      </c>
      <c r="BS81" s="363"/>
      <c r="BT81" s="84"/>
      <c r="BU81" s="68"/>
      <c r="BV81" s="68"/>
      <c r="BW81" s="362"/>
      <c r="BX81" s="262">
        <f>BX42+BX63</f>
        <v>56.88174101107041</v>
      </c>
      <c r="BY81" s="363"/>
      <c r="BZ81" s="84"/>
      <c r="CA81" s="68"/>
      <c r="CB81" s="68"/>
      <c r="CC81" s="362"/>
      <c r="CD81" s="262">
        <f>CD42+CD63</f>
        <v>56.88174101107041</v>
      </c>
      <c r="CE81" s="363"/>
      <c r="CF81" s="84"/>
      <c r="CG81" s="68"/>
      <c r="CH81" s="68"/>
      <c r="CI81" s="362"/>
      <c r="CJ81" s="262">
        <f>CJ42+CJ63</f>
        <v>56.88174101107041</v>
      </c>
      <c r="CK81" s="363"/>
      <c r="CL81" s="84"/>
      <c r="CM81" s="68"/>
      <c r="CN81" s="68"/>
      <c r="CO81" s="362"/>
      <c r="CP81" s="262">
        <f>CP42+CP63</f>
        <v>56.88174101107041</v>
      </c>
      <c r="CQ81" s="363"/>
      <c r="CR81" s="84"/>
      <c r="CS81" s="68"/>
      <c r="CT81" s="68"/>
      <c r="CU81" s="362"/>
      <c r="CV81" s="262">
        <f>CV42+CV63</f>
        <v>56.88174101107041</v>
      </c>
      <c r="CW81" s="363"/>
      <c r="CX81" s="84"/>
      <c r="CY81" s="68"/>
      <c r="CZ81" s="68"/>
      <c r="DA81" s="362"/>
      <c r="DB81" s="262">
        <f>DB42+DB63</f>
        <v>56.88174101107041</v>
      </c>
      <c r="DC81" s="363"/>
      <c r="DD81" s="84"/>
      <c r="DE81" s="68"/>
      <c r="DF81" s="68"/>
      <c r="DG81" s="362"/>
      <c r="DH81" s="262">
        <f>DH42+DH63</f>
        <v>56.88174101107041</v>
      </c>
      <c r="DI81" s="363"/>
      <c r="DJ81" s="84"/>
      <c r="DK81" s="68"/>
      <c r="DL81" s="68"/>
      <c r="DM81" s="362"/>
      <c r="DN81" s="262">
        <f>DN42+DN63</f>
        <v>56.88174101107041</v>
      </c>
      <c r="DO81" s="363"/>
      <c r="DP81" s="84"/>
      <c r="DQ81" s="68"/>
      <c r="DR81" s="68"/>
      <c r="DS81" s="362"/>
      <c r="DT81" s="262">
        <f>DT42+DT63</f>
        <v>56.88174101107041</v>
      </c>
    </row>
    <row r="82" spans="1:124" s="6" customFormat="1" x14ac:dyDescent="0.2">
      <c r="A82" s="241"/>
      <c r="B82" s="364">
        <v>20</v>
      </c>
      <c r="C82" s="365" t="s">
        <v>204</v>
      </c>
      <c r="D82" s="366"/>
      <c r="E82" s="366"/>
      <c r="F82" s="85">
        <f>SUM(F83:F89)</f>
        <v>1082226539.2956583</v>
      </c>
      <c r="G82" s="69">
        <f>SUM(G83:G89)</f>
        <v>53938619.685030475</v>
      </c>
      <c r="H82" s="69">
        <f>SUM(H83:H89)</f>
        <v>330397326.87957305</v>
      </c>
      <c r="I82" s="367">
        <f>SUM(I83:I89)</f>
        <v>6339625.8759575104</v>
      </c>
      <c r="J82" s="368">
        <f>SUM(J83:J89)</f>
        <v>1466562485.8602619</v>
      </c>
      <c r="K82" s="366"/>
      <c r="L82" s="85">
        <f>SUM(L83:L89)</f>
        <v>1055934987.197614</v>
      </c>
      <c r="M82" s="69">
        <f>SUM(M83:M89)</f>
        <v>20614763.941861879</v>
      </c>
      <c r="N82" s="69">
        <f>SUM(N83:N89)</f>
        <v>224654035.62828666</v>
      </c>
      <c r="O82" s="367">
        <f>SUM(O83:O89)</f>
        <v>4171402.4837734774</v>
      </c>
      <c r="P82" s="368">
        <f>SUM(P83:P89)</f>
        <v>1301203786.7677624</v>
      </c>
      <c r="Q82" s="366"/>
      <c r="R82" s="85">
        <f>SUM(R83:R89)</f>
        <v>1055934987.197614</v>
      </c>
      <c r="S82" s="69">
        <f>SUM(S83:S89)</f>
        <v>20614763.941861879</v>
      </c>
      <c r="T82" s="69">
        <f>SUM(T83:T89)</f>
        <v>224654035.62828666</v>
      </c>
      <c r="U82" s="367">
        <f>SUM(U83:U89)</f>
        <v>4171402.4837734774</v>
      </c>
      <c r="V82" s="368">
        <f>SUM(V83:V89)</f>
        <v>1301203786.7677624</v>
      </c>
      <c r="W82" s="366"/>
      <c r="X82" s="85">
        <f>SUM(X83:X89)</f>
        <v>1055934987.197614</v>
      </c>
      <c r="Y82" s="69">
        <f>SUM(Y83:Y89)</f>
        <v>20614763.941861879</v>
      </c>
      <c r="Z82" s="69">
        <f>SUM(Z83:Z89)</f>
        <v>224654035.62828666</v>
      </c>
      <c r="AA82" s="367">
        <f>SUM(AA83:AA89)</f>
        <v>4171402.4837734774</v>
      </c>
      <c r="AB82" s="368">
        <f>SUM(AB83:AB89)</f>
        <v>1301203786.7677624</v>
      </c>
      <c r="AC82" s="366"/>
      <c r="AD82" s="85">
        <f>SUM(AD83:AD89)</f>
        <v>1055934987.197614</v>
      </c>
      <c r="AE82" s="69">
        <f>SUM(AE83:AE89)</f>
        <v>20614763.941861879</v>
      </c>
      <c r="AF82" s="69">
        <f>SUM(AF83:AF89)</f>
        <v>224654035.62828666</v>
      </c>
      <c r="AG82" s="367">
        <f>SUM(AG83:AG89)</f>
        <v>4171402.4837734774</v>
      </c>
      <c r="AH82" s="368">
        <f>SUM(AH83:AH89)</f>
        <v>1301203786.7677624</v>
      </c>
      <c r="AI82" s="366"/>
      <c r="AJ82" s="85">
        <f>SUM(AJ83:AJ89)</f>
        <v>1055934987.197614</v>
      </c>
      <c r="AK82" s="69">
        <f>SUM(AK83:AK89)</f>
        <v>20614763.941861879</v>
      </c>
      <c r="AL82" s="69">
        <f>SUM(AL83:AL89)</f>
        <v>224654035.62828666</v>
      </c>
      <c r="AM82" s="367">
        <f>SUM(AM83:AM89)</f>
        <v>4171402.4837734774</v>
      </c>
      <c r="AN82" s="368">
        <f>SUM(AN83:AN89)</f>
        <v>1301203786.7677624</v>
      </c>
      <c r="AO82" s="366"/>
      <c r="AP82" s="85">
        <f>SUM(AP83:AP89)</f>
        <v>1055934987.197614</v>
      </c>
      <c r="AQ82" s="69">
        <f>SUM(AQ83:AQ89)</f>
        <v>20614763.941861879</v>
      </c>
      <c r="AR82" s="69">
        <f>SUM(AR83:AR89)</f>
        <v>224654035.62828666</v>
      </c>
      <c r="AS82" s="367">
        <f>SUM(AS83:AS89)</f>
        <v>4171402.4837734774</v>
      </c>
      <c r="AT82" s="368">
        <f>SUM(AT83:AT89)</f>
        <v>1301203786.7677624</v>
      </c>
      <c r="AU82" s="366"/>
      <c r="AV82" s="85">
        <f>SUM(AV83:AV89)</f>
        <v>1055934987.197614</v>
      </c>
      <c r="AW82" s="69">
        <f>SUM(AW83:AW89)</f>
        <v>20614763.941861879</v>
      </c>
      <c r="AX82" s="69">
        <f>SUM(AX83:AX89)</f>
        <v>224654035.62828666</v>
      </c>
      <c r="AY82" s="367">
        <f>SUM(AY83:AY89)</f>
        <v>4171402.4837734774</v>
      </c>
      <c r="AZ82" s="368">
        <f>SUM(AZ83:AZ89)</f>
        <v>1301203786.7677624</v>
      </c>
      <c r="BA82" s="366"/>
      <c r="BB82" s="85">
        <f>SUM(BB83:BB89)</f>
        <v>1055934987.197614</v>
      </c>
      <c r="BC82" s="69">
        <f>SUM(BC83:BC89)</f>
        <v>20614763.941861879</v>
      </c>
      <c r="BD82" s="69">
        <f>SUM(BD83:BD89)</f>
        <v>224654035.62828666</v>
      </c>
      <c r="BE82" s="367">
        <f>SUM(BE83:BE89)</f>
        <v>4171402.4837734774</v>
      </c>
      <c r="BF82" s="368">
        <f>SUM(BF83:BF89)</f>
        <v>1301203786.7677624</v>
      </c>
      <c r="BG82" s="366"/>
      <c r="BH82" s="85">
        <f>SUM(BH83:BH89)</f>
        <v>1055934987.197614</v>
      </c>
      <c r="BI82" s="69">
        <f>SUM(BI83:BI89)</f>
        <v>20614763.941861879</v>
      </c>
      <c r="BJ82" s="69">
        <f>SUM(BJ83:BJ89)</f>
        <v>224654035.62828666</v>
      </c>
      <c r="BK82" s="367">
        <f>SUM(BK83:BK89)</f>
        <v>4171402.4837734774</v>
      </c>
      <c r="BL82" s="368">
        <f>SUM(BL83:BL89)</f>
        <v>1301203786.7677624</v>
      </c>
      <c r="BM82" s="366"/>
      <c r="BN82" s="85">
        <f>SUM(BN83:BN89)</f>
        <v>1055934987.197614</v>
      </c>
      <c r="BO82" s="69">
        <f>SUM(BO83:BO89)</f>
        <v>20614763.941861879</v>
      </c>
      <c r="BP82" s="69">
        <f>SUM(BP83:BP89)</f>
        <v>224654035.62828666</v>
      </c>
      <c r="BQ82" s="367">
        <f>SUM(BQ83:BQ89)</f>
        <v>4171402.4837734774</v>
      </c>
      <c r="BR82" s="368">
        <f>SUM(BR83:BR89)</f>
        <v>1301203786.7677624</v>
      </c>
      <c r="BS82" s="366"/>
      <c r="BT82" s="85">
        <f>SUM(BT83:BT89)</f>
        <v>1055934987.197614</v>
      </c>
      <c r="BU82" s="69">
        <f>SUM(BU83:BU89)</f>
        <v>20614763.941861879</v>
      </c>
      <c r="BV82" s="69">
        <f>SUM(BV83:BV89)</f>
        <v>224654035.62828666</v>
      </c>
      <c r="BW82" s="367">
        <f>SUM(BW83:BW89)</f>
        <v>4171402.4837734774</v>
      </c>
      <c r="BX82" s="368">
        <f>SUM(BX83:BX89)</f>
        <v>1301203786.7677624</v>
      </c>
      <c r="BY82" s="366"/>
      <c r="BZ82" s="85">
        <f>SUM(BZ83:BZ89)</f>
        <v>1055934987.197614</v>
      </c>
      <c r="CA82" s="69">
        <f>SUM(CA83:CA89)</f>
        <v>20614763.941861879</v>
      </c>
      <c r="CB82" s="69">
        <f>SUM(CB83:CB89)</f>
        <v>224654035.62828666</v>
      </c>
      <c r="CC82" s="367">
        <f>SUM(CC83:CC89)</f>
        <v>4171402.4837734774</v>
      </c>
      <c r="CD82" s="368">
        <f>SUM(CD83:CD89)</f>
        <v>1301203786.7677624</v>
      </c>
      <c r="CE82" s="366"/>
      <c r="CF82" s="85">
        <f>SUM(CF83:CF89)</f>
        <v>1055934987.197614</v>
      </c>
      <c r="CG82" s="69">
        <f>SUM(CG83:CG89)</f>
        <v>20614763.941861879</v>
      </c>
      <c r="CH82" s="69">
        <f>SUM(CH83:CH89)</f>
        <v>224654035.62828666</v>
      </c>
      <c r="CI82" s="367">
        <f>SUM(CI83:CI89)</f>
        <v>4171402.4837734774</v>
      </c>
      <c r="CJ82" s="368">
        <f>SUM(CJ83:CJ89)</f>
        <v>1301203786.7677624</v>
      </c>
      <c r="CK82" s="366"/>
      <c r="CL82" s="85">
        <f>SUM(CL83:CL89)</f>
        <v>1055934987.197614</v>
      </c>
      <c r="CM82" s="69">
        <f>SUM(CM83:CM89)</f>
        <v>20614763.941861879</v>
      </c>
      <c r="CN82" s="69">
        <f>SUM(CN83:CN89)</f>
        <v>224654035.62828666</v>
      </c>
      <c r="CO82" s="367">
        <f>SUM(CO83:CO89)</f>
        <v>4171402.4837734774</v>
      </c>
      <c r="CP82" s="368">
        <f>SUM(CP83:CP89)</f>
        <v>1301203786.7677624</v>
      </c>
      <c r="CQ82" s="366"/>
      <c r="CR82" s="85">
        <f>SUM(CR83:CR89)</f>
        <v>1055934987.197614</v>
      </c>
      <c r="CS82" s="69">
        <f>SUM(CS83:CS89)</f>
        <v>20614763.941861879</v>
      </c>
      <c r="CT82" s="69">
        <f>SUM(CT83:CT89)</f>
        <v>224654035.62828666</v>
      </c>
      <c r="CU82" s="367">
        <f>SUM(CU83:CU89)</f>
        <v>4171402.4837734774</v>
      </c>
      <c r="CV82" s="368">
        <f>SUM(CV83:CV89)</f>
        <v>1301203786.7677624</v>
      </c>
      <c r="CW82" s="366"/>
      <c r="CX82" s="85">
        <f>SUM(CX83:CX89)</f>
        <v>1055934987.197614</v>
      </c>
      <c r="CY82" s="69">
        <f>SUM(CY83:CY89)</f>
        <v>20614763.941861879</v>
      </c>
      <c r="CZ82" s="69">
        <f>SUM(CZ83:CZ89)</f>
        <v>224654035.62828666</v>
      </c>
      <c r="DA82" s="367">
        <f>SUM(DA83:DA89)</f>
        <v>4171402.4837734774</v>
      </c>
      <c r="DB82" s="368">
        <f>SUM(DB83:DB89)</f>
        <v>1301203786.7677624</v>
      </c>
      <c r="DC82" s="366"/>
      <c r="DD82" s="85">
        <f>SUM(DD83:DD89)</f>
        <v>1055934987.197614</v>
      </c>
      <c r="DE82" s="69">
        <f>SUM(DE83:DE89)</f>
        <v>20614763.941861879</v>
      </c>
      <c r="DF82" s="69">
        <f>SUM(DF83:DF89)</f>
        <v>224654035.62828666</v>
      </c>
      <c r="DG82" s="367">
        <f>SUM(DG83:DG89)</f>
        <v>4171402.4837734774</v>
      </c>
      <c r="DH82" s="368">
        <f>SUM(DH83:DH89)</f>
        <v>1301203786.7677624</v>
      </c>
      <c r="DI82" s="366"/>
      <c r="DJ82" s="85">
        <f>SUM(DJ83:DJ89)</f>
        <v>1055934987.197614</v>
      </c>
      <c r="DK82" s="69">
        <f>SUM(DK83:DK89)</f>
        <v>20614763.941861879</v>
      </c>
      <c r="DL82" s="69">
        <f>SUM(DL83:DL89)</f>
        <v>224654035.62828666</v>
      </c>
      <c r="DM82" s="367">
        <f>SUM(DM83:DM89)</f>
        <v>4171402.4837734774</v>
      </c>
      <c r="DN82" s="368">
        <f>SUM(DN83:DN89)</f>
        <v>1301203786.7677624</v>
      </c>
      <c r="DO82" s="366"/>
      <c r="DP82" s="85">
        <f>SUM(DP83:DP89)</f>
        <v>1055934987.197614</v>
      </c>
      <c r="DQ82" s="69">
        <f>SUM(DQ83:DQ89)</f>
        <v>20614763.941861879</v>
      </c>
      <c r="DR82" s="69">
        <f>SUM(DR83:DR89)</f>
        <v>224654035.62828666</v>
      </c>
      <c r="DS82" s="367">
        <f>SUM(DS83:DS89)</f>
        <v>4171402.4837734774</v>
      </c>
      <c r="DT82" s="368">
        <f>SUM(DT83:DT89)</f>
        <v>1301203786.7677624</v>
      </c>
    </row>
    <row r="83" spans="1:124" s="6" customFormat="1" x14ac:dyDescent="0.2">
      <c r="B83" s="70">
        <v>21</v>
      </c>
      <c r="C83" s="83" t="s">
        <v>205</v>
      </c>
      <c r="D83" s="90"/>
      <c r="E83" s="369"/>
      <c r="F83" s="86">
        <f t="shared" ref="F83:I89" si="119">F44+F65</f>
        <v>63896198.922249317</v>
      </c>
      <c r="G83" s="86">
        <f t="shared" si="119"/>
        <v>32371457.142396789</v>
      </c>
      <c r="H83" s="86">
        <f t="shared" si="119"/>
        <v>142307865.4157455</v>
      </c>
      <c r="I83" s="102">
        <f t="shared" si="119"/>
        <v>2833827.5684467447</v>
      </c>
      <c r="J83" s="263">
        <f>SUM(F83:H83)</f>
        <v>238575521.48039162</v>
      </c>
      <c r="K83" s="369"/>
      <c r="L83" s="86">
        <f t="shared" ref="L83:O89" si="120">L44+L65</f>
        <v>37604646.824205071</v>
      </c>
      <c r="M83" s="86">
        <f t="shared" si="120"/>
        <v>-952398.60077181086</v>
      </c>
      <c r="N83" s="86">
        <f t="shared" si="120"/>
        <v>36564574.164459094</v>
      </c>
      <c r="O83" s="102">
        <f t="shared" si="120"/>
        <v>665604.17626271257</v>
      </c>
      <c r="P83" s="263">
        <f>SUM(L83:N83)</f>
        <v>73216822.387892351</v>
      </c>
      <c r="Q83" s="369"/>
      <c r="R83" s="86">
        <f t="shared" ref="R83:U89" si="121">R44+R65</f>
        <v>37604646.824205071</v>
      </c>
      <c r="S83" s="86">
        <f t="shared" si="121"/>
        <v>-952398.60077181086</v>
      </c>
      <c r="T83" s="86">
        <f t="shared" si="121"/>
        <v>36564574.164459094</v>
      </c>
      <c r="U83" s="102">
        <f t="shared" si="121"/>
        <v>665604.17626271257</v>
      </c>
      <c r="V83" s="263">
        <f>SUM(R83:T83)</f>
        <v>73216822.387892351</v>
      </c>
      <c r="W83" s="369"/>
      <c r="X83" s="86">
        <f t="shared" ref="X83:AA89" si="122">X44+X65</f>
        <v>37604646.824205071</v>
      </c>
      <c r="Y83" s="86">
        <f t="shared" si="122"/>
        <v>-952398.60077181086</v>
      </c>
      <c r="Z83" s="86">
        <f t="shared" si="122"/>
        <v>36564574.164459094</v>
      </c>
      <c r="AA83" s="102">
        <f t="shared" si="122"/>
        <v>665604.17626271257</v>
      </c>
      <c r="AB83" s="263">
        <f>SUM(X83:Z83)</f>
        <v>73216822.387892351</v>
      </c>
      <c r="AC83" s="369"/>
      <c r="AD83" s="86">
        <f t="shared" ref="AD83:AG89" si="123">AD44+AD65</f>
        <v>37604646.824205071</v>
      </c>
      <c r="AE83" s="86">
        <f t="shared" si="123"/>
        <v>-952398.60077181086</v>
      </c>
      <c r="AF83" s="86">
        <f t="shared" si="123"/>
        <v>36564574.164459094</v>
      </c>
      <c r="AG83" s="102">
        <f t="shared" si="123"/>
        <v>665604.17626271257</v>
      </c>
      <c r="AH83" s="263">
        <f>SUM(AD83:AF83)</f>
        <v>73216822.387892351</v>
      </c>
      <c r="AI83" s="369"/>
      <c r="AJ83" s="86">
        <f t="shared" ref="AJ83:AM89" si="124">AJ44+AJ65</f>
        <v>37604646.824205071</v>
      </c>
      <c r="AK83" s="86">
        <f t="shared" si="124"/>
        <v>-952398.60077181086</v>
      </c>
      <c r="AL83" s="86">
        <f t="shared" si="124"/>
        <v>36564574.164459094</v>
      </c>
      <c r="AM83" s="102">
        <f t="shared" si="124"/>
        <v>665604.17626271257</v>
      </c>
      <c r="AN83" s="263">
        <f>SUM(AJ83:AL83)</f>
        <v>73216822.387892351</v>
      </c>
      <c r="AO83" s="369"/>
      <c r="AP83" s="86">
        <f t="shared" ref="AP83:AS89" si="125">AP44+AP65</f>
        <v>37604646.824205071</v>
      </c>
      <c r="AQ83" s="86">
        <f t="shared" si="125"/>
        <v>-952398.60077181086</v>
      </c>
      <c r="AR83" s="86">
        <f t="shared" si="125"/>
        <v>36564574.164459094</v>
      </c>
      <c r="AS83" s="102">
        <f t="shared" si="125"/>
        <v>665604.17626271257</v>
      </c>
      <c r="AT83" s="263">
        <f>SUM(AP83:AR83)</f>
        <v>73216822.387892351</v>
      </c>
      <c r="AU83" s="369"/>
      <c r="AV83" s="86">
        <f t="shared" ref="AV83:AY89" si="126">AV44+AV65</f>
        <v>37604646.824205071</v>
      </c>
      <c r="AW83" s="86">
        <f t="shared" si="126"/>
        <v>-952398.60077181086</v>
      </c>
      <c r="AX83" s="86">
        <f t="shared" si="126"/>
        <v>36564574.164459094</v>
      </c>
      <c r="AY83" s="102">
        <f t="shared" si="126"/>
        <v>665604.17626271257</v>
      </c>
      <c r="AZ83" s="263">
        <f>SUM(AV83:AX83)</f>
        <v>73216822.387892351</v>
      </c>
      <c r="BA83" s="369"/>
      <c r="BB83" s="86">
        <f t="shared" ref="BB83:BE89" si="127">BB44+BB65</f>
        <v>37604646.824205071</v>
      </c>
      <c r="BC83" s="86">
        <f t="shared" si="127"/>
        <v>-952398.60077181086</v>
      </c>
      <c r="BD83" s="86">
        <f t="shared" si="127"/>
        <v>36564574.164459094</v>
      </c>
      <c r="BE83" s="102">
        <f t="shared" si="127"/>
        <v>665604.17626271257</v>
      </c>
      <c r="BF83" s="263">
        <f>SUM(BB83:BD83)</f>
        <v>73216822.387892351</v>
      </c>
      <c r="BG83" s="369"/>
      <c r="BH83" s="86">
        <f t="shared" ref="BH83:BK89" si="128">BH44+BH65</f>
        <v>37604646.824205071</v>
      </c>
      <c r="BI83" s="86">
        <f t="shared" si="128"/>
        <v>-952398.60077181086</v>
      </c>
      <c r="BJ83" s="86">
        <f t="shared" si="128"/>
        <v>36564574.164459094</v>
      </c>
      <c r="BK83" s="102">
        <f t="shared" si="128"/>
        <v>665604.17626271257</v>
      </c>
      <c r="BL83" s="263">
        <f>SUM(BH83:BJ83)</f>
        <v>73216822.387892351</v>
      </c>
      <c r="BM83" s="369"/>
      <c r="BN83" s="86">
        <f t="shared" ref="BN83:BQ89" si="129">BN44+BN65</f>
        <v>37604646.824205071</v>
      </c>
      <c r="BO83" s="86">
        <f t="shared" si="129"/>
        <v>-952398.60077181086</v>
      </c>
      <c r="BP83" s="86">
        <f t="shared" si="129"/>
        <v>36564574.164459094</v>
      </c>
      <c r="BQ83" s="102">
        <f t="shared" si="129"/>
        <v>665604.17626271257</v>
      </c>
      <c r="BR83" s="263">
        <f>SUM(BN83:BP83)</f>
        <v>73216822.387892351</v>
      </c>
      <c r="BS83" s="369"/>
      <c r="BT83" s="86">
        <f t="shared" ref="BT83:BW89" si="130">BT44+BT65</f>
        <v>37604646.824205071</v>
      </c>
      <c r="BU83" s="86">
        <f t="shared" si="130"/>
        <v>-952398.60077181086</v>
      </c>
      <c r="BV83" s="86">
        <f t="shared" si="130"/>
        <v>36564574.164459094</v>
      </c>
      <c r="BW83" s="102">
        <f t="shared" si="130"/>
        <v>665604.17626271257</v>
      </c>
      <c r="BX83" s="263">
        <f>SUM(BT83:BV83)</f>
        <v>73216822.387892351</v>
      </c>
      <c r="BY83" s="369"/>
      <c r="BZ83" s="86">
        <f t="shared" ref="BZ83:CC89" si="131">BZ44+BZ65</f>
        <v>37604646.824205071</v>
      </c>
      <c r="CA83" s="86">
        <f t="shared" si="131"/>
        <v>-952398.60077181086</v>
      </c>
      <c r="CB83" s="86">
        <f t="shared" si="131"/>
        <v>36564574.164459094</v>
      </c>
      <c r="CC83" s="102">
        <f t="shared" si="131"/>
        <v>665604.17626271257</v>
      </c>
      <c r="CD83" s="263">
        <f>SUM(BZ83:CB83)</f>
        <v>73216822.387892351</v>
      </c>
      <c r="CE83" s="369"/>
      <c r="CF83" s="86">
        <f t="shared" ref="CF83:CI89" si="132">CF44+CF65</f>
        <v>37604646.824205071</v>
      </c>
      <c r="CG83" s="86">
        <f t="shared" si="132"/>
        <v>-952398.60077181086</v>
      </c>
      <c r="CH83" s="86">
        <f t="shared" si="132"/>
        <v>36564574.164459094</v>
      </c>
      <c r="CI83" s="102">
        <f t="shared" si="132"/>
        <v>665604.17626271257</v>
      </c>
      <c r="CJ83" s="263">
        <f>SUM(CF83:CH83)</f>
        <v>73216822.387892351</v>
      </c>
      <c r="CK83" s="369"/>
      <c r="CL83" s="86">
        <f t="shared" ref="CL83:CO89" si="133">CL44+CL65</f>
        <v>37604646.824205071</v>
      </c>
      <c r="CM83" s="86">
        <f t="shared" si="133"/>
        <v>-952398.60077181086</v>
      </c>
      <c r="CN83" s="86">
        <f t="shared" si="133"/>
        <v>36564574.164459094</v>
      </c>
      <c r="CO83" s="102">
        <f t="shared" si="133"/>
        <v>665604.17626271257</v>
      </c>
      <c r="CP83" s="263">
        <f>SUM(CL83:CN83)</f>
        <v>73216822.387892351</v>
      </c>
      <c r="CQ83" s="369"/>
      <c r="CR83" s="86">
        <f t="shared" ref="CR83:CU89" si="134">CR44+CR65</f>
        <v>37604646.824205071</v>
      </c>
      <c r="CS83" s="86">
        <f t="shared" si="134"/>
        <v>-952398.60077181086</v>
      </c>
      <c r="CT83" s="86">
        <f t="shared" si="134"/>
        <v>36564574.164459094</v>
      </c>
      <c r="CU83" s="102">
        <f t="shared" si="134"/>
        <v>665604.17626271257</v>
      </c>
      <c r="CV83" s="263">
        <f>SUM(CR83:CT83)</f>
        <v>73216822.387892351</v>
      </c>
      <c r="CW83" s="369"/>
      <c r="CX83" s="86">
        <f t="shared" ref="CX83:DA89" si="135">CX44+CX65</f>
        <v>37604646.824205071</v>
      </c>
      <c r="CY83" s="86">
        <f t="shared" si="135"/>
        <v>-952398.60077181086</v>
      </c>
      <c r="CZ83" s="86">
        <f t="shared" si="135"/>
        <v>36564574.164459094</v>
      </c>
      <c r="DA83" s="102">
        <f t="shared" si="135"/>
        <v>665604.17626271257</v>
      </c>
      <c r="DB83" s="263">
        <f>SUM(CX83:CZ83)</f>
        <v>73216822.387892351</v>
      </c>
      <c r="DC83" s="369"/>
      <c r="DD83" s="86">
        <f t="shared" ref="DD83:DG89" si="136">DD44+DD65</f>
        <v>37604646.824205071</v>
      </c>
      <c r="DE83" s="86">
        <f t="shared" si="136"/>
        <v>-952398.60077181086</v>
      </c>
      <c r="DF83" s="86">
        <f t="shared" si="136"/>
        <v>36564574.164459094</v>
      </c>
      <c r="DG83" s="102">
        <f t="shared" si="136"/>
        <v>665604.17626271257</v>
      </c>
      <c r="DH83" s="263">
        <f>SUM(DD83:DF83)</f>
        <v>73216822.387892351</v>
      </c>
      <c r="DI83" s="369"/>
      <c r="DJ83" s="86">
        <f t="shared" ref="DJ83:DM89" si="137">DJ44+DJ65</f>
        <v>37604646.824205071</v>
      </c>
      <c r="DK83" s="86">
        <f t="shared" si="137"/>
        <v>-952398.60077181086</v>
      </c>
      <c r="DL83" s="86">
        <f t="shared" si="137"/>
        <v>36564574.164459094</v>
      </c>
      <c r="DM83" s="102">
        <f t="shared" si="137"/>
        <v>665604.17626271257</v>
      </c>
      <c r="DN83" s="263">
        <f>SUM(DJ83:DL83)</f>
        <v>73216822.387892351</v>
      </c>
      <c r="DO83" s="369"/>
      <c r="DP83" s="86">
        <f t="shared" ref="DP83:DS89" si="138">DP44+DP65</f>
        <v>37604646.824205071</v>
      </c>
      <c r="DQ83" s="86">
        <f t="shared" si="138"/>
        <v>-952398.60077181086</v>
      </c>
      <c r="DR83" s="86">
        <f t="shared" si="138"/>
        <v>36564574.164459094</v>
      </c>
      <c r="DS83" s="102">
        <f t="shared" si="138"/>
        <v>665604.17626271257</v>
      </c>
      <c r="DT83" s="263">
        <f>SUM(DP83:DR83)</f>
        <v>73216822.387892351</v>
      </c>
    </row>
    <row r="84" spans="1:124" s="6" customFormat="1" x14ac:dyDescent="0.2">
      <c r="B84" s="70">
        <v>22</v>
      </c>
      <c r="C84" s="83" t="s">
        <v>206</v>
      </c>
      <c r="D84" s="90"/>
      <c r="E84" s="369"/>
      <c r="F84" s="86">
        <f t="shared" si="119"/>
        <v>584862843.63567698</v>
      </c>
      <c r="G84" s="86">
        <f t="shared" si="119"/>
        <v>4258214.5476484699</v>
      </c>
      <c r="H84" s="86">
        <f t="shared" si="119"/>
        <v>97213738.570056096</v>
      </c>
      <c r="I84" s="102">
        <f t="shared" si="119"/>
        <v>1809703.51462689</v>
      </c>
      <c r="J84" s="263">
        <f t="shared" ref="J84:J89" si="139">SUM(F84:H84)</f>
        <v>686334796.75338149</v>
      </c>
      <c r="K84" s="369"/>
      <c r="L84" s="86">
        <f t="shared" si="120"/>
        <v>584862843.63567698</v>
      </c>
      <c r="M84" s="86">
        <f t="shared" si="120"/>
        <v>4258214.5476484699</v>
      </c>
      <c r="N84" s="86">
        <f t="shared" si="120"/>
        <v>97213738.570056096</v>
      </c>
      <c r="O84" s="102">
        <f t="shared" si="120"/>
        <v>1809703.51462689</v>
      </c>
      <c r="P84" s="263">
        <f t="shared" ref="P84:P89" si="140">SUM(L84:N84)</f>
        <v>686334796.75338149</v>
      </c>
      <c r="Q84" s="369"/>
      <c r="R84" s="86">
        <f t="shared" si="121"/>
        <v>584862843.63567698</v>
      </c>
      <c r="S84" s="86">
        <f t="shared" si="121"/>
        <v>4258214.5476484699</v>
      </c>
      <c r="T84" s="86">
        <f t="shared" si="121"/>
        <v>97213738.570056096</v>
      </c>
      <c r="U84" s="102">
        <f t="shared" si="121"/>
        <v>1809703.51462689</v>
      </c>
      <c r="V84" s="263">
        <f t="shared" ref="V84:V89" si="141">SUM(R84:T84)</f>
        <v>686334796.75338149</v>
      </c>
      <c r="W84" s="369"/>
      <c r="X84" s="86">
        <f t="shared" si="122"/>
        <v>584862843.63567698</v>
      </c>
      <c r="Y84" s="86">
        <f t="shared" si="122"/>
        <v>4258214.5476484699</v>
      </c>
      <c r="Z84" s="86">
        <f t="shared" si="122"/>
        <v>97213738.570056096</v>
      </c>
      <c r="AA84" s="102">
        <f t="shared" si="122"/>
        <v>1809703.51462689</v>
      </c>
      <c r="AB84" s="263">
        <f t="shared" ref="AB84:AB89" si="142">SUM(X84:Z84)</f>
        <v>686334796.75338149</v>
      </c>
      <c r="AC84" s="369"/>
      <c r="AD84" s="86">
        <f t="shared" si="123"/>
        <v>584862843.63567698</v>
      </c>
      <c r="AE84" s="86">
        <f t="shared" si="123"/>
        <v>4258214.5476484699</v>
      </c>
      <c r="AF84" s="86">
        <f t="shared" si="123"/>
        <v>97213738.570056096</v>
      </c>
      <c r="AG84" s="102">
        <f t="shared" si="123"/>
        <v>1809703.51462689</v>
      </c>
      <c r="AH84" s="263">
        <f t="shared" ref="AH84:AH89" si="143">SUM(AD84:AF84)</f>
        <v>686334796.75338149</v>
      </c>
      <c r="AI84" s="369"/>
      <c r="AJ84" s="86">
        <f t="shared" si="124"/>
        <v>584862843.63567698</v>
      </c>
      <c r="AK84" s="86">
        <f t="shared" si="124"/>
        <v>4258214.5476484699</v>
      </c>
      <c r="AL84" s="86">
        <f t="shared" si="124"/>
        <v>97213738.570056096</v>
      </c>
      <c r="AM84" s="102">
        <f t="shared" si="124"/>
        <v>1809703.51462689</v>
      </c>
      <c r="AN84" s="263">
        <f t="shared" ref="AN84:AN89" si="144">SUM(AJ84:AL84)</f>
        <v>686334796.75338149</v>
      </c>
      <c r="AO84" s="369"/>
      <c r="AP84" s="86">
        <f t="shared" si="125"/>
        <v>584862843.63567698</v>
      </c>
      <c r="AQ84" s="86">
        <f t="shared" si="125"/>
        <v>4258214.5476484699</v>
      </c>
      <c r="AR84" s="86">
        <f t="shared" si="125"/>
        <v>97213738.570056096</v>
      </c>
      <c r="AS84" s="102">
        <f t="shared" si="125"/>
        <v>1809703.51462689</v>
      </c>
      <c r="AT84" s="263">
        <f t="shared" ref="AT84:AT89" si="145">SUM(AP84:AR84)</f>
        <v>686334796.75338149</v>
      </c>
      <c r="AU84" s="369"/>
      <c r="AV84" s="86">
        <f t="shared" si="126"/>
        <v>584862843.63567698</v>
      </c>
      <c r="AW84" s="86">
        <f t="shared" si="126"/>
        <v>4258214.5476484699</v>
      </c>
      <c r="AX84" s="86">
        <f t="shared" si="126"/>
        <v>97213738.570056096</v>
      </c>
      <c r="AY84" s="102">
        <f t="shared" si="126"/>
        <v>1809703.51462689</v>
      </c>
      <c r="AZ84" s="263">
        <f t="shared" ref="AZ84:AZ89" si="146">SUM(AV84:AX84)</f>
        <v>686334796.75338149</v>
      </c>
      <c r="BA84" s="369"/>
      <c r="BB84" s="86">
        <f t="shared" si="127"/>
        <v>584862843.63567698</v>
      </c>
      <c r="BC84" s="86">
        <f t="shared" si="127"/>
        <v>4258214.5476484699</v>
      </c>
      <c r="BD84" s="86">
        <f t="shared" si="127"/>
        <v>97213738.570056096</v>
      </c>
      <c r="BE84" s="102">
        <f t="shared" si="127"/>
        <v>1809703.51462689</v>
      </c>
      <c r="BF84" s="263">
        <f t="shared" ref="BF84:BF89" si="147">SUM(BB84:BD84)</f>
        <v>686334796.75338149</v>
      </c>
      <c r="BG84" s="369"/>
      <c r="BH84" s="86">
        <f t="shared" si="128"/>
        <v>584862843.63567698</v>
      </c>
      <c r="BI84" s="86">
        <f t="shared" si="128"/>
        <v>4258214.5476484699</v>
      </c>
      <c r="BJ84" s="86">
        <f t="shared" si="128"/>
        <v>97213738.570056096</v>
      </c>
      <c r="BK84" s="102">
        <f t="shared" si="128"/>
        <v>1809703.51462689</v>
      </c>
      <c r="BL84" s="263">
        <f t="shared" ref="BL84:BL89" si="148">SUM(BH84:BJ84)</f>
        <v>686334796.75338149</v>
      </c>
      <c r="BM84" s="369"/>
      <c r="BN84" s="86">
        <f t="shared" si="129"/>
        <v>584862843.63567698</v>
      </c>
      <c r="BO84" s="86">
        <f t="shared" si="129"/>
        <v>4258214.5476484699</v>
      </c>
      <c r="BP84" s="86">
        <f t="shared" si="129"/>
        <v>97213738.570056096</v>
      </c>
      <c r="BQ84" s="102">
        <f t="shared" si="129"/>
        <v>1809703.51462689</v>
      </c>
      <c r="BR84" s="263">
        <f t="shared" ref="BR84:BR89" si="149">SUM(BN84:BP84)</f>
        <v>686334796.75338149</v>
      </c>
      <c r="BS84" s="369"/>
      <c r="BT84" s="86">
        <f t="shared" si="130"/>
        <v>584862843.63567698</v>
      </c>
      <c r="BU84" s="86">
        <f t="shared" si="130"/>
        <v>4258214.5476484699</v>
      </c>
      <c r="BV84" s="86">
        <f t="shared" si="130"/>
        <v>97213738.570056096</v>
      </c>
      <c r="BW84" s="102">
        <f t="shared" si="130"/>
        <v>1809703.51462689</v>
      </c>
      <c r="BX84" s="263">
        <f t="shared" ref="BX84:BX89" si="150">SUM(BT84:BV84)</f>
        <v>686334796.75338149</v>
      </c>
      <c r="BY84" s="369"/>
      <c r="BZ84" s="86">
        <f t="shared" si="131"/>
        <v>584862843.63567698</v>
      </c>
      <c r="CA84" s="86">
        <f t="shared" si="131"/>
        <v>4258214.5476484699</v>
      </c>
      <c r="CB84" s="86">
        <f t="shared" si="131"/>
        <v>97213738.570056096</v>
      </c>
      <c r="CC84" s="102">
        <f t="shared" si="131"/>
        <v>1809703.51462689</v>
      </c>
      <c r="CD84" s="263">
        <f t="shared" ref="CD84:CD89" si="151">SUM(BZ84:CB84)</f>
        <v>686334796.75338149</v>
      </c>
      <c r="CE84" s="369"/>
      <c r="CF84" s="86">
        <f t="shared" si="132"/>
        <v>584862843.63567698</v>
      </c>
      <c r="CG84" s="86">
        <f t="shared" si="132"/>
        <v>4258214.5476484699</v>
      </c>
      <c r="CH84" s="86">
        <f t="shared" si="132"/>
        <v>97213738.570056096</v>
      </c>
      <c r="CI84" s="102">
        <f t="shared" si="132"/>
        <v>1809703.51462689</v>
      </c>
      <c r="CJ84" s="263">
        <f t="shared" ref="CJ84:CJ89" si="152">SUM(CF84:CH84)</f>
        <v>686334796.75338149</v>
      </c>
      <c r="CK84" s="369"/>
      <c r="CL84" s="86">
        <f t="shared" si="133"/>
        <v>584862843.63567698</v>
      </c>
      <c r="CM84" s="86">
        <f t="shared" si="133"/>
        <v>4258214.5476484699</v>
      </c>
      <c r="CN84" s="86">
        <f t="shared" si="133"/>
        <v>97213738.570056096</v>
      </c>
      <c r="CO84" s="102">
        <f t="shared" si="133"/>
        <v>1809703.51462689</v>
      </c>
      <c r="CP84" s="263">
        <f t="shared" ref="CP84:CP89" si="153">SUM(CL84:CN84)</f>
        <v>686334796.75338149</v>
      </c>
      <c r="CQ84" s="369"/>
      <c r="CR84" s="86">
        <f t="shared" si="134"/>
        <v>584862843.63567698</v>
      </c>
      <c r="CS84" s="86">
        <f t="shared" si="134"/>
        <v>4258214.5476484699</v>
      </c>
      <c r="CT84" s="86">
        <f t="shared" si="134"/>
        <v>97213738.570056096</v>
      </c>
      <c r="CU84" s="102">
        <f t="shared" si="134"/>
        <v>1809703.51462689</v>
      </c>
      <c r="CV84" s="263">
        <f t="shared" ref="CV84:CV89" si="154">SUM(CR84:CT84)</f>
        <v>686334796.75338149</v>
      </c>
      <c r="CW84" s="369"/>
      <c r="CX84" s="86">
        <f t="shared" si="135"/>
        <v>584862843.63567698</v>
      </c>
      <c r="CY84" s="86">
        <f t="shared" si="135"/>
        <v>4258214.5476484699</v>
      </c>
      <c r="CZ84" s="86">
        <f t="shared" si="135"/>
        <v>97213738.570056096</v>
      </c>
      <c r="DA84" s="102">
        <f t="shared" si="135"/>
        <v>1809703.51462689</v>
      </c>
      <c r="DB84" s="263">
        <f t="shared" ref="DB84:DB89" si="155">SUM(CX84:CZ84)</f>
        <v>686334796.75338149</v>
      </c>
      <c r="DC84" s="369"/>
      <c r="DD84" s="86">
        <f t="shared" si="136"/>
        <v>584862843.63567698</v>
      </c>
      <c r="DE84" s="86">
        <f t="shared" si="136"/>
        <v>4258214.5476484699</v>
      </c>
      <c r="DF84" s="86">
        <f t="shared" si="136"/>
        <v>97213738.570056096</v>
      </c>
      <c r="DG84" s="102">
        <f t="shared" si="136"/>
        <v>1809703.51462689</v>
      </c>
      <c r="DH84" s="263">
        <f t="shared" ref="DH84:DH89" si="156">SUM(DD84:DF84)</f>
        <v>686334796.75338149</v>
      </c>
      <c r="DI84" s="369"/>
      <c r="DJ84" s="86">
        <f t="shared" si="137"/>
        <v>584862843.63567698</v>
      </c>
      <c r="DK84" s="86">
        <f t="shared" si="137"/>
        <v>4258214.5476484699</v>
      </c>
      <c r="DL84" s="86">
        <f t="shared" si="137"/>
        <v>97213738.570056096</v>
      </c>
      <c r="DM84" s="102">
        <f t="shared" si="137"/>
        <v>1809703.51462689</v>
      </c>
      <c r="DN84" s="263">
        <f t="shared" ref="DN84:DN89" si="157">SUM(DJ84:DL84)</f>
        <v>686334796.75338149</v>
      </c>
      <c r="DO84" s="369"/>
      <c r="DP84" s="86">
        <f t="shared" si="138"/>
        <v>584862843.63567698</v>
      </c>
      <c r="DQ84" s="86">
        <f t="shared" si="138"/>
        <v>4258214.5476484699</v>
      </c>
      <c r="DR84" s="86">
        <f t="shared" si="138"/>
        <v>97213738.570056096</v>
      </c>
      <c r="DS84" s="102">
        <f t="shared" si="138"/>
        <v>1809703.51462689</v>
      </c>
      <c r="DT84" s="263">
        <f t="shared" ref="DT84:DT89" si="158">SUM(DP84:DR84)</f>
        <v>686334796.75338149</v>
      </c>
    </row>
    <row r="85" spans="1:124" s="6" customFormat="1" x14ac:dyDescent="0.2">
      <c r="B85" s="70">
        <v>232.1</v>
      </c>
      <c r="C85" s="83" t="s">
        <v>207</v>
      </c>
      <c r="D85" s="90"/>
      <c r="E85" s="369"/>
      <c r="F85" s="86">
        <f t="shared" si="119"/>
        <v>109642895.5610586</v>
      </c>
      <c r="G85" s="86">
        <f t="shared" si="119"/>
        <v>0</v>
      </c>
      <c r="H85" s="86">
        <f t="shared" si="119"/>
        <v>17891976.878445961</v>
      </c>
      <c r="I85" s="102">
        <f t="shared" si="119"/>
        <v>335825.14677508012</v>
      </c>
      <c r="J85" s="263">
        <f t="shared" si="139"/>
        <v>127534872.43950456</v>
      </c>
      <c r="K85" s="369"/>
      <c r="L85" s="86">
        <f t="shared" si="120"/>
        <v>109642895.5610586</v>
      </c>
      <c r="M85" s="86">
        <f t="shared" si="120"/>
        <v>0</v>
      </c>
      <c r="N85" s="86">
        <f t="shared" si="120"/>
        <v>17891976.878445961</v>
      </c>
      <c r="O85" s="102">
        <f t="shared" si="120"/>
        <v>335825.14677508012</v>
      </c>
      <c r="P85" s="263">
        <f t="shared" si="140"/>
        <v>127534872.43950456</v>
      </c>
      <c r="Q85" s="369"/>
      <c r="R85" s="86">
        <f t="shared" si="121"/>
        <v>109642895.5610586</v>
      </c>
      <c r="S85" s="86">
        <f t="shared" si="121"/>
        <v>0</v>
      </c>
      <c r="T85" s="86">
        <f t="shared" si="121"/>
        <v>17891976.878445961</v>
      </c>
      <c r="U85" s="102">
        <f t="shared" si="121"/>
        <v>335825.14677508012</v>
      </c>
      <c r="V85" s="263">
        <f t="shared" si="141"/>
        <v>127534872.43950456</v>
      </c>
      <c r="W85" s="369"/>
      <c r="X85" s="86">
        <f t="shared" si="122"/>
        <v>109642895.5610586</v>
      </c>
      <c r="Y85" s="86">
        <f t="shared" si="122"/>
        <v>0</v>
      </c>
      <c r="Z85" s="86">
        <f t="shared" si="122"/>
        <v>17891976.878445961</v>
      </c>
      <c r="AA85" s="102">
        <f t="shared" si="122"/>
        <v>335825.14677508012</v>
      </c>
      <c r="AB85" s="263">
        <f t="shared" si="142"/>
        <v>127534872.43950456</v>
      </c>
      <c r="AC85" s="369"/>
      <c r="AD85" s="86">
        <f t="shared" si="123"/>
        <v>109642895.5610586</v>
      </c>
      <c r="AE85" s="86">
        <f t="shared" si="123"/>
        <v>0</v>
      </c>
      <c r="AF85" s="86">
        <f t="shared" si="123"/>
        <v>17891976.878445961</v>
      </c>
      <c r="AG85" s="102">
        <f t="shared" si="123"/>
        <v>335825.14677508012</v>
      </c>
      <c r="AH85" s="263">
        <f t="shared" si="143"/>
        <v>127534872.43950456</v>
      </c>
      <c r="AI85" s="369"/>
      <c r="AJ85" s="86">
        <f t="shared" si="124"/>
        <v>109642895.5610586</v>
      </c>
      <c r="AK85" s="86">
        <f t="shared" si="124"/>
        <v>0</v>
      </c>
      <c r="AL85" s="86">
        <f t="shared" si="124"/>
        <v>17891976.878445961</v>
      </c>
      <c r="AM85" s="102">
        <f t="shared" si="124"/>
        <v>335825.14677508012</v>
      </c>
      <c r="AN85" s="263">
        <f t="shared" si="144"/>
        <v>127534872.43950456</v>
      </c>
      <c r="AO85" s="369"/>
      <c r="AP85" s="86">
        <f t="shared" si="125"/>
        <v>109642895.5610586</v>
      </c>
      <c r="AQ85" s="86">
        <f t="shared" si="125"/>
        <v>0</v>
      </c>
      <c r="AR85" s="86">
        <f t="shared" si="125"/>
        <v>17891976.878445961</v>
      </c>
      <c r="AS85" s="102">
        <f t="shared" si="125"/>
        <v>335825.14677508012</v>
      </c>
      <c r="AT85" s="263">
        <f t="shared" si="145"/>
        <v>127534872.43950456</v>
      </c>
      <c r="AU85" s="369"/>
      <c r="AV85" s="86">
        <f t="shared" si="126"/>
        <v>109642895.5610586</v>
      </c>
      <c r="AW85" s="86">
        <f t="shared" si="126"/>
        <v>0</v>
      </c>
      <c r="AX85" s="86">
        <f t="shared" si="126"/>
        <v>17891976.878445961</v>
      </c>
      <c r="AY85" s="102">
        <f t="shared" si="126"/>
        <v>335825.14677508012</v>
      </c>
      <c r="AZ85" s="263">
        <f t="shared" si="146"/>
        <v>127534872.43950456</v>
      </c>
      <c r="BA85" s="369"/>
      <c r="BB85" s="86">
        <f t="shared" si="127"/>
        <v>109642895.5610586</v>
      </c>
      <c r="BC85" s="86">
        <f t="shared" si="127"/>
        <v>0</v>
      </c>
      <c r="BD85" s="86">
        <f t="shared" si="127"/>
        <v>17891976.878445961</v>
      </c>
      <c r="BE85" s="102">
        <f t="shared" si="127"/>
        <v>335825.14677508012</v>
      </c>
      <c r="BF85" s="263">
        <f t="shared" si="147"/>
        <v>127534872.43950456</v>
      </c>
      <c r="BG85" s="369"/>
      <c r="BH85" s="86">
        <f t="shared" si="128"/>
        <v>109642895.5610586</v>
      </c>
      <c r="BI85" s="86">
        <f t="shared" si="128"/>
        <v>0</v>
      </c>
      <c r="BJ85" s="86">
        <f t="shared" si="128"/>
        <v>17891976.878445961</v>
      </c>
      <c r="BK85" s="102">
        <f t="shared" si="128"/>
        <v>335825.14677508012</v>
      </c>
      <c r="BL85" s="263">
        <f t="shared" si="148"/>
        <v>127534872.43950456</v>
      </c>
      <c r="BM85" s="369"/>
      <c r="BN85" s="86">
        <f t="shared" si="129"/>
        <v>109642895.5610586</v>
      </c>
      <c r="BO85" s="86">
        <f t="shared" si="129"/>
        <v>0</v>
      </c>
      <c r="BP85" s="86">
        <f t="shared" si="129"/>
        <v>17891976.878445961</v>
      </c>
      <c r="BQ85" s="102">
        <f t="shared" si="129"/>
        <v>335825.14677508012</v>
      </c>
      <c r="BR85" s="263">
        <f t="shared" si="149"/>
        <v>127534872.43950456</v>
      </c>
      <c r="BS85" s="369"/>
      <c r="BT85" s="86">
        <f t="shared" si="130"/>
        <v>109642895.5610586</v>
      </c>
      <c r="BU85" s="86">
        <f t="shared" si="130"/>
        <v>0</v>
      </c>
      <c r="BV85" s="86">
        <f t="shared" si="130"/>
        <v>17891976.878445961</v>
      </c>
      <c r="BW85" s="102">
        <f t="shared" si="130"/>
        <v>335825.14677508012</v>
      </c>
      <c r="BX85" s="263">
        <f t="shared" si="150"/>
        <v>127534872.43950456</v>
      </c>
      <c r="BY85" s="369"/>
      <c r="BZ85" s="86">
        <f t="shared" si="131"/>
        <v>109642895.5610586</v>
      </c>
      <c r="CA85" s="86">
        <f t="shared" si="131"/>
        <v>0</v>
      </c>
      <c r="CB85" s="86">
        <f t="shared" si="131"/>
        <v>17891976.878445961</v>
      </c>
      <c r="CC85" s="102">
        <f t="shared" si="131"/>
        <v>335825.14677508012</v>
      </c>
      <c r="CD85" s="263">
        <f t="shared" si="151"/>
        <v>127534872.43950456</v>
      </c>
      <c r="CE85" s="369"/>
      <c r="CF85" s="86">
        <f t="shared" si="132"/>
        <v>109642895.5610586</v>
      </c>
      <c r="CG85" s="86">
        <f t="shared" si="132"/>
        <v>0</v>
      </c>
      <c r="CH85" s="86">
        <f t="shared" si="132"/>
        <v>17891976.878445961</v>
      </c>
      <c r="CI85" s="102">
        <f t="shared" si="132"/>
        <v>335825.14677508012</v>
      </c>
      <c r="CJ85" s="263">
        <f t="shared" si="152"/>
        <v>127534872.43950456</v>
      </c>
      <c r="CK85" s="369"/>
      <c r="CL85" s="86">
        <f t="shared" si="133"/>
        <v>109642895.5610586</v>
      </c>
      <c r="CM85" s="86">
        <f t="shared" si="133"/>
        <v>0</v>
      </c>
      <c r="CN85" s="86">
        <f t="shared" si="133"/>
        <v>17891976.878445961</v>
      </c>
      <c r="CO85" s="102">
        <f t="shared" si="133"/>
        <v>335825.14677508012</v>
      </c>
      <c r="CP85" s="263">
        <f t="shared" si="153"/>
        <v>127534872.43950456</v>
      </c>
      <c r="CQ85" s="369"/>
      <c r="CR85" s="86">
        <f t="shared" si="134"/>
        <v>109642895.5610586</v>
      </c>
      <c r="CS85" s="86">
        <f t="shared" si="134"/>
        <v>0</v>
      </c>
      <c r="CT85" s="86">
        <f t="shared" si="134"/>
        <v>17891976.878445961</v>
      </c>
      <c r="CU85" s="102">
        <f t="shared" si="134"/>
        <v>335825.14677508012</v>
      </c>
      <c r="CV85" s="263">
        <f t="shared" si="154"/>
        <v>127534872.43950456</v>
      </c>
      <c r="CW85" s="369"/>
      <c r="CX85" s="86">
        <f t="shared" si="135"/>
        <v>109642895.5610586</v>
      </c>
      <c r="CY85" s="86">
        <f t="shared" si="135"/>
        <v>0</v>
      </c>
      <c r="CZ85" s="86">
        <f t="shared" si="135"/>
        <v>17891976.878445961</v>
      </c>
      <c r="DA85" s="102">
        <f t="shared" si="135"/>
        <v>335825.14677508012</v>
      </c>
      <c r="DB85" s="263">
        <f t="shared" si="155"/>
        <v>127534872.43950456</v>
      </c>
      <c r="DC85" s="369"/>
      <c r="DD85" s="86">
        <f t="shared" si="136"/>
        <v>109642895.5610586</v>
      </c>
      <c r="DE85" s="86">
        <f t="shared" si="136"/>
        <v>0</v>
      </c>
      <c r="DF85" s="86">
        <f t="shared" si="136"/>
        <v>17891976.878445961</v>
      </c>
      <c r="DG85" s="102">
        <f t="shared" si="136"/>
        <v>335825.14677508012</v>
      </c>
      <c r="DH85" s="263">
        <f t="shared" si="156"/>
        <v>127534872.43950456</v>
      </c>
      <c r="DI85" s="369"/>
      <c r="DJ85" s="86">
        <f t="shared" si="137"/>
        <v>109642895.5610586</v>
      </c>
      <c r="DK85" s="86">
        <f t="shared" si="137"/>
        <v>0</v>
      </c>
      <c r="DL85" s="86">
        <f t="shared" si="137"/>
        <v>17891976.878445961</v>
      </c>
      <c r="DM85" s="102">
        <f t="shared" si="137"/>
        <v>335825.14677508012</v>
      </c>
      <c r="DN85" s="263">
        <f t="shared" si="157"/>
        <v>127534872.43950456</v>
      </c>
      <c r="DO85" s="369"/>
      <c r="DP85" s="86">
        <f t="shared" si="138"/>
        <v>109642895.5610586</v>
      </c>
      <c r="DQ85" s="86">
        <f t="shared" si="138"/>
        <v>0</v>
      </c>
      <c r="DR85" s="86">
        <f t="shared" si="138"/>
        <v>17891976.878445961</v>
      </c>
      <c r="DS85" s="102">
        <f t="shared" si="138"/>
        <v>335825.14677508012</v>
      </c>
      <c r="DT85" s="263">
        <f t="shared" si="158"/>
        <v>127534872.43950456</v>
      </c>
    </row>
    <row r="86" spans="1:124" s="6" customFormat="1" x14ac:dyDescent="0.2">
      <c r="B86" s="70">
        <v>233</v>
      </c>
      <c r="C86" s="83" t="s">
        <v>208</v>
      </c>
      <c r="D86" s="90"/>
      <c r="E86" s="369"/>
      <c r="F86" s="86">
        <f t="shared" si="119"/>
        <v>22064788.1428454</v>
      </c>
      <c r="G86" s="86">
        <f t="shared" si="119"/>
        <v>2692987.7515657898</v>
      </c>
      <c r="H86" s="86">
        <f t="shared" si="119"/>
        <v>16528124.6259885</v>
      </c>
      <c r="I86" s="102">
        <f t="shared" si="119"/>
        <v>314387.24152992998</v>
      </c>
      <c r="J86" s="263">
        <f t="shared" si="139"/>
        <v>41285900.52039969</v>
      </c>
      <c r="K86" s="369"/>
      <c r="L86" s="86">
        <f t="shared" si="120"/>
        <v>22064788.1428454</v>
      </c>
      <c r="M86" s="86">
        <f t="shared" si="120"/>
        <v>2692987.7515657898</v>
      </c>
      <c r="N86" s="86">
        <f t="shared" si="120"/>
        <v>16528124.6259885</v>
      </c>
      <c r="O86" s="102">
        <f t="shared" si="120"/>
        <v>314387.24152992998</v>
      </c>
      <c r="P86" s="263">
        <f t="shared" si="140"/>
        <v>41285900.52039969</v>
      </c>
      <c r="Q86" s="369"/>
      <c r="R86" s="86">
        <f t="shared" si="121"/>
        <v>22064788.1428454</v>
      </c>
      <c r="S86" s="86">
        <f t="shared" si="121"/>
        <v>2692987.7515657898</v>
      </c>
      <c r="T86" s="86">
        <f t="shared" si="121"/>
        <v>16528124.6259885</v>
      </c>
      <c r="U86" s="102">
        <f t="shared" si="121"/>
        <v>314387.24152992998</v>
      </c>
      <c r="V86" s="263">
        <f t="shared" si="141"/>
        <v>41285900.52039969</v>
      </c>
      <c r="W86" s="369"/>
      <c r="X86" s="86">
        <f t="shared" si="122"/>
        <v>22064788.1428454</v>
      </c>
      <c r="Y86" s="86">
        <f t="shared" si="122"/>
        <v>2692987.7515657898</v>
      </c>
      <c r="Z86" s="86">
        <f t="shared" si="122"/>
        <v>16528124.6259885</v>
      </c>
      <c r="AA86" s="102">
        <f t="shared" si="122"/>
        <v>314387.24152992998</v>
      </c>
      <c r="AB86" s="263">
        <f t="shared" si="142"/>
        <v>41285900.52039969</v>
      </c>
      <c r="AC86" s="369"/>
      <c r="AD86" s="86">
        <f t="shared" si="123"/>
        <v>22064788.1428454</v>
      </c>
      <c r="AE86" s="86">
        <f t="shared" si="123"/>
        <v>2692987.7515657898</v>
      </c>
      <c r="AF86" s="86">
        <f t="shared" si="123"/>
        <v>16528124.6259885</v>
      </c>
      <c r="AG86" s="102">
        <f t="shared" si="123"/>
        <v>314387.24152992998</v>
      </c>
      <c r="AH86" s="263">
        <f t="shared" si="143"/>
        <v>41285900.52039969</v>
      </c>
      <c r="AI86" s="369"/>
      <c r="AJ86" s="86">
        <f t="shared" si="124"/>
        <v>22064788.1428454</v>
      </c>
      <c r="AK86" s="86">
        <f t="shared" si="124"/>
        <v>2692987.7515657898</v>
      </c>
      <c r="AL86" s="86">
        <f t="shared" si="124"/>
        <v>16528124.6259885</v>
      </c>
      <c r="AM86" s="102">
        <f t="shared" si="124"/>
        <v>314387.24152992998</v>
      </c>
      <c r="AN86" s="263">
        <f t="shared" si="144"/>
        <v>41285900.52039969</v>
      </c>
      <c r="AO86" s="369"/>
      <c r="AP86" s="86">
        <f t="shared" si="125"/>
        <v>22064788.1428454</v>
      </c>
      <c r="AQ86" s="86">
        <f t="shared" si="125"/>
        <v>2692987.7515657898</v>
      </c>
      <c r="AR86" s="86">
        <f t="shared" si="125"/>
        <v>16528124.6259885</v>
      </c>
      <c r="AS86" s="102">
        <f t="shared" si="125"/>
        <v>314387.24152992998</v>
      </c>
      <c r="AT86" s="263">
        <f t="shared" si="145"/>
        <v>41285900.52039969</v>
      </c>
      <c r="AU86" s="369"/>
      <c r="AV86" s="86">
        <f t="shared" si="126"/>
        <v>22064788.1428454</v>
      </c>
      <c r="AW86" s="86">
        <f t="shared" si="126"/>
        <v>2692987.7515657898</v>
      </c>
      <c r="AX86" s="86">
        <f t="shared" si="126"/>
        <v>16528124.6259885</v>
      </c>
      <c r="AY86" s="102">
        <f t="shared" si="126"/>
        <v>314387.24152992998</v>
      </c>
      <c r="AZ86" s="263">
        <f t="shared" si="146"/>
        <v>41285900.52039969</v>
      </c>
      <c r="BA86" s="369"/>
      <c r="BB86" s="86">
        <f t="shared" si="127"/>
        <v>22064788.1428454</v>
      </c>
      <c r="BC86" s="86">
        <f t="shared" si="127"/>
        <v>2692987.7515657898</v>
      </c>
      <c r="BD86" s="86">
        <f t="shared" si="127"/>
        <v>16528124.6259885</v>
      </c>
      <c r="BE86" s="102">
        <f t="shared" si="127"/>
        <v>314387.24152992998</v>
      </c>
      <c r="BF86" s="263">
        <f t="shared" si="147"/>
        <v>41285900.52039969</v>
      </c>
      <c r="BG86" s="369"/>
      <c r="BH86" s="86">
        <f t="shared" si="128"/>
        <v>22064788.1428454</v>
      </c>
      <c r="BI86" s="86">
        <f t="shared" si="128"/>
        <v>2692987.7515657898</v>
      </c>
      <c r="BJ86" s="86">
        <f t="shared" si="128"/>
        <v>16528124.6259885</v>
      </c>
      <c r="BK86" s="102">
        <f t="shared" si="128"/>
        <v>314387.24152992998</v>
      </c>
      <c r="BL86" s="263">
        <f t="shared" si="148"/>
        <v>41285900.52039969</v>
      </c>
      <c r="BM86" s="369"/>
      <c r="BN86" s="86">
        <f t="shared" si="129"/>
        <v>22064788.1428454</v>
      </c>
      <c r="BO86" s="86">
        <f t="shared" si="129"/>
        <v>2692987.7515657898</v>
      </c>
      <c r="BP86" s="86">
        <f t="shared" si="129"/>
        <v>16528124.6259885</v>
      </c>
      <c r="BQ86" s="102">
        <f t="shared" si="129"/>
        <v>314387.24152992998</v>
      </c>
      <c r="BR86" s="263">
        <f t="shared" si="149"/>
        <v>41285900.52039969</v>
      </c>
      <c r="BS86" s="369"/>
      <c r="BT86" s="86">
        <f t="shared" si="130"/>
        <v>22064788.1428454</v>
      </c>
      <c r="BU86" s="86">
        <f t="shared" si="130"/>
        <v>2692987.7515657898</v>
      </c>
      <c r="BV86" s="86">
        <f t="shared" si="130"/>
        <v>16528124.6259885</v>
      </c>
      <c r="BW86" s="102">
        <f t="shared" si="130"/>
        <v>314387.24152992998</v>
      </c>
      <c r="BX86" s="263">
        <f t="shared" si="150"/>
        <v>41285900.52039969</v>
      </c>
      <c r="BY86" s="369"/>
      <c r="BZ86" s="86">
        <f t="shared" si="131"/>
        <v>22064788.1428454</v>
      </c>
      <c r="CA86" s="86">
        <f t="shared" si="131"/>
        <v>2692987.7515657898</v>
      </c>
      <c r="CB86" s="86">
        <f t="shared" si="131"/>
        <v>16528124.6259885</v>
      </c>
      <c r="CC86" s="102">
        <f t="shared" si="131"/>
        <v>314387.24152992998</v>
      </c>
      <c r="CD86" s="263">
        <f t="shared" si="151"/>
        <v>41285900.52039969</v>
      </c>
      <c r="CE86" s="369"/>
      <c r="CF86" s="86">
        <f t="shared" si="132"/>
        <v>22064788.1428454</v>
      </c>
      <c r="CG86" s="86">
        <f t="shared" si="132"/>
        <v>2692987.7515657898</v>
      </c>
      <c r="CH86" s="86">
        <f t="shared" si="132"/>
        <v>16528124.6259885</v>
      </c>
      <c r="CI86" s="102">
        <f t="shared" si="132"/>
        <v>314387.24152992998</v>
      </c>
      <c r="CJ86" s="263">
        <f t="shared" si="152"/>
        <v>41285900.52039969</v>
      </c>
      <c r="CK86" s="369"/>
      <c r="CL86" s="86">
        <f t="shared" si="133"/>
        <v>22064788.1428454</v>
      </c>
      <c r="CM86" s="86">
        <f t="shared" si="133"/>
        <v>2692987.7515657898</v>
      </c>
      <c r="CN86" s="86">
        <f t="shared" si="133"/>
        <v>16528124.6259885</v>
      </c>
      <c r="CO86" s="102">
        <f t="shared" si="133"/>
        <v>314387.24152992998</v>
      </c>
      <c r="CP86" s="263">
        <f t="shared" si="153"/>
        <v>41285900.52039969</v>
      </c>
      <c r="CQ86" s="369"/>
      <c r="CR86" s="86">
        <f t="shared" si="134"/>
        <v>22064788.1428454</v>
      </c>
      <c r="CS86" s="86">
        <f t="shared" si="134"/>
        <v>2692987.7515657898</v>
      </c>
      <c r="CT86" s="86">
        <f t="shared" si="134"/>
        <v>16528124.6259885</v>
      </c>
      <c r="CU86" s="102">
        <f t="shared" si="134"/>
        <v>314387.24152992998</v>
      </c>
      <c r="CV86" s="263">
        <f t="shared" si="154"/>
        <v>41285900.52039969</v>
      </c>
      <c r="CW86" s="369"/>
      <c r="CX86" s="86">
        <f t="shared" si="135"/>
        <v>22064788.1428454</v>
      </c>
      <c r="CY86" s="86">
        <f t="shared" si="135"/>
        <v>2692987.7515657898</v>
      </c>
      <c r="CZ86" s="86">
        <f t="shared" si="135"/>
        <v>16528124.6259885</v>
      </c>
      <c r="DA86" s="102">
        <f t="shared" si="135"/>
        <v>314387.24152992998</v>
      </c>
      <c r="DB86" s="263">
        <f t="shared" si="155"/>
        <v>41285900.52039969</v>
      </c>
      <c r="DC86" s="369"/>
      <c r="DD86" s="86">
        <f t="shared" si="136"/>
        <v>22064788.1428454</v>
      </c>
      <c r="DE86" s="86">
        <f t="shared" si="136"/>
        <v>2692987.7515657898</v>
      </c>
      <c r="DF86" s="86">
        <f t="shared" si="136"/>
        <v>16528124.6259885</v>
      </c>
      <c r="DG86" s="102">
        <f t="shared" si="136"/>
        <v>314387.24152992998</v>
      </c>
      <c r="DH86" s="263">
        <f t="shared" si="156"/>
        <v>41285900.52039969</v>
      </c>
      <c r="DI86" s="369"/>
      <c r="DJ86" s="86">
        <f t="shared" si="137"/>
        <v>22064788.1428454</v>
      </c>
      <c r="DK86" s="86">
        <f t="shared" si="137"/>
        <v>2692987.7515657898</v>
      </c>
      <c r="DL86" s="86">
        <f t="shared" si="137"/>
        <v>16528124.6259885</v>
      </c>
      <c r="DM86" s="102">
        <f t="shared" si="137"/>
        <v>314387.24152992998</v>
      </c>
      <c r="DN86" s="263">
        <f t="shared" si="157"/>
        <v>41285900.52039969</v>
      </c>
      <c r="DO86" s="369"/>
      <c r="DP86" s="86">
        <f t="shared" si="138"/>
        <v>22064788.1428454</v>
      </c>
      <c r="DQ86" s="86">
        <f t="shared" si="138"/>
        <v>2692987.7515657898</v>
      </c>
      <c r="DR86" s="86">
        <f t="shared" si="138"/>
        <v>16528124.6259885</v>
      </c>
      <c r="DS86" s="102">
        <f t="shared" si="138"/>
        <v>314387.24152992998</v>
      </c>
      <c r="DT86" s="263">
        <f t="shared" si="158"/>
        <v>41285900.52039969</v>
      </c>
    </row>
    <row r="87" spans="1:124" s="6" customFormat="1" x14ac:dyDescent="0.2">
      <c r="B87" s="70">
        <v>24</v>
      </c>
      <c r="C87" s="83" t="s">
        <v>209</v>
      </c>
      <c r="D87" s="90"/>
      <c r="E87" s="369"/>
      <c r="F87" s="86">
        <f t="shared" si="119"/>
        <v>13662940.7771874</v>
      </c>
      <c r="G87" s="86">
        <f t="shared" si="119"/>
        <v>12443295.160037</v>
      </c>
      <c r="H87" s="86">
        <f t="shared" si="119"/>
        <v>41345408.975234397</v>
      </c>
      <c r="I87" s="102">
        <f t="shared" si="119"/>
        <v>767077.15320081695</v>
      </c>
      <c r="J87" s="263">
        <f t="shared" si="139"/>
        <v>67451644.912458792</v>
      </c>
      <c r="K87" s="369"/>
      <c r="L87" s="86">
        <f t="shared" si="120"/>
        <v>13662940.7771874</v>
      </c>
      <c r="M87" s="86">
        <f t="shared" si="120"/>
        <v>12443295.160037</v>
      </c>
      <c r="N87" s="86">
        <f t="shared" si="120"/>
        <v>41345408.975234397</v>
      </c>
      <c r="O87" s="102">
        <f t="shared" si="120"/>
        <v>767077.15320081695</v>
      </c>
      <c r="P87" s="263">
        <f t="shared" si="140"/>
        <v>67451644.912458792</v>
      </c>
      <c r="Q87" s="369"/>
      <c r="R87" s="86">
        <f t="shared" si="121"/>
        <v>13662940.7771874</v>
      </c>
      <c r="S87" s="86">
        <f t="shared" si="121"/>
        <v>12443295.160037</v>
      </c>
      <c r="T87" s="86">
        <f t="shared" si="121"/>
        <v>41345408.975234397</v>
      </c>
      <c r="U87" s="102">
        <f t="shared" si="121"/>
        <v>767077.15320081695</v>
      </c>
      <c r="V87" s="263">
        <f t="shared" si="141"/>
        <v>67451644.912458792</v>
      </c>
      <c r="W87" s="369"/>
      <c r="X87" s="86">
        <f t="shared" si="122"/>
        <v>13662940.7771874</v>
      </c>
      <c r="Y87" s="86">
        <f t="shared" si="122"/>
        <v>12443295.160037</v>
      </c>
      <c r="Z87" s="86">
        <f t="shared" si="122"/>
        <v>41345408.975234397</v>
      </c>
      <c r="AA87" s="102">
        <f t="shared" si="122"/>
        <v>767077.15320081695</v>
      </c>
      <c r="AB87" s="263">
        <f t="shared" si="142"/>
        <v>67451644.912458792</v>
      </c>
      <c r="AC87" s="369"/>
      <c r="AD87" s="86">
        <f t="shared" si="123"/>
        <v>13662940.7771874</v>
      </c>
      <c r="AE87" s="86">
        <f t="shared" si="123"/>
        <v>12443295.160037</v>
      </c>
      <c r="AF87" s="86">
        <f t="shared" si="123"/>
        <v>41345408.975234397</v>
      </c>
      <c r="AG87" s="102">
        <f t="shared" si="123"/>
        <v>767077.15320081695</v>
      </c>
      <c r="AH87" s="263">
        <f t="shared" si="143"/>
        <v>67451644.912458792</v>
      </c>
      <c r="AI87" s="369"/>
      <c r="AJ87" s="86">
        <f t="shared" si="124"/>
        <v>13662940.7771874</v>
      </c>
      <c r="AK87" s="86">
        <f t="shared" si="124"/>
        <v>12443295.160037</v>
      </c>
      <c r="AL87" s="86">
        <f t="shared" si="124"/>
        <v>41345408.975234397</v>
      </c>
      <c r="AM87" s="102">
        <f t="shared" si="124"/>
        <v>767077.15320081695</v>
      </c>
      <c r="AN87" s="263">
        <f t="shared" si="144"/>
        <v>67451644.912458792</v>
      </c>
      <c r="AO87" s="369"/>
      <c r="AP87" s="86">
        <f t="shared" si="125"/>
        <v>13662940.7771874</v>
      </c>
      <c r="AQ87" s="86">
        <f t="shared" si="125"/>
        <v>12443295.160037</v>
      </c>
      <c r="AR87" s="86">
        <f t="shared" si="125"/>
        <v>41345408.975234397</v>
      </c>
      <c r="AS87" s="102">
        <f t="shared" si="125"/>
        <v>767077.15320081695</v>
      </c>
      <c r="AT87" s="263">
        <f t="shared" si="145"/>
        <v>67451644.912458792</v>
      </c>
      <c r="AU87" s="369"/>
      <c r="AV87" s="86">
        <f t="shared" si="126"/>
        <v>13662940.7771874</v>
      </c>
      <c r="AW87" s="86">
        <f t="shared" si="126"/>
        <v>12443295.160037</v>
      </c>
      <c r="AX87" s="86">
        <f t="shared" si="126"/>
        <v>41345408.975234397</v>
      </c>
      <c r="AY87" s="102">
        <f t="shared" si="126"/>
        <v>767077.15320081695</v>
      </c>
      <c r="AZ87" s="263">
        <f t="shared" si="146"/>
        <v>67451644.912458792</v>
      </c>
      <c r="BA87" s="369"/>
      <c r="BB87" s="86">
        <f t="shared" si="127"/>
        <v>13662940.7771874</v>
      </c>
      <c r="BC87" s="86">
        <f t="shared" si="127"/>
        <v>12443295.160037</v>
      </c>
      <c r="BD87" s="86">
        <f t="shared" si="127"/>
        <v>41345408.975234397</v>
      </c>
      <c r="BE87" s="102">
        <f t="shared" si="127"/>
        <v>767077.15320081695</v>
      </c>
      <c r="BF87" s="263">
        <f t="shared" si="147"/>
        <v>67451644.912458792</v>
      </c>
      <c r="BG87" s="369"/>
      <c r="BH87" s="86">
        <f t="shared" si="128"/>
        <v>13662940.7771874</v>
      </c>
      <c r="BI87" s="86">
        <f t="shared" si="128"/>
        <v>12443295.160037</v>
      </c>
      <c r="BJ87" s="86">
        <f t="shared" si="128"/>
        <v>41345408.975234397</v>
      </c>
      <c r="BK87" s="102">
        <f t="shared" si="128"/>
        <v>767077.15320081695</v>
      </c>
      <c r="BL87" s="263">
        <f t="shared" si="148"/>
        <v>67451644.912458792</v>
      </c>
      <c r="BM87" s="369"/>
      <c r="BN87" s="86">
        <f t="shared" si="129"/>
        <v>13662940.7771874</v>
      </c>
      <c r="BO87" s="86">
        <f t="shared" si="129"/>
        <v>12443295.160037</v>
      </c>
      <c r="BP87" s="86">
        <f t="shared" si="129"/>
        <v>41345408.975234397</v>
      </c>
      <c r="BQ87" s="102">
        <f t="shared" si="129"/>
        <v>767077.15320081695</v>
      </c>
      <c r="BR87" s="263">
        <f t="shared" si="149"/>
        <v>67451644.912458792</v>
      </c>
      <c r="BS87" s="369"/>
      <c r="BT87" s="86">
        <f t="shared" si="130"/>
        <v>13662940.7771874</v>
      </c>
      <c r="BU87" s="86">
        <f t="shared" si="130"/>
        <v>12443295.160037</v>
      </c>
      <c r="BV87" s="86">
        <f t="shared" si="130"/>
        <v>41345408.975234397</v>
      </c>
      <c r="BW87" s="102">
        <f t="shared" si="130"/>
        <v>767077.15320081695</v>
      </c>
      <c r="BX87" s="263">
        <f t="shared" si="150"/>
        <v>67451644.912458792</v>
      </c>
      <c r="BY87" s="369"/>
      <c r="BZ87" s="86">
        <f t="shared" si="131"/>
        <v>13662940.7771874</v>
      </c>
      <c r="CA87" s="86">
        <f t="shared" si="131"/>
        <v>12443295.160037</v>
      </c>
      <c r="CB87" s="86">
        <f t="shared" si="131"/>
        <v>41345408.975234397</v>
      </c>
      <c r="CC87" s="102">
        <f t="shared" si="131"/>
        <v>767077.15320081695</v>
      </c>
      <c r="CD87" s="263">
        <f t="shared" si="151"/>
        <v>67451644.912458792</v>
      </c>
      <c r="CE87" s="369"/>
      <c r="CF87" s="86">
        <f t="shared" si="132"/>
        <v>13662940.7771874</v>
      </c>
      <c r="CG87" s="86">
        <f t="shared" si="132"/>
        <v>12443295.160037</v>
      </c>
      <c r="CH87" s="86">
        <f t="shared" si="132"/>
        <v>41345408.975234397</v>
      </c>
      <c r="CI87" s="102">
        <f t="shared" si="132"/>
        <v>767077.15320081695</v>
      </c>
      <c r="CJ87" s="263">
        <f t="shared" si="152"/>
        <v>67451644.912458792</v>
      </c>
      <c r="CK87" s="369"/>
      <c r="CL87" s="86">
        <f t="shared" si="133"/>
        <v>13662940.7771874</v>
      </c>
      <c r="CM87" s="86">
        <f t="shared" si="133"/>
        <v>12443295.160037</v>
      </c>
      <c r="CN87" s="86">
        <f t="shared" si="133"/>
        <v>41345408.975234397</v>
      </c>
      <c r="CO87" s="102">
        <f t="shared" si="133"/>
        <v>767077.15320081695</v>
      </c>
      <c r="CP87" s="263">
        <f t="shared" si="153"/>
        <v>67451644.912458792</v>
      </c>
      <c r="CQ87" s="369"/>
      <c r="CR87" s="86">
        <f t="shared" si="134"/>
        <v>13662940.7771874</v>
      </c>
      <c r="CS87" s="86">
        <f t="shared" si="134"/>
        <v>12443295.160037</v>
      </c>
      <c r="CT87" s="86">
        <f t="shared" si="134"/>
        <v>41345408.975234397</v>
      </c>
      <c r="CU87" s="102">
        <f t="shared" si="134"/>
        <v>767077.15320081695</v>
      </c>
      <c r="CV87" s="263">
        <f t="shared" si="154"/>
        <v>67451644.912458792</v>
      </c>
      <c r="CW87" s="369"/>
      <c r="CX87" s="86">
        <f t="shared" si="135"/>
        <v>13662940.7771874</v>
      </c>
      <c r="CY87" s="86">
        <f t="shared" si="135"/>
        <v>12443295.160037</v>
      </c>
      <c r="CZ87" s="86">
        <f t="shared" si="135"/>
        <v>41345408.975234397</v>
      </c>
      <c r="DA87" s="102">
        <f t="shared" si="135"/>
        <v>767077.15320081695</v>
      </c>
      <c r="DB87" s="263">
        <f t="shared" si="155"/>
        <v>67451644.912458792</v>
      </c>
      <c r="DC87" s="369"/>
      <c r="DD87" s="86">
        <f t="shared" si="136"/>
        <v>13662940.7771874</v>
      </c>
      <c r="DE87" s="86">
        <f t="shared" si="136"/>
        <v>12443295.160037</v>
      </c>
      <c r="DF87" s="86">
        <f t="shared" si="136"/>
        <v>41345408.975234397</v>
      </c>
      <c r="DG87" s="102">
        <f t="shared" si="136"/>
        <v>767077.15320081695</v>
      </c>
      <c r="DH87" s="263">
        <f t="shared" si="156"/>
        <v>67451644.912458792</v>
      </c>
      <c r="DI87" s="369"/>
      <c r="DJ87" s="86">
        <f t="shared" si="137"/>
        <v>13662940.7771874</v>
      </c>
      <c r="DK87" s="86">
        <f t="shared" si="137"/>
        <v>12443295.160037</v>
      </c>
      <c r="DL87" s="86">
        <f t="shared" si="137"/>
        <v>41345408.975234397</v>
      </c>
      <c r="DM87" s="102">
        <f t="shared" si="137"/>
        <v>767077.15320081695</v>
      </c>
      <c r="DN87" s="263">
        <f t="shared" si="157"/>
        <v>67451644.912458792</v>
      </c>
      <c r="DO87" s="369"/>
      <c r="DP87" s="86">
        <f t="shared" si="138"/>
        <v>13662940.7771874</v>
      </c>
      <c r="DQ87" s="86">
        <f t="shared" si="138"/>
        <v>12443295.160037</v>
      </c>
      <c r="DR87" s="86">
        <f t="shared" si="138"/>
        <v>41345408.975234397</v>
      </c>
      <c r="DS87" s="102">
        <f t="shared" si="138"/>
        <v>767077.15320081695</v>
      </c>
      <c r="DT87" s="263">
        <f t="shared" si="158"/>
        <v>67451644.912458792</v>
      </c>
    </row>
    <row r="88" spans="1:124" s="241" customFormat="1" x14ac:dyDescent="0.2">
      <c r="A88" s="6"/>
      <c r="B88" s="70">
        <v>25</v>
      </c>
      <c r="C88" s="83" t="s">
        <v>210</v>
      </c>
      <c r="D88" s="90"/>
      <c r="E88" s="369"/>
      <c r="F88" s="86">
        <f t="shared" si="119"/>
        <v>279724434</v>
      </c>
      <c r="G88" s="86">
        <f t="shared" si="119"/>
        <v>0</v>
      </c>
      <c r="H88" s="86">
        <f t="shared" si="119"/>
        <v>0</v>
      </c>
      <c r="I88" s="102">
        <f t="shared" si="119"/>
        <v>0</v>
      </c>
      <c r="J88" s="263">
        <f t="shared" si="139"/>
        <v>279724434</v>
      </c>
      <c r="K88" s="369"/>
      <c r="L88" s="86">
        <f t="shared" si="120"/>
        <v>279724434</v>
      </c>
      <c r="M88" s="86">
        <f t="shared" si="120"/>
        <v>0</v>
      </c>
      <c r="N88" s="86">
        <f t="shared" si="120"/>
        <v>0</v>
      </c>
      <c r="O88" s="102">
        <f t="shared" si="120"/>
        <v>0</v>
      </c>
      <c r="P88" s="263">
        <f t="shared" si="140"/>
        <v>279724434</v>
      </c>
      <c r="Q88" s="369"/>
      <c r="R88" s="86">
        <f t="shared" si="121"/>
        <v>279724434</v>
      </c>
      <c r="S88" s="86">
        <f t="shared" si="121"/>
        <v>0</v>
      </c>
      <c r="T88" s="86">
        <f t="shared" si="121"/>
        <v>0</v>
      </c>
      <c r="U88" s="102">
        <f t="shared" si="121"/>
        <v>0</v>
      </c>
      <c r="V88" s="263">
        <f t="shared" si="141"/>
        <v>279724434</v>
      </c>
      <c r="W88" s="369"/>
      <c r="X88" s="86">
        <f t="shared" si="122"/>
        <v>279724434</v>
      </c>
      <c r="Y88" s="86">
        <f t="shared" si="122"/>
        <v>0</v>
      </c>
      <c r="Z88" s="86">
        <f t="shared" si="122"/>
        <v>0</v>
      </c>
      <c r="AA88" s="102">
        <f t="shared" si="122"/>
        <v>0</v>
      </c>
      <c r="AB88" s="263">
        <f t="shared" si="142"/>
        <v>279724434</v>
      </c>
      <c r="AC88" s="369"/>
      <c r="AD88" s="86">
        <f t="shared" si="123"/>
        <v>279724434</v>
      </c>
      <c r="AE88" s="86">
        <f t="shared" si="123"/>
        <v>0</v>
      </c>
      <c r="AF88" s="86">
        <f t="shared" si="123"/>
        <v>0</v>
      </c>
      <c r="AG88" s="102">
        <f t="shared" si="123"/>
        <v>0</v>
      </c>
      <c r="AH88" s="263">
        <f t="shared" si="143"/>
        <v>279724434</v>
      </c>
      <c r="AI88" s="369"/>
      <c r="AJ88" s="86">
        <f t="shared" si="124"/>
        <v>279724434</v>
      </c>
      <c r="AK88" s="86">
        <f t="shared" si="124"/>
        <v>0</v>
      </c>
      <c r="AL88" s="86">
        <f t="shared" si="124"/>
        <v>0</v>
      </c>
      <c r="AM88" s="102">
        <f t="shared" si="124"/>
        <v>0</v>
      </c>
      <c r="AN88" s="263">
        <f t="shared" si="144"/>
        <v>279724434</v>
      </c>
      <c r="AO88" s="369"/>
      <c r="AP88" s="86">
        <f t="shared" si="125"/>
        <v>279724434</v>
      </c>
      <c r="AQ88" s="86">
        <f t="shared" si="125"/>
        <v>0</v>
      </c>
      <c r="AR88" s="86">
        <f t="shared" si="125"/>
        <v>0</v>
      </c>
      <c r="AS88" s="102">
        <f t="shared" si="125"/>
        <v>0</v>
      </c>
      <c r="AT88" s="263">
        <f t="shared" si="145"/>
        <v>279724434</v>
      </c>
      <c r="AU88" s="369"/>
      <c r="AV88" s="86">
        <f t="shared" si="126"/>
        <v>279724434</v>
      </c>
      <c r="AW88" s="86">
        <f t="shared" si="126"/>
        <v>0</v>
      </c>
      <c r="AX88" s="86">
        <f t="shared" si="126"/>
        <v>0</v>
      </c>
      <c r="AY88" s="102">
        <f t="shared" si="126"/>
        <v>0</v>
      </c>
      <c r="AZ88" s="263">
        <f t="shared" si="146"/>
        <v>279724434</v>
      </c>
      <c r="BA88" s="369"/>
      <c r="BB88" s="86">
        <f t="shared" si="127"/>
        <v>279724434</v>
      </c>
      <c r="BC88" s="86">
        <f t="shared" si="127"/>
        <v>0</v>
      </c>
      <c r="BD88" s="86">
        <f t="shared" si="127"/>
        <v>0</v>
      </c>
      <c r="BE88" s="102">
        <f t="shared" si="127"/>
        <v>0</v>
      </c>
      <c r="BF88" s="263">
        <f t="shared" si="147"/>
        <v>279724434</v>
      </c>
      <c r="BG88" s="369"/>
      <c r="BH88" s="86">
        <f t="shared" si="128"/>
        <v>279724434</v>
      </c>
      <c r="BI88" s="86">
        <f t="shared" si="128"/>
        <v>0</v>
      </c>
      <c r="BJ88" s="86">
        <f t="shared" si="128"/>
        <v>0</v>
      </c>
      <c r="BK88" s="102">
        <f t="shared" si="128"/>
        <v>0</v>
      </c>
      <c r="BL88" s="263">
        <f t="shared" si="148"/>
        <v>279724434</v>
      </c>
      <c r="BM88" s="369"/>
      <c r="BN88" s="86">
        <f t="shared" si="129"/>
        <v>279724434</v>
      </c>
      <c r="BO88" s="86">
        <f t="shared" si="129"/>
        <v>0</v>
      </c>
      <c r="BP88" s="86">
        <f t="shared" si="129"/>
        <v>0</v>
      </c>
      <c r="BQ88" s="102">
        <f t="shared" si="129"/>
        <v>0</v>
      </c>
      <c r="BR88" s="263">
        <f t="shared" si="149"/>
        <v>279724434</v>
      </c>
      <c r="BS88" s="369"/>
      <c r="BT88" s="86">
        <f t="shared" si="130"/>
        <v>279724434</v>
      </c>
      <c r="BU88" s="86">
        <f t="shared" si="130"/>
        <v>0</v>
      </c>
      <c r="BV88" s="86">
        <f t="shared" si="130"/>
        <v>0</v>
      </c>
      <c r="BW88" s="102">
        <f t="shared" si="130"/>
        <v>0</v>
      </c>
      <c r="BX88" s="263">
        <f t="shared" si="150"/>
        <v>279724434</v>
      </c>
      <c r="BY88" s="369"/>
      <c r="BZ88" s="86">
        <f t="shared" si="131"/>
        <v>279724434</v>
      </c>
      <c r="CA88" s="86">
        <f t="shared" si="131"/>
        <v>0</v>
      </c>
      <c r="CB88" s="86">
        <f t="shared" si="131"/>
        <v>0</v>
      </c>
      <c r="CC88" s="102">
        <f t="shared" si="131"/>
        <v>0</v>
      </c>
      <c r="CD88" s="263">
        <f t="shared" si="151"/>
        <v>279724434</v>
      </c>
      <c r="CE88" s="369"/>
      <c r="CF88" s="86">
        <f t="shared" si="132"/>
        <v>279724434</v>
      </c>
      <c r="CG88" s="86">
        <f t="shared" si="132"/>
        <v>0</v>
      </c>
      <c r="CH88" s="86">
        <f t="shared" si="132"/>
        <v>0</v>
      </c>
      <c r="CI88" s="102">
        <f t="shared" si="132"/>
        <v>0</v>
      </c>
      <c r="CJ88" s="263">
        <f t="shared" si="152"/>
        <v>279724434</v>
      </c>
      <c r="CK88" s="369"/>
      <c r="CL88" s="86">
        <f t="shared" si="133"/>
        <v>279724434</v>
      </c>
      <c r="CM88" s="86">
        <f t="shared" si="133"/>
        <v>0</v>
      </c>
      <c r="CN88" s="86">
        <f t="shared" si="133"/>
        <v>0</v>
      </c>
      <c r="CO88" s="102">
        <f t="shared" si="133"/>
        <v>0</v>
      </c>
      <c r="CP88" s="263">
        <f t="shared" si="153"/>
        <v>279724434</v>
      </c>
      <c r="CQ88" s="369"/>
      <c r="CR88" s="86">
        <f t="shared" si="134"/>
        <v>279724434</v>
      </c>
      <c r="CS88" s="86">
        <f t="shared" si="134"/>
        <v>0</v>
      </c>
      <c r="CT88" s="86">
        <f t="shared" si="134"/>
        <v>0</v>
      </c>
      <c r="CU88" s="102">
        <f t="shared" si="134"/>
        <v>0</v>
      </c>
      <c r="CV88" s="263">
        <f t="shared" si="154"/>
        <v>279724434</v>
      </c>
      <c r="CW88" s="369"/>
      <c r="CX88" s="86">
        <f t="shared" si="135"/>
        <v>279724434</v>
      </c>
      <c r="CY88" s="86">
        <f t="shared" si="135"/>
        <v>0</v>
      </c>
      <c r="CZ88" s="86">
        <f t="shared" si="135"/>
        <v>0</v>
      </c>
      <c r="DA88" s="102">
        <f t="shared" si="135"/>
        <v>0</v>
      </c>
      <c r="DB88" s="263">
        <f t="shared" si="155"/>
        <v>279724434</v>
      </c>
      <c r="DC88" s="369"/>
      <c r="DD88" s="86">
        <f t="shared" si="136"/>
        <v>279724434</v>
      </c>
      <c r="DE88" s="86">
        <f t="shared" si="136"/>
        <v>0</v>
      </c>
      <c r="DF88" s="86">
        <f t="shared" si="136"/>
        <v>0</v>
      </c>
      <c r="DG88" s="102">
        <f t="shared" si="136"/>
        <v>0</v>
      </c>
      <c r="DH88" s="263">
        <f t="shared" si="156"/>
        <v>279724434</v>
      </c>
      <c r="DI88" s="369"/>
      <c r="DJ88" s="86">
        <f t="shared" si="137"/>
        <v>279724434</v>
      </c>
      <c r="DK88" s="86">
        <f t="shared" si="137"/>
        <v>0</v>
      </c>
      <c r="DL88" s="86">
        <f t="shared" si="137"/>
        <v>0</v>
      </c>
      <c r="DM88" s="102">
        <f t="shared" si="137"/>
        <v>0</v>
      </c>
      <c r="DN88" s="263">
        <f t="shared" si="157"/>
        <v>279724434</v>
      </c>
      <c r="DO88" s="369"/>
      <c r="DP88" s="86">
        <f t="shared" si="138"/>
        <v>279724434</v>
      </c>
      <c r="DQ88" s="86">
        <f t="shared" si="138"/>
        <v>0</v>
      </c>
      <c r="DR88" s="86">
        <f t="shared" si="138"/>
        <v>0</v>
      </c>
      <c r="DS88" s="102">
        <f t="shared" si="138"/>
        <v>0</v>
      </c>
      <c r="DT88" s="263">
        <f t="shared" si="158"/>
        <v>279724434</v>
      </c>
    </row>
    <row r="89" spans="1:124" s="6" customFormat="1" x14ac:dyDescent="0.2">
      <c r="B89" s="132">
        <v>26</v>
      </c>
      <c r="C89" s="133" t="s">
        <v>211</v>
      </c>
      <c r="D89" s="90"/>
      <c r="E89" s="369"/>
      <c r="F89" s="86">
        <f t="shared" si="119"/>
        <v>8372438.2566405702</v>
      </c>
      <c r="G89" s="86">
        <f t="shared" si="119"/>
        <v>2172665.08338243</v>
      </c>
      <c r="H89" s="86">
        <f t="shared" si="119"/>
        <v>15110212.414102601</v>
      </c>
      <c r="I89" s="102">
        <f t="shared" si="119"/>
        <v>278805.25137804798</v>
      </c>
      <c r="J89" s="263">
        <f t="shared" si="139"/>
        <v>25655315.754125603</v>
      </c>
      <c r="K89" s="369"/>
      <c r="L89" s="86">
        <f t="shared" si="120"/>
        <v>8372438.2566405702</v>
      </c>
      <c r="M89" s="86">
        <f t="shared" si="120"/>
        <v>2172665.08338243</v>
      </c>
      <c r="N89" s="86">
        <f t="shared" si="120"/>
        <v>15110212.414102601</v>
      </c>
      <c r="O89" s="102">
        <f t="shared" si="120"/>
        <v>278805.25137804798</v>
      </c>
      <c r="P89" s="263">
        <f t="shared" si="140"/>
        <v>25655315.754125603</v>
      </c>
      <c r="Q89" s="369"/>
      <c r="R89" s="86">
        <f t="shared" si="121"/>
        <v>8372438.2566405702</v>
      </c>
      <c r="S89" s="86">
        <f t="shared" si="121"/>
        <v>2172665.08338243</v>
      </c>
      <c r="T89" s="86">
        <f t="shared" si="121"/>
        <v>15110212.414102601</v>
      </c>
      <c r="U89" s="102">
        <f t="shared" si="121"/>
        <v>278805.25137804798</v>
      </c>
      <c r="V89" s="263">
        <f t="shared" si="141"/>
        <v>25655315.754125603</v>
      </c>
      <c r="W89" s="369"/>
      <c r="X89" s="86">
        <f t="shared" si="122"/>
        <v>8372438.2566405702</v>
      </c>
      <c r="Y89" s="86">
        <f t="shared" si="122"/>
        <v>2172665.08338243</v>
      </c>
      <c r="Z89" s="86">
        <f t="shared" si="122"/>
        <v>15110212.414102601</v>
      </c>
      <c r="AA89" s="102">
        <f t="shared" si="122"/>
        <v>278805.25137804798</v>
      </c>
      <c r="AB89" s="263">
        <f t="shared" si="142"/>
        <v>25655315.754125603</v>
      </c>
      <c r="AC89" s="369"/>
      <c r="AD89" s="86">
        <f t="shared" si="123"/>
        <v>8372438.2566405702</v>
      </c>
      <c r="AE89" s="86">
        <f t="shared" si="123"/>
        <v>2172665.08338243</v>
      </c>
      <c r="AF89" s="86">
        <f t="shared" si="123"/>
        <v>15110212.414102601</v>
      </c>
      <c r="AG89" s="102">
        <f t="shared" si="123"/>
        <v>278805.25137804798</v>
      </c>
      <c r="AH89" s="263">
        <f t="shared" si="143"/>
        <v>25655315.754125603</v>
      </c>
      <c r="AI89" s="369"/>
      <c r="AJ89" s="86">
        <f t="shared" si="124"/>
        <v>8372438.2566405702</v>
      </c>
      <c r="AK89" s="86">
        <f t="shared" si="124"/>
        <v>2172665.08338243</v>
      </c>
      <c r="AL89" s="86">
        <f t="shared" si="124"/>
        <v>15110212.414102601</v>
      </c>
      <c r="AM89" s="102">
        <f t="shared" si="124"/>
        <v>278805.25137804798</v>
      </c>
      <c r="AN89" s="263">
        <f t="shared" si="144"/>
        <v>25655315.754125603</v>
      </c>
      <c r="AO89" s="369"/>
      <c r="AP89" s="86">
        <f t="shared" si="125"/>
        <v>8372438.2566405702</v>
      </c>
      <c r="AQ89" s="86">
        <f t="shared" si="125"/>
        <v>2172665.08338243</v>
      </c>
      <c r="AR89" s="86">
        <f t="shared" si="125"/>
        <v>15110212.414102601</v>
      </c>
      <c r="AS89" s="102">
        <f t="shared" si="125"/>
        <v>278805.25137804798</v>
      </c>
      <c r="AT89" s="263">
        <f t="shared" si="145"/>
        <v>25655315.754125603</v>
      </c>
      <c r="AU89" s="369"/>
      <c r="AV89" s="86">
        <f t="shared" si="126"/>
        <v>8372438.2566405702</v>
      </c>
      <c r="AW89" s="86">
        <f t="shared" si="126"/>
        <v>2172665.08338243</v>
      </c>
      <c r="AX89" s="86">
        <f t="shared" si="126"/>
        <v>15110212.414102601</v>
      </c>
      <c r="AY89" s="102">
        <f t="shared" si="126"/>
        <v>278805.25137804798</v>
      </c>
      <c r="AZ89" s="263">
        <f t="shared" si="146"/>
        <v>25655315.754125603</v>
      </c>
      <c r="BA89" s="369"/>
      <c r="BB89" s="86">
        <f t="shared" si="127"/>
        <v>8372438.2566405702</v>
      </c>
      <c r="BC89" s="86">
        <f t="shared" si="127"/>
        <v>2172665.08338243</v>
      </c>
      <c r="BD89" s="86">
        <f t="shared" si="127"/>
        <v>15110212.414102601</v>
      </c>
      <c r="BE89" s="102">
        <f t="shared" si="127"/>
        <v>278805.25137804798</v>
      </c>
      <c r="BF89" s="263">
        <f t="shared" si="147"/>
        <v>25655315.754125603</v>
      </c>
      <c r="BG89" s="369"/>
      <c r="BH89" s="86">
        <f t="shared" si="128"/>
        <v>8372438.2566405702</v>
      </c>
      <c r="BI89" s="86">
        <f t="shared" si="128"/>
        <v>2172665.08338243</v>
      </c>
      <c r="BJ89" s="86">
        <f t="shared" si="128"/>
        <v>15110212.414102601</v>
      </c>
      <c r="BK89" s="102">
        <f t="shared" si="128"/>
        <v>278805.25137804798</v>
      </c>
      <c r="BL89" s="263">
        <f t="shared" si="148"/>
        <v>25655315.754125603</v>
      </c>
      <c r="BM89" s="369"/>
      <c r="BN89" s="86">
        <f t="shared" si="129"/>
        <v>8372438.2566405702</v>
      </c>
      <c r="BO89" s="86">
        <f t="shared" si="129"/>
        <v>2172665.08338243</v>
      </c>
      <c r="BP89" s="86">
        <f t="shared" si="129"/>
        <v>15110212.414102601</v>
      </c>
      <c r="BQ89" s="102">
        <f t="shared" si="129"/>
        <v>278805.25137804798</v>
      </c>
      <c r="BR89" s="263">
        <f t="shared" si="149"/>
        <v>25655315.754125603</v>
      </c>
      <c r="BS89" s="369"/>
      <c r="BT89" s="86">
        <f t="shared" si="130"/>
        <v>8372438.2566405702</v>
      </c>
      <c r="BU89" s="86">
        <f t="shared" si="130"/>
        <v>2172665.08338243</v>
      </c>
      <c r="BV89" s="86">
        <f t="shared" si="130"/>
        <v>15110212.414102601</v>
      </c>
      <c r="BW89" s="102">
        <f t="shared" si="130"/>
        <v>278805.25137804798</v>
      </c>
      <c r="BX89" s="263">
        <f t="shared" si="150"/>
        <v>25655315.754125603</v>
      </c>
      <c r="BY89" s="369"/>
      <c r="BZ89" s="86">
        <f t="shared" si="131"/>
        <v>8372438.2566405702</v>
      </c>
      <c r="CA89" s="86">
        <f t="shared" si="131"/>
        <v>2172665.08338243</v>
      </c>
      <c r="CB89" s="86">
        <f t="shared" si="131"/>
        <v>15110212.414102601</v>
      </c>
      <c r="CC89" s="102">
        <f t="shared" si="131"/>
        <v>278805.25137804798</v>
      </c>
      <c r="CD89" s="263">
        <f t="shared" si="151"/>
        <v>25655315.754125603</v>
      </c>
      <c r="CE89" s="369"/>
      <c r="CF89" s="86">
        <f t="shared" si="132"/>
        <v>8372438.2566405702</v>
      </c>
      <c r="CG89" s="86">
        <f t="shared" si="132"/>
        <v>2172665.08338243</v>
      </c>
      <c r="CH89" s="86">
        <f t="shared" si="132"/>
        <v>15110212.414102601</v>
      </c>
      <c r="CI89" s="102">
        <f t="shared" si="132"/>
        <v>278805.25137804798</v>
      </c>
      <c r="CJ89" s="263">
        <f t="shared" si="152"/>
        <v>25655315.754125603</v>
      </c>
      <c r="CK89" s="369"/>
      <c r="CL89" s="86">
        <f t="shared" si="133"/>
        <v>8372438.2566405702</v>
      </c>
      <c r="CM89" s="86">
        <f t="shared" si="133"/>
        <v>2172665.08338243</v>
      </c>
      <c r="CN89" s="86">
        <f t="shared" si="133"/>
        <v>15110212.414102601</v>
      </c>
      <c r="CO89" s="102">
        <f t="shared" si="133"/>
        <v>278805.25137804798</v>
      </c>
      <c r="CP89" s="263">
        <f t="shared" si="153"/>
        <v>25655315.754125603</v>
      </c>
      <c r="CQ89" s="369"/>
      <c r="CR89" s="86">
        <f t="shared" si="134"/>
        <v>8372438.2566405702</v>
      </c>
      <c r="CS89" s="86">
        <f t="shared" si="134"/>
        <v>2172665.08338243</v>
      </c>
      <c r="CT89" s="86">
        <f t="shared" si="134"/>
        <v>15110212.414102601</v>
      </c>
      <c r="CU89" s="102">
        <f t="shared" si="134"/>
        <v>278805.25137804798</v>
      </c>
      <c r="CV89" s="263">
        <f t="shared" si="154"/>
        <v>25655315.754125603</v>
      </c>
      <c r="CW89" s="369"/>
      <c r="CX89" s="86">
        <f t="shared" si="135"/>
        <v>8372438.2566405702</v>
      </c>
      <c r="CY89" s="86">
        <f t="shared" si="135"/>
        <v>2172665.08338243</v>
      </c>
      <c r="CZ89" s="86">
        <f t="shared" si="135"/>
        <v>15110212.414102601</v>
      </c>
      <c r="DA89" s="102">
        <f t="shared" si="135"/>
        <v>278805.25137804798</v>
      </c>
      <c r="DB89" s="263">
        <f t="shared" si="155"/>
        <v>25655315.754125603</v>
      </c>
      <c r="DC89" s="369"/>
      <c r="DD89" s="86">
        <f t="shared" si="136"/>
        <v>8372438.2566405702</v>
      </c>
      <c r="DE89" s="86">
        <f t="shared" si="136"/>
        <v>2172665.08338243</v>
      </c>
      <c r="DF89" s="86">
        <f t="shared" si="136"/>
        <v>15110212.414102601</v>
      </c>
      <c r="DG89" s="102">
        <f t="shared" si="136"/>
        <v>278805.25137804798</v>
      </c>
      <c r="DH89" s="263">
        <f t="shared" si="156"/>
        <v>25655315.754125603</v>
      </c>
      <c r="DI89" s="369"/>
      <c r="DJ89" s="86">
        <f t="shared" si="137"/>
        <v>8372438.2566405702</v>
      </c>
      <c r="DK89" s="86">
        <f t="shared" si="137"/>
        <v>2172665.08338243</v>
      </c>
      <c r="DL89" s="86">
        <f t="shared" si="137"/>
        <v>15110212.414102601</v>
      </c>
      <c r="DM89" s="102">
        <f t="shared" si="137"/>
        <v>278805.25137804798</v>
      </c>
      <c r="DN89" s="263">
        <f t="shared" si="157"/>
        <v>25655315.754125603</v>
      </c>
      <c r="DO89" s="369"/>
      <c r="DP89" s="86">
        <f t="shared" si="138"/>
        <v>8372438.2566405702</v>
      </c>
      <c r="DQ89" s="86">
        <f t="shared" si="138"/>
        <v>2172665.08338243</v>
      </c>
      <c r="DR89" s="86">
        <f t="shared" si="138"/>
        <v>15110212.414102601</v>
      </c>
      <c r="DS89" s="102">
        <f t="shared" si="138"/>
        <v>278805.25137804798</v>
      </c>
      <c r="DT89" s="263">
        <f t="shared" si="158"/>
        <v>25655315.754125603</v>
      </c>
    </row>
    <row r="90" spans="1:124" s="241" customFormat="1" x14ac:dyDescent="0.2">
      <c r="B90" s="390">
        <v>30</v>
      </c>
      <c r="C90" s="391" t="s">
        <v>212</v>
      </c>
      <c r="D90" s="370"/>
      <c r="E90" s="366"/>
      <c r="F90" s="371"/>
      <c r="G90" s="371"/>
      <c r="H90" s="371"/>
      <c r="I90" s="392"/>
      <c r="J90" s="368">
        <f>SUM(J91:J95)</f>
        <v>646675598.5419445</v>
      </c>
      <c r="K90" s="366"/>
      <c r="L90" s="371"/>
      <c r="M90" s="371"/>
      <c r="N90" s="371"/>
      <c r="O90" s="392"/>
      <c r="P90" s="368">
        <f>SUM(P91:P95)</f>
        <v>395667772.36055279</v>
      </c>
      <c r="Q90" s="366"/>
      <c r="R90" s="371"/>
      <c r="S90" s="371"/>
      <c r="T90" s="371"/>
      <c r="U90" s="392"/>
      <c r="V90" s="368">
        <f>SUM(V91:V95)</f>
        <v>395667772.36055279</v>
      </c>
      <c r="W90" s="366"/>
      <c r="X90" s="371"/>
      <c r="Y90" s="371"/>
      <c r="Z90" s="371"/>
      <c r="AA90" s="392"/>
      <c r="AB90" s="368">
        <f>SUM(AB91:AB95)</f>
        <v>395667772.36055279</v>
      </c>
      <c r="AC90" s="366"/>
      <c r="AD90" s="371"/>
      <c r="AE90" s="371"/>
      <c r="AF90" s="371"/>
      <c r="AG90" s="392"/>
      <c r="AH90" s="368">
        <f>SUM(AH91:AH95)</f>
        <v>395667772.36055279</v>
      </c>
      <c r="AI90" s="366"/>
      <c r="AJ90" s="371"/>
      <c r="AK90" s="371"/>
      <c r="AL90" s="371"/>
      <c r="AM90" s="392"/>
      <c r="AN90" s="368">
        <f>SUM(AN91:AN95)</f>
        <v>395667772.36055279</v>
      </c>
      <c r="AO90" s="366"/>
      <c r="AP90" s="371"/>
      <c r="AQ90" s="371"/>
      <c r="AR90" s="371"/>
      <c r="AS90" s="392"/>
      <c r="AT90" s="368">
        <f>SUM(AT91:AT95)</f>
        <v>395667772.36055279</v>
      </c>
      <c r="AU90" s="366"/>
      <c r="AV90" s="371"/>
      <c r="AW90" s="371"/>
      <c r="AX90" s="371"/>
      <c r="AY90" s="392"/>
      <c r="AZ90" s="368">
        <f>SUM(AZ91:AZ95)</f>
        <v>395667772.36055279</v>
      </c>
      <c r="BA90" s="366"/>
      <c r="BB90" s="371"/>
      <c r="BC90" s="371"/>
      <c r="BD90" s="371"/>
      <c r="BE90" s="392"/>
      <c r="BF90" s="368">
        <f>SUM(BF91:BF95)</f>
        <v>395667772.36055279</v>
      </c>
      <c r="BG90" s="366"/>
      <c r="BH90" s="371"/>
      <c r="BI90" s="371"/>
      <c r="BJ90" s="371"/>
      <c r="BK90" s="392"/>
      <c r="BL90" s="368">
        <f>SUM(BL91:BL95)</f>
        <v>395667772.36055279</v>
      </c>
      <c r="BM90" s="366"/>
      <c r="BN90" s="371"/>
      <c r="BO90" s="371"/>
      <c r="BP90" s="371"/>
      <c r="BQ90" s="392"/>
      <c r="BR90" s="368">
        <f>SUM(BR91:BR95)</f>
        <v>395667772.36055279</v>
      </c>
      <c r="BS90" s="366"/>
      <c r="BT90" s="371"/>
      <c r="BU90" s="371"/>
      <c r="BV90" s="371"/>
      <c r="BW90" s="392"/>
      <c r="BX90" s="368">
        <f>SUM(BX91:BX95)</f>
        <v>395667772.36055279</v>
      </c>
      <c r="BY90" s="366"/>
      <c r="BZ90" s="371"/>
      <c r="CA90" s="371"/>
      <c r="CB90" s="371"/>
      <c r="CC90" s="392"/>
      <c r="CD90" s="368">
        <f>SUM(CD91:CD95)</f>
        <v>395667772.36055279</v>
      </c>
      <c r="CE90" s="366"/>
      <c r="CF90" s="371"/>
      <c r="CG90" s="371"/>
      <c r="CH90" s="371"/>
      <c r="CI90" s="392"/>
      <c r="CJ90" s="368">
        <f>SUM(CJ91:CJ95)</f>
        <v>395667772.36055279</v>
      </c>
      <c r="CK90" s="366"/>
      <c r="CL90" s="371"/>
      <c r="CM90" s="371"/>
      <c r="CN90" s="371"/>
      <c r="CO90" s="392"/>
      <c r="CP90" s="368">
        <f>SUM(CP91:CP95)</f>
        <v>395667772.36055279</v>
      </c>
      <c r="CQ90" s="366"/>
      <c r="CR90" s="371"/>
      <c r="CS90" s="371"/>
      <c r="CT90" s="371"/>
      <c r="CU90" s="392"/>
      <c r="CV90" s="368">
        <f>SUM(CV91:CV95)</f>
        <v>395667772.36055279</v>
      </c>
      <c r="CW90" s="366"/>
      <c r="CX90" s="371"/>
      <c r="CY90" s="371"/>
      <c r="CZ90" s="371"/>
      <c r="DA90" s="392"/>
      <c r="DB90" s="368">
        <f>SUM(DB91:DB95)</f>
        <v>395667772.36055279</v>
      </c>
      <c r="DC90" s="366"/>
      <c r="DD90" s="371"/>
      <c r="DE90" s="371"/>
      <c r="DF90" s="371"/>
      <c r="DG90" s="392"/>
      <c r="DH90" s="368">
        <f>SUM(DH91:DH95)</f>
        <v>395667772.36055279</v>
      </c>
      <c r="DI90" s="366"/>
      <c r="DJ90" s="371"/>
      <c r="DK90" s="371"/>
      <c r="DL90" s="371"/>
      <c r="DM90" s="392"/>
      <c r="DN90" s="368">
        <f>SUM(DN91:DN95)</f>
        <v>395667772.36055279</v>
      </c>
      <c r="DO90" s="366"/>
      <c r="DP90" s="371"/>
      <c r="DQ90" s="371"/>
      <c r="DR90" s="371"/>
      <c r="DS90" s="392"/>
      <c r="DT90" s="368">
        <f>SUM(DT91:DT95)</f>
        <v>395667772.36055279</v>
      </c>
    </row>
    <row r="91" spans="1:124" s="6" customFormat="1" x14ac:dyDescent="0.2">
      <c r="B91" s="95">
        <v>31</v>
      </c>
      <c r="C91" s="134" t="s">
        <v>213</v>
      </c>
      <c r="D91" s="13"/>
      <c r="E91" s="13"/>
      <c r="F91" s="86"/>
      <c r="G91" s="86"/>
      <c r="H91" s="86"/>
      <c r="I91" s="135"/>
      <c r="J91" s="259">
        <f>G82*'SFR Relationships'!$D$36*I82/J81/'SFR Relationships'!$D$31/'SFR Relationships'!$D$32+H82*'SFR Relationships'!$D$34</f>
        <v>144048844.69255552</v>
      </c>
      <c r="K91" s="13"/>
      <c r="L91" s="86"/>
      <c r="M91" s="86"/>
      <c r="N91" s="86"/>
      <c r="O91" s="135"/>
      <c r="P91" s="259">
        <f>M82*'SFR Relationships'!$D$36*O82/P81/'SFR Relationships'!$D$31/'SFR Relationships'!$D$32+N82*'SFR Relationships'!$D$34</f>
        <v>87885994.693167463</v>
      </c>
      <c r="Q91" s="13"/>
      <c r="R91" s="86"/>
      <c r="S91" s="86"/>
      <c r="T91" s="86"/>
      <c r="U91" s="135"/>
      <c r="V91" s="259">
        <f>S82*'SFR Relationships'!$D$36*U82/V81/'SFR Relationships'!$D$31/'SFR Relationships'!$D$32+T82*'SFR Relationships'!$D$34</f>
        <v>87885994.693167463</v>
      </c>
      <c r="W91" s="13"/>
      <c r="X91" s="86"/>
      <c r="Y91" s="86"/>
      <c r="Z91" s="86"/>
      <c r="AA91" s="135"/>
      <c r="AB91" s="259">
        <f>Y82*'SFR Relationships'!$D$36*AA82/AB81/'SFR Relationships'!$D$31/'SFR Relationships'!$D$32+Z82*'SFR Relationships'!$D$34</f>
        <v>87885994.693167463</v>
      </c>
      <c r="AC91" s="13"/>
      <c r="AD91" s="86"/>
      <c r="AE91" s="86"/>
      <c r="AF91" s="86"/>
      <c r="AG91" s="135"/>
      <c r="AH91" s="259">
        <f>AE82*'SFR Relationships'!$D$36*AG82/AH81/'SFR Relationships'!$D$31/'SFR Relationships'!$D$32+AF82*'SFR Relationships'!$D$34</f>
        <v>87885994.693167463</v>
      </c>
      <c r="AI91" s="13"/>
      <c r="AJ91" s="86"/>
      <c r="AK91" s="86"/>
      <c r="AL91" s="86"/>
      <c r="AM91" s="135"/>
      <c r="AN91" s="259">
        <f>AK82*'SFR Relationships'!$D$36*AM82/AN81/'SFR Relationships'!$D$31/'SFR Relationships'!$D$32+AL82*'SFR Relationships'!$D$34</f>
        <v>87885994.693167463</v>
      </c>
      <c r="AO91" s="13"/>
      <c r="AP91" s="86"/>
      <c r="AQ91" s="86"/>
      <c r="AR91" s="86"/>
      <c r="AS91" s="135"/>
      <c r="AT91" s="259">
        <f>AQ82*'SFR Relationships'!$D$36*AS82/AT81/'SFR Relationships'!$D$31/'SFR Relationships'!$D$32+AR82*'SFR Relationships'!$D$34</f>
        <v>87885994.693167463</v>
      </c>
      <c r="AU91" s="13"/>
      <c r="AV91" s="86"/>
      <c r="AW91" s="86"/>
      <c r="AX91" s="86"/>
      <c r="AY91" s="135"/>
      <c r="AZ91" s="259">
        <f>AW82*'SFR Relationships'!$D$36*AY82/AZ81/'SFR Relationships'!$D$31/'SFR Relationships'!$D$32+AX82*'SFR Relationships'!$D$34</f>
        <v>87885994.693167463</v>
      </c>
      <c r="BA91" s="13"/>
      <c r="BB91" s="86"/>
      <c r="BC91" s="86"/>
      <c r="BD91" s="86"/>
      <c r="BE91" s="135"/>
      <c r="BF91" s="259">
        <f>BC82*'SFR Relationships'!$D$36*BE82/BF81/'SFR Relationships'!$D$31/'SFR Relationships'!$D$32+BD82*'SFR Relationships'!$D$34</f>
        <v>87885994.693167463</v>
      </c>
      <c r="BG91" s="13"/>
      <c r="BH91" s="86"/>
      <c r="BI91" s="86"/>
      <c r="BJ91" s="86"/>
      <c r="BK91" s="135"/>
      <c r="BL91" s="259">
        <f>BI82*'SFR Relationships'!$D$36*BK82/BL81/'SFR Relationships'!$D$31/'SFR Relationships'!$D$32+BJ82*'SFR Relationships'!$D$34</f>
        <v>87885994.693167463</v>
      </c>
      <c r="BM91" s="13"/>
      <c r="BN91" s="86"/>
      <c r="BO91" s="86"/>
      <c r="BP91" s="86"/>
      <c r="BQ91" s="135"/>
      <c r="BR91" s="259">
        <f>BO82*'SFR Relationships'!$D$36*BQ82/BR81/'SFR Relationships'!$D$31/'SFR Relationships'!$D$32+BP82*'SFR Relationships'!$D$34</f>
        <v>87885994.693167463</v>
      </c>
      <c r="BS91" s="13"/>
      <c r="BT91" s="86"/>
      <c r="BU91" s="86"/>
      <c r="BV91" s="86"/>
      <c r="BW91" s="135"/>
      <c r="BX91" s="259">
        <f>BU82*'SFR Relationships'!$D$36*BW82/BX81/'SFR Relationships'!$D$31/'SFR Relationships'!$D$32+BV82*'SFR Relationships'!$D$34</f>
        <v>87885994.693167463</v>
      </c>
      <c r="BY91" s="13"/>
      <c r="BZ91" s="86"/>
      <c r="CA91" s="86"/>
      <c r="CB91" s="86"/>
      <c r="CC91" s="135"/>
      <c r="CD91" s="259">
        <f>CA82*'SFR Relationships'!$D$36*CC82/CD81/'SFR Relationships'!$D$31/'SFR Relationships'!$D$32+CB82*'SFR Relationships'!$D$34</f>
        <v>87885994.693167463</v>
      </c>
      <c r="CE91" s="13"/>
      <c r="CF91" s="86"/>
      <c r="CG91" s="86"/>
      <c r="CH91" s="86"/>
      <c r="CI91" s="135"/>
      <c r="CJ91" s="259">
        <f>CG82*'SFR Relationships'!$D$36*CI82/CJ81/'SFR Relationships'!$D$31/'SFR Relationships'!$D$32+CH82*'SFR Relationships'!$D$34</f>
        <v>87885994.693167463</v>
      </c>
      <c r="CK91" s="13"/>
      <c r="CL91" s="86"/>
      <c r="CM91" s="86"/>
      <c r="CN91" s="86"/>
      <c r="CO91" s="135"/>
      <c r="CP91" s="259">
        <f>CM82*'SFR Relationships'!$D$36*CO82/CP81/'SFR Relationships'!$D$31/'SFR Relationships'!$D$32+CN82*'SFR Relationships'!$D$34</f>
        <v>87885994.693167463</v>
      </c>
      <c r="CQ91" s="13"/>
      <c r="CR91" s="86"/>
      <c r="CS91" s="86"/>
      <c r="CT91" s="86"/>
      <c r="CU91" s="135"/>
      <c r="CV91" s="259">
        <f>CS82*'SFR Relationships'!$D$36*CU82/CV81/'SFR Relationships'!$D$31/'SFR Relationships'!$D$32+CT82*'SFR Relationships'!$D$34</f>
        <v>87885994.693167463</v>
      </c>
      <c r="CW91" s="13"/>
      <c r="CX91" s="86"/>
      <c r="CY91" s="86"/>
      <c r="CZ91" s="86"/>
      <c r="DA91" s="135"/>
      <c r="DB91" s="259">
        <f>CY82*'SFR Relationships'!$D$36*DA82/DB81/'SFR Relationships'!$D$31/'SFR Relationships'!$D$32+CZ82*'SFR Relationships'!$D$34</f>
        <v>87885994.693167463</v>
      </c>
      <c r="DC91" s="13"/>
      <c r="DD91" s="86"/>
      <c r="DE91" s="86"/>
      <c r="DF91" s="86"/>
      <c r="DG91" s="135"/>
      <c r="DH91" s="259">
        <f>DE82*'SFR Relationships'!$D$36*DG82/DH81/'SFR Relationships'!$D$31/'SFR Relationships'!$D$32+DF82*'SFR Relationships'!$D$34</f>
        <v>87885994.693167463</v>
      </c>
      <c r="DI91" s="13"/>
      <c r="DJ91" s="86"/>
      <c r="DK91" s="86"/>
      <c r="DL91" s="86"/>
      <c r="DM91" s="135"/>
      <c r="DN91" s="259">
        <f>DK82*'SFR Relationships'!$D$36*DM82/DN81/'SFR Relationships'!$D$31/'SFR Relationships'!$D$32+DL82*'SFR Relationships'!$D$34</f>
        <v>87885994.693167463</v>
      </c>
      <c r="DO91" s="13"/>
      <c r="DP91" s="86"/>
      <c r="DQ91" s="86"/>
      <c r="DR91" s="86"/>
      <c r="DS91" s="135"/>
      <c r="DT91" s="259">
        <f>DQ82*'SFR Relationships'!$D$36*DS82/DT81/'SFR Relationships'!$D$31/'SFR Relationships'!$D$32+DR82*'SFR Relationships'!$D$34</f>
        <v>87885994.693167463</v>
      </c>
    </row>
    <row r="92" spans="1:124" s="6" customFormat="1" x14ac:dyDescent="0.2">
      <c r="B92" s="95">
        <v>32</v>
      </c>
      <c r="C92" s="134" t="s">
        <v>214</v>
      </c>
      <c r="D92" s="13" t="s">
        <v>215</v>
      </c>
      <c r="E92" s="13"/>
      <c r="F92" s="86"/>
      <c r="G92" s="86"/>
      <c r="H92" s="86"/>
      <c r="I92" s="135"/>
      <c r="J92" s="259">
        <f>H82*'SFR Relationships'!$D$34*'SFR Relationships'!$D$37*J81/'SFR Relationships'!$D$30</f>
        <v>381996634.10832828</v>
      </c>
      <c r="K92" s="13"/>
      <c r="L92" s="86"/>
      <c r="M92" s="86"/>
      <c r="N92" s="86"/>
      <c r="O92" s="135"/>
      <c r="P92" s="259">
        <f>N82*'SFR Relationships'!$D$34*'SFR Relationships'!$D$37*P81/'SFR Relationships'!$D$30</f>
        <v>233914335.45546824</v>
      </c>
      <c r="Q92" s="13"/>
      <c r="R92" s="86"/>
      <c r="S92" s="86"/>
      <c r="T92" s="86"/>
      <c r="U92" s="135"/>
      <c r="V92" s="259">
        <f>T82*'SFR Relationships'!$D$34*'SFR Relationships'!$D$37*V81/'SFR Relationships'!$D$30</f>
        <v>233914335.45546824</v>
      </c>
      <c r="W92" s="13"/>
      <c r="X92" s="86"/>
      <c r="Y92" s="86"/>
      <c r="Z92" s="86"/>
      <c r="AA92" s="135"/>
      <c r="AB92" s="259">
        <f>Z82*'SFR Relationships'!$D$34*'SFR Relationships'!$D$37*AB81/'SFR Relationships'!$D$30</f>
        <v>233914335.45546824</v>
      </c>
      <c r="AC92" s="13"/>
      <c r="AD92" s="86"/>
      <c r="AE92" s="86"/>
      <c r="AF92" s="86"/>
      <c r="AG92" s="135"/>
      <c r="AH92" s="259">
        <f>AF82*'SFR Relationships'!$D$34*'SFR Relationships'!$D$37*AH81/'SFR Relationships'!$D$30</f>
        <v>233914335.45546824</v>
      </c>
      <c r="AI92" s="13"/>
      <c r="AJ92" s="86"/>
      <c r="AK92" s="86"/>
      <c r="AL92" s="86"/>
      <c r="AM92" s="135"/>
      <c r="AN92" s="259">
        <f>AL82*'SFR Relationships'!$D$34*'SFR Relationships'!$D$37*AN81/'SFR Relationships'!$D$30</f>
        <v>233914335.45546824</v>
      </c>
      <c r="AO92" s="13"/>
      <c r="AP92" s="86"/>
      <c r="AQ92" s="86"/>
      <c r="AR92" s="86"/>
      <c r="AS92" s="135"/>
      <c r="AT92" s="259">
        <f>AR82*'SFR Relationships'!$D$34*'SFR Relationships'!$D$37*AT81/'SFR Relationships'!$D$30</f>
        <v>233914335.45546824</v>
      </c>
      <c r="AU92" s="13"/>
      <c r="AV92" s="86"/>
      <c r="AW92" s="86"/>
      <c r="AX92" s="86"/>
      <c r="AY92" s="135"/>
      <c r="AZ92" s="259">
        <f>AX82*'SFR Relationships'!$D$34*'SFR Relationships'!$D$37*AZ81/'SFR Relationships'!$D$30</f>
        <v>233914335.45546824</v>
      </c>
      <c r="BA92" s="13"/>
      <c r="BB92" s="86"/>
      <c r="BC92" s="86"/>
      <c r="BD92" s="86"/>
      <c r="BE92" s="135"/>
      <c r="BF92" s="259">
        <f>BD82*'SFR Relationships'!$D$34*'SFR Relationships'!$D$37*BF81/'SFR Relationships'!$D$30</f>
        <v>233914335.45546824</v>
      </c>
      <c r="BG92" s="13"/>
      <c r="BH92" s="86"/>
      <c r="BI92" s="86"/>
      <c r="BJ92" s="86"/>
      <c r="BK92" s="135"/>
      <c r="BL92" s="259">
        <f>BJ82*'SFR Relationships'!$D$34*'SFR Relationships'!$D$37*BL81/'SFR Relationships'!$D$30</f>
        <v>233914335.45546824</v>
      </c>
      <c r="BM92" s="13"/>
      <c r="BN92" s="86"/>
      <c r="BO92" s="86"/>
      <c r="BP92" s="86"/>
      <c r="BQ92" s="135"/>
      <c r="BR92" s="259">
        <f>BP82*'SFR Relationships'!$D$34*'SFR Relationships'!$D$37*BR81/'SFR Relationships'!$D$30</f>
        <v>233914335.45546824</v>
      </c>
      <c r="BS92" s="13"/>
      <c r="BT92" s="86"/>
      <c r="BU92" s="86"/>
      <c r="BV92" s="86"/>
      <c r="BW92" s="135"/>
      <c r="BX92" s="259">
        <f>BV82*'SFR Relationships'!$D$34*'SFR Relationships'!$D$37*BX81/'SFR Relationships'!$D$30</f>
        <v>233914335.45546824</v>
      </c>
      <c r="BY92" s="13"/>
      <c r="BZ92" s="86"/>
      <c r="CA92" s="86"/>
      <c r="CB92" s="86"/>
      <c r="CC92" s="135"/>
      <c r="CD92" s="259">
        <f>CB82*'SFR Relationships'!$D$34*'SFR Relationships'!$D$37*CD81/'SFR Relationships'!$D$30</f>
        <v>233914335.45546824</v>
      </c>
      <c r="CE92" s="13"/>
      <c r="CF92" s="86"/>
      <c r="CG92" s="86"/>
      <c r="CH92" s="86"/>
      <c r="CI92" s="135"/>
      <c r="CJ92" s="259">
        <f>CH82*'SFR Relationships'!$D$34*'SFR Relationships'!$D$37*CJ81/'SFR Relationships'!$D$30</f>
        <v>233914335.45546824</v>
      </c>
      <c r="CK92" s="13"/>
      <c r="CL92" s="86"/>
      <c r="CM92" s="86"/>
      <c r="CN92" s="86"/>
      <c r="CO92" s="135"/>
      <c r="CP92" s="259">
        <f>CN82*'SFR Relationships'!$D$34*'SFR Relationships'!$D$37*CP81/'SFR Relationships'!$D$30</f>
        <v>233914335.45546824</v>
      </c>
      <c r="CQ92" s="13"/>
      <c r="CR92" s="86"/>
      <c r="CS92" s="86"/>
      <c r="CT92" s="86"/>
      <c r="CU92" s="135"/>
      <c r="CV92" s="259">
        <f>CT82*'SFR Relationships'!$D$34*'SFR Relationships'!$D$37*CV81/'SFR Relationships'!$D$30</f>
        <v>233914335.45546824</v>
      </c>
      <c r="CW92" s="13"/>
      <c r="CX92" s="86"/>
      <c r="CY92" s="86"/>
      <c r="CZ92" s="86"/>
      <c r="DA92" s="135"/>
      <c r="DB92" s="259">
        <f>CZ82*'SFR Relationships'!$D$34*'SFR Relationships'!$D$37*DB81/'SFR Relationships'!$D$30</f>
        <v>233914335.45546824</v>
      </c>
      <c r="DC92" s="13"/>
      <c r="DD92" s="86"/>
      <c r="DE92" s="86"/>
      <c r="DF92" s="86"/>
      <c r="DG92" s="135"/>
      <c r="DH92" s="259">
        <f>DF82*'SFR Relationships'!$D$34*'SFR Relationships'!$D$37*DH81/'SFR Relationships'!$D$30</f>
        <v>233914335.45546824</v>
      </c>
      <c r="DI92" s="13"/>
      <c r="DJ92" s="86"/>
      <c r="DK92" s="86"/>
      <c r="DL92" s="86"/>
      <c r="DM92" s="135"/>
      <c r="DN92" s="259">
        <f>DL82*'SFR Relationships'!$D$34*'SFR Relationships'!$D$37*DN81/'SFR Relationships'!$D$30</f>
        <v>233914335.45546824</v>
      </c>
      <c r="DO92" s="13"/>
      <c r="DP92" s="86"/>
      <c r="DQ92" s="86"/>
      <c r="DR92" s="86"/>
      <c r="DS92" s="135"/>
      <c r="DT92" s="259">
        <f>DR82*'SFR Relationships'!$D$34*'SFR Relationships'!$D$37*DT81/'SFR Relationships'!$D$30</f>
        <v>233914335.45546824</v>
      </c>
    </row>
    <row r="93" spans="1:124" s="6" customFormat="1" x14ac:dyDescent="0.2">
      <c r="B93" s="95">
        <v>33</v>
      </c>
      <c r="C93" s="134" t="s">
        <v>216</v>
      </c>
      <c r="D93" s="13"/>
      <c r="E93" s="13"/>
      <c r="F93" s="86"/>
      <c r="G93" s="86"/>
      <c r="H93" s="86"/>
      <c r="I93" s="135"/>
      <c r="J93" s="259">
        <f>J92*'SFR Relationships'!$D$38</f>
        <v>16070621.323853202</v>
      </c>
      <c r="K93" s="13"/>
      <c r="L93" s="86"/>
      <c r="M93" s="86"/>
      <c r="N93" s="86"/>
      <c r="O93" s="135"/>
      <c r="P93" s="259">
        <f>P92*'SFR Relationships'!$D$38</f>
        <v>9840790.1318302266</v>
      </c>
      <c r="Q93" s="13"/>
      <c r="R93" s="86"/>
      <c r="S93" s="86"/>
      <c r="T93" s="86"/>
      <c r="U93" s="135"/>
      <c r="V93" s="259">
        <f>V92*'SFR Relationships'!$D$38</f>
        <v>9840790.1318302266</v>
      </c>
      <c r="W93" s="13"/>
      <c r="X93" s="86"/>
      <c r="Y93" s="86"/>
      <c r="Z93" s="86"/>
      <c r="AA93" s="135"/>
      <c r="AB93" s="259">
        <f>AB92*'SFR Relationships'!$D$38</f>
        <v>9840790.1318302266</v>
      </c>
      <c r="AC93" s="13"/>
      <c r="AD93" s="86"/>
      <c r="AE93" s="86"/>
      <c r="AF93" s="86"/>
      <c r="AG93" s="135"/>
      <c r="AH93" s="259">
        <f>AH92*'SFR Relationships'!$D$38</f>
        <v>9840790.1318302266</v>
      </c>
      <c r="AI93" s="13"/>
      <c r="AJ93" s="86"/>
      <c r="AK93" s="86"/>
      <c r="AL93" s="86"/>
      <c r="AM93" s="135"/>
      <c r="AN93" s="259">
        <f>AN92*'SFR Relationships'!$D$38</f>
        <v>9840790.1318302266</v>
      </c>
      <c r="AO93" s="13"/>
      <c r="AP93" s="86"/>
      <c r="AQ93" s="86"/>
      <c r="AR93" s="86"/>
      <c r="AS93" s="135"/>
      <c r="AT93" s="259">
        <f>AT92*'SFR Relationships'!$D$38</f>
        <v>9840790.1318302266</v>
      </c>
      <c r="AU93" s="13"/>
      <c r="AV93" s="86"/>
      <c r="AW93" s="86"/>
      <c r="AX93" s="86"/>
      <c r="AY93" s="135"/>
      <c r="AZ93" s="259">
        <f>AZ92*'SFR Relationships'!$D$38</f>
        <v>9840790.1318302266</v>
      </c>
      <c r="BA93" s="13"/>
      <c r="BB93" s="86"/>
      <c r="BC93" s="86"/>
      <c r="BD93" s="86"/>
      <c r="BE93" s="135"/>
      <c r="BF93" s="259">
        <f>BF92*'SFR Relationships'!$D$38</f>
        <v>9840790.1318302266</v>
      </c>
      <c r="BG93" s="13"/>
      <c r="BH93" s="86"/>
      <c r="BI93" s="86"/>
      <c r="BJ93" s="86"/>
      <c r="BK93" s="135"/>
      <c r="BL93" s="259">
        <f>BL92*'SFR Relationships'!$D$38</f>
        <v>9840790.1318302266</v>
      </c>
      <c r="BM93" s="13"/>
      <c r="BN93" s="86"/>
      <c r="BO93" s="86"/>
      <c r="BP93" s="86"/>
      <c r="BQ93" s="135"/>
      <c r="BR93" s="259">
        <f>BR92*'SFR Relationships'!$D$38</f>
        <v>9840790.1318302266</v>
      </c>
      <c r="BS93" s="13"/>
      <c r="BT93" s="86"/>
      <c r="BU93" s="86"/>
      <c r="BV93" s="86"/>
      <c r="BW93" s="135"/>
      <c r="BX93" s="259">
        <f>BX92*'SFR Relationships'!$D$38</f>
        <v>9840790.1318302266</v>
      </c>
      <c r="BY93" s="13"/>
      <c r="BZ93" s="86"/>
      <c r="CA93" s="86"/>
      <c r="CB93" s="86"/>
      <c r="CC93" s="135"/>
      <c r="CD93" s="259">
        <f>CD92*'SFR Relationships'!$D$38</f>
        <v>9840790.1318302266</v>
      </c>
      <c r="CE93" s="13"/>
      <c r="CF93" s="86"/>
      <c r="CG93" s="86"/>
      <c r="CH93" s="86"/>
      <c r="CI93" s="135"/>
      <c r="CJ93" s="259">
        <f>CJ92*'SFR Relationships'!$D$38</f>
        <v>9840790.1318302266</v>
      </c>
      <c r="CK93" s="13"/>
      <c r="CL93" s="86"/>
      <c r="CM93" s="86"/>
      <c r="CN93" s="86"/>
      <c r="CO93" s="135"/>
      <c r="CP93" s="259">
        <f>CP92*'SFR Relationships'!$D$38</f>
        <v>9840790.1318302266</v>
      </c>
      <c r="CQ93" s="13"/>
      <c r="CR93" s="86"/>
      <c r="CS93" s="86"/>
      <c r="CT93" s="86"/>
      <c r="CU93" s="135"/>
      <c r="CV93" s="259">
        <f>CV92*'SFR Relationships'!$D$38</f>
        <v>9840790.1318302266</v>
      </c>
      <c r="CW93" s="13"/>
      <c r="CX93" s="86"/>
      <c r="CY93" s="86"/>
      <c r="CZ93" s="86"/>
      <c r="DA93" s="135"/>
      <c r="DB93" s="259">
        <f>DB92*'SFR Relationships'!$D$38</f>
        <v>9840790.1318302266</v>
      </c>
      <c r="DC93" s="13"/>
      <c r="DD93" s="86"/>
      <c r="DE93" s="86"/>
      <c r="DF93" s="86"/>
      <c r="DG93" s="135"/>
      <c r="DH93" s="259">
        <f>DH92*'SFR Relationships'!$D$38</f>
        <v>9840790.1318302266</v>
      </c>
      <c r="DI93" s="13"/>
      <c r="DJ93" s="86"/>
      <c r="DK93" s="86"/>
      <c r="DL93" s="86"/>
      <c r="DM93" s="135"/>
      <c r="DN93" s="259">
        <f>DN92*'SFR Relationships'!$D$38</f>
        <v>9840790.1318302266</v>
      </c>
      <c r="DO93" s="13"/>
      <c r="DP93" s="86"/>
      <c r="DQ93" s="86"/>
      <c r="DR93" s="86"/>
      <c r="DS93" s="135"/>
      <c r="DT93" s="259">
        <f>DT92*'SFR Relationships'!$D$38</f>
        <v>9840790.1318302266</v>
      </c>
    </row>
    <row r="94" spans="1:124" s="6" customFormat="1" x14ac:dyDescent="0.2">
      <c r="B94" s="95">
        <v>34</v>
      </c>
      <c r="C94" s="134" t="s">
        <v>217</v>
      </c>
      <c r="D94" s="13"/>
      <c r="E94" s="13"/>
      <c r="F94" s="86"/>
      <c r="G94" s="86"/>
      <c r="H94" s="86"/>
      <c r="I94" s="135"/>
      <c r="J94" s="259">
        <f>J92*'SFR Relationships'!$D$39</f>
        <v>1353164.3135487286</v>
      </c>
      <c r="K94" s="13"/>
      <c r="L94" s="86"/>
      <c r="M94" s="86"/>
      <c r="N94" s="86"/>
      <c r="O94" s="135"/>
      <c r="P94" s="259">
        <f>P92*'SFR Relationships'!$D$39</f>
        <v>828605.55016315752</v>
      </c>
      <c r="Q94" s="13"/>
      <c r="R94" s="86"/>
      <c r="S94" s="86"/>
      <c r="T94" s="86"/>
      <c r="U94" s="135"/>
      <c r="V94" s="259">
        <f>V92*'SFR Relationships'!$D$39</f>
        <v>828605.55016315752</v>
      </c>
      <c r="W94" s="13"/>
      <c r="X94" s="86"/>
      <c r="Y94" s="86"/>
      <c r="Z94" s="86"/>
      <c r="AA94" s="135"/>
      <c r="AB94" s="259">
        <f>AB92*'SFR Relationships'!$D$39</f>
        <v>828605.55016315752</v>
      </c>
      <c r="AC94" s="13"/>
      <c r="AD94" s="86"/>
      <c r="AE94" s="86"/>
      <c r="AF94" s="86"/>
      <c r="AG94" s="135"/>
      <c r="AH94" s="259">
        <f>AH92*'SFR Relationships'!$D$39</f>
        <v>828605.55016315752</v>
      </c>
      <c r="AI94" s="13"/>
      <c r="AJ94" s="86"/>
      <c r="AK94" s="86"/>
      <c r="AL94" s="86"/>
      <c r="AM94" s="135"/>
      <c r="AN94" s="259">
        <f>AN92*'SFR Relationships'!$D$39</f>
        <v>828605.55016315752</v>
      </c>
      <c r="AO94" s="13"/>
      <c r="AP94" s="86"/>
      <c r="AQ94" s="86"/>
      <c r="AR94" s="86"/>
      <c r="AS94" s="135"/>
      <c r="AT94" s="259">
        <f>AT92*'SFR Relationships'!$D$39</f>
        <v>828605.55016315752</v>
      </c>
      <c r="AU94" s="13"/>
      <c r="AV94" s="86"/>
      <c r="AW94" s="86"/>
      <c r="AX94" s="86"/>
      <c r="AY94" s="135"/>
      <c r="AZ94" s="259">
        <f>AZ92*'SFR Relationships'!$D$39</f>
        <v>828605.55016315752</v>
      </c>
      <c r="BA94" s="13"/>
      <c r="BB94" s="86"/>
      <c r="BC94" s="86"/>
      <c r="BD94" s="86"/>
      <c r="BE94" s="135"/>
      <c r="BF94" s="259">
        <f>BF92*'SFR Relationships'!$D$39</f>
        <v>828605.55016315752</v>
      </c>
      <c r="BG94" s="13"/>
      <c r="BH94" s="86"/>
      <c r="BI94" s="86"/>
      <c r="BJ94" s="86"/>
      <c r="BK94" s="135"/>
      <c r="BL94" s="259">
        <f>BL92*'SFR Relationships'!$D$39</f>
        <v>828605.55016315752</v>
      </c>
      <c r="BM94" s="13"/>
      <c r="BN94" s="86"/>
      <c r="BO94" s="86"/>
      <c r="BP94" s="86"/>
      <c r="BQ94" s="135"/>
      <c r="BR94" s="259">
        <f>BR92*'SFR Relationships'!$D$39</f>
        <v>828605.55016315752</v>
      </c>
      <c r="BS94" s="13"/>
      <c r="BT94" s="86"/>
      <c r="BU94" s="86"/>
      <c r="BV94" s="86"/>
      <c r="BW94" s="135"/>
      <c r="BX94" s="259">
        <f>BX92*'SFR Relationships'!$D$39</f>
        <v>828605.55016315752</v>
      </c>
      <c r="BY94" s="13"/>
      <c r="BZ94" s="86"/>
      <c r="CA94" s="86"/>
      <c r="CB94" s="86"/>
      <c r="CC94" s="135"/>
      <c r="CD94" s="259">
        <f>CD92*'SFR Relationships'!$D$39</f>
        <v>828605.55016315752</v>
      </c>
      <c r="CE94" s="13"/>
      <c r="CF94" s="86"/>
      <c r="CG94" s="86"/>
      <c r="CH94" s="86"/>
      <c r="CI94" s="135"/>
      <c r="CJ94" s="259">
        <f>CJ92*'SFR Relationships'!$D$39</f>
        <v>828605.55016315752</v>
      </c>
      <c r="CK94" s="13"/>
      <c r="CL94" s="86"/>
      <c r="CM94" s="86"/>
      <c r="CN94" s="86"/>
      <c r="CO94" s="135"/>
      <c r="CP94" s="259">
        <f>CP92*'SFR Relationships'!$D$39</f>
        <v>828605.55016315752</v>
      </c>
      <c r="CQ94" s="13"/>
      <c r="CR94" s="86"/>
      <c r="CS94" s="86"/>
      <c r="CT94" s="86"/>
      <c r="CU94" s="135"/>
      <c r="CV94" s="259">
        <f>CV92*'SFR Relationships'!$D$39</f>
        <v>828605.55016315752</v>
      </c>
      <c r="CW94" s="13"/>
      <c r="CX94" s="86"/>
      <c r="CY94" s="86"/>
      <c r="CZ94" s="86"/>
      <c r="DA94" s="135"/>
      <c r="DB94" s="259">
        <f>DB92*'SFR Relationships'!$D$39</f>
        <v>828605.55016315752</v>
      </c>
      <c r="DC94" s="13"/>
      <c r="DD94" s="86"/>
      <c r="DE94" s="86"/>
      <c r="DF94" s="86"/>
      <c r="DG94" s="135"/>
      <c r="DH94" s="259">
        <f>DH92*'SFR Relationships'!$D$39</f>
        <v>828605.55016315752</v>
      </c>
      <c r="DI94" s="13"/>
      <c r="DJ94" s="86"/>
      <c r="DK94" s="86"/>
      <c r="DL94" s="86"/>
      <c r="DM94" s="135"/>
      <c r="DN94" s="259">
        <f>DN92*'SFR Relationships'!$D$39</f>
        <v>828605.55016315752</v>
      </c>
      <c r="DO94" s="13"/>
      <c r="DP94" s="86"/>
      <c r="DQ94" s="86"/>
      <c r="DR94" s="86"/>
      <c r="DS94" s="135"/>
      <c r="DT94" s="259">
        <f>DT92*'SFR Relationships'!$D$39</f>
        <v>828605.55016315752</v>
      </c>
    </row>
    <row r="95" spans="1:124" x14ac:dyDescent="0.2">
      <c r="A95" s="6"/>
      <c r="B95" s="95">
        <v>35</v>
      </c>
      <c r="C95" s="134" t="s">
        <v>218</v>
      </c>
      <c r="D95" s="13"/>
      <c r="E95" s="13"/>
      <c r="F95" s="86"/>
      <c r="G95" s="86"/>
      <c r="H95" s="86"/>
      <c r="I95" s="135"/>
      <c r="J95" s="259">
        <f>J92*'SFR Relationships'!$D$40</f>
        <v>103206334.1036588</v>
      </c>
      <c r="K95" s="13"/>
      <c r="L95" s="86"/>
      <c r="M95" s="86"/>
      <c r="N95" s="86"/>
      <c r="O95" s="135"/>
      <c r="P95" s="259">
        <f>P92*'SFR Relationships'!$D$40</f>
        <v>63198046.529923722</v>
      </c>
      <c r="Q95" s="13"/>
      <c r="R95" s="86"/>
      <c r="S95" s="86"/>
      <c r="T95" s="86"/>
      <c r="U95" s="135"/>
      <c r="V95" s="259">
        <f>V92*'SFR Relationships'!$D$40</f>
        <v>63198046.529923722</v>
      </c>
      <c r="W95" s="13"/>
      <c r="X95" s="86"/>
      <c r="Y95" s="86"/>
      <c r="Z95" s="86"/>
      <c r="AA95" s="135"/>
      <c r="AB95" s="259">
        <f>AB92*'SFR Relationships'!$D$40</f>
        <v>63198046.529923722</v>
      </c>
      <c r="AC95" s="13"/>
      <c r="AD95" s="86"/>
      <c r="AE95" s="86"/>
      <c r="AF95" s="86"/>
      <c r="AG95" s="135"/>
      <c r="AH95" s="259">
        <f>AH92*'SFR Relationships'!$D$40</f>
        <v>63198046.529923722</v>
      </c>
      <c r="AI95" s="13"/>
      <c r="AJ95" s="86"/>
      <c r="AK95" s="86"/>
      <c r="AL95" s="86"/>
      <c r="AM95" s="135"/>
      <c r="AN95" s="259">
        <f>AN92*'SFR Relationships'!$D$40</f>
        <v>63198046.529923722</v>
      </c>
      <c r="AO95" s="13"/>
      <c r="AP95" s="86"/>
      <c r="AQ95" s="86"/>
      <c r="AR95" s="86"/>
      <c r="AS95" s="135"/>
      <c r="AT95" s="259">
        <f>AT92*'SFR Relationships'!$D$40</f>
        <v>63198046.529923722</v>
      </c>
      <c r="AU95" s="13"/>
      <c r="AV95" s="86"/>
      <c r="AW95" s="86"/>
      <c r="AX95" s="86"/>
      <c r="AY95" s="135"/>
      <c r="AZ95" s="259">
        <f>AZ92*'SFR Relationships'!$D$40</f>
        <v>63198046.529923722</v>
      </c>
      <c r="BA95" s="13"/>
      <c r="BB95" s="86"/>
      <c r="BC95" s="86"/>
      <c r="BD95" s="86"/>
      <c r="BE95" s="135"/>
      <c r="BF95" s="259">
        <f>BF92*'SFR Relationships'!$D$40</f>
        <v>63198046.529923722</v>
      </c>
      <c r="BG95" s="13"/>
      <c r="BH95" s="86"/>
      <c r="BI95" s="86"/>
      <c r="BJ95" s="86"/>
      <c r="BK95" s="135"/>
      <c r="BL95" s="259">
        <f>BL92*'SFR Relationships'!$D$40</f>
        <v>63198046.529923722</v>
      </c>
      <c r="BM95" s="13"/>
      <c r="BN95" s="86"/>
      <c r="BO95" s="86"/>
      <c r="BP95" s="86"/>
      <c r="BQ95" s="135"/>
      <c r="BR95" s="259">
        <f>BR92*'SFR Relationships'!$D$40</f>
        <v>63198046.529923722</v>
      </c>
      <c r="BS95" s="13"/>
      <c r="BT95" s="86"/>
      <c r="BU95" s="86"/>
      <c r="BV95" s="86"/>
      <c r="BW95" s="135"/>
      <c r="BX95" s="259">
        <f>BX92*'SFR Relationships'!$D$40</f>
        <v>63198046.529923722</v>
      </c>
      <c r="BY95" s="13"/>
      <c r="BZ95" s="86"/>
      <c r="CA95" s="86"/>
      <c r="CB95" s="86"/>
      <c r="CC95" s="135"/>
      <c r="CD95" s="259">
        <f>CD92*'SFR Relationships'!$D$40</f>
        <v>63198046.529923722</v>
      </c>
      <c r="CE95" s="13"/>
      <c r="CF95" s="86"/>
      <c r="CG95" s="86"/>
      <c r="CH95" s="86"/>
      <c r="CI95" s="135"/>
      <c r="CJ95" s="259">
        <f>CJ92*'SFR Relationships'!$D$40</f>
        <v>63198046.529923722</v>
      </c>
      <c r="CK95" s="13"/>
      <c r="CL95" s="86"/>
      <c r="CM95" s="86"/>
      <c r="CN95" s="86"/>
      <c r="CO95" s="135"/>
      <c r="CP95" s="259">
        <f>CP92*'SFR Relationships'!$D$40</f>
        <v>63198046.529923722</v>
      </c>
      <c r="CQ95" s="13"/>
      <c r="CR95" s="86"/>
      <c r="CS95" s="86"/>
      <c r="CT95" s="86"/>
      <c r="CU95" s="135"/>
      <c r="CV95" s="259">
        <f>CV92*'SFR Relationships'!$D$40</f>
        <v>63198046.529923722</v>
      </c>
      <c r="CW95" s="13"/>
      <c r="CX95" s="86"/>
      <c r="CY95" s="86"/>
      <c r="CZ95" s="86"/>
      <c r="DA95" s="135"/>
      <c r="DB95" s="259">
        <f>DB92*'SFR Relationships'!$D$40</f>
        <v>63198046.529923722</v>
      </c>
      <c r="DC95" s="13"/>
      <c r="DD95" s="86"/>
      <c r="DE95" s="86"/>
      <c r="DF95" s="86"/>
      <c r="DG95" s="135"/>
      <c r="DH95" s="259">
        <f>DH92*'SFR Relationships'!$D$40</f>
        <v>63198046.529923722</v>
      </c>
      <c r="DI95" s="13"/>
      <c r="DJ95" s="86"/>
      <c r="DK95" s="86"/>
      <c r="DL95" s="86"/>
      <c r="DM95" s="135"/>
      <c r="DN95" s="259">
        <f>DN92*'SFR Relationships'!$D$40</f>
        <v>63198046.529923722</v>
      </c>
      <c r="DO95" s="13"/>
      <c r="DP95" s="86"/>
      <c r="DQ95" s="86"/>
      <c r="DR95" s="86"/>
      <c r="DS95" s="135"/>
      <c r="DT95" s="259">
        <f>DT92*'SFR Relationships'!$D$40</f>
        <v>63198046.529923722</v>
      </c>
    </row>
    <row r="96" spans="1:124" x14ac:dyDescent="0.2">
      <c r="A96" s="6"/>
      <c r="B96" s="375" t="s">
        <v>219</v>
      </c>
      <c r="C96" s="375" t="s">
        <v>220</v>
      </c>
      <c r="D96" s="376"/>
      <c r="E96" s="376"/>
      <c r="F96" s="393"/>
      <c r="G96" s="393"/>
      <c r="H96" s="393"/>
      <c r="I96" s="394"/>
      <c r="J96" s="379">
        <f>SUM(J82,J90)</f>
        <v>2113238084.4022064</v>
      </c>
      <c r="K96" s="376"/>
      <c r="L96" s="393"/>
      <c r="M96" s="393"/>
      <c r="N96" s="393"/>
      <c r="O96" s="394"/>
      <c r="P96" s="379">
        <f>SUM(P82,P90)</f>
        <v>1696871559.1283152</v>
      </c>
      <c r="Q96" s="376"/>
      <c r="R96" s="393"/>
      <c r="S96" s="393"/>
      <c r="T96" s="393"/>
      <c r="U96" s="394"/>
      <c r="V96" s="379">
        <f>SUM(V82,V90)</f>
        <v>1696871559.1283152</v>
      </c>
      <c r="W96" s="376"/>
      <c r="X96" s="393"/>
      <c r="Y96" s="393"/>
      <c r="Z96" s="393"/>
      <c r="AA96" s="394"/>
      <c r="AB96" s="379">
        <f>SUM(AB82,AB90)</f>
        <v>1696871559.1283152</v>
      </c>
      <c r="AC96" s="376"/>
      <c r="AD96" s="393"/>
      <c r="AE96" s="393"/>
      <c r="AF96" s="393"/>
      <c r="AG96" s="394"/>
      <c r="AH96" s="379">
        <f>SUM(AH82,AH90)</f>
        <v>1696871559.1283152</v>
      </c>
      <c r="AI96" s="376"/>
      <c r="AJ96" s="393"/>
      <c r="AK96" s="393"/>
      <c r="AL96" s="393"/>
      <c r="AM96" s="394"/>
      <c r="AN96" s="379">
        <f>SUM(AN82,AN90)</f>
        <v>1696871559.1283152</v>
      </c>
      <c r="AO96" s="376"/>
      <c r="AP96" s="393"/>
      <c r="AQ96" s="393"/>
      <c r="AR96" s="393"/>
      <c r="AS96" s="394"/>
      <c r="AT96" s="379">
        <f>SUM(AT82,AT90)</f>
        <v>1696871559.1283152</v>
      </c>
      <c r="AU96" s="376"/>
      <c r="AV96" s="393"/>
      <c r="AW96" s="393"/>
      <c r="AX96" s="393"/>
      <c r="AY96" s="394"/>
      <c r="AZ96" s="379">
        <f>SUM(AZ82,AZ90)</f>
        <v>1696871559.1283152</v>
      </c>
      <c r="BA96" s="376"/>
      <c r="BB96" s="393"/>
      <c r="BC96" s="393"/>
      <c r="BD96" s="393"/>
      <c r="BE96" s="394"/>
      <c r="BF96" s="379">
        <f>SUM(BF82,BF90)</f>
        <v>1696871559.1283152</v>
      </c>
      <c r="BG96" s="376"/>
      <c r="BH96" s="393"/>
      <c r="BI96" s="393"/>
      <c r="BJ96" s="393"/>
      <c r="BK96" s="394"/>
      <c r="BL96" s="379">
        <f>SUM(BL82,BL90)</f>
        <v>1696871559.1283152</v>
      </c>
      <c r="BM96" s="376"/>
      <c r="BN96" s="393"/>
      <c r="BO96" s="393"/>
      <c r="BP96" s="393"/>
      <c r="BQ96" s="394"/>
      <c r="BR96" s="379">
        <f>SUM(BR82,BR90)</f>
        <v>1696871559.1283152</v>
      </c>
      <c r="BS96" s="376"/>
      <c r="BT96" s="393"/>
      <c r="BU96" s="393"/>
      <c r="BV96" s="393"/>
      <c r="BW96" s="394"/>
      <c r="BX96" s="379">
        <f>SUM(BX82,BX90)</f>
        <v>1696871559.1283152</v>
      </c>
      <c r="BY96" s="376"/>
      <c r="BZ96" s="393"/>
      <c r="CA96" s="393"/>
      <c r="CB96" s="393"/>
      <c r="CC96" s="394"/>
      <c r="CD96" s="379">
        <f>SUM(CD82,CD90)</f>
        <v>1696871559.1283152</v>
      </c>
      <c r="CE96" s="376"/>
      <c r="CF96" s="393"/>
      <c r="CG96" s="393"/>
      <c r="CH96" s="393"/>
      <c r="CI96" s="394"/>
      <c r="CJ96" s="379">
        <f>SUM(CJ82,CJ90)</f>
        <v>1696871559.1283152</v>
      </c>
      <c r="CK96" s="376"/>
      <c r="CL96" s="393"/>
      <c r="CM96" s="393"/>
      <c r="CN96" s="393"/>
      <c r="CO96" s="394"/>
      <c r="CP96" s="379">
        <f>SUM(CP82,CP90)</f>
        <v>1696871559.1283152</v>
      </c>
      <c r="CQ96" s="376"/>
      <c r="CR96" s="393"/>
      <c r="CS96" s="393"/>
      <c r="CT96" s="393"/>
      <c r="CU96" s="394"/>
      <c r="CV96" s="379">
        <f>SUM(CV82,CV90)</f>
        <v>1696871559.1283152</v>
      </c>
      <c r="CW96" s="376"/>
      <c r="CX96" s="393"/>
      <c r="CY96" s="393"/>
      <c r="CZ96" s="393"/>
      <c r="DA96" s="394"/>
      <c r="DB96" s="379">
        <f>SUM(DB82,DB90)</f>
        <v>1696871559.1283152</v>
      </c>
      <c r="DC96" s="376"/>
      <c r="DD96" s="393"/>
      <c r="DE96" s="393"/>
      <c r="DF96" s="393"/>
      <c r="DG96" s="394"/>
      <c r="DH96" s="379">
        <f>SUM(DH82,DH90)</f>
        <v>1696871559.1283152</v>
      </c>
      <c r="DI96" s="376"/>
      <c r="DJ96" s="393"/>
      <c r="DK96" s="393"/>
      <c r="DL96" s="393"/>
      <c r="DM96" s="394"/>
      <c r="DN96" s="379">
        <f>SUM(DN82,DN90)</f>
        <v>1696871559.1283152</v>
      </c>
      <c r="DO96" s="376"/>
      <c r="DP96" s="393"/>
      <c r="DQ96" s="393"/>
      <c r="DR96" s="393"/>
      <c r="DS96" s="394"/>
      <c r="DT96" s="379">
        <f>SUM(DT82,DT90)</f>
        <v>1696871559.1283152</v>
      </c>
    </row>
    <row r="97" spans="1:124" ht="34" x14ac:dyDescent="0.2">
      <c r="A97" s="426" t="s">
        <v>227</v>
      </c>
      <c r="J97" s="385">
        <f>J96-J57</f>
        <v>0</v>
      </c>
      <c r="P97" s="385">
        <f>P96-P57</f>
        <v>-416366525.27389121</v>
      </c>
      <c r="V97" s="385">
        <f>V96-V57</f>
        <v>-416366525.27389121</v>
      </c>
      <c r="AB97" s="385">
        <f>AB96-AB57</f>
        <v>-416366525.27389121</v>
      </c>
      <c r="AH97" s="385">
        <f>AH96-AH57</f>
        <v>-416366525.27389121</v>
      </c>
      <c r="AN97" s="385">
        <f>AN96-AN57</f>
        <v>-416366525.27389121</v>
      </c>
      <c r="AT97" s="385">
        <f>AT96-AT57</f>
        <v>-416366525.27389121</v>
      </c>
      <c r="AZ97" s="385">
        <f>AZ96-AZ57</f>
        <v>-416366525.27389121</v>
      </c>
      <c r="BF97" s="385">
        <f>BF96-BF57</f>
        <v>-416366525.27389121</v>
      </c>
      <c r="BL97" s="385">
        <f>BL96-BL57</f>
        <v>-416366525.27389121</v>
      </c>
      <c r="BR97" s="385">
        <f>BR96-BR57</f>
        <v>-416366525.27389121</v>
      </c>
      <c r="BX97" s="385">
        <f>BX96-BX57</f>
        <v>-416366525.27389121</v>
      </c>
      <c r="CD97" s="385">
        <f>CD96-CD57</f>
        <v>-416366525.27389121</v>
      </c>
      <c r="CJ97" s="385">
        <f>CJ96-CJ57</f>
        <v>-416366525.27389121</v>
      </c>
      <c r="CP97" s="385">
        <f>CP96-CP57</f>
        <v>-416366525.27389121</v>
      </c>
      <c r="CV97" s="385">
        <f>CV96-CV57</f>
        <v>-416366525.27389121</v>
      </c>
      <c r="DB97" s="385">
        <f>DB96-DB57</f>
        <v>-416366525.27389121</v>
      </c>
      <c r="DH97" s="385">
        <f>DH96-DH57</f>
        <v>-416366525.27389121</v>
      </c>
      <c r="DN97" s="385">
        <f>DN96-DN57</f>
        <v>-416366525.27389121</v>
      </c>
      <c r="DT97" s="385">
        <f>DT96-DT57</f>
        <v>-416366525.27389121</v>
      </c>
    </row>
    <row r="99" spans="1:124" s="128" customFormat="1" ht="46" x14ac:dyDescent="0.2">
      <c r="A99" s="63" t="s">
        <v>228</v>
      </c>
      <c r="B99" s="44"/>
      <c r="C99" s="43" t="s">
        <v>56</v>
      </c>
      <c r="D99" s="41"/>
      <c r="E99" s="10"/>
      <c r="F99" s="10"/>
      <c r="G99" s="10"/>
      <c r="H99" s="10"/>
      <c r="I99" s="10"/>
      <c r="J99" s="260"/>
      <c r="K99" s="10"/>
      <c r="L99" s="10"/>
      <c r="M99" s="10"/>
      <c r="N99" s="10"/>
      <c r="O99" s="10"/>
      <c r="P99" s="260"/>
      <c r="Q99" s="10"/>
      <c r="R99" s="10"/>
      <c r="S99" s="10"/>
      <c r="T99" s="10"/>
      <c r="U99" s="10"/>
      <c r="V99" s="260"/>
      <c r="W99" s="10"/>
      <c r="X99" s="10"/>
      <c r="Y99" s="10"/>
      <c r="Z99" s="10"/>
      <c r="AA99" s="10"/>
      <c r="AB99" s="260"/>
      <c r="AC99" s="10"/>
      <c r="AD99" s="10"/>
      <c r="AE99" s="10"/>
      <c r="AF99" s="10"/>
      <c r="AG99" s="10"/>
      <c r="AH99" s="260"/>
      <c r="AI99" s="10"/>
      <c r="AJ99" s="10"/>
      <c r="AK99" s="10"/>
      <c r="AL99" s="10"/>
      <c r="AM99" s="10"/>
      <c r="AN99" s="260"/>
      <c r="AO99" s="10"/>
      <c r="AP99" s="10"/>
      <c r="AQ99" s="10"/>
      <c r="AR99" s="10"/>
      <c r="AS99" s="10"/>
      <c r="AT99" s="260"/>
      <c r="AU99" s="10"/>
      <c r="AV99" s="10"/>
      <c r="AW99" s="10"/>
      <c r="AX99" s="10"/>
      <c r="AY99" s="10"/>
      <c r="AZ99" s="260"/>
      <c r="BA99" s="10"/>
      <c r="BB99" s="10"/>
      <c r="BC99" s="10"/>
      <c r="BD99" s="10"/>
      <c r="BE99" s="10"/>
      <c r="BF99" s="260"/>
      <c r="BG99" s="10"/>
      <c r="BH99" s="10"/>
      <c r="BI99" s="10"/>
      <c r="BJ99" s="10"/>
      <c r="BK99" s="10"/>
      <c r="BL99" s="260"/>
      <c r="BM99" s="10"/>
      <c r="BN99" s="10"/>
      <c r="BO99" s="10"/>
      <c r="BP99" s="10"/>
      <c r="BQ99" s="10"/>
      <c r="BR99" s="260"/>
      <c r="BS99" s="10"/>
      <c r="BT99" s="10"/>
      <c r="BU99" s="10"/>
      <c r="BV99" s="10"/>
      <c r="BW99" s="10"/>
      <c r="BX99" s="260"/>
      <c r="BY99" s="10"/>
      <c r="BZ99" s="10"/>
      <c r="CA99" s="10"/>
      <c r="CB99" s="10"/>
      <c r="CC99" s="10"/>
      <c r="CD99" s="260"/>
      <c r="CE99" s="10"/>
      <c r="CF99" s="10"/>
      <c r="CG99" s="10"/>
      <c r="CH99" s="10"/>
      <c r="CI99" s="10"/>
      <c r="CJ99" s="260"/>
      <c r="CK99" s="10"/>
      <c r="CL99" s="10"/>
      <c r="CM99" s="10"/>
      <c r="CN99" s="10"/>
      <c r="CO99" s="10"/>
      <c r="CP99" s="260"/>
      <c r="CQ99" s="10"/>
      <c r="CR99" s="10"/>
      <c r="CS99" s="10"/>
      <c r="CT99" s="10"/>
      <c r="CU99" s="10"/>
      <c r="CV99" s="260"/>
      <c r="CW99" s="10"/>
      <c r="CX99" s="10"/>
      <c r="CY99" s="10"/>
      <c r="CZ99" s="10"/>
      <c r="DA99" s="10"/>
      <c r="DB99" s="260"/>
      <c r="DC99" s="10"/>
      <c r="DD99" s="10"/>
      <c r="DE99" s="10"/>
      <c r="DF99" s="10"/>
      <c r="DG99" s="10"/>
      <c r="DH99" s="260"/>
      <c r="DI99" s="10"/>
      <c r="DJ99" s="10"/>
      <c r="DK99" s="10"/>
      <c r="DL99" s="10"/>
      <c r="DM99" s="10"/>
      <c r="DN99" s="260"/>
      <c r="DO99" s="10"/>
      <c r="DP99" s="10"/>
      <c r="DQ99" s="10"/>
      <c r="DR99" s="10"/>
      <c r="DS99" s="10"/>
      <c r="DT99" s="260"/>
    </row>
    <row r="100" spans="1:124" s="128" customFormat="1" ht="17" x14ac:dyDescent="0.2">
      <c r="C100" s="43" t="s">
        <v>203</v>
      </c>
      <c r="F100" s="22"/>
      <c r="G100" s="22"/>
      <c r="H100" s="22"/>
      <c r="J100" s="261">
        <f>I101/$I$5*'SFR Relationships'!$D$42*$J$4</f>
        <v>0</v>
      </c>
      <c r="L100" s="22"/>
      <c r="M100" s="22"/>
      <c r="N100" s="22"/>
      <c r="P100" s="261">
        <f>O101/$I$5*'SFR Relationships'!$D$42*$J$4</f>
        <v>-0.57834198244651869</v>
      </c>
      <c r="R100" s="22"/>
      <c r="S100" s="22"/>
      <c r="T100" s="22"/>
      <c r="V100" s="261">
        <f>U101/$I$5*'SFR Relationships'!$D$42*$J$4</f>
        <v>-0.57834198244651869</v>
      </c>
      <c r="X100" s="22"/>
      <c r="Y100" s="22"/>
      <c r="Z100" s="22"/>
      <c r="AB100" s="261">
        <f>AA101/$I$5*'SFR Relationships'!$D$42*$J$4</f>
        <v>-0.57834198244651869</v>
      </c>
      <c r="AD100" s="22"/>
      <c r="AE100" s="22"/>
      <c r="AF100" s="22"/>
      <c r="AH100" s="261">
        <f>AG101/$I$5*'SFR Relationships'!$D$42*$J$4</f>
        <v>-0.57834198244651869</v>
      </c>
      <c r="AJ100" s="22"/>
      <c r="AK100" s="22"/>
      <c r="AL100" s="22"/>
      <c r="AN100" s="261">
        <f>AM101/$I$5*'SFR Relationships'!$D$42*$J$4</f>
        <v>-0.57834198244651869</v>
      </c>
      <c r="AP100" s="22"/>
      <c r="AQ100" s="22"/>
      <c r="AR100" s="22"/>
      <c r="AT100" s="261">
        <f>AS101/$I$5*'SFR Relationships'!$D$42*$J$4</f>
        <v>-0.57834198244651869</v>
      </c>
      <c r="AV100" s="22"/>
      <c r="AW100" s="22"/>
      <c r="AX100" s="22"/>
      <c r="AZ100" s="261">
        <f>AY101/$I$5*'SFR Relationships'!$D$42*$J$4</f>
        <v>-0.57834198244651869</v>
      </c>
      <c r="BB100" s="22"/>
      <c r="BC100" s="22"/>
      <c r="BD100" s="22"/>
      <c r="BF100" s="261">
        <f>BE101/$I$5*'SFR Relationships'!$D$42*$J$4</f>
        <v>-0.57834198244651869</v>
      </c>
      <c r="BH100" s="22"/>
      <c r="BI100" s="22"/>
      <c r="BJ100" s="22"/>
      <c r="BL100" s="261">
        <f>BK101/$I$5*'SFR Relationships'!$D$42*$J$4</f>
        <v>-0.57834198244651869</v>
      </c>
      <c r="BN100" s="22"/>
      <c r="BO100" s="22"/>
      <c r="BP100" s="22"/>
      <c r="BR100" s="261">
        <f>BQ101/$I$5*'SFR Relationships'!$D$42*$J$4</f>
        <v>-0.57834198244651869</v>
      </c>
      <c r="BT100" s="22"/>
      <c r="BU100" s="22"/>
      <c r="BV100" s="22"/>
      <c r="BX100" s="261">
        <f>BW101/$I$5*'SFR Relationships'!$D$42*$J$4</f>
        <v>-0.57834198244651869</v>
      </c>
      <c r="BZ100" s="22"/>
      <c r="CA100" s="22"/>
      <c r="CB100" s="22"/>
      <c r="CD100" s="261">
        <f>CC101/$I$5*'SFR Relationships'!$D$42*$J$4</f>
        <v>-0.57834198244651869</v>
      </c>
      <c r="CF100" s="22"/>
      <c r="CG100" s="22"/>
      <c r="CH100" s="22"/>
      <c r="CJ100" s="261">
        <f>CI101/$I$5*'SFR Relationships'!$D$42*$J$4</f>
        <v>-0.57834198244651869</v>
      </c>
      <c r="CL100" s="22"/>
      <c r="CM100" s="22"/>
      <c r="CN100" s="22"/>
      <c r="CP100" s="261">
        <f>CO101/$I$5*'SFR Relationships'!$D$42*$J$4</f>
        <v>-0.57834198244651869</v>
      </c>
      <c r="CR100" s="22"/>
      <c r="CS100" s="22"/>
      <c r="CT100" s="22"/>
      <c r="CV100" s="261">
        <f>CU101/$I$5*'SFR Relationships'!$D$42*$J$4</f>
        <v>-0.57834198244651869</v>
      </c>
      <c r="CX100" s="22"/>
      <c r="CY100" s="22"/>
      <c r="CZ100" s="22"/>
      <c r="DB100" s="261">
        <f>DA101/$I$5*'SFR Relationships'!$D$42*$J$4</f>
        <v>-0.57834198244651869</v>
      </c>
      <c r="DD100" s="22"/>
      <c r="DE100" s="22"/>
      <c r="DF100" s="22"/>
      <c r="DH100" s="261">
        <f>DG101/$I$5*'SFR Relationships'!$D$42*$J$4</f>
        <v>-0.57834198244651869</v>
      </c>
      <c r="DJ100" s="22"/>
      <c r="DK100" s="22"/>
      <c r="DL100" s="22"/>
      <c r="DN100" s="261">
        <f>DM101/$I$5*'SFR Relationships'!$D$42*$J$4</f>
        <v>-0.57834198244651869</v>
      </c>
      <c r="DP100" s="22"/>
      <c r="DQ100" s="22"/>
      <c r="DR100" s="22"/>
      <c r="DT100" s="261">
        <f>DS101/$I$5*'SFR Relationships'!$D$42*$J$4</f>
        <v>-0.57834198244651869</v>
      </c>
    </row>
    <row r="101" spans="1:124" s="6" customFormat="1" x14ac:dyDescent="0.2">
      <c r="A101" s="241"/>
      <c r="B101" s="147">
        <v>20</v>
      </c>
      <c r="C101" s="241" t="s">
        <v>204</v>
      </c>
      <c r="D101" s="366"/>
      <c r="E101" s="366"/>
      <c r="F101" s="23">
        <f>SUM(F102:F108)</f>
        <v>0</v>
      </c>
      <c r="G101" s="23">
        <f>SUM(G102:G108)</f>
        <v>0</v>
      </c>
      <c r="H101" s="23">
        <f>SUM(H102:H108)</f>
        <v>0</v>
      </c>
      <c r="I101" s="384">
        <f>SUM(I102:I108)</f>
        <v>0</v>
      </c>
      <c r="J101" s="385">
        <f>SUM(J102:J108)</f>
        <v>0</v>
      </c>
      <c r="K101" s="366"/>
      <c r="L101" s="23">
        <f>SUM(L102:L108)</f>
        <v>11281394.047261521</v>
      </c>
      <c r="M101" s="23">
        <f>SUM(M102:M108)</f>
        <v>285719.58023154322</v>
      </c>
      <c r="N101" s="23">
        <f>SUM(N102:N108)</f>
        <v>-10969372.249337727</v>
      </c>
      <c r="O101" s="384">
        <f>SUM(O102:O108)</f>
        <v>-199681.25287881377</v>
      </c>
      <c r="P101" s="385">
        <f>SUM(P102:P108)</f>
        <v>597741.37815533765</v>
      </c>
      <c r="Q101" s="366"/>
      <c r="R101" s="23">
        <f>SUM(R102:R108)</f>
        <v>11281394.047261521</v>
      </c>
      <c r="S101" s="23">
        <f>SUM(S102:S108)</f>
        <v>285719.58023154322</v>
      </c>
      <c r="T101" s="23">
        <f>SUM(T102:T108)</f>
        <v>-10969372.249337727</v>
      </c>
      <c r="U101" s="384">
        <f>SUM(U102:U108)</f>
        <v>-199681.25287881377</v>
      </c>
      <c r="V101" s="385">
        <f>SUM(V102:V108)</f>
        <v>597741.37815533765</v>
      </c>
      <c r="W101" s="366"/>
      <c r="X101" s="23">
        <f>SUM(X102:X108)</f>
        <v>11281394.047261521</v>
      </c>
      <c r="Y101" s="23">
        <f>SUM(Y102:Y108)</f>
        <v>285719.58023154322</v>
      </c>
      <c r="Z101" s="23">
        <f>SUM(Z102:Z108)</f>
        <v>-10969372.249337727</v>
      </c>
      <c r="AA101" s="384">
        <f>SUM(AA102:AA108)</f>
        <v>-199681.25287881377</v>
      </c>
      <c r="AB101" s="385">
        <f>SUM(AB102:AB108)</f>
        <v>597741.37815533765</v>
      </c>
      <c r="AC101" s="366"/>
      <c r="AD101" s="23">
        <f>SUM(AD102:AD108)</f>
        <v>11281394.047261521</v>
      </c>
      <c r="AE101" s="23">
        <f>SUM(AE102:AE108)</f>
        <v>285719.58023154322</v>
      </c>
      <c r="AF101" s="23">
        <f>SUM(AF102:AF108)</f>
        <v>-10969372.249337727</v>
      </c>
      <c r="AG101" s="384">
        <f>SUM(AG102:AG108)</f>
        <v>-199681.25287881377</v>
      </c>
      <c r="AH101" s="385">
        <f>SUM(AH102:AH108)</f>
        <v>597741.37815533765</v>
      </c>
      <c r="AI101" s="366"/>
      <c r="AJ101" s="23">
        <f>SUM(AJ102:AJ108)</f>
        <v>11281394.047261521</v>
      </c>
      <c r="AK101" s="23">
        <f>SUM(AK102:AK108)</f>
        <v>285719.58023154322</v>
      </c>
      <c r="AL101" s="23">
        <f>SUM(AL102:AL108)</f>
        <v>-10969372.249337727</v>
      </c>
      <c r="AM101" s="384">
        <f>SUM(AM102:AM108)</f>
        <v>-199681.25287881377</v>
      </c>
      <c r="AN101" s="385">
        <f>SUM(AN102:AN108)</f>
        <v>597741.37815533765</v>
      </c>
      <c r="AO101" s="366"/>
      <c r="AP101" s="23">
        <f>SUM(AP102:AP108)</f>
        <v>11281394.047261521</v>
      </c>
      <c r="AQ101" s="23">
        <f>SUM(AQ102:AQ108)</f>
        <v>285719.58023154322</v>
      </c>
      <c r="AR101" s="23">
        <f>SUM(AR102:AR108)</f>
        <v>-10969372.249337727</v>
      </c>
      <c r="AS101" s="384">
        <f>SUM(AS102:AS108)</f>
        <v>-199681.25287881377</v>
      </c>
      <c r="AT101" s="385">
        <f>SUM(AT102:AT108)</f>
        <v>597741.37815533765</v>
      </c>
      <c r="AU101" s="366"/>
      <c r="AV101" s="23">
        <f>SUM(AV102:AV108)</f>
        <v>11281394.047261521</v>
      </c>
      <c r="AW101" s="23">
        <f>SUM(AW102:AW108)</f>
        <v>285719.58023154322</v>
      </c>
      <c r="AX101" s="23">
        <f>SUM(AX102:AX108)</f>
        <v>-10969372.249337727</v>
      </c>
      <c r="AY101" s="384">
        <f>SUM(AY102:AY108)</f>
        <v>-199681.25287881377</v>
      </c>
      <c r="AZ101" s="385">
        <f>SUM(AZ102:AZ108)</f>
        <v>597741.37815533765</v>
      </c>
      <c r="BA101" s="366"/>
      <c r="BB101" s="23">
        <f>SUM(BB102:BB108)</f>
        <v>11281394.047261521</v>
      </c>
      <c r="BC101" s="23">
        <f>SUM(BC102:BC108)</f>
        <v>285719.58023154322</v>
      </c>
      <c r="BD101" s="23">
        <f>SUM(BD102:BD108)</f>
        <v>-10969372.249337727</v>
      </c>
      <c r="BE101" s="384">
        <f>SUM(BE102:BE108)</f>
        <v>-199681.25287881377</v>
      </c>
      <c r="BF101" s="385">
        <f>SUM(BF102:BF108)</f>
        <v>597741.37815533765</v>
      </c>
      <c r="BG101" s="366"/>
      <c r="BH101" s="23">
        <f>SUM(BH102:BH108)</f>
        <v>11281394.047261521</v>
      </c>
      <c r="BI101" s="23">
        <f>SUM(BI102:BI108)</f>
        <v>285719.58023154322</v>
      </c>
      <c r="BJ101" s="23">
        <f>SUM(BJ102:BJ108)</f>
        <v>-10969372.249337727</v>
      </c>
      <c r="BK101" s="384">
        <f>SUM(BK102:BK108)</f>
        <v>-199681.25287881377</v>
      </c>
      <c r="BL101" s="385">
        <f>SUM(BL102:BL108)</f>
        <v>597741.37815533765</v>
      </c>
      <c r="BM101" s="366"/>
      <c r="BN101" s="23">
        <f>SUM(BN102:BN108)</f>
        <v>11281394.047261521</v>
      </c>
      <c r="BO101" s="23">
        <f>SUM(BO102:BO108)</f>
        <v>285719.58023154322</v>
      </c>
      <c r="BP101" s="23">
        <f>SUM(BP102:BP108)</f>
        <v>-10969372.249337727</v>
      </c>
      <c r="BQ101" s="384">
        <f>SUM(BQ102:BQ108)</f>
        <v>-199681.25287881377</v>
      </c>
      <c r="BR101" s="385">
        <f>SUM(BR102:BR108)</f>
        <v>597741.37815533765</v>
      </c>
      <c r="BS101" s="366"/>
      <c r="BT101" s="23">
        <f>SUM(BT102:BT108)</f>
        <v>11281394.047261521</v>
      </c>
      <c r="BU101" s="23">
        <f>SUM(BU102:BU108)</f>
        <v>285719.58023154322</v>
      </c>
      <c r="BV101" s="23">
        <f>SUM(BV102:BV108)</f>
        <v>-10969372.249337727</v>
      </c>
      <c r="BW101" s="384">
        <f>SUM(BW102:BW108)</f>
        <v>-199681.25287881377</v>
      </c>
      <c r="BX101" s="385">
        <f>SUM(BX102:BX108)</f>
        <v>597741.37815533765</v>
      </c>
      <c r="BY101" s="366"/>
      <c r="BZ101" s="23">
        <f>SUM(BZ102:BZ108)</f>
        <v>11281394.047261521</v>
      </c>
      <c r="CA101" s="23">
        <f>SUM(CA102:CA108)</f>
        <v>285719.58023154322</v>
      </c>
      <c r="CB101" s="23">
        <f>SUM(CB102:CB108)</f>
        <v>-10969372.249337727</v>
      </c>
      <c r="CC101" s="384">
        <f>SUM(CC102:CC108)</f>
        <v>-199681.25287881377</v>
      </c>
      <c r="CD101" s="385">
        <f>SUM(CD102:CD108)</f>
        <v>597741.37815533765</v>
      </c>
      <c r="CE101" s="366"/>
      <c r="CF101" s="23">
        <f>SUM(CF102:CF108)</f>
        <v>11281394.047261521</v>
      </c>
      <c r="CG101" s="23">
        <f>SUM(CG102:CG108)</f>
        <v>285719.58023154322</v>
      </c>
      <c r="CH101" s="23">
        <f>SUM(CH102:CH108)</f>
        <v>-10969372.249337727</v>
      </c>
      <c r="CI101" s="384">
        <f>SUM(CI102:CI108)</f>
        <v>-199681.25287881377</v>
      </c>
      <c r="CJ101" s="385">
        <f>SUM(CJ102:CJ108)</f>
        <v>597741.37815533765</v>
      </c>
      <c r="CK101" s="366"/>
      <c r="CL101" s="23">
        <f>SUM(CL102:CL108)</f>
        <v>11281394.047261521</v>
      </c>
      <c r="CM101" s="23">
        <f>SUM(CM102:CM108)</f>
        <v>285719.58023154322</v>
      </c>
      <c r="CN101" s="23">
        <f>SUM(CN102:CN108)</f>
        <v>-10969372.249337727</v>
      </c>
      <c r="CO101" s="384">
        <f>SUM(CO102:CO108)</f>
        <v>-199681.25287881377</v>
      </c>
      <c r="CP101" s="385">
        <f>SUM(CP102:CP108)</f>
        <v>597741.37815533765</v>
      </c>
      <c r="CQ101" s="366"/>
      <c r="CR101" s="23">
        <f>SUM(CR102:CR108)</f>
        <v>11281394.047261521</v>
      </c>
      <c r="CS101" s="23">
        <f>SUM(CS102:CS108)</f>
        <v>285719.58023154322</v>
      </c>
      <c r="CT101" s="23">
        <f>SUM(CT102:CT108)</f>
        <v>-10969372.249337727</v>
      </c>
      <c r="CU101" s="384">
        <f>SUM(CU102:CU108)</f>
        <v>-199681.25287881377</v>
      </c>
      <c r="CV101" s="385">
        <f>SUM(CV102:CV108)</f>
        <v>597741.37815533765</v>
      </c>
      <c r="CW101" s="366"/>
      <c r="CX101" s="23">
        <f>SUM(CX102:CX108)</f>
        <v>11281394.047261521</v>
      </c>
      <c r="CY101" s="23">
        <f>SUM(CY102:CY108)</f>
        <v>285719.58023154322</v>
      </c>
      <c r="CZ101" s="23">
        <f>SUM(CZ102:CZ108)</f>
        <v>-10969372.249337727</v>
      </c>
      <c r="DA101" s="384">
        <f>SUM(DA102:DA108)</f>
        <v>-199681.25287881377</v>
      </c>
      <c r="DB101" s="385">
        <f>SUM(DB102:DB108)</f>
        <v>597741.37815533765</v>
      </c>
      <c r="DC101" s="366"/>
      <c r="DD101" s="23">
        <f>SUM(DD102:DD108)</f>
        <v>11281394.047261521</v>
      </c>
      <c r="DE101" s="23">
        <f>SUM(DE102:DE108)</f>
        <v>285719.58023154322</v>
      </c>
      <c r="DF101" s="23">
        <f>SUM(DF102:DF108)</f>
        <v>-10969372.249337727</v>
      </c>
      <c r="DG101" s="384">
        <f>SUM(DG102:DG108)</f>
        <v>-199681.25287881377</v>
      </c>
      <c r="DH101" s="385">
        <f>SUM(DH102:DH108)</f>
        <v>597741.37815533765</v>
      </c>
      <c r="DI101" s="366"/>
      <c r="DJ101" s="23">
        <f>SUM(DJ102:DJ108)</f>
        <v>11281394.047261521</v>
      </c>
      <c r="DK101" s="23">
        <f>SUM(DK102:DK108)</f>
        <v>285719.58023154322</v>
      </c>
      <c r="DL101" s="23">
        <f>SUM(DL102:DL108)</f>
        <v>-10969372.249337727</v>
      </c>
      <c r="DM101" s="384">
        <f>SUM(DM102:DM108)</f>
        <v>-199681.25287881377</v>
      </c>
      <c r="DN101" s="385">
        <f>SUM(DN102:DN108)</f>
        <v>597741.37815533765</v>
      </c>
      <c r="DO101" s="366"/>
      <c r="DP101" s="23">
        <f>SUM(DP102:DP108)</f>
        <v>11281394.047261521</v>
      </c>
      <c r="DQ101" s="23">
        <f>SUM(DQ102:DQ108)</f>
        <v>285719.58023154322</v>
      </c>
      <c r="DR101" s="23">
        <f>SUM(DR102:DR108)</f>
        <v>-10969372.249337727</v>
      </c>
      <c r="DS101" s="384">
        <f>SUM(DS102:DS108)</f>
        <v>-199681.25287881377</v>
      </c>
      <c r="DT101" s="385">
        <f>SUM(DT102:DT108)</f>
        <v>597741.37815533765</v>
      </c>
    </row>
    <row r="102" spans="1:124" s="6" customFormat="1" x14ac:dyDescent="0.2">
      <c r="B102" s="6">
        <v>21</v>
      </c>
      <c r="C102" s="6" t="s">
        <v>205</v>
      </c>
      <c r="D102" s="38"/>
      <c r="E102" s="386"/>
      <c r="F102" s="25">
        <f>IF('SFR Levers &amp; Variables '!D13,F83*'SFR Relationships'!$D$4,0)</f>
        <v>0</v>
      </c>
      <c r="G102" s="25">
        <f>IF('SFR Levers &amp; Variables '!D13,G83*'SFR Relationships'!$E$4,0)</f>
        <v>0</v>
      </c>
      <c r="H102" s="25">
        <f>IF('SFR Levers &amp; Variables '!D13,H83*'SFR Relationships'!$F$4,0)</f>
        <v>0</v>
      </c>
      <c r="I102" s="48">
        <f>IF('SFR Levers &amp; Variables '!D13,I83*'SFR Relationships'!$F$4,0)</f>
        <v>0</v>
      </c>
      <c r="J102" s="11">
        <f>SUM(F102:H102)</f>
        <v>0</v>
      </c>
      <c r="K102" s="386"/>
      <c r="L102" s="25">
        <f>IF('SFR Levers &amp; Variables '!J13,L83*'SFR Relationships'!$D$4,0)</f>
        <v>11281394.047261521</v>
      </c>
      <c r="M102" s="25">
        <f>IF('SFR Levers &amp; Variables '!J13,M83*'SFR Relationships'!$E$4,0)</f>
        <v>285719.58023154322</v>
      </c>
      <c r="N102" s="25">
        <f>IF('SFR Levers &amp; Variables '!J13,N83*'SFR Relationships'!$F$4,0)</f>
        <v>-10969372.249337727</v>
      </c>
      <c r="O102" s="48">
        <f>IF('SFR Levers &amp; Variables '!J13,O83*'SFR Relationships'!$F$4,0)</f>
        <v>-199681.25287881377</v>
      </c>
      <c r="P102" s="11">
        <f>SUM(L102:N102)</f>
        <v>597741.37815533765</v>
      </c>
      <c r="Q102" s="386"/>
      <c r="R102" s="25">
        <f>IF('SFR Levers &amp; Variables '!P13,R83*'SFR Relationships'!$D$4,0)</f>
        <v>11281394.047261521</v>
      </c>
      <c r="S102" s="25">
        <f>IF('SFR Levers &amp; Variables '!P13,S83*'SFR Relationships'!$E$4,0)</f>
        <v>285719.58023154322</v>
      </c>
      <c r="T102" s="25">
        <f>IF('SFR Levers &amp; Variables '!P13,T83*'SFR Relationships'!$F$4,0)</f>
        <v>-10969372.249337727</v>
      </c>
      <c r="U102" s="48">
        <f>IF('SFR Levers &amp; Variables '!P13,U83*'SFR Relationships'!$F$4,0)</f>
        <v>-199681.25287881377</v>
      </c>
      <c r="V102" s="11">
        <f>SUM(R102:T102)</f>
        <v>597741.37815533765</v>
      </c>
      <c r="W102" s="386"/>
      <c r="X102" s="25">
        <f>IF('SFR Levers &amp; Variables '!V13,X83*'SFR Relationships'!$D$4,0)</f>
        <v>11281394.047261521</v>
      </c>
      <c r="Y102" s="25">
        <f>IF('SFR Levers &amp; Variables '!V13,Y83*'SFR Relationships'!$E$4,0)</f>
        <v>285719.58023154322</v>
      </c>
      <c r="Z102" s="25">
        <f>IF('SFR Levers &amp; Variables '!V13,Z83*'SFR Relationships'!$F$4,0)</f>
        <v>-10969372.249337727</v>
      </c>
      <c r="AA102" s="48">
        <f>IF('SFR Levers &amp; Variables '!V13,AA83*'SFR Relationships'!$F$4,0)</f>
        <v>-199681.25287881377</v>
      </c>
      <c r="AB102" s="11">
        <f>SUM(X102:Z102)</f>
        <v>597741.37815533765</v>
      </c>
      <c r="AC102" s="386"/>
      <c r="AD102" s="25">
        <f>IF('SFR Levers &amp; Variables '!AB13,AD83*'SFR Relationships'!$D$4,0)</f>
        <v>11281394.047261521</v>
      </c>
      <c r="AE102" s="25">
        <f>IF('SFR Levers &amp; Variables '!AB13,AE83*'SFR Relationships'!$E$4,0)</f>
        <v>285719.58023154322</v>
      </c>
      <c r="AF102" s="25">
        <f>IF('SFR Levers &amp; Variables '!AB13,AF83*'SFR Relationships'!$F$4,0)</f>
        <v>-10969372.249337727</v>
      </c>
      <c r="AG102" s="48">
        <f>IF('SFR Levers &amp; Variables '!AB13,AG83*'SFR Relationships'!$F$4,0)</f>
        <v>-199681.25287881377</v>
      </c>
      <c r="AH102" s="11">
        <f>SUM(AD102:AF102)</f>
        <v>597741.37815533765</v>
      </c>
      <c r="AI102" s="386"/>
      <c r="AJ102" s="25">
        <f>IF('SFR Levers &amp; Variables '!AH13,AJ83*'SFR Relationships'!$D$4,0)</f>
        <v>11281394.047261521</v>
      </c>
      <c r="AK102" s="25">
        <f>IF('SFR Levers &amp; Variables '!AH13,AK83*'SFR Relationships'!$E$4,0)</f>
        <v>285719.58023154322</v>
      </c>
      <c r="AL102" s="25">
        <f>IF('SFR Levers &amp; Variables '!AH13,AL83*'SFR Relationships'!$F$4,0)</f>
        <v>-10969372.249337727</v>
      </c>
      <c r="AM102" s="48">
        <f>IF('SFR Levers &amp; Variables '!AH13,AM83*'SFR Relationships'!$F$4,0)</f>
        <v>-199681.25287881377</v>
      </c>
      <c r="AN102" s="11">
        <f>SUM(AJ102:AL102)</f>
        <v>597741.37815533765</v>
      </c>
      <c r="AO102" s="386"/>
      <c r="AP102" s="25">
        <f>IF('SFR Levers &amp; Variables '!AN13,AP83*'SFR Relationships'!$D$4,0)</f>
        <v>11281394.047261521</v>
      </c>
      <c r="AQ102" s="25">
        <f>IF('SFR Levers &amp; Variables '!AN13,AQ83*'SFR Relationships'!$E$4,0)</f>
        <v>285719.58023154322</v>
      </c>
      <c r="AR102" s="25">
        <f>IF('SFR Levers &amp; Variables '!AN13,AR83*'SFR Relationships'!$F$4,0)</f>
        <v>-10969372.249337727</v>
      </c>
      <c r="AS102" s="48">
        <f>IF('SFR Levers &amp; Variables '!AN13,AS83*'SFR Relationships'!$F$4,0)</f>
        <v>-199681.25287881377</v>
      </c>
      <c r="AT102" s="11">
        <f>SUM(AP102:AR102)</f>
        <v>597741.37815533765</v>
      </c>
      <c r="AU102" s="386"/>
      <c r="AV102" s="25">
        <f>IF('SFR Levers &amp; Variables '!AT13,AV83*'SFR Relationships'!$D$4,0)</f>
        <v>11281394.047261521</v>
      </c>
      <c r="AW102" s="25">
        <f>IF('SFR Levers &amp; Variables '!AT13,AW83*'SFR Relationships'!$E$4,0)</f>
        <v>285719.58023154322</v>
      </c>
      <c r="AX102" s="25">
        <f>IF('SFR Levers &amp; Variables '!AT13,AX83*'SFR Relationships'!$F$4,0)</f>
        <v>-10969372.249337727</v>
      </c>
      <c r="AY102" s="48">
        <f>IF('SFR Levers &amp; Variables '!AT13,AY83*'SFR Relationships'!$F$4,0)</f>
        <v>-199681.25287881377</v>
      </c>
      <c r="AZ102" s="11">
        <f>SUM(AV102:AX102)</f>
        <v>597741.37815533765</v>
      </c>
      <c r="BA102" s="386"/>
      <c r="BB102" s="25">
        <f>IF('SFR Levers &amp; Variables '!AZ13,BB83*'SFR Relationships'!$D$4,0)</f>
        <v>11281394.047261521</v>
      </c>
      <c r="BC102" s="25">
        <f>IF('SFR Levers &amp; Variables '!AZ13,BC83*'SFR Relationships'!$E$4,0)</f>
        <v>285719.58023154322</v>
      </c>
      <c r="BD102" s="25">
        <f>IF('SFR Levers &amp; Variables '!AZ13,BD83*'SFR Relationships'!$F$4,0)</f>
        <v>-10969372.249337727</v>
      </c>
      <c r="BE102" s="48">
        <f>IF('SFR Levers &amp; Variables '!AZ13,BE83*'SFR Relationships'!$F$4,0)</f>
        <v>-199681.25287881377</v>
      </c>
      <c r="BF102" s="11">
        <f>SUM(BB102:BD102)</f>
        <v>597741.37815533765</v>
      </c>
      <c r="BG102" s="386"/>
      <c r="BH102" s="25">
        <f>IF('SFR Levers &amp; Variables '!BF13,BH83*'SFR Relationships'!$D$4,0)</f>
        <v>11281394.047261521</v>
      </c>
      <c r="BI102" s="25">
        <f>IF('SFR Levers &amp; Variables '!BF13,BI83*'SFR Relationships'!$E$4,0)</f>
        <v>285719.58023154322</v>
      </c>
      <c r="BJ102" s="25">
        <f>IF('SFR Levers &amp; Variables '!BF13,BJ83*'SFR Relationships'!$F$4,0)</f>
        <v>-10969372.249337727</v>
      </c>
      <c r="BK102" s="48">
        <f>IF('SFR Levers &amp; Variables '!BF13,BK83*'SFR Relationships'!$F$4,0)</f>
        <v>-199681.25287881377</v>
      </c>
      <c r="BL102" s="11">
        <f>SUM(BH102:BJ102)</f>
        <v>597741.37815533765</v>
      </c>
      <c r="BM102" s="386"/>
      <c r="BN102" s="25">
        <f>IF('SFR Levers &amp; Variables '!BL13,BN83*'SFR Relationships'!$D$4,0)</f>
        <v>11281394.047261521</v>
      </c>
      <c r="BO102" s="25">
        <f>IF('SFR Levers &amp; Variables '!BL13,BO83*'SFR Relationships'!$E$4,0)</f>
        <v>285719.58023154322</v>
      </c>
      <c r="BP102" s="25">
        <f>IF('SFR Levers &amp; Variables '!BL13,BP83*'SFR Relationships'!$F$4,0)</f>
        <v>-10969372.249337727</v>
      </c>
      <c r="BQ102" s="48">
        <f>IF('SFR Levers &amp; Variables '!BL13,BQ83*'SFR Relationships'!$F$4,0)</f>
        <v>-199681.25287881377</v>
      </c>
      <c r="BR102" s="11">
        <f>SUM(BN102:BP102)</f>
        <v>597741.37815533765</v>
      </c>
      <c r="BS102" s="386"/>
      <c r="BT102" s="25">
        <f>IF('SFR Levers &amp; Variables '!BR13,BT83*'SFR Relationships'!$D$4,0)</f>
        <v>11281394.047261521</v>
      </c>
      <c r="BU102" s="25">
        <f>IF('SFR Levers &amp; Variables '!BR13,BU83*'SFR Relationships'!$E$4,0)</f>
        <v>285719.58023154322</v>
      </c>
      <c r="BV102" s="25">
        <f>IF('SFR Levers &amp; Variables '!BR13,BV83*'SFR Relationships'!$F$4,0)</f>
        <v>-10969372.249337727</v>
      </c>
      <c r="BW102" s="48">
        <f>IF('SFR Levers &amp; Variables '!BR13,BW83*'SFR Relationships'!$F$4,0)</f>
        <v>-199681.25287881377</v>
      </c>
      <c r="BX102" s="11">
        <f>SUM(BT102:BV102)</f>
        <v>597741.37815533765</v>
      </c>
      <c r="BY102" s="386"/>
      <c r="BZ102" s="25">
        <f>IF('SFR Levers &amp; Variables '!BX13,BZ83*'SFR Relationships'!$D$4,0)</f>
        <v>11281394.047261521</v>
      </c>
      <c r="CA102" s="25">
        <f>IF('SFR Levers &amp; Variables '!BX13,CA83*'SFR Relationships'!$E$4,0)</f>
        <v>285719.58023154322</v>
      </c>
      <c r="CB102" s="25">
        <f>IF('SFR Levers &amp; Variables '!BX13,CB83*'SFR Relationships'!$F$4,0)</f>
        <v>-10969372.249337727</v>
      </c>
      <c r="CC102" s="48">
        <f>IF('SFR Levers &amp; Variables '!BX13,CC83*'SFR Relationships'!$F$4,0)</f>
        <v>-199681.25287881377</v>
      </c>
      <c r="CD102" s="11">
        <f>SUM(BZ102:CB102)</f>
        <v>597741.37815533765</v>
      </c>
      <c r="CE102" s="386"/>
      <c r="CF102" s="25">
        <f>IF('SFR Levers &amp; Variables '!CD13,CF83*'SFR Relationships'!$D$4,0)</f>
        <v>11281394.047261521</v>
      </c>
      <c r="CG102" s="25">
        <f>IF('SFR Levers &amp; Variables '!CD13,CG83*'SFR Relationships'!$E$4,0)</f>
        <v>285719.58023154322</v>
      </c>
      <c r="CH102" s="25">
        <f>IF('SFR Levers &amp; Variables '!CD13,CH83*'SFR Relationships'!$F$4,0)</f>
        <v>-10969372.249337727</v>
      </c>
      <c r="CI102" s="48">
        <f>IF('SFR Levers &amp; Variables '!CD13,CI83*'SFR Relationships'!$F$4,0)</f>
        <v>-199681.25287881377</v>
      </c>
      <c r="CJ102" s="11">
        <f>SUM(CF102:CH102)</f>
        <v>597741.37815533765</v>
      </c>
      <c r="CK102" s="386"/>
      <c r="CL102" s="25">
        <f>IF('SFR Levers &amp; Variables '!CJ13,CL83*'SFR Relationships'!$D$4,0)</f>
        <v>11281394.047261521</v>
      </c>
      <c r="CM102" s="25">
        <f>IF('SFR Levers &amp; Variables '!CJ13,CM83*'SFR Relationships'!$E$4,0)</f>
        <v>285719.58023154322</v>
      </c>
      <c r="CN102" s="25">
        <f>IF('SFR Levers &amp; Variables '!CJ13,CN83*'SFR Relationships'!$F$4,0)</f>
        <v>-10969372.249337727</v>
      </c>
      <c r="CO102" s="48">
        <f>IF('SFR Levers &amp; Variables '!CJ13,CO83*'SFR Relationships'!$F$4,0)</f>
        <v>-199681.25287881377</v>
      </c>
      <c r="CP102" s="11">
        <f>SUM(CL102:CN102)</f>
        <v>597741.37815533765</v>
      </c>
      <c r="CQ102" s="386"/>
      <c r="CR102" s="25">
        <f>IF('SFR Levers &amp; Variables '!CP13,CR83*'SFR Relationships'!$D$4,0)</f>
        <v>11281394.047261521</v>
      </c>
      <c r="CS102" s="25">
        <f>IF('SFR Levers &amp; Variables '!CP13,CS83*'SFR Relationships'!$E$4,0)</f>
        <v>285719.58023154322</v>
      </c>
      <c r="CT102" s="25">
        <f>IF('SFR Levers &amp; Variables '!CP13,CT83*'SFR Relationships'!$F$4,0)</f>
        <v>-10969372.249337727</v>
      </c>
      <c r="CU102" s="48">
        <f>IF('SFR Levers &amp; Variables '!CP13,CU83*'SFR Relationships'!$F$4,0)</f>
        <v>-199681.25287881377</v>
      </c>
      <c r="CV102" s="11">
        <f>SUM(CR102:CT102)</f>
        <v>597741.37815533765</v>
      </c>
      <c r="CW102" s="386"/>
      <c r="CX102" s="25">
        <f>IF('SFR Levers &amp; Variables '!CV13,CX83*'SFR Relationships'!$D$4,0)</f>
        <v>11281394.047261521</v>
      </c>
      <c r="CY102" s="25">
        <f>IF('SFR Levers &amp; Variables '!CV13,CY83*'SFR Relationships'!$E$4,0)</f>
        <v>285719.58023154322</v>
      </c>
      <c r="CZ102" s="25">
        <f>IF('SFR Levers &amp; Variables '!CV13,CZ83*'SFR Relationships'!$F$4,0)</f>
        <v>-10969372.249337727</v>
      </c>
      <c r="DA102" s="48">
        <f>IF('SFR Levers &amp; Variables '!CV13,DA83*'SFR Relationships'!$F$4,0)</f>
        <v>-199681.25287881377</v>
      </c>
      <c r="DB102" s="11">
        <f>SUM(CX102:CZ102)</f>
        <v>597741.37815533765</v>
      </c>
      <c r="DC102" s="386"/>
      <c r="DD102" s="25">
        <f>IF('SFR Levers &amp; Variables '!DB13,DD83*'SFR Relationships'!$D$4,0)</f>
        <v>11281394.047261521</v>
      </c>
      <c r="DE102" s="25">
        <f>IF('SFR Levers &amp; Variables '!DB13,DE83*'SFR Relationships'!$E$4,0)</f>
        <v>285719.58023154322</v>
      </c>
      <c r="DF102" s="25">
        <f>IF('SFR Levers &amp; Variables '!DB13,DF83*'SFR Relationships'!$F$4,0)</f>
        <v>-10969372.249337727</v>
      </c>
      <c r="DG102" s="48">
        <f>IF('SFR Levers &amp; Variables '!DB13,DG83*'SFR Relationships'!$F$4,0)</f>
        <v>-199681.25287881377</v>
      </c>
      <c r="DH102" s="11">
        <f>SUM(DD102:DF102)</f>
        <v>597741.37815533765</v>
      </c>
      <c r="DI102" s="386"/>
      <c r="DJ102" s="25">
        <f>IF('SFR Levers &amp; Variables '!DH13,DJ83*'SFR Relationships'!$D$4,0)</f>
        <v>11281394.047261521</v>
      </c>
      <c r="DK102" s="25">
        <f>IF('SFR Levers &amp; Variables '!DH13,DK83*'SFR Relationships'!$E$4,0)</f>
        <v>285719.58023154322</v>
      </c>
      <c r="DL102" s="25">
        <f>IF('SFR Levers &amp; Variables '!DH13,DL83*'SFR Relationships'!$F$4,0)</f>
        <v>-10969372.249337727</v>
      </c>
      <c r="DM102" s="48">
        <f>IF('SFR Levers &amp; Variables '!DH13,DM83*'SFR Relationships'!$F$4,0)</f>
        <v>-199681.25287881377</v>
      </c>
      <c r="DN102" s="11">
        <f>SUM(DJ102:DL102)</f>
        <v>597741.37815533765</v>
      </c>
      <c r="DO102" s="386"/>
      <c r="DP102" s="25">
        <f>IF('SFR Levers &amp; Variables '!DN13,DP83*'SFR Relationships'!$D$4,0)</f>
        <v>11281394.047261521</v>
      </c>
      <c r="DQ102" s="25">
        <f>IF('SFR Levers &amp; Variables '!DN13,DQ83*'SFR Relationships'!$E$4,0)</f>
        <v>285719.58023154322</v>
      </c>
      <c r="DR102" s="25">
        <f>IF('SFR Levers &amp; Variables '!DN13,DR83*'SFR Relationships'!$F$4,0)</f>
        <v>-10969372.249337727</v>
      </c>
      <c r="DS102" s="48">
        <f>IF('SFR Levers &amp; Variables '!DN13,DS83*'SFR Relationships'!$F$4,0)</f>
        <v>-199681.25287881377</v>
      </c>
      <c r="DT102" s="11">
        <f>SUM(DP102:DR102)</f>
        <v>597741.37815533765</v>
      </c>
    </row>
    <row r="103" spans="1:124" s="6" customFormat="1" x14ac:dyDescent="0.2">
      <c r="B103" s="6">
        <v>22</v>
      </c>
      <c r="C103" s="6" t="s">
        <v>206</v>
      </c>
      <c r="D103" s="38"/>
      <c r="E103" s="386"/>
      <c r="F103" s="25">
        <v>0</v>
      </c>
      <c r="G103" s="25">
        <v>0</v>
      </c>
      <c r="H103" s="25">
        <v>0</v>
      </c>
      <c r="I103" s="48">
        <v>0</v>
      </c>
      <c r="J103" s="11">
        <f t="shared" ref="J103:J108" si="159">SUM(F103:H103)</f>
        <v>0</v>
      </c>
      <c r="K103" s="386"/>
      <c r="L103" s="25">
        <v>0</v>
      </c>
      <c r="M103" s="25">
        <v>0</v>
      </c>
      <c r="N103" s="25">
        <v>0</v>
      </c>
      <c r="O103" s="48">
        <v>0</v>
      </c>
      <c r="P103" s="11">
        <f t="shared" ref="P103:P108" si="160">SUM(L103:N103)</f>
        <v>0</v>
      </c>
      <c r="Q103" s="386"/>
      <c r="R103" s="25">
        <v>0</v>
      </c>
      <c r="S103" s="25">
        <v>0</v>
      </c>
      <c r="T103" s="25">
        <v>0</v>
      </c>
      <c r="U103" s="48">
        <v>0</v>
      </c>
      <c r="V103" s="11">
        <f t="shared" ref="V103:V108" si="161">SUM(R103:T103)</f>
        <v>0</v>
      </c>
      <c r="W103" s="386"/>
      <c r="X103" s="25">
        <v>0</v>
      </c>
      <c r="Y103" s="25">
        <v>0</v>
      </c>
      <c r="Z103" s="25">
        <v>0</v>
      </c>
      <c r="AA103" s="48">
        <v>0</v>
      </c>
      <c r="AB103" s="11">
        <f t="shared" ref="AB103:AB108" si="162">SUM(X103:Z103)</f>
        <v>0</v>
      </c>
      <c r="AC103" s="386"/>
      <c r="AD103" s="25">
        <v>0</v>
      </c>
      <c r="AE103" s="25">
        <v>0</v>
      </c>
      <c r="AF103" s="25">
        <v>0</v>
      </c>
      <c r="AG103" s="48">
        <v>0</v>
      </c>
      <c r="AH103" s="11">
        <f t="shared" ref="AH103:AH108" si="163">SUM(AD103:AF103)</f>
        <v>0</v>
      </c>
      <c r="AI103" s="386"/>
      <c r="AJ103" s="25">
        <v>0</v>
      </c>
      <c r="AK103" s="25">
        <v>0</v>
      </c>
      <c r="AL103" s="25">
        <v>0</v>
      </c>
      <c r="AM103" s="48">
        <v>0</v>
      </c>
      <c r="AN103" s="11">
        <f t="shared" ref="AN103:AN108" si="164">SUM(AJ103:AL103)</f>
        <v>0</v>
      </c>
      <c r="AO103" s="386"/>
      <c r="AP103" s="25">
        <v>0</v>
      </c>
      <c r="AQ103" s="25">
        <v>0</v>
      </c>
      <c r="AR103" s="25">
        <v>0</v>
      </c>
      <c r="AS103" s="48">
        <v>0</v>
      </c>
      <c r="AT103" s="11">
        <f t="shared" ref="AT103:AT108" si="165">SUM(AP103:AR103)</f>
        <v>0</v>
      </c>
      <c r="AU103" s="386"/>
      <c r="AV103" s="25">
        <v>0</v>
      </c>
      <c r="AW103" s="25">
        <v>0</v>
      </c>
      <c r="AX103" s="25">
        <v>0</v>
      </c>
      <c r="AY103" s="48">
        <v>0</v>
      </c>
      <c r="AZ103" s="11">
        <f t="shared" ref="AZ103:AZ108" si="166">SUM(AV103:AX103)</f>
        <v>0</v>
      </c>
      <c r="BA103" s="386"/>
      <c r="BB103" s="25">
        <v>0</v>
      </c>
      <c r="BC103" s="25">
        <v>0</v>
      </c>
      <c r="BD103" s="25">
        <v>0</v>
      </c>
      <c r="BE103" s="48">
        <v>0</v>
      </c>
      <c r="BF103" s="11">
        <f t="shared" ref="BF103:BF108" si="167">SUM(BB103:BD103)</f>
        <v>0</v>
      </c>
      <c r="BG103" s="386"/>
      <c r="BH103" s="25">
        <v>0</v>
      </c>
      <c r="BI103" s="25">
        <v>0</v>
      </c>
      <c r="BJ103" s="25">
        <v>0</v>
      </c>
      <c r="BK103" s="48">
        <v>0</v>
      </c>
      <c r="BL103" s="11">
        <f t="shared" ref="BL103:BL108" si="168">SUM(BH103:BJ103)</f>
        <v>0</v>
      </c>
      <c r="BM103" s="386"/>
      <c r="BN103" s="25">
        <v>0</v>
      </c>
      <c r="BO103" s="25">
        <v>0</v>
      </c>
      <c r="BP103" s="25">
        <v>0</v>
      </c>
      <c r="BQ103" s="48">
        <v>0</v>
      </c>
      <c r="BR103" s="11">
        <f t="shared" ref="BR103:BR108" si="169">SUM(BN103:BP103)</f>
        <v>0</v>
      </c>
      <c r="BS103" s="386"/>
      <c r="BT103" s="25">
        <v>0</v>
      </c>
      <c r="BU103" s="25">
        <v>0</v>
      </c>
      <c r="BV103" s="25">
        <v>0</v>
      </c>
      <c r="BW103" s="48">
        <v>0</v>
      </c>
      <c r="BX103" s="11">
        <f t="shared" ref="BX103:BX108" si="170">SUM(BT103:BV103)</f>
        <v>0</v>
      </c>
      <c r="BY103" s="386"/>
      <c r="BZ103" s="25">
        <v>0</v>
      </c>
      <c r="CA103" s="25">
        <v>0</v>
      </c>
      <c r="CB103" s="25">
        <v>0</v>
      </c>
      <c r="CC103" s="48">
        <v>0</v>
      </c>
      <c r="CD103" s="11">
        <f t="shared" ref="CD103:CD108" si="171">SUM(BZ103:CB103)</f>
        <v>0</v>
      </c>
      <c r="CE103" s="386"/>
      <c r="CF103" s="25">
        <v>0</v>
      </c>
      <c r="CG103" s="25">
        <v>0</v>
      </c>
      <c r="CH103" s="25">
        <v>0</v>
      </c>
      <c r="CI103" s="48">
        <v>0</v>
      </c>
      <c r="CJ103" s="11">
        <f t="shared" ref="CJ103:CJ108" si="172">SUM(CF103:CH103)</f>
        <v>0</v>
      </c>
      <c r="CK103" s="386"/>
      <c r="CL103" s="25">
        <v>0</v>
      </c>
      <c r="CM103" s="25">
        <v>0</v>
      </c>
      <c r="CN103" s="25">
        <v>0</v>
      </c>
      <c r="CO103" s="48">
        <v>0</v>
      </c>
      <c r="CP103" s="11">
        <f t="shared" ref="CP103:CP108" si="173">SUM(CL103:CN103)</f>
        <v>0</v>
      </c>
      <c r="CQ103" s="386"/>
      <c r="CR103" s="25">
        <v>0</v>
      </c>
      <c r="CS103" s="25">
        <v>0</v>
      </c>
      <c r="CT103" s="25">
        <v>0</v>
      </c>
      <c r="CU103" s="48">
        <v>0</v>
      </c>
      <c r="CV103" s="11">
        <f t="shared" ref="CV103:CV108" si="174">SUM(CR103:CT103)</f>
        <v>0</v>
      </c>
      <c r="CW103" s="386"/>
      <c r="CX103" s="25">
        <v>0</v>
      </c>
      <c r="CY103" s="25">
        <v>0</v>
      </c>
      <c r="CZ103" s="25">
        <v>0</v>
      </c>
      <c r="DA103" s="48">
        <v>0</v>
      </c>
      <c r="DB103" s="11">
        <f t="shared" ref="DB103:DB108" si="175">SUM(CX103:CZ103)</f>
        <v>0</v>
      </c>
      <c r="DC103" s="386"/>
      <c r="DD103" s="25">
        <v>0</v>
      </c>
      <c r="DE103" s="25">
        <v>0</v>
      </c>
      <c r="DF103" s="25">
        <v>0</v>
      </c>
      <c r="DG103" s="48">
        <v>0</v>
      </c>
      <c r="DH103" s="11">
        <f t="shared" ref="DH103:DH108" si="176">SUM(DD103:DF103)</f>
        <v>0</v>
      </c>
      <c r="DI103" s="386"/>
      <c r="DJ103" s="25">
        <v>0</v>
      </c>
      <c r="DK103" s="25">
        <v>0</v>
      </c>
      <c r="DL103" s="25">
        <v>0</v>
      </c>
      <c r="DM103" s="48">
        <v>0</v>
      </c>
      <c r="DN103" s="11">
        <f t="shared" ref="DN103:DN108" si="177">SUM(DJ103:DL103)</f>
        <v>0</v>
      </c>
      <c r="DO103" s="386"/>
      <c r="DP103" s="25">
        <v>0</v>
      </c>
      <c r="DQ103" s="25">
        <v>0</v>
      </c>
      <c r="DR103" s="25">
        <v>0</v>
      </c>
      <c r="DS103" s="48">
        <v>0</v>
      </c>
      <c r="DT103" s="11">
        <f t="shared" ref="DT103:DT108" si="178">SUM(DP103:DR103)</f>
        <v>0</v>
      </c>
    </row>
    <row r="104" spans="1:124" s="6" customFormat="1" x14ac:dyDescent="0.2">
      <c r="B104" s="6">
        <v>232.1</v>
      </c>
      <c r="C104" s="6" t="s">
        <v>207</v>
      </c>
      <c r="D104" s="38"/>
      <c r="E104" s="386"/>
      <c r="F104" s="25">
        <v>0</v>
      </c>
      <c r="G104" s="25">
        <v>0</v>
      </c>
      <c r="H104" s="25">
        <v>0</v>
      </c>
      <c r="I104" s="48">
        <v>0</v>
      </c>
      <c r="J104" s="11">
        <f t="shared" si="159"/>
        <v>0</v>
      </c>
      <c r="K104" s="386"/>
      <c r="L104" s="25">
        <v>0</v>
      </c>
      <c r="M104" s="25">
        <v>0</v>
      </c>
      <c r="N104" s="25">
        <v>0</v>
      </c>
      <c r="O104" s="48">
        <v>0</v>
      </c>
      <c r="P104" s="11">
        <f t="shared" si="160"/>
        <v>0</v>
      </c>
      <c r="Q104" s="386"/>
      <c r="R104" s="25">
        <v>0</v>
      </c>
      <c r="S104" s="25">
        <v>0</v>
      </c>
      <c r="T104" s="25">
        <v>0</v>
      </c>
      <c r="U104" s="48">
        <v>0</v>
      </c>
      <c r="V104" s="11">
        <f t="shared" si="161"/>
        <v>0</v>
      </c>
      <c r="W104" s="386"/>
      <c r="X104" s="25">
        <v>0</v>
      </c>
      <c r="Y104" s="25">
        <v>0</v>
      </c>
      <c r="Z104" s="25">
        <v>0</v>
      </c>
      <c r="AA104" s="48">
        <v>0</v>
      </c>
      <c r="AB104" s="11">
        <f t="shared" si="162"/>
        <v>0</v>
      </c>
      <c r="AC104" s="386"/>
      <c r="AD104" s="25">
        <v>0</v>
      </c>
      <c r="AE104" s="25">
        <v>0</v>
      </c>
      <c r="AF104" s="25">
        <v>0</v>
      </c>
      <c r="AG104" s="48">
        <v>0</v>
      </c>
      <c r="AH104" s="11">
        <f t="shared" si="163"/>
        <v>0</v>
      </c>
      <c r="AI104" s="386"/>
      <c r="AJ104" s="25">
        <v>0</v>
      </c>
      <c r="AK104" s="25">
        <v>0</v>
      </c>
      <c r="AL104" s="25">
        <v>0</v>
      </c>
      <c r="AM104" s="48">
        <v>0</v>
      </c>
      <c r="AN104" s="11">
        <f t="shared" si="164"/>
        <v>0</v>
      </c>
      <c r="AO104" s="386"/>
      <c r="AP104" s="25">
        <v>0</v>
      </c>
      <c r="AQ104" s="25">
        <v>0</v>
      </c>
      <c r="AR104" s="25">
        <v>0</v>
      </c>
      <c r="AS104" s="48">
        <v>0</v>
      </c>
      <c r="AT104" s="11">
        <f t="shared" si="165"/>
        <v>0</v>
      </c>
      <c r="AU104" s="386"/>
      <c r="AV104" s="25">
        <v>0</v>
      </c>
      <c r="AW104" s="25">
        <v>0</v>
      </c>
      <c r="AX104" s="25">
        <v>0</v>
      </c>
      <c r="AY104" s="48">
        <v>0</v>
      </c>
      <c r="AZ104" s="11">
        <f t="shared" si="166"/>
        <v>0</v>
      </c>
      <c r="BA104" s="386"/>
      <c r="BB104" s="25">
        <v>0</v>
      </c>
      <c r="BC104" s="25">
        <v>0</v>
      </c>
      <c r="BD104" s="25">
        <v>0</v>
      </c>
      <c r="BE104" s="48">
        <v>0</v>
      </c>
      <c r="BF104" s="11">
        <f t="shared" si="167"/>
        <v>0</v>
      </c>
      <c r="BG104" s="386"/>
      <c r="BH104" s="25">
        <v>0</v>
      </c>
      <c r="BI104" s="25">
        <v>0</v>
      </c>
      <c r="BJ104" s="25">
        <v>0</v>
      </c>
      <c r="BK104" s="48">
        <v>0</v>
      </c>
      <c r="BL104" s="11">
        <f t="shared" si="168"/>
        <v>0</v>
      </c>
      <c r="BM104" s="386"/>
      <c r="BN104" s="25">
        <v>0</v>
      </c>
      <c r="BO104" s="25">
        <v>0</v>
      </c>
      <c r="BP104" s="25">
        <v>0</v>
      </c>
      <c r="BQ104" s="48">
        <v>0</v>
      </c>
      <c r="BR104" s="11">
        <f t="shared" si="169"/>
        <v>0</v>
      </c>
      <c r="BS104" s="386"/>
      <c r="BT104" s="25">
        <v>0</v>
      </c>
      <c r="BU104" s="25">
        <v>0</v>
      </c>
      <c r="BV104" s="25">
        <v>0</v>
      </c>
      <c r="BW104" s="48">
        <v>0</v>
      </c>
      <c r="BX104" s="11">
        <f t="shared" si="170"/>
        <v>0</v>
      </c>
      <c r="BY104" s="386"/>
      <c r="BZ104" s="25">
        <v>0</v>
      </c>
      <c r="CA104" s="25">
        <v>0</v>
      </c>
      <c r="CB104" s="25">
        <v>0</v>
      </c>
      <c r="CC104" s="48">
        <v>0</v>
      </c>
      <c r="CD104" s="11">
        <f t="shared" si="171"/>
        <v>0</v>
      </c>
      <c r="CE104" s="386"/>
      <c r="CF104" s="25">
        <v>0</v>
      </c>
      <c r="CG104" s="25">
        <v>0</v>
      </c>
      <c r="CH104" s="25">
        <v>0</v>
      </c>
      <c r="CI104" s="48">
        <v>0</v>
      </c>
      <c r="CJ104" s="11">
        <f t="shared" si="172"/>
        <v>0</v>
      </c>
      <c r="CK104" s="386"/>
      <c r="CL104" s="25">
        <v>0</v>
      </c>
      <c r="CM104" s="25">
        <v>0</v>
      </c>
      <c r="CN104" s="25">
        <v>0</v>
      </c>
      <c r="CO104" s="48">
        <v>0</v>
      </c>
      <c r="CP104" s="11">
        <f t="shared" si="173"/>
        <v>0</v>
      </c>
      <c r="CQ104" s="386"/>
      <c r="CR104" s="25">
        <v>0</v>
      </c>
      <c r="CS104" s="25">
        <v>0</v>
      </c>
      <c r="CT104" s="25">
        <v>0</v>
      </c>
      <c r="CU104" s="48">
        <v>0</v>
      </c>
      <c r="CV104" s="11">
        <f t="shared" si="174"/>
        <v>0</v>
      </c>
      <c r="CW104" s="386"/>
      <c r="CX104" s="25">
        <v>0</v>
      </c>
      <c r="CY104" s="25">
        <v>0</v>
      </c>
      <c r="CZ104" s="25">
        <v>0</v>
      </c>
      <c r="DA104" s="48">
        <v>0</v>
      </c>
      <c r="DB104" s="11">
        <f t="shared" si="175"/>
        <v>0</v>
      </c>
      <c r="DC104" s="386"/>
      <c r="DD104" s="25">
        <v>0</v>
      </c>
      <c r="DE104" s="25">
        <v>0</v>
      </c>
      <c r="DF104" s="25">
        <v>0</v>
      </c>
      <c r="DG104" s="48">
        <v>0</v>
      </c>
      <c r="DH104" s="11">
        <f t="shared" si="176"/>
        <v>0</v>
      </c>
      <c r="DI104" s="386"/>
      <c r="DJ104" s="25">
        <v>0</v>
      </c>
      <c r="DK104" s="25">
        <v>0</v>
      </c>
      <c r="DL104" s="25">
        <v>0</v>
      </c>
      <c r="DM104" s="48">
        <v>0</v>
      </c>
      <c r="DN104" s="11">
        <f t="shared" si="177"/>
        <v>0</v>
      </c>
      <c r="DO104" s="386"/>
      <c r="DP104" s="25">
        <v>0</v>
      </c>
      <c r="DQ104" s="25">
        <v>0</v>
      </c>
      <c r="DR104" s="25">
        <v>0</v>
      </c>
      <c r="DS104" s="48">
        <v>0</v>
      </c>
      <c r="DT104" s="11">
        <f t="shared" si="178"/>
        <v>0</v>
      </c>
    </row>
    <row r="105" spans="1:124" s="6" customFormat="1" x14ac:dyDescent="0.2">
      <c r="B105" s="6">
        <v>233</v>
      </c>
      <c r="C105" s="6" t="s">
        <v>208</v>
      </c>
      <c r="D105" s="38"/>
      <c r="E105" s="386"/>
      <c r="F105" s="25">
        <v>0</v>
      </c>
      <c r="G105" s="25">
        <v>0</v>
      </c>
      <c r="H105" s="25">
        <v>0</v>
      </c>
      <c r="I105" s="48">
        <v>0</v>
      </c>
      <c r="J105" s="11">
        <f t="shared" si="159"/>
        <v>0</v>
      </c>
      <c r="K105" s="386"/>
      <c r="L105" s="25">
        <v>0</v>
      </c>
      <c r="M105" s="25">
        <v>0</v>
      </c>
      <c r="N105" s="25">
        <v>0</v>
      </c>
      <c r="O105" s="48">
        <v>0</v>
      </c>
      <c r="P105" s="11">
        <f t="shared" si="160"/>
        <v>0</v>
      </c>
      <c r="Q105" s="386"/>
      <c r="R105" s="25">
        <v>0</v>
      </c>
      <c r="S105" s="25">
        <v>0</v>
      </c>
      <c r="T105" s="25">
        <v>0</v>
      </c>
      <c r="U105" s="48">
        <v>0</v>
      </c>
      <c r="V105" s="11">
        <f t="shared" si="161"/>
        <v>0</v>
      </c>
      <c r="W105" s="386"/>
      <c r="X105" s="25">
        <v>0</v>
      </c>
      <c r="Y105" s="25">
        <v>0</v>
      </c>
      <c r="Z105" s="25">
        <v>0</v>
      </c>
      <c r="AA105" s="48">
        <v>0</v>
      </c>
      <c r="AB105" s="11">
        <f t="shared" si="162"/>
        <v>0</v>
      </c>
      <c r="AC105" s="386"/>
      <c r="AD105" s="25">
        <v>0</v>
      </c>
      <c r="AE105" s="25">
        <v>0</v>
      </c>
      <c r="AF105" s="25">
        <v>0</v>
      </c>
      <c r="AG105" s="48">
        <v>0</v>
      </c>
      <c r="AH105" s="11">
        <f t="shared" si="163"/>
        <v>0</v>
      </c>
      <c r="AI105" s="386"/>
      <c r="AJ105" s="25">
        <v>0</v>
      </c>
      <c r="AK105" s="25">
        <v>0</v>
      </c>
      <c r="AL105" s="25">
        <v>0</v>
      </c>
      <c r="AM105" s="48">
        <v>0</v>
      </c>
      <c r="AN105" s="11">
        <f t="shared" si="164"/>
        <v>0</v>
      </c>
      <c r="AO105" s="386"/>
      <c r="AP105" s="25">
        <v>0</v>
      </c>
      <c r="AQ105" s="25">
        <v>0</v>
      </c>
      <c r="AR105" s="25">
        <v>0</v>
      </c>
      <c r="AS105" s="48">
        <v>0</v>
      </c>
      <c r="AT105" s="11">
        <f t="shared" si="165"/>
        <v>0</v>
      </c>
      <c r="AU105" s="386"/>
      <c r="AV105" s="25">
        <v>0</v>
      </c>
      <c r="AW105" s="25">
        <v>0</v>
      </c>
      <c r="AX105" s="25">
        <v>0</v>
      </c>
      <c r="AY105" s="48">
        <v>0</v>
      </c>
      <c r="AZ105" s="11">
        <f t="shared" si="166"/>
        <v>0</v>
      </c>
      <c r="BA105" s="386"/>
      <c r="BB105" s="25">
        <v>0</v>
      </c>
      <c r="BC105" s="25">
        <v>0</v>
      </c>
      <c r="BD105" s="25">
        <v>0</v>
      </c>
      <c r="BE105" s="48">
        <v>0</v>
      </c>
      <c r="BF105" s="11">
        <f t="shared" si="167"/>
        <v>0</v>
      </c>
      <c r="BG105" s="386"/>
      <c r="BH105" s="25">
        <v>0</v>
      </c>
      <c r="BI105" s="25">
        <v>0</v>
      </c>
      <c r="BJ105" s="25">
        <v>0</v>
      </c>
      <c r="BK105" s="48">
        <v>0</v>
      </c>
      <c r="BL105" s="11">
        <f t="shared" si="168"/>
        <v>0</v>
      </c>
      <c r="BM105" s="386"/>
      <c r="BN105" s="25">
        <v>0</v>
      </c>
      <c r="BO105" s="25">
        <v>0</v>
      </c>
      <c r="BP105" s="25">
        <v>0</v>
      </c>
      <c r="BQ105" s="48">
        <v>0</v>
      </c>
      <c r="BR105" s="11">
        <f t="shared" si="169"/>
        <v>0</v>
      </c>
      <c r="BS105" s="386"/>
      <c r="BT105" s="25">
        <v>0</v>
      </c>
      <c r="BU105" s="25">
        <v>0</v>
      </c>
      <c r="BV105" s="25">
        <v>0</v>
      </c>
      <c r="BW105" s="48">
        <v>0</v>
      </c>
      <c r="BX105" s="11">
        <f t="shared" si="170"/>
        <v>0</v>
      </c>
      <c r="BY105" s="386"/>
      <c r="BZ105" s="25">
        <v>0</v>
      </c>
      <c r="CA105" s="25">
        <v>0</v>
      </c>
      <c r="CB105" s="25">
        <v>0</v>
      </c>
      <c r="CC105" s="48">
        <v>0</v>
      </c>
      <c r="CD105" s="11">
        <f t="shared" si="171"/>
        <v>0</v>
      </c>
      <c r="CE105" s="386"/>
      <c r="CF105" s="25">
        <v>0</v>
      </c>
      <c r="CG105" s="25">
        <v>0</v>
      </c>
      <c r="CH105" s="25">
        <v>0</v>
      </c>
      <c r="CI105" s="48">
        <v>0</v>
      </c>
      <c r="CJ105" s="11">
        <f t="shared" si="172"/>
        <v>0</v>
      </c>
      <c r="CK105" s="386"/>
      <c r="CL105" s="25">
        <v>0</v>
      </c>
      <c r="CM105" s="25">
        <v>0</v>
      </c>
      <c r="CN105" s="25">
        <v>0</v>
      </c>
      <c r="CO105" s="48">
        <v>0</v>
      </c>
      <c r="CP105" s="11">
        <f t="shared" si="173"/>
        <v>0</v>
      </c>
      <c r="CQ105" s="386"/>
      <c r="CR105" s="25">
        <v>0</v>
      </c>
      <c r="CS105" s="25">
        <v>0</v>
      </c>
      <c r="CT105" s="25">
        <v>0</v>
      </c>
      <c r="CU105" s="48">
        <v>0</v>
      </c>
      <c r="CV105" s="11">
        <f t="shared" si="174"/>
        <v>0</v>
      </c>
      <c r="CW105" s="386"/>
      <c r="CX105" s="25">
        <v>0</v>
      </c>
      <c r="CY105" s="25">
        <v>0</v>
      </c>
      <c r="CZ105" s="25">
        <v>0</v>
      </c>
      <c r="DA105" s="48">
        <v>0</v>
      </c>
      <c r="DB105" s="11">
        <f t="shared" si="175"/>
        <v>0</v>
      </c>
      <c r="DC105" s="386"/>
      <c r="DD105" s="25">
        <v>0</v>
      </c>
      <c r="DE105" s="25">
        <v>0</v>
      </c>
      <c r="DF105" s="25">
        <v>0</v>
      </c>
      <c r="DG105" s="48">
        <v>0</v>
      </c>
      <c r="DH105" s="11">
        <f t="shared" si="176"/>
        <v>0</v>
      </c>
      <c r="DI105" s="386"/>
      <c r="DJ105" s="25">
        <v>0</v>
      </c>
      <c r="DK105" s="25">
        <v>0</v>
      </c>
      <c r="DL105" s="25">
        <v>0</v>
      </c>
      <c r="DM105" s="48">
        <v>0</v>
      </c>
      <c r="DN105" s="11">
        <f t="shared" si="177"/>
        <v>0</v>
      </c>
      <c r="DO105" s="386"/>
      <c r="DP105" s="25">
        <v>0</v>
      </c>
      <c r="DQ105" s="25">
        <v>0</v>
      </c>
      <c r="DR105" s="25">
        <v>0</v>
      </c>
      <c r="DS105" s="48">
        <v>0</v>
      </c>
      <c r="DT105" s="11">
        <f t="shared" si="178"/>
        <v>0</v>
      </c>
    </row>
    <row r="106" spans="1:124" s="6" customFormat="1" x14ac:dyDescent="0.2">
      <c r="B106" s="6">
        <v>24</v>
      </c>
      <c r="C106" s="6" t="s">
        <v>209</v>
      </c>
      <c r="D106" s="38"/>
      <c r="E106" s="386"/>
      <c r="F106" s="25">
        <v>0</v>
      </c>
      <c r="G106" s="25">
        <v>0</v>
      </c>
      <c r="H106" s="25">
        <v>0</v>
      </c>
      <c r="I106" s="48">
        <v>0</v>
      </c>
      <c r="J106" s="11">
        <f t="shared" si="159"/>
        <v>0</v>
      </c>
      <c r="K106" s="386"/>
      <c r="L106" s="25">
        <v>0</v>
      </c>
      <c r="M106" s="25">
        <v>0</v>
      </c>
      <c r="N106" s="25">
        <v>0</v>
      </c>
      <c r="O106" s="48">
        <v>0</v>
      </c>
      <c r="P106" s="11">
        <f t="shared" si="160"/>
        <v>0</v>
      </c>
      <c r="Q106" s="386"/>
      <c r="R106" s="25">
        <v>0</v>
      </c>
      <c r="S106" s="25">
        <v>0</v>
      </c>
      <c r="T106" s="25">
        <v>0</v>
      </c>
      <c r="U106" s="48">
        <v>0</v>
      </c>
      <c r="V106" s="11">
        <f t="shared" si="161"/>
        <v>0</v>
      </c>
      <c r="W106" s="386"/>
      <c r="X106" s="25">
        <v>0</v>
      </c>
      <c r="Y106" s="25">
        <v>0</v>
      </c>
      <c r="Z106" s="25">
        <v>0</v>
      </c>
      <c r="AA106" s="48">
        <v>0</v>
      </c>
      <c r="AB106" s="11">
        <f t="shared" si="162"/>
        <v>0</v>
      </c>
      <c r="AC106" s="386"/>
      <c r="AD106" s="25">
        <v>0</v>
      </c>
      <c r="AE106" s="25">
        <v>0</v>
      </c>
      <c r="AF106" s="25">
        <v>0</v>
      </c>
      <c r="AG106" s="48">
        <v>0</v>
      </c>
      <c r="AH106" s="11">
        <f t="shared" si="163"/>
        <v>0</v>
      </c>
      <c r="AI106" s="386"/>
      <c r="AJ106" s="25">
        <v>0</v>
      </c>
      <c r="AK106" s="25">
        <v>0</v>
      </c>
      <c r="AL106" s="25">
        <v>0</v>
      </c>
      <c r="AM106" s="48">
        <v>0</v>
      </c>
      <c r="AN106" s="11">
        <f t="shared" si="164"/>
        <v>0</v>
      </c>
      <c r="AO106" s="386"/>
      <c r="AP106" s="25">
        <v>0</v>
      </c>
      <c r="AQ106" s="25">
        <v>0</v>
      </c>
      <c r="AR106" s="25">
        <v>0</v>
      </c>
      <c r="AS106" s="48">
        <v>0</v>
      </c>
      <c r="AT106" s="11">
        <f t="shared" si="165"/>
        <v>0</v>
      </c>
      <c r="AU106" s="386"/>
      <c r="AV106" s="25">
        <v>0</v>
      </c>
      <c r="AW106" s="25">
        <v>0</v>
      </c>
      <c r="AX106" s="25">
        <v>0</v>
      </c>
      <c r="AY106" s="48">
        <v>0</v>
      </c>
      <c r="AZ106" s="11">
        <f t="shared" si="166"/>
        <v>0</v>
      </c>
      <c r="BA106" s="386"/>
      <c r="BB106" s="25">
        <v>0</v>
      </c>
      <c r="BC106" s="25">
        <v>0</v>
      </c>
      <c r="BD106" s="25">
        <v>0</v>
      </c>
      <c r="BE106" s="48">
        <v>0</v>
      </c>
      <c r="BF106" s="11">
        <f t="shared" si="167"/>
        <v>0</v>
      </c>
      <c r="BG106" s="386"/>
      <c r="BH106" s="25">
        <v>0</v>
      </c>
      <c r="BI106" s="25">
        <v>0</v>
      </c>
      <c r="BJ106" s="25">
        <v>0</v>
      </c>
      <c r="BK106" s="48">
        <v>0</v>
      </c>
      <c r="BL106" s="11">
        <f t="shared" si="168"/>
        <v>0</v>
      </c>
      <c r="BM106" s="386"/>
      <c r="BN106" s="25">
        <v>0</v>
      </c>
      <c r="BO106" s="25">
        <v>0</v>
      </c>
      <c r="BP106" s="25">
        <v>0</v>
      </c>
      <c r="BQ106" s="48">
        <v>0</v>
      </c>
      <c r="BR106" s="11">
        <f t="shared" si="169"/>
        <v>0</v>
      </c>
      <c r="BS106" s="386"/>
      <c r="BT106" s="25">
        <v>0</v>
      </c>
      <c r="BU106" s="25">
        <v>0</v>
      </c>
      <c r="BV106" s="25">
        <v>0</v>
      </c>
      <c r="BW106" s="48">
        <v>0</v>
      </c>
      <c r="BX106" s="11">
        <f t="shared" si="170"/>
        <v>0</v>
      </c>
      <c r="BY106" s="386"/>
      <c r="BZ106" s="25">
        <v>0</v>
      </c>
      <c r="CA106" s="25">
        <v>0</v>
      </c>
      <c r="CB106" s="25">
        <v>0</v>
      </c>
      <c r="CC106" s="48">
        <v>0</v>
      </c>
      <c r="CD106" s="11">
        <f t="shared" si="171"/>
        <v>0</v>
      </c>
      <c r="CE106" s="386"/>
      <c r="CF106" s="25">
        <v>0</v>
      </c>
      <c r="CG106" s="25">
        <v>0</v>
      </c>
      <c r="CH106" s="25">
        <v>0</v>
      </c>
      <c r="CI106" s="48">
        <v>0</v>
      </c>
      <c r="CJ106" s="11">
        <f t="shared" si="172"/>
        <v>0</v>
      </c>
      <c r="CK106" s="386"/>
      <c r="CL106" s="25">
        <v>0</v>
      </c>
      <c r="CM106" s="25">
        <v>0</v>
      </c>
      <c r="CN106" s="25">
        <v>0</v>
      </c>
      <c r="CO106" s="48">
        <v>0</v>
      </c>
      <c r="CP106" s="11">
        <f t="shared" si="173"/>
        <v>0</v>
      </c>
      <c r="CQ106" s="386"/>
      <c r="CR106" s="25">
        <v>0</v>
      </c>
      <c r="CS106" s="25">
        <v>0</v>
      </c>
      <c r="CT106" s="25">
        <v>0</v>
      </c>
      <c r="CU106" s="48">
        <v>0</v>
      </c>
      <c r="CV106" s="11">
        <f t="shared" si="174"/>
        <v>0</v>
      </c>
      <c r="CW106" s="386"/>
      <c r="CX106" s="25">
        <v>0</v>
      </c>
      <c r="CY106" s="25">
        <v>0</v>
      </c>
      <c r="CZ106" s="25">
        <v>0</v>
      </c>
      <c r="DA106" s="48">
        <v>0</v>
      </c>
      <c r="DB106" s="11">
        <f t="shared" si="175"/>
        <v>0</v>
      </c>
      <c r="DC106" s="386"/>
      <c r="DD106" s="25">
        <v>0</v>
      </c>
      <c r="DE106" s="25">
        <v>0</v>
      </c>
      <c r="DF106" s="25">
        <v>0</v>
      </c>
      <c r="DG106" s="48">
        <v>0</v>
      </c>
      <c r="DH106" s="11">
        <f t="shared" si="176"/>
        <v>0</v>
      </c>
      <c r="DI106" s="386"/>
      <c r="DJ106" s="25">
        <v>0</v>
      </c>
      <c r="DK106" s="25">
        <v>0</v>
      </c>
      <c r="DL106" s="25">
        <v>0</v>
      </c>
      <c r="DM106" s="48">
        <v>0</v>
      </c>
      <c r="DN106" s="11">
        <f t="shared" si="177"/>
        <v>0</v>
      </c>
      <c r="DO106" s="386"/>
      <c r="DP106" s="25">
        <v>0</v>
      </c>
      <c r="DQ106" s="25">
        <v>0</v>
      </c>
      <c r="DR106" s="25">
        <v>0</v>
      </c>
      <c r="DS106" s="48">
        <v>0</v>
      </c>
      <c r="DT106" s="11">
        <f t="shared" si="178"/>
        <v>0</v>
      </c>
    </row>
    <row r="107" spans="1:124" s="241" customFormat="1" x14ac:dyDescent="0.2">
      <c r="A107" s="6"/>
      <c r="B107" s="6">
        <v>25</v>
      </c>
      <c r="C107" s="6" t="s">
        <v>210</v>
      </c>
      <c r="D107" s="38"/>
      <c r="E107" s="386"/>
      <c r="F107" s="25">
        <v>0</v>
      </c>
      <c r="G107" s="25">
        <v>0</v>
      </c>
      <c r="H107" s="25">
        <v>0</v>
      </c>
      <c r="I107" s="48">
        <v>0</v>
      </c>
      <c r="J107" s="11">
        <f t="shared" si="159"/>
        <v>0</v>
      </c>
      <c r="K107" s="386"/>
      <c r="L107" s="25">
        <v>0</v>
      </c>
      <c r="M107" s="25">
        <v>0</v>
      </c>
      <c r="N107" s="25">
        <v>0</v>
      </c>
      <c r="O107" s="48">
        <v>0</v>
      </c>
      <c r="P107" s="11">
        <f t="shared" si="160"/>
        <v>0</v>
      </c>
      <c r="Q107" s="386"/>
      <c r="R107" s="25">
        <v>0</v>
      </c>
      <c r="S107" s="25">
        <v>0</v>
      </c>
      <c r="T107" s="25">
        <v>0</v>
      </c>
      <c r="U107" s="48">
        <v>0</v>
      </c>
      <c r="V107" s="11">
        <f t="shared" si="161"/>
        <v>0</v>
      </c>
      <c r="W107" s="386"/>
      <c r="X107" s="25">
        <v>0</v>
      </c>
      <c r="Y107" s="25">
        <v>0</v>
      </c>
      <c r="Z107" s="25">
        <v>0</v>
      </c>
      <c r="AA107" s="48">
        <v>0</v>
      </c>
      <c r="AB107" s="11">
        <f t="shared" si="162"/>
        <v>0</v>
      </c>
      <c r="AC107" s="386"/>
      <c r="AD107" s="25">
        <v>0</v>
      </c>
      <c r="AE107" s="25">
        <v>0</v>
      </c>
      <c r="AF107" s="25">
        <v>0</v>
      </c>
      <c r="AG107" s="48">
        <v>0</v>
      </c>
      <c r="AH107" s="11">
        <f t="shared" si="163"/>
        <v>0</v>
      </c>
      <c r="AI107" s="386"/>
      <c r="AJ107" s="25">
        <v>0</v>
      </c>
      <c r="AK107" s="25">
        <v>0</v>
      </c>
      <c r="AL107" s="25">
        <v>0</v>
      </c>
      <c r="AM107" s="48">
        <v>0</v>
      </c>
      <c r="AN107" s="11">
        <f t="shared" si="164"/>
        <v>0</v>
      </c>
      <c r="AO107" s="386"/>
      <c r="AP107" s="25">
        <v>0</v>
      </c>
      <c r="AQ107" s="25">
        <v>0</v>
      </c>
      <c r="AR107" s="25">
        <v>0</v>
      </c>
      <c r="AS107" s="48">
        <v>0</v>
      </c>
      <c r="AT107" s="11">
        <f t="shared" si="165"/>
        <v>0</v>
      </c>
      <c r="AU107" s="386"/>
      <c r="AV107" s="25">
        <v>0</v>
      </c>
      <c r="AW107" s="25">
        <v>0</v>
      </c>
      <c r="AX107" s="25">
        <v>0</v>
      </c>
      <c r="AY107" s="48">
        <v>0</v>
      </c>
      <c r="AZ107" s="11">
        <f t="shared" si="166"/>
        <v>0</v>
      </c>
      <c r="BA107" s="386"/>
      <c r="BB107" s="25">
        <v>0</v>
      </c>
      <c r="BC107" s="25">
        <v>0</v>
      </c>
      <c r="BD107" s="25">
        <v>0</v>
      </c>
      <c r="BE107" s="48">
        <v>0</v>
      </c>
      <c r="BF107" s="11">
        <f t="shared" si="167"/>
        <v>0</v>
      </c>
      <c r="BG107" s="386"/>
      <c r="BH107" s="25">
        <v>0</v>
      </c>
      <c r="BI107" s="25">
        <v>0</v>
      </c>
      <c r="BJ107" s="25">
        <v>0</v>
      </c>
      <c r="BK107" s="48">
        <v>0</v>
      </c>
      <c r="BL107" s="11">
        <f t="shared" si="168"/>
        <v>0</v>
      </c>
      <c r="BM107" s="386"/>
      <c r="BN107" s="25">
        <v>0</v>
      </c>
      <c r="BO107" s="25">
        <v>0</v>
      </c>
      <c r="BP107" s="25">
        <v>0</v>
      </c>
      <c r="BQ107" s="48">
        <v>0</v>
      </c>
      <c r="BR107" s="11">
        <f t="shared" si="169"/>
        <v>0</v>
      </c>
      <c r="BS107" s="386"/>
      <c r="BT107" s="25">
        <v>0</v>
      </c>
      <c r="BU107" s="25">
        <v>0</v>
      </c>
      <c r="BV107" s="25">
        <v>0</v>
      </c>
      <c r="BW107" s="48">
        <v>0</v>
      </c>
      <c r="BX107" s="11">
        <f t="shared" si="170"/>
        <v>0</v>
      </c>
      <c r="BY107" s="386"/>
      <c r="BZ107" s="25">
        <v>0</v>
      </c>
      <c r="CA107" s="25">
        <v>0</v>
      </c>
      <c r="CB107" s="25">
        <v>0</v>
      </c>
      <c r="CC107" s="48">
        <v>0</v>
      </c>
      <c r="CD107" s="11">
        <f t="shared" si="171"/>
        <v>0</v>
      </c>
      <c r="CE107" s="386"/>
      <c r="CF107" s="25">
        <v>0</v>
      </c>
      <c r="CG107" s="25">
        <v>0</v>
      </c>
      <c r="CH107" s="25">
        <v>0</v>
      </c>
      <c r="CI107" s="48">
        <v>0</v>
      </c>
      <c r="CJ107" s="11">
        <f t="shared" si="172"/>
        <v>0</v>
      </c>
      <c r="CK107" s="386"/>
      <c r="CL107" s="25">
        <v>0</v>
      </c>
      <c r="CM107" s="25">
        <v>0</v>
      </c>
      <c r="CN107" s="25">
        <v>0</v>
      </c>
      <c r="CO107" s="48">
        <v>0</v>
      </c>
      <c r="CP107" s="11">
        <f t="shared" si="173"/>
        <v>0</v>
      </c>
      <c r="CQ107" s="386"/>
      <c r="CR107" s="25">
        <v>0</v>
      </c>
      <c r="CS107" s="25">
        <v>0</v>
      </c>
      <c r="CT107" s="25">
        <v>0</v>
      </c>
      <c r="CU107" s="48">
        <v>0</v>
      </c>
      <c r="CV107" s="11">
        <f t="shared" si="174"/>
        <v>0</v>
      </c>
      <c r="CW107" s="386"/>
      <c r="CX107" s="25">
        <v>0</v>
      </c>
      <c r="CY107" s="25">
        <v>0</v>
      </c>
      <c r="CZ107" s="25">
        <v>0</v>
      </c>
      <c r="DA107" s="48">
        <v>0</v>
      </c>
      <c r="DB107" s="11">
        <f t="shared" si="175"/>
        <v>0</v>
      </c>
      <c r="DC107" s="386"/>
      <c r="DD107" s="25">
        <v>0</v>
      </c>
      <c r="DE107" s="25">
        <v>0</v>
      </c>
      <c r="DF107" s="25">
        <v>0</v>
      </c>
      <c r="DG107" s="48">
        <v>0</v>
      </c>
      <c r="DH107" s="11">
        <f t="shared" si="176"/>
        <v>0</v>
      </c>
      <c r="DI107" s="386"/>
      <c r="DJ107" s="25">
        <v>0</v>
      </c>
      <c r="DK107" s="25">
        <v>0</v>
      </c>
      <c r="DL107" s="25">
        <v>0</v>
      </c>
      <c r="DM107" s="48">
        <v>0</v>
      </c>
      <c r="DN107" s="11">
        <f t="shared" si="177"/>
        <v>0</v>
      </c>
      <c r="DO107" s="386"/>
      <c r="DP107" s="25">
        <v>0</v>
      </c>
      <c r="DQ107" s="25">
        <v>0</v>
      </c>
      <c r="DR107" s="25">
        <v>0</v>
      </c>
      <c r="DS107" s="48">
        <v>0</v>
      </c>
      <c r="DT107" s="11">
        <f t="shared" si="178"/>
        <v>0</v>
      </c>
    </row>
    <row r="108" spans="1:124" s="6" customFormat="1" x14ac:dyDescent="0.2">
      <c r="B108" s="6">
        <v>26</v>
      </c>
      <c r="C108" s="6" t="s">
        <v>211</v>
      </c>
      <c r="D108" s="36"/>
      <c r="E108" s="386"/>
      <c r="F108" s="25">
        <v>0</v>
      </c>
      <c r="G108" s="25">
        <v>0</v>
      </c>
      <c r="H108" s="25">
        <v>0</v>
      </c>
      <c r="I108" s="48">
        <v>0</v>
      </c>
      <c r="J108" s="11">
        <f t="shared" si="159"/>
        <v>0</v>
      </c>
      <c r="K108" s="386"/>
      <c r="L108" s="25">
        <v>0</v>
      </c>
      <c r="M108" s="25">
        <v>0</v>
      </c>
      <c r="N108" s="25">
        <v>0</v>
      </c>
      <c r="O108" s="48">
        <v>0</v>
      </c>
      <c r="P108" s="11">
        <f t="shared" si="160"/>
        <v>0</v>
      </c>
      <c r="Q108" s="386"/>
      <c r="R108" s="25">
        <v>0</v>
      </c>
      <c r="S108" s="25">
        <v>0</v>
      </c>
      <c r="T108" s="25">
        <v>0</v>
      </c>
      <c r="U108" s="48">
        <v>0</v>
      </c>
      <c r="V108" s="11">
        <f t="shared" si="161"/>
        <v>0</v>
      </c>
      <c r="W108" s="386"/>
      <c r="X108" s="25">
        <v>0</v>
      </c>
      <c r="Y108" s="25">
        <v>0</v>
      </c>
      <c r="Z108" s="25">
        <v>0</v>
      </c>
      <c r="AA108" s="48">
        <v>0</v>
      </c>
      <c r="AB108" s="11">
        <f t="shared" si="162"/>
        <v>0</v>
      </c>
      <c r="AC108" s="386"/>
      <c r="AD108" s="25">
        <v>0</v>
      </c>
      <c r="AE108" s="25">
        <v>0</v>
      </c>
      <c r="AF108" s="25">
        <v>0</v>
      </c>
      <c r="AG108" s="48">
        <v>0</v>
      </c>
      <c r="AH108" s="11">
        <f t="shared" si="163"/>
        <v>0</v>
      </c>
      <c r="AI108" s="386"/>
      <c r="AJ108" s="25">
        <v>0</v>
      </c>
      <c r="AK108" s="25">
        <v>0</v>
      </c>
      <c r="AL108" s="25">
        <v>0</v>
      </c>
      <c r="AM108" s="48">
        <v>0</v>
      </c>
      <c r="AN108" s="11">
        <f t="shared" si="164"/>
        <v>0</v>
      </c>
      <c r="AO108" s="386"/>
      <c r="AP108" s="25">
        <v>0</v>
      </c>
      <c r="AQ108" s="25">
        <v>0</v>
      </c>
      <c r="AR108" s="25">
        <v>0</v>
      </c>
      <c r="AS108" s="48">
        <v>0</v>
      </c>
      <c r="AT108" s="11">
        <f t="shared" si="165"/>
        <v>0</v>
      </c>
      <c r="AU108" s="386"/>
      <c r="AV108" s="25">
        <v>0</v>
      </c>
      <c r="AW108" s="25">
        <v>0</v>
      </c>
      <c r="AX108" s="25">
        <v>0</v>
      </c>
      <c r="AY108" s="48">
        <v>0</v>
      </c>
      <c r="AZ108" s="11">
        <f t="shared" si="166"/>
        <v>0</v>
      </c>
      <c r="BA108" s="386"/>
      <c r="BB108" s="25">
        <v>0</v>
      </c>
      <c r="BC108" s="25">
        <v>0</v>
      </c>
      <c r="BD108" s="25">
        <v>0</v>
      </c>
      <c r="BE108" s="48">
        <v>0</v>
      </c>
      <c r="BF108" s="11">
        <f t="shared" si="167"/>
        <v>0</v>
      </c>
      <c r="BG108" s="386"/>
      <c r="BH108" s="25">
        <v>0</v>
      </c>
      <c r="BI108" s="25">
        <v>0</v>
      </c>
      <c r="BJ108" s="25">
        <v>0</v>
      </c>
      <c r="BK108" s="48">
        <v>0</v>
      </c>
      <c r="BL108" s="11">
        <f t="shared" si="168"/>
        <v>0</v>
      </c>
      <c r="BM108" s="386"/>
      <c r="BN108" s="25">
        <v>0</v>
      </c>
      <c r="BO108" s="25">
        <v>0</v>
      </c>
      <c r="BP108" s="25">
        <v>0</v>
      </c>
      <c r="BQ108" s="48">
        <v>0</v>
      </c>
      <c r="BR108" s="11">
        <f t="shared" si="169"/>
        <v>0</v>
      </c>
      <c r="BS108" s="386"/>
      <c r="BT108" s="25">
        <v>0</v>
      </c>
      <c r="BU108" s="25">
        <v>0</v>
      </c>
      <c r="BV108" s="25">
        <v>0</v>
      </c>
      <c r="BW108" s="48">
        <v>0</v>
      </c>
      <c r="BX108" s="11">
        <f t="shared" si="170"/>
        <v>0</v>
      </c>
      <c r="BY108" s="386"/>
      <c r="BZ108" s="25">
        <v>0</v>
      </c>
      <c r="CA108" s="25">
        <v>0</v>
      </c>
      <c r="CB108" s="25">
        <v>0</v>
      </c>
      <c r="CC108" s="48">
        <v>0</v>
      </c>
      <c r="CD108" s="11">
        <f t="shared" si="171"/>
        <v>0</v>
      </c>
      <c r="CE108" s="386"/>
      <c r="CF108" s="25">
        <v>0</v>
      </c>
      <c r="CG108" s="25">
        <v>0</v>
      </c>
      <c r="CH108" s="25">
        <v>0</v>
      </c>
      <c r="CI108" s="48">
        <v>0</v>
      </c>
      <c r="CJ108" s="11">
        <f t="shared" si="172"/>
        <v>0</v>
      </c>
      <c r="CK108" s="386"/>
      <c r="CL108" s="25">
        <v>0</v>
      </c>
      <c r="CM108" s="25">
        <v>0</v>
      </c>
      <c r="CN108" s="25">
        <v>0</v>
      </c>
      <c r="CO108" s="48">
        <v>0</v>
      </c>
      <c r="CP108" s="11">
        <f t="shared" si="173"/>
        <v>0</v>
      </c>
      <c r="CQ108" s="386"/>
      <c r="CR108" s="25">
        <v>0</v>
      </c>
      <c r="CS108" s="25">
        <v>0</v>
      </c>
      <c r="CT108" s="25">
        <v>0</v>
      </c>
      <c r="CU108" s="48">
        <v>0</v>
      </c>
      <c r="CV108" s="11">
        <f t="shared" si="174"/>
        <v>0</v>
      </c>
      <c r="CW108" s="386"/>
      <c r="CX108" s="25">
        <v>0</v>
      </c>
      <c r="CY108" s="25">
        <v>0</v>
      </c>
      <c r="CZ108" s="25">
        <v>0</v>
      </c>
      <c r="DA108" s="48">
        <v>0</v>
      </c>
      <c r="DB108" s="11">
        <f t="shared" si="175"/>
        <v>0</v>
      </c>
      <c r="DC108" s="386"/>
      <c r="DD108" s="25">
        <v>0</v>
      </c>
      <c r="DE108" s="25">
        <v>0</v>
      </c>
      <c r="DF108" s="25">
        <v>0</v>
      </c>
      <c r="DG108" s="48">
        <v>0</v>
      </c>
      <c r="DH108" s="11">
        <f t="shared" si="176"/>
        <v>0</v>
      </c>
      <c r="DI108" s="386"/>
      <c r="DJ108" s="25">
        <v>0</v>
      </c>
      <c r="DK108" s="25">
        <v>0</v>
      </c>
      <c r="DL108" s="25">
        <v>0</v>
      </c>
      <c r="DM108" s="48">
        <v>0</v>
      </c>
      <c r="DN108" s="11">
        <f t="shared" si="177"/>
        <v>0</v>
      </c>
      <c r="DO108" s="386"/>
      <c r="DP108" s="25">
        <v>0</v>
      </c>
      <c r="DQ108" s="25">
        <v>0</v>
      </c>
      <c r="DR108" s="25">
        <v>0</v>
      </c>
      <c r="DS108" s="48">
        <v>0</v>
      </c>
      <c r="DT108" s="11">
        <f t="shared" si="178"/>
        <v>0</v>
      </c>
    </row>
    <row r="109" spans="1:124" s="6" customFormat="1" x14ac:dyDescent="0.2">
      <c r="A109" s="241"/>
      <c r="B109" s="147">
        <v>30</v>
      </c>
      <c r="C109" s="241" t="s">
        <v>212</v>
      </c>
      <c r="D109" s="370"/>
      <c r="E109" s="366"/>
      <c r="F109" s="387"/>
      <c r="G109" s="387"/>
      <c r="H109" s="387"/>
      <c r="I109" s="388"/>
      <c r="J109" s="385">
        <f>SUM(J110:J114)</f>
        <v>0</v>
      </c>
      <c r="K109" s="366"/>
      <c r="L109" s="387"/>
      <c r="M109" s="387"/>
      <c r="N109" s="387"/>
      <c r="O109" s="388"/>
      <c r="P109" s="385">
        <f>SUM(P110:P114)</f>
        <v>-3338710.7410952849</v>
      </c>
      <c r="Q109" s="366"/>
      <c r="R109" s="387"/>
      <c r="S109" s="387"/>
      <c r="T109" s="387"/>
      <c r="U109" s="388"/>
      <c r="V109" s="385">
        <f>SUM(V110:V114)</f>
        <v>-3338710.7410952849</v>
      </c>
      <c r="W109" s="366"/>
      <c r="X109" s="387"/>
      <c r="Y109" s="387"/>
      <c r="Z109" s="387"/>
      <c r="AA109" s="388"/>
      <c r="AB109" s="385">
        <f>SUM(AB110:AB114)</f>
        <v>-3338710.7410952849</v>
      </c>
      <c r="AC109" s="366"/>
      <c r="AD109" s="387"/>
      <c r="AE109" s="387"/>
      <c r="AF109" s="387"/>
      <c r="AG109" s="388"/>
      <c r="AH109" s="385">
        <f>SUM(AH110:AH114)</f>
        <v>-3338710.7410952849</v>
      </c>
      <c r="AI109" s="366"/>
      <c r="AJ109" s="387"/>
      <c r="AK109" s="387"/>
      <c r="AL109" s="387"/>
      <c r="AM109" s="388"/>
      <c r="AN109" s="385">
        <f>SUM(AN110:AN114)</f>
        <v>-3338710.7410952849</v>
      </c>
      <c r="AO109" s="366"/>
      <c r="AP109" s="387"/>
      <c r="AQ109" s="387"/>
      <c r="AR109" s="387"/>
      <c r="AS109" s="388"/>
      <c r="AT109" s="385">
        <f>SUM(AT110:AT114)</f>
        <v>-3338710.7410952849</v>
      </c>
      <c r="AU109" s="366"/>
      <c r="AV109" s="387"/>
      <c r="AW109" s="387"/>
      <c r="AX109" s="387"/>
      <c r="AY109" s="388"/>
      <c r="AZ109" s="385">
        <f>SUM(AZ110:AZ114)</f>
        <v>-3338710.7410952849</v>
      </c>
      <c r="BA109" s="366"/>
      <c r="BB109" s="387"/>
      <c r="BC109" s="387"/>
      <c r="BD109" s="387"/>
      <c r="BE109" s="388"/>
      <c r="BF109" s="385">
        <f>SUM(BF110:BF114)</f>
        <v>-3338710.7410952849</v>
      </c>
      <c r="BG109" s="366"/>
      <c r="BH109" s="387"/>
      <c r="BI109" s="387"/>
      <c r="BJ109" s="387"/>
      <c r="BK109" s="388"/>
      <c r="BL109" s="385">
        <f>SUM(BL110:BL114)</f>
        <v>-3338710.7410952849</v>
      </c>
      <c r="BM109" s="366"/>
      <c r="BN109" s="387"/>
      <c r="BO109" s="387"/>
      <c r="BP109" s="387"/>
      <c r="BQ109" s="388"/>
      <c r="BR109" s="385">
        <f>SUM(BR110:BR114)</f>
        <v>-3338710.7410952849</v>
      </c>
      <c r="BS109" s="366"/>
      <c r="BT109" s="387"/>
      <c r="BU109" s="387"/>
      <c r="BV109" s="387"/>
      <c r="BW109" s="388"/>
      <c r="BX109" s="385">
        <f>SUM(BX110:BX114)</f>
        <v>-3338710.7410952849</v>
      </c>
      <c r="BY109" s="366"/>
      <c r="BZ109" s="387"/>
      <c r="CA109" s="387"/>
      <c r="CB109" s="387"/>
      <c r="CC109" s="388"/>
      <c r="CD109" s="385">
        <f>SUM(CD110:CD114)</f>
        <v>-3338710.7410952849</v>
      </c>
      <c r="CE109" s="366"/>
      <c r="CF109" s="387"/>
      <c r="CG109" s="387"/>
      <c r="CH109" s="387"/>
      <c r="CI109" s="388"/>
      <c r="CJ109" s="385">
        <f>SUM(CJ110:CJ114)</f>
        <v>-3338710.7410952849</v>
      </c>
      <c r="CK109" s="366"/>
      <c r="CL109" s="387"/>
      <c r="CM109" s="387"/>
      <c r="CN109" s="387"/>
      <c r="CO109" s="388"/>
      <c r="CP109" s="385">
        <f>SUM(CP110:CP114)</f>
        <v>-3338710.7410952849</v>
      </c>
      <c r="CQ109" s="366"/>
      <c r="CR109" s="387"/>
      <c r="CS109" s="387"/>
      <c r="CT109" s="387"/>
      <c r="CU109" s="388"/>
      <c r="CV109" s="385">
        <f>SUM(CV110:CV114)</f>
        <v>-3338710.7410952849</v>
      </c>
      <c r="CW109" s="366"/>
      <c r="CX109" s="387"/>
      <c r="CY109" s="387"/>
      <c r="CZ109" s="387"/>
      <c r="DA109" s="388"/>
      <c r="DB109" s="385">
        <f>SUM(DB110:DB114)</f>
        <v>-3338710.7410952849</v>
      </c>
      <c r="DC109" s="366"/>
      <c r="DD109" s="387"/>
      <c r="DE109" s="387"/>
      <c r="DF109" s="387"/>
      <c r="DG109" s="388"/>
      <c r="DH109" s="385">
        <f>SUM(DH110:DH114)</f>
        <v>-3338710.7410952849</v>
      </c>
      <c r="DI109" s="366"/>
      <c r="DJ109" s="387"/>
      <c r="DK109" s="387"/>
      <c r="DL109" s="387"/>
      <c r="DM109" s="388"/>
      <c r="DN109" s="385">
        <f>SUM(DN110:DN114)</f>
        <v>-3338710.7410952849</v>
      </c>
      <c r="DO109" s="366"/>
      <c r="DP109" s="387"/>
      <c r="DQ109" s="387"/>
      <c r="DR109" s="387"/>
      <c r="DS109" s="388"/>
      <c r="DT109" s="385">
        <f>SUM(DT110:DT114)</f>
        <v>-3338710.7410952849</v>
      </c>
    </row>
    <row r="110" spans="1:124" s="6" customFormat="1" x14ac:dyDescent="0.2">
      <c r="B110" s="6">
        <v>31</v>
      </c>
      <c r="C110" s="6" t="s">
        <v>213</v>
      </c>
      <c r="D110" s="13"/>
      <c r="E110" s="13"/>
      <c r="F110" s="24"/>
      <c r="G110" s="24"/>
      <c r="H110" s="24"/>
      <c r="I110" s="48"/>
      <c r="J110" s="11">
        <f>IF(J100=0,0,G101*'SFR Relationships'!$D$36*I101/J100/'SFR Relationships'!$D$31/'SFR Relationships'!$D$32+H101*'SFR Relationships'!$D$34)</f>
        <v>0</v>
      </c>
      <c r="K110" s="13"/>
      <c r="L110" s="24"/>
      <c r="M110" s="24"/>
      <c r="N110" s="24"/>
      <c r="O110" s="48"/>
      <c r="P110" s="11">
        <f>IF(P100=0,0,M101*'SFR Relationships'!$D$36*O101/P100/'SFR Relationships'!$D$31/'SFR Relationships'!$D$32+N101*'SFR Relationships'!$D$34)</f>
        <v>-3491510.3675451106</v>
      </c>
      <c r="Q110" s="13"/>
      <c r="R110" s="24"/>
      <c r="S110" s="24"/>
      <c r="T110" s="24"/>
      <c r="U110" s="48"/>
      <c r="V110" s="11">
        <f>IF(V100=0,0,S101*'SFR Relationships'!$D$36*U101/V100/'SFR Relationships'!$D$31/'SFR Relationships'!$D$32+T101*'SFR Relationships'!$D$34)</f>
        <v>-3491510.3675451106</v>
      </c>
      <c r="W110" s="13"/>
      <c r="X110" s="24"/>
      <c r="Y110" s="24"/>
      <c r="Z110" s="24"/>
      <c r="AA110" s="48"/>
      <c r="AB110" s="11">
        <f>IF(AB100=0,0,Y101*'SFR Relationships'!$D$36*AA101/AB100/'SFR Relationships'!$D$31/'SFR Relationships'!$D$32+Z101*'SFR Relationships'!$D$34)</f>
        <v>-3491510.3675451106</v>
      </c>
      <c r="AC110" s="13"/>
      <c r="AD110" s="24"/>
      <c r="AE110" s="24"/>
      <c r="AF110" s="24"/>
      <c r="AG110" s="48"/>
      <c r="AH110" s="11">
        <f>IF(AH100=0,0,AE101*'SFR Relationships'!$D$36*AG101/AH100/'SFR Relationships'!$D$31/'SFR Relationships'!$D$32+AF101*'SFR Relationships'!$D$34)</f>
        <v>-3491510.3675451106</v>
      </c>
      <c r="AI110" s="13"/>
      <c r="AJ110" s="24"/>
      <c r="AK110" s="24"/>
      <c r="AL110" s="24"/>
      <c r="AM110" s="48"/>
      <c r="AN110" s="11">
        <f>IF(AN100=0,0,AK101*'SFR Relationships'!$D$36*AM101/AN100/'SFR Relationships'!$D$31/'SFR Relationships'!$D$32+AL101*'SFR Relationships'!$D$34)</f>
        <v>-3491510.3675451106</v>
      </c>
      <c r="AO110" s="13"/>
      <c r="AP110" s="24"/>
      <c r="AQ110" s="24"/>
      <c r="AR110" s="24"/>
      <c r="AS110" s="48"/>
      <c r="AT110" s="11">
        <f>IF(AT100=0,0,AQ101*'SFR Relationships'!$D$36*AS101/AT100/'SFR Relationships'!$D$31/'SFR Relationships'!$D$32+AR101*'SFR Relationships'!$D$34)</f>
        <v>-3491510.3675451106</v>
      </c>
      <c r="AU110" s="13"/>
      <c r="AV110" s="24"/>
      <c r="AW110" s="24"/>
      <c r="AX110" s="24"/>
      <c r="AY110" s="48"/>
      <c r="AZ110" s="11">
        <f>IF(AZ100=0,0,AW101*'SFR Relationships'!$D$36*AY101/AZ100/'SFR Relationships'!$D$31/'SFR Relationships'!$D$32+AX101*'SFR Relationships'!$D$34)</f>
        <v>-3491510.3675451106</v>
      </c>
      <c r="BA110" s="13"/>
      <c r="BB110" s="24"/>
      <c r="BC110" s="24"/>
      <c r="BD110" s="24"/>
      <c r="BE110" s="48"/>
      <c r="BF110" s="11">
        <f>IF(BF100=0,0,BC101*'SFR Relationships'!$D$36*BE101/BF100/'SFR Relationships'!$D$31/'SFR Relationships'!$D$32+BD101*'SFR Relationships'!$D$34)</f>
        <v>-3491510.3675451106</v>
      </c>
      <c r="BG110" s="13"/>
      <c r="BH110" s="24"/>
      <c r="BI110" s="24"/>
      <c r="BJ110" s="24"/>
      <c r="BK110" s="48"/>
      <c r="BL110" s="11">
        <f>IF(BL100=0,0,BI101*'SFR Relationships'!$D$36*BK101/BL100/'SFR Relationships'!$D$31/'SFR Relationships'!$D$32+BJ101*'SFR Relationships'!$D$34)</f>
        <v>-3491510.3675451106</v>
      </c>
      <c r="BM110" s="13"/>
      <c r="BN110" s="24"/>
      <c r="BO110" s="24"/>
      <c r="BP110" s="24"/>
      <c r="BQ110" s="48"/>
      <c r="BR110" s="11">
        <f>IF(BR100=0,0,BO101*'SFR Relationships'!$D$36*BQ101/BR100/'SFR Relationships'!$D$31/'SFR Relationships'!$D$32+BP101*'SFR Relationships'!$D$34)</f>
        <v>-3491510.3675451106</v>
      </c>
      <c r="BS110" s="13"/>
      <c r="BT110" s="24"/>
      <c r="BU110" s="24"/>
      <c r="BV110" s="24"/>
      <c r="BW110" s="48"/>
      <c r="BX110" s="11">
        <f>IF(BX100=0,0,BU101*'SFR Relationships'!$D$36*BW101/BX100/'SFR Relationships'!$D$31/'SFR Relationships'!$D$32+BV101*'SFR Relationships'!$D$34)</f>
        <v>-3491510.3675451106</v>
      </c>
      <c r="BY110" s="13"/>
      <c r="BZ110" s="24"/>
      <c r="CA110" s="24"/>
      <c r="CB110" s="24"/>
      <c r="CC110" s="48"/>
      <c r="CD110" s="11">
        <f>IF(CD100=0,0,CA101*'SFR Relationships'!$D$36*CC101/CD100/'SFR Relationships'!$D$31/'SFR Relationships'!$D$32+CB101*'SFR Relationships'!$D$34)</f>
        <v>-3491510.3675451106</v>
      </c>
      <c r="CE110" s="13"/>
      <c r="CF110" s="24"/>
      <c r="CG110" s="24"/>
      <c r="CH110" s="24"/>
      <c r="CI110" s="48"/>
      <c r="CJ110" s="11">
        <f>IF(CJ100=0,0,CG101*'SFR Relationships'!$D$36*CI101/CJ100/'SFR Relationships'!$D$31/'SFR Relationships'!$D$32+CH101*'SFR Relationships'!$D$34)</f>
        <v>-3491510.3675451106</v>
      </c>
      <c r="CK110" s="13"/>
      <c r="CL110" s="24"/>
      <c r="CM110" s="24"/>
      <c r="CN110" s="24"/>
      <c r="CO110" s="48"/>
      <c r="CP110" s="11">
        <f>IF(CP100=0,0,CM101*'SFR Relationships'!$D$36*CO101/CP100/'SFR Relationships'!$D$31/'SFR Relationships'!$D$32+CN101*'SFR Relationships'!$D$34)</f>
        <v>-3491510.3675451106</v>
      </c>
      <c r="CQ110" s="13"/>
      <c r="CR110" s="24"/>
      <c r="CS110" s="24"/>
      <c r="CT110" s="24"/>
      <c r="CU110" s="48"/>
      <c r="CV110" s="11">
        <f>IF(CV100=0,0,CS101*'SFR Relationships'!$D$36*CU101/CV100/'SFR Relationships'!$D$31/'SFR Relationships'!$D$32+CT101*'SFR Relationships'!$D$34)</f>
        <v>-3491510.3675451106</v>
      </c>
      <c r="CW110" s="13"/>
      <c r="CX110" s="24"/>
      <c r="CY110" s="24"/>
      <c r="CZ110" s="24"/>
      <c r="DA110" s="48"/>
      <c r="DB110" s="11">
        <f>IF(DB100=0,0,CY101*'SFR Relationships'!$D$36*DA101/DB100/'SFR Relationships'!$D$31/'SFR Relationships'!$D$32+CZ101*'SFR Relationships'!$D$34)</f>
        <v>-3491510.3675451106</v>
      </c>
      <c r="DC110" s="13"/>
      <c r="DD110" s="24"/>
      <c r="DE110" s="24"/>
      <c r="DF110" s="24"/>
      <c r="DG110" s="48"/>
      <c r="DH110" s="11">
        <f>IF(DH100=0,0,DE101*'SFR Relationships'!$D$36*DG101/DH100/'SFR Relationships'!$D$31/'SFR Relationships'!$D$32+DF101*'SFR Relationships'!$D$34)</f>
        <v>-3491510.3675451106</v>
      </c>
      <c r="DI110" s="13"/>
      <c r="DJ110" s="24"/>
      <c r="DK110" s="24"/>
      <c r="DL110" s="24"/>
      <c r="DM110" s="48"/>
      <c r="DN110" s="11">
        <f>IF(DN100=0,0,DK101*'SFR Relationships'!$D$36*DM101/DN100/'SFR Relationships'!$D$31/'SFR Relationships'!$D$32+DL101*'SFR Relationships'!$D$34)</f>
        <v>-3491510.3675451106</v>
      </c>
      <c r="DO110" s="13"/>
      <c r="DP110" s="24"/>
      <c r="DQ110" s="24"/>
      <c r="DR110" s="24"/>
      <c r="DS110" s="48"/>
      <c r="DT110" s="11">
        <f>IF(DT100=0,0,DQ101*'SFR Relationships'!$D$36*DS101/DT100/'SFR Relationships'!$D$31/'SFR Relationships'!$D$32+DR101*'SFR Relationships'!$D$34)</f>
        <v>-3491510.3675451106</v>
      </c>
    </row>
    <row r="111" spans="1:124" s="6" customFormat="1" x14ac:dyDescent="0.2">
      <c r="B111" s="6">
        <v>32</v>
      </c>
      <c r="C111" s="6" t="s">
        <v>214</v>
      </c>
      <c r="D111" s="13" t="s">
        <v>215</v>
      </c>
      <c r="E111" s="13"/>
      <c r="F111" s="24"/>
      <c r="G111" s="24"/>
      <c r="H111" s="24"/>
      <c r="I111" s="48"/>
      <c r="J111" s="11">
        <f>H101*'SFR Relationships'!$D$34*'SFR Relationships'!$D$37*J100/'SFR Relationships'!$D$30</f>
        <v>0</v>
      </c>
      <c r="K111" s="13"/>
      <c r="L111" s="24"/>
      <c r="M111" s="24"/>
      <c r="N111" s="24"/>
      <c r="O111" s="48"/>
      <c r="P111" s="11">
        <f>N101*'SFR Relationships'!$D$34*'SFR Relationships'!$D$37*P100/'SFR Relationships'!$D$30</f>
        <v>116127.80766209168</v>
      </c>
      <c r="Q111" s="13"/>
      <c r="R111" s="24"/>
      <c r="S111" s="24"/>
      <c r="T111" s="24"/>
      <c r="U111" s="48"/>
      <c r="V111" s="11">
        <f>T101*'SFR Relationships'!$D$34*'SFR Relationships'!$D$37*V100/'SFR Relationships'!$D$30</f>
        <v>116127.80766209168</v>
      </c>
      <c r="W111" s="13"/>
      <c r="X111" s="24"/>
      <c r="Y111" s="24"/>
      <c r="Z111" s="24"/>
      <c r="AA111" s="48"/>
      <c r="AB111" s="11">
        <f>Z101*'SFR Relationships'!$D$34*'SFR Relationships'!$D$37*AB100/'SFR Relationships'!$D$30</f>
        <v>116127.80766209168</v>
      </c>
      <c r="AC111" s="13"/>
      <c r="AD111" s="24"/>
      <c r="AE111" s="24"/>
      <c r="AF111" s="24"/>
      <c r="AG111" s="48"/>
      <c r="AH111" s="11">
        <f>AF101*'SFR Relationships'!$D$34*'SFR Relationships'!$D$37*AH100/'SFR Relationships'!$D$30</f>
        <v>116127.80766209168</v>
      </c>
      <c r="AI111" s="13"/>
      <c r="AJ111" s="24"/>
      <c r="AK111" s="24"/>
      <c r="AL111" s="24"/>
      <c r="AM111" s="48"/>
      <c r="AN111" s="11">
        <f>AL101*'SFR Relationships'!$D$34*'SFR Relationships'!$D$37*AN100/'SFR Relationships'!$D$30</f>
        <v>116127.80766209168</v>
      </c>
      <c r="AO111" s="13"/>
      <c r="AP111" s="24"/>
      <c r="AQ111" s="24"/>
      <c r="AR111" s="24"/>
      <c r="AS111" s="48"/>
      <c r="AT111" s="11">
        <f>AR101*'SFR Relationships'!$D$34*'SFR Relationships'!$D$37*AT100/'SFR Relationships'!$D$30</f>
        <v>116127.80766209168</v>
      </c>
      <c r="AU111" s="13"/>
      <c r="AV111" s="24"/>
      <c r="AW111" s="24"/>
      <c r="AX111" s="24"/>
      <c r="AY111" s="48"/>
      <c r="AZ111" s="11">
        <f>AX101*'SFR Relationships'!$D$34*'SFR Relationships'!$D$37*AZ100/'SFR Relationships'!$D$30</f>
        <v>116127.80766209168</v>
      </c>
      <c r="BA111" s="13"/>
      <c r="BB111" s="24"/>
      <c r="BC111" s="24"/>
      <c r="BD111" s="24"/>
      <c r="BE111" s="48"/>
      <c r="BF111" s="11">
        <f>BD101*'SFR Relationships'!$D$34*'SFR Relationships'!$D$37*BF100/'SFR Relationships'!$D$30</f>
        <v>116127.80766209168</v>
      </c>
      <c r="BG111" s="13"/>
      <c r="BH111" s="24"/>
      <c r="BI111" s="24"/>
      <c r="BJ111" s="24"/>
      <c r="BK111" s="48"/>
      <c r="BL111" s="11">
        <f>BJ101*'SFR Relationships'!$D$34*'SFR Relationships'!$D$37*BL100/'SFR Relationships'!$D$30</f>
        <v>116127.80766209168</v>
      </c>
      <c r="BM111" s="13"/>
      <c r="BN111" s="24"/>
      <c r="BO111" s="24"/>
      <c r="BP111" s="24"/>
      <c r="BQ111" s="48"/>
      <c r="BR111" s="11">
        <f>BP101*'SFR Relationships'!$D$34*'SFR Relationships'!$D$37*BR100/'SFR Relationships'!$D$30</f>
        <v>116127.80766209168</v>
      </c>
      <c r="BS111" s="13"/>
      <c r="BT111" s="24"/>
      <c r="BU111" s="24"/>
      <c r="BV111" s="24"/>
      <c r="BW111" s="48"/>
      <c r="BX111" s="11">
        <f>BV101*'SFR Relationships'!$D$34*'SFR Relationships'!$D$37*BX100/'SFR Relationships'!$D$30</f>
        <v>116127.80766209168</v>
      </c>
      <c r="BY111" s="13"/>
      <c r="BZ111" s="24"/>
      <c r="CA111" s="24"/>
      <c r="CB111" s="24"/>
      <c r="CC111" s="48"/>
      <c r="CD111" s="11">
        <f>CB101*'SFR Relationships'!$D$34*'SFR Relationships'!$D$37*CD100/'SFR Relationships'!$D$30</f>
        <v>116127.80766209168</v>
      </c>
      <c r="CE111" s="13"/>
      <c r="CF111" s="24"/>
      <c r="CG111" s="24"/>
      <c r="CH111" s="24"/>
      <c r="CI111" s="48"/>
      <c r="CJ111" s="11">
        <f>CH101*'SFR Relationships'!$D$34*'SFR Relationships'!$D$37*CJ100/'SFR Relationships'!$D$30</f>
        <v>116127.80766209168</v>
      </c>
      <c r="CK111" s="13"/>
      <c r="CL111" s="24"/>
      <c r="CM111" s="24"/>
      <c r="CN111" s="24"/>
      <c r="CO111" s="48"/>
      <c r="CP111" s="11">
        <f>CN101*'SFR Relationships'!$D$34*'SFR Relationships'!$D$37*CP100/'SFR Relationships'!$D$30</f>
        <v>116127.80766209168</v>
      </c>
      <c r="CQ111" s="13"/>
      <c r="CR111" s="24"/>
      <c r="CS111" s="24"/>
      <c r="CT111" s="24"/>
      <c r="CU111" s="48"/>
      <c r="CV111" s="11">
        <f>CT101*'SFR Relationships'!$D$34*'SFR Relationships'!$D$37*CV100/'SFR Relationships'!$D$30</f>
        <v>116127.80766209168</v>
      </c>
      <c r="CW111" s="13"/>
      <c r="CX111" s="24"/>
      <c r="CY111" s="24"/>
      <c r="CZ111" s="24"/>
      <c r="DA111" s="48"/>
      <c r="DB111" s="11">
        <f>CZ101*'SFR Relationships'!$D$34*'SFR Relationships'!$D$37*DB100/'SFR Relationships'!$D$30</f>
        <v>116127.80766209168</v>
      </c>
      <c r="DC111" s="13"/>
      <c r="DD111" s="24"/>
      <c r="DE111" s="24"/>
      <c r="DF111" s="24"/>
      <c r="DG111" s="48"/>
      <c r="DH111" s="11">
        <f>DF101*'SFR Relationships'!$D$34*'SFR Relationships'!$D$37*DH100/'SFR Relationships'!$D$30</f>
        <v>116127.80766209168</v>
      </c>
      <c r="DI111" s="13"/>
      <c r="DJ111" s="24"/>
      <c r="DK111" s="24"/>
      <c r="DL111" s="24"/>
      <c r="DM111" s="48"/>
      <c r="DN111" s="11">
        <f>DL101*'SFR Relationships'!$D$34*'SFR Relationships'!$D$37*DN100/'SFR Relationships'!$D$30</f>
        <v>116127.80766209168</v>
      </c>
      <c r="DO111" s="13"/>
      <c r="DP111" s="24"/>
      <c r="DQ111" s="24"/>
      <c r="DR111" s="24"/>
      <c r="DS111" s="48"/>
      <c r="DT111" s="11">
        <f>DR101*'SFR Relationships'!$D$34*'SFR Relationships'!$D$37*DT100/'SFR Relationships'!$D$30</f>
        <v>116127.80766209168</v>
      </c>
    </row>
    <row r="112" spans="1:124" s="6" customFormat="1" x14ac:dyDescent="0.2">
      <c r="B112" s="6">
        <v>33</v>
      </c>
      <c r="C112" s="6" t="s">
        <v>216</v>
      </c>
      <c r="D112" s="13"/>
      <c r="E112" s="13"/>
      <c r="F112" s="24"/>
      <c r="G112" s="24"/>
      <c r="H112" s="24"/>
      <c r="I112" s="48"/>
      <c r="J112" s="11">
        <f>J111*'SFR Relationships'!$D$38</f>
        <v>0</v>
      </c>
      <c r="K112" s="13"/>
      <c r="L112" s="24"/>
      <c r="M112" s="24"/>
      <c r="N112" s="24"/>
      <c r="O112" s="48"/>
      <c r="P112" s="11">
        <f>P111*'SFR Relationships'!$D$38</f>
        <v>4885.5038381764789</v>
      </c>
      <c r="Q112" s="13"/>
      <c r="R112" s="24"/>
      <c r="S112" s="24"/>
      <c r="T112" s="24"/>
      <c r="U112" s="48"/>
      <c r="V112" s="11">
        <f>V111*'SFR Relationships'!$D$38</f>
        <v>4885.5038381764789</v>
      </c>
      <c r="W112" s="13"/>
      <c r="X112" s="24"/>
      <c r="Y112" s="24"/>
      <c r="Z112" s="24"/>
      <c r="AA112" s="48"/>
      <c r="AB112" s="11">
        <f>AB111*'SFR Relationships'!$D$38</f>
        <v>4885.5038381764789</v>
      </c>
      <c r="AC112" s="13"/>
      <c r="AD112" s="24"/>
      <c r="AE112" s="24"/>
      <c r="AF112" s="24"/>
      <c r="AG112" s="48"/>
      <c r="AH112" s="11">
        <f>AH111*'SFR Relationships'!$D$38</f>
        <v>4885.5038381764789</v>
      </c>
      <c r="AI112" s="13"/>
      <c r="AJ112" s="24"/>
      <c r="AK112" s="24"/>
      <c r="AL112" s="24"/>
      <c r="AM112" s="48"/>
      <c r="AN112" s="11">
        <f>AN111*'SFR Relationships'!$D$38</f>
        <v>4885.5038381764789</v>
      </c>
      <c r="AO112" s="13"/>
      <c r="AP112" s="24"/>
      <c r="AQ112" s="24"/>
      <c r="AR112" s="24"/>
      <c r="AS112" s="48"/>
      <c r="AT112" s="11">
        <f>AT111*'SFR Relationships'!$D$38</f>
        <v>4885.5038381764789</v>
      </c>
      <c r="AU112" s="13"/>
      <c r="AV112" s="24"/>
      <c r="AW112" s="24"/>
      <c r="AX112" s="24"/>
      <c r="AY112" s="48"/>
      <c r="AZ112" s="11">
        <f>AZ111*'SFR Relationships'!$D$38</f>
        <v>4885.5038381764789</v>
      </c>
      <c r="BA112" s="13"/>
      <c r="BB112" s="24"/>
      <c r="BC112" s="24"/>
      <c r="BD112" s="24"/>
      <c r="BE112" s="48"/>
      <c r="BF112" s="11">
        <f>BF111*'SFR Relationships'!$D$38</f>
        <v>4885.5038381764789</v>
      </c>
      <c r="BG112" s="13"/>
      <c r="BH112" s="24"/>
      <c r="BI112" s="24"/>
      <c r="BJ112" s="24"/>
      <c r="BK112" s="48"/>
      <c r="BL112" s="11">
        <f>BL111*'SFR Relationships'!$D$38</f>
        <v>4885.5038381764789</v>
      </c>
      <c r="BM112" s="13"/>
      <c r="BN112" s="24"/>
      <c r="BO112" s="24"/>
      <c r="BP112" s="24"/>
      <c r="BQ112" s="48"/>
      <c r="BR112" s="11">
        <f>BR111*'SFR Relationships'!$D$38</f>
        <v>4885.5038381764789</v>
      </c>
      <c r="BS112" s="13"/>
      <c r="BT112" s="24"/>
      <c r="BU112" s="24"/>
      <c r="BV112" s="24"/>
      <c r="BW112" s="48"/>
      <c r="BX112" s="11">
        <f>BX111*'SFR Relationships'!$D$38</f>
        <v>4885.5038381764789</v>
      </c>
      <c r="BY112" s="13"/>
      <c r="BZ112" s="24"/>
      <c r="CA112" s="24"/>
      <c r="CB112" s="24"/>
      <c r="CC112" s="48"/>
      <c r="CD112" s="11">
        <f>CD111*'SFR Relationships'!$D$38</f>
        <v>4885.5038381764789</v>
      </c>
      <c r="CE112" s="13"/>
      <c r="CF112" s="24"/>
      <c r="CG112" s="24"/>
      <c r="CH112" s="24"/>
      <c r="CI112" s="48"/>
      <c r="CJ112" s="11">
        <f>CJ111*'SFR Relationships'!$D$38</f>
        <v>4885.5038381764789</v>
      </c>
      <c r="CK112" s="13"/>
      <c r="CL112" s="24"/>
      <c r="CM112" s="24"/>
      <c r="CN112" s="24"/>
      <c r="CO112" s="48"/>
      <c r="CP112" s="11">
        <f>CP111*'SFR Relationships'!$D$38</f>
        <v>4885.5038381764789</v>
      </c>
      <c r="CQ112" s="13"/>
      <c r="CR112" s="24"/>
      <c r="CS112" s="24"/>
      <c r="CT112" s="24"/>
      <c r="CU112" s="48"/>
      <c r="CV112" s="11">
        <f>CV111*'SFR Relationships'!$D$38</f>
        <v>4885.5038381764789</v>
      </c>
      <c r="CW112" s="13"/>
      <c r="CX112" s="24"/>
      <c r="CY112" s="24"/>
      <c r="CZ112" s="24"/>
      <c r="DA112" s="48"/>
      <c r="DB112" s="11">
        <f>DB111*'SFR Relationships'!$D$38</f>
        <v>4885.5038381764789</v>
      </c>
      <c r="DC112" s="13"/>
      <c r="DD112" s="24"/>
      <c r="DE112" s="24"/>
      <c r="DF112" s="24"/>
      <c r="DG112" s="48"/>
      <c r="DH112" s="11">
        <f>DH111*'SFR Relationships'!$D$38</f>
        <v>4885.5038381764789</v>
      </c>
      <c r="DI112" s="13"/>
      <c r="DJ112" s="24"/>
      <c r="DK112" s="24"/>
      <c r="DL112" s="24"/>
      <c r="DM112" s="48"/>
      <c r="DN112" s="11">
        <f>DN111*'SFR Relationships'!$D$38</f>
        <v>4885.5038381764789</v>
      </c>
      <c r="DO112" s="13"/>
      <c r="DP112" s="24"/>
      <c r="DQ112" s="24"/>
      <c r="DR112" s="24"/>
      <c r="DS112" s="48"/>
      <c r="DT112" s="11">
        <f>DT111*'SFR Relationships'!$D$38</f>
        <v>4885.5038381764789</v>
      </c>
    </row>
    <row r="113" spans="1:124" s="6" customFormat="1" x14ac:dyDescent="0.2">
      <c r="B113" s="6">
        <v>34</v>
      </c>
      <c r="C113" s="6" t="s">
        <v>217</v>
      </c>
      <c r="D113" s="13"/>
      <c r="E113" s="13"/>
      <c r="F113" s="24"/>
      <c r="G113" s="24"/>
      <c r="H113" s="24"/>
      <c r="I113" s="48"/>
      <c r="J113" s="11">
        <f>J111*'SFR Relationships'!$D$39</f>
        <v>0</v>
      </c>
      <c r="K113" s="13"/>
      <c r="L113" s="24"/>
      <c r="M113" s="24"/>
      <c r="N113" s="24"/>
      <c r="O113" s="48"/>
      <c r="P113" s="11">
        <f>P111*'SFR Relationships'!$D$39</f>
        <v>411.36489463001561</v>
      </c>
      <c r="Q113" s="13"/>
      <c r="R113" s="24"/>
      <c r="S113" s="24"/>
      <c r="T113" s="24"/>
      <c r="U113" s="48"/>
      <c r="V113" s="11">
        <f>V111*'SFR Relationships'!$D$39</f>
        <v>411.36489463001561</v>
      </c>
      <c r="W113" s="13"/>
      <c r="X113" s="24"/>
      <c r="Y113" s="24"/>
      <c r="Z113" s="24"/>
      <c r="AA113" s="48"/>
      <c r="AB113" s="11">
        <f>AB111*'SFR Relationships'!$D$39</f>
        <v>411.36489463001561</v>
      </c>
      <c r="AC113" s="13"/>
      <c r="AD113" s="24"/>
      <c r="AE113" s="24"/>
      <c r="AF113" s="24"/>
      <c r="AG113" s="48"/>
      <c r="AH113" s="11">
        <f>AH111*'SFR Relationships'!$D$39</f>
        <v>411.36489463001561</v>
      </c>
      <c r="AI113" s="13"/>
      <c r="AJ113" s="24"/>
      <c r="AK113" s="24"/>
      <c r="AL113" s="24"/>
      <c r="AM113" s="48"/>
      <c r="AN113" s="11">
        <f>AN111*'SFR Relationships'!$D$39</f>
        <v>411.36489463001561</v>
      </c>
      <c r="AO113" s="13"/>
      <c r="AP113" s="24"/>
      <c r="AQ113" s="24"/>
      <c r="AR113" s="24"/>
      <c r="AS113" s="48"/>
      <c r="AT113" s="11">
        <f>AT111*'SFR Relationships'!$D$39</f>
        <v>411.36489463001561</v>
      </c>
      <c r="AU113" s="13"/>
      <c r="AV113" s="24"/>
      <c r="AW113" s="24"/>
      <c r="AX113" s="24"/>
      <c r="AY113" s="48"/>
      <c r="AZ113" s="11">
        <f>AZ111*'SFR Relationships'!$D$39</f>
        <v>411.36489463001561</v>
      </c>
      <c r="BA113" s="13"/>
      <c r="BB113" s="24"/>
      <c r="BC113" s="24"/>
      <c r="BD113" s="24"/>
      <c r="BE113" s="48"/>
      <c r="BF113" s="11">
        <f>BF111*'SFR Relationships'!$D$39</f>
        <v>411.36489463001561</v>
      </c>
      <c r="BG113" s="13"/>
      <c r="BH113" s="24"/>
      <c r="BI113" s="24"/>
      <c r="BJ113" s="24"/>
      <c r="BK113" s="48"/>
      <c r="BL113" s="11">
        <f>BL111*'SFR Relationships'!$D$39</f>
        <v>411.36489463001561</v>
      </c>
      <c r="BM113" s="13"/>
      <c r="BN113" s="24"/>
      <c r="BO113" s="24"/>
      <c r="BP113" s="24"/>
      <c r="BQ113" s="48"/>
      <c r="BR113" s="11">
        <f>BR111*'SFR Relationships'!$D$39</f>
        <v>411.36489463001561</v>
      </c>
      <c r="BS113" s="13"/>
      <c r="BT113" s="24"/>
      <c r="BU113" s="24"/>
      <c r="BV113" s="24"/>
      <c r="BW113" s="48"/>
      <c r="BX113" s="11">
        <f>BX111*'SFR Relationships'!$D$39</f>
        <v>411.36489463001561</v>
      </c>
      <c r="BY113" s="13"/>
      <c r="BZ113" s="24"/>
      <c r="CA113" s="24"/>
      <c r="CB113" s="24"/>
      <c r="CC113" s="48"/>
      <c r="CD113" s="11">
        <f>CD111*'SFR Relationships'!$D$39</f>
        <v>411.36489463001561</v>
      </c>
      <c r="CE113" s="13"/>
      <c r="CF113" s="24"/>
      <c r="CG113" s="24"/>
      <c r="CH113" s="24"/>
      <c r="CI113" s="48"/>
      <c r="CJ113" s="11">
        <f>CJ111*'SFR Relationships'!$D$39</f>
        <v>411.36489463001561</v>
      </c>
      <c r="CK113" s="13"/>
      <c r="CL113" s="24"/>
      <c r="CM113" s="24"/>
      <c r="CN113" s="24"/>
      <c r="CO113" s="48"/>
      <c r="CP113" s="11">
        <f>CP111*'SFR Relationships'!$D$39</f>
        <v>411.36489463001561</v>
      </c>
      <c r="CQ113" s="13"/>
      <c r="CR113" s="24"/>
      <c r="CS113" s="24"/>
      <c r="CT113" s="24"/>
      <c r="CU113" s="48"/>
      <c r="CV113" s="11">
        <f>CV111*'SFR Relationships'!$D$39</f>
        <v>411.36489463001561</v>
      </c>
      <c r="CW113" s="13"/>
      <c r="CX113" s="24"/>
      <c r="CY113" s="24"/>
      <c r="CZ113" s="24"/>
      <c r="DA113" s="48"/>
      <c r="DB113" s="11">
        <f>DB111*'SFR Relationships'!$D$39</f>
        <v>411.36489463001561</v>
      </c>
      <c r="DC113" s="13"/>
      <c r="DD113" s="24"/>
      <c r="DE113" s="24"/>
      <c r="DF113" s="24"/>
      <c r="DG113" s="48"/>
      <c r="DH113" s="11">
        <f>DH111*'SFR Relationships'!$D$39</f>
        <v>411.36489463001561</v>
      </c>
      <c r="DI113" s="13"/>
      <c r="DJ113" s="24"/>
      <c r="DK113" s="24"/>
      <c r="DL113" s="24"/>
      <c r="DM113" s="48"/>
      <c r="DN113" s="11">
        <f>DN111*'SFR Relationships'!$D$39</f>
        <v>411.36489463001561</v>
      </c>
      <c r="DO113" s="13"/>
      <c r="DP113" s="24"/>
      <c r="DQ113" s="24"/>
      <c r="DR113" s="24"/>
      <c r="DS113" s="48"/>
      <c r="DT113" s="11">
        <f>DT111*'SFR Relationships'!$D$39</f>
        <v>411.36489463001561</v>
      </c>
    </row>
    <row r="114" spans="1:124" x14ac:dyDescent="0.2">
      <c r="A114" s="6"/>
      <c r="B114" s="6">
        <v>35</v>
      </c>
      <c r="C114" s="6" t="s">
        <v>218</v>
      </c>
      <c r="D114" s="13"/>
      <c r="E114" s="13"/>
      <c r="F114" s="24"/>
      <c r="G114" s="24"/>
      <c r="H114" s="24"/>
      <c r="I114" s="48"/>
      <c r="J114" s="11">
        <f>J111*'SFR Relationships'!$D$40</f>
        <v>0</v>
      </c>
      <c r="K114" s="13"/>
      <c r="L114" s="24"/>
      <c r="M114" s="24"/>
      <c r="N114" s="24"/>
      <c r="O114" s="48"/>
      <c r="P114" s="11">
        <f>P111*'SFR Relationships'!$D$40</f>
        <v>31374.950054927627</v>
      </c>
      <c r="Q114" s="13"/>
      <c r="R114" s="24"/>
      <c r="S114" s="24"/>
      <c r="T114" s="24"/>
      <c r="U114" s="48"/>
      <c r="V114" s="11">
        <f>V111*'SFR Relationships'!$D$40</f>
        <v>31374.950054927627</v>
      </c>
      <c r="W114" s="13"/>
      <c r="X114" s="24"/>
      <c r="Y114" s="24"/>
      <c r="Z114" s="24"/>
      <c r="AA114" s="48"/>
      <c r="AB114" s="11">
        <f>AB111*'SFR Relationships'!$D$40</f>
        <v>31374.950054927627</v>
      </c>
      <c r="AC114" s="13"/>
      <c r="AD114" s="24"/>
      <c r="AE114" s="24"/>
      <c r="AF114" s="24"/>
      <c r="AG114" s="48"/>
      <c r="AH114" s="11">
        <f>AH111*'SFR Relationships'!$D$40</f>
        <v>31374.950054927627</v>
      </c>
      <c r="AI114" s="13"/>
      <c r="AJ114" s="24"/>
      <c r="AK114" s="24"/>
      <c r="AL114" s="24"/>
      <c r="AM114" s="48"/>
      <c r="AN114" s="11">
        <f>AN111*'SFR Relationships'!$D$40</f>
        <v>31374.950054927627</v>
      </c>
      <c r="AO114" s="13"/>
      <c r="AP114" s="24"/>
      <c r="AQ114" s="24"/>
      <c r="AR114" s="24"/>
      <c r="AS114" s="48"/>
      <c r="AT114" s="11">
        <f>AT111*'SFR Relationships'!$D$40</f>
        <v>31374.950054927627</v>
      </c>
      <c r="AU114" s="13"/>
      <c r="AV114" s="24"/>
      <c r="AW114" s="24"/>
      <c r="AX114" s="24"/>
      <c r="AY114" s="48"/>
      <c r="AZ114" s="11">
        <f>AZ111*'SFR Relationships'!$D$40</f>
        <v>31374.950054927627</v>
      </c>
      <c r="BA114" s="13"/>
      <c r="BB114" s="24"/>
      <c r="BC114" s="24"/>
      <c r="BD114" s="24"/>
      <c r="BE114" s="48"/>
      <c r="BF114" s="11">
        <f>BF111*'SFR Relationships'!$D$40</f>
        <v>31374.950054927627</v>
      </c>
      <c r="BG114" s="13"/>
      <c r="BH114" s="24"/>
      <c r="BI114" s="24"/>
      <c r="BJ114" s="24"/>
      <c r="BK114" s="48"/>
      <c r="BL114" s="11">
        <f>BL111*'SFR Relationships'!$D$40</f>
        <v>31374.950054927627</v>
      </c>
      <c r="BM114" s="13"/>
      <c r="BN114" s="24"/>
      <c r="BO114" s="24"/>
      <c r="BP114" s="24"/>
      <c r="BQ114" s="48"/>
      <c r="BR114" s="11">
        <f>BR111*'SFR Relationships'!$D$40</f>
        <v>31374.950054927627</v>
      </c>
      <c r="BS114" s="13"/>
      <c r="BT114" s="24"/>
      <c r="BU114" s="24"/>
      <c r="BV114" s="24"/>
      <c r="BW114" s="48"/>
      <c r="BX114" s="11">
        <f>BX111*'SFR Relationships'!$D$40</f>
        <v>31374.950054927627</v>
      </c>
      <c r="BY114" s="13"/>
      <c r="BZ114" s="24"/>
      <c r="CA114" s="24"/>
      <c r="CB114" s="24"/>
      <c r="CC114" s="48"/>
      <c r="CD114" s="11">
        <f>CD111*'SFR Relationships'!$D$40</f>
        <v>31374.950054927627</v>
      </c>
      <c r="CE114" s="13"/>
      <c r="CF114" s="24"/>
      <c r="CG114" s="24"/>
      <c r="CH114" s="24"/>
      <c r="CI114" s="48"/>
      <c r="CJ114" s="11">
        <f>CJ111*'SFR Relationships'!$D$40</f>
        <v>31374.950054927627</v>
      </c>
      <c r="CK114" s="13"/>
      <c r="CL114" s="24"/>
      <c r="CM114" s="24"/>
      <c r="CN114" s="24"/>
      <c r="CO114" s="48"/>
      <c r="CP114" s="11">
        <f>CP111*'SFR Relationships'!$D$40</f>
        <v>31374.950054927627</v>
      </c>
      <c r="CQ114" s="13"/>
      <c r="CR114" s="24"/>
      <c r="CS114" s="24"/>
      <c r="CT114" s="24"/>
      <c r="CU114" s="48"/>
      <c r="CV114" s="11">
        <f>CV111*'SFR Relationships'!$D$40</f>
        <v>31374.950054927627</v>
      </c>
      <c r="CW114" s="13"/>
      <c r="CX114" s="24"/>
      <c r="CY114" s="24"/>
      <c r="CZ114" s="24"/>
      <c r="DA114" s="48"/>
      <c r="DB114" s="11">
        <f>DB111*'SFR Relationships'!$D$40</f>
        <v>31374.950054927627</v>
      </c>
      <c r="DC114" s="13"/>
      <c r="DD114" s="24"/>
      <c r="DE114" s="24"/>
      <c r="DF114" s="24"/>
      <c r="DG114" s="48"/>
      <c r="DH114" s="11">
        <f>DH111*'SFR Relationships'!$D$40</f>
        <v>31374.950054927627</v>
      </c>
      <c r="DI114" s="13"/>
      <c r="DJ114" s="24"/>
      <c r="DK114" s="24"/>
      <c r="DL114" s="24"/>
      <c r="DM114" s="48"/>
      <c r="DN114" s="11">
        <f>DN111*'SFR Relationships'!$D$40</f>
        <v>31374.950054927627</v>
      </c>
      <c r="DO114" s="13"/>
      <c r="DP114" s="24"/>
      <c r="DQ114" s="24"/>
      <c r="DR114" s="24"/>
      <c r="DS114" s="48"/>
      <c r="DT114" s="11">
        <f>DT111*'SFR Relationships'!$D$40</f>
        <v>31374.950054927627</v>
      </c>
    </row>
    <row r="115" spans="1:124" x14ac:dyDescent="0.2">
      <c r="A115" s="6"/>
      <c r="B115" s="147" t="s">
        <v>219</v>
      </c>
      <c r="C115" s="147" t="s">
        <v>220</v>
      </c>
      <c r="D115" s="376"/>
      <c r="E115" s="376"/>
      <c r="F115" s="389"/>
      <c r="G115" s="389"/>
      <c r="H115" s="389"/>
      <c r="I115" s="388"/>
      <c r="J115" s="27">
        <f>SUM(J101,J109)</f>
        <v>0</v>
      </c>
      <c r="K115" s="376"/>
      <c r="L115" s="389"/>
      <c r="M115" s="389"/>
      <c r="N115" s="389"/>
      <c r="O115" s="388"/>
      <c r="P115" s="27">
        <f>SUM(P101,P109)</f>
        <v>-2740969.3629399473</v>
      </c>
      <c r="Q115" s="376"/>
      <c r="R115" s="389"/>
      <c r="S115" s="389"/>
      <c r="T115" s="389"/>
      <c r="U115" s="388"/>
      <c r="V115" s="27">
        <f>SUM(V101,V109)</f>
        <v>-2740969.3629399473</v>
      </c>
      <c r="W115" s="376"/>
      <c r="X115" s="389"/>
      <c r="Y115" s="389"/>
      <c r="Z115" s="389"/>
      <c r="AA115" s="388"/>
      <c r="AB115" s="27">
        <f>SUM(AB101,AB109)</f>
        <v>-2740969.3629399473</v>
      </c>
      <c r="AC115" s="376"/>
      <c r="AD115" s="389"/>
      <c r="AE115" s="389"/>
      <c r="AF115" s="389"/>
      <c r="AG115" s="388"/>
      <c r="AH115" s="27">
        <f>SUM(AH101,AH109)</f>
        <v>-2740969.3629399473</v>
      </c>
      <c r="AI115" s="376"/>
      <c r="AJ115" s="389"/>
      <c r="AK115" s="389"/>
      <c r="AL115" s="389"/>
      <c r="AM115" s="388"/>
      <c r="AN115" s="27">
        <f>SUM(AN101,AN109)</f>
        <v>-2740969.3629399473</v>
      </c>
      <c r="AO115" s="376"/>
      <c r="AP115" s="389"/>
      <c r="AQ115" s="389"/>
      <c r="AR115" s="389"/>
      <c r="AS115" s="388"/>
      <c r="AT115" s="27">
        <f>SUM(AT101,AT109)</f>
        <v>-2740969.3629399473</v>
      </c>
      <c r="AU115" s="376"/>
      <c r="AV115" s="389"/>
      <c r="AW115" s="389"/>
      <c r="AX115" s="389"/>
      <c r="AY115" s="388"/>
      <c r="AZ115" s="27">
        <f>SUM(AZ101,AZ109)</f>
        <v>-2740969.3629399473</v>
      </c>
      <c r="BA115" s="376"/>
      <c r="BB115" s="389"/>
      <c r="BC115" s="389"/>
      <c r="BD115" s="389"/>
      <c r="BE115" s="388"/>
      <c r="BF115" s="27">
        <f>SUM(BF101,BF109)</f>
        <v>-2740969.3629399473</v>
      </c>
      <c r="BG115" s="376"/>
      <c r="BH115" s="389"/>
      <c r="BI115" s="389"/>
      <c r="BJ115" s="389"/>
      <c r="BK115" s="388"/>
      <c r="BL115" s="27">
        <f>SUM(BL101,BL109)</f>
        <v>-2740969.3629399473</v>
      </c>
      <c r="BM115" s="376"/>
      <c r="BN115" s="389"/>
      <c r="BO115" s="389"/>
      <c r="BP115" s="389"/>
      <c r="BQ115" s="388"/>
      <c r="BR115" s="27">
        <f>SUM(BR101,BR109)</f>
        <v>-2740969.3629399473</v>
      </c>
      <c r="BS115" s="376"/>
      <c r="BT115" s="389"/>
      <c r="BU115" s="389"/>
      <c r="BV115" s="389"/>
      <c r="BW115" s="388"/>
      <c r="BX115" s="27">
        <f>SUM(BX101,BX109)</f>
        <v>-2740969.3629399473</v>
      </c>
      <c r="BY115" s="376"/>
      <c r="BZ115" s="389"/>
      <c r="CA115" s="389"/>
      <c r="CB115" s="389"/>
      <c r="CC115" s="388"/>
      <c r="CD115" s="27">
        <f>SUM(CD101,CD109)</f>
        <v>-2740969.3629399473</v>
      </c>
      <c r="CE115" s="376"/>
      <c r="CF115" s="389"/>
      <c r="CG115" s="389"/>
      <c r="CH115" s="389"/>
      <c r="CI115" s="388"/>
      <c r="CJ115" s="27">
        <f>SUM(CJ101,CJ109)</f>
        <v>-2740969.3629399473</v>
      </c>
      <c r="CK115" s="376"/>
      <c r="CL115" s="389"/>
      <c r="CM115" s="389"/>
      <c r="CN115" s="389"/>
      <c r="CO115" s="388"/>
      <c r="CP115" s="27">
        <f>SUM(CP101,CP109)</f>
        <v>-2740969.3629399473</v>
      </c>
      <c r="CQ115" s="376"/>
      <c r="CR115" s="389"/>
      <c r="CS115" s="389"/>
      <c r="CT115" s="389"/>
      <c r="CU115" s="388"/>
      <c r="CV115" s="27">
        <f>SUM(CV101,CV109)</f>
        <v>-2740969.3629399473</v>
      </c>
      <c r="CW115" s="376"/>
      <c r="CX115" s="389"/>
      <c r="CY115" s="389"/>
      <c r="CZ115" s="389"/>
      <c r="DA115" s="388"/>
      <c r="DB115" s="27">
        <f>SUM(DB101,DB109)</f>
        <v>-2740969.3629399473</v>
      </c>
      <c r="DC115" s="376"/>
      <c r="DD115" s="389"/>
      <c r="DE115" s="389"/>
      <c r="DF115" s="389"/>
      <c r="DG115" s="388"/>
      <c r="DH115" s="27">
        <f>SUM(DH101,DH109)</f>
        <v>-2740969.3629399473</v>
      </c>
      <c r="DI115" s="376"/>
      <c r="DJ115" s="389"/>
      <c r="DK115" s="389"/>
      <c r="DL115" s="389"/>
      <c r="DM115" s="388"/>
      <c r="DN115" s="27">
        <f>SUM(DN101,DN109)</f>
        <v>-2740969.3629399473</v>
      </c>
      <c r="DO115" s="376"/>
      <c r="DP115" s="389"/>
      <c r="DQ115" s="389"/>
      <c r="DR115" s="389"/>
      <c r="DS115" s="388"/>
      <c r="DT115" s="27">
        <f>SUM(DT101,DT109)</f>
        <v>-2740969.3629399473</v>
      </c>
    </row>
    <row r="116" spans="1:124" x14ac:dyDescent="0.2">
      <c r="A116" s="6"/>
      <c r="B116" s="6"/>
      <c r="C116" s="6"/>
      <c r="D116" s="6"/>
      <c r="E116" s="6"/>
      <c r="F116" s="24"/>
      <c r="G116" s="24"/>
      <c r="H116" s="24"/>
      <c r="I116" s="64"/>
      <c r="J116" s="11"/>
      <c r="K116" s="6"/>
      <c r="L116" s="24"/>
      <c r="M116" s="24"/>
      <c r="N116" s="24"/>
      <c r="O116" s="64"/>
      <c r="P116" s="11"/>
      <c r="Q116" s="6"/>
      <c r="R116" s="24"/>
      <c r="S116" s="24"/>
      <c r="T116" s="24"/>
      <c r="U116" s="64"/>
      <c r="V116" s="11"/>
      <c r="W116" s="6"/>
      <c r="X116" s="24"/>
      <c r="Y116" s="24"/>
      <c r="Z116" s="24"/>
      <c r="AA116" s="64"/>
      <c r="AB116" s="11"/>
      <c r="AC116" s="6"/>
      <c r="AD116" s="24"/>
      <c r="AE116" s="24"/>
      <c r="AF116" s="24"/>
      <c r="AG116" s="64"/>
      <c r="AH116" s="11"/>
      <c r="AI116" s="6"/>
      <c r="AJ116" s="24"/>
      <c r="AK116" s="24"/>
      <c r="AL116" s="24"/>
      <c r="AM116" s="64"/>
      <c r="AN116" s="11"/>
      <c r="AO116" s="6"/>
      <c r="AP116" s="24"/>
      <c r="AQ116" s="24"/>
      <c r="AR116" s="24"/>
      <c r="AS116" s="64"/>
      <c r="AT116" s="11"/>
      <c r="AU116" s="6"/>
      <c r="AV116" s="24"/>
      <c r="AW116" s="24"/>
      <c r="AX116" s="24"/>
      <c r="AY116" s="64"/>
      <c r="AZ116" s="11"/>
      <c r="BA116" s="6"/>
      <c r="BB116" s="24"/>
      <c r="BC116" s="24"/>
      <c r="BD116" s="24"/>
      <c r="BE116" s="64"/>
      <c r="BF116" s="11"/>
      <c r="BG116" s="6"/>
      <c r="BH116" s="24"/>
      <c r="BI116" s="24"/>
      <c r="BJ116" s="24"/>
      <c r="BK116" s="64"/>
      <c r="BL116" s="11"/>
      <c r="BM116" s="6"/>
      <c r="BN116" s="24"/>
      <c r="BO116" s="24"/>
      <c r="BP116" s="24"/>
      <c r="BQ116" s="64"/>
      <c r="BR116" s="11"/>
      <c r="BS116" s="6"/>
      <c r="BT116" s="24"/>
      <c r="BU116" s="24"/>
      <c r="BV116" s="24"/>
      <c r="BW116" s="64"/>
      <c r="BX116" s="11"/>
      <c r="BY116" s="6"/>
      <c r="BZ116" s="24"/>
      <c r="CA116" s="24"/>
      <c r="CB116" s="24"/>
      <c r="CC116" s="64"/>
      <c r="CD116" s="11"/>
      <c r="CE116" s="6"/>
      <c r="CF116" s="24"/>
      <c r="CG116" s="24"/>
      <c r="CH116" s="24"/>
      <c r="CI116" s="64"/>
      <c r="CJ116" s="11"/>
      <c r="CK116" s="6"/>
      <c r="CL116" s="24"/>
      <c r="CM116" s="24"/>
      <c r="CN116" s="24"/>
      <c r="CO116" s="64"/>
      <c r="CP116" s="11"/>
      <c r="CQ116" s="6"/>
      <c r="CR116" s="24"/>
      <c r="CS116" s="24"/>
      <c r="CT116" s="24"/>
      <c r="CU116" s="64"/>
      <c r="CV116" s="11"/>
      <c r="CW116" s="6"/>
      <c r="CX116" s="24"/>
      <c r="CY116" s="24"/>
      <c r="CZ116" s="24"/>
      <c r="DA116" s="64"/>
      <c r="DB116" s="11"/>
      <c r="DC116" s="6"/>
      <c r="DD116" s="24"/>
      <c r="DE116" s="24"/>
      <c r="DF116" s="24"/>
      <c r="DG116" s="64"/>
      <c r="DH116" s="11"/>
      <c r="DI116" s="6"/>
      <c r="DJ116" s="24"/>
      <c r="DK116" s="24"/>
      <c r="DL116" s="24"/>
      <c r="DM116" s="64"/>
      <c r="DN116" s="11"/>
      <c r="DO116" s="6"/>
      <c r="DP116" s="24"/>
      <c r="DQ116" s="24"/>
      <c r="DR116" s="24"/>
      <c r="DS116" s="64"/>
      <c r="DT116" s="11"/>
    </row>
    <row r="117" spans="1:124" s="128" customFormat="1" ht="69" x14ac:dyDescent="0.2">
      <c r="A117" s="81" t="s">
        <v>229</v>
      </c>
      <c r="B117" s="65"/>
      <c r="C117" s="66"/>
      <c r="D117" s="88"/>
      <c r="E117" s="89"/>
      <c r="F117" s="67"/>
      <c r="G117" s="67"/>
      <c r="H117" s="67"/>
      <c r="I117" s="67"/>
      <c r="J117" s="258"/>
      <c r="K117" s="89"/>
      <c r="L117" s="67"/>
      <c r="M117" s="67"/>
      <c r="N117" s="67"/>
      <c r="O117" s="67"/>
      <c r="P117" s="258"/>
      <c r="Q117" s="89"/>
      <c r="R117" s="67"/>
      <c r="S117" s="67"/>
      <c r="T117" s="67"/>
      <c r="U117" s="67"/>
      <c r="V117" s="258"/>
      <c r="W117" s="89"/>
      <c r="X117" s="67"/>
      <c r="Y117" s="67"/>
      <c r="Z117" s="67"/>
      <c r="AA117" s="67"/>
      <c r="AB117" s="258"/>
      <c r="AC117" s="89"/>
      <c r="AD117" s="67"/>
      <c r="AE117" s="67"/>
      <c r="AF117" s="67"/>
      <c r="AG117" s="67"/>
      <c r="AH117" s="258"/>
      <c r="AI117" s="89"/>
      <c r="AJ117" s="67"/>
      <c r="AK117" s="67"/>
      <c r="AL117" s="67"/>
      <c r="AM117" s="67"/>
      <c r="AN117" s="258"/>
      <c r="AO117" s="89"/>
      <c r="AP117" s="67"/>
      <c r="AQ117" s="67"/>
      <c r="AR117" s="67"/>
      <c r="AS117" s="67"/>
      <c r="AT117" s="258"/>
      <c r="AU117" s="89"/>
      <c r="AV117" s="67"/>
      <c r="AW117" s="67"/>
      <c r="AX117" s="67"/>
      <c r="AY117" s="67"/>
      <c r="AZ117" s="258"/>
      <c r="BA117" s="89"/>
      <c r="BB117" s="67"/>
      <c r="BC117" s="67"/>
      <c r="BD117" s="67"/>
      <c r="BE117" s="67"/>
      <c r="BF117" s="258"/>
      <c r="BG117" s="89"/>
      <c r="BH117" s="67"/>
      <c r="BI117" s="67"/>
      <c r="BJ117" s="67"/>
      <c r="BK117" s="67"/>
      <c r="BL117" s="258"/>
      <c r="BM117" s="89"/>
      <c r="BN117" s="67"/>
      <c r="BO117" s="67"/>
      <c r="BP117" s="67"/>
      <c r="BQ117" s="67"/>
      <c r="BR117" s="258"/>
      <c r="BS117" s="89"/>
      <c r="BT117" s="67"/>
      <c r="BU117" s="67"/>
      <c r="BV117" s="67"/>
      <c r="BW117" s="67"/>
      <c r="BX117" s="258"/>
      <c r="BY117" s="89"/>
      <c r="BZ117" s="67"/>
      <c r="CA117" s="67"/>
      <c r="CB117" s="67"/>
      <c r="CC117" s="67"/>
      <c r="CD117" s="258"/>
      <c r="CE117" s="89"/>
      <c r="CF117" s="67"/>
      <c r="CG117" s="67"/>
      <c r="CH117" s="67"/>
      <c r="CI117" s="67"/>
      <c r="CJ117" s="258"/>
      <c r="CK117" s="89"/>
      <c r="CL117" s="67"/>
      <c r="CM117" s="67"/>
      <c r="CN117" s="67"/>
      <c r="CO117" s="67"/>
      <c r="CP117" s="258"/>
      <c r="CQ117" s="89"/>
      <c r="CR117" s="67"/>
      <c r="CS117" s="67"/>
      <c r="CT117" s="67"/>
      <c r="CU117" s="67"/>
      <c r="CV117" s="258"/>
      <c r="CW117" s="89"/>
      <c r="CX117" s="67"/>
      <c r="CY117" s="67"/>
      <c r="CZ117" s="67"/>
      <c r="DA117" s="67"/>
      <c r="DB117" s="258"/>
      <c r="DC117" s="89"/>
      <c r="DD117" s="67"/>
      <c r="DE117" s="67"/>
      <c r="DF117" s="67"/>
      <c r="DG117" s="67"/>
      <c r="DH117" s="258"/>
      <c r="DI117" s="89"/>
      <c r="DJ117" s="67"/>
      <c r="DK117" s="67"/>
      <c r="DL117" s="67"/>
      <c r="DM117" s="67"/>
      <c r="DN117" s="258"/>
      <c r="DO117" s="89"/>
      <c r="DP117" s="67"/>
      <c r="DQ117" s="67"/>
      <c r="DR117" s="67"/>
      <c r="DS117" s="67"/>
      <c r="DT117" s="258"/>
    </row>
    <row r="118" spans="1:124" s="128" customFormat="1" ht="17" x14ac:dyDescent="0.2">
      <c r="B118" s="362"/>
      <c r="C118" s="82" t="s">
        <v>140</v>
      </c>
      <c r="D118" s="363"/>
      <c r="E118" s="363"/>
      <c r="F118" s="84"/>
      <c r="G118" s="68"/>
      <c r="H118" s="68"/>
      <c r="I118" s="362"/>
      <c r="J118" s="262">
        <f>('SFR Relationships'!$D$42*I119/$I$5+'SFR Relationships'!$E$42)*$J$4</f>
        <v>63.161622557004335</v>
      </c>
      <c r="K118" s="363"/>
      <c r="L118" s="84"/>
      <c r="M118" s="68"/>
      <c r="N118" s="68"/>
      <c r="O118" s="362"/>
      <c r="P118" s="262">
        <f>('SFR Relationships'!$D$42*O119/$I$5+'SFR Relationships'!$E$42)*$J$4</f>
        <v>56.303399028623886</v>
      </c>
      <c r="Q118" s="363"/>
      <c r="R118" s="84"/>
      <c r="S118" s="68"/>
      <c r="T118" s="68"/>
      <c r="U118" s="362"/>
      <c r="V118" s="262">
        <f>('SFR Relationships'!$D$42*U119/$I$5+'SFR Relationships'!$E$42)*$J$4</f>
        <v>56.303399028623886</v>
      </c>
      <c r="W118" s="363"/>
      <c r="X118" s="84"/>
      <c r="Y118" s="68"/>
      <c r="Z118" s="68"/>
      <c r="AA118" s="362"/>
      <c r="AB118" s="262">
        <f>('SFR Relationships'!$D$42*AA119/$I$5+'SFR Relationships'!$E$42)*$J$4</f>
        <v>56.303399028623886</v>
      </c>
      <c r="AC118" s="363"/>
      <c r="AD118" s="84"/>
      <c r="AE118" s="68"/>
      <c r="AF118" s="68"/>
      <c r="AG118" s="362"/>
      <c r="AH118" s="262">
        <f>('SFR Relationships'!$D$42*AG119/$I$5+'SFR Relationships'!$E$42)*$J$4</f>
        <v>56.303399028623886</v>
      </c>
      <c r="AI118" s="363"/>
      <c r="AJ118" s="84"/>
      <c r="AK118" s="68"/>
      <c r="AL118" s="68"/>
      <c r="AM118" s="362"/>
      <c r="AN118" s="262">
        <f>('SFR Relationships'!$D$42*AM119/$I$5+'SFR Relationships'!$E$42)*$J$4</f>
        <v>56.303399028623886</v>
      </c>
      <c r="AO118" s="363"/>
      <c r="AP118" s="84"/>
      <c r="AQ118" s="68"/>
      <c r="AR118" s="68"/>
      <c r="AS118" s="362"/>
      <c r="AT118" s="262">
        <f>('SFR Relationships'!$D$42*AS119/$I$5+'SFR Relationships'!$E$42)*$J$4</f>
        <v>56.303399028623886</v>
      </c>
      <c r="AU118" s="363"/>
      <c r="AV118" s="84"/>
      <c r="AW118" s="68"/>
      <c r="AX118" s="68"/>
      <c r="AY118" s="362"/>
      <c r="AZ118" s="262">
        <f>('SFR Relationships'!$D$42*AY119/$I$5+'SFR Relationships'!$E$42)*$J$4</f>
        <v>56.303399028623886</v>
      </c>
      <c r="BA118" s="363"/>
      <c r="BB118" s="84"/>
      <c r="BC118" s="68"/>
      <c r="BD118" s="68"/>
      <c r="BE118" s="362"/>
      <c r="BF118" s="262">
        <f>('SFR Relationships'!$D$42*BE119/$I$5+'SFR Relationships'!$E$42)*$J$4</f>
        <v>56.303399028623886</v>
      </c>
      <c r="BG118" s="363"/>
      <c r="BH118" s="84"/>
      <c r="BI118" s="68"/>
      <c r="BJ118" s="68"/>
      <c r="BK118" s="362"/>
      <c r="BL118" s="262">
        <f>('SFR Relationships'!$D$42*BK119/$I$5+'SFR Relationships'!$E$42)*$J$4</f>
        <v>56.303399028623886</v>
      </c>
      <c r="BM118" s="363"/>
      <c r="BN118" s="84"/>
      <c r="BO118" s="68"/>
      <c r="BP118" s="68"/>
      <c r="BQ118" s="362"/>
      <c r="BR118" s="262">
        <f>('SFR Relationships'!$D$42*BQ119/$I$5+'SFR Relationships'!$E$42)*$J$4</f>
        <v>56.303399028623886</v>
      </c>
      <c r="BS118" s="363"/>
      <c r="BT118" s="84"/>
      <c r="BU118" s="68"/>
      <c r="BV118" s="68"/>
      <c r="BW118" s="362"/>
      <c r="BX118" s="262">
        <f>('SFR Relationships'!$D$42*BW119/$I$5+'SFR Relationships'!$E$42)*$J$4</f>
        <v>56.303399028623886</v>
      </c>
      <c r="BY118" s="363"/>
      <c r="BZ118" s="84"/>
      <c r="CA118" s="68"/>
      <c r="CB118" s="68"/>
      <c r="CC118" s="362"/>
      <c r="CD118" s="262">
        <f>('SFR Relationships'!$D$42*CC119/$I$5+'SFR Relationships'!$E$42)*$J$4</f>
        <v>56.303399028623886</v>
      </c>
      <c r="CE118" s="363"/>
      <c r="CF118" s="84"/>
      <c r="CG118" s="68"/>
      <c r="CH118" s="68"/>
      <c r="CI118" s="362"/>
      <c r="CJ118" s="262">
        <f>('SFR Relationships'!$D$42*CI119/$I$5+'SFR Relationships'!$E$42)*$J$4</f>
        <v>56.303399028623886</v>
      </c>
      <c r="CK118" s="363"/>
      <c r="CL118" s="84"/>
      <c r="CM118" s="68"/>
      <c r="CN118" s="68"/>
      <c r="CO118" s="362"/>
      <c r="CP118" s="262">
        <f>('SFR Relationships'!$D$42*CO119/$I$5+'SFR Relationships'!$E$42)*$J$4</f>
        <v>56.303399028623886</v>
      </c>
      <c r="CQ118" s="363"/>
      <c r="CR118" s="84"/>
      <c r="CS118" s="68"/>
      <c r="CT118" s="68"/>
      <c r="CU118" s="362"/>
      <c r="CV118" s="262">
        <f>('SFR Relationships'!$D$42*CU119/$I$5+'SFR Relationships'!$E$42)*$J$4</f>
        <v>56.303399028623886</v>
      </c>
      <c r="CW118" s="363"/>
      <c r="CX118" s="84"/>
      <c r="CY118" s="68"/>
      <c r="CZ118" s="68"/>
      <c r="DA118" s="362"/>
      <c r="DB118" s="262">
        <f>('SFR Relationships'!$D$42*DA119/$I$5+'SFR Relationships'!$E$42)*$J$4</f>
        <v>56.303399028623886</v>
      </c>
      <c r="DC118" s="363"/>
      <c r="DD118" s="84"/>
      <c r="DE118" s="68"/>
      <c r="DF118" s="68"/>
      <c r="DG118" s="362"/>
      <c r="DH118" s="262">
        <f>('SFR Relationships'!$D$42*DG119/$I$5+'SFR Relationships'!$E$42)*$J$4</f>
        <v>56.303399028623886</v>
      </c>
      <c r="DI118" s="363"/>
      <c r="DJ118" s="84"/>
      <c r="DK118" s="68"/>
      <c r="DL118" s="68"/>
      <c r="DM118" s="362"/>
      <c r="DN118" s="262">
        <f>('SFR Relationships'!$D$42*DM119/$I$5+'SFR Relationships'!$E$42)*$J$4</f>
        <v>56.303399028623886</v>
      </c>
      <c r="DO118" s="363"/>
      <c r="DP118" s="84"/>
      <c r="DQ118" s="68"/>
      <c r="DR118" s="68"/>
      <c r="DS118" s="362"/>
      <c r="DT118" s="262">
        <f>('SFR Relationships'!$D$42*DS119/$I$5+'SFR Relationships'!$E$42)*$J$4</f>
        <v>56.303399028623886</v>
      </c>
    </row>
    <row r="119" spans="1:124" s="6" customFormat="1" x14ac:dyDescent="0.2">
      <c r="A119" s="241"/>
      <c r="B119" s="364">
        <v>20</v>
      </c>
      <c r="C119" s="365" t="s">
        <v>204</v>
      </c>
      <c r="D119" s="366"/>
      <c r="E119" s="366"/>
      <c r="F119" s="85">
        <f>SUM(F120:F126)</f>
        <v>1082226539.2956583</v>
      </c>
      <c r="G119" s="69">
        <f>SUM(G120:G126)</f>
        <v>53938619.685030475</v>
      </c>
      <c r="H119" s="69">
        <f>SUM(H120:H126)</f>
        <v>330397326.87957305</v>
      </c>
      <c r="I119" s="367">
        <f>SUM(I120:I126)</f>
        <v>6339625.8759575104</v>
      </c>
      <c r="J119" s="368">
        <f>SUM(J120:J126)</f>
        <v>1466562485.8602619</v>
      </c>
      <c r="K119" s="366"/>
      <c r="L119" s="85">
        <f>SUM(L120:L126)</f>
        <v>1067216381.2448756</v>
      </c>
      <c r="M119" s="69">
        <f>SUM(M120:M126)</f>
        <v>20900483.522093423</v>
      </c>
      <c r="N119" s="69">
        <f>SUM(N120:N126)</f>
        <v>213684663.37894893</v>
      </c>
      <c r="O119" s="367">
        <f>SUM(O120:O126)</f>
        <v>3971721.2308946634</v>
      </c>
      <c r="P119" s="368">
        <f>SUM(P120:P126)</f>
        <v>1301801528.1459179</v>
      </c>
      <c r="Q119" s="366"/>
      <c r="R119" s="85">
        <f>SUM(R120:R126)</f>
        <v>1067216381.2448756</v>
      </c>
      <c r="S119" s="69">
        <f>SUM(S120:S126)</f>
        <v>20900483.522093423</v>
      </c>
      <c r="T119" s="69">
        <f>SUM(T120:T126)</f>
        <v>213684663.37894893</v>
      </c>
      <c r="U119" s="367">
        <f>SUM(U120:U126)</f>
        <v>3971721.2308946634</v>
      </c>
      <c r="V119" s="368">
        <f>SUM(V120:V126)</f>
        <v>1301801528.1459179</v>
      </c>
      <c r="W119" s="366"/>
      <c r="X119" s="85">
        <f>SUM(X120:X126)</f>
        <v>1067216381.2448756</v>
      </c>
      <c r="Y119" s="69">
        <f>SUM(Y120:Y126)</f>
        <v>20900483.522093423</v>
      </c>
      <c r="Z119" s="69">
        <f>SUM(Z120:Z126)</f>
        <v>213684663.37894893</v>
      </c>
      <c r="AA119" s="367">
        <f>SUM(AA120:AA126)</f>
        <v>3971721.2308946634</v>
      </c>
      <c r="AB119" s="368">
        <f>SUM(AB120:AB126)</f>
        <v>1301801528.1459179</v>
      </c>
      <c r="AC119" s="366"/>
      <c r="AD119" s="85">
        <f>SUM(AD120:AD126)</f>
        <v>1067216381.2448756</v>
      </c>
      <c r="AE119" s="69">
        <f>SUM(AE120:AE126)</f>
        <v>20900483.522093423</v>
      </c>
      <c r="AF119" s="69">
        <f>SUM(AF120:AF126)</f>
        <v>213684663.37894893</v>
      </c>
      <c r="AG119" s="367">
        <f>SUM(AG120:AG126)</f>
        <v>3971721.2308946634</v>
      </c>
      <c r="AH119" s="368">
        <f>SUM(AH120:AH126)</f>
        <v>1301801528.1459179</v>
      </c>
      <c r="AI119" s="366"/>
      <c r="AJ119" s="85">
        <f>SUM(AJ120:AJ126)</f>
        <v>1067216381.2448756</v>
      </c>
      <c r="AK119" s="69">
        <f>SUM(AK120:AK126)</f>
        <v>20900483.522093423</v>
      </c>
      <c r="AL119" s="69">
        <f>SUM(AL120:AL126)</f>
        <v>213684663.37894893</v>
      </c>
      <c r="AM119" s="367">
        <f>SUM(AM120:AM126)</f>
        <v>3971721.2308946634</v>
      </c>
      <c r="AN119" s="368">
        <f>SUM(AN120:AN126)</f>
        <v>1301801528.1459179</v>
      </c>
      <c r="AO119" s="366"/>
      <c r="AP119" s="85">
        <f>SUM(AP120:AP126)</f>
        <v>1067216381.2448756</v>
      </c>
      <c r="AQ119" s="69">
        <f>SUM(AQ120:AQ126)</f>
        <v>20900483.522093423</v>
      </c>
      <c r="AR119" s="69">
        <f>SUM(AR120:AR126)</f>
        <v>213684663.37894893</v>
      </c>
      <c r="AS119" s="367">
        <f>SUM(AS120:AS126)</f>
        <v>3971721.2308946634</v>
      </c>
      <c r="AT119" s="368">
        <f>SUM(AT120:AT126)</f>
        <v>1301801528.1459179</v>
      </c>
      <c r="AU119" s="366"/>
      <c r="AV119" s="85">
        <f>SUM(AV120:AV126)</f>
        <v>1067216381.2448756</v>
      </c>
      <c r="AW119" s="69">
        <f>SUM(AW120:AW126)</f>
        <v>20900483.522093423</v>
      </c>
      <c r="AX119" s="69">
        <f>SUM(AX120:AX126)</f>
        <v>213684663.37894893</v>
      </c>
      <c r="AY119" s="367">
        <f>SUM(AY120:AY126)</f>
        <v>3971721.2308946634</v>
      </c>
      <c r="AZ119" s="368">
        <f>SUM(AZ120:AZ126)</f>
        <v>1301801528.1459179</v>
      </c>
      <c r="BA119" s="366"/>
      <c r="BB119" s="85">
        <f>SUM(BB120:BB126)</f>
        <v>1067216381.2448756</v>
      </c>
      <c r="BC119" s="69">
        <f>SUM(BC120:BC126)</f>
        <v>20900483.522093423</v>
      </c>
      <c r="BD119" s="69">
        <f>SUM(BD120:BD126)</f>
        <v>213684663.37894893</v>
      </c>
      <c r="BE119" s="367">
        <f>SUM(BE120:BE126)</f>
        <v>3971721.2308946634</v>
      </c>
      <c r="BF119" s="368">
        <f>SUM(BF120:BF126)</f>
        <v>1301801528.1459179</v>
      </c>
      <c r="BG119" s="366"/>
      <c r="BH119" s="85">
        <f>SUM(BH120:BH126)</f>
        <v>1067216381.2448756</v>
      </c>
      <c r="BI119" s="69">
        <f>SUM(BI120:BI126)</f>
        <v>20900483.522093423</v>
      </c>
      <c r="BJ119" s="69">
        <f>SUM(BJ120:BJ126)</f>
        <v>213684663.37894893</v>
      </c>
      <c r="BK119" s="367">
        <f>SUM(BK120:BK126)</f>
        <v>3971721.2308946634</v>
      </c>
      <c r="BL119" s="368">
        <f>SUM(BL120:BL126)</f>
        <v>1301801528.1459179</v>
      </c>
      <c r="BM119" s="366"/>
      <c r="BN119" s="85">
        <f>SUM(BN120:BN126)</f>
        <v>1067216381.2448756</v>
      </c>
      <c r="BO119" s="69">
        <f>SUM(BO120:BO126)</f>
        <v>20900483.522093423</v>
      </c>
      <c r="BP119" s="69">
        <f>SUM(BP120:BP126)</f>
        <v>213684663.37894893</v>
      </c>
      <c r="BQ119" s="367">
        <f>SUM(BQ120:BQ126)</f>
        <v>3971721.2308946634</v>
      </c>
      <c r="BR119" s="368">
        <f>SUM(BR120:BR126)</f>
        <v>1301801528.1459179</v>
      </c>
      <c r="BS119" s="366"/>
      <c r="BT119" s="85">
        <f>SUM(BT120:BT126)</f>
        <v>1067216381.2448756</v>
      </c>
      <c r="BU119" s="69">
        <f>SUM(BU120:BU126)</f>
        <v>20900483.522093423</v>
      </c>
      <c r="BV119" s="69">
        <f>SUM(BV120:BV126)</f>
        <v>213684663.37894893</v>
      </c>
      <c r="BW119" s="367">
        <f>SUM(BW120:BW126)</f>
        <v>3971721.2308946634</v>
      </c>
      <c r="BX119" s="368">
        <f>SUM(BX120:BX126)</f>
        <v>1301801528.1459179</v>
      </c>
      <c r="BY119" s="366"/>
      <c r="BZ119" s="85">
        <f>SUM(BZ120:BZ126)</f>
        <v>1067216381.2448756</v>
      </c>
      <c r="CA119" s="69">
        <f>SUM(CA120:CA126)</f>
        <v>20900483.522093423</v>
      </c>
      <c r="CB119" s="69">
        <f>SUM(CB120:CB126)</f>
        <v>213684663.37894893</v>
      </c>
      <c r="CC119" s="367">
        <f>SUM(CC120:CC126)</f>
        <v>3971721.2308946634</v>
      </c>
      <c r="CD119" s="368">
        <f>SUM(CD120:CD126)</f>
        <v>1301801528.1459179</v>
      </c>
      <c r="CE119" s="366"/>
      <c r="CF119" s="85">
        <f>SUM(CF120:CF126)</f>
        <v>1067216381.2448756</v>
      </c>
      <c r="CG119" s="69">
        <f>SUM(CG120:CG126)</f>
        <v>20900483.522093423</v>
      </c>
      <c r="CH119" s="69">
        <f>SUM(CH120:CH126)</f>
        <v>213684663.37894893</v>
      </c>
      <c r="CI119" s="367">
        <f>SUM(CI120:CI126)</f>
        <v>3971721.2308946634</v>
      </c>
      <c r="CJ119" s="368">
        <f>SUM(CJ120:CJ126)</f>
        <v>1301801528.1459179</v>
      </c>
      <c r="CK119" s="366"/>
      <c r="CL119" s="85">
        <f>SUM(CL120:CL126)</f>
        <v>1067216381.2448756</v>
      </c>
      <c r="CM119" s="69">
        <f>SUM(CM120:CM126)</f>
        <v>20900483.522093423</v>
      </c>
      <c r="CN119" s="69">
        <f>SUM(CN120:CN126)</f>
        <v>213684663.37894893</v>
      </c>
      <c r="CO119" s="367">
        <f>SUM(CO120:CO126)</f>
        <v>3971721.2308946634</v>
      </c>
      <c r="CP119" s="368">
        <f>SUM(CP120:CP126)</f>
        <v>1301801528.1459179</v>
      </c>
      <c r="CQ119" s="366"/>
      <c r="CR119" s="85">
        <f>SUM(CR120:CR126)</f>
        <v>1067216381.2448756</v>
      </c>
      <c r="CS119" s="69">
        <f>SUM(CS120:CS126)</f>
        <v>20900483.522093423</v>
      </c>
      <c r="CT119" s="69">
        <f>SUM(CT120:CT126)</f>
        <v>213684663.37894893</v>
      </c>
      <c r="CU119" s="367">
        <f>SUM(CU120:CU126)</f>
        <v>3971721.2308946634</v>
      </c>
      <c r="CV119" s="368">
        <f>SUM(CV120:CV126)</f>
        <v>1301801528.1459179</v>
      </c>
      <c r="CW119" s="366"/>
      <c r="CX119" s="85">
        <f>SUM(CX120:CX126)</f>
        <v>1067216381.2448756</v>
      </c>
      <c r="CY119" s="69">
        <f>SUM(CY120:CY126)</f>
        <v>20900483.522093423</v>
      </c>
      <c r="CZ119" s="69">
        <f>SUM(CZ120:CZ126)</f>
        <v>213684663.37894893</v>
      </c>
      <c r="DA119" s="367">
        <f>SUM(DA120:DA126)</f>
        <v>3971721.2308946634</v>
      </c>
      <c r="DB119" s="368">
        <f>SUM(DB120:DB126)</f>
        <v>1301801528.1459179</v>
      </c>
      <c r="DC119" s="366"/>
      <c r="DD119" s="85">
        <f>SUM(DD120:DD126)</f>
        <v>1067216381.2448756</v>
      </c>
      <c r="DE119" s="69">
        <f>SUM(DE120:DE126)</f>
        <v>20900483.522093423</v>
      </c>
      <c r="DF119" s="69">
        <f>SUM(DF120:DF126)</f>
        <v>213684663.37894893</v>
      </c>
      <c r="DG119" s="367">
        <f>SUM(DG120:DG126)</f>
        <v>3971721.2308946634</v>
      </c>
      <c r="DH119" s="368">
        <f>SUM(DH120:DH126)</f>
        <v>1301801528.1459179</v>
      </c>
      <c r="DI119" s="366"/>
      <c r="DJ119" s="85">
        <f>SUM(DJ120:DJ126)</f>
        <v>1067216381.2448756</v>
      </c>
      <c r="DK119" s="69">
        <f>SUM(DK120:DK126)</f>
        <v>20900483.522093423</v>
      </c>
      <c r="DL119" s="69">
        <f>SUM(DL120:DL126)</f>
        <v>213684663.37894893</v>
      </c>
      <c r="DM119" s="367">
        <f>SUM(DM120:DM126)</f>
        <v>3971721.2308946634</v>
      </c>
      <c r="DN119" s="368">
        <f>SUM(DN120:DN126)</f>
        <v>1301801528.1459179</v>
      </c>
      <c r="DO119" s="366"/>
      <c r="DP119" s="85">
        <f>SUM(DP120:DP126)</f>
        <v>1067216381.2448756</v>
      </c>
      <c r="DQ119" s="69">
        <f>SUM(DQ120:DQ126)</f>
        <v>20900483.522093423</v>
      </c>
      <c r="DR119" s="69">
        <f>SUM(DR120:DR126)</f>
        <v>213684663.37894893</v>
      </c>
      <c r="DS119" s="367">
        <f>SUM(DS120:DS126)</f>
        <v>3971721.2308946634</v>
      </c>
      <c r="DT119" s="368">
        <f>SUM(DT120:DT126)</f>
        <v>1301801528.1459179</v>
      </c>
    </row>
    <row r="120" spans="1:124" s="6" customFormat="1" x14ac:dyDescent="0.2">
      <c r="B120" s="70">
        <v>21</v>
      </c>
      <c r="C120" s="83" t="s">
        <v>205</v>
      </c>
      <c r="D120" s="90"/>
      <c r="E120" s="369"/>
      <c r="F120" s="86">
        <f t="shared" ref="F120:I126" si="179">F83+F102</f>
        <v>63896198.922249317</v>
      </c>
      <c r="G120" s="86">
        <f t="shared" si="179"/>
        <v>32371457.142396789</v>
      </c>
      <c r="H120" s="86">
        <f t="shared" si="179"/>
        <v>142307865.4157455</v>
      </c>
      <c r="I120" s="102">
        <f t="shared" si="179"/>
        <v>2833827.5684467447</v>
      </c>
      <c r="J120" s="263">
        <f>SUM(F120:H120)</f>
        <v>238575521.48039162</v>
      </c>
      <c r="K120" s="369"/>
      <c r="L120" s="86">
        <f t="shared" ref="L120:O126" si="180">L83+L102</f>
        <v>48886040.871466592</v>
      </c>
      <c r="M120" s="86">
        <f t="shared" si="180"/>
        <v>-666679.02054026769</v>
      </c>
      <c r="N120" s="86">
        <f t="shared" si="180"/>
        <v>25595201.915121369</v>
      </c>
      <c r="O120" s="102">
        <f t="shared" si="180"/>
        <v>465922.9233838988</v>
      </c>
      <c r="P120" s="263">
        <f>SUM(L120:N120)</f>
        <v>73814563.766047686</v>
      </c>
      <c r="Q120" s="369"/>
      <c r="R120" s="86">
        <f t="shared" ref="R120:U126" si="181">R83+R102</f>
        <v>48886040.871466592</v>
      </c>
      <c r="S120" s="86">
        <f t="shared" si="181"/>
        <v>-666679.02054026769</v>
      </c>
      <c r="T120" s="86">
        <f t="shared" si="181"/>
        <v>25595201.915121369</v>
      </c>
      <c r="U120" s="102">
        <f t="shared" si="181"/>
        <v>465922.9233838988</v>
      </c>
      <c r="V120" s="263">
        <f>SUM(R120:T120)</f>
        <v>73814563.766047686</v>
      </c>
      <c r="W120" s="369"/>
      <c r="X120" s="86">
        <f t="shared" ref="X120:AA126" si="182">X83+X102</f>
        <v>48886040.871466592</v>
      </c>
      <c r="Y120" s="86">
        <f t="shared" si="182"/>
        <v>-666679.02054026769</v>
      </c>
      <c r="Z120" s="86">
        <f t="shared" si="182"/>
        <v>25595201.915121369</v>
      </c>
      <c r="AA120" s="102">
        <f t="shared" si="182"/>
        <v>465922.9233838988</v>
      </c>
      <c r="AB120" s="263">
        <f>SUM(X120:Z120)</f>
        <v>73814563.766047686</v>
      </c>
      <c r="AC120" s="369"/>
      <c r="AD120" s="86">
        <f t="shared" ref="AD120:AG126" si="183">AD83+AD102</f>
        <v>48886040.871466592</v>
      </c>
      <c r="AE120" s="86">
        <f t="shared" si="183"/>
        <v>-666679.02054026769</v>
      </c>
      <c r="AF120" s="86">
        <f t="shared" si="183"/>
        <v>25595201.915121369</v>
      </c>
      <c r="AG120" s="102">
        <f t="shared" si="183"/>
        <v>465922.9233838988</v>
      </c>
      <c r="AH120" s="263">
        <f>SUM(AD120:AF120)</f>
        <v>73814563.766047686</v>
      </c>
      <c r="AI120" s="369"/>
      <c r="AJ120" s="86">
        <f t="shared" ref="AJ120:AM126" si="184">AJ83+AJ102</f>
        <v>48886040.871466592</v>
      </c>
      <c r="AK120" s="86">
        <f t="shared" si="184"/>
        <v>-666679.02054026769</v>
      </c>
      <c r="AL120" s="86">
        <f t="shared" si="184"/>
        <v>25595201.915121369</v>
      </c>
      <c r="AM120" s="102">
        <f t="shared" si="184"/>
        <v>465922.9233838988</v>
      </c>
      <c r="AN120" s="263">
        <f>SUM(AJ120:AL120)</f>
        <v>73814563.766047686</v>
      </c>
      <c r="AO120" s="369"/>
      <c r="AP120" s="86">
        <f t="shared" ref="AP120:AS126" si="185">AP83+AP102</f>
        <v>48886040.871466592</v>
      </c>
      <c r="AQ120" s="86">
        <f t="shared" si="185"/>
        <v>-666679.02054026769</v>
      </c>
      <c r="AR120" s="86">
        <f t="shared" si="185"/>
        <v>25595201.915121369</v>
      </c>
      <c r="AS120" s="102">
        <f t="shared" si="185"/>
        <v>465922.9233838988</v>
      </c>
      <c r="AT120" s="263">
        <f>SUM(AP120:AR120)</f>
        <v>73814563.766047686</v>
      </c>
      <c r="AU120" s="369"/>
      <c r="AV120" s="86">
        <f t="shared" ref="AV120:AY126" si="186">AV83+AV102</f>
        <v>48886040.871466592</v>
      </c>
      <c r="AW120" s="86">
        <f t="shared" si="186"/>
        <v>-666679.02054026769</v>
      </c>
      <c r="AX120" s="86">
        <f t="shared" si="186"/>
        <v>25595201.915121369</v>
      </c>
      <c r="AY120" s="102">
        <f t="shared" si="186"/>
        <v>465922.9233838988</v>
      </c>
      <c r="AZ120" s="263">
        <f>SUM(AV120:AX120)</f>
        <v>73814563.766047686</v>
      </c>
      <c r="BA120" s="369"/>
      <c r="BB120" s="86">
        <f t="shared" ref="BB120:BE126" si="187">BB83+BB102</f>
        <v>48886040.871466592</v>
      </c>
      <c r="BC120" s="86">
        <f t="shared" si="187"/>
        <v>-666679.02054026769</v>
      </c>
      <c r="BD120" s="86">
        <f t="shared" si="187"/>
        <v>25595201.915121369</v>
      </c>
      <c r="BE120" s="102">
        <f t="shared" si="187"/>
        <v>465922.9233838988</v>
      </c>
      <c r="BF120" s="263">
        <f>SUM(BB120:BD120)</f>
        <v>73814563.766047686</v>
      </c>
      <c r="BG120" s="369"/>
      <c r="BH120" s="86">
        <f t="shared" ref="BH120:BK126" si="188">BH83+BH102</f>
        <v>48886040.871466592</v>
      </c>
      <c r="BI120" s="86">
        <f t="shared" si="188"/>
        <v>-666679.02054026769</v>
      </c>
      <c r="BJ120" s="86">
        <f t="shared" si="188"/>
        <v>25595201.915121369</v>
      </c>
      <c r="BK120" s="102">
        <f t="shared" si="188"/>
        <v>465922.9233838988</v>
      </c>
      <c r="BL120" s="263">
        <f>SUM(BH120:BJ120)</f>
        <v>73814563.766047686</v>
      </c>
      <c r="BM120" s="369"/>
      <c r="BN120" s="86">
        <f t="shared" ref="BN120:BQ126" si="189">BN83+BN102</f>
        <v>48886040.871466592</v>
      </c>
      <c r="BO120" s="86">
        <f t="shared" si="189"/>
        <v>-666679.02054026769</v>
      </c>
      <c r="BP120" s="86">
        <f t="shared" si="189"/>
        <v>25595201.915121369</v>
      </c>
      <c r="BQ120" s="102">
        <f t="shared" si="189"/>
        <v>465922.9233838988</v>
      </c>
      <c r="BR120" s="263">
        <f>SUM(BN120:BP120)</f>
        <v>73814563.766047686</v>
      </c>
      <c r="BS120" s="369"/>
      <c r="BT120" s="86">
        <f t="shared" ref="BT120:BW126" si="190">BT83+BT102</f>
        <v>48886040.871466592</v>
      </c>
      <c r="BU120" s="86">
        <f t="shared" si="190"/>
        <v>-666679.02054026769</v>
      </c>
      <c r="BV120" s="86">
        <f t="shared" si="190"/>
        <v>25595201.915121369</v>
      </c>
      <c r="BW120" s="102">
        <f t="shared" si="190"/>
        <v>465922.9233838988</v>
      </c>
      <c r="BX120" s="263">
        <f>SUM(BT120:BV120)</f>
        <v>73814563.766047686</v>
      </c>
      <c r="BY120" s="369"/>
      <c r="BZ120" s="86">
        <f t="shared" ref="BZ120:CC126" si="191">BZ83+BZ102</f>
        <v>48886040.871466592</v>
      </c>
      <c r="CA120" s="86">
        <f t="shared" si="191"/>
        <v>-666679.02054026769</v>
      </c>
      <c r="CB120" s="86">
        <f t="shared" si="191"/>
        <v>25595201.915121369</v>
      </c>
      <c r="CC120" s="102">
        <f t="shared" si="191"/>
        <v>465922.9233838988</v>
      </c>
      <c r="CD120" s="263">
        <f>SUM(BZ120:CB120)</f>
        <v>73814563.766047686</v>
      </c>
      <c r="CE120" s="369"/>
      <c r="CF120" s="86">
        <f t="shared" ref="CF120:CI126" si="192">CF83+CF102</f>
        <v>48886040.871466592</v>
      </c>
      <c r="CG120" s="86">
        <f t="shared" si="192"/>
        <v>-666679.02054026769</v>
      </c>
      <c r="CH120" s="86">
        <f t="shared" si="192"/>
        <v>25595201.915121369</v>
      </c>
      <c r="CI120" s="102">
        <f t="shared" si="192"/>
        <v>465922.9233838988</v>
      </c>
      <c r="CJ120" s="263">
        <f>SUM(CF120:CH120)</f>
        <v>73814563.766047686</v>
      </c>
      <c r="CK120" s="369"/>
      <c r="CL120" s="86">
        <f t="shared" ref="CL120:CO126" si="193">CL83+CL102</f>
        <v>48886040.871466592</v>
      </c>
      <c r="CM120" s="86">
        <f t="shared" si="193"/>
        <v>-666679.02054026769</v>
      </c>
      <c r="CN120" s="86">
        <f t="shared" si="193"/>
        <v>25595201.915121369</v>
      </c>
      <c r="CO120" s="102">
        <f t="shared" si="193"/>
        <v>465922.9233838988</v>
      </c>
      <c r="CP120" s="263">
        <f>SUM(CL120:CN120)</f>
        <v>73814563.766047686</v>
      </c>
      <c r="CQ120" s="369"/>
      <c r="CR120" s="86">
        <f t="shared" ref="CR120:CU126" si="194">CR83+CR102</f>
        <v>48886040.871466592</v>
      </c>
      <c r="CS120" s="86">
        <f t="shared" si="194"/>
        <v>-666679.02054026769</v>
      </c>
      <c r="CT120" s="86">
        <f t="shared" si="194"/>
        <v>25595201.915121369</v>
      </c>
      <c r="CU120" s="102">
        <f t="shared" si="194"/>
        <v>465922.9233838988</v>
      </c>
      <c r="CV120" s="263">
        <f>SUM(CR120:CT120)</f>
        <v>73814563.766047686</v>
      </c>
      <c r="CW120" s="369"/>
      <c r="CX120" s="86">
        <f t="shared" ref="CX120:DA126" si="195">CX83+CX102</f>
        <v>48886040.871466592</v>
      </c>
      <c r="CY120" s="86">
        <f t="shared" si="195"/>
        <v>-666679.02054026769</v>
      </c>
      <c r="CZ120" s="86">
        <f t="shared" si="195"/>
        <v>25595201.915121369</v>
      </c>
      <c r="DA120" s="102">
        <f t="shared" si="195"/>
        <v>465922.9233838988</v>
      </c>
      <c r="DB120" s="263">
        <f>SUM(CX120:CZ120)</f>
        <v>73814563.766047686</v>
      </c>
      <c r="DC120" s="369"/>
      <c r="DD120" s="86">
        <f t="shared" ref="DD120:DG126" si="196">DD83+DD102</f>
        <v>48886040.871466592</v>
      </c>
      <c r="DE120" s="86">
        <f t="shared" si="196"/>
        <v>-666679.02054026769</v>
      </c>
      <c r="DF120" s="86">
        <f t="shared" si="196"/>
        <v>25595201.915121369</v>
      </c>
      <c r="DG120" s="102">
        <f t="shared" si="196"/>
        <v>465922.9233838988</v>
      </c>
      <c r="DH120" s="263">
        <f>SUM(DD120:DF120)</f>
        <v>73814563.766047686</v>
      </c>
      <c r="DI120" s="369"/>
      <c r="DJ120" s="86">
        <f t="shared" ref="DJ120:DM126" si="197">DJ83+DJ102</f>
        <v>48886040.871466592</v>
      </c>
      <c r="DK120" s="86">
        <f t="shared" si="197"/>
        <v>-666679.02054026769</v>
      </c>
      <c r="DL120" s="86">
        <f t="shared" si="197"/>
        <v>25595201.915121369</v>
      </c>
      <c r="DM120" s="102">
        <f t="shared" si="197"/>
        <v>465922.9233838988</v>
      </c>
      <c r="DN120" s="263">
        <f>SUM(DJ120:DL120)</f>
        <v>73814563.766047686</v>
      </c>
      <c r="DO120" s="369"/>
      <c r="DP120" s="86">
        <f t="shared" ref="DP120:DS126" si="198">DP83+DP102</f>
        <v>48886040.871466592</v>
      </c>
      <c r="DQ120" s="86">
        <f t="shared" si="198"/>
        <v>-666679.02054026769</v>
      </c>
      <c r="DR120" s="86">
        <f t="shared" si="198"/>
        <v>25595201.915121369</v>
      </c>
      <c r="DS120" s="102">
        <f t="shared" si="198"/>
        <v>465922.9233838988</v>
      </c>
      <c r="DT120" s="263">
        <f>SUM(DP120:DR120)</f>
        <v>73814563.766047686</v>
      </c>
    </row>
    <row r="121" spans="1:124" s="6" customFormat="1" x14ac:dyDescent="0.2">
      <c r="B121" s="70">
        <v>22</v>
      </c>
      <c r="C121" s="83" t="s">
        <v>206</v>
      </c>
      <c r="D121" s="90"/>
      <c r="E121" s="369"/>
      <c r="F121" s="86">
        <f t="shared" si="179"/>
        <v>584862843.63567698</v>
      </c>
      <c r="G121" s="86">
        <f t="shared" si="179"/>
        <v>4258214.5476484699</v>
      </c>
      <c r="H121" s="86">
        <f t="shared" si="179"/>
        <v>97213738.570056096</v>
      </c>
      <c r="I121" s="102">
        <f t="shared" si="179"/>
        <v>1809703.51462689</v>
      </c>
      <c r="J121" s="263">
        <f t="shared" ref="J121:J126" si="199">SUM(F121:H121)</f>
        <v>686334796.75338149</v>
      </c>
      <c r="K121" s="369"/>
      <c r="L121" s="86">
        <f t="shared" si="180"/>
        <v>584862843.63567698</v>
      </c>
      <c r="M121" s="86">
        <f t="shared" si="180"/>
        <v>4258214.5476484699</v>
      </c>
      <c r="N121" s="86">
        <f t="shared" si="180"/>
        <v>97213738.570056096</v>
      </c>
      <c r="O121" s="102">
        <f t="shared" si="180"/>
        <v>1809703.51462689</v>
      </c>
      <c r="P121" s="263">
        <f t="shared" ref="P121:P126" si="200">SUM(L121:N121)</f>
        <v>686334796.75338149</v>
      </c>
      <c r="Q121" s="369"/>
      <c r="R121" s="86">
        <f t="shared" si="181"/>
        <v>584862843.63567698</v>
      </c>
      <c r="S121" s="86">
        <f t="shared" si="181"/>
        <v>4258214.5476484699</v>
      </c>
      <c r="T121" s="86">
        <f t="shared" si="181"/>
        <v>97213738.570056096</v>
      </c>
      <c r="U121" s="102">
        <f t="shared" si="181"/>
        <v>1809703.51462689</v>
      </c>
      <c r="V121" s="263">
        <f t="shared" ref="V121:V126" si="201">SUM(R121:T121)</f>
        <v>686334796.75338149</v>
      </c>
      <c r="W121" s="369"/>
      <c r="X121" s="86">
        <f t="shared" si="182"/>
        <v>584862843.63567698</v>
      </c>
      <c r="Y121" s="86">
        <f t="shared" si="182"/>
        <v>4258214.5476484699</v>
      </c>
      <c r="Z121" s="86">
        <f t="shared" si="182"/>
        <v>97213738.570056096</v>
      </c>
      <c r="AA121" s="102">
        <f t="shared" si="182"/>
        <v>1809703.51462689</v>
      </c>
      <c r="AB121" s="263">
        <f t="shared" ref="AB121:AB126" si="202">SUM(X121:Z121)</f>
        <v>686334796.75338149</v>
      </c>
      <c r="AC121" s="369"/>
      <c r="AD121" s="86">
        <f t="shared" si="183"/>
        <v>584862843.63567698</v>
      </c>
      <c r="AE121" s="86">
        <f t="shared" si="183"/>
        <v>4258214.5476484699</v>
      </c>
      <c r="AF121" s="86">
        <f t="shared" si="183"/>
        <v>97213738.570056096</v>
      </c>
      <c r="AG121" s="102">
        <f t="shared" si="183"/>
        <v>1809703.51462689</v>
      </c>
      <c r="AH121" s="263">
        <f t="shared" ref="AH121:AH126" si="203">SUM(AD121:AF121)</f>
        <v>686334796.75338149</v>
      </c>
      <c r="AI121" s="369"/>
      <c r="AJ121" s="86">
        <f t="shared" si="184"/>
        <v>584862843.63567698</v>
      </c>
      <c r="AK121" s="86">
        <f t="shared" si="184"/>
        <v>4258214.5476484699</v>
      </c>
      <c r="AL121" s="86">
        <f t="shared" si="184"/>
        <v>97213738.570056096</v>
      </c>
      <c r="AM121" s="102">
        <f t="shared" si="184"/>
        <v>1809703.51462689</v>
      </c>
      <c r="AN121" s="263">
        <f t="shared" ref="AN121:AN126" si="204">SUM(AJ121:AL121)</f>
        <v>686334796.75338149</v>
      </c>
      <c r="AO121" s="369"/>
      <c r="AP121" s="86">
        <f t="shared" si="185"/>
        <v>584862843.63567698</v>
      </c>
      <c r="AQ121" s="86">
        <f t="shared" si="185"/>
        <v>4258214.5476484699</v>
      </c>
      <c r="AR121" s="86">
        <f t="shared" si="185"/>
        <v>97213738.570056096</v>
      </c>
      <c r="AS121" s="102">
        <f t="shared" si="185"/>
        <v>1809703.51462689</v>
      </c>
      <c r="AT121" s="263">
        <f t="shared" ref="AT121:AT126" si="205">SUM(AP121:AR121)</f>
        <v>686334796.75338149</v>
      </c>
      <c r="AU121" s="369"/>
      <c r="AV121" s="86">
        <f t="shared" si="186"/>
        <v>584862843.63567698</v>
      </c>
      <c r="AW121" s="86">
        <f t="shared" si="186"/>
        <v>4258214.5476484699</v>
      </c>
      <c r="AX121" s="86">
        <f t="shared" si="186"/>
        <v>97213738.570056096</v>
      </c>
      <c r="AY121" s="102">
        <f t="shared" si="186"/>
        <v>1809703.51462689</v>
      </c>
      <c r="AZ121" s="263">
        <f t="shared" ref="AZ121:AZ126" si="206">SUM(AV121:AX121)</f>
        <v>686334796.75338149</v>
      </c>
      <c r="BA121" s="369"/>
      <c r="BB121" s="86">
        <f t="shared" si="187"/>
        <v>584862843.63567698</v>
      </c>
      <c r="BC121" s="86">
        <f t="shared" si="187"/>
        <v>4258214.5476484699</v>
      </c>
      <c r="BD121" s="86">
        <f t="shared" si="187"/>
        <v>97213738.570056096</v>
      </c>
      <c r="BE121" s="102">
        <f t="shared" si="187"/>
        <v>1809703.51462689</v>
      </c>
      <c r="BF121" s="263">
        <f t="shared" ref="BF121:BF126" si="207">SUM(BB121:BD121)</f>
        <v>686334796.75338149</v>
      </c>
      <c r="BG121" s="369"/>
      <c r="BH121" s="86">
        <f t="shared" si="188"/>
        <v>584862843.63567698</v>
      </c>
      <c r="BI121" s="86">
        <f t="shared" si="188"/>
        <v>4258214.5476484699</v>
      </c>
      <c r="BJ121" s="86">
        <f t="shared" si="188"/>
        <v>97213738.570056096</v>
      </c>
      <c r="BK121" s="102">
        <f t="shared" si="188"/>
        <v>1809703.51462689</v>
      </c>
      <c r="BL121" s="263">
        <f t="shared" ref="BL121:BL126" si="208">SUM(BH121:BJ121)</f>
        <v>686334796.75338149</v>
      </c>
      <c r="BM121" s="369"/>
      <c r="BN121" s="86">
        <f t="shared" si="189"/>
        <v>584862843.63567698</v>
      </c>
      <c r="BO121" s="86">
        <f t="shared" si="189"/>
        <v>4258214.5476484699</v>
      </c>
      <c r="BP121" s="86">
        <f t="shared" si="189"/>
        <v>97213738.570056096</v>
      </c>
      <c r="BQ121" s="102">
        <f t="shared" si="189"/>
        <v>1809703.51462689</v>
      </c>
      <c r="BR121" s="263">
        <f t="shared" ref="BR121:BR126" si="209">SUM(BN121:BP121)</f>
        <v>686334796.75338149</v>
      </c>
      <c r="BS121" s="369"/>
      <c r="BT121" s="86">
        <f t="shared" si="190"/>
        <v>584862843.63567698</v>
      </c>
      <c r="BU121" s="86">
        <f t="shared" si="190"/>
        <v>4258214.5476484699</v>
      </c>
      <c r="BV121" s="86">
        <f t="shared" si="190"/>
        <v>97213738.570056096</v>
      </c>
      <c r="BW121" s="102">
        <f t="shared" si="190"/>
        <v>1809703.51462689</v>
      </c>
      <c r="BX121" s="263">
        <f t="shared" ref="BX121:BX126" si="210">SUM(BT121:BV121)</f>
        <v>686334796.75338149</v>
      </c>
      <c r="BY121" s="369"/>
      <c r="BZ121" s="86">
        <f t="shared" si="191"/>
        <v>584862843.63567698</v>
      </c>
      <c r="CA121" s="86">
        <f t="shared" si="191"/>
        <v>4258214.5476484699</v>
      </c>
      <c r="CB121" s="86">
        <f t="shared" si="191"/>
        <v>97213738.570056096</v>
      </c>
      <c r="CC121" s="102">
        <f t="shared" si="191"/>
        <v>1809703.51462689</v>
      </c>
      <c r="CD121" s="263">
        <f t="shared" ref="CD121:CD126" si="211">SUM(BZ121:CB121)</f>
        <v>686334796.75338149</v>
      </c>
      <c r="CE121" s="369"/>
      <c r="CF121" s="86">
        <f t="shared" si="192"/>
        <v>584862843.63567698</v>
      </c>
      <c r="CG121" s="86">
        <f t="shared" si="192"/>
        <v>4258214.5476484699</v>
      </c>
      <c r="CH121" s="86">
        <f t="shared" si="192"/>
        <v>97213738.570056096</v>
      </c>
      <c r="CI121" s="102">
        <f t="shared" si="192"/>
        <v>1809703.51462689</v>
      </c>
      <c r="CJ121" s="263">
        <f t="shared" ref="CJ121:CJ126" si="212">SUM(CF121:CH121)</f>
        <v>686334796.75338149</v>
      </c>
      <c r="CK121" s="369"/>
      <c r="CL121" s="86">
        <f t="shared" si="193"/>
        <v>584862843.63567698</v>
      </c>
      <c r="CM121" s="86">
        <f t="shared" si="193"/>
        <v>4258214.5476484699</v>
      </c>
      <c r="CN121" s="86">
        <f t="shared" si="193"/>
        <v>97213738.570056096</v>
      </c>
      <c r="CO121" s="102">
        <f t="shared" si="193"/>
        <v>1809703.51462689</v>
      </c>
      <c r="CP121" s="263">
        <f t="shared" ref="CP121:CP126" si="213">SUM(CL121:CN121)</f>
        <v>686334796.75338149</v>
      </c>
      <c r="CQ121" s="369"/>
      <c r="CR121" s="86">
        <f t="shared" si="194"/>
        <v>584862843.63567698</v>
      </c>
      <c r="CS121" s="86">
        <f t="shared" si="194"/>
        <v>4258214.5476484699</v>
      </c>
      <c r="CT121" s="86">
        <f t="shared" si="194"/>
        <v>97213738.570056096</v>
      </c>
      <c r="CU121" s="102">
        <f t="shared" si="194"/>
        <v>1809703.51462689</v>
      </c>
      <c r="CV121" s="263">
        <f t="shared" ref="CV121:CV126" si="214">SUM(CR121:CT121)</f>
        <v>686334796.75338149</v>
      </c>
      <c r="CW121" s="369"/>
      <c r="CX121" s="86">
        <f t="shared" si="195"/>
        <v>584862843.63567698</v>
      </c>
      <c r="CY121" s="86">
        <f t="shared" si="195"/>
        <v>4258214.5476484699</v>
      </c>
      <c r="CZ121" s="86">
        <f t="shared" si="195"/>
        <v>97213738.570056096</v>
      </c>
      <c r="DA121" s="102">
        <f t="shared" si="195"/>
        <v>1809703.51462689</v>
      </c>
      <c r="DB121" s="263">
        <f t="shared" ref="DB121:DB126" si="215">SUM(CX121:CZ121)</f>
        <v>686334796.75338149</v>
      </c>
      <c r="DC121" s="369"/>
      <c r="DD121" s="86">
        <f t="shared" si="196"/>
        <v>584862843.63567698</v>
      </c>
      <c r="DE121" s="86">
        <f t="shared" si="196"/>
        <v>4258214.5476484699</v>
      </c>
      <c r="DF121" s="86">
        <f t="shared" si="196"/>
        <v>97213738.570056096</v>
      </c>
      <c r="DG121" s="102">
        <f t="shared" si="196"/>
        <v>1809703.51462689</v>
      </c>
      <c r="DH121" s="263">
        <f t="shared" ref="DH121:DH126" si="216">SUM(DD121:DF121)</f>
        <v>686334796.75338149</v>
      </c>
      <c r="DI121" s="369"/>
      <c r="DJ121" s="86">
        <f t="shared" si="197"/>
        <v>584862843.63567698</v>
      </c>
      <c r="DK121" s="86">
        <f t="shared" si="197"/>
        <v>4258214.5476484699</v>
      </c>
      <c r="DL121" s="86">
        <f t="shared" si="197"/>
        <v>97213738.570056096</v>
      </c>
      <c r="DM121" s="102">
        <f t="shared" si="197"/>
        <v>1809703.51462689</v>
      </c>
      <c r="DN121" s="263">
        <f t="shared" ref="DN121:DN126" si="217">SUM(DJ121:DL121)</f>
        <v>686334796.75338149</v>
      </c>
      <c r="DO121" s="369"/>
      <c r="DP121" s="86">
        <f t="shared" si="198"/>
        <v>584862843.63567698</v>
      </c>
      <c r="DQ121" s="86">
        <f t="shared" si="198"/>
        <v>4258214.5476484699</v>
      </c>
      <c r="DR121" s="86">
        <f t="shared" si="198"/>
        <v>97213738.570056096</v>
      </c>
      <c r="DS121" s="102">
        <f t="shared" si="198"/>
        <v>1809703.51462689</v>
      </c>
      <c r="DT121" s="263">
        <f t="shared" ref="DT121:DT126" si="218">SUM(DP121:DR121)</f>
        <v>686334796.75338149</v>
      </c>
    </row>
    <row r="122" spans="1:124" s="6" customFormat="1" x14ac:dyDescent="0.2">
      <c r="B122" s="70">
        <v>232.1</v>
      </c>
      <c r="C122" s="83" t="s">
        <v>207</v>
      </c>
      <c r="D122" s="90"/>
      <c r="E122" s="369"/>
      <c r="F122" s="86">
        <f t="shared" si="179"/>
        <v>109642895.5610586</v>
      </c>
      <c r="G122" s="86">
        <f t="shared" si="179"/>
        <v>0</v>
      </c>
      <c r="H122" s="86">
        <f t="shared" si="179"/>
        <v>17891976.878445961</v>
      </c>
      <c r="I122" s="102">
        <f t="shared" si="179"/>
        <v>335825.14677508012</v>
      </c>
      <c r="J122" s="263">
        <f t="shared" si="199"/>
        <v>127534872.43950456</v>
      </c>
      <c r="K122" s="369"/>
      <c r="L122" s="86">
        <f t="shared" si="180"/>
        <v>109642895.5610586</v>
      </c>
      <c r="M122" s="86">
        <f t="shared" si="180"/>
        <v>0</v>
      </c>
      <c r="N122" s="86">
        <f t="shared" si="180"/>
        <v>17891976.878445961</v>
      </c>
      <c r="O122" s="102">
        <f t="shared" si="180"/>
        <v>335825.14677508012</v>
      </c>
      <c r="P122" s="263">
        <f t="shared" si="200"/>
        <v>127534872.43950456</v>
      </c>
      <c r="Q122" s="369"/>
      <c r="R122" s="86">
        <f t="shared" si="181"/>
        <v>109642895.5610586</v>
      </c>
      <c r="S122" s="86">
        <f t="shared" si="181"/>
        <v>0</v>
      </c>
      <c r="T122" s="86">
        <f t="shared" si="181"/>
        <v>17891976.878445961</v>
      </c>
      <c r="U122" s="102">
        <f t="shared" si="181"/>
        <v>335825.14677508012</v>
      </c>
      <c r="V122" s="263">
        <f t="shared" si="201"/>
        <v>127534872.43950456</v>
      </c>
      <c r="W122" s="369"/>
      <c r="X122" s="86">
        <f t="shared" si="182"/>
        <v>109642895.5610586</v>
      </c>
      <c r="Y122" s="86">
        <f t="shared" si="182"/>
        <v>0</v>
      </c>
      <c r="Z122" s="86">
        <f t="shared" si="182"/>
        <v>17891976.878445961</v>
      </c>
      <c r="AA122" s="102">
        <f t="shared" si="182"/>
        <v>335825.14677508012</v>
      </c>
      <c r="AB122" s="263">
        <f t="shared" si="202"/>
        <v>127534872.43950456</v>
      </c>
      <c r="AC122" s="369"/>
      <c r="AD122" s="86">
        <f t="shared" si="183"/>
        <v>109642895.5610586</v>
      </c>
      <c r="AE122" s="86">
        <f t="shared" si="183"/>
        <v>0</v>
      </c>
      <c r="AF122" s="86">
        <f t="shared" si="183"/>
        <v>17891976.878445961</v>
      </c>
      <c r="AG122" s="102">
        <f t="shared" si="183"/>
        <v>335825.14677508012</v>
      </c>
      <c r="AH122" s="263">
        <f t="shared" si="203"/>
        <v>127534872.43950456</v>
      </c>
      <c r="AI122" s="369"/>
      <c r="AJ122" s="86">
        <f t="shared" si="184"/>
        <v>109642895.5610586</v>
      </c>
      <c r="AK122" s="86">
        <f t="shared" si="184"/>
        <v>0</v>
      </c>
      <c r="AL122" s="86">
        <f t="shared" si="184"/>
        <v>17891976.878445961</v>
      </c>
      <c r="AM122" s="102">
        <f t="shared" si="184"/>
        <v>335825.14677508012</v>
      </c>
      <c r="AN122" s="263">
        <f t="shared" si="204"/>
        <v>127534872.43950456</v>
      </c>
      <c r="AO122" s="369"/>
      <c r="AP122" s="86">
        <f t="shared" si="185"/>
        <v>109642895.5610586</v>
      </c>
      <c r="AQ122" s="86">
        <f t="shared" si="185"/>
        <v>0</v>
      </c>
      <c r="AR122" s="86">
        <f t="shared" si="185"/>
        <v>17891976.878445961</v>
      </c>
      <c r="AS122" s="102">
        <f t="shared" si="185"/>
        <v>335825.14677508012</v>
      </c>
      <c r="AT122" s="263">
        <f t="shared" si="205"/>
        <v>127534872.43950456</v>
      </c>
      <c r="AU122" s="369"/>
      <c r="AV122" s="86">
        <f t="shared" si="186"/>
        <v>109642895.5610586</v>
      </c>
      <c r="AW122" s="86">
        <f t="shared" si="186"/>
        <v>0</v>
      </c>
      <c r="AX122" s="86">
        <f t="shared" si="186"/>
        <v>17891976.878445961</v>
      </c>
      <c r="AY122" s="102">
        <f t="shared" si="186"/>
        <v>335825.14677508012</v>
      </c>
      <c r="AZ122" s="263">
        <f t="shared" si="206"/>
        <v>127534872.43950456</v>
      </c>
      <c r="BA122" s="369"/>
      <c r="BB122" s="86">
        <f t="shared" si="187"/>
        <v>109642895.5610586</v>
      </c>
      <c r="BC122" s="86">
        <f t="shared" si="187"/>
        <v>0</v>
      </c>
      <c r="BD122" s="86">
        <f t="shared" si="187"/>
        <v>17891976.878445961</v>
      </c>
      <c r="BE122" s="102">
        <f t="shared" si="187"/>
        <v>335825.14677508012</v>
      </c>
      <c r="BF122" s="263">
        <f t="shared" si="207"/>
        <v>127534872.43950456</v>
      </c>
      <c r="BG122" s="369"/>
      <c r="BH122" s="86">
        <f t="shared" si="188"/>
        <v>109642895.5610586</v>
      </c>
      <c r="BI122" s="86">
        <f t="shared" si="188"/>
        <v>0</v>
      </c>
      <c r="BJ122" s="86">
        <f t="shared" si="188"/>
        <v>17891976.878445961</v>
      </c>
      <c r="BK122" s="102">
        <f t="shared" si="188"/>
        <v>335825.14677508012</v>
      </c>
      <c r="BL122" s="263">
        <f t="shared" si="208"/>
        <v>127534872.43950456</v>
      </c>
      <c r="BM122" s="369"/>
      <c r="BN122" s="86">
        <f t="shared" si="189"/>
        <v>109642895.5610586</v>
      </c>
      <c r="BO122" s="86">
        <f t="shared" si="189"/>
        <v>0</v>
      </c>
      <c r="BP122" s="86">
        <f t="shared" si="189"/>
        <v>17891976.878445961</v>
      </c>
      <c r="BQ122" s="102">
        <f t="shared" si="189"/>
        <v>335825.14677508012</v>
      </c>
      <c r="BR122" s="263">
        <f t="shared" si="209"/>
        <v>127534872.43950456</v>
      </c>
      <c r="BS122" s="369"/>
      <c r="BT122" s="86">
        <f t="shared" si="190"/>
        <v>109642895.5610586</v>
      </c>
      <c r="BU122" s="86">
        <f t="shared" si="190"/>
        <v>0</v>
      </c>
      <c r="BV122" s="86">
        <f t="shared" si="190"/>
        <v>17891976.878445961</v>
      </c>
      <c r="BW122" s="102">
        <f t="shared" si="190"/>
        <v>335825.14677508012</v>
      </c>
      <c r="BX122" s="263">
        <f t="shared" si="210"/>
        <v>127534872.43950456</v>
      </c>
      <c r="BY122" s="369"/>
      <c r="BZ122" s="86">
        <f t="shared" si="191"/>
        <v>109642895.5610586</v>
      </c>
      <c r="CA122" s="86">
        <f t="shared" si="191"/>
        <v>0</v>
      </c>
      <c r="CB122" s="86">
        <f t="shared" si="191"/>
        <v>17891976.878445961</v>
      </c>
      <c r="CC122" s="102">
        <f t="shared" si="191"/>
        <v>335825.14677508012</v>
      </c>
      <c r="CD122" s="263">
        <f t="shared" si="211"/>
        <v>127534872.43950456</v>
      </c>
      <c r="CE122" s="369"/>
      <c r="CF122" s="86">
        <f t="shared" si="192"/>
        <v>109642895.5610586</v>
      </c>
      <c r="CG122" s="86">
        <f t="shared" si="192"/>
        <v>0</v>
      </c>
      <c r="CH122" s="86">
        <f t="shared" si="192"/>
        <v>17891976.878445961</v>
      </c>
      <c r="CI122" s="102">
        <f t="shared" si="192"/>
        <v>335825.14677508012</v>
      </c>
      <c r="CJ122" s="263">
        <f t="shared" si="212"/>
        <v>127534872.43950456</v>
      </c>
      <c r="CK122" s="369"/>
      <c r="CL122" s="86">
        <f t="shared" si="193"/>
        <v>109642895.5610586</v>
      </c>
      <c r="CM122" s="86">
        <f t="shared" si="193"/>
        <v>0</v>
      </c>
      <c r="CN122" s="86">
        <f t="shared" si="193"/>
        <v>17891976.878445961</v>
      </c>
      <c r="CO122" s="102">
        <f t="shared" si="193"/>
        <v>335825.14677508012</v>
      </c>
      <c r="CP122" s="263">
        <f t="shared" si="213"/>
        <v>127534872.43950456</v>
      </c>
      <c r="CQ122" s="369"/>
      <c r="CR122" s="86">
        <f t="shared" si="194"/>
        <v>109642895.5610586</v>
      </c>
      <c r="CS122" s="86">
        <f t="shared" si="194"/>
        <v>0</v>
      </c>
      <c r="CT122" s="86">
        <f t="shared" si="194"/>
        <v>17891976.878445961</v>
      </c>
      <c r="CU122" s="102">
        <f t="shared" si="194"/>
        <v>335825.14677508012</v>
      </c>
      <c r="CV122" s="263">
        <f t="shared" si="214"/>
        <v>127534872.43950456</v>
      </c>
      <c r="CW122" s="369"/>
      <c r="CX122" s="86">
        <f t="shared" si="195"/>
        <v>109642895.5610586</v>
      </c>
      <c r="CY122" s="86">
        <f t="shared" si="195"/>
        <v>0</v>
      </c>
      <c r="CZ122" s="86">
        <f t="shared" si="195"/>
        <v>17891976.878445961</v>
      </c>
      <c r="DA122" s="102">
        <f t="shared" si="195"/>
        <v>335825.14677508012</v>
      </c>
      <c r="DB122" s="263">
        <f t="shared" si="215"/>
        <v>127534872.43950456</v>
      </c>
      <c r="DC122" s="369"/>
      <c r="DD122" s="86">
        <f t="shared" si="196"/>
        <v>109642895.5610586</v>
      </c>
      <c r="DE122" s="86">
        <f t="shared" si="196"/>
        <v>0</v>
      </c>
      <c r="DF122" s="86">
        <f t="shared" si="196"/>
        <v>17891976.878445961</v>
      </c>
      <c r="DG122" s="102">
        <f t="shared" si="196"/>
        <v>335825.14677508012</v>
      </c>
      <c r="DH122" s="263">
        <f t="shared" si="216"/>
        <v>127534872.43950456</v>
      </c>
      <c r="DI122" s="369"/>
      <c r="DJ122" s="86">
        <f t="shared" si="197"/>
        <v>109642895.5610586</v>
      </c>
      <c r="DK122" s="86">
        <f t="shared" si="197"/>
        <v>0</v>
      </c>
      <c r="DL122" s="86">
        <f t="shared" si="197"/>
        <v>17891976.878445961</v>
      </c>
      <c r="DM122" s="102">
        <f t="shared" si="197"/>
        <v>335825.14677508012</v>
      </c>
      <c r="DN122" s="263">
        <f t="shared" si="217"/>
        <v>127534872.43950456</v>
      </c>
      <c r="DO122" s="369"/>
      <c r="DP122" s="86">
        <f t="shared" si="198"/>
        <v>109642895.5610586</v>
      </c>
      <c r="DQ122" s="86">
        <f t="shared" si="198"/>
        <v>0</v>
      </c>
      <c r="DR122" s="86">
        <f t="shared" si="198"/>
        <v>17891976.878445961</v>
      </c>
      <c r="DS122" s="102">
        <f t="shared" si="198"/>
        <v>335825.14677508012</v>
      </c>
      <c r="DT122" s="263">
        <f t="shared" si="218"/>
        <v>127534872.43950456</v>
      </c>
    </row>
    <row r="123" spans="1:124" s="6" customFormat="1" x14ac:dyDescent="0.2">
      <c r="B123" s="70">
        <v>233</v>
      </c>
      <c r="C123" s="83" t="s">
        <v>208</v>
      </c>
      <c r="D123" s="90"/>
      <c r="E123" s="369"/>
      <c r="F123" s="86">
        <f t="shared" si="179"/>
        <v>22064788.1428454</v>
      </c>
      <c r="G123" s="86">
        <f t="shared" si="179"/>
        <v>2692987.7515657898</v>
      </c>
      <c r="H123" s="86">
        <f t="shared" si="179"/>
        <v>16528124.6259885</v>
      </c>
      <c r="I123" s="102">
        <f t="shared" si="179"/>
        <v>314387.24152992998</v>
      </c>
      <c r="J123" s="263">
        <f t="shared" si="199"/>
        <v>41285900.52039969</v>
      </c>
      <c r="K123" s="369"/>
      <c r="L123" s="86">
        <f t="shared" si="180"/>
        <v>22064788.1428454</v>
      </c>
      <c r="M123" s="86">
        <f t="shared" si="180"/>
        <v>2692987.7515657898</v>
      </c>
      <c r="N123" s="86">
        <f t="shared" si="180"/>
        <v>16528124.6259885</v>
      </c>
      <c r="O123" s="102">
        <f t="shared" si="180"/>
        <v>314387.24152992998</v>
      </c>
      <c r="P123" s="263">
        <f t="shared" si="200"/>
        <v>41285900.52039969</v>
      </c>
      <c r="Q123" s="369"/>
      <c r="R123" s="86">
        <f t="shared" si="181"/>
        <v>22064788.1428454</v>
      </c>
      <c r="S123" s="86">
        <f t="shared" si="181"/>
        <v>2692987.7515657898</v>
      </c>
      <c r="T123" s="86">
        <f t="shared" si="181"/>
        <v>16528124.6259885</v>
      </c>
      <c r="U123" s="102">
        <f t="shared" si="181"/>
        <v>314387.24152992998</v>
      </c>
      <c r="V123" s="263">
        <f t="shared" si="201"/>
        <v>41285900.52039969</v>
      </c>
      <c r="W123" s="369"/>
      <c r="X123" s="86">
        <f t="shared" si="182"/>
        <v>22064788.1428454</v>
      </c>
      <c r="Y123" s="86">
        <f t="shared" si="182"/>
        <v>2692987.7515657898</v>
      </c>
      <c r="Z123" s="86">
        <f t="shared" si="182"/>
        <v>16528124.6259885</v>
      </c>
      <c r="AA123" s="102">
        <f t="shared" si="182"/>
        <v>314387.24152992998</v>
      </c>
      <c r="AB123" s="263">
        <f t="shared" si="202"/>
        <v>41285900.52039969</v>
      </c>
      <c r="AC123" s="369"/>
      <c r="AD123" s="86">
        <f t="shared" si="183"/>
        <v>22064788.1428454</v>
      </c>
      <c r="AE123" s="86">
        <f t="shared" si="183"/>
        <v>2692987.7515657898</v>
      </c>
      <c r="AF123" s="86">
        <f t="shared" si="183"/>
        <v>16528124.6259885</v>
      </c>
      <c r="AG123" s="102">
        <f t="shared" si="183"/>
        <v>314387.24152992998</v>
      </c>
      <c r="AH123" s="263">
        <f t="shared" si="203"/>
        <v>41285900.52039969</v>
      </c>
      <c r="AI123" s="369"/>
      <c r="AJ123" s="86">
        <f t="shared" si="184"/>
        <v>22064788.1428454</v>
      </c>
      <c r="AK123" s="86">
        <f t="shared" si="184"/>
        <v>2692987.7515657898</v>
      </c>
      <c r="AL123" s="86">
        <f t="shared" si="184"/>
        <v>16528124.6259885</v>
      </c>
      <c r="AM123" s="102">
        <f t="shared" si="184"/>
        <v>314387.24152992998</v>
      </c>
      <c r="AN123" s="263">
        <f t="shared" si="204"/>
        <v>41285900.52039969</v>
      </c>
      <c r="AO123" s="369"/>
      <c r="AP123" s="86">
        <f t="shared" si="185"/>
        <v>22064788.1428454</v>
      </c>
      <c r="AQ123" s="86">
        <f t="shared" si="185"/>
        <v>2692987.7515657898</v>
      </c>
      <c r="AR123" s="86">
        <f t="shared" si="185"/>
        <v>16528124.6259885</v>
      </c>
      <c r="AS123" s="102">
        <f t="shared" si="185"/>
        <v>314387.24152992998</v>
      </c>
      <c r="AT123" s="263">
        <f t="shared" si="205"/>
        <v>41285900.52039969</v>
      </c>
      <c r="AU123" s="369"/>
      <c r="AV123" s="86">
        <f t="shared" si="186"/>
        <v>22064788.1428454</v>
      </c>
      <c r="AW123" s="86">
        <f t="shared" si="186"/>
        <v>2692987.7515657898</v>
      </c>
      <c r="AX123" s="86">
        <f t="shared" si="186"/>
        <v>16528124.6259885</v>
      </c>
      <c r="AY123" s="102">
        <f t="shared" si="186"/>
        <v>314387.24152992998</v>
      </c>
      <c r="AZ123" s="263">
        <f t="shared" si="206"/>
        <v>41285900.52039969</v>
      </c>
      <c r="BA123" s="369"/>
      <c r="BB123" s="86">
        <f t="shared" si="187"/>
        <v>22064788.1428454</v>
      </c>
      <c r="BC123" s="86">
        <f t="shared" si="187"/>
        <v>2692987.7515657898</v>
      </c>
      <c r="BD123" s="86">
        <f t="shared" si="187"/>
        <v>16528124.6259885</v>
      </c>
      <c r="BE123" s="102">
        <f t="shared" si="187"/>
        <v>314387.24152992998</v>
      </c>
      <c r="BF123" s="263">
        <f t="shared" si="207"/>
        <v>41285900.52039969</v>
      </c>
      <c r="BG123" s="369"/>
      <c r="BH123" s="86">
        <f t="shared" si="188"/>
        <v>22064788.1428454</v>
      </c>
      <c r="BI123" s="86">
        <f t="shared" si="188"/>
        <v>2692987.7515657898</v>
      </c>
      <c r="BJ123" s="86">
        <f t="shared" si="188"/>
        <v>16528124.6259885</v>
      </c>
      <c r="BK123" s="102">
        <f t="shared" si="188"/>
        <v>314387.24152992998</v>
      </c>
      <c r="BL123" s="263">
        <f t="shared" si="208"/>
        <v>41285900.52039969</v>
      </c>
      <c r="BM123" s="369"/>
      <c r="BN123" s="86">
        <f t="shared" si="189"/>
        <v>22064788.1428454</v>
      </c>
      <c r="BO123" s="86">
        <f t="shared" si="189"/>
        <v>2692987.7515657898</v>
      </c>
      <c r="BP123" s="86">
        <f t="shared" si="189"/>
        <v>16528124.6259885</v>
      </c>
      <c r="BQ123" s="102">
        <f t="shared" si="189"/>
        <v>314387.24152992998</v>
      </c>
      <c r="BR123" s="263">
        <f t="shared" si="209"/>
        <v>41285900.52039969</v>
      </c>
      <c r="BS123" s="369"/>
      <c r="BT123" s="86">
        <f t="shared" si="190"/>
        <v>22064788.1428454</v>
      </c>
      <c r="BU123" s="86">
        <f t="shared" si="190"/>
        <v>2692987.7515657898</v>
      </c>
      <c r="BV123" s="86">
        <f t="shared" si="190"/>
        <v>16528124.6259885</v>
      </c>
      <c r="BW123" s="102">
        <f t="shared" si="190"/>
        <v>314387.24152992998</v>
      </c>
      <c r="BX123" s="263">
        <f t="shared" si="210"/>
        <v>41285900.52039969</v>
      </c>
      <c r="BY123" s="369"/>
      <c r="BZ123" s="86">
        <f t="shared" si="191"/>
        <v>22064788.1428454</v>
      </c>
      <c r="CA123" s="86">
        <f t="shared" si="191"/>
        <v>2692987.7515657898</v>
      </c>
      <c r="CB123" s="86">
        <f t="shared" si="191"/>
        <v>16528124.6259885</v>
      </c>
      <c r="CC123" s="102">
        <f t="shared" si="191"/>
        <v>314387.24152992998</v>
      </c>
      <c r="CD123" s="263">
        <f t="shared" si="211"/>
        <v>41285900.52039969</v>
      </c>
      <c r="CE123" s="369"/>
      <c r="CF123" s="86">
        <f t="shared" si="192"/>
        <v>22064788.1428454</v>
      </c>
      <c r="CG123" s="86">
        <f t="shared" si="192"/>
        <v>2692987.7515657898</v>
      </c>
      <c r="CH123" s="86">
        <f t="shared" si="192"/>
        <v>16528124.6259885</v>
      </c>
      <c r="CI123" s="102">
        <f t="shared" si="192"/>
        <v>314387.24152992998</v>
      </c>
      <c r="CJ123" s="263">
        <f t="shared" si="212"/>
        <v>41285900.52039969</v>
      </c>
      <c r="CK123" s="369"/>
      <c r="CL123" s="86">
        <f t="shared" si="193"/>
        <v>22064788.1428454</v>
      </c>
      <c r="CM123" s="86">
        <f t="shared" si="193"/>
        <v>2692987.7515657898</v>
      </c>
      <c r="CN123" s="86">
        <f t="shared" si="193"/>
        <v>16528124.6259885</v>
      </c>
      <c r="CO123" s="102">
        <f t="shared" si="193"/>
        <v>314387.24152992998</v>
      </c>
      <c r="CP123" s="263">
        <f t="shared" si="213"/>
        <v>41285900.52039969</v>
      </c>
      <c r="CQ123" s="369"/>
      <c r="CR123" s="86">
        <f t="shared" si="194"/>
        <v>22064788.1428454</v>
      </c>
      <c r="CS123" s="86">
        <f t="shared" si="194"/>
        <v>2692987.7515657898</v>
      </c>
      <c r="CT123" s="86">
        <f t="shared" si="194"/>
        <v>16528124.6259885</v>
      </c>
      <c r="CU123" s="102">
        <f t="shared" si="194"/>
        <v>314387.24152992998</v>
      </c>
      <c r="CV123" s="263">
        <f t="shared" si="214"/>
        <v>41285900.52039969</v>
      </c>
      <c r="CW123" s="369"/>
      <c r="CX123" s="86">
        <f t="shared" si="195"/>
        <v>22064788.1428454</v>
      </c>
      <c r="CY123" s="86">
        <f t="shared" si="195"/>
        <v>2692987.7515657898</v>
      </c>
      <c r="CZ123" s="86">
        <f t="shared" si="195"/>
        <v>16528124.6259885</v>
      </c>
      <c r="DA123" s="102">
        <f t="shared" si="195"/>
        <v>314387.24152992998</v>
      </c>
      <c r="DB123" s="263">
        <f t="shared" si="215"/>
        <v>41285900.52039969</v>
      </c>
      <c r="DC123" s="369"/>
      <c r="DD123" s="86">
        <f t="shared" si="196"/>
        <v>22064788.1428454</v>
      </c>
      <c r="DE123" s="86">
        <f t="shared" si="196"/>
        <v>2692987.7515657898</v>
      </c>
      <c r="DF123" s="86">
        <f t="shared" si="196"/>
        <v>16528124.6259885</v>
      </c>
      <c r="DG123" s="102">
        <f t="shared" si="196"/>
        <v>314387.24152992998</v>
      </c>
      <c r="DH123" s="263">
        <f t="shared" si="216"/>
        <v>41285900.52039969</v>
      </c>
      <c r="DI123" s="369"/>
      <c r="DJ123" s="86">
        <f t="shared" si="197"/>
        <v>22064788.1428454</v>
      </c>
      <c r="DK123" s="86">
        <f t="shared" si="197"/>
        <v>2692987.7515657898</v>
      </c>
      <c r="DL123" s="86">
        <f t="shared" si="197"/>
        <v>16528124.6259885</v>
      </c>
      <c r="DM123" s="102">
        <f t="shared" si="197"/>
        <v>314387.24152992998</v>
      </c>
      <c r="DN123" s="263">
        <f t="shared" si="217"/>
        <v>41285900.52039969</v>
      </c>
      <c r="DO123" s="369"/>
      <c r="DP123" s="86">
        <f t="shared" si="198"/>
        <v>22064788.1428454</v>
      </c>
      <c r="DQ123" s="86">
        <f t="shared" si="198"/>
        <v>2692987.7515657898</v>
      </c>
      <c r="DR123" s="86">
        <f t="shared" si="198"/>
        <v>16528124.6259885</v>
      </c>
      <c r="DS123" s="102">
        <f t="shared" si="198"/>
        <v>314387.24152992998</v>
      </c>
      <c r="DT123" s="263">
        <f t="shared" si="218"/>
        <v>41285900.52039969</v>
      </c>
    </row>
    <row r="124" spans="1:124" s="6" customFormat="1" x14ac:dyDescent="0.2">
      <c r="B124" s="70">
        <v>24</v>
      </c>
      <c r="C124" s="83" t="s">
        <v>209</v>
      </c>
      <c r="D124" s="90"/>
      <c r="E124" s="369"/>
      <c r="F124" s="86">
        <f t="shared" si="179"/>
        <v>13662940.7771874</v>
      </c>
      <c r="G124" s="86">
        <f t="shared" si="179"/>
        <v>12443295.160037</v>
      </c>
      <c r="H124" s="86">
        <f t="shared" si="179"/>
        <v>41345408.975234397</v>
      </c>
      <c r="I124" s="102">
        <f t="shared" si="179"/>
        <v>767077.15320081695</v>
      </c>
      <c r="J124" s="263">
        <f t="shared" si="199"/>
        <v>67451644.912458792</v>
      </c>
      <c r="K124" s="369"/>
      <c r="L124" s="86">
        <f t="shared" si="180"/>
        <v>13662940.7771874</v>
      </c>
      <c r="M124" s="86">
        <f t="shared" si="180"/>
        <v>12443295.160037</v>
      </c>
      <c r="N124" s="86">
        <f t="shared" si="180"/>
        <v>41345408.975234397</v>
      </c>
      <c r="O124" s="102">
        <f t="shared" si="180"/>
        <v>767077.15320081695</v>
      </c>
      <c r="P124" s="263">
        <f t="shared" si="200"/>
        <v>67451644.912458792</v>
      </c>
      <c r="Q124" s="369"/>
      <c r="R124" s="86">
        <f t="shared" si="181"/>
        <v>13662940.7771874</v>
      </c>
      <c r="S124" s="86">
        <f t="shared" si="181"/>
        <v>12443295.160037</v>
      </c>
      <c r="T124" s="86">
        <f t="shared" si="181"/>
        <v>41345408.975234397</v>
      </c>
      <c r="U124" s="102">
        <f t="shared" si="181"/>
        <v>767077.15320081695</v>
      </c>
      <c r="V124" s="263">
        <f t="shared" si="201"/>
        <v>67451644.912458792</v>
      </c>
      <c r="W124" s="369"/>
      <c r="X124" s="86">
        <f t="shared" si="182"/>
        <v>13662940.7771874</v>
      </c>
      <c r="Y124" s="86">
        <f t="shared" si="182"/>
        <v>12443295.160037</v>
      </c>
      <c r="Z124" s="86">
        <f t="shared" si="182"/>
        <v>41345408.975234397</v>
      </c>
      <c r="AA124" s="102">
        <f t="shared" si="182"/>
        <v>767077.15320081695</v>
      </c>
      <c r="AB124" s="263">
        <f t="shared" si="202"/>
        <v>67451644.912458792</v>
      </c>
      <c r="AC124" s="369"/>
      <c r="AD124" s="86">
        <f t="shared" si="183"/>
        <v>13662940.7771874</v>
      </c>
      <c r="AE124" s="86">
        <f t="shared" si="183"/>
        <v>12443295.160037</v>
      </c>
      <c r="AF124" s="86">
        <f t="shared" si="183"/>
        <v>41345408.975234397</v>
      </c>
      <c r="AG124" s="102">
        <f t="shared" si="183"/>
        <v>767077.15320081695</v>
      </c>
      <c r="AH124" s="263">
        <f t="shared" si="203"/>
        <v>67451644.912458792</v>
      </c>
      <c r="AI124" s="369"/>
      <c r="AJ124" s="86">
        <f t="shared" si="184"/>
        <v>13662940.7771874</v>
      </c>
      <c r="AK124" s="86">
        <f t="shared" si="184"/>
        <v>12443295.160037</v>
      </c>
      <c r="AL124" s="86">
        <f t="shared" si="184"/>
        <v>41345408.975234397</v>
      </c>
      <c r="AM124" s="102">
        <f t="shared" si="184"/>
        <v>767077.15320081695</v>
      </c>
      <c r="AN124" s="263">
        <f t="shared" si="204"/>
        <v>67451644.912458792</v>
      </c>
      <c r="AO124" s="369"/>
      <c r="AP124" s="86">
        <f t="shared" si="185"/>
        <v>13662940.7771874</v>
      </c>
      <c r="AQ124" s="86">
        <f t="shared" si="185"/>
        <v>12443295.160037</v>
      </c>
      <c r="AR124" s="86">
        <f t="shared" si="185"/>
        <v>41345408.975234397</v>
      </c>
      <c r="AS124" s="102">
        <f t="shared" si="185"/>
        <v>767077.15320081695</v>
      </c>
      <c r="AT124" s="263">
        <f t="shared" si="205"/>
        <v>67451644.912458792</v>
      </c>
      <c r="AU124" s="369"/>
      <c r="AV124" s="86">
        <f t="shared" si="186"/>
        <v>13662940.7771874</v>
      </c>
      <c r="AW124" s="86">
        <f t="shared" si="186"/>
        <v>12443295.160037</v>
      </c>
      <c r="AX124" s="86">
        <f t="shared" si="186"/>
        <v>41345408.975234397</v>
      </c>
      <c r="AY124" s="102">
        <f t="shared" si="186"/>
        <v>767077.15320081695</v>
      </c>
      <c r="AZ124" s="263">
        <f t="shared" si="206"/>
        <v>67451644.912458792</v>
      </c>
      <c r="BA124" s="369"/>
      <c r="BB124" s="86">
        <f t="shared" si="187"/>
        <v>13662940.7771874</v>
      </c>
      <c r="BC124" s="86">
        <f t="shared" si="187"/>
        <v>12443295.160037</v>
      </c>
      <c r="BD124" s="86">
        <f t="shared" si="187"/>
        <v>41345408.975234397</v>
      </c>
      <c r="BE124" s="102">
        <f t="shared" si="187"/>
        <v>767077.15320081695</v>
      </c>
      <c r="BF124" s="263">
        <f t="shared" si="207"/>
        <v>67451644.912458792</v>
      </c>
      <c r="BG124" s="369"/>
      <c r="BH124" s="86">
        <f t="shared" si="188"/>
        <v>13662940.7771874</v>
      </c>
      <c r="BI124" s="86">
        <f t="shared" si="188"/>
        <v>12443295.160037</v>
      </c>
      <c r="BJ124" s="86">
        <f t="shared" si="188"/>
        <v>41345408.975234397</v>
      </c>
      <c r="BK124" s="102">
        <f t="shared" si="188"/>
        <v>767077.15320081695</v>
      </c>
      <c r="BL124" s="263">
        <f t="shared" si="208"/>
        <v>67451644.912458792</v>
      </c>
      <c r="BM124" s="369"/>
      <c r="BN124" s="86">
        <f t="shared" si="189"/>
        <v>13662940.7771874</v>
      </c>
      <c r="BO124" s="86">
        <f t="shared" si="189"/>
        <v>12443295.160037</v>
      </c>
      <c r="BP124" s="86">
        <f t="shared" si="189"/>
        <v>41345408.975234397</v>
      </c>
      <c r="BQ124" s="102">
        <f t="shared" si="189"/>
        <v>767077.15320081695</v>
      </c>
      <c r="BR124" s="263">
        <f t="shared" si="209"/>
        <v>67451644.912458792</v>
      </c>
      <c r="BS124" s="369"/>
      <c r="BT124" s="86">
        <f t="shared" si="190"/>
        <v>13662940.7771874</v>
      </c>
      <c r="BU124" s="86">
        <f t="shared" si="190"/>
        <v>12443295.160037</v>
      </c>
      <c r="BV124" s="86">
        <f t="shared" si="190"/>
        <v>41345408.975234397</v>
      </c>
      <c r="BW124" s="102">
        <f t="shared" si="190"/>
        <v>767077.15320081695</v>
      </c>
      <c r="BX124" s="263">
        <f t="shared" si="210"/>
        <v>67451644.912458792</v>
      </c>
      <c r="BY124" s="369"/>
      <c r="BZ124" s="86">
        <f t="shared" si="191"/>
        <v>13662940.7771874</v>
      </c>
      <c r="CA124" s="86">
        <f t="shared" si="191"/>
        <v>12443295.160037</v>
      </c>
      <c r="CB124" s="86">
        <f t="shared" si="191"/>
        <v>41345408.975234397</v>
      </c>
      <c r="CC124" s="102">
        <f t="shared" si="191"/>
        <v>767077.15320081695</v>
      </c>
      <c r="CD124" s="263">
        <f t="shared" si="211"/>
        <v>67451644.912458792</v>
      </c>
      <c r="CE124" s="369"/>
      <c r="CF124" s="86">
        <f t="shared" si="192"/>
        <v>13662940.7771874</v>
      </c>
      <c r="CG124" s="86">
        <f t="shared" si="192"/>
        <v>12443295.160037</v>
      </c>
      <c r="CH124" s="86">
        <f t="shared" si="192"/>
        <v>41345408.975234397</v>
      </c>
      <c r="CI124" s="102">
        <f t="shared" si="192"/>
        <v>767077.15320081695</v>
      </c>
      <c r="CJ124" s="263">
        <f t="shared" si="212"/>
        <v>67451644.912458792</v>
      </c>
      <c r="CK124" s="369"/>
      <c r="CL124" s="86">
        <f t="shared" si="193"/>
        <v>13662940.7771874</v>
      </c>
      <c r="CM124" s="86">
        <f t="shared" si="193"/>
        <v>12443295.160037</v>
      </c>
      <c r="CN124" s="86">
        <f t="shared" si="193"/>
        <v>41345408.975234397</v>
      </c>
      <c r="CO124" s="102">
        <f t="shared" si="193"/>
        <v>767077.15320081695</v>
      </c>
      <c r="CP124" s="263">
        <f t="shared" si="213"/>
        <v>67451644.912458792</v>
      </c>
      <c r="CQ124" s="369"/>
      <c r="CR124" s="86">
        <f t="shared" si="194"/>
        <v>13662940.7771874</v>
      </c>
      <c r="CS124" s="86">
        <f t="shared" si="194"/>
        <v>12443295.160037</v>
      </c>
      <c r="CT124" s="86">
        <f t="shared" si="194"/>
        <v>41345408.975234397</v>
      </c>
      <c r="CU124" s="102">
        <f t="shared" si="194"/>
        <v>767077.15320081695</v>
      </c>
      <c r="CV124" s="263">
        <f t="shared" si="214"/>
        <v>67451644.912458792</v>
      </c>
      <c r="CW124" s="369"/>
      <c r="CX124" s="86">
        <f t="shared" si="195"/>
        <v>13662940.7771874</v>
      </c>
      <c r="CY124" s="86">
        <f t="shared" si="195"/>
        <v>12443295.160037</v>
      </c>
      <c r="CZ124" s="86">
        <f t="shared" si="195"/>
        <v>41345408.975234397</v>
      </c>
      <c r="DA124" s="102">
        <f t="shared" si="195"/>
        <v>767077.15320081695</v>
      </c>
      <c r="DB124" s="263">
        <f t="shared" si="215"/>
        <v>67451644.912458792</v>
      </c>
      <c r="DC124" s="369"/>
      <c r="DD124" s="86">
        <f t="shared" si="196"/>
        <v>13662940.7771874</v>
      </c>
      <c r="DE124" s="86">
        <f t="shared" si="196"/>
        <v>12443295.160037</v>
      </c>
      <c r="DF124" s="86">
        <f t="shared" si="196"/>
        <v>41345408.975234397</v>
      </c>
      <c r="DG124" s="102">
        <f t="shared" si="196"/>
        <v>767077.15320081695</v>
      </c>
      <c r="DH124" s="263">
        <f t="shared" si="216"/>
        <v>67451644.912458792</v>
      </c>
      <c r="DI124" s="369"/>
      <c r="DJ124" s="86">
        <f t="shared" si="197"/>
        <v>13662940.7771874</v>
      </c>
      <c r="DK124" s="86">
        <f t="shared" si="197"/>
        <v>12443295.160037</v>
      </c>
      <c r="DL124" s="86">
        <f t="shared" si="197"/>
        <v>41345408.975234397</v>
      </c>
      <c r="DM124" s="102">
        <f t="shared" si="197"/>
        <v>767077.15320081695</v>
      </c>
      <c r="DN124" s="263">
        <f t="shared" si="217"/>
        <v>67451644.912458792</v>
      </c>
      <c r="DO124" s="369"/>
      <c r="DP124" s="86">
        <f t="shared" si="198"/>
        <v>13662940.7771874</v>
      </c>
      <c r="DQ124" s="86">
        <f t="shared" si="198"/>
        <v>12443295.160037</v>
      </c>
      <c r="DR124" s="86">
        <f t="shared" si="198"/>
        <v>41345408.975234397</v>
      </c>
      <c r="DS124" s="102">
        <f t="shared" si="198"/>
        <v>767077.15320081695</v>
      </c>
      <c r="DT124" s="263">
        <f t="shared" si="218"/>
        <v>67451644.912458792</v>
      </c>
    </row>
    <row r="125" spans="1:124" s="241" customFormat="1" x14ac:dyDescent="0.2">
      <c r="A125" s="6"/>
      <c r="B125" s="70">
        <v>25</v>
      </c>
      <c r="C125" s="83" t="s">
        <v>210</v>
      </c>
      <c r="D125" s="90"/>
      <c r="E125" s="369"/>
      <c r="F125" s="86">
        <f t="shared" si="179"/>
        <v>279724434</v>
      </c>
      <c r="G125" s="86">
        <f t="shared" si="179"/>
        <v>0</v>
      </c>
      <c r="H125" s="86">
        <f t="shared" si="179"/>
        <v>0</v>
      </c>
      <c r="I125" s="102">
        <f t="shared" si="179"/>
        <v>0</v>
      </c>
      <c r="J125" s="263">
        <f t="shared" si="199"/>
        <v>279724434</v>
      </c>
      <c r="K125" s="369"/>
      <c r="L125" s="86">
        <f t="shared" si="180"/>
        <v>279724434</v>
      </c>
      <c r="M125" s="86">
        <f t="shared" si="180"/>
        <v>0</v>
      </c>
      <c r="N125" s="86">
        <f t="shared" si="180"/>
        <v>0</v>
      </c>
      <c r="O125" s="102">
        <f t="shared" si="180"/>
        <v>0</v>
      </c>
      <c r="P125" s="263">
        <f t="shared" si="200"/>
        <v>279724434</v>
      </c>
      <c r="Q125" s="369"/>
      <c r="R125" s="86">
        <f t="shared" si="181"/>
        <v>279724434</v>
      </c>
      <c r="S125" s="86">
        <f t="shared" si="181"/>
        <v>0</v>
      </c>
      <c r="T125" s="86">
        <f t="shared" si="181"/>
        <v>0</v>
      </c>
      <c r="U125" s="102">
        <f t="shared" si="181"/>
        <v>0</v>
      </c>
      <c r="V125" s="263">
        <f t="shared" si="201"/>
        <v>279724434</v>
      </c>
      <c r="W125" s="369"/>
      <c r="X125" s="86">
        <f t="shared" si="182"/>
        <v>279724434</v>
      </c>
      <c r="Y125" s="86">
        <f t="shared" si="182"/>
        <v>0</v>
      </c>
      <c r="Z125" s="86">
        <f t="shared" si="182"/>
        <v>0</v>
      </c>
      <c r="AA125" s="102">
        <f t="shared" si="182"/>
        <v>0</v>
      </c>
      <c r="AB125" s="263">
        <f t="shared" si="202"/>
        <v>279724434</v>
      </c>
      <c r="AC125" s="369"/>
      <c r="AD125" s="86">
        <f t="shared" si="183"/>
        <v>279724434</v>
      </c>
      <c r="AE125" s="86">
        <f t="shared" si="183"/>
        <v>0</v>
      </c>
      <c r="AF125" s="86">
        <f t="shared" si="183"/>
        <v>0</v>
      </c>
      <c r="AG125" s="102">
        <f t="shared" si="183"/>
        <v>0</v>
      </c>
      <c r="AH125" s="263">
        <f t="shared" si="203"/>
        <v>279724434</v>
      </c>
      <c r="AI125" s="369"/>
      <c r="AJ125" s="86">
        <f t="shared" si="184"/>
        <v>279724434</v>
      </c>
      <c r="AK125" s="86">
        <f t="shared" si="184"/>
        <v>0</v>
      </c>
      <c r="AL125" s="86">
        <f t="shared" si="184"/>
        <v>0</v>
      </c>
      <c r="AM125" s="102">
        <f t="shared" si="184"/>
        <v>0</v>
      </c>
      <c r="AN125" s="263">
        <f t="shared" si="204"/>
        <v>279724434</v>
      </c>
      <c r="AO125" s="369"/>
      <c r="AP125" s="86">
        <f t="shared" si="185"/>
        <v>279724434</v>
      </c>
      <c r="AQ125" s="86">
        <f t="shared" si="185"/>
        <v>0</v>
      </c>
      <c r="AR125" s="86">
        <f t="shared" si="185"/>
        <v>0</v>
      </c>
      <c r="AS125" s="102">
        <f t="shared" si="185"/>
        <v>0</v>
      </c>
      <c r="AT125" s="263">
        <f t="shared" si="205"/>
        <v>279724434</v>
      </c>
      <c r="AU125" s="369"/>
      <c r="AV125" s="86">
        <f t="shared" si="186"/>
        <v>279724434</v>
      </c>
      <c r="AW125" s="86">
        <f t="shared" si="186"/>
        <v>0</v>
      </c>
      <c r="AX125" s="86">
        <f t="shared" si="186"/>
        <v>0</v>
      </c>
      <c r="AY125" s="102">
        <f t="shared" si="186"/>
        <v>0</v>
      </c>
      <c r="AZ125" s="263">
        <f t="shared" si="206"/>
        <v>279724434</v>
      </c>
      <c r="BA125" s="369"/>
      <c r="BB125" s="86">
        <f t="shared" si="187"/>
        <v>279724434</v>
      </c>
      <c r="BC125" s="86">
        <f t="shared" si="187"/>
        <v>0</v>
      </c>
      <c r="BD125" s="86">
        <f t="shared" si="187"/>
        <v>0</v>
      </c>
      <c r="BE125" s="102">
        <f t="shared" si="187"/>
        <v>0</v>
      </c>
      <c r="BF125" s="263">
        <f t="shared" si="207"/>
        <v>279724434</v>
      </c>
      <c r="BG125" s="369"/>
      <c r="BH125" s="86">
        <f t="shared" si="188"/>
        <v>279724434</v>
      </c>
      <c r="BI125" s="86">
        <f t="shared" si="188"/>
        <v>0</v>
      </c>
      <c r="BJ125" s="86">
        <f t="shared" si="188"/>
        <v>0</v>
      </c>
      <c r="BK125" s="102">
        <f t="shared" si="188"/>
        <v>0</v>
      </c>
      <c r="BL125" s="263">
        <f t="shared" si="208"/>
        <v>279724434</v>
      </c>
      <c r="BM125" s="369"/>
      <c r="BN125" s="86">
        <f t="shared" si="189"/>
        <v>279724434</v>
      </c>
      <c r="BO125" s="86">
        <f t="shared" si="189"/>
        <v>0</v>
      </c>
      <c r="BP125" s="86">
        <f t="shared" si="189"/>
        <v>0</v>
      </c>
      <c r="BQ125" s="102">
        <f t="shared" si="189"/>
        <v>0</v>
      </c>
      <c r="BR125" s="263">
        <f t="shared" si="209"/>
        <v>279724434</v>
      </c>
      <c r="BS125" s="369"/>
      <c r="BT125" s="86">
        <f t="shared" si="190"/>
        <v>279724434</v>
      </c>
      <c r="BU125" s="86">
        <f t="shared" si="190"/>
        <v>0</v>
      </c>
      <c r="BV125" s="86">
        <f t="shared" si="190"/>
        <v>0</v>
      </c>
      <c r="BW125" s="102">
        <f t="shared" si="190"/>
        <v>0</v>
      </c>
      <c r="BX125" s="263">
        <f t="shared" si="210"/>
        <v>279724434</v>
      </c>
      <c r="BY125" s="369"/>
      <c r="BZ125" s="86">
        <f t="shared" si="191"/>
        <v>279724434</v>
      </c>
      <c r="CA125" s="86">
        <f t="shared" si="191"/>
        <v>0</v>
      </c>
      <c r="CB125" s="86">
        <f t="shared" si="191"/>
        <v>0</v>
      </c>
      <c r="CC125" s="102">
        <f t="shared" si="191"/>
        <v>0</v>
      </c>
      <c r="CD125" s="263">
        <f t="shared" si="211"/>
        <v>279724434</v>
      </c>
      <c r="CE125" s="369"/>
      <c r="CF125" s="86">
        <f t="shared" si="192"/>
        <v>279724434</v>
      </c>
      <c r="CG125" s="86">
        <f t="shared" si="192"/>
        <v>0</v>
      </c>
      <c r="CH125" s="86">
        <f t="shared" si="192"/>
        <v>0</v>
      </c>
      <c r="CI125" s="102">
        <f t="shared" si="192"/>
        <v>0</v>
      </c>
      <c r="CJ125" s="263">
        <f t="shared" si="212"/>
        <v>279724434</v>
      </c>
      <c r="CK125" s="369"/>
      <c r="CL125" s="86">
        <f t="shared" si="193"/>
        <v>279724434</v>
      </c>
      <c r="CM125" s="86">
        <f t="shared" si="193"/>
        <v>0</v>
      </c>
      <c r="CN125" s="86">
        <f t="shared" si="193"/>
        <v>0</v>
      </c>
      <c r="CO125" s="102">
        <f t="shared" si="193"/>
        <v>0</v>
      </c>
      <c r="CP125" s="263">
        <f t="shared" si="213"/>
        <v>279724434</v>
      </c>
      <c r="CQ125" s="369"/>
      <c r="CR125" s="86">
        <f t="shared" si="194"/>
        <v>279724434</v>
      </c>
      <c r="CS125" s="86">
        <f t="shared" si="194"/>
        <v>0</v>
      </c>
      <c r="CT125" s="86">
        <f t="shared" si="194"/>
        <v>0</v>
      </c>
      <c r="CU125" s="102">
        <f t="shared" si="194"/>
        <v>0</v>
      </c>
      <c r="CV125" s="263">
        <f t="shared" si="214"/>
        <v>279724434</v>
      </c>
      <c r="CW125" s="369"/>
      <c r="CX125" s="86">
        <f t="shared" si="195"/>
        <v>279724434</v>
      </c>
      <c r="CY125" s="86">
        <f t="shared" si="195"/>
        <v>0</v>
      </c>
      <c r="CZ125" s="86">
        <f t="shared" si="195"/>
        <v>0</v>
      </c>
      <c r="DA125" s="102">
        <f t="shared" si="195"/>
        <v>0</v>
      </c>
      <c r="DB125" s="263">
        <f t="shared" si="215"/>
        <v>279724434</v>
      </c>
      <c r="DC125" s="369"/>
      <c r="DD125" s="86">
        <f t="shared" si="196"/>
        <v>279724434</v>
      </c>
      <c r="DE125" s="86">
        <f t="shared" si="196"/>
        <v>0</v>
      </c>
      <c r="DF125" s="86">
        <f t="shared" si="196"/>
        <v>0</v>
      </c>
      <c r="DG125" s="102">
        <f t="shared" si="196"/>
        <v>0</v>
      </c>
      <c r="DH125" s="263">
        <f t="shared" si="216"/>
        <v>279724434</v>
      </c>
      <c r="DI125" s="369"/>
      <c r="DJ125" s="86">
        <f t="shared" si="197"/>
        <v>279724434</v>
      </c>
      <c r="DK125" s="86">
        <f t="shared" si="197"/>
        <v>0</v>
      </c>
      <c r="DL125" s="86">
        <f t="shared" si="197"/>
        <v>0</v>
      </c>
      <c r="DM125" s="102">
        <f t="shared" si="197"/>
        <v>0</v>
      </c>
      <c r="DN125" s="263">
        <f t="shared" si="217"/>
        <v>279724434</v>
      </c>
      <c r="DO125" s="369"/>
      <c r="DP125" s="86">
        <f t="shared" si="198"/>
        <v>279724434</v>
      </c>
      <c r="DQ125" s="86">
        <f t="shared" si="198"/>
        <v>0</v>
      </c>
      <c r="DR125" s="86">
        <f t="shared" si="198"/>
        <v>0</v>
      </c>
      <c r="DS125" s="102">
        <f t="shared" si="198"/>
        <v>0</v>
      </c>
      <c r="DT125" s="263">
        <f t="shared" si="218"/>
        <v>279724434</v>
      </c>
    </row>
    <row r="126" spans="1:124" s="6" customFormat="1" x14ac:dyDescent="0.2">
      <c r="B126" s="132">
        <v>26</v>
      </c>
      <c r="C126" s="133" t="s">
        <v>211</v>
      </c>
      <c r="D126" s="90"/>
      <c r="E126" s="369"/>
      <c r="F126" s="86">
        <f t="shared" si="179"/>
        <v>8372438.2566405702</v>
      </c>
      <c r="G126" s="86">
        <f t="shared" si="179"/>
        <v>2172665.08338243</v>
      </c>
      <c r="H126" s="86">
        <f t="shared" si="179"/>
        <v>15110212.414102601</v>
      </c>
      <c r="I126" s="102">
        <f t="shared" si="179"/>
        <v>278805.25137804798</v>
      </c>
      <c r="J126" s="263">
        <f t="shared" si="199"/>
        <v>25655315.754125603</v>
      </c>
      <c r="K126" s="369"/>
      <c r="L126" s="86">
        <f t="shared" si="180"/>
        <v>8372438.2566405702</v>
      </c>
      <c r="M126" s="86">
        <f t="shared" si="180"/>
        <v>2172665.08338243</v>
      </c>
      <c r="N126" s="86">
        <f t="shared" si="180"/>
        <v>15110212.414102601</v>
      </c>
      <c r="O126" s="102">
        <f t="shared" si="180"/>
        <v>278805.25137804798</v>
      </c>
      <c r="P126" s="263">
        <f t="shared" si="200"/>
        <v>25655315.754125603</v>
      </c>
      <c r="Q126" s="369"/>
      <c r="R126" s="86">
        <f t="shared" si="181"/>
        <v>8372438.2566405702</v>
      </c>
      <c r="S126" s="86">
        <f t="shared" si="181"/>
        <v>2172665.08338243</v>
      </c>
      <c r="T126" s="86">
        <f t="shared" si="181"/>
        <v>15110212.414102601</v>
      </c>
      <c r="U126" s="102">
        <f t="shared" si="181"/>
        <v>278805.25137804798</v>
      </c>
      <c r="V126" s="263">
        <f t="shared" si="201"/>
        <v>25655315.754125603</v>
      </c>
      <c r="W126" s="369"/>
      <c r="X126" s="86">
        <f t="shared" si="182"/>
        <v>8372438.2566405702</v>
      </c>
      <c r="Y126" s="86">
        <f t="shared" si="182"/>
        <v>2172665.08338243</v>
      </c>
      <c r="Z126" s="86">
        <f t="shared" si="182"/>
        <v>15110212.414102601</v>
      </c>
      <c r="AA126" s="102">
        <f t="shared" si="182"/>
        <v>278805.25137804798</v>
      </c>
      <c r="AB126" s="263">
        <f t="shared" si="202"/>
        <v>25655315.754125603</v>
      </c>
      <c r="AC126" s="369"/>
      <c r="AD126" s="86">
        <f t="shared" si="183"/>
        <v>8372438.2566405702</v>
      </c>
      <c r="AE126" s="86">
        <f t="shared" si="183"/>
        <v>2172665.08338243</v>
      </c>
      <c r="AF126" s="86">
        <f t="shared" si="183"/>
        <v>15110212.414102601</v>
      </c>
      <c r="AG126" s="102">
        <f t="shared" si="183"/>
        <v>278805.25137804798</v>
      </c>
      <c r="AH126" s="263">
        <f t="shared" si="203"/>
        <v>25655315.754125603</v>
      </c>
      <c r="AI126" s="369"/>
      <c r="AJ126" s="86">
        <f t="shared" si="184"/>
        <v>8372438.2566405702</v>
      </c>
      <c r="AK126" s="86">
        <f t="shared" si="184"/>
        <v>2172665.08338243</v>
      </c>
      <c r="AL126" s="86">
        <f t="shared" si="184"/>
        <v>15110212.414102601</v>
      </c>
      <c r="AM126" s="102">
        <f t="shared" si="184"/>
        <v>278805.25137804798</v>
      </c>
      <c r="AN126" s="263">
        <f t="shared" si="204"/>
        <v>25655315.754125603</v>
      </c>
      <c r="AO126" s="369"/>
      <c r="AP126" s="86">
        <f t="shared" si="185"/>
        <v>8372438.2566405702</v>
      </c>
      <c r="AQ126" s="86">
        <f t="shared" si="185"/>
        <v>2172665.08338243</v>
      </c>
      <c r="AR126" s="86">
        <f t="shared" si="185"/>
        <v>15110212.414102601</v>
      </c>
      <c r="AS126" s="102">
        <f t="shared" si="185"/>
        <v>278805.25137804798</v>
      </c>
      <c r="AT126" s="263">
        <f t="shared" si="205"/>
        <v>25655315.754125603</v>
      </c>
      <c r="AU126" s="369"/>
      <c r="AV126" s="86">
        <f t="shared" si="186"/>
        <v>8372438.2566405702</v>
      </c>
      <c r="AW126" s="86">
        <f t="shared" si="186"/>
        <v>2172665.08338243</v>
      </c>
      <c r="AX126" s="86">
        <f t="shared" si="186"/>
        <v>15110212.414102601</v>
      </c>
      <c r="AY126" s="102">
        <f t="shared" si="186"/>
        <v>278805.25137804798</v>
      </c>
      <c r="AZ126" s="263">
        <f t="shared" si="206"/>
        <v>25655315.754125603</v>
      </c>
      <c r="BA126" s="369"/>
      <c r="BB126" s="86">
        <f t="shared" si="187"/>
        <v>8372438.2566405702</v>
      </c>
      <c r="BC126" s="86">
        <f t="shared" si="187"/>
        <v>2172665.08338243</v>
      </c>
      <c r="BD126" s="86">
        <f t="shared" si="187"/>
        <v>15110212.414102601</v>
      </c>
      <c r="BE126" s="102">
        <f t="shared" si="187"/>
        <v>278805.25137804798</v>
      </c>
      <c r="BF126" s="263">
        <f t="shared" si="207"/>
        <v>25655315.754125603</v>
      </c>
      <c r="BG126" s="369"/>
      <c r="BH126" s="86">
        <f t="shared" si="188"/>
        <v>8372438.2566405702</v>
      </c>
      <c r="BI126" s="86">
        <f t="shared" si="188"/>
        <v>2172665.08338243</v>
      </c>
      <c r="BJ126" s="86">
        <f t="shared" si="188"/>
        <v>15110212.414102601</v>
      </c>
      <c r="BK126" s="102">
        <f t="shared" si="188"/>
        <v>278805.25137804798</v>
      </c>
      <c r="BL126" s="263">
        <f t="shared" si="208"/>
        <v>25655315.754125603</v>
      </c>
      <c r="BM126" s="369"/>
      <c r="BN126" s="86">
        <f t="shared" si="189"/>
        <v>8372438.2566405702</v>
      </c>
      <c r="BO126" s="86">
        <f t="shared" si="189"/>
        <v>2172665.08338243</v>
      </c>
      <c r="BP126" s="86">
        <f t="shared" si="189"/>
        <v>15110212.414102601</v>
      </c>
      <c r="BQ126" s="102">
        <f t="shared" si="189"/>
        <v>278805.25137804798</v>
      </c>
      <c r="BR126" s="263">
        <f t="shared" si="209"/>
        <v>25655315.754125603</v>
      </c>
      <c r="BS126" s="369"/>
      <c r="BT126" s="86">
        <f t="shared" si="190"/>
        <v>8372438.2566405702</v>
      </c>
      <c r="BU126" s="86">
        <f t="shared" si="190"/>
        <v>2172665.08338243</v>
      </c>
      <c r="BV126" s="86">
        <f t="shared" si="190"/>
        <v>15110212.414102601</v>
      </c>
      <c r="BW126" s="102">
        <f t="shared" si="190"/>
        <v>278805.25137804798</v>
      </c>
      <c r="BX126" s="263">
        <f t="shared" si="210"/>
        <v>25655315.754125603</v>
      </c>
      <c r="BY126" s="369"/>
      <c r="BZ126" s="86">
        <f t="shared" si="191"/>
        <v>8372438.2566405702</v>
      </c>
      <c r="CA126" s="86">
        <f t="shared" si="191"/>
        <v>2172665.08338243</v>
      </c>
      <c r="CB126" s="86">
        <f t="shared" si="191"/>
        <v>15110212.414102601</v>
      </c>
      <c r="CC126" s="102">
        <f t="shared" si="191"/>
        <v>278805.25137804798</v>
      </c>
      <c r="CD126" s="263">
        <f t="shared" si="211"/>
        <v>25655315.754125603</v>
      </c>
      <c r="CE126" s="369"/>
      <c r="CF126" s="86">
        <f t="shared" si="192"/>
        <v>8372438.2566405702</v>
      </c>
      <c r="CG126" s="86">
        <f t="shared" si="192"/>
        <v>2172665.08338243</v>
      </c>
      <c r="CH126" s="86">
        <f t="shared" si="192"/>
        <v>15110212.414102601</v>
      </c>
      <c r="CI126" s="102">
        <f t="shared" si="192"/>
        <v>278805.25137804798</v>
      </c>
      <c r="CJ126" s="263">
        <f t="shared" si="212"/>
        <v>25655315.754125603</v>
      </c>
      <c r="CK126" s="369"/>
      <c r="CL126" s="86">
        <f t="shared" si="193"/>
        <v>8372438.2566405702</v>
      </c>
      <c r="CM126" s="86">
        <f t="shared" si="193"/>
        <v>2172665.08338243</v>
      </c>
      <c r="CN126" s="86">
        <f t="shared" si="193"/>
        <v>15110212.414102601</v>
      </c>
      <c r="CO126" s="102">
        <f t="shared" si="193"/>
        <v>278805.25137804798</v>
      </c>
      <c r="CP126" s="263">
        <f t="shared" si="213"/>
        <v>25655315.754125603</v>
      </c>
      <c r="CQ126" s="369"/>
      <c r="CR126" s="86">
        <f t="shared" si="194"/>
        <v>8372438.2566405702</v>
      </c>
      <c r="CS126" s="86">
        <f t="shared" si="194"/>
        <v>2172665.08338243</v>
      </c>
      <c r="CT126" s="86">
        <f t="shared" si="194"/>
        <v>15110212.414102601</v>
      </c>
      <c r="CU126" s="102">
        <f t="shared" si="194"/>
        <v>278805.25137804798</v>
      </c>
      <c r="CV126" s="263">
        <f t="shared" si="214"/>
        <v>25655315.754125603</v>
      </c>
      <c r="CW126" s="369"/>
      <c r="CX126" s="86">
        <f t="shared" si="195"/>
        <v>8372438.2566405702</v>
      </c>
      <c r="CY126" s="86">
        <f t="shared" si="195"/>
        <v>2172665.08338243</v>
      </c>
      <c r="CZ126" s="86">
        <f t="shared" si="195"/>
        <v>15110212.414102601</v>
      </c>
      <c r="DA126" s="102">
        <f t="shared" si="195"/>
        <v>278805.25137804798</v>
      </c>
      <c r="DB126" s="263">
        <f t="shared" si="215"/>
        <v>25655315.754125603</v>
      </c>
      <c r="DC126" s="369"/>
      <c r="DD126" s="86">
        <f t="shared" si="196"/>
        <v>8372438.2566405702</v>
      </c>
      <c r="DE126" s="86">
        <f t="shared" si="196"/>
        <v>2172665.08338243</v>
      </c>
      <c r="DF126" s="86">
        <f t="shared" si="196"/>
        <v>15110212.414102601</v>
      </c>
      <c r="DG126" s="102">
        <f t="shared" si="196"/>
        <v>278805.25137804798</v>
      </c>
      <c r="DH126" s="263">
        <f t="shared" si="216"/>
        <v>25655315.754125603</v>
      </c>
      <c r="DI126" s="369"/>
      <c r="DJ126" s="86">
        <f t="shared" si="197"/>
        <v>8372438.2566405702</v>
      </c>
      <c r="DK126" s="86">
        <f t="shared" si="197"/>
        <v>2172665.08338243</v>
      </c>
      <c r="DL126" s="86">
        <f t="shared" si="197"/>
        <v>15110212.414102601</v>
      </c>
      <c r="DM126" s="102">
        <f t="shared" si="197"/>
        <v>278805.25137804798</v>
      </c>
      <c r="DN126" s="263">
        <f t="shared" si="217"/>
        <v>25655315.754125603</v>
      </c>
      <c r="DO126" s="369"/>
      <c r="DP126" s="86">
        <f t="shared" si="198"/>
        <v>8372438.2566405702</v>
      </c>
      <c r="DQ126" s="86">
        <f t="shared" si="198"/>
        <v>2172665.08338243</v>
      </c>
      <c r="DR126" s="86">
        <f t="shared" si="198"/>
        <v>15110212.414102601</v>
      </c>
      <c r="DS126" s="102">
        <f t="shared" si="198"/>
        <v>278805.25137804798</v>
      </c>
      <c r="DT126" s="263">
        <f t="shared" si="218"/>
        <v>25655315.754125603</v>
      </c>
    </row>
    <row r="127" spans="1:124" s="241" customFormat="1" x14ac:dyDescent="0.2">
      <c r="B127" s="390">
        <v>30</v>
      </c>
      <c r="C127" s="391" t="s">
        <v>212</v>
      </c>
      <c r="D127" s="370"/>
      <c r="E127" s="366"/>
      <c r="F127" s="371"/>
      <c r="G127" s="371"/>
      <c r="H127" s="371"/>
      <c r="I127" s="392"/>
      <c r="J127" s="368">
        <f>SUM(J128:J132)</f>
        <v>646675598.5419445</v>
      </c>
      <c r="K127" s="366"/>
      <c r="L127" s="371"/>
      <c r="M127" s="371"/>
      <c r="N127" s="371"/>
      <c r="O127" s="392"/>
      <c r="P127" s="368">
        <f>SUM(P128:P132)</f>
        <v>373540363.83000171</v>
      </c>
      <c r="Q127" s="366"/>
      <c r="R127" s="371"/>
      <c r="S127" s="371"/>
      <c r="T127" s="371"/>
      <c r="U127" s="392"/>
      <c r="V127" s="368">
        <f>SUM(V128:V132)</f>
        <v>373540363.83000171</v>
      </c>
      <c r="W127" s="366"/>
      <c r="X127" s="371"/>
      <c r="Y127" s="371"/>
      <c r="Z127" s="371"/>
      <c r="AA127" s="392"/>
      <c r="AB127" s="368">
        <f>SUM(AB128:AB132)</f>
        <v>373540363.83000171</v>
      </c>
      <c r="AC127" s="366"/>
      <c r="AD127" s="371"/>
      <c r="AE127" s="371"/>
      <c r="AF127" s="371"/>
      <c r="AG127" s="392"/>
      <c r="AH127" s="368">
        <f>SUM(AH128:AH132)</f>
        <v>373540363.83000171</v>
      </c>
      <c r="AI127" s="366"/>
      <c r="AJ127" s="371"/>
      <c r="AK127" s="371"/>
      <c r="AL127" s="371"/>
      <c r="AM127" s="392"/>
      <c r="AN127" s="368">
        <f>SUM(AN128:AN132)</f>
        <v>373540363.83000171</v>
      </c>
      <c r="AO127" s="366"/>
      <c r="AP127" s="371"/>
      <c r="AQ127" s="371"/>
      <c r="AR127" s="371"/>
      <c r="AS127" s="392"/>
      <c r="AT127" s="368">
        <f>SUM(AT128:AT132)</f>
        <v>373540363.83000171</v>
      </c>
      <c r="AU127" s="366"/>
      <c r="AV127" s="371"/>
      <c r="AW127" s="371"/>
      <c r="AX127" s="371"/>
      <c r="AY127" s="392"/>
      <c r="AZ127" s="368">
        <f>SUM(AZ128:AZ132)</f>
        <v>373540363.83000171</v>
      </c>
      <c r="BA127" s="366"/>
      <c r="BB127" s="371"/>
      <c r="BC127" s="371"/>
      <c r="BD127" s="371"/>
      <c r="BE127" s="392"/>
      <c r="BF127" s="368">
        <f>SUM(BF128:BF132)</f>
        <v>373540363.83000171</v>
      </c>
      <c r="BG127" s="366"/>
      <c r="BH127" s="371"/>
      <c r="BI127" s="371"/>
      <c r="BJ127" s="371"/>
      <c r="BK127" s="392"/>
      <c r="BL127" s="368">
        <f>SUM(BL128:BL132)</f>
        <v>373540363.83000171</v>
      </c>
      <c r="BM127" s="366"/>
      <c r="BN127" s="371"/>
      <c r="BO127" s="371"/>
      <c r="BP127" s="371"/>
      <c r="BQ127" s="392"/>
      <c r="BR127" s="368">
        <f>SUM(BR128:BR132)</f>
        <v>373540363.83000171</v>
      </c>
      <c r="BS127" s="366"/>
      <c r="BT127" s="371"/>
      <c r="BU127" s="371"/>
      <c r="BV127" s="371"/>
      <c r="BW127" s="392"/>
      <c r="BX127" s="368">
        <f>SUM(BX128:BX132)</f>
        <v>373540363.83000171</v>
      </c>
      <c r="BY127" s="366"/>
      <c r="BZ127" s="371"/>
      <c r="CA127" s="371"/>
      <c r="CB127" s="371"/>
      <c r="CC127" s="392"/>
      <c r="CD127" s="368">
        <f>SUM(CD128:CD132)</f>
        <v>373540363.83000171</v>
      </c>
      <c r="CE127" s="366"/>
      <c r="CF127" s="371"/>
      <c r="CG127" s="371"/>
      <c r="CH127" s="371"/>
      <c r="CI127" s="392"/>
      <c r="CJ127" s="368">
        <f>SUM(CJ128:CJ132)</f>
        <v>373540363.83000171</v>
      </c>
      <c r="CK127" s="366"/>
      <c r="CL127" s="371"/>
      <c r="CM127" s="371"/>
      <c r="CN127" s="371"/>
      <c r="CO127" s="392"/>
      <c r="CP127" s="368">
        <f>SUM(CP128:CP132)</f>
        <v>373540363.83000171</v>
      </c>
      <c r="CQ127" s="366"/>
      <c r="CR127" s="371"/>
      <c r="CS127" s="371"/>
      <c r="CT127" s="371"/>
      <c r="CU127" s="392"/>
      <c r="CV127" s="368">
        <f>SUM(CV128:CV132)</f>
        <v>373540363.83000171</v>
      </c>
      <c r="CW127" s="366"/>
      <c r="CX127" s="371"/>
      <c r="CY127" s="371"/>
      <c r="CZ127" s="371"/>
      <c r="DA127" s="392"/>
      <c r="DB127" s="368">
        <f>SUM(DB128:DB132)</f>
        <v>373540363.83000171</v>
      </c>
      <c r="DC127" s="366"/>
      <c r="DD127" s="371"/>
      <c r="DE127" s="371"/>
      <c r="DF127" s="371"/>
      <c r="DG127" s="392"/>
      <c r="DH127" s="368">
        <f>SUM(DH128:DH132)</f>
        <v>373540363.83000171</v>
      </c>
      <c r="DI127" s="366"/>
      <c r="DJ127" s="371"/>
      <c r="DK127" s="371"/>
      <c r="DL127" s="371"/>
      <c r="DM127" s="392"/>
      <c r="DN127" s="368">
        <f>SUM(DN128:DN132)</f>
        <v>373540363.83000171</v>
      </c>
      <c r="DO127" s="366"/>
      <c r="DP127" s="371"/>
      <c r="DQ127" s="371"/>
      <c r="DR127" s="371"/>
      <c r="DS127" s="392"/>
      <c r="DT127" s="368">
        <f>SUM(DT128:DT132)</f>
        <v>373540363.83000171</v>
      </c>
    </row>
    <row r="128" spans="1:124" s="6" customFormat="1" x14ac:dyDescent="0.2">
      <c r="B128" s="95">
        <v>31</v>
      </c>
      <c r="C128" s="134" t="s">
        <v>213</v>
      </c>
      <c r="D128" s="13"/>
      <c r="E128" s="13"/>
      <c r="F128" s="86"/>
      <c r="G128" s="86"/>
      <c r="H128" s="86"/>
      <c r="I128" s="135"/>
      <c r="J128" s="259">
        <f>G119*'SFR Relationships'!$D$36*I119/J118/'SFR Relationships'!$D$31/'SFR Relationships'!$D$32+H119*'SFR Relationships'!$D$34</f>
        <v>144048844.69255552</v>
      </c>
      <c r="K128" s="13"/>
      <c r="L128" s="86"/>
      <c r="M128" s="86"/>
      <c r="N128" s="86"/>
      <c r="O128" s="135"/>
      <c r="P128" s="259">
        <f>M119*'SFR Relationships'!$D$36*O119/P118/'SFR Relationships'!$D$31/'SFR Relationships'!$D$32+N119*'SFR Relationships'!$D$34</f>
        <v>83763461.568316951</v>
      </c>
      <c r="Q128" s="13"/>
      <c r="R128" s="86"/>
      <c r="S128" s="86"/>
      <c r="T128" s="86"/>
      <c r="U128" s="135"/>
      <c r="V128" s="259">
        <f>S119*'SFR Relationships'!$D$36*U119/V118/'SFR Relationships'!$D$31/'SFR Relationships'!$D$32+T119*'SFR Relationships'!$D$34</f>
        <v>83763461.568316951</v>
      </c>
      <c r="W128" s="13"/>
      <c r="X128" s="86"/>
      <c r="Y128" s="86"/>
      <c r="Z128" s="86"/>
      <c r="AA128" s="135"/>
      <c r="AB128" s="259">
        <f>Y119*'SFR Relationships'!$D$36*AA119/AB118/'SFR Relationships'!$D$31/'SFR Relationships'!$D$32+Z119*'SFR Relationships'!$D$34</f>
        <v>83763461.568316951</v>
      </c>
      <c r="AC128" s="13"/>
      <c r="AD128" s="86"/>
      <c r="AE128" s="86"/>
      <c r="AF128" s="86"/>
      <c r="AG128" s="135"/>
      <c r="AH128" s="259">
        <f>AE119*'SFR Relationships'!$D$36*AG119/AH118/'SFR Relationships'!$D$31/'SFR Relationships'!$D$32+AF119*'SFR Relationships'!$D$34</f>
        <v>83763461.568316951</v>
      </c>
      <c r="AI128" s="13"/>
      <c r="AJ128" s="86"/>
      <c r="AK128" s="86"/>
      <c r="AL128" s="86"/>
      <c r="AM128" s="135"/>
      <c r="AN128" s="259">
        <f>AK119*'SFR Relationships'!$D$36*AM119/AN118/'SFR Relationships'!$D$31/'SFR Relationships'!$D$32+AL119*'SFR Relationships'!$D$34</f>
        <v>83763461.568316951</v>
      </c>
      <c r="AO128" s="13"/>
      <c r="AP128" s="86"/>
      <c r="AQ128" s="86"/>
      <c r="AR128" s="86"/>
      <c r="AS128" s="135"/>
      <c r="AT128" s="259">
        <f>AQ119*'SFR Relationships'!$D$36*AS119/AT118/'SFR Relationships'!$D$31/'SFR Relationships'!$D$32+AR119*'SFR Relationships'!$D$34</f>
        <v>83763461.568316951</v>
      </c>
      <c r="AU128" s="13"/>
      <c r="AV128" s="86"/>
      <c r="AW128" s="86"/>
      <c r="AX128" s="86"/>
      <c r="AY128" s="135"/>
      <c r="AZ128" s="259">
        <f>AW119*'SFR Relationships'!$D$36*AY119/AZ118/'SFR Relationships'!$D$31/'SFR Relationships'!$D$32+AX119*'SFR Relationships'!$D$34</f>
        <v>83763461.568316951</v>
      </c>
      <c r="BA128" s="13"/>
      <c r="BB128" s="86"/>
      <c r="BC128" s="86"/>
      <c r="BD128" s="86"/>
      <c r="BE128" s="135"/>
      <c r="BF128" s="259">
        <f>BC119*'SFR Relationships'!$D$36*BE119/BF118/'SFR Relationships'!$D$31/'SFR Relationships'!$D$32+BD119*'SFR Relationships'!$D$34</f>
        <v>83763461.568316951</v>
      </c>
      <c r="BG128" s="13"/>
      <c r="BH128" s="86"/>
      <c r="BI128" s="86"/>
      <c r="BJ128" s="86"/>
      <c r="BK128" s="135"/>
      <c r="BL128" s="259">
        <f>BI119*'SFR Relationships'!$D$36*BK119/BL118/'SFR Relationships'!$D$31/'SFR Relationships'!$D$32+BJ119*'SFR Relationships'!$D$34</f>
        <v>83763461.568316951</v>
      </c>
      <c r="BM128" s="13"/>
      <c r="BN128" s="86"/>
      <c r="BO128" s="86"/>
      <c r="BP128" s="86"/>
      <c r="BQ128" s="135"/>
      <c r="BR128" s="259">
        <f>BO119*'SFR Relationships'!$D$36*BQ119/BR118/'SFR Relationships'!$D$31/'SFR Relationships'!$D$32+BP119*'SFR Relationships'!$D$34</f>
        <v>83763461.568316951</v>
      </c>
      <c r="BS128" s="13"/>
      <c r="BT128" s="86"/>
      <c r="BU128" s="86"/>
      <c r="BV128" s="86"/>
      <c r="BW128" s="135"/>
      <c r="BX128" s="259">
        <f>BU119*'SFR Relationships'!$D$36*BW119/BX118/'SFR Relationships'!$D$31/'SFR Relationships'!$D$32+BV119*'SFR Relationships'!$D$34</f>
        <v>83763461.568316951</v>
      </c>
      <c r="BY128" s="13"/>
      <c r="BZ128" s="86"/>
      <c r="CA128" s="86"/>
      <c r="CB128" s="86"/>
      <c r="CC128" s="135"/>
      <c r="CD128" s="259">
        <f>CA119*'SFR Relationships'!$D$36*CC119/CD118/'SFR Relationships'!$D$31/'SFR Relationships'!$D$32+CB119*'SFR Relationships'!$D$34</f>
        <v>83763461.568316951</v>
      </c>
      <c r="CE128" s="13"/>
      <c r="CF128" s="86"/>
      <c r="CG128" s="86"/>
      <c r="CH128" s="86"/>
      <c r="CI128" s="135"/>
      <c r="CJ128" s="259">
        <f>CG119*'SFR Relationships'!$D$36*CI119/CJ118/'SFR Relationships'!$D$31/'SFR Relationships'!$D$32+CH119*'SFR Relationships'!$D$34</f>
        <v>83763461.568316951</v>
      </c>
      <c r="CK128" s="13"/>
      <c r="CL128" s="86"/>
      <c r="CM128" s="86"/>
      <c r="CN128" s="86"/>
      <c r="CO128" s="135"/>
      <c r="CP128" s="259">
        <f>CM119*'SFR Relationships'!$D$36*CO119/CP118/'SFR Relationships'!$D$31/'SFR Relationships'!$D$32+CN119*'SFR Relationships'!$D$34</f>
        <v>83763461.568316951</v>
      </c>
      <c r="CQ128" s="13"/>
      <c r="CR128" s="86"/>
      <c r="CS128" s="86"/>
      <c r="CT128" s="86"/>
      <c r="CU128" s="135"/>
      <c r="CV128" s="259">
        <f>CS119*'SFR Relationships'!$D$36*CU119/CV118/'SFR Relationships'!$D$31/'SFR Relationships'!$D$32+CT119*'SFR Relationships'!$D$34</f>
        <v>83763461.568316951</v>
      </c>
      <c r="CW128" s="13"/>
      <c r="CX128" s="86"/>
      <c r="CY128" s="86"/>
      <c r="CZ128" s="86"/>
      <c r="DA128" s="135"/>
      <c r="DB128" s="259">
        <f>CY119*'SFR Relationships'!$D$36*DA119/DB118/'SFR Relationships'!$D$31/'SFR Relationships'!$D$32+CZ119*'SFR Relationships'!$D$34</f>
        <v>83763461.568316951</v>
      </c>
      <c r="DC128" s="13"/>
      <c r="DD128" s="86"/>
      <c r="DE128" s="86"/>
      <c r="DF128" s="86"/>
      <c r="DG128" s="135"/>
      <c r="DH128" s="259">
        <f>DE119*'SFR Relationships'!$D$36*DG119/DH118/'SFR Relationships'!$D$31/'SFR Relationships'!$D$32+DF119*'SFR Relationships'!$D$34</f>
        <v>83763461.568316951</v>
      </c>
      <c r="DI128" s="13"/>
      <c r="DJ128" s="86"/>
      <c r="DK128" s="86"/>
      <c r="DL128" s="86"/>
      <c r="DM128" s="135"/>
      <c r="DN128" s="259">
        <f>DK119*'SFR Relationships'!$D$36*DM119/DN118/'SFR Relationships'!$D$31/'SFR Relationships'!$D$32+DL119*'SFR Relationships'!$D$34</f>
        <v>83763461.568316951</v>
      </c>
      <c r="DO128" s="13"/>
      <c r="DP128" s="86"/>
      <c r="DQ128" s="86"/>
      <c r="DR128" s="86"/>
      <c r="DS128" s="135"/>
      <c r="DT128" s="259">
        <f>DQ119*'SFR Relationships'!$D$36*DS119/DT118/'SFR Relationships'!$D$31/'SFR Relationships'!$D$32+DR119*'SFR Relationships'!$D$34</f>
        <v>83763461.568316951</v>
      </c>
    </row>
    <row r="129" spans="1:124" s="6" customFormat="1" x14ac:dyDescent="0.2">
      <c r="B129" s="95">
        <v>32</v>
      </c>
      <c r="C129" s="134" t="s">
        <v>214</v>
      </c>
      <c r="D129" s="13" t="s">
        <v>215</v>
      </c>
      <c r="E129" s="13"/>
      <c r="F129" s="86"/>
      <c r="G129" s="86"/>
      <c r="H129" s="86"/>
      <c r="I129" s="135"/>
      <c r="J129" s="259">
        <f>H119*'SFR Relationships'!$D$34*'SFR Relationships'!$D$37*J118/'SFR Relationships'!$D$30</f>
        <v>381996634.10832822</v>
      </c>
      <c r="K129" s="13"/>
      <c r="L129" s="86"/>
      <c r="M129" s="86"/>
      <c r="N129" s="86"/>
      <c r="O129" s="135"/>
      <c r="P129" s="259">
        <f>N119*'SFR Relationships'!$D$34*'SFR Relationships'!$D$37*P118/'SFR Relationships'!$D$30</f>
        <v>220230619.35829768</v>
      </c>
      <c r="Q129" s="13"/>
      <c r="R129" s="86"/>
      <c r="S129" s="86"/>
      <c r="T129" s="86"/>
      <c r="U129" s="135"/>
      <c r="V129" s="259">
        <f>T119*'SFR Relationships'!$D$34*'SFR Relationships'!$D$37*V118/'SFR Relationships'!$D$30</f>
        <v>220230619.35829768</v>
      </c>
      <c r="W129" s="13"/>
      <c r="X129" s="86"/>
      <c r="Y129" s="86"/>
      <c r="Z129" s="86"/>
      <c r="AA129" s="135"/>
      <c r="AB129" s="259">
        <f>Z119*'SFR Relationships'!$D$34*'SFR Relationships'!$D$37*AB118/'SFR Relationships'!$D$30</f>
        <v>220230619.35829768</v>
      </c>
      <c r="AC129" s="13"/>
      <c r="AD129" s="86"/>
      <c r="AE129" s="86"/>
      <c r="AF129" s="86"/>
      <c r="AG129" s="135"/>
      <c r="AH129" s="259">
        <f>AF119*'SFR Relationships'!$D$34*'SFR Relationships'!$D$37*AH118/'SFR Relationships'!$D$30</f>
        <v>220230619.35829768</v>
      </c>
      <c r="AI129" s="13"/>
      <c r="AJ129" s="86"/>
      <c r="AK129" s="86"/>
      <c r="AL129" s="86"/>
      <c r="AM129" s="135"/>
      <c r="AN129" s="259">
        <f>AL119*'SFR Relationships'!$D$34*'SFR Relationships'!$D$37*AN118/'SFR Relationships'!$D$30</f>
        <v>220230619.35829768</v>
      </c>
      <c r="AO129" s="13"/>
      <c r="AP129" s="86"/>
      <c r="AQ129" s="86"/>
      <c r="AR129" s="86"/>
      <c r="AS129" s="135"/>
      <c r="AT129" s="259">
        <f>AR119*'SFR Relationships'!$D$34*'SFR Relationships'!$D$37*AT118/'SFR Relationships'!$D$30</f>
        <v>220230619.35829768</v>
      </c>
      <c r="AU129" s="13"/>
      <c r="AV129" s="86"/>
      <c r="AW129" s="86"/>
      <c r="AX129" s="86"/>
      <c r="AY129" s="135"/>
      <c r="AZ129" s="259">
        <f>AX119*'SFR Relationships'!$D$34*'SFR Relationships'!$D$37*AZ118/'SFR Relationships'!$D$30</f>
        <v>220230619.35829768</v>
      </c>
      <c r="BA129" s="13"/>
      <c r="BB129" s="86"/>
      <c r="BC129" s="86"/>
      <c r="BD129" s="86"/>
      <c r="BE129" s="135"/>
      <c r="BF129" s="259">
        <f>BD119*'SFR Relationships'!$D$34*'SFR Relationships'!$D$37*BF118/'SFR Relationships'!$D$30</f>
        <v>220230619.35829768</v>
      </c>
      <c r="BG129" s="13"/>
      <c r="BH129" s="86"/>
      <c r="BI129" s="86"/>
      <c r="BJ129" s="86"/>
      <c r="BK129" s="135"/>
      <c r="BL129" s="259">
        <f>BJ119*'SFR Relationships'!$D$34*'SFR Relationships'!$D$37*BL118/'SFR Relationships'!$D$30</f>
        <v>220230619.35829768</v>
      </c>
      <c r="BM129" s="13"/>
      <c r="BN129" s="86"/>
      <c r="BO129" s="86"/>
      <c r="BP129" s="86"/>
      <c r="BQ129" s="135"/>
      <c r="BR129" s="259">
        <f>BP119*'SFR Relationships'!$D$34*'SFR Relationships'!$D$37*BR118/'SFR Relationships'!$D$30</f>
        <v>220230619.35829768</v>
      </c>
      <c r="BS129" s="13"/>
      <c r="BT129" s="86"/>
      <c r="BU129" s="86"/>
      <c r="BV129" s="86"/>
      <c r="BW129" s="135"/>
      <c r="BX129" s="259">
        <f>BV119*'SFR Relationships'!$D$34*'SFR Relationships'!$D$37*BX118/'SFR Relationships'!$D$30</f>
        <v>220230619.35829768</v>
      </c>
      <c r="BY129" s="13"/>
      <c r="BZ129" s="86"/>
      <c r="CA129" s="86"/>
      <c r="CB129" s="86"/>
      <c r="CC129" s="135"/>
      <c r="CD129" s="259">
        <f>CB119*'SFR Relationships'!$D$34*'SFR Relationships'!$D$37*CD118/'SFR Relationships'!$D$30</f>
        <v>220230619.35829768</v>
      </c>
      <c r="CE129" s="13"/>
      <c r="CF129" s="86"/>
      <c r="CG129" s="86"/>
      <c r="CH129" s="86"/>
      <c r="CI129" s="135"/>
      <c r="CJ129" s="259">
        <f>CH119*'SFR Relationships'!$D$34*'SFR Relationships'!$D$37*CJ118/'SFR Relationships'!$D$30</f>
        <v>220230619.35829768</v>
      </c>
      <c r="CK129" s="13"/>
      <c r="CL129" s="86"/>
      <c r="CM129" s="86"/>
      <c r="CN129" s="86"/>
      <c r="CO129" s="135"/>
      <c r="CP129" s="259">
        <f>CN119*'SFR Relationships'!$D$34*'SFR Relationships'!$D$37*CP118/'SFR Relationships'!$D$30</f>
        <v>220230619.35829768</v>
      </c>
      <c r="CQ129" s="13"/>
      <c r="CR129" s="86"/>
      <c r="CS129" s="86"/>
      <c r="CT129" s="86"/>
      <c r="CU129" s="135"/>
      <c r="CV129" s="259">
        <f>CT119*'SFR Relationships'!$D$34*'SFR Relationships'!$D$37*CV118/'SFR Relationships'!$D$30</f>
        <v>220230619.35829768</v>
      </c>
      <c r="CW129" s="13"/>
      <c r="CX129" s="86"/>
      <c r="CY129" s="86"/>
      <c r="CZ129" s="86"/>
      <c r="DA129" s="135"/>
      <c r="DB129" s="259">
        <f>CZ119*'SFR Relationships'!$D$34*'SFR Relationships'!$D$37*DB118/'SFR Relationships'!$D$30</f>
        <v>220230619.35829768</v>
      </c>
      <c r="DC129" s="13"/>
      <c r="DD129" s="86"/>
      <c r="DE129" s="86"/>
      <c r="DF129" s="86"/>
      <c r="DG129" s="135"/>
      <c r="DH129" s="259">
        <f>DF119*'SFR Relationships'!$D$34*'SFR Relationships'!$D$37*DH118/'SFR Relationships'!$D$30</f>
        <v>220230619.35829768</v>
      </c>
      <c r="DI129" s="13"/>
      <c r="DJ129" s="86"/>
      <c r="DK129" s="86"/>
      <c r="DL129" s="86"/>
      <c r="DM129" s="135"/>
      <c r="DN129" s="259">
        <f>DL119*'SFR Relationships'!$D$34*'SFR Relationships'!$D$37*DN118/'SFR Relationships'!$D$30</f>
        <v>220230619.35829768</v>
      </c>
      <c r="DO129" s="13"/>
      <c r="DP129" s="86"/>
      <c r="DQ129" s="86"/>
      <c r="DR129" s="86"/>
      <c r="DS129" s="135"/>
      <c r="DT129" s="259">
        <f>DR119*'SFR Relationships'!$D$34*'SFR Relationships'!$D$37*DT118/'SFR Relationships'!$D$30</f>
        <v>220230619.35829768</v>
      </c>
    </row>
    <row r="130" spans="1:124" s="6" customFormat="1" x14ac:dyDescent="0.2">
      <c r="B130" s="95">
        <v>33</v>
      </c>
      <c r="C130" s="134" t="s">
        <v>216</v>
      </c>
      <c r="D130" s="13"/>
      <c r="E130" s="13"/>
      <c r="F130" s="86"/>
      <c r="G130" s="86"/>
      <c r="H130" s="86"/>
      <c r="I130" s="135"/>
      <c r="J130" s="259">
        <f>J129*'SFR Relationships'!$D$38</f>
        <v>16070621.3238532</v>
      </c>
      <c r="K130" s="13"/>
      <c r="L130" s="86"/>
      <c r="M130" s="86"/>
      <c r="N130" s="86"/>
      <c r="O130" s="135"/>
      <c r="P130" s="259">
        <f>P129*'SFR Relationships'!$D$38</f>
        <v>9265115.3743443266</v>
      </c>
      <c r="Q130" s="13"/>
      <c r="R130" s="86"/>
      <c r="S130" s="86"/>
      <c r="T130" s="86"/>
      <c r="U130" s="135"/>
      <c r="V130" s="259">
        <f>V129*'SFR Relationships'!$D$38</f>
        <v>9265115.3743443266</v>
      </c>
      <c r="W130" s="13"/>
      <c r="X130" s="86"/>
      <c r="Y130" s="86"/>
      <c r="Z130" s="86"/>
      <c r="AA130" s="135"/>
      <c r="AB130" s="259">
        <f>AB129*'SFR Relationships'!$D$38</f>
        <v>9265115.3743443266</v>
      </c>
      <c r="AC130" s="13"/>
      <c r="AD130" s="86"/>
      <c r="AE130" s="86"/>
      <c r="AF130" s="86"/>
      <c r="AG130" s="135"/>
      <c r="AH130" s="259">
        <f>AH129*'SFR Relationships'!$D$38</f>
        <v>9265115.3743443266</v>
      </c>
      <c r="AI130" s="13"/>
      <c r="AJ130" s="86"/>
      <c r="AK130" s="86"/>
      <c r="AL130" s="86"/>
      <c r="AM130" s="135"/>
      <c r="AN130" s="259">
        <f>AN129*'SFR Relationships'!$D$38</f>
        <v>9265115.3743443266</v>
      </c>
      <c r="AO130" s="13"/>
      <c r="AP130" s="86"/>
      <c r="AQ130" s="86"/>
      <c r="AR130" s="86"/>
      <c r="AS130" s="135"/>
      <c r="AT130" s="259">
        <f>AT129*'SFR Relationships'!$D$38</f>
        <v>9265115.3743443266</v>
      </c>
      <c r="AU130" s="13"/>
      <c r="AV130" s="86"/>
      <c r="AW130" s="86"/>
      <c r="AX130" s="86"/>
      <c r="AY130" s="135"/>
      <c r="AZ130" s="259">
        <f>AZ129*'SFR Relationships'!$D$38</f>
        <v>9265115.3743443266</v>
      </c>
      <c r="BA130" s="13"/>
      <c r="BB130" s="86"/>
      <c r="BC130" s="86"/>
      <c r="BD130" s="86"/>
      <c r="BE130" s="135"/>
      <c r="BF130" s="259">
        <f>BF129*'SFR Relationships'!$D$38</f>
        <v>9265115.3743443266</v>
      </c>
      <c r="BG130" s="13"/>
      <c r="BH130" s="86"/>
      <c r="BI130" s="86"/>
      <c r="BJ130" s="86"/>
      <c r="BK130" s="135"/>
      <c r="BL130" s="259">
        <f>BL129*'SFR Relationships'!$D$38</f>
        <v>9265115.3743443266</v>
      </c>
      <c r="BM130" s="13"/>
      <c r="BN130" s="86"/>
      <c r="BO130" s="86"/>
      <c r="BP130" s="86"/>
      <c r="BQ130" s="135"/>
      <c r="BR130" s="259">
        <f>BR129*'SFR Relationships'!$D$38</f>
        <v>9265115.3743443266</v>
      </c>
      <c r="BS130" s="13"/>
      <c r="BT130" s="86"/>
      <c r="BU130" s="86"/>
      <c r="BV130" s="86"/>
      <c r="BW130" s="135"/>
      <c r="BX130" s="259">
        <f>BX129*'SFR Relationships'!$D$38</f>
        <v>9265115.3743443266</v>
      </c>
      <c r="BY130" s="13"/>
      <c r="BZ130" s="86"/>
      <c r="CA130" s="86"/>
      <c r="CB130" s="86"/>
      <c r="CC130" s="135"/>
      <c r="CD130" s="259">
        <f>CD129*'SFR Relationships'!$D$38</f>
        <v>9265115.3743443266</v>
      </c>
      <c r="CE130" s="13"/>
      <c r="CF130" s="86"/>
      <c r="CG130" s="86"/>
      <c r="CH130" s="86"/>
      <c r="CI130" s="135"/>
      <c r="CJ130" s="259">
        <f>CJ129*'SFR Relationships'!$D$38</f>
        <v>9265115.3743443266</v>
      </c>
      <c r="CK130" s="13"/>
      <c r="CL130" s="86"/>
      <c r="CM130" s="86"/>
      <c r="CN130" s="86"/>
      <c r="CO130" s="135"/>
      <c r="CP130" s="259">
        <f>CP129*'SFR Relationships'!$D$38</f>
        <v>9265115.3743443266</v>
      </c>
      <c r="CQ130" s="13"/>
      <c r="CR130" s="86"/>
      <c r="CS130" s="86"/>
      <c r="CT130" s="86"/>
      <c r="CU130" s="135"/>
      <c r="CV130" s="259">
        <f>CV129*'SFR Relationships'!$D$38</f>
        <v>9265115.3743443266</v>
      </c>
      <c r="CW130" s="13"/>
      <c r="CX130" s="86"/>
      <c r="CY130" s="86"/>
      <c r="CZ130" s="86"/>
      <c r="DA130" s="135"/>
      <c r="DB130" s="259">
        <f>DB129*'SFR Relationships'!$D$38</f>
        <v>9265115.3743443266</v>
      </c>
      <c r="DC130" s="13"/>
      <c r="DD130" s="86"/>
      <c r="DE130" s="86"/>
      <c r="DF130" s="86"/>
      <c r="DG130" s="135"/>
      <c r="DH130" s="259">
        <f>DH129*'SFR Relationships'!$D$38</f>
        <v>9265115.3743443266</v>
      </c>
      <c r="DI130" s="13"/>
      <c r="DJ130" s="86"/>
      <c r="DK130" s="86"/>
      <c r="DL130" s="86"/>
      <c r="DM130" s="135"/>
      <c r="DN130" s="259">
        <f>DN129*'SFR Relationships'!$D$38</f>
        <v>9265115.3743443266</v>
      </c>
      <c r="DO130" s="13"/>
      <c r="DP130" s="86"/>
      <c r="DQ130" s="86"/>
      <c r="DR130" s="86"/>
      <c r="DS130" s="135"/>
      <c r="DT130" s="259">
        <f>DT129*'SFR Relationships'!$D$38</f>
        <v>9265115.3743443266</v>
      </c>
    </row>
    <row r="131" spans="1:124" s="6" customFormat="1" x14ac:dyDescent="0.2">
      <c r="B131" s="95">
        <v>34</v>
      </c>
      <c r="C131" s="134" t="s">
        <v>217</v>
      </c>
      <c r="D131" s="13"/>
      <c r="E131" s="13"/>
      <c r="F131" s="86"/>
      <c r="G131" s="86"/>
      <c r="H131" s="86"/>
      <c r="I131" s="135"/>
      <c r="J131" s="259">
        <f>J129*'SFR Relationships'!$D$39</f>
        <v>1353164.3135487284</v>
      </c>
      <c r="K131" s="13"/>
      <c r="L131" s="86"/>
      <c r="M131" s="86"/>
      <c r="N131" s="86"/>
      <c r="O131" s="135"/>
      <c r="P131" s="259">
        <f>P129*'SFR Relationships'!$D$39</f>
        <v>780133.0908634963</v>
      </c>
      <c r="Q131" s="13"/>
      <c r="R131" s="86"/>
      <c r="S131" s="86"/>
      <c r="T131" s="86"/>
      <c r="U131" s="135"/>
      <c r="V131" s="259">
        <f>V129*'SFR Relationships'!$D$39</f>
        <v>780133.0908634963</v>
      </c>
      <c r="W131" s="13"/>
      <c r="X131" s="86"/>
      <c r="Y131" s="86"/>
      <c r="Z131" s="86"/>
      <c r="AA131" s="135"/>
      <c r="AB131" s="259">
        <f>AB129*'SFR Relationships'!$D$39</f>
        <v>780133.0908634963</v>
      </c>
      <c r="AC131" s="13"/>
      <c r="AD131" s="86"/>
      <c r="AE131" s="86"/>
      <c r="AF131" s="86"/>
      <c r="AG131" s="135"/>
      <c r="AH131" s="259">
        <f>AH129*'SFR Relationships'!$D$39</f>
        <v>780133.0908634963</v>
      </c>
      <c r="AI131" s="13"/>
      <c r="AJ131" s="86"/>
      <c r="AK131" s="86"/>
      <c r="AL131" s="86"/>
      <c r="AM131" s="135"/>
      <c r="AN131" s="259">
        <f>AN129*'SFR Relationships'!$D$39</f>
        <v>780133.0908634963</v>
      </c>
      <c r="AO131" s="13"/>
      <c r="AP131" s="86"/>
      <c r="AQ131" s="86"/>
      <c r="AR131" s="86"/>
      <c r="AS131" s="135"/>
      <c r="AT131" s="259">
        <f>AT129*'SFR Relationships'!$D$39</f>
        <v>780133.0908634963</v>
      </c>
      <c r="AU131" s="13"/>
      <c r="AV131" s="86"/>
      <c r="AW131" s="86"/>
      <c r="AX131" s="86"/>
      <c r="AY131" s="135"/>
      <c r="AZ131" s="259">
        <f>AZ129*'SFR Relationships'!$D$39</f>
        <v>780133.0908634963</v>
      </c>
      <c r="BA131" s="13"/>
      <c r="BB131" s="86"/>
      <c r="BC131" s="86"/>
      <c r="BD131" s="86"/>
      <c r="BE131" s="135"/>
      <c r="BF131" s="259">
        <f>BF129*'SFR Relationships'!$D$39</f>
        <v>780133.0908634963</v>
      </c>
      <c r="BG131" s="13"/>
      <c r="BH131" s="86"/>
      <c r="BI131" s="86"/>
      <c r="BJ131" s="86"/>
      <c r="BK131" s="135"/>
      <c r="BL131" s="259">
        <f>BL129*'SFR Relationships'!$D$39</f>
        <v>780133.0908634963</v>
      </c>
      <c r="BM131" s="13"/>
      <c r="BN131" s="86"/>
      <c r="BO131" s="86"/>
      <c r="BP131" s="86"/>
      <c r="BQ131" s="135"/>
      <c r="BR131" s="259">
        <f>BR129*'SFR Relationships'!$D$39</f>
        <v>780133.0908634963</v>
      </c>
      <c r="BS131" s="13"/>
      <c r="BT131" s="86"/>
      <c r="BU131" s="86"/>
      <c r="BV131" s="86"/>
      <c r="BW131" s="135"/>
      <c r="BX131" s="259">
        <f>BX129*'SFR Relationships'!$D$39</f>
        <v>780133.0908634963</v>
      </c>
      <c r="BY131" s="13"/>
      <c r="BZ131" s="86"/>
      <c r="CA131" s="86"/>
      <c r="CB131" s="86"/>
      <c r="CC131" s="135"/>
      <c r="CD131" s="259">
        <f>CD129*'SFR Relationships'!$D$39</f>
        <v>780133.0908634963</v>
      </c>
      <c r="CE131" s="13"/>
      <c r="CF131" s="86"/>
      <c r="CG131" s="86"/>
      <c r="CH131" s="86"/>
      <c r="CI131" s="135"/>
      <c r="CJ131" s="259">
        <f>CJ129*'SFR Relationships'!$D$39</f>
        <v>780133.0908634963</v>
      </c>
      <c r="CK131" s="13"/>
      <c r="CL131" s="86"/>
      <c r="CM131" s="86"/>
      <c r="CN131" s="86"/>
      <c r="CO131" s="135"/>
      <c r="CP131" s="259">
        <f>CP129*'SFR Relationships'!$D$39</f>
        <v>780133.0908634963</v>
      </c>
      <c r="CQ131" s="13"/>
      <c r="CR131" s="86"/>
      <c r="CS131" s="86"/>
      <c r="CT131" s="86"/>
      <c r="CU131" s="135"/>
      <c r="CV131" s="259">
        <f>CV129*'SFR Relationships'!$D$39</f>
        <v>780133.0908634963</v>
      </c>
      <c r="CW131" s="13"/>
      <c r="CX131" s="86"/>
      <c r="CY131" s="86"/>
      <c r="CZ131" s="86"/>
      <c r="DA131" s="135"/>
      <c r="DB131" s="259">
        <f>DB129*'SFR Relationships'!$D$39</f>
        <v>780133.0908634963</v>
      </c>
      <c r="DC131" s="13"/>
      <c r="DD131" s="86"/>
      <c r="DE131" s="86"/>
      <c r="DF131" s="86"/>
      <c r="DG131" s="135"/>
      <c r="DH131" s="259">
        <f>DH129*'SFR Relationships'!$D$39</f>
        <v>780133.0908634963</v>
      </c>
      <c r="DI131" s="13"/>
      <c r="DJ131" s="86"/>
      <c r="DK131" s="86"/>
      <c r="DL131" s="86"/>
      <c r="DM131" s="135"/>
      <c r="DN131" s="259">
        <f>DN129*'SFR Relationships'!$D$39</f>
        <v>780133.0908634963</v>
      </c>
      <c r="DO131" s="13"/>
      <c r="DP131" s="86"/>
      <c r="DQ131" s="86"/>
      <c r="DR131" s="86"/>
      <c r="DS131" s="135"/>
      <c r="DT131" s="259">
        <f>DT129*'SFR Relationships'!$D$39</f>
        <v>780133.0908634963</v>
      </c>
    </row>
    <row r="132" spans="1:124" x14ac:dyDescent="0.2">
      <c r="A132" s="6"/>
      <c r="B132" s="95">
        <v>35</v>
      </c>
      <c r="C132" s="134" t="s">
        <v>218</v>
      </c>
      <c r="D132" s="13"/>
      <c r="E132" s="13"/>
      <c r="F132" s="86"/>
      <c r="G132" s="86"/>
      <c r="H132" s="86"/>
      <c r="I132" s="135"/>
      <c r="J132" s="259">
        <f>J129*'SFR Relationships'!$D$40</f>
        <v>103206334.10365878</v>
      </c>
      <c r="K132" s="13"/>
      <c r="L132" s="86"/>
      <c r="M132" s="86"/>
      <c r="N132" s="86"/>
      <c r="O132" s="135"/>
      <c r="P132" s="259">
        <f>P129*'SFR Relationships'!$D$40</f>
        <v>59501034.438179195</v>
      </c>
      <c r="Q132" s="13"/>
      <c r="R132" s="86"/>
      <c r="S132" s="86"/>
      <c r="T132" s="86"/>
      <c r="U132" s="135"/>
      <c r="V132" s="259">
        <f>V129*'SFR Relationships'!$D$40</f>
        <v>59501034.438179195</v>
      </c>
      <c r="W132" s="13"/>
      <c r="X132" s="86"/>
      <c r="Y132" s="86"/>
      <c r="Z132" s="86"/>
      <c r="AA132" s="135"/>
      <c r="AB132" s="259">
        <f>AB129*'SFR Relationships'!$D$40</f>
        <v>59501034.438179195</v>
      </c>
      <c r="AC132" s="13"/>
      <c r="AD132" s="86"/>
      <c r="AE132" s="86"/>
      <c r="AF132" s="86"/>
      <c r="AG132" s="135"/>
      <c r="AH132" s="259">
        <f>AH129*'SFR Relationships'!$D$40</f>
        <v>59501034.438179195</v>
      </c>
      <c r="AI132" s="13"/>
      <c r="AJ132" s="86"/>
      <c r="AK132" s="86"/>
      <c r="AL132" s="86"/>
      <c r="AM132" s="135"/>
      <c r="AN132" s="259">
        <f>AN129*'SFR Relationships'!$D$40</f>
        <v>59501034.438179195</v>
      </c>
      <c r="AO132" s="13"/>
      <c r="AP132" s="86"/>
      <c r="AQ132" s="86"/>
      <c r="AR132" s="86"/>
      <c r="AS132" s="135"/>
      <c r="AT132" s="259">
        <f>AT129*'SFR Relationships'!$D$40</f>
        <v>59501034.438179195</v>
      </c>
      <c r="AU132" s="13"/>
      <c r="AV132" s="86"/>
      <c r="AW132" s="86"/>
      <c r="AX132" s="86"/>
      <c r="AY132" s="135"/>
      <c r="AZ132" s="259">
        <f>AZ129*'SFR Relationships'!$D$40</f>
        <v>59501034.438179195</v>
      </c>
      <c r="BA132" s="13"/>
      <c r="BB132" s="86"/>
      <c r="BC132" s="86"/>
      <c r="BD132" s="86"/>
      <c r="BE132" s="135"/>
      <c r="BF132" s="259">
        <f>BF129*'SFR Relationships'!$D$40</f>
        <v>59501034.438179195</v>
      </c>
      <c r="BG132" s="13"/>
      <c r="BH132" s="86"/>
      <c r="BI132" s="86"/>
      <c r="BJ132" s="86"/>
      <c r="BK132" s="135"/>
      <c r="BL132" s="259">
        <f>BL129*'SFR Relationships'!$D$40</f>
        <v>59501034.438179195</v>
      </c>
      <c r="BM132" s="13"/>
      <c r="BN132" s="86"/>
      <c r="BO132" s="86"/>
      <c r="BP132" s="86"/>
      <c r="BQ132" s="135"/>
      <c r="BR132" s="259">
        <f>BR129*'SFR Relationships'!$D$40</f>
        <v>59501034.438179195</v>
      </c>
      <c r="BS132" s="13"/>
      <c r="BT132" s="86"/>
      <c r="BU132" s="86"/>
      <c r="BV132" s="86"/>
      <c r="BW132" s="135"/>
      <c r="BX132" s="259">
        <f>BX129*'SFR Relationships'!$D$40</f>
        <v>59501034.438179195</v>
      </c>
      <c r="BY132" s="13"/>
      <c r="BZ132" s="86"/>
      <c r="CA132" s="86"/>
      <c r="CB132" s="86"/>
      <c r="CC132" s="135"/>
      <c r="CD132" s="259">
        <f>CD129*'SFR Relationships'!$D$40</f>
        <v>59501034.438179195</v>
      </c>
      <c r="CE132" s="13"/>
      <c r="CF132" s="86"/>
      <c r="CG132" s="86"/>
      <c r="CH132" s="86"/>
      <c r="CI132" s="135"/>
      <c r="CJ132" s="259">
        <f>CJ129*'SFR Relationships'!$D$40</f>
        <v>59501034.438179195</v>
      </c>
      <c r="CK132" s="13"/>
      <c r="CL132" s="86"/>
      <c r="CM132" s="86"/>
      <c r="CN132" s="86"/>
      <c r="CO132" s="135"/>
      <c r="CP132" s="259">
        <f>CP129*'SFR Relationships'!$D$40</f>
        <v>59501034.438179195</v>
      </c>
      <c r="CQ132" s="13"/>
      <c r="CR132" s="86"/>
      <c r="CS132" s="86"/>
      <c r="CT132" s="86"/>
      <c r="CU132" s="135"/>
      <c r="CV132" s="259">
        <f>CV129*'SFR Relationships'!$D$40</f>
        <v>59501034.438179195</v>
      </c>
      <c r="CW132" s="13"/>
      <c r="CX132" s="86"/>
      <c r="CY132" s="86"/>
      <c r="CZ132" s="86"/>
      <c r="DA132" s="135"/>
      <c r="DB132" s="259">
        <f>DB129*'SFR Relationships'!$D$40</f>
        <v>59501034.438179195</v>
      </c>
      <c r="DC132" s="13"/>
      <c r="DD132" s="86"/>
      <c r="DE132" s="86"/>
      <c r="DF132" s="86"/>
      <c r="DG132" s="135"/>
      <c r="DH132" s="259">
        <f>DH129*'SFR Relationships'!$D$40</f>
        <v>59501034.438179195</v>
      </c>
      <c r="DI132" s="13"/>
      <c r="DJ132" s="86"/>
      <c r="DK132" s="86"/>
      <c r="DL132" s="86"/>
      <c r="DM132" s="135"/>
      <c r="DN132" s="259">
        <f>DN129*'SFR Relationships'!$D$40</f>
        <v>59501034.438179195</v>
      </c>
      <c r="DO132" s="13"/>
      <c r="DP132" s="86"/>
      <c r="DQ132" s="86"/>
      <c r="DR132" s="86"/>
      <c r="DS132" s="135"/>
      <c r="DT132" s="259">
        <f>DT129*'SFR Relationships'!$D$40</f>
        <v>59501034.438179195</v>
      </c>
    </row>
    <row r="133" spans="1:124" x14ac:dyDescent="0.2">
      <c r="A133" s="6"/>
      <c r="B133" s="375" t="s">
        <v>219</v>
      </c>
      <c r="C133" s="375" t="s">
        <v>220</v>
      </c>
      <c r="D133" s="376"/>
      <c r="E133" s="376"/>
      <c r="F133" s="393"/>
      <c r="G133" s="393"/>
      <c r="H133" s="393"/>
      <c r="I133" s="394"/>
      <c r="J133" s="379">
        <f>SUM(J119,J127)</f>
        <v>2113238084.4022064</v>
      </c>
      <c r="K133" s="376"/>
      <c r="L133" s="393"/>
      <c r="M133" s="393"/>
      <c r="N133" s="393"/>
      <c r="O133" s="394"/>
      <c r="P133" s="379">
        <f>SUM(P119,P127)</f>
        <v>1675341891.9759197</v>
      </c>
      <c r="Q133" s="376"/>
      <c r="R133" s="393"/>
      <c r="S133" s="393"/>
      <c r="T133" s="393"/>
      <c r="U133" s="394"/>
      <c r="V133" s="379">
        <f>SUM(V119,V127)</f>
        <v>1675341891.9759197</v>
      </c>
      <c r="W133" s="376"/>
      <c r="X133" s="393"/>
      <c r="Y133" s="393"/>
      <c r="Z133" s="393"/>
      <c r="AA133" s="394"/>
      <c r="AB133" s="379">
        <f>SUM(AB119,AB127)</f>
        <v>1675341891.9759197</v>
      </c>
      <c r="AC133" s="376"/>
      <c r="AD133" s="393"/>
      <c r="AE133" s="393"/>
      <c r="AF133" s="393"/>
      <c r="AG133" s="394"/>
      <c r="AH133" s="379">
        <f>SUM(AH119,AH127)</f>
        <v>1675341891.9759197</v>
      </c>
      <c r="AI133" s="376"/>
      <c r="AJ133" s="393"/>
      <c r="AK133" s="393"/>
      <c r="AL133" s="393"/>
      <c r="AM133" s="394"/>
      <c r="AN133" s="379">
        <f>SUM(AN119,AN127)</f>
        <v>1675341891.9759197</v>
      </c>
      <c r="AO133" s="376"/>
      <c r="AP133" s="393"/>
      <c r="AQ133" s="393"/>
      <c r="AR133" s="393"/>
      <c r="AS133" s="394"/>
      <c r="AT133" s="379">
        <f>SUM(AT119,AT127)</f>
        <v>1675341891.9759197</v>
      </c>
      <c r="AU133" s="376"/>
      <c r="AV133" s="393"/>
      <c r="AW133" s="393"/>
      <c r="AX133" s="393"/>
      <c r="AY133" s="394"/>
      <c r="AZ133" s="379">
        <f>SUM(AZ119,AZ127)</f>
        <v>1675341891.9759197</v>
      </c>
      <c r="BA133" s="376"/>
      <c r="BB133" s="393"/>
      <c r="BC133" s="393"/>
      <c r="BD133" s="393"/>
      <c r="BE133" s="394"/>
      <c r="BF133" s="379">
        <f>SUM(BF119,BF127)</f>
        <v>1675341891.9759197</v>
      </c>
      <c r="BG133" s="376"/>
      <c r="BH133" s="393"/>
      <c r="BI133" s="393"/>
      <c r="BJ133" s="393"/>
      <c r="BK133" s="394"/>
      <c r="BL133" s="379">
        <f>SUM(BL119,BL127)</f>
        <v>1675341891.9759197</v>
      </c>
      <c r="BM133" s="376"/>
      <c r="BN133" s="393"/>
      <c r="BO133" s="393"/>
      <c r="BP133" s="393"/>
      <c r="BQ133" s="394"/>
      <c r="BR133" s="379">
        <f>SUM(BR119,BR127)</f>
        <v>1675341891.9759197</v>
      </c>
      <c r="BS133" s="376"/>
      <c r="BT133" s="393"/>
      <c r="BU133" s="393"/>
      <c r="BV133" s="393"/>
      <c r="BW133" s="394"/>
      <c r="BX133" s="379">
        <f>SUM(BX119,BX127)</f>
        <v>1675341891.9759197</v>
      </c>
      <c r="BY133" s="376"/>
      <c r="BZ133" s="393"/>
      <c r="CA133" s="393"/>
      <c r="CB133" s="393"/>
      <c r="CC133" s="394"/>
      <c r="CD133" s="379">
        <f>SUM(CD119,CD127)</f>
        <v>1675341891.9759197</v>
      </c>
      <c r="CE133" s="376"/>
      <c r="CF133" s="393"/>
      <c r="CG133" s="393"/>
      <c r="CH133" s="393"/>
      <c r="CI133" s="394"/>
      <c r="CJ133" s="379">
        <f>SUM(CJ119,CJ127)</f>
        <v>1675341891.9759197</v>
      </c>
      <c r="CK133" s="376"/>
      <c r="CL133" s="393"/>
      <c r="CM133" s="393"/>
      <c r="CN133" s="393"/>
      <c r="CO133" s="394"/>
      <c r="CP133" s="379">
        <f>SUM(CP119,CP127)</f>
        <v>1675341891.9759197</v>
      </c>
      <c r="CQ133" s="376"/>
      <c r="CR133" s="393"/>
      <c r="CS133" s="393"/>
      <c r="CT133" s="393"/>
      <c r="CU133" s="394"/>
      <c r="CV133" s="379">
        <f>SUM(CV119,CV127)</f>
        <v>1675341891.9759197</v>
      </c>
      <c r="CW133" s="376"/>
      <c r="CX133" s="393"/>
      <c r="CY133" s="393"/>
      <c r="CZ133" s="393"/>
      <c r="DA133" s="394"/>
      <c r="DB133" s="379">
        <f>SUM(DB119,DB127)</f>
        <v>1675341891.9759197</v>
      </c>
      <c r="DC133" s="376"/>
      <c r="DD133" s="393"/>
      <c r="DE133" s="393"/>
      <c r="DF133" s="393"/>
      <c r="DG133" s="394"/>
      <c r="DH133" s="379">
        <f>SUM(DH119,DH127)</f>
        <v>1675341891.9759197</v>
      </c>
      <c r="DI133" s="376"/>
      <c r="DJ133" s="393"/>
      <c r="DK133" s="393"/>
      <c r="DL133" s="393"/>
      <c r="DM133" s="394"/>
      <c r="DN133" s="379">
        <f>SUM(DN119,DN127)</f>
        <v>1675341891.9759197</v>
      </c>
      <c r="DO133" s="376"/>
      <c r="DP133" s="393"/>
      <c r="DQ133" s="393"/>
      <c r="DR133" s="393"/>
      <c r="DS133" s="394"/>
      <c r="DT133" s="379">
        <f>SUM(DT119,DT127)</f>
        <v>1675341891.9759197</v>
      </c>
    </row>
    <row r="134" spans="1:124" ht="51" x14ac:dyDescent="0.2">
      <c r="A134" s="426" t="s">
        <v>230</v>
      </c>
      <c r="B134" s="6"/>
      <c r="C134" s="6"/>
      <c r="D134" s="6"/>
      <c r="E134" s="6"/>
      <c r="F134" s="24"/>
      <c r="G134" s="24"/>
      <c r="H134" s="24"/>
      <c r="I134" s="48"/>
      <c r="J134" s="27">
        <f>J133-J96</f>
        <v>0</v>
      </c>
      <c r="K134" s="6"/>
      <c r="L134" s="24"/>
      <c r="M134" s="24"/>
      <c r="N134" s="24"/>
      <c r="O134" s="48"/>
      <c r="P134" s="27">
        <f>P133-P96</f>
        <v>-21529667.152395487</v>
      </c>
      <c r="Q134" s="6"/>
      <c r="R134" s="24"/>
      <c r="S134" s="24"/>
      <c r="T134" s="24"/>
      <c r="U134" s="48"/>
      <c r="V134" s="27">
        <f>V133-V96</f>
        <v>-21529667.152395487</v>
      </c>
      <c r="W134" s="6"/>
      <c r="X134" s="24"/>
      <c r="Y134" s="24"/>
      <c r="Z134" s="24"/>
      <c r="AA134" s="48"/>
      <c r="AB134" s="27">
        <f>AB133-AB96</f>
        <v>-21529667.152395487</v>
      </c>
      <c r="AC134" s="6"/>
      <c r="AD134" s="24"/>
      <c r="AE134" s="24"/>
      <c r="AF134" s="24"/>
      <c r="AG134" s="48"/>
      <c r="AH134" s="27">
        <f>AH133-AH96</f>
        <v>-21529667.152395487</v>
      </c>
      <c r="AI134" s="6"/>
      <c r="AJ134" s="24"/>
      <c r="AK134" s="24"/>
      <c r="AL134" s="24"/>
      <c r="AM134" s="48"/>
      <c r="AN134" s="27">
        <f>AN133-AN96</f>
        <v>-21529667.152395487</v>
      </c>
      <c r="AO134" s="6"/>
      <c r="AP134" s="24"/>
      <c r="AQ134" s="24"/>
      <c r="AR134" s="24"/>
      <c r="AS134" s="48"/>
      <c r="AT134" s="27">
        <f>AT133-AT96</f>
        <v>-21529667.152395487</v>
      </c>
      <c r="AU134" s="6"/>
      <c r="AV134" s="24"/>
      <c r="AW134" s="24"/>
      <c r="AX134" s="24"/>
      <c r="AY134" s="48"/>
      <c r="AZ134" s="27">
        <f>AZ133-AZ96</f>
        <v>-21529667.152395487</v>
      </c>
      <c r="BA134" s="6"/>
      <c r="BB134" s="24"/>
      <c r="BC134" s="24"/>
      <c r="BD134" s="24"/>
      <c r="BE134" s="48"/>
      <c r="BF134" s="27">
        <f>BF133-BF96</f>
        <v>-21529667.152395487</v>
      </c>
      <c r="BG134" s="6"/>
      <c r="BH134" s="24"/>
      <c r="BI134" s="24"/>
      <c r="BJ134" s="24"/>
      <c r="BK134" s="48"/>
      <c r="BL134" s="27">
        <f>BL133-BL96</f>
        <v>-21529667.152395487</v>
      </c>
      <c r="BM134" s="6"/>
      <c r="BN134" s="24"/>
      <c r="BO134" s="24"/>
      <c r="BP134" s="24"/>
      <c r="BQ134" s="48"/>
      <c r="BR134" s="27">
        <f>BR133-BR96</f>
        <v>-21529667.152395487</v>
      </c>
      <c r="BS134" s="6"/>
      <c r="BT134" s="24"/>
      <c r="BU134" s="24"/>
      <c r="BV134" s="24"/>
      <c r="BW134" s="48"/>
      <c r="BX134" s="27">
        <f>BX133-BX96</f>
        <v>-21529667.152395487</v>
      </c>
      <c r="BY134" s="6"/>
      <c r="BZ134" s="24"/>
      <c r="CA134" s="24"/>
      <c r="CB134" s="24"/>
      <c r="CC134" s="48"/>
      <c r="CD134" s="27">
        <f>CD133-CD96</f>
        <v>-21529667.152395487</v>
      </c>
      <c r="CE134" s="6"/>
      <c r="CF134" s="24"/>
      <c r="CG134" s="24"/>
      <c r="CH134" s="24"/>
      <c r="CI134" s="48"/>
      <c r="CJ134" s="27">
        <f>CJ133-CJ96</f>
        <v>-21529667.152395487</v>
      </c>
      <c r="CK134" s="6"/>
      <c r="CL134" s="24"/>
      <c r="CM134" s="24"/>
      <c r="CN134" s="24"/>
      <c r="CO134" s="48"/>
      <c r="CP134" s="27">
        <f>CP133-CP96</f>
        <v>-21529667.152395487</v>
      </c>
      <c r="CQ134" s="6"/>
      <c r="CR134" s="24"/>
      <c r="CS134" s="24"/>
      <c r="CT134" s="24"/>
      <c r="CU134" s="48"/>
      <c r="CV134" s="27">
        <f>CV133-CV96</f>
        <v>-21529667.152395487</v>
      </c>
      <c r="CW134" s="6"/>
      <c r="CX134" s="24"/>
      <c r="CY134" s="24"/>
      <c r="CZ134" s="24"/>
      <c r="DA134" s="48"/>
      <c r="DB134" s="27">
        <f>DB133-DB96</f>
        <v>-21529667.152395487</v>
      </c>
      <c r="DC134" s="6"/>
      <c r="DD134" s="24"/>
      <c r="DE134" s="24"/>
      <c r="DF134" s="24"/>
      <c r="DG134" s="48"/>
      <c r="DH134" s="27">
        <f>DH133-DH96</f>
        <v>-21529667.152395487</v>
      </c>
      <c r="DI134" s="6"/>
      <c r="DJ134" s="24"/>
      <c r="DK134" s="24"/>
      <c r="DL134" s="24"/>
      <c r="DM134" s="48"/>
      <c r="DN134" s="27">
        <f>DN133-DN96</f>
        <v>-21529667.152395487</v>
      </c>
      <c r="DO134" s="6"/>
      <c r="DP134" s="24"/>
      <c r="DQ134" s="24"/>
      <c r="DR134" s="24"/>
      <c r="DS134" s="48"/>
      <c r="DT134" s="27">
        <f>DT133-DT96</f>
        <v>-21529667.152395487</v>
      </c>
    </row>
    <row r="135" spans="1:124" x14ac:dyDescent="0.2">
      <c r="A135" s="6"/>
      <c r="B135" s="6"/>
      <c r="C135" s="6"/>
      <c r="D135" s="6"/>
      <c r="E135" s="6"/>
      <c r="F135" s="24"/>
      <c r="G135" s="24"/>
      <c r="H135" s="24"/>
      <c r="I135" s="48"/>
      <c r="J135" s="11"/>
      <c r="K135" s="6"/>
      <c r="L135" s="24"/>
      <c r="M135" s="24"/>
      <c r="N135" s="24"/>
      <c r="O135" s="48"/>
      <c r="P135" s="11"/>
      <c r="Q135" s="6"/>
      <c r="R135" s="24"/>
      <c r="S135" s="24"/>
      <c r="T135" s="24"/>
      <c r="U135" s="48"/>
      <c r="V135" s="11"/>
      <c r="W135" s="6"/>
      <c r="X135" s="24"/>
      <c r="Y135" s="24"/>
      <c r="Z135" s="24"/>
      <c r="AA135" s="48"/>
      <c r="AB135" s="11"/>
      <c r="AC135" s="6"/>
      <c r="AD135" s="24"/>
      <c r="AE135" s="24"/>
      <c r="AF135" s="24"/>
      <c r="AG135" s="48"/>
      <c r="AH135" s="11"/>
      <c r="AI135" s="6"/>
      <c r="AJ135" s="24"/>
      <c r="AK135" s="24"/>
      <c r="AL135" s="24"/>
      <c r="AM135" s="48"/>
      <c r="AN135" s="11"/>
      <c r="AO135" s="6"/>
      <c r="AP135" s="24"/>
      <c r="AQ135" s="24"/>
      <c r="AR135" s="24"/>
      <c r="AS135" s="48"/>
      <c r="AT135" s="11"/>
      <c r="AU135" s="6"/>
      <c r="AV135" s="24"/>
      <c r="AW135" s="24"/>
      <c r="AX135" s="24"/>
      <c r="AY135" s="48"/>
      <c r="AZ135" s="11"/>
      <c r="BA135" s="6"/>
      <c r="BB135" s="24"/>
      <c r="BC135" s="24"/>
      <c r="BD135" s="24"/>
      <c r="BE135" s="48"/>
      <c r="BF135" s="11"/>
      <c r="BG135" s="6"/>
      <c r="BH135" s="24"/>
      <c r="BI135" s="24"/>
      <c r="BJ135" s="24"/>
      <c r="BK135" s="48"/>
      <c r="BL135" s="11"/>
      <c r="BM135" s="6"/>
      <c r="BN135" s="24"/>
      <c r="BO135" s="24"/>
      <c r="BP135" s="24"/>
      <c r="BQ135" s="48"/>
      <c r="BR135" s="11"/>
      <c r="BS135" s="6"/>
      <c r="BT135" s="24"/>
      <c r="BU135" s="24"/>
      <c r="BV135" s="24"/>
      <c r="BW135" s="48"/>
      <c r="BX135" s="11"/>
      <c r="BY135" s="6"/>
      <c r="BZ135" s="24"/>
      <c r="CA135" s="24"/>
      <c r="CB135" s="24"/>
      <c r="CC135" s="48"/>
      <c r="CD135" s="11"/>
      <c r="CE135" s="6"/>
      <c r="CF135" s="24"/>
      <c r="CG135" s="24"/>
      <c r="CH135" s="24"/>
      <c r="CI135" s="48"/>
      <c r="CJ135" s="11"/>
      <c r="CK135" s="6"/>
      <c r="CL135" s="24"/>
      <c r="CM135" s="24"/>
      <c r="CN135" s="24"/>
      <c r="CO135" s="48"/>
      <c r="CP135" s="11"/>
      <c r="CQ135" s="6"/>
      <c r="CR135" s="24"/>
      <c r="CS135" s="24"/>
      <c r="CT135" s="24"/>
      <c r="CU135" s="48"/>
      <c r="CV135" s="11"/>
      <c r="CW135" s="6"/>
      <c r="CX135" s="24"/>
      <c r="CY135" s="24"/>
      <c r="CZ135" s="24"/>
      <c r="DA135" s="48"/>
      <c r="DB135" s="11"/>
      <c r="DC135" s="6"/>
      <c r="DD135" s="24"/>
      <c r="DE135" s="24"/>
      <c r="DF135" s="24"/>
      <c r="DG135" s="48"/>
      <c r="DH135" s="11"/>
      <c r="DI135" s="6"/>
      <c r="DJ135" s="24"/>
      <c r="DK135" s="24"/>
      <c r="DL135" s="24"/>
      <c r="DM135" s="48"/>
      <c r="DN135" s="11"/>
      <c r="DO135" s="6"/>
      <c r="DP135" s="24"/>
      <c r="DQ135" s="24"/>
      <c r="DR135" s="24"/>
      <c r="DS135" s="48"/>
      <c r="DT135" s="11"/>
    </row>
    <row r="136" spans="1:124" s="128" customFormat="1" ht="46" x14ac:dyDescent="0.2">
      <c r="A136" s="63" t="s">
        <v>231</v>
      </c>
      <c r="B136" s="44"/>
      <c r="C136" s="43" t="s">
        <v>232</v>
      </c>
      <c r="D136" s="41"/>
      <c r="E136" s="10"/>
      <c r="F136" s="10"/>
      <c r="G136" s="10"/>
      <c r="H136" s="10"/>
      <c r="I136" s="10"/>
      <c r="J136" s="260"/>
      <c r="K136" s="10"/>
      <c r="L136" s="10"/>
      <c r="M136" s="10"/>
      <c r="N136" s="10"/>
      <c r="O136" s="10"/>
      <c r="P136" s="260"/>
      <c r="Q136" s="10"/>
      <c r="R136" s="10"/>
      <c r="S136" s="10"/>
      <c r="T136" s="10"/>
      <c r="U136" s="10"/>
      <c r="V136" s="260"/>
      <c r="W136" s="10"/>
      <c r="X136" s="10"/>
      <c r="Y136" s="10"/>
      <c r="Z136" s="10"/>
      <c r="AA136" s="10"/>
      <c r="AB136" s="260"/>
      <c r="AC136" s="10"/>
      <c r="AD136" s="10"/>
      <c r="AE136" s="10"/>
      <c r="AF136" s="10"/>
      <c r="AG136" s="10"/>
      <c r="AH136" s="260"/>
      <c r="AI136" s="10"/>
      <c r="AJ136" s="10"/>
      <c r="AK136" s="10"/>
      <c r="AL136" s="10"/>
      <c r="AM136" s="10"/>
      <c r="AN136" s="260"/>
      <c r="AO136" s="10"/>
      <c r="AP136" s="10"/>
      <c r="AQ136" s="10"/>
      <c r="AR136" s="10"/>
      <c r="AS136" s="10"/>
      <c r="AT136" s="260"/>
      <c r="AU136" s="10"/>
      <c r="AV136" s="10"/>
      <c r="AW136" s="10"/>
      <c r="AX136" s="10"/>
      <c r="AY136" s="10"/>
      <c r="AZ136" s="260"/>
      <c r="BA136" s="10"/>
      <c r="BB136" s="10"/>
      <c r="BC136" s="10"/>
      <c r="BD136" s="10"/>
      <c r="BE136" s="10"/>
      <c r="BF136" s="260"/>
      <c r="BG136" s="10"/>
      <c r="BH136" s="10"/>
      <c r="BI136" s="10"/>
      <c r="BJ136" s="10"/>
      <c r="BK136" s="10"/>
      <c r="BL136" s="260"/>
      <c r="BM136" s="10"/>
      <c r="BN136" s="10"/>
      <c r="BO136" s="10"/>
      <c r="BP136" s="10"/>
      <c r="BQ136" s="10"/>
      <c r="BR136" s="260"/>
      <c r="BS136" s="10"/>
      <c r="BT136" s="10"/>
      <c r="BU136" s="10"/>
      <c r="BV136" s="10"/>
      <c r="BW136" s="10"/>
      <c r="BX136" s="260"/>
      <c r="BY136" s="10"/>
      <c r="BZ136" s="10"/>
      <c r="CA136" s="10"/>
      <c r="CB136" s="10"/>
      <c r="CC136" s="10"/>
      <c r="CD136" s="260"/>
      <c r="CE136" s="10"/>
      <c r="CF136" s="10"/>
      <c r="CG136" s="10"/>
      <c r="CH136" s="10"/>
      <c r="CI136" s="10"/>
      <c r="CJ136" s="260"/>
      <c r="CK136" s="10"/>
      <c r="CL136" s="10"/>
      <c r="CM136" s="10"/>
      <c r="CN136" s="10"/>
      <c r="CO136" s="10"/>
      <c r="CP136" s="260"/>
      <c r="CQ136" s="10"/>
      <c r="CR136" s="10"/>
      <c r="CS136" s="10"/>
      <c r="CT136" s="10"/>
      <c r="CU136" s="10"/>
      <c r="CV136" s="260"/>
      <c r="CW136" s="10"/>
      <c r="CX136" s="10"/>
      <c r="CY136" s="10"/>
      <c r="CZ136" s="10"/>
      <c r="DA136" s="10"/>
      <c r="DB136" s="260"/>
      <c r="DC136" s="10"/>
      <c r="DD136" s="10"/>
      <c r="DE136" s="10"/>
      <c r="DF136" s="10"/>
      <c r="DG136" s="10"/>
      <c r="DH136" s="260"/>
      <c r="DI136" s="10"/>
      <c r="DJ136" s="10"/>
      <c r="DK136" s="10"/>
      <c r="DL136" s="10"/>
      <c r="DM136" s="10"/>
      <c r="DN136" s="260"/>
      <c r="DO136" s="10"/>
      <c r="DP136" s="10"/>
      <c r="DQ136" s="10"/>
      <c r="DR136" s="10"/>
      <c r="DS136" s="10"/>
      <c r="DT136" s="260"/>
    </row>
    <row r="137" spans="1:124" s="128" customFormat="1" ht="17" x14ac:dyDescent="0.2">
      <c r="C137" s="43" t="s">
        <v>203</v>
      </c>
      <c r="F137" s="22"/>
      <c r="G137" s="22"/>
      <c r="H137" s="22"/>
      <c r="J137" s="261">
        <f>I138/$I$5*'SFR Relationships'!$D$42*$J$4</f>
        <v>0</v>
      </c>
      <c r="L137" s="22"/>
      <c r="M137" s="22"/>
      <c r="N137" s="22"/>
      <c r="P137" s="261">
        <f>O138/$I$5*'SFR Relationships'!$D$42*$J$4</f>
        <v>0</v>
      </c>
      <c r="R137" s="22"/>
      <c r="S137" s="22"/>
      <c r="T137" s="22"/>
      <c r="V137" s="261">
        <f>U138/$I$5*'SFR Relationships'!$D$42*$J$4</f>
        <v>0</v>
      </c>
      <c r="X137" s="22"/>
      <c r="Y137" s="22"/>
      <c r="Z137" s="22"/>
      <c r="AB137" s="261">
        <f>AA138/$I$5*'SFR Relationships'!$D$42*$J$4</f>
        <v>0</v>
      </c>
      <c r="AD137" s="22"/>
      <c r="AE137" s="22"/>
      <c r="AF137" s="22"/>
      <c r="AH137" s="261">
        <f>AG138/$I$5*'SFR Relationships'!$D$42*$J$4</f>
        <v>0</v>
      </c>
      <c r="AJ137" s="22"/>
      <c r="AK137" s="22"/>
      <c r="AL137" s="22"/>
      <c r="AN137" s="261">
        <f>AM138/$I$5*'SFR Relationships'!$D$42*$J$4</f>
        <v>0</v>
      </c>
      <c r="AP137" s="22"/>
      <c r="AQ137" s="22"/>
      <c r="AR137" s="22"/>
      <c r="AT137" s="261">
        <f>AS138/$I$5*'SFR Relationships'!$D$42*$J$4</f>
        <v>0</v>
      </c>
      <c r="AV137" s="22"/>
      <c r="AW137" s="22"/>
      <c r="AX137" s="22"/>
      <c r="AZ137" s="261">
        <f>AY138/$I$5*'SFR Relationships'!$D$42*$J$4</f>
        <v>0</v>
      </c>
      <c r="BB137" s="22"/>
      <c r="BC137" s="22"/>
      <c r="BD137" s="22"/>
      <c r="BF137" s="261">
        <f>BE138/$I$5*'SFR Relationships'!$D$42*$J$4</f>
        <v>0</v>
      </c>
      <c r="BH137" s="22"/>
      <c r="BI137" s="22"/>
      <c r="BJ137" s="22"/>
      <c r="BL137" s="261">
        <f>BK138/$I$5*'SFR Relationships'!$D$42*$J$4</f>
        <v>0</v>
      </c>
      <c r="BN137" s="22"/>
      <c r="BO137" s="22"/>
      <c r="BP137" s="22"/>
      <c r="BR137" s="261">
        <f>BQ138/$I$5*'SFR Relationships'!$D$42*$J$4</f>
        <v>0</v>
      </c>
      <c r="BT137" s="22"/>
      <c r="BU137" s="22"/>
      <c r="BV137" s="22"/>
      <c r="BX137" s="261">
        <f>BW138/$I$5*'SFR Relationships'!$D$42*$J$4</f>
        <v>0</v>
      </c>
      <c r="BZ137" s="22"/>
      <c r="CA137" s="22"/>
      <c r="CB137" s="22"/>
      <c r="CD137" s="261">
        <f>CC138/$I$5*'SFR Relationships'!$D$42*$J$4</f>
        <v>0</v>
      </c>
      <c r="CF137" s="22"/>
      <c r="CG137" s="22"/>
      <c r="CH137" s="22"/>
      <c r="CJ137" s="261">
        <f>CI138/$I$5*'SFR Relationships'!$D$42*$J$4</f>
        <v>0</v>
      </c>
      <c r="CL137" s="22"/>
      <c r="CM137" s="22"/>
      <c r="CN137" s="22"/>
      <c r="CP137" s="261">
        <f>CO138/$I$5*'SFR Relationships'!$D$42*$J$4</f>
        <v>0</v>
      </c>
      <c r="CR137" s="22"/>
      <c r="CS137" s="22"/>
      <c r="CT137" s="22"/>
      <c r="CV137" s="261">
        <f>CU138/$I$5*'SFR Relationships'!$D$42*$J$4</f>
        <v>0</v>
      </c>
      <c r="CX137" s="22"/>
      <c r="CY137" s="22"/>
      <c r="CZ137" s="22"/>
      <c r="DB137" s="261">
        <f>DA138/$I$5*'SFR Relationships'!$D$42*$J$4</f>
        <v>0</v>
      </c>
      <c r="DD137" s="22"/>
      <c r="DE137" s="22"/>
      <c r="DF137" s="22"/>
      <c r="DH137" s="261">
        <f>DG138/$I$5*'SFR Relationships'!$D$42*$J$4</f>
        <v>0</v>
      </c>
      <c r="DJ137" s="22"/>
      <c r="DK137" s="22"/>
      <c r="DL137" s="22"/>
      <c r="DN137" s="261">
        <f>DM138/$I$5*'SFR Relationships'!$D$42*$J$4</f>
        <v>0</v>
      </c>
      <c r="DP137" s="22"/>
      <c r="DQ137" s="22"/>
      <c r="DR137" s="22"/>
      <c r="DT137" s="261">
        <f>DS138/$I$5*'SFR Relationships'!$D$42*$J$4</f>
        <v>0</v>
      </c>
    </row>
    <row r="138" spans="1:124" s="6" customFormat="1" x14ac:dyDescent="0.2">
      <c r="A138" s="241"/>
      <c r="B138" s="147">
        <v>20</v>
      </c>
      <c r="C138" s="241" t="s">
        <v>204</v>
      </c>
      <c r="D138" s="366"/>
      <c r="E138" s="366"/>
      <c r="F138" s="23">
        <f>SUM(F139:F145)</f>
        <v>-94691692.618111804</v>
      </c>
      <c r="G138" s="23">
        <f>SUM(G139:G145)</f>
        <v>0</v>
      </c>
      <c r="H138" s="23">
        <f>SUM(H139:H145)</f>
        <v>0</v>
      </c>
      <c r="I138" s="384">
        <f>SUM(I139:I145)</f>
        <v>0</v>
      </c>
      <c r="J138" s="385">
        <f>SUM(J139:J145)</f>
        <v>-94691692.618111804</v>
      </c>
      <c r="K138" s="366"/>
      <c r="L138" s="23">
        <f>SUM(L139:L145)</f>
        <v>-94691692.618111804</v>
      </c>
      <c r="M138" s="23">
        <f>SUM(M139:M145)</f>
        <v>0</v>
      </c>
      <c r="N138" s="23">
        <f>SUM(N139:N145)</f>
        <v>0</v>
      </c>
      <c r="O138" s="384">
        <f>SUM(O139:O145)</f>
        <v>0</v>
      </c>
      <c r="P138" s="385">
        <f>SUM(P139:P145)</f>
        <v>-94691692.618111804</v>
      </c>
      <c r="Q138" s="366"/>
      <c r="R138" s="23">
        <f>SUM(R139:R145)</f>
        <v>-94691692.618111804</v>
      </c>
      <c r="S138" s="23">
        <f>SUM(S139:S145)</f>
        <v>0</v>
      </c>
      <c r="T138" s="23">
        <f>SUM(T139:T145)</f>
        <v>0</v>
      </c>
      <c r="U138" s="384">
        <f>SUM(U139:U145)</f>
        <v>0</v>
      </c>
      <c r="V138" s="385">
        <f>SUM(V139:V145)</f>
        <v>-94691692.618111804</v>
      </c>
      <c r="W138" s="366"/>
      <c r="X138" s="23">
        <f>SUM(X139:X145)</f>
        <v>-94691692.618111804</v>
      </c>
      <c r="Y138" s="23">
        <f>SUM(Y139:Y145)</f>
        <v>0</v>
      </c>
      <c r="Z138" s="23">
        <f>SUM(Z139:Z145)</f>
        <v>0</v>
      </c>
      <c r="AA138" s="384">
        <f>SUM(AA139:AA145)</f>
        <v>0</v>
      </c>
      <c r="AB138" s="385">
        <f>SUM(AB139:AB145)</f>
        <v>-94691692.618111804</v>
      </c>
      <c r="AC138" s="366"/>
      <c r="AD138" s="23">
        <f>SUM(AD139:AD145)</f>
        <v>-94691692.618111804</v>
      </c>
      <c r="AE138" s="23">
        <f>SUM(AE139:AE145)</f>
        <v>0</v>
      </c>
      <c r="AF138" s="23">
        <f>SUM(AF139:AF145)</f>
        <v>0</v>
      </c>
      <c r="AG138" s="384">
        <f>SUM(AG139:AG145)</f>
        <v>0</v>
      </c>
      <c r="AH138" s="385">
        <f>SUM(AH139:AH145)</f>
        <v>-94691692.618111804</v>
      </c>
      <c r="AI138" s="366"/>
      <c r="AJ138" s="23">
        <f>SUM(AJ139:AJ145)</f>
        <v>-94691692.618111804</v>
      </c>
      <c r="AK138" s="23">
        <f>SUM(AK139:AK145)</f>
        <v>0</v>
      </c>
      <c r="AL138" s="23">
        <f>SUM(AL139:AL145)</f>
        <v>0</v>
      </c>
      <c r="AM138" s="384">
        <f>SUM(AM139:AM145)</f>
        <v>0</v>
      </c>
      <c r="AN138" s="385">
        <f>SUM(AN139:AN145)</f>
        <v>-94691692.618111804</v>
      </c>
      <c r="AO138" s="366"/>
      <c r="AP138" s="23">
        <f>SUM(AP139:AP145)</f>
        <v>-94691692.618111804</v>
      </c>
      <c r="AQ138" s="23">
        <f>SUM(AQ139:AQ145)</f>
        <v>0</v>
      </c>
      <c r="AR138" s="23">
        <f>SUM(AR139:AR145)</f>
        <v>0</v>
      </c>
      <c r="AS138" s="384">
        <f>SUM(AS139:AS145)</f>
        <v>0</v>
      </c>
      <c r="AT138" s="385">
        <f>SUM(AT139:AT145)</f>
        <v>-94691692.618111804</v>
      </c>
      <c r="AU138" s="366"/>
      <c r="AV138" s="23">
        <f>SUM(AV139:AV145)</f>
        <v>-94691692.618111804</v>
      </c>
      <c r="AW138" s="23">
        <f>SUM(AW139:AW145)</f>
        <v>0</v>
      </c>
      <c r="AX138" s="23">
        <f>SUM(AX139:AX145)</f>
        <v>0</v>
      </c>
      <c r="AY138" s="384">
        <f>SUM(AY139:AY145)</f>
        <v>0</v>
      </c>
      <c r="AZ138" s="385">
        <f>SUM(AZ139:AZ145)</f>
        <v>-94691692.618111804</v>
      </c>
      <c r="BA138" s="366"/>
      <c r="BB138" s="23">
        <f>SUM(BB139:BB145)</f>
        <v>-94691692.618111804</v>
      </c>
      <c r="BC138" s="23">
        <f>SUM(BC139:BC145)</f>
        <v>0</v>
      </c>
      <c r="BD138" s="23">
        <f>SUM(BD139:BD145)</f>
        <v>0</v>
      </c>
      <c r="BE138" s="384">
        <f>SUM(BE139:BE145)</f>
        <v>0</v>
      </c>
      <c r="BF138" s="385">
        <f>SUM(BF139:BF145)</f>
        <v>-94691692.618111804</v>
      </c>
      <c r="BG138" s="366"/>
      <c r="BH138" s="23">
        <f>SUM(BH139:BH145)</f>
        <v>-94691692.618111804</v>
      </c>
      <c r="BI138" s="23">
        <f>SUM(BI139:BI145)</f>
        <v>0</v>
      </c>
      <c r="BJ138" s="23">
        <f>SUM(BJ139:BJ145)</f>
        <v>0</v>
      </c>
      <c r="BK138" s="384">
        <f>SUM(BK139:BK145)</f>
        <v>0</v>
      </c>
      <c r="BL138" s="385">
        <f>SUM(BL139:BL145)</f>
        <v>-94691692.618111804</v>
      </c>
      <c r="BM138" s="366"/>
      <c r="BN138" s="23">
        <f>SUM(BN139:BN145)</f>
        <v>-94691692.618111804</v>
      </c>
      <c r="BO138" s="23">
        <f>SUM(BO139:BO145)</f>
        <v>0</v>
      </c>
      <c r="BP138" s="23">
        <f>SUM(BP139:BP145)</f>
        <v>0</v>
      </c>
      <c r="BQ138" s="384">
        <f>SUM(BQ139:BQ145)</f>
        <v>0</v>
      </c>
      <c r="BR138" s="385">
        <f>SUM(BR139:BR145)</f>
        <v>-94691692.618111804</v>
      </c>
      <c r="BS138" s="366"/>
      <c r="BT138" s="23">
        <f>SUM(BT139:BT145)</f>
        <v>-94691692.618111804</v>
      </c>
      <c r="BU138" s="23">
        <f>SUM(BU139:BU145)</f>
        <v>0</v>
      </c>
      <c r="BV138" s="23">
        <f>SUM(BV139:BV145)</f>
        <v>0</v>
      </c>
      <c r="BW138" s="384">
        <f>SUM(BW139:BW145)</f>
        <v>0</v>
      </c>
      <c r="BX138" s="385">
        <f>SUM(BX139:BX145)</f>
        <v>-94691692.618111804</v>
      </c>
      <c r="BY138" s="366"/>
      <c r="BZ138" s="23">
        <f>SUM(BZ139:BZ145)</f>
        <v>-94691692.618111804</v>
      </c>
      <c r="CA138" s="23">
        <f>SUM(CA139:CA145)</f>
        <v>0</v>
      </c>
      <c r="CB138" s="23">
        <f>SUM(CB139:CB145)</f>
        <v>0</v>
      </c>
      <c r="CC138" s="384">
        <f>SUM(CC139:CC145)</f>
        <v>0</v>
      </c>
      <c r="CD138" s="385">
        <f>SUM(CD139:CD145)</f>
        <v>-94691692.618111804</v>
      </c>
      <c r="CE138" s="366"/>
      <c r="CF138" s="23">
        <f>SUM(CF139:CF145)</f>
        <v>-94691692.618111804</v>
      </c>
      <c r="CG138" s="23">
        <f>SUM(CG139:CG145)</f>
        <v>0</v>
      </c>
      <c r="CH138" s="23">
        <f>SUM(CH139:CH145)</f>
        <v>0</v>
      </c>
      <c r="CI138" s="384">
        <f>SUM(CI139:CI145)</f>
        <v>0</v>
      </c>
      <c r="CJ138" s="385">
        <f>SUM(CJ139:CJ145)</f>
        <v>-94691692.618111804</v>
      </c>
      <c r="CK138" s="366"/>
      <c r="CL138" s="23">
        <f>SUM(CL139:CL145)</f>
        <v>-94691692.618111804</v>
      </c>
      <c r="CM138" s="23">
        <f>SUM(CM139:CM145)</f>
        <v>0</v>
      </c>
      <c r="CN138" s="23">
        <f>SUM(CN139:CN145)</f>
        <v>0</v>
      </c>
      <c r="CO138" s="384">
        <f>SUM(CO139:CO145)</f>
        <v>0</v>
      </c>
      <c r="CP138" s="385">
        <f>SUM(CP139:CP145)</f>
        <v>-94691692.618111804</v>
      </c>
      <c r="CQ138" s="366"/>
      <c r="CR138" s="23">
        <f>SUM(CR139:CR145)</f>
        <v>-94691692.618111804</v>
      </c>
      <c r="CS138" s="23">
        <f>SUM(CS139:CS145)</f>
        <v>0</v>
      </c>
      <c r="CT138" s="23">
        <f>SUM(CT139:CT145)</f>
        <v>0</v>
      </c>
      <c r="CU138" s="384">
        <f>SUM(CU139:CU145)</f>
        <v>0</v>
      </c>
      <c r="CV138" s="385">
        <f>SUM(CV139:CV145)</f>
        <v>-94691692.618111804</v>
      </c>
      <c r="CW138" s="366"/>
      <c r="CX138" s="23">
        <f>SUM(CX139:CX145)</f>
        <v>-94691692.618111804</v>
      </c>
      <c r="CY138" s="23">
        <f>SUM(CY139:CY145)</f>
        <v>0</v>
      </c>
      <c r="CZ138" s="23">
        <f>SUM(CZ139:CZ145)</f>
        <v>0</v>
      </c>
      <c r="DA138" s="384">
        <f>SUM(DA139:DA145)</f>
        <v>0</v>
      </c>
      <c r="DB138" s="385">
        <f>SUM(DB139:DB145)</f>
        <v>-94691692.618111804</v>
      </c>
      <c r="DC138" s="366"/>
      <c r="DD138" s="23">
        <f>SUM(DD139:DD145)</f>
        <v>-94691692.618111804</v>
      </c>
      <c r="DE138" s="23">
        <f>SUM(DE139:DE145)</f>
        <v>0</v>
      </c>
      <c r="DF138" s="23">
        <f>SUM(DF139:DF145)</f>
        <v>0</v>
      </c>
      <c r="DG138" s="384">
        <f>SUM(DG139:DG145)</f>
        <v>0</v>
      </c>
      <c r="DH138" s="385">
        <f>SUM(DH139:DH145)</f>
        <v>-94691692.618111804</v>
      </c>
      <c r="DI138" s="366"/>
      <c r="DJ138" s="23">
        <f>SUM(DJ139:DJ145)</f>
        <v>-94691692.618111804</v>
      </c>
      <c r="DK138" s="23">
        <f>SUM(DK139:DK145)</f>
        <v>0</v>
      </c>
      <c r="DL138" s="23">
        <f>SUM(DL139:DL145)</f>
        <v>0</v>
      </c>
      <c r="DM138" s="384">
        <f>SUM(DM139:DM145)</f>
        <v>0</v>
      </c>
      <c r="DN138" s="385">
        <f>SUM(DN139:DN145)</f>
        <v>-94691692.618111804</v>
      </c>
      <c r="DO138" s="366"/>
      <c r="DP138" s="23">
        <f>SUM(DP139:DP145)</f>
        <v>-94691692.618111804</v>
      </c>
      <c r="DQ138" s="23">
        <f>SUM(DQ139:DQ145)</f>
        <v>0</v>
      </c>
      <c r="DR138" s="23">
        <f>SUM(DR139:DR145)</f>
        <v>0</v>
      </c>
      <c r="DS138" s="384">
        <f>SUM(DS139:DS145)</f>
        <v>0</v>
      </c>
      <c r="DT138" s="385">
        <f>SUM(DT139:DT145)</f>
        <v>-94691692.618111804</v>
      </c>
    </row>
    <row r="139" spans="1:124" s="6" customFormat="1" x14ac:dyDescent="0.2">
      <c r="B139" s="6">
        <v>21</v>
      </c>
      <c r="C139" s="6" t="s">
        <v>205</v>
      </c>
      <c r="D139" s="38"/>
      <c r="E139" s="386"/>
      <c r="F139" s="25">
        <v>0</v>
      </c>
      <c r="G139" s="25">
        <v>0</v>
      </c>
      <c r="H139" s="25">
        <v>0</v>
      </c>
      <c r="I139" s="48">
        <v>0</v>
      </c>
      <c r="J139" s="11">
        <f t="shared" ref="J139:J145" si="219">SUM(F139:H139)</f>
        <v>0</v>
      </c>
      <c r="K139" s="386"/>
      <c r="L139" s="25">
        <v>0</v>
      </c>
      <c r="M139" s="25">
        <v>0</v>
      </c>
      <c r="N139" s="25">
        <v>0</v>
      </c>
      <c r="O139" s="48">
        <v>0</v>
      </c>
      <c r="P139" s="11">
        <f t="shared" ref="P139:P145" si="220">SUM(L139:N139)</f>
        <v>0</v>
      </c>
      <c r="Q139" s="386"/>
      <c r="R139" s="25">
        <v>0</v>
      </c>
      <c r="S139" s="25">
        <v>0</v>
      </c>
      <c r="T139" s="25">
        <v>0</v>
      </c>
      <c r="U139" s="48">
        <v>0</v>
      </c>
      <c r="V139" s="11">
        <f t="shared" ref="V139:V145" si="221">SUM(R139:T139)</f>
        <v>0</v>
      </c>
      <c r="W139" s="386"/>
      <c r="X139" s="25">
        <v>0</v>
      </c>
      <c r="Y139" s="25">
        <v>0</v>
      </c>
      <c r="Z139" s="25">
        <v>0</v>
      </c>
      <c r="AA139" s="48">
        <v>0</v>
      </c>
      <c r="AB139" s="11">
        <f t="shared" ref="AB139:AB145" si="222">SUM(X139:Z139)</f>
        <v>0</v>
      </c>
      <c r="AC139" s="386"/>
      <c r="AD139" s="25">
        <v>0</v>
      </c>
      <c r="AE139" s="25">
        <v>0</v>
      </c>
      <c r="AF139" s="25">
        <v>0</v>
      </c>
      <c r="AG139" s="48">
        <v>0</v>
      </c>
      <c r="AH139" s="11">
        <f t="shared" ref="AH139:AH145" si="223">SUM(AD139:AF139)</f>
        <v>0</v>
      </c>
      <c r="AI139" s="386"/>
      <c r="AJ139" s="25">
        <v>0</v>
      </c>
      <c r="AK139" s="25">
        <v>0</v>
      </c>
      <c r="AL139" s="25">
        <v>0</v>
      </c>
      <c r="AM139" s="48">
        <v>0</v>
      </c>
      <c r="AN139" s="11">
        <f t="shared" ref="AN139:AN145" si="224">SUM(AJ139:AL139)</f>
        <v>0</v>
      </c>
      <c r="AO139" s="386"/>
      <c r="AP139" s="25">
        <v>0</v>
      </c>
      <c r="AQ139" s="25">
        <v>0</v>
      </c>
      <c r="AR139" s="25">
        <v>0</v>
      </c>
      <c r="AS139" s="48">
        <v>0</v>
      </c>
      <c r="AT139" s="11">
        <f t="shared" ref="AT139:AT145" si="225">SUM(AP139:AR139)</f>
        <v>0</v>
      </c>
      <c r="AU139" s="386"/>
      <c r="AV139" s="25">
        <v>0</v>
      </c>
      <c r="AW139" s="25">
        <v>0</v>
      </c>
      <c r="AX139" s="25">
        <v>0</v>
      </c>
      <c r="AY139" s="48">
        <v>0</v>
      </c>
      <c r="AZ139" s="11">
        <f t="shared" ref="AZ139:AZ145" si="226">SUM(AV139:AX139)</f>
        <v>0</v>
      </c>
      <c r="BA139" s="386"/>
      <c r="BB139" s="25">
        <v>0</v>
      </c>
      <c r="BC139" s="25">
        <v>0</v>
      </c>
      <c r="BD139" s="25">
        <v>0</v>
      </c>
      <c r="BE139" s="48">
        <v>0</v>
      </c>
      <c r="BF139" s="11">
        <f t="shared" ref="BF139:BF145" si="227">SUM(BB139:BD139)</f>
        <v>0</v>
      </c>
      <c r="BG139" s="386"/>
      <c r="BH139" s="25">
        <v>0</v>
      </c>
      <c r="BI139" s="25">
        <v>0</v>
      </c>
      <c r="BJ139" s="25">
        <v>0</v>
      </c>
      <c r="BK139" s="48">
        <v>0</v>
      </c>
      <c r="BL139" s="11">
        <f t="shared" ref="BL139:BL145" si="228">SUM(BH139:BJ139)</f>
        <v>0</v>
      </c>
      <c r="BM139" s="386"/>
      <c r="BN139" s="25">
        <v>0</v>
      </c>
      <c r="BO139" s="25">
        <v>0</v>
      </c>
      <c r="BP139" s="25">
        <v>0</v>
      </c>
      <c r="BQ139" s="48">
        <v>0</v>
      </c>
      <c r="BR139" s="11">
        <f t="shared" ref="BR139:BR145" si="229">SUM(BN139:BP139)</f>
        <v>0</v>
      </c>
      <c r="BS139" s="386"/>
      <c r="BT139" s="25">
        <v>0</v>
      </c>
      <c r="BU139" s="25">
        <v>0</v>
      </c>
      <c r="BV139" s="25">
        <v>0</v>
      </c>
      <c r="BW139" s="48">
        <v>0</v>
      </c>
      <c r="BX139" s="11">
        <f t="shared" ref="BX139:BX145" si="230">SUM(BT139:BV139)</f>
        <v>0</v>
      </c>
      <c r="BY139" s="386"/>
      <c r="BZ139" s="25">
        <v>0</v>
      </c>
      <c r="CA139" s="25">
        <v>0</v>
      </c>
      <c r="CB139" s="25">
        <v>0</v>
      </c>
      <c r="CC139" s="48">
        <v>0</v>
      </c>
      <c r="CD139" s="11">
        <f t="shared" ref="CD139:CD145" si="231">SUM(BZ139:CB139)</f>
        <v>0</v>
      </c>
      <c r="CE139" s="386"/>
      <c r="CF139" s="25">
        <v>0</v>
      </c>
      <c r="CG139" s="25">
        <v>0</v>
      </c>
      <c r="CH139" s="25">
        <v>0</v>
      </c>
      <c r="CI139" s="48">
        <v>0</v>
      </c>
      <c r="CJ139" s="11">
        <f t="shared" ref="CJ139:CJ145" si="232">SUM(CF139:CH139)</f>
        <v>0</v>
      </c>
      <c r="CK139" s="386"/>
      <c r="CL139" s="25">
        <v>0</v>
      </c>
      <c r="CM139" s="25">
        <v>0</v>
      </c>
      <c r="CN139" s="25">
        <v>0</v>
      </c>
      <c r="CO139" s="48">
        <v>0</v>
      </c>
      <c r="CP139" s="11">
        <f t="shared" ref="CP139:CP145" si="233">SUM(CL139:CN139)</f>
        <v>0</v>
      </c>
      <c r="CQ139" s="386"/>
      <c r="CR139" s="25">
        <v>0</v>
      </c>
      <c r="CS139" s="25">
        <v>0</v>
      </c>
      <c r="CT139" s="25">
        <v>0</v>
      </c>
      <c r="CU139" s="48">
        <v>0</v>
      </c>
      <c r="CV139" s="11">
        <f t="shared" ref="CV139:CV145" si="234">SUM(CR139:CT139)</f>
        <v>0</v>
      </c>
      <c r="CW139" s="386"/>
      <c r="CX139" s="25">
        <v>0</v>
      </c>
      <c r="CY139" s="25">
        <v>0</v>
      </c>
      <c r="CZ139" s="25">
        <v>0</v>
      </c>
      <c r="DA139" s="48">
        <v>0</v>
      </c>
      <c r="DB139" s="11">
        <f t="shared" ref="DB139:DB145" si="235">SUM(CX139:CZ139)</f>
        <v>0</v>
      </c>
      <c r="DC139" s="386"/>
      <c r="DD139" s="25">
        <v>0</v>
      </c>
      <c r="DE139" s="25">
        <v>0</v>
      </c>
      <c r="DF139" s="25">
        <v>0</v>
      </c>
      <c r="DG139" s="48">
        <v>0</v>
      </c>
      <c r="DH139" s="11">
        <f t="shared" ref="DH139:DH145" si="236">SUM(DD139:DF139)</f>
        <v>0</v>
      </c>
      <c r="DI139" s="386"/>
      <c r="DJ139" s="25">
        <v>0</v>
      </c>
      <c r="DK139" s="25">
        <v>0</v>
      </c>
      <c r="DL139" s="25">
        <v>0</v>
      </c>
      <c r="DM139" s="48">
        <v>0</v>
      </c>
      <c r="DN139" s="11">
        <f t="shared" ref="DN139:DN145" si="237">SUM(DJ139:DL139)</f>
        <v>0</v>
      </c>
      <c r="DO139" s="386"/>
      <c r="DP139" s="25">
        <v>0</v>
      </c>
      <c r="DQ139" s="25">
        <v>0</v>
      </c>
      <c r="DR139" s="25">
        <v>0</v>
      </c>
      <c r="DS139" s="48">
        <v>0</v>
      </c>
      <c r="DT139" s="11">
        <f t="shared" ref="DT139:DT145" si="238">SUM(DP139:DR139)</f>
        <v>0</v>
      </c>
    </row>
    <row r="140" spans="1:124" s="6" customFormat="1" x14ac:dyDescent="0.2">
      <c r="B140" s="6">
        <v>22</v>
      </c>
      <c r="C140" s="6" t="s">
        <v>206</v>
      </c>
      <c r="D140" s="38"/>
      <c r="E140" s="386"/>
      <c r="F140" s="25">
        <f>-(1-'SFR Levers &amp; Variables '!D$27)*(F121-'SFR NOAK calcs'!$B$8)</f>
        <v>-113088004.18523693</v>
      </c>
      <c r="G140" s="25">
        <v>0</v>
      </c>
      <c r="H140" s="25">
        <v>0</v>
      </c>
      <c r="I140" s="48">
        <v>0</v>
      </c>
      <c r="J140" s="11">
        <f t="shared" si="219"/>
        <v>-113088004.18523693</v>
      </c>
      <c r="K140" s="386"/>
      <c r="L140" s="25">
        <f>-(1-'SFR Levers &amp; Variables '!J$27)*(L121-'SFR NOAK calcs'!$B$8)</f>
        <v>-113088004.18523693</v>
      </c>
      <c r="M140" s="25">
        <v>0</v>
      </c>
      <c r="N140" s="25">
        <v>0</v>
      </c>
      <c r="O140" s="48">
        <v>0</v>
      </c>
      <c r="P140" s="11">
        <f t="shared" si="220"/>
        <v>-113088004.18523693</v>
      </c>
      <c r="Q140" s="386"/>
      <c r="R140" s="25">
        <f>-(1-'SFR Levers &amp; Variables '!P$27)*(R121-'SFR NOAK calcs'!$B$8)</f>
        <v>-113088004.18523693</v>
      </c>
      <c r="S140" s="25">
        <v>0</v>
      </c>
      <c r="T140" s="25">
        <v>0</v>
      </c>
      <c r="U140" s="48">
        <v>0</v>
      </c>
      <c r="V140" s="11">
        <f t="shared" si="221"/>
        <v>-113088004.18523693</v>
      </c>
      <c r="W140" s="386"/>
      <c r="X140" s="25">
        <f>-(1-'SFR Levers &amp; Variables '!V$27)*(X121-'SFR NOAK calcs'!$B$8)</f>
        <v>-113088004.18523693</v>
      </c>
      <c r="Y140" s="25">
        <v>0</v>
      </c>
      <c r="Z140" s="25">
        <v>0</v>
      </c>
      <c r="AA140" s="48">
        <v>0</v>
      </c>
      <c r="AB140" s="11">
        <f t="shared" si="222"/>
        <v>-113088004.18523693</v>
      </c>
      <c r="AC140" s="386"/>
      <c r="AD140" s="25">
        <f>-(1-'SFR Levers &amp; Variables '!AB$27)*(AD121-'SFR NOAK calcs'!$B$8)</f>
        <v>-113088004.18523693</v>
      </c>
      <c r="AE140" s="25">
        <v>0</v>
      </c>
      <c r="AF140" s="25">
        <v>0</v>
      </c>
      <c r="AG140" s="48">
        <v>0</v>
      </c>
      <c r="AH140" s="11">
        <f t="shared" si="223"/>
        <v>-113088004.18523693</v>
      </c>
      <c r="AI140" s="386"/>
      <c r="AJ140" s="25">
        <f>-(1-'SFR Levers &amp; Variables '!AH$27)*(AJ121-'SFR NOAK calcs'!$B$8)</f>
        <v>-113088004.18523693</v>
      </c>
      <c r="AK140" s="25">
        <v>0</v>
      </c>
      <c r="AL140" s="25">
        <v>0</v>
      </c>
      <c r="AM140" s="48">
        <v>0</v>
      </c>
      <c r="AN140" s="11">
        <f t="shared" si="224"/>
        <v>-113088004.18523693</v>
      </c>
      <c r="AO140" s="386"/>
      <c r="AP140" s="25">
        <f>-(1-'SFR Levers &amp; Variables '!AN$27)*(AP121-'SFR NOAK calcs'!$B$8)</f>
        <v>-113088004.18523693</v>
      </c>
      <c r="AQ140" s="25">
        <v>0</v>
      </c>
      <c r="AR140" s="25">
        <v>0</v>
      </c>
      <c r="AS140" s="48">
        <v>0</v>
      </c>
      <c r="AT140" s="11">
        <f t="shared" si="225"/>
        <v>-113088004.18523693</v>
      </c>
      <c r="AU140" s="386"/>
      <c r="AV140" s="25">
        <f>-(1-'SFR Levers &amp; Variables '!AT$27)*(AV121-'SFR NOAK calcs'!$B$8)</f>
        <v>-113088004.18523693</v>
      </c>
      <c r="AW140" s="25">
        <v>0</v>
      </c>
      <c r="AX140" s="25">
        <v>0</v>
      </c>
      <c r="AY140" s="48">
        <v>0</v>
      </c>
      <c r="AZ140" s="11">
        <f t="shared" si="226"/>
        <v>-113088004.18523693</v>
      </c>
      <c r="BA140" s="386"/>
      <c r="BB140" s="25">
        <f>-(1-'SFR Levers &amp; Variables '!AZ$27)*(BB121-'SFR NOAK calcs'!$B$8)</f>
        <v>-113088004.18523693</v>
      </c>
      <c r="BC140" s="25">
        <v>0</v>
      </c>
      <c r="BD140" s="25">
        <v>0</v>
      </c>
      <c r="BE140" s="48">
        <v>0</v>
      </c>
      <c r="BF140" s="11">
        <f t="shared" si="227"/>
        <v>-113088004.18523693</v>
      </c>
      <c r="BG140" s="386"/>
      <c r="BH140" s="25">
        <f>-(1-'SFR Levers &amp; Variables '!BF$27)*(BH121-'SFR NOAK calcs'!$B$8)</f>
        <v>-113088004.18523693</v>
      </c>
      <c r="BI140" s="25">
        <v>0</v>
      </c>
      <c r="BJ140" s="25">
        <v>0</v>
      </c>
      <c r="BK140" s="48">
        <v>0</v>
      </c>
      <c r="BL140" s="11">
        <f t="shared" si="228"/>
        <v>-113088004.18523693</v>
      </c>
      <c r="BM140" s="386"/>
      <c r="BN140" s="25">
        <f>-(1-'SFR Levers &amp; Variables '!BL$27)*(BN121-'SFR NOAK calcs'!$B$8)</f>
        <v>-113088004.18523693</v>
      </c>
      <c r="BO140" s="25">
        <v>0</v>
      </c>
      <c r="BP140" s="25">
        <v>0</v>
      </c>
      <c r="BQ140" s="48">
        <v>0</v>
      </c>
      <c r="BR140" s="11">
        <f t="shared" si="229"/>
        <v>-113088004.18523693</v>
      </c>
      <c r="BS140" s="386"/>
      <c r="BT140" s="25">
        <f>-(1-'SFR Levers &amp; Variables '!BR$27)*(BT121-'SFR NOAK calcs'!$B$8)</f>
        <v>-113088004.18523693</v>
      </c>
      <c r="BU140" s="25">
        <v>0</v>
      </c>
      <c r="BV140" s="25">
        <v>0</v>
      </c>
      <c r="BW140" s="48">
        <v>0</v>
      </c>
      <c r="BX140" s="11">
        <f t="shared" si="230"/>
        <v>-113088004.18523693</v>
      </c>
      <c r="BY140" s="386"/>
      <c r="BZ140" s="25">
        <f>-(1-'SFR Levers &amp; Variables '!BX$27)*(BZ121-'SFR NOAK calcs'!$B$8)</f>
        <v>-113088004.18523693</v>
      </c>
      <c r="CA140" s="25">
        <v>0</v>
      </c>
      <c r="CB140" s="25">
        <v>0</v>
      </c>
      <c r="CC140" s="48">
        <v>0</v>
      </c>
      <c r="CD140" s="11">
        <f t="shared" si="231"/>
        <v>-113088004.18523693</v>
      </c>
      <c r="CE140" s="386"/>
      <c r="CF140" s="25">
        <f>-(1-'SFR Levers &amp; Variables '!CD$27)*(CF121-'SFR NOAK calcs'!$B$8)</f>
        <v>-113088004.18523693</v>
      </c>
      <c r="CG140" s="25">
        <v>0</v>
      </c>
      <c r="CH140" s="25">
        <v>0</v>
      </c>
      <c r="CI140" s="48">
        <v>0</v>
      </c>
      <c r="CJ140" s="11">
        <f t="shared" si="232"/>
        <v>-113088004.18523693</v>
      </c>
      <c r="CK140" s="386"/>
      <c r="CL140" s="25">
        <f>-(1-'SFR Levers &amp; Variables '!CJ$27)*(CL121-'SFR NOAK calcs'!$B$8)</f>
        <v>-113088004.18523693</v>
      </c>
      <c r="CM140" s="25">
        <v>0</v>
      </c>
      <c r="CN140" s="25">
        <v>0</v>
      </c>
      <c r="CO140" s="48">
        <v>0</v>
      </c>
      <c r="CP140" s="11">
        <f t="shared" si="233"/>
        <v>-113088004.18523693</v>
      </c>
      <c r="CQ140" s="386"/>
      <c r="CR140" s="25">
        <f>-(1-'SFR Levers &amp; Variables '!CP$27)*(CR121-'SFR NOAK calcs'!$B$8)</f>
        <v>-113088004.18523693</v>
      </c>
      <c r="CS140" s="25">
        <v>0</v>
      </c>
      <c r="CT140" s="25">
        <v>0</v>
      </c>
      <c r="CU140" s="48">
        <v>0</v>
      </c>
      <c r="CV140" s="11">
        <f t="shared" si="234"/>
        <v>-113088004.18523693</v>
      </c>
      <c r="CW140" s="386"/>
      <c r="CX140" s="25">
        <f>-(1-'SFR Levers &amp; Variables '!CV$27)*(CX121-'SFR NOAK calcs'!$B$8)</f>
        <v>-113088004.18523693</v>
      </c>
      <c r="CY140" s="25">
        <v>0</v>
      </c>
      <c r="CZ140" s="25">
        <v>0</v>
      </c>
      <c r="DA140" s="48">
        <v>0</v>
      </c>
      <c r="DB140" s="11">
        <f t="shared" si="235"/>
        <v>-113088004.18523693</v>
      </c>
      <c r="DC140" s="386"/>
      <c r="DD140" s="25">
        <f>-(1-'SFR Levers &amp; Variables '!DB$27)*(DD121-'SFR NOAK calcs'!$B$8)</f>
        <v>-113088004.18523693</v>
      </c>
      <c r="DE140" s="25">
        <v>0</v>
      </c>
      <c r="DF140" s="25">
        <v>0</v>
      </c>
      <c r="DG140" s="48">
        <v>0</v>
      </c>
      <c r="DH140" s="11">
        <f t="shared" si="236"/>
        <v>-113088004.18523693</v>
      </c>
      <c r="DI140" s="386"/>
      <c r="DJ140" s="25">
        <f>-(1-'SFR Levers &amp; Variables '!DH$27)*(DJ121-'SFR NOAK calcs'!$B$8)</f>
        <v>-113088004.18523693</v>
      </c>
      <c r="DK140" s="25">
        <v>0</v>
      </c>
      <c r="DL140" s="25">
        <v>0</v>
      </c>
      <c r="DM140" s="48">
        <v>0</v>
      </c>
      <c r="DN140" s="11">
        <f t="shared" si="237"/>
        <v>-113088004.18523693</v>
      </c>
      <c r="DO140" s="386"/>
      <c r="DP140" s="25">
        <f>-(1-'SFR Levers &amp; Variables '!DN$27)*(DP121-'SFR NOAK calcs'!$B$8)</f>
        <v>-113088004.18523693</v>
      </c>
      <c r="DQ140" s="25">
        <v>0</v>
      </c>
      <c r="DR140" s="25">
        <v>0</v>
      </c>
      <c r="DS140" s="48">
        <v>0</v>
      </c>
      <c r="DT140" s="11">
        <f t="shared" si="238"/>
        <v>-113088004.18523693</v>
      </c>
    </row>
    <row r="141" spans="1:124" s="6" customFormat="1" x14ac:dyDescent="0.2">
      <c r="B141" s="6">
        <v>232.1</v>
      </c>
      <c r="C141" s="6" t="s">
        <v>207</v>
      </c>
      <c r="D141" s="38"/>
      <c r="E141" s="386"/>
      <c r="F141" s="25">
        <f>-(1-'SFR Levers &amp; Variables '!D$28)*(F122-'SFR NOAK calcs'!$C$8)</f>
        <v>18396311.56712513</v>
      </c>
      <c r="G141" s="25">
        <v>0</v>
      </c>
      <c r="H141" s="25">
        <v>0</v>
      </c>
      <c r="I141" s="48">
        <v>0</v>
      </c>
      <c r="J141" s="11">
        <f t="shared" si="219"/>
        <v>18396311.56712513</v>
      </c>
      <c r="K141" s="386"/>
      <c r="L141" s="25">
        <f>-(1-'SFR Levers &amp; Variables '!J$28)*(L122-'SFR NOAK calcs'!$C$8)</f>
        <v>18396311.56712513</v>
      </c>
      <c r="M141" s="25">
        <v>0</v>
      </c>
      <c r="N141" s="25">
        <v>0</v>
      </c>
      <c r="O141" s="48">
        <v>0</v>
      </c>
      <c r="P141" s="11">
        <f t="shared" si="220"/>
        <v>18396311.56712513</v>
      </c>
      <c r="Q141" s="386"/>
      <c r="R141" s="25">
        <f>-(1-'SFR Levers &amp; Variables '!P$28)*(R122-'SFR NOAK calcs'!$C$8)</f>
        <v>18396311.56712513</v>
      </c>
      <c r="S141" s="25">
        <v>0</v>
      </c>
      <c r="T141" s="25">
        <v>0</v>
      </c>
      <c r="U141" s="48">
        <v>0</v>
      </c>
      <c r="V141" s="11">
        <f t="shared" si="221"/>
        <v>18396311.56712513</v>
      </c>
      <c r="W141" s="386"/>
      <c r="X141" s="25">
        <f>-(1-'SFR Levers &amp; Variables '!V$28)*(X122-'SFR NOAK calcs'!$C$8)</f>
        <v>18396311.56712513</v>
      </c>
      <c r="Y141" s="25">
        <v>0</v>
      </c>
      <c r="Z141" s="25">
        <v>0</v>
      </c>
      <c r="AA141" s="48">
        <v>0</v>
      </c>
      <c r="AB141" s="11">
        <f t="shared" si="222"/>
        <v>18396311.56712513</v>
      </c>
      <c r="AC141" s="386"/>
      <c r="AD141" s="25">
        <f>-(1-'SFR Levers &amp; Variables '!AB$28)*(AD122-'SFR NOAK calcs'!$C$8)</f>
        <v>18396311.56712513</v>
      </c>
      <c r="AE141" s="25">
        <v>0</v>
      </c>
      <c r="AF141" s="25">
        <v>0</v>
      </c>
      <c r="AG141" s="48">
        <v>0</v>
      </c>
      <c r="AH141" s="11">
        <f t="shared" si="223"/>
        <v>18396311.56712513</v>
      </c>
      <c r="AI141" s="386"/>
      <c r="AJ141" s="25">
        <f>-(1-'SFR Levers &amp; Variables '!AH$28)*(AJ122-'SFR NOAK calcs'!$C$8)</f>
        <v>18396311.56712513</v>
      </c>
      <c r="AK141" s="25">
        <v>0</v>
      </c>
      <c r="AL141" s="25">
        <v>0</v>
      </c>
      <c r="AM141" s="48">
        <v>0</v>
      </c>
      <c r="AN141" s="11">
        <f t="shared" si="224"/>
        <v>18396311.56712513</v>
      </c>
      <c r="AO141" s="386"/>
      <c r="AP141" s="25">
        <f>-(1-'SFR Levers &amp; Variables '!AN$28)*(AP122-'SFR NOAK calcs'!$C$8)</f>
        <v>18396311.56712513</v>
      </c>
      <c r="AQ141" s="25">
        <v>0</v>
      </c>
      <c r="AR141" s="25">
        <v>0</v>
      </c>
      <c r="AS141" s="48">
        <v>0</v>
      </c>
      <c r="AT141" s="11">
        <f t="shared" si="225"/>
        <v>18396311.56712513</v>
      </c>
      <c r="AU141" s="386"/>
      <c r="AV141" s="25">
        <f>-(1-'SFR Levers &amp; Variables '!AT$28)*(AV122-'SFR NOAK calcs'!$C$8)</f>
        <v>18396311.56712513</v>
      </c>
      <c r="AW141" s="25">
        <v>0</v>
      </c>
      <c r="AX141" s="25">
        <v>0</v>
      </c>
      <c r="AY141" s="48">
        <v>0</v>
      </c>
      <c r="AZ141" s="11">
        <f t="shared" si="226"/>
        <v>18396311.56712513</v>
      </c>
      <c r="BA141" s="386"/>
      <c r="BB141" s="25">
        <f>-(1-'SFR Levers &amp; Variables '!AZ$28)*(BB122-'SFR NOAK calcs'!$C$8)</f>
        <v>18396311.56712513</v>
      </c>
      <c r="BC141" s="25">
        <v>0</v>
      </c>
      <c r="BD141" s="25">
        <v>0</v>
      </c>
      <c r="BE141" s="48">
        <v>0</v>
      </c>
      <c r="BF141" s="11">
        <f t="shared" si="227"/>
        <v>18396311.56712513</v>
      </c>
      <c r="BG141" s="386"/>
      <c r="BH141" s="25">
        <f>-(1-'SFR Levers &amp; Variables '!BF$28)*(BH122-'SFR NOAK calcs'!$C$8)</f>
        <v>18396311.56712513</v>
      </c>
      <c r="BI141" s="25">
        <v>0</v>
      </c>
      <c r="BJ141" s="25">
        <v>0</v>
      </c>
      <c r="BK141" s="48">
        <v>0</v>
      </c>
      <c r="BL141" s="11">
        <f t="shared" si="228"/>
        <v>18396311.56712513</v>
      </c>
      <c r="BM141" s="386"/>
      <c r="BN141" s="25">
        <f>-(1-'SFR Levers &amp; Variables '!BL$28)*(BN122-'SFR NOAK calcs'!$C$8)</f>
        <v>18396311.56712513</v>
      </c>
      <c r="BO141" s="25">
        <v>0</v>
      </c>
      <c r="BP141" s="25">
        <v>0</v>
      </c>
      <c r="BQ141" s="48">
        <v>0</v>
      </c>
      <c r="BR141" s="11">
        <f t="shared" si="229"/>
        <v>18396311.56712513</v>
      </c>
      <c r="BS141" s="386"/>
      <c r="BT141" s="25">
        <f>-(1-'SFR Levers &amp; Variables '!BR$28)*(BT122-'SFR NOAK calcs'!$C$8)</f>
        <v>18396311.56712513</v>
      </c>
      <c r="BU141" s="25">
        <v>0</v>
      </c>
      <c r="BV141" s="25">
        <v>0</v>
      </c>
      <c r="BW141" s="48">
        <v>0</v>
      </c>
      <c r="BX141" s="11">
        <f t="shared" si="230"/>
        <v>18396311.56712513</v>
      </c>
      <c r="BY141" s="386"/>
      <c r="BZ141" s="25">
        <f>-(1-'SFR Levers &amp; Variables '!BX$28)*(BZ122-'SFR NOAK calcs'!$C$8)</f>
        <v>18396311.56712513</v>
      </c>
      <c r="CA141" s="25">
        <v>0</v>
      </c>
      <c r="CB141" s="25">
        <v>0</v>
      </c>
      <c r="CC141" s="48">
        <v>0</v>
      </c>
      <c r="CD141" s="11">
        <f t="shared" si="231"/>
        <v>18396311.56712513</v>
      </c>
      <c r="CE141" s="386"/>
      <c r="CF141" s="25">
        <f>-(1-'SFR Levers &amp; Variables '!CD$28)*(CF122-'SFR NOAK calcs'!$C$8)</f>
        <v>18396311.56712513</v>
      </c>
      <c r="CG141" s="25">
        <v>0</v>
      </c>
      <c r="CH141" s="25">
        <v>0</v>
      </c>
      <c r="CI141" s="48">
        <v>0</v>
      </c>
      <c r="CJ141" s="11">
        <f t="shared" si="232"/>
        <v>18396311.56712513</v>
      </c>
      <c r="CK141" s="386"/>
      <c r="CL141" s="25">
        <f>-(1-'SFR Levers &amp; Variables '!CJ$28)*(CL122-'SFR NOAK calcs'!$C$8)</f>
        <v>18396311.56712513</v>
      </c>
      <c r="CM141" s="25">
        <v>0</v>
      </c>
      <c r="CN141" s="25">
        <v>0</v>
      </c>
      <c r="CO141" s="48">
        <v>0</v>
      </c>
      <c r="CP141" s="11">
        <f t="shared" si="233"/>
        <v>18396311.56712513</v>
      </c>
      <c r="CQ141" s="386"/>
      <c r="CR141" s="25">
        <f>-(1-'SFR Levers &amp; Variables '!CP$28)*(CR122-'SFR NOAK calcs'!$C$8)</f>
        <v>18396311.56712513</v>
      </c>
      <c r="CS141" s="25">
        <v>0</v>
      </c>
      <c r="CT141" s="25">
        <v>0</v>
      </c>
      <c r="CU141" s="48">
        <v>0</v>
      </c>
      <c r="CV141" s="11">
        <f t="shared" si="234"/>
        <v>18396311.56712513</v>
      </c>
      <c r="CW141" s="386"/>
      <c r="CX141" s="25">
        <f>-(1-'SFR Levers &amp; Variables '!CV$28)*(CX122-'SFR NOAK calcs'!$C$8)</f>
        <v>18396311.56712513</v>
      </c>
      <c r="CY141" s="25">
        <v>0</v>
      </c>
      <c r="CZ141" s="25">
        <v>0</v>
      </c>
      <c r="DA141" s="48">
        <v>0</v>
      </c>
      <c r="DB141" s="11">
        <f t="shared" si="235"/>
        <v>18396311.56712513</v>
      </c>
      <c r="DC141" s="386"/>
      <c r="DD141" s="25">
        <f>-(1-'SFR Levers &amp; Variables '!DB$28)*(DD122-'SFR NOAK calcs'!$C$8)</f>
        <v>18396311.56712513</v>
      </c>
      <c r="DE141" s="25">
        <v>0</v>
      </c>
      <c r="DF141" s="25">
        <v>0</v>
      </c>
      <c r="DG141" s="48">
        <v>0</v>
      </c>
      <c r="DH141" s="11">
        <f t="shared" si="236"/>
        <v>18396311.56712513</v>
      </c>
      <c r="DI141" s="386"/>
      <c r="DJ141" s="25">
        <f>-(1-'SFR Levers &amp; Variables '!DH$28)*(DJ122-'SFR NOAK calcs'!$C$8)</f>
        <v>18396311.56712513</v>
      </c>
      <c r="DK141" s="25">
        <v>0</v>
      </c>
      <c r="DL141" s="25">
        <v>0</v>
      </c>
      <c r="DM141" s="48">
        <v>0</v>
      </c>
      <c r="DN141" s="11">
        <f t="shared" si="237"/>
        <v>18396311.56712513</v>
      </c>
      <c r="DO141" s="386"/>
      <c r="DP141" s="25">
        <f>-(1-'SFR Levers &amp; Variables '!DN$28)*(DP122-'SFR NOAK calcs'!$C$8)</f>
        <v>18396311.56712513</v>
      </c>
      <c r="DQ141" s="25">
        <v>0</v>
      </c>
      <c r="DR141" s="25">
        <v>0</v>
      </c>
      <c r="DS141" s="48">
        <v>0</v>
      </c>
      <c r="DT141" s="11">
        <f t="shared" si="238"/>
        <v>18396311.56712513</v>
      </c>
    </row>
    <row r="142" spans="1:124" s="6" customFormat="1" x14ac:dyDescent="0.2">
      <c r="B142" s="6">
        <v>233</v>
      </c>
      <c r="C142" s="6" t="s">
        <v>208</v>
      </c>
      <c r="D142" s="38"/>
      <c r="E142" s="386"/>
      <c r="F142" s="25">
        <v>0</v>
      </c>
      <c r="G142" s="25">
        <v>0</v>
      </c>
      <c r="H142" s="25">
        <v>0</v>
      </c>
      <c r="I142" s="48">
        <v>0</v>
      </c>
      <c r="J142" s="11">
        <f t="shared" si="219"/>
        <v>0</v>
      </c>
      <c r="K142" s="386"/>
      <c r="L142" s="25">
        <v>0</v>
      </c>
      <c r="M142" s="25">
        <v>0</v>
      </c>
      <c r="N142" s="25">
        <v>0</v>
      </c>
      <c r="O142" s="48">
        <v>0</v>
      </c>
      <c r="P142" s="11">
        <f t="shared" si="220"/>
        <v>0</v>
      </c>
      <c r="Q142" s="386"/>
      <c r="R142" s="25">
        <v>0</v>
      </c>
      <c r="S142" s="25">
        <v>0</v>
      </c>
      <c r="T142" s="25">
        <v>0</v>
      </c>
      <c r="U142" s="48">
        <v>0</v>
      </c>
      <c r="V142" s="11">
        <f t="shared" si="221"/>
        <v>0</v>
      </c>
      <c r="W142" s="386"/>
      <c r="X142" s="25">
        <v>0</v>
      </c>
      <c r="Y142" s="25">
        <v>0</v>
      </c>
      <c r="Z142" s="25">
        <v>0</v>
      </c>
      <c r="AA142" s="48">
        <v>0</v>
      </c>
      <c r="AB142" s="11">
        <f t="shared" si="222"/>
        <v>0</v>
      </c>
      <c r="AC142" s="386"/>
      <c r="AD142" s="25">
        <v>0</v>
      </c>
      <c r="AE142" s="25">
        <v>0</v>
      </c>
      <c r="AF142" s="25">
        <v>0</v>
      </c>
      <c r="AG142" s="48">
        <v>0</v>
      </c>
      <c r="AH142" s="11">
        <f t="shared" si="223"/>
        <v>0</v>
      </c>
      <c r="AI142" s="386"/>
      <c r="AJ142" s="25">
        <v>0</v>
      </c>
      <c r="AK142" s="25">
        <v>0</v>
      </c>
      <c r="AL142" s="25">
        <v>0</v>
      </c>
      <c r="AM142" s="48">
        <v>0</v>
      </c>
      <c r="AN142" s="11">
        <f t="shared" si="224"/>
        <v>0</v>
      </c>
      <c r="AO142" s="386"/>
      <c r="AP142" s="25">
        <v>0</v>
      </c>
      <c r="AQ142" s="25">
        <v>0</v>
      </c>
      <c r="AR142" s="25">
        <v>0</v>
      </c>
      <c r="AS142" s="48">
        <v>0</v>
      </c>
      <c r="AT142" s="11">
        <f t="shared" si="225"/>
        <v>0</v>
      </c>
      <c r="AU142" s="386"/>
      <c r="AV142" s="25">
        <v>0</v>
      </c>
      <c r="AW142" s="25">
        <v>0</v>
      </c>
      <c r="AX142" s="25">
        <v>0</v>
      </c>
      <c r="AY142" s="48">
        <v>0</v>
      </c>
      <c r="AZ142" s="11">
        <f t="shared" si="226"/>
        <v>0</v>
      </c>
      <c r="BA142" s="386"/>
      <c r="BB142" s="25">
        <v>0</v>
      </c>
      <c r="BC142" s="25">
        <v>0</v>
      </c>
      <c r="BD142" s="25">
        <v>0</v>
      </c>
      <c r="BE142" s="48">
        <v>0</v>
      </c>
      <c r="BF142" s="11">
        <f t="shared" si="227"/>
        <v>0</v>
      </c>
      <c r="BG142" s="386"/>
      <c r="BH142" s="25">
        <v>0</v>
      </c>
      <c r="BI142" s="25">
        <v>0</v>
      </c>
      <c r="BJ142" s="25">
        <v>0</v>
      </c>
      <c r="BK142" s="48">
        <v>0</v>
      </c>
      <c r="BL142" s="11">
        <f t="shared" si="228"/>
        <v>0</v>
      </c>
      <c r="BM142" s="386"/>
      <c r="BN142" s="25">
        <v>0</v>
      </c>
      <c r="BO142" s="25">
        <v>0</v>
      </c>
      <c r="BP142" s="25">
        <v>0</v>
      </c>
      <c r="BQ142" s="48">
        <v>0</v>
      </c>
      <c r="BR142" s="11">
        <f t="shared" si="229"/>
        <v>0</v>
      </c>
      <c r="BS142" s="386"/>
      <c r="BT142" s="25">
        <v>0</v>
      </c>
      <c r="BU142" s="25">
        <v>0</v>
      </c>
      <c r="BV142" s="25">
        <v>0</v>
      </c>
      <c r="BW142" s="48">
        <v>0</v>
      </c>
      <c r="BX142" s="11">
        <f t="shared" si="230"/>
        <v>0</v>
      </c>
      <c r="BY142" s="386"/>
      <c r="BZ142" s="25">
        <v>0</v>
      </c>
      <c r="CA142" s="25">
        <v>0</v>
      </c>
      <c r="CB142" s="25">
        <v>0</v>
      </c>
      <c r="CC142" s="48">
        <v>0</v>
      </c>
      <c r="CD142" s="11">
        <f t="shared" si="231"/>
        <v>0</v>
      </c>
      <c r="CE142" s="386"/>
      <c r="CF142" s="25">
        <v>0</v>
      </c>
      <c r="CG142" s="25">
        <v>0</v>
      </c>
      <c r="CH142" s="25">
        <v>0</v>
      </c>
      <c r="CI142" s="48">
        <v>0</v>
      </c>
      <c r="CJ142" s="11">
        <f t="shared" si="232"/>
        <v>0</v>
      </c>
      <c r="CK142" s="386"/>
      <c r="CL142" s="25">
        <v>0</v>
      </c>
      <c r="CM142" s="25">
        <v>0</v>
      </c>
      <c r="CN142" s="25">
        <v>0</v>
      </c>
      <c r="CO142" s="48">
        <v>0</v>
      </c>
      <c r="CP142" s="11">
        <f t="shared" si="233"/>
        <v>0</v>
      </c>
      <c r="CQ142" s="386"/>
      <c r="CR142" s="25">
        <v>0</v>
      </c>
      <c r="CS142" s="25">
        <v>0</v>
      </c>
      <c r="CT142" s="25">
        <v>0</v>
      </c>
      <c r="CU142" s="48">
        <v>0</v>
      </c>
      <c r="CV142" s="11">
        <f t="shared" si="234"/>
        <v>0</v>
      </c>
      <c r="CW142" s="386"/>
      <c r="CX142" s="25">
        <v>0</v>
      </c>
      <c r="CY142" s="25">
        <v>0</v>
      </c>
      <c r="CZ142" s="25">
        <v>0</v>
      </c>
      <c r="DA142" s="48">
        <v>0</v>
      </c>
      <c r="DB142" s="11">
        <f t="shared" si="235"/>
        <v>0</v>
      </c>
      <c r="DC142" s="386"/>
      <c r="DD142" s="25">
        <v>0</v>
      </c>
      <c r="DE142" s="25">
        <v>0</v>
      </c>
      <c r="DF142" s="25">
        <v>0</v>
      </c>
      <c r="DG142" s="48">
        <v>0</v>
      </c>
      <c r="DH142" s="11">
        <f t="shared" si="236"/>
        <v>0</v>
      </c>
      <c r="DI142" s="386"/>
      <c r="DJ142" s="25">
        <v>0</v>
      </c>
      <c r="DK142" s="25">
        <v>0</v>
      </c>
      <c r="DL142" s="25">
        <v>0</v>
      </c>
      <c r="DM142" s="48">
        <v>0</v>
      </c>
      <c r="DN142" s="11">
        <f t="shared" si="237"/>
        <v>0</v>
      </c>
      <c r="DO142" s="386"/>
      <c r="DP142" s="25">
        <v>0</v>
      </c>
      <c r="DQ142" s="25">
        <v>0</v>
      </c>
      <c r="DR142" s="25">
        <v>0</v>
      </c>
      <c r="DS142" s="48">
        <v>0</v>
      </c>
      <c r="DT142" s="11">
        <f t="shared" si="238"/>
        <v>0</v>
      </c>
    </row>
    <row r="143" spans="1:124" s="6" customFormat="1" x14ac:dyDescent="0.2">
      <c r="B143" s="6">
        <v>24</v>
      </c>
      <c r="C143" s="6" t="s">
        <v>209</v>
      </c>
      <c r="D143" s="38"/>
      <c r="E143" s="386"/>
      <c r="F143" s="25">
        <v>0</v>
      </c>
      <c r="G143" s="25">
        <v>0</v>
      </c>
      <c r="H143" s="25">
        <v>0</v>
      </c>
      <c r="I143" s="48">
        <v>0</v>
      </c>
      <c r="J143" s="11">
        <f t="shared" si="219"/>
        <v>0</v>
      </c>
      <c r="K143" s="386"/>
      <c r="L143" s="25">
        <v>0</v>
      </c>
      <c r="M143" s="25">
        <v>0</v>
      </c>
      <c r="N143" s="25">
        <v>0</v>
      </c>
      <c r="O143" s="48">
        <v>0</v>
      </c>
      <c r="P143" s="11">
        <f t="shared" si="220"/>
        <v>0</v>
      </c>
      <c r="Q143" s="386"/>
      <c r="R143" s="25">
        <v>0</v>
      </c>
      <c r="S143" s="25">
        <v>0</v>
      </c>
      <c r="T143" s="25">
        <v>0</v>
      </c>
      <c r="U143" s="48">
        <v>0</v>
      </c>
      <c r="V143" s="11">
        <f t="shared" si="221"/>
        <v>0</v>
      </c>
      <c r="W143" s="386"/>
      <c r="X143" s="25">
        <v>0</v>
      </c>
      <c r="Y143" s="25">
        <v>0</v>
      </c>
      <c r="Z143" s="25">
        <v>0</v>
      </c>
      <c r="AA143" s="48">
        <v>0</v>
      </c>
      <c r="AB143" s="11">
        <f t="shared" si="222"/>
        <v>0</v>
      </c>
      <c r="AC143" s="386"/>
      <c r="AD143" s="25">
        <v>0</v>
      </c>
      <c r="AE143" s="25">
        <v>0</v>
      </c>
      <c r="AF143" s="25">
        <v>0</v>
      </c>
      <c r="AG143" s="48">
        <v>0</v>
      </c>
      <c r="AH143" s="11">
        <f t="shared" si="223"/>
        <v>0</v>
      </c>
      <c r="AI143" s="386"/>
      <c r="AJ143" s="25">
        <v>0</v>
      </c>
      <c r="AK143" s="25">
        <v>0</v>
      </c>
      <c r="AL143" s="25">
        <v>0</v>
      </c>
      <c r="AM143" s="48">
        <v>0</v>
      </c>
      <c r="AN143" s="11">
        <f t="shared" si="224"/>
        <v>0</v>
      </c>
      <c r="AO143" s="386"/>
      <c r="AP143" s="25">
        <v>0</v>
      </c>
      <c r="AQ143" s="25">
        <v>0</v>
      </c>
      <c r="AR143" s="25">
        <v>0</v>
      </c>
      <c r="AS143" s="48">
        <v>0</v>
      </c>
      <c r="AT143" s="11">
        <f t="shared" si="225"/>
        <v>0</v>
      </c>
      <c r="AU143" s="386"/>
      <c r="AV143" s="25">
        <v>0</v>
      </c>
      <c r="AW143" s="25">
        <v>0</v>
      </c>
      <c r="AX143" s="25">
        <v>0</v>
      </c>
      <c r="AY143" s="48">
        <v>0</v>
      </c>
      <c r="AZ143" s="11">
        <f t="shared" si="226"/>
        <v>0</v>
      </c>
      <c r="BA143" s="386"/>
      <c r="BB143" s="25">
        <v>0</v>
      </c>
      <c r="BC143" s="25">
        <v>0</v>
      </c>
      <c r="BD143" s="25">
        <v>0</v>
      </c>
      <c r="BE143" s="48">
        <v>0</v>
      </c>
      <c r="BF143" s="11">
        <f t="shared" si="227"/>
        <v>0</v>
      </c>
      <c r="BG143" s="386"/>
      <c r="BH143" s="25">
        <v>0</v>
      </c>
      <c r="BI143" s="25">
        <v>0</v>
      </c>
      <c r="BJ143" s="25">
        <v>0</v>
      </c>
      <c r="BK143" s="48">
        <v>0</v>
      </c>
      <c r="BL143" s="11">
        <f t="shared" si="228"/>
        <v>0</v>
      </c>
      <c r="BM143" s="386"/>
      <c r="BN143" s="25">
        <v>0</v>
      </c>
      <c r="BO143" s="25">
        <v>0</v>
      </c>
      <c r="BP143" s="25">
        <v>0</v>
      </c>
      <c r="BQ143" s="48">
        <v>0</v>
      </c>
      <c r="BR143" s="11">
        <f t="shared" si="229"/>
        <v>0</v>
      </c>
      <c r="BS143" s="386"/>
      <c r="BT143" s="25">
        <v>0</v>
      </c>
      <c r="BU143" s="25">
        <v>0</v>
      </c>
      <c r="BV143" s="25">
        <v>0</v>
      </c>
      <c r="BW143" s="48">
        <v>0</v>
      </c>
      <c r="BX143" s="11">
        <f t="shared" si="230"/>
        <v>0</v>
      </c>
      <c r="BY143" s="386"/>
      <c r="BZ143" s="25">
        <v>0</v>
      </c>
      <c r="CA143" s="25">
        <v>0</v>
      </c>
      <c r="CB143" s="25">
        <v>0</v>
      </c>
      <c r="CC143" s="48">
        <v>0</v>
      </c>
      <c r="CD143" s="11">
        <f t="shared" si="231"/>
        <v>0</v>
      </c>
      <c r="CE143" s="386"/>
      <c r="CF143" s="25">
        <v>0</v>
      </c>
      <c r="CG143" s="25">
        <v>0</v>
      </c>
      <c r="CH143" s="25">
        <v>0</v>
      </c>
      <c r="CI143" s="48">
        <v>0</v>
      </c>
      <c r="CJ143" s="11">
        <f t="shared" si="232"/>
        <v>0</v>
      </c>
      <c r="CK143" s="386"/>
      <c r="CL143" s="25">
        <v>0</v>
      </c>
      <c r="CM143" s="25">
        <v>0</v>
      </c>
      <c r="CN143" s="25">
        <v>0</v>
      </c>
      <c r="CO143" s="48">
        <v>0</v>
      </c>
      <c r="CP143" s="11">
        <f t="shared" si="233"/>
        <v>0</v>
      </c>
      <c r="CQ143" s="386"/>
      <c r="CR143" s="25">
        <v>0</v>
      </c>
      <c r="CS143" s="25">
        <v>0</v>
      </c>
      <c r="CT143" s="25">
        <v>0</v>
      </c>
      <c r="CU143" s="48">
        <v>0</v>
      </c>
      <c r="CV143" s="11">
        <f t="shared" si="234"/>
        <v>0</v>
      </c>
      <c r="CW143" s="386"/>
      <c r="CX143" s="25">
        <v>0</v>
      </c>
      <c r="CY143" s="25">
        <v>0</v>
      </c>
      <c r="CZ143" s="25">
        <v>0</v>
      </c>
      <c r="DA143" s="48">
        <v>0</v>
      </c>
      <c r="DB143" s="11">
        <f t="shared" si="235"/>
        <v>0</v>
      </c>
      <c r="DC143" s="386"/>
      <c r="DD143" s="25">
        <v>0</v>
      </c>
      <c r="DE143" s="25">
        <v>0</v>
      </c>
      <c r="DF143" s="25">
        <v>0</v>
      </c>
      <c r="DG143" s="48">
        <v>0</v>
      </c>
      <c r="DH143" s="11">
        <f t="shared" si="236"/>
        <v>0</v>
      </c>
      <c r="DI143" s="386"/>
      <c r="DJ143" s="25">
        <v>0</v>
      </c>
      <c r="DK143" s="25">
        <v>0</v>
      </c>
      <c r="DL143" s="25">
        <v>0</v>
      </c>
      <c r="DM143" s="48">
        <v>0</v>
      </c>
      <c r="DN143" s="11">
        <f t="shared" si="237"/>
        <v>0</v>
      </c>
      <c r="DO143" s="386"/>
      <c r="DP143" s="25">
        <v>0</v>
      </c>
      <c r="DQ143" s="25">
        <v>0</v>
      </c>
      <c r="DR143" s="25">
        <v>0</v>
      </c>
      <c r="DS143" s="48">
        <v>0</v>
      </c>
      <c r="DT143" s="11">
        <f t="shared" si="238"/>
        <v>0</v>
      </c>
    </row>
    <row r="144" spans="1:124" s="241" customFormat="1" x14ac:dyDescent="0.2">
      <c r="A144" s="6"/>
      <c r="B144" s="6">
        <v>25</v>
      </c>
      <c r="C144" s="6" t="s">
        <v>210</v>
      </c>
      <c r="D144" s="38"/>
      <c r="E144" s="386"/>
      <c r="F144" s="25">
        <v>0</v>
      </c>
      <c r="G144" s="25">
        <v>0</v>
      </c>
      <c r="H144" s="25">
        <v>0</v>
      </c>
      <c r="I144" s="48">
        <v>0</v>
      </c>
      <c r="J144" s="11">
        <f t="shared" si="219"/>
        <v>0</v>
      </c>
      <c r="K144" s="386"/>
      <c r="L144" s="25">
        <v>0</v>
      </c>
      <c r="M144" s="25">
        <v>0</v>
      </c>
      <c r="N144" s="25">
        <v>0</v>
      </c>
      <c r="O144" s="48">
        <v>0</v>
      </c>
      <c r="P144" s="11">
        <f t="shared" si="220"/>
        <v>0</v>
      </c>
      <c r="Q144" s="386"/>
      <c r="R144" s="25">
        <v>0</v>
      </c>
      <c r="S144" s="25">
        <v>0</v>
      </c>
      <c r="T144" s="25">
        <v>0</v>
      </c>
      <c r="U144" s="48">
        <v>0</v>
      </c>
      <c r="V144" s="11">
        <f t="shared" si="221"/>
        <v>0</v>
      </c>
      <c r="W144" s="386"/>
      <c r="X144" s="25">
        <v>0</v>
      </c>
      <c r="Y144" s="25">
        <v>0</v>
      </c>
      <c r="Z144" s="25">
        <v>0</v>
      </c>
      <c r="AA144" s="48">
        <v>0</v>
      </c>
      <c r="AB144" s="11">
        <f t="shared" si="222"/>
        <v>0</v>
      </c>
      <c r="AC144" s="386"/>
      <c r="AD144" s="25">
        <v>0</v>
      </c>
      <c r="AE144" s="25">
        <v>0</v>
      </c>
      <c r="AF144" s="25">
        <v>0</v>
      </c>
      <c r="AG144" s="48">
        <v>0</v>
      </c>
      <c r="AH144" s="11">
        <f t="shared" si="223"/>
        <v>0</v>
      </c>
      <c r="AI144" s="386"/>
      <c r="AJ144" s="25">
        <v>0</v>
      </c>
      <c r="AK144" s="25">
        <v>0</v>
      </c>
      <c r="AL144" s="25">
        <v>0</v>
      </c>
      <c r="AM144" s="48">
        <v>0</v>
      </c>
      <c r="AN144" s="11">
        <f t="shared" si="224"/>
        <v>0</v>
      </c>
      <c r="AO144" s="386"/>
      <c r="AP144" s="25">
        <v>0</v>
      </c>
      <c r="AQ144" s="25">
        <v>0</v>
      </c>
      <c r="AR144" s="25">
        <v>0</v>
      </c>
      <c r="AS144" s="48">
        <v>0</v>
      </c>
      <c r="AT144" s="11">
        <f t="shared" si="225"/>
        <v>0</v>
      </c>
      <c r="AU144" s="386"/>
      <c r="AV144" s="25">
        <v>0</v>
      </c>
      <c r="AW144" s="25">
        <v>0</v>
      </c>
      <c r="AX144" s="25">
        <v>0</v>
      </c>
      <c r="AY144" s="48">
        <v>0</v>
      </c>
      <c r="AZ144" s="11">
        <f t="shared" si="226"/>
        <v>0</v>
      </c>
      <c r="BA144" s="386"/>
      <c r="BB144" s="25">
        <v>0</v>
      </c>
      <c r="BC144" s="25">
        <v>0</v>
      </c>
      <c r="BD144" s="25">
        <v>0</v>
      </c>
      <c r="BE144" s="48">
        <v>0</v>
      </c>
      <c r="BF144" s="11">
        <f t="shared" si="227"/>
        <v>0</v>
      </c>
      <c r="BG144" s="386"/>
      <c r="BH144" s="25">
        <v>0</v>
      </c>
      <c r="BI144" s="25">
        <v>0</v>
      </c>
      <c r="BJ144" s="25">
        <v>0</v>
      </c>
      <c r="BK144" s="48">
        <v>0</v>
      </c>
      <c r="BL144" s="11">
        <f t="shared" si="228"/>
        <v>0</v>
      </c>
      <c r="BM144" s="386"/>
      <c r="BN144" s="25">
        <v>0</v>
      </c>
      <c r="BO144" s="25">
        <v>0</v>
      </c>
      <c r="BP144" s="25">
        <v>0</v>
      </c>
      <c r="BQ144" s="48">
        <v>0</v>
      </c>
      <c r="BR144" s="11">
        <f t="shared" si="229"/>
        <v>0</v>
      </c>
      <c r="BS144" s="386"/>
      <c r="BT144" s="25">
        <v>0</v>
      </c>
      <c r="BU144" s="25">
        <v>0</v>
      </c>
      <c r="BV144" s="25">
        <v>0</v>
      </c>
      <c r="BW144" s="48">
        <v>0</v>
      </c>
      <c r="BX144" s="11">
        <f t="shared" si="230"/>
        <v>0</v>
      </c>
      <c r="BY144" s="386"/>
      <c r="BZ144" s="25">
        <v>0</v>
      </c>
      <c r="CA144" s="25">
        <v>0</v>
      </c>
      <c r="CB144" s="25">
        <v>0</v>
      </c>
      <c r="CC144" s="48">
        <v>0</v>
      </c>
      <c r="CD144" s="11">
        <f t="shared" si="231"/>
        <v>0</v>
      </c>
      <c r="CE144" s="386"/>
      <c r="CF144" s="25">
        <v>0</v>
      </c>
      <c r="CG144" s="25">
        <v>0</v>
      </c>
      <c r="CH144" s="25">
        <v>0</v>
      </c>
      <c r="CI144" s="48">
        <v>0</v>
      </c>
      <c r="CJ144" s="11">
        <f t="shared" si="232"/>
        <v>0</v>
      </c>
      <c r="CK144" s="386"/>
      <c r="CL144" s="25">
        <v>0</v>
      </c>
      <c r="CM144" s="25">
        <v>0</v>
      </c>
      <c r="CN144" s="25">
        <v>0</v>
      </c>
      <c r="CO144" s="48">
        <v>0</v>
      </c>
      <c r="CP144" s="11">
        <f t="shared" si="233"/>
        <v>0</v>
      </c>
      <c r="CQ144" s="386"/>
      <c r="CR144" s="25">
        <v>0</v>
      </c>
      <c r="CS144" s="25">
        <v>0</v>
      </c>
      <c r="CT144" s="25">
        <v>0</v>
      </c>
      <c r="CU144" s="48">
        <v>0</v>
      </c>
      <c r="CV144" s="11">
        <f t="shared" si="234"/>
        <v>0</v>
      </c>
      <c r="CW144" s="386"/>
      <c r="CX144" s="25">
        <v>0</v>
      </c>
      <c r="CY144" s="25">
        <v>0</v>
      </c>
      <c r="CZ144" s="25">
        <v>0</v>
      </c>
      <c r="DA144" s="48">
        <v>0</v>
      </c>
      <c r="DB144" s="11">
        <f t="shared" si="235"/>
        <v>0</v>
      </c>
      <c r="DC144" s="386"/>
      <c r="DD144" s="25">
        <v>0</v>
      </c>
      <c r="DE144" s="25">
        <v>0</v>
      </c>
      <c r="DF144" s="25">
        <v>0</v>
      </c>
      <c r="DG144" s="48">
        <v>0</v>
      </c>
      <c r="DH144" s="11">
        <f t="shared" si="236"/>
        <v>0</v>
      </c>
      <c r="DI144" s="386"/>
      <c r="DJ144" s="25">
        <v>0</v>
      </c>
      <c r="DK144" s="25">
        <v>0</v>
      </c>
      <c r="DL144" s="25">
        <v>0</v>
      </c>
      <c r="DM144" s="48">
        <v>0</v>
      </c>
      <c r="DN144" s="11">
        <f t="shared" si="237"/>
        <v>0</v>
      </c>
      <c r="DO144" s="386"/>
      <c r="DP144" s="25">
        <v>0</v>
      </c>
      <c r="DQ144" s="25">
        <v>0</v>
      </c>
      <c r="DR144" s="25">
        <v>0</v>
      </c>
      <c r="DS144" s="48">
        <v>0</v>
      </c>
      <c r="DT144" s="11">
        <f t="shared" si="238"/>
        <v>0</v>
      </c>
    </row>
    <row r="145" spans="1:124" s="6" customFormat="1" x14ac:dyDescent="0.2">
      <c r="B145" s="6">
        <v>26</v>
      </c>
      <c r="C145" s="6" t="s">
        <v>211</v>
      </c>
      <c r="D145" s="36"/>
      <c r="E145" s="386"/>
      <c r="F145" s="25">
        <v>0</v>
      </c>
      <c r="G145" s="25">
        <v>0</v>
      </c>
      <c r="H145" s="25">
        <v>0</v>
      </c>
      <c r="I145" s="48">
        <v>0</v>
      </c>
      <c r="J145" s="11">
        <f t="shared" si="219"/>
        <v>0</v>
      </c>
      <c r="K145" s="386"/>
      <c r="L145" s="25">
        <v>0</v>
      </c>
      <c r="M145" s="25">
        <v>0</v>
      </c>
      <c r="N145" s="25">
        <v>0</v>
      </c>
      <c r="O145" s="48">
        <v>0</v>
      </c>
      <c r="P145" s="11">
        <f t="shared" si="220"/>
        <v>0</v>
      </c>
      <c r="Q145" s="386"/>
      <c r="R145" s="25">
        <v>0</v>
      </c>
      <c r="S145" s="25">
        <v>0</v>
      </c>
      <c r="T145" s="25">
        <v>0</v>
      </c>
      <c r="U145" s="48">
        <v>0</v>
      </c>
      <c r="V145" s="11">
        <f t="shared" si="221"/>
        <v>0</v>
      </c>
      <c r="W145" s="386"/>
      <c r="X145" s="25">
        <v>0</v>
      </c>
      <c r="Y145" s="25">
        <v>0</v>
      </c>
      <c r="Z145" s="25">
        <v>0</v>
      </c>
      <c r="AA145" s="48">
        <v>0</v>
      </c>
      <c r="AB145" s="11">
        <f t="shared" si="222"/>
        <v>0</v>
      </c>
      <c r="AC145" s="386"/>
      <c r="AD145" s="25">
        <v>0</v>
      </c>
      <c r="AE145" s="25">
        <v>0</v>
      </c>
      <c r="AF145" s="25">
        <v>0</v>
      </c>
      <c r="AG145" s="48">
        <v>0</v>
      </c>
      <c r="AH145" s="11">
        <f t="shared" si="223"/>
        <v>0</v>
      </c>
      <c r="AI145" s="386"/>
      <c r="AJ145" s="25">
        <v>0</v>
      </c>
      <c r="AK145" s="25">
        <v>0</v>
      </c>
      <c r="AL145" s="25">
        <v>0</v>
      </c>
      <c r="AM145" s="48">
        <v>0</v>
      </c>
      <c r="AN145" s="11">
        <f t="shared" si="224"/>
        <v>0</v>
      </c>
      <c r="AO145" s="386"/>
      <c r="AP145" s="25">
        <v>0</v>
      </c>
      <c r="AQ145" s="25">
        <v>0</v>
      </c>
      <c r="AR145" s="25">
        <v>0</v>
      </c>
      <c r="AS145" s="48">
        <v>0</v>
      </c>
      <c r="AT145" s="11">
        <f t="shared" si="225"/>
        <v>0</v>
      </c>
      <c r="AU145" s="386"/>
      <c r="AV145" s="25">
        <v>0</v>
      </c>
      <c r="AW145" s="25">
        <v>0</v>
      </c>
      <c r="AX145" s="25">
        <v>0</v>
      </c>
      <c r="AY145" s="48">
        <v>0</v>
      </c>
      <c r="AZ145" s="11">
        <f t="shared" si="226"/>
        <v>0</v>
      </c>
      <c r="BA145" s="386"/>
      <c r="BB145" s="25">
        <v>0</v>
      </c>
      <c r="BC145" s="25">
        <v>0</v>
      </c>
      <c r="BD145" s="25">
        <v>0</v>
      </c>
      <c r="BE145" s="48">
        <v>0</v>
      </c>
      <c r="BF145" s="11">
        <f t="shared" si="227"/>
        <v>0</v>
      </c>
      <c r="BG145" s="386"/>
      <c r="BH145" s="25">
        <v>0</v>
      </c>
      <c r="BI145" s="25">
        <v>0</v>
      </c>
      <c r="BJ145" s="25">
        <v>0</v>
      </c>
      <c r="BK145" s="48">
        <v>0</v>
      </c>
      <c r="BL145" s="11">
        <f t="shared" si="228"/>
        <v>0</v>
      </c>
      <c r="BM145" s="386"/>
      <c r="BN145" s="25">
        <v>0</v>
      </c>
      <c r="BO145" s="25">
        <v>0</v>
      </c>
      <c r="BP145" s="25">
        <v>0</v>
      </c>
      <c r="BQ145" s="48">
        <v>0</v>
      </c>
      <c r="BR145" s="11">
        <f t="shared" si="229"/>
        <v>0</v>
      </c>
      <c r="BS145" s="386"/>
      <c r="BT145" s="25">
        <v>0</v>
      </c>
      <c r="BU145" s="25">
        <v>0</v>
      </c>
      <c r="BV145" s="25">
        <v>0</v>
      </c>
      <c r="BW145" s="48">
        <v>0</v>
      </c>
      <c r="BX145" s="11">
        <f t="shared" si="230"/>
        <v>0</v>
      </c>
      <c r="BY145" s="386"/>
      <c r="BZ145" s="25">
        <v>0</v>
      </c>
      <c r="CA145" s="25">
        <v>0</v>
      </c>
      <c r="CB145" s="25">
        <v>0</v>
      </c>
      <c r="CC145" s="48">
        <v>0</v>
      </c>
      <c r="CD145" s="11">
        <f t="shared" si="231"/>
        <v>0</v>
      </c>
      <c r="CE145" s="386"/>
      <c r="CF145" s="25">
        <v>0</v>
      </c>
      <c r="CG145" s="25">
        <v>0</v>
      </c>
      <c r="CH145" s="25">
        <v>0</v>
      </c>
      <c r="CI145" s="48">
        <v>0</v>
      </c>
      <c r="CJ145" s="11">
        <f t="shared" si="232"/>
        <v>0</v>
      </c>
      <c r="CK145" s="386"/>
      <c r="CL145" s="25">
        <v>0</v>
      </c>
      <c r="CM145" s="25">
        <v>0</v>
      </c>
      <c r="CN145" s="25">
        <v>0</v>
      </c>
      <c r="CO145" s="48">
        <v>0</v>
      </c>
      <c r="CP145" s="11">
        <f t="shared" si="233"/>
        <v>0</v>
      </c>
      <c r="CQ145" s="386"/>
      <c r="CR145" s="25">
        <v>0</v>
      </c>
      <c r="CS145" s="25">
        <v>0</v>
      </c>
      <c r="CT145" s="25">
        <v>0</v>
      </c>
      <c r="CU145" s="48">
        <v>0</v>
      </c>
      <c r="CV145" s="11">
        <f t="shared" si="234"/>
        <v>0</v>
      </c>
      <c r="CW145" s="386"/>
      <c r="CX145" s="25">
        <v>0</v>
      </c>
      <c r="CY145" s="25">
        <v>0</v>
      </c>
      <c r="CZ145" s="25">
        <v>0</v>
      </c>
      <c r="DA145" s="48">
        <v>0</v>
      </c>
      <c r="DB145" s="11">
        <f t="shared" si="235"/>
        <v>0</v>
      </c>
      <c r="DC145" s="386"/>
      <c r="DD145" s="25">
        <v>0</v>
      </c>
      <c r="DE145" s="25">
        <v>0</v>
      </c>
      <c r="DF145" s="25">
        <v>0</v>
      </c>
      <c r="DG145" s="48">
        <v>0</v>
      </c>
      <c r="DH145" s="11">
        <f t="shared" si="236"/>
        <v>0</v>
      </c>
      <c r="DI145" s="386"/>
      <c r="DJ145" s="25">
        <v>0</v>
      </c>
      <c r="DK145" s="25">
        <v>0</v>
      </c>
      <c r="DL145" s="25">
        <v>0</v>
      </c>
      <c r="DM145" s="48">
        <v>0</v>
      </c>
      <c r="DN145" s="11">
        <f t="shared" si="237"/>
        <v>0</v>
      </c>
      <c r="DO145" s="386"/>
      <c r="DP145" s="25">
        <v>0</v>
      </c>
      <c r="DQ145" s="25">
        <v>0</v>
      </c>
      <c r="DR145" s="25">
        <v>0</v>
      </c>
      <c r="DS145" s="48">
        <v>0</v>
      </c>
      <c r="DT145" s="11">
        <f t="shared" si="238"/>
        <v>0</v>
      </c>
    </row>
    <row r="146" spans="1:124" s="6" customFormat="1" x14ac:dyDescent="0.2">
      <c r="A146" s="241"/>
      <c r="B146" s="147">
        <v>30</v>
      </c>
      <c r="C146" s="241" t="s">
        <v>212</v>
      </c>
      <c r="D146" s="370"/>
      <c r="E146" s="366"/>
      <c r="F146" s="387"/>
      <c r="G146" s="387"/>
      <c r="H146" s="387"/>
      <c r="I146" s="388"/>
      <c r="J146" s="385">
        <f>SUM(J147:J151)</f>
        <v>0</v>
      </c>
      <c r="K146" s="366"/>
      <c r="L146" s="387"/>
      <c r="M146" s="387"/>
      <c r="N146" s="387"/>
      <c r="O146" s="388"/>
      <c r="P146" s="385">
        <f>SUM(P147:P151)</f>
        <v>0</v>
      </c>
      <c r="Q146" s="366"/>
      <c r="R146" s="387"/>
      <c r="S146" s="387"/>
      <c r="T146" s="387"/>
      <c r="U146" s="388"/>
      <c r="V146" s="385">
        <f>SUM(V147:V151)</f>
        <v>0</v>
      </c>
      <c r="W146" s="366"/>
      <c r="X146" s="387"/>
      <c r="Y146" s="387"/>
      <c r="Z146" s="387"/>
      <c r="AA146" s="388"/>
      <c r="AB146" s="385">
        <f>SUM(AB147:AB151)</f>
        <v>0</v>
      </c>
      <c r="AC146" s="366"/>
      <c r="AD146" s="387"/>
      <c r="AE146" s="387"/>
      <c r="AF146" s="387"/>
      <c r="AG146" s="388"/>
      <c r="AH146" s="385">
        <f>SUM(AH147:AH151)</f>
        <v>0</v>
      </c>
      <c r="AI146" s="366"/>
      <c r="AJ146" s="387"/>
      <c r="AK146" s="387"/>
      <c r="AL146" s="387"/>
      <c r="AM146" s="388"/>
      <c r="AN146" s="385">
        <f>SUM(AN147:AN151)</f>
        <v>0</v>
      </c>
      <c r="AO146" s="366"/>
      <c r="AP146" s="387"/>
      <c r="AQ146" s="387"/>
      <c r="AR146" s="387"/>
      <c r="AS146" s="388"/>
      <c r="AT146" s="385">
        <f>SUM(AT147:AT151)</f>
        <v>0</v>
      </c>
      <c r="AU146" s="366"/>
      <c r="AV146" s="387"/>
      <c r="AW146" s="387"/>
      <c r="AX146" s="387"/>
      <c r="AY146" s="388"/>
      <c r="AZ146" s="385">
        <f>SUM(AZ147:AZ151)</f>
        <v>0</v>
      </c>
      <c r="BA146" s="366"/>
      <c r="BB146" s="387"/>
      <c r="BC146" s="387"/>
      <c r="BD146" s="387"/>
      <c r="BE146" s="388"/>
      <c r="BF146" s="385">
        <f>SUM(BF147:BF151)</f>
        <v>0</v>
      </c>
      <c r="BG146" s="366"/>
      <c r="BH146" s="387"/>
      <c r="BI146" s="387"/>
      <c r="BJ146" s="387"/>
      <c r="BK146" s="388"/>
      <c r="BL146" s="385">
        <f>SUM(BL147:BL151)</f>
        <v>0</v>
      </c>
      <c r="BM146" s="366"/>
      <c r="BN146" s="387"/>
      <c r="BO146" s="387"/>
      <c r="BP146" s="387"/>
      <c r="BQ146" s="388"/>
      <c r="BR146" s="385">
        <f>SUM(BR147:BR151)</f>
        <v>0</v>
      </c>
      <c r="BS146" s="366"/>
      <c r="BT146" s="387"/>
      <c r="BU146" s="387"/>
      <c r="BV146" s="387"/>
      <c r="BW146" s="388"/>
      <c r="BX146" s="385">
        <f>SUM(BX147:BX151)</f>
        <v>0</v>
      </c>
      <c r="BY146" s="366"/>
      <c r="BZ146" s="387"/>
      <c r="CA146" s="387"/>
      <c r="CB146" s="387"/>
      <c r="CC146" s="388"/>
      <c r="CD146" s="385">
        <f>SUM(CD147:CD151)</f>
        <v>0</v>
      </c>
      <c r="CE146" s="366"/>
      <c r="CF146" s="387"/>
      <c r="CG146" s="387"/>
      <c r="CH146" s="387"/>
      <c r="CI146" s="388"/>
      <c r="CJ146" s="385">
        <f>SUM(CJ147:CJ151)</f>
        <v>0</v>
      </c>
      <c r="CK146" s="366"/>
      <c r="CL146" s="387"/>
      <c r="CM146" s="387"/>
      <c r="CN146" s="387"/>
      <c r="CO146" s="388"/>
      <c r="CP146" s="385">
        <f>SUM(CP147:CP151)</f>
        <v>0</v>
      </c>
      <c r="CQ146" s="366"/>
      <c r="CR146" s="387"/>
      <c r="CS146" s="387"/>
      <c r="CT146" s="387"/>
      <c r="CU146" s="388"/>
      <c r="CV146" s="385">
        <f>SUM(CV147:CV151)</f>
        <v>0</v>
      </c>
      <c r="CW146" s="366"/>
      <c r="CX146" s="387"/>
      <c r="CY146" s="387"/>
      <c r="CZ146" s="387"/>
      <c r="DA146" s="388"/>
      <c r="DB146" s="385">
        <f>SUM(DB147:DB151)</f>
        <v>0</v>
      </c>
      <c r="DC146" s="366"/>
      <c r="DD146" s="387"/>
      <c r="DE146" s="387"/>
      <c r="DF146" s="387"/>
      <c r="DG146" s="388"/>
      <c r="DH146" s="385">
        <f>SUM(DH147:DH151)</f>
        <v>0</v>
      </c>
      <c r="DI146" s="366"/>
      <c r="DJ146" s="387"/>
      <c r="DK146" s="387"/>
      <c r="DL146" s="387"/>
      <c r="DM146" s="388"/>
      <c r="DN146" s="385">
        <f>SUM(DN147:DN151)</f>
        <v>0</v>
      </c>
      <c r="DO146" s="366"/>
      <c r="DP146" s="387"/>
      <c r="DQ146" s="387"/>
      <c r="DR146" s="387"/>
      <c r="DS146" s="388"/>
      <c r="DT146" s="385">
        <f>SUM(DT147:DT151)</f>
        <v>0</v>
      </c>
    </row>
    <row r="147" spans="1:124" s="6" customFormat="1" x14ac:dyDescent="0.2">
      <c r="B147" s="6">
        <v>31</v>
      </c>
      <c r="C147" s="6" t="s">
        <v>213</v>
      </c>
      <c r="D147" s="13"/>
      <c r="E147" s="13"/>
      <c r="F147" s="24"/>
      <c r="G147" s="24"/>
      <c r="H147" s="24"/>
      <c r="I147" s="48"/>
      <c r="J147" s="11">
        <f>IF(J137=0,0,G138*'SFR Relationships'!$D$36*I138/J137/'SFR Relationships'!$D$31/'SFR Relationships'!$D$32+H138*'SFR Relationships'!$D$34)</f>
        <v>0</v>
      </c>
      <c r="K147" s="13"/>
      <c r="L147" s="24"/>
      <c r="M147" s="24"/>
      <c r="N147" s="24"/>
      <c r="O147" s="48"/>
      <c r="P147" s="11">
        <f>IF(P137=0,0,M138*'SFR Relationships'!$D$36*O138/P137/'SFR Relationships'!$D$31/'SFR Relationships'!$D$32+N138*'SFR Relationships'!$D$34)</f>
        <v>0</v>
      </c>
      <c r="Q147" s="13"/>
      <c r="R147" s="24"/>
      <c r="S147" s="24"/>
      <c r="T147" s="24"/>
      <c r="U147" s="48"/>
      <c r="V147" s="11">
        <f>IF(V137=0,0,S138*'SFR Relationships'!$D$36*U138/V137/'SFR Relationships'!$D$31/'SFR Relationships'!$D$32+T138*'SFR Relationships'!$D$34)</f>
        <v>0</v>
      </c>
      <c r="W147" s="13"/>
      <c r="X147" s="24"/>
      <c r="Y147" s="24"/>
      <c r="Z147" s="24"/>
      <c r="AA147" s="48"/>
      <c r="AB147" s="11">
        <f>IF(AB137=0,0,Y138*'SFR Relationships'!$D$36*AA138/AB137/'SFR Relationships'!$D$31/'SFR Relationships'!$D$32+Z138*'SFR Relationships'!$D$34)</f>
        <v>0</v>
      </c>
      <c r="AC147" s="13"/>
      <c r="AD147" s="24"/>
      <c r="AE147" s="24"/>
      <c r="AF147" s="24"/>
      <c r="AG147" s="48"/>
      <c r="AH147" s="11">
        <f>IF(AH137=0,0,AE138*'SFR Relationships'!$D$36*AG138/AH137/'SFR Relationships'!$D$31/'SFR Relationships'!$D$32+AF138*'SFR Relationships'!$D$34)</f>
        <v>0</v>
      </c>
      <c r="AI147" s="13"/>
      <c r="AJ147" s="24"/>
      <c r="AK147" s="24"/>
      <c r="AL147" s="24"/>
      <c r="AM147" s="48"/>
      <c r="AN147" s="11">
        <f>IF(AN137=0,0,AK138*'SFR Relationships'!$D$36*AM138/AN137/'SFR Relationships'!$D$31/'SFR Relationships'!$D$32+AL138*'SFR Relationships'!$D$34)</f>
        <v>0</v>
      </c>
      <c r="AO147" s="13"/>
      <c r="AP147" s="24"/>
      <c r="AQ147" s="24"/>
      <c r="AR147" s="24"/>
      <c r="AS147" s="48"/>
      <c r="AT147" s="11">
        <f>IF(AT137=0,0,AQ138*'SFR Relationships'!$D$36*AS138/AT137/'SFR Relationships'!$D$31/'SFR Relationships'!$D$32+AR138*'SFR Relationships'!$D$34)</f>
        <v>0</v>
      </c>
      <c r="AU147" s="13"/>
      <c r="AV147" s="24"/>
      <c r="AW147" s="24"/>
      <c r="AX147" s="24"/>
      <c r="AY147" s="48"/>
      <c r="AZ147" s="11">
        <f>IF(AZ137=0,0,AW138*'SFR Relationships'!$D$36*AY138/AZ137/'SFR Relationships'!$D$31/'SFR Relationships'!$D$32+AX138*'SFR Relationships'!$D$34)</f>
        <v>0</v>
      </c>
      <c r="BA147" s="13"/>
      <c r="BB147" s="24"/>
      <c r="BC147" s="24"/>
      <c r="BD147" s="24"/>
      <c r="BE147" s="48"/>
      <c r="BF147" s="11">
        <f>IF(BF137=0,0,BC138*'SFR Relationships'!$D$36*BE138/BF137/'SFR Relationships'!$D$31/'SFR Relationships'!$D$32+BD138*'SFR Relationships'!$D$34)</f>
        <v>0</v>
      </c>
      <c r="BG147" s="13"/>
      <c r="BH147" s="24"/>
      <c r="BI147" s="24"/>
      <c r="BJ147" s="24"/>
      <c r="BK147" s="48"/>
      <c r="BL147" s="11">
        <f>IF(BL137=0,0,BI138*'SFR Relationships'!$D$36*BK138/BL137/'SFR Relationships'!$D$31/'SFR Relationships'!$D$32+BJ138*'SFR Relationships'!$D$34)</f>
        <v>0</v>
      </c>
      <c r="BM147" s="13"/>
      <c r="BN147" s="24"/>
      <c r="BO147" s="24"/>
      <c r="BP147" s="24"/>
      <c r="BQ147" s="48"/>
      <c r="BR147" s="11">
        <f>IF(BR137=0,0,BO138*'SFR Relationships'!$D$36*BQ138/BR137/'SFR Relationships'!$D$31/'SFR Relationships'!$D$32+BP138*'SFR Relationships'!$D$34)</f>
        <v>0</v>
      </c>
      <c r="BS147" s="13"/>
      <c r="BT147" s="24"/>
      <c r="BU147" s="24"/>
      <c r="BV147" s="24"/>
      <c r="BW147" s="48"/>
      <c r="BX147" s="11">
        <f>IF(BX137=0,0,BU138*'SFR Relationships'!$D$36*BW138/BX137/'SFR Relationships'!$D$31/'SFR Relationships'!$D$32+BV138*'SFR Relationships'!$D$34)</f>
        <v>0</v>
      </c>
      <c r="BY147" s="13"/>
      <c r="BZ147" s="24"/>
      <c r="CA147" s="24"/>
      <c r="CB147" s="24"/>
      <c r="CC147" s="48"/>
      <c r="CD147" s="11">
        <f>IF(CD137=0,0,CA138*'SFR Relationships'!$D$36*CC138/CD137/'SFR Relationships'!$D$31/'SFR Relationships'!$D$32+CB138*'SFR Relationships'!$D$34)</f>
        <v>0</v>
      </c>
      <c r="CE147" s="13"/>
      <c r="CF147" s="24"/>
      <c r="CG147" s="24"/>
      <c r="CH147" s="24"/>
      <c r="CI147" s="48"/>
      <c r="CJ147" s="11">
        <f>IF(CJ137=0,0,CG138*'SFR Relationships'!$D$36*CI138/CJ137/'SFR Relationships'!$D$31/'SFR Relationships'!$D$32+CH138*'SFR Relationships'!$D$34)</f>
        <v>0</v>
      </c>
      <c r="CK147" s="13"/>
      <c r="CL147" s="24"/>
      <c r="CM147" s="24"/>
      <c r="CN147" s="24"/>
      <c r="CO147" s="48"/>
      <c r="CP147" s="11">
        <f>IF(CP137=0,0,CM138*'SFR Relationships'!$D$36*CO138/CP137/'SFR Relationships'!$D$31/'SFR Relationships'!$D$32+CN138*'SFR Relationships'!$D$34)</f>
        <v>0</v>
      </c>
      <c r="CQ147" s="13"/>
      <c r="CR147" s="24"/>
      <c r="CS147" s="24"/>
      <c r="CT147" s="24"/>
      <c r="CU147" s="48"/>
      <c r="CV147" s="11">
        <f>IF(CV137=0,0,CS138*'SFR Relationships'!$D$36*CU138/CV137/'SFR Relationships'!$D$31/'SFR Relationships'!$D$32+CT138*'SFR Relationships'!$D$34)</f>
        <v>0</v>
      </c>
      <c r="CW147" s="13"/>
      <c r="CX147" s="24"/>
      <c r="CY147" s="24"/>
      <c r="CZ147" s="24"/>
      <c r="DA147" s="48"/>
      <c r="DB147" s="11">
        <f>IF(DB137=0,0,CY138*'SFR Relationships'!$D$36*DA138/DB137/'SFR Relationships'!$D$31/'SFR Relationships'!$D$32+CZ138*'SFR Relationships'!$D$34)</f>
        <v>0</v>
      </c>
      <c r="DC147" s="13"/>
      <c r="DD147" s="24"/>
      <c r="DE147" s="24"/>
      <c r="DF147" s="24"/>
      <c r="DG147" s="48"/>
      <c r="DH147" s="11">
        <f>IF(DH137=0,0,DE138*'SFR Relationships'!$D$36*DG138/DH137/'SFR Relationships'!$D$31/'SFR Relationships'!$D$32+DF138*'SFR Relationships'!$D$34)</f>
        <v>0</v>
      </c>
      <c r="DI147" s="13"/>
      <c r="DJ147" s="24"/>
      <c r="DK147" s="24"/>
      <c r="DL147" s="24"/>
      <c r="DM147" s="48"/>
      <c r="DN147" s="11">
        <f>IF(DN137=0,0,DK138*'SFR Relationships'!$D$36*DM138/DN137/'SFR Relationships'!$D$31/'SFR Relationships'!$D$32+DL138*'SFR Relationships'!$D$34)</f>
        <v>0</v>
      </c>
      <c r="DO147" s="13"/>
      <c r="DP147" s="24"/>
      <c r="DQ147" s="24"/>
      <c r="DR147" s="24"/>
      <c r="DS147" s="48"/>
      <c r="DT147" s="11">
        <f>IF(DT137=0,0,DQ138*'SFR Relationships'!$D$36*DS138/DT137/'SFR Relationships'!$D$31/'SFR Relationships'!$D$32+DR138*'SFR Relationships'!$D$34)</f>
        <v>0</v>
      </c>
    </row>
    <row r="148" spans="1:124" s="6" customFormat="1" x14ac:dyDescent="0.2">
      <c r="B148" s="6">
        <v>32</v>
      </c>
      <c r="C148" s="6" t="s">
        <v>214</v>
      </c>
      <c r="D148" s="13" t="s">
        <v>215</v>
      </c>
      <c r="E148" s="13"/>
      <c r="F148" s="24"/>
      <c r="G148" s="24"/>
      <c r="H148" s="24"/>
      <c r="I148" s="48"/>
      <c r="J148" s="11">
        <f>H138*'SFR Relationships'!$D$34*'SFR Relationships'!$D$37*J137/'SFR Relationships'!$D$30</f>
        <v>0</v>
      </c>
      <c r="K148" s="13"/>
      <c r="L148" s="24"/>
      <c r="M148" s="24"/>
      <c r="N148" s="24"/>
      <c r="O148" s="48"/>
      <c r="P148" s="11">
        <f>N138*'SFR Relationships'!$D$34*'SFR Relationships'!$D$37*P137/'SFR Relationships'!$D$30</f>
        <v>0</v>
      </c>
      <c r="Q148" s="13"/>
      <c r="R148" s="24"/>
      <c r="S148" s="24"/>
      <c r="T148" s="24"/>
      <c r="U148" s="48"/>
      <c r="V148" s="11">
        <f>T138*'SFR Relationships'!$D$34*'SFR Relationships'!$D$37*V137/'SFR Relationships'!$D$30</f>
        <v>0</v>
      </c>
      <c r="W148" s="13"/>
      <c r="X148" s="24"/>
      <c r="Y148" s="24"/>
      <c r="Z148" s="24"/>
      <c r="AA148" s="48"/>
      <c r="AB148" s="11">
        <f>Z138*'SFR Relationships'!$D$34*'SFR Relationships'!$D$37*AB137/'SFR Relationships'!$D$30</f>
        <v>0</v>
      </c>
      <c r="AC148" s="13"/>
      <c r="AD148" s="24"/>
      <c r="AE148" s="24"/>
      <c r="AF148" s="24"/>
      <c r="AG148" s="48"/>
      <c r="AH148" s="11">
        <f>AF138*'SFR Relationships'!$D$34*'SFR Relationships'!$D$37*AH137/'SFR Relationships'!$D$30</f>
        <v>0</v>
      </c>
      <c r="AI148" s="13"/>
      <c r="AJ148" s="24"/>
      <c r="AK148" s="24"/>
      <c r="AL148" s="24"/>
      <c r="AM148" s="48"/>
      <c r="AN148" s="11">
        <f>AL138*'SFR Relationships'!$D$34*'SFR Relationships'!$D$37*AN137/'SFR Relationships'!$D$30</f>
        <v>0</v>
      </c>
      <c r="AO148" s="13"/>
      <c r="AP148" s="24"/>
      <c r="AQ148" s="24"/>
      <c r="AR148" s="24"/>
      <c r="AS148" s="48"/>
      <c r="AT148" s="11">
        <f>AR138*'SFR Relationships'!$D$34*'SFR Relationships'!$D$37*AT137/'SFR Relationships'!$D$30</f>
        <v>0</v>
      </c>
      <c r="AU148" s="13"/>
      <c r="AV148" s="24"/>
      <c r="AW148" s="24"/>
      <c r="AX148" s="24"/>
      <c r="AY148" s="48"/>
      <c r="AZ148" s="11">
        <f>AX138*'SFR Relationships'!$D$34*'SFR Relationships'!$D$37*AZ137/'SFR Relationships'!$D$30</f>
        <v>0</v>
      </c>
      <c r="BA148" s="13"/>
      <c r="BB148" s="24"/>
      <c r="BC148" s="24"/>
      <c r="BD148" s="24"/>
      <c r="BE148" s="48"/>
      <c r="BF148" s="11">
        <f>BD138*'SFR Relationships'!$D$34*'SFR Relationships'!$D$37*BF137/'SFR Relationships'!$D$30</f>
        <v>0</v>
      </c>
      <c r="BG148" s="13"/>
      <c r="BH148" s="24"/>
      <c r="BI148" s="24"/>
      <c r="BJ148" s="24"/>
      <c r="BK148" s="48"/>
      <c r="BL148" s="11">
        <f>BJ138*'SFR Relationships'!$D$34*'SFR Relationships'!$D$37*BL137/'SFR Relationships'!$D$30</f>
        <v>0</v>
      </c>
      <c r="BM148" s="13"/>
      <c r="BN148" s="24"/>
      <c r="BO148" s="24"/>
      <c r="BP148" s="24"/>
      <c r="BQ148" s="48"/>
      <c r="BR148" s="11">
        <f>BP138*'SFR Relationships'!$D$34*'SFR Relationships'!$D$37*BR137/'SFR Relationships'!$D$30</f>
        <v>0</v>
      </c>
      <c r="BS148" s="13"/>
      <c r="BT148" s="24"/>
      <c r="BU148" s="24"/>
      <c r="BV148" s="24"/>
      <c r="BW148" s="48"/>
      <c r="BX148" s="11">
        <f>BV138*'SFR Relationships'!$D$34*'SFR Relationships'!$D$37*BX137/'SFR Relationships'!$D$30</f>
        <v>0</v>
      </c>
      <c r="BY148" s="13"/>
      <c r="BZ148" s="24"/>
      <c r="CA148" s="24"/>
      <c r="CB148" s="24"/>
      <c r="CC148" s="48"/>
      <c r="CD148" s="11">
        <f>CB138*'SFR Relationships'!$D$34*'SFR Relationships'!$D$37*CD137/'SFR Relationships'!$D$30</f>
        <v>0</v>
      </c>
      <c r="CE148" s="13"/>
      <c r="CF148" s="24"/>
      <c r="CG148" s="24"/>
      <c r="CH148" s="24"/>
      <c r="CI148" s="48"/>
      <c r="CJ148" s="11">
        <f>CH138*'SFR Relationships'!$D$34*'SFR Relationships'!$D$37*CJ137/'SFR Relationships'!$D$30</f>
        <v>0</v>
      </c>
      <c r="CK148" s="13"/>
      <c r="CL148" s="24"/>
      <c r="CM148" s="24"/>
      <c r="CN148" s="24"/>
      <c r="CO148" s="48"/>
      <c r="CP148" s="11">
        <f>CN138*'SFR Relationships'!$D$34*'SFR Relationships'!$D$37*CP137/'SFR Relationships'!$D$30</f>
        <v>0</v>
      </c>
      <c r="CQ148" s="13"/>
      <c r="CR148" s="24"/>
      <c r="CS148" s="24"/>
      <c r="CT148" s="24"/>
      <c r="CU148" s="48"/>
      <c r="CV148" s="11">
        <f>CT138*'SFR Relationships'!$D$34*'SFR Relationships'!$D$37*CV137/'SFR Relationships'!$D$30</f>
        <v>0</v>
      </c>
      <c r="CW148" s="13"/>
      <c r="CX148" s="24"/>
      <c r="CY148" s="24"/>
      <c r="CZ148" s="24"/>
      <c r="DA148" s="48"/>
      <c r="DB148" s="11">
        <f>CZ138*'SFR Relationships'!$D$34*'SFR Relationships'!$D$37*DB137/'SFR Relationships'!$D$30</f>
        <v>0</v>
      </c>
      <c r="DC148" s="13"/>
      <c r="DD148" s="24"/>
      <c r="DE148" s="24"/>
      <c r="DF148" s="24"/>
      <c r="DG148" s="48"/>
      <c r="DH148" s="11">
        <f>DF138*'SFR Relationships'!$D$34*'SFR Relationships'!$D$37*DH137/'SFR Relationships'!$D$30</f>
        <v>0</v>
      </c>
      <c r="DI148" s="13"/>
      <c r="DJ148" s="24"/>
      <c r="DK148" s="24"/>
      <c r="DL148" s="24"/>
      <c r="DM148" s="48"/>
      <c r="DN148" s="11">
        <f>DL138*'SFR Relationships'!$D$34*'SFR Relationships'!$D$37*DN137/'SFR Relationships'!$D$30</f>
        <v>0</v>
      </c>
      <c r="DO148" s="13"/>
      <c r="DP148" s="24"/>
      <c r="DQ148" s="24"/>
      <c r="DR148" s="24"/>
      <c r="DS148" s="48"/>
      <c r="DT148" s="11">
        <f>DR138*'SFR Relationships'!$D$34*'SFR Relationships'!$D$37*DT137/'SFR Relationships'!$D$30</f>
        <v>0</v>
      </c>
    </row>
    <row r="149" spans="1:124" s="6" customFormat="1" x14ac:dyDescent="0.2">
      <c r="B149" s="6">
        <v>33</v>
      </c>
      <c r="C149" s="6" t="s">
        <v>216</v>
      </c>
      <c r="D149" s="13"/>
      <c r="E149" s="13"/>
      <c r="F149" s="24"/>
      <c r="G149" s="24"/>
      <c r="H149" s="24"/>
      <c r="I149" s="48"/>
      <c r="J149" s="11">
        <f>J148*'SFR Relationships'!$D$38</f>
        <v>0</v>
      </c>
      <c r="K149" s="13"/>
      <c r="L149" s="24"/>
      <c r="M149" s="24"/>
      <c r="N149" s="24"/>
      <c r="O149" s="48"/>
      <c r="P149" s="11">
        <f>P148*'SFR Relationships'!$D$38</f>
        <v>0</v>
      </c>
      <c r="Q149" s="13"/>
      <c r="R149" s="24"/>
      <c r="S149" s="24"/>
      <c r="T149" s="24"/>
      <c r="U149" s="48"/>
      <c r="V149" s="11">
        <f>V148*'SFR Relationships'!$D$38</f>
        <v>0</v>
      </c>
      <c r="W149" s="13"/>
      <c r="X149" s="24"/>
      <c r="Y149" s="24"/>
      <c r="Z149" s="24"/>
      <c r="AA149" s="48"/>
      <c r="AB149" s="11">
        <f>AB148*'SFR Relationships'!$D$38</f>
        <v>0</v>
      </c>
      <c r="AC149" s="13"/>
      <c r="AD149" s="24"/>
      <c r="AE149" s="24"/>
      <c r="AF149" s="24"/>
      <c r="AG149" s="48"/>
      <c r="AH149" s="11">
        <f>AH148*'SFR Relationships'!$D$38</f>
        <v>0</v>
      </c>
      <c r="AI149" s="13"/>
      <c r="AJ149" s="24"/>
      <c r="AK149" s="24"/>
      <c r="AL149" s="24"/>
      <c r="AM149" s="48"/>
      <c r="AN149" s="11">
        <f>AN148*'SFR Relationships'!$D$38</f>
        <v>0</v>
      </c>
      <c r="AO149" s="13"/>
      <c r="AP149" s="24"/>
      <c r="AQ149" s="24"/>
      <c r="AR149" s="24"/>
      <c r="AS149" s="48"/>
      <c r="AT149" s="11">
        <f>AT148*'SFR Relationships'!$D$38</f>
        <v>0</v>
      </c>
      <c r="AU149" s="13"/>
      <c r="AV149" s="24"/>
      <c r="AW149" s="24"/>
      <c r="AX149" s="24"/>
      <c r="AY149" s="48"/>
      <c r="AZ149" s="11">
        <f>AZ148*'SFR Relationships'!$D$38</f>
        <v>0</v>
      </c>
      <c r="BA149" s="13"/>
      <c r="BB149" s="24"/>
      <c r="BC149" s="24"/>
      <c r="BD149" s="24"/>
      <c r="BE149" s="48"/>
      <c r="BF149" s="11">
        <f>BF148*'SFR Relationships'!$D$38</f>
        <v>0</v>
      </c>
      <c r="BG149" s="13"/>
      <c r="BH149" s="24"/>
      <c r="BI149" s="24"/>
      <c r="BJ149" s="24"/>
      <c r="BK149" s="48"/>
      <c r="BL149" s="11">
        <f>BL148*'SFR Relationships'!$D$38</f>
        <v>0</v>
      </c>
      <c r="BM149" s="13"/>
      <c r="BN149" s="24"/>
      <c r="BO149" s="24"/>
      <c r="BP149" s="24"/>
      <c r="BQ149" s="48"/>
      <c r="BR149" s="11">
        <f>BR148*'SFR Relationships'!$D$38</f>
        <v>0</v>
      </c>
      <c r="BS149" s="13"/>
      <c r="BT149" s="24"/>
      <c r="BU149" s="24"/>
      <c r="BV149" s="24"/>
      <c r="BW149" s="48"/>
      <c r="BX149" s="11">
        <f>BX148*'SFR Relationships'!$D$38</f>
        <v>0</v>
      </c>
      <c r="BY149" s="13"/>
      <c r="BZ149" s="24"/>
      <c r="CA149" s="24"/>
      <c r="CB149" s="24"/>
      <c r="CC149" s="48"/>
      <c r="CD149" s="11">
        <f>CD148*'SFR Relationships'!$D$38</f>
        <v>0</v>
      </c>
      <c r="CE149" s="13"/>
      <c r="CF149" s="24"/>
      <c r="CG149" s="24"/>
      <c r="CH149" s="24"/>
      <c r="CI149" s="48"/>
      <c r="CJ149" s="11">
        <f>CJ148*'SFR Relationships'!$D$38</f>
        <v>0</v>
      </c>
      <c r="CK149" s="13"/>
      <c r="CL149" s="24"/>
      <c r="CM149" s="24"/>
      <c r="CN149" s="24"/>
      <c r="CO149" s="48"/>
      <c r="CP149" s="11">
        <f>CP148*'SFR Relationships'!$D$38</f>
        <v>0</v>
      </c>
      <c r="CQ149" s="13"/>
      <c r="CR149" s="24"/>
      <c r="CS149" s="24"/>
      <c r="CT149" s="24"/>
      <c r="CU149" s="48"/>
      <c r="CV149" s="11">
        <f>CV148*'SFR Relationships'!$D$38</f>
        <v>0</v>
      </c>
      <c r="CW149" s="13"/>
      <c r="CX149" s="24"/>
      <c r="CY149" s="24"/>
      <c r="CZ149" s="24"/>
      <c r="DA149" s="48"/>
      <c r="DB149" s="11">
        <f>DB148*'SFR Relationships'!$D$38</f>
        <v>0</v>
      </c>
      <c r="DC149" s="13"/>
      <c r="DD149" s="24"/>
      <c r="DE149" s="24"/>
      <c r="DF149" s="24"/>
      <c r="DG149" s="48"/>
      <c r="DH149" s="11">
        <f>DH148*'SFR Relationships'!$D$38</f>
        <v>0</v>
      </c>
      <c r="DI149" s="13"/>
      <c r="DJ149" s="24"/>
      <c r="DK149" s="24"/>
      <c r="DL149" s="24"/>
      <c r="DM149" s="48"/>
      <c r="DN149" s="11">
        <f>DN148*'SFR Relationships'!$D$38</f>
        <v>0</v>
      </c>
      <c r="DO149" s="13"/>
      <c r="DP149" s="24"/>
      <c r="DQ149" s="24"/>
      <c r="DR149" s="24"/>
      <c r="DS149" s="48"/>
      <c r="DT149" s="11">
        <f>DT148*'SFR Relationships'!$D$38</f>
        <v>0</v>
      </c>
    </row>
    <row r="150" spans="1:124" s="6" customFormat="1" x14ac:dyDescent="0.2">
      <c r="B150" s="6">
        <v>34</v>
      </c>
      <c r="C150" s="6" t="s">
        <v>217</v>
      </c>
      <c r="D150" s="13"/>
      <c r="E150" s="13"/>
      <c r="F150" s="24"/>
      <c r="G150" s="24"/>
      <c r="H150" s="24"/>
      <c r="I150" s="48"/>
      <c r="J150" s="11">
        <f>J148*'SFR Relationships'!$D$39</f>
        <v>0</v>
      </c>
      <c r="K150" s="13"/>
      <c r="L150" s="24"/>
      <c r="M150" s="24"/>
      <c r="N150" s="24"/>
      <c r="O150" s="48"/>
      <c r="P150" s="11">
        <f>P148*'SFR Relationships'!$D$39</f>
        <v>0</v>
      </c>
      <c r="Q150" s="13"/>
      <c r="R150" s="24"/>
      <c r="S150" s="24"/>
      <c r="T150" s="24"/>
      <c r="U150" s="48"/>
      <c r="V150" s="11">
        <f>V148*'SFR Relationships'!$D$39</f>
        <v>0</v>
      </c>
      <c r="W150" s="13"/>
      <c r="X150" s="24"/>
      <c r="Y150" s="24"/>
      <c r="Z150" s="24"/>
      <c r="AA150" s="48"/>
      <c r="AB150" s="11">
        <f>AB148*'SFR Relationships'!$D$39</f>
        <v>0</v>
      </c>
      <c r="AC150" s="13"/>
      <c r="AD150" s="24"/>
      <c r="AE150" s="24"/>
      <c r="AF150" s="24"/>
      <c r="AG150" s="48"/>
      <c r="AH150" s="11">
        <f>AH148*'SFR Relationships'!$D$39</f>
        <v>0</v>
      </c>
      <c r="AI150" s="13"/>
      <c r="AJ150" s="24"/>
      <c r="AK150" s="24"/>
      <c r="AL150" s="24"/>
      <c r="AM150" s="48"/>
      <c r="AN150" s="11">
        <f>AN148*'SFR Relationships'!$D$39</f>
        <v>0</v>
      </c>
      <c r="AO150" s="13"/>
      <c r="AP150" s="24"/>
      <c r="AQ150" s="24"/>
      <c r="AR150" s="24"/>
      <c r="AS150" s="48"/>
      <c r="AT150" s="11">
        <f>AT148*'SFR Relationships'!$D$39</f>
        <v>0</v>
      </c>
      <c r="AU150" s="13"/>
      <c r="AV150" s="24"/>
      <c r="AW150" s="24"/>
      <c r="AX150" s="24"/>
      <c r="AY150" s="48"/>
      <c r="AZ150" s="11">
        <f>AZ148*'SFR Relationships'!$D$39</f>
        <v>0</v>
      </c>
      <c r="BA150" s="13"/>
      <c r="BB150" s="24"/>
      <c r="BC150" s="24"/>
      <c r="BD150" s="24"/>
      <c r="BE150" s="48"/>
      <c r="BF150" s="11">
        <f>BF148*'SFR Relationships'!$D$39</f>
        <v>0</v>
      </c>
      <c r="BG150" s="13"/>
      <c r="BH150" s="24"/>
      <c r="BI150" s="24"/>
      <c r="BJ150" s="24"/>
      <c r="BK150" s="48"/>
      <c r="BL150" s="11">
        <f>BL148*'SFR Relationships'!$D$39</f>
        <v>0</v>
      </c>
      <c r="BM150" s="13"/>
      <c r="BN150" s="24"/>
      <c r="BO150" s="24"/>
      <c r="BP150" s="24"/>
      <c r="BQ150" s="48"/>
      <c r="BR150" s="11">
        <f>BR148*'SFR Relationships'!$D$39</f>
        <v>0</v>
      </c>
      <c r="BS150" s="13"/>
      <c r="BT150" s="24"/>
      <c r="BU150" s="24"/>
      <c r="BV150" s="24"/>
      <c r="BW150" s="48"/>
      <c r="BX150" s="11">
        <f>BX148*'SFR Relationships'!$D$39</f>
        <v>0</v>
      </c>
      <c r="BY150" s="13"/>
      <c r="BZ150" s="24"/>
      <c r="CA150" s="24"/>
      <c r="CB150" s="24"/>
      <c r="CC150" s="48"/>
      <c r="CD150" s="11">
        <f>CD148*'SFR Relationships'!$D$39</f>
        <v>0</v>
      </c>
      <c r="CE150" s="13"/>
      <c r="CF150" s="24"/>
      <c r="CG150" s="24"/>
      <c r="CH150" s="24"/>
      <c r="CI150" s="48"/>
      <c r="CJ150" s="11">
        <f>CJ148*'SFR Relationships'!$D$39</f>
        <v>0</v>
      </c>
      <c r="CK150" s="13"/>
      <c r="CL150" s="24"/>
      <c r="CM150" s="24"/>
      <c r="CN150" s="24"/>
      <c r="CO150" s="48"/>
      <c r="CP150" s="11">
        <f>CP148*'SFR Relationships'!$D$39</f>
        <v>0</v>
      </c>
      <c r="CQ150" s="13"/>
      <c r="CR150" s="24"/>
      <c r="CS150" s="24"/>
      <c r="CT150" s="24"/>
      <c r="CU150" s="48"/>
      <c r="CV150" s="11">
        <f>CV148*'SFR Relationships'!$D$39</f>
        <v>0</v>
      </c>
      <c r="CW150" s="13"/>
      <c r="CX150" s="24"/>
      <c r="CY150" s="24"/>
      <c r="CZ150" s="24"/>
      <c r="DA150" s="48"/>
      <c r="DB150" s="11">
        <f>DB148*'SFR Relationships'!$D$39</f>
        <v>0</v>
      </c>
      <c r="DC150" s="13"/>
      <c r="DD150" s="24"/>
      <c r="DE150" s="24"/>
      <c r="DF150" s="24"/>
      <c r="DG150" s="48"/>
      <c r="DH150" s="11">
        <f>DH148*'SFR Relationships'!$D$39</f>
        <v>0</v>
      </c>
      <c r="DI150" s="13"/>
      <c r="DJ150" s="24"/>
      <c r="DK150" s="24"/>
      <c r="DL150" s="24"/>
      <c r="DM150" s="48"/>
      <c r="DN150" s="11">
        <f>DN148*'SFR Relationships'!$D$39</f>
        <v>0</v>
      </c>
      <c r="DO150" s="13"/>
      <c r="DP150" s="24"/>
      <c r="DQ150" s="24"/>
      <c r="DR150" s="24"/>
      <c r="DS150" s="48"/>
      <c r="DT150" s="11">
        <f>DT148*'SFR Relationships'!$D$39</f>
        <v>0</v>
      </c>
    </row>
    <row r="151" spans="1:124" x14ac:dyDescent="0.2">
      <c r="A151" s="6"/>
      <c r="B151" s="6">
        <v>35</v>
      </c>
      <c r="C151" s="6" t="s">
        <v>218</v>
      </c>
      <c r="D151" s="13"/>
      <c r="E151" s="13"/>
      <c r="F151" s="24"/>
      <c r="G151" s="24"/>
      <c r="H151" s="24"/>
      <c r="I151" s="48"/>
      <c r="J151" s="11">
        <f>J148*'SFR Relationships'!$D$40</f>
        <v>0</v>
      </c>
      <c r="K151" s="13"/>
      <c r="L151" s="24"/>
      <c r="M151" s="24"/>
      <c r="N151" s="24"/>
      <c r="O151" s="48"/>
      <c r="P151" s="11">
        <f>P148*'SFR Relationships'!$D$40</f>
        <v>0</v>
      </c>
      <c r="Q151" s="13"/>
      <c r="R151" s="24"/>
      <c r="S151" s="24"/>
      <c r="T151" s="24"/>
      <c r="U151" s="48"/>
      <c r="V151" s="11">
        <f>V148*'SFR Relationships'!$D$40</f>
        <v>0</v>
      </c>
      <c r="W151" s="13"/>
      <c r="X151" s="24"/>
      <c r="Y151" s="24"/>
      <c r="Z151" s="24"/>
      <c r="AA151" s="48"/>
      <c r="AB151" s="11">
        <f>AB148*'SFR Relationships'!$D$40</f>
        <v>0</v>
      </c>
      <c r="AC151" s="13"/>
      <c r="AD151" s="24"/>
      <c r="AE151" s="24"/>
      <c r="AF151" s="24"/>
      <c r="AG151" s="48"/>
      <c r="AH151" s="11">
        <f>AH148*'SFR Relationships'!$D$40</f>
        <v>0</v>
      </c>
      <c r="AI151" s="13"/>
      <c r="AJ151" s="24"/>
      <c r="AK151" s="24"/>
      <c r="AL151" s="24"/>
      <c r="AM151" s="48"/>
      <c r="AN151" s="11">
        <f>AN148*'SFR Relationships'!$D$40</f>
        <v>0</v>
      </c>
      <c r="AO151" s="13"/>
      <c r="AP151" s="24"/>
      <c r="AQ151" s="24"/>
      <c r="AR151" s="24"/>
      <c r="AS151" s="48"/>
      <c r="AT151" s="11">
        <f>AT148*'SFR Relationships'!$D$40</f>
        <v>0</v>
      </c>
      <c r="AU151" s="13"/>
      <c r="AV151" s="24"/>
      <c r="AW151" s="24"/>
      <c r="AX151" s="24"/>
      <c r="AY151" s="48"/>
      <c r="AZ151" s="11">
        <f>AZ148*'SFR Relationships'!$D$40</f>
        <v>0</v>
      </c>
      <c r="BA151" s="13"/>
      <c r="BB151" s="24"/>
      <c r="BC151" s="24"/>
      <c r="BD151" s="24"/>
      <c r="BE151" s="48"/>
      <c r="BF151" s="11">
        <f>BF148*'SFR Relationships'!$D$40</f>
        <v>0</v>
      </c>
      <c r="BG151" s="13"/>
      <c r="BH151" s="24"/>
      <c r="BI151" s="24"/>
      <c r="BJ151" s="24"/>
      <c r="BK151" s="48"/>
      <c r="BL151" s="11">
        <f>BL148*'SFR Relationships'!$D$40</f>
        <v>0</v>
      </c>
      <c r="BM151" s="13"/>
      <c r="BN151" s="24"/>
      <c r="BO151" s="24"/>
      <c r="BP151" s="24"/>
      <c r="BQ151" s="48"/>
      <c r="BR151" s="11">
        <f>BR148*'SFR Relationships'!$D$40</f>
        <v>0</v>
      </c>
      <c r="BS151" s="13"/>
      <c r="BT151" s="24"/>
      <c r="BU151" s="24"/>
      <c r="BV151" s="24"/>
      <c r="BW151" s="48"/>
      <c r="BX151" s="11">
        <f>BX148*'SFR Relationships'!$D$40</f>
        <v>0</v>
      </c>
      <c r="BY151" s="13"/>
      <c r="BZ151" s="24"/>
      <c r="CA151" s="24"/>
      <c r="CB151" s="24"/>
      <c r="CC151" s="48"/>
      <c r="CD151" s="11">
        <f>CD148*'SFR Relationships'!$D$40</f>
        <v>0</v>
      </c>
      <c r="CE151" s="13"/>
      <c r="CF151" s="24"/>
      <c r="CG151" s="24"/>
      <c r="CH151" s="24"/>
      <c r="CI151" s="48"/>
      <c r="CJ151" s="11">
        <f>CJ148*'SFR Relationships'!$D$40</f>
        <v>0</v>
      </c>
      <c r="CK151" s="13"/>
      <c r="CL151" s="24"/>
      <c r="CM151" s="24"/>
      <c r="CN151" s="24"/>
      <c r="CO151" s="48"/>
      <c r="CP151" s="11">
        <f>CP148*'SFR Relationships'!$D$40</f>
        <v>0</v>
      </c>
      <c r="CQ151" s="13"/>
      <c r="CR151" s="24"/>
      <c r="CS151" s="24"/>
      <c r="CT151" s="24"/>
      <c r="CU151" s="48"/>
      <c r="CV151" s="11">
        <f>CV148*'SFR Relationships'!$D$40</f>
        <v>0</v>
      </c>
      <c r="CW151" s="13"/>
      <c r="CX151" s="24"/>
      <c r="CY151" s="24"/>
      <c r="CZ151" s="24"/>
      <c r="DA151" s="48"/>
      <c r="DB151" s="11">
        <f>DB148*'SFR Relationships'!$D$40</f>
        <v>0</v>
      </c>
      <c r="DC151" s="13"/>
      <c r="DD151" s="24"/>
      <c r="DE151" s="24"/>
      <c r="DF151" s="24"/>
      <c r="DG151" s="48"/>
      <c r="DH151" s="11">
        <f>DH148*'SFR Relationships'!$D$40</f>
        <v>0</v>
      </c>
      <c r="DI151" s="13"/>
      <c r="DJ151" s="24"/>
      <c r="DK151" s="24"/>
      <c r="DL151" s="24"/>
      <c r="DM151" s="48"/>
      <c r="DN151" s="11">
        <f>DN148*'SFR Relationships'!$D$40</f>
        <v>0</v>
      </c>
      <c r="DO151" s="13"/>
      <c r="DP151" s="24"/>
      <c r="DQ151" s="24"/>
      <c r="DR151" s="24"/>
      <c r="DS151" s="48"/>
      <c r="DT151" s="11">
        <f>DT148*'SFR Relationships'!$D$40</f>
        <v>0</v>
      </c>
    </row>
    <row r="152" spans="1:124" x14ac:dyDescent="0.2">
      <c r="A152" s="6"/>
      <c r="B152" s="147" t="s">
        <v>219</v>
      </c>
      <c r="C152" s="147" t="s">
        <v>220</v>
      </c>
      <c r="D152" s="376"/>
      <c r="E152" s="376"/>
      <c r="F152" s="389"/>
      <c r="G152" s="389"/>
      <c r="H152" s="389"/>
      <c r="I152" s="388"/>
      <c r="J152" s="27">
        <f>SUM(J138,J146)</f>
        <v>-94691692.618111804</v>
      </c>
      <c r="K152" s="376"/>
      <c r="L152" s="389"/>
      <c r="M152" s="389"/>
      <c r="N152" s="389"/>
      <c r="O152" s="388"/>
      <c r="P152" s="27">
        <f>SUM(P138,P146)</f>
        <v>-94691692.618111804</v>
      </c>
      <c r="Q152" s="376"/>
      <c r="R152" s="389"/>
      <c r="S152" s="389"/>
      <c r="T152" s="389"/>
      <c r="U152" s="388"/>
      <c r="V152" s="27">
        <f>SUM(V138,V146)</f>
        <v>-94691692.618111804</v>
      </c>
      <c r="W152" s="376"/>
      <c r="X152" s="389"/>
      <c r="Y152" s="389"/>
      <c r="Z152" s="389"/>
      <c r="AA152" s="388"/>
      <c r="AB152" s="27">
        <f>SUM(AB138,AB146)</f>
        <v>-94691692.618111804</v>
      </c>
      <c r="AC152" s="376"/>
      <c r="AD152" s="389"/>
      <c r="AE152" s="389"/>
      <c r="AF152" s="389"/>
      <c r="AG152" s="388"/>
      <c r="AH152" s="27">
        <f>SUM(AH138,AH146)</f>
        <v>-94691692.618111804</v>
      </c>
      <c r="AI152" s="376"/>
      <c r="AJ152" s="389"/>
      <c r="AK152" s="389"/>
      <c r="AL152" s="389"/>
      <c r="AM152" s="388"/>
      <c r="AN152" s="27">
        <f>SUM(AN138,AN146)</f>
        <v>-94691692.618111804</v>
      </c>
      <c r="AO152" s="376"/>
      <c r="AP152" s="389"/>
      <c r="AQ152" s="389"/>
      <c r="AR152" s="389"/>
      <c r="AS152" s="388"/>
      <c r="AT152" s="27">
        <f>SUM(AT138,AT146)</f>
        <v>-94691692.618111804</v>
      </c>
      <c r="AU152" s="376"/>
      <c r="AV152" s="389"/>
      <c r="AW152" s="389"/>
      <c r="AX152" s="389"/>
      <c r="AY152" s="388"/>
      <c r="AZ152" s="27">
        <f>SUM(AZ138,AZ146)</f>
        <v>-94691692.618111804</v>
      </c>
      <c r="BA152" s="376"/>
      <c r="BB152" s="389"/>
      <c r="BC152" s="389"/>
      <c r="BD152" s="389"/>
      <c r="BE152" s="388"/>
      <c r="BF152" s="27">
        <f>SUM(BF138,BF146)</f>
        <v>-94691692.618111804</v>
      </c>
      <c r="BG152" s="376"/>
      <c r="BH152" s="389"/>
      <c r="BI152" s="389"/>
      <c r="BJ152" s="389"/>
      <c r="BK152" s="388"/>
      <c r="BL152" s="27">
        <f>SUM(BL138,BL146)</f>
        <v>-94691692.618111804</v>
      </c>
      <c r="BM152" s="376"/>
      <c r="BN152" s="389"/>
      <c r="BO152" s="389"/>
      <c r="BP152" s="389"/>
      <c r="BQ152" s="388"/>
      <c r="BR152" s="27">
        <f>SUM(BR138,BR146)</f>
        <v>-94691692.618111804</v>
      </c>
      <c r="BS152" s="376"/>
      <c r="BT152" s="389"/>
      <c r="BU152" s="389"/>
      <c r="BV152" s="389"/>
      <c r="BW152" s="388"/>
      <c r="BX152" s="27">
        <f>SUM(BX138,BX146)</f>
        <v>-94691692.618111804</v>
      </c>
      <c r="BY152" s="376"/>
      <c r="BZ152" s="389"/>
      <c r="CA152" s="389"/>
      <c r="CB152" s="389"/>
      <c r="CC152" s="388"/>
      <c r="CD152" s="27">
        <f>SUM(CD138,CD146)</f>
        <v>-94691692.618111804</v>
      </c>
      <c r="CE152" s="376"/>
      <c r="CF152" s="389"/>
      <c r="CG152" s="389"/>
      <c r="CH152" s="389"/>
      <c r="CI152" s="388"/>
      <c r="CJ152" s="27">
        <f>SUM(CJ138,CJ146)</f>
        <v>-94691692.618111804</v>
      </c>
      <c r="CK152" s="376"/>
      <c r="CL152" s="389"/>
      <c r="CM152" s="389"/>
      <c r="CN152" s="389"/>
      <c r="CO152" s="388"/>
      <c r="CP152" s="27">
        <f>SUM(CP138,CP146)</f>
        <v>-94691692.618111804</v>
      </c>
      <c r="CQ152" s="376"/>
      <c r="CR152" s="389"/>
      <c r="CS152" s="389"/>
      <c r="CT152" s="389"/>
      <c r="CU152" s="388"/>
      <c r="CV152" s="27">
        <f>SUM(CV138,CV146)</f>
        <v>-94691692.618111804</v>
      </c>
      <c r="CW152" s="376"/>
      <c r="CX152" s="389"/>
      <c r="CY152" s="389"/>
      <c r="CZ152" s="389"/>
      <c r="DA152" s="388"/>
      <c r="DB152" s="27">
        <f>SUM(DB138,DB146)</f>
        <v>-94691692.618111804</v>
      </c>
      <c r="DC152" s="376"/>
      <c r="DD152" s="389"/>
      <c r="DE152" s="389"/>
      <c r="DF152" s="389"/>
      <c r="DG152" s="388"/>
      <c r="DH152" s="27">
        <f>SUM(DH138,DH146)</f>
        <v>-94691692.618111804</v>
      </c>
      <c r="DI152" s="376"/>
      <c r="DJ152" s="389"/>
      <c r="DK152" s="389"/>
      <c r="DL152" s="389"/>
      <c r="DM152" s="388"/>
      <c r="DN152" s="27">
        <f>SUM(DN138,DN146)</f>
        <v>-94691692.618111804</v>
      </c>
      <c r="DO152" s="376"/>
      <c r="DP152" s="389"/>
      <c r="DQ152" s="389"/>
      <c r="DR152" s="389"/>
      <c r="DS152" s="388"/>
      <c r="DT152" s="27">
        <f>SUM(DT138,DT146)</f>
        <v>-94691692.618111804</v>
      </c>
    </row>
    <row r="153" spans="1:124" x14ac:dyDescent="0.2">
      <c r="A153" s="6"/>
      <c r="B153" s="6"/>
      <c r="C153" s="6"/>
      <c r="D153" s="6"/>
      <c r="E153" s="6"/>
      <c r="F153" s="26"/>
      <c r="G153" s="26"/>
      <c r="H153" s="26"/>
      <c r="I153" s="6"/>
      <c r="J153" s="12"/>
      <c r="K153" s="6"/>
      <c r="L153" s="26"/>
      <c r="M153" s="26"/>
      <c r="N153" s="26"/>
      <c r="O153" s="6"/>
      <c r="P153" s="12"/>
      <c r="Q153" s="6"/>
      <c r="R153" s="26"/>
      <c r="S153" s="26"/>
      <c r="T153" s="26"/>
      <c r="U153" s="6"/>
      <c r="V153" s="12"/>
      <c r="W153" s="6"/>
      <c r="X153" s="26"/>
      <c r="Y153" s="26"/>
      <c r="Z153" s="26"/>
      <c r="AA153" s="6"/>
      <c r="AB153" s="12"/>
      <c r="AC153" s="6"/>
      <c r="AD153" s="26"/>
      <c r="AE153" s="26"/>
      <c r="AF153" s="26"/>
      <c r="AG153" s="6"/>
      <c r="AH153" s="12"/>
      <c r="AI153" s="6"/>
      <c r="AJ153" s="26"/>
      <c r="AK153" s="26"/>
      <c r="AL153" s="26"/>
      <c r="AM153" s="6"/>
      <c r="AN153" s="12"/>
      <c r="AO153" s="6"/>
      <c r="AP153" s="26"/>
      <c r="AQ153" s="26"/>
      <c r="AR153" s="26"/>
      <c r="AS153" s="6"/>
      <c r="AT153" s="12"/>
      <c r="AU153" s="6"/>
      <c r="AV153" s="26"/>
      <c r="AW153" s="26"/>
      <c r="AX153" s="26"/>
      <c r="AY153" s="6"/>
      <c r="AZ153" s="12"/>
      <c r="BA153" s="6"/>
      <c r="BB153" s="26"/>
      <c r="BC153" s="26"/>
      <c r="BD153" s="26"/>
      <c r="BE153" s="6"/>
      <c r="BF153" s="12"/>
      <c r="BG153" s="6"/>
      <c r="BH153" s="26"/>
      <c r="BI153" s="26"/>
      <c r="BJ153" s="26"/>
      <c r="BK153" s="6"/>
      <c r="BL153" s="12"/>
      <c r="BM153" s="6"/>
      <c r="BN153" s="26"/>
      <c r="BO153" s="26"/>
      <c r="BP153" s="26"/>
      <c r="BQ153" s="6"/>
      <c r="BR153" s="12"/>
      <c r="BS153" s="6"/>
      <c r="BT153" s="26"/>
      <c r="BU153" s="26"/>
      <c r="BV153" s="26"/>
      <c r="BW153" s="6"/>
      <c r="BX153" s="12"/>
      <c r="BY153" s="6"/>
      <c r="BZ153" s="26"/>
      <c r="CA153" s="26"/>
      <c r="CB153" s="26"/>
      <c r="CC153" s="6"/>
      <c r="CD153" s="12"/>
      <c r="CE153" s="6"/>
      <c r="CF153" s="26"/>
      <c r="CG153" s="26"/>
      <c r="CH153" s="26"/>
      <c r="CI153" s="6"/>
      <c r="CJ153" s="12"/>
      <c r="CK153" s="6"/>
      <c r="CL153" s="26"/>
      <c r="CM153" s="26"/>
      <c r="CN153" s="26"/>
      <c r="CO153" s="6"/>
      <c r="CP153" s="12"/>
      <c r="CQ153" s="6"/>
      <c r="CR153" s="26"/>
      <c r="CS153" s="26"/>
      <c r="CT153" s="26"/>
      <c r="CU153" s="6"/>
      <c r="CV153" s="12"/>
      <c r="CW153" s="6"/>
      <c r="CX153" s="26"/>
      <c r="CY153" s="26"/>
      <c r="CZ153" s="26"/>
      <c r="DA153" s="6"/>
      <c r="DB153" s="12"/>
      <c r="DC153" s="6"/>
      <c r="DD153" s="26"/>
      <c r="DE153" s="26"/>
      <c r="DF153" s="26"/>
      <c r="DG153" s="6"/>
      <c r="DH153" s="12"/>
      <c r="DI153" s="6"/>
      <c r="DJ153" s="26"/>
      <c r="DK153" s="26"/>
      <c r="DL153" s="26"/>
      <c r="DM153" s="6"/>
      <c r="DN153" s="12"/>
      <c r="DO153" s="6"/>
      <c r="DP153" s="26"/>
      <c r="DQ153" s="26"/>
      <c r="DR153" s="26"/>
      <c r="DS153" s="6"/>
      <c r="DT153" s="12"/>
    </row>
    <row r="154" spans="1:124" s="128" customFormat="1" ht="69" x14ac:dyDescent="0.2">
      <c r="A154" s="81" t="s">
        <v>233</v>
      </c>
      <c r="B154" s="65"/>
      <c r="C154" s="66" t="s">
        <v>234</v>
      </c>
      <c r="D154" s="88"/>
      <c r="E154" s="89"/>
      <c r="F154" s="67"/>
      <c r="G154" s="67"/>
      <c r="H154" s="67"/>
      <c r="I154" s="67"/>
      <c r="J154" s="258"/>
      <c r="K154" s="89"/>
      <c r="L154" s="67"/>
      <c r="M154" s="67"/>
      <c r="N154" s="67"/>
      <c r="O154" s="67"/>
      <c r="P154" s="258"/>
      <c r="Q154" s="89"/>
      <c r="R154" s="67"/>
      <c r="S154" s="67"/>
      <c r="T154" s="67"/>
      <c r="U154" s="67"/>
      <c r="V154" s="258"/>
      <c r="W154" s="89"/>
      <c r="X154" s="67"/>
      <c r="Y154" s="67"/>
      <c r="Z154" s="67"/>
      <c r="AA154" s="67"/>
      <c r="AB154" s="258"/>
      <c r="AC154" s="89"/>
      <c r="AD154" s="67"/>
      <c r="AE154" s="67"/>
      <c r="AF154" s="67"/>
      <c r="AG154" s="67"/>
      <c r="AH154" s="258"/>
      <c r="AI154" s="89"/>
      <c r="AJ154" s="67"/>
      <c r="AK154" s="67"/>
      <c r="AL154" s="67"/>
      <c r="AM154" s="67"/>
      <c r="AN154" s="258"/>
      <c r="AO154" s="89"/>
      <c r="AP154" s="67"/>
      <c r="AQ154" s="67"/>
      <c r="AR154" s="67"/>
      <c r="AS154" s="67"/>
      <c r="AT154" s="258"/>
      <c r="AU154" s="89"/>
      <c r="AV154" s="67"/>
      <c r="AW154" s="67"/>
      <c r="AX154" s="67"/>
      <c r="AY154" s="67"/>
      <c r="AZ154" s="258"/>
      <c r="BA154" s="89"/>
      <c r="BB154" s="67"/>
      <c r="BC154" s="67"/>
      <c r="BD154" s="67"/>
      <c r="BE154" s="67"/>
      <c r="BF154" s="258"/>
      <c r="BG154" s="89"/>
      <c r="BH154" s="67"/>
      <c r="BI154" s="67"/>
      <c r="BJ154" s="67"/>
      <c r="BK154" s="67"/>
      <c r="BL154" s="258"/>
      <c r="BM154" s="89"/>
      <c r="BN154" s="67"/>
      <c r="BO154" s="67"/>
      <c r="BP154" s="67"/>
      <c r="BQ154" s="67"/>
      <c r="BR154" s="258"/>
      <c r="BS154" s="89"/>
      <c r="BT154" s="67"/>
      <c r="BU154" s="67"/>
      <c r="BV154" s="67"/>
      <c r="BW154" s="67"/>
      <c r="BX154" s="258"/>
      <c r="BY154" s="89"/>
      <c r="BZ154" s="67"/>
      <c r="CA154" s="67"/>
      <c r="CB154" s="67"/>
      <c r="CC154" s="67"/>
      <c r="CD154" s="258"/>
      <c r="CE154" s="89"/>
      <c r="CF154" s="67"/>
      <c r="CG154" s="67"/>
      <c r="CH154" s="67"/>
      <c r="CI154" s="67"/>
      <c r="CJ154" s="258"/>
      <c r="CK154" s="89"/>
      <c r="CL154" s="67"/>
      <c r="CM154" s="67"/>
      <c r="CN154" s="67"/>
      <c r="CO154" s="67"/>
      <c r="CP154" s="258"/>
      <c r="CQ154" s="89"/>
      <c r="CR154" s="67"/>
      <c r="CS154" s="67"/>
      <c r="CT154" s="67"/>
      <c r="CU154" s="67"/>
      <c r="CV154" s="258"/>
      <c r="CW154" s="89"/>
      <c r="CX154" s="67"/>
      <c r="CY154" s="67"/>
      <c r="CZ154" s="67"/>
      <c r="DA154" s="67"/>
      <c r="DB154" s="258"/>
      <c r="DC154" s="89"/>
      <c r="DD154" s="67"/>
      <c r="DE154" s="67"/>
      <c r="DF154" s="67"/>
      <c r="DG154" s="67"/>
      <c r="DH154" s="258"/>
      <c r="DI154" s="89"/>
      <c r="DJ154" s="67"/>
      <c r="DK154" s="67"/>
      <c r="DL154" s="67"/>
      <c r="DM154" s="67"/>
      <c r="DN154" s="258"/>
      <c r="DO154" s="89"/>
      <c r="DP154" s="67"/>
      <c r="DQ154" s="67"/>
      <c r="DR154" s="67"/>
      <c r="DS154" s="67"/>
      <c r="DT154" s="258"/>
    </row>
    <row r="155" spans="1:124" s="128" customFormat="1" ht="17" x14ac:dyDescent="0.2">
      <c r="B155" s="362"/>
      <c r="C155" s="82" t="s">
        <v>203</v>
      </c>
      <c r="D155" s="363"/>
      <c r="E155" s="363"/>
      <c r="F155" s="84"/>
      <c r="G155" s="68"/>
      <c r="H155" s="68"/>
      <c r="I155" s="362"/>
      <c r="J155" s="262">
        <f>$J$4+(I156-$I$5)/$I$5*'SFR Relationships'!$D$42*$J$4</f>
        <v>63.161622557004343</v>
      </c>
      <c r="K155" s="363"/>
      <c r="L155" s="84"/>
      <c r="M155" s="68"/>
      <c r="N155" s="68"/>
      <c r="O155" s="362"/>
      <c r="P155" s="262">
        <f>$J$4+(O156-$I$5)/$I$5*'SFR Relationships'!$D$42*$J$4</f>
        <v>56.303399028623886</v>
      </c>
      <c r="Q155" s="363"/>
      <c r="R155" s="84"/>
      <c r="S155" s="68"/>
      <c r="T155" s="68"/>
      <c r="U155" s="362"/>
      <c r="V155" s="262">
        <f>$J$4+(U156-$I$5)/$I$5*'SFR Relationships'!$D$42*$J$4</f>
        <v>56.303399028623886</v>
      </c>
      <c r="W155" s="363"/>
      <c r="X155" s="84"/>
      <c r="Y155" s="68"/>
      <c r="Z155" s="68"/>
      <c r="AA155" s="362"/>
      <c r="AB155" s="262">
        <f>$J$4+(AA156-$I$5)/$I$5*'SFR Relationships'!$D$42*$J$4</f>
        <v>56.303399028623886</v>
      </c>
      <c r="AC155" s="363"/>
      <c r="AD155" s="84"/>
      <c r="AE155" s="68"/>
      <c r="AF155" s="68"/>
      <c r="AG155" s="362"/>
      <c r="AH155" s="262">
        <f>$J$4+(AG156-$I$5)/$I$5*'SFR Relationships'!$D$42*$J$4</f>
        <v>56.303399028623886</v>
      </c>
      <c r="AI155" s="363"/>
      <c r="AJ155" s="84"/>
      <c r="AK155" s="68"/>
      <c r="AL155" s="68"/>
      <c r="AM155" s="362"/>
      <c r="AN155" s="262">
        <f>$J$4+(AM156-$I$5)/$I$5*'SFR Relationships'!$D$42*$J$4</f>
        <v>56.303399028623886</v>
      </c>
      <c r="AO155" s="363"/>
      <c r="AP155" s="84"/>
      <c r="AQ155" s="68"/>
      <c r="AR155" s="68"/>
      <c r="AS155" s="362"/>
      <c r="AT155" s="262">
        <f>$J$4+(AS156-$I$5)/$I$5*'SFR Relationships'!$D$42*$J$4</f>
        <v>56.303399028623886</v>
      </c>
      <c r="AU155" s="363"/>
      <c r="AV155" s="84"/>
      <c r="AW155" s="68"/>
      <c r="AX155" s="68"/>
      <c r="AY155" s="362"/>
      <c r="AZ155" s="262">
        <f>$J$4+(AY156-$I$5)/$I$5*'SFR Relationships'!$D$42*$J$4</f>
        <v>56.303399028623886</v>
      </c>
      <c r="BA155" s="363"/>
      <c r="BB155" s="84"/>
      <c r="BC155" s="68"/>
      <c r="BD155" s="68"/>
      <c r="BE155" s="362"/>
      <c r="BF155" s="262">
        <f>$J$4+(BE156-$I$5)/$I$5*'SFR Relationships'!$D$42*$J$4</f>
        <v>56.303399028623886</v>
      </c>
      <c r="BG155" s="363"/>
      <c r="BH155" s="84"/>
      <c r="BI155" s="68"/>
      <c r="BJ155" s="68"/>
      <c r="BK155" s="362"/>
      <c r="BL155" s="262">
        <f>$J$4+(BK156-$I$5)/$I$5*'SFR Relationships'!$D$42*$J$4</f>
        <v>56.303399028623886</v>
      </c>
      <c r="BM155" s="363"/>
      <c r="BN155" s="84"/>
      <c r="BO155" s="68"/>
      <c r="BP155" s="68"/>
      <c r="BQ155" s="362"/>
      <c r="BR155" s="262">
        <f>$J$4+(BQ156-$I$5)/$I$5*'SFR Relationships'!$D$42*$J$4</f>
        <v>56.303399028623886</v>
      </c>
      <c r="BS155" s="363"/>
      <c r="BT155" s="84"/>
      <c r="BU155" s="68"/>
      <c r="BV155" s="68"/>
      <c r="BW155" s="362"/>
      <c r="BX155" s="262">
        <f>$J$4+(BW156-$I$5)/$I$5*'SFR Relationships'!$D$42*$J$4</f>
        <v>56.303399028623886</v>
      </c>
      <c r="BY155" s="363"/>
      <c r="BZ155" s="84"/>
      <c r="CA155" s="68"/>
      <c r="CB155" s="68"/>
      <c r="CC155" s="362"/>
      <c r="CD155" s="262">
        <f>$J$4+(CC156-$I$5)/$I$5*'SFR Relationships'!$D$42*$J$4</f>
        <v>56.303399028623886</v>
      </c>
      <c r="CE155" s="363"/>
      <c r="CF155" s="84"/>
      <c r="CG155" s="68"/>
      <c r="CH155" s="68"/>
      <c r="CI155" s="362"/>
      <c r="CJ155" s="262">
        <f>$J$4+(CI156-$I$5)/$I$5*'SFR Relationships'!$D$42*$J$4</f>
        <v>56.303399028623886</v>
      </c>
      <c r="CK155" s="363"/>
      <c r="CL155" s="84"/>
      <c r="CM155" s="68"/>
      <c r="CN155" s="68"/>
      <c r="CO155" s="362"/>
      <c r="CP155" s="262">
        <f>$J$4+(CO156-$I$5)/$I$5*'SFR Relationships'!$D$42*$J$4</f>
        <v>56.303399028623886</v>
      </c>
      <c r="CQ155" s="363"/>
      <c r="CR155" s="84"/>
      <c r="CS155" s="68"/>
      <c r="CT155" s="68"/>
      <c r="CU155" s="362"/>
      <c r="CV155" s="262">
        <f>$J$4+(CU156-$I$5)/$I$5*'SFR Relationships'!$D$42*$J$4</f>
        <v>56.303399028623886</v>
      </c>
      <c r="CW155" s="363"/>
      <c r="CX155" s="84"/>
      <c r="CY155" s="68"/>
      <c r="CZ155" s="68"/>
      <c r="DA155" s="362"/>
      <c r="DB155" s="262">
        <f>$J$4+(DA156-$I$5)/$I$5*'SFR Relationships'!$D$42*$J$4</f>
        <v>56.303399028623886</v>
      </c>
      <c r="DC155" s="363"/>
      <c r="DD155" s="84"/>
      <c r="DE155" s="68"/>
      <c r="DF155" s="68"/>
      <c r="DG155" s="362"/>
      <c r="DH155" s="262">
        <f>$J$4+(DG156-$I$5)/$I$5*'SFR Relationships'!$D$42*$J$4</f>
        <v>56.303399028623886</v>
      </c>
      <c r="DI155" s="363"/>
      <c r="DJ155" s="84"/>
      <c r="DK155" s="68"/>
      <c r="DL155" s="68"/>
      <c r="DM155" s="362"/>
      <c r="DN155" s="262">
        <f>$J$4+(DM156-$I$5)/$I$5*'SFR Relationships'!$D$42*$J$4</f>
        <v>56.303399028623886</v>
      </c>
      <c r="DO155" s="363"/>
      <c r="DP155" s="84"/>
      <c r="DQ155" s="68"/>
      <c r="DR155" s="68"/>
      <c r="DS155" s="362"/>
      <c r="DT155" s="262">
        <f>$J$4+(DS156-$I$5)/$I$5*'SFR Relationships'!$D$42*$J$4</f>
        <v>56.303399028623886</v>
      </c>
    </row>
    <row r="156" spans="1:124" s="6" customFormat="1" x14ac:dyDescent="0.2">
      <c r="A156" s="241"/>
      <c r="B156" s="364">
        <v>20</v>
      </c>
      <c r="C156" s="365" t="s">
        <v>204</v>
      </c>
      <c r="D156" s="366"/>
      <c r="E156" s="366"/>
      <c r="F156" s="85">
        <f>SUM(F157:F163)</f>
        <v>987534846.67754638</v>
      </c>
      <c r="G156" s="69">
        <f>SUM(G157:G163)</f>
        <v>53938619.685030475</v>
      </c>
      <c r="H156" s="69">
        <f>SUM(H157:H163)</f>
        <v>330397326.87957305</v>
      </c>
      <c r="I156" s="367">
        <f>SUM(I157:I163)</f>
        <v>6339625.8759575104</v>
      </c>
      <c r="J156" s="368">
        <f>SUM(J157:J163)</f>
        <v>1371870793.2421501</v>
      </c>
      <c r="K156" s="366"/>
      <c r="L156" s="85">
        <f>SUM(L157:L163)</f>
        <v>972524688.6267637</v>
      </c>
      <c r="M156" s="69">
        <f>SUM(M157:M163)</f>
        <v>20900483.522093423</v>
      </c>
      <c r="N156" s="69">
        <f>SUM(N157:N163)</f>
        <v>213684663.37894893</v>
      </c>
      <c r="O156" s="367">
        <f>SUM(O157:O163)</f>
        <v>3971721.2308946634</v>
      </c>
      <c r="P156" s="368">
        <f>SUM(P157:P163)</f>
        <v>1207109835.5278063</v>
      </c>
      <c r="Q156" s="366"/>
      <c r="R156" s="85">
        <f>SUM(R157:R163)</f>
        <v>972524688.6267637</v>
      </c>
      <c r="S156" s="69">
        <f>SUM(S157:S163)</f>
        <v>20900483.522093423</v>
      </c>
      <c r="T156" s="69">
        <f>SUM(T157:T163)</f>
        <v>213684663.37894893</v>
      </c>
      <c r="U156" s="367">
        <f>SUM(U157:U163)</f>
        <v>3971721.2308946634</v>
      </c>
      <c r="V156" s="368">
        <f>SUM(V157:V163)</f>
        <v>1207109835.5278063</v>
      </c>
      <c r="W156" s="366"/>
      <c r="X156" s="85">
        <f>SUM(X157:X163)</f>
        <v>972524688.6267637</v>
      </c>
      <c r="Y156" s="69">
        <f>SUM(Y157:Y163)</f>
        <v>20900483.522093423</v>
      </c>
      <c r="Z156" s="69">
        <f>SUM(Z157:Z163)</f>
        <v>213684663.37894893</v>
      </c>
      <c r="AA156" s="367">
        <f>SUM(AA157:AA163)</f>
        <v>3971721.2308946634</v>
      </c>
      <c r="AB156" s="368">
        <f>SUM(AB157:AB163)</f>
        <v>1207109835.5278063</v>
      </c>
      <c r="AC156" s="366"/>
      <c r="AD156" s="85">
        <f>SUM(AD157:AD163)</f>
        <v>972524688.6267637</v>
      </c>
      <c r="AE156" s="69">
        <f>SUM(AE157:AE163)</f>
        <v>20900483.522093423</v>
      </c>
      <c r="AF156" s="69">
        <f>SUM(AF157:AF163)</f>
        <v>213684663.37894893</v>
      </c>
      <c r="AG156" s="367">
        <f>SUM(AG157:AG163)</f>
        <v>3971721.2308946634</v>
      </c>
      <c r="AH156" s="368">
        <f>SUM(AH157:AH163)</f>
        <v>1207109835.5278063</v>
      </c>
      <c r="AI156" s="366"/>
      <c r="AJ156" s="85">
        <f>SUM(AJ157:AJ163)</f>
        <v>972524688.6267637</v>
      </c>
      <c r="AK156" s="69">
        <f>SUM(AK157:AK163)</f>
        <v>20900483.522093423</v>
      </c>
      <c r="AL156" s="69">
        <f>SUM(AL157:AL163)</f>
        <v>213684663.37894893</v>
      </c>
      <c r="AM156" s="367">
        <f>SUM(AM157:AM163)</f>
        <v>3971721.2308946634</v>
      </c>
      <c r="AN156" s="368">
        <f>SUM(AN157:AN163)</f>
        <v>1207109835.5278063</v>
      </c>
      <c r="AO156" s="366"/>
      <c r="AP156" s="85">
        <f>SUM(AP157:AP163)</f>
        <v>972524688.6267637</v>
      </c>
      <c r="AQ156" s="69">
        <f>SUM(AQ157:AQ163)</f>
        <v>20900483.522093423</v>
      </c>
      <c r="AR156" s="69">
        <f>SUM(AR157:AR163)</f>
        <v>213684663.37894893</v>
      </c>
      <c r="AS156" s="367">
        <f>SUM(AS157:AS163)</f>
        <v>3971721.2308946634</v>
      </c>
      <c r="AT156" s="368">
        <f>SUM(AT157:AT163)</f>
        <v>1207109835.5278063</v>
      </c>
      <c r="AU156" s="366"/>
      <c r="AV156" s="85">
        <f>SUM(AV157:AV163)</f>
        <v>972524688.6267637</v>
      </c>
      <c r="AW156" s="69">
        <f>SUM(AW157:AW163)</f>
        <v>20900483.522093423</v>
      </c>
      <c r="AX156" s="69">
        <f>SUM(AX157:AX163)</f>
        <v>213684663.37894893</v>
      </c>
      <c r="AY156" s="367">
        <f>SUM(AY157:AY163)</f>
        <v>3971721.2308946634</v>
      </c>
      <c r="AZ156" s="368">
        <f>SUM(AZ157:AZ163)</f>
        <v>1207109835.5278063</v>
      </c>
      <c r="BA156" s="366"/>
      <c r="BB156" s="85">
        <f>SUM(BB157:BB163)</f>
        <v>972524688.6267637</v>
      </c>
      <c r="BC156" s="69">
        <f>SUM(BC157:BC163)</f>
        <v>20900483.522093423</v>
      </c>
      <c r="BD156" s="69">
        <f>SUM(BD157:BD163)</f>
        <v>213684663.37894893</v>
      </c>
      <c r="BE156" s="367">
        <f>SUM(BE157:BE163)</f>
        <v>3971721.2308946634</v>
      </c>
      <c r="BF156" s="368">
        <f>SUM(BF157:BF163)</f>
        <v>1207109835.5278063</v>
      </c>
      <c r="BG156" s="366"/>
      <c r="BH156" s="85">
        <f>SUM(BH157:BH163)</f>
        <v>972524688.6267637</v>
      </c>
      <c r="BI156" s="69">
        <f>SUM(BI157:BI163)</f>
        <v>20900483.522093423</v>
      </c>
      <c r="BJ156" s="69">
        <f>SUM(BJ157:BJ163)</f>
        <v>213684663.37894893</v>
      </c>
      <c r="BK156" s="367">
        <f>SUM(BK157:BK163)</f>
        <v>3971721.2308946634</v>
      </c>
      <c r="BL156" s="368">
        <f>SUM(BL157:BL163)</f>
        <v>1207109835.5278063</v>
      </c>
      <c r="BM156" s="366"/>
      <c r="BN156" s="85">
        <f>SUM(BN157:BN163)</f>
        <v>972524688.6267637</v>
      </c>
      <c r="BO156" s="69">
        <f>SUM(BO157:BO163)</f>
        <v>20900483.522093423</v>
      </c>
      <c r="BP156" s="69">
        <f>SUM(BP157:BP163)</f>
        <v>213684663.37894893</v>
      </c>
      <c r="BQ156" s="367">
        <f>SUM(BQ157:BQ163)</f>
        <v>3971721.2308946634</v>
      </c>
      <c r="BR156" s="368">
        <f>SUM(BR157:BR163)</f>
        <v>1207109835.5278063</v>
      </c>
      <c r="BS156" s="366"/>
      <c r="BT156" s="85">
        <f>SUM(BT157:BT163)</f>
        <v>972524688.6267637</v>
      </c>
      <c r="BU156" s="69">
        <f>SUM(BU157:BU163)</f>
        <v>20900483.522093423</v>
      </c>
      <c r="BV156" s="69">
        <f>SUM(BV157:BV163)</f>
        <v>213684663.37894893</v>
      </c>
      <c r="BW156" s="367">
        <f>SUM(BW157:BW163)</f>
        <v>3971721.2308946634</v>
      </c>
      <c r="BX156" s="368">
        <f>SUM(BX157:BX163)</f>
        <v>1207109835.5278063</v>
      </c>
      <c r="BY156" s="366"/>
      <c r="BZ156" s="85">
        <f>SUM(BZ157:BZ163)</f>
        <v>972524688.6267637</v>
      </c>
      <c r="CA156" s="69">
        <f>SUM(CA157:CA163)</f>
        <v>20900483.522093423</v>
      </c>
      <c r="CB156" s="69">
        <f>SUM(CB157:CB163)</f>
        <v>213684663.37894893</v>
      </c>
      <c r="CC156" s="367">
        <f>SUM(CC157:CC163)</f>
        <v>3971721.2308946634</v>
      </c>
      <c r="CD156" s="368">
        <f>SUM(CD157:CD163)</f>
        <v>1207109835.5278063</v>
      </c>
      <c r="CE156" s="366"/>
      <c r="CF156" s="85">
        <f>SUM(CF157:CF163)</f>
        <v>972524688.6267637</v>
      </c>
      <c r="CG156" s="69">
        <f>SUM(CG157:CG163)</f>
        <v>20900483.522093423</v>
      </c>
      <c r="CH156" s="69">
        <f>SUM(CH157:CH163)</f>
        <v>213684663.37894893</v>
      </c>
      <c r="CI156" s="367">
        <f>SUM(CI157:CI163)</f>
        <v>3971721.2308946634</v>
      </c>
      <c r="CJ156" s="368">
        <f>SUM(CJ157:CJ163)</f>
        <v>1207109835.5278063</v>
      </c>
      <c r="CK156" s="366"/>
      <c r="CL156" s="85">
        <f>SUM(CL157:CL163)</f>
        <v>972524688.6267637</v>
      </c>
      <c r="CM156" s="69">
        <f>SUM(CM157:CM163)</f>
        <v>20900483.522093423</v>
      </c>
      <c r="CN156" s="69">
        <f>SUM(CN157:CN163)</f>
        <v>213684663.37894893</v>
      </c>
      <c r="CO156" s="367">
        <f>SUM(CO157:CO163)</f>
        <v>3971721.2308946634</v>
      </c>
      <c r="CP156" s="368">
        <f>SUM(CP157:CP163)</f>
        <v>1207109835.5278063</v>
      </c>
      <c r="CQ156" s="366"/>
      <c r="CR156" s="85">
        <f>SUM(CR157:CR163)</f>
        <v>972524688.6267637</v>
      </c>
      <c r="CS156" s="69">
        <f>SUM(CS157:CS163)</f>
        <v>20900483.522093423</v>
      </c>
      <c r="CT156" s="69">
        <f>SUM(CT157:CT163)</f>
        <v>213684663.37894893</v>
      </c>
      <c r="CU156" s="367">
        <f>SUM(CU157:CU163)</f>
        <v>3971721.2308946634</v>
      </c>
      <c r="CV156" s="368">
        <f>SUM(CV157:CV163)</f>
        <v>1207109835.5278063</v>
      </c>
      <c r="CW156" s="366"/>
      <c r="CX156" s="85">
        <f>SUM(CX157:CX163)</f>
        <v>972524688.6267637</v>
      </c>
      <c r="CY156" s="69">
        <f>SUM(CY157:CY163)</f>
        <v>20900483.522093423</v>
      </c>
      <c r="CZ156" s="69">
        <f>SUM(CZ157:CZ163)</f>
        <v>213684663.37894893</v>
      </c>
      <c r="DA156" s="367">
        <f>SUM(DA157:DA163)</f>
        <v>3971721.2308946634</v>
      </c>
      <c r="DB156" s="368">
        <f>SUM(DB157:DB163)</f>
        <v>1207109835.5278063</v>
      </c>
      <c r="DC156" s="366"/>
      <c r="DD156" s="85">
        <f>SUM(DD157:DD163)</f>
        <v>972524688.6267637</v>
      </c>
      <c r="DE156" s="69">
        <f>SUM(DE157:DE163)</f>
        <v>20900483.522093423</v>
      </c>
      <c r="DF156" s="69">
        <f>SUM(DF157:DF163)</f>
        <v>213684663.37894893</v>
      </c>
      <c r="DG156" s="367">
        <f>SUM(DG157:DG163)</f>
        <v>3971721.2308946634</v>
      </c>
      <c r="DH156" s="368">
        <f>SUM(DH157:DH163)</f>
        <v>1207109835.5278063</v>
      </c>
      <c r="DI156" s="366"/>
      <c r="DJ156" s="85">
        <f>SUM(DJ157:DJ163)</f>
        <v>972524688.6267637</v>
      </c>
      <c r="DK156" s="69">
        <f>SUM(DK157:DK163)</f>
        <v>20900483.522093423</v>
      </c>
      <c r="DL156" s="69">
        <f>SUM(DL157:DL163)</f>
        <v>213684663.37894893</v>
      </c>
      <c r="DM156" s="367">
        <f>SUM(DM157:DM163)</f>
        <v>3971721.2308946634</v>
      </c>
      <c r="DN156" s="368">
        <f>SUM(DN157:DN163)</f>
        <v>1207109835.5278063</v>
      </c>
      <c r="DO156" s="366"/>
      <c r="DP156" s="85">
        <f>SUM(DP157:DP163)</f>
        <v>972524688.6267637</v>
      </c>
      <c r="DQ156" s="69">
        <f>SUM(DQ157:DQ163)</f>
        <v>20900483.522093423</v>
      </c>
      <c r="DR156" s="69">
        <f>SUM(DR157:DR163)</f>
        <v>213684663.37894893</v>
      </c>
      <c r="DS156" s="367">
        <f>SUM(DS157:DS163)</f>
        <v>3971721.2308946634</v>
      </c>
      <c r="DT156" s="368">
        <f>SUM(DT157:DT163)</f>
        <v>1207109835.5278063</v>
      </c>
    </row>
    <row r="157" spans="1:124" s="6" customFormat="1" x14ac:dyDescent="0.2">
      <c r="B157" s="70">
        <v>21</v>
      </c>
      <c r="C157" s="83" t="s">
        <v>205</v>
      </c>
      <c r="D157" s="90"/>
      <c r="E157" s="369"/>
      <c r="F157" s="86">
        <f t="shared" ref="F157:I163" si="239">F120+F139</f>
        <v>63896198.922249317</v>
      </c>
      <c r="G157" s="86">
        <f t="shared" si="239"/>
        <v>32371457.142396789</v>
      </c>
      <c r="H157" s="86">
        <f t="shared" si="239"/>
        <v>142307865.4157455</v>
      </c>
      <c r="I157" s="102">
        <f t="shared" si="239"/>
        <v>2833827.5684467447</v>
      </c>
      <c r="J157" s="259">
        <f t="shared" ref="J157:J163" si="240">SUM(F157:H157)</f>
        <v>238575521.48039162</v>
      </c>
      <c r="K157" s="369"/>
      <c r="L157" s="86">
        <f t="shared" ref="L157:O163" si="241">L120+L139</f>
        <v>48886040.871466592</v>
      </c>
      <c r="M157" s="86">
        <f t="shared" si="241"/>
        <v>-666679.02054026769</v>
      </c>
      <c r="N157" s="86">
        <f t="shared" si="241"/>
        <v>25595201.915121369</v>
      </c>
      <c r="O157" s="102">
        <f t="shared" si="241"/>
        <v>465922.9233838988</v>
      </c>
      <c r="P157" s="259">
        <f t="shared" ref="P157:P163" si="242">SUM(L157:N157)</f>
        <v>73814563.766047686</v>
      </c>
      <c r="Q157" s="369"/>
      <c r="R157" s="86">
        <f t="shared" ref="R157:U163" si="243">R120+R139</f>
        <v>48886040.871466592</v>
      </c>
      <c r="S157" s="86">
        <f t="shared" si="243"/>
        <v>-666679.02054026769</v>
      </c>
      <c r="T157" s="86">
        <f t="shared" si="243"/>
        <v>25595201.915121369</v>
      </c>
      <c r="U157" s="102">
        <f t="shared" si="243"/>
        <v>465922.9233838988</v>
      </c>
      <c r="V157" s="259">
        <f t="shared" ref="V157:V163" si="244">SUM(R157:T157)</f>
        <v>73814563.766047686</v>
      </c>
      <c r="W157" s="369"/>
      <c r="X157" s="86">
        <f t="shared" ref="X157:AA163" si="245">X120+X139</f>
        <v>48886040.871466592</v>
      </c>
      <c r="Y157" s="86">
        <f t="shared" si="245"/>
        <v>-666679.02054026769</v>
      </c>
      <c r="Z157" s="86">
        <f t="shared" si="245"/>
        <v>25595201.915121369</v>
      </c>
      <c r="AA157" s="102">
        <f t="shared" si="245"/>
        <v>465922.9233838988</v>
      </c>
      <c r="AB157" s="259">
        <f t="shared" ref="AB157:AB163" si="246">SUM(X157:Z157)</f>
        <v>73814563.766047686</v>
      </c>
      <c r="AC157" s="369"/>
      <c r="AD157" s="86">
        <f t="shared" ref="AD157:AG163" si="247">AD120+AD139</f>
        <v>48886040.871466592</v>
      </c>
      <c r="AE157" s="86">
        <f t="shared" si="247"/>
        <v>-666679.02054026769</v>
      </c>
      <c r="AF157" s="86">
        <f t="shared" si="247"/>
        <v>25595201.915121369</v>
      </c>
      <c r="AG157" s="102">
        <f t="shared" si="247"/>
        <v>465922.9233838988</v>
      </c>
      <c r="AH157" s="259">
        <f t="shared" ref="AH157:AH163" si="248">SUM(AD157:AF157)</f>
        <v>73814563.766047686</v>
      </c>
      <c r="AI157" s="369"/>
      <c r="AJ157" s="86">
        <f t="shared" ref="AJ157:AM163" si="249">AJ120+AJ139</f>
        <v>48886040.871466592</v>
      </c>
      <c r="AK157" s="86">
        <f t="shared" si="249"/>
        <v>-666679.02054026769</v>
      </c>
      <c r="AL157" s="86">
        <f t="shared" si="249"/>
        <v>25595201.915121369</v>
      </c>
      <c r="AM157" s="102">
        <f t="shared" si="249"/>
        <v>465922.9233838988</v>
      </c>
      <c r="AN157" s="259">
        <f t="shared" ref="AN157:AN163" si="250">SUM(AJ157:AL157)</f>
        <v>73814563.766047686</v>
      </c>
      <c r="AO157" s="369"/>
      <c r="AP157" s="86">
        <f t="shared" ref="AP157:AS163" si="251">AP120+AP139</f>
        <v>48886040.871466592</v>
      </c>
      <c r="AQ157" s="86">
        <f t="shared" si="251"/>
        <v>-666679.02054026769</v>
      </c>
      <c r="AR157" s="86">
        <f t="shared" si="251"/>
        <v>25595201.915121369</v>
      </c>
      <c r="AS157" s="102">
        <f t="shared" si="251"/>
        <v>465922.9233838988</v>
      </c>
      <c r="AT157" s="259">
        <f t="shared" ref="AT157:AT163" si="252">SUM(AP157:AR157)</f>
        <v>73814563.766047686</v>
      </c>
      <c r="AU157" s="369"/>
      <c r="AV157" s="86">
        <f t="shared" ref="AV157:AY163" si="253">AV120+AV139</f>
        <v>48886040.871466592</v>
      </c>
      <c r="AW157" s="86">
        <f t="shared" si="253"/>
        <v>-666679.02054026769</v>
      </c>
      <c r="AX157" s="86">
        <f t="shared" si="253"/>
        <v>25595201.915121369</v>
      </c>
      <c r="AY157" s="102">
        <f t="shared" si="253"/>
        <v>465922.9233838988</v>
      </c>
      <c r="AZ157" s="259">
        <f t="shared" ref="AZ157:AZ163" si="254">SUM(AV157:AX157)</f>
        <v>73814563.766047686</v>
      </c>
      <c r="BA157" s="369"/>
      <c r="BB157" s="86">
        <f t="shared" ref="BB157:BE163" si="255">BB120+BB139</f>
        <v>48886040.871466592</v>
      </c>
      <c r="BC157" s="86">
        <f t="shared" si="255"/>
        <v>-666679.02054026769</v>
      </c>
      <c r="BD157" s="86">
        <f t="shared" si="255"/>
        <v>25595201.915121369</v>
      </c>
      <c r="BE157" s="102">
        <f t="shared" si="255"/>
        <v>465922.9233838988</v>
      </c>
      <c r="BF157" s="259">
        <f t="shared" ref="BF157:BF163" si="256">SUM(BB157:BD157)</f>
        <v>73814563.766047686</v>
      </c>
      <c r="BG157" s="369"/>
      <c r="BH157" s="86">
        <f t="shared" ref="BH157:BK163" si="257">BH120+BH139</f>
        <v>48886040.871466592</v>
      </c>
      <c r="BI157" s="86">
        <f t="shared" si="257"/>
        <v>-666679.02054026769</v>
      </c>
      <c r="BJ157" s="86">
        <f t="shared" si="257"/>
        <v>25595201.915121369</v>
      </c>
      <c r="BK157" s="102">
        <f t="shared" si="257"/>
        <v>465922.9233838988</v>
      </c>
      <c r="BL157" s="259">
        <f t="shared" ref="BL157:BL163" si="258">SUM(BH157:BJ157)</f>
        <v>73814563.766047686</v>
      </c>
      <c r="BM157" s="369"/>
      <c r="BN157" s="86">
        <f t="shared" ref="BN157:BQ163" si="259">BN120+BN139</f>
        <v>48886040.871466592</v>
      </c>
      <c r="BO157" s="86">
        <f t="shared" si="259"/>
        <v>-666679.02054026769</v>
      </c>
      <c r="BP157" s="86">
        <f t="shared" si="259"/>
        <v>25595201.915121369</v>
      </c>
      <c r="BQ157" s="102">
        <f t="shared" si="259"/>
        <v>465922.9233838988</v>
      </c>
      <c r="BR157" s="259">
        <f t="shared" ref="BR157:BR163" si="260">SUM(BN157:BP157)</f>
        <v>73814563.766047686</v>
      </c>
      <c r="BS157" s="369"/>
      <c r="BT157" s="86">
        <f t="shared" ref="BT157:BW163" si="261">BT120+BT139</f>
        <v>48886040.871466592</v>
      </c>
      <c r="BU157" s="86">
        <f t="shared" si="261"/>
        <v>-666679.02054026769</v>
      </c>
      <c r="BV157" s="86">
        <f t="shared" si="261"/>
        <v>25595201.915121369</v>
      </c>
      <c r="BW157" s="102">
        <f t="shared" si="261"/>
        <v>465922.9233838988</v>
      </c>
      <c r="BX157" s="259">
        <f t="shared" ref="BX157:BX163" si="262">SUM(BT157:BV157)</f>
        <v>73814563.766047686</v>
      </c>
      <c r="BY157" s="369"/>
      <c r="BZ157" s="86">
        <f t="shared" ref="BZ157:CC163" si="263">BZ120+BZ139</f>
        <v>48886040.871466592</v>
      </c>
      <c r="CA157" s="86">
        <f t="shared" si="263"/>
        <v>-666679.02054026769</v>
      </c>
      <c r="CB157" s="86">
        <f t="shared" si="263"/>
        <v>25595201.915121369</v>
      </c>
      <c r="CC157" s="102">
        <f t="shared" si="263"/>
        <v>465922.9233838988</v>
      </c>
      <c r="CD157" s="259">
        <f t="shared" ref="CD157:CD163" si="264">SUM(BZ157:CB157)</f>
        <v>73814563.766047686</v>
      </c>
      <c r="CE157" s="369"/>
      <c r="CF157" s="86">
        <f t="shared" ref="CF157:CI163" si="265">CF120+CF139</f>
        <v>48886040.871466592</v>
      </c>
      <c r="CG157" s="86">
        <f t="shared" si="265"/>
        <v>-666679.02054026769</v>
      </c>
      <c r="CH157" s="86">
        <f t="shared" si="265"/>
        <v>25595201.915121369</v>
      </c>
      <c r="CI157" s="102">
        <f t="shared" si="265"/>
        <v>465922.9233838988</v>
      </c>
      <c r="CJ157" s="259">
        <f t="shared" ref="CJ157:CJ163" si="266">SUM(CF157:CH157)</f>
        <v>73814563.766047686</v>
      </c>
      <c r="CK157" s="369"/>
      <c r="CL157" s="86">
        <f t="shared" ref="CL157:CO163" si="267">CL120+CL139</f>
        <v>48886040.871466592</v>
      </c>
      <c r="CM157" s="86">
        <f t="shared" si="267"/>
        <v>-666679.02054026769</v>
      </c>
      <c r="CN157" s="86">
        <f t="shared" si="267"/>
        <v>25595201.915121369</v>
      </c>
      <c r="CO157" s="102">
        <f t="shared" si="267"/>
        <v>465922.9233838988</v>
      </c>
      <c r="CP157" s="259">
        <f t="shared" ref="CP157:CP163" si="268">SUM(CL157:CN157)</f>
        <v>73814563.766047686</v>
      </c>
      <c r="CQ157" s="369"/>
      <c r="CR157" s="86">
        <f t="shared" ref="CR157:CU163" si="269">CR120+CR139</f>
        <v>48886040.871466592</v>
      </c>
      <c r="CS157" s="86">
        <f t="shared" si="269"/>
        <v>-666679.02054026769</v>
      </c>
      <c r="CT157" s="86">
        <f t="shared" si="269"/>
        <v>25595201.915121369</v>
      </c>
      <c r="CU157" s="102">
        <f t="shared" si="269"/>
        <v>465922.9233838988</v>
      </c>
      <c r="CV157" s="259">
        <f t="shared" ref="CV157:CV163" si="270">SUM(CR157:CT157)</f>
        <v>73814563.766047686</v>
      </c>
      <c r="CW157" s="369"/>
      <c r="CX157" s="86">
        <f t="shared" ref="CX157:DA163" si="271">CX120+CX139</f>
        <v>48886040.871466592</v>
      </c>
      <c r="CY157" s="86">
        <f t="shared" si="271"/>
        <v>-666679.02054026769</v>
      </c>
      <c r="CZ157" s="86">
        <f t="shared" si="271"/>
        <v>25595201.915121369</v>
      </c>
      <c r="DA157" s="102">
        <f t="shared" si="271"/>
        <v>465922.9233838988</v>
      </c>
      <c r="DB157" s="259">
        <f t="shared" ref="DB157:DB163" si="272">SUM(CX157:CZ157)</f>
        <v>73814563.766047686</v>
      </c>
      <c r="DC157" s="369"/>
      <c r="DD157" s="86">
        <f t="shared" ref="DD157:DG163" si="273">DD120+DD139</f>
        <v>48886040.871466592</v>
      </c>
      <c r="DE157" s="86">
        <f t="shared" si="273"/>
        <v>-666679.02054026769</v>
      </c>
      <c r="DF157" s="86">
        <f t="shared" si="273"/>
        <v>25595201.915121369</v>
      </c>
      <c r="DG157" s="102">
        <f t="shared" si="273"/>
        <v>465922.9233838988</v>
      </c>
      <c r="DH157" s="259">
        <f t="shared" ref="DH157:DH163" si="274">SUM(DD157:DF157)</f>
        <v>73814563.766047686</v>
      </c>
      <c r="DI157" s="369"/>
      <c r="DJ157" s="86">
        <f t="shared" ref="DJ157:DM163" si="275">DJ120+DJ139</f>
        <v>48886040.871466592</v>
      </c>
      <c r="DK157" s="86">
        <f t="shared" si="275"/>
        <v>-666679.02054026769</v>
      </c>
      <c r="DL157" s="86">
        <f t="shared" si="275"/>
        <v>25595201.915121369</v>
      </c>
      <c r="DM157" s="102">
        <f t="shared" si="275"/>
        <v>465922.9233838988</v>
      </c>
      <c r="DN157" s="259">
        <f t="shared" ref="DN157:DN163" si="276">SUM(DJ157:DL157)</f>
        <v>73814563.766047686</v>
      </c>
      <c r="DO157" s="369"/>
      <c r="DP157" s="86">
        <f t="shared" ref="DP157:DS163" si="277">DP120+DP139</f>
        <v>48886040.871466592</v>
      </c>
      <c r="DQ157" s="86">
        <f t="shared" si="277"/>
        <v>-666679.02054026769</v>
      </c>
      <c r="DR157" s="86">
        <f t="shared" si="277"/>
        <v>25595201.915121369</v>
      </c>
      <c r="DS157" s="102">
        <f t="shared" si="277"/>
        <v>465922.9233838988</v>
      </c>
      <c r="DT157" s="259">
        <f t="shared" ref="DT157:DT163" si="278">SUM(DP157:DR157)</f>
        <v>73814563.766047686</v>
      </c>
    </row>
    <row r="158" spans="1:124" s="6" customFormat="1" x14ac:dyDescent="0.2">
      <c r="B158" s="70">
        <v>22</v>
      </c>
      <c r="C158" s="83" t="s">
        <v>206</v>
      </c>
      <c r="D158" s="90"/>
      <c r="E158" s="369"/>
      <c r="F158" s="86">
        <f t="shared" si="239"/>
        <v>471774839.45044005</v>
      </c>
      <c r="G158" s="86">
        <f t="shared" si="239"/>
        <v>4258214.5476484699</v>
      </c>
      <c r="H158" s="86">
        <f t="shared" si="239"/>
        <v>97213738.570056096</v>
      </c>
      <c r="I158" s="102">
        <f t="shared" si="239"/>
        <v>1809703.51462689</v>
      </c>
      <c r="J158" s="259">
        <f t="shared" si="240"/>
        <v>573246792.56814468</v>
      </c>
      <c r="K158" s="369"/>
      <c r="L158" s="86">
        <f t="shared" si="241"/>
        <v>471774839.45044005</v>
      </c>
      <c r="M158" s="86">
        <f t="shared" si="241"/>
        <v>4258214.5476484699</v>
      </c>
      <c r="N158" s="86">
        <f t="shared" si="241"/>
        <v>97213738.570056096</v>
      </c>
      <c r="O158" s="102">
        <f t="shared" si="241"/>
        <v>1809703.51462689</v>
      </c>
      <c r="P158" s="259">
        <f t="shared" si="242"/>
        <v>573246792.56814468</v>
      </c>
      <c r="Q158" s="369"/>
      <c r="R158" s="86">
        <f t="shared" si="243"/>
        <v>471774839.45044005</v>
      </c>
      <c r="S158" s="86">
        <f t="shared" si="243"/>
        <v>4258214.5476484699</v>
      </c>
      <c r="T158" s="86">
        <f t="shared" si="243"/>
        <v>97213738.570056096</v>
      </c>
      <c r="U158" s="102">
        <f t="shared" si="243"/>
        <v>1809703.51462689</v>
      </c>
      <c r="V158" s="259">
        <f t="shared" si="244"/>
        <v>573246792.56814468</v>
      </c>
      <c r="W158" s="369"/>
      <c r="X158" s="86">
        <f t="shared" si="245"/>
        <v>471774839.45044005</v>
      </c>
      <c r="Y158" s="86">
        <f t="shared" si="245"/>
        <v>4258214.5476484699</v>
      </c>
      <c r="Z158" s="86">
        <f t="shared" si="245"/>
        <v>97213738.570056096</v>
      </c>
      <c r="AA158" s="102">
        <f t="shared" si="245"/>
        <v>1809703.51462689</v>
      </c>
      <c r="AB158" s="259">
        <f t="shared" si="246"/>
        <v>573246792.56814468</v>
      </c>
      <c r="AC158" s="369"/>
      <c r="AD158" s="86">
        <f t="shared" si="247"/>
        <v>471774839.45044005</v>
      </c>
      <c r="AE158" s="86">
        <f t="shared" si="247"/>
        <v>4258214.5476484699</v>
      </c>
      <c r="AF158" s="86">
        <f t="shared" si="247"/>
        <v>97213738.570056096</v>
      </c>
      <c r="AG158" s="102">
        <f t="shared" si="247"/>
        <v>1809703.51462689</v>
      </c>
      <c r="AH158" s="259">
        <f t="shared" si="248"/>
        <v>573246792.56814468</v>
      </c>
      <c r="AI158" s="369"/>
      <c r="AJ158" s="86">
        <f t="shared" si="249"/>
        <v>471774839.45044005</v>
      </c>
      <c r="AK158" s="86">
        <f t="shared" si="249"/>
        <v>4258214.5476484699</v>
      </c>
      <c r="AL158" s="86">
        <f t="shared" si="249"/>
        <v>97213738.570056096</v>
      </c>
      <c r="AM158" s="102">
        <f t="shared" si="249"/>
        <v>1809703.51462689</v>
      </c>
      <c r="AN158" s="259">
        <f t="shared" si="250"/>
        <v>573246792.56814468</v>
      </c>
      <c r="AO158" s="369"/>
      <c r="AP158" s="86">
        <f t="shared" si="251"/>
        <v>471774839.45044005</v>
      </c>
      <c r="AQ158" s="86">
        <f t="shared" si="251"/>
        <v>4258214.5476484699</v>
      </c>
      <c r="AR158" s="86">
        <f t="shared" si="251"/>
        <v>97213738.570056096</v>
      </c>
      <c r="AS158" s="102">
        <f t="shared" si="251"/>
        <v>1809703.51462689</v>
      </c>
      <c r="AT158" s="259">
        <f t="shared" si="252"/>
        <v>573246792.56814468</v>
      </c>
      <c r="AU158" s="369"/>
      <c r="AV158" s="86">
        <f t="shared" si="253"/>
        <v>471774839.45044005</v>
      </c>
      <c r="AW158" s="86">
        <f t="shared" si="253"/>
        <v>4258214.5476484699</v>
      </c>
      <c r="AX158" s="86">
        <f t="shared" si="253"/>
        <v>97213738.570056096</v>
      </c>
      <c r="AY158" s="102">
        <f t="shared" si="253"/>
        <v>1809703.51462689</v>
      </c>
      <c r="AZ158" s="259">
        <f t="shared" si="254"/>
        <v>573246792.56814468</v>
      </c>
      <c r="BA158" s="369"/>
      <c r="BB158" s="86">
        <f t="shared" si="255"/>
        <v>471774839.45044005</v>
      </c>
      <c r="BC158" s="86">
        <f t="shared" si="255"/>
        <v>4258214.5476484699</v>
      </c>
      <c r="BD158" s="86">
        <f t="shared" si="255"/>
        <v>97213738.570056096</v>
      </c>
      <c r="BE158" s="102">
        <f t="shared" si="255"/>
        <v>1809703.51462689</v>
      </c>
      <c r="BF158" s="259">
        <f t="shared" si="256"/>
        <v>573246792.56814468</v>
      </c>
      <c r="BG158" s="369"/>
      <c r="BH158" s="86">
        <f t="shared" si="257"/>
        <v>471774839.45044005</v>
      </c>
      <c r="BI158" s="86">
        <f t="shared" si="257"/>
        <v>4258214.5476484699</v>
      </c>
      <c r="BJ158" s="86">
        <f t="shared" si="257"/>
        <v>97213738.570056096</v>
      </c>
      <c r="BK158" s="102">
        <f t="shared" si="257"/>
        <v>1809703.51462689</v>
      </c>
      <c r="BL158" s="259">
        <f t="shared" si="258"/>
        <v>573246792.56814468</v>
      </c>
      <c r="BM158" s="369"/>
      <c r="BN158" s="86">
        <f t="shared" si="259"/>
        <v>471774839.45044005</v>
      </c>
      <c r="BO158" s="86">
        <f t="shared" si="259"/>
        <v>4258214.5476484699</v>
      </c>
      <c r="BP158" s="86">
        <f t="shared" si="259"/>
        <v>97213738.570056096</v>
      </c>
      <c r="BQ158" s="102">
        <f t="shared" si="259"/>
        <v>1809703.51462689</v>
      </c>
      <c r="BR158" s="259">
        <f t="shared" si="260"/>
        <v>573246792.56814468</v>
      </c>
      <c r="BS158" s="369"/>
      <c r="BT158" s="86">
        <f t="shared" si="261"/>
        <v>471774839.45044005</v>
      </c>
      <c r="BU158" s="86">
        <f t="shared" si="261"/>
        <v>4258214.5476484699</v>
      </c>
      <c r="BV158" s="86">
        <f t="shared" si="261"/>
        <v>97213738.570056096</v>
      </c>
      <c r="BW158" s="102">
        <f t="shared" si="261"/>
        <v>1809703.51462689</v>
      </c>
      <c r="BX158" s="259">
        <f t="shared" si="262"/>
        <v>573246792.56814468</v>
      </c>
      <c r="BY158" s="369"/>
      <c r="BZ158" s="86">
        <f t="shared" si="263"/>
        <v>471774839.45044005</v>
      </c>
      <c r="CA158" s="86">
        <f t="shared" si="263"/>
        <v>4258214.5476484699</v>
      </c>
      <c r="CB158" s="86">
        <f t="shared" si="263"/>
        <v>97213738.570056096</v>
      </c>
      <c r="CC158" s="102">
        <f t="shared" si="263"/>
        <v>1809703.51462689</v>
      </c>
      <c r="CD158" s="259">
        <f t="shared" si="264"/>
        <v>573246792.56814468</v>
      </c>
      <c r="CE158" s="369"/>
      <c r="CF158" s="86">
        <f t="shared" si="265"/>
        <v>471774839.45044005</v>
      </c>
      <c r="CG158" s="86">
        <f t="shared" si="265"/>
        <v>4258214.5476484699</v>
      </c>
      <c r="CH158" s="86">
        <f t="shared" si="265"/>
        <v>97213738.570056096</v>
      </c>
      <c r="CI158" s="102">
        <f t="shared" si="265"/>
        <v>1809703.51462689</v>
      </c>
      <c r="CJ158" s="259">
        <f t="shared" si="266"/>
        <v>573246792.56814468</v>
      </c>
      <c r="CK158" s="369"/>
      <c r="CL158" s="86">
        <f t="shared" si="267"/>
        <v>471774839.45044005</v>
      </c>
      <c r="CM158" s="86">
        <f t="shared" si="267"/>
        <v>4258214.5476484699</v>
      </c>
      <c r="CN158" s="86">
        <f t="shared" si="267"/>
        <v>97213738.570056096</v>
      </c>
      <c r="CO158" s="102">
        <f t="shared" si="267"/>
        <v>1809703.51462689</v>
      </c>
      <c r="CP158" s="259">
        <f t="shared" si="268"/>
        <v>573246792.56814468</v>
      </c>
      <c r="CQ158" s="369"/>
      <c r="CR158" s="86">
        <f t="shared" si="269"/>
        <v>471774839.45044005</v>
      </c>
      <c r="CS158" s="86">
        <f t="shared" si="269"/>
        <v>4258214.5476484699</v>
      </c>
      <c r="CT158" s="86">
        <f t="shared" si="269"/>
        <v>97213738.570056096</v>
      </c>
      <c r="CU158" s="102">
        <f t="shared" si="269"/>
        <v>1809703.51462689</v>
      </c>
      <c r="CV158" s="259">
        <f t="shared" si="270"/>
        <v>573246792.56814468</v>
      </c>
      <c r="CW158" s="369"/>
      <c r="CX158" s="86">
        <f t="shared" si="271"/>
        <v>471774839.45044005</v>
      </c>
      <c r="CY158" s="86">
        <f t="shared" si="271"/>
        <v>4258214.5476484699</v>
      </c>
      <c r="CZ158" s="86">
        <f t="shared" si="271"/>
        <v>97213738.570056096</v>
      </c>
      <c r="DA158" s="102">
        <f t="shared" si="271"/>
        <v>1809703.51462689</v>
      </c>
      <c r="DB158" s="259">
        <f t="shared" si="272"/>
        <v>573246792.56814468</v>
      </c>
      <c r="DC158" s="369"/>
      <c r="DD158" s="86">
        <f t="shared" si="273"/>
        <v>471774839.45044005</v>
      </c>
      <c r="DE158" s="86">
        <f t="shared" si="273"/>
        <v>4258214.5476484699</v>
      </c>
      <c r="DF158" s="86">
        <f t="shared" si="273"/>
        <v>97213738.570056096</v>
      </c>
      <c r="DG158" s="102">
        <f t="shared" si="273"/>
        <v>1809703.51462689</v>
      </c>
      <c r="DH158" s="259">
        <f t="shared" si="274"/>
        <v>573246792.56814468</v>
      </c>
      <c r="DI158" s="369"/>
      <c r="DJ158" s="86">
        <f t="shared" si="275"/>
        <v>471774839.45044005</v>
      </c>
      <c r="DK158" s="86">
        <f t="shared" si="275"/>
        <v>4258214.5476484699</v>
      </c>
      <c r="DL158" s="86">
        <f t="shared" si="275"/>
        <v>97213738.570056096</v>
      </c>
      <c r="DM158" s="102">
        <f t="shared" si="275"/>
        <v>1809703.51462689</v>
      </c>
      <c r="DN158" s="259">
        <f t="shared" si="276"/>
        <v>573246792.56814468</v>
      </c>
      <c r="DO158" s="369"/>
      <c r="DP158" s="86">
        <f t="shared" si="277"/>
        <v>471774839.45044005</v>
      </c>
      <c r="DQ158" s="86">
        <f t="shared" si="277"/>
        <v>4258214.5476484699</v>
      </c>
      <c r="DR158" s="86">
        <f t="shared" si="277"/>
        <v>97213738.570056096</v>
      </c>
      <c r="DS158" s="102">
        <f t="shared" si="277"/>
        <v>1809703.51462689</v>
      </c>
      <c r="DT158" s="259">
        <f t="shared" si="278"/>
        <v>573246792.56814468</v>
      </c>
    </row>
    <row r="159" spans="1:124" s="6" customFormat="1" x14ac:dyDescent="0.2">
      <c r="B159" s="70">
        <v>232.1</v>
      </c>
      <c r="C159" s="83" t="s">
        <v>207</v>
      </c>
      <c r="D159" s="90"/>
      <c r="E159" s="369"/>
      <c r="F159" s="86">
        <f t="shared" si="239"/>
        <v>128039207.12818372</v>
      </c>
      <c r="G159" s="86">
        <f t="shared" si="239"/>
        <v>0</v>
      </c>
      <c r="H159" s="86">
        <f t="shared" si="239"/>
        <v>17891976.878445961</v>
      </c>
      <c r="I159" s="102">
        <f t="shared" si="239"/>
        <v>335825.14677508012</v>
      </c>
      <c r="J159" s="259">
        <f t="shared" si="240"/>
        <v>145931184.00662968</v>
      </c>
      <c r="K159" s="369"/>
      <c r="L159" s="86">
        <f t="shared" si="241"/>
        <v>128039207.12818372</v>
      </c>
      <c r="M159" s="86">
        <f t="shared" si="241"/>
        <v>0</v>
      </c>
      <c r="N159" s="86">
        <f t="shared" si="241"/>
        <v>17891976.878445961</v>
      </c>
      <c r="O159" s="102">
        <f t="shared" si="241"/>
        <v>335825.14677508012</v>
      </c>
      <c r="P159" s="259">
        <f t="shared" si="242"/>
        <v>145931184.00662968</v>
      </c>
      <c r="Q159" s="369"/>
      <c r="R159" s="86">
        <f t="shared" si="243"/>
        <v>128039207.12818372</v>
      </c>
      <c r="S159" s="86">
        <f t="shared" si="243"/>
        <v>0</v>
      </c>
      <c r="T159" s="86">
        <f t="shared" si="243"/>
        <v>17891976.878445961</v>
      </c>
      <c r="U159" s="102">
        <f t="shared" si="243"/>
        <v>335825.14677508012</v>
      </c>
      <c r="V159" s="259">
        <f t="shared" si="244"/>
        <v>145931184.00662968</v>
      </c>
      <c r="W159" s="369"/>
      <c r="X159" s="86">
        <f t="shared" si="245"/>
        <v>128039207.12818372</v>
      </c>
      <c r="Y159" s="86">
        <f t="shared" si="245"/>
        <v>0</v>
      </c>
      <c r="Z159" s="86">
        <f t="shared" si="245"/>
        <v>17891976.878445961</v>
      </c>
      <c r="AA159" s="102">
        <f t="shared" si="245"/>
        <v>335825.14677508012</v>
      </c>
      <c r="AB159" s="259">
        <f t="shared" si="246"/>
        <v>145931184.00662968</v>
      </c>
      <c r="AC159" s="369"/>
      <c r="AD159" s="86">
        <f t="shared" si="247"/>
        <v>128039207.12818372</v>
      </c>
      <c r="AE159" s="86">
        <f t="shared" si="247"/>
        <v>0</v>
      </c>
      <c r="AF159" s="86">
        <f t="shared" si="247"/>
        <v>17891976.878445961</v>
      </c>
      <c r="AG159" s="102">
        <f t="shared" si="247"/>
        <v>335825.14677508012</v>
      </c>
      <c r="AH159" s="259">
        <f t="shared" si="248"/>
        <v>145931184.00662968</v>
      </c>
      <c r="AI159" s="369"/>
      <c r="AJ159" s="86">
        <f t="shared" si="249"/>
        <v>128039207.12818372</v>
      </c>
      <c r="AK159" s="86">
        <f t="shared" si="249"/>
        <v>0</v>
      </c>
      <c r="AL159" s="86">
        <f t="shared" si="249"/>
        <v>17891976.878445961</v>
      </c>
      <c r="AM159" s="102">
        <f t="shared" si="249"/>
        <v>335825.14677508012</v>
      </c>
      <c r="AN159" s="259">
        <f t="shared" si="250"/>
        <v>145931184.00662968</v>
      </c>
      <c r="AO159" s="369"/>
      <c r="AP159" s="86">
        <f t="shared" si="251"/>
        <v>128039207.12818372</v>
      </c>
      <c r="AQ159" s="86">
        <f t="shared" si="251"/>
        <v>0</v>
      </c>
      <c r="AR159" s="86">
        <f t="shared" si="251"/>
        <v>17891976.878445961</v>
      </c>
      <c r="AS159" s="102">
        <f t="shared" si="251"/>
        <v>335825.14677508012</v>
      </c>
      <c r="AT159" s="259">
        <f t="shared" si="252"/>
        <v>145931184.00662968</v>
      </c>
      <c r="AU159" s="369"/>
      <c r="AV159" s="86">
        <f t="shared" si="253"/>
        <v>128039207.12818372</v>
      </c>
      <c r="AW159" s="86">
        <f t="shared" si="253"/>
        <v>0</v>
      </c>
      <c r="AX159" s="86">
        <f t="shared" si="253"/>
        <v>17891976.878445961</v>
      </c>
      <c r="AY159" s="102">
        <f t="shared" si="253"/>
        <v>335825.14677508012</v>
      </c>
      <c r="AZ159" s="259">
        <f t="shared" si="254"/>
        <v>145931184.00662968</v>
      </c>
      <c r="BA159" s="369"/>
      <c r="BB159" s="86">
        <f t="shared" si="255"/>
        <v>128039207.12818372</v>
      </c>
      <c r="BC159" s="86">
        <f t="shared" si="255"/>
        <v>0</v>
      </c>
      <c r="BD159" s="86">
        <f t="shared" si="255"/>
        <v>17891976.878445961</v>
      </c>
      <c r="BE159" s="102">
        <f t="shared" si="255"/>
        <v>335825.14677508012</v>
      </c>
      <c r="BF159" s="259">
        <f t="shared" si="256"/>
        <v>145931184.00662968</v>
      </c>
      <c r="BG159" s="369"/>
      <c r="BH159" s="86">
        <f t="shared" si="257"/>
        <v>128039207.12818372</v>
      </c>
      <c r="BI159" s="86">
        <f t="shared" si="257"/>
        <v>0</v>
      </c>
      <c r="BJ159" s="86">
        <f t="shared" si="257"/>
        <v>17891976.878445961</v>
      </c>
      <c r="BK159" s="102">
        <f t="shared" si="257"/>
        <v>335825.14677508012</v>
      </c>
      <c r="BL159" s="259">
        <f t="shared" si="258"/>
        <v>145931184.00662968</v>
      </c>
      <c r="BM159" s="369"/>
      <c r="BN159" s="86">
        <f t="shared" si="259"/>
        <v>128039207.12818372</v>
      </c>
      <c r="BO159" s="86">
        <f t="shared" si="259"/>
        <v>0</v>
      </c>
      <c r="BP159" s="86">
        <f t="shared" si="259"/>
        <v>17891976.878445961</v>
      </c>
      <c r="BQ159" s="102">
        <f t="shared" si="259"/>
        <v>335825.14677508012</v>
      </c>
      <c r="BR159" s="259">
        <f t="shared" si="260"/>
        <v>145931184.00662968</v>
      </c>
      <c r="BS159" s="369"/>
      <c r="BT159" s="86">
        <f t="shared" si="261"/>
        <v>128039207.12818372</v>
      </c>
      <c r="BU159" s="86">
        <f t="shared" si="261"/>
        <v>0</v>
      </c>
      <c r="BV159" s="86">
        <f t="shared" si="261"/>
        <v>17891976.878445961</v>
      </c>
      <c r="BW159" s="102">
        <f t="shared" si="261"/>
        <v>335825.14677508012</v>
      </c>
      <c r="BX159" s="259">
        <f t="shared" si="262"/>
        <v>145931184.00662968</v>
      </c>
      <c r="BY159" s="369"/>
      <c r="BZ159" s="86">
        <f t="shared" si="263"/>
        <v>128039207.12818372</v>
      </c>
      <c r="CA159" s="86">
        <f t="shared" si="263"/>
        <v>0</v>
      </c>
      <c r="CB159" s="86">
        <f t="shared" si="263"/>
        <v>17891976.878445961</v>
      </c>
      <c r="CC159" s="102">
        <f t="shared" si="263"/>
        <v>335825.14677508012</v>
      </c>
      <c r="CD159" s="259">
        <f t="shared" si="264"/>
        <v>145931184.00662968</v>
      </c>
      <c r="CE159" s="369"/>
      <c r="CF159" s="86">
        <f t="shared" si="265"/>
        <v>128039207.12818372</v>
      </c>
      <c r="CG159" s="86">
        <f t="shared" si="265"/>
        <v>0</v>
      </c>
      <c r="CH159" s="86">
        <f t="shared" si="265"/>
        <v>17891976.878445961</v>
      </c>
      <c r="CI159" s="102">
        <f t="shared" si="265"/>
        <v>335825.14677508012</v>
      </c>
      <c r="CJ159" s="259">
        <f t="shared" si="266"/>
        <v>145931184.00662968</v>
      </c>
      <c r="CK159" s="369"/>
      <c r="CL159" s="86">
        <f t="shared" si="267"/>
        <v>128039207.12818372</v>
      </c>
      <c r="CM159" s="86">
        <f t="shared" si="267"/>
        <v>0</v>
      </c>
      <c r="CN159" s="86">
        <f t="shared" si="267"/>
        <v>17891976.878445961</v>
      </c>
      <c r="CO159" s="102">
        <f t="shared" si="267"/>
        <v>335825.14677508012</v>
      </c>
      <c r="CP159" s="259">
        <f t="shared" si="268"/>
        <v>145931184.00662968</v>
      </c>
      <c r="CQ159" s="369"/>
      <c r="CR159" s="86">
        <f t="shared" si="269"/>
        <v>128039207.12818372</v>
      </c>
      <c r="CS159" s="86">
        <f t="shared" si="269"/>
        <v>0</v>
      </c>
      <c r="CT159" s="86">
        <f t="shared" si="269"/>
        <v>17891976.878445961</v>
      </c>
      <c r="CU159" s="102">
        <f t="shared" si="269"/>
        <v>335825.14677508012</v>
      </c>
      <c r="CV159" s="259">
        <f t="shared" si="270"/>
        <v>145931184.00662968</v>
      </c>
      <c r="CW159" s="369"/>
      <c r="CX159" s="86">
        <f t="shared" si="271"/>
        <v>128039207.12818372</v>
      </c>
      <c r="CY159" s="86">
        <f t="shared" si="271"/>
        <v>0</v>
      </c>
      <c r="CZ159" s="86">
        <f t="shared" si="271"/>
        <v>17891976.878445961</v>
      </c>
      <c r="DA159" s="102">
        <f t="shared" si="271"/>
        <v>335825.14677508012</v>
      </c>
      <c r="DB159" s="259">
        <f t="shared" si="272"/>
        <v>145931184.00662968</v>
      </c>
      <c r="DC159" s="369"/>
      <c r="DD159" s="86">
        <f t="shared" si="273"/>
        <v>128039207.12818372</v>
      </c>
      <c r="DE159" s="86">
        <f t="shared" si="273"/>
        <v>0</v>
      </c>
      <c r="DF159" s="86">
        <f t="shared" si="273"/>
        <v>17891976.878445961</v>
      </c>
      <c r="DG159" s="102">
        <f t="shared" si="273"/>
        <v>335825.14677508012</v>
      </c>
      <c r="DH159" s="259">
        <f t="shared" si="274"/>
        <v>145931184.00662968</v>
      </c>
      <c r="DI159" s="369"/>
      <c r="DJ159" s="86">
        <f t="shared" si="275"/>
        <v>128039207.12818372</v>
      </c>
      <c r="DK159" s="86">
        <f t="shared" si="275"/>
        <v>0</v>
      </c>
      <c r="DL159" s="86">
        <f t="shared" si="275"/>
        <v>17891976.878445961</v>
      </c>
      <c r="DM159" s="102">
        <f t="shared" si="275"/>
        <v>335825.14677508012</v>
      </c>
      <c r="DN159" s="259">
        <f t="shared" si="276"/>
        <v>145931184.00662968</v>
      </c>
      <c r="DO159" s="369"/>
      <c r="DP159" s="86">
        <f t="shared" si="277"/>
        <v>128039207.12818372</v>
      </c>
      <c r="DQ159" s="86">
        <f t="shared" si="277"/>
        <v>0</v>
      </c>
      <c r="DR159" s="86">
        <f t="shared" si="277"/>
        <v>17891976.878445961</v>
      </c>
      <c r="DS159" s="102">
        <f t="shared" si="277"/>
        <v>335825.14677508012</v>
      </c>
      <c r="DT159" s="259">
        <f t="shared" si="278"/>
        <v>145931184.00662968</v>
      </c>
    </row>
    <row r="160" spans="1:124" s="6" customFormat="1" x14ac:dyDescent="0.2">
      <c r="B160" s="70">
        <v>233</v>
      </c>
      <c r="C160" s="83" t="s">
        <v>208</v>
      </c>
      <c r="D160" s="90"/>
      <c r="E160" s="369"/>
      <c r="F160" s="86">
        <f t="shared" si="239"/>
        <v>22064788.1428454</v>
      </c>
      <c r="G160" s="86">
        <f t="shared" si="239"/>
        <v>2692987.7515657898</v>
      </c>
      <c r="H160" s="86">
        <f t="shared" si="239"/>
        <v>16528124.6259885</v>
      </c>
      <c r="I160" s="102">
        <f t="shared" si="239"/>
        <v>314387.24152992998</v>
      </c>
      <c r="J160" s="259">
        <f t="shared" si="240"/>
        <v>41285900.52039969</v>
      </c>
      <c r="K160" s="369"/>
      <c r="L160" s="86">
        <f t="shared" si="241"/>
        <v>22064788.1428454</v>
      </c>
      <c r="M160" s="86">
        <f t="shared" si="241"/>
        <v>2692987.7515657898</v>
      </c>
      <c r="N160" s="86">
        <f t="shared" si="241"/>
        <v>16528124.6259885</v>
      </c>
      <c r="O160" s="102">
        <f t="shared" si="241"/>
        <v>314387.24152992998</v>
      </c>
      <c r="P160" s="259">
        <f t="shared" si="242"/>
        <v>41285900.52039969</v>
      </c>
      <c r="Q160" s="369"/>
      <c r="R160" s="86">
        <f t="shared" si="243"/>
        <v>22064788.1428454</v>
      </c>
      <c r="S160" s="86">
        <f t="shared" si="243"/>
        <v>2692987.7515657898</v>
      </c>
      <c r="T160" s="86">
        <f t="shared" si="243"/>
        <v>16528124.6259885</v>
      </c>
      <c r="U160" s="102">
        <f t="shared" si="243"/>
        <v>314387.24152992998</v>
      </c>
      <c r="V160" s="259">
        <f t="shared" si="244"/>
        <v>41285900.52039969</v>
      </c>
      <c r="W160" s="369"/>
      <c r="X160" s="86">
        <f t="shared" si="245"/>
        <v>22064788.1428454</v>
      </c>
      <c r="Y160" s="86">
        <f t="shared" si="245"/>
        <v>2692987.7515657898</v>
      </c>
      <c r="Z160" s="86">
        <f t="shared" si="245"/>
        <v>16528124.6259885</v>
      </c>
      <c r="AA160" s="102">
        <f t="shared" si="245"/>
        <v>314387.24152992998</v>
      </c>
      <c r="AB160" s="259">
        <f t="shared" si="246"/>
        <v>41285900.52039969</v>
      </c>
      <c r="AC160" s="369"/>
      <c r="AD160" s="86">
        <f t="shared" si="247"/>
        <v>22064788.1428454</v>
      </c>
      <c r="AE160" s="86">
        <f t="shared" si="247"/>
        <v>2692987.7515657898</v>
      </c>
      <c r="AF160" s="86">
        <f t="shared" si="247"/>
        <v>16528124.6259885</v>
      </c>
      <c r="AG160" s="102">
        <f t="shared" si="247"/>
        <v>314387.24152992998</v>
      </c>
      <c r="AH160" s="259">
        <f t="shared" si="248"/>
        <v>41285900.52039969</v>
      </c>
      <c r="AI160" s="369"/>
      <c r="AJ160" s="86">
        <f t="shared" si="249"/>
        <v>22064788.1428454</v>
      </c>
      <c r="AK160" s="86">
        <f t="shared" si="249"/>
        <v>2692987.7515657898</v>
      </c>
      <c r="AL160" s="86">
        <f t="shared" si="249"/>
        <v>16528124.6259885</v>
      </c>
      <c r="AM160" s="102">
        <f t="shared" si="249"/>
        <v>314387.24152992998</v>
      </c>
      <c r="AN160" s="259">
        <f t="shared" si="250"/>
        <v>41285900.52039969</v>
      </c>
      <c r="AO160" s="369"/>
      <c r="AP160" s="86">
        <f t="shared" si="251"/>
        <v>22064788.1428454</v>
      </c>
      <c r="AQ160" s="86">
        <f t="shared" si="251"/>
        <v>2692987.7515657898</v>
      </c>
      <c r="AR160" s="86">
        <f t="shared" si="251"/>
        <v>16528124.6259885</v>
      </c>
      <c r="AS160" s="102">
        <f t="shared" si="251"/>
        <v>314387.24152992998</v>
      </c>
      <c r="AT160" s="259">
        <f t="shared" si="252"/>
        <v>41285900.52039969</v>
      </c>
      <c r="AU160" s="369"/>
      <c r="AV160" s="86">
        <f t="shared" si="253"/>
        <v>22064788.1428454</v>
      </c>
      <c r="AW160" s="86">
        <f t="shared" si="253"/>
        <v>2692987.7515657898</v>
      </c>
      <c r="AX160" s="86">
        <f t="shared" si="253"/>
        <v>16528124.6259885</v>
      </c>
      <c r="AY160" s="102">
        <f t="shared" si="253"/>
        <v>314387.24152992998</v>
      </c>
      <c r="AZ160" s="259">
        <f t="shared" si="254"/>
        <v>41285900.52039969</v>
      </c>
      <c r="BA160" s="369"/>
      <c r="BB160" s="86">
        <f t="shared" si="255"/>
        <v>22064788.1428454</v>
      </c>
      <c r="BC160" s="86">
        <f t="shared" si="255"/>
        <v>2692987.7515657898</v>
      </c>
      <c r="BD160" s="86">
        <f t="shared" si="255"/>
        <v>16528124.6259885</v>
      </c>
      <c r="BE160" s="102">
        <f t="shared" si="255"/>
        <v>314387.24152992998</v>
      </c>
      <c r="BF160" s="259">
        <f t="shared" si="256"/>
        <v>41285900.52039969</v>
      </c>
      <c r="BG160" s="369"/>
      <c r="BH160" s="86">
        <f t="shared" si="257"/>
        <v>22064788.1428454</v>
      </c>
      <c r="BI160" s="86">
        <f t="shared" si="257"/>
        <v>2692987.7515657898</v>
      </c>
      <c r="BJ160" s="86">
        <f t="shared" si="257"/>
        <v>16528124.6259885</v>
      </c>
      <c r="BK160" s="102">
        <f t="shared" si="257"/>
        <v>314387.24152992998</v>
      </c>
      <c r="BL160" s="259">
        <f t="shared" si="258"/>
        <v>41285900.52039969</v>
      </c>
      <c r="BM160" s="369"/>
      <c r="BN160" s="86">
        <f t="shared" si="259"/>
        <v>22064788.1428454</v>
      </c>
      <c r="BO160" s="86">
        <f t="shared" si="259"/>
        <v>2692987.7515657898</v>
      </c>
      <c r="BP160" s="86">
        <f t="shared" si="259"/>
        <v>16528124.6259885</v>
      </c>
      <c r="BQ160" s="102">
        <f t="shared" si="259"/>
        <v>314387.24152992998</v>
      </c>
      <c r="BR160" s="259">
        <f t="shared" si="260"/>
        <v>41285900.52039969</v>
      </c>
      <c r="BS160" s="369"/>
      <c r="BT160" s="86">
        <f t="shared" si="261"/>
        <v>22064788.1428454</v>
      </c>
      <c r="BU160" s="86">
        <f t="shared" si="261"/>
        <v>2692987.7515657898</v>
      </c>
      <c r="BV160" s="86">
        <f t="shared" si="261"/>
        <v>16528124.6259885</v>
      </c>
      <c r="BW160" s="102">
        <f t="shared" si="261"/>
        <v>314387.24152992998</v>
      </c>
      <c r="BX160" s="259">
        <f t="shared" si="262"/>
        <v>41285900.52039969</v>
      </c>
      <c r="BY160" s="369"/>
      <c r="BZ160" s="86">
        <f t="shared" si="263"/>
        <v>22064788.1428454</v>
      </c>
      <c r="CA160" s="86">
        <f t="shared" si="263"/>
        <v>2692987.7515657898</v>
      </c>
      <c r="CB160" s="86">
        <f t="shared" si="263"/>
        <v>16528124.6259885</v>
      </c>
      <c r="CC160" s="102">
        <f t="shared" si="263"/>
        <v>314387.24152992998</v>
      </c>
      <c r="CD160" s="259">
        <f t="shared" si="264"/>
        <v>41285900.52039969</v>
      </c>
      <c r="CE160" s="369"/>
      <c r="CF160" s="86">
        <f t="shared" si="265"/>
        <v>22064788.1428454</v>
      </c>
      <c r="CG160" s="86">
        <f t="shared" si="265"/>
        <v>2692987.7515657898</v>
      </c>
      <c r="CH160" s="86">
        <f t="shared" si="265"/>
        <v>16528124.6259885</v>
      </c>
      <c r="CI160" s="102">
        <f t="shared" si="265"/>
        <v>314387.24152992998</v>
      </c>
      <c r="CJ160" s="259">
        <f t="shared" si="266"/>
        <v>41285900.52039969</v>
      </c>
      <c r="CK160" s="369"/>
      <c r="CL160" s="86">
        <f t="shared" si="267"/>
        <v>22064788.1428454</v>
      </c>
      <c r="CM160" s="86">
        <f t="shared" si="267"/>
        <v>2692987.7515657898</v>
      </c>
      <c r="CN160" s="86">
        <f t="shared" si="267"/>
        <v>16528124.6259885</v>
      </c>
      <c r="CO160" s="102">
        <f t="shared" si="267"/>
        <v>314387.24152992998</v>
      </c>
      <c r="CP160" s="259">
        <f t="shared" si="268"/>
        <v>41285900.52039969</v>
      </c>
      <c r="CQ160" s="369"/>
      <c r="CR160" s="86">
        <f t="shared" si="269"/>
        <v>22064788.1428454</v>
      </c>
      <c r="CS160" s="86">
        <f t="shared" si="269"/>
        <v>2692987.7515657898</v>
      </c>
      <c r="CT160" s="86">
        <f t="shared" si="269"/>
        <v>16528124.6259885</v>
      </c>
      <c r="CU160" s="102">
        <f t="shared" si="269"/>
        <v>314387.24152992998</v>
      </c>
      <c r="CV160" s="259">
        <f t="shared" si="270"/>
        <v>41285900.52039969</v>
      </c>
      <c r="CW160" s="369"/>
      <c r="CX160" s="86">
        <f t="shared" si="271"/>
        <v>22064788.1428454</v>
      </c>
      <c r="CY160" s="86">
        <f t="shared" si="271"/>
        <v>2692987.7515657898</v>
      </c>
      <c r="CZ160" s="86">
        <f t="shared" si="271"/>
        <v>16528124.6259885</v>
      </c>
      <c r="DA160" s="102">
        <f t="shared" si="271"/>
        <v>314387.24152992998</v>
      </c>
      <c r="DB160" s="259">
        <f t="shared" si="272"/>
        <v>41285900.52039969</v>
      </c>
      <c r="DC160" s="369"/>
      <c r="DD160" s="86">
        <f t="shared" si="273"/>
        <v>22064788.1428454</v>
      </c>
      <c r="DE160" s="86">
        <f t="shared" si="273"/>
        <v>2692987.7515657898</v>
      </c>
      <c r="DF160" s="86">
        <f t="shared" si="273"/>
        <v>16528124.6259885</v>
      </c>
      <c r="DG160" s="102">
        <f t="shared" si="273"/>
        <v>314387.24152992998</v>
      </c>
      <c r="DH160" s="259">
        <f t="shared" si="274"/>
        <v>41285900.52039969</v>
      </c>
      <c r="DI160" s="369"/>
      <c r="DJ160" s="86">
        <f t="shared" si="275"/>
        <v>22064788.1428454</v>
      </c>
      <c r="DK160" s="86">
        <f t="shared" si="275"/>
        <v>2692987.7515657898</v>
      </c>
      <c r="DL160" s="86">
        <f t="shared" si="275"/>
        <v>16528124.6259885</v>
      </c>
      <c r="DM160" s="102">
        <f t="shared" si="275"/>
        <v>314387.24152992998</v>
      </c>
      <c r="DN160" s="259">
        <f t="shared" si="276"/>
        <v>41285900.52039969</v>
      </c>
      <c r="DO160" s="369"/>
      <c r="DP160" s="86">
        <f t="shared" si="277"/>
        <v>22064788.1428454</v>
      </c>
      <c r="DQ160" s="86">
        <f t="shared" si="277"/>
        <v>2692987.7515657898</v>
      </c>
      <c r="DR160" s="86">
        <f t="shared" si="277"/>
        <v>16528124.6259885</v>
      </c>
      <c r="DS160" s="102">
        <f t="shared" si="277"/>
        <v>314387.24152992998</v>
      </c>
      <c r="DT160" s="259">
        <f t="shared" si="278"/>
        <v>41285900.52039969</v>
      </c>
    </row>
    <row r="161" spans="1:124" s="6" customFormat="1" x14ac:dyDescent="0.2">
      <c r="B161" s="70">
        <v>24</v>
      </c>
      <c r="C161" s="83" t="s">
        <v>209</v>
      </c>
      <c r="D161" s="90"/>
      <c r="E161" s="369"/>
      <c r="F161" s="86">
        <f t="shared" si="239"/>
        <v>13662940.7771874</v>
      </c>
      <c r="G161" s="86">
        <f t="shared" si="239"/>
        <v>12443295.160037</v>
      </c>
      <c r="H161" s="86">
        <f t="shared" si="239"/>
        <v>41345408.975234397</v>
      </c>
      <c r="I161" s="102">
        <f t="shared" si="239"/>
        <v>767077.15320081695</v>
      </c>
      <c r="J161" s="259">
        <f t="shared" si="240"/>
        <v>67451644.912458792</v>
      </c>
      <c r="K161" s="369"/>
      <c r="L161" s="86">
        <f t="shared" si="241"/>
        <v>13662940.7771874</v>
      </c>
      <c r="M161" s="86">
        <f t="shared" si="241"/>
        <v>12443295.160037</v>
      </c>
      <c r="N161" s="86">
        <f t="shared" si="241"/>
        <v>41345408.975234397</v>
      </c>
      <c r="O161" s="102">
        <f t="shared" si="241"/>
        <v>767077.15320081695</v>
      </c>
      <c r="P161" s="259">
        <f t="shared" si="242"/>
        <v>67451644.912458792</v>
      </c>
      <c r="Q161" s="369"/>
      <c r="R161" s="86">
        <f t="shared" si="243"/>
        <v>13662940.7771874</v>
      </c>
      <c r="S161" s="86">
        <f t="shared" si="243"/>
        <v>12443295.160037</v>
      </c>
      <c r="T161" s="86">
        <f t="shared" si="243"/>
        <v>41345408.975234397</v>
      </c>
      <c r="U161" s="102">
        <f t="shared" si="243"/>
        <v>767077.15320081695</v>
      </c>
      <c r="V161" s="259">
        <f t="shared" si="244"/>
        <v>67451644.912458792</v>
      </c>
      <c r="W161" s="369"/>
      <c r="X161" s="86">
        <f t="shared" si="245"/>
        <v>13662940.7771874</v>
      </c>
      <c r="Y161" s="86">
        <f t="shared" si="245"/>
        <v>12443295.160037</v>
      </c>
      <c r="Z161" s="86">
        <f t="shared" si="245"/>
        <v>41345408.975234397</v>
      </c>
      <c r="AA161" s="102">
        <f t="shared" si="245"/>
        <v>767077.15320081695</v>
      </c>
      <c r="AB161" s="259">
        <f t="shared" si="246"/>
        <v>67451644.912458792</v>
      </c>
      <c r="AC161" s="369"/>
      <c r="AD161" s="86">
        <f t="shared" si="247"/>
        <v>13662940.7771874</v>
      </c>
      <c r="AE161" s="86">
        <f t="shared" si="247"/>
        <v>12443295.160037</v>
      </c>
      <c r="AF161" s="86">
        <f t="shared" si="247"/>
        <v>41345408.975234397</v>
      </c>
      <c r="AG161" s="102">
        <f t="shared" si="247"/>
        <v>767077.15320081695</v>
      </c>
      <c r="AH161" s="259">
        <f t="shared" si="248"/>
        <v>67451644.912458792</v>
      </c>
      <c r="AI161" s="369"/>
      <c r="AJ161" s="86">
        <f t="shared" si="249"/>
        <v>13662940.7771874</v>
      </c>
      <c r="AK161" s="86">
        <f t="shared" si="249"/>
        <v>12443295.160037</v>
      </c>
      <c r="AL161" s="86">
        <f t="shared" si="249"/>
        <v>41345408.975234397</v>
      </c>
      <c r="AM161" s="102">
        <f t="shared" si="249"/>
        <v>767077.15320081695</v>
      </c>
      <c r="AN161" s="259">
        <f t="shared" si="250"/>
        <v>67451644.912458792</v>
      </c>
      <c r="AO161" s="369"/>
      <c r="AP161" s="86">
        <f t="shared" si="251"/>
        <v>13662940.7771874</v>
      </c>
      <c r="AQ161" s="86">
        <f t="shared" si="251"/>
        <v>12443295.160037</v>
      </c>
      <c r="AR161" s="86">
        <f t="shared" si="251"/>
        <v>41345408.975234397</v>
      </c>
      <c r="AS161" s="102">
        <f t="shared" si="251"/>
        <v>767077.15320081695</v>
      </c>
      <c r="AT161" s="259">
        <f t="shared" si="252"/>
        <v>67451644.912458792</v>
      </c>
      <c r="AU161" s="369"/>
      <c r="AV161" s="86">
        <f t="shared" si="253"/>
        <v>13662940.7771874</v>
      </c>
      <c r="AW161" s="86">
        <f t="shared" si="253"/>
        <v>12443295.160037</v>
      </c>
      <c r="AX161" s="86">
        <f t="shared" si="253"/>
        <v>41345408.975234397</v>
      </c>
      <c r="AY161" s="102">
        <f t="shared" si="253"/>
        <v>767077.15320081695</v>
      </c>
      <c r="AZ161" s="259">
        <f t="shared" si="254"/>
        <v>67451644.912458792</v>
      </c>
      <c r="BA161" s="369"/>
      <c r="BB161" s="86">
        <f t="shared" si="255"/>
        <v>13662940.7771874</v>
      </c>
      <c r="BC161" s="86">
        <f t="shared" si="255"/>
        <v>12443295.160037</v>
      </c>
      <c r="BD161" s="86">
        <f t="shared" si="255"/>
        <v>41345408.975234397</v>
      </c>
      <c r="BE161" s="102">
        <f t="shared" si="255"/>
        <v>767077.15320081695</v>
      </c>
      <c r="BF161" s="259">
        <f t="shared" si="256"/>
        <v>67451644.912458792</v>
      </c>
      <c r="BG161" s="369"/>
      <c r="BH161" s="86">
        <f t="shared" si="257"/>
        <v>13662940.7771874</v>
      </c>
      <c r="BI161" s="86">
        <f t="shared" si="257"/>
        <v>12443295.160037</v>
      </c>
      <c r="BJ161" s="86">
        <f t="shared" si="257"/>
        <v>41345408.975234397</v>
      </c>
      <c r="BK161" s="102">
        <f t="shared" si="257"/>
        <v>767077.15320081695</v>
      </c>
      <c r="BL161" s="259">
        <f t="shared" si="258"/>
        <v>67451644.912458792</v>
      </c>
      <c r="BM161" s="369"/>
      <c r="BN161" s="86">
        <f t="shared" si="259"/>
        <v>13662940.7771874</v>
      </c>
      <c r="BO161" s="86">
        <f t="shared" si="259"/>
        <v>12443295.160037</v>
      </c>
      <c r="BP161" s="86">
        <f t="shared" si="259"/>
        <v>41345408.975234397</v>
      </c>
      <c r="BQ161" s="102">
        <f t="shared" si="259"/>
        <v>767077.15320081695</v>
      </c>
      <c r="BR161" s="259">
        <f t="shared" si="260"/>
        <v>67451644.912458792</v>
      </c>
      <c r="BS161" s="369"/>
      <c r="BT161" s="86">
        <f t="shared" si="261"/>
        <v>13662940.7771874</v>
      </c>
      <c r="BU161" s="86">
        <f t="shared" si="261"/>
        <v>12443295.160037</v>
      </c>
      <c r="BV161" s="86">
        <f t="shared" si="261"/>
        <v>41345408.975234397</v>
      </c>
      <c r="BW161" s="102">
        <f t="shared" si="261"/>
        <v>767077.15320081695</v>
      </c>
      <c r="BX161" s="259">
        <f t="shared" si="262"/>
        <v>67451644.912458792</v>
      </c>
      <c r="BY161" s="369"/>
      <c r="BZ161" s="86">
        <f t="shared" si="263"/>
        <v>13662940.7771874</v>
      </c>
      <c r="CA161" s="86">
        <f t="shared" si="263"/>
        <v>12443295.160037</v>
      </c>
      <c r="CB161" s="86">
        <f t="shared" si="263"/>
        <v>41345408.975234397</v>
      </c>
      <c r="CC161" s="102">
        <f t="shared" si="263"/>
        <v>767077.15320081695</v>
      </c>
      <c r="CD161" s="259">
        <f t="shared" si="264"/>
        <v>67451644.912458792</v>
      </c>
      <c r="CE161" s="369"/>
      <c r="CF161" s="86">
        <f t="shared" si="265"/>
        <v>13662940.7771874</v>
      </c>
      <c r="CG161" s="86">
        <f t="shared" si="265"/>
        <v>12443295.160037</v>
      </c>
      <c r="CH161" s="86">
        <f t="shared" si="265"/>
        <v>41345408.975234397</v>
      </c>
      <c r="CI161" s="102">
        <f t="shared" si="265"/>
        <v>767077.15320081695</v>
      </c>
      <c r="CJ161" s="259">
        <f t="shared" si="266"/>
        <v>67451644.912458792</v>
      </c>
      <c r="CK161" s="369"/>
      <c r="CL161" s="86">
        <f t="shared" si="267"/>
        <v>13662940.7771874</v>
      </c>
      <c r="CM161" s="86">
        <f t="shared" si="267"/>
        <v>12443295.160037</v>
      </c>
      <c r="CN161" s="86">
        <f t="shared" si="267"/>
        <v>41345408.975234397</v>
      </c>
      <c r="CO161" s="102">
        <f t="shared" si="267"/>
        <v>767077.15320081695</v>
      </c>
      <c r="CP161" s="259">
        <f t="shared" si="268"/>
        <v>67451644.912458792</v>
      </c>
      <c r="CQ161" s="369"/>
      <c r="CR161" s="86">
        <f t="shared" si="269"/>
        <v>13662940.7771874</v>
      </c>
      <c r="CS161" s="86">
        <f t="shared" si="269"/>
        <v>12443295.160037</v>
      </c>
      <c r="CT161" s="86">
        <f t="shared" si="269"/>
        <v>41345408.975234397</v>
      </c>
      <c r="CU161" s="102">
        <f t="shared" si="269"/>
        <v>767077.15320081695</v>
      </c>
      <c r="CV161" s="259">
        <f t="shared" si="270"/>
        <v>67451644.912458792</v>
      </c>
      <c r="CW161" s="369"/>
      <c r="CX161" s="86">
        <f t="shared" si="271"/>
        <v>13662940.7771874</v>
      </c>
      <c r="CY161" s="86">
        <f t="shared" si="271"/>
        <v>12443295.160037</v>
      </c>
      <c r="CZ161" s="86">
        <f t="shared" si="271"/>
        <v>41345408.975234397</v>
      </c>
      <c r="DA161" s="102">
        <f t="shared" si="271"/>
        <v>767077.15320081695</v>
      </c>
      <c r="DB161" s="259">
        <f t="shared" si="272"/>
        <v>67451644.912458792</v>
      </c>
      <c r="DC161" s="369"/>
      <c r="DD161" s="86">
        <f t="shared" si="273"/>
        <v>13662940.7771874</v>
      </c>
      <c r="DE161" s="86">
        <f t="shared" si="273"/>
        <v>12443295.160037</v>
      </c>
      <c r="DF161" s="86">
        <f t="shared" si="273"/>
        <v>41345408.975234397</v>
      </c>
      <c r="DG161" s="102">
        <f t="shared" si="273"/>
        <v>767077.15320081695</v>
      </c>
      <c r="DH161" s="259">
        <f t="shared" si="274"/>
        <v>67451644.912458792</v>
      </c>
      <c r="DI161" s="369"/>
      <c r="DJ161" s="86">
        <f t="shared" si="275"/>
        <v>13662940.7771874</v>
      </c>
      <c r="DK161" s="86">
        <f t="shared" si="275"/>
        <v>12443295.160037</v>
      </c>
      <c r="DL161" s="86">
        <f t="shared" si="275"/>
        <v>41345408.975234397</v>
      </c>
      <c r="DM161" s="102">
        <f t="shared" si="275"/>
        <v>767077.15320081695</v>
      </c>
      <c r="DN161" s="259">
        <f t="shared" si="276"/>
        <v>67451644.912458792</v>
      </c>
      <c r="DO161" s="369"/>
      <c r="DP161" s="86">
        <f t="shared" si="277"/>
        <v>13662940.7771874</v>
      </c>
      <c r="DQ161" s="86">
        <f t="shared" si="277"/>
        <v>12443295.160037</v>
      </c>
      <c r="DR161" s="86">
        <f t="shared" si="277"/>
        <v>41345408.975234397</v>
      </c>
      <c r="DS161" s="102">
        <f t="shared" si="277"/>
        <v>767077.15320081695</v>
      </c>
      <c r="DT161" s="259">
        <f t="shared" si="278"/>
        <v>67451644.912458792</v>
      </c>
    </row>
    <row r="162" spans="1:124" s="241" customFormat="1" x14ac:dyDescent="0.2">
      <c r="A162" s="6"/>
      <c r="B162" s="70">
        <v>25</v>
      </c>
      <c r="C162" s="83" t="s">
        <v>210</v>
      </c>
      <c r="D162" s="90"/>
      <c r="E162" s="369"/>
      <c r="F162" s="86">
        <f t="shared" si="239"/>
        <v>279724434</v>
      </c>
      <c r="G162" s="86">
        <f t="shared" si="239"/>
        <v>0</v>
      </c>
      <c r="H162" s="86">
        <f t="shared" si="239"/>
        <v>0</v>
      </c>
      <c r="I162" s="102">
        <f t="shared" si="239"/>
        <v>0</v>
      </c>
      <c r="J162" s="259">
        <f t="shared" si="240"/>
        <v>279724434</v>
      </c>
      <c r="K162" s="369"/>
      <c r="L162" s="86">
        <f t="shared" si="241"/>
        <v>279724434</v>
      </c>
      <c r="M162" s="86">
        <f t="shared" si="241"/>
        <v>0</v>
      </c>
      <c r="N162" s="86">
        <f t="shared" si="241"/>
        <v>0</v>
      </c>
      <c r="O162" s="102">
        <f t="shared" si="241"/>
        <v>0</v>
      </c>
      <c r="P162" s="259">
        <f t="shared" si="242"/>
        <v>279724434</v>
      </c>
      <c r="Q162" s="369"/>
      <c r="R162" s="86">
        <f t="shared" si="243"/>
        <v>279724434</v>
      </c>
      <c r="S162" s="86">
        <f t="shared" si="243"/>
        <v>0</v>
      </c>
      <c r="T162" s="86">
        <f t="shared" si="243"/>
        <v>0</v>
      </c>
      <c r="U162" s="102">
        <f t="shared" si="243"/>
        <v>0</v>
      </c>
      <c r="V162" s="259">
        <f t="shared" si="244"/>
        <v>279724434</v>
      </c>
      <c r="W162" s="369"/>
      <c r="X162" s="86">
        <f t="shared" si="245"/>
        <v>279724434</v>
      </c>
      <c r="Y162" s="86">
        <f t="shared" si="245"/>
        <v>0</v>
      </c>
      <c r="Z162" s="86">
        <f t="shared" si="245"/>
        <v>0</v>
      </c>
      <c r="AA162" s="102">
        <f t="shared" si="245"/>
        <v>0</v>
      </c>
      <c r="AB162" s="259">
        <f t="shared" si="246"/>
        <v>279724434</v>
      </c>
      <c r="AC162" s="369"/>
      <c r="AD162" s="86">
        <f t="shared" si="247"/>
        <v>279724434</v>
      </c>
      <c r="AE162" s="86">
        <f t="shared" si="247"/>
        <v>0</v>
      </c>
      <c r="AF162" s="86">
        <f t="shared" si="247"/>
        <v>0</v>
      </c>
      <c r="AG162" s="102">
        <f t="shared" si="247"/>
        <v>0</v>
      </c>
      <c r="AH162" s="259">
        <f t="shared" si="248"/>
        <v>279724434</v>
      </c>
      <c r="AI162" s="369"/>
      <c r="AJ162" s="86">
        <f t="shared" si="249"/>
        <v>279724434</v>
      </c>
      <c r="AK162" s="86">
        <f t="shared" si="249"/>
        <v>0</v>
      </c>
      <c r="AL162" s="86">
        <f t="shared" si="249"/>
        <v>0</v>
      </c>
      <c r="AM162" s="102">
        <f t="shared" si="249"/>
        <v>0</v>
      </c>
      <c r="AN162" s="259">
        <f t="shared" si="250"/>
        <v>279724434</v>
      </c>
      <c r="AO162" s="369"/>
      <c r="AP162" s="86">
        <f t="shared" si="251"/>
        <v>279724434</v>
      </c>
      <c r="AQ162" s="86">
        <f t="shared" si="251"/>
        <v>0</v>
      </c>
      <c r="AR162" s="86">
        <f t="shared" si="251"/>
        <v>0</v>
      </c>
      <c r="AS162" s="102">
        <f t="shared" si="251"/>
        <v>0</v>
      </c>
      <c r="AT162" s="259">
        <f t="shared" si="252"/>
        <v>279724434</v>
      </c>
      <c r="AU162" s="369"/>
      <c r="AV162" s="86">
        <f t="shared" si="253"/>
        <v>279724434</v>
      </c>
      <c r="AW162" s="86">
        <f t="shared" si="253"/>
        <v>0</v>
      </c>
      <c r="AX162" s="86">
        <f t="shared" si="253"/>
        <v>0</v>
      </c>
      <c r="AY162" s="102">
        <f t="shared" si="253"/>
        <v>0</v>
      </c>
      <c r="AZ162" s="259">
        <f t="shared" si="254"/>
        <v>279724434</v>
      </c>
      <c r="BA162" s="369"/>
      <c r="BB162" s="86">
        <f t="shared" si="255"/>
        <v>279724434</v>
      </c>
      <c r="BC162" s="86">
        <f t="shared" si="255"/>
        <v>0</v>
      </c>
      <c r="BD162" s="86">
        <f t="shared" si="255"/>
        <v>0</v>
      </c>
      <c r="BE162" s="102">
        <f t="shared" si="255"/>
        <v>0</v>
      </c>
      <c r="BF162" s="259">
        <f t="shared" si="256"/>
        <v>279724434</v>
      </c>
      <c r="BG162" s="369"/>
      <c r="BH162" s="86">
        <f t="shared" si="257"/>
        <v>279724434</v>
      </c>
      <c r="BI162" s="86">
        <f t="shared" si="257"/>
        <v>0</v>
      </c>
      <c r="BJ162" s="86">
        <f t="shared" si="257"/>
        <v>0</v>
      </c>
      <c r="BK162" s="102">
        <f t="shared" si="257"/>
        <v>0</v>
      </c>
      <c r="BL162" s="259">
        <f t="shared" si="258"/>
        <v>279724434</v>
      </c>
      <c r="BM162" s="369"/>
      <c r="BN162" s="86">
        <f t="shared" si="259"/>
        <v>279724434</v>
      </c>
      <c r="BO162" s="86">
        <f t="shared" si="259"/>
        <v>0</v>
      </c>
      <c r="BP162" s="86">
        <f t="shared" si="259"/>
        <v>0</v>
      </c>
      <c r="BQ162" s="102">
        <f t="shared" si="259"/>
        <v>0</v>
      </c>
      <c r="BR162" s="259">
        <f t="shared" si="260"/>
        <v>279724434</v>
      </c>
      <c r="BS162" s="369"/>
      <c r="BT162" s="86">
        <f t="shared" si="261"/>
        <v>279724434</v>
      </c>
      <c r="BU162" s="86">
        <f t="shared" si="261"/>
        <v>0</v>
      </c>
      <c r="BV162" s="86">
        <f t="shared" si="261"/>
        <v>0</v>
      </c>
      <c r="BW162" s="102">
        <f t="shared" si="261"/>
        <v>0</v>
      </c>
      <c r="BX162" s="259">
        <f t="shared" si="262"/>
        <v>279724434</v>
      </c>
      <c r="BY162" s="369"/>
      <c r="BZ162" s="86">
        <f t="shared" si="263"/>
        <v>279724434</v>
      </c>
      <c r="CA162" s="86">
        <f t="shared" si="263"/>
        <v>0</v>
      </c>
      <c r="CB162" s="86">
        <f t="shared" si="263"/>
        <v>0</v>
      </c>
      <c r="CC162" s="102">
        <f t="shared" si="263"/>
        <v>0</v>
      </c>
      <c r="CD162" s="259">
        <f t="shared" si="264"/>
        <v>279724434</v>
      </c>
      <c r="CE162" s="369"/>
      <c r="CF162" s="86">
        <f t="shared" si="265"/>
        <v>279724434</v>
      </c>
      <c r="CG162" s="86">
        <f t="shared" si="265"/>
        <v>0</v>
      </c>
      <c r="CH162" s="86">
        <f t="shared" si="265"/>
        <v>0</v>
      </c>
      <c r="CI162" s="102">
        <f t="shared" si="265"/>
        <v>0</v>
      </c>
      <c r="CJ162" s="259">
        <f t="shared" si="266"/>
        <v>279724434</v>
      </c>
      <c r="CK162" s="369"/>
      <c r="CL162" s="86">
        <f t="shared" si="267"/>
        <v>279724434</v>
      </c>
      <c r="CM162" s="86">
        <f t="shared" si="267"/>
        <v>0</v>
      </c>
      <c r="CN162" s="86">
        <f t="shared" si="267"/>
        <v>0</v>
      </c>
      <c r="CO162" s="102">
        <f t="shared" si="267"/>
        <v>0</v>
      </c>
      <c r="CP162" s="259">
        <f t="shared" si="268"/>
        <v>279724434</v>
      </c>
      <c r="CQ162" s="369"/>
      <c r="CR162" s="86">
        <f t="shared" si="269"/>
        <v>279724434</v>
      </c>
      <c r="CS162" s="86">
        <f t="shared" si="269"/>
        <v>0</v>
      </c>
      <c r="CT162" s="86">
        <f t="shared" si="269"/>
        <v>0</v>
      </c>
      <c r="CU162" s="102">
        <f t="shared" si="269"/>
        <v>0</v>
      </c>
      <c r="CV162" s="259">
        <f t="shared" si="270"/>
        <v>279724434</v>
      </c>
      <c r="CW162" s="369"/>
      <c r="CX162" s="86">
        <f t="shared" si="271"/>
        <v>279724434</v>
      </c>
      <c r="CY162" s="86">
        <f t="shared" si="271"/>
        <v>0</v>
      </c>
      <c r="CZ162" s="86">
        <f t="shared" si="271"/>
        <v>0</v>
      </c>
      <c r="DA162" s="102">
        <f t="shared" si="271"/>
        <v>0</v>
      </c>
      <c r="DB162" s="259">
        <f t="shared" si="272"/>
        <v>279724434</v>
      </c>
      <c r="DC162" s="369"/>
      <c r="DD162" s="86">
        <f t="shared" si="273"/>
        <v>279724434</v>
      </c>
      <c r="DE162" s="86">
        <f t="shared" si="273"/>
        <v>0</v>
      </c>
      <c r="DF162" s="86">
        <f t="shared" si="273"/>
        <v>0</v>
      </c>
      <c r="DG162" s="102">
        <f t="shared" si="273"/>
        <v>0</v>
      </c>
      <c r="DH162" s="259">
        <f t="shared" si="274"/>
        <v>279724434</v>
      </c>
      <c r="DI162" s="369"/>
      <c r="DJ162" s="86">
        <f t="shared" si="275"/>
        <v>279724434</v>
      </c>
      <c r="DK162" s="86">
        <f t="shared" si="275"/>
        <v>0</v>
      </c>
      <c r="DL162" s="86">
        <f t="shared" si="275"/>
        <v>0</v>
      </c>
      <c r="DM162" s="102">
        <f t="shared" si="275"/>
        <v>0</v>
      </c>
      <c r="DN162" s="259">
        <f t="shared" si="276"/>
        <v>279724434</v>
      </c>
      <c r="DO162" s="369"/>
      <c r="DP162" s="86">
        <f t="shared" si="277"/>
        <v>279724434</v>
      </c>
      <c r="DQ162" s="86">
        <f t="shared" si="277"/>
        <v>0</v>
      </c>
      <c r="DR162" s="86">
        <f t="shared" si="277"/>
        <v>0</v>
      </c>
      <c r="DS162" s="102">
        <f t="shared" si="277"/>
        <v>0</v>
      </c>
      <c r="DT162" s="259">
        <f t="shared" si="278"/>
        <v>279724434</v>
      </c>
    </row>
    <row r="163" spans="1:124" s="6" customFormat="1" x14ac:dyDescent="0.2">
      <c r="B163" s="70">
        <v>26</v>
      </c>
      <c r="C163" s="83" t="s">
        <v>211</v>
      </c>
      <c r="D163" s="90"/>
      <c r="E163" s="369"/>
      <c r="F163" s="86">
        <f t="shared" si="239"/>
        <v>8372438.2566405702</v>
      </c>
      <c r="G163" s="86">
        <f t="shared" si="239"/>
        <v>2172665.08338243</v>
      </c>
      <c r="H163" s="86">
        <f t="shared" si="239"/>
        <v>15110212.414102601</v>
      </c>
      <c r="I163" s="102">
        <f t="shared" si="239"/>
        <v>278805.25137804798</v>
      </c>
      <c r="J163" s="259">
        <f t="shared" si="240"/>
        <v>25655315.754125603</v>
      </c>
      <c r="K163" s="369"/>
      <c r="L163" s="86">
        <f t="shared" si="241"/>
        <v>8372438.2566405702</v>
      </c>
      <c r="M163" s="86">
        <f t="shared" si="241"/>
        <v>2172665.08338243</v>
      </c>
      <c r="N163" s="86">
        <f t="shared" si="241"/>
        <v>15110212.414102601</v>
      </c>
      <c r="O163" s="102">
        <f t="shared" si="241"/>
        <v>278805.25137804798</v>
      </c>
      <c r="P163" s="259">
        <f t="shared" si="242"/>
        <v>25655315.754125603</v>
      </c>
      <c r="Q163" s="369"/>
      <c r="R163" s="86">
        <f t="shared" si="243"/>
        <v>8372438.2566405702</v>
      </c>
      <c r="S163" s="86">
        <f t="shared" si="243"/>
        <v>2172665.08338243</v>
      </c>
      <c r="T163" s="86">
        <f t="shared" si="243"/>
        <v>15110212.414102601</v>
      </c>
      <c r="U163" s="102">
        <f t="shared" si="243"/>
        <v>278805.25137804798</v>
      </c>
      <c r="V163" s="259">
        <f t="shared" si="244"/>
        <v>25655315.754125603</v>
      </c>
      <c r="W163" s="369"/>
      <c r="X163" s="86">
        <f t="shared" si="245"/>
        <v>8372438.2566405702</v>
      </c>
      <c r="Y163" s="86">
        <f t="shared" si="245"/>
        <v>2172665.08338243</v>
      </c>
      <c r="Z163" s="86">
        <f t="shared" si="245"/>
        <v>15110212.414102601</v>
      </c>
      <c r="AA163" s="102">
        <f t="shared" si="245"/>
        <v>278805.25137804798</v>
      </c>
      <c r="AB163" s="259">
        <f t="shared" si="246"/>
        <v>25655315.754125603</v>
      </c>
      <c r="AC163" s="369"/>
      <c r="AD163" s="86">
        <f t="shared" si="247"/>
        <v>8372438.2566405702</v>
      </c>
      <c r="AE163" s="86">
        <f t="shared" si="247"/>
        <v>2172665.08338243</v>
      </c>
      <c r="AF163" s="86">
        <f t="shared" si="247"/>
        <v>15110212.414102601</v>
      </c>
      <c r="AG163" s="102">
        <f t="shared" si="247"/>
        <v>278805.25137804798</v>
      </c>
      <c r="AH163" s="259">
        <f t="shared" si="248"/>
        <v>25655315.754125603</v>
      </c>
      <c r="AI163" s="369"/>
      <c r="AJ163" s="86">
        <f t="shared" si="249"/>
        <v>8372438.2566405702</v>
      </c>
      <c r="AK163" s="86">
        <f t="shared" si="249"/>
        <v>2172665.08338243</v>
      </c>
      <c r="AL163" s="86">
        <f t="shared" si="249"/>
        <v>15110212.414102601</v>
      </c>
      <c r="AM163" s="102">
        <f t="shared" si="249"/>
        <v>278805.25137804798</v>
      </c>
      <c r="AN163" s="259">
        <f t="shared" si="250"/>
        <v>25655315.754125603</v>
      </c>
      <c r="AO163" s="369"/>
      <c r="AP163" s="86">
        <f t="shared" si="251"/>
        <v>8372438.2566405702</v>
      </c>
      <c r="AQ163" s="86">
        <f t="shared" si="251"/>
        <v>2172665.08338243</v>
      </c>
      <c r="AR163" s="86">
        <f t="shared" si="251"/>
        <v>15110212.414102601</v>
      </c>
      <c r="AS163" s="102">
        <f t="shared" si="251"/>
        <v>278805.25137804798</v>
      </c>
      <c r="AT163" s="259">
        <f t="shared" si="252"/>
        <v>25655315.754125603</v>
      </c>
      <c r="AU163" s="369"/>
      <c r="AV163" s="86">
        <f t="shared" si="253"/>
        <v>8372438.2566405702</v>
      </c>
      <c r="AW163" s="86">
        <f t="shared" si="253"/>
        <v>2172665.08338243</v>
      </c>
      <c r="AX163" s="86">
        <f t="shared" si="253"/>
        <v>15110212.414102601</v>
      </c>
      <c r="AY163" s="102">
        <f t="shared" si="253"/>
        <v>278805.25137804798</v>
      </c>
      <c r="AZ163" s="259">
        <f t="shared" si="254"/>
        <v>25655315.754125603</v>
      </c>
      <c r="BA163" s="369"/>
      <c r="BB163" s="86">
        <f t="shared" si="255"/>
        <v>8372438.2566405702</v>
      </c>
      <c r="BC163" s="86">
        <f t="shared" si="255"/>
        <v>2172665.08338243</v>
      </c>
      <c r="BD163" s="86">
        <f t="shared" si="255"/>
        <v>15110212.414102601</v>
      </c>
      <c r="BE163" s="102">
        <f t="shared" si="255"/>
        <v>278805.25137804798</v>
      </c>
      <c r="BF163" s="259">
        <f t="shared" si="256"/>
        <v>25655315.754125603</v>
      </c>
      <c r="BG163" s="369"/>
      <c r="BH163" s="86">
        <f t="shared" si="257"/>
        <v>8372438.2566405702</v>
      </c>
      <c r="BI163" s="86">
        <f t="shared" si="257"/>
        <v>2172665.08338243</v>
      </c>
      <c r="BJ163" s="86">
        <f t="shared" si="257"/>
        <v>15110212.414102601</v>
      </c>
      <c r="BK163" s="102">
        <f t="shared" si="257"/>
        <v>278805.25137804798</v>
      </c>
      <c r="BL163" s="259">
        <f t="shared" si="258"/>
        <v>25655315.754125603</v>
      </c>
      <c r="BM163" s="369"/>
      <c r="BN163" s="86">
        <f t="shared" si="259"/>
        <v>8372438.2566405702</v>
      </c>
      <c r="BO163" s="86">
        <f t="shared" si="259"/>
        <v>2172665.08338243</v>
      </c>
      <c r="BP163" s="86">
        <f t="shared" si="259"/>
        <v>15110212.414102601</v>
      </c>
      <c r="BQ163" s="102">
        <f t="shared" si="259"/>
        <v>278805.25137804798</v>
      </c>
      <c r="BR163" s="259">
        <f t="shared" si="260"/>
        <v>25655315.754125603</v>
      </c>
      <c r="BS163" s="369"/>
      <c r="BT163" s="86">
        <f t="shared" si="261"/>
        <v>8372438.2566405702</v>
      </c>
      <c r="BU163" s="86">
        <f t="shared" si="261"/>
        <v>2172665.08338243</v>
      </c>
      <c r="BV163" s="86">
        <f t="shared" si="261"/>
        <v>15110212.414102601</v>
      </c>
      <c r="BW163" s="102">
        <f t="shared" si="261"/>
        <v>278805.25137804798</v>
      </c>
      <c r="BX163" s="259">
        <f t="shared" si="262"/>
        <v>25655315.754125603</v>
      </c>
      <c r="BY163" s="369"/>
      <c r="BZ163" s="86">
        <f t="shared" si="263"/>
        <v>8372438.2566405702</v>
      </c>
      <c r="CA163" s="86">
        <f t="shared" si="263"/>
        <v>2172665.08338243</v>
      </c>
      <c r="CB163" s="86">
        <f t="shared" si="263"/>
        <v>15110212.414102601</v>
      </c>
      <c r="CC163" s="102">
        <f t="shared" si="263"/>
        <v>278805.25137804798</v>
      </c>
      <c r="CD163" s="259">
        <f t="shared" si="264"/>
        <v>25655315.754125603</v>
      </c>
      <c r="CE163" s="369"/>
      <c r="CF163" s="86">
        <f t="shared" si="265"/>
        <v>8372438.2566405702</v>
      </c>
      <c r="CG163" s="86">
        <f t="shared" si="265"/>
        <v>2172665.08338243</v>
      </c>
      <c r="CH163" s="86">
        <f t="shared" si="265"/>
        <v>15110212.414102601</v>
      </c>
      <c r="CI163" s="102">
        <f t="shared" si="265"/>
        <v>278805.25137804798</v>
      </c>
      <c r="CJ163" s="259">
        <f t="shared" si="266"/>
        <v>25655315.754125603</v>
      </c>
      <c r="CK163" s="369"/>
      <c r="CL163" s="86">
        <f t="shared" si="267"/>
        <v>8372438.2566405702</v>
      </c>
      <c r="CM163" s="86">
        <f t="shared" si="267"/>
        <v>2172665.08338243</v>
      </c>
      <c r="CN163" s="86">
        <f t="shared" si="267"/>
        <v>15110212.414102601</v>
      </c>
      <c r="CO163" s="102">
        <f t="shared" si="267"/>
        <v>278805.25137804798</v>
      </c>
      <c r="CP163" s="259">
        <f t="shared" si="268"/>
        <v>25655315.754125603</v>
      </c>
      <c r="CQ163" s="369"/>
      <c r="CR163" s="86">
        <f t="shared" si="269"/>
        <v>8372438.2566405702</v>
      </c>
      <c r="CS163" s="86">
        <f t="shared" si="269"/>
        <v>2172665.08338243</v>
      </c>
      <c r="CT163" s="86">
        <f t="shared" si="269"/>
        <v>15110212.414102601</v>
      </c>
      <c r="CU163" s="102">
        <f t="shared" si="269"/>
        <v>278805.25137804798</v>
      </c>
      <c r="CV163" s="259">
        <f t="shared" si="270"/>
        <v>25655315.754125603</v>
      </c>
      <c r="CW163" s="369"/>
      <c r="CX163" s="86">
        <f t="shared" si="271"/>
        <v>8372438.2566405702</v>
      </c>
      <c r="CY163" s="86">
        <f t="shared" si="271"/>
        <v>2172665.08338243</v>
      </c>
      <c r="CZ163" s="86">
        <f t="shared" si="271"/>
        <v>15110212.414102601</v>
      </c>
      <c r="DA163" s="102">
        <f t="shared" si="271"/>
        <v>278805.25137804798</v>
      </c>
      <c r="DB163" s="259">
        <f t="shared" si="272"/>
        <v>25655315.754125603</v>
      </c>
      <c r="DC163" s="369"/>
      <c r="DD163" s="86">
        <f t="shared" si="273"/>
        <v>8372438.2566405702</v>
      </c>
      <c r="DE163" s="86">
        <f t="shared" si="273"/>
        <v>2172665.08338243</v>
      </c>
      <c r="DF163" s="86">
        <f t="shared" si="273"/>
        <v>15110212.414102601</v>
      </c>
      <c r="DG163" s="102">
        <f t="shared" si="273"/>
        <v>278805.25137804798</v>
      </c>
      <c r="DH163" s="259">
        <f t="shared" si="274"/>
        <v>25655315.754125603</v>
      </c>
      <c r="DI163" s="369"/>
      <c r="DJ163" s="86">
        <f t="shared" si="275"/>
        <v>8372438.2566405702</v>
      </c>
      <c r="DK163" s="86">
        <f t="shared" si="275"/>
        <v>2172665.08338243</v>
      </c>
      <c r="DL163" s="86">
        <f t="shared" si="275"/>
        <v>15110212.414102601</v>
      </c>
      <c r="DM163" s="102">
        <f t="shared" si="275"/>
        <v>278805.25137804798</v>
      </c>
      <c r="DN163" s="259">
        <f t="shared" si="276"/>
        <v>25655315.754125603</v>
      </c>
      <c r="DO163" s="369"/>
      <c r="DP163" s="86">
        <f t="shared" si="277"/>
        <v>8372438.2566405702</v>
      </c>
      <c r="DQ163" s="86">
        <f t="shared" si="277"/>
        <v>2172665.08338243</v>
      </c>
      <c r="DR163" s="86">
        <f t="shared" si="277"/>
        <v>15110212.414102601</v>
      </c>
      <c r="DS163" s="102">
        <f t="shared" si="277"/>
        <v>278805.25137804798</v>
      </c>
      <c r="DT163" s="259">
        <f t="shared" si="278"/>
        <v>25655315.754125603</v>
      </c>
    </row>
    <row r="164" spans="1:124" s="6" customFormat="1" x14ac:dyDescent="0.2">
      <c r="A164" s="241"/>
      <c r="B164" s="364">
        <v>30</v>
      </c>
      <c r="C164" s="365" t="s">
        <v>212</v>
      </c>
      <c r="D164" s="370"/>
      <c r="E164" s="366"/>
      <c r="F164" s="371"/>
      <c r="G164" s="371"/>
      <c r="H164" s="371"/>
      <c r="I164" s="392"/>
      <c r="J164" s="368">
        <f>SUM(J165:J169)</f>
        <v>646675598.5419445</v>
      </c>
      <c r="K164" s="366"/>
      <c r="L164" s="371"/>
      <c r="M164" s="371"/>
      <c r="N164" s="371"/>
      <c r="O164" s="392"/>
      <c r="P164" s="368">
        <f>SUM(P165:P169)</f>
        <v>373540363.83000171</v>
      </c>
      <c r="Q164" s="366"/>
      <c r="R164" s="371"/>
      <c r="S164" s="371"/>
      <c r="T164" s="371"/>
      <c r="U164" s="392"/>
      <c r="V164" s="368">
        <f>SUM(V165:V169)</f>
        <v>373540363.83000171</v>
      </c>
      <c r="W164" s="366"/>
      <c r="X164" s="371"/>
      <c r="Y164" s="371"/>
      <c r="Z164" s="371"/>
      <c r="AA164" s="392"/>
      <c r="AB164" s="368">
        <f>SUM(AB165:AB169)</f>
        <v>373540363.83000171</v>
      </c>
      <c r="AC164" s="366"/>
      <c r="AD164" s="371"/>
      <c r="AE164" s="371"/>
      <c r="AF164" s="371"/>
      <c r="AG164" s="392"/>
      <c r="AH164" s="368">
        <f>SUM(AH165:AH169)</f>
        <v>373540363.83000171</v>
      </c>
      <c r="AI164" s="366"/>
      <c r="AJ164" s="371"/>
      <c r="AK164" s="371"/>
      <c r="AL164" s="371"/>
      <c r="AM164" s="392"/>
      <c r="AN164" s="368">
        <f>SUM(AN165:AN169)</f>
        <v>373540363.83000171</v>
      </c>
      <c r="AO164" s="366"/>
      <c r="AP164" s="371"/>
      <c r="AQ164" s="371"/>
      <c r="AR164" s="371"/>
      <c r="AS164" s="392"/>
      <c r="AT164" s="368">
        <f>SUM(AT165:AT169)</f>
        <v>373540363.83000171</v>
      </c>
      <c r="AU164" s="366"/>
      <c r="AV164" s="371"/>
      <c r="AW164" s="371"/>
      <c r="AX164" s="371"/>
      <c r="AY164" s="392"/>
      <c r="AZ164" s="368">
        <f>SUM(AZ165:AZ169)</f>
        <v>373540363.83000171</v>
      </c>
      <c r="BA164" s="366"/>
      <c r="BB164" s="371"/>
      <c r="BC164" s="371"/>
      <c r="BD164" s="371"/>
      <c r="BE164" s="392"/>
      <c r="BF164" s="368">
        <f>SUM(BF165:BF169)</f>
        <v>373540363.83000171</v>
      </c>
      <c r="BG164" s="366"/>
      <c r="BH164" s="371"/>
      <c r="BI164" s="371"/>
      <c r="BJ164" s="371"/>
      <c r="BK164" s="392"/>
      <c r="BL164" s="368">
        <f>SUM(BL165:BL169)</f>
        <v>373540363.83000171</v>
      </c>
      <c r="BM164" s="366"/>
      <c r="BN164" s="371"/>
      <c r="BO164" s="371"/>
      <c r="BP164" s="371"/>
      <c r="BQ164" s="392"/>
      <c r="BR164" s="368">
        <f>SUM(BR165:BR169)</f>
        <v>373540363.83000171</v>
      </c>
      <c r="BS164" s="366"/>
      <c r="BT164" s="371"/>
      <c r="BU164" s="371"/>
      <c r="BV164" s="371"/>
      <c r="BW164" s="392"/>
      <c r="BX164" s="368">
        <f>SUM(BX165:BX169)</f>
        <v>373540363.83000171</v>
      </c>
      <c r="BY164" s="366"/>
      <c r="BZ164" s="371"/>
      <c r="CA164" s="371"/>
      <c r="CB164" s="371"/>
      <c r="CC164" s="392"/>
      <c r="CD164" s="368">
        <f>SUM(CD165:CD169)</f>
        <v>373540363.83000171</v>
      </c>
      <c r="CE164" s="366"/>
      <c r="CF164" s="371"/>
      <c r="CG164" s="371"/>
      <c r="CH164" s="371"/>
      <c r="CI164" s="392"/>
      <c r="CJ164" s="368">
        <f>SUM(CJ165:CJ169)</f>
        <v>373540363.83000171</v>
      </c>
      <c r="CK164" s="366"/>
      <c r="CL164" s="371"/>
      <c r="CM164" s="371"/>
      <c r="CN164" s="371"/>
      <c r="CO164" s="392"/>
      <c r="CP164" s="368">
        <f>SUM(CP165:CP169)</f>
        <v>373540363.83000171</v>
      </c>
      <c r="CQ164" s="366"/>
      <c r="CR164" s="371"/>
      <c r="CS164" s="371"/>
      <c r="CT164" s="371"/>
      <c r="CU164" s="392"/>
      <c r="CV164" s="368">
        <f>SUM(CV165:CV169)</f>
        <v>373540363.83000171</v>
      </c>
      <c r="CW164" s="366"/>
      <c r="CX164" s="371"/>
      <c r="CY164" s="371"/>
      <c r="CZ164" s="371"/>
      <c r="DA164" s="392"/>
      <c r="DB164" s="368">
        <f>SUM(DB165:DB169)</f>
        <v>373540363.83000171</v>
      </c>
      <c r="DC164" s="366"/>
      <c r="DD164" s="371"/>
      <c r="DE164" s="371"/>
      <c r="DF164" s="371"/>
      <c r="DG164" s="392"/>
      <c r="DH164" s="368">
        <f>SUM(DH165:DH169)</f>
        <v>373540363.83000171</v>
      </c>
      <c r="DI164" s="366"/>
      <c r="DJ164" s="371"/>
      <c r="DK164" s="371"/>
      <c r="DL164" s="371"/>
      <c r="DM164" s="392"/>
      <c r="DN164" s="368">
        <f>SUM(DN165:DN169)</f>
        <v>373540363.83000171</v>
      </c>
      <c r="DO164" s="366"/>
      <c r="DP164" s="371"/>
      <c r="DQ164" s="371"/>
      <c r="DR164" s="371"/>
      <c r="DS164" s="392"/>
      <c r="DT164" s="368">
        <f>SUM(DT165:DT169)</f>
        <v>373540363.83000171</v>
      </c>
    </row>
    <row r="165" spans="1:124" s="6" customFormat="1" x14ac:dyDescent="0.2">
      <c r="B165" s="95">
        <v>31</v>
      </c>
      <c r="C165" s="134" t="s">
        <v>213</v>
      </c>
      <c r="D165" s="13"/>
      <c r="E165" s="13"/>
      <c r="F165" s="86"/>
      <c r="G165" s="86"/>
      <c r="H165" s="86"/>
      <c r="I165" s="135"/>
      <c r="J165" s="259">
        <f>G156*'SFR Relationships'!$D$36*I156/J155/'SFR Relationships'!$D$31/'SFR Relationships'!$D$32+H156*'SFR Relationships'!$D$34</f>
        <v>144048844.69255552</v>
      </c>
      <c r="K165" s="13"/>
      <c r="L165" s="86"/>
      <c r="M165" s="86"/>
      <c r="N165" s="86"/>
      <c r="O165" s="135"/>
      <c r="P165" s="259">
        <f>M156*'SFR Relationships'!$D$36*O156/P155/'SFR Relationships'!$D$31/'SFR Relationships'!$D$32+N156*'SFR Relationships'!$D$34</f>
        <v>83763461.568316951</v>
      </c>
      <c r="Q165" s="13"/>
      <c r="R165" s="86"/>
      <c r="S165" s="86"/>
      <c r="T165" s="86"/>
      <c r="U165" s="135"/>
      <c r="V165" s="259">
        <f>S156*'SFR Relationships'!$D$36*U156/V155/'SFR Relationships'!$D$31/'SFR Relationships'!$D$32+T156*'SFR Relationships'!$D$34</f>
        <v>83763461.568316951</v>
      </c>
      <c r="W165" s="13"/>
      <c r="X165" s="86"/>
      <c r="Y165" s="86"/>
      <c r="Z165" s="86"/>
      <c r="AA165" s="135"/>
      <c r="AB165" s="259">
        <f>Y156*'SFR Relationships'!$D$36*AA156/AB155/'SFR Relationships'!$D$31/'SFR Relationships'!$D$32+Z156*'SFR Relationships'!$D$34</f>
        <v>83763461.568316951</v>
      </c>
      <c r="AC165" s="13"/>
      <c r="AD165" s="86"/>
      <c r="AE165" s="86"/>
      <c r="AF165" s="86"/>
      <c r="AG165" s="135"/>
      <c r="AH165" s="259">
        <f>AE156*'SFR Relationships'!$D$36*AG156/AH155/'SFR Relationships'!$D$31/'SFR Relationships'!$D$32+AF156*'SFR Relationships'!$D$34</f>
        <v>83763461.568316951</v>
      </c>
      <c r="AI165" s="13"/>
      <c r="AJ165" s="86"/>
      <c r="AK165" s="86"/>
      <c r="AL165" s="86"/>
      <c r="AM165" s="135"/>
      <c r="AN165" s="259">
        <f>AK156*'SFR Relationships'!$D$36*AM156/AN155/'SFR Relationships'!$D$31/'SFR Relationships'!$D$32+AL156*'SFR Relationships'!$D$34</f>
        <v>83763461.568316951</v>
      </c>
      <c r="AO165" s="13"/>
      <c r="AP165" s="86"/>
      <c r="AQ165" s="86"/>
      <c r="AR165" s="86"/>
      <c r="AS165" s="135"/>
      <c r="AT165" s="259">
        <f>AQ156*'SFR Relationships'!$D$36*AS156/AT155/'SFR Relationships'!$D$31/'SFR Relationships'!$D$32+AR156*'SFR Relationships'!$D$34</f>
        <v>83763461.568316951</v>
      </c>
      <c r="AU165" s="13"/>
      <c r="AV165" s="86"/>
      <c r="AW165" s="86"/>
      <c r="AX165" s="86"/>
      <c r="AY165" s="135"/>
      <c r="AZ165" s="259">
        <f>AW156*'SFR Relationships'!$D$36*AY156/AZ155/'SFR Relationships'!$D$31/'SFR Relationships'!$D$32+AX156*'SFR Relationships'!$D$34</f>
        <v>83763461.568316951</v>
      </c>
      <c r="BA165" s="13"/>
      <c r="BB165" s="86"/>
      <c r="BC165" s="86"/>
      <c r="BD165" s="86"/>
      <c r="BE165" s="135"/>
      <c r="BF165" s="259">
        <f>BC156*'SFR Relationships'!$D$36*BE156/BF155/'SFR Relationships'!$D$31/'SFR Relationships'!$D$32+BD156*'SFR Relationships'!$D$34</f>
        <v>83763461.568316951</v>
      </c>
      <c r="BG165" s="13"/>
      <c r="BH165" s="86"/>
      <c r="BI165" s="86"/>
      <c r="BJ165" s="86"/>
      <c r="BK165" s="135"/>
      <c r="BL165" s="259">
        <f>BI156*'SFR Relationships'!$D$36*BK156/BL155/'SFR Relationships'!$D$31/'SFR Relationships'!$D$32+BJ156*'SFR Relationships'!$D$34</f>
        <v>83763461.568316951</v>
      </c>
      <c r="BM165" s="13"/>
      <c r="BN165" s="86"/>
      <c r="BO165" s="86"/>
      <c r="BP165" s="86"/>
      <c r="BQ165" s="135"/>
      <c r="BR165" s="259">
        <f>BO156*'SFR Relationships'!$D$36*BQ156/BR155/'SFR Relationships'!$D$31/'SFR Relationships'!$D$32+BP156*'SFR Relationships'!$D$34</f>
        <v>83763461.568316951</v>
      </c>
      <c r="BS165" s="13"/>
      <c r="BT165" s="86"/>
      <c r="BU165" s="86"/>
      <c r="BV165" s="86"/>
      <c r="BW165" s="135"/>
      <c r="BX165" s="259">
        <f>BU156*'SFR Relationships'!$D$36*BW156/BX155/'SFR Relationships'!$D$31/'SFR Relationships'!$D$32+BV156*'SFR Relationships'!$D$34</f>
        <v>83763461.568316951</v>
      </c>
      <c r="BY165" s="13"/>
      <c r="BZ165" s="86"/>
      <c r="CA165" s="86"/>
      <c r="CB165" s="86"/>
      <c r="CC165" s="135"/>
      <c r="CD165" s="259">
        <f>CA156*'SFR Relationships'!$D$36*CC156/CD155/'SFR Relationships'!$D$31/'SFR Relationships'!$D$32+CB156*'SFR Relationships'!$D$34</f>
        <v>83763461.568316951</v>
      </c>
      <c r="CE165" s="13"/>
      <c r="CF165" s="86"/>
      <c r="CG165" s="86"/>
      <c r="CH165" s="86"/>
      <c r="CI165" s="135"/>
      <c r="CJ165" s="259">
        <f>CG156*'SFR Relationships'!$D$36*CI156/CJ155/'SFR Relationships'!$D$31/'SFR Relationships'!$D$32+CH156*'SFR Relationships'!$D$34</f>
        <v>83763461.568316951</v>
      </c>
      <c r="CK165" s="13"/>
      <c r="CL165" s="86"/>
      <c r="CM165" s="86"/>
      <c r="CN165" s="86"/>
      <c r="CO165" s="135"/>
      <c r="CP165" s="259">
        <f>CM156*'SFR Relationships'!$D$36*CO156/CP155/'SFR Relationships'!$D$31/'SFR Relationships'!$D$32+CN156*'SFR Relationships'!$D$34</f>
        <v>83763461.568316951</v>
      </c>
      <c r="CQ165" s="13"/>
      <c r="CR165" s="86"/>
      <c r="CS165" s="86"/>
      <c r="CT165" s="86"/>
      <c r="CU165" s="135"/>
      <c r="CV165" s="259">
        <f>CS156*'SFR Relationships'!$D$36*CU156/CV155/'SFR Relationships'!$D$31/'SFR Relationships'!$D$32+CT156*'SFR Relationships'!$D$34</f>
        <v>83763461.568316951</v>
      </c>
      <c r="CW165" s="13"/>
      <c r="CX165" s="86"/>
      <c r="CY165" s="86"/>
      <c r="CZ165" s="86"/>
      <c r="DA165" s="135"/>
      <c r="DB165" s="259">
        <f>CY156*'SFR Relationships'!$D$36*DA156/DB155/'SFR Relationships'!$D$31/'SFR Relationships'!$D$32+CZ156*'SFR Relationships'!$D$34</f>
        <v>83763461.568316951</v>
      </c>
      <c r="DC165" s="13"/>
      <c r="DD165" s="86"/>
      <c r="DE165" s="86"/>
      <c r="DF165" s="86"/>
      <c r="DG165" s="135"/>
      <c r="DH165" s="259">
        <f>DE156*'SFR Relationships'!$D$36*DG156/DH155/'SFR Relationships'!$D$31/'SFR Relationships'!$D$32+DF156*'SFR Relationships'!$D$34</f>
        <v>83763461.568316951</v>
      </c>
      <c r="DI165" s="13"/>
      <c r="DJ165" s="86"/>
      <c r="DK165" s="86"/>
      <c r="DL165" s="86"/>
      <c r="DM165" s="135"/>
      <c r="DN165" s="259">
        <f>DK156*'SFR Relationships'!$D$36*DM156/DN155/'SFR Relationships'!$D$31/'SFR Relationships'!$D$32+DL156*'SFR Relationships'!$D$34</f>
        <v>83763461.568316951</v>
      </c>
      <c r="DO165" s="13"/>
      <c r="DP165" s="86"/>
      <c r="DQ165" s="86"/>
      <c r="DR165" s="86"/>
      <c r="DS165" s="135"/>
      <c r="DT165" s="259">
        <f>DQ156*'SFR Relationships'!$D$36*DS156/DT155/'SFR Relationships'!$D$31/'SFR Relationships'!$D$32+DR156*'SFR Relationships'!$D$34</f>
        <v>83763461.568316951</v>
      </c>
    </row>
    <row r="166" spans="1:124" s="6" customFormat="1" x14ac:dyDescent="0.2">
      <c r="B166" s="95">
        <v>32</v>
      </c>
      <c r="C166" s="134" t="s">
        <v>214</v>
      </c>
      <c r="D166" s="13" t="s">
        <v>215</v>
      </c>
      <c r="E166" s="13"/>
      <c r="F166" s="86"/>
      <c r="G166" s="86"/>
      <c r="H166" s="86"/>
      <c r="I166" s="135"/>
      <c r="J166" s="259">
        <f>H156*'SFR Relationships'!$D$34*'SFR Relationships'!$D$37*J155/'SFR Relationships'!$D$30</f>
        <v>381996634.10832828</v>
      </c>
      <c r="K166" s="13"/>
      <c r="L166" s="86"/>
      <c r="M166" s="86"/>
      <c r="N166" s="86"/>
      <c r="O166" s="135"/>
      <c r="P166" s="259">
        <f>N156*'SFR Relationships'!$D$34*'SFR Relationships'!$D$37*P155/'SFR Relationships'!$D$30</f>
        <v>220230619.35829768</v>
      </c>
      <c r="Q166" s="13"/>
      <c r="R166" s="86"/>
      <c r="S166" s="86"/>
      <c r="T166" s="86"/>
      <c r="U166" s="135"/>
      <c r="V166" s="259">
        <f>T156*'SFR Relationships'!$D$34*'SFR Relationships'!$D$37*V155/'SFR Relationships'!$D$30</f>
        <v>220230619.35829768</v>
      </c>
      <c r="W166" s="13"/>
      <c r="X166" s="86"/>
      <c r="Y166" s="86"/>
      <c r="Z166" s="86"/>
      <c r="AA166" s="135"/>
      <c r="AB166" s="259">
        <f>Z156*'SFR Relationships'!$D$34*'SFR Relationships'!$D$37*AB155/'SFR Relationships'!$D$30</f>
        <v>220230619.35829768</v>
      </c>
      <c r="AC166" s="13"/>
      <c r="AD166" s="86"/>
      <c r="AE166" s="86"/>
      <c r="AF166" s="86"/>
      <c r="AG166" s="135"/>
      <c r="AH166" s="259">
        <f>AF156*'SFR Relationships'!$D$34*'SFR Relationships'!$D$37*AH155/'SFR Relationships'!$D$30</f>
        <v>220230619.35829768</v>
      </c>
      <c r="AI166" s="13"/>
      <c r="AJ166" s="86"/>
      <c r="AK166" s="86"/>
      <c r="AL166" s="86"/>
      <c r="AM166" s="135"/>
      <c r="AN166" s="259">
        <f>AL156*'SFR Relationships'!$D$34*'SFR Relationships'!$D$37*AN155/'SFR Relationships'!$D$30</f>
        <v>220230619.35829768</v>
      </c>
      <c r="AO166" s="13"/>
      <c r="AP166" s="86"/>
      <c r="AQ166" s="86"/>
      <c r="AR166" s="86"/>
      <c r="AS166" s="135"/>
      <c r="AT166" s="259">
        <f>AR156*'SFR Relationships'!$D$34*'SFR Relationships'!$D$37*AT155/'SFR Relationships'!$D$30</f>
        <v>220230619.35829768</v>
      </c>
      <c r="AU166" s="13"/>
      <c r="AV166" s="86"/>
      <c r="AW166" s="86"/>
      <c r="AX166" s="86"/>
      <c r="AY166" s="135"/>
      <c r="AZ166" s="259">
        <f>AX156*'SFR Relationships'!$D$34*'SFR Relationships'!$D$37*AZ155/'SFR Relationships'!$D$30</f>
        <v>220230619.35829768</v>
      </c>
      <c r="BA166" s="13"/>
      <c r="BB166" s="86"/>
      <c r="BC166" s="86"/>
      <c r="BD166" s="86"/>
      <c r="BE166" s="135"/>
      <c r="BF166" s="259">
        <f>BD156*'SFR Relationships'!$D$34*'SFR Relationships'!$D$37*BF155/'SFR Relationships'!$D$30</f>
        <v>220230619.35829768</v>
      </c>
      <c r="BG166" s="13"/>
      <c r="BH166" s="86"/>
      <c r="BI166" s="86"/>
      <c r="BJ166" s="86"/>
      <c r="BK166" s="135"/>
      <c r="BL166" s="259">
        <f>BJ156*'SFR Relationships'!$D$34*'SFR Relationships'!$D$37*BL155/'SFR Relationships'!$D$30</f>
        <v>220230619.35829768</v>
      </c>
      <c r="BM166" s="13"/>
      <c r="BN166" s="86"/>
      <c r="BO166" s="86"/>
      <c r="BP166" s="86"/>
      <c r="BQ166" s="135"/>
      <c r="BR166" s="259">
        <f>BP156*'SFR Relationships'!$D$34*'SFR Relationships'!$D$37*BR155/'SFR Relationships'!$D$30</f>
        <v>220230619.35829768</v>
      </c>
      <c r="BS166" s="13"/>
      <c r="BT166" s="86"/>
      <c r="BU166" s="86"/>
      <c r="BV166" s="86"/>
      <c r="BW166" s="135"/>
      <c r="BX166" s="259">
        <f>BV156*'SFR Relationships'!$D$34*'SFR Relationships'!$D$37*BX155/'SFR Relationships'!$D$30</f>
        <v>220230619.35829768</v>
      </c>
      <c r="BY166" s="13"/>
      <c r="BZ166" s="86"/>
      <c r="CA166" s="86"/>
      <c r="CB166" s="86"/>
      <c r="CC166" s="135"/>
      <c r="CD166" s="259">
        <f>CB156*'SFR Relationships'!$D$34*'SFR Relationships'!$D$37*CD155/'SFR Relationships'!$D$30</f>
        <v>220230619.35829768</v>
      </c>
      <c r="CE166" s="13"/>
      <c r="CF166" s="86"/>
      <c r="CG166" s="86"/>
      <c r="CH166" s="86"/>
      <c r="CI166" s="135"/>
      <c r="CJ166" s="259">
        <f>CH156*'SFR Relationships'!$D$34*'SFR Relationships'!$D$37*CJ155/'SFR Relationships'!$D$30</f>
        <v>220230619.35829768</v>
      </c>
      <c r="CK166" s="13"/>
      <c r="CL166" s="86"/>
      <c r="CM166" s="86"/>
      <c r="CN166" s="86"/>
      <c r="CO166" s="135"/>
      <c r="CP166" s="259">
        <f>CN156*'SFR Relationships'!$D$34*'SFR Relationships'!$D$37*CP155/'SFR Relationships'!$D$30</f>
        <v>220230619.35829768</v>
      </c>
      <c r="CQ166" s="13"/>
      <c r="CR166" s="86"/>
      <c r="CS166" s="86"/>
      <c r="CT166" s="86"/>
      <c r="CU166" s="135"/>
      <c r="CV166" s="259">
        <f>CT156*'SFR Relationships'!$D$34*'SFR Relationships'!$D$37*CV155/'SFR Relationships'!$D$30</f>
        <v>220230619.35829768</v>
      </c>
      <c r="CW166" s="13"/>
      <c r="CX166" s="86"/>
      <c r="CY166" s="86"/>
      <c r="CZ166" s="86"/>
      <c r="DA166" s="135"/>
      <c r="DB166" s="259">
        <f>CZ156*'SFR Relationships'!$D$34*'SFR Relationships'!$D$37*DB155/'SFR Relationships'!$D$30</f>
        <v>220230619.35829768</v>
      </c>
      <c r="DC166" s="13"/>
      <c r="DD166" s="86"/>
      <c r="DE166" s="86"/>
      <c r="DF166" s="86"/>
      <c r="DG166" s="135"/>
      <c r="DH166" s="259">
        <f>DF156*'SFR Relationships'!$D$34*'SFR Relationships'!$D$37*DH155/'SFR Relationships'!$D$30</f>
        <v>220230619.35829768</v>
      </c>
      <c r="DI166" s="13"/>
      <c r="DJ166" s="86"/>
      <c r="DK166" s="86"/>
      <c r="DL166" s="86"/>
      <c r="DM166" s="135"/>
      <c r="DN166" s="259">
        <f>DL156*'SFR Relationships'!$D$34*'SFR Relationships'!$D$37*DN155/'SFR Relationships'!$D$30</f>
        <v>220230619.35829768</v>
      </c>
      <c r="DO166" s="13"/>
      <c r="DP166" s="86"/>
      <c r="DQ166" s="86"/>
      <c r="DR166" s="86"/>
      <c r="DS166" s="135"/>
      <c r="DT166" s="259">
        <f>DR156*'SFR Relationships'!$D$34*'SFR Relationships'!$D$37*DT155/'SFR Relationships'!$D$30</f>
        <v>220230619.35829768</v>
      </c>
    </row>
    <row r="167" spans="1:124" s="6" customFormat="1" x14ac:dyDescent="0.2">
      <c r="B167" s="95">
        <v>33</v>
      </c>
      <c r="C167" s="134" t="s">
        <v>216</v>
      </c>
      <c r="D167" s="13"/>
      <c r="E167" s="13"/>
      <c r="F167" s="86"/>
      <c r="G167" s="86"/>
      <c r="H167" s="86"/>
      <c r="I167" s="135"/>
      <c r="J167" s="259">
        <f>J166*'SFR Relationships'!$D$38</f>
        <v>16070621.323853202</v>
      </c>
      <c r="K167" s="13"/>
      <c r="L167" s="86"/>
      <c r="M167" s="86"/>
      <c r="N167" s="86"/>
      <c r="O167" s="135"/>
      <c r="P167" s="259">
        <f>P166*'SFR Relationships'!$D$38</f>
        <v>9265115.3743443266</v>
      </c>
      <c r="Q167" s="13"/>
      <c r="R167" s="86"/>
      <c r="S167" s="86"/>
      <c r="T167" s="86"/>
      <c r="U167" s="135"/>
      <c r="V167" s="259">
        <f>V166*'SFR Relationships'!$D$38</f>
        <v>9265115.3743443266</v>
      </c>
      <c r="W167" s="13"/>
      <c r="X167" s="86"/>
      <c r="Y167" s="86"/>
      <c r="Z167" s="86"/>
      <c r="AA167" s="135"/>
      <c r="AB167" s="259">
        <f>AB166*'SFR Relationships'!$D$38</f>
        <v>9265115.3743443266</v>
      </c>
      <c r="AC167" s="13"/>
      <c r="AD167" s="86"/>
      <c r="AE167" s="86"/>
      <c r="AF167" s="86"/>
      <c r="AG167" s="135"/>
      <c r="AH167" s="259">
        <f>AH166*'SFR Relationships'!$D$38</f>
        <v>9265115.3743443266</v>
      </c>
      <c r="AI167" s="13"/>
      <c r="AJ167" s="86"/>
      <c r="AK167" s="86"/>
      <c r="AL167" s="86"/>
      <c r="AM167" s="135"/>
      <c r="AN167" s="259">
        <f>AN166*'SFR Relationships'!$D$38</f>
        <v>9265115.3743443266</v>
      </c>
      <c r="AO167" s="13"/>
      <c r="AP167" s="86"/>
      <c r="AQ167" s="86"/>
      <c r="AR167" s="86"/>
      <c r="AS167" s="135"/>
      <c r="AT167" s="259">
        <f>AT166*'SFR Relationships'!$D$38</f>
        <v>9265115.3743443266</v>
      </c>
      <c r="AU167" s="13"/>
      <c r="AV167" s="86"/>
      <c r="AW167" s="86"/>
      <c r="AX167" s="86"/>
      <c r="AY167" s="135"/>
      <c r="AZ167" s="259">
        <f>AZ166*'SFR Relationships'!$D$38</f>
        <v>9265115.3743443266</v>
      </c>
      <c r="BA167" s="13"/>
      <c r="BB167" s="86"/>
      <c r="BC167" s="86"/>
      <c r="BD167" s="86"/>
      <c r="BE167" s="135"/>
      <c r="BF167" s="259">
        <f>BF166*'SFR Relationships'!$D$38</f>
        <v>9265115.3743443266</v>
      </c>
      <c r="BG167" s="13"/>
      <c r="BH167" s="86"/>
      <c r="BI167" s="86"/>
      <c r="BJ167" s="86"/>
      <c r="BK167" s="135"/>
      <c r="BL167" s="259">
        <f>BL166*'SFR Relationships'!$D$38</f>
        <v>9265115.3743443266</v>
      </c>
      <c r="BM167" s="13"/>
      <c r="BN167" s="86"/>
      <c r="BO167" s="86"/>
      <c r="BP167" s="86"/>
      <c r="BQ167" s="135"/>
      <c r="BR167" s="259">
        <f>BR166*'SFR Relationships'!$D$38</f>
        <v>9265115.3743443266</v>
      </c>
      <c r="BS167" s="13"/>
      <c r="BT167" s="86"/>
      <c r="BU167" s="86"/>
      <c r="BV167" s="86"/>
      <c r="BW167" s="135"/>
      <c r="BX167" s="259">
        <f>BX166*'SFR Relationships'!$D$38</f>
        <v>9265115.3743443266</v>
      </c>
      <c r="BY167" s="13"/>
      <c r="BZ167" s="86"/>
      <c r="CA167" s="86"/>
      <c r="CB167" s="86"/>
      <c r="CC167" s="135"/>
      <c r="CD167" s="259">
        <f>CD166*'SFR Relationships'!$D$38</f>
        <v>9265115.3743443266</v>
      </c>
      <c r="CE167" s="13"/>
      <c r="CF167" s="86"/>
      <c r="CG167" s="86"/>
      <c r="CH167" s="86"/>
      <c r="CI167" s="135"/>
      <c r="CJ167" s="259">
        <f>CJ166*'SFR Relationships'!$D$38</f>
        <v>9265115.3743443266</v>
      </c>
      <c r="CK167" s="13"/>
      <c r="CL167" s="86"/>
      <c r="CM167" s="86"/>
      <c r="CN167" s="86"/>
      <c r="CO167" s="135"/>
      <c r="CP167" s="259">
        <f>CP166*'SFR Relationships'!$D$38</f>
        <v>9265115.3743443266</v>
      </c>
      <c r="CQ167" s="13"/>
      <c r="CR167" s="86"/>
      <c r="CS167" s="86"/>
      <c r="CT167" s="86"/>
      <c r="CU167" s="135"/>
      <c r="CV167" s="259">
        <f>CV166*'SFR Relationships'!$D$38</f>
        <v>9265115.3743443266</v>
      </c>
      <c r="CW167" s="13"/>
      <c r="CX167" s="86"/>
      <c r="CY167" s="86"/>
      <c r="CZ167" s="86"/>
      <c r="DA167" s="135"/>
      <c r="DB167" s="259">
        <f>DB166*'SFR Relationships'!$D$38</f>
        <v>9265115.3743443266</v>
      </c>
      <c r="DC167" s="13"/>
      <c r="DD167" s="86"/>
      <c r="DE167" s="86"/>
      <c r="DF167" s="86"/>
      <c r="DG167" s="135"/>
      <c r="DH167" s="259">
        <f>DH166*'SFR Relationships'!$D$38</f>
        <v>9265115.3743443266</v>
      </c>
      <c r="DI167" s="13"/>
      <c r="DJ167" s="86"/>
      <c r="DK167" s="86"/>
      <c r="DL167" s="86"/>
      <c r="DM167" s="135"/>
      <c r="DN167" s="259">
        <f>DN166*'SFR Relationships'!$D$38</f>
        <v>9265115.3743443266</v>
      </c>
      <c r="DO167" s="13"/>
      <c r="DP167" s="86"/>
      <c r="DQ167" s="86"/>
      <c r="DR167" s="86"/>
      <c r="DS167" s="135"/>
      <c r="DT167" s="259">
        <f>DT166*'SFR Relationships'!$D$38</f>
        <v>9265115.3743443266</v>
      </c>
    </row>
    <row r="168" spans="1:124" s="6" customFormat="1" x14ac:dyDescent="0.2">
      <c r="B168" s="95">
        <v>34</v>
      </c>
      <c r="C168" s="134" t="s">
        <v>217</v>
      </c>
      <c r="D168" s="13"/>
      <c r="E168" s="13"/>
      <c r="F168" s="86"/>
      <c r="G168" s="86"/>
      <c r="H168" s="86"/>
      <c r="I168" s="135"/>
      <c r="J168" s="259">
        <f>J166*'SFR Relationships'!$D$39</f>
        <v>1353164.3135487286</v>
      </c>
      <c r="K168" s="13"/>
      <c r="L168" s="86"/>
      <c r="M168" s="86"/>
      <c r="N168" s="86"/>
      <c r="O168" s="135"/>
      <c r="P168" s="259">
        <f>P166*'SFR Relationships'!$D$39</f>
        <v>780133.0908634963</v>
      </c>
      <c r="Q168" s="13"/>
      <c r="R168" s="86"/>
      <c r="S168" s="86"/>
      <c r="T168" s="86"/>
      <c r="U168" s="135"/>
      <c r="V168" s="259">
        <f>V166*'SFR Relationships'!$D$39</f>
        <v>780133.0908634963</v>
      </c>
      <c r="W168" s="13"/>
      <c r="X168" s="86"/>
      <c r="Y168" s="86"/>
      <c r="Z168" s="86"/>
      <c r="AA168" s="135"/>
      <c r="AB168" s="259">
        <f>AB166*'SFR Relationships'!$D$39</f>
        <v>780133.0908634963</v>
      </c>
      <c r="AC168" s="13"/>
      <c r="AD168" s="86"/>
      <c r="AE168" s="86"/>
      <c r="AF168" s="86"/>
      <c r="AG168" s="135"/>
      <c r="AH168" s="259">
        <f>AH166*'SFR Relationships'!$D$39</f>
        <v>780133.0908634963</v>
      </c>
      <c r="AI168" s="13"/>
      <c r="AJ168" s="86"/>
      <c r="AK168" s="86"/>
      <c r="AL168" s="86"/>
      <c r="AM168" s="135"/>
      <c r="AN168" s="259">
        <f>AN166*'SFR Relationships'!$D$39</f>
        <v>780133.0908634963</v>
      </c>
      <c r="AO168" s="13"/>
      <c r="AP168" s="86"/>
      <c r="AQ168" s="86"/>
      <c r="AR168" s="86"/>
      <c r="AS168" s="135"/>
      <c r="AT168" s="259">
        <f>AT166*'SFR Relationships'!$D$39</f>
        <v>780133.0908634963</v>
      </c>
      <c r="AU168" s="13"/>
      <c r="AV168" s="86"/>
      <c r="AW168" s="86"/>
      <c r="AX168" s="86"/>
      <c r="AY168" s="135"/>
      <c r="AZ168" s="259">
        <f>AZ166*'SFR Relationships'!$D$39</f>
        <v>780133.0908634963</v>
      </c>
      <c r="BA168" s="13"/>
      <c r="BB168" s="86"/>
      <c r="BC168" s="86"/>
      <c r="BD168" s="86"/>
      <c r="BE168" s="135"/>
      <c r="BF168" s="259">
        <f>BF166*'SFR Relationships'!$D$39</f>
        <v>780133.0908634963</v>
      </c>
      <c r="BG168" s="13"/>
      <c r="BH168" s="86"/>
      <c r="BI168" s="86"/>
      <c r="BJ168" s="86"/>
      <c r="BK168" s="135"/>
      <c r="BL168" s="259">
        <f>BL166*'SFR Relationships'!$D$39</f>
        <v>780133.0908634963</v>
      </c>
      <c r="BM168" s="13"/>
      <c r="BN168" s="86"/>
      <c r="BO168" s="86"/>
      <c r="BP168" s="86"/>
      <c r="BQ168" s="135"/>
      <c r="BR168" s="259">
        <f>BR166*'SFR Relationships'!$D$39</f>
        <v>780133.0908634963</v>
      </c>
      <c r="BS168" s="13"/>
      <c r="BT168" s="86"/>
      <c r="BU168" s="86"/>
      <c r="BV168" s="86"/>
      <c r="BW168" s="135"/>
      <c r="BX168" s="259">
        <f>BX166*'SFR Relationships'!$D$39</f>
        <v>780133.0908634963</v>
      </c>
      <c r="BY168" s="13"/>
      <c r="BZ168" s="86"/>
      <c r="CA168" s="86"/>
      <c r="CB168" s="86"/>
      <c r="CC168" s="135"/>
      <c r="CD168" s="259">
        <f>CD166*'SFR Relationships'!$D$39</f>
        <v>780133.0908634963</v>
      </c>
      <c r="CE168" s="13"/>
      <c r="CF168" s="86"/>
      <c r="CG168" s="86"/>
      <c r="CH168" s="86"/>
      <c r="CI168" s="135"/>
      <c r="CJ168" s="259">
        <f>CJ166*'SFR Relationships'!$D$39</f>
        <v>780133.0908634963</v>
      </c>
      <c r="CK168" s="13"/>
      <c r="CL168" s="86"/>
      <c r="CM168" s="86"/>
      <c r="CN168" s="86"/>
      <c r="CO168" s="135"/>
      <c r="CP168" s="259">
        <f>CP166*'SFR Relationships'!$D$39</f>
        <v>780133.0908634963</v>
      </c>
      <c r="CQ168" s="13"/>
      <c r="CR168" s="86"/>
      <c r="CS168" s="86"/>
      <c r="CT168" s="86"/>
      <c r="CU168" s="135"/>
      <c r="CV168" s="259">
        <f>CV166*'SFR Relationships'!$D$39</f>
        <v>780133.0908634963</v>
      </c>
      <c r="CW168" s="13"/>
      <c r="CX168" s="86"/>
      <c r="CY168" s="86"/>
      <c r="CZ168" s="86"/>
      <c r="DA168" s="135"/>
      <c r="DB168" s="259">
        <f>DB166*'SFR Relationships'!$D$39</f>
        <v>780133.0908634963</v>
      </c>
      <c r="DC168" s="13"/>
      <c r="DD168" s="86"/>
      <c r="DE168" s="86"/>
      <c r="DF168" s="86"/>
      <c r="DG168" s="135"/>
      <c r="DH168" s="259">
        <f>DH166*'SFR Relationships'!$D$39</f>
        <v>780133.0908634963</v>
      </c>
      <c r="DI168" s="13"/>
      <c r="DJ168" s="86"/>
      <c r="DK168" s="86"/>
      <c r="DL168" s="86"/>
      <c r="DM168" s="135"/>
      <c r="DN168" s="259">
        <f>DN166*'SFR Relationships'!$D$39</f>
        <v>780133.0908634963</v>
      </c>
      <c r="DO168" s="13"/>
      <c r="DP168" s="86"/>
      <c r="DQ168" s="86"/>
      <c r="DR168" s="86"/>
      <c r="DS168" s="135"/>
      <c r="DT168" s="259">
        <f>DT166*'SFR Relationships'!$D$39</f>
        <v>780133.0908634963</v>
      </c>
    </row>
    <row r="169" spans="1:124" x14ac:dyDescent="0.2">
      <c r="A169" s="6"/>
      <c r="B169" s="95">
        <v>35</v>
      </c>
      <c r="C169" s="134" t="s">
        <v>218</v>
      </c>
      <c r="D169" s="13"/>
      <c r="E169" s="13"/>
      <c r="F169" s="86"/>
      <c r="G169" s="86"/>
      <c r="H169" s="86"/>
      <c r="I169" s="135"/>
      <c r="J169" s="259">
        <f>J166*'SFR Relationships'!$D$40</f>
        <v>103206334.1036588</v>
      </c>
      <c r="K169" s="13"/>
      <c r="L169" s="86"/>
      <c r="M169" s="86"/>
      <c r="N169" s="86"/>
      <c r="O169" s="135"/>
      <c r="P169" s="259">
        <f>P166*'SFR Relationships'!$D$40</f>
        <v>59501034.438179195</v>
      </c>
      <c r="Q169" s="13"/>
      <c r="R169" s="86"/>
      <c r="S169" s="86"/>
      <c r="T169" s="86"/>
      <c r="U169" s="135"/>
      <c r="V169" s="259">
        <f>V166*'SFR Relationships'!$D$40</f>
        <v>59501034.438179195</v>
      </c>
      <c r="W169" s="13"/>
      <c r="X169" s="86"/>
      <c r="Y169" s="86"/>
      <c r="Z169" s="86"/>
      <c r="AA169" s="135"/>
      <c r="AB169" s="259">
        <f>AB166*'SFR Relationships'!$D$40</f>
        <v>59501034.438179195</v>
      </c>
      <c r="AC169" s="13"/>
      <c r="AD169" s="86"/>
      <c r="AE169" s="86"/>
      <c r="AF169" s="86"/>
      <c r="AG169" s="135"/>
      <c r="AH169" s="259">
        <f>AH166*'SFR Relationships'!$D$40</f>
        <v>59501034.438179195</v>
      </c>
      <c r="AI169" s="13"/>
      <c r="AJ169" s="86"/>
      <c r="AK169" s="86"/>
      <c r="AL169" s="86"/>
      <c r="AM169" s="135"/>
      <c r="AN169" s="259">
        <f>AN166*'SFR Relationships'!$D$40</f>
        <v>59501034.438179195</v>
      </c>
      <c r="AO169" s="13"/>
      <c r="AP169" s="86"/>
      <c r="AQ169" s="86"/>
      <c r="AR169" s="86"/>
      <c r="AS169" s="135"/>
      <c r="AT169" s="259">
        <f>AT166*'SFR Relationships'!$D$40</f>
        <v>59501034.438179195</v>
      </c>
      <c r="AU169" s="13"/>
      <c r="AV169" s="86"/>
      <c r="AW169" s="86"/>
      <c r="AX169" s="86"/>
      <c r="AY169" s="135"/>
      <c r="AZ169" s="259">
        <f>AZ166*'SFR Relationships'!$D$40</f>
        <v>59501034.438179195</v>
      </c>
      <c r="BA169" s="13"/>
      <c r="BB169" s="86"/>
      <c r="BC169" s="86"/>
      <c r="BD169" s="86"/>
      <c r="BE169" s="135"/>
      <c r="BF169" s="259">
        <f>BF166*'SFR Relationships'!$D$40</f>
        <v>59501034.438179195</v>
      </c>
      <c r="BG169" s="13"/>
      <c r="BH169" s="86"/>
      <c r="BI169" s="86"/>
      <c r="BJ169" s="86"/>
      <c r="BK169" s="135"/>
      <c r="BL169" s="259">
        <f>BL166*'SFR Relationships'!$D$40</f>
        <v>59501034.438179195</v>
      </c>
      <c r="BM169" s="13"/>
      <c r="BN169" s="86"/>
      <c r="BO169" s="86"/>
      <c r="BP169" s="86"/>
      <c r="BQ169" s="135"/>
      <c r="BR169" s="259">
        <f>BR166*'SFR Relationships'!$D$40</f>
        <v>59501034.438179195</v>
      </c>
      <c r="BS169" s="13"/>
      <c r="BT169" s="86"/>
      <c r="BU169" s="86"/>
      <c r="BV169" s="86"/>
      <c r="BW169" s="135"/>
      <c r="BX169" s="259">
        <f>BX166*'SFR Relationships'!$D$40</f>
        <v>59501034.438179195</v>
      </c>
      <c r="BY169" s="13"/>
      <c r="BZ169" s="86"/>
      <c r="CA169" s="86"/>
      <c r="CB169" s="86"/>
      <c r="CC169" s="135"/>
      <c r="CD169" s="259">
        <f>CD166*'SFR Relationships'!$D$40</f>
        <v>59501034.438179195</v>
      </c>
      <c r="CE169" s="13"/>
      <c r="CF169" s="86"/>
      <c r="CG169" s="86"/>
      <c r="CH169" s="86"/>
      <c r="CI169" s="135"/>
      <c r="CJ169" s="259">
        <f>CJ166*'SFR Relationships'!$D$40</f>
        <v>59501034.438179195</v>
      </c>
      <c r="CK169" s="13"/>
      <c r="CL169" s="86"/>
      <c r="CM169" s="86"/>
      <c r="CN169" s="86"/>
      <c r="CO169" s="135"/>
      <c r="CP169" s="259">
        <f>CP166*'SFR Relationships'!$D$40</f>
        <v>59501034.438179195</v>
      </c>
      <c r="CQ169" s="13"/>
      <c r="CR169" s="86"/>
      <c r="CS169" s="86"/>
      <c r="CT169" s="86"/>
      <c r="CU169" s="135"/>
      <c r="CV169" s="259">
        <f>CV166*'SFR Relationships'!$D$40</f>
        <v>59501034.438179195</v>
      </c>
      <c r="CW169" s="13"/>
      <c r="CX169" s="86"/>
      <c r="CY169" s="86"/>
      <c r="CZ169" s="86"/>
      <c r="DA169" s="135"/>
      <c r="DB169" s="259">
        <f>DB166*'SFR Relationships'!$D$40</f>
        <v>59501034.438179195</v>
      </c>
      <c r="DC169" s="13"/>
      <c r="DD169" s="86"/>
      <c r="DE169" s="86"/>
      <c r="DF169" s="86"/>
      <c r="DG169" s="135"/>
      <c r="DH169" s="259">
        <f>DH166*'SFR Relationships'!$D$40</f>
        <v>59501034.438179195</v>
      </c>
      <c r="DI169" s="13"/>
      <c r="DJ169" s="86"/>
      <c r="DK169" s="86"/>
      <c r="DL169" s="86"/>
      <c r="DM169" s="135"/>
      <c r="DN169" s="259">
        <f>DN166*'SFR Relationships'!$D$40</f>
        <v>59501034.438179195</v>
      </c>
      <c r="DO169" s="13"/>
      <c r="DP169" s="86"/>
      <c r="DQ169" s="86"/>
      <c r="DR169" s="86"/>
      <c r="DS169" s="135"/>
      <c r="DT169" s="259">
        <f>DT166*'SFR Relationships'!$D$40</f>
        <v>59501034.438179195</v>
      </c>
    </row>
    <row r="170" spans="1:124" x14ac:dyDescent="0.2">
      <c r="A170" s="6"/>
      <c r="B170" s="375" t="s">
        <v>219</v>
      </c>
      <c r="C170" s="375" t="s">
        <v>220</v>
      </c>
      <c r="D170" s="376"/>
      <c r="E170" s="376"/>
      <c r="F170" s="393"/>
      <c r="G170" s="393"/>
      <c r="H170" s="393"/>
      <c r="I170" s="394"/>
      <c r="J170" s="379">
        <f>SUM(J156,J164)</f>
        <v>2018546391.7840946</v>
      </c>
      <c r="K170" s="376"/>
      <c r="L170" s="393"/>
      <c r="M170" s="393"/>
      <c r="N170" s="393"/>
      <c r="O170" s="394"/>
      <c r="P170" s="379">
        <f>SUM(P156,P164)</f>
        <v>1580650199.3578081</v>
      </c>
      <c r="Q170" s="376"/>
      <c r="R170" s="393"/>
      <c r="S170" s="393"/>
      <c r="T170" s="393"/>
      <c r="U170" s="394"/>
      <c r="V170" s="379">
        <f>SUM(V156,V164)</f>
        <v>1580650199.3578081</v>
      </c>
      <c r="W170" s="376"/>
      <c r="X170" s="393"/>
      <c r="Y170" s="393"/>
      <c r="Z170" s="393"/>
      <c r="AA170" s="394"/>
      <c r="AB170" s="379">
        <f>SUM(AB156,AB164)</f>
        <v>1580650199.3578081</v>
      </c>
      <c r="AC170" s="376"/>
      <c r="AD170" s="393"/>
      <c r="AE170" s="393"/>
      <c r="AF170" s="393"/>
      <c r="AG170" s="394"/>
      <c r="AH170" s="379">
        <f>SUM(AH156,AH164)</f>
        <v>1580650199.3578081</v>
      </c>
      <c r="AI170" s="376"/>
      <c r="AJ170" s="393"/>
      <c r="AK170" s="393"/>
      <c r="AL170" s="393"/>
      <c r="AM170" s="394"/>
      <c r="AN170" s="379">
        <f>SUM(AN156,AN164)</f>
        <v>1580650199.3578081</v>
      </c>
      <c r="AO170" s="376"/>
      <c r="AP170" s="393"/>
      <c r="AQ170" s="393"/>
      <c r="AR170" s="393"/>
      <c r="AS170" s="394"/>
      <c r="AT170" s="379">
        <f>SUM(AT156,AT164)</f>
        <v>1580650199.3578081</v>
      </c>
      <c r="AU170" s="376"/>
      <c r="AV170" s="393"/>
      <c r="AW170" s="393"/>
      <c r="AX170" s="393"/>
      <c r="AY170" s="394"/>
      <c r="AZ170" s="379">
        <f>SUM(AZ156,AZ164)</f>
        <v>1580650199.3578081</v>
      </c>
      <c r="BA170" s="376"/>
      <c r="BB170" s="393"/>
      <c r="BC170" s="393"/>
      <c r="BD170" s="393"/>
      <c r="BE170" s="394"/>
      <c r="BF170" s="379">
        <f>SUM(BF156,BF164)</f>
        <v>1580650199.3578081</v>
      </c>
      <c r="BG170" s="376"/>
      <c r="BH170" s="393"/>
      <c r="BI170" s="393"/>
      <c r="BJ170" s="393"/>
      <c r="BK170" s="394"/>
      <c r="BL170" s="379">
        <f>SUM(BL156,BL164)</f>
        <v>1580650199.3578081</v>
      </c>
      <c r="BM170" s="376"/>
      <c r="BN170" s="393"/>
      <c r="BO170" s="393"/>
      <c r="BP170" s="393"/>
      <c r="BQ170" s="394"/>
      <c r="BR170" s="379">
        <f>SUM(BR156,BR164)</f>
        <v>1580650199.3578081</v>
      </c>
      <c r="BS170" s="376"/>
      <c r="BT170" s="393"/>
      <c r="BU170" s="393"/>
      <c r="BV170" s="393"/>
      <c r="BW170" s="394"/>
      <c r="BX170" s="379">
        <f>SUM(BX156,BX164)</f>
        <v>1580650199.3578081</v>
      </c>
      <c r="BY170" s="376"/>
      <c r="BZ170" s="393"/>
      <c r="CA170" s="393"/>
      <c r="CB170" s="393"/>
      <c r="CC170" s="394"/>
      <c r="CD170" s="379">
        <f>SUM(CD156,CD164)</f>
        <v>1580650199.3578081</v>
      </c>
      <c r="CE170" s="376"/>
      <c r="CF170" s="393"/>
      <c r="CG170" s="393"/>
      <c r="CH170" s="393"/>
      <c r="CI170" s="394"/>
      <c r="CJ170" s="379">
        <f>SUM(CJ156,CJ164)</f>
        <v>1580650199.3578081</v>
      </c>
      <c r="CK170" s="376"/>
      <c r="CL170" s="393"/>
      <c r="CM170" s="393"/>
      <c r="CN170" s="393"/>
      <c r="CO170" s="394"/>
      <c r="CP170" s="379">
        <f>SUM(CP156,CP164)</f>
        <v>1580650199.3578081</v>
      </c>
      <c r="CQ170" s="376"/>
      <c r="CR170" s="393"/>
      <c r="CS170" s="393"/>
      <c r="CT170" s="393"/>
      <c r="CU170" s="394"/>
      <c r="CV170" s="379">
        <f>SUM(CV156,CV164)</f>
        <v>1580650199.3578081</v>
      </c>
      <c r="CW170" s="376"/>
      <c r="CX170" s="393"/>
      <c r="CY170" s="393"/>
      <c r="CZ170" s="393"/>
      <c r="DA170" s="394"/>
      <c r="DB170" s="379">
        <f>SUM(DB156,DB164)</f>
        <v>1580650199.3578081</v>
      </c>
      <c r="DC170" s="376"/>
      <c r="DD170" s="393"/>
      <c r="DE170" s="393"/>
      <c r="DF170" s="393"/>
      <c r="DG170" s="394"/>
      <c r="DH170" s="379">
        <f>SUM(DH156,DH164)</f>
        <v>1580650199.3578081</v>
      </c>
      <c r="DI170" s="376"/>
      <c r="DJ170" s="393"/>
      <c r="DK170" s="393"/>
      <c r="DL170" s="393"/>
      <c r="DM170" s="394"/>
      <c r="DN170" s="379">
        <f>SUM(DN156,DN164)</f>
        <v>1580650199.3578081</v>
      </c>
      <c r="DO170" s="376"/>
      <c r="DP170" s="393"/>
      <c r="DQ170" s="393"/>
      <c r="DR170" s="393"/>
      <c r="DS170" s="394"/>
      <c r="DT170" s="379">
        <f>SUM(DT156,DT164)</f>
        <v>1580650199.3578081</v>
      </c>
    </row>
    <row r="171" spans="1:124" ht="34" x14ac:dyDescent="0.2">
      <c r="A171" s="426" t="s">
        <v>235</v>
      </c>
      <c r="B171" s="6"/>
      <c r="C171" s="6"/>
      <c r="D171" s="6"/>
      <c r="E171" s="6"/>
      <c r="F171" s="26"/>
      <c r="G171" s="26"/>
      <c r="H171" s="26"/>
      <c r="I171" s="6"/>
      <c r="J171" s="27">
        <f>J170-J133</f>
        <v>-94691692.618111849</v>
      </c>
      <c r="K171" s="6"/>
      <c r="L171" s="26"/>
      <c r="M171" s="26"/>
      <c r="N171" s="26"/>
      <c r="O171" s="6"/>
      <c r="P171" s="27">
        <f>P170-P133</f>
        <v>-94691692.61811161</v>
      </c>
      <c r="Q171" s="6"/>
      <c r="R171" s="26"/>
      <c r="S171" s="26"/>
      <c r="T171" s="26"/>
      <c r="U171" s="6"/>
      <c r="V171" s="27">
        <f>V170-V133</f>
        <v>-94691692.61811161</v>
      </c>
      <c r="W171" s="6"/>
      <c r="X171" s="26"/>
      <c r="Y171" s="26"/>
      <c r="Z171" s="26"/>
      <c r="AA171" s="6"/>
      <c r="AB171" s="27">
        <f>AB170-AB133</f>
        <v>-94691692.61811161</v>
      </c>
      <c r="AC171" s="6"/>
      <c r="AD171" s="26"/>
      <c r="AE171" s="26"/>
      <c r="AF171" s="26"/>
      <c r="AG171" s="6"/>
      <c r="AH171" s="27">
        <f>AH170-AH133</f>
        <v>-94691692.61811161</v>
      </c>
      <c r="AI171" s="6"/>
      <c r="AJ171" s="26"/>
      <c r="AK171" s="26"/>
      <c r="AL171" s="26"/>
      <c r="AM171" s="6"/>
      <c r="AN171" s="27">
        <f>AN170-AN133</f>
        <v>-94691692.61811161</v>
      </c>
      <c r="AO171" s="6"/>
      <c r="AP171" s="26"/>
      <c r="AQ171" s="26"/>
      <c r="AR171" s="26"/>
      <c r="AS171" s="6"/>
      <c r="AT171" s="27">
        <f>AT170-AT133</f>
        <v>-94691692.61811161</v>
      </c>
      <c r="AU171" s="6"/>
      <c r="AV171" s="26"/>
      <c r="AW171" s="26"/>
      <c r="AX171" s="26"/>
      <c r="AY171" s="6"/>
      <c r="AZ171" s="27">
        <f>AZ170-AZ133</f>
        <v>-94691692.61811161</v>
      </c>
      <c r="BA171" s="6"/>
      <c r="BB171" s="26"/>
      <c r="BC171" s="26"/>
      <c r="BD171" s="26"/>
      <c r="BE171" s="6"/>
      <c r="BF171" s="27">
        <f>BF170-BF133</f>
        <v>-94691692.61811161</v>
      </c>
      <c r="BG171" s="6"/>
      <c r="BH171" s="26"/>
      <c r="BI171" s="26"/>
      <c r="BJ171" s="26"/>
      <c r="BK171" s="6"/>
      <c r="BL171" s="27">
        <f>BL170-BL133</f>
        <v>-94691692.61811161</v>
      </c>
      <c r="BM171" s="6"/>
      <c r="BN171" s="26"/>
      <c r="BO171" s="26"/>
      <c r="BP171" s="26"/>
      <c r="BQ171" s="6"/>
      <c r="BR171" s="27">
        <f>BR170-BR133</f>
        <v>-94691692.61811161</v>
      </c>
      <c r="BS171" s="6"/>
      <c r="BT171" s="26"/>
      <c r="BU171" s="26"/>
      <c r="BV171" s="26"/>
      <c r="BW171" s="6"/>
      <c r="BX171" s="27">
        <f>BX170-BX133</f>
        <v>-94691692.61811161</v>
      </c>
      <c r="BY171" s="6"/>
      <c r="BZ171" s="26"/>
      <c r="CA171" s="26"/>
      <c r="CB171" s="26"/>
      <c r="CC171" s="6"/>
      <c r="CD171" s="27">
        <f>CD170-CD133</f>
        <v>-94691692.61811161</v>
      </c>
      <c r="CE171" s="6"/>
      <c r="CF171" s="26"/>
      <c r="CG171" s="26"/>
      <c r="CH171" s="26"/>
      <c r="CI171" s="6"/>
      <c r="CJ171" s="27">
        <f>CJ170-CJ133</f>
        <v>-94691692.61811161</v>
      </c>
      <c r="CK171" s="6"/>
      <c r="CL171" s="26"/>
      <c r="CM171" s="26"/>
      <c r="CN171" s="26"/>
      <c r="CO171" s="6"/>
      <c r="CP171" s="27">
        <f>CP170-CP133</f>
        <v>-94691692.61811161</v>
      </c>
      <c r="CQ171" s="6"/>
      <c r="CR171" s="26"/>
      <c r="CS171" s="26"/>
      <c r="CT171" s="26"/>
      <c r="CU171" s="6"/>
      <c r="CV171" s="27">
        <f>CV170-CV133</f>
        <v>-94691692.61811161</v>
      </c>
      <c r="CW171" s="6"/>
      <c r="CX171" s="26"/>
      <c r="CY171" s="26"/>
      <c r="CZ171" s="26"/>
      <c r="DA171" s="6"/>
      <c r="DB171" s="27">
        <f>DB170-DB133</f>
        <v>-94691692.61811161</v>
      </c>
      <c r="DC171" s="6"/>
      <c r="DD171" s="26"/>
      <c r="DE171" s="26"/>
      <c r="DF171" s="26"/>
      <c r="DG171" s="6"/>
      <c r="DH171" s="27">
        <f>DH170-DH133</f>
        <v>-94691692.61811161</v>
      </c>
      <c r="DI171" s="6"/>
      <c r="DJ171" s="26"/>
      <c r="DK171" s="26"/>
      <c r="DL171" s="26"/>
      <c r="DM171" s="6"/>
      <c r="DN171" s="27">
        <f>DN170-DN133</f>
        <v>-94691692.61811161</v>
      </c>
      <c r="DO171" s="6"/>
      <c r="DP171" s="26"/>
      <c r="DQ171" s="26"/>
      <c r="DR171" s="26"/>
      <c r="DS171" s="6"/>
      <c r="DT171" s="27">
        <f>DT170-DT133</f>
        <v>-94691692.61811161</v>
      </c>
    </row>
    <row r="172" spans="1:124" x14ac:dyDescent="0.2">
      <c r="A172" s="6"/>
      <c r="B172" s="6"/>
      <c r="C172" s="6"/>
      <c r="D172" s="6"/>
      <c r="E172" s="6"/>
      <c r="F172" s="26"/>
      <c r="G172" s="26"/>
      <c r="H172" s="26"/>
      <c r="I172" s="6"/>
      <c r="J172" s="12"/>
      <c r="K172" s="6"/>
      <c r="L172" s="26"/>
      <c r="M172" s="26"/>
      <c r="N172" s="26"/>
      <c r="O172" s="6"/>
      <c r="P172" s="12"/>
      <c r="Q172" s="6"/>
      <c r="R172" s="26"/>
      <c r="S172" s="26"/>
      <c r="T172" s="26"/>
      <c r="U172" s="6"/>
      <c r="V172" s="12"/>
      <c r="W172" s="6"/>
      <c r="X172" s="26"/>
      <c r="Y172" s="26"/>
      <c r="Z172" s="26"/>
      <c r="AA172" s="6"/>
      <c r="AB172" s="12"/>
      <c r="AC172" s="6"/>
      <c r="AD172" s="26"/>
      <c r="AE172" s="26"/>
      <c r="AF172" s="26"/>
      <c r="AG172" s="6"/>
      <c r="AH172" s="12"/>
      <c r="AI172" s="6"/>
      <c r="AJ172" s="26"/>
      <c r="AK172" s="26"/>
      <c r="AL172" s="26"/>
      <c r="AM172" s="6"/>
      <c r="AN172" s="12"/>
      <c r="AO172" s="6"/>
      <c r="AP172" s="26"/>
      <c r="AQ172" s="26"/>
      <c r="AR172" s="26"/>
      <c r="AS172" s="6"/>
      <c r="AT172" s="12"/>
      <c r="AU172" s="6"/>
      <c r="AV172" s="26"/>
      <c r="AW172" s="26"/>
      <c r="AX172" s="26"/>
      <c r="AY172" s="6"/>
      <c r="AZ172" s="12"/>
      <c r="BA172" s="6"/>
      <c r="BB172" s="26"/>
      <c r="BC172" s="26"/>
      <c r="BD172" s="26"/>
      <c r="BE172" s="6"/>
      <c r="BF172" s="12"/>
      <c r="BG172" s="6"/>
      <c r="BH172" s="26"/>
      <c r="BI172" s="26"/>
      <c r="BJ172" s="26"/>
      <c r="BK172" s="6"/>
      <c r="BL172" s="12"/>
      <c r="BM172" s="6"/>
      <c r="BN172" s="26"/>
      <c r="BO172" s="26"/>
      <c r="BP172" s="26"/>
      <c r="BQ172" s="6"/>
      <c r="BR172" s="12"/>
      <c r="BS172" s="6"/>
      <c r="BT172" s="26"/>
      <c r="BU172" s="26"/>
      <c r="BV172" s="26"/>
      <c r="BW172" s="6"/>
      <c r="BX172" s="12"/>
      <c r="BY172" s="6"/>
      <c r="BZ172" s="26"/>
      <c r="CA172" s="26"/>
      <c r="CB172" s="26"/>
      <c r="CC172" s="6"/>
      <c r="CD172" s="12"/>
      <c r="CE172" s="6"/>
      <c r="CF172" s="26"/>
      <c r="CG172" s="26"/>
      <c r="CH172" s="26"/>
      <c r="CI172" s="6"/>
      <c r="CJ172" s="12"/>
      <c r="CK172" s="6"/>
      <c r="CL172" s="26"/>
      <c r="CM172" s="26"/>
      <c r="CN172" s="26"/>
      <c r="CO172" s="6"/>
      <c r="CP172" s="12"/>
      <c r="CQ172" s="6"/>
      <c r="CR172" s="26"/>
      <c r="CS172" s="26"/>
      <c r="CT172" s="26"/>
      <c r="CU172" s="6"/>
      <c r="CV172" s="12"/>
      <c r="CW172" s="6"/>
      <c r="CX172" s="26"/>
      <c r="CY172" s="26"/>
      <c r="CZ172" s="26"/>
      <c r="DA172" s="6"/>
      <c r="DB172" s="12"/>
      <c r="DC172" s="6"/>
      <c r="DD172" s="26"/>
      <c r="DE172" s="26"/>
      <c r="DF172" s="26"/>
      <c r="DG172" s="6"/>
      <c r="DH172" s="12"/>
      <c r="DI172" s="6"/>
      <c r="DJ172" s="26"/>
      <c r="DK172" s="26"/>
      <c r="DL172" s="26"/>
      <c r="DM172" s="6"/>
      <c r="DN172" s="12"/>
      <c r="DO172" s="6"/>
      <c r="DP172" s="26"/>
      <c r="DQ172" s="26"/>
      <c r="DR172" s="26"/>
      <c r="DS172" s="6"/>
      <c r="DT172" s="12"/>
    </row>
    <row r="173" spans="1:124" x14ac:dyDescent="0.2">
      <c r="A173" s="74"/>
      <c r="B173" s="74"/>
      <c r="C173" s="74"/>
      <c r="D173" s="74"/>
      <c r="E173" s="74"/>
      <c r="F173" s="75"/>
      <c r="G173" s="75"/>
      <c r="H173" s="75"/>
      <c r="I173" s="74"/>
      <c r="J173" s="264"/>
      <c r="K173" s="74"/>
      <c r="L173" s="75"/>
      <c r="M173" s="75"/>
      <c r="N173" s="75"/>
      <c r="O173" s="74"/>
      <c r="P173" s="264"/>
      <c r="Q173" s="74"/>
      <c r="R173" s="75"/>
      <c r="S173" s="75"/>
      <c r="T173" s="75"/>
      <c r="U173" s="74"/>
      <c r="V173" s="264"/>
      <c r="W173" s="74"/>
      <c r="X173" s="75"/>
      <c r="Y173" s="75"/>
      <c r="Z173" s="75"/>
      <c r="AA173" s="74"/>
      <c r="AB173" s="264"/>
      <c r="AC173" s="74"/>
      <c r="AD173" s="75"/>
      <c r="AE173" s="75"/>
      <c r="AF173" s="75"/>
      <c r="AG173" s="74"/>
      <c r="AH173" s="264"/>
      <c r="AI173" s="74"/>
      <c r="AJ173" s="75"/>
      <c r="AK173" s="75"/>
      <c r="AL173" s="75"/>
      <c r="AM173" s="74"/>
      <c r="AN173" s="264"/>
      <c r="AO173" s="74"/>
      <c r="AP173" s="75"/>
      <c r="AQ173" s="75"/>
      <c r="AR173" s="75"/>
      <c r="AS173" s="74"/>
      <c r="AT173" s="264"/>
      <c r="AU173" s="74"/>
      <c r="AV173" s="75"/>
      <c r="AW173" s="75"/>
      <c r="AX173" s="75"/>
      <c r="AY173" s="74"/>
      <c r="AZ173" s="264"/>
      <c r="BA173" s="74"/>
      <c r="BB173" s="75"/>
      <c r="BC173" s="75"/>
      <c r="BD173" s="75"/>
      <c r="BE173" s="74"/>
      <c r="BF173" s="264"/>
      <c r="BG173" s="74"/>
      <c r="BH173" s="75"/>
      <c r="BI173" s="75"/>
      <c r="BJ173" s="75"/>
      <c r="BK173" s="74"/>
      <c r="BL173" s="264"/>
      <c r="BM173" s="74"/>
      <c r="BN173" s="75"/>
      <c r="BO173" s="75"/>
      <c r="BP173" s="75"/>
      <c r="BQ173" s="74"/>
      <c r="BR173" s="264"/>
      <c r="BS173" s="74"/>
      <c r="BT173" s="75"/>
      <c r="BU173" s="75"/>
      <c r="BV173" s="75"/>
      <c r="BW173" s="74"/>
      <c r="BX173" s="264"/>
      <c r="BY173" s="74"/>
      <c r="BZ173" s="75"/>
      <c r="CA173" s="75"/>
      <c r="CB173" s="75"/>
      <c r="CC173" s="74"/>
      <c r="CD173" s="264"/>
      <c r="CE173" s="74"/>
      <c r="CF173" s="75"/>
      <c r="CG173" s="75"/>
      <c r="CH173" s="75"/>
      <c r="CI173" s="74"/>
      <c r="CJ173" s="264"/>
      <c r="CK173" s="74"/>
      <c r="CL173" s="75"/>
      <c r="CM173" s="75"/>
      <c r="CN173" s="75"/>
      <c r="CO173" s="74"/>
      <c r="CP173" s="264"/>
      <c r="CQ173" s="74"/>
      <c r="CR173" s="75"/>
      <c r="CS173" s="75"/>
      <c r="CT173" s="75"/>
      <c r="CU173" s="74"/>
      <c r="CV173" s="264"/>
      <c r="CW173" s="74"/>
      <c r="CX173" s="75"/>
      <c r="CY173" s="75"/>
      <c r="CZ173" s="75"/>
      <c r="DA173" s="74"/>
      <c r="DB173" s="264"/>
      <c r="DC173" s="74"/>
      <c r="DD173" s="75"/>
      <c r="DE173" s="75"/>
      <c r="DF173" s="75"/>
      <c r="DG173" s="74"/>
      <c r="DH173" s="264"/>
      <c r="DI173" s="74"/>
      <c r="DJ173" s="75"/>
      <c r="DK173" s="75"/>
      <c r="DL173" s="75"/>
      <c r="DM173" s="74"/>
      <c r="DN173" s="264"/>
      <c r="DO173" s="74"/>
      <c r="DP173" s="75"/>
      <c r="DQ173" s="75"/>
      <c r="DR173" s="75"/>
      <c r="DS173" s="74"/>
      <c r="DT173" s="264"/>
    </row>
    <row r="174" spans="1:124" ht="23" x14ac:dyDescent="0.2">
      <c r="A174" s="63" t="s">
        <v>236</v>
      </c>
      <c r="B174" s="44"/>
      <c r="C174" s="43" t="s">
        <v>237</v>
      </c>
      <c r="D174" s="41"/>
      <c r="E174" s="10"/>
      <c r="F174" s="10"/>
      <c r="G174" s="10"/>
      <c r="H174" s="10"/>
      <c r="I174" s="10"/>
      <c r="J174" s="260"/>
      <c r="K174" s="10"/>
      <c r="L174" s="10"/>
      <c r="M174" s="10"/>
      <c r="N174" s="10"/>
      <c r="O174" s="10"/>
      <c r="P174" s="260"/>
      <c r="Q174" s="10"/>
      <c r="R174" s="10"/>
      <c r="S174" s="10"/>
      <c r="T174" s="10"/>
      <c r="U174" s="10"/>
      <c r="V174" s="260"/>
      <c r="W174" s="10"/>
      <c r="X174" s="10"/>
      <c r="Y174" s="10"/>
      <c r="Z174" s="10"/>
      <c r="AA174" s="10"/>
      <c r="AB174" s="260"/>
      <c r="AC174" s="10"/>
      <c r="AD174" s="10"/>
      <c r="AE174" s="10"/>
      <c r="AF174" s="10"/>
      <c r="AG174" s="10"/>
      <c r="AH174" s="260"/>
      <c r="AI174" s="10"/>
      <c r="AJ174" s="10"/>
      <c r="AK174" s="10"/>
      <c r="AL174" s="10"/>
      <c r="AM174" s="10"/>
      <c r="AN174" s="260"/>
      <c r="AO174" s="10"/>
      <c r="AP174" s="10"/>
      <c r="AQ174" s="10"/>
      <c r="AR174" s="10"/>
      <c r="AS174" s="10"/>
      <c r="AT174" s="260"/>
      <c r="AU174" s="10"/>
      <c r="AV174" s="10"/>
      <c r="AW174" s="10"/>
      <c r="AX174" s="10"/>
      <c r="AY174" s="10"/>
      <c r="AZ174" s="260"/>
      <c r="BA174" s="10"/>
      <c r="BB174" s="10"/>
      <c r="BC174" s="10"/>
      <c r="BD174" s="10"/>
      <c r="BE174" s="10"/>
      <c r="BF174" s="260"/>
      <c r="BG174" s="10"/>
      <c r="BH174" s="10"/>
      <c r="BI174" s="10"/>
      <c r="BJ174" s="10"/>
      <c r="BK174" s="10"/>
      <c r="BL174" s="260"/>
      <c r="BM174" s="10"/>
      <c r="BN174" s="10"/>
      <c r="BO174" s="10"/>
      <c r="BP174" s="10"/>
      <c r="BQ174" s="10"/>
      <c r="BR174" s="260"/>
      <c r="BS174" s="10"/>
      <c r="BT174" s="10"/>
      <c r="BU174" s="10"/>
      <c r="BV174" s="10"/>
      <c r="BW174" s="10"/>
      <c r="BX174" s="260"/>
      <c r="BY174" s="10"/>
      <c r="BZ174" s="10"/>
      <c r="CA174" s="10"/>
      <c r="CB174" s="10"/>
      <c r="CC174" s="10"/>
      <c r="CD174" s="260"/>
      <c r="CE174" s="10"/>
      <c r="CF174" s="10"/>
      <c r="CG174" s="10"/>
      <c r="CH174" s="10"/>
      <c r="CI174" s="10"/>
      <c r="CJ174" s="260"/>
      <c r="CK174" s="10"/>
      <c r="CL174" s="10"/>
      <c r="CM174" s="10"/>
      <c r="CN174" s="10"/>
      <c r="CO174" s="10"/>
      <c r="CP174" s="260"/>
      <c r="CQ174" s="10"/>
      <c r="CR174" s="10"/>
      <c r="CS174" s="10"/>
      <c r="CT174" s="10"/>
      <c r="CU174" s="10"/>
      <c r="CV174" s="260"/>
      <c r="CW174" s="10"/>
      <c r="CX174" s="10"/>
      <c r="CY174" s="10"/>
      <c r="CZ174" s="10"/>
      <c r="DA174" s="10"/>
      <c r="DB174" s="260"/>
      <c r="DC174" s="10"/>
      <c r="DD174" s="10"/>
      <c r="DE174" s="10"/>
      <c r="DF174" s="10"/>
      <c r="DG174" s="10"/>
      <c r="DH174" s="260"/>
      <c r="DI174" s="10"/>
      <c r="DJ174" s="10"/>
      <c r="DK174" s="10"/>
      <c r="DL174" s="10"/>
      <c r="DM174" s="10"/>
      <c r="DN174" s="260"/>
      <c r="DO174" s="10"/>
      <c r="DP174" s="10"/>
      <c r="DQ174" s="10"/>
      <c r="DR174" s="10"/>
      <c r="DS174" s="10"/>
      <c r="DT174" s="260"/>
    </row>
    <row r="175" spans="1:124" ht="17" x14ac:dyDescent="0.2">
      <c r="A175" s="128"/>
      <c r="B175" s="128"/>
      <c r="C175" s="43" t="s">
        <v>203</v>
      </c>
      <c r="D175" s="128"/>
      <c r="E175" s="128"/>
      <c r="F175" s="22"/>
      <c r="G175" s="22"/>
      <c r="H175" s="22"/>
      <c r="I175" s="128"/>
      <c r="J175" s="261">
        <f>I176/$I$5*'SFR Relationships'!$D$42*$J$4</f>
        <v>16.849083898871093</v>
      </c>
      <c r="K175" s="128"/>
      <c r="L175" s="22"/>
      <c r="M175" s="22"/>
      <c r="N175" s="22"/>
      <c r="O175" s="128"/>
      <c r="P175" s="261">
        <f>O176/$I$5*'SFR Relationships'!$D$42*$J$4</f>
        <v>1.9757087831661537</v>
      </c>
      <c r="Q175" s="128"/>
      <c r="R175" s="22"/>
      <c r="S175" s="22"/>
      <c r="T175" s="22"/>
      <c r="U175" s="128"/>
      <c r="V175" s="261">
        <f>U176/$I$5*'SFR Relationships'!$D$42*$J$4</f>
        <v>0.34510197085871697</v>
      </c>
      <c r="W175" s="128"/>
      <c r="X175" s="22"/>
      <c r="Y175" s="22"/>
      <c r="Z175" s="22"/>
      <c r="AA175" s="128"/>
      <c r="AB175" s="261">
        <f>AA176/$I$5*'SFR Relationships'!$D$42*$J$4</f>
        <v>0</v>
      </c>
      <c r="AC175" s="128"/>
      <c r="AD175" s="22"/>
      <c r="AE175" s="22"/>
      <c r="AF175" s="22"/>
      <c r="AG175" s="128"/>
      <c r="AH175" s="261">
        <f>AG176/$I$5*'SFR Relationships'!$D$42*$J$4</f>
        <v>0</v>
      </c>
      <c r="AI175" s="128"/>
      <c r="AJ175" s="22"/>
      <c r="AK175" s="22"/>
      <c r="AL175" s="22"/>
      <c r="AM175" s="128"/>
      <c r="AN175" s="261">
        <f>AM176/$I$5*'SFR Relationships'!$D$42*$J$4</f>
        <v>0</v>
      </c>
      <c r="AO175" s="128"/>
      <c r="AP175" s="22"/>
      <c r="AQ175" s="22"/>
      <c r="AR175" s="22"/>
      <c r="AS175" s="128"/>
      <c r="AT175" s="261">
        <f>AS176/$I$5*'SFR Relationships'!$D$42*$J$4</f>
        <v>0</v>
      </c>
      <c r="AU175" s="128"/>
      <c r="AV175" s="22"/>
      <c r="AW175" s="22"/>
      <c r="AX175" s="22"/>
      <c r="AY175" s="128"/>
      <c r="AZ175" s="261">
        <f>AY176/$I$5*'SFR Relationships'!$D$42*$J$4</f>
        <v>0</v>
      </c>
      <c r="BA175" s="128"/>
      <c r="BB175" s="22"/>
      <c r="BC175" s="22"/>
      <c r="BD175" s="22"/>
      <c r="BE175" s="128"/>
      <c r="BF175" s="261">
        <f>BE176/$I$5*'SFR Relationships'!$D$42*$J$4</f>
        <v>0</v>
      </c>
      <c r="BG175" s="128"/>
      <c r="BH175" s="22"/>
      <c r="BI175" s="22"/>
      <c r="BJ175" s="22"/>
      <c r="BK175" s="128"/>
      <c r="BL175" s="261">
        <f>BK176/$I$5*'SFR Relationships'!$D$42*$J$4</f>
        <v>0</v>
      </c>
      <c r="BM175" s="128"/>
      <c r="BN175" s="22"/>
      <c r="BO175" s="22"/>
      <c r="BP175" s="22"/>
      <c r="BQ175" s="128"/>
      <c r="BR175" s="261" t="e">
        <f>BQ176/$I$5*'SFR Relationships'!$D$42*$J$4</f>
        <v>#VALUE!</v>
      </c>
      <c r="BS175" s="128"/>
      <c r="BT175" s="22"/>
      <c r="BU175" s="22"/>
      <c r="BV175" s="22"/>
      <c r="BW175" s="128"/>
      <c r="BX175" s="261" t="e">
        <f>BW176/$I$5*'SFR Relationships'!$D$42*$J$4</f>
        <v>#VALUE!</v>
      </c>
      <c r="BY175" s="128"/>
      <c r="BZ175" s="22"/>
      <c r="CA175" s="22"/>
      <c r="CB175" s="22"/>
      <c r="CC175" s="128"/>
      <c r="CD175" s="261" t="e">
        <f>CC176/$I$5*'SFR Relationships'!$D$42*$J$4</f>
        <v>#VALUE!</v>
      </c>
      <c r="CE175" s="128"/>
      <c r="CF175" s="22"/>
      <c r="CG175" s="22"/>
      <c r="CH175" s="22"/>
      <c r="CI175" s="128"/>
      <c r="CJ175" s="261" t="e">
        <f>CI176/$I$5*'SFR Relationships'!$D$42*$J$4</f>
        <v>#VALUE!</v>
      </c>
      <c r="CK175" s="128"/>
      <c r="CL175" s="22"/>
      <c r="CM175" s="22"/>
      <c r="CN175" s="22"/>
      <c r="CO175" s="128"/>
      <c r="CP175" s="261" t="e">
        <f>CO176/$I$5*'SFR Relationships'!$D$42*$J$4</f>
        <v>#VALUE!</v>
      </c>
      <c r="CQ175" s="128"/>
      <c r="CR175" s="22"/>
      <c r="CS175" s="22"/>
      <c r="CT175" s="22"/>
      <c r="CU175" s="128"/>
      <c r="CV175" s="261" t="e">
        <f>CU176/$I$5*'SFR Relationships'!$D$42*$J$4</f>
        <v>#VALUE!</v>
      </c>
      <c r="CW175" s="128"/>
      <c r="CX175" s="22"/>
      <c r="CY175" s="22"/>
      <c r="CZ175" s="22"/>
      <c r="DA175" s="128"/>
      <c r="DB175" s="261" t="e">
        <f>DA176/$I$5*'SFR Relationships'!$D$42*$J$4</f>
        <v>#VALUE!</v>
      </c>
      <c r="DC175" s="128"/>
      <c r="DD175" s="22"/>
      <c r="DE175" s="22"/>
      <c r="DF175" s="22"/>
      <c r="DG175" s="128"/>
      <c r="DH175" s="261" t="e">
        <f>DG176/$I$5*'SFR Relationships'!$D$42*$J$4</f>
        <v>#VALUE!</v>
      </c>
      <c r="DI175" s="128"/>
      <c r="DJ175" s="22"/>
      <c r="DK175" s="22"/>
      <c r="DL175" s="22"/>
      <c r="DM175" s="128"/>
      <c r="DN175" s="261" t="e">
        <f>DM176/$I$5*'SFR Relationships'!$D$42*$J$4</f>
        <v>#VALUE!</v>
      </c>
      <c r="DO175" s="128"/>
      <c r="DP175" s="22"/>
      <c r="DQ175" s="22"/>
      <c r="DR175" s="22"/>
      <c r="DS175" s="128"/>
      <c r="DT175" s="261" t="e">
        <f>DS176/$I$5*'SFR Relationships'!$D$42*$J$4</f>
        <v>#VALUE!</v>
      </c>
    </row>
    <row r="176" spans="1:124" x14ac:dyDescent="0.2">
      <c r="A176" s="241"/>
      <c r="B176" s="147">
        <v>20</v>
      </c>
      <c r="C176" s="241" t="s">
        <v>204</v>
      </c>
      <c r="D176" s="366"/>
      <c r="E176" s="366"/>
      <c r="F176" s="23">
        <f>SUM(F177:F183)</f>
        <v>649504529.93323326</v>
      </c>
      <c r="G176" s="23">
        <f>SUM(G177:G183)</f>
        <v>49495425.888476066</v>
      </c>
      <c r="H176" s="23">
        <f>SUM(H177:H183)</f>
        <v>303180847.07786804</v>
      </c>
      <c r="I176" s="384">
        <f>SUM(I177:I183)</f>
        <v>5817399.1944255065</v>
      </c>
      <c r="J176" s="385">
        <f>SUM(J177:J183)</f>
        <v>1002180802.8995773</v>
      </c>
      <c r="K176" s="366"/>
      <c r="L176" s="23">
        <f>SUM(L177:L183)</f>
        <v>118988443.73214673</v>
      </c>
      <c r="M176" s="23">
        <f>SUM(M177:M183)</f>
        <v>3589658.0449195467</v>
      </c>
      <c r="N176" s="23">
        <f>SUM(N177:N183)</f>
        <v>36700340.935334489</v>
      </c>
      <c r="O176" s="384">
        <f>SUM(O177:O183)</f>
        <v>682143.12140615878</v>
      </c>
      <c r="P176" s="385">
        <f>SUM(P177:P183)</f>
        <v>159278442.7124007</v>
      </c>
      <c r="Q176" s="366"/>
      <c r="R176" s="23">
        <f>SUM(R177:R183)</f>
        <v>20784007.638802931</v>
      </c>
      <c r="S176" s="23">
        <f>SUM(S177:S183)</f>
        <v>627014.50566280331</v>
      </c>
      <c r="T176" s="23">
        <f>SUM(T177:T183)</f>
        <v>6410539.9013684746</v>
      </c>
      <c r="U176" s="384">
        <f>SUM(U177:U183)</f>
        <v>119151.63692684003</v>
      </c>
      <c r="V176" s="385">
        <f>SUM(V177:V183)</f>
        <v>27821562.045834206</v>
      </c>
      <c r="W176" s="366"/>
      <c r="X176" s="23">
        <f>SUM(X177:X183)</f>
        <v>0</v>
      </c>
      <c r="Y176" s="23">
        <f>SUM(Y177:Y183)</f>
        <v>0</v>
      </c>
      <c r="Z176" s="23">
        <f>SUM(Z177:Z183)</f>
        <v>0</v>
      </c>
      <c r="AA176" s="384">
        <f>SUM(AA177:AA183)</f>
        <v>0</v>
      </c>
      <c r="AB176" s="385">
        <f>SUM(AB177:AB183)</f>
        <v>0</v>
      </c>
      <c r="AC176" s="366"/>
      <c r="AD176" s="23">
        <f>SUM(AD177:AD183)</f>
        <v>0</v>
      </c>
      <c r="AE176" s="23">
        <f>SUM(AE177:AE183)</f>
        <v>0</v>
      </c>
      <c r="AF176" s="23">
        <f>SUM(AF177:AF183)</f>
        <v>0</v>
      </c>
      <c r="AG176" s="384">
        <f>SUM(AG177:AG183)</f>
        <v>0</v>
      </c>
      <c r="AH176" s="385">
        <f>SUM(AH177:AH183)</f>
        <v>0</v>
      </c>
      <c r="AI176" s="366"/>
      <c r="AJ176" s="23">
        <f>SUM(AJ177:AJ183)</f>
        <v>0</v>
      </c>
      <c r="AK176" s="23">
        <f>SUM(AK177:AK183)</f>
        <v>0</v>
      </c>
      <c r="AL176" s="23">
        <f>SUM(AL177:AL183)</f>
        <v>0</v>
      </c>
      <c r="AM176" s="384">
        <f>SUM(AM177:AM183)</f>
        <v>0</v>
      </c>
      <c r="AN176" s="385">
        <f>SUM(AN177:AN183)</f>
        <v>0</v>
      </c>
      <c r="AO176" s="366"/>
      <c r="AP176" s="23">
        <f>SUM(AP177:AP183)</f>
        <v>0</v>
      </c>
      <c r="AQ176" s="23">
        <f>SUM(AQ177:AQ183)</f>
        <v>0</v>
      </c>
      <c r="AR176" s="23">
        <f>SUM(AR177:AR183)</f>
        <v>0</v>
      </c>
      <c r="AS176" s="384">
        <f>SUM(AS177:AS183)</f>
        <v>0</v>
      </c>
      <c r="AT176" s="385">
        <f>SUM(AT177:AT183)</f>
        <v>0</v>
      </c>
      <c r="AU176" s="366"/>
      <c r="AV176" s="23">
        <f>SUM(AV177:AV183)</f>
        <v>0</v>
      </c>
      <c r="AW176" s="23">
        <f>SUM(AW177:AW183)</f>
        <v>0</v>
      </c>
      <c r="AX176" s="23">
        <f>SUM(AX177:AX183)</f>
        <v>0</v>
      </c>
      <c r="AY176" s="384">
        <f>SUM(AY177:AY183)</f>
        <v>0</v>
      </c>
      <c r="AZ176" s="385">
        <f>SUM(AZ177:AZ183)</f>
        <v>0</v>
      </c>
      <c r="BA176" s="366"/>
      <c r="BB176" s="23">
        <f>SUM(BB177:BB183)</f>
        <v>0</v>
      </c>
      <c r="BC176" s="23">
        <f>SUM(BC177:BC183)</f>
        <v>0</v>
      </c>
      <c r="BD176" s="23">
        <f>SUM(BD177:BD183)</f>
        <v>0</v>
      </c>
      <c r="BE176" s="384">
        <f>SUM(BE177:BE183)</f>
        <v>0</v>
      </c>
      <c r="BF176" s="385">
        <f>SUM(BF177:BF183)</f>
        <v>0</v>
      </c>
      <c r="BG176" s="366"/>
      <c r="BH176" s="23">
        <f>SUM(BH177:BH183)</f>
        <v>0</v>
      </c>
      <c r="BI176" s="23">
        <f>SUM(BI177:BI183)</f>
        <v>0</v>
      </c>
      <c r="BJ176" s="23">
        <f>SUM(BJ177:BJ183)</f>
        <v>0</v>
      </c>
      <c r="BK176" s="384">
        <f>SUM(BK177:BK183)</f>
        <v>0</v>
      </c>
      <c r="BL176" s="385">
        <f>SUM(BL177:BL183)</f>
        <v>0</v>
      </c>
      <c r="BM176" s="366"/>
      <c r="BN176" s="23" t="e">
        <f>SUM(BN177:BN183)</f>
        <v>#VALUE!</v>
      </c>
      <c r="BO176" s="23" t="e">
        <f>SUM(BO177:BO183)</f>
        <v>#VALUE!</v>
      </c>
      <c r="BP176" s="23" t="e">
        <f>SUM(BP177:BP183)</f>
        <v>#VALUE!</v>
      </c>
      <c r="BQ176" s="384" t="e">
        <f>SUM(BQ177:BQ183)</f>
        <v>#VALUE!</v>
      </c>
      <c r="BR176" s="385" t="e">
        <f>SUM(BR177:BR183)</f>
        <v>#VALUE!</v>
      </c>
      <c r="BS176" s="366"/>
      <c r="BT176" s="23" t="e">
        <f>SUM(BT177:BT183)</f>
        <v>#VALUE!</v>
      </c>
      <c r="BU176" s="23" t="e">
        <f>SUM(BU177:BU183)</f>
        <v>#VALUE!</v>
      </c>
      <c r="BV176" s="23" t="e">
        <f>SUM(BV177:BV183)</f>
        <v>#VALUE!</v>
      </c>
      <c r="BW176" s="384" t="e">
        <f>SUM(BW177:BW183)</f>
        <v>#VALUE!</v>
      </c>
      <c r="BX176" s="385" t="e">
        <f>SUM(BX177:BX183)</f>
        <v>#VALUE!</v>
      </c>
      <c r="BY176" s="366"/>
      <c r="BZ176" s="23" t="e">
        <f>SUM(BZ177:BZ183)</f>
        <v>#VALUE!</v>
      </c>
      <c r="CA176" s="23" t="e">
        <f>SUM(CA177:CA183)</f>
        <v>#VALUE!</v>
      </c>
      <c r="CB176" s="23" t="e">
        <f>SUM(CB177:CB183)</f>
        <v>#VALUE!</v>
      </c>
      <c r="CC176" s="384" t="e">
        <f>SUM(CC177:CC183)</f>
        <v>#VALUE!</v>
      </c>
      <c r="CD176" s="385" t="e">
        <f>SUM(CD177:CD183)</f>
        <v>#VALUE!</v>
      </c>
      <c r="CE176" s="366"/>
      <c r="CF176" s="23" t="e">
        <f>SUM(CF177:CF183)</f>
        <v>#VALUE!</v>
      </c>
      <c r="CG176" s="23" t="e">
        <f>SUM(CG177:CG183)</f>
        <v>#VALUE!</v>
      </c>
      <c r="CH176" s="23" t="e">
        <f>SUM(CH177:CH183)</f>
        <v>#VALUE!</v>
      </c>
      <c r="CI176" s="384" t="e">
        <f>SUM(CI177:CI183)</f>
        <v>#VALUE!</v>
      </c>
      <c r="CJ176" s="385" t="e">
        <f>SUM(CJ177:CJ183)</f>
        <v>#VALUE!</v>
      </c>
      <c r="CK176" s="366"/>
      <c r="CL176" s="23" t="e">
        <f>SUM(CL177:CL183)</f>
        <v>#VALUE!</v>
      </c>
      <c r="CM176" s="23" t="e">
        <f>SUM(CM177:CM183)</f>
        <v>#VALUE!</v>
      </c>
      <c r="CN176" s="23" t="e">
        <f>SUM(CN177:CN183)</f>
        <v>#VALUE!</v>
      </c>
      <c r="CO176" s="384" t="e">
        <f>SUM(CO177:CO183)</f>
        <v>#VALUE!</v>
      </c>
      <c r="CP176" s="385" t="e">
        <f>SUM(CP177:CP183)</f>
        <v>#VALUE!</v>
      </c>
      <c r="CQ176" s="366"/>
      <c r="CR176" s="23" t="e">
        <f>SUM(CR177:CR183)</f>
        <v>#VALUE!</v>
      </c>
      <c r="CS176" s="23" t="e">
        <f>SUM(CS177:CS183)</f>
        <v>#VALUE!</v>
      </c>
      <c r="CT176" s="23" t="e">
        <f>SUM(CT177:CT183)</f>
        <v>#VALUE!</v>
      </c>
      <c r="CU176" s="384" t="e">
        <f>SUM(CU177:CU183)</f>
        <v>#VALUE!</v>
      </c>
      <c r="CV176" s="385" t="e">
        <f>SUM(CV177:CV183)</f>
        <v>#VALUE!</v>
      </c>
      <c r="CW176" s="366"/>
      <c r="CX176" s="23" t="e">
        <f>SUM(CX177:CX183)</f>
        <v>#VALUE!</v>
      </c>
      <c r="CY176" s="23" t="e">
        <f>SUM(CY177:CY183)</f>
        <v>#VALUE!</v>
      </c>
      <c r="CZ176" s="23" t="e">
        <f>SUM(CZ177:CZ183)</f>
        <v>#VALUE!</v>
      </c>
      <c r="DA176" s="384" t="e">
        <f>SUM(DA177:DA183)</f>
        <v>#VALUE!</v>
      </c>
      <c r="DB176" s="385" t="e">
        <f>SUM(DB177:DB183)</f>
        <v>#VALUE!</v>
      </c>
      <c r="DC176" s="366"/>
      <c r="DD176" s="23" t="e">
        <f>SUM(DD177:DD183)</f>
        <v>#VALUE!</v>
      </c>
      <c r="DE176" s="23" t="e">
        <f>SUM(DE177:DE183)</f>
        <v>#VALUE!</v>
      </c>
      <c r="DF176" s="23" t="e">
        <f>SUM(DF177:DF183)</f>
        <v>#VALUE!</v>
      </c>
      <c r="DG176" s="384" t="e">
        <f>SUM(DG177:DG183)</f>
        <v>#VALUE!</v>
      </c>
      <c r="DH176" s="385" t="e">
        <f>SUM(DH177:DH183)</f>
        <v>#VALUE!</v>
      </c>
      <c r="DI176" s="366"/>
      <c r="DJ176" s="23" t="e">
        <f>SUM(DJ177:DJ183)</f>
        <v>#VALUE!</v>
      </c>
      <c r="DK176" s="23" t="e">
        <f>SUM(DK177:DK183)</f>
        <v>#VALUE!</v>
      </c>
      <c r="DL176" s="23" t="e">
        <f>SUM(DL177:DL183)</f>
        <v>#VALUE!</v>
      </c>
      <c r="DM176" s="384" t="e">
        <f>SUM(DM177:DM183)</f>
        <v>#VALUE!</v>
      </c>
      <c r="DN176" s="385" t="e">
        <f>SUM(DN177:DN183)</f>
        <v>#VALUE!</v>
      </c>
      <c r="DO176" s="366"/>
      <c r="DP176" s="23" t="e">
        <f>SUM(DP177:DP183)</f>
        <v>#VALUE!</v>
      </c>
      <c r="DQ176" s="23" t="e">
        <f>SUM(DQ177:DQ183)</f>
        <v>#VALUE!</v>
      </c>
      <c r="DR176" s="23" t="e">
        <f>SUM(DR177:DR183)</f>
        <v>#VALUE!</v>
      </c>
      <c r="DS176" s="384" t="e">
        <f>SUM(DS177:DS183)</f>
        <v>#VALUE!</v>
      </c>
      <c r="DT176" s="385" t="e">
        <f>SUM(DT177:DT183)</f>
        <v>#VALUE!</v>
      </c>
    </row>
    <row r="177" spans="1:124" x14ac:dyDescent="0.2">
      <c r="A177" s="6"/>
      <c r="B177" s="6">
        <v>21</v>
      </c>
      <c r="C177" s="6" t="s">
        <v>205</v>
      </c>
      <c r="D177" s="37">
        <v>1</v>
      </c>
      <c r="E177" s="395">
        <f>'SFR Levers &amp; Variables '!D$21*$D$177</f>
        <v>0.91762499999999947</v>
      </c>
      <c r="F177" s="25">
        <f>F157*(E177)*'SFR Relationships'!$D$21</f>
        <v>58632749.536028996</v>
      </c>
      <c r="G177" s="25">
        <f>G157*(E177)*'SFR Relationships'!$D$19</f>
        <v>29704858.360291835</v>
      </c>
      <c r="H177" s="25">
        <f>H157*(E177)*'SFR Relationships'!$D$20</f>
        <v>130585255.00212339</v>
      </c>
      <c r="I177" s="14">
        <f>I157*(E177)*'SFR Relationships'!$D$20</f>
        <v>2600391.0224959427</v>
      </c>
      <c r="J177" s="11">
        <f t="shared" ref="J177:J183" si="279">SUM(F177:H177)</f>
        <v>218922862.89844424</v>
      </c>
      <c r="K177" s="395">
        <f>'SFR Levers &amp; Variables '!J$21*$D$177</f>
        <v>0.17175000000000007</v>
      </c>
      <c r="L177" s="25">
        <f>L157*(K177)*'SFR Relationships'!$D$21</f>
        <v>8396177.5196743906</v>
      </c>
      <c r="M177" s="25">
        <f>M157*(K177)*'SFR Relationships'!$D$19</f>
        <v>-114502.12177779102</v>
      </c>
      <c r="N177" s="25">
        <f>N157*(K177)*'SFR Relationships'!$D$20</f>
        <v>4395975.9289220972</v>
      </c>
      <c r="O177" s="14">
        <f>O157*(K177)*'SFR Relationships'!$D$20</f>
        <v>80022.262091184646</v>
      </c>
      <c r="P177" s="11">
        <f t="shared" ref="P177:P183" si="280">SUM(L177:N177)</f>
        <v>12677651.326818697</v>
      </c>
      <c r="Q177" s="395">
        <f>'SFR Levers &amp; Variables '!P$21*$D$177</f>
        <v>3.0000000000000027E-2</v>
      </c>
      <c r="R177" s="25">
        <f>R157*(Q177)*'SFR Relationships'!$D$21</f>
        <v>1466581.226143999</v>
      </c>
      <c r="S177" s="25">
        <f>S157*(Q177)*'SFR Relationships'!$D$19</f>
        <v>-20000.370616208049</v>
      </c>
      <c r="T177" s="25">
        <f>T157*(Q177)*'SFR Relationships'!$D$20</f>
        <v>767856.05745364178</v>
      </c>
      <c r="U177" s="14">
        <f>U157*(Q177)*'SFR Relationships'!$D$20</f>
        <v>13977.687701516976</v>
      </c>
      <c r="V177" s="11">
        <f t="shared" ref="V177:V183" si="281">SUM(R177:T177)</f>
        <v>2214436.9129814329</v>
      </c>
      <c r="W177" s="395">
        <f>'SFR Levers &amp; Variables '!V$21*$D$177</f>
        <v>0</v>
      </c>
      <c r="X177" s="25">
        <f>X157*(W177)*'SFR Relationships'!$D$21</f>
        <v>0</v>
      </c>
      <c r="Y177" s="25">
        <f>Y157*(W177)*'SFR Relationships'!$D$19</f>
        <v>0</v>
      </c>
      <c r="Z177" s="25">
        <f>Z157*(W177)*'SFR Relationships'!$D$20</f>
        <v>0</v>
      </c>
      <c r="AA177" s="14">
        <f>AA157*(W177)*'SFR Relationships'!$D$20</f>
        <v>0</v>
      </c>
      <c r="AB177" s="11">
        <f t="shared" ref="AB177:AB183" si="282">SUM(X177:Z177)</f>
        <v>0</v>
      </c>
      <c r="AC177" s="395">
        <f>'SFR Levers &amp; Variables '!AB$21*$D$177</f>
        <v>0</v>
      </c>
      <c r="AD177" s="25">
        <f>AD157*(AC177)*'SFR Relationships'!$D$21</f>
        <v>0</v>
      </c>
      <c r="AE177" s="25">
        <f>AE157*(AC177)*'SFR Relationships'!$D$19</f>
        <v>0</v>
      </c>
      <c r="AF177" s="25">
        <f>AF157*(AC177)*'SFR Relationships'!$D$20</f>
        <v>0</v>
      </c>
      <c r="AG177" s="14">
        <f>AG157*(AC177)*'SFR Relationships'!$D$20</f>
        <v>0</v>
      </c>
      <c r="AH177" s="11">
        <f t="shared" ref="AH177:AH183" si="283">SUM(AD177:AF177)</f>
        <v>0</v>
      </c>
      <c r="AI177" s="395">
        <f>'SFR Levers &amp; Variables '!AH$21*$D$177</f>
        <v>0</v>
      </c>
      <c r="AJ177" s="25">
        <f>AJ157*(AI177)*'SFR Relationships'!$D$21</f>
        <v>0</v>
      </c>
      <c r="AK177" s="25">
        <f>AK157*(AI177)*'SFR Relationships'!$D$19</f>
        <v>0</v>
      </c>
      <c r="AL177" s="25">
        <f>AL157*(AI177)*'SFR Relationships'!$D$20</f>
        <v>0</v>
      </c>
      <c r="AM177" s="14">
        <f>AM157*(AI177)*'SFR Relationships'!$D$20</f>
        <v>0</v>
      </c>
      <c r="AN177" s="11">
        <f t="shared" ref="AN177:AN183" si="284">SUM(AJ177:AL177)</f>
        <v>0</v>
      </c>
      <c r="AO177" s="395">
        <f>'SFR Levers &amp; Variables '!AN$21*$D$177</f>
        <v>0</v>
      </c>
      <c r="AP177" s="25">
        <f>AP157*(AO177)*'SFR Relationships'!$D$21</f>
        <v>0</v>
      </c>
      <c r="AQ177" s="25">
        <f>AQ157*(AO177)*'SFR Relationships'!$D$19</f>
        <v>0</v>
      </c>
      <c r="AR177" s="25">
        <f>AR157*(AO177)*'SFR Relationships'!$D$20</f>
        <v>0</v>
      </c>
      <c r="AS177" s="14">
        <f>AS157*(AO177)*'SFR Relationships'!$D$20</f>
        <v>0</v>
      </c>
      <c r="AT177" s="11">
        <f t="shared" ref="AT177:AT183" si="285">SUM(AP177:AR177)</f>
        <v>0</v>
      </c>
      <c r="AU177" s="395">
        <f>'SFR Levers &amp; Variables '!AT$21*$D$177</f>
        <v>0</v>
      </c>
      <c r="AV177" s="25">
        <f>AV157*(AU177)*'SFR Relationships'!$D$21</f>
        <v>0</v>
      </c>
      <c r="AW177" s="25">
        <f>AW157*(AU177)*'SFR Relationships'!$D$19</f>
        <v>0</v>
      </c>
      <c r="AX177" s="25">
        <f>AX157*(AU177)*'SFR Relationships'!$D$20</f>
        <v>0</v>
      </c>
      <c r="AY177" s="14">
        <f>AY157*(AU177)*'SFR Relationships'!$D$20</f>
        <v>0</v>
      </c>
      <c r="AZ177" s="11">
        <f t="shared" ref="AZ177:AZ183" si="286">SUM(AV177:AX177)</f>
        <v>0</v>
      </c>
      <c r="BA177" s="395">
        <f>'SFR Levers &amp; Variables '!AZ$21*$D$177</f>
        <v>0</v>
      </c>
      <c r="BB177" s="25">
        <f>BB157*(BA177)*'SFR Relationships'!$D$21</f>
        <v>0</v>
      </c>
      <c r="BC177" s="25">
        <f>BC157*(BA177)*'SFR Relationships'!$D$19</f>
        <v>0</v>
      </c>
      <c r="BD177" s="25">
        <f>BD157*(BA177)*'SFR Relationships'!$D$20</f>
        <v>0</v>
      </c>
      <c r="BE177" s="14">
        <f>BE157*(BA177)*'SFR Relationships'!$D$20</f>
        <v>0</v>
      </c>
      <c r="BF177" s="11">
        <f t="shared" ref="BF177:BF183" si="287">SUM(BB177:BD177)</f>
        <v>0</v>
      </c>
      <c r="BG177" s="395">
        <f>'SFR Levers &amp; Variables '!BF$21*$D$177</f>
        <v>0</v>
      </c>
      <c r="BH177" s="25">
        <f>BH157*(BG177)*'SFR Relationships'!$D$21</f>
        <v>0</v>
      </c>
      <c r="BI177" s="25">
        <f>BI157*(BG177)*'SFR Relationships'!$D$19</f>
        <v>0</v>
      </c>
      <c r="BJ177" s="25">
        <f>BJ157*(BG177)*'SFR Relationships'!$D$20</f>
        <v>0</v>
      </c>
      <c r="BK177" s="14">
        <f>BK157*(BG177)*'SFR Relationships'!$D$20</f>
        <v>0</v>
      </c>
      <c r="BL177" s="11">
        <f t="shared" ref="BL177:BL183" si="288">SUM(BH177:BJ177)</f>
        <v>0</v>
      </c>
      <c r="BM177" s="395" t="e">
        <f>'SFR Levers &amp; Variables '!BL$21*$D$177</f>
        <v>#VALUE!</v>
      </c>
      <c r="BN177" s="25" t="e">
        <f>BN157*(BM177)*'SFR Relationships'!$D$21</f>
        <v>#VALUE!</v>
      </c>
      <c r="BO177" s="25" t="e">
        <f>BO157*(BM177)*'SFR Relationships'!$D$19</f>
        <v>#VALUE!</v>
      </c>
      <c r="BP177" s="25" t="e">
        <f>BP157*(BM177)*'SFR Relationships'!$D$20</f>
        <v>#VALUE!</v>
      </c>
      <c r="BQ177" s="14" t="e">
        <f>BQ157*(BM177)*'SFR Relationships'!$D$20</f>
        <v>#VALUE!</v>
      </c>
      <c r="BR177" s="11" t="e">
        <f t="shared" ref="BR177:BR183" si="289">SUM(BN177:BP177)</f>
        <v>#VALUE!</v>
      </c>
      <c r="BS177" s="395" t="e">
        <f>'SFR Levers &amp; Variables '!BR$21*$D$177</f>
        <v>#VALUE!</v>
      </c>
      <c r="BT177" s="25" t="e">
        <f>BT157*(BS177)*'SFR Relationships'!$D$21</f>
        <v>#VALUE!</v>
      </c>
      <c r="BU177" s="25" t="e">
        <f>BU157*(BS177)*'SFR Relationships'!$D$19</f>
        <v>#VALUE!</v>
      </c>
      <c r="BV177" s="25" t="e">
        <f>BV157*(BS177)*'SFR Relationships'!$D$20</f>
        <v>#VALUE!</v>
      </c>
      <c r="BW177" s="14" t="e">
        <f>BW157*(BS177)*'SFR Relationships'!$D$20</f>
        <v>#VALUE!</v>
      </c>
      <c r="BX177" s="11" t="e">
        <f t="shared" ref="BX177:BX183" si="290">SUM(BT177:BV177)</f>
        <v>#VALUE!</v>
      </c>
      <c r="BY177" s="395" t="e">
        <f>'SFR Levers &amp; Variables '!BX$21*$D$177</f>
        <v>#VALUE!</v>
      </c>
      <c r="BZ177" s="25" t="e">
        <f>BZ157*(BY177)*'SFR Relationships'!$D$21</f>
        <v>#VALUE!</v>
      </c>
      <c r="CA177" s="25" t="e">
        <f>CA157*(BY177)*'SFR Relationships'!$D$19</f>
        <v>#VALUE!</v>
      </c>
      <c r="CB177" s="25" t="e">
        <f>CB157*(BY177)*'SFR Relationships'!$D$20</f>
        <v>#VALUE!</v>
      </c>
      <c r="CC177" s="14" t="e">
        <f>CC157*(BY177)*'SFR Relationships'!$D$20</f>
        <v>#VALUE!</v>
      </c>
      <c r="CD177" s="11" t="e">
        <f t="shared" ref="CD177:CD183" si="291">SUM(BZ177:CB177)</f>
        <v>#VALUE!</v>
      </c>
      <c r="CE177" s="395" t="e">
        <f>'SFR Levers &amp; Variables '!CD$21*$D$177</f>
        <v>#VALUE!</v>
      </c>
      <c r="CF177" s="25" t="e">
        <f>CF157*(CE177)*'SFR Relationships'!$D$21</f>
        <v>#VALUE!</v>
      </c>
      <c r="CG177" s="25" t="e">
        <f>CG157*(CE177)*'SFR Relationships'!$D$19</f>
        <v>#VALUE!</v>
      </c>
      <c r="CH177" s="25" t="e">
        <f>CH157*(CE177)*'SFR Relationships'!$D$20</f>
        <v>#VALUE!</v>
      </c>
      <c r="CI177" s="14" t="e">
        <f>CI157*(CE177)*'SFR Relationships'!$D$20</f>
        <v>#VALUE!</v>
      </c>
      <c r="CJ177" s="11" t="e">
        <f t="shared" ref="CJ177:CJ183" si="292">SUM(CF177:CH177)</f>
        <v>#VALUE!</v>
      </c>
      <c r="CK177" s="395" t="e">
        <f>'SFR Levers &amp; Variables '!CJ$21*$D$177</f>
        <v>#VALUE!</v>
      </c>
      <c r="CL177" s="25" t="e">
        <f>CL157*(CK177)*'SFR Relationships'!$D$21</f>
        <v>#VALUE!</v>
      </c>
      <c r="CM177" s="25" t="e">
        <f>CM157*(CK177)*'SFR Relationships'!$D$19</f>
        <v>#VALUE!</v>
      </c>
      <c r="CN177" s="25" t="e">
        <f>CN157*(CK177)*'SFR Relationships'!$D$20</f>
        <v>#VALUE!</v>
      </c>
      <c r="CO177" s="14" t="e">
        <f>CO157*(CK177)*'SFR Relationships'!$D$20</f>
        <v>#VALUE!</v>
      </c>
      <c r="CP177" s="11" t="e">
        <f t="shared" ref="CP177:CP183" si="293">SUM(CL177:CN177)</f>
        <v>#VALUE!</v>
      </c>
      <c r="CQ177" s="395" t="e">
        <f>'SFR Levers &amp; Variables '!CP$21*$D$177</f>
        <v>#VALUE!</v>
      </c>
      <c r="CR177" s="25" t="e">
        <f>CR157*(CQ177)*'SFR Relationships'!$D$21</f>
        <v>#VALUE!</v>
      </c>
      <c r="CS177" s="25" t="e">
        <f>CS157*(CQ177)*'SFR Relationships'!$D$19</f>
        <v>#VALUE!</v>
      </c>
      <c r="CT177" s="25" t="e">
        <f>CT157*(CQ177)*'SFR Relationships'!$D$20</f>
        <v>#VALUE!</v>
      </c>
      <c r="CU177" s="14" t="e">
        <f>CU157*(CQ177)*'SFR Relationships'!$D$20</f>
        <v>#VALUE!</v>
      </c>
      <c r="CV177" s="11" t="e">
        <f t="shared" ref="CV177:CV183" si="294">SUM(CR177:CT177)</f>
        <v>#VALUE!</v>
      </c>
      <c r="CW177" s="395" t="e">
        <f>'SFR Levers &amp; Variables '!CV$21*$D$177</f>
        <v>#VALUE!</v>
      </c>
      <c r="CX177" s="25" t="e">
        <f>CX157*(CW177)*'SFR Relationships'!$D$21</f>
        <v>#VALUE!</v>
      </c>
      <c r="CY177" s="25" t="e">
        <f>CY157*(CW177)*'SFR Relationships'!$D$19</f>
        <v>#VALUE!</v>
      </c>
      <c r="CZ177" s="25" t="e">
        <f>CZ157*(CW177)*'SFR Relationships'!$D$20</f>
        <v>#VALUE!</v>
      </c>
      <c r="DA177" s="14" t="e">
        <f>DA157*(CW177)*'SFR Relationships'!$D$20</f>
        <v>#VALUE!</v>
      </c>
      <c r="DB177" s="11" t="e">
        <f t="shared" ref="DB177:DB183" si="295">SUM(CX177:CZ177)</f>
        <v>#VALUE!</v>
      </c>
      <c r="DC177" s="395" t="e">
        <f>'SFR Levers &amp; Variables '!DB$21*$D$177</f>
        <v>#VALUE!</v>
      </c>
      <c r="DD177" s="25" t="e">
        <f>DD157*(DC177)*'SFR Relationships'!$D$21</f>
        <v>#VALUE!</v>
      </c>
      <c r="DE177" s="25" t="e">
        <f>DE157*(DC177)*'SFR Relationships'!$D$19</f>
        <v>#VALUE!</v>
      </c>
      <c r="DF177" s="25" t="e">
        <f>DF157*(DC177)*'SFR Relationships'!$D$20</f>
        <v>#VALUE!</v>
      </c>
      <c r="DG177" s="14" t="e">
        <f>DG157*(DC177)*'SFR Relationships'!$D$20</f>
        <v>#VALUE!</v>
      </c>
      <c r="DH177" s="11" t="e">
        <f t="shared" ref="DH177:DH183" si="296">SUM(DD177:DF177)</f>
        <v>#VALUE!</v>
      </c>
      <c r="DI177" s="395" t="e">
        <f>'SFR Levers &amp; Variables '!DH$21*$D$177</f>
        <v>#VALUE!</v>
      </c>
      <c r="DJ177" s="25" t="e">
        <f>DJ157*(DI177)*'SFR Relationships'!$D$21</f>
        <v>#VALUE!</v>
      </c>
      <c r="DK177" s="25" t="e">
        <f>DK157*(DI177)*'SFR Relationships'!$D$19</f>
        <v>#VALUE!</v>
      </c>
      <c r="DL177" s="25" t="e">
        <f>DL157*(DI177)*'SFR Relationships'!$D$20</f>
        <v>#VALUE!</v>
      </c>
      <c r="DM177" s="14" t="e">
        <f>DM157*(DI177)*'SFR Relationships'!$D$20</f>
        <v>#VALUE!</v>
      </c>
      <c r="DN177" s="11" t="e">
        <f t="shared" ref="DN177:DN183" si="297">SUM(DJ177:DL177)</f>
        <v>#VALUE!</v>
      </c>
      <c r="DO177" s="395" t="e">
        <f>'SFR Levers &amp; Variables '!DN$21*$D$177</f>
        <v>#VALUE!</v>
      </c>
      <c r="DP177" s="25" t="e">
        <f>DP157*(DO177)*'SFR Relationships'!$D$21</f>
        <v>#VALUE!</v>
      </c>
      <c r="DQ177" s="25" t="e">
        <f>DQ157*(DO177)*'SFR Relationships'!$D$19</f>
        <v>#VALUE!</v>
      </c>
      <c r="DR177" s="25" t="e">
        <f>DR157*(DO177)*'SFR Relationships'!$D$20</f>
        <v>#VALUE!</v>
      </c>
      <c r="DS177" s="14" t="e">
        <f>DS157*(DO177)*'SFR Relationships'!$D$20</f>
        <v>#VALUE!</v>
      </c>
      <c r="DT177" s="11" t="e">
        <f t="shared" ref="DT177:DT183" si="298">SUM(DP177:DR177)</f>
        <v>#VALUE!</v>
      </c>
    </row>
    <row r="178" spans="1:124" x14ac:dyDescent="0.2">
      <c r="A178" s="6"/>
      <c r="B178" s="6">
        <v>22</v>
      </c>
      <c r="C178" s="6" t="s">
        <v>206</v>
      </c>
      <c r="D178" s="37">
        <v>1</v>
      </c>
      <c r="E178" s="395">
        <f>'SFR Levers &amp; Variables '!D$21*$D$177</f>
        <v>0.91762499999999947</v>
      </c>
      <c r="F178" s="25">
        <f>F158*(E178)*'SFR Relationships'!$D$21</f>
        <v>432912387.05070978</v>
      </c>
      <c r="G178" s="25">
        <f>G158*(E178)*'SFR Relationships'!$D$19</f>
        <v>3907444.1242859247</v>
      </c>
      <c r="H178" s="25">
        <f>H158*(E178)*'SFR Relationships'!$D$20</f>
        <v>89205756.855347678</v>
      </c>
      <c r="I178" s="14">
        <f>I158*(E178)*'SFR Relationships'!$D$20</f>
        <v>1660629.1876094989</v>
      </c>
      <c r="J178" s="11">
        <f t="shared" si="279"/>
        <v>526025588.03034341</v>
      </c>
      <c r="K178" s="395">
        <f>'SFR Levers &amp; Variables '!J$21*$D$177</f>
        <v>0.17175000000000007</v>
      </c>
      <c r="L178" s="25">
        <f>L158*(K178)*'SFR Relationships'!$D$21</f>
        <v>81027328.675613105</v>
      </c>
      <c r="M178" s="25">
        <f>M158*(K178)*'SFR Relationships'!$D$19</f>
        <v>731348.34855862497</v>
      </c>
      <c r="N178" s="25">
        <f>N158*(K178)*'SFR Relationships'!$D$20</f>
        <v>16696459.599407142</v>
      </c>
      <c r="O178" s="14">
        <f>O158*(K178)*'SFR Relationships'!$D$20</f>
        <v>310816.57863716845</v>
      </c>
      <c r="P178" s="11">
        <f t="shared" si="280"/>
        <v>98455136.623578861</v>
      </c>
      <c r="Q178" s="395">
        <f>'SFR Levers &amp; Variables '!P$21*$D$177</f>
        <v>3.0000000000000027E-2</v>
      </c>
      <c r="R178" s="25">
        <f>R158*(Q178)*'SFR Relationships'!$D$21</f>
        <v>14153245.183513215</v>
      </c>
      <c r="S178" s="25">
        <f>S158*(Q178)*'SFR Relationships'!$D$19</f>
        <v>127746.43642945422</v>
      </c>
      <c r="T178" s="25">
        <f>T158*(Q178)*'SFR Relationships'!$D$20</f>
        <v>2916412.1571016856</v>
      </c>
      <c r="U178" s="14">
        <f>U158*(Q178)*'SFR Relationships'!$D$20</f>
        <v>54291.10543880675</v>
      </c>
      <c r="V178" s="11">
        <f t="shared" si="281"/>
        <v>17197403.777044356</v>
      </c>
      <c r="W178" s="395">
        <f>'SFR Levers &amp; Variables '!V$21*$D$177</f>
        <v>0</v>
      </c>
      <c r="X178" s="25">
        <f>X158*(W178)*'SFR Relationships'!$D$21</f>
        <v>0</v>
      </c>
      <c r="Y178" s="25">
        <f>Y158*(W178)*'SFR Relationships'!$D$19</f>
        <v>0</v>
      </c>
      <c r="Z178" s="25">
        <f>Z158*(W178)*'SFR Relationships'!$D$20</f>
        <v>0</v>
      </c>
      <c r="AA178" s="14">
        <f>AA158*(W178)*'SFR Relationships'!$D$20</f>
        <v>0</v>
      </c>
      <c r="AB178" s="11">
        <f t="shared" si="282"/>
        <v>0</v>
      </c>
      <c r="AC178" s="395">
        <f>'SFR Levers &amp; Variables '!AB$21*$D$177</f>
        <v>0</v>
      </c>
      <c r="AD178" s="25">
        <f>AD158*(AC178)*'SFR Relationships'!$D$21</f>
        <v>0</v>
      </c>
      <c r="AE178" s="25">
        <f>AE158*(AC178)*'SFR Relationships'!$D$19</f>
        <v>0</v>
      </c>
      <c r="AF178" s="25">
        <f>AF158*(AC178)*'SFR Relationships'!$D$20</f>
        <v>0</v>
      </c>
      <c r="AG178" s="14">
        <f>AG158*(AC178)*'SFR Relationships'!$D$20</f>
        <v>0</v>
      </c>
      <c r="AH178" s="11">
        <f t="shared" si="283"/>
        <v>0</v>
      </c>
      <c r="AI178" s="395">
        <f>'SFR Levers &amp; Variables '!AH$21*$D$177</f>
        <v>0</v>
      </c>
      <c r="AJ178" s="25">
        <f>AJ158*(AI178)*'SFR Relationships'!$D$21</f>
        <v>0</v>
      </c>
      <c r="AK178" s="25">
        <f>AK158*(AI178)*'SFR Relationships'!$D$19</f>
        <v>0</v>
      </c>
      <c r="AL178" s="25">
        <f>AL158*(AI178)*'SFR Relationships'!$D$20</f>
        <v>0</v>
      </c>
      <c r="AM178" s="14">
        <f>AM158*(AI178)*'SFR Relationships'!$D$20</f>
        <v>0</v>
      </c>
      <c r="AN178" s="11">
        <f t="shared" si="284"/>
        <v>0</v>
      </c>
      <c r="AO178" s="395">
        <f>'SFR Levers &amp; Variables '!AN$21*$D$177</f>
        <v>0</v>
      </c>
      <c r="AP178" s="25">
        <f>AP158*(AO178)*'SFR Relationships'!$D$21</f>
        <v>0</v>
      </c>
      <c r="AQ178" s="25">
        <f>AQ158*(AO178)*'SFR Relationships'!$D$19</f>
        <v>0</v>
      </c>
      <c r="AR178" s="25">
        <f>AR158*(AO178)*'SFR Relationships'!$D$20</f>
        <v>0</v>
      </c>
      <c r="AS178" s="14">
        <f>AS158*(AO178)*'SFR Relationships'!$D$20</f>
        <v>0</v>
      </c>
      <c r="AT178" s="11">
        <f t="shared" si="285"/>
        <v>0</v>
      </c>
      <c r="AU178" s="395">
        <f>'SFR Levers &amp; Variables '!AT$21*$D$177</f>
        <v>0</v>
      </c>
      <c r="AV178" s="25">
        <f>AV158*(AU178)*'SFR Relationships'!$D$21</f>
        <v>0</v>
      </c>
      <c r="AW178" s="25">
        <f>AW158*(AU178)*'SFR Relationships'!$D$19</f>
        <v>0</v>
      </c>
      <c r="AX178" s="25">
        <f>AX158*(AU178)*'SFR Relationships'!$D$20</f>
        <v>0</v>
      </c>
      <c r="AY178" s="14">
        <f>AY158*(AU178)*'SFR Relationships'!$D$20</f>
        <v>0</v>
      </c>
      <c r="AZ178" s="11">
        <f t="shared" si="286"/>
        <v>0</v>
      </c>
      <c r="BA178" s="395">
        <f>'SFR Levers &amp; Variables '!AZ$21*$D$177</f>
        <v>0</v>
      </c>
      <c r="BB178" s="25">
        <f>BB158*(BA178)*'SFR Relationships'!$D$21</f>
        <v>0</v>
      </c>
      <c r="BC178" s="25">
        <f>BC158*(BA178)*'SFR Relationships'!$D$19</f>
        <v>0</v>
      </c>
      <c r="BD178" s="25">
        <f>BD158*(BA178)*'SFR Relationships'!$D$20</f>
        <v>0</v>
      </c>
      <c r="BE178" s="14">
        <f>BE158*(BA178)*'SFR Relationships'!$D$20</f>
        <v>0</v>
      </c>
      <c r="BF178" s="11">
        <f t="shared" si="287"/>
        <v>0</v>
      </c>
      <c r="BG178" s="395">
        <f>'SFR Levers &amp; Variables '!BF$21*$D$177</f>
        <v>0</v>
      </c>
      <c r="BH178" s="25">
        <f>BH158*(BG178)*'SFR Relationships'!$D$21</f>
        <v>0</v>
      </c>
      <c r="BI178" s="25">
        <f>BI158*(BG178)*'SFR Relationships'!$D$19</f>
        <v>0</v>
      </c>
      <c r="BJ178" s="25">
        <f>BJ158*(BG178)*'SFR Relationships'!$D$20</f>
        <v>0</v>
      </c>
      <c r="BK178" s="14">
        <f>BK158*(BG178)*'SFR Relationships'!$D$20</f>
        <v>0</v>
      </c>
      <c r="BL178" s="11">
        <f t="shared" si="288"/>
        <v>0</v>
      </c>
      <c r="BM178" s="395" t="e">
        <f>'SFR Levers &amp; Variables '!BL$21*$D$177</f>
        <v>#VALUE!</v>
      </c>
      <c r="BN178" s="25" t="e">
        <f>BN158*(BM178)*'SFR Relationships'!$D$21</f>
        <v>#VALUE!</v>
      </c>
      <c r="BO178" s="25" t="e">
        <f>BO158*(BM178)*'SFR Relationships'!$D$19</f>
        <v>#VALUE!</v>
      </c>
      <c r="BP178" s="25" t="e">
        <f>BP158*(BM178)*'SFR Relationships'!$D$20</f>
        <v>#VALUE!</v>
      </c>
      <c r="BQ178" s="14" t="e">
        <f>BQ158*(BM178)*'SFR Relationships'!$D$20</f>
        <v>#VALUE!</v>
      </c>
      <c r="BR178" s="11" t="e">
        <f t="shared" si="289"/>
        <v>#VALUE!</v>
      </c>
      <c r="BS178" s="395" t="e">
        <f>'SFR Levers &amp; Variables '!BR$21*$D$177</f>
        <v>#VALUE!</v>
      </c>
      <c r="BT178" s="25" t="e">
        <f>BT158*(BS178)*'SFR Relationships'!$D$21</f>
        <v>#VALUE!</v>
      </c>
      <c r="BU178" s="25" t="e">
        <f>BU158*(BS178)*'SFR Relationships'!$D$19</f>
        <v>#VALUE!</v>
      </c>
      <c r="BV178" s="25" t="e">
        <f>BV158*(BS178)*'SFR Relationships'!$D$20</f>
        <v>#VALUE!</v>
      </c>
      <c r="BW178" s="14" t="e">
        <f>BW158*(BS178)*'SFR Relationships'!$D$20</f>
        <v>#VALUE!</v>
      </c>
      <c r="BX178" s="11" t="e">
        <f t="shared" si="290"/>
        <v>#VALUE!</v>
      </c>
      <c r="BY178" s="395" t="e">
        <f>'SFR Levers &amp; Variables '!BX$21*$D$177</f>
        <v>#VALUE!</v>
      </c>
      <c r="BZ178" s="25" t="e">
        <f>BZ158*(BY178)*'SFR Relationships'!$D$21</f>
        <v>#VALUE!</v>
      </c>
      <c r="CA178" s="25" t="e">
        <f>CA158*(BY178)*'SFR Relationships'!$D$19</f>
        <v>#VALUE!</v>
      </c>
      <c r="CB178" s="25" t="e">
        <f>CB158*(BY178)*'SFR Relationships'!$D$20</f>
        <v>#VALUE!</v>
      </c>
      <c r="CC178" s="14" t="e">
        <f>CC158*(BY178)*'SFR Relationships'!$D$20</f>
        <v>#VALUE!</v>
      </c>
      <c r="CD178" s="11" t="e">
        <f t="shared" si="291"/>
        <v>#VALUE!</v>
      </c>
      <c r="CE178" s="395" t="e">
        <f>'SFR Levers &amp; Variables '!CD$21*$D$177</f>
        <v>#VALUE!</v>
      </c>
      <c r="CF178" s="25" t="e">
        <f>CF158*(CE178)*'SFR Relationships'!$D$21</f>
        <v>#VALUE!</v>
      </c>
      <c r="CG178" s="25" t="e">
        <f>CG158*(CE178)*'SFR Relationships'!$D$19</f>
        <v>#VALUE!</v>
      </c>
      <c r="CH178" s="25" t="e">
        <f>CH158*(CE178)*'SFR Relationships'!$D$20</f>
        <v>#VALUE!</v>
      </c>
      <c r="CI178" s="14" t="e">
        <f>CI158*(CE178)*'SFR Relationships'!$D$20</f>
        <v>#VALUE!</v>
      </c>
      <c r="CJ178" s="11" t="e">
        <f t="shared" si="292"/>
        <v>#VALUE!</v>
      </c>
      <c r="CK178" s="395" t="e">
        <f>'SFR Levers &amp; Variables '!CJ$21*$D$177</f>
        <v>#VALUE!</v>
      </c>
      <c r="CL178" s="25" t="e">
        <f>CL158*(CK178)*'SFR Relationships'!$D$21</f>
        <v>#VALUE!</v>
      </c>
      <c r="CM178" s="25" t="e">
        <f>CM158*(CK178)*'SFR Relationships'!$D$19</f>
        <v>#VALUE!</v>
      </c>
      <c r="CN178" s="25" t="e">
        <f>CN158*(CK178)*'SFR Relationships'!$D$20</f>
        <v>#VALUE!</v>
      </c>
      <c r="CO178" s="14" t="e">
        <f>CO158*(CK178)*'SFR Relationships'!$D$20</f>
        <v>#VALUE!</v>
      </c>
      <c r="CP178" s="11" t="e">
        <f t="shared" si="293"/>
        <v>#VALUE!</v>
      </c>
      <c r="CQ178" s="395" t="e">
        <f>'SFR Levers &amp; Variables '!CP$21*$D$177</f>
        <v>#VALUE!</v>
      </c>
      <c r="CR178" s="25" t="e">
        <f>CR158*(CQ178)*'SFR Relationships'!$D$21</f>
        <v>#VALUE!</v>
      </c>
      <c r="CS178" s="25" t="e">
        <f>CS158*(CQ178)*'SFR Relationships'!$D$19</f>
        <v>#VALUE!</v>
      </c>
      <c r="CT178" s="25" t="e">
        <f>CT158*(CQ178)*'SFR Relationships'!$D$20</f>
        <v>#VALUE!</v>
      </c>
      <c r="CU178" s="14" t="e">
        <f>CU158*(CQ178)*'SFR Relationships'!$D$20</f>
        <v>#VALUE!</v>
      </c>
      <c r="CV178" s="11" t="e">
        <f t="shared" si="294"/>
        <v>#VALUE!</v>
      </c>
      <c r="CW178" s="395" t="e">
        <f>'SFR Levers &amp; Variables '!CV$21*$D$177</f>
        <v>#VALUE!</v>
      </c>
      <c r="CX178" s="25" t="e">
        <f>CX158*(CW178)*'SFR Relationships'!$D$21</f>
        <v>#VALUE!</v>
      </c>
      <c r="CY178" s="25" t="e">
        <f>CY158*(CW178)*'SFR Relationships'!$D$19</f>
        <v>#VALUE!</v>
      </c>
      <c r="CZ178" s="25" t="e">
        <f>CZ158*(CW178)*'SFR Relationships'!$D$20</f>
        <v>#VALUE!</v>
      </c>
      <c r="DA178" s="14" t="e">
        <f>DA158*(CW178)*'SFR Relationships'!$D$20</f>
        <v>#VALUE!</v>
      </c>
      <c r="DB178" s="11" t="e">
        <f t="shared" si="295"/>
        <v>#VALUE!</v>
      </c>
      <c r="DC178" s="395" t="e">
        <f>'SFR Levers &amp; Variables '!DB$21*$D$177</f>
        <v>#VALUE!</v>
      </c>
      <c r="DD178" s="25" t="e">
        <f>DD158*(DC178)*'SFR Relationships'!$D$21</f>
        <v>#VALUE!</v>
      </c>
      <c r="DE178" s="25" t="e">
        <f>DE158*(DC178)*'SFR Relationships'!$D$19</f>
        <v>#VALUE!</v>
      </c>
      <c r="DF178" s="25" t="e">
        <f>DF158*(DC178)*'SFR Relationships'!$D$20</f>
        <v>#VALUE!</v>
      </c>
      <c r="DG178" s="14" t="e">
        <f>DG158*(DC178)*'SFR Relationships'!$D$20</f>
        <v>#VALUE!</v>
      </c>
      <c r="DH178" s="11" t="e">
        <f t="shared" si="296"/>
        <v>#VALUE!</v>
      </c>
      <c r="DI178" s="395" t="e">
        <f>'SFR Levers &amp; Variables '!DH$21*$D$177</f>
        <v>#VALUE!</v>
      </c>
      <c r="DJ178" s="25" t="e">
        <f>DJ158*(DI178)*'SFR Relationships'!$D$21</f>
        <v>#VALUE!</v>
      </c>
      <c r="DK178" s="25" t="e">
        <f>DK158*(DI178)*'SFR Relationships'!$D$19</f>
        <v>#VALUE!</v>
      </c>
      <c r="DL178" s="25" t="e">
        <f>DL158*(DI178)*'SFR Relationships'!$D$20</f>
        <v>#VALUE!</v>
      </c>
      <c r="DM178" s="14" t="e">
        <f>DM158*(DI178)*'SFR Relationships'!$D$20</f>
        <v>#VALUE!</v>
      </c>
      <c r="DN178" s="11" t="e">
        <f t="shared" si="297"/>
        <v>#VALUE!</v>
      </c>
      <c r="DO178" s="395" t="e">
        <f>'SFR Levers &amp; Variables '!DN$21*$D$177</f>
        <v>#VALUE!</v>
      </c>
      <c r="DP178" s="25" t="e">
        <f>DP158*(DO178)*'SFR Relationships'!$D$21</f>
        <v>#VALUE!</v>
      </c>
      <c r="DQ178" s="25" t="e">
        <f>DQ158*(DO178)*'SFR Relationships'!$D$19</f>
        <v>#VALUE!</v>
      </c>
      <c r="DR178" s="25" t="e">
        <f>DR158*(DO178)*'SFR Relationships'!$D$20</f>
        <v>#VALUE!</v>
      </c>
      <c r="DS178" s="14" t="e">
        <f>DS158*(DO178)*'SFR Relationships'!$D$20</f>
        <v>#VALUE!</v>
      </c>
      <c r="DT178" s="11" t="e">
        <f t="shared" si="298"/>
        <v>#VALUE!</v>
      </c>
    </row>
    <row r="179" spans="1:124" x14ac:dyDescent="0.2">
      <c r="A179" s="6"/>
      <c r="B179" s="6">
        <v>232.1</v>
      </c>
      <c r="C179" s="6" t="s">
        <v>207</v>
      </c>
      <c r="D179" s="37">
        <v>1</v>
      </c>
      <c r="E179" s="395">
        <f>'SFR Levers &amp; Variables '!D$21*$D$177</f>
        <v>0.91762499999999947</v>
      </c>
      <c r="F179" s="25">
        <f>F159*(E179)*'SFR Relationships'!$D$21</f>
        <v>117491977.44099952</v>
      </c>
      <c r="G179" s="25">
        <f>G159*(E179)*'SFR Relationships'!$D$19</f>
        <v>0</v>
      </c>
      <c r="H179" s="25">
        <f>H159*(E179)*'SFR Relationships'!$D$20</f>
        <v>16418125.283083966</v>
      </c>
      <c r="I179" s="14">
        <f>I159*(E179)*'SFR Relationships'!$D$20</f>
        <v>308161.55030948273</v>
      </c>
      <c r="J179" s="11">
        <f t="shared" si="279"/>
        <v>133910102.72408348</v>
      </c>
      <c r="K179" s="395">
        <f>'SFR Levers &amp; Variables '!J$21*$D$177</f>
        <v>0.17175000000000007</v>
      </c>
      <c r="L179" s="25">
        <f>L159*(K179)*'SFR Relationships'!$D$21</f>
        <v>21990733.824265562</v>
      </c>
      <c r="M179" s="25">
        <f>M159*(K179)*'SFR Relationships'!$D$19</f>
        <v>0</v>
      </c>
      <c r="N179" s="25">
        <f>N159*(K179)*'SFR Relationships'!$D$20</f>
        <v>3072947.0288730948</v>
      </c>
      <c r="O179" s="14">
        <f>O159*(K179)*'SFR Relationships'!$D$20</f>
        <v>57677.968958620033</v>
      </c>
      <c r="P179" s="11">
        <f t="shared" si="280"/>
        <v>25063680.853138655</v>
      </c>
      <c r="Q179" s="395">
        <f>'SFR Levers &amp; Variables '!P$21*$D$177</f>
        <v>3.0000000000000027E-2</v>
      </c>
      <c r="R179" s="25">
        <f>R159*(Q179)*'SFR Relationships'!$D$21</f>
        <v>3841176.2138455152</v>
      </c>
      <c r="S179" s="25">
        <f>S159*(Q179)*'SFR Relationships'!$D$19</f>
        <v>0</v>
      </c>
      <c r="T179" s="25">
        <f>T159*(Q179)*'SFR Relationships'!$D$20</f>
        <v>536759.30635337927</v>
      </c>
      <c r="U179" s="14">
        <f>U159*(Q179)*'SFR Relationships'!$D$20</f>
        <v>10074.754403252413</v>
      </c>
      <c r="V179" s="11">
        <f t="shared" si="281"/>
        <v>4377935.5201988947</v>
      </c>
      <c r="W179" s="395">
        <f>'SFR Levers &amp; Variables '!V$21*$D$177</f>
        <v>0</v>
      </c>
      <c r="X179" s="25">
        <f>X159*(W179)*'SFR Relationships'!$D$21</f>
        <v>0</v>
      </c>
      <c r="Y179" s="25">
        <f>Y159*(W179)*'SFR Relationships'!$D$19</f>
        <v>0</v>
      </c>
      <c r="Z179" s="25">
        <f>Z159*(W179)*'SFR Relationships'!$D$20</f>
        <v>0</v>
      </c>
      <c r="AA179" s="14">
        <f>AA159*(W179)*'SFR Relationships'!$D$20</f>
        <v>0</v>
      </c>
      <c r="AB179" s="11">
        <f t="shared" si="282"/>
        <v>0</v>
      </c>
      <c r="AC179" s="395">
        <f>'SFR Levers &amp; Variables '!AB$21*$D$177</f>
        <v>0</v>
      </c>
      <c r="AD179" s="25">
        <f>AD159*(AC179)*'SFR Relationships'!$D$21</f>
        <v>0</v>
      </c>
      <c r="AE179" s="25">
        <f>AE159*(AC179)*'SFR Relationships'!$D$19</f>
        <v>0</v>
      </c>
      <c r="AF179" s="25">
        <f>AF159*(AC179)*'SFR Relationships'!$D$20</f>
        <v>0</v>
      </c>
      <c r="AG179" s="14">
        <f>AG159*(AC179)*'SFR Relationships'!$D$20</f>
        <v>0</v>
      </c>
      <c r="AH179" s="11">
        <f t="shared" si="283"/>
        <v>0</v>
      </c>
      <c r="AI179" s="395">
        <f>'SFR Levers &amp; Variables '!AH$21*$D$177</f>
        <v>0</v>
      </c>
      <c r="AJ179" s="25">
        <f>AJ159*(AI179)*'SFR Relationships'!$D$21</f>
        <v>0</v>
      </c>
      <c r="AK179" s="25">
        <f>AK159*(AI179)*'SFR Relationships'!$D$19</f>
        <v>0</v>
      </c>
      <c r="AL179" s="25">
        <f>AL159*(AI179)*'SFR Relationships'!$D$20</f>
        <v>0</v>
      </c>
      <c r="AM179" s="14">
        <f>AM159*(AI179)*'SFR Relationships'!$D$20</f>
        <v>0</v>
      </c>
      <c r="AN179" s="11">
        <f t="shared" si="284"/>
        <v>0</v>
      </c>
      <c r="AO179" s="395">
        <f>'SFR Levers &amp; Variables '!AN$21*$D$177</f>
        <v>0</v>
      </c>
      <c r="AP179" s="25">
        <f>AP159*(AO179)*'SFR Relationships'!$D$21</f>
        <v>0</v>
      </c>
      <c r="AQ179" s="25">
        <f>AQ159*(AO179)*'SFR Relationships'!$D$19</f>
        <v>0</v>
      </c>
      <c r="AR179" s="25">
        <f>AR159*(AO179)*'SFR Relationships'!$D$20</f>
        <v>0</v>
      </c>
      <c r="AS179" s="14">
        <f>AS159*(AO179)*'SFR Relationships'!$D$20</f>
        <v>0</v>
      </c>
      <c r="AT179" s="11">
        <f t="shared" si="285"/>
        <v>0</v>
      </c>
      <c r="AU179" s="395">
        <f>'SFR Levers &amp; Variables '!AT$21*$D$177</f>
        <v>0</v>
      </c>
      <c r="AV179" s="25">
        <f>AV159*(AU179)*'SFR Relationships'!$D$21</f>
        <v>0</v>
      </c>
      <c r="AW179" s="25">
        <f>AW159*(AU179)*'SFR Relationships'!$D$19</f>
        <v>0</v>
      </c>
      <c r="AX179" s="25">
        <f>AX159*(AU179)*'SFR Relationships'!$D$20</f>
        <v>0</v>
      </c>
      <c r="AY179" s="14">
        <f>AY159*(AU179)*'SFR Relationships'!$D$20</f>
        <v>0</v>
      </c>
      <c r="AZ179" s="11">
        <f t="shared" si="286"/>
        <v>0</v>
      </c>
      <c r="BA179" s="395">
        <f>'SFR Levers &amp; Variables '!AZ$21*$D$177</f>
        <v>0</v>
      </c>
      <c r="BB179" s="25">
        <f>BB159*(BA179)*'SFR Relationships'!$D$21</f>
        <v>0</v>
      </c>
      <c r="BC179" s="25">
        <f>BC159*(BA179)*'SFR Relationships'!$D$19</f>
        <v>0</v>
      </c>
      <c r="BD179" s="25">
        <f>BD159*(BA179)*'SFR Relationships'!$D$20</f>
        <v>0</v>
      </c>
      <c r="BE179" s="14">
        <f>BE159*(BA179)*'SFR Relationships'!$D$20</f>
        <v>0</v>
      </c>
      <c r="BF179" s="11">
        <f t="shared" si="287"/>
        <v>0</v>
      </c>
      <c r="BG179" s="395">
        <f>'SFR Levers &amp; Variables '!BF$21*$D$177</f>
        <v>0</v>
      </c>
      <c r="BH179" s="25">
        <f>BH159*(BG179)*'SFR Relationships'!$D$21</f>
        <v>0</v>
      </c>
      <c r="BI179" s="25">
        <f>BI159*(BG179)*'SFR Relationships'!$D$19</f>
        <v>0</v>
      </c>
      <c r="BJ179" s="25">
        <f>BJ159*(BG179)*'SFR Relationships'!$D$20</f>
        <v>0</v>
      </c>
      <c r="BK179" s="14">
        <f>BK159*(BG179)*'SFR Relationships'!$D$20</f>
        <v>0</v>
      </c>
      <c r="BL179" s="11">
        <f t="shared" si="288"/>
        <v>0</v>
      </c>
      <c r="BM179" s="395" t="e">
        <f>'SFR Levers &amp; Variables '!BL$21*$D$177</f>
        <v>#VALUE!</v>
      </c>
      <c r="BN179" s="25" t="e">
        <f>BN159*(BM179)*'SFR Relationships'!$D$21</f>
        <v>#VALUE!</v>
      </c>
      <c r="BO179" s="25" t="e">
        <f>BO159*(BM179)*'SFR Relationships'!$D$19</f>
        <v>#VALUE!</v>
      </c>
      <c r="BP179" s="25" t="e">
        <f>BP159*(BM179)*'SFR Relationships'!$D$20</f>
        <v>#VALUE!</v>
      </c>
      <c r="BQ179" s="14" t="e">
        <f>BQ159*(BM179)*'SFR Relationships'!$D$20</f>
        <v>#VALUE!</v>
      </c>
      <c r="BR179" s="11" t="e">
        <f t="shared" si="289"/>
        <v>#VALUE!</v>
      </c>
      <c r="BS179" s="395" t="e">
        <f>'SFR Levers &amp; Variables '!BR$21*$D$177</f>
        <v>#VALUE!</v>
      </c>
      <c r="BT179" s="25" t="e">
        <f>BT159*(BS179)*'SFR Relationships'!$D$21</f>
        <v>#VALUE!</v>
      </c>
      <c r="BU179" s="25" t="e">
        <f>BU159*(BS179)*'SFR Relationships'!$D$19</f>
        <v>#VALUE!</v>
      </c>
      <c r="BV179" s="25" t="e">
        <f>BV159*(BS179)*'SFR Relationships'!$D$20</f>
        <v>#VALUE!</v>
      </c>
      <c r="BW179" s="14" t="e">
        <f>BW159*(BS179)*'SFR Relationships'!$D$20</f>
        <v>#VALUE!</v>
      </c>
      <c r="BX179" s="11" t="e">
        <f t="shared" si="290"/>
        <v>#VALUE!</v>
      </c>
      <c r="BY179" s="395" t="e">
        <f>'SFR Levers &amp; Variables '!BX$21*$D$177</f>
        <v>#VALUE!</v>
      </c>
      <c r="BZ179" s="25" t="e">
        <f>BZ159*(BY179)*'SFR Relationships'!$D$21</f>
        <v>#VALUE!</v>
      </c>
      <c r="CA179" s="25" t="e">
        <f>CA159*(BY179)*'SFR Relationships'!$D$19</f>
        <v>#VALUE!</v>
      </c>
      <c r="CB179" s="25" t="e">
        <f>CB159*(BY179)*'SFR Relationships'!$D$20</f>
        <v>#VALUE!</v>
      </c>
      <c r="CC179" s="14" t="e">
        <f>CC159*(BY179)*'SFR Relationships'!$D$20</f>
        <v>#VALUE!</v>
      </c>
      <c r="CD179" s="11" t="e">
        <f t="shared" si="291"/>
        <v>#VALUE!</v>
      </c>
      <c r="CE179" s="395" t="e">
        <f>'SFR Levers &amp; Variables '!CD$21*$D$177</f>
        <v>#VALUE!</v>
      </c>
      <c r="CF179" s="25" t="e">
        <f>CF159*(CE179)*'SFR Relationships'!$D$21</f>
        <v>#VALUE!</v>
      </c>
      <c r="CG179" s="25" t="e">
        <f>CG159*(CE179)*'SFR Relationships'!$D$19</f>
        <v>#VALUE!</v>
      </c>
      <c r="CH179" s="25" t="e">
        <f>CH159*(CE179)*'SFR Relationships'!$D$20</f>
        <v>#VALUE!</v>
      </c>
      <c r="CI179" s="14" t="e">
        <f>CI159*(CE179)*'SFR Relationships'!$D$20</f>
        <v>#VALUE!</v>
      </c>
      <c r="CJ179" s="11" t="e">
        <f t="shared" si="292"/>
        <v>#VALUE!</v>
      </c>
      <c r="CK179" s="395" t="e">
        <f>'SFR Levers &amp; Variables '!CJ$21*$D$177</f>
        <v>#VALUE!</v>
      </c>
      <c r="CL179" s="25" t="e">
        <f>CL159*(CK179)*'SFR Relationships'!$D$21</f>
        <v>#VALUE!</v>
      </c>
      <c r="CM179" s="25" t="e">
        <f>CM159*(CK179)*'SFR Relationships'!$D$19</f>
        <v>#VALUE!</v>
      </c>
      <c r="CN179" s="25" t="e">
        <f>CN159*(CK179)*'SFR Relationships'!$D$20</f>
        <v>#VALUE!</v>
      </c>
      <c r="CO179" s="14" t="e">
        <f>CO159*(CK179)*'SFR Relationships'!$D$20</f>
        <v>#VALUE!</v>
      </c>
      <c r="CP179" s="11" t="e">
        <f t="shared" si="293"/>
        <v>#VALUE!</v>
      </c>
      <c r="CQ179" s="395" t="e">
        <f>'SFR Levers &amp; Variables '!CP$21*$D$177</f>
        <v>#VALUE!</v>
      </c>
      <c r="CR179" s="25" t="e">
        <f>CR159*(CQ179)*'SFR Relationships'!$D$21</f>
        <v>#VALUE!</v>
      </c>
      <c r="CS179" s="25" t="e">
        <f>CS159*(CQ179)*'SFR Relationships'!$D$19</f>
        <v>#VALUE!</v>
      </c>
      <c r="CT179" s="25" t="e">
        <f>CT159*(CQ179)*'SFR Relationships'!$D$20</f>
        <v>#VALUE!</v>
      </c>
      <c r="CU179" s="14" t="e">
        <f>CU159*(CQ179)*'SFR Relationships'!$D$20</f>
        <v>#VALUE!</v>
      </c>
      <c r="CV179" s="11" t="e">
        <f t="shared" si="294"/>
        <v>#VALUE!</v>
      </c>
      <c r="CW179" s="395" t="e">
        <f>'SFR Levers &amp; Variables '!CV$21*$D$177</f>
        <v>#VALUE!</v>
      </c>
      <c r="CX179" s="25" t="e">
        <f>CX159*(CW179)*'SFR Relationships'!$D$21</f>
        <v>#VALUE!</v>
      </c>
      <c r="CY179" s="25" t="e">
        <f>CY159*(CW179)*'SFR Relationships'!$D$19</f>
        <v>#VALUE!</v>
      </c>
      <c r="CZ179" s="25" t="e">
        <f>CZ159*(CW179)*'SFR Relationships'!$D$20</f>
        <v>#VALUE!</v>
      </c>
      <c r="DA179" s="14" t="e">
        <f>DA159*(CW179)*'SFR Relationships'!$D$20</f>
        <v>#VALUE!</v>
      </c>
      <c r="DB179" s="11" t="e">
        <f t="shared" si="295"/>
        <v>#VALUE!</v>
      </c>
      <c r="DC179" s="395" t="e">
        <f>'SFR Levers &amp; Variables '!DB$21*$D$177</f>
        <v>#VALUE!</v>
      </c>
      <c r="DD179" s="25" t="e">
        <f>DD159*(DC179)*'SFR Relationships'!$D$21</f>
        <v>#VALUE!</v>
      </c>
      <c r="DE179" s="25" t="e">
        <f>DE159*(DC179)*'SFR Relationships'!$D$19</f>
        <v>#VALUE!</v>
      </c>
      <c r="DF179" s="25" t="e">
        <f>DF159*(DC179)*'SFR Relationships'!$D$20</f>
        <v>#VALUE!</v>
      </c>
      <c r="DG179" s="14" t="e">
        <f>DG159*(DC179)*'SFR Relationships'!$D$20</f>
        <v>#VALUE!</v>
      </c>
      <c r="DH179" s="11" t="e">
        <f t="shared" si="296"/>
        <v>#VALUE!</v>
      </c>
      <c r="DI179" s="395" t="e">
        <f>'SFR Levers &amp; Variables '!DH$21*$D$177</f>
        <v>#VALUE!</v>
      </c>
      <c r="DJ179" s="25" t="e">
        <f>DJ159*(DI179)*'SFR Relationships'!$D$21</f>
        <v>#VALUE!</v>
      </c>
      <c r="DK179" s="25" t="e">
        <f>DK159*(DI179)*'SFR Relationships'!$D$19</f>
        <v>#VALUE!</v>
      </c>
      <c r="DL179" s="25" t="e">
        <f>DL159*(DI179)*'SFR Relationships'!$D$20</f>
        <v>#VALUE!</v>
      </c>
      <c r="DM179" s="14" t="e">
        <f>DM159*(DI179)*'SFR Relationships'!$D$20</f>
        <v>#VALUE!</v>
      </c>
      <c r="DN179" s="11" t="e">
        <f t="shared" si="297"/>
        <v>#VALUE!</v>
      </c>
      <c r="DO179" s="395" t="e">
        <f>'SFR Levers &amp; Variables '!DN$21*$D$177</f>
        <v>#VALUE!</v>
      </c>
      <c r="DP179" s="25" t="e">
        <f>DP159*(DO179)*'SFR Relationships'!$D$21</f>
        <v>#VALUE!</v>
      </c>
      <c r="DQ179" s="25" t="e">
        <f>DQ159*(DO179)*'SFR Relationships'!$D$19</f>
        <v>#VALUE!</v>
      </c>
      <c r="DR179" s="25" t="e">
        <f>DR159*(DO179)*'SFR Relationships'!$D$20</f>
        <v>#VALUE!</v>
      </c>
      <c r="DS179" s="14" t="e">
        <f>DS159*(DO179)*'SFR Relationships'!$D$20</f>
        <v>#VALUE!</v>
      </c>
      <c r="DT179" s="11" t="e">
        <f t="shared" si="298"/>
        <v>#VALUE!</v>
      </c>
    </row>
    <row r="180" spans="1:124" x14ac:dyDescent="0.2">
      <c r="A180" s="6"/>
      <c r="B180" s="6">
        <v>233</v>
      </c>
      <c r="C180" s="6" t="s">
        <v>208</v>
      </c>
      <c r="D180" s="37">
        <v>1</v>
      </c>
      <c r="E180" s="395">
        <f>'SFR Levers &amp; Variables '!D$21*$D$177</f>
        <v>0.91762499999999947</v>
      </c>
      <c r="F180" s="25">
        <f>F160*(E180)*'SFR Relationships'!$D$21</f>
        <v>20247201.219578497</v>
      </c>
      <c r="G180" s="25">
        <f>G160*(E180)*'SFR Relationships'!$D$19</f>
        <v>2471152.8855305566</v>
      </c>
      <c r="H180" s="25">
        <f>H160*(E180)*'SFR Relationships'!$D$20</f>
        <v>15166620.359922688</v>
      </c>
      <c r="I180" s="14">
        <f>I160*(E180)*'SFR Relationships'!$D$20</f>
        <v>288489.59250890184</v>
      </c>
      <c r="J180" s="11">
        <f t="shared" si="279"/>
        <v>37884974.465031743</v>
      </c>
      <c r="K180" s="395">
        <f>'SFR Levers &amp; Variables '!J$21*$D$177</f>
        <v>0.17175000000000007</v>
      </c>
      <c r="L180" s="25">
        <f>L160*(K180)*'SFR Relationships'!$D$21</f>
        <v>3789627.363533699</v>
      </c>
      <c r="M180" s="25">
        <f>M160*(K180)*'SFR Relationships'!$D$19</f>
        <v>462520.64633142459</v>
      </c>
      <c r="N180" s="25">
        <f>N160*(K180)*'SFR Relationships'!$D$20</f>
        <v>2838705.4045135262</v>
      </c>
      <c r="O180" s="14">
        <f>O160*(K180)*'SFR Relationships'!$D$20</f>
        <v>53996.008732765498</v>
      </c>
      <c r="P180" s="11">
        <f t="shared" si="280"/>
        <v>7090853.4143786505</v>
      </c>
      <c r="Q180" s="395">
        <f>'SFR Levers &amp; Variables '!P$21*$D$177</f>
        <v>3.0000000000000027E-2</v>
      </c>
      <c r="R180" s="25">
        <f>R160*(Q180)*'SFR Relationships'!$D$21</f>
        <v>661943.64428536256</v>
      </c>
      <c r="S180" s="25">
        <f>S160*(Q180)*'SFR Relationships'!$D$19</f>
        <v>80789.632546973764</v>
      </c>
      <c r="T180" s="25">
        <f>T160*(Q180)*'SFR Relationships'!$D$20</f>
        <v>495843.73877965542</v>
      </c>
      <c r="U180" s="14">
        <f>U160*(Q180)*'SFR Relationships'!$D$20</f>
        <v>9431.6172458979072</v>
      </c>
      <c r="V180" s="11">
        <f t="shared" si="281"/>
        <v>1238577.0156119918</v>
      </c>
      <c r="W180" s="395">
        <f>'SFR Levers &amp; Variables '!V$21*$D$177</f>
        <v>0</v>
      </c>
      <c r="X180" s="25">
        <f>X160*(W180)*'SFR Relationships'!$D$21</f>
        <v>0</v>
      </c>
      <c r="Y180" s="25">
        <f>Y160*(W180)*'SFR Relationships'!$D$19</f>
        <v>0</v>
      </c>
      <c r="Z180" s="25">
        <f>Z160*(W180)*'SFR Relationships'!$D$20</f>
        <v>0</v>
      </c>
      <c r="AA180" s="14">
        <f>AA160*(W180)*'SFR Relationships'!$D$20</f>
        <v>0</v>
      </c>
      <c r="AB180" s="11">
        <f t="shared" si="282"/>
        <v>0</v>
      </c>
      <c r="AC180" s="395">
        <f>'SFR Levers &amp; Variables '!AB$21*$D$177</f>
        <v>0</v>
      </c>
      <c r="AD180" s="25">
        <f>AD160*(AC180)*'SFR Relationships'!$D$21</f>
        <v>0</v>
      </c>
      <c r="AE180" s="25">
        <f>AE160*(AC180)*'SFR Relationships'!$D$19</f>
        <v>0</v>
      </c>
      <c r="AF180" s="25">
        <f>AF160*(AC180)*'SFR Relationships'!$D$20</f>
        <v>0</v>
      </c>
      <c r="AG180" s="14">
        <f>AG160*(AC180)*'SFR Relationships'!$D$20</f>
        <v>0</v>
      </c>
      <c r="AH180" s="11">
        <f t="shared" si="283"/>
        <v>0</v>
      </c>
      <c r="AI180" s="395">
        <f>'SFR Levers &amp; Variables '!AH$21*$D$177</f>
        <v>0</v>
      </c>
      <c r="AJ180" s="25">
        <f>AJ160*(AI180)*'SFR Relationships'!$D$21</f>
        <v>0</v>
      </c>
      <c r="AK180" s="25">
        <f>AK160*(AI180)*'SFR Relationships'!$D$19</f>
        <v>0</v>
      </c>
      <c r="AL180" s="25">
        <f>AL160*(AI180)*'SFR Relationships'!$D$20</f>
        <v>0</v>
      </c>
      <c r="AM180" s="14">
        <f>AM160*(AI180)*'SFR Relationships'!$D$20</f>
        <v>0</v>
      </c>
      <c r="AN180" s="11">
        <f t="shared" si="284"/>
        <v>0</v>
      </c>
      <c r="AO180" s="395">
        <f>'SFR Levers &amp; Variables '!AN$21*$D$177</f>
        <v>0</v>
      </c>
      <c r="AP180" s="25">
        <f>AP160*(AO180)*'SFR Relationships'!$D$21</f>
        <v>0</v>
      </c>
      <c r="AQ180" s="25">
        <f>AQ160*(AO180)*'SFR Relationships'!$D$19</f>
        <v>0</v>
      </c>
      <c r="AR180" s="25">
        <f>AR160*(AO180)*'SFR Relationships'!$D$20</f>
        <v>0</v>
      </c>
      <c r="AS180" s="14">
        <f>AS160*(AO180)*'SFR Relationships'!$D$20</f>
        <v>0</v>
      </c>
      <c r="AT180" s="11">
        <f t="shared" si="285"/>
        <v>0</v>
      </c>
      <c r="AU180" s="395">
        <f>'SFR Levers &amp; Variables '!AT$21*$D$177</f>
        <v>0</v>
      </c>
      <c r="AV180" s="25">
        <f>AV160*(AU180)*'SFR Relationships'!$D$21</f>
        <v>0</v>
      </c>
      <c r="AW180" s="25">
        <f>AW160*(AU180)*'SFR Relationships'!$D$19</f>
        <v>0</v>
      </c>
      <c r="AX180" s="25">
        <f>AX160*(AU180)*'SFR Relationships'!$D$20</f>
        <v>0</v>
      </c>
      <c r="AY180" s="14">
        <f>AY160*(AU180)*'SFR Relationships'!$D$20</f>
        <v>0</v>
      </c>
      <c r="AZ180" s="11">
        <f t="shared" si="286"/>
        <v>0</v>
      </c>
      <c r="BA180" s="395">
        <f>'SFR Levers &amp; Variables '!AZ$21*$D$177</f>
        <v>0</v>
      </c>
      <c r="BB180" s="25">
        <f>BB160*(BA180)*'SFR Relationships'!$D$21</f>
        <v>0</v>
      </c>
      <c r="BC180" s="25">
        <f>BC160*(BA180)*'SFR Relationships'!$D$19</f>
        <v>0</v>
      </c>
      <c r="BD180" s="25">
        <f>BD160*(BA180)*'SFR Relationships'!$D$20</f>
        <v>0</v>
      </c>
      <c r="BE180" s="14">
        <f>BE160*(BA180)*'SFR Relationships'!$D$20</f>
        <v>0</v>
      </c>
      <c r="BF180" s="11">
        <f t="shared" si="287"/>
        <v>0</v>
      </c>
      <c r="BG180" s="395">
        <f>'SFR Levers &amp; Variables '!BF$21*$D$177</f>
        <v>0</v>
      </c>
      <c r="BH180" s="25">
        <f>BH160*(BG180)*'SFR Relationships'!$D$21</f>
        <v>0</v>
      </c>
      <c r="BI180" s="25">
        <f>BI160*(BG180)*'SFR Relationships'!$D$19</f>
        <v>0</v>
      </c>
      <c r="BJ180" s="25">
        <f>BJ160*(BG180)*'SFR Relationships'!$D$20</f>
        <v>0</v>
      </c>
      <c r="BK180" s="14">
        <f>BK160*(BG180)*'SFR Relationships'!$D$20</f>
        <v>0</v>
      </c>
      <c r="BL180" s="11">
        <f t="shared" si="288"/>
        <v>0</v>
      </c>
      <c r="BM180" s="395" t="e">
        <f>'SFR Levers &amp; Variables '!BL$21*$D$177</f>
        <v>#VALUE!</v>
      </c>
      <c r="BN180" s="25" t="e">
        <f>BN160*(BM180)*'SFR Relationships'!$D$21</f>
        <v>#VALUE!</v>
      </c>
      <c r="BO180" s="25" t="e">
        <f>BO160*(BM180)*'SFR Relationships'!$D$19</f>
        <v>#VALUE!</v>
      </c>
      <c r="BP180" s="25" t="e">
        <f>BP160*(BM180)*'SFR Relationships'!$D$20</f>
        <v>#VALUE!</v>
      </c>
      <c r="BQ180" s="14" t="e">
        <f>BQ160*(BM180)*'SFR Relationships'!$D$20</f>
        <v>#VALUE!</v>
      </c>
      <c r="BR180" s="11" t="e">
        <f t="shared" si="289"/>
        <v>#VALUE!</v>
      </c>
      <c r="BS180" s="395" t="e">
        <f>'SFR Levers &amp; Variables '!BR$21*$D$177</f>
        <v>#VALUE!</v>
      </c>
      <c r="BT180" s="25" t="e">
        <f>BT160*(BS180)*'SFR Relationships'!$D$21</f>
        <v>#VALUE!</v>
      </c>
      <c r="BU180" s="25" t="e">
        <f>BU160*(BS180)*'SFR Relationships'!$D$19</f>
        <v>#VALUE!</v>
      </c>
      <c r="BV180" s="25" t="e">
        <f>BV160*(BS180)*'SFR Relationships'!$D$20</f>
        <v>#VALUE!</v>
      </c>
      <c r="BW180" s="14" t="e">
        <f>BW160*(BS180)*'SFR Relationships'!$D$20</f>
        <v>#VALUE!</v>
      </c>
      <c r="BX180" s="11" t="e">
        <f t="shared" si="290"/>
        <v>#VALUE!</v>
      </c>
      <c r="BY180" s="395" t="e">
        <f>'SFR Levers &amp; Variables '!BX$21*$D$177</f>
        <v>#VALUE!</v>
      </c>
      <c r="BZ180" s="25" t="e">
        <f>BZ160*(BY180)*'SFR Relationships'!$D$21</f>
        <v>#VALUE!</v>
      </c>
      <c r="CA180" s="25" t="e">
        <f>CA160*(BY180)*'SFR Relationships'!$D$19</f>
        <v>#VALUE!</v>
      </c>
      <c r="CB180" s="25" t="e">
        <f>CB160*(BY180)*'SFR Relationships'!$D$20</f>
        <v>#VALUE!</v>
      </c>
      <c r="CC180" s="14" t="e">
        <f>CC160*(BY180)*'SFR Relationships'!$D$20</f>
        <v>#VALUE!</v>
      </c>
      <c r="CD180" s="11" t="e">
        <f t="shared" si="291"/>
        <v>#VALUE!</v>
      </c>
      <c r="CE180" s="395" t="e">
        <f>'SFR Levers &amp; Variables '!CD$21*$D$177</f>
        <v>#VALUE!</v>
      </c>
      <c r="CF180" s="25" t="e">
        <f>CF160*(CE180)*'SFR Relationships'!$D$21</f>
        <v>#VALUE!</v>
      </c>
      <c r="CG180" s="25" t="e">
        <f>CG160*(CE180)*'SFR Relationships'!$D$19</f>
        <v>#VALUE!</v>
      </c>
      <c r="CH180" s="25" t="e">
        <f>CH160*(CE180)*'SFR Relationships'!$D$20</f>
        <v>#VALUE!</v>
      </c>
      <c r="CI180" s="14" t="e">
        <f>CI160*(CE180)*'SFR Relationships'!$D$20</f>
        <v>#VALUE!</v>
      </c>
      <c r="CJ180" s="11" t="e">
        <f t="shared" si="292"/>
        <v>#VALUE!</v>
      </c>
      <c r="CK180" s="395" t="e">
        <f>'SFR Levers &amp; Variables '!CJ$21*$D$177</f>
        <v>#VALUE!</v>
      </c>
      <c r="CL180" s="25" t="e">
        <f>CL160*(CK180)*'SFR Relationships'!$D$21</f>
        <v>#VALUE!</v>
      </c>
      <c r="CM180" s="25" t="e">
        <f>CM160*(CK180)*'SFR Relationships'!$D$19</f>
        <v>#VALUE!</v>
      </c>
      <c r="CN180" s="25" t="e">
        <f>CN160*(CK180)*'SFR Relationships'!$D$20</f>
        <v>#VALUE!</v>
      </c>
      <c r="CO180" s="14" t="e">
        <f>CO160*(CK180)*'SFR Relationships'!$D$20</f>
        <v>#VALUE!</v>
      </c>
      <c r="CP180" s="11" t="e">
        <f t="shared" si="293"/>
        <v>#VALUE!</v>
      </c>
      <c r="CQ180" s="395" t="e">
        <f>'SFR Levers &amp; Variables '!CP$21*$D$177</f>
        <v>#VALUE!</v>
      </c>
      <c r="CR180" s="25" t="e">
        <f>CR160*(CQ180)*'SFR Relationships'!$D$21</f>
        <v>#VALUE!</v>
      </c>
      <c r="CS180" s="25" t="e">
        <f>CS160*(CQ180)*'SFR Relationships'!$D$19</f>
        <v>#VALUE!</v>
      </c>
      <c r="CT180" s="25" t="e">
        <f>CT160*(CQ180)*'SFR Relationships'!$D$20</f>
        <v>#VALUE!</v>
      </c>
      <c r="CU180" s="14" t="e">
        <f>CU160*(CQ180)*'SFR Relationships'!$D$20</f>
        <v>#VALUE!</v>
      </c>
      <c r="CV180" s="11" t="e">
        <f t="shared" si="294"/>
        <v>#VALUE!</v>
      </c>
      <c r="CW180" s="395" t="e">
        <f>'SFR Levers &amp; Variables '!CV$21*$D$177</f>
        <v>#VALUE!</v>
      </c>
      <c r="CX180" s="25" t="e">
        <f>CX160*(CW180)*'SFR Relationships'!$D$21</f>
        <v>#VALUE!</v>
      </c>
      <c r="CY180" s="25" t="e">
        <f>CY160*(CW180)*'SFR Relationships'!$D$19</f>
        <v>#VALUE!</v>
      </c>
      <c r="CZ180" s="25" t="e">
        <f>CZ160*(CW180)*'SFR Relationships'!$D$20</f>
        <v>#VALUE!</v>
      </c>
      <c r="DA180" s="14" t="e">
        <f>DA160*(CW180)*'SFR Relationships'!$D$20</f>
        <v>#VALUE!</v>
      </c>
      <c r="DB180" s="11" t="e">
        <f t="shared" si="295"/>
        <v>#VALUE!</v>
      </c>
      <c r="DC180" s="395" t="e">
        <f>'SFR Levers &amp; Variables '!DB$21*$D$177</f>
        <v>#VALUE!</v>
      </c>
      <c r="DD180" s="25" t="e">
        <f>DD160*(DC180)*'SFR Relationships'!$D$21</f>
        <v>#VALUE!</v>
      </c>
      <c r="DE180" s="25" t="e">
        <f>DE160*(DC180)*'SFR Relationships'!$D$19</f>
        <v>#VALUE!</v>
      </c>
      <c r="DF180" s="25" t="e">
        <f>DF160*(DC180)*'SFR Relationships'!$D$20</f>
        <v>#VALUE!</v>
      </c>
      <c r="DG180" s="14" t="e">
        <f>DG160*(DC180)*'SFR Relationships'!$D$20</f>
        <v>#VALUE!</v>
      </c>
      <c r="DH180" s="11" t="e">
        <f t="shared" si="296"/>
        <v>#VALUE!</v>
      </c>
      <c r="DI180" s="395" t="e">
        <f>'SFR Levers &amp; Variables '!DH$21*$D$177</f>
        <v>#VALUE!</v>
      </c>
      <c r="DJ180" s="25" t="e">
        <f>DJ160*(DI180)*'SFR Relationships'!$D$21</f>
        <v>#VALUE!</v>
      </c>
      <c r="DK180" s="25" t="e">
        <f>DK160*(DI180)*'SFR Relationships'!$D$19</f>
        <v>#VALUE!</v>
      </c>
      <c r="DL180" s="25" t="e">
        <f>DL160*(DI180)*'SFR Relationships'!$D$20</f>
        <v>#VALUE!</v>
      </c>
      <c r="DM180" s="14" t="e">
        <f>DM160*(DI180)*'SFR Relationships'!$D$20</f>
        <v>#VALUE!</v>
      </c>
      <c r="DN180" s="11" t="e">
        <f t="shared" si="297"/>
        <v>#VALUE!</v>
      </c>
      <c r="DO180" s="395" t="e">
        <f>'SFR Levers &amp; Variables '!DN$21*$D$177</f>
        <v>#VALUE!</v>
      </c>
      <c r="DP180" s="25" t="e">
        <f>DP160*(DO180)*'SFR Relationships'!$D$21</f>
        <v>#VALUE!</v>
      </c>
      <c r="DQ180" s="25" t="e">
        <f>DQ160*(DO180)*'SFR Relationships'!$D$19</f>
        <v>#VALUE!</v>
      </c>
      <c r="DR180" s="25" t="e">
        <f>DR160*(DO180)*'SFR Relationships'!$D$20</f>
        <v>#VALUE!</v>
      </c>
      <c r="DS180" s="14" t="e">
        <f>DS160*(DO180)*'SFR Relationships'!$D$20</f>
        <v>#VALUE!</v>
      </c>
      <c r="DT180" s="11" t="e">
        <f t="shared" si="298"/>
        <v>#VALUE!</v>
      </c>
    </row>
    <row r="181" spans="1:124" x14ac:dyDescent="0.2">
      <c r="A181" s="6"/>
      <c r="B181" s="6">
        <v>24</v>
      </c>
      <c r="C181" s="6" t="s">
        <v>209</v>
      </c>
      <c r="D181" s="37">
        <v>1</v>
      </c>
      <c r="E181" s="395">
        <f>'SFR Levers &amp; Variables '!D$21*$D$177</f>
        <v>0.91762499999999947</v>
      </c>
      <c r="F181" s="25">
        <f>F161*(E181)*'SFR Relationships'!$D$21</f>
        <v>12537456.03066658</v>
      </c>
      <c r="G181" s="25">
        <f>G161*(E181)*'SFR Relationships'!$D$19</f>
        <v>11418278.721228946</v>
      </c>
      <c r="H181" s="25">
        <f>H161*(E181)*'SFR Relationships'!$D$20</f>
        <v>37939580.910899438</v>
      </c>
      <c r="I181" s="14">
        <f>I161*(E181)*'SFR Relationships'!$D$20</f>
        <v>703889.17270589923</v>
      </c>
      <c r="J181" s="11">
        <f t="shared" si="279"/>
        <v>61895315.662794963</v>
      </c>
      <c r="K181" s="395">
        <f>'SFR Levers &amp; Variables '!J$21*$D$177</f>
        <v>0.17175000000000007</v>
      </c>
      <c r="L181" s="25">
        <f>L161*(K181)*'SFR Relationships'!$D$21</f>
        <v>2346610.0784819368</v>
      </c>
      <c r="M181" s="25">
        <f>M161*(K181)*'SFR Relationships'!$D$19</f>
        <v>2137135.9437363558</v>
      </c>
      <c r="N181" s="25">
        <f>N161*(K181)*'SFR Relationships'!$D$20</f>
        <v>7101073.9914965108</v>
      </c>
      <c r="O181" s="14">
        <f>O161*(K181)*'SFR Relationships'!$D$20</f>
        <v>131745.50106224036</v>
      </c>
      <c r="P181" s="11">
        <f t="shared" si="280"/>
        <v>11584820.013714803</v>
      </c>
      <c r="Q181" s="395">
        <f>'SFR Levers &amp; Variables '!P$21*$D$177</f>
        <v>3.0000000000000027E-2</v>
      </c>
      <c r="R181" s="25">
        <f>R161*(Q181)*'SFR Relationships'!$D$21</f>
        <v>409888.22331562237</v>
      </c>
      <c r="S181" s="25">
        <f>S161*(Q181)*'SFR Relationships'!$D$19</f>
        <v>373298.85480111034</v>
      </c>
      <c r="T181" s="25">
        <f>T161*(Q181)*'SFR Relationships'!$D$20</f>
        <v>1240362.269257033</v>
      </c>
      <c r="U181" s="14">
        <f>U161*(Q181)*'SFR Relationships'!$D$20</f>
        <v>23012.314596024527</v>
      </c>
      <c r="V181" s="11">
        <f t="shared" si="281"/>
        <v>2023549.3473737657</v>
      </c>
      <c r="W181" s="395">
        <f>'SFR Levers &amp; Variables '!V$21*$D$177</f>
        <v>0</v>
      </c>
      <c r="X181" s="25">
        <f>X161*(W181)*'SFR Relationships'!$D$21</f>
        <v>0</v>
      </c>
      <c r="Y181" s="25">
        <f>Y161*(W181)*'SFR Relationships'!$D$19</f>
        <v>0</v>
      </c>
      <c r="Z181" s="25">
        <f>Z161*(W181)*'SFR Relationships'!$D$20</f>
        <v>0</v>
      </c>
      <c r="AA181" s="14">
        <f>AA161*(W181)*'SFR Relationships'!$D$20</f>
        <v>0</v>
      </c>
      <c r="AB181" s="11">
        <f t="shared" si="282"/>
        <v>0</v>
      </c>
      <c r="AC181" s="395">
        <f>'SFR Levers &amp; Variables '!AB$21*$D$177</f>
        <v>0</v>
      </c>
      <c r="AD181" s="25">
        <f>AD161*(AC181)*'SFR Relationships'!$D$21</f>
        <v>0</v>
      </c>
      <c r="AE181" s="25">
        <f>AE161*(AC181)*'SFR Relationships'!$D$19</f>
        <v>0</v>
      </c>
      <c r="AF181" s="25">
        <f>AF161*(AC181)*'SFR Relationships'!$D$20</f>
        <v>0</v>
      </c>
      <c r="AG181" s="14">
        <f>AG161*(AC181)*'SFR Relationships'!$D$20</f>
        <v>0</v>
      </c>
      <c r="AH181" s="11">
        <f t="shared" si="283"/>
        <v>0</v>
      </c>
      <c r="AI181" s="395">
        <f>'SFR Levers &amp; Variables '!AH$21*$D$177</f>
        <v>0</v>
      </c>
      <c r="AJ181" s="25">
        <f>AJ161*(AI181)*'SFR Relationships'!$D$21</f>
        <v>0</v>
      </c>
      <c r="AK181" s="25">
        <f>AK161*(AI181)*'SFR Relationships'!$D$19</f>
        <v>0</v>
      </c>
      <c r="AL181" s="25">
        <f>AL161*(AI181)*'SFR Relationships'!$D$20</f>
        <v>0</v>
      </c>
      <c r="AM181" s="14">
        <f>AM161*(AI181)*'SFR Relationships'!$D$20</f>
        <v>0</v>
      </c>
      <c r="AN181" s="11">
        <f t="shared" si="284"/>
        <v>0</v>
      </c>
      <c r="AO181" s="395">
        <f>'SFR Levers &amp; Variables '!AN$21*$D$177</f>
        <v>0</v>
      </c>
      <c r="AP181" s="25">
        <f>AP161*(AO181)*'SFR Relationships'!$D$21</f>
        <v>0</v>
      </c>
      <c r="AQ181" s="25">
        <f>AQ161*(AO181)*'SFR Relationships'!$D$19</f>
        <v>0</v>
      </c>
      <c r="AR181" s="25">
        <f>AR161*(AO181)*'SFR Relationships'!$D$20</f>
        <v>0</v>
      </c>
      <c r="AS181" s="14">
        <f>AS161*(AO181)*'SFR Relationships'!$D$20</f>
        <v>0</v>
      </c>
      <c r="AT181" s="11">
        <f t="shared" si="285"/>
        <v>0</v>
      </c>
      <c r="AU181" s="395">
        <f>'SFR Levers &amp; Variables '!AT$21*$D$177</f>
        <v>0</v>
      </c>
      <c r="AV181" s="25">
        <f>AV161*(AU181)*'SFR Relationships'!$D$21</f>
        <v>0</v>
      </c>
      <c r="AW181" s="25">
        <f>AW161*(AU181)*'SFR Relationships'!$D$19</f>
        <v>0</v>
      </c>
      <c r="AX181" s="25">
        <f>AX161*(AU181)*'SFR Relationships'!$D$20</f>
        <v>0</v>
      </c>
      <c r="AY181" s="14">
        <f>AY161*(AU181)*'SFR Relationships'!$D$20</f>
        <v>0</v>
      </c>
      <c r="AZ181" s="11">
        <f t="shared" si="286"/>
        <v>0</v>
      </c>
      <c r="BA181" s="395">
        <f>'SFR Levers &amp; Variables '!AZ$21*$D$177</f>
        <v>0</v>
      </c>
      <c r="BB181" s="25">
        <f>BB161*(BA181)*'SFR Relationships'!$D$21</f>
        <v>0</v>
      </c>
      <c r="BC181" s="25">
        <f>BC161*(BA181)*'SFR Relationships'!$D$19</f>
        <v>0</v>
      </c>
      <c r="BD181" s="25">
        <f>BD161*(BA181)*'SFR Relationships'!$D$20</f>
        <v>0</v>
      </c>
      <c r="BE181" s="14">
        <f>BE161*(BA181)*'SFR Relationships'!$D$20</f>
        <v>0</v>
      </c>
      <c r="BF181" s="11">
        <f t="shared" si="287"/>
        <v>0</v>
      </c>
      <c r="BG181" s="395">
        <f>'SFR Levers &amp; Variables '!BF$21*$D$177</f>
        <v>0</v>
      </c>
      <c r="BH181" s="25">
        <f>BH161*(BG181)*'SFR Relationships'!$D$21</f>
        <v>0</v>
      </c>
      <c r="BI181" s="25">
        <f>BI161*(BG181)*'SFR Relationships'!$D$19</f>
        <v>0</v>
      </c>
      <c r="BJ181" s="25">
        <f>BJ161*(BG181)*'SFR Relationships'!$D$20</f>
        <v>0</v>
      </c>
      <c r="BK181" s="14">
        <f>BK161*(BG181)*'SFR Relationships'!$D$20</f>
        <v>0</v>
      </c>
      <c r="BL181" s="11">
        <f t="shared" si="288"/>
        <v>0</v>
      </c>
      <c r="BM181" s="395" t="e">
        <f>'SFR Levers &amp; Variables '!BL$21*$D$177</f>
        <v>#VALUE!</v>
      </c>
      <c r="BN181" s="25" t="e">
        <f>BN161*(BM181)*'SFR Relationships'!$D$21</f>
        <v>#VALUE!</v>
      </c>
      <c r="BO181" s="25" t="e">
        <f>BO161*(BM181)*'SFR Relationships'!$D$19</f>
        <v>#VALUE!</v>
      </c>
      <c r="BP181" s="25" t="e">
        <f>BP161*(BM181)*'SFR Relationships'!$D$20</f>
        <v>#VALUE!</v>
      </c>
      <c r="BQ181" s="14" t="e">
        <f>BQ161*(BM181)*'SFR Relationships'!$D$20</f>
        <v>#VALUE!</v>
      </c>
      <c r="BR181" s="11" t="e">
        <f t="shared" si="289"/>
        <v>#VALUE!</v>
      </c>
      <c r="BS181" s="395" t="e">
        <f>'SFR Levers &amp; Variables '!BR$21*$D$177</f>
        <v>#VALUE!</v>
      </c>
      <c r="BT181" s="25" t="e">
        <f>BT161*(BS181)*'SFR Relationships'!$D$21</f>
        <v>#VALUE!</v>
      </c>
      <c r="BU181" s="25" t="e">
        <f>BU161*(BS181)*'SFR Relationships'!$D$19</f>
        <v>#VALUE!</v>
      </c>
      <c r="BV181" s="25" t="e">
        <f>BV161*(BS181)*'SFR Relationships'!$D$20</f>
        <v>#VALUE!</v>
      </c>
      <c r="BW181" s="14" t="e">
        <f>BW161*(BS181)*'SFR Relationships'!$D$20</f>
        <v>#VALUE!</v>
      </c>
      <c r="BX181" s="11" t="e">
        <f t="shared" si="290"/>
        <v>#VALUE!</v>
      </c>
      <c r="BY181" s="395" t="e">
        <f>'SFR Levers &amp; Variables '!BX$21*$D$177</f>
        <v>#VALUE!</v>
      </c>
      <c r="BZ181" s="25" t="e">
        <f>BZ161*(BY181)*'SFR Relationships'!$D$21</f>
        <v>#VALUE!</v>
      </c>
      <c r="CA181" s="25" t="e">
        <f>CA161*(BY181)*'SFR Relationships'!$D$19</f>
        <v>#VALUE!</v>
      </c>
      <c r="CB181" s="25" t="e">
        <f>CB161*(BY181)*'SFR Relationships'!$D$20</f>
        <v>#VALUE!</v>
      </c>
      <c r="CC181" s="14" t="e">
        <f>CC161*(BY181)*'SFR Relationships'!$D$20</f>
        <v>#VALUE!</v>
      </c>
      <c r="CD181" s="11" t="e">
        <f t="shared" si="291"/>
        <v>#VALUE!</v>
      </c>
      <c r="CE181" s="395" t="e">
        <f>'SFR Levers &amp; Variables '!CD$21*$D$177</f>
        <v>#VALUE!</v>
      </c>
      <c r="CF181" s="25" t="e">
        <f>CF161*(CE181)*'SFR Relationships'!$D$21</f>
        <v>#VALUE!</v>
      </c>
      <c r="CG181" s="25" t="e">
        <f>CG161*(CE181)*'SFR Relationships'!$D$19</f>
        <v>#VALUE!</v>
      </c>
      <c r="CH181" s="25" t="e">
        <f>CH161*(CE181)*'SFR Relationships'!$D$20</f>
        <v>#VALUE!</v>
      </c>
      <c r="CI181" s="14" t="e">
        <f>CI161*(CE181)*'SFR Relationships'!$D$20</f>
        <v>#VALUE!</v>
      </c>
      <c r="CJ181" s="11" t="e">
        <f t="shared" si="292"/>
        <v>#VALUE!</v>
      </c>
      <c r="CK181" s="395" t="e">
        <f>'SFR Levers &amp; Variables '!CJ$21*$D$177</f>
        <v>#VALUE!</v>
      </c>
      <c r="CL181" s="25" t="e">
        <f>CL161*(CK181)*'SFR Relationships'!$D$21</f>
        <v>#VALUE!</v>
      </c>
      <c r="CM181" s="25" t="e">
        <f>CM161*(CK181)*'SFR Relationships'!$D$19</f>
        <v>#VALUE!</v>
      </c>
      <c r="CN181" s="25" t="e">
        <f>CN161*(CK181)*'SFR Relationships'!$D$20</f>
        <v>#VALUE!</v>
      </c>
      <c r="CO181" s="14" t="e">
        <f>CO161*(CK181)*'SFR Relationships'!$D$20</f>
        <v>#VALUE!</v>
      </c>
      <c r="CP181" s="11" t="e">
        <f t="shared" si="293"/>
        <v>#VALUE!</v>
      </c>
      <c r="CQ181" s="395" t="e">
        <f>'SFR Levers &amp; Variables '!CP$21*$D$177</f>
        <v>#VALUE!</v>
      </c>
      <c r="CR181" s="25" t="e">
        <f>CR161*(CQ181)*'SFR Relationships'!$D$21</f>
        <v>#VALUE!</v>
      </c>
      <c r="CS181" s="25" t="e">
        <f>CS161*(CQ181)*'SFR Relationships'!$D$19</f>
        <v>#VALUE!</v>
      </c>
      <c r="CT181" s="25" t="e">
        <f>CT161*(CQ181)*'SFR Relationships'!$D$20</f>
        <v>#VALUE!</v>
      </c>
      <c r="CU181" s="14" t="e">
        <f>CU161*(CQ181)*'SFR Relationships'!$D$20</f>
        <v>#VALUE!</v>
      </c>
      <c r="CV181" s="11" t="e">
        <f t="shared" si="294"/>
        <v>#VALUE!</v>
      </c>
      <c r="CW181" s="395" t="e">
        <f>'SFR Levers &amp; Variables '!CV$21*$D$177</f>
        <v>#VALUE!</v>
      </c>
      <c r="CX181" s="25" t="e">
        <f>CX161*(CW181)*'SFR Relationships'!$D$21</f>
        <v>#VALUE!</v>
      </c>
      <c r="CY181" s="25" t="e">
        <f>CY161*(CW181)*'SFR Relationships'!$D$19</f>
        <v>#VALUE!</v>
      </c>
      <c r="CZ181" s="25" t="e">
        <f>CZ161*(CW181)*'SFR Relationships'!$D$20</f>
        <v>#VALUE!</v>
      </c>
      <c r="DA181" s="14" t="e">
        <f>DA161*(CW181)*'SFR Relationships'!$D$20</f>
        <v>#VALUE!</v>
      </c>
      <c r="DB181" s="11" t="e">
        <f t="shared" si="295"/>
        <v>#VALUE!</v>
      </c>
      <c r="DC181" s="395" t="e">
        <f>'SFR Levers &amp; Variables '!DB$21*$D$177</f>
        <v>#VALUE!</v>
      </c>
      <c r="DD181" s="25" t="e">
        <f>DD161*(DC181)*'SFR Relationships'!$D$21</f>
        <v>#VALUE!</v>
      </c>
      <c r="DE181" s="25" t="e">
        <f>DE161*(DC181)*'SFR Relationships'!$D$19</f>
        <v>#VALUE!</v>
      </c>
      <c r="DF181" s="25" t="e">
        <f>DF161*(DC181)*'SFR Relationships'!$D$20</f>
        <v>#VALUE!</v>
      </c>
      <c r="DG181" s="14" t="e">
        <f>DG161*(DC181)*'SFR Relationships'!$D$20</f>
        <v>#VALUE!</v>
      </c>
      <c r="DH181" s="11" t="e">
        <f t="shared" si="296"/>
        <v>#VALUE!</v>
      </c>
      <c r="DI181" s="395" t="e">
        <f>'SFR Levers &amp; Variables '!DH$21*$D$177</f>
        <v>#VALUE!</v>
      </c>
      <c r="DJ181" s="25" t="e">
        <f>DJ161*(DI181)*'SFR Relationships'!$D$21</f>
        <v>#VALUE!</v>
      </c>
      <c r="DK181" s="25" t="e">
        <f>DK161*(DI181)*'SFR Relationships'!$D$19</f>
        <v>#VALUE!</v>
      </c>
      <c r="DL181" s="25" t="e">
        <f>DL161*(DI181)*'SFR Relationships'!$D$20</f>
        <v>#VALUE!</v>
      </c>
      <c r="DM181" s="14" t="e">
        <f>DM161*(DI181)*'SFR Relationships'!$D$20</f>
        <v>#VALUE!</v>
      </c>
      <c r="DN181" s="11" t="e">
        <f t="shared" si="297"/>
        <v>#VALUE!</v>
      </c>
      <c r="DO181" s="395" t="e">
        <f>'SFR Levers &amp; Variables '!DN$21*$D$177</f>
        <v>#VALUE!</v>
      </c>
      <c r="DP181" s="25" t="e">
        <f>DP161*(DO181)*'SFR Relationships'!$D$21</f>
        <v>#VALUE!</v>
      </c>
      <c r="DQ181" s="25" t="e">
        <f>DQ161*(DO181)*'SFR Relationships'!$D$19</f>
        <v>#VALUE!</v>
      </c>
      <c r="DR181" s="25" t="e">
        <f>DR161*(DO181)*'SFR Relationships'!$D$20</f>
        <v>#VALUE!</v>
      </c>
      <c r="DS181" s="14" t="e">
        <f>DS161*(DO181)*'SFR Relationships'!$D$20</f>
        <v>#VALUE!</v>
      </c>
      <c r="DT181" s="11" t="e">
        <f t="shared" si="298"/>
        <v>#VALUE!</v>
      </c>
    </row>
    <row r="182" spans="1:124" x14ac:dyDescent="0.2">
      <c r="A182" s="6"/>
      <c r="B182" s="6">
        <v>25</v>
      </c>
      <c r="C182" s="6" t="s">
        <v>210</v>
      </c>
      <c r="D182" s="38"/>
      <c r="E182" s="386"/>
      <c r="F182" s="25">
        <f>F162*(E182)*'SFR Relationships'!$D$21</f>
        <v>0</v>
      </c>
      <c r="G182" s="25">
        <f>G162*(E182)*'SFR Relationships'!$D$19</f>
        <v>0</v>
      </c>
      <c r="H182" s="25">
        <f>H162*(E182)*'SFR Relationships'!$D$20</f>
        <v>0</v>
      </c>
      <c r="I182" s="14">
        <f>I162*(E182)*'SFR Relationships'!$D$20</f>
        <v>0</v>
      </c>
      <c r="J182" s="11">
        <f t="shared" si="279"/>
        <v>0</v>
      </c>
      <c r="K182" s="386"/>
      <c r="L182" s="25">
        <f>L162*(K182)*'SFR Relationships'!$D$21</f>
        <v>0</v>
      </c>
      <c r="M182" s="25">
        <f>M162*(K182)*'SFR Relationships'!$D$19</f>
        <v>0</v>
      </c>
      <c r="N182" s="25">
        <f>N162*(K182)*'SFR Relationships'!$D$20</f>
        <v>0</v>
      </c>
      <c r="O182" s="14">
        <f>O162*(K182)*'SFR Relationships'!$D$20</f>
        <v>0</v>
      </c>
      <c r="P182" s="11">
        <f t="shared" si="280"/>
        <v>0</v>
      </c>
      <c r="Q182" s="386"/>
      <c r="R182" s="25">
        <f>R162*(Q182)*'SFR Relationships'!$D$21</f>
        <v>0</v>
      </c>
      <c r="S182" s="25">
        <f>S162*(Q182)*'SFR Relationships'!$D$19</f>
        <v>0</v>
      </c>
      <c r="T182" s="25">
        <f>T162*(Q182)*'SFR Relationships'!$D$20</f>
        <v>0</v>
      </c>
      <c r="U182" s="14">
        <f>U162*(Q182)*'SFR Relationships'!$D$20</f>
        <v>0</v>
      </c>
      <c r="V182" s="11">
        <f t="shared" si="281"/>
        <v>0</v>
      </c>
      <c r="W182" s="386"/>
      <c r="X182" s="25">
        <f>X162*(W182)*'SFR Relationships'!$D$21</f>
        <v>0</v>
      </c>
      <c r="Y182" s="25">
        <f>Y162*(W182)*'SFR Relationships'!$D$19</f>
        <v>0</v>
      </c>
      <c r="Z182" s="25">
        <f>Z162*(W182)*'SFR Relationships'!$D$20</f>
        <v>0</v>
      </c>
      <c r="AA182" s="14">
        <f>AA162*(W182)*'SFR Relationships'!$D$20</f>
        <v>0</v>
      </c>
      <c r="AB182" s="11">
        <f t="shared" si="282"/>
        <v>0</v>
      </c>
      <c r="AC182" s="386"/>
      <c r="AD182" s="25">
        <f>AD162*(AC182)*'SFR Relationships'!$D$21</f>
        <v>0</v>
      </c>
      <c r="AE182" s="25">
        <f>AE162*(AC182)*'SFR Relationships'!$D$19</f>
        <v>0</v>
      </c>
      <c r="AF182" s="25">
        <f>AF162*(AC182)*'SFR Relationships'!$D$20</f>
        <v>0</v>
      </c>
      <c r="AG182" s="14">
        <f>AG162*(AC182)*'SFR Relationships'!$D$20</f>
        <v>0</v>
      </c>
      <c r="AH182" s="11">
        <f t="shared" si="283"/>
        <v>0</v>
      </c>
      <c r="AI182" s="386"/>
      <c r="AJ182" s="25">
        <f>AJ162*(AI182)*'SFR Relationships'!$D$21</f>
        <v>0</v>
      </c>
      <c r="AK182" s="25">
        <f>AK162*(AI182)*'SFR Relationships'!$D$19</f>
        <v>0</v>
      </c>
      <c r="AL182" s="25">
        <f>AL162*(AI182)*'SFR Relationships'!$D$20</f>
        <v>0</v>
      </c>
      <c r="AM182" s="14">
        <f>AM162*(AI182)*'SFR Relationships'!$D$20</f>
        <v>0</v>
      </c>
      <c r="AN182" s="11">
        <f t="shared" si="284"/>
        <v>0</v>
      </c>
      <c r="AO182" s="386"/>
      <c r="AP182" s="25">
        <f>AP162*(AO182)*'SFR Relationships'!$D$21</f>
        <v>0</v>
      </c>
      <c r="AQ182" s="25">
        <f>AQ162*(AO182)*'SFR Relationships'!$D$19</f>
        <v>0</v>
      </c>
      <c r="AR182" s="25">
        <f>AR162*(AO182)*'SFR Relationships'!$D$20</f>
        <v>0</v>
      </c>
      <c r="AS182" s="14">
        <f>AS162*(AO182)*'SFR Relationships'!$D$20</f>
        <v>0</v>
      </c>
      <c r="AT182" s="11">
        <f t="shared" si="285"/>
        <v>0</v>
      </c>
      <c r="AU182" s="386"/>
      <c r="AV182" s="25">
        <f>AV162*(AU182)*'SFR Relationships'!$D$21</f>
        <v>0</v>
      </c>
      <c r="AW182" s="25">
        <f>AW162*(AU182)*'SFR Relationships'!$D$19</f>
        <v>0</v>
      </c>
      <c r="AX182" s="25">
        <f>AX162*(AU182)*'SFR Relationships'!$D$20</f>
        <v>0</v>
      </c>
      <c r="AY182" s="14">
        <f>AY162*(AU182)*'SFR Relationships'!$D$20</f>
        <v>0</v>
      </c>
      <c r="AZ182" s="11">
        <f t="shared" si="286"/>
        <v>0</v>
      </c>
      <c r="BA182" s="386"/>
      <c r="BB182" s="25">
        <f>BB162*(BA182)*'SFR Relationships'!$D$21</f>
        <v>0</v>
      </c>
      <c r="BC182" s="25">
        <f>BC162*(BA182)*'SFR Relationships'!$D$19</f>
        <v>0</v>
      </c>
      <c r="BD182" s="25">
        <f>BD162*(BA182)*'SFR Relationships'!$D$20</f>
        <v>0</v>
      </c>
      <c r="BE182" s="14">
        <f>BE162*(BA182)*'SFR Relationships'!$D$20</f>
        <v>0</v>
      </c>
      <c r="BF182" s="11">
        <f t="shared" si="287"/>
        <v>0</v>
      </c>
      <c r="BG182" s="386"/>
      <c r="BH182" s="25">
        <f>BH162*(BG182)*'SFR Relationships'!$D$21</f>
        <v>0</v>
      </c>
      <c r="BI182" s="25">
        <f>BI162*(BG182)*'SFR Relationships'!$D$19</f>
        <v>0</v>
      </c>
      <c r="BJ182" s="25">
        <f>BJ162*(BG182)*'SFR Relationships'!$D$20</f>
        <v>0</v>
      </c>
      <c r="BK182" s="14">
        <f>BK162*(BG182)*'SFR Relationships'!$D$20</f>
        <v>0</v>
      </c>
      <c r="BL182" s="11">
        <f t="shared" si="288"/>
        <v>0</v>
      </c>
      <c r="BM182" s="386"/>
      <c r="BN182" s="25">
        <f>BN162*(BM182)*'SFR Relationships'!$D$21</f>
        <v>0</v>
      </c>
      <c r="BO182" s="25">
        <f>BO162*(BM182)*'SFR Relationships'!$D$19</f>
        <v>0</v>
      </c>
      <c r="BP182" s="25">
        <f>BP162*(BM182)*'SFR Relationships'!$D$20</f>
        <v>0</v>
      </c>
      <c r="BQ182" s="14">
        <f>BQ162*(BM182)*'SFR Relationships'!$D$20</f>
        <v>0</v>
      </c>
      <c r="BR182" s="11">
        <f t="shared" si="289"/>
        <v>0</v>
      </c>
      <c r="BS182" s="386"/>
      <c r="BT182" s="25">
        <f>BT162*(BS182)*'SFR Relationships'!$D$21</f>
        <v>0</v>
      </c>
      <c r="BU182" s="25">
        <f>BU162*(BS182)*'SFR Relationships'!$D$19</f>
        <v>0</v>
      </c>
      <c r="BV182" s="25">
        <f>BV162*(BS182)*'SFR Relationships'!$D$20</f>
        <v>0</v>
      </c>
      <c r="BW182" s="14">
        <f>BW162*(BS182)*'SFR Relationships'!$D$20</f>
        <v>0</v>
      </c>
      <c r="BX182" s="11">
        <f t="shared" si="290"/>
        <v>0</v>
      </c>
      <c r="BY182" s="386"/>
      <c r="BZ182" s="25">
        <f>BZ162*(BY182)*'SFR Relationships'!$D$21</f>
        <v>0</v>
      </c>
      <c r="CA182" s="25">
        <f>CA162*(BY182)*'SFR Relationships'!$D$19</f>
        <v>0</v>
      </c>
      <c r="CB182" s="25">
        <f>CB162*(BY182)*'SFR Relationships'!$D$20</f>
        <v>0</v>
      </c>
      <c r="CC182" s="14">
        <f>CC162*(BY182)*'SFR Relationships'!$D$20</f>
        <v>0</v>
      </c>
      <c r="CD182" s="11">
        <f t="shared" si="291"/>
        <v>0</v>
      </c>
      <c r="CE182" s="386"/>
      <c r="CF182" s="25">
        <f>CF162*(CE182)*'SFR Relationships'!$D$21</f>
        <v>0</v>
      </c>
      <c r="CG182" s="25">
        <f>CG162*(CE182)*'SFR Relationships'!$D$19</f>
        <v>0</v>
      </c>
      <c r="CH182" s="25">
        <f>CH162*(CE182)*'SFR Relationships'!$D$20</f>
        <v>0</v>
      </c>
      <c r="CI182" s="14">
        <f>CI162*(CE182)*'SFR Relationships'!$D$20</f>
        <v>0</v>
      </c>
      <c r="CJ182" s="11">
        <f t="shared" si="292"/>
        <v>0</v>
      </c>
      <c r="CK182" s="386"/>
      <c r="CL182" s="25">
        <f>CL162*(CK182)*'SFR Relationships'!$D$21</f>
        <v>0</v>
      </c>
      <c r="CM182" s="25">
        <f>CM162*(CK182)*'SFR Relationships'!$D$19</f>
        <v>0</v>
      </c>
      <c r="CN182" s="25">
        <f>CN162*(CK182)*'SFR Relationships'!$D$20</f>
        <v>0</v>
      </c>
      <c r="CO182" s="14">
        <f>CO162*(CK182)*'SFR Relationships'!$D$20</f>
        <v>0</v>
      </c>
      <c r="CP182" s="11">
        <f t="shared" si="293"/>
        <v>0</v>
      </c>
      <c r="CQ182" s="386"/>
      <c r="CR182" s="25">
        <f>CR162*(CQ182)*'SFR Relationships'!$D$21</f>
        <v>0</v>
      </c>
      <c r="CS182" s="25">
        <f>CS162*(CQ182)*'SFR Relationships'!$D$19</f>
        <v>0</v>
      </c>
      <c r="CT182" s="25">
        <f>CT162*(CQ182)*'SFR Relationships'!$D$20</f>
        <v>0</v>
      </c>
      <c r="CU182" s="14">
        <f>CU162*(CQ182)*'SFR Relationships'!$D$20</f>
        <v>0</v>
      </c>
      <c r="CV182" s="11">
        <f t="shared" si="294"/>
        <v>0</v>
      </c>
      <c r="CW182" s="386"/>
      <c r="CX182" s="25">
        <f>CX162*(CW182)*'SFR Relationships'!$D$21</f>
        <v>0</v>
      </c>
      <c r="CY182" s="25">
        <f>CY162*(CW182)*'SFR Relationships'!$D$19</f>
        <v>0</v>
      </c>
      <c r="CZ182" s="25">
        <f>CZ162*(CW182)*'SFR Relationships'!$D$20</f>
        <v>0</v>
      </c>
      <c r="DA182" s="14">
        <f>DA162*(CW182)*'SFR Relationships'!$D$20</f>
        <v>0</v>
      </c>
      <c r="DB182" s="11">
        <f t="shared" si="295"/>
        <v>0</v>
      </c>
      <c r="DC182" s="386"/>
      <c r="DD182" s="25">
        <f>DD162*(DC182)*'SFR Relationships'!$D$21</f>
        <v>0</v>
      </c>
      <c r="DE182" s="25">
        <f>DE162*(DC182)*'SFR Relationships'!$D$19</f>
        <v>0</v>
      </c>
      <c r="DF182" s="25">
        <f>DF162*(DC182)*'SFR Relationships'!$D$20</f>
        <v>0</v>
      </c>
      <c r="DG182" s="14">
        <f>DG162*(DC182)*'SFR Relationships'!$D$20</f>
        <v>0</v>
      </c>
      <c r="DH182" s="11">
        <f t="shared" si="296"/>
        <v>0</v>
      </c>
      <c r="DI182" s="386"/>
      <c r="DJ182" s="25">
        <f>DJ162*(DI182)*'SFR Relationships'!$D$21</f>
        <v>0</v>
      </c>
      <c r="DK182" s="25">
        <f>DK162*(DI182)*'SFR Relationships'!$D$19</f>
        <v>0</v>
      </c>
      <c r="DL182" s="25">
        <f>DL162*(DI182)*'SFR Relationships'!$D$20</f>
        <v>0</v>
      </c>
      <c r="DM182" s="14">
        <f>DM162*(DI182)*'SFR Relationships'!$D$20</f>
        <v>0</v>
      </c>
      <c r="DN182" s="11">
        <f t="shared" si="297"/>
        <v>0</v>
      </c>
      <c r="DO182" s="386"/>
      <c r="DP182" s="25">
        <f>DP162*(DO182)*'SFR Relationships'!$D$21</f>
        <v>0</v>
      </c>
      <c r="DQ182" s="25">
        <f>DQ162*(DO182)*'SFR Relationships'!$D$19</f>
        <v>0</v>
      </c>
      <c r="DR182" s="25">
        <f>DR162*(DO182)*'SFR Relationships'!$D$20</f>
        <v>0</v>
      </c>
      <c r="DS182" s="14">
        <f>DS162*(DO182)*'SFR Relationships'!$D$20</f>
        <v>0</v>
      </c>
      <c r="DT182" s="11">
        <f t="shared" si="298"/>
        <v>0</v>
      </c>
    </row>
    <row r="183" spans="1:124" x14ac:dyDescent="0.2">
      <c r="A183" s="6"/>
      <c r="B183" s="6">
        <v>26</v>
      </c>
      <c r="C183" s="6" t="s">
        <v>211</v>
      </c>
      <c r="D183" s="35">
        <v>1</v>
      </c>
      <c r="E183" s="395">
        <f>'SFR Levers &amp; Variables '!D$21*$D$177</f>
        <v>0.91762499999999947</v>
      </c>
      <c r="F183" s="25">
        <f>F163*(E183)*'SFR Relationships'!$D$21</f>
        <v>7682758.6552497987</v>
      </c>
      <c r="G183" s="25">
        <f>G163*(E183)*'SFR Relationships'!$D$19</f>
        <v>1993691.7971388011</v>
      </c>
      <c r="H183" s="25">
        <f>H163*(E183)*'SFR Relationships'!$D$20</f>
        <v>13865508.666490892</v>
      </c>
      <c r="I183" s="14">
        <f>I163*(E183)*'SFR Relationships'!$D$20</f>
        <v>255838.66879578112</v>
      </c>
      <c r="J183" s="11">
        <f t="shared" si="279"/>
        <v>23541959.11887949</v>
      </c>
      <c r="K183" s="395">
        <f>'SFR Levers &amp; Variables '!J$21*$D$177</f>
        <v>0.17175000000000007</v>
      </c>
      <c r="L183" s="25">
        <f>L163*(K183)*'SFR Relationships'!$D$21</f>
        <v>1437966.2705780186</v>
      </c>
      <c r="M183" s="25">
        <f>M163*(K183)*'SFR Relationships'!$D$19</f>
        <v>373155.2280709325</v>
      </c>
      <c r="N183" s="25">
        <f>N163*(K183)*'SFR Relationships'!$D$20</f>
        <v>2595178.9821221228</v>
      </c>
      <c r="O183" s="14">
        <f>O163*(K183)*'SFR Relationships'!$D$20</f>
        <v>47884.801924179759</v>
      </c>
      <c r="P183" s="11">
        <f t="shared" si="280"/>
        <v>4406300.4807710741</v>
      </c>
      <c r="Q183" s="395">
        <f>'SFR Levers &amp; Variables '!P$21*$D$177</f>
        <v>3.0000000000000027E-2</v>
      </c>
      <c r="R183" s="25">
        <f>R163*(Q183)*'SFR Relationships'!$D$21</f>
        <v>251173.14769921734</v>
      </c>
      <c r="S183" s="25">
        <f>S163*(Q183)*'SFR Relationships'!$D$19</f>
        <v>65179.952501472959</v>
      </c>
      <c r="T183" s="25">
        <f>T163*(Q183)*'SFR Relationships'!$D$20</f>
        <v>453306.37242307846</v>
      </c>
      <c r="U183" s="14">
        <f>U163*(Q183)*'SFR Relationships'!$D$20</f>
        <v>8364.1575413414466</v>
      </c>
      <c r="V183" s="11">
        <f t="shared" si="281"/>
        <v>769659.47262376873</v>
      </c>
      <c r="W183" s="395">
        <f>'SFR Levers &amp; Variables '!V$21*$D$177</f>
        <v>0</v>
      </c>
      <c r="X183" s="25">
        <f>X163*(W183)*'SFR Relationships'!$D$21</f>
        <v>0</v>
      </c>
      <c r="Y183" s="25">
        <f>Y163*(W183)*'SFR Relationships'!$D$19</f>
        <v>0</v>
      </c>
      <c r="Z183" s="25">
        <f>Z163*(W183)*'SFR Relationships'!$D$20</f>
        <v>0</v>
      </c>
      <c r="AA183" s="14">
        <f>AA163*(W183)*'SFR Relationships'!$D$20</f>
        <v>0</v>
      </c>
      <c r="AB183" s="11">
        <f t="shared" si="282"/>
        <v>0</v>
      </c>
      <c r="AC183" s="395">
        <f>'SFR Levers &amp; Variables '!AB$21*$D$177</f>
        <v>0</v>
      </c>
      <c r="AD183" s="25">
        <f>AD163*(AC183)*'SFR Relationships'!$D$21</f>
        <v>0</v>
      </c>
      <c r="AE183" s="25">
        <f>AE163*(AC183)*'SFR Relationships'!$D$19</f>
        <v>0</v>
      </c>
      <c r="AF183" s="25">
        <f>AF163*(AC183)*'SFR Relationships'!$D$20</f>
        <v>0</v>
      </c>
      <c r="AG183" s="14">
        <f>AG163*(AC183)*'SFR Relationships'!$D$20</f>
        <v>0</v>
      </c>
      <c r="AH183" s="11">
        <f t="shared" si="283"/>
        <v>0</v>
      </c>
      <c r="AI183" s="395">
        <f>'SFR Levers &amp; Variables '!AH$21*$D$177</f>
        <v>0</v>
      </c>
      <c r="AJ183" s="25">
        <f>AJ163*(AI183)*'SFR Relationships'!$D$21</f>
        <v>0</v>
      </c>
      <c r="AK183" s="25">
        <f>AK163*(AI183)*'SFR Relationships'!$D$19</f>
        <v>0</v>
      </c>
      <c r="AL183" s="25">
        <f>AL163*(AI183)*'SFR Relationships'!$D$20</f>
        <v>0</v>
      </c>
      <c r="AM183" s="14">
        <f>AM163*(AI183)*'SFR Relationships'!$D$20</f>
        <v>0</v>
      </c>
      <c r="AN183" s="11">
        <f t="shared" si="284"/>
        <v>0</v>
      </c>
      <c r="AO183" s="395">
        <f>'SFR Levers &amp; Variables '!AN$21*$D$177</f>
        <v>0</v>
      </c>
      <c r="AP183" s="25">
        <f>AP163*(AO183)*'SFR Relationships'!$D$21</f>
        <v>0</v>
      </c>
      <c r="AQ183" s="25">
        <f>AQ163*(AO183)*'SFR Relationships'!$D$19</f>
        <v>0</v>
      </c>
      <c r="AR183" s="25">
        <f>AR163*(AO183)*'SFR Relationships'!$D$20</f>
        <v>0</v>
      </c>
      <c r="AS183" s="14">
        <f>AS163*(AO183)*'SFR Relationships'!$D$20</f>
        <v>0</v>
      </c>
      <c r="AT183" s="11">
        <f t="shared" si="285"/>
        <v>0</v>
      </c>
      <c r="AU183" s="395">
        <f>'SFR Levers &amp; Variables '!AT$21*$D$177</f>
        <v>0</v>
      </c>
      <c r="AV183" s="25">
        <f>AV163*(AU183)*'SFR Relationships'!$D$21</f>
        <v>0</v>
      </c>
      <c r="AW183" s="25">
        <f>AW163*(AU183)*'SFR Relationships'!$D$19</f>
        <v>0</v>
      </c>
      <c r="AX183" s="25">
        <f>AX163*(AU183)*'SFR Relationships'!$D$20</f>
        <v>0</v>
      </c>
      <c r="AY183" s="14">
        <f>AY163*(AU183)*'SFR Relationships'!$D$20</f>
        <v>0</v>
      </c>
      <c r="AZ183" s="11">
        <f t="shared" si="286"/>
        <v>0</v>
      </c>
      <c r="BA183" s="395">
        <f>'SFR Levers &amp; Variables '!AZ$21*$D$177</f>
        <v>0</v>
      </c>
      <c r="BB183" s="25">
        <f>BB163*(BA183)*'SFR Relationships'!$D$21</f>
        <v>0</v>
      </c>
      <c r="BC183" s="25">
        <f>BC163*(BA183)*'SFR Relationships'!$D$19</f>
        <v>0</v>
      </c>
      <c r="BD183" s="25">
        <f>BD163*(BA183)*'SFR Relationships'!$D$20</f>
        <v>0</v>
      </c>
      <c r="BE183" s="14">
        <f>BE163*(BA183)*'SFR Relationships'!$D$20</f>
        <v>0</v>
      </c>
      <c r="BF183" s="11">
        <f t="shared" si="287"/>
        <v>0</v>
      </c>
      <c r="BG183" s="395">
        <f>'SFR Levers &amp; Variables '!BF$21*$D$177</f>
        <v>0</v>
      </c>
      <c r="BH183" s="25">
        <f>BH163*(BG183)*'SFR Relationships'!$D$21</f>
        <v>0</v>
      </c>
      <c r="BI183" s="25">
        <f>BI163*(BG183)*'SFR Relationships'!$D$19</f>
        <v>0</v>
      </c>
      <c r="BJ183" s="25">
        <f>BJ163*(BG183)*'SFR Relationships'!$D$20</f>
        <v>0</v>
      </c>
      <c r="BK183" s="14">
        <f>BK163*(BG183)*'SFR Relationships'!$D$20</f>
        <v>0</v>
      </c>
      <c r="BL183" s="11">
        <f t="shared" si="288"/>
        <v>0</v>
      </c>
      <c r="BM183" s="395" t="e">
        <f>'SFR Levers &amp; Variables '!BL$21*$D$177</f>
        <v>#VALUE!</v>
      </c>
      <c r="BN183" s="25" t="e">
        <f>BN163*(BM183)*'SFR Relationships'!$D$21</f>
        <v>#VALUE!</v>
      </c>
      <c r="BO183" s="25" t="e">
        <f>BO163*(BM183)*'SFR Relationships'!$D$19</f>
        <v>#VALUE!</v>
      </c>
      <c r="BP183" s="25" t="e">
        <f>BP163*(BM183)*'SFR Relationships'!$D$20</f>
        <v>#VALUE!</v>
      </c>
      <c r="BQ183" s="14" t="e">
        <f>BQ163*(BM183)*'SFR Relationships'!$D$20</f>
        <v>#VALUE!</v>
      </c>
      <c r="BR183" s="11" t="e">
        <f t="shared" si="289"/>
        <v>#VALUE!</v>
      </c>
      <c r="BS183" s="395" t="e">
        <f>'SFR Levers &amp; Variables '!BR$21*$D$177</f>
        <v>#VALUE!</v>
      </c>
      <c r="BT183" s="25" t="e">
        <f>BT163*(BS183)*'SFR Relationships'!$D$21</f>
        <v>#VALUE!</v>
      </c>
      <c r="BU183" s="25" t="e">
        <f>BU163*(BS183)*'SFR Relationships'!$D$19</f>
        <v>#VALUE!</v>
      </c>
      <c r="BV183" s="25" t="e">
        <f>BV163*(BS183)*'SFR Relationships'!$D$20</f>
        <v>#VALUE!</v>
      </c>
      <c r="BW183" s="14" t="e">
        <f>BW163*(BS183)*'SFR Relationships'!$D$20</f>
        <v>#VALUE!</v>
      </c>
      <c r="BX183" s="11" t="e">
        <f t="shared" si="290"/>
        <v>#VALUE!</v>
      </c>
      <c r="BY183" s="395" t="e">
        <f>'SFR Levers &amp; Variables '!BX$21*$D$177</f>
        <v>#VALUE!</v>
      </c>
      <c r="BZ183" s="25" t="e">
        <f>BZ163*(BY183)*'SFR Relationships'!$D$21</f>
        <v>#VALUE!</v>
      </c>
      <c r="CA183" s="25" t="e">
        <f>CA163*(BY183)*'SFR Relationships'!$D$19</f>
        <v>#VALUE!</v>
      </c>
      <c r="CB183" s="25" t="e">
        <f>CB163*(BY183)*'SFR Relationships'!$D$20</f>
        <v>#VALUE!</v>
      </c>
      <c r="CC183" s="14" t="e">
        <f>CC163*(BY183)*'SFR Relationships'!$D$20</f>
        <v>#VALUE!</v>
      </c>
      <c r="CD183" s="11" t="e">
        <f t="shared" si="291"/>
        <v>#VALUE!</v>
      </c>
      <c r="CE183" s="395" t="e">
        <f>'SFR Levers &amp; Variables '!CD$21*$D$177</f>
        <v>#VALUE!</v>
      </c>
      <c r="CF183" s="25" t="e">
        <f>CF163*(CE183)*'SFR Relationships'!$D$21</f>
        <v>#VALUE!</v>
      </c>
      <c r="CG183" s="25" t="e">
        <f>CG163*(CE183)*'SFR Relationships'!$D$19</f>
        <v>#VALUE!</v>
      </c>
      <c r="CH183" s="25" t="e">
        <f>CH163*(CE183)*'SFR Relationships'!$D$20</f>
        <v>#VALUE!</v>
      </c>
      <c r="CI183" s="14" t="e">
        <f>CI163*(CE183)*'SFR Relationships'!$D$20</f>
        <v>#VALUE!</v>
      </c>
      <c r="CJ183" s="11" t="e">
        <f t="shared" si="292"/>
        <v>#VALUE!</v>
      </c>
      <c r="CK183" s="395" t="e">
        <f>'SFR Levers &amp; Variables '!CJ$21*$D$177</f>
        <v>#VALUE!</v>
      </c>
      <c r="CL183" s="25" t="e">
        <f>CL163*(CK183)*'SFR Relationships'!$D$21</f>
        <v>#VALUE!</v>
      </c>
      <c r="CM183" s="25" t="e">
        <f>CM163*(CK183)*'SFR Relationships'!$D$19</f>
        <v>#VALUE!</v>
      </c>
      <c r="CN183" s="25" t="e">
        <f>CN163*(CK183)*'SFR Relationships'!$D$20</f>
        <v>#VALUE!</v>
      </c>
      <c r="CO183" s="14" t="e">
        <f>CO163*(CK183)*'SFR Relationships'!$D$20</f>
        <v>#VALUE!</v>
      </c>
      <c r="CP183" s="11" t="e">
        <f t="shared" si="293"/>
        <v>#VALUE!</v>
      </c>
      <c r="CQ183" s="395" t="e">
        <f>'SFR Levers &amp; Variables '!CP$21*$D$177</f>
        <v>#VALUE!</v>
      </c>
      <c r="CR183" s="25" t="e">
        <f>CR163*(CQ183)*'SFR Relationships'!$D$21</f>
        <v>#VALUE!</v>
      </c>
      <c r="CS183" s="25" t="e">
        <f>CS163*(CQ183)*'SFR Relationships'!$D$19</f>
        <v>#VALUE!</v>
      </c>
      <c r="CT183" s="25" t="e">
        <f>CT163*(CQ183)*'SFR Relationships'!$D$20</f>
        <v>#VALUE!</v>
      </c>
      <c r="CU183" s="14" t="e">
        <f>CU163*(CQ183)*'SFR Relationships'!$D$20</f>
        <v>#VALUE!</v>
      </c>
      <c r="CV183" s="11" t="e">
        <f t="shared" si="294"/>
        <v>#VALUE!</v>
      </c>
      <c r="CW183" s="395" t="e">
        <f>'SFR Levers &amp; Variables '!CV$21*$D$177</f>
        <v>#VALUE!</v>
      </c>
      <c r="CX183" s="25" t="e">
        <f>CX163*(CW183)*'SFR Relationships'!$D$21</f>
        <v>#VALUE!</v>
      </c>
      <c r="CY183" s="25" t="e">
        <f>CY163*(CW183)*'SFR Relationships'!$D$19</f>
        <v>#VALUE!</v>
      </c>
      <c r="CZ183" s="25" t="e">
        <f>CZ163*(CW183)*'SFR Relationships'!$D$20</f>
        <v>#VALUE!</v>
      </c>
      <c r="DA183" s="14" t="e">
        <f>DA163*(CW183)*'SFR Relationships'!$D$20</f>
        <v>#VALUE!</v>
      </c>
      <c r="DB183" s="11" t="e">
        <f t="shared" si="295"/>
        <v>#VALUE!</v>
      </c>
      <c r="DC183" s="395" t="e">
        <f>'SFR Levers &amp; Variables '!DB$21*$D$177</f>
        <v>#VALUE!</v>
      </c>
      <c r="DD183" s="25" t="e">
        <f>DD163*(DC183)*'SFR Relationships'!$D$21</f>
        <v>#VALUE!</v>
      </c>
      <c r="DE183" s="25" t="e">
        <f>DE163*(DC183)*'SFR Relationships'!$D$19</f>
        <v>#VALUE!</v>
      </c>
      <c r="DF183" s="25" t="e">
        <f>DF163*(DC183)*'SFR Relationships'!$D$20</f>
        <v>#VALUE!</v>
      </c>
      <c r="DG183" s="14" t="e">
        <f>DG163*(DC183)*'SFR Relationships'!$D$20</f>
        <v>#VALUE!</v>
      </c>
      <c r="DH183" s="11" t="e">
        <f t="shared" si="296"/>
        <v>#VALUE!</v>
      </c>
      <c r="DI183" s="395" t="e">
        <f>'SFR Levers &amp; Variables '!DH$21*$D$177</f>
        <v>#VALUE!</v>
      </c>
      <c r="DJ183" s="25" t="e">
        <f>DJ163*(DI183)*'SFR Relationships'!$D$21</f>
        <v>#VALUE!</v>
      </c>
      <c r="DK183" s="25" t="e">
        <f>DK163*(DI183)*'SFR Relationships'!$D$19</f>
        <v>#VALUE!</v>
      </c>
      <c r="DL183" s="25" t="e">
        <f>DL163*(DI183)*'SFR Relationships'!$D$20</f>
        <v>#VALUE!</v>
      </c>
      <c r="DM183" s="14" t="e">
        <f>DM163*(DI183)*'SFR Relationships'!$D$20</f>
        <v>#VALUE!</v>
      </c>
      <c r="DN183" s="11" t="e">
        <f t="shared" si="297"/>
        <v>#VALUE!</v>
      </c>
      <c r="DO183" s="395" t="e">
        <f>'SFR Levers &amp; Variables '!DN$21*$D$177</f>
        <v>#VALUE!</v>
      </c>
      <c r="DP183" s="25" t="e">
        <f>DP163*(DO183)*'SFR Relationships'!$D$21</f>
        <v>#VALUE!</v>
      </c>
      <c r="DQ183" s="25" t="e">
        <f>DQ163*(DO183)*'SFR Relationships'!$D$19</f>
        <v>#VALUE!</v>
      </c>
      <c r="DR183" s="25" t="e">
        <f>DR163*(DO183)*'SFR Relationships'!$D$20</f>
        <v>#VALUE!</v>
      </c>
      <c r="DS183" s="14" t="e">
        <f>DS163*(DO183)*'SFR Relationships'!$D$20</f>
        <v>#VALUE!</v>
      </c>
      <c r="DT183" s="11" t="e">
        <f t="shared" si="298"/>
        <v>#VALUE!</v>
      </c>
    </row>
    <row r="184" spans="1:124" s="6" customFormat="1" x14ac:dyDescent="0.2">
      <c r="A184" s="241"/>
      <c r="B184" s="147">
        <v>30</v>
      </c>
      <c r="C184" s="241" t="s">
        <v>212</v>
      </c>
      <c r="D184" s="370"/>
      <c r="E184" s="366"/>
      <c r="F184" s="387"/>
      <c r="G184" s="387"/>
      <c r="H184" s="387"/>
      <c r="I184" s="388"/>
      <c r="J184" s="385">
        <f>SUM(J185:J189)</f>
        <v>311428356.17739552</v>
      </c>
      <c r="K184" s="366"/>
      <c r="L184" s="387"/>
      <c r="M184" s="387"/>
      <c r="N184" s="387"/>
      <c r="O184" s="388"/>
      <c r="P184" s="385">
        <f>SUM(P185:P189)</f>
        <v>20705919.914490998</v>
      </c>
      <c r="Q184" s="366"/>
      <c r="R184" s="387"/>
      <c r="S184" s="387"/>
      <c r="T184" s="387"/>
      <c r="U184" s="388"/>
      <c r="V184" s="385">
        <f>SUM(V185:V189)</f>
        <v>3364987.0753429546</v>
      </c>
      <c r="W184" s="366"/>
      <c r="X184" s="387"/>
      <c r="Y184" s="387"/>
      <c r="Z184" s="387"/>
      <c r="AA184" s="388"/>
      <c r="AB184" s="385">
        <f>SUM(AB185:AB189)</f>
        <v>0</v>
      </c>
      <c r="AC184" s="366"/>
      <c r="AD184" s="387"/>
      <c r="AE184" s="387"/>
      <c r="AF184" s="387"/>
      <c r="AG184" s="388"/>
      <c r="AH184" s="385">
        <f>SUM(AH185:AH189)</f>
        <v>0</v>
      </c>
      <c r="AI184" s="366"/>
      <c r="AJ184" s="387"/>
      <c r="AK184" s="387"/>
      <c r="AL184" s="387"/>
      <c r="AM184" s="388"/>
      <c r="AN184" s="385">
        <f>SUM(AN185:AN189)</f>
        <v>0</v>
      </c>
      <c r="AO184" s="366"/>
      <c r="AP184" s="387"/>
      <c r="AQ184" s="387"/>
      <c r="AR184" s="387"/>
      <c r="AS184" s="388"/>
      <c r="AT184" s="385">
        <f>SUM(AT185:AT189)</f>
        <v>0</v>
      </c>
      <c r="AU184" s="366"/>
      <c r="AV184" s="387"/>
      <c r="AW184" s="387"/>
      <c r="AX184" s="387"/>
      <c r="AY184" s="388"/>
      <c r="AZ184" s="385">
        <f>SUM(AZ185:AZ189)</f>
        <v>0</v>
      </c>
      <c r="BA184" s="366"/>
      <c r="BB184" s="387"/>
      <c r="BC184" s="387"/>
      <c r="BD184" s="387"/>
      <c r="BE184" s="388"/>
      <c r="BF184" s="385">
        <f>SUM(BF185:BF189)</f>
        <v>0</v>
      </c>
      <c r="BG184" s="366"/>
      <c r="BH184" s="387"/>
      <c r="BI184" s="387"/>
      <c r="BJ184" s="387"/>
      <c r="BK184" s="388"/>
      <c r="BL184" s="385">
        <f>SUM(BL185:BL189)</f>
        <v>0</v>
      </c>
      <c r="BM184" s="366"/>
      <c r="BN184" s="387"/>
      <c r="BO184" s="387"/>
      <c r="BP184" s="387"/>
      <c r="BQ184" s="388"/>
      <c r="BR184" s="385" t="e">
        <f>SUM(BR185:BR189)</f>
        <v>#VALUE!</v>
      </c>
      <c r="BS184" s="366"/>
      <c r="BT184" s="387"/>
      <c r="BU184" s="387"/>
      <c r="BV184" s="387"/>
      <c r="BW184" s="388"/>
      <c r="BX184" s="385" t="e">
        <f>SUM(BX185:BX189)</f>
        <v>#VALUE!</v>
      </c>
      <c r="BY184" s="366"/>
      <c r="BZ184" s="387"/>
      <c r="CA184" s="387"/>
      <c r="CB184" s="387"/>
      <c r="CC184" s="388"/>
      <c r="CD184" s="385" t="e">
        <f>SUM(CD185:CD189)</f>
        <v>#VALUE!</v>
      </c>
      <c r="CE184" s="366"/>
      <c r="CF184" s="387"/>
      <c r="CG184" s="387"/>
      <c r="CH184" s="387"/>
      <c r="CI184" s="388"/>
      <c r="CJ184" s="385" t="e">
        <f>SUM(CJ185:CJ189)</f>
        <v>#VALUE!</v>
      </c>
      <c r="CK184" s="366"/>
      <c r="CL184" s="387"/>
      <c r="CM184" s="387"/>
      <c r="CN184" s="387"/>
      <c r="CO184" s="388"/>
      <c r="CP184" s="385" t="e">
        <f>SUM(CP185:CP189)</f>
        <v>#VALUE!</v>
      </c>
      <c r="CQ184" s="366"/>
      <c r="CR184" s="387"/>
      <c r="CS184" s="387"/>
      <c r="CT184" s="387"/>
      <c r="CU184" s="388"/>
      <c r="CV184" s="385" t="e">
        <f>SUM(CV185:CV189)</f>
        <v>#VALUE!</v>
      </c>
      <c r="CW184" s="366"/>
      <c r="CX184" s="387"/>
      <c r="CY184" s="387"/>
      <c r="CZ184" s="387"/>
      <c r="DA184" s="388"/>
      <c r="DB184" s="385" t="e">
        <f>SUM(DB185:DB189)</f>
        <v>#VALUE!</v>
      </c>
      <c r="DC184" s="366"/>
      <c r="DD184" s="387"/>
      <c r="DE184" s="387"/>
      <c r="DF184" s="387"/>
      <c r="DG184" s="388"/>
      <c r="DH184" s="385" t="e">
        <f>SUM(DH185:DH189)</f>
        <v>#VALUE!</v>
      </c>
      <c r="DI184" s="366"/>
      <c r="DJ184" s="387"/>
      <c r="DK184" s="387"/>
      <c r="DL184" s="387"/>
      <c r="DM184" s="388"/>
      <c r="DN184" s="385" t="e">
        <f>SUM(DN185:DN189)</f>
        <v>#VALUE!</v>
      </c>
      <c r="DO184" s="366"/>
      <c r="DP184" s="387"/>
      <c r="DQ184" s="387"/>
      <c r="DR184" s="387"/>
      <c r="DS184" s="388"/>
      <c r="DT184" s="385" t="e">
        <f>SUM(DT185:DT189)</f>
        <v>#VALUE!</v>
      </c>
    </row>
    <row r="185" spans="1:124" s="6" customFormat="1" x14ac:dyDescent="0.2">
      <c r="B185" s="6">
        <v>31</v>
      </c>
      <c r="C185" s="6" t="s">
        <v>213</v>
      </c>
      <c r="D185" s="13"/>
      <c r="E185" s="13"/>
      <c r="F185" s="24"/>
      <c r="G185" s="24"/>
      <c r="H185" s="24"/>
      <c r="I185" s="48"/>
      <c r="J185" s="11">
        <f>IF(J175=0,0,G176*'SFR Relationships'!$D$36*I176/J175/'SFR Relationships'!$D$31/'SFR Relationships'!$D$32+H176*'SFR Relationships'!$D$34)</f>
        <v>188391888.740899</v>
      </c>
      <c r="K185" s="13"/>
      <c r="L185" s="24"/>
      <c r="M185" s="24"/>
      <c r="N185" s="24"/>
      <c r="O185" s="48"/>
      <c r="P185" s="11">
        <f>IF(P175=0,0,M176*'SFR Relationships'!$D$36*O176/P175/'SFR Relationships'!$D$31/'SFR Relationships'!$D$32+N176*'SFR Relationships'!$D$34)</f>
        <v>18959499.385565363</v>
      </c>
      <c r="Q185" s="13"/>
      <c r="R185" s="24"/>
      <c r="S185" s="24"/>
      <c r="T185" s="24"/>
      <c r="U185" s="48"/>
      <c r="V185" s="11">
        <f>IF(V175=0,0,S176*'SFR Relationships'!$D$36*U176/V175/'SFR Relationships'!$D$31/'SFR Relationships'!$D$32+T176*'SFR Relationships'!$D$34)</f>
        <v>3311702.9494437343</v>
      </c>
      <c r="W185" s="13"/>
      <c r="X185" s="24"/>
      <c r="Y185" s="24"/>
      <c r="Z185" s="24"/>
      <c r="AA185" s="48"/>
      <c r="AB185" s="11">
        <f>IF(AB175=0,0,Y176*'SFR Relationships'!$D$36*AA176/AB175/'SFR Relationships'!$D$31/'SFR Relationships'!$D$32+Z176*'SFR Relationships'!$D$34)</f>
        <v>0</v>
      </c>
      <c r="AC185" s="13"/>
      <c r="AD185" s="24"/>
      <c r="AE185" s="24"/>
      <c r="AF185" s="24"/>
      <c r="AG185" s="48"/>
      <c r="AH185" s="11">
        <f>IF(AH175=0,0,AE176*'SFR Relationships'!$D$36*AG176/AH175/'SFR Relationships'!$D$31/'SFR Relationships'!$D$32+AF176*'SFR Relationships'!$D$34)</f>
        <v>0</v>
      </c>
      <c r="AI185" s="13"/>
      <c r="AJ185" s="24"/>
      <c r="AK185" s="24"/>
      <c r="AL185" s="24"/>
      <c r="AM185" s="48"/>
      <c r="AN185" s="11">
        <f>IF(AN175=0,0,AK176*'SFR Relationships'!$D$36*AM176/AN175/'SFR Relationships'!$D$31/'SFR Relationships'!$D$32+AL176*'SFR Relationships'!$D$34)</f>
        <v>0</v>
      </c>
      <c r="AO185" s="13"/>
      <c r="AP185" s="24"/>
      <c r="AQ185" s="24"/>
      <c r="AR185" s="24"/>
      <c r="AS185" s="48"/>
      <c r="AT185" s="11">
        <f>IF(AT175=0,0,AQ176*'SFR Relationships'!$D$36*AS176/AT175/'SFR Relationships'!$D$31/'SFR Relationships'!$D$32+AR176*'SFR Relationships'!$D$34)</f>
        <v>0</v>
      </c>
      <c r="AU185" s="13"/>
      <c r="AV185" s="24"/>
      <c r="AW185" s="24"/>
      <c r="AX185" s="24"/>
      <c r="AY185" s="48"/>
      <c r="AZ185" s="11">
        <f>IF(AZ175=0,0,AW176*'SFR Relationships'!$D$36*AY176/AZ175/'SFR Relationships'!$D$31/'SFR Relationships'!$D$32+AX176*'SFR Relationships'!$D$34)</f>
        <v>0</v>
      </c>
      <c r="BA185" s="13"/>
      <c r="BB185" s="24"/>
      <c r="BC185" s="24"/>
      <c r="BD185" s="24"/>
      <c r="BE185" s="48"/>
      <c r="BF185" s="11">
        <f>IF(BF175=0,0,BC176*'SFR Relationships'!$D$36*BE176/BF175/'SFR Relationships'!$D$31/'SFR Relationships'!$D$32+BD176*'SFR Relationships'!$D$34)</f>
        <v>0</v>
      </c>
      <c r="BG185" s="13"/>
      <c r="BH185" s="24"/>
      <c r="BI185" s="24"/>
      <c r="BJ185" s="24"/>
      <c r="BK185" s="48"/>
      <c r="BL185" s="11">
        <f>IF(BL175=0,0,BI176*'SFR Relationships'!$D$36*BK176/BL175/'SFR Relationships'!$D$31/'SFR Relationships'!$D$32+BJ176*'SFR Relationships'!$D$34)</f>
        <v>0</v>
      </c>
      <c r="BM185" s="13"/>
      <c r="BN185" s="24"/>
      <c r="BO185" s="24"/>
      <c r="BP185" s="24"/>
      <c r="BQ185" s="48"/>
      <c r="BR185" s="11" t="e">
        <f>IF(BR175=0,0,BO176*'SFR Relationships'!$D$36*BQ176/BR175/'SFR Relationships'!$D$31/'SFR Relationships'!$D$32+BP176*'SFR Relationships'!$D$34)</f>
        <v>#VALUE!</v>
      </c>
      <c r="BS185" s="13"/>
      <c r="BT185" s="24"/>
      <c r="BU185" s="24"/>
      <c r="BV185" s="24"/>
      <c r="BW185" s="48"/>
      <c r="BX185" s="11" t="e">
        <f>IF(BX175=0,0,BU176*'SFR Relationships'!$D$36*BW176/BX175/'SFR Relationships'!$D$31/'SFR Relationships'!$D$32+BV176*'SFR Relationships'!$D$34)</f>
        <v>#VALUE!</v>
      </c>
      <c r="BY185" s="13"/>
      <c r="BZ185" s="24"/>
      <c r="CA185" s="24"/>
      <c r="CB185" s="24"/>
      <c r="CC185" s="48"/>
      <c r="CD185" s="11" t="e">
        <f>IF(CD175=0,0,CA176*'SFR Relationships'!$D$36*CC176/CD175/'SFR Relationships'!$D$31/'SFR Relationships'!$D$32+CB176*'SFR Relationships'!$D$34)</f>
        <v>#VALUE!</v>
      </c>
      <c r="CE185" s="13"/>
      <c r="CF185" s="24"/>
      <c r="CG185" s="24"/>
      <c r="CH185" s="24"/>
      <c r="CI185" s="48"/>
      <c r="CJ185" s="11" t="e">
        <f>IF(CJ175=0,0,CG176*'SFR Relationships'!$D$36*CI176/CJ175/'SFR Relationships'!$D$31/'SFR Relationships'!$D$32+CH176*'SFR Relationships'!$D$34)</f>
        <v>#VALUE!</v>
      </c>
      <c r="CK185" s="13"/>
      <c r="CL185" s="24"/>
      <c r="CM185" s="24"/>
      <c r="CN185" s="24"/>
      <c r="CO185" s="48"/>
      <c r="CP185" s="11" t="e">
        <f>IF(CP175=0,0,CM176*'SFR Relationships'!$D$36*CO176/CP175/'SFR Relationships'!$D$31/'SFR Relationships'!$D$32+CN176*'SFR Relationships'!$D$34)</f>
        <v>#VALUE!</v>
      </c>
      <c r="CQ185" s="13"/>
      <c r="CR185" s="24"/>
      <c r="CS185" s="24"/>
      <c r="CT185" s="24"/>
      <c r="CU185" s="48"/>
      <c r="CV185" s="11" t="e">
        <f>IF(CV175=0,0,CS176*'SFR Relationships'!$D$36*CU176/CV175/'SFR Relationships'!$D$31/'SFR Relationships'!$D$32+CT176*'SFR Relationships'!$D$34)</f>
        <v>#VALUE!</v>
      </c>
      <c r="CW185" s="13"/>
      <c r="CX185" s="24"/>
      <c r="CY185" s="24"/>
      <c r="CZ185" s="24"/>
      <c r="DA185" s="48"/>
      <c r="DB185" s="11" t="e">
        <f>IF(DB175=0,0,CY176*'SFR Relationships'!$D$36*DA176/DB175/'SFR Relationships'!$D$31/'SFR Relationships'!$D$32+CZ176*'SFR Relationships'!$D$34)</f>
        <v>#VALUE!</v>
      </c>
      <c r="DC185" s="13"/>
      <c r="DD185" s="24"/>
      <c r="DE185" s="24"/>
      <c r="DF185" s="24"/>
      <c r="DG185" s="48"/>
      <c r="DH185" s="11" t="e">
        <f>IF(DH175=0,0,DE176*'SFR Relationships'!$D$36*DG176/DH175/'SFR Relationships'!$D$31/'SFR Relationships'!$D$32+DF176*'SFR Relationships'!$D$34)</f>
        <v>#VALUE!</v>
      </c>
      <c r="DI185" s="13"/>
      <c r="DJ185" s="24"/>
      <c r="DK185" s="24"/>
      <c r="DL185" s="24"/>
      <c r="DM185" s="48"/>
      <c r="DN185" s="11" t="e">
        <f>IF(DN175=0,0,DK176*'SFR Relationships'!$D$36*DM176/DN175/'SFR Relationships'!$D$31/'SFR Relationships'!$D$32+DL176*'SFR Relationships'!$D$34)</f>
        <v>#VALUE!</v>
      </c>
      <c r="DO185" s="13"/>
      <c r="DP185" s="24"/>
      <c r="DQ185" s="24"/>
      <c r="DR185" s="24"/>
      <c r="DS185" s="48"/>
      <c r="DT185" s="11" t="e">
        <f>IF(DT175=0,0,DQ176*'SFR Relationships'!$D$36*DS176/DT175/'SFR Relationships'!$D$31/'SFR Relationships'!$D$32+DR176*'SFR Relationships'!$D$34)</f>
        <v>#VALUE!</v>
      </c>
    </row>
    <row r="186" spans="1:124" s="6" customFormat="1" x14ac:dyDescent="0.2">
      <c r="B186" s="6">
        <v>32</v>
      </c>
      <c r="C186" s="6" t="s">
        <v>214</v>
      </c>
      <c r="D186" s="13" t="s">
        <v>215</v>
      </c>
      <c r="E186" s="13"/>
      <c r="F186" s="24"/>
      <c r="G186" s="24"/>
      <c r="H186" s="24"/>
      <c r="I186" s="48"/>
      <c r="J186" s="11">
        <f>H176*'SFR Relationships'!$D$34*'SFR Relationships'!$D$37*J175/'SFR Relationships'!$D$30</f>
        <v>93507788.977352962</v>
      </c>
      <c r="K186" s="13"/>
      <c r="L186" s="24"/>
      <c r="M186" s="24"/>
      <c r="N186" s="24"/>
      <c r="O186" s="48"/>
      <c r="P186" s="11">
        <f>N176*'SFR Relationships'!$D$34*'SFR Relationships'!$D$37*P175/'SFR Relationships'!$D$30</f>
        <v>1327280.6484693838</v>
      </c>
      <c r="Q186" s="13"/>
      <c r="R186" s="24"/>
      <c r="S186" s="24"/>
      <c r="T186" s="24"/>
      <c r="U186" s="48"/>
      <c r="V186" s="11">
        <f>T176*'SFR Relationships'!$D$34*'SFR Relationships'!$D$37*V175/'SFR Relationships'!$D$30</f>
        <v>40495.967612193068</v>
      </c>
      <c r="W186" s="13"/>
      <c r="X186" s="24"/>
      <c r="Y186" s="24"/>
      <c r="Z186" s="24"/>
      <c r="AA186" s="48"/>
      <c r="AB186" s="11">
        <f>Z176*'SFR Relationships'!$D$34*'SFR Relationships'!$D$37*AB175/'SFR Relationships'!$D$30</f>
        <v>0</v>
      </c>
      <c r="AC186" s="13"/>
      <c r="AD186" s="24"/>
      <c r="AE186" s="24"/>
      <c r="AF186" s="24"/>
      <c r="AG186" s="48"/>
      <c r="AH186" s="11">
        <f>AF176*'SFR Relationships'!$D$34*'SFR Relationships'!$D$37*AH175/'SFR Relationships'!$D$30</f>
        <v>0</v>
      </c>
      <c r="AI186" s="13"/>
      <c r="AJ186" s="24"/>
      <c r="AK186" s="24"/>
      <c r="AL186" s="24"/>
      <c r="AM186" s="48"/>
      <c r="AN186" s="11">
        <f>AL176*'SFR Relationships'!$D$34*'SFR Relationships'!$D$37*AN175/'SFR Relationships'!$D$30</f>
        <v>0</v>
      </c>
      <c r="AO186" s="13"/>
      <c r="AP186" s="24"/>
      <c r="AQ186" s="24"/>
      <c r="AR186" s="24"/>
      <c r="AS186" s="48"/>
      <c r="AT186" s="11">
        <f>AR176*'SFR Relationships'!$D$34*'SFR Relationships'!$D$37*AT175/'SFR Relationships'!$D$30</f>
        <v>0</v>
      </c>
      <c r="AU186" s="13"/>
      <c r="AV186" s="24"/>
      <c r="AW186" s="24"/>
      <c r="AX186" s="24"/>
      <c r="AY186" s="48"/>
      <c r="AZ186" s="11">
        <f>AX176*'SFR Relationships'!$D$34*'SFR Relationships'!$D$37*AZ175/'SFR Relationships'!$D$30</f>
        <v>0</v>
      </c>
      <c r="BA186" s="13"/>
      <c r="BB186" s="24"/>
      <c r="BC186" s="24"/>
      <c r="BD186" s="24"/>
      <c r="BE186" s="48"/>
      <c r="BF186" s="11">
        <f>BD176*'SFR Relationships'!$D$34*'SFR Relationships'!$D$37*BF175/'SFR Relationships'!$D$30</f>
        <v>0</v>
      </c>
      <c r="BG186" s="13"/>
      <c r="BH186" s="24"/>
      <c r="BI186" s="24"/>
      <c r="BJ186" s="24"/>
      <c r="BK186" s="48"/>
      <c r="BL186" s="11">
        <f>BJ176*'SFR Relationships'!$D$34*'SFR Relationships'!$D$37*BL175/'SFR Relationships'!$D$30</f>
        <v>0</v>
      </c>
      <c r="BM186" s="13"/>
      <c r="BN186" s="24"/>
      <c r="BO186" s="24"/>
      <c r="BP186" s="24"/>
      <c r="BQ186" s="48"/>
      <c r="BR186" s="11" t="e">
        <f>BP176*'SFR Relationships'!$D$34*'SFR Relationships'!$D$37*BR175/'SFR Relationships'!$D$30</f>
        <v>#VALUE!</v>
      </c>
      <c r="BS186" s="13"/>
      <c r="BT186" s="24"/>
      <c r="BU186" s="24"/>
      <c r="BV186" s="24"/>
      <c r="BW186" s="48"/>
      <c r="BX186" s="11" t="e">
        <f>BV176*'SFR Relationships'!$D$34*'SFR Relationships'!$D$37*BX175/'SFR Relationships'!$D$30</f>
        <v>#VALUE!</v>
      </c>
      <c r="BY186" s="13"/>
      <c r="BZ186" s="24"/>
      <c r="CA186" s="24"/>
      <c r="CB186" s="24"/>
      <c r="CC186" s="48"/>
      <c r="CD186" s="11" t="e">
        <f>CB176*'SFR Relationships'!$D$34*'SFR Relationships'!$D$37*CD175/'SFR Relationships'!$D$30</f>
        <v>#VALUE!</v>
      </c>
      <c r="CE186" s="13"/>
      <c r="CF186" s="24"/>
      <c r="CG186" s="24"/>
      <c r="CH186" s="24"/>
      <c r="CI186" s="48"/>
      <c r="CJ186" s="11" t="e">
        <f>CH176*'SFR Relationships'!$D$34*'SFR Relationships'!$D$37*CJ175/'SFR Relationships'!$D$30</f>
        <v>#VALUE!</v>
      </c>
      <c r="CK186" s="13"/>
      <c r="CL186" s="24"/>
      <c r="CM186" s="24"/>
      <c r="CN186" s="24"/>
      <c r="CO186" s="48"/>
      <c r="CP186" s="11" t="e">
        <f>CN176*'SFR Relationships'!$D$34*'SFR Relationships'!$D$37*CP175/'SFR Relationships'!$D$30</f>
        <v>#VALUE!</v>
      </c>
      <c r="CQ186" s="13"/>
      <c r="CR186" s="24"/>
      <c r="CS186" s="24"/>
      <c r="CT186" s="24"/>
      <c r="CU186" s="48"/>
      <c r="CV186" s="11" t="e">
        <f>CT176*'SFR Relationships'!$D$34*'SFR Relationships'!$D$37*CV175/'SFR Relationships'!$D$30</f>
        <v>#VALUE!</v>
      </c>
      <c r="CW186" s="13"/>
      <c r="CX186" s="24"/>
      <c r="CY186" s="24"/>
      <c r="CZ186" s="24"/>
      <c r="DA186" s="48"/>
      <c r="DB186" s="11" t="e">
        <f>CZ176*'SFR Relationships'!$D$34*'SFR Relationships'!$D$37*DB175/'SFR Relationships'!$D$30</f>
        <v>#VALUE!</v>
      </c>
      <c r="DC186" s="13"/>
      <c r="DD186" s="24"/>
      <c r="DE186" s="24"/>
      <c r="DF186" s="24"/>
      <c r="DG186" s="48"/>
      <c r="DH186" s="11" t="e">
        <f>DF176*'SFR Relationships'!$D$34*'SFR Relationships'!$D$37*DH175/'SFR Relationships'!$D$30</f>
        <v>#VALUE!</v>
      </c>
      <c r="DI186" s="13"/>
      <c r="DJ186" s="24"/>
      <c r="DK186" s="24"/>
      <c r="DL186" s="24"/>
      <c r="DM186" s="48"/>
      <c r="DN186" s="11" t="e">
        <f>DL176*'SFR Relationships'!$D$34*'SFR Relationships'!$D$37*DN175/'SFR Relationships'!$D$30</f>
        <v>#VALUE!</v>
      </c>
      <c r="DO186" s="13"/>
      <c r="DP186" s="24"/>
      <c r="DQ186" s="24"/>
      <c r="DR186" s="24"/>
      <c r="DS186" s="48"/>
      <c r="DT186" s="11" t="e">
        <f>DR176*'SFR Relationships'!$D$34*'SFR Relationships'!$D$37*DT175/'SFR Relationships'!$D$30</f>
        <v>#VALUE!</v>
      </c>
    </row>
    <row r="187" spans="1:124" s="6" customFormat="1" x14ac:dyDescent="0.2">
      <c r="B187" s="6">
        <v>33</v>
      </c>
      <c r="C187" s="6" t="s">
        <v>216</v>
      </c>
      <c r="D187" s="13"/>
      <c r="E187" s="13"/>
      <c r="F187" s="24"/>
      <c r="G187" s="24"/>
      <c r="H187" s="24"/>
      <c r="I187" s="48"/>
      <c r="J187" s="11">
        <f>J186*'SFR Relationships'!$D$38</f>
        <v>3933878.2944869185</v>
      </c>
      <c r="K187" s="13"/>
      <c r="L187" s="24"/>
      <c r="M187" s="24"/>
      <c r="N187" s="24"/>
      <c r="O187" s="48"/>
      <c r="P187" s="11">
        <f>P186*'SFR Relationships'!$D$38</f>
        <v>55838.776542677253</v>
      </c>
      <c r="Q187" s="13"/>
      <c r="R187" s="24"/>
      <c r="S187" s="24"/>
      <c r="T187" s="24"/>
      <c r="U187" s="48"/>
      <c r="V187" s="11">
        <f>V186*'SFR Relationships'!$D$38</f>
        <v>1703.6677879575848</v>
      </c>
      <c r="W187" s="13"/>
      <c r="X187" s="24"/>
      <c r="Y187" s="24"/>
      <c r="Z187" s="24"/>
      <c r="AA187" s="48"/>
      <c r="AB187" s="11">
        <f>AB186*'SFR Relationships'!$D$38</f>
        <v>0</v>
      </c>
      <c r="AC187" s="13"/>
      <c r="AD187" s="24"/>
      <c r="AE187" s="24"/>
      <c r="AF187" s="24"/>
      <c r="AG187" s="48"/>
      <c r="AH187" s="11">
        <f>AH186*'SFR Relationships'!$D$38</f>
        <v>0</v>
      </c>
      <c r="AI187" s="13"/>
      <c r="AJ187" s="24"/>
      <c r="AK187" s="24"/>
      <c r="AL187" s="24"/>
      <c r="AM187" s="48"/>
      <c r="AN187" s="11">
        <f>AN186*'SFR Relationships'!$D$38</f>
        <v>0</v>
      </c>
      <c r="AO187" s="13"/>
      <c r="AP187" s="24"/>
      <c r="AQ187" s="24"/>
      <c r="AR187" s="24"/>
      <c r="AS187" s="48"/>
      <c r="AT187" s="11">
        <f>AT186*'SFR Relationships'!$D$38</f>
        <v>0</v>
      </c>
      <c r="AU187" s="13"/>
      <c r="AV187" s="24"/>
      <c r="AW187" s="24"/>
      <c r="AX187" s="24"/>
      <c r="AY187" s="48"/>
      <c r="AZ187" s="11">
        <f>AZ186*'SFR Relationships'!$D$38</f>
        <v>0</v>
      </c>
      <c r="BA187" s="13"/>
      <c r="BB187" s="24"/>
      <c r="BC187" s="24"/>
      <c r="BD187" s="24"/>
      <c r="BE187" s="48"/>
      <c r="BF187" s="11">
        <f>BF186*'SFR Relationships'!$D$38</f>
        <v>0</v>
      </c>
      <c r="BG187" s="13"/>
      <c r="BH187" s="24"/>
      <c r="BI187" s="24"/>
      <c r="BJ187" s="24"/>
      <c r="BK187" s="48"/>
      <c r="BL187" s="11">
        <f>BL186*'SFR Relationships'!$D$38</f>
        <v>0</v>
      </c>
      <c r="BM187" s="13"/>
      <c r="BN187" s="24"/>
      <c r="BO187" s="24"/>
      <c r="BP187" s="24"/>
      <c r="BQ187" s="48"/>
      <c r="BR187" s="11" t="e">
        <f>BR186*'SFR Relationships'!$D$38</f>
        <v>#VALUE!</v>
      </c>
      <c r="BS187" s="13"/>
      <c r="BT187" s="24"/>
      <c r="BU187" s="24"/>
      <c r="BV187" s="24"/>
      <c r="BW187" s="48"/>
      <c r="BX187" s="11" t="e">
        <f>BX186*'SFR Relationships'!$D$38</f>
        <v>#VALUE!</v>
      </c>
      <c r="BY187" s="13"/>
      <c r="BZ187" s="24"/>
      <c r="CA187" s="24"/>
      <c r="CB187" s="24"/>
      <c r="CC187" s="48"/>
      <c r="CD187" s="11" t="e">
        <f>CD186*'SFR Relationships'!$D$38</f>
        <v>#VALUE!</v>
      </c>
      <c r="CE187" s="13"/>
      <c r="CF187" s="24"/>
      <c r="CG187" s="24"/>
      <c r="CH187" s="24"/>
      <c r="CI187" s="48"/>
      <c r="CJ187" s="11" t="e">
        <f>CJ186*'SFR Relationships'!$D$38</f>
        <v>#VALUE!</v>
      </c>
      <c r="CK187" s="13"/>
      <c r="CL187" s="24"/>
      <c r="CM187" s="24"/>
      <c r="CN187" s="24"/>
      <c r="CO187" s="48"/>
      <c r="CP187" s="11" t="e">
        <f>CP186*'SFR Relationships'!$D$38</f>
        <v>#VALUE!</v>
      </c>
      <c r="CQ187" s="13"/>
      <c r="CR187" s="24"/>
      <c r="CS187" s="24"/>
      <c r="CT187" s="24"/>
      <c r="CU187" s="48"/>
      <c r="CV187" s="11" t="e">
        <f>CV186*'SFR Relationships'!$D$38</f>
        <v>#VALUE!</v>
      </c>
      <c r="CW187" s="13"/>
      <c r="CX187" s="24"/>
      <c r="CY187" s="24"/>
      <c r="CZ187" s="24"/>
      <c r="DA187" s="48"/>
      <c r="DB187" s="11" t="e">
        <f>DB186*'SFR Relationships'!$D$38</f>
        <v>#VALUE!</v>
      </c>
      <c r="DC187" s="13"/>
      <c r="DD187" s="24"/>
      <c r="DE187" s="24"/>
      <c r="DF187" s="24"/>
      <c r="DG187" s="48"/>
      <c r="DH187" s="11" t="e">
        <f>DH186*'SFR Relationships'!$D$38</f>
        <v>#VALUE!</v>
      </c>
      <c r="DI187" s="13"/>
      <c r="DJ187" s="24"/>
      <c r="DK187" s="24"/>
      <c r="DL187" s="24"/>
      <c r="DM187" s="48"/>
      <c r="DN187" s="11" t="e">
        <f>DN186*'SFR Relationships'!$D$38</f>
        <v>#VALUE!</v>
      </c>
      <c r="DO187" s="13"/>
      <c r="DP187" s="24"/>
      <c r="DQ187" s="24"/>
      <c r="DR187" s="24"/>
      <c r="DS187" s="48"/>
      <c r="DT187" s="11" t="e">
        <f>DT186*'SFR Relationships'!$D$38</f>
        <v>#VALUE!</v>
      </c>
    </row>
    <row r="188" spans="1:124" s="6" customFormat="1" x14ac:dyDescent="0.2">
      <c r="B188" s="6">
        <v>34</v>
      </c>
      <c r="C188" s="6" t="s">
        <v>217</v>
      </c>
      <c r="D188" s="13"/>
      <c r="E188" s="13"/>
      <c r="F188" s="24"/>
      <c r="G188" s="24"/>
      <c r="H188" s="24"/>
      <c r="I188" s="48"/>
      <c r="J188" s="11">
        <f>J186*'SFR Relationships'!$D$39</f>
        <v>331236.95809088432</v>
      </c>
      <c r="K188" s="13"/>
      <c r="L188" s="24"/>
      <c r="M188" s="24"/>
      <c r="N188" s="24"/>
      <c r="O188" s="48"/>
      <c r="P188" s="11">
        <f>P186*'SFR Relationships'!$D$39</f>
        <v>4701.6875207943831</v>
      </c>
      <c r="Q188" s="13"/>
      <c r="R188" s="24"/>
      <c r="S188" s="24"/>
      <c r="T188" s="24"/>
      <c r="U188" s="48"/>
      <c r="V188" s="11">
        <f>V186*'SFR Relationships'!$D$39</f>
        <v>143.45073574628674</v>
      </c>
      <c r="W188" s="13"/>
      <c r="X188" s="24"/>
      <c r="Y188" s="24"/>
      <c r="Z188" s="24"/>
      <c r="AA188" s="48"/>
      <c r="AB188" s="11">
        <f>AB186*'SFR Relationships'!$D$39</f>
        <v>0</v>
      </c>
      <c r="AC188" s="13"/>
      <c r="AD188" s="24"/>
      <c r="AE188" s="24"/>
      <c r="AF188" s="24"/>
      <c r="AG188" s="48"/>
      <c r="AH188" s="11">
        <f>AH186*'SFR Relationships'!$D$39</f>
        <v>0</v>
      </c>
      <c r="AI188" s="13"/>
      <c r="AJ188" s="24"/>
      <c r="AK188" s="24"/>
      <c r="AL188" s="24"/>
      <c r="AM188" s="48"/>
      <c r="AN188" s="11">
        <f>AN186*'SFR Relationships'!$D$39</f>
        <v>0</v>
      </c>
      <c r="AO188" s="13"/>
      <c r="AP188" s="24"/>
      <c r="AQ188" s="24"/>
      <c r="AR188" s="24"/>
      <c r="AS188" s="48"/>
      <c r="AT188" s="11">
        <f>AT186*'SFR Relationships'!$D$39</f>
        <v>0</v>
      </c>
      <c r="AU188" s="13"/>
      <c r="AV188" s="24"/>
      <c r="AW188" s="24"/>
      <c r="AX188" s="24"/>
      <c r="AY188" s="48"/>
      <c r="AZ188" s="11">
        <f>AZ186*'SFR Relationships'!$D$39</f>
        <v>0</v>
      </c>
      <c r="BA188" s="13"/>
      <c r="BB188" s="24"/>
      <c r="BC188" s="24"/>
      <c r="BD188" s="24"/>
      <c r="BE188" s="48"/>
      <c r="BF188" s="11">
        <f>BF186*'SFR Relationships'!$D$39</f>
        <v>0</v>
      </c>
      <c r="BG188" s="13"/>
      <c r="BH188" s="24"/>
      <c r="BI188" s="24"/>
      <c r="BJ188" s="24"/>
      <c r="BK188" s="48"/>
      <c r="BL188" s="11">
        <f>BL186*'SFR Relationships'!$D$39</f>
        <v>0</v>
      </c>
      <c r="BM188" s="13"/>
      <c r="BN188" s="24"/>
      <c r="BO188" s="24"/>
      <c r="BP188" s="24"/>
      <c r="BQ188" s="48"/>
      <c r="BR188" s="11" t="e">
        <f>BR186*'SFR Relationships'!$D$39</f>
        <v>#VALUE!</v>
      </c>
      <c r="BS188" s="13"/>
      <c r="BT188" s="24"/>
      <c r="BU188" s="24"/>
      <c r="BV188" s="24"/>
      <c r="BW188" s="48"/>
      <c r="BX188" s="11" t="e">
        <f>BX186*'SFR Relationships'!$D$39</f>
        <v>#VALUE!</v>
      </c>
      <c r="BY188" s="13"/>
      <c r="BZ188" s="24"/>
      <c r="CA188" s="24"/>
      <c r="CB188" s="24"/>
      <c r="CC188" s="48"/>
      <c r="CD188" s="11" t="e">
        <f>CD186*'SFR Relationships'!$D$39</f>
        <v>#VALUE!</v>
      </c>
      <c r="CE188" s="13"/>
      <c r="CF188" s="24"/>
      <c r="CG188" s="24"/>
      <c r="CH188" s="24"/>
      <c r="CI188" s="48"/>
      <c r="CJ188" s="11" t="e">
        <f>CJ186*'SFR Relationships'!$D$39</f>
        <v>#VALUE!</v>
      </c>
      <c r="CK188" s="13"/>
      <c r="CL188" s="24"/>
      <c r="CM188" s="24"/>
      <c r="CN188" s="24"/>
      <c r="CO188" s="48"/>
      <c r="CP188" s="11" t="e">
        <f>CP186*'SFR Relationships'!$D$39</f>
        <v>#VALUE!</v>
      </c>
      <c r="CQ188" s="13"/>
      <c r="CR188" s="24"/>
      <c r="CS188" s="24"/>
      <c r="CT188" s="24"/>
      <c r="CU188" s="48"/>
      <c r="CV188" s="11" t="e">
        <f>CV186*'SFR Relationships'!$D$39</f>
        <v>#VALUE!</v>
      </c>
      <c r="CW188" s="13"/>
      <c r="CX188" s="24"/>
      <c r="CY188" s="24"/>
      <c r="CZ188" s="24"/>
      <c r="DA188" s="48"/>
      <c r="DB188" s="11" t="e">
        <f>DB186*'SFR Relationships'!$D$39</f>
        <v>#VALUE!</v>
      </c>
      <c r="DC188" s="13"/>
      <c r="DD188" s="24"/>
      <c r="DE188" s="24"/>
      <c r="DF188" s="24"/>
      <c r="DG188" s="48"/>
      <c r="DH188" s="11" t="e">
        <f>DH186*'SFR Relationships'!$D$39</f>
        <v>#VALUE!</v>
      </c>
      <c r="DI188" s="13"/>
      <c r="DJ188" s="24"/>
      <c r="DK188" s="24"/>
      <c r="DL188" s="24"/>
      <c r="DM188" s="48"/>
      <c r="DN188" s="11" t="e">
        <f>DN186*'SFR Relationships'!$D$39</f>
        <v>#VALUE!</v>
      </c>
      <c r="DO188" s="13"/>
      <c r="DP188" s="24"/>
      <c r="DQ188" s="24"/>
      <c r="DR188" s="24"/>
      <c r="DS188" s="48"/>
      <c r="DT188" s="11" t="e">
        <f>DT186*'SFR Relationships'!$D$39</f>
        <v>#VALUE!</v>
      </c>
    </row>
    <row r="189" spans="1:124" x14ac:dyDescent="0.2">
      <c r="A189" s="6"/>
      <c r="B189" s="6">
        <v>35</v>
      </c>
      <c r="C189" s="6" t="s">
        <v>218</v>
      </c>
      <c r="D189" s="13"/>
      <c r="E189" s="13"/>
      <c r="F189" s="24"/>
      <c r="G189" s="24"/>
      <c r="H189" s="24"/>
      <c r="I189" s="48"/>
      <c r="J189" s="11">
        <f>J186*'SFR Relationships'!$D$40</f>
        <v>25263563.20656573</v>
      </c>
      <c r="K189" s="13"/>
      <c r="L189" s="24"/>
      <c r="M189" s="24"/>
      <c r="N189" s="24"/>
      <c r="O189" s="48"/>
      <c r="P189" s="11">
        <f>P186*'SFR Relationships'!$D$40</f>
        <v>358599.41639277816</v>
      </c>
      <c r="Q189" s="13"/>
      <c r="R189" s="24"/>
      <c r="S189" s="24"/>
      <c r="T189" s="24"/>
      <c r="U189" s="48"/>
      <c r="V189" s="11">
        <f>V186*'SFR Relationships'!$D$40</f>
        <v>10941.039763323462</v>
      </c>
      <c r="W189" s="13"/>
      <c r="X189" s="24"/>
      <c r="Y189" s="24"/>
      <c r="Z189" s="24"/>
      <c r="AA189" s="48"/>
      <c r="AB189" s="11">
        <f>AB186*'SFR Relationships'!$D$40</f>
        <v>0</v>
      </c>
      <c r="AC189" s="13"/>
      <c r="AD189" s="24"/>
      <c r="AE189" s="24"/>
      <c r="AF189" s="24"/>
      <c r="AG189" s="48"/>
      <c r="AH189" s="11">
        <f>AH186*'SFR Relationships'!$D$40</f>
        <v>0</v>
      </c>
      <c r="AI189" s="13"/>
      <c r="AJ189" s="24"/>
      <c r="AK189" s="24"/>
      <c r="AL189" s="24"/>
      <c r="AM189" s="48"/>
      <c r="AN189" s="11">
        <f>AN186*'SFR Relationships'!$D$40</f>
        <v>0</v>
      </c>
      <c r="AO189" s="13"/>
      <c r="AP189" s="24"/>
      <c r="AQ189" s="24"/>
      <c r="AR189" s="24"/>
      <c r="AS189" s="48"/>
      <c r="AT189" s="11">
        <f>AT186*'SFR Relationships'!$D$40</f>
        <v>0</v>
      </c>
      <c r="AU189" s="13"/>
      <c r="AV189" s="24"/>
      <c r="AW189" s="24"/>
      <c r="AX189" s="24"/>
      <c r="AY189" s="48"/>
      <c r="AZ189" s="11">
        <f>AZ186*'SFR Relationships'!$D$40</f>
        <v>0</v>
      </c>
      <c r="BA189" s="13"/>
      <c r="BB189" s="24"/>
      <c r="BC189" s="24"/>
      <c r="BD189" s="24"/>
      <c r="BE189" s="48"/>
      <c r="BF189" s="11">
        <f>BF186*'SFR Relationships'!$D$40</f>
        <v>0</v>
      </c>
      <c r="BG189" s="13"/>
      <c r="BH189" s="24"/>
      <c r="BI189" s="24"/>
      <c r="BJ189" s="24"/>
      <c r="BK189" s="48"/>
      <c r="BL189" s="11">
        <f>BL186*'SFR Relationships'!$D$40</f>
        <v>0</v>
      </c>
      <c r="BM189" s="13"/>
      <c r="BN189" s="24"/>
      <c r="BO189" s="24"/>
      <c r="BP189" s="24"/>
      <c r="BQ189" s="48"/>
      <c r="BR189" s="11" t="e">
        <f>BR186*'SFR Relationships'!$D$40</f>
        <v>#VALUE!</v>
      </c>
      <c r="BS189" s="13"/>
      <c r="BT189" s="24"/>
      <c r="BU189" s="24"/>
      <c r="BV189" s="24"/>
      <c r="BW189" s="48"/>
      <c r="BX189" s="11" t="e">
        <f>BX186*'SFR Relationships'!$D$40</f>
        <v>#VALUE!</v>
      </c>
      <c r="BY189" s="13"/>
      <c r="BZ189" s="24"/>
      <c r="CA189" s="24"/>
      <c r="CB189" s="24"/>
      <c r="CC189" s="48"/>
      <c r="CD189" s="11" t="e">
        <f>CD186*'SFR Relationships'!$D$40</f>
        <v>#VALUE!</v>
      </c>
      <c r="CE189" s="13"/>
      <c r="CF189" s="24"/>
      <c r="CG189" s="24"/>
      <c r="CH189" s="24"/>
      <c r="CI189" s="48"/>
      <c r="CJ189" s="11" t="e">
        <f>CJ186*'SFR Relationships'!$D$40</f>
        <v>#VALUE!</v>
      </c>
      <c r="CK189" s="13"/>
      <c r="CL189" s="24"/>
      <c r="CM189" s="24"/>
      <c r="CN189" s="24"/>
      <c r="CO189" s="48"/>
      <c r="CP189" s="11" t="e">
        <f>CP186*'SFR Relationships'!$D$40</f>
        <v>#VALUE!</v>
      </c>
      <c r="CQ189" s="13"/>
      <c r="CR189" s="24"/>
      <c r="CS189" s="24"/>
      <c r="CT189" s="24"/>
      <c r="CU189" s="48"/>
      <c r="CV189" s="11" t="e">
        <f>CV186*'SFR Relationships'!$D$40</f>
        <v>#VALUE!</v>
      </c>
      <c r="CW189" s="13"/>
      <c r="CX189" s="24"/>
      <c r="CY189" s="24"/>
      <c r="CZ189" s="24"/>
      <c r="DA189" s="48"/>
      <c r="DB189" s="11" t="e">
        <f>DB186*'SFR Relationships'!$D$40</f>
        <v>#VALUE!</v>
      </c>
      <c r="DC189" s="13"/>
      <c r="DD189" s="24"/>
      <c r="DE189" s="24"/>
      <c r="DF189" s="24"/>
      <c r="DG189" s="48"/>
      <c r="DH189" s="11" t="e">
        <f>DH186*'SFR Relationships'!$D$40</f>
        <v>#VALUE!</v>
      </c>
      <c r="DI189" s="13"/>
      <c r="DJ189" s="24"/>
      <c r="DK189" s="24"/>
      <c r="DL189" s="24"/>
      <c r="DM189" s="48"/>
      <c r="DN189" s="11" t="e">
        <f>DN186*'SFR Relationships'!$D$40</f>
        <v>#VALUE!</v>
      </c>
      <c r="DO189" s="13"/>
      <c r="DP189" s="24"/>
      <c r="DQ189" s="24"/>
      <c r="DR189" s="24"/>
      <c r="DS189" s="48"/>
      <c r="DT189" s="11" t="e">
        <f>DT186*'SFR Relationships'!$D$40</f>
        <v>#VALUE!</v>
      </c>
    </row>
    <row r="190" spans="1:124" x14ac:dyDescent="0.2">
      <c r="A190" s="6"/>
      <c r="B190" s="147" t="s">
        <v>219</v>
      </c>
      <c r="C190" s="147" t="s">
        <v>220</v>
      </c>
      <c r="D190" s="376"/>
      <c r="E190" s="376"/>
      <c r="F190" s="389"/>
      <c r="G190" s="389"/>
      <c r="H190" s="389"/>
      <c r="I190" s="388"/>
      <c r="J190" s="27">
        <f>SUM(J176,J184)</f>
        <v>1313609159.0769727</v>
      </c>
      <c r="K190" s="376"/>
      <c r="L190" s="389"/>
      <c r="M190" s="389"/>
      <c r="N190" s="389"/>
      <c r="O190" s="388"/>
      <c r="P190" s="27">
        <f>SUM(P176,P184)</f>
        <v>179984362.6268917</v>
      </c>
      <c r="Q190" s="376"/>
      <c r="R190" s="389"/>
      <c r="S190" s="389"/>
      <c r="T190" s="389"/>
      <c r="U190" s="388"/>
      <c r="V190" s="27">
        <f>SUM(V176,V184)</f>
        <v>31186549.121177159</v>
      </c>
      <c r="W190" s="376"/>
      <c r="X190" s="389"/>
      <c r="Y190" s="389"/>
      <c r="Z190" s="389"/>
      <c r="AA190" s="388"/>
      <c r="AB190" s="27">
        <f>SUM(AB176,AB184)</f>
        <v>0</v>
      </c>
      <c r="AC190" s="376"/>
      <c r="AD190" s="389"/>
      <c r="AE190" s="389"/>
      <c r="AF190" s="389"/>
      <c r="AG190" s="388"/>
      <c r="AH190" s="27">
        <f>SUM(AH176,AH184)</f>
        <v>0</v>
      </c>
      <c r="AI190" s="376"/>
      <c r="AJ190" s="389"/>
      <c r="AK190" s="389"/>
      <c r="AL190" s="389"/>
      <c r="AM190" s="388"/>
      <c r="AN190" s="27">
        <f>SUM(AN176,AN184)</f>
        <v>0</v>
      </c>
      <c r="AO190" s="376"/>
      <c r="AP190" s="389"/>
      <c r="AQ190" s="389"/>
      <c r="AR190" s="389"/>
      <c r="AS190" s="388"/>
      <c r="AT190" s="27">
        <f>SUM(AT176,AT184)</f>
        <v>0</v>
      </c>
      <c r="AU190" s="376"/>
      <c r="AV190" s="389"/>
      <c r="AW190" s="389"/>
      <c r="AX190" s="389"/>
      <c r="AY190" s="388"/>
      <c r="AZ190" s="27">
        <f>SUM(AZ176,AZ184)</f>
        <v>0</v>
      </c>
      <c r="BA190" s="376"/>
      <c r="BB190" s="389"/>
      <c r="BC190" s="389"/>
      <c r="BD190" s="389"/>
      <c r="BE190" s="388"/>
      <c r="BF190" s="27">
        <f>SUM(BF176,BF184)</f>
        <v>0</v>
      </c>
      <c r="BG190" s="376"/>
      <c r="BH190" s="389"/>
      <c r="BI190" s="389"/>
      <c r="BJ190" s="389"/>
      <c r="BK190" s="388"/>
      <c r="BL190" s="27">
        <f>SUM(BL176,BL184)</f>
        <v>0</v>
      </c>
      <c r="BM190" s="376"/>
      <c r="BN190" s="389"/>
      <c r="BO190" s="389"/>
      <c r="BP190" s="389"/>
      <c r="BQ190" s="388"/>
      <c r="BR190" s="27" t="e">
        <f>SUM(BR176,BR184)</f>
        <v>#VALUE!</v>
      </c>
      <c r="BS190" s="376"/>
      <c r="BT190" s="389"/>
      <c r="BU190" s="389"/>
      <c r="BV190" s="389"/>
      <c r="BW190" s="388"/>
      <c r="BX190" s="27" t="e">
        <f>SUM(BX176,BX184)</f>
        <v>#VALUE!</v>
      </c>
      <c r="BY190" s="376"/>
      <c r="BZ190" s="389"/>
      <c r="CA190" s="389"/>
      <c r="CB190" s="389"/>
      <c r="CC190" s="388"/>
      <c r="CD190" s="27" t="e">
        <f>SUM(CD176,CD184)</f>
        <v>#VALUE!</v>
      </c>
      <c r="CE190" s="376"/>
      <c r="CF190" s="389"/>
      <c r="CG190" s="389"/>
      <c r="CH190" s="389"/>
      <c r="CI190" s="388"/>
      <c r="CJ190" s="27" t="e">
        <f>SUM(CJ176,CJ184)</f>
        <v>#VALUE!</v>
      </c>
      <c r="CK190" s="376"/>
      <c r="CL190" s="389"/>
      <c r="CM190" s="389"/>
      <c r="CN190" s="389"/>
      <c r="CO190" s="388"/>
      <c r="CP190" s="27" t="e">
        <f>SUM(CP176,CP184)</f>
        <v>#VALUE!</v>
      </c>
      <c r="CQ190" s="376"/>
      <c r="CR190" s="389"/>
      <c r="CS190" s="389"/>
      <c r="CT190" s="389"/>
      <c r="CU190" s="388"/>
      <c r="CV190" s="27" t="e">
        <f>SUM(CV176,CV184)</f>
        <v>#VALUE!</v>
      </c>
      <c r="CW190" s="376"/>
      <c r="CX190" s="389"/>
      <c r="CY190" s="389"/>
      <c r="CZ190" s="389"/>
      <c r="DA190" s="388"/>
      <c r="DB190" s="27" t="e">
        <f>SUM(DB176,DB184)</f>
        <v>#VALUE!</v>
      </c>
      <c r="DC190" s="376"/>
      <c r="DD190" s="389"/>
      <c r="DE190" s="389"/>
      <c r="DF190" s="389"/>
      <c r="DG190" s="388"/>
      <c r="DH190" s="27" t="e">
        <f>SUM(DH176,DH184)</f>
        <v>#VALUE!</v>
      </c>
      <c r="DI190" s="376"/>
      <c r="DJ190" s="389"/>
      <c r="DK190" s="389"/>
      <c r="DL190" s="389"/>
      <c r="DM190" s="388"/>
      <c r="DN190" s="27" t="e">
        <f>SUM(DN176,DN184)</f>
        <v>#VALUE!</v>
      </c>
      <c r="DO190" s="376"/>
      <c r="DP190" s="389"/>
      <c r="DQ190" s="389"/>
      <c r="DR190" s="389"/>
      <c r="DS190" s="388"/>
      <c r="DT190" s="27" t="e">
        <f>SUM(DT176,DT184)</f>
        <v>#VALUE!</v>
      </c>
    </row>
    <row r="191" spans="1:124" x14ac:dyDescent="0.2">
      <c r="A191" s="6"/>
      <c r="B191" s="147"/>
      <c r="C191" s="147"/>
      <c r="D191" s="376"/>
      <c r="E191" s="376"/>
      <c r="F191" s="389"/>
      <c r="G191" s="389"/>
      <c r="H191" s="389"/>
      <c r="I191" s="388"/>
      <c r="J191" s="27"/>
      <c r="K191" s="376"/>
      <c r="L191" s="389"/>
      <c r="M191" s="389"/>
      <c r="N191" s="389"/>
      <c r="O191" s="388"/>
      <c r="P191" s="27"/>
      <c r="Q191" s="376"/>
      <c r="R191" s="389"/>
      <c r="S191" s="389"/>
      <c r="T191" s="389"/>
      <c r="U191" s="388"/>
      <c r="V191" s="27"/>
      <c r="W191" s="376"/>
      <c r="X191" s="389"/>
      <c r="Y191" s="389"/>
      <c r="Z191" s="389"/>
      <c r="AA191" s="388"/>
      <c r="AB191" s="27"/>
      <c r="AC191" s="376"/>
      <c r="AD191" s="389"/>
      <c r="AE191" s="389"/>
      <c r="AF191" s="389"/>
      <c r="AG191" s="388"/>
      <c r="AH191" s="27"/>
      <c r="AI191" s="376"/>
      <c r="AJ191" s="389"/>
      <c r="AK191" s="389"/>
      <c r="AL191" s="389"/>
      <c r="AM191" s="388"/>
      <c r="AN191" s="27"/>
      <c r="AO191" s="376"/>
      <c r="AP191" s="389"/>
      <c r="AQ191" s="389"/>
      <c r="AR191" s="389"/>
      <c r="AS191" s="388"/>
      <c r="AT191" s="27"/>
      <c r="AU191" s="376"/>
      <c r="AV191" s="389"/>
      <c r="AW191" s="389"/>
      <c r="AX191" s="389"/>
      <c r="AY191" s="388"/>
      <c r="AZ191" s="27"/>
      <c r="BA191" s="376"/>
      <c r="BB191" s="389"/>
      <c r="BC191" s="389"/>
      <c r="BD191" s="389"/>
      <c r="BE191" s="388"/>
      <c r="BF191" s="27"/>
      <c r="BG191" s="376"/>
      <c r="BH191" s="389"/>
      <c r="BI191" s="389"/>
      <c r="BJ191" s="389"/>
      <c r="BK191" s="388"/>
      <c r="BL191" s="27"/>
      <c r="BM191" s="376"/>
      <c r="BN191" s="389"/>
      <c r="BO191" s="389"/>
      <c r="BP191" s="389"/>
      <c r="BQ191" s="388"/>
      <c r="BR191" s="27"/>
      <c r="BS191" s="376"/>
      <c r="BT191" s="389"/>
      <c r="BU191" s="389"/>
      <c r="BV191" s="389"/>
      <c r="BW191" s="388"/>
      <c r="BX191" s="27"/>
      <c r="BY191" s="376"/>
      <c r="BZ191" s="389"/>
      <c r="CA191" s="389"/>
      <c r="CB191" s="389"/>
      <c r="CC191" s="388"/>
      <c r="CD191" s="27"/>
      <c r="CE191" s="376"/>
      <c r="CF191" s="389"/>
      <c r="CG191" s="389"/>
      <c r="CH191" s="389"/>
      <c r="CI191" s="388"/>
      <c r="CJ191" s="27"/>
      <c r="CK191" s="376"/>
      <c r="CL191" s="389"/>
      <c r="CM191" s="389"/>
      <c r="CN191" s="389"/>
      <c r="CO191" s="388"/>
      <c r="CP191" s="27"/>
      <c r="CQ191" s="376"/>
      <c r="CR191" s="389"/>
      <c r="CS191" s="389"/>
      <c r="CT191" s="389"/>
      <c r="CU191" s="388"/>
      <c r="CV191" s="27"/>
      <c r="CW191" s="376"/>
      <c r="CX191" s="389"/>
      <c r="CY191" s="389"/>
      <c r="CZ191" s="389"/>
      <c r="DA191" s="388"/>
      <c r="DB191" s="27"/>
      <c r="DC191" s="376"/>
      <c r="DD191" s="389"/>
      <c r="DE191" s="389"/>
      <c r="DF191" s="389"/>
      <c r="DG191" s="388"/>
      <c r="DH191" s="27"/>
      <c r="DI191" s="376"/>
      <c r="DJ191" s="389"/>
      <c r="DK191" s="389"/>
      <c r="DL191" s="389"/>
      <c r="DM191" s="388"/>
      <c r="DN191" s="27"/>
      <c r="DO191" s="376"/>
      <c r="DP191" s="389"/>
      <c r="DQ191" s="389"/>
      <c r="DR191" s="389"/>
      <c r="DS191" s="388"/>
      <c r="DT191" s="27"/>
    </row>
    <row r="192" spans="1:124" ht="46" x14ac:dyDescent="0.3">
      <c r="A192" s="331" t="s">
        <v>238</v>
      </c>
      <c r="B192" s="91"/>
      <c r="C192" s="278"/>
      <c r="D192" s="285"/>
      <c r="E192" s="285"/>
      <c r="F192" s="280"/>
      <c r="G192" s="91"/>
      <c r="H192" s="91"/>
      <c r="I192" s="91"/>
      <c r="J192" s="266"/>
      <c r="K192" s="285"/>
      <c r="L192" s="280"/>
      <c r="M192" s="91"/>
      <c r="N192" s="91"/>
      <c r="O192" s="91"/>
      <c r="P192" s="266"/>
      <c r="Q192" s="285"/>
      <c r="R192" s="280"/>
      <c r="S192" s="91"/>
      <c r="T192" s="91"/>
      <c r="U192" s="91"/>
      <c r="V192" s="266"/>
      <c r="W192" s="285"/>
      <c r="X192" s="280"/>
      <c r="Y192" s="91"/>
      <c r="Z192" s="91"/>
      <c r="AA192" s="91"/>
      <c r="AB192" s="266"/>
      <c r="AC192" s="285"/>
      <c r="AD192" s="280"/>
      <c r="AE192" s="91"/>
      <c r="AF192" s="91"/>
      <c r="AG192" s="91"/>
      <c r="AH192" s="266"/>
      <c r="AI192" s="285"/>
      <c r="AJ192" s="280"/>
      <c r="AK192" s="91"/>
      <c r="AL192" s="91"/>
      <c r="AM192" s="91"/>
      <c r="AN192" s="266"/>
      <c r="AO192" s="285"/>
      <c r="AP192" s="280"/>
      <c r="AQ192" s="91"/>
      <c r="AR192" s="91"/>
      <c r="AS192" s="91"/>
      <c r="AT192" s="266"/>
      <c r="AU192" s="285"/>
      <c r="AV192" s="280"/>
      <c r="AW192" s="91"/>
      <c r="AX192" s="91"/>
      <c r="AY192" s="91"/>
      <c r="AZ192" s="266"/>
      <c r="BA192" s="285"/>
      <c r="BB192" s="280"/>
      <c r="BC192" s="91"/>
      <c r="BD192" s="91"/>
      <c r="BE192" s="91"/>
      <c r="BF192" s="266"/>
      <c r="BG192" s="285"/>
      <c r="BH192" s="280"/>
      <c r="BI192" s="91"/>
      <c r="BJ192" s="91"/>
      <c r="BK192" s="91"/>
      <c r="BL192" s="266"/>
      <c r="BM192" s="285"/>
      <c r="BN192" s="280"/>
      <c r="BO192" s="91"/>
      <c r="BP192" s="91"/>
      <c r="BQ192" s="91"/>
      <c r="BR192" s="266"/>
      <c r="BS192" s="285"/>
      <c r="BT192" s="280"/>
      <c r="BU192" s="91"/>
      <c r="BV192" s="91"/>
      <c r="BW192" s="91"/>
      <c r="BX192" s="266"/>
      <c r="BY192" s="285"/>
      <c r="BZ192" s="280"/>
      <c r="CA192" s="91"/>
      <c r="CB192" s="91"/>
      <c r="CC192" s="91"/>
      <c r="CD192" s="266"/>
      <c r="CE192" s="285"/>
      <c r="CF192" s="280"/>
      <c r="CG192" s="91"/>
      <c r="CH192" s="91"/>
      <c r="CI192" s="91"/>
      <c r="CJ192" s="266"/>
      <c r="CK192" s="285"/>
      <c r="CL192" s="280"/>
      <c r="CM192" s="91"/>
      <c r="CN192" s="91"/>
      <c r="CO192" s="91"/>
      <c r="CP192" s="266"/>
      <c r="CQ192" s="285"/>
      <c r="CR192" s="280"/>
      <c r="CS192" s="91"/>
      <c r="CT192" s="91"/>
      <c r="CU192" s="91"/>
      <c r="CV192" s="266"/>
      <c r="CW192" s="285"/>
      <c r="CX192" s="280"/>
      <c r="CY192" s="91"/>
      <c r="CZ192" s="91"/>
      <c r="DA192" s="91"/>
      <c r="DB192" s="266"/>
      <c r="DC192" s="285"/>
      <c r="DD192" s="280"/>
      <c r="DE192" s="91"/>
      <c r="DF192" s="91"/>
      <c r="DG192" s="91"/>
      <c r="DH192" s="266"/>
      <c r="DI192" s="285"/>
      <c r="DJ192" s="280"/>
      <c r="DK192" s="91"/>
      <c r="DL192" s="91"/>
      <c r="DM192" s="91"/>
      <c r="DN192" s="266"/>
      <c r="DO192" s="285"/>
      <c r="DP192" s="280"/>
      <c r="DQ192" s="91"/>
      <c r="DR192" s="91"/>
      <c r="DS192" s="91"/>
      <c r="DT192" s="266"/>
    </row>
    <row r="193" spans="1:124" ht="17" x14ac:dyDescent="0.2">
      <c r="A193" s="91"/>
      <c r="B193" s="396"/>
      <c r="C193" s="279" t="s">
        <v>203</v>
      </c>
      <c r="D193" s="363"/>
      <c r="E193" s="363"/>
      <c r="F193" s="281"/>
      <c r="G193" s="275"/>
      <c r="H193" s="275"/>
      <c r="I193" s="396"/>
      <c r="J193" s="329">
        <f>J155+J175</f>
        <v>80.010706455875436</v>
      </c>
      <c r="K193" s="363"/>
      <c r="L193" s="281"/>
      <c r="M193" s="275"/>
      <c r="N193" s="275"/>
      <c r="O193" s="396"/>
      <c r="P193" s="329">
        <f>P155+P175</f>
        <v>58.279107811790041</v>
      </c>
      <c r="Q193" s="363"/>
      <c r="R193" s="281"/>
      <c r="S193" s="275"/>
      <c r="T193" s="275"/>
      <c r="U193" s="396"/>
      <c r="V193" s="329">
        <f>V155+V175</f>
        <v>56.6485009994826</v>
      </c>
      <c r="W193" s="363"/>
      <c r="X193" s="281"/>
      <c r="Y193" s="275"/>
      <c r="Z193" s="275"/>
      <c r="AA193" s="396"/>
      <c r="AB193" s="329">
        <f>AB155+AB175</f>
        <v>56.303399028623886</v>
      </c>
      <c r="AC193" s="363"/>
      <c r="AD193" s="281"/>
      <c r="AE193" s="275"/>
      <c r="AF193" s="275"/>
      <c r="AG193" s="396"/>
      <c r="AH193" s="329">
        <f>AH155+AH175</f>
        <v>56.303399028623886</v>
      </c>
      <c r="AI193" s="363"/>
      <c r="AJ193" s="281"/>
      <c r="AK193" s="275"/>
      <c r="AL193" s="275"/>
      <c r="AM193" s="396"/>
      <c r="AN193" s="329">
        <f>AN155+AN175</f>
        <v>56.303399028623886</v>
      </c>
      <c r="AO193" s="363"/>
      <c r="AP193" s="281"/>
      <c r="AQ193" s="275"/>
      <c r="AR193" s="275"/>
      <c r="AS193" s="396"/>
      <c r="AT193" s="329">
        <f>AT155+AT175</f>
        <v>56.303399028623886</v>
      </c>
      <c r="AU193" s="363"/>
      <c r="AV193" s="281"/>
      <c r="AW193" s="275"/>
      <c r="AX193" s="275"/>
      <c r="AY193" s="396"/>
      <c r="AZ193" s="329">
        <f>AZ155+AZ175</f>
        <v>56.303399028623886</v>
      </c>
      <c r="BA193" s="363"/>
      <c r="BB193" s="281"/>
      <c r="BC193" s="275"/>
      <c r="BD193" s="275"/>
      <c r="BE193" s="396"/>
      <c r="BF193" s="329">
        <f>BF155+BF175</f>
        <v>56.303399028623886</v>
      </c>
      <c r="BG193" s="363"/>
      <c r="BH193" s="281"/>
      <c r="BI193" s="275"/>
      <c r="BJ193" s="275"/>
      <c r="BK193" s="396"/>
      <c r="BL193" s="329">
        <f>BL155+BL175</f>
        <v>56.303399028623886</v>
      </c>
      <c r="BM193" s="363"/>
      <c r="BN193" s="281"/>
      <c r="BO193" s="275"/>
      <c r="BP193" s="275"/>
      <c r="BQ193" s="396"/>
      <c r="BR193" s="329" t="e">
        <f>BR155+BR175</f>
        <v>#VALUE!</v>
      </c>
      <c r="BS193" s="363"/>
      <c r="BT193" s="281"/>
      <c r="BU193" s="275"/>
      <c r="BV193" s="275"/>
      <c r="BW193" s="396"/>
      <c r="BX193" s="329" t="e">
        <f>BX155+BX175</f>
        <v>#VALUE!</v>
      </c>
      <c r="BY193" s="363"/>
      <c r="BZ193" s="281"/>
      <c r="CA193" s="275"/>
      <c r="CB193" s="275"/>
      <c r="CC193" s="396"/>
      <c r="CD193" s="329" t="e">
        <f>CD155+CD175</f>
        <v>#VALUE!</v>
      </c>
      <c r="CE193" s="363"/>
      <c r="CF193" s="281"/>
      <c r="CG193" s="275"/>
      <c r="CH193" s="275"/>
      <c r="CI193" s="396"/>
      <c r="CJ193" s="329" t="e">
        <f>CJ155+CJ175</f>
        <v>#VALUE!</v>
      </c>
      <c r="CK193" s="363"/>
      <c r="CL193" s="281"/>
      <c r="CM193" s="275"/>
      <c r="CN193" s="275"/>
      <c r="CO193" s="396"/>
      <c r="CP193" s="329" t="e">
        <f>CP155+CP175</f>
        <v>#VALUE!</v>
      </c>
      <c r="CQ193" s="363"/>
      <c r="CR193" s="281"/>
      <c r="CS193" s="275"/>
      <c r="CT193" s="275"/>
      <c r="CU193" s="396"/>
      <c r="CV193" s="329" t="e">
        <f>CV155+CV175</f>
        <v>#VALUE!</v>
      </c>
      <c r="CW193" s="363"/>
      <c r="CX193" s="281"/>
      <c r="CY193" s="275"/>
      <c r="CZ193" s="275"/>
      <c r="DA193" s="396"/>
      <c r="DB193" s="329" t="e">
        <f>DB155+DB175</f>
        <v>#VALUE!</v>
      </c>
      <c r="DC193" s="363"/>
      <c r="DD193" s="281"/>
      <c r="DE193" s="275"/>
      <c r="DF193" s="275"/>
      <c r="DG193" s="396"/>
      <c r="DH193" s="329" t="e">
        <f>DH155+DH175</f>
        <v>#VALUE!</v>
      </c>
      <c r="DI193" s="363"/>
      <c r="DJ193" s="281"/>
      <c r="DK193" s="275"/>
      <c r="DL193" s="275"/>
      <c r="DM193" s="396"/>
      <c r="DN193" s="329" t="e">
        <f>DN155+DN175</f>
        <v>#VALUE!</v>
      </c>
      <c r="DO193" s="363"/>
      <c r="DP193" s="281"/>
      <c r="DQ193" s="275"/>
      <c r="DR193" s="275"/>
      <c r="DS193" s="396"/>
      <c r="DT193" s="329" t="e">
        <f>DT155+DT175</f>
        <v>#VALUE!</v>
      </c>
    </row>
    <row r="194" spans="1:124" x14ac:dyDescent="0.2">
      <c r="A194" s="91"/>
      <c r="B194" s="390">
        <v>20</v>
      </c>
      <c r="C194" s="391" t="s">
        <v>204</v>
      </c>
      <c r="D194" s="366"/>
      <c r="E194" s="366"/>
      <c r="F194" s="282">
        <f>SUM(F195:F201)</f>
        <v>1637039376.6107795</v>
      </c>
      <c r="G194" s="94">
        <f>SUM(G195:G201)</f>
        <v>103434045.57350653</v>
      </c>
      <c r="H194" s="94">
        <f>SUM(H195:H201)</f>
        <v>633578173.95744109</v>
      </c>
      <c r="I194" s="397">
        <f>SUM(I195:I201)</f>
        <v>12157025.070383016</v>
      </c>
      <c r="J194" s="398">
        <f>SUM(J195:J201)</f>
        <v>2374051596.1417274</v>
      </c>
      <c r="K194" s="366"/>
      <c r="L194" s="282">
        <f>SUM(L195:L201)</f>
        <v>1091513132.3589103</v>
      </c>
      <c r="M194" s="94">
        <f>SUM(M195:M201)</f>
        <v>24490141.567012969</v>
      </c>
      <c r="N194" s="94">
        <f>SUM(N195:N201)</f>
        <v>250385004.31428343</v>
      </c>
      <c r="O194" s="397">
        <f>SUM(O195:O201)</f>
        <v>4653864.3523008218</v>
      </c>
      <c r="P194" s="398">
        <f>SUM(P195:P201)</f>
        <v>1366388278.2402067</v>
      </c>
      <c r="Q194" s="366"/>
      <c r="R194" s="282">
        <f>SUM(R195:R201)</f>
        <v>993308696.26556671</v>
      </c>
      <c r="S194" s="94">
        <f>SUM(S195:S201)</f>
        <v>21527498.027756225</v>
      </c>
      <c r="T194" s="94">
        <f>SUM(T195:T201)</f>
        <v>220095203.28031737</v>
      </c>
      <c r="U194" s="397">
        <f>SUM(U195:U201)</f>
        <v>4090872.8678215039</v>
      </c>
      <c r="V194" s="398">
        <f>SUM(V195:V201)</f>
        <v>1234931397.5736403</v>
      </c>
      <c r="W194" s="366"/>
      <c r="X194" s="282">
        <f>SUM(X195:X201)</f>
        <v>972524688.6267637</v>
      </c>
      <c r="Y194" s="94">
        <f>SUM(Y195:Y201)</f>
        <v>20900483.522093423</v>
      </c>
      <c r="Z194" s="94">
        <f>SUM(Z195:Z201)</f>
        <v>213684663.37894893</v>
      </c>
      <c r="AA194" s="397">
        <f>SUM(AA195:AA201)</f>
        <v>3971721.2308946634</v>
      </c>
      <c r="AB194" s="398">
        <f>SUM(AB195:AB201)</f>
        <v>1207109835.5278063</v>
      </c>
      <c r="AC194" s="366"/>
      <c r="AD194" s="282">
        <f>SUM(AD195:AD201)</f>
        <v>972524688.6267637</v>
      </c>
      <c r="AE194" s="94">
        <f>SUM(AE195:AE201)</f>
        <v>20900483.522093423</v>
      </c>
      <c r="AF194" s="94">
        <f>SUM(AF195:AF201)</f>
        <v>213684663.37894893</v>
      </c>
      <c r="AG194" s="397">
        <f>SUM(AG195:AG201)</f>
        <v>3971721.2308946634</v>
      </c>
      <c r="AH194" s="398">
        <f>SUM(AH195:AH201)</f>
        <v>1207109835.5278063</v>
      </c>
      <c r="AI194" s="366"/>
      <c r="AJ194" s="282">
        <f>SUM(AJ195:AJ201)</f>
        <v>972524688.6267637</v>
      </c>
      <c r="AK194" s="94">
        <f>SUM(AK195:AK201)</f>
        <v>20900483.522093423</v>
      </c>
      <c r="AL194" s="94">
        <f>SUM(AL195:AL201)</f>
        <v>213684663.37894893</v>
      </c>
      <c r="AM194" s="397">
        <f>SUM(AM195:AM201)</f>
        <v>3971721.2308946634</v>
      </c>
      <c r="AN194" s="398">
        <f>SUM(AN195:AN201)</f>
        <v>1207109835.5278063</v>
      </c>
      <c r="AO194" s="366"/>
      <c r="AP194" s="282">
        <f>SUM(AP195:AP201)</f>
        <v>972524688.6267637</v>
      </c>
      <c r="AQ194" s="94">
        <f>SUM(AQ195:AQ201)</f>
        <v>20900483.522093423</v>
      </c>
      <c r="AR194" s="94">
        <f>SUM(AR195:AR201)</f>
        <v>213684663.37894893</v>
      </c>
      <c r="AS194" s="397">
        <f>SUM(AS195:AS201)</f>
        <v>3971721.2308946634</v>
      </c>
      <c r="AT194" s="398">
        <f>SUM(AT195:AT201)</f>
        <v>1207109835.5278063</v>
      </c>
      <c r="AU194" s="366"/>
      <c r="AV194" s="282">
        <f>SUM(AV195:AV201)</f>
        <v>972524688.6267637</v>
      </c>
      <c r="AW194" s="94">
        <f>SUM(AW195:AW201)</f>
        <v>20900483.522093423</v>
      </c>
      <c r="AX194" s="94">
        <f>SUM(AX195:AX201)</f>
        <v>213684663.37894893</v>
      </c>
      <c r="AY194" s="397">
        <f>SUM(AY195:AY201)</f>
        <v>3971721.2308946634</v>
      </c>
      <c r="AZ194" s="398">
        <f>SUM(AZ195:AZ201)</f>
        <v>1207109835.5278063</v>
      </c>
      <c r="BA194" s="366"/>
      <c r="BB194" s="282">
        <f>SUM(BB195:BB201)</f>
        <v>972524688.6267637</v>
      </c>
      <c r="BC194" s="94">
        <f>SUM(BC195:BC201)</f>
        <v>20900483.522093423</v>
      </c>
      <c r="BD194" s="94">
        <f>SUM(BD195:BD201)</f>
        <v>213684663.37894893</v>
      </c>
      <c r="BE194" s="397">
        <f>SUM(BE195:BE201)</f>
        <v>3971721.2308946634</v>
      </c>
      <c r="BF194" s="398">
        <f>SUM(BF195:BF201)</f>
        <v>1207109835.5278063</v>
      </c>
      <c r="BG194" s="366"/>
      <c r="BH194" s="282">
        <f>SUM(BH195:BH201)</f>
        <v>972524688.6267637</v>
      </c>
      <c r="BI194" s="94">
        <f>SUM(BI195:BI201)</f>
        <v>20900483.522093423</v>
      </c>
      <c r="BJ194" s="94">
        <f>SUM(BJ195:BJ201)</f>
        <v>213684663.37894893</v>
      </c>
      <c r="BK194" s="397">
        <f>SUM(BK195:BK201)</f>
        <v>3971721.2308946634</v>
      </c>
      <c r="BL194" s="398">
        <f>SUM(BL195:BL201)</f>
        <v>1207109835.5278063</v>
      </c>
      <c r="BM194" s="366"/>
      <c r="BN194" s="282" t="e">
        <f>SUM(BN195:BN201)</f>
        <v>#VALUE!</v>
      </c>
      <c r="BO194" s="94" t="e">
        <f>SUM(BO195:BO201)</f>
        <v>#VALUE!</v>
      </c>
      <c r="BP194" s="94" t="e">
        <f>SUM(BP195:BP201)</f>
        <v>#VALUE!</v>
      </c>
      <c r="BQ194" s="397" t="e">
        <f>SUM(BQ195:BQ201)</f>
        <v>#VALUE!</v>
      </c>
      <c r="BR194" s="398" t="e">
        <f>SUM(BR195:BR201)</f>
        <v>#VALUE!</v>
      </c>
      <c r="BS194" s="366"/>
      <c r="BT194" s="282" t="e">
        <f>SUM(BT195:BT201)</f>
        <v>#VALUE!</v>
      </c>
      <c r="BU194" s="94" t="e">
        <f>SUM(BU195:BU201)</f>
        <v>#VALUE!</v>
      </c>
      <c r="BV194" s="94" t="e">
        <f>SUM(BV195:BV201)</f>
        <v>#VALUE!</v>
      </c>
      <c r="BW194" s="397" t="e">
        <f>SUM(BW195:BW201)</f>
        <v>#VALUE!</v>
      </c>
      <c r="BX194" s="398" t="e">
        <f>SUM(BX195:BX201)</f>
        <v>#VALUE!</v>
      </c>
      <c r="BY194" s="366"/>
      <c r="BZ194" s="282" t="e">
        <f>SUM(BZ195:BZ201)</f>
        <v>#VALUE!</v>
      </c>
      <c r="CA194" s="94" t="e">
        <f>SUM(CA195:CA201)</f>
        <v>#VALUE!</v>
      </c>
      <c r="CB194" s="94" t="e">
        <f>SUM(CB195:CB201)</f>
        <v>#VALUE!</v>
      </c>
      <c r="CC194" s="397" t="e">
        <f>SUM(CC195:CC201)</f>
        <v>#VALUE!</v>
      </c>
      <c r="CD194" s="398" t="e">
        <f>SUM(CD195:CD201)</f>
        <v>#VALUE!</v>
      </c>
      <c r="CE194" s="366"/>
      <c r="CF194" s="282" t="e">
        <f>SUM(CF195:CF201)</f>
        <v>#VALUE!</v>
      </c>
      <c r="CG194" s="94" t="e">
        <f>SUM(CG195:CG201)</f>
        <v>#VALUE!</v>
      </c>
      <c r="CH194" s="94" t="e">
        <f>SUM(CH195:CH201)</f>
        <v>#VALUE!</v>
      </c>
      <c r="CI194" s="397" t="e">
        <f>SUM(CI195:CI201)</f>
        <v>#VALUE!</v>
      </c>
      <c r="CJ194" s="398" t="e">
        <f>SUM(CJ195:CJ201)</f>
        <v>#VALUE!</v>
      </c>
      <c r="CK194" s="366"/>
      <c r="CL194" s="282" t="e">
        <f>SUM(CL195:CL201)</f>
        <v>#VALUE!</v>
      </c>
      <c r="CM194" s="94" t="e">
        <f>SUM(CM195:CM201)</f>
        <v>#VALUE!</v>
      </c>
      <c r="CN194" s="94" t="e">
        <f>SUM(CN195:CN201)</f>
        <v>#VALUE!</v>
      </c>
      <c r="CO194" s="397" t="e">
        <f>SUM(CO195:CO201)</f>
        <v>#VALUE!</v>
      </c>
      <c r="CP194" s="398" t="e">
        <f>SUM(CP195:CP201)</f>
        <v>#VALUE!</v>
      </c>
      <c r="CQ194" s="366"/>
      <c r="CR194" s="282" t="e">
        <f>SUM(CR195:CR201)</f>
        <v>#VALUE!</v>
      </c>
      <c r="CS194" s="94" t="e">
        <f>SUM(CS195:CS201)</f>
        <v>#VALUE!</v>
      </c>
      <c r="CT194" s="94" t="e">
        <f>SUM(CT195:CT201)</f>
        <v>#VALUE!</v>
      </c>
      <c r="CU194" s="397" t="e">
        <f>SUM(CU195:CU201)</f>
        <v>#VALUE!</v>
      </c>
      <c r="CV194" s="398" t="e">
        <f>SUM(CV195:CV201)</f>
        <v>#VALUE!</v>
      </c>
      <c r="CW194" s="366"/>
      <c r="CX194" s="282" t="e">
        <f>SUM(CX195:CX201)</f>
        <v>#VALUE!</v>
      </c>
      <c r="CY194" s="94" t="e">
        <f>SUM(CY195:CY201)</f>
        <v>#VALUE!</v>
      </c>
      <c r="CZ194" s="94" t="e">
        <f>SUM(CZ195:CZ201)</f>
        <v>#VALUE!</v>
      </c>
      <c r="DA194" s="397" t="e">
        <f>SUM(DA195:DA201)</f>
        <v>#VALUE!</v>
      </c>
      <c r="DB194" s="398" t="e">
        <f>SUM(DB195:DB201)</f>
        <v>#VALUE!</v>
      </c>
      <c r="DC194" s="366"/>
      <c r="DD194" s="282" t="e">
        <f>SUM(DD195:DD201)</f>
        <v>#VALUE!</v>
      </c>
      <c r="DE194" s="94" t="e">
        <f>SUM(DE195:DE201)</f>
        <v>#VALUE!</v>
      </c>
      <c r="DF194" s="94" t="e">
        <f>SUM(DF195:DF201)</f>
        <v>#VALUE!</v>
      </c>
      <c r="DG194" s="397" t="e">
        <f>SUM(DG195:DG201)</f>
        <v>#VALUE!</v>
      </c>
      <c r="DH194" s="398" t="e">
        <f>SUM(DH195:DH201)</f>
        <v>#VALUE!</v>
      </c>
      <c r="DI194" s="366"/>
      <c r="DJ194" s="282" t="e">
        <f>SUM(DJ195:DJ201)</f>
        <v>#VALUE!</v>
      </c>
      <c r="DK194" s="94" t="e">
        <f>SUM(DK195:DK201)</f>
        <v>#VALUE!</v>
      </c>
      <c r="DL194" s="94" t="e">
        <f>SUM(DL195:DL201)</f>
        <v>#VALUE!</v>
      </c>
      <c r="DM194" s="397" t="e">
        <f>SUM(DM195:DM201)</f>
        <v>#VALUE!</v>
      </c>
      <c r="DN194" s="398" t="e">
        <f>SUM(DN195:DN201)</f>
        <v>#VALUE!</v>
      </c>
      <c r="DO194" s="366"/>
      <c r="DP194" s="282" t="e">
        <f>SUM(DP195:DP201)</f>
        <v>#VALUE!</v>
      </c>
      <c r="DQ194" s="94" t="e">
        <f>SUM(DQ195:DQ201)</f>
        <v>#VALUE!</v>
      </c>
      <c r="DR194" s="94" t="e">
        <f>SUM(DR195:DR201)</f>
        <v>#VALUE!</v>
      </c>
      <c r="DS194" s="397" t="e">
        <f>SUM(DS195:DS201)</f>
        <v>#VALUE!</v>
      </c>
      <c r="DT194" s="398" t="e">
        <f>SUM(DT195:DT201)</f>
        <v>#VALUE!</v>
      </c>
    </row>
    <row r="195" spans="1:124" x14ac:dyDescent="0.2">
      <c r="A195" s="91"/>
      <c r="B195" s="95">
        <v>21</v>
      </c>
      <c r="C195" s="134" t="s">
        <v>205</v>
      </c>
      <c r="D195" s="90"/>
      <c r="E195" s="369"/>
      <c r="F195" s="283">
        <f t="shared" ref="F195:I201" si="299">F157+F177</f>
        <v>122528948.45827831</v>
      </c>
      <c r="G195" s="283">
        <f t="shared" si="299"/>
        <v>62076315.502688624</v>
      </c>
      <c r="H195" s="283">
        <f t="shared" si="299"/>
        <v>272893120.41786885</v>
      </c>
      <c r="I195" s="276">
        <f t="shared" si="299"/>
        <v>5434218.5909426874</v>
      </c>
      <c r="J195" s="268">
        <f t="shared" ref="J195:J201" si="300">SUM(F195:H195)</f>
        <v>457498384.3788358</v>
      </c>
      <c r="K195" s="369"/>
      <c r="L195" s="283">
        <f t="shared" ref="L195:O201" si="301">L157+L177</f>
        <v>57282218.391140983</v>
      </c>
      <c r="M195" s="283">
        <f t="shared" si="301"/>
        <v>-781181.14231805876</v>
      </c>
      <c r="N195" s="283">
        <f t="shared" si="301"/>
        <v>29991177.844043467</v>
      </c>
      <c r="O195" s="276">
        <f t="shared" si="301"/>
        <v>545945.18547508342</v>
      </c>
      <c r="P195" s="268">
        <f t="shared" ref="P195:P201" si="302">SUM(L195:N195)</f>
        <v>86492215.092866391</v>
      </c>
      <c r="Q195" s="369"/>
      <c r="R195" s="283">
        <f t="shared" ref="R195:U201" si="303">R157+R177</f>
        <v>50352622.097610593</v>
      </c>
      <c r="S195" s="283">
        <f t="shared" si="303"/>
        <v>-686679.39115647576</v>
      </c>
      <c r="T195" s="283">
        <f t="shared" si="303"/>
        <v>26363057.972575013</v>
      </c>
      <c r="U195" s="276">
        <f t="shared" si="303"/>
        <v>479900.61108541576</v>
      </c>
      <c r="V195" s="268">
        <f t="shared" ref="V195:V201" si="304">SUM(R195:T195)</f>
        <v>76029000.679029137</v>
      </c>
      <c r="W195" s="369"/>
      <c r="X195" s="283">
        <f t="shared" ref="X195:AA201" si="305">X157+X177</f>
        <v>48886040.871466592</v>
      </c>
      <c r="Y195" s="283">
        <f t="shared" si="305"/>
        <v>-666679.02054026769</v>
      </c>
      <c r="Z195" s="283">
        <f t="shared" si="305"/>
        <v>25595201.915121369</v>
      </c>
      <c r="AA195" s="276">
        <f t="shared" si="305"/>
        <v>465922.9233838988</v>
      </c>
      <c r="AB195" s="268">
        <f t="shared" ref="AB195:AB201" si="306">SUM(X195:Z195)</f>
        <v>73814563.766047686</v>
      </c>
      <c r="AC195" s="369"/>
      <c r="AD195" s="283">
        <f t="shared" ref="AD195:AG201" si="307">AD157+AD177</f>
        <v>48886040.871466592</v>
      </c>
      <c r="AE195" s="283">
        <f t="shared" si="307"/>
        <v>-666679.02054026769</v>
      </c>
      <c r="AF195" s="283">
        <f t="shared" si="307"/>
        <v>25595201.915121369</v>
      </c>
      <c r="AG195" s="276">
        <f t="shared" si="307"/>
        <v>465922.9233838988</v>
      </c>
      <c r="AH195" s="268">
        <f t="shared" ref="AH195:AH201" si="308">SUM(AD195:AF195)</f>
        <v>73814563.766047686</v>
      </c>
      <c r="AI195" s="369"/>
      <c r="AJ195" s="283">
        <f t="shared" ref="AJ195:AM201" si="309">AJ157+AJ177</f>
        <v>48886040.871466592</v>
      </c>
      <c r="AK195" s="283">
        <f t="shared" si="309"/>
        <v>-666679.02054026769</v>
      </c>
      <c r="AL195" s="283">
        <f t="shared" si="309"/>
        <v>25595201.915121369</v>
      </c>
      <c r="AM195" s="276">
        <f t="shared" si="309"/>
        <v>465922.9233838988</v>
      </c>
      <c r="AN195" s="268">
        <f t="shared" ref="AN195:AN201" si="310">SUM(AJ195:AL195)</f>
        <v>73814563.766047686</v>
      </c>
      <c r="AO195" s="369"/>
      <c r="AP195" s="283">
        <f t="shared" ref="AP195:AS201" si="311">AP157+AP177</f>
        <v>48886040.871466592</v>
      </c>
      <c r="AQ195" s="283">
        <f t="shared" si="311"/>
        <v>-666679.02054026769</v>
      </c>
      <c r="AR195" s="283">
        <f t="shared" si="311"/>
        <v>25595201.915121369</v>
      </c>
      <c r="AS195" s="276">
        <f t="shared" si="311"/>
        <v>465922.9233838988</v>
      </c>
      <c r="AT195" s="268">
        <f t="shared" ref="AT195:AT201" si="312">SUM(AP195:AR195)</f>
        <v>73814563.766047686</v>
      </c>
      <c r="AU195" s="369"/>
      <c r="AV195" s="283">
        <f t="shared" ref="AV195:AY201" si="313">AV157+AV177</f>
        <v>48886040.871466592</v>
      </c>
      <c r="AW195" s="283">
        <f t="shared" si="313"/>
        <v>-666679.02054026769</v>
      </c>
      <c r="AX195" s="283">
        <f t="shared" si="313"/>
        <v>25595201.915121369</v>
      </c>
      <c r="AY195" s="276">
        <f t="shared" si="313"/>
        <v>465922.9233838988</v>
      </c>
      <c r="AZ195" s="268">
        <f t="shared" ref="AZ195:AZ201" si="314">SUM(AV195:AX195)</f>
        <v>73814563.766047686</v>
      </c>
      <c r="BA195" s="369"/>
      <c r="BB195" s="283">
        <f t="shared" ref="BB195:BE201" si="315">BB157+BB177</f>
        <v>48886040.871466592</v>
      </c>
      <c r="BC195" s="283">
        <f t="shared" si="315"/>
        <v>-666679.02054026769</v>
      </c>
      <c r="BD195" s="283">
        <f t="shared" si="315"/>
        <v>25595201.915121369</v>
      </c>
      <c r="BE195" s="276">
        <f t="shared" si="315"/>
        <v>465922.9233838988</v>
      </c>
      <c r="BF195" s="268">
        <f t="shared" ref="BF195:BF201" si="316">SUM(BB195:BD195)</f>
        <v>73814563.766047686</v>
      </c>
      <c r="BG195" s="369"/>
      <c r="BH195" s="283">
        <f t="shared" ref="BH195:BK201" si="317">BH157+BH177</f>
        <v>48886040.871466592</v>
      </c>
      <c r="BI195" s="283">
        <f t="shared" si="317"/>
        <v>-666679.02054026769</v>
      </c>
      <c r="BJ195" s="283">
        <f t="shared" si="317"/>
        <v>25595201.915121369</v>
      </c>
      <c r="BK195" s="276">
        <f t="shared" si="317"/>
        <v>465922.9233838988</v>
      </c>
      <c r="BL195" s="268">
        <f t="shared" ref="BL195:BL201" si="318">SUM(BH195:BJ195)</f>
        <v>73814563.766047686</v>
      </c>
      <c r="BM195" s="369"/>
      <c r="BN195" s="283" t="e">
        <f t="shared" ref="BN195:BQ201" si="319">BN157+BN177</f>
        <v>#VALUE!</v>
      </c>
      <c r="BO195" s="283" t="e">
        <f t="shared" si="319"/>
        <v>#VALUE!</v>
      </c>
      <c r="BP195" s="283" t="e">
        <f t="shared" si="319"/>
        <v>#VALUE!</v>
      </c>
      <c r="BQ195" s="276" t="e">
        <f t="shared" si="319"/>
        <v>#VALUE!</v>
      </c>
      <c r="BR195" s="268" t="e">
        <f t="shared" ref="BR195:BR201" si="320">SUM(BN195:BP195)</f>
        <v>#VALUE!</v>
      </c>
      <c r="BS195" s="369"/>
      <c r="BT195" s="283" t="e">
        <f t="shared" ref="BT195:BW201" si="321">BT157+BT177</f>
        <v>#VALUE!</v>
      </c>
      <c r="BU195" s="283" t="e">
        <f t="shared" si="321"/>
        <v>#VALUE!</v>
      </c>
      <c r="BV195" s="283" t="e">
        <f t="shared" si="321"/>
        <v>#VALUE!</v>
      </c>
      <c r="BW195" s="276" t="e">
        <f t="shared" si="321"/>
        <v>#VALUE!</v>
      </c>
      <c r="BX195" s="268" t="e">
        <f t="shared" ref="BX195:BX201" si="322">SUM(BT195:BV195)</f>
        <v>#VALUE!</v>
      </c>
      <c r="BY195" s="369"/>
      <c r="BZ195" s="283" t="e">
        <f t="shared" ref="BZ195:CC201" si="323">BZ157+BZ177</f>
        <v>#VALUE!</v>
      </c>
      <c r="CA195" s="283" t="e">
        <f t="shared" si="323"/>
        <v>#VALUE!</v>
      </c>
      <c r="CB195" s="283" t="e">
        <f t="shared" si="323"/>
        <v>#VALUE!</v>
      </c>
      <c r="CC195" s="276" t="e">
        <f t="shared" si="323"/>
        <v>#VALUE!</v>
      </c>
      <c r="CD195" s="268" t="e">
        <f t="shared" ref="CD195:CD201" si="324">SUM(BZ195:CB195)</f>
        <v>#VALUE!</v>
      </c>
      <c r="CE195" s="369"/>
      <c r="CF195" s="283" t="e">
        <f t="shared" ref="CF195:CI201" si="325">CF157+CF177</f>
        <v>#VALUE!</v>
      </c>
      <c r="CG195" s="283" t="e">
        <f t="shared" si="325"/>
        <v>#VALUE!</v>
      </c>
      <c r="CH195" s="283" t="e">
        <f t="shared" si="325"/>
        <v>#VALUE!</v>
      </c>
      <c r="CI195" s="276" t="e">
        <f t="shared" si="325"/>
        <v>#VALUE!</v>
      </c>
      <c r="CJ195" s="268" t="e">
        <f t="shared" ref="CJ195:CJ201" si="326">SUM(CF195:CH195)</f>
        <v>#VALUE!</v>
      </c>
      <c r="CK195" s="369"/>
      <c r="CL195" s="283" t="e">
        <f t="shared" ref="CL195:CO201" si="327">CL157+CL177</f>
        <v>#VALUE!</v>
      </c>
      <c r="CM195" s="283" t="e">
        <f t="shared" si="327"/>
        <v>#VALUE!</v>
      </c>
      <c r="CN195" s="283" t="e">
        <f t="shared" si="327"/>
        <v>#VALUE!</v>
      </c>
      <c r="CO195" s="276" t="e">
        <f t="shared" si="327"/>
        <v>#VALUE!</v>
      </c>
      <c r="CP195" s="268" t="e">
        <f t="shared" ref="CP195:CP201" si="328">SUM(CL195:CN195)</f>
        <v>#VALUE!</v>
      </c>
      <c r="CQ195" s="369"/>
      <c r="CR195" s="283" t="e">
        <f t="shared" ref="CR195:CU201" si="329">CR157+CR177</f>
        <v>#VALUE!</v>
      </c>
      <c r="CS195" s="283" t="e">
        <f t="shared" si="329"/>
        <v>#VALUE!</v>
      </c>
      <c r="CT195" s="283" t="e">
        <f t="shared" si="329"/>
        <v>#VALUE!</v>
      </c>
      <c r="CU195" s="276" t="e">
        <f t="shared" si="329"/>
        <v>#VALUE!</v>
      </c>
      <c r="CV195" s="268" t="e">
        <f t="shared" ref="CV195:CV201" si="330">SUM(CR195:CT195)</f>
        <v>#VALUE!</v>
      </c>
      <c r="CW195" s="369"/>
      <c r="CX195" s="283" t="e">
        <f t="shared" ref="CX195:DA201" si="331">CX157+CX177</f>
        <v>#VALUE!</v>
      </c>
      <c r="CY195" s="283" t="e">
        <f t="shared" si="331"/>
        <v>#VALUE!</v>
      </c>
      <c r="CZ195" s="283" t="e">
        <f t="shared" si="331"/>
        <v>#VALUE!</v>
      </c>
      <c r="DA195" s="276" t="e">
        <f t="shared" si="331"/>
        <v>#VALUE!</v>
      </c>
      <c r="DB195" s="268" t="e">
        <f t="shared" ref="DB195:DB201" si="332">SUM(CX195:CZ195)</f>
        <v>#VALUE!</v>
      </c>
      <c r="DC195" s="369"/>
      <c r="DD195" s="283" t="e">
        <f t="shared" ref="DD195:DG201" si="333">DD157+DD177</f>
        <v>#VALUE!</v>
      </c>
      <c r="DE195" s="283" t="e">
        <f t="shared" si="333"/>
        <v>#VALUE!</v>
      </c>
      <c r="DF195" s="283" t="e">
        <f t="shared" si="333"/>
        <v>#VALUE!</v>
      </c>
      <c r="DG195" s="276" t="e">
        <f t="shared" si="333"/>
        <v>#VALUE!</v>
      </c>
      <c r="DH195" s="268" t="e">
        <f t="shared" ref="DH195:DH201" si="334">SUM(DD195:DF195)</f>
        <v>#VALUE!</v>
      </c>
      <c r="DI195" s="369"/>
      <c r="DJ195" s="283" t="e">
        <f t="shared" ref="DJ195:DM201" si="335">DJ157+DJ177</f>
        <v>#VALUE!</v>
      </c>
      <c r="DK195" s="283" t="e">
        <f t="shared" si="335"/>
        <v>#VALUE!</v>
      </c>
      <c r="DL195" s="283" t="e">
        <f t="shared" si="335"/>
        <v>#VALUE!</v>
      </c>
      <c r="DM195" s="276" t="e">
        <f t="shared" si="335"/>
        <v>#VALUE!</v>
      </c>
      <c r="DN195" s="268" t="e">
        <f t="shared" ref="DN195:DN201" si="336">SUM(DJ195:DL195)</f>
        <v>#VALUE!</v>
      </c>
      <c r="DO195" s="369"/>
      <c r="DP195" s="283" t="e">
        <f t="shared" ref="DP195:DS201" si="337">DP157+DP177</f>
        <v>#VALUE!</v>
      </c>
      <c r="DQ195" s="283" t="e">
        <f t="shared" si="337"/>
        <v>#VALUE!</v>
      </c>
      <c r="DR195" s="283" t="e">
        <f t="shared" si="337"/>
        <v>#VALUE!</v>
      </c>
      <c r="DS195" s="276" t="e">
        <f t="shared" si="337"/>
        <v>#VALUE!</v>
      </c>
      <c r="DT195" s="268" t="e">
        <f t="shared" ref="DT195:DT201" si="338">SUM(DP195:DR195)</f>
        <v>#VALUE!</v>
      </c>
    </row>
    <row r="196" spans="1:124" x14ac:dyDescent="0.2">
      <c r="A196" s="91"/>
      <c r="B196" s="95">
        <v>22</v>
      </c>
      <c r="C196" s="134" t="s">
        <v>206</v>
      </c>
      <c r="D196" s="90"/>
      <c r="E196" s="369"/>
      <c r="F196" s="283">
        <f t="shared" si="299"/>
        <v>904687226.50114989</v>
      </c>
      <c r="G196" s="283">
        <f t="shared" si="299"/>
        <v>8165658.6719343942</v>
      </c>
      <c r="H196" s="283">
        <f t="shared" si="299"/>
        <v>186419495.42540377</v>
      </c>
      <c r="I196" s="276">
        <f t="shared" si="299"/>
        <v>3470332.7022363888</v>
      </c>
      <c r="J196" s="268">
        <f t="shared" si="300"/>
        <v>1099272380.5984881</v>
      </c>
      <c r="K196" s="369"/>
      <c r="L196" s="283">
        <f t="shared" si="301"/>
        <v>552802168.12605309</v>
      </c>
      <c r="M196" s="283">
        <f t="shared" si="301"/>
        <v>4989562.8962070951</v>
      </c>
      <c r="N196" s="283">
        <f t="shared" si="301"/>
        <v>113910198.16946323</v>
      </c>
      <c r="O196" s="276">
        <f t="shared" si="301"/>
        <v>2120520.0932640582</v>
      </c>
      <c r="P196" s="268">
        <f t="shared" si="302"/>
        <v>671701929.19172347</v>
      </c>
      <c r="Q196" s="369"/>
      <c r="R196" s="283">
        <f t="shared" si="303"/>
        <v>485928084.63395327</v>
      </c>
      <c r="S196" s="283">
        <f t="shared" si="303"/>
        <v>4385960.9840779239</v>
      </c>
      <c r="T196" s="283">
        <f t="shared" si="303"/>
        <v>100130150.72715779</v>
      </c>
      <c r="U196" s="276">
        <f t="shared" si="303"/>
        <v>1863994.6200656968</v>
      </c>
      <c r="V196" s="268">
        <f t="shared" si="304"/>
        <v>590444196.34518898</v>
      </c>
      <c r="W196" s="369"/>
      <c r="X196" s="283">
        <f t="shared" si="305"/>
        <v>471774839.45044005</v>
      </c>
      <c r="Y196" s="283">
        <f t="shared" si="305"/>
        <v>4258214.5476484699</v>
      </c>
      <c r="Z196" s="283">
        <f t="shared" si="305"/>
        <v>97213738.570056096</v>
      </c>
      <c r="AA196" s="276">
        <f t="shared" si="305"/>
        <v>1809703.51462689</v>
      </c>
      <c r="AB196" s="268">
        <f t="shared" si="306"/>
        <v>573246792.56814468</v>
      </c>
      <c r="AC196" s="369"/>
      <c r="AD196" s="283">
        <f t="shared" si="307"/>
        <v>471774839.45044005</v>
      </c>
      <c r="AE196" s="283">
        <f t="shared" si="307"/>
        <v>4258214.5476484699</v>
      </c>
      <c r="AF196" s="283">
        <f t="shared" si="307"/>
        <v>97213738.570056096</v>
      </c>
      <c r="AG196" s="276">
        <f t="shared" si="307"/>
        <v>1809703.51462689</v>
      </c>
      <c r="AH196" s="268">
        <f t="shared" si="308"/>
        <v>573246792.56814468</v>
      </c>
      <c r="AI196" s="369"/>
      <c r="AJ196" s="283">
        <f t="shared" si="309"/>
        <v>471774839.45044005</v>
      </c>
      <c r="AK196" s="283">
        <f t="shared" si="309"/>
        <v>4258214.5476484699</v>
      </c>
      <c r="AL196" s="283">
        <f t="shared" si="309"/>
        <v>97213738.570056096</v>
      </c>
      <c r="AM196" s="276">
        <f t="shared" si="309"/>
        <v>1809703.51462689</v>
      </c>
      <c r="AN196" s="268">
        <f t="shared" si="310"/>
        <v>573246792.56814468</v>
      </c>
      <c r="AO196" s="369"/>
      <c r="AP196" s="283">
        <f t="shared" si="311"/>
        <v>471774839.45044005</v>
      </c>
      <c r="AQ196" s="283">
        <f t="shared" si="311"/>
        <v>4258214.5476484699</v>
      </c>
      <c r="AR196" s="283">
        <f t="shared" si="311"/>
        <v>97213738.570056096</v>
      </c>
      <c r="AS196" s="276">
        <f t="shared" si="311"/>
        <v>1809703.51462689</v>
      </c>
      <c r="AT196" s="268">
        <f t="shared" si="312"/>
        <v>573246792.56814468</v>
      </c>
      <c r="AU196" s="369"/>
      <c r="AV196" s="283">
        <f t="shared" si="313"/>
        <v>471774839.45044005</v>
      </c>
      <c r="AW196" s="283">
        <f t="shared" si="313"/>
        <v>4258214.5476484699</v>
      </c>
      <c r="AX196" s="283">
        <f t="shared" si="313"/>
        <v>97213738.570056096</v>
      </c>
      <c r="AY196" s="276">
        <f t="shared" si="313"/>
        <v>1809703.51462689</v>
      </c>
      <c r="AZ196" s="268">
        <f t="shared" si="314"/>
        <v>573246792.56814468</v>
      </c>
      <c r="BA196" s="369"/>
      <c r="BB196" s="283">
        <f t="shared" si="315"/>
        <v>471774839.45044005</v>
      </c>
      <c r="BC196" s="283">
        <f t="shared" si="315"/>
        <v>4258214.5476484699</v>
      </c>
      <c r="BD196" s="283">
        <f t="shared" si="315"/>
        <v>97213738.570056096</v>
      </c>
      <c r="BE196" s="276">
        <f t="shared" si="315"/>
        <v>1809703.51462689</v>
      </c>
      <c r="BF196" s="268">
        <f t="shared" si="316"/>
        <v>573246792.56814468</v>
      </c>
      <c r="BG196" s="369"/>
      <c r="BH196" s="283">
        <f t="shared" si="317"/>
        <v>471774839.45044005</v>
      </c>
      <c r="BI196" s="283">
        <f t="shared" si="317"/>
        <v>4258214.5476484699</v>
      </c>
      <c r="BJ196" s="283">
        <f t="shared" si="317"/>
        <v>97213738.570056096</v>
      </c>
      <c r="BK196" s="276">
        <f t="shared" si="317"/>
        <v>1809703.51462689</v>
      </c>
      <c r="BL196" s="268">
        <f t="shared" si="318"/>
        <v>573246792.56814468</v>
      </c>
      <c r="BM196" s="369"/>
      <c r="BN196" s="283" t="e">
        <f t="shared" si="319"/>
        <v>#VALUE!</v>
      </c>
      <c r="BO196" s="283" t="e">
        <f t="shared" si="319"/>
        <v>#VALUE!</v>
      </c>
      <c r="BP196" s="283" t="e">
        <f t="shared" si="319"/>
        <v>#VALUE!</v>
      </c>
      <c r="BQ196" s="276" t="e">
        <f t="shared" si="319"/>
        <v>#VALUE!</v>
      </c>
      <c r="BR196" s="268" t="e">
        <f t="shared" si="320"/>
        <v>#VALUE!</v>
      </c>
      <c r="BS196" s="369"/>
      <c r="BT196" s="283" t="e">
        <f t="shared" si="321"/>
        <v>#VALUE!</v>
      </c>
      <c r="BU196" s="283" t="e">
        <f t="shared" si="321"/>
        <v>#VALUE!</v>
      </c>
      <c r="BV196" s="283" t="e">
        <f t="shared" si="321"/>
        <v>#VALUE!</v>
      </c>
      <c r="BW196" s="276" t="e">
        <f t="shared" si="321"/>
        <v>#VALUE!</v>
      </c>
      <c r="BX196" s="268" t="e">
        <f t="shared" si="322"/>
        <v>#VALUE!</v>
      </c>
      <c r="BY196" s="369"/>
      <c r="BZ196" s="283" t="e">
        <f t="shared" si="323"/>
        <v>#VALUE!</v>
      </c>
      <c r="CA196" s="283" t="e">
        <f t="shared" si="323"/>
        <v>#VALUE!</v>
      </c>
      <c r="CB196" s="283" t="e">
        <f t="shared" si="323"/>
        <v>#VALUE!</v>
      </c>
      <c r="CC196" s="276" t="e">
        <f t="shared" si="323"/>
        <v>#VALUE!</v>
      </c>
      <c r="CD196" s="268" t="e">
        <f t="shared" si="324"/>
        <v>#VALUE!</v>
      </c>
      <c r="CE196" s="369"/>
      <c r="CF196" s="283" t="e">
        <f t="shared" si="325"/>
        <v>#VALUE!</v>
      </c>
      <c r="CG196" s="283" t="e">
        <f t="shared" si="325"/>
        <v>#VALUE!</v>
      </c>
      <c r="CH196" s="283" t="e">
        <f t="shared" si="325"/>
        <v>#VALUE!</v>
      </c>
      <c r="CI196" s="276" t="e">
        <f t="shared" si="325"/>
        <v>#VALUE!</v>
      </c>
      <c r="CJ196" s="268" t="e">
        <f t="shared" si="326"/>
        <v>#VALUE!</v>
      </c>
      <c r="CK196" s="369"/>
      <c r="CL196" s="283" t="e">
        <f t="shared" si="327"/>
        <v>#VALUE!</v>
      </c>
      <c r="CM196" s="283" t="e">
        <f t="shared" si="327"/>
        <v>#VALUE!</v>
      </c>
      <c r="CN196" s="283" t="e">
        <f t="shared" si="327"/>
        <v>#VALUE!</v>
      </c>
      <c r="CO196" s="276" t="e">
        <f t="shared" si="327"/>
        <v>#VALUE!</v>
      </c>
      <c r="CP196" s="268" t="e">
        <f t="shared" si="328"/>
        <v>#VALUE!</v>
      </c>
      <c r="CQ196" s="369"/>
      <c r="CR196" s="283" t="e">
        <f t="shared" si="329"/>
        <v>#VALUE!</v>
      </c>
      <c r="CS196" s="283" t="e">
        <f t="shared" si="329"/>
        <v>#VALUE!</v>
      </c>
      <c r="CT196" s="283" t="e">
        <f t="shared" si="329"/>
        <v>#VALUE!</v>
      </c>
      <c r="CU196" s="276" t="e">
        <f t="shared" si="329"/>
        <v>#VALUE!</v>
      </c>
      <c r="CV196" s="268" t="e">
        <f t="shared" si="330"/>
        <v>#VALUE!</v>
      </c>
      <c r="CW196" s="369"/>
      <c r="CX196" s="283" t="e">
        <f t="shared" si="331"/>
        <v>#VALUE!</v>
      </c>
      <c r="CY196" s="283" t="e">
        <f t="shared" si="331"/>
        <v>#VALUE!</v>
      </c>
      <c r="CZ196" s="283" t="e">
        <f t="shared" si="331"/>
        <v>#VALUE!</v>
      </c>
      <c r="DA196" s="276" t="e">
        <f t="shared" si="331"/>
        <v>#VALUE!</v>
      </c>
      <c r="DB196" s="268" t="e">
        <f t="shared" si="332"/>
        <v>#VALUE!</v>
      </c>
      <c r="DC196" s="369"/>
      <c r="DD196" s="283" t="e">
        <f t="shared" si="333"/>
        <v>#VALUE!</v>
      </c>
      <c r="DE196" s="283" t="e">
        <f t="shared" si="333"/>
        <v>#VALUE!</v>
      </c>
      <c r="DF196" s="283" t="e">
        <f t="shared" si="333"/>
        <v>#VALUE!</v>
      </c>
      <c r="DG196" s="276" t="e">
        <f t="shared" si="333"/>
        <v>#VALUE!</v>
      </c>
      <c r="DH196" s="268" t="e">
        <f t="shared" si="334"/>
        <v>#VALUE!</v>
      </c>
      <c r="DI196" s="369"/>
      <c r="DJ196" s="283" t="e">
        <f t="shared" si="335"/>
        <v>#VALUE!</v>
      </c>
      <c r="DK196" s="283" t="e">
        <f t="shared" si="335"/>
        <v>#VALUE!</v>
      </c>
      <c r="DL196" s="283" t="e">
        <f t="shared" si="335"/>
        <v>#VALUE!</v>
      </c>
      <c r="DM196" s="276" t="e">
        <f t="shared" si="335"/>
        <v>#VALUE!</v>
      </c>
      <c r="DN196" s="268" t="e">
        <f t="shared" si="336"/>
        <v>#VALUE!</v>
      </c>
      <c r="DO196" s="369"/>
      <c r="DP196" s="283" t="e">
        <f t="shared" si="337"/>
        <v>#VALUE!</v>
      </c>
      <c r="DQ196" s="283" t="e">
        <f t="shared" si="337"/>
        <v>#VALUE!</v>
      </c>
      <c r="DR196" s="283" t="e">
        <f t="shared" si="337"/>
        <v>#VALUE!</v>
      </c>
      <c r="DS196" s="276" t="e">
        <f t="shared" si="337"/>
        <v>#VALUE!</v>
      </c>
      <c r="DT196" s="268" t="e">
        <f t="shared" si="338"/>
        <v>#VALUE!</v>
      </c>
    </row>
    <row r="197" spans="1:124" x14ac:dyDescent="0.2">
      <c r="A197" s="91"/>
      <c r="B197" s="95">
        <v>232.1</v>
      </c>
      <c r="C197" s="134" t="s">
        <v>207</v>
      </c>
      <c r="D197" s="90"/>
      <c r="E197" s="369"/>
      <c r="F197" s="283">
        <f t="shared" si="299"/>
        <v>245531184.56918323</v>
      </c>
      <c r="G197" s="283">
        <f t="shared" si="299"/>
        <v>0</v>
      </c>
      <c r="H197" s="283">
        <f t="shared" si="299"/>
        <v>34310102.161529928</v>
      </c>
      <c r="I197" s="276">
        <f t="shared" si="299"/>
        <v>643986.69708456285</v>
      </c>
      <c r="J197" s="268">
        <f t="shared" si="300"/>
        <v>279841286.73071313</v>
      </c>
      <c r="K197" s="369"/>
      <c r="L197" s="283">
        <f t="shared" si="301"/>
        <v>150029940.95244929</v>
      </c>
      <c r="M197" s="283">
        <f t="shared" si="301"/>
        <v>0</v>
      </c>
      <c r="N197" s="283">
        <f t="shared" si="301"/>
        <v>20964923.907319054</v>
      </c>
      <c r="O197" s="276">
        <f t="shared" si="301"/>
        <v>393503.11573370016</v>
      </c>
      <c r="P197" s="268">
        <f t="shared" si="302"/>
        <v>170994864.85976833</v>
      </c>
      <c r="Q197" s="369"/>
      <c r="R197" s="283">
        <f t="shared" si="303"/>
        <v>131880383.34202924</v>
      </c>
      <c r="S197" s="283">
        <f t="shared" si="303"/>
        <v>0</v>
      </c>
      <c r="T197" s="283">
        <f t="shared" si="303"/>
        <v>18428736.18479934</v>
      </c>
      <c r="U197" s="276">
        <f t="shared" si="303"/>
        <v>345899.90117833251</v>
      </c>
      <c r="V197" s="268">
        <f t="shared" si="304"/>
        <v>150309119.52682859</v>
      </c>
      <c r="W197" s="369"/>
      <c r="X197" s="283">
        <f t="shared" si="305"/>
        <v>128039207.12818372</v>
      </c>
      <c r="Y197" s="283">
        <f t="shared" si="305"/>
        <v>0</v>
      </c>
      <c r="Z197" s="283">
        <f t="shared" si="305"/>
        <v>17891976.878445961</v>
      </c>
      <c r="AA197" s="276">
        <f t="shared" si="305"/>
        <v>335825.14677508012</v>
      </c>
      <c r="AB197" s="268">
        <f t="shared" si="306"/>
        <v>145931184.00662968</v>
      </c>
      <c r="AC197" s="369"/>
      <c r="AD197" s="283">
        <f t="shared" si="307"/>
        <v>128039207.12818372</v>
      </c>
      <c r="AE197" s="283">
        <f t="shared" si="307"/>
        <v>0</v>
      </c>
      <c r="AF197" s="283">
        <f t="shared" si="307"/>
        <v>17891976.878445961</v>
      </c>
      <c r="AG197" s="276">
        <f t="shared" si="307"/>
        <v>335825.14677508012</v>
      </c>
      <c r="AH197" s="268">
        <f t="shared" si="308"/>
        <v>145931184.00662968</v>
      </c>
      <c r="AI197" s="369"/>
      <c r="AJ197" s="283">
        <f t="shared" si="309"/>
        <v>128039207.12818372</v>
      </c>
      <c r="AK197" s="283">
        <f t="shared" si="309"/>
        <v>0</v>
      </c>
      <c r="AL197" s="283">
        <f t="shared" si="309"/>
        <v>17891976.878445961</v>
      </c>
      <c r="AM197" s="276">
        <f t="shared" si="309"/>
        <v>335825.14677508012</v>
      </c>
      <c r="AN197" s="268">
        <f t="shared" si="310"/>
        <v>145931184.00662968</v>
      </c>
      <c r="AO197" s="369"/>
      <c r="AP197" s="283">
        <f t="shared" si="311"/>
        <v>128039207.12818372</v>
      </c>
      <c r="AQ197" s="283">
        <f t="shared" si="311"/>
        <v>0</v>
      </c>
      <c r="AR197" s="283">
        <f t="shared" si="311"/>
        <v>17891976.878445961</v>
      </c>
      <c r="AS197" s="276">
        <f t="shared" si="311"/>
        <v>335825.14677508012</v>
      </c>
      <c r="AT197" s="268">
        <f t="shared" si="312"/>
        <v>145931184.00662968</v>
      </c>
      <c r="AU197" s="369"/>
      <c r="AV197" s="283">
        <f t="shared" si="313"/>
        <v>128039207.12818372</v>
      </c>
      <c r="AW197" s="283">
        <f t="shared" si="313"/>
        <v>0</v>
      </c>
      <c r="AX197" s="283">
        <f t="shared" si="313"/>
        <v>17891976.878445961</v>
      </c>
      <c r="AY197" s="276">
        <f t="shared" si="313"/>
        <v>335825.14677508012</v>
      </c>
      <c r="AZ197" s="268">
        <f t="shared" si="314"/>
        <v>145931184.00662968</v>
      </c>
      <c r="BA197" s="369"/>
      <c r="BB197" s="283">
        <f t="shared" si="315"/>
        <v>128039207.12818372</v>
      </c>
      <c r="BC197" s="283">
        <f t="shared" si="315"/>
        <v>0</v>
      </c>
      <c r="BD197" s="283">
        <f t="shared" si="315"/>
        <v>17891976.878445961</v>
      </c>
      <c r="BE197" s="276">
        <f t="shared" si="315"/>
        <v>335825.14677508012</v>
      </c>
      <c r="BF197" s="268">
        <f t="shared" si="316"/>
        <v>145931184.00662968</v>
      </c>
      <c r="BG197" s="369"/>
      <c r="BH197" s="283">
        <f t="shared" si="317"/>
        <v>128039207.12818372</v>
      </c>
      <c r="BI197" s="283">
        <f t="shared" si="317"/>
        <v>0</v>
      </c>
      <c r="BJ197" s="283">
        <f t="shared" si="317"/>
        <v>17891976.878445961</v>
      </c>
      <c r="BK197" s="276">
        <f t="shared" si="317"/>
        <v>335825.14677508012</v>
      </c>
      <c r="BL197" s="268">
        <f t="shared" si="318"/>
        <v>145931184.00662968</v>
      </c>
      <c r="BM197" s="369"/>
      <c r="BN197" s="283" t="e">
        <f t="shared" si="319"/>
        <v>#VALUE!</v>
      </c>
      <c r="BO197" s="283" t="e">
        <f t="shared" si="319"/>
        <v>#VALUE!</v>
      </c>
      <c r="BP197" s="283" t="e">
        <f t="shared" si="319"/>
        <v>#VALUE!</v>
      </c>
      <c r="BQ197" s="276" t="e">
        <f t="shared" si="319"/>
        <v>#VALUE!</v>
      </c>
      <c r="BR197" s="268" t="e">
        <f t="shared" si="320"/>
        <v>#VALUE!</v>
      </c>
      <c r="BS197" s="369"/>
      <c r="BT197" s="283" t="e">
        <f t="shared" si="321"/>
        <v>#VALUE!</v>
      </c>
      <c r="BU197" s="283" t="e">
        <f t="shared" si="321"/>
        <v>#VALUE!</v>
      </c>
      <c r="BV197" s="283" t="e">
        <f t="shared" si="321"/>
        <v>#VALUE!</v>
      </c>
      <c r="BW197" s="276" t="e">
        <f t="shared" si="321"/>
        <v>#VALUE!</v>
      </c>
      <c r="BX197" s="268" t="e">
        <f t="shared" si="322"/>
        <v>#VALUE!</v>
      </c>
      <c r="BY197" s="369"/>
      <c r="BZ197" s="283" t="e">
        <f t="shared" si="323"/>
        <v>#VALUE!</v>
      </c>
      <c r="CA197" s="283" t="e">
        <f t="shared" si="323"/>
        <v>#VALUE!</v>
      </c>
      <c r="CB197" s="283" t="e">
        <f t="shared" si="323"/>
        <v>#VALUE!</v>
      </c>
      <c r="CC197" s="276" t="e">
        <f t="shared" si="323"/>
        <v>#VALUE!</v>
      </c>
      <c r="CD197" s="268" t="e">
        <f t="shared" si="324"/>
        <v>#VALUE!</v>
      </c>
      <c r="CE197" s="369"/>
      <c r="CF197" s="283" t="e">
        <f t="shared" si="325"/>
        <v>#VALUE!</v>
      </c>
      <c r="CG197" s="283" t="e">
        <f t="shared" si="325"/>
        <v>#VALUE!</v>
      </c>
      <c r="CH197" s="283" t="e">
        <f t="shared" si="325"/>
        <v>#VALUE!</v>
      </c>
      <c r="CI197" s="276" t="e">
        <f t="shared" si="325"/>
        <v>#VALUE!</v>
      </c>
      <c r="CJ197" s="268" t="e">
        <f t="shared" si="326"/>
        <v>#VALUE!</v>
      </c>
      <c r="CK197" s="369"/>
      <c r="CL197" s="283" t="e">
        <f t="shared" si="327"/>
        <v>#VALUE!</v>
      </c>
      <c r="CM197" s="283" t="e">
        <f t="shared" si="327"/>
        <v>#VALUE!</v>
      </c>
      <c r="CN197" s="283" t="e">
        <f t="shared" si="327"/>
        <v>#VALUE!</v>
      </c>
      <c r="CO197" s="276" t="e">
        <f t="shared" si="327"/>
        <v>#VALUE!</v>
      </c>
      <c r="CP197" s="268" t="e">
        <f t="shared" si="328"/>
        <v>#VALUE!</v>
      </c>
      <c r="CQ197" s="369"/>
      <c r="CR197" s="283" t="e">
        <f t="shared" si="329"/>
        <v>#VALUE!</v>
      </c>
      <c r="CS197" s="283" t="e">
        <f t="shared" si="329"/>
        <v>#VALUE!</v>
      </c>
      <c r="CT197" s="283" t="e">
        <f t="shared" si="329"/>
        <v>#VALUE!</v>
      </c>
      <c r="CU197" s="276" t="e">
        <f t="shared" si="329"/>
        <v>#VALUE!</v>
      </c>
      <c r="CV197" s="268" t="e">
        <f t="shared" si="330"/>
        <v>#VALUE!</v>
      </c>
      <c r="CW197" s="369"/>
      <c r="CX197" s="283" t="e">
        <f t="shared" si="331"/>
        <v>#VALUE!</v>
      </c>
      <c r="CY197" s="283" t="e">
        <f t="shared" si="331"/>
        <v>#VALUE!</v>
      </c>
      <c r="CZ197" s="283" t="e">
        <f t="shared" si="331"/>
        <v>#VALUE!</v>
      </c>
      <c r="DA197" s="276" t="e">
        <f t="shared" si="331"/>
        <v>#VALUE!</v>
      </c>
      <c r="DB197" s="268" t="e">
        <f t="shared" si="332"/>
        <v>#VALUE!</v>
      </c>
      <c r="DC197" s="369"/>
      <c r="DD197" s="283" t="e">
        <f t="shared" si="333"/>
        <v>#VALUE!</v>
      </c>
      <c r="DE197" s="283" t="e">
        <f t="shared" si="333"/>
        <v>#VALUE!</v>
      </c>
      <c r="DF197" s="283" t="e">
        <f t="shared" si="333"/>
        <v>#VALUE!</v>
      </c>
      <c r="DG197" s="276" t="e">
        <f t="shared" si="333"/>
        <v>#VALUE!</v>
      </c>
      <c r="DH197" s="268" t="e">
        <f t="shared" si="334"/>
        <v>#VALUE!</v>
      </c>
      <c r="DI197" s="369"/>
      <c r="DJ197" s="283" t="e">
        <f t="shared" si="335"/>
        <v>#VALUE!</v>
      </c>
      <c r="DK197" s="283" t="e">
        <f t="shared" si="335"/>
        <v>#VALUE!</v>
      </c>
      <c r="DL197" s="283" t="e">
        <f t="shared" si="335"/>
        <v>#VALUE!</v>
      </c>
      <c r="DM197" s="276" t="e">
        <f t="shared" si="335"/>
        <v>#VALUE!</v>
      </c>
      <c r="DN197" s="268" t="e">
        <f t="shared" si="336"/>
        <v>#VALUE!</v>
      </c>
      <c r="DO197" s="369"/>
      <c r="DP197" s="283" t="e">
        <f t="shared" si="337"/>
        <v>#VALUE!</v>
      </c>
      <c r="DQ197" s="283" t="e">
        <f t="shared" si="337"/>
        <v>#VALUE!</v>
      </c>
      <c r="DR197" s="283" t="e">
        <f t="shared" si="337"/>
        <v>#VALUE!</v>
      </c>
      <c r="DS197" s="276" t="e">
        <f t="shared" si="337"/>
        <v>#VALUE!</v>
      </c>
      <c r="DT197" s="268" t="e">
        <f t="shared" si="338"/>
        <v>#VALUE!</v>
      </c>
    </row>
    <row r="198" spans="1:124" x14ac:dyDescent="0.2">
      <c r="A198" s="91"/>
      <c r="B198" s="95">
        <v>233</v>
      </c>
      <c r="C198" s="134" t="s">
        <v>208</v>
      </c>
      <c r="D198" s="90"/>
      <c r="E198" s="369"/>
      <c r="F198" s="283">
        <f t="shared" si="299"/>
        <v>42311989.362423897</v>
      </c>
      <c r="G198" s="283">
        <f t="shared" si="299"/>
        <v>5164140.6370963464</v>
      </c>
      <c r="H198" s="283">
        <f t="shared" si="299"/>
        <v>31694744.985911191</v>
      </c>
      <c r="I198" s="276">
        <f t="shared" si="299"/>
        <v>602876.83403883176</v>
      </c>
      <c r="J198" s="268">
        <f t="shared" si="300"/>
        <v>79170874.985431433</v>
      </c>
      <c r="K198" s="369"/>
      <c r="L198" s="283">
        <f t="shared" si="301"/>
        <v>25854415.506379098</v>
      </c>
      <c r="M198" s="283">
        <f t="shared" si="301"/>
        <v>3155508.3978972146</v>
      </c>
      <c r="N198" s="283">
        <f t="shared" si="301"/>
        <v>19366830.030502025</v>
      </c>
      <c r="O198" s="276">
        <f t="shared" si="301"/>
        <v>368383.25026269548</v>
      </c>
      <c r="P198" s="268">
        <f t="shared" si="302"/>
        <v>48376753.934778333</v>
      </c>
      <c r="Q198" s="369"/>
      <c r="R198" s="283">
        <f t="shared" si="303"/>
        <v>22726731.787130762</v>
      </c>
      <c r="S198" s="283">
        <f t="shared" si="303"/>
        <v>2773777.3841127637</v>
      </c>
      <c r="T198" s="283">
        <f t="shared" si="303"/>
        <v>17023968.364768155</v>
      </c>
      <c r="U198" s="276">
        <f t="shared" si="303"/>
        <v>323818.85877582786</v>
      </c>
      <c r="V198" s="268">
        <f t="shared" si="304"/>
        <v>42524477.536011681</v>
      </c>
      <c r="W198" s="369"/>
      <c r="X198" s="283">
        <f t="shared" si="305"/>
        <v>22064788.1428454</v>
      </c>
      <c r="Y198" s="283">
        <f t="shared" si="305"/>
        <v>2692987.7515657898</v>
      </c>
      <c r="Z198" s="283">
        <f t="shared" si="305"/>
        <v>16528124.6259885</v>
      </c>
      <c r="AA198" s="276">
        <f t="shared" si="305"/>
        <v>314387.24152992998</v>
      </c>
      <c r="AB198" s="268">
        <f t="shared" si="306"/>
        <v>41285900.52039969</v>
      </c>
      <c r="AC198" s="369"/>
      <c r="AD198" s="283">
        <f t="shared" si="307"/>
        <v>22064788.1428454</v>
      </c>
      <c r="AE198" s="283">
        <f t="shared" si="307"/>
        <v>2692987.7515657898</v>
      </c>
      <c r="AF198" s="283">
        <f t="shared" si="307"/>
        <v>16528124.6259885</v>
      </c>
      <c r="AG198" s="276">
        <f t="shared" si="307"/>
        <v>314387.24152992998</v>
      </c>
      <c r="AH198" s="268">
        <f t="shared" si="308"/>
        <v>41285900.52039969</v>
      </c>
      <c r="AI198" s="369"/>
      <c r="AJ198" s="283">
        <f t="shared" si="309"/>
        <v>22064788.1428454</v>
      </c>
      <c r="AK198" s="283">
        <f t="shared" si="309"/>
        <v>2692987.7515657898</v>
      </c>
      <c r="AL198" s="283">
        <f t="shared" si="309"/>
        <v>16528124.6259885</v>
      </c>
      <c r="AM198" s="276">
        <f t="shared" si="309"/>
        <v>314387.24152992998</v>
      </c>
      <c r="AN198" s="268">
        <f t="shared" si="310"/>
        <v>41285900.52039969</v>
      </c>
      <c r="AO198" s="369"/>
      <c r="AP198" s="283">
        <f t="shared" si="311"/>
        <v>22064788.1428454</v>
      </c>
      <c r="AQ198" s="283">
        <f t="shared" si="311"/>
        <v>2692987.7515657898</v>
      </c>
      <c r="AR198" s="283">
        <f t="shared" si="311"/>
        <v>16528124.6259885</v>
      </c>
      <c r="AS198" s="276">
        <f t="shared" si="311"/>
        <v>314387.24152992998</v>
      </c>
      <c r="AT198" s="268">
        <f t="shared" si="312"/>
        <v>41285900.52039969</v>
      </c>
      <c r="AU198" s="369"/>
      <c r="AV198" s="283">
        <f t="shared" si="313"/>
        <v>22064788.1428454</v>
      </c>
      <c r="AW198" s="283">
        <f t="shared" si="313"/>
        <v>2692987.7515657898</v>
      </c>
      <c r="AX198" s="283">
        <f t="shared" si="313"/>
        <v>16528124.6259885</v>
      </c>
      <c r="AY198" s="276">
        <f t="shared" si="313"/>
        <v>314387.24152992998</v>
      </c>
      <c r="AZ198" s="268">
        <f t="shared" si="314"/>
        <v>41285900.52039969</v>
      </c>
      <c r="BA198" s="369"/>
      <c r="BB198" s="283">
        <f t="shared" si="315"/>
        <v>22064788.1428454</v>
      </c>
      <c r="BC198" s="283">
        <f t="shared" si="315"/>
        <v>2692987.7515657898</v>
      </c>
      <c r="BD198" s="283">
        <f t="shared" si="315"/>
        <v>16528124.6259885</v>
      </c>
      <c r="BE198" s="276">
        <f t="shared" si="315"/>
        <v>314387.24152992998</v>
      </c>
      <c r="BF198" s="268">
        <f t="shared" si="316"/>
        <v>41285900.52039969</v>
      </c>
      <c r="BG198" s="369"/>
      <c r="BH198" s="283">
        <f t="shared" si="317"/>
        <v>22064788.1428454</v>
      </c>
      <c r="BI198" s="283">
        <f t="shared" si="317"/>
        <v>2692987.7515657898</v>
      </c>
      <c r="BJ198" s="283">
        <f t="shared" si="317"/>
        <v>16528124.6259885</v>
      </c>
      <c r="BK198" s="276">
        <f t="shared" si="317"/>
        <v>314387.24152992998</v>
      </c>
      <c r="BL198" s="268">
        <f t="shared" si="318"/>
        <v>41285900.52039969</v>
      </c>
      <c r="BM198" s="369"/>
      <c r="BN198" s="283" t="e">
        <f t="shared" si="319"/>
        <v>#VALUE!</v>
      </c>
      <c r="BO198" s="283" t="e">
        <f t="shared" si="319"/>
        <v>#VALUE!</v>
      </c>
      <c r="BP198" s="283" t="e">
        <f t="shared" si="319"/>
        <v>#VALUE!</v>
      </c>
      <c r="BQ198" s="276" t="e">
        <f t="shared" si="319"/>
        <v>#VALUE!</v>
      </c>
      <c r="BR198" s="268" t="e">
        <f t="shared" si="320"/>
        <v>#VALUE!</v>
      </c>
      <c r="BS198" s="369"/>
      <c r="BT198" s="283" t="e">
        <f t="shared" si="321"/>
        <v>#VALUE!</v>
      </c>
      <c r="BU198" s="283" t="e">
        <f t="shared" si="321"/>
        <v>#VALUE!</v>
      </c>
      <c r="BV198" s="283" t="e">
        <f t="shared" si="321"/>
        <v>#VALUE!</v>
      </c>
      <c r="BW198" s="276" t="e">
        <f t="shared" si="321"/>
        <v>#VALUE!</v>
      </c>
      <c r="BX198" s="268" t="e">
        <f t="shared" si="322"/>
        <v>#VALUE!</v>
      </c>
      <c r="BY198" s="369"/>
      <c r="BZ198" s="283" t="e">
        <f t="shared" si="323"/>
        <v>#VALUE!</v>
      </c>
      <c r="CA198" s="283" t="e">
        <f t="shared" si="323"/>
        <v>#VALUE!</v>
      </c>
      <c r="CB198" s="283" t="e">
        <f t="shared" si="323"/>
        <v>#VALUE!</v>
      </c>
      <c r="CC198" s="276" t="e">
        <f t="shared" si="323"/>
        <v>#VALUE!</v>
      </c>
      <c r="CD198" s="268" t="e">
        <f t="shared" si="324"/>
        <v>#VALUE!</v>
      </c>
      <c r="CE198" s="369"/>
      <c r="CF198" s="283" t="e">
        <f t="shared" si="325"/>
        <v>#VALUE!</v>
      </c>
      <c r="CG198" s="283" t="e">
        <f t="shared" si="325"/>
        <v>#VALUE!</v>
      </c>
      <c r="CH198" s="283" t="e">
        <f t="shared" si="325"/>
        <v>#VALUE!</v>
      </c>
      <c r="CI198" s="276" t="e">
        <f t="shared" si="325"/>
        <v>#VALUE!</v>
      </c>
      <c r="CJ198" s="268" t="e">
        <f t="shared" si="326"/>
        <v>#VALUE!</v>
      </c>
      <c r="CK198" s="369"/>
      <c r="CL198" s="283" t="e">
        <f t="shared" si="327"/>
        <v>#VALUE!</v>
      </c>
      <c r="CM198" s="283" t="e">
        <f t="shared" si="327"/>
        <v>#VALUE!</v>
      </c>
      <c r="CN198" s="283" t="e">
        <f t="shared" si="327"/>
        <v>#VALUE!</v>
      </c>
      <c r="CO198" s="276" t="e">
        <f t="shared" si="327"/>
        <v>#VALUE!</v>
      </c>
      <c r="CP198" s="268" t="e">
        <f t="shared" si="328"/>
        <v>#VALUE!</v>
      </c>
      <c r="CQ198" s="369"/>
      <c r="CR198" s="283" t="e">
        <f t="shared" si="329"/>
        <v>#VALUE!</v>
      </c>
      <c r="CS198" s="283" t="e">
        <f t="shared" si="329"/>
        <v>#VALUE!</v>
      </c>
      <c r="CT198" s="283" t="e">
        <f t="shared" si="329"/>
        <v>#VALUE!</v>
      </c>
      <c r="CU198" s="276" t="e">
        <f t="shared" si="329"/>
        <v>#VALUE!</v>
      </c>
      <c r="CV198" s="268" t="e">
        <f t="shared" si="330"/>
        <v>#VALUE!</v>
      </c>
      <c r="CW198" s="369"/>
      <c r="CX198" s="283" t="e">
        <f t="shared" si="331"/>
        <v>#VALUE!</v>
      </c>
      <c r="CY198" s="283" t="e">
        <f t="shared" si="331"/>
        <v>#VALUE!</v>
      </c>
      <c r="CZ198" s="283" t="e">
        <f t="shared" si="331"/>
        <v>#VALUE!</v>
      </c>
      <c r="DA198" s="276" t="e">
        <f t="shared" si="331"/>
        <v>#VALUE!</v>
      </c>
      <c r="DB198" s="268" t="e">
        <f t="shared" si="332"/>
        <v>#VALUE!</v>
      </c>
      <c r="DC198" s="369"/>
      <c r="DD198" s="283" t="e">
        <f t="shared" si="333"/>
        <v>#VALUE!</v>
      </c>
      <c r="DE198" s="283" t="e">
        <f t="shared" si="333"/>
        <v>#VALUE!</v>
      </c>
      <c r="DF198" s="283" t="e">
        <f t="shared" si="333"/>
        <v>#VALUE!</v>
      </c>
      <c r="DG198" s="276" t="e">
        <f t="shared" si="333"/>
        <v>#VALUE!</v>
      </c>
      <c r="DH198" s="268" t="e">
        <f t="shared" si="334"/>
        <v>#VALUE!</v>
      </c>
      <c r="DI198" s="369"/>
      <c r="DJ198" s="283" t="e">
        <f t="shared" si="335"/>
        <v>#VALUE!</v>
      </c>
      <c r="DK198" s="283" t="e">
        <f t="shared" si="335"/>
        <v>#VALUE!</v>
      </c>
      <c r="DL198" s="283" t="e">
        <f t="shared" si="335"/>
        <v>#VALUE!</v>
      </c>
      <c r="DM198" s="276" t="e">
        <f t="shared" si="335"/>
        <v>#VALUE!</v>
      </c>
      <c r="DN198" s="268" t="e">
        <f t="shared" si="336"/>
        <v>#VALUE!</v>
      </c>
      <c r="DO198" s="369"/>
      <c r="DP198" s="283" t="e">
        <f t="shared" si="337"/>
        <v>#VALUE!</v>
      </c>
      <c r="DQ198" s="283" t="e">
        <f t="shared" si="337"/>
        <v>#VALUE!</v>
      </c>
      <c r="DR198" s="283" t="e">
        <f t="shared" si="337"/>
        <v>#VALUE!</v>
      </c>
      <c r="DS198" s="276" t="e">
        <f t="shared" si="337"/>
        <v>#VALUE!</v>
      </c>
      <c r="DT198" s="268" t="e">
        <f t="shared" si="338"/>
        <v>#VALUE!</v>
      </c>
    </row>
    <row r="199" spans="1:124" x14ac:dyDescent="0.2">
      <c r="A199" s="91"/>
      <c r="B199" s="95">
        <v>24</v>
      </c>
      <c r="C199" s="134" t="s">
        <v>209</v>
      </c>
      <c r="D199" s="90"/>
      <c r="E199" s="369"/>
      <c r="F199" s="283">
        <f t="shared" si="299"/>
        <v>26200396.807853982</v>
      </c>
      <c r="G199" s="283">
        <f t="shared" si="299"/>
        <v>23861573.881265946</v>
      </c>
      <c r="H199" s="283">
        <f t="shared" si="299"/>
        <v>79284989.886133835</v>
      </c>
      <c r="I199" s="276">
        <f t="shared" si="299"/>
        <v>1470966.3259067163</v>
      </c>
      <c r="J199" s="268">
        <f t="shared" si="300"/>
        <v>129346960.57525375</v>
      </c>
      <c r="K199" s="369"/>
      <c r="L199" s="283">
        <f t="shared" si="301"/>
        <v>16009550.855669336</v>
      </c>
      <c r="M199" s="283">
        <f t="shared" si="301"/>
        <v>14580431.103773355</v>
      </c>
      <c r="N199" s="283">
        <f t="shared" si="301"/>
        <v>48446482.966730908</v>
      </c>
      <c r="O199" s="276">
        <f t="shared" si="301"/>
        <v>898822.65426305728</v>
      </c>
      <c r="P199" s="268">
        <f t="shared" si="302"/>
        <v>79036464.926173598</v>
      </c>
      <c r="Q199" s="369"/>
      <c r="R199" s="283">
        <f t="shared" si="303"/>
        <v>14072829.000503022</v>
      </c>
      <c r="S199" s="283">
        <f t="shared" si="303"/>
        <v>12816594.014838111</v>
      </c>
      <c r="T199" s="283">
        <f t="shared" si="303"/>
        <v>42585771.244491428</v>
      </c>
      <c r="U199" s="276">
        <f t="shared" si="303"/>
        <v>790089.46779684152</v>
      </c>
      <c r="V199" s="268">
        <f t="shared" si="304"/>
        <v>69475194.259832561</v>
      </c>
      <c r="W199" s="369"/>
      <c r="X199" s="283">
        <f t="shared" si="305"/>
        <v>13662940.7771874</v>
      </c>
      <c r="Y199" s="283">
        <f t="shared" si="305"/>
        <v>12443295.160037</v>
      </c>
      <c r="Z199" s="283">
        <f t="shared" si="305"/>
        <v>41345408.975234397</v>
      </c>
      <c r="AA199" s="276">
        <f t="shared" si="305"/>
        <v>767077.15320081695</v>
      </c>
      <c r="AB199" s="268">
        <f t="shared" si="306"/>
        <v>67451644.912458792</v>
      </c>
      <c r="AC199" s="369"/>
      <c r="AD199" s="283">
        <f t="shared" si="307"/>
        <v>13662940.7771874</v>
      </c>
      <c r="AE199" s="283">
        <f t="shared" si="307"/>
        <v>12443295.160037</v>
      </c>
      <c r="AF199" s="283">
        <f t="shared" si="307"/>
        <v>41345408.975234397</v>
      </c>
      <c r="AG199" s="276">
        <f t="shared" si="307"/>
        <v>767077.15320081695</v>
      </c>
      <c r="AH199" s="268">
        <f t="shared" si="308"/>
        <v>67451644.912458792</v>
      </c>
      <c r="AI199" s="369"/>
      <c r="AJ199" s="283">
        <f t="shared" si="309"/>
        <v>13662940.7771874</v>
      </c>
      <c r="AK199" s="283">
        <f t="shared" si="309"/>
        <v>12443295.160037</v>
      </c>
      <c r="AL199" s="283">
        <f t="shared" si="309"/>
        <v>41345408.975234397</v>
      </c>
      <c r="AM199" s="276">
        <f t="shared" si="309"/>
        <v>767077.15320081695</v>
      </c>
      <c r="AN199" s="268">
        <f t="shared" si="310"/>
        <v>67451644.912458792</v>
      </c>
      <c r="AO199" s="369"/>
      <c r="AP199" s="283">
        <f t="shared" si="311"/>
        <v>13662940.7771874</v>
      </c>
      <c r="AQ199" s="283">
        <f t="shared" si="311"/>
        <v>12443295.160037</v>
      </c>
      <c r="AR199" s="283">
        <f t="shared" si="311"/>
        <v>41345408.975234397</v>
      </c>
      <c r="AS199" s="276">
        <f t="shared" si="311"/>
        <v>767077.15320081695</v>
      </c>
      <c r="AT199" s="268">
        <f t="shared" si="312"/>
        <v>67451644.912458792</v>
      </c>
      <c r="AU199" s="369"/>
      <c r="AV199" s="283">
        <f t="shared" si="313"/>
        <v>13662940.7771874</v>
      </c>
      <c r="AW199" s="283">
        <f t="shared" si="313"/>
        <v>12443295.160037</v>
      </c>
      <c r="AX199" s="283">
        <f t="shared" si="313"/>
        <v>41345408.975234397</v>
      </c>
      <c r="AY199" s="276">
        <f t="shared" si="313"/>
        <v>767077.15320081695</v>
      </c>
      <c r="AZ199" s="268">
        <f t="shared" si="314"/>
        <v>67451644.912458792</v>
      </c>
      <c r="BA199" s="369"/>
      <c r="BB199" s="283">
        <f t="shared" si="315"/>
        <v>13662940.7771874</v>
      </c>
      <c r="BC199" s="283">
        <f t="shared" si="315"/>
        <v>12443295.160037</v>
      </c>
      <c r="BD199" s="283">
        <f t="shared" si="315"/>
        <v>41345408.975234397</v>
      </c>
      <c r="BE199" s="276">
        <f t="shared" si="315"/>
        <v>767077.15320081695</v>
      </c>
      <c r="BF199" s="268">
        <f t="shared" si="316"/>
        <v>67451644.912458792</v>
      </c>
      <c r="BG199" s="369"/>
      <c r="BH199" s="283">
        <f t="shared" si="317"/>
        <v>13662940.7771874</v>
      </c>
      <c r="BI199" s="283">
        <f t="shared" si="317"/>
        <v>12443295.160037</v>
      </c>
      <c r="BJ199" s="283">
        <f t="shared" si="317"/>
        <v>41345408.975234397</v>
      </c>
      <c r="BK199" s="276">
        <f t="shared" si="317"/>
        <v>767077.15320081695</v>
      </c>
      <c r="BL199" s="268">
        <f t="shared" si="318"/>
        <v>67451644.912458792</v>
      </c>
      <c r="BM199" s="369"/>
      <c r="BN199" s="283" t="e">
        <f t="shared" si="319"/>
        <v>#VALUE!</v>
      </c>
      <c r="BO199" s="283" t="e">
        <f t="shared" si="319"/>
        <v>#VALUE!</v>
      </c>
      <c r="BP199" s="283" t="e">
        <f t="shared" si="319"/>
        <v>#VALUE!</v>
      </c>
      <c r="BQ199" s="276" t="e">
        <f t="shared" si="319"/>
        <v>#VALUE!</v>
      </c>
      <c r="BR199" s="268" t="e">
        <f t="shared" si="320"/>
        <v>#VALUE!</v>
      </c>
      <c r="BS199" s="369"/>
      <c r="BT199" s="283" t="e">
        <f t="shared" si="321"/>
        <v>#VALUE!</v>
      </c>
      <c r="BU199" s="283" t="e">
        <f t="shared" si="321"/>
        <v>#VALUE!</v>
      </c>
      <c r="BV199" s="283" t="e">
        <f t="shared" si="321"/>
        <v>#VALUE!</v>
      </c>
      <c r="BW199" s="276" t="e">
        <f t="shared" si="321"/>
        <v>#VALUE!</v>
      </c>
      <c r="BX199" s="268" t="e">
        <f t="shared" si="322"/>
        <v>#VALUE!</v>
      </c>
      <c r="BY199" s="369"/>
      <c r="BZ199" s="283" t="e">
        <f t="shared" si="323"/>
        <v>#VALUE!</v>
      </c>
      <c r="CA199" s="283" t="e">
        <f t="shared" si="323"/>
        <v>#VALUE!</v>
      </c>
      <c r="CB199" s="283" t="e">
        <f t="shared" si="323"/>
        <v>#VALUE!</v>
      </c>
      <c r="CC199" s="276" t="e">
        <f t="shared" si="323"/>
        <v>#VALUE!</v>
      </c>
      <c r="CD199" s="268" t="e">
        <f t="shared" si="324"/>
        <v>#VALUE!</v>
      </c>
      <c r="CE199" s="369"/>
      <c r="CF199" s="283" t="e">
        <f t="shared" si="325"/>
        <v>#VALUE!</v>
      </c>
      <c r="CG199" s="283" t="e">
        <f t="shared" si="325"/>
        <v>#VALUE!</v>
      </c>
      <c r="CH199" s="283" t="e">
        <f t="shared" si="325"/>
        <v>#VALUE!</v>
      </c>
      <c r="CI199" s="276" t="e">
        <f t="shared" si="325"/>
        <v>#VALUE!</v>
      </c>
      <c r="CJ199" s="268" t="e">
        <f t="shared" si="326"/>
        <v>#VALUE!</v>
      </c>
      <c r="CK199" s="369"/>
      <c r="CL199" s="283" t="e">
        <f t="shared" si="327"/>
        <v>#VALUE!</v>
      </c>
      <c r="CM199" s="283" t="e">
        <f t="shared" si="327"/>
        <v>#VALUE!</v>
      </c>
      <c r="CN199" s="283" t="e">
        <f t="shared" si="327"/>
        <v>#VALUE!</v>
      </c>
      <c r="CO199" s="276" t="e">
        <f t="shared" si="327"/>
        <v>#VALUE!</v>
      </c>
      <c r="CP199" s="268" t="e">
        <f t="shared" si="328"/>
        <v>#VALUE!</v>
      </c>
      <c r="CQ199" s="369"/>
      <c r="CR199" s="283" t="e">
        <f t="shared" si="329"/>
        <v>#VALUE!</v>
      </c>
      <c r="CS199" s="283" t="e">
        <f t="shared" si="329"/>
        <v>#VALUE!</v>
      </c>
      <c r="CT199" s="283" t="e">
        <f t="shared" si="329"/>
        <v>#VALUE!</v>
      </c>
      <c r="CU199" s="276" t="e">
        <f t="shared" si="329"/>
        <v>#VALUE!</v>
      </c>
      <c r="CV199" s="268" t="e">
        <f t="shared" si="330"/>
        <v>#VALUE!</v>
      </c>
      <c r="CW199" s="369"/>
      <c r="CX199" s="283" t="e">
        <f t="shared" si="331"/>
        <v>#VALUE!</v>
      </c>
      <c r="CY199" s="283" t="e">
        <f t="shared" si="331"/>
        <v>#VALUE!</v>
      </c>
      <c r="CZ199" s="283" t="e">
        <f t="shared" si="331"/>
        <v>#VALUE!</v>
      </c>
      <c r="DA199" s="276" t="e">
        <f t="shared" si="331"/>
        <v>#VALUE!</v>
      </c>
      <c r="DB199" s="268" t="e">
        <f t="shared" si="332"/>
        <v>#VALUE!</v>
      </c>
      <c r="DC199" s="369"/>
      <c r="DD199" s="283" t="e">
        <f t="shared" si="333"/>
        <v>#VALUE!</v>
      </c>
      <c r="DE199" s="283" t="e">
        <f t="shared" si="333"/>
        <v>#VALUE!</v>
      </c>
      <c r="DF199" s="283" t="e">
        <f t="shared" si="333"/>
        <v>#VALUE!</v>
      </c>
      <c r="DG199" s="276" t="e">
        <f t="shared" si="333"/>
        <v>#VALUE!</v>
      </c>
      <c r="DH199" s="268" t="e">
        <f t="shared" si="334"/>
        <v>#VALUE!</v>
      </c>
      <c r="DI199" s="369"/>
      <c r="DJ199" s="283" t="e">
        <f t="shared" si="335"/>
        <v>#VALUE!</v>
      </c>
      <c r="DK199" s="283" t="e">
        <f t="shared" si="335"/>
        <v>#VALUE!</v>
      </c>
      <c r="DL199" s="283" t="e">
        <f t="shared" si="335"/>
        <v>#VALUE!</v>
      </c>
      <c r="DM199" s="276" t="e">
        <f t="shared" si="335"/>
        <v>#VALUE!</v>
      </c>
      <c r="DN199" s="268" t="e">
        <f t="shared" si="336"/>
        <v>#VALUE!</v>
      </c>
      <c r="DO199" s="369"/>
      <c r="DP199" s="283" t="e">
        <f t="shared" si="337"/>
        <v>#VALUE!</v>
      </c>
      <c r="DQ199" s="283" t="e">
        <f t="shared" si="337"/>
        <v>#VALUE!</v>
      </c>
      <c r="DR199" s="283" t="e">
        <f t="shared" si="337"/>
        <v>#VALUE!</v>
      </c>
      <c r="DS199" s="276" t="e">
        <f t="shared" si="337"/>
        <v>#VALUE!</v>
      </c>
      <c r="DT199" s="268" t="e">
        <f t="shared" si="338"/>
        <v>#VALUE!</v>
      </c>
    </row>
    <row r="200" spans="1:124" x14ac:dyDescent="0.2">
      <c r="A200" s="91"/>
      <c r="B200" s="95">
        <v>25</v>
      </c>
      <c r="C200" s="134" t="s">
        <v>210</v>
      </c>
      <c r="D200" s="90"/>
      <c r="E200" s="369"/>
      <c r="F200" s="283">
        <f t="shared" si="299"/>
        <v>279724434</v>
      </c>
      <c r="G200" s="283">
        <f t="shared" si="299"/>
        <v>0</v>
      </c>
      <c r="H200" s="283">
        <f t="shared" si="299"/>
        <v>0</v>
      </c>
      <c r="I200" s="276">
        <f t="shared" si="299"/>
        <v>0</v>
      </c>
      <c r="J200" s="268">
        <f t="shared" si="300"/>
        <v>279724434</v>
      </c>
      <c r="K200" s="369"/>
      <c r="L200" s="283">
        <f t="shared" si="301"/>
        <v>279724434</v>
      </c>
      <c r="M200" s="283">
        <f t="shared" si="301"/>
        <v>0</v>
      </c>
      <c r="N200" s="283">
        <f t="shared" si="301"/>
        <v>0</v>
      </c>
      <c r="O200" s="276">
        <f t="shared" si="301"/>
        <v>0</v>
      </c>
      <c r="P200" s="268">
        <f t="shared" si="302"/>
        <v>279724434</v>
      </c>
      <c r="Q200" s="369"/>
      <c r="R200" s="283">
        <f t="shared" si="303"/>
        <v>279724434</v>
      </c>
      <c r="S200" s="283">
        <f t="shared" si="303"/>
        <v>0</v>
      </c>
      <c r="T200" s="283">
        <f t="shared" si="303"/>
        <v>0</v>
      </c>
      <c r="U200" s="276">
        <f t="shared" si="303"/>
        <v>0</v>
      </c>
      <c r="V200" s="268">
        <f t="shared" si="304"/>
        <v>279724434</v>
      </c>
      <c r="W200" s="369"/>
      <c r="X200" s="283">
        <f t="shared" si="305"/>
        <v>279724434</v>
      </c>
      <c r="Y200" s="283">
        <f t="shared" si="305"/>
        <v>0</v>
      </c>
      <c r="Z200" s="283">
        <f t="shared" si="305"/>
        <v>0</v>
      </c>
      <c r="AA200" s="276">
        <f t="shared" si="305"/>
        <v>0</v>
      </c>
      <c r="AB200" s="268">
        <f t="shared" si="306"/>
        <v>279724434</v>
      </c>
      <c r="AC200" s="369"/>
      <c r="AD200" s="283">
        <f t="shared" si="307"/>
        <v>279724434</v>
      </c>
      <c r="AE200" s="283">
        <f t="shared" si="307"/>
        <v>0</v>
      </c>
      <c r="AF200" s="283">
        <f t="shared" si="307"/>
        <v>0</v>
      </c>
      <c r="AG200" s="276">
        <f t="shared" si="307"/>
        <v>0</v>
      </c>
      <c r="AH200" s="268">
        <f t="shared" si="308"/>
        <v>279724434</v>
      </c>
      <c r="AI200" s="369"/>
      <c r="AJ200" s="283">
        <f t="shared" si="309"/>
        <v>279724434</v>
      </c>
      <c r="AK200" s="283">
        <f t="shared" si="309"/>
        <v>0</v>
      </c>
      <c r="AL200" s="283">
        <f t="shared" si="309"/>
        <v>0</v>
      </c>
      <c r="AM200" s="276">
        <f t="shared" si="309"/>
        <v>0</v>
      </c>
      <c r="AN200" s="268">
        <f t="shared" si="310"/>
        <v>279724434</v>
      </c>
      <c r="AO200" s="369"/>
      <c r="AP200" s="283">
        <f t="shared" si="311"/>
        <v>279724434</v>
      </c>
      <c r="AQ200" s="283">
        <f t="shared" si="311"/>
        <v>0</v>
      </c>
      <c r="AR200" s="283">
        <f t="shared" si="311"/>
        <v>0</v>
      </c>
      <c r="AS200" s="276">
        <f t="shared" si="311"/>
        <v>0</v>
      </c>
      <c r="AT200" s="268">
        <f t="shared" si="312"/>
        <v>279724434</v>
      </c>
      <c r="AU200" s="369"/>
      <c r="AV200" s="283">
        <f t="shared" si="313"/>
        <v>279724434</v>
      </c>
      <c r="AW200" s="283">
        <f t="shared" si="313"/>
        <v>0</v>
      </c>
      <c r="AX200" s="283">
        <f t="shared" si="313"/>
        <v>0</v>
      </c>
      <c r="AY200" s="276">
        <f t="shared" si="313"/>
        <v>0</v>
      </c>
      <c r="AZ200" s="268">
        <f t="shared" si="314"/>
        <v>279724434</v>
      </c>
      <c r="BA200" s="369"/>
      <c r="BB200" s="283">
        <f t="shared" si="315"/>
        <v>279724434</v>
      </c>
      <c r="BC200" s="283">
        <f t="shared" si="315"/>
        <v>0</v>
      </c>
      <c r="BD200" s="283">
        <f t="shared" si="315"/>
        <v>0</v>
      </c>
      <c r="BE200" s="276">
        <f t="shared" si="315"/>
        <v>0</v>
      </c>
      <c r="BF200" s="268">
        <f t="shared" si="316"/>
        <v>279724434</v>
      </c>
      <c r="BG200" s="369"/>
      <c r="BH200" s="283">
        <f t="shared" si="317"/>
        <v>279724434</v>
      </c>
      <c r="BI200" s="283">
        <f t="shared" si="317"/>
        <v>0</v>
      </c>
      <c r="BJ200" s="283">
        <f t="shared" si="317"/>
        <v>0</v>
      </c>
      <c r="BK200" s="276">
        <f t="shared" si="317"/>
        <v>0</v>
      </c>
      <c r="BL200" s="268">
        <f t="shared" si="318"/>
        <v>279724434</v>
      </c>
      <c r="BM200" s="369"/>
      <c r="BN200" s="283">
        <f t="shared" si="319"/>
        <v>279724434</v>
      </c>
      <c r="BO200" s="283">
        <f t="shared" si="319"/>
        <v>0</v>
      </c>
      <c r="BP200" s="283">
        <f t="shared" si="319"/>
        <v>0</v>
      </c>
      <c r="BQ200" s="276">
        <f t="shared" si="319"/>
        <v>0</v>
      </c>
      <c r="BR200" s="268">
        <f t="shared" si="320"/>
        <v>279724434</v>
      </c>
      <c r="BS200" s="369"/>
      <c r="BT200" s="283">
        <f t="shared" si="321"/>
        <v>279724434</v>
      </c>
      <c r="BU200" s="283">
        <f t="shared" si="321"/>
        <v>0</v>
      </c>
      <c r="BV200" s="283">
        <f t="shared" si="321"/>
        <v>0</v>
      </c>
      <c r="BW200" s="276">
        <f t="shared" si="321"/>
        <v>0</v>
      </c>
      <c r="BX200" s="268">
        <f t="shared" si="322"/>
        <v>279724434</v>
      </c>
      <c r="BY200" s="369"/>
      <c r="BZ200" s="283">
        <f t="shared" si="323"/>
        <v>279724434</v>
      </c>
      <c r="CA200" s="283">
        <f t="shared" si="323"/>
        <v>0</v>
      </c>
      <c r="CB200" s="283">
        <f t="shared" si="323"/>
        <v>0</v>
      </c>
      <c r="CC200" s="276">
        <f t="shared" si="323"/>
        <v>0</v>
      </c>
      <c r="CD200" s="268">
        <f t="shared" si="324"/>
        <v>279724434</v>
      </c>
      <c r="CE200" s="369"/>
      <c r="CF200" s="283">
        <f t="shared" si="325"/>
        <v>279724434</v>
      </c>
      <c r="CG200" s="283">
        <f t="shared" si="325"/>
        <v>0</v>
      </c>
      <c r="CH200" s="283">
        <f t="shared" si="325"/>
        <v>0</v>
      </c>
      <c r="CI200" s="276">
        <f t="shared" si="325"/>
        <v>0</v>
      </c>
      <c r="CJ200" s="268">
        <f t="shared" si="326"/>
        <v>279724434</v>
      </c>
      <c r="CK200" s="369"/>
      <c r="CL200" s="283">
        <f t="shared" si="327"/>
        <v>279724434</v>
      </c>
      <c r="CM200" s="283">
        <f t="shared" si="327"/>
        <v>0</v>
      </c>
      <c r="CN200" s="283">
        <f t="shared" si="327"/>
        <v>0</v>
      </c>
      <c r="CO200" s="276">
        <f t="shared" si="327"/>
        <v>0</v>
      </c>
      <c r="CP200" s="268">
        <f t="shared" si="328"/>
        <v>279724434</v>
      </c>
      <c r="CQ200" s="369"/>
      <c r="CR200" s="283">
        <f t="shared" si="329"/>
        <v>279724434</v>
      </c>
      <c r="CS200" s="283">
        <f t="shared" si="329"/>
        <v>0</v>
      </c>
      <c r="CT200" s="283">
        <f t="shared" si="329"/>
        <v>0</v>
      </c>
      <c r="CU200" s="276">
        <f t="shared" si="329"/>
        <v>0</v>
      </c>
      <c r="CV200" s="268">
        <f t="shared" si="330"/>
        <v>279724434</v>
      </c>
      <c r="CW200" s="369"/>
      <c r="CX200" s="283">
        <f t="shared" si="331"/>
        <v>279724434</v>
      </c>
      <c r="CY200" s="283">
        <f t="shared" si="331"/>
        <v>0</v>
      </c>
      <c r="CZ200" s="283">
        <f t="shared" si="331"/>
        <v>0</v>
      </c>
      <c r="DA200" s="276">
        <f t="shared" si="331"/>
        <v>0</v>
      </c>
      <c r="DB200" s="268">
        <f t="shared" si="332"/>
        <v>279724434</v>
      </c>
      <c r="DC200" s="369"/>
      <c r="DD200" s="283">
        <f t="shared" si="333"/>
        <v>279724434</v>
      </c>
      <c r="DE200" s="283">
        <f t="shared" si="333"/>
        <v>0</v>
      </c>
      <c r="DF200" s="283">
        <f t="shared" si="333"/>
        <v>0</v>
      </c>
      <c r="DG200" s="276">
        <f t="shared" si="333"/>
        <v>0</v>
      </c>
      <c r="DH200" s="268">
        <f t="shared" si="334"/>
        <v>279724434</v>
      </c>
      <c r="DI200" s="369"/>
      <c r="DJ200" s="283">
        <f t="shared" si="335"/>
        <v>279724434</v>
      </c>
      <c r="DK200" s="283">
        <f t="shared" si="335"/>
        <v>0</v>
      </c>
      <c r="DL200" s="283">
        <f t="shared" si="335"/>
        <v>0</v>
      </c>
      <c r="DM200" s="276">
        <f t="shared" si="335"/>
        <v>0</v>
      </c>
      <c r="DN200" s="268">
        <f t="shared" si="336"/>
        <v>279724434</v>
      </c>
      <c r="DO200" s="369"/>
      <c r="DP200" s="283">
        <f t="shared" si="337"/>
        <v>279724434</v>
      </c>
      <c r="DQ200" s="283">
        <f t="shared" si="337"/>
        <v>0</v>
      </c>
      <c r="DR200" s="283">
        <f t="shared" si="337"/>
        <v>0</v>
      </c>
      <c r="DS200" s="276">
        <f t="shared" si="337"/>
        <v>0</v>
      </c>
      <c r="DT200" s="268">
        <f t="shared" si="338"/>
        <v>279724434</v>
      </c>
    </row>
    <row r="201" spans="1:124" x14ac:dyDescent="0.2">
      <c r="A201" s="91"/>
      <c r="B201" s="95">
        <v>26</v>
      </c>
      <c r="C201" s="134" t="s">
        <v>211</v>
      </c>
      <c r="D201" s="90"/>
      <c r="E201" s="369"/>
      <c r="F201" s="283">
        <f t="shared" si="299"/>
        <v>16055196.911890369</v>
      </c>
      <c r="G201" s="283">
        <f t="shared" si="299"/>
        <v>4166356.8805212313</v>
      </c>
      <c r="H201" s="283">
        <f t="shared" si="299"/>
        <v>28975721.080593493</v>
      </c>
      <c r="I201" s="276">
        <f t="shared" si="299"/>
        <v>534643.92017382907</v>
      </c>
      <c r="J201" s="268">
        <f t="shared" si="300"/>
        <v>49197274.873005092</v>
      </c>
      <c r="K201" s="369"/>
      <c r="L201" s="283">
        <f t="shared" si="301"/>
        <v>9810404.5272185896</v>
      </c>
      <c r="M201" s="283">
        <f t="shared" si="301"/>
        <v>2545820.3114533625</v>
      </c>
      <c r="N201" s="283">
        <f t="shared" si="301"/>
        <v>17705391.396224722</v>
      </c>
      <c r="O201" s="276">
        <f t="shared" si="301"/>
        <v>326690.05330222775</v>
      </c>
      <c r="P201" s="268">
        <f t="shared" si="302"/>
        <v>30061616.234896675</v>
      </c>
      <c r="Q201" s="369"/>
      <c r="R201" s="283">
        <f t="shared" si="303"/>
        <v>8623611.4043397885</v>
      </c>
      <c r="S201" s="283">
        <f t="shared" si="303"/>
        <v>2237845.035883903</v>
      </c>
      <c r="T201" s="283">
        <f t="shared" si="303"/>
        <v>15563518.78652568</v>
      </c>
      <c r="U201" s="276">
        <f t="shared" si="303"/>
        <v>287169.40891938942</v>
      </c>
      <c r="V201" s="268">
        <f t="shared" si="304"/>
        <v>26424975.226749372</v>
      </c>
      <c r="W201" s="369"/>
      <c r="X201" s="283">
        <f t="shared" si="305"/>
        <v>8372438.2566405702</v>
      </c>
      <c r="Y201" s="283">
        <f t="shared" si="305"/>
        <v>2172665.08338243</v>
      </c>
      <c r="Z201" s="283">
        <f t="shared" si="305"/>
        <v>15110212.414102601</v>
      </c>
      <c r="AA201" s="276">
        <f t="shared" si="305"/>
        <v>278805.25137804798</v>
      </c>
      <c r="AB201" s="268">
        <f t="shared" si="306"/>
        <v>25655315.754125603</v>
      </c>
      <c r="AC201" s="369"/>
      <c r="AD201" s="283">
        <f t="shared" si="307"/>
        <v>8372438.2566405702</v>
      </c>
      <c r="AE201" s="283">
        <f t="shared" si="307"/>
        <v>2172665.08338243</v>
      </c>
      <c r="AF201" s="283">
        <f t="shared" si="307"/>
        <v>15110212.414102601</v>
      </c>
      <c r="AG201" s="276">
        <f t="shared" si="307"/>
        <v>278805.25137804798</v>
      </c>
      <c r="AH201" s="268">
        <f t="shared" si="308"/>
        <v>25655315.754125603</v>
      </c>
      <c r="AI201" s="369"/>
      <c r="AJ201" s="283">
        <f t="shared" si="309"/>
        <v>8372438.2566405702</v>
      </c>
      <c r="AK201" s="283">
        <f t="shared" si="309"/>
        <v>2172665.08338243</v>
      </c>
      <c r="AL201" s="283">
        <f t="shared" si="309"/>
        <v>15110212.414102601</v>
      </c>
      <c r="AM201" s="276">
        <f t="shared" si="309"/>
        <v>278805.25137804798</v>
      </c>
      <c r="AN201" s="268">
        <f t="shared" si="310"/>
        <v>25655315.754125603</v>
      </c>
      <c r="AO201" s="369"/>
      <c r="AP201" s="283">
        <f t="shared" si="311"/>
        <v>8372438.2566405702</v>
      </c>
      <c r="AQ201" s="283">
        <f t="shared" si="311"/>
        <v>2172665.08338243</v>
      </c>
      <c r="AR201" s="283">
        <f t="shared" si="311"/>
        <v>15110212.414102601</v>
      </c>
      <c r="AS201" s="276">
        <f t="shared" si="311"/>
        <v>278805.25137804798</v>
      </c>
      <c r="AT201" s="268">
        <f t="shared" si="312"/>
        <v>25655315.754125603</v>
      </c>
      <c r="AU201" s="369"/>
      <c r="AV201" s="283">
        <f t="shared" si="313"/>
        <v>8372438.2566405702</v>
      </c>
      <c r="AW201" s="283">
        <f t="shared" si="313"/>
        <v>2172665.08338243</v>
      </c>
      <c r="AX201" s="283">
        <f t="shared" si="313"/>
        <v>15110212.414102601</v>
      </c>
      <c r="AY201" s="276">
        <f t="shared" si="313"/>
        <v>278805.25137804798</v>
      </c>
      <c r="AZ201" s="268">
        <f t="shared" si="314"/>
        <v>25655315.754125603</v>
      </c>
      <c r="BA201" s="369"/>
      <c r="BB201" s="283">
        <f t="shared" si="315"/>
        <v>8372438.2566405702</v>
      </c>
      <c r="BC201" s="283">
        <f t="shared" si="315"/>
        <v>2172665.08338243</v>
      </c>
      <c r="BD201" s="283">
        <f t="shared" si="315"/>
        <v>15110212.414102601</v>
      </c>
      <c r="BE201" s="276">
        <f t="shared" si="315"/>
        <v>278805.25137804798</v>
      </c>
      <c r="BF201" s="268">
        <f t="shared" si="316"/>
        <v>25655315.754125603</v>
      </c>
      <c r="BG201" s="369"/>
      <c r="BH201" s="283">
        <f t="shared" si="317"/>
        <v>8372438.2566405702</v>
      </c>
      <c r="BI201" s="283">
        <f t="shared" si="317"/>
        <v>2172665.08338243</v>
      </c>
      <c r="BJ201" s="283">
        <f t="shared" si="317"/>
        <v>15110212.414102601</v>
      </c>
      <c r="BK201" s="276">
        <f t="shared" si="317"/>
        <v>278805.25137804798</v>
      </c>
      <c r="BL201" s="268">
        <f t="shared" si="318"/>
        <v>25655315.754125603</v>
      </c>
      <c r="BM201" s="369"/>
      <c r="BN201" s="283" t="e">
        <f t="shared" si="319"/>
        <v>#VALUE!</v>
      </c>
      <c r="BO201" s="283" t="e">
        <f t="shared" si="319"/>
        <v>#VALUE!</v>
      </c>
      <c r="BP201" s="283" t="e">
        <f t="shared" si="319"/>
        <v>#VALUE!</v>
      </c>
      <c r="BQ201" s="276" t="e">
        <f t="shared" si="319"/>
        <v>#VALUE!</v>
      </c>
      <c r="BR201" s="268" t="e">
        <f t="shared" si="320"/>
        <v>#VALUE!</v>
      </c>
      <c r="BS201" s="369"/>
      <c r="BT201" s="283" t="e">
        <f t="shared" si="321"/>
        <v>#VALUE!</v>
      </c>
      <c r="BU201" s="283" t="e">
        <f t="shared" si="321"/>
        <v>#VALUE!</v>
      </c>
      <c r="BV201" s="283" t="e">
        <f t="shared" si="321"/>
        <v>#VALUE!</v>
      </c>
      <c r="BW201" s="276" t="e">
        <f t="shared" si="321"/>
        <v>#VALUE!</v>
      </c>
      <c r="BX201" s="268" t="e">
        <f t="shared" si="322"/>
        <v>#VALUE!</v>
      </c>
      <c r="BY201" s="369"/>
      <c r="BZ201" s="283" t="e">
        <f t="shared" si="323"/>
        <v>#VALUE!</v>
      </c>
      <c r="CA201" s="283" t="e">
        <f t="shared" si="323"/>
        <v>#VALUE!</v>
      </c>
      <c r="CB201" s="283" t="e">
        <f t="shared" si="323"/>
        <v>#VALUE!</v>
      </c>
      <c r="CC201" s="276" t="e">
        <f t="shared" si="323"/>
        <v>#VALUE!</v>
      </c>
      <c r="CD201" s="268" t="e">
        <f t="shared" si="324"/>
        <v>#VALUE!</v>
      </c>
      <c r="CE201" s="369"/>
      <c r="CF201" s="283" t="e">
        <f t="shared" si="325"/>
        <v>#VALUE!</v>
      </c>
      <c r="CG201" s="283" t="e">
        <f t="shared" si="325"/>
        <v>#VALUE!</v>
      </c>
      <c r="CH201" s="283" t="e">
        <f t="shared" si="325"/>
        <v>#VALUE!</v>
      </c>
      <c r="CI201" s="276" t="e">
        <f t="shared" si="325"/>
        <v>#VALUE!</v>
      </c>
      <c r="CJ201" s="268" t="e">
        <f t="shared" si="326"/>
        <v>#VALUE!</v>
      </c>
      <c r="CK201" s="369"/>
      <c r="CL201" s="283" t="e">
        <f t="shared" si="327"/>
        <v>#VALUE!</v>
      </c>
      <c r="CM201" s="283" t="e">
        <f t="shared" si="327"/>
        <v>#VALUE!</v>
      </c>
      <c r="CN201" s="283" t="e">
        <f t="shared" si="327"/>
        <v>#VALUE!</v>
      </c>
      <c r="CO201" s="276" t="e">
        <f t="shared" si="327"/>
        <v>#VALUE!</v>
      </c>
      <c r="CP201" s="268" t="e">
        <f t="shared" si="328"/>
        <v>#VALUE!</v>
      </c>
      <c r="CQ201" s="369"/>
      <c r="CR201" s="283" t="e">
        <f t="shared" si="329"/>
        <v>#VALUE!</v>
      </c>
      <c r="CS201" s="283" t="e">
        <f t="shared" si="329"/>
        <v>#VALUE!</v>
      </c>
      <c r="CT201" s="283" t="e">
        <f t="shared" si="329"/>
        <v>#VALUE!</v>
      </c>
      <c r="CU201" s="276" t="e">
        <f t="shared" si="329"/>
        <v>#VALUE!</v>
      </c>
      <c r="CV201" s="268" t="e">
        <f t="shared" si="330"/>
        <v>#VALUE!</v>
      </c>
      <c r="CW201" s="369"/>
      <c r="CX201" s="283" t="e">
        <f t="shared" si="331"/>
        <v>#VALUE!</v>
      </c>
      <c r="CY201" s="283" t="e">
        <f t="shared" si="331"/>
        <v>#VALUE!</v>
      </c>
      <c r="CZ201" s="283" t="e">
        <f t="shared" si="331"/>
        <v>#VALUE!</v>
      </c>
      <c r="DA201" s="276" t="e">
        <f t="shared" si="331"/>
        <v>#VALUE!</v>
      </c>
      <c r="DB201" s="268" t="e">
        <f t="shared" si="332"/>
        <v>#VALUE!</v>
      </c>
      <c r="DC201" s="369"/>
      <c r="DD201" s="283" t="e">
        <f t="shared" si="333"/>
        <v>#VALUE!</v>
      </c>
      <c r="DE201" s="283" t="e">
        <f t="shared" si="333"/>
        <v>#VALUE!</v>
      </c>
      <c r="DF201" s="283" t="e">
        <f t="shared" si="333"/>
        <v>#VALUE!</v>
      </c>
      <c r="DG201" s="276" t="e">
        <f t="shared" si="333"/>
        <v>#VALUE!</v>
      </c>
      <c r="DH201" s="268" t="e">
        <f t="shared" si="334"/>
        <v>#VALUE!</v>
      </c>
      <c r="DI201" s="369"/>
      <c r="DJ201" s="283" t="e">
        <f t="shared" si="335"/>
        <v>#VALUE!</v>
      </c>
      <c r="DK201" s="283" t="e">
        <f t="shared" si="335"/>
        <v>#VALUE!</v>
      </c>
      <c r="DL201" s="283" t="e">
        <f t="shared" si="335"/>
        <v>#VALUE!</v>
      </c>
      <c r="DM201" s="276" t="e">
        <f t="shared" si="335"/>
        <v>#VALUE!</v>
      </c>
      <c r="DN201" s="268" t="e">
        <f t="shared" si="336"/>
        <v>#VALUE!</v>
      </c>
      <c r="DO201" s="369"/>
      <c r="DP201" s="283" t="e">
        <f t="shared" si="337"/>
        <v>#VALUE!</v>
      </c>
      <c r="DQ201" s="283" t="e">
        <f t="shared" si="337"/>
        <v>#VALUE!</v>
      </c>
      <c r="DR201" s="283" t="e">
        <f t="shared" si="337"/>
        <v>#VALUE!</v>
      </c>
      <c r="DS201" s="276" t="e">
        <f t="shared" si="337"/>
        <v>#VALUE!</v>
      </c>
      <c r="DT201" s="268" t="e">
        <f t="shared" si="338"/>
        <v>#VALUE!</v>
      </c>
    </row>
    <row r="202" spans="1:124" s="6" customFormat="1" x14ac:dyDescent="0.2">
      <c r="A202" s="399"/>
      <c r="B202" s="390">
        <v>30</v>
      </c>
      <c r="C202" s="391" t="s">
        <v>212</v>
      </c>
      <c r="D202" s="370"/>
      <c r="E202" s="366"/>
      <c r="F202" s="400"/>
      <c r="G202" s="401"/>
      <c r="H202" s="401"/>
      <c r="I202" s="402"/>
      <c r="J202" s="368">
        <f>SUM(J203:J207)</f>
        <v>1521935388.6880534</v>
      </c>
      <c r="K202" s="366"/>
      <c r="L202" s="400"/>
      <c r="M202" s="401"/>
      <c r="N202" s="401"/>
      <c r="O202" s="402"/>
      <c r="P202" s="368">
        <f>SUM(P203:P207)</f>
        <v>450668426.30099022</v>
      </c>
      <c r="Q202" s="366"/>
      <c r="R202" s="400"/>
      <c r="S202" s="401"/>
      <c r="T202" s="401"/>
      <c r="U202" s="402"/>
      <c r="V202" s="368">
        <f>SUM(V203:V207)</f>
        <v>386743071.81841367</v>
      </c>
      <c r="W202" s="366"/>
      <c r="X202" s="400"/>
      <c r="Y202" s="401"/>
      <c r="Z202" s="401"/>
      <c r="AA202" s="402"/>
      <c r="AB202" s="368">
        <f>SUM(AB203:AB207)</f>
        <v>373540363.83000171</v>
      </c>
      <c r="AC202" s="366"/>
      <c r="AD202" s="400"/>
      <c r="AE202" s="401"/>
      <c r="AF202" s="401"/>
      <c r="AG202" s="402"/>
      <c r="AH202" s="368">
        <f>SUM(AH203:AH207)</f>
        <v>373540363.83000171</v>
      </c>
      <c r="AI202" s="366"/>
      <c r="AJ202" s="400"/>
      <c r="AK202" s="401"/>
      <c r="AL202" s="401"/>
      <c r="AM202" s="402"/>
      <c r="AN202" s="368">
        <f>SUM(AN203:AN207)</f>
        <v>373540363.83000171</v>
      </c>
      <c r="AO202" s="366"/>
      <c r="AP202" s="400"/>
      <c r="AQ202" s="401"/>
      <c r="AR202" s="401"/>
      <c r="AS202" s="402"/>
      <c r="AT202" s="368">
        <f>SUM(AT203:AT207)</f>
        <v>373540363.83000171</v>
      </c>
      <c r="AU202" s="366"/>
      <c r="AV202" s="400"/>
      <c r="AW202" s="401"/>
      <c r="AX202" s="401"/>
      <c r="AY202" s="402"/>
      <c r="AZ202" s="368">
        <f>SUM(AZ203:AZ207)</f>
        <v>373540363.83000171</v>
      </c>
      <c r="BA202" s="366"/>
      <c r="BB202" s="400"/>
      <c r="BC202" s="401"/>
      <c r="BD202" s="401"/>
      <c r="BE202" s="402"/>
      <c r="BF202" s="368">
        <f>SUM(BF203:BF207)</f>
        <v>373540363.83000171</v>
      </c>
      <c r="BG202" s="366"/>
      <c r="BH202" s="400"/>
      <c r="BI202" s="401"/>
      <c r="BJ202" s="401"/>
      <c r="BK202" s="402"/>
      <c r="BL202" s="368">
        <f>SUM(BL203:BL207)</f>
        <v>373540363.83000171</v>
      </c>
      <c r="BM202" s="366"/>
      <c r="BN202" s="400"/>
      <c r="BO202" s="401"/>
      <c r="BP202" s="401"/>
      <c r="BQ202" s="402"/>
      <c r="BR202" s="368" t="e">
        <f>SUM(BR203:BR207)</f>
        <v>#VALUE!</v>
      </c>
      <c r="BS202" s="366"/>
      <c r="BT202" s="400"/>
      <c r="BU202" s="401"/>
      <c r="BV202" s="401"/>
      <c r="BW202" s="402"/>
      <c r="BX202" s="368" t="e">
        <f>SUM(BX203:BX207)</f>
        <v>#VALUE!</v>
      </c>
      <c r="BY202" s="366"/>
      <c r="BZ202" s="400"/>
      <c r="CA202" s="401"/>
      <c r="CB202" s="401"/>
      <c r="CC202" s="402"/>
      <c r="CD202" s="368" t="e">
        <f>SUM(CD203:CD207)</f>
        <v>#VALUE!</v>
      </c>
      <c r="CE202" s="366"/>
      <c r="CF202" s="400"/>
      <c r="CG202" s="401"/>
      <c r="CH202" s="401"/>
      <c r="CI202" s="402"/>
      <c r="CJ202" s="368" t="e">
        <f>SUM(CJ203:CJ207)</f>
        <v>#VALUE!</v>
      </c>
      <c r="CK202" s="366"/>
      <c r="CL202" s="400"/>
      <c r="CM202" s="401"/>
      <c r="CN202" s="401"/>
      <c r="CO202" s="402"/>
      <c r="CP202" s="368" t="e">
        <f>SUM(CP203:CP207)</f>
        <v>#VALUE!</v>
      </c>
      <c r="CQ202" s="366"/>
      <c r="CR202" s="400"/>
      <c r="CS202" s="401"/>
      <c r="CT202" s="401"/>
      <c r="CU202" s="402"/>
      <c r="CV202" s="368" t="e">
        <f>SUM(CV203:CV207)</f>
        <v>#VALUE!</v>
      </c>
      <c r="CW202" s="366"/>
      <c r="CX202" s="400"/>
      <c r="CY202" s="401"/>
      <c r="CZ202" s="401"/>
      <c r="DA202" s="402"/>
      <c r="DB202" s="368" t="e">
        <f>SUM(DB203:DB207)</f>
        <v>#VALUE!</v>
      </c>
      <c r="DC202" s="366"/>
      <c r="DD202" s="400"/>
      <c r="DE202" s="401"/>
      <c r="DF202" s="401"/>
      <c r="DG202" s="402"/>
      <c r="DH202" s="368" t="e">
        <f>SUM(DH203:DH207)</f>
        <v>#VALUE!</v>
      </c>
      <c r="DI202" s="366"/>
      <c r="DJ202" s="400"/>
      <c r="DK202" s="401"/>
      <c r="DL202" s="401"/>
      <c r="DM202" s="402"/>
      <c r="DN202" s="368" t="e">
        <f>SUM(DN203:DN207)</f>
        <v>#VALUE!</v>
      </c>
      <c r="DO202" s="366"/>
      <c r="DP202" s="400"/>
      <c r="DQ202" s="401"/>
      <c r="DR202" s="401"/>
      <c r="DS202" s="402"/>
      <c r="DT202" s="368" t="e">
        <f>SUM(DT203:DT207)</f>
        <v>#VALUE!</v>
      </c>
    </row>
    <row r="203" spans="1:124" s="6" customFormat="1" x14ac:dyDescent="0.2">
      <c r="A203" s="95"/>
      <c r="B203" s="95">
        <v>31</v>
      </c>
      <c r="C203" s="134" t="s">
        <v>213</v>
      </c>
      <c r="D203" s="13"/>
      <c r="E203" s="13"/>
      <c r="F203" s="284"/>
      <c r="G203" s="277"/>
      <c r="H203" s="277"/>
      <c r="I203" s="276"/>
      <c r="J203" s="259">
        <f>G194*'SFR Relationships'!$D$36*I194/J193/'SFR Relationships'!$D$31/'SFR Relationships'!$D$32+H194*'SFR Relationships'!$D$34</f>
        <v>300967867.59633148</v>
      </c>
      <c r="K203" s="13"/>
      <c r="L203" s="284"/>
      <c r="M203" s="277"/>
      <c r="N203" s="277"/>
      <c r="O203" s="276"/>
      <c r="P203" s="259">
        <f>M194*'SFR Relationships'!$D$36*O194/P193/'SFR Relationships'!$D$31/'SFR Relationships'!$D$32+N194*'SFR Relationships'!$D$34</f>
        <v>99207533.187834337</v>
      </c>
      <c r="Q203" s="13"/>
      <c r="R203" s="284"/>
      <c r="S203" s="277"/>
      <c r="T203" s="277"/>
      <c r="U203" s="276"/>
      <c r="V203" s="259">
        <f>S194*'SFR Relationships'!$D$36*U194/V193/'SFR Relationships'!$D$31/'SFR Relationships'!$D$32+T194*'SFR Relationships'!$D$34</f>
        <v>86443440.833005309</v>
      </c>
      <c r="W203" s="13"/>
      <c r="X203" s="284"/>
      <c r="Y203" s="277"/>
      <c r="Z203" s="277"/>
      <c r="AA203" s="276"/>
      <c r="AB203" s="259">
        <f>Y194*'SFR Relationships'!$D$36*AA194/AB193/'SFR Relationships'!$D$31/'SFR Relationships'!$D$32+Z194*'SFR Relationships'!$D$34</f>
        <v>83763461.568316951</v>
      </c>
      <c r="AC203" s="13"/>
      <c r="AD203" s="284"/>
      <c r="AE203" s="277"/>
      <c r="AF203" s="277"/>
      <c r="AG203" s="276"/>
      <c r="AH203" s="259">
        <f>AE194*'SFR Relationships'!$D$36*AG194/AH193/'SFR Relationships'!$D$31/'SFR Relationships'!$D$32+AF194*'SFR Relationships'!$D$34</f>
        <v>83763461.568316951</v>
      </c>
      <c r="AI203" s="13"/>
      <c r="AJ203" s="284"/>
      <c r="AK203" s="277"/>
      <c r="AL203" s="277"/>
      <c r="AM203" s="276"/>
      <c r="AN203" s="259">
        <f>AK194*'SFR Relationships'!$D$36*AM194/AN193/'SFR Relationships'!$D$31/'SFR Relationships'!$D$32+AL194*'SFR Relationships'!$D$34</f>
        <v>83763461.568316951</v>
      </c>
      <c r="AO203" s="13"/>
      <c r="AP203" s="284"/>
      <c r="AQ203" s="277"/>
      <c r="AR203" s="277"/>
      <c r="AS203" s="276"/>
      <c r="AT203" s="259">
        <f>AQ194*'SFR Relationships'!$D$36*AS194/AT193/'SFR Relationships'!$D$31/'SFR Relationships'!$D$32+AR194*'SFR Relationships'!$D$34</f>
        <v>83763461.568316951</v>
      </c>
      <c r="AU203" s="13"/>
      <c r="AV203" s="284"/>
      <c r="AW203" s="277"/>
      <c r="AX203" s="277"/>
      <c r="AY203" s="276"/>
      <c r="AZ203" s="259">
        <f>AW194*'SFR Relationships'!$D$36*AY194/AZ193/'SFR Relationships'!$D$31/'SFR Relationships'!$D$32+AX194*'SFR Relationships'!$D$34</f>
        <v>83763461.568316951</v>
      </c>
      <c r="BA203" s="13"/>
      <c r="BB203" s="284"/>
      <c r="BC203" s="277"/>
      <c r="BD203" s="277"/>
      <c r="BE203" s="276"/>
      <c r="BF203" s="259">
        <f>BC194*'SFR Relationships'!$D$36*BE194/BF193/'SFR Relationships'!$D$31/'SFR Relationships'!$D$32+BD194*'SFR Relationships'!$D$34</f>
        <v>83763461.568316951</v>
      </c>
      <c r="BG203" s="13"/>
      <c r="BH203" s="284"/>
      <c r="BI203" s="277"/>
      <c r="BJ203" s="277"/>
      <c r="BK203" s="276"/>
      <c r="BL203" s="259">
        <f>BI194*'SFR Relationships'!$D$36*BK194/BL193/'SFR Relationships'!$D$31/'SFR Relationships'!$D$32+BJ194*'SFR Relationships'!$D$34</f>
        <v>83763461.568316951</v>
      </c>
      <c r="BM203" s="13"/>
      <c r="BN203" s="284"/>
      <c r="BO203" s="277"/>
      <c r="BP203" s="277"/>
      <c r="BQ203" s="276"/>
      <c r="BR203" s="259" t="e">
        <f>BO194*'SFR Relationships'!$D$36*BQ194/BR193/'SFR Relationships'!$D$31/'SFR Relationships'!$D$32+BP194*'SFR Relationships'!$D$34</f>
        <v>#VALUE!</v>
      </c>
      <c r="BS203" s="13"/>
      <c r="BT203" s="284"/>
      <c r="BU203" s="277"/>
      <c r="BV203" s="277"/>
      <c r="BW203" s="276"/>
      <c r="BX203" s="259" t="e">
        <f>BU194*'SFR Relationships'!$D$36*BW194/BX193/'SFR Relationships'!$D$31/'SFR Relationships'!$D$32+BV194*'SFR Relationships'!$D$34</f>
        <v>#VALUE!</v>
      </c>
      <c r="BY203" s="13"/>
      <c r="BZ203" s="284"/>
      <c r="CA203" s="277"/>
      <c r="CB203" s="277"/>
      <c r="CC203" s="276"/>
      <c r="CD203" s="259" t="e">
        <f>CA194*'SFR Relationships'!$D$36*CC194/CD193/'SFR Relationships'!$D$31/'SFR Relationships'!$D$32+CB194*'SFR Relationships'!$D$34</f>
        <v>#VALUE!</v>
      </c>
      <c r="CE203" s="13"/>
      <c r="CF203" s="284"/>
      <c r="CG203" s="277"/>
      <c r="CH203" s="277"/>
      <c r="CI203" s="276"/>
      <c r="CJ203" s="259" t="e">
        <f>CG194*'SFR Relationships'!$D$36*CI194/CJ193/'SFR Relationships'!$D$31/'SFR Relationships'!$D$32+CH194*'SFR Relationships'!$D$34</f>
        <v>#VALUE!</v>
      </c>
      <c r="CK203" s="13"/>
      <c r="CL203" s="284"/>
      <c r="CM203" s="277"/>
      <c r="CN203" s="277"/>
      <c r="CO203" s="276"/>
      <c r="CP203" s="259" t="e">
        <f>CM194*'SFR Relationships'!$D$36*CO194/CP193/'SFR Relationships'!$D$31/'SFR Relationships'!$D$32+CN194*'SFR Relationships'!$D$34</f>
        <v>#VALUE!</v>
      </c>
      <c r="CQ203" s="13"/>
      <c r="CR203" s="284"/>
      <c r="CS203" s="277"/>
      <c r="CT203" s="277"/>
      <c r="CU203" s="276"/>
      <c r="CV203" s="259" t="e">
        <f>CS194*'SFR Relationships'!$D$36*CU194/CV193/'SFR Relationships'!$D$31/'SFR Relationships'!$D$32+CT194*'SFR Relationships'!$D$34</f>
        <v>#VALUE!</v>
      </c>
      <c r="CW203" s="13"/>
      <c r="CX203" s="284"/>
      <c r="CY203" s="277"/>
      <c r="CZ203" s="277"/>
      <c r="DA203" s="276"/>
      <c r="DB203" s="259" t="e">
        <f>CY194*'SFR Relationships'!$D$36*DA194/DB193/'SFR Relationships'!$D$31/'SFR Relationships'!$D$32+CZ194*'SFR Relationships'!$D$34</f>
        <v>#VALUE!</v>
      </c>
      <c r="DC203" s="13"/>
      <c r="DD203" s="284"/>
      <c r="DE203" s="277"/>
      <c r="DF203" s="277"/>
      <c r="DG203" s="276"/>
      <c r="DH203" s="259" t="e">
        <f>DE194*'SFR Relationships'!$D$36*DG194/DH193/'SFR Relationships'!$D$31/'SFR Relationships'!$D$32+DF194*'SFR Relationships'!$D$34</f>
        <v>#VALUE!</v>
      </c>
      <c r="DI203" s="13"/>
      <c r="DJ203" s="284"/>
      <c r="DK203" s="277"/>
      <c r="DL203" s="277"/>
      <c r="DM203" s="276"/>
      <c r="DN203" s="259" t="e">
        <f>DK194*'SFR Relationships'!$D$36*DM194/DN193/'SFR Relationships'!$D$31/'SFR Relationships'!$D$32+DL194*'SFR Relationships'!$D$34</f>
        <v>#VALUE!</v>
      </c>
      <c r="DO203" s="13"/>
      <c r="DP203" s="284"/>
      <c r="DQ203" s="277"/>
      <c r="DR203" s="277"/>
      <c r="DS203" s="276"/>
      <c r="DT203" s="259" t="e">
        <f>DQ194*'SFR Relationships'!$D$36*DS194/DT193/'SFR Relationships'!$D$31/'SFR Relationships'!$D$32+DR194*'SFR Relationships'!$D$34</f>
        <v>#VALUE!</v>
      </c>
    </row>
    <row r="204" spans="1:124" s="6" customFormat="1" x14ac:dyDescent="0.2">
      <c r="A204" s="95"/>
      <c r="B204" s="95">
        <v>32</v>
      </c>
      <c r="C204" s="134" t="s">
        <v>214</v>
      </c>
      <c r="D204" s="13" t="s">
        <v>215</v>
      </c>
      <c r="E204" s="13"/>
      <c r="F204" s="284"/>
      <c r="G204" s="277"/>
      <c r="H204" s="277"/>
      <c r="I204" s="276"/>
      <c r="J204" s="259">
        <f>H194*'SFR Relationships'!$D$34*'SFR Relationships'!$D$37*J193/'SFR Relationships'!$D$30</f>
        <v>927936047.65492558</v>
      </c>
      <c r="K204" s="13"/>
      <c r="L204" s="284"/>
      <c r="M204" s="277"/>
      <c r="N204" s="277"/>
      <c r="O204" s="276"/>
      <c r="P204" s="259">
        <f>N194*'SFR Relationships'!$D$34*'SFR Relationships'!$D$37*P193/'SFR Relationships'!$D$30</f>
        <v>267110489.3675482</v>
      </c>
      <c r="Q204" s="13"/>
      <c r="R204" s="284"/>
      <c r="S204" s="277"/>
      <c r="T204" s="277"/>
      <c r="U204" s="276"/>
      <c r="V204" s="259">
        <f>T194*'SFR Relationships'!$D$34*'SFR Relationships'!$D$37*V193/'SFR Relationships'!$D$30</f>
        <v>228227899.49373186</v>
      </c>
      <c r="W204" s="13"/>
      <c r="X204" s="284"/>
      <c r="Y204" s="277"/>
      <c r="Z204" s="277"/>
      <c r="AA204" s="276"/>
      <c r="AB204" s="259">
        <f>Z194*'SFR Relationships'!$D$34*'SFR Relationships'!$D$37*AB193/'SFR Relationships'!$D$30</f>
        <v>220230619.35829768</v>
      </c>
      <c r="AC204" s="13"/>
      <c r="AD204" s="284"/>
      <c r="AE204" s="277"/>
      <c r="AF204" s="277"/>
      <c r="AG204" s="276"/>
      <c r="AH204" s="259">
        <f>AF194*'SFR Relationships'!$D$34*'SFR Relationships'!$D$37*AH193/'SFR Relationships'!$D$30</f>
        <v>220230619.35829768</v>
      </c>
      <c r="AI204" s="13"/>
      <c r="AJ204" s="284"/>
      <c r="AK204" s="277"/>
      <c r="AL204" s="277"/>
      <c r="AM204" s="276"/>
      <c r="AN204" s="259">
        <f>AL194*'SFR Relationships'!$D$34*'SFR Relationships'!$D$37*AN193/'SFR Relationships'!$D$30</f>
        <v>220230619.35829768</v>
      </c>
      <c r="AO204" s="13"/>
      <c r="AP204" s="284"/>
      <c r="AQ204" s="277"/>
      <c r="AR204" s="277"/>
      <c r="AS204" s="276"/>
      <c r="AT204" s="259">
        <f>AR194*'SFR Relationships'!$D$34*'SFR Relationships'!$D$37*AT193/'SFR Relationships'!$D$30</f>
        <v>220230619.35829768</v>
      </c>
      <c r="AU204" s="13"/>
      <c r="AV204" s="284"/>
      <c r="AW204" s="277"/>
      <c r="AX204" s="277"/>
      <c r="AY204" s="276"/>
      <c r="AZ204" s="259">
        <f>AX194*'SFR Relationships'!$D$34*'SFR Relationships'!$D$37*AZ193/'SFR Relationships'!$D$30</f>
        <v>220230619.35829768</v>
      </c>
      <c r="BA204" s="13"/>
      <c r="BB204" s="284"/>
      <c r="BC204" s="277"/>
      <c r="BD204" s="277"/>
      <c r="BE204" s="276"/>
      <c r="BF204" s="259">
        <f>BD194*'SFR Relationships'!$D$34*'SFR Relationships'!$D$37*BF193/'SFR Relationships'!$D$30</f>
        <v>220230619.35829768</v>
      </c>
      <c r="BG204" s="13"/>
      <c r="BH204" s="284"/>
      <c r="BI204" s="277"/>
      <c r="BJ204" s="277"/>
      <c r="BK204" s="276"/>
      <c r="BL204" s="259">
        <f>BJ194*'SFR Relationships'!$D$34*'SFR Relationships'!$D$37*BL193/'SFR Relationships'!$D$30</f>
        <v>220230619.35829768</v>
      </c>
      <c r="BM204" s="13"/>
      <c r="BN204" s="284"/>
      <c r="BO204" s="277"/>
      <c r="BP204" s="277"/>
      <c r="BQ204" s="276"/>
      <c r="BR204" s="259" t="e">
        <f>BP194*'SFR Relationships'!$D$34*'SFR Relationships'!$D$37*BR193/'SFR Relationships'!$D$30</f>
        <v>#VALUE!</v>
      </c>
      <c r="BS204" s="13"/>
      <c r="BT204" s="284"/>
      <c r="BU204" s="277"/>
      <c r="BV204" s="277"/>
      <c r="BW204" s="276"/>
      <c r="BX204" s="259" t="e">
        <f>BV194*'SFR Relationships'!$D$34*'SFR Relationships'!$D$37*BX193/'SFR Relationships'!$D$30</f>
        <v>#VALUE!</v>
      </c>
      <c r="BY204" s="13"/>
      <c r="BZ204" s="284"/>
      <c r="CA204" s="277"/>
      <c r="CB204" s="277"/>
      <c r="CC204" s="276"/>
      <c r="CD204" s="259" t="e">
        <f>CB194*'SFR Relationships'!$D$34*'SFR Relationships'!$D$37*CD193/'SFR Relationships'!$D$30</f>
        <v>#VALUE!</v>
      </c>
      <c r="CE204" s="13"/>
      <c r="CF204" s="284"/>
      <c r="CG204" s="277"/>
      <c r="CH204" s="277"/>
      <c r="CI204" s="276"/>
      <c r="CJ204" s="259" t="e">
        <f>CH194*'SFR Relationships'!$D$34*'SFR Relationships'!$D$37*CJ193/'SFR Relationships'!$D$30</f>
        <v>#VALUE!</v>
      </c>
      <c r="CK204" s="13"/>
      <c r="CL204" s="284"/>
      <c r="CM204" s="277"/>
      <c r="CN204" s="277"/>
      <c r="CO204" s="276"/>
      <c r="CP204" s="259" t="e">
        <f>CN194*'SFR Relationships'!$D$34*'SFR Relationships'!$D$37*CP193/'SFR Relationships'!$D$30</f>
        <v>#VALUE!</v>
      </c>
      <c r="CQ204" s="13"/>
      <c r="CR204" s="284"/>
      <c r="CS204" s="277"/>
      <c r="CT204" s="277"/>
      <c r="CU204" s="276"/>
      <c r="CV204" s="259" t="e">
        <f>CT194*'SFR Relationships'!$D$34*'SFR Relationships'!$D$37*CV193/'SFR Relationships'!$D$30</f>
        <v>#VALUE!</v>
      </c>
      <c r="CW204" s="13"/>
      <c r="CX204" s="284"/>
      <c r="CY204" s="277"/>
      <c r="CZ204" s="277"/>
      <c r="DA204" s="276"/>
      <c r="DB204" s="259" t="e">
        <f>CZ194*'SFR Relationships'!$D$34*'SFR Relationships'!$D$37*DB193/'SFR Relationships'!$D$30</f>
        <v>#VALUE!</v>
      </c>
      <c r="DC204" s="13"/>
      <c r="DD204" s="284"/>
      <c r="DE204" s="277"/>
      <c r="DF204" s="277"/>
      <c r="DG204" s="276"/>
      <c r="DH204" s="259" t="e">
        <f>DF194*'SFR Relationships'!$D$34*'SFR Relationships'!$D$37*DH193/'SFR Relationships'!$D$30</f>
        <v>#VALUE!</v>
      </c>
      <c r="DI204" s="13"/>
      <c r="DJ204" s="284"/>
      <c r="DK204" s="277"/>
      <c r="DL204" s="277"/>
      <c r="DM204" s="276"/>
      <c r="DN204" s="259" t="e">
        <f>DL194*'SFR Relationships'!$D$34*'SFR Relationships'!$D$37*DN193/'SFR Relationships'!$D$30</f>
        <v>#VALUE!</v>
      </c>
      <c r="DO204" s="13"/>
      <c r="DP204" s="284"/>
      <c r="DQ204" s="277"/>
      <c r="DR204" s="277"/>
      <c r="DS204" s="276"/>
      <c r="DT204" s="259" t="e">
        <f>DR194*'SFR Relationships'!$D$34*'SFR Relationships'!$D$37*DT193/'SFR Relationships'!$D$30</f>
        <v>#VALUE!</v>
      </c>
    </row>
    <row r="205" spans="1:124" s="6" customFormat="1" x14ac:dyDescent="0.2">
      <c r="A205" s="95"/>
      <c r="B205" s="95">
        <v>33</v>
      </c>
      <c r="C205" s="134" t="s">
        <v>216</v>
      </c>
      <c r="D205" s="13"/>
      <c r="E205" s="13"/>
      <c r="F205" s="284"/>
      <c r="G205" s="277"/>
      <c r="H205" s="277"/>
      <c r="I205" s="276"/>
      <c r="J205" s="259">
        <f>J204*'SFR Relationships'!$D$38</f>
        <v>39038325.218295909</v>
      </c>
      <c r="K205" s="13"/>
      <c r="L205" s="284"/>
      <c r="M205" s="277"/>
      <c r="N205" s="277"/>
      <c r="O205" s="276"/>
      <c r="P205" s="259">
        <f>P204*'SFR Relationships'!$D$38</f>
        <v>11237354.319299214</v>
      </c>
      <c r="Q205" s="13"/>
      <c r="R205" s="284"/>
      <c r="S205" s="277"/>
      <c r="T205" s="277"/>
      <c r="U205" s="276"/>
      <c r="V205" s="259">
        <f>V204*'SFR Relationships'!$D$38</f>
        <v>9601561.4296278637</v>
      </c>
      <c r="W205" s="13"/>
      <c r="X205" s="284"/>
      <c r="Y205" s="277"/>
      <c r="Z205" s="277"/>
      <c r="AA205" s="276"/>
      <c r="AB205" s="259">
        <f>AB204*'SFR Relationships'!$D$38</f>
        <v>9265115.3743443266</v>
      </c>
      <c r="AC205" s="13"/>
      <c r="AD205" s="284"/>
      <c r="AE205" s="277"/>
      <c r="AF205" s="277"/>
      <c r="AG205" s="276"/>
      <c r="AH205" s="259">
        <f>AH204*'SFR Relationships'!$D$38</f>
        <v>9265115.3743443266</v>
      </c>
      <c r="AI205" s="13"/>
      <c r="AJ205" s="284"/>
      <c r="AK205" s="277"/>
      <c r="AL205" s="277"/>
      <c r="AM205" s="276"/>
      <c r="AN205" s="259">
        <f>AN204*'SFR Relationships'!$D$38</f>
        <v>9265115.3743443266</v>
      </c>
      <c r="AO205" s="13"/>
      <c r="AP205" s="284"/>
      <c r="AQ205" s="277"/>
      <c r="AR205" s="277"/>
      <c r="AS205" s="276"/>
      <c r="AT205" s="259">
        <f>AT204*'SFR Relationships'!$D$38</f>
        <v>9265115.3743443266</v>
      </c>
      <c r="AU205" s="13"/>
      <c r="AV205" s="284"/>
      <c r="AW205" s="277"/>
      <c r="AX205" s="277"/>
      <c r="AY205" s="276"/>
      <c r="AZ205" s="259">
        <f>AZ204*'SFR Relationships'!$D$38</f>
        <v>9265115.3743443266</v>
      </c>
      <c r="BA205" s="13"/>
      <c r="BB205" s="284"/>
      <c r="BC205" s="277"/>
      <c r="BD205" s="277"/>
      <c r="BE205" s="276"/>
      <c r="BF205" s="259">
        <f>BF204*'SFR Relationships'!$D$38</f>
        <v>9265115.3743443266</v>
      </c>
      <c r="BG205" s="13"/>
      <c r="BH205" s="284"/>
      <c r="BI205" s="277"/>
      <c r="BJ205" s="277"/>
      <c r="BK205" s="276"/>
      <c r="BL205" s="259">
        <f>BL204*'SFR Relationships'!$D$38</f>
        <v>9265115.3743443266</v>
      </c>
      <c r="BM205" s="13"/>
      <c r="BN205" s="284"/>
      <c r="BO205" s="277"/>
      <c r="BP205" s="277"/>
      <c r="BQ205" s="276"/>
      <c r="BR205" s="259" t="e">
        <f>BR204*'SFR Relationships'!$D$38</f>
        <v>#VALUE!</v>
      </c>
      <c r="BS205" s="13"/>
      <c r="BT205" s="284"/>
      <c r="BU205" s="277"/>
      <c r="BV205" s="277"/>
      <c r="BW205" s="276"/>
      <c r="BX205" s="259" t="e">
        <f>BX204*'SFR Relationships'!$D$38</f>
        <v>#VALUE!</v>
      </c>
      <c r="BY205" s="13"/>
      <c r="BZ205" s="284"/>
      <c r="CA205" s="277"/>
      <c r="CB205" s="277"/>
      <c r="CC205" s="276"/>
      <c r="CD205" s="259" t="e">
        <f>CD204*'SFR Relationships'!$D$38</f>
        <v>#VALUE!</v>
      </c>
      <c r="CE205" s="13"/>
      <c r="CF205" s="284"/>
      <c r="CG205" s="277"/>
      <c r="CH205" s="277"/>
      <c r="CI205" s="276"/>
      <c r="CJ205" s="259" t="e">
        <f>CJ204*'SFR Relationships'!$D$38</f>
        <v>#VALUE!</v>
      </c>
      <c r="CK205" s="13"/>
      <c r="CL205" s="284"/>
      <c r="CM205" s="277"/>
      <c r="CN205" s="277"/>
      <c r="CO205" s="276"/>
      <c r="CP205" s="259" t="e">
        <f>CP204*'SFR Relationships'!$D$38</f>
        <v>#VALUE!</v>
      </c>
      <c r="CQ205" s="13"/>
      <c r="CR205" s="284"/>
      <c r="CS205" s="277"/>
      <c r="CT205" s="277"/>
      <c r="CU205" s="276"/>
      <c r="CV205" s="259" t="e">
        <f>CV204*'SFR Relationships'!$D$38</f>
        <v>#VALUE!</v>
      </c>
      <c r="CW205" s="13"/>
      <c r="CX205" s="284"/>
      <c r="CY205" s="277"/>
      <c r="CZ205" s="277"/>
      <c r="DA205" s="276"/>
      <c r="DB205" s="259" t="e">
        <f>DB204*'SFR Relationships'!$D$38</f>
        <v>#VALUE!</v>
      </c>
      <c r="DC205" s="13"/>
      <c r="DD205" s="284"/>
      <c r="DE205" s="277"/>
      <c r="DF205" s="277"/>
      <c r="DG205" s="276"/>
      <c r="DH205" s="259" t="e">
        <f>DH204*'SFR Relationships'!$D$38</f>
        <v>#VALUE!</v>
      </c>
      <c r="DI205" s="13"/>
      <c r="DJ205" s="284"/>
      <c r="DK205" s="277"/>
      <c r="DL205" s="277"/>
      <c r="DM205" s="276"/>
      <c r="DN205" s="259" t="e">
        <f>DN204*'SFR Relationships'!$D$38</f>
        <v>#VALUE!</v>
      </c>
      <c r="DO205" s="13"/>
      <c r="DP205" s="284"/>
      <c r="DQ205" s="277"/>
      <c r="DR205" s="277"/>
      <c r="DS205" s="276"/>
      <c r="DT205" s="259" t="e">
        <f>DT204*'SFR Relationships'!$D$38</f>
        <v>#VALUE!</v>
      </c>
    </row>
    <row r="206" spans="1:124" s="6" customFormat="1" x14ac:dyDescent="0.2">
      <c r="A206" s="95"/>
      <c r="B206" s="95">
        <v>34</v>
      </c>
      <c r="C206" s="134" t="s">
        <v>217</v>
      </c>
      <c r="D206" s="13"/>
      <c r="E206" s="13"/>
      <c r="F206" s="284"/>
      <c r="G206" s="277"/>
      <c r="H206" s="277"/>
      <c r="I206" s="276"/>
      <c r="J206" s="259">
        <f>J204*'SFR Relationships'!$D$39</f>
        <v>3287070.7038377072</v>
      </c>
      <c r="K206" s="13"/>
      <c r="L206" s="284"/>
      <c r="M206" s="277"/>
      <c r="N206" s="277"/>
      <c r="O206" s="276"/>
      <c r="P206" s="259">
        <f>P204*'SFR Relationships'!$D$39</f>
        <v>946197.81881167926</v>
      </c>
      <c r="Q206" s="13"/>
      <c r="R206" s="284"/>
      <c r="S206" s="277"/>
      <c r="T206" s="277"/>
      <c r="U206" s="276"/>
      <c r="V206" s="259">
        <f>V204*'SFR Relationships'!$D$39</f>
        <v>808462.22551669017</v>
      </c>
      <c r="W206" s="13"/>
      <c r="X206" s="284"/>
      <c r="Y206" s="277"/>
      <c r="Z206" s="277"/>
      <c r="AA206" s="276"/>
      <c r="AB206" s="259">
        <f>AB204*'SFR Relationships'!$D$39</f>
        <v>780133.0908634963</v>
      </c>
      <c r="AC206" s="13"/>
      <c r="AD206" s="284"/>
      <c r="AE206" s="277"/>
      <c r="AF206" s="277"/>
      <c r="AG206" s="276"/>
      <c r="AH206" s="259">
        <f>AH204*'SFR Relationships'!$D$39</f>
        <v>780133.0908634963</v>
      </c>
      <c r="AI206" s="13"/>
      <c r="AJ206" s="284"/>
      <c r="AK206" s="277"/>
      <c r="AL206" s="277"/>
      <c r="AM206" s="276"/>
      <c r="AN206" s="259">
        <f>AN204*'SFR Relationships'!$D$39</f>
        <v>780133.0908634963</v>
      </c>
      <c r="AO206" s="13"/>
      <c r="AP206" s="284"/>
      <c r="AQ206" s="277"/>
      <c r="AR206" s="277"/>
      <c r="AS206" s="276"/>
      <c r="AT206" s="259">
        <f>AT204*'SFR Relationships'!$D$39</f>
        <v>780133.0908634963</v>
      </c>
      <c r="AU206" s="13"/>
      <c r="AV206" s="284"/>
      <c r="AW206" s="277"/>
      <c r="AX206" s="277"/>
      <c r="AY206" s="276"/>
      <c r="AZ206" s="259">
        <f>AZ204*'SFR Relationships'!$D$39</f>
        <v>780133.0908634963</v>
      </c>
      <c r="BA206" s="13"/>
      <c r="BB206" s="284"/>
      <c r="BC206" s="277"/>
      <c r="BD206" s="277"/>
      <c r="BE206" s="276"/>
      <c r="BF206" s="259">
        <f>BF204*'SFR Relationships'!$D$39</f>
        <v>780133.0908634963</v>
      </c>
      <c r="BG206" s="13"/>
      <c r="BH206" s="284"/>
      <c r="BI206" s="277"/>
      <c r="BJ206" s="277"/>
      <c r="BK206" s="276"/>
      <c r="BL206" s="259">
        <f>BL204*'SFR Relationships'!$D$39</f>
        <v>780133.0908634963</v>
      </c>
      <c r="BM206" s="13"/>
      <c r="BN206" s="284"/>
      <c r="BO206" s="277"/>
      <c r="BP206" s="277"/>
      <c r="BQ206" s="276"/>
      <c r="BR206" s="259" t="e">
        <f>BR204*'SFR Relationships'!$D$39</f>
        <v>#VALUE!</v>
      </c>
      <c r="BS206" s="13"/>
      <c r="BT206" s="284"/>
      <c r="BU206" s="277"/>
      <c r="BV206" s="277"/>
      <c r="BW206" s="276"/>
      <c r="BX206" s="259" t="e">
        <f>BX204*'SFR Relationships'!$D$39</f>
        <v>#VALUE!</v>
      </c>
      <c r="BY206" s="13"/>
      <c r="BZ206" s="284"/>
      <c r="CA206" s="277"/>
      <c r="CB206" s="277"/>
      <c r="CC206" s="276"/>
      <c r="CD206" s="259" t="e">
        <f>CD204*'SFR Relationships'!$D$39</f>
        <v>#VALUE!</v>
      </c>
      <c r="CE206" s="13"/>
      <c r="CF206" s="284"/>
      <c r="CG206" s="277"/>
      <c r="CH206" s="277"/>
      <c r="CI206" s="276"/>
      <c r="CJ206" s="259" t="e">
        <f>CJ204*'SFR Relationships'!$D$39</f>
        <v>#VALUE!</v>
      </c>
      <c r="CK206" s="13"/>
      <c r="CL206" s="284"/>
      <c r="CM206" s="277"/>
      <c r="CN206" s="277"/>
      <c r="CO206" s="276"/>
      <c r="CP206" s="259" t="e">
        <f>CP204*'SFR Relationships'!$D$39</f>
        <v>#VALUE!</v>
      </c>
      <c r="CQ206" s="13"/>
      <c r="CR206" s="284"/>
      <c r="CS206" s="277"/>
      <c r="CT206" s="277"/>
      <c r="CU206" s="276"/>
      <c r="CV206" s="259" t="e">
        <f>CV204*'SFR Relationships'!$D$39</f>
        <v>#VALUE!</v>
      </c>
      <c r="CW206" s="13"/>
      <c r="CX206" s="284"/>
      <c r="CY206" s="277"/>
      <c r="CZ206" s="277"/>
      <c r="DA206" s="276"/>
      <c r="DB206" s="259" t="e">
        <f>DB204*'SFR Relationships'!$D$39</f>
        <v>#VALUE!</v>
      </c>
      <c r="DC206" s="13"/>
      <c r="DD206" s="284"/>
      <c r="DE206" s="277"/>
      <c r="DF206" s="277"/>
      <c r="DG206" s="276"/>
      <c r="DH206" s="259" t="e">
        <f>DH204*'SFR Relationships'!$D$39</f>
        <v>#VALUE!</v>
      </c>
      <c r="DI206" s="13"/>
      <c r="DJ206" s="284"/>
      <c r="DK206" s="277"/>
      <c r="DL206" s="277"/>
      <c r="DM206" s="276"/>
      <c r="DN206" s="259" t="e">
        <f>DN204*'SFR Relationships'!$D$39</f>
        <v>#VALUE!</v>
      </c>
      <c r="DO206" s="13"/>
      <c r="DP206" s="284"/>
      <c r="DQ206" s="277"/>
      <c r="DR206" s="277"/>
      <c r="DS206" s="276"/>
      <c r="DT206" s="259" t="e">
        <f>DT204*'SFR Relationships'!$D$39</f>
        <v>#VALUE!</v>
      </c>
    </row>
    <row r="207" spans="1:124" x14ac:dyDescent="0.2">
      <c r="A207" s="95"/>
      <c r="B207" s="95">
        <v>35</v>
      </c>
      <c r="C207" s="134" t="s">
        <v>218</v>
      </c>
      <c r="D207" s="13"/>
      <c r="E207" s="13"/>
      <c r="F207" s="284"/>
      <c r="G207" s="277"/>
      <c r="H207" s="277"/>
      <c r="I207" s="276"/>
      <c r="J207" s="259">
        <f>J204*'SFR Relationships'!$D$40</f>
        <v>250706077.51466298</v>
      </c>
      <c r="K207" s="13"/>
      <c r="L207" s="284"/>
      <c r="M207" s="277"/>
      <c r="N207" s="277"/>
      <c r="O207" s="276"/>
      <c r="P207" s="259">
        <f>P204*'SFR Relationships'!$D$40</f>
        <v>72166851.607496813</v>
      </c>
      <c r="Q207" s="13"/>
      <c r="R207" s="284"/>
      <c r="S207" s="277"/>
      <c r="T207" s="277"/>
      <c r="U207" s="276"/>
      <c r="V207" s="259">
        <f>V204*'SFR Relationships'!$D$40</f>
        <v>61661707.836531997</v>
      </c>
      <c r="W207" s="13"/>
      <c r="X207" s="284"/>
      <c r="Y207" s="277"/>
      <c r="Z207" s="277"/>
      <c r="AA207" s="276"/>
      <c r="AB207" s="259">
        <f>AB204*'SFR Relationships'!$D$40</f>
        <v>59501034.438179195</v>
      </c>
      <c r="AC207" s="13"/>
      <c r="AD207" s="284"/>
      <c r="AE207" s="277"/>
      <c r="AF207" s="277"/>
      <c r="AG207" s="276"/>
      <c r="AH207" s="259">
        <f>AH204*'SFR Relationships'!$D$40</f>
        <v>59501034.438179195</v>
      </c>
      <c r="AI207" s="13"/>
      <c r="AJ207" s="284"/>
      <c r="AK207" s="277"/>
      <c r="AL207" s="277"/>
      <c r="AM207" s="276"/>
      <c r="AN207" s="259">
        <f>AN204*'SFR Relationships'!$D$40</f>
        <v>59501034.438179195</v>
      </c>
      <c r="AO207" s="13"/>
      <c r="AP207" s="284"/>
      <c r="AQ207" s="277"/>
      <c r="AR207" s="277"/>
      <c r="AS207" s="276"/>
      <c r="AT207" s="259">
        <f>AT204*'SFR Relationships'!$D$40</f>
        <v>59501034.438179195</v>
      </c>
      <c r="AU207" s="13"/>
      <c r="AV207" s="284"/>
      <c r="AW207" s="277"/>
      <c r="AX207" s="277"/>
      <c r="AY207" s="276"/>
      <c r="AZ207" s="259">
        <f>AZ204*'SFR Relationships'!$D$40</f>
        <v>59501034.438179195</v>
      </c>
      <c r="BA207" s="13"/>
      <c r="BB207" s="284"/>
      <c r="BC207" s="277"/>
      <c r="BD207" s="277"/>
      <c r="BE207" s="276"/>
      <c r="BF207" s="259">
        <f>BF204*'SFR Relationships'!$D$40</f>
        <v>59501034.438179195</v>
      </c>
      <c r="BG207" s="13"/>
      <c r="BH207" s="284"/>
      <c r="BI207" s="277"/>
      <c r="BJ207" s="277"/>
      <c r="BK207" s="276"/>
      <c r="BL207" s="259">
        <f>BL204*'SFR Relationships'!$D$40</f>
        <v>59501034.438179195</v>
      </c>
      <c r="BM207" s="13"/>
      <c r="BN207" s="284"/>
      <c r="BO207" s="277"/>
      <c r="BP207" s="277"/>
      <c r="BQ207" s="276"/>
      <c r="BR207" s="259" t="e">
        <f>BR204*'SFR Relationships'!$D$40</f>
        <v>#VALUE!</v>
      </c>
      <c r="BS207" s="13"/>
      <c r="BT207" s="284"/>
      <c r="BU207" s="277"/>
      <c r="BV207" s="277"/>
      <c r="BW207" s="276"/>
      <c r="BX207" s="259" t="e">
        <f>BX204*'SFR Relationships'!$D$40</f>
        <v>#VALUE!</v>
      </c>
      <c r="BY207" s="13"/>
      <c r="BZ207" s="284"/>
      <c r="CA207" s="277"/>
      <c r="CB207" s="277"/>
      <c r="CC207" s="276"/>
      <c r="CD207" s="259" t="e">
        <f>CD204*'SFR Relationships'!$D$40</f>
        <v>#VALUE!</v>
      </c>
      <c r="CE207" s="13"/>
      <c r="CF207" s="284"/>
      <c r="CG207" s="277"/>
      <c r="CH207" s="277"/>
      <c r="CI207" s="276"/>
      <c r="CJ207" s="259" t="e">
        <f>CJ204*'SFR Relationships'!$D$40</f>
        <v>#VALUE!</v>
      </c>
      <c r="CK207" s="13"/>
      <c r="CL207" s="284"/>
      <c r="CM207" s="277"/>
      <c r="CN207" s="277"/>
      <c r="CO207" s="276"/>
      <c r="CP207" s="259" t="e">
        <f>CP204*'SFR Relationships'!$D$40</f>
        <v>#VALUE!</v>
      </c>
      <c r="CQ207" s="13"/>
      <c r="CR207" s="284"/>
      <c r="CS207" s="277"/>
      <c r="CT207" s="277"/>
      <c r="CU207" s="276"/>
      <c r="CV207" s="259" t="e">
        <f>CV204*'SFR Relationships'!$D$40</f>
        <v>#VALUE!</v>
      </c>
      <c r="CW207" s="13"/>
      <c r="CX207" s="284"/>
      <c r="CY207" s="277"/>
      <c r="CZ207" s="277"/>
      <c r="DA207" s="276"/>
      <c r="DB207" s="259" t="e">
        <f>DB204*'SFR Relationships'!$D$40</f>
        <v>#VALUE!</v>
      </c>
      <c r="DC207" s="13"/>
      <c r="DD207" s="284"/>
      <c r="DE207" s="277"/>
      <c r="DF207" s="277"/>
      <c r="DG207" s="276"/>
      <c r="DH207" s="259" t="e">
        <f>DH204*'SFR Relationships'!$D$40</f>
        <v>#VALUE!</v>
      </c>
      <c r="DI207" s="13"/>
      <c r="DJ207" s="284"/>
      <c r="DK207" s="277"/>
      <c r="DL207" s="277"/>
      <c r="DM207" s="276"/>
      <c r="DN207" s="259" t="e">
        <f>DN204*'SFR Relationships'!$D$40</f>
        <v>#VALUE!</v>
      </c>
      <c r="DO207" s="13"/>
      <c r="DP207" s="284"/>
      <c r="DQ207" s="277"/>
      <c r="DR207" s="277"/>
      <c r="DS207" s="276"/>
      <c r="DT207" s="259" t="e">
        <f>DT204*'SFR Relationships'!$D$40</f>
        <v>#VALUE!</v>
      </c>
    </row>
    <row r="208" spans="1:124" x14ac:dyDescent="0.2">
      <c r="A208" s="95"/>
      <c r="B208" s="390" t="s">
        <v>219</v>
      </c>
      <c r="C208" s="403" t="s">
        <v>220</v>
      </c>
      <c r="D208" s="376"/>
      <c r="E208" s="376"/>
      <c r="F208" s="404"/>
      <c r="G208" s="405"/>
      <c r="H208" s="405"/>
      <c r="I208" s="402"/>
      <c r="J208" s="379">
        <f>SUM(J194,J202)</f>
        <v>3895986984.8297806</v>
      </c>
      <c r="K208" s="376"/>
      <c r="L208" s="404"/>
      <c r="M208" s="405"/>
      <c r="N208" s="405"/>
      <c r="O208" s="402"/>
      <c r="P208" s="379">
        <f>SUM(P194,P202)</f>
        <v>1817056704.5411968</v>
      </c>
      <c r="Q208" s="376"/>
      <c r="R208" s="404"/>
      <c r="S208" s="405"/>
      <c r="T208" s="405"/>
      <c r="U208" s="402"/>
      <c r="V208" s="379">
        <f>SUM(V194,V202)</f>
        <v>1621674469.3920541</v>
      </c>
      <c r="W208" s="376"/>
      <c r="X208" s="404"/>
      <c r="Y208" s="405"/>
      <c r="Z208" s="405"/>
      <c r="AA208" s="402"/>
      <c r="AB208" s="379">
        <f>SUM(AB194,AB202)</f>
        <v>1580650199.3578081</v>
      </c>
      <c r="AC208" s="376"/>
      <c r="AD208" s="404"/>
      <c r="AE208" s="405"/>
      <c r="AF208" s="405"/>
      <c r="AG208" s="402"/>
      <c r="AH208" s="379">
        <f>SUM(AH194,AH202)</f>
        <v>1580650199.3578081</v>
      </c>
      <c r="AI208" s="376"/>
      <c r="AJ208" s="404"/>
      <c r="AK208" s="405"/>
      <c r="AL208" s="405"/>
      <c r="AM208" s="402"/>
      <c r="AN208" s="379">
        <f>SUM(AN194,AN202)</f>
        <v>1580650199.3578081</v>
      </c>
      <c r="AO208" s="376"/>
      <c r="AP208" s="404"/>
      <c r="AQ208" s="405"/>
      <c r="AR208" s="405"/>
      <c r="AS208" s="402"/>
      <c r="AT208" s="379">
        <f>SUM(AT194,AT202)</f>
        <v>1580650199.3578081</v>
      </c>
      <c r="AU208" s="376"/>
      <c r="AV208" s="404"/>
      <c r="AW208" s="405"/>
      <c r="AX208" s="405"/>
      <c r="AY208" s="402"/>
      <c r="AZ208" s="379">
        <f>SUM(AZ194,AZ202)</f>
        <v>1580650199.3578081</v>
      </c>
      <c r="BA208" s="376"/>
      <c r="BB208" s="404"/>
      <c r="BC208" s="405"/>
      <c r="BD208" s="405"/>
      <c r="BE208" s="402"/>
      <c r="BF208" s="379">
        <f>SUM(BF194,BF202)</f>
        <v>1580650199.3578081</v>
      </c>
      <c r="BG208" s="376"/>
      <c r="BH208" s="404"/>
      <c r="BI208" s="405"/>
      <c r="BJ208" s="405"/>
      <c r="BK208" s="402"/>
      <c r="BL208" s="379">
        <f>SUM(BL194,BL202)</f>
        <v>1580650199.3578081</v>
      </c>
      <c r="BM208" s="376"/>
      <c r="BN208" s="404"/>
      <c r="BO208" s="405"/>
      <c r="BP208" s="405"/>
      <c r="BQ208" s="402"/>
      <c r="BR208" s="379" t="e">
        <f>SUM(BR194,BR202)</f>
        <v>#VALUE!</v>
      </c>
      <c r="BS208" s="376"/>
      <c r="BT208" s="404"/>
      <c r="BU208" s="405"/>
      <c r="BV208" s="405"/>
      <c r="BW208" s="402"/>
      <c r="BX208" s="379" t="e">
        <f>SUM(BX194,BX202)</f>
        <v>#VALUE!</v>
      </c>
      <c r="BY208" s="376"/>
      <c r="BZ208" s="404"/>
      <c r="CA208" s="405"/>
      <c r="CB208" s="405"/>
      <c r="CC208" s="402"/>
      <c r="CD208" s="379" t="e">
        <f>SUM(CD194,CD202)</f>
        <v>#VALUE!</v>
      </c>
      <c r="CE208" s="376"/>
      <c r="CF208" s="404"/>
      <c r="CG208" s="405"/>
      <c r="CH208" s="405"/>
      <c r="CI208" s="402"/>
      <c r="CJ208" s="379" t="e">
        <f>SUM(CJ194,CJ202)</f>
        <v>#VALUE!</v>
      </c>
      <c r="CK208" s="376"/>
      <c r="CL208" s="404"/>
      <c r="CM208" s="405"/>
      <c r="CN208" s="405"/>
      <c r="CO208" s="402"/>
      <c r="CP208" s="379" t="e">
        <f>SUM(CP194,CP202)</f>
        <v>#VALUE!</v>
      </c>
      <c r="CQ208" s="376"/>
      <c r="CR208" s="404"/>
      <c r="CS208" s="405"/>
      <c r="CT208" s="405"/>
      <c r="CU208" s="402"/>
      <c r="CV208" s="379" t="e">
        <f>SUM(CV194,CV202)</f>
        <v>#VALUE!</v>
      </c>
      <c r="CW208" s="376"/>
      <c r="CX208" s="404"/>
      <c r="CY208" s="405"/>
      <c r="CZ208" s="405"/>
      <c r="DA208" s="402"/>
      <c r="DB208" s="379" t="e">
        <f>SUM(DB194,DB202)</f>
        <v>#VALUE!</v>
      </c>
      <c r="DC208" s="376"/>
      <c r="DD208" s="404"/>
      <c r="DE208" s="405"/>
      <c r="DF208" s="405"/>
      <c r="DG208" s="402"/>
      <c r="DH208" s="379" t="e">
        <f>SUM(DH194,DH202)</f>
        <v>#VALUE!</v>
      </c>
      <c r="DI208" s="376"/>
      <c r="DJ208" s="404"/>
      <c r="DK208" s="405"/>
      <c r="DL208" s="405"/>
      <c r="DM208" s="402"/>
      <c r="DN208" s="379" t="e">
        <f>SUM(DN194,DN202)</f>
        <v>#VALUE!</v>
      </c>
      <c r="DO208" s="376"/>
      <c r="DP208" s="404"/>
      <c r="DQ208" s="405"/>
      <c r="DR208" s="405"/>
      <c r="DS208" s="402"/>
      <c r="DT208" s="379" t="e">
        <f>SUM(DT194,DT202)</f>
        <v>#VALUE!</v>
      </c>
    </row>
    <row r="209" spans="1:124" ht="34" x14ac:dyDescent="0.2">
      <c r="A209" s="426" t="s">
        <v>239</v>
      </c>
      <c r="B209" s="147"/>
      <c r="C209" s="147"/>
      <c r="D209" s="374"/>
      <c r="E209" s="374"/>
      <c r="F209" s="389"/>
      <c r="G209" s="389"/>
      <c r="H209" s="389"/>
      <c r="I209" s="388"/>
      <c r="J209" s="27">
        <f>J208-J170</f>
        <v>1877440593.045686</v>
      </c>
      <c r="K209" s="374"/>
      <c r="L209" s="389"/>
      <c r="M209" s="389"/>
      <c r="N209" s="389"/>
      <c r="O209" s="388"/>
      <c r="P209" s="27">
        <f>P208-P170</f>
        <v>236406505.18338871</v>
      </c>
      <c r="Q209" s="374"/>
      <c r="R209" s="389"/>
      <c r="S209" s="389"/>
      <c r="T209" s="389"/>
      <c r="U209" s="388"/>
      <c r="V209" s="27">
        <f>V208-V170</f>
        <v>41024270.034245968</v>
      </c>
      <c r="W209" s="374"/>
      <c r="X209" s="389"/>
      <c r="Y209" s="389"/>
      <c r="Z209" s="389"/>
      <c r="AA209" s="388"/>
      <c r="AB209" s="27">
        <f>AB208-AB170</f>
        <v>0</v>
      </c>
      <c r="AC209" s="374"/>
      <c r="AD209" s="389"/>
      <c r="AE209" s="389"/>
      <c r="AF209" s="389"/>
      <c r="AG209" s="388"/>
      <c r="AH209" s="27">
        <f>AH208-AH170</f>
        <v>0</v>
      </c>
      <c r="AI209" s="374"/>
      <c r="AJ209" s="389"/>
      <c r="AK209" s="389"/>
      <c r="AL209" s="389"/>
      <c r="AM209" s="388"/>
      <c r="AN209" s="27">
        <f>AN208-AN170</f>
        <v>0</v>
      </c>
      <c r="AO209" s="374"/>
      <c r="AP209" s="389"/>
      <c r="AQ209" s="389"/>
      <c r="AR209" s="389"/>
      <c r="AS209" s="388"/>
      <c r="AT209" s="27">
        <f>AT208-AT170</f>
        <v>0</v>
      </c>
      <c r="AU209" s="374"/>
      <c r="AV209" s="389"/>
      <c r="AW209" s="389"/>
      <c r="AX209" s="389"/>
      <c r="AY209" s="388"/>
      <c r="AZ209" s="27">
        <f>AZ208-AZ170</f>
        <v>0</v>
      </c>
      <c r="BA209" s="374"/>
      <c r="BB209" s="389"/>
      <c r="BC209" s="389"/>
      <c r="BD209" s="389"/>
      <c r="BE209" s="388"/>
      <c r="BF209" s="27">
        <f>BF208-BF170</f>
        <v>0</v>
      </c>
      <c r="BG209" s="374"/>
      <c r="BH209" s="389"/>
      <c r="BI209" s="389"/>
      <c r="BJ209" s="389"/>
      <c r="BK209" s="388"/>
      <c r="BL209" s="27">
        <f>BL208-BL170</f>
        <v>0</v>
      </c>
      <c r="BM209" s="374"/>
      <c r="BN209" s="389"/>
      <c r="BO209" s="389"/>
      <c r="BP209" s="389"/>
      <c r="BQ209" s="388"/>
      <c r="BR209" s="27" t="e">
        <f>BR208-BR170</f>
        <v>#VALUE!</v>
      </c>
      <c r="BS209" s="374"/>
      <c r="BT209" s="389"/>
      <c r="BU209" s="389"/>
      <c r="BV209" s="389"/>
      <c r="BW209" s="388"/>
      <c r="BX209" s="27" t="e">
        <f>BX208-BX170</f>
        <v>#VALUE!</v>
      </c>
      <c r="BY209" s="374"/>
      <c r="BZ209" s="389"/>
      <c r="CA209" s="389"/>
      <c r="CB209" s="389"/>
      <c r="CC209" s="388"/>
      <c r="CD209" s="27" t="e">
        <f>CD208-CD170</f>
        <v>#VALUE!</v>
      </c>
      <c r="CE209" s="374"/>
      <c r="CF209" s="389"/>
      <c r="CG209" s="389"/>
      <c r="CH209" s="389"/>
      <c r="CI209" s="388"/>
      <c r="CJ209" s="27" t="e">
        <f>CJ208-CJ170</f>
        <v>#VALUE!</v>
      </c>
      <c r="CK209" s="374"/>
      <c r="CL209" s="389"/>
      <c r="CM209" s="389"/>
      <c r="CN209" s="389"/>
      <c r="CO209" s="388"/>
      <c r="CP209" s="27" t="e">
        <f>CP208-CP170</f>
        <v>#VALUE!</v>
      </c>
      <c r="CQ209" s="374"/>
      <c r="CR209" s="389"/>
      <c r="CS209" s="389"/>
      <c r="CT209" s="389"/>
      <c r="CU209" s="388"/>
      <c r="CV209" s="27" t="e">
        <f>CV208-CV170</f>
        <v>#VALUE!</v>
      </c>
      <c r="CW209" s="374"/>
      <c r="CX209" s="389"/>
      <c r="CY209" s="389"/>
      <c r="CZ209" s="389"/>
      <c r="DA209" s="388"/>
      <c r="DB209" s="27" t="e">
        <f>DB208-DB170</f>
        <v>#VALUE!</v>
      </c>
      <c r="DC209" s="374"/>
      <c r="DD209" s="389"/>
      <c r="DE209" s="389"/>
      <c r="DF209" s="389"/>
      <c r="DG209" s="388"/>
      <c r="DH209" s="27" t="e">
        <f>DH208-DH170</f>
        <v>#VALUE!</v>
      </c>
      <c r="DI209" s="374"/>
      <c r="DJ209" s="389"/>
      <c r="DK209" s="389"/>
      <c r="DL209" s="389"/>
      <c r="DM209" s="388"/>
      <c r="DN209" s="27" t="e">
        <f>DN208-DN170</f>
        <v>#VALUE!</v>
      </c>
      <c r="DO209" s="374"/>
      <c r="DP209" s="389"/>
      <c r="DQ209" s="389"/>
      <c r="DR209" s="389"/>
      <c r="DS209" s="388"/>
      <c r="DT209" s="27" t="e">
        <f>DT208-DT170</f>
        <v>#VALUE!</v>
      </c>
    </row>
    <row r="210" spans="1:124" x14ac:dyDescent="0.2">
      <c r="B210" s="6"/>
      <c r="C210" s="6"/>
      <c r="D210" s="6"/>
      <c r="E210" s="6"/>
      <c r="F210" s="26"/>
      <c r="G210" s="26"/>
      <c r="H210" s="26"/>
      <c r="I210" s="6"/>
      <c r="J210" s="12"/>
      <c r="K210" s="6"/>
      <c r="L210" s="26"/>
      <c r="M210" s="26"/>
      <c r="N210" s="26"/>
      <c r="O210" s="6"/>
      <c r="P210" s="12"/>
      <c r="Q210" s="6"/>
      <c r="R210" s="26"/>
      <c r="S210" s="26"/>
      <c r="T210" s="26"/>
      <c r="U210" s="6"/>
      <c r="V210" s="12"/>
      <c r="W210" s="6"/>
      <c r="X210" s="26"/>
      <c r="Y210" s="26"/>
      <c r="Z210" s="26"/>
      <c r="AA210" s="6"/>
      <c r="AB210" s="12"/>
      <c r="AC210" s="6"/>
      <c r="AD210" s="26"/>
      <c r="AE210" s="26"/>
      <c r="AF210" s="26"/>
      <c r="AG210" s="6"/>
      <c r="AH210" s="12"/>
      <c r="AI210" s="6"/>
      <c r="AJ210" s="26"/>
      <c r="AK210" s="26"/>
      <c r="AL210" s="26"/>
      <c r="AM210" s="6"/>
      <c r="AN210" s="12"/>
      <c r="AO210" s="6"/>
      <c r="AP210" s="26"/>
      <c r="AQ210" s="26"/>
      <c r="AR210" s="26"/>
      <c r="AS210" s="6"/>
      <c r="AT210" s="12"/>
      <c r="AU210" s="6"/>
      <c r="AV210" s="26"/>
      <c r="AW210" s="26"/>
      <c r="AX210" s="26"/>
      <c r="AY210" s="6"/>
      <c r="AZ210" s="12"/>
      <c r="BA210" s="6"/>
      <c r="BB210" s="26"/>
      <c r="BC210" s="26"/>
      <c r="BD210" s="26"/>
      <c r="BE210" s="6"/>
      <c r="BF210" s="12"/>
      <c r="BG210" s="6"/>
      <c r="BH210" s="26"/>
      <c r="BI210" s="26"/>
      <c r="BJ210" s="26"/>
      <c r="BK210" s="6"/>
      <c r="BL210" s="12"/>
      <c r="BM210" s="6"/>
      <c r="BN210" s="26"/>
      <c r="BO210" s="26"/>
      <c r="BP210" s="26"/>
      <c r="BQ210" s="6"/>
      <c r="BR210" s="12"/>
      <c r="BS210" s="6"/>
      <c r="BT210" s="26"/>
      <c r="BU210" s="26"/>
      <c r="BV210" s="26"/>
      <c r="BW210" s="6"/>
      <c r="BX210" s="12"/>
      <c r="BY210" s="6"/>
      <c r="BZ210" s="26"/>
      <c r="CA210" s="26"/>
      <c r="CB210" s="26"/>
      <c r="CC210" s="6"/>
      <c r="CD210" s="12"/>
      <c r="CE210" s="6"/>
      <c r="CF210" s="26"/>
      <c r="CG210" s="26"/>
      <c r="CH210" s="26"/>
      <c r="CI210" s="6"/>
      <c r="CJ210" s="12"/>
      <c r="CK210" s="6"/>
      <c r="CL210" s="26"/>
      <c r="CM210" s="26"/>
      <c r="CN210" s="26"/>
      <c r="CO210" s="6"/>
      <c r="CP210" s="12"/>
      <c r="CQ210" s="6"/>
      <c r="CR210" s="26"/>
      <c r="CS210" s="26"/>
      <c r="CT210" s="26"/>
      <c r="CU210" s="6"/>
      <c r="CV210" s="12"/>
      <c r="CW210" s="6"/>
      <c r="CX210" s="26"/>
      <c r="CY210" s="26"/>
      <c r="CZ210" s="26"/>
      <c r="DA210" s="6"/>
      <c r="DB210" s="12"/>
      <c r="DC210" s="6"/>
      <c r="DD210" s="26"/>
      <c r="DE210" s="26"/>
      <c r="DF210" s="26"/>
      <c r="DG210" s="6"/>
      <c r="DH210" s="12"/>
      <c r="DI210" s="6"/>
      <c r="DJ210" s="26"/>
      <c r="DK210" s="26"/>
      <c r="DL210" s="26"/>
      <c r="DM210" s="6"/>
      <c r="DN210" s="12"/>
      <c r="DO210" s="6"/>
      <c r="DP210" s="26"/>
      <c r="DQ210" s="26"/>
      <c r="DR210" s="26"/>
      <c r="DS210" s="6"/>
      <c r="DT210" s="12"/>
    </row>
    <row r="211" spans="1:124" ht="46" x14ac:dyDescent="0.3">
      <c r="A211" s="457" t="s">
        <v>240</v>
      </c>
      <c r="C211" s="42" t="s">
        <v>29</v>
      </c>
    </row>
    <row r="212" spans="1:124" ht="17" x14ac:dyDescent="0.2">
      <c r="B212" s="128"/>
      <c r="C212" s="43" t="s">
        <v>203</v>
      </c>
      <c r="D212" s="128"/>
      <c r="E212" s="128"/>
      <c r="F212" s="22"/>
      <c r="G212" s="22"/>
      <c r="H212" s="22"/>
      <c r="I212" s="128"/>
      <c r="J212" s="261">
        <f>I213/$I$5*'SFR Relationships'!$D$42*$J$4</f>
        <v>5.9714063580139607</v>
      </c>
      <c r="K212" s="128"/>
      <c r="L212" s="22"/>
      <c r="M212" s="22"/>
      <c r="N212" s="22"/>
      <c r="O212" s="128"/>
      <c r="P212" s="261">
        <f>O213/$I$5*'SFR Relationships'!$D$42*$J$4</f>
        <v>1.2844275789986137</v>
      </c>
      <c r="Q212" s="128"/>
      <c r="R212" s="22"/>
      <c r="S212" s="22"/>
      <c r="T212" s="22"/>
      <c r="U212" s="128"/>
      <c r="V212" s="261">
        <f>U213/$I$5*'SFR Relationships'!$D$42*$J$4</f>
        <v>0.35386872192069635</v>
      </c>
      <c r="W212" s="128"/>
      <c r="X212" s="22"/>
      <c r="Y212" s="22"/>
      <c r="Z212" s="22"/>
      <c r="AA212" s="128"/>
      <c r="AB212" s="261">
        <f>AA213/$I$5*'SFR Relationships'!$D$42*$J$4</f>
        <v>0</v>
      </c>
      <c r="AC212" s="128"/>
      <c r="AD212" s="22"/>
      <c r="AE212" s="22"/>
      <c r="AF212" s="22"/>
      <c r="AG212" s="128"/>
      <c r="AH212" s="261">
        <f>AG213/$I$5*'SFR Relationships'!$D$42*$J$4</f>
        <v>0</v>
      </c>
      <c r="AI212" s="128"/>
      <c r="AJ212" s="22"/>
      <c r="AK212" s="22"/>
      <c r="AL212" s="22"/>
      <c r="AM212" s="128"/>
      <c r="AN212" s="261">
        <f>AM213/$I$5*'SFR Relationships'!$D$42*$J$4</f>
        <v>0</v>
      </c>
      <c r="AO212" s="128"/>
      <c r="AP212" s="22"/>
      <c r="AQ212" s="22"/>
      <c r="AR212" s="22"/>
      <c r="AS212" s="128"/>
      <c r="AT212" s="261">
        <f>AS213/$I$5*'SFR Relationships'!$D$42*$J$4</f>
        <v>0</v>
      </c>
      <c r="AU212" s="128"/>
      <c r="AV212" s="22"/>
      <c r="AW212" s="22"/>
      <c r="AX212" s="22"/>
      <c r="AY212" s="128"/>
      <c r="AZ212" s="261">
        <f>AY213/$I$5*'SFR Relationships'!$D$42*$J$4</f>
        <v>0</v>
      </c>
      <c r="BA212" s="128"/>
      <c r="BB212" s="22"/>
      <c r="BC212" s="22"/>
      <c r="BD212" s="22"/>
      <c r="BE212" s="128"/>
      <c r="BF212" s="261">
        <f>BE213/$I$5*'SFR Relationships'!$D$42*$J$4</f>
        <v>0</v>
      </c>
      <c r="BG212" s="128"/>
      <c r="BH212" s="22"/>
      <c r="BI212" s="22"/>
      <c r="BJ212" s="22"/>
      <c r="BK212" s="128"/>
      <c r="BL212" s="261">
        <f>BK213/$I$5*'SFR Relationships'!$D$42*$J$4</f>
        <v>0</v>
      </c>
      <c r="BM212" s="128"/>
      <c r="BN212" s="22"/>
      <c r="BO212" s="22"/>
      <c r="BP212" s="22"/>
      <c r="BQ212" s="128"/>
      <c r="BR212" s="261" t="e">
        <f>BQ213/$I$5*'SFR Relationships'!$D$42*$J$4</f>
        <v>#VALUE!</v>
      </c>
      <c r="BS212" s="128"/>
      <c r="BT212" s="22"/>
      <c r="BU212" s="22"/>
      <c r="BV212" s="22"/>
      <c r="BW212" s="128"/>
      <c r="BX212" s="261" t="e">
        <f>BW213/$I$5*'SFR Relationships'!$D$42*$J$4</f>
        <v>#VALUE!</v>
      </c>
      <c r="BY212" s="128"/>
      <c r="BZ212" s="22"/>
      <c r="CA212" s="22"/>
      <c r="CB212" s="22"/>
      <c r="CC212" s="128"/>
      <c r="CD212" s="261" t="e">
        <f>CC213/$I$5*'SFR Relationships'!$D$42*$J$4</f>
        <v>#VALUE!</v>
      </c>
      <c r="CE212" s="128"/>
      <c r="CF212" s="22"/>
      <c r="CG212" s="22"/>
      <c r="CH212" s="22"/>
      <c r="CI212" s="128"/>
      <c r="CJ212" s="261" t="e">
        <f>CI213/$I$5*'SFR Relationships'!$D$42*$J$4</f>
        <v>#VALUE!</v>
      </c>
      <c r="CK212" s="128"/>
      <c r="CL212" s="22"/>
      <c r="CM212" s="22"/>
      <c r="CN212" s="22"/>
      <c r="CO212" s="128"/>
      <c r="CP212" s="261" t="e">
        <f>CO213/$I$5*'SFR Relationships'!$D$42*$J$4</f>
        <v>#VALUE!</v>
      </c>
      <c r="CQ212" s="128"/>
      <c r="CR212" s="22"/>
      <c r="CS212" s="22"/>
      <c r="CT212" s="22"/>
      <c r="CU212" s="128"/>
      <c r="CV212" s="261" t="e">
        <f>CU213/$I$5*'SFR Relationships'!$D$42*$J$4</f>
        <v>#VALUE!</v>
      </c>
      <c r="CW212" s="128"/>
      <c r="CX212" s="22"/>
      <c r="CY212" s="22"/>
      <c r="CZ212" s="22"/>
      <c r="DA212" s="128"/>
      <c r="DB212" s="261" t="e">
        <f>DA213/$I$5*'SFR Relationships'!$D$42*$J$4</f>
        <v>#VALUE!</v>
      </c>
      <c r="DC212" s="128"/>
      <c r="DD212" s="22"/>
      <c r="DE212" s="22"/>
      <c r="DF212" s="22"/>
      <c r="DG212" s="128"/>
      <c r="DH212" s="261" t="e">
        <f>DG213/$I$5*'SFR Relationships'!$D$42*$J$4</f>
        <v>#VALUE!</v>
      </c>
      <c r="DI212" s="128"/>
      <c r="DJ212" s="22"/>
      <c r="DK212" s="22"/>
      <c r="DL212" s="22"/>
      <c r="DM212" s="128"/>
      <c r="DN212" s="261" t="e">
        <f>DM213/$I$5*'SFR Relationships'!$D$42*$J$4</f>
        <v>#VALUE!</v>
      </c>
      <c r="DO212" s="128"/>
      <c r="DP212" s="22"/>
      <c r="DQ212" s="22"/>
      <c r="DR212" s="22"/>
      <c r="DS212" s="128"/>
      <c r="DT212" s="261" t="e">
        <f>DS213/$I$5*'SFR Relationships'!$D$42*$J$4</f>
        <v>#VALUE!</v>
      </c>
    </row>
    <row r="213" spans="1:124" x14ac:dyDescent="0.2">
      <c r="B213" s="147">
        <v>20</v>
      </c>
      <c r="C213" s="241" t="s">
        <v>204</v>
      </c>
      <c r="D213" s="366"/>
      <c r="E213" s="366"/>
      <c r="F213" s="23">
        <f>SUM(F214:F220)</f>
        <v>0</v>
      </c>
      <c r="G213" s="23">
        <f>SUM(G214:G220)</f>
        <v>0</v>
      </c>
      <c r="H213" s="23">
        <f>SUM(H214:H220)</f>
        <v>107448930.08634962</v>
      </c>
      <c r="I213" s="384">
        <f>SUM(I214:I220)</f>
        <v>2061717.70199478</v>
      </c>
      <c r="J213" s="385">
        <f>SUM(J214:J220)</f>
        <v>107448930.08634962</v>
      </c>
      <c r="K213" s="366"/>
      <c r="L213" s="23">
        <f>SUM(L214:L220)</f>
        <v>0</v>
      </c>
      <c r="M213" s="23">
        <f>SUM(M214:M220)</f>
        <v>0</v>
      </c>
      <c r="N213" s="23">
        <f>SUM(N214:N220)</f>
        <v>23859250.137286603</v>
      </c>
      <c r="O213" s="384">
        <f>SUM(O214:O220)</f>
        <v>443467.90651716513</v>
      </c>
      <c r="P213" s="385">
        <f>SUM(P214:P220)</f>
        <v>23859250.137286603</v>
      </c>
      <c r="Q213" s="366"/>
      <c r="R213" s="23">
        <f>SUM(R214:R220)</f>
        <v>0</v>
      </c>
      <c r="S213" s="23">
        <f>SUM(S214:S220)</f>
        <v>0</v>
      </c>
      <c r="T213" s="23">
        <f>SUM(T214:T220)</f>
        <v>6573389.1813895125</v>
      </c>
      <c r="U213" s="384">
        <f>SUM(U214:U220)</f>
        <v>122178.48935821195</v>
      </c>
      <c r="V213" s="385">
        <f>SUM(V214:V220)</f>
        <v>6573389.1813895125</v>
      </c>
      <c r="W213" s="366"/>
      <c r="X213" s="23">
        <f>SUM(X214:X220)</f>
        <v>0</v>
      </c>
      <c r="Y213" s="23">
        <f>SUM(Y214:Y220)</f>
        <v>0</v>
      </c>
      <c r="Z213" s="23">
        <f>SUM(Z214:Z220)</f>
        <v>0</v>
      </c>
      <c r="AA213" s="384">
        <f>SUM(AA214:AA220)</f>
        <v>0</v>
      </c>
      <c r="AB213" s="385">
        <f>SUM(AB214:AB220)</f>
        <v>0</v>
      </c>
      <c r="AC213" s="366"/>
      <c r="AD213" s="23">
        <f>SUM(AD214:AD220)</f>
        <v>0</v>
      </c>
      <c r="AE213" s="23">
        <f>SUM(AE214:AE220)</f>
        <v>0</v>
      </c>
      <c r="AF213" s="23">
        <f>SUM(AF214:AF220)</f>
        <v>0</v>
      </c>
      <c r="AG213" s="384">
        <f>SUM(AG214:AG220)</f>
        <v>0</v>
      </c>
      <c r="AH213" s="385">
        <f>SUM(AH214:AH220)</f>
        <v>0</v>
      </c>
      <c r="AI213" s="366"/>
      <c r="AJ213" s="23">
        <f>SUM(AJ214:AJ220)</f>
        <v>0</v>
      </c>
      <c r="AK213" s="23">
        <f>SUM(AK214:AK220)</f>
        <v>0</v>
      </c>
      <c r="AL213" s="23">
        <f>SUM(AL214:AL220)</f>
        <v>0</v>
      </c>
      <c r="AM213" s="384">
        <f>SUM(AM214:AM220)</f>
        <v>0</v>
      </c>
      <c r="AN213" s="385">
        <f>SUM(AN214:AN220)</f>
        <v>0</v>
      </c>
      <c r="AO213" s="366"/>
      <c r="AP213" s="23">
        <f>SUM(AP214:AP220)</f>
        <v>0</v>
      </c>
      <c r="AQ213" s="23">
        <f>SUM(AQ214:AQ220)</f>
        <v>0</v>
      </c>
      <c r="AR213" s="23">
        <f>SUM(AR214:AR220)</f>
        <v>0</v>
      </c>
      <c r="AS213" s="384">
        <f>SUM(AS214:AS220)</f>
        <v>0</v>
      </c>
      <c r="AT213" s="385">
        <f>SUM(AT214:AT220)</f>
        <v>0</v>
      </c>
      <c r="AU213" s="366"/>
      <c r="AV213" s="23">
        <f>SUM(AV214:AV220)</f>
        <v>0</v>
      </c>
      <c r="AW213" s="23">
        <f>SUM(AW214:AW220)</f>
        <v>0</v>
      </c>
      <c r="AX213" s="23">
        <f>SUM(AX214:AX220)</f>
        <v>0</v>
      </c>
      <c r="AY213" s="384">
        <f>SUM(AY214:AY220)</f>
        <v>0</v>
      </c>
      <c r="AZ213" s="385">
        <f>SUM(AZ214:AZ220)</f>
        <v>0</v>
      </c>
      <c r="BA213" s="366"/>
      <c r="BB213" s="23">
        <f>SUM(BB214:BB220)</f>
        <v>0</v>
      </c>
      <c r="BC213" s="23">
        <f>SUM(BC214:BC220)</f>
        <v>0</v>
      </c>
      <c r="BD213" s="23">
        <f>SUM(BD214:BD220)</f>
        <v>0</v>
      </c>
      <c r="BE213" s="384">
        <f>SUM(BE214:BE220)</f>
        <v>0</v>
      </c>
      <c r="BF213" s="385">
        <f>SUM(BF214:BF220)</f>
        <v>0</v>
      </c>
      <c r="BG213" s="366"/>
      <c r="BH213" s="23">
        <f>SUM(BH214:BH220)</f>
        <v>0</v>
      </c>
      <c r="BI213" s="23">
        <f>SUM(BI214:BI220)</f>
        <v>0</v>
      </c>
      <c r="BJ213" s="23">
        <f>SUM(BJ214:BJ220)</f>
        <v>0</v>
      </c>
      <c r="BK213" s="384">
        <f>SUM(BK214:BK220)</f>
        <v>0</v>
      </c>
      <c r="BL213" s="385">
        <f>SUM(BL214:BL220)</f>
        <v>0</v>
      </c>
      <c r="BM213" s="366"/>
      <c r="BN213" s="23">
        <f>SUM(BN214:BN220)</f>
        <v>0</v>
      </c>
      <c r="BO213" s="23">
        <f>SUM(BO214:BO220)</f>
        <v>0</v>
      </c>
      <c r="BP213" s="23" t="e">
        <f>SUM(BP214:BP220)</f>
        <v>#VALUE!</v>
      </c>
      <c r="BQ213" s="384" t="e">
        <f>SUM(BQ214:BQ220)</f>
        <v>#VALUE!</v>
      </c>
      <c r="BR213" s="385" t="e">
        <f>SUM(BR214:BR220)</f>
        <v>#VALUE!</v>
      </c>
      <c r="BS213" s="366"/>
      <c r="BT213" s="23">
        <f>SUM(BT214:BT220)</f>
        <v>0</v>
      </c>
      <c r="BU213" s="23">
        <f>SUM(BU214:BU220)</f>
        <v>0</v>
      </c>
      <c r="BV213" s="23" t="e">
        <f>SUM(BV214:BV220)</f>
        <v>#VALUE!</v>
      </c>
      <c r="BW213" s="384" t="e">
        <f>SUM(BW214:BW220)</f>
        <v>#VALUE!</v>
      </c>
      <c r="BX213" s="385" t="e">
        <f>SUM(BX214:BX220)</f>
        <v>#VALUE!</v>
      </c>
      <c r="BY213" s="366"/>
      <c r="BZ213" s="23">
        <f>SUM(BZ214:BZ220)</f>
        <v>0</v>
      </c>
      <c r="CA213" s="23">
        <f>SUM(CA214:CA220)</f>
        <v>0</v>
      </c>
      <c r="CB213" s="23" t="e">
        <f>SUM(CB214:CB220)</f>
        <v>#VALUE!</v>
      </c>
      <c r="CC213" s="384" t="e">
        <f>SUM(CC214:CC220)</f>
        <v>#VALUE!</v>
      </c>
      <c r="CD213" s="385" t="e">
        <f>SUM(CD214:CD220)</f>
        <v>#VALUE!</v>
      </c>
      <c r="CE213" s="366"/>
      <c r="CF213" s="23">
        <f>SUM(CF214:CF220)</f>
        <v>0</v>
      </c>
      <c r="CG213" s="23">
        <f>SUM(CG214:CG220)</f>
        <v>0</v>
      </c>
      <c r="CH213" s="23" t="e">
        <f>SUM(CH214:CH220)</f>
        <v>#VALUE!</v>
      </c>
      <c r="CI213" s="384" t="e">
        <f>SUM(CI214:CI220)</f>
        <v>#VALUE!</v>
      </c>
      <c r="CJ213" s="385" t="e">
        <f>SUM(CJ214:CJ220)</f>
        <v>#VALUE!</v>
      </c>
      <c r="CK213" s="366"/>
      <c r="CL213" s="23">
        <f>SUM(CL214:CL220)</f>
        <v>0</v>
      </c>
      <c r="CM213" s="23">
        <f>SUM(CM214:CM220)</f>
        <v>0</v>
      </c>
      <c r="CN213" s="23" t="e">
        <f>SUM(CN214:CN220)</f>
        <v>#VALUE!</v>
      </c>
      <c r="CO213" s="384" t="e">
        <f>SUM(CO214:CO220)</f>
        <v>#VALUE!</v>
      </c>
      <c r="CP213" s="385" t="e">
        <f>SUM(CP214:CP220)</f>
        <v>#VALUE!</v>
      </c>
      <c r="CQ213" s="366"/>
      <c r="CR213" s="23">
        <f>SUM(CR214:CR220)</f>
        <v>0</v>
      </c>
      <c r="CS213" s="23">
        <f>SUM(CS214:CS220)</f>
        <v>0</v>
      </c>
      <c r="CT213" s="23" t="e">
        <f>SUM(CT214:CT220)</f>
        <v>#VALUE!</v>
      </c>
      <c r="CU213" s="384" t="e">
        <f>SUM(CU214:CU220)</f>
        <v>#VALUE!</v>
      </c>
      <c r="CV213" s="385" t="e">
        <f>SUM(CV214:CV220)</f>
        <v>#VALUE!</v>
      </c>
      <c r="CW213" s="366"/>
      <c r="CX213" s="23">
        <f>SUM(CX214:CX220)</f>
        <v>0</v>
      </c>
      <c r="CY213" s="23">
        <f>SUM(CY214:CY220)</f>
        <v>0</v>
      </c>
      <c r="CZ213" s="23" t="e">
        <f>SUM(CZ214:CZ220)</f>
        <v>#VALUE!</v>
      </c>
      <c r="DA213" s="384" t="e">
        <f>SUM(DA214:DA220)</f>
        <v>#VALUE!</v>
      </c>
      <c r="DB213" s="385" t="e">
        <f>SUM(DB214:DB220)</f>
        <v>#VALUE!</v>
      </c>
      <c r="DC213" s="366"/>
      <c r="DD213" s="23">
        <f>SUM(DD214:DD220)</f>
        <v>0</v>
      </c>
      <c r="DE213" s="23">
        <f>SUM(DE214:DE220)</f>
        <v>0</v>
      </c>
      <c r="DF213" s="23" t="e">
        <f>SUM(DF214:DF220)</f>
        <v>#VALUE!</v>
      </c>
      <c r="DG213" s="384" t="e">
        <f>SUM(DG214:DG220)</f>
        <v>#VALUE!</v>
      </c>
      <c r="DH213" s="385" t="e">
        <f>SUM(DH214:DH220)</f>
        <v>#VALUE!</v>
      </c>
      <c r="DI213" s="366"/>
      <c r="DJ213" s="23">
        <f>SUM(DJ214:DJ220)</f>
        <v>0</v>
      </c>
      <c r="DK213" s="23">
        <f>SUM(DK214:DK220)</f>
        <v>0</v>
      </c>
      <c r="DL213" s="23" t="e">
        <f>SUM(DL214:DL220)</f>
        <v>#VALUE!</v>
      </c>
      <c r="DM213" s="384" t="e">
        <f>SUM(DM214:DM220)</f>
        <v>#VALUE!</v>
      </c>
      <c r="DN213" s="385" t="e">
        <f>SUM(DN214:DN220)</f>
        <v>#VALUE!</v>
      </c>
      <c r="DO213" s="366"/>
      <c r="DP213" s="23">
        <f>SUM(DP214:DP220)</f>
        <v>0</v>
      </c>
      <c r="DQ213" s="23">
        <f>SUM(DQ214:DQ220)</f>
        <v>0</v>
      </c>
      <c r="DR213" s="23" t="e">
        <f>SUM(DR214:DR220)</f>
        <v>#VALUE!</v>
      </c>
      <c r="DS213" s="384" t="e">
        <f>SUM(DS214:DS220)</f>
        <v>#VALUE!</v>
      </c>
      <c r="DT213" s="385" t="e">
        <f>SUM(DT214:DT220)</f>
        <v>#VALUE!</v>
      </c>
    </row>
    <row r="214" spans="1:124" x14ac:dyDescent="0.2">
      <c r="B214" s="6">
        <v>21</v>
      </c>
      <c r="C214" s="6" t="s">
        <v>205</v>
      </c>
      <c r="D214" s="37">
        <v>1</v>
      </c>
      <c r="E214" s="395">
        <f>'SFR Levers &amp; Variables '!D$26*$D$214</f>
        <v>0.85499999999999998</v>
      </c>
      <c r="F214" s="25">
        <v>0</v>
      </c>
      <c r="G214" s="25">
        <v>0</v>
      </c>
      <c r="H214" s="25">
        <f>H195*(1/E214-1)*'SFR Relationships'!$D$23</f>
        <v>46280119.836948499</v>
      </c>
      <c r="I214" s="14">
        <f>I195*(1/'SFR FOAK-to-NOAK'!E214-1)*'SFR Relationships'!$D$23</f>
        <v>921592.62653413962</v>
      </c>
      <c r="J214" s="11">
        <f t="shared" ref="J214:J220" si="339">SUM(F214:H214)</f>
        <v>46280119.836948499</v>
      </c>
      <c r="K214" s="395">
        <f>'SFR Levers &amp; Variables '!J$26*$D$214</f>
        <v>0.91299999999999992</v>
      </c>
      <c r="L214" s="25">
        <v>0</v>
      </c>
      <c r="M214" s="25">
        <v>0</v>
      </c>
      <c r="N214" s="25">
        <f>N195*(1/K214-1)*'SFR Relationships'!$D$23</f>
        <v>2857866.8920391928</v>
      </c>
      <c r="O214" s="14">
        <f>O195*(1/'SFR FOAK-to-NOAK'!K214-1)*'SFR Relationships'!$D$23</f>
        <v>52023.254256661865</v>
      </c>
      <c r="P214" s="11">
        <f t="shared" ref="P214:P220" si="340">SUM(L214:N214)</f>
        <v>2857866.8920391928</v>
      </c>
      <c r="Q214" s="395">
        <f>'SFR Levers &amp; Variables '!P$26*$D$214</f>
        <v>0.97099999999999997</v>
      </c>
      <c r="R214" s="25">
        <v>0</v>
      </c>
      <c r="S214" s="25">
        <v>0</v>
      </c>
      <c r="T214" s="25">
        <f>T195*(1/Q214-1)*'SFR Relationships'!$D$23</f>
        <v>787362.18455682462</v>
      </c>
      <c r="U214" s="14">
        <f>U195*(1/'SFR FOAK-to-NOAK'!Q214-1)*'SFR Relationships'!$D$23</f>
        <v>14332.767993282267</v>
      </c>
      <c r="V214" s="11">
        <f t="shared" ref="V214:V220" si="341">SUM(R214:T214)</f>
        <v>787362.18455682462</v>
      </c>
      <c r="W214" s="395">
        <f>'SFR Levers &amp; Variables '!V$26*$D$214</f>
        <v>1</v>
      </c>
      <c r="X214" s="25">
        <v>0</v>
      </c>
      <c r="Y214" s="25">
        <v>0</v>
      </c>
      <c r="Z214" s="25">
        <f>Z195*(1/W214-1)*'SFR Relationships'!$D$23</f>
        <v>0</v>
      </c>
      <c r="AA214" s="14">
        <f>AA195*(1/'SFR FOAK-to-NOAK'!W214-1)*'SFR Relationships'!$D$23</f>
        <v>0</v>
      </c>
      <c r="AB214" s="11">
        <f t="shared" ref="AB214:AB220" si="342">SUM(X214:Z214)</f>
        <v>0</v>
      </c>
      <c r="AC214" s="395">
        <f>'SFR Levers &amp; Variables '!AB$26*$D$214</f>
        <v>1</v>
      </c>
      <c r="AD214" s="25">
        <v>0</v>
      </c>
      <c r="AE214" s="25">
        <v>0</v>
      </c>
      <c r="AF214" s="25">
        <f>AF195*(1/AC214-1)*'SFR Relationships'!$D$23</f>
        <v>0</v>
      </c>
      <c r="AG214" s="14">
        <f>AG195*(1/'SFR FOAK-to-NOAK'!AC214-1)*'SFR Relationships'!$D$23</f>
        <v>0</v>
      </c>
      <c r="AH214" s="11">
        <f t="shared" ref="AH214:AH220" si="343">SUM(AD214:AF214)</f>
        <v>0</v>
      </c>
      <c r="AI214" s="395">
        <f>'SFR Levers &amp; Variables '!AH$26*$D$214</f>
        <v>1</v>
      </c>
      <c r="AJ214" s="25">
        <v>0</v>
      </c>
      <c r="AK214" s="25">
        <v>0</v>
      </c>
      <c r="AL214" s="25">
        <f>AL195*(1/AI214-1)*'SFR Relationships'!$D$23</f>
        <v>0</v>
      </c>
      <c r="AM214" s="14">
        <f>AM195*(1/'SFR FOAK-to-NOAK'!AI214-1)*'SFR Relationships'!$D$23</f>
        <v>0</v>
      </c>
      <c r="AN214" s="11">
        <f t="shared" ref="AN214:AN220" si="344">SUM(AJ214:AL214)</f>
        <v>0</v>
      </c>
      <c r="AO214" s="395">
        <f>'SFR Levers &amp; Variables '!AN$26*$D$214</f>
        <v>1</v>
      </c>
      <c r="AP214" s="25">
        <v>0</v>
      </c>
      <c r="AQ214" s="25">
        <v>0</v>
      </c>
      <c r="AR214" s="25">
        <f>AR195*(1/AO214-1)*'SFR Relationships'!$D$23</f>
        <v>0</v>
      </c>
      <c r="AS214" s="14">
        <f>AS195*(1/'SFR FOAK-to-NOAK'!AO214-1)*'SFR Relationships'!$D$23</f>
        <v>0</v>
      </c>
      <c r="AT214" s="11">
        <f t="shared" ref="AT214:AT220" si="345">SUM(AP214:AR214)</f>
        <v>0</v>
      </c>
      <c r="AU214" s="395">
        <f>'SFR Levers &amp; Variables '!AT$26*$D$214</f>
        <v>1</v>
      </c>
      <c r="AV214" s="25">
        <v>0</v>
      </c>
      <c r="AW214" s="25">
        <v>0</v>
      </c>
      <c r="AX214" s="25">
        <f>AX195*(1/AU214-1)*'SFR Relationships'!$D$23</f>
        <v>0</v>
      </c>
      <c r="AY214" s="14">
        <f>AY195*(1/'SFR FOAK-to-NOAK'!AU214-1)*'SFR Relationships'!$D$23</f>
        <v>0</v>
      </c>
      <c r="AZ214" s="11">
        <f t="shared" ref="AZ214:AZ220" si="346">SUM(AV214:AX214)</f>
        <v>0</v>
      </c>
      <c r="BA214" s="395">
        <f>'SFR Levers &amp; Variables '!AZ$26*$D$214</f>
        <v>1</v>
      </c>
      <c r="BB214" s="25">
        <v>0</v>
      </c>
      <c r="BC214" s="25">
        <v>0</v>
      </c>
      <c r="BD214" s="25">
        <f>BD195*(1/BA214-1)*'SFR Relationships'!$D$23</f>
        <v>0</v>
      </c>
      <c r="BE214" s="14">
        <f>BE195*(1/'SFR FOAK-to-NOAK'!BA214-1)*'SFR Relationships'!$D$23</f>
        <v>0</v>
      </c>
      <c r="BF214" s="11">
        <f t="shared" ref="BF214:BF220" si="347">SUM(BB214:BD214)</f>
        <v>0</v>
      </c>
      <c r="BG214" s="395">
        <f>'SFR Levers &amp; Variables '!BF$26*$D$214</f>
        <v>1</v>
      </c>
      <c r="BH214" s="25">
        <v>0</v>
      </c>
      <c r="BI214" s="25">
        <v>0</v>
      </c>
      <c r="BJ214" s="25">
        <f>BJ195*(1/BG214-1)*'SFR Relationships'!$D$23</f>
        <v>0</v>
      </c>
      <c r="BK214" s="14">
        <f>BK195*(1/'SFR FOAK-to-NOAK'!BG214-1)*'SFR Relationships'!$D$23</f>
        <v>0</v>
      </c>
      <c r="BL214" s="11">
        <f t="shared" ref="BL214:BL220" si="348">SUM(BH214:BJ214)</f>
        <v>0</v>
      </c>
      <c r="BM214" s="395" t="e">
        <f>'SFR Levers &amp; Variables '!BL$26*$D$214</f>
        <v>#VALUE!</v>
      </c>
      <c r="BN214" s="25">
        <v>0</v>
      </c>
      <c r="BO214" s="25">
        <v>0</v>
      </c>
      <c r="BP214" s="25" t="e">
        <f>BP195*(1/BM214-1)*'SFR Relationships'!$D$23</f>
        <v>#VALUE!</v>
      </c>
      <c r="BQ214" s="14" t="e">
        <f>BQ195*(1/'SFR FOAK-to-NOAK'!BM214-1)*'SFR Relationships'!$D$23</f>
        <v>#VALUE!</v>
      </c>
      <c r="BR214" s="11" t="e">
        <f t="shared" ref="BR214:BR220" si="349">SUM(BN214:BP214)</f>
        <v>#VALUE!</v>
      </c>
      <c r="BS214" s="395" t="e">
        <f>'SFR Levers &amp; Variables '!BR$26*$D$214</f>
        <v>#VALUE!</v>
      </c>
      <c r="BT214" s="25">
        <v>0</v>
      </c>
      <c r="BU214" s="25">
        <v>0</v>
      </c>
      <c r="BV214" s="25" t="e">
        <f>BV195*(1/BS214-1)*'SFR Relationships'!$D$23</f>
        <v>#VALUE!</v>
      </c>
      <c r="BW214" s="14" t="e">
        <f>BW195*(1/'SFR FOAK-to-NOAK'!BS214-1)*'SFR Relationships'!$D$23</f>
        <v>#VALUE!</v>
      </c>
      <c r="BX214" s="11" t="e">
        <f t="shared" ref="BX214:BX220" si="350">SUM(BT214:BV214)</f>
        <v>#VALUE!</v>
      </c>
      <c r="BY214" s="395" t="e">
        <f>'SFR Levers &amp; Variables '!BX$26*$D$214</f>
        <v>#VALUE!</v>
      </c>
      <c r="BZ214" s="25">
        <v>0</v>
      </c>
      <c r="CA214" s="25">
        <v>0</v>
      </c>
      <c r="CB214" s="25" t="e">
        <f>CB195*(1/BY214-1)*'SFR Relationships'!$D$23</f>
        <v>#VALUE!</v>
      </c>
      <c r="CC214" s="14" t="e">
        <f>CC195*(1/'SFR FOAK-to-NOAK'!BY214-1)*'SFR Relationships'!$D$23</f>
        <v>#VALUE!</v>
      </c>
      <c r="CD214" s="11" t="e">
        <f t="shared" ref="CD214:CD220" si="351">SUM(BZ214:CB214)</f>
        <v>#VALUE!</v>
      </c>
      <c r="CE214" s="395" t="e">
        <f>'SFR Levers &amp; Variables '!CD$26*$D$214</f>
        <v>#VALUE!</v>
      </c>
      <c r="CF214" s="25">
        <v>0</v>
      </c>
      <c r="CG214" s="25">
        <v>0</v>
      </c>
      <c r="CH214" s="25" t="e">
        <f>CH195*(1/CE214-1)*'SFR Relationships'!$D$23</f>
        <v>#VALUE!</v>
      </c>
      <c r="CI214" s="14" t="e">
        <f>CI195*(1/'SFR FOAK-to-NOAK'!CE214-1)*'SFR Relationships'!$D$23</f>
        <v>#VALUE!</v>
      </c>
      <c r="CJ214" s="11" t="e">
        <f t="shared" ref="CJ214:CJ220" si="352">SUM(CF214:CH214)</f>
        <v>#VALUE!</v>
      </c>
      <c r="CK214" s="395" t="e">
        <f>'SFR Levers &amp; Variables '!CJ$26*$D$214</f>
        <v>#VALUE!</v>
      </c>
      <c r="CL214" s="25">
        <v>0</v>
      </c>
      <c r="CM214" s="25">
        <v>0</v>
      </c>
      <c r="CN214" s="25" t="e">
        <f>CN195*(1/CK214-1)*'SFR Relationships'!$D$23</f>
        <v>#VALUE!</v>
      </c>
      <c r="CO214" s="14" t="e">
        <f>CO195*(1/'SFR FOAK-to-NOAK'!CK214-1)*'SFR Relationships'!$D$23</f>
        <v>#VALUE!</v>
      </c>
      <c r="CP214" s="11" t="e">
        <f t="shared" ref="CP214:CP220" si="353">SUM(CL214:CN214)</f>
        <v>#VALUE!</v>
      </c>
      <c r="CQ214" s="395" t="e">
        <f>'SFR Levers &amp; Variables '!CP$26*$D$214</f>
        <v>#VALUE!</v>
      </c>
      <c r="CR214" s="25">
        <v>0</v>
      </c>
      <c r="CS214" s="25">
        <v>0</v>
      </c>
      <c r="CT214" s="25" t="e">
        <f>CT195*(1/CQ214-1)*'SFR Relationships'!$D$23</f>
        <v>#VALUE!</v>
      </c>
      <c r="CU214" s="14" t="e">
        <f>CU195*(1/'SFR FOAK-to-NOAK'!CQ214-1)*'SFR Relationships'!$D$23</f>
        <v>#VALUE!</v>
      </c>
      <c r="CV214" s="11" t="e">
        <f t="shared" ref="CV214:CV220" si="354">SUM(CR214:CT214)</f>
        <v>#VALUE!</v>
      </c>
      <c r="CW214" s="395" t="e">
        <f>'SFR Levers &amp; Variables '!CV$26*$D$214</f>
        <v>#VALUE!</v>
      </c>
      <c r="CX214" s="25">
        <v>0</v>
      </c>
      <c r="CY214" s="25">
        <v>0</v>
      </c>
      <c r="CZ214" s="25" t="e">
        <f>CZ195*(1/CW214-1)*'SFR Relationships'!$D$23</f>
        <v>#VALUE!</v>
      </c>
      <c r="DA214" s="14" t="e">
        <f>DA195*(1/'SFR FOAK-to-NOAK'!CW214-1)*'SFR Relationships'!$D$23</f>
        <v>#VALUE!</v>
      </c>
      <c r="DB214" s="11" t="e">
        <f t="shared" ref="DB214:DB220" si="355">SUM(CX214:CZ214)</f>
        <v>#VALUE!</v>
      </c>
      <c r="DC214" s="395" t="e">
        <f>'SFR Levers &amp; Variables '!DB$26*$D$214</f>
        <v>#VALUE!</v>
      </c>
      <c r="DD214" s="25">
        <v>0</v>
      </c>
      <c r="DE214" s="25">
        <v>0</v>
      </c>
      <c r="DF214" s="25" t="e">
        <f>DF195*(1/DC214-1)*'SFR Relationships'!$D$23</f>
        <v>#VALUE!</v>
      </c>
      <c r="DG214" s="14" t="e">
        <f>DG195*(1/'SFR FOAK-to-NOAK'!DC214-1)*'SFR Relationships'!$D$23</f>
        <v>#VALUE!</v>
      </c>
      <c r="DH214" s="11" t="e">
        <f t="shared" ref="DH214:DH220" si="356">SUM(DD214:DF214)</f>
        <v>#VALUE!</v>
      </c>
      <c r="DI214" s="395" t="e">
        <f>'SFR Levers &amp; Variables '!DH$26*$D$214</f>
        <v>#VALUE!</v>
      </c>
      <c r="DJ214" s="25">
        <v>0</v>
      </c>
      <c r="DK214" s="25">
        <v>0</v>
      </c>
      <c r="DL214" s="25" t="e">
        <f>DL195*(1/DI214-1)*'SFR Relationships'!$D$23</f>
        <v>#VALUE!</v>
      </c>
      <c r="DM214" s="14" t="e">
        <f>DM195*(1/'SFR FOAK-to-NOAK'!DI214-1)*'SFR Relationships'!$D$23</f>
        <v>#VALUE!</v>
      </c>
      <c r="DN214" s="11" t="e">
        <f t="shared" ref="DN214:DN220" si="357">SUM(DJ214:DL214)</f>
        <v>#VALUE!</v>
      </c>
      <c r="DO214" s="395" t="e">
        <f>'SFR Levers &amp; Variables '!DN$26*$D$214</f>
        <v>#VALUE!</v>
      </c>
      <c r="DP214" s="25">
        <v>0</v>
      </c>
      <c r="DQ214" s="25">
        <v>0</v>
      </c>
      <c r="DR214" s="25" t="e">
        <f>DR195*(1/DO214-1)*'SFR Relationships'!$D$23</f>
        <v>#VALUE!</v>
      </c>
      <c r="DS214" s="14" t="e">
        <f>DS195*(1/'SFR FOAK-to-NOAK'!DO214-1)*'SFR Relationships'!$D$23</f>
        <v>#VALUE!</v>
      </c>
      <c r="DT214" s="11" t="e">
        <f t="shared" ref="DT214:DT220" si="358">SUM(DP214:DR214)</f>
        <v>#VALUE!</v>
      </c>
    </row>
    <row r="215" spans="1:124" x14ac:dyDescent="0.2">
      <c r="B215" s="6">
        <v>22</v>
      </c>
      <c r="C215" s="6" t="s">
        <v>206</v>
      </c>
      <c r="D215" s="37">
        <v>1</v>
      </c>
      <c r="E215" s="395">
        <f>'SFR Levers &amp; Variables '!D$26*$D$214</f>
        <v>0.85499999999999998</v>
      </c>
      <c r="F215" s="25">
        <v>0</v>
      </c>
      <c r="G215" s="25">
        <v>0</v>
      </c>
      <c r="H215" s="25">
        <f>H196*(1/E215-1)*'SFR Relationships'!$D$23</f>
        <v>31615002.148167878</v>
      </c>
      <c r="I215" s="14">
        <f>I196*(1/'SFR FOAK-to-NOAK'!E215-1)*'SFR Relationships'!$D$23</f>
        <v>588535.95535003068</v>
      </c>
      <c r="J215" s="11">
        <f t="shared" si="339"/>
        <v>31615002.148167878</v>
      </c>
      <c r="K215" s="395">
        <f>'SFR Levers &amp; Variables '!J$26*$D$214</f>
        <v>0.91299999999999992</v>
      </c>
      <c r="L215" s="25">
        <v>0</v>
      </c>
      <c r="M215" s="25">
        <v>0</v>
      </c>
      <c r="N215" s="25">
        <f>N196*(1/K215-1)*'SFR Relationships'!$D$23</f>
        <v>10854531.479455978</v>
      </c>
      <c r="O215" s="14">
        <f>O196*(1/'SFR FOAK-to-NOAK'!K215-1)*'SFR Relationships'!$D$23</f>
        <v>202064.89388167928</v>
      </c>
      <c r="P215" s="11">
        <f t="shared" si="340"/>
        <v>10854531.479455978</v>
      </c>
      <c r="Q215" s="395">
        <f>'SFR Levers &amp; Variables '!P$26*$D$214</f>
        <v>0.97099999999999997</v>
      </c>
      <c r="R215" s="25">
        <v>0</v>
      </c>
      <c r="S215" s="25">
        <v>0</v>
      </c>
      <c r="T215" s="25">
        <f>T196*(1/Q215-1)*'SFR Relationships'!$D$23</f>
        <v>2990498.8373713498</v>
      </c>
      <c r="U215" s="14">
        <f>U196*(1/'SFR FOAK-to-NOAK'!Q215-1)*'SFR Relationships'!$D$23</f>
        <v>55670.282164681048</v>
      </c>
      <c r="V215" s="11">
        <f t="shared" si="341"/>
        <v>2990498.8373713498</v>
      </c>
      <c r="W215" s="395">
        <f>'SFR Levers &amp; Variables '!V$26*$D$214</f>
        <v>1</v>
      </c>
      <c r="X215" s="25">
        <v>0</v>
      </c>
      <c r="Y215" s="25">
        <v>0</v>
      </c>
      <c r="Z215" s="25">
        <f>Z196*(1/W215-1)*'SFR Relationships'!$D$23</f>
        <v>0</v>
      </c>
      <c r="AA215" s="14">
        <f>AA196*(1/'SFR FOAK-to-NOAK'!W215-1)*'SFR Relationships'!$D$23</f>
        <v>0</v>
      </c>
      <c r="AB215" s="11">
        <f t="shared" si="342"/>
        <v>0</v>
      </c>
      <c r="AC215" s="395">
        <f>'SFR Levers &amp; Variables '!AB$26*$D$214</f>
        <v>1</v>
      </c>
      <c r="AD215" s="25">
        <v>0</v>
      </c>
      <c r="AE215" s="25">
        <v>0</v>
      </c>
      <c r="AF215" s="25">
        <f>AF196*(1/AC215-1)*'SFR Relationships'!$D$23</f>
        <v>0</v>
      </c>
      <c r="AG215" s="14">
        <f>AG196*(1/'SFR FOAK-to-NOAK'!AC215-1)*'SFR Relationships'!$D$23</f>
        <v>0</v>
      </c>
      <c r="AH215" s="11">
        <f t="shared" si="343"/>
        <v>0</v>
      </c>
      <c r="AI215" s="395">
        <f>'SFR Levers &amp; Variables '!AH$26*$D$214</f>
        <v>1</v>
      </c>
      <c r="AJ215" s="25">
        <v>0</v>
      </c>
      <c r="AK215" s="25">
        <v>0</v>
      </c>
      <c r="AL215" s="25">
        <f>AL196*(1/AI215-1)*'SFR Relationships'!$D$23</f>
        <v>0</v>
      </c>
      <c r="AM215" s="14">
        <f>AM196*(1/'SFR FOAK-to-NOAK'!AI215-1)*'SFR Relationships'!$D$23</f>
        <v>0</v>
      </c>
      <c r="AN215" s="11">
        <f t="shared" si="344"/>
        <v>0</v>
      </c>
      <c r="AO215" s="395">
        <f>'SFR Levers &amp; Variables '!AN$26*$D$214</f>
        <v>1</v>
      </c>
      <c r="AP215" s="25">
        <v>0</v>
      </c>
      <c r="AQ215" s="25">
        <v>0</v>
      </c>
      <c r="AR215" s="25">
        <f>AR196*(1/AO215-1)*'SFR Relationships'!$D$23</f>
        <v>0</v>
      </c>
      <c r="AS215" s="14">
        <f>AS196*(1/'SFR FOAK-to-NOAK'!AO215-1)*'SFR Relationships'!$D$23</f>
        <v>0</v>
      </c>
      <c r="AT215" s="11">
        <f t="shared" si="345"/>
        <v>0</v>
      </c>
      <c r="AU215" s="395">
        <f>'SFR Levers &amp; Variables '!AT$26*$D$214</f>
        <v>1</v>
      </c>
      <c r="AV215" s="25">
        <v>0</v>
      </c>
      <c r="AW215" s="25">
        <v>0</v>
      </c>
      <c r="AX215" s="25">
        <f>AX196*(1/AU215-1)*'SFR Relationships'!$D$23</f>
        <v>0</v>
      </c>
      <c r="AY215" s="14">
        <f>AY196*(1/'SFR FOAK-to-NOAK'!AU215-1)*'SFR Relationships'!$D$23</f>
        <v>0</v>
      </c>
      <c r="AZ215" s="11">
        <f t="shared" si="346"/>
        <v>0</v>
      </c>
      <c r="BA215" s="395">
        <f>'SFR Levers &amp; Variables '!AZ$26*$D$214</f>
        <v>1</v>
      </c>
      <c r="BB215" s="25">
        <v>0</v>
      </c>
      <c r="BC215" s="25">
        <v>0</v>
      </c>
      <c r="BD215" s="25">
        <f>BD196*(1/BA215-1)*'SFR Relationships'!$D$23</f>
        <v>0</v>
      </c>
      <c r="BE215" s="14">
        <f>BE196*(1/'SFR FOAK-to-NOAK'!BA215-1)*'SFR Relationships'!$D$23</f>
        <v>0</v>
      </c>
      <c r="BF215" s="11">
        <f t="shared" si="347"/>
        <v>0</v>
      </c>
      <c r="BG215" s="395">
        <f>'SFR Levers &amp; Variables '!BF$26*$D$214</f>
        <v>1</v>
      </c>
      <c r="BH215" s="25">
        <v>0</v>
      </c>
      <c r="BI215" s="25">
        <v>0</v>
      </c>
      <c r="BJ215" s="25">
        <f>BJ196*(1/BG215-1)*'SFR Relationships'!$D$23</f>
        <v>0</v>
      </c>
      <c r="BK215" s="14">
        <f>BK196*(1/'SFR FOAK-to-NOAK'!BG215-1)*'SFR Relationships'!$D$23</f>
        <v>0</v>
      </c>
      <c r="BL215" s="11">
        <f t="shared" si="348"/>
        <v>0</v>
      </c>
      <c r="BM215" s="395" t="e">
        <f>'SFR Levers &amp; Variables '!BL$26*$D$214</f>
        <v>#VALUE!</v>
      </c>
      <c r="BN215" s="25">
        <v>0</v>
      </c>
      <c r="BO215" s="25">
        <v>0</v>
      </c>
      <c r="BP215" s="25" t="e">
        <f>BP196*(1/BM215-1)*'SFR Relationships'!$D$23</f>
        <v>#VALUE!</v>
      </c>
      <c r="BQ215" s="14" t="e">
        <f>BQ196*(1/'SFR FOAK-to-NOAK'!BM215-1)*'SFR Relationships'!$D$23</f>
        <v>#VALUE!</v>
      </c>
      <c r="BR215" s="11" t="e">
        <f t="shared" si="349"/>
        <v>#VALUE!</v>
      </c>
      <c r="BS215" s="395" t="e">
        <f>'SFR Levers &amp; Variables '!BR$26*$D$214</f>
        <v>#VALUE!</v>
      </c>
      <c r="BT215" s="25">
        <v>0</v>
      </c>
      <c r="BU215" s="25">
        <v>0</v>
      </c>
      <c r="BV215" s="25" t="e">
        <f>BV196*(1/BS215-1)*'SFR Relationships'!$D$23</f>
        <v>#VALUE!</v>
      </c>
      <c r="BW215" s="14" t="e">
        <f>BW196*(1/'SFR FOAK-to-NOAK'!BS215-1)*'SFR Relationships'!$D$23</f>
        <v>#VALUE!</v>
      </c>
      <c r="BX215" s="11" t="e">
        <f t="shared" si="350"/>
        <v>#VALUE!</v>
      </c>
      <c r="BY215" s="395" t="e">
        <f>'SFR Levers &amp; Variables '!BX$26*$D$214</f>
        <v>#VALUE!</v>
      </c>
      <c r="BZ215" s="25">
        <v>0</v>
      </c>
      <c r="CA215" s="25">
        <v>0</v>
      </c>
      <c r="CB215" s="25" t="e">
        <f>CB196*(1/BY215-1)*'SFR Relationships'!$D$23</f>
        <v>#VALUE!</v>
      </c>
      <c r="CC215" s="14" t="e">
        <f>CC196*(1/'SFR FOAK-to-NOAK'!BY215-1)*'SFR Relationships'!$D$23</f>
        <v>#VALUE!</v>
      </c>
      <c r="CD215" s="11" t="e">
        <f t="shared" si="351"/>
        <v>#VALUE!</v>
      </c>
      <c r="CE215" s="395" t="e">
        <f>'SFR Levers &amp; Variables '!CD$26*$D$214</f>
        <v>#VALUE!</v>
      </c>
      <c r="CF215" s="25">
        <v>0</v>
      </c>
      <c r="CG215" s="25">
        <v>0</v>
      </c>
      <c r="CH215" s="25" t="e">
        <f>CH196*(1/CE215-1)*'SFR Relationships'!$D$23</f>
        <v>#VALUE!</v>
      </c>
      <c r="CI215" s="14" t="e">
        <f>CI196*(1/'SFR FOAK-to-NOAK'!CE215-1)*'SFR Relationships'!$D$23</f>
        <v>#VALUE!</v>
      </c>
      <c r="CJ215" s="11" t="e">
        <f t="shared" si="352"/>
        <v>#VALUE!</v>
      </c>
      <c r="CK215" s="395" t="e">
        <f>'SFR Levers &amp; Variables '!CJ$26*$D$214</f>
        <v>#VALUE!</v>
      </c>
      <c r="CL215" s="25">
        <v>0</v>
      </c>
      <c r="CM215" s="25">
        <v>0</v>
      </c>
      <c r="CN215" s="25" t="e">
        <f>CN196*(1/CK215-1)*'SFR Relationships'!$D$23</f>
        <v>#VALUE!</v>
      </c>
      <c r="CO215" s="14" t="e">
        <f>CO196*(1/'SFR FOAK-to-NOAK'!CK215-1)*'SFR Relationships'!$D$23</f>
        <v>#VALUE!</v>
      </c>
      <c r="CP215" s="11" t="e">
        <f t="shared" si="353"/>
        <v>#VALUE!</v>
      </c>
      <c r="CQ215" s="395" t="e">
        <f>'SFR Levers &amp; Variables '!CP$26*$D$214</f>
        <v>#VALUE!</v>
      </c>
      <c r="CR215" s="25">
        <v>0</v>
      </c>
      <c r="CS215" s="25">
        <v>0</v>
      </c>
      <c r="CT215" s="25" t="e">
        <f>CT196*(1/CQ215-1)*'SFR Relationships'!$D$23</f>
        <v>#VALUE!</v>
      </c>
      <c r="CU215" s="14" t="e">
        <f>CU196*(1/'SFR FOAK-to-NOAK'!CQ215-1)*'SFR Relationships'!$D$23</f>
        <v>#VALUE!</v>
      </c>
      <c r="CV215" s="11" t="e">
        <f t="shared" si="354"/>
        <v>#VALUE!</v>
      </c>
      <c r="CW215" s="395" t="e">
        <f>'SFR Levers &amp; Variables '!CV$26*$D$214</f>
        <v>#VALUE!</v>
      </c>
      <c r="CX215" s="25">
        <v>0</v>
      </c>
      <c r="CY215" s="25">
        <v>0</v>
      </c>
      <c r="CZ215" s="25" t="e">
        <f>CZ196*(1/CW215-1)*'SFR Relationships'!$D$23</f>
        <v>#VALUE!</v>
      </c>
      <c r="DA215" s="14" t="e">
        <f>DA196*(1/'SFR FOAK-to-NOAK'!CW215-1)*'SFR Relationships'!$D$23</f>
        <v>#VALUE!</v>
      </c>
      <c r="DB215" s="11" t="e">
        <f t="shared" si="355"/>
        <v>#VALUE!</v>
      </c>
      <c r="DC215" s="395" t="e">
        <f>'SFR Levers &amp; Variables '!DB$26*$D$214</f>
        <v>#VALUE!</v>
      </c>
      <c r="DD215" s="25">
        <v>0</v>
      </c>
      <c r="DE215" s="25">
        <v>0</v>
      </c>
      <c r="DF215" s="25" t="e">
        <f>DF196*(1/DC215-1)*'SFR Relationships'!$D$23</f>
        <v>#VALUE!</v>
      </c>
      <c r="DG215" s="14" t="e">
        <f>DG196*(1/'SFR FOAK-to-NOAK'!DC215-1)*'SFR Relationships'!$D$23</f>
        <v>#VALUE!</v>
      </c>
      <c r="DH215" s="11" t="e">
        <f t="shared" si="356"/>
        <v>#VALUE!</v>
      </c>
      <c r="DI215" s="395" t="e">
        <f>'SFR Levers &amp; Variables '!DH$26*$D$214</f>
        <v>#VALUE!</v>
      </c>
      <c r="DJ215" s="25">
        <v>0</v>
      </c>
      <c r="DK215" s="25">
        <v>0</v>
      </c>
      <c r="DL215" s="25" t="e">
        <f>DL196*(1/DI215-1)*'SFR Relationships'!$D$23</f>
        <v>#VALUE!</v>
      </c>
      <c r="DM215" s="14" t="e">
        <f>DM196*(1/'SFR FOAK-to-NOAK'!DI215-1)*'SFR Relationships'!$D$23</f>
        <v>#VALUE!</v>
      </c>
      <c r="DN215" s="11" t="e">
        <f t="shared" si="357"/>
        <v>#VALUE!</v>
      </c>
      <c r="DO215" s="395" t="e">
        <f>'SFR Levers &amp; Variables '!DN$26*$D$214</f>
        <v>#VALUE!</v>
      </c>
      <c r="DP215" s="25">
        <v>0</v>
      </c>
      <c r="DQ215" s="25">
        <v>0</v>
      </c>
      <c r="DR215" s="25" t="e">
        <f>DR196*(1/DO215-1)*'SFR Relationships'!$D$23</f>
        <v>#VALUE!</v>
      </c>
      <c r="DS215" s="14" t="e">
        <f>DS196*(1/'SFR FOAK-to-NOAK'!DO215-1)*'SFR Relationships'!$D$23</f>
        <v>#VALUE!</v>
      </c>
      <c r="DT215" s="11" t="e">
        <f t="shared" si="358"/>
        <v>#VALUE!</v>
      </c>
    </row>
    <row r="216" spans="1:124" x14ac:dyDescent="0.2">
      <c r="B216" s="6">
        <v>232.1</v>
      </c>
      <c r="C216" s="6" t="s">
        <v>207</v>
      </c>
      <c r="D216" s="37">
        <v>1</v>
      </c>
      <c r="E216" s="395">
        <f>'SFR Levers &amp; Variables '!D$26*$D$214</f>
        <v>0.85499999999999998</v>
      </c>
      <c r="F216" s="25">
        <v>0</v>
      </c>
      <c r="G216" s="25">
        <v>0</v>
      </c>
      <c r="H216" s="25">
        <f>H197*(1/E216-1)*'SFR Relationships'!$D$23</f>
        <v>5818672.2963998104</v>
      </c>
      <c r="I216" s="14">
        <f>I197*(1/'SFR FOAK-to-NOAK'!E216-1)*'SFR Relationships'!$D$23</f>
        <v>109214.11821901939</v>
      </c>
      <c r="J216" s="11">
        <f t="shared" si="339"/>
        <v>5818672.2963998104</v>
      </c>
      <c r="K216" s="395">
        <f>'SFR Levers &amp; Variables '!J$26*$D$214</f>
        <v>0.91299999999999992</v>
      </c>
      <c r="L216" s="25">
        <v>0</v>
      </c>
      <c r="M216" s="25">
        <v>0</v>
      </c>
      <c r="N216" s="25">
        <f>N197*(1/K216-1)*'SFR Relationships'!$D$23</f>
        <v>1997752.8805440951</v>
      </c>
      <c r="O216" s="14">
        <f>O197*(1/'SFR FOAK-to-NOAK'!K216-1)*'SFR Relationships'!$D$23</f>
        <v>37497.011028293462</v>
      </c>
      <c r="P216" s="11">
        <f t="shared" si="340"/>
        <v>1997752.8805440951</v>
      </c>
      <c r="Q216" s="395">
        <f>'SFR Levers &amp; Variables '!P$26*$D$214</f>
        <v>0.97099999999999997</v>
      </c>
      <c r="R216" s="25">
        <v>0</v>
      </c>
      <c r="S216" s="25">
        <v>0</v>
      </c>
      <c r="T216" s="25">
        <f>T197*(1/Q216-1)*'SFR Relationships'!$D$23</f>
        <v>550394.7985161501</v>
      </c>
      <c r="U216" s="14">
        <f>U197*(1/'SFR FOAK-to-NOAK'!Q216-1)*'SFR Relationships'!$D$23</f>
        <v>10330.687058879155</v>
      </c>
      <c r="V216" s="11">
        <f t="shared" si="341"/>
        <v>550394.7985161501</v>
      </c>
      <c r="W216" s="395">
        <f>'SFR Levers &amp; Variables '!V$26*$D$214</f>
        <v>1</v>
      </c>
      <c r="X216" s="25">
        <v>0</v>
      </c>
      <c r="Y216" s="25">
        <v>0</v>
      </c>
      <c r="Z216" s="25">
        <f>Z197*(1/W216-1)*'SFR Relationships'!$D$23</f>
        <v>0</v>
      </c>
      <c r="AA216" s="14">
        <f>AA197*(1/'SFR FOAK-to-NOAK'!W216-1)*'SFR Relationships'!$D$23</f>
        <v>0</v>
      </c>
      <c r="AB216" s="11">
        <f t="shared" si="342"/>
        <v>0</v>
      </c>
      <c r="AC216" s="395">
        <f>'SFR Levers &amp; Variables '!AB$26*$D$214</f>
        <v>1</v>
      </c>
      <c r="AD216" s="25">
        <v>0</v>
      </c>
      <c r="AE216" s="25">
        <v>0</v>
      </c>
      <c r="AF216" s="25">
        <f>AF197*(1/AC216-1)*'SFR Relationships'!$D$23</f>
        <v>0</v>
      </c>
      <c r="AG216" s="14">
        <f>AG197*(1/'SFR FOAK-to-NOAK'!AC216-1)*'SFR Relationships'!$D$23</f>
        <v>0</v>
      </c>
      <c r="AH216" s="11">
        <f t="shared" si="343"/>
        <v>0</v>
      </c>
      <c r="AI216" s="395">
        <f>'SFR Levers &amp; Variables '!AH$26*$D$214</f>
        <v>1</v>
      </c>
      <c r="AJ216" s="25">
        <v>0</v>
      </c>
      <c r="AK216" s="25">
        <v>0</v>
      </c>
      <c r="AL216" s="25">
        <f>AL197*(1/AI216-1)*'SFR Relationships'!$D$23</f>
        <v>0</v>
      </c>
      <c r="AM216" s="14">
        <f>AM197*(1/'SFR FOAK-to-NOAK'!AI216-1)*'SFR Relationships'!$D$23</f>
        <v>0</v>
      </c>
      <c r="AN216" s="11">
        <f t="shared" si="344"/>
        <v>0</v>
      </c>
      <c r="AO216" s="395">
        <f>'SFR Levers &amp; Variables '!AN$26*$D$214</f>
        <v>1</v>
      </c>
      <c r="AP216" s="25">
        <v>0</v>
      </c>
      <c r="AQ216" s="25">
        <v>0</v>
      </c>
      <c r="AR216" s="25">
        <f>AR197*(1/AO216-1)*'SFR Relationships'!$D$23</f>
        <v>0</v>
      </c>
      <c r="AS216" s="14">
        <f>AS197*(1/'SFR FOAK-to-NOAK'!AO216-1)*'SFR Relationships'!$D$23</f>
        <v>0</v>
      </c>
      <c r="AT216" s="11">
        <f t="shared" si="345"/>
        <v>0</v>
      </c>
      <c r="AU216" s="395">
        <f>'SFR Levers &amp; Variables '!AT$26*$D$214</f>
        <v>1</v>
      </c>
      <c r="AV216" s="25">
        <v>0</v>
      </c>
      <c r="AW216" s="25">
        <v>0</v>
      </c>
      <c r="AX216" s="25">
        <f>AX197*(1/AU216-1)*'SFR Relationships'!$D$23</f>
        <v>0</v>
      </c>
      <c r="AY216" s="14">
        <f>AY197*(1/'SFR FOAK-to-NOAK'!AU216-1)*'SFR Relationships'!$D$23</f>
        <v>0</v>
      </c>
      <c r="AZ216" s="11">
        <f t="shared" si="346"/>
        <v>0</v>
      </c>
      <c r="BA216" s="395">
        <f>'SFR Levers &amp; Variables '!AZ$26*$D$214</f>
        <v>1</v>
      </c>
      <c r="BB216" s="25">
        <v>0</v>
      </c>
      <c r="BC216" s="25">
        <v>0</v>
      </c>
      <c r="BD216" s="25">
        <f>BD197*(1/BA216-1)*'SFR Relationships'!$D$23</f>
        <v>0</v>
      </c>
      <c r="BE216" s="14">
        <f>BE197*(1/'SFR FOAK-to-NOAK'!BA216-1)*'SFR Relationships'!$D$23</f>
        <v>0</v>
      </c>
      <c r="BF216" s="11">
        <f t="shared" si="347"/>
        <v>0</v>
      </c>
      <c r="BG216" s="395">
        <f>'SFR Levers &amp; Variables '!BF$26*$D$214</f>
        <v>1</v>
      </c>
      <c r="BH216" s="25">
        <v>0</v>
      </c>
      <c r="BI216" s="25">
        <v>0</v>
      </c>
      <c r="BJ216" s="25">
        <f>BJ197*(1/BG216-1)*'SFR Relationships'!$D$23</f>
        <v>0</v>
      </c>
      <c r="BK216" s="14">
        <f>BK197*(1/'SFR FOAK-to-NOAK'!BG216-1)*'SFR Relationships'!$D$23</f>
        <v>0</v>
      </c>
      <c r="BL216" s="11">
        <f t="shared" si="348"/>
        <v>0</v>
      </c>
      <c r="BM216" s="395" t="e">
        <f>'SFR Levers &amp; Variables '!BL$26*$D$214</f>
        <v>#VALUE!</v>
      </c>
      <c r="BN216" s="25">
        <v>0</v>
      </c>
      <c r="BO216" s="25">
        <v>0</v>
      </c>
      <c r="BP216" s="25" t="e">
        <f>BP197*(1/BM216-1)*'SFR Relationships'!$D$23</f>
        <v>#VALUE!</v>
      </c>
      <c r="BQ216" s="14" t="e">
        <f>BQ197*(1/'SFR FOAK-to-NOAK'!BM216-1)*'SFR Relationships'!$D$23</f>
        <v>#VALUE!</v>
      </c>
      <c r="BR216" s="11" t="e">
        <f t="shared" si="349"/>
        <v>#VALUE!</v>
      </c>
      <c r="BS216" s="395" t="e">
        <f>'SFR Levers &amp; Variables '!BR$26*$D$214</f>
        <v>#VALUE!</v>
      </c>
      <c r="BT216" s="25">
        <v>0</v>
      </c>
      <c r="BU216" s="25">
        <v>0</v>
      </c>
      <c r="BV216" s="25" t="e">
        <f>BV197*(1/BS216-1)*'SFR Relationships'!$D$23</f>
        <v>#VALUE!</v>
      </c>
      <c r="BW216" s="14" t="e">
        <f>BW197*(1/'SFR FOAK-to-NOAK'!BS216-1)*'SFR Relationships'!$D$23</f>
        <v>#VALUE!</v>
      </c>
      <c r="BX216" s="11" t="e">
        <f t="shared" si="350"/>
        <v>#VALUE!</v>
      </c>
      <c r="BY216" s="395" t="e">
        <f>'SFR Levers &amp; Variables '!BX$26*$D$214</f>
        <v>#VALUE!</v>
      </c>
      <c r="BZ216" s="25">
        <v>0</v>
      </c>
      <c r="CA216" s="25">
        <v>0</v>
      </c>
      <c r="CB216" s="25" t="e">
        <f>CB197*(1/BY216-1)*'SFR Relationships'!$D$23</f>
        <v>#VALUE!</v>
      </c>
      <c r="CC216" s="14" t="e">
        <f>CC197*(1/'SFR FOAK-to-NOAK'!BY216-1)*'SFR Relationships'!$D$23</f>
        <v>#VALUE!</v>
      </c>
      <c r="CD216" s="11" t="e">
        <f t="shared" si="351"/>
        <v>#VALUE!</v>
      </c>
      <c r="CE216" s="395" t="e">
        <f>'SFR Levers &amp; Variables '!CD$26*$D$214</f>
        <v>#VALUE!</v>
      </c>
      <c r="CF216" s="25">
        <v>0</v>
      </c>
      <c r="CG216" s="25">
        <v>0</v>
      </c>
      <c r="CH216" s="25" t="e">
        <f>CH197*(1/CE216-1)*'SFR Relationships'!$D$23</f>
        <v>#VALUE!</v>
      </c>
      <c r="CI216" s="14" t="e">
        <f>CI197*(1/'SFR FOAK-to-NOAK'!CE216-1)*'SFR Relationships'!$D$23</f>
        <v>#VALUE!</v>
      </c>
      <c r="CJ216" s="11" t="e">
        <f t="shared" si="352"/>
        <v>#VALUE!</v>
      </c>
      <c r="CK216" s="395" t="e">
        <f>'SFR Levers &amp; Variables '!CJ$26*$D$214</f>
        <v>#VALUE!</v>
      </c>
      <c r="CL216" s="25">
        <v>0</v>
      </c>
      <c r="CM216" s="25">
        <v>0</v>
      </c>
      <c r="CN216" s="25" t="e">
        <f>CN197*(1/CK216-1)*'SFR Relationships'!$D$23</f>
        <v>#VALUE!</v>
      </c>
      <c r="CO216" s="14" t="e">
        <f>CO197*(1/'SFR FOAK-to-NOAK'!CK216-1)*'SFR Relationships'!$D$23</f>
        <v>#VALUE!</v>
      </c>
      <c r="CP216" s="11" t="e">
        <f t="shared" si="353"/>
        <v>#VALUE!</v>
      </c>
      <c r="CQ216" s="395" t="e">
        <f>'SFR Levers &amp; Variables '!CP$26*$D$214</f>
        <v>#VALUE!</v>
      </c>
      <c r="CR216" s="25">
        <v>0</v>
      </c>
      <c r="CS216" s="25">
        <v>0</v>
      </c>
      <c r="CT216" s="25" t="e">
        <f>CT197*(1/CQ216-1)*'SFR Relationships'!$D$23</f>
        <v>#VALUE!</v>
      </c>
      <c r="CU216" s="14" t="e">
        <f>CU197*(1/'SFR FOAK-to-NOAK'!CQ216-1)*'SFR Relationships'!$D$23</f>
        <v>#VALUE!</v>
      </c>
      <c r="CV216" s="11" t="e">
        <f t="shared" si="354"/>
        <v>#VALUE!</v>
      </c>
      <c r="CW216" s="395" t="e">
        <f>'SFR Levers &amp; Variables '!CV$26*$D$214</f>
        <v>#VALUE!</v>
      </c>
      <c r="CX216" s="25">
        <v>0</v>
      </c>
      <c r="CY216" s="25">
        <v>0</v>
      </c>
      <c r="CZ216" s="25" t="e">
        <f>CZ197*(1/CW216-1)*'SFR Relationships'!$D$23</f>
        <v>#VALUE!</v>
      </c>
      <c r="DA216" s="14" t="e">
        <f>DA197*(1/'SFR FOAK-to-NOAK'!CW216-1)*'SFR Relationships'!$D$23</f>
        <v>#VALUE!</v>
      </c>
      <c r="DB216" s="11" t="e">
        <f t="shared" si="355"/>
        <v>#VALUE!</v>
      </c>
      <c r="DC216" s="395" t="e">
        <f>'SFR Levers &amp; Variables '!DB$26*$D$214</f>
        <v>#VALUE!</v>
      </c>
      <c r="DD216" s="25">
        <v>0</v>
      </c>
      <c r="DE216" s="25">
        <v>0</v>
      </c>
      <c r="DF216" s="25" t="e">
        <f>DF197*(1/DC216-1)*'SFR Relationships'!$D$23</f>
        <v>#VALUE!</v>
      </c>
      <c r="DG216" s="14" t="e">
        <f>DG197*(1/'SFR FOAK-to-NOAK'!DC216-1)*'SFR Relationships'!$D$23</f>
        <v>#VALUE!</v>
      </c>
      <c r="DH216" s="11" t="e">
        <f t="shared" si="356"/>
        <v>#VALUE!</v>
      </c>
      <c r="DI216" s="395" t="e">
        <f>'SFR Levers &amp; Variables '!DH$26*$D$214</f>
        <v>#VALUE!</v>
      </c>
      <c r="DJ216" s="25">
        <v>0</v>
      </c>
      <c r="DK216" s="25">
        <v>0</v>
      </c>
      <c r="DL216" s="25" t="e">
        <f>DL197*(1/DI216-1)*'SFR Relationships'!$D$23</f>
        <v>#VALUE!</v>
      </c>
      <c r="DM216" s="14" t="e">
        <f>DM197*(1/'SFR FOAK-to-NOAK'!DI216-1)*'SFR Relationships'!$D$23</f>
        <v>#VALUE!</v>
      </c>
      <c r="DN216" s="11" t="e">
        <f t="shared" si="357"/>
        <v>#VALUE!</v>
      </c>
      <c r="DO216" s="395" t="e">
        <f>'SFR Levers &amp; Variables '!DN$26*$D$214</f>
        <v>#VALUE!</v>
      </c>
      <c r="DP216" s="25">
        <v>0</v>
      </c>
      <c r="DQ216" s="25">
        <v>0</v>
      </c>
      <c r="DR216" s="25" t="e">
        <f>DR197*(1/DO216-1)*'SFR Relationships'!$D$23</f>
        <v>#VALUE!</v>
      </c>
      <c r="DS216" s="14" t="e">
        <f>DS197*(1/'SFR FOAK-to-NOAK'!DO216-1)*'SFR Relationships'!$D$23</f>
        <v>#VALUE!</v>
      </c>
      <c r="DT216" s="11" t="e">
        <f t="shared" si="358"/>
        <v>#VALUE!</v>
      </c>
    </row>
    <row r="217" spans="1:124" x14ac:dyDescent="0.2">
      <c r="B217" s="6">
        <v>233</v>
      </c>
      <c r="C217" s="6" t="s">
        <v>208</v>
      </c>
      <c r="D217" s="37">
        <v>1</v>
      </c>
      <c r="E217" s="395">
        <f>'SFR Levers &amp; Variables '!D$26*$D$214</f>
        <v>0.85499999999999998</v>
      </c>
      <c r="F217" s="25">
        <v>0</v>
      </c>
      <c r="G217" s="25">
        <v>0</v>
      </c>
      <c r="H217" s="25">
        <f>H198*(1/E217-1)*'SFR Relationships'!$D$23</f>
        <v>5375132.1905931234</v>
      </c>
      <c r="I217" s="14">
        <f>I198*(1/'SFR FOAK-to-NOAK'!E217-1)*'SFR Relationships'!$D$23</f>
        <v>102242.27010015272</v>
      </c>
      <c r="J217" s="11">
        <f t="shared" si="339"/>
        <v>5375132.1905931234</v>
      </c>
      <c r="K217" s="395">
        <f>'SFR Levers &amp; Variables '!J$26*$D$214</f>
        <v>0.91299999999999992</v>
      </c>
      <c r="L217" s="25">
        <v>0</v>
      </c>
      <c r="M217" s="25">
        <v>0</v>
      </c>
      <c r="N217" s="25">
        <f>N198*(1/K217-1)*'SFR Relationships'!$D$23</f>
        <v>1845470.1124355718</v>
      </c>
      <c r="O217" s="14">
        <f>O198*(1/'SFR FOAK-to-NOAK'!K217-1)*'SFR Relationships'!$D$23</f>
        <v>35103.332719446356</v>
      </c>
      <c r="P217" s="11">
        <f t="shared" si="340"/>
        <v>1845470.1124355718</v>
      </c>
      <c r="Q217" s="395">
        <f>'SFR Levers &amp; Variables '!P$26*$D$214</f>
        <v>0.97099999999999997</v>
      </c>
      <c r="R217" s="25">
        <v>0</v>
      </c>
      <c r="S217" s="25">
        <v>0</v>
      </c>
      <c r="T217" s="25">
        <f>T198*(1/Q217-1)*'SFR Relationships'!$D$23</f>
        <v>508439.83787670167</v>
      </c>
      <c r="U217" s="14">
        <f>U198*(1/'SFR FOAK-to-NOAK'!Q217-1)*'SFR Relationships'!$D$23</f>
        <v>9671.2120540669657</v>
      </c>
      <c r="V217" s="11">
        <f t="shared" si="341"/>
        <v>508439.83787670167</v>
      </c>
      <c r="W217" s="395">
        <f>'SFR Levers &amp; Variables '!V$26*$D$214</f>
        <v>1</v>
      </c>
      <c r="X217" s="25">
        <v>0</v>
      </c>
      <c r="Y217" s="25">
        <v>0</v>
      </c>
      <c r="Z217" s="25">
        <f>Z198*(1/W217-1)*'SFR Relationships'!$D$23</f>
        <v>0</v>
      </c>
      <c r="AA217" s="14">
        <f>AA198*(1/'SFR FOAK-to-NOAK'!W217-1)*'SFR Relationships'!$D$23</f>
        <v>0</v>
      </c>
      <c r="AB217" s="11">
        <f t="shared" si="342"/>
        <v>0</v>
      </c>
      <c r="AC217" s="395">
        <f>'SFR Levers &amp; Variables '!AB$26*$D$214</f>
        <v>1</v>
      </c>
      <c r="AD217" s="25">
        <v>0</v>
      </c>
      <c r="AE217" s="25">
        <v>0</v>
      </c>
      <c r="AF217" s="25">
        <f>AF198*(1/AC217-1)*'SFR Relationships'!$D$23</f>
        <v>0</v>
      </c>
      <c r="AG217" s="14">
        <f>AG198*(1/'SFR FOAK-to-NOAK'!AC217-1)*'SFR Relationships'!$D$23</f>
        <v>0</v>
      </c>
      <c r="AH217" s="11">
        <f t="shared" si="343"/>
        <v>0</v>
      </c>
      <c r="AI217" s="395">
        <f>'SFR Levers &amp; Variables '!AH$26*$D$214</f>
        <v>1</v>
      </c>
      <c r="AJ217" s="25">
        <v>0</v>
      </c>
      <c r="AK217" s="25">
        <v>0</v>
      </c>
      <c r="AL217" s="25">
        <f>AL198*(1/AI217-1)*'SFR Relationships'!$D$23</f>
        <v>0</v>
      </c>
      <c r="AM217" s="14">
        <f>AM198*(1/'SFR FOAK-to-NOAK'!AI217-1)*'SFR Relationships'!$D$23</f>
        <v>0</v>
      </c>
      <c r="AN217" s="11">
        <f t="shared" si="344"/>
        <v>0</v>
      </c>
      <c r="AO217" s="395">
        <f>'SFR Levers &amp; Variables '!AN$26*$D$214</f>
        <v>1</v>
      </c>
      <c r="AP217" s="25">
        <v>0</v>
      </c>
      <c r="AQ217" s="25">
        <v>0</v>
      </c>
      <c r="AR217" s="25">
        <f>AR198*(1/AO217-1)*'SFR Relationships'!$D$23</f>
        <v>0</v>
      </c>
      <c r="AS217" s="14">
        <f>AS198*(1/'SFR FOAK-to-NOAK'!AO217-1)*'SFR Relationships'!$D$23</f>
        <v>0</v>
      </c>
      <c r="AT217" s="11">
        <f t="shared" si="345"/>
        <v>0</v>
      </c>
      <c r="AU217" s="395">
        <f>'SFR Levers &amp; Variables '!AT$26*$D$214</f>
        <v>1</v>
      </c>
      <c r="AV217" s="25">
        <v>0</v>
      </c>
      <c r="AW217" s="25">
        <v>0</v>
      </c>
      <c r="AX217" s="25">
        <f>AX198*(1/AU217-1)*'SFR Relationships'!$D$23</f>
        <v>0</v>
      </c>
      <c r="AY217" s="14">
        <f>AY198*(1/'SFR FOAK-to-NOAK'!AU217-1)*'SFR Relationships'!$D$23</f>
        <v>0</v>
      </c>
      <c r="AZ217" s="11">
        <f t="shared" si="346"/>
        <v>0</v>
      </c>
      <c r="BA217" s="395">
        <f>'SFR Levers &amp; Variables '!AZ$26*$D$214</f>
        <v>1</v>
      </c>
      <c r="BB217" s="25">
        <v>0</v>
      </c>
      <c r="BC217" s="25">
        <v>0</v>
      </c>
      <c r="BD217" s="25">
        <f>BD198*(1/BA217-1)*'SFR Relationships'!$D$23</f>
        <v>0</v>
      </c>
      <c r="BE217" s="14">
        <f>BE198*(1/'SFR FOAK-to-NOAK'!BA217-1)*'SFR Relationships'!$D$23</f>
        <v>0</v>
      </c>
      <c r="BF217" s="11">
        <f t="shared" si="347"/>
        <v>0</v>
      </c>
      <c r="BG217" s="395">
        <f>'SFR Levers &amp; Variables '!BF$26*$D$214</f>
        <v>1</v>
      </c>
      <c r="BH217" s="25">
        <v>0</v>
      </c>
      <c r="BI217" s="25">
        <v>0</v>
      </c>
      <c r="BJ217" s="25">
        <f>BJ198*(1/BG217-1)*'SFR Relationships'!$D$23</f>
        <v>0</v>
      </c>
      <c r="BK217" s="14">
        <f>BK198*(1/'SFR FOAK-to-NOAK'!BG217-1)*'SFR Relationships'!$D$23</f>
        <v>0</v>
      </c>
      <c r="BL217" s="11">
        <f t="shared" si="348"/>
        <v>0</v>
      </c>
      <c r="BM217" s="395" t="e">
        <f>'SFR Levers &amp; Variables '!BL$26*$D$214</f>
        <v>#VALUE!</v>
      </c>
      <c r="BN217" s="25">
        <v>0</v>
      </c>
      <c r="BO217" s="25">
        <v>0</v>
      </c>
      <c r="BP217" s="25" t="e">
        <f>BP198*(1/BM217-1)*'SFR Relationships'!$D$23</f>
        <v>#VALUE!</v>
      </c>
      <c r="BQ217" s="14" t="e">
        <f>BQ198*(1/'SFR FOAK-to-NOAK'!BM217-1)*'SFR Relationships'!$D$23</f>
        <v>#VALUE!</v>
      </c>
      <c r="BR217" s="11" t="e">
        <f t="shared" si="349"/>
        <v>#VALUE!</v>
      </c>
      <c r="BS217" s="395" t="e">
        <f>'SFR Levers &amp; Variables '!BR$26*$D$214</f>
        <v>#VALUE!</v>
      </c>
      <c r="BT217" s="25">
        <v>0</v>
      </c>
      <c r="BU217" s="25">
        <v>0</v>
      </c>
      <c r="BV217" s="25" t="e">
        <f>BV198*(1/BS217-1)*'SFR Relationships'!$D$23</f>
        <v>#VALUE!</v>
      </c>
      <c r="BW217" s="14" t="e">
        <f>BW198*(1/'SFR FOAK-to-NOAK'!BS217-1)*'SFR Relationships'!$D$23</f>
        <v>#VALUE!</v>
      </c>
      <c r="BX217" s="11" t="e">
        <f t="shared" si="350"/>
        <v>#VALUE!</v>
      </c>
      <c r="BY217" s="395" t="e">
        <f>'SFR Levers &amp; Variables '!BX$26*$D$214</f>
        <v>#VALUE!</v>
      </c>
      <c r="BZ217" s="25">
        <v>0</v>
      </c>
      <c r="CA217" s="25">
        <v>0</v>
      </c>
      <c r="CB217" s="25" t="e">
        <f>CB198*(1/BY217-1)*'SFR Relationships'!$D$23</f>
        <v>#VALUE!</v>
      </c>
      <c r="CC217" s="14" t="e">
        <f>CC198*(1/'SFR FOAK-to-NOAK'!BY217-1)*'SFR Relationships'!$D$23</f>
        <v>#VALUE!</v>
      </c>
      <c r="CD217" s="11" t="e">
        <f t="shared" si="351"/>
        <v>#VALUE!</v>
      </c>
      <c r="CE217" s="395" t="e">
        <f>'SFR Levers &amp; Variables '!CD$26*$D$214</f>
        <v>#VALUE!</v>
      </c>
      <c r="CF217" s="25">
        <v>0</v>
      </c>
      <c r="CG217" s="25">
        <v>0</v>
      </c>
      <c r="CH217" s="25" t="e">
        <f>CH198*(1/CE217-1)*'SFR Relationships'!$D$23</f>
        <v>#VALUE!</v>
      </c>
      <c r="CI217" s="14" t="e">
        <f>CI198*(1/'SFR FOAK-to-NOAK'!CE217-1)*'SFR Relationships'!$D$23</f>
        <v>#VALUE!</v>
      </c>
      <c r="CJ217" s="11" t="e">
        <f t="shared" si="352"/>
        <v>#VALUE!</v>
      </c>
      <c r="CK217" s="395" t="e">
        <f>'SFR Levers &amp; Variables '!CJ$26*$D$214</f>
        <v>#VALUE!</v>
      </c>
      <c r="CL217" s="25">
        <v>0</v>
      </c>
      <c r="CM217" s="25">
        <v>0</v>
      </c>
      <c r="CN217" s="25" t="e">
        <f>CN198*(1/CK217-1)*'SFR Relationships'!$D$23</f>
        <v>#VALUE!</v>
      </c>
      <c r="CO217" s="14" t="e">
        <f>CO198*(1/'SFR FOAK-to-NOAK'!CK217-1)*'SFR Relationships'!$D$23</f>
        <v>#VALUE!</v>
      </c>
      <c r="CP217" s="11" t="e">
        <f t="shared" si="353"/>
        <v>#VALUE!</v>
      </c>
      <c r="CQ217" s="395" t="e">
        <f>'SFR Levers &amp; Variables '!CP$26*$D$214</f>
        <v>#VALUE!</v>
      </c>
      <c r="CR217" s="25">
        <v>0</v>
      </c>
      <c r="CS217" s="25">
        <v>0</v>
      </c>
      <c r="CT217" s="25" t="e">
        <f>CT198*(1/CQ217-1)*'SFR Relationships'!$D$23</f>
        <v>#VALUE!</v>
      </c>
      <c r="CU217" s="14" t="e">
        <f>CU198*(1/'SFR FOAK-to-NOAK'!CQ217-1)*'SFR Relationships'!$D$23</f>
        <v>#VALUE!</v>
      </c>
      <c r="CV217" s="11" t="e">
        <f t="shared" si="354"/>
        <v>#VALUE!</v>
      </c>
      <c r="CW217" s="395" t="e">
        <f>'SFR Levers &amp; Variables '!CV$26*$D$214</f>
        <v>#VALUE!</v>
      </c>
      <c r="CX217" s="25">
        <v>0</v>
      </c>
      <c r="CY217" s="25">
        <v>0</v>
      </c>
      <c r="CZ217" s="25" t="e">
        <f>CZ198*(1/CW217-1)*'SFR Relationships'!$D$23</f>
        <v>#VALUE!</v>
      </c>
      <c r="DA217" s="14" t="e">
        <f>DA198*(1/'SFR FOAK-to-NOAK'!CW217-1)*'SFR Relationships'!$D$23</f>
        <v>#VALUE!</v>
      </c>
      <c r="DB217" s="11" t="e">
        <f t="shared" si="355"/>
        <v>#VALUE!</v>
      </c>
      <c r="DC217" s="395" t="e">
        <f>'SFR Levers &amp; Variables '!DB$26*$D$214</f>
        <v>#VALUE!</v>
      </c>
      <c r="DD217" s="25">
        <v>0</v>
      </c>
      <c r="DE217" s="25">
        <v>0</v>
      </c>
      <c r="DF217" s="25" t="e">
        <f>DF198*(1/DC217-1)*'SFR Relationships'!$D$23</f>
        <v>#VALUE!</v>
      </c>
      <c r="DG217" s="14" t="e">
        <f>DG198*(1/'SFR FOAK-to-NOAK'!DC217-1)*'SFR Relationships'!$D$23</f>
        <v>#VALUE!</v>
      </c>
      <c r="DH217" s="11" t="e">
        <f t="shared" si="356"/>
        <v>#VALUE!</v>
      </c>
      <c r="DI217" s="395" t="e">
        <f>'SFR Levers &amp; Variables '!DH$26*$D$214</f>
        <v>#VALUE!</v>
      </c>
      <c r="DJ217" s="25">
        <v>0</v>
      </c>
      <c r="DK217" s="25">
        <v>0</v>
      </c>
      <c r="DL217" s="25" t="e">
        <f>DL198*(1/DI217-1)*'SFR Relationships'!$D$23</f>
        <v>#VALUE!</v>
      </c>
      <c r="DM217" s="14" t="e">
        <f>DM198*(1/'SFR FOAK-to-NOAK'!DI217-1)*'SFR Relationships'!$D$23</f>
        <v>#VALUE!</v>
      </c>
      <c r="DN217" s="11" t="e">
        <f t="shared" si="357"/>
        <v>#VALUE!</v>
      </c>
      <c r="DO217" s="395" t="e">
        <f>'SFR Levers &amp; Variables '!DN$26*$D$214</f>
        <v>#VALUE!</v>
      </c>
      <c r="DP217" s="25">
        <v>0</v>
      </c>
      <c r="DQ217" s="25">
        <v>0</v>
      </c>
      <c r="DR217" s="25" t="e">
        <f>DR198*(1/DO217-1)*'SFR Relationships'!$D$23</f>
        <v>#VALUE!</v>
      </c>
      <c r="DS217" s="14" t="e">
        <f>DS198*(1/'SFR FOAK-to-NOAK'!DO217-1)*'SFR Relationships'!$D$23</f>
        <v>#VALUE!</v>
      </c>
      <c r="DT217" s="11" t="e">
        <f t="shared" si="358"/>
        <v>#VALUE!</v>
      </c>
    </row>
    <row r="218" spans="1:124" x14ac:dyDescent="0.2">
      <c r="B218" s="6">
        <v>24</v>
      </c>
      <c r="C218" s="6" t="s">
        <v>209</v>
      </c>
      <c r="D218" s="37">
        <v>1</v>
      </c>
      <c r="E218" s="395">
        <f>'SFR Levers &amp; Variables '!D$26*$D$214</f>
        <v>0.85499999999999998</v>
      </c>
      <c r="F218" s="25">
        <v>0</v>
      </c>
      <c r="G218" s="25">
        <v>0</v>
      </c>
      <c r="H218" s="25">
        <f>H199*(1/E218-1)*'SFR Relationships'!$D$23</f>
        <v>13445992.43682971</v>
      </c>
      <c r="I218" s="14">
        <f>I199*(1/'SFR FOAK-to-NOAK'!E218-1)*'SFR Relationships'!$D$23</f>
        <v>249462.12544616815</v>
      </c>
      <c r="J218" s="11">
        <f t="shared" si="339"/>
        <v>13445992.43682971</v>
      </c>
      <c r="K218" s="395">
        <f>'SFR Levers &amp; Variables '!J$26*$D$214</f>
        <v>0.91299999999999992</v>
      </c>
      <c r="L218" s="25">
        <v>0</v>
      </c>
      <c r="M218" s="25">
        <v>0</v>
      </c>
      <c r="N218" s="25">
        <f>N199*(1/K218-1)*'SFR Relationships'!$D$23</f>
        <v>4616477.5663807131</v>
      </c>
      <c r="O218" s="14">
        <f>O199*(1/'SFR FOAK-to-NOAK'!K218-1)*'SFR Relationships'!$D$23</f>
        <v>85649.037153215802</v>
      </c>
      <c r="P218" s="11">
        <f t="shared" si="340"/>
        <v>4616477.5663807131</v>
      </c>
      <c r="Q218" s="395">
        <f>'SFR Levers &amp; Variables '!P$26*$D$214</f>
        <v>0.97099999999999997</v>
      </c>
      <c r="R218" s="25">
        <v>0</v>
      </c>
      <c r="S218" s="25">
        <v>0</v>
      </c>
      <c r="T218" s="25">
        <f>T199*(1/Q218-1)*'SFR Relationships'!$D$23</f>
        <v>1271871.6437592725</v>
      </c>
      <c r="U218" s="14">
        <f>U199*(1/'SFR FOAK-to-NOAK'!Q218-1)*'SFR Relationships'!$D$23</f>
        <v>23596.904805466987</v>
      </c>
      <c r="V218" s="11">
        <f t="shared" si="341"/>
        <v>1271871.6437592725</v>
      </c>
      <c r="W218" s="395">
        <f>'SFR Levers &amp; Variables '!V$26*$D$214</f>
        <v>1</v>
      </c>
      <c r="X218" s="25">
        <v>0</v>
      </c>
      <c r="Y218" s="25">
        <v>0</v>
      </c>
      <c r="Z218" s="25">
        <f>Z199*(1/W218-1)*'SFR Relationships'!$D$23</f>
        <v>0</v>
      </c>
      <c r="AA218" s="14">
        <f>AA199*(1/'SFR FOAK-to-NOAK'!W218-1)*'SFR Relationships'!$D$23</f>
        <v>0</v>
      </c>
      <c r="AB218" s="11">
        <f t="shared" si="342"/>
        <v>0</v>
      </c>
      <c r="AC218" s="395">
        <f>'SFR Levers &amp; Variables '!AB$26*$D$214</f>
        <v>1</v>
      </c>
      <c r="AD218" s="25">
        <v>0</v>
      </c>
      <c r="AE218" s="25">
        <v>0</v>
      </c>
      <c r="AF218" s="25">
        <f>AF199*(1/AC218-1)*'SFR Relationships'!$D$23</f>
        <v>0</v>
      </c>
      <c r="AG218" s="14">
        <f>AG199*(1/'SFR FOAK-to-NOAK'!AC218-1)*'SFR Relationships'!$D$23</f>
        <v>0</v>
      </c>
      <c r="AH218" s="11">
        <f t="shared" si="343"/>
        <v>0</v>
      </c>
      <c r="AI218" s="395">
        <f>'SFR Levers &amp; Variables '!AH$26*$D$214</f>
        <v>1</v>
      </c>
      <c r="AJ218" s="25">
        <v>0</v>
      </c>
      <c r="AK218" s="25">
        <v>0</v>
      </c>
      <c r="AL218" s="25">
        <f>AL199*(1/AI218-1)*'SFR Relationships'!$D$23</f>
        <v>0</v>
      </c>
      <c r="AM218" s="14">
        <f>AM199*(1/'SFR FOAK-to-NOAK'!AI218-1)*'SFR Relationships'!$D$23</f>
        <v>0</v>
      </c>
      <c r="AN218" s="11">
        <f t="shared" si="344"/>
        <v>0</v>
      </c>
      <c r="AO218" s="395">
        <f>'SFR Levers &amp; Variables '!AN$26*$D$214</f>
        <v>1</v>
      </c>
      <c r="AP218" s="25">
        <v>0</v>
      </c>
      <c r="AQ218" s="25">
        <v>0</v>
      </c>
      <c r="AR218" s="25">
        <f>AR199*(1/AO218-1)*'SFR Relationships'!$D$23</f>
        <v>0</v>
      </c>
      <c r="AS218" s="14">
        <f>AS199*(1/'SFR FOAK-to-NOAK'!AO218-1)*'SFR Relationships'!$D$23</f>
        <v>0</v>
      </c>
      <c r="AT218" s="11">
        <f t="shared" si="345"/>
        <v>0</v>
      </c>
      <c r="AU218" s="395">
        <f>'SFR Levers &amp; Variables '!AT$26*$D$214</f>
        <v>1</v>
      </c>
      <c r="AV218" s="25">
        <v>0</v>
      </c>
      <c r="AW218" s="25">
        <v>0</v>
      </c>
      <c r="AX218" s="25">
        <f>AX199*(1/AU218-1)*'SFR Relationships'!$D$23</f>
        <v>0</v>
      </c>
      <c r="AY218" s="14">
        <f>AY199*(1/'SFR FOAK-to-NOAK'!AU218-1)*'SFR Relationships'!$D$23</f>
        <v>0</v>
      </c>
      <c r="AZ218" s="11">
        <f t="shared" si="346"/>
        <v>0</v>
      </c>
      <c r="BA218" s="395">
        <f>'SFR Levers &amp; Variables '!AZ$26*$D$214</f>
        <v>1</v>
      </c>
      <c r="BB218" s="25">
        <v>0</v>
      </c>
      <c r="BC218" s="25">
        <v>0</v>
      </c>
      <c r="BD218" s="25">
        <f>BD199*(1/BA218-1)*'SFR Relationships'!$D$23</f>
        <v>0</v>
      </c>
      <c r="BE218" s="14">
        <f>BE199*(1/'SFR FOAK-to-NOAK'!BA218-1)*'SFR Relationships'!$D$23</f>
        <v>0</v>
      </c>
      <c r="BF218" s="11">
        <f t="shared" si="347"/>
        <v>0</v>
      </c>
      <c r="BG218" s="395">
        <f>'SFR Levers &amp; Variables '!BF$26*$D$214</f>
        <v>1</v>
      </c>
      <c r="BH218" s="25">
        <v>0</v>
      </c>
      <c r="BI218" s="25">
        <v>0</v>
      </c>
      <c r="BJ218" s="25">
        <f>BJ199*(1/BG218-1)*'SFR Relationships'!$D$23</f>
        <v>0</v>
      </c>
      <c r="BK218" s="14">
        <f>BK199*(1/'SFR FOAK-to-NOAK'!BG218-1)*'SFR Relationships'!$D$23</f>
        <v>0</v>
      </c>
      <c r="BL218" s="11">
        <f t="shared" si="348"/>
        <v>0</v>
      </c>
      <c r="BM218" s="395" t="e">
        <f>'SFR Levers &amp; Variables '!BL$26*$D$214</f>
        <v>#VALUE!</v>
      </c>
      <c r="BN218" s="25">
        <v>0</v>
      </c>
      <c r="BO218" s="25">
        <v>0</v>
      </c>
      <c r="BP218" s="25" t="e">
        <f>BP199*(1/BM218-1)*'SFR Relationships'!$D$23</f>
        <v>#VALUE!</v>
      </c>
      <c r="BQ218" s="14" t="e">
        <f>BQ199*(1/'SFR FOAK-to-NOAK'!BM218-1)*'SFR Relationships'!$D$23</f>
        <v>#VALUE!</v>
      </c>
      <c r="BR218" s="11" t="e">
        <f t="shared" si="349"/>
        <v>#VALUE!</v>
      </c>
      <c r="BS218" s="395" t="e">
        <f>'SFR Levers &amp; Variables '!BR$26*$D$214</f>
        <v>#VALUE!</v>
      </c>
      <c r="BT218" s="25">
        <v>0</v>
      </c>
      <c r="BU218" s="25">
        <v>0</v>
      </c>
      <c r="BV218" s="25" t="e">
        <f>BV199*(1/BS218-1)*'SFR Relationships'!$D$23</f>
        <v>#VALUE!</v>
      </c>
      <c r="BW218" s="14" t="e">
        <f>BW199*(1/'SFR FOAK-to-NOAK'!BS218-1)*'SFR Relationships'!$D$23</f>
        <v>#VALUE!</v>
      </c>
      <c r="BX218" s="11" t="e">
        <f t="shared" si="350"/>
        <v>#VALUE!</v>
      </c>
      <c r="BY218" s="395" t="e">
        <f>'SFR Levers &amp; Variables '!BX$26*$D$214</f>
        <v>#VALUE!</v>
      </c>
      <c r="BZ218" s="25">
        <v>0</v>
      </c>
      <c r="CA218" s="25">
        <v>0</v>
      </c>
      <c r="CB218" s="25" t="e">
        <f>CB199*(1/BY218-1)*'SFR Relationships'!$D$23</f>
        <v>#VALUE!</v>
      </c>
      <c r="CC218" s="14" t="e">
        <f>CC199*(1/'SFR FOAK-to-NOAK'!BY218-1)*'SFR Relationships'!$D$23</f>
        <v>#VALUE!</v>
      </c>
      <c r="CD218" s="11" t="e">
        <f t="shared" si="351"/>
        <v>#VALUE!</v>
      </c>
      <c r="CE218" s="395" t="e">
        <f>'SFR Levers &amp; Variables '!CD$26*$D$214</f>
        <v>#VALUE!</v>
      </c>
      <c r="CF218" s="25">
        <v>0</v>
      </c>
      <c r="CG218" s="25">
        <v>0</v>
      </c>
      <c r="CH218" s="25" t="e">
        <f>CH199*(1/CE218-1)*'SFR Relationships'!$D$23</f>
        <v>#VALUE!</v>
      </c>
      <c r="CI218" s="14" t="e">
        <f>CI199*(1/'SFR FOAK-to-NOAK'!CE218-1)*'SFR Relationships'!$D$23</f>
        <v>#VALUE!</v>
      </c>
      <c r="CJ218" s="11" t="e">
        <f t="shared" si="352"/>
        <v>#VALUE!</v>
      </c>
      <c r="CK218" s="395" t="e">
        <f>'SFR Levers &amp; Variables '!CJ$26*$D$214</f>
        <v>#VALUE!</v>
      </c>
      <c r="CL218" s="25">
        <v>0</v>
      </c>
      <c r="CM218" s="25">
        <v>0</v>
      </c>
      <c r="CN218" s="25" t="e">
        <f>CN199*(1/CK218-1)*'SFR Relationships'!$D$23</f>
        <v>#VALUE!</v>
      </c>
      <c r="CO218" s="14" t="e">
        <f>CO199*(1/'SFR FOAK-to-NOAK'!CK218-1)*'SFR Relationships'!$D$23</f>
        <v>#VALUE!</v>
      </c>
      <c r="CP218" s="11" t="e">
        <f t="shared" si="353"/>
        <v>#VALUE!</v>
      </c>
      <c r="CQ218" s="395" t="e">
        <f>'SFR Levers &amp; Variables '!CP$26*$D$214</f>
        <v>#VALUE!</v>
      </c>
      <c r="CR218" s="25">
        <v>0</v>
      </c>
      <c r="CS218" s="25">
        <v>0</v>
      </c>
      <c r="CT218" s="25" t="e">
        <f>CT199*(1/CQ218-1)*'SFR Relationships'!$D$23</f>
        <v>#VALUE!</v>
      </c>
      <c r="CU218" s="14" t="e">
        <f>CU199*(1/'SFR FOAK-to-NOAK'!CQ218-1)*'SFR Relationships'!$D$23</f>
        <v>#VALUE!</v>
      </c>
      <c r="CV218" s="11" t="e">
        <f t="shared" si="354"/>
        <v>#VALUE!</v>
      </c>
      <c r="CW218" s="395" t="e">
        <f>'SFR Levers &amp; Variables '!CV$26*$D$214</f>
        <v>#VALUE!</v>
      </c>
      <c r="CX218" s="25">
        <v>0</v>
      </c>
      <c r="CY218" s="25">
        <v>0</v>
      </c>
      <c r="CZ218" s="25" t="e">
        <f>CZ199*(1/CW218-1)*'SFR Relationships'!$D$23</f>
        <v>#VALUE!</v>
      </c>
      <c r="DA218" s="14" t="e">
        <f>DA199*(1/'SFR FOAK-to-NOAK'!CW218-1)*'SFR Relationships'!$D$23</f>
        <v>#VALUE!</v>
      </c>
      <c r="DB218" s="11" t="e">
        <f t="shared" si="355"/>
        <v>#VALUE!</v>
      </c>
      <c r="DC218" s="395" t="e">
        <f>'SFR Levers &amp; Variables '!DB$26*$D$214</f>
        <v>#VALUE!</v>
      </c>
      <c r="DD218" s="25">
        <v>0</v>
      </c>
      <c r="DE218" s="25">
        <v>0</v>
      </c>
      <c r="DF218" s="25" t="e">
        <f>DF199*(1/DC218-1)*'SFR Relationships'!$D$23</f>
        <v>#VALUE!</v>
      </c>
      <c r="DG218" s="14" t="e">
        <f>DG199*(1/'SFR FOAK-to-NOAK'!DC218-1)*'SFR Relationships'!$D$23</f>
        <v>#VALUE!</v>
      </c>
      <c r="DH218" s="11" t="e">
        <f t="shared" si="356"/>
        <v>#VALUE!</v>
      </c>
      <c r="DI218" s="395" t="e">
        <f>'SFR Levers &amp; Variables '!DH$26*$D$214</f>
        <v>#VALUE!</v>
      </c>
      <c r="DJ218" s="25">
        <v>0</v>
      </c>
      <c r="DK218" s="25">
        <v>0</v>
      </c>
      <c r="DL218" s="25" t="e">
        <f>DL199*(1/DI218-1)*'SFR Relationships'!$D$23</f>
        <v>#VALUE!</v>
      </c>
      <c r="DM218" s="14" t="e">
        <f>DM199*(1/'SFR FOAK-to-NOAK'!DI218-1)*'SFR Relationships'!$D$23</f>
        <v>#VALUE!</v>
      </c>
      <c r="DN218" s="11" t="e">
        <f t="shared" si="357"/>
        <v>#VALUE!</v>
      </c>
      <c r="DO218" s="395" t="e">
        <f>'SFR Levers &amp; Variables '!DN$26*$D$214</f>
        <v>#VALUE!</v>
      </c>
      <c r="DP218" s="25">
        <v>0</v>
      </c>
      <c r="DQ218" s="25">
        <v>0</v>
      </c>
      <c r="DR218" s="25" t="e">
        <f>DR199*(1/DO218-1)*'SFR Relationships'!$D$23</f>
        <v>#VALUE!</v>
      </c>
      <c r="DS218" s="14" t="e">
        <f>DS199*(1/'SFR FOAK-to-NOAK'!DO218-1)*'SFR Relationships'!$D$23</f>
        <v>#VALUE!</v>
      </c>
      <c r="DT218" s="11" t="e">
        <f t="shared" si="358"/>
        <v>#VALUE!</v>
      </c>
    </row>
    <row r="219" spans="1:124" x14ac:dyDescent="0.2">
      <c r="B219" s="6">
        <v>25</v>
      </c>
      <c r="C219" s="6" t="s">
        <v>210</v>
      </c>
      <c r="D219" s="38"/>
      <c r="E219" s="386"/>
      <c r="F219" s="25">
        <v>0</v>
      </c>
      <c r="G219" s="25">
        <v>0</v>
      </c>
      <c r="H219" s="25">
        <v>0</v>
      </c>
      <c r="I219" s="14">
        <v>0</v>
      </c>
      <c r="J219" s="11">
        <f t="shared" si="339"/>
        <v>0</v>
      </c>
      <c r="K219" s="386"/>
      <c r="L219" s="25">
        <v>0</v>
      </c>
      <c r="M219" s="25">
        <v>0</v>
      </c>
      <c r="N219" s="25">
        <v>0</v>
      </c>
      <c r="O219" s="14">
        <v>0</v>
      </c>
      <c r="P219" s="11">
        <f t="shared" si="340"/>
        <v>0</v>
      </c>
      <c r="Q219" s="386"/>
      <c r="R219" s="25">
        <v>0</v>
      </c>
      <c r="S219" s="25">
        <v>0</v>
      </c>
      <c r="T219" s="25">
        <v>0</v>
      </c>
      <c r="U219" s="14">
        <v>0</v>
      </c>
      <c r="V219" s="11">
        <f t="shared" si="341"/>
        <v>0</v>
      </c>
      <c r="W219" s="386"/>
      <c r="X219" s="25">
        <v>0</v>
      </c>
      <c r="Y219" s="25">
        <v>0</v>
      </c>
      <c r="Z219" s="25">
        <v>0</v>
      </c>
      <c r="AA219" s="14">
        <v>0</v>
      </c>
      <c r="AB219" s="11">
        <f t="shared" si="342"/>
        <v>0</v>
      </c>
      <c r="AC219" s="386"/>
      <c r="AD219" s="25">
        <v>0</v>
      </c>
      <c r="AE219" s="25">
        <v>0</v>
      </c>
      <c r="AF219" s="25">
        <v>0</v>
      </c>
      <c r="AG219" s="14">
        <v>0</v>
      </c>
      <c r="AH219" s="11">
        <f t="shared" si="343"/>
        <v>0</v>
      </c>
      <c r="AI219" s="386"/>
      <c r="AJ219" s="25">
        <v>0</v>
      </c>
      <c r="AK219" s="25">
        <v>0</v>
      </c>
      <c r="AL219" s="25">
        <v>0</v>
      </c>
      <c r="AM219" s="14">
        <v>0</v>
      </c>
      <c r="AN219" s="11">
        <f t="shared" si="344"/>
        <v>0</v>
      </c>
      <c r="AO219" s="386"/>
      <c r="AP219" s="25">
        <v>0</v>
      </c>
      <c r="AQ219" s="25">
        <v>0</v>
      </c>
      <c r="AR219" s="25">
        <v>0</v>
      </c>
      <c r="AS219" s="14">
        <v>0</v>
      </c>
      <c r="AT219" s="11">
        <f t="shared" si="345"/>
        <v>0</v>
      </c>
      <c r="AU219" s="386"/>
      <c r="AV219" s="25">
        <v>0</v>
      </c>
      <c r="AW219" s="25">
        <v>0</v>
      </c>
      <c r="AX219" s="25">
        <v>0</v>
      </c>
      <c r="AY219" s="14">
        <v>0</v>
      </c>
      <c r="AZ219" s="11">
        <f t="shared" si="346"/>
        <v>0</v>
      </c>
      <c r="BA219" s="386"/>
      <c r="BB219" s="25">
        <v>0</v>
      </c>
      <c r="BC219" s="25">
        <v>0</v>
      </c>
      <c r="BD219" s="25">
        <v>0</v>
      </c>
      <c r="BE219" s="14">
        <v>0</v>
      </c>
      <c r="BF219" s="11">
        <f t="shared" si="347"/>
        <v>0</v>
      </c>
      <c r="BG219" s="386"/>
      <c r="BH219" s="25">
        <v>0</v>
      </c>
      <c r="BI219" s="25">
        <v>0</v>
      </c>
      <c r="BJ219" s="25">
        <v>0</v>
      </c>
      <c r="BK219" s="14">
        <v>0</v>
      </c>
      <c r="BL219" s="11">
        <f t="shared" si="348"/>
        <v>0</v>
      </c>
      <c r="BM219" s="386"/>
      <c r="BN219" s="25">
        <v>0</v>
      </c>
      <c r="BO219" s="25">
        <v>0</v>
      </c>
      <c r="BP219" s="25">
        <v>0</v>
      </c>
      <c r="BQ219" s="14">
        <v>0</v>
      </c>
      <c r="BR219" s="11">
        <f t="shared" si="349"/>
        <v>0</v>
      </c>
      <c r="BS219" s="386"/>
      <c r="BT219" s="25">
        <v>0</v>
      </c>
      <c r="BU219" s="25">
        <v>0</v>
      </c>
      <c r="BV219" s="25">
        <v>0</v>
      </c>
      <c r="BW219" s="14">
        <v>0</v>
      </c>
      <c r="BX219" s="11">
        <f t="shared" si="350"/>
        <v>0</v>
      </c>
      <c r="BY219" s="386"/>
      <c r="BZ219" s="25">
        <v>0</v>
      </c>
      <c r="CA219" s="25">
        <v>0</v>
      </c>
      <c r="CB219" s="25">
        <v>0</v>
      </c>
      <c r="CC219" s="14">
        <v>0</v>
      </c>
      <c r="CD219" s="11">
        <f t="shared" si="351"/>
        <v>0</v>
      </c>
      <c r="CE219" s="386"/>
      <c r="CF219" s="25">
        <v>0</v>
      </c>
      <c r="CG219" s="25">
        <v>0</v>
      </c>
      <c r="CH219" s="25">
        <v>0</v>
      </c>
      <c r="CI219" s="14">
        <v>0</v>
      </c>
      <c r="CJ219" s="11">
        <f t="shared" si="352"/>
        <v>0</v>
      </c>
      <c r="CK219" s="386"/>
      <c r="CL219" s="25">
        <v>0</v>
      </c>
      <c r="CM219" s="25">
        <v>0</v>
      </c>
      <c r="CN219" s="25">
        <v>0</v>
      </c>
      <c r="CO219" s="14">
        <v>0</v>
      </c>
      <c r="CP219" s="11">
        <f t="shared" si="353"/>
        <v>0</v>
      </c>
      <c r="CQ219" s="386"/>
      <c r="CR219" s="25">
        <v>0</v>
      </c>
      <c r="CS219" s="25">
        <v>0</v>
      </c>
      <c r="CT219" s="25">
        <v>0</v>
      </c>
      <c r="CU219" s="14">
        <v>0</v>
      </c>
      <c r="CV219" s="11">
        <f t="shared" si="354"/>
        <v>0</v>
      </c>
      <c r="CW219" s="386"/>
      <c r="CX219" s="25">
        <v>0</v>
      </c>
      <c r="CY219" s="25">
        <v>0</v>
      </c>
      <c r="CZ219" s="25">
        <v>0</v>
      </c>
      <c r="DA219" s="14">
        <v>0</v>
      </c>
      <c r="DB219" s="11">
        <f t="shared" si="355"/>
        <v>0</v>
      </c>
      <c r="DC219" s="386"/>
      <c r="DD219" s="25">
        <v>0</v>
      </c>
      <c r="DE219" s="25">
        <v>0</v>
      </c>
      <c r="DF219" s="25">
        <v>0</v>
      </c>
      <c r="DG219" s="14">
        <v>0</v>
      </c>
      <c r="DH219" s="11">
        <f t="shared" si="356"/>
        <v>0</v>
      </c>
      <c r="DI219" s="386"/>
      <c r="DJ219" s="25">
        <v>0</v>
      </c>
      <c r="DK219" s="25">
        <v>0</v>
      </c>
      <c r="DL219" s="25">
        <v>0</v>
      </c>
      <c r="DM219" s="14">
        <v>0</v>
      </c>
      <c r="DN219" s="11">
        <f t="shared" si="357"/>
        <v>0</v>
      </c>
      <c r="DO219" s="386"/>
      <c r="DP219" s="25">
        <v>0</v>
      </c>
      <c r="DQ219" s="25">
        <v>0</v>
      </c>
      <c r="DR219" s="25">
        <v>0</v>
      </c>
      <c r="DS219" s="14">
        <v>0</v>
      </c>
      <c r="DT219" s="11">
        <f t="shared" si="358"/>
        <v>0</v>
      </c>
    </row>
    <row r="220" spans="1:124" x14ac:dyDescent="0.2">
      <c r="B220" s="6">
        <v>26</v>
      </c>
      <c r="C220" s="6" t="s">
        <v>211</v>
      </c>
      <c r="D220" s="35">
        <v>1</v>
      </c>
      <c r="E220" s="395">
        <f>'SFR Levers &amp; Variables '!D$26*$D$214</f>
        <v>0.85499999999999998</v>
      </c>
      <c r="F220" s="25">
        <v>0</v>
      </c>
      <c r="G220" s="25">
        <v>0</v>
      </c>
      <c r="H220" s="25">
        <f>H201*(1/E220-1)*'SFR Relationships'!$D$23</f>
        <v>4914011.1774105905</v>
      </c>
      <c r="I220" s="14">
        <f>I201*(1/'SFR FOAK-to-NOAK'!E220-1)*'SFR Relationships'!$D$23</f>
        <v>90670.606345269218</v>
      </c>
      <c r="J220" s="11">
        <f t="shared" si="339"/>
        <v>4914011.1774105905</v>
      </c>
      <c r="K220" s="395">
        <f>'SFR Levers &amp; Variables '!J$26*$D$214</f>
        <v>0.91299999999999992</v>
      </c>
      <c r="L220" s="25">
        <v>0</v>
      </c>
      <c r="M220" s="25">
        <v>0</v>
      </c>
      <c r="N220" s="25">
        <f>N201*(1/K220-1)*'SFR Relationships'!$D$23</f>
        <v>1687151.2064310533</v>
      </c>
      <c r="O220" s="14">
        <f>O201*(1/'SFR FOAK-to-NOAK'!K220-1)*'SFR Relationships'!$D$23</f>
        <v>31130.37747786838</v>
      </c>
      <c r="P220" s="11">
        <f t="shared" si="340"/>
        <v>1687151.2064310533</v>
      </c>
      <c r="Q220" s="395">
        <f>'SFR Levers &amp; Variables '!P$26*$D$214</f>
        <v>0.97099999999999997</v>
      </c>
      <c r="R220" s="25">
        <v>0</v>
      </c>
      <c r="S220" s="25">
        <v>0</v>
      </c>
      <c r="T220" s="25">
        <f>T201*(1/Q220-1)*'SFR Relationships'!$D$23</f>
        <v>464821.87930921267</v>
      </c>
      <c r="U220" s="14">
        <f>U201*(1/'SFR FOAK-to-NOAK'!Q220-1)*'SFR Relationships'!$D$23</f>
        <v>8576.6352818355372</v>
      </c>
      <c r="V220" s="11">
        <f t="shared" si="341"/>
        <v>464821.87930921267</v>
      </c>
      <c r="W220" s="395">
        <f>'SFR Levers &amp; Variables '!V$26*$D$214</f>
        <v>1</v>
      </c>
      <c r="X220" s="25">
        <v>0</v>
      </c>
      <c r="Y220" s="25">
        <v>0</v>
      </c>
      <c r="Z220" s="25">
        <f>Z201*(1/W220-1)*'SFR Relationships'!$D$23</f>
        <v>0</v>
      </c>
      <c r="AA220" s="14">
        <f>AA201*(1/'SFR FOAK-to-NOAK'!W220-1)*'SFR Relationships'!$D$23</f>
        <v>0</v>
      </c>
      <c r="AB220" s="11">
        <f t="shared" si="342"/>
        <v>0</v>
      </c>
      <c r="AC220" s="395">
        <f>'SFR Levers &amp; Variables '!AB$26*$D$214</f>
        <v>1</v>
      </c>
      <c r="AD220" s="25">
        <v>0</v>
      </c>
      <c r="AE220" s="25">
        <v>0</v>
      </c>
      <c r="AF220" s="25">
        <f>AF201*(1/AC220-1)*'SFR Relationships'!$D$23</f>
        <v>0</v>
      </c>
      <c r="AG220" s="14">
        <f>AG201*(1/'SFR FOAK-to-NOAK'!AC220-1)*'SFR Relationships'!$D$23</f>
        <v>0</v>
      </c>
      <c r="AH220" s="11">
        <f t="shared" si="343"/>
        <v>0</v>
      </c>
      <c r="AI220" s="395">
        <f>'SFR Levers &amp; Variables '!AH$26*$D$214</f>
        <v>1</v>
      </c>
      <c r="AJ220" s="25">
        <v>0</v>
      </c>
      <c r="AK220" s="25">
        <v>0</v>
      </c>
      <c r="AL220" s="25">
        <f>AL201*(1/AI220-1)*'SFR Relationships'!$D$23</f>
        <v>0</v>
      </c>
      <c r="AM220" s="14">
        <f>AM201*(1/'SFR FOAK-to-NOAK'!AI220-1)*'SFR Relationships'!$D$23</f>
        <v>0</v>
      </c>
      <c r="AN220" s="11">
        <f t="shared" si="344"/>
        <v>0</v>
      </c>
      <c r="AO220" s="395">
        <f>'SFR Levers &amp; Variables '!AN$26*$D$214</f>
        <v>1</v>
      </c>
      <c r="AP220" s="25">
        <v>0</v>
      </c>
      <c r="AQ220" s="25">
        <v>0</v>
      </c>
      <c r="AR220" s="25">
        <f>AR201*(1/AO220-1)*'SFR Relationships'!$D$23</f>
        <v>0</v>
      </c>
      <c r="AS220" s="14">
        <f>AS201*(1/'SFR FOAK-to-NOAK'!AO220-1)*'SFR Relationships'!$D$23</f>
        <v>0</v>
      </c>
      <c r="AT220" s="11">
        <f t="shared" si="345"/>
        <v>0</v>
      </c>
      <c r="AU220" s="395">
        <f>'SFR Levers &amp; Variables '!AT$26*$D$214</f>
        <v>1</v>
      </c>
      <c r="AV220" s="25">
        <v>0</v>
      </c>
      <c r="AW220" s="25">
        <v>0</v>
      </c>
      <c r="AX220" s="25">
        <f>AX201*(1/AU220-1)*'SFR Relationships'!$D$23</f>
        <v>0</v>
      </c>
      <c r="AY220" s="14">
        <f>AY201*(1/'SFR FOAK-to-NOAK'!AU220-1)*'SFR Relationships'!$D$23</f>
        <v>0</v>
      </c>
      <c r="AZ220" s="11">
        <f t="shared" si="346"/>
        <v>0</v>
      </c>
      <c r="BA220" s="395">
        <f>'SFR Levers &amp; Variables '!AZ$26*$D$214</f>
        <v>1</v>
      </c>
      <c r="BB220" s="25">
        <v>0</v>
      </c>
      <c r="BC220" s="25">
        <v>0</v>
      </c>
      <c r="BD220" s="25">
        <f>BD201*(1/BA220-1)*'SFR Relationships'!$D$23</f>
        <v>0</v>
      </c>
      <c r="BE220" s="14">
        <f>BE201*(1/'SFR FOAK-to-NOAK'!BA220-1)*'SFR Relationships'!$D$23</f>
        <v>0</v>
      </c>
      <c r="BF220" s="11">
        <f t="shared" si="347"/>
        <v>0</v>
      </c>
      <c r="BG220" s="395">
        <f>'SFR Levers &amp; Variables '!BF$26*$D$214</f>
        <v>1</v>
      </c>
      <c r="BH220" s="25">
        <v>0</v>
      </c>
      <c r="BI220" s="25">
        <v>0</v>
      </c>
      <c r="BJ220" s="25">
        <f>BJ201*(1/BG220-1)*'SFR Relationships'!$D$23</f>
        <v>0</v>
      </c>
      <c r="BK220" s="14">
        <f>BK201*(1/'SFR FOAK-to-NOAK'!BG220-1)*'SFR Relationships'!$D$23</f>
        <v>0</v>
      </c>
      <c r="BL220" s="11">
        <f t="shared" si="348"/>
        <v>0</v>
      </c>
      <c r="BM220" s="395" t="e">
        <f>'SFR Levers &amp; Variables '!BL$26*$D$214</f>
        <v>#VALUE!</v>
      </c>
      <c r="BN220" s="25">
        <v>0</v>
      </c>
      <c r="BO220" s="25">
        <v>0</v>
      </c>
      <c r="BP220" s="25" t="e">
        <f>BP201*(1/BM220-1)*'SFR Relationships'!$D$23</f>
        <v>#VALUE!</v>
      </c>
      <c r="BQ220" s="14" t="e">
        <f>BQ201*(1/'SFR FOAK-to-NOAK'!BM220-1)*'SFR Relationships'!$D$23</f>
        <v>#VALUE!</v>
      </c>
      <c r="BR220" s="11" t="e">
        <f t="shared" si="349"/>
        <v>#VALUE!</v>
      </c>
      <c r="BS220" s="395" t="e">
        <f>'SFR Levers &amp; Variables '!BR$26*$D$214</f>
        <v>#VALUE!</v>
      </c>
      <c r="BT220" s="25">
        <v>0</v>
      </c>
      <c r="BU220" s="25">
        <v>0</v>
      </c>
      <c r="BV220" s="25" t="e">
        <f>BV201*(1/BS220-1)*'SFR Relationships'!$D$23</f>
        <v>#VALUE!</v>
      </c>
      <c r="BW220" s="14" t="e">
        <f>BW201*(1/'SFR FOAK-to-NOAK'!BS220-1)*'SFR Relationships'!$D$23</f>
        <v>#VALUE!</v>
      </c>
      <c r="BX220" s="11" t="e">
        <f t="shared" si="350"/>
        <v>#VALUE!</v>
      </c>
      <c r="BY220" s="395" t="e">
        <f>'SFR Levers &amp; Variables '!BX$26*$D$214</f>
        <v>#VALUE!</v>
      </c>
      <c r="BZ220" s="25">
        <v>0</v>
      </c>
      <c r="CA220" s="25">
        <v>0</v>
      </c>
      <c r="CB220" s="25" t="e">
        <f>CB201*(1/BY220-1)*'SFR Relationships'!$D$23</f>
        <v>#VALUE!</v>
      </c>
      <c r="CC220" s="14" t="e">
        <f>CC201*(1/'SFR FOAK-to-NOAK'!BY220-1)*'SFR Relationships'!$D$23</f>
        <v>#VALUE!</v>
      </c>
      <c r="CD220" s="11" t="e">
        <f t="shared" si="351"/>
        <v>#VALUE!</v>
      </c>
      <c r="CE220" s="395" t="e">
        <f>'SFR Levers &amp; Variables '!CD$26*$D$214</f>
        <v>#VALUE!</v>
      </c>
      <c r="CF220" s="25">
        <v>0</v>
      </c>
      <c r="CG220" s="25">
        <v>0</v>
      </c>
      <c r="CH220" s="25" t="e">
        <f>CH201*(1/CE220-1)*'SFR Relationships'!$D$23</f>
        <v>#VALUE!</v>
      </c>
      <c r="CI220" s="14" t="e">
        <f>CI201*(1/'SFR FOAK-to-NOAK'!CE220-1)*'SFR Relationships'!$D$23</f>
        <v>#VALUE!</v>
      </c>
      <c r="CJ220" s="11" t="e">
        <f t="shared" si="352"/>
        <v>#VALUE!</v>
      </c>
      <c r="CK220" s="395" t="e">
        <f>'SFR Levers &amp; Variables '!CJ$26*$D$214</f>
        <v>#VALUE!</v>
      </c>
      <c r="CL220" s="25">
        <v>0</v>
      </c>
      <c r="CM220" s="25">
        <v>0</v>
      </c>
      <c r="CN220" s="25" t="e">
        <f>CN201*(1/CK220-1)*'SFR Relationships'!$D$23</f>
        <v>#VALUE!</v>
      </c>
      <c r="CO220" s="14" t="e">
        <f>CO201*(1/'SFR FOAK-to-NOAK'!CK220-1)*'SFR Relationships'!$D$23</f>
        <v>#VALUE!</v>
      </c>
      <c r="CP220" s="11" t="e">
        <f t="shared" si="353"/>
        <v>#VALUE!</v>
      </c>
      <c r="CQ220" s="395" t="e">
        <f>'SFR Levers &amp; Variables '!CP$26*$D$214</f>
        <v>#VALUE!</v>
      </c>
      <c r="CR220" s="25">
        <v>0</v>
      </c>
      <c r="CS220" s="25">
        <v>0</v>
      </c>
      <c r="CT220" s="25" t="e">
        <f>CT201*(1/CQ220-1)*'SFR Relationships'!$D$23</f>
        <v>#VALUE!</v>
      </c>
      <c r="CU220" s="14" t="e">
        <f>CU201*(1/'SFR FOAK-to-NOAK'!CQ220-1)*'SFR Relationships'!$D$23</f>
        <v>#VALUE!</v>
      </c>
      <c r="CV220" s="11" t="e">
        <f t="shared" si="354"/>
        <v>#VALUE!</v>
      </c>
      <c r="CW220" s="395" t="e">
        <f>'SFR Levers &amp; Variables '!CV$26*$D$214</f>
        <v>#VALUE!</v>
      </c>
      <c r="CX220" s="25">
        <v>0</v>
      </c>
      <c r="CY220" s="25">
        <v>0</v>
      </c>
      <c r="CZ220" s="25" t="e">
        <f>CZ201*(1/CW220-1)*'SFR Relationships'!$D$23</f>
        <v>#VALUE!</v>
      </c>
      <c r="DA220" s="14" t="e">
        <f>DA201*(1/'SFR FOAK-to-NOAK'!CW220-1)*'SFR Relationships'!$D$23</f>
        <v>#VALUE!</v>
      </c>
      <c r="DB220" s="11" t="e">
        <f t="shared" si="355"/>
        <v>#VALUE!</v>
      </c>
      <c r="DC220" s="395" t="e">
        <f>'SFR Levers &amp; Variables '!DB$26*$D$214</f>
        <v>#VALUE!</v>
      </c>
      <c r="DD220" s="25">
        <v>0</v>
      </c>
      <c r="DE220" s="25">
        <v>0</v>
      </c>
      <c r="DF220" s="25" t="e">
        <f>DF201*(1/DC220-1)*'SFR Relationships'!$D$23</f>
        <v>#VALUE!</v>
      </c>
      <c r="DG220" s="14" t="e">
        <f>DG201*(1/'SFR FOAK-to-NOAK'!DC220-1)*'SFR Relationships'!$D$23</f>
        <v>#VALUE!</v>
      </c>
      <c r="DH220" s="11" t="e">
        <f t="shared" si="356"/>
        <v>#VALUE!</v>
      </c>
      <c r="DI220" s="395" t="e">
        <f>'SFR Levers &amp; Variables '!DH$26*$D$214</f>
        <v>#VALUE!</v>
      </c>
      <c r="DJ220" s="25">
        <v>0</v>
      </c>
      <c r="DK220" s="25">
        <v>0</v>
      </c>
      <c r="DL220" s="25" t="e">
        <f>DL201*(1/DI220-1)*'SFR Relationships'!$D$23</f>
        <v>#VALUE!</v>
      </c>
      <c r="DM220" s="14" t="e">
        <f>DM201*(1/'SFR FOAK-to-NOAK'!DI220-1)*'SFR Relationships'!$D$23</f>
        <v>#VALUE!</v>
      </c>
      <c r="DN220" s="11" t="e">
        <f t="shared" si="357"/>
        <v>#VALUE!</v>
      </c>
      <c r="DO220" s="395" t="e">
        <f>'SFR Levers &amp; Variables '!DN$26*$D$214</f>
        <v>#VALUE!</v>
      </c>
      <c r="DP220" s="25">
        <v>0</v>
      </c>
      <c r="DQ220" s="25">
        <v>0</v>
      </c>
      <c r="DR220" s="25" t="e">
        <f>DR201*(1/DO220-1)*'SFR Relationships'!$D$23</f>
        <v>#VALUE!</v>
      </c>
      <c r="DS220" s="14" t="e">
        <f>DS201*(1/'SFR FOAK-to-NOAK'!DO220-1)*'SFR Relationships'!$D$23</f>
        <v>#VALUE!</v>
      </c>
      <c r="DT220" s="11" t="e">
        <f t="shared" si="358"/>
        <v>#VALUE!</v>
      </c>
    </row>
    <row r="221" spans="1:124" s="6" customFormat="1" x14ac:dyDescent="0.2">
      <c r="A221" s="241"/>
      <c r="B221" s="147">
        <v>30</v>
      </c>
      <c r="C221" s="241" t="s">
        <v>212</v>
      </c>
      <c r="D221" s="370"/>
      <c r="E221" s="366"/>
      <c r="F221" s="387"/>
      <c r="G221" s="387"/>
      <c r="H221" s="387"/>
      <c r="I221" s="388"/>
      <c r="J221" s="385">
        <f>SUM(J222:J226)</f>
        <v>54135387.528799601</v>
      </c>
      <c r="K221" s="366"/>
      <c r="L221" s="387"/>
      <c r="M221" s="387"/>
      <c r="N221" s="387"/>
      <c r="O221" s="388"/>
      <c r="P221" s="385">
        <f>SUM(P222:P226)</f>
        <v>9327441.955741616</v>
      </c>
      <c r="Q221" s="366"/>
      <c r="R221" s="387"/>
      <c r="S221" s="387"/>
      <c r="T221" s="387"/>
      <c r="U221" s="388"/>
      <c r="V221" s="385">
        <f>SUM(V222:V226)</f>
        <v>2422445.8092088397</v>
      </c>
      <c r="W221" s="366"/>
      <c r="X221" s="387"/>
      <c r="Y221" s="387"/>
      <c r="Z221" s="387"/>
      <c r="AA221" s="388"/>
      <c r="AB221" s="385">
        <f>SUM(AB222:AB226)</f>
        <v>0</v>
      </c>
      <c r="AC221" s="366"/>
      <c r="AD221" s="387"/>
      <c r="AE221" s="387"/>
      <c r="AF221" s="387"/>
      <c r="AG221" s="388"/>
      <c r="AH221" s="385">
        <f>SUM(AH222:AH226)</f>
        <v>0</v>
      </c>
      <c r="AI221" s="366"/>
      <c r="AJ221" s="387"/>
      <c r="AK221" s="387"/>
      <c r="AL221" s="387"/>
      <c r="AM221" s="388"/>
      <c r="AN221" s="385">
        <f>SUM(AN222:AN226)</f>
        <v>0</v>
      </c>
      <c r="AO221" s="366"/>
      <c r="AP221" s="387"/>
      <c r="AQ221" s="387"/>
      <c r="AR221" s="387"/>
      <c r="AS221" s="388"/>
      <c r="AT221" s="385">
        <f>SUM(AT222:AT226)</f>
        <v>0</v>
      </c>
      <c r="AU221" s="366"/>
      <c r="AV221" s="387"/>
      <c r="AW221" s="387"/>
      <c r="AX221" s="387"/>
      <c r="AY221" s="388"/>
      <c r="AZ221" s="385">
        <f>SUM(AZ222:AZ226)</f>
        <v>0</v>
      </c>
      <c r="BA221" s="366"/>
      <c r="BB221" s="387"/>
      <c r="BC221" s="387"/>
      <c r="BD221" s="387"/>
      <c r="BE221" s="388"/>
      <c r="BF221" s="385">
        <f>SUM(BF222:BF226)</f>
        <v>0</v>
      </c>
      <c r="BG221" s="366"/>
      <c r="BH221" s="387"/>
      <c r="BI221" s="387"/>
      <c r="BJ221" s="387"/>
      <c r="BK221" s="388"/>
      <c r="BL221" s="385">
        <f>SUM(BL222:BL226)</f>
        <v>0</v>
      </c>
      <c r="BM221" s="366"/>
      <c r="BN221" s="387"/>
      <c r="BO221" s="387"/>
      <c r="BP221" s="387"/>
      <c r="BQ221" s="388"/>
      <c r="BR221" s="385" t="e">
        <f>SUM(BR222:BR226)</f>
        <v>#VALUE!</v>
      </c>
      <c r="BS221" s="366"/>
      <c r="BT221" s="387"/>
      <c r="BU221" s="387"/>
      <c r="BV221" s="387"/>
      <c r="BW221" s="388"/>
      <c r="BX221" s="385" t="e">
        <f>SUM(BX222:BX226)</f>
        <v>#VALUE!</v>
      </c>
      <c r="BY221" s="366"/>
      <c r="BZ221" s="387"/>
      <c r="CA221" s="387"/>
      <c r="CB221" s="387"/>
      <c r="CC221" s="388"/>
      <c r="CD221" s="385" t="e">
        <f>SUM(CD222:CD226)</f>
        <v>#VALUE!</v>
      </c>
      <c r="CE221" s="366"/>
      <c r="CF221" s="387"/>
      <c r="CG221" s="387"/>
      <c r="CH221" s="387"/>
      <c r="CI221" s="388"/>
      <c r="CJ221" s="385" t="e">
        <f>SUM(CJ222:CJ226)</f>
        <v>#VALUE!</v>
      </c>
      <c r="CK221" s="366"/>
      <c r="CL221" s="387"/>
      <c r="CM221" s="387"/>
      <c r="CN221" s="387"/>
      <c r="CO221" s="388"/>
      <c r="CP221" s="385" t="e">
        <f>SUM(CP222:CP226)</f>
        <v>#VALUE!</v>
      </c>
      <c r="CQ221" s="366"/>
      <c r="CR221" s="387"/>
      <c r="CS221" s="387"/>
      <c r="CT221" s="387"/>
      <c r="CU221" s="388"/>
      <c r="CV221" s="385" t="e">
        <f>SUM(CV222:CV226)</f>
        <v>#VALUE!</v>
      </c>
      <c r="CW221" s="366"/>
      <c r="CX221" s="387"/>
      <c r="CY221" s="387"/>
      <c r="CZ221" s="387"/>
      <c r="DA221" s="388"/>
      <c r="DB221" s="385" t="e">
        <f>SUM(DB222:DB226)</f>
        <v>#VALUE!</v>
      </c>
      <c r="DC221" s="366"/>
      <c r="DD221" s="387"/>
      <c r="DE221" s="387"/>
      <c r="DF221" s="387"/>
      <c r="DG221" s="388"/>
      <c r="DH221" s="385" t="e">
        <f>SUM(DH222:DH226)</f>
        <v>#VALUE!</v>
      </c>
      <c r="DI221" s="366"/>
      <c r="DJ221" s="387"/>
      <c r="DK221" s="387"/>
      <c r="DL221" s="387"/>
      <c r="DM221" s="388"/>
      <c r="DN221" s="385" t="e">
        <f>SUM(DN222:DN226)</f>
        <v>#VALUE!</v>
      </c>
      <c r="DO221" s="366"/>
      <c r="DP221" s="387"/>
      <c r="DQ221" s="387"/>
      <c r="DR221" s="387"/>
      <c r="DS221" s="388"/>
      <c r="DT221" s="385" t="e">
        <f>SUM(DT222:DT226)</f>
        <v>#VALUE!</v>
      </c>
    </row>
    <row r="222" spans="1:124" s="6" customFormat="1" x14ac:dyDescent="0.2">
      <c r="B222" s="6">
        <v>31</v>
      </c>
      <c r="C222" s="6" t="s">
        <v>213</v>
      </c>
      <c r="D222" s="13"/>
      <c r="E222" s="13"/>
      <c r="F222" s="24"/>
      <c r="G222" s="24"/>
      <c r="H222" s="24"/>
      <c r="I222" s="48"/>
      <c r="J222" s="11">
        <f>IF(J212=0,0,G213*'SFR Relationships'!$D$36*I213/J212/'SFR Relationships'!$D$31/'SFR Relationships'!$D$32+H213*'SFR Relationships'!$D$34)</f>
        <v>38681614.831085861</v>
      </c>
      <c r="K222" s="13"/>
      <c r="L222" s="24"/>
      <c r="M222" s="24"/>
      <c r="N222" s="24"/>
      <c r="O222" s="48"/>
      <c r="P222" s="11">
        <f>IF(P212=0,0,M213*'SFR Relationships'!$D$36*O213/P212/'SFR Relationships'!$D$31/'SFR Relationships'!$D$32+N213*'SFR Relationships'!$D$34)</f>
        <v>8589330.0494231768</v>
      </c>
      <c r="Q222" s="13"/>
      <c r="R222" s="24"/>
      <c r="S222" s="24"/>
      <c r="T222" s="24"/>
      <c r="U222" s="48"/>
      <c r="V222" s="11">
        <f>IF(V212=0,0,S213*'SFR Relationships'!$D$36*U213/V212/'SFR Relationships'!$D$31/'SFR Relationships'!$D$32+T213*'SFR Relationships'!$D$34)</f>
        <v>2366420.1053002244</v>
      </c>
      <c r="W222" s="13"/>
      <c r="X222" s="24"/>
      <c r="Y222" s="24"/>
      <c r="Z222" s="24"/>
      <c r="AA222" s="48"/>
      <c r="AB222" s="11">
        <f>IF(AB212=0,0,Y213*'SFR Relationships'!$D$36*AA213/AB212/'SFR Relationships'!$D$31/'SFR Relationships'!$D$32+Z213*'SFR Relationships'!$D$34)</f>
        <v>0</v>
      </c>
      <c r="AC222" s="13"/>
      <c r="AD222" s="24"/>
      <c r="AE222" s="24"/>
      <c r="AF222" s="24"/>
      <c r="AG222" s="48"/>
      <c r="AH222" s="11">
        <f>IF(AH212=0,0,AE213*'SFR Relationships'!$D$36*AG213/AH212/'SFR Relationships'!$D$31/'SFR Relationships'!$D$32+AF213*'SFR Relationships'!$D$34)</f>
        <v>0</v>
      </c>
      <c r="AI222" s="13"/>
      <c r="AJ222" s="24"/>
      <c r="AK222" s="24"/>
      <c r="AL222" s="24"/>
      <c r="AM222" s="48"/>
      <c r="AN222" s="11">
        <f>IF(AN212=0,0,AK213*'SFR Relationships'!$D$36*AM213/AN212/'SFR Relationships'!$D$31/'SFR Relationships'!$D$32+AL213*'SFR Relationships'!$D$34)</f>
        <v>0</v>
      </c>
      <c r="AO222" s="13"/>
      <c r="AP222" s="24"/>
      <c r="AQ222" s="24"/>
      <c r="AR222" s="24"/>
      <c r="AS222" s="48"/>
      <c r="AT222" s="11">
        <f>IF(AT212=0,0,AQ213*'SFR Relationships'!$D$36*AS213/AT212/'SFR Relationships'!$D$31/'SFR Relationships'!$D$32+AR213*'SFR Relationships'!$D$34)</f>
        <v>0</v>
      </c>
      <c r="AU222" s="13"/>
      <c r="AV222" s="24"/>
      <c r="AW222" s="24"/>
      <c r="AX222" s="24"/>
      <c r="AY222" s="48"/>
      <c r="AZ222" s="11">
        <f>IF(AZ212=0,0,AW213*'SFR Relationships'!$D$36*AY213/AZ212/'SFR Relationships'!$D$31/'SFR Relationships'!$D$32+AX213*'SFR Relationships'!$D$34)</f>
        <v>0</v>
      </c>
      <c r="BA222" s="13"/>
      <c r="BB222" s="24"/>
      <c r="BC222" s="24"/>
      <c r="BD222" s="24"/>
      <c r="BE222" s="48"/>
      <c r="BF222" s="11">
        <f>IF(BF212=0,0,BC213*'SFR Relationships'!$D$36*BE213/BF212/'SFR Relationships'!$D$31/'SFR Relationships'!$D$32+BD213*'SFR Relationships'!$D$34)</f>
        <v>0</v>
      </c>
      <c r="BG222" s="13"/>
      <c r="BH222" s="24"/>
      <c r="BI222" s="24"/>
      <c r="BJ222" s="24"/>
      <c r="BK222" s="48"/>
      <c r="BL222" s="11">
        <f>IF(BL212=0,0,BI213*'SFR Relationships'!$D$36*BK213/BL212/'SFR Relationships'!$D$31/'SFR Relationships'!$D$32+BJ213*'SFR Relationships'!$D$34)</f>
        <v>0</v>
      </c>
      <c r="BM222" s="13"/>
      <c r="BN222" s="24"/>
      <c r="BO222" s="24"/>
      <c r="BP222" s="24"/>
      <c r="BQ222" s="48"/>
      <c r="BR222" s="11" t="e">
        <f>IF(BR212=0,0,BO213*'SFR Relationships'!$D$36*BQ213/BR212/'SFR Relationships'!$D$31/'SFR Relationships'!$D$32+BP213*'SFR Relationships'!$D$34)</f>
        <v>#VALUE!</v>
      </c>
      <c r="BS222" s="13"/>
      <c r="BT222" s="24"/>
      <c r="BU222" s="24"/>
      <c r="BV222" s="24"/>
      <c r="BW222" s="48"/>
      <c r="BX222" s="11" t="e">
        <f>IF(BX212=0,0,BU213*'SFR Relationships'!$D$36*BW213/BX212/'SFR Relationships'!$D$31/'SFR Relationships'!$D$32+BV213*'SFR Relationships'!$D$34)</f>
        <v>#VALUE!</v>
      </c>
      <c r="BY222" s="13"/>
      <c r="BZ222" s="24"/>
      <c r="CA222" s="24"/>
      <c r="CB222" s="24"/>
      <c r="CC222" s="48"/>
      <c r="CD222" s="11" t="e">
        <f>IF(CD212=0,0,CA213*'SFR Relationships'!$D$36*CC213/CD212/'SFR Relationships'!$D$31/'SFR Relationships'!$D$32+CB213*'SFR Relationships'!$D$34)</f>
        <v>#VALUE!</v>
      </c>
      <c r="CE222" s="13"/>
      <c r="CF222" s="24"/>
      <c r="CG222" s="24"/>
      <c r="CH222" s="24"/>
      <c r="CI222" s="48"/>
      <c r="CJ222" s="11" t="e">
        <f>IF(CJ212=0,0,CG213*'SFR Relationships'!$D$36*CI213/CJ212/'SFR Relationships'!$D$31/'SFR Relationships'!$D$32+CH213*'SFR Relationships'!$D$34)</f>
        <v>#VALUE!</v>
      </c>
      <c r="CK222" s="13"/>
      <c r="CL222" s="24"/>
      <c r="CM222" s="24"/>
      <c r="CN222" s="24"/>
      <c r="CO222" s="48"/>
      <c r="CP222" s="11" t="e">
        <f>IF(CP212=0,0,CM213*'SFR Relationships'!$D$36*CO213/CP212/'SFR Relationships'!$D$31/'SFR Relationships'!$D$32+CN213*'SFR Relationships'!$D$34)</f>
        <v>#VALUE!</v>
      </c>
      <c r="CQ222" s="13"/>
      <c r="CR222" s="24"/>
      <c r="CS222" s="24"/>
      <c r="CT222" s="24"/>
      <c r="CU222" s="48"/>
      <c r="CV222" s="11" t="e">
        <f>IF(CV212=0,0,CS213*'SFR Relationships'!$D$36*CU213/CV212/'SFR Relationships'!$D$31/'SFR Relationships'!$D$32+CT213*'SFR Relationships'!$D$34)</f>
        <v>#VALUE!</v>
      </c>
      <c r="CW222" s="13"/>
      <c r="CX222" s="24"/>
      <c r="CY222" s="24"/>
      <c r="CZ222" s="24"/>
      <c r="DA222" s="48"/>
      <c r="DB222" s="11" t="e">
        <f>IF(DB212=0,0,CY213*'SFR Relationships'!$D$36*DA213/DB212/'SFR Relationships'!$D$31/'SFR Relationships'!$D$32+CZ213*'SFR Relationships'!$D$34)</f>
        <v>#VALUE!</v>
      </c>
      <c r="DC222" s="13"/>
      <c r="DD222" s="24"/>
      <c r="DE222" s="24"/>
      <c r="DF222" s="24"/>
      <c r="DG222" s="48"/>
      <c r="DH222" s="11" t="e">
        <f>IF(DH212=0,0,DE213*'SFR Relationships'!$D$36*DG213/DH212/'SFR Relationships'!$D$31/'SFR Relationships'!$D$32+DF213*'SFR Relationships'!$D$34)</f>
        <v>#VALUE!</v>
      </c>
      <c r="DI222" s="13"/>
      <c r="DJ222" s="24"/>
      <c r="DK222" s="24"/>
      <c r="DL222" s="24"/>
      <c r="DM222" s="48"/>
      <c r="DN222" s="11" t="e">
        <f>IF(DN212=0,0,DK213*'SFR Relationships'!$D$36*DM213/DN212/'SFR Relationships'!$D$31/'SFR Relationships'!$D$32+DL213*'SFR Relationships'!$D$34)</f>
        <v>#VALUE!</v>
      </c>
      <c r="DO222" s="13"/>
      <c r="DP222" s="24"/>
      <c r="DQ222" s="24"/>
      <c r="DR222" s="24"/>
      <c r="DS222" s="48"/>
      <c r="DT222" s="11" t="e">
        <f>IF(DT212=0,0,DQ213*'SFR Relationships'!$D$36*DS213/DT212/'SFR Relationships'!$D$31/'SFR Relationships'!$D$32+DR213*'SFR Relationships'!$D$34)</f>
        <v>#VALUE!</v>
      </c>
    </row>
    <row r="223" spans="1:124" s="6" customFormat="1" x14ac:dyDescent="0.2">
      <c r="B223" s="6">
        <v>32</v>
      </c>
      <c r="C223" s="6" t="s">
        <v>214</v>
      </c>
      <c r="D223" s="13" t="s">
        <v>215</v>
      </c>
      <c r="E223" s="13"/>
      <c r="F223" s="24"/>
      <c r="G223" s="24"/>
      <c r="H223" s="24"/>
      <c r="I223" s="48"/>
      <c r="J223" s="11">
        <f>H213*'SFR Relationships'!$D$34*'SFR Relationships'!$D$37*J212/'SFR Relationships'!$D$30</f>
        <v>11744876.510434888</v>
      </c>
      <c r="K223" s="13"/>
      <c r="L223" s="24"/>
      <c r="M223" s="24"/>
      <c r="N223" s="24"/>
      <c r="O223" s="48"/>
      <c r="P223" s="11">
        <f>N213*'SFR Relationships'!$D$34*'SFR Relationships'!$D$37*P212/'SFR Relationships'!$D$30</f>
        <v>560965.49109165266</v>
      </c>
      <c r="Q223" s="13"/>
      <c r="R223" s="24"/>
      <c r="S223" s="24"/>
      <c r="T223" s="24"/>
      <c r="U223" s="48"/>
      <c r="V223" s="11">
        <f>T213*'SFR Relationships'!$D$34*'SFR Relationships'!$D$37*V212/'SFR Relationships'!$D$30</f>
        <v>42579.56854213473</v>
      </c>
      <c r="W223" s="13"/>
      <c r="X223" s="24"/>
      <c r="Y223" s="24"/>
      <c r="Z223" s="24"/>
      <c r="AA223" s="48"/>
      <c r="AB223" s="11">
        <f>Z213*'SFR Relationships'!$D$34*'SFR Relationships'!$D$37*AB212/'SFR Relationships'!$D$30</f>
        <v>0</v>
      </c>
      <c r="AC223" s="13"/>
      <c r="AD223" s="24"/>
      <c r="AE223" s="24"/>
      <c r="AF223" s="24"/>
      <c r="AG223" s="48"/>
      <c r="AH223" s="11">
        <f>AF213*'SFR Relationships'!$D$34*'SFR Relationships'!$D$37*AH212/'SFR Relationships'!$D$30</f>
        <v>0</v>
      </c>
      <c r="AI223" s="13"/>
      <c r="AJ223" s="24"/>
      <c r="AK223" s="24"/>
      <c r="AL223" s="24"/>
      <c r="AM223" s="48"/>
      <c r="AN223" s="11">
        <f>AL213*'SFR Relationships'!$D$34*'SFR Relationships'!$D$37*AN212/'SFR Relationships'!$D$30</f>
        <v>0</v>
      </c>
      <c r="AO223" s="13"/>
      <c r="AP223" s="24"/>
      <c r="AQ223" s="24"/>
      <c r="AR223" s="24"/>
      <c r="AS223" s="48"/>
      <c r="AT223" s="11">
        <f>AR213*'SFR Relationships'!$D$34*'SFR Relationships'!$D$37*AT212/'SFR Relationships'!$D$30</f>
        <v>0</v>
      </c>
      <c r="AU223" s="13"/>
      <c r="AV223" s="24"/>
      <c r="AW223" s="24"/>
      <c r="AX223" s="24"/>
      <c r="AY223" s="48"/>
      <c r="AZ223" s="11">
        <f>AX213*'SFR Relationships'!$D$34*'SFR Relationships'!$D$37*AZ212/'SFR Relationships'!$D$30</f>
        <v>0</v>
      </c>
      <c r="BA223" s="13"/>
      <c r="BB223" s="24"/>
      <c r="BC223" s="24"/>
      <c r="BD223" s="24"/>
      <c r="BE223" s="48"/>
      <c r="BF223" s="11">
        <f>BD213*'SFR Relationships'!$D$34*'SFR Relationships'!$D$37*BF212/'SFR Relationships'!$D$30</f>
        <v>0</v>
      </c>
      <c r="BG223" s="13"/>
      <c r="BH223" s="24"/>
      <c r="BI223" s="24"/>
      <c r="BJ223" s="24"/>
      <c r="BK223" s="48"/>
      <c r="BL223" s="11">
        <f>BJ213*'SFR Relationships'!$D$34*'SFR Relationships'!$D$37*BL212/'SFR Relationships'!$D$30</f>
        <v>0</v>
      </c>
      <c r="BM223" s="13"/>
      <c r="BN223" s="24"/>
      <c r="BO223" s="24"/>
      <c r="BP223" s="24"/>
      <c r="BQ223" s="48"/>
      <c r="BR223" s="11" t="e">
        <f>BP213*'SFR Relationships'!$D$34*'SFR Relationships'!$D$37*BR212/'SFR Relationships'!$D$30</f>
        <v>#VALUE!</v>
      </c>
      <c r="BS223" s="13"/>
      <c r="BT223" s="24"/>
      <c r="BU223" s="24"/>
      <c r="BV223" s="24"/>
      <c r="BW223" s="48"/>
      <c r="BX223" s="11" t="e">
        <f>BV213*'SFR Relationships'!$D$34*'SFR Relationships'!$D$37*BX212/'SFR Relationships'!$D$30</f>
        <v>#VALUE!</v>
      </c>
      <c r="BY223" s="13"/>
      <c r="BZ223" s="24"/>
      <c r="CA223" s="24"/>
      <c r="CB223" s="24"/>
      <c r="CC223" s="48"/>
      <c r="CD223" s="11" t="e">
        <f>CB213*'SFR Relationships'!$D$34*'SFR Relationships'!$D$37*CD212/'SFR Relationships'!$D$30</f>
        <v>#VALUE!</v>
      </c>
      <c r="CE223" s="13"/>
      <c r="CF223" s="24"/>
      <c r="CG223" s="24"/>
      <c r="CH223" s="24"/>
      <c r="CI223" s="48"/>
      <c r="CJ223" s="11" t="e">
        <f>CH213*'SFR Relationships'!$D$34*'SFR Relationships'!$D$37*CJ212/'SFR Relationships'!$D$30</f>
        <v>#VALUE!</v>
      </c>
      <c r="CK223" s="13"/>
      <c r="CL223" s="24"/>
      <c r="CM223" s="24"/>
      <c r="CN223" s="24"/>
      <c r="CO223" s="48"/>
      <c r="CP223" s="11" t="e">
        <f>CN213*'SFR Relationships'!$D$34*'SFR Relationships'!$D$37*CP212/'SFR Relationships'!$D$30</f>
        <v>#VALUE!</v>
      </c>
      <c r="CQ223" s="13"/>
      <c r="CR223" s="24"/>
      <c r="CS223" s="24"/>
      <c r="CT223" s="24"/>
      <c r="CU223" s="48"/>
      <c r="CV223" s="11" t="e">
        <f>CT213*'SFR Relationships'!$D$34*'SFR Relationships'!$D$37*CV212/'SFR Relationships'!$D$30</f>
        <v>#VALUE!</v>
      </c>
      <c r="CW223" s="13"/>
      <c r="CX223" s="24"/>
      <c r="CY223" s="24"/>
      <c r="CZ223" s="24"/>
      <c r="DA223" s="48"/>
      <c r="DB223" s="11" t="e">
        <f>CZ213*'SFR Relationships'!$D$34*'SFR Relationships'!$D$37*DB212/'SFR Relationships'!$D$30</f>
        <v>#VALUE!</v>
      </c>
      <c r="DC223" s="13"/>
      <c r="DD223" s="24"/>
      <c r="DE223" s="24"/>
      <c r="DF223" s="24"/>
      <c r="DG223" s="48"/>
      <c r="DH223" s="11" t="e">
        <f>DF213*'SFR Relationships'!$D$34*'SFR Relationships'!$D$37*DH212/'SFR Relationships'!$D$30</f>
        <v>#VALUE!</v>
      </c>
      <c r="DI223" s="13"/>
      <c r="DJ223" s="24"/>
      <c r="DK223" s="24"/>
      <c r="DL223" s="24"/>
      <c r="DM223" s="48"/>
      <c r="DN223" s="11" t="e">
        <f>DL213*'SFR Relationships'!$D$34*'SFR Relationships'!$D$37*DN212/'SFR Relationships'!$D$30</f>
        <v>#VALUE!</v>
      </c>
      <c r="DO223" s="13"/>
      <c r="DP223" s="24"/>
      <c r="DQ223" s="24"/>
      <c r="DR223" s="24"/>
      <c r="DS223" s="48"/>
      <c r="DT223" s="11" t="e">
        <f>DR213*'SFR Relationships'!$D$34*'SFR Relationships'!$D$37*DT212/'SFR Relationships'!$D$30</f>
        <v>#VALUE!</v>
      </c>
    </row>
    <row r="224" spans="1:124" s="6" customFormat="1" x14ac:dyDescent="0.2">
      <c r="B224" s="6">
        <v>33</v>
      </c>
      <c r="C224" s="6" t="s">
        <v>216</v>
      </c>
      <c r="D224" s="13"/>
      <c r="E224" s="13"/>
      <c r="F224" s="24"/>
      <c r="G224" s="24"/>
      <c r="H224" s="24"/>
      <c r="I224" s="48"/>
      <c r="J224" s="11">
        <f>J223*'SFR Relationships'!$D$38</f>
        <v>494107.65970542992</v>
      </c>
      <c r="K224" s="13"/>
      <c r="L224" s="24"/>
      <c r="M224" s="24"/>
      <c r="N224" s="24"/>
      <c r="O224" s="48"/>
      <c r="P224" s="11">
        <f>P223*'SFR Relationships'!$D$38</f>
        <v>23599.851878607824</v>
      </c>
      <c r="Q224" s="13"/>
      <c r="R224" s="24"/>
      <c r="S224" s="24"/>
      <c r="T224" s="24"/>
      <c r="U224" s="48"/>
      <c r="V224" s="11">
        <f>V223*'SFR Relationships'!$D$38</f>
        <v>1791.3250041351102</v>
      </c>
      <c r="W224" s="13"/>
      <c r="X224" s="24"/>
      <c r="Y224" s="24"/>
      <c r="Z224" s="24"/>
      <c r="AA224" s="48"/>
      <c r="AB224" s="11">
        <f>AB223*'SFR Relationships'!$D$38</f>
        <v>0</v>
      </c>
      <c r="AC224" s="13"/>
      <c r="AD224" s="24"/>
      <c r="AE224" s="24"/>
      <c r="AF224" s="24"/>
      <c r="AG224" s="48"/>
      <c r="AH224" s="11">
        <f>AH223*'SFR Relationships'!$D$38</f>
        <v>0</v>
      </c>
      <c r="AI224" s="13"/>
      <c r="AJ224" s="24"/>
      <c r="AK224" s="24"/>
      <c r="AL224" s="24"/>
      <c r="AM224" s="48"/>
      <c r="AN224" s="11">
        <f>AN223*'SFR Relationships'!$D$38</f>
        <v>0</v>
      </c>
      <c r="AO224" s="13"/>
      <c r="AP224" s="24"/>
      <c r="AQ224" s="24"/>
      <c r="AR224" s="24"/>
      <c r="AS224" s="48"/>
      <c r="AT224" s="11">
        <f>AT223*'SFR Relationships'!$D$38</f>
        <v>0</v>
      </c>
      <c r="AU224" s="13"/>
      <c r="AV224" s="24"/>
      <c r="AW224" s="24"/>
      <c r="AX224" s="24"/>
      <c r="AY224" s="48"/>
      <c r="AZ224" s="11">
        <f>AZ223*'SFR Relationships'!$D$38</f>
        <v>0</v>
      </c>
      <c r="BA224" s="13"/>
      <c r="BB224" s="24"/>
      <c r="BC224" s="24"/>
      <c r="BD224" s="24"/>
      <c r="BE224" s="48"/>
      <c r="BF224" s="11">
        <f>BF223*'SFR Relationships'!$D$38</f>
        <v>0</v>
      </c>
      <c r="BG224" s="13"/>
      <c r="BH224" s="24"/>
      <c r="BI224" s="24"/>
      <c r="BJ224" s="24"/>
      <c r="BK224" s="48"/>
      <c r="BL224" s="11">
        <f>BL223*'SFR Relationships'!$D$38</f>
        <v>0</v>
      </c>
      <c r="BM224" s="13"/>
      <c r="BN224" s="24"/>
      <c r="BO224" s="24"/>
      <c r="BP224" s="24"/>
      <c r="BQ224" s="48"/>
      <c r="BR224" s="11" t="e">
        <f>BR223*'SFR Relationships'!$D$38</f>
        <v>#VALUE!</v>
      </c>
      <c r="BS224" s="13"/>
      <c r="BT224" s="24"/>
      <c r="BU224" s="24"/>
      <c r="BV224" s="24"/>
      <c r="BW224" s="48"/>
      <c r="BX224" s="11" t="e">
        <f>BX223*'SFR Relationships'!$D$38</f>
        <v>#VALUE!</v>
      </c>
      <c r="BY224" s="13"/>
      <c r="BZ224" s="24"/>
      <c r="CA224" s="24"/>
      <c r="CB224" s="24"/>
      <c r="CC224" s="48"/>
      <c r="CD224" s="11" t="e">
        <f>CD223*'SFR Relationships'!$D$38</f>
        <v>#VALUE!</v>
      </c>
      <c r="CE224" s="13"/>
      <c r="CF224" s="24"/>
      <c r="CG224" s="24"/>
      <c r="CH224" s="24"/>
      <c r="CI224" s="48"/>
      <c r="CJ224" s="11" t="e">
        <f>CJ223*'SFR Relationships'!$D$38</f>
        <v>#VALUE!</v>
      </c>
      <c r="CK224" s="13"/>
      <c r="CL224" s="24"/>
      <c r="CM224" s="24"/>
      <c r="CN224" s="24"/>
      <c r="CO224" s="48"/>
      <c r="CP224" s="11" t="e">
        <f>CP223*'SFR Relationships'!$D$38</f>
        <v>#VALUE!</v>
      </c>
      <c r="CQ224" s="13"/>
      <c r="CR224" s="24"/>
      <c r="CS224" s="24"/>
      <c r="CT224" s="24"/>
      <c r="CU224" s="48"/>
      <c r="CV224" s="11" t="e">
        <f>CV223*'SFR Relationships'!$D$38</f>
        <v>#VALUE!</v>
      </c>
      <c r="CW224" s="13"/>
      <c r="CX224" s="24"/>
      <c r="CY224" s="24"/>
      <c r="CZ224" s="24"/>
      <c r="DA224" s="48"/>
      <c r="DB224" s="11" t="e">
        <f>DB223*'SFR Relationships'!$D$38</f>
        <v>#VALUE!</v>
      </c>
      <c r="DC224" s="13"/>
      <c r="DD224" s="24"/>
      <c r="DE224" s="24"/>
      <c r="DF224" s="24"/>
      <c r="DG224" s="48"/>
      <c r="DH224" s="11" t="e">
        <f>DH223*'SFR Relationships'!$D$38</f>
        <v>#VALUE!</v>
      </c>
      <c r="DI224" s="13"/>
      <c r="DJ224" s="24"/>
      <c r="DK224" s="24"/>
      <c r="DL224" s="24"/>
      <c r="DM224" s="48"/>
      <c r="DN224" s="11" t="e">
        <f>DN223*'SFR Relationships'!$D$38</f>
        <v>#VALUE!</v>
      </c>
      <c r="DO224" s="13"/>
      <c r="DP224" s="24"/>
      <c r="DQ224" s="24"/>
      <c r="DR224" s="24"/>
      <c r="DS224" s="48"/>
      <c r="DT224" s="11" t="e">
        <f>DT223*'SFR Relationships'!$D$38</f>
        <v>#VALUE!</v>
      </c>
    </row>
    <row r="225" spans="1:124" s="6" customFormat="1" x14ac:dyDescent="0.2">
      <c r="B225" s="6">
        <v>34</v>
      </c>
      <c r="C225" s="6" t="s">
        <v>217</v>
      </c>
      <c r="D225" s="13"/>
      <c r="E225" s="13"/>
      <c r="F225" s="24"/>
      <c r="G225" s="24"/>
      <c r="H225" s="24"/>
      <c r="I225" s="48"/>
      <c r="J225" s="11">
        <f>J223*'SFR Relationships'!$D$39</f>
        <v>41604.418316550604</v>
      </c>
      <c r="K225" s="13"/>
      <c r="L225" s="24"/>
      <c r="M225" s="24"/>
      <c r="N225" s="24"/>
      <c r="O225" s="48"/>
      <c r="P225" s="11">
        <f>P223*'SFR Relationships'!$D$39</f>
        <v>1987.1339585214744</v>
      </c>
      <c r="Q225" s="13"/>
      <c r="R225" s="24"/>
      <c r="S225" s="24"/>
      <c r="T225" s="24"/>
      <c r="U225" s="48"/>
      <c r="V225" s="11">
        <f>V223*'SFR Relationships'!$D$39</f>
        <v>150.83157151897694</v>
      </c>
      <c r="W225" s="13"/>
      <c r="X225" s="24"/>
      <c r="Y225" s="24"/>
      <c r="Z225" s="24"/>
      <c r="AA225" s="48"/>
      <c r="AB225" s="11">
        <f>AB223*'SFR Relationships'!$D$39</f>
        <v>0</v>
      </c>
      <c r="AC225" s="13"/>
      <c r="AD225" s="24"/>
      <c r="AE225" s="24"/>
      <c r="AF225" s="24"/>
      <c r="AG225" s="48"/>
      <c r="AH225" s="11">
        <f>AH223*'SFR Relationships'!$D$39</f>
        <v>0</v>
      </c>
      <c r="AI225" s="13"/>
      <c r="AJ225" s="24"/>
      <c r="AK225" s="24"/>
      <c r="AL225" s="24"/>
      <c r="AM225" s="48"/>
      <c r="AN225" s="11">
        <f>AN223*'SFR Relationships'!$D$39</f>
        <v>0</v>
      </c>
      <c r="AO225" s="13"/>
      <c r="AP225" s="24"/>
      <c r="AQ225" s="24"/>
      <c r="AR225" s="24"/>
      <c r="AS225" s="48"/>
      <c r="AT225" s="11">
        <f>AT223*'SFR Relationships'!$D$39</f>
        <v>0</v>
      </c>
      <c r="AU225" s="13"/>
      <c r="AV225" s="24"/>
      <c r="AW225" s="24"/>
      <c r="AX225" s="24"/>
      <c r="AY225" s="48"/>
      <c r="AZ225" s="11">
        <f>AZ223*'SFR Relationships'!$D$39</f>
        <v>0</v>
      </c>
      <c r="BA225" s="13"/>
      <c r="BB225" s="24"/>
      <c r="BC225" s="24"/>
      <c r="BD225" s="24"/>
      <c r="BE225" s="48"/>
      <c r="BF225" s="11">
        <f>BF223*'SFR Relationships'!$D$39</f>
        <v>0</v>
      </c>
      <c r="BG225" s="13"/>
      <c r="BH225" s="24"/>
      <c r="BI225" s="24"/>
      <c r="BJ225" s="24"/>
      <c r="BK225" s="48"/>
      <c r="BL225" s="11">
        <f>BL223*'SFR Relationships'!$D$39</f>
        <v>0</v>
      </c>
      <c r="BM225" s="13"/>
      <c r="BN225" s="24"/>
      <c r="BO225" s="24"/>
      <c r="BP225" s="24"/>
      <c r="BQ225" s="48"/>
      <c r="BR225" s="11" t="e">
        <f>BR223*'SFR Relationships'!$D$39</f>
        <v>#VALUE!</v>
      </c>
      <c r="BS225" s="13"/>
      <c r="BT225" s="24"/>
      <c r="BU225" s="24"/>
      <c r="BV225" s="24"/>
      <c r="BW225" s="48"/>
      <c r="BX225" s="11" t="e">
        <f>BX223*'SFR Relationships'!$D$39</f>
        <v>#VALUE!</v>
      </c>
      <c r="BY225" s="13"/>
      <c r="BZ225" s="24"/>
      <c r="CA225" s="24"/>
      <c r="CB225" s="24"/>
      <c r="CC225" s="48"/>
      <c r="CD225" s="11" t="e">
        <f>CD223*'SFR Relationships'!$D$39</f>
        <v>#VALUE!</v>
      </c>
      <c r="CE225" s="13"/>
      <c r="CF225" s="24"/>
      <c r="CG225" s="24"/>
      <c r="CH225" s="24"/>
      <c r="CI225" s="48"/>
      <c r="CJ225" s="11" t="e">
        <f>CJ223*'SFR Relationships'!$D$39</f>
        <v>#VALUE!</v>
      </c>
      <c r="CK225" s="13"/>
      <c r="CL225" s="24"/>
      <c r="CM225" s="24"/>
      <c r="CN225" s="24"/>
      <c r="CO225" s="48"/>
      <c r="CP225" s="11" t="e">
        <f>CP223*'SFR Relationships'!$D$39</f>
        <v>#VALUE!</v>
      </c>
      <c r="CQ225" s="13"/>
      <c r="CR225" s="24"/>
      <c r="CS225" s="24"/>
      <c r="CT225" s="24"/>
      <c r="CU225" s="48"/>
      <c r="CV225" s="11" t="e">
        <f>CV223*'SFR Relationships'!$D$39</f>
        <v>#VALUE!</v>
      </c>
      <c r="CW225" s="13"/>
      <c r="CX225" s="24"/>
      <c r="CY225" s="24"/>
      <c r="CZ225" s="24"/>
      <c r="DA225" s="48"/>
      <c r="DB225" s="11" t="e">
        <f>DB223*'SFR Relationships'!$D$39</f>
        <v>#VALUE!</v>
      </c>
      <c r="DC225" s="13"/>
      <c r="DD225" s="24"/>
      <c r="DE225" s="24"/>
      <c r="DF225" s="24"/>
      <c r="DG225" s="48"/>
      <c r="DH225" s="11" t="e">
        <f>DH223*'SFR Relationships'!$D$39</f>
        <v>#VALUE!</v>
      </c>
      <c r="DI225" s="13"/>
      <c r="DJ225" s="24"/>
      <c r="DK225" s="24"/>
      <c r="DL225" s="24"/>
      <c r="DM225" s="48"/>
      <c r="DN225" s="11" t="e">
        <f>DN223*'SFR Relationships'!$D$39</f>
        <v>#VALUE!</v>
      </c>
      <c r="DO225" s="13"/>
      <c r="DP225" s="24"/>
      <c r="DQ225" s="24"/>
      <c r="DR225" s="24"/>
      <c r="DS225" s="48"/>
      <c r="DT225" s="11" t="e">
        <f>DT223*'SFR Relationships'!$D$39</f>
        <v>#VALUE!</v>
      </c>
    </row>
    <row r="226" spans="1:124" x14ac:dyDescent="0.2">
      <c r="A226" s="6"/>
      <c r="B226" s="6">
        <v>35</v>
      </c>
      <c r="C226" s="6" t="s">
        <v>218</v>
      </c>
      <c r="D226" s="13"/>
      <c r="E226" s="13"/>
      <c r="F226" s="24"/>
      <c r="G226" s="24"/>
      <c r="H226" s="24"/>
      <c r="I226" s="48"/>
      <c r="J226" s="11">
        <f>J223*'SFR Relationships'!$D$40</f>
        <v>3173184.1092568678</v>
      </c>
      <c r="K226" s="13"/>
      <c r="L226" s="24"/>
      <c r="M226" s="24"/>
      <c r="N226" s="24"/>
      <c r="O226" s="48"/>
      <c r="P226" s="11">
        <f>P223*'SFR Relationships'!$D$40</f>
        <v>151559.42938965783</v>
      </c>
      <c r="Q226" s="13"/>
      <c r="R226" s="24"/>
      <c r="S226" s="24"/>
      <c r="T226" s="24"/>
      <c r="U226" s="48"/>
      <c r="V226" s="11">
        <f>V223*'SFR Relationships'!$D$40</f>
        <v>11503.978790826181</v>
      </c>
      <c r="W226" s="13"/>
      <c r="X226" s="24"/>
      <c r="Y226" s="24"/>
      <c r="Z226" s="24"/>
      <c r="AA226" s="48"/>
      <c r="AB226" s="11">
        <f>AB223*'SFR Relationships'!$D$40</f>
        <v>0</v>
      </c>
      <c r="AC226" s="13"/>
      <c r="AD226" s="24"/>
      <c r="AE226" s="24"/>
      <c r="AF226" s="24"/>
      <c r="AG226" s="48"/>
      <c r="AH226" s="11">
        <f>AH223*'SFR Relationships'!$D$40</f>
        <v>0</v>
      </c>
      <c r="AI226" s="13"/>
      <c r="AJ226" s="24"/>
      <c r="AK226" s="24"/>
      <c r="AL226" s="24"/>
      <c r="AM226" s="48"/>
      <c r="AN226" s="11">
        <f>AN223*'SFR Relationships'!$D$40</f>
        <v>0</v>
      </c>
      <c r="AO226" s="13"/>
      <c r="AP226" s="24"/>
      <c r="AQ226" s="24"/>
      <c r="AR226" s="24"/>
      <c r="AS226" s="48"/>
      <c r="AT226" s="11">
        <f>AT223*'SFR Relationships'!$D$40</f>
        <v>0</v>
      </c>
      <c r="AU226" s="13"/>
      <c r="AV226" s="24"/>
      <c r="AW226" s="24"/>
      <c r="AX226" s="24"/>
      <c r="AY226" s="48"/>
      <c r="AZ226" s="11">
        <f>AZ223*'SFR Relationships'!$D$40</f>
        <v>0</v>
      </c>
      <c r="BA226" s="13"/>
      <c r="BB226" s="24"/>
      <c r="BC226" s="24"/>
      <c r="BD226" s="24"/>
      <c r="BE226" s="48"/>
      <c r="BF226" s="11">
        <f>BF223*'SFR Relationships'!$D$40</f>
        <v>0</v>
      </c>
      <c r="BG226" s="13"/>
      <c r="BH226" s="24"/>
      <c r="BI226" s="24"/>
      <c r="BJ226" s="24"/>
      <c r="BK226" s="48"/>
      <c r="BL226" s="11">
        <f>BL223*'SFR Relationships'!$D$40</f>
        <v>0</v>
      </c>
      <c r="BM226" s="13"/>
      <c r="BN226" s="24"/>
      <c r="BO226" s="24"/>
      <c r="BP226" s="24"/>
      <c r="BQ226" s="48"/>
      <c r="BR226" s="11" t="e">
        <f>BR223*'SFR Relationships'!$D$40</f>
        <v>#VALUE!</v>
      </c>
      <c r="BS226" s="13"/>
      <c r="BT226" s="24"/>
      <c r="BU226" s="24"/>
      <c r="BV226" s="24"/>
      <c r="BW226" s="48"/>
      <c r="BX226" s="11" t="e">
        <f>BX223*'SFR Relationships'!$D$40</f>
        <v>#VALUE!</v>
      </c>
      <c r="BY226" s="13"/>
      <c r="BZ226" s="24"/>
      <c r="CA226" s="24"/>
      <c r="CB226" s="24"/>
      <c r="CC226" s="48"/>
      <c r="CD226" s="11" t="e">
        <f>CD223*'SFR Relationships'!$D$40</f>
        <v>#VALUE!</v>
      </c>
      <c r="CE226" s="13"/>
      <c r="CF226" s="24"/>
      <c r="CG226" s="24"/>
      <c r="CH226" s="24"/>
      <c r="CI226" s="48"/>
      <c r="CJ226" s="11" t="e">
        <f>CJ223*'SFR Relationships'!$D$40</f>
        <v>#VALUE!</v>
      </c>
      <c r="CK226" s="13"/>
      <c r="CL226" s="24"/>
      <c r="CM226" s="24"/>
      <c r="CN226" s="24"/>
      <c r="CO226" s="48"/>
      <c r="CP226" s="11" t="e">
        <f>CP223*'SFR Relationships'!$D$40</f>
        <v>#VALUE!</v>
      </c>
      <c r="CQ226" s="13"/>
      <c r="CR226" s="24"/>
      <c r="CS226" s="24"/>
      <c r="CT226" s="24"/>
      <c r="CU226" s="48"/>
      <c r="CV226" s="11" t="e">
        <f>CV223*'SFR Relationships'!$D$40</f>
        <v>#VALUE!</v>
      </c>
      <c r="CW226" s="13"/>
      <c r="CX226" s="24"/>
      <c r="CY226" s="24"/>
      <c r="CZ226" s="24"/>
      <c r="DA226" s="48"/>
      <c r="DB226" s="11" t="e">
        <f>DB223*'SFR Relationships'!$D$40</f>
        <v>#VALUE!</v>
      </c>
      <c r="DC226" s="13"/>
      <c r="DD226" s="24"/>
      <c r="DE226" s="24"/>
      <c r="DF226" s="24"/>
      <c r="DG226" s="48"/>
      <c r="DH226" s="11" t="e">
        <f>DH223*'SFR Relationships'!$D$40</f>
        <v>#VALUE!</v>
      </c>
      <c r="DI226" s="13"/>
      <c r="DJ226" s="24"/>
      <c r="DK226" s="24"/>
      <c r="DL226" s="24"/>
      <c r="DM226" s="48"/>
      <c r="DN226" s="11" t="e">
        <f>DN223*'SFR Relationships'!$D$40</f>
        <v>#VALUE!</v>
      </c>
      <c r="DO226" s="13"/>
      <c r="DP226" s="24"/>
      <c r="DQ226" s="24"/>
      <c r="DR226" s="24"/>
      <c r="DS226" s="48"/>
      <c r="DT226" s="11" t="e">
        <f>DT223*'SFR Relationships'!$D$40</f>
        <v>#VALUE!</v>
      </c>
    </row>
    <row r="227" spans="1:124" x14ac:dyDescent="0.2">
      <c r="A227" s="6"/>
      <c r="B227" s="147" t="s">
        <v>219</v>
      </c>
      <c r="C227" s="147" t="s">
        <v>220</v>
      </c>
      <c r="D227" s="376"/>
      <c r="E227" s="376"/>
      <c r="F227" s="389"/>
      <c r="G227" s="389"/>
      <c r="H227" s="389"/>
      <c r="I227" s="388"/>
      <c r="J227" s="27">
        <f>SUM(J213,J221)</f>
        <v>161584317.61514923</v>
      </c>
      <c r="K227" s="376"/>
      <c r="L227" s="389"/>
      <c r="M227" s="389"/>
      <c r="N227" s="389"/>
      <c r="O227" s="388"/>
      <c r="P227" s="27">
        <f>SUM(P213,P221)</f>
        <v>33186692.093028218</v>
      </c>
      <c r="Q227" s="376"/>
      <c r="R227" s="389"/>
      <c r="S227" s="389"/>
      <c r="T227" s="389"/>
      <c r="U227" s="388"/>
      <c r="V227" s="27">
        <f>SUM(V213,V221)</f>
        <v>8995834.9905983526</v>
      </c>
      <c r="W227" s="376"/>
      <c r="X227" s="389"/>
      <c r="Y227" s="389"/>
      <c r="Z227" s="389"/>
      <c r="AA227" s="388"/>
      <c r="AB227" s="27">
        <f>SUM(AB213,AB221)</f>
        <v>0</v>
      </c>
      <c r="AC227" s="376"/>
      <c r="AD227" s="389"/>
      <c r="AE227" s="389"/>
      <c r="AF227" s="389"/>
      <c r="AG227" s="388"/>
      <c r="AH227" s="27">
        <f>SUM(AH213,AH221)</f>
        <v>0</v>
      </c>
      <c r="AI227" s="376"/>
      <c r="AJ227" s="389"/>
      <c r="AK227" s="389"/>
      <c r="AL227" s="389"/>
      <c r="AM227" s="388"/>
      <c r="AN227" s="27">
        <f>SUM(AN213,AN221)</f>
        <v>0</v>
      </c>
      <c r="AO227" s="376"/>
      <c r="AP227" s="389"/>
      <c r="AQ227" s="389"/>
      <c r="AR227" s="389"/>
      <c r="AS227" s="388"/>
      <c r="AT227" s="27">
        <f>SUM(AT213,AT221)</f>
        <v>0</v>
      </c>
      <c r="AU227" s="376"/>
      <c r="AV227" s="389"/>
      <c r="AW227" s="389"/>
      <c r="AX227" s="389"/>
      <c r="AY227" s="388"/>
      <c r="AZ227" s="27">
        <f>SUM(AZ213,AZ221)</f>
        <v>0</v>
      </c>
      <c r="BA227" s="376"/>
      <c r="BB227" s="389"/>
      <c r="BC227" s="389"/>
      <c r="BD227" s="389"/>
      <c r="BE227" s="388"/>
      <c r="BF227" s="27">
        <f>SUM(BF213,BF221)</f>
        <v>0</v>
      </c>
      <c r="BG227" s="376"/>
      <c r="BH227" s="389"/>
      <c r="BI227" s="389"/>
      <c r="BJ227" s="389"/>
      <c r="BK227" s="388"/>
      <c r="BL227" s="27">
        <f>SUM(BL213,BL221)</f>
        <v>0</v>
      </c>
      <c r="BM227" s="376"/>
      <c r="BN227" s="389"/>
      <c r="BO227" s="389"/>
      <c r="BP227" s="389"/>
      <c r="BQ227" s="388"/>
      <c r="BR227" s="27" t="e">
        <f>SUM(BR213,BR221)</f>
        <v>#VALUE!</v>
      </c>
      <c r="BS227" s="376"/>
      <c r="BT227" s="389"/>
      <c r="BU227" s="389"/>
      <c r="BV227" s="389"/>
      <c r="BW227" s="388"/>
      <c r="BX227" s="27" t="e">
        <f>SUM(BX213,BX221)</f>
        <v>#VALUE!</v>
      </c>
      <c r="BY227" s="376"/>
      <c r="BZ227" s="389"/>
      <c r="CA227" s="389"/>
      <c r="CB227" s="389"/>
      <c r="CC227" s="388"/>
      <c r="CD227" s="27" t="e">
        <f>SUM(CD213,CD221)</f>
        <v>#VALUE!</v>
      </c>
      <c r="CE227" s="376"/>
      <c r="CF227" s="389"/>
      <c r="CG227" s="389"/>
      <c r="CH227" s="389"/>
      <c r="CI227" s="388"/>
      <c r="CJ227" s="27" t="e">
        <f>SUM(CJ213,CJ221)</f>
        <v>#VALUE!</v>
      </c>
      <c r="CK227" s="376"/>
      <c r="CL227" s="389"/>
      <c r="CM227" s="389"/>
      <c r="CN227" s="389"/>
      <c r="CO227" s="388"/>
      <c r="CP227" s="27" t="e">
        <f>SUM(CP213,CP221)</f>
        <v>#VALUE!</v>
      </c>
      <c r="CQ227" s="376"/>
      <c r="CR227" s="389"/>
      <c r="CS227" s="389"/>
      <c r="CT227" s="389"/>
      <c r="CU227" s="388"/>
      <c r="CV227" s="27" t="e">
        <f>SUM(CV213,CV221)</f>
        <v>#VALUE!</v>
      </c>
      <c r="CW227" s="376"/>
      <c r="CX227" s="389"/>
      <c r="CY227" s="389"/>
      <c r="CZ227" s="389"/>
      <c r="DA227" s="388"/>
      <c r="DB227" s="27" t="e">
        <f>SUM(DB213,DB221)</f>
        <v>#VALUE!</v>
      </c>
      <c r="DC227" s="376"/>
      <c r="DD227" s="389"/>
      <c r="DE227" s="389"/>
      <c r="DF227" s="389"/>
      <c r="DG227" s="388"/>
      <c r="DH227" s="27" t="e">
        <f>SUM(DH213,DH221)</f>
        <v>#VALUE!</v>
      </c>
      <c r="DI227" s="376"/>
      <c r="DJ227" s="389"/>
      <c r="DK227" s="389"/>
      <c r="DL227" s="389"/>
      <c r="DM227" s="388"/>
      <c r="DN227" s="27" t="e">
        <f>SUM(DN213,DN221)</f>
        <v>#VALUE!</v>
      </c>
      <c r="DO227" s="376"/>
      <c r="DP227" s="389"/>
      <c r="DQ227" s="389"/>
      <c r="DR227" s="389"/>
      <c r="DS227" s="388"/>
      <c r="DT227" s="27" t="e">
        <f>SUM(DT213,DT221)</f>
        <v>#VALUE!</v>
      </c>
    </row>
    <row r="228" spans="1:124" x14ac:dyDescent="0.2">
      <c r="A228" s="6"/>
      <c r="B228" s="6"/>
      <c r="C228" s="6"/>
      <c r="D228" s="13"/>
      <c r="E228" s="13"/>
      <c r="F228" s="24"/>
      <c r="G228" s="24"/>
      <c r="H228" s="24"/>
      <c r="I228" s="48"/>
      <c r="J228" s="11"/>
      <c r="K228" s="13"/>
      <c r="L228" s="24"/>
      <c r="M228" s="24"/>
      <c r="N228" s="24"/>
      <c r="O228" s="48"/>
      <c r="P228" s="11"/>
      <c r="Q228" s="13"/>
      <c r="R228" s="24"/>
      <c r="S228" s="24"/>
      <c r="T228" s="24"/>
      <c r="U228" s="48"/>
      <c r="V228" s="11"/>
      <c r="W228" s="13"/>
      <c r="X228" s="24"/>
      <c r="Y228" s="24"/>
      <c r="Z228" s="24"/>
      <c r="AA228" s="48"/>
      <c r="AB228" s="11"/>
      <c r="AC228" s="13"/>
      <c r="AD228" s="24"/>
      <c r="AE228" s="24"/>
      <c r="AF228" s="24"/>
      <c r="AG228" s="48"/>
      <c r="AH228" s="11"/>
      <c r="AI228" s="13"/>
      <c r="AJ228" s="24"/>
      <c r="AK228" s="24"/>
      <c r="AL228" s="24"/>
      <c r="AM228" s="48"/>
      <c r="AN228" s="11"/>
      <c r="AO228" s="13"/>
      <c r="AP228" s="24"/>
      <c r="AQ228" s="24"/>
      <c r="AR228" s="24"/>
      <c r="AS228" s="48"/>
      <c r="AT228" s="11"/>
      <c r="AU228" s="13"/>
      <c r="AV228" s="24"/>
      <c r="AW228" s="24"/>
      <c r="AX228" s="24"/>
      <c r="AY228" s="48"/>
      <c r="AZ228" s="11"/>
      <c r="BA228" s="13"/>
      <c r="BB228" s="24"/>
      <c r="BC228" s="24"/>
      <c r="BD228" s="24"/>
      <c r="BE228" s="48"/>
      <c r="BF228" s="11"/>
      <c r="BG228" s="13"/>
      <c r="BH228" s="24"/>
      <c r="BI228" s="24"/>
      <c r="BJ228" s="24"/>
      <c r="BK228" s="48"/>
      <c r="BL228" s="11"/>
      <c r="BM228" s="13"/>
      <c r="BN228" s="24"/>
      <c r="BO228" s="24"/>
      <c r="BP228" s="24"/>
      <c r="BQ228" s="48"/>
      <c r="BR228" s="11"/>
      <c r="BS228" s="13"/>
      <c r="BT228" s="24"/>
      <c r="BU228" s="24"/>
      <c r="BV228" s="24"/>
      <c r="BW228" s="48"/>
      <c r="BX228" s="11"/>
      <c r="BY228" s="13"/>
      <c r="BZ228" s="24"/>
      <c r="CA228" s="24"/>
      <c r="CB228" s="24"/>
      <c r="CC228" s="48"/>
      <c r="CD228" s="11"/>
      <c r="CE228" s="13"/>
      <c r="CF228" s="24"/>
      <c r="CG228" s="24"/>
      <c r="CH228" s="24"/>
      <c r="CI228" s="48"/>
      <c r="CJ228" s="11"/>
      <c r="CK228" s="13"/>
      <c r="CL228" s="24"/>
      <c r="CM228" s="24"/>
      <c r="CN228" s="24"/>
      <c r="CO228" s="48"/>
      <c r="CP228" s="11"/>
      <c r="CQ228" s="13"/>
      <c r="CR228" s="24"/>
      <c r="CS228" s="24"/>
      <c r="CT228" s="24"/>
      <c r="CU228" s="48"/>
      <c r="CV228" s="11"/>
      <c r="CW228" s="13"/>
      <c r="CX228" s="24"/>
      <c r="CY228" s="24"/>
      <c r="CZ228" s="24"/>
      <c r="DA228" s="48"/>
      <c r="DB228" s="11"/>
      <c r="DC228" s="13"/>
      <c r="DD228" s="24"/>
      <c r="DE228" s="24"/>
      <c r="DF228" s="24"/>
      <c r="DG228" s="48"/>
      <c r="DH228" s="11"/>
      <c r="DI228" s="13"/>
      <c r="DJ228" s="24"/>
      <c r="DK228" s="24"/>
      <c r="DL228" s="24"/>
      <c r="DM228" s="48"/>
      <c r="DN228" s="11"/>
      <c r="DO228" s="13"/>
      <c r="DP228" s="24"/>
      <c r="DQ228" s="24"/>
      <c r="DR228" s="24"/>
      <c r="DS228" s="48"/>
      <c r="DT228" s="11"/>
    </row>
    <row r="229" spans="1:124" ht="46" x14ac:dyDescent="0.3">
      <c r="A229" s="331" t="s">
        <v>241</v>
      </c>
      <c r="B229" s="91"/>
      <c r="C229" s="278" t="s">
        <v>242</v>
      </c>
      <c r="D229" s="285"/>
      <c r="E229" s="285"/>
      <c r="F229" s="280"/>
      <c r="G229" s="91"/>
      <c r="H229" s="91"/>
      <c r="I229" s="91"/>
      <c r="J229" s="266"/>
      <c r="K229" s="285"/>
      <c r="L229" s="280"/>
      <c r="M229" s="91"/>
      <c r="N229" s="91"/>
      <c r="O229" s="91"/>
      <c r="P229" s="266"/>
      <c r="Q229" s="285"/>
      <c r="R229" s="280"/>
      <c r="S229" s="91"/>
      <c r="T229" s="91"/>
      <c r="U229" s="91"/>
      <c r="V229" s="266"/>
      <c r="W229" s="285"/>
      <c r="X229" s="280"/>
      <c r="Y229" s="91"/>
      <c r="Z229" s="91"/>
      <c r="AA229" s="91"/>
      <c r="AB229" s="266"/>
      <c r="AC229" s="285"/>
      <c r="AD229" s="280"/>
      <c r="AE229" s="91"/>
      <c r="AF229" s="91"/>
      <c r="AG229" s="91"/>
      <c r="AH229" s="266"/>
      <c r="AI229" s="285"/>
      <c r="AJ229" s="280"/>
      <c r="AK229" s="91"/>
      <c r="AL229" s="91"/>
      <c r="AM229" s="91"/>
      <c r="AN229" s="266"/>
      <c r="AO229" s="285"/>
      <c r="AP229" s="280"/>
      <c r="AQ229" s="91"/>
      <c r="AR229" s="91"/>
      <c r="AS229" s="91"/>
      <c r="AT229" s="266"/>
      <c r="AU229" s="285"/>
      <c r="AV229" s="280"/>
      <c r="AW229" s="91"/>
      <c r="AX229" s="91"/>
      <c r="AY229" s="91"/>
      <c r="AZ229" s="266"/>
      <c r="BA229" s="285"/>
      <c r="BB229" s="280"/>
      <c r="BC229" s="91"/>
      <c r="BD229" s="91"/>
      <c r="BE229" s="91"/>
      <c r="BF229" s="266"/>
      <c r="BG229" s="285"/>
      <c r="BH229" s="280"/>
      <c r="BI229" s="91"/>
      <c r="BJ229" s="91"/>
      <c r="BK229" s="91"/>
      <c r="BL229" s="266"/>
      <c r="BM229" s="285"/>
      <c r="BN229" s="280"/>
      <c r="BO229" s="91"/>
      <c r="BP229" s="91"/>
      <c r="BQ229" s="91"/>
      <c r="BR229" s="266"/>
      <c r="BS229" s="285"/>
      <c r="BT229" s="280"/>
      <c r="BU229" s="91"/>
      <c r="BV229" s="91"/>
      <c r="BW229" s="91"/>
      <c r="BX229" s="266"/>
      <c r="BY229" s="285"/>
      <c r="BZ229" s="280"/>
      <c r="CA229" s="91"/>
      <c r="CB229" s="91"/>
      <c r="CC229" s="91"/>
      <c r="CD229" s="266"/>
      <c r="CE229" s="285"/>
      <c r="CF229" s="280"/>
      <c r="CG229" s="91"/>
      <c r="CH229" s="91"/>
      <c r="CI229" s="91"/>
      <c r="CJ229" s="266"/>
      <c r="CK229" s="285"/>
      <c r="CL229" s="280"/>
      <c r="CM229" s="91"/>
      <c r="CN229" s="91"/>
      <c r="CO229" s="91"/>
      <c r="CP229" s="266"/>
      <c r="CQ229" s="285"/>
      <c r="CR229" s="280"/>
      <c r="CS229" s="91"/>
      <c r="CT229" s="91"/>
      <c r="CU229" s="91"/>
      <c r="CV229" s="266"/>
      <c r="CW229" s="285"/>
      <c r="CX229" s="280"/>
      <c r="CY229" s="91"/>
      <c r="CZ229" s="91"/>
      <c r="DA229" s="91"/>
      <c r="DB229" s="266"/>
      <c r="DC229" s="285"/>
      <c r="DD229" s="280"/>
      <c r="DE229" s="91"/>
      <c r="DF229" s="91"/>
      <c r="DG229" s="91"/>
      <c r="DH229" s="266"/>
      <c r="DI229" s="285"/>
      <c r="DJ229" s="280"/>
      <c r="DK229" s="91"/>
      <c r="DL229" s="91"/>
      <c r="DM229" s="91"/>
      <c r="DN229" s="266"/>
      <c r="DO229" s="285"/>
      <c r="DP229" s="280"/>
      <c r="DQ229" s="91"/>
      <c r="DR229" s="91"/>
      <c r="DS229" s="91"/>
      <c r="DT229" s="266"/>
    </row>
    <row r="230" spans="1:124" ht="17" x14ac:dyDescent="0.2">
      <c r="A230" s="91"/>
      <c r="B230" s="396"/>
      <c r="C230" s="279" t="s">
        <v>203</v>
      </c>
      <c r="D230" s="363"/>
      <c r="E230" s="363"/>
      <c r="F230" s="281"/>
      <c r="G230" s="275"/>
      <c r="H230" s="275"/>
      <c r="I230" s="396"/>
      <c r="J230" s="329">
        <f>J193+J212</f>
        <v>85.982112813889401</v>
      </c>
      <c r="K230" s="363"/>
      <c r="L230" s="281"/>
      <c r="M230" s="275"/>
      <c r="N230" s="275"/>
      <c r="O230" s="396"/>
      <c r="P230" s="329">
        <f>P193+P212</f>
        <v>59.563535390788658</v>
      </c>
      <c r="Q230" s="363"/>
      <c r="R230" s="281"/>
      <c r="S230" s="275"/>
      <c r="T230" s="275"/>
      <c r="U230" s="396"/>
      <c r="V230" s="329">
        <f>V193+V212</f>
        <v>57.002369721403298</v>
      </c>
      <c r="W230" s="363"/>
      <c r="X230" s="281"/>
      <c r="Y230" s="275"/>
      <c r="Z230" s="275"/>
      <c r="AA230" s="396"/>
      <c r="AB230" s="329">
        <f>AB193+AB212</f>
        <v>56.303399028623886</v>
      </c>
      <c r="AC230" s="363"/>
      <c r="AD230" s="281"/>
      <c r="AE230" s="275"/>
      <c r="AF230" s="275"/>
      <c r="AG230" s="396"/>
      <c r="AH230" s="329">
        <f>AH193+AH212</f>
        <v>56.303399028623886</v>
      </c>
      <c r="AI230" s="363"/>
      <c r="AJ230" s="281"/>
      <c r="AK230" s="275"/>
      <c r="AL230" s="275"/>
      <c r="AM230" s="396"/>
      <c r="AN230" s="329">
        <f>AN193+AN212</f>
        <v>56.303399028623886</v>
      </c>
      <c r="AO230" s="363"/>
      <c r="AP230" s="281"/>
      <c r="AQ230" s="275"/>
      <c r="AR230" s="275"/>
      <c r="AS230" s="396"/>
      <c r="AT230" s="329">
        <f>AT193+AT212</f>
        <v>56.303399028623886</v>
      </c>
      <c r="AU230" s="363"/>
      <c r="AV230" s="281"/>
      <c r="AW230" s="275"/>
      <c r="AX230" s="275"/>
      <c r="AY230" s="396"/>
      <c r="AZ230" s="329">
        <f>AZ193+AZ212</f>
        <v>56.303399028623886</v>
      </c>
      <c r="BA230" s="363"/>
      <c r="BB230" s="281"/>
      <c r="BC230" s="275"/>
      <c r="BD230" s="275"/>
      <c r="BE230" s="396"/>
      <c r="BF230" s="329">
        <f>BF193+BF212</f>
        <v>56.303399028623886</v>
      </c>
      <c r="BG230" s="363"/>
      <c r="BH230" s="281"/>
      <c r="BI230" s="275"/>
      <c r="BJ230" s="275"/>
      <c r="BK230" s="396"/>
      <c r="BL230" s="329">
        <f>BL193+BL212</f>
        <v>56.303399028623886</v>
      </c>
      <c r="BM230" s="363"/>
      <c r="BN230" s="281"/>
      <c r="BO230" s="275"/>
      <c r="BP230" s="275"/>
      <c r="BQ230" s="396"/>
      <c r="BR230" s="329" t="e">
        <f>BR193+BR212</f>
        <v>#VALUE!</v>
      </c>
      <c r="BS230" s="363"/>
      <c r="BT230" s="281"/>
      <c r="BU230" s="275"/>
      <c r="BV230" s="275"/>
      <c r="BW230" s="396"/>
      <c r="BX230" s="329" t="e">
        <f>BX193+BX212</f>
        <v>#VALUE!</v>
      </c>
      <c r="BY230" s="363"/>
      <c r="BZ230" s="281"/>
      <c r="CA230" s="275"/>
      <c r="CB230" s="275"/>
      <c r="CC230" s="396"/>
      <c r="CD230" s="329" t="e">
        <f>CD193+CD212</f>
        <v>#VALUE!</v>
      </c>
      <c r="CE230" s="363"/>
      <c r="CF230" s="281"/>
      <c r="CG230" s="275"/>
      <c r="CH230" s="275"/>
      <c r="CI230" s="396"/>
      <c r="CJ230" s="329" t="e">
        <f>CJ193+CJ212</f>
        <v>#VALUE!</v>
      </c>
      <c r="CK230" s="363"/>
      <c r="CL230" s="281"/>
      <c r="CM230" s="275"/>
      <c r="CN230" s="275"/>
      <c r="CO230" s="396"/>
      <c r="CP230" s="329" t="e">
        <f>CP193+CP212</f>
        <v>#VALUE!</v>
      </c>
      <c r="CQ230" s="363"/>
      <c r="CR230" s="281"/>
      <c r="CS230" s="275"/>
      <c r="CT230" s="275"/>
      <c r="CU230" s="396"/>
      <c r="CV230" s="329" t="e">
        <f>CV193+CV212</f>
        <v>#VALUE!</v>
      </c>
      <c r="CW230" s="363"/>
      <c r="CX230" s="281"/>
      <c r="CY230" s="275"/>
      <c r="CZ230" s="275"/>
      <c r="DA230" s="396"/>
      <c r="DB230" s="329" t="e">
        <f>DB193+DB212</f>
        <v>#VALUE!</v>
      </c>
      <c r="DC230" s="363"/>
      <c r="DD230" s="281"/>
      <c r="DE230" s="275"/>
      <c r="DF230" s="275"/>
      <c r="DG230" s="396"/>
      <c r="DH230" s="329" t="e">
        <f>DH193+DH212</f>
        <v>#VALUE!</v>
      </c>
      <c r="DI230" s="363"/>
      <c r="DJ230" s="281"/>
      <c r="DK230" s="275"/>
      <c r="DL230" s="275"/>
      <c r="DM230" s="396"/>
      <c r="DN230" s="329" t="e">
        <f>DN193+DN212</f>
        <v>#VALUE!</v>
      </c>
      <c r="DO230" s="363"/>
      <c r="DP230" s="281"/>
      <c r="DQ230" s="275"/>
      <c r="DR230" s="275"/>
      <c r="DS230" s="396"/>
      <c r="DT230" s="329" t="e">
        <f>DT193+DT212</f>
        <v>#VALUE!</v>
      </c>
    </row>
    <row r="231" spans="1:124" x14ac:dyDescent="0.2">
      <c r="A231" s="91"/>
      <c r="B231" s="390">
        <v>20</v>
      </c>
      <c r="C231" s="391" t="s">
        <v>204</v>
      </c>
      <c r="D231" s="366"/>
      <c r="E231" s="366"/>
      <c r="F231" s="282">
        <f>SUM(F232:F238)</f>
        <v>1637039376.6107795</v>
      </c>
      <c r="G231" s="94">
        <f>SUM(G232:G238)</f>
        <v>103434045.57350653</v>
      </c>
      <c r="H231" s="94">
        <f>SUM(H232:H238)</f>
        <v>741027104.04379082</v>
      </c>
      <c r="I231" s="397">
        <f>SUM(I232:I238)</f>
        <v>14218742.772377796</v>
      </c>
      <c r="J231" s="398">
        <f>SUM(J232:J238)</f>
        <v>2481500526.2280769</v>
      </c>
      <c r="K231" s="366"/>
      <c r="L231" s="282">
        <f>SUM(L232:L238)</f>
        <v>1091513132.3589103</v>
      </c>
      <c r="M231" s="94">
        <f>SUM(M232:M238)</f>
        <v>24490141.567012969</v>
      </c>
      <c r="N231" s="94">
        <f>SUM(N232:N238)</f>
        <v>274244254.45157003</v>
      </c>
      <c r="O231" s="397">
        <f>SUM(O232:O238)</f>
        <v>5097332.2588179875</v>
      </c>
      <c r="P231" s="398">
        <f>SUM(P232:P238)</f>
        <v>1390247528.3774936</v>
      </c>
      <c r="Q231" s="366"/>
      <c r="R231" s="282">
        <f>SUM(R232:R238)</f>
        <v>993308696.26556671</v>
      </c>
      <c r="S231" s="94">
        <f>SUM(S232:S238)</f>
        <v>21527498.027756225</v>
      </c>
      <c r="T231" s="94">
        <f>SUM(T232:T238)</f>
        <v>226668592.46170694</v>
      </c>
      <c r="U231" s="397">
        <f>SUM(U232:U238)</f>
        <v>4213051.3571797153</v>
      </c>
      <c r="V231" s="398">
        <f>SUM(V232:V238)</f>
        <v>1241504786.7550297</v>
      </c>
      <c r="W231" s="366"/>
      <c r="X231" s="282">
        <f>SUM(X232:X238)</f>
        <v>972524688.6267637</v>
      </c>
      <c r="Y231" s="94">
        <f>SUM(Y232:Y238)</f>
        <v>20900483.522093423</v>
      </c>
      <c r="Z231" s="94">
        <f>SUM(Z232:Z238)</f>
        <v>213684663.37894893</v>
      </c>
      <c r="AA231" s="397">
        <f>SUM(AA232:AA238)</f>
        <v>3971721.2308946634</v>
      </c>
      <c r="AB231" s="398">
        <f>SUM(AB232:AB238)</f>
        <v>1207109835.5278063</v>
      </c>
      <c r="AC231" s="366"/>
      <c r="AD231" s="282">
        <f>SUM(AD232:AD238)</f>
        <v>972524688.6267637</v>
      </c>
      <c r="AE231" s="94">
        <f>SUM(AE232:AE238)</f>
        <v>20900483.522093423</v>
      </c>
      <c r="AF231" s="94">
        <f>SUM(AF232:AF238)</f>
        <v>213684663.37894893</v>
      </c>
      <c r="AG231" s="397">
        <f>SUM(AG232:AG238)</f>
        <v>3971721.2308946634</v>
      </c>
      <c r="AH231" s="398">
        <f>SUM(AH232:AH238)</f>
        <v>1207109835.5278063</v>
      </c>
      <c r="AI231" s="366"/>
      <c r="AJ231" s="282">
        <f>SUM(AJ232:AJ238)</f>
        <v>972524688.6267637</v>
      </c>
      <c r="AK231" s="94">
        <f>SUM(AK232:AK238)</f>
        <v>20900483.522093423</v>
      </c>
      <c r="AL231" s="94">
        <f>SUM(AL232:AL238)</f>
        <v>213684663.37894893</v>
      </c>
      <c r="AM231" s="397">
        <f>SUM(AM232:AM238)</f>
        <v>3971721.2308946634</v>
      </c>
      <c r="AN231" s="398">
        <f>SUM(AN232:AN238)</f>
        <v>1207109835.5278063</v>
      </c>
      <c r="AO231" s="366"/>
      <c r="AP231" s="282">
        <f>SUM(AP232:AP238)</f>
        <v>972524688.6267637</v>
      </c>
      <c r="AQ231" s="94">
        <f>SUM(AQ232:AQ238)</f>
        <v>20900483.522093423</v>
      </c>
      <c r="AR231" s="94">
        <f>SUM(AR232:AR238)</f>
        <v>213684663.37894893</v>
      </c>
      <c r="AS231" s="397">
        <f>SUM(AS232:AS238)</f>
        <v>3971721.2308946634</v>
      </c>
      <c r="AT231" s="398">
        <f>SUM(AT232:AT238)</f>
        <v>1207109835.5278063</v>
      </c>
      <c r="AU231" s="366"/>
      <c r="AV231" s="282">
        <f>SUM(AV232:AV238)</f>
        <v>972524688.6267637</v>
      </c>
      <c r="AW231" s="94">
        <f>SUM(AW232:AW238)</f>
        <v>20900483.522093423</v>
      </c>
      <c r="AX231" s="94">
        <f>SUM(AX232:AX238)</f>
        <v>213684663.37894893</v>
      </c>
      <c r="AY231" s="397">
        <f>SUM(AY232:AY238)</f>
        <v>3971721.2308946634</v>
      </c>
      <c r="AZ231" s="398">
        <f>SUM(AZ232:AZ238)</f>
        <v>1207109835.5278063</v>
      </c>
      <c r="BA231" s="366"/>
      <c r="BB231" s="282">
        <f>SUM(BB232:BB238)</f>
        <v>972524688.6267637</v>
      </c>
      <c r="BC231" s="94">
        <f>SUM(BC232:BC238)</f>
        <v>20900483.522093423</v>
      </c>
      <c r="BD231" s="94">
        <f>SUM(BD232:BD238)</f>
        <v>213684663.37894893</v>
      </c>
      <c r="BE231" s="397">
        <f>SUM(BE232:BE238)</f>
        <v>3971721.2308946634</v>
      </c>
      <c r="BF231" s="398">
        <f>SUM(BF232:BF238)</f>
        <v>1207109835.5278063</v>
      </c>
      <c r="BG231" s="366"/>
      <c r="BH231" s="282">
        <f>SUM(BH232:BH238)</f>
        <v>972524688.6267637</v>
      </c>
      <c r="BI231" s="94">
        <f>SUM(BI232:BI238)</f>
        <v>20900483.522093423</v>
      </c>
      <c r="BJ231" s="94">
        <f>SUM(BJ232:BJ238)</f>
        <v>213684663.37894893</v>
      </c>
      <c r="BK231" s="397">
        <f>SUM(BK232:BK238)</f>
        <v>3971721.2308946634</v>
      </c>
      <c r="BL231" s="398">
        <f>SUM(BL232:BL238)</f>
        <v>1207109835.5278063</v>
      </c>
      <c r="BM231" s="366"/>
      <c r="BN231" s="282" t="e">
        <f>SUM(BN232:BN238)</f>
        <v>#VALUE!</v>
      </c>
      <c r="BO231" s="94" t="e">
        <f>SUM(BO232:BO238)</f>
        <v>#VALUE!</v>
      </c>
      <c r="BP231" s="94" t="e">
        <f>SUM(BP232:BP238)</f>
        <v>#VALUE!</v>
      </c>
      <c r="BQ231" s="397" t="e">
        <f>SUM(BQ232:BQ238)</f>
        <v>#VALUE!</v>
      </c>
      <c r="BR231" s="398" t="e">
        <f>SUM(BR232:BR238)</f>
        <v>#VALUE!</v>
      </c>
      <c r="BS231" s="366"/>
      <c r="BT231" s="282" t="e">
        <f>SUM(BT232:BT238)</f>
        <v>#VALUE!</v>
      </c>
      <c r="BU231" s="94" t="e">
        <f>SUM(BU232:BU238)</f>
        <v>#VALUE!</v>
      </c>
      <c r="BV231" s="94" t="e">
        <f>SUM(BV232:BV238)</f>
        <v>#VALUE!</v>
      </c>
      <c r="BW231" s="397" t="e">
        <f>SUM(BW232:BW238)</f>
        <v>#VALUE!</v>
      </c>
      <c r="BX231" s="398" t="e">
        <f>SUM(BX232:BX238)</f>
        <v>#VALUE!</v>
      </c>
      <c r="BY231" s="366"/>
      <c r="BZ231" s="282" t="e">
        <f>SUM(BZ232:BZ238)</f>
        <v>#VALUE!</v>
      </c>
      <c r="CA231" s="94" t="e">
        <f>SUM(CA232:CA238)</f>
        <v>#VALUE!</v>
      </c>
      <c r="CB231" s="94" t="e">
        <f>SUM(CB232:CB238)</f>
        <v>#VALUE!</v>
      </c>
      <c r="CC231" s="397" t="e">
        <f>SUM(CC232:CC238)</f>
        <v>#VALUE!</v>
      </c>
      <c r="CD231" s="398" t="e">
        <f>SUM(CD232:CD238)</f>
        <v>#VALUE!</v>
      </c>
      <c r="CE231" s="366"/>
      <c r="CF231" s="282" t="e">
        <f>SUM(CF232:CF238)</f>
        <v>#VALUE!</v>
      </c>
      <c r="CG231" s="94" t="e">
        <f>SUM(CG232:CG238)</f>
        <v>#VALUE!</v>
      </c>
      <c r="CH231" s="94" t="e">
        <f>SUM(CH232:CH238)</f>
        <v>#VALUE!</v>
      </c>
      <c r="CI231" s="397" t="e">
        <f>SUM(CI232:CI238)</f>
        <v>#VALUE!</v>
      </c>
      <c r="CJ231" s="398" t="e">
        <f>SUM(CJ232:CJ238)</f>
        <v>#VALUE!</v>
      </c>
      <c r="CK231" s="366"/>
      <c r="CL231" s="282" t="e">
        <f>SUM(CL232:CL238)</f>
        <v>#VALUE!</v>
      </c>
      <c r="CM231" s="94" t="e">
        <f>SUM(CM232:CM238)</f>
        <v>#VALUE!</v>
      </c>
      <c r="CN231" s="94" t="e">
        <f>SUM(CN232:CN238)</f>
        <v>#VALUE!</v>
      </c>
      <c r="CO231" s="397" t="e">
        <f>SUM(CO232:CO238)</f>
        <v>#VALUE!</v>
      </c>
      <c r="CP231" s="398" t="e">
        <f>SUM(CP232:CP238)</f>
        <v>#VALUE!</v>
      </c>
      <c r="CQ231" s="366"/>
      <c r="CR231" s="282" t="e">
        <f>SUM(CR232:CR238)</f>
        <v>#VALUE!</v>
      </c>
      <c r="CS231" s="94" t="e">
        <f>SUM(CS232:CS238)</f>
        <v>#VALUE!</v>
      </c>
      <c r="CT231" s="94" t="e">
        <f>SUM(CT232:CT238)</f>
        <v>#VALUE!</v>
      </c>
      <c r="CU231" s="397" t="e">
        <f>SUM(CU232:CU238)</f>
        <v>#VALUE!</v>
      </c>
      <c r="CV231" s="398" t="e">
        <f>SUM(CV232:CV238)</f>
        <v>#VALUE!</v>
      </c>
      <c r="CW231" s="366"/>
      <c r="CX231" s="282" t="e">
        <f>SUM(CX232:CX238)</f>
        <v>#VALUE!</v>
      </c>
      <c r="CY231" s="94" t="e">
        <f>SUM(CY232:CY238)</f>
        <v>#VALUE!</v>
      </c>
      <c r="CZ231" s="94" t="e">
        <f>SUM(CZ232:CZ238)</f>
        <v>#VALUE!</v>
      </c>
      <c r="DA231" s="397" t="e">
        <f>SUM(DA232:DA238)</f>
        <v>#VALUE!</v>
      </c>
      <c r="DB231" s="398" t="e">
        <f>SUM(DB232:DB238)</f>
        <v>#VALUE!</v>
      </c>
      <c r="DC231" s="366"/>
      <c r="DD231" s="282" t="e">
        <f>SUM(DD232:DD238)</f>
        <v>#VALUE!</v>
      </c>
      <c r="DE231" s="94" t="e">
        <f>SUM(DE232:DE238)</f>
        <v>#VALUE!</v>
      </c>
      <c r="DF231" s="94" t="e">
        <f>SUM(DF232:DF238)</f>
        <v>#VALUE!</v>
      </c>
      <c r="DG231" s="397" t="e">
        <f>SUM(DG232:DG238)</f>
        <v>#VALUE!</v>
      </c>
      <c r="DH231" s="398" t="e">
        <f>SUM(DH232:DH238)</f>
        <v>#VALUE!</v>
      </c>
      <c r="DI231" s="366"/>
      <c r="DJ231" s="282" t="e">
        <f>SUM(DJ232:DJ238)</f>
        <v>#VALUE!</v>
      </c>
      <c r="DK231" s="94" t="e">
        <f>SUM(DK232:DK238)</f>
        <v>#VALUE!</v>
      </c>
      <c r="DL231" s="94" t="e">
        <f>SUM(DL232:DL238)</f>
        <v>#VALUE!</v>
      </c>
      <c r="DM231" s="397" t="e">
        <f>SUM(DM232:DM238)</f>
        <v>#VALUE!</v>
      </c>
      <c r="DN231" s="398" t="e">
        <f>SUM(DN232:DN238)</f>
        <v>#VALUE!</v>
      </c>
      <c r="DO231" s="366"/>
      <c r="DP231" s="282" t="e">
        <f>SUM(DP232:DP238)</f>
        <v>#VALUE!</v>
      </c>
      <c r="DQ231" s="94" t="e">
        <f>SUM(DQ232:DQ238)</f>
        <v>#VALUE!</v>
      </c>
      <c r="DR231" s="94" t="e">
        <f>SUM(DR232:DR238)</f>
        <v>#VALUE!</v>
      </c>
      <c r="DS231" s="397" t="e">
        <f>SUM(DS232:DS238)</f>
        <v>#VALUE!</v>
      </c>
      <c r="DT231" s="398" t="e">
        <f>SUM(DT232:DT238)</f>
        <v>#VALUE!</v>
      </c>
    </row>
    <row r="232" spans="1:124" x14ac:dyDescent="0.2">
      <c r="A232" s="91"/>
      <c r="B232" s="95">
        <v>21</v>
      </c>
      <c r="C232" s="134" t="s">
        <v>205</v>
      </c>
      <c r="D232" s="90"/>
      <c r="E232" s="369"/>
      <c r="F232" s="283">
        <f t="shared" ref="F232:I238" si="359">F195+F214</f>
        <v>122528948.45827831</v>
      </c>
      <c r="G232" s="283">
        <f t="shared" si="359"/>
        <v>62076315.502688624</v>
      </c>
      <c r="H232" s="283">
        <f t="shared" si="359"/>
        <v>319173240.25481737</v>
      </c>
      <c r="I232" s="276">
        <f t="shared" si="359"/>
        <v>6355811.2174768271</v>
      </c>
      <c r="J232" s="268">
        <f t="shared" ref="J232:J238" si="360">SUM(F232:H232)</f>
        <v>503778504.21578431</v>
      </c>
      <c r="K232" s="369"/>
      <c r="L232" s="283">
        <f t="shared" ref="L232:O238" si="361">L195+L214</f>
        <v>57282218.391140983</v>
      </c>
      <c r="M232" s="283">
        <f t="shared" si="361"/>
        <v>-781181.14231805876</v>
      </c>
      <c r="N232" s="283">
        <f t="shared" si="361"/>
        <v>32849044.736082658</v>
      </c>
      <c r="O232" s="276">
        <f t="shared" si="361"/>
        <v>597968.43973174528</v>
      </c>
      <c r="P232" s="268">
        <f t="shared" ref="P232:P238" si="362">SUM(L232:N232)</f>
        <v>89350081.984905586</v>
      </c>
      <c r="Q232" s="369"/>
      <c r="R232" s="283">
        <f t="shared" ref="R232:U238" si="363">R195+R214</f>
        <v>50352622.097610593</v>
      </c>
      <c r="S232" s="283">
        <f t="shared" si="363"/>
        <v>-686679.39115647576</v>
      </c>
      <c r="T232" s="283">
        <f t="shared" si="363"/>
        <v>27150420.157131836</v>
      </c>
      <c r="U232" s="276">
        <f t="shared" si="363"/>
        <v>494233.37907869805</v>
      </c>
      <c r="V232" s="268">
        <f t="shared" ref="V232:V238" si="364">SUM(R232:T232)</f>
        <v>76816362.863585949</v>
      </c>
      <c r="W232" s="369"/>
      <c r="X232" s="283">
        <f t="shared" ref="X232:AA238" si="365">X195+X214</f>
        <v>48886040.871466592</v>
      </c>
      <c r="Y232" s="283">
        <f t="shared" si="365"/>
        <v>-666679.02054026769</v>
      </c>
      <c r="Z232" s="283">
        <f t="shared" si="365"/>
        <v>25595201.915121369</v>
      </c>
      <c r="AA232" s="276">
        <f t="shared" si="365"/>
        <v>465922.9233838988</v>
      </c>
      <c r="AB232" s="268">
        <f t="shared" ref="AB232:AB238" si="366">SUM(X232:Z232)</f>
        <v>73814563.766047686</v>
      </c>
      <c r="AC232" s="369"/>
      <c r="AD232" s="283">
        <f t="shared" ref="AD232:AG238" si="367">AD195+AD214</f>
        <v>48886040.871466592</v>
      </c>
      <c r="AE232" s="283">
        <f t="shared" si="367"/>
        <v>-666679.02054026769</v>
      </c>
      <c r="AF232" s="283">
        <f t="shared" si="367"/>
        <v>25595201.915121369</v>
      </c>
      <c r="AG232" s="276">
        <f t="shared" si="367"/>
        <v>465922.9233838988</v>
      </c>
      <c r="AH232" s="268">
        <f t="shared" ref="AH232:AH238" si="368">SUM(AD232:AF232)</f>
        <v>73814563.766047686</v>
      </c>
      <c r="AI232" s="369"/>
      <c r="AJ232" s="283">
        <f t="shared" ref="AJ232:AM238" si="369">AJ195+AJ214</f>
        <v>48886040.871466592</v>
      </c>
      <c r="AK232" s="283">
        <f t="shared" si="369"/>
        <v>-666679.02054026769</v>
      </c>
      <c r="AL232" s="283">
        <f t="shared" si="369"/>
        <v>25595201.915121369</v>
      </c>
      <c r="AM232" s="276">
        <f t="shared" si="369"/>
        <v>465922.9233838988</v>
      </c>
      <c r="AN232" s="268">
        <f t="shared" ref="AN232:AN238" si="370">SUM(AJ232:AL232)</f>
        <v>73814563.766047686</v>
      </c>
      <c r="AO232" s="369"/>
      <c r="AP232" s="283">
        <f t="shared" ref="AP232:AS238" si="371">AP195+AP214</f>
        <v>48886040.871466592</v>
      </c>
      <c r="AQ232" s="283">
        <f t="shared" si="371"/>
        <v>-666679.02054026769</v>
      </c>
      <c r="AR232" s="283">
        <f t="shared" si="371"/>
        <v>25595201.915121369</v>
      </c>
      <c r="AS232" s="276">
        <f t="shared" si="371"/>
        <v>465922.9233838988</v>
      </c>
      <c r="AT232" s="268">
        <f t="shared" ref="AT232:AT238" si="372">SUM(AP232:AR232)</f>
        <v>73814563.766047686</v>
      </c>
      <c r="AU232" s="369"/>
      <c r="AV232" s="283">
        <f t="shared" ref="AV232:AY238" si="373">AV195+AV214</f>
        <v>48886040.871466592</v>
      </c>
      <c r="AW232" s="283">
        <f t="shared" si="373"/>
        <v>-666679.02054026769</v>
      </c>
      <c r="AX232" s="283">
        <f t="shared" si="373"/>
        <v>25595201.915121369</v>
      </c>
      <c r="AY232" s="276">
        <f t="shared" si="373"/>
        <v>465922.9233838988</v>
      </c>
      <c r="AZ232" s="268">
        <f t="shared" ref="AZ232:AZ238" si="374">SUM(AV232:AX232)</f>
        <v>73814563.766047686</v>
      </c>
      <c r="BA232" s="369"/>
      <c r="BB232" s="283">
        <f t="shared" ref="BB232:BE238" si="375">BB195+BB214</f>
        <v>48886040.871466592</v>
      </c>
      <c r="BC232" s="283">
        <f t="shared" si="375"/>
        <v>-666679.02054026769</v>
      </c>
      <c r="BD232" s="283">
        <f t="shared" si="375"/>
        <v>25595201.915121369</v>
      </c>
      <c r="BE232" s="276">
        <f t="shared" si="375"/>
        <v>465922.9233838988</v>
      </c>
      <c r="BF232" s="268">
        <f t="shared" ref="BF232:BF238" si="376">SUM(BB232:BD232)</f>
        <v>73814563.766047686</v>
      </c>
      <c r="BG232" s="369"/>
      <c r="BH232" s="283">
        <f t="shared" ref="BH232:BK238" si="377">BH195+BH214</f>
        <v>48886040.871466592</v>
      </c>
      <c r="BI232" s="283">
        <f t="shared" si="377"/>
        <v>-666679.02054026769</v>
      </c>
      <c r="BJ232" s="283">
        <f t="shared" si="377"/>
        <v>25595201.915121369</v>
      </c>
      <c r="BK232" s="276">
        <f t="shared" si="377"/>
        <v>465922.9233838988</v>
      </c>
      <c r="BL232" s="268">
        <f t="shared" ref="BL232:BL238" si="378">SUM(BH232:BJ232)</f>
        <v>73814563.766047686</v>
      </c>
      <c r="BM232" s="369"/>
      <c r="BN232" s="283" t="e">
        <f t="shared" ref="BN232:BQ238" si="379">BN195+BN214</f>
        <v>#VALUE!</v>
      </c>
      <c r="BO232" s="283" t="e">
        <f t="shared" si="379"/>
        <v>#VALUE!</v>
      </c>
      <c r="BP232" s="283" t="e">
        <f t="shared" si="379"/>
        <v>#VALUE!</v>
      </c>
      <c r="BQ232" s="276" t="e">
        <f t="shared" si="379"/>
        <v>#VALUE!</v>
      </c>
      <c r="BR232" s="268" t="e">
        <f t="shared" ref="BR232:BR238" si="380">SUM(BN232:BP232)</f>
        <v>#VALUE!</v>
      </c>
      <c r="BS232" s="369"/>
      <c r="BT232" s="283" t="e">
        <f t="shared" ref="BT232:BW238" si="381">BT195+BT214</f>
        <v>#VALUE!</v>
      </c>
      <c r="BU232" s="283" t="e">
        <f t="shared" si="381"/>
        <v>#VALUE!</v>
      </c>
      <c r="BV232" s="283" t="e">
        <f t="shared" si="381"/>
        <v>#VALUE!</v>
      </c>
      <c r="BW232" s="276" t="e">
        <f t="shared" si="381"/>
        <v>#VALUE!</v>
      </c>
      <c r="BX232" s="268" t="e">
        <f t="shared" ref="BX232:BX238" si="382">SUM(BT232:BV232)</f>
        <v>#VALUE!</v>
      </c>
      <c r="BY232" s="369"/>
      <c r="BZ232" s="283" t="e">
        <f t="shared" ref="BZ232:CC238" si="383">BZ195+BZ214</f>
        <v>#VALUE!</v>
      </c>
      <c r="CA232" s="283" t="e">
        <f t="shared" si="383"/>
        <v>#VALUE!</v>
      </c>
      <c r="CB232" s="283" t="e">
        <f t="shared" si="383"/>
        <v>#VALUE!</v>
      </c>
      <c r="CC232" s="276" t="e">
        <f t="shared" si="383"/>
        <v>#VALUE!</v>
      </c>
      <c r="CD232" s="268" t="e">
        <f t="shared" ref="CD232:CD238" si="384">SUM(BZ232:CB232)</f>
        <v>#VALUE!</v>
      </c>
      <c r="CE232" s="369"/>
      <c r="CF232" s="283" t="e">
        <f t="shared" ref="CF232:CI238" si="385">CF195+CF214</f>
        <v>#VALUE!</v>
      </c>
      <c r="CG232" s="283" t="e">
        <f t="shared" si="385"/>
        <v>#VALUE!</v>
      </c>
      <c r="CH232" s="283" t="e">
        <f t="shared" si="385"/>
        <v>#VALUE!</v>
      </c>
      <c r="CI232" s="276" t="e">
        <f t="shared" si="385"/>
        <v>#VALUE!</v>
      </c>
      <c r="CJ232" s="268" t="e">
        <f t="shared" ref="CJ232:CJ238" si="386">SUM(CF232:CH232)</f>
        <v>#VALUE!</v>
      </c>
      <c r="CK232" s="369"/>
      <c r="CL232" s="283" t="e">
        <f t="shared" ref="CL232:CO238" si="387">CL195+CL214</f>
        <v>#VALUE!</v>
      </c>
      <c r="CM232" s="283" t="e">
        <f t="shared" si="387"/>
        <v>#VALUE!</v>
      </c>
      <c r="CN232" s="283" t="e">
        <f t="shared" si="387"/>
        <v>#VALUE!</v>
      </c>
      <c r="CO232" s="276" t="e">
        <f t="shared" si="387"/>
        <v>#VALUE!</v>
      </c>
      <c r="CP232" s="268" t="e">
        <f t="shared" ref="CP232:CP238" si="388">SUM(CL232:CN232)</f>
        <v>#VALUE!</v>
      </c>
      <c r="CQ232" s="369"/>
      <c r="CR232" s="283" t="e">
        <f t="shared" ref="CR232:CU238" si="389">CR195+CR214</f>
        <v>#VALUE!</v>
      </c>
      <c r="CS232" s="283" t="e">
        <f t="shared" si="389"/>
        <v>#VALUE!</v>
      </c>
      <c r="CT232" s="283" t="e">
        <f t="shared" si="389"/>
        <v>#VALUE!</v>
      </c>
      <c r="CU232" s="276" t="e">
        <f t="shared" si="389"/>
        <v>#VALUE!</v>
      </c>
      <c r="CV232" s="268" t="e">
        <f t="shared" ref="CV232:CV238" si="390">SUM(CR232:CT232)</f>
        <v>#VALUE!</v>
      </c>
      <c r="CW232" s="369"/>
      <c r="CX232" s="283" t="e">
        <f t="shared" ref="CX232:DA238" si="391">CX195+CX214</f>
        <v>#VALUE!</v>
      </c>
      <c r="CY232" s="283" t="e">
        <f t="shared" si="391"/>
        <v>#VALUE!</v>
      </c>
      <c r="CZ232" s="283" t="e">
        <f t="shared" si="391"/>
        <v>#VALUE!</v>
      </c>
      <c r="DA232" s="276" t="e">
        <f t="shared" si="391"/>
        <v>#VALUE!</v>
      </c>
      <c r="DB232" s="268" t="e">
        <f t="shared" ref="DB232:DB238" si="392">SUM(CX232:CZ232)</f>
        <v>#VALUE!</v>
      </c>
      <c r="DC232" s="369"/>
      <c r="DD232" s="283" t="e">
        <f t="shared" ref="DD232:DG238" si="393">DD195+DD214</f>
        <v>#VALUE!</v>
      </c>
      <c r="DE232" s="283" t="e">
        <f t="shared" si="393"/>
        <v>#VALUE!</v>
      </c>
      <c r="DF232" s="283" t="e">
        <f t="shared" si="393"/>
        <v>#VALUE!</v>
      </c>
      <c r="DG232" s="276" t="e">
        <f t="shared" si="393"/>
        <v>#VALUE!</v>
      </c>
      <c r="DH232" s="268" t="e">
        <f t="shared" ref="DH232:DH238" si="394">SUM(DD232:DF232)</f>
        <v>#VALUE!</v>
      </c>
      <c r="DI232" s="369"/>
      <c r="DJ232" s="283" t="e">
        <f t="shared" ref="DJ232:DM238" si="395">DJ195+DJ214</f>
        <v>#VALUE!</v>
      </c>
      <c r="DK232" s="283" t="e">
        <f t="shared" si="395"/>
        <v>#VALUE!</v>
      </c>
      <c r="DL232" s="283" t="e">
        <f t="shared" si="395"/>
        <v>#VALUE!</v>
      </c>
      <c r="DM232" s="276" t="e">
        <f t="shared" si="395"/>
        <v>#VALUE!</v>
      </c>
      <c r="DN232" s="268" t="e">
        <f t="shared" ref="DN232:DN238" si="396">SUM(DJ232:DL232)</f>
        <v>#VALUE!</v>
      </c>
      <c r="DO232" s="369"/>
      <c r="DP232" s="283" t="e">
        <f t="shared" ref="DP232:DS238" si="397">DP195+DP214</f>
        <v>#VALUE!</v>
      </c>
      <c r="DQ232" s="283" t="e">
        <f t="shared" si="397"/>
        <v>#VALUE!</v>
      </c>
      <c r="DR232" s="283" t="e">
        <f t="shared" si="397"/>
        <v>#VALUE!</v>
      </c>
      <c r="DS232" s="276" t="e">
        <f t="shared" si="397"/>
        <v>#VALUE!</v>
      </c>
      <c r="DT232" s="268" t="e">
        <f t="shared" ref="DT232:DT238" si="398">SUM(DP232:DR232)</f>
        <v>#VALUE!</v>
      </c>
    </row>
    <row r="233" spans="1:124" x14ac:dyDescent="0.2">
      <c r="A233" s="91"/>
      <c r="B233" s="95">
        <v>22</v>
      </c>
      <c r="C233" s="134" t="s">
        <v>206</v>
      </c>
      <c r="D233" s="90"/>
      <c r="E233" s="369"/>
      <c r="F233" s="283">
        <f t="shared" si="359"/>
        <v>904687226.50114989</v>
      </c>
      <c r="G233" s="283">
        <f t="shared" si="359"/>
        <v>8165658.6719343942</v>
      </c>
      <c r="H233" s="283">
        <f t="shared" si="359"/>
        <v>218034497.57357165</v>
      </c>
      <c r="I233" s="276">
        <f t="shared" si="359"/>
        <v>4058868.6575864195</v>
      </c>
      <c r="J233" s="268">
        <f t="shared" si="360"/>
        <v>1130887382.7466559</v>
      </c>
      <c r="K233" s="369"/>
      <c r="L233" s="283">
        <f t="shared" si="361"/>
        <v>552802168.12605309</v>
      </c>
      <c r="M233" s="283">
        <f t="shared" si="361"/>
        <v>4989562.8962070951</v>
      </c>
      <c r="N233" s="283">
        <f t="shared" si="361"/>
        <v>124764729.64891921</v>
      </c>
      <c r="O233" s="276">
        <f t="shared" si="361"/>
        <v>2322584.9871457377</v>
      </c>
      <c r="P233" s="268">
        <f t="shared" si="362"/>
        <v>682556460.67117941</v>
      </c>
      <c r="Q233" s="369"/>
      <c r="R233" s="283">
        <f t="shared" si="363"/>
        <v>485928084.63395327</v>
      </c>
      <c r="S233" s="283">
        <f t="shared" si="363"/>
        <v>4385960.9840779239</v>
      </c>
      <c r="T233" s="283">
        <f t="shared" si="363"/>
        <v>103120649.56452914</v>
      </c>
      <c r="U233" s="276">
        <f t="shared" si="363"/>
        <v>1919664.9022303778</v>
      </c>
      <c r="V233" s="268">
        <f t="shared" si="364"/>
        <v>593434695.18256032</v>
      </c>
      <c r="W233" s="369"/>
      <c r="X233" s="283">
        <f t="shared" si="365"/>
        <v>471774839.45044005</v>
      </c>
      <c r="Y233" s="283">
        <f t="shared" si="365"/>
        <v>4258214.5476484699</v>
      </c>
      <c r="Z233" s="283">
        <f t="shared" si="365"/>
        <v>97213738.570056096</v>
      </c>
      <c r="AA233" s="276">
        <f t="shared" si="365"/>
        <v>1809703.51462689</v>
      </c>
      <c r="AB233" s="268">
        <f t="shared" si="366"/>
        <v>573246792.56814468</v>
      </c>
      <c r="AC233" s="369"/>
      <c r="AD233" s="283">
        <f t="shared" si="367"/>
        <v>471774839.45044005</v>
      </c>
      <c r="AE233" s="283">
        <f t="shared" si="367"/>
        <v>4258214.5476484699</v>
      </c>
      <c r="AF233" s="283">
        <f t="shared" si="367"/>
        <v>97213738.570056096</v>
      </c>
      <c r="AG233" s="276">
        <f t="shared" si="367"/>
        <v>1809703.51462689</v>
      </c>
      <c r="AH233" s="268">
        <f t="shared" si="368"/>
        <v>573246792.56814468</v>
      </c>
      <c r="AI233" s="369"/>
      <c r="AJ233" s="283">
        <f t="shared" si="369"/>
        <v>471774839.45044005</v>
      </c>
      <c r="AK233" s="283">
        <f t="shared" si="369"/>
        <v>4258214.5476484699</v>
      </c>
      <c r="AL233" s="283">
        <f t="shared" si="369"/>
        <v>97213738.570056096</v>
      </c>
      <c r="AM233" s="276">
        <f t="shared" si="369"/>
        <v>1809703.51462689</v>
      </c>
      <c r="AN233" s="268">
        <f t="shared" si="370"/>
        <v>573246792.56814468</v>
      </c>
      <c r="AO233" s="369"/>
      <c r="AP233" s="283">
        <f t="shared" si="371"/>
        <v>471774839.45044005</v>
      </c>
      <c r="AQ233" s="283">
        <f t="shared" si="371"/>
        <v>4258214.5476484699</v>
      </c>
      <c r="AR233" s="283">
        <f t="shared" si="371"/>
        <v>97213738.570056096</v>
      </c>
      <c r="AS233" s="276">
        <f t="shared" si="371"/>
        <v>1809703.51462689</v>
      </c>
      <c r="AT233" s="268">
        <f t="shared" si="372"/>
        <v>573246792.56814468</v>
      </c>
      <c r="AU233" s="369"/>
      <c r="AV233" s="283">
        <f t="shared" si="373"/>
        <v>471774839.45044005</v>
      </c>
      <c r="AW233" s="283">
        <f t="shared" si="373"/>
        <v>4258214.5476484699</v>
      </c>
      <c r="AX233" s="283">
        <f t="shared" si="373"/>
        <v>97213738.570056096</v>
      </c>
      <c r="AY233" s="276">
        <f t="shared" si="373"/>
        <v>1809703.51462689</v>
      </c>
      <c r="AZ233" s="268">
        <f t="shared" si="374"/>
        <v>573246792.56814468</v>
      </c>
      <c r="BA233" s="369"/>
      <c r="BB233" s="283">
        <f t="shared" si="375"/>
        <v>471774839.45044005</v>
      </c>
      <c r="BC233" s="283">
        <f t="shared" si="375"/>
        <v>4258214.5476484699</v>
      </c>
      <c r="BD233" s="283">
        <f t="shared" si="375"/>
        <v>97213738.570056096</v>
      </c>
      <c r="BE233" s="276">
        <f t="shared" si="375"/>
        <v>1809703.51462689</v>
      </c>
      <c r="BF233" s="268">
        <f t="shared" si="376"/>
        <v>573246792.56814468</v>
      </c>
      <c r="BG233" s="369"/>
      <c r="BH233" s="283">
        <f t="shared" si="377"/>
        <v>471774839.45044005</v>
      </c>
      <c r="BI233" s="283">
        <f t="shared" si="377"/>
        <v>4258214.5476484699</v>
      </c>
      <c r="BJ233" s="283">
        <f t="shared" si="377"/>
        <v>97213738.570056096</v>
      </c>
      <c r="BK233" s="276">
        <f t="shared" si="377"/>
        <v>1809703.51462689</v>
      </c>
      <c r="BL233" s="268">
        <f t="shared" si="378"/>
        <v>573246792.56814468</v>
      </c>
      <c r="BM233" s="369"/>
      <c r="BN233" s="283" t="e">
        <f t="shared" si="379"/>
        <v>#VALUE!</v>
      </c>
      <c r="BO233" s="283" t="e">
        <f t="shared" si="379"/>
        <v>#VALUE!</v>
      </c>
      <c r="BP233" s="283" t="e">
        <f t="shared" si="379"/>
        <v>#VALUE!</v>
      </c>
      <c r="BQ233" s="276" t="e">
        <f t="shared" si="379"/>
        <v>#VALUE!</v>
      </c>
      <c r="BR233" s="268" t="e">
        <f t="shared" si="380"/>
        <v>#VALUE!</v>
      </c>
      <c r="BS233" s="369"/>
      <c r="BT233" s="283" t="e">
        <f t="shared" si="381"/>
        <v>#VALUE!</v>
      </c>
      <c r="BU233" s="283" t="e">
        <f t="shared" si="381"/>
        <v>#VALUE!</v>
      </c>
      <c r="BV233" s="283" t="e">
        <f t="shared" si="381"/>
        <v>#VALUE!</v>
      </c>
      <c r="BW233" s="276" t="e">
        <f t="shared" si="381"/>
        <v>#VALUE!</v>
      </c>
      <c r="BX233" s="268" t="e">
        <f t="shared" si="382"/>
        <v>#VALUE!</v>
      </c>
      <c r="BY233" s="369"/>
      <c r="BZ233" s="283" t="e">
        <f t="shared" si="383"/>
        <v>#VALUE!</v>
      </c>
      <c r="CA233" s="283" t="e">
        <f t="shared" si="383"/>
        <v>#VALUE!</v>
      </c>
      <c r="CB233" s="283" t="e">
        <f t="shared" si="383"/>
        <v>#VALUE!</v>
      </c>
      <c r="CC233" s="276" t="e">
        <f t="shared" si="383"/>
        <v>#VALUE!</v>
      </c>
      <c r="CD233" s="268" t="e">
        <f t="shared" si="384"/>
        <v>#VALUE!</v>
      </c>
      <c r="CE233" s="369"/>
      <c r="CF233" s="283" t="e">
        <f t="shared" si="385"/>
        <v>#VALUE!</v>
      </c>
      <c r="CG233" s="283" t="e">
        <f t="shared" si="385"/>
        <v>#VALUE!</v>
      </c>
      <c r="CH233" s="283" t="e">
        <f t="shared" si="385"/>
        <v>#VALUE!</v>
      </c>
      <c r="CI233" s="276" t="e">
        <f t="shared" si="385"/>
        <v>#VALUE!</v>
      </c>
      <c r="CJ233" s="268" t="e">
        <f t="shared" si="386"/>
        <v>#VALUE!</v>
      </c>
      <c r="CK233" s="369"/>
      <c r="CL233" s="283" t="e">
        <f t="shared" si="387"/>
        <v>#VALUE!</v>
      </c>
      <c r="CM233" s="283" t="e">
        <f t="shared" si="387"/>
        <v>#VALUE!</v>
      </c>
      <c r="CN233" s="283" t="e">
        <f t="shared" si="387"/>
        <v>#VALUE!</v>
      </c>
      <c r="CO233" s="276" t="e">
        <f t="shared" si="387"/>
        <v>#VALUE!</v>
      </c>
      <c r="CP233" s="268" t="e">
        <f t="shared" si="388"/>
        <v>#VALUE!</v>
      </c>
      <c r="CQ233" s="369"/>
      <c r="CR233" s="283" t="e">
        <f t="shared" si="389"/>
        <v>#VALUE!</v>
      </c>
      <c r="CS233" s="283" t="e">
        <f t="shared" si="389"/>
        <v>#VALUE!</v>
      </c>
      <c r="CT233" s="283" t="e">
        <f t="shared" si="389"/>
        <v>#VALUE!</v>
      </c>
      <c r="CU233" s="276" t="e">
        <f t="shared" si="389"/>
        <v>#VALUE!</v>
      </c>
      <c r="CV233" s="268" t="e">
        <f t="shared" si="390"/>
        <v>#VALUE!</v>
      </c>
      <c r="CW233" s="369"/>
      <c r="CX233" s="283" t="e">
        <f t="shared" si="391"/>
        <v>#VALUE!</v>
      </c>
      <c r="CY233" s="283" t="e">
        <f t="shared" si="391"/>
        <v>#VALUE!</v>
      </c>
      <c r="CZ233" s="283" t="e">
        <f t="shared" si="391"/>
        <v>#VALUE!</v>
      </c>
      <c r="DA233" s="276" t="e">
        <f t="shared" si="391"/>
        <v>#VALUE!</v>
      </c>
      <c r="DB233" s="268" t="e">
        <f t="shared" si="392"/>
        <v>#VALUE!</v>
      </c>
      <c r="DC233" s="369"/>
      <c r="DD233" s="283" t="e">
        <f t="shared" si="393"/>
        <v>#VALUE!</v>
      </c>
      <c r="DE233" s="283" t="e">
        <f t="shared" si="393"/>
        <v>#VALUE!</v>
      </c>
      <c r="DF233" s="283" t="e">
        <f t="shared" si="393"/>
        <v>#VALUE!</v>
      </c>
      <c r="DG233" s="276" t="e">
        <f t="shared" si="393"/>
        <v>#VALUE!</v>
      </c>
      <c r="DH233" s="268" t="e">
        <f t="shared" si="394"/>
        <v>#VALUE!</v>
      </c>
      <c r="DI233" s="369"/>
      <c r="DJ233" s="283" t="e">
        <f t="shared" si="395"/>
        <v>#VALUE!</v>
      </c>
      <c r="DK233" s="283" t="e">
        <f t="shared" si="395"/>
        <v>#VALUE!</v>
      </c>
      <c r="DL233" s="283" t="e">
        <f t="shared" si="395"/>
        <v>#VALUE!</v>
      </c>
      <c r="DM233" s="276" t="e">
        <f t="shared" si="395"/>
        <v>#VALUE!</v>
      </c>
      <c r="DN233" s="268" t="e">
        <f t="shared" si="396"/>
        <v>#VALUE!</v>
      </c>
      <c r="DO233" s="369"/>
      <c r="DP233" s="283" t="e">
        <f t="shared" si="397"/>
        <v>#VALUE!</v>
      </c>
      <c r="DQ233" s="283" t="e">
        <f t="shared" si="397"/>
        <v>#VALUE!</v>
      </c>
      <c r="DR233" s="283" t="e">
        <f t="shared" si="397"/>
        <v>#VALUE!</v>
      </c>
      <c r="DS233" s="276" t="e">
        <f t="shared" si="397"/>
        <v>#VALUE!</v>
      </c>
      <c r="DT233" s="268" t="e">
        <f t="shared" si="398"/>
        <v>#VALUE!</v>
      </c>
    </row>
    <row r="234" spans="1:124" x14ac:dyDescent="0.2">
      <c r="A234" s="91"/>
      <c r="B234" s="95">
        <v>232.1</v>
      </c>
      <c r="C234" s="134" t="s">
        <v>207</v>
      </c>
      <c r="D234" s="90"/>
      <c r="E234" s="369"/>
      <c r="F234" s="283">
        <f t="shared" si="359"/>
        <v>245531184.56918323</v>
      </c>
      <c r="G234" s="283">
        <f t="shared" si="359"/>
        <v>0</v>
      </c>
      <c r="H234" s="283">
        <f t="shared" si="359"/>
        <v>40128774.457929738</v>
      </c>
      <c r="I234" s="276">
        <f t="shared" si="359"/>
        <v>753200.81530358223</v>
      </c>
      <c r="J234" s="268">
        <f t="shared" si="360"/>
        <v>285659959.02711296</v>
      </c>
      <c r="K234" s="369"/>
      <c r="L234" s="283">
        <f t="shared" si="361"/>
        <v>150029940.95244929</v>
      </c>
      <c r="M234" s="283">
        <f t="shared" si="361"/>
        <v>0</v>
      </c>
      <c r="N234" s="283">
        <f t="shared" si="361"/>
        <v>22962676.78786315</v>
      </c>
      <c r="O234" s="276">
        <f t="shared" si="361"/>
        <v>431000.12676199363</v>
      </c>
      <c r="P234" s="268">
        <f t="shared" si="362"/>
        <v>172992617.74031246</v>
      </c>
      <c r="Q234" s="369"/>
      <c r="R234" s="283">
        <f t="shared" si="363"/>
        <v>131880383.34202924</v>
      </c>
      <c r="S234" s="283">
        <f t="shared" si="363"/>
        <v>0</v>
      </c>
      <c r="T234" s="283">
        <f t="shared" si="363"/>
        <v>18979130.98331549</v>
      </c>
      <c r="U234" s="276">
        <f t="shared" si="363"/>
        <v>356230.58823721169</v>
      </c>
      <c r="V234" s="268">
        <f t="shared" si="364"/>
        <v>150859514.32534474</v>
      </c>
      <c r="W234" s="369"/>
      <c r="X234" s="283">
        <f t="shared" si="365"/>
        <v>128039207.12818372</v>
      </c>
      <c r="Y234" s="283">
        <f t="shared" si="365"/>
        <v>0</v>
      </c>
      <c r="Z234" s="283">
        <f t="shared" si="365"/>
        <v>17891976.878445961</v>
      </c>
      <c r="AA234" s="276">
        <f t="shared" si="365"/>
        <v>335825.14677508012</v>
      </c>
      <c r="AB234" s="268">
        <f t="shared" si="366"/>
        <v>145931184.00662968</v>
      </c>
      <c r="AC234" s="369"/>
      <c r="AD234" s="283">
        <f t="shared" si="367"/>
        <v>128039207.12818372</v>
      </c>
      <c r="AE234" s="283">
        <f t="shared" si="367"/>
        <v>0</v>
      </c>
      <c r="AF234" s="283">
        <f t="shared" si="367"/>
        <v>17891976.878445961</v>
      </c>
      <c r="AG234" s="276">
        <f t="shared" si="367"/>
        <v>335825.14677508012</v>
      </c>
      <c r="AH234" s="268">
        <f t="shared" si="368"/>
        <v>145931184.00662968</v>
      </c>
      <c r="AI234" s="369"/>
      <c r="AJ234" s="283">
        <f t="shared" si="369"/>
        <v>128039207.12818372</v>
      </c>
      <c r="AK234" s="283">
        <f t="shared" si="369"/>
        <v>0</v>
      </c>
      <c r="AL234" s="283">
        <f t="shared" si="369"/>
        <v>17891976.878445961</v>
      </c>
      <c r="AM234" s="276">
        <f t="shared" si="369"/>
        <v>335825.14677508012</v>
      </c>
      <c r="AN234" s="268">
        <f t="shared" si="370"/>
        <v>145931184.00662968</v>
      </c>
      <c r="AO234" s="369"/>
      <c r="AP234" s="283">
        <f t="shared" si="371"/>
        <v>128039207.12818372</v>
      </c>
      <c r="AQ234" s="283">
        <f t="shared" si="371"/>
        <v>0</v>
      </c>
      <c r="AR234" s="283">
        <f t="shared" si="371"/>
        <v>17891976.878445961</v>
      </c>
      <c r="AS234" s="276">
        <f t="shared" si="371"/>
        <v>335825.14677508012</v>
      </c>
      <c r="AT234" s="268">
        <f t="shared" si="372"/>
        <v>145931184.00662968</v>
      </c>
      <c r="AU234" s="369"/>
      <c r="AV234" s="283">
        <f t="shared" si="373"/>
        <v>128039207.12818372</v>
      </c>
      <c r="AW234" s="283">
        <f t="shared" si="373"/>
        <v>0</v>
      </c>
      <c r="AX234" s="283">
        <f t="shared" si="373"/>
        <v>17891976.878445961</v>
      </c>
      <c r="AY234" s="276">
        <f t="shared" si="373"/>
        <v>335825.14677508012</v>
      </c>
      <c r="AZ234" s="268">
        <f t="shared" si="374"/>
        <v>145931184.00662968</v>
      </c>
      <c r="BA234" s="369"/>
      <c r="BB234" s="283">
        <f t="shared" si="375"/>
        <v>128039207.12818372</v>
      </c>
      <c r="BC234" s="283">
        <f t="shared" si="375"/>
        <v>0</v>
      </c>
      <c r="BD234" s="283">
        <f t="shared" si="375"/>
        <v>17891976.878445961</v>
      </c>
      <c r="BE234" s="276">
        <f t="shared" si="375"/>
        <v>335825.14677508012</v>
      </c>
      <c r="BF234" s="268">
        <f t="shared" si="376"/>
        <v>145931184.00662968</v>
      </c>
      <c r="BG234" s="369"/>
      <c r="BH234" s="283">
        <f t="shared" si="377"/>
        <v>128039207.12818372</v>
      </c>
      <c r="BI234" s="283">
        <f t="shared" si="377"/>
        <v>0</v>
      </c>
      <c r="BJ234" s="283">
        <f t="shared" si="377"/>
        <v>17891976.878445961</v>
      </c>
      <c r="BK234" s="276">
        <f t="shared" si="377"/>
        <v>335825.14677508012</v>
      </c>
      <c r="BL234" s="268">
        <f t="shared" si="378"/>
        <v>145931184.00662968</v>
      </c>
      <c r="BM234" s="369"/>
      <c r="BN234" s="283" t="e">
        <f t="shared" si="379"/>
        <v>#VALUE!</v>
      </c>
      <c r="BO234" s="283" t="e">
        <f t="shared" si="379"/>
        <v>#VALUE!</v>
      </c>
      <c r="BP234" s="283" t="e">
        <f t="shared" si="379"/>
        <v>#VALUE!</v>
      </c>
      <c r="BQ234" s="276" t="e">
        <f t="shared" si="379"/>
        <v>#VALUE!</v>
      </c>
      <c r="BR234" s="268" t="e">
        <f t="shared" si="380"/>
        <v>#VALUE!</v>
      </c>
      <c r="BS234" s="369"/>
      <c r="BT234" s="283" t="e">
        <f t="shared" si="381"/>
        <v>#VALUE!</v>
      </c>
      <c r="BU234" s="283" t="e">
        <f t="shared" si="381"/>
        <v>#VALUE!</v>
      </c>
      <c r="BV234" s="283" t="e">
        <f t="shared" si="381"/>
        <v>#VALUE!</v>
      </c>
      <c r="BW234" s="276" t="e">
        <f t="shared" si="381"/>
        <v>#VALUE!</v>
      </c>
      <c r="BX234" s="268" t="e">
        <f t="shared" si="382"/>
        <v>#VALUE!</v>
      </c>
      <c r="BY234" s="369"/>
      <c r="BZ234" s="283" t="e">
        <f t="shared" si="383"/>
        <v>#VALUE!</v>
      </c>
      <c r="CA234" s="283" t="e">
        <f t="shared" si="383"/>
        <v>#VALUE!</v>
      </c>
      <c r="CB234" s="283" t="e">
        <f t="shared" si="383"/>
        <v>#VALUE!</v>
      </c>
      <c r="CC234" s="276" t="e">
        <f t="shared" si="383"/>
        <v>#VALUE!</v>
      </c>
      <c r="CD234" s="268" t="e">
        <f t="shared" si="384"/>
        <v>#VALUE!</v>
      </c>
      <c r="CE234" s="369"/>
      <c r="CF234" s="283" t="e">
        <f t="shared" si="385"/>
        <v>#VALUE!</v>
      </c>
      <c r="CG234" s="283" t="e">
        <f t="shared" si="385"/>
        <v>#VALUE!</v>
      </c>
      <c r="CH234" s="283" t="e">
        <f t="shared" si="385"/>
        <v>#VALUE!</v>
      </c>
      <c r="CI234" s="276" t="e">
        <f t="shared" si="385"/>
        <v>#VALUE!</v>
      </c>
      <c r="CJ234" s="268" t="e">
        <f t="shared" si="386"/>
        <v>#VALUE!</v>
      </c>
      <c r="CK234" s="369"/>
      <c r="CL234" s="283" t="e">
        <f t="shared" si="387"/>
        <v>#VALUE!</v>
      </c>
      <c r="CM234" s="283" t="e">
        <f t="shared" si="387"/>
        <v>#VALUE!</v>
      </c>
      <c r="CN234" s="283" t="e">
        <f t="shared" si="387"/>
        <v>#VALUE!</v>
      </c>
      <c r="CO234" s="276" t="e">
        <f t="shared" si="387"/>
        <v>#VALUE!</v>
      </c>
      <c r="CP234" s="268" t="e">
        <f t="shared" si="388"/>
        <v>#VALUE!</v>
      </c>
      <c r="CQ234" s="369"/>
      <c r="CR234" s="283" t="e">
        <f t="shared" si="389"/>
        <v>#VALUE!</v>
      </c>
      <c r="CS234" s="283" t="e">
        <f t="shared" si="389"/>
        <v>#VALUE!</v>
      </c>
      <c r="CT234" s="283" t="e">
        <f t="shared" si="389"/>
        <v>#VALUE!</v>
      </c>
      <c r="CU234" s="276" t="e">
        <f t="shared" si="389"/>
        <v>#VALUE!</v>
      </c>
      <c r="CV234" s="268" t="e">
        <f t="shared" si="390"/>
        <v>#VALUE!</v>
      </c>
      <c r="CW234" s="369"/>
      <c r="CX234" s="283" t="e">
        <f t="shared" si="391"/>
        <v>#VALUE!</v>
      </c>
      <c r="CY234" s="283" t="e">
        <f t="shared" si="391"/>
        <v>#VALUE!</v>
      </c>
      <c r="CZ234" s="283" t="e">
        <f t="shared" si="391"/>
        <v>#VALUE!</v>
      </c>
      <c r="DA234" s="276" t="e">
        <f t="shared" si="391"/>
        <v>#VALUE!</v>
      </c>
      <c r="DB234" s="268" t="e">
        <f t="shared" si="392"/>
        <v>#VALUE!</v>
      </c>
      <c r="DC234" s="369"/>
      <c r="DD234" s="283" t="e">
        <f t="shared" si="393"/>
        <v>#VALUE!</v>
      </c>
      <c r="DE234" s="283" t="e">
        <f t="shared" si="393"/>
        <v>#VALUE!</v>
      </c>
      <c r="DF234" s="283" t="e">
        <f t="shared" si="393"/>
        <v>#VALUE!</v>
      </c>
      <c r="DG234" s="276" t="e">
        <f t="shared" si="393"/>
        <v>#VALUE!</v>
      </c>
      <c r="DH234" s="268" t="e">
        <f t="shared" si="394"/>
        <v>#VALUE!</v>
      </c>
      <c r="DI234" s="369"/>
      <c r="DJ234" s="283" t="e">
        <f t="shared" si="395"/>
        <v>#VALUE!</v>
      </c>
      <c r="DK234" s="283" t="e">
        <f t="shared" si="395"/>
        <v>#VALUE!</v>
      </c>
      <c r="DL234" s="283" t="e">
        <f t="shared" si="395"/>
        <v>#VALUE!</v>
      </c>
      <c r="DM234" s="276" t="e">
        <f t="shared" si="395"/>
        <v>#VALUE!</v>
      </c>
      <c r="DN234" s="268" t="e">
        <f t="shared" si="396"/>
        <v>#VALUE!</v>
      </c>
      <c r="DO234" s="369"/>
      <c r="DP234" s="283" t="e">
        <f t="shared" si="397"/>
        <v>#VALUE!</v>
      </c>
      <c r="DQ234" s="283" t="e">
        <f t="shared" si="397"/>
        <v>#VALUE!</v>
      </c>
      <c r="DR234" s="283" t="e">
        <f t="shared" si="397"/>
        <v>#VALUE!</v>
      </c>
      <c r="DS234" s="276" t="e">
        <f t="shared" si="397"/>
        <v>#VALUE!</v>
      </c>
      <c r="DT234" s="268" t="e">
        <f t="shared" si="398"/>
        <v>#VALUE!</v>
      </c>
    </row>
    <row r="235" spans="1:124" x14ac:dyDescent="0.2">
      <c r="A235" s="91"/>
      <c r="B235" s="95">
        <v>233</v>
      </c>
      <c r="C235" s="134" t="s">
        <v>208</v>
      </c>
      <c r="D235" s="90"/>
      <c r="E235" s="369"/>
      <c r="F235" s="283">
        <f t="shared" si="359"/>
        <v>42311989.362423897</v>
      </c>
      <c r="G235" s="283">
        <f t="shared" si="359"/>
        <v>5164140.6370963464</v>
      </c>
      <c r="H235" s="283">
        <f t="shared" si="359"/>
        <v>37069877.176504314</v>
      </c>
      <c r="I235" s="276">
        <f t="shared" si="359"/>
        <v>705119.10413898446</v>
      </c>
      <c r="J235" s="268">
        <f t="shared" si="360"/>
        <v>84546007.176024556</v>
      </c>
      <c r="K235" s="369"/>
      <c r="L235" s="283">
        <f t="shared" si="361"/>
        <v>25854415.506379098</v>
      </c>
      <c r="M235" s="283">
        <f t="shared" si="361"/>
        <v>3155508.3978972146</v>
      </c>
      <c r="N235" s="283">
        <f t="shared" si="361"/>
        <v>21212300.142937597</v>
      </c>
      <c r="O235" s="276">
        <f t="shared" si="361"/>
        <v>403486.58298214182</v>
      </c>
      <c r="P235" s="268">
        <f t="shared" si="362"/>
        <v>50222224.047213912</v>
      </c>
      <c r="Q235" s="369"/>
      <c r="R235" s="283">
        <f t="shared" si="363"/>
        <v>22726731.787130762</v>
      </c>
      <c r="S235" s="283">
        <f t="shared" si="363"/>
        <v>2773777.3841127637</v>
      </c>
      <c r="T235" s="283">
        <f t="shared" si="363"/>
        <v>17532408.202644855</v>
      </c>
      <c r="U235" s="276">
        <f t="shared" si="363"/>
        <v>333490.0708298948</v>
      </c>
      <c r="V235" s="268">
        <f t="shared" si="364"/>
        <v>43032917.373888381</v>
      </c>
      <c r="W235" s="369"/>
      <c r="X235" s="283">
        <f t="shared" si="365"/>
        <v>22064788.1428454</v>
      </c>
      <c r="Y235" s="283">
        <f t="shared" si="365"/>
        <v>2692987.7515657898</v>
      </c>
      <c r="Z235" s="283">
        <f t="shared" si="365"/>
        <v>16528124.6259885</v>
      </c>
      <c r="AA235" s="276">
        <f t="shared" si="365"/>
        <v>314387.24152992998</v>
      </c>
      <c r="AB235" s="268">
        <f t="shared" si="366"/>
        <v>41285900.52039969</v>
      </c>
      <c r="AC235" s="369"/>
      <c r="AD235" s="283">
        <f t="shared" si="367"/>
        <v>22064788.1428454</v>
      </c>
      <c r="AE235" s="283">
        <f t="shared" si="367"/>
        <v>2692987.7515657898</v>
      </c>
      <c r="AF235" s="283">
        <f t="shared" si="367"/>
        <v>16528124.6259885</v>
      </c>
      <c r="AG235" s="276">
        <f t="shared" si="367"/>
        <v>314387.24152992998</v>
      </c>
      <c r="AH235" s="268">
        <f t="shared" si="368"/>
        <v>41285900.52039969</v>
      </c>
      <c r="AI235" s="369"/>
      <c r="AJ235" s="283">
        <f t="shared" si="369"/>
        <v>22064788.1428454</v>
      </c>
      <c r="AK235" s="283">
        <f t="shared" si="369"/>
        <v>2692987.7515657898</v>
      </c>
      <c r="AL235" s="283">
        <f t="shared" si="369"/>
        <v>16528124.6259885</v>
      </c>
      <c r="AM235" s="276">
        <f t="shared" si="369"/>
        <v>314387.24152992998</v>
      </c>
      <c r="AN235" s="268">
        <f t="shared" si="370"/>
        <v>41285900.52039969</v>
      </c>
      <c r="AO235" s="369"/>
      <c r="AP235" s="283">
        <f t="shared" si="371"/>
        <v>22064788.1428454</v>
      </c>
      <c r="AQ235" s="283">
        <f t="shared" si="371"/>
        <v>2692987.7515657898</v>
      </c>
      <c r="AR235" s="283">
        <f t="shared" si="371"/>
        <v>16528124.6259885</v>
      </c>
      <c r="AS235" s="276">
        <f t="shared" si="371"/>
        <v>314387.24152992998</v>
      </c>
      <c r="AT235" s="268">
        <f t="shared" si="372"/>
        <v>41285900.52039969</v>
      </c>
      <c r="AU235" s="369"/>
      <c r="AV235" s="283">
        <f t="shared" si="373"/>
        <v>22064788.1428454</v>
      </c>
      <c r="AW235" s="283">
        <f t="shared" si="373"/>
        <v>2692987.7515657898</v>
      </c>
      <c r="AX235" s="283">
        <f t="shared" si="373"/>
        <v>16528124.6259885</v>
      </c>
      <c r="AY235" s="276">
        <f t="shared" si="373"/>
        <v>314387.24152992998</v>
      </c>
      <c r="AZ235" s="268">
        <f t="shared" si="374"/>
        <v>41285900.52039969</v>
      </c>
      <c r="BA235" s="369"/>
      <c r="BB235" s="283">
        <f t="shared" si="375"/>
        <v>22064788.1428454</v>
      </c>
      <c r="BC235" s="283">
        <f t="shared" si="375"/>
        <v>2692987.7515657898</v>
      </c>
      <c r="BD235" s="283">
        <f t="shared" si="375"/>
        <v>16528124.6259885</v>
      </c>
      <c r="BE235" s="276">
        <f t="shared" si="375"/>
        <v>314387.24152992998</v>
      </c>
      <c r="BF235" s="268">
        <f t="shared" si="376"/>
        <v>41285900.52039969</v>
      </c>
      <c r="BG235" s="369"/>
      <c r="BH235" s="283">
        <f t="shared" si="377"/>
        <v>22064788.1428454</v>
      </c>
      <c r="BI235" s="283">
        <f t="shared" si="377"/>
        <v>2692987.7515657898</v>
      </c>
      <c r="BJ235" s="283">
        <f t="shared" si="377"/>
        <v>16528124.6259885</v>
      </c>
      <c r="BK235" s="276">
        <f t="shared" si="377"/>
        <v>314387.24152992998</v>
      </c>
      <c r="BL235" s="268">
        <f t="shared" si="378"/>
        <v>41285900.52039969</v>
      </c>
      <c r="BM235" s="369"/>
      <c r="BN235" s="283" t="e">
        <f t="shared" si="379"/>
        <v>#VALUE!</v>
      </c>
      <c r="BO235" s="283" t="e">
        <f t="shared" si="379"/>
        <v>#VALUE!</v>
      </c>
      <c r="BP235" s="283" t="e">
        <f t="shared" si="379"/>
        <v>#VALUE!</v>
      </c>
      <c r="BQ235" s="276" t="e">
        <f t="shared" si="379"/>
        <v>#VALUE!</v>
      </c>
      <c r="BR235" s="268" t="e">
        <f t="shared" si="380"/>
        <v>#VALUE!</v>
      </c>
      <c r="BS235" s="369"/>
      <c r="BT235" s="283" t="e">
        <f t="shared" si="381"/>
        <v>#VALUE!</v>
      </c>
      <c r="BU235" s="283" t="e">
        <f t="shared" si="381"/>
        <v>#VALUE!</v>
      </c>
      <c r="BV235" s="283" t="e">
        <f t="shared" si="381"/>
        <v>#VALUE!</v>
      </c>
      <c r="BW235" s="276" t="e">
        <f t="shared" si="381"/>
        <v>#VALUE!</v>
      </c>
      <c r="BX235" s="268" t="e">
        <f t="shared" si="382"/>
        <v>#VALUE!</v>
      </c>
      <c r="BY235" s="369"/>
      <c r="BZ235" s="283" t="e">
        <f t="shared" si="383"/>
        <v>#VALUE!</v>
      </c>
      <c r="CA235" s="283" t="e">
        <f t="shared" si="383"/>
        <v>#VALUE!</v>
      </c>
      <c r="CB235" s="283" t="e">
        <f t="shared" si="383"/>
        <v>#VALUE!</v>
      </c>
      <c r="CC235" s="276" t="e">
        <f t="shared" si="383"/>
        <v>#VALUE!</v>
      </c>
      <c r="CD235" s="268" t="e">
        <f t="shared" si="384"/>
        <v>#VALUE!</v>
      </c>
      <c r="CE235" s="369"/>
      <c r="CF235" s="283" t="e">
        <f t="shared" si="385"/>
        <v>#VALUE!</v>
      </c>
      <c r="CG235" s="283" t="e">
        <f t="shared" si="385"/>
        <v>#VALUE!</v>
      </c>
      <c r="CH235" s="283" t="e">
        <f t="shared" si="385"/>
        <v>#VALUE!</v>
      </c>
      <c r="CI235" s="276" t="e">
        <f t="shared" si="385"/>
        <v>#VALUE!</v>
      </c>
      <c r="CJ235" s="268" t="e">
        <f t="shared" si="386"/>
        <v>#VALUE!</v>
      </c>
      <c r="CK235" s="369"/>
      <c r="CL235" s="283" t="e">
        <f t="shared" si="387"/>
        <v>#VALUE!</v>
      </c>
      <c r="CM235" s="283" t="e">
        <f t="shared" si="387"/>
        <v>#VALUE!</v>
      </c>
      <c r="CN235" s="283" t="e">
        <f t="shared" si="387"/>
        <v>#VALUE!</v>
      </c>
      <c r="CO235" s="276" t="e">
        <f t="shared" si="387"/>
        <v>#VALUE!</v>
      </c>
      <c r="CP235" s="268" t="e">
        <f t="shared" si="388"/>
        <v>#VALUE!</v>
      </c>
      <c r="CQ235" s="369"/>
      <c r="CR235" s="283" t="e">
        <f t="shared" si="389"/>
        <v>#VALUE!</v>
      </c>
      <c r="CS235" s="283" t="e">
        <f t="shared" si="389"/>
        <v>#VALUE!</v>
      </c>
      <c r="CT235" s="283" t="e">
        <f t="shared" si="389"/>
        <v>#VALUE!</v>
      </c>
      <c r="CU235" s="276" t="e">
        <f t="shared" si="389"/>
        <v>#VALUE!</v>
      </c>
      <c r="CV235" s="268" t="e">
        <f t="shared" si="390"/>
        <v>#VALUE!</v>
      </c>
      <c r="CW235" s="369"/>
      <c r="CX235" s="283" t="e">
        <f t="shared" si="391"/>
        <v>#VALUE!</v>
      </c>
      <c r="CY235" s="283" t="e">
        <f t="shared" si="391"/>
        <v>#VALUE!</v>
      </c>
      <c r="CZ235" s="283" t="e">
        <f t="shared" si="391"/>
        <v>#VALUE!</v>
      </c>
      <c r="DA235" s="276" t="e">
        <f t="shared" si="391"/>
        <v>#VALUE!</v>
      </c>
      <c r="DB235" s="268" t="e">
        <f t="shared" si="392"/>
        <v>#VALUE!</v>
      </c>
      <c r="DC235" s="369"/>
      <c r="DD235" s="283" t="e">
        <f t="shared" si="393"/>
        <v>#VALUE!</v>
      </c>
      <c r="DE235" s="283" t="e">
        <f t="shared" si="393"/>
        <v>#VALUE!</v>
      </c>
      <c r="DF235" s="283" t="e">
        <f t="shared" si="393"/>
        <v>#VALUE!</v>
      </c>
      <c r="DG235" s="276" t="e">
        <f t="shared" si="393"/>
        <v>#VALUE!</v>
      </c>
      <c r="DH235" s="268" t="e">
        <f t="shared" si="394"/>
        <v>#VALUE!</v>
      </c>
      <c r="DI235" s="369"/>
      <c r="DJ235" s="283" t="e">
        <f t="shared" si="395"/>
        <v>#VALUE!</v>
      </c>
      <c r="DK235" s="283" t="e">
        <f t="shared" si="395"/>
        <v>#VALUE!</v>
      </c>
      <c r="DL235" s="283" t="e">
        <f t="shared" si="395"/>
        <v>#VALUE!</v>
      </c>
      <c r="DM235" s="276" t="e">
        <f t="shared" si="395"/>
        <v>#VALUE!</v>
      </c>
      <c r="DN235" s="268" t="e">
        <f t="shared" si="396"/>
        <v>#VALUE!</v>
      </c>
      <c r="DO235" s="369"/>
      <c r="DP235" s="283" t="e">
        <f t="shared" si="397"/>
        <v>#VALUE!</v>
      </c>
      <c r="DQ235" s="283" t="e">
        <f t="shared" si="397"/>
        <v>#VALUE!</v>
      </c>
      <c r="DR235" s="283" t="e">
        <f t="shared" si="397"/>
        <v>#VALUE!</v>
      </c>
      <c r="DS235" s="276" t="e">
        <f t="shared" si="397"/>
        <v>#VALUE!</v>
      </c>
      <c r="DT235" s="268" t="e">
        <f t="shared" si="398"/>
        <v>#VALUE!</v>
      </c>
    </row>
    <row r="236" spans="1:124" x14ac:dyDescent="0.2">
      <c r="A236" s="91"/>
      <c r="B236" s="95">
        <v>24</v>
      </c>
      <c r="C236" s="134" t="s">
        <v>209</v>
      </c>
      <c r="D236" s="90"/>
      <c r="E236" s="369"/>
      <c r="F236" s="283">
        <f t="shared" si="359"/>
        <v>26200396.807853982</v>
      </c>
      <c r="G236" s="283">
        <f t="shared" si="359"/>
        <v>23861573.881265946</v>
      </c>
      <c r="H236" s="283">
        <f t="shared" si="359"/>
        <v>92730982.322963551</v>
      </c>
      <c r="I236" s="276">
        <f t="shared" si="359"/>
        <v>1720428.4513528845</v>
      </c>
      <c r="J236" s="268">
        <f t="shared" si="360"/>
        <v>142792953.01208347</v>
      </c>
      <c r="K236" s="369"/>
      <c r="L236" s="283">
        <f t="shared" si="361"/>
        <v>16009550.855669336</v>
      </c>
      <c r="M236" s="283">
        <f t="shared" si="361"/>
        <v>14580431.103773355</v>
      </c>
      <c r="N236" s="283">
        <f t="shared" si="361"/>
        <v>53062960.533111617</v>
      </c>
      <c r="O236" s="276">
        <f t="shared" si="361"/>
        <v>984471.69141627313</v>
      </c>
      <c r="P236" s="268">
        <f t="shared" si="362"/>
        <v>83652942.492554307</v>
      </c>
      <c r="Q236" s="369"/>
      <c r="R236" s="283">
        <f t="shared" si="363"/>
        <v>14072829.000503022</v>
      </c>
      <c r="S236" s="283">
        <f t="shared" si="363"/>
        <v>12816594.014838111</v>
      </c>
      <c r="T236" s="283">
        <f t="shared" si="363"/>
        <v>43857642.888250701</v>
      </c>
      <c r="U236" s="276">
        <f t="shared" si="363"/>
        <v>813686.37260230852</v>
      </c>
      <c r="V236" s="268">
        <f t="shared" si="364"/>
        <v>70747065.903591841</v>
      </c>
      <c r="W236" s="369"/>
      <c r="X236" s="283">
        <f t="shared" si="365"/>
        <v>13662940.7771874</v>
      </c>
      <c r="Y236" s="283">
        <f t="shared" si="365"/>
        <v>12443295.160037</v>
      </c>
      <c r="Z236" s="283">
        <f t="shared" si="365"/>
        <v>41345408.975234397</v>
      </c>
      <c r="AA236" s="276">
        <f t="shared" si="365"/>
        <v>767077.15320081695</v>
      </c>
      <c r="AB236" s="268">
        <f t="shared" si="366"/>
        <v>67451644.912458792</v>
      </c>
      <c r="AC236" s="369"/>
      <c r="AD236" s="283">
        <f t="shared" si="367"/>
        <v>13662940.7771874</v>
      </c>
      <c r="AE236" s="283">
        <f t="shared" si="367"/>
        <v>12443295.160037</v>
      </c>
      <c r="AF236" s="283">
        <f t="shared" si="367"/>
        <v>41345408.975234397</v>
      </c>
      <c r="AG236" s="276">
        <f t="shared" si="367"/>
        <v>767077.15320081695</v>
      </c>
      <c r="AH236" s="268">
        <f t="shared" si="368"/>
        <v>67451644.912458792</v>
      </c>
      <c r="AI236" s="369"/>
      <c r="AJ236" s="283">
        <f t="shared" si="369"/>
        <v>13662940.7771874</v>
      </c>
      <c r="AK236" s="283">
        <f t="shared" si="369"/>
        <v>12443295.160037</v>
      </c>
      <c r="AL236" s="283">
        <f t="shared" si="369"/>
        <v>41345408.975234397</v>
      </c>
      <c r="AM236" s="276">
        <f t="shared" si="369"/>
        <v>767077.15320081695</v>
      </c>
      <c r="AN236" s="268">
        <f t="shared" si="370"/>
        <v>67451644.912458792</v>
      </c>
      <c r="AO236" s="369"/>
      <c r="AP236" s="283">
        <f t="shared" si="371"/>
        <v>13662940.7771874</v>
      </c>
      <c r="AQ236" s="283">
        <f t="shared" si="371"/>
        <v>12443295.160037</v>
      </c>
      <c r="AR236" s="283">
        <f t="shared" si="371"/>
        <v>41345408.975234397</v>
      </c>
      <c r="AS236" s="276">
        <f t="shared" si="371"/>
        <v>767077.15320081695</v>
      </c>
      <c r="AT236" s="268">
        <f t="shared" si="372"/>
        <v>67451644.912458792</v>
      </c>
      <c r="AU236" s="369"/>
      <c r="AV236" s="283">
        <f t="shared" si="373"/>
        <v>13662940.7771874</v>
      </c>
      <c r="AW236" s="283">
        <f t="shared" si="373"/>
        <v>12443295.160037</v>
      </c>
      <c r="AX236" s="283">
        <f t="shared" si="373"/>
        <v>41345408.975234397</v>
      </c>
      <c r="AY236" s="276">
        <f t="shared" si="373"/>
        <v>767077.15320081695</v>
      </c>
      <c r="AZ236" s="268">
        <f t="shared" si="374"/>
        <v>67451644.912458792</v>
      </c>
      <c r="BA236" s="369"/>
      <c r="BB236" s="283">
        <f t="shared" si="375"/>
        <v>13662940.7771874</v>
      </c>
      <c r="BC236" s="283">
        <f t="shared" si="375"/>
        <v>12443295.160037</v>
      </c>
      <c r="BD236" s="283">
        <f t="shared" si="375"/>
        <v>41345408.975234397</v>
      </c>
      <c r="BE236" s="276">
        <f t="shared" si="375"/>
        <v>767077.15320081695</v>
      </c>
      <c r="BF236" s="268">
        <f t="shared" si="376"/>
        <v>67451644.912458792</v>
      </c>
      <c r="BG236" s="369"/>
      <c r="BH236" s="283">
        <f t="shared" si="377"/>
        <v>13662940.7771874</v>
      </c>
      <c r="BI236" s="283">
        <f t="shared" si="377"/>
        <v>12443295.160037</v>
      </c>
      <c r="BJ236" s="283">
        <f t="shared" si="377"/>
        <v>41345408.975234397</v>
      </c>
      <c r="BK236" s="276">
        <f t="shared" si="377"/>
        <v>767077.15320081695</v>
      </c>
      <c r="BL236" s="268">
        <f t="shared" si="378"/>
        <v>67451644.912458792</v>
      </c>
      <c r="BM236" s="369"/>
      <c r="BN236" s="283" t="e">
        <f t="shared" si="379"/>
        <v>#VALUE!</v>
      </c>
      <c r="BO236" s="283" t="e">
        <f t="shared" si="379"/>
        <v>#VALUE!</v>
      </c>
      <c r="BP236" s="283" t="e">
        <f t="shared" si="379"/>
        <v>#VALUE!</v>
      </c>
      <c r="BQ236" s="276" t="e">
        <f t="shared" si="379"/>
        <v>#VALUE!</v>
      </c>
      <c r="BR236" s="268" t="e">
        <f t="shared" si="380"/>
        <v>#VALUE!</v>
      </c>
      <c r="BS236" s="369"/>
      <c r="BT236" s="283" t="e">
        <f t="shared" si="381"/>
        <v>#VALUE!</v>
      </c>
      <c r="BU236" s="283" t="e">
        <f t="shared" si="381"/>
        <v>#VALUE!</v>
      </c>
      <c r="BV236" s="283" t="e">
        <f t="shared" si="381"/>
        <v>#VALUE!</v>
      </c>
      <c r="BW236" s="276" t="e">
        <f t="shared" si="381"/>
        <v>#VALUE!</v>
      </c>
      <c r="BX236" s="268" t="e">
        <f t="shared" si="382"/>
        <v>#VALUE!</v>
      </c>
      <c r="BY236" s="369"/>
      <c r="BZ236" s="283" t="e">
        <f t="shared" si="383"/>
        <v>#VALUE!</v>
      </c>
      <c r="CA236" s="283" t="e">
        <f t="shared" si="383"/>
        <v>#VALUE!</v>
      </c>
      <c r="CB236" s="283" t="e">
        <f t="shared" si="383"/>
        <v>#VALUE!</v>
      </c>
      <c r="CC236" s="276" t="e">
        <f t="shared" si="383"/>
        <v>#VALUE!</v>
      </c>
      <c r="CD236" s="268" t="e">
        <f t="shared" si="384"/>
        <v>#VALUE!</v>
      </c>
      <c r="CE236" s="369"/>
      <c r="CF236" s="283" t="e">
        <f t="shared" si="385"/>
        <v>#VALUE!</v>
      </c>
      <c r="CG236" s="283" t="e">
        <f t="shared" si="385"/>
        <v>#VALUE!</v>
      </c>
      <c r="CH236" s="283" t="e">
        <f t="shared" si="385"/>
        <v>#VALUE!</v>
      </c>
      <c r="CI236" s="276" t="e">
        <f t="shared" si="385"/>
        <v>#VALUE!</v>
      </c>
      <c r="CJ236" s="268" t="e">
        <f t="shared" si="386"/>
        <v>#VALUE!</v>
      </c>
      <c r="CK236" s="369"/>
      <c r="CL236" s="283" t="e">
        <f t="shared" si="387"/>
        <v>#VALUE!</v>
      </c>
      <c r="CM236" s="283" t="e">
        <f t="shared" si="387"/>
        <v>#VALUE!</v>
      </c>
      <c r="CN236" s="283" t="e">
        <f t="shared" si="387"/>
        <v>#VALUE!</v>
      </c>
      <c r="CO236" s="276" t="e">
        <f t="shared" si="387"/>
        <v>#VALUE!</v>
      </c>
      <c r="CP236" s="268" t="e">
        <f t="shared" si="388"/>
        <v>#VALUE!</v>
      </c>
      <c r="CQ236" s="369"/>
      <c r="CR236" s="283" t="e">
        <f t="shared" si="389"/>
        <v>#VALUE!</v>
      </c>
      <c r="CS236" s="283" t="e">
        <f t="shared" si="389"/>
        <v>#VALUE!</v>
      </c>
      <c r="CT236" s="283" t="e">
        <f t="shared" si="389"/>
        <v>#VALUE!</v>
      </c>
      <c r="CU236" s="276" t="e">
        <f t="shared" si="389"/>
        <v>#VALUE!</v>
      </c>
      <c r="CV236" s="268" t="e">
        <f t="shared" si="390"/>
        <v>#VALUE!</v>
      </c>
      <c r="CW236" s="369"/>
      <c r="CX236" s="283" t="e">
        <f t="shared" si="391"/>
        <v>#VALUE!</v>
      </c>
      <c r="CY236" s="283" t="e">
        <f t="shared" si="391"/>
        <v>#VALUE!</v>
      </c>
      <c r="CZ236" s="283" t="e">
        <f t="shared" si="391"/>
        <v>#VALUE!</v>
      </c>
      <c r="DA236" s="276" t="e">
        <f t="shared" si="391"/>
        <v>#VALUE!</v>
      </c>
      <c r="DB236" s="268" t="e">
        <f t="shared" si="392"/>
        <v>#VALUE!</v>
      </c>
      <c r="DC236" s="369"/>
      <c r="DD236" s="283" t="e">
        <f t="shared" si="393"/>
        <v>#VALUE!</v>
      </c>
      <c r="DE236" s="283" t="e">
        <f t="shared" si="393"/>
        <v>#VALUE!</v>
      </c>
      <c r="DF236" s="283" t="e">
        <f t="shared" si="393"/>
        <v>#VALUE!</v>
      </c>
      <c r="DG236" s="276" t="e">
        <f t="shared" si="393"/>
        <v>#VALUE!</v>
      </c>
      <c r="DH236" s="268" t="e">
        <f t="shared" si="394"/>
        <v>#VALUE!</v>
      </c>
      <c r="DI236" s="369"/>
      <c r="DJ236" s="283" t="e">
        <f t="shared" si="395"/>
        <v>#VALUE!</v>
      </c>
      <c r="DK236" s="283" t="e">
        <f t="shared" si="395"/>
        <v>#VALUE!</v>
      </c>
      <c r="DL236" s="283" t="e">
        <f t="shared" si="395"/>
        <v>#VALUE!</v>
      </c>
      <c r="DM236" s="276" t="e">
        <f t="shared" si="395"/>
        <v>#VALUE!</v>
      </c>
      <c r="DN236" s="268" t="e">
        <f t="shared" si="396"/>
        <v>#VALUE!</v>
      </c>
      <c r="DO236" s="369"/>
      <c r="DP236" s="283" t="e">
        <f t="shared" si="397"/>
        <v>#VALUE!</v>
      </c>
      <c r="DQ236" s="283" t="e">
        <f t="shared" si="397"/>
        <v>#VALUE!</v>
      </c>
      <c r="DR236" s="283" t="e">
        <f t="shared" si="397"/>
        <v>#VALUE!</v>
      </c>
      <c r="DS236" s="276" t="e">
        <f t="shared" si="397"/>
        <v>#VALUE!</v>
      </c>
      <c r="DT236" s="268" t="e">
        <f t="shared" si="398"/>
        <v>#VALUE!</v>
      </c>
    </row>
    <row r="237" spans="1:124" x14ac:dyDescent="0.2">
      <c r="A237" s="91"/>
      <c r="B237" s="95">
        <v>25</v>
      </c>
      <c r="C237" s="134" t="s">
        <v>210</v>
      </c>
      <c r="D237" s="90"/>
      <c r="E237" s="369"/>
      <c r="F237" s="283">
        <f t="shared" si="359"/>
        <v>279724434</v>
      </c>
      <c r="G237" s="283">
        <f t="shared" si="359"/>
        <v>0</v>
      </c>
      <c r="H237" s="283">
        <f t="shared" si="359"/>
        <v>0</v>
      </c>
      <c r="I237" s="276">
        <f t="shared" si="359"/>
        <v>0</v>
      </c>
      <c r="J237" s="268">
        <f t="shared" si="360"/>
        <v>279724434</v>
      </c>
      <c r="K237" s="369"/>
      <c r="L237" s="283">
        <f t="shared" si="361"/>
        <v>279724434</v>
      </c>
      <c r="M237" s="283">
        <f t="shared" si="361"/>
        <v>0</v>
      </c>
      <c r="N237" s="283">
        <f t="shared" si="361"/>
        <v>0</v>
      </c>
      <c r="O237" s="276">
        <f t="shared" si="361"/>
        <v>0</v>
      </c>
      <c r="P237" s="268">
        <f t="shared" si="362"/>
        <v>279724434</v>
      </c>
      <c r="Q237" s="369"/>
      <c r="R237" s="283">
        <f t="shared" si="363"/>
        <v>279724434</v>
      </c>
      <c r="S237" s="283">
        <f t="shared" si="363"/>
        <v>0</v>
      </c>
      <c r="T237" s="283">
        <f t="shared" si="363"/>
        <v>0</v>
      </c>
      <c r="U237" s="276">
        <f t="shared" si="363"/>
        <v>0</v>
      </c>
      <c r="V237" s="268">
        <f t="shared" si="364"/>
        <v>279724434</v>
      </c>
      <c r="W237" s="369"/>
      <c r="X237" s="283">
        <f t="shared" si="365"/>
        <v>279724434</v>
      </c>
      <c r="Y237" s="283">
        <f t="shared" si="365"/>
        <v>0</v>
      </c>
      <c r="Z237" s="283">
        <f t="shared" si="365"/>
        <v>0</v>
      </c>
      <c r="AA237" s="276">
        <f t="shared" si="365"/>
        <v>0</v>
      </c>
      <c r="AB237" s="268">
        <f t="shared" si="366"/>
        <v>279724434</v>
      </c>
      <c r="AC237" s="369"/>
      <c r="AD237" s="283">
        <f t="shared" si="367"/>
        <v>279724434</v>
      </c>
      <c r="AE237" s="283">
        <f t="shared" si="367"/>
        <v>0</v>
      </c>
      <c r="AF237" s="283">
        <f t="shared" si="367"/>
        <v>0</v>
      </c>
      <c r="AG237" s="276">
        <f t="shared" si="367"/>
        <v>0</v>
      </c>
      <c r="AH237" s="268">
        <f t="shared" si="368"/>
        <v>279724434</v>
      </c>
      <c r="AI237" s="369"/>
      <c r="AJ237" s="283">
        <f t="shared" si="369"/>
        <v>279724434</v>
      </c>
      <c r="AK237" s="283">
        <f t="shared" si="369"/>
        <v>0</v>
      </c>
      <c r="AL237" s="283">
        <f t="shared" si="369"/>
        <v>0</v>
      </c>
      <c r="AM237" s="276">
        <f t="shared" si="369"/>
        <v>0</v>
      </c>
      <c r="AN237" s="268">
        <f t="shared" si="370"/>
        <v>279724434</v>
      </c>
      <c r="AO237" s="369"/>
      <c r="AP237" s="283">
        <f t="shared" si="371"/>
        <v>279724434</v>
      </c>
      <c r="AQ237" s="283">
        <f t="shared" si="371"/>
        <v>0</v>
      </c>
      <c r="AR237" s="283">
        <f t="shared" si="371"/>
        <v>0</v>
      </c>
      <c r="AS237" s="276">
        <f t="shared" si="371"/>
        <v>0</v>
      </c>
      <c r="AT237" s="268">
        <f t="shared" si="372"/>
        <v>279724434</v>
      </c>
      <c r="AU237" s="369"/>
      <c r="AV237" s="283">
        <f t="shared" si="373"/>
        <v>279724434</v>
      </c>
      <c r="AW237" s="283">
        <f t="shared" si="373"/>
        <v>0</v>
      </c>
      <c r="AX237" s="283">
        <f t="shared" si="373"/>
        <v>0</v>
      </c>
      <c r="AY237" s="276">
        <f t="shared" si="373"/>
        <v>0</v>
      </c>
      <c r="AZ237" s="268">
        <f t="shared" si="374"/>
        <v>279724434</v>
      </c>
      <c r="BA237" s="369"/>
      <c r="BB237" s="283">
        <f t="shared" si="375"/>
        <v>279724434</v>
      </c>
      <c r="BC237" s="283">
        <f t="shared" si="375"/>
        <v>0</v>
      </c>
      <c r="BD237" s="283">
        <f t="shared" si="375"/>
        <v>0</v>
      </c>
      <c r="BE237" s="276">
        <f t="shared" si="375"/>
        <v>0</v>
      </c>
      <c r="BF237" s="268">
        <f t="shared" si="376"/>
        <v>279724434</v>
      </c>
      <c r="BG237" s="369"/>
      <c r="BH237" s="283">
        <f t="shared" si="377"/>
        <v>279724434</v>
      </c>
      <c r="BI237" s="283">
        <f t="shared" si="377"/>
        <v>0</v>
      </c>
      <c r="BJ237" s="283">
        <f t="shared" si="377"/>
        <v>0</v>
      </c>
      <c r="BK237" s="276">
        <f t="shared" si="377"/>
        <v>0</v>
      </c>
      <c r="BL237" s="268">
        <f t="shared" si="378"/>
        <v>279724434</v>
      </c>
      <c r="BM237" s="369"/>
      <c r="BN237" s="283">
        <f t="shared" si="379"/>
        <v>279724434</v>
      </c>
      <c r="BO237" s="283">
        <f t="shared" si="379"/>
        <v>0</v>
      </c>
      <c r="BP237" s="283">
        <f t="shared" si="379"/>
        <v>0</v>
      </c>
      <c r="BQ237" s="276">
        <f t="shared" si="379"/>
        <v>0</v>
      </c>
      <c r="BR237" s="268">
        <f t="shared" si="380"/>
        <v>279724434</v>
      </c>
      <c r="BS237" s="369"/>
      <c r="BT237" s="283">
        <f t="shared" si="381"/>
        <v>279724434</v>
      </c>
      <c r="BU237" s="283">
        <f t="shared" si="381"/>
        <v>0</v>
      </c>
      <c r="BV237" s="283">
        <f t="shared" si="381"/>
        <v>0</v>
      </c>
      <c r="BW237" s="276">
        <f t="shared" si="381"/>
        <v>0</v>
      </c>
      <c r="BX237" s="268">
        <f t="shared" si="382"/>
        <v>279724434</v>
      </c>
      <c r="BY237" s="369"/>
      <c r="BZ237" s="283">
        <f t="shared" si="383"/>
        <v>279724434</v>
      </c>
      <c r="CA237" s="283">
        <f t="shared" si="383"/>
        <v>0</v>
      </c>
      <c r="CB237" s="283">
        <f t="shared" si="383"/>
        <v>0</v>
      </c>
      <c r="CC237" s="276">
        <f t="shared" si="383"/>
        <v>0</v>
      </c>
      <c r="CD237" s="268">
        <f t="shared" si="384"/>
        <v>279724434</v>
      </c>
      <c r="CE237" s="369"/>
      <c r="CF237" s="283">
        <f t="shared" si="385"/>
        <v>279724434</v>
      </c>
      <c r="CG237" s="283">
        <f t="shared" si="385"/>
        <v>0</v>
      </c>
      <c r="CH237" s="283">
        <f t="shared" si="385"/>
        <v>0</v>
      </c>
      <c r="CI237" s="276">
        <f t="shared" si="385"/>
        <v>0</v>
      </c>
      <c r="CJ237" s="268">
        <f t="shared" si="386"/>
        <v>279724434</v>
      </c>
      <c r="CK237" s="369"/>
      <c r="CL237" s="283">
        <f t="shared" si="387"/>
        <v>279724434</v>
      </c>
      <c r="CM237" s="283">
        <f t="shared" si="387"/>
        <v>0</v>
      </c>
      <c r="CN237" s="283">
        <f t="shared" si="387"/>
        <v>0</v>
      </c>
      <c r="CO237" s="276">
        <f t="shared" si="387"/>
        <v>0</v>
      </c>
      <c r="CP237" s="268">
        <f t="shared" si="388"/>
        <v>279724434</v>
      </c>
      <c r="CQ237" s="369"/>
      <c r="CR237" s="283">
        <f t="shared" si="389"/>
        <v>279724434</v>
      </c>
      <c r="CS237" s="283">
        <f t="shared" si="389"/>
        <v>0</v>
      </c>
      <c r="CT237" s="283">
        <f t="shared" si="389"/>
        <v>0</v>
      </c>
      <c r="CU237" s="276">
        <f t="shared" si="389"/>
        <v>0</v>
      </c>
      <c r="CV237" s="268">
        <f t="shared" si="390"/>
        <v>279724434</v>
      </c>
      <c r="CW237" s="369"/>
      <c r="CX237" s="283">
        <f t="shared" si="391"/>
        <v>279724434</v>
      </c>
      <c r="CY237" s="283">
        <f t="shared" si="391"/>
        <v>0</v>
      </c>
      <c r="CZ237" s="283">
        <f t="shared" si="391"/>
        <v>0</v>
      </c>
      <c r="DA237" s="276">
        <f t="shared" si="391"/>
        <v>0</v>
      </c>
      <c r="DB237" s="268">
        <f t="shared" si="392"/>
        <v>279724434</v>
      </c>
      <c r="DC237" s="369"/>
      <c r="DD237" s="283">
        <f t="shared" si="393"/>
        <v>279724434</v>
      </c>
      <c r="DE237" s="283">
        <f t="shared" si="393"/>
        <v>0</v>
      </c>
      <c r="DF237" s="283">
        <f t="shared" si="393"/>
        <v>0</v>
      </c>
      <c r="DG237" s="276">
        <f t="shared" si="393"/>
        <v>0</v>
      </c>
      <c r="DH237" s="268">
        <f t="shared" si="394"/>
        <v>279724434</v>
      </c>
      <c r="DI237" s="369"/>
      <c r="DJ237" s="283">
        <f t="shared" si="395"/>
        <v>279724434</v>
      </c>
      <c r="DK237" s="283">
        <f t="shared" si="395"/>
        <v>0</v>
      </c>
      <c r="DL237" s="283">
        <f t="shared" si="395"/>
        <v>0</v>
      </c>
      <c r="DM237" s="276">
        <f t="shared" si="395"/>
        <v>0</v>
      </c>
      <c r="DN237" s="268">
        <f t="shared" si="396"/>
        <v>279724434</v>
      </c>
      <c r="DO237" s="369"/>
      <c r="DP237" s="283">
        <f t="shared" si="397"/>
        <v>279724434</v>
      </c>
      <c r="DQ237" s="283">
        <f t="shared" si="397"/>
        <v>0</v>
      </c>
      <c r="DR237" s="283">
        <f t="shared" si="397"/>
        <v>0</v>
      </c>
      <c r="DS237" s="276">
        <f t="shared" si="397"/>
        <v>0</v>
      </c>
      <c r="DT237" s="268">
        <f t="shared" si="398"/>
        <v>279724434</v>
      </c>
    </row>
    <row r="238" spans="1:124" x14ac:dyDescent="0.2">
      <c r="A238" s="91"/>
      <c r="B238" s="95">
        <v>26</v>
      </c>
      <c r="C238" s="134" t="s">
        <v>211</v>
      </c>
      <c r="D238" s="90"/>
      <c r="E238" s="369"/>
      <c r="F238" s="283">
        <f t="shared" si="359"/>
        <v>16055196.911890369</v>
      </c>
      <c r="G238" s="283">
        <f t="shared" si="359"/>
        <v>4166356.8805212313</v>
      </c>
      <c r="H238" s="283">
        <f t="shared" si="359"/>
        <v>33889732.258004084</v>
      </c>
      <c r="I238" s="276">
        <f t="shared" si="359"/>
        <v>625314.52651909832</v>
      </c>
      <c r="J238" s="268">
        <f t="shared" si="360"/>
        <v>54111286.05041568</v>
      </c>
      <c r="K238" s="369"/>
      <c r="L238" s="283">
        <f t="shared" si="361"/>
        <v>9810404.5272185896</v>
      </c>
      <c r="M238" s="283">
        <f t="shared" si="361"/>
        <v>2545820.3114533625</v>
      </c>
      <c r="N238" s="283">
        <f t="shared" si="361"/>
        <v>19392542.602655776</v>
      </c>
      <c r="O238" s="276">
        <f t="shared" si="361"/>
        <v>357820.43078009615</v>
      </c>
      <c r="P238" s="268">
        <f t="shared" si="362"/>
        <v>31748767.441327728</v>
      </c>
      <c r="Q238" s="369"/>
      <c r="R238" s="283">
        <f t="shared" si="363"/>
        <v>8623611.4043397885</v>
      </c>
      <c r="S238" s="283">
        <f t="shared" si="363"/>
        <v>2237845.035883903</v>
      </c>
      <c r="T238" s="283">
        <f t="shared" si="363"/>
        <v>16028340.665834893</v>
      </c>
      <c r="U238" s="276">
        <f t="shared" si="363"/>
        <v>295746.04420122493</v>
      </c>
      <c r="V238" s="268">
        <f t="shared" si="364"/>
        <v>26889797.106058583</v>
      </c>
      <c r="W238" s="369"/>
      <c r="X238" s="283">
        <f t="shared" si="365"/>
        <v>8372438.2566405702</v>
      </c>
      <c r="Y238" s="283">
        <f t="shared" si="365"/>
        <v>2172665.08338243</v>
      </c>
      <c r="Z238" s="283">
        <f t="shared" si="365"/>
        <v>15110212.414102601</v>
      </c>
      <c r="AA238" s="276">
        <f t="shared" si="365"/>
        <v>278805.25137804798</v>
      </c>
      <c r="AB238" s="268">
        <f t="shared" si="366"/>
        <v>25655315.754125603</v>
      </c>
      <c r="AC238" s="369"/>
      <c r="AD238" s="283">
        <f t="shared" si="367"/>
        <v>8372438.2566405702</v>
      </c>
      <c r="AE238" s="283">
        <f t="shared" si="367"/>
        <v>2172665.08338243</v>
      </c>
      <c r="AF238" s="283">
        <f t="shared" si="367"/>
        <v>15110212.414102601</v>
      </c>
      <c r="AG238" s="276">
        <f t="shared" si="367"/>
        <v>278805.25137804798</v>
      </c>
      <c r="AH238" s="268">
        <f t="shared" si="368"/>
        <v>25655315.754125603</v>
      </c>
      <c r="AI238" s="369"/>
      <c r="AJ238" s="283">
        <f t="shared" si="369"/>
        <v>8372438.2566405702</v>
      </c>
      <c r="AK238" s="283">
        <f t="shared" si="369"/>
        <v>2172665.08338243</v>
      </c>
      <c r="AL238" s="283">
        <f t="shared" si="369"/>
        <v>15110212.414102601</v>
      </c>
      <c r="AM238" s="276">
        <f t="shared" si="369"/>
        <v>278805.25137804798</v>
      </c>
      <c r="AN238" s="268">
        <f t="shared" si="370"/>
        <v>25655315.754125603</v>
      </c>
      <c r="AO238" s="369"/>
      <c r="AP238" s="283">
        <f t="shared" si="371"/>
        <v>8372438.2566405702</v>
      </c>
      <c r="AQ238" s="283">
        <f t="shared" si="371"/>
        <v>2172665.08338243</v>
      </c>
      <c r="AR238" s="283">
        <f t="shared" si="371"/>
        <v>15110212.414102601</v>
      </c>
      <c r="AS238" s="276">
        <f t="shared" si="371"/>
        <v>278805.25137804798</v>
      </c>
      <c r="AT238" s="268">
        <f t="shared" si="372"/>
        <v>25655315.754125603</v>
      </c>
      <c r="AU238" s="369"/>
      <c r="AV238" s="283">
        <f t="shared" si="373"/>
        <v>8372438.2566405702</v>
      </c>
      <c r="AW238" s="283">
        <f t="shared" si="373"/>
        <v>2172665.08338243</v>
      </c>
      <c r="AX238" s="283">
        <f t="shared" si="373"/>
        <v>15110212.414102601</v>
      </c>
      <c r="AY238" s="276">
        <f t="shared" si="373"/>
        <v>278805.25137804798</v>
      </c>
      <c r="AZ238" s="268">
        <f t="shared" si="374"/>
        <v>25655315.754125603</v>
      </c>
      <c r="BA238" s="369"/>
      <c r="BB238" s="283">
        <f t="shared" si="375"/>
        <v>8372438.2566405702</v>
      </c>
      <c r="BC238" s="283">
        <f t="shared" si="375"/>
        <v>2172665.08338243</v>
      </c>
      <c r="BD238" s="283">
        <f t="shared" si="375"/>
        <v>15110212.414102601</v>
      </c>
      <c r="BE238" s="276">
        <f t="shared" si="375"/>
        <v>278805.25137804798</v>
      </c>
      <c r="BF238" s="268">
        <f t="shared" si="376"/>
        <v>25655315.754125603</v>
      </c>
      <c r="BG238" s="369"/>
      <c r="BH238" s="283">
        <f t="shared" si="377"/>
        <v>8372438.2566405702</v>
      </c>
      <c r="BI238" s="283">
        <f t="shared" si="377"/>
        <v>2172665.08338243</v>
      </c>
      <c r="BJ238" s="283">
        <f t="shared" si="377"/>
        <v>15110212.414102601</v>
      </c>
      <c r="BK238" s="276">
        <f t="shared" si="377"/>
        <v>278805.25137804798</v>
      </c>
      <c r="BL238" s="268">
        <f t="shared" si="378"/>
        <v>25655315.754125603</v>
      </c>
      <c r="BM238" s="369"/>
      <c r="BN238" s="283" t="e">
        <f t="shared" si="379"/>
        <v>#VALUE!</v>
      </c>
      <c r="BO238" s="283" t="e">
        <f t="shared" si="379"/>
        <v>#VALUE!</v>
      </c>
      <c r="BP238" s="283" t="e">
        <f t="shared" si="379"/>
        <v>#VALUE!</v>
      </c>
      <c r="BQ238" s="276" t="e">
        <f t="shared" si="379"/>
        <v>#VALUE!</v>
      </c>
      <c r="BR238" s="268" t="e">
        <f t="shared" si="380"/>
        <v>#VALUE!</v>
      </c>
      <c r="BS238" s="369"/>
      <c r="BT238" s="283" t="e">
        <f t="shared" si="381"/>
        <v>#VALUE!</v>
      </c>
      <c r="BU238" s="283" t="e">
        <f t="shared" si="381"/>
        <v>#VALUE!</v>
      </c>
      <c r="BV238" s="283" t="e">
        <f t="shared" si="381"/>
        <v>#VALUE!</v>
      </c>
      <c r="BW238" s="276" t="e">
        <f t="shared" si="381"/>
        <v>#VALUE!</v>
      </c>
      <c r="BX238" s="268" t="e">
        <f t="shared" si="382"/>
        <v>#VALUE!</v>
      </c>
      <c r="BY238" s="369"/>
      <c r="BZ238" s="283" t="e">
        <f t="shared" si="383"/>
        <v>#VALUE!</v>
      </c>
      <c r="CA238" s="283" t="e">
        <f t="shared" si="383"/>
        <v>#VALUE!</v>
      </c>
      <c r="CB238" s="283" t="e">
        <f t="shared" si="383"/>
        <v>#VALUE!</v>
      </c>
      <c r="CC238" s="276" t="e">
        <f t="shared" si="383"/>
        <v>#VALUE!</v>
      </c>
      <c r="CD238" s="268" t="e">
        <f t="shared" si="384"/>
        <v>#VALUE!</v>
      </c>
      <c r="CE238" s="369"/>
      <c r="CF238" s="283" t="e">
        <f t="shared" si="385"/>
        <v>#VALUE!</v>
      </c>
      <c r="CG238" s="283" t="e">
        <f t="shared" si="385"/>
        <v>#VALUE!</v>
      </c>
      <c r="CH238" s="283" t="e">
        <f t="shared" si="385"/>
        <v>#VALUE!</v>
      </c>
      <c r="CI238" s="276" t="e">
        <f t="shared" si="385"/>
        <v>#VALUE!</v>
      </c>
      <c r="CJ238" s="268" t="e">
        <f t="shared" si="386"/>
        <v>#VALUE!</v>
      </c>
      <c r="CK238" s="369"/>
      <c r="CL238" s="283" t="e">
        <f t="shared" si="387"/>
        <v>#VALUE!</v>
      </c>
      <c r="CM238" s="283" t="e">
        <f t="shared" si="387"/>
        <v>#VALUE!</v>
      </c>
      <c r="CN238" s="283" t="e">
        <f t="shared" si="387"/>
        <v>#VALUE!</v>
      </c>
      <c r="CO238" s="276" t="e">
        <f t="shared" si="387"/>
        <v>#VALUE!</v>
      </c>
      <c r="CP238" s="268" t="e">
        <f t="shared" si="388"/>
        <v>#VALUE!</v>
      </c>
      <c r="CQ238" s="369"/>
      <c r="CR238" s="283" t="e">
        <f t="shared" si="389"/>
        <v>#VALUE!</v>
      </c>
      <c r="CS238" s="283" t="e">
        <f t="shared" si="389"/>
        <v>#VALUE!</v>
      </c>
      <c r="CT238" s="283" t="e">
        <f t="shared" si="389"/>
        <v>#VALUE!</v>
      </c>
      <c r="CU238" s="276" t="e">
        <f t="shared" si="389"/>
        <v>#VALUE!</v>
      </c>
      <c r="CV238" s="268" t="e">
        <f t="shared" si="390"/>
        <v>#VALUE!</v>
      </c>
      <c r="CW238" s="369"/>
      <c r="CX238" s="283" t="e">
        <f t="shared" si="391"/>
        <v>#VALUE!</v>
      </c>
      <c r="CY238" s="283" t="e">
        <f t="shared" si="391"/>
        <v>#VALUE!</v>
      </c>
      <c r="CZ238" s="283" t="e">
        <f t="shared" si="391"/>
        <v>#VALUE!</v>
      </c>
      <c r="DA238" s="276" t="e">
        <f t="shared" si="391"/>
        <v>#VALUE!</v>
      </c>
      <c r="DB238" s="268" t="e">
        <f t="shared" si="392"/>
        <v>#VALUE!</v>
      </c>
      <c r="DC238" s="369"/>
      <c r="DD238" s="283" t="e">
        <f t="shared" si="393"/>
        <v>#VALUE!</v>
      </c>
      <c r="DE238" s="283" t="e">
        <f t="shared" si="393"/>
        <v>#VALUE!</v>
      </c>
      <c r="DF238" s="283" t="e">
        <f t="shared" si="393"/>
        <v>#VALUE!</v>
      </c>
      <c r="DG238" s="276" t="e">
        <f t="shared" si="393"/>
        <v>#VALUE!</v>
      </c>
      <c r="DH238" s="268" t="e">
        <f t="shared" si="394"/>
        <v>#VALUE!</v>
      </c>
      <c r="DI238" s="369"/>
      <c r="DJ238" s="283" t="e">
        <f t="shared" si="395"/>
        <v>#VALUE!</v>
      </c>
      <c r="DK238" s="283" t="e">
        <f t="shared" si="395"/>
        <v>#VALUE!</v>
      </c>
      <c r="DL238" s="283" t="e">
        <f t="shared" si="395"/>
        <v>#VALUE!</v>
      </c>
      <c r="DM238" s="276" t="e">
        <f t="shared" si="395"/>
        <v>#VALUE!</v>
      </c>
      <c r="DN238" s="268" t="e">
        <f t="shared" si="396"/>
        <v>#VALUE!</v>
      </c>
      <c r="DO238" s="369"/>
      <c r="DP238" s="283" t="e">
        <f t="shared" si="397"/>
        <v>#VALUE!</v>
      </c>
      <c r="DQ238" s="283" t="e">
        <f t="shared" si="397"/>
        <v>#VALUE!</v>
      </c>
      <c r="DR238" s="283" t="e">
        <f t="shared" si="397"/>
        <v>#VALUE!</v>
      </c>
      <c r="DS238" s="276" t="e">
        <f t="shared" si="397"/>
        <v>#VALUE!</v>
      </c>
      <c r="DT238" s="268" t="e">
        <f t="shared" si="398"/>
        <v>#VALUE!</v>
      </c>
    </row>
    <row r="239" spans="1:124" s="6" customFormat="1" x14ac:dyDescent="0.2">
      <c r="A239" s="399"/>
      <c r="B239" s="390">
        <v>30</v>
      </c>
      <c r="C239" s="391" t="s">
        <v>212</v>
      </c>
      <c r="D239" s="370"/>
      <c r="E239" s="366"/>
      <c r="F239" s="400"/>
      <c r="G239" s="401"/>
      <c r="H239" s="401"/>
      <c r="I239" s="402"/>
      <c r="J239" s="368">
        <f>SUM(J240:J244)</f>
        <v>1880699304.5400586</v>
      </c>
      <c r="K239" s="366"/>
      <c r="L239" s="400"/>
      <c r="M239" s="401"/>
      <c r="N239" s="401"/>
      <c r="O239" s="402"/>
      <c r="P239" s="368">
        <f>SUM(P240:P244)</f>
        <v>501882581.52131724</v>
      </c>
      <c r="Q239" s="366"/>
      <c r="R239" s="400"/>
      <c r="S239" s="401"/>
      <c r="T239" s="401"/>
      <c r="U239" s="402"/>
      <c r="V239" s="368">
        <f>SUM(V240:V244)</f>
        <v>400179415.73403382</v>
      </c>
      <c r="W239" s="366"/>
      <c r="X239" s="400"/>
      <c r="Y239" s="401"/>
      <c r="Z239" s="401"/>
      <c r="AA239" s="402"/>
      <c r="AB239" s="368">
        <f>SUM(AB240:AB244)</f>
        <v>373540363.83000171</v>
      </c>
      <c r="AC239" s="366"/>
      <c r="AD239" s="400"/>
      <c r="AE239" s="401"/>
      <c r="AF239" s="401"/>
      <c r="AG239" s="402"/>
      <c r="AH239" s="368">
        <f>SUM(AH240:AH244)</f>
        <v>373540363.83000171</v>
      </c>
      <c r="AI239" s="366"/>
      <c r="AJ239" s="400"/>
      <c r="AK239" s="401"/>
      <c r="AL239" s="401"/>
      <c r="AM239" s="402"/>
      <c r="AN239" s="368">
        <f>SUM(AN240:AN244)</f>
        <v>373540363.83000171</v>
      </c>
      <c r="AO239" s="366"/>
      <c r="AP239" s="400"/>
      <c r="AQ239" s="401"/>
      <c r="AR239" s="401"/>
      <c r="AS239" s="402"/>
      <c r="AT239" s="368">
        <f>SUM(AT240:AT244)</f>
        <v>373540363.83000171</v>
      </c>
      <c r="AU239" s="366"/>
      <c r="AV239" s="400"/>
      <c r="AW239" s="401"/>
      <c r="AX239" s="401"/>
      <c r="AY239" s="402"/>
      <c r="AZ239" s="368">
        <f>SUM(AZ240:AZ244)</f>
        <v>373540363.83000171</v>
      </c>
      <c r="BA239" s="366"/>
      <c r="BB239" s="400"/>
      <c r="BC239" s="401"/>
      <c r="BD239" s="401"/>
      <c r="BE239" s="402"/>
      <c r="BF239" s="368">
        <f>SUM(BF240:BF244)</f>
        <v>373540363.83000171</v>
      </c>
      <c r="BG239" s="366"/>
      <c r="BH239" s="400"/>
      <c r="BI239" s="401"/>
      <c r="BJ239" s="401"/>
      <c r="BK239" s="402"/>
      <c r="BL239" s="368">
        <f>SUM(BL240:BL244)</f>
        <v>373540363.83000171</v>
      </c>
      <c r="BM239" s="366"/>
      <c r="BN239" s="400"/>
      <c r="BO239" s="401"/>
      <c r="BP239" s="401"/>
      <c r="BQ239" s="402"/>
      <c r="BR239" s="368" t="e">
        <f>SUM(BR240:BR244)</f>
        <v>#VALUE!</v>
      </c>
      <c r="BS239" s="366"/>
      <c r="BT239" s="400"/>
      <c r="BU239" s="401"/>
      <c r="BV239" s="401"/>
      <c r="BW239" s="402"/>
      <c r="BX239" s="368" t="e">
        <f>SUM(BX240:BX244)</f>
        <v>#VALUE!</v>
      </c>
      <c r="BY239" s="366"/>
      <c r="BZ239" s="400"/>
      <c r="CA239" s="401"/>
      <c r="CB239" s="401"/>
      <c r="CC239" s="402"/>
      <c r="CD239" s="368" t="e">
        <f>SUM(CD240:CD244)</f>
        <v>#VALUE!</v>
      </c>
      <c r="CE239" s="366"/>
      <c r="CF239" s="400"/>
      <c r="CG239" s="401"/>
      <c r="CH239" s="401"/>
      <c r="CI239" s="402"/>
      <c r="CJ239" s="368" t="e">
        <f>SUM(CJ240:CJ244)</f>
        <v>#VALUE!</v>
      </c>
      <c r="CK239" s="366"/>
      <c r="CL239" s="400"/>
      <c r="CM239" s="401"/>
      <c r="CN239" s="401"/>
      <c r="CO239" s="402"/>
      <c r="CP239" s="368" t="e">
        <f>SUM(CP240:CP244)</f>
        <v>#VALUE!</v>
      </c>
      <c r="CQ239" s="366"/>
      <c r="CR239" s="400"/>
      <c r="CS239" s="401"/>
      <c r="CT239" s="401"/>
      <c r="CU239" s="402"/>
      <c r="CV239" s="368" t="e">
        <f>SUM(CV240:CV244)</f>
        <v>#VALUE!</v>
      </c>
      <c r="CW239" s="366"/>
      <c r="CX239" s="400"/>
      <c r="CY239" s="401"/>
      <c r="CZ239" s="401"/>
      <c r="DA239" s="402"/>
      <c r="DB239" s="368" t="e">
        <f>SUM(DB240:DB244)</f>
        <v>#VALUE!</v>
      </c>
      <c r="DC239" s="366"/>
      <c r="DD239" s="400"/>
      <c r="DE239" s="401"/>
      <c r="DF239" s="401"/>
      <c r="DG239" s="402"/>
      <c r="DH239" s="368" t="e">
        <f>SUM(DH240:DH244)</f>
        <v>#VALUE!</v>
      </c>
      <c r="DI239" s="366"/>
      <c r="DJ239" s="400"/>
      <c r="DK239" s="401"/>
      <c r="DL239" s="401"/>
      <c r="DM239" s="402"/>
      <c r="DN239" s="368" t="e">
        <f>SUM(DN240:DN244)</f>
        <v>#VALUE!</v>
      </c>
      <c r="DO239" s="366"/>
      <c r="DP239" s="400"/>
      <c r="DQ239" s="401"/>
      <c r="DR239" s="401"/>
      <c r="DS239" s="402"/>
      <c r="DT239" s="368" t="e">
        <f>SUM(DT240:DT244)</f>
        <v>#VALUE!</v>
      </c>
    </row>
    <row r="240" spans="1:124" s="6" customFormat="1" x14ac:dyDescent="0.2">
      <c r="A240" s="95"/>
      <c r="B240" s="95">
        <v>31</v>
      </c>
      <c r="C240" s="134" t="s">
        <v>213</v>
      </c>
      <c r="D240" s="13"/>
      <c r="E240" s="13"/>
      <c r="F240" s="284"/>
      <c r="G240" s="277"/>
      <c r="H240" s="277"/>
      <c r="I240" s="276"/>
      <c r="J240" s="259">
        <f>G231*'SFR Relationships'!$D$36*I231/J230/'SFR Relationships'!$D$31/'SFR Relationships'!$D$32+H231*'SFR Relationships'!$D$34</f>
        <v>346089373.38583422</v>
      </c>
      <c r="K240" s="13"/>
      <c r="L240" s="284"/>
      <c r="M240" s="277"/>
      <c r="N240" s="277"/>
      <c r="O240" s="276"/>
      <c r="P240" s="259">
        <f>M231*'SFR Relationships'!$D$36*O231/P230/'SFR Relationships'!$D$31/'SFR Relationships'!$D$32+N231*'SFR Relationships'!$D$34</f>
        <v>108446846.46430798</v>
      </c>
      <c r="Q240" s="13"/>
      <c r="R240" s="284"/>
      <c r="S240" s="277"/>
      <c r="T240" s="277"/>
      <c r="U240" s="276"/>
      <c r="V240" s="259">
        <f>S231*'SFR Relationships'!$D$36*U231/V230/'SFR Relationships'!$D$31/'SFR Relationships'!$D$32+T231*'SFR Relationships'!$D$34</f>
        <v>88979079.888580725</v>
      </c>
      <c r="W240" s="13"/>
      <c r="X240" s="284"/>
      <c r="Y240" s="277"/>
      <c r="Z240" s="277"/>
      <c r="AA240" s="276"/>
      <c r="AB240" s="259">
        <f>Y231*'SFR Relationships'!$D$36*AA231/AB230/'SFR Relationships'!$D$31/'SFR Relationships'!$D$32+Z231*'SFR Relationships'!$D$34</f>
        <v>83763461.568316951</v>
      </c>
      <c r="AC240" s="13"/>
      <c r="AD240" s="284"/>
      <c r="AE240" s="277"/>
      <c r="AF240" s="277"/>
      <c r="AG240" s="276"/>
      <c r="AH240" s="259">
        <f>AE231*'SFR Relationships'!$D$36*AG231/AH230/'SFR Relationships'!$D$31/'SFR Relationships'!$D$32+AF231*'SFR Relationships'!$D$34</f>
        <v>83763461.568316951</v>
      </c>
      <c r="AI240" s="13"/>
      <c r="AJ240" s="284"/>
      <c r="AK240" s="277"/>
      <c r="AL240" s="277"/>
      <c r="AM240" s="276"/>
      <c r="AN240" s="259">
        <f>AK231*'SFR Relationships'!$D$36*AM231/AN230/'SFR Relationships'!$D$31/'SFR Relationships'!$D$32+AL231*'SFR Relationships'!$D$34</f>
        <v>83763461.568316951</v>
      </c>
      <c r="AO240" s="13"/>
      <c r="AP240" s="284"/>
      <c r="AQ240" s="277"/>
      <c r="AR240" s="277"/>
      <c r="AS240" s="276"/>
      <c r="AT240" s="259">
        <f>AQ231*'SFR Relationships'!$D$36*AS231/AT230/'SFR Relationships'!$D$31/'SFR Relationships'!$D$32+AR231*'SFR Relationships'!$D$34</f>
        <v>83763461.568316951</v>
      </c>
      <c r="AU240" s="13"/>
      <c r="AV240" s="284"/>
      <c r="AW240" s="277"/>
      <c r="AX240" s="277"/>
      <c r="AY240" s="276"/>
      <c r="AZ240" s="259">
        <f>AW231*'SFR Relationships'!$D$36*AY231/AZ230/'SFR Relationships'!$D$31/'SFR Relationships'!$D$32+AX231*'SFR Relationships'!$D$34</f>
        <v>83763461.568316951</v>
      </c>
      <c r="BA240" s="13"/>
      <c r="BB240" s="284"/>
      <c r="BC240" s="277"/>
      <c r="BD240" s="277"/>
      <c r="BE240" s="276"/>
      <c r="BF240" s="259">
        <f>BC231*'SFR Relationships'!$D$36*BE231/BF230/'SFR Relationships'!$D$31/'SFR Relationships'!$D$32+BD231*'SFR Relationships'!$D$34</f>
        <v>83763461.568316951</v>
      </c>
      <c r="BG240" s="13"/>
      <c r="BH240" s="284"/>
      <c r="BI240" s="277"/>
      <c r="BJ240" s="277"/>
      <c r="BK240" s="276"/>
      <c r="BL240" s="259">
        <f>BI231*'SFR Relationships'!$D$36*BK231/BL230/'SFR Relationships'!$D$31/'SFR Relationships'!$D$32+BJ231*'SFR Relationships'!$D$34</f>
        <v>83763461.568316951</v>
      </c>
      <c r="BM240" s="13"/>
      <c r="BN240" s="284"/>
      <c r="BO240" s="277"/>
      <c r="BP240" s="277"/>
      <c r="BQ240" s="276"/>
      <c r="BR240" s="259" t="e">
        <f>BO231*'SFR Relationships'!$D$36*BQ231/BR230/'SFR Relationships'!$D$31/'SFR Relationships'!$D$32+BP231*'SFR Relationships'!$D$34</f>
        <v>#VALUE!</v>
      </c>
      <c r="BS240" s="13"/>
      <c r="BT240" s="284"/>
      <c r="BU240" s="277"/>
      <c r="BV240" s="277"/>
      <c r="BW240" s="276"/>
      <c r="BX240" s="259" t="e">
        <f>BU231*'SFR Relationships'!$D$36*BW231/BX230/'SFR Relationships'!$D$31/'SFR Relationships'!$D$32+BV231*'SFR Relationships'!$D$34</f>
        <v>#VALUE!</v>
      </c>
      <c r="BY240" s="13"/>
      <c r="BZ240" s="284"/>
      <c r="CA240" s="277"/>
      <c r="CB240" s="277"/>
      <c r="CC240" s="276"/>
      <c r="CD240" s="259" t="e">
        <f>CA231*'SFR Relationships'!$D$36*CC231/CD230/'SFR Relationships'!$D$31/'SFR Relationships'!$D$32+CB231*'SFR Relationships'!$D$34</f>
        <v>#VALUE!</v>
      </c>
      <c r="CE240" s="13"/>
      <c r="CF240" s="284"/>
      <c r="CG240" s="277"/>
      <c r="CH240" s="277"/>
      <c r="CI240" s="276"/>
      <c r="CJ240" s="259" t="e">
        <f>CG231*'SFR Relationships'!$D$36*CI231/CJ230/'SFR Relationships'!$D$31/'SFR Relationships'!$D$32+CH231*'SFR Relationships'!$D$34</f>
        <v>#VALUE!</v>
      </c>
      <c r="CK240" s="13"/>
      <c r="CL240" s="284"/>
      <c r="CM240" s="277"/>
      <c r="CN240" s="277"/>
      <c r="CO240" s="276"/>
      <c r="CP240" s="259" t="e">
        <f>CM231*'SFR Relationships'!$D$36*CO231/CP230/'SFR Relationships'!$D$31/'SFR Relationships'!$D$32+CN231*'SFR Relationships'!$D$34</f>
        <v>#VALUE!</v>
      </c>
      <c r="CQ240" s="13"/>
      <c r="CR240" s="284"/>
      <c r="CS240" s="277"/>
      <c r="CT240" s="277"/>
      <c r="CU240" s="276"/>
      <c r="CV240" s="259" t="e">
        <f>CS231*'SFR Relationships'!$D$36*CU231/CV230/'SFR Relationships'!$D$31/'SFR Relationships'!$D$32+CT231*'SFR Relationships'!$D$34</f>
        <v>#VALUE!</v>
      </c>
      <c r="CW240" s="13"/>
      <c r="CX240" s="284"/>
      <c r="CY240" s="277"/>
      <c r="CZ240" s="277"/>
      <c r="DA240" s="276"/>
      <c r="DB240" s="259" t="e">
        <f>CY231*'SFR Relationships'!$D$36*DA231/DB230/'SFR Relationships'!$D$31/'SFR Relationships'!$D$32+CZ231*'SFR Relationships'!$D$34</f>
        <v>#VALUE!</v>
      </c>
      <c r="DC240" s="13"/>
      <c r="DD240" s="284"/>
      <c r="DE240" s="277"/>
      <c r="DF240" s="277"/>
      <c r="DG240" s="276"/>
      <c r="DH240" s="259" t="e">
        <f>DE231*'SFR Relationships'!$D$36*DG231/DH230/'SFR Relationships'!$D$31/'SFR Relationships'!$D$32+DF231*'SFR Relationships'!$D$34</f>
        <v>#VALUE!</v>
      </c>
      <c r="DI240" s="13"/>
      <c r="DJ240" s="284"/>
      <c r="DK240" s="277"/>
      <c r="DL240" s="277"/>
      <c r="DM240" s="276"/>
      <c r="DN240" s="259" t="e">
        <f>DK231*'SFR Relationships'!$D$36*DM231/DN230/'SFR Relationships'!$D$31/'SFR Relationships'!$D$32+DL231*'SFR Relationships'!$D$34</f>
        <v>#VALUE!</v>
      </c>
      <c r="DO240" s="13"/>
      <c r="DP240" s="284"/>
      <c r="DQ240" s="277"/>
      <c r="DR240" s="277"/>
      <c r="DS240" s="276"/>
      <c r="DT240" s="259" t="e">
        <f>DQ231*'SFR Relationships'!$D$36*DS231/DT230/'SFR Relationships'!$D$31/'SFR Relationships'!$D$32+DR231*'SFR Relationships'!$D$34</f>
        <v>#VALUE!</v>
      </c>
    </row>
    <row r="241" spans="1:124" s="6" customFormat="1" x14ac:dyDescent="0.2">
      <c r="A241" s="95"/>
      <c r="B241" s="95">
        <v>32</v>
      </c>
      <c r="C241" s="134" t="s">
        <v>214</v>
      </c>
      <c r="D241" s="13" t="s">
        <v>215</v>
      </c>
      <c r="E241" s="13"/>
      <c r="F241" s="284"/>
      <c r="G241" s="277"/>
      <c r="H241" s="277"/>
      <c r="I241" s="276"/>
      <c r="J241" s="259">
        <f>H231*'SFR Relationships'!$D$34*'SFR Relationships'!$D$37*J230/'SFR Relationships'!$D$30</f>
        <v>1166304467.2424767</v>
      </c>
      <c r="K241" s="13"/>
      <c r="L241" s="284"/>
      <c r="M241" s="277"/>
      <c r="N241" s="277"/>
      <c r="O241" s="276"/>
      <c r="P241" s="259">
        <f>N231*'SFR Relationships'!$D$34*'SFR Relationships'!$D$37*P230/'SFR Relationships'!$D$30</f>
        <v>299011394.39694047</v>
      </c>
      <c r="Q241" s="13"/>
      <c r="R241" s="284"/>
      <c r="S241" s="277"/>
      <c r="T241" s="277"/>
      <c r="U241" s="276"/>
      <c r="V241" s="259">
        <f>T231*'SFR Relationships'!$D$34*'SFR Relationships'!$D$37*V230/'SFR Relationships'!$D$30</f>
        <v>236512441.71925992</v>
      </c>
      <c r="W241" s="13"/>
      <c r="X241" s="284"/>
      <c r="Y241" s="277"/>
      <c r="Z241" s="277"/>
      <c r="AA241" s="276"/>
      <c r="AB241" s="259">
        <f>Z231*'SFR Relationships'!$D$34*'SFR Relationships'!$D$37*AB230/'SFR Relationships'!$D$30</f>
        <v>220230619.35829768</v>
      </c>
      <c r="AC241" s="13"/>
      <c r="AD241" s="284"/>
      <c r="AE241" s="277"/>
      <c r="AF241" s="277"/>
      <c r="AG241" s="276"/>
      <c r="AH241" s="259">
        <f>AF231*'SFR Relationships'!$D$34*'SFR Relationships'!$D$37*AH230/'SFR Relationships'!$D$30</f>
        <v>220230619.35829768</v>
      </c>
      <c r="AI241" s="13"/>
      <c r="AJ241" s="284"/>
      <c r="AK241" s="277"/>
      <c r="AL241" s="277"/>
      <c r="AM241" s="276"/>
      <c r="AN241" s="259">
        <f>AL231*'SFR Relationships'!$D$34*'SFR Relationships'!$D$37*AN230/'SFR Relationships'!$D$30</f>
        <v>220230619.35829768</v>
      </c>
      <c r="AO241" s="13"/>
      <c r="AP241" s="284"/>
      <c r="AQ241" s="277"/>
      <c r="AR241" s="277"/>
      <c r="AS241" s="276"/>
      <c r="AT241" s="259">
        <f>AR231*'SFR Relationships'!$D$34*'SFR Relationships'!$D$37*AT230/'SFR Relationships'!$D$30</f>
        <v>220230619.35829768</v>
      </c>
      <c r="AU241" s="13"/>
      <c r="AV241" s="284"/>
      <c r="AW241" s="277"/>
      <c r="AX241" s="277"/>
      <c r="AY241" s="276"/>
      <c r="AZ241" s="259">
        <f>AX231*'SFR Relationships'!$D$34*'SFR Relationships'!$D$37*AZ230/'SFR Relationships'!$D$30</f>
        <v>220230619.35829768</v>
      </c>
      <c r="BA241" s="13"/>
      <c r="BB241" s="284"/>
      <c r="BC241" s="277"/>
      <c r="BD241" s="277"/>
      <c r="BE241" s="276"/>
      <c r="BF241" s="259">
        <f>BD231*'SFR Relationships'!$D$34*'SFR Relationships'!$D$37*BF230/'SFR Relationships'!$D$30</f>
        <v>220230619.35829768</v>
      </c>
      <c r="BG241" s="13"/>
      <c r="BH241" s="284"/>
      <c r="BI241" s="277"/>
      <c r="BJ241" s="277"/>
      <c r="BK241" s="276"/>
      <c r="BL241" s="259">
        <f>BJ231*'SFR Relationships'!$D$34*'SFR Relationships'!$D$37*BL230/'SFR Relationships'!$D$30</f>
        <v>220230619.35829768</v>
      </c>
      <c r="BM241" s="13"/>
      <c r="BN241" s="284"/>
      <c r="BO241" s="277"/>
      <c r="BP241" s="277"/>
      <c r="BQ241" s="276"/>
      <c r="BR241" s="259" t="e">
        <f>BP231*'SFR Relationships'!$D$34*'SFR Relationships'!$D$37*BR230/'SFR Relationships'!$D$30</f>
        <v>#VALUE!</v>
      </c>
      <c r="BS241" s="13"/>
      <c r="BT241" s="284"/>
      <c r="BU241" s="277"/>
      <c r="BV241" s="277"/>
      <c r="BW241" s="276"/>
      <c r="BX241" s="259" t="e">
        <f>BV231*'SFR Relationships'!$D$34*'SFR Relationships'!$D$37*BX230/'SFR Relationships'!$D$30</f>
        <v>#VALUE!</v>
      </c>
      <c r="BY241" s="13"/>
      <c r="BZ241" s="284"/>
      <c r="CA241" s="277"/>
      <c r="CB241" s="277"/>
      <c r="CC241" s="276"/>
      <c r="CD241" s="259" t="e">
        <f>CB231*'SFR Relationships'!$D$34*'SFR Relationships'!$D$37*CD230/'SFR Relationships'!$D$30</f>
        <v>#VALUE!</v>
      </c>
      <c r="CE241" s="13"/>
      <c r="CF241" s="284"/>
      <c r="CG241" s="277"/>
      <c r="CH241" s="277"/>
      <c r="CI241" s="276"/>
      <c r="CJ241" s="259" t="e">
        <f>CH231*'SFR Relationships'!$D$34*'SFR Relationships'!$D$37*CJ230/'SFR Relationships'!$D$30</f>
        <v>#VALUE!</v>
      </c>
      <c r="CK241" s="13"/>
      <c r="CL241" s="284"/>
      <c r="CM241" s="277"/>
      <c r="CN241" s="277"/>
      <c r="CO241" s="276"/>
      <c r="CP241" s="259" t="e">
        <f>CN231*'SFR Relationships'!$D$34*'SFR Relationships'!$D$37*CP230/'SFR Relationships'!$D$30</f>
        <v>#VALUE!</v>
      </c>
      <c r="CQ241" s="13"/>
      <c r="CR241" s="284"/>
      <c r="CS241" s="277"/>
      <c r="CT241" s="277"/>
      <c r="CU241" s="276"/>
      <c r="CV241" s="259" t="e">
        <f>CT231*'SFR Relationships'!$D$34*'SFR Relationships'!$D$37*CV230/'SFR Relationships'!$D$30</f>
        <v>#VALUE!</v>
      </c>
      <c r="CW241" s="13"/>
      <c r="CX241" s="284"/>
      <c r="CY241" s="277"/>
      <c r="CZ241" s="277"/>
      <c r="DA241" s="276"/>
      <c r="DB241" s="259" t="e">
        <f>CZ231*'SFR Relationships'!$D$34*'SFR Relationships'!$D$37*DB230/'SFR Relationships'!$D$30</f>
        <v>#VALUE!</v>
      </c>
      <c r="DC241" s="13"/>
      <c r="DD241" s="284"/>
      <c r="DE241" s="277"/>
      <c r="DF241" s="277"/>
      <c r="DG241" s="276"/>
      <c r="DH241" s="259" t="e">
        <f>DF231*'SFR Relationships'!$D$34*'SFR Relationships'!$D$37*DH230/'SFR Relationships'!$D$30</f>
        <v>#VALUE!</v>
      </c>
      <c r="DI241" s="13"/>
      <c r="DJ241" s="284"/>
      <c r="DK241" s="277"/>
      <c r="DL241" s="277"/>
      <c r="DM241" s="276"/>
      <c r="DN241" s="259" t="e">
        <f>DL231*'SFR Relationships'!$D$34*'SFR Relationships'!$D$37*DN230/'SFR Relationships'!$D$30</f>
        <v>#VALUE!</v>
      </c>
      <c r="DO241" s="13"/>
      <c r="DP241" s="284"/>
      <c r="DQ241" s="277"/>
      <c r="DR241" s="277"/>
      <c r="DS241" s="276"/>
      <c r="DT241" s="259" t="e">
        <f>DR231*'SFR Relationships'!$D$34*'SFR Relationships'!$D$37*DT230/'SFR Relationships'!$D$30</f>
        <v>#VALUE!</v>
      </c>
    </row>
    <row r="242" spans="1:124" s="6" customFormat="1" x14ac:dyDescent="0.2">
      <c r="A242" s="95"/>
      <c r="B242" s="95">
        <v>33</v>
      </c>
      <c r="C242" s="134" t="s">
        <v>216</v>
      </c>
      <c r="D242" s="13"/>
      <c r="E242" s="13"/>
      <c r="F242" s="284"/>
      <c r="G242" s="277"/>
      <c r="H242" s="277"/>
      <c r="I242" s="276"/>
      <c r="J242" s="259">
        <f>J241*'SFR Relationships'!$D$38</f>
        <v>49066498.936890908</v>
      </c>
      <c r="K242" s="13"/>
      <c r="L242" s="284"/>
      <c r="M242" s="277"/>
      <c r="N242" s="277"/>
      <c r="O242" s="276"/>
      <c r="P242" s="259">
        <f>P241*'SFR Relationships'!$D$38</f>
        <v>12579427.308534462</v>
      </c>
      <c r="Q242" s="13"/>
      <c r="R242" s="284"/>
      <c r="S242" s="277"/>
      <c r="T242" s="277"/>
      <c r="U242" s="276"/>
      <c r="V242" s="259">
        <f>V241*'SFR Relationships'!$D$38</f>
        <v>9950092.6182827298</v>
      </c>
      <c r="W242" s="13"/>
      <c r="X242" s="284"/>
      <c r="Y242" s="277"/>
      <c r="Z242" s="277"/>
      <c r="AA242" s="276"/>
      <c r="AB242" s="259">
        <f>AB241*'SFR Relationships'!$D$38</f>
        <v>9265115.3743443266</v>
      </c>
      <c r="AC242" s="13"/>
      <c r="AD242" s="284"/>
      <c r="AE242" s="277"/>
      <c r="AF242" s="277"/>
      <c r="AG242" s="276"/>
      <c r="AH242" s="259">
        <f>AH241*'SFR Relationships'!$D$38</f>
        <v>9265115.3743443266</v>
      </c>
      <c r="AI242" s="13"/>
      <c r="AJ242" s="284"/>
      <c r="AK242" s="277"/>
      <c r="AL242" s="277"/>
      <c r="AM242" s="276"/>
      <c r="AN242" s="259">
        <f>AN241*'SFR Relationships'!$D$38</f>
        <v>9265115.3743443266</v>
      </c>
      <c r="AO242" s="13"/>
      <c r="AP242" s="284"/>
      <c r="AQ242" s="277"/>
      <c r="AR242" s="277"/>
      <c r="AS242" s="276"/>
      <c r="AT242" s="259">
        <f>AT241*'SFR Relationships'!$D$38</f>
        <v>9265115.3743443266</v>
      </c>
      <c r="AU242" s="13"/>
      <c r="AV242" s="284"/>
      <c r="AW242" s="277"/>
      <c r="AX242" s="277"/>
      <c r="AY242" s="276"/>
      <c r="AZ242" s="259">
        <f>AZ241*'SFR Relationships'!$D$38</f>
        <v>9265115.3743443266</v>
      </c>
      <c r="BA242" s="13"/>
      <c r="BB242" s="284"/>
      <c r="BC242" s="277"/>
      <c r="BD242" s="277"/>
      <c r="BE242" s="276"/>
      <c r="BF242" s="259">
        <f>BF241*'SFR Relationships'!$D$38</f>
        <v>9265115.3743443266</v>
      </c>
      <c r="BG242" s="13"/>
      <c r="BH242" s="284"/>
      <c r="BI242" s="277"/>
      <c r="BJ242" s="277"/>
      <c r="BK242" s="276"/>
      <c r="BL242" s="259">
        <f>BL241*'SFR Relationships'!$D$38</f>
        <v>9265115.3743443266</v>
      </c>
      <c r="BM242" s="13"/>
      <c r="BN242" s="284"/>
      <c r="BO242" s="277"/>
      <c r="BP242" s="277"/>
      <c r="BQ242" s="276"/>
      <c r="BR242" s="259" t="e">
        <f>BR241*'SFR Relationships'!$D$38</f>
        <v>#VALUE!</v>
      </c>
      <c r="BS242" s="13"/>
      <c r="BT242" s="284"/>
      <c r="BU242" s="277"/>
      <c r="BV242" s="277"/>
      <c r="BW242" s="276"/>
      <c r="BX242" s="259" t="e">
        <f>BX241*'SFR Relationships'!$D$38</f>
        <v>#VALUE!</v>
      </c>
      <c r="BY242" s="13"/>
      <c r="BZ242" s="284"/>
      <c r="CA242" s="277"/>
      <c r="CB242" s="277"/>
      <c r="CC242" s="276"/>
      <c r="CD242" s="259" t="e">
        <f>CD241*'SFR Relationships'!$D$38</f>
        <v>#VALUE!</v>
      </c>
      <c r="CE242" s="13"/>
      <c r="CF242" s="284"/>
      <c r="CG242" s="277"/>
      <c r="CH242" s="277"/>
      <c r="CI242" s="276"/>
      <c r="CJ242" s="259" t="e">
        <f>CJ241*'SFR Relationships'!$D$38</f>
        <v>#VALUE!</v>
      </c>
      <c r="CK242" s="13"/>
      <c r="CL242" s="284"/>
      <c r="CM242" s="277"/>
      <c r="CN242" s="277"/>
      <c r="CO242" s="276"/>
      <c r="CP242" s="259" t="e">
        <f>CP241*'SFR Relationships'!$D$38</f>
        <v>#VALUE!</v>
      </c>
      <c r="CQ242" s="13"/>
      <c r="CR242" s="284"/>
      <c r="CS242" s="277"/>
      <c r="CT242" s="277"/>
      <c r="CU242" s="276"/>
      <c r="CV242" s="259" t="e">
        <f>CV241*'SFR Relationships'!$D$38</f>
        <v>#VALUE!</v>
      </c>
      <c r="CW242" s="13"/>
      <c r="CX242" s="284"/>
      <c r="CY242" s="277"/>
      <c r="CZ242" s="277"/>
      <c r="DA242" s="276"/>
      <c r="DB242" s="259" t="e">
        <f>DB241*'SFR Relationships'!$D$38</f>
        <v>#VALUE!</v>
      </c>
      <c r="DC242" s="13"/>
      <c r="DD242" s="284"/>
      <c r="DE242" s="277"/>
      <c r="DF242" s="277"/>
      <c r="DG242" s="276"/>
      <c r="DH242" s="259" t="e">
        <f>DH241*'SFR Relationships'!$D$38</f>
        <v>#VALUE!</v>
      </c>
      <c r="DI242" s="13"/>
      <c r="DJ242" s="284"/>
      <c r="DK242" s="277"/>
      <c r="DL242" s="277"/>
      <c r="DM242" s="276"/>
      <c r="DN242" s="259" t="e">
        <f>DN241*'SFR Relationships'!$D$38</f>
        <v>#VALUE!</v>
      </c>
      <c r="DO242" s="13"/>
      <c r="DP242" s="284"/>
      <c r="DQ242" s="277"/>
      <c r="DR242" s="277"/>
      <c r="DS242" s="276"/>
      <c r="DT242" s="259" t="e">
        <f>DT241*'SFR Relationships'!$D$38</f>
        <v>#VALUE!</v>
      </c>
    </row>
    <row r="243" spans="1:124" s="6" customFormat="1" x14ac:dyDescent="0.2">
      <c r="A243" s="95"/>
      <c r="B243" s="95">
        <v>34</v>
      </c>
      <c r="C243" s="134" t="s">
        <v>217</v>
      </c>
      <c r="D243" s="13"/>
      <c r="E243" s="13"/>
      <c r="F243" s="284"/>
      <c r="G243" s="277"/>
      <c r="H243" s="277"/>
      <c r="I243" s="276"/>
      <c r="J243" s="259">
        <f>J241*'SFR Relationships'!$D$39</f>
        <v>4131454.1618642337</v>
      </c>
      <c r="K243" s="13"/>
      <c r="L243" s="284"/>
      <c r="M243" s="277"/>
      <c r="N243" s="277"/>
      <c r="O243" s="276"/>
      <c r="P243" s="259">
        <f>P241*'SFR Relationships'!$D$39</f>
        <v>1059201.8675422219</v>
      </c>
      <c r="Q243" s="13"/>
      <c r="R243" s="284"/>
      <c r="S243" s="277"/>
      <c r="T243" s="277"/>
      <c r="U243" s="276"/>
      <c r="V243" s="259">
        <f>V241*'SFR Relationships'!$D$39</f>
        <v>837808.94193433551</v>
      </c>
      <c r="W243" s="13"/>
      <c r="X243" s="284"/>
      <c r="Y243" s="277"/>
      <c r="Z243" s="277"/>
      <c r="AA243" s="276"/>
      <c r="AB243" s="259">
        <f>AB241*'SFR Relationships'!$D$39</f>
        <v>780133.0908634963</v>
      </c>
      <c r="AC243" s="13"/>
      <c r="AD243" s="284"/>
      <c r="AE243" s="277"/>
      <c r="AF243" s="277"/>
      <c r="AG243" s="276"/>
      <c r="AH243" s="259">
        <f>AH241*'SFR Relationships'!$D$39</f>
        <v>780133.0908634963</v>
      </c>
      <c r="AI243" s="13"/>
      <c r="AJ243" s="284"/>
      <c r="AK243" s="277"/>
      <c r="AL243" s="277"/>
      <c r="AM243" s="276"/>
      <c r="AN243" s="259">
        <f>AN241*'SFR Relationships'!$D$39</f>
        <v>780133.0908634963</v>
      </c>
      <c r="AO243" s="13"/>
      <c r="AP243" s="284"/>
      <c r="AQ243" s="277"/>
      <c r="AR243" s="277"/>
      <c r="AS243" s="276"/>
      <c r="AT243" s="259">
        <f>AT241*'SFR Relationships'!$D$39</f>
        <v>780133.0908634963</v>
      </c>
      <c r="AU243" s="13"/>
      <c r="AV243" s="284"/>
      <c r="AW243" s="277"/>
      <c r="AX243" s="277"/>
      <c r="AY243" s="276"/>
      <c r="AZ243" s="259">
        <f>AZ241*'SFR Relationships'!$D$39</f>
        <v>780133.0908634963</v>
      </c>
      <c r="BA243" s="13"/>
      <c r="BB243" s="284"/>
      <c r="BC243" s="277"/>
      <c r="BD243" s="277"/>
      <c r="BE243" s="276"/>
      <c r="BF243" s="259">
        <f>BF241*'SFR Relationships'!$D$39</f>
        <v>780133.0908634963</v>
      </c>
      <c r="BG243" s="13"/>
      <c r="BH243" s="284"/>
      <c r="BI243" s="277"/>
      <c r="BJ243" s="277"/>
      <c r="BK243" s="276"/>
      <c r="BL243" s="259">
        <f>BL241*'SFR Relationships'!$D$39</f>
        <v>780133.0908634963</v>
      </c>
      <c r="BM243" s="13"/>
      <c r="BN243" s="284"/>
      <c r="BO243" s="277"/>
      <c r="BP243" s="277"/>
      <c r="BQ243" s="276"/>
      <c r="BR243" s="259" t="e">
        <f>BR241*'SFR Relationships'!$D$39</f>
        <v>#VALUE!</v>
      </c>
      <c r="BS243" s="13"/>
      <c r="BT243" s="284"/>
      <c r="BU243" s="277"/>
      <c r="BV243" s="277"/>
      <c r="BW243" s="276"/>
      <c r="BX243" s="259" t="e">
        <f>BX241*'SFR Relationships'!$D$39</f>
        <v>#VALUE!</v>
      </c>
      <c r="BY243" s="13"/>
      <c r="BZ243" s="284"/>
      <c r="CA243" s="277"/>
      <c r="CB243" s="277"/>
      <c r="CC243" s="276"/>
      <c r="CD243" s="259" t="e">
        <f>CD241*'SFR Relationships'!$D$39</f>
        <v>#VALUE!</v>
      </c>
      <c r="CE243" s="13"/>
      <c r="CF243" s="284"/>
      <c r="CG243" s="277"/>
      <c r="CH243" s="277"/>
      <c r="CI243" s="276"/>
      <c r="CJ243" s="259" t="e">
        <f>CJ241*'SFR Relationships'!$D$39</f>
        <v>#VALUE!</v>
      </c>
      <c r="CK243" s="13"/>
      <c r="CL243" s="284"/>
      <c r="CM243" s="277"/>
      <c r="CN243" s="277"/>
      <c r="CO243" s="276"/>
      <c r="CP243" s="259" t="e">
        <f>CP241*'SFR Relationships'!$D$39</f>
        <v>#VALUE!</v>
      </c>
      <c r="CQ243" s="13"/>
      <c r="CR243" s="284"/>
      <c r="CS243" s="277"/>
      <c r="CT243" s="277"/>
      <c r="CU243" s="276"/>
      <c r="CV243" s="259" t="e">
        <f>CV241*'SFR Relationships'!$D$39</f>
        <v>#VALUE!</v>
      </c>
      <c r="CW243" s="13"/>
      <c r="CX243" s="284"/>
      <c r="CY243" s="277"/>
      <c r="CZ243" s="277"/>
      <c r="DA243" s="276"/>
      <c r="DB243" s="259" t="e">
        <f>DB241*'SFR Relationships'!$D$39</f>
        <v>#VALUE!</v>
      </c>
      <c r="DC243" s="13"/>
      <c r="DD243" s="284"/>
      <c r="DE243" s="277"/>
      <c r="DF243" s="277"/>
      <c r="DG243" s="276"/>
      <c r="DH243" s="259" t="e">
        <f>DH241*'SFR Relationships'!$D$39</f>
        <v>#VALUE!</v>
      </c>
      <c r="DI243" s="13"/>
      <c r="DJ243" s="284"/>
      <c r="DK243" s="277"/>
      <c r="DL243" s="277"/>
      <c r="DM243" s="276"/>
      <c r="DN243" s="259" t="e">
        <f>DN241*'SFR Relationships'!$D$39</f>
        <v>#VALUE!</v>
      </c>
      <c r="DO243" s="13"/>
      <c r="DP243" s="284"/>
      <c r="DQ243" s="277"/>
      <c r="DR243" s="277"/>
      <c r="DS243" s="276"/>
      <c r="DT243" s="259" t="e">
        <f>DT241*'SFR Relationships'!$D$39</f>
        <v>#VALUE!</v>
      </c>
    </row>
    <row r="244" spans="1:124" x14ac:dyDescent="0.2">
      <c r="A244" s="95"/>
      <c r="B244" s="95">
        <v>35</v>
      </c>
      <c r="C244" s="134" t="s">
        <v>218</v>
      </c>
      <c r="D244" s="13"/>
      <c r="E244" s="13"/>
      <c r="F244" s="284"/>
      <c r="G244" s="277"/>
      <c r="H244" s="277"/>
      <c r="I244" s="276"/>
      <c r="J244" s="259">
        <f>J241*'SFR Relationships'!$D$40</f>
        <v>315107510.81299257</v>
      </c>
      <c r="K244" s="13"/>
      <c r="L244" s="284"/>
      <c r="M244" s="277"/>
      <c r="N244" s="277"/>
      <c r="O244" s="276"/>
      <c r="P244" s="259">
        <f>P241*'SFR Relationships'!$D$40</f>
        <v>80785711.483992159</v>
      </c>
      <c r="Q244" s="13"/>
      <c r="R244" s="284"/>
      <c r="S244" s="277"/>
      <c r="T244" s="277"/>
      <c r="U244" s="276"/>
      <c r="V244" s="259">
        <f>V241*'SFR Relationships'!$D$40</f>
        <v>63899992.565976098</v>
      </c>
      <c r="W244" s="13"/>
      <c r="X244" s="284"/>
      <c r="Y244" s="277"/>
      <c r="Z244" s="277"/>
      <c r="AA244" s="276"/>
      <c r="AB244" s="259">
        <f>AB241*'SFR Relationships'!$D$40</f>
        <v>59501034.438179195</v>
      </c>
      <c r="AC244" s="13"/>
      <c r="AD244" s="284"/>
      <c r="AE244" s="277"/>
      <c r="AF244" s="277"/>
      <c r="AG244" s="276"/>
      <c r="AH244" s="259">
        <f>AH241*'SFR Relationships'!$D$40</f>
        <v>59501034.438179195</v>
      </c>
      <c r="AI244" s="13"/>
      <c r="AJ244" s="284"/>
      <c r="AK244" s="277"/>
      <c r="AL244" s="277"/>
      <c r="AM244" s="276"/>
      <c r="AN244" s="259">
        <f>AN241*'SFR Relationships'!$D$40</f>
        <v>59501034.438179195</v>
      </c>
      <c r="AO244" s="13"/>
      <c r="AP244" s="284"/>
      <c r="AQ244" s="277"/>
      <c r="AR244" s="277"/>
      <c r="AS244" s="276"/>
      <c r="AT244" s="259">
        <f>AT241*'SFR Relationships'!$D$40</f>
        <v>59501034.438179195</v>
      </c>
      <c r="AU244" s="13"/>
      <c r="AV244" s="284"/>
      <c r="AW244" s="277"/>
      <c r="AX244" s="277"/>
      <c r="AY244" s="276"/>
      <c r="AZ244" s="259">
        <f>AZ241*'SFR Relationships'!$D$40</f>
        <v>59501034.438179195</v>
      </c>
      <c r="BA244" s="13"/>
      <c r="BB244" s="284"/>
      <c r="BC244" s="277"/>
      <c r="BD244" s="277"/>
      <c r="BE244" s="276"/>
      <c r="BF244" s="259">
        <f>BF241*'SFR Relationships'!$D$40</f>
        <v>59501034.438179195</v>
      </c>
      <c r="BG244" s="13"/>
      <c r="BH244" s="284"/>
      <c r="BI244" s="277"/>
      <c r="BJ244" s="277"/>
      <c r="BK244" s="276"/>
      <c r="BL244" s="259">
        <f>BL241*'SFR Relationships'!$D$40</f>
        <v>59501034.438179195</v>
      </c>
      <c r="BM244" s="13"/>
      <c r="BN244" s="284"/>
      <c r="BO244" s="277"/>
      <c r="BP244" s="277"/>
      <c r="BQ244" s="276"/>
      <c r="BR244" s="259" t="e">
        <f>BR241*'SFR Relationships'!$D$40</f>
        <v>#VALUE!</v>
      </c>
      <c r="BS244" s="13"/>
      <c r="BT244" s="284"/>
      <c r="BU244" s="277"/>
      <c r="BV244" s="277"/>
      <c r="BW244" s="276"/>
      <c r="BX244" s="259" t="e">
        <f>BX241*'SFR Relationships'!$D$40</f>
        <v>#VALUE!</v>
      </c>
      <c r="BY244" s="13"/>
      <c r="BZ244" s="284"/>
      <c r="CA244" s="277"/>
      <c r="CB244" s="277"/>
      <c r="CC244" s="276"/>
      <c r="CD244" s="259" t="e">
        <f>CD241*'SFR Relationships'!$D$40</f>
        <v>#VALUE!</v>
      </c>
      <c r="CE244" s="13"/>
      <c r="CF244" s="284"/>
      <c r="CG244" s="277"/>
      <c r="CH244" s="277"/>
      <c r="CI244" s="276"/>
      <c r="CJ244" s="259" t="e">
        <f>CJ241*'SFR Relationships'!$D$40</f>
        <v>#VALUE!</v>
      </c>
      <c r="CK244" s="13"/>
      <c r="CL244" s="284"/>
      <c r="CM244" s="277"/>
      <c r="CN244" s="277"/>
      <c r="CO244" s="276"/>
      <c r="CP244" s="259" t="e">
        <f>CP241*'SFR Relationships'!$D$40</f>
        <v>#VALUE!</v>
      </c>
      <c r="CQ244" s="13"/>
      <c r="CR244" s="284"/>
      <c r="CS244" s="277"/>
      <c r="CT244" s="277"/>
      <c r="CU244" s="276"/>
      <c r="CV244" s="259" t="e">
        <f>CV241*'SFR Relationships'!$D$40</f>
        <v>#VALUE!</v>
      </c>
      <c r="CW244" s="13"/>
      <c r="CX244" s="284"/>
      <c r="CY244" s="277"/>
      <c r="CZ244" s="277"/>
      <c r="DA244" s="276"/>
      <c r="DB244" s="259" t="e">
        <f>DB241*'SFR Relationships'!$D$40</f>
        <v>#VALUE!</v>
      </c>
      <c r="DC244" s="13"/>
      <c r="DD244" s="284"/>
      <c r="DE244" s="277"/>
      <c r="DF244" s="277"/>
      <c r="DG244" s="276"/>
      <c r="DH244" s="259" t="e">
        <f>DH241*'SFR Relationships'!$D$40</f>
        <v>#VALUE!</v>
      </c>
      <c r="DI244" s="13"/>
      <c r="DJ244" s="284"/>
      <c r="DK244" s="277"/>
      <c r="DL244" s="277"/>
      <c r="DM244" s="276"/>
      <c r="DN244" s="259" t="e">
        <f>DN241*'SFR Relationships'!$D$40</f>
        <v>#VALUE!</v>
      </c>
      <c r="DO244" s="13"/>
      <c r="DP244" s="284"/>
      <c r="DQ244" s="277"/>
      <c r="DR244" s="277"/>
      <c r="DS244" s="276"/>
      <c r="DT244" s="259" t="e">
        <f>DT241*'SFR Relationships'!$D$40</f>
        <v>#VALUE!</v>
      </c>
    </row>
    <row r="245" spans="1:124" x14ac:dyDescent="0.2">
      <c r="A245" s="95"/>
      <c r="B245" s="390" t="s">
        <v>219</v>
      </c>
      <c r="C245" s="403" t="s">
        <v>220</v>
      </c>
      <c r="D245" s="376"/>
      <c r="E245" s="376"/>
      <c r="F245" s="404"/>
      <c r="G245" s="405"/>
      <c r="H245" s="405"/>
      <c r="I245" s="402"/>
      <c r="J245" s="379">
        <f>SUM(J231,J239)</f>
        <v>4362199830.7681351</v>
      </c>
      <c r="K245" s="376"/>
      <c r="L245" s="404"/>
      <c r="M245" s="405"/>
      <c r="N245" s="405"/>
      <c r="O245" s="402"/>
      <c r="P245" s="379">
        <f>SUM(P231,P239)</f>
        <v>1892130109.8988109</v>
      </c>
      <c r="Q245" s="376"/>
      <c r="R245" s="404"/>
      <c r="S245" s="405"/>
      <c r="T245" s="405"/>
      <c r="U245" s="402"/>
      <c r="V245" s="379">
        <f>SUM(V231,V239)</f>
        <v>1641684202.4890635</v>
      </c>
      <c r="W245" s="376"/>
      <c r="X245" s="404"/>
      <c r="Y245" s="405"/>
      <c r="Z245" s="405"/>
      <c r="AA245" s="402"/>
      <c r="AB245" s="379">
        <f>SUM(AB231,AB239)</f>
        <v>1580650199.3578081</v>
      </c>
      <c r="AC245" s="376"/>
      <c r="AD245" s="404"/>
      <c r="AE245" s="405"/>
      <c r="AF245" s="405"/>
      <c r="AG245" s="402"/>
      <c r="AH245" s="379">
        <f>SUM(AH231,AH239)</f>
        <v>1580650199.3578081</v>
      </c>
      <c r="AI245" s="376"/>
      <c r="AJ245" s="404"/>
      <c r="AK245" s="405"/>
      <c r="AL245" s="405"/>
      <c r="AM245" s="402"/>
      <c r="AN245" s="379">
        <f>SUM(AN231,AN239)</f>
        <v>1580650199.3578081</v>
      </c>
      <c r="AO245" s="376"/>
      <c r="AP245" s="404"/>
      <c r="AQ245" s="405"/>
      <c r="AR245" s="405"/>
      <c r="AS245" s="402"/>
      <c r="AT245" s="379">
        <f>SUM(AT231,AT239)</f>
        <v>1580650199.3578081</v>
      </c>
      <c r="AU245" s="376"/>
      <c r="AV245" s="404"/>
      <c r="AW245" s="405"/>
      <c r="AX245" s="405"/>
      <c r="AY245" s="402"/>
      <c r="AZ245" s="379">
        <f>SUM(AZ231,AZ239)</f>
        <v>1580650199.3578081</v>
      </c>
      <c r="BA245" s="376"/>
      <c r="BB245" s="404"/>
      <c r="BC245" s="405"/>
      <c r="BD245" s="405"/>
      <c r="BE245" s="402"/>
      <c r="BF245" s="379">
        <f>SUM(BF231,BF239)</f>
        <v>1580650199.3578081</v>
      </c>
      <c r="BG245" s="376"/>
      <c r="BH245" s="404"/>
      <c r="BI245" s="405"/>
      <c r="BJ245" s="405"/>
      <c r="BK245" s="402"/>
      <c r="BL245" s="379">
        <f>SUM(BL231,BL239)</f>
        <v>1580650199.3578081</v>
      </c>
      <c r="BM245" s="376"/>
      <c r="BN245" s="404"/>
      <c r="BO245" s="405"/>
      <c r="BP245" s="405"/>
      <c r="BQ245" s="402"/>
      <c r="BR245" s="379" t="e">
        <f>SUM(BR231,BR239)</f>
        <v>#VALUE!</v>
      </c>
      <c r="BS245" s="376"/>
      <c r="BT245" s="404"/>
      <c r="BU245" s="405"/>
      <c r="BV245" s="405"/>
      <c r="BW245" s="402"/>
      <c r="BX245" s="379" t="e">
        <f>SUM(BX231,BX239)</f>
        <v>#VALUE!</v>
      </c>
      <c r="BY245" s="376"/>
      <c r="BZ245" s="404"/>
      <c r="CA245" s="405"/>
      <c r="CB245" s="405"/>
      <c r="CC245" s="402"/>
      <c r="CD245" s="379" t="e">
        <f>SUM(CD231,CD239)</f>
        <v>#VALUE!</v>
      </c>
      <c r="CE245" s="376"/>
      <c r="CF245" s="404"/>
      <c r="CG245" s="405"/>
      <c r="CH245" s="405"/>
      <c r="CI245" s="402"/>
      <c r="CJ245" s="379" t="e">
        <f>SUM(CJ231,CJ239)</f>
        <v>#VALUE!</v>
      </c>
      <c r="CK245" s="376"/>
      <c r="CL245" s="404"/>
      <c r="CM245" s="405"/>
      <c r="CN245" s="405"/>
      <c r="CO245" s="402"/>
      <c r="CP245" s="379" t="e">
        <f>SUM(CP231,CP239)</f>
        <v>#VALUE!</v>
      </c>
      <c r="CQ245" s="376"/>
      <c r="CR245" s="404"/>
      <c r="CS245" s="405"/>
      <c r="CT245" s="405"/>
      <c r="CU245" s="402"/>
      <c r="CV245" s="379" t="e">
        <f>SUM(CV231,CV239)</f>
        <v>#VALUE!</v>
      </c>
      <c r="CW245" s="376"/>
      <c r="CX245" s="404"/>
      <c r="CY245" s="405"/>
      <c r="CZ245" s="405"/>
      <c r="DA245" s="402"/>
      <c r="DB245" s="379" t="e">
        <f>SUM(DB231,DB239)</f>
        <v>#VALUE!</v>
      </c>
      <c r="DC245" s="376"/>
      <c r="DD245" s="404"/>
      <c r="DE245" s="405"/>
      <c r="DF245" s="405"/>
      <c r="DG245" s="402"/>
      <c r="DH245" s="379" t="e">
        <f>SUM(DH231,DH239)</f>
        <v>#VALUE!</v>
      </c>
      <c r="DI245" s="376"/>
      <c r="DJ245" s="404"/>
      <c r="DK245" s="405"/>
      <c r="DL245" s="405"/>
      <c r="DM245" s="402"/>
      <c r="DN245" s="379" t="e">
        <f>SUM(DN231,DN239)</f>
        <v>#VALUE!</v>
      </c>
      <c r="DO245" s="376"/>
      <c r="DP245" s="404"/>
      <c r="DQ245" s="405"/>
      <c r="DR245" s="405"/>
      <c r="DS245" s="402"/>
      <c r="DT245" s="379" t="e">
        <f>SUM(DT231,DT239)</f>
        <v>#VALUE!</v>
      </c>
    </row>
    <row r="246" spans="1:124" ht="34" x14ac:dyDescent="0.2">
      <c r="A246" s="426" t="s">
        <v>243</v>
      </c>
      <c r="B246" s="147"/>
      <c r="C246" s="147"/>
      <c r="D246" s="374"/>
      <c r="E246" s="374"/>
      <c r="F246" s="389"/>
      <c r="G246" s="389"/>
      <c r="H246" s="389"/>
      <c r="I246" s="388"/>
      <c r="J246" s="27">
        <f>J245-J208</f>
        <v>466212845.93835449</v>
      </c>
      <c r="K246" s="374"/>
      <c r="L246" s="389"/>
      <c r="M246" s="389"/>
      <c r="N246" s="389"/>
      <c r="O246" s="388"/>
      <c r="P246" s="27">
        <f>P245-P208</f>
        <v>75073405.35761404</v>
      </c>
      <c r="Q246" s="374"/>
      <c r="R246" s="389"/>
      <c r="S246" s="389"/>
      <c r="T246" s="389"/>
      <c r="U246" s="388"/>
      <c r="V246" s="27">
        <f>V245-V208</f>
        <v>20009733.09700942</v>
      </c>
      <c r="W246" s="374"/>
      <c r="X246" s="389"/>
      <c r="Y246" s="389"/>
      <c r="Z246" s="389"/>
      <c r="AA246" s="388"/>
      <c r="AB246" s="27">
        <f>AB245-AB208</f>
        <v>0</v>
      </c>
      <c r="AC246" s="374"/>
      <c r="AD246" s="389"/>
      <c r="AE246" s="389"/>
      <c r="AF246" s="389"/>
      <c r="AG246" s="388"/>
      <c r="AH246" s="27">
        <f>AH245-AH208</f>
        <v>0</v>
      </c>
      <c r="AI246" s="374"/>
      <c r="AJ246" s="389"/>
      <c r="AK246" s="389"/>
      <c r="AL246" s="389"/>
      <c r="AM246" s="388"/>
      <c r="AN246" s="27">
        <f>AN245-AN208</f>
        <v>0</v>
      </c>
      <c r="AO246" s="374"/>
      <c r="AP246" s="389"/>
      <c r="AQ246" s="389"/>
      <c r="AR246" s="389"/>
      <c r="AS246" s="388"/>
      <c r="AT246" s="27">
        <f>AT245-AT208</f>
        <v>0</v>
      </c>
      <c r="AU246" s="374"/>
      <c r="AV246" s="389"/>
      <c r="AW246" s="389"/>
      <c r="AX246" s="389"/>
      <c r="AY246" s="388"/>
      <c r="AZ246" s="27">
        <f>AZ245-AZ208</f>
        <v>0</v>
      </c>
      <c r="BA246" s="374"/>
      <c r="BB246" s="389"/>
      <c r="BC246" s="389"/>
      <c r="BD246" s="389"/>
      <c r="BE246" s="388"/>
      <c r="BF246" s="27">
        <f>BF245-BF208</f>
        <v>0</v>
      </c>
      <c r="BG246" s="374"/>
      <c r="BH246" s="389"/>
      <c r="BI246" s="389"/>
      <c r="BJ246" s="389"/>
      <c r="BK246" s="388"/>
      <c r="BL246" s="27">
        <f>BL245-BL208</f>
        <v>0</v>
      </c>
      <c r="BM246" s="374"/>
      <c r="BN246" s="389"/>
      <c r="BO246" s="389"/>
      <c r="BP246" s="389"/>
      <c r="BQ246" s="388"/>
      <c r="BR246" s="27" t="e">
        <f>BR245-BR208</f>
        <v>#VALUE!</v>
      </c>
      <c r="BS246" s="374"/>
      <c r="BT246" s="389"/>
      <c r="BU246" s="389"/>
      <c r="BV246" s="389"/>
      <c r="BW246" s="388"/>
      <c r="BX246" s="27" t="e">
        <f>BX245-BX208</f>
        <v>#VALUE!</v>
      </c>
      <c r="BY246" s="374"/>
      <c r="BZ246" s="389"/>
      <c r="CA246" s="389"/>
      <c r="CB246" s="389"/>
      <c r="CC246" s="388"/>
      <c r="CD246" s="27" t="e">
        <f>CD245-CD208</f>
        <v>#VALUE!</v>
      </c>
      <c r="CE246" s="374"/>
      <c r="CF246" s="389"/>
      <c r="CG246" s="389"/>
      <c r="CH246" s="389"/>
      <c r="CI246" s="388"/>
      <c r="CJ246" s="27" t="e">
        <f>CJ245-CJ208</f>
        <v>#VALUE!</v>
      </c>
      <c r="CK246" s="374"/>
      <c r="CL246" s="389"/>
      <c r="CM246" s="389"/>
      <c r="CN246" s="389"/>
      <c r="CO246" s="388"/>
      <c r="CP246" s="27" t="e">
        <f>CP245-CP208</f>
        <v>#VALUE!</v>
      </c>
      <c r="CQ246" s="374"/>
      <c r="CR246" s="389"/>
      <c r="CS246" s="389"/>
      <c r="CT246" s="389"/>
      <c r="CU246" s="388"/>
      <c r="CV246" s="27" t="e">
        <f>CV245-CV208</f>
        <v>#VALUE!</v>
      </c>
      <c r="CW246" s="374"/>
      <c r="CX246" s="389"/>
      <c r="CY246" s="389"/>
      <c r="CZ246" s="389"/>
      <c r="DA246" s="388"/>
      <c r="DB246" s="27" t="e">
        <f>DB245-DB208</f>
        <v>#VALUE!</v>
      </c>
      <c r="DC246" s="374"/>
      <c r="DD246" s="389"/>
      <c r="DE246" s="389"/>
      <c r="DF246" s="389"/>
      <c r="DG246" s="388"/>
      <c r="DH246" s="27" t="e">
        <f>DH245-DH208</f>
        <v>#VALUE!</v>
      </c>
      <c r="DI246" s="374"/>
      <c r="DJ246" s="389"/>
      <c r="DK246" s="389"/>
      <c r="DL246" s="389"/>
      <c r="DM246" s="388"/>
      <c r="DN246" s="27" t="e">
        <f>DN245-DN208</f>
        <v>#VALUE!</v>
      </c>
      <c r="DO246" s="374"/>
      <c r="DP246" s="389"/>
      <c r="DQ246" s="389"/>
      <c r="DR246" s="389"/>
      <c r="DS246" s="388"/>
      <c r="DT246" s="27" t="e">
        <f>DT245-DT208</f>
        <v>#VALUE!</v>
      </c>
    </row>
    <row r="247" spans="1:124" x14ac:dyDescent="0.2">
      <c r="A247" s="6"/>
      <c r="B247" s="147"/>
      <c r="C247" s="147"/>
      <c r="D247" s="374"/>
      <c r="E247" s="374"/>
      <c r="F247" s="389"/>
      <c r="G247" s="389"/>
      <c r="H247" s="389"/>
      <c r="I247" s="388"/>
      <c r="J247" s="27"/>
      <c r="K247" s="374"/>
      <c r="L247" s="389"/>
      <c r="M247" s="389"/>
      <c r="N247" s="389"/>
      <c r="O247" s="388"/>
      <c r="P247" s="27"/>
      <c r="Q247" s="374"/>
      <c r="R247" s="389"/>
      <c r="S247" s="389"/>
      <c r="T247" s="389"/>
      <c r="U247" s="388"/>
      <c r="V247" s="27"/>
      <c r="W247" s="374"/>
      <c r="X247" s="389"/>
      <c r="Y247" s="389"/>
      <c r="Z247" s="389"/>
      <c r="AA247" s="388"/>
      <c r="AB247" s="27"/>
      <c r="AC247" s="374"/>
      <c r="AD247" s="389"/>
      <c r="AE247" s="389"/>
      <c r="AF247" s="389"/>
      <c r="AG247" s="388"/>
      <c r="AH247" s="27"/>
      <c r="AI247" s="374"/>
      <c r="AJ247" s="389"/>
      <c r="AK247" s="389"/>
      <c r="AL247" s="389"/>
      <c r="AM247" s="388"/>
      <c r="AN247" s="27"/>
      <c r="AO247" s="374"/>
      <c r="AP247" s="389"/>
      <c r="AQ247" s="389"/>
      <c r="AR247" s="389"/>
      <c r="AS247" s="388"/>
      <c r="AT247" s="27"/>
      <c r="AU247" s="374"/>
      <c r="AV247" s="389"/>
      <c r="AW247" s="389"/>
      <c r="AX247" s="389"/>
      <c r="AY247" s="388"/>
      <c r="AZ247" s="27"/>
      <c r="BA247" s="374"/>
      <c r="BB247" s="389"/>
      <c r="BC247" s="389"/>
      <c r="BD247" s="389"/>
      <c r="BE247" s="388"/>
      <c r="BF247" s="27"/>
      <c r="BG247" s="374"/>
      <c r="BH247" s="389"/>
      <c r="BI247" s="389"/>
      <c r="BJ247" s="389"/>
      <c r="BK247" s="388"/>
      <c r="BL247" s="27"/>
      <c r="BM247" s="374"/>
      <c r="BN247" s="389"/>
      <c r="BO247" s="389"/>
      <c r="BP247" s="389"/>
      <c r="BQ247" s="388"/>
      <c r="BR247" s="27"/>
      <c r="BS247" s="374"/>
      <c r="BT247" s="389"/>
      <c r="BU247" s="389"/>
      <c r="BV247" s="389"/>
      <c r="BW247" s="388"/>
      <c r="BX247" s="27"/>
      <c r="BY247" s="374"/>
      <c r="BZ247" s="389"/>
      <c r="CA247" s="389"/>
      <c r="CB247" s="389"/>
      <c r="CC247" s="388"/>
      <c r="CD247" s="27"/>
      <c r="CE247" s="374"/>
      <c r="CF247" s="389"/>
      <c r="CG247" s="389"/>
      <c r="CH247" s="389"/>
      <c r="CI247" s="388"/>
      <c r="CJ247" s="27"/>
      <c r="CK247" s="374"/>
      <c r="CL247" s="389"/>
      <c r="CM247" s="389"/>
      <c r="CN247" s="389"/>
      <c r="CO247" s="388"/>
      <c r="CP247" s="27"/>
      <c r="CQ247" s="374"/>
      <c r="CR247" s="389"/>
      <c r="CS247" s="389"/>
      <c r="CT247" s="389"/>
      <c r="CU247" s="388"/>
      <c r="CV247" s="27"/>
      <c r="CW247" s="374"/>
      <c r="CX247" s="389"/>
      <c r="CY247" s="389"/>
      <c r="CZ247" s="389"/>
      <c r="DA247" s="388"/>
      <c r="DB247" s="27"/>
      <c r="DC247" s="374"/>
      <c r="DD247" s="389"/>
      <c r="DE247" s="389"/>
      <c r="DF247" s="389"/>
      <c r="DG247" s="388"/>
      <c r="DH247" s="27"/>
      <c r="DI247" s="374"/>
      <c r="DJ247" s="389"/>
      <c r="DK247" s="389"/>
      <c r="DL247" s="389"/>
      <c r="DM247" s="388"/>
      <c r="DN247" s="27"/>
      <c r="DO247" s="374"/>
      <c r="DP247" s="389"/>
      <c r="DQ247" s="389"/>
      <c r="DR247" s="389"/>
      <c r="DS247" s="388"/>
      <c r="DT247" s="27"/>
    </row>
    <row r="248" spans="1:124" x14ac:dyDescent="0.2">
      <c r="C248" s="42" t="s">
        <v>244</v>
      </c>
    </row>
    <row r="249" spans="1:124" ht="17" x14ac:dyDescent="0.2">
      <c r="B249" s="128"/>
      <c r="C249" s="43" t="s">
        <v>203</v>
      </c>
      <c r="D249" s="128"/>
      <c r="E249" s="128"/>
      <c r="J249" s="261">
        <f>MAX(J251:J257)-100</f>
        <v>9.7165973008436879</v>
      </c>
      <c r="K249" s="128"/>
      <c r="P249" s="261">
        <f>MAX(P251:P257)-100</f>
        <v>0.99659730084368903</v>
      </c>
      <c r="Q249" s="128"/>
      <c r="V249" s="261">
        <f>MAX(V251:V257)-100</f>
        <v>-9.3402699156314384E-2</v>
      </c>
      <c r="W249" s="128"/>
      <c r="AB249" s="261">
        <f>MAX(AB251:AB257)-100</f>
        <v>-9.3402699156314384E-2</v>
      </c>
      <c r="AC249" s="128"/>
      <c r="AH249" s="261">
        <f>MAX(AH251:AH257)-100</f>
        <v>-9.3402699156314384E-2</v>
      </c>
      <c r="AI249" s="128"/>
      <c r="AN249" s="261">
        <f>MAX(AN251:AN257)-100</f>
        <v>-9.3402699156314384E-2</v>
      </c>
      <c r="AO249" s="128"/>
      <c r="AT249" s="261">
        <f>MAX(AT251:AT257)-100</f>
        <v>-9.3402699156314384E-2</v>
      </c>
      <c r="AU249" s="128"/>
      <c r="AZ249" s="261">
        <f>MAX(AZ251:AZ257)-100</f>
        <v>-9.3402699156314384E-2</v>
      </c>
      <c r="BA249" s="128"/>
      <c r="BF249" s="261">
        <f>MAX(BF251:BF257)-100</f>
        <v>-9.3402699156314384E-2</v>
      </c>
      <c r="BG249" s="128"/>
      <c r="BL249" s="261">
        <f>MAX(BL251:BL257)-100</f>
        <v>-9.3402699156314384E-2</v>
      </c>
      <c r="BM249" s="128"/>
      <c r="BR249" s="261" t="e">
        <f>MAX(BR251:BR257)-100</f>
        <v>#VALUE!</v>
      </c>
      <c r="BS249" s="128"/>
      <c r="BX249" s="261" t="e">
        <f>MAX(BX251:BX257)-100</f>
        <v>#VALUE!</v>
      </c>
      <c r="BY249" s="128"/>
      <c r="CD249" s="261" t="e">
        <f>MAX(CD251:CD257)-100</f>
        <v>#VALUE!</v>
      </c>
      <c r="CE249" s="128"/>
      <c r="CJ249" s="261" t="e">
        <f>MAX(CJ251:CJ257)-100</f>
        <v>#VALUE!</v>
      </c>
      <c r="CK249" s="128"/>
      <c r="CP249" s="261" t="e">
        <f>MAX(CP251:CP257)-100</f>
        <v>#VALUE!</v>
      </c>
      <c r="CQ249" s="128"/>
      <c r="CV249" s="261" t="e">
        <f>MAX(CV251:CV257)-100</f>
        <v>#VALUE!</v>
      </c>
      <c r="CW249" s="128"/>
      <c r="DB249" s="261" t="e">
        <f>MAX(DB251:DB257)-100</f>
        <v>#VALUE!</v>
      </c>
      <c r="DC249" s="128"/>
      <c r="DH249" s="261" t="e">
        <f>MAX(DH251:DH257)-100</f>
        <v>#VALUE!</v>
      </c>
      <c r="DI249" s="128"/>
      <c r="DN249" s="261" t="e">
        <f>MAX(DN251:DN257)-100</f>
        <v>#VALUE!</v>
      </c>
      <c r="DO249" s="128"/>
      <c r="DT249" s="261" t="e">
        <f>MAX(DT251:DT257)-100</f>
        <v>#VALUE!</v>
      </c>
    </row>
    <row r="250" spans="1:124" ht="34" x14ac:dyDescent="0.2">
      <c r="B250" s="147">
        <v>20</v>
      </c>
      <c r="C250" s="241" t="s">
        <v>204</v>
      </c>
      <c r="D250" s="366"/>
      <c r="E250" s="366"/>
      <c r="F250" s="22" t="s">
        <v>245</v>
      </c>
      <c r="G250" s="22" t="s">
        <v>246</v>
      </c>
      <c r="H250" s="22" t="s">
        <v>247</v>
      </c>
      <c r="I250" s="128" t="s">
        <v>248</v>
      </c>
      <c r="J250" s="385"/>
      <c r="K250" s="366"/>
      <c r="L250" s="22" t="s">
        <v>245</v>
      </c>
      <c r="M250" s="22" t="s">
        <v>246</v>
      </c>
      <c r="N250" s="22" t="s">
        <v>247</v>
      </c>
      <c r="O250" s="128" t="s">
        <v>248</v>
      </c>
      <c r="P250" s="385"/>
      <c r="Q250" s="366"/>
      <c r="R250" s="22" t="s">
        <v>245</v>
      </c>
      <c r="S250" s="22" t="s">
        <v>246</v>
      </c>
      <c r="T250" s="22" t="s">
        <v>247</v>
      </c>
      <c r="U250" s="128" t="s">
        <v>248</v>
      </c>
      <c r="V250" s="385"/>
      <c r="W250" s="366"/>
      <c r="X250" s="22" t="s">
        <v>245</v>
      </c>
      <c r="Y250" s="22" t="s">
        <v>246</v>
      </c>
      <c r="Z250" s="22" t="s">
        <v>247</v>
      </c>
      <c r="AA250" s="128" t="s">
        <v>248</v>
      </c>
      <c r="AB250" s="385"/>
      <c r="AC250" s="366"/>
      <c r="AD250" s="22" t="s">
        <v>245</v>
      </c>
      <c r="AE250" s="22" t="s">
        <v>246</v>
      </c>
      <c r="AF250" s="22" t="s">
        <v>247</v>
      </c>
      <c r="AG250" s="128" t="s">
        <v>248</v>
      </c>
      <c r="AH250" s="385"/>
      <c r="AI250" s="366"/>
      <c r="AJ250" s="22" t="s">
        <v>245</v>
      </c>
      <c r="AK250" s="22" t="s">
        <v>246</v>
      </c>
      <c r="AL250" s="22" t="s">
        <v>247</v>
      </c>
      <c r="AM250" s="128" t="s">
        <v>248</v>
      </c>
      <c r="AN250" s="385"/>
      <c r="AO250" s="366"/>
      <c r="AP250" s="22" t="s">
        <v>245</v>
      </c>
      <c r="AQ250" s="22" t="s">
        <v>246</v>
      </c>
      <c r="AR250" s="22" t="s">
        <v>247</v>
      </c>
      <c r="AS250" s="128" t="s">
        <v>248</v>
      </c>
      <c r="AT250" s="385"/>
      <c r="AU250" s="366"/>
      <c r="AV250" s="22" t="s">
        <v>245</v>
      </c>
      <c r="AW250" s="22" t="s">
        <v>246</v>
      </c>
      <c r="AX250" s="22" t="s">
        <v>247</v>
      </c>
      <c r="AY250" s="128" t="s">
        <v>248</v>
      </c>
      <c r="AZ250" s="385"/>
      <c r="BA250" s="366"/>
      <c r="BB250" s="22" t="s">
        <v>245</v>
      </c>
      <c r="BC250" s="22" t="s">
        <v>246</v>
      </c>
      <c r="BD250" s="22" t="s">
        <v>247</v>
      </c>
      <c r="BE250" s="128" t="s">
        <v>248</v>
      </c>
      <c r="BF250" s="385"/>
      <c r="BG250" s="366"/>
      <c r="BH250" s="22" t="s">
        <v>245</v>
      </c>
      <c r="BI250" s="22" t="s">
        <v>246</v>
      </c>
      <c r="BJ250" s="22" t="s">
        <v>247</v>
      </c>
      <c r="BK250" s="128" t="s">
        <v>248</v>
      </c>
      <c r="BL250" s="385"/>
      <c r="BM250" s="366"/>
      <c r="BN250" s="22" t="s">
        <v>245</v>
      </c>
      <c r="BO250" s="22" t="s">
        <v>246</v>
      </c>
      <c r="BP250" s="22" t="s">
        <v>247</v>
      </c>
      <c r="BQ250" s="128" t="s">
        <v>248</v>
      </c>
      <c r="BR250" s="385"/>
      <c r="BS250" s="366"/>
      <c r="BT250" s="22" t="s">
        <v>245</v>
      </c>
      <c r="BU250" s="22" t="s">
        <v>246</v>
      </c>
      <c r="BV250" s="22" t="s">
        <v>247</v>
      </c>
      <c r="BW250" s="128" t="s">
        <v>248</v>
      </c>
      <c r="BX250" s="385"/>
      <c r="BY250" s="366"/>
      <c r="BZ250" s="22" t="s">
        <v>245</v>
      </c>
      <c r="CA250" s="22" t="s">
        <v>246</v>
      </c>
      <c r="CB250" s="22" t="s">
        <v>247</v>
      </c>
      <c r="CC250" s="128" t="s">
        <v>248</v>
      </c>
      <c r="CD250" s="385"/>
      <c r="CE250" s="366"/>
      <c r="CF250" s="22" t="s">
        <v>245</v>
      </c>
      <c r="CG250" s="22" t="s">
        <v>246</v>
      </c>
      <c r="CH250" s="22" t="s">
        <v>247</v>
      </c>
      <c r="CI250" s="128" t="s">
        <v>248</v>
      </c>
      <c r="CJ250" s="385"/>
      <c r="CK250" s="366"/>
      <c r="CL250" s="22" t="s">
        <v>245</v>
      </c>
      <c r="CM250" s="22" t="s">
        <v>246</v>
      </c>
      <c r="CN250" s="22" t="s">
        <v>247</v>
      </c>
      <c r="CO250" s="128" t="s">
        <v>248</v>
      </c>
      <c r="CP250" s="385"/>
      <c r="CQ250" s="366"/>
      <c r="CR250" s="22" t="s">
        <v>245</v>
      </c>
      <c r="CS250" s="22" t="s">
        <v>246</v>
      </c>
      <c r="CT250" s="22" t="s">
        <v>247</v>
      </c>
      <c r="CU250" s="128" t="s">
        <v>248</v>
      </c>
      <c r="CV250" s="385"/>
      <c r="CW250" s="366"/>
      <c r="CX250" s="22" t="s">
        <v>245</v>
      </c>
      <c r="CY250" s="22" t="s">
        <v>246</v>
      </c>
      <c r="CZ250" s="22" t="s">
        <v>247</v>
      </c>
      <c r="DA250" s="128" t="s">
        <v>248</v>
      </c>
      <c r="DB250" s="385"/>
      <c r="DC250" s="366"/>
      <c r="DD250" s="22" t="s">
        <v>245</v>
      </c>
      <c r="DE250" s="22" t="s">
        <v>246</v>
      </c>
      <c r="DF250" s="22" t="s">
        <v>247</v>
      </c>
      <c r="DG250" s="128" t="s">
        <v>248</v>
      </c>
      <c r="DH250" s="385"/>
      <c r="DI250" s="366"/>
      <c r="DJ250" s="22" t="s">
        <v>245</v>
      </c>
      <c r="DK250" s="22" t="s">
        <v>246</v>
      </c>
      <c r="DL250" s="22" t="s">
        <v>247</v>
      </c>
      <c r="DM250" s="128" t="s">
        <v>248</v>
      </c>
      <c r="DN250" s="385"/>
      <c r="DO250" s="366"/>
      <c r="DP250" s="22" t="s">
        <v>245</v>
      </c>
      <c r="DQ250" s="22" t="s">
        <v>246</v>
      </c>
      <c r="DR250" s="22" t="s">
        <v>247</v>
      </c>
      <c r="DS250" s="128" t="s">
        <v>248</v>
      </c>
      <c r="DT250" s="385"/>
    </row>
    <row r="251" spans="1:124" x14ac:dyDescent="0.2">
      <c r="B251" s="6">
        <v>21</v>
      </c>
      <c r="C251" s="6" t="s">
        <v>205</v>
      </c>
      <c r="D251" s="37">
        <v>1</v>
      </c>
      <c r="E251" s="406">
        <f>'SFR Levers &amp; Variables '!D$24*$D$251</f>
        <v>9</v>
      </c>
      <c r="F251" s="48" t="s">
        <v>179</v>
      </c>
      <c r="G251" s="159">
        <v>0</v>
      </c>
      <c r="H251" s="158">
        <f>65.751801089211+E251*$D251</f>
        <v>74.751801089211</v>
      </c>
      <c r="J251" s="265">
        <f>G251+H251</f>
        <v>74.751801089211</v>
      </c>
      <c r="K251" s="406">
        <f>'SFR Levers &amp; Variables '!J$24*$D$251</f>
        <v>1</v>
      </c>
      <c r="L251" s="48" t="s">
        <v>179</v>
      </c>
      <c r="M251" s="159">
        <v>0</v>
      </c>
      <c r="N251" s="158">
        <f>65.751801089211+K251*$D251</f>
        <v>66.751801089211</v>
      </c>
      <c r="P251" s="265">
        <f>M251+N251</f>
        <v>66.751801089211</v>
      </c>
      <c r="Q251" s="406">
        <f>'SFR Levers &amp; Variables '!P$24*$D$251</f>
        <v>0</v>
      </c>
      <c r="R251" s="48" t="s">
        <v>179</v>
      </c>
      <c r="S251" s="159">
        <v>0</v>
      </c>
      <c r="T251" s="158">
        <f>65.751801089211+Q251*$D251</f>
        <v>65.751801089211</v>
      </c>
      <c r="V251" s="265">
        <f>S251+T251</f>
        <v>65.751801089211</v>
      </c>
      <c r="W251" s="406">
        <f>'SFR Levers &amp; Variables '!V$24*$D$251</f>
        <v>0</v>
      </c>
      <c r="X251" s="48" t="s">
        <v>179</v>
      </c>
      <c r="Y251" s="159">
        <v>0</v>
      </c>
      <c r="Z251" s="158">
        <f>65.751801089211+W251*$D251</f>
        <v>65.751801089211</v>
      </c>
      <c r="AB251" s="265">
        <f>Y251+Z251</f>
        <v>65.751801089211</v>
      </c>
      <c r="AC251" s="406">
        <f>'SFR Levers &amp; Variables '!AB$24*$D$251</f>
        <v>0</v>
      </c>
      <c r="AD251" s="48" t="s">
        <v>179</v>
      </c>
      <c r="AE251" s="159">
        <v>0</v>
      </c>
      <c r="AF251" s="158">
        <f>65.751801089211+AC251*$D251</f>
        <v>65.751801089211</v>
      </c>
      <c r="AH251" s="265">
        <f>AE251+AF251</f>
        <v>65.751801089211</v>
      </c>
      <c r="AI251" s="406">
        <f>'SFR Levers &amp; Variables '!AH$24*$D$251</f>
        <v>0</v>
      </c>
      <c r="AJ251" s="48" t="s">
        <v>179</v>
      </c>
      <c r="AK251" s="159">
        <v>0</v>
      </c>
      <c r="AL251" s="158">
        <f>65.751801089211+AI251*$D251</f>
        <v>65.751801089211</v>
      </c>
      <c r="AN251" s="265">
        <f>AK251+AL251</f>
        <v>65.751801089211</v>
      </c>
      <c r="AO251" s="406">
        <f>'SFR Levers &amp; Variables '!AN$24*$D$251</f>
        <v>0</v>
      </c>
      <c r="AP251" s="48" t="s">
        <v>179</v>
      </c>
      <c r="AQ251" s="159">
        <v>0</v>
      </c>
      <c r="AR251" s="158">
        <f>65.751801089211+AO251*$D251</f>
        <v>65.751801089211</v>
      </c>
      <c r="AT251" s="265">
        <f>AQ251+AR251</f>
        <v>65.751801089211</v>
      </c>
      <c r="AU251" s="406">
        <f>'SFR Levers &amp; Variables '!AT$24*$D$251</f>
        <v>0</v>
      </c>
      <c r="AV251" s="48" t="s">
        <v>179</v>
      </c>
      <c r="AW251" s="159">
        <v>0</v>
      </c>
      <c r="AX251" s="158">
        <f>65.751801089211+AU251*$D251</f>
        <v>65.751801089211</v>
      </c>
      <c r="AZ251" s="265">
        <f>AW251+AX251</f>
        <v>65.751801089211</v>
      </c>
      <c r="BA251" s="406">
        <f>'SFR Levers &amp; Variables '!AZ$24*$D$251</f>
        <v>0</v>
      </c>
      <c r="BB251" s="48" t="s">
        <v>179</v>
      </c>
      <c r="BC251" s="159">
        <v>0</v>
      </c>
      <c r="BD251" s="158">
        <f>65.751801089211+BA251*$D251</f>
        <v>65.751801089211</v>
      </c>
      <c r="BF251" s="265">
        <f>BC251+BD251</f>
        <v>65.751801089211</v>
      </c>
      <c r="BG251" s="406">
        <f>'SFR Levers &amp; Variables '!BF$24*$D$251</f>
        <v>0</v>
      </c>
      <c r="BH251" s="48" t="s">
        <v>179</v>
      </c>
      <c r="BI251" s="159">
        <v>0</v>
      </c>
      <c r="BJ251" s="158">
        <f>65.751801089211+BG251*$D251</f>
        <v>65.751801089211</v>
      </c>
      <c r="BL251" s="265">
        <f>BI251+BJ251</f>
        <v>65.751801089211</v>
      </c>
      <c r="BM251" s="406" t="e">
        <f>'SFR Levers &amp; Variables '!BL$24*$D$251</f>
        <v>#VALUE!</v>
      </c>
      <c r="BN251" s="48" t="s">
        <v>179</v>
      </c>
      <c r="BO251" s="159">
        <v>0</v>
      </c>
      <c r="BP251" s="158" t="e">
        <f>65.751801089211+BM251*$D251</f>
        <v>#VALUE!</v>
      </c>
      <c r="BR251" s="265" t="e">
        <f>BO251+BP251</f>
        <v>#VALUE!</v>
      </c>
      <c r="BS251" s="406" t="e">
        <f>'SFR Levers &amp; Variables '!BR$24*$D$251</f>
        <v>#VALUE!</v>
      </c>
      <c r="BT251" s="48" t="s">
        <v>179</v>
      </c>
      <c r="BU251" s="159">
        <v>0</v>
      </c>
      <c r="BV251" s="158" t="e">
        <f>65.751801089211+BS251*$D251</f>
        <v>#VALUE!</v>
      </c>
      <c r="BX251" s="265" t="e">
        <f>BU251+BV251</f>
        <v>#VALUE!</v>
      </c>
      <c r="BY251" s="406" t="e">
        <f>'SFR Levers &amp; Variables '!BX$24*$D$251</f>
        <v>#VALUE!</v>
      </c>
      <c r="BZ251" s="48" t="s">
        <v>179</v>
      </c>
      <c r="CA251" s="159">
        <v>0</v>
      </c>
      <c r="CB251" s="158" t="e">
        <f>65.751801089211+BY251*$D251</f>
        <v>#VALUE!</v>
      </c>
      <c r="CD251" s="265" t="e">
        <f>CA251+CB251</f>
        <v>#VALUE!</v>
      </c>
      <c r="CE251" s="406" t="e">
        <f>'SFR Levers &amp; Variables '!CD$24*$D$251</f>
        <v>#VALUE!</v>
      </c>
      <c r="CF251" s="48" t="s">
        <v>179</v>
      </c>
      <c r="CG251" s="159">
        <v>0</v>
      </c>
      <c r="CH251" s="158" t="e">
        <f>65.751801089211+CE251*$D251</f>
        <v>#VALUE!</v>
      </c>
      <c r="CJ251" s="265" t="e">
        <f>CG251+CH251</f>
        <v>#VALUE!</v>
      </c>
      <c r="CK251" s="406" t="e">
        <f>'SFR Levers &amp; Variables '!CJ$24*$D$251</f>
        <v>#VALUE!</v>
      </c>
      <c r="CL251" s="48" t="s">
        <v>179</v>
      </c>
      <c r="CM251" s="159">
        <v>0</v>
      </c>
      <c r="CN251" s="158" t="e">
        <f>65.751801089211+CK251*$D251</f>
        <v>#VALUE!</v>
      </c>
      <c r="CP251" s="265" t="e">
        <f>CM251+CN251</f>
        <v>#VALUE!</v>
      </c>
      <c r="CQ251" s="406" t="e">
        <f>'SFR Levers &amp; Variables '!CP$24*$D$251</f>
        <v>#VALUE!</v>
      </c>
      <c r="CR251" s="48" t="s">
        <v>179</v>
      </c>
      <c r="CS251" s="159">
        <v>0</v>
      </c>
      <c r="CT251" s="158" t="e">
        <f>65.751801089211+CQ251*$D251</f>
        <v>#VALUE!</v>
      </c>
      <c r="CV251" s="265" t="e">
        <f>CS251+CT251</f>
        <v>#VALUE!</v>
      </c>
      <c r="CW251" s="406" t="e">
        <f>'SFR Levers &amp; Variables '!CV$24*$D$251</f>
        <v>#VALUE!</v>
      </c>
      <c r="CX251" s="48" t="s">
        <v>179</v>
      </c>
      <c r="CY251" s="159">
        <v>0</v>
      </c>
      <c r="CZ251" s="158" t="e">
        <f>65.751801089211+CW251*$D251</f>
        <v>#VALUE!</v>
      </c>
      <c r="DB251" s="265" t="e">
        <f>CY251+CZ251</f>
        <v>#VALUE!</v>
      </c>
      <c r="DC251" s="406" t="e">
        <f>'SFR Levers &amp; Variables '!DB$24*$D$251</f>
        <v>#VALUE!</v>
      </c>
      <c r="DD251" s="48" t="s">
        <v>179</v>
      </c>
      <c r="DE251" s="159">
        <v>0</v>
      </c>
      <c r="DF251" s="158" t="e">
        <f>65.751801089211+DC251*$D251</f>
        <v>#VALUE!</v>
      </c>
      <c r="DH251" s="265" t="e">
        <f>DE251+DF251</f>
        <v>#VALUE!</v>
      </c>
      <c r="DI251" s="406" t="e">
        <f>'SFR Levers &amp; Variables '!DH$24*$D$251</f>
        <v>#VALUE!</v>
      </c>
      <c r="DJ251" s="48" t="s">
        <v>179</v>
      </c>
      <c r="DK251" s="159">
        <v>0</v>
      </c>
      <c r="DL251" s="158" t="e">
        <f>65.751801089211+DI251*$D251</f>
        <v>#VALUE!</v>
      </c>
      <c r="DN251" s="265" t="e">
        <f>DK251+DL251</f>
        <v>#VALUE!</v>
      </c>
      <c r="DO251" s="406" t="e">
        <f>'SFR Levers &amp; Variables '!DN$24*$D$251</f>
        <v>#VALUE!</v>
      </c>
      <c r="DP251" s="48" t="s">
        <v>179</v>
      </c>
      <c r="DQ251" s="159">
        <v>0</v>
      </c>
      <c r="DR251" s="158" t="e">
        <f>65.751801089211+DO251*$D251</f>
        <v>#VALUE!</v>
      </c>
      <c r="DT251" s="265" t="e">
        <f>DQ251+DR251</f>
        <v>#VALUE!</v>
      </c>
    </row>
    <row r="252" spans="1:124" x14ac:dyDescent="0.2">
      <c r="B252" s="6">
        <v>22</v>
      </c>
      <c r="C252" s="6" t="s">
        <v>206</v>
      </c>
      <c r="D252" s="37">
        <v>1</v>
      </c>
      <c r="E252" s="406">
        <f>'SFR Levers &amp; Variables '!D$24*$D$251</f>
        <v>9</v>
      </c>
      <c r="F252" s="48">
        <v>21</v>
      </c>
      <c r="G252" s="159">
        <v>6.0110647971852513</v>
      </c>
      <c r="H252" s="158">
        <f>93.9889352028147+E252*$D252</f>
        <v>102.9889352028147</v>
      </c>
      <c r="I252" s="160">
        <v>0.09</v>
      </c>
      <c r="J252" s="265">
        <f>I252*(G251+H251)+H252</f>
        <v>109.71659730084369</v>
      </c>
      <c r="K252" s="406">
        <f>'SFR Levers &amp; Variables '!J$24*$D$251</f>
        <v>1</v>
      </c>
      <c r="L252" s="48">
        <v>21</v>
      </c>
      <c r="M252" s="159">
        <v>6.0110647971852513</v>
      </c>
      <c r="N252" s="158">
        <f>93.9889352028147+K252*$D252</f>
        <v>94.988935202814702</v>
      </c>
      <c r="O252" s="160">
        <v>0.09</v>
      </c>
      <c r="P252" s="265">
        <f>O252*(M251+N251)+N252</f>
        <v>100.99659730084369</v>
      </c>
      <c r="Q252" s="406">
        <f>'SFR Levers &amp; Variables '!P$24*$D$251</f>
        <v>0</v>
      </c>
      <c r="R252" s="48">
        <v>21</v>
      </c>
      <c r="S252" s="159">
        <v>6.0110647971852513</v>
      </c>
      <c r="T252" s="158">
        <f>93.9889352028147+Q252*$D252</f>
        <v>93.988935202814702</v>
      </c>
      <c r="U252" s="160">
        <v>0.09</v>
      </c>
      <c r="V252" s="265">
        <f>U252*(S251+T251)+T252</f>
        <v>99.906597300843686</v>
      </c>
      <c r="W252" s="406">
        <f>'SFR Levers &amp; Variables '!V$24*$D$251</f>
        <v>0</v>
      </c>
      <c r="X252" s="48">
        <v>21</v>
      </c>
      <c r="Y252" s="159">
        <v>6.0110647971852513</v>
      </c>
      <c r="Z252" s="158">
        <f>93.9889352028147+W252*$D252</f>
        <v>93.988935202814702</v>
      </c>
      <c r="AA252" s="160">
        <v>0.09</v>
      </c>
      <c r="AB252" s="265">
        <f>AA252*(Y251+Z251)+Z252</f>
        <v>99.906597300843686</v>
      </c>
      <c r="AC252" s="406">
        <f>'SFR Levers &amp; Variables '!AB$24*$D$251</f>
        <v>0</v>
      </c>
      <c r="AD252" s="48">
        <v>21</v>
      </c>
      <c r="AE252" s="159">
        <v>6.0110647971852513</v>
      </c>
      <c r="AF252" s="158">
        <f>93.9889352028147+AC252*$D252</f>
        <v>93.988935202814702</v>
      </c>
      <c r="AG252" s="160">
        <v>0.09</v>
      </c>
      <c r="AH252" s="265">
        <f>AG252*(AE251+AF251)+AF252</f>
        <v>99.906597300843686</v>
      </c>
      <c r="AI252" s="406">
        <f>'SFR Levers &amp; Variables '!AH$24*$D$251</f>
        <v>0</v>
      </c>
      <c r="AJ252" s="48">
        <v>21</v>
      </c>
      <c r="AK252" s="159">
        <v>6.0110647971852513</v>
      </c>
      <c r="AL252" s="158">
        <f>93.9889352028147+AI252*$D252</f>
        <v>93.988935202814702</v>
      </c>
      <c r="AM252" s="160">
        <v>0.09</v>
      </c>
      <c r="AN252" s="265">
        <f>AM252*(AK251+AL251)+AL252</f>
        <v>99.906597300843686</v>
      </c>
      <c r="AO252" s="406">
        <f>'SFR Levers &amp; Variables '!AN$24*$D$251</f>
        <v>0</v>
      </c>
      <c r="AP252" s="48">
        <v>21</v>
      </c>
      <c r="AQ252" s="159">
        <v>6.0110647971852513</v>
      </c>
      <c r="AR252" s="158">
        <f>93.9889352028147+AO252*$D252</f>
        <v>93.988935202814702</v>
      </c>
      <c r="AS252" s="160">
        <v>0.09</v>
      </c>
      <c r="AT252" s="265">
        <f>AS252*(AQ251+AR251)+AR252</f>
        <v>99.906597300843686</v>
      </c>
      <c r="AU252" s="406">
        <f>'SFR Levers &amp; Variables '!AT$24*$D$251</f>
        <v>0</v>
      </c>
      <c r="AV252" s="48">
        <v>21</v>
      </c>
      <c r="AW252" s="159">
        <v>6.0110647971852513</v>
      </c>
      <c r="AX252" s="158">
        <f>93.9889352028147+AU252*$D252</f>
        <v>93.988935202814702</v>
      </c>
      <c r="AY252" s="160">
        <v>0.09</v>
      </c>
      <c r="AZ252" s="265">
        <f>AY252*(AW251+AX251)+AX252</f>
        <v>99.906597300843686</v>
      </c>
      <c r="BA252" s="406">
        <f>'SFR Levers &amp; Variables '!AZ$24*$D$251</f>
        <v>0</v>
      </c>
      <c r="BB252" s="48">
        <v>21</v>
      </c>
      <c r="BC252" s="159">
        <v>6.0110647971852513</v>
      </c>
      <c r="BD252" s="158">
        <f>93.9889352028147+BA252*$D252</f>
        <v>93.988935202814702</v>
      </c>
      <c r="BE252" s="160">
        <v>0.09</v>
      </c>
      <c r="BF252" s="265">
        <f>BE252*(BC251+BD251)+BD252</f>
        <v>99.906597300843686</v>
      </c>
      <c r="BG252" s="406">
        <f>'SFR Levers &amp; Variables '!BF$24*$D$251</f>
        <v>0</v>
      </c>
      <c r="BH252" s="48">
        <v>21</v>
      </c>
      <c r="BI252" s="159">
        <v>6.0110647971852513</v>
      </c>
      <c r="BJ252" s="158">
        <f>93.9889352028147+BG252*$D252</f>
        <v>93.988935202814702</v>
      </c>
      <c r="BK252" s="160">
        <v>0.09</v>
      </c>
      <c r="BL252" s="265">
        <f>BK252*(BI251+BJ251)+BJ252</f>
        <v>99.906597300843686</v>
      </c>
      <c r="BM252" s="406" t="e">
        <f>'SFR Levers &amp; Variables '!BL$24*$D$251</f>
        <v>#VALUE!</v>
      </c>
      <c r="BN252" s="48">
        <v>21</v>
      </c>
      <c r="BO252" s="159">
        <v>6.0110647971852513</v>
      </c>
      <c r="BP252" s="158" t="e">
        <f>93.9889352028147+BM252*$D252</f>
        <v>#VALUE!</v>
      </c>
      <c r="BQ252" s="160">
        <v>0.09</v>
      </c>
      <c r="BR252" s="265" t="e">
        <f>BQ252*(BO251+BP251)+BP252</f>
        <v>#VALUE!</v>
      </c>
      <c r="BS252" s="406" t="e">
        <f>'SFR Levers &amp; Variables '!BR$24*$D$251</f>
        <v>#VALUE!</v>
      </c>
      <c r="BT252" s="48">
        <v>21</v>
      </c>
      <c r="BU252" s="159">
        <v>6.0110647971852513</v>
      </c>
      <c r="BV252" s="158" t="e">
        <f>93.9889352028147+BS252*$D252</f>
        <v>#VALUE!</v>
      </c>
      <c r="BW252" s="160">
        <v>0.09</v>
      </c>
      <c r="BX252" s="265" t="e">
        <f>BW252*(BU251+BV251)+BV252</f>
        <v>#VALUE!</v>
      </c>
      <c r="BY252" s="406" t="e">
        <f>'SFR Levers &amp; Variables '!BX$24*$D$251</f>
        <v>#VALUE!</v>
      </c>
      <c r="BZ252" s="48">
        <v>21</v>
      </c>
      <c r="CA252" s="159">
        <v>6.0110647971852513</v>
      </c>
      <c r="CB252" s="158" t="e">
        <f>93.9889352028147+BY252*$D252</f>
        <v>#VALUE!</v>
      </c>
      <c r="CC252" s="160">
        <v>0.09</v>
      </c>
      <c r="CD252" s="265" t="e">
        <f>CC252*(CA251+CB251)+CB252</f>
        <v>#VALUE!</v>
      </c>
      <c r="CE252" s="406" t="e">
        <f>'SFR Levers &amp; Variables '!CD$24*$D$251</f>
        <v>#VALUE!</v>
      </c>
      <c r="CF252" s="48">
        <v>21</v>
      </c>
      <c r="CG252" s="159">
        <v>6.0110647971852513</v>
      </c>
      <c r="CH252" s="158" t="e">
        <f>93.9889352028147+CE252*$D252</f>
        <v>#VALUE!</v>
      </c>
      <c r="CI252" s="160">
        <v>0.09</v>
      </c>
      <c r="CJ252" s="265" t="e">
        <f>CI252*(CG251+CH251)+CH252</f>
        <v>#VALUE!</v>
      </c>
      <c r="CK252" s="406" t="e">
        <f>'SFR Levers &amp; Variables '!CJ$24*$D$251</f>
        <v>#VALUE!</v>
      </c>
      <c r="CL252" s="48">
        <v>21</v>
      </c>
      <c r="CM252" s="159">
        <v>6.0110647971852513</v>
      </c>
      <c r="CN252" s="158" t="e">
        <f>93.9889352028147+CK252*$D252</f>
        <v>#VALUE!</v>
      </c>
      <c r="CO252" s="160">
        <v>0.09</v>
      </c>
      <c r="CP252" s="265" t="e">
        <f>CO252*(CM251+CN251)+CN252</f>
        <v>#VALUE!</v>
      </c>
      <c r="CQ252" s="406" t="e">
        <f>'SFR Levers &amp; Variables '!CP$24*$D$251</f>
        <v>#VALUE!</v>
      </c>
      <c r="CR252" s="48">
        <v>21</v>
      </c>
      <c r="CS252" s="159">
        <v>6.0110647971852513</v>
      </c>
      <c r="CT252" s="158" t="e">
        <f>93.9889352028147+CQ252*$D252</f>
        <v>#VALUE!</v>
      </c>
      <c r="CU252" s="160">
        <v>0.09</v>
      </c>
      <c r="CV252" s="265" t="e">
        <f>CU252*(CS251+CT251)+CT252</f>
        <v>#VALUE!</v>
      </c>
      <c r="CW252" s="406" t="e">
        <f>'SFR Levers &amp; Variables '!CV$24*$D$251</f>
        <v>#VALUE!</v>
      </c>
      <c r="CX252" s="48">
        <v>21</v>
      </c>
      <c r="CY252" s="159">
        <v>6.0110647971852513</v>
      </c>
      <c r="CZ252" s="158" t="e">
        <f>93.9889352028147+CW252*$D252</f>
        <v>#VALUE!</v>
      </c>
      <c r="DA252" s="160">
        <v>0.09</v>
      </c>
      <c r="DB252" s="265" t="e">
        <f>DA252*(CY251+CZ251)+CZ252</f>
        <v>#VALUE!</v>
      </c>
      <c r="DC252" s="406" t="e">
        <f>'SFR Levers &amp; Variables '!DB$24*$D$251</f>
        <v>#VALUE!</v>
      </c>
      <c r="DD252" s="48">
        <v>21</v>
      </c>
      <c r="DE252" s="159">
        <v>6.0110647971852513</v>
      </c>
      <c r="DF252" s="158" t="e">
        <f>93.9889352028147+DC252*$D252</f>
        <v>#VALUE!</v>
      </c>
      <c r="DG252" s="160">
        <v>0.09</v>
      </c>
      <c r="DH252" s="265" t="e">
        <f>DG252*(DE251+DF251)+DF252</f>
        <v>#VALUE!</v>
      </c>
      <c r="DI252" s="406" t="e">
        <f>'SFR Levers &amp; Variables '!DH$24*$D$251</f>
        <v>#VALUE!</v>
      </c>
      <c r="DJ252" s="48">
        <v>21</v>
      </c>
      <c r="DK252" s="159">
        <v>6.0110647971852513</v>
      </c>
      <c r="DL252" s="158" t="e">
        <f>93.9889352028147+DI252*$D252</f>
        <v>#VALUE!</v>
      </c>
      <c r="DM252" s="160">
        <v>0.09</v>
      </c>
      <c r="DN252" s="265" t="e">
        <f>DM252*(DK251+DL251)+DL252</f>
        <v>#VALUE!</v>
      </c>
      <c r="DO252" s="406" t="e">
        <f>'SFR Levers &amp; Variables '!DN$24*$D$251</f>
        <v>#VALUE!</v>
      </c>
      <c r="DP252" s="48">
        <v>21</v>
      </c>
      <c r="DQ252" s="159">
        <v>6.0110647971852513</v>
      </c>
      <c r="DR252" s="158" t="e">
        <f>93.9889352028147+DO252*$D252</f>
        <v>#VALUE!</v>
      </c>
      <c r="DS252" s="160">
        <v>0.09</v>
      </c>
      <c r="DT252" s="265" t="e">
        <f>DS252*(DQ251+DR251)+DR252</f>
        <v>#VALUE!</v>
      </c>
    </row>
    <row r="253" spans="1:124" x14ac:dyDescent="0.2">
      <c r="B253" s="6">
        <v>232.1</v>
      </c>
      <c r="C253" s="6" t="s">
        <v>207</v>
      </c>
      <c r="D253" s="37">
        <v>1</v>
      </c>
      <c r="E253" s="406">
        <f>'SFR Levers &amp; Variables '!D$24*$D$251</f>
        <v>9</v>
      </c>
      <c r="F253" s="48">
        <v>21</v>
      </c>
      <c r="G253" s="159">
        <v>15.721246392638351</v>
      </c>
      <c r="H253" s="158">
        <f>23.119479989174+E253*$D253</f>
        <v>32.119479989173996</v>
      </c>
      <c r="I253" s="160">
        <v>0.24</v>
      </c>
      <c r="J253" s="265">
        <f>I253*(G251+H251)+H253</f>
        <v>50.059912250584631</v>
      </c>
      <c r="K253" s="406">
        <f>'SFR Levers &amp; Variables '!J$24*$D$251</f>
        <v>1</v>
      </c>
      <c r="L253" s="48">
        <v>21</v>
      </c>
      <c r="M253" s="159">
        <v>15.721246392638351</v>
      </c>
      <c r="N253" s="158">
        <f>23.119479989174+K253*$D253</f>
        <v>24.119479989174</v>
      </c>
      <c r="O253" s="160">
        <v>0.24</v>
      </c>
      <c r="P253" s="265">
        <f>O253*(M251+N251)+N253</f>
        <v>40.139912250584644</v>
      </c>
      <c r="Q253" s="406">
        <f>'SFR Levers &amp; Variables '!P$24*$D$251</f>
        <v>0</v>
      </c>
      <c r="R253" s="48">
        <v>21</v>
      </c>
      <c r="S253" s="159">
        <v>15.721246392638351</v>
      </c>
      <c r="T253" s="158">
        <f>23.119479989174+Q253*$D253</f>
        <v>23.119479989174</v>
      </c>
      <c r="U253" s="160">
        <v>0.24</v>
      </c>
      <c r="V253" s="265">
        <f>U253*(S251+T251)+T253</f>
        <v>38.899912250584642</v>
      </c>
      <c r="W253" s="406">
        <f>'SFR Levers &amp; Variables '!V$24*$D$251</f>
        <v>0</v>
      </c>
      <c r="X253" s="48">
        <v>21</v>
      </c>
      <c r="Y253" s="159">
        <v>15.721246392638351</v>
      </c>
      <c r="Z253" s="158">
        <f>23.119479989174+W253*$D253</f>
        <v>23.119479989174</v>
      </c>
      <c r="AA253" s="160">
        <v>0.24</v>
      </c>
      <c r="AB253" s="265">
        <f>AA253*(Y251+Z251)+Z253</f>
        <v>38.899912250584642</v>
      </c>
      <c r="AC253" s="406">
        <f>'SFR Levers &amp; Variables '!AB$24*$D$251</f>
        <v>0</v>
      </c>
      <c r="AD253" s="48">
        <v>21</v>
      </c>
      <c r="AE253" s="159">
        <v>15.721246392638351</v>
      </c>
      <c r="AF253" s="158">
        <f>23.119479989174+AC253*$D253</f>
        <v>23.119479989174</v>
      </c>
      <c r="AG253" s="160">
        <v>0.24</v>
      </c>
      <c r="AH253" s="265">
        <f>AG253*(AE251+AF251)+AF253</f>
        <v>38.899912250584642</v>
      </c>
      <c r="AI253" s="406">
        <f>'SFR Levers &amp; Variables '!AH$24*$D$251</f>
        <v>0</v>
      </c>
      <c r="AJ253" s="48">
        <v>21</v>
      </c>
      <c r="AK253" s="159">
        <v>15.721246392638351</v>
      </c>
      <c r="AL253" s="158">
        <f>23.119479989174+AI253*$D253</f>
        <v>23.119479989174</v>
      </c>
      <c r="AM253" s="160">
        <v>0.24</v>
      </c>
      <c r="AN253" s="265">
        <f>AM253*(AK251+AL251)+AL253</f>
        <v>38.899912250584642</v>
      </c>
      <c r="AO253" s="406">
        <f>'SFR Levers &amp; Variables '!AN$24*$D$251</f>
        <v>0</v>
      </c>
      <c r="AP253" s="48">
        <v>21</v>
      </c>
      <c r="AQ253" s="159">
        <v>15.721246392638351</v>
      </c>
      <c r="AR253" s="158">
        <f>23.119479989174+AO253*$D253</f>
        <v>23.119479989174</v>
      </c>
      <c r="AS253" s="160">
        <v>0.24</v>
      </c>
      <c r="AT253" s="265">
        <f>AS253*(AQ251+AR251)+AR253</f>
        <v>38.899912250584642</v>
      </c>
      <c r="AU253" s="406">
        <f>'SFR Levers &amp; Variables '!AT$24*$D$251</f>
        <v>0</v>
      </c>
      <c r="AV253" s="48">
        <v>21</v>
      </c>
      <c r="AW253" s="159">
        <v>15.721246392638351</v>
      </c>
      <c r="AX253" s="158">
        <f>23.119479989174+AU253*$D253</f>
        <v>23.119479989174</v>
      </c>
      <c r="AY253" s="160">
        <v>0.24</v>
      </c>
      <c r="AZ253" s="265">
        <f>AY253*(AW251+AX251)+AX253</f>
        <v>38.899912250584642</v>
      </c>
      <c r="BA253" s="406">
        <f>'SFR Levers &amp; Variables '!AZ$24*$D$251</f>
        <v>0</v>
      </c>
      <c r="BB253" s="48">
        <v>21</v>
      </c>
      <c r="BC253" s="159">
        <v>15.721246392638351</v>
      </c>
      <c r="BD253" s="158">
        <f>23.119479989174+BA253*$D253</f>
        <v>23.119479989174</v>
      </c>
      <c r="BE253" s="160">
        <v>0.24</v>
      </c>
      <c r="BF253" s="265">
        <f>BE253*(BC251+BD251)+BD253</f>
        <v>38.899912250584642</v>
      </c>
      <c r="BG253" s="406">
        <f>'SFR Levers &amp; Variables '!BF$24*$D$251</f>
        <v>0</v>
      </c>
      <c r="BH253" s="48">
        <v>21</v>
      </c>
      <c r="BI253" s="159">
        <v>15.721246392638351</v>
      </c>
      <c r="BJ253" s="158">
        <f>23.119479989174+BG253*$D253</f>
        <v>23.119479989174</v>
      </c>
      <c r="BK253" s="160">
        <v>0.24</v>
      </c>
      <c r="BL253" s="265">
        <f>BK253*(BI251+BJ251)+BJ253</f>
        <v>38.899912250584642</v>
      </c>
      <c r="BM253" s="406" t="e">
        <f>'SFR Levers &amp; Variables '!BL$24*$D$251</f>
        <v>#VALUE!</v>
      </c>
      <c r="BN253" s="48">
        <v>21</v>
      </c>
      <c r="BO253" s="159">
        <v>15.721246392638351</v>
      </c>
      <c r="BP253" s="158" t="e">
        <f>23.119479989174+BM253*$D253</f>
        <v>#VALUE!</v>
      </c>
      <c r="BQ253" s="160">
        <v>0.24</v>
      </c>
      <c r="BR253" s="265" t="e">
        <f>BQ253*(BO251+BP251)+BP253</f>
        <v>#VALUE!</v>
      </c>
      <c r="BS253" s="406" t="e">
        <f>'SFR Levers &amp; Variables '!BR$24*$D$251</f>
        <v>#VALUE!</v>
      </c>
      <c r="BT253" s="48">
        <v>21</v>
      </c>
      <c r="BU253" s="159">
        <v>15.721246392638351</v>
      </c>
      <c r="BV253" s="158" t="e">
        <f>23.119479989174+BS253*$D253</f>
        <v>#VALUE!</v>
      </c>
      <c r="BW253" s="160">
        <v>0.24</v>
      </c>
      <c r="BX253" s="265" t="e">
        <f>BW253*(BU251+BV251)+BV253</f>
        <v>#VALUE!</v>
      </c>
      <c r="BY253" s="406" t="e">
        <f>'SFR Levers &amp; Variables '!BX$24*$D$251</f>
        <v>#VALUE!</v>
      </c>
      <c r="BZ253" s="48">
        <v>21</v>
      </c>
      <c r="CA253" s="159">
        <v>15.721246392638351</v>
      </c>
      <c r="CB253" s="158" t="e">
        <f>23.119479989174+BY253*$D253</f>
        <v>#VALUE!</v>
      </c>
      <c r="CC253" s="160">
        <v>0.24</v>
      </c>
      <c r="CD253" s="265" t="e">
        <f>CC253*(CA251+CB251)+CB253</f>
        <v>#VALUE!</v>
      </c>
      <c r="CE253" s="406" t="e">
        <f>'SFR Levers &amp; Variables '!CD$24*$D$251</f>
        <v>#VALUE!</v>
      </c>
      <c r="CF253" s="48">
        <v>21</v>
      </c>
      <c r="CG253" s="159">
        <v>15.721246392638351</v>
      </c>
      <c r="CH253" s="158" t="e">
        <f>23.119479989174+CE253*$D253</f>
        <v>#VALUE!</v>
      </c>
      <c r="CI253" s="160">
        <v>0.24</v>
      </c>
      <c r="CJ253" s="265" t="e">
        <f>CI253*(CG251+CH251)+CH253</f>
        <v>#VALUE!</v>
      </c>
      <c r="CK253" s="406" t="e">
        <f>'SFR Levers &amp; Variables '!CJ$24*$D$251</f>
        <v>#VALUE!</v>
      </c>
      <c r="CL253" s="48">
        <v>21</v>
      </c>
      <c r="CM253" s="159">
        <v>15.721246392638351</v>
      </c>
      <c r="CN253" s="158" t="e">
        <f>23.119479989174+CK253*$D253</f>
        <v>#VALUE!</v>
      </c>
      <c r="CO253" s="160">
        <v>0.24</v>
      </c>
      <c r="CP253" s="265" t="e">
        <f>CO253*(CM251+CN251)+CN253</f>
        <v>#VALUE!</v>
      </c>
      <c r="CQ253" s="406" t="e">
        <f>'SFR Levers &amp; Variables '!CP$24*$D$251</f>
        <v>#VALUE!</v>
      </c>
      <c r="CR253" s="48">
        <v>21</v>
      </c>
      <c r="CS253" s="159">
        <v>15.721246392638351</v>
      </c>
      <c r="CT253" s="158" t="e">
        <f>23.119479989174+CQ253*$D253</f>
        <v>#VALUE!</v>
      </c>
      <c r="CU253" s="160">
        <v>0.24</v>
      </c>
      <c r="CV253" s="265" t="e">
        <f>CU253*(CS251+CT251)+CT253</f>
        <v>#VALUE!</v>
      </c>
      <c r="CW253" s="406" t="e">
        <f>'SFR Levers &amp; Variables '!CV$24*$D$251</f>
        <v>#VALUE!</v>
      </c>
      <c r="CX253" s="48">
        <v>21</v>
      </c>
      <c r="CY253" s="159">
        <v>15.721246392638351</v>
      </c>
      <c r="CZ253" s="158" t="e">
        <f>23.119479989174+CW253*$D253</f>
        <v>#VALUE!</v>
      </c>
      <c r="DA253" s="160">
        <v>0.24</v>
      </c>
      <c r="DB253" s="265" t="e">
        <f>DA253*(CY251+CZ251)+CZ253</f>
        <v>#VALUE!</v>
      </c>
      <c r="DC253" s="406" t="e">
        <f>'SFR Levers &amp; Variables '!DB$24*$D$251</f>
        <v>#VALUE!</v>
      </c>
      <c r="DD253" s="48">
        <v>21</v>
      </c>
      <c r="DE253" s="159">
        <v>15.721246392638351</v>
      </c>
      <c r="DF253" s="158" t="e">
        <f>23.119479989174+DC253*$D253</f>
        <v>#VALUE!</v>
      </c>
      <c r="DG253" s="160">
        <v>0.24</v>
      </c>
      <c r="DH253" s="265" t="e">
        <f>DG253*(DE251+DF251)+DF253</f>
        <v>#VALUE!</v>
      </c>
      <c r="DI253" s="406" t="e">
        <f>'SFR Levers &amp; Variables '!DH$24*$D$251</f>
        <v>#VALUE!</v>
      </c>
      <c r="DJ253" s="48">
        <v>21</v>
      </c>
      <c r="DK253" s="159">
        <v>15.721246392638351</v>
      </c>
      <c r="DL253" s="158" t="e">
        <f>23.119479989174+DI253*$D253</f>
        <v>#VALUE!</v>
      </c>
      <c r="DM253" s="160">
        <v>0.24</v>
      </c>
      <c r="DN253" s="265" t="e">
        <f>DM253*(DK251+DL251)+DL253</f>
        <v>#VALUE!</v>
      </c>
      <c r="DO253" s="406" t="e">
        <f>'SFR Levers &amp; Variables '!DN$24*$D$251</f>
        <v>#VALUE!</v>
      </c>
      <c r="DP253" s="48">
        <v>21</v>
      </c>
      <c r="DQ253" s="159">
        <v>15.721246392638351</v>
      </c>
      <c r="DR253" s="158" t="e">
        <f>23.119479989174+DO253*$D253</f>
        <v>#VALUE!</v>
      </c>
      <c r="DS253" s="160">
        <v>0.24</v>
      </c>
      <c r="DT253" s="265" t="e">
        <f>DS253*(DQ251+DR251)+DR253</f>
        <v>#VALUE!</v>
      </c>
    </row>
    <row r="254" spans="1:124" x14ac:dyDescent="0.2">
      <c r="B254" s="6">
        <v>233</v>
      </c>
      <c r="C254" s="6" t="s">
        <v>208</v>
      </c>
      <c r="D254" s="37">
        <v>1</v>
      </c>
      <c r="E254" s="406">
        <f>'SFR Levers &amp; Variables '!D$24*$D$251</f>
        <v>9</v>
      </c>
      <c r="F254" s="48">
        <v>21</v>
      </c>
      <c r="G254" s="159">
        <v>12.022129594370503</v>
      </c>
      <c r="H254" s="158">
        <f>15.7212463926384+E254*$D254</f>
        <v>24.721246392638399</v>
      </c>
      <c r="I254" s="160">
        <v>0.18</v>
      </c>
      <c r="J254" s="265">
        <f>I254*(G251+H251)+H254</f>
        <v>38.176570588696379</v>
      </c>
      <c r="K254" s="406">
        <f>'SFR Levers &amp; Variables '!J$24*$D$251</f>
        <v>1</v>
      </c>
      <c r="L254" s="48">
        <v>21</v>
      </c>
      <c r="M254" s="159">
        <v>12.022129594370503</v>
      </c>
      <c r="N254" s="158">
        <f>15.7212463926384+K254*$D254</f>
        <v>16.721246392638399</v>
      </c>
      <c r="O254" s="160">
        <v>0.18</v>
      </c>
      <c r="P254" s="265">
        <f>O254*(M251+N251)+N254</f>
        <v>28.736570588696381</v>
      </c>
      <c r="Q254" s="406">
        <f>'SFR Levers &amp; Variables '!P$24*$D$251</f>
        <v>0</v>
      </c>
      <c r="R254" s="48">
        <v>21</v>
      </c>
      <c r="S254" s="159">
        <v>12.022129594370503</v>
      </c>
      <c r="T254" s="158">
        <f>15.7212463926384+Q254*$D254</f>
        <v>15.721246392638401</v>
      </c>
      <c r="U254" s="160">
        <v>0.18</v>
      </c>
      <c r="V254" s="265">
        <f>U254*(S251+T251)+T254</f>
        <v>27.556570588696381</v>
      </c>
      <c r="W254" s="406">
        <f>'SFR Levers &amp; Variables '!V$24*$D$251</f>
        <v>0</v>
      </c>
      <c r="X254" s="48">
        <v>21</v>
      </c>
      <c r="Y254" s="159">
        <v>12.022129594370503</v>
      </c>
      <c r="Z254" s="158">
        <f>15.7212463926384+W254*$D254</f>
        <v>15.721246392638401</v>
      </c>
      <c r="AA254" s="160">
        <v>0.18</v>
      </c>
      <c r="AB254" s="265">
        <f>AA254*(Y251+Z251)+Z254</f>
        <v>27.556570588696381</v>
      </c>
      <c r="AC254" s="406">
        <f>'SFR Levers &amp; Variables '!AB$24*$D$251</f>
        <v>0</v>
      </c>
      <c r="AD254" s="48">
        <v>21</v>
      </c>
      <c r="AE254" s="159">
        <v>12.022129594370503</v>
      </c>
      <c r="AF254" s="158">
        <f>15.7212463926384+AC254*$D254</f>
        <v>15.721246392638401</v>
      </c>
      <c r="AG254" s="160">
        <v>0.18</v>
      </c>
      <c r="AH254" s="265">
        <f>AG254*(AE251+AF251)+AF254</f>
        <v>27.556570588696381</v>
      </c>
      <c r="AI254" s="406">
        <f>'SFR Levers &amp; Variables '!AH$24*$D$251</f>
        <v>0</v>
      </c>
      <c r="AJ254" s="48">
        <v>21</v>
      </c>
      <c r="AK254" s="159">
        <v>12.022129594370503</v>
      </c>
      <c r="AL254" s="158">
        <f>15.7212463926384+AI254*$D254</f>
        <v>15.721246392638401</v>
      </c>
      <c r="AM254" s="160">
        <v>0.18</v>
      </c>
      <c r="AN254" s="265">
        <f>AM254*(AK251+AL251)+AL254</f>
        <v>27.556570588696381</v>
      </c>
      <c r="AO254" s="406">
        <f>'SFR Levers &amp; Variables '!AN$24*$D$251</f>
        <v>0</v>
      </c>
      <c r="AP254" s="48">
        <v>21</v>
      </c>
      <c r="AQ254" s="159">
        <v>12.022129594370503</v>
      </c>
      <c r="AR254" s="158">
        <f>15.7212463926384+AO254*$D254</f>
        <v>15.721246392638401</v>
      </c>
      <c r="AS254" s="160">
        <v>0.18</v>
      </c>
      <c r="AT254" s="265">
        <f>AS254*(AQ251+AR251)+AR254</f>
        <v>27.556570588696381</v>
      </c>
      <c r="AU254" s="406">
        <f>'SFR Levers &amp; Variables '!AT$24*$D$251</f>
        <v>0</v>
      </c>
      <c r="AV254" s="48">
        <v>21</v>
      </c>
      <c r="AW254" s="159">
        <v>12.022129594370503</v>
      </c>
      <c r="AX254" s="158">
        <f>15.7212463926384+AU254*$D254</f>
        <v>15.721246392638401</v>
      </c>
      <c r="AY254" s="160">
        <v>0.18</v>
      </c>
      <c r="AZ254" s="265">
        <f>AY254*(AW251+AX251)+AX254</f>
        <v>27.556570588696381</v>
      </c>
      <c r="BA254" s="406">
        <f>'SFR Levers &amp; Variables '!AZ$24*$D$251</f>
        <v>0</v>
      </c>
      <c r="BB254" s="48">
        <v>21</v>
      </c>
      <c r="BC254" s="159">
        <v>12.022129594370503</v>
      </c>
      <c r="BD254" s="158">
        <f>15.7212463926384+BA254*$D254</f>
        <v>15.721246392638401</v>
      </c>
      <c r="BE254" s="160">
        <v>0.18</v>
      </c>
      <c r="BF254" s="265">
        <f>BE254*(BC251+BD251)+BD254</f>
        <v>27.556570588696381</v>
      </c>
      <c r="BG254" s="406">
        <f>'SFR Levers &amp; Variables '!BF$24*$D$251</f>
        <v>0</v>
      </c>
      <c r="BH254" s="48">
        <v>21</v>
      </c>
      <c r="BI254" s="159">
        <v>12.022129594370503</v>
      </c>
      <c r="BJ254" s="158">
        <f>15.7212463926384+BG254*$D254</f>
        <v>15.721246392638401</v>
      </c>
      <c r="BK254" s="160">
        <v>0.18</v>
      </c>
      <c r="BL254" s="265">
        <f>BK254*(BI251+BJ251)+BJ254</f>
        <v>27.556570588696381</v>
      </c>
      <c r="BM254" s="406" t="e">
        <f>'SFR Levers &amp; Variables '!BL$24*$D$251</f>
        <v>#VALUE!</v>
      </c>
      <c r="BN254" s="48">
        <v>21</v>
      </c>
      <c r="BO254" s="159">
        <v>12.022129594370503</v>
      </c>
      <c r="BP254" s="158" t="e">
        <f>15.7212463926384+BM254*$D254</f>
        <v>#VALUE!</v>
      </c>
      <c r="BQ254" s="160">
        <v>0.18</v>
      </c>
      <c r="BR254" s="265" t="e">
        <f>BQ254*(BO251+BP251)+BP254</f>
        <v>#VALUE!</v>
      </c>
      <c r="BS254" s="406" t="e">
        <f>'SFR Levers &amp; Variables '!BR$24*$D$251</f>
        <v>#VALUE!</v>
      </c>
      <c r="BT254" s="48">
        <v>21</v>
      </c>
      <c r="BU254" s="159">
        <v>12.022129594370503</v>
      </c>
      <c r="BV254" s="158" t="e">
        <f>15.7212463926384+BS254*$D254</f>
        <v>#VALUE!</v>
      </c>
      <c r="BW254" s="160">
        <v>0.18</v>
      </c>
      <c r="BX254" s="265" t="e">
        <f>BW254*(BU251+BV251)+BV254</f>
        <v>#VALUE!</v>
      </c>
      <c r="BY254" s="406" t="e">
        <f>'SFR Levers &amp; Variables '!BX$24*$D$251</f>
        <v>#VALUE!</v>
      </c>
      <c r="BZ254" s="48">
        <v>21</v>
      </c>
      <c r="CA254" s="159">
        <v>12.022129594370503</v>
      </c>
      <c r="CB254" s="158" t="e">
        <f>15.7212463926384+BY254*$D254</f>
        <v>#VALUE!</v>
      </c>
      <c r="CC254" s="160">
        <v>0.18</v>
      </c>
      <c r="CD254" s="265" t="e">
        <f>CC254*(CA251+CB251)+CB254</f>
        <v>#VALUE!</v>
      </c>
      <c r="CE254" s="406" t="e">
        <f>'SFR Levers &amp; Variables '!CD$24*$D$251</f>
        <v>#VALUE!</v>
      </c>
      <c r="CF254" s="48">
        <v>21</v>
      </c>
      <c r="CG254" s="159">
        <v>12.022129594370503</v>
      </c>
      <c r="CH254" s="158" t="e">
        <f>15.7212463926384+CE254*$D254</f>
        <v>#VALUE!</v>
      </c>
      <c r="CI254" s="160">
        <v>0.18</v>
      </c>
      <c r="CJ254" s="265" t="e">
        <f>CI254*(CG251+CH251)+CH254</f>
        <v>#VALUE!</v>
      </c>
      <c r="CK254" s="406" t="e">
        <f>'SFR Levers &amp; Variables '!CJ$24*$D$251</f>
        <v>#VALUE!</v>
      </c>
      <c r="CL254" s="48">
        <v>21</v>
      </c>
      <c r="CM254" s="159">
        <v>12.022129594370503</v>
      </c>
      <c r="CN254" s="158" t="e">
        <f>15.7212463926384+CK254*$D254</f>
        <v>#VALUE!</v>
      </c>
      <c r="CO254" s="160">
        <v>0.18</v>
      </c>
      <c r="CP254" s="265" t="e">
        <f>CO254*(CM251+CN251)+CN254</f>
        <v>#VALUE!</v>
      </c>
      <c r="CQ254" s="406" t="e">
        <f>'SFR Levers &amp; Variables '!CP$24*$D$251</f>
        <v>#VALUE!</v>
      </c>
      <c r="CR254" s="48">
        <v>21</v>
      </c>
      <c r="CS254" s="159">
        <v>12.022129594370503</v>
      </c>
      <c r="CT254" s="158" t="e">
        <f>15.7212463926384+CQ254*$D254</f>
        <v>#VALUE!</v>
      </c>
      <c r="CU254" s="160">
        <v>0.18</v>
      </c>
      <c r="CV254" s="265" t="e">
        <f>CU254*(CS251+CT251)+CT254</f>
        <v>#VALUE!</v>
      </c>
      <c r="CW254" s="406" t="e">
        <f>'SFR Levers &amp; Variables '!CV$24*$D$251</f>
        <v>#VALUE!</v>
      </c>
      <c r="CX254" s="48">
        <v>21</v>
      </c>
      <c r="CY254" s="159">
        <v>12.022129594370503</v>
      </c>
      <c r="CZ254" s="158" t="e">
        <f>15.7212463926384+CW254*$D254</f>
        <v>#VALUE!</v>
      </c>
      <c r="DA254" s="160">
        <v>0.18</v>
      </c>
      <c r="DB254" s="265" t="e">
        <f>DA254*(CY251+CZ251)+CZ254</f>
        <v>#VALUE!</v>
      </c>
      <c r="DC254" s="406" t="e">
        <f>'SFR Levers &amp; Variables '!DB$24*$D$251</f>
        <v>#VALUE!</v>
      </c>
      <c r="DD254" s="48">
        <v>21</v>
      </c>
      <c r="DE254" s="159">
        <v>12.022129594370503</v>
      </c>
      <c r="DF254" s="158" t="e">
        <f>15.7212463926384+DC254*$D254</f>
        <v>#VALUE!</v>
      </c>
      <c r="DG254" s="160">
        <v>0.18</v>
      </c>
      <c r="DH254" s="265" t="e">
        <f>DG254*(DE251+DF251)+DF254</f>
        <v>#VALUE!</v>
      </c>
      <c r="DI254" s="406" t="e">
        <f>'SFR Levers &amp; Variables '!DH$24*$D$251</f>
        <v>#VALUE!</v>
      </c>
      <c r="DJ254" s="48">
        <v>21</v>
      </c>
      <c r="DK254" s="159">
        <v>12.022129594370503</v>
      </c>
      <c r="DL254" s="158" t="e">
        <f>15.7212463926384+DI254*$D254</f>
        <v>#VALUE!</v>
      </c>
      <c r="DM254" s="160">
        <v>0.18</v>
      </c>
      <c r="DN254" s="265" t="e">
        <f>DM254*(DK251+DL251)+DL254</f>
        <v>#VALUE!</v>
      </c>
      <c r="DO254" s="406" t="e">
        <f>'SFR Levers &amp; Variables '!DN$24*$D$251</f>
        <v>#VALUE!</v>
      </c>
      <c r="DP254" s="48">
        <v>21</v>
      </c>
      <c r="DQ254" s="159">
        <v>12.022129594370503</v>
      </c>
      <c r="DR254" s="158" t="e">
        <f>15.7212463926384+DO254*$D254</f>
        <v>#VALUE!</v>
      </c>
      <c r="DS254" s="160">
        <v>0.18</v>
      </c>
      <c r="DT254" s="265" t="e">
        <f>DS254*(DQ251+DR251)+DR254</f>
        <v>#VALUE!</v>
      </c>
    </row>
    <row r="255" spans="1:124" x14ac:dyDescent="0.2">
      <c r="B255" s="6">
        <v>24</v>
      </c>
      <c r="C255" s="6" t="s">
        <v>209</v>
      </c>
      <c r="D255" s="37">
        <v>1</v>
      </c>
      <c r="E255" s="406">
        <f>'SFR Levers &amp; Variables '!D$24*$D$251</f>
        <v>9</v>
      </c>
      <c r="F255" s="48">
        <v>23</v>
      </c>
      <c r="G255" s="159">
        <v>23.581869588957527</v>
      </c>
      <c r="H255" s="158">
        <f>5.54867519740177+E255*$D255</f>
        <v>14.548675197401771</v>
      </c>
      <c r="I255" s="160">
        <v>0.34</v>
      </c>
      <c r="J255" s="265">
        <f>I253*(G251+H251)+I255*H253+H255</f>
        <v>43.409730655131568</v>
      </c>
      <c r="K255" s="406">
        <f>'SFR Levers &amp; Variables '!J$24*$D$251</f>
        <v>1</v>
      </c>
      <c r="L255" s="48">
        <v>23</v>
      </c>
      <c r="M255" s="159">
        <v>23.581869588957527</v>
      </c>
      <c r="N255" s="158">
        <f>5.54867519740177+K255*$D255</f>
        <v>6.5486751974017698</v>
      </c>
      <c r="O255" s="160">
        <v>0.34</v>
      </c>
      <c r="P255" s="265">
        <f>O253*(M251+N251)+O255*N253+N255</f>
        <v>30.769730655131571</v>
      </c>
      <c r="Q255" s="406">
        <f>'SFR Levers &amp; Variables '!P$24*$D$251</f>
        <v>0</v>
      </c>
      <c r="R255" s="48">
        <v>23</v>
      </c>
      <c r="S255" s="159">
        <v>23.581869588957527</v>
      </c>
      <c r="T255" s="158">
        <f>5.54867519740177+Q255*$D255</f>
        <v>5.5486751974017698</v>
      </c>
      <c r="U255" s="160">
        <v>0.34</v>
      </c>
      <c r="V255" s="265">
        <f>U253*(S251+T251)+U255*T253+T255</f>
        <v>29.189730655131569</v>
      </c>
      <c r="W255" s="406">
        <f>'SFR Levers &amp; Variables '!V$24*$D$251</f>
        <v>0</v>
      </c>
      <c r="X255" s="48">
        <v>23</v>
      </c>
      <c r="Y255" s="159">
        <v>23.581869588957527</v>
      </c>
      <c r="Z255" s="158">
        <f>5.54867519740177+W255*$D255</f>
        <v>5.5486751974017698</v>
      </c>
      <c r="AA255" s="160">
        <v>0.34</v>
      </c>
      <c r="AB255" s="265">
        <f>AA253*(Y251+Z251)+AA255*Z253+Z255</f>
        <v>29.189730655131569</v>
      </c>
      <c r="AC255" s="406">
        <f>'SFR Levers &amp; Variables '!AB$24*$D$251</f>
        <v>0</v>
      </c>
      <c r="AD255" s="48">
        <v>23</v>
      </c>
      <c r="AE255" s="159">
        <v>23.581869588957527</v>
      </c>
      <c r="AF255" s="158">
        <f>5.54867519740177+AC255*$D255</f>
        <v>5.5486751974017698</v>
      </c>
      <c r="AG255" s="160">
        <v>0.34</v>
      </c>
      <c r="AH255" s="265">
        <f>AG253*(AE251+AF251)+AG255*AF253+AF255</f>
        <v>29.189730655131569</v>
      </c>
      <c r="AI255" s="406">
        <f>'SFR Levers &amp; Variables '!AH$24*$D$251</f>
        <v>0</v>
      </c>
      <c r="AJ255" s="48">
        <v>23</v>
      </c>
      <c r="AK255" s="159">
        <v>23.581869588957527</v>
      </c>
      <c r="AL255" s="158">
        <f>5.54867519740177+AI255*$D255</f>
        <v>5.5486751974017698</v>
      </c>
      <c r="AM255" s="160">
        <v>0.34</v>
      </c>
      <c r="AN255" s="265">
        <f>AM253*(AK251+AL251)+AM255*AL253+AL255</f>
        <v>29.189730655131569</v>
      </c>
      <c r="AO255" s="406">
        <f>'SFR Levers &amp; Variables '!AN$24*$D$251</f>
        <v>0</v>
      </c>
      <c r="AP255" s="48">
        <v>23</v>
      </c>
      <c r="AQ255" s="159">
        <v>23.581869588957527</v>
      </c>
      <c r="AR255" s="158">
        <f>5.54867519740177+AO255*$D255</f>
        <v>5.5486751974017698</v>
      </c>
      <c r="AS255" s="160">
        <v>0.34</v>
      </c>
      <c r="AT255" s="265">
        <f>AS253*(AQ251+AR251)+AS255*AR253+AR255</f>
        <v>29.189730655131569</v>
      </c>
      <c r="AU255" s="406">
        <f>'SFR Levers &amp; Variables '!AT$24*$D$251</f>
        <v>0</v>
      </c>
      <c r="AV255" s="48">
        <v>23</v>
      </c>
      <c r="AW255" s="159">
        <v>23.581869588957527</v>
      </c>
      <c r="AX255" s="158">
        <f>5.54867519740177+AU255*$D255</f>
        <v>5.5486751974017698</v>
      </c>
      <c r="AY255" s="160">
        <v>0.34</v>
      </c>
      <c r="AZ255" s="265">
        <f>AY253*(AW251+AX251)+AY255*AX253+AX255</f>
        <v>29.189730655131569</v>
      </c>
      <c r="BA255" s="406">
        <f>'SFR Levers &amp; Variables '!AZ$24*$D$251</f>
        <v>0</v>
      </c>
      <c r="BB255" s="48">
        <v>23</v>
      </c>
      <c r="BC255" s="159">
        <v>23.581869588957527</v>
      </c>
      <c r="BD255" s="158">
        <f>5.54867519740177+BA255*$D255</f>
        <v>5.5486751974017698</v>
      </c>
      <c r="BE255" s="160">
        <v>0.34</v>
      </c>
      <c r="BF255" s="265">
        <f>BE253*(BC251+BD251)+BE255*BD253+BD255</f>
        <v>29.189730655131569</v>
      </c>
      <c r="BG255" s="406">
        <f>'SFR Levers &amp; Variables '!BF$24*$D$251</f>
        <v>0</v>
      </c>
      <c r="BH255" s="48">
        <v>23</v>
      </c>
      <c r="BI255" s="159">
        <v>23.581869588957527</v>
      </c>
      <c r="BJ255" s="158">
        <f>5.54867519740177+BG255*$D255</f>
        <v>5.5486751974017698</v>
      </c>
      <c r="BK255" s="160">
        <v>0.34</v>
      </c>
      <c r="BL255" s="265">
        <f>BK253*(BI251+BJ251)+BK255*BJ253+BJ255</f>
        <v>29.189730655131569</v>
      </c>
      <c r="BM255" s="406" t="e">
        <f>'SFR Levers &amp; Variables '!BL$24*$D$251</f>
        <v>#VALUE!</v>
      </c>
      <c r="BN255" s="48">
        <v>23</v>
      </c>
      <c r="BO255" s="159">
        <v>23.581869588957527</v>
      </c>
      <c r="BP255" s="158" t="e">
        <f>5.54867519740177+BM255*$D255</f>
        <v>#VALUE!</v>
      </c>
      <c r="BQ255" s="160">
        <v>0.34</v>
      </c>
      <c r="BR255" s="265" t="e">
        <f>BQ253*(BO251+BP251)+BQ255*BP253+BP255</f>
        <v>#VALUE!</v>
      </c>
      <c r="BS255" s="406" t="e">
        <f>'SFR Levers &amp; Variables '!BR$24*$D$251</f>
        <v>#VALUE!</v>
      </c>
      <c r="BT255" s="48">
        <v>23</v>
      </c>
      <c r="BU255" s="159">
        <v>23.581869588957527</v>
      </c>
      <c r="BV255" s="158" t="e">
        <f>5.54867519740177+BS255*$D255</f>
        <v>#VALUE!</v>
      </c>
      <c r="BW255" s="160">
        <v>0.34</v>
      </c>
      <c r="BX255" s="265" t="e">
        <f>BW253*(BU251+BV251)+BW255*BV253+BV255</f>
        <v>#VALUE!</v>
      </c>
      <c r="BY255" s="406" t="e">
        <f>'SFR Levers &amp; Variables '!BX$24*$D$251</f>
        <v>#VALUE!</v>
      </c>
      <c r="BZ255" s="48">
        <v>23</v>
      </c>
      <c r="CA255" s="159">
        <v>23.581869588957527</v>
      </c>
      <c r="CB255" s="158" t="e">
        <f>5.54867519740177+BY255*$D255</f>
        <v>#VALUE!</v>
      </c>
      <c r="CC255" s="160">
        <v>0.34</v>
      </c>
      <c r="CD255" s="265" t="e">
        <f>CC253*(CA251+CB251)+CC255*CB253+CB255</f>
        <v>#VALUE!</v>
      </c>
      <c r="CE255" s="406" t="e">
        <f>'SFR Levers &amp; Variables '!CD$24*$D$251</f>
        <v>#VALUE!</v>
      </c>
      <c r="CF255" s="48">
        <v>23</v>
      </c>
      <c r="CG255" s="159">
        <v>23.581869588957527</v>
      </c>
      <c r="CH255" s="158" t="e">
        <f>5.54867519740177+CE255*$D255</f>
        <v>#VALUE!</v>
      </c>
      <c r="CI255" s="160">
        <v>0.34</v>
      </c>
      <c r="CJ255" s="265" t="e">
        <f>CI253*(CG251+CH251)+CI255*CH253+CH255</f>
        <v>#VALUE!</v>
      </c>
      <c r="CK255" s="406" t="e">
        <f>'SFR Levers &amp; Variables '!CJ$24*$D$251</f>
        <v>#VALUE!</v>
      </c>
      <c r="CL255" s="48">
        <v>23</v>
      </c>
      <c r="CM255" s="159">
        <v>23.581869588957527</v>
      </c>
      <c r="CN255" s="158" t="e">
        <f>5.54867519740177+CK255*$D255</f>
        <v>#VALUE!</v>
      </c>
      <c r="CO255" s="160">
        <v>0.34</v>
      </c>
      <c r="CP255" s="265" t="e">
        <f>CO253*(CM251+CN251)+CO255*CN253+CN255</f>
        <v>#VALUE!</v>
      </c>
      <c r="CQ255" s="406" t="e">
        <f>'SFR Levers &amp; Variables '!CP$24*$D$251</f>
        <v>#VALUE!</v>
      </c>
      <c r="CR255" s="48">
        <v>23</v>
      </c>
      <c r="CS255" s="159">
        <v>23.581869588957527</v>
      </c>
      <c r="CT255" s="158" t="e">
        <f>5.54867519740177+CQ255*$D255</f>
        <v>#VALUE!</v>
      </c>
      <c r="CU255" s="160">
        <v>0.34</v>
      </c>
      <c r="CV255" s="265" t="e">
        <f>CU253*(CS251+CT251)+CU255*CT253+CT255</f>
        <v>#VALUE!</v>
      </c>
      <c r="CW255" s="406" t="e">
        <f>'SFR Levers &amp; Variables '!CV$24*$D$251</f>
        <v>#VALUE!</v>
      </c>
      <c r="CX255" s="48">
        <v>23</v>
      </c>
      <c r="CY255" s="159">
        <v>23.581869588957527</v>
      </c>
      <c r="CZ255" s="158" t="e">
        <f>5.54867519740177+CW255*$D255</f>
        <v>#VALUE!</v>
      </c>
      <c r="DA255" s="160">
        <v>0.34</v>
      </c>
      <c r="DB255" s="265" t="e">
        <f>DA253*(CY251+CZ251)+DA255*CZ253+CZ255</f>
        <v>#VALUE!</v>
      </c>
      <c r="DC255" s="406" t="e">
        <f>'SFR Levers &amp; Variables '!DB$24*$D$251</f>
        <v>#VALUE!</v>
      </c>
      <c r="DD255" s="48">
        <v>23</v>
      </c>
      <c r="DE255" s="159">
        <v>23.581869588957527</v>
      </c>
      <c r="DF255" s="158" t="e">
        <f>5.54867519740177+DC255*$D255</f>
        <v>#VALUE!</v>
      </c>
      <c r="DG255" s="160">
        <v>0.34</v>
      </c>
      <c r="DH255" s="265" t="e">
        <f>DG253*(DE251+DF251)+DG255*DF253+DF255</f>
        <v>#VALUE!</v>
      </c>
      <c r="DI255" s="406" t="e">
        <f>'SFR Levers &amp; Variables '!DH$24*$D$251</f>
        <v>#VALUE!</v>
      </c>
      <c r="DJ255" s="48">
        <v>23</v>
      </c>
      <c r="DK255" s="159">
        <v>23.581869588957527</v>
      </c>
      <c r="DL255" s="158" t="e">
        <f>5.54867519740177+DI255*$D255</f>
        <v>#VALUE!</v>
      </c>
      <c r="DM255" s="160">
        <v>0.34</v>
      </c>
      <c r="DN255" s="265" t="e">
        <f>DM253*(DK251+DL251)+DM255*DL253+DL255</f>
        <v>#VALUE!</v>
      </c>
      <c r="DO255" s="406" t="e">
        <f>'SFR Levers &amp; Variables '!DN$24*$D$251</f>
        <v>#VALUE!</v>
      </c>
      <c r="DP255" s="48">
        <v>23</v>
      </c>
      <c r="DQ255" s="159">
        <v>23.581869588957527</v>
      </c>
      <c r="DR255" s="158" t="e">
        <f>5.54867519740177+DO255*$D255</f>
        <v>#VALUE!</v>
      </c>
      <c r="DS255" s="160">
        <v>0.34</v>
      </c>
      <c r="DT255" s="265" t="e">
        <f>DS253*(DQ251+DR251)+DS255*DR253+DR255</f>
        <v>#VALUE!</v>
      </c>
    </row>
    <row r="256" spans="1:124" x14ac:dyDescent="0.2">
      <c r="B256" s="6">
        <v>25</v>
      </c>
      <c r="C256" s="6" t="s">
        <v>210</v>
      </c>
      <c r="D256" s="38"/>
      <c r="E256" s="407"/>
      <c r="F256" s="48"/>
      <c r="G256" s="4"/>
      <c r="I256" s="160"/>
      <c r="J256" s="265"/>
      <c r="K256" s="407"/>
      <c r="L256" s="48"/>
      <c r="M256" s="4"/>
      <c r="O256" s="160"/>
      <c r="P256" s="265"/>
      <c r="Q256" s="407"/>
      <c r="R256" s="48"/>
      <c r="S256" s="4"/>
      <c r="U256" s="160"/>
      <c r="V256" s="265"/>
      <c r="W256" s="407"/>
      <c r="X256" s="48"/>
      <c r="Y256" s="4"/>
      <c r="AA256" s="160"/>
      <c r="AB256" s="265"/>
      <c r="AC256" s="407"/>
      <c r="AD256" s="48"/>
      <c r="AE256" s="4"/>
      <c r="AG256" s="160"/>
      <c r="AH256" s="265"/>
      <c r="AI256" s="407"/>
      <c r="AJ256" s="48"/>
      <c r="AK256" s="4"/>
      <c r="AM256" s="160"/>
      <c r="AN256" s="265"/>
      <c r="AO256" s="407"/>
      <c r="AP256" s="48"/>
      <c r="AQ256" s="4"/>
      <c r="AS256" s="160"/>
      <c r="AT256" s="265"/>
      <c r="AU256" s="407"/>
      <c r="AV256" s="48"/>
      <c r="AW256" s="4"/>
      <c r="AY256" s="160"/>
      <c r="AZ256" s="265"/>
      <c r="BA256" s="407"/>
      <c r="BB256" s="48"/>
      <c r="BC256" s="4"/>
      <c r="BE256" s="160"/>
      <c r="BF256" s="265"/>
      <c r="BG256" s="407"/>
      <c r="BH256" s="48"/>
      <c r="BI256" s="4"/>
      <c r="BK256" s="160"/>
      <c r="BL256" s="265"/>
      <c r="BM256" s="407"/>
      <c r="BN256" s="48"/>
      <c r="BO256" s="4"/>
      <c r="BQ256" s="160"/>
      <c r="BR256" s="265"/>
      <c r="BS256" s="407"/>
      <c r="BT256" s="48"/>
      <c r="BU256" s="4"/>
      <c r="BW256" s="160"/>
      <c r="BX256" s="265"/>
      <c r="BY256" s="407"/>
      <c r="BZ256" s="48"/>
      <c r="CA256" s="4"/>
      <c r="CC256" s="160"/>
      <c r="CD256" s="265"/>
      <c r="CE256" s="407"/>
      <c r="CF256" s="48"/>
      <c r="CG256" s="4"/>
      <c r="CI256" s="160"/>
      <c r="CJ256" s="265"/>
      <c r="CK256" s="407"/>
      <c r="CL256" s="48"/>
      <c r="CM256" s="4"/>
      <c r="CO256" s="160"/>
      <c r="CP256" s="265"/>
      <c r="CQ256" s="407"/>
      <c r="CR256" s="48"/>
      <c r="CS256" s="4"/>
      <c r="CU256" s="160"/>
      <c r="CV256" s="265"/>
      <c r="CW256" s="407"/>
      <c r="CX256" s="48"/>
      <c r="CY256" s="4"/>
      <c r="DA256" s="160"/>
      <c r="DB256" s="265"/>
      <c r="DC256" s="407"/>
      <c r="DD256" s="48"/>
      <c r="DE256" s="4"/>
      <c r="DG256" s="160"/>
      <c r="DH256" s="265"/>
      <c r="DI256" s="407"/>
      <c r="DJ256" s="48"/>
      <c r="DK256" s="4"/>
      <c r="DM256" s="160"/>
      <c r="DN256" s="265"/>
      <c r="DO256" s="407"/>
      <c r="DP256" s="48"/>
      <c r="DQ256" s="4"/>
      <c r="DS256" s="160"/>
      <c r="DT256" s="265"/>
    </row>
    <row r="257" spans="1:124" x14ac:dyDescent="0.2">
      <c r="B257" s="6">
        <v>26</v>
      </c>
      <c r="C257" s="6" t="s">
        <v>211</v>
      </c>
      <c r="D257" s="35">
        <v>1</v>
      </c>
      <c r="E257" s="406">
        <f>'SFR Levers &amp; Variables '!D$24*$D$251</f>
        <v>9</v>
      </c>
      <c r="F257" s="48">
        <v>21</v>
      </c>
      <c r="G257" s="159">
        <v>13.594254233634338</v>
      </c>
      <c r="H257" s="158">
        <f>68.6186166078686+E257*$D257</f>
        <v>77.618616607868603</v>
      </c>
      <c r="I257" s="160">
        <v>0.21</v>
      </c>
      <c r="J257" s="265">
        <f>I257*(G251+H251)+H257</f>
        <v>93.316494836602914</v>
      </c>
      <c r="K257" s="406">
        <f>'SFR Levers &amp; Variables '!J$24*$D$251</f>
        <v>1</v>
      </c>
      <c r="L257" s="48">
        <v>21</v>
      </c>
      <c r="M257" s="159">
        <v>13.594254233634338</v>
      </c>
      <c r="N257" s="158">
        <f>68.6186166078686+K257*$D257</f>
        <v>69.618616607868603</v>
      </c>
      <c r="O257" s="160">
        <v>0.21</v>
      </c>
      <c r="P257" s="265">
        <f>O257*(M251+N251)+N257</f>
        <v>83.636494836602907</v>
      </c>
      <c r="Q257" s="406">
        <f>'SFR Levers &amp; Variables '!P$24*$D$251</f>
        <v>0</v>
      </c>
      <c r="R257" s="48">
        <v>21</v>
      </c>
      <c r="S257" s="159">
        <v>13.594254233634338</v>
      </c>
      <c r="T257" s="158">
        <f>68.6186166078686+Q257*$D257</f>
        <v>68.618616607868603</v>
      </c>
      <c r="U257" s="160">
        <v>0.21</v>
      </c>
      <c r="V257" s="265">
        <f>U257*(S251+T251)+T257</f>
        <v>82.426494836602913</v>
      </c>
      <c r="W257" s="406">
        <f>'SFR Levers &amp; Variables '!V$24*$D$251</f>
        <v>0</v>
      </c>
      <c r="X257" s="48">
        <v>21</v>
      </c>
      <c r="Y257" s="159">
        <v>13.594254233634338</v>
      </c>
      <c r="Z257" s="158">
        <f>68.6186166078686+W257*$D257</f>
        <v>68.618616607868603</v>
      </c>
      <c r="AA257" s="160">
        <v>0.21</v>
      </c>
      <c r="AB257" s="265">
        <f>AA257*(Y251+Z251)+Z257</f>
        <v>82.426494836602913</v>
      </c>
      <c r="AC257" s="406">
        <f>'SFR Levers &amp; Variables '!AB$24*$D$251</f>
        <v>0</v>
      </c>
      <c r="AD257" s="48">
        <v>21</v>
      </c>
      <c r="AE257" s="159">
        <v>13.594254233634338</v>
      </c>
      <c r="AF257" s="158">
        <f>68.6186166078686+AC257*$D257</f>
        <v>68.618616607868603</v>
      </c>
      <c r="AG257" s="160">
        <v>0.21</v>
      </c>
      <c r="AH257" s="265">
        <f>AG257*(AE251+AF251)+AF257</f>
        <v>82.426494836602913</v>
      </c>
      <c r="AI257" s="406">
        <f>'SFR Levers &amp; Variables '!AH$24*$D$251</f>
        <v>0</v>
      </c>
      <c r="AJ257" s="48">
        <v>21</v>
      </c>
      <c r="AK257" s="159">
        <v>13.594254233634338</v>
      </c>
      <c r="AL257" s="158">
        <f>68.6186166078686+AI257*$D257</f>
        <v>68.618616607868603</v>
      </c>
      <c r="AM257" s="160">
        <v>0.21</v>
      </c>
      <c r="AN257" s="265">
        <f>AM257*(AK251+AL251)+AL257</f>
        <v>82.426494836602913</v>
      </c>
      <c r="AO257" s="406">
        <f>'SFR Levers &amp; Variables '!AN$24*$D$251</f>
        <v>0</v>
      </c>
      <c r="AP257" s="48">
        <v>21</v>
      </c>
      <c r="AQ257" s="159">
        <v>13.594254233634338</v>
      </c>
      <c r="AR257" s="158">
        <f>68.6186166078686+AO257*$D257</f>
        <v>68.618616607868603</v>
      </c>
      <c r="AS257" s="160">
        <v>0.21</v>
      </c>
      <c r="AT257" s="265">
        <f>AS257*(AQ251+AR251)+AR257</f>
        <v>82.426494836602913</v>
      </c>
      <c r="AU257" s="406">
        <f>'SFR Levers &amp; Variables '!AT$24*$D$251</f>
        <v>0</v>
      </c>
      <c r="AV257" s="48">
        <v>21</v>
      </c>
      <c r="AW257" s="159">
        <v>13.594254233634338</v>
      </c>
      <c r="AX257" s="158">
        <f>68.6186166078686+AU257*$D257</f>
        <v>68.618616607868603</v>
      </c>
      <c r="AY257" s="160">
        <v>0.21</v>
      </c>
      <c r="AZ257" s="265">
        <f>AY257*(AW251+AX251)+AX257</f>
        <v>82.426494836602913</v>
      </c>
      <c r="BA257" s="406">
        <f>'SFR Levers &amp; Variables '!AZ$24*$D$251</f>
        <v>0</v>
      </c>
      <c r="BB257" s="48">
        <v>21</v>
      </c>
      <c r="BC257" s="159">
        <v>13.594254233634338</v>
      </c>
      <c r="BD257" s="158">
        <f>68.6186166078686+BA257*$D257</f>
        <v>68.618616607868603</v>
      </c>
      <c r="BE257" s="160">
        <v>0.21</v>
      </c>
      <c r="BF257" s="265">
        <f>BE257*(BC251+BD251)+BD257</f>
        <v>82.426494836602913</v>
      </c>
      <c r="BG257" s="406">
        <f>'SFR Levers &amp; Variables '!BF$24*$D$251</f>
        <v>0</v>
      </c>
      <c r="BH257" s="48">
        <v>21</v>
      </c>
      <c r="BI257" s="159">
        <v>13.594254233634338</v>
      </c>
      <c r="BJ257" s="158">
        <f>68.6186166078686+BG257*$D257</f>
        <v>68.618616607868603</v>
      </c>
      <c r="BK257" s="160">
        <v>0.21</v>
      </c>
      <c r="BL257" s="265">
        <f>BK257*(BI251+BJ251)+BJ257</f>
        <v>82.426494836602913</v>
      </c>
      <c r="BM257" s="406" t="e">
        <f>'SFR Levers &amp; Variables '!BL$24*$D$251</f>
        <v>#VALUE!</v>
      </c>
      <c r="BN257" s="48">
        <v>21</v>
      </c>
      <c r="BO257" s="159">
        <v>13.594254233634338</v>
      </c>
      <c r="BP257" s="158" t="e">
        <f>68.6186166078686+BM257*$D257</f>
        <v>#VALUE!</v>
      </c>
      <c r="BQ257" s="160">
        <v>0.21</v>
      </c>
      <c r="BR257" s="265" t="e">
        <f>BQ257*(BO251+BP251)+BP257</f>
        <v>#VALUE!</v>
      </c>
      <c r="BS257" s="406" t="e">
        <f>'SFR Levers &amp; Variables '!BR$24*$D$251</f>
        <v>#VALUE!</v>
      </c>
      <c r="BT257" s="48">
        <v>21</v>
      </c>
      <c r="BU257" s="159">
        <v>13.594254233634338</v>
      </c>
      <c r="BV257" s="158" t="e">
        <f>68.6186166078686+BS257*$D257</f>
        <v>#VALUE!</v>
      </c>
      <c r="BW257" s="160">
        <v>0.21</v>
      </c>
      <c r="BX257" s="265" t="e">
        <f>BW257*(BU251+BV251)+BV257</f>
        <v>#VALUE!</v>
      </c>
      <c r="BY257" s="406" t="e">
        <f>'SFR Levers &amp; Variables '!BX$24*$D$251</f>
        <v>#VALUE!</v>
      </c>
      <c r="BZ257" s="48">
        <v>21</v>
      </c>
      <c r="CA257" s="159">
        <v>13.594254233634338</v>
      </c>
      <c r="CB257" s="158" t="e">
        <f>68.6186166078686+BY257*$D257</f>
        <v>#VALUE!</v>
      </c>
      <c r="CC257" s="160">
        <v>0.21</v>
      </c>
      <c r="CD257" s="265" t="e">
        <f>CC257*(CA251+CB251)+CB257</f>
        <v>#VALUE!</v>
      </c>
      <c r="CE257" s="406" t="e">
        <f>'SFR Levers &amp; Variables '!CD$24*$D$251</f>
        <v>#VALUE!</v>
      </c>
      <c r="CF257" s="48">
        <v>21</v>
      </c>
      <c r="CG257" s="159">
        <v>13.594254233634338</v>
      </c>
      <c r="CH257" s="158" t="e">
        <f>68.6186166078686+CE257*$D257</f>
        <v>#VALUE!</v>
      </c>
      <c r="CI257" s="160">
        <v>0.21</v>
      </c>
      <c r="CJ257" s="265" t="e">
        <f>CI257*(CG251+CH251)+CH257</f>
        <v>#VALUE!</v>
      </c>
      <c r="CK257" s="406" t="e">
        <f>'SFR Levers &amp; Variables '!CJ$24*$D$251</f>
        <v>#VALUE!</v>
      </c>
      <c r="CL257" s="48">
        <v>21</v>
      </c>
      <c r="CM257" s="159">
        <v>13.594254233634338</v>
      </c>
      <c r="CN257" s="158" t="e">
        <f>68.6186166078686+CK257*$D257</f>
        <v>#VALUE!</v>
      </c>
      <c r="CO257" s="160">
        <v>0.21</v>
      </c>
      <c r="CP257" s="265" t="e">
        <f>CO257*(CM251+CN251)+CN257</f>
        <v>#VALUE!</v>
      </c>
      <c r="CQ257" s="406" t="e">
        <f>'SFR Levers &amp; Variables '!CP$24*$D$251</f>
        <v>#VALUE!</v>
      </c>
      <c r="CR257" s="48">
        <v>21</v>
      </c>
      <c r="CS257" s="159">
        <v>13.594254233634338</v>
      </c>
      <c r="CT257" s="158" t="e">
        <f>68.6186166078686+CQ257*$D257</f>
        <v>#VALUE!</v>
      </c>
      <c r="CU257" s="160">
        <v>0.21</v>
      </c>
      <c r="CV257" s="265" t="e">
        <f>CU257*(CS251+CT251)+CT257</f>
        <v>#VALUE!</v>
      </c>
      <c r="CW257" s="406" t="e">
        <f>'SFR Levers &amp; Variables '!CV$24*$D$251</f>
        <v>#VALUE!</v>
      </c>
      <c r="CX257" s="48">
        <v>21</v>
      </c>
      <c r="CY257" s="159">
        <v>13.594254233634338</v>
      </c>
      <c r="CZ257" s="158" t="e">
        <f>68.6186166078686+CW257*$D257</f>
        <v>#VALUE!</v>
      </c>
      <c r="DA257" s="160">
        <v>0.21</v>
      </c>
      <c r="DB257" s="265" t="e">
        <f>DA257*(CY251+CZ251)+CZ257</f>
        <v>#VALUE!</v>
      </c>
      <c r="DC257" s="406" t="e">
        <f>'SFR Levers &amp; Variables '!DB$24*$D$251</f>
        <v>#VALUE!</v>
      </c>
      <c r="DD257" s="48">
        <v>21</v>
      </c>
      <c r="DE257" s="159">
        <v>13.594254233634338</v>
      </c>
      <c r="DF257" s="158" t="e">
        <f>68.6186166078686+DC257*$D257</f>
        <v>#VALUE!</v>
      </c>
      <c r="DG257" s="160">
        <v>0.21</v>
      </c>
      <c r="DH257" s="265" t="e">
        <f>DG257*(DE251+DF251)+DF257</f>
        <v>#VALUE!</v>
      </c>
      <c r="DI257" s="406" t="e">
        <f>'SFR Levers &amp; Variables '!DH$24*$D$251</f>
        <v>#VALUE!</v>
      </c>
      <c r="DJ257" s="48">
        <v>21</v>
      </c>
      <c r="DK257" s="159">
        <v>13.594254233634338</v>
      </c>
      <c r="DL257" s="158" t="e">
        <f>68.6186166078686+DI257*$D257</f>
        <v>#VALUE!</v>
      </c>
      <c r="DM257" s="160">
        <v>0.21</v>
      </c>
      <c r="DN257" s="265" t="e">
        <f>DM257*(DK251+DL251)+DL257</f>
        <v>#VALUE!</v>
      </c>
      <c r="DO257" s="406" t="e">
        <f>'SFR Levers &amp; Variables '!DN$24*$D$251</f>
        <v>#VALUE!</v>
      </c>
      <c r="DP257" s="48">
        <v>21</v>
      </c>
      <c r="DQ257" s="159">
        <v>13.594254233634338</v>
      </c>
      <c r="DR257" s="158" t="e">
        <f>68.6186166078686+DO257*$D257</f>
        <v>#VALUE!</v>
      </c>
      <c r="DS257" s="160">
        <v>0.21</v>
      </c>
      <c r="DT257" s="265" t="e">
        <f>DS257*(DQ251+DR251)+DR257</f>
        <v>#VALUE!</v>
      </c>
    </row>
    <row r="258" spans="1:124" s="6" customFormat="1" x14ac:dyDescent="0.2">
      <c r="A258" s="241"/>
      <c r="B258" s="147">
        <v>30</v>
      </c>
      <c r="C258" s="241" t="s">
        <v>212</v>
      </c>
      <c r="D258" s="370"/>
      <c r="E258" s="366"/>
      <c r="F258" s="387"/>
      <c r="G258" s="387"/>
      <c r="H258" s="387"/>
      <c r="I258" s="388"/>
      <c r="J258" s="385"/>
      <c r="K258" s="366"/>
      <c r="L258" s="387"/>
      <c r="M258" s="387"/>
      <c r="N258" s="387"/>
      <c r="O258" s="388"/>
      <c r="P258" s="385"/>
      <c r="Q258" s="366"/>
      <c r="R258" s="387"/>
      <c r="S258" s="387"/>
      <c r="T258" s="387"/>
      <c r="U258" s="388"/>
      <c r="V258" s="385"/>
      <c r="W258" s="366"/>
      <c r="X258" s="387"/>
      <c r="Y258" s="387"/>
      <c r="Z258" s="387"/>
      <c r="AA258" s="388"/>
      <c r="AB258" s="385"/>
      <c r="AC258" s="366"/>
      <c r="AD258" s="387"/>
      <c r="AE258" s="387"/>
      <c r="AF258" s="387"/>
      <c r="AG258" s="388"/>
      <c r="AH258" s="385"/>
      <c r="AI258" s="366"/>
      <c r="AJ258" s="387"/>
      <c r="AK258" s="387"/>
      <c r="AL258" s="387"/>
      <c r="AM258" s="388"/>
      <c r="AN258" s="385"/>
      <c r="AO258" s="366"/>
      <c r="AP258" s="387"/>
      <c r="AQ258" s="387"/>
      <c r="AR258" s="387"/>
      <c r="AS258" s="388"/>
      <c r="AT258" s="385"/>
      <c r="AU258" s="366"/>
      <c r="AV258" s="387"/>
      <c r="AW258" s="387"/>
      <c r="AX258" s="387"/>
      <c r="AY258" s="388"/>
      <c r="AZ258" s="385"/>
      <c r="BA258" s="366"/>
      <c r="BB258" s="387"/>
      <c r="BC258" s="387"/>
      <c r="BD258" s="387"/>
      <c r="BE258" s="388"/>
      <c r="BF258" s="385"/>
      <c r="BG258" s="366"/>
      <c r="BH258" s="387"/>
      <c r="BI258" s="387"/>
      <c r="BJ258" s="387"/>
      <c r="BK258" s="388"/>
      <c r="BL258" s="385"/>
      <c r="BM258" s="366"/>
      <c r="BN258" s="387"/>
      <c r="BO258" s="387"/>
      <c r="BP258" s="387"/>
      <c r="BQ258" s="388"/>
      <c r="BR258" s="385"/>
      <c r="BS258" s="366"/>
      <c r="BT258" s="387"/>
      <c r="BU258" s="387"/>
      <c r="BV258" s="387"/>
      <c r="BW258" s="388"/>
      <c r="BX258" s="385"/>
      <c r="BY258" s="366"/>
      <c r="BZ258" s="387"/>
      <c r="CA258" s="387"/>
      <c r="CB258" s="387"/>
      <c r="CC258" s="388"/>
      <c r="CD258" s="385"/>
      <c r="CE258" s="366"/>
      <c r="CF258" s="387"/>
      <c r="CG258" s="387"/>
      <c r="CH258" s="387"/>
      <c r="CI258" s="388"/>
      <c r="CJ258" s="385"/>
      <c r="CK258" s="366"/>
      <c r="CL258" s="387"/>
      <c r="CM258" s="387"/>
      <c r="CN258" s="387"/>
      <c r="CO258" s="388"/>
      <c r="CP258" s="385"/>
      <c r="CQ258" s="366"/>
      <c r="CR258" s="387"/>
      <c r="CS258" s="387"/>
      <c r="CT258" s="387"/>
      <c r="CU258" s="388"/>
      <c r="CV258" s="385"/>
      <c r="CW258" s="366"/>
      <c r="CX258" s="387"/>
      <c r="CY258" s="387"/>
      <c r="CZ258" s="387"/>
      <c r="DA258" s="388"/>
      <c r="DB258" s="385"/>
      <c r="DC258" s="366"/>
      <c r="DD258" s="387"/>
      <c r="DE258" s="387"/>
      <c r="DF258" s="387"/>
      <c r="DG258" s="388"/>
      <c r="DH258" s="385"/>
      <c r="DI258" s="366"/>
      <c r="DJ258" s="387"/>
      <c r="DK258" s="387"/>
      <c r="DL258" s="387"/>
      <c r="DM258" s="388"/>
      <c r="DN258" s="385"/>
      <c r="DO258" s="366"/>
      <c r="DP258" s="387"/>
      <c r="DQ258" s="387"/>
      <c r="DR258" s="387"/>
      <c r="DS258" s="388"/>
      <c r="DT258" s="385"/>
    </row>
    <row r="259" spans="1:124" s="6" customFormat="1" x14ac:dyDescent="0.2">
      <c r="B259" s="6">
        <v>31</v>
      </c>
      <c r="C259" s="6" t="s">
        <v>213</v>
      </c>
      <c r="D259" s="13"/>
      <c r="E259" s="13"/>
      <c r="F259" s="24"/>
      <c r="G259" s="24"/>
      <c r="H259" s="24"/>
      <c r="I259" s="48"/>
      <c r="J259" s="11"/>
      <c r="K259" s="13"/>
      <c r="L259" s="24"/>
      <c r="M259" s="24"/>
      <c r="N259" s="24"/>
      <c r="O259" s="48"/>
      <c r="P259" s="11"/>
      <c r="Q259" s="13"/>
      <c r="R259" s="24"/>
      <c r="S259" s="24"/>
      <c r="T259" s="24"/>
      <c r="U259" s="48"/>
      <c r="V259" s="11"/>
      <c r="W259" s="13"/>
      <c r="X259" s="24"/>
      <c r="Y259" s="24"/>
      <c r="Z259" s="24"/>
      <c r="AA259" s="48"/>
      <c r="AB259" s="11"/>
      <c r="AC259" s="13"/>
      <c r="AD259" s="24"/>
      <c r="AE259" s="24"/>
      <c r="AF259" s="24"/>
      <c r="AG259" s="48"/>
      <c r="AH259" s="11"/>
      <c r="AI259" s="13"/>
      <c r="AJ259" s="24"/>
      <c r="AK259" s="24"/>
      <c r="AL259" s="24"/>
      <c r="AM259" s="48"/>
      <c r="AN259" s="11"/>
      <c r="AO259" s="13"/>
      <c r="AP259" s="24"/>
      <c r="AQ259" s="24"/>
      <c r="AR259" s="24"/>
      <c r="AS259" s="48"/>
      <c r="AT259" s="11"/>
      <c r="AU259" s="13"/>
      <c r="AV259" s="24"/>
      <c r="AW259" s="24"/>
      <c r="AX259" s="24"/>
      <c r="AY259" s="48"/>
      <c r="AZ259" s="11"/>
      <c r="BA259" s="13"/>
      <c r="BB259" s="24"/>
      <c r="BC259" s="24"/>
      <c r="BD259" s="24"/>
      <c r="BE259" s="48"/>
      <c r="BF259" s="11"/>
      <c r="BG259" s="13"/>
      <c r="BH259" s="24"/>
      <c r="BI259" s="24"/>
      <c r="BJ259" s="24"/>
      <c r="BK259" s="48"/>
      <c r="BL259" s="11"/>
      <c r="BM259" s="13"/>
      <c r="BN259" s="24"/>
      <c r="BO259" s="24"/>
      <c r="BP259" s="24"/>
      <c r="BQ259" s="48"/>
      <c r="BR259" s="11"/>
      <c r="BS259" s="13"/>
      <c r="BT259" s="24"/>
      <c r="BU259" s="24"/>
      <c r="BV259" s="24"/>
      <c r="BW259" s="48"/>
      <c r="BX259" s="11"/>
      <c r="BY259" s="13"/>
      <c r="BZ259" s="24"/>
      <c r="CA259" s="24"/>
      <c r="CB259" s="24"/>
      <c r="CC259" s="48"/>
      <c r="CD259" s="11"/>
      <c r="CE259" s="13"/>
      <c r="CF259" s="24"/>
      <c r="CG259" s="24"/>
      <c r="CH259" s="24"/>
      <c r="CI259" s="48"/>
      <c r="CJ259" s="11"/>
      <c r="CK259" s="13"/>
      <c r="CL259" s="24"/>
      <c r="CM259" s="24"/>
      <c r="CN259" s="24"/>
      <c r="CO259" s="48"/>
      <c r="CP259" s="11"/>
      <c r="CQ259" s="13"/>
      <c r="CR259" s="24"/>
      <c r="CS259" s="24"/>
      <c r="CT259" s="24"/>
      <c r="CU259" s="48"/>
      <c r="CV259" s="11"/>
      <c r="CW259" s="13"/>
      <c r="CX259" s="24"/>
      <c r="CY259" s="24"/>
      <c r="CZ259" s="24"/>
      <c r="DA259" s="48"/>
      <c r="DB259" s="11"/>
      <c r="DC259" s="13"/>
      <c r="DD259" s="24"/>
      <c r="DE259" s="24"/>
      <c r="DF259" s="24"/>
      <c r="DG259" s="48"/>
      <c r="DH259" s="11"/>
      <c r="DI259" s="13"/>
      <c r="DJ259" s="24"/>
      <c r="DK259" s="24"/>
      <c r="DL259" s="24"/>
      <c r="DM259" s="48"/>
      <c r="DN259" s="11"/>
      <c r="DO259" s="13"/>
      <c r="DP259" s="24"/>
      <c r="DQ259" s="24"/>
      <c r="DR259" s="24"/>
      <c r="DS259" s="48"/>
      <c r="DT259" s="11"/>
    </row>
    <row r="260" spans="1:124" s="6" customFormat="1" x14ac:dyDescent="0.2">
      <c r="B260" s="6">
        <v>32</v>
      </c>
      <c r="C260" s="6" t="s">
        <v>214</v>
      </c>
      <c r="D260" s="13" t="s">
        <v>215</v>
      </c>
      <c r="E260" s="13"/>
      <c r="F260" s="24"/>
      <c r="G260" s="24"/>
      <c r="H260" s="24"/>
      <c r="I260" s="48"/>
      <c r="J260" s="11"/>
      <c r="K260" s="13"/>
      <c r="L260" s="24"/>
      <c r="M260" s="24"/>
      <c r="N260" s="24"/>
      <c r="O260" s="48"/>
      <c r="P260" s="11"/>
      <c r="Q260" s="13"/>
      <c r="R260" s="24"/>
      <c r="S260" s="24"/>
      <c r="T260" s="24"/>
      <c r="U260" s="48"/>
      <c r="V260" s="11"/>
      <c r="W260" s="13"/>
      <c r="X260" s="24"/>
      <c r="Y260" s="24"/>
      <c r="Z260" s="24"/>
      <c r="AA260" s="48"/>
      <c r="AB260" s="11"/>
      <c r="AC260" s="13"/>
      <c r="AD260" s="24"/>
      <c r="AE260" s="24"/>
      <c r="AF260" s="24"/>
      <c r="AG260" s="48"/>
      <c r="AH260" s="11"/>
      <c r="AI260" s="13"/>
      <c r="AJ260" s="24"/>
      <c r="AK260" s="24"/>
      <c r="AL260" s="24"/>
      <c r="AM260" s="48"/>
      <c r="AN260" s="11"/>
      <c r="AO260" s="13"/>
      <c r="AP260" s="24"/>
      <c r="AQ260" s="24"/>
      <c r="AR260" s="24"/>
      <c r="AS260" s="48"/>
      <c r="AT260" s="11"/>
      <c r="AU260" s="13"/>
      <c r="AV260" s="24"/>
      <c r="AW260" s="24"/>
      <c r="AX260" s="24"/>
      <c r="AY260" s="48"/>
      <c r="AZ260" s="11"/>
      <c r="BA260" s="13"/>
      <c r="BB260" s="24"/>
      <c r="BC260" s="24"/>
      <c r="BD260" s="24"/>
      <c r="BE260" s="48"/>
      <c r="BF260" s="11"/>
      <c r="BG260" s="13"/>
      <c r="BH260" s="24"/>
      <c r="BI260" s="24"/>
      <c r="BJ260" s="24"/>
      <c r="BK260" s="48"/>
      <c r="BL260" s="11"/>
      <c r="BM260" s="13"/>
      <c r="BN260" s="24"/>
      <c r="BO260" s="24"/>
      <c r="BP260" s="24"/>
      <c r="BQ260" s="48"/>
      <c r="BR260" s="11"/>
      <c r="BS260" s="13"/>
      <c r="BT260" s="24"/>
      <c r="BU260" s="24"/>
      <c r="BV260" s="24"/>
      <c r="BW260" s="48"/>
      <c r="BX260" s="11"/>
      <c r="BY260" s="13"/>
      <c r="BZ260" s="24"/>
      <c r="CA260" s="24"/>
      <c r="CB260" s="24"/>
      <c r="CC260" s="48"/>
      <c r="CD260" s="11"/>
      <c r="CE260" s="13"/>
      <c r="CF260" s="24"/>
      <c r="CG260" s="24"/>
      <c r="CH260" s="24"/>
      <c r="CI260" s="48"/>
      <c r="CJ260" s="11"/>
      <c r="CK260" s="13"/>
      <c r="CL260" s="24"/>
      <c r="CM260" s="24"/>
      <c r="CN260" s="24"/>
      <c r="CO260" s="48"/>
      <c r="CP260" s="11"/>
      <c r="CQ260" s="13"/>
      <c r="CR260" s="24"/>
      <c r="CS260" s="24"/>
      <c r="CT260" s="24"/>
      <c r="CU260" s="48"/>
      <c r="CV260" s="11"/>
      <c r="CW260" s="13"/>
      <c r="CX260" s="24"/>
      <c r="CY260" s="24"/>
      <c r="CZ260" s="24"/>
      <c r="DA260" s="48"/>
      <c r="DB260" s="11"/>
      <c r="DC260" s="13"/>
      <c r="DD260" s="24"/>
      <c r="DE260" s="24"/>
      <c r="DF260" s="24"/>
      <c r="DG260" s="48"/>
      <c r="DH260" s="11"/>
      <c r="DI260" s="13"/>
      <c r="DJ260" s="24"/>
      <c r="DK260" s="24"/>
      <c r="DL260" s="24"/>
      <c r="DM260" s="48"/>
      <c r="DN260" s="11"/>
      <c r="DO260" s="13"/>
      <c r="DP260" s="24"/>
      <c r="DQ260" s="24"/>
      <c r="DR260" s="24"/>
      <c r="DS260" s="48"/>
      <c r="DT260" s="11"/>
    </row>
    <row r="261" spans="1:124" s="6" customFormat="1" x14ac:dyDescent="0.2">
      <c r="B261" s="6">
        <v>33</v>
      </c>
      <c r="C261" s="6" t="s">
        <v>216</v>
      </c>
      <c r="D261" s="13"/>
      <c r="E261" s="13"/>
      <c r="F261" s="24"/>
      <c r="G261" s="24"/>
      <c r="H261" s="24"/>
      <c r="I261" s="48"/>
      <c r="J261" s="11"/>
      <c r="K261" s="13"/>
      <c r="L261" s="24"/>
      <c r="M261" s="24"/>
      <c r="N261" s="24"/>
      <c r="O261" s="48"/>
      <c r="P261" s="11"/>
      <c r="Q261" s="13"/>
      <c r="R261" s="24"/>
      <c r="S261" s="24"/>
      <c r="T261" s="24"/>
      <c r="U261" s="48"/>
      <c r="V261" s="11"/>
      <c r="W261" s="13"/>
      <c r="X261" s="24"/>
      <c r="Y261" s="24"/>
      <c r="Z261" s="24"/>
      <c r="AA261" s="48"/>
      <c r="AB261" s="11"/>
      <c r="AC261" s="13"/>
      <c r="AD261" s="24"/>
      <c r="AE261" s="24"/>
      <c r="AF261" s="24"/>
      <c r="AG261" s="48"/>
      <c r="AH261" s="11"/>
      <c r="AI261" s="13"/>
      <c r="AJ261" s="24"/>
      <c r="AK261" s="24"/>
      <c r="AL261" s="24"/>
      <c r="AM261" s="48"/>
      <c r="AN261" s="11"/>
      <c r="AO261" s="13"/>
      <c r="AP261" s="24"/>
      <c r="AQ261" s="24"/>
      <c r="AR261" s="24"/>
      <c r="AS261" s="48"/>
      <c r="AT261" s="11"/>
      <c r="AU261" s="13"/>
      <c r="AV261" s="24"/>
      <c r="AW261" s="24"/>
      <c r="AX261" s="24"/>
      <c r="AY261" s="48"/>
      <c r="AZ261" s="11"/>
      <c r="BA261" s="13"/>
      <c r="BB261" s="24"/>
      <c r="BC261" s="24"/>
      <c r="BD261" s="24"/>
      <c r="BE261" s="48"/>
      <c r="BF261" s="11"/>
      <c r="BG261" s="13"/>
      <c r="BH261" s="24"/>
      <c r="BI261" s="24"/>
      <c r="BJ261" s="24"/>
      <c r="BK261" s="48"/>
      <c r="BL261" s="11"/>
      <c r="BM261" s="13"/>
      <c r="BN261" s="24"/>
      <c r="BO261" s="24"/>
      <c r="BP261" s="24"/>
      <c r="BQ261" s="48"/>
      <c r="BR261" s="11"/>
      <c r="BS261" s="13"/>
      <c r="BT261" s="24"/>
      <c r="BU261" s="24"/>
      <c r="BV261" s="24"/>
      <c r="BW261" s="48"/>
      <c r="BX261" s="11"/>
      <c r="BY261" s="13"/>
      <c r="BZ261" s="24"/>
      <c r="CA261" s="24"/>
      <c r="CB261" s="24"/>
      <c r="CC261" s="48"/>
      <c r="CD261" s="11"/>
      <c r="CE261" s="13"/>
      <c r="CF261" s="24"/>
      <c r="CG261" s="24"/>
      <c r="CH261" s="24"/>
      <c r="CI261" s="48"/>
      <c r="CJ261" s="11"/>
      <c r="CK261" s="13"/>
      <c r="CL261" s="24"/>
      <c r="CM261" s="24"/>
      <c r="CN261" s="24"/>
      <c r="CO261" s="48"/>
      <c r="CP261" s="11"/>
      <c r="CQ261" s="13"/>
      <c r="CR261" s="24"/>
      <c r="CS261" s="24"/>
      <c r="CT261" s="24"/>
      <c r="CU261" s="48"/>
      <c r="CV261" s="11"/>
      <c r="CW261" s="13"/>
      <c r="CX261" s="24"/>
      <c r="CY261" s="24"/>
      <c r="CZ261" s="24"/>
      <c r="DA261" s="48"/>
      <c r="DB261" s="11"/>
      <c r="DC261" s="13"/>
      <c r="DD261" s="24"/>
      <c r="DE261" s="24"/>
      <c r="DF261" s="24"/>
      <c r="DG261" s="48"/>
      <c r="DH261" s="11"/>
      <c r="DI261" s="13"/>
      <c r="DJ261" s="24"/>
      <c r="DK261" s="24"/>
      <c r="DL261" s="24"/>
      <c r="DM261" s="48"/>
      <c r="DN261" s="11"/>
      <c r="DO261" s="13"/>
      <c r="DP261" s="24"/>
      <c r="DQ261" s="24"/>
      <c r="DR261" s="24"/>
      <c r="DS261" s="48"/>
      <c r="DT261" s="11"/>
    </row>
    <row r="262" spans="1:124" s="6" customFormat="1" x14ac:dyDescent="0.2">
      <c r="B262" s="6">
        <v>34</v>
      </c>
      <c r="C262" s="6" t="s">
        <v>217</v>
      </c>
      <c r="D262" s="13"/>
      <c r="E262" s="13"/>
      <c r="F262" s="24"/>
      <c r="G262" s="24"/>
      <c r="H262" s="24"/>
      <c r="I262" s="48"/>
      <c r="J262" s="11"/>
      <c r="K262" s="13"/>
      <c r="L262" s="24"/>
      <c r="M262" s="24"/>
      <c r="N262" s="24"/>
      <c r="O262" s="48"/>
      <c r="P262" s="11"/>
      <c r="Q262" s="13"/>
      <c r="R262" s="24"/>
      <c r="S262" s="24"/>
      <c r="T262" s="24"/>
      <c r="U262" s="48"/>
      <c r="V262" s="11"/>
      <c r="W262" s="13"/>
      <c r="X262" s="24"/>
      <c r="Y262" s="24"/>
      <c r="Z262" s="24"/>
      <c r="AA262" s="48"/>
      <c r="AB262" s="11"/>
      <c r="AC262" s="13"/>
      <c r="AD262" s="24"/>
      <c r="AE262" s="24"/>
      <c r="AF262" s="24"/>
      <c r="AG262" s="48"/>
      <c r="AH262" s="11"/>
      <c r="AI262" s="13"/>
      <c r="AJ262" s="24"/>
      <c r="AK262" s="24"/>
      <c r="AL262" s="24"/>
      <c r="AM262" s="48"/>
      <c r="AN262" s="11"/>
      <c r="AO262" s="13"/>
      <c r="AP262" s="24"/>
      <c r="AQ262" s="24"/>
      <c r="AR262" s="24"/>
      <c r="AS262" s="48"/>
      <c r="AT262" s="11"/>
      <c r="AU262" s="13"/>
      <c r="AV262" s="24"/>
      <c r="AW262" s="24"/>
      <c r="AX262" s="24"/>
      <c r="AY262" s="48"/>
      <c r="AZ262" s="11"/>
      <c r="BA262" s="13"/>
      <c r="BB262" s="24"/>
      <c r="BC262" s="24"/>
      <c r="BD262" s="24"/>
      <c r="BE262" s="48"/>
      <c r="BF262" s="11"/>
      <c r="BG262" s="13"/>
      <c r="BH262" s="24"/>
      <c r="BI262" s="24"/>
      <c r="BJ262" s="24"/>
      <c r="BK262" s="48"/>
      <c r="BL262" s="11"/>
      <c r="BM262" s="13"/>
      <c r="BN262" s="24"/>
      <c r="BO262" s="24"/>
      <c r="BP262" s="24"/>
      <c r="BQ262" s="48"/>
      <c r="BR262" s="11"/>
      <c r="BS262" s="13"/>
      <c r="BT262" s="24"/>
      <c r="BU262" s="24"/>
      <c r="BV262" s="24"/>
      <c r="BW262" s="48"/>
      <c r="BX262" s="11"/>
      <c r="BY262" s="13"/>
      <c r="BZ262" s="24"/>
      <c r="CA262" s="24"/>
      <c r="CB262" s="24"/>
      <c r="CC262" s="48"/>
      <c r="CD262" s="11"/>
      <c r="CE262" s="13"/>
      <c r="CF262" s="24"/>
      <c r="CG262" s="24"/>
      <c r="CH262" s="24"/>
      <c r="CI262" s="48"/>
      <c r="CJ262" s="11"/>
      <c r="CK262" s="13"/>
      <c r="CL262" s="24"/>
      <c r="CM262" s="24"/>
      <c r="CN262" s="24"/>
      <c r="CO262" s="48"/>
      <c r="CP262" s="11"/>
      <c r="CQ262" s="13"/>
      <c r="CR262" s="24"/>
      <c r="CS262" s="24"/>
      <c r="CT262" s="24"/>
      <c r="CU262" s="48"/>
      <c r="CV262" s="11"/>
      <c r="CW262" s="13"/>
      <c r="CX262" s="24"/>
      <c r="CY262" s="24"/>
      <c r="CZ262" s="24"/>
      <c r="DA262" s="48"/>
      <c r="DB262" s="11"/>
      <c r="DC262" s="13"/>
      <c r="DD262" s="24"/>
      <c r="DE262" s="24"/>
      <c r="DF262" s="24"/>
      <c r="DG262" s="48"/>
      <c r="DH262" s="11"/>
      <c r="DI262" s="13"/>
      <c r="DJ262" s="24"/>
      <c r="DK262" s="24"/>
      <c r="DL262" s="24"/>
      <c r="DM262" s="48"/>
      <c r="DN262" s="11"/>
      <c r="DO262" s="13"/>
      <c r="DP262" s="24"/>
      <c r="DQ262" s="24"/>
      <c r="DR262" s="24"/>
      <c r="DS262" s="48"/>
      <c r="DT262" s="11"/>
    </row>
    <row r="263" spans="1:124" x14ac:dyDescent="0.2">
      <c r="A263" s="6"/>
      <c r="B263" s="6">
        <v>35</v>
      </c>
      <c r="C263" s="6" t="s">
        <v>218</v>
      </c>
      <c r="D263" s="13"/>
      <c r="E263" s="13"/>
      <c r="F263" s="24"/>
      <c r="G263" s="24"/>
      <c r="H263" s="24"/>
      <c r="I263" s="48"/>
      <c r="J263" s="11"/>
      <c r="K263" s="13"/>
      <c r="L263" s="24"/>
      <c r="M263" s="24"/>
      <c r="N263" s="24"/>
      <c r="O263" s="48"/>
      <c r="P263" s="11"/>
      <c r="Q263" s="13"/>
      <c r="R263" s="24"/>
      <c r="S263" s="24"/>
      <c r="T263" s="24"/>
      <c r="U263" s="48"/>
      <c r="V263" s="11"/>
      <c r="W263" s="13"/>
      <c r="X263" s="24"/>
      <c r="Y263" s="24"/>
      <c r="Z263" s="24"/>
      <c r="AA263" s="48"/>
      <c r="AB263" s="11"/>
      <c r="AC263" s="13"/>
      <c r="AD263" s="24"/>
      <c r="AE263" s="24"/>
      <c r="AF263" s="24"/>
      <c r="AG263" s="48"/>
      <c r="AH263" s="11"/>
      <c r="AI263" s="13"/>
      <c r="AJ263" s="24"/>
      <c r="AK263" s="24"/>
      <c r="AL263" s="24"/>
      <c r="AM263" s="48"/>
      <c r="AN263" s="11"/>
      <c r="AO263" s="13"/>
      <c r="AP263" s="24"/>
      <c r="AQ263" s="24"/>
      <c r="AR263" s="24"/>
      <c r="AS263" s="48"/>
      <c r="AT263" s="11"/>
      <c r="AU263" s="13"/>
      <c r="AV263" s="24"/>
      <c r="AW263" s="24"/>
      <c r="AX263" s="24"/>
      <c r="AY263" s="48"/>
      <c r="AZ263" s="11"/>
      <c r="BA263" s="13"/>
      <c r="BB263" s="24"/>
      <c r="BC263" s="24"/>
      <c r="BD263" s="24"/>
      <c r="BE263" s="48"/>
      <c r="BF263" s="11"/>
      <c r="BG263" s="13"/>
      <c r="BH263" s="24"/>
      <c r="BI263" s="24"/>
      <c r="BJ263" s="24"/>
      <c r="BK263" s="48"/>
      <c r="BL263" s="11"/>
      <c r="BM263" s="13"/>
      <c r="BN263" s="24"/>
      <c r="BO263" s="24"/>
      <c r="BP263" s="24"/>
      <c r="BQ263" s="48"/>
      <c r="BR263" s="11"/>
      <c r="BS263" s="13"/>
      <c r="BT263" s="24"/>
      <c r="BU263" s="24"/>
      <c r="BV263" s="24"/>
      <c r="BW263" s="48"/>
      <c r="BX263" s="11"/>
      <c r="BY263" s="13"/>
      <c r="BZ263" s="24"/>
      <c r="CA263" s="24"/>
      <c r="CB263" s="24"/>
      <c r="CC263" s="48"/>
      <c r="CD263" s="11"/>
      <c r="CE263" s="13"/>
      <c r="CF263" s="24"/>
      <c r="CG263" s="24"/>
      <c r="CH263" s="24"/>
      <c r="CI263" s="48"/>
      <c r="CJ263" s="11"/>
      <c r="CK263" s="13"/>
      <c r="CL263" s="24"/>
      <c r="CM263" s="24"/>
      <c r="CN263" s="24"/>
      <c r="CO263" s="48"/>
      <c r="CP263" s="11"/>
      <c r="CQ263" s="13"/>
      <c r="CR263" s="24"/>
      <c r="CS263" s="24"/>
      <c r="CT263" s="24"/>
      <c r="CU263" s="48"/>
      <c r="CV263" s="11"/>
      <c r="CW263" s="13"/>
      <c r="CX263" s="24"/>
      <c r="CY263" s="24"/>
      <c r="CZ263" s="24"/>
      <c r="DA263" s="48"/>
      <c r="DB263" s="11"/>
      <c r="DC263" s="13"/>
      <c r="DD263" s="24"/>
      <c r="DE263" s="24"/>
      <c r="DF263" s="24"/>
      <c r="DG263" s="48"/>
      <c r="DH263" s="11"/>
      <c r="DI263" s="13"/>
      <c r="DJ263" s="24"/>
      <c r="DK263" s="24"/>
      <c r="DL263" s="24"/>
      <c r="DM263" s="48"/>
      <c r="DN263" s="11"/>
      <c r="DO263" s="13"/>
      <c r="DP263" s="24"/>
      <c r="DQ263" s="24"/>
      <c r="DR263" s="24"/>
      <c r="DS263" s="48"/>
      <c r="DT263" s="11"/>
    </row>
    <row r="265" spans="1:124" ht="61" customHeight="1" x14ac:dyDescent="0.2">
      <c r="A265" s="98" t="s">
        <v>249</v>
      </c>
      <c r="B265" s="91"/>
      <c r="C265" s="92" t="s">
        <v>250</v>
      </c>
      <c r="D265" s="91"/>
      <c r="E265" s="91"/>
      <c r="F265" s="91"/>
      <c r="G265" s="91"/>
      <c r="H265" s="91"/>
      <c r="I265" s="91"/>
      <c r="J265" s="266"/>
      <c r="K265" s="91"/>
      <c r="L265" s="91"/>
      <c r="M265" s="91"/>
      <c r="N265" s="91"/>
      <c r="O265" s="91"/>
      <c r="P265" s="266"/>
      <c r="Q265" s="91"/>
      <c r="R265" s="91"/>
      <c r="S265" s="91"/>
      <c r="T265" s="91"/>
      <c r="U265" s="91"/>
      <c r="V265" s="266"/>
      <c r="W265" s="91"/>
      <c r="X265" s="91"/>
      <c r="Y265" s="91"/>
      <c r="Z265" s="91"/>
      <c r="AA265" s="91"/>
      <c r="AB265" s="266"/>
      <c r="AC265" s="91"/>
      <c r="AD265" s="91"/>
      <c r="AE265" s="91"/>
      <c r="AF265" s="91"/>
      <c r="AG265" s="91"/>
      <c r="AH265" s="266"/>
      <c r="AI265" s="91"/>
      <c r="AJ265" s="91"/>
      <c r="AK265" s="91"/>
      <c r="AL265" s="91"/>
      <c r="AM265" s="91"/>
      <c r="AN265" s="266"/>
      <c r="AO265" s="91"/>
      <c r="AP265" s="91"/>
      <c r="AQ265" s="91"/>
      <c r="AR265" s="91"/>
      <c r="AS265" s="91"/>
      <c r="AT265" s="266"/>
      <c r="AU265" s="91"/>
      <c r="AV265" s="91"/>
      <c r="AW265" s="91"/>
      <c r="AX265" s="91"/>
      <c r="AY265" s="91"/>
      <c r="AZ265" s="266"/>
      <c r="BA265" s="91"/>
      <c r="BB265" s="91"/>
      <c r="BC265" s="91"/>
      <c r="BD265" s="91"/>
      <c r="BE265" s="91"/>
      <c r="BF265" s="266"/>
      <c r="BG265" s="91"/>
      <c r="BH265" s="91"/>
      <c r="BI265" s="91"/>
      <c r="BJ265" s="91"/>
      <c r="BK265" s="91"/>
      <c r="BL265" s="266"/>
      <c r="BM265" s="91"/>
      <c r="BN265" s="91"/>
      <c r="BO265" s="91"/>
      <c r="BP265" s="91"/>
      <c r="BQ265" s="91"/>
      <c r="BR265" s="266"/>
      <c r="BS265" s="91"/>
      <c r="BT265" s="91"/>
      <c r="BU265" s="91"/>
      <c r="BV265" s="91"/>
      <c r="BW265" s="91"/>
      <c r="BX265" s="266"/>
      <c r="BY265" s="91"/>
      <c r="BZ265" s="91"/>
      <c r="CA265" s="91"/>
      <c r="CB265" s="91"/>
      <c r="CC265" s="91"/>
      <c r="CD265" s="266"/>
      <c r="CE265" s="91"/>
      <c r="CF265" s="91"/>
      <c r="CG265" s="91"/>
      <c r="CH265" s="91"/>
      <c r="CI265" s="91"/>
      <c r="CJ265" s="266"/>
      <c r="CK265" s="91"/>
      <c r="CL265" s="91"/>
      <c r="CM265" s="91"/>
      <c r="CN265" s="91"/>
      <c r="CO265" s="91"/>
      <c r="CP265" s="266"/>
      <c r="CQ265" s="91"/>
      <c r="CR265" s="91"/>
      <c r="CS265" s="91"/>
      <c r="CT265" s="91"/>
      <c r="CU265" s="91"/>
      <c r="CV265" s="266"/>
      <c r="CW265" s="91"/>
      <c r="CX265" s="91"/>
      <c r="CY265" s="91"/>
      <c r="CZ265" s="91"/>
      <c r="DA265" s="91"/>
      <c r="DB265" s="266"/>
      <c r="DC265" s="91"/>
      <c r="DD265" s="91"/>
      <c r="DE265" s="91"/>
      <c r="DF265" s="91"/>
      <c r="DG265" s="91"/>
      <c r="DH265" s="266"/>
      <c r="DI265" s="91"/>
      <c r="DJ265" s="91"/>
      <c r="DK265" s="91"/>
      <c r="DL265" s="91"/>
      <c r="DM265" s="91"/>
      <c r="DN265" s="266"/>
      <c r="DO265" s="91"/>
      <c r="DP265" s="91"/>
      <c r="DQ265" s="91"/>
      <c r="DR265" s="91"/>
      <c r="DS265" s="91"/>
      <c r="DT265" s="266"/>
    </row>
    <row r="266" spans="1:124" x14ac:dyDescent="0.2">
      <c r="B266" s="91"/>
      <c r="C266" s="93" t="s">
        <v>140</v>
      </c>
      <c r="D266" s="91"/>
      <c r="E266" s="91"/>
      <c r="F266" s="91"/>
      <c r="G266" s="91"/>
      <c r="H266" s="91"/>
      <c r="I266" s="91"/>
      <c r="J266" s="267">
        <f>J230+J249</f>
        <v>95.698710114733089</v>
      </c>
      <c r="K266" s="91"/>
      <c r="L266" s="91"/>
      <c r="M266" s="91"/>
      <c r="N266" s="91"/>
      <c r="O266" s="91"/>
      <c r="P266" s="267">
        <f>P230+P249</f>
        <v>60.560132691632347</v>
      </c>
      <c r="Q266" s="91"/>
      <c r="R266" s="91"/>
      <c r="S266" s="91"/>
      <c r="T266" s="91"/>
      <c r="U266" s="91"/>
      <c r="V266" s="267">
        <f>V230+V249</f>
        <v>56.908967022246983</v>
      </c>
      <c r="W266" s="91"/>
      <c r="X266" s="91"/>
      <c r="Y266" s="91"/>
      <c r="Z266" s="91"/>
      <c r="AA266" s="91"/>
      <c r="AB266" s="267">
        <f>AB230+AB249</f>
        <v>56.209996329467572</v>
      </c>
      <c r="AC266" s="91"/>
      <c r="AD266" s="91"/>
      <c r="AE266" s="91"/>
      <c r="AF266" s="91"/>
      <c r="AG266" s="91"/>
      <c r="AH266" s="267">
        <f>AH230+AH249</f>
        <v>56.209996329467572</v>
      </c>
      <c r="AI266" s="91"/>
      <c r="AJ266" s="91"/>
      <c r="AK266" s="91"/>
      <c r="AL266" s="91"/>
      <c r="AM266" s="91"/>
      <c r="AN266" s="267">
        <f>AN230+AN249</f>
        <v>56.209996329467572</v>
      </c>
      <c r="AO266" s="91"/>
      <c r="AP266" s="91"/>
      <c r="AQ266" s="91"/>
      <c r="AR266" s="91"/>
      <c r="AS266" s="91"/>
      <c r="AT266" s="267">
        <f>AT230+AT249</f>
        <v>56.209996329467572</v>
      </c>
      <c r="AU266" s="91"/>
      <c r="AV266" s="91"/>
      <c r="AW266" s="91"/>
      <c r="AX266" s="91"/>
      <c r="AY266" s="91"/>
      <c r="AZ266" s="267">
        <f>AZ230+AZ249</f>
        <v>56.209996329467572</v>
      </c>
      <c r="BA266" s="91"/>
      <c r="BB266" s="91"/>
      <c r="BC266" s="91"/>
      <c r="BD266" s="91"/>
      <c r="BE266" s="91"/>
      <c r="BF266" s="267">
        <f>BF230+BF249</f>
        <v>56.209996329467572</v>
      </c>
      <c r="BG266" s="91"/>
      <c r="BH266" s="91"/>
      <c r="BI266" s="91"/>
      <c r="BJ266" s="91"/>
      <c r="BK266" s="91"/>
      <c r="BL266" s="267">
        <f>BL230+BL249</f>
        <v>56.209996329467572</v>
      </c>
      <c r="BM266" s="91"/>
      <c r="BN266" s="91"/>
      <c r="BO266" s="91"/>
      <c r="BP266" s="91"/>
      <c r="BQ266" s="91"/>
      <c r="BR266" s="267" t="e">
        <f>BR230+BR249</f>
        <v>#VALUE!</v>
      </c>
      <c r="BS266" s="91"/>
      <c r="BT266" s="91"/>
      <c r="BU266" s="91"/>
      <c r="BV266" s="91"/>
      <c r="BW266" s="91"/>
      <c r="BX266" s="267" t="e">
        <f>BX230+BX249</f>
        <v>#VALUE!</v>
      </c>
      <c r="BY266" s="91"/>
      <c r="BZ266" s="91"/>
      <c r="CA266" s="91"/>
      <c r="CB266" s="91"/>
      <c r="CC266" s="91"/>
      <c r="CD266" s="267" t="e">
        <f>CD230+CD249</f>
        <v>#VALUE!</v>
      </c>
      <c r="CE266" s="91"/>
      <c r="CF266" s="91"/>
      <c r="CG266" s="91"/>
      <c r="CH266" s="91"/>
      <c r="CI266" s="91"/>
      <c r="CJ266" s="267" t="e">
        <f>CJ230+CJ249</f>
        <v>#VALUE!</v>
      </c>
      <c r="CK266" s="91"/>
      <c r="CL266" s="91"/>
      <c r="CM266" s="91"/>
      <c r="CN266" s="91"/>
      <c r="CO266" s="91"/>
      <c r="CP266" s="267" t="e">
        <f>CP230+CP249</f>
        <v>#VALUE!</v>
      </c>
      <c r="CQ266" s="91"/>
      <c r="CR266" s="91"/>
      <c r="CS266" s="91"/>
      <c r="CT266" s="91"/>
      <c r="CU266" s="91"/>
      <c r="CV266" s="267" t="e">
        <f>CV230+CV249</f>
        <v>#VALUE!</v>
      </c>
      <c r="CW266" s="91"/>
      <c r="CX266" s="91"/>
      <c r="CY266" s="91"/>
      <c r="CZ266" s="91"/>
      <c r="DA266" s="91"/>
      <c r="DB266" s="267" t="e">
        <f>DB230+DB249</f>
        <v>#VALUE!</v>
      </c>
      <c r="DC266" s="91"/>
      <c r="DD266" s="91"/>
      <c r="DE266" s="91"/>
      <c r="DF266" s="91"/>
      <c r="DG266" s="91"/>
      <c r="DH266" s="267" t="e">
        <f>DH230+DH249</f>
        <v>#VALUE!</v>
      </c>
      <c r="DI266" s="91"/>
      <c r="DJ266" s="91"/>
      <c r="DK266" s="91"/>
      <c r="DL266" s="91"/>
      <c r="DM266" s="91"/>
      <c r="DN266" s="267" t="e">
        <f>DN230+DN249</f>
        <v>#VALUE!</v>
      </c>
      <c r="DO266" s="91"/>
      <c r="DP266" s="91"/>
      <c r="DQ266" s="91"/>
      <c r="DR266" s="91"/>
      <c r="DS266" s="91"/>
      <c r="DT266" s="267" t="e">
        <f>DT230+DT249</f>
        <v>#VALUE!</v>
      </c>
    </row>
    <row r="267" spans="1:124" x14ac:dyDescent="0.2">
      <c r="B267" s="390">
        <v>20</v>
      </c>
      <c r="C267" s="399" t="s">
        <v>204</v>
      </c>
      <c r="D267" s="399"/>
      <c r="E267" s="399"/>
      <c r="F267" s="94">
        <f>SUM(F268:F274)</f>
        <v>1637039376.6107795</v>
      </c>
      <c r="G267" s="94">
        <f>SUM(G268:G274)</f>
        <v>103434045.57350653</v>
      </c>
      <c r="H267" s="94">
        <f>SUM(H268:H274)</f>
        <v>741027104.04379082</v>
      </c>
      <c r="I267" s="397">
        <f>SUM(I268:I274)</f>
        <v>14218742.772377796</v>
      </c>
      <c r="J267" s="398">
        <f>SUM(J268:J274)</f>
        <v>2481500526.2280769</v>
      </c>
      <c r="K267" s="399"/>
      <c r="L267" s="94">
        <f>SUM(L268:L274)</f>
        <v>1091513132.3589103</v>
      </c>
      <c r="M267" s="94">
        <f>SUM(M268:M274)</f>
        <v>24490141.567012969</v>
      </c>
      <c r="N267" s="94">
        <f>SUM(N268:N274)</f>
        <v>274244254.45157003</v>
      </c>
      <c r="O267" s="397">
        <f>SUM(O268:O274)</f>
        <v>5097332.2588179875</v>
      </c>
      <c r="P267" s="398">
        <f>SUM(P268:P274)</f>
        <v>1390247528.3774936</v>
      </c>
      <c r="Q267" s="399"/>
      <c r="R267" s="94">
        <f>SUM(R268:R274)</f>
        <v>993308696.26556671</v>
      </c>
      <c r="S267" s="94">
        <f>SUM(S268:S274)</f>
        <v>21527498.027756225</v>
      </c>
      <c r="T267" s="94">
        <f>SUM(T268:T274)</f>
        <v>226668592.46170694</v>
      </c>
      <c r="U267" s="397">
        <f>SUM(U268:U274)</f>
        <v>4213051.3571797153</v>
      </c>
      <c r="V267" s="398">
        <f>SUM(V268:V274)</f>
        <v>1241504786.7550297</v>
      </c>
      <c r="W267" s="399"/>
      <c r="X267" s="94">
        <f>SUM(X268:X274)</f>
        <v>972524688.6267637</v>
      </c>
      <c r="Y267" s="94">
        <f>SUM(Y268:Y274)</f>
        <v>20900483.522093423</v>
      </c>
      <c r="Z267" s="94">
        <f>SUM(Z268:Z274)</f>
        <v>213684663.37894893</v>
      </c>
      <c r="AA267" s="397">
        <f>SUM(AA268:AA274)</f>
        <v>3971721.2308946634</v>
      </c>
      <c r="AB267" s="398">
        <f>SUM(AB268:AB274)</f>
        <v>1207109835.5278063</v>
      </c>
      <c r="AC267" s="399"/>
      <c r="AD267" s="94">
        <f>SUM(AD268:AD274)</f>
        <v>972524688.6267637</v>
      </c>
      <c r="AE267" s="94">
        <f>SUM(AE268:AE274)</f>
        <v>20900483.522093423</v>
      </c>
      <c r="AF267" s="94">
        <f>SUM(AF268:AF274)</f>
        <v>213684663.37894893</v>
      </c>
      <c r="AG267" s="397">
        <f>SUM(AG268:AG274)</f>
        <v>3971721.2308946634</v>
      </c>
      <c r="AH267" s="398">
        <f>SUM(AH268:AH274)</f>
        <v>1207109835.5278063</v>
      </c>
      <c r="AI267" s="399"/>
      <c r="AJ267" s="94">
        <f>SUM(AJ268:AJ274)</f>
        <v>972524688.6267637</v>
      </c>
      <c r="AK267" s="94">
        <f>SUM(AK268:AK274)</f>
        <v>20900483.522093423</v>
      </c>
      <c r="AL267" s="94">
        <f>SUM(AL268:AL274)</f>
        <v>213684663.37894893</v>
      </c>
      <c r="AM267" s="397">
        <f>SUM(AM268:AM274)</f>
        <v>3971721.2308946634</v>
      </c>
      <c r="AN267" s="398">
        <f>SUM(AN268:AN274)</f>
        <v>1207109835.5278063</v>
      </c>
      <c r="AO267" s="399"/>
      <c r="AP267" s="94">
        <f>SUM(AP268:AP274)</f>
        <v>972524688.6267637</v>
      </c>
      <c r="AQ267" s="94">
        <f>SUM(AQ268:AQ274)</f>
        <v>20900483.522093423</v>
      </c>
      <c r="AR267" s="94">
        <f>SUM(AR268:AR274)</f>
        <v>213684663.37894893</v>
      </c>
      <c r="AS267" s="397">
        <f>SUM(AS268:AS274)</f>
        <v>3971721.2308946634</v>
      </c>
      <c r="AT267" s="398">
        <f>SUM(AT268:AT274)</f>
        <v>1207109835.5278063</v>
      </c>
      <c r="AU267" s="399"/>
      <c r="AV267" s="94">
        <f>SUM(AV268:AV274)</f>
        <v>972524688.6267637</v>
      </c>
      <c r="AW267" s="94">
        <f>SUM(AW268:AW274)</f>
        <v>20900483.522093423</v>
      </c>
      <c r="AX267" s="94">
        <f>SUM(AX268:AX274)</f>
        <v>213684663.37894893</v>
      </c>
      <c r="AY267" s="397">
        <f>SUM(AY268:AY274)</f>
        <v>3971721.2308946634</v>
      </c>
      <c r="AZ267" s="398">
        <f>SUM(AZ268:AZ274)</f>
        <v>1207109835.5278063</v>
      </c>
      <c r="BA267" s="399"/>
      <c r="BB267" s="94">
        <f>SUM(BB268:BB274)</f>
        <v>972524688.6267637</v>
      </c>
      <c r="BC267" s="94">
        <f>SUM(BC268:BC274)</f>
        <v>20900483.522093423</v>
      </c>
      <c r="BD267" s="94">
        <f>SUM(BD268:BD274)</f>
        <v>213684663.37894893</v>
      </c>
      <c r="BE267" s="397">
        <f>SUM(BE268:BE274)</f>
        <v>3971721.2308946634</v>
      </c>
      <c r="BF267" s="398">
        <f>SUM(BF268:BF274)</f>
        <v>1207109835.5278063</v>
      </c>
      <c r="BG267" s="399"/>
      <c r="BH267" s="94">
        <f>SUM(BH268:BH274)</f>
        <v>972524688.6267637</v>
      </c>
      <c r="BI267" s="94">
        <f>SUM(BI268:BI274)</f>
        <v>20900483.522093423</v>
      </c>
      <c r="BJ267" s="94">
        <f>SUM(BJ268:BJ274)</f>
        <v>213684663.37894893</v>
      </c>
      <c r="BK267" s="397">
        <f>SUM(BK268:BK274)</f>
        <v>3971721.2308946634</v>
      </c>
      <c r="BL267" s="398">
        <f>SUM(BL268:BL274)</f>
        <v>1207109835.5278063</v>
      </c>
      <c r="BM267" s="399"/>
      <c r="BN267" s="94" t="e">
        <f>SUM(BN268:BN274)</f>
        <v>#VALUE!</v>
      </c>
      <c r="BO267" s="94" t="e">
        <f>SUM(BO268:BO274)</f>
        <v>#VALUE!</v>
      </c>
      <c r="BP267" s="94" t="e">
        <f>SUM(BP268:BP274)</f>
        <v>#VALUE!</v>
      </c>
      <c r="BQ267" s="397" t="e">
        <f>SUM(BQ268:BQ274)</f>
        <v>#VALUE!</v>
      </c>
      <c r="BR267" s="398" t="e">
        <f>SUM(BR268:BR274)</f>
        <v>#VALUE!</v>
      </c>
      <c r="BS267" s="399"/>
      <c r="BT267" s="94" t="e">
        <f>SUM(BT268:BT274)</f>
        <v>#VALUE!</v>
      </c>
      <c r="BU267" s="94" t="e">
        <f>SUM(BU268:BU274)</f>
        <v>#VALUE!</v>
      </c>
      <c r="BV267" s="94" t="e">
        <f>SUM(BV268:BV274)</f>
        <v>#VALUE!</v>
      </c>
      <c r="BW267" s="397" t="e">
        <f>SUM(BW268:BW274)</f>
        <v>#VALUE!</v>
      </c>
      <c r="BX267" s="398" t="e">
        <f>SUM(BX268:BX274)</f>
        <v>#VALUE!</v>
      </c>
      <c r="BY267" s="399"/>
      <c r="BZ267" s="94" t="e">
        <f>SUM(BZ268:BZ274)</f>
        <v>#VALUE!</v>
      </c>
      <c r="CA267" s="94" t="e">
        <f>SUM(CA268:CA274)</f>
        <v>#VALUE!</v>
      </c>
      <c r="CB267" s="94" t="e">
        <f>SUM(CB268:CB274)</f>
        <v>#VALUE!</v>
      </c>
      <c r="CC267" s="397" t="e">
        <f>SUM(CC268:CC274)</f>
        <v>#VALUE!</v>
      </c>
      <c r="CD267" s="398" t="e">
        <f>SUM(CD268:CD274)</f>
        <v>#VALUE!</v>
      </c>
      <c r="CE267" s="399"/>
      <c r="CF267" s="94" t="e">
        <f>SUM(CF268:CF274)</f>
        <v>#VALUE!</v>
      </c>
      <c r="CG267" s="94" t="e">
        <f>SUM(CG268:CG274)</f>
        <v>#VALUE!</v>
      </c>
      <c r="CH267" s="94" t="e">
        <f>SUM(CH268:CH274)</f>
        <v>#VALUE!</v>
      </c>
      <c r="CI267" s="397" t="e">
        <f>SUM(CI268:CI274)</f>
        <v>#VALUE!</v>
      </c>
      <c r="CJ267" s="398" t="e">
        <f>SUM(CJ268:CJ274)</f>
        <v>#VALUE!</v>
      </c>
      <c r="CK267" s="399"/>
      <c r="CL267" s="94" t="e">
        <f>SUM(CL268:CL274)</f>
        <v>#VALUE!</v>
      </c>
      <c r="CM267" s="94" t="e">
        <f>SUM(CM268:CM274)</f>
        <v>#VALUE!</v>
      </c>
      <c r="CN267" s="94" t="e">
        <f>SUM(CN268:CN274)</f>
        <v>#VALUE!</v>
      </c>
      <c r="CO267" s="397" t="e">
        <f>SUM(CO268:CO274)</f>
        <v>#VALUE!</v>
      </c>
      <c r="CP267" s="398" t="e">
        <f>SUM(CP268:CP274)</f>
        <v>#VALUE!</v>
      </c>
      <c r="CQ267" s="399"/>
      <c r="CR267" s="94" t="e">
        <f>SUM(CR268:CR274)</f>
        <v>#VALUE!</v>
      </c>
      <c r="CS267" s="94" t="e">
        <f>SUM(CS268:CS274)</f>
        <v>#VALUE!</v>
      </c>
      <c r="CT267" s="94" t="e">
        <f>SUM(CT268:CT274)</f>
        <v>#VALUE!</v>
      </c>
      <c r="CU267" s="397" t="e">
        <f>SUM(CU268:CU274)</f>
        <v>#VALUE!</v>
      </c>
      <c r="CV267" s="398" t="e">
        <f>SUM(CV268:CV274)</f>
        <v>#VALUE!</v>
      </c>
      <c r="CW267" s="399"/>
      <c r="CX267" s="94" t="e">
        <f>SUM(CX268:CX274)</f>
        <v>#VALUE!</v>
      </c>
      <c r="CY267" s="94" t="e">
        <f>SUM(CY268:CY274)</f>
        <v>#VALUE!</v>
      </c>
      <c r="CZ267" s="94" t="e">
        <f>SUM(CZ268:CZ274)</f>
        <v>#VALUE!</v>
      </c>
      <c r="DA267" s="397" t="e">
        <f>SUM(DA268:DA274)</f>
        <v>#VALUE!</v>
      </c>
      <c r="DB267" s="398" t="e">
        <f>SUM(DB268:DB274)</f>
        <v>#VALUE!</v>
      </c>
      <c r="DC267" s="399"/>
      <c r="DD267" s="94" t="e">
        <f>SUM(DD268:DD274)</f>
        <v>#VALUE!</v>
      </c>
      <c r="DE267" s="94" t="e">
        <f>SUM(DE268:DE274)</f>
        <v>#VALUE!</v>
      </c>
      <c r="DF267" s="94" t="e">
        <f>SUM(DF268:DF274)</f>
        <v>#VALUE!</v>
      </c>
      <c r="DG267" s="397" t="e">
        <f>SUM(DG268:DG274)</f>
        <v>#VALUE!</v>
      </c>
      <c r="DH267" s="398" t="e">
        <f>SUM(DH268:DH274)</f>
        <v>#VALUE!</v>
      </c>
      <c r="DI267" s="399"/>
      <c r="DJ267" s="94" t="e">
        <f>SUM(DJ268:DJ274)</f>
        <v>#VALUE!</v>
      </c>
      <c r="DK267" s="94" t="e">
        <f>SUM(DK268:DK274)</f>
        <v>#VALUE!</v>
      </c>
      <c r="DL267" s="94" t="e">
        <f>SUM(DL268:DL274)</f>
        <v>#VALUE!</v>
      </c>
      <c r="DM267" s="397" t="e">
        <f>SUM(DM268:DM274)</f>
        <v>#VALUE!</v>
      </c>
      <c r="DN267" s="398" t="e">
        <f>SUM(DN268:DN274)</f>
        <v>#VALUE!</v>
      </c>
      <c r="DO267" s="399"/>
      <c r="DP267" s="94" t="e">
        <f>SUM(DP268:DP274)</f>
        <v>#VALUE!</v>
      </c>
      <c r="DQ267" s="94" t="e">
        <f>SUM(DQ268:DQ274)</f>
        <v>#VALUE!</v>
      </c>
      <c r="DR267" s="94" t="e">
        <f>SUM(DR268:DR274)</f>
        <v>#VALUE!</v>
      </c>
      <c r="DS267" s="397" t="e">
        <f>SUM(DS268:DS274)</f>
        <v>#VALUE!</v>
      </c>
      <c r="DT267" s="398" t="e">
        <f>SUM(DT268:DT274)</f>
        <v>#VALUE!</v>
      </c>
    </row>
    <row r="268" spans="1:124" x14ac:dyDescent="0.2">
      <c r="B268" s="95">
        <v>21</v>
      </c>
      <c r="C268" s="95" t="s">
        <v>205</v>
      </c>
      <c r="D268" s="96"/>
      <c r="E268" s="408"/>
      <c r="F268" s="97">
        <f>F232</f>
        <v>122528948.45827831</v>
      </c>
      <c r="G268" s="97">
        <f t="shared" ref="G268:H268" si="399">G232</f>
        <v>62076315.502688624</v>
      </c>
      <c r="H268" s="97">
        <f t="shared" si="399"/>
        <v>319173240.25481737</v>
      </c>
      <c r="I268" s="276">
        <f>I232</f>
        <v>6355811.2174768271</v>
      </c>
      <c r="J268" s="268">
        <f>SUM(F268:H268)</f>
        <v>503778504.21578431</v>
      </c>
      <c r="K268" s="408"/>
      <c r="L268" s="97">
        <f>L232</f>
        <v>57282218.391140983</v>
      </c>
      <c r="M268" s="97">
        <f t="shared" ref="M268:N268" si="400">M232</f>
        <v>-781181.14231805876</v>
      </c>
      <c r="N268" s="97">
        <f t="shared" si="400"/>
        <v>32849044.736082658</v>
      </c>
      <c r="O268" s="276">
        <f>O232</f>
        <v>597968.43973174528</v>
      </c>
      <c r="P268" s="268">
        <f>SUM(L268:N268)</f>
        <v>89350081.984905586</v>
      </c>
      <c r="Q268" s="408"/>
      <c r="R268" s="97">
        <f>R232</f>
        <v>50352622.097610593</v>
      </c>
      <c r="S268" s="97">
        <f t="shared" ref="S268:T268" si="401">S232</f>
        <v>-686679.39115647576</v>
      </c>
      <c r="T268" s="97">
        <f t="shared" si="401"/>
        <v>27150420.157131836</v>
      </c>
      <c r="U268" s="276">
        <f>U232</f>
        <v>494233.37907869805</v>
      </c>
      <c r="V268" s="268">
        <f>SUM(R268:T268)</f>
        <v>76816362.863585949</v>
      </c>
      <c r="W268" s="408"/>
      <c r="X268" s="97">
        <f>X232</f>
        <v>48886040.871466592</v>
      </c>
      <c r="Y268" s="97">
        <f t="shared" ref="Y268:Z268" si="402">Y232</f>
        <v>-666679.02054026769</v>
      </c>
      <c r="Z268" s="97">
        <f t="shared" si="402"/>
        <v>25595201.915121369</v>
      </c>
      <c r="AA268" s="276">
        <f>AA232</f>
        <v>465922.9233838988</v>
      </c>
      <c r="AB268" s="268">
        <f>SUM(X268:Z268)</f>
        <v>73814563.766047686</v>
      </c>
      <c r="AC268" s="408"/>
      <c r="AD268" s="97">
        <f>AD232</f>
        <v>48886040.871466592</v>
      </c>
      <c r="AE268" s="97">
        <f t="shared" ref="AE268:AF268" si="403">AE232</f>
        <v>-666679.02054026769</v>
      </c>
      <c r="AF268" s="97">
        <f t="shared" si="403"/>
        <v>25595201.915121369</v>
      </c>
      <c r="AG268" s="276">
        <f>AG232</f>
        <v>465922.9233838988</v>
      </c>
      <c r="AH268" s="268">
        <f>SUM(AD268:AF268)</f>
        <v>73814563.766047686</v>
      </c>
      <c r="AI268" s="408"/>
      <c r="AJ268" s="97">
        <f>AJ232</f>
        <v>48886040.871466592</v>
      </c>
      <c r="AK268" s="97">
        <f t="shared" ref="AK268:AL268" si="404">AK232</f>
        <v>-666679.02054026769</v>
      </c>
      <c r="AL268" s="97">
        <f t="shared" si="404"/>
        <v>25595201.915121369</v>
      </c>
      <c r="AM268" s="276">
        <f>AM232</f>
        <v>465922.9233838988</v>
      </c>
      <c r="AN268" s="268">
        <f>SUM(AJ268:AL268)</f>
        <v>73814563.766047686</v>
      </c>
      <c r="AO268" s="408"/>
      <c r="AP268" s="97">
        <f>AP232</f>
        <v>48886040.871466592</v>
      </c>
      <c r="AQ268" s="97">
        <f t="shared" ref="AQ268:AR268" si="405">AQ232</f>
        <v>-666679.02054026769</v>
      </c>
      <c r="AR268" s="97">
        <f t="shared" si="405"/>
        <v>25595201.915121369</v>
      </c>
      <c r="AS268" s="276">
        <f>AS232</f>
        <v>465922.9233838988</v>
      </c>
      <c r="AT268" s="268">
        <f>SUM(AP268:AR268)</f>
        <v>73814563.766047686</v>
      </c>
      <c r="AU268" s="408"/>
      <c r="AV268" s="97">
        <f>AV232</f>
        <v>48886040.871466592</v>
      </c>
      <c r="AW268" s="97">
        <f t="shared" ref="AW268:AX268" si="406">AW232</f>
        <v>-666679.02054026769</v>
      </c>
      <c r="AX268" s="97">
        <f t="shared" si="406"/>
        <v>25595201.915121369</v>
      </c>
      <c r="AY268" s="276">
        <f>AY232</f>
        <v>465922.9233838988</v>
      </c>
      <c r="AZ268" s="268">
        <f>SUM(AV268:AX268)</f>
        <v>73814563.766047686</v>
      </c>
      <c r="BA268" s="408"/>
      <c r="BB268" s="97">
        <f>BB232</f>
        <v>48886040.871466592</v>
      </c>
      <c r="BC268" s="97">
        <f t="shared" ref="BC268:BD268" si="407">BC232</f>
        <v>-666679.02054026769</v>
      </c>
      <c r="BD268" s="97">
        <f t="shared" si="407"/>
        <v>25595201.915121369</v>
      </c>
      <c r="BE268" s="276">
        <f>BE232</f>
        <v>465922.9233838988</v>
      </c>
      <c r="BF268" s="268">
        <f>SUM(BB268:BD268)</f>
        <v>73814563.766047686</v>
      </c>
      <c r="BG268" s="408"/>
      <c r="BH268" s="97">
        <f>BH232</f>
        <v>48886040.871466592</v>
      </c>
      <c r="BI268" s="97">
        <f t="shared" ref="BI268:BJ268" si="408">BI232</f>
        <v>-666679.02054026769</v>
      </c>
      <c r="BJ268" s="97">
        <f t="shared" si="408"/>
        <v>25595201.915121369</v>
      </c>
      <c r="BK268" s="276">
        <f>BK232</f>
        <v>465922.9233838988</v>
      </c>
      <c r="BL268" s="268">
        <f>SUM(BH268:BJ268)</f>
        <v>73814563.766047686</v>
      </c>
      <c r="BM268" s="408"/>
      <c r="BN268" s="97" t="e">
        <f>BN232</f>
        <v>#VALUE!</v>
      </c>
      <c r="BO268" s="97" t="e">
        <f t="shared" ref="BO268:BP268" si="409">BO232</f>
        <v>#VALUE!</v>
      </c>
      <c r="BP268" s="97" t="e">
        <f t="shared" si="409"/>
        <v>#VALUE!</v>
      </c>
      <c r="BQ268" s="276" t="e">
        <f>BQ232</f>
        <v>#VALUE!</v>
      </c>
      <c r="BR268" s="268" t="e">
        <f>SUM(BN268:BP268)</f>
        <v>#VALUE!</v>
      </c>
      <c r="BS268" s="408"/>
      <c r="BT268" s="97" t="e">
        <f>BT232</f>
        <v>#VALUE!</v>
      </c>
      <c r="BU268" s="97" t="e">
        <f t="shared" ref="BU268:BV268" si="410">BU232</f>
        <v>#VALUE!</v>
      </c>
      <c r="BV268" s="97" t="e">
        <f t="shared" si="410"/>
        <v>#VALUE!</v>
      </c>
      <c r="BW268" s="276" t="e">
        <f>BW232</f>
        <v>#VALUE!</v>
      </c>
      <c r="BX268" s="268" t="e">
        <f>SUM(BT268:BV268)</f>
        <v>#VALUE!</v>
      </c>
      <c r="BY268" s="408"/>
      <c r="BZ268" s="97" t="e">
        <f>BZ232</f>
        <v>#VALUE!</v>
      </c>
      <c r="CA268" s="97" t="e">
        <f t="shared" ref="CA268:CB268" si="411">CA232</f>
        <v>#VALUE!</v>
      </c>
      <c r="CB268" s="97" t="e">
        <f t="shared" si="411"/>
        <v>#VALUE!</v>
      </c>
      <c r="CC268" s="276" t="e">
        <f>CC232</f>
        <v>#VALUE!</v>
      </c>
      <c r="CD268" s="268" t="e">
        <f>SUM(BZ268:CB268)</f>
        <v>#VALUE!</v>
      </c>
      <c r="CE268" s="408"/>
      <c r="CF268" s="97" t="e">
        <f>CF232</f>
        <v>#VALUE!</v>
      </c>
      <c r="CG268" s="97" t="e">
        <f t="shared" ref="CG268:CH268" si="412">CG232</f>
        <v>#VALUE!</v>
      </c>
      <c r="CH268" s="97" t="e">
        <f t="shared" si="412"/>
        <v>#VALUE!</v>
      </c>
      <c r="CI268" s="276" t="e">
        <f>CI232</f>
        <v>#VALUE!</v>
      </c>
      <c r="CJ268" s="268" t="e">
        <f>SUM(CF268:CH268)</f>
        <v>#VALUE!</v>
      </c>
      <c r="CK268" s="408"/>
      <c r="CL268" s="97" t="e">
        <f>CL232</f>
        <v>#VALUE!</v>
      </c>
      <c r="CM268" s="97" t="e">
        <f t="shared" ref="CM268:CN268" si="413">CM232</f>
        <v>#VALUE!</v>
      </c>
      <c r="CN268" s="97" t="e">
        <f t="shared" si="413"/>
        <v>#VALUE!</v>
      </c>
      <c r="CO268" s="276" t="e">
        <f>CO232</f>
        <v>#VALUE!</v>
      </c>
      <c r="CP268" s="268" t="e">
        <f>SUM(CL268:CN268)</f>
        <v>#VALUE!</v>
      </c>
      <c r="CQ268" s="408"/>
      <c r="CR268" s="97" t="e">
        <f>CR232</f>
        <v>#VALUE!</v>
      </c>
      <c r="CS268" s="97" t="e">
        <f t="shared" ref="CS268:CT268" si="414">CS232</f>
        <v>#VALUE!</v>
      </c>
      <c r="CT268" s="97" t="e">
        <f t="shared" si="414"/>
        <v>#VALUE!</v>
      </c>
      <c r="CU268" s="276" t="e">
        <f>CU232</f>
        <v>#VALUE!</v>
      </c>
      <c r="CV268" s="268" t="e">
        <f>SUM(CR268:CT268)</f>
        <v>#VALUE!</v>
      </c>
      <c r="CW268" s="408"/>
      <c r="CX268" s="97" t="e">
        <f>CX232</f>
        <v>#VALUE!</v>
      </c>
      <c r="CY268" s="97" t="e">
        <f t="shared" ref="CY268:CZ268" si="415">CY232</f>
        <v>#VALUE!</v>
      </c>
      <c r="CZ268" s="97" t="e">
        <f t="shared" si="415"/>
        <v>#VALUE!</v>
      </c>
      <c r="DA268" s="276" t="e">
        <f>DA232</f>
        <v>#VALUE!</v>
      </c>
      <c r="DB268" s="268" t="e">
        <f>SUM(CX268:CZ268)</f>
        <v>#VALUE!</v>
      </c>
      <c r="DC268" s="408"/>
      <c r="DD268" s="97" t="e">
        <f>DD232</f>
        <v>#VALUE!</v>
      </c>
      <c r="DE268" s="97" t="e">
        <f t="shared" ref="DE268:DF268" si="416">DE232</f>
        <v>#VALUE!</v>
      </c>
      <c r="DF268" s="97" t="e">
        <f t="shared" si="416"/>
        <v>#VALUE!</v>
      </c>
      <c r="DG268" s="276" t="e">
        <f>DG232</f>
        <v>#VALUE!</v>
      </c>
      <c r="DH268" s="268" t="e">
        <f>SUM(DD268:DF268)</f>
        <v>#VALUE!</v>
      </c>
      <c r="DI268" s="408"/>
      <c r="DJ268" s="97" t="e">
        <f>DJ232</f>
        <v>#VALUE!</v>
      </c>
      <c r="DK268" s="97" t="e">
        <f t="shared" ref="DK268:DL268" si="417">DK232</f>
        <v>#VALUE!</v>
      </c>
      <c r="DL268" s="97" t="e">
        <f t="shared" si="417"/>
        <v>#VALUE!</v>
      </c>
      <c r="DM268" s="276" t="e">
        <f>DM232</f>
        <v>#VALUE!</v>
      </c>
      <c r="DN268" s="268" t="e">
        <f>SUM(DJ268:DL268)</f>
        <v>#VALUE!</v>
      </c>
      <c r="DO268" s="408"/>
      <c r="DP268" s="97" t="e">
        <f>DP232</f>
        <v>#VALUE!</v>
      </c>
      <c r="DQ268" s="97" t="e">
        <f t="shared" ref="DQ268:DR268" si="418">DQ232</f>
        <v>#VALUE!</v>
      </c>
      <c r="DR268" s="97" t="e">
        <f t="shared" si="418"/>
        <v>#VALUE!</v>
      </c>
      <c r="DS268" s="276" t="e">
        <f>DS232</f>
        <v>#VALUE!</v>
      </c>
      <c r="DT268" s="268" t="e">
        <f>SUM(DP268:DR268)</f>
        <v>#VALUE!</v>
      </c>
    </row>
    <row r="269" spans="1:124" x14ac:dyDescent="0.2">
      <c r="B269" s="95">
        <v>22</v>
      </c>
      <c r="C269" s="95" t="s">
        <v>206</v>
      </c>
      <c r="D269" s="96"/>
      <c r="E269" s="408"/>
      <c r="F269" s="97">
        <f t="shared" ref="F269:I274" si="419">F233</f>
        <v>904687226.50114989</v>
      </c>
      <c r="G269" s="97">
        <f t="shared" si="419"/>
        <v>8165658.6719343942</v>
      </c>
      <c r="H269" s="97">
        <f t="shared" si="419"/>
        <v>218034497.57357165</v>
      </c>
      <c r="I269" s="276">
        <f t="shared" si="419"/>
        <v>4058868.6575864195</v>
      </c>
      <c r="J269" s="268">
        <f t="shared" ref="J269:J274" si="420">SUM(F269:H269)</f>
        <v>1130887382.7466559</v>
      </c>
      <c r="K269" s="408"/>
      <c r="L269" s="97">
        <f t="shared" ref="L269:O274" si="421">L233</f>
        <v>552802168.12605309</v>
      </c>
      <c r="M269" s="97">
        <f t="shared" si="421"/>
        <v>4989562.8962070951</v>
      </c>
      <c r="N269" s="97">
        <f t="shared" si="421"/>
        <v>124764729.64891921</v>
      </c>
      <c r="O269" s="276">
        <f t="shared" si="421"/>
        <v>2322584.9871457377</v>
      </c>
      <c r="P269" s="268">
        <f t="shared" ref="P269:P274" si="422">SUM(L269:N269)</f>
        <v>682556460.67117941</v>
      </c>
      <c r="Q269" s="408"/>
      <c r="R269" s="97">
        <f t="shared" ref="R269:U274" si="423">R233</f>
        <v>485928084.63395327</v>
      </c>
      <c r="S269" s="97">
        <f t="shared" si="423"/>
        <v>4385960.9840779239</v>
      </c>
      <c r="T269" s="97">
        <f t="shared" si="423"/>
        <v>103120649.56452914</v>
      </c>
      <c r="U269" s="276">
        <f t="shared" si="423"/>
        <v>1919664.9022303778</v>
      </c>
      <c r="V269" s="268">
        <f t="shared" ref="V269:V274" si="424">SUM(R269:T269)</f>
        <v>593434695.18256032</v>
      </c>
      <c r="W269" s="408"/>
      <c r="X269" s="97">
        <f t="shared" ref="X269:AA274" si="425">X233</f>
        <v>471774839.45044005</v>
      </c>
      <c r="Y269" s="97">
        <f t="shared" si="425"/>
        <v>4258214.5476484699</v>
      </c>
      <c r="Z269" s="97">
        <f t="shared" si="425"/>
        <v>97213738.570056096</v>
      </c>
      <c r="AA269" s="276">
        <f t="shared" si="425"/>
        <v>1809703.51462689</v>
      </c>
      <c r="AB269" s="268">
        <f t="shared" ref="AB269:AB274" si="426">SUM(X269:Z269)</f>
        <v>573246792.56814468</v>
      </c>
      <c r="AC269" s="408"/>
      <c r="AD269" s="97">
        <f t="shared" ref="AD269:AG274" si="427">AD233</f>
        <v>471774839.45044005</v>
      </c>
      <c r="AE269" s="97">
        <f t="shared" si="427"/>
        <v>4258214.5476484699</v>
      </c>
      <c r="AF269" s="97">
        <f t="shared" si="427"/>
        <v>97213738.570056096</v>
      </c>
      <c r="AG269" s="276">
        <f t="shared" si="427"/>
        <v>1809703.51462689</v>
      </c>
      <c r="AH269" s="268">
        <f t="shared" ref="AH269:AH274" si="428">SUM(AD269:AF269)</f>
        <v>573246792.56814468</v>
      </c>
      <c r="AI269" s="408"/>
      <c r="AJ269" s="97">
        <f t="shared" ref="AJ269:AM274" si="429">AJ233</f>
        <v>471774839.45044005</v>
      </c>
      <c r="AK269" s="97">
        <f t="shared" si="429"/>
        <v>4258214.5476484699</v>
      </c>
      <c r="AL269" s="97">
        <f t="shared" si="429"/>
        <v>97213738.570056096</v>
      </c>
      <c r="AM269" s="276">
        <f t="shared" si="429"/>
        <v>1809703.51462689</v>
      </c>
      <c r="AN269" s="268">
        <f t="shared" ref="AN269:AN274" si="430">SUM(AJ269:AL269)</f>
        <v>573246792.56814468</v>
      </c>
      <c r="AO269" s="408"/>
      <c r="AP269" s="97">
        <f t="shared" ref="AP269:AS274" si="431">AP233</f>
        <v>471774839.45044005</v>
      </c>
      <c r="AQ269" s="97">
        <f t="shared" si="431"/>
        <v>4258214.5476484699</v>
      </c>
      <c r="AR269" s="97">
        <f t="shared" si="431"/>
        <v>97213738.570056096</v>
      </c>
      <c r="AS269" s="276">
        <f t="shared" si="431"/>
        <v>1809703.51462689</v>
      </c>
      <c r="AT269" s="268">
        <f t="shared" ref="AT269:AT274" si="432">SUM(AP269:AR269)</f>
        <v>573246792.56814468</v>
      </c>
      <c r="AU269" s="408"/>
      <c r="AV269" s="97">
        <f t="shared" ref="AV269:AY274" si="433">AV233</f>
        <v>471774839.45044005</v>
      </c>
      <c r="AW269" s="97">
        <f t="shared" si="433"/>
        <v>4258214.5476484699</v>
      </c>
      <c r="AX269" s="97">
        <f t="shared" si="433"/>
        <v>97213738.570056096</v>
      </c>
      <c r="AY269" s="276">
        <f t="shared" si="433"/>
        <v>1809703.51462689</v>
      </c>
      <c r="AZ269" s="268">
        <f t="shared" ref="AZ269:AZ274" si="434">SUM(AV269:AX269)</f>
        <v>573246792.56814468</v>
      </c>
      <c r="BA269" s="408"/>
      <c r="BB269" s="97">
        <f t="shared" ref="BB269:BE274" si="435">BB233</f>
        <v>471774839.45044005</v>
      </c>
      <c r="BC269" s="97">
        <f t="shared" si="435"/>
        <v>4258214.5476484699</v>
      </c>
      <c r="BD269" s="97">
        <f t="shared" si="435"/>
        <v>97213738.570056096</v>
      </c>
      <c r="BE269" s="276">
        <f t="shared" si="435"/>
        <v>1809703.51462689</v>
      </c>
      <c r="BF269" s="268">
        <f t="shared" ref="BF269:BF274" si="436">SUM(BB269:BD269)</f>
        <v>573246792.56814468</v>
      </c>
      <c r="BG269" s="408"/>
      <c r="BH269" s="97">
        <f t="shared" ref="BH269:BK274" si="437">BH233</f>
        <v>471774839.45044005</v>
      </c>
      <c r="BI269" s="97">
        <f t="shared" si="437"/>
        <v>4258214.5476484699</v>
      </c>
      <c r="BJ269" s="97">
        <f t="shared" si="437"/>
        <v>97213738.570056096</v>
      </c>
      <c r="BK269" s="276">
        <f t="shared" si="437"/>
        <v>1809703.51462689</v>
      </c>
      <c r="BL269" s="268">
        <f t="shared" ref="BL269:BL274" si="438">SUM(BH269:BJ269)</f>
        <v>573246792.56814468</v>
      </c>
      <c r="BM269" s="408"/>
      <c r="BN269" s="97" t="e">
        <f t="shared" ref="BN269:BQ274" si="439">BN233</f>
        <v>#VALUE!</v>
      </c>
      <c r="BO269" s="97" t="e">
        <f t="shared" si="439"/>
        <v>#VALUE!</v>
      </c>
      <c r="BP269" s="97" t="e">
        <f t="shared" si="439"/>
        <v>#VALUE!</v>
      </c>
      <c r="BQ269" s="276" t="e">
        <f t="shared" si="439"/>
        <v>#VALUE!</v>
      </c>
      <c r="BR269" s="268" t="e">
        <f t="shared" ref="BR269:BR274" si="440">SUM(BN269:BP269)</f>
        <v>#VALUE!</v>
      </c>
      <c r="BS269" s="408"/>
      <c r="BT269" s="97" t="e">
        <f t="shared" ref="BT269:BW274" si="441">BT233</f>
        <v>#VALUE!</v>
      </c>
      <c r="BU269" s="97" t="e">
        <f t="shared" si="441"/>
        <v>#VALUE!</v>
      </c>
      <c r="BV269" s="97" t="e">
        <f t="shared" si="441"/>
        <v>#VALUE!</v>
      </c>
      <c r="BW269" s="276" t="e">
        <f t="shared" si="441"/>
        <v>#VALUE!</v>
      </c>
      <c r="BX269" s="268" t="e">
        <f t="shared" ref="BX269:BX274" si="442">SUM(BT269:BV269)</f>
        <v>#VALUE!</v>
      </c>
      <c r="BY269" s="408"/>
      <c r="BZ269" s="97" t="e">
        <f t="shared" ref="BZ269:CC274" si="443">BZ233</f>
        <v>#VALUE!</v>
      </c>
      <c r="CA269" s="97" t="e">
        <f t="shared" si="443"/>
        <v>#VALUE!</v>
      </c>
      <c r="CB269" s="97" t="e">
        <f t="shared" si="443"/>
        <v>#VALUE!</v>
      </c>
      <c r="CC269" s="276" t="e">
        <f t="shared" si="443"/>
        <v>#VALUE!</v>
      </c>
      <c r="CD269" s="268" t="e">
        <f t="shared" ref="CD269:CD274" si="444">SUM(BZ269:CB269)</f>
        <v>#VALUE!</v>
      </c>
      <c r="CE269" s="408"/>
      <c r="CF269" s="97" t="e">
        <f t="shared" ref="CF269:CI274" si="445">CF233</f>
        <v>#VALUE!</v>
      </c>
      <c r="CG269" s="97" t="e">
        <f t="shared" si="445"/>
        <v>#VALUE!</v>
      </c>
      <c r="CH269" s="97" t="e">
        <f t="shared" si="445"/>
        <v>#VALUE!</v>
      </c>
      <c r="CI269" s="276" t="e">
        <f t="shared" si="445"/>
        <v>#VALUE!</v>
      </c>
      <c r="CJ269" s="268" t="e">
        <f t="shared" ref="CJ269:CJ274" si="446">SUM(CF269:CH269)</f>
        <v>#VALUE!</v>
      </c>
      <c r="CK269" s="408"/>
      <c r="CL269" s="97" t="e">
        <f t="shared" ref="CL269:CO274" si="447">CL233</f>
        <v>#VALUE!</v>
      </c>
      <c r="CM269" s="97" t="e">
        <f t="shared" si="447"/>
        <v>#VALUE!</v>
      </c>
      <c r="CN269" s="97" t="e">
        <f t="shared" si="447"/>
        <v>#VALUE!</v>
      </c>
      <c r="CO269" s="276" t="e">
        <f t="shared" si="447"/>
        <v>#VALUE!</v>
      </c>
      <c r="CP269" s="268" t="e">
        <f t="shared" ref="CP269:CP274" si="448">SUM(CL269:CN269)</f>
        <v>#VALUE!</v>
      </c>
      <c r="CQ269" s="408"/>
      <c r="CR269" s="97" t="e">
        <f t="shared" ref="CR269:CU274" si="449">CR233</f>
        <v>#VALUE!</v>
      </c>
      <c r="CS269" s="97" t="e">
        <f t="shared" si="449"/>
        <v>#VALUE!</v>
      </c>
      <c r="CT269" s="97" t="e">
        <f t="shared" si="449"/>
        <v>#VALUE!</v>
      </c>
      <c r="CU269" s="276" t="e">
        <f t="shared" si="449"/>
        <v>#VALUE!</v>
      </c>
      <c r="CV269" s="268" t="e">
        <f t="shared" ref="CV269:CV274" si="450">SUM(CR269:CT269)</f>
        <v>#VALUE!</v>
      </c>
      <c r="CW269" s="408"/>
      <c r="CX269" s="97" t="e">
        <f t="shared" ref="CX269:DA274" si="451">CX233</f>
        <v>#VALUE!</v>
      </c>
      <c r="CY269" s="97" t="e">
        <f t="shared" si="451"/>
        <v>#VALUE!</v>
      </c>
      <c r="CZ269" s="97" t="e">
        <f t="shared" si="451"/>
        <v>#VALUE!</v>
      </c>
      <c r="DA269" s="276" t="e">
        <f t="shared" si="451"/>
        <v>#VALUE!</v>
      </c>
      <c r="DB269" s="268" t="e">
        <f t="shared" ref="DB269:DB274" si="452">SUM(CX269:CZ269)</f>
        <v>#VALUE!</v>
      </c>
      <c r="DC269" s="408"/>
      <c r="DD269" s="97" t="e">
        <f t="shared" ref="DD269:DG274" si="453">DD233</f>
        <v>#VALUE!</v>
      </c>
      <c r="DE269" s="97" t="e">
        <f t="shared" si="453"/>
        <v>#VALUE!</v>
      </c>
      <c r="DF269" s="97" t="e">
        <f t="shared" si="453"/>
        <v>#VALUE!</v>
      </c>
      <c r="DG269" s="276" t="e">
        <f t="shared" si="453"/>
        <v>#VALUE!</v>
      </c>
      <c r="DH269" s="268" t="e">
        <f t="shared" ref="DH269:DH274" si="454">SUM(DD269:DF269)</f>
        <v>#VALUE!</v>
      </c>
      <c r="DI269" s="408"/>
      <c r="DJ269" s="97" t="e">
        <f t="shared" ref="DJ269:DM274" si="455">DJ233</f>
        <v>#VALUE!</v>
      </c>
      <c r="DK269" s="97" t="e">
        <f t="shared" si="455"/>
        <v>#VALUE!</v>
      </c>
      <c r="DL269" s="97" t="e">
        <f t="shared" si="455"/>
        <v>#VALUE!</v>
      </c>
      <c r="DM269" s="276" t="e">
        <f t="shared" si="455"/>
        <v>#VALUE!</v>
      </c>
      <c r="DN269" s="268" t="e">
        <f t="shared" ref="DN269:DN274" si="456">SUM(DJ269:DL269)</f>
        <v>#VALUE!</v>
      </c>
      <c r="DO269" s="408"/>
      <c r="DP269" s="97" t="e">
        <f t="shared" ref="DP269:DS274" si="457">DP233</f>
        <v>#VALUE!</v>
      </c>
      <c r="DQ269" s="97" t="e">
        <f t="shared" si="457"/>
        <v>#VALUE!</v>
      </c>
      <c r="DR269" s="97" t="e">
        <f t="shared" si="457"/>
        <v>#VALUE!</v>
      </c>
      <c r="DS269" s="276" t="e">
        <f t="shared" si="457"/>
        <v>#VALUE!</v>
      </c>
      <c r="DT269" s="268" t="e">
        <f t="shared" ref="DT269:DT274" si="458">SUM(DP269:DR269)</f>
        <v>#VALUE!</v>
      </c>
    </row>
    <row r="270" spans="1:124" x14ac:dyDescent="0.2">
      <c r="B270" s="95">
        <v>232.1</v>
      </c>
      <c r="C270" s="95" t="s">
        <v>207</v>
      </c>
      <c r="D270" s="96"/>
      <c r="E270" s="408"/>
      <c r="F270" s="97">
        <f t="shared" si="419"/>
        <v>245531184.56918323</v>
      </c>
      <c r="G270" s="97">
        <f t="shared" si="419"/>
        <v>0</v>
      </c>
      <c r="H270" s="97">
        <f t="shared" si="419"/>
        <v>40128774.457929738</v>
      </c>
      <c r="I270" s="276">
        <f t="shared" si="419"/>
        <v>753200.81530358223</v>
      </c>
      <c r="J270" s="268">
        <f t="shared" si="420"/>
        <v>285659959.02711296</v>
      </c>
      <c r="K270" s="408"/>
      <c r="L270" s="97">
        <f t="shared" si="421"/>
        <v>150029940.95244929</v>
      </c>
      <c r="M270" s="97">
        <f t="shared" si="421"/>
        <v>0</v>
      </c>
      <c r="N270" s="97">
        <f t="shared" si="421"/>
        <v>22962676.78786315</v>
      </c>
      <c r="O270" s="276">
        <f t="shared" si="421"/>
        <v>431000.12676199363</v>
      </c>
      <c r="P270" s="268">
        <f t="shared" si="422"/>
        <v>172992617.74031246</v>
      </c>
      <c r="Q270" s="408"/>
      <c r="R270" s="97">
        <f t="shared" si="423"/>
        <v>131880383.34202924</v>
      </c>
      <c r="S270" s="97">
        <f t="shared" si="423"/>
        <v>0</v>
      </c>
      <c r="T270" s="97">
        <f t="shared" si="423"/>
        <v>18979130.98331549</v>
      </c>
      <c r="U270" s="276">
        <f t="shared" si="423"/>
        <v>356230.58823721169</v>
      </c>
      <c r="V270" s="268">
        <f t="shared" si="424"/>
        <v>150859514.32534474</v>
      </c>
      <c r="W270" s="408"/>
      <c r="X270" s="97">
        <f t="shared" si="425"/>
        <v>128039207.12818372</v>
      </c>
      <c r="Y270" s="97">
        <f t="shared" si="425"/>
        <v>0</v>
      </c>
      <c r="Z270" s="97">
        <f t="shared" si="425"/>
        <v>17891976.878445961</v>
      </c>
      <c r="AA270" s="276">
        <f t="shared" si="425"/>
        <v>335825.14677508012</v>
      </c>
      <c r="AB270" s="268">
        <f t="shared" si="426"/>
        <v>145931184.00662968</v>
      </c>
      <c r="AC270" s="408"/>
      <c r="AD270" s="97">
        <f t="shared" si="427"/>
        <v>128039207.12818372</v>
      </c>
      <c r="AE270" s="97">
        <f t="shared" si="427"/>
        <v>0</v>
      </c>
      <c r="AF270" s="97">
        <f t="shared" si="427"/>
        <v>17891976.878445961</v>
      </c>
      <c r="AG270" s="276">
        <f t="shared" si="427"/>
        <v>335825.14677508012</v>
      </c>
      <c r="AH270" s="268">
        <f t="shared" si="428"/>
        <v>145931184.00662968</v>
      </c>
      <c r="AI270" s="408"/>
      <c r="AJ270" s="97">
        <f t="shared" si="429"/>
        <v>128039207.12818372</v>
      </c>
      <c r="AK270" s="97">
        <f t="shared" si="429"/>
        <v>0</v>
      </c>
      <c r="AL270" s="97">
        <f t="shared" si="429"/>
        <v>17891976.878445961</v>
      </c>
      <c r="AM270" s="276">
        <f t="shared" si="429"/>
        <v>335825.14677508012</v>
      </c>
      <c r="AN270" s="268">
        <f t="shared" si="430"/>
        <v>145931184.00662968</v>
      </c>
      <c r="AO270" s="408"/>
      <c r="AP270" s="97">
        <f t="shared" si="431"/>
        <v>128039207.12818372</v>
      </c>
      <c r="AQ270" s="97">
        <f t="shared" si="431"/>
        <v>0</v>
      </c>
      <c r="AR270" s="97">
        <f t="shared" si="431"/>
        <v>17891976.878445961</v>
      </c>
      <c r="AS270" s="276">
        <f t="shared" si="431"/>
        <v>335825.14677508012</v>
      </c>
      <c r="AT270" s="268">
        <f t="shared" si="432"/>
        <v>145931184.00662968</v>
      </c>
      <c r="AU270" s="408"/>
      <c r="AV270" s="97">
        <f t="shared" si="433"/>
        <v>128039207.12818372</v>
      </c>
      <c r="AW270" s="97">
        <f t="shared" si="433"/>
        <v>0</v>
      </c>
      <c r="AX270" s="97">
        <f t="shared" si="433"/>
        <v>17891976.878445961</v>
      </c>
      <c r="AY270" s="276">
        <f t="shared" si="433"/>
        <v>335825.14677508012</v>
      </c>
      <c r="AZ270" s="268">
        <f t="shared" si="434"/>
        <v>145931184.00662968</v>
      </c>
      <c r="BA270" s="408"/>
      <c r="BB270" s="97">
        <f t="shared" si="435"/>
        <v>128039207.12818372</v>
      </c>
      <c r="BC270" s="97">
        <f t="shared" si="435"/>
        <v>0</v>
      </c>
      <c r="BD270" s="97">
        <f t="shared" si="435"/>
        <v>17891976.878445961</v>
      </c>
      <c r="BE270" s="276">
        <f t="shared" si="435"/>
        <v>335825.14677508012</v>
      </c>
      <c r="BF270" s="268">
        <f t="shared" si="436"/>
        <v>145931184.00662968</v>
      </c>
      <c r="BG270" s="408"/>
      <c r="BH270" s="97">
        <f t="shared" si="437"/>
        <v>128039207.12818372</v>
      </c>
      <c r="BI270" s="97">
        <f t="shared" si="437"/>
        <v>0</v>
      </c>
      <c r="BJ270" s="97">
        <f t="shared" si="437"/>
        <v>17891976.878445961</v>
      </c>
      <c r="BK270" s="276">
        <f t="shared" si="437"/>
        <v>335825.14677508012</v>
      </c>
      <c r="BL270" s="268">
        <f t="shared" si="438"/>
        <v>145931184.00662968</v>
      </c>
      <c r="BM270" s="408"/>
      <c r="BN270" s="97" t="e">
        <f t="shared" si="439"/>
        <v>#VALUE!</v>
      </c>
      <c r="BO270" s="97" t="e">
        <f t="shared" si="439"/>
        <v>#VALUE!</v>
      </c>
      <c r="BP270" s="97" t="e">
        <f t="shared" si="439"/>
        <v>#VALUE!</v>
      </c>
      <c r="BQ270" s="276" t="e">
        <f t="shared" si="439"/>
        <v>#VALUE!</v>
      </c>
      <c r="BR270" s="268" t="e">
        <f t="shared" si="440"/>
        <v>#VALUE!</v>
      </c>
      <c r="BS270" s="408"/>
      <c r="BT270" s="97" t="e">
        <f t="shared" si="441"/>
        <v>#VALUE!</v>
      </c>
      <c r="BU270" s="97" t="e">
        <f t="shared" si="441"/>
        <v>#VALUE!</v>
      </c>
      <c r="BV270" s="97" t="e">
        <f t="shared" si="441"/>
        <v>#VALUE!</v>
      </c>
      <c r="BW270" s="276" t="e">
        <f t="shared" si="441"/>
        <v>#VALUE!</v>
      </c>
      <c r="BX270" s="268" t="e">
        <f t="shared" si="442"/>
        <v>#VALUE!</v>
      </c>
      <c r="BY270" s="408"/>
      <c r="BZ270" s="97" t="e">
        <f t="shared" si="443"/>
        <v>#VALUE!</v>
      </c>
      <c r="CA270" s="97" t="e">
        <f t="shared" si="443"/>
        <v>#VALUE!</v>
      </c>
      <c r="CB270" s="97" t="e">
        <f t="shared" si="443"/>
        <v>#VALUE!</v>
      </c>
      <c r="CC270" s="276" t="e">
        <f t="shared" si="443"/>
        <v>#VALUE!</v>
      </c>
      <c r="CD270" s="268" t="e">
        <f t="shared" si="444"/>
        <v>#VALUE!</v>
      </c>
      <c r="CE270" s="408"/>
      <c r="CF270" s="97" t="e">
        <f t="shared" si="445"/>
        <v>#VALUE!</v>
      </c>
      <c r="CG270" s="97" t="e">
        <f t="shared" si="445"/>
        <v>#VALUE!</v>
      </c>
      <c r="CH270" s="97" t="e">
        <f t="shared" si="445"/>
        <v>#VALUE!</v>
      </c>
      <c r="CI270" s="276" t="e">
        <f t="shared" si="445"/>
        <v>#VALUE!</v>
      </c>
      <c r="CJ270" s="268" t="e">
        <f t="shared" si="446"/>
        <v>#VALUE!</v>
      </c>
      <c r="CK270" s="408"/>
      <c r="CL270" s="97" t="e">
        <f t="shared" si="447"/>
        <v>#VALUE!</v>
      </c>
      <c r="CM270" s="97" t="e">
        <f t="shared" si="447"/>
        <v>#VALUE!</v>
      </c>
      <c r="CN270" s="97" t="e">
        <f t="shared" si="447"/>
        <v>#VALUE!</v>
      </c>
      <c r="CO270" s="276" t="e">
        <f t="shared" si="447"/>
        <v>#VALUE!</v>
      </c>
      <c r="CP270" s="268" t="e">
        <f t="shared" si="448"/>
        <v>#VALUE!</v>
      </c>
      <c r="CQ270" s="408"/>
      <c r="CR270" s="97" t="e">
        <f t="shared" si="449"/>
        <v>#VALUE!</v>
      </c>
      <c r="CS270" s="97" t="e">
        <f t="shared" si="449"/>
        <v>#VALUE!</v>
      </c>
      <c r="CT270" s="97" t="e">
        <f t="shared" si="449"/>
        <v>#VALUE!</v>
      </c>
      <c r="CU270" s="276" t="e">
        <f t="shared" si="449"/>
        <v>#VALUE!</v>
      </c>
      <c r="CV270" s="268" t="e">
        <f t="shared" si="450"/>
        <v>#VALUE!</v>
      </c>
      <c r="CW270" s="408"/>
      <c r="CX270" s="97" t="e">
        <f t="shared" si="451"/>
        <v>#VALUE!</v>
      </c>
      <c r="CY270" s="97" t="e">
        <f t="shared" si="451"/>
        <v>#VALUE!</v>
      </c>
      <c r="CZ270" s="97" t="e">
        <f t="shared" si="451"/>
        <v>#VALUE!</v>
      </c>
      <c r="DA270" s="276" t="e">
        <f t="shared" si="451"/>
        <v>#VALUE!</v>
      </c>
      <c r="DB270" s="268" t="e">
        <f t="shared" si="452"/>
        <v>#VALUE!</v>
      </c>
      <c r="DC270" s="408"/>
      <c r="DD270" s="97" t="e">
        <f t="shared" si="453"/>
        <v>#VALUE!</v>
      </c>
      <c r="DE270" s="97" t="e">
        <f t="shared" si="453"/>
        <v>#VALUE!</v>
      </c>
      <c r="DF270" s="97" t="e">
        <f t="shared" si="453"/>
        <v>#VALUE!</v>
      </c>
      <c r="DG270" s="276" t="e">
        <f t="shared" si="453"/>
        <v>#VALUE!</v>
      </c>
      <c r="DH270" s="268" t="e">
        <f t="shared" si="454"/>
        <v>#VALUE!</v>
      </c>
      <c r="DI270" s="408"/>
      <c r="DJ270" s="97" t="e">
        <f t="shared" si="455"/>
        <v>#VALUE!</v>
      </c>
      <c r="DK270" s="97" t="e">
        <f t="shared" si="455"/>
        <v>#VALUE!</v>
      </c>
      <c r="DL270" s="97" t="e">
        <f t="shared" si="455"/>
        <v>#VALUE!</v>
      </c>
      <c r="DM270" s="276" t="e">
        <f t="shared" si="455"/>
        <v>#VALUE!</v>
      </c>
      <c r="DN270" s="268" t="e">
        <f t="shared" si="456"/>
        <v>#VALUE!</v>
      </c>
      <c r="DO270" s="408"/>
      <c r="DP270" s="97" t="e">
        <f t="shared" si="457"/>
        <v>#VALUE!</v>
      </c>
      <c r="DQ270" s="97" t="e">
        <f t="shared" si="457"/>
        <v>#VALUE!</v>
      </c>
      <c r="DR270" s="97" t="e">
        <f t="shared" si="457"/>
        <v>#VALUE!</v>
      </c>
      <c r="DS270" s="276" t="e">
        <f t="shared" si="457"/>
        <v>#VALUE!</v>
      </c>
      <c r="DT270" s="268" t="e">
        <f t="shared" si="458"/>
        <v>#VALUE!</v>
      </c>
    </row>
    <row r="271" spans="1:124" x14ac:dyDescent="0.2">
      <c r="B271" s="95">
        <v>233</v>
      </c>
      <c r="C271" s="95" t="s">
        <v>208</v>
      </c>
      <c r="D271" s="96"/>
      <c r="E271" s="408"/>
      <c r="F271" s="97">
        <f t="shared" si="419"/>
        <v>42311989.362423897</v>
      </c>
      <c r="G271" s="97">
        <f t="shared" si="419"/>
        <v>5164140.6370963464</v>
      </c>
      <c r="H271" s="97">
        <f t="shared" si="419"/>
        <v>37069877.176504314</v>
      </c>
      <c r="I271" s="276">
        <f t="shared" si="419"/>
        <v>705119.10413898446</v>
      </c>
      <c r="J271" s="268">
        <f t="shared" si="420"/>
        <v>84546007.176024556</v>
      </c>
      <c r="K271" s="408"/>
      <c r="L271" s="97">
        <f t="shared" si="421"/>
        <v>25854415.506379098</v>
      </c>
      <c r="M271" s="97">
        <f t="shared" si="421"/>
        <v>3155508.3978972146</v>
      </c>
      <c r="N271" s="97">
        <f t="shared" si="421"/>
        <v>21212300.142937597</v>
      </c>
      <c r="O271" s="276">
        <f t="shared" si="421"/>
        <v>403486.58298214182</v>
      </c>
      <c r="P271" s="268">
        <f t="shared" si="422"/>
        <v>50222224.047213912</v>
      </c>
      <c r="Q271" s="408"/>
      <c r="R271" s="97">
        <f t="shared" si="423"/>
        <v>22726731.787130762</v>
      </c>
      <c r="S271" s="97">
        <f t="shared" si="423"/>
        <v>2773777.3841127637</v>
      </c>
      <c r="T271" s="97">
        <f t="shared" si="423"/>
        <v>17532408.202644855</v>
      </c>
      <c r="U271" s="276">
        <f t="shared" si="423"/>
        <v>333490.0708298948</v>
      </c>
      <c r="V271" s="268">
        <f t="shared" si="424"/>
        <v>43032917.373888381</v>
      </c>
      <c r="W271" s="408"/>
      <c r="X271" s="97">
        <f t="shared" si="425"/>
        <v>22064788.1428454</v>
      </c>
      <c r="Y271" s="97">
        <f t="shared" si="425"/>
        <v>2692987.7515657898</v>
      </c>
      <c r="Z271" s="97">
        <f t="shared" si="425"/>
        <v>16528124.6259885</v>
      </c>
      <c r="AA271" s="276">
        <f t="shared" si="425"/>
        <v>314387.24152992998</v>
      </c>
      <c r="AB271" s="268">
        <f t="shared" si="426"/>
        <v>41285900.52039969</v>
      </c>
      <c r="AC271" s="408"/>
      <c r="AD271" s="97">
        <f t="shared" si="427"/>
        <v>22064788.1428454</v>
      </c>
      <c r="AE271" s="97">
        <f t="shared" si="427"/>
        <v>2692987.7515657898</v>
      </c>
      <c r="AF271" s="97">
        <f t="shared" si="427"/>
        <v>16528124.6259885</v>
      </c>
      <c r="AG271" s="276">
        <f t="shared" si="427"/>
        <v>314387.24152992998</v>
      </c>
      <c r="AH271" s="268">
        <f t="shared" si="428"/>
        <v>41285900.52039969</v>
      </c>
      <c r="AI271" s="408"/>
      <c r="AJ271" s="97">
        <f t="shared" si="429"/>
        <v>22064788.1428454</v>
      </c>
      <c r="AK271" s="97">
        <f t="shared" si="429"/>
        <v>2692987.7515657898</v>
      </c>
      <c r="AL271" s="97">
        <f t="shared" si="429"/>
        <v>16528124.6259885</v>
      </c>
      <c r="AM271" s="276">
        <f t="shared" si="429"/>
        <v>314387.24152992998</v>
      </c>
      <c r="AN271" s="268">
        <f t="shared" si="430"/>
        <v>41285900.52039969</v>
      </c>
      <c r="AO271" s="408"/>
      <c r="AP271" s="97">
        <f t="shared" si="431"/>
        <v>22064788.1428454</v>
      </c>
      <c r="AQ271" s="97">
        <f t="shared" si="431"/>
        <v>2692987.7515657898</v>
      </c>
      <c r="AR271" s="97">
        <f t="shared" si="431"/>
        <v>16528124.6259885</v>
      </c>
      <c r="AS271" s="276">
        <f t="shared" si="431"/>
        <v>314387.24152992998</v>
      </c>
      <c r="AT271" s="268">
        <f t="shared" si="432"/>
        <v>41285900.52039969</v>
      </c>
      <c r="AU271" s="408"/>
      <c r="AV271" s="97">
        <f t="shared" si="433"/>
        <v>22064788.1428454</v>
      </c>
      <c r="AW271" s="97">
        <f t="shared" si="433"/>
        <v>2692987.7515657898</v>
      </c>
      <c r="AX271" s="97">
        <f t="shared" si="433"/>
        <v>16528124.6259885</v>
      </c>
      <c r="AY271" s="276">
        <f t="shared" si="433"/>
        <v>314387.24152992998</v>
      </c>
      <c r="AZ271" s="268">
        <f t="shared" si="434"/>
        <v>41285900.52039969</v>
      </c>
      <c r="BA271" s="408"/>
      <c r="BB271" s="97">
        <f t="shared" si="435"/>
        <v>22064788.1428454</v>
      </c>
      <c r="BC271" s="97">
        <f t="shared" si="435"/>
        <v>2692987.7515657898</v>
      </c>
      <c r="BD271" s="97">
        <f t="shared" si="435"/>
        <v>16528124.6259885</v>
      </c>
      <c r="BE271" s="276">
        <f t="shared" si="435"/>
        <v>314387.24152992998</v>
      </c>
      <c r="BF271" s="268">
        <f t="shared" si="436"/>
        <v>41285900.52039969</v>
      </c>
      <c r="BG271" s="408"/>
      <c r="BH271" s="97">
        <f t="shared" si="437"/>
        <v>22064788.1428454</v>
      </c>
      <c r="BI271" s="97">
        <f t="shared" si="437"/>
        <v>2692987.7515657898</v>
      </c>
      <c r="BJ271" s="97">
        <f t="shared" si="437"/>
        <v>16528124.6259885</v>
      </c>
      <c r="BK271" s="276">
        <f t="shared" si="437"/>
        <v>314387.24152992998</v>
      </c>
      <c r="BL271" s="268">
        <f t="shared" si="438"/>
        <v>41285900.52039969</v>
      </c>
      <c r="BM271" s="408"/>
      <c r="BN271" s="97" t="e">
        <f t="shared" si="439"/>
        <v>#VALUE!</v>
      </c>
      <c r="BO271" s="97" t="e">
        <f t="shared" si="439"/>
        <v>#VALUE!</v>
      </c>
      <c r="BP271" s="97" t="e">
        <f t="shared" si="439"/>
        <v>#VALUE!</v>
      </c>
      <c r="BQ271" s="276" t="e">
        <f t="shared" si="439"/>
        <v>#VALUE!</v>
      </c>
      <c r="BR271" s="268" t="e">
        <f t="shared" si="440"/>
        <v>#VALUE!</v>
      </c>
      <c r="BS271" s="408"/>
      <c r="BT271" s="97" t="e">
        <f t="shared" si="441"/>
        <v>#VALUE!</v>
      </c>
      <c r="BU271" s="97" t="e">
        <f t="shared" si="441"/>
        <v>#VALUE!</v>
      </c>
      <c r="BV271" s="97" t="e">
        <f t="shared" si="441"/>
        <v>#VALUE!</v>
      </c>
      <c r="BW271" s="276" t="e">
        <f t="shared" si="441"/>
        <v>#VALUE!</v>
      </c>
      <c r="BX271" s="268" t="e">
        <f t="shared" si="442"/>
        <v>#VALUE!</v>
      </c>
      <c r="BY271" s="408"/>
      <c r="BZ271" s="97" t="e">
        <f t="shared" si="443"/>
        <v>#VALUE!</v>
      </c>
      <c r="CA271" s="97" t="e">
        <f t="shared" si="443"/>
        <v>#VALUE!</v>
      </c>
      <c r="CB271" s="97" t="e">
        <f t="shared" si="443"/>
        <v>#VALUE!</v>
      </c>
      <c r="CC271" s="276" t="e">
        <f t="shared" si="443"/>
        <v>#VALUE!</v>
      </c>
      <c r="CD271" s="268" t="e">
        <f t="shared" si="444"/>
        <v>#VALUE!</v>
      </c>
      <c r="CE271" s="408"/>
      <c r="CF271" s="97" t="e">
        <f t="shared" si="445"/>
        <v>#VALUE!</v>
      </c>
      <c r="CG271" s="97" t="e">
        <f t="shared" si="445"/>
        <v>#VALUE!</v>
      </c>
      <c r="CH271" s="97" t="e">
        <f t="shared" si="445"/>
        <v>#VALUE!</v>
      </c>
      <c r="CI271" s="276" t="e">
        <f t="shared" si="445"/>
        <v>#VALUE!</v>
      </c>
      <c r="CJ271" s="268" t="e">
        <f t="shared" si="446"/>
        <v>#VALUE!</v>
      </c>
      <c r="CK271" s="408"/>
      <c r="CL271" s="97" t="e">
        <f t="shared" si="447"/>
        <v>#VALUE!</v>
      </c>
      <c r="CM271" s="97" t="e">
        <f t="shared" si="447"/>
        <v>#VALUE!</v>
      </c>
      <c r="CN271" s="97" t="e">
        <f t="shared" si="447"/>
        <v>#VALUE!</v>
      </c>
      <c r="CO271" s="276" t="e">
        <f t="shared" si="447"/>
        <v>#VALUE!</v>
      </c>
      <c r="CP271" s="268" t="e">
        <f t="shared" si="448"/>
        <v>#VALUE!</v>
      </c>
      <c r="CQ271" s="408"/>
      <c r="CR271" s="97" t="e">
        <f t="shared" si="449"/>
        <v>#VALUE!</v>
      </c>
      <c r="CS271" s="97" t="e">
        <f t="shared" si="449"/>
        <v>#VALUE!</v>
      </c>
      <c r="CT271" s="97" t="e">
        <f t="shared" si="449"/>
        <v>#VALUE!</v>
      </c>
      <c r="CU271" s="276" t="e">
        <f t="shared" si="449"/>
        <v>#VALUE!</v>
      </c>
      <c r="CV271" s="268" t="e">
        <f t="shared" si="450"/>
        <v>#VALUE!</v>
      </c>
      <c r="CW271" s="408"/>
      <c r="CX271" s="97" t="e">
        <f t="shared" si="451"/>
        <v>#VALUE!</v>
      </c>
      <c r="CY271" s="97" t="e">
        <f t="shared" si="451"/>
        <v>#VALUE!</v>
      </c>
      <c r="CZ271" s="97" t="e">
        <f t="shared" si="451"/>
        <v>#VALUE!</v>
      </c>
      <c r="DA271" s="276" t="e">
        <f t="shared" si="451"/>
        <v>#VALUE!</v>
      </c>
      <c r="DB271" s="268" t="e">
        <f t="shared" si="452"/>
        <v>#VALUE!</v>
      </c>
      <c r="DC271" s="408"/>
      <c r="DD271" s="97" t="e">
        <f t="shared" si="453"/>
        <v>#VALUE!</v>
      </c>
      <c r="DE271" s="97" t="e">
        <f t="shared" si="453"/>
        <v>#VALUE!</v>
      </c>
      <c r="DF271" s="97" t="e">
        <f t="shared" si="453"/>
        <v>#VALUE!</v>
      </c>
      <c r="DG271" s="276" t="e">
        <f t="shared" si="453"/>
        <v>#VALUE!</v>
      </c>
      <c r="DH271" s="268" t="e">
        <f t="shared" si="454"/>
        <v>#VALUE!</v>
      </c>
      <c r="DI271" s="408"/>
      <c r="DJ271" s="97" t="e">
        <f t="shared" si="455"/>
        <v>#VALUE!</v>
      </c>
      <c r="DK271" s="97" t="e">
        <f t="shared" si="455"/>
        <v>#VALUE!</v>
      </c>
      <c r="DL271" s="97" t="e">
        <f t="shared" si="455"/>
        <v>#VALUE!</v>
      </c>
      <c r="DM271" s="276" t="e">
        <f t="shared" si="455"/>
        <v>#VALUE!</v>
      </c>
      <c r="DN271" s="268" t="e">
        <f t="shared" si="456"/>
        <v>#VALUE!</v>
      </c>
      <c r="DO271" s="408"/>
      <c r="DP271" s="97" t="e">
        <f t="shared" si="457"/>
        <v>#VALUE!</v>
      </c>
      <c r="DQ271" s="97" t="e">
        <f t="shared" si="457"/>
        <v>#VALUE!</v>
      </c>
      <c r="DR271" s="97" t="e">
        <f t="shared" si="457"/>
        <v>#VALUE!</v>
      </c>
      <c r="DS271" s="276" t="e">
        <f t="shared" si="457"/>
        <v>#VALUE!</v>
      </c>
      <c r="DT271" s="268" t="e">
        <f t="shared" si="458"/>
        <v>#VALUE!</v>
      </c>
    </row>
    <row r="272" spans="1:124" x14ac:dyDescent="0.2">
      <c r="B272" s="95">
        <v>24</v>
      </c>
      <c r="C272" s="95" t="s">
        <v>209</v>
      </c>
      <c r="D272" s="96"/>
      <c r="E272" s="408"/>
      <c r="F272" s="97">
        <f t="shared" si="419"/>
        <v>26200396.807853982</v>
      </c>
      <c r="G272" s="97">
        <f t="shared" si="419"/>
        <v>23861573.881265946</v>
      </c>
      <c r="H272" s="97">
        <f t="shared" si="419"/>
        <v>92730982.322963551</v>
      </c>
      <c r="I272" s="276">
        <f t="shared" si="419"/>
        <v>1720428.4513528845</v>
      </c>
      <c r="J272" s="268">
        <f t="shared" si="420"/>
        <v>142792953.01208347</v>
      </c>
      <c r="K272" s="408"/>
      <c r="L272" s="97">
        <f t="shared" si="421"/>
        <v>16009550.855669336</v>
      </c>
      <c r="M272" s="97">
        <f t="shared" si="421"/>
        <v>14580431.103773355</v>
      </c>
      <c r="N272" s="97">
        <f t="shared" si="421"/>
        <v>53062960.533111617</v>
      </c>
      <c r="O272" s="276">
        <f t="shared" si="421"/>
        <v>984471.69141627313</v>
      </c>
      <c r="P272" s="268">
        <f t="shared" si="422"/>
        <v>83652942.492554307</v>
      </c>
      <c r="Q272" s="408"/>
      <c r="R272" s="97">
        <f t="shared" si="423"/>
        <v>14072829.000503022</v>
      </c>
      <c r="S272" s="97">
        <f t="shared" si="423"/>
        <v>12816594.014838111</v>
      </c>
      <c r="T272" s="97">
        <f t="shared" si="423"/>
        <v>43857642.888250701</v>
      </c>
      <c r="U272" s="276">
        <f t="shared" si="423"/>
        <v>813686.37260230852</v>
      </c>
      <c r="V272" s="268">
        <f t="shared" si="424"/>
        <v>70747065.903591841</v>
      </c>
      <c r="W272" s="408"/>
      <c r="X272" s="97">
        <f t="shared" si="425"/>
        <v>13662940.7771874</v>
      </c>
      <c r="Y272" s="97">
        <f t="shared" si="425"/>
        <v>12443295.160037</v>
      </c>
      <c r="Z272" s="97">
        <f t="shared" si="425"/>
        <v>41345408.975234397</v>
      </c>
      <c r="AA272" s="276">
        <f t="shared" si="425"/>
        <v>767077.15320081695</v>
      </c>
      <c r="AB272" s="268">
        <f t="shared" si="426"/>
        <v>67451644.912458792</v>
      </c>
      <c r="AC272" s="408"/>
      <c r="AD272" s="97">
        <f t="shared" si="427"/>
        <v>13662940.7771874</v>
      </c>
      <c r="AE272" s="97">
        <f t="shared" si="427"/>
        <v>12443295.160037</v>
      </c>
      <c r="AF272" s="97">
        <f t="shared" si="427"/>
        <v>41345408.975234397</v>
      </c>
      <c r="AG272" s="276">
        <f t="shared" si="427"/>
        <v>767077.15320081695</v>
      </c>
      <c r="AH272" s="268">
        <f t="shared" si="428"/>
        <v>67451644.912458792</v>
      </c>
      <c r="AI272" s="408"/>
      <c r="AJ272" s="97">
        <f t="shared" si="429"/>
        <v>13662940.7771874</v>
      </c>
      <c r="AK272" s="97">
        <f t="shared" si="429"/>
        <v>12443295.160037</v>
      </c>
      <c r="AL272" s="97">
        <f t="shared" si="429"/>
        <v>41345408.975234397</v>
      </c>
      <c r="AM272" s="276">
        <f t="shared" si="429"/>
        <v>767077.15320081695</v>
      </c>
      <c r="AN272" s="268">
        <f t="shared" si="430"/>
        <v>67451644.912458792</v>
      </c>
      <c r="AO272" s="408"/>
      <c r="AP272" s="97">
        <f t="shared" si="431"/>
        <v>13662940.7771874</v>
      </c>
      <c r="AQ272" s="97">
        <f t="shared" si="431"/>
        <v>12443295.160037</v>
      </c>
      <c r="AR272" s="97">
        <f t="shared" si="431"/>
        <v>41345408.975234397</v>
      </c>
      <c r="AS272" s="276">
        <f t="shared" si="431"/>
        <v>767077.15320081695</v>
      </c>
      <c r="AT272" s="268">
        <f t="shared" si="432"/>
        <v>67451644.912458792</v>
      </c>
      <c r="AU272" s="408"/>
      <c r="AV272" s="97">
        <f t="shared" si="433"/>
        <v>13662940.7771874</v>
      </c>
      <c r="AW272" s="97">
        <f t="shared" si="433"/>
        <v>12443295.160037</v>
      </c>
      <c r="AX272" s="97">
        <f t="shared" si="433"/>
        <v>41345408.975234397</v>
      </c>
      <c r="AY272" s="276">
        <f t="shared" si="433"/>
        <v>767077.15320081695</v>
      </c>
      <c r="AZ272" s="268">
        <f t="shared" si="434"/>
        <v>67451644.912458792</v>
      </c>
      <c r="BA272" s="408"/>
      <c r="BB272" s="97">
        <f t="shared" si="435"/>
        <v>13662940.7771874</v>
      </c>
      <c r="BC272" s="97">
        <f t="shared" si="435"/>
        <v>12443295.160037</v>
      </c>
      <c r="BD272" s="97">
        <f t="shared" si="435"/>
        <v>41345408.975234397</v>
      </c>
      <c r="BE272" s="276">
        <f t="shared" si="435"/>
        <v>767077.15320081695</v>
      </c>
      <c r="BF272" s="268">
        <f t="shared" si="436"/>
        <v>67451644.912458792</v>
      </c>
      <c r="BG272" s="408"/>
      <c r="BH272" s="97">
        <f t="shared" si="437"/>
        <v>13662940.7771874</v>
      </c>
      <c r="BI272" s="97">
        <f t="shared" si="437"/>
        <v>12443295.160037</v>
      </c>
      <c r="BJ272" s="97">
        <f t="shared" si="437"/>
        <v>41345408.975234397</v>
      </c>
      <c r="BK272" s="276">
        <f t="shared" si="437"/>
        <v>767077.15320081695</v>
      </c>
      <c r="BL272" s="268">
        <f t="shared" si="438"/>
        <v>67451644.912458792</v>
      </c>
      <c r="BM272" s="408"/>
      <c r="BN272" s="97" t="e">
        <f t="shared" si="439"/>
        <v>#VALUE!</v>
      </c>
      <c r="BO272" s="97" t="e">
        <f t="shared" si="439"/>
        <v>#VALUE!</v>
      </c>
      <c r="BP272" s="97" t="e">
        <f t="shared" si="439"/>
        <v>#VALUE!</v>
      </c>
      <c r="BQ272" s="276" t="e">
        <f t="shared" si="439"/>
        <v>#VALUE!</v>
      </c>
      <c r="BR272" s="268" t="e">
        <f t="shared" si="440"/>
        <v>#VALUE!</v>
      </c>
      <c r="BS272" s="408"/>
      <c r="BT272" s="97" t="e">
        <f t="shared" si="441"/>
        <v>#VALUE!</v>
      </c>
      <c r="BU272" s="97" t="e">
        <f t="shared" si="441"/>
        <v>#VALUE!</v>
      </c>
      <c r="BV272" s="97" t="e">
        <f t="shared" si="441"/>
        <v>#VALUE!</v>
      </c>
      <c r="BW272" s="276" t="e">
        <f t="shared" si="441"/>
        <v>#VALUE!</v>
      </c>
      <c r="BX272" s="268" t="e">
        <f t="shared" si="442"/>
        <v>#VALUE!</v>
      </c>
      <c r="BY272" s="408"/>
      <c r="BZ272" s="97" t="e">
        <f t="shared" si="443"/>
        <v>#VALUE!</v>
      </c>
      <c r="CA272" s="97" t="e">
        <f t="shared" si="443"/>
        <v>#VALUE!</v>
      </c>
      <c r="CB272" s="97" t="e">
        <f t="shared" si="443"/>
        <v>#VALUE!</v>
      </c>
      <c r="CC272" s="276" t="e">
        <f t="shared" si="443"/>
        <v>#VALUE!</v>
      </c>
      <c r="CD272" s="268" t="e">
        <f t="shared" si="444"/>
        <v>#VALUE!</v>
      </c>
      <c r="CE272" s="408"/>
      <c r="CF272" s="97" t="e">
        <f t="shared" si="445"/>
        <v>#VALUE!</v>
      </c>
      <c r="CG272" s="97" t="e">
        <f t="shared" si="445"/>
        <v>#VALUE!</v>
      </c>
      <c r="CH272" s="97" t="e">
        <f t="shared" si="445"/>
        <v>#VALUE!</v>
      </c>
      <c r="CI272" s="276" t="e">
        <f t="shared" si="445"/>
        <v>#VALUE!</v>
      </c>
      <c r="CJ272" s="268" t="e">
        <f t="shared" si="446"/>
        <v>#VALUE!</v>
      </c>
      <c r="CK272" s="408"/>
      <c r="CL272" s="97" t="e">
        <f t="shared" si="447"/>
        <v>#VALUE!</v>
      </c>
      <c r="CM272" s="97" t="e">
        <f t="shared" si="447"/>
        <v>#VALUE!</v>
      </c>
      <c r="CN272" s="97" t="e">
        <f t="shared" si="447"/>
        <v>#VALUE!</v>
      </c>
      <c r="CO272" s="276" t="e">
        <f t="shared" si="447"/>
        <v>#VALUE!</v>
      </c>
      <c r="CP272" s="268" t="e">
        <f t="shared" si="448"/>
        <v>#VALUE!</v>
      </c>
      <c r="CQ272" s="408"/>
      <c r="CR272" s="97" t="e">
        <f t="shared" si="449"/>
        <v>#VALUE!</v>
      </c>
      <c r="CS272" s="97" t="e">
        <f t="shared" si="449"/>
        <v>#VALUE!</v>
      </c>
      <c r="CT272" s="97" t="e">
        <f t="shared" si="449"/>
        <v>#VALUE!</v>
      </c>
      <c r="CU272" s="276" t="e">
        <f t="shared" si="449"/>
        <v>#VALUE!</v>
      </c>
      <c r="CV272" s="268" t="e">
        <f t="shared" si="450"/>
        <v>#VALUE!</v>
      </c>
      <c r="CW272" s="408"/>
      <c r="CX272" s="97" t="e">
        <f t="shared" si="451"/>
        <v>#VALUE!</v>
      </c>
      <c r="CY272" s="97" t="e">
        <f t="shared" si="451"/>
        <v>#VALUE!</v>
      </c>
      <c r="CZ272" s="97" t="e">
        <f t="shared" si="451"/>
        <v>#VALUE!</v>
      </c>
      <c r="DA272" s="276" t="e">
        <f t="shared" si="451"/>
        <v>#VALUE!</v>
      </c>
      <c r="DB272" s="268" t="e">
        <f t="shared" si="452"/>
        <v>#VALUE!</v>
      </c>
      <c r="DC272" s="408"/>
      <c r="DD272" s="97" t="e">
        <f t="shared" si="453"/>
        <v>#VALUE!</v>
      </c>
      <c r="DE272" s="97" t="e">
        <f t="shared" si="453"/>
        <v>#VALUE!</v>
      </c>
      <c r="DF272" s="97" t="e">
        <f t="shared" si="453"/>
        <v>#VALUE!</v>
      </c>
      <c r="DG272" s="276" t="e">
        <f t="shared" si="453"/>
        <v>#VALUE!</v>
      </c>
      <c r="DH272" s="268" t="e">
        <f t="shared" si="454"/>
        <v>#VALUE!</v>
      </c>
      <c r="DI272" s="408"/>
      <c r="DJ272" s="97" t="e">
        <f t="shared" si="455"/>
        <v>#VALUE!</v>
      </c>
      <c r="DK272" s="97" t="e">
        <f t="shared" si="455"/>
        <v>#VALUE!</v>
      </c>
      <c r="DL272" s="97" t="e">
        <f t="shared" si="455"/>
        <v>#VALUE!</v>
      </c>
      <c r="DM272" s="276" t="e">
        <f t="shared" si="455"/>
        <v>#VALUE!</v>
      </c>
      <c r="DN272" s="268" t="e">
        <f t="shared" si="456"/>
        <v>#VALUE!</v>
      </c>
      <c r="DO272" s="408"/>
      <c r="DP272" s="97" t="e">
        <f t="shared" si="457"/>
        <v>#VALUE!</v>
      </c>
      <c r="DQ272" s="97" t="e">
        <f t="shared" si="457"/>
        <v>#VALUE!</v>
      </c>
      <c r="DR272" s="97" t="e">
        <f t="shared" si="457"/>
        <v>#VALUE!</v>
      </c>
      <c r="DS272" s="276" t="e">
        <f t="shared" si="457"/>
        <v>#VALUE!</v>
      </c>
      <c r="DT272" s="268" t="e">
        <f t="shared" si="458"/>
        <v>#VALUE!</v>
      </c>
    </row>
    <row r="273" spans="1:124" x14ac:dyDescent="0.2">
      <c r="B273" s="95">
        <v>25</v>
      </c>
      <c r="C273" s="95" t="s">
        <v>210</v>
      </c>
      <c r="D273" s="96"/>
      <c r="E273" s="408"/>
      <c r="F273" s="97">
        <f t="shared" si="419"/>
        <v>279724434</v>
      </c>
      <c r="G273" s="97">
        <f t="shared" si="419"/>
        <v>0</v>
      </c>
      <c r="H273" s="97">
        <f t="shared" si="419"/>
        <v>0</v>
      </c>
      <c r="I273" s="276">
        <f t="shared" si="419"/>
        <v>0</v>
      </c>
      <c r="J273" s="268">
        <f t="shared" si="420"/>
        <v>279724434</v>
      </c>
      <c r="K273" s="408"/>
      <c r="L273" s="97">
        <f t="shared" si="421"/>
        <v>279724434</v>
      </c>
      <c r="M273" s="97">
        <f t="shared" si="421"/>
        <v>0</v>
      </c>
      <c r="N273" s="97">
        <f t="shared" si="421"/>
        <v>0</v>
      </c>
      <c r="O273" s="276">
        <f t="shared" si="421"/>
        <v>0</v>
      </c>
      <c r="P273" s="268">
        <f t="shared" si="422"/>
        <v>279724434</v>
      </c>
      <c r="Q273" s="408"/>
      <c r="R273" s="97">
        <f t="shared" si="423"/>
        <v>279724434</v>
      </c>
      <c r="S273" s="97">
        <f t="shared" si="423"/>
        <v>0</v>
      </c>
      <c r="T273" s="97">
        <f t="shared" si="423"/>
        <v>0</v>
      </c>
      <c r="U273" s="276">
        <f t="shared" si="423"/>
        <v>0</v>
      </c>
      <c r="V273" s="268">
        <f t="shared" si="424"/>
        <v>279724434</v>
      </c>
      <c r="W273" s="408"/>
      <c r="X273" s="97">
        <f t="shared" si="425"/>
        <v>279724434</v>
      </c>
      <c r="Y273" s="97">
        <f t="shared" si="425"/>
        <v>0</v>
      </c>
      <c r="Z273" s="97">
        <f t="shared" si="425"/>
        <v>0</v>
      </c>
      <c r="AA273" s="276">
        <f t="shared" si="425"/>
        <v>0</v>
      </c>
      <c r="AB273" s="268">
        <f t="shared" si="426"/>
        <v>279724434</v>
      </c>
      <c r="AC273" s="408"/>
      <c r="AD273" s="97">
        <f t="shared" si="427"/>
        <v>279724434</v>
      </c>
      <c r="AE273" s="97">
        <f t="shared" si="427"/>
        <v>0</v>
      </c>
      <c r="AF273" s="97">
        <f t="shared" si="427"/>
        <v>0</v>
      </c>
      <c r="AG273" s="276">
        <f t="shared" si="427"/>
        <v>0</v>
      </c>
      <c r="AH273" s="268">
        <f t="shared" si="428"/>
        <v>279724434</v>
      </c>
      <c r="AI273" s="408"/>
      <c r="AJ273" s="97">
        <f t="shared" si="429"/>
        <v>279724434</v>
      </c>
      <c r="AK273" s="97">
        <f t="shared" si="429"/>
        <v>0</v>
      </c>
      <c r="AL273" s="97">
        <f t="shared" si="429"/>
        <v>0</v>
      </c>
      <c r="AM273" s="276">
        <f t="shared" si="429"/>
        <v>0</v>
      </c>
      <c r="AN273" s="268">
        <f t="shared" si="430"/>
        <v>279724434</v>
      </c>
      <c r="AO273" s="408"/>
      <c r="AP273" s="97">
        <f t="shared" si="431"/>
        <v>279724434</v>
      </c>
      <c r="AQ273" s="97">
        <f t="shared" si="431"/>
        <v>0</v>
      </c>
      <c r="AR273" s="97">
        <f t="shared" si="431"/>
        <v>0</v>
      </c>
      <c r="AS273" s="276">
        <f t="shared" si="431"/>
        <v>0</v>
      </c>
      <c r="AT273" s="268">
        <f t="shared" si="432"/>
        <v>279724434</v>
      </c>
      <c r="AU273" s="408"/>
      <c r="AV273" s="97">
        <f t="shared" si="433"/>
        <v>279724434</v>
      </c>
      <c r="AW273" s="97">
        <f t="shared" si="433"/>
        <v>0</v>
      </c>
      <c r="AX273" s="97">
        <f t="shared" si="433"/>
        <v>0</v>
      </c>
      <c r="AY273" s="276">
        <f t="shared" si="433"/>
        <v>0</v>
      </c>
      <c r="AZ273" s="268">
        <f t="shared" si="434"/>
        <v>279724434</v>
      </c>
      <c r="BA273" s="408"/>
      <c r="BB273" s="97">
        <f t="shared" si="435"/>
        <v>279724434</v>
      </c>
      <c r="BC273" s="97">
        <f t="shared" si="435"/>
        <v>0</v>
      </c>
      <c r="BD273" s="97">
        <f t="shared" si="435"/>
        <v>0</v>
      </c>
      <c r="BE273" s="276">
        <f t="shared" si="435"/>
        <v>0</v>
      </c>
      <c r="BF273" s="268">
        <f t="shared" si="436"/>
        <v>279724434</v>
      </c>
      <c r="BG273" s="408"/>
      <c r="BH273" s="97">
        <f t="shared" si="437"/>
        <v>279724434</v>
      </c>
      <c r="BI273" s="97">
        <f t="shared" si="437"/>
        <v>0</v>
      </c>
      <c r="BJ273" s="97">
        <f t="shared" si="437"/>
        <v>0</v>
      </c>
      <c r="BK273" s="276">
        <f t="shared" si="437"/>
        <v>0</v>
      </c>
      <c r="BL273" s="268">
        <f t="shared" si="438"/>
        <v>279724434</v>
      </c>
      <c r="BM273" s="408"/>
      <c r="BN273" s="97">
        <f t="shared" si="439"/>
        <v>279724434</v>
      </c>
      <c r="BO273" s="97">
        <f t="shared" si="439"/>
        <v>0</v>
      </c>
      <c r="BP273" s="97">
        <f t="shared" si="439"/>
        <v>0</v>
      </c>
      <c r="BQ273" s="276">
        <f t="shared" si="439"/>
        <v>0</v>
      </c>
      <c r="BR273" s="268">
        <f t="shared" si="440"/>
        <v>279724434</v>
      </c>
      <c r="BS273" s="408"/>
      <c r="BT273" s="97">
        <f t="shared" si="441"/>
        <v>279724434</v>
      </c>
      <c r="BU273" s="97">
        <f t="shared" si="441"/>
        <v>0</v>
      </c>
      <c r="BV273" s="97">
        <f t="shared" si="441"/>
        <v>0</v>
      </c>
      <c r="BW273" s="276">
        <f t="shared" si="441"/>
        <v>0</v>
      </c>
      <c r="BX273" s="268">
        <f t="shared" si="442"/>
        <v>279724434</v>
      </c>
      <c r="BY273" s="408"/>
      <c r="BZ273" s="97">
        <f t="shared" si="443"/>
        <v>279724434</v>
      </c>
      <c r="CA273" s="97">
        <f t="shared" si="443"/>
        <v>0</v>
      </c>
      <c r="CB273" s="97">
        <f t="shared" si="443"/>
        <v>0</v>
      </c>
      <c r="CC273" s="276">
        <f t="shared" si="443"/>
        <v>0</v>
      </c>
      <c r="CD273" s="268">
        <f t="shared" si="444"/>
        <v>279724434</v>
      </c>
      <c r="CE273" s="408"/>
      <c r="CF273" s="97">
        <f t="shared" si="445"/>
        <v>279724434</v>
      </c>
      <c r="CG273" s="97">
        <f t="shared" si="445"/>
        <v>0</v>
      </c>
      <c r="CH273" s="97">
        <f t="shared" si="445"/>
        <v>0</v>
      </c>
      <c r="CI273" s="276">
        <f t="shared" si="445"/>
        <v>0</v>
      </c>
      <c r="CJ273" s="268">
        <f t="shared" si="446"/>
        <v>279724434</v>
      </c>
      <c r="CK273" s="408"/>
      <c r="CL273" s="97">
        <f t="shared" si="447"/>
        <v>279724434</v>
      </c>
      <c r="CM273" s="97">
        <f t="shared" si="447"/>
        <v>0</v>
      </c>
      <c r="CN273" s="97">
        <f t="shared" si="447"/>
        <v>0</v>
      </c>
      <c r="CO273" s="276">
        <f t="shared" si="447"/>
        <v>0</v>
      </c>
      <c r="CP273" s="268">
        <f t="shared" si="448"/>
        <v>279724434</v>
      </c>
      <c r="CQ273" s="408"/>
      <c r="CR273" s="97">
        <f t="shared" si="449"/>
        <v>279724434</v>
      </c>
      <c r="CS273" s="97">
        <f t="shared" si="449"/>
        <v>0</v>
      </c>
      <c r="CT273" s="97">
        <f t="shared" si="449"/>
        <v>0</v>
      </c>
      <c r="CU273" s="276">
        <f t="shared" si="449"/>
        <v>0</v>
      </c>
      <c r="CV273" s="268">
        <f t="shared" si="450"/>
        <v>279724434</v>
      </c>
      <c r="CW273" s="408"/>
      <c r="CX273" s="97">
        <f t="shared" si="451"/>
        <v>279724434</v>
      </c>
      <c r="CY273" s="97">
        <f t="shared" si="451"/>
        <v>0</v>
      </c>
      <c r="CZ273" s="97">
        <f t="shared" si="451"/>
        <v>0</v>
      </c>
      <c r="DA273" s="276">
        <f t="shared" si="451"/>
        <v>0</v>
      </c>
      <c r="DB273" s="268">
        <f t="shared" si="452"/>
        <v>279724434</v>
      </c>
      <c r="DC273" s="408"/>
      <c r="DD273" s="97">
        <f t="shared" si="453"/>
        <v>279724434</v>
      </c>
      <c r="DE273" s="97">
        <f t="shared" si="453"/>
        <v>0</v>
      </c>
      <c r="DF273" s="97">
        <f t="shared" si="453"/>
        <v>0</v>
      </c>
      <c r="DG273" s="276">
        <f t="shared" si="453"/>
        <v>0</v>
      </c>
      <c r="DH273" s="268">
        <f t="shared" si="454"/>
        <v>279724434</v>
      </c>
      <c r="DI273" s="408"/>
      <c r="DJ273" s="97">
        <f t="shared" si="455"/>
        <v>279724434</v>
      </c>
      <c r="DK273" s="97">
        <f t="shared" si="455"/>
        <v>0</v>
      </c>
      <c r="DL273" s="97">
        <f t="shared" si="455"/>
        <v>0</v>
      </c>
      <c r="DM273" s="276">
        <f t="shared" si="455"/>
        <v>0</v>
      </c>
      <c r="DN273" s="268">
        <f t="shared" si="456"/>
        <v>279724434</v>
      </c>
      <c r="DO273" s="408"/>
      <c r="DP273" s="97">
        <f t="shared" si="457"/>
        <v>279724434</v>
      </c>
      <c r="DQ273" s="97">
        <f t="shared" si="457"/>
        <v>0</v>
      </c>
      <c r="DR273" s="97">
        <f t="shared" si="457"/>
        <v>0</v>
      </c>
      <c r="DS273" s="276">
        <f t="shared" si="457"/>
        <v>0</v>
      </c>
      <c r="DT273" s="268">
        <f t="shared" si="458"/>
        <v>279724434</v>
      </c>
    </row>
    <row r="274" spans="1:124" x14ac:dyDescent="0.2">
      <c r="B274" s="95">
        <v>26</v>
      </c>
      <c r="C274" s="95" t="s">
        <v>211</v>
      </c>
      <c r="D274" s="96"/>
      <c r="E274" s="408"/>
      <c r="F274" s="97">
        <f t="shared" si="419"/>
        <v>16055196.911890369</v>
      </c>
      <c r="G274" s="97">
        <f t="shared" si="419"/>
        <v>4166356.8805212313</v>
      </c>
      <c r="H274" s="97">
        <f t="shared" si="419"/>
        <v>33889732.258004084</v>
      </c>
      <c r="I274" s="276">
        <f t="shared" si="419"/>
        <v>625314.52651909832</v>
      </c>
      <c r="J274" s="268">
        <f t="shared" si="420"/>
        <v>54111286.05041568</v>
      </c>
      <c r="K274" s="408"/>
      <c r="L274" s="97">
        <f t="shared" si="421"/>
        <v>9810404.5272185896</v>
      </c>
      <c r="M274" s="97">
        <f t="shared" si="421"/>
        <v>2545820.3114533625</v>
      </c>
      <c r="N274" s="97">
        <f t="shared" si="421"/>
        <v>19392542.602655776</v>
      </c>
      <c r="O274" s="276">
        <f t="shared" si="421"/>
        <v>357820.43078009615</v>
      </c>
      <c r="P274" s="268">
        <f t="shared" si="422"/>
        <v>31748767.441327728</v>
      </c>
      <c r="Q274" s="408"/>
      <c r="R274" s="97">
        <f t="shared" si="423"/>
        <v>8623611.4043397885</v>
      </c>
      <c r="S274" s="97">
        <f t="shared" si="423"/>
        <v>2237845.035883903</v>
      </c>
      <c r="T274" s="97">
        <f t="shared" si="423"/>
        <v>16028340.665834893</v>
      </c>
      <c r="U274" s="276">
        <f t="shared" si="423"/>
        <v>295746.04420122493</v>
      </c>
      <c r="V274" s="268">
        <f t="shared" si="424"/>
        <v>26889797.106058583</v>
      </c>
      <c r="W274" s="408"/>
      <c r="X274" s="97">
        <f t="shared" si="425"/>
        <v>8372438.2566405702</v>
      </c>
      <c r="Y274" s="97">
        <f t="shared" si="425"/>
        <v>2172665.08338243</v>
      </c>
      <c r="Z274" s="97">
        <f t="shared" si="425"/>
        <v>15110212.414102601</v>
      </c>
      <c r="AA274" s="276">
        <f t="shared" si="425"/>
        <v>278805.25137804798</v>
      </c>
      <c r="AB274" s="268">
        <f t="shared" si="426"/>
        <v>25655315.754125603</v>
      </c>
      <c r="AC274" s="408"/>
      <c r="AD274" s="97">
        <f t="shared" si="427"/>
        <v>8372438.2566405702</v>
      </c>
      <c r="AE274" s="97">
        <f t="shared" si="427"/>
        <v>2172665.08338243</v>
      </c>
      <c r="AF274" s="97">
        <f t="shared" si="427"/>
        <v>15110212.414102601</v>
      </c>
      <c r="AG274" s="276">
        <f t="shared" si="427"/>
        <v>278805.25137804798</v>
      </c>
      <c r="AH274" s="268">
        <f t="shared" si="428"/>
        <v>25655315.754125603</v>
      </c>
      <c r="AI274" s="408"/>
      <c r="AJ274" s="97">
        <f t="shared" si="429"/>
        <v>8372438.2566405702</v>
      </c>
      <c r="AK274" s="97">
        <f t="shared" si="429"/>
        <v>2172665.08338243</v>
      </c>
      <c r="AL274" s="97">
        <f t="shared" si="429"/>
        <v>15110212.414102601</v>
      </c>
      <c r="AM274" s="276">
        <f t="shared" si="429"/>
        <v>278805.25137804798</v>
      </c>
      <c r="AN274" s="268">
        <f t="shared" si="430"/>
        <v>25655315.754125603</v>
      </c>
      <c r="AO274" s="408"/>
      <c r="AP274" s="97">
        <f t="shared" si="431"/>
        <v>8372438.2566405702</v>
      </c>
      <c r="AQ274" s="97">
        <f t="shared" si="431"/>
        <v>2172665.08338243</v>
      </c>
      <c r="AR274" s="97">
        <f t="shared" si="431"/>
        <v>15110212.414102601</v>
      </c>
      <c r="AS274" s="276">
        <f t="shared" si="431"/>
        <v>278805.25137804798</v>
      </c>
      <c r="AT274" s="268">
        <f t="shared" si="432"/>
        <v>25655315.754125603</v>
      </c>
      <c r="AU274" s="408"/>
      <c r="AV274" s="97">
        <f t="shared" si="433"/>
        <v>8372438.2566405702</v>
      </c>
      <c r="AW274" s="97">
        <f t="shared" si="433"/>
        <v>2172665.08338243</v>
      </c>
      <c r="AX274" s="97">
        <f t="shared" si="433"/>
        <v>15110212.414102601</v>
      </c>
      <c r="AY274" s="276">
        <f t="shared" si="433"/>
        <v>278805.25137804798</v>
      </c>
      <c r="AZ274" s="268">
        <f t="shared" si="434"/>
        <v>25655315.754125603</v>
      </c>
      <c r="BA274" s="408"/>
      <c r="BB274" s="97">
        <f t="shared" si="435"/>
        <v>8372438.2566405702</v>
      </c>
      <c r="BC274" s="97">
        <f t="shared" si="435"/>
        <v>2172665.08338243</v>
      </c>
      <c r="BD274" s="97">
        <f t="shared" si="435"/>
        <v>15110212.414102601</v>
      </c>
      <c r="BE274" s="276">
        <f t="shared" si="435"/>
        <v>278805.25137804798</v>
      </c>
      <c r="BF274" s="268">
        <f t="shared" si="436"/>
        <v>25655315.754125603</v>
      </c>
      <c r="BG274" s="408"/>
      <c r="BH274" s="97">
        <f t="shared" si="437"/>
        <v>8372438.2566405702</v>
      </c>
      <c r="BI274" s="97">
        <f t="shared" si="437"/>
        <v>2172665.08338243</v>
      </c>
      <c r="BJ274" s="97">
        <f t="shared" si="437"/>
        <v>15110212.414102601</v>
      </c>
      <c r="BK274" s="276">
        <f t="shared" si="437"/>
        <v>278805.25137804798</v>
      </c>
      <c r="BL274" s="268">
        <f t="shared" si="438"/>
        <v>25655315.754125603</v>
      </c>
      <c r="BM274" s="408"/>
      <c r="BN274" s="97" t="e">
        <f t="shared" si="439"/>
        <v>#VALUE!</v>
      </c>
      <c r="BO274" s="97" t="e">
        <f t="shared" si="439"/>
        <v>#VALUE!</v>
      </c>
      <c r="BP274" s="97" t="e">
        <f t="shared" si="439"/>
        <v>#VALUE!</v>
      </c>
      <c r="BQ274" s="276" t="e">
        <f t="shared" si="439"/>
        <v>#VALUE!</v>
      </c>
      <c r="BR274" s="268" t="e">
        <f t="shared" si="440"/>
        <v>#VALUE!</v>
      </c>
      <c r="BS274" s="408"/>
      <c r="BT274" s="97" t="e">
        <f t="shared" si="441"/>
        <v>#VALUE!</v>
      </c>
      <c r="BU274" s="97" t="e">
        <f t="shared" si="441"/>
        <v>#VALUE!</v>
      </c>
      <c r="BV274" s="97" t="e">
        <f t="shared" si="441"/>
        <v>#VALUE!</v>
      </c>
      <c r="BW274" s="276" t="e">
        <f t="shared" si="441"/>
        <v>#VALUE!</v>
      </c>
      <c r="BX274" s="268" t="e">
        <f t="shared" si="442"/>
        <v>#VALUE!</v>
      </c>
      <c r="BY274" s="408"/>
      <c r="BZ274" s="97" t="e">
        <f t="shared" si="443"/>
        <v>#VALUE!</v>
      </c>
      <c r="CA274" s="97" t="e">
        <f t="shared" si="443"/>
        <v>#VALUE!</v>
      </c>
      <c r="CB274" s="97" t="e">
        <f t="shared" si="443"/>
        <v>#VALUE!</v>
      </c>
      <c r="CC274" s="276" t="e">
        <f t="shared" si="443"/>
        <v>#VALUE!</v>
      </c>
      <c r="CD274" s="268" t="e">
        <f t="shared" si="444"/>
        <v>#VALUE!</v>
      </c>
      <c r="CE274" s="408"/>
      <c r="CF274" s="97" t="e">
        <f t="shared" si="445"/>
        <v>#VALUE!</v>
      </c>
      <c r="CG274" s="97" t="e">
        <f t="shared" si="445"/>
        <v>#VALUE!</v>
      </c>
      <c r="CH274" s="97" t="e">
        <f t="shared" si="445"/>
        <v>#VALUE!</v>
      </c>
      <c r="CI274" s="276" t="e">
        <f t="shared" si="445"/>
        <v>#VALUE!</v>
      </c>
      <c r="CJ274" s="268" t="e">
        <f t="shared" si="446"/>
        <v>#VALUE!</v>
      </c>
      <c r="CK274" s="408"/>
      <c r="CL274" s="97" t="e">
        <f t="shared" si="447"/>
        <v>#VALUE!</v>
      </c>
      <c r="CM274" s="97" t="e">
        <f t="shared" si="447"/>
        <v>#VALUE!</v>
      </c>
      <c r="CN274" s="97" t="e">
        <f t="shared" si="447"/>
        <v>#VALUE!</v>
      </c>
      <c r="CO274" s="276" t="e">
        <f t="shared" si="447"/>
        <v>#VALUE!</v>
      </c>
      <c r="CP274" s="268" t="e">
        <f t="shared" si="448"/>
        <v>#VALUE!</v>
      </c>
      <c r="CQ274" s="408"/>
      <c r="CR274" s="97" t="e">
        <f t="shared" si="449"/>
        <v>#VALUE!</v>
      </c>
      <c r="CS274" s="97" t="e">
        <f t="shared" si="449"/>
        <v>#VALUE!</v>
      </c>
      <c r="CT274" s="97" t="e">
        <f t="shared" si="449"/>
        <v>#VALUE!</v>
      </c>
      <c r="CU274" s="276" t="e">
        <f t="shared" si="449"/>
        <v>#VALUE!</v>
      </c>
      <c r="CV274" s="268" t="e">
        <f t="shared" si="450"/>
        <v>#VALUE!</v>
      </c>
      <c r="CW274" s="408"/>
      <c r="CX274" s="97" t="e">
        <f t="shared" si="451"/>
        <v>#VALUE!</v>
      </c>
      <c r="CY274" s="97" t="e">
        <f t="shared" si="451"/>
        <v>#VALUE!</v>
      </c>
      <c r="CZ274" s="97" t="e">
        <f t="shared" si="451"/>
        <v>#VALUE!</v>
      </c>
      <c r="DA274" s="276" t="e">
        <f t="shared" si="451"/>
        <v>#VALUE!</v>
      </c>
      <c r="DB274" s="268" t="e">
        <f t="shared" si="452"/>
        <v>#VALUE!</v>
      </c>
      <c r="DC274" s="408"/>
      <c r="DD274" s="97" t="e">
        <f t="shared" si="453"/>
        <v>#VALUE!</v>
      </c>
      <c r="DE274" s="97" t="e">
        <f t="shared" si="453"/>
        <v>#VALUE!</v>
      </c>
      <c r="DF274" s="97" t="e">
        <f t="shared" si="453"/>
        <v>#VALUE!</v>
      </c>
      <c r="DG274" s="276" t="e">
        <f t="shared" si="453"/>
        <v>#VALUE!</v>
      </c>
      <c r="DH274" s="268" t="e">
        <f t="shared" si="454"/>
        <v>#VALUE!</v>
      </c>
      <c r="DI274" s="408"/>
      <c r="DJ274" s="97" t="e">
        <f t="shared" si="455"/>
        <v>#VALUE!</v>
      </c>
      <c r="DK274" s="97" t="e">
        <f t="shared" si="455"/>
        <v>#VALUE!</v>
      </c>
      <c r="DL274" s="97" t="e">
        <f t="shared" si="455"/>
        <v>#VALUE!</v>
      </c>
      <c r="DM274" s="276" t="e">
        <f t="shared" si="455"/>
        <v>#VALUE!</v>
      </c>
      <c r="DN274" s="268" t="e">
        <f t="shared" si="456"/>
        <v>#VALUE!</v>
      </c>
      <c r="DO274" s="408"/>
      <c r="DP274" s="97" t="e">
        <f t="shared" si="457"/>
        <v>#VALUE!</v>
      </c>
      <c r="DQ274" s="97" t="e">
        <f t="shared" si="457"/>
        <v>#VALUE!</v>
      </c>
      <c r="DR274" s="97" t="e">
        <f t="shared" si="457"/>
        <v>#VALUE!</v>
      </c>
      <c r="DS274" s="276" t="e">
        <f t="shared" si="457"/>
        <v>#VALUE!</v>
      </c>
      <c r="DT274" s="268" t="e">
        <f t="shared" si="458"/>
        <v>#VALUE!</v>
      </c>
    </row>
    <row r="275" spans="1:124" s="6" customFormat="1" x14ac:dyDescent="0.2">
      <c r="A275" s="241"/>
      <c r="B275" s="364">
        <v>30</v>
      </c>
      <c r="C275" s="365" t="s">
        <v>212</v>
      </c>
      <c r="D275" s="370"/>
      <c r="E275" s="366"/>
      <c r="F275" s="371"/>
      <c r="G275" s="371"/>
      <c r="H275" s="371"/>
      <c r="I275" s="392"/>
      <c r="J275" s="368">
        <f>SUM(J276:J280)</f>
        <v>2046067691.4212894</v>
      </c>
      <c r="K275" s="366"/>
      <c r="L275" s="371"/>
      <c r="M275" s="371"/>
      <c r="N275" s="371"/>
      <c r="O275" s="392"/>
      <c r="P275" s="368">
        <f>SUM(P276:P280)</f>
        <v>508305479.99769151</v>
      </c>
      <c r="Q275" s="366"/>
      <c r="R275" s="371"/>
      <c r="S275" s="371"/>
      <c r="T275" s="371"/>
      <c r="U275" s="392"/>
      <c r="V275" s="368">
        <f>SUM(V276:V280)</f>
        <v>399681600.30697894</v>
      </c>
      <c r="W275" s="366"/>
      <c r="X275" s="371"/>
      <c r="Y275" s="371"/>
      <c r="Z275" s="371"/>
      <c r="AA275" s="392"/>
      <c r="AB275" s="368">
        <f>SUM(AB276:AB280)</f>
        <v>373071008.6666491</v>
      </c>
      <c r="AC275" s="366"/>
      <c r="AD275" s="371"/>
      <c r="AE275" s="371"/>
      <c r="AF275" s="371"/>
      <c r="AG275" s="392"/>
      <c r="AH275" s="368">
        <f>SUM(AH276:AH280)</f>
        <v>373071008.6666491</v>
      </c>
      <c r="AI275" s="366"/>
      <c r="AJ275" s="371"/>
      <c r="AK275" s="371"/>
      <c r="AL275" s="371"/>
      <c r="AM275" s="392"/>
      <c r="AN275" s="368">
        <f>SUM(AN276:AN280)</f>
        <v>373071008.6666491</v>
      </c>
      <c r="AO275" s="366"/>
      <c r="AP275" s="371"/>
      <c r="AQ275" s="371"/>
      <c r="AR275" s="371"/>
      <c r="AS275" s="392"/>
      <c r="AT275" s="368">
        <f>SUM(AT276:AT280)</f>
        <v>373071008.6666491</v>
      </c>
      <c r="AU275" s="366"/>
      <c r="AV275" s="371"/>
      <c r="AW275" s="371"/>
      <c r="AX275" s="371"/>
      <c r="AY275" s="392"/>
      <c r="AZ275" s="368">
        <f>SUM(AZ276:AZ280)</f>
        <v>373071008.6666491</v>
      </c>
      <c r="BA275" s="366"/>
      <c r="BB275" s="371"/>
      <c r="BC275" s="371"/>
      <c r="BD275" s="371"/>
      <c r="BE275" s="392"/>
      <c r="BF275" s="368">
        <f>SUM(BF276:BF280)</f>
        <v>373071008.6666491</v>
      </c>
      <c r="BG275" s="366"/>
      <c r="BH275" s="371"/>
      <c r="BI275" s="371"/>
      <c r="BJ275" s="371"/>
      <c r="BK275" s="392"/>
      <c r="BL275" s="368">
        <f>SUM(BL276:BL280)</f>
        <v>373071008.6666491</v>
      </c>
      <c r="BM275" s="366"/>
      <c r="BN275" s="371"/>
      <c r="BO275" s="371"/>
      <c r="BP275" s="371"/>
      <c r="BQ275" s="392"/>
      <c r="BR275" s="368" t="e">
        <f>SUM(BR276:BR280)</f>
        <v>#VALUE!</v>
      </c>
      <c r="BS275" s="366"/>
      <c r="BT275" s="371"/>
      <c r="BU275" s="371"/>
      <c r="BV275" s="371"/>
      <c r="BW275" s="392"/>
      <c r="BX275" s="368" t="e">
        <f>SUM(BX276:BX280)</f>
        <v>#VALUE!</v>
      </c>
      <c r="BY275" s="366"/>
      <c r="BZ275" s="371"/>
      <c r="CA275" s="371"/>
      <c r="CB275" s="371"/>
      <c r="CC275" s="392"/>
      <c r="CD275" s="368" t="e">
        <f>SUM(CD276:CD280)</f>
        <v>#VALUE!</v>
      </c>
      <c r="CE275" s="366"/>
      <c r="CF275" s="371"/>
      <c r="CG275" s="371"/>
      <c r="CH275" s="371"/>
      <c r="CI275" s="392"/>
      <c r="CJ275" s="368" t="e">
        <f>SUM(CJ276:CJ280)</f>
        <v>#VALUE!</v>
      </c>
      <c r="CK275" s="366"/>
      <c r="CL275" s="371"/>
      <c r="CM275" s="371"/>
      <c r="CN275" s="371"/>
      <c r="CO275" s="392"/>
      <c r="CP275" s="368" t="e">
        <f>SUM(CP276:CP280)</f>
        <v>#VALUE!</v>
      </c>
      <c r="CQ275" s="366"/>
      <c r="CR275" s="371"/>
      <c r="CS275" s="371"/>
      <c r="CT275" s="371"/>
      <c r="CU275" s="392"/>
      <c r="CV275" s="368" t="e">
        <f>SUM(CV276:CV280)</f>
        <v>#VALUE!</v>
      </c>
      <c r="CW275" s="366"/>
      <c r="CX275" s="371"/>
      <c r="CY275" s="371"/>
      <c r="CZ275" s="371"/>
      <c r="DA275" s="392"/>
      <c r="DB275" s="368" t="e">
        <f>SUM(DB276:DB280)</f>
        <v>#VALUE!</v>
      </c>
      <c r="DC275" s="366"/>
      <c r="DD275" s="371"/>
      <c r="DE275" s="371"/>
      <c r="DF275" s="371"/>
      <c r="DG275" s="392"/>
      <c r="DH275" s="368" t="e">
        <f>SUM(DH276:DH280)</f>
        <v>#VALUE!</v>
      </c>
      <c r="DI275" s="366"/>
      <c r="DJ275" s="371"/>
      <c r="DK275" s="371"/>
      <c r="DL275" s="371"/>
      <c r="DM275" s="392"/>
      <c r="DN275" s="368" t="e">
        <f>SUM(DN276:DN280)</f>
        <v>#VALUE!</v>
      </c>
      <c r="DO275" s="366"/>
      <c r="DP275" s="371"/>
      <c r="DQ275" s="371"/>
      <c r="DR275" s="371"/>
      <c r="DS275" s="392"/>
      <c r="DT275" s="368" t="e">
        <f>SUM(DT276:DT280)</f>
        <v>#VALUE!</v>
      </c>
    </row>
    <row r="276" spans="1:124" s="6" customFormat="1" x14ac:dyDescent="0.2">
      <c r="B276" s="95">
        <v>31</v>
      </c>
      <c r="C276" s="134" t="s">
        <v>213</v>
      </c>
      <c r="D276" s="13"/>
      <c r="E276" s="13"/>
      <c r="F276" s="86"/>
      <c r="G276" s="86"/>
      <c r="H276" s="86"/>
      <c r="I276" s="135"/>
      <c r="J276" s="259">
        <f>G267*'SFR Relationships'!$D$36*I267/J266/'SFR Relationships'!$D$31/'SFR Relationships'!$D$32+H267*'SFR Relationships'!$D$34</f>
        <v>338035798.10643846</v>
      </c>
      <c r="K276" s="13"/>
      <c r="L276" s="86"/>
      <c r="M276" s="86"/>
      <c r="N276" s="86"/>
      <c r="O276" s="135"/>
      <c r="P276" s="259">
        <f>M267*'SFR Relationships'!$D$36*O267/P266/'SFR Relationships'!$D$31/'SFR Relationships'!$D$32+N267*'SFR Relationships'!$D$34</f>
        <v>108286908.83062309</v>
      </c>
      <c r="Q276" s="13"/>
      <c r="R276" s="86"/>
      <c r="S276" s="86"/>
      <c r="T276" s="86"/>
      <c r="U276" s="135"/>
      <c r="V276" s="259">
        <f>S267*'SFR Relationships'!$D$36*U267/V266/'SFR Relationships'!$D$31/'SFR Relationships'!$D$32+T267*'SFR Relationships'!$D$34</f>
        <v>88991189.776708022</v>
      </c>
      <c r="W276" s="13"/>
      <c r="X276" s="86"/>
      <c r="Y276" s="86"/>
      <c r="Z276" s="86"/>
      <c r="AA276" s="135"/>
      <c r="AB276" s="259">
        <f>Y267*'SFR Relationships'!$D$36*AA267/AB266/'SFR Relationships'!$D$31/'SFR Relationships'!$D$32+Z267*'SFR Relationships'!$D$34</f>
        <v>83774822.405975953</v>
      </c>
      <c r="AC276" s="13"/>
      <c r="AD276" s="86"/>
      <c r="AE276" s="86"/>
      <c r="AF276" s="86"/>
      <c r="AG276" s="135"/>
      <c r="AH276" s="259">
        <f>AE267*'SFR Relationships'!$D$36*AG267/AH266/'SFR Relationships'!$D$31/'SFR Relationships'!$D$32+AF267*'SFR Relationships'!$D$34</f>
        <v>83774822.405975953</v>
      </c>
      <c r="AI276" s="13"/>
      <c r="AJ276" s="86"/>
      <c r="AK276" s="86"/>
      <c r="AL276" s="86"/>
      <c r="AM276" s="135"/>
      <c r="AN276" s="259">
        <f>AK267*'SFR Relationships'!$D$36*AM267/AN266/'SFR Relationships'!$D$31/'SFR Relationships'!$D$32+AL267*'SFR Relationships'!$D$34</f>
        <v>83774822.405975953</v>
      </c>
      <c r="AO276" s="13"/>
      <c r="AP276" s="86"/>
      <c r="AQ276" s="86"/>
      <c r="AR276" s="86"/>
      <c r="AS276" s="135"/>
      <c r="AT276" s="259">
        <f>AQ267*'SFR Relationships'!$D$36*AS267/AT266/'SFR Relationships'!$D$31/'SFR Relationships'!$D$32+AR267*'SFR Relationships'!$D$34</f>
        <v>83774822.405975953</v>
      </c>
      <c r="AU276" s="13"/>
      <c r="AV276" s="86"/>
      <c r="AW276" s="86"/>
      <c r="AX276" s="86"/>
      <c r="AY276" s="135"/>
      <c r="AZ276" s="259">
        <f>AW267*'SFR Relationships'!$D$36*AY267/AZ266/'SFR Relationships'!$D$31/'SFR Relationships'!$D$32+AX267*'SFR Relationships'!$D$34</f>
        <v>83774822.405975953</v>
      </c>
      <c r="BA276" s="13"/>
      <c r="BB276" s="86"/>
      <c r="BC276" s="86"/>
      <c r="BD276" s="86"/>
      <c r="BE276" s="135"/>
      <c r="BF276" s="259">
        <f>BC267*'SFR Relationships'!$D$36*BE267/BF266/'SFR Relationships'!$D$31/'SFR Relationships'!$D$32+BD267*'SFR Relationships'!$D$34</f>
        <v>83774822.405975953</v>
      </c>
      <c r="BG276" s="13"/>
      <c r="BH276" s="86"/>
      <c r="BI276" s="86"/>
      <c r="BJ276" s="86"/>
      <c r="BK276" s="135"/>
      <c r="BL276" s="259">
        <f>BI267*'SFR Relationships'!$D$36*BK267/BL266/'SFR Relationships'!$D$31/'SFR Relationships'!$D$32+BJ267*'SFR Relationships'!$D$34</f>
        <v>83774822.405975953</v>
      </c>
      <c r="BM276" s="13"/>
      <c r="BN276" s="86"/>
      <c r="BO276" s="86"/>
      <c r="BP276" s="86"/>
      <c r="BQ276" s="135"/>
      <c r="BR276" s="259" t="e">
        <f>BO267*'SFR Relationships'!$D$36*BQ267/BR266/'SFR Relationships'!$D$31/'SFR Relationships'!$D$32+BP267*'SFR Relationships'!$D$34</f>
        <v>#VALUE!</v>
      </c>
      <c r="BS276" s="13"/>
      <c r="BT276" s="86"/>
      <c r="BU276" s="86"/>
      <c r="BV276" s="86"/>
      <c r="BW276" s="135"/>
      <c r="BX276" s="259" t="e">
        <f>BU267*'SFR Relationships'!$D$36*BW267/BX266/'SFR Relationships'!$D$31/'SFR Relationships'!$D$32+BV267*'SFR Relationships'!$D$34</f>
        <v>#VALUE!</v>
      </c>
      <c r="BY276" s="13"/>
      <c r="BZ276" s="86"/>
      <c r="CA276" s="86"/>
      <c r="CB276" s="86"/>
      <c r="CC276" s="135"/>
      <c r="CD276" s="259" t="e">
        <f>CA267*'SFR Relationships'!$D$36*CC267/CD266/'SFR Relationships'!$D$31/'SFR Relationships'!$D$32+CB267*'SFR Relationships'!$D$34</f>
        <v>#VALUE!</v>
      </c>
      <c r="CE276" s="13"/>
      <c r="CF276" s="86"/>
      <c r="CG276" s="86"/>
      <c r="CH276" s="86"/>
      <c r="CI276" s="135"/>
      <c r="CJ276" s="259" t="e">
        <f>CG267*'SFR Relationships'!$D$36*CI267/CJ266/'SFR Relationships'!$D$31/'SFR Relationships'!$D$32+CH267*'SFR Relationships'!$D$34</f>
        <v>#VALUE!</v>
      </c>
      <c r="CK276" s="13"/>
      <c r="CL276" s="86"/>
      <c r="CM276" s="86"/>
      <c r="CN276" s="86"/>
      <c r="CO276" s="135"/>
      <c r="CP276" s="259" t="e">
        <f>CM267*'SFR Relationships'!$D$36*CO267/CP266/'SFR Relationships'!$D$31/'SFR Relationships'!$D$32+CN267*'SFR Relationships'!$D$34</f>
        <v>#VALUE!</v>
      </c>
      <c r="CQ276" s="13"/>
      <c r="CR276" s="86"/>
      <c r="CS276" s="86"/>
      <c r="CT276" s="86"/>
      <c r="CU276" s="135"/>
      <c r="CV276" s="259" t="e">
        <f>CS267*'SFR Relationships'!$D$36*CU267/CV266/'SFR Relationships'!$D$31/'SFR Relationships'!$D$32+CT267*'SFR Relationships'!$D$34</f>
        <v>#VALUE!</v>
      </c>
      <c r="CW276" s="13"/>
      <c r="CX276" s="86"/>
      <c r="CY276" s="86"/>
      <c r="CZ276" s="86"/>
      <c r="DA276" s="135"/>
      <c r="DB276" s="259" t="e">
        <f>CY267*'SFR Relationships'!$D$36*DA267/DB266/'SFR Relationships'!$D$31/'SFR Relationships'!$D$32+CZ267*'SFR Relationships'!$D$34</f>
        <v>#VALUE!</v>
      </c>
      <c r="DC276" s="13"/>
      <c r="DD276" s="86"/>
      <c r="DE276" s="86"/>
      <c r="DF276" s="86"/>
      <c r="DG276" s="135"/>
      <c r="DH276" s="259" t="e">
        <f>DE267*'SFR Relationships'!$D$36*DG267/DH266/'SFR Relationships'!$D$31/'SFR Relationships'!$D$32+DF267*'SFR Relationships'!$D$34</f>
        <v>#VALUE!</v>
      </c>
      <c r="DI276" s="13"/>
      <c r="DJ276" s="86"/>
      <c r="DK276" s="86"/>
      <c r="DL276" s="86"/>
      <c r="DM276" s="135"/>
      <c r="DN276" s="259" t="e">
        <f>DK267*'SFR Relationships'!$D$36*DM267/DN266/'SFR Relationships'!$D$31/'SFR Relationships'!$D$32+DL267*'SFR Relationships'!$D$34</f>
        <v>#VALUE!</v>
      </c>
      <c r="DO276" s="13"/>
      <c r="DP276" s="86"/>
      <c r="DQ276" s="86"/>
      <c r="DR276" s="86"/>
      <c r="DS276" s="135"/>
      <c r="DT276" s="259" t="e">
        <f>DQ267*'SFR Relationships'!$D$36*DS267/DT266/'SFR Relationships'!$D$31/'SFR Relationships'!$D$32+DR267*'SFR Relationships'!$D$34</f>
        <v>#VALUE!</v>
      </c>
    </row>
    <row r="277" spans="1:124" s="6" customFormat="1" x14ac:dyDescent="0.2">
      <c r="B277" s="95">
        <v>32</v>
      </c>
      <c r="C277" s="134" t="s">
        <v>214</v>
      </c>
      <c r="D277" s="13" t="s">
        <v>215</v>
      </c>
      <c r="E277" s="13"/>
      <c r="F277" s="86"/>
      <c r="G277" s="86"/>
      <c r="H277" s="86"/>
      <c r="I277" s="135"/>
      <c r="J277" s="259">
        <f>H267*'SFR Relationships'!$D$34*'SFR Relationships'!$D$37*J266/'SFR Relationships'!$D$30</f>
        <v>1298105262.4020433</v>
      </c>
      <c r="K277" s="13"/>
      <c r="L277" s="86"/>
      <c r="M277" s="86"/>
      <c r="N277" s="86"/>
      <c r="O277" s="135"/>
      <c r="P277" s="259">
        <f>N267*'SFR Relationships'!$D$34*'SFR Relationships'!$D$37*P266/'SFR Relationships'!$D$30</f>
        <v>304014353.78513658</v>
      </c>
      <c r="Q277" s="13"/>
      <c r="R277" s="86"/>
      <c r="S277" s="86"/>
      <c r="T277" s="86"/>
      <c r="U277" s="135"/>
      <c r="V277" s="259">
        <f>T267*'SFR Relationships'!$D$34*'SFR Relationships'!$D$37*V266/'SFR Relationships'!$D$30</f>
        <v>236124898.17416525</v>
      </c>
      <c r="W277" s="13"/>
      <c r="X277" s="86"/>
      <c r="Y277" s="86"/>
      <c r="Z277" s="86"/>
      <c r="AA277" s="135"/>
      <c r="AB277" s="259">
        <f>Z267*'SFR Relationships'!$D$34*'SFR Relationships'!$D$37*AB266/'SFR Relationships'!$D$30</f>
        <v>219865274.90947542</v>
      </c>
      <c r="AC277" s="13"/>
      <c r="AD277" s="86"/>
      <c r="AE277" s="86"/>
      <c r="AF277" s="86"/>
      <c r="AG277" s="135"/>
      <c r="AH277" s="259">
        <f>AF267*'SFR Relationships'!$D$34*'SFR Relationships'!$D$37*AH266/'SFR Relationships'!$D$30</f>
        <v>219865274.90947542</v>
      </c>
      <c r="AI277" s="13"/>
      <c r="AJ277" s="86"/>
      <c r="AK277" s="86"/>
      <c r="AL277" s="86"/>
      <c r="AM277" s="135"/>
      <c r="AN277" s="259">
        <f>AL267*'SFR Relationships'!$D$34*'SFR Relationships'!$D$37*AN266/'SFR Relationships'!$D$30</f>
        <v>219865274.90947542</v>
      </c>
      <c r="AO277" s="13"/>
      <c r="AP277" s="86"/>
      <c r="AQ277" s="86"/>
      <c r="AR277" s="86"/>
      <c r="AS277" s="135"/>
      <c r="AT277" s="259">
        <f>AR267*'SFR Relationships'!$D$34*'SFR Relationships'!$D$37*AT266/'SFR Relationships'!$D$30</f>
        <v>219865274.90947542</v>
      </c>
      <c r="AU277" s="13"/>
      <c r="AV277" s="86"/>
      <c r="AW277" s="86"/>
      <c r="AX277" s="86"/>
      <c r="AY277" s="135"/>
      <c r="AZ277" s="259">
        <f>AX267*'SFR Relationships'!$D$34*'SFR Relationships'!$D$37*AZ266/'SFR Relationships'!$D$30</f>
        <v>219865274.90947542</v>
      </c>
      <c r="BA277" s="13"/>
      <c r="BB277" s="86"/>
      <c r="BC277" s="86"/>
      <c r="BD277" s="86"/>
      <c r="BE277" s="135"/>
      <c r="BF277" s="259">
        <f>BD267*'SFR Relationships'!$D$34*'SFR Relationships'!$D$37*BF266/'SFR Relationships'!$D$30</f>
        <v>219865274.90947542</v>
      </c>
      <c r="BG277" s="13"/>
      <c r="BH277" s="86"/>
      <c r="BI277" s="86"/>
      <c r="BJ277" s="86"/>
      <c r="BK277" s="135"/>
      <c r="BL277" s="259">
        <f>BJ267*'SFR Relationships'!$D$34*'SFR Relationships'!$D$37*BL266/'SFR Relationships'!$D$30</f>
        <v>219865274.90947542</v>
      </c>
      <c r="BM277" s="13"/>
      <c r="BN277" s="86"/>
      <c r="BO277" s="86"/>
      <c r="BP277" s="86"/>
      <c r="BQ277" s="135"/>
      <c r="BR277" s="259" t="e">
        <f>BP267*'SFR Relationships'!$D$34*'SFR Relationships'!$D$37*BR266/'SFR Relationships'!$D$30</f>
        <v>#VALUE!</v>
      </c>
      <c r="BS277" s="13"/>
      <c r="BT277" s="86"/>
      <c r="BU277" s="86"/>
      <c r="BV277" s="86"/>
      <c r="BW277" s="135"/>
      <c r="BX277" s="259" t="e">
        <f>BV267*'SFR Relationships'!$D$34*'SFR Relationships'!$D$37*BX266/'SFR Relationships'!$D$30</f>
        <v>#VALUE!</v>
      </c>
      <c r="BY277" s="13"/>
      <c r="BZ277" s="86"/>
      <c r="CA277" s="86"/>
      <c r="CB277" s="86"/>
      <c r="CC277" s="135"/>
      <c r="CD277" s="259" t="e">
        <f>CB267*'SFR Relationships'!$D$34*'SFR Relationships'!$D$37*CD266/'SFR Relationships'!$D$30</f>
        <v>#VALUE!</v>
      </c>
      <c r="CE277" s="13"/>
      <c r="CF277" s="86"/>
      <c r="CG277" s="86"/>
      <c r="CH277" s="86"/>
      <c r="CI277" s="135"/>
      <c r="CJ277" s="259" t="e">
        <f>CH267*'SFR Relationships'!$D$34*'SFR Relationships'!$D$37*CJ266/'SFR Relationships'!$D$30</f>
        <v>#VALUE!</v>
      </c>
      <c r="CK277" s="13"/>
      <c r="CL277" s="86"/>
      <c r="CM277" s="86"/>
      <c r="CN277" s="86"/>
      <c r="CO277" s="135"/>
      <c r="CP277" s="259" t="e">
        <f>CN267*'SFR Relationships'!$D$34*'SFR Relationships'!$D$37*CP266/'SFR Relationships'!$D$30</f>
        <v>#VALUE!</v>
      </c>
      <c r="CQ277" s="13"/>
      <c r="CR277" s="86"/>
      <c r="CS277" s="86"/>
      <c r="CT277" s="86"/>
      <c r="CU277" s="135"/>
      <c r="CV277" s="259" t="e">
        <f>CT267*'SFR Relationships'!$D$34*'SFR Relationships'!$D$37*CV266/'SFR Relationships'!$D$30</f>
        <v>#VALUE!</v>
      </c>
      <c r="CW277" s="13"/>
      <c r="CX277" s="86"/>
      <c r="CY277" s="86"/>
      <c r="CZ277" s="86"/>
      <c r="DA277" s="135"/>
      <c r="DB277" s="259" t="e">
        <f>CZ267*'SFR Relationships'!$D$34*'SFR Relationships'!$D$37*DB266/'SFR Relationships'!$D$30</f>
        <v>#VALUE!</v>
      </c>
      <c r="DC277" s="13"/>
      <c r="DD277" s="86"/>
      <c r="DE277" s="86"/>
      <c r="DF277" s="86"/>
      <c r="DG277" s="135"/>
      <c r="DH277" s="259" t="e">
        <f>DF267*'SFR Relationships'!$D$34*'SFR Relationships'!$D$37*DH266/'SFR Relationships'!$D$30</f>
        <v>#VALUE!</v>
      </c>
      <c r="DI277" s="13"/>
      <c r="DJ277" s="86"/>
      <c r="DK277" s="86"/>
      <c r="DL277" s="86"/>
      <c r="DM277" s="135"/>
      <c r="DN277" s="259" t="e">
        <f>DL267*'SFR Relationships'!$D$34*'SFR Relationships'!$D$37*DN266/'SFR Relationships'!$D$30</f>
        <v>#VALUE!</v>
      </c>
      <c r="DO277" s="13"/>
      <c r="DP277" s="86"/>
      <c r="DQ277" s="86"/>
      <c r="DR277" s="86"/>
      <c r="DS277" s="135"/>
      <c r="DT277" s="259" t="e">
        <f>DR267*'SFR Relationships'!$D$34*'SFR Relationships'!$D$37*DT266/'SFR Relationships'!$D$30</f>
        <v>#VALUE!</v>
      </c>
    </row>
    <row r="278" spans="1:124" s="6" customFormat="1" x14ac:dyDescent="0.2">
      <c r="B278" s="95">
        <v>33</v>
      </c>
      <c r="C278" s="134" t="s">
        <v>216</v>
      </c>
      <c r="D278" s="13"/>
      <c r="E278" s="13"/>
      <c r="F278" s="86"/>
      <c r="G278" s="86"/>
      <c r="H278" s="86"/>
      <c r="I278" s="135"/>
      <c r="J278" s="259">
        <f>J277*'SFR Relationships'!$D$38</f>
        <v>54611366.299757443</v>
      </c>
      <c r="K278" s="13"/>
      <c r="L278" s="86"/>
      <c r="M278" s="86"/>
      <c r="N278" s="86"/>
      <c r="O278" s="135"/>
      <c r="P278" s="259">
        <f>P277*'SFR Relationships'!$D$38</f>
        <v>12789902.110266656</v>
      </c>
      <c r="Q278" s="13"/>
      <c r="R278" s="86"/>
      <c r="S278" s="86"/>
      <c r="T278" s="86"/>
      <c r="U278" s="135"/>
      <c r="V278" s="259">
        <f>V277*'SFR Relationships'!$D$38</f>
        <v>9933788.6380807627</v>
      </c>
      <c r="W278" s="13"/>
      <c r="X278" s="86"/>
      <c r="Y278" s="86"/>
      <c r="Z278" s="86"/>
      <c r="AA278" s="135"/>
      <c r="AB278" s="259">
        <f>AB277*'SFR Relationships'!$D$38</f>
        <v>9249745.3114548996</v>
      </c>
      <c r="AC278" s="13"/>
      <c r="AD278" s="86"/>
      <c r="AE278" s="86"/>
      <c r="AF278" s="86"/>
      <c r="AG278" s="135"/>
      <c r="AH278" s="259">
        <f>AH277*'SFR Relationships'!$D$38</f>
        <v>9249745.3114548996</v>
      </c>
      <c r="AI278" s="13"/>
      <c r="AJ278" s="86"/>
      <c r="AK278" s="86"/>
      <c r="AL278" s="86"/>
      <c r="AM278" s="135"/>
      <c r="AN278" s="259">
        <f>AN277*'SFR Relationships'!$D$38</f>
        <v>9249745.3114548996</v>
      </c>
      <c r="AO278" s="13"/>
      <c r="AP278" s="86"/>
      <c r="AQ278" s="86"/>
      <c r="AR278" s="86"/>
      <c r="AS278" s="135"/>
      <c r="AT278" s="259">
        <f>AT277*'SFR Relationships'!$D$38</f>
        <v>9249745.3114548996</v>
      </c>
      <c r="AU278" s="13"/>
      <c r="AV278" s="86"/>
      <c r="AW278" s="86"/>
      <c r="AX278" s="86"/>
      <c r="AY278" s="135"/>
      <c r="AZ278" s="259">
        <f>AZ277*'SFR Relationships'!$D$38</f>
        <v>9249745.3114548996</v>
      </c>
      <c r="BA278" s="13"/>
      <c r="BB278" s="86"/>
      <c r="BC278" s="86"/>
      <c r="BD278" s="86"/>
      <c r="BE278" s="135"/>
      <c r="BF278" s="259">
        <f>BF277*'SFR Relationships'!$D$38</f>
        <v>9249745.3114548996</v>
      </c>
      <c r="BG278" s="13"/>
      <c r="BH278" s="86"/>
      <c r="BI278" s="86"/>
      <c r="BJ278" s="86"/>
      <c r="BK278" s="135"/>
      <c r="BL278" s="259">
        <f>BL277*'SFR Relationships'!$D$38</f>
        <v>9249745.3114548996</v>
      </c>
      <c r="BM278" s="13"/>
      <c r="BN278" s="86"/>
      <c r="BO278" s="86"/>
      <c r="BP278" s="86"/>
      <c r="BQ278" s="135"/>
      <c r="BR278" s="259" t="e">
        <f>BR277*'SFR Relationships'!$D$38</f>
        <v>#VALUE!</v>
      </c>
      <c r="BS278" s="13"/>
      <c r="BT278" s="86"/>
      <c r="BU278" s="86"/>
      <c r="BV278" s="86"/>
      <c r="BW278" s="135"/>
      <c r="BX278" s="259" t="e">
        <f>BX277*'SFR Relationships'!$D$38</f>
        <v>#VALUE!</v>
      </c>
      <c r="BY278" s="13"/>
      <c r="BZ278" s="86"/>
      <c r="CA278" s="86"/>
      <c r="CB278" s="86"/>
      <c r="CC278" s="135"/>
      <c r="CD278" s="259" t="e">
        <f>CD277*'SFR Relationships'!$D$38</f>
        <v>#VALUE!</v>
      </c>
      <c r="CE278" s="13"/>
      <c r="CF278" s="86"/>
      <c r="CG278" s="86"/>
      <c r="CH278" s="86"/>
      <c r="CI278" s="135"/>
      <c r="CJ278" s="259" t="e">
        <f>CJ277*'SFR Relationships'!$D$38</f>
        <v>#VALUE!</v>
      </c>
      <c r="CK278" s="13"/>
      <c r="CL278" s="86"/>
      <c r="CM278" s="86"/>
      <c r="CN278" s="86"/>
      <c r="CO278" s="135"/>
      <c r="CP278" s="259" t="e">
        <f>CP277*'SFR Relationships'!$D$38</f>
        <v>#VALUE!</v>
      </c>
      <c r="CQ278" s="13"/>
      <c r="CR278" s="86"/>
      <c r="CS278" s="86"/>
      <c r="CT278" s="86"/>
      <c r="CU278" s="135"/>
      <c r="CV278" s="259" t="e">
        <f>CV277*'SFR Relationships'!$D$38</f>
        <v>#VALUE!</v>
      </c>
      <c r="CW278" s="13"/>
      <c r="CX278" s="86"/>
      <c r="CY278" s="86"/>
      <c r="CZ278" s="86"/>
      <c r="DA278" s="135"/>
      <c r="DB278" s="259" t="e">
        <f>DB277*'SFR Relationships'!$D$38</f>
        <v>#VALUE!</v>
      </c>
      <c r="DC278" s="13"/>
      <c r="DD278" s="86"/>
      <c r="DE278" s="86"/>
      <c r="DF278" s="86"/>
      <c r="DG278" s="135"/>
      <c r="DH278" s="259" t="e">
        <f>DH277*'SFR Relationships'!$D$38</f>
        <v>#VALUE!</v>
      </c>
      <c r="DI278" s="13"/>
      <c r="DJ278" s="86"/>
      <c r="DK278" s="86"/>
      <c r="DL278" s="86"/>
      <c r="DM278" s="135"/>
      <c r="DN278" s="259" t="e">
        <f>DN277*'SFR Relationships'!$D$38</f>
        <v>#VALUE!</v>
      </c>
      <c r="DO278" s="13"/>
      <c r="DP278" s="86"/>
      <c r="DQ278" s="86"/>
      <c r="DR278" s="86"/>
      <c r="DS278" s="135"/>
      <c r="DT278" s="259" t="e">
        <f>DT277*'SFR Relationships'!$D$38</f>
        <v>#VALUE!</v>
      </c>
    </row>
    <row r="279" spans="1:124" s="6" customFormat="1" x14ac:dyDescent="0.2">
      <c r="B279" s="95">
        <v>34</v>
      </c>
      <c r="C279" s="134" t="s">
        <v>217</v>
      </c>
      <c r="D279" s="13"/>
      <c r="E279" s="13"/>
      <c r="F279" s="86"/>
      <c r="G279" s="86"/>
      <c r="H279" s="86"/>
      <c r="I279" s="135"/>
      <c r="J279" s="259">
        <f>J277*'SFR Relationships'!$D$39</f>
        <v>4598338.2037186306</v>
      </c>
      <c r="K279" s="13"/>
      <c r="L279" s="86"/>
      <c r="M279" s="86"/>
      <c r="N279" s="86"/>
      <c r="O279" s="135"/>
      <c r="P279" s="259">
        <f>P277*'SFR Relationships'!$D$39</f>
        <v>1076924.0815665494</v>
      </c>
      <c r="Q279" s="13"/>
      <c r="R279" s="86"/>
      <c r="S279" s="86"/>
      <c r="T279" s="86"/>
      <c r="U279" s="135"/>
      <c r="V279" s="259">
        <f>V277*'SFR Relationships'!$D$39</f>
        <v>836436.12854190252</v>
      </c>
      <c r="W279" s="13"/>
      <c r="X279" s="86"/>
      <c r="Y279" s="86"/>
      <c r="Z279" s="86"/>
      <c r="AA279" s="135"/>
      <c r="AB279" s="259">
        <f>AB277*'SFR Relationships'!$D$39</f>
        <v>778838.91435470746</v>
      </c>
      <c r="AC279" s="13"/>
      <c r="AD279" s="86"/>
      <c r="AE279" s="86"/>
      <c r="AF279" s="86"/>
      <c r="AG279" s="135"/>
      <c r="AH279" s="259">
        <f>AH277*'SFR Relationships'!$D$39</f>
        <v>778838.91435470746</v>
      </c>
      <c r="AI279" s="13"/>
      <c r="AJ279" s="86"/>
      <c r="AK279" s="86"/>
      <c r="AL279" s="86"/>
      <c r="AM279" s="135"/>
      <c r="AN279" s="259">
        <f>AN277*'SFR Relationships'!$D$39</f>
        <v>778838.91435470746</v>
      </c>
      <c r="AO279" s="13"/>
      <c r="AP279" s="86"/>
      <c r="AQ279" s="86"/>
      <c r="AR279" s="86"/>
      <c r="AS279" s="135"/>
      <c r="AT279" s="259">
        <f>AT277*'SFR Relationships'!$D$39</f>
        <v>778838.91435470746</v>
      </c>
      <c r="AU279" s="13"/>
      <c r="AV279" s="86"/>
      <c r="AW279" s="86"/>
      <c r="AX279" s="86"/>
      <c r="AY279" s="135"/>
      <c r="AZ279" s="259">
        <f>AZ277*'SFR Relationships'!$D$39</f>
        <v>778838.91435470746</v>
      </c>
      <c r="BA279" s="13"/>
      <c r="BB279" s="86"/>
      <c r="BC279" s="86"/>
      <c r="BD279" s="86"/>
      <c r="BE279" s="135"/>
      <c r="BF279" s="259">
        <f>BF277*'SFR Relationships'!$D$39</f>
        <v>778838.91435470746</v>
      </c>
      <c r="BG279" s="13"/>
      <c r="BH279" s="86"/>
      <c r="BI279" s="86"/>
      <c r="BJ279" s="86"/>
      <c r="BK279" s="135"/>
      <c r="BL279" s="259">
        <f>BL277*'SFR Relationships'!$D$39</f>
        <v>778838.91435470746</v>
      </c>
      <c r="BM279" s="13"/>
      <c r="BN279" s="86"/>
      <c r="BO279" s="86"/>
      <c r="BP279" s="86"/>
      <c r="BQ279" s="135"/>
      <c r="BR279" s="259" t="e">
        <f>BR277*'SFR Relationships'!$D$39</f>
        <v>#VALUE!</v>
      </c>
      <c r="BS279" s="13"/>
      <c r="BT279" s="86"/>
      <c r="BU279" s="86"/>
      <c r="BV279" s="86"/>
      <c r="BW279" s="135"/>
      <c r="BX279" s="259" t="e">
        <f>BX277*'SFR Relationships'!$D$39</f>
        <v>#VALUE!</v>
      </c>
      <c r="BY279" s="13"/>
      <c r="BZ279" s="86"/>
      <c r="CA279" s="86"/>
      <c r="CB279" s="86"/>
      <c r="CC279" s="135"/>
      <c r="CD279" s="259" t="e">
        <f>CD277*'SFR Relationships'!$D$39</f>
        <v>#VALUE!</v>
      </c>
      <c r="CE279" s="13"/>
      <c r="CF279" s="86"/>
      <c r="CG279" s="86"/>
      <c r="CH279" s="86"/>
      <c r="CI279" s="135"/>
      <c r="CJ279" s="259" t="e">
        <f>CJ277*'SFR Relationships'!$D$39</f>
        <v>#VALUE!</v>
      </c>
      <c r="CK279" s="13"/>
      <c r="CL279" s="86"/>
      <c r="CM279" s="86"/>
      <c r="CN279" s="86"/>
      <c r="CO279" s="135"/>
      <c r="CP279" s="259" t="e">
        <f>CP277*'SFR Relationships'!$D$39</f>
        <v>#VALUE!</v>
      </c>
      <c r="CQ279" s="13"/>
      <c r="CR279" s="86"/>
      <c r="CS279" s="86"/>
      <c r="CT279" s="86"/>
      <c r="CU279" s="135"/>
      <c r="CV279" s="259" t="e">
        <f>CV277*'SFR Relationships'!$D$39</f>
        <v>#VALUE!</v>
      </c>
      <c r="CW279" s="13"/>
      <c r="CX279" s="86"/>
      <c r="CY279" s="86"/>
      <c r="CZ279" s="86"/>
      <c r="DA279" s="135"/>
      <c r="DB279" s="259" t="e">
        <f>DB277*'SFR Relationships'!$D$39</f>
        <v>#VALUE!</v>
      </c>
      <c r="DC279" s="13"/>
      <c r="DD279" s="86"/>
      <c r="DE279" s="86"/>
      <c r="DF279" s="86"/>
      <c r="DG279" s="135"/>
      <c r="DH279" s="259" t="e">
        <f>DH277*'SFR Relationships'!$D$39</f>
        <v>#VALUE!</v>
      </c>
      <c r="DI279" s="13"/>
      <c r="DJ279" s="86"/>
      <c r="DK279" s="86"/>
      <c r="DL279" s="86"/>
      <c r="DM279" s="135"/>
      <c r="DN279" s="259" t="e">
        <f>DN277*'SFR Relationships'!$D$39</f>
        <v>#VALUE!</v>
      </c>
      <c r="DO279" s="13"/>
      <c r="DP279" s="86"/>
      <c r="DQ279" s="86"/>
      <c r="DR279" s="86"/>
      <c r="DS279" s="135"/>
      <c r="DT279" s="259" t="e">
        <f>DT277*'SFR Relationships'!$D$39</f>
        <v>#VALUE!</v>
      </c>
    </row>
    <row r="280" spans="1:124" x14ac:dyDescent="0.2">
      <c r="A280" s="6"/>
      <c r="B280" s="95">
        <v>35</v>
      </c>
      <c r="C280" s="134" t="s">
        <v>218</v>
      </c>
      <c r="D280" s="13"/>
      <c r="E280" s="13"/>
      <c r="F280" s="86"/>
      <c r="G280" s="86"/>
      <c r="H280" s="86"/>
      <c r="I280" s="135"/>
      <c r="J280" s="316">
        <f>J277*'SFR Relationships'!$D$40</f>
        <v>350716926.40933168</v>
      </c>
      <c r="K280" s="13"/>
      <c r="L280" s="86"/>
      <c r="M280" s="86"/>
      <c r="N280" s="86"/>
      <c r="O280" s="135"/>
      <c r="P280" s="316">
        <f>P277*'SFR Relationships'!$D$40</f>
        <v>82137391.190098628</v>
      </c>
      <c r="Q280" s="13"/>
      <c r="R280" s="86"/>
      <c r="S280" s="86"/>
      <c r="T280" s="86"/>
      <c r="U280" s="135"/>
      <c r="V280" s="316">
        <f>V277*'SFR Relationships'!$D$40</f>
        <v>63795287.589483</v>
      </c>
      <c r="W280" s="13"/>
      <c r="X280" s="86"/>
      <c r="Y280" s="86"/>
      <c r="Z280" s="86"/>
      <c r="AA280" s="135"/>
      <c r="AB280" s="316">
        <f>AB277*'SFR Relationships'!$D$40</f>
        <v>59402327.125388123</v>
      </c>
      <c r="AC280" s="13"/>
      <c r="AD280" s="86"/>
      <c r="AE280" s="86"/>
      <c r="AF280" s="86"/>
      <c r="AG280" s="135"/>
      <c r="AH280" s="316">
        <f>AH277*'SFR Relationships'!$D$40</f>
        <v>59402327.125388123</v>
      </c>
      <c r="AI280" s="13"/>
      <c r="AJ280" s="86"/>
      <c r="AK280" s="86"/>
      <c r="AL280" s="86"/>
      <c r="AM280" s="135"/>
      <c r="AN280" s="316">
        <f>AN277*'SFR Relationships'!$D$40</f>
        <v>59402327.125388123</v>
      </c>
      <c r="AO280" s="13"/>
      <c r="AP280" s="86"/>
      <c r="AQ280" s="86"/>
      <c r="AR280" s="86"/>
      <c r="AS280" s="135"/>
      <c r="AT280" s="316">
        <f>AT277*'SFR Relationships'!$D$40</f>
        <v>59402327.125388123</v>
      </c>
      <c r="AU280" s="13"/>
      <c r="AV280" s="86"/>
      <c r="AW280" s="86"/>
      <c r="AX280" s="86"/>
      <c r="AY280" s="135"/>
      <c r="AZ280" s="316">
        <f>AZ277*'SFR Relationships'!$D$40</f>
        <v>59402327.125388123</v>
      </c>
      <c r="BA280" s="13"/>
      <c r="BB280" s="86"/>
      <c r="BC280" s="86"/>
      <c r="BD280" s="86"/>
      <c r="BE280" s="135"/>
      <c r="BF280" s="316">
        <f>BF277*'SFR Relationships'!$D$40</f>
        <v>59402327.125388123</v>
      </c>
      <c r="BG280" s="13"/>
      <c r="BH280" s="86"/>
      <c r="BI280" s="86"/>
      <c r="BJ280" s="86"/>
      <c r="BK280" s="135"/>
      <c r="BL280" s="316">
        <f>BL277*'SFR Relationships'!$D$40</f>
        <v>59402327.125388123</v>
      </c>
      <c r="BM280" s="13"/>
      <c r="BN280" s="86"/>
      <c r="BO280" s="86"/>
      <c r="BP280" s="86"/>
      <c r="BQ280" s="135"/>
      <c r="BR280" s="316" t="e">
        <f>BR277*'SFR Relationships'!$D$40</f>
        <v>#VALUE!</v>
      </c>
      <c r="BS280" s="13"/>
      <c r="BT280" s="86"/>
      <c r="BU280" s="86"/>
      <c r="BV280" s="86"/>
      <c r="BW280" s="135"/>
      <c r="BX280" s="316" t="e">
        <f>BX277*'SFR Relationships'!$D$40</f>
        <v>#VALUE!</v>
      </c>
      <c r="BY280" s="13"/>
      <c r="BZ280" s="86"/>
      <c r="CA280" s="86"/>
      <c r="CB280" s="86"/>
      <c r="CC280" s="135"/>
      <c r="CD280" s="316" t="e">
        <f>CD277*'SFR Relationships'!$D$40</f>
        <v>#VALUE!</v>
      </c>
      <c r="CE280" s="13"/>
      <c r="CF280" s="86"/>
      <c r="CG280" s="86"/>
      <c r="CH280" s="86"/>
      <c r="CI280" s="135"/>
      <c r="CJ280" s="316" t="e">
        <f>CJ277*'SFR Relationships'!$D$40</f>
        <v>#VALUE!</v>
      </c>
      <c r="CK280" s="13"/>
      <c r="CL280" s="86"/>
      <c r="CM280" s="86"/>
      <c r="CN280" s="86"/>
      <c r="CO280" s="135"/>
      <c r="CP280" s="316" t="e">
        <f>CP277*'SFR Relationships'!$D$40</f>
        <v>#VALUE!</v>
      </c>
      <c r="CQ280" s="13"/>
      <c r="CR280" s="86"/>
      <c r="CS280" s="86"/>
      <c r="CT280" s="86"/>
      <c r="CU280" s="135"/>
      <c r="CV280" s="316" t="e">
        <f>CV277*'SFR Relationships'!$D$40</f>
        <v>#VALUE!</v>
      </c>
      <c r="CW280" s="13"/>
      <c r="CX280" s="86"/>
      <c r="CY280" s="86"/>
      <c r="CZ280" s="86"/>
      <c r="DA280" s="135"/>
      <c r="DB280" s="316" t="e">
        <f>DB277*'SFR Relationships'!$D$40</f>
        <v>#VALUE!</v>
      </c>
      <c r="DC280" s="13"/>
      <c r="DD280" s="86"/>
      <c r="DE280" s="86"/>
      <c r="DF280" s="86"/>
      <c r="DG280" s="135"/>
      <c r="DH280" s="316" t="e">
        <f>DH277*'SFR Relationships'!$D$40</f>
        <v>#VALUE!</v>
      </c>
      <c r="DI280" s="13"/>
      <c r="DJ280" s="86"/>
      <c r="DK280" s="86"/>
      <c r="DL280" s="86"/>
      <c r="DM280" s="135"/>
      <c r="DN280" s="316" t="e">
        <f>DN277*'SFR Relationships'!$D$40</f>
        <v>#VALUE!</v>
      </c>
      <c r="DO280" s="13"/>
      <c r="DP280" s="86"/>
      <c r="DQ280" s="86"/>
      <c r="DR280" s="86"/>
      <c r="DS280" s="135"/>
      <c r="DT280" s="316" t="e">
        <f>DT277*'SFR Relationships'!$D$40</f>
        <v>#VALUE!</v>
      </c>
    </row>
    <row r="281" spans="1:124" x14ac:dyDescent="0.2">
      <c r="A281" s="6"/>
      <c r="B281" s="375" t="s">
        <v>219</v>
      </c>
      <c r="C281" s="375" t="s">
        <v>220</v>
      </c>
      <c r="D281" s="376"/>
      <c r="E281" s="376"/>
      <c r="F281" s="393"/>
      <c r="G281" s="393"/>
      <c r="H281" s="393"/>
      <c r="I281" s="394"/>
      <c r="J281" s="379">
        <f>SUM(J267,J275)</f>
        <v>4527568217.6493664</v>
      </c>
      <c r="K281" s="376"/>
      <c r="L281" s="393"/>
      <c r="M281" s="393"/>
      <c r="N281" s="393"/>
      <c r="O281" s="394"/>
      <c r="P281" s="379">
        <f>SUM(P267,P275)</f>
        <v>1898553008.375185</v>
      </c>
      <c r="Q281" s="376"/>
      <c r="R281" s="393"/>
      <c r="S281" s="393"/>
      <c r="T281" s="393"/>
      <c r="U281" s="394"/>
      <c r="V281" s="379">
        <f>SUM(V267,V275)</f>
        <v>1641186387.0620086</v>
      </c>
      <c r="W281" s="376"/>
      <c r="X281" s="393"/>
      <c r="Y281" s="393"/>
      <c r="Z281" s="393"/>
      <c r="AA281" s="394"/>
      <c r="AB281" s="379">
        <f>SUM(AB267,AB275)</f>
        <v>1580180844.1944554</v>
      </c>
      <c r="AC281" s="376"/>
      <c r="AD281" s="393"/>
      <c r="AE281" s="393"/>
      <c r="AF281" s="393"/>
      <c r="AG281" s="394"/>
      <c r="AH281" s="379">
        <f>SUM(AH267,AH275)</f>
        <v>1580180844.1944554</v>
      </c>
      <c r="AI281" s="376"/>
      <c r="AJ281" s="393"/>
      <c r="AK281" s="393"/>
      <c r="AL281" s="393"/>
      <c r="AM281" s="394"/>
      <c r="AN281" s="379">
        <f>SUM(AN267,AN275)</f>
        <v>1580180844.1944554</v>
      </c>
      <c r="AO281" s="376"/>
      <c r="AP281" s="393"/>
      <c r="AQ281" s="393"/>
      <c r="AR281" s="393"/>
      <c r="AS281" s="394"/>
      <c r="AT281" s="379">
        <f>SUM(AT267,AT275)</f>
        <v>1580180844.1944554</v>
      </c>
      <c r="AU281" s="376"/>
      <c r="AV281" s="393"/>
      <c r="AW281" s="393"/>
      <c r="AX281" s="393"/>
      <c r="AY281" s="394"/>
      <c r="AZ281" s="379">
        <f>SUM(AZ267,AZ275)</f>
        <v>1580180844.1944554</v>
      </c>
      <c r="BA281" s="376"/>
      <c r="BB281" s="393"/>
      <c r="BC281" s="393"/>
      <c r="BD281" s="393"/>
      <c r="BE281" s="394"/>
      <c r="BF281" s="379">
        <f>SUM(BF267,BF275)</f>
        <v>1580180844.1944554</v>
      </c>
      <c r="BG281" s="376"/>
      <c r="BH281" s="393"/>
      <c r="BI281" s="393"/>
      <c r="BJ281" s="393"/>
      <c r="BK281" s="394"/>
      <c r="BL281" s="379">
        <f>SUM(BL267,BL275)</f>
        <v>1580180844.1944554</v>
      </c>
      <c r="BM281" s="376"/>
      <c r="BN281" s="393"/>
      <c r="BO281" s="393"/>
      <c r="BP281" s="393"/>
      <c r="BQ281" s="394"/>
      <c r="BR281" s="379" t="e">
        <f>SUM(BR267,BR275)</f>
        <v>#VALUE!</v>
      </c>
      <c r="BS281" s="376"/>
      <c r="BT281" s="393"/>
      <c r="BU281" s="393"/>
      <c r="BV281" s="393"/>
      <c r="BW281" s="394"/>
      <c r="BX281" s="379" t="e">
        <f>SUM(BX267,BX275)</f>
        <v>#VALUE!</v>
      </c>
      <c r="BY281" s="376"/>
      <c r="BZ281" s="393"/>
      <c r="CA281" s="393"/>
      <c r="CB281" s="393"/>
      <c r="CC281" s="394"/>
      <c r="CD281" s="379" t="e">
        <f>SUM(CD267,CD275)</f>
        <v>#VALUE!</v>
      </c>
      <c r="CE281" s="376"/>
      <c r="CF281" s="393"/>
      <c r="CG281" s="393"/>
      <c r="CH281" s="393"/>
      <c r="CI281" s="394"/>
      <c r="CJ281" s="379" t="e">
        <f>SUM(CJ267,CJ275)</f>
        <v>#VALUE!</v>
      </c>
      <c r="CK281" s="376"/>
      <c r="CL281" s="393"/>
      <c r="CM281" s="393"/>
      <c r="CN281" s="393"/>
      <c r="CO281" s="394"/>
      <c r="CP281" s="379" t="e">
        <f>SUM(CP267,CP275)</f>
        <v>#VALUE!</v>
      </c>
      <c r="CQ281" s="376"/>
      <c r="CR281" s="393"/>
      <c r="CS281" s="393"/>
      <c r="CT281" s="393"/>
      <c r="CU281" s="394"/>
      <c r="CV281" s="379" t="e">
        <f>SUM(CV267,CV275)</f>
        <v>#VALUE!</v>
      </c>
      <c r="CW281" s="376"/>
      <c r="CX281" s="393"/>
      <c r="CY281" s="393"/>
      <c r="CZ281" s="393"/>
      <c r="DA281" s="394"/>
      <c r="DB281" s="379" t="e">
        <f>SUM(DB267,DB275)</f>
        <v>#VALUE!</v>
      </c>
      <c r="DC281" s="376"/>
      <c r="DD281" s="393"/>
      <c r="DE281" s="393"/>
      <c r="DF281" s="393"/>
      <c r="DG281" s="394"/>
      <c r="DH281" s="379" t="e">
        <f>SUM(DH267,DH275)</f>
        <v>#VALUE!</v>
      </c>
      <c r="DI281" s="376"/>
      <c r="DJ281" s="393"/>
      <c r="DK281" s="393"/>
      <c r="DL281" s="393"/>
      <c r="DM281" s="394"/>
      <c r="DN281" s="379" t="e">
        <f>SUM(DN267,DN275)</f>
        <v>#VALUE!</v>
      </c>
      <c r="DO281" s="376"/>
      <c r="DP281" s="393"/>
      <c r="DQ281" s="393"/>
      <c r="DR281" s="393"/>
      <c r="DS281" s="394"/>
      <c r="DT281" s="379" t="e">
        <f>SUM(DT267,DT275)</f>
        <v>#VALUE!</v>
      </c>
    </row>
    <row r="282" spans="1:124" x14ac:dyDescent="0.2">
      <c r="A282" s="6"/>
      <c r="B282" s="147"/>
      <c r="C282" s="147"/>
      <c r="D282" s="374"/>
      <c r="E282" s="374"/>
      <c r="F282" s="387"/>
      <c r="G282" s="387"/>
      <c r="H282" s="387"/>
      <c r="I282" s="409"/>
      <c r="J282" s="27"/>
      <c r="K282" s="374"/>
      <c r="L282" s="387"/>
      <c r="M282" s="387"/>
      <c r="N282" s="387"/>
      <c r="O282" s="409"/>
      <c r="P282" s="27"/>
      <c r="Q282" s="374"/>
      <c r="R282" s="387"/>
      <c r="S282" s="387"/>
      <c r="T282" s="387"/>
      <c r="U282" s="409"/>
      <c r="V282" s="27"/>
      <c r="W282" s="374"/>
      <c r="X282" s="387"/>
      <c r="Y282" s="387"/>
      <c r="Z282" s="387"/>
      <c r="AA282" s="409"/>
      <c r="AB282" s="27"/>
      <c r="AC282" s="374"/>
      <c r="AD282" s="387"/>
      <c r="AE282" s="387"/>
      <c r="AF282" s="387"/>
      <c r="AG282" s="409"/>
      <c r="AH282" s="27"/>
      <c r="AI282" s="374"/>
      <c r="AJ282" s="387"/>
      <c r="AK282" s="387"/>
      <c r="AL282" s="387"/>
      <c r="AM282" s="409"/>
      <c r="AN282" s="27"/>
      <c r="AO282" s="374"/>
      <c r="AP282" s="387"/>
      <c r="AQ282" s="387"/>
      <c r="AR282" s="387"/>
      <c r="AS282" s="409"/>
      <c r="AT282" s="27"/>
      <c r="AU282" s="374"/>
      <c r="AV282" s="387"/>
      <c r="AW282" s="387"/>
      <c r="AX282" s="387"/>
      <c r="AY282" s="409"/>
      <c r="AZ282" s="27"/>
      <c r="BA282" s="374"/>
      <c r="BB282" s="387"/>
      <c r="BC282" s="387"/>
      <c r="BD282" s="387"/>
      <c r="BE282" s="409"/>
      <c r="BF282" s="27"/>
      <c r="BG282" s="374"/>
      <c r="BH282" s="387"/>
      <c r="BI282" s="387"/>
      <c r="BJ282" s="387"/>
      <c r="BK282" s="409"/>
      <c r="BL282" s="27"/>
      <c r="BM282" s="374"/>
      <c r="BN282" s="387"/>
      <c r="BO282" s="387"/>
      <c r="BP282" s="387"/>
      <c r="BQ282" s="409"/>
      <c r="BR282" s="27"/>
      <c r="BS282" s="374"/>
      <c r="BT282" s="387"/>
      <c r="BU282" s="387"/>
      <c r="BV282" s="387"/>
      <c r="BW282" s="409"/>
      <c r="BX282" s="27"/>
      <c r="BY282" s="374"/>
      <c r="BZ282" s="387"/>
      <c r="CA282" s="387"/>
      <c r="CB282" s="387"/>
      <c r="CC282" s="409"/>
      <c r="CD282" s="27"/>
      <c r="CE282" s="374"/>
      <c r="CF282" s="387"/>
      <c r="CG282" s="387"/>
      <c r="CH282" s="387"/>
      <c r="CI282" s="409"/>
      <c r="CJ282" s="27"/>
      <c r="CK282" s="374"/>
      <c r="CL282" s="387"/>
      <c r="CM282" s="387"/>
      <c r="CN282" s="387"/>
      <c r="CO282" s="409"/>
      <c r="CP282" s="27"/>
      <c r="CQ282" s="374"/>
      <c r="CR282" s="387"/>
      <c r="CS282" s="387"/>
      <c r="CT282" s="387"/>
      <c r="CU282" s="409"/>
      <c r="CV282" s="27"/>
      <c r="CW282" s="374"/>
      <c r="CX282" s="387"/>
      <c r="CY282" s="387"/>
      <c r="CZ282" s="387"/>
      <c r="DA282" s="409"/>
      <c r="DB282" s="27"/>
      <c r="DC282" s="374"/>
      <c r="DD282" s="387"/>
      <c r="DE282" s="387"/>
      <c r="DF282" s="387"/>
      <c r="DG282" s="409"/>
      <c r="DH282" s="27"/>
      <c r="DI282" s="374"/>
      <c r="DJ282" s="387"/>
      <c r="DK282" s="387"/>
      <c r="DL282" s="387"/>
      <c r="DM282" s="409"/>
      <c r="DN282" s="27"/>
      <c r="DO282" s="374"/>
      <c r="DP282" s="387"/>
      <c r="DQ282" s="387"/>
      <c r="DR282" s="387"/>
      <c r="DS282" s="409"/>
      <c r="DT282" s="27"/>
    </row>
    <row r="283" spans="1:124" ht="34" x14ac:dyDescent="0.2">
      <c r="A283" s="338" t="s">
        <v>251</v>
      </c>
      <c r="B283" s="147"/>
      <c r="C283" s="147"/>
      <c r="D283" s="374"/>
      <c r="E283" s="374"/>
      <c r="F283" s="387"/>
      <c r="G283" s="387"/>
      <c r="H283" s="387"/>
      <c r="I283" s="409"/>
      <c r="J283" s="27">
        <f>J281-J245</f>
        <v>165368386.88123131</v>
      </c>
      <c r="K283" s="374"/>
      <c r="L283" s="387"/>
      <c r="M283" s="387"/>
      <c r="N283" s="387"/>
      <c r="O283" s="409"/>
      <c r="P283" s="27">
        <f>P281-P245</f>
        <v>6422898.4763741493</v>
      </c>
      <c r="Q283" s="374"/>
      <c r="R283" s="387"/>
      <c r="S283" s="387"/>
      <c r="T283" s="387"/>
      <c r="U283" s="409"/>
      <c r="V283" s="27">
        <f>V281-V245</f>
        <v>-497815.42705488205</v>
      </c>
      <c r="W283" s="374"/>
      <c r="X283" s="387"/>
      <c r="Y283" s="387"/>
      <c r="Z283" s="387"/>
      <c r="AA283" s="409"/>
      <c r="AB283" s="27">
        <f>AB281-AB245</f>
        <v>-469355.16335272789</v>
      </c>
      <c r="AC283" s="374"/>
      <c r="AD283" s="387"/>
      <c r="AE283" s="387"/>
      <c r="AF283" s="387"/>
      <c r="AG283" s="409"/>
      <c r="AH283" s="27">
        <f>AH281-AH245</f>
        <v>-469355.16335272789</v>
      </c>
      <c r="AI283" s="374"/>
      <c r="AJ283" s="387"/>
      <c r="AK283" s="387"/>
      <c r="AL283" s="387"/>
      <c r="AM283" s="409"/>
      <c r="AN283" s="27">
        <f>AN281-AN245</f>
        <v>-469355.16335272789</v>
      </c>
      <c r="AO283" s="374"/>
      <c r="AP283" s="387"/>
      <c r="AQ283" s="387"/>
      <c r="AR283" s="387"/>
      <c r="AS283" s="409"/>
      <c r="AT283" s="27">
        <f>AT281-AT245</f>
        <v>-469355.16335272789</v>
      </c>
      <c r="AU283" s="374"/>
      <c r="AV283" s="387"/>
      <c r="AW283" s="387"/>
      <c r="AX283" s="387"/>
      <c r="AY283" s="409"/>
      <c r="AZ283" s="27">
        <f>AZ281-AZ245</f>
        <v>-469355.16335272789</v>
      </c>
      <c r="BA283" s="374"/>
      <c r="BB283" s="387"/>
      <c r="BC283" s="387"/>
      <c r="BD283" s="387"/>
      <c r="BE283" s="409"/>
      <c r="BF283" s="27">
        <f>BF281-BF245</f>
        <v>-469355.16335272789</v>
      </c>
      <c r="BG283" s="374"/>
      <c r="BH283" s="387"/>
      <c r="BI283" s="387"/>
      <c r="BJ283" s="387"/>
      <c r="BK283" s="409"/>
      <c r="BL283" s="27">
        <f>BL281-BL245</f>
        <v>-469355.16335272789</v>
      </c>
      <c r="BM283" s="374"/>
      <c r="BN283" s="387"/>
      <c r="BO283" s="387"/>
      <c r="BP283" s="387"/>
      <c r="BQ283" s="409"/>
      <c r="BR283" s="27" t="e">
        <f>BR281-BR245</f>
        <v>#VALUE!</v>
      </c>
      <c r="BS283" s="374"/>
      <c r="BT283" s="387"/>
      <c r="BU283" s="387"/>
      <c r="BV283" s="387"/>
      <c r="BW283" s="409"/>
      <c r="BX283" s="27" t="e">
        <f>BX281-BX245</f>
        <v>#VALUE!</v>
      </c>
      <c r="BY283" s="374"/>
      <c r="BZ283" s="387"/>
      <c r="CA283" s="387"/>
      <c r="CB283" s="387"/>
      <c r="CC283" s="409"/>
      <c r="CD283" s="27" t="e">
        <f>CD281-CD245</f>
        <v>#VALUE!</v>
      </c>
      <c r="CE283" s="374"/>
      <c r="CF283" s="387"/>
      <c r="CG283" s="387"/>
      <c r="CH283" s="387"/>
      <c r="CI283" s="409"/>
      <c r="CJ283" s="27" t="e">
        <f>CJ281-CJ245</f>
        <v>#VALUE!</v>
      </c>
      <c r="CK283" s="374"/>
      <c r="CL283" s="387"/>
      <c r="CM283" s="387"/>
      <c r="CN283" s="387"/>
      <c r="CO283" s="409"/>
      <c r="CP283" s="27" t="e">
        <f>CP281-CP245</f>
        <v>#VALUE!</v>
      </c>
      <c r="CQ283" s="374"/>
      <c r="CR283" s="387"/>
      <c r="CS283" s="387"/>
      <c r="CT283" s="387"/>
      <c r="CU283" s="409"/>
      <c r="CV283" s="27" t="e">
        <f>CV281-CV245</f>
        <v>#VALUE!</v>
      </c>
      <c r="CW283" s="374"/>
      <c r="CX283" s="387"/>
      <c r="CY283" s="387"/>
      <c r="CZ283" s="387"/>
      <c r="DA283" s="409"/>
      <c r="DB283" s="27" t="e">
        <f>DB281-DB245</f>
        <v>#VALUE!</v>
      </c>
      <c r="DC283" s="374"/>
      <c r="DD283" s="387"/>
      <c r="DE283" s="387"/>
      <c r="DF283" s="387"/>
      <c r="DG283" s="409"/>
      <c r="DH283" s="27" t="e">
        <f>DH281-DH245</f>
        <v>#VALUE!</v>
      </c>
      <c r="DI283" s="374"/>
      <c r="DJ283" s="387"/>
      <c r="DK283" s="387"/>
      <c r="DL283" s="387"/>
      <c r="DM283" s="409"/>
      <c r="DN283" s="27" t="e">
        <f>DN281-DN245</f>
        <v>#VALUE!</v>
      </c>
      <c r="DO283" s="374"/>
      <c r="DP283" s="387"/>
      <c r="DQ283" s="387"/>
      <c r="DR283" s="387"/>
      <c r="DS283" s="409"/>
      <c r="DT283" s="27" t="e">
        <f>DT281-DT245</f>
        <v>#VALUE!</v>
      </c>
    </row>
    <row r="284" spans="1:124" ht="51" x14ac:dyDescent="0.2">
      <c r="A284" s="338" t="s">
        <v>252</v>
      </c>
      <c r="B284" s="147"/>
      <c r="C284" s="147"/>
      <c r="D284" s="374"/>
      <c r="E284" s="374"/>
      <c r="F284" s="387"/>
      <c r="G284" s="387"/>
      <c r="H284" s="387"/>
      <c r="I284" s="409"/>
      <c r="J284" s="27">
        <f>(J297+J305)-J281</f>
        <v>0</v>
      </c>
      <c r="K284" s="374"/>
      <c r="L284" s="387"/>
      <c r="M284" s="387"/>
      <c r="N284" s="387"/>
      <c r="O284" s="409"/>
      <c r="P284" s="27">
        <f>(P297+P305)-P281</f>
        <v>-167218167.58212662</v>
      </c>
      <c r="Q284" s="374"/>
      <c r="R284" s="387"/>
      <c r="S284" s="387"/>
      <c r="T284" s="387"/>
      <c r="U284" s="409"/>
      <c r="V284" s="27">
        <f>(V297+V305)-V281</f>
        <v>-188174757.91947579</v>
      </c>
      <c r="W284" s="374"/>
      <c r="X284" s="387"/>
      <c r="Y284" s="387"/>
      <c r="Z284" s="387"/>
      <c r="AA284" s="409"/>
      <c r="AB284" s="27">
        <f>(AB297+AB305)-AB281</f>
        <v>-209126475.50222373</v>
      </c>
      <c r="AC284" s="374"/>
      <c r="AD284" s="387"/>
      <c r="AE284" s="387"/>
      <c r="AF284" s="387"/>
      <c r="AG284" s="409"/>
      <c r="AH284" s="27">
        <f>(AH297+AH305)-AH281</f>
        <v>-232765332.28566837</v>
      </c>
      <c r="AI284" s="374"/>
      <c r="AJ284" s="387"/>
      <c r="AK284" s="387"/>
      <c r="AL284" s="387"/>
      <c r="AM284" s="409"/>
      <c r="AN284" s="27">
        <f>(AN297+AN305)-AN281</f>
        <v>-250940421.21143651</v>
      </c>
      <c r="AO284" s="374"/>
      <c r="AP284" s="387"/>
      <c r="AQ284" s="387"/>
      <c r="AR284" s="387"/>
      <c r="AS284" s="409"/>
      <c r="AT284" s="27">
        <f>(AT297+AT305)-AT281</f>
        <v>-265556271.06751728</v>
      </c>
      <c r="AU284" s="374"/>
      <c r="AV284" s="387"/>
      <c r="AW284" s="387"/>
      <c r="AX284" s="387"/>
      <c r="AY284" s="409"/>
      <c r="AZ284" s="27">
        <f>(AZ297+AZ305)-AZ281</f>
        <v>-277689086.52276254</v>
      </c>
      <c r="BA284" s="374"/>
      <c r="BB284" s="387"/>
      <c r="BC284" s="387"/>
      <c r="BD284" s="387"/>
      <c r="BE284" s="409"/>
      <c r="BF284" s="27">
        <f>(BF297+BF305)-BF281</f>
        <v>-288001858.86795855</v>
      </c>
      <c r="BG284" s="374"/>
      <c r="BH284" s="387"/>
      <c r="BI284" s="387"/>
      <c r="BJ284" s="387"/>
      <c r="BK284" s="409"/>
      <c r="BL284" s="27">
        <f>(BL297+BL305)-BL281</f>
        <v>-296929693.4263432</v>
      </c>
      <c r="BM284" s="374"/>
      <c r="BN284" s="387"/>
      <c r="BO284" s="387"/>
      <c r="BP284" s="387"/>
      <c r="BQ284" s="409"/>
      <c r="BR284" s="27" t="e">
        <f>(BR297+BR305)-BR281</f>
        <v>#VALUE!</v>
      </c>
      <c r="BS284" s="374"/>
      <c r="BT284" s="387"/>
      <c r="BU284" s="387"/>
      <c r="BV284" s="387"/>
      <c r="BW284" s="409"/>
      <c r="BX284" s="27" t="e">
        <f>(BX297+BX305)-BX281</f>
        <v>#VALUE!</v>
      </c>
      <c r="BY284" s="374"/>
      <c r="BZ284" s="387"/>
      <c r="CA284" s="387"/>
      <c r="CB284" s="387"/>
      <c r="CC284" s="409"/>
      <c r="CD284" s="27" t="e">
        <f>(CD297+CD305)-CD281</f>
        <v>#VALUE!</v>
      </c>
      <c r="CE284" s="374"/>
      <c r="CF284" s="387"/>
      <c r="CG284" s="387"/>
      <c r="CH284" s="387"/>
      <c r="CI284" s="409"/>
      <c r="CJ284" s="27" t="e">
        <f>(CJ297+CJ305)-CJ281</f>
        <v>#VALUE!</v>
      </c>
      <c r="CK284" s="374"/>
      <c r="CL284" s="387"/>
      <c r="CM284" s="387"/>
      <c r="CN284" s="387"/>
      <c r="CO284" s="409"/>
      <c r="CP284" s="27" t="e">
        <f>(CP297+CP305)-CP281</f>
        <v>#VALUE!</v>
      </c>
      <c r="CQ284" s="374"/>
      <c r="CR284" s="387"/>
      <c r="CS284" s="387"/>
      <c r="CT284" s="387"/>
      <c r="CU284" s="409"/>
      <c r="CV284" s="27" t="e">
        <f>(CV297+CV305)-CV281</f>
        <v>#VALUE!</v>
      </c>
      <c r="CW284" s="374"/>
      <c r="CX284" s="387"/>
      <c r="CY284" s="387"/>
      <c r="CZ284" s="387"/>
      <c r="DA284" s="409"/>
      <c r="DB284" s="27" t="e">
        <f>(DB297+DB305)-DB281</f>
        <v>#VALUE!</v>
      </c>
      <c r="DC284" s="374"/>
      <c r="DD284" s="387"/>
      <c r="DE284" s="387"/>
      <c r="DF284" s="387"/>
      <c r="DG284" s="409"/>
      <c r="DH284" s="27" t="e">
        <f>(DH297+DH305)-DH281</f>
        <v>#VALUE!</v>
      </c>
      <c r="DI284" s="374"/>
      <c r="DJ284" s="387"/>
      <c r="DK284" s="387"/>
      <c r="DL284" s="387"/>
      <c r="DM284" s="409"/>
      <c r="DN284" s="27" t="e">
        <f>(DN297+DN305)-DN281</f>
        <v>#VALUE!</v>
      </c>
      <c r="DO284" s="374"/>
      <c r="DP284" s="387"/>
      <c r="DQ284" s="387"/>
      <c r="DR284" s="387"/>
      <c r="DS284" s="409"/>
      <c r="DT284" s="27" t="e">
        <f>(DT297+DT305)-DT281</f>
        <v>#VALUE!</v>
      </c>
    </row>
    <row r="286" spans="1:124" ht="125" customHeight="1" x14ac:dyDescent="0.2">
      <c r="A286" s="98" t="s">
        <v>253</v>
      </c>
      <c r="B286" s="91"/>
      <c r="C286" s="110" t="s">
        <v>254</v>
      </c>
      <c r="D286" s="91"/>
      <c r="E286" s="91"/>
      <c r="F286" s="91"/>
      <c r="G286" s="91"/>
      <c r="H286" s="91"/>
      <c r="I286" s="91"/>
      <c r="J286" s="266"/>
      <c r="K286" s="91"/>
      <c r="L286" s="91"/>
      <c r="M286" s="91"/>
      <c r="N286" s="91"/>
      <c r="O286" s="91"/>
      <c r="P286" s="266"/>
      <c r="Q286" s="91"/>
      <c r="R286" s="91"/>
      <c r="S286" s="91"/>
      <c r="T286" s="91"/>
      <c r="U286" s="91"/>
      <c r="V286" s="266"/>
      <c r="W286" s="91"/>
      <c r="X286" s="91"/>
      <c r="Y286" s="91"/>
      <c r="Z286" s="91"/>
      <c r="AA286" s="91"/>
      <c r="AB286" s="266"/>
      <c r="AC286" s="91"/>
      <c r="AD286" s="91"/>
      <c r="AE286" s="91"/>
      <c r="AF286" s="91"/>
      <c r="AG286" s="91"/>
      <c r="AH286" s="266"/>
      <c r="AI286" s="91"/>
      <c r="AJ286" s="91"/>
      <c r="AK286" s="91"/>
      <c r="AL286" s="91"/>
      <c r="AM286" s="91"/>
      <c r="AN286" s="266"/>
      <c r="AO286" s="91"/>
      <c r="AP286" s="91"/>
      <c r="AQ286" s="91"/>
      <c r="AR286" s="91"/>
      <c r="AS286" s="91"/>
      <c r="AT286" s="266"/>
      <c r="AU286" s="91"/>
      <c r="AV286" s="91"/>
      <c r="AW286" s="91"/>
      <c r="AX286" s="91"/>
      <c r="AY286" s="91"/>
      <c r="AZ286" s="266"/>
      <c r="BA286" s="91"/>
      <c r="BB286" s="91"/>
      <c r="BC286" s="91"/>
      <c r="BD286" s="91"/>
      <c r="BE286" s="91"/>
      <c r="BF286" s="266"/>
      <c r="BG286" s="91"/>
      <c r="BH286" s="91"/>
      <c r="BI286" s="91"/>
      <c r="BJ286" s="91"/>
      <c r="BK286" s="91"/>
      <c r="BL286" s="266"/>
      <c r="BM286" s="91"/>
      <c r="BN286" s="91"/>
      <c r="BO286" s="91"/>
      <c r="BP286" s="91"/>
      <c r="BQ286" s="91"/>
      <c r="BR286" s="266"/>
      <c r="BS286" s="91"/>
      <c r="BT286" s="91"/>
      <c r="BU286" s="91"/>
      <c r="BV286" s="91"/>
      <c r="BW286" s="91"/>
      <c r="BX286" s="266"/>
      <c r="BY286" s="91"/>
      <c r="BZ286" s="91"/>
      <c r="CA286" s="91"/>
      <c r="CB286" s="91"/>
      <c r="CC286" s="91"/>
      <c r="CD286" s="266"/>
      <c r="CE286" s="91"/>
      <c r="CF286" s="91"/>
      <c r="CG286" s="91"/>
      <c r="CH286" s="91"/>
      <c r="CI286" s="91"/>
      <c r="CJ286" s="266"/>
      <c r="CK286" s="91"/>
      <c r="CL286" s="91"/>
      <c r="CM286" s="91"/>
      <c r="CN286" s="91"/>
      <c r="CO286" s="91"/>
      <c r="CP286" s="266"/>
      <c r="CQ286" s="91"/>
      <c r="CR286" s="91"/>
      <c r="CS286" s="91"/>
      <c r="CT286" s="91"/>
      <c r="CU286" s="91"/>
      <c r="CV286" s="266"/>
      <c r="CW286" s="91"/>
      <c r="CX286" s="91"/>
      <c r="CY286" s="91"/>
      <c r="CZ286" s="91"/>
      <c r="DA286" s="91"/>
      <c r="DB286" s="266"/>
      <c r="DC286" s="91"/>
      <c r="DD286" s="91"/>
      <c r="DE286" s="91"/>
      <c r="DF286" s="91"/>
      <c r="DG286" s="91"/>
      <c r="DH286" s="266"/>
      <c r="DI286" s="91"/>
      <c r="DJ286" s="91"/>
      <c r="DK286" s="91"/>
      <c r="DL286" s="91"/>
      <c r="DM286" s="91"/>
      <c r="DN286" s="266"/>
      <c r="DO286" s="91"/>
      <c r="DP286" s="91"/>
      <c r="DQ286" s="91"/>
      <c r="DR286" s="91"/>
      <c r="DS286" s="91"/>
      <c r="DT286" s="266"/>
    </row>
    <row r="287" spans="1:124" x14ac:dyDescent="0.2">
      <c r="B287" s="91"/>
      <c r="C287" s="274" t="s">
        <v>140</v>
      </c>
      <c r="D287" s="91"/>
      <c r="E287" s="91"/>
      <c r="F287" s="91"/>
      <c r="G287" s="91"/>
      <c r="H287" s="91"/>
      <c r="I287" s="91"/>
      <c r="J287" s="262">
        <f>J266+(I297-I267)/I267*J266*'SFR Relationships'!$D$42</f>
        <v>95.698710114733089</v>
      </c>
      <c r="K287" s="91"/>
      <c r="L287" s="91"/>
      <c r="M287" s="91"/>
      <c r="N287" s="91"/>
      <c r="O287" s="91"/>
      <c r="P287" s="262">
        <f>P266+(O297-O267)/O267*P266*'SFR Relationships'!$D$42</f>
        <v>57.627920804311842</v>
      </c>
      <c r="Q287" s="91"/>
      <c r="R287" s="91"/>
      <c r="S287" s="91"/>
      <c r="T287" s="91"/>
      <c r="U287" s="91"/>
      <c r="V287" s="262">
        <f>V266+(U297-U267)/U267*V266*'SFR Relationships'!$D$42</f>
        <v>52.755506958884766</v>
      </c>
      <c r="W287" s="91"/>
      <c r="X287" s="91"/>
      <c r="Y287" s="91"/>
      <c r="Z287" s="91"/>
      <c r="AA287" s="91"/>
      <c r="AB287" s="262">
        <f>AB266+(AA297-AA267)/AA267*AB266*'SFR Relationships'!$D$42</f>
        <v>51.211513194070022</v>
      </c>
      <c r="AC287" s="91"/>
      <c r="AD287" s="91"/>
      <c r="AE287" s="91"/>
      <c r="AF287" s="91"/>
      <c r="AG287" s="91"/>
      <c r="AH287" s="262">
        <f>AH266+(AG297-AG267)/AG267*AH266*'SFR Relationships'!$D$42</f>
        <v>50.560663245295466</v>
      </c>
      <c r="AI287" s="91"/>
      <c r="AJ287" s="91"/>
      <c r="AK287" s="91"/>
      <c r="AL287" s="91"/>
      <c r="AM287" s="91"/>
      <c r="AN287" s="262">
        <f>AN266+(AM297-AM267)/AM267*AN266*'SFR Relationships'!$D$42</f>
        <v>50.055850026920915</v>
      </c>
      <c r="AO287" s="91"/>
      <c r="AP287" s="91"/>
      <c r="AQ287" s="91"/>
      <c r="AR287" s="91"/>
      <c r="AS287" s="91"/>
      <c r="AT287" s="262">
        <f>AT266+(AS297-AS267)/AS267*AT266*'SFR Relationships'!$D$42</f>
        <v>49.647061510123812</v>
      </c>
      <c r="AU287" s="91"/>
      <c r="AV287" s="91"/>
      <c r="AW287" s="91"/>
      <c r="AX287" s="91"/>
      <c r="AY287" s="91"/>
      <c r="AZ287" s="262">
        <f>AZ266+(AY297-AY267)/AY267*AZ266*'SFR Relationships'!$D$42</f>
        <v>49.305769226029632</v>
      </c>
      <c r="BA287" s="91"/>
      <c r="BB287" s="91"/>
      <c r="BC287" s="91"/>
      <c r="BD287" s="91"/>
      <c r="BE287" s="91"/>
      <c r="BF287" s="262">
        <f>BF266+(BE297-BE267)/BE267*BF266*'SFR Relationships'!$D$42</f>
        <v>49.014262779978033</v>
      </c>
      <c r="BG287" s="91"/>
      <c r="BH287" s="91"/>
      <c r="BI287" s="91"/>
      <c r="BJ287" s="91"/>
      <c r="BK287" s="91"/>
      <c r="BL287" s="262">
        <f>BL266+(BK297-BK267)/BK267*BL266*'SFR Relationships'!$D$42</f>
        <v>48.760843960954162</v>
      </c>
      <c r="BM287" s="91"/>
      <c r="BN287" s="91"/>
      <c r="BO287" s="91"/>
      <c r="BP287" s="91"/>
      <c r="BQ287" s="91"/>
      <c r="BR287" s="262" t="e">
        <f>BR266+(BQ297-BQ267)/BQ267*BR266*'SFR Relationships'!$D$42</f>
        <v>#VALUE!</v>
      </c>
      <c r="BS287" s="91"/>
      <c r="BT287" s="91"/>
      <c r="BU287" s="91"/>
      <c r="BV287" s="91"/>
      <c r="BW287" s="91"/>
      <c r="BX287" s="262" t="e">
        <f>BX266+(BW297-BW267)/BW267*BX266*'SFR Relationships'!$D$42</f>
        <v>#VALUE!</v>
      </c>
      <c r="BY287" s="91"/>
      <c r="BZ287" s="91"/>
      <c r="CA287" s="91"/>
      <c r="CB287" s="91"/>
      <c r="CC287" s="91"/>
      <c r="CD287" s="262" t="e">
        <f>CD266+(CC297-CC267)/CC267*CD266*'SFR Relationships'!$D$42</f>
        <v>#VALUE!</v>
      </c>
      <c r="CE287" s="91"/>
      <c r="CF287" s="91"/>
      <c r="CG287" s="91"/>
      <c r="CH287" s="91"/>
      <c r="CI287" s="91"/>
      <c r="CJ287" s="262" t="e">
        <f>CJ266+(CI297-CI267)/CI267*CJ266*'SFR Relationships'!$D$42</f>
        <v>#VALUE!</v>
      </c>
      <c r="CK287" s="91"/>
      <c r="CL287" s="91"/>
      <c r="CM287" s="91"/>
      <c r="CN287" s="91"/>
      <c r="CO287" s="91"/>
      <c r="CP287" s="262" t="e">
        <f>CP266+(CO297-CO267)/CO267*CP266*'SFR Relationships'!$D$42</f>
        <v>#VALUE!</v>
      </c>
      <c r="CQ287" s="91"/>
      <c r="CR287" s="91"/>
      <c r="CS287" s="91"/>
      <c r="CT287" s="91"/>
      <c r="CU287" s="91"/>
      <c r="CV287" s="262" t="e">
        <f>CV266+(CU297-CU267)/CU267*CV266*'SFR Relationships'!$D$42</f>
        <v>#VALUE!</v>
      </c>
      <c r="CW287" s="91"/>
      <c r="CX287" s="91"/>
      <c r="CY287" s="91"/>
      <c r="CZ287" s="91"/>
      <c r="DA287" s="91"/>
      <c r="DB287" s="262" t="e">
        <f>DB266+(DA297-DA267)/DA267*DB266*'SFR Relationships'!$D$42</f>
        <v>#VALUE!</v>
      </c>
      <c r="DC287" s="91"/>
      <c r="DD287" s="91"/>
      <c r="DE287" s="91"/>
      <c r="DF287" s="91"/>
      <c r="DG287" s="91"/>
      <c r="DH287" s="262" t="e">
        <f>DH266+(DG297-DG267)/DG267*DH266*'SFR Relationships'!$D$42</f>
        <v>#VALUE!</v>
      </c>
      <c r="DI287" s="91"/>
      <c r="DJ287" s="91"/>
      <c r="DK287" s="91"/>
      <c r="DL287" s="91"/>
      <c r="DM287" s="91"/>
      <c r="DN287" s="262" t="e">
        <f>DN266+(DM297-DM267)/DM267*DN266*'SFR Relationships'!$D$42</f>
        <v>#VALUE!</v>
      </c>
      <c r="DO287" s="91"/>
      <c r="DP287" s="91"/>
      <c r="DQ287" s="91"/>
      <c r="DR287" s="91"/>
      <c r="DS287" s="91"/>
      <c r="DT287" s="262" t="e">
        <f>DT266+(DS297-DS267)/DS267*DT266*'SFR Relationships'!$D$42</f>
        <v>#VALUE!</v>
      </c>
    </row>
    <row r="288" spans="1:124" x14ac:dyDescent="0.2">
      <c r="B288" s="91"/>
      <c r="C288" s="274" t="s">
        <v>255</v>
      </c>
      <c r="D288" s="91"/>
      <c r="E288" s="91"/>
      <c r="F288" s="91"/>
      <c r="G288" s="91"/>
      <c r="H288" s="91"/>
      <c r="I288" s="91"/>
      <c r="J288" s="273">
        <f>'SFR Levers &amp; Variables '!D5</f>
        <v>16</v>
      </c>
      <c r="K288" s="91"/>
      <c r="L288" s="91"/>
      <c r="M288" s="91"/>
      <c r="N288" s="91"/>
      <c r="O288" s="91"/>
      <c r="P288" s="273">
        <f>'SFR Levers &amp; Variables '!J5</f>
        <v>11.151515151515152</v>
      </c>
      <c r="Q288" s="91"/>
      <c r="R288" s="91"/>
      <c r="S288" s="91"/>
      <c r="T288" s="91"/>
      <c r="U288" s="91"/>
      <c r="V288" s="273">
        <f>'SFR Levers &amp; Variables '!P5</f>
        <v>9.0285890813032275</v>
      </c>
      <c r="W288" s="91"/>
      <c r="X288" s="91"/>
      <c r="Y288" s="91"/>
      <c r="Z288" s="91"/>
      <c r="AA288" s="91"/>
      <c r="AB288" s="273">
        <f>'SFR Levers &amp; Variables '!V5</f>
        <v>7.7722681359045005</v>
      </c>
      <c r="AC288" s="91"/>
      <c r="AD288" s="91"/>
      <c r="AE288" s="91"/>
      <c r="AF288" s="91"/>
      <c r="AG288" s="91"/>
      <c r="AH288" s="273">
        <f>'SFR Levers &amp; Variables '!AB5</f>
        <v>7</v>
      </c>
      <c r="AI288" s="91"/>
      <c r="AJ288" s="91"/>
      <c r="AK288" s="91"/>
      <c r="AL288" s="91"/>
      <c r="AM288" s="91"/>
      <c r="AN288" s="273">
        <f>'SFR Levers &amp; Variables '!AH5</f>
        <v>7</v>
      </c>
      <c r="AO288" s="91"/>
      <c r="AP288" s="91"/>
      <c r="AQ288" s="91"/>
      <c r="AR288" s="91"/>
      <c r="AS288" s="91"/>
      <c r="AT288" s="273">
        <f>'SFR Levers &amp; Variables '!AN5</f>
        <v>7</v>
      </c>
      <c r="AU288" s="91"/>
      <c r="AV288" s="91"/>
      <c r="AW288" s="91"/>
      <c r="AX288" s="91"/>
      <c r="AY288" s="91"/>
      <c r="AZ288" s="273">
        <f>'SFR Levers &amp; Variables '!AT5</f>
        <v>7</v>
      </c>
      <c r="BA288" s="91"/>
      <c r="BB288" s="91"/>
      <c r="BC288" s="91"/>
      <c r="BD288" s="91"/>
      <c r="BE288" s="91"/>
      <c r="BF288" s="273">
        <f>'SFR Levers &amp; Variables '!AZ5</f>
        <v>7</v>
      </c>
      <c r="BG288" s="91"/>
      <c r="BH288" s="91"/>
      <c r="BI288" s="91"/>
      <c r="BJ288" s="91"/>
      <c r="BK288" s="91"/>
      <c r="BL288" s="273">
        <f>'SFR Levers &amp; Variables '!BF5</f>
        <v>7</v>
      </c>
      <c r="BM288" s="91"/>
      <c r="BN288" s="91"/>
      <c r="BO288" s="91"/>
      <c r="BP288" s="91"/>
      <c r="BQ288" s="91"/>
      <c r="BR288" s="273" t="e">
        <f>'SFR Levers &amp; Variables '!BL5</f>
        <v>#VALUE!</v>
      </c>
      <c r="BS288" s="91"/>
      <c r="BT288" s="91"/>
      <c r="BU288" s="91"/>
      <c r="BV288" s="91"/>
      <c r="BW288" s="91"/>
      <c r="BX288" s="273" t="e">
        <f>'SFR Levers &amp; Variables '!BR5</f>
        <v>#VALUE!</v>
      </c>
      <c r="BY288" s="91"/>
      <c r="BZ288" s="91"/>
      <c r="CA288" s="91"/>
      <c r="CB288" s="91"/>
      <c r="CC288" s="91"/>
      <c r="CD288" s="273" t="e">
        <f>'SFR Levers &amp; Variables '!BX5</f>
        <v>#VALUE!</v>
      </c>
      <c r="CE288" s="91"/>
      <c r="CF288" s="91"/>
      <c r="CG288" s="91"/>
      <c r="CH288" s="91"/>
      <c r="CI288" s="91"/>
      <c r="CJ288" s="273" t="e">
        <f>'SFR Levers &amp; Variables '!CD5</f>
        <v>#VALUE!</v>
      </c>
      <c r="CK288" s="91"/>
      <c r="CL288" s="91"/>
      <c r="CM288" s="91"/>
      <c r="CN288" s="91"/>
      <c r="CO288" s="91"/>
      <c r="CP288" s="273" t="e">
        <f>'SFR Levers &amp; Variables '!CJ5</f>
        <v>#VALUE!</v>
      </c>
      <c r="CQ288" s="91"/>
      <c r="CR288" s="91"/>
      <c r="CS288" s="91"/>
      <c r="CT288" s="91"/>
      <c r="CU288" s="91"/>
      <c r="CV288" s="273" t="e">
        <f>'SFR Levers &amp; Variables '!CP5</f>
        <v>#VALUE!</v>
      </c>
      <c r="CW288" s="91"/>
      <c r="CX288" s="91"/>
      <c r="CY288" s="91"/>
      <c r="CZ288" s="91"/>
      <c r="DA288" s="91"/>
      <c r="DB288" s="273" t="e">
        <f>'SFR Levers &amp; Variables '!CV5</f>
        <v>#VALUE!</v>
      </c>
      <c r="DC288" s="91"/>
      <c r="DD288" s="91"/>
      <c r="DE288" s="91"/>
      <c r="DF288" s="91"/>
      <c r="DG288" s="91"/>
      <c r="DH288" s="273" t="e">
        <f>'SFR Levers &amp; Variables '!DB5</f>
        <v>#VALUE!</v>
      </c>
      <c r="DI288" s="91"/>
      <c r="DJ288" s="91"/>
      <c r="DK288" s="91"/>
      <c r="DL288" s="91"/>
      <c r="DM288" s="91"/>
      <c r="DN288" s="273" t="e">
        <f>'SFR Levers &amp; Variables '!DH5</f>
        <v>#VALUE!</v>
      </c>
      <c r="DO288" s="91"/>
      <c r="DP288" s="91"/>
      <c r="DQ288" s="91"/>
      <c r="DR288" s="91"/>
      <c r="DS288" s="91"/>
      <c r="DT288" s="273" t="e">
        <f>'SFR Levers &amp; Variables '!DN5</f>
        <v>#VALUE!</v>
      </c>
    </row>
    <row r="289" spans="2:124" x14ac:dyDescent="0.2">
      <c r="B289" s="390">
        <v>10</v>
      </c>
      <c r="C289" s="399" t="s">
        <v>256</v>
      </c>
      <c r="D289" s="91"/>
      <c r="E289" s="91"/>
      <c r="F289" s="91"/>
      <c r="G289" s="91"/>
      <c r="H289" s="91"/>
      <c r="I289" s="91"/>
      <c r="J289" s="398">
        <v>162925273.0408124</v>
      </c>
      <c r="K289" s="91"/>
      <c r="L289" s="91"/>
      <c r="M289" s="91"/>
      <c r="N289" s="91"/>
      <c r="O289" s="91"/>
      <c r="P289" s="398">
        <v>162925273.0408124</v>
      </c>
      <c r="Q289" s="91"/>
      <c r="R289" s="91"/>
      <c r="S289" s="91"/>
      <c r="T289" s="91"/>
      <c r="U289" s="91"/>
      <c r="V289" s="398">
        <v>162925273.0408124</v>
      </c>
      <c r="W289" s="91"/>
      <c r="X289" s="91"/>
      <c r="Y289" s="91"/>
      <c r="Z289" s="91"/>
      <c r="AA289" s="91"/>
      <c r="AB289" s="398">
        <v>162925273.0408124</v>
      </c>
      <c r="AC289" s="91"/>
      <c r="AD289" s="91"/>
      <c r="AE289" s="91"/>
      <c r="AF289" s="91"/>
      <c r="AG289" s="91"/>
      <c r="AH289" s="398">
        <v>162925273.0408124</v>
      </c>
      <c r="AI289" s="91"/>
      <c r="AJ289" s="91"/>
      <c r="AK289" s="91"/>
      <c r="AL289" s="91"/>
      <c r="AM289" s="91"/>
      <c r="AN289" s="398">
        <v>162925273.0408124</v>
      </c>
      <c r="AO289" s="91"/>
      <c r="AP289" s="91"/>
      <c r="AQ289" s="91"/>
      <c r="AR289" s="91"/>
      <c r="AS289" s="91"/>
      <c r="AT289" s="398">
        <v>162925273.0408124</v>
      </c>
      <c r="AU289" s="91"/>
      <c r="AV289" s="91"/>
      <c r="AW289" s="91"/>
      <c r="AX289" s="91"/>
      <c r="AY289" s="91"/>
      <c r="AZ289" s="398">
        <v>162925273.0408124</v>
      </c>
      <c r="BA289" s="91"/>
      <c r="BB289" s="91"/>
      <c r="BC289" s="91"/>
      <c r="BD289" s="91"/>
      <c r="BE289" s="91"/>
      <c r="BF289" s="398">
        <v>162925273.0408124</v>
      </c>
      <c r="BG289" s="91"/>
      <c r="BH289" s="91"/>
      <c r="BI289" s="91"/>
      <c r="BJ289" s="91"/>
      <c r="BK289" s="91"/>
      <c r="BL289" s="398">
        <v>162925273.0408124</v>
      </c>
      <c r="BM289" s="91"/>
      <c r="BN289" s="91"/>
      <c r="BO289" s="91"/>
      <c r="BP289" s="91"/>
      <c r="BQ289" s="91"/>
      <c r="BR289" s="398">
        <v>162925273.0408124</v>
      </c>
      <c r="BS289" s="91"/>
      <c r="BT289" s="91"/>
      <c r="BU289" s="91"/>
      <c r="BV289" s="91"/>
      <c r="BW289" s="91"/>
      <c r="BX289" s="398">
        <v>162925273.0408124</v>
      </c>
      <c r="BY289" s="91"/>
      <c r="BZ289" s="91"/>
      <c r="CA289" s="91"/>
      <c r="CB289" s="91"/>
      <c r="CC289" s="91"/>
      <c r="CD289" s="398">
        <v>162925273.0408124</v>
      </c>
      <c r="CE289" s="91"/>
      <c r="CF289" s="91"/>
      <c r="CG289" s="91"/>
      <c r="CH289" s="91"/>
      <c r="CI289" s="91"/>
      <c r="CJ289" s="398">
        <v>162925273.0408124</v>
      </c>
      <c r="CK289" s="91"/>
      <c r="CL289" s="91"/>
      <c r="CM289" s="91"/>
      <c r="CN289" s="91"/>
      <c r="CO289" s="91"/>
      <c r="CP289" s="398">
        <v>162925273.0408124</v>
      </c>
      <c r="CQ289" s="91"/>
      <c r="CR289" s="91"/>
      <c r="CS289" s="91"/>
      <c r="CT289" s="91"/>
      <c r="CU289" s="91"/>
      <c r="CV289" s="398">
        <v>162925273.0408124</v>
      </c>
      <c r="CW289" s="91"/>
      <c r="CX289" s="91"/>
      <c r="CY289" s="91"/>
      <c r="CZ289" s="91"/>
      <c r="DA289" s="91"/>
      <c r="DB289" s="398">
        <v>162925273.0408124</v>
      </c>
      <c r="DC289" s="91"/>
      <c r="DD289" s="91"/>
      <c r="DE289" s="91"/>
      <c r="DF289" s="91"/>
      <c r="DG289" s="91"/>
      <c r="DH289" s="398">
        <v>162925273.0408124</v>
      </c>
      <c r="DI289" s="91"/>
      <c r="DJ289" s="91"/>
      <c r="DK289" s="91"/>
      <c r="DL289" s="91"/>
      <c r="DM289" s="91"/>
      <c r="DN289" s="398">
        <v>162925273.0408124</v>
      </c>
      <c r="DO289" s="91"/>
      <c r="DP289" s="91"/>
      <c r="DQ289" s="91"/>
      <c r="DR289" s="91"/>
      <c r="DS289" s="91"/>
      <c r="DT289" s="398">
        <v>162925273.0408124</v>
      </c>
    </row>
    <row r="290" spans="2:124" x14ac:dyDescent="0.2">
      <c r="B290" s="95">
        <v>11</v>
      </c>
      <c r="C290" s="95" t="s">
        <v>257</v>
      </c>
      <c r="D290" s="91"/>
      <c r="E290" s="91"/>
      <c r="F290" s="91"/>
      <c r="G290" s="91"/>
      <c r="H290" s="91"/>
      <c r="I290" s="91"/>
      <c r="J290" s="268">
        <v>15000000</v>
      </c>
      <c r="K290" s="91"/>
      <c r="L290" s="91"/>
      <c r="M290" s="91"/>
      <c r="N290" s="91"/>
      <c r="O290" s="91"/>
      <c r="P290" s="268">
        <v>15000000</v>
      </c>
      <c r="Q290" s="91"/>
      <c r="R290" s="91"/>
      <c r="S290" s="91"/>
      <c r="T290" s="91"/>
      <c r="U290" s="91"/>
      <c r="V290" s="268">
        <v>15000000</v>
      </c>
      <c r="W290" s="91"/>
      <c r="X290" s="91"/>
      <c r="Y290" s="91"/>
      <c r="Z290" s="91"/>
      <c r="AA290" s="91"/>
      <c r="AB290" s="268">
        <v>15000000</v>
      </c>
      <c r="AC290" s="91"/>
      <c r="AD290" s="91"/>
      <c r="AE290" s="91"/>
      <c r="AF290" s="91"/>
      <c r="AG290" s="91"/>
      <c r="AH290" s="268">
        <v>15000000</v>
      </c>
      <c r="AI290" s="91"/>
      <c r="AJ290" s="91"/>
      <c r="AK290" s="91"/>
      <c r="AL290" s="91"/>
      <c r="AM290" s="91"/>
      <c r="AN290" s="268">
        <v>15000000</v>
      </c>
      <c r="AO290" s="91"/>
      <c r="AP290" s="91"/>
      <c r="AQ290" s="91"/>
      <c r="AR290" s="91"/>
      <c r="AS290" s="91"/>
      <c r="AT290" s="268">
        <v>15000000</v>
      </c>
      <c r="AU290" s="91"/>
      <c r="AV290" s="91"/>
      <c r="AW290" s="91"/>
      <c r="AX290" s="91"/>
      <c r="AY290" s="91"/>
      <c r="AZ290" s="268">
        <v>15000000</v>
      </c>
      <c r="BA290" s="91"/>
      <c r="BB290" s="91"/>
      <c r="BC290" s="91"/>
      <c r="BD290" s="91"/>
      <c r="BE290" s="91"/>
      <c r="BF290" s="268">
        <v>15000000</v>
      </c>
      <c r="BG290" s="91"/>
      <c r="BH290" s="91"/>
      <c r="BI290" s="91"/>
      <c r="BJ290" s="91"/>
      <c r="BK290" s="91"/>
      <c r="BL290" s="268">
        <v>15000000</v>
      </c>
      <c r="BM290" s="91"/>
      <c r="BN290" s="91"/>
      <c r="BO290" s="91"/>
      <c r="BP290" s="91"/>
      <c r="BQ290" s="91"/>
      <c r="BR290" s="268">
        <v>15000000</v>
      </c>
      <c r="BS290" s="91"/>
      <c r="BT290" s="91"/>
      <c r="BU290" s="91"/>
      <c r="BV290" s="91"/>
      <c r="BW290" s="91"/>
      <c r="BX290" s="268">
        <v>15000000</v>
      </c>
      <c r="BY290" s="91"/>
      <c r="BZ290" s="91"/>
      <c r="CA290" s="91"/>
      <c r="CB290" s="91"/>
      <c r="CC290" s="91"/>
      <c r="CD290" s="268">
        <v>15000000</v>
      </c>
      <c r="CE290" s="91"/>
      <c r="CF290" s="91"/>
      <c r="CG290" s="91"/>
      <c r="CH290" s="91"/>
      <c r="CI290" s="91"/>
      <c r="CJ290" s="268">
        <v>15000000</v>
      </c>
      <c r="CK290" s="91"/>
      <c r="CL290" s="91"/>
      <c r="CM290" s="91"/>
      <c r="CN290" s="91"/>
      <c r="CO290" s="91"/>
      <c r="CP290" s="268">
        <v>15000000</v>
      </c>
      <c r="CQ290" s="91"/>
      <c r="CR290" s="91"/>
      <c r="CS290" s="91"/>
      <c r="CT290" s="91"/>
      <c r="CU290" s="91"/>
      <c r="CV290" s="268">
        <v>15000000</v>
      </c>
      <c r="CW290" s="91"/>
      <c r="CX290" s="91"/>
      <c r="CY290" s="91"/>
      <c r="CZ290" s="91"/>
      <c r="DA290" s="91"/>
      <c r="DB290" s="268">
        <v>15000000</v>
      </c>
      <c r="DC290" s="91"/>
      <c r="DD290" s="91"/>
      <c r="DE290" s="91"/>
      <c r="DF290" s="91"/>
      <c r="DG290" s="91"/>
      <c r="DH290" s="268">
        <v>15000000</v>
      </c>
      <c r="DI290" s="91"/>
      <c r="DJ290" s="91"/>
      <c r="DK290" s="91"/>
      <c r="DL290" s="91"/>
      <c r="DM290" s="91"/>
      <c r="DN290" s="268">
        <v>15000000</v>
      </c>
      <c r="DO290" s="91"/>
      <c r="DP290" s="91"/>
      <c r="DQ290" s="91"/>
      <c r="DR290" s="91"/>
      <c r="DS290" s="91"/>
      <c r="DT290" s="268">
        <v>15000000</v>
      </c>
    </row>
    <row r="291" spans="2:124" x14ac:dyDescent="0.2">
      <c r="B291" s="95">
        <v>12</v>
      </c>
      <c r="C291" s="95" t="s">
        <v>258</v>
      </c>
      <c r="D291" s="91"/>
      <c r="E291" s="91"/>
      <c r="F291" s="91"/>
      <c r="G291" s="91"/>
      <c r="H291" s="91"/>
      <c r="I291" s="91"/>
      <c r="J291" s="268">
        <v>0</v>
      </c>
      <c r="K291" s="91"/>
      <c r="L291" s="91"/>
      <c r="M291" s="91"/>
      <c r="N291" s="91"/>
      <c r="O291" s="91"/>
      <c r="P291" s="268">
        <v>0</v>
      </c>
      <c r="Q291" s="91"/>
      <c r="R291" s="91"/>
      <c r="S291" s="91"/>
      <c r="T291" s="91"/>
      <c r="U291" s="91"/>
      <c r="V291" s="268">
        <v>0</v>
      </c>
      <c r="W291" s="91"/>
      <c r="X291" s="91"/>
      <c r="Y291" s="91"/>
      <c r="Z291" s="91"/>
      <c r="AA291" s="91"/>
      <c r="AB291" s="268">
        <v>0</v>
      </c>
      <c r="AC291" s="91"/>
      <c r="AD291" s="91"/>
      <c r="AE291" s="91"/>
      <c r="AF291" s="91"/>
      <c r="AG291" s="91"/>
      <c r="AH291" s="268">
        <v>0</v>
      </c>
      <c r="AI291" s="91"/>
      <c r="AJ291" s="91"/>
      <c r="AK291" s="91"/>
      <c r="AL291" s="91"/>
      <c r="AM291" s="91"/>
      <c r="AN291" s="268">
        <v>0</v>
      </c>
      <c r="AO291" s="91"/>
      <c r="AP291" s="91"/>
      <c r="AQ291" s="91"/>
      <c r="AR291" s="91"/>
      <c r="AS291" s="91"/>
      <c r="AT291" s="268">
        <v>0</v>
      </c>
      <c r="AU291" s="91"/>
      <c r="AV291" s="91"/>
      <c r="AW291" s="91"/>
      <c r="AX291" s="91"/>
      <c r="AY291" s="91"/>
      <c r="AZ291" s="268">
        <v>0</v>
      </c>
      <c r="BA291" s="91"/>
      <c r="BB291" s="91"/>
      <c r="BC291" s="91"/>
      <c r="BD291" s="91"/>
      <c r="BE291" s="91"/>
      <c r="BF291" s="268">
        <v>0</v>
      </c>
      <c r="BG291" s="91"/>
      <c r="BH291" s="91"/>
      <c r="BI291" s="91"/>
      <c r="BJ291" s="91"/>
      <c r="BK291" s="91"/>
      <c r="BL291" s="268">
        <v>0</v>
      </c>
      <c r="BM291" s="91"/>
      <c r="BN291" s="91"/>
      <c r="BO291" s="91"/>
      <c r="BP291" s="91"/>
      <c r="BQ291" s="91"/>
      <c r="BR291" s="268">
        <v>0</v>
      </c>
      <c r="BS291" s="91"/>
      <c r="BT291" s="91"/>
      <c r="BU291" s="91"/>
      <c r="BV291" s="91"/>
      <c r="BW291" s="91"/>
      <c r="BX291" s="268">
        <v>0</v>
      </c>
      <c r="BY291" s="91"/>
      <c r="BZ291" s="91"/>
      <c r="CA291" s="91"/>
      <c r="CB291" s="91"/>
      <c r="CC291" s="91"/>
      <c r="CD291" s="268">
        <v>0</v>
      </c>
      <c r="CE291" s="91"/>
      <c r="CF291" s="91"/>
      <c r="CG291" s="91"/>
      <c r="CH291" s="91"/>
      <c r="CI291" s="91"/>
      <c r="CJ291" s="268">
        <v>0</v>
      </c>
      <c r="CK291" s="91"/>
      <c r="CL291" s="91"/>
      <c r="CM291" s="91"/>
      <c r="CN291" s="91"/>
      <c r="CO291" s="91"/>
      <c r="CP291" s="268">
        <v>0</v>
      </c>
      <c r="CQ291" s="91"/>
      <c r="CR291" s="91"/>
      <c r="CS291" s="91"/>
      <c r="CT291" s="91"/>
      <c r="CU291" s="91"/>
      <c r="CV291" s="268">
        <v>0</v>
      </c>
      <c r="CW291" s="91"/>
      <c r="CX291" s="91"/>
      <c r="CY291" s="91"/>
      <c r="CZ291" s="91"/>
      <c r="DA291" s="91"/>
      <c r="DB291" s="268">
        <v>0</v>
      </c>
      <c r="DC291" s="91"/>
      <c r="DD291" s="91"/>
      <c r="DE291" s="91"/>
      <c r="DF291" s="91"/>
      <c r="DG291" s="91"/>
      <c r="DH291" s="268">
        <v>0</v>
      </c>
      <c r="DI291" s="91"/>
      <c r="DJ291" s="91"/>
      <c r="DK291" s="91"/>
      <c r="DL291" s="91"/>
      <c r="DM291" s="91"/>
      <c r="DN291" s="268">
        <v>0</v>
      </c>
      <c r="DO291" s="91"/>
      <c r="DP291" s="91"/>
      <c r="DQ291" s="91"/>
      <c r="DR291" s="91"/>
      <c r="DS291" s="91"/>
      <c r="DT291" s="268">
        <v>0</v>
      </c>
    </row>
    <row r="292" spans="2:124" x14ac:dyDescent="0.2">
      <c r="B292" s="95">
        <v>13</v>
      </c>
      <c r="C292" s="95" t="s">
        <v>259</v>
      </c>
      <c r="D292" s="91"/>
      <c r="E292" s="91"/>
      <c r="F292" s="91"/>
      <c r="G292" s="91"/>
      <c r="H292" s="91"/>
      <c r="I292" s="91"/>
      <c r="J292" s="268">
        <v>107009771.98697068</v>
      </c>
      <c r="K292" s="91"/>
      <c r="L292" s="91"/>
      <c r="M292" s="91"/>
      <c r="N292" s="91"/>
      <c r="O292" s="91"/>
      <c r="P292" s="268">
        <v>107009771.98697068</v>
      </c>
      <c r="Q292" s="91"/>
      <c r="R292" s="91"/>
      <c r="S292" s="91"/>
      <c r="T292" s="91"/>
      <c r="U292" s="91"/>
      <c r="V292" s="268">
        <v>107009771.98697068</v>
      </c>
      <c r="W292" s="91"/>
      <c r="X292" s="91"/>
      <c r="Y292" s="91"/>
      <c r="Z292" s="91"/>
      <c r="AA292" s="91"/>
      <c r="AB292" s="268">
        <v>107009771.98697068</v>
      </c>
      <c r="AC292" s="91"/>
      <c r="AD292" s="91"/>
      <c r="AE292" s="91"/>
      <c r="AF292" s="91"/>
      <c r="AG292" s="91"/>
      <c r="AH292" s="268">
        <v>107009771.98697068</v>
      </c>
      <c r="AI292" s="91"/>
      <c r="AJ292" s="91"/>
      <c r="AK292" s="91"/>
      <c r="AL292" s="91"/>
      <c r="AM292" s="91"/>
      <c r="AN292" s="268">
        <v>107009771.98697068</v>
      </c>
      <c r="AO292" s="91"/>
      <c r="AP292" s="91"/>
      <c r="AQ292" s="91"/>
      <c r="AR292" s="91"/>
      <c r="AS292" s="91"/>
      <c r="AT292" s="268">
        <v>107009771.98697068</v>
      </c>
      <c r="AU292" s="91"/>
      <c r="AV292" s="91"/>
      <c r="AW292" s="91"/>
      <c r="AX292" s="91"/>
      <c r="AY292" s="91"/>
      <c r="AZ292" s="268">
        <v>107009771.98697068</v>
      </c>
      <c r="BA292" s="91"/>
      <c r="BB292" s="91"/>
      <c r="BC292" s="91"/>
      <c r="BD292" s="91"/>
      <c r="BE292" s="91"/>
      <c r="BF292" s="268">
        <v>107009771.98697068</v>
      </c>
      <c r="BG292" s="91"/>
      <c r="BH292" s="91"/>
      <c r="BI292" s="91"/>
      <c r="BJ292" s="91"/>
      <c r="BK292" s="91"/>
      <c r="BL292" s="268">
        <v>107009771.98697068</v>
      </c>
      <c r="BM292" s="91"/>
      <c r="BN292" s="91"/>
      <c r="BO292" s="91"/>
      <c r="BP292" s="91"/>
      <c r="BQ292" s="91"/>
      <c r="BR292" s="268">
        <v>107009771.98697068</v>
      </c>
      <c r="BS292" s="91"/>
      <c r="BT292" s="91"/>
      <c r="BU292" s="91"/>
      <c r="BV292" s="91"/>
      <c r="BW292" s="91"/>
      <c r="BX292" s="268">
        <v>107009771.98697068</v>
      </c>
      <c r="BY292" s="91"/>
      <c r="BZ292" s="91"/>
      <c r="CA292" s="91"/>
      <c r="CB292" s="91"/>
      <c r="CC292" s="91"/>
      <c r="CD292" s="268">
        <v>107009771.98697068</v>
      </c>
      <c r="CE292" s="91"/>
      <c r="CF292" s="91"/>
      <c r="CG292" s="91"/>
      <c r="CH292" s="91"/>
      <c r="CI292" s="91"/>
      <c r="CJ292" s="268">
        <v>107009771.98697068</v>
      </c>
      <c r="CK292" s="91"/>
      <c r="CL292" s="91"/>
      <c r="CM292" s="91"/>
      <c r="CN292" s="91"/>
      <c r="CO292" s="91"/>
      <c r="CP292" s="268">
        <v>107009771.98697068</v>
      </c>
      <c r="CQ292" s="91"/>
      <c r="CR292" s="91"/>
      <c r="CS292" s="91"/>
      <c r="CT292" s="91"/>
      <c r="CU292" s="91"/>
      <c r="CV292" s="268">
        <v>107009771.98697068</v>
      </c>
      <c r="CW292" s="91"/>
      <c r="CX292" s="91"/>
      <c r="CY292" s="91"/>
      <c r="CZ292" s="91"/>
      <c r="DA292" s="91"/>
      <c r="DB292" s="268">
        <v>107009771.98697068</v>
      </c>
      <c r="DC292" s="91"/>
      <c r="DD292" s="91"/>
      <c r="DE292" s="91"/>
      <c r="DF292" s="91"/>
      <c r="DG292" s="91"/>
      <c r="DH292" s="268">
        <v>107009771.98697068</v>
      </c>
      <c r="DI292" s="91"/>
      <c r="DJ292" s="91"/>
      <c r="DK292" s="91"/>
      <c r="DL292" s="91"/>
      <c r="DM292" s="91"/>
      <c r="DN292" s="268">
        <v>107009771.98697068</v>
      </c>
      <c r="DO292" s="91"/>
      <c r="DP292" s="91"/>
      <c r="DQ292" s="91"/>
      <c r="DR292" s="91"/>
      <c r="DS292" s="91"/>
      <c r="DT292" s="268">
        <v>107009771.98697068</v>
      </c>
    </row>
    <row r="293" spans="2:124" x14ac:dyDescent="0.2">
      <c r="B293" s="95">
        <v>14</v>
      </c>
      <c r="C293" s="95" t="s">
        <v>260</v>
      </c>
      <c r="D293" s="91"/>
      <c r="E293" s="91"/>
      <c r="F293" s="91"/>
      <c r="G293" s="91"/>
      <c r="H293" s="91"/>
      <c r="I293" s="91"/>
      <c r="J293" s="268">
        <v>4721019.3523663534</v>
      </c>
      <c r="K293" s="91"/>
      <c r="L293" s="91"/>
      <c r="M293" s="91"/>
      <c r="N293" s="91"/>
      <c r="O293" s="91"/>
      <c r="P293" s="268">
        <v>4721019.3523663534</v>
      </c>
      <c r="Q293" s="91"/>
      <c r="R293" s="91"/>
      <c r="S293" s="91"/>
      <c r="T293" s="91"/>
      <c r="U293" s="91"/>
      <c r="V293" s="268">
        <v>4721019.3523663534</v>
      </c>
      <c r="W293" s="91"/>
      <c r="X293" s="91"/>
      <c r="Y293" s="91"/>
      <c r="Z293" s="91"/>
      <c r="AA293" s="91"/>
      <c r="AB293" s="268">
        <v>4721019.3523663534</v>
      </c>
      <c r="AC293" s="91"/>
      <c r="AD293" s="91"/>
      <c r="AE293" s="91"/>
      <c r="AF293" s="91"/>
      <c r="AG293" s="91"/>
      <c r="AH293" s="268">
        <v>4721019.3523663534</v>
      </c>
      <c r="AI293" s="91"/>
      <c r="AJ293" s="91"/>
      <c r="AK293" s="91"/>
      <c r="AL293" s="91"/>
      <c r="AM293" s="91"/>
      <c r="AN293" s="268">
        <v>4721019.3523663534</v>
      </c>
      <c r="AO293" s="91"/>
      <c r="AP293" s="91"/>
      <c r="AQ293" s="91"/>
      <c r="AR293" s="91"/>
      <c r="AS293" s="91"/>
      <c r="AT293" s="268">
        <v>4721019.3523663534</v>
      </c>
      <c r="AU293" s="91"/>
      <c r="AV293" s="91"/>
      <c r="AW293" s="91"/>
      <c r="AX293" s="91"/>
      <c r="AY293" s="91"/>
      <c r="AZ293" s="268">
        <v>4721019.3523663534</v>
      </c>
      <c r="BA293" s="91"/>
      <c r="BB293" s="91"/>
      <c r="BC293" s="91"/>
      <c r="BD293" s="91"/>
      <c r="BE293" s="91"/>
      <c r="BF293" s="268">
        <v>4721019.3523663534</v>
      </c>
      <c r="BG293" s="91"/>
      <c r="BH293" s="91"/>
      <c r="BI293" s="91"/>
      <c r="BJ293" s="91"/>
      <c r="BK293" s="91"/>
      <c r="BL293" s="268">
        <v>4721019.3523663534</v>
      </c>
      <c r="BM293" s="91"/>
      <c r="BN293" s="91"/>
      <c r="BO293" s="91"/>
      <c r="BP293" s="91"/>
      <c r="BQ293" s="91"/>
      <c r="BR293" s="268">
        <v>4721019.3523663534</v>
      </c>
      <c r="BS293" s="91"/>
      <c r="BT293" s="91"/>
      <c r="BU293" s="91"/>
      <c r="BV293" s="91"/>
      <c r="BW293" s="91"/>
      <c r="BX293" s="268">
        <v>4721019.3523663534</v>
      </c>
      <c r="BY293" s="91"/>
      <c r="BZ293" s="91"/>
      <c r="CA293" s="91"/>
      <c r="CB293" s="91"/>
      <c r="CC293" s="91"/>
      <c r="CD293" s="268">
        <v>4721019.3523663534</v>
      </c>
      <c r="CE293" s="91"/>
      <c r="CF293" s="91"/>
      <c r="CG293" s="91"/>
      <c r="CH293" s="91"/>
      <c r="CI293" s="91"/>
      <c r="CJ293" s="268">
        <v>4721019.3523663534</v>
      </c>
      <c r="CK293" s="91"/>
      <c r="CL293" s="91"/>
      <c r="CM293" s="91"/>
      <c r="CN293" s="91"/>
      <c r="CO293" s="91"/>
      <c r="CP293" s="268">
        <v>4721019.3523663534</v>
      </c>
      <c r="CQ293" s="91"/>
      <c r="CR293" s="91"/>
      <c r="CS293" s="91"/>
      <c r="CT293" s="91"/>
      <c r="CU293" s="91"/>
      <c r="CV293" s="268">
        <v>4721019.3523663534</v>
      </c>
      <c r="CW293" s="91"/>
      <c r="CX293" s="91"/>
      <c r="CY293" s="91"/>
      <c r="CZ293" s="91"/>
      <c r="DA293" s="91"/>
      <c r="DB293" s="268">
        <v>4721019.3523663534</v>
      </c>
      <c r="DC293" s="91"/>
      <c r="DD293" s="91"/>
      <c r="DE293" s="91"/>
      <c r="DF293" s="91"/>
      <c r="DG293" s="91"/>
      <c r="DH293" s="268">
        <v>4721019.3523663534</v>
      </c>
      <c r="DI293" s="91"/>
      <c r="DJ293" s="91"/>
      <c r="DK293" s="91"/>
      <c r="DL293" s="91"/>
      <c r="DM293" s="91"/>
      <c r="DN293" s="268">
        <v>4721019.3523663534</v>
      </c>
      <c r="DO293" s="91"/>
      <c r="DP293" s="91"/>
      <c r="DQ293" s="91"/>
      <c r="DR293" s="91"/>
      <c r="DS293" s="91"/>
      <c r="DT293" s="268">
        <v>4721019.3523663534</v>
      </c>
    </row>
    <row r="294" spans="2:124" x14ac:dyDescent="0.2">
      <c r="B294" s="95">
        <v>15</v>
      </c>
      <c r="C294" s="95" t="s">
        <v>261</v>
      </c>
      <c r="D294" s="91"/>
      <c r="E294" s="91"/>
      <c r="F294" s="91"/>
      <c r="G294" s="91"/>
      <c r="H294" s="91"/>
      <c r="I294" s="91"/>
      <c r="J294" s="268">
        <v>0</v>
      </c>
      <c r="K294" s="91"/>
      <c r="L294" s="91"/>
      <c r="M294" s="91"/>
      <c r="N294" s="91"/>
      <c r="O294" s="91"/>
      <c r="P294" s="268">
        <v>0</v>
      </c>
      <c r="Q294" s="91"/>
      <c r="R294" s="91"/>
      <c r="S294" s="91"/>
      <c r="T294" s="91"/>
      <c r="U294" s="91"/>
      <c r="V294" s="268">
        <v>0</v>
      </c>
      <c r="W294" s="91"/>
      <c r="X294" s="91"/>
      <c r="Y294" s="91"/>
      <c r="Z294" s="91"/>
      <c r="AA294" s="91"/>
      <c r="AB294" s="268">
        <v>0</v>
      </c>
      <c r="AC294" s="91"/>
      <c r="AD294" s="91"/>
      <c r="AE294" s="91"/>
      <c r="AF294" s="91"/>
      <c r="AG294" s="91"/>
      <c r="AH294" s="268">
        <v>0</v>
      </c>
      <c r="AI294" s="91"/>
      <c r="AJ294" s="91"/>
      <c r="AK294" s="91"/>
      <c r="AL294" s="91"/>
      <c r="AM294" s="91"/>
      <c r="AN294" s="268">
        <v>0</v>
      </c>
      <c r="AO294" s="91"/>
      <c r="AP294" s="91"/>
      <c r="AQ294" s="91"/>
      <c r="AR294" s="91"/>
      <c r="AS294" s="91"/>
      <c r="AT294" s="268">
        <v>0</v>
      </c>
      <c r="AU294" s="91"/>
      <c r="AV294" s="91"/>
      <c r="AW294" s="91"/>
      <c r="AX294" s="91"/>
      <c r="AY294" s="91"/>
      <c r="AZ294" s="268">
        <v>0</v>
      </c>
      <c r="BA294" s="91"/>
      <c r="BB294" s="91"/>
      <c r="BC294" s="91"/>
      <c r="BD294" s="91"/>
      <c r="BE294" s="91"/>
      <c r="BF294" s="268">
        <v>0</v>
      </c>
      <c r="BG294" s="91"/>
      <c r="BH294" s="91"/>
      <c r="BI294" s="91"/>
      <c r="BJ294" s="91"/>
      <c r="BK294" s="91"/>
      <c r="BL294" s="268">
        <v>0</v>
      </c>
      <c r="BM294" s="91"/>
      <c r="BN294" s="91"/>
      <c r="BO294" s="91"/>
      <c r="BP294" s="91"/>
      <c r="BQ294" s="91"/>
      <c r="BR294" s="268">
        <v>0</v>
      </c>
      <c r="BS294" s="91"/>
      <c r="BT294" s="91"/>
      <c r="BU294" s="91"/>
      <c r="BV294" s="91"/>
      <c r="BW294" s="91"/>
      <c r="BX294" s="268">
        <v>0</v>
      </c>
      <c r="BY294" s="91"/>
      <c r="BZ294" s="91"/>
      <c r="CA294" s="91"/>
      <c r="CB294" s="91"/>
      <c r="CC294" s="91"/>
      <c r="CD294" s="268">
        <v>0</v>
      </c>
      <c r="CE294" s="91"/>
      <c r="CF294" s="91"/>
      <c r="CG294" s="91"/>
      <c r="CH294" s="91"/>
      <c r="CI294" s="91"/>
      <c r="CJ294" s="268">
        <v>0</v>
      </c>
      <c r="CK294" s="91"/>
      <c r="CL294" s="91"/>
      <c r="CM294" s="91"/>
      <c r="CN294" s="91"/>
      <c r="CO294" s="91"/>
      <c r="CP294" s="268">
        <v>0</v>
      </c>
      <c r="CQ294" s="91"/>
      <c r="CR294" s="91"/>
      <c r="CS294" s="91"/>
      <c r="CT294" s="91"/>
      <c r="CU294" s="91"/>
      <c r="CV294" s="268">
        <v>0</v>
      </c>
      <c r="CW294" s="91"/>
      <c r="CX294" s="91"/>
      <c r="CY294" s="91"/>
      <c r="CZ294" s="91"/>
      <c r="DA294" s="91"/>
      <c r="DB294" s="268">
        <v>0</v>
      </c>
      <c r="DC294" s="91"/>
      <c r="DD294" s="91"/>
      <c r="DE294" s="91"/>
      <c r="DF294" s="91"/>
      <c r="DG294" s="91"/>
      <c r="DH294" s="268">
        <v>0</v>
      </c>
      <c r="DI294" s="91"/>
      <c r="DJ294" s="91"/>
      <c r="DK294" s="91"/>
      <c r="DL294" s="91"/>
      <c r="DM294" s="91"/>
      <c r="DN294" s="268">
        <v>0</v>
      </c>
      <c r="DO294" s="91"/>
      <c r="DP294" s="91"/>
      <c r="DQ294" s="91"/>
      <c r="DR294" s="91"/>
      <c r="DS294" s="91"/>
      <c r="DT294" s="268">
        <v>0</v>
      </c>
    </row>
    <row r="295" spans="2:124" x14ac:dyDescent="0.2">
      <c r="B295" s="95">
        <v>16</v>
      </c>
      <c r="C295" s="95" t="s">
        <v>262</v>
      </c>
      <c r="D295" s="91"/>
      <c r="E295" s="91"/>
      <c r="F295" s="91"/>
      <c r="G295" s="91"/>
      <c r="H295" s="91"/>
      <c r="I295" s="91"/>
      <c r="J295" s="268">
        <v>0</v>
      </c>
      <c r="K295" s="91"/>
      <c r="L295" s="91"/>
      <c r="M295" s="91"/>
      <c r="N295" s="91"/>
      <c r="O295" s="91"/>
      <c r="P295" s="268">
        <v>0</v>
      </c>
      <c r="Q295" s="91"/>
      <c r="R295" s="91"/>
      <c r="S295" s="91"/>
      <c r="T295" s="91"/>
      <c r="U295" s="91"/>
      <c r="V295" s="268">
        <v>0</v>
      </c>
      <c r="W295" s="91"/>
      <c r="X295" s="91"/>
      <c r="Y295" s="91"/>
      <c r="Z295" s="91"/>
      <c r="AA295" s="91"/>
      <c r="AB295" s="268">
        <v>0</v>
      </c>
      <c r="AC295" s="91"/>
      <c r="AD295" s="91"/>
      <c r="AE295" s="91"/>
      <c r="AF295" s="91"/>
      <c r="AG295" s="91"/>
      <c r="AH295" s="268">
        <v>0</v>
      </c>
      <c r="AI295" s="91"/>
      <c r="AJ295" s="91"/>
      <c r="AK295" s="91"/>
      <c r="AL295" s="91"/>
      <c r="AM295" s="91"/>
      <c r="AN295" s="268">
        <v>0</v>
      </c>
      <c r="AO295" s="91"/>
      <c r="AP295" s="91"/>
      <c r="AQ295" s="91"/>
      <c r="AR295" s="91"/>
      <c r="AS295" s="91"/>
      <c r="AT295" s="268">
        <v>0</v>
      </c>
      <c r="AU295" s="91"/>
      <c r="AV295" s="91"/>
      <c r="AW295" s="91"/>
      <c r="AX295" s="91"/>
      <c r="AY295" s="91"/>
      <c r="AZ295" s="268">
        <v>0</v>
      </c>
      <c r="BA295" s="91"/>
      <c r="BB295" s="91"/>
      <c r="BC295" s="91"/>
      <c r="BD295" s="91"/>
      <c r="BE295" s="91"/>
      <c r="BF295" s="268">
        <v>0</v>
      </c>
      <c r="BG295" s="91"/>
      <c r="BH295" s="91"/>
      <c r="BI295" s="91"/>
      <c r="BJ295" s="91"/>
      <c r="BK295" s="91"/>
      <c r="BL295" s="268">
        <v>0</v>
      </c>
      <c r="BM295" s="91"/>
      <c r="BN295" s="91"/>
      <c r="BO295" s="91"/>
      <c r="BP295" s="91"/>
      <c r="BQ295" s="91"/>
      <c r="BR295" s="268">
        <v>0</v>
      </c>
      <c r="BS295" s="91"/>
      <c r="BT295" s="91"/>
      <c r="BU295" s="91"/>
      <c r="BV295" s="91"/>
      <c r="BW295" s="91"/>
      <c r="BX295" s="268">
        <v>0</v>
      </c>
      <c r="BY295" s="91"/>
      <c r="BZ295" s="91"/>
      <c r="CA295" s="91"/>
      <c r="CB295" s="91"/>
      <c r="CC295" s="91"/>
      <c r="CD295" s="268">
        <v>0</v>
      </c>
      <c r="CE295" s="91"/>
      <c r="CF295" s="91"/>
      <c r="CG295" s="91"/>
      <c r="CH295" s="91"/>
      <c r="CI295" s="91"/>
      <c r="CJ295" s="268">
        <v>0</v>
      </c>
      <c r="CK295" s="91"/>
      <c r="CL295" s="91"/>
      <c r="CM295" s="91"/>
      <c r="CN295" s="91"/>
      <c r="CO295" s="91"/>
      <c r="CP295" s="268">
        <v>0</v>
      </c>
      <c r="CQ295" s="91"/>
      <c r="CR295" s="91"/>
      <c r="CS295" s="91"/>
      <c r="CT295" s="91"/>
      <c r="CU295" s="91"/>
      <c r="CV295" s="268">
        <v>0</v>
      </c>
      <c r="CW295" s="91"/>
      <c r="CX295" s="91"/>
      <c r="CY295" s="91"/>
      <c r="CZ295" s="91"/>
      <c r="DA295" s="91"/>
      <c r="DB295" s="268">
        <v>0</v>
      </c>
      <c r="DC295" s="91"/>
      <c r="DD295" s="91"/>
      <c r="DE295" s="91"/>
      <c r="DF295" s="91"/>
      <c r="DG295" s="91"/>
      <c r="DH295" s="268">
        <v>0</v>
      </c>
      <c r="DI295" s="91"/>
      <c r="DJ295" s="91"/>
      <c r="DK295" s="91"/>
      <c r="DL295" s="91"/>
      <c r="DM295" s="91"/>
      <c r="DN295" s="268">
        <v>0</v>
      </c>
      <c r="DO295" s="91"/>
      <c r="DP295" s="91"/>
      <c r="DQ295" s="91"/>
      <c r="DR295" s="91"/>
      <c r="DS295" s="91"/>
      <c r="DT295" s="268">
        <v>0</v>
      </c>
    </row>
    <row r="296" spans="2:124" x14ac:dyDescent="0.2">
      <c r="B296" s="95">
        <v>18</v>
      </c>
      <c r="C296" s="95" t="s">
        <v>263</v>
      </c>
      <c r="D296" s="91"/>
      <c r="E296" s="91"/>
      <c r="F296" s="91"/>
      <c r="G296" s="91"/>
      <c r="H296" s="91"/>
      <c r="I296" s="91"/>
      <c r="J296" s="268">
        <v>36194481.701475374</v>
      </c>
      <c r="K296" s="91"/>
      <c r="L296" s="91"/>
      <c r="M296" s="91"/>
      <c r="N296" s="91"/>
      <c r="O296" s="91"/>
      <c r="P296" s="268">
        <v>36194481.701475374</v>
      </c>
      <c r="Q296" s="91"/>
      <c r="R296" s="91"/>
      <c r="S296" s="91"/>
      <c r="T296" s="91"/>
      <c r="U296" s="91"/>
      <c r="V296" s="268">
        <v>36194481.701475374</v>
      </c>
      <c r="W296" s="91"/>
      <c r="X296" s="91"/>
      <c r="Y296" s="91"/>
      <c r="Z296" s="91"/>
      <c r="AA296" s="91"/>
      <c r="AB296" s="268">
        <v>36194481.701475374</v>
      </c>
      <c r="AC296" s="91"/>
      <c r="AD296" s="91"/>
      <c r="AE296" s="91"/>
      <c r="AF296" s="91"/>
      <c r="AG296" s="91"/>
      <c r="AH296" s="268">
        <v>36194481.701475374</v>
      </c>
      <c r="AI296" s="91"/>
      <c r="AJ296" s="91"/>
      <c r="AK296" s="91"/>
      <c r="AL296" s="91"/>
      <c r="AM296" s="91"/>
      <c r="AN296" s="268">
        <v>36194481.701475374</v>
      </c>
      <c r="AO296" s="91"/>
      <c r="AP296" s="91"/>
      <c r="AQ296" s="91"/>
      <c r="AR296" s="91"/>
      <c r="AS296" s="91"/>
      <c r="AT296" s="268">
        <v>36194481.701475374</v>
      </c>
      <c r="AU296" s="91"/>
      <c r="AV296" s="91"/>
      <c r="AW296" s="91"/>
      <c r="AX296" s="91"/>
      <c r="AY296" s="91"/>
      <c r="AZ296" s="268">
        <v>36194481.701475374</v>
      </c>
      <c r="BA296" s="91"/>
      <c r="BB296" s="91"/>
      <c r="BC296" s="91"/>
      <c r="BD296" s="91"/>
      <c r="BE296" s="91"/>
      <c r="BF296" s="268">
        <v>36194481.701475374</v>
      </c>
      <c r="BG296" s="91"/>
      <c r="BH296" s="91"/>
      <c r="BI296" s="91"/>
      <c r="BJ296" s="91"/>
      <c r="BK296" s="91"/>
      <c r="BL296" s="268">
        <v>36194481.701475374</v>
      </c>
      <c r="BM296" s="91"/>
      <c r="BN296" s="91"/>
      <c r="BO296" s="91"/>
      <c r="BP296" s="91"/>
      <c r="BQ296" s="91"/>
      <c r="BR296" s="268">
        <v>36194481.701475374</v>
      </c>
      <c r="BS296" s="91"/>
      <c r="BT296" s="91"/>
      <c r="BU296" s="91"/>
      <c r="BV296" s="91"/>
      <c r="BW296" s="91"/>
      <c r="BX296" s="268">
        <v>36194481.701475374</v>
      </c>
      <c r="BY296" s="91"/>
      <c r="BZ296" s="91"/>
      <c r="CA296" s="91"/>
      <c r="CB296" s="91"/>
      <c r="CC296" s="91"/>
      <c r="CD296" s="268">
        <v>36194481.701475374</v>
      </c>
      <c r="CE296" s="91"/>
      <c r="CF296" s="91"/>
      <c r="CG296" s="91"/>
      <c r="CH296" s="91"/>
      <c r="CI296" s="91"/>
      <c r="CJ296" s="268">
        <v>36194481.701475374</v>
      </c>
      <c r="CK296" s="91"/>
      <c r="CL296" s="91"/>
      <c r="CM296" s="91"/>
      <c r="CN296" s="91"/>
      <c r="CO296" s="91"/>
      <c r="CP296" s="268">
        <v>36194481.701475374</v>
      </c>
      <c r="CQ296" s="91"/>
      <c r="CR296" s="91"/>
      <c r="CS296" s="91"/>
      <c r="CT296" s="91"/>
      <c r="CU296" s="91"/>
      <c r="CV296" s="268">
        <v>36194481.701475374</v>
      </c>
      <c r="CW296" s="91"/>
      <c r="CX296" s="91"/>
      <c r="CY296" s="91"/>
      <c r="CZ296" s="91"/>
      <c r="DA296" s="91"/>
      <c r="DB296" s="268">
        <v>36194481.701475374</v>
      </c>
      <c r="DC296" s="91"/>
      <c r="DD296" s="91"/>
      <c r="DE296" s="91"/>
      <c r="DF296" s="91"/>
      <c r="DG296" s="91"/>
      <c r="DH296" s="268">
        <v>36194481.701475374</v>
      </c>
      <c r="DI296" s="91"/>
      <c r="DJ296" s="91"/>
      <c r="DK296" s="91"/>
      <c r="DL296" s="91"/>
      <c r="DM296" s="91"/>
      <c r="DN296" s="268">
        <v>36194481.701475374</v>
      </c>
      <c r="DO296" s="91"/>
      <c r="DP296" s="91"/>
      <c r="DQ296" s="91"/>
      <c r="DR296" s="91"/>
      <c r="DS296" s="91"/>
      <c r="DT296" s="268">
        <v>36194481.701475374</v>
      </c>
    </row>
    <row r="297" spans="2:124" x14ac:dyDescent="0.2">
      <c r="B297" s="390">
        <v>20</v>
      </c>
      <c r="C297" s="399" t="s">
        <v>204</v>
      </c>
      <c r="D297" s="399"/>
      <c r="E297" s="399"/>
      <c r="F297" s="94">
        <f>SUM(F298:F304)</f>
        <v>1637039376.6107795</v>
      </c>
      <c r="G297" s="94">
        <f>SUM(G298:G304)</f>
        <v>103434045.57350653</v>
      </c>
      <c r="H297" s="94">
        <f>SUM(H298:H304)</f>
        <v>741027104.04379082</v>
      </c>
      <c r="I297" s="397">
        <f>SUM(I298:I304)</f>
        <v>14218742.772377796</v>
      </c>
      <c r="J297" s="398">
        <f>SUM(J298:J304)</f>
        <v>2481500526.2280769</v>
      </c>
      <c r="K297" s="399"/>
      <c r="L297" s="94">
        <f>SUM(L298:L304)</f>
        <v>1091513132.3589103</v>
      </c>
      <c r="M297" s="94">
        <f>SUM(M298:M304)</f>
        <v>22144858.507211231</v>
      </c>
      <c r="N297" s="94">
        <f>SUM(N298:N304)</f>
        <v>229951090.44350067</v>
      </c>
      <c r="O297" s="397">
        <f>SUM(O298:O304)</f>
        <v>4274653.6208745176</v>
      </c>
      <c r="P297" s="398">
        <f>SUM(P298:P304)</f>
        <v>1343609081.309622</v>
      </c>
      <c r="Q297" s="399"/>
      <c r="R297" s="94">
        <f>SUM(R298:R304)</f>
        <v>993308696.26556671</v>
      </c>
      <c r="S297" s="94">
        <f>SUM(S298:S304)</f>
        <v>18353360.963715728</v>
      </c>
      <c r="T297" s="94">
        <f>SUM(T298:T304)</f>
        <v>171486669.47952718</v>
      </c>
      <c r="U297" s="397">
        <f>SUM(U298:U304)</f>
        <v>3188096.2711561434</v>
      </c>
      <c r="V297" s="398">
        <f>SUM(V298:V304)</f>
        <v>1183148726.7088096</v>
      </c>
      <c r="W297" s="399"/>
      <c r="X297" s="94">
        <f>SUM(X298:X304)</f>
        <v>972524688.6267637</v>
      </c>
      <c r="Y297" s="94">
        <f>SUM(Y298:Y304)</f>
        <v>17090309.238230959</v>
      </c>
      <c r="Z297" s="94">
        <f>SUM(Z298:Z304)</f>
        <v>150302924.66658095</v>
      </c>
      <c r="AA297" s="397">
        <f>SUM(AA298:AA304)</f>
        <v>2794434.6930598826</v>
      </c>
      <c r="AB297" s="398">
        <f>SUM(AB298:AB304)</f>
        <v>1139917922.5315754</v>
      </c>
      <c r="AC297" s="399"/>
      <c r="AD297" s="94">
        <f>SUM(AD298:AD304)</f>
        <v>972524688.6267637</v>
      </c>
      <c r="AE297" s="94">
        <f>SUM(AE298:AE304)</f>
        <v>16545962.60036001</v>
      </c>
      <c r="AF297" s="94">
        <f>SUM(AF298:AF304)</f>
        <v>142051278.99984968</v>
      </c>
      <c r="AG297" s="397">
        <f>SUM(AG298:AG304)</f>
        <v>2641140.8112787264</v>
      </c>
      <c r="AH297" s="398">
        <f>SUM(AH298:AH304)</f>
        <v>1131121930.2269735</v>
      </c>
      <c r="AI297" s="399"/>
      <c r="AJ297" s="94">
        <f>SUM(AJ298:AJ304)</f>
        <v>972524688.6267637</v>
      </c>
      <c r="AK297" s="94">
        <f>SUM(AK298:AK304)</f>
        <v>16114182.733421905</v>
      </c>
      <c r="AL297" s="94">
        <f>SUM(AL298:AL304)</f>
        <v>135651364.29501593</v>
      </c>
      <c r="AM297" s="397">
        <f>SUM(AM298:AM304)</f>
        <v>2522242.7796129365</v>
      </c>
      <c r="AN297" s="398">
        <f>SUM(AN298:AN304)</f>
        <v>1124290235.6552014</v>
      </c>
      <c r="AO297" s="399"/>
      <c r="AP297" s="94">
        <f>SUM(AP298:AP304)</f>
        <v>972524688.6267637</v>
      </c>
      <c r="AQ297" s="94">
        <f>SUM(AQ298:AQ304)</f>
        <v>15757981.20967528</v>
      </c>
      <c r="AR297" s="94">
        <f>SUM(AR298:AR304)</f>
        <v>130468991.87821095</v>
      </c>
      <c r="AS297" s="397">
        <f>SUM(AS298:AS304)</f>
        <v>2425961.3268981036</v>
      </c>
      <c r="AT297" s="398">
        <f>SUM(AT298:AT304)</f>
        <v>1118751661.7146499</v>
      </c>
      <c r="AU297" s="399"/>
      <c r="AV297" s="94">
        <f>SUM(AV298:AV304)</f>
        <v>972524688.6267637</v>
      </c>
      <c r="AW297" s="94">
        <f>SUM(AW298:AW304)</f>
        <v>15455840.275047142</v>
      </c>
      <c r="AX297" s="94">
        <f>SUM(AX298:AX304)</f>
        <v>126142411.49287729</v>
      </c>
      <c r="AY297" s="397">
        <f>SUM(AY298:AY304)</f>
        <v>2345577.1782179638</v>
      </c>
      <c r="AZ297" s="398">
        <f>SUM(AZ298:AZ304)</f>
        <v>1114122940.3946879</v>
      </c>
      <c r="BA297" s="399"/>
      <c r="BB297" s="94">
        <f>SUM(BB298:BB304)</f>
        <v>972524688.6267637</v>
      </c>
      <c r="BC297" s="94">
        <f>SUM(BC298:BC304)</f>
        <v>15194178.8715569</v>
      </c>
      <c r="BD297" s="94">
        <f>SUM(BD298:BD304)</f>
        <v>122447055.55509906</v>
      </c>
      <c r="BE297" s="397">
        <f>SUM(BE298:BE304)</f>
        <v>2276919.0262681697</v>
      </c>
      <c r="BF297" s="398">
        <f>SUM(BF298:BF304)</f>
        <v>1110165923.0534196</v>
      </c>
      <c r="BG297" s="399"/>
      <c r="BH297" s="94">
        <f>SUM(BH298:BH304)</f>
        <v>972524688.6267637</v>
      </c>
      <c r="BI297" s="94">
        <f>SUM(BI298:BI304)</f>
        <v>14963896.925371028</v>
      </c>
      <c r="BJ297" s="94">
        <f>SUM(BJ298:BJ304)</f>
        <v>119234594.32960154</v>
      </c>
      <c r="BK297" s="397">
        <f>SUM(BK298:BK304)</f>
        <v>2217231.6059069801</v>
      </c>
      <c r="BL297" s="398">
        <f>SUM(BL298:BL304)</f>
        <v>1106723179.8817363</v>
      </c>
      <c r="BM297" s="399"/>
      <c r="BN297" s="94" t="e">
        <f>SUM(BN298:BN304)</f>
        <v>#VALUE!</v>
      </c>
      <c r="BO297" s="94" t="e">
        <f>SUM(BO298:BO304)</f>
        <v>#VALUE!</v>
      </c>
      <c r="BP297" s="94" t="e">
        <f>SUM(BP298:BP304)</f>
        <v>#VALUE!</v>
      </c>
      <c r="BQ297" s="397" t="e">
        <f>SUM(BQ298:BQ304)</f>
        <v>#VALUE!</v>
      </c>
      <c r="BR297" s="398" t="e">
        <f>SUM(BR298:BR304)</f>
        <v>#VALUE!</v>
      </c>
      <c r="BS297" s="399"/>
      <c r="BT297" s="94" t="e">
        <f>SUM(BT298:BT304)</f>
        <v>#VALUE!</v>
      </c>
      <c r="BU297" s="94" t="e">
        <f>SUM(BU298:BU304)</f>
        <v>#VALUE!</v>
      </c>
      <c r="BV297" s="94" t="e">
        <f>SUM(BV298:BV304)</f>
        <v>#VALUE!</v>
      </c>
      <c r="BW297" s="397" t="e">
        <f>SUM(BW298:BW304)</f>
        <v>#VALUE!</v>
      </c>
      <c r="BX297" s="398" t="e">
        <f>SUM(BX298:BX304)</f>
        <v>#VALUE!</v>
      </c>
      <c r="BY297" s="399"/>
      <c r="BZ297" s="94" t="e">
        <f>SUM(BZ298:BZ304)</f>
        <v>#VALUE!</v>
      </c>
      <c r="CA297" s="94" t="e">
        <f>SUM(CA298:CA304)</f>
        <v>#VALUE!</v>
      </c>
      <c r="CB297" s="94" t="e">
        <f>SUM(CB298:CB304)</f>
        <v>#VALUE!</v>
      </c>
      <c r="CC297" s="397" t="e">
        <f>SUM(CC298:CC304)</f>
        <v>#VALUE!</v>
      </c>
      <c r="CD297" s="398" t="e">
        <f>SUM(CD298:CD304)</f>
        <v>#VALUE!</v>
      </c>
      <c r="CE297" s="399"/>
      <c r="CF297" s="94" t="e">
        <f>SUM(CF298:CF304)</f>
        <v>#VALUE!</v>
      </c>
      <c r="CG297" s="94" t="e">
        <f>SUM(CG298:CG304)</f>
        <v>#VALUE!</v>
      </c>
      <c r="CH297" s="94" t="e">
        <f>SUM(CH298:CH304)</f>
        <v>#VALUE!</v>
      </c>
      <c r="CI297" s="397" t="e">
        <f>SUM(CI298:CI304)</f>
        <v>#VALUE!</v>
      </c>
      <c r="CJ297" s="398" t="e">
        <f>SUM(CJ298:CJ304)</f>
        <v>#VALUE!</v>
      </c>
      <c r="CK297" s="399"/>
      <c r="CL297" s="94" t="e">
        <f>SUM(CL298:CL304)</f>
        <v>#VALUE!</v>
      </c>
      <c r="CM297" s="94" t="e">
        <f>SUM(CM298:CM304)</f>
        <v>#VALUE!</v>
      </c>
      <c r="CN297" s="94" t="e">
        <f>SUM(CN298:CN304)</f>
        <v>#VALUE!</v>
      </c>
      <c r="CO297" s="397" t="e">
        <f>SUM(CO298:CO304)</f>
        <v>#VALUE!</v>
      </c>
      <c r="CP297" s="398" t="e">
        <f>SUM(CP298:CP304)</f>
        <v>#VALUE!</v>
      </c>
      <c r="CQ297" s="399"/>
      <c r="CR297" s="94" t="e">
        <f>SUM(CR298:CR304)</f>
        <v>#VALUE!</v>
      </c>
      <c r="CS297" s="94" t="e">
        <f>SUM(CS298:CS304)</f>
        <v>#VALUE!</v>
      </c>
      <c r="CT297" s="94" t="e">
        <f>SUM(CT298:CT304)</f>
        <v>#VALUE!</v>
      </c>
      <c r="CU297" s="397" t="e">
        <f>SUM(CU298:CU304)</f>
        <v>#VALUE!</v>
      </c>
      <c r="CV297" s="398" t="e">
        <f>SUM(CV298:CV304)</f>
        <v>#VALUE!</v>
      </c>
      <c r="CW297" s="399"/>
      <c r="CX297" s="94" t="e">
        <f>SUM(CX298:CX304)</f>
        <v>#VALUE!</v>
      </c>
      <c r="CY297" s="94" t="e">
        <f>SUM(CY298:CY304)</f>
        <v>#VALUE!</v>
      </c>
      <c r="CZ297" s="94" t="e">
        <f>SUM(CZ298:CZ304)</f>
        <v>#VALUE!</v>
      </c>
      <c r="DA297" s="397" t="e">
        <f>SUM(DA298:DA304)</f>
        <v>#VALUE!</v>
      </c>
      <c r="DB297" s="398" t="e">
        <f>SUM(DB298:DB304)</f>
        <v>#VALUE!</v>
      </c>
      <c r="DC297" s="399"/>
      <c r="DD297" s="94" t="e">
        <f>SUM(DD298:DD304)</f>
        <v>#VALUE!</v>
      </c>
      <c r="DE297" s="94" t="e">
        <f>SUM(DE298:DE304)</f>
        <v>#VALUE!</v>
      </c>
      <c r="DF297" s="94" t="e">
        <f>SUM(DF298:DF304)</f>
        <v>#VALUE!</v>
      </c>
      <c r="DG297" s="397" t="e">
        <f>SUM(DG298:DG304)</f>
        <v>#VALUE!</v>
      </c>
      <c r="DH297" s="398" t="e">
        <f>SUM(DH298:DH304)</f>
        <v>#VALUE!</v>
      </c>
      <c r="DI297" s="399"/>
      <c r="DJ297" s="94" t="e">
        <f>SUM(DJ298:DJ304)</f>
        <v>#VALUE!</v>
      </c>
      <c r="DK297" s="94" t="e">
        <f>SUM(DK298:DK304)</f>
        <v>#VALUE!</v>
      </c>
      <c r="DL297" s="94" t="e">
        <f>SUM(DL298:DL304)</f>
        <v>#VALUE!</v>
      </c>
      <c r="DM297" s="397" t="e">
        <f>SUM(DM298:DM304)</f>
        <v>#VALUE!</v>
      </c>
      <c r="DN297" s="398" t="e">
        <f>SUM(DN298:DN304)</f>
        <v>#VALUE!</v>
      </c>
      <c r="DO297" s="399"/>
      <c r="DP297" s="94" t="e">
        <f>SUM(DP298:DP304)</f>
        <v>#VALUE!</v>
      </c>
      <c r="DQ297" s="94" t="e">
        <f>SUM(DQ298:DQ304)</f>
        <v>#VALUE!</v>
      </c>
      <c r="DR297" s="94" t="e">
        <f>SUM(DR298:DR304)</f>
        <v>#VALUE!</v>
      </c>
      <c r="DS297" s="397" t="e">
        <f>SUM(DS298:DS304)</f>
        <v>#VALUE!</v>
      </c>
      <c r="DT297" s="398" t="e">
        <f>SUM(DT298:DT304)</f>
        <v>#VALUE!</v>
      </c>
    </row>
    <row r="298" spans="2:124" x14ac:dyDescent="0.2">
      <c r="B298" s="95">
        <v>21</v>
      </c>
      <c r="C298" s="95" t="s">
        <v>205</v>
      </c>
      <c r="D298" s="96"/>
      <c r="E298" s="408"/>
      <c r="F298" s="97">
        <f>F268*(1-'SFR NOAK calcs'!$I$36)^LOG('SFR Levers &amp; Variables '!D$2,2)</f>
        <v>122528948.45827831</v>
      </c>
      <c r="G298" s="97">
        <f>G268*(1-'SFR NOAK calcs'!$J$36)^LOG('SFR Levers &amp; Variables '!D$2,2)</f>
        <v>62076315.502688624</v>
      </c>
      <c r="H298" s="97">
        <f>H268*(1-'SFR NOAK calcs'!$K$36)^LOG('SFR Levers &amp; Variables '!D$2,2)</f>
        <v>319173240.25481737</v>
      </c>
      <c r="I298" s="276">
        <f>I268*(1-'SFR NOAK calcs'!$L$36)^LOG('SFR Levers &amp; Variables '!D$2,2)</f>
        <v>6355811.2174768271</v>
      </c>
      <c r="J298" s="268">
        <f>SUM(F298:H298)</f>
        <v>503778504.21578431</v>
      </c>
      <c r="K298" s="408"/>
      <c r="L298" s="97">
        <f>L268*(1-'SFR NOAK calcs'!$I$36)^LOG('SFR Levers &amp; Variables '!J$2,2)</f>
        <v>57282218.391140983</v>
      </c>
      <c r="M298" s="97">
        <f>M268*(1-'SFR NOAK calcs'!$J$36)^LOG('SFR Levers &amp; Variables '!J$2,2)</f>
        <v>-703384.35492627521</v>
      </c>
      <c r="N298" s="97">
        <f>N268*(1-'SFR NOAK calcs'!$K$36)^LOG('SFR Levers &amp; Variables '!J$2,2)</f>
        <v>26913921.07118471</v>
      </c>
      <c r="O298" s="276">
        <f>O268*(1-'SFR NOAK calcs'!$L$36)^LOG('SFR Levers &amp; Variables '!J$2,2)</f>
        <v>489928.26182009984</v>
      </c>
      <c r="P298" s="268">
        <f>SUM(L298:N298)</f>
        <v>83492755.107399419</v>
      </c>
      <c r="Q298" s="408"/>
      <c r="R298" s="97">
        <f>R268*(1-'SFR NOAK calcs'!$I$36)^LOG('SFR Levers &amp; Variables '!P$2,2)</f>
        <v>50352622.097610593</v>
      </c>
      <c r="S298" s="97">
        <f>S268*(1-'SFR NOAK calcs'!$J$36)^LOG('SFR Levers &amp; Variables '!P$2,2)</f>
        <v>-581493.18994636752</v>
      </c>
      <c r="T298" s="97">
        <f>T268*(1-'SFR NOAK calcs'!$K$36)^LOG('SFR Levers &amp; Variables '!P$2,2)</f>
        <v>19797244.851031702</v>
      </c>
      <c r="U298" s="276">
        <f>U268*(1-'SFR NOAK calcs'!$L$36)^LOG('SFR Levers &amp; Variables '!P$2,2)</f>
        <v>360379.66125557729</v>
      </c>
      <c r="V298" s="268">
        <f>SUM(R298:T298)</f>
        <v>69568373.75869593</v>
      </c>
      <c r="W298" s="408"/>
      <c r="X298" s="97">
        <f>X268*(1-'SFR NOAK calcs'!$I$36)^LOG('SFR Levers &amp; Variables '!V$2,2)</f>
        <v>48886040.871466592</v>
      </c>
      <c r="Y298" s="97">
        <f>Y268*(1-'SFR NOAK calcs'!$J$36)^LOG('SFR Levers &amp; Variables '!V$2,2)</f>
        <v>-540503.73011522752</v>
      </c>
      <c r="Z298" s="97">
        <f>Z268*(1-'SFR NOAK calcs'!$K$36)^LOG('SFR Levers &amp; Variables '!V$2,2)</f>
        <v>17181735.12448496</v>
      </c>
      <c r="AA298" s="276">
        <f>AA268*(1-'SFR NOAK calcs'!$L$36)^LOG('SFR Levers &amp; Variables '!V$2,2)</f>
        <v>312768.16196079238</v>
      </c>
      <c r="AB298" s="268">
        <f>SUM(X298:Z298)</f>
        <v>65527272.265836328</v>
      </c>
      <c r="AC298" s="408"/>
      <c r="AD298" s="97">
        <f>AD268*(1-'SFR NOAK calcs'!$I$36)^LOG('SFR Levers &amp; Variables '!AB$2,2)</f>
        <v>48886040.871466592</v>
      </c>
      <c r="AE298" s="97">
        <f>AE268*(1-'SFR NOAK calcs'!$J$36)^LOG('SFR Levers &amp; Variables '!AB$2,2)</f>
        <v>-522554.94077023357</v>
      </c>
      <c r="AF298" s="97">
        <f>AF268*(1-'SFR NOAK calcs'!$K$36)^LOG('SFR Levers &amp; Variables '!AB$2,2)</f>
        <v>16114079.602837021</v>
      </c>
      <c r="AG298" s="276">
        <f>AG268*(1-'SFR NOAK calcs'!$L$36)^LOG('SFR Levers &amp; Variables '!AB$2,2)</f>
        <v>293333.06691982376</v>
      </c>
      <c r="AH298" s="268">
        <f>SUM(AD298:AF298)</f>
        <v>64477565.533533379</v>
      </c>
      <c r="AI298" s="408"/>
      <c r="AJ298" s="97">
        <f>AJ268*(1-'SFR NOAK calcs'!$I$36)^LOG('SFR Levers &amp; Variables '!AH$2,2)</f>
        <v>48886040.871466592</v>
      </c>
      <c r="AK298" s="97">
        <f>AK268*(1-'SFR NOAK calcs'!$J$36)^LOG('SFR Levers &amp; Variables '!AH$2,2)</f>
        <v>-508333.06720958103</v>
      </c>
      <c r="AL298" s="97">
        <f>AL268*(1-'SFR NOAK calcs'!$K$36)^LOG('SFR Levers &amp; Variables '!AH$2,2)</f>
        <v>15291179.607158205</v>
      </c>
      <c r="AM298" s="276">
        <f>AM268*(1-'SFR NOAK calcs'!$L$36)^LOG('SFR Levers &amp; Variables '!AH$2,2)</f>
        <v>278353.385458012</v>
      </c>
      <c r="AN298" s="268">
        <f>SUM(AJ298:AL298)</f>
        <v>63668887.411415219</v>
      </c>
      <c r="AO298" s="408"/>
      <c r="AP298" s="97">
        <f>AP268*(1-'SFR NOAK calcs'!$I$36)^LOG('SFR Levers &amp; Variables '!AN$2,2)</f>
        <v>48886040.871466592</v>
      </c>
      <c r="AQ298" s="97">
        <f>AQ268*(1-'SFR NOAK calcs'!$J$36)^LOG('SFR Levers &amp; Variables '!AN$2,2)</f>
        <v>-496611.04562678689</v>
      </c>
      <c r="AR298" s="97">
        <f>AR268*(1-'SFR NOAK calcs'!$K$36)^LOG('SFR Levers &amp; Variables '!AN$2,2)</f>
        <v>14628300.260652624</v>
      </c>
      <c r="AS298" s="276">
        <f>AS268*(1-'SFR NOAK calcs'!$L$36)^LOG('SFR Levers &amp; Variables '!AN$2,2)</f>
        <v>266286.64404300397</v>
      </c>
      <c r="AT298" s="268">
        <f>SUM(AP298:AR298)</f>
        <v>63017730.086492427</v>
      </c>
      <c r="AU298" s="408"/>
      <c r="AV298" s="97">
        <f>AV268*(1-'SFR NOAK calcs'!$I$36)^LOG('SFR Levers &amp; Variables '!AT$2,2)</f>
        <v>48886040.871466592</v>
      </c>
      <c r="AW298" s="97">
        <f>AW268*(1-'SFR NOAK calcs'!$J$36)^LOG('SFR Levers &amp; Variables '!AT$2,2)</f>
        <v>-486675.6849943946</v>
      </c>
      <c r="AX298" s="97">
        <f>AX268*(1-'SFR NOAK calcs'!$K$36)^LOG('SFR Levers &amp; Variables '!AT$2,2)</f>
        <v>14077361.053316766</v>
      </c>
      <c r="AY298" s="276">
        <f>AY268*(1-'SFR NOAK calcs'!$L$36)^LOG('SFR Levers &amp; Variables '!AT$2,2)</f>
        <v>256257.60786114528</v>
      </c>
      <c r="AZ298" s="268">
        <f>SUM(AV298:AX298)</f>
        <v>62476726.239788964</v>
      </c>
      <c r="BA298" s="408"/>
      <c r="BB298" s="97">
        <f>BB268*(1-'SFR NOAK calcs'!$I$36)^LOG('SFR Levers &amp; Variables '!AZ$2,2)</f>
        <v>48886040.871466592</v>
      </c>
      <c r="BC298" s="97">
        <f>BC268*(1-'SFR NOAK calcs'!$J$36)^LOG('SFR Levers &amp; Variables '!AZ$2,2)</f>
        <v>-478077.19507062936</v>
      </c>
      <c r="BD298" s="97">
        <f>BD268*(1-'SFR NOAK calcs'!$K$36)^LOG('SFR Levers &amp; Variables '!AZ$2,2)</f>
        <v>13608647.327193614</v>
      </c>
      <c r="BE298" s="276">
        <f>BE268*(1-'SFR NOAK calcs'!$L$36)^LOG('SFR Levers &amp; Variables '!AZ$2,2)</f>
        <v>247725.36536391225</v>
      </c>
      <c r="BF298" s="268">
        <f>SUM(BB298:BD298)</f>
        <v>62016611.003589571</v>
      </c>
      <c r="BG298" s="408"/>
      <c r="BH298" s="97">
        <f>BH268*(1-'SFR NOAK calcs'!$I$36)^LOG('SFR Levers &amp; Variables '!BF$2,2)</f>
        <v>48886040.871466592</v>
      </c>
      <c r="BI298" s="97">
        <f>BI268*(1-'SFR NOAK calcs'!$J$36)^LOG('SFR Levers &amp; Variables '!BF$2,2)</f>
        <v>-470514.39162564609</v>
      </c>
      <c r="BJ298" s="97">
        <f>BJ268*(1-'SFR NOAK calcs'!$K$36)^LOG('SFR Levers &amp; Variables '!BF$2,2)</f>
        <v>13202608.174756382</v>
      </c>
      <c r="BK298" s="276">
        <f>BK268*(1-'SFR NOAK calcs'!$L$36)^LOG('SFR Levers &amp; Variables '!BF$2,2)</f>
        <v>240334.02109793454</v>
      </c>
      <c r="BL298" s="268">
        <f>SUM(BH298:BJ298)</f>
        <v>61618134.654597327</v>
      </c>
      <c r="BM298" s="408"/>
      <c r="BN298" s="97" t="e">
        <f>BN268*(1-'SFR NOAK calcs'!$I$36)^LOG('SFR Levers &amp; Variables '!BL$2,2)</f>
        <v>#VALUE!</v>
      </c>
      <c r="BO298" s="97" t="e">
        <f>BO268*(1-'SFR NOAK calcs'!$J$36)^LOG('SFR Levers &amp; Variables '!BL$2,2)</f>
        <v>#VALUE!</v>
      </c>
      <c r="BP298" s="97" t="e">
        <f>BP268*(1-'SFR NOAK calcs'!$K$36)^LOG('SFR Levers &amp; Variables '!BL$2,2)</f>
        <v>#VALUE!</v>
      </c>
      <c r="BQ298" s="276" t="e">
        <f>BQ268*(1-'SFR NOAK calcs'!$L$36)^LOG('SFR Levers &amp; Variables '!BL$2,2)</f>
        <v>#VALUE!</v>
      </c>
      <c r="BR298" s="268" t="e">
        <f>SUM(BN298:BP298)</f>
        <v>#VALUE!</v>
      </c>
      <c r="BS298" s="408"/>
      <c r="BT298" s="97" t="e">
        <f>BT268*(1-'SFR NOAK calcs'!$I$36)^LOG('SFR Levers &amp; Variables '!BR$2,2)</f>
        <v>#VALUE!</v>
      </c>
      <c r="BU298" s="97" t="e">
        <f>BU268*(1-'SFR NOAK calcs'!$J$36)^LOG('SFR Levers &amp; Variables '!BR$2,2)</f>
        <v>#VALUE!</v>
      </c>
      <c r="BV298" s="97" t="e">
        <f>BV268*(1-'SFR NOAK calcs'!$K$36)^LOG('SFR Levers &amp; Variables '!BR$2,2)</f>
        <v>#VALUE!</v>
      </c>
      <c r="BW298" s="276" t="e">
        <f>BW268*(1-'SFR NOAK calcs'!$L$36)^LOG('SFR Levers &amp; Variables '!BR$2,2)</f>
        <v>#VALUE!</v>
      </c>
      <c r="BX298" s="268" t="e">
        <f>SUM(BT298:BV298)</f>
        <v>#VALUE!</v>
      </c>
      <c r="BY298" s="408"/>
      <c r="BZ298" s="97" t="e">
        <f>BZ268*(1-'SFR NOAK calcs'!$I$36)^LOG('SFR Levers &amp; Variables '!BX$2,2)</f>
        <v>#VALUE!</v>
      </c>
      <c r="CA298" s="97" t="e">
        <f>CA268*(1-'SFR NOAK calcs'!$J$36)^LOG('SFR Levers &amp; Variables '!BX$2,2)</f>
        <v>#VALUE!</v>
      </c>
      <c r="CB298" s="97" t="e">
        <f>CB268*(1-'SFR NOAK calcs'!$K$36)^LOG('SFR Levers &amp; Variables '!BX$2,2)</f>
        <v>#VALUE!</v>
      </c>
      <c r="CC298" s="276" t="e">
        <f>CC268*(1-'SFR NOAK calcs'!$L$36)^LOG('SFR Levers &amp; Variables '!BX$2,2)</f>
        <v>#VALUE!</v>
      </c>
      <c r="CD298" s="268" t="e">
        <f>SUM(BZ298:CB298)</f>
        <v>#VALUE!</v>
      </c>
      <c r="CE298" s="408"/>
      <c r="CF298" s="97" t="e">
        <f>CF268*(1-'SFR NOAK calcs'!$I$36)^LOG('SFR Levers &amp; Variables '!CD$2,2)</f>
        <v>#VALUE!</v>
      </c>
      <c r="CG298" s="97" t="e">
        <f>CG268*(1-'SFR NOAK calcs'!$J$36)^LOG('SFR Levers &amp; Variables '!CD$2,2)</f>
        <v>#VALUE!</v>
      </c>
      <c r="CH298" s="97" t="e">
        <f>CH268*(1-'SFR NOAK calcs'!$K$36)^LOG('SFR Levers &amp; Variables '!CD$2,2)</f>
        <v>#VALUE!</v>
      </c>
      <c r="CI298" s="276" t="e">
        <f>CI268*(1-'SFR NOAK calcs'!$L$36)^LOG('SFR Levers &amp; Variables '!CD$2,2)</f>
        <v>#VALUE!</v>
      </c>
      <c r="CJ298" s="268" t="e">
        <f>SUM(CF298:CH298)</f>
        <v>#VALUE!</v>
      </c>
      <c r="CK298" s="408"/>
      <c r="CL298" s="97" t="e">
        <f>CL268*(1-'SFR NOAK calcs'!$I$36)^LOG('SFR Levers &amp; Variables '!CJ$2,2)</f>
        <v>#VALUE!</v>
      </c>
      <c r="CM298" s="97" t="e">
        <f>CM268*(1-'SFR NOAK calcs'!$J$36)^LOG('SFR Levers &amp; Variables '!CJ$2,2)</f>
        <v>#VALUE!</v>
      </c>
      <c r="CN298" s="97" t="e">
        <f>CN268*(1-'SFR NOAK calcs'!$K$36)^LOG('SFR Levers &amp; Variables '!CJ$2,2)</f>
        <v>#VALUE!</v>
      </c>
      <c r="CO298" s="276" t="e">
        <f>CO268*(1-'SFR NOAK calcs'!$L$36)^LOG('SFR Levers &amp; Variables '!CJ$2,2)</f>
        <v>#VALUE!</v>
      </c>
      <c r="CP298" s="268" t="e">
        <f>SUM(CL298:CN298)</f>
        <v>#VALUE!</v>
      </c>
      <c r="CQ298" s="408"/>
      <c r="CR298" s="97" t="e">
        <f>CR268*(1-'SFR NOAK calcs'!$I$36)^LOG('SFR Levers &amp; Variables '!CP$2,2)</f>
        <v>#VALUE!</v>
      </c>
      <c r="CS298" s="97" t="e">
        <f>CS268*(1-'SFR NOAK calcs'!$J$36)^LOG('SFR Levers &amp; Variables '!CP$2,2)</f>
        <v>#VALUE!</v>
      </c>
      <c r="CT298" s="97" t="e">
        <f>CT268*(1-'SFR NOAK calcs'!$K$36)^LOG('SFR Levers &amp; Variables '!CP$2,2)</f>
        <v>#VALUE!</v>
      </c>
      <c r="CU298" s="276" t="e">
        <f>CU268*(1-'SFR NOAK calcs'!$L$36)^LOG('SFR Levers &amp; Variables '!CP$2,2)</f>
        <v>#VALUE!</v>
      </c>
      <c r="CV298" s="268" t="e">
        <f>SUM(CR298:CT298)</f>
        <v>#VALUE!</v>
      </c>
      <c r="CW298" s="408"/>
      <c r="CX298" s="97" t="e">
        <f>CX268*(1-'SFR NOAK calcs'!$I$36)^LOG('SFR Levers &amp; Variables '!CV$2,2)</f>
        <v>#VALUE!</v>
      </c>
      <c r="CY298" s="97" t="e">
        <f>CY268*(1-'SFR NOAK calcs'!$J$36)^LOG('SFR Levers &amp; Variables '!CV$2,2)</f>
        <v>#VALUE!</v>
      </c>
      <c r="CZ298" s="97" t="e">
        <f>CZ268*(1-'SFR NOAK calcs'!$K$36)^LOG('SFR Levers &amp; Variables '!CV$2,2)</f>
        <v>#VALUE!</v>
      </c>
      <c r="DA298" s="276" t="e">
        <f>DA268*(1-'SFR NOAK calcs'!$L$36)^LOG('SFR Levers &amp; Variables '!CV$2,2)</f>
        <v>#VALUE!</v>
      </c>
      <c r="DB298" s="268" t="e">
        <f>SUM(CX298:CZ298)</f>
        <v>#VALUE!</v>
      </c>
      <c r="DC298" s="408"/>
      <c r="DD298" s="97" t="e">
        <f>DD268*(1-'SFR NOAK calcs'!$I$36)^LOG('SFR Levers &amp; Variables '!DB$2,2)</f>
        <v>#VALUE!</v>
      </c>
      <c r="DE298" s="97" t="e">
        <f>DE268*(1-'SFR NOAK calcs'!$J$36)^LOG('SFR Levers &amp; Variables '!DB$2,2)</f>
        <v>#VALUE!</v>
      </c>
      <c r="DF298" s="97" t="e">
        <f>DF268*(1-'SFR NOAK calcs'!$K$36)^LOG('SFR Levers &amp; Variables '!DB$2,2)</f>
        <v>#VALUE!</v>
      </c>
      <c r="DG298" s="276" t="e">
        <f>DG268*(1-'SFR NOAK calcs'!$L$36)^LOG('SFR Levers &amp; Variables '!DB$2,2)</f>
        <v>#VALUE!</v>
      </c>
      <c r="DH298" s="268" t="e">
        <f>SUM(DD298:DF298)</f>
        <v>#VALUE!</v>
      </c>
      <c r="DI298" s="408"/>
      <c r="DJ298" s="97" t="e">
        <f>DJ268*(1-'SFR NOAK calcs'!$I$36)^LOG('SFR Levers &amp; Variables '!DH$2,2)</f>
        <v>#VALUE!</v>
      </c>
      <c r="DK298" s="97" t="e">
        <f>DK268*(1-'SFR NOAK calcs'!$J$36)^LOG('SFR Levers &amp; Variables '!DH$2,2)</f>
        <v>#VALUE!</v>
      </c>
      <c r="DL298" s="97" t="e">
        <f>DL268*(1-'SFR NOAK calcs'!$K$36)^LOG('SFR Levers &amp; Variables '!DH$2,2)</f>
        <v>#VALUE!</v>
      </c>
      <c r="DM298" s="276" t="e">
        <f>DM268*(1-'SFR NOAK calcs'!$L$36)^LOG('SFR Levers &amp; Variables '!DH$2,2)</f>
        <v>#VALUE!</v>
      </c>
      <c r="DN298" s="268" t="e">
        <f>SUM(DJ298:DL298)</f>
        <v>#VALUE!</v>
      </c>
      <c r="DO298" s="408"/>
      <c r="DP298" s="97" t="e">
        <f>DP268*(1-'SFR NOAK calcs'!$I$36)^LOG('SFR Levers &amp; Variables '!DN$2,2)</f>
        <v>#VALUE!</v>
      </c>
      <c r="DQ298" s="97" t="e">
        <f>DQ268*(1-'SFR NOAK calcs'!$J$36)^LOG('SFR Levers &amp; Variables '!DN$2,2)</f>
        <v>#VALUE!</v>
      </c>
      <c r="DR298" s="97" t="e">
        <f>DR268*(1-'SFR NOAK calcs'!$K$36)^LOG('SFR Levers &amp; Variables '!DN$2,2)</f>
        <v>#VALUE!</v>
      </c>
      <c r="DS298" s="276" t="e">
        <f>DS268*(1-'SFR NOAK calcs'!$L$36)^LOG('SFR Levers &amp; Variables '!DN$2,2)</f>
        <v>#VALUE!</v>
      </c>
      <c r="DT298" s="268" t="e">
        <f>SUM(DP298:DR298)</f>
        <v>#VALUE!</v>
      </c>
    </row>
    <row r="299" spans="2:124" x14ac:dyDescent="0.2">
      <c r="B299" s="95">
        <v>22</v>
      </c>
      <c r="C299" s="95" t="s">
        <v>206</v>
      </c>
      <c r="D299" s="96"/>
      <c r="E299" s="408"/>
      <c r="F299" s="97">
        <f>F269*(1-'SFR NOAK calcs'!$I$37)^LOG('SFR Levers &amp; Variables '!D$2,2)</f>
        <v>904687226.50114989</v>
      </c>
      <c r="G299" s="97">
        <f>G269*(1-'SFR NOAK calcs'!$J$37)^LOG('SFR Levers &amp; Variables '!D$2,2)</f>
        <v>8165658.6719343942</v>
      </c>
      <c r="H299" s="97">
        <f>H269*(1-'SFR NOAK calcs'!$K$37)^LOG('SFR Levers &amp; Variables '!D$2,2)</f>
        <v>218034497.57357165</v>
      </c>
      <c r="I299" s="276">
        <f>I269*(1-'SFR NOAK calcs'!$L$37)^LOG('SFR Levers &amp; Variables '!D$2,2)</f>
        <v>4058868.6575864195</v>
      </c>
      <c r="J299" s="268">
        <f t="shared" ref="J299:J304" si="459">SUM(F299:H299)</f>
        <v>1130887382.7466559</v>
      </c>
      <c r="K299" s="408"/>
      <c r="L299" s="97">
        <f>L269*(1-'SFR NOAK calcs'!$I$37)^LOG('SFR Levers &amp; Variables '!J$2,2)</f>
        <v>552802168.12605309</v>
      </c>
      <c r="M299" s="97">
        <f>M269*(1-'SFR NOAK calcs'!$J$37)^LOG('SFR Levers &amp; Variables '!J$2,2)</f>
        <v>4586316.4405758977</v>
      </c>
      <c r="N299" s="97">
        <f>N269*(1-'SFR NOAK calcs'!$K$37)^LOG('SFR Levers &amp; Variables '!J$2,2)</f>
        <v>106479767.38474964</v>
      </c>
      <c r="O299" s="276">
        <f>O269*(1-'SFR NOAK calcs'!$L$37)^LOG('SFR Levers &amp; Variables '!J$2,2)</f>
        <v>1982482.6585382363</v>
      </c>
      <c r="P299" s="268">
        <f t="shared" ref="P299:P304" si="460">SUM(L299:N299)</f>
        <v>663868251.95137858</v>
      </c>
      <c r="Q299" s="408"/>
      <c r="R299" s="97">
        <f>R269*(1-'SFR NOAK calcs'!$I$37)^LOG('SFR Levers &amp; Variables '!P$2,2)</f>
        <v>485928084.63395327</v>
      </c>
      <c r="S299" s="97">
        <f>S269*(1-'SFR NOAK calcs'!$J$37)^LOG('SFR Levers &amp; Variables '!P$2,2)</f>
        <v>3837580.8420417961</v>
      </c>
      <c r="T299" s="97">
        <f>T269*(1-'SFR NOAK calcs'!$K$37)^LOG('SFR Levers &amp; Variables '!P$2,2)</f>
        <v>80216002.242553398</v>
      </c>
      <c r="U299" s="276">
        <f>U269*(1-'SFR NOAK calcs'!$L$37)^LOG('SFR Levers &amp; Variables '!P$2,2)</f>
        <v>1493619.2030063064</v>
      </c>
      <c r="V299" s="268">
        <f t="shared" ref="V299:V304" si="461">SUM(R299:T299)</f>
        <v>569981667.71854842</v>
      </c>
      <c r="W299" s="408"/>
      <c r="X299" s="97">
        <f>X269*(1-'SFR NOAK calcs'!$I$37)^LOG('SFR Levers &amp; Variables '!V$2,2)</f>
        <v>471774839.45044005</v>
      </c>
      <c r="Y299" s="97">
        <f>Y269*(1-'SFR NOAK calcs'!$J$37)^LOG('SFR Levers &amp; Variables '!V$2,2)</f>
        <v>3597746.578948786</v>
      </c>
      <c r="Z299" s="97">
        <f>Z269*(1-'SFR NOAK calcs'!$K$37)^LOG('SFR Levers &amp; Variables '!V$2,2)</f>
        <v>70807322.591102421</v>
      </c>
      <c r="AA299" s="276">
        <f>AA269*(1-'SFR NOAK calcs'!$L$37)^LOG('SFR Levers &amp; Variables '!V$2,2)</f>
        <v>1318508.6855478084</v>
      </c>
      <c r="AB299" s="268">
        <f t="shared" ref="AB299:AB304" si="462">SUM(X299:Z299)</f>
        <v>546179908.62049127</v>
      </c>
      <c r="AC299" s="408"/>
      <c r="AD299" s="97">
        <f>AD269*(1-'SFR NOAK calcs'!$I$37)^LOG('SFR Levers &amp; Variables '!AB$2,2)</f>
        <v>471774839.45044005</v>
      </c>
      <c r="AE299" s="97">
        <f>AE269*(1-'SFR NOAK calcs'!$J$37)^LOG('SFR Levers &amp; Variables '!AB$2,2)</f>
        <v>3501454.5083311656</v>
      </c>
      <c r="AF299" s="97">
        <f>AF269*(1-'SFR NOAK calcs'!$K$37)^LOG('SFR Levers &amp; Variables '!AB$2,2)</f>
        <v>67285511.262320906</v>
      </c>
      <c r="AG299" s="276">
        <f>AG269*(1-'SFR NOAK calcs'!$L$37)^LOG('SFR Levers &amp; Variables '!AB$2,2)</f>
        <v>1252986.8275786142</v>
      </c>
      <c r="AH299" s="268">
        <f t="shared" ref="AH299:AH304" si="463">SUM(AD299:AF299)</f>
        <v>542561805.2210921</v>
      </c>
      <c r="AI299" s="408"/>
      <c r="AJ299" s="97">
        <f>AJ269*(1-'SFR NOAK calcs'!$I$37)^LOG('SFR Levers &amp; Variables '!AH$2,2)</f>
        <v>471774839.45044005</v>
      </c>
      <c r="AK299" s="97">
        <f>AK269*(1-'SFR NOAK calcs'!$J$37)^LOG('SFR Levers &amp; Variables '!AH$2,2)</f>
        <v>3424694.430264052</v>
      </c>
      <c r="AL299" s="97">
        <f>AL269*(1-'SFR NOAK calcs'!$K$37)^LOG('SFR Levers &amp; Variables '!AH$2,2)</f>
        <v>64538413.182001293</v>
      </c>
      <c r="AM299" s="276">
        <f>AM269*(1-'SFR NOAK calcs'!$L$37)^LOG('SFR Levers &amp; Variables '!AH$2,2)</f>
        <v>1201876.0371633284</v>
      </c>
      <c r="AN299" s="268">
        <f t="shared" ref="AN299:AN304" si="464">SUM(AJ299:AL299)</f>
        <v>539737947.0627054</v>
      </c>
      <c r="AO299" s="408"/>
      <c r="AP299" s="97">
        <f>AP269*(1-'SFR NOAK calcs'!$I$37)^LOG('SFR Levers &amp; Variables '!AN$2,2)</f>
        <v>471774839.45044005</v>
      </c>
      <c r="AQ299" s="97">
        <f>AQ269*(1-'SFR NOAK calcs'!$J$37)^LOG('SFR Levers &amp; Variables '!AN$2,2)</f>
        <v>3361109.0382610317</v>
      </c>
      <c r="AR299" s="97">
        <f>AR269*(1-'SFR NOAK calcs'!$K$37)^LOG('SFR Levers &amp; Variables '!AN$2,2)</f>
        <v>62303462.536747023</v>
      </c>
      <c r="AS299" s="276">
        <f>AS269*(1-'SFR NOAK calcs'!$L$37)^LOG('SFR Levers &amp; Variables '!AN$2,2)</f>
        <v>1160292.4874681847</v>
      </c>
      <c r="AT299" s="268">
        <f t="shared" ref="AT299:AT304" si="465">SUM(AP299:AR299)</f>
        <v>537439411.02544808</v>
      </c>
      <c r="AU299" s="408"/>
      <c r="AV299" s="97">
        <f>AV269*(1-'SFR NOAK calcs'!$I$37)^LOG('SFR Levers &amp; Variables '!AT$2,2)</f>
        <v>471774839.45044005</v>
      </c>
      <c r="AW299" s="97">
        <f>AW269*(1-'SFR NOAK calcs'!$J$37)^LOG('SFR Levers &amp; Variables '!AT$2,2)</f>
        <v>3306983.9237023322</v>
      </c>
      <c r="AX299" s="97">
        <f>AX269*(1-'SFR NOAK calcs'!$K$37)^LOG('SFR Levers &amp; Variables '!AT$2,2)</f>
        <v>60430117.228269294</v>
      </c>
      <c r="AY299" s="276">
        <f>AY269*(1-'SFR NOAK calcs'!$L$37)^LOG('SFR Levers &amp; Variables '!AT$2,2)</f>
        <v>1125435.9339689282</v>
      </c>
      <c r="AZ299" s="268">
        <f t="shared" ref="AZ299:AZ304" si="466">SUM(AV299:AX299)</f>
        <v>535511940.60241169</v>
      </c>
      <c r="BA299" s="408"/>
      <c r="BB299" s="97">
        <f>BB269*(1-'SFR NOAK calcs'!$I$37)^LOG('SFR Levers &amp; Variables '!AZ$2,2)</f>
        <v>471774839.45044005</v>
      </c>
      <c r="BC299" s="97">
        <f>BC269*(1-'SFR NOAK calcs'!$J$37)^LOG('SFR Levers &amp; Variables '!AZ$2,2)</f>
        <v>3259966.1158203483</v>
      </c>
      <c r="BD299" s="97">
        <f>BD269*(1-'SFR NOAK calcs'!$K$37)^LOG('SFR Levers &amp; Variables '!AZ$2,2)</f>
        <v>58824520.171507128</v>
      </c>
      <c r="BE299" s="276">
        <f>BE269*(1-'SFR NOAK calcs'!$L$37)^LOG('SFR Levers &amp; Variables '!AZ$2,2)</f>
        <v>1095560.4802157746</v>
      </c>
      <c r="BF299" s="268">
        <f t="shared" ref="BF299:BF304" si="467">SUM(BB299:BD299)</f>
        <v>533859325.73776752</v>
      </c>
      <c r="BG299" s="408"/>
      <c r="BH299" s="97">
        <f>BH269*(1-'SFR NOAK calcs'!$I$37)^LOG('SFR Levers &amp; Variables '!BF$2,2)</f>
        <v>471774839.45044005</v>
      </c>
      <c r="BI299" s="97">
        <f>BI269*(1-'SFR NOAK calcs'!$J$37)^LOG('SFR Levers &amp; Variables '!BF$2,2)</f>
        <v>3218473.9849046073</v>
      </c>
      <c r="BJ299" s="97">
        <f>BJ269*(1-'SFR NOAK calcs'!$K$37)^LOG('SFR Levers &amp; Variables '!BF$2,2)</f>
        <v>57424446.858791761</v>
      </c>
      <c r="BK299" s="276">
        <f>BK269*(1-'SFR NOAK calcs'!$L$37)^LOG('SFR Levers &amp; Variables '!BF$2,2)</f>
        <v>1069508.6168209931</v>
      </c>
      <c r="BL299" s="268">
        <f t="shared" ref="BL299:BL304" si="468">SUM(BH299:BJ299)</f>
        <v>532417760.2941364</v>
      </c>
      <c r="BM299" s="408"/>
      <c r="BN299" s="97" t="e">
        <f>BN269*(1-'SFR NOAK calcs'!$I$37)^LOG('SFR Levers &amp; Variables '!BL$2,2)</f>
        <v>#VALUE!</v>
      </c>
      <c r="BO299" s="97" t="e">
        <f>BO269*(1-'SFR NOAK calcs'!$J$37)^LOG('SFR Levers &amp; Variables '!BL$2,2)</f>
        <v>#VALUE!</v>
      </c>
      <c r="BP299" s="97" t="e">
        <f>BP269*(1-'SFR NOAK calcs'!$K$37)^LOG('SFR Levers &amp; Variables '!BL$2,2)</f>
        <v>#VALUE!</v>
      </c>
      <c r="BQ299" s="276" t="e">
        <f>BQ269*(1-'SFR NOAK calcs'!$L$37)^LOG('SFR Levers &amp; Variables '!BL$2,2)</f>
        <v>#VALUE!</v>
      </c>
      <c r="BR299" s="268" t="e">
        <f t="shared" ref="BR299:BR304" si="469">SUM(BN299:BP299)</f>
        <v>#VALUE!</v>
      </c>
      <c r="BS299" s="408"/>
      <c r="BT299" s="97" t="e">
        <f>BT269*(1-'SFR NOAK calcs'!$I$37)^LOG('SFR Levers &amp; Variables '!BR$2,2)</f>
        <v>#VALUE!</v>
      </c>
      <c r="BU299" s="97" t="e">
        <f>BU269*(1-'SFR NOAK calcs'!$J$37)^LOG('SFR Levers &amp; Variables '!BR$2,2)</f>
        <v>#VALUE!</v>
      </c>
      <c r="BV299" s="97" t="e">
        <f>BV269*(1-'SFR NOAK calcs'!$K$37)^LOG('SFR Levers &amp; Variables '!BR$2,2)</f>
        <v>#VALUE!</v>
      </c>
      <c r="BW299" s="276" t="e">
        <f>BW269*(1-'SFR NOAK calcs'!$L$37)^LOG('SFR Levers &amp; Variables '!BR$2,2)</f>
        <v>#VALUE!</v>
      </c>
      <c r="BX299" s="268" t="e">
        <f t="shared" ref="BX299:BX304" si="470">SUM(BT299:BV299)</f>
        <v>#VALUE!</v>
      </c>
      <c r="BY299" s="408"/>
      <c r="BZ299" s="97" t="e">
        <f>BZ269*(1-'SFR NOAK calcs'!$I$37)^LOG('SFR Levers &amp; Variables '!BX$2,2)</f>
        <v>#VALUE!</v>
      </c>
      <c r="CA299" s="97" t="e">
        <f>CA269*(1-'SFR NOAK calcs'!$J$37)^LOG('SFR Levers &amp; Variables '!BX$2,2)</f>
        <v>#VALUE!</v>
      </c>
      <c r="CB299" s="97" t="e">
        <f>CB269*(1-'SFR NOAK calcs'!$K$37)^LOG('SFR Levers &amp; Variables '!BX$2,2)</f>
        <v>#VALUE!</v>
      </c>
      <c r="CC299" s="276" t="e">
        <f>CC269*(1-'SFR NOAK calcs'!$L$37)^LOG('SFR Levers &amp; Variables '!BX$2,2)</f>
        <v>#VALUE!</v>
      </c>
      <c r="CD299" s="268" t="e">
        <f t="shared" ref="CD299:CD304" si="471">SUM(BZ299:CB299)</f>
        <v>#VALUE!</v>
      </c>
      <c r="CE299" s="408"/>
      <c r="CF299" s="97" t="e">
        <f>CF269*(1-'SFR NOAK calcs'!$I$37)^LOG('SFR Levers &amp; Variables '!CD$2,2)</f>
        <v>#VALUE!</v>
      </c>
      <c r="CG299" s="97" t="e">
        <f>CG269*(1-'SFR NOAK calcs'!$J$37)^LOG('SFR Levers &amp; Variables '!CD$2,2)</f>
        <v>#VALUE!</v>
      </c>
      <c r="CH299" s="97" t="e">
        <f>CH269*(1-'SFR NOAK calcs'!$K$37)^LOG('SFR Levers &amp; Variables '!CD$2,2)</f>
        <v>#VALUE!</v>
      </c>
      <c r="CI299" s="276" t="e">
        <f>CI269*(1-'SFR NOAK calcs'!$L$37)^LOG('SFR Levers &amp; Variables '!CD$2,2)</f>
        <v>#VALUE!</v>
      </c>
      <c r="CJ299" s="268" t="e">
        <f t="shared" ref="CJ299:CJ304" si="472">SUM(CF299:CH299)</f>
        <v>#VALUE!</v>
      </c>
      <c r="CK299" s="408"/>
      <c r="CL299" s="97" t="e">
        <f>CL269*(1-'SFR NOAK calcs'!$I$37)^LOG('SFR Levers &amp; Variables '!CJ$2,2)</f>
        <v>#VALUE!</v>
      </c>
      <c r="CM299" s="97" t="e">
        <f>CM269*(1-'SFR NOAK calcs'!$J$37)^LOG('SFR Levers &amp; Variables '!CJ$2,2)</f>
        <v>#VALUE!</v>
      </c>
      <c r="CN299" s="97" t="e">
        <f>CN269*(1-'SFR NOAK calcs'!$K$37)^LOG('SFR Levers &amp; Variables '!CJ$2,2)</f>
        <v>#VALUE!</v>
      </c>
      <c r="CO299" s="276" t="e">
        <f>CO269*(1-'SFR NOAK calcs'!$L$37)^LOG('SFR Levers &amp; Variables '!CJ$2,2)</f>
        <v>#VALUE!</v>
      </c>
      <c r="CP299" s="268" t="e">
        <f t="shared" ref="CP299:CP304" si="473">SUM(CL299:CN299)</f>
        <v>#VALUE!</v>
      </c>
      <c r="CQ299" s="408"/>
      <c r="CR299" s="97" t="e">
        <f>CR269*(1-'SFR NOAK calcs'!$I$37)^LOG('SFR Levers &amp; Variables '!CP$2,2)</f>
        <v>#VALUE!</v>
      </c>
      <c r="CS299" s="97" t="e">
        <f>CS269*(1-'SFR NOAK calcs'!$J$37)^LOG('SFR Levers &amp; Variables '!CP$2,2)</f>
        <v>#VALUE!</v>
      </c>
      <c r="CT299" s="97" t="e">
        <f>CT269*(1-'SFR NOAK calcs'!$K$37)^LOG('SFR Levers &amp; Variables '!CP$2,2)</f>
        <v>#VALUE!</v>
      </c>
      <c r="CU299" s="276" t="e">
        <f>CU269*(1-'SFR NOAK calcs'!$L$37)^LOG('SFR Levers &amp; Variables '!CP$2,2)</f>
        <v>#VALUE!</v>
      </c>
      <c r="CV299" s="268" t="e">
        <f t="shared" ref="CV299:CV304" si="474">SUM(CR299:CT299)</f>
        <v>#VALUE!</v>
      </c>
      <c r="CW299" s="408"/>
      <c r="CX299" s="97" t="e">
        <f>CX269*(1-'SFR NOAK calcs'!$I$37)^LOG('SFR Levers &amp; Variables '!CV$2,2)</f>
        <v>#VALUE!</v>
      </c>
      <c r="CY299" s="97" t="e">
        <f>CY269*(1-'SFR NOAK calcs'!$J$37)^LOG('SFR Levers &amp; Variables '!CV$2,2)</f>
        <v>#VALUE!</v>
      </c>
      <c r="CZ299" s="97" t="e">
        <f>CZ269*(1-'SFR NOAK calcs'!$K$37)^LOG('SFR Levers &amp; Variables '!CV$2,2)</f>
        <v>#VALUE!</v>
      </c>
      <c r="DA299" s="276" t="e">
        <f>DA269*(1-'SFR NOAK calcs'!$L$37)^LOG('SFR Levers &amp; Variables '!CV$2,2)</f>
        <v>#VALUE!</v>
      </c>
      <c r="DB299" s="268" t="e">
        <f t="shared" ref="DB299:DB304" si="475">SUM(CX299:CZ299)</f>
        <v>#VALUE!</v>
      </c>
      <c r="DC299" s="408"/>
      <c r="DD299" s="97" t="e">
        <f>DD269*(1-'SFR NOAK calcs'!$I$37)^LOG('SFR Levers &amp; Variables '!DB$2,2)</f>
        <v>#VALUE!</v>
      </c>
      <c r="DE299" s="97" t="e">
        <f>DE269*(1-'SFR NOAK calcs'!$J$37)^LOG('SFR Levers &amp; Variables '!DB$2,2)</f>
        <v>#VALUE!</v>
      </c>
      <c r="DF299" s="97" t="e">
        <f>DF269*(1-'SFR NOAK calcs'!$K$37)^LOG('SFR Levers &amp; Variables '!DB$2,2)</f>
        <v>#VALUE!</v>
      </c>
      <c r="DG299" s="276" t="e">
        <f>DG269*(1-'SFR NOAK calcs'!$L$37)^LOG('SFR Levers &amp; Variables '!DB$2,2)</f>
        <v>#VALUE!</v>
      </c>
      <c r="DH299" s="268" t="e">
        <f t="shared" ref="DH299:DH304" si="476">SUM(DD299:DF299)</f>
        <v>#VALUE!</v>
      </c>
      <c r="DI299" s="408"/>
      <c r="DJ299" s="97" t="e">
        <f>DJ269*(1-'SFR NOAK calcs'!$I$37)^LOG('SFR Levers &amp; Variables '!DH$2,2)</f>
        <v>#VALUE!</v>
      </c>
      <c r="DK299" s="97" t="e">
        <f>DK269*(1-'SFR NOAK calcs'!$J$37)^LOG('SFR Levers &amp; Variables '!DH$2,2)</f>
        <v>#VALUE!</v>
      </c>
      <c r="DL299" s="97" t="e">
        <f>DL269*(1-'SFR NOAK calcs'!$K$37)^LOG('SFR Levers &amp; Variables '!DH$2,2)</f>
        <v>#VALUE!</v>
      </c>
      <c r="DM299" s="276" t="e">
        <f>DM269*(1-'SFR NOAK calcs'!$L$37)^LOG('SFR Levers &amp; Variables '!DH$2,2)</f>
        <v>#VALUE!</v>
      </c>
      <c r="DN299" s="268" t="e">
        <f t="shared" ref="DN299:DN304" si="477">SUM(DJ299:DL299)</f>
        <v>#VALUE!</v>
      </c>
      <c r="DO299" s="408"/>
      <c r="DP299" s="97" t="e">
        <f>DP269*(1-'SFR NOAK calcs'!$I$37)^LOG('SFR Levers &amp; Variables '!DN$2,2)</f>
        <v>#VALUE!</v>
      </c>
      <c r="DQ299" s="97" t="e">
        <f>DQ269*(1-'SFR NOAK calcs'!$J$37)^LOG('SFR Levers &amp; Variables '!DN$2,2)</f>
        <v>#VALUE!</v>
      </c>
      <c r="DR299" s="97" t="e">
        <f>DR269*(1-'SFR NOAK calcs'!$K$37)^LOG('SFR Levers &amp; Variables '!DN$2,2)</f>
        <v>#VALUE!</v>
      </c>
      <c r="DS299" s="276" t="e">
        <f>DS269*(1-'SFR NOAK calcs'!$L$37)^LOG('SFR Levers &amp; Variables '!DN$2,2)</f>
        <v>#VALUE!</v>
      </c>
      <c r="DT299" s="268" t="e">
        <f t="shared" ref="DT299:DT304" si="478">SUM(DP299:DR299)</f>
        <v>#VALUE!</v>
      </c>
    </row>
    <row r="300" spans="2:124" x14ac:dyDescent="0.2">
      <c r="B300" s="95">
        <v>232.1</v>
      </c>
      <c r="C300" s="95" t="s">
        <v>207</v>
      </c>
      <c r="D300" s="96"/>
      <c r="E300" s="408"/>
      <c r="F300" s="97">
        <f>F270*(1-'SFR NOAK calcs'!$I$38)^LOG('SFR Levers &amp; Variables '!D$2,2)</f>
        <v>245531184.56918323</v>
      </c>
      <c r="G300" s="97">
        <f>G270*(1-'SFR NOAK calcs'!$J$38)^LOG('SFR Levers &amp; Variables '!D$2,2)</f>
        <v>0</v>
      </c>
      <c r="H300" s="97">
        <f>H270*(1-'SFR NOAK calcs'!$K$38)^LOG('SFR Levers &amp; Variables '!D$2,2)</f>
        <v>40128774.457929738</v>
      </c>
      <c r="I300" s="276">
        <f>I270*(1-'SFR NOAK calcs'!$L$38)^LOG('SFR Levers &amp; Variables '!D$2,2)</f>
        <v>753200.81530358223</v>
      </c>
      <c r="J300" s="268">
        <f t="shared" si="459"/>
        <v>285659959.02711296</v>
      </c>
      <c r="K300" s="408"/>
      <c r="L300" s="97">
        <f>L270*(1-'SFR NOAK calcs'!$I$38)^LOG('SFR Levers &amp; Variables '!J$2,2)</f>
        <v>150029940.95244929</v>
      </c>
      <c r="M300" s="97">
        <f>M270*(1-'SFR NOAK calcs'!$J$38)^LOG('SFR Levers &amp; Variables '!J$2,2)</f>
        <v>0</v>
      </c>
      <c r="N300" s="97">
        <f>N270*(1-'SFR NOAK calcs'!$K$38)^LOG('SFR Levers &amp; Variables '!J$2,2)</f>
        <v>19813378.390886359</v>
      </c>
      <c r="O300" s="276">
        <f>O270*(1-'SFR NOAK calcs'!$L$38)^LOG('SFR Levers &amp; Variables '!J$2,2)</f>
        <v>371889.0736017726</v>
      </c>
      <c r="P300" s="268">
        <f t="shared" si="460"/>
        <v>169843319.34333566</v>
      </c>
      <c r="Q300" s="408"/>
      <c r="R300" s="97">
        <f>R270*(1-'SFR NOAK calcs'!$I$38)^LOG('SFR Levers &amp; Variables '!P$2,2)</f>
        <v>131880383.34202924</v>
      </c>
      <c r="S300" s="97">
        <f>S270*(1-'SFR NOAK calcs'!$J$38)^LOG('SFR Levers &amp; Variables '!P$2,2)</f>
        <v>0</v>
      </c>
      <c r="T300" s="97">
        <f>T270*(1-'SFR NOAK calcs'!$K$38)^LOG('SFR Levers &amp; Variables '!P$2,2)</f>
        <v>15022330.700773884</v>
      </c>
      <c r="U300" s="276">
        <f>U270*(1-'SFR NOAK calcs'!$L$38)^LOG('SFR Levers &amp; Variables '!P$2,2)</f>
        <v>281963.0523091394</v>
      </c>
      <c r="V300" s="268">
        <f t="shared" si="461"/>
        <v>146902714.04280314</v>
      </c>
      <c r="W300" s="408"/>
      <c r="X300" s="97">
        <f>X270*(1-'SFR NOAK calcs'!$I$38)^LOG('SFR Levers &amp; Variables '!V$2,2)</f>
        <v>128039207.12818372</v>
      </c>
      <c r="Y300" s="97">
        <f>Y270*(1-'SFR NOAK calcs'!$J$38)^LOG('SFR Levers &amp; Variables '!V$2,2)</f>
        <v>0</v>
      </c>
      <c r="Z300" s="97">
        <f>Z270*(1-'SFR NOAK calcs'!$K$38)^LOG('SFR Levers &amp; Variables '!V$2,2)</f>
        <v>13320801.899720589</v>
      </c>
      <c r="AA300" s="276">
        <f>AA270*(1-'SFR NOAK calcs'!$L$38)^LOG('SFR Levers &amp; Variables '!V$2,2)</f>
        <v>250026.04706719093</v>
      </c>
      <c r="AB300" s="268">
        <f t="shared" si="462"/>
        <v>141360009.0279043</v>
      </c>
      <c r="AC300" s="408"/>
      <c r="AD300" s="97">
        <f>AD270*(1-'SFR NOAK calcs'!$I$38)^LOG('SFR Levers &amp; Variables '!AB$2,2)</f>
        <v>128039207.12818372</v>
      </c>
      <c r="AE300" s="97">
        <f>AE270*(1-'SFR NOAK calcs'!$J$38)^LOG('SFR Levers &amp; Variables '!AB$2,2)</f>
        <v>0</v>
      </c>
      <c r="AF300" s="97">
        <f>AF270*(1-'SFR NOAK calcs'!$K$38)^LOG('SFR Levers &amp; Variables '!AB$2,2)</f>
        <v>12703002.248006564</v>
      </c>
      <c r="AG300" s="276">
        <f>AG270*(1-'SFR NOAK calcs'!$L$38)^LOG('SFR Levers &amp; Variables '!AB$2,2)</f>
        <v>238430.1982616632</v>
      </c>
      <c r="AH300" s="268">
        <f t="shared" si="463"/>
        <v>140742209.37619027</v>
      </c>
      <c r="AI300" s="408"/>
      <c r="AJ300" s="97">
        <f>AJ270*(1-'SFR NOAK calcs'!$I$38)^LOG('SFR Levers &amp; Variables '!AH$2,2)</f>
        <v>128039207.12818372</v>
      </c>
      <c r="AK300" s="97">
        <f>AK270*(1-'SFR NOAK calcs'!$J$38)^LOG('SFR Levers &amp; Variables '!AH$2,2)</f>
        <v>0</v>
      </c>
      <c r="AL300" s="97">
        <f>AL270*(1-'SFR NOAK calcs'!$K$38)^LOG('SFR Levers &amp; Variables '!AH$2,2)</f>
        <v>12219553.698610544</v>
      </c>
      <c r="AM300" s="276">
        <f>AM270*(1-'SFR NOAK calcs'!$L$38)^LOG('SFR Levers &amp; Variables '!AH$2,2)</f>
        <v>229356.06513696062</v>
      </c>
      <c r="AN300" s="268">
        <f t="shared" si="464"/>
        <v>140258760.82679427</v>
      </c>
      <c r="AO300" s="408"/>
      <c r="AP300" s="97">
        <f>AP270*(1-'SFR NOAK calcs'!$I$38)^LOG('SFR Levers &amp; Variables '!AN$2,2)</f>
        <v>128039207.12818372</v>
      </c>
      <c r="AQ300" s="97">
        <f>AQ270*(1-'SFR NOAK calcs'!$J$38)^LOG('SFR Levers &amp; Variables '!AN$2,2)</f>
        <v>0</v>
      </c>
      <c r="AR300" s="97">
        <f>AR270*(1-'SFR NOAK calcs'!$K$38)^LOG('SFR Levers &amp; Variables '!AN$2,2)</f>
        <v>11825186.550345931</v>
      </c>
      <c r="AS300" s="276">
        <f>AS270*(1-'SFR NOAK calcs'!$L$38)^LOG('SFR Levers &amp; Variables '!AN$2,2)</f>
        <v>221953.9537688882</v>
      </c>
      <c r="AT300" s="268">
        <f t="shared" si="465"/>
        <v>139864393.67852965</v>
      </c>
      <c r="AU300" s="408"/>
      <c r="AV300" s="97">
        <f>AV270*(1-'SFR NOAK calcs'!$I$38)^LOG('SFR Levers &amp; Variables '!AT$2,2)</f>
        <v>128039207.12818372</v>
      </c>
      <c r="AW300" s="97">
        <f>AW270*(1-'SFR NOAK calcs'!$J$38)^LOG('SFR Levers &amp; Variables '!AT$2,2)</f>
        <v>0</v>
      </c>
      <c r="AX300" s="97">
        <f>AX270*(1-'SFR NOAK calcs'!$K$38)^LOG('SFR Levers &amp; Variables '!AT$2,2)</f>
        <v>11493872.902862146</v>
      </c>
      <c r="AY300" s="276">
        <f>AY270*(1-'SFR NOAK calcs'!$L$38)^LOG('SFR Levers &amp; Variables '!AT$2,2)</f>
        <v>215735.33102805144</v>
      </c>
      <c r="AZ300" s="268">
        <f t="shared" si="466"/>
        <v>139533080.03104585</v>
      </c>
      <c r="BA300" s="408"/>
      <c r="BB300" s="97">
        <f>BB270*(1-'SFR NOAK calcs'!$I$38)^LOG('SFR Levers &amp; Variables '!AZ$2,2)</f>
        <v>128039207.12818372</v>
      </c>
      <c r="BC300" s="97">
        <f>BC270*(1-'SFR NOAK calcs'!$J$38)^LOG('SFR Levers &amp; Variables '!AZ$2,2)</f>
        <v>0</v>
      </c>
      <c r="BD300" s="97">
        <f>BD270*(1-'SFR NOAK calcs'!$K$38)^LOG('SFR Levers &amp; Variables '!AZ$2,2)</f>
        <v>11209347.133700607</v>
      </c>
      <c r="BE300" s="276">
        <f>BE270*(1-'SFR NOAK calcs'!$L$38)^LOG('SFR Levers &amp; Variables '!AZ$2,2)</f>
        <v>210394.89778028245</v>
      </c>
      <c r="BF300" s="268">
        <f t="shared" si="467"/>
        <v>139248554.26188433</v>
      </c>
      <c r="BG300" s="408"/>
      <c r="BH300" s="97">
        <f>BH270*(1-'SFR NOAK calcs'!$I$38)^LOG('SFR Levers &amp; Variables '!BF$2,2)</f>
        <v>128039207.12818372</v>
      </c>
      <c r="BI300" s="97">
        <f>BI270*(1-'SFR NOAK calcs'!$J$38)^LOG('SFR Levers &amp; Variables '!BF$2,2)</f>
        <v>0</v>
      </c>
      <c r="BJ300" s="97">
        <f>BJ270*(1-'SFR NOAK calcs'!$K$38)^LOG('SFR Levers &amp; Variables '!BF$2,2)</f>
        <v>10960803.592944514</v>
      </c>
      <c r="BK300" s="276">
        <f>BK270*(1-'SFR NOAK calcs'!$L$38)^LOG('SFR Levers &amp; Variables '!BF$2,2)</f>
        <v>205729.83636077191</v>
      </c>
      <c r="BL300" s="268">
        <f t="shared" si="468"/>
        <v>139000010.72112823</v>
      </c>
      <c r="BM300" s="408"/>
      <c r="BN300" s="97" t="e">
        <f>BN270*(1-'SFR NOAK calcs'!$I$38)^LOG('SFR Levers &amp; Variables '!BL$2,2)</f>
        <v>#VALUE!</v>
      </c>
      <c r="BO300" s="97" t="e">
        <f>BO270*(1-'SFR NOAK calcs'!$J$38)^LOG('SFR Levers &amp; Variables '!BL$2,2)</f>
        <v>#VALUE!</v>
      </c>
      <c r="BP300" s="97" t="e">
        <f>BP270*(1-'SFR NOAK calcs'!$K$38)^LOG('SFR Levers &amp; Variables '!BL$2,2)</f>
        <v>#VALUE!</v>
      </c>
      <c r="BQ300" s="276" t="e">
        <f>BQ270*(1-'SFR NOAK calcs'!$L$38)^LOG('SFR Levers &amp; Variables '!BL$2,2)</f>
        <v>#VALUE!</v>
      </c>
      <c r="BR300" s="268" t="e">
        <f t="shared" si="469"/>
        <v>#VALUE!</v>
      </c>
      <c r="BS300" s="408"/>
      <c r="BT300" s="97" t="e">
        <f>BT270*(1-'SFR NOAK calcs'!$I$38)^LOG('SFR Levers &amp; Variables '!BR$2,2)</f>
        <v>#VALUE!</v>
      </c>
      <c r="BU300" s="97" t="e">
        <f>BU270*(1-'SFR NOAK calcs'!$J$38)^LOG('SFR Levers &amp; Variables '!BR$2,2)</f>
        <v>#VALUE!</v>
      </c>
      <c r="BV300" s="97" t="e">
        <f>BV270*(1-'SFR NOAK calcs'!$K$38)^LOG('SFR Levers &amp; Variables '!BR$2,2)</f>
        <v>#VALUE!</v>
      </c>
      <c r="BW300" s="276" t="e">
        <f>BW270*(1-'SFR NOAK calcs'!$L$38)^LOG('SFR Levers &amp; Variables '!BR$2,2)</f>
        <v>#VALUE!</v>
      </c>
      <c r="BX300" s="268" t="e">
        <f t="shared" si="470"/>
        <v>#VALUE!</v>
      </c>
      <c r="BY300" s="408"/>
      <c r="BZ300" s="97" t="e">
        <f>BZ270*(1-'SFR NOAK calcs'!$I$38)^LOG('SFR Levers &amp; Variables '!BX$2,2)</f>
        <v>#VALUE!</v>
      </c>
      <c r="CA300" s="97" t="e">
        <f>CA270*(1-'SFR NOAK calcs'!$J$38)^LOG('SFR Levers &amp; Variables '!BX$2,2)</f>
        <v>#VALUE!</v>
      </c>
      <c r="CB300" s="97" t="e">
        <f>CB270*(1-'SFR NOAK calcs'!$K$38)^LOG('SFR Levers &amp; Variables '!BX$2,2)</f>
        <v>#VALUE!</v>
      </c>
      <c r="CC300" s="276" t="e">
        <f>CC270*(1-'SFR NOAK calcs'!$L$38)^LOG('SFR Levers &amp; Variables '!BX$2,2)</f>
        <v>#VALUE!</v>
      </c>
      <c r="CD300" s="268" t="e">
        <f t="shared" si="471"/>
        <v>#VALUE!</v>
      </c>
      <c r="CE300" s="408"/>
      <c r="CF300" s="97" t="e">
        <f>CF270*(1-'SFR NOAK calcs'!$I$38)^LOG('SFR Levers &amp; Variables '!CD$2,2)</f>
        <v>#VALUE!</v>
      </c>
      <c r="CG300" s="97" t="e">
        <f>CG270*(1-'SFR NOAK calcs'!$J$38)^LOG('SFR Levers &amp; Variables '!CD$2,2)</f>
        <v>#VALUE!</v>
      </c>
      <c r="CH300" s="97" t="e">
        <f>CH270*(1-'SFR NOAK calcs'!$K$38)^LOG('SFR Levers &amp; Variables '!CD$2,2)</f>
        <v>#VALUE!</v>
      </c>
      <c r="CI300" s="276" t="e">
        <f>CI270*(1-'SFR NOAK calcs'!$L$38)^LOG('SFR Levers &amp; Variables '!CD$2,2)</f>
        <v>#VALUE!</v>
      </c>
      <c r="CJ300" s="268" t="e">
        <f t="shared" si="472"/>
        <v>#VALUE!</v>
      </c>
      <c r="CK300" s="408"/>
      <c r="CL300" s="97" t="e">
        <f>CL270*(1-'SFR NOAK calcs'!$I$38)^LOG('SFR Levers &amp; Variables '!CJ$2,2)</f>
        <v>#VALUE!</v>
      </c>
      <c r="CM300" s="97" t="e">
        <f>CM270*(1-'SFR NOAK calcs'!$J$38)^LOG('SFR Levers &amp; Variables '!CJ$2,2)</f>
        <v>#VALUE!</v>
      </c>
      <c r="CN300" s="97" t="e">
        <f>CN270*(1-'SFR NOAK calcs'!$K$38)^LOG('SFR Levers &amp; Variables '!CJ$2,2)</f>
        <v>#VALUE!</v>
      </c>
      <c r="CO300" s="276" t="e">
        <f>CO270*(1-'SFR NOAK calcs'!$L$38)^LOG('SFR Levers &amp; Variables '!CJ$2,2)</f>
        <v>#VALUE!</v>
      </c>
      <c r="CP300" s="268" t="e">
        <f t="shared" si="473"/>
        <v>#VALUE!</v>
      </c>
      <c r="CQ300" s="408"/>
      <c r="CR300" s="97" t="e">
        <f>CR270*(1-'SFR NOAK calcs'!$I$38)^LOG('SFR Levers &amp; Variables '!CP$2,2)</f>
        <v>#VALUE!</v>
      </c>
      <c r="CS300" s="97" t="e">
        <f>CS270*(1-'SFR NOAK calcs'!$J$38)^LOG('SFR Levers &amp; Variables '!CP$2,2)</f>
        <v>#VALUE!</v>
      </c>
      <c r="CT300" s="97" t="e">
        <f>CT270*(1-'SFR NOAK calcs'!$K$38)^LOG('SFR Levers &amp; Variables '!CP$2,2)</f>
        <v>#VALUE!</v>
      </c>
      <c r="CU300" s="276" t="e">
        <f>CU270*(1-'SFR NOAK calcs'!$L$38)^LOG('SFR Levers &amp; Variables '!CP$2,2)</f>
        <v>#VALUE!</v>
      </c>
      <c r="CV300" s="268" t="e">
        <f t="shared" si="474"/>
        <v>#VALUE!</v>
      </c>
      <c r="CW300" s="408"/>
      <c r="CX300" s="97" t="e">
        <f>CX270*(1-'SFR NOAK calcs'!$I$38)^LOG('SFR Levers &amp; Variables '!CV$2,2)</f>
        <v>#VALUE!</v>
      </c>
      <c r="CY300" s="97" t="e">
        <f>CY270*(1-'SFR NOAK calcs'!$J$38)^LOG('SFR Levers &amp; Variables '!CV$2,2)</f>
        <v>#VALUE!</v>
      </c>
      <c r="CZ300" s="97" t="e">
        <f>CZ270*(1-'SFR NOAK calcs'!$K$38)^LOG('SFR Levers &amp; Variables '!CV$2,2)</f>
        <v>#VALUE!</v>
      </c>
      <c r="DA300" s="276" t="e">
        <f>DA270*(1-'SFR NOAK calcs'!$L$38)^LOG('SFR Levers &amp; Variables '!CV$2,2)</f>
        <v>#VALUE!</v>
      </c>
      <c r="DB300" s="268" t="e">
        <f t="shared" si="475"/>
        <v>#VALUE!</v>
      </c>
      <c r="DC300" s="408"/>
      <c r="DD300" s="97" t="e">
        <f>DD270*(1-'SFR NOAK calcs'!$I$38)^LOG('SFR Levers &amp; Variables '!DB$2,2)</f>
        <v>#VALUE!</v>
      </c>
      <c r="DE300" s="97" t="e">
        <f>DE270*(1-'SFR NOAK calcs'!$J$38)^LOG('SFR Levers &amp; Variables '!DB$2,2)</f>
        <v>#VALUE!</v>
      </c>
      <c r="DF300" s="97" t="e">
        <f>DF270*(1-'SFR NOAK calcs'!$K$38)^LOG('SFR Levers &amp; Variables '!DB$2,2)</f>
        <v>#VALUE!</v>
      </c>
      <c r="DG300" s="276" t="e">
        <f>DG270*(1-'SFR NOAK calcs'!$L$38)^LOG('SFR Levers &amp; Variables '!DB$2,2)</f>
        <v>#VALUE!</v>
      </c>
      <c r="DH300" s="268" t="e">
        <f t="shared" si="476"/>
        <v>#VALUE!</v>
      </c>
      <c r="DI300" s="408"/>
      <c r="DJ300" s="97" t="e">
        <f>DJ270*(1-'SFR NOAK calcs'!$I$38)^LOG('SFR Levers &amp; Variables '!DH$2,2)</f>
        <v>#VALUE!</v>
      </c>
      <c r="DK300" s="97" t="e">
        <f>DK270*(1-'SFR NOAK calcs'!$J$38)^LOG('SFR Levers &amp; Variables '!DH$2,2)</f>
        <v>#VALUE!</v>
      </c>
      <c r="DL300" s="97" t="e">
        <f>DL270*(1-'SFR NOAK calcs'!$K$38)^LOG('SFR Levers &amp; Variables '!DH$2,2)</f>
        <v>#VALUE!</v>
      </c>
      <c r="DM300" s="276" t="e">
        <f>DM270*(1-'SFR NOAK calcs'!$L$38)^LOG('SFR Levers &amp; Variables '!DH$2,2)</f>
        <v>#VALUE!</v>
      </c>
      <c r="DN300" s="268" t="e">
        <f t="shared" si="477"/>
        <v>#VALUE!</v>
      </c>
      <c r="DO300" s="408"/>
      <c r="DP300" s="97" t="e">
        <f>DP270*(1-'SFR NOAK calcs'!$I$38)^LOG('SFR Levers &amp; Variables '!DN$2,2)</f>
        <v>#VALUE!</v>
      </c>
      <c r="DQ300" s="97" t="e">
        <f>DQ270*(1-'SFR NOAK calcs'!$J$38)^LOG('SFR Levers &amp; Variables '!DN$2,2)</f>
        <v>#VALUE!</v>
      </c>
      <c r="DR300" s="97" t="e">
        <f>DR270*(1-'SFR NOAK calcs'!$K$38)^LOG('SFR Levers &amp; Variables '!DN$2,2)</f>
        <v>#VALUE!</v>
      </c>
      <c r="DS300" s="276" t="e">
        <f>DS270*(1-'SFR NOAK calcs'!$L$38)^LOG('SFR Levers &amp; Variables '!DN$2,2)</f>
        <v>#VALUE!</v>
      </c>
      <c r="DT300" s="268" t="e">
        <f t="shared" si="478"/>
        <v>#VALUE!</v>
      </c>
    </row>
    <row r="301" spans="2:124" x14ac:dyDescent="0.2">
      <c r="B301" s="95">
        <v>233</v>
      </c>
      <c r="C301" s="95" t="s">
        <v>208</v>
      </c>
      <c r="D301" s="96"/>
      <c r="E301" s="408"/>
      <c r="F301" s="97">
        <f>F271*(1-'SFR NOAK calcs'!$I$39)^LOG('SFR Levers &amp; Variables '!D$2,2)</f>
        <v>42311989.362423897</v>
      </c>
      <c r="G301" s="97">
        <f>G271*(1-'SFR NOAK calcs'!$J$39)^LOG('SFR Levers &amp; Variables '!D$2,2)</f>
        <v>5164140.6370963464</v>
      </c>
      <c r="H301" s="97">
        <f>H271*(1-'SFR NOAK calcs'!$K$39)^LOG('SFR Levers &amp; Variables '!D$2,2)</f>
        <v>37069877.176504314</v>
      </c>
      <c r="I301" s="276">
        <f>I271*(1-'SFR NOAK calcs'!$L$39)^LOG('SFR Levers &amp; Variables '!D$2,2)</f>
        <v>705119.10413898446</v>
      </c>
      <c r="J301" s="268">
        <f t="shared" si="459"/>
        <v>84546007.176024556</v>
      </c>
      <c r="K301" s="408"/>
      <c r="L301" s="97">
        <f>L271*(1-'SFR NOAK calcs'!$I$39)^LOG('SFR Levers &amp; Variables '!J$2,2)</f>
        <v>25854415.506379098</v>
      </c>
      <c r="M301" s="97">
        <f>M271*(1-'SFR NOAK calcs'!$J$39)^LOG('SFR Levers &amp; Variables '!J$2,2)</f>
        <v>2841255.5279217064</v>
      </c>
      <c r="N301" s="97">
        <f>N271*(1-'SFR NOAK calcs'!$K$39)^LOG('SFR Levers &amp; Variables '!J$2,2)</f>
        <v>17379688.705473896</v>
      </c>
      <c r="O301" s="276">
        <f>O271*(1-'SFR NOAK calcs'!$L$39)^LOG('SFR Levers &amp; Variables '!J$2,2)</f>
        <v>330585.13983924128</v>
      </c>
      <c r="P301" s="268">
        <f t="shared" si="460"/>
        <v>46075359.739774704</v>
      </c>
      <c r="Q301" s="408"/>
      <c r="R301" s="97">
        <f>R271*(1-'SFR NOAK calcs'!$I$39)^LOG('SFR Levers &amp; Variables '!P$2,2)</f>
        <v>22726731.787130762</v>
      </c>
      <c r="S301" s="97">
        <f>S271*(1-'SFR NOAK calcs'!$J$39)^LOG('SFR Levers &amp; Variables '!P$2,2)</f>
        <v>2348887.5304272524</v>
      </c>
      <c r="T301" s="97">
        <f>T271*(1-'SFR NOAK calcs'!$K$39)^LOG('SFR Levers &amp; Variables '!P$2,2)</f>
        <v>12784088.644198116</v>
      </c>
      <c r="U301" s="276">
        <f>U271*(1-'SFR NOAK calcs'!$L$39)^LOG('SFR Levers &amp; Variables '!P$2,2)</f>
        <v>243170.62312102283</v>
      </c>
      <c r="V301" s="268">
        <f t="shared" si="461"/>
        <v>37859707.961756125</v>
      </c>
      <c r="W301" s="408"/>
      <c r="X301" s="97">
        <f>X271*(1-'SFR NOAK calcs'!$I$39)^LOG('SFR Levers &amp; Variables '!V$2,2)</f>
        <v>22064788.1428454</v>
      </c>
      <c r="Y301" s="97">
        <f>Y271*(1-'SFR NOAK calcs'!$J$39)^LOG('SFR Levers &amp; Variables '!V$2,2)</f>
        <v>2183314.4287281707</v>
      </c>
      <c r="Z301" s="97">
        <f>Z271*(1-'SFR NOAK calcs'!$K$39)^LOG('SFR Levers &amp; Variables '!V$2,2)</f>
        <v>11095120.889061552</v>
      </c>
      <c r="AA301" s="276">
        <f>AA271*(1-'SFR NOAK calcs'!$L$39)^LOG('SFR Levers &amp; Variables '!V$2,2)</f>
        <v>211044.17649830889</v>
      </c>
      <c r="AB301" s="268">
        <f t="shared" si="462"/>
        <v>35343223.460635126</v>
      </c>
      <c r="AC301" s="408"/>
      <c r="AD301" s="97">
        <f>AD271*(1-'SFR NOAK calcs'!$I$39)^LOG('SFR Levers &amp; Variables '!AB$2,2)</f>
        <v>22064788.1428454</v>
      </c>
      <c r="AE301" s="97">
        <f>AE271*(1-'SFR NOAK calcs'!$J$39)^LOG('SFR Levers &amp; Variables '!AB$2,2)</f>
        <v>2110811.9674652792</v>
      </c>
      <c r="AF301" s="97">
        <f>AF271*(1-'SFR NOAK calcs'!$K$39)^LOG('SFR Levers &amp; Variables '!AB$2,2)</f>
        <v>10405681.377002202</v>
      </c>
      <c r="AG301" s="276">
        <f>AG271*(1-'SFR NOAK calcs'!$L$39)^LOG('SFR Levers &amp; Variables '!AB$2,2)</f>
        <v>197930.10631170915</v>
      </c>
      <c r="AH301" s="268">
        <f t="shared" si="463"/>
        <v>34581281.487312883</v>
      </c>
      <c r="AI301" s="408"/>
      <c r="AJ301" s="97">
        <f>AJ271*(1-'SFR NOAK calcs'!$I$39)^LOG('SFR Levers &amp; Variables '!AH$2,2)</f>
        <v>22064788.1428454</v>
      </c>
      <c r="AK301" s="97">
        <f>AK271*(1-'SFR NOAK calcs'!$J$39)^LOG('SFR Levers &amp; Variables '!AH$2,2)</f>
        <v>2053364.035067291</v>
      </c>
      <c r="AL301" s="97">
        <f>AL271*(1-'SFR NOAK calcs'!$K$39)^LOG('SFR Levers &amp; Variables '!AH$2,2)</f>
        <v>9874292.9656738397</v>
      </c>
      <c r="AM301" s="276">
        <f>AM271*(1-'SFR NOAK calcs'!$L$39)^LOG('SFR Levers &amp; Variables '!AH$2,2)</f>
        <v>187822.38141255089</v>
      </c>
      <c r="AN301" s="268">
        <f t="shared" si="464"/>
        <v>33992445.143586531</v>
      </c>
      <c r="AO301" s="408"/>
      <c r="AP301" s="97">
        <f>AP271*(1-'SFR NOAK calcs'!$I$39)^LOG('SFR Levers &amp; Variables '!AN$2,2)</f>
        <v>22064788.1428454</v>
      </c>
      <c r="AQ301" s="97">
        <f>AQ271*(1-'SFR NOAK calcs'!$J$39)^LOG('SFR Levers &amp; Variables '!AN$2,2)</f>
        <v>2006014.0216823299</v>
      </c>
      <c r="AR301" s="97">
        <f>AR271*(1-'SFR NOAK calcs'!$K$39)^LOG('SFR Levers &amp; Variables '!AN$2,2)</f>
        <v>9446238.0322776996</v>
      </c>
      <c r="AS301" s="276">
        <f>AS271*(1-'SFR NOAK calcs'!$L$39)^LOG('SFR Levers &amp; Variables '!AN$2,2)</f>
        <v>179680.19875245119</v>
      </c>
      <c r="AT301" s="268">
        <f t="shared" si="465"/>
        <v>33517040.196805429</v>
      </c>
      <c r="AU301" s="408"/>
      <c r="AV301" s="97">
        <f>AV271*(1-'SFR NOAK calcs'!$I$39)^LOG('SFR Levers &amp; Variables '!AT$2,2)</f>
        <v>22064788.1428454</v>
      </c>
      <c r="AW301" s="97">
        <f>AW271*(1-'SFR NOAK calcs'!$J$39)^LOG('SFR Levers &amp; Variables '!AT$2,2)</f>
        <v>1965881.0586430267</v>
      </c>
      <c r="AX301" s="97">
        <f>AX271*(1-'SFR NOAK calcs'!$K$39)^LOG('SFR Levers &amp; Variables '!AT$2,2)</f>
        <v>9090468.5442936793</v>
      </c>
      <c r="AY301" s="276">
        <f>AY271*(1-'SFR NOAK calcs'!$L$39)^LOG('SFR Levers &amp; Variables '!AT$2,2)</f>
        <v>172912.98284146137</v>
      </c>
      <c r="AZ301" s="268">
        <f t="shared" si="466"/>
        <v>33121137.745782107</v>
      </c>
      <c r="BA301" s="408"/>
      <c r="BB301" s="97">
        <f>BB271*(1-'SFR NOAK calcs'!$I$39)^LOG('SFR Levers &amp; Variables '!AZ$2,2)</f>
        <v>22064788.1428454</v>
      </c>
      <c r="BC301" s="97">
        <f>BC271*(1-'SFR NOAK calcs'!$J$39)^LOG('SFR Levers &amp; Variables '!AZ$2,2)</f>
        <v>1931148.2601999373</v>
      </c>
      <c r="BD301" s="97">
        <f>BD271*(1-'SFR NOAK calcs'!$K$39)^LOG('SFR Levers &amp; Variables '!AZ$2,2)</f>
        <v>8787796.2346566897</v>
      </c>
      <c r="BE301" s="276">
        <f>BE271*(1-'SFR NOAK calcs'!$L$39)^LOG('SFR Levers &amp; Variables '!AZ$2,2)</f>
        <v>167155.7469379612</v>
      </c>
      <c r="BF301" s="268">
        <f t="shared" si="467"/>
        <v>32783732.637702025</v>
      </c>
      <c r="BG301" s="408"/>
      <c r="BH301" s="97">
        <f>BH271*(1-'SFR NOAK calcs'!$I$39)^LOG('SFR Levers &amp; Variables '!BF$2,2)</f>
        <v>22064788.1428454</v>
      </c>
      <c r="BI301" s="97">
        <f>BI271*(1-'SFR NOAK calcs'!$J$39)^LOG('SFR Levers &amp; Variables '!BF$2,2)</f>
        <v>1900599.0207348426</v>
      </c>
      <c r="BJ301" s="97">
        <f>BJ271*(1-'SFR NOAK calcs'!$K$39)^LOG('SFR Levers &amp; Variables '!BF$2,2)</f>
        <v>8525596.0872709211</v>
      </c>
      <c r="BK301" s="276">
        <f>BK271*(1-'SFR NOAK calcs'!$L$39)^LOG('SFR Levers &amp; Variables '!BF$2,2)</f>
        <v>162168.34619343042</v>
      </c>
      <c r="BL301" s="268">
        <f t="shared" si="468"/>
        <v>32490983.250851162</v>
      </c>
      <c r="BM301" s="408"/>
      <c r="BN301" s="97" t="e">
        <f>BN271*(1-'SFR NOAK calcs'!$I$39)^LOG('SFR Levers &amp; Variables '!BL$2,2)</f>
        <v>#VALUE!</v>
      </c>
      <c r="BO301" s="97" t="e">
        <f>BO271*(1-'SFR NOAK calcs'!$J$39)^LOG('SFR Levers &amp; Variables '!BL$2,2)</f>
        <v>#VALUE!</v>
      </c>
      <c r="BP301" s="97" t="e">
        <f>BP271*(1-'SFR NOAK calcs'!$K$39)^LOG('SFR Levers &amp; Variables '!BL$2,2)</f>
        <v>#VALUE!</v>
      </c>
      <c r="BQ301" s="276" t="e">
        <f>BQ271*(1-'SFR NOAK calcs'!$L$39)^LOG('SFR Levers &amp; Variables '!BL$2,2)</f>
        <v>#VALUE!</v>
      </c>
      <c r="BR301" s="268" t="e">
        <f t="shared" si="469"/>
        <v>#VALUE!</v>
      </c>
      <c r="BS301" s="408"/>
      <c r="BT301" s="97" t="e">
        <f>BT271*(1-'SFR NOAK calcs'!$I$39)^LOG('SFR Levers &amp; Variables '!BR$2,2)</f>
        <v>#VALUE!</v>
      </c>
      <c r="BU301" s="97" t="e">
        <f>BU271*(1-'SFR NOAK calcs'!$J$39)^LOG('SFR Levers &amp; Variables '!BR$2,2)</f>
        <v>#VALUE!</v>
      </c>
      <c r="BV301" s="97" t="e">
        <f>BV271*(1-'SFR NOAK calcs'!$K$39)^LOG('SFR Levers &amp; Variables '!BR$2,2)</f>
        <v>#VALUE!</v>
      </c>
      <c r="BW301" s="276" t="e">
        <f>BW271*(1-'SFR NOAK calcs'!$L$39)^LOG('SFR Levers &amp; Variables '!BR$2,2)</f>
        <v>#VALUE!</v>
      </c>
      <c r="BX301" s="268" t="e">
        <f t="shared" si="470"/>
        <v>#VALUE!</v>
      </c>
      <c r="BY301" s="408"/>
      <c r="BZ301" s="97" t="e">
        <f>BZ271*(1-'SFR NOAK calcs'!$I$39)^LOG('SFR Levers &amp; Variables '!BX$2,2)</f>
        <v>#VALUE!</v>
      </c>
      <c r="CA301" s="97" t="e">
        <f>CA271*(1-'SFR NOAK calcs'!$J$39)^LOG('SFR Levers &amp; Variables '!BX$2,2)</f>
        <v>#VALUE!</v>
      </c>
      <c r="CB301" s="97" t="e">
        <f>CB271*(1-'SFR NOAK calcs'!$K$39)^LOG('SFR Levers &amp; Variables '!BX$2,2)</f>
        <v>#VALUE!</v>
      </c>
      <c r="CC301" s="276" t="e">
        <f>CC271*(1-'SFR NOAK calcs'!$L$39)^LOG('SFR Levers &amp; Variables '!BX$2,2)</f>
        <v>#VALUE!</v>
      </c>
      <c r="CD301" s="268" t="e">
        <f t="shared" si="471"/>
        <v>#VALUE!</v>
      </c>
      <c r="CE301" s="408"/>
      <c r="CF301" s="97" t="e">
        <f>CF271*(1-'SFR NOAK calcs'!$I$39)^LOG('SFR Levers &amp; Variables '!CD$2,2)</f>
        <v>#VALUE!</v>
      </c>
      <c r="CG301" s="97" t="e">
        <f>CG271*(1-'SFR NOAK calcs'!$J$39)^LOG('SFR Levers &amp; Variables '!CD$2,2)</f>
        <v>#VALUE!</v>
      </c>
      <c r="CH301" s="97" t="e">
        <f>CH271*(1-'SFR NOAK calcs'!$K$39)^LOG('SFR Levers &amp; Variables '!CD$2,2)</f>
        <v>#VALUE!</v>
      </c>
      <c r="CI301" s="276" t="e">
        <f>CI271*(1-'SFR NOAK calcs'!$L$39)^LOG('SFR Levers &amp; Variables '!CD$2,2)</f>
        <v>#VALUE!</v>
      </c>
      <c r="CJ301" s="268" t="e">
        <f t="shared" si="472"/>
        <v>#VALUE!</v>
      </c>
      <c r="CK301" s="408"/>
      <c r="CL301" s="97" t="e">
        <f>CL271*(1-'SFR NOAK calcs'!$I$39)^LOG('SFR Levers &amp; Variables '!CJ$2,2)</f>
        <v>#VALUE!</v>
      </c>
      <c r="CM301" s="97" t="e">
        <f>CM271*(1-'SFR NOAK calcs'!$J$39)^LOG('SFR Levers &amp; Variables '!CJ$2,2)</f>
        <v>#VALUE!</v>
      </c>
      <c r="CN301" s="97" t="e">
        <f>CN271*(1-'SFR NOAK calcs'!$K$39)^LOG('SFR Levers &amp; Variables '!CJ$2,2)</f>
        <v>#VALUE!</v>
      </c>
      <c r="CO301" s="276" t="e">
        <f>CO271*(1-'SFR NOAK calcs'!$L$39)^LOG('SFR Levers &amp; Variables '!CJ$2,2)</f>
        <v>#VALUE!</v>
      </c>
      <c r="CP301" s="268" t="e">
        <f t="shared" si="473"/>
        <v>#VALUE!</v>
      </c>
      <c r="CQ301" s="408"/>
      <c r="CR301" s="97" t="e">
        <f>CR271*(1-'SFR NOAK calcs'!$I$39)^LOG('SFR Levers &amp; Variables '!CP$2,2)</f>
        <v>#VALUE!</v>
      </c>
      <c r="CS301" s="97" t="e">
        <f>CS271*(1-'SFR NOAK calcs'!$J$39)^LOG('SFR Levers &amp; Variables '!CP$2,2)</f>
        <v>#VALUE!</v>
      </c>
      <c r="CT301" s="97" t="e">
        <f>CT271*(1-'SFR NOAK calcs'!$K$39)^LOG('SFR Levers &amp; Variables '!CP$2,2)</f>
        <v>#VALUE!</v>
      </c>
      <c r="CU301" s="276" t="e">
        <f>CU271*(1-'SFR NOAK calcs'!$L$39)^LOG('SFR Levers &amp; Variables '!CP$2,2)</f>
        <v>#VALUE!</v>
      </c>
      <c r="CV301" s="268" t="e">
        <f t="shared" si="474"/>
        <v>#VALUE!</v>
      </c>
      <c r="CW301" s="408"/>
      <c r="CX301" s="97" t="e">
        <f>CX271*(1-'SFR NOAK calcs'!$I$39)^LOG('SFR Levers &amp; Variables '!CV$2,2)</f>
        <v>#VALUE!</v>
      </c>
      <c r="CY301" s="97" t="e">
        <f>CY271*(1-'SFR NOAK calcs'!$J$39)^LOG('SFR Levers &amp; Variables '!CV$2,2)</f>
        <v>#VALUE!</v>
      </c>
      <c r="CZ301" s="97" t="e">
        <f>CZ271*(1-'SFR NOAK calcs'!$K$39)^LOG('SFR Levers &amp; Variables '!CV$2,2)</f>
        <v>#VALUE!</v>
      </c>
      <c r="DA301" s="276" t="e">
        <f>DA271*(1-'SFR NOAK calcs'!$L$39)^LOG('SFR Levers &amp; Variables '!CV$2,2)</f>
        <v>#VALUE!</v>
      </c>
      <c r="DB301" s="268" t="e">
        <f t="shared" si="475"/>
        <v>#VALUE!</v>
      </c>
      <c r="DC301" s="408"/>
      <c r="DD301" s="97" t="e">
        <f>DD271*(1-'SFR NOAK calcs'!$I$39)^LOG('SFR Levers &amp; Variables '!DB$2,2)</f>
        <v>#VALUE!</v>
      </c>
      <c r="DE301" s="97" t="e">
        <f>DE271*(1-'SFR NOAK calcs'!$J$39)^LOG('SFR Levers &amp; Variables '!DB$2,2)</f>
        <v>#VALUE!</v>
      </c>
      <c r="DF301" s="97" t="e">
        <f>DF271*(1-'SFR NOAK calcs'!$K$39)^LOG('SFR Levers &amp; Variables '!DB$2,2)</f>
        <v>#VALUE!</v>
      </c>
      <c r="DG301" s="276" t="e">
        <f>DG271*(1-'SFR NOAK calcs'!$L$39)^LOG('SFR Levers &amp; Variables '!DB$2,2)</f>
        <v>#VALUE!</v>
      </c>
      <c r="DH301" s="268" t="e">
        <f t="shared" si="476"/>
        <v>#VALUE!</v>
      </c>
      <c r="DI301" s="408"/>
      <c r="DJ301" s="97" t="e">
        <f>DJ271*(1-'SFR NOAK calcs'!$I$39)^LOG('SFR Levers &amp; Variables '!DH$2,2)</f>
        <v>#VALUE!</v>
      </c>
      <c r="DK301" s="97" t="e">
        <f>DK271*(1-'SFR NOAK calcs'!$J$39)^LOG('SFR Levers &amp; Variables '!DH$2,2)</f>
        <v>#VALUE!</v>
      </c>
      <c r="DL301" s="97" t="e">
        <f>DL271*(1-'SFR NOAK calcs'!$K$39)^LOG('SFR Levers &amp; Variables '!DH$2,2)</f>
        <v>#VALUE!</v>
      </c>
      <c r="DM301" s="276" t="e">
        <f>DM271*(1-'SFR NOAK calcs'!$L$39)^LOG('SFR Levers &amp; Variables '!DH$2,2)</f>
        <v>#VALUE!</v>
      </c>
      <c r="DN301" s="268" t="e">
        <f t="shared" si="477"/>
        <v>#VALUE!</v>
      </c>
      <c r="DO301" s="408"/>
      <c r="DP301" s="97" t="e">
        <f>DP271*(1-'SFR NOAK calcs'!$I$39)^LOG('SFR Levers &amp; Variables '!DN$2,2)</f>
        <v>#VALUE!</v>
      </c>
      <c r="DQ301" s="97" t="e">
        <f>DQ271*(1-'SFR NOAK calcs'!$J$39)^LOG('SFR Levers &amp; Variables '!DN$2,2)</f>
        <v>#VALUE!</v>
      </c>
      <c r="DR301" s="97" t="e">
        <f>DR271*(1-'SFR NOAK calcs'!$K$39)^LOG('SFR Levers &amp; Variables '!DN$2,2)</f>
        <v>#VALUE!</v>
      </c>
      <c r="DS301" s="276" t="e">
        <f>DS271*(1-'SFR NOAK calcs'!$L$39)^LOG('SFR Levers &amp; Variables '!DN$2,2)</f>
        <v>#VALUE!</v>
      </c>
      <c r="DT301" s="268" t="e">
        <f t="shared" si="478"/>
        <v>#VALUE!</v>
      </c>
    </row>
    <row r="302" spans="2:124" x14ac:dyDescent="0.2">
      <c r="B302" s="95">
        <v>24</v>
      </c>
      <c r="C302" s="95" t="s">
        <v>209</v>
      </c>
      <c r="D302" s="96"/>
      <c r="E302" s="408"/>
      <c r="F302" s="97">
        <f>F272*(1-'SFR NOAK calcs'!$I$40)^LOG('SFR Levers &amp; Variables '!D$2,2)</f>
        <v>26200396.807853982</v>
      </c>
      <c r="G302" s="97">
        <f>G272*(1-'SFR NOAK calcs'!$J$40)^LOG('SFR Levers &amp; Variables '!D$2,2)</f>
        <v>23861573.881265946</v>
      </c>
      <c r="H302" s="97">
        <f>H272*(1-'SFR NOAK calcs'!$K$40)^LOG('SFR Levers &amp; Variables '!D$2,2)</f>
        <v>92730982.322963551</v>
      </c>
      <c r="I302" s="276">
        <f>I272*(1-'SFR NOAK calcs'!$L$40)^LOG('SFR Levers &amp; Variables '!D$2,2)</f>
        <v>1720428.4513528845</v>
      </c>
      <c r="J302" s="268">
        <f t="shared" si="459"/>
        <v>142792953.01208347</v>
      </c>
      <c r="K302" s="408"/>
      <c r="L302" s="97">
        <f>L272*(1-'SFR NOAK calcs'!$I$40)^LOG('SFR Levers &amp; Variables '!J$2,2)</f>
        <v>16009550.855669336</v>
      </c>
      <c r="M302" s="97">
        <f>M272*(1-'SFR NOAK calcs'!$J$40)^LOG('SFR Levers &amp; Variables '!J$2,2)</f>
        <v>13128385.429328538</v>
      </c>
      <c r="N302" s="97">
        <f>N272*(1-'SFR NOAK calcs'!$K$40)^LOG('SFR Levers &amp; Variables '!J$2,2)</f>
        <v>43475612.245820947</v>
      </c>
      <c r="O302" s="276">
        <f>O272*(1-'SFR NOAK calcs'!$L$40)^LOG('SFR Levers &amp; Variables '!J$2,2)</f>
        <v>806598.59708154853</v>
      </c>
      <c r="P302" s="268">
        <f t="shared" si="460"/>
        <v>72613548.53081882</v>
      </c>
      <c r="Q302" s="408"/>
      <c r="R302" s="97">
        <f>R272*(1-'SFR NOAK calcs'!$I$40)^LOG('SFR Levers &amp; Variables '!P$2,2)</f>
        <v>14072829.000503022</v>
      </c>
      <c r="S302" s="97">
        <f>S272*(1-'SFR NOAK calcs'!$J$40)^LOG('SFR Levers &amp; Variables '!P$2,2)</f>
        <v>10853335.972970039</v>
      </c>
      <c r="T302" s="97">
        <f>T272*(1-'SFR NOAK calcs'!$K$40)^LOG('SFR Levers &amp; Variables '!P$2,2)</f>
        <v>31979633.826025147</v>
      </c>
      <c r="U302" s="276">
        <f>U272*(1-'SFR NOAK calcs'!$L$40)^LOG('SFR Levers &amp; Variables '!P$2,2)</f>
        <v>593314.8826842116</v>
      </c>
      <c r="V302" s="268">
        <f t="shared" si="461"/>
        <v>56905798.799498208</v>
      </c>
      <c r="W302" s="408"/>
      <c r="X302" s="97">
        <f>X272*(1-'SFR NOAK calcs'!$I$40)^LOG('SFR Levers &amp; Variables '!V$2,2)</f>
        <v>13662940.7771874</v>
      </c>
      <c r="Y302" s="97">
        <f>Y272*(1-'SFR NOAK calcs'!$J$40)^LOG('SFR Levers &amp; Variables '!V$2,2)</f>
        <v>10088284.229304817</v>
      </c>
      <c r="Z302" s="97">
        <f>Z272*(1-'SFR NOAK calcs'!$K$40)^LOG('SFR Levers &amp; Variables '!V$2,2)</f>
        <v>27754649.796542227</v>
      </c>
      <c r="AA302" s="276">
        <f>AA272*(1-'SFR NOAK calcs'!$L$40)^LOG('SFR Levers &amp; Variables '!V$2,2)</f>
        <v>514929.18516708352</v>
      </c>
      <c r="AB302" s="268">
        <f t="shared" si="462"/>
        <v>51505874.80303444</v>
      </c>
      <c r="AC302" s="408"/>
      <c r="AD302" s="97">
        <f>AD272*(1-'SFR NOAK calcs'!$I$40)^LOG('SFR Levers &amp; Variables '!AB$2,2)</f>
        <v>13662940.7771874</v>
      </c>
      <c r="AE302" s="97">
        <f>AE272*(1-'SFR NOAK calcs'!$J$40)^LOG('SFR Levers &amp; Variables '!AB$2,2)</f>
        <v>9753277.3118768558</v>
      </c>
      <c r="AF302" s="97">
        <f>AF272*(1-'SFR NOAK calcs'!$K$40)^LOG('SFR Levers &amp; Variables '!AB$2,2)</f>
        <v>26030004.12531108</v>
      </c>
      <c r="AG302" s="276">
        <f>AG272*(1-'SFR NOAK calcs'!$L$40)^LOG('SFR Levers &amp; Variables '!AB$2,2)</f>
        <v>482932.01003790472</v>
      </c>
      <c r="AH302" s="268">
        <f t="shared" si="463"/>
        <v>49446222.214375332</v>
      </c>
      <c r="AI302" s="408"/>
      <c r="AJ302" s="97">
        <f>AJ272*(1-'SFR NOAK calcs'!$I$40)^LOG('SFR Levers &amp; Variables '!AH$2,2)</f>
        <v>13662940.7771874</v>
      </c>
      <c r="AK302" s="97">
        <f>AK272*(1-'SFR NOAK calcs'!$J$40)^LOG('SFR Levers &amp; Variables '!AH$2,2)</f>
        <v>9487831.7751318831</v>
      </c>
      <c r="AL302" s="97">
        <f>AL272*(1-'SFR NOAK calcs'!$K$40)^LOG('SFR Levers &amp; Variables '!AH$2,2)</f>
        <v>24700726.201273341</v>
      </c>
      <c r="AM302" s="276">
        <f>AM272*(1-'SFR NOAK calcs'!$L$40)^LOG('SFR Levers &amp; Variables '!AH$2,2)</f>
        <v>458270.05237304443</v>
      </c>
      <c r="AN302" s="268">
        <f t="shared" si="464"/>
        <v>47851498.753592625</v>
      </c>
      <c r="AO302" s="408"/>
      <c r="AP302" s="97">
        <f>AP272*(1-'SFR NOAK calcs'!$I$40)^LOG('SFR Levers &amp; Variables '!AN$2,2)</f>
        <v>13662940.7771874</v>
      </c>
      <c r="AQ302" s="97">
        <f>AQ272*(1-'SFR NOAK calcs'!$J$40)^LOG('SFR Levers &amp; Variables '!AN$2,2)</f>
        <v>9269044.9677881822</v>
      </c>
      <c r="AR302" s="97">
        <f>AR272*(1-'SFR NOAK calcs'!$K$40)^LOG('SFR Levers &amp; Variables '!AN$2,2)</f>
        <v>23629938.880532671</v>
      </c>
      <c r="AS302" s="276">
        <f>AS272*(1-'SFR NOAK calcs'!$L$40)^LOG('SFR Levers &amp; Variables '!AN$2,2)</f>
        <v>438403.84449082759</v>
      </c>
      <c r="AT302" s="268">
        <f t="shared" si="465"/>
        <v>46561924.625508249</v>
      </c>
      <c r="AU302" s="408"/>
      <c r="AV302" s="97">
        <f>AV272*(1-'SFR NOAK calcs'!$I$40)^LOG('SFR Levers &amp; Variables '!AT$2,2)</f>
        <v>13662940.7771874</v>
      </c>
      <c r="AW302" s="97">
        <f>AW272*(1-'SFR NOAK calcs'!$J$40)^LOG('SFR Levers &amp; Variables '!AT$2,2)</f>
        <v>9083605.4668270107</v>
      </c>
      <c r="AX302" s="97">
        <f>AX272*(1-'SFR NOAK calcs'!$K$40)^LOG('SFR Levers &amp; Variables '!AT$2,2)</f>
        <v>22739974.936378937</v>
      </c>
      <c r="AY302" s="276">
        <f>AY272*(1-'SFR NOAK calcs'!$L$40)^LOG('SFR Levers &amp; Variables '!AT$2,2)</f>
        <v>421892.43426045048</v>
      </c>
      <c r="AZ302" s="268">
        <f t="shared" si="466"/>
        <v>45486521.180393353</v>
      </c>
      <c r="BA302" s="408"/>
      <c r="BB302" s="97">
        <f>BB272*(1-'SFR NOAK calcs'!$I$40)^LOG('SFR Levers &amp; Variables '!AZ$2,2)</f>
        <v>13662940.7771874</v>
      </c>
      <c r="BC302" s="97">
        <f>BC272*(1-'SFR NOAK calcs'!$J$40)^LOG('SFR Levers &amp; Variables '!AZ$2,2)</f>
        <v>8923118.1187096089</v>
      </c>
      <c r="BD302" s="97">
        <f>BD272*(1-'SFR NOAK calcs'!$K$40)^LOG('SFR Levers &amp; Variables '!AZ$2,2)</f>
        <v>21982834.564400911</v>
      </c>
      <c r="BE302" s="276">
        <f>BE272*(1-'SFR NOAK calcs'!$L$40)^LOG('SFR Levers &amp; Variables '!AZ$2,2)</f>
        <v>407845.28620930412</v>
      </c>
      <c r="BF302" s="268">
        <f t="shared" si="467"/>
        <v>44568893.46029792</v>
      </c>
      <c r="BG302" s="408"/>
      <c r="BH302" s="97">
        <f>BH272*(1-'SFR NOAK calcs'!$I$40)^LOG('SFR Levers &amp; Variables '!BF$2,2)</f>
        <v>13662940.7771874</v>
      </c>
      <c r="BI302" s="97">
        <f>BI272*(1-'SFR NOAK calcs'!$J$40)^LOG('SFR Levers &amp; Variables '!BF$2,2)</f>
        <v>8781961.4412023313</v>
      </c>
      <c r="BJ302" s="97">
        <f>BJ272*(1-'SFR NOAK calcs'!$K$40)^LOG('SFR Levers &amp; Variables '!BF$2,2)</f>
        <v>21326936.053689931</v>
      </c>
      <c r="BK302" s="276">
        <f>BK272*(1-'SFR NOAK calcs'!$L$40)^LOG('SFR Levers &amp; Variables '!BF$2,2)</f>
        <v>395676.46807798016</v>
      </c>
      <c r="BL302" s="268">
        <f t="shared" si="468"/>
        <v>43771838.272079661</v>
      </c>
      <c r="BM302" s="408"/>
      <c r="BN302" s="97" t="e">
        <f>BN272*(1-'SFR NOAK calcs'!$I$40)^LOG('SFR Levers &amp; Variables '!BL$2,2)</f>
        <v>#VALUE!</v>
      </c>
      <c r="BO302" s="97" t="e">
        <f>BO272*(1-'SFR NOAK calcs'!$J$40)^LOG('SFR Levers &amp; Variables '!BL$2,2)</f>
        <v>#VALUE!</v>
      </c>
      <c r="BP302" s="97" t="e">
        <f>BP272*(1-'SFR NOAK calcs'!$K$40)^LOG('SFR Levers &amp; Variables '!BL$2,2)</f>
        <v>#VALUE!</v>
      </c>
      <c r="BQ302" s="276" t="e">
        <f>BQ272*(1-'SFR NOAK calcs'!$L$40)^LOG('SFR Levers &amp; Variables '!BL$2,2)</f>
        <v>#VALUE!</v>
      </c>
      <c r="BR302" s="268" t="e">
        <f t="shared" si="469"/>
        <v>#VALUE!</v>
      </c>
      <c r="BS302" s="408"/>
      <c r="BT302" s="97" t="e">
        <f>BT272*(1-'SFR NOAK calcs'!$I$40)^LOG('SFR Levers &amp; Variables '!BR$2,2)</f>
        <v>#VALUE!</v>
      </c>
      <c r="BU302" s="97" t="e">
        <f>BU272*(1-'SFR NOAK calcs'!$J$40)^LOG('SFR Levers &amp; Variables '!BR$2,2)</f>
        <v>#VALUE!</v>
      </c>
      <c r="BV302" s="97" t="e">
        <f>BV272*(1-'SFR NOAK calcs'!$K$40)^LOG('SFR Levers &amp; Variables '!BR$2,2)</f>
        <v>#VALUE!</v>
      </c>
      <c r="BW302" s="276" t="e">
        <f>BW272*(1-'SFR NOAK calcs'!$L$40)^LOG('SFR Levers &amp; Variables '!BR$2,2)</f>
        <v>#VALUE!</v>
      </c>
      <c r="BX302" s="268" t="e">
        <f t="shared" si="470"/>
        <v>#VALUE!</v>
      </c>
      <c r="BY302" s="408"/>
      <c r="BZ302" s="97" t="e">
        <f>BZ272*(1-'SFR NOAK calcs'!$I$40)^LOG('SFR Levers &amp; Variables '!BX$2,2)</f>
        <v>#VALUE!</v>
      </c>
      <c r="CA302" s="97" t="e">
        <f>CA272*(1-'SFR NOAK calcs'!$J$40)^LOG('SFR Levers &amp; Variables '!BX$2,2)</f>
        <v>#VALUE!</v>
      </c>
      <c r="CB302" s="97" t="e">
        <f>CB272*(1-'SFR NOAK calcs'!$K$40)^LOG('SFR Levers &amp; Variables '!BX$2,2)</f>
        <v>#VALUE!</v>
      </c>
      <c r="CC302" s="276" t="e">
        <f>CC272*(1-'SFR NOAK calcs'!$L$40)^LOG('SFR Levers &amp; Variables '!BX$2,2)</f>
        <v>#VALUE!</v>
      </c>
      <c r="CD302" s="268" t="e">
        <f t="shared" si="471"/>
        <v>#VALUE!</v>
      </c>
      <c r="CE302" s="408"/>
      <c r="CF302" s="97" t="e">
        <f>CF272*(1-'SFR NOAK calcs'!$I$40)^LOG('SFR Levers &amp; Variables '!CD$2,2)</f>
        <v>#VALUE!</v>
      </c>
      <c r="CG302" s="97" t="e">
        <f>CG272*(1-'SFR NOAK calcs'!$J$40)^LOG('SFR Levers &amp; Variables '!CD$2,2)</f>
        <v>#VALUE!</v>
      </c>
      <c r="CH302" s="97" t="e">
        <f>CH272*(1-'SFR NOAK calcs'!$K$40)^LOG('SFR Levers &amp; Variables '!CD$2,2)</f>
        <v>#VALUE!</v>
      </c>
      <c r="CI302" s="276" t="e">
        <f>CI272*(1-'SFR NOAK calcs'!$L$40)^LOG('SFR Levers &amp; Variables '!CD$2,2)</f>
        <v>#VALUE!</v>
      </c>
      <c r="CJ302" s="268" t="e">
        <f t="shared" si="472"/>
        <v>#VALUE!</v>
      </c>
      <c r="CK302" s="408"/>
      <c r="CL302" s="97" t="e">
        <f>CL272*(1-'SFR NOAK calcs'!$I$40)^LOG('SFR Levers &amp; Variables '!CJ$2,2)</f>
        <v>#VALUE!</v>
      </c>
      <c r="CM302" s="97" t="e">
        <f>CM272*(1-'SFR NOAK calcs'!$J$40)^LOG('SFR Levers &amp; Variables '!CJ$2,2)</f>
        <v>#VALUE!</v>
      </c>
      <c r="CN302" s="97" t="e">
        <f>CN272*(1-'SFR NOAK calcs'!$K$40)^LOG('SFR Levers &amp; Variables '!CJ$2,2)</f>
        <v>#VALUE!</v>
      </c>
      <c r="CO302" s="276" t="e">
        <f>CO272*(1-'SFR NOAK calcs'!$L$40)^LOG('SFR Levers &amp; Variables '!CJ$2,2)</f>
        <v>#VALUE!</v>
      </c>
      <c r="CP302" s="268" t="e">
        <f t="shared" si="473"/>
        <v>#VALUE!</v>
      </c>
      <c r="CQ302" s="408"/>
      <c r="CR302" s="97" t="e">
        <f>CR272*(1-'SFR NOAK calcs'!$I$40)^LOG('SFR Levers &amp; Variables '!CP$2,2)</f>
        <v>#VALUE!</v>
      </c>
      <c r="CS302" s="97" t="e">
        <f>CS272*(1-'SFR NOAK calcs'!$J$40)^LOG('SFR Levers &amp; Variables '!CP$2,2)</f>
        <v>#VALUE!</v>
      </c>
      <c r="CT302" s="97" t="e">
        <f>CT272*(1-'SFR NOAK calcs'!$K$40)^LOG('SFR Levers &amp; Variables '!CP$2,2)</f>
        <v>#VALUE!</v>
      </c>
      <c r="CU302" s="276" t="e">
        <f>CU272*(1-'SFR NOAK calcs'!$L$40)^LOG('SFR Levers &amp; Variables '!CP$2,2)</f>
        <v>#VALUE!</v>
      </c>
      <c r="CV302" s="268" t="e">
        <f t="shared" si="474"/>
        <v>#VALUE!</v>
      </c>
      <c r="CW302" s="408"/>
      <c r="CX302" s="97" t="e">
        <f>CX272*(1-'SFR NOAK calcs'!$I$40)^LOG('SFR Levers &amp; Variables '!CV$2,2)</f>
        <v>#VALUE!</v>
      </c>
      <c r="CY302" s="97" t="e">
        <f>CY272*(1-'SFR NOAK calcs'!$J$40)^LOG('SFR Levers &amp; Variables '!CV$2,2)</f>
        <v>#VALUE!</v>
      </c>
      <c r="CZ302" s="97" t="e">
        <f>CZ272*(1-'SFR NOAK calcs'!$K$40)^LOG('SFR Levers &amp; Variables '!CV$2,2)</f>
        <v>#VALUE!</v>
      </c>
      <c r="DA302" s="276" t="e">
        <f>DA272*(1-'SFR NOAK calcs'!$L$40)^LOG('SFR Levers &amp; Variables '!CV$2,2)</f>
        <v>#VALUE!</v>
      </c>
      <c r="DB302" s="268" t="e">
        <f t="shared" si="475"/>
        <v>#VALUE!</v>
      </c>
      <c r="DC302" s="408"/>
      <c r="DD302" s="97" t="e">
        <f>DD272*(1-'SFR NOAK calcs'!$I$40)^LOG('SFR Levers &amp; Variables '!DB$2,2)</f>
        <v>#VALUE!</v>
      </c>
      <c r="DE302" s="97" t="e">
        <f>DE272*(1-'SFR NOAK calcs'!$J$40)^LOG('SFR Levers &amp; Variables '!DB$2,2)</f>
        <v>#VALUE!</v>
      </c>
      <c r="DF302" s="97" t="e">
        <f>DF272*(1-'SFR NOAK calcs'!$K$40)^LOG('SFR Levers &amp; Variables '!DB$2,2)</f>
        <v>#VALUE!</v>
      </c>
      <c r="DG302" s="276" t="e">
        <f>DG272*(1-'SFR NOAK calcs'!$L$40)^LOG('SFR Levers &amp; Variables '!DB$2,2)</f>
        <v>#VALUE!</v>
      </c>
      <c r="DH302" s="268" t="e">
        <f t="shared" si="476"/>
        <v>#VALUE!</v>
      </c>
      <c r="DI302" s="408"/>
      <c r="DJ302" s="97" t="e">
        <f>DJ272*(1-'SFR NOAK calcs'!$I$40)^LOG('SFR Levers &amp; Variables '!DH$2,2)</f>
        <v>#VALUE!</v>
      </c>
      <c r="DK302" s="97" t="e">
        <f>DK272*(1-'SFR NOAK calcs'!$J$40)^LOG('SFR Levers &amp; Variables '!DH$2,2)</f>
        <v>#VALUE!</v>
      </c>
      <c r="DL302" s="97" t="e">
        <f>DL272*(1-'SFR NOAK calcs'!$K$40)^LOG('SFR Levers &amp; Variables '!DH$2,2)</f>
        <v>#VALUE!</v>
      </c>
      <c r="DM302" s="276" t="e">
        <f>DM272*(1-'SFR NOAK calcs'!$L$40)^LOG('SFR Levers &amp; Variables '!DH$2,2)</f>
        <v>#VALUE!</v>
      </c>
      <c r="DN302" s="268" t="e">
        <f t="shared" si="477"/>
        <v>#VALUE!</v>
      </c>
      <c r="DO302" s="408"/>
      <c r="DP302" s="97" t="e">
        <f>DP272*(1-'SFR NOAK calcs'!$I$40)^LOG('SFR Levers &amp; Variables '!DN$2,2)</f>
        <v>#VALUE!</v>
      </c>
      <c r="DQ302" s="97" t="e">
        <f>DQ272*(1-'SFR NOAK calcs'!$J$40)^LOG('SFR Levers &amp; Variables '!DN$2,2)</f>
        <v>#VALUE!</v>
      </c>
      <c r="DR302" s="97" t="e">
        <f>DR272*(1-'SFR NOAK calcs'!$K$40)^LOG('SFR Levers &amp; Variables '!DN$2,2)</f>
        <v>#VALUE!</v>
      </c>
      <c r="DS302" s="276" t="e">
        <f>DS272*(1-'SFR NOAK calcs'!$L$40)^LOG('SFR Levers &amp; Variables '!DN$2,2)</f>
        <v>#VALUE!</v>
      </c>
      <c r="DT302" s="268" t="e">
        <f t="shared" si="478"/>
        <v>#VALUE!</v>
      </c>
    </row>
    <row r="303" spans="2:124" x14ac:dyDescent="0.2">
      <c r="B303" s="95">
        <v>25</v>
      </c>
      <c r="C303" s="95" t="s">
        <v>210</v>
      </c>
      <c r="D303" s="96"/>
      <c r="E303" s="408"/>
      <c r="F303" s="97">
        <f>F273*(1-'SFR NOAK calcs'!$I$41)^LOG('SFR Levers &amp; Variables '!D$2,2)</f>
        <v>279724434</v>
      </c>
      <c r="G303" s="97">
        <f>G273*(1-'SFR NOAK calcs'!$J$41)^LOG('SFR Levers &amp; Variables '!D$2,2)</f>
        <v>0</v>
      </c>
      <c r="H303" s="97">
        <f>H273*(1-'SFR NOAK calcs'!$K$41)^LOG('SFR Levers &amp; Variables '!D$2,2)</f>
        <v>0</v>
      </c>
      <c r="I303" s="276">
        <f>I273*(1-'SFR NOAK calcs'!$L$41)^LOG('SFR Levers &amp; Variables '!D$2,2)</f>
        <v>0</v>
      </c>
      <c r="J303" s="268">
        <f t="shared" si="459"/>
        <v>279724434</v>
      </c>
      <c r="K303" s="408"/>
      <c r="L303" s="97">
        <f>L273*(1-'SFR NOAK calcs'!$I$41)^LOG('SFR Levers &amp; Variables '!J$2,2)</f>
        <v>279724434</v>
      </c>
      <c r="M303" s="97">
        <f>M273*(1-'SFR NOAK calcs'!$J$41)^LOG('SFR Levers &amp; Variables '!J$2,2)</f>
        <v>0</v>
      </c>
      <c r="N303" s="97">
        <f>N273*(1-'SFR NOAK calcs'!$K$41)^LOG('SFR Levers &amp; Variables '!J$2,2)</f>
        <v>0</v>
      </c>
      <c r="O303" s="276">
        <f>O273*(1-'SFR NOAK calcs'!$L$41)^LOG('SFR Levers &amp; Variables '!J$2,2)</f>
        <v>0</v>
      </c>
      <c r="P303" s="268">
        <f t="shared" si="460"/>
        <v>279724434</v>
      </c>
      <c r="Q303" s="408"/>
      <c r="R303" s="97">
        <f>R273*(1-'SFR NOAK calcs'!$I$41)^LOG('SFR Levers &amp; Variables '!P$2,2)</f>
        <v>279724434</v>
      </c>
      <c r="S303" s="97">
        <f>S273*(1-'SFR NOAK calcs'!$J$41)^LOG('SFR Levers &amp; Variables '!P$2,2)</f>
        <v>0</v>
      </c>
      <c r="T303" s="97">
        <f>T273*(1-'SFR NOAK calcs'!$K$41)^LOG('SFR Levers &amp; Variables '!P$2,2)</f>
        <v>0</v>
      </c>
      <c r="U303" s="276">
        <f>U273*(1-'SFR NOAK calcs'!$L$41)^LOG('SFR Levers &amp; Variables '!P$2,2)</f>
        <v>0</v>
      </c>
      <c r="V303" s="268">
        <f t="shared" si="461"/>
        <v>279724434</v>
      </c>
      <c r="W303" s="408"/>
      <c r="X303" s="97">
        <f>X273*(1-'SFR NOAK calcs'!$I$41)^LOG('SFR Levers &amp; Variables '!V$2,2)</f>
        <v>279724434</v>
      </c>
      <c r="Y303" s="97">
        <f>Y273*(1-'SFR NOAK calcs'!$J$41)^LOG('SFR Levers &amp; Variables '!V$2,2)</f>
        <v>0</v>
      </c>
      <c r="Z303" s="97">
        <f>Z273*(1-'SFR NOAK calcs'!$K$41)^LOG('SFR Levers &amp; Variables '!V$2,2)</f>
        <v>0</v>
      </c>
      <c r="AA303" s="276">
        <f>AA273*(1-'SFR NOAK calcs'!$L$41)^LOG('SFR Levers &amp; Variables '!V$2,2)</f>
        <v>0</v>
      </c>
      <c r="AB303" s="268">
        <f t="shared" si="462"/>
        <v>279724434</v>
      </c>
      <c r="AC303" s="408"/>
      <c r="AD303" s="97">
        <f>AD273*(1-'SFR NOAK calcs'!$I$41)^LOG('SFR Levers &amp; Variables '!AB$2,2)</f>
        <v>279724434</v>
      </c>
      <c r="AE303" s="97">
        <f>AE273*(1-'SFR NOAK calcs'!$J$41)^LOG('SFR Levers &amp; Variables '!AB$2,2)</f>
        <v>0</v>
      </c>
      <c r="AF303" s="97">
        <f>AF273*(1-'SFR NOAK calcs'!$K$41)^LOG('SFR Levers &amp; Variables '!AB$2,2)</f>
        <v>0</v>
      </c>
      <c r="AG303" s="276">
        <f>AG273*(1-'SFR NOAK calcs'!$L$41)^LOG('SFR Levers &amp; Variables '!AB$2,2)</f>
        <v>0</v>
      </c>
      <c r="AH303" s="268">
        <f t="shared" si="463"/>
        <v>279724434</v>
      </c>
      <c r="AI303" s="408"/>
      <c r="AJ303" s="97">
        <f>AJ273*(1-'SFR NOAK calcs'!$I$41)^LOG('SFR Levers &amp; Variables '!AH$2,2)</f>
        <v>279724434</v>
      </c>
      <c r="AK303" s="97">
        <f>AK273*(1-'SFR NOAK calcs'!$J$41)^LOG('SFR Levers &amp; Variables '!AH$2,2)</f>
        <v>0</v>
      </c>
      <c r="AL303" s="97">
        <f>AL273*(1-'SFR NOAK calcs'!$K$41)^LOG('SFR Levers &amp; Variables '!AH$2,2)</f>
        <v>0</v>
      </c>
      <c r="AM303" s="276">
        <f>AM273*(1-'SFR NOAK calcs'!$L$41)^LOG('SFR Levers &amp; Variables '!AH$2,2)</f>
        <v>0</v>
      </c>
      <c r="AN303" s="268">
        <f t="shared" si="464"/>
        <v>279724434</v>
      </c>
      <c r="AO303" s="408"/>
      <c r="AP303" s="97">
        <f>AP273*(1-'SFR NOAK calcs'!$I$41)^LOG('SFR Levers &amp; Variables '!AN$2,2)</f>
        <v>279724434</v>
      </c>
      <c r="AQ303" s="97">
        <f>AQ273*(1-'SFR NOAK calcs'!$J$41)^LOG('SFR Levers &amp; Variables '!AN$2,2)</f>
        <v>0</v>
      </c>
      <c r="AR303" s="97">
        <f>AR273*(1-'SFR NOAK calcs'!$K$41)^LOG('SFR Levers &amp; Variables '!AN$2,2)</f>
        <v>0</v>
      </c>
      <c r="AS303" s="276">
        <f>AS273*(1-'SFR NOAK calcs'!$L$41)^LOG('SFR Levers &amp; Variables '!AN$2,2)</f>
        <v>0</v>
      </c>
      <c r="AT303" s="268">
        <f t="shared" si="465"/>
        <v>279724434</v>
      </c>
      <c r="AU303" s="408"/>
      <c r="AV303" s="97">
        <f>AV273*(1-'SFR NOAK calcs'!$I$41)^LOG('SFR Levers &amp; Variables '!AT$2,2)</f>
        <v>279724434</v>
      </c>
      <c r="AW303" s="97">
        <f>AW273*(1-'SFR NOAK calcs'!$J$41)^LOG('SFR Levers &amp; Variables '!AT$2,2)</f>
        <v>0</v>
      </c>
      <c r="AX303" s="97">
        <f>AX273*(1-'SFR NOAK calcs'!$K$41)^LOG('SFR Levers &amp; Variables '!AT$2,2)</f>
        <v>0</v>
      </c>
      <c r="AY303" s="276">
        <f>AY273*(1-'SFR NOAK calcs'!$L$41)^LOG('SFR Levers &amp; Variables '!AT$2,2)</f>
        <v>0</v>
      </c>
      <c r="AZ303" s="268">
        <f t="shared" si="466"/>
        <v>279724434</v>
      </c>
      <c r="BA303" s="408"/>
      <c r="BB303" s="97">
        <f>BB273*(1-'SFR NOAK calcs'!$I$41)^LOG('SFR Levers &amp; Variables '!AZ$2,2)</f>
        <v>279724434</v>
      </c>
      <c r="BC303" s="97">
        <f>BC273*(1-'SFR NOAK calcs'!$J$41)^LOG('SFR Levers &amp; Variables '!AZ$2,2)</f>
        <v>0</v>
      </c>
      <c r="BD303" s="97">
        <f>BD273*(1-'SFR NOAK calcs'!$K$41)^LOG('SFR Levers &amp; Variables '!AZ$2,2)</f>
        <v>0</v>
      </c>
      <c r="BE303" s="276">
        <f>BE273*(1-'SFR NOAK calcs'!$L$41)^LOG('SFR Levers &amp; Variables '!AZ$2,2)</f>
        <v>0</v>
      </c>
      <c r="BF303" s="268">
        <f t="shared" si="467"/>
        <v>279724434</v>
      </c>
      <c r="BG303" s="408"/>
      <c r="BH303" s="97">
        <f>BH273*(1-'SFR NOAK calcs'!$I$41)^LOG('SFR Levers &amp; Variables '!BF$2,2)</f>
        <v>279724434</v>
      </c>
      <c r="BI303" s="97">
        <f>BI273*(1-'SFR NOAK calcs'!$J$41)^LOG('SFR Levers &amp; Variables '!BF$2,2)</f>
        <v>0</v>
      </c>
      <c r="BJ303" s="97">
        <f>BJ273*(1-'SFR NOAK calcs'!$K$41)^LOG('SFR Levers &amp; Variables '!BF$2,2)</f>
        <v>0</v>
      </c>
      <c r="BK303" s="276">
        <f>BK273*(1-'SFR NOAK calcs'!$L$41)^LOG('SFR Levers &amp; Variables '!BF$2,2)</f>
        <v>0</v>
      </c>
      <c r="BL303" s="268">
        <f t="shared" si="468"/>
        <v>279724434</v>
      </c>
      <c r="BM303" s="408"/>
      <c r="BN303" s="97" t="e">
        <f>BN273*(1-'SFR NOAK calcs'!$I$41)^LOG('SFR Levers &amp; Variables '!BL$2,2)</f>
        <v>#VALUE!</v>
      </c>
      <c r="BO303" s="97" t="e">
        <f>BO273*(1-'SFR NOAK calcs'!$J$41)^LOG('SFR Levers &amp; Variables '!BL$2,2)</f>
        <v>#VALUE!</v>
      </c>
      <c r="BP303" s="97" t="e">
        <f>BP273*(1-'SFR NOAK calcs'!$K$41)^LOG('SFR Levers &amp; Variables '!BL$2,2)</f>
        <v>#VALUE!</v>
      </c>
      <c r="BQ303" s="276" t="e">
        <f>BQ273*(1-'SFR NOAK calcs'!$L$41)^LOG('SFR Levers &amp; Variables '!BL$2,2)</f>
        <v>#VALUE!</v>
      </c>
      <c r="BR303" s="268" t="e">
        <f t="shared" si="469"/>
        <v>#VALUE!</v>
      </c>
      <c r="BS303" s="408"/>
      <c r="BT303" s="97" t="e">
        <f>BT273*(1-'SFR NOAK calcs'!$I$41)^LOG('SFR Levers &amp; Variables '!BR$2,2)</f>
        <v>#VALUE!</v>
      </c>
      <c r="BU303" s="97" t="e">
        <f>BU273*(1-'SFR NOAK calcs'!$J$41)^LOG('SFR Levers &amp; Variables '!BR$2,2)</f>
        <v>#VALUE!</v>
      </c>
      <c r="BV303" s="97" t="e">
        <f>BV273*(1-'SFR NOAK calcs'!$K$41)^LOG('SFR Levers &amp; Variables '!BR$2,2)</f>
        <v>#VALUE!</v>
      </c>
      <c r="BW303" s="276" t="e">
        <f>BW273*(1-'SFR NOAK calcs'!$L$41)^LOG('SFR Levers &amp; Variables '!BR$2,2)</f>
        <v>#VALUE!</v>
      </c>
      <c r="BX303" s="268" t="e">
        <f t="shared" si="470"/>
        <v>#VALUE!</v>
      </c>
      <c r="BY303" s="408"/>
      <c r="BZ303" s="97" t="e">
        <f>BZ273*(1-'SFR NOAK calcs'!$I$41)^LOG('SFR Levers &amp; Variables '!BX$2,2)</f>
        <v>#VALUE!</v>
      </c>
      <c r="CA303" s="97" t="e">
        <f>CA273*(1-'SFR NOAK calcs'!$J$41)^LOG('SFR Levers &amp; Variables '!BX$2,2)</f>
        <v>#VALUE!</v>
      </c>
      <c r="CB303" s="97" t="e">
        <f>CB273*(1-'SFR NOAK calcs'!$K$41)^LOG('SFR Levers &amp; Variables '!BX$2,2)</f>
        <v>#VALUE!</v>
      </c>
      <c r="CC303" s="276" t="e">
        <f>CC273*(1-'SFR NOAK calcs'!$L$41)^LOG('SFR Levers &amp; Variables '!BX$2,2)</f>
        <v>#VALUE!</v>
      </c>
      <c r="CD303" s="268" t="e">
        <f t="shared" si="471"/>
        <v>#VALUE!</v>
      </c>
      <c r="CE303" s="408"/>
      <c r="CF303" s="97" t="e">
        <f>CF273*(1-'SFR NOAK calcs'!$I$41)^LOG('SFR Levers &amp; Variables '!CD$2,2)</f>
        <v>#VALUE!</v>
      </c>
      <c r="CG303" s="97" t="e">
        <f>CG273*(1-'SFR NOAK calcs'!$J$41)^LOG('SFR Levers &amp; Variables '!CD$2,2)</f>
        <v>#VALUE!</v>
      </c>
      <c r="CH303" s="97" t="e">
        <f>CH273*(1-'SFR NOAK calcs'!$K$41)^LOG('SFR Levers &amp; Variables '!CD$2,2)</f>
        <v>#VALUE!</v>
      </c>
      <c r="CI303" s="276" t="e">
        <f>CI273*(1-'SFR NOAK calcs'!$L$41)^LOG('SFR Levers &amp; Variables '!CD$2,2)</f>
        <v>#VALUE!</v>
      </c>
      <c r="CJ303" s="268" t="e">
        <f t="shared" si="472"/>
        <v>#VALUE!</v>
      </c>
      <c r="CK303" s="408"/>
      <c r="CL303" s="97" t="e">
        <f>CL273*(1-'SFR NOAK calcs'!$I$41)^LOG('SFR Levers &amp; Variables '!CJ$2,2)</f>
        <v>#VALUE!</v>
      </c>
      <c r="CM303" s="97" t="e">
        <f>CM273*(1-'SFR NOAK calcs'!$J$41)^LOG('SFR Levers &amp; Variables '!CJ$2,2)</f>
        <v>#VALUE!</v>
      </c>
      <c r="CN303" s="97" t="e">
        <f>CN273*(1-'SFR NOAK calcs'!$K$41)^LOG('SFR Levers &amp; Variables '!CJ$2,2)</f>
        <v>#VALUE!</v>
      </c>
      <c r="CO303" s="276" t="e">
        <f>CO273*(1-'SFR NOAK calcs'!$L$41)^LOG('SFR Levers &amp; Variables '!CJ$2,2)</f>
        <v>#VALUE!</v>
      </c>
      <c r="CP303" s="268" t="e">
        <f t="shared" si="473"/>
        <v>#VALUE!</v>
      </c>
      <c r="CQ303" s="408"/>
      <c r="CR303" s="97" t="e">
        <f>CR273*(1-'SFR NOAK calcs'!$I$41)^LOG('SFR Levers &amp; Variables '!CP$2,2)</f>
        <v>#VALUE!</v>
      </c>
      <c r="CS303" s="97" t="e">
        <f>CS273*(1-'SFR NOAK calcs'!$J$41)^LOG('SFR Levers &amp; Variables '!CP$2,2)</f>
        <v>#VALUE!</v>
      </c>
      <c r="CT303" s="97" t="e">
        <f>CT273*(1-'SFR NOAK calcs'!$K$41)^LOG('SFR Levers &amp; Variables '!CP$2,2)</f>
        <v>#VALUE!</v>
      </c>
      <c r="CU303" s="276" t="e">
        <f>CU273*(1-'SFR NOAK calcs'!$L$41)^LOG('SFR Levers &amp; Variables '!CP$2,2)</f>
        <v>#VALUE!</v>
      </c>
      <c r="CV303" s="268" t="e">
        <f t="shared" si="474"/>
        <v>#VALUE!</v>
      </c>
      <c r="CW303" s="408"/>
      <c r="CX303" s="97" t="e">
        <f>CX273*(1-'SFR NOAK calcs'!$I$41)^LOG('SFR Levers &amp; Variables '!CV$2,2)</f>
        <v>#VALUE!</v>
      </c>
      <c r="CY303" s="97" t="e">
        <f>CY273*(1-'SFR NOAK calcs'!$J$41)^LOG('SFR Levers &amp; Variables '!CV$2,2)</f>
        <v>#VALUE!</v>
      </c>
      <c r="CZ303" s="97" t="e">
        <f>CZ273*(1-'SFR NOAK calcs'!$K$41)^LOG('SFR Levers &amp; Variables '!CV$2,2)</f>
        <v>#VALUE!</v>
      </c>
      <c r="DA303" s="276" t="e">
        <f>DA273*(1-'SFR NOAK calcs'!$L$41)^LOG('SFR Levers &amp; Variables '!CV$2,2)</f>
        <v>#VALUE!</v>
      </c>
      <c r="DB303" s="268" t="e">
        <f t="shared" si="475"/>
        <v>#VALUE!</v>
      </c>
      <c r="DC303" s="408"/>
      <c r="DD303" s="97" t="e">
        <f>DD273*(1-'SFR NOAK calcs'!$I$41)^LOG('SFR Levers &amp; Variables '!DB$2,2)</f>
        <v>#VALUE!</v>
      </c>
      <c r="DE303" s="97" t="e">
        <f>DE273*(1-'SFR NOAK calcs'!$J$41)^LOG('SFR Levers &amp; Variables '!DB$2,2)</f>
        <v>#VALUE!</v>
      </c>
      <c r="DF303" s="97" t="e">
        <f>DF273*(1-'SFR NOAK calcs'!$K$41)^LOG('SFR Levers &amp; Variables '!DB$2,2)</f>
        <v>#VALUE!</v>
      </c>
      <c r="DG303" s="276" t="e">
        <f>DG273*(1-'SFR NOAK calcs'!$L$41)^LOG('SFR Levers &amp; Variables '!DB$2,2)</f>
        <v>#VALUE!</v>
      </c>
      <c r="DH303" s="268" t="e">
        <f t="shared" si="476"/>
        <v>#VALUE!</v>
      </c>
      <c r="DI303" s="408"/>
      <c r="DJ303" s="97" t="e">
        <f>DJ273*(1-'SFR NOAK calcs'!$I$41)^LOG('SFR Levers &amp; Variables '!DH$2,2)</f>
        <v>#VALUE!</v>
      </c>
      <c r="DK303" s="97" t="e">
        <f>DK273*(1-'SFR NOAK calcs'!$J$41)^LOG('SFR Levers &amp; Variables '!DH$2,2)</f>
        <v>#VALUE!</v>
      </c>
      <c r="DL303" s="97" t="e">
        <f>DL273*(1-'SFR NOAK calcs'!$K$41)^LOG('SFR Levers &amp; Variables '!DH$2,2)</f>
        <v>#VALUE!</v>
      </c>
      <c r="DM303" s="276" t="e">
        <f>DM273*(1-'SFR NOAK calcs'!$L$41)^LOG('SFR Levers &amp; Variables '!DH$2,2)</f>
        <v>#VALUE!</v>
      </c>
      <c r="DN303" s="268" t="e">
        <f t="shared" si="477"/>
        <v>#VALUE!</v>
      </c>
      <c r="DO303" s="408"/>
      <c r="DP303" s="97" t="e">
        <f>DP273*(1-'SFR NOAK calcs'!$I$41)^LOG('SFR Levers &amp; Variables '!DN$2,2)</f>
        <v>#VALUE!</v>
      </c>
      <c r="DQ303" s="97" t="e">
        <f>DQ273*(1-'SFR NOAK calcs'!$J$41)^LOG('SFR Levers &amp; Variables '!DN$2,2)</f>
        <v>#VALUE!</v>
      </c>
      <c r="DR303" s="97" t="e">
        <f>DR273*(1-'SFR NOAK calcs'!$K$41)^LOG('SFR Levers &amp; Variables '!DN$2,2)</f>
        <v>#VALUE!</v>
      </c>
      <c r="DS303" s="276" t="e">
        <f>DS273*(1-'SFR NOAK calcs'!$L$41)^LOG('SFR Levers &amp; Variables '!DN$2,2)</f>
        <v>#VALUE!</v>
      </c>
      <c r="DT303" s="268" t="e">
        <f t="shared" si="478"/>
        <v>#VALUE!</v>
      </c>
    </row>
    <row r="304" spans="2:124" x14ac:dyDescent="0.2">
      <c r="B304" s="95">
        <v>26</v>
      </c>
      <c r="C304" s="95" t="s">
        <v>211</v>
      </c>
      <c r="D304" s="96"/>
      <c r="E304" s="408"/>
      <c r="F304" s="97">
        <f>F274*(1-'SFR NOAK calcs'!$I$42)^LOG('SFR Levers &amp; Variables '!D$2,2)</f>
        <v>16055196.911890369</v>
      </c>
      <c r="G304" s="97">
        <f>G274*(1-'SFR NOAK calcs'!$J$42)^LOG('SFR Levers &amp; Variables '!D$2,2)</f>
        <v>4166356.8805212313</v>
      </c>
      <c r="H304" s="97">
        <f>H274*(1-'SFR NOAK calcs'!$K$42)^LOG('SFR Levers &amp; Variables '!D$2,2)</f>
        <v>33889732.258004084</v>
      </c>
      <c r="I304" s="276">
        <f>I274*(1-'SFR NOAK calcs'!$L$42)^LOG('SFR Levers &amp; Variables '!D$2,2)</f>
        <v>625314.52651909832</v>
      </c>
      <c r="J304" s="268">
        <f t="shared" si="459"/>
        <v>54111286.05041568</v>
      </c>
      <c r="K304" s="408"/>
      <c r="L304" s="97">
        <f>L274*(1-'SFR NOAK calcs'!$I$42)^LOG('SFR Levers &amp; Variables '!J$2,2)</f>
        <v>9810404.5272185896</v>
      </c>
      <c r="M304" s="97">
        <f>M274*(1-'SFR NOAK calcs'!$J$42)^LOG('SFR Levers &amp; Variables '!J$2,2)</f>
        <v>2292285.4643113613</v>
      </c>
      <c r="N304" s="97">
        <f>N274*(1-'SFR NOAK calcs'!$K$42)^LOG('SFR Levers &amp; Variables '!J$2,2)</f>
        <v>15888722.645385113</v>
      </c>
      <c r="O304" s="276">
        <f>O274*(1-'SFR NOAK calcs'!$L$42)^LOG('SFR Levers &amp; Variables '!J$2,2)</f>
        <v>293169.88999361894</v>
      </c>
      <c r="P304" s="268">
        <f t="shared" si="460"/>
        <v>27991412.636915065</v>
      </c>
      <c r="Q304" s="408"/>
      <c r="R304" s="97">
        <f>R274*(1-'SFR NOAK calcs'!$I$42)^LOG('SFR Levers &amp; Variables '!P$2,2)</f>
        <v>8623611.4043397885</v>
      </c>
      <c r="S304" s="97">
        <f>S274*(1-'SFR NOAK calcs'!$J$42)^LOG('SFR Levers &amp; Variables '!P$2,2)</f>
        <v>1895049.8082230096</v>
      </c>
      <c r="T304" s="97">
        <f>T274*(1-'SFR NOAK calcs'!$K$42)^LOG('SFR Levers &amp; Variables '!P$2,2)</f>
        <v>11687369.214944916</v>
      </c>
      <c r="U304" s="276">
        <f>U274*(1-'SFR NOAK calcs'!$L$42)^LOG('SFR Levers &amp; Variables '!P$2,2)</f>
        <v>215648.84877988615</v>
      </c>
      <c r="V304" s="268">
        <f t="shared" si="461"/>
        <v>22206030.427507713</v>
      </c>
      <c r="W304" s="408"/>
      <c r="X304" s="97">
        <f>X274*(1-'SFR NOAK calcs'!$I$42)^LOG('SFR Levers &amp; Variables '!V$2,2)</f>
        <v>8372438.2566405702</v>
      </c>
      <c r="Y304" s="97">
        <f>Y274*(1-'SFR NOAK calcs'!$J$42)^LOG('SFR Levers &amp; Variables '!V$2,2)</f>
        <v>1761467.7313644118</v>
      </c>
      <c r="Z304" s="97">
        <f>Z274*(1-'SFR NOAK calcs'!$K$42)^LOG('SFR Levers &amp; Variables '!V$2,2)</f>
        <v>10143294.365669196</v>
      </c>
      <c r="AA304" s="276">
        <f>AA274*(1-'SFR NOAK calcs'!$L$42)^LOG('SFR Levers &amp; Variables '!V$2,2)</f>
        <v>187158.43681869825</v>
      </c>
      <c r="AB304" s="268">
        <f t="shared" si="462"/>
        <v>20277200.353674181</v>
      </c>
      <c r="AC304" s="408"/>
      <c r="AD304" s="97">
        <f>AD274*(1-'SFR NOAK calcs'!$I$42)^LOG('SFR Levers &amp; Variables '!AB$2,2)</f>
        <v>8372438.2566405702</v>
      </c>
      <c r="AE304" s="97">
        <f>AE274*(1-'SFR NOAK calcs'!$J$42)^LOG('SFR Levers &amp; Variables '!AB$2,2)</f>
        <v>1702973.753456943</v>
      </c>
      <c r="AF304" s="97">
        <f>AF274*(1-'SFR NOAK calcs'!$K$42)^LOG('SFR Levers &amp; Variables '!AB$2,2)</f>
        <v>9513000.3843719102</v>
      </c>
      <c r="AG304" s="276">
        <f>AG274*(1-'SFR NOAK calcs'!$L$42)^LOG('SFR Levers &amp; Variables '!AB$2,2)</f>
        <v>175528.60216901122</v>
      </c>
      <c r="AH304" s="268">
        <f t="shared" si="463"/>
        <v>19588412.394469425</v>
      </c>
      <c r="AI304" s="408"/>
      <c r="AJ304" s="97">
        <f>AJ274*(1-'SFR NOAK calcs'!$I$42)^LOG('SFR Levers &amp; Variables '!AH$2,2)</f>
        <v>8372438.2566405702</v>
      </c>
      <c r="AK304" s="97">
        <f>AK274*(1-'SFR NOAK calcs'!$J$42)^LOG('SFR Levers &amp; Variables '!AH$2,2)</f>
        <v>1656625.5601682607</v>
      </c>
      <c r="AL304" s="97">
        <f>AL274*(1-'SFR NOAK calcs'!$K$42)^LOG('SFR Levers &amp; Variables '!AH$2,2)</f>
        <v>9027198.6402987354</v>
      </c>
      <c r="AM304" s="276">
        <f>AM274*(1-'SFR NOAK calcs'!$L$42)^LOG('SFR Levers &amp; Variables '!AH$2,2)</f>
        <v>166564.85806904052</v>
      </c>
      <c r="AN304" s="268">
        <f t="shared" si="464"/>
        <v>19056262.457107566</v>
      </c>
      <c r="AO304" s="408"/>
      <c r="AP304" s="97">
        <f>AP274*(1-'SFR NOAK calcs'!$I$42)^LOG('SFR Levers &amp; Variables '!AN$2,2)</f>
        <v>8372438.2566405702</v>
      </c>
      <c r="AQ304" s="97">
        <f>AQ274*(1-'SFR NOAK calcs'!$J$42)^LOG('SFR Levers &amp; Variables '!AN$2,2)</f>
        <v>1618424.2275705237</v>
      </c>
      <c r="AR304" s="97">
        <f>AR274*(1-'SFR NOAK calcs'!$K$42)^LOG('SFR Levers &amp; Variables '!AN$2,2)</f>
        <v>8635865.6176550146</v>
      </c>
      <c r="AS304" s="276">
        <f>AS274*(1-'SFR NOAK calcs'!$L$42)^LOG('SFR Levers &amp; Variables '!AN$2,2)</f>
        <v>159344.19837474765</v>
      </c>
      <c r="AT304" s="268">
        <f t="shared" si="465"/>
        <v>18626728.101866111</v>
      </c>
      <c r="AU304" s="408"/>
      <c r="AV304" s="97">
        <f>AV274*(1-'SFR NOAK calcs'!$I$42)^LOG('SFR Levers &amp; Variables '!AT$2,2)</f>
        <v>8372438.2566405702</v>
      </c>
      <c r="AW304" s="97">
        <f>AW274*(1-'SFR NOAK calcs'!$J$42)^LOG('SFR Levers &amp; Variables '!AT$2,2)</f>
        <v>1586045.510869167</v>
      </c>
      <c r="AX304" s="97">
        <f>AX274*(1-'SFR NOAK calcs'!$K$42)^LOG('SFR Levers &amp; Variables '!AT$2,2)</f>
        <v>8310616.827756471</v>
      </c>
      <c r="AY304" s="276">
        <f>AY274*(1-'SFR NOAK calcs'!$L$42)^LOG('SFR Levers &amp; Variables '!AT$2,2)</f>
        <v>153342.88825792662</v>
      </c>
      <c r="AZ304" s="268">
        <f t="shared" si="466"/>
        <v>18269100.595266208</v>
      </c>
      <c r="BA304" s="408"/>
      <c r="BB304" s="97">
        <f>BB274*(1-'SFR NOAK calcs'!$I$42)^LOG('SFR Levers &amp; Variables '!AZ$2,2)</f>
        <v>8372438.2566405702</v>
      </c>
      <c r="BC304" s="97">
        <f>BC274*(1-'SFR NOAK calcs'!$J$42)^LOG('SFR Levers &amp; Variables '!AZ$2,2)</f>
        <v>1558023.5718976343</v>
      </c>
      <c r="BD304" s="97">
        <f>BD274*(1-'SFR NOAK calcs'!$K$42)^LOG('SFR Levers &amp; Variables '!AZ$2,2)</f>
        <v>8033910.1236400986</v>
      </c>
      <c r="BE304" s="276">
        <f>BE274*(1-'SFR NOAK calcs'!$L$42)^LOG('SFR Levers &amp; Variables '!AZ$2,2)</f>
        <v>148237.24976093537</v>
      </c>
      <c r="BF304" s="268">
        <f t="shared" si="467"/>
        <v>17964371.952178303</v>
      </c>
      <c r="BG304" s="408"/>
      <c r="BH304" s="97">
        <f>BH274*(1-'SFR NOAK calcs'!$I$42)^LOG('SFR Levers &amp; Variables '!BF$2,2)</f>
        <v>8372438.2566405702</v>
      </c>
      <c r="BI304" s="97">
        <f>BI274*(1-'SFR NOAK calcs'!$J$42)^LOG('SFR Levers &amp; Variables '!BF$2,2)</f>
        <v>1533376.8701548923</v>
      </c>
      <c r="BJ304" s="97">
        <f>BJ274*(1-'SFR NOAK calcs'!$K$42)^LOG('SFR Levers &amp; Variables '!BF$2,2)</f>
        <v>7794203.5621480383</v>
      </c>
      <c r="BK304" s="276">
        <f>BK274*(1-'SFR NOAK calcs'!$L$42)^LOG('SFR Levers &amp; Variables '!BF$2,2)</f>
        <v>143814.3173558696</v>
      </c>
      <c r="BL304" s="268">
        <f t="shared" si="468"/>
        <v>17700018.688943502</v>
      </c>
      <c r="BM304" s="408"/>
      <c r="BN304" s="97" t="e">
        <f>BN274*(1-'SFR NOAK calcs'!$I$42)^LOG('SFR Levers &amp; Variables '!BL$2,2)</f>
        <v>#VALUE!</v>
      </c>
      <c r="BO304" s="97" t="e">
        <f>BO274*(1-'SFR NOAK calcs'!$J$42)^LOG('SFR Levers &amp; Variables '!BL$2,2)</f>
        <v>#VALUE!</v>
      </c>
      <c r="BP304" s="97" t="e">
        <f>BP274*(1-'SFR NOAK calcs'!$K$42)^LOG('SFR Levers &amp; Variables '!BL$2,2)</f>
        <v>#VALUE!</v>
      </c>
      <c r="BQ304" s="276" t="e">
        <f>BQ274*(1-'SFR NOAK calcs'!$L$42)^LOG('SFR Levers &amp; Variables '!BL$2,2)</f>
        <v>#VALUE!</v>
      </c>
      <c r="BR304" s="268" t="e">
        <f t="shared" si="469"/>
        <v>#VALUE!</v>
      </c>
      <c r="BS304" s="408"/>
      <c r="BT304" s="97" t="e">
        <f>BT274*(1-'SFR NOAK calcs'!$I$42)^LOG('SFR Levers &amp; Variables '!BR$2,2)</f>
        <v>#VALUE!</v>
      </c>
      <c r="BU304" s="97" t="e">
        <f>BU274*(1-'SFR NOAK calcs'!$J$42)^LOG('SFR Levers &amp; Variables '!BR$2,2)</f>
        <v>#VALUE!</v>
      </c>
      <c r="BV304" s="97" t="e">
        <f>BV274*(1-'SFR NOAK calcs'!$K$42)^LOG('SFR Levers &amp; Variables '!BR$2,2)</f>
        <v>#VALUE!</v>
      </c>
      <c r="BW304" s="276" t="e">
        <f>BW274*(1-'SFR NOAK calcs'!$L$42)^LOG('SFR Levers &amp; Variables '!BR$2,2)</f>
        <v>#VALUE!</v>
      </c>
      <c r="BX304" s="268" t="e">
        <f t="shared" si="470"/>
        <v>#VALUE!</v>
      </c>
      <c r="BY304" s="408"/>
      <c r="BZ304" s="97" t="e">
        <f>BZ274*(1-'SFR NOAK calcs'!$I$42)^LOG('SFR Levers &amp; Variables '!BX$2,2)</f>
        <v>#VALUE!</v>
      </c>
      <c r="CA304" s="97" t="e">
        <f>CA274*(1-'SFR NOAK calcs'!$J$42)^LOG('SFR Levers &amp; Variables '!BX$2,2)</f>
        <v>#VALUE!</v>
      </c>
      <c r="CB304" s="97" t="e">
        <f>CB274*(1-'SFR NOAK calcs'!$K$42)^LOG('SFR Levers &amp; Variables '!BX$2,2)</f>
        <v>#VALUE!</v>
      </c>
      <c r="CC304" s="276" t="e">
        <f>CC274*(1-'SFR NOAK calcs'!$L$42)^LOG('SFR Levers &amp; Variables '!BX$2,2)</f>
        <v>#VALUE!</v>
      </c>
      <c r="CD304" s="268" t="e">
        <f t="shared" si="471"/>
        <v>#VALUE!</v>
      </c>
      <c r="CE304" s="408"/>
      <c r="CF304" s="97" t="e">
        <f>CF274*(1-'SFR NOAK calcs'!$I$42)^LOG('SFR Levers &amp; Variables '!CD$2,2)</f>
        <v>#VALUE!</v>
      </c>
      <c r="CG304" s="97" t="e">
        <f>CG274*(1-'SFR NOAK calcs'!$J$42)^LOG('SFR Levers &amp; Variables '!CD$2,2)</f>
        <v>#VALUE!</v>
      </c>
      <c r="CH304" s="97" t="e">
        <f>CH274*(1-'SFR NOAK calcs'!$K$42)^LOG('SFR Levers &amp; Variables '!CD$2,2)</f>
        <v>#VALUE!</v>
      </c>
      <c r="CI304" s="276" t="e">
        <f>CI274*(1-'SFR NOAK calcs'!$L$42)^LOG('SFR Levers &amp; Variables '!CD$2,2)</f>
        <v>#VALUE!</v>
      </c>
      <c r="CJ304" s="268" t="e">
        <f t="shared" si="472"/>
        <v>#VALUE!</v>
      </c>
      <c r="CK304" s="408"/>
      <c r="CL304" s="97" t="e">
        <f>CL274*(1-'SFR NOAK calcs'!$I$42)^LOG('SFR Levers &amp; Variables '!CJ$2,2)</f>
        <v>#VALUE!</v>
      </c>
      <c r="CM304" s="97" t="e">
        <f>CM274*(1-'SFR NOAK calcs'!$J$42)^LOG('SFR Levers &amp; Variables '!CJ$2,2)</f>
        <v>#VALUE!</v>
      </c>
      <c r="CN304" s="97" t="e">
        <f>CN274*(1-'SFR NOAK calcs'!$K$42)^LOG('SFR Levers &amp; Variables '!CJ$2,2)</f>
        <v>#VALUE!</v>
      </c>
      <c r="CO304" s="276" t="e">
        <f>CO274*(1-'SFR NOAK calcs'!$L$42)^LOG('SFR Levers &amp; Variables '!CJ$2,2)</f>
        <v>#VALUE!</v>
      </c>
      <c r="CP304" s="268" t="e">
        <f t="shared" si="473"/>
        <v>#VALUE!</v>
      </c>
      <c r="CQ304" s="408"/>
      <c r="CR304" s="97" t="e">
        <f>CR274*(1-'SFR NOAK calcs'!$I$42)^LOG('SFR Levers &amp; Variables '!CP$2,2)</f>
        <v>#VALUE!</v>
      </c>
      <c r="CS304" s="97" t="e">
        <f>CS274*(1-'SFR NOAK calcs'!$J$42)^LOG('SFR Levers &amp; Variables '!CP$2,2)</f>
        <v>#VALUE!</v>
      </c>
      <c r="CT304" s="97" t="e">
        <f>CT274*(1-'SFR NOAK calcs'!$K$42)^LOG('SFR Levers &amp; Variables '!CP$2,2)</f>
        <v>#VALUE!</v>
      </c>
      <c r="CU304" s="276" t="e">
        <f>CU274*(1-'SFR NOAK calcs'!$L$42)^LOG('SFR Levers &amp; Variables '!CP$2,2)</f>
        <v>#VALUE!</v>
      </c>
      <c r="CV304" s="268" t="e">
        <f t="shared" si="474"/>
        <v>#VALUE!</v>
      </c>
      <c r="CW304" s="408"/>
      <c r="CX304" s="97" t="e">
        <f>CX274*(1-'SFR NOAK calcs'!$I$42)^LOG('SFR Levers &amp; Variables '!CV$2,2)</f>
        <v>#VALUE!</v>
      </c>
      <c r="CY304" s="97" t="e">
        <f>CY274*(1-'SFR NOAK calcs'!$J$42)^LOG('SFR Levers &amp; Variables '!CV$2,2)</f>
        <v>#VALUE!</v>
      </c>
      <c r="CZ304" s="97" t="e">
        <f>CZ274*(1-'SFR NOAK calcs'!$K$42)^LOG('SFR Levers &amp; Variables '!CV$2,2)</f>
        <v>#VALUE!</v>
      </c>
      <c r="DA304" s="276" t="e">
        <f>DA274*(1-'SFR NOAK calcs'!$L$42)^LOG('SFR Levers &amp; Variables '!CV$2,2)</f>
        <v>#VALUE!</v>
      </c>
      <c r="DB304" s="268" t="e">
        <f t="shared" si="475"/>
        <v>#VALUE!</v>
      </c>
      <c r="DC304" s="408"/>
      <c r="DD304" s="97" t="e">
        <f>DD274*(1-'SFR NOAK calcs'!$I$42)^LOG('SFR Levers &amp; Variables '!DB$2,2)</f>
        <v>#VALUE!</v>
      </c>
      <c r="DE304" s="97" t="e">
        <f>DE274*(1-'SFR NOAK calcs'!$J$42)^LOG('SFR Levers &amp; Variables '!DB$2,2)</f>
        <v>#VALUE!</v>
      </c>
      <c r="DF304" s="97" t="e">
        <f>DF274*(1-'SFR NOAK calcs'!$K$42)^LOG('SFR Levers &amp; Variables '!DB$2,2)</f>
        <v>#VALUE!</v>
      </c>
      <c r="DG304" s="276" t="e">
        <f>DG274*(1-'SFR NOAK calcs'!$L$42)^LOG('SFR Levers &amp; Variables '!DB$2,2)</f>
        <v>#VALUE!</v>
      </c>
      <c r="DH304" s="268" t="e">
        <f t="shared" si="476"/>
        <v>#VALUE!</v>
      </c>
      <c r="DI304" s="408"/>
      <c r="DJ304" s="97" t="e">
        <f>DJ274*(1-'SFR NOAK calcs'!$I$42)^LOG('SFR Levers &amp; Variables '!DH$2,2)</f>
        <v>#VALUE!</v>
      </c>
      <c r="DK304" s="97" t="e">
        <f>DK274*(1-'SFR NOAK calcs'!$J$42)^LOG('SFR Levers &amp; Variables '!DH$2,2)</f>
        <v>#VALUE!</v>
      </c>
      <c r="DL304" s="97" t="e">
        <f>DL274*(1-'SFR NOAK calcs'!$K$42)^LOG('SFR Levers &amp; Variables '!DH$2,2)</f>
        <v>#VALUE!</v>
      </c>
      <c r="DM304" s="276" t="e">
        <f>DM274*(1-'SFR NOAK calcs'!$L$42)^LOG('SFR Levers &amp; Variables '!DH$2,2)</f>
        <v>#VALUE!</v>
      </c>
      <c r="DN304" s="268" t="e">
        <f t="shared" si="477"/>
        <v>#VALUE!</v>
      </c>
      <c r="DO304" s="408"/>
      <c r="DP304" s="97" t="e">
        <f>DP274*(1-'SFR NOAK calcs'!$I$42)^LOG('SFR Levers &amp; Variables '!DN$2,2)</f>
        <v>#VALUE!</v>
      </c>
      <c r="DQ304" s="97" t="e">
        <f>DQ274*(1-'SFR NOAK calcs'!$J$42)^LOG('SFR Levers &amp; Variables '!DN$2,2)</f>
        <v>#VALUE!</v>
      </c>
      <c r="DR304" s="97" t="e">
        <f>DR274*(1-'SFR NOAK calcs'!$K$42)^LOG('SFR Levers &amp; Variables '!DN$2,2)</f>
        <v>#VALUE!</v>
      </c>
      <c r="DS304" s="276" t="e">
        <f>DS274*(1-'SFR NOAK calcs'!$L$42)^LOG('SFR Levers &amp; Variables '!DN$2,2)</f>
        <v>#VALUE!</v>
      </c>
      <c r="DT304" s="268" t="e">
        <f t="shared" si="478"/>
        <v>#VALUE!</v>
      </c>
    </row>
    <row r="305" spans="1:124" s="6" customFormat="1" x14ac:dyDescent="0.2">
      <c r="A305" s="241"/>
      <c r="B305" s="364">
        <v>30</v>
      </c>
      <c r="C305" s="365" t="s">
        <v>212</v>
      </c>
      <c r="D305" s="370"/>
      <c r="E305" s="366"/>
      <c r="F305" s="371"/>
      <c r="G305" s="371"/>
      <c r="H305" s="371"/>
      <c r="I305" s="392"/>
      <c r="J305" s="368">
        <f>SUM(J306:J310)</f>
        <v>2046067691.4212894</v>
      </c>
      <c r="K305" s="366"/>
      <c r="L305" s="371"/>
      <c r="M305" s="371"/>
      <c r="N305" s="371"/>
      <c r="O305" s="392"/>
      <c r="P305" s="368">
        <f>SUM(P306:P310)</f>
        <v>387725759.48343647</v>
      </c>
      <c r="Q305" s="366"/>
      <c r="R305" s="371"/>
      <c r="S305" s="371"/>
      <c r="T305" s="371"/>
      <c r="U305" s="392"/>
      <c r="V305" s="368">
        <f>SUM(V306:V310)</f>
        <v>269862902.43372333</v>
      </c>
      <c r="W305" s="366"/>
      <c r="X305" s="371"/>
      <c r="Y305" s="371"/>
      <c r="Z305" s="371"/>
      <c r="AA305" s="392"/>
      <c r="AB305" s="368">
        <f>SUM(AB306:AB310)</f>
        <v>231136446.16065609</v>
      </c>
      <c r="AC305" s="366"/>
      <c r="AD305" s="371"/>
      <c r="AE305" s="371"/>
      <c r="AF305" s="371"/>
      <c r="AG305" s="392"/>
      <c r="AH305" s="368">
        <f>SUM(AH306:AH310)</f>
        <v>216293581.68181339</v>
      </c>
      <c r="AI305" s="366"/>
      <c r="AJ305" s="371"/>
      <c r="AK305" s="371"/>
      <c r="AL305" s="371"/>
      <c r="AM305" s="392"/>
      <c r="AN305" s="368">
        <f>SUM(AN306:AN310)</f>
        <v>204950187.3278175</v>
      </c>
      <c r="AO305" s="366"/>
      <c r="AP305" s="371"/>
      <c r="AQ305" s="371"/>
      <c r="AR305" s="371"/>
      <c r="AS305" s="392"/>
      <c r="AT305" s="368">
        <f>SUM(AT306:AT310)</f>
        <v>195872911.41228828</v>
      </c>
      <c r="AU305" s="366"/>
      <c r="AV305" s="371"/>
      <c r="AW305" s="371"/>
      <c r="AX305" s="371"/>
      <c r="AY305" s="392"/>
      <c r="AZ305" s="368">
        <f>SUM(AZ306:AZ310)</f>
        <v>188368817.27700496</v>
      </c>
      <c r="BA305" s="366"/>
      <c r="BB305" s="371"/>
      <c r="BC305" s="371"/>
      <c r="BD305" s="371"/>
      <c r="BE305" s="392"/>
      <c r="BF305" s="368">
        <f>SUM(BF306:BF310)</f>
        <v>182013062.27307722</v>
      </c>
      <c r="BG305" s="366"/>
      <c r="BH305" s="371"/>
      <c r="BI305" s="371"/>
      <c r="BJ305" s="371"/>
      <c r="BK305" s="392"/>
      <c r="BL305" s="368">
        <f>SUM(BL306:BL310)</f>
        <v>176527970.88637578</v>
      </c>
      <c r="BM305" s="366"/>
      <c r="BN305" s="371"/>
      <c r="BO305" s="371"/>
      <c r="BP305" s="371"/>
      <c r="BQ305" s="392"/>
      <c r="BR305" s="368" t="e">
        <f>SUM(BR306:BR310)</f>
        <v>#VALUE!</v>
      </c>
      <c r="BS305" s="366"/>
      <c r="BT305" s="371"/>
      <c r="BU305" s="371"/>
      <c r="BV305" s="371"/>
      <c r="BW305" s="392"/>
      <c r="BX305" s="368" t="e">
        <f>SUM(BX306:BX310)</f>
        <v>#VALUE!</v>
      </c>
      <c r="BY305" s="366"/>
      <c r="BZ305" s="371"/>
      <c r="CA305" s="371"/>
      <c r="CB305" s="371"/>
      <c r="CC305" s="392"/>
      <c r="CD305" s="368" t="e">
        <f>SUM(CD306:CD310)</f>
        <v>#VALUE!</v>
      </c>
      <c r="CE305" s="366"/>
      <c r="CF305" s="371"/>
      <c r="CG305" s="371"/>
      <c r="CH305" s="371"/>
      <c r="CI305" s="392"/>
      <c r="CJ305" s="368" t="e">
        <f>SUM(CJ306:CJ310)</f>
        <v>#VALUE!</v>
      </c>
      <c r="CK305" s="366"/>
      <c r="CL305" s="371"/>
      <c r="CM305" s="371"/>
      <c r="CN305" s="371"/>
      <c r="CO305" s="392"/>
      <c r="CP305" s="368" t="e">
        <f>SUM(CP306:CP310)</f>
        <v>#VALUE!</v>
      </c>
      <c r="CQ305" s="366"/>
      <c r="CR305" s="371"/>
      <c r="CS305" s="371"/>
      <c r="CT305" s="371"/>
      <c r="CU305" s="392"/>
      <c r="CV305" s="368" t="e">
        <f>SUM(CV306:CV310)</f>
        <v>#VALUE!</v>
      </c>
      <c r="CW305" s="366"/>
      <c r="CX305" s="371"/>
      <c r="CY305" s="371"/>
      <c r="CZ305" s="371"/>
      <c r="DA305" s="392"/>
      <c r="DB305" s="368" t="e">
        <f>SUM(DB306:DB310)</f>
        <v>#VALUE!</v>
      </c>
      <c r="DC305" s="366"/>
      <c r="DD305" s="371"/>
      <c r="DE305" s="371"/>
      <c r="DF305" s="371"/>
      <c r="DG305" s="392"/>
      <c r="DH305" s="368" t="e">
        <f>SUM(DH306:DH310)</f>
        <v>#VALUE!</v>
      </c>
      <c r="DI305" s="366"/>
      <c r="DJ305" s="371"/>
      <c r="DK305" s="371"/>
      <c r="DL305" s="371"/>
      <c r="DM305" s="392"/>
      <c r="DN305" s="368" t="e">
        <f>SUM(DN306:DN310)</f>
        <v>#VALUE!</v>
      </c>
      <c r="DO305" s="366"/>
      <c r="DP305" s="371"/>
      <c r="DQ305" s="371"/>
      <c r="DR305" s="371"/>
      <c r="DS305" s="392"/>
      <c r="DT305" s="368" t="e">
        <f>SUM(DT306:DT310)</f>
        <v>#VALUE!</v>
      </c>
    </row>
    <row r="306" spans="1:124" s="6" customFormat="1" x14ac:dyDescent="0.2">
      <c r="B306" s="95">
        <v>31</v>
      </c>
      <c r="C306" s="134" t="s">
        <v>213</v>
      </c>
      <c r="D306" s="13"/>
      <c r="E306" s="13"/>
      <c r="F306" s="86"/>
      <c r="G306" s="86"/>
      <c r="H306" s="86"/>
      <c r="I306" s="135"/>
      <c r="J306" s="259">
        <f>G297*'SFR Relationships'!$D$36*I297/J287/'SFR Relationships'!$D$31/'SFR Relationships'!$D$32+H297*'SFR Relationships'!$D$34</f>
        <v>338035798.10643846</v>
      </c>
      <c r="K306" s="13"/>
      <c r="L306" s="86"/>
      <c r="M306" s="86"/>
      <c r="N306" s="86"/>
      <c r="O306" s="135"/>
      <c r="P306" s="259">
        <f>M297*'SFR Relationships'!$D$36*O297/P287/'SFR Relationships'!$D$31/'SFR Relationships'!$D$32+N297*'SFR Relationships'!$D$34</f>
        <v>90399759.814597592</v>
      </c>
      <c r="Q306" s="13"/>
      <c r="R306" s="86"/>
      <c r="S306" s="86"/>
      <c r="T306" s="86"/>
      <c r="U306" s="135"/>
      <c r="V306" s="259">
        <f>S297*'SFR Relationships'!$D$36*U297/V287/'SFR Relationships'!$D$31/'SFR Relationships'!$D$32+T297*'SFR Relationships'!$D$34</f>
        <v>66878517.383992255</v>
      </c>
      <c r="W306" s="13"/>
      <c r="X306" s="86"/>
      <c r="Y306" s="86"/>
      <c r="Z306" s="86"/>
      <c r="AA306" s="135"/>
      <c r="AB306" s="259">
        <f>Y297*'SFR Relationships'!$D$36*AA297/AB287/'SFR Relationships'!$D$31/'SFR Relationships'!$D$32+Z297*'SFR Relationships'!$D$34</f>
        <v>58433596.513549395</v>
      </c>
      <c r="AC306" s="13"/>
      <c r="AD306" s="86"/>
      <c r="AE306" s="86"/>
      <c r="AF306" s="86"/>
      <c r="AG306" s="135"/>
      <c r="AH306" s="259">
        <f>AE297*'SFR Relationships'!$D$36*AG297/AH287/'SFR Relationships'!$D$31/'SFR Relationships'!$D$32+AF297*'SFR Relationships'!$D$34</f>
        <v>55146526.20101703</v>
      </c>
      <c r="AI306" s="13"/>
      <c r="AJ306" s="86"/>
      <c r="AK306" s="86"/>
      <c r="AL306" s="86"/>
      <c r="AM306" s="135"/>
      <c r="AN306" s="259">
        <f>AK297*'SFR Relationships'!$D$36*AM297/AN287/'SFR Relationships'!$D$31/'SFR Relationships'!$D$32+AL297*'SFR Relationships'!$D$34</f>
        <v>52599832.354369588</v>
      </c>
      <c r="AO306" s="13"/>
      <c r="AP306" s="86"/>
      <c r="AQ306" s="86"/>
      <c r="AR306" s="86"/>
      <c r="AS306" s="135"/>
      <c r="AT306" s="259">
        <f>AQ297*'SFR Relationships'!$D$36*AS297/AT287/'SFR Relationships'!$D$31/'SFR Relationships'!$D$32+AR297*'SFR Relationships'!$D$34</f>
        <v>50539549.784822404</v>
      </c>
      <c r="AU306" s="13"/>
      <c r="AV306" s="86"/>
      <c r="AW306" s="86"/>
      <c r="AX306" s="86"/>
      <c r="AY306" s="135"/>
      <c r="AZ306" s="259">
        <f>AW297*'SFR Relationships'!$D$36*AY297/AZ287/'SFR Relationships'!$D$31/'SFR Relationships'!$D$32+AX297*'SFR Relationships'!$D$34</f>
        <v>48820908.834672421</v>
      </c>
      <c r="BA306" s="13"/>
      <c r="BB306" s="86"/>
      <c r="BC306" s="86"/>
      <c r="BD306" s="86"/>
      <c r="BE306" s="135"/>
      <c r="BF306" s="259">
        <f>BC297*'SFR Relationships'!$D$36*BE297/BF287/'SFR Relationships'!$D$31/'SFR Relationships'!$D$32+BD297*'SFR Relationships'!$D$34</f>
        <v>47354093.347021028</v>
      </c>
      <c r="BG306" s="13"/>
      <c r="BH306" s="86"/>
      <c r="BI306" s="86"/>
      <c r="BJ306" s="86"/>
      <c r="BK306" s="135"/>
      <c r="BL306" s="259">
        <f>BI297*'SFR Relationships'!$D$36*BK297/BL287/'SFR Relationships'!$D$31/'SFR Relationships'!$D$32+BJ297*'SFR Relationships'!$D$34</f>
        <v>46079811.383016601</v>
      </c>
      <c r="BM306" s="13"/>
      <c r="BN306" s="86"/>
      <c r="BO306" s="86"/>
      <c r="BP306" s="86"/>
      <c r="BQ306" s="135"/>
      <c r="BR306" s="259" t="e">
        <f>BO297*'SFR Relationships'!$D$36*BQ297/BR287/'SFR Relationships'!$D$31/'SFR Relationships'!$D$32+BP297*'SFR Relationships'!$D$34</f>
        <v>#VALUE!</v>
      </c>
      <c r="BS306" s="13"/>
      <c r="BT306" s="86"/>
      <c r="BU306" s="86"/>
      <c r="BV306" s="86"/>
      <c r="BW306" s="135"/>
      <c r="BX306" s="259" t="e">
        <f>BU297*'SFR Relationships'!$D$36*BW297/BX287/'SFR Relationships'!$D$31/'SFR Relationships'!$D$32+BV297*'SFR Relationships'!$D$34</f>
        <v>#VALUE!</v>
      </c>
      <c r="BY306" s="13"/>
      <c r="BZ306" s="86"/>
      <c r="CA306" s="86"/>
      <c r="CB306" s="86"/>
      <c r="CC306" s="135"/>
      <c r="CD306" s="259" t="e">
        <f>CA297*'SFR Relationships'!$D$36*CC297/CD287/'SFR Relationships'!$D$31/'SFR Relationships'!$D$32+CB297*'SFR Relationships'!$D$34</f>
        <v>#VALUE!</v>
      </c>
      <c r="CE306" s="13"/>
      <c r="CF306" s="86"/>
      <c r="CG306" s="86"/>
      <c r="CH306" s="86"/>
      <c r="CI306" s="135"/>
      <c r="CJ306" s="259" t="e">
        <f>CG297*'SFR Relationships'!$D$36*CI297/CJ287/'SFR Relationships'!$D$31/'SFR Relationships'!$D$32+CH297*'SFR Relationships'!$D$34</f>
        <v>#VALUE!</v>
      </c>
      <c r="CK306" s="13"/>
      <c r="CL306" s="86"/>
      <c r="CM306" s="86"/>
      <c r="CN306" s="86"/>
      <c r="CO306" s="135"/>
      <c r="CP306" s="259" t="e">
        <f>CM297*'SFR Relationships'!$D$36*CO297/CP287/'SFR Relationships'!$D$31/'SFR Relationships'!$D$32+CN297*'SFR Relationships'!$D$34</f>
        <v>#VALUE!</v>
      </c>
      <c r="CQ306" s="13"/>
      <c r="CR306" s="86"/>
      <c r="CS306" s="86"/>
      <c r="CT306" s="86"/>
      <c r="CU306" s="135"/>
      <c r="CV306" s="259" t="e">
        <f>CS297*'SFR Relationships'!$D$36*CU297/CV287/'SFR Relationships'!$D$31/'SFR Relationships'!$D$32+CT297*'SFR Relationships'!$D$34</f>
        <v>#VALUE!</v>
      </c>
      <c r="CW306" s="13"/>
      <c r="CX306" s="86"/>
      <c r="CY306" s="86"/>
      <c r="CZ306" s="86"/>
      <c r="DA306" s="135"/>
      <c r="DB306" s="259" t="e">
        <f>CY297*'SFR Relationships'!$D$36*DA297/DB287/'SFR Relationships'!$D$31/'SFR Relationships'!$D$32+CZ297*'SFR Relationships'!$D$34</f>
        <v>#VALUE!</v>
      </c>
      <c r="DC306" s="13"/>
      <c r="DD306" s="86"/>
      <c r="DE306" s="86"/>
      <c r="DF306" s="86"/>
      <c r="DG306" s="135"/>
      <c r="DH306" s="259" t="e">
        <f>DE297*'SFR Relationships'!$D$36*DG297/DH287/'SFR Relationships'!$D$31/'SFR Relationships'!$D$32+DF297*'SFR Relationships'!$D$34</f>
        <v>#VALUE!</v>
      </c>
      <c r="DI306" s="13"/>
      <c r="DJ306" s="86"/>
      <c r="DK306" s="86"/>
      <c r="DL306" s="86"/>
      <c r="DM306" s="135"/>
      <c r="DN306" s="259" t="e">
        <f>DK297*'SFR Relationships'!$D$36*DM297/DN287/'SFR Relationships'!$D$31/'SFR Relationships'!$D$32+DL297*'SFR Relationships'!$D$34</f>
        <v>#VALUE!</v>
      </c>
      <c r="DO306" s="13"/>
      <c r="DP306" s="86"/>
      <c r="DQ306" s="86"/>
      <c r="DR306" s="86"/>
      <c r="DS306" s="135"/>
      <c r="DT306" s="259" t="e">
        <f>DQ297*'SFR Relationships'!$D$36*DS297/DT287/'SFR Relationships'!$D$31/'SFR Relationships'!$D$32+DR297*'SFR Relationships'!$D$34</f>
        <v>#VALUE!</v>
      </c>
    </row>
    <row r="307" spans="1:124" s="6" customFormat="1" x14ac:dyDescent="0.2">
      <c r="B307" s="95">
        <v>32</v>
      </c>
      <c r="C307" s="134" t="s">
        <v>214</v>
      </c>
      <c r="D307" s="13" t="s">
        <v>215</v>
      </c>
      <c r="E307" s="13"/>
      <c r="F307" s="86"/>
      <c r="G307" s="86"/>
      <c r="H307" s="86"/>
      <c r="I307" s="135"/>
      <c r="J307" s="259">
        <f>H297*'SFR Relationships'!$D$34*'SFR Relationships'!$D$37*J287/'SFR Relationships'!$D$30</f>
        <v>1298105262.4020433</v>
      </c>
      <c r="K307" s="13"/>
      <c r="L307" s="86"/>
      <c r="M307" s="86"/>
      <c r="N307" s="86"/>
      <c r="O307" s="135"/>
      <c r="P307" s="259">
        <f>N297*'SFR Relationships'!$D$34*'SFR Relationships'!$D$37*P287/'SFR Relationships'!$D$30</f>
        <v>242570597.1058054</v>
      </c>
      <c r="Q307" s="13"/>
      <c r="R307" s="86"/>
      <c r="S307" s="86"/>
      <c r="T307" s="86"/>
      <c r="U307" s="135"/>
      <c r="V307" s="259">
        <f>T297*'SFR Relationships'!$D$34*'SFR Relationships'!$D$37*V287/'SFR Relationships'!$D$30</f>
        <v>165602885.51794738</v>
      </c>
      <c r="W307" s="13"/>
      <c r="X307" s="86"/>
      <c r="Y307" s="86"/>
      <c r="Z307" s="86"/>
      <c r="AA307" s="135"/>
      <c r="AB307" s="259">
        <f>Z297*'SFR Relationships'!$D$34*'SFR Relationships'!$D$37*AB287/'SFR Relationships'!$D$30</f>
        <v>140897982.03800792</v>
      </c>
      <c r="AC307" s="13"/>
      <c r="AD307" s="86"/>
      <c r="AE307" s="86"/>
      <c r="AF307" s="86"/>
      <c r="AG307" s="135"/>
      <c r="AH307" s="259">
        <f>AF297*'SFR Relationships'!$D$34*'SFR Relationships'!$D$37*AH287/'SFR Relationships'!$D$30</f>
        <v>131470296.95807624</v>
      </c>
      <c r="AI307" s="13"/>
      <c r="AJ307" s="86"/>
      <c r="AK307" s="86"/>
      <c r="AL307" s="86"/>
      <c r="AM307" s="135"/>
      <c r="AN307" s="259">
        <f>AL297*'SFR Relationships'!$D$34*'SFR Relationships'!$D$37*AN287/'SFR Relationships'!$D$30</f>
        <v>124293592.27363862</v>
      </c>
      <c r="AO307" s="13"/>
      <c r="AP307" s="86"/>
      <c r="AQ307" s="86"/>
      <c r="AR307" s="86"/>
      <c r="AS307" s="135"/>
      <c r="AT307" s="259">
        <f>AR297*'SFR Relationships'!$D$34*'SFR Relationships'!$D$37*AT287/'SFR Relationships'!$D$30</f>
        <v>118568844.79875201</v>
      </c>
      <c r="AU307" s="13"/>
      <c r="AV307" s="86"/>
      <c r="AW307" s="86"/>
      <c r="AX307" s="86"/>
      <c r="AY307" s="135"/>
      <c r="AZ307" s="259">
        <f>AX297*'SFR Relationships'!$D$34*'SFR Relationships'!$D$37*AZ287/'SFR Relationships'!$D$30</f>
        <v>113848837.68464638</v>
      </c>
      <c r="BA307" s="13"/>
      <c r="BB307" s="86"/>
      <c r="BC307" s="86"/>
      <c r="BD307" s="86"/>
      <c r="BE307" s="135"/>
      <c r="BF307" s="259">
        <f>BD297*'SFR Relationships'!$D$34*'SFR Relationships'!$D$37*BF287/'SFR Relationships'!$D$30</f>
        <v>109860242.7450912</v>
      </c>
      <c r="BG307" s="13"/>
      <c r="BH307" s="86"/>
      <c r="BI307" s="86"/>
      <c r="BJ307" s="86"/>
      <c r="BK307" s="135"/>
      <c r="BL307" s="259">
        <f>BJ297*'SFR Relationships'!$D$34*'SFR Relationships'!$D$37*BL287/'SFR Relationships'!$D$30</f>
        <v>106424893.81126095</v>
      </c>
      <c r="BM307" s="13"/>
      <c r="BN307" s="86"/>
      <c r="BO307" s="86"/>
      <c r="BP307" s="86"/>
      <c r="BQ307" s="135"/>
      <c r="BR307" s="259" t="e">
        <f>BP297*'SFR Relationships'!$D$34*'SFR Relationships'!$D$37*BR287/'SFR Relationships'!$D$30</f>
        <v>#VALUE!</v>
      </c>
      <c r="BS307" s="13"/>
      <c r="BT307" s="86"/>
      <c r="BU307" s="86"/>
      <c r="BV307" s="86"/>
      <c r="BW307" s="135"/>
      <c r="BX307" s="259" t="e">
        <f>BV297*'SFR Relationships'!$D$34*'SFR Relationships'!$D$37*BX287/'SFR Relationships'!$D$30</f>
        <v>#VALUE!</v>
      </c>
      <c r="BY307" s="13"/>
      <c r="BZ307" s="86"/>
      <c r="CA307" s="86"/>
      <c r="CB307" s="86"/>
      <c r="CC307" s="135"/>
      <c r="CD307" s="259" t="e">
        <f>CB297*'SFR Relationships'!$D$34*'SFR Relationships'!$D$37*CD287/'SFR Relationships'!$D$30</f>
        <v>#VALUE!</v>
      </c>
      <c r="CE307" s="13"/>
      <c r="CF307" s="86"/>
      <c r="CG307" s="86"/>
      <c r="CH307" s="86"/>
      <c r="CI307" s="135"/>
      <c r="CJ307" s="259" t="e">
        <f>CH297*'SFR Relationships'!$D$34*'SFR Relationships'!$D$37*CJ287/'SFR Relationships'!$D$30</f>
        <v>#VALUE!</v>
      </c>
      <c r="CK307" s="13"/>
      <c r="CL307" s="86"/>
      <c r="CM307" s="86"/>
      <c r="CN307" s="86"/>
      <c r="CO307" s="135"/>
      <c r="CP307" s="259" t="e">
        <f>CN297*'SFR Relationships'!$D$34*'SFR Relationships'!$D$37*CP287/'SFR Relationships'!$D$30</f>
        <v>#VALUE!</v>
      </c>
      <c r="CQ307" s="13"/>
      <c r="CR307" s="86"/>
      <c r="CS307" s="86"/>
      <c r="CT307" s="86"/>
      <c r="CU307" s="135"/>
      <c r="CV307" s="259" t="e">
        <f>CT297*'SFR Relationships'!$D$34*'SFR Relationships'!$D$37*CV287/'SFR Relationships'!$D$30</f>
        <v>#VALUE!</v>
      </c>
      <c r="CW307" s="13"/>
      <c r="CX307" s="86"/>
      <c r="CY307" s="86"/>
      <c r="CZ307" s="86"/>
      <c r="DA307" s="135"/>
      <c r="DB307" s="259" t="e">
        <f>CZ297*'SFR Relationships'!$D$34*'SFR Relationships'!$D$37*DB287/'SFR Relationships'!$D$30</f>
        <v>#VALUE!</v>
      </c>
      <c r="DC307" s="13"/>
      <c r="DD307" s="86"/>
      <c r="DE307" s="86"/>
      <c r="DF307" s="86"/>
      <c r="DG307" s="135"/>
      <c r="DH307" s="259" t="e">
        <f>DF297*'SFR Relationships'!$D$34*'SFR Relationships'!$D$37*DH287/'SFR Relationships'!$D$30</f>
        <v>#VALUE!</v>
      </c>
      <c r="DI307" s="13"/>
      <c r="DJ307" s="86"/>
      <c r="DK307" s="86"/>
      <c r="DL307" s="86"/>
      <c r="DM307" s="135"/>
      <c r="DN307" s="259" t="e">
        <f>DL297*'SFR Relationships'!$D$34*'SFR Relationships'!$D$37*DN287/'SFR Relationships'!$D$30</f>
        <v>#VALUE!</v>
      </c>
      <c r="DO307" s="13"/>
      <c r="DP307" s="86"/>
      <c r="DQ307" s="86"/>
      <c r="DR307" s="86"/>
      <c r="DS307" s="135"/>
      <c r="DT307" s="259" t="e">
        <f>DR297*'SFR Relationships'!$D$34*'SFR Relationships'!$D$37*DT287/'SFR Relationships'!$D$30</f>
        <v>#VALUE!</v>
      </c>
    </row>
    <row r="308" spans="1:124" s="6" customFormat="1" x14ac:dyDescent="0.2">
      <c r="B308" s="95">
        <v>33</v>
      </c>
      <c r="C308" s="134" t="s">
        <v>216</v>
      </c>
      <c r="D308" s="13"/>
      <c r="E308" s="13"/>
      <c r="F308" s="86"/>
      <c r="G308" s="86"/>
      <c r="H308" s="86"/>
      <c r="I308" s="135"/>
      <c r="J308" s="259">
        <f>J307*'SFR Relationships'!$D$38</f>
        <v>54611366.299757443</v>
      </c>
      <c r="K308" s="13"/>
      <c r="L308" s="86"/>
      <c r="M308" s="86"/>
      <c r="N308" s="86"/>
      <c r="O308" s="135"/>
      <c r="P308" s="259">
        <f>P307*'SFR Relationships'!$D$38</f>
        <v>10204959.578996904</v>
      </c>
      <c r="Q308" s="13"/>
      <c r="R308" s="86"/>
      <c r="S308" s="86"/>
      <c r="T308" s="86"/>
      <c r="U308" s="135"/>
      <c r="V308" s="259">
        <f>V307*'SFR Relationships'!$D$38</f>
        <v>6966923.3329988737</v>
      </c>
      <c r="W308" s="13"/>
      <c r="X308" s="86"/>
      <c r="Y308" s="86"/>
      <c r="Z308" s="86"/>
      <c r="AA308" s="135"/>
      <c r="AB308" s="259">
        <f>AB307*'SFR Relationships'!$D$38</f>
        <v>5927586.5608432824</v>
      </c>
      <c r="AC308" s="13"/>
      <c r="AD308" s="86"/>
      <c r="AE308" s="86"/>
      <c r="AF308" s="86"/>
      <c r="AG308" s="135"/>
      <c r="AH308" s="259">
        <f>AH307*'SFR Relationships'!$D$38</f>
        <v>5530963.2836937848</v>
      </c>
      <c r="AI308" s="13"/>
      <c r="AJ308" s="86"/>
      <c r="AK308" s="86"/>
      <c r="AL308" s="86"/>
      <c r="AM308" s="135"/>
      <c r="AN308" s="259">
        <f>AN307*'SFR Relationships'!$D$38</f>
        <v>5229038.8868834889</v>
      </c>
      <c r="AO308" s="13"/>
      <c r="AP308" s="86"/>
      <c r="AQ308" s="86"/>
      <c r="AR308" s="86"/>
      <c r="AS308" s="135"/>
      <c r="AT308" s="259">
        <f>AT307*'SFR Relationships'!$D$38</f>
        <v>4988198.4170234911</v>
      </c>
      <c r="AU308" s="13"/>
      <c r="AV308" s="86"/>
      <c r="AW308" s="86"/>
      <c r="AX308" s="86"/>
      <c r="AY308" s="135"/>
      <c r="AZ308" s="259">
        <f>AZ307*'SFR Relationships'!$D$38</f>
        <v>4789627.434444692</v>
      </c>
      <c r="BA308" s="13"/>
      <c r="BB308" s="86"/>
      <c r="BC308" s="86"/>
      <c r="BD308" s="86"/>
      <c r="BE308" s="135"/>
      <c r="BF308" s="259">
        <f>BF307*'SFR Relationships'!$D$38</f>
        <v>4621827.0059475889</v>
      </c>
      <c r="BG308" s="13"/>
      <c r="BH308" s="86"/>
      <c r="BI308" s="86"/>
      <c r="BJ308" s="86"/>
      <c r="BK308" s="135"/>
      <c r="BL308" s="259">
        <f>BL307*'SFR Relationships'!$D$38</f>
        <v>4477301.6701164031</v>
      </c>
      <c r="BM308" s="13"/>
      <c r="BN308" s="86"/>
      <c r="BO308" s="86"/>
      <c r="BP308" s="86"/>
      <c r="BQ308" s="135"/>
      <c r="BR308" s="259" t="e">
        <f>BR307*'SFR Relationships'!$D$38</f>
        <v>#VALUE!</v>
      </c>
      <c r="BS308" s="13"/>
      <c r="BT308" s="86"/>
      <c r="BU308" s="86"/>
      <c r="BV308" s="86"/>
      <c r="BW308" s="135"/>
      <c r="BX308" s="259" t="e">
        <f>BX307*'SFR Relationships'!$D$38</f>
        <v>#VALUE!</v>
      </c>
      <c r="BY308" s="13"/>
      <c r="BZ308" s="86"/>
      <c r="CA308" s="86"/>
      <c r="CB308" s="86"/>
      <c r="CC308" s="135"/>
      <c r="CD308" s="259" t="e">
        <f>CD307*'SFR Relationships'!$D$38</f>
        <v>#VALUE!</v>
      </c>
      <c r="CE308" s="13"/>
      <c r="CF308" s="86"/>
      <c r="CG308" s="86"/>
      <c r="CH308" s="86"/>
      <c r="CI308" s="135"/>
      <c r="CJ308" s="259" t="e">
        <f>CJ307*'SFR Relationships'!$D$38</f>
        <v>#VALUE!</v>
      </c>
      <c r="CK308" s="13"/>
      <c r="CL308" s="86"/>
      <c r="CM308" s="86"/>
      <c r="CN308" s="86"/>
      <c r="CO308" s="135"/>
      <c r="CP308" s="259" t="e">
        <f>CP307*'SFR Relationships'!$D$38</f>
        <v>#VALUE!</v>
      </c>
      <c r="CQ308" s="13"/>
      <c r="CR308" s="86"/>
      <c r="CS308" s="86"/>
      <c r="CT308" s="86"/>
      <c r="CU308" s="135"/>
      <c r="CV308" s="259" t="e">
        <f>CV307*'SFR Relationships'!$D$38</f>
        <v>#VALUE!</v>
      </c>
      <c r="CW308" s="13"/>
      <c r="CX308" s="86"/>
      <c r="CY308" s="86"/>
      <c r="CZ308" s="86"/>
      <c r="DA308" s="135"/>
      <c r="DB308" s="259" t="e">
        <f>DB307*'SFR Relationships'!$D$38</f>
        <v>#VALUE!</v>
      </c>
      <c r="DC308" s="13"/>
      <c r="DD308" s="86"/>
      <c r="DE308" s="86"/>
      <c r="DF308" s="86"/>
      <c r="DG308" s="135"/>
      <c r="DH308" s="259" t="e">
        <f>DH307*'SFR Relationships'!$D$38</f>
        <v>#VALUE!</v>
      </c>
      <c r="DI308" s="13"/>
      <c r="DJ308" s="86"/>
      <c r="DK308" s="86"/>
      <c r="DL308" s="86"/>
      <c r="DM308" s="135"/>
      <c r="DN308" s="259" t="e">
        <f>DN307*'SFR Relationships'!$D$38</f>
        <v>#VALUE!</v>
      </c>
      <c r="DO308" s="13"/>
      <c r="DP308" s="86"/>
      <c r="DQ308" s="86"/>
      <c r="DR308" s="86"/>
      <c r="DS308" s="135"/>
      <c r="DT308" s="259" t="e">
        <f>DT307*'SFR Relationships'!$D$38</f>
        <v>#VALUE!</v>
      </c>
    </row>
    <row r="309" spans="1:124" s="6" customFormat="1" x14ac:dyDescent="0.2">
      <c r="B309" s="95">
        <v>34</v>
      </c>
      <c r="C309" s="134" t="s">
        <v>217</v>
      </c>
      <c r="D309" s="13"/>
      <c r="E309" s="13"/>
      <c r="F309" s="86"/>
      <c r="G309" s="86"/>
      <c r="H309" s="86"/>
      <c r="I309" s="135"/>
      <c r="J309" s="259">
        <f>J307*'SFR Relationships'!$D$39</f>
        <v>4598338.2037186306</v>
      </c>
      <c r="K309" s="13"/>
      <c r="L309" s="86"/>
      <c r="M309" s="86"/>
      <c r="N309" s="86"/>
      <c r="O309" s="135"/>
      <c r="P309" s="259">
        <f>P307*'SFR Relationships'!$D$39</f>
        <v>859269.02546135848</v>
      </c>
      <c r="Q309" s="13"/>
      <c r="R309" s="86"/>
      <c r="S309" s="86"/>
      <c r="T309" s="86"/>
      <c r="U309" s="135"/>
      <c r="V309" s="259">
        <f>V307*'SFR Relationships'!$D$39</f>
        <v>586622.74715235876</v>
      </c>
      <c r="W309" s="13"/>
      <c r="X309" s="86"/>
      <c r="Y309" s="86"/>
      <c r="Z309" s="86"/>
      <c r="AA309" s="135"/>
      <c r="AB309" s="259">
        <f>AB307*'SFR Relationships'!$D$39</f>
        <v>499109.42694535473</v>
      </c>
      <c r="AC309" s="13"/>
      <c r="AD309" s="86"/>
      <c r="AE309" s="86"/>
      <c r="AF309" s="86"/>
      <c r="AG309" s="135"/>
      <c r="AH309" s="259">
        <f>AH307*'SFR Relationships'!$D$39</f>
        <v>465713.30281636154</v>
      </c>
      <c r="AI309" s="13"/>
      <c r="AJ309" s="86"/>
      <c r="AK309" s="86"/>
      <c r="AL309" s="86"/>
      <c r="AM309" s="135"/>
      <c r="AN309" s="259">
        <f>AN307*'SFR Relationships'!$D$39</f>
        <v>440290.93046869047</v>
      </c>
      <c r="AO309" s="13"/>
      <c r="AP309" s="86"/>
      <c r="AQ309" s="86"/>
      <c r="AR309" s="86"/>
      <c r="AS309" s="135"/>
      <c r="AT309" s="259">
        <f>AT307*'SFR Relationships'!$D$39</f>
        <v>420011.89318037248</v>
      </c>
      <c r="AU309" s="13"/>
      <c r="AV309" s="86"/>
      <c r="AW309" s="86"/>
      <c r="AX309" s="86"/>
      <c r="AY309" s="135"/>
      <c r="AZ309" s="259">
        <f>AZ307*'SFR Relationships'!$D$39</f>
        <v>403291.99406028597</v>
      </c>
      <c r="BA309" s="13"/>
      <c r="BB309" s="86"/>
      <c r="BC309" s="86"/>
      <c r="BD309" s="86"/>
      <c r="BE309" s="135"/>
      <c r="BF309" s="259">
        <f>BF307*'SFR Relationships'!$D$39</f>
        <v>389163.01005495421</v>
      </c>
      <c r="BG309" s="13"/>
      <c r="BH309" s="86"/>
      <c r="BI309" s="86"/>
      <c r="BJ309" s="86"/>
      <c r="BK309" s="135"/>
      <c r="BL309" s="259">
        <f>BL307*'SFR Relationships'!$D$39</f>
        <v>376993.81491872563</v>
      </c>
      <c r="BM309" s="13"/>
      <c r="BN309" s="86"/>
      <c r="BO309" s="86"/>
      <c r="BP309" s="86"/>
      <c r="BQ309" s="135"/>
      <c r="BR309" s="259" t="e">
        <f>BR307*'SFR Relationships'!$D$39</f>
        <v>#VALUE!</v>
      </c>
      <c r="BS309" s="13"/>
      <c r="BT309" s="86"/>
      <c r="BU309" s="86"/>
      <c r="BV309" s="86"/>
      <c r="BW309" s="135"/>
      <c r="BX309" s="259" t="e">
        <f>BX307*'SFR Relationships'!$D$39</f>
        <v>#VALUE!</v>
      </c>
      <c r="BY309" s="13"/>
      <c r="BZ309" s="86"/>
      <c r="CA309" s="86"/>
      <c r="CB309" s="86"/>
      <c r="CC309" s="135"/>
      <c r="CD309" s="259" t="e">
        <f>CD307*'SFR Relationships'!$D$39</f>
        <v>#VALUE!</v>
      </c>
      <c r="CE309" s="13"/>
      <c r="CF309" s="86"/>
      <c r="CG309" s="86"/>
      <c r="CH309" s="86"/>
      <c r="CI309" s="135"/>
      <c r="CJ309" s="259" t="e">
        <f>CJ307*'SFR Relationships'!$D$39</f>
        <v>#VALUE!</v>
      </c>
      <c r="CK309" s="13"/>
      <c r="CL309" s="86"/>
      <c r="CM309" s="86"/>
      <c r="CN309" s="86"/>
      <c r="CO309" s="135"/>
      <c r="CP309" s="259" t="e">
        <f>CP307*'SFR Relationships'!$D$39</f>
        <v>#VALUE!</v>
      </c>
      <c r="CQ309" s="13"/>
      <c r="CR309" s="86"/>
      <c r="CS309" s="86"/>
      <c r="CT309" s="86"/>
      <c r="CU309" s="135"/>
      <c r="CV309" s="259" t="e">
        <f>CV307*'SFR Relationships'!$D$39</f>
        <v>#VALUE!</v>
      </c>
      <c r="CW309" s="13"/>
      <c r="CX309" s="86"/>
      <c r="CY309" s="86"/>
      <c r="CZ309" s="86"/>
      <c r="DA309" s="135"/>
      <c r="DB309" s="259" t="e">
        <f>DB307*'SFR Relationships'!$D$39</f>
        <v>#VALUE!</v>
      </c>
      <c r="DC309" s="13"/>
      <c r="DD309" s="86"/>
      <c r="DE309" s="86"/>
      <c r="DF309" s="86"/>
      <c r="DG309" s="135"/>
      <c r="DH309" s="259" t="e">
        <f>DH307*'SFR Relationships'!$D$39</f>
        <v>#VALUE!</v>
      </c>
      <c r="DI309" s="13"/>
      <c r="DJ309" s="86"/>
      <c r="DK309" s="86"/>
      <c r="DL309" s="86"/>
      <c r="DM309" s="135"/>
      <c r="DN309" s="259" t="e">
        <f>DN307*'SFR Relationships'!$D$39</f>
        <v>#VALUE!</v>
      </c>
      <c r="DO309" s="13"/>
      <c r="DP309" s="86"/>
      <c r="DQ309" s="86"/>
      <c r="DR309" s="86"/>
      <c r="DS309" s="135"/>
      <c r="DT309" s="259" t="e">
        <f>DT307*'SFR Relationships'!$D$39</f>
        <v>#VALUE!</v>
      </c>
    </row>
    <row r="310" spans="1:124" x14ac:dyDescent="0.2">
      <c r="A310" s="6"/>
      <c r="B310" s="95">
        <v>35</v>
      </c>
      <c r="C310" s="134" t="s">
        <v>218</v>
      </c>
      <c r="D310" s="13"/>
      <c r="E310" s="13"/>
      <c r="F310" s="286"/>
      <c r="G310" s="286"/>
      <c r="H310" s="286"/>
      <c r="I310" s="287"/>
      <c r="J310" s="317">
        <f>J307*'SFR Relationships'!$D$40*('SFR Relationships'!$D$8*'SFR Levers &amp; Variables '!D12+'SFR Relationships'!$E$8)</f>
        <v>350716926.40933168</v>
      </c>
      <c r="K310" s="13"/>
      <c r="L310" s="286"/>
      <c r="M310" s="286"/>
      <c r="N310" s="286"/>
      <c r="O310" s="287"/>
      <c r="P310" s="317">
        <f>P307*'SFR Relationships'!$D$40*('SFR Relationships'!$D$8*'SFR Levers &amp; Variables '!J12+'SFR Relationships'!$E$8)</f>
        <v>43691173.958575197</v>
      </c>
      <c r="Q310" s="13"/>
      <c r="R310" s="286"/>
      <c r="S310" s="286"/>
      <c r="T310" s="286"/>
      <c r="U310" s="287"/>
      <c r="V310" s="317">
        <f>V307*'SFR Relationships'!$D$40*('SFR Relationships'!$D$8*'SFR Levers &amp; Variables '!P12+'SFR Relationships'!$E$8)</f>
        <v>29827953.451632448</v>
      </c>
      <c r="W310" s="13"/>
      <c r="X310" s="286"/>
      <c r="Y310" s="286"/>
      <c r="Z310" s="286"/>
      <c r="AA310" s="287"/>
      <c r="AB310" s="317">
        <f>AB307*'SFR Relationships'!$D$40*('SFR Relationships'!$D$8*'SFR Levers &amp; Variables '!V12+'SFR Relationships'!$E$8)</f>
        <v>25378171.621310145</v>
      </c>
      <c r="AC310" s="13"/>
      <c r="AD310" s="286"/>
      <c r="AE310" s="286"/>
      <c r="AF310" s="286"/>
      <c r="AG310" s="287"/>
      <c r="AH310" s="317">
        <f>AH307*'SFR Relationships'!$D$40*('SFR Relationships'!$D$8*'SFR Levers &amp; Variables '!AB12+'SFR Relationships'!$E$8)</f>
        <v>23680081.936209973</v>
      </c>
      <c r="AI310" s="13"/>
      <c r="AJ310" s="286"/>
      <c r="AK310" s="286"/>
      <c r="AL310" s="286"/>
      <c r="AM310" s="287"/>
      <c r="AN310" s="317">
        <f>AN307*'SFR Relationships'!$D$40*('SFR Relationships'!$D$8*'SFR Levers &amp; Variables '!AH12+'SFR Relationships'!$E$8)</f>
        <v>22387432.882457111</v>
      </c>
      <c r="AO310" s="13"/>
      <c r="AP310" s="286"/>
      <c r="AQ310" s="286"/>
      <c r="AR310" s="286"/>
      <c r="AS310" s="287"/>
      <c r="AT310" s="317">
        <f>AT307*'SFR Relationships'!$D$40*('SFR Relationships'!$D$8*'SFR Levers &amp; Variables '!AN12+'SFR Relationships'!$E$8)</f>
        <v>21356306.518510014</v>
      </c>
      <c r="AU310" s="13"/>
      <c r="AV310" s="286"/>
      <c r="AW310" s="286"/>
      <c r="AX310" s="286"/>
      <c r="AY310" s="287"/>
      <c r="AZ310" s="317">
        <f>AZ307*'SFR Relationships'!$D$40*('SFR Relationships'!$D$8*'SFR Levers &amp; Variables '!AT12+'SFR Relationships'!$E$8)</f>
        <v>20506151.32918115</v>
      </c>
      <c r="BA310" s="13"/>
      <c r="BB310" s="286"/>
      <c r="BC310" s="286"/>
      <c r="BD310" s="286"/>
      <c r="BE310" s="287"/>
      <c r="BF310" s="317">
        <f>BF307*'SFR Relationships'!$D$40*('SFR Relationships'!$D$8*'SFR Levers &amp; Variables '!AZ12+'SFR Relationships'!$E$8)</f>
        <v>19787736.164962437</v>
      </c>
      <c r="BG310" s="13"/>
      <c r="BH310" s="286"/>
      <c r="BI310" s="286"/>
      <c r="BJ310" s="286"/>
      <c r="BK310" s="287"/>
      <c r="BL310" s="317">
        <f>BL307*'SFR Relationships'!$D$40*('SFR Relationships'!$D$8*'SFR Levers &amp; Variables '!BF12+'SFR Relationships'!$E$8)</f>
        <v>19168970.207063124</v>
      </c>
      <c r="BM310" s="13"/>
      <c r="BN310" s="286"/>
      <c r="BO310" s="286"/>
      <c r="BP310" s="286"/>
      <c r="BQ310" s="287"/>
      <c r="BR310" s="317" t="e">
        <f>BR307*'SFR Relationships'!$D$40*('SFR Relationships'!$D$8*'SFR Levers &amp; Variables '!BL12+'SFR Relationships'!$E$8)</f>
        <v>#VALUE!</v>
      </c>
      <c r="BS310" s="13"/>
      <c r="BT310" s="286"/>
      <c r="BU310" s="286"/>
      <c r="BV310" s="286"/>
      <c r="BW310" s="287"/>
      <c r="BX310" s="317" t="e">
        <f>BX307*'SFR Relationships'!$D$40*('SFR Relationships'!$D$8*'SFR Levers &amp; Variables '!BR12+'SFR Relationships'!$E$8)</f>
        <v>#VALUE!</v>
      </c>
      <c r="BY310" s="13"/>
      <c r="BZ310" s="286"/>
      <c r="CA310" s="286"/>
      <c r="CB310" s="286"/>
      <c r="CC310" s="287"/>
      <c r="CD310" s="317" t="e">
        <f>CD307*'SFR Relationships'!$D$40*('SFR Relationships'!$D$8*'SFR Levers &amp; Variables '!BX12+'SFR Relationships'!$E$8)</f>
        <v>#VALUE!</v>
      </c>
      <c r="CE310" s="13"/>
      <c r="CF310" s="286"/>
      <c r="CG310" s="286"/>
      <c r="CH310" s="286"/>
      <c r="CI310" s="287"/>
      <c r="CJ310" s="317" t="e">
        <f>CJ307*'SFR Relationships'!$D$40*('SFR Relationships'!$D$8*'SFR Levers &amp; Variables '!CD12+'SFR Relationships'!$E$8)</f>
        <v>#VALUE!</v>
      </c>
      <c r="CK310" s="13"/>
      <c r="CL310" s="286"/>
      <c r="CM310" s="286"/>
      <c r="CN310" s="286"/>
      <c r="CO310" s="287"/>
      <c r="CP310" s="317" t="e">
        <f>CP307*'SFR Relationships'!$D$40*('SFR Relationships'!$D$8*'SFR Levers &amp; Variables '!CJ12+'SFR Relationships'!$E$8)</f>
        <v>#VALUE!</v>
      </c>
      <c r="CQ310" s="13"/>
      <c r="CR310" s="286"/>
      <c r="CS310" s="286"/>
      <c r="CT310" s="286"/>
      <c r="CU310" s="287"/>
      <c r="CV310" s="317" t="e">
        <f>CV307*'SFR Relationships'!$D$40*('SFR Relationships'!$D$8*'SFR Levers &amp; Variables '!CP12+'SFR Relationships'!$E$8)</f>
        <v>#VALUE!</v>
      </c>
      <c r="CW310" s="13"/>
      <c r="CX310" s="286"/>
      <c r="CY310" s="286"/>
      <c r="CZ310" s="286"/>
      <c r="DA310" s="287"/>
      <c r="DB310" s="317" t="e">
        <f>DB307*'SFR Relationships'!$D$40*('SFR Relationships'!$D$8*'SFR Levers &amp; Variables '!CV12+'SFR Relationships'!$E$8)</f>
        <v>#VALUE!</v>
      </c>
      <c r="DC310" s="13"/>
      <c r="DD310" s="286"/>
      <c r="DE310" s="286"/>
      <c r="DF310" s="286"/>
      <c r="DG310" s="287"/>
      <c r="DH310" s="317" t="e">
        <f>DH307*'SFR Relationships'!$D$40*('SFR Relationships'!$D$8*'SFR Levers &amp; Variables '!DB12+'SFR Relationships'!$E$8)</f>
        <v>#VALUE!</v>
      </c>
      <c r="DI310" s="13"/>
      <c r="DJ310" s="286"/>
      <c r="DK310" s="286"/>
      <c r="DL310" s="286"/>
      <c r="DM310" s="287"/>
      <c r="DN310" s="317" t="e">
        <f>DN307*'SFR Relationships'!$D$40*('SFR Relationships'!$D$8*'SFR Levers &amp; Variables '!DH12+'SFR Relationships'!$E$8)</f>
        <v>#VALUE!</v>
      </c>
      <c r="DO310" s="13"/>
      <c r="DP310" s="286"/>
      <c r="DQ310" s="286"/>
      <c r="DR310" s="286"/>
      <c r="DS310" s="287"/>
      <c r="DT310" s="317" t="e">
        <f>DT307*'SFR Relationships'!$D$40*('SFR Relationships'!$D$8*'SFR Levers &amp; Variables '!DN12+'SFR Relationships'!$E$8)</f>
        <v>#VALUE!</v>
      </c>
    </row>
    <row r="311" spans="1:124" x14ac:dyDescent="0.2">
      <c r="B311" s="390">
        <v>50</v>
      </c>
      <c r="C311" s="399" t="s">
        <v>264</v>
      </c>
      <c r="D311" s="288"/>
      <c r="E311" s="288"/>
      <c r="F311" s="91"/>
      <c r="G311" s="91"/>
      <c r="H311" s="91"/>
      <c r="I311" s="91"/>
      <c r="J311" s="269">
        <f>SUM(J312:J314)</f>
        <v>22959366.979422148</v>
      </c>
      <c r="K311" s="288"/>
      <c r="L311" s="91"/>
      <c r="M311" s="91"/>
      <c r="N311" s="91"/>
      <c r="O311" s="91"/>
      <c r="P311" s="269">
        <f>SUM(P312:P314)</f>
        <v>10376316.783568762</v>
      </c>
      <c r="Q311" s="288"/>
      <c r="R311" s="91"/>
      <c r="S311" s="91"/>
      <c r="T311" s="91"/>
      <c r="U311" s="91"/>
      <c r="V311" s="269">
        <f>SUM(V312:V314)</f>
        <v>9123862.3311413974</v>
      </c>
      <c r="W311" s="288"/>
      <c r="X311" s="91"/>
      <c r="Y311" s="91"/>
      <c r="Z311" s="91"/>
      <c r="AA311" s="91"/>
      <c r="AB311" s="269">
        <f>SUM(AB312:AB314)</f>
        <v>14499004.659115043</v>
      </c>
      <c r="AC311" s="288"/>
      <c r="AD311" s="91"/>
      <c r="AE311" s="91"/>
      <c r="AF311" s="91"/>
      <c r="AG311" s="91"/>
      <c r="AH311" s="269">
        <f>SUM(AH312:AH314)</f>
        <v>14392629.803589541</v>
      </c>
      <c r="AI311" s="288"/>
      <c r="AJ311" s="91"/>
      <c r="AK311" s="91"/>
      <c r="AL311" s="91"/>
      <c r="AM311" s="91"/>
      <c r="AN311" s="269">
        <f>SUM(AN312:AN314)</f>
        <v>14310841.903423585</v>
      </c>
      <c r="AO311" s="288"/>
      <c r="AP311" s="91"/>
      <c r="AQ311" s="91"/>
      <c r="AR311" s="91"/>
      <c r="AS311" s="91"/>
      <c r="AT311" s="269">
        <f>SUM(AT312:AT314)</f>
        <v>14245070.57907122</v>
      </c>
      <c r="AU311" s="288"/>
      <c r="AV311" s="91"/>
      <c r="AW311" s="91"/>
      <c r="AX311" s="91"/>
      <c r="AY311" s="91"/>
      <c r="AZ311" s="269">
        <f>SUM(AZ312:AZ314)</f>
        <v>14190472.909522617</v>
      </c>
      <c r="BA311" s="288"/>
      <c r="BB311" s="91"/>
      <c r="BC311" s="91"/>
      <c r="BD311" s="91"/>
      <c r="BE311" s="91"/>
      <c r="BF311" s="269">
        <f>SUM(BF312:BF314)</f>
        <v>14144065.433969235</v>
      </c>
      <c r="BG311" s="288"/>
      <c r="BH311" s="91"/>
      <c r="BI311" s="91"/>
      <c r="BJ311" s="91"/>
      <c r="BK311" s="91"/>
      <c r="BL311" s="269">
        <f>SUM(BL312:BL314)</f>
        <v>14103890.178456504</v>
      </c>
      <c r="BM311" s="288"/>
      <c r="BN311" s="91"/>
      <c r="BO311" s="91"/>
      <c r="BP311" s="91"/>
      <c r="BQ311" s="91"/>
      <c r="BR311" s="269" t="e">
        <f>SUM(BR312:BR314)</f>
        <v>#VALUE!</v>
      </c>
      <c r="BS311" s="288"/>
      <c r="BT311" s="91"/>
      <c r="BU311" s="91"/>
      <c r="BV311" s="91"/>
      <c r="BW311" s="91"/>
      <c r="BX311" s="269" t="e">
        <f>SUM(BX312:BX314)</f>
        <v>#VALUE!</v>
      </c>
      <c r="BY311" s="288"/>
      <c r="BZ311" s="91"/>
      <c r="CA311" s="91"/>
      <c r="CB311" s="91"/>
      <c r="CC311" s="91"/>
      <c r="CD311" s="269" t="e">
        <f>SUM(CD312:CD314)</f>
        <v>#VALUE!</v>
      </c>
      <c r="CE311" s="288"/>
      <c r="CF311" s="91"/>
      <c r="CG311" s="91"/>
      <c r="CH311" s="91"/>
      <c r="CI311" s="91"/>
      <c r="CJ311" s="269" t="e">
        <f>SUM(CJ312:CJ314)</f>
        <v>#VALUE!</v>
      </c>
      <c r="CK311" s="288"/>
      <c r="CL311" s="91"/>
      <c r="CM311" s="91"/>
      <c r="CN311" s="91"/>
      <c r="CO311" s="91"/>
      <c r="CP311" s="269" t="e">
        <f>SUM(CP312:CP314)</f>
        <v>#VALUE!</v>
      </c>
      <c r="CQ311" s="288"/>
      <c r="CR311" s="91"/>
      <c r="CS311" s="91"/>
      <c r="CT311" s="91"/>
      <c r="CU311" s="91"/>
      <c r="CV311" s="269" t="e">
        <f>SUM(CV312:CV314)</f>
        <v>#VALUE!</v>
      </c>
      <c r="CW311" s="288"/>
      <c r="CX311" s="91"/>
      <c r="CY311" s="91"/>
      <c r="CZ311" s="91"/>
      <c r="DA311" s="91"/>
      <c r="DB311" s="269" t="e">
        <f>SUM(DB312:DB314)</f>
        <v>#VALUE!</v>
      </c>
      <c r="DC311" s="288"/>
      <c r="DD311" s="91"/>
      <c r="DE311" s="91"/>
      <c r="DF311" s="91"/>
      <c r="DG311" s="91"/>
      <c r="DH311" s="269" t="e">
        <f>SUM(DH312:DH314)</f>
        <v>#VALUE!</v>
      </c>
      <c r="DI311" s="288"/>
      <c r="DJ311" s="91"/>
      <c r="DK311" s="91"/>
      <c r="DL311" s="91"/>
      <c r="DM311" s="91"/>
      <c r="DN311" s="269" t="e">
        <f>SUM(DN312:DN314)</f>
        <v>#VALUE!</v>
      </c>
      <c r="DO311" s="288"/>
      <c r="DP311" s="91"/>
      <c r="DQ311" s="91"/>
      <c r="DR311" s="91"/>
      <c r="DS311" s="91"/>
      <c r="DT311" s="269" t="e">
        <f>SUM(DT312:DT314)</f>
        <v>#VALUE!</v>
      </c>
    </row>
    <row r="312" spans="1:124" x14ac:dyDescent="0.2">
      <c r="B312" s="95">
        <v>51</v>
      </c>
      <c r="C312" s="95" t="s">
        <v>137</v>
      </c>
      <c r="D312" s="91"/>
      <c r="E312" s="91"/>
      <c r="F312" s="91"/>
      <c r="G312" s="91"/>
      <c r="H312" s="91"/>
      <c r="I312" s="91"/>
      <c r="J312" s="268">
        <f>J290*'SFR Relationships'!$D$41</f>
        <v>187500</v>
      </c>
      <c r="K312" s="91"/>
      <c r="L312" s="91"/>
      <c r="M312" s="91"/>
      <c r="N312" s="91"/>
      <c r="O312" s="91"/>
      <c r="P312" s="268">
        <f>P290*'SFR Relationships'!$D$41</f>
        <v>187500</v>
      </c>
      <c r="Q312" s="91"/>
      <c r="R312" s="91"/>
      <c r="S312" s="91"/>
      <c r="T312" s="91"/>
      <c r="U312" s="91"/>
      <c r="V312" s="268">
        <f>V290*'SFR Relationships'!$D$41</f>
        <v>187500</v>
      </c>
      <c r="W312" s="91"/>
      <c r="X312" s="91"/>
      <c r="Y312" s="91"/>
      <c r="Z312" s="91"/>
      <c r="AA312" s="91"/>
      <c r="AB312" s="268">
        <f>AB290*'SFR Relationships'!$D$41</f>
        <v>187500</v>
      </c>
      <c r="AC312" s="91"/>
      <c r="AD312" s="91"/>
      <c r="AE312" s="91"/>
      <c r="AF312" s="91"/>
      <c r="AG312" s="91"/>
      <c r="AH312" s="268">
        <f>AH290*'SFR Relationships'!$D$41</f>
        <v>187500</v>
      </c>
      <c r="AI312" s="91"/>
      <c r="AJ312" s="91"/>
      <c r="AK312" s="91"/>
      <c r="AL312" s="91"/>
      <c r="AM312" s="91"/>
      <c r="AN312" s="268">
        <f>AN290*'SFR Relationships'!$D$41</f>
        <v>187500</v>
      </c>
      <c r="AO312" s="91"/>
      <c r="AP312" s="91"/>
      <c r="AQ312" s="91"/>
      <c r="AR312" s="91"/>
      <c r="AS312" s="91"/>
      <c r="AT312" s="268">
        <f>AT290*'SFR Relationships'!$D$41</f>
        <v>187500</v>
      </c>
      <c r="AU312" s="91"/>
      <c r="AV312" s="91"/>
      <c r="AW312" s="91"/>
      <c r="AX312" s="91"/>
      <c r="AY312" s="91"/>
      <c r="AZ312" s="268">
        <f>AZ290*'SFR Relationships'!$D$41</f>
        <v>187500</v>
      </c>
      <c r="BA312" s="91"/>
      <c r="BB312" s="91"/>
      <c r="BC312" s="91"/>
      <c r="BD312" s="91"/>
      <c r="BE312" s="91"/>
      <c r="BF312" s="268">
        <f>BF290*'SFR Relationships'!$D$41</f>
        <v>187500</v>
      </c>
      <c r="BG312" s="91"/>
      <c r="BH312" s="91"/>
      <c r="BI312" s="91"/>
      <c r="BJ312" s="91"/>
      <c r="BK312" s="91"/>
      <c r="BL312" s="268">
        <f>BL290*'SFR Relationships'!$D$41</f>
        <v>187500</v>
      </c>
      <c r="BM312" s="91"/>
      <c r="BN312" s="91"/>
      <c r="BO312" s="91"/>
      <c r="BP312" s="91"/>
      <c r="BQ312" s="91"/>
      <c r="BR312" s="268">
        <f>BR290*'SFR Relationships'!$D$41</f>
        <v>187500</v>
      </c>
      <c r="BS312" s="91"/>
      <c r="BT312" s="91"/>
      <c r="BU312" s="91"/>
      <c r="BV312" s="91"/>
      <c r="BW312" s="91"/>
      <c r="BX312" s="268">
        <f>BX290*'SFR Relationships'!$D$41</f>
        <v>187500</v>
      </c>
      <c r="BY312" s="91"/>
      <c r="BZ312" s="91"/>
      <c r="CA312" s="91"/>
      <c r="CB312" s="91"/>
      <c r="CC312" s="91"/>
      <c r="CD312" s="268">
        <f>CD290*'SFR Relationships'!$D$41</f>
        <v>187500</v>
      </c>
      <c r="CE312" s="91"/>
      <c r="CF312" s="91"/>
      <c r="CG312" s="91"/>
      <c r="CH312" s="91"/>
      <c r="CI312" s="91"/>
      <c r="CJ312" s="268">
        <f>CJ290*'SFR Relationships'!$D$41</f>
        <v>187500</v>
      </c>
      <c r="CK312" s="91"/>
      <c r="CL312" s="91"/>
      <c r="CM312" s="91"/>
      <c r="CN312" s="91"/>
      <c r="CO312" s="91"/>
      <c r="CP312" s="268">
        <f>CP290*'SFR Relationships'!$D$41</f>
        <v>187500</v>
      </c>
      <c r="CQ312" s="91"/>
      <c r="CR312" s="91"/>
      <c r="CS312" s="91"/>
      <c r="CT312" s="91"/>
      <c r="CU312" s="91"/>
      <c r="CV312" s="268">
        <f>CV290*'SFR Relationships'!$D$41</f>
        <v>187500</v>
      </c>
      <c r="CW312" s="91"/>
      <c r="CX312" s="91"/>
      <c r="CY312" s="91"/>
      <c r="CZ312" s="91"/>
      <c r="DA312" s="91"/>
      <c r="DB312" s="268">
        <f>DB290*'SFR Relationships'!$D$41</f>
        <v>187500</v>
      </c>
      <c r="DC312" s="91"/>
      <c r="DD312" s="91"/>
      <c r="DE312" s="91"/>
      <c r="DF312" s="91"/>
      <c r="DG312" s="91"/>
      <c r="DH312" s="268">
        <f>DH290*'SFR Relationships'!$D$41</f>
        <v>187500</v>
      </c>
      <c r="DI312" s="91"/>
      <c r="DJ312" s="91"/>
      <c r="DK312" s="91"/>
      <c r="DL312" s="91"/>
      <c r="DM312" s="91"/>
      <c r="DN312" s="268">
        <f>DN290*'SFR Relationships'!$D$41</f>
        <v>187500</v>
      </c>
      <c r="DO312" s="91"/>
      <c r="DP312" s="91"/>
      <c r="DQ312" s="91"/>
      <c r="DR312" s="91"/>
      <c r="DS312" s="91"/>
      <c r="DT312" s="268">
        <f>DT290*'SFR Relationships'!$D$41</f>
        <v>187500</v>
      </c>
    </row>
    <row r="313" spans="1:124" x14ac:dyDescent="0.2">
      <c r="B313" s="95">
        <v>52</v>
      </c>
      <c r="C313" s="95" t="s">
        <v>143</v>
      </c>
      <c r="D313" s="91"/>
      <c r="E313" s="91"/>
      <c r="F313" s="91"/>
      <c r="G313" s="91"/>
      <c r="H313" s="91"/>
      <c r="I313" s="91"/>
      <c r="J313" s="268">
        <f>(J297+J305)*'SFR Relationships'!$D$43</f>
        <v>20374056.979422148</v>
      </c>
      <c r="K313" s="91"/>
      <c r="L313" s="91"/>
      <c r="M313" s="91"/>
      <c r="N313" s="91"/>
      <c r="O313" s="91"/>
      <c r="P313" s="268">
        <f>(P297+P305)*'SFR Relationships'!$D$43</f>
        <v>7791006.7835687622</v>
      </c>
      <c r="Q313" s="91"/>
      <c r="R313" s="91"/>
      <c r="S313" s="91"/>
      <c r="T313" s="91"/>
      <c r="U313" s="91"/>
      <c r="V313" s="268">
        <f>(V297+V305)*'SFR Relationships'!$D$43</f>
        <v>6538552.3311413974</v>
      </c>
      <c r="W313" s="91"/>
      <c r="X313" s="91"/>
      <c r="Y313" s="91"/>
      <c r="Z313" s="91"/>
      <c r="AA313" s="91"/>
      <c r="AB313" s="268">
        <f>(AB297+AB305)*'SFR Relationships'!$D$43</f>
        <v>6169744.6591150416</v>
      </c>
      <c r="AC313" s="91"/>
      <c r="AD313" s="91"/>
      <c r="AE313" s="91"/>
      <c r="AF313" s="91"/>
      <c r="AG313" s="91"/>
      <c r="AH313" s="268">
        <f>(AH297+AH305)*'SFR Relationships'!$D$43</f>
        <v>6063369.8035895415</v>
      </c>
      <c r="AI313" s="91"/>
      <c r="AJ313" s="91"/>
      <c r="AK313" s="91"/>
      <c r="AL313" s="91"/>
      <c r="AM313" s="91"/>
      <c r="AN313" s="268">
        <f>(AN297+AN305)*'SFR Relationships'!$D$43</f>
        <v>5981581.9034235841</v>
      </c>
      <c r="AO313" s="91"/>
      <c r="AP313" s="91"/>
      <c r="AQ313" s="91"/>
      <c r="AR313" s="91"/>
      <c r="AS313" s="91"/>
      <c r="AT313" s="268">
        <f>(AT297+AT305)*'SFR Relationships'!$D$43</f>
        <v>5915810.5790712209</v>
      </c>
      <c r="AU313" s="91"/>
      <c r="AV313" s="91"/>
      <c r="AW313" s="91"/>
      <c r="AX313" s="91"/>
      <c r="AY313" s="91"/>
      <c r="AZ313" s="268">
        <f>(AZ297+AZ305)*'SFR Relationships'!$D$43</f>
        <v>5861212.9095226172</v>
      </c>
      <c r="BA313" s="91"/>
      <c r="BB313" s="91"/>
      <c r="BC313" s="91"/>
      <c r="BD313" s="91"/>
      <c r="BE313" s="91"/>
      <c r="BF313" s="268">
        <f>(BF297+BF305)*'SFR Relationships'!$D$43</f>
        <v>5814805.433969235</v>
      </c>
      <c r="BG313" s="91"/>
      <c r="BH313" s="91"/>
      <c r="BI313" s="91"/>
      <c r="BJ313" s="91"/>
      <c r="BK313" s="91"/>
      <c r="BL313" s="268">
        <f>(BL297+BL305)*'SFR Relationships'!$D$43</f>
        <v>5774630.1784565048</v>
      </c>
      <c r="BM313" s="91"/>
      <c r="BN313" s="91"/>
      <c r="BO313" s="91"/>
      <c r="BP313" s="91"/>
      <c r="BQ313" s="91"/>
      <c r="BR313" s="268" t="e">
        <f>(BR297+BR305)*'SFR Relationships'!$D$43</f>
        <v>#VALUE!</v>
      </c>
      <c r="BS313" s="91"/>
      <c r="BT313" s="91"/>
      <c r="BU313" s="91"/>
      <c r="BV313" s="91"/>
      <c r="BW313" s="91"/>
      <c r="BX313" s="268" t="e">
        <f>(BX297+BX305)*'SFR Relationships'!$D$43</f>
        <v>#VALUE!</v>
      </c>
      <c r="BY313" s="91"/>
      <c r="BZ313" s="91"/>
      <c r="CA313" s="91"/>
      <c r="CB313" s="91"/>
      <c r="CC313" s="91"/>
      <c r="CD313" s="268" t="e">
        <f>(CD297+CD305)*'SFR Relationships'!$D$43</f>
        <v>#VALUE!</v>
      </c>
      <c r="CE313" s="91"/>
      <c r="CF313" s="91"/>
      <c r="CG313" s="91"/>
      <c r="CH313" s="91"/>
      <c r="CI313" s="91"/>
      <c r="CJ313" s="268" t="e">
        <f>(CJ297+CJ305)*'SFR Relationships'!$D$43</f>
        <v>#VALUE!</v>
      </c>
      <c r="CK313" s="91"/>
      <c r="CL313" s="91"/>
      <c r="CM313" s="91"/>
      <c r="CN313" s="91"/>
      <c r="CO313" s="91"/>
      <c r="CP313" s="268" t="e">
        <f>(CP297+CP305)*'SFR Relationships'!$D$43</f>
        <v>#VALUE!</v>
      </c>
      <c r="CQ313" s="91"/>
      <c r="CR313" s="91"/>
      <c r="CS313" s="91"/>
      <c r="CT313" s="91"/>
      <c r="CU313" s="91"/>
      <c r="CV313" s="268" t="e">
        <f>(CV297+CV305)*'SFR Relationships'!$D$43</f>
        <v>#VALUE!</v>
      </c>
      <c r="CW313" s="91"/>
      <c r="CX313" s="91"/>
      <c r="CY313" s="91"/>
      <c r="CZ313" s="91"/>
      <c r="DA313" s="91"/>
      <c r="DB313" s="268" t="e">
        <f>(DB297+DB305)*'SFR Relationships'!$D$43</f>
        <v>#VALUE!</v>
      </c>
      <c r="DC313" s="91"/>
      <c r="DD313" s="91"/>
      <c r="DE313" s="91"/>
      <c r="DF313" s="91"/>
      <c r="DG313" s="91"/>
      <c r="DH313" s="268" t="e">
        <f>(DH297+DH305)*'SFR Relationships'!$D$43</f>
        <v>#VALUE!</v>
      </c>
      <c r="DI313" s="91"/>
      <c r="DJ313" s="91"/>
      <c r="DK313" s="91"/>
      <c r="DL313" s="91"/>
      <c r="DM313" s="91"/>
      <c r="DN313" s="268" t="e">
        <f>(DN297+DN305)*'SFR Relationships'!$D$43</f>
        <v>#VALUE!</v>
      </c>
      <c r="DO313" s="91"/>
      <c r="DP313" s="91"/>
      <c r="DQ313" s="91"/>
      <c r="DR313" s="91"/>
      <c r="DS313" s="91"/>
      <c r="DT313" s="268" t="e">
        <f>(DT297+DT305)*'SFR Relationships'!$D$43</f>
        <v>#VALUE!</v>
      </c>
    </row>
    <row r="314" spans="1:124" x14ac:dyDescent="0.2">
      <c r="B314" s="95">
        <v>54</v>
      </c>
      <c r="C314" s="95" t="s">
        <v>146</v>
      </c>
      <c r="D314" s="91"/>
      <c r="E314" s="91"/>
      <c r="F314" s="91"/>
      <c r="G314" s="91"/>
      <c r="H314" s="91"/>
      <c r="I314" s="91"/>
      <c r="J314" s="268">
        <f>'SFR Levers &amp; Variables '!D$3*1000*'SFR Relationships'!$D$44</f>
        <v>2397810</v>
      </c>
      <c r="K314" s="91"/>
      <c r="L314" s="91"/>
      <c r="M314" s="91"/>
      <c r="N314" s="91"/>
      <c r="O314" s="91"/>
      <c r="P314" s="268">
        <f>'SFR Levers &amp; Variables '!J$3*1000*'SFR Relationships'!$D$44</f>
        <v>2397810</v>
      </c>
      <c r="Q314" s="91"/>
      <c r="R314" s="91"/>
      <c r="S314" s="91"/>
      <c r="T314" s="91"/>
      <c r="U314" s="91"/>
      <c r="V314" s="268">
        <f>'SFR Levers &amp; Variables '!P$3*1000*'SFR Relationships'!$D$44</f>
        <v>2397810</v>
      </c>
      <c r="W314" s="91"/>
      <c r="X314" s="91"/>
      <c r="Y314" s="91"/>
      <c r="Z314" s="91"/>
      <c r="AA314" s="91"/>
      <c r="AB314" s="268">
        <f>'SFR Levers &amp; Variables '!V$3*1000*'SFR Relationships'!$D$44</f>
        <v>8141760</v>
      </c>
      <c r="AC314" s="91"/>
      <c r="AD314" s="91"/>
      <c r="AE314" s="91"/>
      <c r="AF314" s="91"/>
      <c r="AG314" s="91"/>
      <c r="AH314" s="268">
        <f>'SFR Levers &amp; Variables '!AB$3*1000*'SFR Relationships'!$D$44</f>
        <v>8141760</v>
      </c>
      <c r="AI314" s="91"/>
      <c r="AJ314" s="91"/>
      <c r="AK314" s="91"/>
      <c r="AL314" s="91"/>
      <c r="AM314" s="91"/>
      <c r="AN314" s="268">
        <f>'SFR Levers &amp; Variables '!AH$3*1000*'SFR Relationships'!$D$44</f>
        <v>8141760</v>
      </c>
      <c r="AO314" s="91"/>
      <c r="AP314" s="91"/>
      <c r="AQ314" s="91"/>
      <c r="AR314" s="91"/>
      <c r="AS314" s="91"/>
      <c r="AT314" s="268">
        <f>'SFR Levers &amp; Variables '!AN$3*1000*'SFR Relationships'!$D$44</f>
        <v>8141760</v>
      </c>
      <c r="AU314" s="91"/>
      <c r="AV314" s="91"/>
      <c r="AW314" s="91"/>
      <c r="AX314" s="91"/>
      <c r="AY314" s="91"/>
      <c r="AZ314" s="268">
        <f>'SFR Levers &amp; Variables '!AT$3*1000*'SFR Relationships'!$D$44</f>
        <v>8141760</v>
      </c>
      <c r="BA314" s="91"/>
      <c r="BB314" s="91"/>
      <c r="BC314" s="91"/>
      <c r="BD314" s="91"/>
      <c r="BE314" s="91"/>
      <c r="BF314" s="268">
        <f>'SFR Levers &amp; Variables '!AZ$3*1000*'SFR Relationships'!$D$44</f>
        <v>8141760</v>
      </c>
      <c r="BG314" s="91"/>
      <c r="BH314" s="91"/>
      <c r="BI314" s="91"/>
      <c r="BJ314" s="91"/>
      <c r="BK314" s="91"/>
      <c r="BL314" s="268">
        <f>'SFR Levers &amp; Variables '!BF$3*1000*'SFR Relationships'!$D$44</f>
        <v>8141760</v>
      </c>
      <c r="BM314" s="91"/>
      <c r="BN314" s="91"/>
      <c r="BO314" s="91"/>
      <c r="BP314" s="91"/>
      <c r="BQ314" s="91"/>
      <c r="BR314" s="268">
        <f>'SFR Levers &amp; Variables '!BL$3*1000*'SFR Relationships'!$D$44</f>
        <v>8141760</v>
      </c>
      <c r="BS314" s="91"/>
      <c r="BT314" s="91"/>
      <c r="BU314" s="91"/>
      <c r="BV314" s="91"/>
      <c r="BW314" s="91"/>
      <c r="BX314" s="268">
        <f>'SFR Levers &amp; Variables '!BR$3*1000*'SFR Relationships'!$D$44</f>
        <v>8141760</v>
      </c>
      <c r="BY314" s="91"/>
      <c r="BZ314" s="91"/>
      <c r="CA314" s="91"/>
      <c r="CB314" s="91"/>
      <c r="CC314" s="91"/>
      <c r="CD314" s="268">
        <f>'SFR Levers &amp; Variables '!BX$3*1000*'SFR Relationships'!$D$44</f>
        <v>8141760</v>
      </c>
      <c r="CE314" s="91"/>
      <c r="CF314" s="91"/>
      <c r="CG314" s="91"/>
      <c r="CH314" s="91"/>
      <c r="CI314" s="91"/>
      <c r="CJ314" s="268">
        <f>'SFR Levers &amp; Variables '!CD$3*1000*'SFR Relationships'!$D$44</f>
        <v>8141760</v>
      </c>
      <c r="CK314" s="91"/>
      <c r="CL314" s="91"/>
      <c r="CM314" s="91"/>
      <c r="CN314" s="91"/>
      <c r="CO314" s="91"/>
      <c r="CP314" s="268">
        <f>'SFR Levers &amp; Variables '!CJ$3*1000*'SFR Relationships'!$D$44</f>
        <v>8141760</v>
      </c>
      <c r="CQ314" s="91"/>
      <c r="CR314" s="91"/>
      <c r="CS314" s="91"/>
      <c r="CT314" s="91"/>
      <c r="CU314" s="91"/>
      <c r="CV314" s="268">
        <f>'SFR Levers &amp; Variables '!CP$3*1000*'SFR Relationships'!$D$44</f>
        <v>8141760</v>
      </c>
      <c r="CW314" s="91"/>
      <c r="CX314" s="91"/>
      <c r="CY314" s="91"/>
      <c r="CZ314" s="91"/>
      <c r="DA314" s="91"/>
      <c r="DB314" s="268">
        <f>'SFR Levers &amp; Variables '!CV$3*1000*'SFR Relationships'!$D$44</f>
        <v>8141760</v>
      </c>
      <c r="DC314" s="91"/>
      <c r="DD314" s="91"/>
      <c r="DE314" s="91"/>
      <c r="DF314" s="91"/>
      <c r="DG314" s="91"/>
      <c r="DH314" s="268">
        <f>'SFR Levers &amp; Variables '!DB$3*1000*'SFR Relationships'!$D$44</f>
        <v>8141760</v>
      </c>
      <c r="DI314" s="91"/>
      <c r="DJ314" s="91"/>
      <c r="DK314" s="91"/>
      <c r="DL314" s="91"/>
      <c r="DM314" s="91"/>
      <c r="DN314" s="268">
        <f>'SFR Levers &amp; Variables '!DH$3*1000*'SFR Relationships'!$D$44</f>
        <v>8141760</v>
      </c>
      <c r="DO314" s="91"/>
      <c r="DP314" s="91"/>
      <c r="DQ314" s="91"/>
      <c r="DR314" s="91"/>
      <c r="DS314" s="91"/>
      <c r="DT314" s="268">
        <f>'SFR Levers &amp; Variables '!DN$3*1000*'SFR Relationships'!$D$44</f>
        <v>8141760</v>
      </c>
    </row>
    <row r="315" spans="1:124" x14ac:dyDescent="0.2">
      <c r="B315" s="390">
        <v>60</v>
      </c>
      <c r="C315" s="399" t="s">
        <v>265</v>
      </c>
      <c r="D315" s="91"/>
      <c r="E315" s="91"/>
      <c r="F315" s="91"/>
      <c r="G315" s="91"/>
      <c r="H315" s="91"/>
      <c r="I315" s="91"/>
      <c r="J315" s="269">
        <f ca="1">SUM(J317)</f>
        <v>2150288801.8362436</v>
      </c>
      <c r="K315" s="91"/>
      <c r="L315" s="91"/>
      <c r="M315" s="91"/>
      <c r="N315" s="91"/>
      <c r="O315" s="91"/>
      <c r="P315" s="269">
        <f ca="1">SUM(P317)</f>
        <v>466627954.82406259</v>
      </c>
      <c r="Q315" s="91"/>
      <c r="R315" s="91"/>
      <c r="S315" s="91"/>
      <c r="T315" s="91"/>
      <c r="U315" s="91"/>
      <c r="V315" s="269">
        <f ca="1">SUM(V317)</f>
        <v>348681541.38699317</v>
      </c>
      <c r="W315" s="91"/>
      <c r="X315" s="91"/>
      <c r="Y315" s="91"/>
      <c r="Z315" s="91"/>
      <c r="AA315" s="91"/>
      <c r="AB315" s="269">
        <f ca="1">SUM(AB317)</f>
        <v>309001513.76476115</v>
      </c>
      <c r="AC315" s="91"/>
      <c r="AD315" s="91"/>
      <c r="AE315" s="91"/>
      <c r="AF315" s="91"/>
      <c r="AG315" s="91"/>
      <c r="AH315" s="269">
        <f ca="1">SUM(AH317)</f>
        <v>294899561.62385297</v>
      </c>
      <c r="AI315" s="91"/>
      <c r="AJ315" s="91"/>
      <c r="AK315" s="91"/>
      <c r="AL315" s="91"/>
      <c r="AM315" s="91"/>
      <c r="AN315" s="269">
        <f ca="1">SUM(AN317)</f>
        <v>286986741.69876552</v>
      </c>
      <c r="AO315" s="91"/>
      <c r="AP315" s="91"/>
      <c r="AQ315" s="91"/>
      <c r="AR315" s="91"/>
      <c r="AS315" s="91"/>
      <c r="AT315" s="269">
        <f ca="1">SUM(AT317)</f>
        <v>282310202.24666703</v>
      </c>
      <c r="AU315" s="91"/>
      <c r="AV315" s="91"/>
      <c r="AW315" s="91"/>
      <c r="AX315" s="91"/>
      <c r="AY315" s="91"/>
      <c r="AZ315" s="269">
        <f ca="1">SUM(AZ317)</f>
        <v>277103316.91389525</v>
      </c>
      <c r="BA315" s="91"/>
      <c r="BB315" s="91"/>
      <c r="BC315" s="91"/>
      <c r="BD315" s="91"/>
      <c r="BE315" s="91"/>
      <c r="BF315" s="269">
        <f ca="1">SUM(BF317)</f>
        <v>272706950.37565494</v>
      </c>
      <c r="BG315" s="91"/>
      <c r="BH315" s="91"/>
      <c r="BI315" s="91"/>
      <c r="BJ315" s="91"/>
      <c r="BK315" s="91"/>
      <c r="BL315" s="269">
        <f ca="1">SUM(BL317)</f>
        <v>270545573.69320542</v>
      </c>
      <c r="BM315" s="91"/>
      <c r="BN315" s="91"/>
      <c r="BO315" s="91"/>
      <c r="BP315" s="91"/>
      <c r="BQ315" s="91"/>
      <c r="BR315" s="269" t="e">
        <f>SUM(BR317)</f>
        <v>#VALUE!</v>
      </c>
      <c r="BS315" s="91"/>
      <c r="BT315" s="91"/>
      <c r="BU315" s="91"/>
      <c r="BV315" s="91"/>
      <c r="BW315" s="91"/>
      <c r="BX315" s="269" t="e">
        <f>SUM(BX317)</f>
        <v>#VALUE!</v>
      </c>
      <c r="BY315" s="91"/>
      <c r="BZ315" s="91"/>
      <c r="CA315" s="91"/>
      <c r="CB315" s="91"/>
      <c r="CC315" s="91"/>
      <c r="CD315" s="269" t="e">
        <f>SUM(CD317)</f>
        <v>#VALUE!</v>
      </c>
      <c r="CE315" s="91"/>
      <c r="CF315" s="91"/>
      <c r="CG315" s="91"/>
      <c r="CH315" s="91"/>
      <c r="CI315" s="91"/>
      <c r="CJ315" s="269" t="e">
        <f>SUM(CJ317)</f>
        <v>#VALUE!</v>
      </c>
      <c r="CK315" s="91"/>
      <c r="CL315" s="91"/>
      <c r="CM315" s="91"/>
      <c r="CN315" s="91"/>
      <c r="CO315" s="91"/>
      <c r="CP315" s="269" t="e">
        <f>SUM(CP317)</f>
        <v>#VALUE!</v>
      </c>
      <c r="CQ315" s="91"/>
      <c r="CR315" s="91"/>
      <c r="CS315" s="91"/>
      <c r="CT315" s="91"/>
      <c r="CU315" s="91"/>
      <c r="CV315" s="269" t="e">
        <f>SUM(CV317)</f>
        <v>#VALUE!</v>
      </c>
      <c r="CW315" s="91"/>
      <c r="CX315" s="91"/>
      <c r="CY315" s="91"/>
      <c r="CZ315" s="91"/>
      <c r="DA315" s="91"/>
      <c r="DB315" s="269" t="e">
        <f>SUM(DB317)</f>
        <v>#VALUE!</v>
      </c>
      <c r="DC315" s="91"/>
      <c r="DD315" s="91"/>
      <c r="DE315" s="91"/>
      <c r="DF315" s="91"/>
      <c r="DG315" s="91"/>
      <c r="DH315" s="269" t="e">
        <f>SUM(DH317)</f>
        <v>#VALUE!</v>
      </c>
      <c r="DI315" s="91"/>
      <c r="DJ315" s="91"/>
      <c r="DK315" s="91"/>
      <c r="DL315" s="91"/>
      <c r="DM315" s="91"/>
      <c r="DN315" s="269" t="e">
        <f>SUM(DN317)</f>
        <v>#VALUE!</v>
      </c>
      <c r="DO315" s="91"/>
      <c r="DP315" s="91"/>
      <c r="DQ315" s="91"/>
      <c r="DR315" s="91"/>
      <c r="DS315" s="91"/>
      <c r="DT315" s="269" t="e">
        <f>SUM(DT317)</f>
        <v>#VALUE!</v>
      </c>
    </row>
    <row r="316" spans="1:124" x14ac:dyDescent="0.2">
      <c r="B316" s="250">
        <v>62</v>
      </c>
      <c r="C316" s="250" t="s">
        <v>266</v>
      </c>
      <c r="D316" s="251"/>
      <c r="E316" s="251"/>
      <c r="F316" s="251"/>
      <c r="G316" s="251"/>
      <c r="H316" s="251"/>
      <c r="I316" s="251"/>
      <c r="J316" s="270">
        <f>SUM(J289,J297,J305,J311)*(0.5*(1+EXP(LN(1+'SFR Levers &amp; Variables '!D$6)*(J287/12)))/((LN(1+'SFR Levers &amp; Variables '!D$6)*(J287/12)/PI())^2+1)-1)</f>
        <v>1263282257.8804147</v>
      </c>
      <c r="K316" s="251"/>
      <c r="L316" s="251"/>
      <c r="M316" s="251"/>
      <c r="N316" s="251"/>
      <c r="O316" s="251"/>
      <c r="P316" s="270">
        <f>SUM(P289,P297,P305,P311)*(0.5*(1+EXP(LN(1+'SFR Levers &amp; Variables '!J$6)*(P287/12)))/((LN(1+'SFR Levers &amp; Variables '!J$6)*(P287/12)/PI())^2+1)-1)</f>
        <v>290091223.59470618</v>
      </c>
      <c r="Q316" s="251"/>
      <c r="R316" s="251"/>
      <c r="S316" s="251"/>
      <c r="T316" s="251"/>
      <c r="U316" s="251"/>
      <c r="V316" s="270">
        <f>SUM(V289,V297,V305,V311)*(0.5*(1+EXP(LN(1+'SFR Levers &amp; Variables '!P$6)*(V287/12)))/((LN(1+'SFR Levers &amp; Variables '!P$6)*(V287/12)/PI())^2+1)-1)</f>
        <v>224933059.74137589</v>
      </c>
      <c r="W316" s="251"/>
      <c r="X316" s="251"/>
      <c r="Y316" s="251"/>
      <c r="Z316" s="251"/>
      <c r="AA316" s="251"/>
      <c r="AB316" s="270">
        <f>SUM(AB289,AB297,AB305,AB311)*(0.5*(1+EXP(LN(1+'SFR Levers &amp; Variables '!V$6)*(AB287/12)))/((LN(1+'SFR Levers &amp; Variables '!V$6)*(AB287/12)/PI())^2+1)-1)</f>
        <v>207579872.06202456</v>
      </c>
      <c r="AC316" s="251"/>
      <c r="AD316" s="251"/>
      <c r="AE316" s="251"/>
      <c r="AF316" s="251"/>
      <c r="AG316" s="251"/>
      <c r="AH316" s="270">
        <f>SUM(AH289,AH297,AH305,AH311)*(0.5*(1+EXP(LN(1+'SFR Levers &amp; Variables '!AB$6)*(AH287/12)))/((LN(1+'SFR Levers &amp; Variables '!AB$6)*(AH287/12)/PI())^2+1)-1)</f>
        <v>201602729.69202542</v>
      </c>
      <c r="AI316" s="251"/>
      <c r="AJ316" s="251"/>
      <c r="AK316" s="251"/>
      <c r="AL316" s="251"/>
      <c r="AM316" s="251"/>
      <c r="AN316" s="270">
        <f>SUM(AN289,AN297,AN305,AN311)*(0.5*(1+EXP(LN(1+'SFR Levers &amp; Variables '!AH$6)*(AN287/12)))/((LN(1+'SFR Levers &amp; Variables '!AH$6)*(AN287/12)/PI())^2+1)-1)</f>
        <v>197051265.81089559</v>
      </c>
      <c r="AO316" s="251"/>
      <c r="AP316" s="251"/>
      <c r="AQ316" s="251"/>
      <c r="AR316" s="251"/>
      <c r="AS316" s="251"/>
      <c r="AT316" s="270">
        <f>SUM(AT289,AT297,AT305,AT311)*(0.5*(1+EXP(LN(1+'SFR Levers &amp; Variables '!AN$6)*(AT287/12)))/((LN(1+'SFR Levers &amp; Variables '!AN$6)*(AT287/12)/PI())^2+1)-1)</f>
        <v>193419116.76983026</v>
      </c>
      <c r="AU316" s="251"/>
      <c r="AV316" s="251"/>
      <c r="AW316" s="251"/>
      <c r="AX316" s="251"/>
      <c r="AY316" s="251"/>
      <c r="AZ316" s="270">
        <f>SUM(AZ289,AZ297,AZ305,AZ311)*(0.5*(1+EXP(LN(1+'SFR Levers &amp; Variables '!AT$6)*(AZ287/12)))/((LN(1+'SFR Levers &amp; Variables '!AT$6)*(AZ287/12)/PI())^2+1)-1)</f>
        <v>190423067.16896126</v>
      </c>
      <c r="BA316" s="251"/>
      <c r="BB316" s="251"/>
      <c r="BC316" s="251"/>
      <c r="BD316" s="251"/>
      <c r="BE316" s="251"/>
      <c r="BF316" s="270">
        <f>SUM(BF289,BF297,BF305,BF311)*(0.5*(1+EXP(LN(1+'SFR Levers &amp; Variables '!AZ$6)*(BF287/12)))/((LN(1+'SFR Levers &amp; Variables '!AZ$6)*(BF287/12)/PI())^2+1)-1)</f>
        <v>187890093.11618304</v>
      </c>
      <c r="BG316" s="251"/>
      <c r="BH316" s="251"/>
      <c r="BI316" s="251"/>
      <c r="BJ316" s="251"/>
      <c r="BK316" s="251"/>
      <c r="BL316" s="270">
        <f>SUM(BL289,BL297,BL305,BL311)*(0.5*(1+EXP(LN(1+'SFR Levers &amp; Variables '!BF$6)*(BL287/12)))/((LN(1+'SFR Levers &amp; Variables '!BF$6)*(BL287/12)/PI())^2+1)-1)</f>
        <v>185707436.32794499</v>
      </c>
      <c r="BM316" s="251"/>
      <c r="BN316" s="251"/>
      <c r="BO316" s="251"/>
      <c r="BP316" s="251"/>
      <c r="BQ316" s="251"/>
      <c r="BR316" s="270" t="e">
        <f>SUM(BR289,BR297,BR305,BR311)*(0.5*(1+EXP(LN(1+'SFR Levers &amp; Variables '!BL$6)*(BR287/12)))/((LN(1+'SFR Levers &amp; Variables '!BL$6)*(BR287/12)/PI())^2+1)-1)</f>
        <v>#VALUE!</v>
      </c>
      <c r="BS316" s="251"/>
      <c r="BT316" s="251"/>
      <c r="BU316" s="251"/>
      <c r="BV316" s="251"/>
      <c r="BW316" s="251"/>
      <c r="BX316" s="270" t="e">
        <f>SUM(BX289,BX297,BX305,BX311)*(0.5*(1+EXP(LN(1+'SFR Levers &amp; Variables '!BR$6)*(BX287/12)))/((LN(1+'SFR Levers &amp; Variables '!BR$6)*(BX287/12)/PI())^2+1)-1)</f>
        <v>#VALUE!</v>
      </c>
      <c r="BY316" s="251"/>
      <c r="BZ316" s="251"/>
      <c r="CA316" s="251"/>
      <c r="CB316" s="251"/>
      <c r="CC316" s="251"/>
      <c r="CD316" s="270" t="e">
        <f>SUM(CD289,CD297,CD305,CD311)*(0.5*(1+EXP(LN(1+'SFR Levers &amp; Variables '!BX$6)*(CD287/12)))/((LN(1+'SFR Levers &amp; Variables '!BX$6)*(CD287/12)/PI())^2+1)-1)</f>
        <v>#VALUE!</v>
      </c>
      <c r="CE316" s="251"/>
      <c r="CF316" s="251"/>
      <c r="CG316" s="251"/>
      <c r="CH316" s="251"/>
      <c r="CI316" s="251"/>
      <c r="CJ316" s="270" t="e">
        <f>SUM(CJ289,CJ297,CJ305,CJ311)*(0.5*(1+EXP(LN(1+'SFR Levers &amp; Variables '!CD$6)*(CJ287/12)))/((LN(1+'SFR Levers &amp; Variables '!CD$6)*(CJ287/12)/PI())^2+1)-1)</f>
        <v>#VALUE!</v>
      </c>
      <c r="CK316" s="251"/>
      <c r="CL316" s="251"/>
      <c r="CM316" s="251"/>
      <c r="CN316" s="251"/>
      <c r="CO316" s="251"/>
      <c r="CP316" s="270" t="e">
        <f>SUM(CP289,CP297,CP305,CP311)*(0.5*(1+EXP(LN(1+'SFR Levers &amp; Variables '!CJ$6)*(CP287/12)))/((LN(1+'SFR Levers &amp; Variables '!CJ$6)*(CP287/12)/PI())^2+1)-1)</f>
        <v>#VALUE!</v>
      </c>
      <c r="CQ316" s="251"/>
      <c r="CR316" s="251"/>
      <c r="CS316" s="251"/>
      <c r="CT316" s="251"/>
      <c r="CU316" s="251"/>
      <c r="CV316" s="270" t="e">
        <f>SUM(CV289,CV297,CV305,CV311)*(0.5*(1+EXP(LN(1+'SFR Levers &amp; Variables '!CP$6)*(CV287/12)))/((LN(1+'SFR Levers &amp; Variables '!CP$6)*(CV287/12)/PI())^2+1)-1)</f>
        <v>#VALUE!</v>
      </c>
      <c r="CW316" s="251"/>
      <c r="CX316" s="251"/>
      <c r="CY316" s="251"/>
      <c r="CZ316" s="251"/>
      <c r="DA316" s="251"/>
      <c r="DB316" s="270" t="e">
        <f>SUM(DB289,DB297,DB305,DB311)*(0.5*(1+EXP(LN(1+'SFR Levers &amp; Variables '!CV$6)*(DB287/12)))/((LN(1+'SFR Levers &amp; Variables '!CV$6)*(DB287/12)/PI())^2+1)-1)</f>
        <v>#VALUE!</v>
      </c>
      <c r="DC316" s="251"/>
      <c r="DD316" s="251"/>
      <c r="DE316" s="251"/>
      <c r="DF316" s="251"/>
      <c r="DG316" s="251"/>
      <c r="DH316" s="270" t="e">
        <f>SUM(DH289,DH297,DH305,DH311)*(0.5*(1+EXP(LN(1+'SFR Levers &amp; Variables '!DB$6)*(DH287/12)))/((LN(1+'SFR Levers &amp; Variables '!DB$6)*(DH287/12)/PI())^2+1)-1)</f>
        <v>#VALUE!</v>
      </c>
      <c r="DI316" s="251"/>
      <c r="DJ316" s="251"/>
      <c r="DK316" s="251"/>
      <c r="DL316" s="251"/>
      <c r="DM316" s="251"/>
      <c r="DN316" s="270" t="e">
        <f>SUM(DN289,DN297,DN305,DN311)*(0.5*(1+EXP(LN(1+'SFR Levers &amp; Variables '!DH$6)*(DN287/12)))/((LN(1+'SFR Levers &amp; Variables '!DH$6)*(DN287/12)/PI())^2+1)-1)</f>
        <v>#VALUE!</v>
      </c>
      <c r="DO316" s="251"/>
      <c r="DP316" s="251"/>
      <c r="DQ316" s="251"/>
      <c r="DR316" s="251"/>
      <c r="DS316" s="251"/>
      <c r="DT316" s="270" t="e">
        <f>SUM(DT289,DT297,DT305,DT311)*(0.5*(1+EXP(LN(1+'SFR Levers &amp; Variables '!DN$6)*(DT287/12)))/((LN(1+'SFR Levers &amp; Variables '!DN$6)*(DT287/12)/PI())^2+1)-1)</f>
        <v>#VALUE!</v>
      </c>
    </row>
    <row r="317" spans="1:124" x14ac:dyDescent="0.2">
      <c r="B317" s="95">
        <v>62</v>
      </c>
      <c r="C317" s="95" t="s">
        <v>267</v>
      </c>
      <c r="D317" s="149"/>
      <c r="E317" s="149"/>
      <c r="F317" s="149"/>
      <c r="G317" s="149"/>
      <c r="H317" s="149"/>
      <c r="I317" s="149"/>
      <c r="J317" s="271">
        <f ca="1">SUM(J318:J319)</f>
        <v>2150288801.8362436</v>
      </c>
      <c r="K317" s="149"/>
      <c r="L317" s="149"/>
      <c r="M317" s="149"/>
      <c r="N317" s="149"/>
      <c r="O317" s="149"/>
      <c r="P317" s="271">
        <f ca="1">SUM(P318:P319)</f>
        <v>466627954.82406259</v>
      </c>
      <c r="Q317" s="149"/>
      <c r="R317" s="149"/>
      <c r="S317" s="149"/>
      <c r="T317" s="149"/>
      <c r="U317" s="149"/>
      <c r="V317" s="271">
        <f ca="1">SUM(V318:V319)</f>
        <v>348681541.38699317</v>
      </c>
      <c r="W317" s="149"/>
      <c r="X317" s="149"/>
      <c r="Y317" s="149"/>
      <c r="Z317" s="149"/>
      <c r="AA317" s="149"/>
      <c r="AB317" s="271">
        <f ca="1">SUM(AB318:AB319)</f>
        <v>309001513.76476115</v>
      </c>
      <c r="AC317" s="149"/>
      <c r="AD317" s="149"/>
      <c r="AE317" s="149"/>
      <c r="AF317" s="149"/>
      <c r="AG317" s="149"/>
      <c r="AH317" s="271">
        <f ca="1">SUM(AH318:AH319)</f>
        <v>294899561.62385297</v>
      </c>
      <c r="AI317" s="149"/>
      <c r="AJ317" s="149"/>
      <c r="AK317" s="149"/>
      <c r="AL317" s="149"/>
      <c r="AM317" s="149"/>
      <c r="AN317" s="271">
        <f ca="1">SUM(AN318:AN319)</f>
        <v>286986741.69876552</v>
      </c>
      <c r="AO317" s="149"/>
      <c r="AP317" s="149"/>
      <c r="AQ317" s="149"/>
      <c r="AR317" s="149"/>
      <c r="AS317" s="149"/>
      <c r="AT317" s="271">
        <f ca="1">SUM(AT318:AT319)</f>
        <v>282310202.24666703</v>
      </c>
      <c r="AU317" s="149"/>
      <c r="AV317" s="149"/>
      <c r="AW317" s="149"/>
      <c r="AX317" s="149"/>
      <c r="AY317" s="149"/>
      <c r="AZ317" s="271">
        <f ca="1">SUM(AZ318:AZ319)</f>
        <v>277103316.91389525</v>
      </c>
      <c r="BA317" s="149"/>
      <c r="BB317" s="149"/>
      <c r="BC317" s="149"/>
      <c r="BD317" s="149"/>
      <c r="BE317" s="149"/>
      <c r="BF317" s="271">
        <f ca="1">SUM(BF318:BF319)</f>
        <v>272706950.37565494</v>
      </c>
      <c r="BG317" s="149"/>
      <c r="BH317" s="149"/>
      <c r="BI317" s="149"/>
      <c r="BJ317" s="149"/>
      <c r="BK317" s="149"/>
      <c r="BL317" s="271">
        <f ca="1">SUM(BL318:BL319)</f>
        <v>270545573.69320542</v>
      </c>
      <c r="BM317" s="149"/>
      <c r="BN317" s="149"/>
      <c r="BO317" s="149"/>
      <c r="BP317" s="149"/>
      <c r="BQ317" s="149"/>
      <c r="BR317" s="271" t="e">
        <f>SUM(BR318:BR319)</f>
        <v>#VALUE!</v>
      </c>
      <c r="BS317" s="149"/>
      <c r="BT317" s="149"/>
      <c r="BU317" s="149"/>
      <c r="BV317" s="149"/>
      <c r="BW317" s="149"/>
      <c r="BX317" s="271" t="e">
        <f>SUM(BX318:BX319)</f>
        <v>#VALUE!</v>
      </c>
      <c r="BY317" s="149"/>
      <c r="BZ317" s="149"/>
      <c r="CA317" s="149"/>
      <c r="CB317" s="149"/>
      <c r="CC317" s="149"/>
      <c r="CD317" s="271" t="e">
        <f>SUM(CD318:CD319)</f>
        <v>#VALUE!</v>
      </c>
      <c r="CE317" s="149"/>
      <c r="CF317" s="149"/>
      <c r="CG317" s="149"/>
      <c r="CH317" s="149"/>
      <c r="CI317" s="149"/>
      <c r="CJ317" s="271" t="e">
        <f>SUM(CJ318:CJ319)</f>
        <v>#VALUE!</v>
      </c>
      <c r="CK317" s="149"/>
      <c r="CL317" s="149"/>
      <c r="CM317" s="149"/>
      <c r="CN317" s="149"/>
      <c r="CO317" s="149"/>
      <c r="CP317" s="271" t="e">
        <f>SUM(CP318:CP319)</f>
        <v>#VALUE!</v>
      </c>
      <c r="CQ317" s="149"/>
      <c r="CR317" s="149"/>
      <c r="CS317" s="149"/>
      <c r="CT317" s="149"/>
      <c r="CU317" s="149"/>
      <c r="CV317" s="271" t="e">
        <f>SUM(CV318:CV319)</f>
        <v>#VALUE!</v>
      </c>
      <c r="CW317" s="149"/>
      <c r="CX317" s="149"/>
      <c r="CY317" s="149"/>
      <c r="CZ317" s="149"/>
      <c r="DA317" s="149"/>
      <c r="DB317" s="271" t="e">
        <f>SUM(DB318:DB319)</f>
        <v>#VALUE!</v>
      </c>
      <c r="DC317" s="149"/>
      <c r="DD317" s="149"/>
      <c r="DE317" s="149"/>
      <c r="DF317" s="149"/>
      <c r="DG317" s="149"/>
      <c r="DH317" s="271" t="e">
        <f>SUM(DH318:DH319)</f>
        <v>#VALUE!</v>
      </c>
      <c r="DI317" s="149"/>
      <c r="DJ317" s="149"/>
      <c r="DK317" s="149"/>
      <c r="DL317" s="149"/>
      <c r="DM317" s="149"/>
      <c r="DN317" s="271" t="e">
        <f>SUM(DN318:DN319)</f>
        <v>#VALUE!</v>
      </c>
      <c r="DO317" s="149"/>
      <c r="DP317" s="149"/>
      <c r="DQ317" s="149"/>
      <c r="DR317" s="149"/>
      <c r="DS317" s="149"/>
      <c r="DT317" s="271" t="e">
        <f>SUM(DT318:DT319)</f>
        <v>#VALUE!</v>
      </c>
    </row>
    <row r="318" spans="1:124" s="292" customFormat="1" x14ac:dyDescent="0.2">
      <c r="B318" s="293"/>
      <c r="C318" s="293" t="s">
        <v>268</v>
      </c>
      <c r="D318" s="294"/>
      <c r="E318" s="294"/>
      <c r="F318" s="294"/>
      <c r="G318" s="294"/>
      <c r="H318" s="294"/>
      <c r="I318" s="294"/>
      <c r="J318" s="295">
        <f ca="1">HLOOKUP('SFR FOAK-to-NOAK'!J$287,'SFR Financing'!$4:$11,8,FALSE)</f>
        <v>1637220494.2829425</v>
      </c>
      <c r="K318" s="294"/>
      <c r="L318" s="294"/>
      <c r="M318" s="294"/>
      <c r="N318" s="294"/>
      <c r="O318" s="294"/>
      <c r="P318" s="295">
        <f ca="1">HLOOKUP('SFR FOAK-to-NOAK'!P$287,'SFR Financing'!$4:$11,8,FALSE)</f>
        <v>341641120.75721335</v>
      </c>
      <c r="Q318" s="294"/>
      <c r="R318" s="294"/>
      <c r="S318" s="294"/>
      <c r="T318" s="294"/>
      <c r="U318" s="294"/>
      <c r="V318" s="295">
        <f ca="1">HLOOKUP('SFR FOAK-to-NOAK'!V$287,'SFR Financing'!$4:$11,8,FALSE)</f>
        <v>264021026.31263563</v>
      </c>
      <c r="W318" s="294"/>
      <c r="X318" s="294"/>
      <c r="Y318" s="294"/>
      <c r="Z318" s="294"/>
      <c r="AA318" s="294"/>
      <c r="AB318" s="295">
        <f ca="1">HLOOKUP('SFR FOAK-to-NOAK'!AB$287,'SFR Financing'!$4:$11,8,FALSE)</f>
        <v>240206303.73438638</v>
      </c>
      <c r="AC318" s="294"/>
      <c r="AD318" s="294"/>
      <c r="AE318" s="294"/>
      <c r="AF318" s="294"/>
      <c r="AG318" s="294"/>
      <c r="AH318" s="295">
        <f ca="1">HLOOKUP('SFR FOAK-to-NOAK'!AH$287,'SFR Financing'!$4:$11,8,FALSE)</f>
        <v>234089211.81063244</v>
      </c>
      <c r="AI318" s="294"/>
      <c r="AJ318" s="294"/>
      <c r="AK318" s="294"/>
      <c r="AL318" s="294"/>
      <c r="AM318" s="294"/>
      <c r="AN318" s="295">
        <f ca="1">HLOOKUP('SFR FOAK-to-NOAK'!AN$287,'SFR Financing'!$4:$11,8,FALSE)</f>
        <v>227050957.4900353</v>
      </c>
      <c r="AO318" s="294"/>
      <c r="AP318" s="294"/>
      <c r="AQ318" s="294"/>
      <c r="AR318" s="294"/>
      <c r="AS318" s="294"/>
      <c r="AT318" s="295">
        <f ca="1">HLOOKUP('SFR FOAK-to-NOAK'!AT$287,'SFR Financing'!$4:$11,8,FALSE)</f>
        <v>223021348.78445944</v>
      </c>
      <c r="AU318" s="294"/>
      <c r="AV318" s="294"/>
      <c r="AW318" s="294"/>
      <c r="AX318" s="294"/>
      <c r="AY318" s="294"/>
      <c r="AZ318" s="295">
        <f ca="1">HLOOKUP('SFR FOAK-to-NOAK'!AZ$287,'SFR Financing'!$4:$11,8,FALSE)</f>
        <v>218395763.85000554</v>
      </c>
      <c r="BA318" s="294"/>
      <c r="BB318" s="294"/>
      <c r="BC318" s="294"/>
      <c r="BD318" s="294"/>
      <c r="BE318" s="294"/>
      <c r="BF318" s="295">
        <f ca="1">HLOOKUP('SFR FOAK-to-NOAK'!BF$287,'SFR Financing'!$4:$11,8,FALSE)</f>
        <v>214492513.20240021</v>
      </c>
      <c r="BG318" s="294"/>
      <c r="BH318" s="294"/>
      <c r="BI318" s="294"/>
      <c r="BJ318" s="294"/>
      <c r="BK318" s="294"/>
      <c r="BL318" s="295">
        <f ca="1">HLOOKUP('SFR FOAK-to-NOAK'!BL$287,'SFR Financing'!$4:$11,8,FALSE)</f>
        <v>212703069.70363981</v>
      </c>
      <c r="BM318" s="294"/>
      <c r="BN318" s="294"/>
      <c r="BO318" s="294"/>
      <c r="BP318" s="294"/>
      <c r="BQ318" s="294"/>
      <c r="BR318" s="295" t="e">
        <f>HLOOKUP('SFR FOAK-to-NOAK'!BR$287,'SFR Financing'!$4:$11,8,FALSE)</f>
        <v>#VALUE!</v>
      </c>
      <c r="BS318" s="294"/>
      <c r="BT318" s="294"/>
      <c r="BU318" s="294"/>
      <c r="BV318" s="294"/>
      <c r="BW318" s="294"/>
      <c r="BX318" s="295" t="e">
        <f>HLOOKUP('SFR FOAK-to-NOAK'!BX$287,'SFR Financing'!$4:$11,8,FALSE)</f>
        <v>#VALUE!</v>
      </c>
      <c r="BY318" s="294"/>
      <c r="BZ318" s="294"/>
      <c r="CA318" s="294"/>
      <c r="CB318" s="294"/>
      <c r="CC318" s="294"/>
      <c r="CD318" s="295" t="e">
        <f>HLOOKUP('SFR FOAK-to-NOAK'!CD$287,'SFR Financing'!$4:$11,8,FALSE)</f>
        <v>#VALUE!</v>
      </c>
      <c r="CE318" s="294"/>
      <c r="CF318" s="294"/>
      <c r="CG318" s="294"/>
      <c r="CH318" s="294"/>
      <c r="CI318" s="294"/>
      <c r="CJ318" s="295" t="e">
        <f>HLOOKUP('SFR FOAK-to-NOAK'!CJ$287,'SFR Financing'!$4:$11,8,FALSE)</f>
        <v>#VALUE!</v>
      </c>
      <c r="CK318" s="294"/>
      <c r="CL318" s="294"/>
      <c r="CM318" s="294"/>
      <c r="CN318" s="294"/>
      <c r="CO318" s="294"/>
      <c r="CP318" s="295" t="e">
        <f>HLOOKUP('SFR FOAK-to-NOAK'!CP$287,'SFR Financing'!$4:$11,8,FALSE)</f>
        <v>#VALUE!</v>
      </c>
      <c r="CQ318" s="294"/>
      <c r="CR318" s="294"/>
      <c r="CS318" s="294"/>
      <c r="CT318" s="294"/>
      <c r="CU318" s="294"/>
      <c r="CV318" s="295" t="e">
        <f>HLOOKUP('SFR FOAK-to-NOAK'!CV$287,'SFR Financing'!$4:$11,8,FALSE)</f>
        <v>#VALUE!</v>
      </c>
      <c r="CW318" s="294"/>
      <c r="CX318" s="294"/>
      <c r="CY318" s="294"/>
      <c r="CZ318" s="294"/>
      <c r="DA318" s="294"/>
      <c r="DB318" s="295" t="e">
        <f>HLOOKUP('SFR FOAK-to-NOAK'!DB$287,'SFR Financing'!$4:$11,8,FALSE)</f>
        <v>#VALUE!</v>
      </c>
      <c r="DC318" s="294"/>
      <c r="DD318" s="294"/>
      <c r="DE318" s="294"/>
      <c r="DF318" s="294"/>
      <c r="DG318" s="294"/>
      <c r="DH318" s="295" t="e">
        <f>HLOOKUP('SFR FOAK-to-NOAK'!DH$287,'SFR Financing'!$4:$11,8,FALSE)</f>
        <v>#VALUE!</v>
      </c>
      <c r="DI318" s="294"/>
      <c r="DJ318" s="294"/>
      <c r="DK318" s="294"/>
      <c r="DL318" s="294"/>
      <c r="DM318" s="294"/>
      <c r="DN318" s="295" t="e">
        <f>HLOOKUP('SFR FOAK-to-NOAK'!DN$287,'SFR Financing'!$4:$11,8,FALSE)</f>
        <v>#VALUE!</v>
      </c>
      <c r="DO318" s="294"/>
      <c r="DP318" s="294"/>
      <c r="DQ318" s="294"/>
      <c r="DR318" s="294"/>
      <c r="DS318" s="294"/>
      <c r="DT318" s="295" t="e">
        <f>HLOOKUP('SFR FOAK-to-NOAK'!DT$287,'SFR Financing'!$4:$11,8,FALSE)</f>
        <v>#VALUE!</v>
      </c>
    </row>
    <row r="319" spans="1:124" s="292" customFormat="1" x14ac:dyDescent="0.2">
      <c r="B319" s="293"/>
      <c r="C319" s="293" t="s">
        <v>269</v>
      </c>
      <c r="D319" s="294"/>
      <c r="E319" s="294"/>
      <c r="F319" s="294"/>
      <c r="G319" s="294"/>
      <c r="H319" s="294"/>
      <c r="I319" s="294"/>
      <c r="J319" s="295">
        <f ca="1">HLOOKUP('SFR FOAK-to-NOAK'!J$287,'SFR Financing'!$4:$11,5,FALSE)</f>
        <v>513068307.55330086</v>
      </c>
      <c r="K319" s="294"/>
      <c r="L319" s="294"/>
      <c r="M319" s="294"/>
      <c r="N319" s="294"/>
      <c r="O319" s="294"/>
      <c r="P319" s="295">
        <f ca="1">HLOOKUP('SFR FOAK-to-NOAK'!P$287,'SFR Financing'!$4:$11,5,FALSE)</f>
        <v>124986834.06684923</v>
      </c>
      <c r="Q319" s="294"/>
      <c r="R319" s="294"/>
      <c r="S319" s="294"/>
      <c r="T319" s="294"/>
      <c r="U319" s="294"/>
      <c r="V319" s="295">
        <f ca="1">HLOOKUP('SFR FOAK-to-NOAK'!V$287,'SFR Financing'!$4:$11,5,FALSE)</f>
        <v>84660515.07435751</v>
      </c>
      <c r="W319" s="294"/>
      <c r="X319" s="294"/>
      <c r="Y319" s="294"/>
      <c r="Z319" s="294"/>
      <c r="AA319" s="294"/>
      <c r="AB319" s="295">
        <f ca="1">HLOOKUP('SFR FOAK-to-NOAK'!AB$287,'SFR Financing'!$4:$11,5,FALSE)</f>
        <v>68795210.030374765</v>
      </c>
      <c r="AC319" s="294"/>
      <c r="AD319" s="294"/>
      <c r="AE319" s="294"/>
      <c r="AF319" s="294"/>
      <c r="AG319" s="294"/>
      <c r="AH319" s="295">
        <f ca="1">HLOOKUP('SFR FOAK-to-NOAK'!AH$287,'SFR Financing'!$4:$11,5,FALSE)</f>
        <v>60810349.813220501</v>
      </c>
      <c r="AI319" s="294"/>
      <c r="AJ319" s="294"/>
      <c r="AK319" s="294"/>
      <c r="AL319" s="294"/>
      <c r="AM319" s="294"/>
      <c r="AN319" s="295">
        <f ca="1">HLOOKUP('SFR FOAK-to-NOAK'!AN$287,'SFR Financing'!$4:$11,5,FALSE)</f>
        <v>59935784.208730221</v>
      </c>
      <c r="AO319" s="294"/>
      <c r="AP319" s="294"/>
      <c r="AQ319" s="294"/>
      <c r="AR319" s="294"/>
      <c r="AS319" s="294"/>
      <c r="AT319" s="295">
        <f ca="1">HLOOKUP('SFR FOAK-to-NOAK'!AT$287,'SFR Financing'!$4:$11,5,FALSE)</f>
        <v>59288853.462207556</v>
      </c>
      <c r="AU319" s="294"/>
      <c r="AV319" s="294"/>
      <c r="AW319" s="294"/>
      <c r="AX319" s="294"/>
      <c r="AY319" s="294"/>
      <c r="AZ319" s="295">
        <f ca="1">HLOOKUP('SFR FOAK-to-NOAK'!AZ$287,'SFR Financing'!$4:$11,5,FALSE)</f>
        <v>58707553.063889742</v>
      </c>
      <c r="BA319" s="294"/>
      <c r="BB319" s="294"/>
      <c r="BC319" s="294"/>
      <c r="BD319" s="294"/>
      <c r="BE319" s="294"/>
      <c r="BF319" s="295">
        <f ca="1">HLOOKUP('SFR FOAK-to-NOAK'!BF$287,'SFR Financing'!$4:$11,5,FALSE)</f>
        <v>58214437.173254728</v>
      </c>
      <c r="BG319" s="294"/>
      <c r="BH319" s="294"/>
      <c r="BI319" s="294"/>
      <c r="BJ319" s="294"/>
      <c r="BK319" s="294"/>
      <c r="BL319" s="295">
        <f ca="1">HLOOKUP('SFR FOAK-to-NOAK'!BL$287,'SFR Financing'!$4:$11,5,FALSE)</f>
        <v>57842503.989565611</v>
      </c>
      <c r="BM319" s="294"/>
      <c r="BN319" s="294"/>
      <c r="BO319" s="294"/>
      <c r="BP319" s="294"/>
      <c r="BQ319" s="294"/>
      <c r="BR319" s="295" t="e">
        <f>HLOOKUP('SFR FOAK-to-NOAK'!BR$287,'SFR Financing'!$4:$11,5,FALSE)</f>
        <v>#VALUE!</v>
      </c>
      <c r="BS319" s="294"/>
      <c r="BT319" s="294"/>
      <c r="BU319" s="294"/>
      <c r="BV319" s="294"/>
      <c r="BW319" s="294"/>
      <c r="BX319" s="295" t="e">
        <f>HLOOKUP('SFR FOAK-to-NOAK'!BX$287,'SFR Financing'!$4:$11,5,FALSE)</f>
        <v>#VALUE!</v>
      </c>
      <c r="BY319" s="294"/>
      <c r="BZ319" s="294"/>
      <c r="CA319" s="294"/>
      <c r="CB319" s="294"/>
      <c r="CC319" s="294"/>
      <c r="CD319" s="295" t="e">
        <f>HLOOKUP('SFR FOAK-to-NOAK'!CD$287,'SFR Financing'!$4:$11,5,FALSE)</f>
        <v>#VALUE!</v>
      </c>
      <c r="CE319" s="294"/>
      <c r="CF319" s="294"/>
      <c r="CG319" s="294"/>
      <c r="CH319" s="294"/>
      <c r="CI319" s="294"/>
      <c r="CJ319" s="295" t="e">
        <f>HLOOKUP('SFR FOAK-to-NOAK'!CJ$287,'SFR Financing'!$4:$11,5,FALSE)</f>
        <v>#VALUE!</v>
      </c>
      <c r="CK319" s="294"/>
      <c r="CL319" s="294"/>
      <c r="CM319" s="294"/>
      <c r="CN319" s="294"/>
      <c r="CO319" s="294"/>
      <c r="CP319" s="295" t="e">
        <f>HLOOKUP('SFR FOAK-to-NOAK'!CP$287,'SFR Financing'!$4:$11,5,FALSE)</f>
        <v>#VALUE!</v>
      </c>
      <c r="CQ319" s="294"/>
      <c r="CR319" s="294"/>
      <c r="CS319" s="294"/>
      <c r="CT319" s="294"/>
      <c r="CU319" s="294"/>
      <c r="CV319" s="295" t="e">
        <f>HLOOKUP('SFR FOAK-to-NOAK'!CV$287,'SFR Financing'!$4:$11,5,FALSE)</f>
        <v>#VALUE!</v>
      </c>
      <c r="CW319" s="294"/>
      <c r="CX319" s="294"/>
      <c r="CY319" s="294"/>
      <c r="CZ319" s="294"/>
      <c r="DA319" s="294"/>
      <c r="DB319" s="295" t="e">
        <f>HLOOKUP('SFR FOAK-to-NOAK'!DB$287,'SFR Financing'!$4:$11,5,FALSE)</f>
        <v>#VALUE!</v>
      </c>
      <c r="DC319" s="294"/>
      <c r="DD319" s="294"/>
      <c r="DE319" s="294"/>
      <c r="DF319" s="294"/>
      <c r="DG319" s="294"/>
      <c r="DH319" s="295" t="e">
        <f>HLOOKUP('SFR FOAK-to-NOAK'!DH$287,'SFR Financing'!$4:$11,5,FALSE)</f>
        <v>#VALUE!</v>
      </c>
      <c r="DI319" s="294"/>
      <c r="DJ319" s="294"/>
      <c r="DK319" s="294"/>
      <c r="DL319" s="294"/>
      <c r="DM319" s="294"/>
      <c r="DN319" s="295" t="e">
        <f>HLOOKUP('SFR FOAK-to-NOAK'!DN$287,'SFR Financing'!$4:$11,5,FALSE)</f>
        <v>#VALUE!</v>
      </c>
      <c r="DO319" s="294"/>
      <c r="DP319" s="294"/>
      <c r="DQ319" s="294"/>
      <c r="DR319" s="294"/>
      <c r="DS319" s="294"/>
      <c r="DT319" s="295" t="e">
        <f>HLOOKUP('SFR FOAK-to-NOAK'!DT$287,'SFR Financing'!$4:$11,5,FALSE)</f>
        <v>#VALUE!</v>
      </c>
    </row>
    <row r="320" spans="1:124" x14ac:dyDescent="0.2">
      <c r="C320" s="147" t="s">
        <v>270</v>
      </c>
      <c r="J320" s="410">
        <f>J289+J297</f>
        <v>2644425799.2688894</v>
      </c>
      <c r="P320" s="410">
        <f>P289+P297</f>
        <v>1506534354.3504345</v>
      </c>
      <c r="V320" s="410">
        <f>V289+V297</f>
        <v>1346073999.7496221</v>
      </c>
      <c r="AB320" s="410">
        <f>AB289+AB297</f>
        <v>1302843195.5723879</v>
      </c>
      <c r="AH320" s="410">
        <f>AH289+AH297</f>
        <v>1294047203.267786</v>
      </c>
      <c r="AN320" s="410">
        <f>AN289+AN297</f>
        <v>1287215508.6960139</v>
      </c>
      <c r="AT320" s="410">
        <f>AT289+AT297</f>
        <v>1281676934.7554624</v>
      </c>
      <c r="AZ320" s="410">
        <f>AZ289+AZ297</f>
        <v>1277048213.4355004</v>
      </c>
      <c r="BF320" s="410">
        <f>BF289+BF297</f>
        <v>1273091196.0942321</v>
      </c>
      <c r="BL320" s="410">
        <f>BL289+BL297</f>
        <v>1269648452.9225488</v>
      </c>
      <c r="BR320" s="410" t="e">
        <f>BR289+BR297</f>
        <v>#VALUE!</v>
      </c>
      <c r="BX320" s="410" t="e">
        <f>BX289+BX297</f>
        <v>#VALUE!</v>
      </c>
      <c r="CD320" s="410" t="e">
        <f>CD289+CD297</f>
        <v>#VALUE!</v>
      </c>
      <c r="CJ320" s="410" t="e">
        <f>CJ289+CJ297</f>
        <v>#VALUE!</v>
      </c>
      <c r="CP320" s="410" t="e">
        <f>CP289+CP297</f>
        <v>#VALUE!</v>
      </c>
      <c r="CV320" s="410" t="e">
        <f>CV289+CV297</f>
        <v>#VALUE!</v>
      </c>
      <c r="DB320" s="410" t="e">
        <f>DB289+DB297</f>
        <v>#VALUE!</v>
      </c>
      <c r="DH320" s="410" t="e">
        <f>DH289+DH297</f>
        <v>#VALUE!</v>
      </c>
      <c r="DN320" s="410" t="e">
        <f>DN289+DN297</f>
        <v>#VALUE!</v>
      </c>
      <c r="DT320" s="410" t="e">
        <f>DT289+DT297</f>
        <v>#VALUE!</v>
      </c>
    </row>
    <row r="321" spans="3:124" x14ac:dyDescent="0.2">
      <c r="C321" s="147" t="s">
        <v>271</v>
      </c>
      <c r="J321" s="410">
        <f>SUM(J289,J297,J305,J311)</f>
        <v>4713452857.6696014</v>
      </c>
      <c r="P321" s="410">
        <f>SUM(P289,P297,P305,P311)</f>
        <v>1904636430.6174397</v>
      </c>
      <c r="V321" s="410">
        <f>SUM(V289,V297,V305,V311)</f>
        <v>1625060764.5144868</v>
      </c>
      <c r="AB321" s="410">
        <f>SUM(AB289,AB297,AB305,AB311)</f>
        <v>1548478646.3921592</v>
      </c>
      <c r="AH321" s="410">
        <f>SUM(AH289,AH297,AH305,AH311)</f>
        <v>1524733414.7531891</v>
      </c>
      <c r="AN321" s="410">
        <f>SUM(AN289,AN297,AN305,AN311)</f>
        <v>1506476537.9272549</v>
      </c>
      <c r="AT321" s="410">
        <f>SUM(AT289,AT297,AT305,AT311)</f>
        <v>1491794916.7468219</v>
      </c>
      <c r="AZ321" s="410">
        <f>SUM(AZ289,AZ297,AZ305,AZ311)</f>
        <v>1479607503.6220279</v>
      </c>
      <c r="BF321" s="410">
        <f>SUM(BF289,BF297,BF305,BF311)</f>
        <v>1469248323.8012786</v>
      </c>
      <c r="BL321" s="410">
        <f>SUM(BL289,BL297,BL305,BL311)</f>
        <v>1460280313.9873812</v>
      </c>
      <c r="BR321" s="410" t="e">
        <f>SUM(BR289,BR297,BR305,BR311)</f>
        <v>#VALUE!</v>
      </c>
      <c r="BX321" s="410" t="e">
        <f>SUM(BX289,BX297,BX305,BX311)</f>
        <v>#VALUE!</v>
      </c>
      <c r="CD321" s="410" t="e">
        <f>SUM(CD289,CD297,CD305,CD311)</f>
        <v>#VALUE!</v>
      </c>
      <c r="CJ321" s="410" t="e">
        <f>SUM(CJ289,CJ297,CJ305,CJ311)</f>
        <v>#VALUE!</v>
      </c>
      <c r="CP321" s="410" t="e">
        <f>SUM(CP289,CP297,CP305,CP311)</f>
        <v>#VALUE!</v>
      </c>
      <c r="CV321" s="410" t="e">
        <f>SUM(CV289,CV297,CV305,CV311)</f>
        <v>#VALUE!</v>
      </c>
      <c r="DB321" s="410" t="e">
        <f>SUM(DB289,DB297,DB305,DB311)</f>
        <v>#VALUE!</v>
      </c>
      <c r="DH321" s="410" t="e">
        <f>SUM(DH289,DH297,DH305,DH311)</f>
        <v>#VALUE!</v>
      </c>
      <c r="DN321" s="410" t="e">
        <f>SUM(DN289,DN297,DN305,DN311)</f>
        <v>#VALUE!</v>
      </c>
      <c r="DT321" s="410" t="e">
        <f>SUM(DT289,DT297,DT305,DT311)</f>
        <v>#VALUE!</v>
      </c>
    </row>
    <row r="322" spans="3:124" x14ac:dyDescent="0.2">
      <c r="C322" s="147" t="s">
        <v>272</v>
      </c>
      <c r="J322" s="410">
        <f>J297+J305</f>
        <v>4527568217.6493664</v>
      </c>
      <c r="P322" s="410">
        <f>P297+P305</f>
        <v>1731334840.7930584</v>
      </c>
      <c r="V322" s="410">
        <f>V297+V305</f>
        <v>1453011629.1425328</v>
      </c>
      <c r="AB322" s="410">
        <f>AB297+AB305</f>
        <v>1371054368.6922317</v>
      </c>
      <c r="AH322" s="410">
        <f>AH297+AH305</f>
        <v>1347415511.908787</v>
      </c>
      <c r="AN322" s="410">
        <f>AN297+AN305</f>
        <v>1329240422.9830189</v>
      </c>
      <c r="AT322" s="410">
        <f>AT297+AT305</f>
        <v>1314624573.1269381</v>
      </c>
      <c r="AZ322" s="410">
        <f>AZ297+AZ305</f>
        <v>1302491757.6716928</v>
      </c>
      <c r="BF322" s="410">
        <f>BF297+BF305</f>
        <v>1292178985.3264968</v>
      </c>
      <c r="BL322" s="410">
        <f>BL297+BL305</f>
        <v>1283251150.7681122</v>
      </c>
      <c r="BR322" s="410" t="e">
        <f>BR297+BR305</f>
        <v>#VALUE!</v>
      </c>
      <c r="BX322" s="410" t="e">
        <f>BX297+BX305</f>
        <v>#VALUE!</v>
      </c>
      <c r="CD322" s="410" t="e">
        <f>CD297+CD305</f>
        <v>#VALUE!</v>
      </c>
      <c r="CJ322" s="410" t="e">
        <f>CJ297+CJ305</f>
        <v>#VALUE!</v>
      </c>
      <c r="CP322" s="410" t="e">
        <f>CP297+CP305</f>
        <v>#VALUE!</v>
      </c>
      <c r="CV322" s="410" t="e">
        <f>CV297+CV305</f>
        <v>#VALUE!</v>
      </c>
      <c r="DB322" s="410" t="e">
        <f>DB297+DB305</f>
        <v>#VALUE!</v>
      </c>
      <c r="DH322" s="410" t="e">
        <f>DH297+DH305</f>
        <v>#VALUE!</v>
      </c>
      <c r="DN322" s="410" t="e">
        <f>DN297+DN305</f>
        <v>#VALUE!</v>
      </c>
      <c r="DT322" s="410" t="e">
        <f>DT297+DT305</f>
        <v>#VALUE!</v>
      </c>
    </row>
    <row r="323" spans="3:124" x14ac:dyDescent="0.2">
      <c r="C323" s="147" t="s">
        <v>273</v>
      </c>
      <c r="J323" s="410">
        <f ca="1">SUM(J315,J311,J305,J297,J289)</f>
        <v>6863741659.5058451</v>
      </c>
      <c r="P323" s="410">
        <f ca="1">SUM(P315,P311,P305,P297,P289)</f>
        <v>2371264385.4415026</v>
      </c>
      <c r="V323" s="410">
        <f ca="1">SUM(V315,V311,V305,V297,V289)</f>
        <v>1973742305.90148</v>
      </c>
      <c r="AB323" s="410">
        <f ca="1">SUM(AB315,AB311,AB305,AB297,AB289)</f>
        <v>1857480160.1569202</v>
      </c>
      <c r="AH323" s="410">
        <f ca="1">SUM(AH315,AH311,AH305,AH297,AH289)</f>
        <v>1819632976.3770418</v>
      </c>
      <c r="AN323" s="410">
        <f ca="1">SUM(AN315,AN311,AN305,AN297,AN289)</f>
        <v>1793463279.6260204</v>
      </c>
      <c r="AT323" s="410">
        <f ca="1">SUM(AT315,AT311,AT305,AT297,AT289)</f>
        <v>1774105118.9934888</v>
      </c>
      <c r="AZ323" s="410">
        <f ca="1">SUM(AZ315,AZ311,AZ305,AZ297,AZ289)</f>
        <v>1756710820.5359232</v>
      </c>
      <c r="BF323" s="410">
        <f ca="1">SUM(BF315,BF311,BF305,BF297,BF289)</f>
        <v>1741955274.1769335</v>
      </c>
      <c r="BL323" s="410">
        <f ca="1">SUM(BL315,BL311,BL305,BL297,BL289)</f>
        <v>1730825887.6805863</v>
      </c>
      <c r="BR323" s="410" t="e">
        <f>SUM(BR315,BR311,BR305,BR297,BR289)</f>
        <v>#VALUE!</v>
      </c>
      <c r="BX323" s="410" t="e">
        <f>SUM(BX315,BX311,BX305,BX297,BX289)</f>
        <v>#VALUE!</v>
      </c>
      <c r="CD323" s="410" t="e">
        <f>SUM(CD315,CD311,CD305,CD297,CD289)</f>
        <v>#VALUE!</v>
      </c>
      <c r="CJ323" s="410" t="e">
        <f>SUM(CJ315,CJ311,CJ305,CJ297,CJ289)</f>
        <v>#VALUE!</v>
      </c>
      <c r="CP323" s="410" t="e">
        <f>SUM(CP315,CP311,CP305,CP297,CP289)</f>
        <v>#VALUE!</v>
      </c>
      <c r="CV323" s="410" t="e">
        <f>SUM(CV315,CV311,CV305,CV297,CV289)</f>
        <v>#VALUE!</v>
      </c>
      <c r="DB323" s="410" t="e">
        <f>SUM(DB315,DB311,DB305,DB297,DB289)</f>
        <v>#VALUE!</v>
      </c>
      <c r="DH323" s="410" t="e">
        <f>SUM(DH315,DH311,DH305,DH297,DH289)</f>
        <v>#VALUE!</v>
      </c>
      <c r="DN323" s="410" t="e">
        <f>SUM(DN315,DN311,DN305,DN297,DN289)</f>
        <v>#VALUE!</v>
      </c>
      <c r="DT323" s="410" t="e">
        <f>SUM(DT315,DT311,DT305,DT297,DT289)</f>
        <v>#VALUE!</v>
      </c>
    </row>
    <row r="324" spans="3:124" x14ac:dyDescent="0.2">
      <c r="C324" s="147" t="s">
        <v>274</v>
      </c>
      <c r="J324" s="410">
        <f>J321/('SFR Levers &amp; Variables '!D$3*1000)</f>
        <v>15155.796969998719</v>
      </c>
      <c r="P324" s="410">
        <f>P321/('SFR Levers &amp; Variables '!J$3*1000)</f>
        <v>6124.2328958760118</v>
      </c>
      <c r="V324" s="410">
        <f>V321/('SFR Levers &amp; Variables '!P$3*1000)</f>
        <v>5225.2757701430446</v>
      </c>
      <c r="AB324" s="410">
        <f>AB321/('SFR Levers &amp; Variables '!V$3*1000)</f>
        <v>1466.3623545380296</v>
      </c>
      <c r="AH324" s="410">
        <f>AH321/('SFR Levers &amp; Variables '!AB$3*1000)</f>
        <v>1443.8763397283988</v>
      </c>
      <c r="AN324" s="410">
        <f>AN321/('SFR Levers &amp; Variables '!AH$3*1000)</f>
        <v>1426.5876306129308</v>
      </c>
      <c r="AT324" s="410">
        <f>AT321/('SFR Levers &amp; Variables '!AN$3*1000)</f>
        <v>1412.6845802526723</v>
      </c>
      <c r="AZ324" s="410">
        <f>AZ321/('SFR Levers &amp; Variables '!AT$3*1000)</f>
        <v>1401.1434693390415</v>
      </c>
      <c r="BF324" s="410">
        <f>BF321/('SFR Levers &amp; Variables '!AZ$3*1000)</f>
        <v>1391.333639963332</v>
      </c>
      <c r="BL324" s="410">
        <f>BL321/('SFR Levers &amp; Variables '!BF$3*1000)</f>
        <v>1382.8412064274444</v>
      </c>
      <c r="BR324" s="410" t="e">
        <f>BR321/('SFR Levers &amp; Variables '!BL$3*1000)</f>
        <v>#VALUE!</v>
      </c>
      <c r="BX324" s="410" t="e">
        <f>BX321/('SFR Levers &amp; Variables '!BR$3*1000)</f>
        <v>#VALUE!</v>
      </c>
      <c r="CD324" s="410" t="e">
        <f>CD321/('SFR Levers &amp; Variables '!BX$3*1000)</f>
        <v>#VALUE!</v>
      </c>
      <c r="CJ324" s="410" t="e">
        <f>CJ321/('SFR Levers &amp; Variables '!CD$3*1000)</f>
        <v>#VALUE!</v>
      </c>
      <c r="CP324" s="410" t="e">
        <f>CP321/('SFR Levers &amp; Variables '!CJ$3*1000)</f>
        <v>#VALUE!</v>
      </c>
      <c r="CV324" s="410" t="e">
        <f>CV321/('SFR Levers &amp; Variables '!CP$3*1000)</f>
        <v>#VALUE!</v>
      </c>
      <c r="DB324" s="410" t="e">
        <f>DB321/('SFR Levers &amp; Variables '!CV$3*1000)</f>
        <v>#VALUE!</v>
      </c>
      <c r="DH324" s="410" t="e">
        <f>DH321/('SFR Levers &amp; Variables '!DB$3*1000)</f>
        <v>#VALUE!</v>
      </c>
      <c r="DN324" s="410" t="e">
        <f>DN321/('SFR Levers &amp; Variables '!DH$3*1000)</f>
        <v>#VALUE!</v>
      </c>
      <c r="DT324" s="410" t="e">
        <f>DT321/('SFR Levers &amp; Variables '!DN$3*1000)</f>
        <v>#VALUE!</v>
      </c>
    </row>
    <row r="325" spans="3:124" x14ac:dyDescent="0.2">
      <c r="C325" s="147" t="s">
        <v>275</v>
      </c>
      <c r="J325" s="411">
        <f>($J$324-J324)/$J$324*100</f>
        <v>0</v>
      </c>
      <c r="P325" s="411">
        <f>($J$324-P324)/$J$324*100</f>
        <v>59.591482335115174</v>
      </c>
      <c r="V325" s="411">
        <f>($J$324-V324)/$J$324*100</f>
        <v>65.522923139663263</v>
      </c>
      <c r="AB325" s="411">
        <f>($J$324-AB324)/$J$324*100</f>
        <v>90.324742687958079</v>
      </c>
      <c r="AH325" s="411">
        <f>($J$324-AH324)/$J$324*100</f>
        <v>90.473108457532206</v>
      </c>
      <c r="AN325" s="411">
        <f>($J$324-AN324)/$J$324*100</f>
        <v>90.587181700593533</v>
      </c>
      <c r="AT325" s="411">
        <f>($J$324-AT324)/$J$324*100</f>
        <v>90.678915908882146</v>
      </c>
      <c r="AZ325" s="411">
        <f>($J$324-AZ324)/$J$324*100</f>
        <v>90.75506572097369</v>
      </c>
      <c r="BF325" s="411">
        <f>($J$324-BF324)/$J$324*100</f>
        <v>90.819792303119968</v>
      </c>
      <c r="BL325" s="411">
        <f>($J$324-BL324)/$J$324*100</f>
        <v>90.875826529183428</v>
      </c>
      <c r="BR325" s="411" t="e">
        <f>($J$324-BR324)/$J$324*100</f>
        <v>#VALUE!</v>
      </c>
      <c r="BX325" s="411" t="e">
        <f>($J$324-BX324)/$J$324*100</f>
        <v>#VALUE!</v>
      </c>
      <c r="CD325" s="411" t="e">
        <f>($J$324-CD324)/$J$324*100</f>
        <v>#VALUE!</v>
      </c>
      <c r="CJ325" s="411" t="e">
        <f>($J$324-CJ324)/$J$324*100</f>
        <v>#VALUE!</v>
      </c>
      <c r="CP325" s="411" t="e">
        <f>($J$324-CP324)/$J$324*100</f>
        <v>#VALUE!</v>
      </c>
      <c r="CV325" s="411" t="e">
        <f>($J$324-CV324)/$J$324*100</f>
        <v>#VALUE!</v>
      </c>
      <c r="DB325" s="411" t="e">
        <f>($J$324-DB324)/$J$324*100</f>
        <v>#VALUE!</v>
      </c>
      <c r="DH325" s="411" t="e">
        <f>($J$324-DH324)/$J$324*100</f>
        <v>#VALUE!</v>
      </c>
      <c r="DN325" s="411" t="e">
        <f>($J$324-DN324)/$J$324*100</f>
        <v>#VALUE!</v>
      </c>
      <c r="DT325" s="411" t="e">
        <f>($J$324-DT324)/$J$324*100</f>
        <v>#VALUE!</v>
      </c>
    </row>
    <row r="326" spans="3:124" x14ac:dyDescent="0.2">
      <c r="C326" s="147" t="s">
        <v>276</v>
      </c>
      <c r="J326" s="416" cm="1">
        <f t="array" ref="J326">J321*(1-_xlfn.IFS('SFR Levers &amp; Variables '!D$16=0,1,'SFR Levers &amp; Variables '!D$16=0.06,'SFR Relationships'!$D$45,'SFR Levers &amp; Variables '!D$16=0.3,'SFR Relationships'!$E$45,'SFR Levers &amp; Variables '!D$16=0.4,'SFR Relationships'!$F$45,'SFR Levers &amp; Variables '!D$16=0.5,'SFR Relationships'!$G$45))</f>
        <v>1743977557.3377526</v>
      </c>
      <c r="P326" s="416" cm="1">
        <f t="array" ref="P326">P321*(1-_xlfn.IFS('SFR Levers &amp; Variables '!J$16=0,1,'SFR Levers &amp; Variables '!J$16=0.06,'SFR Relationships'!$D$45,'SFR Levers &amp; Variables '!J$16=0.3,'SFR Relationships'!$E$45,'SFR Levers &amp; Variables '!J$16=0.4,'SFR Relationships'!$F$45,'SFR Levers &amp; Variables '!J$16=0.5,'SFR Relationships'!$G$45))</f>
        <v>0</v>
      </c>
      <c r="V326" s="416" cm="1">
        <f t="array" ref="V326">V321*(1-_xlfn.IFS('SFR Levers &amp; Variables '!P$16=0,1,'SFR Levers &amp; Variables '!P$16=0.06,'SFR Relationships'!$D$45,'SFR Levers &amp; Variables '!P$16=0.3,'SFR Relationships'!$E$45,'SFR Levers &amp; Variables '!P$16=0.4,'SFR Relationships'!$F$45,'SFR Levers &amp; Variables '!P$16=0.5,'SFR Relationships'!$G$45))</f>
        <v>0</v>
      </c>
      <c r="AB326" s="416" cm="1">
        <f t="array" ref="AB326">AB321*(1-_xlfn.IFS('SFR Levers &amp; Variables '!V$16=0,1,'SFR Levers &amp; Variables '!V$16=0.06,'SFR Relationships'!$D$45,'SFR Levers &amp; Variables '!V$16=0.3,'SFR Relationships'!$E$45,'SFR Levers &amp; Variables '!V$16=0.4,'SFR Relationships'!$F$45,'SFR Levers &amp; Variables '!V$16=0.5,'SFR Relationships'!$G$45))</f>
        <v>0</v>
      </c>
      <c r="AH326" s="416" cm="1">
        <f t="array" ref="AH326">AH321*(1-_xlfn.IFS('SFR Levers &amp; Variables '!AB$16=0,1,'SFR Levers &amp; Variables '!AB$16=0.06,'SFR Relationships'!$D$45,'SFR Levers &amp; Variables '!AB$16=0.3,'SFR Relationships'!$E$45,'SFR Levers &amp; Variables '!AB$16=0.4,'SFR Relationships'!$F$45,'SFR Levers &amp; Variables '!AB$16=0.5,'SFR Relationships'!$G$45))</f>
        <v>0</v>
      </c>
      <c r="AN326" s="416" cm="1">
        <f t="array" ref="AN326">AN321*(1-_xlfn.IFS('SFR Levers &amp; Variables '!AH$16=0,1,'SFR Levers &amp; Variables '!AH$16=0.06,'SFR Relationships'!$D$45,'SFR Levers &amp; Variables '!AH$16=0.3,'SFR Relationships'!$E$45,'SFR Levers &amp; Variables '!AH$16=0.4,'SFR Relationships'!$F$45,'SFR Levers &amp; Variables '!AH$16=0.5,'SFR Relationships'!$G$45))</f>
        <v>0</v>
      </c>
      <c r="AT326" s="416" cm="1">
        <f t="array" ref="AT326">AT321*(1-_xlfn.IFS('SFR Levers &amp; Variables '!AN$16=0,1,'SFR Levers &amp; Variables '!AN$16=0.06,'SFR Relationships'!$D$45,'SFR Levers &amp; Variables '!AN$16=0.3,'SFR Relationships'!$E$45,'SFR Levers &amp; Variables '!AN$16=0.4,'SFR Relationships'!$F$45,'SFR Levers &amp; Variables '!AN$16=0.5,'SFR Relationships'!$G$45))</f>
        <v>0</v>
      </c>
      <c r="AZ326" s="416" cm="1">
        <f t="array" ref="AZ326">AZ321*(1-_xlfn.IFS('SFR Levers &amp; Variables '!AT$16=0,1,'SFR Levers &amp; Variables '!AT$16=0.06,'SFR Relationships'!$D$45,'SFR Levers &amp; Variables '!AT$16=0.3,'SFR Relationships'!$E$45,'SFR Levers &amp; Variables '!AT$16=0.4,'SFR Relationships'!$F$45,'SFR Levers &amp; Variables '!AT$16=0.5,'SFR Relationships'!$G$45))</f>
        <v>0</v>
      </c>
      <c r="BF326" s="416" cm="1">
        <f t="array" ref="BF326">BF321*(1-_xlfn.IFS('SFR Levers &amp; Variables '!AZ$16=0,1,'SFR Levers &amp; Variables '!AZ$16=0.06,'SFR Relationships'!$D$45,'SFR Levers &amp; Variables '!AZ$16=0.3,'SFR Relationships'!$E$45,'SFR Levers &amp; Variables '!AZ$16=0.4,'SFR Relationships'!$F$45,'SFR Levers &amp; Variables '!AZ$16=0.5,'SFR Relationships'!$G$45))</f>
        <v>0</v>
      </c>
      <c r="BL326" s="416" cm="1">
        <f t="array" ref="BL326">BL321*(1-_xlfn.IFS('SFR Levers &amp; Variables '!BF$16=0,1,'SFR Levers &amp; Variables '!BF$16=0.06,'SFR Relationships'!$D$45,'SFR Levers &amp; Variables '!BF$16=0.3,'SFR Relationships'!$E$45,'SFR Levers &amp; Variables '!BF$16=0.4,'SFR Relationships'!$F$45,'SFR Levers &amp; Variables '!BF$16=0.5,'SFR Relationships'!$G$45))</f>
        <v>0</v>
      </c>
      <c r="BR326" s="416" t="e" cm="1">
        <f t="array" ref="BR326">BR321*(1-_xlfn.IFS('SFR Levers &amp; Variables '!BL$16=0,1,'SFR Levers &amp; Variables '!BL$16=0.06,'SFR Relationships'!$D$45,'SFR Levers &amp; Variables '!BL$16=0.3,'SFR Relationships'!$E$45,'SFR Levers &amp; Variables '!BL$16=0.4,'SFR Relationships'!$F$45,'SFR Levers &amp; Variables '!BL$16=0.5,'SFR Relationships'!$G$45))</f>
        <v>#VALUE!</v>
      </c>
      <c r="BX326" s="416" t="e" cm="1">
        <f t="array" ref="BX326">BX321*(1-_xlfn.IFS('SFR Levers &amp; Variables '!BR$16=0,1,'SFR Levers &amp; Variables '!BR$16=0.06,'SFR Relationships'!$D$45,'SFR Levers &amp; Variables '!BR$16=0.3,'SFR Relationships'!$E$45,'SFR Levers &amp; Variables '!BR$16=0.4,'SFR Relationships'!$F$45,'SFR Levers &amp; Variables '!BR$16=0.5,'SFR Relationships'!$G$45))</f>
        <v>#VALUE!</v>
      </c>
      <c r="CD326" s="416" t="e" cm="1">
        <f t="array" ref="CD326">CD321*(1-_xlfn.IFS('SFR Levers &amp; Variables '!BX$16=0,1,'SFR Levers &amp; Variables '!BX$16=0.06,'SFR Relationships'!$D$45,'SFR Levers &amp; Variables '!BX$16=0.3,'SFR Relationships'!$E$45,'SFR Levers &amp; Variables '!BX$16=0.4,'SFR Relationships'!$F$45,'SFR Levers &amp; Variables '!BX$16=0.5,'SFR Relationships'!$G$45))</f>
        <v>#VALUE!</v>
      </c>
      <c r="CJ326" s="416" t="e" cm="1">
        <f t="array" ref="CJ326">CJ321*(1-_xlfn.IFS('SFR Levers &amp; Variables '!CD$16=0,1,'SFR Levers &amp; Variables '!CD$16=0.06,'SFR Relationships'!$D$45,'SFR Levers &amp; Variables '!CD$16=0.3,'SFR Relationships'!$E$45,'SFR Levers &amp; Variables '!CD$16=0.4,'SFR Relationships'!$F$45,'SFR Levers &amp; Variables '!CD$16=0.5,'SFR Relationships'!$G$45))</f>
        <v>#VALUE!</v>
      </c>
      <c r="CP326" s="416" t="e" cm="1">
        <f t="array" ref="CP326">CP321*(1-_xlfn.IFS('SFR Levers &amp; Variables '!CJ$16=0,1,'SFR Levers &amp; Variables '!CJ$16=0.06,'SFR Relationships'!$D$45,'SFR Levers &amp; Variables '!CJ$16=0.3,'SFR Relationships'!$E$45,'SFR Levers &amp; Variables '!CJ$16=0.4,'SFR Relationships'!$F$45,'SFR Levers &amp; Variables '!CJ$16=0.5,'SFR Relationships'!$G$45))</f>
        <v>#VALUE!</v>
      </c>
      <c r="CV326" s="416" t="e" cm="1">
        <f t="array" ref="CV326">CV321*(1-_xlfn.IFS('SFR Levers &amp; Variables '!CP$16=0,1,'SFR Levers &amp; Variables '!CP$16=0.06,'SFR Relationships'!$D$45,'SFR Levers &amp; Variables '!CP$16=0.3,'SFR Relationships'!$E$45,'SFR Levers &amp; Variables '!CP$16=0.4,'SFR Relationships'!$F$45,'SFR Levers &amp; Variables '!CP$16=0.5,'SFR Relationships'!$G$45))</f>
        <v>#VALUE!</v>
      </c>
      <c r="DB326" s="416" t="e" cm="1">
        <f t="array" ref="DB326">DB321*(1-_xlfn.IFS('SFR Levers &amp; Variables '!CV$16=0,1,'SFR Levers &amp; Variables '!CV$16=0.06,'SFR Relationships'!$D$45,'SFR Levers &amp; Variables '!CV$16=0.3,'SFR Relationships'!$E$45,'SFR Levers &amp; Variables '!CV$16=0.4,'SFR Relationships'!$F$45,'SFR Levers &amp; Variables '!CV$16=0.5,'SFR Relationships'!$G$45))</f>
        <v>#VALUE!</v>
      </c>
      <c r="DH326" s="416" t="e" cm="1">
        <f t="array" ref="DH326">DH321*(1-_xlfn.IFS('SFR Levers &amp; Variables '!DB$16=0,1,'SFR Levers &amp; Variables '!DB$16=0.06,'SFR Relationships'!$D$45,'SFR Levers &amp; Variables '!DB$16=0.3,'SFR Relationships'!$E$45,'SFR Levers &amp; Variables '!DB$16=0.4,'SFR Relationships'!$F$45,'SFR Levers &amp; Variables '!DB$16=0.5,'SFR Relationships'!$G$45))</f>
        <v>#VALUE!</v>
      </c>
      <c r="DN326" s="416" t="e" cm="1">
        <f t="array" ref="DN326">DN321*(1-_xlfn.IFS('SFR Levers &amp; Variables '!DH$16=0,1,'SFR Levers &amp; Variables '!DH$16=0.06,'SFR Relationships'!$D$45,'SFR Levers &amp; Variables '!DH$16=0.3,'SFR Relationships'!$E$45,'SFR Levers &amp; Variables '!DH$16=0.4,'SFR Relationships'!$F$45,'SFR Levers &amp; Variables '!DH$16=0.5,'SFR Relationships'!$G$45))</f>
        <v>#VALUE!</v>
      </c>
      <c r="DT326" s="416" t="e" cm="1">
        <f t="array" ref="DT326">DT321*(1-_xlfn.IFS('SFR Levers &amp; Variables '!DN$16=0,1,'SFR Levers &amp; Variables '!DN$16=0.06,'SFR Relationships'!$D$45,'SFR Levers &amp; Variables '!DN$16=0.3,'SFR Relationships'!$E$45,'SFR Levers &amp; Variables '!DN$16=0.4,'SFR Relationships'!$F$45,'SFR Levers &amp; Variables '!DN$16=0.5,'SFR Relationships'!$G$45))</f>
        <v>#VALUE!</v>
      </c>
    </row>
    <row r="327" spans="3:124" x14ac:dyDescent="0.2">
      <c r="C327" s="147" t="s">
        <v>277</v>
      </c>
      <c r="J327" s="385">
        <f>J321-J326</f>
        <v>2969475300.3318491</v>
      </c>
      <c r="P327" s="385">
        <f>P321-P326</f>
        <v>1904636430.6174397</v>
      </c>
      <c r="V327" s="385">
        <f>V321-V326</f>
        <v>1625060764.5144868</v>
      </c>
      <c r="AB327" s="385">
        <f>AB321-AB326</f>
        <v>1548478646.3921592</v>
      </c>
      <c r="AH327" s="385">
        <f>AH321-AH326</f>
        <v>1524733414.7531891</v>
      </c>
      <c r="AN327" s="385">
        <f>AN321-AN326</f>
        <v>1506476537.9272549</v>
      </c>
      <c r="AT327" s="385">
        <f>AT321-AT326</f>
        <v>1491794916.7468219</v>
      </c>
      <c r="AZ327" s="385">
        <f>AZ321-AZ326</f>
        <v>1479607503.6220279</v>
      </c>
      <c r="BF327" s="385">
        <f>BF321-BF326</f>
        <v>1469248323.8012786</v>
      </c>
      <c r="BL327" s="385">
        <f>BL321-BL326</f>
        <v>1460280313.9873812</v>
      </c>
      <c r="BR327" s="385" t="e">
        <f>BR321-BR326</f>
        <v>#VALUE!</v>
      </c>
      <c r="BX327" s="385" t="e">
        <f>BX321-BX326</f>
        <v>#VALUE!</v>
      </c>
      <c r="CD327" s="385" t="e">
        <f>CD321-CD326</f>
        <v>#VALUE!</v>
      </c>
      <c r="CJ327" s="385" t="e">
        <f>CJ321-CJ326</f>
        <v>#VALUE!</v>
      </c>
      <c r="CP327" s="385" t="e">
        <f>CP321-CP326</f>
        <v>#VALUE!</v>
      </c>
      <c r="CV327" s="385" t="e">
        <f>CV321-CV326</f>
        <v>#VALUE!</v>
      </c>
      <c r="DB327" s="385" t="e">
        <f>DB321-DB326</f>
        <v>#VALUE!</v>
      </c>
      <c r="DH327" s="385" t="e">
        <f>DH321-DH326</f>
        <v>#VALUE!</v>
      </c>
      <c r="DN327" s="385" t="e">
        <f>DN321-DN326</f>
        <v>#VALUE!</v>
      </c>
      <c r="DT327" s="385" t="e">
        <f>DT321-DT326</f>
        <v>#VALUE!</v>
      </c>
    </row>
    <row r="328" spans="3:124" x14ac:dyDescent="0.2">
      <c r="C328" s="147" t="s">
        <v>278</v>
      </c>
      <c r="J328" s="385">
        <f ca="1">J323-J326</f>
        <v>5119764102.1680927</v>
      </c>
      <c r="P328" s="385">
        <f ca="1">P323-P326</f>
        <v>2371264385.4415026</v>
      </c>
      <c r="V328" s="385">
        <f ca="1">V323-V326</f>
        <v>1973742305.90148</v>
      </c>
      <c r="AB328" s="385">
        <f ca="1">AB323-AB326</f>
        <v>1857480160.1569202</v>
      </c>
      <c r="AH328" s="385">
        <f ca="1">AH323-AH326</f>
        <v>1819632976.3770418</v>
      </c>
      <c r="AN328" s="385">
        <f ca="1">AN323-AN326</f>
        <v>1793463279.6260204</v>
      </c>
      <c r="AT328" s="385">
        <f ca="1">AT323-AT326</f>
        <v>1774105118.9934888</v>
      </c>
      <c r="AZ328" s="385">
        <f ca="1">AZ323-AZ326</f>
        <v>1756710820.5359232</v>
      </c>
      <c r="BF328" s="385">
        <f ca="1">BF323-BF326</f>
        <v>1741955274.1769335</v>
      </c>
      <c r="BL328" s="385">
        <f ca="1">BL323-BL326</f>
        <v>1730825887.6805863</v>
      </c>
      <c r="BR328" s="385" t="e">
        <f>BR323-BR326</f>
        <v>#VALUE!</v>
      </c>
      <c r="BX328" s="385" t="e">
        <f>BX323-BX326</f>
        <v>#VALUE!</v>
      </c>
      <c r="CD328" s="385" t="e">
        <f>CD323-CD326</f>
        <v>#VALUE!</v>
      </c>
      <c r="CJ328" s="385" t="e">
        <f>CJ323-CJ326</f>
        <v>#VALUE!</v>
      </c>
      <c r="CP328" s="385" t="e">
        <f>CP323-CP326</f>
        <v>#VALUE!</v>
      </c>
      <c r="CV328" s="385" t="e">
        <f>CV323-CV326</f>
        <v>#VALUE!</v>
      </c>
      <c r="DB328" s="385" t="e">
        <f>DB323-DB326</f>
        <v>#VALUE!</v>
      </c>
      <c r="DH328" s="385" t="e">
        <f>DH323-DH326</f>
        <v>#VALUE!</v>
      </c>
      <c r="DN328" s="385" t="e">
        <f>DN323-DN326</f>
        <v>#VALUE!</v>
      </c>
      <c r="DT328" s="385" t="e">
        <f>DT323-DT326</f>
        <v>#VALUE!</v>
      </c>
    </row>
    <row r="329" spans="3:124" x14ac:dyDescent="0.2">
      <c r="D329" s="5"/>
    </row>
    <row r="331" spans="3:124" x14ac:dyDescent="0.2">
      <c r="I331" t="s">
        <v>279</v>
      </c>
      <c r="J331" s="28">
        <f>J321-J152-J284</f>
        <v>4808144550.2877131</v>
      </c>
      <c r="O331" t="s">
        <v>279</v>
      </c>
      <c r="P331" s="28">
        <f>P321-P152-P284</f>
        <v>2166546290.8176785</v>
      </c>
      <c r="U331" t="s">
        <v>279</v>
      </c>
      <c r="V331" s="28">
        <f>V321-V152-V284</f>
        <v>1907927215.0520744</v>
      </c>
      <c r="AA331" t="s">
        <v>279</v>
      </c>
      <c r="AB331" s="28">
        <f>AB321-AB152-AB284</f>
        <v>1852296814.5124948</v>
      </c>
      <c r="AG331" t="s">
        <v>279</v>
      </c>
      <c r="AH331" s="28">
        <f>AH321-AH152-AH284</f>
        <v>1852190439.6569693</v>
      </c>
      <c r="AM331" t="s">
        <v>279</v>
      </c>
      <c r="AN331" s="28">
        <f>AN321-AN152-AN284</f>
        <v>1852108651.7568033</v>
      </c>
      <c r="AS331" t="s">
        <v>279</v>
      </c>
      <c r="AT331" s="28">
        <f>AT321-AT152-AT284</f>
        <v>1852042880.432451</v>
      </c>
      <c r="AY331" t="s">
        <v>279</v>
      </c>
      <c r="AZ331" s="28">
        <f>AZ321-AZ152-AZ284</f>
        <v>1851988282.7629023</v>
      </c>
      <c r="BE331" t="s">
        <v>279</v>
      </c>
      <c r="BF331" s="28">
        <f>BF321-BF152-BF284</f>
        <v>1851941875.287349</v>
      </c>
      <c r="BK331" t="s">
        <v>279</v>
      </c>
      <c r="BL331" s="28">
        <f>BL321-BL152-BL284</f>
        <v>1851901700.0318363</v>
      </c>
      <c r="BQ331" t="s">
        <v>279</v>
      </c>
      <c r="BR331" s="28" t="e">
        <f>BR321-BR152-BR284</f>
        <v>#VALUE!</v>
      </c>
      <c r="BW331" t="s">
        <v>279</v>
      </c>
      <c r="BX331" s="28" t="e">
        <f>BX321-BX152-BX284</f>
        <v>#VALUE!</v>
      </c>
      <c r="CC331" t="s">
        <v>279</v>
      </c>
      <c r="CD331" s="28" t="e">
        <f>CD321-CD152-CD284</f>
        <v>#VALUE!</v>
      </c>
      <c r="CI331" t="s">
        <v>279</v>
      </c>
      <c r="CJ331" s="28" t="e">
        <f>CJ321-CJ152-CJ284</f>
        <v>#VALUE!</v>
      </c>
      <c r="CO331" t="s">
        <v>279</v>
      </c>
      <c r="CP331" s="28" t="e">
        <f>CP321-CP152-CP284</f>
        <v>#VALUE!</v>
      </c>
      <c r="CU331" t="s">
        <v>279</v>
      </c>
      <c r="CV331" s="28" t="e">
        <f>CV321-CV152-CV284</f>
        <v>#VALUE!</v>
      </c>
      <c r="DA331" t="s">
        <v>279</v>
      </c>
      <c r="DB331" s="28" t="e">
        <f>DB321-DB152-DB284</f>
        <v>#VALUE!</v>
      </c>
      <c r="DG331" t="s">
        <v>279</v>
      </c>
      <c r="DH331" s="28" t="e">
        <f>DH321-DH152-DH284</f>
        <v>#VALUE!</v>
      </c>
      <c r="DM331" t="s">
        <v>279</v>
      </c>
      <c r="DN331" s="28" t="e">
        <f>DN321-DN152-DN284</f>
        <v>#VALUE!</v>
      </c>
      <c r="DS331" t="s">
        <v>279</v>
      </c>
      <c r="DT331" s="28" t="e">
        <f>DT321-DT152-DT284</f>
        <v>#VALUE!</v>
      </c>
    </row>
    <row r="332" spans="3:124" x14ac:dyDescent="0.2">
      <c r="I332" t="s">
        <v>202</v>
      </c>
      <c r="J332" s="28">
        <f>J311+J289+J19</f>
        <v>2427925153.9046836</v>
      </c>
      <c r="O332" t="s">
        <v>202</v>
      </c>
      <c r="P332" s="28">
        <f>P311+P289+P19</f>
        <v>2415342103.7088304</v>
      </c>
      <c r="U332" t="s">
        <v>202</v>
      </c>
      <c r="V332" s="28">
        <f>V311+V289+V19</f>
        <v>2414089649.256403</v>
      </c>
      <c r="AA332" t="s">
        <v>202</v>
      </c>
      <c r="AB332" s="28">
        <f>AB311+AB289+AB19</f>
        <v>2419464791.5843763</v>
      </c>
      <c r="AG332" t="s">
        <v>202</v>
      </c>
      <c r="AH332" s="28">
        <f>AH311+AH289+AH19</f>
        <v>2419358416.7288508</v>
      </c>
      <c r="AM332" t="s">
        <v>202</v>
      </c>
      <c r="AN332" s="28">
        <f>AN311+AN289+AN19</f>
        <v>2419276628.8286848</v>
      </c>
      <c r="AS332" t="s">
        <v>202</v>
      </c>
      <c r="AT332" s="28">
        <f>AT311+AT289+AT19</f>
        <v>2419210857.5043325</v>
      </c>
      <c r="AY332" t="s">
        <v>202</v>
      </c>
      <c r="AZ332" s="28">
        <f>AZ311+AZ289+AZ19</f>
        <v>2419156259.834784</v>
      </c>
      <c r="BE332" t="s">
        <v>202</v>
      </c>
      <c r="BF332" s="28">
        <f>BF311+BF289+BF19</f>
        <v>2419109852.3592305</v>
      </c>
      <c r="BK332" t="s">
        <v>202</v>
      </c>
      <c r="BL332" s="28">
        <f>BL311+BL289+BL19</f>
        <v>2419069677.1037178</v>
      </c>
      <c r="BQ332" t="s">
        <v>202</v>
      </c>
      <c r="BR332" s="28" t="e">
        <f>BR311+BR289+BR19</f>
        <v>#VALUE!</v>
      </c>
      <c r="BW332" t="s">
        <v>202</v>
      </c>
      <c r="BX332" s="28" t="e">
        <f>BX311+BX289+BX19</f>
        <v>#VALUE!</v>
      </c>
      <c r="CC332" t="s">
        <v>202</v>
      </c>
      <c r="CD332" s="28" t="e">
        <f>CD311+CD289+CD19</f>
        <v>#VALUE!</v>
      </c>
      <c r="CI332" t="s">
        <v>202</v>
      </c>
      <c r="CJ332" s="28" t="e">
        <f>CJ311+CJ289+CJ19</f>
        <v>#VALUE!</v>
      </c>
      <c r="CO332" t="s">
        <v>202</v>
      </c>
      <c r="CP332" s="28" t="e">
        <f>CP311+CP289+CP19</f>
        <v>#VALUE!</v>
      </c>
      <c r="CU332" t="s">
        <v>202</v>
      </c>
      <c r="CV332" s="28" t="e">
        <f>CV311+CV289+CV19</f>
        <v>#VALUE!</v>
      </c>
      <c r="DA332" t="s">
        <v>202</v>
      </c>
      <c r="DB332" s="28" t="e">
        <f>DB311+DB289+DB19</f>
        <v>#VALUE!</v>
      </c>
      <c r="DG332" t="s">
        <v>202</v>
      </c>
      <c r="DH332" s="28" t="e">
        <f>DH311+DH289+DH19</f>
        <v>#VALUE!</v>
      </c>
      <c r="DM332" t="s">
        <v>202</v>
      </c>
      <c r="DN332" s="28" t="e">
        <f>DN311+DN289+DN19</f>
        <v>#VALUE!</v>
      </c>
      <c r="DS332" t="s">
        <v>202</v>
      </c>
      <c r="DT332" s="28" t="e">
        <f>DT311+DT289+DT19</f>
        <v>#VALUE!</v>
      </c>
    </row>
    <row r="333" spans="3:124" x14ac:dyDescent="0.2">
      <c r="J333" s="318">
        <f>J332/('SFR Levers &amp; Variables '!$D$3*1000)</f>
        <v>7806.833292298018</v>
      </c>
      <c r="P333" s="318">
        <f>P332/('SFR Levers &amp; Variables '!$D$3*1000)</f>
        <v>7766.3733238226059</v>
      </c>
      <c r="V333" s="318">
        <f>V332/('SFR Levers &amp; Variables '!$D$3*1000)</f>
        <v>7762.3461390881121</v>
      </c>
      <c r="AB333" s="318">
        <f>AB332/('SFR Levers &amp; Variables '!$D$3*1000)</f>
        <v>7779.6295549336855</v>
      </c>
      <c r="AH333" s="318">
        <f>AH332/('SFR Levers &amp; Variables '!$D$3*1000)</f>
        <v>7779.287513597591</v>
      </c>
      <c r="AN333" s="318">
        <f>AN332/('SFR Levers &amp; Variables '!$D$3*1000)</f>
        <v>7779.0245299957714</v>
      </c>
      <c r="AT333" s="318">
        <f>AT332/('SFR Levers &amp; Variables '!$D$3*1000)</f>
        <v>7778.8130466377252</v>
      </c>
      <c r="AZ333" s="318">
        <f>AZ332/('SFR Levers &amp; Variables '!$D$3*1000)</f>
        <v>7778.6374914301741</v>
      </c>
      <c r="BF333" s="318">
        <f>BF332/('SFR Levers &amp; Variables '!$D$3*1000)</f>
        <v>7778.4882712515455</v>
      </c>
      <c r="BL333" s="318">
        <f>BL332/('SFR Levers &amp; Variables '!$D$3*1000)</f>
        <v>7778.3590903656523</v>
      </c>
      <c r="BR333" s="318" t="e">
        <f>BR332/('SFR Levers &amp; Variables '!$D$3*1000)</f>
        <v>#VALUE!</v>
      </c>
      <c r="BX333" s="318" t="e">
        <f>BX332/('SFR Levers &amp; Variables '!$D$3*1000)</f>
        <v>#VALUE!</v>
      </c>
      <c r="CD333" s="318" t="e">
        <f>CD332/('SFR Levers &amp; Variables '!$D$3*1000)</f>
        <v>#VALUE!</v>
      </c>
      <c r="CJ333" s="318" t="e">
        <f>CJ332/('SFR Levers &amp; Variables '!$D$3*1000)</f>
        <v>#VALUE!</v>
      </c>
      <c r="CP333" s="318" t="e">
        <f>CP332/('SFR Levers &amp; Variables '!$D$3*1000)</f>
        <v>#VALUE!</v>
      </c>
      <c r="CV333" s="318" t="e">
        <f>CV332/('SFR Levers &amp; Variables '!$D$3*1000)</f>
        <v>#VALUE!</v>
      </c>
      <c r="DB333" s="318" t="e">
        <f>DB332/('SFR Levers &amp; Variables '!$D$3*1000)</f>
        <v>#VALUE!</v>
      </c>
      <c r="DH333" s="318" t="e">
        <f>DH332/('SFR Levers &amp; Variables '!$D$3*1000)</f>
        <v>#VALUE!</v>
      </c>
      <c r="DN333" s="318" t="e">
        <f>DN332/('SFR Levers &amp; Variables '!$D$3*1000)</f>
        <v>#VALUE!</v>
      </c>
      <c r="DT333" s="318" t="e">
        <f>DT332/('SFR Levers &amp; Variables '!$D$3*1000)</f>
        <v>#VALUE!</v>
      </c>
    </row>
    <row r="336" spans="3:124" x14ac:dyDescent="0.2">
      <c r="J336" s="28">
        <f>J307*'SFR Relationships'!$D$40*('SFR Relationships'!$D$8*'SFR Levers &amp; Variables '!D12+'SFR Relationships'!$E$8)</f>
        <v>350716926.40933168</v>
      </c>
      <c r="P336" s="28">
        <f>P307*'SFR Relationships'!$D$40*('SFR Relationships'!$D$8*'SFR Levers &amp; Variables '!J12+'SFR Relationships'!$E$8)</f>
        <v>43691173.958575197</v>
      </c>
      <c r="V336" s="28">
        <f>V307*'SFR Relationships'!$D$40*('SFR Relationships'!$D$8*'SFR Levers &amp; Variables '!P12+'SFR Relationships'!$E$8)</f>
        <v>29827953.451632448</v>
      </c>
      <c r="AB336" s="28">
        <f>AB307*'SFR Relationships'!$D$40*('SFR Relationships'!$D$8*'SFR Levers &amp; Variables '!V12+'SFR Relationships'!$E$8)</f>
        <v>25378171.621310145</v>
      </c>
      <c r="AH336" s="28">
        <f>AH307*'SFR Relationships'!$D$40*('SFR Relationships'!$D$8*'SFR Levers &amp; Variables '!AB12+'SFR Relationships'!$E$8)</f>
        <v>23680081.936209973</v>
      </c>
      <c r="AN336" s="28">
        <f>AN307*'SFR Relationships'!$D$40*('SFR Relationships'!$D$8*'SFR Levers &amp; Variables '!AH12+'SFR Relationships'!$E$8)</f>
        <v>22387432.882457111</v>
      </c>
      <c r="AT336" s="28">
        <f>AT307*'SFR Relationships'!$D$40*('SFR Relationships'!$D$8*'SFR Levers &amp; Variables '!AN12+'SFR Relationships'!$E$8)</f>
        <v>21356306.518510014</v>
      </c>
      <c r="AZ336" s="28">
        <f>AZ307*'SFR Relationships'!$D$40*('SFR Relationships'!$D$8*'SFR Levers &amp; Variables '!AT12+'SFR Relationships'!$E$8)</f>
        <v>20506151.32918115</v>
      </c>
      <c r="BF336" s="28">
        <f>BF307*'SFR Relationships'!$D$40*('SFR Relationships'!$D$8*'SFR Levers &amp; Variables '!AZ12+'SFR Relationships'!$E$8)</f>
        <v>19787736.164962437</v>
      </c>
      <c r="BL336" s="28">
        <f>BL307*'SFR Relationships'!$D$40*('SFR Relationships'!$D$8*'SFR Levers &amp; Variables '!BF12+'SFR Relationships'!$E$8)</f>
        <v>19168970.207063124</v>
      </c>
      <c r="BR336" s="28" t="e">
        <f>BR307*'SFR Relationships'!$D$40*('SFR Relationships'!$D$8*'SFR Levers &amp; Variables '!BL12+'SFR Relationships'!$E$8)</f>
        <v>#VALUE!</v>
      </c>
      <c r="BX336" s="28" t="e">
        <f>BX307*'SFR Relationships'!$D$40*('SFR Relationships'!$D$8*'SFR Levers &amp; Variables '!BR12+'SFR Relationships'!$E$8)</f>
        <v>#VALUE!</v>
      </c>
      <c r="CD336" s="28" t="e">
        <f>CD307*'SFR Relationships'!$D$40*('SFR Relationships'!$D$8*'SFR Levers &amp; Variables '!BX12+'SFR Relationships'!$E$8)</f>
        <v>#VALUE!</v>
      </c>
      <c r="CJ336" s="28" t="e">
        <f>CJ307*'SFR Relationships'!$D$40*('SFR Relationships'!$D$8*'SFR Levers &amp; Variables '!CD12+'SFR Relationships'!$E$8)</f>
        <v>#VALUE!</v>
      </c>
      <c r="CP336" s="28" t="e">
        <f>CP307*'SFR Relationships'!$D$40*('SFR Relationships'!$D$8*'SFR Levers &amp; Variables '!CJ12+'SFR Relationships'!$E$8)</f>
        <v>#VALUE!</v>
      </c>
      <c r="CV336" s="28" t="e">
        <f>CV307*'SFR Relationships'!$D$40*('SFR Relationships'!$D$8*'SFR Levers &amp; Variables '!CP12+'SFR Relationships'!$E$8)</f>
        <v>#VALUE!</v>
      </c>
      <c r="DB336" s="28" t="e">
        <f>DB307*'SFR Relationships'!$D$40*('SFR Relationships'!$D$8*'SFR Levers &amp; Variables '!CV12+'SFR Relationships'!$E$8)</f>
        <v>#VALUE!</v>
      </c>
      <c r="DH336" s="28" t="e">
        <f>DH307*'SFR Relationships'!$D$40*('SFR Relationships'!$D$8*'SFR Levers &amp; Variables '!DB12+'SFR Relationships'!$E$8)</f>
        <v>#VALUE!</v>
      </c>
      <c r="DN336" s="28" t="e">
        <f>DN307*'SFR Relationships'!$D$40*('SFR Relationships'!$D$8*'SFR Levers &amp; Variables '!DH12+'SFR Relationships'!$E$8)</f>
        <v>#VALUE!</v>
      </c>
      <c r="DT336" s="28" t="e">
        <f>DT307*'SFR Relationships'!$D$40*('SFR Relationships'!$D$8*'SFR Levers &amp; Variables '!DN12+'SFR Relationships'!$E$8)</f>
        <v>#VALUE!</v>
      </c>
    </row>
    <row r="337" spans="9:124" x14ac:dyDescent="0.2">
      <c r="I337" s="4" t="s">
        <v>280</v>
      </c>
      <c r="J337" s="28">
        <f>J307</f>
        <v>1298105262.4020433</v>
      </c>
      <c r="O337" s="4" t="s">
        <v>280</v>
      </c>
      <c r="P337" s="28">
        <f>P307</f>
        <v>242570597.1058054</v>
      </c>
      <c r="U337" s="4" t="s">
        <v>280</v>
      </c>
      <c r="V337" s="28">
        <f>V307</f>
        <v>165602885.51794738</v>
      </c>
      <c r="AA337" s="4" t="s">
        <v>280</v>
      </c>
      <c r="AB337" s="28">
        <f>AB307</f>
        <v>140897982.03800792</v>
      </c>
      <c r="AG337" s="4" t="s">
        <v>280</v>
      </c>
      <c r="AH337" s="28">
        <f>AH307</f>
        <v>131470296.95807624</v>
      </c>
      <c r="AM337" s="4" t="s">
        <v>280</v>
      </c>
      <c r="AN337" s="28">
        <f>AN307</f>
        <v>124293592.27363862</v>
      </c>
      <c r="AS337" s="4" t="s">
        <v>280</v>
      </c>
      <c r="AT337" s="28">
        <f>AT307</f>
        <v>118568844.79875201</v>
      </c>
      <c r="AY337" s="4" t="s">
        <v>280</v>
      </c>
      <c r="AZ337" s="28">
        <f>AZ307</f>
        <v>113848837.68464638</v>
      </c>
      <c r="BE337" s="4" t="s">
        <v>280</v>
      </c>
      <c r="BF337" s="28">
        <f>BF307</f>
        <v>109860242.7450912</v>
      </c>
      <c r="BK337" s="4" t="s">
        <v>280</v>
      </c>
      <c r="BL337" s="28">
        <f>BL307</f>
        <v>106424893.81126095</v>
      </c>
      <c r="BQ337" s="4" t="s">
        <v>280</v>
      </c>
      <c r="BR337" s="28" t="e">
        <f>BR307</f>
        <v>#VALUE!</v>
      </c>
      <c r="BW337" s="4" t="s">
        <v>280</v>
      </c>
      <c r="BX337" s="28" t="e">
        <f>BX307</f>
        <v>#VALUE!</v>
      </c>
      <c r="CC337" s="4" t="s">
        <v>280</v>
      </c>
      <c r="CD337" s="28" t="e">
        <f>CD307</f>
        <v>#VALUE!</v>
      </c>
      <c r="CI337" s="4" t="s">
        <v>280</v>
      </c>
      <c r="CJ337" s="28" t="e">
        <f>CJ307</f>
        <v>#VALUE!</v>
      </c>
      <c r="CO337" s="4" t="s">
        <v>280</v>
      </c>
      <c r="CP337" s="28" t="e">
        <f>CP307</f>
        <v>#VALUE!</v>
      </c>
      <c r="CU337" s="4" t="s">
        <v>280</v>
      </c>
      <c r="CV337" s="28" t="e">
        <f>CV307</f>
        <v>#VALUE!</v>
      </c>
      <c r="DA337" s="4" t="s">
        <v>280</v>
      </c>
      <c r="DB337" s="28" t="e">
        <f>DB307</f>
        <v>#VALUE!</v>
      </c>
      <c r="DG337" s="4" t="s">
        <v>280</v>
      </c>
      <c r="DH337" s="28" t="e">
        <f>DH307</f>
        <v>#VALUE!</v>
      </c>
      <c r="DM337" s="4" t="s">
        <v>280</v>
      </c>
      <c r="DN337" s="28" t="e">
        <f>DN307</f>
        <v>#VALUE!</v>
      </c>
      <c r="DS337" s="4" t="s">
        <v>280</v>
      </c>
      <c r="DT337" s="28" t="e">
        <f>DT307</f>
        <v>#VALUE!</v>
      </c>
    </row>
    <row r="338" spans="9:124" x14ac:dyDescent="0.2">
      <c r="I338" s="4" t="s">
        <v>281</v>
      </c>
      <c r="J338" s="28">
        <f>J337*'SFR Relationships'!$D$40</f>
        <v>350716926.40933168</v>
      </c>
      <c r="O338" s="4" t="s">
        <v>281</v>
      </c>
      <c r="P338" s="28">
        <f>P337*'SFR Relationships'!$D$40</f>
        <v>65536760.937862813</v>
      </c>
      <c r="U338" s="4" t="s">
        <v>281</v>
      </c>
      <c r="V338" s="28">
        <f>V337*'SFR Relationships'!$D$40</f>
        <v>44741930.177448682</v>
      </c>
      <c r="AA338" s="4" t="s">
        <v>281</v>
      </c>
      <c r="AB338" s="28">
        <f>AB337*'SFR Relationships'!$D$40</f>
        <v>38067257.431965224</v>
      </c>
      <c r="AG338" s="4" t="s">
        <v>281</v>
      </c>
      <c r="AH338" s="28">
        <f>AH337*'SFR Relationships'!$D$40</f>
        <v>35520122.904314965</v>
      </c>
      <c r="AM338" s="4" t="s">
        <v>281</v>
      </c>
      <c r="AN338" s="28">
        <f>AN337*'SFR Relationships'!$D$40</f>
        <v>33581149.323685676</v>
      </c>
      <c r="AS338" s="4" t="s">
        <v>281</v>
      </c>
      <c r="AT338" s="28">
        <f>AT337*'SFR Relationships'!$D$40</f>
        <v>32034459.777765028</v>
      </c>
      <c r="AY338" s="4" t="s">
        <v>281</v>
      </c>
      <c r="AZ338" s="28">
        <f>AZ337*'SFR Relationships'!$D$40</f>
        <v>30759226.993771732</v>
      </c>
      <c r="BE338" s="4" t="s">
        <v>281</v>
      </c>
      <c r="BF338" s="28">
        <f>BF337*'SFR Relationships'!$D$40</f>
        <v>29681604.247443665</v>
      </c>
      <c r="BK338" s="4" t="s">
        <v>281</v>
      </c>
      <c r="BL338" s="28">
        <f>BL337*'SFR Relationships'!$D$40</f>
        <v>28753455.310594689</v>
      </c>
      <c r="BQ338" s="4" t="s">
        <v>281</v>
      </c>
      <c r="BR338" s="28" t="e">
        <f>BR337*'SFR Relationships'!$D$40</f>
        <v>#VALUE!</v>
      </c>
      <c r="BW338" s="4" t="s">
        <v>281</v>
      </c>
      <c r="BX338" s="28" t="e">
        <f>BX337*'SFR Relationships'!$D$40</f>
        <v>#VALUE!</v>
      </c>
      <c r="CC338" s="4" t="s">
        <v>281</v>
      </c>
      <c r="CD338" s="28" t="e">
        <f>CD337*'SFR Relationships'!$D$40</f>
        <v>#VALUE!</v>
      </c>
      <c r="CI338" s="4" t="s">
        <v>281</v>
      </c>
      <c r="CJ338" s="28" t="e">
        <f>CJ337*'SFR Relationships'!$D$40</f>
        <v>#VALUE!</v>
      </c>
      <c r="CO338" s="4" t="s">
        <v>281</v>
      </c>
      <c r="CP338" s="28" t="e">
        <f>CP337*'SFR Relationships'!$D$40</f>
        <v>#VALUE!</v>
      </c>
      <c r="CU338" s="4" t="s">
        <v>281</v>
      </c>
      <c r="CV338" s="28" t="e">
        <f>CV337*'SFR Relationships'!$D$40</f>
        <v>#VALUE!</v>
      </c>
      <c r="DA338" s="4" t="s">
        <v>281</v>
      </c>
      <c r="DB338" s="28" t="e">
        <f>DB337*'SFR Relationships'!$D$40</f>
        <v>#VALUE!</v>
      </c>
      <c r="DG338" s="4" t="s">
        <v>281</v>
      </c>
      <c r="DH338" s="28" t="e">
        <f>DH337*'SFR Relationships'!$D$40</f>
        <v>#VALUE!</v>
      </c>
      <c r="DM338" s="4" t="s">
        <v>281</v>
      </c>
      <c r="DN338" s="28" t="e">
        <f>DN337*'SFR Relationships'!$D$40</f>
        <v>#VALUE!</v>
      </c>
      <c r="DS338" s="4" t="s">
        <v>281</v>
      </c>
      <c r="DT338" s="28" t="e">
        <f>DT337*'SFR Relationships'!$D$40</f>
        <v>#VALUE!</v>
      </c>
    </row>
    <row r="339" spans="9:124" x14ac:dyDescent="0.2">
      <c r="I339" s="4" t="s">
        <v>218</v>
      </c>
      <c r="J339" s="28">
        <f>J338*('SFR Relationships'!$D$8*'SFR Levers &amp; Variables '!D12+'SFR Relationships'!$E$8)</f>
        <v>350716926.40933168</v>
      </c>
      <c r="O339" s="4" t="s">
        <v>218</v>
      </c>
      <c r="P339" s="28">
        <f>P338*('SFR Relationships'!$D$8*'SFR Levers &amp; Variables '!J12+'SFR Relationships'!$E$8)</f>
        <v>43691173.958575197</v>
      </c>
      <c r="U339" s="4" t="s">
        <v>218</v>
      </c>
      <c r="V339" s="28">
        <f>V338*('SFR Relationships'!$D$8*'SFR Levers &amp; Variables '!P12+'SFR Relationships'!$E$8)</f>
        <v>29827953.451632448</v>
      </c>
      <c r="AA339" s="4" t="s">
        <v>218</v>
      </c>
      <c r="AB339" s="28">
        <f>AB338*('SFR Relationships'!$D$8*'SFR Levers &amp; Variables '!V12+'SFR Relationships'!$E$8)</f>
        <v>25378171.621310145</v>
      </c>
      <c r="AG339" s="4" t="s">
        <v>218</v>
      </c>
      <c r="AH339" s="28">
        <f>AH338*('SFR Relationships'!$D$8*'SFR Levers &amp; Variables '!AB12+'SFR Relationships'!$E$8)</f>
        <v>23680081.936209973</v>
      </c>
      <c r="AM339" s="4" t="s">
        <v>218</v>
      </c>
      <c r="AN339" s="28">
        <f>AN338*('SFR Relationships'!$D$8*'SFR Levers &amp; Variables '!AH12+'SFR Relationships'!$E$8)</f>
        <v>22387432.882457111</v>
      </c>
      <c r="AS339" s="4" t="s">
        <v>218</v>
      </c>
      <c r="AT339" s="28">
        <f>AT338*('SFR Relationships'!$D$8*'SFR Levers &amp; Variables '!AN12+'SFR Relationships'!$E$8)</f>
        <v>21356306.518510014</v>
      </c>
      <c r="AY339" s="4" t="s">
        <v>218</v>
      </c>
      <c r="AZ339" s="28">
        <f>AZ338*('SFR Relationships'!$D$8*'SFR Levers &amp; Variables '!AT12+'SFR Relationships'!$E$8)</f>
        <v>20506151.32918115</v>
      </c>
      <c r="BE339" s="4" t="s">
        <v>218</v>
      </c>
      <c r="BF339" s="28">
        <f>BF338*('SFR Relationships'!$D$8*'SFR Levers &amp; Variables '!AZ12+'SFR Relationships'!$E$8)</f>
        <v>19787736.164962437</v>
      </c>
      <c r="BK339" s="4" t="s">
        <v>218</v>
      </c>
      <c r="BL339" s="28">
        <f>BL338*('SFR Relationships'!$D$8*'SFR Levers &amp; Variables '!BF12+'SFR Relationships'!$E$8)</f>
        <v>19168970.207063124</v>
      </c>
      <c r="BQ339" s="4" t="s">
        <v>218</v>
      </c>
      <c r="BR339" s="28" t="e">
        <f>BR338*('SFR Relationships'!$D$8*'SFR Levers &amp; Variables '!BL12+'SFR Relationships'!$E$8)</f>
        <v>#VALUE!</v>
      </c>
      <c r="BW339" s="4" t="s">
        <v>218</v>
      </c>
      <c r="BX339" s="28" t="e">
        <f>BX338*('SFR Relationships'!$D$8*'SFR Levers &amp; Variables '!BR12+'SFR Relationships'!$E$8)</f>
        <v>#VALUE!</v>
      </c>
      <c r="CC339" s="4" t="s">
        <v>218</v>
      </c>
      <c r="CD339" s="28" t="e">
        <f>CD338*('SFR Relationships'!$D$8*'SFR Levers &amp; Variables '!BX12+'SFR Relationships'!$E$8)</f>
        <v>#VALUE!</v>
      </c>
      <c r="CI339" s="4" t="s">
        <v>218</v>
      </c>
      <c r="CJ339" s="28" t="e">
        <f>CJ338*('SFR Relationships'!$D$8*'SFR Levers &amp; Variables '!CD12+'SFR Relationships'!$E$8)</f>
        <v>#VALUE!</v>
      </c>
      <c r="CO339" s="4" t="s">
        <v>218</v>
      </c>
      <c r="CP339" s="28" t="e">
        <f>CP338*('SFR Relationships'!$D$8*'SFR Levers &amp; Variables '!CJ12+'SFR Relationships'!$E$8)</f>
        <v>#VALUE!</v>
      </c>
      <c r="CU339" s="4" t="s">
        <v>218</v>
      </c>
      <c r="CV339" s="28" t="e">
        <f>CV338*('SFR Relationships'!$D$8*'SFR Levers &amp; Variables '!CP12+'SFR Relationships'!$E$8)</f>
        <v>#VALUE!</v>
      </c>
      <c r="DA339" s="4" t="s">
        <v>218</v>
      </c>
      <c r="DB339" s="28" t="e">
        <f>DB338*('SFR Relationships'!$D$8*'SFR Levers &amp; Variables '!CV12+'SFR Relationships'!$E$8)</f>
        <v>#VALUE!</v>
      </c>
      <c r="DG339" s="4" t="s">
        <v>218</v>
      </c>
      <c r="DH339" s="28" t="e">
        <f>DH338*('SFR Relationships'!$D$8*'SFR Levers &amp; Variables '!DB12+'SFR Relationships'!$E$8)</f>
        <v>#VALUE!</v>
      </c>
      <c r="DM339" s="4" t="s">
        <v>218</v>
      </c>
      <c r="DN339" s="28" t="e">
        <f>DN338*('SFR Relationships'!$D$8*'SFR Levers &amp; Variables '!DH12+'SFR Relationships'!$E$8)</f>
        <v>#VALUE!</v>
      </c>
      <c r="DS339" s="4" t="s">
        <v>218</v>
      </c>
      <c r="DT339" s="28" t="e">
        <f>DT338*('SFR Relationships'!$D$8*'SFR Levers &amp; Variables '!DN12+'SFR Relationships'!$E$8)</f>
        <v>#VALUE!</v>
      </c>
    </row>
    <row r="340" spans="9:124" x14ac:dyDescent="0.2">
      <c r="J340" s="318"/>
      <c r="P340" s="318"/>
      <c r="V340" s="318"/>
      <c r="AB340" s="318"/>
      <c r="AH340" s="318"/>
      <c r="AN340" s="318"/>
      <c r="AT340" s="318"/>
      <c r="AZ340" s="318"/>
      <c r="BF340" s="318"/>
      <c r="BL340" s="318"/>
      <c r="BR340" s="318"/>
      <c r="BX340" s="318"/>
      <c r="CD340" s="318"/>
      <c r="CJ340" s="318"/>
      <c r="CP340" s="318"/>
      <c r="CV340" s="318"/>
      <c r="DB340" s="318"/>
      <c r="DH340" s="318"/>
      <c r="DN340" s="318"/>
      <c r="DT340" s="318"/>
    </row>
    <row r="346" spans="9:124" x14ac:dyDescent="0.2">
      <c r="J346" s="28"/>
      <c r="P346" s="28"/>
      <c r="V346" s="28"/>
      <c r="AB346" s="28"/>
      <c r="AH346" s="28"/>
      <c r="AN346" s="28"/>
      <c r="AT346" s="28"/>
      <c r="AZ346" s="28"/>
      <c r="BF346" s="28"/>
      <c r="BL346" s="28"/>
      <c r="BR346" s="28"/>
      <c r="BX346" s="28"/>
      <c r="CD346" s="28"/>
      <c r="CJ346" s="28"/>
      <c r="CP346" s="28"/>
      <c r="CV346" s="28"/>
      <c r="DB346" s="28"/>
      <c r="DH346" s="28"/>
      <c r="DN346" s="28"/>
      <c r="DT346" s="28"/>
    </row>
    <row r="347" spans="9:124" x14ac:dyDescent="0.2">
      <c r="J347" s="28"/>
      <c r="P347" s="28"/>
      <c r="V347" s="28"/>
      <c r="AB347" s="28"/>
      <c r="AH347" s="28"/>
      <c r="AN347" s="28"/>
      <c r="AT347" s="28"/>
      <c r="AZ347" s="28"/>
      <c r="BF347" s="28"/>
      <c r="BL347" s="28"/>
      <c r="BR347" s="28"/>
      <c r="BX347" s="28"/>
      <c r="CD347" s="28"/>
      <c r="CJ347" s="28"/>
      <c r="CP347" s="28"/>
      <c r="CV347" s="28"/>
      <c r="DB347" s="28"/>
      <c r="DH347" s="28"/>
      <c r="DN347" s="28"/>
      <c r="DT347" s="28"/>
    </row>
  </sheetData>
  <pageMargins left="0.7" right="0.7" top="0.75" bottom="0.75" header="0.3" footer="0.3"/>
  <pageSetup orientation="portrait" r:id="rId1"/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6696E7-582D-EB41-ADDA-C90BC1BBEBBB}">
  <sheetPr>
    <tabColor theme="4"/>
  </sheetPr>
  <dimension ref="A1:GC603"/>
  <sheetViews>
    <sheetView workbookViewId="0">
      <selection activeCell="I38" sqref="I38"/>
    </sheetView>
  </sheetViews>
  <sheetFormatPr baseColWidth="10" defaultColWidth="8.83203125" defaultRowHeight="16" x14ac:dyDescent="0.2"/>
  <cols>
    <col min="11" max="11" width="16.33203125" customWidth="1"/>
    <col min="12" max="12" width="16.6640625" bestFit="1" customWidth="1"/>
    <col min="13" max="13" width="17.33203125" bestFit="1" customWidth="1"/>
    <col min="14" max="14" width="17.5" bestFit="1" customWidth="1"/>
    <col min="20" max="20" width="16.33203125" customWidth="1"/>
    <col min="21" max="21" width="9.83203125" bestFit="1" customWidth="1"/>
    <col min="22" max="22" width="17.33203125" bestFit="1" customWidth="1"/>
    <col min="23" max="23" width="17.5" bestFit="1" customWidth="1"/>
    <col min="29" max="29" width="16.6640625" bestFit="1" customWidth="1"/>
    <col min="30" max="30" width="9.83203125" bestFit="1" customWidth="1"/>
    <col min="31" max="31" width="17.33203125" bestFit="1" customWidth="1"/>
    <col min="32" max="32" width="17.5" bestFit="1" customWidth="1"/>
    <col min="38" max="38" width="16.6640625" bestFit="1" customWidth="1"/>
    <col min="39" max="39" width="9.83203125" bestFit="1" customWidth="1"/>
    <col min="40" max="40" width="17.33203125" bestFit="1" customWidth="1"/>
    <col min="41" max="41" width="17.5" bestFit="1" customWidth="1"/>
    <col min="47" max="47" width="16.6640625" bestFit="1" customWidth="1"/>
    <col min="48" max="48" width="9.83203125" bestFit="1" customWidth="1"/>
    <col min="49" max="49" width="17.33203125" bestFit="1" customWidth="1"/>
    <col min="50" max="50" width="17.5" bestFit="1" customWidth="1"/>
    <col min="56" max="56" width="16.6640625" bestFit="1" customWidth="1"/>
    <col min="57" max="57" width="9.83203125" bestFit="1" customWidth="1"/>
    <col min="58" max="58" width="17.33203125" bestFit="1" customWidth="1"/>
    <col min="59" max="59" width="17.5" bestFit="1" customWidth="1"/>
    <col min="65" max="65" width="16.6640625" bestFit="1" customWidth="1"/>
    <col min="66" max="66" width="9.83203125" bestFit="1" customWidth="1"/>
    <col min="67" max="67" width="17.33203125" bestFit="1" customWidth="1"/>
    <col min="68" max="68" width="17.5" bestFit="1" customWidth="1"/>
    <col min="74" max="74" width="16.6640625" bestFit="1" customWidth="1"/>
    <col min="75" max="75" width="9.83203125" bestFit="1" customWidth="1"/>
    <col min="76" max="76" width="17.33203125" bestFit="1" customWidth="1"/>
    <col min="77" max="77" width="17.5" bestFit="1" customWidth="1"/>
    <col min="83" max="83" width="16.6640625" bestFit="1" customWidth="1"/>
    <col min="84" max="84" width="9.83203125" bestFit="1" customWidth="1"/>
    <col min="85" max="85" width="17.33203125" bestFit="1" customWidth="1"/>
    <col min="86" max="86" width="17.5" bestFit="1" customWidth="1"/>
    <col min="92" max="92" width="16.6640625" bestFit="1" customWidth="1"/>
    <col min="93" max="93" width="9.83203125" bestFit="1" customWidth="1"/>
    <col min="94" max="94" width="17.33203125" bestFit="1" customWidth="1"/>
    <col min="95" max="95" width="17.5" bestFit="1" customWidth="1"/>
    <col min="101" max="101" width="16.6640625" bestFit="1" customWidth="1"/>
    <col min="102" max="102" width="9.83203125" bestFit="1" customWidth="1"/>
    <col min="103" max="103" width="17.33203125" bestFit="1" customWidth="1"/>
    <col min="104" max="104" width="17.5" bestFit="1" customWidth="1"/>
    <col min="110" max="110" width="16.6640625" bestFit="1" customWidth="1"/>
    <col min="111" max="111" width="9.83203125" bestFit="1" customWidth="1"/>
    <col min="112" max="112" width="17.33203125" bestFit="1" customWidth="1"/>
    <col min="113" max="113" width="17.5" bestFit="1" customWidth="1"/>
    <col min="119" max="119" width="16.6640625" bestFit="1" customWidth="1"/>
    <col min="120" max="120" width="9.83203125" bestFit="1" customWidth="1"/>
    <col min="121" max="121" width="17.33203125" bestFit="1" customWidth="1"/>
    <col min="122" max="122" width="17.5" bestFit="1" customWidth="1"/>
    <col min="128" max="128" width="16.6640625" bestFit="1" customWidth="1"/>
    <col min="129" max="129" width="9.83203125" bestFit="1" customWidth="1"/>
    <col min="130" max="130" width="17.33203125" bestFit="1" customWidth="1"/>
    <col min="131" max="131" width="17.5" bestFit="1" customWidth="1"/>
    <col min="137" max="137" width="16.6640625" bestFit="1" customWidth="1"/>
    <col min="138" max="138" width="9.83203125" bestFit="1" customWidth="1"/>
    <col min="139" max="139" width="17.33203125" bestFit="1" customWidth="1"/>
    <col min="140" max="140" width="17.5" bestFit="1" customWidth="1"/>
    <col min="146" max="146" width="16.6640625" bestFit="1" customWidth="1"/>
    <col min="147" max="147" width="9.83203125" bestFit="1" customWidth="1"/>
    <col min="148" max="148" width="17.33203125" bestFit="1" customWidth="1"/>
    <col min="149" max="149" width="17.5" bestFit="1" customWidth="1"/>
    <col min="155" max="155" width="16.6640625" bestFit="1" customWidth="1"/>
    <col min="156" max="156" width="9.83203125" bestFit="1" customWidth="1"/>
    <col min="157" max="157" width="17.33203125" bestFit="1" customWidth="1"/>
    <col min="158" max="158" width="17.5" bestFit="1" customWidth="1"/>
    <col min="164" max="164" width="16.6640625" bestFit="1" customWidth="1"/>
    <col min="165" max="165" width="9.83203125" bestFit="1" customWidth="1"/>
    <col min="166" max="166" width="17.33203125" bestFit="1" customWidth="1"/>
    <col min="167" max="167" width="17.5" bestFit="1" customWidth="1"/>
    <col min="173" max="173" width="16.6640625" bestFit="1" customWidth="1"/>
    <col min="174" max="174" width="9.83203125" bestFit="1" customWidth="1"/>
    <col min="175" max="175" width="17.33203125" bestFit="1" customWidth="1"/>
    <col min="176" max="176" width="17.5" bestFit="1" customWidth="1"/>
    <col min="182" max="182" width="16.6640625" bestFit="1" customWidth="1"/>
    <col min="183" max="183" width="9.83203125" bestFit="1" customWidth="1"/>
    <col min="184" max="184" width="17.33203125" bestFit="1" customWidth="1"/>
    <col min="185" max="185" width="17.5" bestFit="1" customWidth="1"/>
  </cols>
  <sheetData>
    <row r="1" spans="1:185" x14ac:dyDescent="0.2">
      <c r="F1" s="219"/>
      <c r="G1" s="220"/>
      <c r="H1" s="220"/>
      <c r="I1" s="220"/>
      <c r="J1" s="220"/>
      <c r="K1" s="220"/>
      <c r="L1" s="220"/>
      <c r="M1" s="220"/>
      <c r="N1" s="221"/>
      <c r="O1" s="219"/>
      <c r="P1" s="220"/>
      <c r="Q1" s="220"/>
      <c r="R1" s="220"/>
      <c r="S1" s="220"/>
      <c r="T1" s="220"/>
      <c r="U1" s="220"/>
      <c r="V1" s="220"/>
      <c r="W1" s="221"/>
      <c r="X1" s="219"/>
      <c r="Y1" s="220"/>
      <c r="Z1" s="220"/>
      <c r="AA1" s="220"/>
      <c r="AB1" s="220"/>
      <c r="AC1" s="220"/>
      <c r="AD1" s="220"/>
      <c r="AE1" s="220"/>
      <c r="AF1" s="221"/>
      <c r="AG1" s="219"/>
      <c r="AH1" s="220"/>
      <c r="AI1" s="220"/>
      <c r="AJ1" s="220"/>
      <c r="AK1" s="220"/>
      <c r="AL1" s="220"/>
      <c r="AM1" s="220"/>
      <c r="AN1" s="220"/>
      <c r="AO1" s="221"/>
      <c r="AP1" s="219"/>
      <c r="AQ1" s="220"/>
      <c r="AR1" s="220"/>
      <c r="AS1" s="220"/>
      <c r="AT1" s="220"/>
      <c r="AU1" s="220"/>
      <c r="AV1" s="220"/>
      <c r="AW1" s="220"/>
      <c r="AX1" s="221"/>
      <c r="AY1" s="219"/>
      <c r="AZ1" s="220"/>
      <c r="BA1" s="220"/>
      <c r="BB1" s="220"/>
      <c r="BC1" s="220"/>
      <c r="BD1" s="220"/>
      <c r="BE1" s="220"/>
      <c r="BF1" s="220"/>
      <c r="BG1" s="221"/>
      <c r="BH1" s="219"/>
      <c r="BI1" s="220"/>
      <c r="BJ1" s="220"/>
      <c r="BK1" s="220"/>
      <c r="BL1" s="220"/>
      <c r="BM1" s="220"/>
      <c r="BN1" s="220"/>
      <c r="BO1" s="220"/>
      <c r="BP1" s="221"/>
      <c r="BQ1" s="219"/>
      <c r="BR1" s="220"/>
      <c r="BS1" s="220"/>
      <c r="BT1" s="220"/>
      <c r="BU1" s="220"/>
      <c r="BV1" s="220"/>
      <c r="BW1" s="220"/>
      <c r="BX1" s="220"/>
      <c r="BY1" s="221"/>
      <c r="BZ1" s="219"/>
      <c r="CA1" s="220"/>
      <c r="CB1" s="220"/>
      <c r="CC1" s="220"/>
      <c r="CD1" s="220"/>
      <c r="CE1" s="220"/>
      <c r="CF1" s="220"/>
      <c r="CG1" s="220"/>
      <c r="CH1" s="221"/>
      <c r="CI1" s="219"/>
      <c r="CJ1" s="220"/>
      <c r="CK1" s="220"/>
      <c r="CL1" s="220"/>
      <c r="CM1" s="220"/>
      <c r="CN1" s="220"/>
      <c r="CO1" s="220"/>
      <c r="CP1" s="220"/>
      <c r="CQ1" s="221"/>
      <c r="CR1" s="219"/>
      <c r="CS1" s="220"/>
      <c r="CT1" s="220"/>
      <c r="CU1" s="220"/>
      <c r="CV1" s="220"/>
      <c r="CW1" s="220"/>
      <c r="CX1" s="220"/>
      <c r="CY1" s="220"/>
      <c r="CZ1" s="221"/>
      <c r="DA1" s="219"/>
      <c r="DB1" s="220"/>
      <c r="DC1" s="220"/>
      <c r="DD1" s="220"/>
      <c r="DE1" s="220"/>
      <c r="DF1" s="220"/>
      <c r="DG1" s="220"/>
      <c r="DH1" s="220"/>
      <c r="DI1" s="221"/>
      <c r="DJ1" s="219"/>
      <c r="DK1" s="220"/>
      <c r="DL1" s="220"/>
      <c r="DM1" s="220"/>
      <c r="DN1" s="220"/>
      <c r="DO1" s="220"/>
      <c r="DP1" s="220"/>
      <c r="DQ1" s="220"/>
      <c r="DR1" s="221"/>
      <c r="DS1" s="219"/>
      <c r="DT1" s="220"/>
      <c r="DU1" s="220"/>
      <c r="DV1" s="220"/>
      <c r="DW1" s="220"/>
      <c r="DX1" s="220"/>
      <c r="DY1" s="220"/>
      <c r="DZ1" s="220"/>
      <c r="EA1" s="221"/>
      <c r="EB1" s="219"/>
      <c r="EC1" s="220"/>
      <c r="ED1" s="220"/>
      <c r="EE1" s="220"/>
      <c r="EF1" s="220"/>
      <c r="EG1" s="220"/>
      <c r="EH1" s="220"/>
      <c r="EI1" s="220"/>
      <c r="EJ1" s="221"/>
      <c r="EK1" s="219"/>
      <c r="EL1" s="220"/>
      <c r="EM1" s="220"/>
      <c r="EN1" s="220"/>
      <c r="EO1" s="220"/>
      <c r="EP1" s="220"/>
      <c r="EQ1" s="220"/>
      <c r="ER1" s="220"/>
      <c r="ES1" s="221"/>
      <c r="ET1" s="219"/>
      <c r="EU1" s="220"/>
      <c r="EV1" s="220"/>
      <c r="EW1" s="220"/>
      <c r="EX1" s="220"/>
      <c r="EY1" s="220"/>
      <c r="EZ1" s="220"/>
      <c r="FA1" s="220"/>
      <c r="FB1" s="221"/>
      <c r="FC1" s="219"/>
      <c r="FD1" s="220"/>
      <c r="FE1" s="220"/>
      <c r="FF1" s="220"/>
      <c r="FG1" s="220"/>
      <c r="FH1" s="220"/>
      <c r="FI1" s="220"/>
      <c r="FJ1" s="220"/>
      <c r="FK1" s="221"/>
      <c r="FL1" s="219"/>
      <c r="FM1" s="220"/>
      <c r="FN1" s="220"/>
      <c r="FO1" s="220"/>
      <c r="FP1" s="220"/>
      <c r="FQ1" s="220"/>
      <c r="FR1" s="220"/>
      <c r="FS1" s="220"/>
      <c r="FT1" s="221"/>
      <c r="FU1" s="219"/>
      <c r="FV1" s="220"/>
      <c r="FW1" s="220"/>
      <c r="FX1" s="220"/>
      <c r="FY1" s="220"/>
      <c r="FZ1" s="220"/>
      <c r="GA1" s="220"/>
      <c r="GB1" s="220"/>
      <c r="GC1" s="221"/>
    </row>
    <row r="2" spans="1:185" x14ac:dyDescent="0.2">
      <c r="F2" s="222"/>
      <c r="J2" s="4" t="s">
        <v>1</v>
      </c>
      <c r="K2" s="215">
        <f>'SFR FOAK-to-NOAK'!E1</f>
        <v>1</v>
      </c>
      <c r="N2" s="223"/>
      <c r="O2" s="222"/>
      <c r="S2" s="4" t="s">
        <v>1</v>
      </c>
      <c r="T2" s="215">
        <f>K2+1</f>
        <v>2</v>
      </c>
      <c r="W2" s="223"/>
      <c r="X2" s="222"/>
      <c r="AB2" s="4" t="s">
        <v>1</v>
      </c>
      <c r="AC2" s="215">
        <f>T2+1</f>
        <v>3</v>
      </c>
      <c r="AF2" s="223"/>
      <c r="AG2" s="222"/>
      <c r="AK2" s="4" t="s">
        <v>1</v>
      </c>
      <c r="AL2" s="215">
        <f>AC2+1</f>
        <v>4</v>
      </c>
      <c r="AO2" s="223"/>
      <c r="AP2" s="222"/>
      <c r="AT2" s="4" t="s">
        <v>1</v>
      </c>
      <c r="AU2" s="215">
        <f>AL2+1</f>
        <v>5</v>
      </c>
      <c r="AX2" s="223"/>
      <c r="AY2" s="222"/>
      <c r="BC2" s="4" t="s">
        <v>1</v>
      </c>
      <c r="BD2" s="215">
        <f>AU2+1</f>
        <v>6</v>
      </c>
      <c r="BG2" s="223"/>
      <c r="BH2" s="222"/>
      <c r="BL2" s="4" t="s">
        <v>1</v>
      </c>
      <c r="BM2" s="215">
        <f>BD2+1</f>
        <v>7</v>
      </c>
      <c r="BP2" s="223"/>
      <c r="BQ2" s="222"/>
      <c r="BU2" s="4" t="s">
        <v>1</v>
      </c>
      <c r="BV2" s="215">
        <f>BM2+1</f>
        <v>8</v>
      </c>
      <c r="BY2" s="223"/>
      <c r="BZ2" s="222"/>
      <c r="CD2" s="4" t="s">
        <v>1</v>
      </c>
      <c r="CE2" s="215">
        <f>BV2+1</f>
        <v>9</v>
      </c>
      <c r="CH2" s="223"/>
      <c r="CI2" s="222"/>
      <c r="CM2" s="4" t="s">
        <v>1</v>
      </c>
      <c r="CN2" s="215">
        <f>CE2+1</f>
        <v>10</v>
      </c>
      <c r="CQ2" s="223"/>
      <c r="CR2" s="222"/>
      <c r="CV2" s="4" t="s">
        <v>1</v>
      </c>
      <c r="CW2" s="215">
        <f>CN2+1</f>
        <v>11</v>
      </c>
      <c r="CZ2" s="223"/>
      <c r="DA2" s="222"/>
      <c r="DE2" s="4" t="s">
        <v>1</v>
      </c>
      <c r="DF2" s="215">
        <f>CW2+1</f>
        <v>12</v>
      </c>
      <c r="DI2" s="223"/>
      <c r="DJ2" s="222"/>
      <c r="DN2" s="4" t="s">
        <v>1</v>
      </c>
      <c r="DO2" s="215">
        <f>DF2+1</f>
        <v>13</v>
      </c>
      <c r="DR2" s="223"/>
      <c r="DS2" s="222"/>
      <c r="DW2" s="4" t="s">
        <v>1</v>
      </c>
      <c r="DX2" s="215">
        <f>DO2+1</f>
        <v>14</v>
      </c>
      <c r="EA2" s="223"/>
      <c r="EB2" s="222"/>
      <c r="EF2" s="4" t="s">
        <v>1</v>
      </c>
      <c r="EG2" s="215">
        <f>DX2+1</f>
        <v>15</v>
      </c>
      <c r="EJ2" s="223"/>
      <c r="EK2" s="222"/>
      <c r="EO2" s="4" t="s">
        <v>1</v>
      </c>
      <c r="EP2" s="215">
        <f>EG2+1</f>
        <v>16</v>
      </c>
      <c r="ES2" s="223"/>
      <c r="ET2" s="222"/>
      <c r="EX2" s="4" t="s">
        <v>1</v>
      </c>
      <c r="EY2" s="215">
        <f>EP2+1</f>
        <v>17</v>
      </c>
      <c r="FB2" s="223"/>
      <c r="FC2" s="222"/>
      <c r="FG2" s="4" t="s">
        <v>1</v>
      </c>
      <c r="FH2" s="215">
        <f>EY2+1</f>
        <v>18</v>
      </c>
      <c r="FK2" s="223"/>
      <c r="FL2" s="222"/>
      <c r="FP2" s="4" t="s">
        <v>1</v>
      </c>
      <c r="FQ2" s="215">
        <f>FH2+1</f>
        <v>19</v>
      </c>
      <c r="FT2" s="223"/>
      <c r="FU2" s="222"/>
      <c r="FY2" s="4" t="s">
        <v>1</v>
      </c>
      <c r="FZ2" s="215">
        <f>FQ2+1</f>
        <v>20</v>
      </c>
      <c r="GC2" s="223"/>
    </row>
    <row r="3" spans="1:185" x14ac:dyDescent="0.2">
      <c r="F3" s="222"/>
      <c r="J3" s="199" t="s">
        <v>282</v>
      </c>
      <c r="K3" s="216">
        <f>HLOOKUP('SFR Financing'!K2,'SFR Levers &amp; Variables '!$2:$28,5,FALSE)</f>
        <v>0.06</v>
      </c>
      <c r="N3" s="223"/>
      <c r="O3" s="222"/>
      <c r="S3" s="199" t="s">
        <v>282</v>
      </c>
      <c r="T3" s="216">
        <f>HLOOKUP('SFR Financing'!T2,'SFR Levers &amp; Variables '!$2:$28,5,FALSE)</f>
        <v>0.06</v>
      </c>
      <c r="W3" s="223"/>
      <c r="X3" s="222"/>
      <c r="AB3" s="199" t="s">
        <v>282</v>
      </c>
      <c r="AC3" s="216">
        <f>HLOOKUP('SFR Financing'!AC2,'SFR Levers &amp; Variables '!$2:$28,5,FALSE)</f>
        <v>0.06</v>
      </c>
      <c r="AF3" s="223"/>
      <c r="AG3" s="222"/>
      <c r="AK3" s="199" t="s">
        <v>282</v>
      </c>
      <c r="AL3" s="216">
        <f>HLOOKUP('SFR Financing'!AL2,'SFR Levers &amp; Variables '!$2:$28,5,FALSE)</f>
        <v>0.06</v>
      </c>
      <c r="AO3" s="223"/>
      <c r="AP3" s="222"/>
      <c r="AT3" s="199" t="s">
        <v>282</v>
      </c>
      <c r="AU3" s="216">
        <f>HLOOKUP('SFR Financing'!AU2,'SFR Levers &amp; Variables '!$2:$28,5,FALSE)</f>
        <v>0.06</v>
      </c>
      <c r="AX3" s="223"/>
      <c r="AY3" s="222"/>
      <c r="BC3" s="199" t="s">
        <v>282</v>
      </c>
      <c r="BD3" s="216">
        <f>HLOOKUP('SFR Financing'!BD2,'SFR Levers &amp; Variables '!$2:$28,5,FALSE)</f>
        <v>0.06</v>
      </c>
      <c r="BG3" s="223"/>
      <c r="BH3" s="222"/>
      <c r="BL3" s="199" t="s">
        <v>282</v>
      </c>
      <c r="BM3" s="216">
        <f>HLOOKUP('SFR Financing'!BM2,'SFR Levers &amp; Variables '!$2:$28,5,FALSE)</f>
        <v>0.06</v>
      </c>
      <c r="BP3" s="223"/>
      <c r="BQ3" s="222"/>
      <c r="BU3" s="199" t="s">
        <v>282</v>
      </c>
      <c r="BV3" s="216">
        <f>HLOOKUP('SFR Financing'!BV2,'SFR Levers &amp; Variables '!$2:$28,5,FALSE)</f>
        <v>0.06</v>
      </c>
      <c r="BY3" s="223"/>
      <c r="BZ3" s="222"/>
      <c r="CD3" s="199" t="s">
        <v>282</v>
      </c>
      <c r="CE3" s="216">
        <f>HLOOKUP('SFR Financing'!CE2,'SFR Levers &amp; Variables '!$2:$28,5,FALSE)</f>
        <v>0.06</v>
      </c>
      <c r="CH3" s="223"/>
      <c r="CI3" s="222"/>
      <c r="CM3" s="199" t="s">
        <v>282</v>
      </c>
      <c r="CN3" s="216">
        <f>HLOOKUP('SFR Financing'!CN2,'SFR Levers &amp; Variables '!$2:$28,5,FALSE)</f>
        <v>0.06</v>
      </c>
      <c r="CQ3" s="223"/>
      <c r="CR3" s="222"/>
      <c r="CV3" s="199" t="s">
        <v>282</v>
      </c>
      <c r="CW3" s="216" t="e">
        <f>HLOOKUP('SFR Financing'!CW2,'SFR Levers &amp; Variables '!$2:$28,5,FALSE)</f>
        <v>#N/A</v>
      </c>
      <c r="CZ3" s="223"/>
      <c r="DA3" s="222"/>
      <c r="DE3" s="199" t="s">
        <v>282</v>
      </c>
      <c r="DF3" s="216" t="e">
        <f>HLOOKUP('SFR Financing'!DF2,'SFR Levers &amp; Variables '!$2:$28,5,FALSE)</f>
        <v>#N/A</v>
      </c>
      <c r="DI3" s="223"/>
      <c r="DJ3" s="222"/>
      <c r="DN3" s="199" t="s">
        <v>282</v>
      </c>
      <c r="DO3" s="216" t="e">
        <f>HLOOKUP('SFR Financing'!DO2,'SFR Levers &amp; Variables '!$2:$28,5,FALSE)</f>
        <v>#N/A</v>
      </c>
      <c r="DR3" s="223"/>
      <c r="DS3" s="222"/>
      <c r="DW3" s="199" t="s">
        <v>282</v>
      </c>
      <c r="DX3" s="216" t="e">
        <f>HLOOKUP('SFR Financing'!DX2,'SFR Levers &amp; Variables '!$2:$28,5,FALSE)</f>
        <v>#N/A</v>
      </c>
      <c r="EA3" s="223"/>
      <c r="EB3" s="222"/>
      <c r="EF3" s="199" t="s">
        <v>282</v>
      </c>
      <c r="EG3" s="216" t="e">
        <f>HLOOKUP('SFR Financing'!EG2,'SFR Levers &amp; Variables '!$2:$28,5,FALSE)</f>
        <v>#N/A</v>
      </c>
      <c r="EJ3" s="223"/>
      <c r="EK3" s="222"/>
      <c r="EO3" s="199" t="s">
        <v>282</v>
      </c>
      <c r="EP3" s="216" t="e">
        <f>HLOOKUP('SFR Financing'!EP2,'SFR Levers &amp; Variables '!$2:$28,5,FALSE)</f>
        <v>#N/A</v>
      </c>
      <c r="ES3" s="223"/>
      <c r="ET3" s="222"/>
      <c r="EX3" s="199" t="s">
        <v>282</v>
      </c>
      <c r="EY3" s="216" t="e">
        <f>HLOOKUP('SFR Financing'!EY2,'SFR Levers &amp; Variables '!$2:$28,5,FALSE)</f>
        <v>#N/A</v>
      </c>
      <c r="FB3" s="223"/>
      <c r="FC3" s="222"/>
      <c r="FG3" s="199" t="s">
        <v>282</v>
      </c>
      <c r="FH3" s="216" t="e">
        <f>HLOOKUP('SFR Financing'!FH2,'SFR Levers &amp; Variables '!$2:$28,5,FALSE)</f>
        <v>#N/A</v>
      </c>
      <c r="FK3" s="223"/>
      <c r="FL3" s="222"/>
      <c r="FP3" s="199" t="s">
        <v>282</v>
      </c>
      <c r="FQ3" s="216" t="e">
        <f>HLOOKUP('SFR Financing'!FQ2,'SFR Levers &amp; Variables '!$2:$28,5,FALSE)</f>
        <v>#N/A</v>
      </c>
      <c r="FT3" s="223"/>
      <c r="FU3" s="222"/>
      <c r="FY3" s="199" t="s">
        <v>282</v>
      </c>
      <c r="FZ3" s="216" t="e">
        <f>HLOOKUP('SFR Financing'!FZ2,'SFR Levers &amp; Variables '!$2:$28,5,FALSE)</f>
        <v>#N/A</v>
      </c>
      <c r="GC3" s="223"/>
    </row>
    <row r="4" spans="1:185" x14ac:dyDescent="0.2">
      <c r="A4" s="240" t="s">
        <v>283</v>
      </c>
      <c r="F4" s="222"/>
      <c r="J4" s="199" t="s">
        <v>284</v>
      </c>
      <c r="K4" s="215">
        <f ca="1">OFFSET('SFR FOAK-to-NOAK'!$A$287,0,MATCH(K2,'SFR FOAK-to-NOAK'!$1:$1,0)+4)</f>
        <v>95.698710114733089</v>
      </c>
      <c r="N4" s="223"/>
      <c r="O4" s="222"/>
      <c r="S4" s="199" t="s">
        <v>285</v>
      </c>
      <c r="T4" s="215">
        <f ca="1">OFFSET('SFR FOAK-to-NOAK'!$A$287,0,MATCH(T2,'SFR FOAK-to-NOAK'!$1:$1,0)+4)</f>
        <v>57.627920804311842</v>
      </c>
      <c r="W4" s="223"/>
      <c r="X4" s="222"/>
      <c r="AB4" s="199" t="s">
        <v>285</v>
      </c>
      <c r="AC4" s="215">
        <f ca="1">OFFSET('SFR FOAK-to-NOAK'!$A$287,0,MATCH(AC2,'SFR FOAK-to-NOAK'!$1:$1,0)+4)</f>
        <v>52.755506958884766</v>
      </c>
      <c r="AF4" s="223"/>
      <c r="AG4" s="222"/>
      <c r="AK4" s="199" t="s">
        <v>285</v>
      </c>
      <c r="AL4" s="215">
        <f ca="1">OFFSET('SFR FOAK-to-NOAK'!$A$287,0,MATCH(AL2,'SFR FOAK-to-NOAK'!$1:$1,0)+4)</f>
        <v>51.211513194070022</v>
      </c>
      <c r="AO4" s="223"/>
      <c r="AP4" s="222"/>
      <c r="AT4" s="199" t="s">
        <v>285</v>
      </c>
      <c r="AU4" s="215">
        <f ca="1">OFFSET('SFR FOAK-to-NOAK'!$A$287,0,MATCH(AU2,'SFR FOAK-to-NOAK'!$1:$1,0)+4)</f>
        <v>50.560663245295466</v>
      </c>
      <c r="AX4" s="223"/>
      <c r="AY4" s="222"/>
      <c r="BC4" s="199" t="s">
        <v>285</v>
      </c>
      <c r="BD4" s="215">
        <f ca="1">OFFSET('SFR FOAK-to-NOAK'!$A$287,0,MATCH(BD2,'SFR FOAK-to-NOAK'!$1:$1,0)+4)</f>
        <v>50.055850026920915</v>
      </c>
      <c r="BG4" s="223"/>
      <c r="BH4" s="222"/>
      <c r="BL4" s="199" t="s">
        <v>285</v>
      </c>
      <c r="BM4" s="215">
        <f ca="1">OFFSET('SFR FOAK-to-NOAK'!$A$287,0,MATCH(BM2,'SFR FOAK-to-NOAK'!$1:$1,0)+4)</f>
        <v>49.647061510123812</v>
      </c>
      <c r="BP4" s="223"/>
      <c r="BQ4" s="222"/>
      <c r="BU4" s="199" t="s">
        <v>285</v>
      </c>
      <c r="BV4" s="215">
        <f ca="1">OFFSET('SFR FOAK-to-NOAK'!$A$287,0,MATCH(BV2,'SFR FOAK-to-NOAK'!$1:$1,0)+4)</f>
        <v>49.305769226029632</v>
      </c>
      <c r="BY4" s="223"/>
      <c r="BZ4" s="222"/>
      <c r="CD4" s="199" t="s">
        <v>285</v>
      </c>
      <c r="CE4" s="215">
        <f ca="1">OFFSET('SFR FOAK-to-NOAK'!$A$287,0,MATCH(CE2,'SFR FOAK-to-NOAK'!$1:$1,0)+4)</f>
        <v>49.014262779978033</v>
      </c>
      <c r="CH4" s="223"/>
      <c r="CI4" s="222"/>
      <c r="CM4" s="199" t="s">
        <v>285</v>
      </c>
      <c r="CN4" s="215">
        <f ca="1">OFFSET('SFR FOAK-to-NOAK'!$A$287,0,MATCH(CN2,'SFR FOAK-to-NOAK'!$1:$1,0)+4)</f>
        <v>48.760843960954162</v>
      </c>
      <c r="CQ4" s="223"/>
      <c r="CR4" s="222"/>
      <c r="CV4" s="199" t="s">
        <v>285</v>
      </c>
      <c r="CW4" s="215" t="e">
        <f ca="1">OFFSET('SFR FOAK-to-NOAK'!$A$287,0,MATCH(CW2,'SFR FOAK-to-NOAK'!$1:$1,0)+4)</f>
        <v>#N/A</v>
      </c>
      <c r="CZ4" s="223"/>
      <c r="DA4" s="222"/>
      <c r="DE4" s="199" t="s">
        <v>285</v>
      </c>
      <c r="DF4" s="215" t="e">
        <f ca="1">OFFSET('SFR FOAK-to-NOAK'!$A$287,0,MATCH(DF2,'SFR FOAK-to-NOAK'!$1:$1,0)+4)</f>
        <v>#N/A</v>
      </c>
      <c r="DI4" s="223"/>
      <c r="DJ4" s="222"/>
      <c r="DN4" s="199" t="s">
        <v>285</v>
      </c>
      <c r="DO4" s="215" t="e">
        <f ca="1">OFFSET('SFR FOAK-to-NOAK'!$A$287,0,MATCH(DO2,'SFR FOAK-to-NOAK'!$1:$1,0)+4)</f>
        <v>#N/A</v>
      </c>
      <c r="DR4" s="223"/>
      <c r="DS4" s="222"/>
      <c r="DW4" s="199" t="s">
        <v>285</v>
      </c>
      <c r="DX4" s="215" t="e">
        <f ca="1">OFFSET('SFR FOAK-to-NOAK'!$A$287,0,MATCH(DX2,'SFR FOAK-to-NOAK'!$1:$1,0)+4)</f>
        <v>#N/A</v>
      </c>
      <c r="EA4" s="223"/>
      <c r="EB4" s="222"/>
      <c r="EF4" s="199" t="s">
        <v>285</v>
      </c>
      <c r="EG4" s="215" t="e">
        <f ca="1">OFFSET('SFR FOAK-to-NOAK'!$A$287,0,MATCH(EG2,'SFR FOAK-to-NOAK'!$1:$1,0)+4)</f>
        <v>#N/A</v>
      </c>
      <c r="EJ4" s="223"/>
      <c r="EK4" s="222"/>
      <c r="EO4" s="199" t="s">
        <v>285</v>
      </c>
      <c r="EP4" s="215" t="e">
        <f ca="1">OFFSET('SFR FOAK-to-NOAK'!$A$287,0,MATCH(EP2,'SFR FOAK-to-NOAK'!$1:$1,0)+4)</f>
        <v>#N/A</v>
      </c>
      <c r="ES4" s="223"/>
      <c r="ET4" s="222"/>
      <c r="EX4" s="199" t="s">
        <v>285</v>
      </c>
      <c r="EY4" s="215" t="e">
        <f ca="1">OFFSET('SFR FOAK-to-NOAK'!$A$287,0,MATCH(EY2,'SFR FOAK-to-NOAK'!$1:$1,0)+4)</f>
        <v>#N/A</v>
      </c>
      <c r="FB4" s="223"/>
      <c r="FC4" s="222"/>
      <c r="FG4" s="199" t="s">
        <v>285</v>
      </c>
      <c r="FH4" s="215" t="e">
        <f ca="1">OFFSET('SFR FOAK-to-NOAK'!$A$287,0,MATCH(FH2,'SFR FOAK-to-NOAK'!$1:$1,0)+4)</f>
        <v>#N/A</v>
      </c>
      <c r="FK4" s="223"/>
      <c r="FL4" s="222"/>
      <c r="FP4" s="199" t="s">
        <v>285</v>
      </c>
      <c r="FQ4" s="215" t="e">
        <f ca="1">OFFSET('SFR FOAK-to-NOAK'!$A$287,0,MATCH(FQ2,'SFR FOAK-to-NOAK'!$1:$1,0)+4)</f>
        <v>#N/A</v>
      </c>
      <c r="FT4" s="223"/>
      <c r="FU4" s="222"/>
      <c r="FY4" s="199" t="s">
        <v>285</v>
      </c>
      <c r="FZ4" s="215" t="e">
        <f ca="1">OFFSET('SFR FOAK-to-NOAK'!$A$287,0,MATCH(FZ2,'SFR FOAK-to-NOAK'!$1:$1,0)+4)</f>
        <v>#N/A</v>
      </c>
      <c r="GC4" s="223"/>
    </row>
    <row r="5" spans="1:185" x14ac:dyDescent="0.2">
      <c r="F5" s="222"/>
      <c r="J5" s="199" t="s">
        <v>286</v>
      </c>
      <c r="K5" s="217">
        <f ca="1">K4/12</f>
        <v>7.9748925095610907</v>
      </c>
      <c r="N5" s="223"/>
      <c r="O5" s="222"/>
      <c r="S5" s="199" t="s">
        <v>287</v>
      </c>
      <c r="T5" s="217">
        <f ca="1">T4/12</f>
        <v>4.8023267336926532</v>
      </c>
      <c r="W5" s="223"/>
      <c r="X5" s="222"/>
      <c r="AB5" s="199" t="s">
        <v>287</v>
      </c>
      <c r="AC5" s="217">
        <f ca="1">AC4/12</f>
        <v>4.3962922465737302</v>
      </c>
      <c r="AF5" s="223"/>
      <c r="AG5" s="222"/>
      <c r="AK5" s="199" t="s">
        <v>287</v>
      </c>
      <c r="AL5" s="217">
        <f ca="1">AL4/12</f>
        <v>4.2676260995058355</v>
      </c>
      <c r="AO5" s="223"/>
      <c r="AP5" s="222"/>
      <c r="AT5" s="199" t="s">
        <v>287</v>
      </c>
      <c r="AU5" s="217">
        <f ca="1">AU4/12</f>
        <v>4.2133886037746224</v>
      </c>
      <c r="AX5" s="223"/>
      <c r="AY5" s="222"/>
      <c r="BC5" s="199" t="s">
        <v>287</v>
      </c>
      <c r="BD5" s="217">
        <f ca="1">BD4/12</f>
        <v>4.1713208355767426</v>
      </c>
      <c r="BG5" s="223"/>
      <c r="BH5" s="222"/>
      <c r="BL5" s="199" t="s">
        <v>287</v>
      </c>
      <c r="BM5" s="217">
        <f ca="1">BM4/12</f>
        <v>4.1372551258436507</v>
      </c>
      <c r="BP5" s="223"/>
      <c r="BQ5" s="222"/>
      <c r="BU5" s="199" t="s">
        <v>287</v>
      </c>
      <c r="BV5" s="217">
        <f ca="1">BV4/12</f>
        <v>4.108814102169136</v>
      </c>
      <c r="BY5" s="223"/>
      <c r="BZ5" s="222"/>
      <c r="CD5" s="199" t="s">
        <v>287</v>
      </c>
      <c r="CE5" s="217">
        <f ca="1">CE4/12</f>
        <v>4.084521898331503</v>
      </c>
      <c r="CH5" s="223"/>
      <c r="CI5" s="222"/>
      <c r="CM5" s="199" t="s">
        <v>287</v>
      </c>
      <c r="CN5" s="217">
        <f ca="1">CN4/12</f>
        <v>4.0634036634128465</v>
      </c>
      <c r="CQ5" s="223"/>
      <c r="CR5" s="222"/>
      <c r="CV5" s="199" t="s">
        <v>287</v>
      </c>
      <c r="CW5" s="217" t="e">
        <f ca="1">CW4/12</f>
        <v>#N/A</v>
      </c>
      <c r="CZ5" s="223"/>
      <c r="DA5" s="222"/>
      <c r="DE5" s="199" t="s">
        <v>287</v>
      </c>
      <c r="DF5" s="217" t="e">
        <f ca="1">DF4/12</f>
        <v>#N/A</v>
      </c>
      <c r="DI5" s="223"/>
      <c r="DJ5" s="222"/>
      <c r="DN5" s="199" t="s">
        <v>287</v>
      </c>
      <c r="DO5" s="217" t="e">
        <f ca="1">DO4/12</f>
        <v>#N/A</v>
      </c>
      <c r="DR5" s="223"/>
      <c r="DS5" s="222"/>
      <c r="DW5" s="199" t="s">
        <v>287</v>
      </c>
      <c r="DX5" s="217" t="e">
        <f ca="1">DX4/12</f>
        <v>#N/A</v>
      </c>
      <c r="EA5" s="223"/>
      <c r="EB5" s="222"/>
      <c r="EF5" s="199" t="s">
        <v>287</v>
      </c>
      <c r="EG5" s="217" t="e">
        <f ca="1">EG4/12</f>
        <v>#N/A</v>
      </c>
      <c r="EJ5" s="223"/>
      <c r="EK5" s="222"/>
      <c r="EO5" s="199" t="s">
        <v>287</v>
      </c>
      <c r="EP5" s="217" t="e">
        <f ca="1">EP4/12</f>
        <v>#N/A</v>
      </c>
      <c r="ES5" s="223"/>
      <c r="ET5" s="222"/>
      <c r="EX5" s="199" t="s">
        <v>287</v>
      </c>
      <c r="EY5" s="217" t="e">
        <f ca="1">EY4/12</f>
        <v>#N/A</v>
      </c>
      <c r="FB5" s="223"/>
      <c r="FC5" s="222"/>
      <c r="FG5" s="199" t="s">
        <v>287</v>
      </c>
      <c r="FH5" s="217" t="e">
        <f ca="1">FH4/12</f>
        <v>#N/A</v>
      </c>
      <c r="FK5" s="223"/>
      <c r="FL5" s="222"/>
      <c r="FP5" s="199" t="s">
        <v>287</v>
      </c>
      <c r="FQ5" s="217" t="e">
        <f ca="1">FQ4/12</f>
        <v>#N/A</v>
      </c>
      <c r="FT5" s="223"/>
      <c r="FU5" s="222"/>
      <c r="FY5" s="199" t="s">
        <v>287</v>
      </c>
      <c r="FZ5" s="217" t="e">
        <f ca="1">FZ4/12</f>
        <v>#N/A</v>
      </c>
      <c r="GC5" s="223"/>
    </row>
    <row r="6" spans="1:185" x14ac:dyDescent="0.2">
      <c r="F6" s="222"/>
      <c r="J6" s="199" t="s">
        <v>288</v>
      </c>
      <c r="K6" s="215">
        <f ca="1">OFFSET('SFR FOAK-to-NOAK'!$A$288,0,MATCH(K2,'SFR FOAK-to-NOAK'!$1:$1,0)+4)</f>
        <v>16</v>
      </c>
      <c r="N6" s="223"/>
      <c r="O6" s="222"/>
      <c r="S6" s="199" t="s">
        <v>288</v>
      </c>
      <c r="T6" s="215">
        <f ca="1">OFFSET('SFR FOAK-to-NOAK'!$A$288,0,MATCH(T2,'SFR FOAK-to-NOAK'!$1:$1,0)+4)</f>
        <v>11.151515151515152</v>
      </c>
      <c r="W6" s="223"/>
      <c r="X6" s="222"/>
      <c r="AB6" s="199" t="s">
        <v>288</v>
      </c>
      <c r="AC6" s="215">
        <f ca="1">OFFSET('SFR FOAK-to-NOAK'!$A$288,0,MATCH(AC2,'SFR FOAK-to-NOAK'!$1:$1,0)+4)</f>
        <v>9.0285890813032275</v>
      </c>
      <c r="AF6" s="223"/>
      <c r="AG6" s="222"/>
      <c r="AK6" s="199" t="s">
        <v>288</v>
      </c>
      <c r="AL6" s="215">
        <f ca="1">OFFSET('SFR FOAK-to-NOAK'!$A$288,0,MATCH(AL2,'SFR FOAK-to-NOAK'!$1:$1,0)+4)</f>
        <v>7.7722681359045005</v>
      </c>
      <c r="AO6" s="223"/>
      <c r="AP6" s="222"/>
      <c r="AT6" s="199" t="s">
        <v>288</v>
      </c>
      <c r="AU6" s="215">
        <f ca="1">OFFSET('SFR FOAK-to-NOAK'!$A$288,0,MATCH(AU2,'SFR FOAK-to-NOAK'!$1:$1,0)+4)</f>
        <v>7</v>
      </c>
      <c r="AX6" s="223"/>
      <c r="AY6" s="222"/>
      <c r="BC6" s="199" t="s">
        <v>288</v>
      </c>
      <c r="BD6" s="215">
        <f ca="1">OFFSET('SFR FOAK-to-NOAK'!$A$288,0,MATCH(BD2,'SFR FOAK-to-NOAK'!$1:$1,0)+4)</f>
        <v>7</v>
      </c>
      <c r="BG6" s="223"/>
      <c r="BH6" s="222"/>
      <c r="BL6" s="199" t="s">
        <v>288</v>
      </c>
      <c r="BM6" s="215">
        <f ca="1">OFFSET('SFR FOAK-to-NOAK'!$A$288,0,MATCH(BM2,'SFR FOAK-to-NOAK'!$1:$1,0)+4)</f>
        <v>7</v>
      </c>
      <c r="BP6" s="223"/>
      <c r="BQ6" s="222"/>
      <c r="BU6" s="199" t="s">
        <v>288</v>
      </c>
      <c r="BV6" s="215">
        <f ca="1">OFFSET('SFR FOAK-to-NOAK'!$A$288,0,MATCH(BV2,'SFR FOAK-to-NOAK'!$1:$1,0)+4)</f>
        <v>7</v>
      </c>
      <c r="BY6" s="223"/>
      <c r="BZ6" s="222"/>
      <c r="CD6" s="199" t="s">
        <v>288</v>
      </c>
      <c r="CE6" s="215">
        <f ca="1">OFFSET('SFR FOAK-to-NOAK'!$A$288,0,MATCH(CE2,'SFR FOAK-to-NOAK'!$1:$1,0)+4)</f>
        <v>7</v>
      </c>
      <c r="CH6" s="223"/>
      <c r="CI6" s="222"/>
      <c r="CM6" s="199" t="s">
        <v>288</v>
      </c>
      <c r="CN6" s="215">
        <f ca="1">OFFSET('SFR FOAK-to-NOAK'!$A$288,0,MATCH(CN2,'SFR FOAK-to-NOAK'!$1:$1,0)+4)</f>
        <v>7</v>
      </c>
      <c r="CQ6" s="223"/>
      <c r="CR6" s="222"/>
      <c r="CV6" s="199" t="s">
        <v>288</v>
      </c>
      <c r="CW6" s="215" t="e">
        <f ca="1">OFFSET('SFR FOAK-to-NOAK'!$A$288,0,MATCH(CW2,'SFR FOAK-to-NOAK'!$1:$1,0)+4)</f>
        <v>#N/A</v>
      </c>
      <c r="CZ6" s="223"/>
      <c r="DA6" s="222"/>
      <c r="DE6" s="199" t="s">
        <v>288</v>
      </c>
      <c r="DF6" s="215" t="e">
        <f ca="1">OFFSET('SFR FOAK-to-NOAK'!$A$288,0,MATCH(DF2,'SFR FOAK-to-NOAK'!$1:$1,0)+4)</f>
        <v>#N/A</v>
      </c>
      <c r="DI6" s="223"/>
      <c r="DJ6" s="222"/>
      <c r="DN6" s="199" t="s">
        <v>288</v>
      </c>
      <c r="DO6" s="215" t="e">
        <f ca="1">OFFSET('SFR FOAK-to-NOAK'!$A$288,0,MATCH(DO2,'SFR FOAK-to-NOAK'!$1:$1,0)+4)</f>
        <v>#N/A</v>
      </c>
      <c r="DR6" s="223"/>
      <c r="DS6" s="222"/>
      <c r="DW6" s="199" t="s">
        <v>288</v>
      </c>
      <c r="DX6" s="215" t="e">
        <f ca="1">OFFSET('SFR FOAK-to-NOAK'!$A$288,0,MATCH(DX2,'SFR FOAK-to-NOAK'!$1:$1,0)+4)</f>
        <v>#N/A</v>
      </c>
      <c r="EA6" s="223"/>
      <c r="EB6" s="222"/>
      <c r="EF6" s="199" t="s">
        <v>288</v>
      </c>
      <c r="EG6" s="215" t="e">
        <f ca="1">OFFSET('SFR FOAK-to-NOAK'!$A$288,0,MATCH(EG2,'SFR FOAK-to-NOAK'!$1:$1,0)+4)</f>
        <v>#N/A</v>
      </c>
      <c r="EJ6" s="223"/>
      <c r="EK6" s="222"/>
      <c r="EO6" s="199" t="s">
        <v>288</v>
      </c>
      <c r="EP6" s="215" t="e">
        <f ca="1">OFFSET('SFR FOAK-to-NOAK'!$A$288,0,MATCH(EP2,'SFR FOAK-to-NOAK'!$1:$1,0)+4)</f>
        <v>#N/A</v>
      </c>
      <c r="ES6" s="223"/>
      <c r="ET6" s="222"/>
      <c r="EX6" s="199" t="s">
        <v>288</v>
      </c>
      <c r="EY6" s="215" t="e">
        <f ca="1">OFFSET('SFR FOAK-to-NOAK'!$A$288,0,MATCH(EY2,'SFR FOAK-to-NOAK'!$1:$1,0)+4)</f>
        <v>#N/A</v>
      </c>
      <c r="FB6" s="223"/>
      <c r="FC6" s="222"/>
      <c r="FG6" s="199" t="s">
        <v>288</v>
      </c>
      <c r="FH6" s="215" t="e">
        <f ca="1">OFFSET('SFR FOAK-to-NOAK'!$A$288,0,MATCH(FH2,'SFR FOAK-to-NOAK'!$1:$1,0)+4)</f>
        <v>#N/A</v>
      </c>
      <c r="FK6" s="223"/>
      <c r="FL6" s="222"/>
      <c r="FP6" s="199" t="s">
        <v>288</v>
      </c>
      <c r="FQ6" s="215" t="e">
        <f ca="1">OFFSET('SFR FOAK-to-NOAK'!$A$288,0,MATCH(FQ2,'SFR FOAK-to-NOAK'!$1:$1,0)+4)</f>
        <v>#N/A</v>
      </c>
      <c r="FT6" s="223"/>
      <c r="FU6" s="222"/>
      <c r="FY6" s="199" t="s">
        <v>288</v>
      </c>
      <c r="FZ6" s="215" t="e">
        <f ca="1">OFFSET('SFR FOAK-to-NOAK'!$A$288,0,MATCH(FZ2,'SFR FOAK-to-NOAK'!$1:$1,0)+4)</f>
        <v>#N/A</v>
      </c>
      <c r="GC6" s="223"/>
    </row>
    <row r="7" spans="1:185" x14ac:dyDescent="0.2">
      <c r="F7" s="222"/>
      <c r="J7" s="199" t="s">
        <v>289</v>
      </c>
      <c r="K7" s="217">
        <f ca="1">K6/12</f>
        <v>1.3333333333333333</v>
      </c>
      <c r="N7" s="223"/>
      <c r="O7" s="222"/>
      <c r="S7" s="199" t="s">
        <v>289</v>
      </c>
      <c r="T7" s="217">
        <f t="shared" ref="T7" ca="1" si="0">T6/12</f>
        <v>0.92929292929292939</v>
      </c>
      <c r="W7" s="223"/>
      <c r="X7" s="222"/>
      <c r="AB7" s="199" t="s">
        <v>289</v>
      </c>
      <c r="AC7" s="217">
        <f t="shared" ref="AC7" ca="1" si="1">AC6/12</f>
        <v>0.75238242344193562</v>
      </c>
      <c r="AF7" s="223"/>
      <c r="AG7" s="222"/>
      <c r="AK7" s="199" t="s">
        <v>289</v>
      </c>
      <c r="AL7" s="217">
        <f t="shared" ref="AL7" ca="1" si="2">AL6/12</f>
        <v>0.64768901132537504</v>
      </c>
      <c r="AO7" s="223"/>
      <c r="AP7" s="222"/>
      <c r="AT7" s="199" t="s">
        <v>289</v>
      </c>
      <c r="AU7" s="217">
        <f t="shared" ref="AU7" ca="1" si="3">AU6/12</f>
        <v>0.58333333333333337</v>
      </c>
      <c r="AX7" s="223"/>
      <c r="AY7" s="222"/>
      <c r="BC7" s="199" t="s">
        <v>289</v>
      </c>
      <c r="BD7" s="217">
        <f t="shared" ref="BD7" ca="1" si="4">BD6/12</f>
        <v>0.58333333333333337</v>
      </c>
      <c r="BG7" s="223"/>
      <c r="BH7" s="222"/>
      <c r="BL7" s="199" t="s">
        <v>289</v>
      </c>
      <c r="BM7" s="217">
        <f t="shared" ref="BM7" ca="1" si="5">BM6/12</f>
        <v>0.58333333333333337</v>
      </c>
      <c r="BP7" s="223"/>
      <c r="BQ7" s="222"/>
      <c r="BU7" s="199" t="s">
        <v>289</v>
      </c>
      <c r="BV7" s="217">
        <f t="shared" ref="BV7" ca="1" si="6">BV6/12</f>
        <v>0.58333333333333337</v>
      </c>
      <c r="BY7" s="223"/>
      <c r="BZ7" s="222"/>
      <c r="CD7" s="199" t="s">
        <v>289</v>
      </c>
      <c r="CE7" s="217">
        <f t="shared" ref="CE7" ca="1" si="7">CE6/12</f>
        <v>0.58333333333333337</v>
      </c>
      <c r="CH7" s="223"/>
      <c r="CI7" s="222"/>
      <c r="CM7" s="199" t="s">
        <v>289</v>
      </c>
      <c r="CN7" s="217">
        <f t="shared" ref="CN7" ca="1" si="8">CN6/12</f>
        <v>0.58333333333333337</v>
      </c>
      <c r="CQ7" s="223"/>
      <c r="CR7" s="222"/>
      <c r="CV7" s="199" t="s">
        <v>289</v>
      </c>
      <c r="CW7" s="217" t="e">
        <f t="shared" ref="CW7" ca="1" si="9">CW6/12</f>
        <v>#N/A</v>
      </c>
      <c r="CZ7" s="223"/>
      <c r="DA7" s="222"/>
      <c r="DE7" s="199" t="s">
        <v>289</v>
      </c>
      <c r="DF7" s="217" t="e">
        <f t="shared" ref="DF7" ca="1" si="10">DF6/12</f>
        <v>#N/A</v>
      </c>
      <c r="DI7" s="223"/>
      <c r="DJ7" s="222"/>
      <c r="DN7" s="199" t="s">
        <v>289</v>
      </c>
      <c r="DO7" s="217" t="e">
        <f t="shared" ref="DO7" ca="1" si="11">DO6/12</f>
        <v>#N/A</v>
      </c>
      <c r="DR7" s="223"/>
      <c r="DS7" s="222"/>
      <c r="DW7" s="199" t="s">
        <v>289</v>
      </c>
      <c r="DX7" s="217" t="e">
        <f t="shared" ref="DX7" ca="1" si="12">DX6/12</f>
        <v>#N/A</v>
      </c>
      <c r="EA7" s="223"/>
      <c r="EB7" s="222"/>
      <c r="EF7" s="199" t="s">
        <v>289</v>
      </c>
      <c r="EG7" s="217" t="e">
        <f t="shared" ref="EG7" ca="1" si="13">EG6/12</f>
        <v>#N/A</v>
      </c>
      <c r="EJ7" s="223"/>
      <c r="EK7" s="222"/>
      <c r="EO7" s="199" t="s">
        <v>289</v>
      </c>
      <c r="EP7" s="217" t="e">
        <f t="shared" ref="EP7" ca="1" si="14">EP6/12</f>
        <v>#N/A</v>
      </c>
      <c r="ES7" s="223"/>
      <c r="ET7" s="222"/>
      <c r="EX7" s="199" t="s">
        <v>289</v>
      </c>
      <c r="EY7" s="217" t="e">
        <f t="shared" ref="EY7" ca="1" si="15">EY6/12</f>
        <v>#N/A</v>
      </c>
      <c r="FB7" s="223"/>
      <c r="FC7" s="222"/>
      <c r="FG7" s="199" t="s">
        <v>289</v>
      </c>
      <c r="FH7" s="217" t="e">
        <f t="shared" ref="FH7" ca="1" si="16">FH6/12</f>
        <v>#N/A</v>
      </c>
      <c r="FK7" s="223"/>
      <c r="FL7" s="222"/>
      <c r="FP7" s="199" t="s">
        <v>289</v>
      </c>
      <c r="FQ7" s="217" t="e">
        <f t="shared" ref="FQ7" ca="1" si="17">FQ6/12</f>
        <v>#N/A</v>
      </c>
      <c r="FT7" s="223"/>
      <c r="FU7" s="222"/>
      <c r="FY7" s="199" t="s">
        <v>289</v>
      </c>
      <c r="FZ7" s="217" t="e">
        <f t="shared" ref="FZ7" ca="1" si="18">FZ6/12</f>
        <v>#N/A</v>
      </c>
      <c r="GC7" s="223"/>
    </row>
    <row r="8" spans="1:185" s="19" customFormat="1" x14ac:dyDescent="0.2">
      <c r="F8" s="290"/>
      <c r="J8" s="291" t="s">
        <v>290</v>
      </c>
      <c r="K8" s="289">
        <f ca="1">(K10+K11)*(1+K3)^K7-(K10+K11)</f>
        <v>513068307.55330086</v>
      </c>
      <c r="N8" s="208"/>
      <c r="O8" s="290"/>
      <c r="S8" s="291" t="s">
        <v>290</v>
      </c>
      <c r="T8" s="289">
        <f t="shared" ref="T8" ca="1" si="19">(T10+T11)*(1+T3)^T7-(T10+T11)</f>
        <v>124986834.06684923</v>
      </c>
      <c r="W8" s="208"/>
      <c r="X8" s="290"/>
      <c r="AB8" s="291" t="s">
        <v>290</v>
      </c>
      <c r="AC8" s="289">
        <f t="shared" ref="AC8" ca="1" si="20">(AC10+AC11)*(1+AC3)^AC7-(AC10+AC11)</f>
        <v>84660515.07435751</v>
      </c>
      <c r="AF8" s="208"/>
      <c r="AG8" s="290"/>
      <c r="AK8" s="291" t="s">
        <v>290</v>
      </c>
      <c r="AL8" s="289">
        <f t="shared" ref="AL8" ca="1" si="21">(AL10+AL11)*(1+AL3)^AL7-(AL10+AL11)</f>
        <v>68795210.030374765</v>
      </c>
      <c r="AO8" s="208"/>
      <c r="AP8" s="290"/>
      <c r="AT8" s="291" t="s">
        <v>290</v>
      </c>
      <c r="AU8" s="289">
        <f t="shared" ref="AU8" ca="1" si="22">(AU10+AU11)*(1+AU3)^AU7-(AU10+AU11)</f>
        <v>60810349.813220501</v>
      </c>
      <c r="AX8" s="208"/>
      <c r="AY8" s="290"/>
      <c r="BC8" s="291" t="s">
        <v>290</v>
      </c>
      <c r="BD8" s="289">
        <f t="shared" ref="BD8" ca="1" si="23">(BD10+BD11)*(1+BD3)^BD7-(BD10+BD11)</f>
        <v>59935784.208730221</v>
      </c>
      <c r="BG8" s="208"/>
      <c r="BH8" s="290"/>
      <c r="BL8" s="291" t="s">
        <v>290</v>
      </c>
      <c r="BM8" s="289">
        <f t="shared" ref="BM8" ca="1" si="24">(BM10+BM11)*(1+BM3)^BM7-(BM10+BM11)</f>
        <v>59288853.462207556</v>
      </c>
      <c r="BP8" s="208"/>
      <c r="BQ8" s="290"/>
      <c r="BU8" s="291" t="s">
        <v>290</v>
      </c>
      <c r="BV8" s="289">
        <f t="shared" ref="BV8" ca="1" si="25">(BV10+BV11)*(1+BV3)^BV7-(BV10+BV11)</f>
        <v>58707553.063889742</v>
      </c>
      <c r="BY8" s="208"/>
      <c r="BZ8" s="290"/>
      <c r="CD8" s="291" t="s">
        <v>290</v>
      </c>
      <c r="CE8" s="289">
        <f t="shared" ref="CE8" ca="1" si="26">(CE10+CE11)*(1+CE3)^CE7-(CE10+CE11)</f>
        <v>58214437.173254728</v>
      </c>
      <c r="CH8" s="208"/>
      <c r="CI8" s="290"/>
      <c r="CM8" s="291" t="s">
        <v>290</v>
      </c>
      <c r="CN8" s="289">
        <f t="shared" ref="CN8" ca="1" si="27">(CN10+CN11)*(1+CN3)^CN7-(CN10+CN11)</f>
        <v>57842503.989565611</v>
      </c>
      <c r="CQ8" s="208"/>
      <c r="CR8" s="290"/>
      <c r="CV8" s="291" t="s">
        <v>290</v>
      </c>
      <c r="CW8" s="289" t="e">
        <f t="shared" ref="CW8" ca="1" si="28">(CW10+CW11)*(1+CW3)^CW7-(CW10+CW11)</f>
        <v>#N/A</v>
      </c>
      <c r="CZ8" s="208"/>
      <c r="DA8" s="290"/>
      <c r="DE8" s="291" t="s">
        <v>290</v>
      </c>
      <c r="DF8" s="289" t="e">
        <f t="shared" ref="DF8" ca="1" si="29">(DF10+DF11)*(1+DF3)^DF7-(DF10+DF11)</f>
        <v>#N/A</v>
      </c>
      <c r="DI8" s="208"/>
      <c r="DJ8" s="290"/>
      <c r="DN8" s="291" t="s">
        <v>290</v>
      </c>
      <c r="DO8" s="289" t="e">
        <f t="shared" ref="DO8" ca="1" si="30">(DO10+DO11)*(1+DO3)^DO7-(DO10+DO11)</f>
        <v>#N/A</v>
      </c>
      <c r="DR8" s="208"/>
      <c r="DS8" s="290"/>
      <c r="DW8" s="291" t="s">
        <v>290</v>
      </c>
      <c r="DX8" s="289" t="e">
        <f t="shared" ref="DX8" ca="1" si="31">(DX10+DX11)*(1+DX3)^DX7-(DX10+DX11)</f>
        <v>#N/A</v>
      </c>
      <c r="EA8" s="208"/>
      <c r="EB8" s="290"/>
      <c r="EF8" s="291" t="s">
        <v>290</v>
      </c>
      <c r="EG8" s="289" t="e">
        <f t="shared" ref="EG8" ca="1" si="32">(EG10+EG11)*(1+EG3)^EG7-(EG10+EG11)</f>
        <v>#N/A</v>
      </c>
      <c r="EJ8" s="208"/>
      <c r="EK8" s="290"/>
      <c r="EO8" s="291" t="s">
        <v>290</v>
      </c>
      <c r="EP8" s="289" t="e">
        <f t="shared" ref="EP8" ca="1" si="33">(EP10+EP11)*(1+EP3)^EP7-(EP10+EP11)</f>
        <v>#N/A</v>
      </c>
      <c r="ES8" s="208"/>
      <c r="ET8" s="290"/>
      <c r="EX8" s="291" t="s">
        <v>290</v>
      </c>
      <c r="EY8" s="289" t="e">
        <f t="shared" ref="EY8" ca="1" si="34">(EY10+EY11)*(1+EY3)^EY7-(EY10+EY11)</f>
        <v>#N/A</v>
      </c>
      <c r="FB8" s="208"/>
      <c r="FC8" s="290"/>
      <c r="FG8" s="291" t="s">
        <v>290</v>
      </c>
      <c r="FH8" s="289" t="e">
        <f t="shared" ref="FH8" ca="1" si="35">(FH10+FH11)*(1+FH3)^FH7-(FH10+FH11)</f>
        <v>#N/A</v>
      </c>
      <c r="FK8" s="208"/>
      <c r="FL8" s="290"/>
      <c r="FP8" s="291" t="s">
        <v>290</v>
      </c>
      <c r="FQ8" s="289" t="e">
        <f t="shared" ref="FQ8" ca="1" si="36">(FQ10+FQ11)*(1+FQ3)^FQ7-(FQ10+FQ11)</f>
        <v>#N/A</v>
      </c>
      <c r="FT8" s="208"/>
      <c r="FU8" s="290"/>
      <c r="FY8" s="291" t="s">
        <v>290</v>
      </c>
      <c r="FZ8" s="289" t="e">
        <f t="shared" ref="FZ8" ca="1" si="37">(FZ10+FZ11)*(1+FZ3)^FZ7-(FZ10+FZ11)</f>
        <v>#N/A</v>
      </c>
      <c r="GC8" s="208"/>
    </row>
    <row r="9" spans="1:185" x14ac:dyDescent="0.2">
      <c r="F9" s="222"/>
      <c r="N9" s="223"/>
      <c r="O9" s="222"/>
      <c r="W9" s="223"/>
      <c r="X9" s="222"/>
      <c r="AF9" s="223"/>
      <c r="AG9" s="222"/>
      <c r="AO9" s="223"/>
      <c r="AP9" s="222"/>
      <c r="AX9" s="223"/>
      <c r="AY9" s="222"/>
      <c r="BG9" s="223"/>
      <c r="BH9" s="222"/>
      <c r="BP9" s="223"/>
      <c r="BQ9" s="222"/>
      <c r="BY9" s="223"/>
      <c r="BZ9" s="222"/>
      <c r="CH9" s="223"/>
      <c r="CI9" s="222"/>
      <c r="CQ9" s="223"/>
      <c r="CR9" s="222"/>
      <c r="CZ9" s="223"/>
      <c r="DA9" s="222"/>
      <c r="DI9" s="223"/>
      <c r="DJ9" s="222"/>
      <c r="DR9" s="223"/>
      <c r="DS9" s="222"/>
      <c r="EA9" s="223"/>
      <c r="EB9" s="222"/>
      <c r="EJ9" s="223"/>
      <c r="EK9" s="222"/>
      <c r="ES9" s="223"/>
      <c r="ET9" s="222"/>
      <c r="FB9" s="223"/>
      <c r="FC9" s="222"/>
      <c r="FK9" s="223"/>
      <c r="FL9" s="222"/>
      <c r="FT9" s="223"/>
      <c r="FU9" s="222"/>
      <c r="GC9" s="223"/>
    </row>
    <row r="10" spans="1:185" x14ac:dyDescent="0.2">
      <c r="A10" s="240">
        <v>44</v>
      </c>
      <c r="B10" s="330"/>
      <c r="C10" s="330"/>
      <c r="D10" s="330"/>
      <c r="E10" s="330"/>
      <c r="F10" s="222"/>
      <c r="J10" s="199" t="s">
        <v>271</v>
      </c>
      <c r="K10" s="218">
        <f ca="1">OFFSET('SFR FOAK-to-NOAK'!$A$321,0,MATCH(K2,'SFR FOAK-to-NOAK'!$1:$1,0)+4)</f>
        <v>4713452857.6696014</v>
      </c>
      <c r="N10" s="223"/>
      <c r="O10" s="222"/>
      <c r="S10" s="199" t="s">
        <v>271</v>
      </c>
      <c r="T10" s="218">
        <f ca="1">OFFSET('SFR FOAK-to-NOAK'!$A$321,0,MATCH(T2,'SFR FOAK-to-NOAK'!$1:$1,0)+4)</f>
        <v>1904636430.6174397</v>
      </c>
      <c r="W10" s="223"/>
      <c r="X10" s="222"/>
      <c r="AB10" s="199" t="s">
        <v>271</v>
      </c>
      <c r="AC10" s="218">
        <f ca="1">OFFSET('SFR FOAK-to-NOAK'!$A$321,0,MATCH(AC2,'SFR FOAK-to-NOAK'!$1:$1,0)+4)</f>
        <v>1625060764.5144868</v>
      </c>
      <c r="AF10" s="223"/>
      <c r="AG10" s="222"/>
      <c r="AK10" s="199" t="s">
        <v>271</v>
      </c>
      <c r="AL10" s="218">
        <f ca="1">OFFSET('SFR FOAK-to-NOAK'!$A$321,0,MATCH(AL2,'SFR FOAK-to-NOAK'!$1:$1,0)+4)</f>
        <v>1548478646.3921592</v>
      </c>
      <c r="AO10" s="223"/>
      <c r="AP10" s="222"/>
      <c r="AT10" s="199" t="s">
        <v>271</v>
      </c>
      <c r="AU10" s="218">
        <f ca="1">OFFSET('SFR FOAK-to-NOAK'!$A$321,0,MATCH(AU2,'SFR FOAK-to-NOAK'!$1:$1,0)+4)</f>
        <v>1524733414.7531891</v>
      </c>
      <c r="AX10" s="223"/>
      <c r="AY10" s="222"/>
      <c r="BC10" s="199" t="s">
        <v>271</v>
      </c>
      <c r="BD10" s="218">
        <f ca="1">OFFSET('SFR FOAK-to-NOAK'!$A$321,0,MATCH(BD2,'SFR FOAK-to-NOAK'!$1:$1,0)+4)</f>
        <v>1506476537.9272549</v>
      </c>
      <c r="BG10" s="223"/>
      <c r="BH10" s="222"/>
      <c r="BL10" s="199" t="s">
        <v>271</v>
      </c>
      <c r="BM10" s="218">
        <f ca="1">OFFSET('SFR FOAK-to-NOAK'!$A$321,0,MATCH(BM2,'SFR FOAK-to-NOAK'!$1:$1,0)+4)</f>
        <v>1491794916.7468219</v>
      </c>
      <c r="BP10" s="223"/>
      <c r="BQ10" s="222"/>
      <c r="BU10" s="199" t="s">
        <v>271</v>
      </c>
      <c r="BV10" s="218">
        <f ca="1">OFFSET('SFR FOAK-to-NOAK'!$A$321,0,MATCH(BV2,'SFR FOAK-to-NOAK'!$1:$1,0)+4)</f>
        <v>1479607503.6220279</v>
      </c>
      <c r="BY10" s="223"/>
      <c r="BZ10" s="222"/>
      <c r="CD10" s="199" t="s">
        <v>271</v>
      </c>
      <c r="CE10" s="218">
        <f ca="1">OFFSET('SFR FOAK-to-NOAK'!$A$321,0,MATCH(CE2,'SFR FOAK-to-NOAK'!$1:$1,0)+4)</f>
        <v>1469248323.8012786</v>
      </c>
      <c r="CH10" s="223"/>
      <c r="CI10" s="222"/>
      <c r="CM10" s="199" t="s">
        <v>271</v>
      </c>
      <c r="CN10" s="218">
        <f ca="1">OFFSET('SFR FOAK-to-NOAK'!$A$321,0,MATCH(CN2,'SFR FOAK-to-NOAK'!$1:$1,0)+4)</f>
        <v>1460280313.9873812</v>
      </c>
      <c r="CQ10" s="223"/>
      <c r="CR10" s="222"/>
      <c r="CV10" s="199" t="s">
        <v>271</v>
      </c>
      <c r="CW10" s="218" t="e">
        <f ca="1">OFFSET('SFR FOAK-to-NOAK'!$A$321,0,MATCH(CW2,'SFR FOAK-to-NOAK'!$1:$1,0)+4)</f>
        <v>#N/A</v>
      </c>
      <c r="CZ10" s="223"/>
      <c r="DA10" s="222"/>
      <c r="DE10" s="199" t="s">
        <v>271</v>
      </c>
      <c r="DF10" s="218" t="e">
        <f ca="1">OFFSET('SFR FOAK-to-NOAK'!$A$321,0,MATCH(DF2,'SFR FOAK-to-NOAK'!$1:$1,0)+4)</f>
        <v>#N/A</v>
      </c>
      <c r="DI10" s="223"/>
      <c r="DJ10" s="222"/>
      <c r="DN10" s="199" t="s">
        <v>271</v>
      </c>
      <c r="DO10" s="218" t="e">
        <f ca="1">OFFSET('SFR FOAK-to-NOAK'!$A$321,0,MATCH(DO2,'SFR FOAK-to-NOAK'!$1:$1,0)+4)</f>
        <v>#N/A</v>
      </c>
      <c r="DR10" s="223"/>
      <c r="DS10" s="222"/>
      <c r="DW10" s="199" t="s">
        <v>271</v>
      </c>
      <c r="DX10" s="218" t="e">
        <f ca="1">OFFSET('SFR FOAK-to-NOAK'!$A$321,0,MATCH(DX2,'SFR FOAK-to-NOAK'!$1:$1,0)+4)</f>
        <v>#N/A</v>
      </c>
      <c r="EA10" s="223"/>
      <c r="EB10" s="222"/>
      <c r="EF10" s="199" t="s">
        <v>271</v>
      </c>
      <c r="EG10" s="218" t="e">
        <f ca="1">OFFSET('SFR FOAK-to-NOAK'!$A$321,0,MATCH(EG2,'SFR FOAK-to-NOAK'!$1:$1,0)+4)</f>
        <v>#N/A</v>
      </c>
      <c r="EJ10" s="223"/>
      <c r="EK10" s="222"/>
      <c r="EO10" s="199" t="s">
        <v>271</v>
      </c>
      <c r="EP10" s="218" t="e">
        <f ca="1">OFFSET('SFR FOAK-to-NOAK'!$A$321,0,MATCH(EP2,'SFR FOAK-to-NOAK'!$1:$1,0)+4)</f>
        <v>#N/A</v>
      </c>
      <c r="ES10" s="223"/>
      <c r="ET10" s="222"/>
      <c r="EX10" s="199" t="s">
        <v>271</v>
      </c>
      <c r="EY10" s="218" t="e">
        <f ca="1">OFFSET('SFR FOAK-to-NOAK'!$A$321,0,MATCH(EY2,'SFR FOAK-to-NOAK'!$1:$1,0)+4)</f>
        <v>#N/A</v>
      </c>
      <c r="FB10" s="223"/>
      <c r="FC10" s="222"/>
      <c r="FG10" s="199" t="s">
        <v>271</v>
      </c>
      <c r="FH10" s="218" t="e">
        <f ca="1">OFFSET('SFR FOAK-to-NOAK'!$A$321,0,MATCH(FH2,'SFR FOAK-to-NOAK'!$1:$1,0)+4)</f>
        <v>#N/A</v>
      </c>
      <c r="FK10" s="223"/>
      <c r="FL10" s="222"/>
      <c r="FP10" s="199" t="s">
        <v>271</v>
      </c>
      <c r="FQ10" s="218" t="e">
        <f ca="1">OFFSET('SFR FOAK-to-NOAK'!$A$321,0,MATCH(FQ2,'SFR FOAK-to-NOAK'!$1:$1,0)+4)</f>
        <v>#N/A</v>
      </c>
      <c r="FT10" s="223"/>
      <c r="FU10" s="222"/>
      <c r="FY10" s="199" t="s">
        <v>271</v>
      </c>
      <c r="FZ10" s="218" t="e">
        <f ca="1">OFFSET('SFR FOAK-to-NOAK'!$A$321,0,MATCH(FZ2,'SFR FOAK-to-NOAK'!$1:$1,0)+4)</f>
        <v>#N/A</v>
      </c>
      <c r="GC10" s="223"/>
    </row>
    <row r="11" spans="1:185" ht="17" thickBot="1" x14ac:dyDescent="0.25">
      <c r="F11" s="224"/>
      <c r="G11" s="212"/>
      <c r="H11" s="212"/>
      <c r="I11" s="212"/>
      <c r="J11" s="225" t="s">
        <v>291</v>
      </c>
      <c r="K11" s="226">
        <f ca="1">SUM(N14:N603)</f>
        <v>1637220494.2829425</v>
      </c>
      <c r="L11" s="212"/>
      <c r="M11" s="212"/>
      <c r="N11" s="227"/>
      <c r="O11" s="224"/>
      <c r="P11" s="212"/>
      <c r="Q11" s="212"/>
      <c r="R11" s="212"/>
      <c r="S11" s="225" t="s">
        <v>282</v>
      </c>
      <c r="T11" s="226">
        <f ca="1">SUM(W14:W603)</f>
        <v>341641120.75721335</v>
      </c>
      <c r="U11" s="212"/>
      <c r="V11" s="212"/>
      <c r="W11" s="227"/>
      <c r="X11" s="224"/>
      <c r="Y11" s="212"/>
      <c r="Z11" s="212"/>
      <c r="AA11" s="212"/>
      <c r="AB11" s="225" t="s">
        <v>282</v>
      </c>
      <c r="AC11" s="226">
        <f ca="1">SUM(AF14:AF603)</f>
        <v>264021026.31263563</v>
      </c>
      <c r="AD11" s="212"/>
      <c r="AE11" s="212"/>
      <c r="AF11" s="227"/>
      <c r="AG11" s="224"/>
      <c r="AH11" s="212"/>
      <c r="AI11" s="212"/>
      <c r="AJ11" s="212"/>
      <c r="AK11" s="225" t="s">
        <v>282</v>
      </c>
      <c r="AL11" s="226">
        <f ca="1">SUM(AO14:AO603)</f>
        <v>240206303.73438638</v>
      </c>
      <c r="AM11" s="212"/>
      <c r="AN11" s="212"/>
      <c r="AO11" s="227"/>
      <c r="AP11" s="224"/>
      <c r="AQ11" s="212"/>
      <c r="AR11" s="212"/>
      <c r="AS11" s="212"/>
      <c r="AT11" s="225" t="s">
        <v>282</v>
      </c>
      <c r="AU11" s="226">
        <f ca="1">SUM(AX14:AX603)</f>
        <v>234089211.81063244</v>
      </c>
      <c r="AV11" s="212"/>
      <c r="AW11" s="212"/>
      <c r="AX11" s="227"/>
      <c r="AY11" s="224"/>
      <c r="AZ11" s="212"/>
      <c r="BA11" s="212"/>
      <c r="BB11" s="212"/>
      <c r="BC11" s="225" t="s">
        <v>282</v>
      </c>
      <c r="BD11" s="226">
        <f ca="1">SUM(BG14:BG603)</f>
        <v>227050957.4900353</v>
      </c>
      <c r="BE11" s="212"/>
      <c r="BF11" s="212"/>
      <c r="BG11" s="227"/>
      <c r="BH11" s="224"/>
      <c r="BI11" s="212"/>
      <c r="BJ11" s="212"/>
      <c r="BK11" s="212"/>
      <c r="BL11" s="225" t="s">
        <v>282</v>
      </c>
      <c r="BM11" s="226">
        <f ca="1">SUM(BP14:BP603)</f>
        <v>223021348.78445944</v>
      </c>
      <c r="BN11" s="212"/>
      <c r="BO11" s="212"/>
      <c r="BP11" s="227"/>
      <c r="BQ11" s="224"/>
      <c r="BR11" s="212"/>
      <c r="BS11" s="212"/>
      <c r="BT11" s="212"/>
      <c r="BU11" s="225" t="s">
        <v>282</v>
      </c>
      <c r="BV11" s="226">
        <f ca="1">SUM(BY14:BY603)</f>
        <v>218395763.85000554</v>
      </c>
      <c r="BW11" s="212"/>
      <c r="BX11" s="212"/>
      <c r="BY11" s="227"/>
      <c r="BZ11" s="224"/>
      <c r="CA11" s="212"/>
      <c r="CB11" s="212"/>
      <c r="CC11" s="212"/>
      <c r="CD11" s="225" t="s">
        <v>282</v>
      </c>
      <c r="CE11" s="226">
        <f ca="1">SUM(CH14:CH603)</f>
        <v>214492513.20240021</v>
      </c>
      <c r="CF11" s="212"/>
      <c r="CG11" s="212"/>
      <c r="CH11" s="227"/>
      <c r="CI11" s="224"/>
      <c r="CJ11" s="212"/>
      <c r="CK11" s="212"/>
      <c r="CL11" s="212"/>
      <c r="CM11" s="225" t="s">
        <v>282</v>
      </c>
      <c r="CN11" s="226">
        <f ca="1">SUM(CQ14:CQ603)</f>
        <v>212703069.70363981</v>
      </c>
      <c r="CO11" s="212"/>
      <c r="CP11" s="212"/>
      <c r="CQ11" s="227"/>
      <c r="CR11" s="224"/>
      <c r="CS11" s="212"/>
      <c r="CT11" s="212"/>
      <c r="CU11" s="212"/>
      <c r="CV11" s="225" t="s">
        <v>282</v>
      </c>
      <c r="CW11" s="226" t="e">
        <f ca="1">SUM(CZ14:CZ603)</f>
        <v>#N/A</v>
      </c>
      <c r="CX11" s="212"/>
      <c r="CY11" s="212"/>
      <c r="CZ11" s="227"/>
      <c r="DA11" s="224"/>
      <c r="DB11" s="212"/>
      <c r="DC11" s="212"/>
      <c r="DD11" s="212"/>
      <c r="DE11" s="225" t="s">
        <v>282</v>
      </c>
      <c r="DF11" s="226" t="e">
        <f ca="1">SUM(DI14:DI603)</f>
        <v>#N/A</v>
      </c>
      <c r="DG11" s="212"/>
      <c r="DH11" s="212"/>
      <c r="DI11" s="227"/>
      <c r="DJ11" s="224"/>
      <c r="DK11" s="212"/>
      <c r="DL11" s="212"/>
      <c r="DM11" s="212"/>
      <c r="DN11" s="225" t="s">
        <v>282</v>
      </c>
      <c r="DO11" s="226" t="e">
        <f ca="1">SUM(DR14:DR603)</f>
        <v>#N/A</v>
      </c>
      <c r="DP11" s="212"/>
      <c r="DQ11" s="212"/>
      <c r="DR11" s="227"/>
      <c r="DS11" s="224"/>
      <c r="DT11" s="212"/>
      <c r="DU11" s="212"/>
      <c r="DV11" s="212"/>
      <c r="DW11" s="225" t="s">
        <v>282</v>
      </c>
      <c r="DX11" s="226" t="e">
        <f ca="1">SUM(EA14:EA603)</f>
        <v>#N/A</v>
      </c>
      <c r="DY11" s="212"/>
      <c r="DZ11" s="212"/>
      <c r="EA11" s="227"/>
      <c r="EB11" s="224"/>
      <c r="EC11" s="212"/>
      <c r="ED11" s="212"/>
      <c r="EE11" s="212"/>
      <c r="EF11" s="225" t="s">
        <v>282</v>
      </c>
      <c r="EG11" s="226" t="e">
        <f ca="1">SUM(EJ14:EJ603)</f>
        <v>#N/A</v>
      </c>
      <c r="EH11" s="212"/>
      <c r="EI11" s="212"/>
      <c r="EJ11" s="227"/>
      <c r="EK11" s="224"/>
      <c r="EL11" s="212"/>
      <c r="EM11" s="212"/>
      <c r="EN11" s="212"/>
      <c r="EO11" s="225" t="s">
        <v>282</v>
      </c>
      <c r="EP11" s="226" t="e">
        <f ca="1">SUM(ES14:ES603)</f>
        <v>#N/A</v>
      </c>
      <c r="EQ11" s="212"/>
      <c r="ER11" s="212"/>
      <c r="ES11" s="227"/>
      <c r="ET11" s="224"/>
      <c r="EU11" s="212"/>
      <c r="EV11" s="212"/>
      <c r="EW11" s="212"/>
      <c r="EX11" s="225" t="s">
        <v>282</v>
      </c>
      <c r="EY11" s="226" t="e">
        <f ca="1">SUM(FB14:FB603)</f>
        <v>#N/A</v>
      </c>
      <c r="EZ11" s="212"/>
      <c r="FA11" s="212"/>
      <c r="FB11" s="227"/>
      <c r="FC11" s="224"/>
      <c r="FD11" s="212"/>
      <c r="FE11" s="212"/>
      <c r="FF11" s="212"/>
      <c r="FG11" s="225" t="s">
        <v>282</v>
      </c>
      <c r="FH11" s="226" t="e">
        <f ca="1">SUM(FK14:FK603)</f>
        <v>#N/A</v>
      </c>
      <c r="FI11" s="212"/>
      <c r="FJ11" s="212"/>
      <c r="FK11" s="227"/>
      <c r="FL11" s="224"/>
      <c r="FM11" s="212"/>
      <c r="FN11" s="212"/>
      <c r="FO11" s="212"/>
      <c r="FP11" s="225" t="s">
        <v>282</v>
      </c>
      <c r="FQ11" s="226" t="e">
        <f ca="1">SUM(FT14:FT603)</f>
        <v>#N/A</v>
      </c>
      <c r="FR11" s="212"/>
      <c r="FS11" s="212"/>
      <c r="FT11" s="227"/>
      <c r="FU11" s="224"/>
      <c r="FV11" s="212"/>
      <c r="FW11" s="212"/>
      <c r="FX11" s="212"/>
      <c r="FY11" s="225" t="s">
        <v>282</v>
      </c>
      <c r="FZ11" s="226" t="e">
        <f ca="1">SUM(GC14:GC603)</f>
        <v>#N/A</v>
      </c>
      <c r="GA11" s="212"/>
      <c r="GB11" s="212"/>
      <c r="GC11" s="227"/>
    </row>
    <row r="12" spans="1:185" s="33" customFormat="1" ht="52" thickBot="1" x14ac:dyDescent="0.25">
      <c r="A12" s="228" t="s">
        <v>292</v>
      </c>
      <c r="B12" s="229" t="s">
        <v>293</v>
      </c>
      <c r="C12" s="230" t="s">
        <v>294</v>
      </c>
      <c r="D12" s="231" t="s">
        <v>295</v>
      </c>
      <c r="F12" s="311" t="s">
        <v>296</v>
      </c>
      <c r="G12" s="315" t="s">
        <v>293</v>
      </c>
      <c r="H12" s="308" t="s">
        <v>297</v>
      </c>
      <c r="I12" s="308" t="s">
        <v>294</v>
      </c>
      <c r="J12" s="308" t="s">
        <v>298</v>
      </c>
      <c r="K12" s="308" t="s">
        <v>299</v>
      </c>
      <c r="L12" s="308" t="s">
        <v>300</v>
      </c>
      <c r="M12" s="308" t="s">
        <v>301</v>
      </c>
      <c r="N12" s="309" t="s">
        <v>291</v>
      </c>
      <c r="O12" s="311" t="s">
        <v>296</v>
      </c>
      <c r="P12" s="315" t="s">
        <v>293</v>
      </c>
      <c r="Q12" s="308" t="s">
        <v>297</v>
      </c>
      <c r="R12" s="308" t="s">
        <v>294</v>
      </c>
      <c r="S12" s="308" t="s">
        <v>298</v>
      </c>
      <c r="T12" s="308" t="s">
        <v>299</v>
      </c>
      <c r="U12" s="308" t="s">
        <v>300</v>
      </c>
      <c r="V12" s="308" t="s">
        <v>301</v>
      </c>
      <c r="W12" s="309" t="s">
        <v>291</v>
      </c>
      <c r="X12" s="311" t="s">
        <v>296</v>
      </c>
      <c r="Y12" s="315" t="s">
        <v>293</v>
      </c>
      <c r="Z12" s="308" t="s">
        <v>297</v>
      </c>
      <c r="AA12" s="308" t="s">
        <v>294</v>
      </c>
      <c r="AB12" s="308" t="s">
        <v>298</v>
      </c>
      <c r="AC12" s="308" t="s">
        <v>299</v>
      </c>
      <c r="AD12" s="308" t="s">
        <v>300</v>
      </c>
      <c r="AE12" s="308" t="s">
        <v>301</v>
      </c>
      <c r="AF12" s="309" t="s">
        <v>291</v>
      </c>
      <c r="AG12" s="311" t="s">
        <v>296</v>
      </c>
      <c r="AH12" s="315" t="s">
        <v>293</v>
      </c>
      <c r="AI12" s="308" t="s">
        <v>297</v>
      </c>
      <c r="AJ12" s="308" t="s">
        <v>294</v>
      </c>
      <c r="AK12" s="308" t="s">
        <v>298</v>
      </c>
      <c r="AL12" s="308" t="s">
        <v>299</v>
      </c>
      <c r="AM12" s="308" t="s">
        <v>300</v>
      </c>
      <c r="AN12" s="308" t="s">
        <v>301</v>
      </c>
      <c r="AO12" s="309" t="s">
        <v>291</v>
      </c>
      <c r="AP12" s="311" t="s">
        <v>296</v>
      </c>
      <c r="AQ12" s="315" t="s">
        <v>293</v>
      </c>
      <c r="AR12" s="308" t="s">
        <v>297</v>
      </c>
      <c r="AS12" s="308" t="s">
        <v>294</v>
      </c>
      <c r="AT12" s="308" t="s">
        <v>298</v>
      </c>
      <c r="AU12" s="308" t="s">
        <v>299</v>
      </c>
      <c r="AV12" s="308" t="s">
        <v>300</v>
      </c>
      <c r="AW12" s="308" t="s">
        <v>301</v>
      </c>
      <c r="AX12" s="309" t="s">
        <v>291</v>
      </c>
      <c r="AY12" s="311" t="s">
        <v>296</v>
      </c>
      <c r="AZ12" s="315" t="s">
        <v>293</v>
      </c>
      <c r="BA12" s="308" t="s">
        <v>297</v>
      </c>
      <c r="BB12" s="308" t="s">
        <v>294</v>
      </c>
      <c r="BC12" s="308" t="s">
        <v>298</v>
      </c>
      <c r="BD12" s="308" t="s">
        <v>299</v>
      </c>
      <c r="BE12" s="308" t="s">
        <v>300</v>
      </c>
      <c r="BF12" s="308" t="s">
        <v>301</v>
      </c>
      <c r="BG12" s="309" t="s">
        <v>291</v>
      </c>
      <c r="BH12" s="311" t="s">
        <v>296</v>
      </c>
      <c r="BI12" s="315" t="s">
        <v>293</v>
      </c>
      <c r="BJ12" s="308" t="s">
        <v>297</v>
      </c>
      <c r="BK12" s="308" t="s">
        <v>294</v>
      </c>
      <c r="BL12" s="308" t="s">
        <v>298</v>
      </c>
      <c r="BM12" s="308" t="s">
        <v>299</v>
      </c>
      <c r="BN12" s="308" t="s">
        <v>300</v>
      </c>
      <c r="BO12" s="308" t="s">
        <v>301</v>
      </c>
      <c r="BP12" s="309" t="s">
        <v>291</v>
      </c>
      <c r="BQ12" s="311" t="s">
        <v>296</v>
      </c>
      <c r="BR12" s="315" t="s">
        <v>293</v>
      </c>
      <c r="BS12" s="308" t="s">
        <v>297</v>
      </c>
      <c r="BT12" s="308" t="s">
        <v>294</v>
      </c>
      <c r="BU12" s="308" t="s">
        <v>298</v>
      </c>
      <c r="BV12" s="308" t="s">
        <v>299</v>
      </c>
      <c r="BW12" s="308" t="s">
        <v>300</v>
      </c>
      <c r="BX12" s="308" t="s">
        <v>301</v>
      </c>
      <c r="BY12" s="309" t="s">
        <v>291</v>
      </c>
      <c r="BZ12" s="311" t="s">
        <v>296</v>
      </c>
      <c r="CA12" s="315" t="s">
        <v>293</v>
      </c>
      <c r="CB12" s="308" t="s">
        <v>297</v>
      </c>
      <c r="CC12" s="308" t="s">
        <v>294</v>
      </c>
      <c r="CD12" s="308" t="s">
        <v>298</v>
      </c>
      <c r="CE12" s="308" t="s">
        <v>299</v>
      </c>
      <c r="CF12" s="308" t="s">
        <v>300</v>
      </c>
      <c r="CG12" s="308" t="s">
        <v>301</v>
      </c>
      <c r="CH12" s="309" t="s">
        <v>291</v>
      </c>
      <c r="CI12" s="311" t="s">
        <v>296</v>
      </c>
      <c r="CJ12" s="315" t="s">
        <v>293</v>
      </c>
      <c r="CK12" s="308" t="s">
        <v>297</v>
      </c>
      <c r="CL12" s="308" t="s">
        <v>294</v>
      </c>
      <c r="CM12" s="308" t="s">
        <v>298</v>
      </c>
      <c r="CN12" s="308" t="s">
        <v>299</v>
      </c>
      <c r="CO12" s="308" t="s">
        <v>300</v>
      </c>
      <c r="CP12" s="308" t="s">
        <v>301</v>
      </c>
      <c r="CQ12" s="309" t="s">
        <v>291</v>
      </c>
      <c r="CR12" s="311" t="s">
        <v>296</v>
      </c>
      <c r="CS12" s="315" t="s">
        <v>293</v>
      </c>
      <c r="CT12" s="308" t="s">
        <v>297</v>
      </c>
      <c r="CU12" s="308" t="s">
        <v>294</v>
      </c>
      <c r="CV12" s="308" t="s">
        <v>298</v>
      </c>
      <c r="CW12" s="308" t="s">
        <v>299</v>
      </c>
      <c r="CX12" s="308" t="s">
        <v>300</v>
      </c>
      <c r="CY12" s="308" t="s">
        <v>301</v>
      </c>
      <c r="CZ12" s="309" t="s">
        <v>291</v>
      </c>
      <c r="DA12" s="311" t="s">
        <v>296</v>
      </c>
      <c r="DB12" s="315" t="s">
        <v>293</v>
      </c>
      <c r="DC12" s="308" t="s">
        <v>297</v>
      </c>
      <c r="DD12" s="308" t="s">
        <v>294</v>
      </c>
      <c r="DE12" s="308" t="s">
        <v>298</v>
      </c>
      <c r="DF12" s="308" t="s">
        <v>299</v>
      </c>
      <c r="DG12" s="308" t="s">
        <v>300</v>
      </c>
      <c r="DH12" s="308" t="s">
        <v>301</v>
      </c>
      <c r="DI12" s="309" t="s">
        <v>291</v>
      </c>
      <c r="DJ12" s="311" t="s">
        <v>296</v>
      </c>
      <c r="DK12" s="315" t="s">
        <v>293</v>
      </c>
      <c r="DL12" s="308" t="s">
        <v>297</v>
      </c>
      <c r="DM12" s="308" t="s">
        <v>294</v>
      </c>
      <c r="DN12" s="308" t="s">
        <v>298</v>
      </c>
      <c r="DO12" s="308" t="s">
        <v>299</v>
      </c>
      <c r="DP12" s="308" t="s">
        <v>300</v>
      </c>
      <c r="DQ12" s="308" t="s">
        <v>301</v>
      </c>
      <c r="DR12" s="309" t="s">
        <v>291</v>
      </c>
      <c r="DS12" s="311" t="s">
        <v>296</v>
      </c>
      <c r="DT12" s="315" t="s">
        <v>293</v>
      </c>
      <c r="DU12" s="308" t="s">
        <v>297</v>
      </c>
      <c r="DV12" s="308" t="s">
        <v>294</v>
      </c>
      <c r="DW12" s="308" t="s">
        <v>298</v>
      </c>
      <c r="DX12" s="308" t="s">
        <v>299</v>
      </c>
      <c r="DY12" s="308" t="s">
        <v>300</v>
      </c>
      <c r="DZ12" s="308" t="s">
        <v>301</v>
      </c>
      <c r="EA12" s="309" t="s">
        <v>291</v>
      </c>
      <c r="EB12" s="311" t="s">
        <v>296</v>
      </c>
      <c r="EC12" s="315" t="s">
        <v>293</v>
      </c>
      <c r="ED12" s="308" t="s">
        <v>297</v>
      </c>
      <c r="EE12" s="308" t="s">
        <v>294</v>
      </c>
      <c r="EF12" s="308" t="s">
        <v>298</v>
      </c>
      <c r="EG12" s="308" t="s">
        <v>299</v>
      </c>
      <c r="EH12" s="308" t="s">
        <v>300</v>
      </c>
      <c r="EI12" s="308" t="s">
        <v>301</v>
      </c>
      <c r="EJ12" s="309" t="s">
        <v>291</v>
      </c>
      <c r="EK12" s="311" t="s">
        <v>296</v>
      </c>
      <c r="EL12" s="315" t="s">
        <v>293</v>
      </c>
      <c r="EM12" s="308" t="s">
        <v>297</v>
      </c>
      <c r="EN12" s="308" t="s">
        <v>294</v>
      </c>
      <c r="EO12" s="308" t="s">
        <v>298</v>
      </c>
      <c r="EP12" s="308" t="s">
        <v>299</v>
      </c>
      <c r="EQ12" s="308" t="s">
        <v>300</v>
      </c>
      <c r="ER12" s="308" t="s">
        <v>301</v>
      </c>
      <c r="ES12" s="309" t="s">
        <v>291</v>
      </c>
      <c r="ET12" s="311" t="s">
        <v>296</v>
      </c>
      <c r="EU12" s="315" t="s">
        <v>293</v>
      </c>
      <c r="EV12" s="308" t="s">
        <v>297</v>
      </c>
      <c r="EW12" s="308" t="s">
        <v>294</v>
      </c>
      <c r="EX12" s="308" t="s">
        <v>298</v>
      </c>
      <c r="EY12" s="308" t="s">
        <v>299</v>
      </c>
      <c r="EZ12" s="308" t="s">
        <v>300</v>
      </c>
      <c r="FA12" s="308" t="s">
        <v>301</v>
      </c>
      <c r="FB12" s="309" t="s">
        <v>291</v>
      </c>
      <c r="FC12" s="311" t="s">
        <v>296</v>
      </c>
      <c r="FD12" s="315" t="s">
        <v>293</v>
      </c>
      <c r="FE12" s="308" t="s">
        <v>297</v>
      </c>
      <c r="FF12" s="308" t="s">
        <v>294</v>
      </c>
      <c r="FG12" s="308" t="s">
        <v>298</v>
      </c>
      <c r="FH12" s="308" t="s">
        <v>299</v>
      </c>
      <c r="FI12" s="308" t="s">
        <v>300</v>
      </c>
      <c r="FJ12" s="308" t="s">
        <v>301</v>
      </c>
      <c r="FK12" s="309" t="s">
        <v>291</v>
      </c>
      <c r="FL12" s="311" t="s">
        <v>296</v>
      </c>
      <c r="FM12" s="315" t="s">
        <v>293</v>
      </c>
      <c r="FN12" s="308" t="s">
        <v>297</v>
      </c>
      <c r="FO12" s="308" t="s">
        <v>294</v>
      </c>
      <c r="FP12" s="308" t="s">
        <v>298</v>
      </c>
      <c r="FQ12" s="308" t="s">
        <v>299</v>
      </c>
      <c r="FR12" s="308" t="s">
        <v>300</v>
      </c>
      <c r="FS12" s="308" t="s">
        <v>301</v>
      </c>
      <c r="FT12" s="309" t="s">
        <v>291</v>
      </c>
      <c r="FU12" s="311" t="s">
        <v>296</v>
      </c>
      <c r="FV12" s="315" t="s">
        <v>293</v>
      </c>
      <c r="FW12" s="308" t="s">
        <v>297</v>
      </c>
      <c r="FX12" s="308" t="s">
        <v>294</v>
      </c>
      <c r="FY12" s="308" t="s">
        <v>298</v>
      </c>
      <c r="FZ12" s="308" t="s">
        <v>299</v>
      </c>
      <c r="GA12" s="308" t="s">
        <v>300</v>
      </c>
      <c r="GB12" s="308" t="s">
        <v>301</v>
      </c>
      <c r="GC12" s="309" t="s">
        <v>291</v>
      </c>
    </row>
    <row r="13" spans="1:185" s="197" customFormat="1" x14ac:dyDescent="0.2">
      <c r="E13" s="196"/>
      <c r="F13" s="201"/>
      <c r="G13" s="202"/>
      <c r="H13" s="203"/>
      <c r="I13" s="204"/>
      <c r="J13" s="205"/>
      <c r="K13" s="205"/>
      <c r="L13" s="205"/>
      <c r="M13" s="205"/>
      <c r="N13" s="206"/>
      <c r="O13" s="201"/>
      <c r="P13" s="202"/>
      <c r="Q13" s="203"/>
      <c r="R13" s="204"/>
      <c r="S13" s="205"/>
      <c r="T13" s="205"/>
      <c r="U13" s="205"/>
      <c r="V13" s="205"/>
      <c r="W13" s="206"/>
      <c r="X13" s="201"/>
      <c r="Y13" s="202"/>
      <c r="Z13" s="203"/>
      <c r="AA13" s="204"/>
      <c r="AB13" s="205"/>
      <c r="AC13" s="205"/>
      <c r="AD13" s="205"/>
      <c r="AE13" s="205"/>
      <c r="AF13" s="206"/>
      <c r="AG13" s="201"/>
      <c r="AH13" s="202"/>
      <c r="AI13" s="203"/>
      <c r="AJ13" s="204"/>
      <c r="AK13" s="205"/>
      <c r="AL13" s="205"/>
      <c r="AM13" s="205"/>
      <c r="AN13" s="205"/>
      <c r="AO13" s="206"/>
      <c r="AP13" s="201"/>
      <c r="AQ13" s="202"/>
      <c r="AR13" s="203"/>
      <c r="AS13" s="204"/>
      <c r="AT13" s="205"/>
      <c r="AU13" s="205"/>
      <c r="AV13" s="205"/>
      <c r="AW13" s="205"/>
      <c r="AX13" s="206"/>
      <c r="AY13" s="201"/>
      <c r="AZ13" s="202"/>
      <c r="BA13" s="203"/>
      <c r="BB13" s="204"/>
      <c r="BC13" s="205"/>
      <c r="BD13" s="205"/>
      <c r="BE13" s="205"/>
      <c r="BF13" s="205"/>
      <c r="BG13" s="206"/>
      <c r="BH13" s="201"/>
      <c r="BI13" s="202"/>
      <c r="BJ13" s="203"/>
      <c r="BK13" s="204"/>
      <c r="BL13" s="205"/>
      <c r="BM13" s="205"/>
      <c r="BN13" s="205"/>
      <c r="BO13" s="205"/>
      <c r="BP13" s="206"/>
      <c r="BQ13" s="201"/>
      <c r="BR13" s="202"/>
      <c r="BS13" s="203"/>
      <c r="BT13" s="204"/>
      <c r="BU13" s="205"/>
      <c r="BV13" s="205"/>
      <c r="BW13" s="205"/>
      <c r="BX13" s="205"/>
      <c r="BY13" s="206"/>
      <c r="BZ13" s="201"/>
      <c r="CA13" s="202"/>
      <c r="CB13" s="203"/>
      <c r="CC13" s="204"/>
      <c r="CD13" s="205"/>
      <c r="CE13" s="205"/>
      <c r="CF13" s="205"/>
      <c r="CG13" s="205"/>
      <c r="CH13" s="206"/>
      <c r="CI13" s="201"/>
      <c r="CJ13" s="202"/>
      <c r="CK13" s="203"/>
      <c r="CL13" s="204"/>
      <c r="CM13" s="205"/>
      <c r="CN13" s="205"/>
      <c r="CO13" s="205"/>
      <c r="CP13" s="205"/>
      <c r="CQ13" s="206"/>
      <c r="CR13" s="201"/>
      <c r="CS13" s="202"/>
      <c r="CT13" s="203"/>
      <c r="CU13" s="204"/>
      <c r="CV13" s="205"/>
      <c r="CW13" s="205"/>
      <c r="CX13" s="205"/>
      <c r="CY13" s="205"/>
      <c r="CZ13" s="206"/>
      <c r="DA13" s="201"/>
      <c r="DB13" s="202"/>
      <c r="DC13" s="203"/>
      <c r="DD13" s="204"/>
      <c r="DE13" s="205"/>
      <c r="DF13" s="205"/>
      <c r="DG13" s="205"/>
      <c r="DH13" s="205"/>
      <c r="DI13" s="206"/>
      <c r="DJ13" s="201"/>
      <c r="DK13" s="202"/>
      <c r="DL13" s="203"/>
      <c r="DM13" s="204"/>
      <c r="DN13" s="205"/>
      <c r="DO13" s="205"/>
      <c r="DP13" s="205"/>
      <c r="DQ13" s="205"/>
      <c r="DR13" s="206"/>
      <c r="DS13" s="201"/>
      <c r="DT13" s="202"/>
      <c r="DU13" s="203"/>
      <c r="DV13" s="204"/>
      <c r="DW13" s="205"/>
      <c r="DX13" s="205"/>
      <c r="DY13" s="205"/>
      <c r="DZ13" s="205"/>
      <c r="EA13" s="206"/>
      <c r="EB13" s="201"/>
      <c r="EC13" s="202"/>
      <c r="ED13" s="203"/>
      <c r="EE13" s="204"/>
      <c r="EF13" s="205"/>
      <c r="EG13" s="205"/>
      <c r="EH13" s="205"/>
      <c r="EI13" s="205"/>
      <c r="EJ13" s="206"/>
      <c r="EK13" s="201"/>
      <c r="EL13" s="202"/>
      <c r="EM13" s="203"/>
      <c r="EN13" s="204"/>
      <c r="EO13" s="205"/>
      <c r="EP13" s="205"/>
      <c r="EQ13" s="205"/>
      <c r="ER13" s="205"/>
      <c r="ES13" s="206"/>
      <c r="ET13" s="201"/>
      <c r="EU13" s="202"/>
      <c r="EV13" s="203"/>
      <c r="EW13" s="204"/>
      <c r="EX13" s="205"/>
      <c r="EY13" s="205"/>
      <c r="EZ13" s="205"/>
      <c r="FA13" s="205"/>
      <c r="FB13" s="206"/>
      <c r="FC13" s="201"/>
      <c r="FD13" s="202"/>
      <c r="FE13" s="203"/>
      <c r="FF13" s="204"/>
      <c r="FG13" s="205"/>
      <c r="FH13" s="205"/>
      <c r="FI13" s="205"/>
      <c r="FJ13" s="205"/>
      <c r="FK13" s="206"/>
      <c r="FL13" s="201"/>
      <c r="FM13" s="202"/>
      <c r="FN13" s="203"/>
      <c r="FO13" s="204"/>
      <c r="FP13" s="205"/>
      <c r="FQ13" s="205"/>
      <c r="FR13" s="205"/>
      <c r="FS13" s="205"/>
      <c r="FT13" s="206"/>
      <c r="FU13" s="201"/>
      <c r="FV13" s="202"/>
      <c r="FW13" s="203"/>
      <c r="FX13" s="204"/>
      <c r="FY13" s="205"/>
      <c r="FZ13" s="205"/>
      <c r="GA13" s="205"/>
      <c r="GB13" s="205"/>
      <c r="GC13" s="206"/>
    </row>
    <row r="14" spans="1:185" x14ac:dyDescent="0.2">
      <c r="A14" s="232">
        <v>0</v>
      </c>
      <c r="B14" s="233">
        <v>0</v>
      </c>
      <c r="C14" s="234">
        <v>1.3963799927016407E-2</v>
      </c>
      <c r="D14" s="235">
        <v>1.3963799927016407E-2</v>
      </c>
      <c r="E14" s="194"/>
      <c r="F14" s="207" cm="1">
        <f t="array" aca="1" ref="F14:F108" ca="1">_xlfn.SEQUENCE(K4,,0,1)</f>
        <v>0</v>
      </c>
      <c r="G14" s="194" cm="1">
        <f t="array" aca="1" ref="G14:G108" ca="1">(_xlfn.ANCHORARRAY(F14)+1-_xlfn.ANCHORARRAY(F14))/COUNT(_xlfn.ANCHORARRAY(F14))*_xlfn.ANCHORARRAY(F14)</f>
        <v>0</v>
      </c>
      <c r="H14" s="198" cm="1">
        <f t="array" aca="1" ref="H14" ca="1">IFERROR(MATCH(TRUE,INDEX($B$14:$B$117&gt;=G14,0),0),"")</f>
        <v>1</v>
      </c>
      <c r="I14" s="194">
        <f t="shared" ref="I14:I77" ca="1" si="38">IFERROR(IF(ROUND(G14,3)=1,1,FORECAST(G14,OFFSET($C$14,H14-1,0,2),OFFSET($B$14,H14-1,0,2))),I13+(1-I13)/($K$4-F14))</f>
        <v>1.3963799927016407E-2</v>
      </c>
      <c r="J14" s="200" cm="1">
        <f t="array" aca="1" ref="J14:J21" ca="1">IF(_xlfn.SEQUENCE(ROUNDUP(K5,0),,1)*12&gt;K4,K4-1,_xlfn.SEQUENCE(ROUNDUP(K5,0),,1)*12)</f>
        <v>12</v>
      </c>
      <c r="K14" s="5" cm="1">
        <f t="array" aca="1" ref="K14:K21" ca="1">VLOOKUP(_xlfn.ANCHORARRAY(J14),F:I,4)</f>
        <v>0.23801134300845272</v>
      </c>
      <c r="L14" s="194">
        <f ca="1">IF(K14-K13&lt;0,0,K14-K13)</f>
        <v>0.23801134300845272</v>
      </c>
      <c r="M14" s="19" cm="1">
        <f t="array" aca="1" ref="M14:M603" ca="1">L14:L603*K$10</f>
        <v>1121855244.8609712</v>
      </c>
      <c r="N14" s="208">
        <f ca="1">(M14*(1+K$3)^((K$4-J14)/12))-M14</f>
        <v>562534205.79251337</v>
      </c>
      <c r="O14" s="207" cm="1">
        <f t="array" aca="1" ref="O14:O70" ca="1">_xlfn.SEQUENCE(T4,,0,1)</f>
        <v>0</v>
      </c>
      <c r="P14" s="194" cm="1">
        <f t="array" aca="1" ref="P14:P70" ca="1">(_xlfn.ANCHORARRAY(O14)+1-_xlfn.ANCHORARRAY(O14))/COUNT(_xlfn.ANCHORARRAY(O14))*_xlfn.ANCHORARRAY(O14)</f>
        <v>0</v>
      </c>
      <c r="Q14" s="198" cm="1">
        <f t="array" aca="1" ref="Q14" ca="1">IFERROR(MATCH(TRUE,INDEX($B$14:$B$117&gt;=P14,0),0),"")</f>
        <v>1</v>
      </c>
      <c r="R14" s="194">
        <f t="shared" ref="R14:R77" ca="1" si="39">IFERROR(IF(ROUND(P14,3)=1,1,FORECAST(P14,OFFSET($C$14,Q14-1,0,2),OFFSET($B$14,Q14-1,0,2))),R13+(1-R13)/($K$4-O14))</f>
        <v>1.3963799927016407E-2</v>
      </c>
      <c r="S14" s="200" cm="1">
        <f t="array" aca="1" ref="S14:S18" ca="1">IF(_xlfn.SEQUENCE(ROUNDUP(T5,0),,1)*12&gt;T4,T4-1,_xlfn.SEQUENCE(ROUNDUP(T5,0),,1)*12)</f>
        <v>12</v>
      </c>
      <c r="T14" s="5" cm="1">
        <f t="array" aca="1" ref="T14:T18" ca="1">VLOOKUP(_xlfn.ANCHORARRAY(S14),O:R,4)</f>
        <v>0.362042509735159</v>
      </c>
      <c r="U14" s="194">
        <f ca="1">IF(T14-T13&lt;0,0,T14-T13)</f>
        <v>0.362042509735159</v>
      </c>
      <c r="V14" s="19" cm="1">
        <f t="array" aca="1" ref="V14:V603" ca="1">U14:U603*T$10</f>
        <v>689559353.47375298</v>
      </c>
      <c r="W14" s="208">
        <f ca="1">(V14*(1+T$3)^((T$4-S14)/12))-V14</f>
        <v>171023763.55488098</v>
      </c>
      <c r="X14" s="207" cm="1">
        <f t="array" aca="1" ref="X14:X65" ca="1">_xlfn.SEQUENCE(AC4,,0,1)</f>
        <v>0</v>
      </c>
      <c r="Y14" s="194" cm="1">
        <f t="array" aca="1" ref="Y14:Y65" ca="1">(_xlfn.ANCHORARRAY(X14)+1-_xlfn.ANCHORARRAY(X14))/COUNT(_xlfn.ANCHORARRAY(X14))*_xlfn.ANCHORARRAY(X14)</f>
        <v>0</v>
      </c>
      <c r="Z14" s="198" cm="1">
        <f t="array" aca="1" ref="Z14" ca="1">IFERROR(MATCH(TRUE,INDEX($B$14:$B$117&gt;=Y14,0),0),"")</f>
        <v>1</v>
      </c>
      <c r="AA14" s="194">
        <f t="shared" ref="AA14:AA77" ca="1" si="40">IFERROR(IF(ROUND(Y14,3)=1,1,FORECAST(Y14,OFFSET($C$14,Z14-1,0,2),OFFSET($B$14,Z14-1,0,2))),AA13+(1-AA13)/($K$4-X14))</f>
        <v>1.3963799927016407E-2</v>
      </c>
      <c r="AB14" s="200" cm="1">
        <f t="array" aca="1" ref="AB14:AB18" ca="1">IF(_xlfn.SEQUENCE(ROUNDUP(AC5,0),,1)*12&gt;AC4,AC4-1,_xlfn.SEQUENCE(ROUNDUP(AC5,0),,1)*12)</f>
        <v>12</v>
      </c>
      <c r="AC14" s="5" cm="1">
        <f t="array" aca="1" ref="AC14:AC18" ca="1">VLOOKUP(_xlfn.ANCHORARRAY(AB14),X:AA,4)</f>
        <v>0.3959319627424342</v>
      </c>
      <c r="AD14" s="194">
        <f t="shared" ref="AD14:AD77" ca="1" si="41">IF(AC14-AC13&lt;0,0,AC14-AC13)</f>
        <v>0.3959319627424342</v>
      </c>
      <c r="AE14" s="19" cm="1">
        <f t="array" aca="1" ref="AE14:AE603" ca="1">AD14:AD603*AC$10</f>
        <v>643413498.0699414</v>
      </c>
      <c r="AF14" s="208">
        <f t="shared" ref="AF14:AF77" ca="1" si="42">(AE14*(1+AC$3)^((AC$4-AB14)/12))-AE14</f>
        <v>140803554.45526361</v>
      </c>
      <c r="AG14" s="207" cm="1">
        <f t="array" aca="1" ref="AG14:AG64" ca="1">_xlfn.SEQUENCE(AL4,,0,1)</f>
        <v>0</v>
      </c>
      <c r="AH14" s="194" cm="1">
        <f t="array" aca="1" ref="AH14:AH64" ca="1">(_xlfn.ANCHORARRAY(AG14)+1-_xlfn.ANCHORARRAY(AG14))/COUNT(_xlfn.ANCHORARRAY(AG14))*_xlfn.ANCHORARRAY(AG14)</f>
        <v>0</v>
      </c>
      <c r="AI14" s="198" cm="1">
        <f t="array" aca="1" ref="AI14" ca="1">IFERROR(MATCH(TRUE,INDEX($B$14:$B$117&gt;=AH14,0),0),"")</f>
        <v>1</v>
      </c>
      <c r="AJ14" s="194">
        <f t="shared" ref="AJ14:AJ77" ca="1" si="43">IFERROR(IF(ROUND(AH14,3)=1,1,FORECAST(AH14,OFFSET($C$14,AI14-1,0,2),OFFSET($B$14,AI14-1,0,2))),AJ13+(1-AJ13)/($K$4-AG14))</f>
        <v>1.3963799927016407E-2</v>
      </c>
      <c r="AK14" s="200" cm="1">
        <f t="array" aca="1" ref="AK14:AK18" ca="1">IF(_xlfn.SEQUENCE(ROUNDUP(AL5,0),,1)*12&gt;AL4,AL4-1,_xlfn.SEQUENCE(ROUNDUP(AL5,0),,1)*12)</f>
        <v>12</v>
      </c>
      <c r="AL14" s="5" cm="1">
        <f t="array" aca="1" ref="AL14:AL18" ca="1">VLOOKUP(_xlfn.ANCHORARRAY(AK14),AG:AJ,4)</f>
        <v>0.40335962030229366</v>
      </c>
      <c r="AM14" s="194">
        <f t="shared" ref="AM14:AM77" ca="1" si="44">IF(AL14-AL13&lt;0,0,AL14-AL13)</f>
        <v>0.40335962030229366</v>
      </c>
      <c r="AN14" s="19" cm="1">
        <f t="array" aca="1" ref="AN14:AN603" ca="1">AM14:AM603*AL$10</f>
        <v>624593758.85495102</v>
      </c>
      <c r="AO14" s="208">
        <f t="shared" ref="AO14:AO77" ca="1" si="45">(AN14*(1+AL$3)^((AL$4-AK14)/12))-AN14</f>
        <v>130998928.42334497</v>
      </c>
      <c r="AP14" s="207" cm="1">
        <f t="array" aca="1" ref="AP14:AP63" ca="1">_xlfn.SEQUENCE(AU4,,0,1)</f>
        <v>0</v>
      </c>
      <c r="AQ14" s="194" cm="1">
        <f t="array" aca="1" ref="AQ14:AQ63" ca="1">(_xlfn.ANCHORARRAY(AP14)+1-_xlfn.ANCHORARRAY(AP14))/COUNT(_xlfn.ANCHORARRAY(AP14))*_xlfn.ANCHORARRAY(AP14)</f>
        <v>0</v>
      </c>
      <c r="AR14" s="198" cm="1">
        <f t="array" aca="1" ref="AR14" ca="1">IFERROR(MATCH(TRUE,INDEX($B$14:$B$117&gt;=AQ14,0),0),"")</f>
        <v>1</v>
      </c>
      <c r="AS14" s="194">
        <f t="shared" ref="AS14:AS77" ca="1" si="46">IFERROR(IF(ROUND(AQ14,3)=1,1,FORECAST(AQ14,OFFSET($C$14,AR14-1,0,2),OFFSET($B$14,AR14-1,0,2))),AS13+(1-AS13)/($K$4-AP14))</f>
        <v>1.3963799927016407E-2</v>
      </c>
      <c r="AT14" s="200" cm="1">
        <f t="array" aca="1" ref="AT14:AT18" ca="1">IF(_xlfn.SEQUENCE(ROUNDUP(AU5,0),,1)*12&gt;AU4,AU4-1,_xlfn.SEQUENCE(ROUNDUP(AU5,0),,1)*12)</f>
        <v>12</v>
      </c>
      <c r="AU14" s="5" cm="1">
        <f t="array" aca="1" ref="AU14:AU18" ca="1">VLOOKUP(_xlfn.ANCHORARRAY(AT14),AP:AS,4)</f>
        <v>0.41108438416454751</v>
      </c>
      <c r="AV14" s="194">
        <f t="shared" ref="AV14:AV77" ca="1" si="47">IF(AU14-AU13&lt;0,0,AU14-AU13)</f>
        <v>0.41108438416454751</v>
      </c>
      <c r="AW14" s="19" cm="1">
        <f t="array" aca="1" ref="AW14:AW603" ca="1">AV14:AV603*AU$10</f>
        <v>626794096.81892228</v>
      </c>
      <c r="AX14" s="208">
        <f t="shared" ref="AX14:AX77" ca="1" si="48">(AW14*(1+AU$3)^((AU$4-AT14)/12))-AW14</f>
        <v>129067841.16782677</v>
      </c>
      <c r="AY14" s="207" cm="1">
        <f t="array" aca="1" ref="AY14:AY63" ca="1">_xlfn.SEQUENCE(BD4,,0,1)</f>
        <v>0</v>
      </c>
      <c r="AZ14" s="194" cm="1">
        <f t="array" aca="1" ref="AZ14:AZ63" ca="1">(_xlfn.ANCHORARRAY(AY14)+1-_xlfn.ANCHORARRAY(AY14))/COUNT(_xlfn.ANCHORARRAY(AY14))*_xlfn.ANCHORARRAY(AY14)</f>
        <v>0</v>
      </c>
      <c r="BA14" s="198" cm="1">
        <f t="array" aca="1" ref="BA14" ca="1">IFERROR(MATCH(TRUE,INDEX($B$14:$B$117&gt;=AZ14,0),0),"")</f>
        <v>1</v>
      </c>
      <c r="BB14" s="194">
        <f t="shared" ref="BB14:BB77" ca="1" si="49">IFERROR(IF(ROUND(AZ14,3)=1,1,FORECAST(AZ14,OFFSET($C$14,BA14-1,0,2),OFFSET($B$14,BA14-1,0,2))),BB13+(1-BB13)/($K$4-AY14))</f>
        <v>1.3963799927016407E-2</v>
      </c>
      <c r="BC14" s="200" cm="1">
        <f t="array" aca="1" ref="BC14:BC18" ca="1">IF(_xlfn.SEQUENCE(ROUNDUP(BD5,0),,1)*12&gt;BD4,BD4-1,_xlfn.SEQUENCE(ROUNDUP(BD5,0),,1)*12)</f>
        <v>12</v>
      </c>
      <c r="BD14" s="5" cm="1">
        <f t="array" aca="1" ref="BD14:BD18" ca="1">VLOOKUP(_xlfn.ANCHORARRAY(BC14),AY:BB,4)</f>
        <v>0.41108438416454751</v>
      </c>
      <c r="BE14" s="194">
        <f t="shared" ref="BE14:BE77" ca="1" si="50">IF(BD14-BD13&lt;0,0,BD14-BD13)</f>
        <v>0.41108438416454751</v>
      </c>
      <c r="BF14" s="19" cm="1">
        <f t="array" aca="1" ref="BF14:BF603" ca="1">BE14:BE603*BD$10</f>
        <v>619288979.85216522</v>
      </c>
      <c r="BG14" s="208">
        <f t="shared" ref="BG14:BG77" ca="1" si="51">(BF14*(1+BD$3)^((BD$4-BC14)/12))-BF14</f>
        <v>125694032.31766868</v>
      </c>
      <c r="BH14" s="207" cm="1">
        <f t="array" aca="1" ref="BH14:BH62" ca="1">_xlfn.SEQUENCE(BM4,,0,1)</f>
        <v>0</v>
      </c>
      <c r="BI14" s="194" cm="1">
        <f t="array" aca="1" ref="BI14:BI62" ca="1">(_xlfn.ANCHORARRAY(BH14)+1-_xlfn.ANCHORARRAY(BH14))/COUNT(_xlfn.ANCHORARRAY(BH14))*_xlfn.ANCHORARRAY(BH14)</f>
        <v>0</v>
      </c>
      <c r="BJ14" s="198" cm="1">
        <f t="array" aca="1" ref="BJ14" ca="1">IFERROR(MATCH(TRUE,INDEX($B$14:$B$117&gt;=BI14,0),0),"")</f>
        <v>1</v>
      </c>
      <c r="BK14" s="194">
        <f t="shared" ref="BK14:BK77" ca="1" si="52">IFERROR(IF(ROUND(BI14,3)=1,1,FORECAST(BI14,OFFSET($C$14,BJ14-1,0,2),OFFSET($B$14,BJ14-1,0,2))),BK13+(1-BK13)/($K$4-BH14))</f>
        <v>1.3963799927016407E-2</v>
      </c>
      <c r="BL14" s="200" cm="1">
        <f t="array" aca="1" ref="BL14:BL18" ca="1">IF(_xlfn.SEQUENCE(ROUNDUP(BM5,0),,1)*12&gt;BM4,BM4-1,_xlfn.SEQUENCE(ROUNDUP(BM5,0),,1)*12)</f>
        <v>12</v>
      </c>
      <c r="BM14" s="5" cm="1">
        <f t="array" aca="1" ref="BM14:BM18" ca="1">VLOOKUP(_xlfn.ANCHORARRAY(BL14),BH:BK,4)</f>
        <v>0.41912444451097497</v>
      </c>
      <c r="BN14" s="194">
        <f t="shared" ref="BN14:BN77" ca="1" si="53">IF(BM14-BM13&lt;0,0,BM14-BM13)</f>
        <v>0.41912444451097497</v>
      </c>
      <c r="BO14" s="19" cm="1">
        <f t="array" aca="1" ref="BO14:BO603" ca="1">BN14:BN603*BM$10</f>
        <v>625247715.80580783</v>
      </c>
      <c r="BP14" s="208">
        <f t="shared" ref="BP14:BP77" ca="1" si="54">(BO14*(1+BM$3)^((BM$4-BL14)/12))-BO14</f>
        <v>125411929.607669</v>
      </c>
      <c r="BQ14" s="207" cm="1">
        <f t="array" aca="1" ref="BQ14:BQ62" ca="1">_xlfn.SEQUENCE(BV4,,0,1)</f>
        <v>0</v>
      </c>
      <c r="BR14" s="194" cm="1">
        <f t="array" aca="1" ref="BR14:BR62" ca="1">(_xlfn.ANCHORARRAY(BQ14)+1-_xlfn.ANCHORARRAY(BQ14))/COUNT(_xlfn.ANCHORARRAY(BQ14))*_xlfn.ANCHORARRAY(BQ14)</f>
        <v>0</v>
      </c>
      <c r="BS14" s="198" cm="1">
        <f t="array" aca="1" ref="BS14" ca="1">IFERROR(MATCH(TRUE,INDEX($B$14:$B$117&gt;=BR14,0),0),"")</f>
        <v>1</v>
      </c>
      <c r="BT14" s="194">
        <f t="shared" ref="BT14:BT77" ca="1" si="55">IFERROR(IF(ROUND(BR14,3)=1,1,FORECAST(BR14,OFFSET($C$14,BS14-1,0,2),OFFSET($B$14,BS14-1,0,2))),BT13+(1-BT13)/($K$4-BQ14))</f>
        <v>1.3963799927016407E-2</v>
      </c>
      <c r="BU14" s="200" cm="1">
        <f t="array" aca="1" ref="BU14:BU18" ca="1">IF(_xlfn.SEQUENCE(ROUNDUP(BV5,0),,1)*12&gt;BV4,BV4-1,_xlfn.SEQUENCE(ROUNDUP(BV5,0),,1)*12)</f>
        <v>12</v>
      </c>
      <c r="BV14" s="5" cm="1">
        <f t="array" aca="1" ref="BV14:BV18" ca="1">VLOOKUP(_xlfn.ANCHORARRAY(BU14),BQ:BT,4)</f>
        <v>0.41912444451097497</v>
      </c>
      <c r="BW14" s="194">
        <f t="shared" ref="BW14:BW77" ca="1" si="56">IF(BV14-BV13&lt;0,0,BV14-BV13)</f>
        <v>0.41912444451097497</v>
      </c>
      <c r="BX14" s="19" cm="1">
        <f t="array" aca="1" ref="BX14:BX603" ca="1">BW14:BW603*BV$10</f>
        <v>620139673.04985285</v>
      </c>
      <c r="BY14" s="208">
        <f t="shared" ref="BY14:BY77" ca="1" si="57">(BX14*(1+BV$3)^((BV$4-BU14)/12))-BX14</f>
        <v>123154531.71747196</v>
      </c>
      <c r="BZ14" s="207" cm="1">
        <f t="array" aca="1" ref="BZ14:BZ62" ca="1">_xlfn.SEQUENCE(CE4,,0,1)</f>
        <v>0</v>
      </c>
      <c r="CA14" s="194" cm="1">
        <f t="array" aca="1" ref="CA14:CA62" ca="1">(_xlfn.ANCHORARRAY(BZ14)+1-_xlfn.ANCHORARRAY(BZ14))/COUNT(_xlfn.ANCHORARRAY(BZ14))*_xlfn.ANCHORARRAY(BZ14)</f>
        <v>0</v>
      </c>
      <c r="CB14" s="198" cm="1">
        <f t="array" aca="1" ref="CB14" ca="1">IFERROR(MATCH(TRUE,INDEX($B$14:$B$117&gt;=CA14,0),0),"")</f>
        <v>1</v>
      </c>
      <c r="CC14" s="194">
        <f t="shared" ref="CC14:CC77" ca="1" si="58">IFERROR(IF(ROUND(CA14,3)=1,1,FORECAST(CA14,OFFSET($C$14,CB14-1,0,2),OFFSET($B$14,CB14-1,0,2))),CC13+(1-CC13)/($K$4-BZ14))</f>
        <v>1.3963799927016407E-2</v>
      </c>
      <c r="CD14" s="200" cm="1">
        <f t="array" aca="1" ref="CD14:CD18" ca="1">IF(_xlfn.SEQUENCE(ROUNDUP(CE5,0),,1)*12&gt;CE4,CE4-1,_xlfn.SEQUENCE(ROUNDUP(CE5,0),,1)*12)</f>
        <v>12</v>
      </c>
      <c r="CE14" s="5" cm="1">
        <f t="array" aca="1" ref="CE14:CE18" ca="1">VLOOKUP(_xlfn.ANCHORARRAY(CD14),BZ:CC,4)</f>
        <v>0.41912444451097497</v>
      </c>
      <c r="CF14" s="194">
        <f t="shared" ref="CF14:CF77" ca="1" si="59">IF(CE14-CE13&lt;0,0,CE14-CE13)</f>
        <v>0.41912444451097497</v>
      </c>
      <c r="CG14" s="19" cm="1">
        <f t="array" aca="1" ref="CG14:CG603" ca="1">CF14:CF603*CE$10</f>
        <v>615797887.56189203</v>
      </c>
      <c r="CH14" s="208">
        <f t="shared" ref="CH14:CH77" ca="1" si="60">(CG14*(1+CE$3)^((CE$4-CD14)/12))-CG14</f>
        <v>121248276.61515617</v>
      </c>
      <c r="CI14" s="207" cm="1">
        <f t="array" aca="1" ref="CI14:CI61" ca="1">_xlfn.SEQUENCE(CN4,,0,1)</f>
        <v>0</v>
      </c>
      <c r="CJ14" s="194" cm="1">
        <f t="array" aca="1" ref="CJ14:CJ61" ca="1">(_xlfn.ANCHORARRAY(CI14)+1-_xlfn.ANCHORARRAY(CI14))/COUNT(_xlfn.ANCHORARRAY(CI14))*_xlfn.ANCHORARRAY(CI14)</f>
        <v>0</v>
      </c>
      <c r="CK14" s="198" cm="1">
        <f t="array" aca="1" ref="CK14" ca="1">IFERROR(MATCH(TRUE,INDEX($B$14:$B$117&gt;=CJ14,0),0),"")</f>
        <v>1</v>
      </c>
      <c r="CL14" s="194">
        <f t="shared" ref="CL14:CL77" ca="1" si="61">IFERROR(IF(ROUND(CJ14,3)=1,1,FORECAST(CJ14,OFFSET($C$14,CK14-1,0,2),OFFSET($B$14,CK14-1,0,2))),CL13+(1-CL13)/($K$4-CI14))</f>
        <v>1.3963799927016407E-2</v>
      </c>
      <c r="CM14" s="200" cm="1">
        <f t="array" aca="1" ref="CM14:CM18" ca="1">IF(_xlfn.SEQUENCE(ROUNDUP(CN5,0),,1)*12&gt;CN4,CN4-1,_xlfn.SEQUENCE(ROUNDUP(CN5,0),,1)*12)</f>
        <v>12</v>
      </c>
      <c r="CN14" s="5" cm="1">
        <f t="array" aca="1" ref="CN14:CN18" ca="1">VLOOKUP(_xlfn.ANCHORARRAY(CM14),CI:CL,4)</f>
        <v>0.42749950737183695</v>
      </c>
      <c r="CO14" s="194">
        <f t="shared" ref="CO14:CO77" ca="1" si="62">IF(CN14-CN13&lt;0,0,CN14-CN13)</f>
        <v>0.42749950737183695</v>
      </c>
      <c r="CP14" s="19" cm="1">
        <f t="array" aca="1" ref="CP14:CP603" ca="1">CO14:CO603*CN$10</f>
        <v>624269114.85439682</v>
      </c>
      <c r="CQ14" s="208">
        <f t="shared" ref="CQ14:CQ77" ca="1" si="63">(CP14*(1+CN$3)^((CN$4-CM14)/12))-CP14</f>
        <v>121997355.8902005</v>
      </c>
      <c r="CR14" s="207" t="e" cm="1">
        <f t="array" aca="1" ref="CR14" ca="1">_xlfn.SEQUENCE(CW4,,0,1)</f>
        <v>#N/A</v>
      </c>
      <c r="CS14" s="194" t="e" cm="1">
        <f t="array" aca="1" ref="CS14" ca="1">(_xlfn.ANCHORARRAY(CR14)+1-_xlfn.ANCHORARRAY(CR14))/COUNT(_xlfn.ANCHORARRAY(CR14))*_xlfn.ANCHORARRAY(CR14)</f>
        <v>#N/A</v>
      </c>
      <c r="CT14" s="198" t="str" cm="1">
        <f t="array" aca="1" ref="CT14" ca="1">IFERROR(MATCH(TRUE,INDEX($B$14:$B$117&gt;=CS14,0),0),"")</f>
        <v/>
      </c>
      <c r="CU14" s="194" t="e">
        <f t="shared" ref="CU14:CU77" ca="1" si="64">IFERROR(IF(ROUND(CS14,3)=1,1,FORECAST(CS14,OFFSET($C$14,CT14-1,0,2),OFFSET($B$14,CT14-1,0,2))),CU13+(1-CU13)/($K$4-CR14))</f>
        <v>#N/A</v>
      </c>
      <c r="CV14" s="200" t="e" cm="1">
        <f t="array" aca="1" ref="CV14" ca="1">IF(_xlfn.SEQUENCE(ROUNDUP(CW5,0),,1)*12&gt;CW4,CW4-1,_xlfn.SEQUENCE(ROUNDUP(CW5,0),,1)*12)</f>
        <v>#N/A</v>
      </c>
      <c r="CW14" s="5" t="e" cm="1">
        <f t="array" aca="1" ref="CW14" ca="1">VLOOKUP(_xlfn.ANCHORARRAY(CV14),CR:CU,4)</f>
        <v>#N/A</v>
      </c>
      <c r="CX14" s="194" t="e">
        <f t="shared" ref="CX14:CX77" ca="1" si="65">IF(CW14-CW13&lt;0,0,CW14-CW13)</f>
        <v>#N/A</v>
      </c>
      <c r="CY14" s="19" t="e" cm="1">
        <f t="array" aca="1" ref="CY14:CY603" ca="1">CX14:CX603*CW$10</f>
        <v>#N/A</v>
      </c>
      <c r="CZ14" s="208" t="e">
        <f t="shared" ref="CZ14:CZ77" ca="1" si="66">(CY14*(1+CW$3)^((CW$4-CV14)/12))-CY14</f>
        <v>#N/A</v>
      </c>
      <c r="DA14" s="207" t="e" cm="1">
        <f t="array" aca="1" ref="DA14" ca="1">_xlfn.SEQUENCE(DF4,,0,1)</f>
        <v>#N/A</v>
      </c>
      <c r="DB14" s="194" t="e" cm="1">
        <f t="array" aca="1" ref="DB14" ca="1">(_xlfn.ANCHORARRAY(DA14)+1-_xlfn.ANCHORARRAY(DA14))/COUNT(_xlfn.ANCHORARRAY(DA14))*_xlfn.ANCHORARRAY(DA14)</f>
        <v>#N/A</v>
      </c>
      <c r="DC14" s="198" t="str" cm="1">
        <f t="array" aca="1" ref="DC14" ca="1">IFERROR(MATCH(TRUE,INDEX($B$14:$B$117&gt;=DB14,0),0),"")</f>
        <v/>
      </c>
      <c r="DD14" s="194" t="e">
        <f t="shared" ref="DD14:DD77" ca="1" si="67">IFERROR(IF(ROUND(DB14,3)=1,1,FORECAST(DB14,OFFSET($C$14,DC14-1,0,2),OFFSET($B$14,DC14-1,0,2))),DD13+(1-DD13)/($K$4-DA14))</f>
        <v>#N/A</v>
      </c>
      <c r="DE14" s="200" t="e" cm="1">
        <f t="array" aca="1" ref="DE14" ca="1">IF(_xlfn.SEQUENCE(ROUNDUP(DF5,0),,1)*12&gt;DF4,DF4-1,_xlfn.SEQUENCE(ROUNDUP(DF5,0),,1)*12)</f>
        <v>#N/A</v>
      </c>
      <c r="DF14" s="5" t="e" cm="1">
        <f t="array" aca="1" ref="DF14" ca="1">VLOOKUP(_xlfn.ANCHORARRAY(DE14),DA:DD,4)</f>
        <v>#N/A</v>
      </c>
      <c r="DG14" s="194" t="e">
        <f t="shared" ref="DG14:DG77" ca="1" si="68">IF(DF14-DF13&lt;0,0,DF14-DF13)</f>
        <v>#N/A</v>
      </c>
      <c r="DH14" s="19" t="e" cm="1">
        <f t="array" aca="1" ref="DH14:DH603" ca="1">DG14:DG603*DF$10</f>
        <v>#N/A</v>
      </c>
      <c r="DI14" s="208" t="e">
        <f t="shared" ref="DI14:DI77" ca="1" si="69">(DH14*(1+DF$3)^((DF$4-DE14)/12))-DH14</f>
        <v>#N/A</v>
      </c>
      <c r="DJ14" s="207" t="e" cm="1">
        <f t="array" aca="1" ref="DJ14" ca="1">_xlfn.SEQUENCE(DO4,,0,1)</f>
        <v>#N/A</v>
      </c>
      <c r="DK14" s="194" t="e" cm="1">
        <f t="array" aca="1" ref="DK14" ca="1">(_xlfn.ANCHORARRAY(DJ14)+1-_xlfn.ANCHORARRAY(DJ14))/COUNT(_xlfn.ANCHORARRAY(DJ14))*_xlfn.ANCHORARRAY(DJ14)</f>
        <v>#N/A</v>
      </c>
      <c r="DL14" s="198" t="str" cm="1">
        <f t="array" aca="1" ref="DL14" ca="1">IFERROR(MATCH(TRUE,INDEX($B$14:$B$117&gt;=DK14,0),0),"")</f>
        <v/>
      </c>
      <c r="DM14" s="194" t="e">
        <f t="shared" ref="DM14:DM77" ca="1" si="70">IFERROR(IF(ROUND(DK14,3)=1,1,FORECAST(DK14,OFFSET($C$14,DL14-1,0,2),OFFSET($B$14,DL14-1,0,2))),DM13+(1-DM13)/($K$4-DJ14))</f>
        <v>#N/A</v>
      </c>
      <c r="DN14" s="200" t="e" cm="1">
        <f t="array" aca="1" ref="DN14" ca="1">IF(_xlfn.SEQUENCE(ROUNDUP(DO5,0),,1)*12&gt;DO4,DO4-1,_xlfn.SEQUENCE(ROUNDUP(DO5,0),,1)*12)</f>
        <v>#N/A</v>
      </c>
      <c r="DO14" s="5" t="e" cm="1">
        <f t="array" aca="1" ref="DO14" ca="1">VLOOKUP(_xlfn.ANCHORARRAY(DN14),DJ:DM,4)</f>
        <v>#N/A</v>
      </c>
      <c r="DP14" s="194" t="e">
        <f t="shared" ref="DP14:DP77" ca="1" si="71">IF(DO14-DO13&lt;0,0,DO14-DO13)</f>
        <v>#N/A</v>
      </c>
      <c r="DQ14" s="19" t="e" cm="1">
        <f t="array" aca="1" ref="DQ14:DQ603" ca="1">DP14:DP603*DO$10</f>
        <v>#N/A</v>
      </c>
      <c r="DR14" s="208" t="e">
        <f t="shared" ref="DR14:DR77" ca="1" si="72">(DQ14*(1+DO$3)^((DO$4-DN14)/12))-DQ14</f>
        <v>#N/A</v>
      </c>
      <c r="DS14" s="207" t="e" cm="1">
        <f t="array" aca="1" ref="DS14" ca="1">_xlfn.SEQUENCE(DX4,,0,1)</f>
        <v>#N/A</v>
      </c>
      <c r="DT14" s="194" t="e" cm="1">
        <f t="array" aca="1" ref="DT14" ca="1">(_xlfn.ANCHORARRAY(DS14)+1-_xlfn.ANCHORARRAY(DS14))/COUNT(_xlfn.ANCHORARRAY(DS14))*_xlfn.ANCHORARRAY(DS14)</f>
        <v>#N/A</v>
      </c>
      <c r="DU14" s="198" t="str" cm="1">
        <f t="array" aca="1" ref="DU14" ca="1">IFERROR(MATCH(TRUE,INDEX($B$14:$B$117&gt;=DT14,0),0),"")</f>
        <v/>
      </c>
      <c r="DV14" s="194" t="e">
        <f t="shared" ref="DV14:DV77" ca="1" si="73">IFERROR(IF(ROUND(DT14,3)=1,1,FORECAST(DT14,OFFSET($C$14,DU14-1,0,2),OFFSET($B$14,DU14-1,0,2))),DV13+(1-DV13)/($K$4-DS14))</f>
        <v>#N/A</v>
      </c>
      <c r="DW14" s="200" t="e" cm="1">
        <f t="array" aca="1" ref="DW14" ca="1">IF(_xlfn.SEQUENCE(ROUNDUP(DX5,0),,1)*12&gt;DX4,DX4-1,_xlfn.SEQUENCE(ROUNDUP(DX5,0),,1)*12)</f>
        <v>#N/A</v>
      </c>
      <c r="DX14" s="5" t="e" cm="1">
        <f t="array" aca="1" ref="DX14" ca="1">VLOOKUP(_xlfn.ANCHORARRAY(DW14),DS:DV,4)</f>
        <v>#N/A</v>
      </c>
      <c r="DY14" s="194" t="e">
        <f t="shared" ref="DY14:DY77" ca="1" si="74">IF(DX14-DX13&lt;0,0,DX14-DX13)</f>
        <v>#N/A</v>
      </c>
      <c r="DZ14" s="19" t="e" cm="1">
        <f t="array" aca="1" ref="DZ14:DZ603" ca="1">DY14:DY603*DX$10</f>
        <v>#N/A</v>
      </c>
      <c r="EA14" s="208" t="e">
        <f t="shared" ref="EA14:EA77" ca="1" si="75">(DZ14*(1+DX$3)^((DX$4-DW14)/12))-DZ14</f>
        <v>#N/A</v>
      </c>
      <c r="EB14" s="207" t="e" cm="1">
        <f t="array" aca="1" ref="EB14" ca="1">_xlfn.SEQUENCE(EG4,,0,1)</f>
        <v>#N/A</v>
      </c>
      <c r="EC14" s="194" t="e" cm="1">
        <f t="array" aca="1" ref="EC14" ca="1">(_xlfn.ANCHORARRAY(EB14)+1-_xlfn.ANCHORARRAY(EB14))/COUNT(_xlfn.ANCHORARRAY(EB14))*_xlfn.ANCHORARRAY(EB14)</f>
        <v>#N/A</v>
      </c>
      <c r="ED14" s="198" t="str" cm="1">
        <f t="array" aca="1" ref="ED14" ca="1">IFERROR(MATCH(TRUE,INDEX($B$14:$B$117&gt;=EC14,0),0),"")</f>
        <v/>
      </c>
      <c r="EE14" s="194" t="e">
        <f t="shared" ref="EE14:EE77" ca="1" si="76">IFERROR(IF(ROUND(EC14,3)=1,1,FORECAST(EC14,OFFSET($C$14,ED14-1,0,2),OFFSET($B$14,ED14-1,0,2))),EE13+(1-EE13)/($K$4-EB14))</f>
        <v>#N/A</v>
      </c>
      <c r="EF14" s="200" t="e" cm="1">
        <f t="array" aca="1" ref="EF14" ca="1">IF(_xlfn.SEQUENCE(ROUNDUP(EG5,0),,1)*12&gt;EG4,EG4-1,_xlfn.SEQUENCE(ROUNDUP(EG5,0),,1)*12)</f>
        <v>#N/A</v>
      </c>
      <c r="EG14" s="5" t="e" cm="1">
        <f t="array" aca="1" ref="EG14" ca="1">VLOOKUP(_xlfn.ANCHORARRAY(EF14),EB:EE,4)</f>
        <v>#N/A</v>
      </c>
      <c r="EH14" s="194" t="e">
        <f t="shared" ref="EH14:EH77" ca="1" si="77">IF(EG14-EG13&lt;0,0,EG14-EG13)</f>
        <v>#N/A</v>
      </c>
      <c r="EI14" s="19" t="e" cm="1">
        <f t="array" aca="1" ref="EI14:EI603" ca="1">EH14:EH603*EG$10</f>
        <v>#N/A</v>
      </c>
      <c r="EJ14" s="208" t="e">
        <f t="shared" ref="EJ14:EJ77" ca="1" si="78">(EI14*(1+EG$3)^((EG$4-EF14)/12))-EI14</f>
        <v>#N/A</v>
      </c>
      <c r="EK14" s="207" t="e" cm="1">
        <f t="array" aca="1" ref="EK14" ca="1">_xlfn.SEQUENCE(EP4,,0,1)</f>
        <v>#N/A</v>
      </c>
      <c r="EL14" s="194" t="e" cm="1">
        <f t="array" aca="1" ref="EL14" ca="1">(_xlfn.ANCHORARRAY(EK14)+1-_xlfn.ANCHORARRAY(EK14))/COUNT(_xlfn.ANCHORARRAY(EK14))*_xlfn.ANCHORARRAY(EK14)</f>
        <v>#N/A</v>
      </c>
      <c r="EM14" s="198" t="str" cm="1">
        <f t="array" aca="1" ref="EM14" ca="1">IFERROR(MATCH(TRUE,INDEX($B$14:$B$117&gt;=EL14,0),0),"")</f>
        <v/>
      </c>
      <c r="EN14" s="194" t="e">
        <f t="shared" ref="EN14:EN77" ca="1" si="79">IFERROR(IF(ROUND(EL14,3)=1,1,FORECAST(EL14,OFFSET($C$14,EM14-1,0,2),OFFSET($B$14,EM14-1,0,2))),EN13+(1-EN13)/($K$4-EK14))</f>
        <v>#N/A</v>
      </c>
      <c r="EO14" s="200" t="e" cm="1">
        <f t="array" aca="1" ref="EO14" ca="1">IF(_xlfn.SEQUENCE(ROUNDUP(EP5,0),,1)*12&gt;EP4,EP4-1,_xlfn.SEQUENCE(ROUNDUP(EP5,0),,1)*12)</f>
        <v>#N/A</v>
      </c>
      <c r="EP14" s="5" t="e" cm="1">
        <f t="array" aca="1" ref="EP14" ca="1">VLOOKUP(_xlfn.ANCHORARRAY(EO14),EK:EN,4)</f>
        <v>#N/A</v>
      </c>
      <c r="EQ14" s="194" t="e">
        <f t="shared" ref="EQ14:EQ77" ca="1" si="80">IF(EP14-EP13&lt;0,0,EP14-EP13)</f>
        <v>#N/A</v>
      </c>
      <c r="ER14" s="19" t="e" cm="1">
        <f t="array" aca="1" ref="ER14:ER603" ca="1">EQ14:EQ603*EP$10</f>
        <v>#N/A</v>
      </c>
      <c r="ES14" s="208" t="e">
        <f t="shared" ref="ES14:ES77" ca="1" si="81">(ER14*(1+EP$3)^((EP$4-EO14)/12))-ER14</f>
        <v>#N/A</v>
      </c>
      <c r="ET14" s="207" t="e" cm="1">
        <f t="array" aca="1" ref="ET14" ca="1">_xlfn.SEQUENCE(EY4,,0,1)</f>
        <v>#N/A</v>
      </c>
      <c r="EU14" s="194" t="e" cm="1">
        <f t="array" aca="1" ref="EU14" ca="1">(_xlfn.ANCHORARRAY(ET14)+1-_xlfn.ANCHORARRAY(ET14))/COUNT(_xlfn.ANCHORARRAY(ET14))*_xlfn.ANCHORARRAY(ET14)</f>
        <v>#N/A</v>
      </c>
      <c r="EV14" s="198" t="str" cm="1">
        <f t="array" aca="1" ref="EV14" ca="1">IFERROR(MATCH(TRUE,INDEX($B$14:$B$117&gt;=EU14,0),0),"")</f>
        <v/>
      </c>
      <c r="EW14" s="194" t="e">
        <f t="shared" ref="EW14:EW77" ca="1" si="82">IFERROR(IF(ROUND(EU14,3)=1,1,FORECAST(EU14,OFFSET($C$14,EV14-1,0,2),OFFSET($B$14,EV14-1,0,2))),EW13+(1-EW13)/($K$4-ET14))</f>
        <v>#N/A</v>
      </c>
      <c r="EX14" s="200" t="e" cm="1">
        <f t="array" aca="1" ref="EX14" ca="1">IF(_xlfn.SEQUENCE(ROUNDUP(EY5,0),,1)*12&gt;EY4,EY4-1,_xlfn.SEQUENCE(ROUNDUP(EY5,0),,1)*12)</f>
        <v>#N/A</v>
      </c>
      <c r="EY14" s="5" t="e" cm="1">
        <f t="array" aca="1" ref="EY14" ca="1">VLOOKUP(_xlfn.ANCHORARRAY(EX14),ET:EW,4)</f>
        <v>#N/A</v>
      </c>
      <c r="EZ14" s="194" t="e">
        <f t="shared" ref="EZ14:EZ77" ca="1" si="83">IF(EY14-EY13&lt;0,0,EY14-EY13)</f>
        <v>#N/A</v>
      </c>
      <c r="FA14" s="19" t="e" cm="1">
        <f t="array" aca="1" ref="FA14:FA603" ca="1">EZ14:EZ603*EY$10</f>
        <v>#N/A</v>
      </c>
      <c r="FB14" s="208" t="e">
        <f t="shared" ref="FB14:FB77" ca="1" si="84">(FA14*(1+EY$3)^((EY$4-EX14)/12))-FA14</f>
        <v>#N/A</v>
      </c>
      <c r="FC14" s="207" t="e" cm="1">
        <f t="array" aca="1" ref="FC14" ca="1">_xlfn.SEQUENCE(FH4,,0,1)</f>
        <v>#N/A</v>
      </c>
      <c r="FD14" s="194" t="e" cm="1">
        <f t="array" aca="1" ref="FD14" ca="1">(_xlfn.ANCHORARRAY(FC14)+1-_xlfn.ANCHORARRAY(FC14))/COUNT(_xlfn.ANCHORARRAY(FC14))*_xlfn.ANCHORARRAY(FC14)</f>
        <v>#N/A</v>
      </c>
      <c r="FE14" s="198" t="str" cm="1">
        <f t="array" aca="1" ref="FE14" ca="1">IFERROR(MATCH(TRUE,INDEX($B$14:$B$117&gt;=FD14,0),0),"")</f>
        <v/>
      </c>
      <c r="FF14" s="194" t="e">
        <f t="shared" ref="FF14:FF77" ca="1" si="85">IFERROR(IF(ROUND(FD14,3)=1,1,FORECAST(FD14,OFFSET($C$14,FE14-1,0,2),OFFSET($B$14,FE14-1,0,2))),FF13+(1-FF13)/($K$4-FC14))</f>
        <v>#N/A</v>
      </c>
      <c r="FG14" s="200" t="e" cm="1">
        <f t="array" aca="1" ref="FG14" ca="1">IF(_xlfn.SEQUENCE(ROUNDUP(FH5,0),,1)*12&gt;FH4,FH4-1,_xlfn.SEQUENCE(ROUNDUP(FH5,0),,1)*12)</f>
        <v>#N/A</v>
      </c>
      <c r="FH14" s="5" t="e" cm="1">
        <f t="array" aca="1" ref="FH14" ca="1">VLOOKUP(_xlfn.ANCHORARRAY(FG14),FC:FF,4)</f>
        <v>#N/A</v>
      </c>
      <c r="FI14" s="194" t="e">
        <f t="shared" ref="FI14:FI77" ca="1" si="86">IF(FH14-FH13&lt;0,0,FH14-FH13)</f>
        <v>#N/A</v>
      </c>
      <c r="FJ14" s="19" t="e" cm="1">
        <f t="array" aca="1" ref="FJ14:FJ603" ca="1">FI14:FI603*FH$10</f>
        <v>#N/A</v>
      </c>
      <c r="FK14" s="208" t="e">
        <f t="shared" ref="FK14:FK77" ca="1" si="87">(FJ14*(1+FH$3)^((FH$4-FG14)/12))-FJ14</f>
        <v>#N/A</v>
      </c>
      <c r="FL14" s="207" t="e" cm="1">
        <f t="array" aca="1" ref="FL14" ca="1">_xlfn.SEQUENCE(FQ4,,0,1)</f>
        <v>#N/A</v>
      </c>
      <c r="FM14" s="194" t="e" cm="1">
        <f t="array" aca="1" ref="FM14" ca="1">(_xlfn.ANCHORARRAY(FL14)+1-_xlfn.ANCHORARRAY(FL14))/COUNT(_xlfn.ANCHORARRAY(FL14))*_xlfn.ANCHORARRAY(FL14)</f>
        <v>#N/A</v>
      </c>
      <c r="FN14" s="198" t="str" cm="1">
        <f t="array" aca="1" ref="FN14" ca="1">IFERROR(MATCH(TRUE,INDEX($B$14:$B$117&gt;=FM14,0),0),"")</f>
        <v/>
      </c>
      <c r="FO14" s="194" t="e">
        <f t="shared" ref="FO14:FO77" ca="1" si="88">IFERROR(IF(ROUND(FM14,3)=1,1,FORECAST(FM14,OFFSET($C$14,FN14-1,0,2),OFFSET($B$14,FN14-1,0,2))),FO13+(1-FO13)/($K$4-FL14))</f>
        <v>#N/A</v>
      </c>
      <c r="FP14" s="200" t="e" cm="1">
        <f t="array" aca="1" ref="FP14" ca="1">IF(_xlfn.SEQUENCE(ROUNDUP(FQ5,0),,1)*12&gt;FQ4,FQ4-1,_xlfn.SEQUENCE(ROUNDUP(FQ5,0),,1)*12)</f>
        <v>#N/A</v>
      </c>
      <c r="FQ14" s="5" t="e" cm="1">
        <f t="array" aca="1" ref="FQ14" ca="1">VLOOKUP(_xlfn.ANCHORARRAY(FP14),FL:FO,4)</f>
        <v>#N/A</v>
      </c>
      <c r="FR14" s="194" t="e">
        <f t="shared" ref="FR14:FR77" ca="1" si="89">IF(FQ14-FQ13&lt;0,0,FQ14-FQ13)</f>
        <v>#N/A</v>
      </c>
      <c r="FS14" s="19" t="e" cm="1">
        <f t="array" aca="1" ref="FS14:FS603" ca="1">FR14:FR603*FQ$10</f>
        <v>#N/A</v>
      </c>
      <c r="FT14" s="208" t="e">
        <f t="shared" ref="FT14:FT77" ca="1" si="90">(FS14*(1+FQ$3)^((FQ$4-FP14)/12))-FS14</f>
        <v>#N/A</v>
      </c>
      <c r="FU14" s="207" t="e" cm="1">
        <f t="array" aca="1" ref="FU14" ca="1">_xlfn.SEQUENCE(FZ4,,0,1)</f>
        <v>#N/A</v>
      </c>
      <c r="FV14" s="194" t="e" cm="1">
        <f t="array" aca="1" ref="FV14" ca="1">(_xlfn.ANCHORARRAY(FU14)+1-_xlfn.ANCHORARRAY(FU14))/COUNT(_xlfn.ANCHORARRAY(FU14))*_xlfn.ANCHORARRAY(FU14)</f>
        <v>#N/A</v>
      </c>
      <c r="FW14" s="198" t="str" cm="1">
        <f t="array" aca="1" ref="FW14" ca="1">IFERROR(MATCH(TRUE,INDEX($B$14:$B$117&gt;=FV14,0),0),"")</f>
        <v/>
      </c>
      <c r="FX14" s="194" t="e">
        <f t="shared" ref="FX14:FX77" ca="1" si="91">IFERROR(IF(ROUND(FV14,3)=1,1,FORECAST(FV14,OFFSET($C$14,FW14-1,0,2),OFFSET($B$14,FW14-1,0,2))),FX13+(1-FX13)/($K$4-FU14))</f>
        <v>#N/A</v>
      </c>
      <c r="FY14" s="200" t="e" cm="1">
        <f t="array" aca="1" ref="FY14" ca="1">IF(_xlfn.SEQUENCE(ROUNDUP(FZ5,0),,1)*12&gt;FZ4,FZ4-1,_xlfn.SEQUENCE(ROUNDUP(FZ5,0),,1)*12)</f>
        <v>#N/A</v>
      </c>
      <c r="FZ14" s="5" t="e" cm="1">
        <f t="array" aca="1" ref="FZ14" ca="1">VLOOKUP(_xlfn.ANCHORARRAY(FY14),FU:FX,4)</f>
        <v>#N/A</v>
      </c>
      <c r="GA14" s="194" t="e">
        <f t="shared" ref="GA14:GA77" ca="1" si="92">IF(FZ14-FZ13&lt;0,0,FZ14-FZ13)</f>
        <v>#N/A</v>
      </c>
      <c r="GB14" s="19" t="e" cm="1">
        <f t="array" aca="1" ref="GB14:GB603" ca="1">GA14:GA603*FZ$10</f>
        <v>#N/A</v>
      </c>
      <c r="GC14" s="208" t="e">
        <f t="shared" ref="GC14:GC77" ca="1" si="93">(GB14*(1+FZ$3)^((FZ$4-FY14)/12))-GB14</f>
        <v>#N/A</v>
      </c>
    </row>
    <row r="15" spans="1:185" x14ac:dyDescent="0.2">
      <c r="A15" s="236">
        <v>1</v>
      </c>
      <c r="B15" s="195">
        <v>2.2727272727272728E-2</v>
      </c>
      <c r="C15" s="194">
        <v>2.7927599854032814E-2</v>
      </c>
      <c r="D15" s="195">
        <v>1.3963799927016407E-2</v>
      </c>
      <c r="E15" s="194"/>
      <c r="F15" s="207">
        <f ca="1"/>
        <v>1</v>
      </c>
      <c r="G15" s="194">
        <f ca="1"/>
        <v>1.0526315789473684E-2</v>
      </c>
      <c r="H15" s="198" cm="1">
        <f t="array" aca="1" ref="H15" ca="1">IFERROR(MATCH(TRUE,INDEX($B$14:$B$117&gt;=G15,0),0),"")</f>
        <v>2</v>
      </c>
      <c r="I15" s="194">
        <f t="shared" ca="1" si="38"/>
        <v>1.3891924421512398E-2</v>
      </c>
      <c r="J15" s="200">
        <f ca="1"/>
        <v>24</v>
      </c>
      <c r="K15" s="5">
        <f ca="1"/>
        <v>0.43797517030812116</v>
      </c>
      <c r="L15" s="194">
        <f t="shared" ref="L15:L78" ca="1" si="94">IF(K15-K14&lt;0,0,K15-K14)</f>
        <v>0.19996382729966844</v>
      </c>
      <c r="M15" s="19">
        <f ca="1"/>
        <v>942520073.21617281</v>
      </c>
      <c r="N15" s="208">
        <f t="shared" ref="N15:N78" ca="1" si="95">(M15*(1+K$3)^((K$4-J15)/12))-M15</f>
        <v>392508107.32039011</v>
      </c>
      <c r="O15" s="207">
        <f ca="1"/>
        <v>1</v>
      </c>
      <c r="P15" s="194">
        <f ca="1"/>
        <v>1.7543859649122806E-2</v>
      </c>
      <c r="Q15" s="198" cm="1">
        <f t="array" aca="1" ref="Q15" ca="1">IFERROR(MATCH(TRUE,INDEX($B$14:$B$117&gt;=P15,0),0),"")</f>
        <v>2</v>
      </c>
      <c r="R15" s="194">
        <f t="shared" ca="1" si="39"/>
        <v>2.1964731206230024E-2</v>
      </c>
      <c r="S15" s="200">
        <f ca="1"/>
        <v>24</v>
      </c>
      <c r="T15" s="5">
        <f ca="1"/>
        <v>0.73753264192268186</v>
      </c>
      <c r="U15" s="194">
        <f t="shared" ref="U15:U78" ca="1" si="96">IF(T15-T14&lt;0,0,T15-T14)</f>
        <v>0.37549013218752286</v>
      </c>
      <c r="V15" s="19">
        <f ca="1"/>
        <v>715172185.10171413</v>
      </c>
      <c r="W15" s="208">
        <f t="shared" ref="W15:W78" ca="1" si="97">(V15*(1+T$3)^((T$4-S15)/12))-V15</f>
        <v>126854621.87909722</v>
      </c>
      <c r="X15" s="207">
        <f ca="1"/>
        <v>1</v>
      </c>
      <c r="Y15" s="194">
        <f ca="1"/>
        <v>1.9230769230769232E-2</v>
      </c>
      <c r="Z15" s="198" cm="1">
        <f t="array" aca="1" ref="Z15" ca="1">IFERROR(MATCH(TRUE,INDEX($B$14:$B$117&gt;=Y15,0),0),"")</f>
        <v>2</v>
      </c>
      <c r="AA15" s="194">
        <f t="shared" ca="1" si="40"/>
        <v>2.3905309760248687E-2</v>
      </c>
      <c r="AB15" s="200">
        <f ca="1"/>
        <v>24</v>
      </c>
      <c r="AC15" s="5">
        <f ca="1"/>
        <v>0.83711533514800762</v>
      </c>
      <c r="AD15" s="194">
        <f t="shared" ca="1" si="41"/>
        <v>0.44118337240557343</v>
      </c>
      <c r="AE15" s="19">
        <f ca="1"/>
        <v>716949788.45248067</v>
      </c>
      <c r="AF15" s="208">
        <f t="shared" ca="1" si="42"/>
        <v>107433139.91105175</v>
      </c>
      <c r="AG15" s="207">
        <f ca="1"/>
        <v>1</v>
      </c>
      <c r="AH15" s="194">
        <f ca="1"/>
        <v>1.9607843137254902E-2</v>
      </c>
      <c r="AI15" s="198" cm="1">
        <f t="array" aca="1" ref="AI15" ca="1">IFERROR(MATCH(TRUE,INDEX($B$14:$B$117&gt;=AH15,0),0),"")</f>
        <v>2</v>
      </c>
      <c r="AJ15" s="194">
        <f t="shared" ca="1" si="43"/>
        <v>2.4339086142911682E-2</v>
      </c>
      <c r="AK15" s="200">
        <f ca="1"/>
        <v>24</v>
      </c>
      <c r="AL15" s="5">
        <f ca="1"/>
        <v>0.84594216260454824</v>
      </c>
      <c r="AM15" s="194">
        <f t="shared" ca="1" si="44"/>
        <v>0.44258254230225458</v>
      </c>
      <c r="AN15" s="19">
        <f ca="1"/>
        <v>685329616.02099574</v>
      </c>
      <c r="AO15" s="208">
        <f t="shared" ca="1" si="45"/>
        <v>96809021.488645315</v>
      </c>
      <c r="AP15" s="207">
        <f ca="1"/>
        <v>1</v>
      </c>
      <c r="AQ15" s="194">
        <f ca="1"/>
        <v>0.02</v>
      </c>
      <c r="AR15" s="198" cm="1">
        <f t="array" aca="1" ref="AR15" ca="1">IFERROR(MATCH(TRUE,INDEX($B$14:$B$117&gt;=AQ15,0),0),"")</f>
        <v>2</v>
      </c>
      <c r="AS15" s="194">
        <f t="shared" ca="1" si="46"/>
        <v>2.4790213580881196E-2</v>
      </c>
      <c r="AT15" s="200">
        <f ca="1"/>
        <v>24</v>
      </c>
      <c r="AU15" s="5">
        <f ca="1"/>
        <v>0.86564053254870721</v>
      </c>
      <c r="AV15" s="194">
        <f t="shared" ca="1" si="47"/>
        <v>0.4545561483841597</v>
      </c>
      <c r="AW15" s="19">
        <f ca="1"/>
        <v>693076948.32283711</v>
      </c>
      <c r="AX15" s="208">
        <f t="shared" ca="1" si="48"/>
        <v>95407565.97277391</v>
      </c>
      <c r="AY15" s="207">
        <f ca="1"/>
        <v>1</v>
      </c>
      <c r="AZ15" s="194">
        <f ca="1"/>
        <v>0.02</v>
      </c>
      <c r="BA15" s="198" cm="1">
        <f t="array" aca="1" ref="BA15" ca="1">IFERROR(MATCH(TRUE,INDEX($B$14:$B$117&gt;=AZ15,0),0),"")</f>
        <v>2</v>
      </c>
      <c r="BB15" s="194">
        <f t="shared" ca="1" si="49"/>
        <v>2.4790213580881196E-2</v>
      </c>
      <c r="BC15" s="200">
        <f ca="1"/>
        <v>24</v>
      </c>
      <c r="BD15" s="5">
        <f ca="1"/>
        <v>0.86564053254870721</v>
      </c>
      <c r="BE15" s="194">
        <f t="shared" ca="1" si="50"/>
        <v>0.4545561483841597</v>
      </c>
      <c r="BF15" s="19">
        <f ca="1"/>
        <v>684778172.71131647</v>
      </c>
      <c r="BG15" s="208">
        <f t="shared" ca="1" si="51"/>
        <v>92357887.445095897</v>
      </c>
      <c r="BH15" s="207">
        <f ca="1"/>
        <v>1</v>
      </c>
      <c r="BI15" s="194">
        <f ca="1"/>
        <v>2.0408163265306121E-2</v>
      </c>
      <c r="BJ15" s="198" cm="1">
        <f t="array" aca="1" ref="BJ15" ca="1">IFERROR(MATCH(TRUE,INDEX($B$14:$B$117&gt;=BI15,0),0),"")</f>
        <v>2</v>
      </c>
      <c r="BK15" s="194">
        <f t="shared" ca="1" si="52"/>
        <v>2.5259754383665792E-2</v>
      </c>
      <c r="BL15" s="200">
        <f ca="1"/>
        <v>24</v>
      </c>
      <c r="BM15" s="5">
        <f ca="1"/>
        <v>0.87004321954769392</v>
      </c>
      <c r="BN15" s="194">
        <f t="shared" ca="1" si="53"/>
        <v>0.45091877503671896</v>
      </c>
      <c r="BO15" s="19">
        <f ca="1"/>
        <v>672678336.46548104</v>
      </c>
      <c r="BP15" s="208">
        <f t="shared" ca="1" si="54"/>
        <v>89212116.791101217</v>
      </c>
      <c r="BQ15" s="207">
        <f ca="1"/>
        <v>1</v>
      </c>
      <c r="BR15" s="194">
        <f ca="1"/>
        <v>2.0408163265306121E-2</v>
      </c>
      <c r="BS15" s="198" cm="1">
        <f t="array" aca="1" ref="BS15" ca="1">IFERROR(MATCH(TRUE,INDEX($B$14:$B$117&gt;=BR15,0),0),"")</f>
        <v>2</v>
      </c>
      <c r="BT15" s="194">
        <f t="shared" ca="1" si="55"/>
        <v>2.5259754383665792E-2</v>
      </c>
      <c r="BU15" s="200">
        <f ca="1"/>
        <v>24</v>
      </c>
      <c r="BV15" s="5">
        <f ca="1"/>
        <v>0.87004321954769392</v>
      </c>
      <c r="BW15" s="194">
        <f t="shared" ca="1" si="56"/>
        <v>0.45091877503671896</v>
      </c>
      <c r="BX15" s="19">
        <f ca="1"/>
        <v>667182803.0683825</v>
      </c>
      <c r="BY15" s="208">
        <f t="shared" ca="1" si="57"/>
        <v>87232013.331178784</v>
      </c>
      <c r="BZ15" s="207">
        <f ca="1"/>
        <v>1</v>
      </c>
      <c r="CA15" s="194">
        <f ca="1"/>
        <v>2.0408163265306121E-2</v>
      </c>
      <c r="CB15" s="198" cm="1">
        <f t="array" aca="1" ref="CB15" ca="1">IFERROR(MATCH(TRUE,INDEX($B$14:$B$117&gt;=CA15,0),0),"")</f>
        <v>2</v>
      </c>
      <c r="CC15" s="194">
        <f t="shared" ca="1" si="58"/>
        <v>2.5259754383665792E-2</v>
      </c>
      <c r="CD15" s="200">
        <f ca="1"/>
        <v>24</v>
      </c>
      <c r="CE15" s="5">
        <f ca="1"/>
        <v>0.87004321954769392</v>
      </c>
      <c r="CF15" s="194">
        <f t="shared" ca="1" si="59"/>
        <v>0.45091877503671896</v>
      </c>
      <c r="CG15" s="19">
        <f ca="1"/>
        <v>662511654.39322519</v>
      </c>
      <c r="CH15" s="208">
        <f t="shared" ca="1" si="60"/>
        <v>85561642.90859735</v>
      </c>
      <c r="CI15" s="207">
        <f ca="1"/>
        <v>1</v>
      </c>
      <c r="CJ15" s="194">
        <f ca="1"/>
        <v>2.0833333333333332E-2</v>
      </c>
      <c r="CK15" s="198" cm="1">
        <f t="array" aca="1" ref="CK15" ca="1">IFERROR(MATCH(TRUE,INDEX($B$14:$B$117&gt;=CJ15,0),0),"")</f>
        <v>2</v>
      </c>
      <c r="CL15" s="194">
        <f t="shared" ca="1" si="61"/>
        <v>2.5748859386566413E-2</v>
      </c>
      <c r="CM15" s="200">
        <f ca="1"/>
        <v>24</v>
      </c>
      <c r="CN15" s="5">
        <f ca="1"/>
        <v>0.87462935183830515</v>
      </c>
      <c r="CO15" s="194">
        <f t="shared" ca="1" si="62"/>
        <v>0.4471298444664682</v>
      </c>
      <c r="CP15" s="19">
        <f ca="1"/>
        <v>652934909.67062306</v>
      </c>
      <c r="CQ15" s="208">
        <f t="shared" ca="1" si="63"/>
        <v>83418164.383729458</v>
      </c>
      <c r="CR15" s="207"/>
      <c r="CS15" s="194"/>
      <c r="CT15" s="198" cm="1">
        <f t="array" ref="CT15">IFERROR(MATCH(TRUE,INDEX($B$14:$B$117&gt;=CS15,0),0),"")</f>
        <v>1</v>
      </c>
      <c r="CU15" s="194">
        <f t="shared" ca="1" si="64"/>
        <v>1.3963799927016407E-2</v>
      </c>
      <c r="CV15" s="200"/>
      <c r="CW15" s="5"/>
      <c r="CX15" s="194" t="e">
        <f t="shared" ca="1" si="65"/>
        <v>#N/A</v>
      </c>
      <c r="CY15" s="19" t="e">
        <f ca="1"/>
        <v>#N/A</v>
      </c>
      <c r="CZ15" s="208" t="e">
        <f t="shared" ca="1" si="66"/>
        <v>#N/A</v>
      </c>
      <c r="DA15" s="207"/>
      <c r="DB15" s="194"/>
      <c r="DC15" s="198" cm="1">
        <f t="array" ref="DC15">IFERROR(MATCH(TRUE,INDEX($B$14:$B$117&gt;=DB15,0),0),"")</f>
        <v>1</v>
      </c>
      <c r="DD15" s="194">
        <f t="shared" ca="1" si="67"/>
        <v>1.3963799927016407E-2</v>
      </c>
      <c r="DE15" s="200"/>
      <c r="DF15" s="5"/>
      <c r="DG15" s="194" t="e">
        <f t="shared" ca="1" si="68"/>
        <v>#N/A</v>
      </c>
      <c r="DH15" s="19" t="e">
        <f ca="1"/>
        <v>#N/A</v>
      </c>
      <c r="DI15" s="208" t="e">
        <f t="shared" ca="1" si="69"/>
        <v>#N/A</v>
      </c>
      <c r="DJ15" s="207"/>
      <c r="DK15" s="194"/>
      <c r="DL15" s="198" cm="1">
        <f t="array" ref="DL15">IFERROR(MATCH(TRUE,INDEX($B$14:$B$117&gt;=DK15,0),0),"")</f>
        <v>1</v>
      </c>
      <c r="DM15" s="194">
        <f t="shared" ca="1" si="70"/>
        <v>1.3963799927016407E-2</v>
      </c>
      <c r="DN15" s="200"/>
      <c r="DO15" s="5"/>
      <c r="DP15" s="194" t="e">
        <f t="shared" ca="1" si="71"/>
        <v>#N/A</v>
      </c>
      <c r="DQ15" s="19" t="e">
        <f ca="1"/>
        <v>#N/A</v>
      </c>
      <c r="DR15" s="208" t="e">
        <f t="shared" ca="1" si="72"/>
        <v>#N/A</v>
      </c>
      <c r="DS15" s="207"/>
      <c r="DT15" s="194"/>
      <c r="DU15" s="198" cm="1">
        <f t="array" ref="DU15">IFERROR(MATCH(TRUE,INDEX($B$14:$B$117&gt;=DT15,0),0),"")</f>
        <v>1</v>
      </c>
      <c r="DV15" s="194">
        <f t="shared" ca="1" si="73"/>
        <v>1.3963799927016407E-2</v>
      </c>
      <c r="DW15" s="200"/>
      <c r="DX15" s="5"/>
      <c r="DY15" s="194" t="e">
        <f t="shared" ca="1" si="74"/>
        <v>#N/A</v>
      </c>
      <c r="DZ15" s="19" t="e">
        <f ca="1"/>
        <v>#N/A</v>
      </c>
      <c r="EA15" s="208" t="e">
        <f t="shared" ca="1" si="75"/>
        <v>#N/A</v>
      </c>
      <c r="EB15" s="207"/>
      <c r="EC15" s="194"/>
      <c r="ED15" s="198" cm="1">
        <f t="array" ref="ED15">IFERROR(MATCH(TRUE,INDEX($B$14:$B$117&gt;=EC15,0),0),"")</f>
        <v>1</v>
      </c>
      <c r="EE15" s="194">
        <f t="shared" ca="1" si="76"/>
        <v>1.3963799927016407E-2</v>
      </c>
      <c r="EF15" s="200"/>
      <c r="EG15" s="5"/>
      <c r="EH15" s="194" t="e">
        <f t="shared" ca="1" si="77"/>
        <v>#N/A</v>
      </c>
      <c r="EI15" s="19" t="e">
        <f ca="1"/>
        <v>#N/A</v>
      </c>
      <c r="EJ15" s="208" t="e">
        <f t="shared" ca="1" si="78"/>
        <v>#N/A</v>
      </c>
      <c r="EK15" s="207"/>
      <c r="EL15" s="194"/>
      <c r="EM15" s="198" cm="1">
        <f t="array" ref="EM15">IFERROR(MATCH(TRUE,INDEX($B$14:$B$117&gt;=EL15,0),0),"")</f>
        <v>1</v>
      </c>
      <c r="EN15" s="194">
        <f t="shared" ca="1" si="79"/>
        <v>1.3963799927016407E-2</v>
      </c>
      <c r="EO15" s="200"/>
      <c r="EP15" s="5"/>
      <c r="EQ15" s="194" t="e">
        <f t="shared" ca="1" si="80"/>
        <v>#N/A</v>
      </c>
      <c r="ER15" s="19" t="e">
        <f ca="1"/>
        <v>#N/A</v>
      </c>
      <c r="ES15" s="208" t="e">
        <f t="shared" ca="1" si="81"/>
        <v>#N/A</v>
      </c>
      <c r="ET15" s="207"/>
      <c r="EU15" s="194"/>
      <c r="EV15" s="198" cm="1">
        <f t="array" ref="EV15">IFERROR(MATCH(TRUE,INDEX($B$14:$B$117&gt;=EU15,0),0),"")</f>
        <v>1</v>
      </c>
      <c r="EW15" s="194">
        <f t="shared" ca="1" si="82"/>
        <v>1.3963799927016407E-2</v>
      </c>
      <c r="EX15" s="200"/>
      <c r="EY15" s="5"/>
      <c r="EZ15" s="194" t="e">
        <f t="shared" ca="1" si="83"/>
        <v>#N/A</v>
      </c>
      <c r="FA15" s="19" t="e">
        <f ca="1"/>
        <v>#N/A</v>
      </c>
      <c r="FB15" s="208" t="e">
        <f t="shared" ca="1" si="84"/>
        <v>#N/A</v>
      </c>
      <c r="FC15" s="207"/>
      <c r="FD15" s="194"/>
      <c r="FE15" s="198" cm="1">
        <f t="array" ref="FE15">IFERROR(MATCH(TRUE,INDEX($B$14:$B$117&gt;=FD15,0),0),"")</f>
        <v>1</v>
      </c>
      <c r="FF15" s="194">
        <f t="shared" ca="1" si="85"/>
        <v>1.3963799927016407E-2</v>
      </c>
      <c r="FG15" s="200"/>
      <c r="FH15" s="5"/>
      <c r="FI15" s="194" t="e">
        <f t="shared" ca="1" si="86"/>
        <v>#N/A</v>
      </c>
      <c r="FJ15" s="19" t="e">
        <f ca="1"/>
        <v>#N/A</v>
      </c>
      <c r="FK15" s="208" t="e">
        <f t="shared" ca="1" si="87"/>
        <v>#N/A</v>
      </c>
      <c r="FL15" s="207"/>
      <c r="FM15" s="194"/>
      <c r="FN15" s="198" cm="1">
        <f t="array" ref="FN15">IFERROR(MATCH(TRUE,INDEX($B$14:$B$117&gt;=FM15,0),0),"")</f>
        <v>1</v>
      </c>
      <c r="FO15" s="194">
        <f t="shared" ca="1" si="88"/>
        <v>1.3963799927016407E-2</v>
      </c>
      <c r="FP15" s="200"/>
      <c r="FQ15" s="5"/>
      <c r="FR15" s="194" t="e">
        <f t="shared" ca="1" si="89"/>
        <v>#N/A</v>
      </c>
      <c r="FS15" s="19" t="e">
        <f ca="1"/>
        <v>#N/A</v>
      </c>
      <c r="FT15" s="208" t="e">
        <f t="shared" ca="1" si="90"/>
        <v>#N/A</v>
      </c>
      <c r="FU15" s="207"/>
      <c r="FV15" s="194"/>
      <c r="FW15" s="198" cm="1">
        <f t="array" ref="FW15">IFERROR(MATCH(TRUE,INDEX($B$14:$B$117&gt;=FV15,0),0),"")</f>
        <v>1</v>
      </c>
      <c r="FX15" s="194">
        <f t="shared" ca="1" si="91"/>
        <v>1.3963799927016407E-2</v>
      </c>
      <c r="FY15" s="200"/>
      <c r="FZ15" s="5"/>
      <c r="GA15" s="194" t="e">
        <f t="shared" ca="1" si="92"/>
        <v>#N/A</v>
      </c>
      <c r="GB15" s="19" t="e">
        <f ca="1"/>
        <v>#N/A</v>
      </c>
      <c r="GC15" s="208" t="e">
        <f t="shared" ca="1" si="93"/>
        <v>#N/A</v>
      </c>
    </row>
    <row r="16" spans="1:185" x14ac:dyDescent="0.2">
      <c r="A16" s="236">
        <v>2</v>
      </c>
      <c r="B16" s="195">
        <v>4.5454545454545456E-2</v>
      </c>
      <c r="C16" s="194">
        <v>5.407248546362968E-2</v>
      </c>
      <c r="D16" s="195">
        <v>2.6144885609596869E-2</v>
      </c>
      <c r="E16" s="194"/>
      <c r="F16" s="207">
        <f ca="1"/>
        <v>2</v>
      </c>
      <c r="G16" s="194">
        <f ca="1"/>
        <v>2.1052631578947368E-2</v>
      </c>
      <c r="H16" s="198" cm="1">
        <f t="array" aca="1" ref="H16" ca="1">IFERROR(MATCH(TRUE,INDEX($B$14:$B$117&gt;=G16,0),0),"")</f>
        <v>2</v>
      </c>
      <c r="I16" s="194">
        <f t="shared" ca="1" si="38"/>
        <v>2.600113459858884E-2</v>
      </c>
      <c r="J16" s="200">
        <f ca="1"/>
        <v>36</v>
      </c>
      <c r="K16" s="5">
        <f ca="1"/>
        <v>0.65380325453377874</v>
      </c>
      <c r="L16" s="194">
        <f t="shared" ca="1" si="94"/>
        <v>0.21582808422565758</v>
      </c>
      <c r="M16" s="19">
        <f ca="1"/>
        <v>1017295500.3587811</v>
      </c>
      <c r="N16" s="208">
        <f t="shared" ca="1" si="95"/>
        <v>342085147.79887629</v>
      </c>
      <c r="O16" s="207">
        <f ca="1"/>
        <v>2</v>
      </c>
      <c r="P16" s="194">
        <f ca="1"/>
        <v>3.5087719298245612E-2</v>
      </c>
      <c r="Q16" s="198" cm="1">
        <f t="array" aca="1" ref="Q16" ca="1">IFERROR(MATCH(TRUE,INDEX($B$14:$B$117&gt;=P16,0),0),"")</f>
        <v>3</v>
      </c>
      <c r="R16" s="194">
        <f t="shared" ca="1" si="39"/>
        <v>4.2146748168024079E-2</v>
      </c>
      <c r="S16" s="200">
        <f ca="1"/>
        <v>36</v>
      </c>
      <c r="T16" s="5">
        <f ca="1"/>
        <v>0.92287081722845465</v>
      </c>
      <c r="U16" s="194">
        <f t="shared" ca="1" si="96"/>
        <v>0.18533817530577279</v>
      </c>
      <c r="V16" s="19">
        <f ca="1"/>
        <v>353001840.67153639</v>
      </c>
      <c r="W16" s="208">
        <f t="shared" ca="1" si="97"/>
        <v>39088738.39350003</v>
      </c>
      <c r="X16" s="207">
        <f ca="1"/>
        <v>2</v>
      </c>
      <c r="Y16" s="194">
        <f ca="1"/>
        <v>3.8461538461538464E-2</v>
      </c>
      <c r="Z16" s="198" cm="1">
        <f t="array" aca="1" ref="Z16" ca="1">IFERROR(MATCH(TRUE,INDEX($B$14:$B$117&gt;=Y16,0),0),"")</f>
        <v>3</v>
      </c>
      <c r="AA16" s="194">
        <f t="shared" ca="1" si="40"/>
        <v>4.6027905276061404E-2</v>
      </c>
      <c r="AB16" s="200">
        <f ca="1"/>
        <v>36</v>
      </c>
      <c r="AC16" s="5">
        <f ca="1"/>
        <v>0.93723178211663782</v>
      </c>
      <c r="AD16" s="194">
        <f t="shared" ca="1" si="41"/>
        <v>0.1001164469686302</v>
      </c>
      <c r="AE16" s="19">
        <f ca="1"/>
        <v>162695309.85131627</v>
      </c>
      <c r="AF16" s="208">
        <f t="shared" ca="1" si="42"/>
        <v>13790347.475185454</v>
      </c>
      <c r="AG16" s="207">
        <f ca="1"/>
        <v>2</v>
      </c>
      <c r="AH16" s="194">
        <f ca="1"/>
        <v>3.9215686274509803E-2</v>
      </c>
      <c r="AI16" s="198" cm="1">
        <f t="array" aca="1" ref="AI16" ca="1">IFERROR(MATCH(TRUE,INDEX($B$14:$B$117&gt;=AH16,0),0),"")</f>
        <v>3</v>
      </c>
      <c r="AJ16" s="194">
        <f t="shared" ca="1" si="43"/>
        <v>4.6895458041387388E-2</v>
      </c>
      <c r="AK16" s="200">
        <f ca="1"/>
        <v>36</v>
      </c>
      <c r="AL16" s="5">
        <f ca="1"/>
        <v>0.93938315123763716</v>
      </c>
      <c r="AM16" s="194">
        <f t="shared" ca="1" si="44"/>
        <v>9.3440988633088917E-2</v>
      </c>
      <c r="AN16" s="19">
        <f ca="1"/>
        <v>144691375.59611067</v>
      </c>
      <c r="AO16" s="208">
        <f t="shared" ca="1" si="45"/>
        <v>11091967.966958433</v>
      </c>
      <c r="AP16" s="207">
        <f ca="1"/>
        <v>2</v>
      </c>
      <c r="AQ16" s="194">
        <f ca="1"/>
        <v>0.04</v>
      </c>
      <c r="AR16" s="198" cm="1">
        <f t="array" aca="1" ref="AR16" ca="1">IFERROR(MATCH(TRUE,INDEX($B$14:$B$117&gt;=AQ16,0),0),"")</f>
        <v>3</v>
      </c>
      <c r="AS16" s="194">
        <f t="shared" ca="1" si="46"/>
        <v>4.7797712917326422E-2</v>
      </c>
      <c r="AT16" s="200">
        <f ca="1"/>
        <v>36</v>
      </c>
      <c r="AU16" s="5">
        <f ca="1"/>
        <v>0.9428183112922669</v>
      </c>
      <c r="AV16" s="194">
        <f t="shared" ca="1" si="47"/>
        <v>7.7177778743559688E-2</v>
      </c>
      <c r="AW16" s="19">
        <f ca="1"/>
        <v>117675538.12673385</v>
      </c>
      <c r="AX16" s="208">
        <f t="shared" ca="1" si="48"/>
        <v>8621173.0620001405</v>
      </c>
      <c r="AY16" s="207">
        <f ca="1"/>
        <v>2</v>
      </c>
      <c r="AZ16" s="194">
        <f ca="1"/>
        <v>0.04</v>
      </c>
      <c r="BA16" s="198" cm="1">
        <f t="array" aca="1" ref="BA16" ca="1">IFERROR(MATCH(TRUE,INDEX($B$14:$B$117&gt;=AZ16,0),0),"")</f>
        <v>3</v>
      </c>
      <c r="BB16" s="194">
        <f t="shared" ca="1" si="49"/>
        <v>4.7797712917326422E-2</v>
      </c>
      <c r="BC16" s="200">
        <f ca="1"/>
        <v>36</v>
      </c>
      <c r="BD16" s="5">
        <f ca="1"/>
        <v>0.9428183112922669</v>
      </c>
      <c r="BE16" s="194">
        <f t="shared" ca="1" si="50"/>
        <v>7.7177778743559688E-2</v>
      </c>
      <c r="BF16" s="19">
        <f ca="1"/>
        <v>116266512.92651348</v>
      </c>
      <c r="BG16" s="208">
        <f t="shared" ca="1" si="51"/>
        <v>8212442.2900092453</v>
      </c>
      <c r="BH16" s="207">
        <f ca="1"/>
        <v>2</v>
      </c>
      <c r="BI16" s="194">
        <f ca="1"/>
        <v>4.0816326530612242E-2</v>
      </c>
      <c r="BJ16" s="198" cm="1">
        <f t="array" aca="1" ref="BJ16" ca="1">IFERROR(MATCH(TRUE,INDEX($B$14:$B$117&gt;=BI16,0),0),"")</f>
        <v>3</v>
      </c>
      <c r="BK16" s="194">
        <f t="shared" ca="1" si="52"/>
        <v>4.8736794522895609E-2</v>
      </c>
      <c r="BL16" s="200">
        <f ca="1"/>
        <v>36</v>
      </c>
      <c r="BM16" s="5">
        <f ca="1"/>
        <v>0.9465474707056899</v>
      </c>
      <c r="BN16" s="194">
        <f t="shared" ca="1" si="53"/>
        <v>7.6504251157995973E-2</v>
      </c>
      <c r="BO16" s="19">
        <f ca="1"/>
        <v>114128652.98702055</v>
      </c>
      <c r="BP16" s="208">
        <f t="shared" ca="1" si="54"/>
        <v>7819132.0346151739</v>
      </c>
      <c r="BQ16" s="207">
        <f ca="1"/>
        <v>2</v>
      </c>
      <c r="BR16" s="194">
        <f ca="1"/>
        <v>4.0816326530612242E-2</v>
      </c>
      <c r="BS16" s="198" cm="1">
        <f t="array" aca="1" ref="BS16" ca="1">IFERROR(MATCH(TRUE,INDEX($B$14:$B$117&gt;=BR16,0),0),"")</f>
        <v>3</v>
      </c>
      <c r="BT16" s="194">
        <f t="shared" ca="1" si="55"/>
        <v>4.8736794522895609E-2</v>
      </c>
      <c r="BU16" s="200">
        <f ca="1"/>
        <v>36</v>
      </c>
      <c r="BV16" s="5">
        <f ca="1"/>
        <v>0.9465474707056899</v>
      </c>
      <c r="BW16" s="194">
        <f t="shared" ca="1" si="56"/>
        <v>7.6504251157995973E-2</v>
      </c>
      <c r="BX16" s="19">
        <f ca="1"/>
        <v>113196264.07235506</v>
      </c>
      <c r="BY16" s="208">
        <f t="shared" ca="1" si="57"/>
        <v>7554974.4478208572</v>
      </c>
      <c r="BZ16" s="207">
        <f ca="1"/>
        <v>2</v>
      </c>
      <c r="CA16" s="194">
        <f ca="1"/>
        <v>4.0816326530612242E-2</v>
      </c>
      <c r="CB16" s="198" cm="1">
        <f t="array" aca="1" ref="CB16" ca="1">IFERROR(MATCH(TRUE,INDEX($B$14:$B$117&gt;=CA16,0),0),"")</f>
        <v>3</v>
      </c>
      <c r="CC16" s="194">
        <f t="shared" ca="1" si="58"/>
        <v>4.8736794522895609E-2</v>
      </c>
      <c r="CD16" s="200">
        <f ca="1"/>
        <v>36</v>
      </c>
      <c r="CE16" s="5">
        <f ca="1"/>
        <v>0.9465474707056899</v>
      </c>
      <c r="CF16" s="194">
        <f t="shared" ca="1" si="59"/>
        <v>7.6504251157995973E-2</v>
      </c>
      <c r="CG16" s="19">
        <f ca="1"/>
        <v>112403742.77755761</v>
      </c>
      <c r="CH16" s="208">
        <f t="shared" ca="1" si="60"/>
        <v>7332475.5329068303</v>
      </c>
      <c r="CI16" s="207">
        <f ca="1"/>
        <v>2</v>
      </c>
      <c r="CJ16" s="194">
        <f ca="1"/>
        <v>4.1666666666666664E-2</v>
      </c>
      <c r="CK16" s="198" cm="1">
        <f t="array" aca="1" ref="CK16" ca="1">IFERROR(MATCH(TRUE,INDEX($B$14:$B$117&gt;=CJ16,0),0),"")</f>
        <v>3</v>
      </c>
      <c r="CL16" s="194">
        <f t="shared" ca="1" si="61"/>
        <v>4.9715004528696857E-2</v>
      </c>
      <c r="CM16" s="200">
        <f ca="1"/>
        <v>36</v>
      </c>
      <c r="CN16" s="5">
        <f ca="1"/>
        <v>0.9501180264083553</v>
      </c>
      <c r="CO16" s="194">
        <f t="shared" ca="1" si="62"/>
        <v>7.5488674570050152E-2</v>
      </c>
      <c r="CP16" s="19">
        <f ca="1"/>
        <v>110234625.40364407</v>
      </c>
      <c r="CQ16" s="208">
        <f t="shared" ca="1" si="63"/>
        <v>7046569.0646671355</v>
      </c>
      <c r="CR16" s="207"/>
      <c r="CS16" s="194"/>
      <c r="CT16" s="198" cm="1">
        <f t="array" ref="CT16">IFERROR(MATCH(TRUE,INDEX($B$14:$B$117&gt;=CS16,0),0),"")</f>
        <v>1</v>
      </c>
      <c r="CU16" s="194">
        <f t="shared" ca="1" si="64"/>
        <v>1.3963799927016407E-2</v>
      </c>
      <c r="CV16" s="200"/>
      <c r="CW16" s="5"/>
      <c r="CX16" s="194">
        <f t="shared" si="65"/>
        <v>0</v>
      </c>
      <c r="CY16" s="19" t="e">
        <f ca="1"/>
        <v>#N/A</v>
      </c>
      <c r="CZ16" s="208" t="e">
        <f t="shared" ca="1" si="66"/>
        <v>#N/A</v>
      </c>
      <c r="DA16" s="207"/>
      <c r="DB16" s="194"/>
      <c r="DC16" s="198" cm="1">
        <f t="array" ref="DC16">IFERROR(MATCH(TRUE,INDEX($B$14:$B$117&gt;=DB16,0),0),"")</f>
        <v>1</v>
      </c>
      <c r="DD16" s="194">
        <f t="shared" ca="1" si="67"/>
        <v>1.3963799927016407E-2</v>
      </c>
      <c r="DE16" s="200"/>
      <c r="DF16" s="5"/>
      <c r="DG16" s="194">
        <f t="shared" si="68"/>
        <v>0</v>
      </c>
      <c r="DH16" s="19" t="e">
        <f ca="1"/>
        <v>#N/A</v>
      </c>
      <c r="DI16" s="208" t="e">
        <f t="shared" ca="1" si="69"/>
        <v>#N/A</v>
      </c>
      <c r="DJ16" s="207"/>
      <c r="DK16" s="194"/>
      <c r="DL16" s="198" cm="1">
        <f t="array" ref="DL16">IFERROR(MATCH(TRUE,INDEX($B$14:$B$117&gt;=DK16,0),0),"")</f>
        <v>1</v>
      </c>
      <c r="DM16" s="194">
        <f t="shared" ca="1" si="70"/>
        <v>1.3963799927016407E-2</v>
      </c>
      <c r="DN16" s="200"/>
      <c r="DO16" s="5"/>
      <c r="DP16" s="194">
        <f t="shared" si="71"/>
        <v>0</v>
      </c>
      <c r="DQ16" s="19" t="e">
        <f ca="1"/>
        <v>#N/A</v>
      </c>
      <c r="DR16" s="208" t="e">
        <f t="shared" ca="1" si="72"/>
        <v>#N/A</v>
      </c>
      <c r="DS16" s="207"/>
      <c r="DT16" s="194"/>
      <c r="DU16" s="198" cm="1">
        <f t="array" ref="DU16">IFERROR(MATCH(TRUE,INDEX($B$14:$B$117&gt;=DT16,0),0),"")</f>
        <v>1</v>
      </c>
      <c r="DV16" s="194">
        <f t="shared" ca="1" si="73"/>
        <v>1.3963799927016407E-2</v>
      </c>
      <c r="DW16" s="200"/>
      <c r="DX16" s="5"/>
      <c r="DY16" s="194">
        <f t="shared" si="74"/>
        <v>0</v>
      </c>
      <c r="DZ16" s="19" t="e">
        <f ca="1"/>
        <v>#N/A</v>
      </c>
      <c r="EA16" s="208" t="e">
        <f t="shared" ca="1" si="75"/>
        <v>#N/A</v>
      </c>
      <c r="EB16" s="207"/>
      <c r="EC16" s="194"/>
      <c r="ED16" s="198" cm="1">
        <f t="array" ref="ED16">IFERROR(MATCH(TRUE,INDEX($B$14:$B$117&gt;=EC16,0),0),"")</f>
        <v>1</v>
      </c>
      <c r="EE16" s="194">
        <f t="shared" ca="1" si="76"/>
        <v>1.3963799927016407E-2</v>
      </c>
      <c r="EF16" s="200"/>
      <c r="EG16" s="5"/>
      <c r="EH16" s="194">
        <f t="shared" si="77"/>
        <v>0</v>
      </c>
      <c r="EI16" s="19" t="e">
        <f ca="1"/>
        <v>#N/A</v>
      </c>
      <c r="EJ16" s="208" t="e">
        <f t="shared" ca="1" si="78"/>
        <v>#N/A</v>
      </c>
      <c r="EK16" s="207"/>
      <c r="EL16" s="194"/>
      <c r="EM16" s="198" cm="1">
        <f t="array" ref="EM16">IFERROR(MATCH(TRUE,INDEX($B$14:$B$117&gt;=EL16,0),0),"")</f>
        <v>1</v>
      </c>
      <c r="EN16" s="194">
        <f t="shared" ca="1" si="79"/>
        <v>1.3963799927016407E-2</v>
      </c>
      <c r="EO16" s="200"/>
      <c r="EP16" s="5"/>
      <c r="EQ16" s="194">
        <f t="shared" si="80"/>
        <v>0</v>
      </c>
      <c r="ER16" s="19" t="e">
        <f ca="1"/>
        <v>#N/A</v>
      </c>
      <c r="ES16" s="208" t="e">
        <f t="shared" ca="1" si="81"/>
        <v>#N/A</v>
      </c>
      <c r="ET16" s="207"/>
      <c r="EU16" s="194"/>
      <c r="EV16" s="198" cm="1">
        <f t="array" ref="EV16">IFERROR(MATCH(TRUE,INDEX($B$14:$B$117&gt;=EU16,0),0),"")</f>
        <v>1</v>
      </c>
      <c r="EW16" s="194">
        <f t="shared" ca="1" si="82"/>
        <v>1.3963799927016407E-2</v>
      </c>
      <c r="EX16" s="200"/>
      <c r="EY16" s="5"/>
      <c r="EZ16" s="194">
        <f t="shared" si="83"/>
        <v>0</v>
      </c>
      <c r="FA16" s="19" t="e">
        <f ca="1"/>
        <v>#N/A</v>
      </c>
      <c r="FB16" s="208" t="e">
        <f t="shared" ca="1" si="84"/>
        <v>#N/A</v>
      </c>
      <c r="FC16" s="207"/>
      <c r="FD16" s="194"/>
      <c r="FE16" s="198" cm="1">
        <f t="array" ref="FE16">IFERROR(MATCH(TRUE,INDEX($B$14:$B$117&gt;=FD16,0),0),"")</f>
        <v>1</v>
      </c>
      <c r="FF16" s="194">
        <f t="shared" ca="1" si="85"/>
        <v>1.3963799927016407E-2</v>
      </c>
      <c r="FG16" s="200"/>
      <c r="FH16" s="5"/>
      <c r="FI16" s="194">
        <f t="shared" si="86"/>
        <v>0</v>
      </c>
      <c r="FJ16" s="19" t="e">
        <f ca="1"/>
        <v>#N/A</v>
      </c>
      <c r="FK16" s="208" t="e">
        <f t="shared" ca="1" si="87"/>
        <v>#N/A</v>
      </c>
      <c r="FL16" s="207"/>
      <c r="FM16" s="194"/>
      <c r="FN16" s="198" cm="1">
        <f t="array" ref="FN16">IFERROR(MATCH(TRUE,INDEX($B$14:$B$117&gt;=FM16,0),0),"")</f>
        <v>1</v>
      </c>
      <c r="FO16" s="194">
        <f t="shared" ca="1" si="88"/>
        <v>1.3963799927016407E-2</v>
      </c>
      <c r="FP16" s="200"/>
      <c r="FQ16" s="5"/>
      <c r="FR16" s="194">
        <f t="shared" si="89"/>
        <v>0</v>
      </c>
      <c r="FS16" s="19" t="e">
        <f ca="1"/>
        <v>#N/A</v>
      </c>
      <c r="FT16" s="208" t="e">
        <f t="shared" ca="1" si="90"/>
        <v>#N/A</v>
      </c>
      <c r="FU16" s="207"/>
      <c r="FV16" s="194"/>
      <c r="FW16" s="198" cm="1">
        <f t="array" ref="FW16">IFERROR(MATCH(TRUE,INDEX($B$14:$B$117&gt;=FV16,0),0),"")</f>
        <v>1</v>
      </c>
      <c r="FX16" s="194">
        <f t="shared" ca="1" si="91"/>
        <v>1.3963799927016407E-2</v>
      </c>
      <c r="FY16" s="200"/>
      <c r="FZ16" s="5"/>
      <c r="GA16" s="194">
        <f t="shared" si="92"/>
        <v>0</v>
      </c>
      <c r="GB16" s="19" t="e">
        <f ca="1"/>
        <v>#N/A</v>
      </c>
      <c r="GC16" s="208" t="e">
        <f t="shared" ca="1" si="93"/>
        <v>#N/A</v>
      </c>
    </row>
    <row r="17" spans="1:185" x14ac:dyDescent="0.2">
      <c r="A17" s="236">
        <v>3</v>
      </c>
      <c r="B17" s="195">
        <v>6.8181818181818177E-2</v>
      </c>
      <c r="C17" s="194">
        <v>8.0217371073226545E-2</v>
      </c>
      <c r="D17" s="195">
        <v>2.6144885609596869E-2</v>
      </c>
      <c r="E17" s="194"/>
      <c r="F17" s="207">
        <f ca="1"/>
        <v>3</v>
      </c>
      <c r="G17" s="194">
        <f ca="1"/>
        <v>3.1578947368421054E-2</v>
      </c>
      <c r="H17" s="198" cm="1">
        <f t="array" aca="1" ref="H17" ca="1">IFERROR(MATCH(TRUE,INDEX($B$14:$B$117&gt;=G17,0),0),"")</f>
        <v>3</v>
      </c>
      <c r="I17" s="194">
        <f t="shared" ca="1" si="38"/>
        <v>3.8110344775665266E-2</v>
      </c>
      <c r="J17" s="200">
        <f ca="1"/>
        <v>48</v>
      </c>
      <c r="K17" s="5">
        <f ca="1"/>
        <v>0.87692082108888381</v>
      </c>
      <c r="L17" s="194">
        <f t="shared" ca="1" si="94"/>
        <v>0.22311756655510506</v>
      </c>
      <c r="M17" s="19">
        <f ca="1"/>
        <v>1051654131.6754475</v>
      </c>
      <c r="N17" s="208">
        <f t="shared" ca="1" si="95"/>
        <v>274094008.95308113</v>
      </c>
      <c r="O17" s="207">
        <f ca="1"/>
        <v>3</v>
      </c>
      <c r="P17" s="194">
        <f ca="1"/>
        <v>5.2631578947368418E-2</v>
      </c>
      <c r="Q17" s="198" cm="1">
        <f t="array" aca="1" ref="Q17" ca="1">IFERROR(MATCH(TRUE,INDEX($B$14:$B$117&gt;=P17,0),0),"")</f>
        <v>4</v>
      </c>
      <c r="R17" s="194">
        <f t="shared" ca="1" si="39"/>
        <v>4.3665511630891676E-2</v>
      </c>
      <c r="S17" s="200">
        <f ca="1"/>
        <v>48</v>
      </c>
      <c r="T17" s="5">
        <f ca="1"/>
        <v>0.97172011903522659</v>
      </c>
      <c r="U17" s="194">
        <f t="shared" ca="1" si="96"/>
        <v>4.8849301806771939E-2</v>
      </c>
      <c r="V17" s="19">
        <f ca="1"/>
        <v>93040159.83140415</v>
      </c>
      <c r="W17" s="208">
        <f t="shared" ca="1" si="97"/>
        <v>4452971.6149500757</v>
      </c>
      <c r="X17" s="207">
        <f ca="1"/>
        <v>3</v>
      </c>
      <c r="Y17" s="194">
        <f ca="1"/>
        <v>5.7692307692307696E-2</v>
      </c>
      <c r="Z17" s="198" cm="1">
        <f t="array" aca="1" ref="Z17" ca="1">IFERROR(MATCH(TRUE,INDEX($B$14:$B$117&gt;=Y17,0),0),"")</f>
        <v>4</v>
      </c>
      <c r="AA17" s="194">
        <f t="shared" ca="1" si="40"/>
        <v>5.5561087189047995E-2</v>
      </c>
      <c r="AB17" s="200">
        <f ca="1"/>
        <v>48</v>
      </c>
      <c r="AC17" s="5">
        <f ca="1"/>
        <v>0.98834660470700519</v>
      </c>
      <c r="AD17" s="194">
        <f t="shared" ca="1" si="41"/>
        <v>5.111482259036737E-2</v>
      </c>
      <c r="AE17" s="19">
        <f ca="1"/>
        <v>83064692.676724762</v>
      </c>
      <c r="AF17" s="208">
        <f t="shared" ca="1" si="42"/>
        <v>1940406.9708800316</v>
      </c>
      <c r="AG17" s="207">
        <f ca="1"/>
        <v>3</v>
      </c>
      <c r="AH17" s="194">
        <f ca="1"/>
        <v>5.8823529411764705E-2</v>
      </c>
      <c r="AI17" s="198" cm="1">
        <f t="array" aca="1" ref="AI17" ca="1">IFERROR(MATCH(TRUE,INDEX($B$14:$B$117&gt;=AH17,0),0),"")</f>
        <v>4</v>
      </c>
      <c r="AJ17" s="194">
        <f t="shared" ca="1" si="43"/>
        <v>5.822009819616529E-2</v>
      </c>
      <c r="AK17" s="200">
        <f ca="1"/>
        <v>48</v>
      </c>
      <c r="AL17" s="5">
        <f ca="1"/>
        <v>0.99218398794433116</v>
      </c>
      <c r="AM17" s="194">
        <f t="shared" ca="1" si="44"/>
        <v>5.2800836706693999E-2</v>
      </c>
      <c r="AN17" s="19">
        <f ca="1"/>
        <v>81760968.151954964</v>
      </c>
      <c r="AO17" s="208">
        <f t="shared" ca="1" si="45"/>
        <v>1284996.7391294539</v>
      </c>
      <c r="AP17" s="207">
        <f ca="1"/>
        <v>3</v>
      </c>
      <c r="AQ17" s="194">
        <f ca="1"/>
        <v>0.06</v>
      </c>
      <c r="AR17" s="198" cm="1">
        <f t="array" aca="1" ref="AR17" ca="1">IFERROR(MATCH(TRUE,INDEX($B$14:$B$117&gt;=AQ17,0),0),"")</f>
        <v>4</v>
      </c>
      <c r="AS17" s="194">
        <f t="shared" ca="1" si="46"/>
        <v>6.0985469643567283E-2</v>
      </c>
      <c r="AT17" s="200">
        <f ca="1"/>
        <v>48</v>
      </c>
      <c r="AU17" s="5">
        <f ca="1"/>
        <v>0.99480859205773209</v>
      </c>
      <c r="AV17" s="194">
        <f t="shared" ca="1" si="47"/>
        <v>5.1990280765465191E-2</v>
      </c>
      <c r="AW17" s="19">
        <f ca="1"/>
        <v>79271318.32550478</v>
      </c>
      <c r="AX17" s="208">
        <f t="shared" ca="1" si="48"/>
        <v>991806.54968506098</v>
      </c>
      <c r="AY17" s="207">
        <f ca="1"/>
        <v>3</v>
      </c>
      <c r="AZ17" s="194">
        <f ca="1"/>
        <v>0.06</v>
      </c>
      <c r="BA17" s="198" cm="1">
        <f t="array" aca="1" ref="BA17" ca="1">IFERROR(MATCH(TRUE,INDEX($B$14:$B$117&gt;=AZ17,0),0),"")</f>
        <v>4</v>
      </c>
      <c r="BB17" s="194">
        <f t="shared" ca="1" si="49"/>
        <v>6.0985469643567283E-2</v>
      </c>
      <c r="BC17" s="200">
        <f ca="1"/>
        <v>48</v>
      </c>
      <c r="BD17" s="5">
        <f ca="1"/>
        <v>0.99480859205773209</v>
      </c>
      <c r="BE17" s="194">
        <f t="shared" ca="1" si="50"/>
        <v>5.1990280765465191E-2</v>
      </c>
      <c r="BF17" s="19">
        <f ca="1"/>
        <v>78322138.173423961</v>
      </c>
      <c r="BG17" s="208">
        <f t="shared" ca="1" si="51"/>
        <v>785780.25801147521</v>
      </c>
      <c r="BH17" s="207">
        <f ca="1"/>
        <v>3</v>
      </c>
      <c r="BI17" s="194">
        <f ca="1"/>
        <v>6.1224489795918366E-2</v>
      </c>
      <c r="BJ17" s="198" cm="1">
        <f t="array" aca="1" ref="BJ17" ca="1">IFERROR(MATCH(TRUE,INDEX($B$14:$B$117&gt;=BI17,0),0),"")</f>
        <v>4</v>
      </c>
      <c r="BK17" s="194">
        <f t="shared" ca="1" si="52"/>
        <v>6.3863713394944857E-2</v>
      </c>
      <c r="BL17" s="200">
        <f ca="1"/>
        <v>48</v>
      </c>
      <c r="BM17" s="5">
        <f ca="1"/>
        <v>0.99481370362135724</v>
      </c>
      <c r="BN17" s="194">
        <f t="shared" ca="1" si="53"/>
        <v>4.826623291566734E-2</v>
      </c>
      <c r="BO17" s="19">
        <f ca="1"/>
        <v>72003320.914110675</v>
      </c>
      <c r="BP17" s="208">
        <f t="shared" ca="1" si="54"/>
        <v>578170.35107406974</v>
      </c>
      <c r="BQ17" s="207">
        <f ca="1"/>
        <v>3</v>
      </c>
      <c r="BR17" s="194">
        <f ca="1"/>
        <v>6.1224489795918366E-2</v>
      </c>
      <c r="BS17" s="198" cm="1">
        <f t="array" aca="1" ref="BS17" ca="1">IFERROR(MATCH(TRUE,INDEX($B$14:$B$117&gt;=BR17,0),0),"")</f>
        <v>4</v>
      </c>
      <c r="BT17" s="194">
        <f t="shared" ca="1" si="55"/>
        <v>6.3863713394944857E-2</v>
      </c>
      <c r="BU17" s="200">
        <f ca="1"/>
        <v>48</v>
      </c>
      <c r="BV17" s="5">
        <f ca="1"/>
        <v>0.99481370362135724</v>
      </c>
      <c r="BW17" s="194">
        <f t="shared" ca="1" si="56"/>
        <v>4.826623291566734E-2</v>
      </c>
      <c r="BX17" s="19">
        <f ca="1"/>
        <v>71415080.393589899</v>
      </c>
      <c r="BY17" s="208">
        <f t="shared" ca="1" si="57"/>
        <v>454244.35353395343</v>
      </c>
      <c r="BZ17" s="207">
        <f ca="1"/>
        <v>3</v>
      </c>
      <c r="CA17" s="194">
        <f ca="1"/>
        <v>6.1224489795918366E-2</v>
      </c>
      <c r="CB17" s="198" cm="1">
        <f t="array" aca="1" ref="CB17" ca="1">IFERROR(MATCH(TRUE,INDEX($B$14:$B$117&gt;=CA17,0),0),"")</f>
        <v>4</v>
      </c>
      <c r="CC17" s="194">
        <f t="shared" ca="1" si="58"/>
        <v>6.3863713394944857E-2</v>
      </c>
      <c r="CD17" s="200">
        <f ca="1"/>
        <v>48</v>
      </c>
      <c r="CE17" s="5">
        <f ca="1"/>
        <v>0.99481370362135724</v>
      </c>
      <c r="CF17" s="194">
        <f t="shared" ca="1" si="59"/>
        <v>4.826623291566734E-2</v>
      </c>
      <c r="CG17" s="19">
        <f ca="1"/>
        <v>70915081.807546332</v>
      </c>
      <c r="CH17" s="208">
        <f t="shared" ca="1" si="60"/>
        <v>350118.14573983848</v>
      </c>
      <c r="CI17" s="207">
        <f ca="1"/>
        <v>3</v>
      </c>
      <c r="CJ17" s="194">
        <f ca="1"/>
        <v>6.25E-2</v>
      </c>
      <c r="CK17" s="198" cm="1">
        <f t="array" aca="1" ref="CK17" ca="1">IFERROR(MATCH(TRUE,INDEX($B$14:$B$117&gt;=CJ17,0),0),"")</f>
        <v>4</v>
      </c>
      <c r="CL17" s="194">
        <f t="shared" ca="1" si="61"/>
        <v>6.6861883969296501E-2</v>
      </c>
      <c r="CM17" s="200">
        <f ca="1"/>
        <v>48</v>
      </c>
      <c r="CN17" s="5">
        <f ca="1"/>
        <v>0.99470332774338865</v>
      </c>
      <c r="CO17" s="194">
        <f t="shared" ca="1" si="62"/>
        <v>4.4585301335033356E-2</v>
      </c>
      <c r="CP17" s="19">
        <f ca="1"/>
        <v>65107037.832744516</v>
      </c>
      <c r="CQ17" s="208">
        <f t="shared" ca="1" si="63"/>
        <v>240980.36504270136</v>
      </c>
      <c r="CR17" s="207"/>
      <c r="CS17" s="194"/>
      <c r="CT17" s="198" cm="1">
        <f t="array" ref="CT17">IFERROR(MATCH(TRUE,INDEX($B$14:$B$117&gt;=CS17,0),0),"")</f>
        <v>1</v>
      </c>
      <c r="CU17" s="194">
        <f t="shared" ca="1" si="64"/>
        <v>1.3963799927016407E-2</v>
      </c>
      <c r="CV17" s="200"/>
      <c r="CW17" s="5"/>
      <c r="CX17" s="194">
        <f t="shared" si="65"/>
        <v>0</v>
      </c>
      <c r="CY17" s="19" t="e">
        <f ca="1"/>
        <v>#N/A</v>
      </c>
      <c r="CZ17" s="208" t="e">
        <f t="shared" ca="1" si="66"/>
        <v>#N/A</v>
      </c>
      <c r="DA17" s="207"/>
      <c r="DB17" s="194"/>
      <c r="DC17" s="198" cm="1">
        <f t="array" ref="DC17">IFERROR(MATCH(TRUE,INDEX($B$14:$B$117&gt;=DB17,0),0),"")</f>
        <v>1</v>
      </c>
      <c r="DD17" s="194">
        <f t="shared" ca="1" si="67"/>
        <v>1.3963799927016407E-2</v>
      </c>
      <c r="DE17" s="200"/>
      <c r="DF17" s="5"/>
      <c r="DG17" s="194">
        <f t="shared" si="68"/>
        <v>0</v>
      </c>
      <c r="DH17" s="19" t="e">
        <f ca="1"/>
        <v>#N/A</v>
      </c>
      <c r="DI17" s="208" t="e">
        <f t="shared" ca="1" si="69"/>
        <v>#N/A</v>
      </c>
      <c r="DJ17" s="207"/>
      <c r="DK17" s="194"/>
      <c r="DL17" s="198" cm="1">
        <f t="array" ref="DL17">IFERROR(MATCH(TRUE,INDEX($B$14:$B$117&gt;=DK17,0),0),"")</f>
        <v>1</v>
      </c>
      <c r="DM17" s="194">
        <f t="shared" ca="1" si="70"/>
        <v>1.3963799927016407E-2</v>
      </c>
      <c r="DN17" s="200"/>
      <c r="DO17" s="5"/>
      <c r="DP17" s="194">
        <f t="shared" si="71"/>
        <v>0</v>
      </c>
      <c r="DQ17" s="19" t="e">
        <f ca="1"/>
        <v>#N/A</v>
      </c>
      <c r="DR17" s="208" t="e">
        <f t="shared" ca="1" si="72"/>
        <v>#N/A</v>
      </c>
      <c r="DS17" s="207"/>
      <c r="DT17" s="194"/>
      <c r="DU17" s="198" cm="1">
        <f t="array" ref="DU17">IFERROR(MATCH(TRUE,INDEX($B$14:$B$117&gt;=DT17,0),0),"")</f>
        <v>1</v>
      </c>
      <c r="DV17" s="194">
        <f t="shared" ca="1" si="73"/>
        <v>1.3963799927016407E-2</v>
      </c>
      <c r="DW17" s="200"/>
      <c r="DX17" s="5"/>
      <c r="DY17" s="194">
        <f t="shared" si="74"/>
        <v>0</v>
      </c>
      <c r="DZ17" s="19" t="e">
        <f ca="1"/>
        <v>#N/A</v>
      </c>
      <c r="EA17" s="208" t="e">
        <f t="shared" ca="1" si="75"/>
        <v>#N/A</v>
      </c>
      <c r="EB17" s="207"/>
      <c r="EC17" s="194"/>
      <c r="ED17" s="198" cm="1">
        <f t="array" ref="ED17">IFERROR(MATCH(TRUE,INDEX($B$14:$B$117&gt;=EC17,0),0),"")</f>
        <v>1</v>
      </c>
      <c r="EE17" s="194">
        <f t="shared" ca="1" si="76"/>
        <v>1.3963799927016407E-2</v>
      </c>
      <c r="EF17" s="200"/>
      <c r="EG17" s="5"/>
      <c r="EH17" s="194">
        <f t="shared" si="77"/>
        <v>0</v>
      </c>
      <c r="EI17" s="19" t="e">
        <f ca="1"/>
        <v>#N/A</v>
      </c>
      <c r="EJ17" s="208" t="e">
        <f t="shared" ca="1" si="78"/>
        <v>#N/A</v>
      </c>
      <c r="EK17" s="207"/>
      <c r="EL17" s="194"/>
      <c r="EM17" s="198" cm="1">
        <f t="array" ref="EM17">IFERROR(MATCH(TRUE,INDEX($B$14:$B$117&gt;=EL17,0),0),"")</f>
        <v>1</v>
      </c>
      <c r="EN17" s="194">
        <f t="shared" ca="1" si="79"/>
        <v>1.3963799927016407E-2</v>
      </c>
      <c r="EO17" s="200"/>
      <c r="EP17" s="5"/>
      <c r="EQ17" s="194">
        <f t="shared" si="80"/>
        <v>0</v>
      </c>
      <c r="ER17" s="19" t="e">
        <f ca="1"/>
        <v>#N/A</v>
      </c>
      <c r="ES17" s="208" t="e">
        <f t="shared" ca="1" si="81"/>
        <v>#N/A</v>
      </c>
      <c r="ET17" s="207"/>
      <c r="EU17" s="194"/>
      <c r="EV17" s="198" cm="1">
        <f t="array" ref="EV17">IFERROR(MATCH(TRUE,INDEX($B$14:$B$117&gt;=EU17,0),0),"")</f>
        <v>1</v>
      </c>
      <c r="EW17" s="194">
        <f t="shared" ca="1" si="82"/>
        <v>1.3963799927016407E-2</v>
      </c>
      <c r="EX17" s="200"/>
      <c r="EY17" s="5"/>
      <c r="EZ17" s="194">
        <f t="shared" si="83"/>
        <v>0</v>
      </c>
      <c r="FA17" s="19" t="e">
        <f ca="1"/>
        <v>#N/A</v>
      </c>
      <c r="FB17" s="208" t="e">
        <f t="shared" ca="1" si="84"/>
        <v>#N/A</v>
      </c>
      <c r="FC17" s="207"/>
      <c r="FD17" s="194"/>
      <c r="FE17" s="198" cm="1">
        <f t="array" ref="FE17">IFERROR(MATCH(TRUE,INDEX($B$14:$B$117&gt;=FD17,0),0),"")</f>
        <v>1</v>
      </c>
      <c r="FF17" s="194">
        <f t="shared" ca="1" si="85"/>
        <v>1.3963799927016407E-2</v>
      </c>
      <c r="FG17" s="200"/>
      <c r="FH17" s="5"/>
      <c r="FI17" s="194">
        <f t="shared" si="86"/>
        <v>0</v>
      </c>
      <c r="FJ17" s="19" t="e">
        <f ca="1"/>
        <v>#N/A</v>
      </c>
      <c r="FK17" s="208" t="e">
        <f t="shared" ca="1" si="87"/>
        <v>#N/A</v>
      </c>
      <c r="FL17" s="207"/>
      <c r="FM17" s="194"/>
      <c r="FN17" s="198" cm="1">
        <f t="array" ref="FN17">IFERROR(MATCH(TRUE,INDEX($B$14:$B$117&gt;=FM17,0),0),"")</f>
        <v>1</v>
      </c>
      <c r="FO17" s="194">
        <f t="shared" ca="1" si="88"/>
        <v>1.3963799927016407E-2</v>
      </c>
      <c r="FP17" s="200"/>
      <c r="FQ17" s="5"/>
      <c r="FR17" s="194">
        <f t="shared" si="89"/>
        <v>0</v>
      </c>
      <c r="FS17" s="19" t="e">
        <f ca="1"/>
        <v>#N/A</v>
      </c>
      <c r="FT17" s="208" t="e">
        <f t="shared" ca="1" si="90"/>
        <v>#N/A</v>
      </c>
      <c r="FU17" s="207"/>
      <c r="FV17" s="194"/>
      <c r="FW17" s="198" cm="1">
        <f t="array" ref="FW17">IFERROR(MATCH(TRUE,INDEX($B$14:$B$117&gt;=FV17,0),0),"")</f>
        <v>1</v>
      </c>
      <c r="FX17" s="194">
        <f t="shared" ca="1" si="91"/>
        <v>1.3963799927016407E-2</v>
      </c>
      <c r="FY17" s="200"/>
      <c r="FZ17" s="5"/>
      <c r="GA17" s="194">
        <f t="shared" si="92"/>
        <v>0</v>
      </c>
      <c r="GB17" s="19" t="e">
        <f ca="1"/>
        <v>#N/A</v>
      </c>
      <c r="GC17" s="208" t="e">
        <f t="shared" ca="1" si="93"/>
        <v>#N/A</v>
      </c>
    </row>
    <row r="18" spans="1:185" x14ac:dyDescent="0.2">
      <c r="A18" s="236">
        <v>4</v>
      </c>
      <c r="B18" s="195">
        <v>9.0909090909090912E-2</v>
      </c>
      <c r="C18" s="194">
        <v>0.13363931948894675</v>
      </c>
      <c r="D18" s="195">
        <v>5.3421948415720198E-2</v>
      </c>
      <c r="E18" s="194"/>
      <c r="F18" s="207">
        <f ca="1"/>
        <v>4</v>
      </c>
      <c r="G18" s="194">
        <f ca="1"/>
        <v>4.2105263157894736E-2</v>
      </c>
      <c r="H18" s="198" cm="1">
        <f t="array" aca="1" ref="H18" ca="1">IFERROR(MATCH(TRUE,INDEX($B$14:$B$117&gt;=G18,0),0),"")</f>
        <v>3</v>
      </c>
      <c r="I18" s="194">
        <f t="shared" ca="1" si="38"/>
        <v>5.0219554952741711E-2</v>
      </c>
      <c r="J18" s="200">
        <f ca="1"/>
        <v>60</v>
      </c>
      <c r="K18" s="5">
        <f ca="1"/>
        <v>0.92287081722845465</v>
      </c>
      <c r="L18" s="194">
        <f t="shared" ca="1" si="94"/>
        <v>4.5949996139570848E-2</v>
      </c>
      <c r="M18" s="19">
        <f ca="1"/>
        <v>216583140.61396736</v>
      </c>
      <c r="N18" s="208">
        <f t="shared" ca="1" si="95"/>
        <v>40993738.022340119</v>
      </c>
      <c r="O18" s="207">
        <f ca="1"/>
        <v>4</v>
      </c>
      <c r="P18" s="194">
        <f ca="1"/>
        <v>7.0175438596491224E-2</v>
      </c>
      <c r="Q18" s="198" cm="1">
        <f t="array" aca="1" ref="Q18" ca="1">IFERROR(MATCH(TRUE,INDEX($B$14:$B$117&gt;=P18,0),0),"")</f>
        <v>5</v>
      </c>
      <c r="R18" s="194">
        <f t="shared" ca="1" si="39"/>
        <v>6.9790796836648933E-2</v>
      </c>
      <c r="S18" s="200">
        <f ca="1"/>
        <v>56.627920804311842</v>
      </c>
      <c r="T18" s="5">
        <f ca="1"/>
        <v>0.99556084407867718</v>
      </c>
      <c r="U18" s="194">
        <f t="shared" ca="1" si="96"/>
        <v>2.3840725043450584E-2</v>
      </c>
      <c r="V18" s="19">
        <f ca="1"/>
        <v>45407913.450089529</v>
      </c>
      <c r="W18" s="208">
        <f t="shared" ca="1" si="97"/>
        <v>221025.31478503346</v>
      </c>
      <c r="X18" s="207">
        <f ca="1"/>
        <v>4</v>
      </c>
      <c r="Y18" s="194">
        <f ca="1"/>
        <v>7.6923076923076927E-2</v>
      </c>
      <c r="Z18" s="198" cm="1">
        <f t="array" aca="1" ref="Z18" ca="1">IFERROR(MATCH(TRUE,INDEX($B$14:$B$117&gt;=Y18,0),0),"")</f>
        <v>5</v>
      </c>
      <c r="AA18" s="194">
        <f t="shared" ca="1" si="40"/>
        <v>9.0569901841834638E-2</v>
      </c>
      <c r="AB18" s="200">
        <f ca="1"/>
        <v>51.755506958884766</v>
      </c>
      <c r="AC18" s="5">
        <f ca="1"/>
        <v>0.99511993681666333</v>
      </c>
      <c r="AD18" s="194">
        <f t="shared" ca="1" si="41"/>
        <v>6.7733321096581367E-3</v>
      </c>
      <c r="AE18" s="19">
        <f ca="1"/>
        <v>11007076.256431574</v>
      </c>
      <c r="AF18" s="208">
        <f t="shared" ca="1" si="42"/>
        <v>53577.500254767016</v>
      </c>
      <c r="AG18" s="207">
        <f ca="1"/>
        <v>4</v>
      </c>
      <c r="AH18" s="194">
        <f ca="1"/>
        <v>7.8431372549019607E-2</v>
      </c>
      <c r="AI18" s="198" cm="1">
        <f t="array" aca="1" ref="AI18" ca="1">IFERROR(MATCH(TRUE,INDEX($B$14:$B$117&gt;=AH18,0),0),"")</f>
        <v>5</v>
      </c>
      <c r="AJ18" s="194">
        <f t="shared" ca="1" si="43"/>
        <v>9.5214642960640833E-2</v>
      </c>
      <c r="AK18" s="200">
        <f ca="1"/>
        <v>50.211513194070022</v>
      </c>
      <c r="AL18" s="5">
        <f ca="1"/>
        <v>0.99502175765891276</v>
      </c>
      <c r="AM18" s="194">
        <f t="shared" ca="1" si="44"/>
        <v>2.8377697145816061E-3</v>
      </c>
      <c r="AN18" s="19">
        <f ca="1"/>
        <v>4394225.806407989</v>
      </c>
      <c r="AO18" s="208">
        <f t="shared" ca="1" si="45"/>
        <v>21389.11630822625</v>
      </c>
      <c r="AP18" s="207">
        <f ca="1"/>
        <v>4</v>
      </c>
      <c r="AQ18" s="194">
        <f ca="1"/>
        <v>0.08</v>
      </c>
      <c r="AR18" s="198" cm="1">
        <f t="array" aca="1" ref="AR18" ca="1">IFERROR(MATCH(TRUE,INDEX($B$14:$B$117&gt;=AQ18,0),0),"")</f>
        <v>5</v>
      </c>
      <c r="AS18" s="194">
        <f t="shared" ca="1" si="46"/>
        <v>0.1000451737241993</v>
      </c>
      <c r="AT18" s="200">
        <f ca="1"/>
        <v>49.560663245295466</v>
      </c>
      <c r="AU18" s="5">
        <f ca="1"/>
        <v>0.99491976018056705</v>
      </c>
      <c r="AV18" s="194">
        <f t="shared" ca="1" si="47"/>
        <v>1.1116812283495925E-4</v>
      </c>
      <c r="AW18" s="19">
        <f ca="1"/>
        <v>169501.7515418494</v>
      </c>
      <c r="AX18" s="208">
        <f t="shared" ca="1" si="48"/>
        <v>825.05834654415958</v>
      </c>
      <c r="AY18" s="207">
        <f ca="1"/>
        <v>4</v>
      </c>
      <c r="AZ18" s="194">
        <f ca="1"/>
        <v>0.08</v>
      </c>
      <c r="BA18" s="198" cm="1">
        <f t="array" aca="1" ref="BA18" ca="1">IFERROR(MATCH(TRUE,INDEX($B$14:$B$117&gt;=AZ18,0),0),"")</f>
        <v>5</v>
      </c>
      <c r="BB18" s="194">
        <f t="shared" ca="1" si="49"/>
        <v>0.1000451737241993</v>
      </c>
      <c r="BC18" s="200">
        <f ca="1"/>
        <v>49.055850026920915</v>
      </c>
      <c r="BD18" s="5">
        <f ca="1"/>
        <v>0.99491976018056705</v>
      </c>
      <c r="BE18" s="194">
        <f t="shared" ca="1" si="50"/>
        <v>1.1116812283495925E-4</v>
      </c>
      <c r="BF18" s="19">
        <f ca="1"/>
        <v>167472.16881628122</v>
      </c>
      <c r="BG18" s="208">
        <f t="shared" ca="1" si="51"/>
        <v>815.17925000091782</v>
      </c>
      <c r="BH18" s="207">
        <f ca="1"/>
        <v>4</v>
      </c>
      <c r="BI18" s="194">
        <f ca="1"/>
        <v>8.1632653061224483E-2</v>
      </c>
      <c r="BJ18" s="198" cm="1">
        <f t="array" aca="1" ref="BJ18" ca="1">IFERROR(MATCH(TRUE,INDEX($B$14:$B$117&gt;=BI18,0),0),"")</f>
        <v>5</v>
      </c>
      <c r="BK18" s="194">
        <f t="shared" ca="1" si="52"/>
        <v>0.10507286900871932</v>
      </c>
      <c r="BL18" s="200">
        <f ca="1"/>
        <v>48.647061510123812</v>
      </c>
      <c r="BM18" s="5">
        <f ca="1"/>
        <v>0.99481370362135724</v>
      </c>
      <c r="BN18" s="194">
        <f t="shared" ca="1" si="53"/>
        <v>0</v>
      </c>
      <c r="BO18" s="19">
        <f ca="1"/>
        <v>0</v>
      </c>
      <c r="BP18" s="208">
        <f t="shared" ca="1" si="54"/>
        <v>0</v>
      </c>
      <c r="BQ18" s="207">
        <f ca="1"/>
        <v>4</v>
      </c>
      <c r="BR18" s="194">
        <f ca="1"/>
        <v>8.1632653061224483E-2</v>
      </c>
      <c r="BS18" s="198" cm="1">
        <f t="array" aca="1" ref="BS18" ca="1">IFERROR(MATCH(TRUE,INDEX($B$14:$B$117&gt;=BR18,0),0),"")</f>
        <v>5</v>
      </c>
      <c r="BT18" s="194">
        <f t="shared" ca="1" si="55"/>
        <v>0.10507286900871932</v>
      </c>
      <c r="BU18" s="200">
        <f ca="1"/>
        <v>48.305769226029632</v>
      </c>
      <c r="BV18" s="5">
        <f ca="1"/>
        <v>0.99481370362135724</v>
      </c>
      <c r="BW18" s="194">
        <f t="shared" ca="1" si="56"/>
        <v>0</v>
      </c>
      <c r="BX18" s="19">
        <f ca="1"/>
        <v>0</v>
      </c>
      <c r="BY18" s="208">
        <f t="shared" ca="1" si="57"/>
        <v>0</v>
      </c>
      <c r="BZ18" s="207">
        <f ca="1"/>
        <v>4</v>
      </c>
      <c r="CA18" s="194">
        <f ca="1"/>
        <v>8.1632653061224483E-2</v>
      </c>
      <c r="CB18" s="198" cm="1">
        <f t="array" aca="1" ref="CB18" ca="1">IFERROR(MATCH(TRUE,INDEX($B$14:$B$117&gt;=CA18,0),0),"")</f>
        <v>5</v>
      </c>
      <c r="CC18" s="194">
        <f t="shared" ca="1" si="58"/>
        <v>0.10507286900871932</v>
      </c>
      <c r="CD18" s="200">
        <f ca="1"/>
        <v>48.014262779978033</v>
      </c>
      <c r="CE18" s="5">
        <f ca="1"/>
        <v>0.99481370362135724</v>
      </c>
      <c r="CF18" s="194">
        <f t="shared" ca="1" si="59"/>
        <v>0</v>
      </c>
      <c r="CG18" s="19">
        <f ca="1"/>
        <v>0</v>
      </c>
      <c r="CH18" s="208">
        <f t="shared" ca="1" si="60"/>
        <v>0</v>
      </c>
      <c r="CI18" s="207">
        <f ca="1"/>
        <v>4</v>
      </c>
      <c r="CJ18" s="194">
        <f ca="1"/>
        <v>8.3333333333333329E-2</v>
      </c>
      <c r="CK18" s="198" cm="1">
        <f t="array" aca="1" ref="CK18" ca="1">IFERROR(MATCH(TRUE,INDEX($B$14:$B$117&gt;=CJ18,0),0),"")</f>
        <v>5</v>
      </c>
      <c r="CL18" s="194">
        <f t="shared" ca="1" si="61"/>
        <v>0.11031005159676099</v>
      </c>
      <c r="CM18" s="200">
        <f ca="1"/>
        <v>47.760843960954162</v>
      </c>
      <c r="CN18" s="5">
        <f ca="1"/>
        <v>0.99470332774338865</v>
      </c>
      <c r="CO18" s="194">
        <f t="shared" ca="1" si="62"/>
        <v>0</v>
      </c>
      <c r="CP18" s="19">
        <f ca="1"/>
        <v>0</v>
      </c>
      <c r="CQ18" s="208">
        <f t="shared" ca="1" si="63"/>
        <v>0</v>
      </c>
      <c r="CR18" s="207"/>
      <c r="CS18" s="194"/>
      <c r="CT18" s="198" cm="1">
        <f t="array" ref="CT18">IFERROR(MATCH(TRUE,INDEX($B$14:$B$117&gt;=CS18,0),0),"")</f>
        <v>1</v>
      </c>
      <c r="CU18" s="194">
        <f t="shared" ca="1" si="64"/>
        <v>1.3963799927016407E-2</v>
      </c>
      <c r="CV18" s="200"/>
      <c r="CW18" s="5"/>
      <c r="CX18" s="194">
        <f t="shared" si="65"/>
        <v>0</v>
      </c>
      <c r="CY18" s="19" t="e">
        <f ca="1"/>
        <v>#N/A</v>
      </c>
      <c r="CZ18" s="208" t="e">
        <f t="shared" ca="1" si="66"/>
        <v>#N/A</v>
      </c>
      <c r="DA18" s="207"/>
      <c r="DB18" s="194"/>
      <c r="DC18" s="198" cm="1">
        <f t="array" ref="DC18">IFERROR(MATCH(TRUE,INDEX($B$14:$B$117&gt;=DB18,0),0),"")</f>
        <v>1</v>
      </c>
      <c r="DD18" s="194">
        <f t="shared" ca="1" si="67"/>
        <v>1.3963799927016407E-2</v>
      </c>
      <c r="DE18" s="200"/>
      <c r="DF18" s="5"/>
      <c r="DG18" s="194">
        <f t="shared" si="68"/>
        <v>0</v>
      </c>
      <c r="DH18" s="19" t="e">
        <f ca="1"/>
        <v>#N/A</v>
      </c>
      <c r="DI18" s="208" t="e">
        <f t="shared" ca="1" si="69"/>
        <v>#N/A</v>
      </c>
      <c r="DJ18" s="207"/>
      <c r="DK18" s="194"/>
      <c r="DL18" s="198" cm="1">
        <f t="array" ref="DL18">IFERROR(MATCH(TRUE,INDEX($B$14:$B$117&gt;=DK18,0),0),"")</f>
        <v>1</v>
      </c>
      <c r="DM18" s="194">
        <f t="shared" ca="1" si="70"/>
        <v>1.3963799927016407E-2</v>
      </c>
      <c r="DN18" s="200"/>
      <c r="DO18" s="5"/>
      <c r="DP18" s="194">
        <f t="shared" si="71"/>
        <v>0</v>
      </c>
      <c r="DQ18" s="19" t="e">
        <f ca="1"/>
        <v>#N/A</v>
      </c>
      <c r="DR18" s="208" t="e">
        <f t="shared" ca="1" si="72"/>
        <v>#N/A</v>
      </c>
      <c r="DS18" s="207"/>
      <c r="DT18" s="194"/>
      <c r="DU18" s="198" cm="1">
        <f t="array" ref="DU18">IFERROR(MATCH(TRUE,INDEX($B$14:$B$117&gt;=DT18,0),0),"")</f>
        <v>1</v>
      </c>
      <c r="DV18" s="194">
        <f t="shared" ca="1" si="73"/>
        <v>1.3963799927016407E-2</v>
      </c>
      <c r="DW18" s="200"/>
      <c r="DX18" s="5"/>
      <c r="DY18" s="194">
        <f t="shared" si="74"/>
        <v>0</v>
      </c>
      <c r="DZ18" s="19" t="e">
        <f ca="1"/>
        <v>#N/A</v>
      </c>
      <c r="EA18" s="208" t="e">
        <f t="shared" ca="1" si="75"/>
        <v>#N/A</v>
      </c>
      <c r="EB18" s="207"/>
      <c r="EC18" s="194"/>
      <c r="ED18" s="198" cm="1">
        <f t="array" ref="ED18">IFERROR(MATCH(TRUE,INDEX($B$14:$B$117&gt;=EC18,0),0),"")</f>
        <v>1</v>
      </c>
      <c r="EE18" s="194">
        <f t="shared" ca="1" si="76"/>
        <v>1.3963799927016407E-2</v>
      </c>
      <c r="EF18" s="200"/>
      <c r="EG18" s="5"/>
      <c r="EH18" s="194">
        <f t="shared" si="77"/>
        <v>0</v>
      </c>
      <c r="EI18" s="19" t="e">
        <f ca="1"/>
        <v>#N/A</v>
      </c>
      <c r="EJ18" s="208" t="e">
        <f t="shared" ca="1" si="78"/>
        <v>#N/A</v>
      </c>
      <c r="EK18" s="207"/>
      <c r="EL18" s="194"/>
      <c r="EM18" s="198" cm="1">
        <f t="array" ref="EM18">IFERROR(MATCH(TRUE,INDEX($B$14:$B$117&gt;=EL18,0),0),"")</f>
        <v>1</v>
      </c>
      <c r="EN18" s="194">
        <f t="shared" ca="1" si="79"/>
        <v>1.3963799927016407E-2</v>
      </c>
      <c r="EO18" s="200"/>
      <c r="EP18" s="5"/>
      <c r="EQ18" s="194">
        <f t="shared" si="80"/>
        <v>0</v>
      </c>
      <c r="ER18" s="19" t="e">
        <f ca="1"/>
        <v>#N/A</v>
      </c>
      <c r="ES18" s="208" t="e">
        <f t="shared" ca="1" si="81"/>
        <v>#N/A</v>
      </c>
      <c r="ET18" s="207"/>
      <c r="EU18" s="194"/>
      <c r="EV18" s="198" cm="1">
        <f t="array" ref="EV18">IFERROR(MATCH(TRUE,INDEX($B$14:$B$117&gt;=EU18,0),0),"")</f>
        <v>1</v>
      </c>
      <c r="EW18" s="194">
        <f t="shared" ca="1" si="82"/>
        <v>1.3963799927016407E-2</v>
      </c>
      <c r="EX18" s="200"/>
      <c r="EY18" s="5"/>
      <c r="EZ18" s="194">
        <f t="shared" si="83"/>
        <v>0</v>
      </c>
      <c r="FA18" s="19" t="e">
        <f ca="1"/>
        <v>#N/A</v>
      </c>
      <c r="FB18" s="208" t="e">
        <f t="shared" ca="1" si="84"/>
        <v>#N/A</v>
      </c>
      <c r="FC18" s="207"/>
      <c r="FD18" s="194"/>
      <c r="FE18" s="198" cm="1">
        <f t="array" ref="FE18">IFERROR(MATCH(TRUE,INDEX($B$14:$B$117&gt;=FD18,0),0),"")</f>
        <v>1</v>
      </c>
      <c r="FF18" s="194">
        <f t="shared" ca="1" si="85"/>
        <v>1.3963799927016407E-2</v>
      </c>
      <c r="FG18" s="200"/>
      <c r="FH18" s="5"/>
      <c r="FI18" s="194">
        <f t="shared" si="86"/>
        <v>0</v>
      </c>
      <c r="FJ18" s="19" t="e">
        <f ca="1"/>
        <v>#N/A</v>
      </c>
      <c r="FK18" s="208" t="e">
        <f t="shared" ca="1" si="87"/>
        <v>#N/A</v>
      </c>
      <c r="FL18" s="207"/>
      <c r="FM18" s="194"/>
      <c r="FN18" s="198" cm="1">
        <f t="array" ref="FN18">IFERROR(MATCH(TRUE,INDEX($B$14:$B$117&gt;=FM18,0),0),"")</f>
        <v>1</v>
      </c>
      <c r="FO18" s="194">
        <f t="shared" ca="1" si="88"/>
        <v>1.3963799927016407E-2</v>
      </c>
      <c r="FP18" s="200"/>
      <c r="FQ18" s="5"/>
      <c r="FR18" s="194">
        <f t="shared" si="89"/>
        <v>0</v>
      </c>
      <c r="FS18" s="19" t="e">
        <f ca="1"/>
        <v>#N/A</v>
      </c>
      <c r="FT18" s="208" t="e">
        <f t="shared" ca="1" si="90"/>
        <v>#N/A</v>
      </c>
      <c r="FU18" s="207"/>
      <c r="FV18" s="194"/>
      <c r="FW18" s="198" cm="1">
        <f t="array" ref="FW18">IFERROR(MATCH(TRUE,INDEX($B$14:$B$117&gt;=FV18,0),0),"")</f>
        <v>1</v>
      </c>
      <c r="FX18" s="194">
        <f t="shared" ca="1" si="91"/>
        <v>1.3963799927016407E-2</v>
      </c>
      <c r="FY18" s="200"/>
      <c r="FZ18" s="5"/>
      <c r="GA18" s="194">
        <f t="shared" si="92"/>
        <v>0</v>
      </c>
      <c r="GB18" s="19" t="e">
        <f ca="1"/>
        <v>#N/A</v>
      </c>
      <c r="GC18" s="208" t="e">
        <f t="shared" ca="1" si="93"/>
        <v>#N/A</v>
      </c>
    </row>
    <row r="19" spans="1:185" x14ac:dyDescent="0.2">
      <c r="A19" s="236">
        <v>5</v>
      </c>
      <c r="B19" s="195">
        <v>0.11363636363636363</v>
      </c>
      <c r="C19" s="194">
        <v>0.20362712316550396</v>
      </c>
      <c r="D19" s="195">
        <v>6.9987803676557214E-2</v>
      </c>
      <c r="E19" s="194"/>
      <c r="F19" s="207">
        <f ca="1"/>
        <v>5</v>
      </c>
      <c r="G19" s="194">
        <f ca="1"/>
        <v>5.2631578947368418E-2</v>
      </c>
      <c r="H19" s="198" cm="1">
        <f t="array" aca="1" ref="H19" ca="1">IFERROR(MATCH(TRUE,INDEX($B$14:$B$117&gt;=G19,0),0),"")</f>
        <v>4</v>
      </c>
      <c r="I19" s="194">
        <f t="shared" ca="1" si="38"/>
        <v>4.3665511630891676E-2</v>
      </c>
      <c r="J19" s="200">
        <f ca="1"/>
        <v>72</v>
      </c>
      <c r="K19" s="5">
        <f ca="1"/>
        <v>0.95194331610114113</v>
      </c>
      <c r="L19" s="194">
        <f t="shared" ca="1" si="94"/>
        <v>2.9072498872686481E-2</v>
      </c>
      <c r="M19" s="19">
        <f ca="1"/>
        <v>137031852.89106035</v>
      </c>
      <c r="N19" s="208">
        <f t="shared" ca="1" si="95"/>
        <v>16712047.224172175</v>
      </c>
      <c r="O19" s="207">
        <f ca="1"/>
        <v>5</v>
      </c>
      <c r="P19" s="194">
        <f ca="1"/>
        <v>8.771929824561403E-2</v>
      </c>
      <c r="Q19" s="198" cm="1">
        <f t="array" aca="1" ref="Q19" ca="1">IFERROR(MATCH(TRUE,INDEX($B$14:$B$117&gt;=P19,0),0),"")</f>
        <v>5</v>
      </c>
      <c r="R19" s="194">
        <f t="shared" ca="1" si="39"/>
        <v>0.12381646985013173</v>
      </c>
      <c r="S19" s="200"/>
      <c r="T19" s="5"/>
      <c r="U19" s="194">
        <f t="shared" ca="1" si="96"/>
        <v>0</v>
      </c>
      <c r="V19" s="19">
        <f ca="1"/>
        <v>0</v>
      </c>
      <c r="W19" s="208">
        <f t="shared" ca="1" si="97"/>
        <v>0</v>
      </c>
      <c r="X19" s="207">
        <f ca="1"/>
        <v>5</v>
      </c>
      <c r="Y19" s="194">
        <f ca="1"/>
        <v>9.6153846153846159E-2</v>
      </c>
      <c r="Z19" s="198" cm="1">
        <f t="array" aca="1" ref="Z19" ca="1">IFERROR(MATCH(TRUE,INDEX($B$14:$B$117&gt;=Y19,0),0),"")</f>
        <v>6</v>
      </c>
      <c r="AA19" s="194">
        <f t="shared" ca="1" si="40"/>
        <v>0.16253074527016637</v>
      </c>
      <c r="AB19" s="200"/>
      <c r="AC19" s="5"/>
      <c r="AD19" s="194">
        <f t="shared" ca="1" si="41"/>
        <v>0</v>
      </c>
      <c r="AE19" s="19">
        <f ca="1"/>
        <v>0</v>
      </c>
      <c r="AF19" s="208">
        <f t="shared" ca="1" si="42"/>
        <v>0</v>
      </c>
      <c r="AG19" s="207">
        <f ca="1"/>
        <v>5</v>
      </c>
      <c r="AH19" s="194">
        <f ca="1"/>
        <v>9.8039215686274508E-2</v>
      </c>
      <c r="AI19" s="198" cm="1">
        <f t="array" aca="1" ref="AI19" ca="1">IFERROR(MATCH(TRUE,INDEX($B$14:$B$117&gt;=AH19,0),0),"")</f>
        <v>6</v>
      </c>
      <c r="AJ19" s="194">
        <f t="shared" ca="1" si="43"/>
        <v>0.16696270759221257</v>
      </c>
      <c r="AK19" s="200"/>
      <c r="AL19" s="5"/>
      <c r="AM19" s="194">
        <f t="shared" ca="1" si="44"/>
        <v>0</v>
      </c>
      <c r="AN19" s="19">
        <f ca="1"/>
        <v>0</v>
      </c>
      <c r="AO19" s="208">
        <f t="shared" ca="1" si="45"/>
        <v>0</v>
      </c>
      <c r="AP19" s="207">
        <f ca="1"/>
        <v>5</v>
      </c>
      <c r="AQ19" s="194">
        <f ca="1"/>
        <v>0.1</v>
      </c>
      <c r="AR19" s="198" cm="1">
        <f t="array" aca="1" ref="AR19" ca="1">IFERROR(MATCH(TRUE,INDEX($B$14:$B$117&gt;=AQ19,0),0),"")</f>
        <v>6</v>
      </c>
      <c r="AS19" s="194">
        <f t="shared" ca="1" si="46"/>
        <v>0.17157194840714066</v>
      </c>
      <c r="AT19" s="200"/>
      <c r="AU19" s="5"/>
      <c r="AV19" s="194">
        <f t="shared" ca="1" si="47"/>
        <v>0</v>
      </c>
      <c r="AW19" s="19">
        <f ca="1"/>
        <v>0</v>
      </c>
      <c r="AX19" s="208">
        <f t="shared" ca="1" si="48"/>
        <v>0</v>
      </c>
      <c r="AY19" s="207">
        <f ca="1"/>
        <v>5</v>
      </c>
      <c r="AZ19" s="194">
        <f ca="1"/>
        <v>0.1</v>
      </c>
      <c r="BA19" s="198" cm="1">
        <f t="array" aca="1" ref="BA19" ca="1">IFERROR(MATCH(TRUE,INDEX($B$14:$B$117&gt;=AZ19,0),0),"")</f>
        <v>6</v>
      </c>
      <c r="BB19" s="194">
        <f t="shared" ca="1" si="49"/>
        <v>0.17157194840714066</v>
      </c>
      <c r="BC19" s="200"/>
      <c r="BD19" s="5"/>
      <c r="BE19" s="194">
        <f t="shared" ca="1" si="50"/>
        <v>0</v>
      </c>
      <c r="BF19" s="19">
        <f ca="1"/>
        <v>0</v>
      </c>
      <c r="BG19" s="208">
        <f t="shared" ca="1" si="51"/>
        <v>0</v>
      </c>
      <c r="BH19" s="207">
        <f ca="1"/>
        <v>5</v>
      </c>
      <c r="BI19" s="194">
        <f ca="1"/>
        <v>0.1020408163265306</v>
      </c>
      <c r="BJ19" s="198" cm="1">
        <f t="array" aca="1" ref="BJ19" ca="1">IFERROR(MATCH(TRUE,INDEX($B$14:$B$117&gt;=BI19,0),0),"")</f>
        <v>6</v>
      </c>
      <c r="BK19" s="194">
        <f t="shared" ca="1" si="52"/>
        <v>0.17636932150022899</v>
      </c>
      <c r="BL19" s="200"/>
      <c r="BM19" s="5"/>
      <c r="BN19" s="194">
        <f t="shared" ca="1" si="53"/>
        <v>0</v>
      </c>
      <c r="BO19" s="19">
        <f ca="1"/>
        <v>0</v>
      </c>
      <c r="BP19" s="208">
        <f t="shared" ca="1" si="54"/>
        <v>0</v>
      </c>
      <c r="BQ19" s="207">
        <f ca="1"/>
        <v>5</v>
      </c>
      <c r="BR19" s="194">
        <f ca="1"/>
        <v>0.1020408163265306</v>
      </c>
      <c r="BS19" s="198" cm="1">
        <f t="array" aca="1" ref="BS19" ca="1">IFERROR(MATCH(TRUE,INDEX($B$14:$B$117&gt;=BR19,0),0),"")</f>
        <v>6</v>
      </c>
      <c r="BT19" s="194">
        <f t="shared" ca="1" si="55"/>
        <v>0.17636932150022899</v>
      </c>
      <c r="BU19" s="200"/>
      <c r="BV19" s="5"/>
      <c r="BW19" s="194">
        <f t="shared" ca="1" si="56"/>
        <v>0</v>
      </c>
      <c r="BX19" s="19">
        <f ca="1"/>
        <v>0</v>
      </c>
      <c r="BY19" s="208">
        <f t="shared" ca="1" si="57"/>
        <v>0</v>
      </c>
      <c r="BZ19" s="207">
        <f ca="1"/>
        <v>5</v>
      </c>
      <c r="CA19" s="194">
        <f ca="1"/>
        <v>0.1020408163265306</v>
      </c>
      <c r="CB19" s="198" cm="1">
        <f t="array" aca="1" ref="CB19" ca="1">IFERROR(MATCH(TRUE,INDEX($B$14:$B$117&gt;=CA19,0),0),"")</f>
        <v>6</v>
      </c>
      <c r="CC19" s="194">
        <f t="shared" ca="1" si="58"/>
        <v>0.17636932150022899</v>
      </c>
      <c r="CD19" s="200"/>
      <c r="CE19" s="5"/>
      <c r="CF19" s="194">
        <f t="shared" ca="1" si="59"/>
        <v>0</v>
      </c>
      <c r="CG19" s="19">
        <f ca="1"/>
        <v>0</v>
      </c>
      <c r="CH19" s="208">
        <f t="shared" ca="1" si="60"/>
        <v>0</v>
      </c>
      <c r="CI19" s="207">
        <f ca="1"/>
        <v>5</v>
      </c>
      <c r="CJ19" s="194">
        <f ca="1"/>
        <v>0.10416666666666666</v>
      </c>
      <c r="CK19" s="198" cm="1">
        <f t="array" aca="1" ref="CK19" ca="1">IFERROR(MATCH(TRUE,INDEX($B$14:$B$117&gt;=CJ19,0),0),"")</f>
        <v>6</v>
      </c>
      <c r="CL19" s="194">
        <f t="shared" ca="1" si="61"/>
        <v>0.18136658513886275</v>
      </c>
      <c r="CM19" s="200"/>
      <c r="CN19" s="5"/>
      <c r="CO19" s="194">
        <f t="shared" ca="1" si="62"/>
        <v>0</v>
      </c>
      <c r="CP19" s="19">
        <f ca="1"/>
        <v>0</v>
      </c>
      <c r="CQ19" s="208">
        <f t="shared" ca="1" si="63"/>
        <v>0</v>
      </c>
      <c r="CR19" s="207"/>
      <c r="CS19" s="194"/>
      <c r="CT19" s="198" cm="1">
        <f t="array" ref="CT19">IFERROR(MATCH(TRUE,INDEX($B$14:$B$117&gt;=CS19,0),0),"")</f>
        <v>1</v>
      </c>
      <c r="CU19" s="194">
        <f t="shared" ca="1" si="64"/>
        <v>1.3963799927016407E-2</v>
      </c>
      <c r="CV19" s="200"/>
      <c r="CW19" s="5"/>
      <c r="CX19" s="194">
        <f t="shared" si="65"/>
        <v>0</v>
      </c>
      <c r="CY19" s="19" t="e">
        <f ca="1"/>
        <v>#N/A</v>
      </c>
      <c r="CZ19" s="208" t="e">
        <f t="shared" ca="1" si="66"/>
        <v>#N/A</v>
      </c>
      <c r="DA19" s="207"/>
      <c r="DB19" s="194"/>
      <c r="DC19" s="198" cm="1">
        <f t="array" ref="DC19">IFERROR(MATCH(TRUE,INDEX($B$14:$B$117&gt;=DB19,0),0),"")</f>
        <v>1</v>
      </c>
      <c r="DD19" s="194">
        <f t="shared" ca="1" si="67"/>
        <v>1.3963799927016407E-2</v>
      </c>
      <c r="DE19" s="200"/>
      <c r="DF19" s="5"/>
      <c r="DG19" s="194">
        <f t="shared" si="68"/>
        <v>0</v>
      </c>
      <c r="DH19" s="19" t="e">
        <f ca="1"/>
        <v>#N/A</v>
      </c>
      <c r="DI19" s="208" t="e">
        <f t="shared" ca="1" si="69"/>
        <v>#N/A</v>
      </c>
      <c r="DJ19" s="207"/>
      <c r="DK19" s="194"/>
      <c r="DL19" s="198" cm="1">
        <f t="array" ref="DL19">IFERROR(MATCH(TRUE,INDEX($B$14:$B$117&gt;=DK19,0),0),"")</f>
        <v>1</v>
      </c>
      <c r="DM19" s="194">
        <f t="shared" ca="1" si="70"/>
        <v>1.3963799927016407E-2</v>
      </c>
      <c r="DN19" s="200"/>
      <c r="DO19" s="5"/>
      <c r="DP19" s="194">
        <f t="shared" si="71"/>
        <v>0</v>
      </c>
      <c r="DQ19" s="19" t="e">
        <f ca="1"/>
        <v>#N/A</v>
      </c>
      <c r="DR19" s="208" t="e">
        <f t="shared" ca="1" si="72"/>
        <v>#N/A</v>
      </c>
      <c r="DS19" s="207"/>
      <c r="DT19" s="194"/>
      <c r="DU19" s="198" cm="1">
        <f t="array" ref="DU19">IFERROR(MATCH(TRUE,INDEX($B$14:$B$117&gt;=DT19,0),0),"")</f>
        <v>1</v>
      </c>
      <c r="DV19" s="194">
        <f t="shared" ca="1" si="73"/>
        <v>1.3963799927016407E-2</v>
      </c>
      <c r="DW19" s="200"/>
      <c r="DX19" s="5"/>
      <c r="DY19" s="194">
        <f t="shared" si="74"/>
        <v>0</v>
      </c>
      <c r="DZ19" s="19" t="e">
        <f ca="1"/>
        <v>#N/A</v>
      </c>
      <c r="EA19" s="208" t="e">
        <f t="shared" ca="1" si="75"/>
        <v>#N/A</v>
      </c>
      <c r="EB19" s="207"/>
      <c r="EC19" s="194"/>
      <c r="ED19" s="198" cm="1">
        <f t="array" ref="ED19">IFERROR(MATCH(TRUE,INDEX($B$14:$B$117&gt;=EC19,0),0),"")</f>
        <v>1</v>
      </c>
      <c r="EE19" s="194">
        <f t="shared" ca="1" si="76"/>
        <v>1.3963799927016407E-2</v>
      </c>
      <c r="EF19" s="200"/>
      <c r="EG19" s="5"/>
      <c r="EH19" s="194">
        <f t="shared" si="77"/>
        <v>0</v>
      </c>
      <c r="EI19" s="19" t="e">
        <f ca="1"/>
        <v>#N/A</v>
      </c>
      <c r="EJ19" s="208" t="e">
        <f t="shared" ca="1" si="78"/>
        <v>#N/A</v>
      </c>
      <c r="EK19" s="207"/>
      <c r="EL19" s="194"/>
      <c r="EM19" s="198" cm="1">
        <f t="array" ref="EM19">IFERROR(MATCH(TRUE,INDEX($B$14:$B$117&gt;=EL19,0),0),"")</f>
        <v>1</v>
      </c>
      <c r="EN19" s="194">
        <f t="shared" ca="1" si="79"/>
        <v>1.3963799927016407E-2</v>
      </c>
      <c r="EO19" s="200"/>
      <c r="EP19" s="5"/>
      <c r="EQ19" s="194">
        <f t="shared" si="80"/>
        <v>0</v>
      </c>
      <c r="ER19" s="19" t="e">
        <f ca="1"/>
        <v>#N/A</v>
      </c>
      <c r="ES19" s="208" t="e">
        <f t="shared" ca="1" si="81"/>
        <v>#N/A</v>
      </c>
      <c r="ET19" s="207"/>
      <c r="EU19" s="194"/>
      <c r="EV19" s="198" cm="1">
        <f t="array" ref="EV19">IFERROR(MATCH(TRUE,INDEX($B$14:$B$117&gt;=EU19,0),0),"")</f>
        <v>1</v>
      </c>
      <c r="EW19" s="194">
        <f t="shared" ca="1" si="82"/>
        <v>1.3963799927016407E-2</v>
      </c>
      <c r="EX19" s="200"/>
      <c r="EY19" s="5"/>
      <c r="EZ19" s="194">
        <f t="shared" si="83"/>
        <v>0</v>
      </c>
      <c r="FA19" s="19" t="e">
        <f ca="1"/>
        <v>#N/A</v>
      </c>
      <c r="FB19" s="208" t="e">
        <f t="shared" ca="1" si="84"/>
        <v>#N/A</v>
      </c>
      <c r="FC19" s="207"/>
      <c r="FD19" s="194"/>
      <c r="FE19" s="198" cm="1">
        <f t="array" ref="FE19">IFERROR(MATCH(TRUE,INDEX($B$14:$B$117&gt;=FD19,0),0),"")</f>
        <v>1</v>
      </c>
      <c r="FF19" s="194">
        <f t="shared" ca="1" si="85"/>
        <v>1.3963799927016407E-2</v>
      </c>
      <c r="FG19" s="200"/>
      <c r="FH19" s="5"/>
      <c r="FI19" s="194">
        <f t="shared" si="86"/>
        <v>0</v>
      </c>
      <c r="FJ19" s="19" t="e">
        <f ca="1"/>
        <v>#N/A</v>
      </c>
      <c r="FK19" s="208" t="e">
        <f t="shared" ca="1" si="87"/>
        <v>#N/A</v>
      </c>
      <c r="FL19" s="207"/>
      <c r="FM19" s="194"/>
      <c r="FN19" s="198" cm="1">
        <f t="array" ref="FN19">IFERROR(MATCH(TRUE,INDEX($B$14:$B$117&gt;=FM19,0),0),"")</f>
        <v>1</v>
      </c>
      <c r="FO19" s="194">
        <f t="shared" ca="1" si="88"/>
        <v>1.3963799927016407E-2</v>
      </c>
      <c r="FP19" s="200"/>
      <c r="FQ19" s="5"/>
      <c r="FR19" s="194">
        <f t="shared" si="89"/>
        <v>0</v>
      </c>
      <c r="FS19" s="19" t="e">
        <f ca="1"/>
        <v>#N/A</v>
      </c>
      <c r="FT19" s="208" t="e">
        <f t="shared" ca="1" si="90"/>
        <v>#N/A</v>
      </c>
      <c r="FU19" s="207"/>
      <c r="FV19" s="194"/>
      <c r="FW19" s="198" cm="1">
        <f t="array" ref="FW19">IFERROR(MATCH(TRUE,INDEX($B$14:$B$117&gt;=FV19,0),0),"")</f>
        <v>1</v>
      </c>
      <c r="FX19" s="194">
        <f t="shared" ca="1" si="91"/>
        <v>1.3963799927016407E-2</v>
      </c>
      <c r="FY19" s="200"/>
      <c r="FZ19" s="5"/>
      <c r="GA19" s="194">
        <f t="shared" si="92"/>
        <v>0</v>
      </c>
      <c r="GB19" s="19" t="e">
        <f ca="1"/>
        <v>#N/A</v>
      </c>
      <c r="GC19" s="208" t="e">
        <f t="shared" ca="1" si="93"/>
        <v>#N/A</v>
      </c>
    </row>
    <row r="20" spans="1:185" x14ac:dyDescent="0.2">
      <c r="A20" s="236">
        <v>6</v>
      </c>
      <c r="B20" s="195">
        <v>0.13636363636363635</v>
      </c>
      <c r="C20" s="194">
        <v>0.25705241442944282</v>
      </c>
      <c r="D20" s="195">
        <v>5.3425291263938836E-2</v>
      </c>
      <c r="E20" s="194"/>
      <c r="F20" s="207">
        <f ca="1"/>
        <v>6</v>
      </c>
      <c r="G20" s="194">
        <f ca="1"/>
        <v>6.3157894736842107E-2</v>
      </c>
      <c r="H20" s="198" cm="1">
        <f t="array" aca="1" ref="H20" ca="1">IFERROR(MATCH(TRUE,INDEX($B$14:$B$117&gt;=G20,0),0),"")</f>
        <v>4</v>
      </c>
      <c r="I20" s="194">
        <f t="shared" ca="1" si="38"/>
        <v>6.8408308791856817E-2</v>
      </c>
      <c r="J20" s="200">
        <f ca="1"/>
        <v>84</v>
      </c>
      <c r="K20" s="5">
        <f ca="1"/>
        <v>0.9805108597475567</v>
      </c>
      <c r="L20" s="194">
        <f t="shared" ca="1" si="94"/>
        <v>2.8567543646415561E-2</v>
      </c>
      <c r="M20" s="19">
        <f ca="1"/>
        <v>134651770.2367985</v>
      </c>
      <c r="N20" s="208">
        <f t="shared" ca="1" si="95"/>
        <v>7870445.6035393178</v>
      </c>
      <c r="O20" s="207">
        <f ca="1"/>
        <v>6</v>
      </c>
      <c r="P20" s="194">
        <f ca="1"/>
        <v>0.10526315789473684</v>
      </c>
      <c r="Q20" s="198" cm="1">
        <f t="array" aca="1" ref="Q20" ca="1">IFERROR(MATCH(TRUE,INDEX($B$14:$B$117&gt;=P20,0),0),"")</f>
        <v>6</v>
      </c>
      <c r="R20" s="194">
        <f t="shared" ca="1" si="39"/>
        <v>0.18394412112089489</v>
      </c>
      <c r="S20" s="200"/>
      <c r="T20" s="5"/>
      <c r="U20" s="194">
        <f t="shared" si="96"/>
        <v>0</v>
      </c>
      <c r="V20" s="19">
        <f ca="1"/>
        <v>0</v>
      </c>
      <c r="W20" s="208">
        <f t="shared" ca="1" si="97"/>
        <v>0</v>
      </c>
      <c r="X20" s="207">
        <f ca="1"/>
        <v>6</v>
      </c>
      <c r="Y20" s="194">
        <f ca="1"/>
        <v>0.11538461538461539</v>
      </c>
      <c r="Z20" s="198" cm="1">
        <f t="array" aca="1" ref="Z20" ca="1">IFERROR(MATCH(TRUE,INDEX($B$14:$B$117&gt;=Y20,0),0),"")</f>
        <v>7</v>
      </c>
      <c r="AA20" s="194">
        <f t="shared" ca="1" si="40"/>
        <v>0.21729633124276015</v>
      </c>
      <c r="AB20" s="200"/>
      <c r="AC20" s="5"/>
      <c r="AD20" s="194">
        <f t="shared" si="41"/>
        <v>0</v>
      </c>
      <c r="AE20" s="19">
        <f ca="1"/>
        <v>0</v>
      </c>
      <c r="AF20" s="208">
        <f t="shared" ca="1" si="42"/>
        <v>0</v>
      </c>
      <c r="AG20" s="207">
        <f ca="1"/>
        <v>6</v>
      </c>
      <c r="AH20" s="194">
        <f ca="1"/>
        <v>0.11764705882352941</v>
      </c>
      <c r="AI20" s="198" cm="1">
        <f t="array" aca="1" ref="AI20" ca="1">IFERROR(MATCH(TRUE,INDEX($B$14:$B$117&gt;=AH20,0),0),"")</f>
        <v>7</v>
      </c>
      <c r="AJ20" s="194">
        <f t="shared" ca="1" si="43"/>
        <v>0.22158375197857885</v>
      </c>
      <c r="AK20" s="200"/>
      <c r="AL20" s="5"/>
      <c r="AM20" s="194">
        <f t="shared" si="44"/>
        <v>0</v>
      </c>
      <c r="AN20" s="19">
        <f ca="1"/>
        <v>0</v>
      </c>
      <c r="AO20" s="208">
        <f t="shared" ca="1" si="45"/>
        <v>0</v>
      </c>
      <c r="AP20" s="207">
        <f ca="1"/>
        <v>6</v>
      </c>
      <c r="AQ20" s="194">
        <f ca="1"/>
        <v>0.12</v>
      </c>
      <c r="AR20" s="198" cm="1">
        <f t="array" aca="1" ref="AR20" ca="1">IFERROR(MATCH(TRUE,INDEX($B$14:$B$117&gt;=AQ20,0),0),"")</f>
        <v>7</v>
      </c>
      <c r="AS20" s="194">
        <f t="shared" ca="1" si="46"/>
        <v>0.22604266954383034</v>
      </c>
      <c r="AT20" s="200"/>
      <c r="AU20" s="5"/>
      <c r="AV20" s="194">
        <f t="shared" si="47"/>
        <v>0</v>
      </c>
      <c r="AW20" s="19">
        <f ca="1"/>
        <v>0</v>
      </c>
      <c r="AX20" s="208">
        <f t="shared" ca="1" si="48"/>
        <v>0</v>
      </c>
      <c r="AY20" s="207">
        <f ca="1"/>
        <v>6</v>
      </c>
      <c r="AZ20" s="194">
        <f ca="1"/>
        <v>0.12</v>
      </c>
      <c r="BA20" s="198" cm="1">
        <f t="array" aca="1" ref="BA20" ca="1">IFERROR(MATCH(TRUE,INDEX($B$14:$B$117&gt;=AZ20,0),0),"")</f>
        <v>7</v>
      </c>
      <c r="BB20" s="194">
        <f t="shared" ca="1" si="49"/>
        <v>0.22604266954383034</v>
      </c>
      <c r="BC20" s="200"/>
      <c r="BD20" s="5"/>
      <c r="BE20" s="194">
        <f t="shared" si="50"/>
        <v>0</v>
      </c>
      <c r="BF20" s="19">
        <f ca="1"/>
        <v>0</v>
      </c>
      <c r="BG20" s="208">
        <f t="shared" ca="1" si="51"/>
        <v>0</v>
      </c>
      <c r="BH20" s="207">
        <f ca="1"/>
        <v>6</v>
      </c>
      <c r="BI20" s="194">
        <f ca="1"/>
        <v>0.12244897959183673</v>
      </c>
      <c r="BJ20" s="198" cm="1">
        <f t="array" aca="1" ref="BJ20" ca="1">IFERROR(MATCH(TRUE,INDEX($B$14:$B$117&gt;=BI20,0),0),"")</f>
        <v>7</v>
      </c>
      <c r="BK20" s="194">
        <f t="shared" ca="1" si="52"/>
        <v>0.23068358374439821</v>
      </c>
      <c r="BL20" s="200"/>
      <c r="BM20" s="5"/>
      <c r="BN20" s="194">
        <f t="shared" si="53"/>
        <v>0</v>
      </c>
      <c r="BO20" s="19">
        <f ca="1"/>
        <v>0</v>
      </c>
      <c r="BP20" s="208">
        <f t="shared" ca="1" si="54"/>
        <v>0</v>
      </c>
      <c r="BQ20" s="207">
        <f ca="1"/>
        <v>6</v>
      </c>
      <c r="BR20" s="194">
        <f ca="1"/>
        <v>0.12244897959183673</v>
      </c>
      <c r="BS20" s="198" cm="1">
        <f t="array" aca="1" ref="BS20" ca="1">IFERROR(MATCH(TRUE,INDEX($B$14:$B$117&gt;=BR20,0),0),"")</f>
        <v>7</v>
      </c>
      <c r="BT20" s="194">
        <f t="shared" ca="1" si="55"/>
        <v>0.23068358374439821</v>
      </c>
      <c r="BU20" s="200"/>
      <c r="BV20" s="5"/>
      <c r="BW20" s="194">
        <f t="shared" si="56"/>
        <v>0</v>
      </c>
      <c r="BX20" s="19">
        <f ca="1"/>
        <v>0</v>
      </c>
      <c r="BY20" s="208">
        <f t="shared" ca="1" si="57"/>
        <v>0</v>
      </c>
      <c r="BZ20" s="207">
        <f ca="1"/>
        <v>6</v>
      </c>
      <c r="CA20" s="194">
        <f ca="1"/>
        <v>0.12244897959183673</v>
      </c>
      <c r="CB20" s="198" cm="1">
        <f t="array" aca="1" ref="CB20" ca="1">IFERROR(MATCH(TRUE,INDEX($B$14:$B$117&gt;=CA20,0),0),"")</f>
        <v>7</v>
      </c>
      <c r="CC20" s="194">
        <f t="shared" ca="1" si="58"/>
        <v>0.23068358374439821</v>
      </c>
      <c r="CD20" s="200"/>
      <c r="CE20" s="5"/>
      <c r="CF20" s="194">
        <f t="shared" si="59"/>
        <v>0</v>
      </c>
      <c r="CG20" s="19">
        <f ca="1"/>
        <v>0</v>
      </c>
      <c r="CH20" s="208">
        <f t="shared" ca="1" si="60"/>
        <v>0</v>
      </c>
      <c r="CI20" s="207">
        <f ca="1"/>
        <v>6</v>
      </c>
      <c r="CJ20" s="194">
        <f ca="1"/>
        <v>0.125</v>
      </c>
      <c r="CK20" s="198" cm="1">
        <f t="array" aca="1" ref="CK20" ca="1">IFERROR(MATCH(TRUE,INDEX($B$14:$B$117&gt;=CJ20,0),0),"")</f>
        <v>7</v>
      </c>
      <c r="CL20" s="194">
        <f t="shared" ca="1" si="61"/>
        <v>0.23551786936998972</v>
      </c>
      <c r="CM20" s="200"/>
      <c r="CN20" s="5"/>
      <c r="CO20" s="194">
        <f t="shared" si="62"/>
        <v>0</v>
      </c>
      <c r="CP20" s="19">
        <f ca="1"/>
        <v>0</v>
      </c>
      <c r="CQ20" s="208">
        <f t="shared" ca="1" si="63"/>
        <v>0</v>
      </c>
      <c r="CR20" s="207"/>
      <c r="CS20" s="194"/>
      <c r="CT20" s="198" cm="1">
        <f t="array" ref="CT20">IFERROR(MATCH(TRUE,INDEX($B$14:$B$117&gt;=CS20,0),0),"")</f>
        <v>1</v>
      </c>
      <c r="CU20" s="194">
        <f t="shared" ca="1" si="64"/>
        <v>1.3963799927016407E-2</v>
      </c>
      <c r="CV20" s="200"/>
      <c r="CW20" s="5"/>
      <c r="CX20" s="194">
        <f t="shared" si="65"/>
        <v>0</v>
      </c>
      <c r="CY20" s="19" t="e">
        <f ca="1"/>
        <v>#N/A</v>
      </c>
      <c r="CZ20" s="208" t="e">
        <f t="shared" ca="1" si="66"/>
        <v>#N/A</v>
      </c>
      <c r="DA20" s="207"/>
      <c r="DB20" s="194"/>
      <c r="DC20" s="198" cm="1">
        <f t="array" ref="DC20">IFERROR(MATCH(TRUE,INDEX($B$14:$B$117&gt;=DB20,0),0),"")</f>
        <v>1</v>
      </c>
      <c r="DD20" s="194">
        <f t="shared" ca="1" si="67"/>
        <v>1.3963799927016407E-2</v>
      </c>
      <c r="DE20" s="200"/>
      <c r="DF20" s="5"/>
      <c r="DG20" s="194">
        <f t="shared" si="68"/>
        <v>0</v>
      </c>
      <c r="DH20" s="19" t="e">
        <f ca="1"/>
        <v>#N/A</v>
      </c>
      <c r="DI20" s="208" t="e">
        <f t="shared" ca="1" si="69"/>
        <v>#N/A</v>
      </c>
      <c r="DJ20" s="207"/>
      <c r="DK20" s="194"/>
      <c r="DL20" s="198" cm="1">
        <f t="array" ref="DL20">IFERROR(MATCH(TRUE,INDEX($B$14:$B$117&gt;=DK20,0),0),"")</f>
        <v>1</v>
      </c>
      <c r="DM20" s="194">
        <f t="shared" ca="1" si="70"/>
        <v>1.3963799927016407E-2</v>
      </c>
      <c r="DN20" s="200"/>
      <c r="DO20" s="5"/>
      <c r="DP20" s="194">
        <f t="shared" si="71"/>
        <v>0</v>
      </c>
      <c r="DQ20" s="19" t="e">
        <f ca="1"/>
        <v>#N/A</v>
      </c>
      <c r="DR20" s="208" t="e">
        <f t="shared" ca="1" si="72"/>
        <v>#N/A</v>
      </c>
      <c r="DS20" s="207"/>
      <c r="DT20" s="194"/>
      <c r="DU20" s="198" cm="1">
        <f t="array" ref="DU20">IFERROR(MATCH(TRUE,INDEX($B$14:$B$117&gt;=DT20,0),0),"")</f>
        <v>1</v>
      </c>
      <c r="DV20" s="194">
        <f t="shared" ca="1" si="73"/>
        <v>1.3963799927016407E-2</v>
      </c>
      <c r="DW20" s="200"/>
      <c r="DX20" s="5"/>
      <c r="DY20" s="194">
        <f t="shared" si="74"/>
        <v>0</v>
      </c>
      <c r="DZ20" s="19" t="e">
        <f ca="1"/>
        <v>#N/A</v>
      </c>
      <c r="EA20" s="208" t="e">
        <f t="shared" ca="1" si="75"/>
        <v>#N/A</v>
      </c>
      <c r="EB20" s="207"/>
      <c r="EC20" s="194"/>
      <c r="ED20" s="198" cm="1">
        <f t="array" ref="ED20">IFERROR(MATCH(TRUE,INDEX($B$14:$B$117&gt;=EC20,0),0),"")</f>
        <v>1</v>
      </c>
      <c r="EE20" s="194">
        <f t="shared" ca="1" si="76"/>
        <v>1.3963799927016407E-2</v>
      </c>
      <c r="EF20" s="200"/>
      <c r="EG20" s="5"/>
      <c r="EH20" s="194">
        <f t="shared" si="77"/>
        <v>0</v>
      </c>
      <c r="EI20" s="19" t="e">
        <f ca="1"/>
        <v>#N/A</v>
      </c>
      <c r="EJ20" s="208" t="e">
        <f t="shared" ca="1" si="78"/>
        <v>#N/A</v>
      </c>
      <c r="EK20" s="207"/>
      <c r="EL20" s="194"/>
      <c r="EM20" s="198" cm="1">
        <f t="array" ref="EM20">IFERROR(MATCH(TRUE,INDEX($B$14:$B$117&gt;=EL20,0),0),"")</f>
        <v>1</v>
      </c>
      <c r="EN20" s="194">
        <f t="shared" ca="1" si="79"/>
        <v>1.3963799927016407E-2</v>
      </c>
      <c r="EO20" s="200"/>
      <c r="EP20" s="5"/>
      <c r="EQ20" s="194">
        <f t="shared" si="80"/>
        <v>0</v>
      </c>
      <c r="ER20" s="19" t="e">
        <f ca="1"/>
        <v>#N/A</v>
      </c>
      <c r="ES20" s="208" t="e">
        <f t="shared" ca="1" si="81"/>
        <v>#N/A</v>
      </c>
      <c r="ET20" s="207"/>
      <c r="EU20" s="194"/>
      <c r="EV20" s="198" cm="1">
        <f t="array" ref="EV20">IFERROR(MATCH(TRUE,INDEX($B$14:$B$117&gt;=EU20,0),0),"")</f>
        <v>1</v>
      </c>
      <c r="EW20" s="194">
        <f t="shared" ca="1" si="82"/>
        <v>1.3963799927016407E-2</v>
      </c>
      <c r="EX20" s="200"/>
      <c r="EY20" s="5"/>
      <c r="EZ20" s="194">
        <f t="shared" si="83"/>
        <v>0</v>
      </c>
      <c r="FA20" s="19" t="e">
        <f ca="1"/>
        <v>#N/A</v>
      </c>
      <c r="FB20" s="208" t="e">
        <f t="shared" ca="1" si="84"/>
        <v>#N/A</v>
      </c>
      <c r="FC20" s="207"/>
      <c r="FD20" s="194"/>
      <c r="FE20" s="198" cm="1">
        <f t="array" ref="FE20">IFERROR(MATCH(TRUE,INDEX($B$14:$B$117&gt;=FD20,0),0),"")</f>
        <v>1</v>
      </c>
      <c r="FF20" s="194">
        <f t="shared" ca="1" si="85"/>
        <v>1.3963799927016407E-2</v>
      </c>
      <c r="FG20" s="200"/>
      <c r="FH20" s="5"/>
      <c r="FI20" s="194">
        <f t="shared" si="86"/>
        <v>0</v>
      </c>
      <c r="FJ20" s="19" t="e">
        <f ca="1"/>
        <v>#N/A</v>
      </c>
      <c r="FK20" s="208" t="e">
        <f t="shared" ca="1" si="87"/>
        <v>#N/A</v>
      </c>
      <c r="FL20" s="207"/>
      <c r="FM20" s="194"/>
      <c r="FN20" s="198" cm="1">
        <f t="array" ref="FN20">IFERROR(MATCH(TRUE,INDEX($B$14:$B$117&gt;=FM20,0),0),"")</f>
        <v>1</v>
      </c>
      <c r="FO20" s="194">
        <f t="shared" ca="1" si="88"/>
        <v>1.3963799927016407E-2</v>
      </c>
      <c r="FP20" s="200"/>
      <c r="FQ20" s="5"/>
      <c r="FR20" s="194">
        <f t="shared" si="89"/>
        <v>0</v>
      </c>
      <c r="FS20" s="19" t="e">
        <f ca="1"/>
        <v>#N/A</v>
      </c>
      <c r="FT20" s="208" t="e">
        <f t="shared" ca="1" si="90"/>
        <v>#N/A</v>
      </c>
      <c r="FU20" s="207"/>
      <c r="FV20" s="194"/>
      <c r="FW20" s="198" cm="1">
        <f t="array" ref="FW20">IFERROR(MATCH(TRUE,INDEX($B$14:$B$117&gt;=FV20,0),0),"")</f>
        <v>1</v>
      </c>
      <c r="FX20" s="194">
        <f t="shared" ca="1" si="91"/>
        <v>1.3963799927016407E-2</v>
      </c>
      <c r="FY20" s="200"/>
      <c r="FZ20" s="5"/>
      <c r="GA20" s="194">
        <f t="shared" si="92"/>
        <v>0</v>
      </c>
      <c r="GB20" s="19" t="e">
        <f ca="1"/>
        <v>#N/A</v>
      </c>
      <c r="GC20" s="208" t="e">
        <f t="shared" ca="1" si="93"/>
        <v>#N/A</v>
      </c>
    </row>
    <row r="21" spans="1:185" x14ac:dyDescent="0.2">
      <c r="A21" s="236">
        <v>7</v>
      </c>
      <c r="B21" s="195">
        <v>0.15909090909090909</v>
      </c>
      <c r="C21" s="194">
        <v>0.30012150454834913</v>
      </c>
      <c r="D21" s="195">
        <v>4.3069090118906306E-2</v>
      </c>
      <c r="E21" s="194"/>
      <c r="F21" s="207">
        <f ca="1"/>
        <v>7</v>
      </c>
      <c r="G21" s="194">
        <f ca="1"/>
        <v>7.3684210526315783E-2</v>
      </c>
      <c r="H21" s="198" cm="1">
        <f t="array" aca="1" ref="H21" ca="1">IFERROR(MATCH(TRUE,INDEX($B$14:$B$117&gt;=G21,0),0),"")</f>
        <v>5</v>
      </c>
      <c r="I21" s="194">
        <f t="shared" ca="1" si="38"/>
        <v>8.0595931439345486E-2</v>
      </c>
      <c r="J21" s="200">
        <f ca="1"/>
        <v>94.698710114733089</v>
      </c>
      <c r="K21" s="5">
        <f ca="1"/>
        <v>0.99893888217798865</v>
      </c>
      <c r="L21" s="194">
        <f t="shared" ca="1" si="94"/>
        <v>1.8428022430431956E-2</v>
      </c>
      <c r="M21" s="19">
        <f ca="1"/>
        <v>86859614.985919014</v>
      </c>
      <c r="N21" s="208">
        <f t="shared" ca="1" si="95"/>
        <v>422793.56803019345</v>
      </c>
      <c r="O21" s="207">
        <f ca="1"/>
        <v>7</v>
      </c>
      <c r="P21" s="194">
        <f ca="1"/>
        <v>0.12280701754385964</v>
      </c>
      <c r="Q21" s="198" cm="1">
        <f t="array" aca="1" ref="Q21" ca="1">IFERROR(MATCH(TRUE,INDEX($B$14:$B$117&gt;=P21,0),0),"")</f>
        <v>7</v>
      </c>
      <c r="R21" s="194">
        <f t="shared" ca="1" si="39"/>
        <v>0.23136207997255137</v>
      </c>
      <c r="S21" s="200"/>
      <c r="T21" s="5"/>
      <c r="U21" s="194">
        <f t="shared" si="96"/>
        <v>0</v>
      </c>
      <c r="V21" s="19">
        <f ca="1"/>
        <v>0</v>
      </c>
      <c r="W21" s="208">
        <f t="shared" ca="1" si="97"/>
        <v>0</v>
      </c>
      <c r="X21" s="207">
        <f ca="1"/>
        <v>7</v>
      </c>
      <c r="Y21" s="194">
        <f ca="1"/>
        <v>0.13461538461538464</v>
      </c>
      <c r="Z21" s="198" cm="1">
        <f t="array" aca="1" ref="Z21" ca="1">IFERROR(MATCH(TRUE,INDEX($B$14:$B$117&gt;=Y21,0),0),"")</f>
        <v>7</v>
      </c>
      <c r="AA21" s="194">
        <f t="shared" ca="1" si="40"/>
        <v>0.25373940749721935</v>
      </c>
      <c r="AB21" s="200"/>
      <c r="AC21" s="5"/>
      <c r="AD21" s="194">
        <f t="shared" si="41"/>
        <v>0</v>
      </c>
      <c r="AE21" s="19">
        <f ca="1"/>
        <v>0</v>
      </c>
      <c r="AF21" s="208">
        <f t="shared" ca="1" si="42"/>
        <v>0</v>
      </c>
      <c r="AG21" s="207">
        <f ca="1"/>
        <v>7</v>
      </c>
      <c r="AH21" s="194">
        <f ca="1"/>
        <v>0.13725490196078433</v>
      </c>
      <c r="AI21" s="198" cm="1">
        <f t="array" aca="1" ref="AI21" ca="1">IFERROR(MATCH(TRUE,INDEX($B$14:$B$117&gt;=AH21,0),0),"")</f>
        <v>8</v>
      </c>
      <c r="AJ21" s="194">
        <f t="shared" ca="1" si="43"/>
        <v>0.27763828905138888</v>
      </c>
      <c r="AK21" s="200"/>
      <c r="AL21" s="5"/>
      <c r="AM21" s="194">
        <f t="shared" si="44"/>
        <v>0</v>
      </c>
      <c r="AN21" s="19">
        <f ca="1"/>
        <v>0</v>
      </c>
      <c r="AO21" s="208">
        <f t="shared" ca="1" si="45"/>
        <v>0</v>
      </c>
      <c r="AP21" s="207">
        <f ca="1"/>
        <v>7</v>
      </c>
      <c r="AQ21" s="194">
        <f ca="1"/>
        <v>0.14000000000000001</v>
      </c>
      <c r="AR21" s="198" cm="1">
        <f t="array" aca="1" ref="AR21" ca="1">IFERROR(MATCH(TRUE,INDEX($B$14:$B$117&gt;=AQ21,0),0),"")</f>
        <v>8</v>
      </c>
      <c r="AS21" s="194">
        <f t="shared" ca="1" si="46"/>
        <v>0.28046475042814961</v>
      </c>
      <c r="AT21" s="200"/>
      <c r="AU21" s="5"/>
      <c r="AV21" s="194">
        <f t="shared" si="47"/>
        <v>0</v>
      </c>
      <c r="AW21" s="19">
        <f ca="1"/>
        <v>0</v>
      </c>
      <c r="AX21" s="208">
        <f t="shared" ca="1" si="48"/>
        <v>0</v>
      </c>
      <c r="AY21" s="207">
        <f ca="1"/>
        <v>7</v>
      </c>
      <c r="AZ21" s="194">
        <f ca="1"/>
        <v>0.14000000000000001</v>
      </c>
      <c r="BA21" s="198" cm="1">
        <f t="array" aca="1" ref="BA21" ca="1">IFERROR(MATCH(TRUE,INDEX($B$14:$B$117&gt;=AZ21,0),0),"")</f>
        <v>8</v>
      </c>
      <c r="BB21" s="194">
        <f t="shared" ca="1" si="49"/>
        <v>0.28046475042814961</v>
      </c>
      <c r="BC21" s="200"/>
      <c r="BD21" s="5"/>
      <c r="BE21" s="194">
        <f t="shared" si="50"/>
        <v>0</v>
      </c>
      <c r="BF21" s="19">
        <f ca="1"/>
        <v>0</v>
      </c>
      <c r="BG21" s="208">
        <f t="shared" ca="1" si="51"/>
        <v>0</v>
      </c>
      <c r="BH21" s="207">
        <f ca="1"/>
        <v>7</v>
      </c>
      <c r="BI21" s="194">
        <f ca="1"/>
        <v>0.14285714285714285</v>
      </c>
      <c r="BJ21" s="198" cm="1">
        <f t="array" aca="1" ref="BJ21" ca="1">IFERROR(MATCH(TRUE,INDEX($B$14:$B$117&gt;=BI21,0),0),"")</f>
        <v>8</v>
      </c>
      <c r="BK21" s="194">
        <f t="shared" ca="1" si="52"/>
        <v>0.28340657757539034</v>
      </c>
      <c r="BL21" s="200"/>
      <c r="BM21" s="5"/>
      <c r="BN21" s="194">
        <f t="shared" si="53"/>
        <v>0</v>
      </c>
      <c r="BO21" s="19">
        <f ca="1"/>
        <v>0</v>
      </c>
      <c r="BP21" s="208">
        <f t="shared" ca="1" si="54"/>
        <v>0</v>
      </c>
      <c r="BQ21" s="207">
        <f ca="1"/>
        <v>7</v>
      </c>
      <c r="BR21" s="194">
        <f ca="1"/>
        <v>0.14285714285714285</v>
      </c>
      <c r="BS21" s="198" cm="1">
        <f t="array" aca="1" ref="BS21" ca="1">IFERROR(MATCH(TRUE,INDEX($B$14:$B$117&gt;=BR21,0),0),"")</f>
        <v>8</v>
      </c>
      <c r="BT21" s="194">
        <f t="shared" ca="1" si="55"/>
        <v>0.28340657757539034</v>
      </c>
      <c r="BU21" s="200"/>
      <c r="BV21" s="5"/>
      <c r="BW21" s="194">
        <f t="shared" si="56"/>
        <v>0</v>
      </c>
      <c r="BX21" s="19">
        <f ca="1"/>
        <v>0</v>
      </c>
      <c r="BY21" s="208">
        <f t="shared" ca="1" si="57"/>
        <v>0</v>
      </c>
      <c r="BZ21" s="207">
        <f ca="1"/>
        <v>7</v>
      </c>
      <c r="CA21" s="194">
        <f ca="1"/>
        <v>0.14285714285714285</v>
      </c>
      <c r="CB21" s="198" cm="1">
        <f t="array" aca="1" ref="CB21" ca="1">IFERROR(MATCH(TRUE,INDEX($B$14:$B$117&gt;=CA21,0),0),"")</f>
        <v>8</v>
      </c>
      <c r="CC21" s="194">
        <f t="shared" ca="1" si="58"/>
        <v>0.28340657757539034</v>
      </c>
      <c r="CD21" s="200"/>
      <c r="CE21" s="5"/>
      <c r="CF21" s="194">
        <f t="shared" si="59"/>
        <v>0</v>
      </c>
      <c r="CG21" s="19">
        <f ca="1"/>
        <v>0</v>
      </c>
      <c r="CH21" s="208">
        <f t="shared" ca="1" si="60"/>
        <v>0</v>
      </c>
      <c r="CI21" s="207">
        <f ca="1"/>
        <v>7</v>
      </c>
      <c r="CJ21" s="194">
        <f ca="1"/>
        <v>0.14583333333333331</v>
      </c>
      <c r="CK21" s="198" cm="1">
        <f t="array" aca="1" ref="CK21" ca="1">IFERROR(MATCH(TRUE,INDEX($B$14:$B$117&gt;=CJ21,0),0),"")</f>
        <v>8</v>
      </c>
      <c r="CL21" s="194">
        <f t="shared" ca="1" si="61"/>
        <v>0.2864709808537661</v>
      </c>
      <c r="CM21" s="200"/>
      <c r="CN21" s="5"/>
      <c r="CO21" s="194">
        <f t="shared" si="62"/>
        <v>0</v>
      </c>
      <c r="CP21" s="19">
        <f ca="1"/>
        <v>0</v>
      </c>
      <c r="CQ21" s="208">
        <f t="shared" ca="1" si="63"/>
        <v>0</v>
      </c>
      <c r="CR21" s="207"/>
      <c r="CS21" s="194"/>
      <c r="CT21" s="198" cm="1">
        <f t="array" ref="CT21">IFERROR(MATCH(TRUE,INDEX($B$14:$B$117&gt;=CS21,0),0),"")</f>
        <v>1</v>
      </c>
      <c r="CU21" s="194">
        <f t="shared" ca="1" si="64"/>
        <v>1.3963799927016407E-2</v>
      </c>
      <c r="CV21" s="200"/>
      <c r="CW21" s="5"/>
      <c r="CX21" s="194">
        <f t="shared" si="65"/>
        <v>0</v>
      </c>
      <c r="CY21" s="19" t="e">
        <f ca="1"/>
        <v>#N/A</v>
      </c>
      <c r="CZ21" s="208" t="e">
        <f t="shared" ca="1" si="66"/>
        <v>#N/A</v>
      </c>
      <c r="DA21" s="207"/>
      <c r="DB21" s="194"/>
      <c r="DC21" s="198" cm="1">
        <f t="array" ref="DC21">IFERROR(MATCH(TRUE,INDEX($B$14:$B$117&gt;=DB21,0),0),"")</f>
        <v>1</v>
      </c>
      <c r="DD21" s="194">
        <f t="shared" ca="1" si="67"/>
        <v>1.3963799927016407E-2</v>
      </c>
      <c r="DE21" s="200"/>
      <c r="DF21" s="5"/>
      <c r="DG21" s="194">
        <f t="shared" si="68"/>
        <v>0</v>
      </c>
      <c r="DH21" s="19" t="e">
        <f ca="1"/>
        <v>#N/A</v>
      </c>
      <c r="DI21" s="208" t="e">
        <f t="shared" ca="1" si="69"/>
        <v>#N/A</v>
      </c>
      <c r="DJ21" s="207"/>
      <c r="DK21" s="194"/>
      <c r="DL21" s="198" cm="1">
        <f t="array" ref="DL21">IFERROR(MATCH(TRUE,INDEX($B$14:$B$117&gt;=DK21,0),0),"")</f>
        <v>1</v>
      </c>
      <c r="DM21" s="194">
        <f t="shared" ca="1" si="70"/>
        <v>1.3963799927016407E-2</v>
      </c>
      <c r="DN21" s="200"/>
      <c r="DO21" s="5"/>
      <c r="DP21" s="194">
        <f t="shared" si="71"/>
        <v>0</v>
      </c>
      <c r="DQ21" s="19" t="e">
        <f ca="1"/>
        <v>#N/A</v>
      </c>
      <c r="DR21" s="208" t="e">
        <f t="shared" ca="1" si="72"/>
        <v>#N/A</v>
      </c>
      <c r="DS21" s="207"/>
      <c r="DT21" s="194"/>
      <c r="DU21" s="198" cm="1">
        <f t="array" ref="DU21">IFERROR(MATCH(TRUE,INDEX($B$14:$B$117&gt;=DT21,0),0),"")</f>
        <v>1</v>
      </c>
      <c r="DV21" s="194">
        <f t="shared" ca="1" si="73"/>
        <v>1.3963799927016407E-2</v>
      </c>
      <c r="DW21" s="200"/>
      <c r="DX21" s="5"/>
      <c r="DY21" s="194">
        <f t="shared" si="74"/>
        <v>0</v>
      </c>
      <c r="DZ21" s="19" t="e">
        <f ca="1"/>
        <v>#N/A</v>
      </c>
      <c r="EA21" s="208" t="e">
        <f t="shared" ca="1" si="75"/>
        <v>#N/A</v>
      </c>
      <c r="EB21" s="207"/>
      <c r="EC21" s="194"/>
      <c r="ED21" s="198" cm="1">
        <f t="array" ref="ED21">IFERROR(MATCH(TRUE,INDEX($B$14:$B$117&gt;=EC21,0),0),"")</f>
        <v>1</v>
      </c>
      <c r="EE21" s="194">
        <f t="shared" ca="1" si="76"/>
        <v>1.3963799927016407E-2</v>
      </c>
      <c r="EF21" s="200"/>
      <c r="EG21" s="5"/>
      <c r="EH21" s="194">
        <f t="shared" si="77"/>
        <v>0</v>
      </c>
      <c r="EI21" s="19" t="e">
        <f ca="1"/>
        <v>#N/A</v>
      </c>
      <c r="EJ21" s="208" t="e">
        <f t="shared" ca="1" si="78"/>
        <v>#N/A</v>
      </c>
      <c r="EK21" s="207"/>
      <c r="EL21" s="194"/>
      <c r="EM21" s="198" cm="1">
        <f t="array" ref="EM21">IFERROR(MATCH(TRUE,INDEX($B$14:$B$117&gt;=EL21,0),0),"")</f>
        <v>1</v>
      </c>
      <c r="EN21" s="194">
        <f t="shared" ca="1" si="79"/>
        <v>1.3963799927016407E-2</v>
      </c>
      <c r="EO21" s="200"/>
      <c r="EP21" s="5"/>
      <c r="EQ21" s="194">
        <f t="shared" si="80"/>
        <v>0</v>
      </c>
      <c r="ER21" s="19" t="e">
        <f ca="1"/>
        <v>#N/A</v>
      </c>
      <c r="ES21" s="208" t="e">
        <f t="shared" ca="1" si="81"/>
        <v>#N/A</v>
      </c>
      <c r="ET21" s="207"/>
      <c r="EU21" s="194"/>
      <c r="EV21" s="198" cm="1">
        <f t="array" ref="EV21">IFERROR(MATCH(TRUE,INDEX($B$14:$B$117&gt;=EU21,0),0),"")</f>
        <v>1</v>
      </c>
      <c r="EW21" s="194">
        <f t="shared" ca="1" si="82"/>
        <v>1.3963799927016407E-2</v>
      </c>
      <c r="EX21" s="200"/>
      <c r="EY21" s="5"/>
      <c r="EZ21" s="194">
        <f t="shared" si="83"/>
        <v>0</v>
      </c>
      <c r="FA21" s="19" t="e">
        <f ca="1"/>
        <v>#N/A</v>
      </c>
      <c r="FB21" s="208" t="e">
        <f t="shared" ca="1" si="84"/>
        <v>#N/A</v>
      </c>
      <c r="FC21" s="207"/>
      <c r="FD21" s="194"/>
      <c r="FE21" s="198" cm="1">
        <f t="array" ref="FE21">IFERROR(MATCH(TRUE,INDEX($B$14:$B$117&gt;=FD21,0),0),"")</f>
        <v>1</v>
      </c>
      <c r="FF21" s="194">
        <f t="shared" ca="1" si="85"/>
        <v>1.3963799927016407E-2</v>
      </c>
      <c r="FG21" s="200"/>
      <c r="FH21" s="5"/>
      <c r="FI21" s="194">
        <f t="shared" si="86"/>
        <v>0</v>
      </c>
      <c r="FJ21" s="19" t="e">
        <f ca="1"/>
        <v>#N/A</v>
      </c>
      <c r="FK21" s="208" t="e">
        <f t="shared" ca="1" si="87"/>
        <v>#N/A</v>
      </c>
      <c r="FL21" s="207"/>
      <c r="FM21" s="194"/>
      <c r="FN21" s="198" cm="1">
        <f t="array" ref="FN21">IFERROR(MATCH(TRUE,INDEX($B$14:$B$117&gt;=FM21,0),0),"")</f>
        <v>1</v>
      </c>
      <c r="FO21" s="194">
        <f t="shared" ca="1" si="88"/>
        <v>1.3963799927016407E-2</v>
      </c>
      <c r="FP21" s="200"/>
      <c r="FQ21" s="5"/>
      <c r="FR21" s="194">
        <f t="shared" si="89"/>
        <v>0</v>
      </c>
      <c r="FS21" s="19" t="e">
        <f ca="1"/>
        <v>#N/A</v>
      </c>
      <c r="FT21" s="208" t="e">
        <f t="shared" ca="1" si="90"/>
        <v>#N/A</v>
      </c>
      <c r="FU21" s="207"/>
      <c r="FV21" s="194"/>
      <c r="FW21" s="198" cm="1">
        <f t="array" ref="FW21">IFERROR(MATCH(TRUE,INDEX($B$14:$B$117&gt;=FV21,0),0),"")</f>
        <v>1</v>
      </c>
      <c r="FX21" s="194">
        <f t="shared" ca="1" si="91"/>
        <v>1.3963799927016407E-2</v>
      </c>
      <c r="FY21" s="200"/>
      <c r="FZ21" s="5"/>
      <c r="GA21" s="194">
        <f t="shared" si="92"/>
        <v>0</v>
      </c>
      <c r="GB21" s="19" t="e">
        <f ca="1"/>
        <v>#N/A</v>
      </c>
      <c r="GC21" s="208" t="e">
        <f t="shared" ca="1" si="93"/>
        <v>#N/A</v>
      </c>
    </row>
    <row r="22" spans="1:185" x14ac:dyDescent="0.2">
      <c r="A22" s="236">
        <v>8</v>
      </c>
      <c r="B22" s="195">
        <v>0.18181818181818182</v>
      </c>
      <c r="C22" s="194">
        <v>0.32352240231049145</v>
      </c>
      <c r="D22" s="195">
        <v>2.3400897762142298E-2</v>
      </c>
      <c r="E22" s="194"/>
      <c r="F22" s="207">
        <f ca="1"/>
        <v>8</v>
      </c>
      <c r="G22" s="194">
        <f ca="1"/>
        <v>8.4210526315789472E-2</v>
      </c>
      <c r="H22" s="198" cm="1">
        <f t="array" aca="1" ref="H22" ca="1">IFERROR(MATCH(TRUE,INDEX($B$14:$B$117&gt;=G22,0),0),"")</f>
        <v>5</v>
      </c>
      <c r="I22" s="194">
        <f t="shared" ca="1" si="38"/>
        <v>0.11301133524743517</v>
      </c>
      <c r="J22" s="200"/>
      <c r="K22" s="5"/>
      <c r="L22" s="194">
        <f t="shared" ca="1" si="94"/>
        <v>0</v>
      </c>
      <c r="M22" s="19">
        <f ca="1"/>
        <v>0</v>
      </c>
      <c r="N22" s="208">
        <f t="shared" ca="1" si="95"/>
        <v>0</v>
      </c>
      <c r="O22" s="207">
        <f ca="1"/>
        <v>8</v>
      </c>
      <c r="P22" s="194">
        <f ca="1"/>
        <v>0.14035087719298245</v>
      </c>
      <c r="Q22" s="198" cm="1">
        <f t="array" aca="1" ref="Q22" ca="1">IFERROR(MATCH(TRUE,INDEX($B$14:$B$117&gt;=P22,0),0),"")</f>
        <v>8</v>
      </c>
      <c r="R22" s="194">
        <f t="shared" ca="1" si="39"/>
        <v>0.28082602744623175</v>
      </c>
      <c r="S22" s="200"/>
      <c r="T22" s="5"/>
      <c r="U22" s="194">
        <f t="shared" si="96"/>
        <v>0</v>
      </c>
      <c r="V22" s="19">
        <f ca="1"/>
        <v>0</v>
      </c>
      <c r="W22" s="208">
        <f t="shared" ca="1" si="97"/>
        <v>0</v>
      </c>
      <c r="X22" s="207">
        <f ca="1"/>
        <v>8</v>
      </c>
      <c r="Y22" s="194">
        <f ca="1"/>
        <v>0.15384615384615385</v>
      </c>
      <c r="Z22" s="198" cm="1">
        <f t="array" aca="1" ref="Z22" ca="1">IFERROR(MATCH(TRUE,INDEX($B$14:$B$117&gt;=Y22,0),0),"")</f>
        <v>8</v>
      </c>
      <c r="AA22" s="194">
        <f t="shared" ca="1" si="40"/>
        <v>0.29472129737247016</v>
      </c>
      <c r="AB22" s="200"/>
      <c r="AC22" s="5"/>
      <c r="AD22" s="194">
        <f t="shared" si="41"/>
        <v>0</v>
      </c>
      <c r="AE22" s="19">
        <f ca="1"/>
        <v>0</v>
      </c>
      <c r="AF22" s="208">
        <f t="shared" ca="1" si="42"/>
        <v>0</v>
      </c>
      <c r="AG22" s="207">
        <f ca="1"/>
        <v>8</v>
      </c>
      <c r="AH22" s="194">
        <f ca="1"/>
        <v>0.15686274509803921</v>
      </c>
      <c r="AI22" s="198" cm="1">
        <f t="array" aca="1" ref="AI22" ca="1">IFERROR(MATCH(TRUE,INDEX($B$14:$B$117&gt;=AH22,0),0),"")</f>
        <v>8</v>
      </c>
      <c r="AJ22" s="194">
        <f t="shared" ca="1" si="43"/>
        <v>0.297827298885394</v>
      </c>
      <c r="AK22" s="200"/>
      <c r="AL22" s="5"/>
      <c r="AM22" s="194">
        <f t="shared" si="44"/>
        <v>0</v>
      </c>
      <c r="AN22" s="19">
        <f ca="1"/>
        <v>0</v>
      </c>
      <c r="AO22" s="208">
        <f t="shared" ca="1" si="45"/>
        <v>0</v>
      </c>
      <c r="AP22" s="207">
        <f ca="1"/>
        <v>8</v>
      </c>
      <c r="AQ22" s="194">
        <f ca="1"/>
        <v>0.16</v>
      </c>
      <c r="AR22" s="198" cm="1">
        <f t="array" aca="1" ref="AR22" ca="1">IFERROR(MATCH(TRUE,INDEX($B$14:$B$117&gt;=AQ22,0),0),"")</f>
        <v>9</v>
      </c>
      <c r="AS22" s="194">
        <f t="shared" ca="1" si="46"/>
        <v>0.29371197163315133</v>
      </c>
      <c r="AT22" s="200"/>
      <c r="AU22" s="5"/>
      <c r="AV22" s="194">
        <f t="shared" si="47"/>
        <v>0</v>
      </c>
      <c r="AW22" s="19">
        <f ca="1"/>
        <v>0</v>
      </c>
      <c r="AX22" s="208">
        <f t="shared" ca="1" si="48"/>
        <v>0</v>
      </c>
      <c r="AY22" s="207">
        <f ca="1"/>
        <v>8</v>
      </c>
      <c r="AZ22" s="194">
        <f ca="1"/>
        <v>0.16</v>
      </c>
      <c r="BA22" s="198" cm="1">
        <f t="array" aca="1" ref="BA22" ca="1">IFERROR(MATCH(TRUE,INDEX($B$14:$B$117&gt;=AZ22,0),0),"")</f>
        <v>9</v>
      </c>
      <c r="BB22" s="194">
        <f t="shared" ca="1" si="49"/>
        <v>0.29371197163315133</v>
      </c>
      <c r="BC22" s="200"/>
      <c r="BD22" s="5"/>
      <c r="BE22" s="194">
        <f t="shared" si="50"/>
        <v>0</v>
      </c>
      <c r="BF22" s="19">
        <f ca="1"/>
        <v>0</v>
      </c>
      <c r="BG22" s="208">
        <f t="shared" ca="1" si="51"/>
        <v>0</v>
      </c>
      <c r="BH22" s="207">
        <f ca="1"/>
        <v>8</v>
      </c>
      <c r="BI22" s="194">
        <f ca="1"/>
        <v>0.16326530612244897</v>
      </c>
      <c r="BJ22" s="198" cm="1">
        <f t="array" aca="1" ref="BJ22" ca="1">IFERROR(MATCH(TRUE,INDEX($B$14:$B$117&gt;=BI22,0),0),"")</f>
        <v>9</v>
      </c>
      <c r="BK22" s="194">
        <f t="shared" ca="1" si="52"/>
        <v>0.2981733966324811</v>
      </c>
      <c r="BL22" s="200"/>
      <c r="BM22" s="5"/>
      <c r="BN22" s="194">
        <f t="shared" si="53"/>
        <v>0</v>
      </c>
      <c r="BO22" s="19">
        <f ca="1"/>
        <v>0</v>
      </c>
      <c r="BP22" s="208">
        <f t="shared" ca="1" si="54"/>
        <v>0</v>
      </c>
      <c r="BQ22" s="207">
        <f ca="1"/>
        <v>8</v>
      </c>
      <c r="BR22" s="194">
        <f ca="1"/>
        <v>0.16326530612244897</v>
      </c>
      <c r="BS22" s="198" cm="1">
        <f t="array" aca="1" ref="BS22" ca="1">IFERROR(MATCH(TRUE,INDEX($B$14:$B$117&gt;=BR22,0),0),"")</f>
        <v>9</v>
      </c>
      <c r="BT22" s="194">
        <f t="shared" ca="1" si="55"/>
        <v>0.2981733966324811</v>
      </c>
      <c r="BU22" s="200"/>
      <c r="BV22" s="5"/>
      <c r="BW22" s="194">
        <f t="shared" si="56"/>
        <v>0</v>
      </c>
      <c r="BX22" s="19">
        <f ca="1"/>
        <v>0</v>
      </c>
      <c r="BY22" s="208">
        <f t="shared" ca="1" si="57"/>
        <v>0</v>
      </c>
      <c r="BZ22" s="207">
        <f ca="1"/>
        <v>8</v>
      </c>
      <c r="CA22" s="194">
        <f ca="1"/>
        <v>0.16326530612244897</v>
      </c>
      <c r="CB22" s="198" cm="1">
        <f t="array" aca="1" ref="CB22" ca="1">IFERROR(MATCH(TRUE,INDEX($B$14:$B$117&gt;=CA22,0),0),"")</f>
        <v>9</v>
      </c>
      <c r="CC22" s="194">
        <f t="shared" ca="1" si="58"/>
        <v>0.2981733966324811</v>
      </c>
      <c r="CD22" s="200"/>
      <c r="CE22" s="5"/>
      <c r="CF22" s="194">
        <f t="shared" si="59"/>
        <v>0</v>
      </c>
      <c r="CG22" s="19">
        <f ca="1"/>
        <v>0</v>
      </c>
      <c r="CH22" s="208">
        <f t="shared" ca="1" si="60"/>
        <v>0</v>
      </c>
      <c r="CI22" s="207">
        <f ca="1"/>
        <v>8</v>
      </c>
      <c r="CJ22" s="194">
        <f ca="1"/>
        <v>0.16666666666666666</v>
      </c>
      <c r="CK22" s="198" cm="1">
        <f t="array" aca="1" ref="CK22" ca="1">IFERROR(MATCH(TRUE,INDEX($B$14:$B$117&gt;=CJ22,0),0),"")</f>
        <v>9</v>
      </c>
      <c r="CL22" s="194">
        <f t="shared" ca="1" si="61"/>
        <v>0.30282071434011637</v>
      </c>
      <c r="CM22" s="200"/>
      <c r="CN22" s="5"/>
      <c r="CO22" s="194">
        <f t="shared" si="62"/>
        <v>0</v>
      </c>
      <c r="CP22" s="19">
        <f ca="1"/>
        <v>0</v>
      </c>
      <c r="CQ22" s="208">
        <f t="shared" ca="1" si="63"/>
        <v>0</v>
      </c>
      <c r="CR22" s="207"/>
      <c r="CS22" s="194"/>
      <c r="CT22" s="198" cm="1">
        <f t="array" ref="CT22">IFERROR(MATCH(TRUE,INDEX($B$14:$B$117&gt;=CS22,0),0),"")</f>
        <v>1</v>
      </c>
      <c r="CU22" s="194">
        <f t="shared" ca="1" si="64"/>
        <v>1.3963799927016407E-2</v>
      </c>
      <c r="CV22" s="200"/>
      <c r="CW22" s="5"/>
      <c r="CX22" s="194">
        <f t="shared" si="65"/>
        <v>0</v>
      </c>
      <c r="CY22" s="19" t="e">
        <f ca="1"/>
        <v>#N/A</v>
      </c>
      <c r="CZ22" s="208" t="e">
        <f t="shared" ca="1" si="66"/>
        <v>#N/A</v>
      </c>
      <c r="DA22" s="207"/>
      <c r="DB22" s="194"/>
      <c r="DC22" s="198" cm="1">
        <f t="array" ref="DC22">IFERROR(MATCH(TRUE,INDEX($B$14:$B$117&gt;=DB22,0),0),"")</f>
        <v>1</v>
      </c>
      <c r="DD22" s="194">
        <f t="shared" ca="1" si="67"/>
        <v>1.3963799927016407E-2</v>
      </c>
      <c r="DE22" s="200"/>
      <c r="DF22" s="5"/>
      <c r="DG22" s="194">
        <f t="shared" si="68"/>
        <v>0</v>
      </c>
      <c r="DH22" s="19" t="e">
        <f ca="1"/>
        <v>#N/A</v>
      </c>
      <c r="DI22" s="208" t="e">
        <f t="shared" ca="1" si="69"/>
        <v>#N/A</v>
      </c>
      <c r="DJ22" s="207"/>
      <c r="DK22" s="194"/>
      <c r="DL22" s="198" cm="1">
        <f t="array" ref="DL22">IFERROR(MATCH(TRUE,INDEX($B$14:$B$117&gt;=DK22,0),0),"")</f>
        <v>1</v>
      </c>
      <c r="DM22" s="194">
        <f t="shared" ca="1" si="70"/>
        <v>1.3963799927016407E-2</v>
      </c>
      <c r="DN22" s="200"/>
      <c r="DO22" s="5"/>
      <c r="DP22" s="194">
        <f t="shared" si="71"/>
        <v>0</v>
      </c>
      <c r="DQ22" s="19" t="e">
        <f ca="1"/>
        <v>#N/A</v>
      </c>
      <c r="DR22" s="208" t="e">
        <f t="shared" ca="1" si="72"/>
        <v>#N/A</v>
      </c>
      <c r="DS22" s="207"/>
      <c r="DT22" s="194"/>
      <c r="DU22" s="198" cm="1">
        <f t="array" ref="DU22">IFERROR(MATCH(TRUE,INDEX($B$14:$B$117&gt;=DT22,0),0),"")</f>
        <v>1</v>
      </c>
      <c r="DV22" s="194">
        <f t="shared" ca="1" si="73"/>
        <v>1.3963799927016407E-2</v>
      </c>
      <c r="DW22" s="200"/>
      <c r="DX22" s="5"/>
      <c r="DY22" s="194">
        <f t="shared" si="74"/>
        <v>0</v>
      </c>
      <c r="DZ22" s="19" t="e">
        <f ca="1"/>
        <v>#N/A</v>
      </c>
      <c r="EA22" s="208" t="e">
        <f t="shared" ca="1" si="75"/>
        <v>#N/A</v>
      </c>
      <c r="EB22" s="207"/>
      <c r="EC22" s="194"/>
      <c r="ED22" s="198" cm="1">
        <f t="array" ref="ED22">IFERROR(MATCH(TRUE,INDEX($B$14:$B$117&gt;=EC22,0),0),"")</f>
        <v>1</v>
      </c>
      <c r="EE22" s="194">
        <f t="shared" ca="1" si="76"/>
        <v>1.3963799927016407E-2</v>
      </c>
      <c r="EF22" s="200"/>
      <c r="EG22" s="5"/>
      <c r="EH22" s="194">
        <f t="shared" si="77"/>
        <v>0</v>
      </c>
      <c r="EI22" s="19" t="e">
        <f ca="1"/>
        <v>#N/A</v>
      </c>
      <c r="EJ22" s="208" t="e">
        <f t="shared" ca="1" si="78"/>
        <v>#N/A</v>
      </c>
      <c r="EK22" s="207"/>
      <c r="EL22" s="194"/>
      <c r="EM22" s="198" cm="1">
        <f t="array" ref="EM22">IFERROR(MATCH(TRUE,INDEX($B$14:$B$117&gt;=EL22,0),0),"")</f>
        <v>1</v>
      </c>
      <c r="EN22" s="194">
        <f t="shared" ca="1" si="79"/>
        <v>1.3963799927016407E-2</v>
      </c>
      <c r="EO22" s="200"/>
      <c r="EP22" s="5"/>
      <c r="EQ22" s="194">
        <f t="shared" si="80"/>
        <v>0</v>
      </c>
      <c r="ER22" s="19" t="e">
        <f ca="1"/>
        <v>#N/A</v>
      </c>
      <c r="ES22" s="208" t="e">
        <f t="shared" ca="1" si="81"/>
        <v>#N/A</v>
      </c>
      <c r="ET22" s="207"/>
      <c r="EU22" s="194"/>
      <c r="EV22" s="198" cm="1">
        <f t="array" ref="EV22">IFERROR(MATCH(TRUE,INDEX($B$14:$B$117&gt;=EU22,0),0),"")</f>
        <v>1</v>
      </c>
      <c r="EW22" s="194">
        <f t="shared" ca="1" si="82"/>
        <v>1.3963799927016407E-2</v>
      </c>
      <c r="EX22" s="200"/>
      <c r="EY22" s="5"/>
      <c r="EZ22" s="194">
        <f t="shared" si="83"/>
        <v>0</v>
      </c>
      <c r="FA22" s="19" t="e">
        <f ca="1"/>
        <v>#N/A</v>
      </c>
      <c r="FB22" s="208" t="e">
        <f t="shared" ca="1" si="84"/>
        <v>#N/A</v>
      </c>
      <c r="FC22" s="207"/>
      <c r="FD22" s="194"/>
      <c r="FE22" s="198" cm="1">
        <f t="array" ref="FE22">IFERROR(MATCH(TRUE,INDEX($B$14:$B$117&gt;=FD22,0),0),"")</f>
        <v>1</v>
      </c>
      <c r="FF22" s="194">
        <f t="shared" ca="1" si="85"/>
        <v>1.3963799927016407E-2</v>
      </c>
      <c r="FG22" s="200"/>
      <c r="FH22" s="5"/>
      <c r="FI22" s="194">
        <f t="shared" si="86"/>
        <v>0</v>
      </c>
      <c r="FJ22" s="19" t="e">
        <f ca="1"/>
        <v>#N/A</v>
      </c>
      <c r="FK22" s="208" t="e">
        <f t="shared" ca="1" si="87"/>
        <v>#N/A</v>
      </c>
      <c r="FL22" s="207"/>
      <c r="FM22" s="194"/>
      <c r="FN22" s="198" cm="1">
        <f t="array" ref="FN22">IFERROR(MATCH(TRUE,INDEX($B$14:$B$117&gt;=FM22,0),0),"")</f>
        <v>1</v>
      </c>
      <c r="FO22" s="194">
        <f t="shared" ca="1" si="88"/>
        <v>1.3963799927016407E-2</v>
      </c>
      <c r="FP22" s="200"/>
      <c r="FQ22" s="5"/>
      <c r="FR22" s="194">
        <f t="shared" si="89"/>
        <v>0</v>
      </c>
      <c r="FS22" s="19" t="e">
        <f ca="1"/>
        <v>#N/A</v>
      </c>
      <c r="FT22" s="208" t="e">
        <f t="shared" ca="1" si="90"/>
        <v>#N/A</v>
      </c>
      <c r="FU22" s="207"/>
      <c r="FV22" s="194"/>
      <c r="FW22" s="198" cm="1">
        <f t="array" ref="FW22">IFERROR(MATCH(TRUE,INDEX($B$14:$B$117&gt;=FV22,0),0),"")</f>
        <v>1</v>
      </c>
      <c r="FX22" s="194">
        <f t="shared" ca="1" si="91"/>
        <v>1.3963799927016407E-2</v>
      </c>
      <c r="FY22" s="200"/>
      <c r="FZ22" s="5"/>
      <c r="GA22" s="194">
        <f t="shared" si="92"/>
        <v>0</v>
      </c>
      <c r="GB22" s="19" t="e">
        <f ca="1"/>
        <v>#N/A</v>
      </c>
      <c r="GC22" s="208" t="e">
        <f t="shared" ca="1" si="93"/>
        <v>#N/A</v>
      </c>
    </row>
    <row r="23" spans="1:185" x14ac:dyDescent="0.2">
      <c r="A23" s="236">
        <v>9</v>
      </c>
      <c r="B23" s="195">
        <v>0.20454545454545456</v>
      </c>
      <c r="C23" s="194">
        <v>0.35457493426605413</v>
      </c>
      <c r="D23" s="195">
        <v>3.1052531955562672E-2</v>
      </c>
      <c r="E23" s="194"/>
      <c r="F23" s="207">
        <f ca="1"/>
        <v>9</v>
      </c>
      <c r="G23" s="194">
        <f ca="1"/>
        <v>9.4736842105263161E-2</v>
      </c>
      <c r="H23" s="198" cm="1">
        <f t="array" aca="1" ref="H23" ca="1">IFERROR(MATCH(TRUE,INDEX($B$14:$B$117&gt;=G23,0),0),"")</f>
        <v>6</v>
      </c>
      <c r="I23" s="194">
        <f t="shared" ca="1" si="38"/>
        <v>0.15919977569338636</v>
      </c>
      <c r="J23" s="200"/>
      <c r="K23" s="5"/>
      <c r="L23" s="194">
        <f t="shared" si="94"/>
        <v>0</v>
      </c>
      <c r="M23" s="19">
        <f ca="1"/>
        <v>0</v>
      </c>
      <c r="N23" s="208">
        <f t="shared" ca="1" si="95"/>
        <v>0</v>
      </c>
      <c r="O23" s="207">
        <f ca="1"/>
        <v>9</v>
      </c>
      <c r="P23" s="194">
        <f ca="1"/>
        <v>0.15789473684210525</v>
      </c>
      <c r="Q23" s="198" cm="1">
        <f t="array" aca="1" ref="Q23" ca="1">IFERROR(MATCH(TRUE,INDEX($B$14:$B$117&gt;=P23,0),0),"")</f>
        <v>8</v>
      </c>
      <c r="R23" s="194">
        <f t="shared" ca="1" si="39"/>
        <v>0.29888987835034164</v>
      </c>
      <c r="S23" s="200"/>
      <c r="T23" s="5"/>
      <c r="U23" s="194">
        <f t="shared" si="96"/>
        <v>0</v>
      </c>
      <c r="V23" s="19">
        <f ca="1"/>
        <v>0</v>
      </c>
      <c r="W23" s="208">
        <f t="shared" ca="1" si="97"/>
        <v>0</v>
      </c>
      <c r="X23" s="207">
        <f ca="1"/>
        <v>9</v>
      </c>
      <c r="Y23" s="194">
        <f ca="1"/>
        <v>0.17307692307692307</v>
      </c>
      <c r="Z23" s="198" cm="1">
        <f t="array" aca="1" ref="Z23" ca="1">IFERROR(MATCH(TRUE,INDEX($B$14:$B$117&gt;=Y23,0),0),"")</f>
        <v>9</v>
      </c>
      <c r="AA23" s="194">
        <f t="shared" ca="1" si="40"/>
        <v>0.3115791207891212</v>
      </c>
      <c r="AB23" s="200"/>
      <c r="AC23" s="5"/>
      <c r="AD23" s="194">
        <f t="shared" si="41"/>
        <v>0</v>
      </c>
      <c r="AE23" s="19">
        <f ca="1"/>
        <v>0</v>
      </c>
      <c r="AF23" s="208">
        <f t="shared" ca="1" si="42"/>
        <v>0</v>
      </c>
      <c r="AG23" s="207">
        <f ca="1"/>
        <v>9</v>
      </c>
      <c r="AH23" s="194">
        <f ca="1"/>
        <v>0.1764705882352941</v>
      </c>
      <c r="AI23" s="198" cm="1">
        <f t="array" aca="1" ref="AI23" ca="1">IFERROR(MATCH(TRUE,INDEX($B$14:$B$117&gt;=AH23,0),0),"")</f>
        <v>9</v>
      </c>
      <c r="AJ23" s="194">
        <f t="shared" ca="1" si="43"/>
        <v>0.31621592420330025</v>
      </c>
      <c r="AK23" s="200"/>
      <c r="AL23" s="5"/>
      <c r="AM23" s="194">
        <f t="shared" si="44"/>
        <v>0</v>
      </c>
      <c r="AN23" s="19">
        <f ca="1"/>
        <v>0</v>
      </c>
      <c r="AO23" s="208">
        <f t="shared" ca="1" si="45"/>
        <v>0</v>
      </c>
      <c r="AP23" s="207">
        <f ca="1"/>
        <v>9</v>
      </c>
      <c r="AQ23" s="194">
        <f ca="1"/>
        <v>0.18</v>
      </c>
      <c r="AR23" s="198" cm="1">
        <f t="array" aca="1" ref="AR23" ca="1">IFERROR(MATCH(TRUE,INDEX($B$14:$B$117&gt;=AQ23,0),0),"")</f>
        <v>9</v>
      </c>
      <c r="AS23" s="194">
        <f t="shared" ca="1" si="46"/>
        <v>0.32103819975404646</v>
      </c>
      <c r="AT23" s="200"/>
      <c r="AU23" s="5"/>
      <c r="AV23" s="194">
        <f t="shared" si="47"/>
        <v>0</v>
      </c>
      <c r="AW23" s="19">
        <f ca="1"/>
        <v>0</v>
      </c>
      <c r="AX23" s="208">
        <f t="shared" ca="1" si="48"/>
        <v>0</v>
      </c>
      <c r="AY23" s="207">
        <f ca="1"/>
        <v>9</v>
      </c>
      <c r="AZ23" s="194">
        <f ca="1"/>
        <v>0.18</v>
      </c>
      <c r="BA23" s="198" cm="1">
        <f t="array" aca="1" ref="BA23" ca="1">IFERROR(MATCH(TRUE,INDEX($B$14:$B$117&gt;=AZ23,0),0),"")</f>
        <v>9</v>
      </c>
      <c r="BB23" s="194">
        <f t="shared" ca="1" si="49"/>
        <v>0.32103819975404646</v>
      </c>
      <c r="BC23" s="200"/>
      <c r="BD23" s="5"/>
      <c r="BE23" s="194">
        <f t="shared" si="50"/>
        <v>0</v>
      </c>
      <c r="BF23" s="19">
        <f ca="1"/>
        <v>0</v>
      </c>
      <c r="BG23" s="208">
        <f t="shared" ca="1" si="51"/>
        <v>0</v>
      </c>
      <c r="BH23" s="207">
        <f ca="1"/>
        <v>9</v>
      </c>
      <c r="BI23" s="194">
        <f ca="1"/>
        <v>0.18367346938775508</v>
      </c>
      <c r="BJ23" s="198" cm="1">
        <f t="array" aca="1" ref="BJ23" ca="1">IFERROR(MATCH(TRUE,INDEX($B$14:$B$117&gt;=BI23,0),0),"")</f>
        <v>10</v>
      </c>
      <c r="BK23" s="194">
        <f t="shared" ca="1" si="52"/>
        <v>0.32221423044247466</v>
      </c>
      <c r="BL23" s="200"/>
      <c r="BM23" s="5"/>
      <c r="BN23" s="194">
        <f t="shared" si="53"/>
        <v>0</v>
      </c>
      <c r="BO23" s="19">
        <f ca="1"/>
        <v>0</v>
      </c>
      <c r="BP23" s="208">
        <f t="shared" ca="1" si="54"/>
        <v>0</v>
      </c>
      <c r="BQ23" s="207">
        <f ca="1"/>
        <v>9</v>
      </c>
      <c r="BR23" s="194">
        <f ca="1"/>
        <v>0.18367346938775508</v>
      </c>
      <c r="BS23" s="198" cm="1">
        <f t="array" aca="1" ref="BS23" ca="1">IFERROR(MATCH(TRUE,INDEX($B$14:$B$117&gt;=BR23,0),0),"")</f>
        <v>10</v>
      </c>
      <c r="BT23" s="194">
        <f t="shared" ca="1" si="55"/>
        <v>0.32221423044247466</v>
      </c>
      <c r="BU23" s="200"/>
      <c r="BV23" s="5"/>
      <c r="BW23" s="194">
        <f t="shared" si="56"/>
        <v>0</v>
      </c>
      <c r="BX23" s="19">
        <f ca="1"/>
        <v>0</v>
      </c>
      <c r="BY23" s="208">
        <f t="shared" ca="1" si="57"/>
        <v>0</v>
      </c>
      <c r="BZ23" s="207">
        <f ca="1"/>
        <v>9</v>
      </c>
      <c r="CA23" s="194">
        <f ca="1"/>
        <v>0.18367346938775508</v>
      </c>
      <c r="CB23" s="198" cm="1">
        <f t="array" aca="1" ref="CB23" ca="1">IFERROR(MATCH(TRUE,INDEX($B$14:$B$117&gt;=CA23,0),0),"")</f>
        <v>10</v>
      </c>
      <c r="CC23" s="194">
        <f t="shared" ca="1" si="58"/>
        <v>0.32221423044247466</v>
      </c>
      <c r="CD23" s="200"/>
      <c r="CE23" s="5"/>
      <c r="CF23" s="194">
        <f t="shared" si="59"/>
        <v>0</v>
      </c>
      <c r="CG23" s="19">
        <f ca="1"/>
        <v>0</v>
      </c>
      <c r="CH23" s="208">
        <f t="shared" ca="1" si="60"/>
        <v>0</v>
      </c>
      <c r="CI23" s="207">
        <f ca="1"/>
        <v>9</v>
      </c>
      <c r="CJ23" s="194">
        <f ca="1"/>
        <v>0.1875</v>
      </c>
      <c r="CK23" s="198" cm="1">
        <f t="array" aca="1" ref="CK23" ca="1">IFERROR(MATCH(TRUE,INDEX($B$14:$B$117&gt;=CJ23,0),0),"")</f>
        <v>10</v>
      </c>
      <c r="CL23" s="194">
        <f t="shared" ca="1" si="61"/>
        <v>0.32814702614346425</v>
      </c>
      <c r="CM23" s="200"/>
      <c r="CN23" s="5"/>
      <c r="CO23" s="194">
        <f t="shared" si="62"/>
        <v>0</v>
      </c>
      <c r="CP23" s="19">
        <f ca="1"/>
        <v>0</v>
      </c>
      <c r="CQ23" s="208">
        <f t="shared" ca="1" si="63"/>
        <v>0</v>
      </c>
      <c r="CR23" s="207"/>
      <c r="CS23" s="194"/>
      <c r="CT23" s="198" cm="1">
        <f t="array" ref="CT23">IFERROR(MATCH(TRUE,INDEX($B$14:$B$117&gt;=CS23,0),0),"")</f>
        <v>1</v>
      </c>
      <c r="CU23" s="194">
        <f t="shared" ca="1" si="64"/>
        <v>1.3963799927016407E-2</v>
      </c>
      <c r="CV23" s="200"/>
      <c r="CW23" s="5"/>
      <c r="CX23" s="194">
        <f t="shared" si="65"/>
        <v>0</v>
      </c>
      <c r="CY23" s="19" t="e">
        <f ca="1"/>
        <v>#N/A</v>
      </c>
      <c r="CZ23" s="208" t="e">
        <f t="shared" ca="1" si="66"/>
        <v>#N/A</v>
      </c>
      <c r="DA23" s="207"/>
      <c r="DB23" s="194"/>
      <c r="DC23" s="198" cm="1">
        <f t="array" ref="DC23">IFERROR(MATCH(TRUE,INDEX($B$14:$B$117&gt;=DB23,0),0),"")</f>
        <v>1</v>
      </c>
      <c r="DD23" s="194">
        <f t="shared" ca="1" si="67"/>
        <v>1.3963799927016407E-2</v>
      </c>
      <c r="DE23" s="200"/>
      <c r="DF23" s="5"/>
      <c r="DG23" s="194">
        <f t="shared" si="68"/>
        <v>0</v>
      </c>
      <c r="DH23" s="19" t="e">
        <f ca="1"/>
        <v>#N/A</v>
      </c>
      <c r="DI23" s="208" t="e">
        <f t="shared" ca="1" si="69"/>
        <v>#N/A</v>
      </c>
      <c r="DJ23" s="207"/>
      <c r="DK23" s="194"/>
      <c r="DL23" s="198" cm="1">
        <f t="array" ref="DL23">IFERROR(MATCH(TRUE,INDEX($B$14:$B$117&gt;=DK23,0),0),"")</f>
        <v>1</v>
      </c>
      <c r="DM23" s="194">
        <f t="shared" ca="1" si="70"/>
        <v>1.3963799927016407E-2</v>
      </c>
      <c r="DN23" s="200"/>
      <c r="DO23" s="5"/>
      <c r="DP23" s="194">
        <f t="shared" si="71"/>
        <v>0</v>
      </c>
      <c r="DQ23" s="19" t="e">
        <f ca="1"/>
        <v>#N/A</v>
      </c>
      <c r="DR23" s="208" t="e">
        <f t="shared" ca="1" si="72"/>
        <v>#N/A</v>
      </c>
      <c r="DS23" s="207"/>
      <c r="DT23" s="194"/>
      <c r="DU23" s="198" cm="1">
        <f t="array" ref="DU23">IFERROR(MATCH(TRUE,INDEX($B$14:$B$117&gt;=DT23,0),0),"")</f>
        <v>1</v>
      </c>
      <c r="DV23" s="194">
        <f t="shared" ca="1" si="73"/>
        <v>1.3963799927016407E-2</v>
      </c>
      <c r="DW23" s="200"/>
      <c r="DX23" s="5"/>
      <c r="DY23" s="194">
        <f t="shared" si="74"/>
        <v>0</v>
      </c>
      <c r="DZ23" s="19" t="e">
        <f ca="1"/>
        <v>#N/A</v>
      </c>
      <c r="EA23" s="208" t="e">
        <f t="shared" ca="1" si="75"/>
        <v>#N/A</v>
      </c>
      <c r="EB23" s="207"/>
      <c r="EC23" s="194"/>
      <c r="ED23" s="198" cm="1">
        <f t="array" ref="ED23">IFERROR(MATCH(TRUE,INDEX($B$14:$B$117&gt;=EC23,0),0),"")</f>
        <v>1</v>
      </c>
      <c r="EE23" s="194">
        <f t="shared" ca="1" si="76"/>
        <v>1.3963799927016407E-2</v>
      </c>
      <c r="EF23" s="200"/>
      <c r="EG23" s="5"/>
      <c r="EH23" s="194">
        <f t="shared" si="77"/>
        <v>0</v>
      </c>
      <c r="EI23" s="19" t="e">
        <f ca="1"/>
        <v>#N/A</v>
      </c>
      <c r="EJ23" s="208" t="e">
        <f t="shared" ca="1" si="78"/>
        <v>#N/A</v>
      </c>
      <c r="EK23" s="207"/>
      <c r="EL23" s="194"/>
      <c r="EM23" s="198" cm="1">
        <f t="array" ref="EM23">IFERROR(MATCH(TRUE,INDEX($B$14:$B$117&gt;=EL23,0),0),"")</f>
        <v>1</v>
      </c>
      <c r="EN23" s="194">
        <f t="shared" ca="1" si="79"/>
        <v>1.3963799927016407E-2</v>
      </c>
      <c r="EO23" s="200"/>
      <c r="EP23" s="5"/>
      <c r="EQ23" s="194">
        <f t="shared" si="80"/>
        <v>0</v>
      </c>
      <c r="ER23" s="19" t="e">
        <f ca="1"/>
        <v>#N/A</v>
      </c>
      <c r="ES23" s="208" t="e">
        <f t="shared" ca="1" si="81"/>
        <v>#N/A</v>
      </c>
      <c r="ET23" s="207"/>
      <c r="EU23" s="194"/>
      <c r="EV23" s="198" cm="1">
        <f t="array" ref="EV23">IFERROR(MATCH(TRUE,INDEX($B$14:$B$117&gt;=EU23,0),0),"")</f>
        <v>1</v>
      </c>
      <c r="EW23" s="194">
        <f t="shared" ca="1" si="82"/>
        <v>1.3963799927016407E-2</v>
      </c>
      <c r="EX23" s="200"/>
      <c r="EY23" s="5"/>
      <c r="EZ23" s="194">
        <f t="shared" si="83"/>
        <v>0</v>
      </c>
      <c r="FA23" s="19" t="e">
        <f ca="1"/>
        <v>#N/A</v>
      </c>
      <c r="FB23" s="208" t="e">
        <f t="shared" ca="1" si="84"/>
        <v>#N/A</v>
      </c>
      <c r="FC23" s="207"/>
      <c r="FD23" s="194"/>
      <c r="FE23" s="198" cm="1">
        <f t="array" ref="FE23">IFERROR(MATCH(TRUE,INDEX($B$14:$B$117&gt;=FD23,0),0),"")</f>
        <v>1</v>
      </c>
      <c r="FF23" s="194">
        <f t="shared" ca="1" si="85"/>
        <v>1.3963799927016407E-2</v>
      </c>
      <c r="FG23" s="200"/>
      <c r="FH23" s="5"/>
      <c r="FI23" s="194">
        <f t="shared" si="86"/>
        <v>0</v>
      </c>
      <c r="FJ23" s="19" t="e">
        <f ca="1"/>
        <v>#N/A</v>
      </c>
      <c r="FK23" s="208" t="e">
        <f t="shared" ca="1" si="87"/>
        <v>#N/A</v>
      </c>
      <c r="FL23" s="207"/>
      <c r="FM23" s="194"/>
      <c r="FN23" s="198" cm="1">
        <f t="array" ref="FN23">IFERROR(MATCH(TRUE,INDEX($B$14:$B$117&gt;=FM23,0),0),"")</f>
        <v>1</v>
      </c>
      <c r="FO23" s="194">
        <f t="shared" ca="1" si="88"/>
        <v>1.3963799927016407E-2</v>
      </c>
      <c r="FP23" s="200"/>
      <c r="FQ23" s="5"/>
      <c r="FR23" s="194">
        <f t="shared" si="89"/>
        <v>0</v>
      </c>
      <c r="FS23" s="19" t="e">
        <f ca="1"/>
        <v>#N/A</v>
      </c>
      <c r="FT23" s="208" t="e">
        <f t="shared" ca="1" si="90"/>
        <v>#N/A</v>
      </c>
      <c r="FU23" s="207"/>
      <c r="FV23" s="194"/>
      <c r="FW23" s="198" cm="1">
        <f t="array" ref="FW23">IFERROR(MATCH(TRUE,INDEX($B$14:$B$117&gt;=FV23,0),0),"")</f>
        <v>1</v>
      </c>
      <c r="FX23" s="194">
        <f t="shared" ca="1" si="91"/>
        <v>1.3963799927016407E-2</v>
      </c>
      <c r="FY23" s="200"/>
      <c r="FZ23" s="5"/>
      <c r="GA23" s="194">
        <f t="shared" si="92"/>
        <v>0</v>
      </c>
      <c r="GB23" s="19" t="e">
        <f ca="1"/>
        <v>#N/A</v>
      </c>
      <c r="GC23" s="208" t="e">
        <f t="shared" ca="1" si="93"/>
        <v>#N/A</v>
      </c>
    </row>
    <row r="24" spans="1:185" x14ac:dyDescent="0.2">
      <c r="A24" s="236">
        <v>10</v>
      </c>
      <c r="B24" s="195">
        <v>0.22727272727272727</v>
      </c>
      <c r="C24" s="194">
        <v>0.3898121450961739</v>
      </c>
      <c r="D24" s="195">
        <v>3.5237210830119783E-2</v>
      </c>
      <c r="E24" s="194"/>
      <c r="F24" s="207">
        <f ca="1"/>
        <v>10</v>
      </c>
      <c r="G24" s="194">
        <f ca="1"/>
        <v>0.10526315789473684</v>
      </c>
      <c r="H24" s="198" cm="1">
        <f t="array" aca="1" ref="H24" ca="1">IFERROR(MATCH(TRUE,INDEX($B$14:$B$117&gt;=G24,0),0),"")</f>
        <v>6</v>
      </c>
      <c r="I24" s="194">
        <f t="shared" ca="1" si="38"/>
        <v>0.18394412112089489</v>
      </c>
      <c r="J24" s="200"/>
      <c r="K24" s="5"/>
      <c r="L24" s="194">
        <f t="shared" si="94"/>
        <v>0</v>
      </c>
      <c r="M24" s="19">
        <f ca="1"/>
        <v>0</v>
      </c>
      <c r="N24" s="208">
        <f t="shared" ca="1" si="95"/>
        <v>0</v>
      </c>
      <c r="O24" s="207">
        <f ca="1"/>
        <v>10</v>
      </c>
      <c r="P24" s="194">
        <f ca="1"/>
        <v>0.17543859649122806</v>
      </c>
      <c r="Q24" s="198" cm="1">
        <f t="array" aca="1" ref="Q24" ca="1">IFERROR(MATCH(TRUE,INDEX($B$14:$B$117&gt;=P24,0),0),"")</f>
        <v>9</v>
      </c>
      <c r="R24" s="194">
        <f t="shared" ca="1" si="39"/>
        <v>0.31480590211243875</v>
      </c>
      <c r="S24" s="200"/>
      <c r="T24" s="5"/>
      <c r="U24" s="194">
        <f t="shared" si="96"/>
        <v>0</v>
      </c>
      <c r="V24" s="19">
        <f ca="1"/>
        <v>0</v>
      </c>
      <c r="W24" s="208">
        <f t="shared" ca="1" si="97"/>
        <v>0</v>
      </c>
      <c r="X24" s="207">
        <f ca="1"/>
        <v>10</v>
      </c>
      <c r="Y24" s="194">
        <f ca="1"/>
        <v>0.19230769230769232</v>
      </c>
      <c r="Z24" s="198" cm="1">
        <f t="array" aca="1" ref="Z24" ca="1">IFERROR(MATCH(TRUE,INDEX($B$14:$B$117&gt;=Y24,0),0),"")</f>
        <v>10</v>
      </c>
      <c r="AA24" s="194">
        <f t="shared" ca="1" si="40"/>
        <v>0.33560105151137426</v>
      </c>
      <c r="AB24" s="200"/>
      <c r="AC24" s="5"/>
      <c r="AD24" s="194">
        <f t="shared" si="41"/>
        <v>0</v>
      </c>
      <c r="AE24" s="19">
        <f ca="1"/>
        <v>0</v>
      </c>
      <c r="AF24" s="208">
        <f t="shared" ca="1" si="42"/>
        <v>0</v>
      </c>
      <c r="AG24" s="207">
        <f ca="1"/>
        <v>10</v>
      </c>
      <c r="AH24" s="194">
        <f ca="1"/>
        <v>0.19607843137254902</v>
      </c>
      <c r="AI24" s="198" cm="1">
        <f t="array" aca="1" ref="AI24" ca="1">IFERROR(MATCH(TRUE,INDEX($B$14:$B$117&gt;=AH24,0),0),"")</f>
        <v>10</v>
      </c>
      <c r="AJ24" s="194">
        <f t="shared" ca="1" si="43"/>
        <v>0.34144734591757808</v>
      </c>
      <c r="AK24" s="200"/>
      <c r="AL24" s="5"/>
      <c r="AM24" s="194">
        <f t="shared" si="44"/>
        <v>0</v>
      </c>
      <c r="AN24" s="19">
        <f ca="1"/>
        <v>0</v>
      </c>
      <c r="AO24" s="208">
        <f t="shared" ca="1" si="45"/>
        <v>0</v>
      </c>
      <c r="AP24" s="207">
        <f ca="1"/>
        <v>10</v>
      </c>
      <c r="AQ24" s="194">
        <f ca="1"/>
        <v>0.2</v>
      </c>
      <c r="AR24" s="198" cm="1">
        <f t="array" aca="1" ref="AR24" ca="1">IFERROR(MATCH(TRUE,INDEX($B$14:$B$117&gt;=AQ24,0),0),"")</f>
        <v>10</v>
      </c>
      <c r="AS24" s="194">
        <f t="shared" ca="1" si="46"/>
        <v>0.3475274921000302</v>
      </c>
      <c r="AT24" s="200"/>
      <c r="AU24" s="5"/>
      <c r="AV24" s="194">
        <f t="shared" si="47"/>
        <v>0</v>
      </c>
      <c r="AW24" s="19">
        <f ca="1"/>
        <v>0</v>
      </c>
      <c r="AX24" s="208">
        <f t="shared" ca="1" si="48"/>
        <v>0</v>
      </c>
      <c r="AY24" s="207">
        <f ca="1"/>
        <v>10</v>
      </c>
      <c r="AZ24" s="194">
        <f ca="1"/>
        <v>0.2</v>
      </c>
      <c r="BA24" s="198" cm="1">
        <f t="array" aca="1" ref="BA24" ca="1">IFERROR(MATCH(TRUE,INDEX($B$14:$B$117&gt;=AZ24,0),0),"")</f>
        <v>10</v>
      </c>
      <c r="BB24" s="194">
        <f t="shared" ca="1" si="49"/>
        <v>0.3475274921000302</v>
      </c>
      <c r="BC24" s="200"/>
      <c r="BD24" s="5"/>
      <c r="BE24" s="194">
        <f t="shared" si="50"/>
        <v>0</v>
      </c>
      <c r="BF24" s="19">
        <f ca="1"/>
        <v>0</v>
      </c>
      <c r="BG24" s="208">
        <f t="shared" ca="1" si="51"/>
        <v>0</v>
      </c>
      <c r="BH24" s="207">
        <f ca="1"/>
        <v>10</v>
      </c>
      <c r="BI24" s="194">
        <f ca="1"/>
        <v>0.2040816326530612</v>
      </c>
      <c r="BJ24" s="198" cm="1">
        <f t="array" aca="1" ref="BJ24" ca="1">IFERROR(MATCH(TRUE,INDEX($B$14:$B$117&gt;=BI24,0),0),"")</f>
        <v>10</v>
      </c>
      <c r="BK24" s="194">
        <f t="shared" ca="1" si="52"/>
        <v>0.35385580751441897</v>
      </c>
      <c r="BL24" s="200"/>
      <c r="BM24" s="5"/>
      <c r="BN24" s="194">
        <f t="shared" si="53"/>
        <v>0</v>
      </c>
      <c r="BO24" s="19">
        <f ca="1"/>
        <v>0</v>
      </c>
      <c r="BP24" s="208">
        <f t="shared" ca="1" si="54"/>
        <v>0</v>
      </c>
      <c r="BQ24" s="207">
        <f ca="1"/>
        <v>10</v>
      </c>
      <c r="BR24" s="194">
        <f ca="1"/>
        <v>0.2040816326530612</v>
      </c>
      <c r="BS24" s="198" cm="1">
        <f t="array" aca="1" ref="BS24" ca="1">IFERROR(MATCH(TRUE,INDEX($B$14:$B$117&gt;=BR24,0),0),"")</f>
        <v>10</v>
      </c>
      <c r="BT24" s="194">
        <f t="shared" ca="1" si="55"/>
        <v>0.35385580751441897</v>
      </c>
      <c r="BU24" s="200"/>
      <c r="BV24" s="5"/>
      <c r="BW24" s="194">
        <f t="shared" si="56"/>
        <v>0</v>
      </c>
      <c r="BX24" s="19">
        <f ca="1"/>
        <v>0</v>
      </c>
      <c r="BY24" s="208">
        <f t="shared" ca="1" si="57"/>
        <v>0</v>
      </c>
      <c r="BZ24" s="207">
        <f ca="1"/>
        <v>10</v>
      </c>
      <c r="CA24" s="194">
        <f ca="1"/>
        <v>0.2040816326530612</v>
      </c>
      <c r="CB24" s="198" cm="1">
        <f t="array" aca="1" ref="CB24" ca="1">IFERROR(MATCH(TRUE,INDEX($B$14:$B$117&gt;=CA24,0),0),"")</f>
        <v>10</v>
      </c>
      <c r="CC24" s="194">
        <f t="shared" ca="1" si="58"/>
        <v>0.35385580751441897</v>
      </c>
      <c r="CD24" s="200"/>
      <c r="CE24" s="5"/>
      <c r="CF24" s="194">
        <f t="shared" si="59"/>
        <v>0</v>
      </c>
      <c r="CG24" s="19">
        <f ca="1"/>
        <v>0</v>
      </c>
      <c r="CH24" s="208">
        <f t="shared" ca="1" si="60"/>
        <v>0</v>
      </c>
      <c r="CI24" s="207">
        <f ca="1"/>
        <v>10</v>
      </c>
      <c r="CJ24" s="194">
        <f ca="1"/>
        <v>0.20833333333333331</v>
      </c>
      <c r="CK24" s="198" cm="1">
        <f t="array" aca="1" ref="CK24" ca="1">IFERROR(MATCH(TRUE,INDEX($B$14:$B$117&gt;=CJ24,0),0),"")</f>
        <v>11</v>
      </c>
      <c r="CL24" s="194">
        <f t="shared" ca="1" si="61"/>
        <v>0.35840600986645471</v>
      </c>
      <c r="CM24" s="200"/>
      <c r="CN24" s="5"/>
      <c r="CO24" s="194">
        <f t="shared" si="62"/>
        <v>0</v>
      </c>
      <c r="CP24" s="19">
        <f ca="1"/>
        <v>0</v>
      </c>
      <c r="CQ24" s="208">
        <f t="shared" ca="1" si="63"/>
        <v>0</v>
      </c>
      <c r="CR24" s="207"/>
      <c r="CS24" s="194"/>
      <c r="CT24" s="198" cm="1">
        <f t="array" ref="CT24">IFERROR(MATCH(TRUE,INDEX($B$14:$B$117&gt;=CS24,0),0),"")</f>
        <v>1</v>
      </c>
      <c r="CU24" s="194">
        <f t="shared" ca="1" si="64"/>
        <v>1.3963799927016407E-2</v>
      </c>
      <c r="CV24" s="200"/>
      <c r="CW24" s="5"/>
      <c r="CX24" s="194">
        <f t="shared" si="65"/>
        <v>0</v>
      </c>
      <c r="CY24" s="19" t="e">
        <f ca="1"/>
        <v>#N/A</v>
      </c>
      <c r="CZ24" s="208" t="e">
        <f t="shared" ca="1" si="66"/>
        <v>#N/A</v>
      </c>
      <c r="DA24" s="207"/>
      <c r="DB24" s="194"/>
      <c r="DC24" s="198" cm="1">
        <f t="array" ref="DC24">IFERROR(MATCH(TRUE,INDEX($B$14:$B$117&gt;=DB24,0),0),"")</f>
        <v>1</v>
      </c>
      <c r="DD24" s="194">
        <f t="shared" ca="1" si="67"/>
        <v>1.3963799927016407E-2</v>
      </c>
      <c r="DE24" s="200"/>
      <c r="DF24" s="5"/>
      <c r="DG24" s="194">
        <f t="shared" si="68"/>
        <v>0</v>
      </c>
      <c r="DH24" s="19" t="e">
        <f ca="1"/>
        <v>#N/A</v>
      </c>
      <c r="DI24" s="208" t="e">
        <f t="shared" ca="1" si="69"/>
        <v>#N/A</v>
      </c>
      <c r="DJ24" s="207"/>
      <c r="DK24" s="194"/>
      <c r="DL24" s="198" cm="1">
        <f t="array" ref="DL24">IFERROR(MATCH(TRUE,INDEX($B$14:$B$117&gt;=DK24,0),0),"")</f>
        <v>1</v>
      </c>
      <c r="DM24" s="194">
        <f t="shared" ca="1" si="70"/>
        <v>1.3963799927016407E-2</v>
      </c>
      <c r="DN24" s="200"/>
      <c r="DO24" s="5"/>
      <c r="DP24" s="194">
        <f t="shared" si="71"/>
        <v>0</v>
      </c>
      <c r="DQ24" s="19" t="e">
        <f ca="1"/>
        <v>#N/A</v>
      </c>
      <c r="DR24" s="208" t="e">
        <f t="shared" ca="1" si="72"/>
        <v>#N/A</v>
      </c>
      <c r="DS24" s="207"/>
      <c r="DT24" s="194"/>
      <c r="DU24" s="198" cm="1">
        <f t="array" ref="DU24">IFERROR(MATCH(TRUE,INDEX($B$14:$B$117&gt;=DT24,0),0),"")</f>
        <v>1</v>
      </c>
      <c r="DV24" s="194">
        <f t="shared" ca="1" si="73"/>
        <v>1.3963799927016407E-2</v>
      </c>
      <c r="DW24" s="200"/>
      <c r="DX24" s="5"/>
      <c r="DY24" s="194">
        <f t="shared" si="74"/>
        <v>0</v>
      </c>
      <c r="DZ24" s="19" t="e">
        <f ca="1"/>
        <v>#N/A</v>
      </c>
      <c r="EA24" s="208" t="e">
        <f t="shared" ca="1" si="75"/>
        <v>#N/A</v>
      </c>
      <c r="EB24" s="207"/>
      <c r="EC24" s="194"/>
      <c r="ED24" s="198" cm="1">
        <f t="array" ref="ED24">IFERROR(MATCH(TRUE,INDEX($B$14:$B$117&gt;=EC24,0),0),"")</f>
        <v>1</v>
      </c>
      <c r="EE24" s="194">
        <f t="shared" ca="1" si="76"/>
        <v>1.3963799927016407E-2</v>
      </c>
      <c r="EF24" s="200"/>
      <c r="EG24" s="5"/>
      <c r="EH24" s="194">
        <f t="shared" si="77"/>
        <v>0</v>
      </c>
      <c r="EI24" s="19" t="e">
        <f ca="1"/>
        <v>#N/A</v>
      </c>
      <c r="EJ24" s="208" t="e">
        <f t="shared" ca="1" si="78"/>
        <v>#N/A</v>
      </c>
      <c r="EK24" s="207"/>
      <c r="EL24" s="194"/>
      <c r="EM24" s="198" cm="1">
        <f t="array" ref="EM24">IFERROR(MATCH(TRUE,INDEX($B$14:$B$117&gt;=EL24,0),0),"")</f>
        <v>1</v>
      </c>
      <c r="EN24" s="194">
        <f t="shared" ca="1" si="79"/>
        <v>1.3963799927016407E-2</v>
      </c>
      <c r="EO24" s="200"/>
      <c r="EP24" s="5"/>
      <c r="EQ24" s="194">
        <f t="shared" si="80"/>
        <v>0</v>
      </c>
      <c r="ER24" s="19" t="e">
        <f ca="1"/>
        <v>#N/A</v>
      </c>
      <c r="ES24" s="208" t="e">
        <f t="shared" ca="1" si="81"/>
        <v>#N/A</v>
      </c>
      <c r="ET24" s="207"/>
      <c r="EU24" s="194"/>
      <c r="EV24" s="198" cm="1">
        <f t="array" ref="EV24">IFERROR(MATCH(TRUE,INDEX($B$14:$B$117&gt;=EU24,0),0),"")</f>
        <v>1</v>
      </c>
      <c r="EW24" s="194">
        <f t="shared" ca="1" si="82"/>
        <v>1.3963799927016407E-2</v>
      </c>
      <c r="EX24" s="200"/>
      <c r="EY24" s="5"/>
      <c r="EZ24" s="194">
        <f t="shared" si="83"/>
        <v>0</v>
      </c>
      <c r="FA24" s="19" t="e">
        <f ca="1"/>
        <v>#N/A</v>
      </c>
      <c r="FB24" s="208" t="e">
        <f t="shared" ca="1" si="84"/>
        <v>#N/A</v>
      </c>
      <c r="FC24" s="207"/>
      <c r="FD24" s="194"/>
      <c r="FE24" s="198" cm="1">
        <f t="array" ref="FE24">IFERROR(MATCH(TRUE,INDEX($B$14:$B$117&gt;=FD24,0),0),"")</f>
        <v>1</v>
      </c>
      <c r="FF24" s="194">
        <f t="shared" ca="1" si="85"/>
        <v>1.3963799927016407E-2</v>
      </c>
      <c r="FG24" s="200"/>
      <c r="FH24" s="5"/>
      <c r="FI24" s="194">
        <f t="shared" si="86"/>
        <v>0</v>
      </c>
      <c r="FJ24" s="19" t="e">
        <f ca="1"/>
        <v>#N/A</v>
      </c>
      <c r="FK24" s="208" t="e">
        <f t="shared" ca="1" si="87"/>
        <v>#N/A</v>
      </c>
      <c r="FL24" s="207"/>
      <c r="FM24" s="194"/>
      <c r="FN24" s="198" cm="1">
        <f t="array" ref="FN24">IFERROR(MATCH(TRUE,INDEX($B$14:$B$117&gt;=FM24,0),0),"")</f>
        <v>1</v>
      </c>
      <c r="FO24" s="194">
        <f t="shared" ca="1" si="88"/>
        <v>1.3963799927016407E-2</v>
      </c>
      <c r="FP24" s="200"/>
      <c r="FQ24" s="5"/>
      <c r="FR24" s="194">
        <f t="shared" si="89"/>
        <v>0</v>
      </c>
      <c r="FS24" s="19" t="e">
        <f ca="1"/>
        <v>#N/A</v>
      </c>
      <c r="FT24" s="208" t="e">
        <f t="shared" ca="1" si="90"/>
        <v>#N/A</v>
      </c>
      <c r="FU24" s="207"/>
      <c r="FV24" s="194"/>
      <c r="FW24" s="198" cm="1">
        <f t="array" ref="FW24">IFERROR(MATCH(TRUE,INDEX($B$14:$B$117&gt;=FV24,0),0),"")</f>
        <v>1</v>
      </c>
      <c r="FX24" s="194">
        <f t="shared" ca="1" si="91"/>
        <v>1.3963799927016407E-2</v>
      </c>
      <c r="FY24" s="200"/>
      <c r="FZ24" s="5"/>
      <c r="GA24" s="194">
        <f t="shared" si="92"/>
        <v>0</v>
      </c>
      <c r="GB24" s="19" t="e">
        <f ca="1"/>
        <v>#N/A</v>
      </c>
      <c r="GC24" s="208" t="e">
        <f t="shared" ca="1" si="93"/>
        <v>#N/A</v>
      </c>
    </row>
    <row r="25" spans="1:185" x14ac:dyDescent="0.2">
      <c r="A25" s="236">
        <v>11</v>
      </c>
      <c r="B25" s="195">
        <v>0.25</v>
      </c>
      <c r="C25" s="194">
        <v>0.42749950737183695</v>
      </c>
      <c r="D25" s="195">
        <v>3.7687362275663043E-2</v>
      </c>
      <c r="E25" s="194"/>
      <c r="F25" s="207">
        <f ca="1"/>
        <v>11</v>
      </c>
      <c r="G25" s="194">
        <f ca="1"/>
        <v>0.11578947368421053</v>
      </c>
      <c r="H25" s="198" cm="1">
        <f t="array" aca="1" ref="H25" ca="1">IFERROR(MATCH(TRUE,INDEX($B$14:$B$117&gt;=G25,0),0),"")</f>
        <v>7</v>
      </c>
      <c r="I25" s="194">
        <f t="shared" ca="1" si="38"/>
        <v>0.21806355390074875</v>
      </c>
      <c r="J25" s="200"/>
      <c r="K25" s="5"/>
      <c r="L25" s="194">
        <f t="shared" si="94"/>
        <v>0</v>
      </c>
      <c r="M25" s="19">
        <f ca="1"/>
        <v>0</v>
      </c>
      <c r="N25" s="208">
        <f t="shared" ca="1" si="95"/>
        <v>0</v>
      </c>
      <c r="O25" s="207">
        <f ca="1"/>
        <v>11</v>
      </c>
      <c r="P25" s="194">
        <f ca="1"/>
        <v>0.19298245614035087</v>
      </c>
      <c r="Q25" s="198" cm="1">
        <f t="array" aca="1" ref="Q25" ca="1">IFERROR(MATCH(TRUE,INDEX($B$14:$B$117&gt;=P25,0),0),"")</f>
        <v>10</v>
      </c>
      <c r="R25" s="194">
        <f t="shared" ca="1" si="39"/>
        <v>0.33664723051037909</v>
      </c>
      <c r="S25" s="200"/>
      <c r="T25" s="5"/>
      <c r="U25" s="194">
        <f t="shared" si="96"/>
        <v>0</v>
      </c>
      <c r="V25" s="19">
        <f ca="1"/>
        <v>0</v>
      </c>
      <c r="W25" s="208">
        <f t="shared" ca="1" si="97"/>
        <v>0</v>
      </c>
      <c r="X25" s="207">
        <f ca="1"/>
        <v>11</v>
      </c>
      <c r="Y25" s="194">
        <f ca="1"/>
        <v>0.21153846153846156</v>
      </c>
      <c r="Z25" s="198" cm="1">
        <f t="array" aca="1" ref="Z25" ca="1">IFERROR(MATCH(TRUE,INDEX($B$14:$B$117&gt;=Y25,0),0),"")</f>
        <v>11</v>
      </c>
      <c r="AA25" s="194">
        <f t="shared" ca="1" si="40"/>
        <v>0.3637208942899457</v>
      </c>
      <c r="AB25" s="200"/>
      <c r="AC25" s="5"/>
      <c r="AD25" s="194">
        <f t="shared" si="41"/>
        <v>0</v>
      </c>
      <c r="AE25" s="19">
        <f ca="1"/>
        <v>0</v>
      </c>
      <c r="AF25" s="208">
        <f t="shared" ca="1" si="42"/>
        <v>0</v>
      </c>
      <c r="AG25" s="207">
        <f ca="1"/>
        <v>11</v>
      </c>
      <c r="AH25" s="194">
        <f ca="1"/>
        <v>0.21568627450980393</v>
      </c>
      <c r="AI25" s="198" cm="1">
        <f t="array" aca="1" ref="AI25" ca="1">IFERROR(MATCH(TRUE,INDEX($B$14:$B$117&gt;=AH25,0),0),"")</f>
        <v>11</v>
      </c>
      <c r="AJ25" s="194">
        <f t="shared" ca="1" si="43"/>
        <v>0.37059898001446334</v>
      </c>
      <c r="AK25" s="200"/>
      <c r="AL25" s="5"/>
      <c r="AM25" s="194">
        <f t="shared" si="44"/>
        <v>0</v>
      </c>
      <c r="AN25" s="19">
        <f ca="1"/>
        <v>0</v>
      </c>
      <c r="AO25" s="208">
        <f t="shared" ca="1" si="45"/>
        <v>0</v>
      </c>
      <c r="AP25" s="207">
        <f ca="1"/>
        <v>11</v>
      </c>
      <c r="AQ25" s="194">
        <f ca="1"/>
        <v>0.22</v>
      </c>
      <c r="AR25" s="198" cm="1">
        <f t="array" aca="1" ref="AR25" ca="1">IFERROR(MATCH(TRUE,INDEX($B$14:$B$117&gt;=AQ25,0),0),"")</f>
        <v>11</v>
      </c>
      <c r="AS25" s="194">
        <f t="shared" ca="1" si="46"/>
        <v>0.37775218916796177</v>
      </c>
      <c r="AT25" s="200"/>
      <c r="AU25" s="5"/>
      <c r="AV25" s="194">
        <f t="shared" si="47"/>
        <v>0</v>
      </c>
      <c r="AW25" s="19">
        <f ca="1"/>
        <v>0</v>
      </c>
      <c r="AX25" s="208">
        <f t="shared" ca="1" si="48"/>
        <v>0</v>
      </c>
      <c r="AY25" s="207">
        <f ca="1"/>
        <v>11</v>
      </c>
      <c r="AZ25" s="194">
        <f ca="1"/>
        <v>0.22</v>
      </c>
      <c r="BA25" s="198" cm="1">
        <f t="array" aca="1" ref="BA25" ca="1">IFERROR(MATCH(TRUE,INDEX($B$14:$B$117&gt;=AZ25,0),0),"")</f>
        <v>11</v>
      </c>
      <c r="BB25" s="194">
        <f t="shared" ca="1" si="49"/>
        <v>0.37775218916796177</v>
      </c>
      <c r="BC25" s="200"/>
      <c r="BD25" s="5"/>
      <c r="BE25" s="194">
        <f t="shared" si="50"/>
        <v>0</v>
      </c>
      <c r="BF25" s="19">
        <f ca="1"/>
        <v>0</v>
      </c>
      <c r="BG25" s="208">
        <f t="shared" ca="1" si="51"/>
        <v>0</v>
      </c>
      <c r="BH25" s="207">
        <f ca="1"/>
        <v>11</v>
      </c>
      <c r="BI25" s="194">
        <f ca="1"/>
        <v>0.22448979591836732</v>
      </c>
      <c r="BJ25" s="198" cm="1">
        <f t="array" aca="1" ref="BJ25" ca="1">IFERROR(MATCH(TRUE,INDEX($B$14:$B$117&gt;=BI25,0),0),"")</f>
        <v>11</v>
      </c>
      <c r="BK25" s="194">
        <f t="shared" ca="1" si="52"/>
        <v>0.38519736604201105</v>
      </c>
      <c r="BL25" s="200"/>
      <c r="BM25" s="5"/>
      <c r="BN25" s="194">
        <f t="shared" si="53"/>
        <v>0</v>
      </c>
      <c r="BO25" s="19">
        <f ca="1"/>
        <v>0</v>
      </c>
      <c r="BP25" s="208">
        <f t="shared" ca="1" si="54"/>
        <v>0</v>
      </c>
      <c r="BQ25" s="207">
        <f ca="1"/>
        <v>11</v>
      </c>
      <c r="BR25" s="194">
        <f ca="1"/>
        <v>0.22448979591836732</v>
      </c>
      <c r="BS25" s="198" cm="1">
        <f t="array" aca="1" ref="BS25" ca="1">IFERROR(MATCH(TRUE,INDEX($B$14:$B$117&gt;=BR25,0),0),"")</f>
        <v>11</v>
      </c>
      <c r="BT25" s="194">
        <f t="shared" ca="1" si="55"/>
        <v>0.38519736604201105</v>
      </c>
      <c r="BU25" s="200"/>
      <c r="BV25" s="5"/>
      <c r="BW25" s="194">
        <f t="shared" si="56"/>
        <v>0</v>
      </c>
      <c r="BX25" s="19">
        <f ca="1"/>
        <v>0</v>
      </c>
      <c r="BY25" s="208">
        <f t="shared" ca="1" si="57"/>
        <v>0</v>
      </c>
      <c r="BZ25" s="207">
        <f ca="1"/>
        <v>11</v>
      </c>
      <c r="CA25" s="194">
        <f ca="1"/>
        <v>0.22448979591836732</v>
      </c>
      <c r="CB25" s="198" cm="1">
        <f t="array" aca="1" ref="CB25" ca="1">IFERROR(MATCH(TRUE,INDEX($B$14:$B$117&gt;=CA25,0),0),"")</f>
        <v>11</v>
      </c>
      <c r="CC25" s="194">
        <f t="shared" ca="1" si="58"/>
        <v>0.38519736604201105</v>
      </c>
      <c r="CD25" s="200"/>
      <c r="CE25" s="5"/>
      <c r="CF25" s="194">
        <f t="shared" si="59"/>
        <v>0</v>
      </c>
      <c r="CG25" s="19">
        <f ca="1"/>
        <v>0</v>
      </c>
      <c r="CH25" s="208">
        <f t="shared" ca="1" si="60"/>
        <v>0</v>
      </c>
      <c r="CI25" s="207">
        <f ca="1"/>
        <v>11</v>
      </c>
      <c r="CJ25" s="194">
        <f ca="1"/>
        <v>0.22916666666666666</v>
      </c>
      <c r="CK25" s="198" cm="1">
        <f t="array" aca="1" ref="CK25" ca="1">IFERROR(MATCH(TRUE,INDEX($B$14:$B$117&gt;=CJ25,0),0),"")</f>
        <v>12</v>
      </c>
      <c r="CL25" s="194">
        <f t="shared" ca="1" si="61"/>
        <v>0.39330133402331724</v>
      </c>
      <c r="CM25" s="200"/>
      <c r="CN25" s="5"/>
      <c r="CO25" s="194">
        <f t="shared" si="62"/>
        <v>0</v>
      </c>
      <c r="CP25" s="19">
        <f ca="1"/>
        <v>0</v>
      </c>
      <c r="CQ25" s="208">
        <f t="shared" ca="1" si="63"/>
        <v>0</v>
      </c>
      <c r="CR25" s="207"/>
      <c r="CS25" s="194"/>
      <c r="CT25" s="198" cm="1">
        <f t="array" ref="CT25">IFERROR(MATCH(TRUE,INDEX($B$14:$B$117&gt;=CS25,0),0),"")</f>
        <v>1</v>
      </c>
      <c r="CU25" s="194">
        <f t="shared" ca="1" si="64"/>
        <v>1.3963799927016407E-2</v>
      </c>
      <c r="CV25" s="200"/>
      <c r="CW25" s="5"/>
      <c r="CX25" s="194">
        <f t="shared" si="65"/>
        <v>0</v>
      </c>
      <c r="CY25" s="19" t="e">
        <f ca="1"/>
        <v>#N/A</v>
      </c>
      <c r="CZ25" s="208" t="e">
        <f t="shared" ca="1" si="66"/>
        <v>#N/A</v>
      </c>
      <c r="DA25" s="207"/>
      <c r="DB25" s="194"/>
      <c r="DC25" s="198" cm="1">
        <f t="array" ref="DC25">IFERROR(MATCH(TRUE,INDEX($B$14:$B$117&gt;=DB25,0),0),"")</f>
        <v>1</v>
      </c>
      <c r="DD25" s="194">
        <f t="shared" ca="1" si="67"/>
        <v>1.3963799927016407E-2</v>
      </c>
      <c r="DE25" s="200"/>
      <c r="DF25" s="5"/>
      <c r="DG25" s="194">
        <f t="shared" si="68"/>
        <v>0</v>
      </c>
      <c r="DH25" s="19" t="e">
        <f ca="1"/>
        <v>#N/A</v>
      </c>
      <c r="DI25" s="208" t="e">
        <f t="shared" ca="1" si="69"/>
        <v>#N/A</v>
      </c>
      <c r="DJ25" s="207"/>
      <c r="DK25" s="194"/>
      <c r="DL25" s="198" cm="1">
        <f t="array" ref="DL25">IFERROR(MATCH(TRUE,INDEX($B$14:$B$117&gt;=DK25,0),0),"")</f>
        <v>1</v>
      </c>
      <c r="DM25" s="194">
        <f t="shared" ca="1" si="70"/>
        <v>1.3963799927016407E-2</v>
      </c>
      <c r="DN25" s="200"/>
      <c r="DO25" s="5"/>
      <c r="DP25" s="194">
        <f t="shared" si="71"/>
        <v>0</v>
      </c>
      <c r="DQ25" s="19" t="e">
        <f ca="1"/>
        <v>#N/A</v>
      </c>
      <c r="DR25" s="208" t="e">
        <f t="shared" ca="1" si="72"/>
        <v>#N/A</v>
      </c>
      <c r="DS25" s="207"/>
      <c r="DT25" s="194"/>
      <c r="DU25" s="198" cm="1">
        <f t="array" ref="DU25">IFERROR(MATCH(TRUE,INDEX($B$14:$B$117&gt;=DT25,0),0),"")</f>
        <v>1</v>
      </c>
      <c r="DV25" s="194">
        <f t="shared" ca="1" si="73"/>
        <v>1.3963799927016407E-2</v>
      </c>
      <c r="DW25" s="200"/>
      <c r="DX25" s="5"/>
      <c r="DY25" s="194">
        <f t="shared" si="74"/>
        <v>0</v>
      </c>
      <c r="DZ25" s="19" t="e">
        <f ca="1"/>
        <v>#N/A</v>
      </c>
      <c r="EA25" s="208" t="e">
        <f t="shared" ca="1" si="75"/>
        <v>#N/A</v>
      </c>
      <c r="EB25" s="207"/>
      <c r="EC25" s="194"/>
      <c r="ED25" s="198" cm="1">
        <f t="array" ref="ED25">IFERROR(MATCH(TRUE,INDEX($B$14:$B$117&gt;=EC25,0),0),"")</f>
        <v>1</v>
      </c>
      <c r="EE25" s="194">
        <f t="shared" ca="1" si="76"/>
        <v>1.3963799927016407E-2</v>
      </c>
      <c r="EF25" s="200"/>
      <c r="EG25" s="5"/>
      <c r="EH25" s="194">
        <f t="shared" si="77"/>
        <v>0</v>
      </c>
      <c r="EI25" s="19" t="e">
        <f ca="1"/>
        <v>#N/A</v>
      </c>
      <c r="EJ25" s="208" t="e">
        <f t="shared" ca="1" si="78"/>
        <v>#N/A</v>
      </c>
      <c r="EK25" s="207"/>
      <c r="EL25" s="194"/>
      <c r="EM25" s="198" cm="1">
        <f t="array" ref="EM25">IFERROR(MATCH(TRUE,INDEX($B$14:$B$117&gt;=EL25,0),0),"")</f>
        <v>1</v>
      </c>
      <c r="EN25" s="194">
        <f t="shared" ca="1" si="79"/>
        <v>1.3963799927016407E-2</v>
      </c>
      <c r="EO25" s="200"/>
      <c r="EP25" s="5"/>
      <c r="EQ25" s="194">
        <f t="shared" si="80"/>
        <v>0</v>
      </c>
      <c r="ER25" s="19" t="e">
        <f ca="1"/>
        <v>#N/A</v>
      </c>
      <c r="ES25" s="208" t="e">
        <f t="shared" ca="1" si="81"/>
        <v>#N/A</v>
      </c>
      <c r="ET25" s="207"/>
      <c r="EU25" s="194"/>
      <c r="EV25" s="198" cm="1">
        <f t="array" ref="EV25">IFERROR(MATCH(TRUE,INDEX($B$14:$B$117&gt;=EU25,0),0),"")</f>
        <v>1</v>
      </c>
      <c r="EW25" s="194">
        <f t="shared" ca="1" si="82"/>
        <v>1.3963799927016407E-2</v>
      </c>
      <c r="EX25" s="200"/>
      <c r="EY25" s="5"/>
      <c r="EZ25" s="194">
        <f t="shared" si="83"/>
        <v>0</v>
      </c>
      <c r="FA25" s="19" t="e">
        <f ca="1"/>
        <v>#N/A</v>
      </c>
      <c r="FB25" s="208" t="e">
        <f t="shared" ca="1" si="84"/>
        <v>#N/A</v>
      </c>
      <c r="FC25" s="207"/>
      <c r="FD25" s="194"/>
      <c r="FE25" s="198" cm="1">
        <f t="array" ref="FE25">IFERROR(MATCH(TRUE,INDEX($B$14:$B$117&gt;=FD25,0),0),"")</f>
        <v>1</v>
      </c>
      <c r="FF25" s="194">
        <f t="shared" ca="1" si="85"/>
        <v>1.3963799927016407E-2</v>
      </c>
      <c r="FG25" s="200"/>
      <c r="FH25" s="5"/>
      <c r="FI25" s="194">
        <f t="shared" si="86"/>
        <v>0</v>
      </c>
      <c r="FJ25" s="19" t="e">
        <f ca="1"/>
        <v>#N/A</v>
      </c>
      <c r="FK25" s="208" t="e">
        <f t="shared" ca="1" si="87"/>
        <v>#N/A</v>
      </c>
      <c r="FL25" s="207"/>
      <c r="FM25" s="194"/>
      <c r="FN25" s="198" cm="1">
        <f t="array" ref="FN25">IFERROR(MATCH(TRUE,INDEX($B$14:$B$117&gt;=FM25,0),0),"")</f>
        <v>1</v>
      </c>
      <c r="FO25" s="194">
        <f t="shared" ca="1" si="88"/>
        <v>1.3963799927016407E-2</v>
      </c>
      <c r="FP25" s="200"/>
      <c r="FQ25" s="5"/>
      <c r="FR25" s="194">
        <f t="shared" si="89"/>
        <v>0</v>
      </c>
      <c r="FS25" s="19" t="e">
        <f ca="1"/>
        <v>#N/A</v>
      </c>
      <c r="FT25" s="208" t="e">
        <f t="shared" ca="1" si="90"/>
        <v>#N/A</v>
      </c>
      <c r="FU25" s="207"/>
      <c r="FV25" s="194"/>
      <c r="FW25" s="198" cm="1">
        <f t="array" ref="FW25">IFERROR(MATCH(TRUE,INDEX($B$14:$B$117&gt;=FV25,0),0),"")</f>
        <v>1</v>
      </c>
      <c r="FX25" s="194">
        <f t="shared" ca="1" si="91"/>
        <v>1.3963799927016407E-2</v>
      </c>
      <c r="FY25" s="200"/>
      <c r="FZ25" s="5"/>
      <c r="GA25" s="194">
        <f t="shared" si="92"/>
        <v>0</v>
      </c>
      <c r="GB25" s="19" t="e">
        <f ca="1"/>
        <v>#N/A</v>
      </c>
      <c r="GC25" s="208" t="e">
        <f t="shared" ca="1" si="93"/>
        <v>#N/A</v>
      </c>
    </row>
    <row r="26" spans="1:185" x14ac:dyDescent="0.2">
      <c r="A26" s="236">
        <v>12</v>
      </c>
      <c r="B26" s="195">
        <v>0.27272727272727271</v>
      </c>
      <c r="C26" s="194">
        <v>0.46480660557022202</v>
      </c>
      <c r="D26" s="195">
        <v>3.7307098198385062E-2</v>
      </c>
      <c r="E26" s="194"/>
      <c r="F26" s="207">
        <f ca="1"/>
        <v>12</v>
      </c>
      <c r="G26" s="194">
        <f ca="1"/>
        <v>0.12631578947368421</v>
      </c>
      <c r="H26" s="198" cm="1">
        <f t="array" aca="1" ref="H26" ca="1">IFERROR(MATCH(TRUE,INDEX($B$14:$B$117&gt;=G26,0),0),"")</f>
        <v>7</v>
      </c>
      <c r="I26" s="194">
        <f t="shared" ca="1" si="38"/>
        <v>0.23801134300845272</v>
      </c>
      <c r="J26" s="200"/>
      <c r="K26" s="5"/>
      <c r="L26" s="194">
        <f t="shared" si="94"/>
        <v>0</v>
      </c>
      <c r="M26" s="19">
        <f ca="1"/>
        <v>0</v>
      </c>
      <c r="N26" s="208">
        <f t="shared" ca="1" si="95"/>
        <v>0</v>
      </c>
      <c r="O26" s="207">
        <f ca="1"/>
        <v>12</v>
      </c>
      <c r="P26" s="194">
        <f ca="1"/>
        <v>0.21052631578947367</v>
      </c>
      <c r="Q26" s="198" cm="1">
        <f t="array" aca="1" ref="Q26" ca="1">IFERROR(MATCH(TRUE,INDEX($B$14:$B$117&gt;=P26,0),0),"")</f>
        <v>11</v>
      </c>
      <c r="R26" s="194">
        <f t="shared" ca="1" si="39"/>
        <v>0.362042509735159</v>
      </c>
      <c r="S26" s="200"/>
      <c r="T26" s="5"/>
      <c r="U26" s="194">
        <f t="shared" si="96"/>
        <v>0</v>
      </c>
      <c r="V26" s="19">
        <f ca="1"/>
        <v>0</v>
      </c>
      <c r="W26" s="208">
        <f t="shared" ca="1" si="97"/>
        <v>0</v>
      </c>
      <c r="X26" s="207">
        <f ca="1"/>
        <v>12</v>
      </c>
      <c r="Y26" s="194">
        <f ca="1"/>
        <v>0.23076923076923078</v>
      </c>
      <c r="Z26" s="198" cm="1">
        <f t="array" aca="1" ref="Z26" ca="1">IFERROR(MATCH(TRUE,INDEX($B$14:$B$117&gt;=Y26,0),0),"")</f>
        <v>12</v>
      </c>
      <c r="AA26" s="194">
        <f t="shared" ca="1" si="40"/>
        <v>0.3959319627424342</v>
      </c>
      <c r="AB26" s="200"/>
      <c r="AC26" s="5"/>
      <c r="AD26" s="194">
        <f t="shared" si="41"/>
        <v>0</v>
      </c>
      <c r="AE26" s="19">
        <f ca="1"/>
        <v>0</v>
      </c>
      <c r="AF26" s="208">
        <f t="shared" ca="1" si="42"/>
        <v>0</v>
      </c>
      <c r="AG26" s="207">
        <f ca="1"/>
        <v>12</v>
      </c>
      <c r="AH26" s="194">
        <f ca="1"/>
        <v>0.23529411764705882</v>
      </c>
      <c r="AI26" s="198" cm="1">
        <f t="array" aca="1" ref="AI26" ca="1">IFERROR(MATCH(TRUE,INDEX($B$14:$B$117&gt;=AH26,0),0),"")</f>
        <v>12</v>
      </c>
      <c r="AJ26" s="194">
        <f t="shared" ca="1" si="43"/>
        <v>0.40335962030229366</v>
      </c>
      <c r="AK26" s="200"/>
      <c r="AL26" s="5"/>
      <c r="AM26" s="194">
        <f t="shared" si="44"/>
        <v>0</v>
      </c>
      <c r="AN26" s="19">
        <f ca="1"/>
        <v>0</v>
      </c>
      <c r="AO26" s="208">
        <f t="shared" ca="1" si="45"/>
        <v>0</v>
      </c>
      <c r="AP26" s="207">
        <f ca="1"/>
        <v>12</v>
      </c>
      <c r="AQ26" s="194">
        <f ca="1"/>
        <v>0.24</v>
      </c>
      <c r="AR26" s="198" cm="1">
        <f t="array" aca="1" ref="AR26" ca="1">IFERROR(MATCH(TRUE,INDEX($B$14:$B$117&gt;=AQ26,0),0),"")</f>
        <v>12</v>
      </c>
      <c r="AS26" s="194">
        <f t="shared" ca="1" si="46"/>
        <v>0.41108438416454751</v>
      </c>
      <c r="AT26" s="200"/>
      <c r="AU26" s="5"/>
      <c r="AV26" s="194">
        <f t="shared" si="47"/>
        <v>0</v>
      </c>
      <c r="AW26" s="19">
        <f ca="1"/>
        <v>0</v>
      </c>
      <c r="AX26" s="208">
        <f t="shared" ca="1" si="48"/>
        <v>0</v>
      </c>
      <c r="AY26" s="207">
        <f ca="1"/>
        <v>12</v>
      </c>
      <c r="AZ26" s="194">
        <f ca="1"/>
        <v>0.24</v>
      </c>
      <c r="BA26" s="198" cm="1">
        <f t="array" aca="1" ref="BA26" ca="1">IFERROR(MATCH(TRUE,INDEX($B$14:$B$117&gt;=AZ26,0),0),"")</f>
        <v>12</v>
      </c>
      <c r="BB26" s="194">
        <f t="shared" ca="1" si="49"/>
        <v>0.41108438416454751</v>
      </c>
      <c r="BC26" s="200"/>
      <c r="BD26" s="5"/>
      <c r="BE26" s="194">
        <f t="shared" si="50"/>
        <v>0</v>
      </c>
      <c r="BF26" s="19">
        <f ca="1"/>
        <v>0</v>
      </c>
      <c r="BG26" s="208">
        <f t="shared" ca="1" si="51"/>
        <v>0</v>
      </c>
      <c r="BH26" s="207">
        <f ca="1"/>
        <v>12</v>
      </c>
      <c r="BI26" s="194">
        <f ca="1"/>
        <v>0.24489795918367346</v>
      </c>
      <c r="BJ26" s="198" cm="1">
        <f t="array" aca="1" ref="BJ26" ca="1">IFERROR(MATCH(TRUE,INDEX($B$14:$B$117&gt;=BI26,0),0),"")</f>
        <v>12</v>
      </c>
      <c r="BK26" s="194">
        <f t="shared" ca="1" si="52"/>
        <v>0.41912444451097497</v>
      </c>
      <c r="BL26" s="200"/>
      <c r="BM26" s="5"/>
      <c r="BN26" s="194">
        <f t="shared" si="53"/>
        <v>0</v>
      </c>
      <c r="BO26" s="19">
        <f ca="1"/>
        <v>0</v>
      </c>
      <c r="BP26" s="208">
        <f t="shared" ca="1" si="54"/>
        <v>0</v>
      </c>
      <c r="BQ26" s="207">
        <f ca="1"/>
        <v>12</v>
      </c>
      <c r="BR26" s="194">
        <f ca="1"/>
        <v>0.24489795918367346</v>
      </c>
      <c r="BS26" s="198" cm="1">
        <f t="array" aca="1" ref="BS26" ca="1">IFERROR(MATCH(TRUE,INDEX($B$14:$B$117&gt;=BR26,0),0),"")</f>
        <v>12</v>
      </c>
      <c r="BT26" s="194">
        <f t="shared" ca="1" si="55"/>
        <v>0.41912444451097497</v>
      </c>
      <c r="BU26" s="200"/>
      <c r="BV26" s="5"/>
      <c r="BW26" s="194">
        <f t="shared" si="56"/>
        <v>0</v>
      </c>
      <c r="BX26" s="19">
        <f ca="1"/>
        <v>0</v>
      </c>
      <c r="BY26" s="208">
        <f t="shared" ca="1" si="57"/>
        <v>0</v>
      </c>
      <c r="BZ26" s="207">
        <f ca="1"/>
        <v>12</v>
      </c>
      <c r="CA26" s="194">
        <f ca="1"/>
        <v>0.24489795918367346</v>
      </c>
      <c r="CB26" s="198" cm="1">
        <f t="array" aca="1" ref="CB26" ca="1">IFERROR(MATCH(TRUE,INDEX($B$14:$B$117&gt;=CA26,0),0),"")</f>
        <v>12</v>
      </c>
      <c r="CC26" s="194">
        <f t="shared" ca="1" si="58"/>
        <v>0.41912444451097497</v>
      </c>
      <c r="CD26" s="200"/>
      <c r="CE26" s="5"/>
      <c r="CF26" s="194">
        <f t="shared" si="59"/>
        <v>0</v>
      </c>
      <c r="CG26" s="19">
        <f ca="1"/>
        <v>0</v>
      </c>
      <c r="CH26" s="208">
        <f t="shared" ca="1" si="60"/>
        <v>0</v>
      </c>
      <c r="CI26" s="207">
        <f ca="1"/>
        <v>12</v>
      </c>
      <c r="CJ26" s="194">
        <f ca="1"/>
        <v>0.25</v>
      </c>
      <c r="CK26" s="198" cm="1">
        <f t="array" aca="1" ref="CK26" ca="1">IFERROR(MATCH(TRUE,INDEX($B$14:$B$117&gt;=CJ26,0),0),"")</f>
        <v>12</v>
      </c>
      <c r="CL26" s="194">
        <f t="shared" ca="1" si="61"/>
        <v>0.42749950737183695</v>
      </c>
      <c r="CM26" s="200"/>
      <c r="CN26" s="5"/>
      <c r="CO26" s="194">
        <f t="shared" si="62"/>
        <v>0</v>
      </c>
      <c r="CP26" s="19">
        <f ca="1"/>
        <v>0</v>
      </c>
      <c r="CQ26" s="208">
        <f t="shared" ca="1" si="63"/>
        <v>0</v>
      </c>
      <c r="CR26" s="207"/>
      <c r="CS26" s="194"/>
      <c r="CT26" s="198" cm="1">
        <f t="array" ref="CT26">IFERROR(MATCH(TRUE,INDEX($B$14:$B$117&gt;=CS26,0),0),"")</f>
        <v>1</v>
      </c>
      <c r="CU26" s="194">
        <f t="shared" ca="1" si="64"/>
        <v>1.3963799927016407E-2</v>
      </c>
      <c r="CV26" s="200"/>
      <c r="CW26" s="5"/>
      <c r="CX26" s="194">
        <f t="shared" si="65"/>
        <v>0</v>
      </c>
      <c r="CY26" s="19" t="e">
        <f ca="1"/>
        <v>#N/A</v>
      </c>
      <c r="CZ26" s="208" t="e">
        <f t="shared" ca="1" si="66"/>
        <v>#N/A</v>
      </c>
      <c r="DA26" s="207"/>
      <c r="DB26" s="194"/>
      <c r="DC26" s="198" cm="1">
        <f t="array" ref="DC26">IFERROR(MATCH(TRUE,INDEX($B$14:$B$117&gt;=DB26,0),0),"")</f>
        <v>1</v>
      </c>
      <c r="DD26" s="194">
        <f t="shared" ca="1" si="67"/>
        <v>1.3963799927016407E-2</v>
      </c>
      <c r="DE26" s="200"/>
      <c r="DF26" s="5"/>
      <c r="DG26" s="194">
        <f t="shared" si="68"/>
        <v>0</v>
      </c>
      <c r="DH26" s="19" t="e">
        <f ca="1"/>
        <v>#N/A</v>
      </c>
      <c r="DI26" s="208" t="e">
        <f t="shared" ca="1" si="69"/>
        <v>#N/A</v>
      </c>
      <c r="DJ26" s="207"/>
      <c r="DK26" s="194"/>
      <c r="DL26" s="198" cm="1">
        <f t="array" ref="DL26">IFERROR(MATCH(TRUE,INDEX($B$14:$B$117&gt;=DK26,0),0),"")</f>
        <v>1</v>
      </c>
      <c r="DM26" s="194">
        <f t="shared" ca="1" si="70"/>
        <v>1.3963799927016407E-2</v>
      </c>
      <c r="DN26" s="200"/>
      <c r="DO26" s="5"/>
      <c r="DP26" s="194">
        <f t="shared" si="71"/>
        <v>0</v>
      </c>
      <c r="DQ26" s="19" t="e">
        <f ca="1"/>
        <v>#N/A</v>
      </c>
      <c r="DR26" s="208" t="e">
        <f t="shared" ca="1" si="72"/>
        <v>#N/A</v>
      </c>
      <c r="DS26" s="207"/>
      <c r="DT26" s="194"/>
      <c r="DU26" s="198" cm="1">
        <f t="array" ref="DU26">IFERROR(MATCH(TRUE,INDEX($B$14:$B$117&gt;=DT26,0),0),"")</f>
        <v>1</v>
      </c>
      <c r="DV26" s="194">
        <f t="shared" ca="1" si="73"/>
        <v>1.3963799927016407E-2</v>
      </c>
      <c r="DW26" s="200"/>
      <c r="DX26" s="5"/>
      <c r="DY26" s="194">
        <f t="shared" si="74"/>
        <v>0</v>
      </c>
      <c r="DZ26" s="19" t="e">
        <f ca="1"/>
        <v>#N/A</v>
      </c>
      <c r="EA26" s="208" t="e">
        <f t="shared" ca="1" si="75"/>
        <v>#N/A</v>
      </c>
      <c r="EB26" s="207"/>
      <c r="EC26" s="194"/>
      <c r="ED26" s="198" cm="1">
        <f t="array" ref="ED26">IFERROR(MATCH(TRUE,INDEX($B$14:$B$117&gt;=EC26,0),0),"")</f>
        <v>1</v>
      </c>
      <c r="EE26" s="194">
        <f t="shared" ca="1" si="76"/>
        <v>1.3963799927016407E-2</v>
      </c>
      <c r="EF26" s="200"/>
      <c r="EG26" s="5"/>
      <c r="EH26" s="194">
        <f t="shared" si="77"/>
        <v>0</v>
      </c>
      <c r="EI26" s="19" t="e">
        <f ca="1"/>
        <v>#N/A</v>
      </c>
      <c r="EJ26" s="208" t="e">
        <f t="shared" ca="1" si="78"/>
        <v>#N/A</v>
      </c>
      <c r="EK26" s="207"/>
      <c r="EL26" s="194"/>
      <c r="EM26" s="198" cm="1">
        <f t="array" ref="EM26">IFERROR(MATCH(TRUE,INDEX($B$14:$B$117&gt;=EL26,0),0),"")</f>
        <v>1</v>
      </c>
      <c r="EN26" s="194">
        <f t="shared" ca="1" si="79"/>
        <v>1.3963799927016407E-2</v>
      </c>
      <c r="EO26" s="200"/>
      <c r="EP26" s="5"/>
      <c r="EQ26" s="194">
        <f t="shared" si="80"/>
        <v>0</v>
      </c>
      <c r="ER26" s="19" t="e">
        <f ca="1"/>
        <v>#N/A</v>
      </c>
      <c r="ES26" s="208" t="e">
        <f t="shared" ca="1" si="81"/>
        <v>#N/A</v>
      </c>
      <c r="ET26" s="207"/>
      <c r="EU26" s="194"/>
      <c r="EV26" s="198" cm="1">
        <f t="array" ref="EV26">IFERROR(MATCH(TRUE,INDEX($B$14:$B$117&gt;=EU26,0),0),"")</f>
        <v>1</v>
      </c>
      <c r="EW26" s="194">
        <f t="shared" ca="1" si="82"/>
        <v>1.3963799927016407E-2</v>
      </c>
      <c r="EX26" s="200"/>
      <c r="EY26" s="5"/>
      <c r="EZ26" s="194">
        <f t="shared" si="83"/>
        <v>0</v>
      </c>
      <c r="FA26" s="19" t="e">
        <f ca="1"/>
        <v>#N/A</v>
      </c>
      <c r="FB26" s="208" t="e">
        <f t="shared" ca="1" si="84"/>
        <v>#N/A</v>
      </c>
      <c r="FC26" s="207"/>
      <c r="FD26" s="194"/>
      <c r="FE26" s="198" cm="1">
        <f t="array" ref="FE26">IFERROR(MATCH(TRUE,INDEX($B$14:$B$117&gt;=FD26,0),0),"")</f>
        <v>1</v>
      </c>
      <c r="FF26" s="194">
        <f t="shared" ca="1" si="85"/>
        <v>1.3963799927016407E-2</v>
      </c>
      <c r="FG26" s="200"/>
      <c r="FH26" s="5"/>
      <c r="FI26" s="194">
        <f t="shared" si="86"/>
        <v>0</v>
      </c>
      <c r="FJ26" s="19" t="e">
        <f ca="1"/>
        <v>#N/A</v>
      </c>
      <c r="FK26" s="208" t="e">
        <f t="shared" ca="1" si="87"/>
        <v>#N/A</v>
      </c>
      <c r="FL26" s="207"/>
      <c r="FM26" s="194"/>
      <c r="FN26" s="198" cm="1">
        <f t="array" ref="FN26">IFERROR(MATCH(TRUE,INDEX($B$14:$B$117&gt;=FM26,0),0),"")</f>
        <v>1</v>
      </c>
      <c r="FO26" s="194">
        <f t="shared" ca="1" si="88"/>
        <v>1.3963799927016407E-2</v>
      </c>
      <c r="FP26" s="200"/>
      <c r="FQ26" s="5"/>
      <c r="FR26" s="194">
        <f t="shared" si="89"/>
        <v>0</v>
      </c>
      <c r="FS26" s="19" t="e">
        <f ca="1"/>
        <v>#N/A</v>
      </c>
      <c r="FT26" s="208" t="e">
        <f t="shared" ca="1" si="90"/>
        <v>#N/A</v>
      </c>
      <c r="FU26" s="207"/>
      <c r="FV26" s="194"/>
      <c r="FW26" s="198" cm="1">
        <f t="array" ref="FW26">IFERROR(MATCH(TRUE,INDEX($B$14:$B$117&gt;=FV26,0),0),"")</f>
        <v>1</v>
      </c>
      <c r="FX26" s="194">
        <f t="shared" ca="1" si="91"/>
        <v>1.3963799927016407E-2</v>
      </c>
      <c r="FY26" s="200"/>
      <c r="FZ26" s="5"/>
      <c r="GA26" s="194">
        <f t="shared" si="92"/>
        <v>0</v>
      </c>
      <c r="GB26" s="19" t="e">
        <f ca="1"/>
        <v>#N/A</v>
      </c>
      <c r="GC26" s="208" t="e">
        <f t="shared" ca="1" si="93"/>
        <v>#N/A</v>
      </c>
    </row>
    <row r="27" spans="1:185" x14ac:dyDescent="0.2">
      <c r="A27" s="236">
        <v>13</v>
      </c>
      <c r="B27" s="195">
        <v>0.29545454545454547</v>
      </c>
      <c r="C27" s="194">
        <v>0.49515168116426472</v>
      </c>
      <c r="D27" s="195">
        <v>3.0345075594042717E-2</v>
      </c>
      <c r="E27" s="194"/>
      <c r="F27" s="207">
        <f ca="1"/>
        <v>13</v>
      </c>
      <c r="G27" s="194">
        <f ca="1"/>
        <v>0.1368421052631579</v>
      </c>
      <c r="H27" s="198" cm="1">
        <f t="array" aca="1" ref="H27" ca="1">IFERROR(MATCH(TRUE,INDEX($B$14:$B$117&gt;=G27,0),0),"")</f>
        <v>8</v>
      </c>
      <c r="I27" s="194">
        <f t="shared" ca="1" si="38"/>
        <v>0.2772132572654098</v>
      </c>
      <c r="J27" s="200"/>
      <c r="K27" s="5"/>
      <c r="L27" s="194">
        <f t="shared" si="94"/>
        <v>0</v>
      </c>
      <c r="M27" s="19">
        <f ca="1"/>
        <v>0</v>
      </c>
      <c r="N27" s="208">
        <f t="shared" ca="1" si="95"/>
        <v>0</v>
      </c>
      <c r="O27" s="207">
        <f ca="1"/>
        <v>13</v>
      </c>
      <c r="P27" s="194">
        <f ca="1"/>
        <v>0.22807017543859648</v>
      </c>
      <c r="Q27" s="198" cm="1">
        <f t="array" aca="1" ref="Q27" ca="1">IFERROR(MATCH(TRUE,INDEX($B$14:$B$117&gt;=P27,0),0),"")</f>
        <v>12</v>
      </c>
      <c r="R27" s="194">
        <f t="shared" ca="1" si="39"/>
        <v>0.39150143016286887</v>
      </c>
      <c r="S27" s="200"/>
      <c r="T27" s="5"/>
      <c r="U27" s="194">
        <f t="shared" si="96"/>
        <v>0</v>
      </c>
      <c r="V27" s="19">
        <f ca="1"/>
        <v>0</v>
      </c>
      <c r="W27" s="208">
        <f t="shared" ca="1" si="97"/>
        <v>0</v>
      </c>
      <c r="X27" s="207">
        <f ca="1"/>
        <v>13</v>
      </c>
      <c r="Y27" s="194">
        <f ca="1"/>
        <v>0.25</v>
      </c>
      <c r="Z27" s="198" cm="1">
        <f t="array" aca="1" ref="Z27" ca="1">IFERROR(MATCH(TRUE,INDEX($B$14:$B$117&gt;=Y27,0),0),"")</f>
        <v>12</v>
      </c>
      <c r="AA27" s="194">
        <f t="shared" ca="1" si="40"/>
        <v>0.42749950737183695</v>
      </c>
      <c r="AB27" s="200"/>
      <c r="AC27" s="5"/>
      <c r="AD27" s="194">
        <f t="shared" si="41"/>
        <v>0</v>
      </c>
      <c r="AE27" s="19">
        <f ca="1"/>
        <v>0</v>
      </c>
      <c r="AF27" s="208">
        <f t="shared" ca="1" si="42"/>
        <v>0</v>
      </c>
      <c r="AG27" s="207">
        <f ca="1"/>
        <v>13</v>
      </c>
      <c r="AH27" s="194">
        <f ca="1"/>
        <v>0.25490196078431371</v>
      </c>
      <c r="AI27" s="198" cm="1">
        <f t="array" aca="1" ref="AI27" ca="1">IFERROR(MATCH(TRUE,INDEX($B$14:$B$117&gt;=AH27,0),0),"")</f>
        <v>13</v>
      </c>
      <c r="AJ27" s="194">
        <f t="shared" ca="1" si="43"/>
        <v>0.44100654628077679</v>
      </c>
      <c r="AK27" s="200"/>
      <c r="AL27" s="5"/>
      <c r="AM27" s="194">
        <f t="shared" si="44"/>
        <v>0</v>
      </c>
      <c r="AN27" s="19">
        <f ca="1"/>
        <v>0</v>
      </c>
      <c r="AO27" s="208">
        <f t="shared" ca="1" si="45"/>
        <v>0</v>
      </c>
      <c r="AP27" s="207">
        <f ca="1"/>
        <v>13</v>
      </c>
      <c r="AQ27" s="194">
        <f ca="1"/>
        <v>0.26</v>
      </c>
      <c r="AR27" s="198" cm="1">
        <f t="array" aca="1" ref="AR27" ca="1">IFERROR(MATCH(TRUE,INDEX($B$14:$B$117&gt;=AQ27,0),0),"")</f>
        <v>13</v>
      </c>
      <c r="AS27" s="194">
        <f t="shared" ca="1" si="46"/>
        <v>0.44781336323755816</v>
      </c>
      <c r="AT27" s="200"/>
      <c r="AU27" s="5"/>
      <c r="AV27" s="194">
        <f t="shared" si="47"/>
        <v>0</v>
      </c>
      <c r="AW27" s="19">
        <f ca="1"/>
        <v>0</v>
      </c>
      <c r="AX27" s="208">
        <f t="shared" ca="1" si="48"/>
        <v>0</v>
      </c>
      <c r="AY27" s="207">
        <f ca="1"/>
        <v>13</v>
      </c>
      <c r="AZ27" s="194">
        <f ca="1"/>
        <v>0.26</v>
      </c>
      <c r="BA27" s="198" cm="1">
        <f t="array" aca="1" ref="BA27" ca="1">IFERROR(MATCH(TRUE,INDEX($B$14:$B$117&gt;=AZ27,0),0),"")</f>
        <v>13</v>
      </c>
      <c r="BB27" s="194">
        <f t="shared" ca="1" si="49"/>
        <v>0.44781336323755816</v>
      </c>
      <c r="BC27" s="200"/>
      <c r="BD27" s="5"/>
      <c r="BE27" s="194">
        <f t="shared" si="50"/>
        <v>0</v>
      </c>
      <c r="BF27" s="19">
        <f ca="1"/>
        <v>0</v>
      </c>
      <c r="BG27" s="208">
        <f t="shared" ca="1" si="51"/>
        <v>0</v>
      </c>
      <c r="BH27" s="207">
        <f ca="1"/>
        <v>13</v>
      </c>
      <c r="BI27" s="194">
        <f ca="1"/>
        <v>0.26530612244897955</v>
      </c>
      <c r="BJ27" s="198" cm="1">
        <f t="array" aca="1" ref="BJ27" ca="1">IFERROR(MATCH(TRUE,INDEX($B$14:$B$117&gt;=BI27,0),0),"")</f>
        <v>13</v>
      </c>
      <c r="BK27" s="194">
        <f t="shared" ca="1" si="52"/>
        <v>0.4548980094578815</v>
      </c>
      <c r="BL27" s="200"/>
      <c r="BM27" s="5"/>
      <c r="BN27" s="194">
        <f t="shared" si="53"/>
        <v>0</v>
      </c>
      <c r="BO27" s="19">
        <f ca="1"/>
        <v>0</v>
      </c>
      <c r="BP27" s="208">
        <f t="shared" ca="1" si="54"/>
        <v>0</v>
      </c>
      <c r="BQ27" s="207">
        <f ca="1"/>
        <v>13</v>
      </c>
      <c r="BR27" s="194">
        <f ca="1"/>
        <v>0.26530612244897955</v>
      </c>
      <c r="BS27" s="198" cm="1">
        <f t="array" aca="1" ref="BS27" ca="1">IFERROR(MATCH(TRUE,INDEX($B$14:$B$117&gt;=BR27,0),0),"")</f>
        <v>13</v>
      </c>
      <c r="BT27" s="194">
        <f t="shared" ca="1" si="55"/>
        <v>0.4548980094578815</v>
      </c>
      <c r="BU27" s="200"/>
      <c r="BV27" s="5"/>
      <c r="BW27" s="194">
        <f t="shared" si="56"/>
        <v>0</v>
      </c>
      <c r="BX27" s="19">
        <f ca="1"/>
        <v>0</v>
      </c>
      <c r="BY27" s="208">
        <f t="shared" ca="1" si="57"/>
        <v>0</v>
      </c>
      <c r="BZ27" s="207">
        <f ca="1"/>
        <v>13</v>
      </c>
      <c r="CA27" s="194">
        <f ca="1"/>
        <v>0.26530612244897955</v>
      </c>
      <c r="CB27" s="198" cm="1">
        <f t="array" aca="1" ref="CB27" ca="1">IFERROR(MATCH(TRUE,INDEX($B$14:$B$117&gt;=CA27,0),0),"")</f>
        <v>13</v>
      </c>
      <c r="CC27" s="194">
        <f t="shared" ca="1" si="58"/>
        <v>0.4548980094578815</v>
      </c>
      <c r="CD27" s="200"/>
      <c r="CE27" s="5"/>
      <c r="CF27" s="194">
        <f t="shared" si="59"/>
        <v>0</v>
      </c>
      <c r="CG27" s="19">
        <f ca="1"/>
        <v>0</v>
      </c>
      <c r="CH27" s="208">
        <f t="shared" ca="1" si="60"/>
        <v>0</v>
      </c>
      <c r="CI27" s="207">
        <f ca="1"/>
        <v>13</v>
      </c>
      <c r="CJ27" s="194">
        <f ca="1"/>
        <v>0.27083333333333331</v>
      </c>
      <c r="CK27" s="198" cm="1">
        <f t="array" aca="1" ref="CK27" ca="1">IFERROR(MATCH(TRUE,INDEX($B$14:$B$117&gt;=CJ27,0),0),"")</f>
        <v>13</v>
      </c>
      <c r="CL27" s="194">
        <f t="shared" ca="1" si="61"/>
        <v>0.46227784927071847</v>
      </c>
      <c r="CM27" s="200"/>
      <c r="CN27" s="5"/>
      <c r="CO27" s="194">
        <f t="shared" si="62"/>
        <v>0</v>
      </c>
      <c r="CP27" s="19">
        <f ca="1"/>
        <v>0</v>
      </c>
      <c r="CQ27" s="208">
        <f t="shared" ca="1" si="63"/>
        <v>0</v>
      </c>
      <c r="CR27" s="207"/>
      <c r="CS27" s="194"/>
      <c r="CT27" s="198" cm="1">
        <f t="array" ref="CT27">IFERROR(MATCH(TRUE,INDEX($B$14:$B$117&gt;=CS27,0),0),"")</f>
        <v>1</v>
      </c>
      <c r="CU27" s="194">
        <f t="shared" ca="1" si="64"/>
        <v>1.3963799927016407E-2</v>
      </c>
      <c r="CV27" s="200"/>
      <c r="CW27" s="5"/>
      <c r="CX27" s="194">
        <f t="shared" si="65"/>
        <v>0</v>
      </c>
      <c r="CY27" s="19" t="e">
        <f ca="1"/>
        <v>#N/A</v>
      </c>
      <c r="CZ27" s="208" t="e">
        <f t="shared" ca="1" si="66"/>
        <v>#N/A</v>
      </c>
      <c r="DA27" s="207"/>
      <c r="DB27" s="194"/>
      <c r="DC27" s="198" cm="1">
        <f t="array" ref="DC27">IFERROR(MATCH(TRUE,INDEX($B$14:$B$117&gt;=DB27,0),0),"")</f>
        <v>1</v>
      </c>
      <c r="DD27" s="194">
        <f t="shared" ca="1" si="67"/>
        <v>1.3963799927016407E-2</v>
      </c>
      <c r="DE27" s="200"/>
      <c r="DF27" s="5"/>
      <c r="DG27" s="194">
        <f t="shared" si="68"/>
        <v>0</v>
      </c>
      <c r="DH27" s="19" t="e">
        <f ca="1"/>
        <v>#N/A</v>
      </c>
      <c r="DI27" s="208" t="e">
        <f t="shared" ca="1" si="69"/>
        <v>#N/A</v>
      </c>
      <c r="DJ27" s="207"/>
      <c r="DK27" s="194"/>
      <c r="DL27" s="198" cm="1">
        <f t="array" ref="DL27">IFERROR(MATCH(TRUE,INDEX($B$14:$B$117&gt;=DK27,0),0),"")</f>
        <v>1</v>
      </c>
      <c r="DM27" s="194">
        <f t="shared" ca="1" si="70"/>
        <v>1.3963799927016407E-2</v>
      </c>
      <c r="DN27" s="200"/>
      <c r="DO27" s="5"/>
      <c r="DP27" s="194">
        <f t="shared" si="71"/>
        <v>0</v>
      </c>
      <c r="DQ27" s="19" t="e">
        <f ca="1"/>
        <v>#N/A</v>
      </c>
      <c r="DR27" s="208" t="e">
        <f t="shared" ca="1" si="72"/>
        <v>#N/A</v>
      </c>
      <c r="DS27" s="207"/>
      <c r="DT27" s="194"/>
      <c r="DU27" s="198" cm="1">
        <f t="array" ref="DU27">IFERROR(MATCH(TRUE,INDEX($B$14:$B$117&gt;=DT27,0),0),"")</f>
        <v>1</v>
      </c>
      <c r="DV27" s="194">
        <f t="shared" ca="1" si="73"/>
        <v>1.3963799927016407E-2</v>
      </c>
      <c r="DW27" s="200"/>
      <c r="DX27" s="5"/>
      <c r="DY27" s="194">
        <f t="shared" si="74"/>
        <v>0</v>
      </c>
      <c r="DZ27" s="19" t="e">
        <f ca="1"/>
        <v>#N/A</v>
      </c>
      <c r="EA27" s="208" t="e">
        <f t="shared" ca="1" si="75"/>
        <v>#N/A</v>
      </c>
      <c r="EB27" s="207"/>
      <c r="EC27" s="194"/>
      <c r="ED27" s="198" cm="1">
        <f t="array" ref="ED27">IFERROR(MATCH(TRUE,INDEX($B$14:$B$117&gt;=EC27,0),0),"")</f>
        <v>1</v>
      </c>
      <c r="EE27" s="194">
        <f t="shared" ca="1" si="76"/>
        <v>1.3963799927016407E-2</v>
      </c>
      <c r="EF27" s="200"/>
      <c r="EG27" s="5"/>
      <c r="EH27" s="194">
        <f t="shared" si="77"/>
        <v>0</v>
      </c>
      <c r="EI27" s="19" t="e">
        <f ca="1"/>
        <v>#N/A</v>
      </c>
      <c r="EJ27" s="208" t="e">
        <f t="shared" ca="1" si="78"/>
        <v>#N/A</v>
      </c>
      <c r="EK27" s="207"/>
      <c r="EL27" s="194"/>
      <c r="EM27" s="198" cm="1">
        <f t="array" ref="EM27">IFERROR(MATCH(TRUE,INDEX($B$14:$B$117&gt;=EL27,0),0),"")</f>
        <v>1</v>
      </c>
      <c r="EN27" s="194">
        <f t="shared" ca="1" si="79"/>
        <v>1.3963799927016407E-2</v>
      </c>
      <c r="EO27" s="200"/>
      <c r="EP27" s="5"/>
      <c r="EQ27" s="194">
        <f t="shared" si="80"/>
        <v>0</v>
      </c>
      <c r="ER27" s="19" t="e">
        <f ca="1"/>
        <v>#N/A</v>
      </c>
      <c r="ES27" s="208" t="e">
        <f t="shared" ca="1" si="81"/>
        <v>#N/A</v>
      </c>
      <c r="ET27" s="207"/>
      <c r="EU27" s="194"/>
      <c r="EV27" s="198" cm="1">
        <f t="array" ref="EV27">IFERROR(MATCH(TRUE,INDEX($B$14:$B$117&gt;=EU27,0),0),"")</f>
        <v>1</v>
      </c>
      <c r="EW27" s="194">
        <f t="shared" ca="1" si="82"/>
        <v>1.3963799927016407E-2</v>
      </c>
      <c r="EX27" s="200"/>
      <c r="EY27" s="5"/>
      <c r="EZ27" s="194">
        <f t="shared" si="83"/>
        <v>0</v>
      </c>
      <c r="FA27" s="19" t="e">
        <f ca="1"/>
        <v>#N/A</v>
      </c>
      <c r="FB27" s="208" t="e">
        <f t="shared" ca="1" si="84"/>
        <v>#N/A</v>
      </c>
      <c r="FC27" s="207"/>
      <c r="FD27" s="194"/>
      <c r="FE27" s="198" cm="1">
        <f t="array" ref="FE27">IFERROR(MATCH(TRUE,INDEX($B$14:$B$117&gt;=FD27,0),0),"")</f>
        <v>1</v>
      </c>
      <c r="FF27" s="194">
        <f t="shared" ca="1" si="85"/>
        <v>1.3963799927016407E-2</v>
      </c>
      <c r="FG27" s="200"/>
      <c r="FH27" s="5"/>
      <c r="FI27" s="194">
        <f t="shared" si="86"/>
        <v>0</v>
      </c>
      <c r="FJ27" s="19" t="e">
        <f ca="1"/>
        <v>#N/A</v>
      </c>
      <c r="FK27" s="208" t="e">
        <f t="shared" ca="1" si="87"/>
        <v>#N/A</v>
      </c>
      <c r="FL27" s="207"/>
      <c r="FM27" s="194"/>
      <c r="FN27" s="198" cm="1">
        <f t="array" ref="FN27">IFERROR(MATCH(TRUE,INDEX($B$14:$B$117&gt;=FM27,0),0),"")</f>
        <v>1</v>
      </c>
      <c r="FO27" s="194">
        <f t="shared" ca="1" si="88"/>
        <v>1.3963799927016407E-2</v>
      </c>
      <c r="FP27" s="200"/>
      <c r="FQ27" s="5"/>
      <c r="FR27" s="194">
        <f t="shared" si="89"/>
        <v>0</v>
      </c>
      <c r="FS27" s="19" t="e">
        <f ca="1"/>
        <v>#N/A</v>
      </c>
      <c r="FT27" s="208" t="e">
        <f t="shared" ca="1" si="90"/>
        <v>#N/A</v>
      </c>
      <c r="FU27" s="207"/>
      <c r="FV27" s="194"/>
      <c r="FW27" s="198" cm="1">
        <f t="array" ref="FW27">IFERROR(MATCH(TRUE,INDEX($B$14:$B$117&gt;=FV27,0),0),"")</f>
        <v>1</v>
      </c>
      <c r="FX27" s="194">
        <f t="shared" ca="1" si="91"/>
        <v>1.3963799927016407E-2</v>
      </c>
      <c r="FY27" s="200"/>
      <c r="FZ27" s="5"/>
      <c r="GA27" s="194">
        <f t="shared" si="92"/>
        <v>0</v>
      </c>
      <c r="GB27" s="19" t="e">
        <f ca="1"/>
        <v>#N/A</v>
      </c>
      <c r="GC27" s="208" t="e">
        <f t="shared" ca="1" si="93"/>
        <v>#N/A</v>
      </c>
    </row>
    <row r="28" spans="1:185" x14ac:dyDescent="0.2">
      <c r="A28" s="236">
        <v>14</v>
      </c>
      <c r="B28" s="195">
        <v>0.31818181818181818</v>
      </c>
      <c r="C28" s="194">
        <v>0.53925245676564759</v>
      </c>
      <c r="D28" s="195">
        <v>4.4100775601382904E-2</v>
      </c>
      <c r="E28" s="194"/>
      <c r="F28" s="207">
        <f ca="1"/>
        <v>14</v>
      </c>
      <c r="G28" s="194">
        <f ca="1"/>
        <v>0.14736842105263157</v>
      </c>
      <c r="H28" s="198" cm="1">
        <f t="array" aca="1" ref="H28" ca="1">IFERROR(MATCH(TRUE,INDEX($B$14:$B$117&gt;=G28,0),0),"")</f>
        <v>8</v>
      </c>
      <c r="I28" s="194">
        <f t="shared" ca="1" si="38"/>
        <v>0.28805156780787572</v>
      </c>
      <c r="J28" s="200"/>
      <c r="K28" s="5"/>
      <c r="L28" s="194">
        <f t="shared" si="94"/>
        <v>0</v>
      </c>
      <c r="M28" s="19">
        <f ca="1"/>
        <v>0</v>
      </c>
      <c r="N28" s="208">
        <f t="shared" ca="1" si="95"/>
        <v>0</v>
      </c>
      <c r="O28" s="207">
        <f ca="1"/>
        <v>14</v>
      </c>
      <c r="P28" s="194">
        <f ca="1"/>
        <v>0.24561403508771928</v>
      </c>
      <c r="Q28" s="198" cm="1">
        <f t="array" aca="1" ref="Q28" ca="1">IFERROR(MATCH(TRUE,INDEX($B$14:$B$117&gt;=P28,0),0),"")</f>
        <v>12</v>
      </c>
      <c r="R28" s="194">
        <f t="shared" ca="1" si="39"/>
        <v>0.4202998919300433</v>
      </c>
      <c r="S28" s="200"/>
      <c r="T28" s="5"/>
      <c r="U28" s="194">
        <f t="shared" si="96"/>
        <v>0</v>
      </c>
      <c r="V28" s="19">
        <f ca="1"/>
        <v>0</v>
      </c>
      <c r="W28" s="208">
        <f t="shared" ca="1" si="97"/>
        <v>0</v>
      </c>
      <c r="X28" s="207">
        <f ca="1"/>
        <v>14</v>
      </c>
      <c r="Y28" s="194">
        <f ca="1"/>
        <v>0.26923076923076927</v>
      </c>
      <c r="Z28" s="198" cm="1">
        <f t="array" aca="1" ref="Z28" ca="1">IFERROR(MATCH(TRUE,INDEX($B$14:$B$117&gt;=Y28,0),0),"")</f>
        <v>13</v>
      </c>
      <c r="AA28" s="194">
        <f t="shared" ca="1" si="40"/>
        <v>0.46013813240190782</v>
      </c>
      <c r="AB28" s="200"/>
      <c r="AC28" s="5"/>
      <c r="AD28" s="194">
        <f t="shared" si="41"/>
        <v>0</v>
      </c>
      <c r="AE28" s="19">
        <f ca="1"/>
        <v>0</v>
      </c>
      <c r="AF28" s="208">
        <f t="shared" ca="1" si="42"/>
        <v>0</v>
      </c>
      <c r="AG28" s="207">
        <f ca="1"/>
        <v>14</v>
      </c>
      <c r="AH28" s="194">
        <f ca="1"/>
        <v>0.27450980392156865</v>
      </c>
      <c r="AI28" s="198" cm="1">
        <f t="array" aca="1" ref="AI28" ca="1">IFERROR(MATCH(TRUE,INDEX($B$14:$B$117&gt;=AH28,0),0),"")</f>
        <v>14</v>
      </c>
      <c r="AJ28" s="194">
        <f t="shared" ca="1" si="43"/>
        <v>0.45450978992377455</v>
      </c>
      <c r="AK28" s="200"/>
      <c r="AL28" s="5"/>
      <c r="AM28" s="194">
        <f t="shared" si="44"/>
        <v>0</v>
      </c>
      <c r="AN28" s="19">
        <f ca="1"/>
        <v>0</v>
      </c>
      <c r="AO28" s="208">
        <f t="shared" ca="1" si="45"/>
        <v>0</v>
      </c>
      <c r="AP28" s="207">
        <f ca="1"/>
        <v>14</v>
      </c>
      <c r="AQ28" s="194">
        <f ca="1"/>
        <v>0.28000000000000003</v>
      </c>
      <c r="AR28" s="198" cm="1">
        <f t="array" aca="1" ref="AR28" ca="1">IFERROR(MATCH(TRUE,INDEX($B$14:$B$117&gt;=AQ28,0),0),"")</f>
        <v>14</v>
      </c>
      <c r="AS28" s="194">
        <f t="shared" ca="1" si="46"/>
        <v>0.46516315375532435</v>
      </c>
      <c r="AT28" s="200"/>
      <c r="AU28" s="5"/>
      <c r="AV28" s="194">
        <f t="shared" si="47"/>
        <v>0</v>
      </c>
      <c r="AW28" s="19">
        <f ca="1"/>
        <v>0</v>
      </c>
      <c r="AX28" s="208">
        <f t="shared" ca="1" si="48"/>
        <v>0</v>
      </c>
      <c r="AY28" s="207">
        <f ca="1"/>
        <v>14</v>
      </c>
      <c r="AZ28" s="194">
        <f ca="1"/>
        <v>0.28000000000000003</v>
      </c>
      <c r="BA28" s="198" cm="1">
        <f t="array" aca="1" ref="BA28" ca="1">IFERROR(MATCH(TRUE,INDEX($B$14:$B$117&gt;=AZ28,0),0),"")</f>
        <v>14</v>
      </c>
      <c r="BB28" s="194">
        <f t="shared" ca="1" si="49"/>
        <v>0.46516315375532435</v>
      </c>
      <c r="BC28" s="200"/>
      <c r="BD28" s="5"/>
      <c r="BE28" s="194">
        <f t="shared" si="50"/>
        <v>0</v>
      </c>
      <c r="BF28" s="19">
        <f ca="1"/>
        <v>0</v>
      </c>
      <c r="BG28" s="208">
        <f t="shared" ca="1" si="51"/>
        <v>0</v>
      </c>
      <c r="BH28" s="207">
        <f ca="1"/>
        <v>14</v>
      </c>
      <c r="BI28" s="194">
        <f ca="1"/>
        <v>0.2857142857142857</v>
      </c>
      <c r="BJ28" s="198" cm="1">
        <f t="array" aca="1" ref="BJ28" ca="1">IFERROR(MATCH(TRUE,INDEX($B$14:$B$117&gt;=BI28,0),0),"")</f>
        <v>14</v>
      </c>
      <c r="BK28" s="194">
        <f t="shared" ca="1" si="52"/>
        <v>0.47625134876367203</v>
      </c>
      <c r="BL28" s="200"/>
      <c r="BM28" s="5"/>
      <c r="BN28" s="194">
        <f t="shared" si="53"/>
        <v>0</v>
      </c>
      <c r="BO28" s="19">
        <f ca="1"/>
        <v>0</v>
      </c>
      <c r="BP28" s="208">
        <f t="shared" ca="1" si="54"/>
        <v>0</v>
      </c>
      <c r="BQ28" s="207">
        <f ca="1"/>
        <v>14</v>
      </c>
      <c r="BR28" s="194">
        <f ca="1"/>
        <v>0.2857142857142857</v>
      </c>
      <c r="BS28" s="198" cm="1">
        <f t="array" aca="1" ref="BS28" ca="1">IFERROR(MATCH(TRUE,INDEX($B$14:$B$117&gt;=BR28,0),0),"")</f>
        <v>14</v>
      </c>
      <c r="BT28" s="194">
        <f t="shared" ca="1" si="55"/>
        <v>0.47625134876367203</v>
      </c>
      <c r="BU28" s="200"/>
      <c r="BV28" s="5"/>
      <c r="BW28" s="194">
        <f t="shared" si="56"/>
        <v>0</v>
      </c>
      <c r="BX28" s="19">
        <f ca="1"/>
        <v>0</v>
      </c>
      <c r="BY28" s="208">
        <f t="shared" ca="1" si="57"/>
        <v>0</v>
      </c>
      <c r="BZ28" s="207">
        <f ca="1"/>
        <v>14</v>
      </c>
      <c r="CA28" s="194">
        <f ca="1"/>
        <v>0.2857142857142857</v>
      </c>
      <c r="CB28" s="198" cm="1">
        <f t="array" aca="1" ref="CB28" ca="1">IFERROR(MATCH(TRUE,INDEX($B$14:$B$117&gt;=CA28,0),0),"")</f>
        <v>14</v>
      </c>
      <c r="CC28" s="194">
        <f t="shared" ca="1" si="58"/>
        <v>0.47625134876367203</v>
      </c>
      <c r="CD28" s="200"/>
      <c r="CE28" s="5"/>
      <c r="CF28" s="194">
        <f t="shared" si="59"/>
        <v>0</v>
      </c>
      <c r="CG28" s="19">
        <f ca="1"/>
        <v>0</v>
      </c>
      <c r="CH28" s="208">
        <f t="shared" ca="1" si="60"/>
        <v>0</v>
      </c>
      <c r="CI28" s="207">
        <f ca="1"/>
        <v>14</v>
      </c>
      <c r="CJ28" s="194">
        <f ca="1"/>
        <v>0.29166666666666663</v>
      </c>
      <c r="CK28" s="198" cm="1">
        <f t="array" aca="1" ref="CK28" ca="1">IFERROR(MATCH(TRUE,INDEX($B$14:$B$117&gt;=CJ28,0),0),"")</f>
        <v>14</v>
      </c>
      <c r="CL28" s="194">
        <f t="shared" ca="1" si="61"/>
        <v>0.48780155189736751</v>
      </c>
      <c r="CM28" s="200"/>
      <c r="CN28" s="5"/>
      <c r="CO28" s="194">
        <f t="shared" si="62"/>
        <v>0</v>
      </c>
      <c r="CP28" s="19">
        <f ca="1"/>
        <v>0</v>
      </c>
      <c r="CQ28" s="208">
        <f t="shared" ca="1" si="63"/>
        <v>0</v>
      </c>
      <c r="CR28" s="207"/>
      <c r="CS28" s="194"/>
      <c r="CT28" s="198" cm="1">
        <f t="array" ref="CT28">IFERROR(MATCH(TRUE,INDEX($B$14:$B$117&gt;=CS28,0),0),"")</f>
        <v>1</v>
      </c>
      <c r="CU28" s="194">
        <f t="shared" ca="1" si="64"/>
        <v>1.3963799927016407E-2</v>
      </c>
      <c r="CV28" s="200"/>
      <c r="CW28" s="5"/>
      <c r="CX28" s="194">
        <f t="shared" si="65"/>
        <v>0</v>
      </c>
      <c r="CY28" s="19" t="e">
        <f ca="1"/>
        <v>#N/A</v>
      </c>
      <c r="CZ28" s="208" t="e">
        <f t="shared" ca="1" si="66"/>
        <v>#N/A</v>
      </c>
      <c r="DA28" s="207"/>
      <c r="DB28" s="194"/>
      <c r="DC28" s="198" cm="1">
        <f t="array" ref="DC28">IFERROR(MATCH(TRUE,INDEX($B$14:$B$117&gt;=DB28,0),0),"")</f>
        <v>1</v>
      </c>
      <c r="DD28" s="194">
        <f t="shared" ca="1" si="67"/>
        <v>1.3963799927016407E-2</v>
      </c>
      <c r="DE28" s="200"/>
      <c r="DF28" s="5"/>
      <c r="DG28" s="194">
        <f t="shared" si="68"/>
        <v>0</v>
      </c>
      <c r="DH28" s="19" t="e">
        <f ca="1"/>
        <v>#N/A</v>
      </c>
      <c r="DI28" s="208" t="e">
        <f t="shared" ca="1" si="69"/>
        <v>#N/A</v>
      </c>
      <c r="DJ28" s="207"/>
      <c r="DK28" s="194"/>
      <c r="DL28" s="198" cm="1">
        <f t="array" ref="DL28">IFERROR(MATCH(TRUE,INDEX($B$14:$B$117&gt;=DK28,0),0),"")</f>
        <v>1</v>
      </c>
      <c r="DM28" s="194">
        <f t="shared" ca="1" si="70"/>
        <v>1.3963799927016407E-2</v>
      </c>
      <c r="DN28" s="200"/>
      <c r="DO28" s="5"/>
      <c r="DP28" s="194">
        <f t="shared" si="71"/>
        <v>0</v>
      </c>
      <c r="DQ28" s="19" t="e">
        <f ca="1"/>
        <v>#N/A</v>
      </c>
      <c r="DR28" s="208" t="e">
        <f t="shared" ca="1" si="72"/>
        <v>#N/A</v>
      </c>
      <c r="DS28" s="207"/>
      <c r="DT28" s="194"/>
      <c r="DU28" s="198" cm="1">
        <f t="array" ref="DU28">IFERROR(MATCH(TRUE,INDEX($B$14:$B$117&gt;=DT28,0),0),"")</f>
        <v>1</v>
      </c>
      <c r="DV28" s="194">
        <f t="shared" ca="1" si="73"/>
        <v>1.3963799927016407E-2</v>
      </c>
      <c r="DW28" s="200"/>
      <c r="DX28" s="5"/>
      <c r="DY28" s="194">
        <f t="shared" si="74"/>
        <v>0</v>
      </c>
      <c r="DZ28" s="19" t="e">
        <f ca="1"/>
        <v>#N/A</v>
      </c>
      <c r="EA28" s="208" t="e">
        <f t="shared" ca="1" si="75"/>
        <v>#N/A</v>
      </c>
      <c r="EB28" s="207"/>
      <c r="EC28" s="194"/>
      <c r="ED28" s="198" cm="1">
        <f t="array" ref="ED28">IFERROR(MATCH(TRUE,INDEX($B$14:$B$117&gt;=EC28,0),0),"")</f>
        <v>1</v>
      </c>
      <c r="EE28" s="194">
        <f t="shared" ca="1" si="76"/>
        <v>1.3963799927016407E-2</v>
      </c>
      <c r="EF28" s="200"/>
      <c r="EG28" s="5"/>
      <c r="EH28" s="194">
        <f t="shared" si="77"/>
        <v>0</v>
      </c>
      <c r="EI28" s="19" t="e">
        <f ca="1"/>
        <v>#N/A</v>
      </c>
      <c r="EJ28" s="208" t="e">
        <f t="shared" ca="1" si="78"/>
        <v>#N/A</v>
      </c>
      <c r="EK28" s="207"/>
      <c r="EL28" s="194"/>
      <c r="EM28" s="198" cm="1">
        <f t="array" ref="EM28">IFERROR(MATCH(TRUE,INDEX($B$14:$B$117&gt;=EL28,0),0),"")</f>
        <v>1</v>
      </c>
      <c r="EN28" s="194">
        <f t="shared" ca="1" si="79"/>
        <v>1.3963799927016407E-2</v>
      </c>
      <c r="EO28" s="200"/>
      <c r="EP28" s="5"/>
      <c r="EQ28" s="194">
        <f t="shared" si="80"/>
        <v>0</v>
      </c>
      <c r="ER28" s="19" t="e">
        <f ca="1"/>
        <v>#N/A</v>
      </c>
      <c r="ES28" s="208" t="e">
        <f t="shared" ca="1" si="81"/>
        <v>#N/A</v>
      </c>
      <c r="ET28" s="207"/>
      <c r="EU28" s="194"/>
      <c r="EV28" s="198" cm="1">
        <f t="array" ref="EV28">IFERROR(MATCH(TRUE,INDEX($B$14:$B$117&gt;=EU28,0),0),"")</f>
        <v>1</v>
      </c>
      <c r="EW28" s="194">
        <f t="shared" ca="1" si="82"/>
        <v>1.3963799927016407E-2</v>
      </c>
      <c r="EX28" s="200"/>
      <c r="EY28" s="5"/>
      <c r="EZ28" s="194">
        <f t="shared" si="83"/>
        <v>0</v>
      </c>
      <c r="FA28" s="19" t="e">
        <f ca="1"/>
        <v>#N/A</v>
      </c>
      <c r="FB28" s="208" t="e">
        <f t="shared" ca="1" si="84"/>
        <v>#N/A</v>
      </c>
      <c r="FC28" s="207"/>
      <c r="FD28" s="194"/>
      <c r="FE28" s="198" cm="1">
        <f t="array" ref="FE28">IFERROR(MATCH(TRUE,INDEX($B$14:$B$117&gt;=FD28,0),0),"")</f>
        <v>1</v>
      </c>
      <c r="FF28" s="194">
        <f t="shared" ca="1" si="85"/>
        <v>1.3963799927016407E-2</v>
      </c>
      <c r="FG28" s="200"/>
      <c r="FH28" s="5"/>
      <c r="FI28" s="194">
        <f t="shared" si="86"/>
        <v>0</v>
      </c>
      <c r="FJ28" s="19" t="e">
        <f ca="1"/>
        <v>#N/A</v>
      </c>
      <c r="FK28" s="208" t="e">
        <f t="shared" ca="1" si="87"/>
        <v>#N/A</v>
      </c>
      <c r="FL28" s="207"/>
      <c r="FM28" s="194"/>
      <c r="FN28" s="198" cm="1">
        <f t="array" ref="FN28">IFERROR(MATCH(TRUE,INDEX($B$14:$B$117&gt;=FM28,0),0),"")</f>
        <v>1</v>
      </c>
      <c r="FO28" s="194">
        <f t="shared" ca="1" si="88"/>
        <v>1.3963799927016407E-2</v>
      </c>
      <c r="FP28" s="200"/>
      <c r="FQ28" s="5"/>
      <c r="FR28" s="194">
        <f t="shared" si="89"/>
        <v>0</v>
      </c>
      <c r="FS28" s="19" t="e">
        <f ca="1"/>
        <v>#N/A</v>
      </c>
      <c r="FT28" s="208" t="e">
        <f t="shared" ca="1" si="90"/>
        <v>#N/A</v>
      </c>
      <c r="FU28" s="207"/>
      <c r="FV28" s="194"/>
      <c r="FW28" s="198" cm="1">
        <f t="array" ref="FW28">IFERROR(MATCH(TRUE,INDEX($B$14:$B$117&gt;=FV28,0),0),"")</f>
        <v>1</v>
      </c>
      <c r="FX28" s="194">
        <f t="shared" ca="1" si="91"/>
        <v>1.3963799927016407E-2</v>
      </c>
      <c r="FY28" s="200"/>
      <c r="FZ28" s="5"/>
      <c r="GA28" s="194">
        <f t="shared" si="92"/>
        <v>0</v>
      </c>
      <c r="GB28" s="19" t="e">
        <f ca="1"/>
        <v>#N/A</v>
      </c>
      <c r="GC28" s="208" t="e">
        <f t="shared" ca="1" si="93"/>
        <v>#N/A</v>
      </c>
    </row>
    <row r="29" spans="1:185" x14ac:dyDescent="0.2">
      <c r="A29" s="236">
        <v>15</v>
      </c>
      <c r="B29" s="195">
        <v>0.34090909090909088</v>
      </c>
      <c r="C29" s="194">
        <v>0.57354160240307983</v>
      </c>
      <c r="D29" s="195">
        <v>3.4289145637432288E-2</v>
      </c>
      <c r="E29" s="194"/>
      <c r="F29" s="207">
        <f ca="1"/>
        <v>15</v>
      </c>
      <c r="G29" s="194">
        <f ca="1"/>
        <v>0.15789473684210525</v>
      </c>
      <c r="H29" s="198" cm="1">
        <f t="array" aca="1" ref="H29" ca="1">IFERROR(MATCH(TRUE,INDEX($B$14:$B$117&gt;=G29,0),0),"")</f>
        <v>8</v>
      </c>
      <c r="I29" s="194">
        <f t="shared" ca="1" si="38"/>
        <v>0.29888987835034164</v>
      </c>
      <c r="J29" s="200"/>
      <c r="K29" s="5"/>
      <c r="L29" s="194">
        <f t="shared" si="94"/>
        <v>0</v>
      </c>
      <c r="M29" s="19">
        <f ca="1"/>
        <v>0</v>
      </c>
      <c r="N29" s="208">
        <f t="shared" ca="1" si="95"/>
        <v>0</v>
      </c>
      <c r="O29" s="207">
        <f ca="1"/>
        <v>15</v>
      </c>
      <c r="P29" s="194">
        <f ca="1"/>
        <v>0.26315789473684209</v>
      </c>
      <c r="Q29" s="198" cm="1">
        <f t="array" aca="1" ref="Q29" ca="1">IFERROR(MATCH(TRUE,INDEX($B$14:$B$117&gt;=P29,0),0),"")</f>
        <v>13</v>
      </c>
      <c r="R29" s="194">
        <f t="shared" ca="1" si="39"/>
        <v>0.45202973163588828</v>
      </c>
      <c r="S29" s="200"/>
      <c r="T29" s="5"/>
      <c r="U29" s="194">
        <f t="shared" si="96"/>
        <v>0</v>
      </c>
      <c r="V29" s="19">
        <f ca="1"/>
        <v>0</v>
      </c>
      <c r="W29" s="208">
        <f t="shared" ca="1" si="97"/>
        <v>0</v>
      </c>
      <c r="X29" s="207">
        <f ca="1"/>
        <v>15</v>
      </c>
      <c r="Y29" s="194">
        <f ca="1"/>
        <v>0.28846153846153849</v>
      </c>
      <c r="Z29" s="198" cm="1">
        <f t="array" aca="1" ref="Z29" ca="1">IFERROR(MATCH(TRUE,INDEX($B$14:$B$117&gt;=Y29,0),0),"")</f>
        <v>14</v>
      </c>
      <c r="AA29" s="194">
        <f t="shared" ca="1" si="40"/>
        <v>0.48158221174845461</v>
      </c>
      <c r="AB29" s="200"/>
      <c r="AC29" s="5"/>
      <c r="AD29" s="194">
        <f t="shared" si="41"/>
        <v>0</v>
      </c>
      <c r="AE29" s="19">
        <f ca="1"/>
        <v>0</v>
      </c>
      <c r="AF29" s="208">
        <f t="shared" ca="1" si="42"/>
        <v>0</v>
      </c>
      <c r="AG29" s="207">
        <f ca="1"/>
        <v>15</v>
      </c>
      <c r="AH29" s="194">
        <f ca="1"/>
        <v>0.29411764705882354</v>
      </c>
      <c r="AI29" s="198" cm="1">
        <f t="array" aca="1" ref="AI29" ca="1">IFERROR(MATCH(TRUE,INDEX($B$14:$B$117&gt;=AH29,0),0),"")</f>
        <v>14</v>
      </c>
      <c r="AJ29" s="194">
        <f t="shared" ca="1" si="43"/>
        <v>0.49255751789359514</v>
      </c>
      <c r="AK29" s="200"/>
      <c r="AL29" s="5"/>
      <c r="AM29" s="194">
        <f t="shared" si="44"/>
        <v>0</v>
      </c>
      <c r="AN29" s="19">
        <f ca="1"/>
        <v>0</v>
      </c>
      <c r="AO29" s="208">
        <f t="shared" ca="1" si="45"/>
        <v>0</v>
      </c>
      <c r="AP29" s="207">
        <f ca="1"/>
        <v>15</v>
      </c>
      <c r="AQ29" s="194">
        <f ca="1"/>
        <v>0.3</v>
      </c>
      <c r="AR29" s="198" cm="1">
        <f t="array" aca="1" ref="AR29" ca="1">IFERROR(MATCH(TRUE,INDEX($B$14:$B$117&gt;=AQ29,0),0),"")</f>
        <v>15</v>
      </c>
      <c r="AS29" s="194">
        <f t="shared" ca="1" si="46"/>
        <v>0.51182114025570169</v>
      </c>
      <c r="AT29" s="200"/>
      <c r="AU29" s="5"/>
      <c r="AV29" s="194">
        <f t="shared" si="47"/>
        <v>0</v>
      </c>
      <c r="AW29" s="19">
        <f ca="1"/>
        <v>0</v>
      </c>
      <c r="AX29" s="208">
        <f t="shared" ca="1" si="48"/>
        <v>0</v>
      </c>
      <c r="AY29" s="207">
        <f ca="1"/>
        <v>15</v>
      </c>
      <c r="AZ29" s="194">
        <f ca="1"/>
        <v>0.3</v>
      </c>
      <c r="BA29" s="198" cm="1">
        <f t="array" aca="1" ref="BA29" ca="1">IFERROR(MATCH(TRUE,INDEX($B$14:$B$117&gt;=AZ29,0),0),"")</f>
        <v>15</v>
      </c>
      <c r="BB29" s="194">
        <f t="shared" ca="1" si="49"/>
        <v>0.51182114025570169</v>
      </c>
      <c r="BC29" s="200"/>
      <c r="BD29" s="5"/>
      <c r="BE29" s="194">
        <f t="shared" si="50"/>
        <v>0</v>
      </c>
      <c r="BF29" s="19">
        <f ca="1"/>
        <v>0</v>
      </c>
      <c r="BG29" s="208">
        <f t="shared" ca="1" si="51"/>
        <v>0</v>
      </c>
      <c r="BH29" s="207">
        <f ca="1"/>
        <v>15</v>
      </c>
      <c r="BI29" s="194">
        <f ca="1"/>
        <v>0.30612244897959179</v>
      </c>
      <c r="BJ29" s="198" cm="1">
        <f t="array" aca="1" ref="BJ29" ca="1">IFERROR(MATCH(TRUE,INDEX($B$14:$B$117&gt;=BI29,0),0),"")</f>
        <v>15</v>
      </c>
      <c r="BK29" s="194">
        <f t="shared" ca="1" si="52"/>
        <v>0.52105821622333648</v>
      </c>
      <c r="BL29" s="200"/>
      <c r="BM29" s="5"/>
      <c r="BN29" s="194">
        <f t="shared" si="53"/>
        <v>0</v>
      </c>
      <c r="BO29" s="19">
        <f ca="1"/>
        <v>0</v>
      </c>
      <c r="BP29" s="208">
        <f t="shared" ca="1" si="54"/>
        <v>0</v>
      </c>
      <c r="BQ29" s="207">
        <f ca="1"/>
        <v>15</v>
      </c>
      <c r="BR29" s="194">
        <f ca="1"/>
        <v>0.30612244897959179</v>
      </c>
      <c r="BS29" s="198" cm="1">
        <f t="array" aca="1" ref="BS29" ca="1">IFERROR(MATCH(TRUE,INDEX($B$14:$B$117&gt;=BR29,0),0),"")</f>
        <v>15</v>
      </c>
      <c r="BT29" s="194">
        <f t="shared" ca="1" si="55"/>
        <v>0.52105821622333648</v>
      </c>
      <c r="BU29" s="200"/>
      <c r="BV29" s="5"/>
      <c r="BW29" s="194">
        <f t="shared" si="56"/>
        <v>0</v>
      </c>
      <c r="BX29" s="19">
        <f ca="1"/>
        <v>0</v>
      </c>
      <c r="BY29" s="208">
        <f t="shared" ca="1" si="57"/>
        <v>0</v>
      </c>
      <c r="BZ29" s="207">
        <f ca="1"/>
        <v>15</v>
      </c>
      <c r="CA29" s="194">
        <f ca="1"/>
        <v>0.30612244897959179</v>
      </c>
      <c r="CB29" s="198" cm="1">
        <f t="array" aca="1" ref="CB29" ca="1">IFERROR(MATCH(TRUE,INDEX($B$14:$B$117&gt;=CA29,0),0),"")</f>
        <v>15</v>
      </c>
      <c r="CC29" s="194">
        <f t="shared" ca="1" si="58"/>
        <v>0.52105821622333648</v>
      </c>
      <c r="CD29" s="200"/>
      <c r="CE29" s="5"/>
      <c r="CF29" s="194">
        <f t="shared" si="59"/>
        <v>0</v>
      </c>
      <c r="CG29" s="19">
        <f ca="1"/>
        <v>0</v>
      </c>
      <c r="CH29" s="208">
        <f t="shared" ca="1" si="60"/>
        <v>0</v>
      </c>
      <c r="CI29" s="207">
        <f ca="1"/>
        <v>15</v>
      </c>
      <c r="CJ29" s="194">
        <f ca="1"/>
        <v>0.3125</v>
      </c>
      <c r="CK29" s="198" cm="1">
        <f t="array" aca="1" ref="CK29" ca="1">IFERROR(MATCH(TRUE,INDEX($B$14:$B$117&gt;=CJ29,0),0),"")</f>
        <v>15</v>
      </c>
      <c r="CL29" s="194">
        <f t="shared" ca="1" si="61"/>
        <v>0.53068017035628945</v>
      </c>
      <c r="CM29" s="200"/>
      <c r="CN29" s="5"/>
      <c r="CO29" s="194">
        <f t="shared" si="62"/>
        <v>0</v>
      </c>
      <c r="CP29" s="19">
        <f ca="1"/>
        <v>0</v>
      </c>
      <c r="CQ29" s="208">
        <f t="shared" ca="1" si="63"/>
        <v>0</v>
      </c>
      <c r="CR29" s="207"/>
      <c r="CS29" s="194"/>
      <c r="CT29" s="198" cm="1">
        <f t="array" ref="CT29">IFERROR(MATCH(TRUE,INDEX($B$14:$B$117&gt;=CS29,0),0),"")</f>
        <v>1</v>
      </c>
      <c r="CU29" s="194">
        <f t="shared" ca="1" si="64"/>
        <v>1.3963799927016407E-2</v>
      </c>
      <c r="CV29" s="200"/>
      <c r="CW29" s="5"/>
      <c r="CX29" s="194">
        <f t="shared" si="65"/>
        <v>0</v>
      </c>
      <c r="CY29" s="19" t="e">
        <f ca="1"/>
        <v>#N/A</v>
      </c>
      <c r="CZ29" s="208" t="e">
        <f t="shared" ca="1" si="66"/>
        <v>#N/A</v>
      </c>
      <c r="DA29" s="207"/>
      <c r="DB29" s="194"/>
      <c r="DC29" s="198" cm="1">
        <f t="array" ref="DC29">IFERROR(MATCH(TRUE,INDEX($B$14:$B$117&gt;=DB29,0),0),"")</f>
        <v>1</v>
      </c>
      <c r="DD29" s="194">
        <f t="shared" ca="1" si="67"/>
        <v>1.3963799927016407E-2</v>
      </c>
      <c r="DE29" s="200"/>
      <c r="DF29" s="5"/>
      <c r="DG29" s="194">
        <f t="shared" si="68"/>
        <v>0</v>
      </c>
      <c r="DH29" s="19" t="e">
        <f ca="1"/>
        <v>#N/A</v>
      </c>
      <c r="DI29" s="208" t="e">
        <f t="shared" ca="1" si="69"/>
        <v>#N/A</v>
      </c>
      <c r="DJ29" s="207"/>
      <c r="DK29" s="194"/>
      <c r="DL29" s="198" cm="1">
        <f t="array" ref="DL29">IFERROR(MATCH(TRUE,INDEX($B$14:$B$117&gt;=DK29,0),0),"")</f>
        <v>1</v>
      </c>
      <c r="DM29" s="194">
        <f t="shared" ca="1" si="70"/>
        <v>1.3963799927016407E-2</v>
      </c>
      <c r="DN29" s="200"/>
      <c r="DO29" s="5"/>
      <c r="DP29" s="194">
        <f t="shared" si="71"/>
        <v>0</v>
      </c>
      <c r="DQ29" s="19" t="e">
        <f ca="1"/>
        <v>#N/A</v>
      </c>
      <c r="DR29" s="208" t="e">
        <f t="shared" ca="1" si="72"/>
        <v>#N/A</v>
      </c>
      <c r="DS29" s="207"/>
      <c r="DT29" s="194"/>
      <c r="DU29" s="198" cm="1">
        <f t="array" ref="DU29">IFERROR(MATCH(TRUE,INDEX($B$14:$B$117&gt;=DT29,0),0),"")</f>
        <v>1</v>
      </c>
      <c r="DV29" s="194">
        <f t="shared" ca="1" si="73"/>
        <v>1.3963799927016407E-2</v>
      </c>
      <c r="DW29" s="200"/>
      <c r="DX29" s="5"/>
      <c r="DY29" s="194">
        <f t="shared" si="74"/>
        <v>0</v>
      </c>
      <c r="DZ29" s="19" t="e">
        <f ca="1"/>
        <v>#N/A</v>
      </c>
      <c r="EA29" s="208" t="e">
        <f t="shared" ca="1" si="75"/>
        <v>#N/A</v>
      </c>
      <c r="EB29" s="207"/>
      <c r="EC29" s="194"/>
      <c r="ED29" s="198" cm="1">
        <f t="array" ref="ED29">IFERROR(MATCH(TRUE,INDEX($B$14:$B$117&gt;=EC29,0),0),"")</f>
        <v>1</v>
      </c>
      <c r="EE29" s="194">
        <f t="shared" ca="1" si="76"/>
        <v>1.3963799927016407E-2</v>
      </c>
      <c r="EF29" s="200"/>
      <c r="EG29" s="5"/>
      <c r="EH29" s="194">
        <f t="shared" si="77"/>
        <v>0</v>
      </c>
      <c r="EI29" s="19" t="e">
        <f ca="1"/>
        <v>#N/A</v>
      </c>
      <c r="EJ29" s="208" t="e">
        <f t="shared" ca="1" si="78"/>
        <v>#N/A</v>
      </c>
      <c r="EK29" s="207"/>
      <c r="EL29" s="194"/>
      <c r="EM29" s="198" cm="1">
        <f t="array" ref="EM29">IFERROR(MATCH(TRUE,INDEX($B$14:$B$117&gt;=EL29,0),0),"")</f>
        <v>1</v>
      </c>
      <c r="EN29" s="194">
        <f t="shared" ca="1" si="79"/>
        <v>1.3963799927016407E-2</v>
      </c>
      <c r="EO29" s="200"/>
      <c r="EP29" s="5"/>
      <c r="EQ29" s="194">
        <f t="shared" si="80"/>
        <v>0</v>
      </c>
      <c r="ER29" s="19" t="e">
        <f ca="1"/>
        <v>#N/A</v>
      </c>
      <c r="ES29" s="208" t="e">
        <f t="shared" ca="1" si="81"/>
        <v>#N/A</v>
      </c>
      <c r="ET29" s="207"/>
      <c r="EU29" s="194"/>
      <c r="EV29" s="198" cm="1">
        <f t="array" ref="EV29">IFERROR(MATCH(TRUE,INDEX($B$14:$B$117&gt;=EU29,0),0),"")</f>
        <v>1</v>
      </c>
      <c r="EW29" s="194">
        <f t="shared" ca="1" si="82"/>
        <v>1.3963799927016407E-2</v>
      </c>
      <c r="EX29" s="200"/>
      <c r="EY29" s="5"/>
      <c r="EZ29" s="194">
        <f t="shared" si="83"/>
        <v>0</v>
      </c>
      <c r="FA29" s="19" t="e">
        <f ca="1"/>
        <v>#N/A</v>
      </c>
      <c r="FB29" s="208" t="e">
        <f t="shared" ca="1" si="84"/>
        <v>#N/A</v>
      </c>
      <c r="FC29" s="207"/>
      <c r="FD29" s="194"/>
      <c r="FE29" s="198" cm="1">
        <f t="array" ref="FE29">IFERROR(MATCH(TRUE,INDEX($B$14:$B$117&gt;=FD29,0),0),"")</f>
        <v>1</v>
      </c>
      <c r="FF29" s="194">
        <f t="shared" ca="1" si="85"/>
        <v>1.3963799927016407E-2</v>
      </c>
      <c r="FG29" s="200"/>
      <c r="FH29" s="5"/>
      <c r="FI29" s="194">
        <f t="shared" si="86"/>
        <v>0</v>
      </c>
      <c r="FJ29" s="19" t="e">
        <f ca="1"/>
        <v>#N/A</v>
      </c>
      <c r="FK29" s="208" t="e">
        <f t="shared" ca="1" si="87"/>
        <v>#N/A</v>
      </c>
      <c r="FL29" s="207"/>
      <c r="FM29" s="194"/>
      <c r="FN29" s="198" cm="1">
        <f t="array" ref="FN29">IFERROR(MATCH(TRUE,INDEX($B$14:$B$117&gt;=FM29,0),0),"")</f>
        <v>1</v>
      </c>
      <c r="FO29" s="194">
        <f t="shared" ca="1" si="88"/>
        <v>1.3963799927016407E-2</v>
      </c>
      <c r="FP29" s="200"/>
      <c r="FQ29" s="5"/>
      <c r="FR29" s="194">
        <f t="shared" si="89"/>
        <v>0</v>
      </c>
      <c r="FS29" s="19" t="e">
        <f ca="1"/>
        <v>#N/A</v>
      </c>
      <c r="FT29" s="208" t="e">
        <f t="shared" ca="1" si="90"/>
        <v>#N/A</v>
      </c>
      <c r="FU29" s="207"/>
      <c r="FV29" s="194"/>
      <c r="FW29" s="198" cm="1">
        <f t="array" ref="FW29">IFERROR(MATCH(TRUE,INDEX($B$14:$B$117&gt;=FV29,0),0),"")</f>
        <v>1</v>
      </c>
      <c r="FX29" s="194">
        <f t="shared" ca="1" si="91"/>
        <v>1.3963799927016407E-2</v>
      </c>
      <c r="FY29" s="200"/>
      <c r="FZ29" s="5"/>
      <c r="GA29" s="194">
        <f t="shared" si="92"/>
        <v>0</v>
      </c>
      <c r="GB29" s="19" t="e">
        <f ca="1"/>
        <v>#N/A</v>
      </c>
      <c r="GC29" s="208" t="e">
        <f t="shared" ca="1" si="93"/>
        <v>#N/A</v>
      </c>
    </row>
    <row r="30" spans="1:185" x14ac:dyDescent="0.2">
      <c r="A30" s="236">
        <v>16</v>
      </c>
      <c r="B30" s="195">
        <v>0.36363636363636365</v>
      </c>
      <c r="C30" s="194">
        <v>0.61258491358030365</v>
      </c>
      <c r="D30" s="195">
        <v>3.9043311177223865E-2</v>
      </c>
      <c r="E30" s="194"/>
      <c r="F30" s="207">
        <f ca="1"/>
        <v>16</v>
      </c>
      <c r="G30" s="194">
        <f ca="1"/>
        <v>0.16842105263157894</v>
      </c>
      <c r="H30" s="198" cm="1">
        <f t="array" aca="1" ref="H30" ca="1">IFERROR(MATCH(TRUE,INDEX($B$14:$B$117&gt;=G30,0),0),"")</f>
        <v>9</v>
      </c>
      <c r="I30" s="194">
        <f t="shared" ca="1" si="38"/>
        <v>0.30521775189458089</v>
      </c>
      <c r="J30" s="200"/>
      <c r="K30" s="5"/>
      <c r="L30" s="194">
        <f t="shared" si="94"/>
        <v>0</v>
      </c>
      <c r="M30" s="19">
        <f ca="1"/>
        <v>0</v>
      </c>
      <c r="N30" s="208">
        <f t="shared" ca="1" si="95"/>
        <v>0</v>
      </c>
      <c r="O30" s="207">
        <f ca="1"/>
        <v>16</v>
      </c>
      <c r="P30" s="194">
        <f ca="1"/>
        <v>0.2807017543859649</v>
      </c>
      <c r="Q30" s="198" cm="1">
        <f t="array" aca="1" ref="Q30" ca="1">IFERROR(MATCH(TRUE,INDEX($B$14:$B$117&gt;=P30,0),0),"")</f>
        <v>14</v>
      </c>
      <c r="R30" s="194">
        <f t="shared" ca="1" si="39"/>
        <v>0.46652486191424414</v>
      </c>
      <c r="S30" s="200"/>
      <c r="T30" s="5"/>
      <c r="U30" s="194">
        <f t="shared" si="96"/>
        <v>0</v>
      </c>
      <c r="V30" s="19">
        <f ca="1"/>
        <v>0</v>
      </c>
      <c r="W30" s="208">
        <f t="shared" ca="1" si="97"/>
        <v>0</v>
      </c>
      <c r="X30" s="207">
        <f ca="1"/>
        <v>16</v>
      </c>
      <c r="Y30" s="194">
        <f ca="1"/>
        <v>0.30769230769230771</v>
      </c>
      <c r="Z30" s="198" cm="1">
        <f t="array" aca="1" ref="Z30" ca="1">IFERROR(MATCH(TRUE,INDEX($B$14:$B$117&gt;=Y30,0),0),"")</f>
        <v>15</v>
      </c>
      <c r="AA30" s="194">
        <f t="shared" ca="1" si="40"/>
        <v>0.52342669724067881</v>
      </c>
      <c r="AB30" s="200"/>
      <c r="AC30" s="5"/>
      <c r="AD30" s="194">
        <f t="shared" si="41"/>
        <v>0</v>
      </c>
      <c r="AE30" s="19">
        <f ca="1"/>
        <v>0</v>
      </c>
      <c r="AF30" s="208">
        <f t="shared" ca="1" si="42"/>
        <v>0</v>
      </c>
      <c r="AG30" s="207">
        <f ca="1"/>
        <v>16</v>
      </c>
      <c r="AH30" s="194">
        <f ca="1"/>
        <v>0.31372549019607843</v>
      </c>
      <c r="AI30" s="198" cm="1">
        <f t="array" aca="1" ref="AI30" ca="1">IFERROR(MATCH(TRUE,INDEX($B$14:$B$117&gt;=AH30,0),0),"")</f>
        <v>15</v>
      </c>
      <c r="AJ30" s="194">
        <f t="shared" ca="1" si="43"/>
        <v>0.5325290948759549</v>
      </c>
      <c r="AK30" s="200"/>
      <c r="AL30" s="5"/>
      <c r="AM30" s="194">
        <f t="shared" si="44"/>
        <v>0</v>
      </c>
      <c r="AN30" s="19">
        <f ca="1"/>
        <v>0</v>
      </c>
      <c r="AO30" s="208">
        <f t="shared" ca="1" si="45"/>
        <v>0</v>
      </c>
      <c r="AP30" s="207">
        <f ca="1"/>
        <v>16</v>
      </c>
      <c r="AQ30" s="194">
        <f ca="1"/>
        <v>0.32</v>
      </c>
      <c r="AR30" s="198" cm="1">
        <f t="array" aca="1" ref="AR30" ca="1">IFERROR(MATCH(TRUE,INDEX($B$14:$B$117&gt;=AQ30,0),0),"")</f>
        <v>16</v>
      </c>
      <c r="AS30" s="194">
        <f t="shared" ca="1" si="46"/>
        <v>0.53762175612003393</v>
      </c>
      <c r="AT30" s="200"/>
      <c r="AU30" s="5"/>
      <c r="AV30" s="194">
        <f t="shared" si="47"/>
        <v>0</v>
      </c>
      <c r="AW30" s="19">
        <f ca="1"/>
        <v>0</v>
      </c>
      <c r="AX30" s="208">
        <f t="shared" ca="1" si="48"/>
        <v>0</v>
      </c>
      <c r="AY30" s="207">
        <f ca="1"/>
        <v>16</v>
      </c>
      <c r="AZ30" s="194">
        <f ca="1"/>
        <v>0.32</v>
      </c>
      <c r="BA30" s="198" cm="1">
        <f t="array" aca="1" ref="BA30" ca="1">IFERROR(MATCH(TRUE,INDEX($B$14:$B$117&gt;=AZ30,0),0),"")</f>
        <v>16</v>
      </c>
      <c r="BB30" s="194">
        <f t="shared" ca="1" si="49"/>
        <v>0.53762175612003393</v>
      </c>
      <c r="BC30" s="200"/>
      <c r="BD30" s="5"/>
      <c r="BE30" s="194">
        <f t="shared" si="50"/>
        <v>0</v>
      </c>
      <c r="BF30" s="19">
        <f ca="1"/>
        <v>0</v>
      </c>
      <c r="BG30" s="208">
        <f t="shared" ca="1" si="51"/>
        <v>0</v>
      </c>
      <c r="BH30" s="207">
        <f ca="1"/>
        <v>16</v>
      </c>
      <c r="BI30" s="194">
        <f ca="1"/>
        <v>0.32653061224489793</v>
      </c>
      <c r="BJ30" s="198" cm="1">
        <f t="array" aca="1" ref="BJ30" ca="1">IFERROR(MATCH(TRUE,INDEX($B$14:$B$117&gt;=BI30,0),0),"")</f>
        <v>16</v>
      </c>
      <c r="BK30" s="194">
        <f t="shared" ca="1" si="52"/>
        <v>0.54884073206646877</v>
      </c>
      <c r="BL30" s="200"/>
      <c r="BM30" s="5"/>
      <c r="BN30" s="194">
        <f t="shared" si="53"/>
        <v>0</v>
      </c>
      <c r="BO30" s="19">
        <f ca="1"/>
        <v>0</v>
      </c>
      <c r="BP30" s="208">
        <f t="shared" ca="1" si="54"/>
        <v>0</v>
      </c>
      <c r="BQ30" s="207">
        <f ca="1"/>
        <v>16</v>
      </c>
      <c r="BR30" s="194">
        <f ca="1"/>
        <v>0.32653061224489793</v>
      </c>
      <c r="BS30" s="198" cm="1">
        <f t="array" aca="1" ref="BS30" ca="1">IFERROR(MATCH(TRUE,INDEX($B$14:$B$117&gt;=BR30,0),0),"")</f>
        <v>16</v>
      </c>
      <c r="BT30" s="194">
        <f t="shared" ca="1" si="55"/>
        <v>0.54884073206646877</v>
      </c>
      <c r="BU30" s="200"/>
      <c r="BV30" s="5"/>
      <c r="BW30" s="194">
        <f t="shared" si="56"/>
        <v>0</v>
      </c>
      <c r="BX30" s="19">
        <f ca="1"/>
        <v>0</v>
      </c>
      <c r="BY30" s="208">
        <f t="shared" ca="1" si="57"/>
        <v>0</v>
      </c>
      <c r="BZ30" s="207">
        <f ca="1"/>
        <v>16</v>
      </c>
      <c r="CA30" s="194">
        <f ca="1"/>
        <v>0.32653061224489793</v>
      </c>
      <c r="CB30" s="198" cm="1">
        <f t="array" aca="1" ref="CB30" ca="1">IFERROR(MATCH(TRUE,INDEX($B$14:$B$117&gt;=CA30,0),0),"")</f>
        <v>16</v>
      </c>
      <c r="CC30" s="194">
        <f t="shared" ca="1" si="58"/>
        <v>0.54884073206646877</v>
      </c>
      <c r="CD30" s="200"/>
      <c r="CE30" s="5"/>
      <c r="CF30" s="194">
        <f t="shared" si="59"/>
        <v>0</v>
      </c>
      <c r="CG30" s="19">
        <f ca="1"/>
        <v>0</v>
      </c>
      <c r="CH30" s="208">
        <f t="shared" ca="1" si="60"/>
        <v>0</v>
      </c>
      <c r="CI30" s="207">
        <f ca="1"/>
        <v>16</v>
      </c>
      <c r="CJ30" s="194">
        <f ca="1"/>
        <v>0.33333333333333331</v>
      </c>
      <c r="CK30" s="198" cm="1">
        <f t="array" aca="1" ref="CK30" ca="1">IFERROR(MATCH(TRUE,INDEX($B$14:$B$117&gt;=CJ30,0),0),"")</f>
        <v>16</v>
      </c>
      <c r="CL30" s="194">
        <f t="shared" ca="1" si="61"/>
        <v>0.56052716534400515</v>
      </c>
      <c r="CM30" s="200"/>
      <c r="CN30" s="5"/>
      <c r="CO30" s="194">
        <f t="shared" si="62"/>
        <v>0</v>
      </c>
      <c r="CP30" s="19">
        <f ca="1"/>
        <v>0</v>
      </c>
      <c r="CQ30" s="208">
        <f t="shared" ca="1" si="63"/>
        <v>0</v>
      </c>
      <c r="CR30" s="207"/>
      <c r="CS30" s="194"/>
      <c r="CT30" s="198" cm="1">
        <f t="array" ref="CT30">IFERROR(MATCH(TRUE,INDEX($B$14:$B$117&gt;=CS30,0),0),"")</f>
        <v>1</v>
      </c>
      <c r="CU30" s="194">
        <f t="shared" ca="1" si="64"/>
        <v>1.3963799927016407E-2</v>
      </c>
      <c r="CV30" s="200"/>
      <c r="CW30" s="5"/>
      <c r="CX30" s="194">
        <f t="shared" si="65"/>
        <v>0</v>
      </c>
      <c r="CY30" s="19" t="e">
        <f ca="1"/>
        <v>#N/A</v>
      </c>
      <c r="CZ30" s="208" t="e">
        <f t="shared" ca="1" si="66"/>
        <v>#N/A</v>
      </c>
      <c r="DA30" s="207"/>
      <c r="DB30" s="194"/>
      <c r="DC30" s="198" cm="1">
        <f t="array" ref="DC30">IFERROR(MATCH(TRUE,INDEX($B$14:$B$117&gt;=DB30,0),0),"")</f>
        <v>1</v>
      </c>
      <c r="DD30" s="194">
        <f t="shared" ca="1" si="67"/>
        <v>1.3963799927016407E-2</v>
      </c>
      <c r="DE30" s="200"/>
      <c r="DF30" s="5"/>
      <c r="DG30" s="194">
        <f t="shared" si="68"/>
        <v>0</v>
      </c>
      <c r="DH30" s="19" t="e">
        <f ca="1"/>
        <v>#N/A</v>
      </c>
      <c r="DI30" s="208" t="e">
        <f t="shared" ca="1" si="69"/>
        <v>#N/A</v>
      </c>
      <c r="DJ30" s="207"/>
      <c r="DK30" s="194"/>
      <c r="DL30" s="198" cm="1">
        <f t="array" ref="DL30">IFERROR(MATCH(TRUE,INDEX($B$14:$B$117&gt;=DK30,0),0),"")</f>
        <v>1</v>
      </c>
      <c r="DM30" s="194">
        <f t="shared" ca="1" si="70"/>
        <v>1.3963799927016407E-2</v>
      </c>
      <c r="DN30" s="200"/>
      <c r="DO30" s="5"/>
      <c r="DP30" s="194">
        <f t="shared" si="71"/>
        <v>0</v>
      </c>
      <c r="DQ30" s="19" t="e">
        <f ca="1"/>
        <v>#N/A</v>
      </c>
      <c r="DR30" s="208" t="e">
        <f t="shared" ca="1" si="72"/>
        <v>#N/A</v>
      </c>
      <c r="DS30" s="207"/>
      <c r="DT30" s="194"/>
      <c r="DU30" s="198" cm="1">
        <f t="array" ref="DU30">IFERROR(MATCH(TRUE,INDEX($B$14:$B$117&gt;=DT30,0),0),"")</f>
        <v>1</v>
      </c>
      <c r="DV30" s="194">
        <f t="shared" ca="1" si="73"/>
        <v>1.3963799927016407E-2</v>
      </c>
      <c r="DW30" s="200"/>
      <c r="DX30" s="5"/>
      <c r="DY30" s="194">
        <f t="shared" si="74"/>
        <v>0</v>
      </c>
      <c r="DZ30" s="19" t="e">
        <f ca="1"/>
        <v>#N/A</v>
      </c>
      <c r="EA30" s="208" t="e">
        <f t="shared" ca="1" si="75"/>
        <v>#N/A</v>
      </c>
      <c r="EB30" s="207"/>
      <c r="EC30" s="194"/>
      <c r="ED30" s="198" cm="1">
        <f t="array" ref="ED30">IFERROR(MATCH(TRUE,INDEX($B$14:$B$117&gt;=EC30,0),0),"")</f>
        <v>1</v>
      </c>
      <c r="EE30" s="194">
        <f t="shared" ca="1" si="76"/>
        <v>1.3963799927016407E-2</v>
      </c>
      <c r="EF30" s="200"/>
      <c r="EG30" s="5"/>
      <c r="EH30" s="194">
        <f t="shared" si="77"/>
        <v>0</v>
      </c>
      <c r="EI30" s="19" t="e">
        <f ca="1"/>
        <v>#N/A</v>
      </c>
      <c r="EJ30" s="208" t="e">
        <f t="shared" ca="1" si="78"/>
        <v>#N/A</v>
      </c>
      <c r="EK30" s="207"/>
      <c r="EL30" s="194"/>
      <c r="EM30" s="198" cm="1">
        <f t="array" ref="EM30">IFERROR(MATCH(TRUE,INDEX($B$14:$B$117&gt;=EL30,0),0),"")</f>
        <v>1</v>
      </c>
      <c r="EN30" s="194">
        <f t="shared" ca="1" si="79"/>
        <v>1.3963799927016407E-2</v>
      </c>
      <c r="EO30" s="200"/>
      <c r="EP30" s="5"/>
      <c r="EQ30" s="194">
        <f t="shared" si="80"/>
        <v>0</v>
      </c>
      <c r="ER30" s="19" t="e">
        <f ca="1"/>
        <v>#N/A</v>
      </c>
      <c r="ES30" s="208" t="e">
        <f t="shared" ca="1" si="81"/>
        <v>#N/A</v>
      </c>
      <c r="ET30" s="207"/>
      <c r="EU30" s="194"/>
      <c r="EV30" s="198" cm="1">
        <f t="array" ref="EV30">IFERROR(MATCH(TRUE,INDEX($B$14:$B$117&gt;=EU30,0),0),"")</f>
        <v>1</v>
      </c>
      <c r="EW30" s="194">
        <f t="shared" ca="1" si="82"/>
        <v>1.3963799927016407E-2</v>
      </c>
      <c r="EX30" s="200"/>
      <c r="EY30" s="5"/>
      <c r="EZ30" s="194">
        <f t="shared" si="83"/>
        <v>0</v>
      </c>
      <c r="FA30" s="19" t="e">
        <f ca="1"/>
        <v>#N/A</v>
      </c>
      <c r="FB30" s="208" t="e">
        <f t="shared" ca="1" si="84"/>
        <v>#N/A</v>
      </c>
      <c r="FC30" s="207"/>
      <c r="FD30" s="194"/>
      <c r="FE30" s="198" cm="1">
        <f t="array" ref="FE30">IFERROR(MATCH(TRUE,INDEX($B$14:$B$117&gt;=FD30,0),0),"")</f>
        <v>1</v>
      </c>
      <c r="FF30" s="194">
        <f t="shared" ca="1" si="85"/>
        <v>1.3963799927016407E-2</v>
      </c>
      <c r="FG30" s="200"/>
      <c r="FH30" s="5"/>
      <c r="FI30" s="194">
        <f t="shared" si="86"/>
        <v>0</v>
      </c>
      <c r="FJ30" s="19" t="e">
        <f ca="1"/>
        <v>#N/A</v>
      </c>
      <c r="FK30" s="208" t="e">
        <f t="shared" ca="1" si="87"/>
        <v>#N/A</v>
      </c>
      <c r="FL30" s="207"/>
      <c r="FM30" s="194"/>
      <c r="FN30" s="198" cm="1">
        <f t="array" ref="FN30">IFERROR(MATCH(TRUE,INDEX($B$14:$B$117&gt;=FM30,0),0),"")</f>
        <v>1</v>
      </c>
      <c r="FO30" s="194">
        <f t="shared" ca="1" si="88"/>
        <v>1.3963799927016407E-2</v>
      </c>
      <c r="FP30" s="200"/>
      <c r="FQ30" s="5"/>
      <c r="FR30" s="194">
        <f t="shared" si="89"/>
        <v>0</v>
      </c>
      <c r="FS30" s="19" t="e">
        <f ca="1"/>
        <v>#N/A</v>
      </c>
      <c r="FT30" s="208" t="e">
        <f t="shared" ca="1" si="90"/>
        <v>#N/A</v>
      </c>
      <c r="FU30" s="207"/>
      <c r="FV30" s="194"/>
      <c r="FW30" s="198" cm="1">
        <f t="array" ref="FW30">IFERROR(MATCH(TRUE,INDEX($B$14:$B$117&gt;=FV30,0),0),"")</f>
        <v>1</v>
      </c>
      <c r="FX30" s="194">
        <f t="shared" ca="1" si="91"/>
        <v>1.3963799927016407E-2</v>
      </c>
      <c r="FY30" s="200"/>
      <c r="FZ30" s="5"/>
      <c r="GA30" s="194">
        <f t="shared" si="92"/>
        <v>0</v>
      </c>
      <c r="GB30" s="19" t="e">
        <f ca="1"/>
        <v>#N/A</v>
      </c>
      <c r="GC30" s="208" t="e">
        <f t="shared" ca="1" si="93"/>
        <v>#N/A</v>
      </c>
    </row>
    <row r="31" spans="1:185" x14ac:dyDescent="0.2">
      <c r="A31" s="236">
        <v>17</v>
      </c>
      <c r="B31" s="195">
        <v>0.38636363636363635</v>
      </c>
      <c r="C31" s="194">
        <v>0.66832528767269472</v>
      </c>
      <c r="D31" s="195">
        <v>5.5740374092391125E-2</v>
      </c>
      <c r="E31" s="194"/>
      <c r="F31" s="207">
        <f ca="1"/>
        <v>17</v>
      </c>
      <c r="G31" s="194">
        <f ca="1"/>
        <v>0.17894736842105263</v>
      </c>
      <c r="H31" s="198" cm="1">
        <f t="array" aca="1" ref="H31" ca="1">IFERROR(MATCH(TRUE,INDEX($B$14:$B$117&gt;=G31,0),0),"")</f>
        <v>9</v>
      </c>
      <c r="I31" s="194">
        <f t="shared" ca="1" si="38"/>
        <v>0.31959997722136779</v>
      </c>
      <c r="J31" s="200"/>
      <c r="K31" s="5"/>
      <c r="L31" s="194">
        <f t="shared" si="94"/>
        <v>0</v>
      </c>
      <c r="M31" s="19">
        <f ca="1"/>
        <v>0</v>
      </c>
      <c r="N31" s="208">
        <f t="shared" ca="1" si="95"/>
        <v>0</v>
      </c>
      <c r="O31" s="207">
        <f ca="1"/>
        <v>17</v>
      </c>
      <c r="P31" s="194">
        <f ca="1"/>
        <v>0.2982456140350877</v>
      </c>
      <c r="Q31" s="198" cm="1">
        <f t="array" aca="1" ref="Q31" ca="1">IFERROR(MATCH(TRUE,INDEX($B$14:$B$117&gt;=P31,0),0),"")</f>
        <v>15</v>
      </c>
      <c r="R31" s="194">
        <f t="shared" ca="1" si="39"/>
        <v>0.50917425883807532</v>
      </c>
      <c r="S31" s="200"/>
      <c r="T31" s="5"/>
      <c r="U31" s="194">
        <f t="shared" si="96"/>
        <v>0</v>
      </c>
      <c r="V31" s="19">
        <f ca="1"/>
        <v>0</v>
      </c>
      <c r="W31" s="208">
        <f t="shared" ca="1" si="97"/>
        <v>0</v>
      </c>
      <c r="X31" s="207">
        <f ca="1"/>
        <v>17</v>
      </c>
      <c r="Y31" s="194">
        <f ca="1"/>
        <v>0.32692307692307693</v>
      </c>
      <c r="Z31" s="198" cm="1">
        <f t="array" aca="1" ref="Z31" ca="1">IFERROR(MATCH(TRUE,INDEX($B$14:$B$117&gt;=Y31,0),0),"")</f>
        <v>16</v>
      </c>
      <c r="AA31" s="194">
        <f t="shared" ca="1" si="40"/>
        <v>0.54951494937094203</v>
      </c>
      <c r="AB31" s="200"/>
      <c r="AC31" s="5"/>
      <c r="AD31" s="194">
        <f t="shared" si="41"/>
        <v>0</v>
      </c>
      <c r="AE31" s="19">
        <f ca="1"/>
        <v>0</v>
      </c>
      <c r="AF31" s="208">
        <f t="shared" ca="1" si="42"/>
        <v>0</v>
      </c>
      <c r="AG31" s="207">
        <f ca="1"/>
        <v>17</v>
      </c>
      <c r="AH31" s="194">
        <f ca="1"/>
        <v>0.33333333333333331</v>
      </c>
      <c r="AI31" s="198" cm="1">
        <f t="array" aca="1" ref="AI31" ca="1">IFERROR(MATCH(TRUE,INDEX($B$14:$B$117&gt;=AH31,0),0),"")</f>
        <v>16</v>
      </c>
      <c r="AJ31" s="194">
        <f t="shared" ca="1" si="43"/>
        <v>0.56052716534400515</v>
      </c>
      <c r="AK31" s="200"/>
      <c r="AL31" s="5"/>
      <c r="AM31" s="194">
        <f t="shared" si="44"/>
        <v>0</v>
      </c>
      <c r="AN31" s="19">
        <f ca="1"/>
        <v>0</v>
      </c>
      <c r="AO31" s="208">
        <f t="shared" ca="1" si="45"/>
        <v>0</v>
      </c>
      <c r="AP31" s="207">
        <f ca="1"/>
        <v>17</v>
      </c>
      <c r="AQ31" s="194">
        <f ca="1"/>
        <v>0.34</v>
      </c>
      <c r="AR31" s="198" cm="1">
        <f t="array" aca="1" ref="AR31" ca="1">IFERROR(MATCH(TRUE,INDEX($B$14:$B$117&gt;=AQ31,0),0),"")</f>
        <v>16</v>
      </c>
      <c r="AS31" s="194">
        <f t="shared" ca="1" si="46"/>
        <v>0.57197986995599082</v>
      </c>
      <c r="AT31" s="200"/>
      <c r="AU31" s="5"/>
      <c r="AV31" s="194">
        <f t="shared" si="47"/>
        <v>0</v>
      </c>
      <c r="AW31" s="19">
        <f ca="1"/>
        <v>0</v>
      </c>
      <c r="AX31" s="208">
        <f t="shared" ca="1" si="48"/>
        <v>0</v>
      </c>
      <c r="AY31" s="207">
        <f ca="1"/>
        <v>17</v>
      </c>
      <c r="AZ31" s="194">
        <f ca="1"/>
        <v>0.34</v>
      </c>
      <c r="BA31" s="198" cm="1">
        <f t="array" aca="1" ref="BA31" ca="1">IFERROR(MATCH(TRUE,INDEX($B$14:$B$117&gt;=AZ31,0),0),"")</f>
        <v>16</v>
      </c>
      <c r="BB31" s="194">
        <f t="shared" ca="1" si="49"/>
        <v>0.57197986995599082</v>
      </c>
      <c r="BC31" s="200"/>
      <c r="BD31" s="5"/>
      <c r="BE31" s="194">
        <f t="shared" si="50"/>
        <v>0</v>
      </c>
      <c r="BF31" s="19">
        <f ca="1"/>
        <v>0</v>
      </c>
      <c r="BG31" s="208">
        <f t="shared" ca="1" si="51"/>
        <v>0</v>
      </c>
      <c r="BH31" s="207">
        <f ca="1"/>
        <v>17</v>
      </c>
      <c r="BI31" s="194">
        <f ca="1"/>
        <v>0.34693877551020408</v>
      </c>
      <c r="BJ31" s="198" cm="1">
        <f t="array" aca="1" ref="BJ31" ca="1">IFERROR(MATCH(TRUE,INDEX($B$14:$B$117&gt;=BI31,0),0),"")</f>
        <v>17</v>
      </c>
      <c r="BK31" s="194">
        <f t="shared" ca="1" si="52"/>
        <v>0.57163280200222033</v>
      </c>
      <c r="BL31" s="200"/>
      <c r="BM31" s="5"/>
      <c r="BN31" s="194">
        <f t="shared" si="53"/>
        <v>0</v>
      </c>
      <c r="BO31" s="19">
        <f ca="1"/>
        <v>0</v>
      </c>
      <c r="BP31" s="208">
        <f t="shared" ca="1" si="54"/>
        <v>0</v>
      </c>
      <c r="BQ31" s="207">
        <f ca="1"/>
        <v>17</v>
      </c>
      <c r="BR31" s="194">
        <f ca="1"/>
        <v>0.34693877551020408</v>
      </c>
      <c r="BS31" s="198" cm="1">
        <f t="array" aca="1" ref="BS31" ca="1">IFERROR(MATCH(TRUE,INDEX($B$14:$B$117&gt;=BR31,0),0),"")</f>
        <v>17</v>
      </c>
      <c r="BT31" s="194">
        <f t="shared" ca="1" si="55"/>
        <v>0.57163280200222033</v>
      </c>
      <c r="BU31" s="200"/>
      <c r="BV31" s="5"/>
      <c r="BW31" s="194">
        <f t="shared" si="56"/>
        <v>0</v>
      </c>
      <c r="BX31" s="19">
        <f ca="1"/>
        <v>0</v>
      </c>
      <c r="BY31" s="208">
        <f t="shared" ca="1" si="57"/>
        <v>0</v>
      </c>
      <c r="BZ31" s="207">
        <f ca="1"/>
        <v>17</v>
      </c>
      <c r="CA31" s="194">
        <f ca="1"/>
        <v>0.34693877551020408</v>
      </c>
      <c r="CB31" s="198" cm="1">
        <f t="array" aca="1" ref="CB31" ca="1">IFERROR(MATCH(TRUE,INDEX($B$14:$B$117&gt;=CA31,0),0),"")</f>
        <v>17</v>
      </c>
      <c r="CC31" s="194">
        <f t="shared" ca="1" si="58"/>
        <v>0.57163280200222033</v>
      </c>
      <c r="CD31" s="200"/>
      <c r="CE31" s="5"/>
      <c r="CF31" s="194">
        <f t="shared" si="59"/>
        <v>0</v>
      </c>
      <c r="CG31" s="19">
        <f ca="1"/>
        <v>0</v>
      </c>
      <c r="CH31" s="208">
        <f t="shared" ca="1" si="60"/>
        <v>0</v>
      </c>
      <c r="CI31" s="207">
        <f ca="1"/>
        <v>17</v>
      </c>
      <c r="CJ31" s="194">
        <f ca="1"/>
        <v>0.35416666666666663</v>
      </c>
      <c r="CK31" s="198" cm="1">
        <f t="array" aca="1" ref="CK31" ca="1">IFERROR(MATCH(TRUE,INDEX($B$14:$B$117&gt;=CJ31,0),0),"")</f>
        <v>17</v>
      </c>
      <c r="CL31" s="194">
        <f t="shared" ca="1" si="61"/>
        <v>0.58935975770847382</v>
      </c>
      <c r="CM31" s="200"/>
      <c r="CN31" s="5"/>
      <c r="CO31" s="194">
        <f t="shared" si="62"/>
        <v>0</v>
      </c>
      <c r="CP31" s="19">
        <f ca="1"/>
        <v>0</v>
      </c>
      <c r="CQ31" s="208">
        <f t="shared" ca="1" si="63"/>
        <v>0</v>
      </c>
      <c r="CR31" s="207"/>
      <c r="CS31" s="194"/>
      <c r="CT31" s="198" cm="1">
        <f t="array" ref="CT31">IFERROR(MATCH(TRUE,INDEX($B$14:$B$117&gt;=CS31,0),0),"")</f>
        <v>1</v>
      </c>
      <c r="CU31" s="194">
        <f t="shared" ca="1" si="64"/>
        <v>1.3963799927016407E-2</v>
      </c>
      <c r="CV31" s="200"/>
      <c r="CW31" s="5"/>
      <c r="CX31" s="194">
        <f t="shared" si="65"/>
        <v>0</v>
      </c>
      <c r="CY31" s="19" t="e">
        <f ca="1"/>
        <v>#N/A</v>
      </c>
      <c r="CZ31" s="208" t="e">
        <f t="shared" ca="1" si="66"/>
        <v>#N/A</v>
      </c>
      <c r="DA31" s="207"/>
      <c r="DB31" s="194"/>
      <c r="DC31" s="198" cm="1">
        <f t="array" ref="DC31">IFERROR(MATCH(TRUE,INDEX($B$14:$B$117&gt;=DB31,0),0),"")</f>
        <v>1</v>
      </c>
      <c r="DD31" s="194">
        <f t="shared" ca="1" si="67"/>
        <v>1.3963799927016407E-2</v>
      </c>
      <c r="DE31" s="200"/>
      <c r="DF31" s="5"/>
      <c r="DG31" s="194">
        <f t="shared" si="68"/>
        <v>0</v>
      </c>
      <c r="DH31" s="19" t="e">
        <f ca="1"/>
        <v>#N/A</v>
      </c>
      <c r="DI31" s="208" t="e">
        <f t="shared" ca="1" si="69"/>
        <v>#N/A</v>
      </c>
      <c r="DJ31" s="207"/>
      <c r="DK31" s="194"/>
      <c r="DL31" s="198" cm="1">
        <f t="array" ref="DL31">IFERROR(MATCH(TRUE,INDEX($B$14:$B$117&gt;=DK31,0),0),"")</f>
        <v>1</v>
      </c>
      <c r="DM31" s="194">
        <f t="shared" ca="1" si="70"/>
        <v>1.3963799927016407E-2</v>
      </c>
      <c r="DN31" s="200"/>
      <c r="DO31" s="5"/>
      <c r="DP31" s="194">
        <f t="shared" si="71"/>
        <v>0</v>
      </c>
      <c r="DQ31" s="19" t="e">
        <f ca="1"/>
        <v>#N/A</v>
      </c>
      <c r="DR31" s="208" t="e">
        <f t="shared" ca="1" si="72"/>
        <v>#N/A</v>
      </c>
      <c r="DS31" s="207"/>
      <c r="DT31" s="194"/>
      <c r="DU31" s="198" cm="1">
        <f t="array" ref="DU31">IFERROR(MATCH(TRUE,INDEX($B$14:$B$117&gt;=DT31,0),0),"")</f>
        <v>1</v>
      </c>
      <c r="DV31" s="194">
        <f t="shared" ca="1" si="73"/>
        <v>1.3963799927016407E-2</v>
      </c>
      <c r="DW31" s="200"/>
      <c r="DX31" s="5"/>
      <c r="DY31" s="194">
        <f t="shared" si="74"/>
        <v>0</v>
      </c>
      <c r="DZ31" s="19" t="e">
        <f ca="1"/>
        <v>#N/A</v>
      </c>
      <c r="EA31" s="208" t="e">
        <f t="shared" ca="1" si="75"/>
        <v>#N/A</v>
      </c>
      <c r="EB31" s="207"/>
      <c r="EC31" s="194"/>
      <c r="ED31" s="198" cm="1">
        <f t="array" ref="ED31">IFERROR(MATCH(TRUE,INDEX($B$14:$B$117&gt;=EC31,0),0),"")</f>
        <v>1</v>
      </c>
      <c r="EE31" s="194">
        <f t="shared" ca="1" si="76"/>
        <v>1.3963799927016407E-2</v>
      </c>
      <c r="EF31" s="200"/>
      <c r="EG31" s="5"/>
      <c r="EH31" s="194">
        <f t="shared" si="77"/>
        <v>0</v>
      </c>
      <c r="EI31" s="19" t="e">
        <f ca="1"/>
        <v>#N/A</v>
      </c>
      <c r="EJ31" s="208" t="e">
        <f t="shared" ca="1" si="78"/>
        <v>#N/A</v>
      </c>
      <c r="EK31" s="207"/>
      <c r="EL31" s="194"/>
      <c r="EM31" s="198" cm="1">
        <f t="array" ref="EM31">IFERROR(MATCH(TRUE,INDEX($B$14:$B$117&gt;=EL31,0),0),"")</f>
        <v>1</v>
      </c>
      <c r="EN31" s="194">
        <f t="shared" ca="1" si="79"/>
        <v>1.3963799927016407E-2</v>
      </c>
      <c r="EO31" s="200"/>
      <c r="EP31" s="5"/>
      <c r="EQ31" s="194">
        <f t="shared" si="80"/>
        <v>0</v>
      </c>
      <c r="ER31" s="19" t="e">
        <f ca="1"/>
        <v>#N/A</v>
      </c>
      <c r="ES31" s="208" t="e">
        <f t="shared" ca="1" si="81"/>
        <v>#N/A</v>
      </c>
      <c r="ET31" s="207"/>
      <c r="EU31" s="194"/>
      <c r="EV31" s="198" cm="1">
        <f t="array" ref="EV31">IFERROR(MATCH(TRUE,INDEX($B$14:$B$117&gt;=EU31,0),0),"")</f>
        <v>1</v>
      </c>
      <c r="EW31" s="194">
        <f t="shared" ca="1" si="82"/>
        <v>1.3963799927016407E-2</v>
      </c>
      <c r="EX31" s="200"/>
      <c r="EY31" s="5"/>
      <c r="EZ31" s="194">
        <f t="shared" si="83"/>
        <v>0</v>
      </c>
      <c r="FA31" s="19" t="e">
        <f ca="1"/>
        <v>#N/A</v>
      </c>
      <c r="FB31" s="208" t="e">
        <f t="shared" ca="1" si="84"/>
        <v>#N/A</v>
      </c>
      <c r="FC31" s="207"/>
      <c r="FD31" s="194"/>
      <c r="FE31" s="198" cm="1">
        <f t="array" ref="FE31">IFERROR(MATCH(TRUE,INDEX($B$14:$B$117&gt;=FD31,0),0),"")</f>
        <v>1</v>
      </c>
      <c r="FF31" s="194">
        <f t="shared" ca="1" si="85"/>
        <v>1.3963799927016407E-2</v>
      </c>
      <c r="FG31" s="200"/>
      <c r="FH31" s="5"/>
      <c r="FI31" s="194">
        <f t="shared" si="86"/>
        <v>0</v>
      </c>
      <c r="FJ31" s="19" t="e">
        <f ca="1"/>
        <v>#N/A</v>
      </c>
      <c r="FK31" s="208" t="e">
        <f t="shared" ca="1" si="87"/>
        <v>#N/A</v>
      </c>
      <c r="FL31" s="207"/>
      <c r="FM31" s="194"/>
      <c r="FN31" s="198" cm="1">
        <f t="array" ref="FN31">IFERROR(MATCH(TRUE,INDEX($B$14:$B$117&gt;=FM31,0),0),"")</f>
        <v>1</v>
      </c>
      <c r="FO31" s="194">
        <f t="shared" ca="1" si="88"/>
        <v>1.3963799927016407E-2</v>
      </c>
      <c r="FP31" s="200"/>
      <c r="FQ31" s="5"/>
      <c r="FR31" s="194">
        <f t="shared" si="89"/>
        <v>0</v>
      </c>
      <c r="FS31" s="19" t="e">
        <f ca="1"/>
        <v>#N/A</v>
      </c>
      <c r="FT31" s="208" t="e">
        <f t="shared" ca="1" si="90"/>
        <v>#N/A</v>
      </c>
      <c r="FU31" s="207"/>
      <c r="FV31" s="194"/>
      <c r="FW31" s="198" cm="1">
        <f t="array" ref="FW31">IFERROR(MATCH(TRUE,INDEX($B$14:$B$117&gt;=FV31,0),0),"")</f>
        <v>1</v>
      </c>
      <c r="FX31" s="194">
        <f t="shared" ca="1" si="91"/>
        <v>1.3963799927016407E-2</v>
      </c>
      <c r="FY31" s="200"/>
      <c r="FZ31" s="5"/>
      <c r="GA31" s="194">
        <f t="shared" si="92"/>
        <v>0</v>
      </c>
      <c r="GB31" s="19" t="e">
        <f ca="1"/>
        <v>#N/A</v>
      </c>
      <c r="GC31" s="208" t="e">
        <f t="shared" ca="1" si="93"/>
        <v>#N/A</v>
      </c>
    </row>
    <row r="32" spans="1:185" x14ac:dyDescent="0.2">
      <c r="A32" s="236">
        <v>18</v>
      </c>
      <c r="B32" s="195">
        <v>0.40909090909090912</v>
      </c>
      <c r="C32" s="194">
        <v>0.71282829245324364</v>
      </c>
      <c r="D32" s="195">
        <v>4.4503004780548902E-2</v>
      </c>
      <c r="E32" s="194"/>
      <c r="F32" s="207">
        <f ca="1"/>
        <v>18</v>
      </c>
      <c r="G32" s="194">
        <f ca="1"/>
        <v>0.18947368421052632</v>
      </c>
      <c r="H32" s="198" cm="1">
        <f t="array" aca="1" ref="H32" ca="1">IFERROR(MATCH(TRUE,INDEX($B$14:$B$117&gt;=G32,0),0),"")</f>
        <v>10</v>
      </c>
      <c r="I32" s="194">
        <f t="shared" ca="1" si="38"/>
        <v>0.33120709971555362</v>
      </c>
      <c r="J32" s="200"/>
      <c r="K32" s="5"/>
      <c r="L32" s="194">
        <f t="shared" si="94"/>
        <v>0</v>
      </c>
      <c r="M32" s="19">
        <f ca="1"/>
        <v>0</v>
      </c>
      <c r="N32" s="208">
        <f t="shared" ca="1" si="95"/>
        <v>0</v>
      </c>
      <c r="O32" s="207">
        <f ca="1"/>
        <v>18</v>
      </c>
      <c r="P32" s="194">
        <f ca="1"/>
        <v>0.31578947368421051</v>
      </c>
      <c r="Q32" s="198" cm="1">
        <f t="array" aca="1" ref="Q32" ca="1">IFERROR(MATCH(TRUE,INDEX($B$14:$B$117&gt;=P32,0),0),"")</f>
        <v>15</v>
      </c>
      <c r="R32" s="194">
        <f t="shared" ca="1" si="39"/>
        <v>0.53564307301433889</v>
      </c>
      <c r="S32" s="200"/>
      <c r="T32" s="5"/>
      <c r="U32" s="194">
        <f t="shared" si="96"/>
        <v>0</v>
      </c>
      <c r="V32" s="19">
        <f ca="1"/>
        <v>0</v>
      </c>
      <c r="W32" s="208">
        <f t="shared" ca="1" si="97"/>
        <v>0</v>
      </c>
      <c r="X32" s="207">
        <f ca="1"/>
        <v>18</v>
      </c>
      <c r="Y32" s="194">
        <f ca="1"/>
        <v>0.34615384615384615</v>
      </c>
      <c r="Z32" s="198" cm="1">
        <f t="array" aca="1" ref="Z32" ca="1">IFERROR(MATCH(TRUE,INDEX($B$14:$B$117&gt;=Y32,0),0),"")</f>
        <v>17</v>
      </c>
      <c r="AA32" s="194">
        <f t="shared" ca="1" si="40"/>
        <v>0.56970770274000271</v>
      </c>
      <c r="AB32" s="200"/>
      <c r="AC32" s="5"/>
      <c r="AD32" s="194">
        <f t="shared" si="41"/>
        <v>0</v>
      </c>
      <c r="AE32" s="19">
        <f ca="1"/>
        <v>0</v>
      </c>
      <c r="AF32" s="208">
        <f t="shared" ca="1" si="42"/>
        <v>0</v>
      </c>
      <c r="AG32" s="207">
        <f ca="1"/>
        <v>18</v>
      </c>
      <c r="AH32" s="194">
        <f ca="1"/>
        <v>0.3529411764705882</v>
      </c>
      <c r="AI32" s="198" cm="1">
        <f t="array" aca="1" ref="AI32" ca="1">IFERROR(MATCH(TRUE,INDEX($B$14:$B$117&gt;=AH32,0),0),"")</f>
        <v>17</v>
      </c>
      <c r="AJ32" s="194">
        <f t="shared" ca="1" si="43"/>
        <v>0.58635414930153118</v>
      </c>
      <c r="AK32" s="200"/>
      <c r="AL32" s="5"/>
      <c r="AM32" s="194">
        <f t="shared" si="44"/>
        <v>0</v>
      </c>
      <c r="AN32" s="19">
        <f ca="1"/>
        <v>0</v>
      </c>
      <c r="AO32" s="208">
        <f t="shared" ca="1" si="45"/>
        <v>0</v>
      </c>
      <c r="AP32" s="207">
        <f ca="1"/>
        <v>18</v>
      </c>
      <c r="AQ32" s="194">
        <f ca="1"/>
        <v>0.36</v>
      </c>
      <c r="AR32" s="198" cm="1">
        <f t="array" aca="1" ref="AR32" ca="1">IFERROR(MATCH(TRUE,INDEX($B$14:$B$117&gt;=AQ32,0),0),"")</f>
        <v>17</v>
      </c>
      <c r="AS32" s="194">
        <f t="shared" ca="1" si="46"/>
        <v>0.60366645372552097</v>
      </c>
      <c r="AT32" s="200"/>
      <c r="AU32" s="5"/>
      <c r="AV32" s="194">
        <f t="shared" si="47"/>
        <v>0</v>
      </c>
      <c r="AW32" s="19">
        <f ca="1"/>
        <v>0</v>
      </c>
      <c r="AX32" s="208">
        <f t="shared" ca="1" si="48"/>
        <v>0</v>
      </c>
      <c r="AY32" s="207">
        <f ca="1"/>
        <v>18</v>
      </c>
      <c r="AZ32" s="194">
        <f ca="1"/>
        <v>0.36</v>
      </c>
      <c r="BA32" s="198" cm="1">
        <f t="array" aca="1" ref="BA32" ca="1">IFERROR(MATCH(TRUE,INDEX($B$14:$B$117&gt;=AZ32,0),0),"")</f>
        <v>17</v>
      </c>
      <c r="BB32" s="194">
        <f t="shared" ca="1" si="49"/>
        <v>0.60366645372552097</v>
      </c>
      <c r="BC32" s="200"/>
      <c r="BD32" s="5"/>
      <c r="BE32" s="194">
        <f t="shared" si="50"/>
        <v>0</v>
      </c>
      <c r="BF32" s="19">
        <f ca="1"/>
        <v>0</v>
      </c>
      <c r="BG32" s="208">
        <f t="shared" ca="1" si="51"/>
        <v>0</v>
      </c>
      <c r="BH32" s="207">
        <f ca="1"/>
        <v>18</v>
      </c>
      <c r="BI32" s="194">
        <f ca="1"/>
        <v>0.36734693877551017</v>
      </c>
      <c r="BJ32" s="198" cm="1">
        <f t="array" aca="1" ref="BJ32" ca="1">IFERROR(MATCH(TRUE,INDEX($B$14:$B$117&gt;=BI32,0),0),"")</f>
        <v>18</v>
      </c>
      <c r="BK32" s="194">
        <f t="shared" ca="1" si="52"/>
        <v>0.63108807959101088</v>
      </c>
      <c r="BL32" s="200"/>
      <c r="BM32" s="5"/>
      <c r="BN32" s="194">
        <f t="shared" si="53"/>
        <v>0</v>
      </c>
      <c r="BO32" s="19">
        <f ca="1"/>
        <v>0</v>
      </c>
      <c r="BP32" s="208">
        <f t="shared" ca="1" si="54"/>
        <v>0</v>
      </c>
      <c r="BQ32" s="207">
        <f ca="1"/>
        <v>18</v>
      </c>
      <c r="BR32" s="194">
        <f ca="1"/>
        <v>0.36734693877551017</v>
      </c>
      <c r="BS32" s="198" cm="1">
        <f t="array" aca="1" ref="BS32" ca="1">IFERROR(MATCH(TRUE,INDEX($B$14:$B$117&gt;=BR32,0),0),"")</f>
        <v>18</v>
      </c>
      <c r="BT32" s="194">
        <f t="shared" ca="1" si="55"/>
        <v>0.63108807959101088</v>
      </c>
      <c r="BU32" s="200"/>
      <c r="BV32" s="5"/>
      <c r="BW32" s="194">
        <f t="shared" si="56"/>
        <v>0</v>
      </c>
      <c r="BX32" s="19">
        <f ca="1"/>
        <v>0</v>
      </c>
      <c r="BY32" s="208">
        <f t="shared" ca="1" si="57"/>
        <v>0</v>
      </c>
      <c r="BZ32" s="207">
        <f ca="1"/>
        <v>18</v>
      </c>
      <c r="CA32" s="194">
        <f ca="1"/>
        <v>0.36734693877551017</v>
      </c>
      <c r="CB32" s="198" cm="1">
        <f t="array" aca="1" ref="CB32" ca="1">IFERROR(MATCH(TRUE,INDEX($B$14:$B$117&gt;=CA32,0),0),"")</f>
        <v>18</v>
      </c>
      <c r="CC32" s="194">
        <f t="shared" ca="1" si="58"/>
        <v>0.63108807959101088</v>
      </c>
      <c r="CD32" s="200"/>
      <c r="CE32" s="5"/>
      <c r="CF32" s="194">
        <f t="shared" si="59"/>
        <v>0</v>
      </c>
      <c r="CG32" s="19">
        <f ca="1"/>
        <v>0</v>
      </c>
      <c r="CH32" s="208">
        <f t="shared" ca="1" si="60"/>
        <v>0</v>
      </c>
      <c r="CI32" s="207">
        <f ca="1"/>
        <v>18</v>
      </c>
      <c r="CJ32" s="194">
        <f ca="1"/>
        <v>0.375</v>
      </c>
      <c r="CK32" s="198" cm="1">
        <f t="array" aca="1" ref="CK32" ca="1">IFERROR(MATCH(TRUE,INDEX($B$14:$B$117&gt;=CJ32,0),0),"")</f>
        <v>18</v>
      </c>
      <c r="CL32" s="194">
        <f t="shared" ca="1" si="61"/>
        <v>0.64607378528242021</v>
      </c>
      <c r="CM32" s="200"/>
      <c r="CN32" s="5"/>
      <c r="CO32" s="194">
        <f t="shared" si="62"/>
        <v>0</v>
      </c>
      <c r="CP32" s="19">
        <f ca="1"/>
        <v>0</v>
      </c>
      <c r="CQ32" s="208">
        <f t="shared" ca="1" si="63"/>
        <v>0</v>
      </c>
      <c r="CR32" s="207"/>
      <c r="CS32" s="194"/>
      <c r="CT32" s="198" cm="1">
        <f t="array" ref="CT32">IFERROR(MATCH(TRUE,INDEX($B$14:$B$117&gt;=CS32,0),0),"")</f>
        <v>1</v>
      </c>
      <c r="CU32" s="194">
        <f t="shared" ca="1" si="64"/>
        <v>1.3963799927016407E-2</v>
      </c>
      <c r="CV32" s="200"/>
      <c r="CW32" s="5"/>
      <c r="CX32" s="194">
        <f t="shared" si="65"/>
        <v>0</v>
      </c>
      <c r="CY32" s="19" t="e">
        <f ca="1"/>
        <v>#N/A</v>
      </c>
      <c r="CZ32" s="208" t="e">
        <f t="shared" ca="1" si="66"/>
        <v>#N/A</v>
      </c>
      <c r="DA32" s="207"/>
      <c r="DB32" s="194"/>
      <c r="DC32" s="198" cm="1">
        <f t="array" ref="DC32">IFERROR(MATCH(TRUE,INDEX($B$14:$B$117&gt;=DB32,0),0),"")</f>
        <v>1</v>
      </c>
      <c r="DD32" s="194">
        <f t="shared" ca="1" si="67"/>
        <v>1.3963799927016407E-2</v>
      </c>
      <c r="DE32" s="200"/>
      <c r="DF32" s="5"/>
      <c r="DG32" s="194">
        <f t="shared" si="68"/>
        <v>0</v>
      </c>
      <c r="DH32" s="19" t="e">
        <f ca="1"/>
        <v>#N/A</v>
      </c>
      <c r="DI32" s="208" t="e">
        <f t="shared" ca="1" si="69"/>
        <v>#N/A</v>
      </c>
      <c r="DJ32" s="207"/>
      <c r="DK32" s="194"/>
      <c r="DL32" s="198" cm="1">
        <f t="array" ref="DL32">IFERROR(MATCH(TRUE,INDEX($B$14:$B$117&gt;=DK32,0),0),"")</f>
        <v>1</v>
      </c>
      <c r="DM32" s="194">
        <f t="shared" ca="1" si="70"/>
        <v>1.3963799927016407E-2</v>
      </c>
      <c r="DN32" s="200"/>
      <c r="DO32" s="5"/>
      <c r="DP32" s="194">
        <f t="shared" si="71"/>
        <v>0</v>
      </c>
      <c r="DQ32" s="19" t="e">
        <f ca="1"/>
        <v>#N/A</v>
      </c>
      <c r="DR32" s="208" t="e">
        <f t="shared" ca="1" si="72"/>
        <v>#N/A</v>
      </c>
      <c r="DS32" s="207"/>
      <c r="DT32" s="194"/>
      <c r="DU32" s="198" cm="1">
        <f t="array" ref="DU32">IFERROR(MATCH(TRUE,INDEX($B$14:$B$117&gt;=DT32,0),0),"")</f>
        <v>1</v>
      </c>
      <c r="DV32" s="194">
        <f t="shared" ca="1" si="73"/>
        <v>1.3963799927016407E-2</v>
      </c>
      <c r="DW32" s="200"/>
      <c r="DX32" s="5"/>
      <c r="DY32" s="194">
        <f t="shared" si="74"/>
        <v>0</v>
      </c>
      <c r="DZ32" s="19" t="e">
        <f ca="1"/>
        <v>#N/A</v>
      </c>
      <c r="EA32" s="208" t="e">
        <f t="shared" ca="1" si="75"/>
        <v>#N/A</v>
      </c>
      <c r="EB32" s="207"/>
      <c r="EC32" s="194"/>
      <c r="ED32" s="198" cm="1">
        <f t="array" ref="ED32">IFERROR(MATCH(TRUE,INDEX($B$14:$B$117&gt;=EC32,0),0),"")</f>
        <v>1</v>
      </c>
      <c r="EE32" s="194">
        <f t="shared" ca="1" si="76"/>
        <v>1.3963799927016407E-2</v>
      </c>
      <c r="EF32" s="200"/>
      <c r="EG32" s="5"/>
      <c r="EH32" s="194">
        <f t="shared" si="77"/>
        <v>0</v>
      </c>
      <c r="EI32" s="19" t="e">
        <f ca="1"/>
        <v>#N/A</v>
      </c>
      <c r="EJ32" s="208" t="e">
        <f t="shared" ca="1" si="78"/>
        <v>#N/A</v>
      </c>
      <c r="EK32" s="207"/>
      <c r="EL32" s="194"/>
      <c r="EM32" s="198" cm="1">
        <f t="array" ref="EM32">IFERROR(MATCH(TRUE,INDEX($B$14:$B$117&gt;=EL32,0),0),"")</f>
        <v>1</v>
      </c>
      <c r="EN32" s="194">
        <f t="shared" ca="1" si="79"/>
        <v>1.3963799927016407E-2</v>
      </c>
      <c r="EO32" s="200"/>
      <c r="EP32" s="5"/>
      <c r="EQ32" s="194">
        <f t="shared" si="80"/>
        <v>0</v>
      </c>
      <c r="ER32" s="19" t="e">
        <f ca="1"/>
        <v>#N/A</v>
      </c>
      <c r="ES32" s="208" t="e">
        <f t="shared" ca="1" si="81"/>
        <v>#N/A</v>
      </c>
      <c r="ET32" s="207"/>
      <c r="EU32" s="194"/>
      <c r="EV32" s="198" cm="1">
        <f t="array" ref="EV32">IFERROR(MATCH(TRUE,INDEX($B$14:$B$117&gt;=EU32,0),0),"")</f>
        <v>1</v>
      </c>
      <c r="EW32" s="194">
        <f t="shared" ca="1" si="82"/>
        <v>1.3963799927016407E-2</v>
      </c>
      <c r="EX32" s="200"/>
      <c r="EY32" s="5"/>
      <c r="EZ32" s="194">
        <f t="shared" si="83"/>
        <v>0</v>
      </c>
      <c r="FA32" s="19" t="e">
        <f ca="1"/>
        <v>#N/A</v>
      </c>
      <c r="FB32" s="208" t="e">
        <f t="shared" ca="1" si="84"/>
        <v>#N/A</v>
      </c>
      <c r="FC32" s="207"/>
      <c r="FD32" s="194"/>
      <c r="FE32" s="198" cm="1">
        <f t="array" ref="FE32">IFERROR(MATCH(TRUE,INDEX($B$14:$B$117&gt;=FD32,0),0),"")</f>
        <v>1</v>
      </c>
      <c r="FF32" s="194">
        <f t="shared" ca="1" si="85"/>
        <v>1.3963799927016407E-2</v>
      </c>
      <c r="FG32" s="200"/>
      <c r="FH32" s="5"/>
      <c r="FI32" s="194">
        <f t="shared" si="86"/>
        <v>0</v>
      </c>
      <c r="FJ32" s="19" t="e">
        <f ca="1"/>
        <v>#N/A</v>
      </c>
      <c r="FK32" s="208" t="e">
        <f t="shared" ca="1" si="87"/>
        <v>#N/A</v>
      </c>
      <c r="FL32" s="207"/>
      <c r="FM32" s="194"/>
      <c r="FN32" s="198" cm="1">
        <f t="array" ref="FN32">IFERROR(MATCH(TRUE,INDEX($B$14:$B$117&gt;=FM32,0),0),"")</f>
        <v>1</v>
      </c>
      <c r="FO32" s="194">
        <f t="shared" ca="1" si="88"/>
        <v>1.3963799927016407E-2</v>
      </c>
      <c r="FP32" s="200"/>
      <c r="FQ32" s="5"/>
      <c r="FR32" s="194">
        <f t="shared" si="89"/>
        <v>0</v>
      </c>
      <c r="FS32" s="19" t="e">
        <f ca="1"/>
        <v>#N/A</v>
      </c>
      <c r="FT32" s="208" t="e">
        <f t="shared" ca="1" si="90"/>
        <v>#N/A</v>
      </c>
      <c r="FU32" s="207"/>
      <c r="FV32" s="194"/>
      <c r="FW32" s="198" cm="1">
        <f t="array" ref="FW32">IFERROR(MATCH(TRUE,INDEX($B$14:$B$117&gt;=FV32,0),0),"")</f>
        <v>1</v>
      </c>
      <c r="FX32" s="194">
        <f t="shared" ca="1" si="91"/>
        <v>1.3963799927016407E-2</v>
      </c>
      <c r="FY32" s="200"/>
      <c r="FZ32" s="5"/>
      <c r="GA32" s="194">
        <f t="shared" si="92"/>
        <v>0</v>
      </c>
      <c r="GB32" s="19" t="e">
        <f ca="1"/>
        <v>#N/A</v>
      </c>
      <c r="GC32" s="208" t="e">
        <f t="shared" ca="1" si="93"/>
        <v>#N/A</v>
      </c>
    </row>
    <row r="33" spans="1:185" x14ac:dyDescent="0.2">
      <c r="A33" s="236">
        <v>19</v>
      </c>
      <c r="B33" s="195">
        <v>0.43181818181818182</v>
      </c>
      <c r="C33" s="194">
        <v>0.75945104106985428</v>
      </c>
      <c r="D33" s="195">
        <v>4.6622748616610622E-2</v>
      </c>
      <c r="E33" s="194"/>
      <c r="F33" s="207">
        <f ca="1"/>
        <v>19</v>
      </c>
      <c r="G33" s="194">
        <f ca="1"/>
        <v>0.19999999999999998</v>
      </c>
      <c r="H33" s="198" cm="1">
        <f t="array" aca="1" ref="H33" ca="1">IFERROR(MATCH(TRUE,INDEX($B$14:$B$117&gt;=G33,0),0),"")</f>
        <v>10</v>
      </c>
      <c r="I33" s="194">
        <f t="shared" ca="1" si="38"/>
        <v>0.34752749210003014</v>
      </c>
      <c r="J33" s="200"/>
      <c r="K33" s="5"/>
      <c r="L33" s="194">
        <f t="shared" si="94"/>
        <v>0</v>
      </c>
      <c r="M33" s="19">
        <f ca="1"/>
        <v>0</v>
      </c>
      <c r="N33" s="208">
        <f t="shared" ca="1" si="95"/>
        <v>0</v>
      </c>
      <c r="O33" s="207">
        <f ca="1"/>
        <v>19</v>
      </c>
      <c r="P33" s="194">
        <f ca="1"/>
        <v>0.33333333333333331</v>
      </c>
      <c r="Q33" s="198" cm="1">
        <f t="array" aca="1" ref="Q33" ca="1">IFERROR(MATCH(TRUE,INDEX($B$14:$B$117&gt;=P33,0),0),"")</f>
        <v>16</v>
      </c>
      <c r="R33" s="194">
        <f t="shared" ca="1" si="39"/>
        <v>0.56052716534400515</v>
      </c>
      <c r="S33" s="200"/>
      <c r="T33" s="5"/>
      <c r="U33" s="194">
        <f t="shared" si="96"/>
        <v>0</v>
      </c>
      <c r="V33" s="19">
        <f ca="1"/>
        <v>0</v>
      </c>
      <c r="W33" s="208">
        <f t="shared" ca="1" si="97"/>
        <v>0</v>
      </c>
      <c r="X33" s="207">
        <f ca="1"/>
        <v>19</v>
      </c>
      <c r="Y33" s="194">
        <f ca="1"/>
        <v>0.36538461538461542</v>
      </c>
      <c r="Z33" s="198" cm="1">
        <f t="array" aca="1" ref="Z33" ca="1">IFERROR(MATCH(TRUE,INDEX($B$14:$B$117&gt;=Y33,0),0),"")</f>
        <v>18</v>
      </c>
      <c r="AA33" s="194">
        <f t="shared" ca="1" si="40"/>
        <v>0.62724559095218813</v>
      </c>
      <c r="AB33" s="200"/>
      <c r="AC33" s="5"/>
      <c r="AD33" s="194">
        <f t="shared" si="41"/>
        <v>0</v>
      </c>
      <c r="AE33" s="19">
        <f ca="1"/>
        <v>0</v>
      </c>
      <c r="AF33" s="208">
        <f t="shared" ca="1" si="42"/>
        <v>0</v>
      </c>
      <c r="AG33" s="207">
        <f ca="1"/>
        <v>19</v>
      </c>
      <c r="AH33" s="194">
        <f ca="1"/>
        <v>0.37254901960784315</v>
      </c>
      <c r="AI33" s="198" cm="1">
        <f t="array" aca="1" ref="AI33" ca="1">IFERROR(MATCH(TRUE,INDEX($B$14:$B$117&gt;=AH33,0),0),"")</f>
        <v>18</v>
      </c>
      <c r="AJ33" s="194">
        <f t="shared" ca="1" si="43"/>
        <v>0.641274441629616</v>
      </c>
      <c r="AK33" s="200"/>
      <c r="AL33" s="5"/>
      <c r="AM33" s="194">
        <f t="shared" si="44"/>
        <v>0</v>
      </c>
      <c r="AN33" s="19">
        <f ca="1"/>
        <v>0</v>
      </c>
      <c r="AO33" s="208">
        <f t="shared" ca="1" si="45"/>
        <v>0</v>
      </c>
      <c r="AP33" s="207">
        <f ca="1"/>
        <v>19</v>
      </c>
      <c r="AQ33" s="194">
        <f ca="1"/>
        <v>0.38</v>
      </c>
      <c r="AR33" s="198" cm="1">
        <f t="array" aca="1" ref="AR33" ca="1">IFERROR(MATCH(TRUE,INDEX($B$14:$B$117&gt;=AQ33,0),0),"")</f>
        <v>18</v>
      </c>
      <c r="AS33" s="194">
        <f t="shared" ca="1" si="46"/>
        <v>0.65586444633414098</v>
      </c>
      <c r="AT33" s="200"/>
      <c r="AU33" s="5"/>
      <c r="AV33" s="194">
        <f t="shared" si="47"/>
        <v>0</v>
      </c>
      <c r="AW33" s="19">
        <f ca="1"/>
        <v>0</v>
      </c>
      <c r="AX33" s="208">
        <f t="shared" ca="1" si="48"/>
        <v>0</v>
      </c>
      <c r="AY33" s="207">
        <f ca="1"/>
        <v>19</v>
      </c>
      <c r="AZ33" s="194">
        <f ca="1"/>
        <v>0.38</v>
      </c>
      <c r="BA33" s="198" cm="1">
        <f t="array" aca="1" ref="BA33" ca="1">IFERROR(MATCH(TRUE,INDEX($B$14:$B$117&gt;=AZ33,0),0),"")</f>
        <v>18</v>
      </c>
      <c r="BB33" s="194">
        <f t="shared" ca="1" si="49"/>
        <v>0.65586444633414098</v>
      </c>
      <c r="BC33" s="200"/>
      <c r="BD33" s="5"/>
      <c r="BE33" s="194">
        <f t="shared" si="50"/>
        <v>0</v>
      </c>
      <c r="BF33" s="19">
        <f ca="1"/>
        <v>0</v>
      </c>
      <c r="BG33" s="208">
        <f t="shared" ca="1" si="51"/>
        <v>0</v>
      </c>
      <c r="BH33" s="207">
        <f ca="1"/>
        <v>19</v>
      </c>
      <c r="BI33" s="194">
        <f ca="1"/>
        <v>0.38775510204081631</v>
      </c>
      <c r="BJ33" s="198" cm="1">
        <f t="array" aca="1" ref="BJ33" ca="1">IFERROR(MATCH(TRUE,INDEX($B$14:$B$117&gt;=BI33,0),0),"")</f>
        <v>19</v>
      </c>
      <c r="BK33" s="194">
        <f t="shared" ca="1" si="52"/>
        <v>0.66905999783356818</v>
      </c>
      <c r="BL33" s="200"/>
      <c r="BM33" s="5"/>
      <c r="BN33" s="194">
        <f t="shared" si="53"/>
        <v>0</v>
      </c>
      <c r="BO33" s="19">
        <f ca="1"/>
        <v>0</v>
      </c>
      <c r="BP33" s="208">
        <f t="shared" ca="1" si="54"/>
        <v>0</v>
      </c>
      <c r="BQ33" s="207">
        <f ca="1"/>
        <v>19</v>
      </c>
      <c r="BR33" s="194">
        <f ca="1"/>
        <v>0.38775510204081631</v>
      </c>
      <c r="BS33" s="198" cm="1">
        <f t="array" aca="1" ref="BS33" ca="1">IFERROR(MATCH(TRUE,INDEX($B$14:$B$117&gt;=BR33,0),0),"")</f>
        <v>19</v>
      </c>
      <c r="BT33" s="194">
        <f t="shared" ca="1" si="55"/>
        <v>0.66905999783356818</v>
      </c>
      <c r="BU33" s="200"/>
      <c r="BV33" s="5"/>
      <c r="BW33" s="194">
        <f t="shared" si="56"/>
        <v>0</v>
      </c>
      <c r="BX33" s="19">
        <f ca="1"/>
        <v>0</v>
      </c>
      <c r="BY33" s="208">
        <f t="shared" ca="1" si="57"/>
        <v>0</v>
      </c>
      <c r="BZ33" s="207">
        <f ca="1"/>
        <v>19</v>
      </c>
      <c r="CA33" s="194">
        <f ca="1"/>
        <v>0.38775510204081631</v>
      </c>
      <c r="CB33" s="198" cm="1">
        <f t="array" aca="1" ref="CB33" ca="1">IFERROR(MATCH(TRUE,INDEX($B$14:$B$117&gt;=CA33,0),0),"")</f>
        <v>19</v>
      </c>
      <c r="CC33" s="194">
        <f t="shared" ca="1" si="58"/>
        <v>0.66905999783356818</v>
      </c>
      <c r="CD33" s="200"/>
      <c r="CE33" s="5"/>
      <c r="CF33" s="194">
        <f t="shared" si="59"/>
        <v>0</v>
      </c>
      <c r="CG33" s="19">
        <f ca="1"/>
        <v>0</v>
      </c>
      <c r="CH33" s="208">
        <f t="shared" ca="1" si="60"/>
        <v>0</v>
      </c>
      <c r="CI33" s="207">
        <f ca="1"/>
        <v>19</v>
      </c>
      <c r="CJ33" s="194">
        <f ca="1"/>
        <v>0.39583333333333331</v>
      </c>
      <c r="CK33" s="198" cm="1">
        <f t="array" aca="1" ref="CK33" ca="1">IFERROR(MATCH(TRUE,INDEX($B$14:$B$117&gt;=CJ33,0),0),"")</f>
        <v>19</v>
      </c>
      <c r="CL33" s="194">
        <f t="shared" ca="1" si="61"/>
        <v>0.68563168909355399</v>
      </c>
      <c r="CM33" s="200"/>
      <c r="CN33" s="5"/>
      <c r="CO33" s="194">
        <f t="shared" si="62"/>
        <v>0</v>
      </c>
      <c r="CP33" s="19">
        <f ca="1"/>
        <v>0</v>
      </c>
      <c r="CQ33" s="208">
        <f t="shared" ca="1" si="63"/>
        <v>0</v>
      </c>
      <c r="CR33" s="207"/>
      <c r="CS33" s="194"/>
      <c r="CT33" s="198" cm="1">
        <f t="array" ref="CT33">IFERROR(MATCH(TRUE,INDEX($B$14:$B$117&gt;=CS33,0),0),"")</f>
        <v>1</v>
      </c>
      <c r="CU33" s="194">
        <f t="shared" ca="1" si="64"/>
        <v>1.3963799927016407E-2</v>
      </c>
      <c r="CV33" s="200"/>
      <c r="CW33" s="5"/>
      <c r="CX33" s="194">
        <f t="shared" si="65"/>
        <v>0</v>
      </c>
      <c r="CY33" s="19" t="e">
        <f ca="1"/>
        <v>#N/A</v>
      </c>
      <c r="CZ33" s="208" t="e">
        <f t="shared" ca="1" si="66"/>
        <v>#N/A</v>
      </c>
      <c r="DA33" s="207"/>
      <c r="DB33" s="194"/>
      <c r="DC33" s="198" cm="1">
        <f t="array" ref="DC33">IFERROR(MATCH(TRUE,INDEX($B$14:$B$117&gt;=DB33,0),0),"")</f>
        <v>1</v>
      </c>
      <c r="DD33" s="194">
        <f t="shared" ca="1" si="67"/>
        <v>1.3963799927016407E-2</v>
      </c>
      <c r="DE33" s="200"/>
      <c r="DF33" s="5"/>
      <c r="DG33" s="194">
        <f t="shared" si="68"/>
        <v>0</v>
      </c>
      <c r="DH33" s="19" t="e">
        <f ca="1"/>
        <v>#N/A</v>
      </c>
      <c r="DI33" s="208" t="e">
        <f t="shared" ca="1" si="69"/>
        <v>#N/A</v>
      </c>
      <c r="DJ33" s="207"/>
      <c r="DK33" s="194"/>
      <c r="DL33" s="198" cm="1">
        <f t="array" ref="DL33">IFERROR(MATCH(TRUE,INDEX($B$14:$B$117&gt;=DK33,0),0),"")</f>
        <v>1</v>
      </c>
      <c r="DM33" s="194">
        <f t="shared" ca="1" si="70"/>
        <v>1.3963799927016407E-2</v>
      </c>
      <c r="DN33" s="200"/>
      <c r="DO33" s="5"/>
      <c r="DP33" s="194">
        <f t="shared" si="71"/>
        <v>0</v>
      </c>
      <c r="DQ33" s="19" t="e">
        <f ca="1"/>
        <v>#N/A</v>
      </c>
      <c r="DR33" s="208" t="e">
        <f t="shared" ca="1" si="72"/>
        <v>#N/A</v>
      </c>
      <c r="DS33" s="207"/>
      <c r="DT33" s="194"/>
      <c r="DU33" s="198" cm="1">
        <f t="array" ref="DU33">IFERROR(MATCH(TRUE,INDEX($B$14:$B$117&gt;=DT33,0),0),"")</f>
        <v>1</v>
      </c>
      <c r="DV33" s="194">
        <f t="shared" ca="1" si="73"/>
        <v>1.3963799927016407E-2</v>
      </c>
      <c r="DW33" s="200"/>
      <c r="DX33" s="5"/>
      <c r="DY33" s="194">
        <f t="shared" si="74"/>
        <v>0</v>
      </c>
      <c r="DZ33" s="19" t="e">
        <f ca="1"/>
        <v>#N/A</v>
      </c>
      <c r="EA33" s="208" t="e">
        <f t="shared" ca="1" si="75"/>
        <v>#N/A</v>
      </c>
      <c r="EB33" s="207"/>
      <c r="EC33" s="194"/>
      <c r="ED33" s="198" cm="1">
        <f t="array" ref="ED33">IFERROR(MATCH(TRUE,INDEX($B$14:$B$117&gt;=EC33,0),0),"")</f>
        <v>1</v>
      </c>
      <c r="EE33" s="194">
        <f t="shared" ca="1" si="76"/>
        <v>1.3963799927016407E-2</v>
      </c>
      <c r="EF33" s="200"/>
      <c r="EG33" s="5"/>
      <c r="EH33" s="194">
        <f t="shared" si="77"/>
        <v>0</v>
      </c>
      <c r="EI33" s="19" t="e">
        <f ca="1"/>
        <v>#N/A</v>
      </c>
      <c r="EJ33" s="208" t="e">
        <f t="shared" ca="1" si="78"/>
        <v>#N/A</v>
      </c>
      <c r="EK33" s="207"/>
      <c r="EL33" s="194"/>
      <c r="EM33" s="198" cm="1">
        <f t="array" ref="EM33">IFERROR(MATCH(TRUE,INDEX($B$14:$B$117&gt;=EL33,0),0),"")</f>
        <v>1</v>
      </c>
      <c r="EN33" s="194">
        <f t="shared" ca="1" si="79"/>
        <v>1.3963799927016407E-2</v>
      </c>
      <c r="EO33" s="200"/>
      <c r="EP33" s="5"/>
      <c r="EQ33" s="194">
        <f t="shared" si="80"/>
        <v>0</v>
      </c>
      <c r="ER33" s="19" t="e">
        <f ca="1"/>
        <v>#N/A</v>
      </c>
      <c r="ES33" s="208" t="e">
        <f t="shared" ca="1" si="81"/>
        <v>#N/A</v>
      </c>
      <c r="ET33" s="207"/>
      <c r="EU33" s="194"/>
      <c r="EV33" s="198" cm="1">
        <f t="array" ref="EV33">IFERROR(MATCH(TRUE,INDEX($B$14:$B$117&gt;=EU33,0),0),"")</f>
        <v>1</v>
      </c>
      <c r="EW33" s="194">
        <f t="shared" ca="1" si="82"/>
        <v>1.3963799927016407E-2</v>
      </c>
      <c r="EX33" s="200"/>
      <c r="EY33" s="5"/>
      <c r="EZ33" s="194">
        <f t="shared" si="83"/>
        <v>0</v>
      </c>
      <c r="FA33" s="19" t="e">
        <f ca="1"/>
        <v>#N/A</v>
      </c>
      <c r="FB33" s="208" t="e">
        <f t="shared" ca="1" si="84"/>
        <v>#N/A</v>
      </c>
      <c r="FC33" s="207"/>
      <c r="FD33" s="194"/>
      <c r="FE33" s="198" cm="1">
        <f t="array" ref="FE33">IFERROR(MATCH(TRUE,INDEX($B$14:$B$117&gt;=FD33,0),0),"")</f>
        <v>1</v>
      </c>
      <c r="FF33" s="194">
        <f t="shared" ca="1" si="85"/>
        <v>1.3963799927016407E-2</v>
      </c>
      <c r="FG33" s="200"/>
      <c r="FH33" s="5"/>
      <c r="FI33" s="194">
        <f t="shared" si="86"/>
        <v>0</v>
      </c>
      <c r="FJ33" s="19" t="e">
        <f ca="1"/>
        <v>#N/A</v>
      </c>
      <c r="FK33" s="208" t="e">
        <f t="shared" ca="1" si="87"/>
        <v>#N/A</v>
      </c>
      <c r="FL33" s="207"/>
      <c r="FM33" s="194"/>
      <c r="FN33" s="198" cm="1">
        <f t="array" ref="FN33">IFERROR(MATCH(TRUE,INDEX($B$14:$B$117&gt;=FM33,0),0),"")</f>
        <v>1</v>
      </c>
      <c r="FO33" s="194">
        <f t="shared" ca="1" si="88"/>
        <v>1.3963799927016407E-2</v>
      </c>
      <c r="FP33" s="200"/>
      <c r="FQ33" s="5"/>
      <c r="FR33" s="194">
        <f t="shared" si="89"/>
        <v>0</v>
      </c>
      <c r="FS33" s="19" t="e">
        <f ca="1"/>
        <v>#N/A</v>
      </c>
      <c r="FT33" s="208" t="e">
        <f t="shared" ca="1" si="90"/>
        <v>#N/A</v>
      </c>
      <c r="FU33" s="207"/>
      <c r="FV33" s="194"/>
      <c r="FW33" s="198" cm="1">
        <f t="array" ref="FW33">IFERROR(MATCH(TRUE,INDEX($B$14:$B$117&gt;=FV33,0),0),"")</f>
        <v>1</v>
      </c>
      <c r="FX33" s="194">
        <f t="shared" ca="1" si="91"/>
        <v>1.3963799927016407E-2</v>
      </c>
      <c r="FY33" s="200"/>
      <c r="FZ33" s="5"/>
      <c r="GA33" s="194">
        <f t="shared" si="92"/>
        <v>0</v>
      </c>
      <c r="GB33" s="19" t="e">
        <f ca="1"/>
        <v>#N/A</v>
      </c>
      <c r="GC33" s="208" t="e">
        <f t="shared" ca="1" si="93"/>
        <v>#N/A</v>
      </c>
    </row>
    <row r="34" spans="1:185" x14ac:dyDescent="0.2">
      <c r="A34" s="236">
        <v>20</v>
      </c>
      <c r="B34" s="195">
        <v>0.45454545454545453</v>
      </c>
      <c r="C34" s="194">
        <v>0.80572321704721794</v>
      </c>
      <c r="D34" s="195">
        <v>4.6272175977363675E-2</v>
      </c>
      <c r="E34" s="194"/>
      <c r="F34" s="207">
        <f ca="1"/>
        <v>20</v>
      </c>
      <c r="G34" s="194">
        <f ca="1"/>
        <v>0.21052631578947367</v>
      </c>
      <c r="H34" s="198" cm="1">
        <f t="array" aca="1" ref="H34" ca="1">IFERROR(MATCH(TRUE,INDEX($B$14:$B$117&gt;=G34,0),0),"")</f>
        <v>11</v>
      </c>
      <c r="I34" s="194">
        <f t="shared" ca="1" si="38"/>
        <v>0.362042509735159</v>
      </c>
      <c r="J34" s="200"/>
      <c r="K34" s="5"/>
      <c r="L34" s="194">
        <f t="shared" si="94"/>
        <v>0</v>
      </c>
      <c r="M34" s="19">
        <f ca="1"/>
        <v>0</v>
      </c>
      <c r="N34" s="208">
        <f t="shared" ca="1" si="95"/>
        <v>0</v>
      </c>
      <c r="O34" s="207">
        <f ca="1"/>
        <v>20</v>
      </c>
      <c r="P34" s="194">
        <f ca="1"/>
        <v>0.35087719298245612</v>
      </c>
      <c r="Q34" s="198" cm="1">
        <f t="array" aca="1" ref="Q34" ca="1">IFERROR(MATCH(TRUE,INDEX($B$14:$B$117&gt;=P34,0),0),"")</f>
        <v>17</v>
      </c>
      <c r="R34" s="194">
        <f t="shared" ca="1" si="39"/>
        <v>0.58129207198457522</v>
      </c>
      <c r="S34" s="200"/>
      <c r="T34" s="5"/>
      <c r="U34" s="194">
        <f t="shared" si="96"/>
        <v>0</v>
      </c>
      <c r="V34" s="19">
        <f ca="1"/>
        <v>0</v>
      </c>
      <c r="W34" s="208">
        <f t="shared" ca="1" si="97"/>
        <v>0</v>
      </c>
      <c r="X34" s="207">
        <f ca="1"/>
        <v>20</v>
      </c>
      <c r="Y34" s="194">
        <f ca="1"/>
        <v>0.38461538461538464</v>
      </c>
      <c r="Z34" s="198" cm="1">
        <f t="array" aca="1" ref="Z34" ca="1">IFERROR(MATCH(TRUE,INDEX($B$14:$B$117&gt;=Y34,0),0),"")</f>
        <v>18</v>
      </c>
      <c r="AA34" s="194">
        <f t="shared" ca="1" si="40"/>
        <v>0.66490197961265252</v>
      </c>
      <c r="AB34" s="200"/>
      <c r="AC34" s="5"/>
      <c r="AD34" s="194">
        <f t="shared" si="41"/>
        <v>0</v>
      </c>
      <c r="AE34" s="19">
        <f ca="1"/>
        <v>0</v>
      </c>
      <c r="AF34" s="208">
        <f t="shared" ca="1" si="42"/>
        <v>0</v>
      </c>
      <c r="AG34" s="207">
        <f ca="1"/>
        <v>20</v>
      </c>
      <c r="AH34" s="194">
        <f ca="1"/>
        <v>0.39215686274509803</v>
      </c>
      <c r="AI34" s="198" cm="1">
        <f t="array" aca="1" ref="AI34" ca="1">IFERROR(MATCH(TRUE,INDEX($B$14:$B$117&gt;=AH34,0),0),"")</f>
        <v>19</v>
      </c>
      <c r="AJ34" s="194">
        <f t="shared" ca="1" si="43"/>
        <v>0.67808977387616109</v>
      </c>
      <c r="AK34" s="200"/>
      <c r="AL34" s="5"/>
      <c r="AM34" s="194">
        <f t="shared" si="44"/>
        <v>0</v>
      </c>
      <c r="AN34" s="19">
        <f ca="1"/>
        <v>0</v>
      </c>
      <c r="AO34" s="208">
        <f t="shared" ca="1" si="45"/>
        <v>0</v>
      </c>
      <c r="AP34" s="207">
        <f ca="1"/>
        <v>20</v>
      </c>
      <c r="AQ34" s="194">
        <f ca="1"/>
        <v>0.4</v>
      </c>
      <c r="AR34" s="198" cm="1">
        <f t="array" aca="1" ref="AR34" ca="1">IFERROR(MATCH(TRUE,INDEX($B$14:$B$117&gt;=AQ34,0),0),"")</f>
        <v>19</v>
      </c>
      <c r="AS34" s="194">
        <f t="shared" ca="1" si="46"/>
        <v>0.69417919300659936</v>
      </c>
      <c r="AT34" s="200"/>
      <c r="AU34" s="5"/>
      <c r="AV34" s="194">
        <f t="shared" si="47"/>
        <v>0</v>
      </c>
      <c r="AW34" s="19">
        <f ca="1"/>
        <v>0</v>
      </c>
      <c r="AX34" s="208">
        <f t="shared" ca="1" si="48"/>
        <v>0</v>
      </c>
      <c r="AY34" s="207">
        <f ca="1"/>
        <v>20</v>
      </c>
      <c r="AZ34" s="194">
        <f ca="1"/>
        <v>0.4</v>
      </c>
      <c r="BA34" s="198" cm="1">
        <f t="array" aca="1" ref="BA34" ca="1">IFERROR(MATCH(TRUE,INDEX($B$14:$B$117&gt;=AZ34,0),0),"")</f>
        <v>19</v>
      </c>
      <c r="BB34" s="194">
        <f t="shared" ca="1" si="49"/>
        <v>0.69417919300659936</v>
      </c>
      <c r="BC34" s="200"/>
      <c r="BD34" s="5"/>
      <c r="BE34" s="194">
        <f t="shared" si="50"/>
        <v>0</v>
      </c>
      <c r="BF34" s="19">
        <f ca="1"/>
        <v>0</v>
      </c>
      <c r="BG34" s="208">
        <f t="shared" ca="1" si="51"/>
        <v>0</v>
      </c>
      <c r="BH34" s="207">
        <f ca="1"/>
        <v>20</v>
      </c>
      <c r="BI34" s="194">
        <f ca="1"/>
        <v>0.4081632653061224</v>
      </c>
      <c r="BJ34" s="198" cm="1">
        <f t="array" aca="1" ref="BJ34" ca="1">IFERROR(MATCH(TRUE,INDEX($B$14:$B$117&gt;=BI34,0),0),"")</f>
        <v>19</v>
      </c>
      <c r="BK34" s="194">
        <f t="shared" ca="1" si="52"/>
        <v>0.71092532312195322</v>
      </c>
      <c r="BL34" s="200"/>
      <c r="BM34" s="5"/>
      <c r="BN34" s="194">
        <f t="shared" si="53"/>
        <v>0</v>
      </c>
      <c r="BO34" s="19">
        <f ca="1"/>
        <v>0</v>
      </c>
      <c r="BP34" s="208">
        <f t="shared" ca="1" si="54"/>
        <v>0</v>
      </c>
      <c r="BQ34" s="207">
        <f ca="1"/>
        <v>20</v>
      </c>
      <c r="BR34" s="194">
        <f ca="1"/>
        <v>0.4081632653061224</v>
      </c>
      <c r="BS34" s="198" cm="1">
        <f t="array" aca="1" ref="BS34" ca="1">IFERROR(MATCH(TRUE,INDEX($B$14:$B$117&gt;=BR34,0),0),"")</f>
        <v>19</v>
      </c>
      <c r="BT34" s="194">
        <f t="shared" ca="1" si="55"/>
        <v>0.71092532312195322</v>
      </c>
      <c r="BU34" s="200"/>
      <c r="BV34" s="5"/>
      <c r="BW34" s="194">
        <f t="shared" si="56"/>
        <v>0</v>
      </c>
      <c r="BX34" s="19">
        <f ca="1"/>
        <v>0</v>
      </c>
      <c r="BY34" s="208">
        <f t="shared" ca="1" si="57"/>
        <v>0</v>
      </c>
      <c r="BZ34" s="207">
        <f ca="1"/>
        <v>20</v>
      </c>
      <c r="CA34" s="194">
        <f ca="1"/>
        <v>0.4081632653061224</v>
      </c>
      <c r="CB34" s="198" cm="1">
        <f t="array" aca="1" ref="CB34" ca="1">IFERROR(MATCH(TRUE,INDEX($B$14:$B$117&gt;=CA34,0),0),"")</f>
        <v>19</v>
      </c>
      <c r="CC34" s="194">
        <f t="shared" ca="1" si="58"/>
        <v>0.71092532312195322</v>
      </c>
      <c r="CD34" s="200"/>
      <c r="CE34" s="5"/>
      <c r="CF34" s="194">
        <f t="shared" si="59"/>
        <v>0</v>
      </c>
      <c r="CG34" s="19">
        <f ca="1"/>
        <v>0</v>
      </c>
      <c r="CH34" s="208">
        <f t="shared" ca="1" si="60"/>
        <v>0</v>
      </c>
      <c r="CI34" s="207">
        <f ca="1"/>
        <v>20</v>
      </c>
      <c r="CJ34" s="194">
        <f ca="1"/>
        <v>0.41666666666666663</v>
      </c>
      <c r="CK34" s="198" cm="1">
        <f t="array" aca="1" ref="CK34" ca="1">IFERROR(MATCH(TRUE,INDEX($B$14:$B$117&gt;=CJ34,0),0),"")</f>
        <v>20</v>
      </c>
      <c r="CL34" s="194">
        <f t="shared" ca="1" si="61"/>
        <v>0.72860292375161173</v>
      </c>
      <c r="CM34" s="200"/>
      <c r="CN34" s="5"/>
      <c r="CO34" s="194">
        <f t="shared" si="62"/>
        <v>0</v>
      </c>
      <c r="CP34" s="19">
        <f ca="1"/>
        <v>0</v>
      </c>
      <c r="CQ34" s="208">
        <f t="shared" ca="1" si="63"/>
        <v>0</v>
      </c>
      <c r="CR34" s="207"/>
      <c r="CS34" s="194"/>
      <c r="CT34" s="198" cm="1">
        <f t="array" ref="CT34">IFERROR(MATCH(TRUE,INDEX($B$14:$B$117&gt;=CS34,0),0),"")</f>
        <v>1</v>
      </c>
      <c r="CU34" s="194">
        <f t="shared" ca="1" si="64"/>
        <v>1.3963799927016407E-2</v>
      </c>
      <c r="CV34" s="200"/>
      <c r="CW34" s="5"/>
      <c r="CX34" s="194">
        <f t="shared" si="65"/>
        <v>0</v>
      </c>
      <c r="CY34" s="19" t="e">
        <f ca="1"/>
        <v>#N/A</v>
      </c>
      <c r="CZ34" s="208" t="e">
        <f t="shared" ca="1" si="66"/>
        <v>#N/A</v>
      </c>
      <c r="DA34" s="207"/>
      <c r="DB34" s="194"/>
      <c r="DC34" s="198" cm="1">
        <f t="array" ref="DC34">IFERROR(MATCH(TRUE,INDEX($B$14:$B$117&gt;=DB34,0),0),"")</f>
        <v>1</v>
      </c>
      <c r="DD34" s="194">
        <f t="shared" ca="1" si="67"/>
        <v>1.3963799927016407E-2</v>
      </c>
      <c r="DE34" s="200"/>
      <c r="DF34" s="5"/>
      <c r="DG34" s="194">
        <f t="shared" si="68"/>
        <v>0</v>
      </c>
      <c r="DH34" s="19" t="e">
        <f ca="1"/>
        <v>#N/A</v>
      </c>
      <c r="DI34" s="208" t="e">
        <f t="shared" ca="1" si="69"/>
        <v>#N/A</v>
      </c>
      <c r="DJ34" s="207"/>
      <c r="DK34" s="194"/>
      <c r="DL34" s="198" cm="1">
        <f t="array" ref="DL34">IFERROR(MATCH(TRUE,INDEX($B$14:$B$117&gt;=DK34,0),0),"")</f>
        <v>1</v>
      </c>
      <c r="DM34" s="194">
        <f t="shared" ca="1" si="70"/>
        <v>1.3963799927016407E-2</v>
      </c>
      <c r="DN34" s="200"/>
      <c r="DO34" s="5"/>
      <c r="DP34" s="194">
        <f t="shared" si="71"/>
        <v>0</v>
      </c>
      <c r="DQ34" s="19" t="e">
        <f ca="1"/>
        <v>#N/A</v>
      </c>
      <c r="DR34" s="208" t="e">
        <f t="shared" ca="1" si="72"/>
        <v>#N/A</v>
      </c>
      <c r="DS34" s="207"/>
      <c r="DT34" s="194"/>
      <c r="DU34" s="198" cm="1">
        <f t="array" ref="DU34">IFERROR(MATCH(TRUE,INDEX($B$14:$B$117&gt;=DT34,0),0),"")</f>
        <v>1</v>
      </c>
      <c r="DV34" s="194">
        <f t="shared" ca="1" si="73"/>
        <v>1.3963799927016407E-2</v>
      </c>
      <c r="DW34" s="200"/>
      <c r="DX34" s="5"/>
      <c r="DY34" s="194">
        <f t="shared" si="74"/>
        <v>0</v>
      </c>
      <c r="DZ34" s="19" t="e">
        <f ca="1"/>
        <v>#N/A</v>
      </c>
      <c r="EA34" s="208" t="e">
        <f t="shared" ca="1" si="75"/>
        <v>#N/A</v>
      </c>
      <c r="EB34" s="207"/>
      <c r="EC34" s="194"/>
      <c r="ED34" s="198" cm="1">
        <f t="array" ref="ED34">IFERROR(MATCH(TRUE,INDEX($B$14:$B$117&gt;=EC34,0),0),"")</f>
        <v>1</v>
      </c>
      <c r="EE34" s="194">
        <f t="shared" ca="1" si="76"/>
        <v>1.3963799927016407E-2</v>
      </c>
      <c r="EF34" s="200"/>
      <c r="EG34" s="5"/>
      <c r="EH34" s="194">
        <f t="shared" si="77"/>
        <v>0</v>
      </c>
      <c r="EI34" s="19" t="e">
        <f ca="1"/>
        <v>#N/A</v>
      </c>
      <c r="EJ34" s="208" t="e">
        <f t="shared" ca="1" si="78"/>
        <v>#N/A</v>
      </c>
      <c r="EK34" s="207"/>
      <c r="EL34" s="194"/>
      <c r="EM34" s="198" cm="1">
        <f t="array" ref="EM34">IFERROR(MATCH(TRUE,INDEX($B$14:$B$117&gt;=EL34,0),0),"")</f>
        <v>1</v>
      </c>
      <c r="EN34" s="194">
        <f t="shared" ca="1" si="79"/>
        <v>1.3963799927016407E-2</v>
      </c>
      <c r="EO34" s="200"/>
      <c r="EP34" s="5"/>
      <c r="EQ34" s="194">
        <f t="shared" si="80"/>
        <v>0</v>
      </c>
      <c r="ER34" s="19" t="e">
        <f ca="1"/>
        <v>#N/A</v>
      </c>
      <c r="ES34" s="208" t="e">
        <f t="shared" ca="1" si="81"/>
        <v>#N/A</v>
      </c>
      <c r="ET34" s="207"/>
      <c r="EU34" s="194"/>
      <c r="EV34" s="198" cm="1">
        <f t="array" ref="EV34">IFERROR(MATCH(TRUE,INDEX($B$14:$B$117&gt;=EU34,0),0),"")</f>
        <v>1</v>
      </c>
      <c r="EW34" s="194">
        <f t="shared" ca="1" si="82"/>
        <v>1.3963799927016407E-2</v>
      </c>
      <c r="EX34" s="200"/>
      <c r="EY34" s="5"/>
      <c r="EZ34" s="194">
        <f t="shared" si="83"/>
        <v>0</v>
      </c>
      <c r="FA34" s="19" t="e">
        <f ca="1"/>
        <v>#N/A</v>
      </c>
      <c r="FB34" s="208" t="e">
        <f t="shared" ca="1" si="84"/>
        <v>#N/A</v>
      </c>
      <c r="FC34" s="207"/>
      <c r="FD34" s="194"/>
      <c r="FE34" s="198" cm="1">
        <f t="array" ref="FE34">IFERROR(MATCH(TRUE,INDEX($B$14:$B$117&gt;=FD34,0),0),"")</f>
        <v>1</v>
      </c>
      <c r="FF34" s="194">
        <f t="shared" ca="1" si="85"/>
        <v>1.3963799927016407E-2</v>
      </c>
      <c r="FG34" s="200"/>
      <c r="FH34" s="5"/>
      <c r="FI34" s="194">
        <f t="shared" si="86"/>
        <v>0</v>
      </c>
      <c r="FJ34" s="19" t="e">
        <f ca="1"/>
        <v>#N/A</v>
      </c>
      <c r="FK34" s="208" t="e">
        <f t="shared" ca="1" si="87"/>
        <v>#N/A</v>
      </c>
      <c r="FL34" s="207"/>
      <c r="FM34" s="194"/>
      <c r="FN34" s="198" cm="1">
        <f t="array" ref="FN34">IFERROR(MATCH(TRUE,INDEX($B$14:$B$117&gt;=FM34,0),0),"")</f>
        <v>1</v>
      </c>
      <c r="FO34" s="194">
        <f t="shared" ca="1" si="88"/>
        <v>1.3963799927016407E-2</v>
      </c>
      <c r="FP34" s="200"/>
      <c r="FQ34" s="5"/>
      <c r="FR34" s="194">
        <f t="shared" si="89"/>
        <v>0</v>
      </c>
      <c r="FS34" s="19" t="e">
        <f ca="1"/>
        <v>#N/A</v>
      </c>
      <c r="FT34" s="208" t="e">
        <f t="shared" ca="1" si="90"/>
        <v>#N/A</v>
      </c>
      <c r="FU34" s="207"/>
      <c r="FV34" s="194"/>
      <c r="FW34" s="198" cm="1">
        <f t="array" ref="FW34">IFERROR(MATCH(TRUE,INDEX($B$14:$B$117&gt;=FV34,0),0),"")</f>
        <v>1</v>
      </c>
      <c r="FX34" s="194">
        <f t="shared" ca="1" si="91"/>
        <v>1.3963799927016407E-2</v>
      </c>
      <c r="FY34" s="200"/>
      <c r="FZ34" s="5"/>
      <c r="GA34" s="194">
        <f t="shared" si="92"/>
        <v>0</v>
      </c>
      <c r="GB34" s="19" t="e">
        <f ca="1"/>
        <v>#N/A</v>
      </c>
      <c r="GC34" s="208" t="e">
        <f t="shared" ca="1" si="93"/>
        <v>#N/A</v>
      </c>
    </row>
    <row r="35" spans="1:185" x14ac:dyDescent="0.2">
      <c r="A35" s="236">
        <v>21</v>
      </c>
      <c r="B35" s="195">
        <v>0.47727272727272729</v>
      </c>
      <c r="C35" s="194">
        <v>0.852461978339493</v>
      </c>
      <c r="D35" s="195">
        <v>4.6738761292275097E-2</v>
      </c>
      <c r="E35" s="194"/>
      <c r="F35" s="207">
        <f ca="1"/>
        <v>21</v>
      </c>
      <c r="G35" s="194">
        <f ca="1"/>
        <v>0.22105263157894736</v>
      </c>
      <c r="H35" s="198" cm="1">
        <f t="array" aca="1" ref="H35" ca="1">IFERROR(MATCH(TRUE,INDEX($B$14:$B$117&gt;=G35,0),0),"")</f>
        <v>11</v>
      </c>
      <c r="I35" s="194">
        <f t="shared" ca="1" si="38"/>
        <v>0.3794977091049398</v>
      </c>
      <c r="J35" s="200"/>
      <c r="K35" s="5"/>
      <c r="L35" s="194">
        <f t="shared" si="94"/>
        <v>0</v>
      </c>
      <c r="M35" s="19">
        <f ca="1"/>
        <v>0</v>
      </c>
      <c r="N35" s="208">
        <f t="shared" ca="1" si="95"/>
        <v>0</v>
      </c>
      <c r="O35" s="207">
        <f ca="1"/>
        <v>21</v>
      </c>
      <c r="P35" s="194">
        <f ca="1"/>
        <v>0.36842105263157893</v>
      </c>
      <c r="Q35" s="198" cm="1">
        <f t="array" aca="1" ref="Q35" ca="1">IFERROR(MATCH(TRUE,INDEX($B$14:$B$117&gt;=P35,0),0),"")</f>
        <v>18</v>
      </c>
      <c r="R35" s="194">
        <f t="shared" ca="1" si="39"/>
        <v>0.63319133653015613</v>
      </c>
      <c r="S35" s="200"/>
      <c r="T35" s="5"/>
      <c r="U35" s="194">
        <f t="shared" si="96"/>
        <v>0</v>
      </c>
      <c r="V35" s="19">
        <f ca="1"/>
        <v>0</v>
      </c>
      <c r="W35" s="208">
        <f t="shared" ca="1" si="97"/>
        <v>0</v>
      </c>
      <c r="X35" s="207">
        <f ca="1"/>
        <v>21</v>
      </c>
      <c r="Y35" s="194">
        <f ca="1"/>
        <v>0.40384615384615385</v>
      </c>
      <c r="Z35" s="198" cm="1">
        <f t="array" aca="1" ref="Z35" ca="1">IFERROR(MATCH(TRUE,INDEX($B$14:$B$117&gt;=Y35,0),0),"")</f>
        <v>19</v>
      </c>
      <c r="AA35" s="194">
        <f t="shared" ca="1" si="40"/>
        <v>0.70206919661864109</v>
      </c>
      <c r="AB35" s="200"/>
      <c r="AC35" s="5"/>
      <c r="AD35" s="194">
        <f t="shared" si="41"/>
        <v>0</v>
      </c>
      <c r="AE35" s="19">
        <f ca="1"/>
        <v>0</v>
      </c>
      <c r="AF35" s="208">
        <f t="shared" ca="1" si="42"/>
        <v>0</v>
      </c>
      <c r="AG35" s="207">
        <f ca="1"/>
        <v>21</v>
      </c>
      <c r="AH35" s="194">
        <f ca="1"/>
        <v>0.41176470588235292</v>
      </c>
      <c r="AI35" s="198" cm="1">
        <f t="array" aca="1" ref="AI35" ca="1">IFERROR(MATCH(TRUE,INDEX($B$14:$B$117&gt;=AH35,0),0),"")</f>
        <v>20</v>
      </c>
      <c r="AJ35" s="194">
        <f t="shared" ca="1" si="43"/>
        <v>0.71862265050159213</v>
      </c>
      <c r="AK35" s="200"/>
      <c r="AL35" s="5"/>
      <c r="AM35" s="194">
        <f t="shared" si="44"/>
        <v>0</v>
      </c>
      <c r="AN35" s="19">
        <f ca="1"/>
        <v>0</v>
      </c>
      <c r="AO35" s="208">
        <f t="shared" ca="1" si="45"/>
        <v>0</v>
      </c>
      <c r="AP35" s="207">
        <f ca="1"/>
        <v>21</v>
      </c>
      <c r="AQ35" s="194">
        <f ca="1"/>
        <v>0.42</v>
      </c>
      <c r="AR35" s="198" cm="1">
        <f t="array" aca="1" ref="AR35" ca="1">IFERROR(MATCH(TRUE,INDEX($B$14:$B$117&gt;=AQ35,0),0),"")</f>
        <v>20</v>
      </c>
      <c r="AS35" s="194">
        <f t="shared" ca="1" si="46"/>
        <v>0.73538950956162508</v>
      </c>
      <c r="AT35" s="200"/>
      <c r="AU35" s="5"/>
      <c r="AV35" s="194">
        <f t="shared" si="47"/>
        <v>0</v>
      </c>
      <c r="AW35" s="19">
        <f ca="1"/>
        <v>0</v>
      </c>
      <c r="AX35" s="208">
        <f t="shared" ca="1" si="48"/>
        <v>0</v>
      </c>
      <c r="AY35" s="207">
        <f ca="1"/>
        <v>21</v>
      </c>
      <c r="AZ35" s="194">
        <f ca="1"/>
        <v>0.42</v>
      </c>
      <c r="BA35" s="198" cm="1">
        <f t="array" aca="1" ref="BA35" ca="1">IFERROR(MATCH(TRUE,INDEX($B$14:$B$117&gt;=AZ35,0),0),"")</f>
        <v>20</v>
      </c>
      <c r="BB35" s="194">
        <f t="shared" ca="1" si="49"/>
        <v>0.73538950956162508</v>
      </c>
      <c r="BC35" s="200"/>
      <c r="BD35" s="5"/>
      <c r="BE35" s="194">
        <f t="shared" si="50"/>
        <v>0</v>
      </c>
      <c r="BF35" s="19">
        <f ca="1"/>
        <v>0</v>
      </c>
      <c r="BG35" s="208">
        <f t="shared" ca="1" si="51"/>
        <v>0</v>
      </c>
      <c r="BH35" s="207">
        <f ca="1"/>
        <v>21</v>
      </c>
      <c r="BI35" s="194">
        <f ca="1"/>
        <v>0.42857142857142855</v>
      </c>
      <c r="BJ35" s="198" cm="1">
        <f t="array" aca="1" ref="BJ35" ca="1">IFERROR(MATCH(TRUE,INDEX($B$14:$B$117&gt;=BI35,0),0),"")</f>
        <v>20</v>
      </c>
      <c r="BK35" s="194">
        <f t="shared" ca="1" si="52"/>
        <v>0.75284073021594511</v>
      </c>
      <c r="BL35" s="200"/>
      <c r="BM35" s="5"/>
      <c r="BN35" s="194">
        <f t="shared" si="53"/>
        <v>0</v>
      </c>
      <c r="BO35" s="19">
        <f ca="1"/>
        <v>0</v>
      </c>
      <c r="BP35" s="208">
        <f t="shared" ca="1" si="54"/>
        <v>0</v>
      </c>
      <c r="BQ35" s="207">
        <f ca="1"/>
        <v>21</v>
      </c>
      <c r="BR35" s="194">
        <f ca="1"/>
        <v>0.42857142857142855</v>
      </c>
      <c r="BS35" s="198" cm="1">
        <f t="array" aca="1" ref="BS35" ca="1">IFERROR(MATCH(TRUE,INDEX($B$14:$B$117&gt;=BR35,0),0),"")</f>
        <v>20</v>
      </c>
      <c r="BT35" s="194">
        <f t="shared" ca="1" si="55"/>
        <v>0.75284073021594511</v>
      </c>
      <c r="BU35" s="200"/>
      <c r="BV35" s="5"/>
      <c r="BW35" s="194">
        <f t="shared" si="56"/>
        <v>0</v>
      </c>
      <c r="BX35" s="19">
        <f ca="1"/>
        <v>0</v>
      </c>
      <c r="BY35" s="208">
        <f t="shared" ca="1" si="57"/>
        <v>0</v>
      </c>
      <c r="BZ35" s="207">
        <f ca="1"/>
        <v>21</v>
      </c>
      <c r="CA35" s="194">
        <f ca="1"/>
        <v>0.42857142857142855</v>
      </c>
      <c r="CB35" s="198" cm="1">
        <f t="array" aca="1" ref="CB35" ca="1">IFERROR(MATCH(TRUE,INDEX($B$14:$B$117&gt;=CA35,0),0),"")</f>
        <v>20</v>
      </c>
      <c r="CC35" s="194">
        <f t="shared" ca="1" si="58"/>
        <v>0.75284073021594511</v>
      </c>
      <c r="CD35" s="200"/>
      <c r="CE35" s="5"/>
      <c r="CF35" s="194">
        <f t="shared" si="59"/>
        <v>0</v>
      </c>
      <c r="CG35" s="19">
        <f ca="1"/>
        <v>0</v>
      </c>
      <c r="CH35" s="208">
        <f t="shared" ca="1" si="60"/>
        <v>0</v>
      </c>
      <c r="CI35" s="207">
        <f ca="1"/>
        <v>21</v>
      </c>
      <c r="CJ35" s="194">
        <f ca="1"/>
        <v>0.4375</v>
      </c>
      <c r="CK35" s="198" cm="1">
        <f t="array" aca="1" ref="CK35" ca="1">IFERROR(MATCH(TRUE,INDEX($B$14:$B$117&gt;=CJ35,0),0),"")</f>
        <v>21</v>
      </c>
      <c r="CL35" s="194">
        <f t="shared" ca="1" si="61"/>
        <v>0.77066914607801162</v>
      </c>
      <c r="CM35" s="200"/>
      <c r="CN35" s="5"/>
      <c r="CO35" s="194">
        <f t="shared" si="62"/>
        <v>0</v>
      </c>
      <c r="CP35" s="19">
        <f ca="1"/>
        <v>0</v>
      </c>
      <c r="CQ35" s="208">
        <f t="shared" ca="1" si="63"/>
        <v>0</v>
      </c>
      <c r="CR35" s="207"/>
      <c r="CS35" s="194"/>
      <c r="CT35" s="198" cm="1">
        <f t="array" ref="CT35">IFERROR(MATCH(TRUE,INDEX($B$14:$B$117&gt;=CS35,0),0),"")</f>
        <v>1</v>
      </c>
      <c r="CU35" s="194">
        <f t="shared" ca="1" si="64"/>
        <v>1.3963799927016407E-2</v>
      </c>
      <c r="CV35" s="200"/>
      <c r="CW35" s="5"/>
      <c r="CX35" s="194">
        <f t="shared" si="65"/>
        <v>0</v>
      </c>
      <c r="CY35" s="19" t="e">
        <f ca="1"/>
        <v>#N/A</v>
      </c>
      <c r="CZ35" s="208" t="e">
        <f t="shared" ca="1" si="66"/>
        <v>#N/A</v>
      </c>
      <c r="DA35" s="207"/>
      <c r="DB35" s="194"/>
      <c r="DC35" s="198" cm="1">
        <f t="array" ref="DC35">IFERROR(MATCH(TRUE,INDEX($B$14:$B$117&gt;=DB35,0),0),"")</f>
        <v>1</v>
      </c>
      <c r="DD35" s="194">
        <f t="shared" ca="1" si="67"/>
        <v>1.3963799927016407E-2</v>
      </c>
      <c r="DE35" s="200"/>
      <c r="DF35" s="5"/>
      <c r="DG35" s="194">
        <f t="shared" si="68"/>
        <v>0</v>
      </c>
      <c r="DH35" s="19" t="e">
        <f ca="1"/>
        <v>#N/A</v>
      </c>
      <c r="DI35" s="208" t="e">
        <f t="shared" ca="1" si="69"/>
        <v>#N/A</v>
      </c>
      <c r="DJ35" s="207"/>
      <c r="DK35" s="194"/>
      <c r="DL35" s="198" cm="1">
        <f t="array" ref="DL35">IFERROR(MATCH(TRUE,INDEX($B$14:$B$117&gt;=DK35,0),0),"")</f>
        <v>1</v>
      </c>
      <c r="DM35" s="194">
        <f t="shared" ca="1" si="70"/>
        <v>1.3963799927016407E-2</v>
      </c>
      <c r="DN35" s="200"/>
      <c r="DO35" s="5"/>
      <c r="DP35" s="194">
        <f t="shared" si="71"/>
        <v>0</v>
      </c>
      <c r="DQ35" s="19" t="e">
        <f ca="1"/>
        <v>#N/A</v>
      </c>
      <c r="DR35" s="208" t="e">
        <f t="shared" ca="1" si="72"/>
        <v>#N/A</v>
      </c>
      <c r="DS35" s="207"/>
      <c r="DT35" s="194"/>
      <c r="DU35" s="198" cm="1">
        <f t="array" ref="DU35">IFERROR(MATCH(TRUE,INDEX($B$14:$B$117&gt;=DT35,0),0),"")</f>
        <v>1</v>
      </c>
      <c r="DV35" s="194">
        <f t="shared" ca="1" si="73"/>
        <v>1.3963799927016407E-2</v>
      </c>
      <c r="DW35" s="200"/>
      <c r="DX35" s="5"/>
      <c r="DY35" s="194">
        <f t="shared" si="74"/>
        <v>0</v>
      </c>
      <c r="DZ35" s="19" t="e">
        <f ca="1"/>
        <v>#N/A</v>
      </c>
      <c r="EA35" s="208" t="e">
        <f t="shared" ca="1" si="75"/>
        <v>#N/A</v>
      </c>
      <c r="EB35" s="207"/>
      <c r="EC35" s="194"/>
      <c r="ED35" s="198" cm="1">
        <f t="array" ref="ED35">IFERROR(MATCH(TRUE,INDEX($B$14:$B$117&gt;=EC35,0),0),"")</f>
        <v>1</v>
      </c>
      <c r="EE35" s="194">
        <f t="shared" ca="1" si="76"/>
        <v>1.3963799927016407E-2</v>
      </c>
      <c r="EF35" s="200"/>
      <c r="EG35" s="5"/>
      <c r="EH35" s="194">
        <f t="shared" si="77"/>
        <v>0</v>
      </c>
      <c r="EI35" s="19" t="e">
        <f ca="1"/>
        <v>#N/A</v>
      </c>
      <c r="EJ35" s="208" t="e">
        <f t="shared" ca="1" si="78"/>
        <v>#N/A</v>
      </c>
      <c r="EK35" s="207"/>
      <c r="EL35" s="194"/>
      <c r="EM35" s="198" cm="1">
        <f t="array" ref="EM35">IFERROR(MATCH(TRUE,INDEX($B$14:$B$117&gt;=EL35,0),0),"")</f>
        <v>1</v>
      </c>
      <c r="EN35" s="194">
        <f t="shared" ca="1" si="79"/>
        <v>1.3963799927016407E-2</v>
      </c>
      <c r="EO35" s="200"/>
      <c r="EP35" s="5"/>
      <c r="EQ35" s="194">
        <f t="shared" si="80"/>
        <v>0</v>
      </c>
      <c r="ER35" s="19" t="e">
        <f ca="1"/>
        <v>#N/A</v>
      </c>
      <c r="ES35" s="208" t="e">
        <f t="shared" ca="1" si="81"/>
        <v>#N/A</v>
      </c>
      <c r="ET35" s="207"/>
      <c r="EU35" s="194"/>
      <c r="EV35" s="198" cm="1">
        <f t="array" ref="EV35">IFERROR(MATCH(TRUE,INDEX($B$14:$B$117&gt;=EU35,0),0),"")</f>
        <v>1</v>
      </c>
      <c r="EW35" s="194">
        <f t="shared" ca="1" si="82"/>
        <v>1.3963799927016407E-2</v>
      </c>
      <c r="EX35" s="200"/>
      <c r="EY35" s="5"/>
      <c r="EZ35" s="194">
        <f t="shared" si="83"/>
        <v>0</v>
      </c>
      <c r="FA35" s="19" t="e">
        <f ca="1"/>
        <v>#N/A</v>
      </c>
      <c r="FB35" s="208" t="e">
        <f t="shared" ca="1" si="84"/>
        <v>#N/A</v>
      </c>
      <c r="FC35" s="207"/>
      <c r="FD35" s="194"/>
      <c r="FE35" s="198" cm="1">
        <f t="array" ref="FE35">IFERROR(MATCH(TRUE,INDEX($B$14:$B$117&gt;=FD35,0),0),"")</f>
        <v>1</v>
      </c>
      <c r="FF35" s="194">
        <f t="shared" ca="1" si="85"/>
        <v>1.3963799927016407E-2</v>
      </c>
      <c r="FG35" s="200"/>
      <c r="FH35" s="5"/>
      <c r="FI35" s="194">
        <f t="shared" si="86"/>
        <v>0</v>
      </c>
      <c r="FJ35" s="19" t="e">
        <f ca="1"/>
        <v>#N/A</v>
      </c>
      <c r="FK35" s="208" t="e">
        <f t="shared" ca="1" si="87"/>
        <v>#N/A</v>
      </c>
      <c r="FL35" s="207"/>
      <c r="FM35" s="194"/>
      <c r="FN35" s="198" cm="1">
        <f t="array" ref="FN35">IFERROR(MATCH(TRUE,INDEX($B$14:$B$117&gt;=FM35,0),0),"")</f>
        <v>1</v>
      </c>
      <c r="FO35" s="194">
        <f t="shared" ca="1" si="88"/>
        <v>1.3963799927016407E-2</v>
      </c>
      <c r="FP35" s="200"/>
      <c r="FQ35" s="5"/>
      <c r="FR35" s="194">
        <f t="shared" si="89"/>
        <v>0</v>
      </c>
      <c r="FS35" s="19" t="e">
        <f ca="1"/>
        <v>#N/A</v>
      </c>
      <c r="FT35" s="208" t="e">
        <f t="shared" ca="1" si="90"/>
        <v>#N/A</v>
      </c>
      <c r="FU35" s="207"/>
      <c r="FV35" s="194"/>
      <c r="FW35" s="198" cm="1">
        <f t="array" ref="FW35">IFERROR(MATCH(TRUE,INDEX($B$14:$B$117&gt;=FV35,0),0),"")</f>
        <v>1</v>
      </c>
      <c r="FX35" s="194">
        <f t="shared" ca="1" si="91"/>
        <v>1.3963799927016407E-2</v>
      </c>
      <c r="FY35" s="200"/>
      <c r="FZ35" s="5"/>
      <c r="GA35" s="194">
        <f t="shared" si="92"/>
        <v>0</v>
      </c>
      <c r="GB35" s="19" t="e">
        <f ca="1"/>
        <v>#N/A</v>
      </c>
      <c r="GC35" s="208" t="e">
        <f t="shared" ca="1" si="93"/>
        <v>#N/A</v>
      </c>
    </row>
    <row r="36" spans="1:185" x14ac:dyDescent="0.2">
      <c r="A36" s="236">
        <v>22</v>
      </c>
      <c r="B36" s="195">
        <v>0.5</v>
      </c>
      <c r="C36" s="194">
        <v>0.87462935183830515</v>
      </c>
      <c r="D36" s="195">
        <v>2.2167373498812162E-2</v>
      </c>
      <c r="E36" s="194"/>
      <c r="F36" s="207">
        <f ca="1"/>
        <v>22</v>
      </c>
      <c r="G36" s="194">
        <f ca="1"/>
        <v>0.23157894736842105</v>
      </c>
      <c r="H36" s="198" cm="1">
        <f t="array" aca="1" ref="H36" ca="1">IFERROR(MATCH(TRUE,INDEX($B$14:$B$117&gt;=G36,0),0),"")</f>
        <v>12</v>
      </c>
      <c r="I36" s="194">
        <f t="shared" ca="1" si="38"/>
        <v>0.39726112251630374</v>
      </c>
      <c r="J36" s="200"/>
      <c r="K36" s="5"/>
      <c r="L36" s="194">
        <f t="shared" si="94"/>
        <v>0</v>
      </c>
      <c r="M36" s="19">
        <f ca="1"/>
        <v>0</v>
      </c>
      <c r="N36" s="208">
        <f t="shared" ca="1" si="95"/>
        <v>0</v>
      </c>
      <c r="O36" s="207">
        <f ca="1"/>
        <v>22</v>
      </c>
      <c r="P36" s="194">
        <f ca="1"/>
        <v>0.38596491228070173</v>
      </c>
      <c r="Q36" s="198" cm="1">
        <f t="array" aca="1" ref="Q36" ca="1">IFERROR(MATCH(TRUE,INDEX($B$14:$B$117&gt;=P36,0),0),"")</f>
        <v>18</v>
      </c>
      <c r="R36" s="194">
        <f t="shared" ca="1" si="39"/>
        <v>0.66754453320286045</v>
      </c>
      <c r="S36" s="200"/>
      <c r="T36" s="5"/>
      <c r="U36" s="194">
        <f t="shared" si="96"/>
        <v>0</v>
      </c>
      <c r="V36" s="19">
        <f ca="1"/>
        <v>0</v>
      </c>
      <c r="W36" s="208">
        <f t="shared" ca="1" si="97"/>
        <v>0</v>
      </c>
      <c r="X36" s="207">
        <f ca="1"/>
        <v>22</v>
      </c>
      <c r="Y36" s="194">
        <f ca="1"/>
        <v>0.42307692307692313</v>
      </c>
      <c r="Z36" s="198" cm="1">
        <f t="array" aca="1" ref="Z36" ca="1">IFERROR(MATCH(TRUE,INDEX($B$14:$B$117&gt;=Y36,0),0),"")</f>
        <v>20</v>
      </c>
      <c r="AA36" s="194">
        <f t="shared" ca="1" si="40"/>
        <v>0.74165405030932985</v>
      </c>
      <c r="AB36" s="200"/>
      <c r="AC36" s="5"/>
      <c r="AD36" s="194">
        <f t="shared" si="41"/>
        <v>0</v>
      </c>
      <c r="AE36" s="19">
        <f ca="1"/>
        <v>0</v>
      </c>
      <c r="AF36" s="208">
        <f t="shared" ca="1" si="42"/>
        <v>0</v>
      </c>
      <c r="AG36" s="207">
        <f ca="1"/>
        <v>22</v>
      </c>
      <c r="AH36" s="194">
        <f ca="1"/>
        <v>0.43137254901960786</v>
      </c>
      <c r="AI36" s="198" cm="1">
        <f t="array" aca="1" ref="AI36" ca="1">IFERROR(MATCH(TRUE,INDEX($B$14:$B$117&gt;=AH36,0),0),"")</f>
        <v>20</v>
      </c>
      <c r="AJ36" s="194">
        <f t="shared" ca="1" si="43"/>
        <v>0.75854374350167064</v>
      </c>
      <c r="AK36" s="200"/>
      <c r="AL36" s="5"/>
      <c r="AM36" s="194">
        <f t="shared" si="44"/>
        <v>0</v>
      </c>
      <c r="AN36" s="19">
        <f ca="1"/>
        <v>0</v>
      </c>
      <c r="AO36" s="208">
        <f t="shared" ca="1" si="45"/>
        <v>0</v>
      </c>
      <c r="AP36" s="207">
        <f ca="1"/>
        <v>22</v>
      </c>
      <c r="AQ36" s="194">
        <f ca="1"/>
        <v>0.44</v>
      </c>
      <c r="AR36" s="198" cm="1">
        <f t="array" aca="1" ref="AR36" ca="1">IFERROR(MATCH(TRUE,INDEX($B$14:$B$117&gt;=AQ36,0),0),"")</f>
        <v>21</v>
      </c>
      <c r="AS36" s="194">
        <f t="shared" ca="1" si="46"/>
        <v>0.77581040982016181</v>
      </c>
      <c r="AT36" s="200"/>
      <c r="AU36" s="5"/>
      <c r="AV36" s="194">
        <f t="shared" si="47"/>
        <v>0</v>
      </c>
      <c r="AW36" s="19">
        <f ca="1"/>
        <v>0</v>
      </c>
      <c r="AX36" s="208">
        <f t="shared" ca="1" si="48"/>
        <v>0</v>
      </c>
      <c r="AY36" s="207">
        <f ca="1"/>
        <v>22</v>
      </c>
      <c r="AZ36" s="194">
        <f ca="1"/>
        <v>0.44</v>
      </c>
      <c r="BA36" s="198" cm="1">
        <f t="array" aca="1" ref="BA36" ca="1">IFERROR(MATCH(TRUE,INDEX($B$14:$B$117&gt;=AZ36,0),0),"")</f>
        <v>21</v>
      </c>
      <c r="BB36" s="194">
        <f t="shared" ca="1" si="49"/>
        <v>0.77581040982016181</v>
      </c>
      <c r="BC36" s="200"/>
      <c r="BD36" s="5"/>
      <c r="BE36" s="194">
        <f t="shared" si="50"/>
        <v>0</v>
      </c>
      <c r="BF36" s="19">
        <f ca="1"/>
        <v>0</v>
      </c>
      <c r="BG36" s="208">
        <f t="shared" ca="1" si="51"/>
        <v>0</v>
      </c>
      <c r="BH36" s="207">
        <f ca="1"/>
        <v>22</v>
      </c>
      <c r="BI36" s="194">
        <f ca="1"/>
        <v>0.44897959183673464</v>
      </c>
      <c r="BJ36" s="198" cm="1">
        <f t="array" aca="1" ref="BJ36" ca="1">IFERROR(MATCH(TRUE,INDEX($B$14:$B$117&gt;=BI36,0),0),"")</f>
        <v>21</v>
      </c>
      <c r="BK36" s="194">
        <f t="shared" ca="1" si="52"/>
        <v>0.7942769897919667</v>
      </c>
      <c r="BL36" s="200"/>
      <c r="BM36" s="5"/>
      <c r="BN36" s="194">
        <f t="shared" si="53"/>
        <v>0</v>
      </c>
      <c r="BO36" s="19">
        <f ca="1"/>
        <v>0</v>
      </c>
      <c r="BP36" s="208">
        <f t="shared" ca="1" si="54"/>
        <v>0</v>
      </c>
      <c r="BQ36" s="207">
        <f ca="1"/>
        <v>22</v>
      </c>
      <c r="BR36" s="194">
        <f ca="1"/>
        <v>0.44897959183673464</v>
      </c>
      <c r="BS36" s="198" cm="1">
        <f t="array" aca="1" ref="BS36" ca="1">IFERROR(MATCH(TRUE,INDEX($B$14:$B$117&gt;=BR36,0),0),"")</f>
        <v>21</v>
      </c>
      <c r="BT36" s="194">
        <f t="shared" ca="1" si="55"/>
        <v>0.7942769897919667</v>
      </c>
      <c r="BU36" s="200"/>
      <c r="BV36" s="5"/>
      <c r="BW36" s="194">
        <f t="shared" si="56"/>
        <v>0</v>
      </c>
      <c r="BX36" s="19">
        <f ca="1"/>
        <v>0</v>
      </c>
      <c r="BY36" s="208">
        <f t="shared" ca="1" si="57"/>
        <v>0</v>
      </c>
      <c r="BZ36" s="207">
        <f ca="1"/>
        <v>22</v>
      </c>
      <c r="CA36" s="194">
        <f ca="1"/>
        <v>0.44897959183673464</v>
      </c>
      <c r="CB36" s="198" cm="1">
        <f t="array" aca="1" ref="CB36" ca="1">IFERROR(MATCH(TRUE,INDEX($B$14:$B$117&gt;=CA36,0),0),"")</f>
        <v>21</v>
      </c>
      <c r="CC36" s="194">
        <f t="shared" ca="1" si="58"/>
        <v>0.7942769897919667</v>
      </c>
      <c r="CD36" s="200"/>
      <c r="CE36" s="5"/>
      <c r="CF36" s="194">
        <f t="shared" si="59"/>
        <v>0</v>
      </c>
      <c r="CG36" s="19">
        <f ca="1"/>
        <v>0</v>
      </c>
      <c r="CH36" s="208">
        <f t="shared" ca="1" si="60"/>
        <v>0</v>
      </c>
      <c r="CI36" s="207">
        <f ca="1"/>
        <v>22</v>
      </c>
      <c r="CJ36" s="194">
        <f ca="1"/>
        <v>0.45833333333333331</v>
      </c>
      <c r="CK36" s="198" cm="1">
        <f t="array" aca="1" ref="CK36" ca="1">IFERROR(MATCH(TRUE,INDEX($B$14:$B$117&gt;=CJ36,0),0),"")</f>
        <v>22</v>
      </c>
      <c r="CL36" s="194">
        <f t="shared" ca="1" si="61"/>
        <v>0.83398916709048287</v>
      </c>
      <c r="CM36" s="200"/>
      <c r="CN36" s="5"/>
      <c r="CO36" s="194">
        <f t="shared" si="62"/>
        <v>0</v>
      </c>
      <c r="CP36" s="19">
        <f ca="1"/>
        <v>0</v>
      </c>
      <c r="CQ36" s="208">
        <f t="shared" ca="1" si="63"/>
        <v>0</v>
      </c>
      <c r="CR36" s="207"/>
      <c r="CS36" s="194"/>
      <c r="CT36" s="198" cm="1">
        <f t="array" ref="CT36">IFERROR(MATCH(TRUE,INDEX($B$14:$B$117&gt;=CS36,0),0),"")</f>
        <v>1</v>
      </c>
      <c r="CU36" s="194">
        <f t="shared" ca="1" si="64"/>
        <v>1.3963799927016407E-2</v>
      </c>
      <c r="CV36" s="200"/>
      <c r="CW36" s="5"/>
      <c r="CX36" s="194">
        <f t="shared" si="65"/>
        <v>0</v>
      </c>
      <c r="CY36" s="19" t="e">
        <f ca="1"/>
        <v>#N/A</v>
      </c>
      <c r="CZ36" s="208" t="e">
        <f t="shared" ca="1" si="66"/>
        <v>#N/A</v>
      </c>
      <c r="DA36" s="207"/>
      <c r="DB36" s="194"/>
      <c r="DC36" s="198" cm="1">
        <f t="array" ref="DC36">IFERROR(MATCH(TRUE,INDEX($B$14:$B$117&gt;=DB36,0),0),"")</f>
        <v>1</v>
      </c>
      <c r="DD36" s="194">
        <f t="shared" ca="1" si="67"/>
        <v>1.3963799927016407E-2</v>
      </c>
      <c r="DE36" s="200"/>
      <c r="DF36" s="5"/>
      <c r="DG36" s="194">
        <f t="shared" si="68"/>
        <v>0</v>
      </c>
      <c r="DH36" s="19" t="e">
        <f ca="1"/>
        <v>#N/A</v>
      </c>
      <c r="DI36" s="208" t="e">
        <f t="shared" ca="1" si="69"/>
        <v>#N/A</v>
      </c>
      <c r="DJ36" s="207"/>
      <c r="DK36" s="194"/>
      <c r="DL36" s="198" cm="1">
        <f t="array" ref="DL36">IFERROR(MATCH(TRUE,INDEX($B$14:$B$117&gt;=DK36,0),0),"")</f>
        <v>1</v>
      </c>
      <c r="DM36" s="194">
        <f t="shared" ca="1" si="70"/>
        <v>1.3963799927016407E-2</v>
      </c>
      <c r="DN36" s="200"/>
      <c r="DO36" s="5"/>
      <c r="DP36" s="194">
        <f t="shared" si="71"/>
        <v>0</v>
      </c>
      <c r="DQ36" s="19" t="e">
        <f ca="1"/>
        <v>#N/A</v>
      </c>
      <c r="DR36" s="208" t="e">
        <f t="shared" ca="1" si="72"/>
        <v>#N/A</v>
      </c>
      <c r="DS36" s="207"/>
      <c r="DT36" s="194"/>
      <c r="DU36" s="198" cm="1">
        <f t="array" ref="DU36">IFERROR(MATCH(TRUE,INDEX($B$14:$B$117&gt;=DT36,0),0),"")</f>
        <v>1</v>
      </c>
      <c r="DV36" s="194">
        <f t="shared" ca="1" si="73"/>
        <v>1.3963799927016407E-2</v>
      </c>
      <c r="DW36" s="200"/>
      <c r="DX36" s="5"/>
      <c r="DY36" s="194">
        <f t="shared" si="74"/>
        <v>0</v>
      </c>
      <c r="DZ36" s="19" t="e">
        <f ca="1"/>
        <v>#N/A</v>
      </c>
      <c r="EA36" s="208" t="e">
        <f t="shared" ca="1" si="75"/>
        <v>#N/A</v>
      </c>
      <c r="EB36" s="207"/>
      <c r="EC36" s="194"/>
      <c r="ED36" s="198" cm="1">
        <f t="array" ref="ED36">IFERROR(MATCH(TRUE,INDEX($B$14:$B$117&gt;=EC36,0),0),"")</f>
        <v>1</v>
      </c>
      <c r="EE36" s="194">
        <f t="shared" ca="1" si="76"/>
        <v>1.3963799927016407E-2</v>
      </c>
      <c r="EF36" s="200"/>
      <c r="EG36" s="5"/>
      <c r="EH36" s="194">
        <f t="shared" si="77"/>
        <v>0</v>
      </c>
      <c r="EI36" s="19" t="e">
        <f ca="1"/>
        <v>#N/A</v>
      </c>
      <c r="EJ36" s="208" t="e">
        <f t="shared" ca="1" si="78"/>
        <v>#N/A</v>
      </c>
      <c r="EK36" s="207"/>
      <c r="EL36" s="194"/>
      <c r="EM36" s="198" cm="1">
        <f t="array" ref="EM36">IFERROR(MATCH(TRUE,INDEX($B$14:$B$117&gt;=EL36,0),0),"")</f>
        <v>1</v>
      </c>
      <c r="EN36" s="194">
        <f t="shared" ca="1" si="79"/>
        <v>1.3963799927016407E-2</v>
      </c>
      <c r="EO36" s="200"/>
      <c r="EP36" s="5"/>
      <c r="EQ36" s="194">
        <f t="shared" si="80"/>
        <v>0</v>
      </c>
      <c r="ER36" s="19" t="e">
        <f ca="1"/>
        <v>#N/A</v>
      </c>
      <c r="ES36" s="208" t="e">
        <f t="shared" ca="1" si="81"/>
        <v>#N/A</v>
      </c>
      <c r="ET36" s="207"/>
      <c r="EU36" s="194"/>
      <c r="EV36" s="198" cm="1">
        <f t="array" ref="EV36">IFERROR(MATCH(TRUE,INDEX($B$14:$B$117&gt;=EU36,0),0),"")</f>
        <v>1</v>
      </c>
      <c r="EW36" s="194">
        <f t="shared" ca="1" si="82"/>
        <v>1.3963799927016407E-2</v>
      </c>
      <c r="EX36" s="200"/>
      <c r="EY36" s="5"/>
      <c r="EZ36" s="194">
        <f t="shared" si="83"/>
        <v>0</v>
      </c>
      <c r="FA36" s="19" t="e">
        <f ca="1"/>
        <v>#N/A</v>
      </c>
      <c r="FB36" s="208" t="e">
        <f t="shared" ca="1" si="84"/>
        <v>#N/A</v>
      </c>
      <c r="FC36" s="207"/>
      <c r="FD36" s="194"/>
      <c r="FE36" s="198" cm="1">
        <f t="array" ref="FE36">IFERROR(MATCH(TRUE,INDEX($B$14:$B$117&gt;=FD36,0),0),"")</f>
        <v>1</v>
      </c>
      <c r="FF36" s="194">
        <f t="shared" ca="1" si="85"/>
        <v>1.3963799927016407E-2</v>
      </c>
      <c r="FG36" s="200"/>
      <c r="FH36" s="5"/>
      <c r="FI36" s="194">
        <f t="shared" si="86"/>
        <v>0</v>
      </c>
      <c r="FJ36" s="19" t="e">
        <f ca="1"/>
        <v>#N/A</v>
      </c>
      <c r="FK36" s="208" t="e">
        <f t="shared" ca="1" si="87"/>
        <v>#N/A</v>
      </c>
      <c r="FL36" s="207"/>
      <c r="FM36" s="194"/>
      <c r="FN36" s="198" cm="1">
        <f t="array" ref="FN36">IFERROR(MATCH(TRUE,INDEX($B$14:$B$117&gt;=FM36,0),0),"")</f>
        <v>1</v>
      </c>
      <c r="FO36" s="194">
        <f t="shared" ca="1" si="88"/>
        <v>1.3963799927016407E-2</v>
      </c>
      <c r="FP36" s="200"/>
      <c r="FQ36" s="5"/>
      <c r="FR36" s="194">
        <f t="shared" si="89"/>
        <v>0</v>
      </c>
      <c r="FS36" s="19" t="e">
        <f ca="1"/>
        <v>#N/A</v>
      </c>
      <c r="FT36" s="208" t="e">
        <f t="shared" ca="1" si="90"/>
        <v>#N/A</v>
      </c>
      <c r="FU36" s="207"/>
      <c r="FV36" s="194"/>
      <c r="FW36" s="198" cm="1">
        <f t="array" ref="FW36">IFERROR(MATCH(TRUE,INDEX($B$14:$B$117&gt;=FV36,0),0),"")</f>
        <v>1</v>
      </c>
      <c r="FX36" s="194">
        <f t="shared" ca="1" si="91"/>
        <v>1.3963799927016407E-2</v>
      </c>
      <c r="FY36" s="200"/>
      <c r="FZ36" s="5"/>
      <c r="GA36" s="194">
        <f t="shared" si="92"/>
        <v>0</v>
      </c>
      <c r="GB36" s="19" t="e">
        <f ca="1"/>
        <v>#N/A</v>
      </c>
      <c r="GC36" s="208" t="e">
        <f t="shared" ca="1" si="93"/>
        <v>#N/A</v>
      </c>
    </row>
    <row r="37" spans="1:185" x14ac:dyDescent="0.2">
      <c r="A37" s="236">
        <v>23</v>
      </c>
      <c r="B37" s="195">
        <v>0.52272727272727271</v>
      </c>
      <c r="C37" s="194">
        <v>0.88484391921284822</v>
      </c>
      <c r="D37" s="195">
        <v>1.0214567374543048E-2</v>
      </c>
      <c r="E37" s="194"/>
      <c r="F37" s="207">
        <f ca="1"/>
        <v>23</v>
      </c>
      <c r="G37" s="194">
        <f ca="1"/>
        <v>0.24210526315789474</v>
      </c>
      <c r="H37" s="198" cm="1">
        <f t="array" aca="1" ref="H37" ca="1">IFERROR(MATCH(TRUE,INDEX($B$14:$B$117&gt;=G37,0),0),"")</f>
        <v>12</v>
      </c>
      <c r="I37" s="194">
        <f t="shared" ca="1" si="38"/>
        <v>0.41454019957660843</v>
      </c>
      <c r="J37" s="200"/>
      <c r="K37" s="5"/>
      <c r="L37" s="194">
        <f t="shared" si="94"/>
        <v>0</v>
      </c>
      <c r="M37" s="19">
        <f ca="1"/>
        <v>0</v>
      </c>
      <c r="N37" s="208">
        <f t="shared" ca="1" si="95"/>
        <v>0</v>
      </c>
      <c r="O37" s="207">
        <f ca="1"/>
        <v>23</v>
      </c>
      <c r="P37" s="194">
        <f ca="1"/>
        <v>0.40350877192982454</v>
      </c>
      <c r="Q37" s="198" cm="1">
        <f t="array" aca="1" ref="Q37" ca="1">IFERROR(MATCH(TRUE,INDEX($B$14:$B$117&gt;=P37,0),0),"")</f>
        <v>19</v>
      </c>
      <c r="R37" s="194">
        <f t="shared" ca="1" si="39"/>
        <v>0.70137709103863743</v>
      </c>
      <c r="S37" s="200"/>
      <c r="T37" s="5"/>
      <c r="U37" s="194">
        <f t="shared" si="96"/>
        <v>0</v>
      </c>
      <c r="V37" s="19">
        <f ca="1"/>
        <v>0</v>
      </c>
      <c r="W37" s="208">
        <f t="shared" ca="1" si="97"/>
        <v>0</v>
      </c>
      <c r="X37" s="207">
        <f ca="1"/>
        <v>23</v>
      </c>
      <c r="Y37" s="194">
        <f ca="1"/>
        <v>0.44230769230769235</v>
      </c>
      <c r="Z37" s="198" cm="1">
        <f t="array" aca="1" ref="Z37" ca="1">IFERROR(MATCH(TRUE,INDEX($B$14:$B$117&gt;=Y37,0),0),"")</f>
        <v>21</v>
      </c>
      <c r="AA37" s="194">
        <f t="shared" ca="1" si="40"/>
        <v>0.78055619173599289</v>
      </c>
      <c r="AB37" s="200"/>
      <c r="AC37" s="5"/>
      <c r="AD37" s="194">
        <f t="shared" si="41"/>
        <v>0</v>
      </c>
      <c r="AE37" s="19">
        <f ca="1"/>
        <v>0</v>
      </c>
      <c r="AF37" s="208">
        <f t="shared" ca="1" si="42"/>
        <v>0</v>
      </c>
      <c r="AG37" s="207">
        <f ca="1"/>
        <v>23</v>
      </c>
      <c r="AH37" s="194">
        <f ca="1"/>
        <v>0.45098039215686275</v>
      </c>
      <c r="AI37" s="198" cm="1">
        <f t="array" aca="1" ref="AI37" ca="1">IFERROR(MATCH(TRUE,INDEX($B$14:$B$117&gt;=AH37,0),0),"")</f>
        <v>21</v>
      </c>
      <c r="AJ37" s="194">
        <f t="shared" ca="1" si="43"/>
        <v>0.79839164664842965</v>
      </c>
      <c r="AK37" s="200"/>
      <c r="AL37" s="5"/>
      <c r="AM37" s="194">
        <f t="shared" si="44"/>
        <v>0</v>
      </c>
      <c r="AN37" s="19">
        <f ca="1"/>
        <v>0</v>
      </c>
      <c r="AO37" s="208">
        <f t="shared" ca="1" si="45"/>
        <v>0</v>
      </c>
      <c r="AP37" s="207">
        <f ca="1"/>
        <v>23</v>
      </c>
      <c r="AQ37" s="194">
        <f ca="1"/>
        <v>0.46</v>
      </c>
      <c r="AR37" s="198" cm="1">
        <f t="array" aca="1" ref="AR37" ca="1">IFERROR(MATCH(TRUE,INDEX($B$14:$B$117&gt;=AQ37,0),0),"")</f>
        <v>22</v>
      </c>
      <c r="AS37" s="194">
        <f t="shared" ca="1" si="46"/>
        <v>0.83561477448039567</v>
      </c>
      <c r="AT37" s="200"/>
      <c r="AU37" s="5"/>
      <c r="AV37" s="194">
        <f t="shared" si="47"/>
        <v>0</v>
      </c>
      <c r="AW37" s="19">
        <f ca="1"/>
        <v>0</v>
      </c>
      <c r="AX37" s="208">
        <f t="shared" ca="1" si="48"/>
        <v>0</v>
      </c>
      <c r="AY37" s="207">
        <f ca="1"/>
        <v>23</v>
      </c>
      <c r="AZ37" s="194">
        <f ca="1"/>
        <v>0.46</v>
      </c>
      <c r="BA37" s="198" cm="1">
        <f t="array" aca="1" ref="BA37" ca="1">IFERROR(MATCH(TRUE,INDEX($B$14:$B$117&gt;=AZ37,0),0),"")</f>
        <v>22</v>
      </c>
      <c r="BB37" s="194">
        <f t="shared" ca="1" si="49"/>
        <v>0.83561477448039567</v>
      </c>
      <c r="BC37" s="200"/>
      <c r="BD37" s="5"/>
      <c r="BE37" s="194">
        <f t="shared" si="50"/>
        <v>0</v>
      </c>
      <c r="BF37" s="19">
        <f ca="1"/>
        <v>0</v>
      </c>
      <c r="BG37" s="208">
        <f t="shared" ca="1" si="51"/>
        <v>0</v>
      </c>
      <c r="BH37" s="207">
        <f ca="1"/>
        <v>23</v>
      </c>
      <c r="BI37" s="194">
        <f ca="1"/>
        <v>0.46938775510204078</v>
      </c>
      <c r="BJ37" s="198" cm="1">
        <f t="array" aca="1" ref="BJ37" ca="1">IFERROR(MATCH(TRUE,INDEX($B$14:$B$117&gt;=BI37,0),0),"")</f>
        <v>22</v>
      </c>
      <c r="BK37" s="194">
        <f t="shared" ca="1" si="52"/>
        <v>0.84477125692153776</v>
      </c>
      <c r="BL37" s="200"/>
      <c r="BM37" s="5"/>
      <c r="BN37" s="194">
        <f t="shared" si="53"/>
        <v>0</v>
      </c>
      <c r="BO37" s="19">
        <f ca="1"/>
        <v>0</v>
      </c>
      <c r="BP37" s="208">
        <f t="shared" ca="1" si="54"/>
        <v>0</v>
      </c>
      <c r="BQ37" s="207">
        <f ca="1"/>
        <v>23</v>
      </c>
      <c r="BR37" s="194">
        <f ca="1"/>
        <v>0.46938775510204078</v>
      </c>
      <c r="BS37" s="198" cm="1">
        <f t="array" aca="1" ref="BS37" ca="1">IFERROR(MATCH(TRUE,INDEX($B$14:$B$117&gt;=BR37,0),0),"")</f>
        <v>22</v>
      </c>
      <c r="BT37" s="194">
        <f t="shared" ca="1" si="55"/>
        <v>0.84477125692153776</v>
      </c>
      <c r="BU37" s="200"/>
      <c r="BV37" s="5"/>
      <c r="BW37" s="194">
        <f t="shared" si="56"/>
        <v>0</v>
      </c>
      <c r="BX37" s="19">
        <f ca="1"/>
        <v>0</v>
      </c>
      <c r="BY37" s="208">
        <f t="shared" ca="1" si="57"/>
        <v>0</v>
      </c>
      <c r="BZ37" s="207">
        <f ca="1"/>
        <v>23</v>
      </c>
      <c r="CA37" s="194">
        <f ca="1"/>
        <v>0.46938775510204078</v>
      </c>
      <c r="CB37" s="198" cm="1">
        <f t="array" aca="1" ref="CB37" ca="1">IFERROR(MATCH(TRUE,INDEX($B$14:$B$117&gt;=CA37,0),0),"")</f>
        <v>22</v>
      </c>
      <c r="CC37" s="194">
        <f t="shared" ca="1" si="58"/>
        <v>0.84477125692153776</v>
      </c>
      <c r="CD37" s="200"/>
      <c r="CE37" s="5"/>
      <c r="CF37" s="194">
        <f t="shared" si="59"/>
        <v>0</v>
      </c>
      <c r="CG37" s="19">
        <f ca="1"/>
        <v>0</v>
      </c>
      <c r="CH37" s="208">
        <f t="shared" ca="1" si="60"/>
        <v>0</v>
      </c>
      <c r="CI37" s="207">
        <f ca="1"/>
        <v>23</v>
      </c>
      <c r="CJ37" s="194">
        <f ca="1"/>
        <v>0.47916666666666663</v>
      </c>
      <c r="CK37" s="198" cm="1">
        <f t="array" aca="1" ref="CK37" ca="1">IFERROR(MATCH(TRUE,INDEX($B$14:$B$117&gt;=CJ37,0),0),"")</f>
        <v>23</v>
      </c>
      <c r="CL37" s="194">
        <f t="shared" ca="1" si="61"/>
        <v>0.86526599841164065</v>
      </c>
      <c r="CM37" s="200"/>
      <c r="CN37" s="5"/>
      <c r="CO37" s="194">
        <f t="shared" si="62"/>
        <v>0</v>
      </c>
      <c r="CP37" s="19">
        <f ca="1"/>
        <v>0</v>
      </c>
      <c r="CQ37" s="208">
        <f t="shared" ca="1" si="63"/>
        <v>0</v>
      </c>
      <c r="CR37" s="207"/>
      <c r="CS37" s="194"/>
      <c r="CT37" s="198" cm="1">
        <f t="array" ref="CT37">IFERROR(MATCH(TRUE,INDEX($B$14:$B$117&gt;=CS37,0),0),"")</f>
        <v>1</v>
      </c>
      <c r="CU37" s="194">
        <f t="shared" ca="1" si="64"/>
        <v>1.3963799927016407E-2</v>
      </c>
      <c r="CV37" s="200"/>
      <c r="CW37" s="5"/>
      <c r="CX37" s="194">
        <f t="shared" si="65"/>
        <v>0</v>
      </c>
      <c r="CY37" s="19" t="e">
        <f ca="1"/>
        <v>#N/A</v>
      </c>
      <c r="CZ37" s="208" t="e">
        <f t="shared" ca="1" si="66"/>
        <v>#N/A</v>
      </c>
      <c r="DA37" s="207"/>
      <c r="DB37" s="194"/>
      <c r="DC37" s="198" cm="1">
        <f t="array" ref="DC37">IFERROR(MATCH(TRUE,INDEX($B$14:$B$117&gt;=DB37,0),0),"")</f>
        <v>1</v>
      </c>
      <c r="DD37" s="194">
        <f t="shared" ca="1" si="67"/>
        <v>1.3963799927016407E-2</v>
      </c>
      <c r="DE37" s="200"/>
      <c r="DF37" s="5"/>
      <c r="DG37" s="194">
        <f t="shared" si="68"/>
        <v>0</v>
      </c>
      <c r="DH37" s="19" t="e">
        <f ca="1"/>
        <v>#N/A</v>
      </c>
      <c r="DI37" s="208" t="e">
        <f t="shared" ca="1" si="69"/>
        <v>#N/A</v>
      </c>
      <c r="DJ37" s="207"/>
      <c r="DK37" s="194"/>
      <c r="DL37" s="198" cm="1">
        <f t="array" ref="DL37">IFERROR(MATCH(TRUE,INDEX($B$14:$B$117&gt;=DK37,0),0),"")</f>
        <v>1</v>
      </c>
      <c r="DM37" s="194">
        <f t="shared" ca="1" si="70"/>
        <v>1.3963799927016407E-2</v>
      </c>
      <c r="DN37" s="200"/>
      <c r="DO37" s="5"/>
      <c r="DP37" s="194">
        <f t="shared" si="71"/>
        <v>0</v>
      </c>
      <c r="DQ37" s="19" t="e">
        <f ca="1"/>
        <v>#N/A</v>
      </c>
      <c r="DR37" s="208" t="e">
        <f t="shared" ca="1" si="72"/>
        <v>#N/A</v>
      </c>
      <c r="DS37" s="207"/>
      <c r="DT37" s="194"/>
      <c r="DU37" s="198" cm="1">
        <f t="array" ref="DU37">IFERROR(MATCH(TRUE,INDEX($B$14:$B$117&gt;=DT37,0),0),"")</f>
        <v>1</v>
      </c>
      <c r="DV37" s="194">
        <f t="shared" ca="1" si="73"/>
        <v>1.3963799927016407E-2</v>
      </c>
      <c r="DW37" s="200"/>
      <c r="DX37" s="5"/>
      <c r="DY37" s="194">
        <f t="shared" si="74"/>
        <v>0</v>
      </c>
      <c r="DZ37" s="19" t="e">
        <f ca="1"/>
        <v>#N/A</v>
      </c>
      <c r="EA37" s="208" t="e">
        <f t="shared" ca="1" si="75"/>
        <v>#N/A</v>
      </c>
      <c r="EB37" s="207"/>
      <c r="EC37" s="194"/>
      <c r="ED37" s="198" cm="1">
        <f t="array" ref="ED37">IFERROR(MATCH(TRUE,INDEX($B$14:$B$117&gt;=EC37,0),0),"")</f>
        <v>1</v>
      </c>
      <c r="EE37" s="194">
        <f t="shared" ca="1" si="76"/>
        <v>1.3963799927016407E-2</v>
      </c>
      <c r="EF37" s="200"/>
      <c r="EG37" s="5"/>
      <c r="EH37" s="194">
        <f t="shared" si="77"/>
        <v>0</v>
      </c>
      <c r="EI37" s="19" t="e">
        <f ca="1"/>
        <v>#N/A</v>
      </c>
      <c r="EJ37" s="208" t="e">
        <f t="shared" ca="1" si="78"/>
        <v>#N/A</v>
      </c>
      <c r="EK37" s="207"/>
      <c r="EL37" s="194"/>
      <c r="EM37" s="198" cm="1">
        <f t="array" ref="EM37">IFERROR(MATCH(TRUE,INDEX($B$14:$B$117&gt;=EL37,0),0),"")</f>
        <v>1</v>
      </c>
      <c r="EN37" s="194">
        <f t="shared" ca="1" si="79"/>
        <v>1.3963799927016407E-2</v>
      </c>
      <c r="EO37" s="200"/>
      <c r="EP37" s="5"/>
      <c r="EQ37" s="194">
        <f t="shared" si="80"/>
        <v>0</v>
      </c>
      <c r="ER37" s="19" t="e">
        <f ca="1"/>
        <v>#N/A</v>
      </c>
      <c r="ES37" s="208" t="e">
        <f t="shared" ca="1" si="81"/>
        <v>#N/A</v>
      </c>
      <c r="ET37" s="207"/>
      <c r="EU37" s="194"/>
      <c r="EV37" s="198" cm="1">
        <f t="array" ref="EV37">IFERROR(MATCH(TRUE,INDEX($B$14:$B$117&gt;=EU37,0),0),"")</f>
        <v>1</v>
      </c>
      <c r="EW37" s="194">
        <f t="shared" ca="1" si="82"/>
        <v>1.3963799927016407E-2</v>
      </c>
      <c r="EX37" s="200"/>
      <c r="EY37" s="5"/>
      <c r="EZ37" s="194">
        <f t="shared" si="83"/>
        <v>0</v>
      </c>
      <c r="FA37" s="19" t="e">
        <f ca="1"/>
        <v>#N/A</v>
      </c>
      <c r="FB37" s="208" t="e">
        <f t="shared" ca="1" si="84"/>
        <v>#N/A</v>
      </c>
      <c r="FC37" s="207"/>
      <c r="FD37" s="194"/>
      <c r="FE37" s="198" cm="1">
        <f t="array" ref="FE37">IFERROR(MATCH(TRUE,INDEX($B$14:$B$117&gt;=FD37,0),0),"")</f>
        <v>1</v>
      </c>
      <c r="FF37" s="194">
        <f t="shared" ca="1" si="85"/>
        <v>1.3963799927016407E-2</v>
      </c>
      <c r="FG37" s="200"/>
      <c r="FH37" s="5"/>
      <c r="FI37" s="194">
        <f t="shared" si="86"/>
        <v>0</v>
      </c>
      <c r="FJ37" s="19" t="e">
        <f ca="1"/>
        <v>#N/A</v>
      </c>
      <c r="FK37" s="208" t="e">
        <f t="shared" ca="1" si="87"/>
        <v>#N/A</v>
      </c>
      <c r="FL37" s="207"/>
      <c r="FM37" s="194"/>
      <c r="FN37" s="198" cm="1">
        <f t="array" ref="FN37">IFERROR(MATCH(TRUE,INDEX($B$14:$B$117&gt;=FM37,0),0),"")</f>
        <v>1</v>
      </c>
      <c r="FO37" s="194">
        <f t="shared" ca="1" si="88"/>
        <v>1.3963799927016407E-2</v>
      </c>
      <c r="FP37" s="200"/>
      <c r="FQ37" s="5"/>
      <c r="FR37" s="194">
        <f t="shared" si="89"/>
        <v>0</v>
      </c>
      <c r="FS37" s="19" t="e">
        <f ca="1"/>
        <v>#N/A</v>
      </c>
      <c r="FT37" s="208" t="e">
        <f t="shared" ca="1" si="90"/>
        <v>#N/A</v>
      </c>
      <c r="FU37" s="207"/>
      <c r="FV37" s="194"/>
      <c r="FW37" s="198" cm="1">
        <f t="array" ref="FW37">IFERROR(MATCH(TRUE,INDEX($B$14:$B$117&gt;=FV37,0),0),"")</f>
        <v>1</v>
      </c>
      <c r="FX37" s="194">
        <f t="shared" ca="1" si="91"/>
        <v>1.3963799927016407E-2</v>
      </c>
      <c r="FY37" s="200"/>
      <c r="FZ37" s="5"/>
      <c r="GA37" s="194">
        <f t="shared" si="92"/>
        <v>0</v>
      </c>
      <c r="GB37" s="19" t="e">
        <f ca="1"/>
        <v>#N/A</v>
      </c>
      <c r="GC37" s="208" t="e">
        <f t="shared" ca="1" si="93"/>
        <v>#N/A</v>
      </c>
    </row>
    <row r="38" spans="1:185" x14ac:dyDescent="0.2">
      <c r="A38" s="236">
        <v>24</v>
      </c>
      <c r="B38" s="195">
        <v>0.54545454545454541</v>
      </c>
      <c r="C38" s="194">
        <v>0.89515480033307593</v>
      </c>
      <c r="D38" s="195">
        <v>1.0310881120227721E-2</v>
      </c>
      <c r="E38" s="194"/>
      <c r="F38" s="207">
        <f ca="1"/>
        <v>24</v>
      </c>
      <c r="G38" s="194">
        <f ca="1"/>
        <v>0.25263157894736843</v>
      </c>
      <c r="H38" s="198" cm="1">
        <f t="array" aca="1" ref="H38" ca="1">IFERROR(MATCH(TRUE,INDEX($B$14:$B$117&gt;=G38,0),0),"")</f>
        <v>13</v>
      </c>
      <c r="I38" s="194">
        <f t="shared" ca="1" si="38"/>
        <v>0.43797517030812116</v>
      </c>
      <c r="J38" s="200"/>
      <c r="K38" s="5"/>
      <c r="L38" s="194">
        <f t="shared" si="94"/>
        <v>0</v>
      </c>
      <c r="M38" s="19">
        <f ca="1"/>
        <v>0</v>
      </c>
      <c r="N38" s="208">
        <f t="shared" ca="1" si="95"/>
        <v>0</v>
      </c>
      <c r="O38" s="207">
        <f ca="1"/>
        <v>24</v>
      </c>
      <c r="P38" s="194">
        <f ca="1"/>
        <v>0.42105263157894735</v>
      </c>
      <c r="Q38" s="198" cm="1">
        <f t="array" aca="1" ref="Q38" ca="1">IFERROR(MATCH(TRUE,INDEX($B$14:$B$117&gt;=P38,0),0),"")</f>
        <v>20</v>
      </c>
      <c r="R38" s="194">
        <f t="shared" ca="1" si="39"/>
        <v>0.73753264192268186</v>
      </c>
      <c r="S38" s="200"/>
      <c r="T38" s="5"/>
      <c r="U38" s="194">
        <f t="shared" si="96"/>
        <v>0</v>
      </c>
      <c r="V38" s="19">
        <f ca="1"/>
        <v>0</v>
      </c>
      <c r="W38" s="208">
        <f t="shared" ca="1" si="97"/>
        <v>0</v>
      </c>
      <c r="X38" s="207">
        <f ca="1"/>
        <v>24</v>
      </c>
      <c r="Y38" s="194">
        <f ca="1"/>
        <v>0.46153846153846156</v>
      </c>
      <c r="Z38" s="198" cm="1">
        <f t="array" aca="1" ref="Z38" ca="1">IFERROR(MATCH(TRUE,INDEX($B$14:$B$117&gt;=Y38,0),0),"")</f>
        <v>22</v>
      </c>
      <c r="AA38" s="194">
        <f t="shared" ca="1" si="40"/>
        <v>0.83711533514800762</v>
      </c>
      <c r="AB38" s="200"/>
      <c r="AC38" s="5"/>
      <c r="AD38" s="194">
        <f t="shared" si="41"/>
        <v>0</v>
      </c>
      <c r="AE38" s="19">
        <f ca="1"/>
        <v>0</v>
      </c>
      <c r="AF38" s="208">
        <f t="shared" ca="1" si="42"/>
        <v>0</v>
      </c>
      <c r="AG38" s="207">
        <f ca="1"/>
        <v>24</v>
      </c>
      <c r="AH38" s="194">
        <f ca="1"/>
        <v>0.47058823529411764</v>
      </c>
      <c r="AI38" s="198" cm="1">
        <f t="array" aca="1" ref="AI38" ca="1">IFERROR(MATCH(TRUE,INDEX($B$14:$B$117&gt;=AH38,0),0),"")</f>
        <v>22</v>
      </c>
      <c r="AJ38" s="194">
        <f t="shared" ca="1" si="43"/>
        <v>0.84594216260454824</v>
      </c>
      <c r="AK38" s="200"/>
      <c r="AL38" s="5"/>
      <c r="AM38" s="194">
        <f t="shared" si="44"/>
        <v>0</v>
      </c>
      <c r="AN38" s="19">
        <f ca="1"/>
        <v>0</v>
      </c>
      <c r="AO38" s="208">
        <f t="shared" ca="1" si="45"/>
        <v>0</v>
      </c>
      <c r="AP38" s="207">
        <f ca="1"/>
        <v>24</v>
      </c>
      <c r="AQ38" s="194">
        <f ca="1"/>
        <v>0.48</v>
      </c>
      <c r="AR38" s="198" cm="1">
        <f t="array" aca="1" ref="AR38" ca="1">IFERROR(MATCH(TRUE,INDEX($B$14:$B$117&gt;=AQ38,0),0),"")</f>
        <v>23</v>
      </c>
      <c r="AS38" s="194">
        <f t="shared" ca="1" si="46"/>
        <v>0.86564053254870721</v>
      </c>
      <c r="AT38" s="200"/>
      <c r="AU38" s="5"/>
      <c r="AV38" s="194">
        <f t="shared" si="47"/>
        <v>0</v>
      </c>
      <c r="AW38" s="19">
        <f ca="1"/>
        <v>0</v>
      </c>
      <c r="AX38" s="208">
        <f t="shared" ca="1" si="48"/>
        <v>0</v>
      </c>
      <c r="AY38" s="207">
        <f ca="1"/>
        <v>24</v>
      </c>
      <c r="AZ38" s="194">
        <f ca="1"/>
        <v>0.48</v>
      </c>
      <c r="BA38" s="198" cm="1">
        <f t="array" aca="1" ref="BA38" ca="1">IFERROR(MATCH(TRUE,INDEX($B$14:$B$117&gt;=AZ38,0),0),"")</f>
        <v>23</v>
      </c>
      <c r="BB38" s="194">
        <f t="shared" ca="1" si="49"/>
        <v>0.86564053254870721</v>
      </c>
      <c r="BC38" s="200"/>
      <c r="BD38" s="5"/>
      <c r="BE38" s="194">
        <f t="shared" si="50"/>
        <v>0</v>
      </c>
      <c r="BF38" s="19">
        <f ca="1"/>
        <v>0</v>
      </c>
      <c r="BG38" s="208">
        <f t="shared" ca="1" si="51"/>
        <v>0</v>
      </c>
      <c r="BH38" s="207">
        <f ca="1"/>
        <v>24</v>
      </c>
      <c r="BI38" s="194">
        <f ca="1"/>
        <v>0.48979591836734693</v>
      </c>
      <c r="BJ38" s="198" cm="1">
        <f t="array" aca="1" ref="BJ38" ca="1">IFERROR(MATCH(TRUE,INDEX($B$14:$B$117&gt;=BI38,0),0),"")</f>
        <v>23</v>
      </c>
      <c r="BK38" s="194">
        <f t="shared" ca="1" si="52"/>
        <v>0.87004321954769392</v>
      </c>
      <c r="BL38" s="200"/>
      <c r="BM38" s="5"/>
      <c r="BN38" s="194">
        <f t="shared" si="53"/>
        <v>0</v>
      </c>
      <c r="BO38" s="19">
        <f ca="1"/>
        <v>0</v>
      </c>
      <c r="BP38" s="208">
        <f t="shared" ca="1" si="54"/>
        <v>0</v>
      </c>
      <c r="BQ38" s="207">
        <f ca="1"/>
        <v>24</v>
      </c>
      <c r="BR38" s="194">
        <f ca="1"/>
        <v>0.48979591836734693</v>
      </c>
      <c r="BS38" s="198" cm="1">
        <f t="array" aca="1" ref="BS38" ca="1">IFERROR(MATCH(TRUE,INDEX($B$14:$B$117&gt;=BR38,0),0),"")</f>
        <v>23</v>
      </c>
      <c r="BT38" s="194">
        <f t="shared" ca="1" si="55"/>
        <v>0.87004321954769392</v>
      </c>
      <c r="BU38" s="200"/>
      <c r="BV38" s="5"/>
      <c r="BW38" s="194">
        <f t="shared" si="56"/>
        <v>0</v>
      </c>
      <c r="BX38" s="19">
        <f ca="1"/>
        <v>0</v>
      </c>
      <c r="BY38" s="208">
        <f t="shared" ca="1" si="57"/>
        <v>0</v>
      </c>
      <c r="BZ38" s="207">
        <f ca="1"/>
        <v>24</v>
      </c>
      <c r="CA38" s="194">
        <f ca="1"/>
        <v>0.48979591836734693</v>
      </c>
      <c r="CB38" s="198" cm="1">
        <f t="array" aca="1" ref="CB38" ca="1">IFERROR(MATCH(TRUE,INDEX($B$14:$B$117&gt;=CA38,0),0),"")</f>
        <v>23</v>
      </c>
      <c r="CC38" s="194">
        <f t="shared" ca="1" si="58"/>
        <v>0.87004321954769392</v>
      </c>
      <c r="CD38" s="200"/>
      <c r="CE38" s="5"/>
      <c r="CF38" s="194">
        <f t="shared" si="59"/>
        <v>0</v>
      </c>
      <c r="CG38" s="19">
        <f ca="1"/>
        <v>0</v>
      </c>
      <c r="CH38" s="208">
        <f t="shared" ca="1" si="60"/>
        <v>0</v>
      </c>
      <c r="CI38" s="207">
        <f ca="1"/>
        <v>24</v>
      </c>
      <c r="CJ38" s="194">
        <f ca="1"/>
        <v>0.5</v>
      </c>
      <c r="CK38" s="198" cm="1">
        <f t="array" aca="1" ref="CK38" ca="1">IFERROR(MATCH(TRUE,INDEX($B$14:$B$117&gt;=CJ38,0),0),"")</f>
        <v>23</v>
      </c>
      <c r="CL38" s="194">
        <f t="shared" ca="1" si="61"/>
        <v>0.87462935183830515</v>
      </c>
      <c r="CM38" s="200"/>
      <c r="CN38" s="5"/>
      <c r="CO38" s="194">
        <f t="shared" si="62"/>
        <v>0</v>
      </c>
      <c r="CP38" s="19">
        <f ca="1"/>
        <v>0</v>
      </c>
      <c r="CQ38" s="208">
        <f t="shared" ca="1" si="63"/>
        <v>0</v>
      </c>
      <c r="CR38" s="207"/>
      <c r="CS38" s="194"/>
      <c r="CT38" s="198" cm="1">
        <f t="array" ref="CT38">IFERROR(MATCH(TRUE,INDEX($B$14:$B$117&gt;=CS38,0),0),"")</f>
        <v>1</v>
      </c>
      <c r="CU38" s="194">
        <f t="shared" ca="1" si="64"/>
        <v>1.3963799927016407E-2</v>
      </c>
      <c r="CV38" s="200"/>
      <c r="CW38" s="5"/>
      <c r="CX38" s="194">
        <f t="shared" si="65"/>
        <v>0</v>
      </c>
      <c r="CY38" s="19" t="e">
        <f ca="1"/>
        <v>#N/A</v>
      </c>
      <c r="CZ38" s="208" t="e">
        <f t="shared" ca="1" si="66"/>
        <v>#N/A</v>
      </c>
      <c r="DA38" s="207"/>
      <c r="DB38" s="194"/>
      <c r="DC38" s="198" cm="1">
        <f t="array" ref="DC38">IFERROR(MATCH(TRUE,INDEX($B$14:$B$117&gt;=DB38,0),0),"")</f>
        <v>1</v>
      </c>
      <c r="DD38" s="194">
        <f t="shared" ca="1" si="67"/>
        <v>1.3963799927016407E-2</v>
      </c>
      <c r="DE38" s="200"/>
      <c r="DF38" s="5"/>
      <c r="DG38" s="194">
        <f t="shared" si="68"/>
        <v>0</v>
      </c>
      <c r="DH38" s="19" t="e">
        <f ca="1"/>
        <v>#N/A</v>
      </c>
      <c r="DI38" s="208" t="e">
        <f t="shared" ca="1" si="69"/>
        <v>#N/A</v>
      </c>
      <c r="DJ38" s="207"/>
      <c r="DK38" s="194"/>
      <c r="DL38" s="198" cm="1">
        <f t="array" ref="DL38">IFERROR(MATCH(TRUE,INDEX($B$14:$B$117&gt;=DK38,0),0),"")</f>
        <v>1</v>
      </c>
      <c r="DM38" s="194">
        <f t="shared" ca="1" si="70"/>
        <v>1.3963799927016407E-2</v>
      </c>
      <c r="DN38" s="200"/>
      <c r="DO38" s="5"/>
      <c r="DP38" s="194">
        <f t="shared" si="71"/>
        <v>0</v>
      </c>
      <c r="DQ38" s="19" t="e">
        <f ca="1"/>
        <v>#N/A</v>
      </c>
      <c r="DR38" s="208" t="e">
        <f t="shared" ca="1" si="72"/>
        <v>#N/A</v>
      </c>
      <c r="DS38" s="207"/>
      <c r="DT38" s="194"/>
      <c r="DU38" s="198" cm="1">
        <f t="array" ref="DU38">IFERROR(MATCH(TRUE,INDEX($B$14:$B$117&gt;=DT38,0),0),"")</f>
        <v>1</v>
      </c>
      <c r="DV38" s="194">
        <f t="shared" ca="1" si="73"/>
        <v>1.3963799927016407E-2</v>
      </c>
      <c r="DW38" s="200"/>
      <c r="DX38" s="5"/>
      <c r="DY38" s="194">
        <f t="shared" si="74"/>
        <v>0</v>
      </c>
      <c r="DZ38" s="19" t="e">
        <f ca="1"/>
        <v>#N/A</v>
      </c>
      <c r="EA38" s="208" t="e">
        <f t="shared" ca="1" si="75"/>
        <v>#N/A</v>
      </c>
      <c r="EB38" s="207"/>
      <c r="EC38" s="194"/>
      <c r="ED38" s="198" cm="1">
        <f t="array" ref="ED38">IFERROR(MATCH(TRUE,INDEX($B$14:$B$117&gt;=EC38,0),0),"")</f>
        <v>1</v>
      </c>
      <c r="EE38" s="194">
        <f t="shared" ca="1" si="76"/>
        <v>1.3963799927016407E-2</v>
      </c>
      <c r="EF38" s="200"/>
      <c r="EG38" s="5"/>
      <c r="EH38" s="194">
        <f t="shared" si="77"/>
        <v>0</v>
      </c>
      <c r="EI38" s="19" t="e">
        <f ca="1"/>
        <v>#N/A</v>
      </c>
      <c r="EJ38" s="208" t="e">
        <f t="shared" ca="1" si="78"/>
        <v>#N/A</v>
      </c>
      <c r="EK38" s="207"/>
      <c r="EL38" s="194"/>
      <c r="EM38" s="198" cm="1">
        <f t="array" ref="EM38">IFERROR(MATCH(TRUE,INDEX($B$14:$B$117&gt;=EL38,0),0),"")</f>
        <v>1</v>
      </c>
      <c r="EN38" s="194">
        <f t="shared" ca="1" si="79"/>
        <v>1.3963799927016407E-2</v>
      </c>
      <c r="EO38" s="200"/>
      <c r="EP38" s="5"/>
      <c r="EQ38" s="194">
        <f t="shared" si="80"/>
        <v>0</v>
      </c>
      <c r="ER38" s="19" t="e">
        <f ca="1"/>
        <v>#N/A</v>
      </c>
      <c r="ES38" s="208" t="e">
        <f t="shared" ca="1" si="81"/>
        <v>#N/A</v>
      </c>
      <c r="ET38" s="207"/>
      <c r="EU38" s="194"/>
      <c r="EV38" s="198" cm="1">
        <f t="array" ref="EV38">IFERROR(MATCH(TRUE,INDEX($B$14:$B$117&gt;=EU38,0),0),"")</f>
        <v>1</v>
      </c>
      <c r="EW38" s="194">
        <f t="shared" ca="1" si="82"/>
        <v>1.3963799927016407E-2</v>
      </c>
      <c r="EX38" s="200"/>
      <c r="EY38" s="5"/>
      <c r="EZ38" s="194">
        <f t="shared" si="83"/>
        <v>0</v>
      </c>
      <c r="FA38" s="19" t="e">
        <f ca="1"/>
        <v>#N/A</v>
      </c>
      <c r="FB38" s="208" t="e">
        <f t="shared" ca="1" si="84"/>
        <v>#N/A</v>
      </c>
      <c r="FC38" s="207"/>
      <c r="FD38" s="194"/>
      <c r="FE38" s="198" cm="1">
        <f t="array" ref="FE38">IFERROR(MATCH(TRUE,INDEX($B$14:$B$117&gt;=FD38,0),0),"")</f>
        <v>1</v>
      </c>
      <c r="FF38" s="194">
        <f t="shared" ca="1" si="85"/>
        <v>1.3963799927016407E-2</v>
      </c>
      <c r="FG38" s="200"/>
      <c r="FH38" s="5"/>
      <c r="FI38" s="194">
        <f t="shared" si="86"/>
        <v>0</v>
      </c>
      <c r="FJ38" s="19" t="e">
        <f ca="1"/>
        <v>#N/A</v>
      </c>
      <c r="FK38" s="208" t="e">
        <f t="shared" ca="1" si="87"/>
        <v>#N/A</v>
      </c>
      <c r="FL38" s="207"/>
      <c r="FM38" s="194"/>
      <c r="FN38" s="198" cm="1">
        <f t="array" ref="FN38">IFERROR(MATCH(TRUE,INDEX($B$14:$B$117&gt;=FM38,0),0),"")</f>
        <v>1</v>
      </c>
      <c r="FO38" s="194">
        <f t="shared" ca="1" si="88"/>
        <v>1.3963799927016407E-2</v>
      </c>
      <c r="FP38" s="200"/>
      <c r="FQ38" s="5"/>
      <c r="FR38" s="194">
        <f t="shared" si="89"/>
        <v>0</v>
      </c>
      <c r="FS38" s="19" t="e">
        <f ca="1"/>
        <v>#N/A</v>
      </c>
      <c r="FT38" s="208" t="e">
        <f t="shared" ca="1" si="90"/>
        <v>#N/A</v>
      </c>
      <c r="FU38" s="207"/>
      <c r="FV38" s="194"/>
      <c r="FW38" s="198" cm="1">
        <f t="array" ref="FW38">IFERROR(MATCH(TRUE,INDEX($B$14:$B$117&gt;=FV38,0),0),"")</f>
        <v>1</v>
      </c>
      <c r="FX38" s="194">
        <f t="shared" ca="1" si="91"/>
        <v>1.3963799927016407E-2</v>
      </c>
      <c r="FY38" s="200"/>
      <c r="FZ38" s="5"/>
      <c r="GA38" s="194">
        <f t="shared" si="92"/>
        <v>0</v>
      </c>
      <c r="GB38" s="19" t="e">
        <f ca="1"/>
        <v>#N/A</v>
      </c>
      <c r="GC38" s="208" t="e">
        <f t="shared" ca="1" si="93"/>
        <v>#N/A</v>
      </c>
    </row>
    <row r="39" spans="1:185" x14ac:dyDescent="0.2">
      <c r="A39" s="236">
        <v>25</v>
      </c>
      <c r="B39" s="195">
        <v>0.56818181818181823</v>
      </c>
      <c r="C39" s="194">
        <v>0.90241075103298063</v>
      </c>
      <c r="D39" s="195">
        <v>7.2559506999046557E-3</v>
      </c>
      <c r="E39" s="194"/>
      <c r="F39" s="207">
        <f ca="1"/>
        <v>25</v>
      </c>
      <c r="G39" s="194">
        <f ca="1"/>
        <v>0.26315789473684209</v>
      </c>
      <c r="H39" s="198" cm="1">
        <f t="array" aca="1" ref="H39" ca="1">IFERROR(MATCH(TRUE,INDEX($B$14:$B$117&gt;=G39,0),0),"")</f>
        <v>13</v>
      </c>
      <c r="I39" s="194">
        <f t="shared" ca="1" si="38"/>
        <v>0.45202973163588828</v>
      </c>
      <c r="J39" s="200"/>
      <c r="K39" s="5"/>
      <c r="L39" s="194">
        <f t="shared" si="94"/>
        <v>0</v>
      </c>
      <c r="M39" s="19">
        <f ca="1"/>
        <v>0</v>
      </c>
      <c r="N39" s="208">
        <f t="shared" ca="1" si="95"/>
        <v>0</v>
      </c>
      <c r="O39" s="207">
        <f ca="1"/>
        <v>25</v>
      </c>
      <c r="P39" s="194">
        <f ca="1"/>
        <v>0.43859649122807015</v>
      </c>
      <c r="Q39" s="198" cm="1">
        <f t="array" aca="1" ref="Q39" ca="1">IFERROR(MATCH(TRUE,INDEX($B$14:$B$117&gt;=P39,0),0),"")</f>
        <v>21</v>
      </c>
      <c r="R39" s="194">
        <f t="shared" ca="1" si="39"/>
        <v>0.77292408631579679</v>
      </c>
      <c r="S39" s="200"/>
      <c r="T39" s="5"/>
      <c r="U39" s="194">
        <f t="shared" si="96"/>
        <v>0</v>
      </c>
      <c r="V39" s="19">
        <f ca="1"/>
        <v>0</v>
      </c>
      <c r="W39" s="208">
        <f t="shared" ca="1" si="97"/>
        <v>0</v>
      </c>
      <c r="X39" s="207">
        <f ca="1"/>
        <v>25</v>
      </c>
      <c r="Y39" s="194">
        <f ca="1"/>
        <v>0.48076923076923078</v>
      </c>
      <c r="Z39" s="198" cm="1">
        <f t="array" aca="1" ref="Z39" ca="1">IFERROR(MATCH(TRUE,INDEX($B$14:$B$117&gt;=Y39,0),0),"")</f>
        <v>23</v>
      </c>
      <c r="AA39" s="194">
        <f t="shared" ca="1" si="40"/>
        <v>0.8659862563675379</v>
      </c>
      <c r="AB39" s="200"/>
      <c r="AC39" s="5"/>
      <c r="AD39" s="194">
        <f t="shared" si="41"/>
        <v>0</v>
      </c>
      <c r="AE39" s="19">
        <f ca="1"/>
        <v>0</v>
      </c>
      <c r="AF39" s="208">
        <f t="shared" ca="1" si="42"/>
        <v>0</v>
      </c>
      <c r="AG39" s="207">
        <f ca="1"/>
        <v>25</v>
      </c>
      <c r="AH39" s="194">
        <f ca="1"/>
        <v>0.49019607843137253</v>
      </c>
      <c r="AI39" s="198" cm="1">
        <f t="array" aca="1" ref="AI39" ca="1">IFERROR(MATCH(TRUE,INDEX($B$14:$B$117&gt;=AH39,0),0),"")</f>
        <v>23</v>
      </c>
      <c r="AJ39" s="194">
        <f t="shared" ca="1" si="43"/>
        <v>0.870223067872816</v>
      </c>
      <c r="AK39" s="200"/>
      <c r="AL39" s="5"/>
      <c r="AM39" s="194">
        <f t="shared" si="44"/>
        <v>0</v>
      </c>
      <c r="AN39" s="19">
        <f ca="1"/>
        <v>0</v>
      </c>
      <c r="AO39" s="208">
        <f t="shared" ca="1" si="45"/>
        <v>0</v>
      </c>
      <c r="AP39" s="207">
        <f ca="1"/>
        <v>25</v>
      </c>
      <c r="AQ39" s="194">
        <f ca="1"/>
        <v>0.5</v>
      </c>
      <c r="AR39" s="198" cm="1">
        <f t="array" aca="1" ref="AR39" ca="1">IFERROR(MATCH(TRUE,INDEX($B$14:$B$117&gt;=AQ39,0),0),"")</f>
        <v>23</v>
      </c>
      <c r="AS39" s="194">
        <f t="shared" ca="1" si="46"/>
        <v>0.87462935183830515</v>
      </c>
      <c r="AT39" s="200"/>
      <c r="AU39" s="5"/>
      <c r="AV39" s="194">
        <f t="shared" si="47"/>
        <v>0</v>
      </c>
      <c r="AW39" s="19">
        <f ca="1"/>
        <v>0</v>
      </c>
      <c r="AX39" s="208">
        <f t="shared" ca="1" si="48"/>
        <v>0</v>
      </c>
      <c r="AY39" s="207">
        <f ca="1"/>
        <v>25</v>
      </c>
      <c r="AZ39" s="194">
        <f ca="1"/>
        <v>0.5</v>
      </c>
      <c r="BA39" s="198" cm="1">
        <f t="array" aca="1" ref="BA39" ca="1">IFERROR(MATCH(TRUE,INDEX($B$14:$B$117&gt;=AZ39,0),0),"")</f>
        <v>23</v>
      </c>
      <c r="BB39" s="194">
        <f t="shared" ca="1" si="49"/>
        <v>0.87462935183830515</v>
      </c>
      <c r="BC39" s="200"/>
      <c r="BD39" s="5"/>
      <c r="BE39" s="194">
        <f t="shared" si="50"/>
        <v>0</v>
      </c>
      <c r="BF39" s="19">
        <f ca="1"/>
        <v>0</v>
      </c>
      <c r="BG39" s="208">
        <f t="shared" ca="1" si="51"/>
        <v>0</v>
      </c>
      <c r="BH39" s="207">
        <f ca="1"/>
        <v>25</v>
      </c>
      <c r="BI39" s="194">
        <f ca="1"/>
        <v>0.51020408163265307</v>
      </c>
      <c r="BJ39" s="198" cm="1">
        <f t="array" aca="1" ref="BJ39" ca="1">IFERROR(MATCH(TRUE,INDEX($B$14:$B$117&gt;=BI39,0),0),"")</f>
        <v>24</v>
      </c>
      <c r="BK39" s="194">
        <f t="shared" ca="1" si="52"/>
        <v>0.87916241328945743</v>
      </c>
      <c r="BL39" s="200"/>
      <c r="BM39" s="5"/>
      <c r="BN39" s="194">
        <f t="shared" si="53"/>
        <v>0</v>
      </c>
      <c r="BO39" s="19">
        <f ca="1"/>
        <v>0</v>
      </c>
      <c r="BP39" s="208">
        <f t="shared" ca="1" si="54"/>
        <v>0</v>
      </c>
      <c r="BQ39" s="207">
        <f ca="1"/>
        <v>25</v>
      </c>
      <c r="BR39" s="194">
        <f ca="1"/>
        <v>0.51020408163265307</v>
      </c>
      <c r="BS39" s="198" cm="1">
        <f t="array" aca="1" ref="BS39" ca="1">IFERROR(MATCH(TRUE,INDEX($B$14:$B$117&gt;=BR39,0),0),"")</f>
        <v>24</v>
      </c>
      <c r="BT39" s="194">
        <f t="shared" ca="1" si="55"/>
        <v>0.87916241328945743</v>
      </c>
      <c r="BU39" s="200"/>
      <c r="BV39" s="5"/>
      <c r="BW39" s="194">
        <f t="shared" si="56"/>
        <v>0</v>
      </c>
      <c r="BX39" s="19">
        <f ca="1"/>
        <v>0</v>
      </c>
      <c r="BY39" s="208">
        <f t="shared" ca="1" si="57"/>
        <v>0</v>
      </c>
      <c r="BZ39" s="207">
        <f ca="1"/>
        <v>25</v>
      </c>
      <c r="CA39" s="194">
        <f ca="1"/>
        <v>0.51020408163265307</v>
      </c>
      <c r="CB39" s="198" cm="1">
        <f t="array" aca="1" ref="CB39" ca="1">IFERROR(MATCH(TRUE,INDEX($B$14:$B$117&gt;=CA39,0),0),"")</f>
        <v>24</v>
      </c>
      <c r="CC39" s="194">
        <f t="shared" ca="1" si="58"/>
        <v>0.87916241328945743</v>
      </c>
      <c r="CD39" s="200"/>
      <c r="CE39" s="5"/>
      <c r="CF39" s="194">
        <f t="shared" si="59"/>
        <v>0</v>
      </c>
      <c r="CG39" s="19">
        <f ca="1"/>
        <v>0</v>
      </c>
      <c r="CH39" s="208">
        <f t="shared" ca="1" si="60"/>
        <v>0</v>
      </c>
      <c r="CI39" s="207">
        <f ca="1"/>
        <v>25</v>
      </c>
      <c r="CJ39" s="194">
        <f ca="1"/>
        <v>0.52083333333333326</v>
      </c>
      <c r="CK39" s="198" cm="1">
        <f t="array" aca="1" ref="CK39" ca="1">IFERROR(MATCH(TRUE,INDEX($B$14:$B$117&gt;=CJ39,0),0),"")</f>
        <v>24</v>
      </c>
      <c r="CL39" s="194">
        <f t="shared" ca="1" si="61"/>
        <v>0.88398467911949585</v>
      </c>
      <c r="CM39" s="200"/>
      <c r="CN39" s="5"/>
      <c r="CO39" s="194">
        <f t="shared" si="62"/>
        <v>0</v>
      </c>
      <c r="CP39" s="19">
        <f ca="1"/>
        <v>0</v>
      </c>
      <c r="CQ39" s="208">
        <f t="shared" ca="1" si="63"/>
        <v>0</v>
      </c>
      <c r="CR39" s="207"/>
      <c r="CS39" s="194"/>
      <c r="CT39" s="198" cm="1">
        <f t="array" ref="CT39">IFERROR(MATCH(TRUE,INDEX($B$14:$B$117&gt;=CS39,0),0),"")</f>
        <v>1</v>
      </c>
      <c r="CU39" s="194">
        <f t="shared" ca="1" si="64"/>
        <v>1.3963799927016407E-2</v>
      </c>
      <c r="CV39" s="200"/>
      <c r="CW39" s="5"/>
      <c r="CX39" s="194">
        <f t="shared" si="65"/>
        <v>0</v>
      </c>
      <c r="CY39" s="19" t="e">
        <f ca="1"/>
        <v>#N/A</v>
      </c>
      <c r="CZ39" s="208" t="e">
        <f t="shared" ca="1" si="66"/>
        <v>#N/A</v>
      </c>
      <c r="DA39" s="207"/>
      <c r="DB39" s="194"/>
      <c r="DC39" s="198" cm="1">
        <f t="array" ref="DC39">IFERROR(MATCH(TRUE,INDEX($B$14:$B$117&gt;=DB39,0),0),"")</f>
        <v>1</v>
      </c>
      <c r="DD39" s="194">
        <f t="shared" ca="1" si="67"/>
        <v>1.3963799927016407E-2</v>
      </c>
      <c r="DE39" s="200"/>
      <c r="DF39" s="5"/>
      <c r="DG39" s="194">
        <f t="shared" si="68"/>
        <v>0</v>
      </c>
      <c r="DH39" s="19" t="e">
        <f ca="1"/>
        <v>#N/A</v>
      </c>
      <c r="DI39" s="208" t="e">
        <f t="shared" ca="1" si="69"/>
        <v>#N/A</v>
      </c>
      <c r="DJ39" s="207"/>
      <c r="DK39" s="194"/>
      <c r="DL39" s="198" cm="1">
        <f t="array" ref="DL39">IFERROR(MATCH(TRUE,INDEX($B$14:$B$117&gt;=DK39,0),0),"")</f>
        <v>1</v>
      </c>
      <c r="DM39" s="194">
        <f t="shared" ca="1" si="70"/>
        <v>1.3963799927016407E-2</v>
      </c>
      <c r="DN39" s="200"/>
      <c r="DO39" s="5"/>
      <c r="DP39" s="194">
        <f t="shared" si="71"/>
        <v>0</v>
      </c>
      <c r="DQ39" s="19" t="e">
        <f ca="1"/>
        <v>#N/A</v>
      </c>
      <c r="DR39" s="208" t="e">
        <f t="shared" ca="1" si="72"/>
        <v>#N/A</v>
      </c>
      <c r="DS39" s="207"/>
      <c r="DT39" s="194"/>
      <c r="DU39" s="198" cm="1">
        <f t="array" ref="DU39">IFERROR(MATCH(TRUE,INDEX($B$14:$B$117&gt;=DT39,0),0),"")</f>
        <v>1</v>
      </c>
      <c r="DV39" s="194">
        <f t="shared" ca="1" si="73"/>
        <v>1.3963799927016407E-2</v>
      </c>
      <c r="DW39" s="200"/>
      <c r="DX39" s="5"/>
      <c r="DY39" s="194">
        <f t="shared" si="74"/>
        <v>0</v>
      </c>
      <c r="DZ39" s="19" t="e">
        <f ca="1"/>
        <v>#N/A</v>
      </c>
      <c r="EA39" s="208" t="e">
        <f t="shared" ca="1" si="75"/>
        <v>#N/A</v>
      </c>
      <c r="EB39" s="207"/>
      <c r="EC39" s="194"/>
      <c r="ED39" s="198" cm="1">
        <f t="array" ref="ED39">IFERROR(MATCH(TRUE,INDEX($B$14:$B$117&gt;=EC39,0),0),"")</f>
        <v>1</v>
      </c>
      <c r="EE39" s="194">
        <f t="shared" ca="1" si="76"/>
        <v>1.3963799927016407E-2</v>
      </c>
      <c r="EF39" s="200"/>
      <c r="EG39" s="5"/>
      <c r="EH39" s="194">
        <f t="shared" si="77"/>
        <v>0</v>
      </c>
      <c r="EI39" s="19" t="e">
        <f ca="1"/>
        <v>#N/A</v>
      </c>
      <c r="EJ39" s="208" t="e">
        <f t="shared" ca="1" si="78"/>
        <v>#N/A</v>
      </c>
      <c r="EK39" s="207"/>
      <c r="EL39" s="194"/>
      <c r="EM39" s="198" cm="1">
        <f t="array" ref="EM39">IFERROR(MATCH(TRUE,INDEX($B$14:$B$117&gt;=EL39,0),0),"")</f>
        <v>1</v>
      </c>
      <c r="EN39" s="194">
        <f t="shared" ca="1" si="79"/>
        <v>1.3963799927016407E-2</v>
      </c>
      <c r="EO39" s="200"/>
      <c r="EP39" s="5"/>
      <c r="EQ39" s="194">
        <f t="shared" si="80"/>
        <v>0</v>
      </c>
      <c r="ER39" s="19" t="e">
        <f ca="1"/>
        <v>#N/A</v>
      </c>
      <c r="ES39" s="208" t="e">
        <f t="shared" ca="1" si="81"/>
        <v>#N/A</v>
      </c>
      <c r="ET39" s="207"/>
      <c r="EU39" s="194"/>
      <c r="EV39" s="198" cm="1">
        <f t="array" ref="EV39">IFERROR(MATCH(TRUE,INDEX($B$14:$B$117&gt;=EU39,0),0),"")</f>
        <v>1</v>
      </c>
      <c r="EW39" s="194">
        <f t="shared" ca="1" si="82"/>
        <v>1.3963799927016407E-2</v>
      </c>
      <c r="EX39" s="200"/>
      <c r="EY39" s="5"/>
      <c r="EZ39" s="194">
        <f t="shared" si="83"/>
        <v>0</v>
      </c>
      <c r="FA39" s="19" t="e">
        <f ca="1"/>
        <v>#N/A</v>
      </c>
      <c r="FB39" s="208" t="e">
        <f t="shared" ca="1" si="84"/>
        <v>#N/A</v>
      </c>
      <c r="FC39" s="207"/>
      <c r="FD39" s="194"/>
      <c r="FE39" s="198" cm="1">
        <f t="array" ref="FE39">IFERROR(MATCH(TRUE,INDEX($B$14:$B$117&gt;=FD39,0),0),"")</f>
        <v>1</v>
      </c>
      <c r="FF39" s="194">
        <f t="shared" ca="1" si="85"/>
        <v>1.3963799927016407E-2</v>
      </c>
      <c r="FG39" s="200"/>
      <c r="FH39" s="5"/>
      <c r="FI39" s="194">
        <f t="shared" si="86"/>
        <v>0</v>
      </c>
      <c r="FJ39" s="19" t="e">
        <f ca="1"/>
        <v>#N/A</v>
      </c>
      <c r="FK39" s="208" t="e">
        <f t="shared" ca="1" si="87"/>
        <v>#N/A</v>
      </c>
      <c r="FL39" s="207"/>
      <c r="FM39" s="194"/>
      <c r="FN39" s="198" cm="1">
        <f t="array" ref="FN39">IFERROR(MATCH(TRUE,INDEX($B$14:$B$117&gt;=FM39,0),0),"")</f>
        <v>1</v>
      </c>
      <c r="FO39" s="194">
        <f t="shared" ca="1" si="88"/>
        <v>1.3963799927016407E-2</v>
      </c>
      <c r="FP39" s="200"/>
      <c r="FQ39" s="5"/>
      <c r="FR39" s="194">
        <f t="shared" si="89"/>
        <v>0</v>
      </c>
      <c r="FS39" s="19" t="e">
        <f ca="1"/>
        <v>#N/A</v>
      </c>
      <c r="FT39" s="208" t="e">
        <f t="shared" ca="1" si="90"/>
        <v>#N/A</v>
      </c>
      <c r="FU39" s="207"/>
      <c r="FV39" s="194"/>
      <c r="FW39" s="198" cm="1">
        <f t="array" ref="FW39">IFERROR(MATCH(TRUE,INDEX($B$14:$B$117&gt;=FV39,0),0),"")</f>
        <v>1</v>
      </c>
      <c r="FX39" s="194">
        <f t="shared" ca="1" si="91"/>
        <v>1.3963799927016407E-2</v>
      </c>
      <c r="FY39" s="200"/>
      <c r="FZ39" s="5"/>
      <c r="GA39" s="194">
        <f t="shared" si="92"/>
        <v>0</v>
      </c>
      <c r="GB39" s="19" t="e">
        <f ca="1"/>
        <v>#N/A</v>
      </c>
      <c r="GC39" s="208" t="e">
        <f t="shared" ca="1" si="93"/>
        <v>#N/A</v>
      </c>
    </row>
    <row r="40" spans="1:185" x14ac:dyDescent="0.2">
      <c r="A40" s="236">
        <v>26</v>
      </c>
      <c r="B40" s="195">
        <v>0.59090909090909094</v>
      </c>
      <c r="C40" s="194">
        <v>0.90966670173288533</v>
      </c>
      <c r="D40" s="195">
        <v>7.2559506999046557E-3</v>
      </c>
      <c r="E40" s="194"/>
      <c r="F40" s="207">
        <f ca="1"/>
        <v>26</v>
      </c>
      <c r="G40" s="194">
        <f ca="1"/>
        <v>0.27368421052631581</v>
      </c>
      <c r="H40" s="198" cm="1">
        <f t="array" aca="1" ref="H40" ca="1">IFERROR(MATCH(TRUE,INDEX($B$14:$B$117&gt;=G40,0),0),"")</f>
        <v>14</v>
      </c>
      <c r="I40" s="194">
        <f t="shared" ca="1" si="38"/>
        <v>0.45290778032504531</v>
      </c>
      <c r="J40" s="200"/>
      <c r="K40" s="5"/>
      <c r="L40" s="194">
        <f t="shared" si="94"/>
        <v>0</v>
      </c>
      <c r="M40" s="19">
        <f ca="1"/>
        <v>0</v>
      </c>
      <c r="N40" s="208">
        <f t="shared" ca="1" si="95"/>
        <v>0</v>
      </c>
      <c r="O40" s="207">
        <f ca="1"/>
        <v>26</v>
      </c>
      <c r="P40" s="194">
        <f ca="1"/>
        <v>0.45614035087719296</v>
      </c>
      <c r="Q40" s="198" cm="1">
        <f t="array" aca="1" ref="Q40" ca="1">IFERROR(MATCH(TRUE,INDEX($B$14:$B$117&gt;=P40,0),0),"")</f>
        <v>22</v>
      </c>
      <c r="R40" s="194">
        <f t="shared" ca="1" si="39"/>
        <v>0.83185020999849213</v>
      </c>
      <c r="S40" s="200"/>
      <c r="T40" s="5"/>
      <c r="U40" s="194">
        <f t="shared" si="96"/>
        <v>0</v>
      </c>
      <c r="V40" s="19">
        <f ca="1"/>
        <v>0</v>
      </c>
      <c r="W40" s="208">
        <f t="shared" ca="1" si="97"/>
        <v>0</v>
      </c>
      <c r="X40" s="207">
        <f ca="1"/>
        <v>26</v>
      </c>
      <c r="Y40" s="194">
        <f ca="1"/>
        <v>0.5</v>
      </c>
      <c r="Z40" s="198" cm="1">
        <f t="array" aca="1" ref="Z40" ca="1">IFERROR(MATCH(TRUE,INDEX($B$14:$B$117&gt;=Y40,0),0),"")</f>
        <v>23</v>
      </c>
      <c r="AA40" s="194">
        <f t="shared" ca="1" si="40"/>
        <v>0.87462935183830515</v>
      </c>
      <c r="AB40" s="200"/>
      <c r="AC40" s="5"/>
      <c r="AD40" s="194">
        <f t="shared" si="41"/>
        <v>0</v>
      </c>
      <c r="AE40" s="19">
        <f ca="1"/>
        <v>0</v>
      </c>
      <c r="AF40" s="208">
        <f t="shared" ca="1" si="42"/>
        <v>0</v>
      </c>
      <c r="AG40" s="207">
        <f ca="1"/>
        <v>26</v>
      </c>
      <c r="AH40" s="194">
        <f ca="1"/>
        <v>0.50980392156862742</v>
      </c>
      <c r="AI40" s="198" cm="1">
        <f t="array" aca="1" ref="AI40" ca="1">IFERROR(MATCH(TRUE,INDEX($B$14:$B$117&gt;=AH40,0),0),"")</f>
        <v>24</v>
      </c>
      <c r="AJ40" s="194">
        <f t="shared" ca="1" si="43"/>
        <v>0.87898086916409124</v>
      </c>
      <c r="AK40" s="200"/>
      <c r="AL40" s="5"/>
      <c r="AM40" s="194">
        <f t="shared" si="44"/>
        <v>0</v>
      </c>
      <c r="AN40" s="19">
        <f ca="1"/>
        <v>0</v>
      </c>
      <c r="AO40" s="208">
        <f t="shared" ca="1" si="45"/>
        <v>0</v>
      </c>
      <c r="AP40" s="207">
        <f ca="1"/>
        <v>26</v>
      </c>
      <c r="AQ40" s="194">
        <f ca="1"/>
        <v>0.52</v>
      </c>
      <c r="AR40" s="198" cm="1">
        <f t="array" aca="1" ref="AR40" ca="1">IFERROR(MATCH(TRUE,INDEX($B$14:$B$117&gt;=AQ40,0),0),"")</f>
        <v>24</v>
      </c>
      <c r="AS40" s="194">
        <f t="shared" ca="1" si="46"/>
        <v>0.88360661347842084</v>
      </c>
      <c r="AT40" s="200"/>
      <c r="AU40" s="5"/>
      <c r="AV40" s="194">
        <f t="shared" si="47"/>
        <v>0</v>
      </c>
      <c r="AW40" s="19">
        <f ca="1"/>
        <v>0</v>
      </c>
      <c r="AX40" s="208">
        <f t="shared" ca="1" si="48"/>
        <v>0</v>
      </c>
      <c r="AY40" s="207">
        <f ca="1"/>
        <v>26</v>
      </c>
      <c r="AZ40" s="194">
        <f ca="1"/>
        <v>0.52</v>
      </c>
      <c r="BA40" s="198" cm="1">
        <f t="array" aca="1" ref="BA40" ca="1">IFERROR(MATCH(TRUE,INDEX($B$14:$B$117&gt;=AZ40,0),0),"")</f>
        <v>24</v>
      </c>
      <c r="BB40" s="194">
        <f t="shared" ca="1" si="49"/>
        <v>0.88360661347842084</v>
      </c>
      <c r="BC40" s="200"/>
      <c r="BD40" s="5"/>
      <c r="BE40" s="194">
        <f t="shared" si="50"/>
        <v>0</v>
      </c>
      <c r="BF40" s="19">
        <f ca="1"/>
        <v>0</v>
      </c>
      <c r="BG40" s="208">
        <f t="shared" ca="1" si="51"/>
        <v>0</v>
      </c>
      <c r="BH40" s="207">
        <f ca="1"/>
        <v>26</v>
      </c>
      <c r="BI40" s="194">
        <f ca="1"/>
        <v>0.53061224489795911</v>
      </c>
      <c r="BJ40" s="198" cm="1">
        <f t="array" aca="1" ref="BJ40" ca="1">IFERROR(MATCH(TRUE,INDEX($B$14:$B$117&gt;=BI40,0),0),"")</f>
        <v>25</v>
      </c>
      <c r="BK40" s="194">
        <f t="shared" ca="1" si="52"/>
        <v>0.89041622028415846</v>
      </c>
      <c r="BL40" s="200"/>
      <c r="BM40" s="5"/>
      <c r="BN40" s="194">
        <f t="shared" si="53"/>
        <v>0</v>
      </c>
      <c r="BO40" s="19">
        <f ca="1"/>
        <v>0</v>
      </c>
      <c r="BP40" s="208">
        <f t="shared" ca="1" si="54"/>
        <v>0</v>
      </c>
      <c r="BQ40" s="207">
        <f ca="1"/>
        <v>26</v>
      </c>
      <c r="BR40" s="194">
        <f ca="1"/>
        <v>0.53061224489795911</v>
      </c>
      <c r="BS40" s="198" cm="1">
        <f t="array" aca="1" ref="BS40" ca="1">IFERROR(MATCH(TRUE,INDEX($B$14:$B$117&gt;=BR40,0),0),"")</f>
        <v>25</v>
      </c>
      <c r="BT40" s="194">
        <f t="shared" ca="1" si="55"/>
        <v>0.89041622028415846</v>
      </c>
      <c r="BU40" s="200"/>
      <c r="BV40" s="5"/>
      <c r="BW40" s="194">
        <f t="shared" si="56"/>
        <v>0</v>
      </c>
      <c r="BX40" s="19">
        <f ca="1"/>
        <v>0</v>
      </c>
      <c r="BY40" s="208">
        <f t="shared" ca="1" si="57"/>
        <v>0</v>
      </c>
      <c r="BZ40" s="207">
        <f ca="1"/>
        <v>26</v>
      </c>
      <c r="CA40" s="194">
        <f ca="1"/>
        <v>0.53061224489795911</v>
      </c>
      <c r="CB40" s="198" cm="1">
        <f t="array" aca="1" ref="CB40" ca="1">IFERROR(MATCH(TRUE,INDEX($B$14:$B$117&gt;=CA40,0),0),"")</f>
        <v>25</v>
      </c>
      <c r="CC40" s="194">
        <f t="shared" ca="1" si="58"/>
        <v>0.89041622028415846</v>
      </c>
      <c r="CD40" s="200"/>
      <c r="CE40" s="5"/>
      <c r="CF40" s="194">
        <f t="shared" si="59"/>
        <v>0</v>
      </c>
      <c r="CG40" s="19">
        <f ca="1"/>
        <v>0</v>
      </c>
      <c r="CH40" s="208">
        <f t="shared" ca="1" si="60"/>
        <v>0</v>
      </c>
      <c r="CI40" s="207">
        <f ca="1"/>
        <v>26</v>
      </c>
      <c r="CJ40" s="194">
        <f ca="1"/>
        <v>0.54166666666666663</v>
      </c>
      <c r="CK40" s="198" cm="1">
        <f t="array" aca="1" ref="CK40" ca="1">IFERROR(MATCH(TRUE,INDEX($B$14:$B$117&gt;=CJ40,0),0),"")</f>
        <v>25</v>
      </c>
      <c r="CL40" s="194">
        <f t="shared" ca="1" si="61"/>
        <v>0.89394547521642509</v>
      </c>
      <c r="CM40" s="200"/>
      <c r="CN40" s="5"/>
      <c r="CO40" s="194">
        <f t="shared" si="62"/>
        <v>0</v>
      </c>
      <c r="CP40" s="19">
        <f ca="1"/>
        <v>0</v>
      </c>
      <c r="CQ40" s="208">
        <f t="shared" ca="1" si="63"/>
        <v>0</v>
      </c>
      <c r="CR40" s="207"/>
      <c r="CS40" s="194"/>
      <c r="CT40" s="198" cm="1">
        <f t="array" ref="CT40">IFERROR(MATCH(TRUE,INDEX($B$14:$B$117&gt;=CS40,0),0),"")</f>
        <v>1</v>
      </c>
      <c r="CU40" s="194">
        <f t="shared" ca="1" si="64"/>
        <v>1.3963799927016407E-2</v>
      </c>
      <c r="CV40" s="200"/>
      <c r="CW40" s="5"/>
      <c r="CX40" s="194">
        <f t="shared" si="65"/>
        <v>0</v>
      </c>
      <c r="CY40" s="19" t="e">
        <f ca="1"/>
        <v>#N/A</v>
      </c>
      <c r="CZ40" s="208" t="e">
        <f t="shared" ca="1" si="66"/>
        <v>#N/A</v>
      </c>
      <c r="DA40" s="207"/>
      <c r="DB40" s="194"/>
      <c r="DC40" s="198" cm="1">
        <f t="array" ref="DC40">IFERROR(MATCH(TRUE,INDEX($B$14:$B$117&gt;=DB40,0),0),"")</f>
        <v>1</v>
      </c>
      <c r="DD40" s="194">
        <f t="shared" ca="1" si="67"/>
        <v>1.3963799927016407E-2</v>
      </c>
      <c r="DE40" s="200"/>
      <c r="DF40" s="5"/>
      <c r="DG40" s="194">
        <f t="shared" si="68"/>
        <v>0</v>
      </c>
      <c r="DH40" s="19" t="e">
        <f ca="1"/>
        <v>#N/A</v>
      </c>
      <c r="DI40" s="208" t="e">
        <f t="shared" ca="1" si="69"/>
        <v>#N/A</v>
      </c>
      <c r="DJ40" s="207"/>
      <c r="DK40" s="194"/>
      <c r="DL40" s="198" cm="1">
        <f t="array" ref="DL40">IFERROR(MATCH(TRUE,INDEX($B$14:$B$117&gt;=DK40,0),0),"")</f>
        <v>1</v>
      </c>
      <c r="DM40" s="194">
        <f t="shared" ca="1" si="70"/>
        <v>1.3963799927016407E-2</v>
      </c>
      <c r="DN40" s="200"/>
      <c r="DO40" s="5"/>
      <c r="DP40" s="194">
        <f t="shared" si="71"/>
        <v>0</v>
      </c>
      <c r="DQ40" s="19" t="e">
        <f ca="1"/>
        <v>#N/A</v>
      </c>
      <c r="DR40" s="208" t="e">
        <f t="shared" ca="1" si="72"/>
        <v>#N/A</v>
      </c>
      <c r="DS40" s="207"/>
      <c r="DT40" s="194"/>
      <c r="DU40" s="198" cm="1">
        <f t="array" ref="DU40">IFERROR(MATCH(TRUE,INDEX($B$14:$B$117&gt;=DT40,0),0),"")</f>
        <v>1</v>
      </c>
      <c r="DV40" s="194">
        <f t="shared" ca="1" si="73"/>
        <v>1.3963799927016407E-2</v>
      </c>
      <c r="DW40" s="200"/>
      <c r="DX40" s="5"/>
      <c r="DY40" s="194">
        <f t="shared" si="74"/>
        <v>0</v>
      </c>
      <c r="DZ40" s="19" t="e">
        <f ca="1"/>
        <v>#N/A</v>
      </c>
      <c r="EA40" s="208" t="e">
        <f t="shared" ca="1" si="75"/>
        <v>#N/A</v>
      </c>
      <c r="EB40" s="207"/>
      <c r="EC40" s="194"/>
      <c r="ED40" s="198" cm="1">
        <f t="array" ref="ED40">IFERROR(MATCH(TRUE,INDEX($B$14:$B$117&gt;=EC40,0),0),"")</f>
        <v>1</v>
      </c>
      <c r="EE40" s="194">
        <f t="shared" ca="1" si="76"/>
        <v>1.3963799927016407E-2</v>
      </c>
      <c r="EF40" s="200"/>
      <c r="EG40" s="5"/>
      <c r="EH40" s="194">
        <f t="shared" si="77"/>
        <v>0</v>
      </c>
      <c r="EI40" s="19" t="e">
        <f ca="1"/>
        <v>#N/A</v>
      </c>
      <c r="EJ40" s="208" t="e">
        <f t="shared" ca="1" si="78"/>
        <v>#N/A</v>
      </c>
      <c r="EK40" s="207"/>
      <c r="EL40" s="194"/>
      <c r="EM40" s="198" cm="1">
        <f t="array" ref="EM40">IFERROR(MATCH(TRUE,INDEX($B$14:$B$117&gt;=EL40,0),0),"")</f>
        <v>1</v>
      </c>
      <c r="EN40" s="194">
        <f t="shared" ca="1" si="79"/>
        <v>1.3963799927016407E-2</v>
      </c>
      <c r="EO40" s="200"/>
      <c r="EP40" s="5"/>
      <c r="EQ40" s="194">
        <f t="shared" si="80"/>
        <v>0</v>
      </c>
      <c r="ER40" s="19" t="e">
        <f ca="1"/>
        <v>#N/A</v>
      </c>
      <c r="ES40" s="208" t="e">
        <f t="shared" ca="1" si="81"/>
        <v>#N/A</v>
      </c>
      <c r="ET40" s="207"/>
      <c r="EU40" s="194"/>
      <c r="EV40" s="198" cm="1">
        <f t="array" ref="EV40">IFERROR(MATCH(TRUE,INDEX($B$14:$B$117&gt;=EU40,0),0),"")</f>
        <v>1</v>
      </c>
      <c r="EW40" s="194">
        <f t="shared" ca="1" si="82"/>
        <v>1.3963799927016407E-2</v>
      </c>
      <c r="EX40" s="200"/>
      <c r="EY40" s="5"/>
      <c r="EZ40" s="194">
        <f t="shared" si="83"/>
        <v>0</v>
      </c>
      <c r="FA40" s="19" t="e">
        <f ca="1"/>
        <v>#N/A</v>
      </c>
      <c r="FB40" s="208" t="e">
        <f t="shared" ca="1" si="84"/>
        <v>#N/A</v>
      </c>
      <c r="FC40" s="207"/>
      <c r="FD40" s="194"/>
      <c r="FE40" s="198" cm="1">
        <f t="array" ref="FE40">IFERROR(MATCH(TRUE,INDEX($B$14:$B$117&gt;=FD40,0),0),"")</f>
        <v>1</v>
      </c>
      <c r="FF40" s="194">
        <f t="shared" ca="1" si="85"/>
        <v>1.3963799927016407E-2</v>
      </c>
      <c r="FG40" s="200"/>
      <c r="FH40" s="5"/>
      <c r="FI40" s="194">
        <f t="shared" si="86"/>
        <v>0</v>
      </c>
      <c r="FJ40" s="19" t="e">
        <f ca="1"/>
        <v>#N/A</v>
      </c>
      <c r="FK40" s="208" t="e">
        <f t="shared" ca="1" si="87"/>
        <v>#N/A</v>
      </c>
      <c r="FL40" s="207"/>
      <c r="FM40" s="194"/>
      <c r="FN40" s="198" cm="1">
        <f t="array" ref="FN40">IFERROR(MATCH(TRUE,INDEX($B$14:$B$117&gt;=FM40,0),0),"")</f>
        <v>1</v>
      </c>
      <c r="FO40" s="194">
        <f t="shared" ca="1" si="88"/>
        <v>1.3963799927016407E-2</v>
      </c>
      <c r="FP40" s="200"/>
      <c r="FQ40" s="5"/>
      <c r="FR40" s="194">
        <f t="shared" si="89"/>
        <v>0</v>
      </c>
      <c r="FS40" s="19" t="e">
        <f ca="1"/>
        <v>#N/A</v>
      </c>
      <c r="FT40" s="208" t="e">
        <f t="shared" ca="1" si="90"/>
        <v>#N/A</v>
      </c>
      <c r="FU40" s="207"/>
      <c r="FV40" s="194"/>
      <c r="FW40" s="198" cm="1">
        <f t="array" ref="FW40">IFERROR(MATCH(TRUE,INDEX($B$14:$B$117&gt;=FV40,0),0),"")</f>
        <v>1</v>
      </c>
      <c r="FX40" s="194">
        <f t="shared" ca="1" si="91"/>
        <v>1.3963799927016407E-2</v>
      </c>
      <c r="FY40" s="200"/>
      <c r="FZ40" s="5"/>
      <c r="GA40" s="194">
        <f t="shared" si="92"/>
        <v>0</v>
      </c>
      <c r="GB40" s="19" t="e">
        <f ca="1"/>
        <v>#N/A</v>
      </c>
      <c r="GC40" s="208" t="e">
        <f t="shared" ca="1" si="93"/>
        <v>#N/A</v>
      </c>
    </row>
    <row r="41" spans="1:185" x14ac:dyDescent="0.2">
      <c r="A41" s="236">
        <v>27</v>
      </c>
      <c r="B41" s="195">
        <v>0.61363636363636365</v>
      </c>
      <c r="C41" s="194">
        <v>0.91689055748224724</v>
      </c>
      <c r="D41" s="195">
        <v>7.2238557493619019E-3</v>
      </c>
      <c r="E41" s="194"/>
      <c r="F41" s="207">
        <f ca="1"/>
        <v>27</v>
      </c>
      <c r="G41" s="194">
        <f ca="1"/>
        <v>0.28421052631578947</v>
      </c>
      <c r="H41" s="198" cm="1">
        <f t="array" aca="1" ref="H41" ca="1">IFERROR(MATCH(TRUE,INDEX($B$14:$B$117&gt;=G41,0),0),"")</f>
        <v>14</v>
      </c>
      <c r="I41" s="194">
        <f t="shared" ca="1" si="38"/>
        <v>0.47333340270884372</v>
      </c>
      <c r="J41" s="200"/>
      <c r="K41" s="5"/>
      <c r="L41" s="194">
        <f t="shared" si="94"/>
        <v>0</v>
      </c>
      <c r="M41" s="19">
        <f ca="1"/>
        <v>0</v>
      </c>
      <c r="N41" s="208">
        <f t="shared" ca="1" si="95"/>
        <v>0</v>
      </c>
      <c r="O41" s="207">
        <f ca="1"/>
        <v>27</v>
      </c>
      <c r="P41" s="194">
        <f ca="1"/>
        <v>0.47368421052631576</v>
      </c>
      <c r="Q41" s="198" cm="1">
        <f t="array" aca="1" ref="Q41" ca="1">IFERROR(MATCH(TRUE,INDEX($B$14:$B$117&gt;=P41,0),0),"")</f>
        <v>22</v>
      </c>
      <c r="R41" s="194">
        <f t="shared" ca="1" si="39"/>
        <v>0.84896186673441743</v>
      </c>
      <c r="S41" s="200"/>
      <c r="T41" s="5"/>
      <c r="U41" s="194">
        <f t="shared" si="96"/>
        <v>0</v>
      </c>
      <c r="V41" s="19">
        <f ca="1"/>
        <v>0</v>
      </c>
      <c r="W41" s="208">
        <f t="shared" ca="1" si="97"/>
        <v>0</v>
      </c>
      <c r="X41" s="207">
        <f ca="1"/>
        <v>27</v>
      </c>
      <c r="Y41" s="194">
        <f ca="1"/>
        <v>0.51923076923076927</v>
      </c>
      <c r="Z41" s="198" cm="1">
        <f t="array" aca="1" ref="Z41" ca="1">IFERROR(MATCH(TRUE,INDEX($B$14:$B$117&gt;=Y41,0),0),"")</f>
        <v>24</v>
      </c>
      <c r="AA41" s="194">
        <f t="shared" ca="1" si="40"/>
        <v>0.88325762980973632</v>
      </c>
      <c r="AB41" s="200"/>
      <c r="AC41" s="5"/>
      <c r="AD41" s="194">
        <f t="shared" si="41"/>
        <v>0</v>
      </c>
      <c r="AE41" s="19">
        <f ca="1"/>
        <v>0</v>
      </c>
      <c r="AF41" s="208">
        <f t="shared" ca="1" si="42"/>
        <v>0</v>
      </c>
      <c r="AG41" s="207">
        <f ca="1"/>
        <v>27</v>
      </c>
      <c r="AH41" s="194">
        <f ca="1"/>
        <v>0.52941176470588236</v>
      </c>
      <c r="AI41" s="198" cm="1">
        <f t="array" aca="1" ref="AI41" ca="1">IFERROR(MATCH(TRUE,INDEX($B$14:$B$117&gt;=AH41,0),0),"")</f>
        <v>25</v>
      </c>
      <c r="AJ41" s="194">
        <f t="shared" ca="1" si="43"/>
        <v>0.89003295278020189</v>
      </c>
      <c r="AK41" s="200"/>
      <c r="AL41" s="5"/>
      <c r="AM41" s="194">
        <f t="shared" si="44"/>
        <v>0</v>
      </c>
      <c r="AN41" s="19">
        <f ca="1"/>
        <v>0</v>
      </c>
      <c r="AO41" s="208">
        <f t="shared" ca="1" si="45"/>
        <v>0</v>
      </c>
      <c r="AP41" s="207">
        <f ca="1"/>
        <v>27</v>
      </c>
      <c r="AQ41" s="194">
        <f ca="1"/>
        <v>0.54</v>
      </c>
      <c r="AR41" s="198" cm="1">
        <f t="array" aca="1" ref="AR41" ca="1">IFERROR(MATCH(TRUE,INDEX($B$14:$B$117&gt;=AQ41,0),0),"")</f>
        <v>25</v>
      </c>
      <c r="AS41" s="194">
        <f t="shared" ca="1" si="46"/>
        <v>0.89341337216509875</v>
      </c>
      <c r="AT41" s="200"/>
      <c r="AU41" s="5"/>
      <c r="AV41" s="194">
        <f t="shared" si="47"/>
        <v>0</v>
      </c>
      <c r="AW41" s="19">
        <f ca="1"/>
        <v>0</v>
      </c>
      <c r="AX41" s="208">
        <f t="shared" ca="1" si="48"/>
        <v>0</v>
      </c>
      <c r="AY41" s="207">
        <f ca="1"/>
        <v>27</v>
      </c>
      <c r="AZ41" s="194">
        <f ca="1"/>
        <v>0.54</v>
      </c>
      <c r="BA41" s="198" cm="1">
        <f t="array" aca="1" ref="BA41" ca="1">IFERROR(MATCH(TRUE,INDEX($B$14:$B$117&gt;=AZ41,0),0),"")</f>
        <v>25</v>
      </c>
      <c r="BB41" s="194">
        <f t="shared" ca="1" si="49"/>
        <v>0.89341337216509875</v>
      </c>
      <c r="BC41" s="200"/>
      <c r="BD41" s="5"/>
      <c r="BE41" s="194">
        <f t="shared" si="50"/>
        <v>0</v>
      </c>
      <c r="BF41" s="19">
        <f ca="1"/>
        <v>0</v>
      </c>
      <c r="BG41" s="208">
        <f t="shared" ca="1" si="51"/>
        <v>0</v>
      </c>
      <c r="BH41" s="207">
        <f ca="1"/>
        <v>27</v>
      </c>
      <c r="BI41" s="194">
        <f ca="1"/>
        <v>0.55102040816326525</v>
      </c>
      <c r="BJ41" s="198" cm="1">
        <f t="array" aca="1" ref="BJ41" ca="1">IFERROR(MATCH(TRUE,INDEX($B$14:$B$117&gt;=BI41,0),0),"")</f>
        <v>26</v>
      </c>
      <c r="BK41" s="194">
        <f t="shared" ca="1" si="52"/>
        <v>0.89693176785141993</v>
      </c>
      <c r="BL41" s="200"/>
      <c r="BM41" s="5"/>
      <c r="BN41" s="194">
        <f t="shared" si="53"/>
        <v>0</v>
      </c>
      <c r="BO41" s="19">
        <f ca="1"/>
        <v>0</v>
      </c>
      <c r="BP41" s="208">
        <f t="shared" ca="1" si="54"/>
        <v>0</v>
      </c>
      <c r="BQ41" s="207">
        <f ca="1"/>
        <v>27</v>
      </c>
      <c r="BR41" s="194">
        <f ca="1"/>
        <v>0.55102040816326525</v>
      </c>
      <c r="BS41" s="198" cm="1">
        <f t="array" aca="1" ref="BS41" ca="1">IFERROR(MATCH(TRUE,INDEX($B$14:$B$117&gt;=BR41,0),0),"")</f>
        <v>26</v>
      </c>
      <c r="BT41" s="194">
        <f t="shared" ca="1" si="55"/>
        <v>0.89693176785141993</v>
      </c>
      <c r="BU41" s="200"/>
      <c r="BV41" s="5"/>
      <c r="BW41" s="194">
        <f t="shared" si="56"/>
        <v>0</v>
      </c>
      <c r="BX41" s="19">
        <f ca="1"/>
        <v>0</v>
      </c>
      <c r="BY41" s="208">
        <f t="shared" ca="1" si="57"/>
        <v>0</v>
      </c>
      <c r="BZ41" s="207">
        <f ca="1"/>
        <v>27</v>
      </c>
      <c r="CA41" s="194">
        <f ca="1"/>
        <v>0.55102040816326525</v>
      </c>
      <c r="CB41" s="198" cm="1">
        <f t="array" aca="1" ref="CB41" ca="1">IFERROR(MATCH(TRUE,INDEX($B$14:$B$117&gt;=CA41,0),0),"")</f>
        <v>26</v>
      </c>
      <c r="CC41" s="194">
        <f t="shared" ca="1" si="58"/>
        <v>0.89693176785141993</v>
      </c>
      <c r="CD41" s="200"/>
      <c r="CE41" s="5"/>
      <c r="CF41" s="194">
        <f t="shared" si="59"/>
        <v>0</v>
      </c>
      <c r="CG41" s="19">
        <f ca="1"/>
        <v>0</v>
      </c>
      <c r="CH41" s="208">
        <f t="shared" ca="1" si="60"/>
        <v>0</v>
      </c>
      <c r="CI41" s="207">
        <f ca="1"/>
        <v>27</v>
      </c>
      <c r="CJ41" s="194">
        <f ca="1"/>
        <v>0.5625</v>
      </c>
      <c r="CK41" s="198" cm="1">
        <f t="array" aca="1" ref="CK41" ca="1">IFERROR(MATCH(TRUE,INDEX($B$14:$B$117&gt;=CJ41,0),0),"")</f>
        <v>26</v>
      </c>
      <c r="CL41" s="194">
        <f t="shared" ca="1" si="61"/>
        <v>0.90059676335800454</v>
      </c>
      <c r="CM41" s="200"/>
      <c r="CN41" s="5"/>
      <c r="CO41" s="194">
        <f t="shared" si="62"/>
        <v>0</v>
      </c>
      <c r="CP41" s="19">
        <f ca="1"/>
        <v>0</v>
      </c>
      <c r="CQ41" s="208">
        <f t="shared" ca="1" si="63"/>
        <v>0</v>
      </c>
      <c r="CR41" s="207"/>
      <c r="CS41" s="194"/>
      <c r="CT41" s="198" cm="1">
        <f t="array" ref="CT41">IFERROR(MATCH(TRUE,INDEX($B$14:$B$117&gt;=CS41,0),0),"")</f>
        <v>1</v>
      </c>
      <c r="CU41" s="194">
        <f t="shared" ca="1" si="64"/>
        <v>1.3963799927016407E-2</v>
      </c>
      <c r="CV41" s="200"/>
      <c r="CW41" s="5"/>
      <c r="CX41" s="194">
        <f t="shared" si="65"/>
        <v>0</v>
      </c>
      <c r="CY41" s="19" t="e">
        <f ca="1"/>
        <v>#N/A</v>
      </c>
      <c r="CZ41" s="208" t="e">
        <f t="shared" ca="1" si="66"/>
        <v>#N/A</v>
      </c>
      <c r="DA41" s="207"/>
      <c r="DB41" s="194"/>
      <c r="DC41" s="198" cm="1">
        <f t="array" ref="DC41">IFERROR(MATCH(TRUE,INDEX($B$14:$B$117&gt;=DB41,0),0),"")</f>
        <v>1</v>
      </c>
      <c r="DD41" s="194">
        <f t="shared" ca="1" si="67"/>
        <v>1.3963799927016407E-2</v>
      </c>
      <c r="DE41" s="200"/>
      <c r="DF41" s="5"/>
      <c r="DG41" s="194">
        <f t="shared" si="68"/>
        <v>0</v>
      </c>
      <c r="DH41" s="19" t="e">
        <f ca="1"/>
        <v>#N/A</v>
      </c>
      <c r="DI41" s="208" t="e">
        <f t="shared" ca="1" si="69"/>
        <v>#N/A</v>
      </c>
      <c r="DJ41" s="207"/>
      <c r="DK41" s="194"/>
      <c r="DL41" s="198" cm="1">
        <f t="array" ref="DL41">IFERROR(MATCH(TRUE,INDEX($B$14:$B$117&gt;=DK41,0),0),"")</f>
        <v>1</v>
      </c>
      <c r="DM41" s="194">
        <f t="shared" ca="1" si="70"/>
        <v>1.3963799927016407E-2</v>
      </c>
      <c r="DN41" s="200"/>
      <c r="DO41" s="5"/>
      <c r="DP41" s="194">
        <f t="shared" si="71"/>
        <v>0</v>
      </c>
      <c r="DQ41" s="19" t="e">
        <f ca="1"/>
        <v>#N/A</v>
      </c>
      <c r="DR41" s="208" t="e">
        <f t="shared" ca="1" si="72"/>
        <v>#N/A</v>
      </c>
      <c r="DS41" s="207"/>
      <c r="DT41" s="194"/>
      <c r="DU41" s="198" cm="1">
        <f t="array" ref="DU41">IFERROR(MATCH(TRUE,INDEX($B$14:$B$117&gt;=DT41,0),0),"")</f>
        <v>1</v>
      </c>
      <c r="DV41" s="194">
        <f t="shared" ca="1" si="73"/>
        <v>1.3963799927016407E-2</v>
      </c>
      <c r="DW41" s="200"/>
      <c r="DX41" s="5"/>
      <c r="DY41" s="194">
        <f t="shared" si="74"/>
        <v>0</v>
      </c>
      <c r="DZ41" s="19" t="e">
        <f ca="1"/>
        <v>#N/A</v>
      </c>
      <c r="EA41" s="208" t="e">
        <f t="shared" ca="1" si="75"/>
        <v>#N/A</v>
      </c>
      <c r="EB41" s="207"/>
      <c r="EC41" s="194"/>
      <c r="ED41" s="198" cm="1">
        <f t="array" ref="ED41">IFERROR(MATCH(TRUE,INDEX($B$14:$B$117&gt;=EC41,0),0),"")</f>
        <v>1</v>
      </c>
      <c r="EE41" s="194">
        <f t="shared" ca="1" si="76"/>
        <v>1.3963799927016407E-2</v>
      </c>
      <c r="EF41" s="200"/>
      <c r="EG41" s="5"/>
      <c r="EH41" s="194">
        <f t="shared" si="77"/>
        <v>0</v>
      </c>
      <c r="EI41" s="19" t="e">
        <f ca="1"/>
        <v>#N/A</v>
      </c>
      <c r="EJ41" s="208" t="e">
        <f t="shared" ca="1" si="78"/>
        <v>#N/A</v>
      </c>
      <c r="EK41" s="207"/>
      <c r="EL41" s="194"/>
      <c r="EM41" s="198" cm="1">
        <f t="array" ref="EM41">IFERROR(MATCH(TRUE,INDEX($B$14:$B$117&gt;=EL41,0),0),"")</f>
        <v>1</v>
      </c>
      <c r="EN41" s="194">
        <f t="shared" ca="1" si="79"/>
        <v>1.3963799927016407E-2</v>
      </c>
      <c r="EO41" s="200"/>
      <c r="EP41" s="5"/>
      <c r="EQ41" s="194">
        <f t="shared" si="80"/>
        <v>0</v>
      </c>
      <c r="ER41" s="19" t="e">
        <f ca="1"/>
        <v>#N/A</v>
      </c>
      <c r="ES41" s="208" t="e">
        <f t="shared" ca="1" si="81"/>
        <v>#N/A</v>
      </c>
      <c r="ET41" s="207"/>
      <c r="EU41" s="194"/>
      <c r="EV41" s="198" cm="1">
        <f t="array" ref="EV41">IFERROR(MATCH(TRUE,INDEX($B$14:$B$117&gt;=EU41,0),0),"")</f>
        <v>1</v>
      </c>
      <c r="EW41" s="194">
        <f t="shared" ca="1" si="82"/>
        <v>1.3963799927016407E-2</v>
      </c>
      <c r="EX41" s="200"/>
      <c r="EY41" s="5"/>
      <c r="EZ41" s="194">
        <f t="shared" si="83"/>
        <v>0</v>
      </c>
      <c r="FA41" s="19" t="e">
        <f ca="1"/>
        <v>#N/A</v>
      </c>
      <c r="FB41" s="208" t="e">
        <f t="shared" ca="1" si="84"/>
        <v>#N/A</v>
      </c>
      <c r="FC41" s="207"/>
      <c r="FD41" s="194"/>
      <c r="FE41" s="198" cm="1">
        <f t="array" ref="FE41">IFERROR(MATCH(TRUE,INDEX($B$14:$B$117&gt;=FD41,0),0),"")</f>
        <v>1</v>
      </c>
      <c r="FF41" s="194">
        <f t="shared" ca="1" si="85"/>
        <v>1.3963799927016407E-2</v>
      </c>
      <c r="FG41" s="200"/>
      <c r="FH41" s="5"/>
      <c r="FI41" s="194">
        <f t="shared" si="86"/>
        <v>0</v>
      </c>
      <c r="FJ41" s="19" t="e">
        <f ca="1"/>
        <v>#N/A</v>
      </c>
      <c r="FK41" s="208" t="e">
        <f t="shared" ca="1" si="87"/>
        <v>#N/A</v>
      </c>
      <c r="FL41" s="207"/>
      <c r="FM41" s="194"/>
      <c r="FN41" s="198" cm="1">
        <f t="array" ref="FN41">IFERROR(MATCH(TRUE,INDEX($B$14:$B$117&gt;=FM41,0),0),"")</f>
        <v>1</v>
      </c>
      <c r="FO41" s="194">
        <f t="shared" ca="1" si="88"/>
        <v>1.3963799927016407E-2</v>
      </c>
      <c r="FP41" s="200"/>
      <c r="FQ41" s="5"/>
      <c r="FR41" s="194">
        <f t="shared" si="89"/>
        <v>0</v>
      </c>
      <c r="FS41" s="19" t="e">
        <f ca="1"/>
        <v>#N/A</v>
      </c>
      <c r="FT41" s="208" t="e">
        <f t="shared" ca="1" si="90"/>
        <v>#N/A</v>
      </c>
      <c r="FU41" s="207"/>
      <c r="FV41" s="194"/>
      <c r="FW41" s="198" cm="1">
        <f t="array" ref="FW41">IFERROR(MATCH(TRUE,INDEX($B$14:$B$117&gt;=FV41,0),0),"")</f>
        <v>1</v>
      </c>
      <c r="FX41" s="194">
        <f t="shared" ca="1" si="91"/>
        <v>1.3963799927016407E-2</v>
      </c>
      <c r="FY41" s="200"/>
      <c r="FZ41" s="5"/>
      <c r="GA41" s="194">
        <f t="shared" si="92"/>
        <v>0</v>
      </c>
      <c r="GB41" s="19" t="e">
        <f ca="1"/>
        <v>#N/A</v>
      </c>
      <c r="GC41" s="208" t="e">
        <f t="shared" ca="1" si="93"/>
        <v>#N/A</v>
      </c>
    </row>
    <row r="42" spans="1:185" x14ac:dyDescent="0.2">
      <c r="A42" s="236">
        <v>28</v>
      </c>
      <c r="B42" s="195">
        <v>0.63636363636363635</v>
      </c>
      <c r="C42" s="194">
        <v>0.92399081908792802</v>
      </c>
      <c r="D42" s="195">
        <v>7.1002616056808111E-3</v>
      </c>
      <c r="E42" s="194"/>
      <c r="F42" s="207">
        <f ca="1"/>
        <v>28</v>
      </c>
      <c r="G42" s="194">
        <f ca="1"/>
        <v>0.29473684210526313</v>
      </c>
      <c r="H42" s="198" cm="1">
        <f t="array" aca="1" ref="H42" ca="1">IFERROR(MATCH(TRUE,INDEX($B$14:$B$117&gt;=G42,0),0),"")</f>
        <v>14</v>
      </c>
      <c r="I42" s="194">
        <f t="shared" ca="1" si="38"/>
        <v>0.49375902509264202</v>
      </c>
      <c r="J42" s="200"/>
      <c r="K42" s="5"/>
      <c r="L42" s="194">
        <f t="shared" si="94"/>
        <v>0</v>
      </c>
      <c r="M42" s="19">
        <f ca="1"/>
        <v>0</v>
      </c>
      <c r="N42" s="208">
        <f t="shared" ca="1" si="95"/>
        <v>0</v>
      </c>
      <c r="O42" s="207">
        <f ca="1"/>
        <v>28</v>
      </c>
      <c r="P42" s="194">
        <f ca="1"/>
        <v>0.49122807017543857</v>
      </c>
      <c r="Q42" s="198" cm="1">
        <f t="array" aca="1" ref="Q42" ca="1">IFERROR(MATCH(TRUE,INDEX($B$14:$B$117&gt;=P42,0),0),"")</f>
        <v>23</v>
      </c>
      <c r="R42" s="194">
        <f t="shared" ca="1" si="39"/>
        <v>0.87068688723760435</v>
      </c>
      <c r="S42" s="200"/>
      <c r="T42" s="5"/>
      <c r="U42" s="194">
        <f t="shared" si="96"/>
        <v>0</v>
      </c>
      <c r="V42" s="19">
        <f ca="1"/>
        <v>0</v>
      </c>
      <c r="W42" s="208">
        <f t="shared" ca="1" si="97"/>
        <v>0</v>
      </c>
      <c r="X42" s="207">
        <f ca="1"/>
        <v>28</v>
      </c>
      <c r="Y42" s="194">
        <f ca="1"/>
        <v>0.53846153846153855</v>
      </c>
      <c r="Z42" s="198" cm="1">
        <f t="array" aca="1" ref="Z42" ca="1">IFERROR(MATCH(TRUE,INDEX($B$14:$B$117&gt;=Y42,0),0),"")</f>
        <v>25</v>
      </c>
      <c r="AA42" s="194">
        <f t="shared" ca="1" si="40"/>
        <v>0.89292220011772061</v>
      </c>
      <c r="AB42" s="200"/>
      <c r="AC42" s="5"/>
      <c r="AD42" s="194">
        <f t="shared" si="41"/>
        <v>0</v>
      </c>
      <c r="AE42" s="19">
        <f ca="1"/>
        <v>0</v>
      </c>
      <c r="AF42" s="208">
        <f t="shared" ca="1" si="42"/>
        <v>0</v>
      </c>
      <c r="AG42" s="207">
        <f ca="1"/>
        <v>28</v>
      </c>
      <c r="AH42" s="194">
        <f ca="1"/>
        <v>0.5490196078431373</v>
      </c>
      <c r="AI42" s="198" cm="1">
        <f t="array" aca="1" ref="AI42" ca="1">IFERROR(MATCH(TRUE,INDEX($B$14:$B$117&gt;=AH42,0),0),"")</f>
        <v>26</v>
      </c>
      <c r="AJ42" s="194">
        <f t="shared" ca="1" si="43"/>
        <v>0.8962929886781591</v>
      </c>
      <c r="AK42" s="200"/>
      <c r="AL42" s="5"/>
      <c r="AM42" s="194">
        <f t="shared" si="44"/>
        <v>0</v>
      </c>
      <c r="AN42" s="19">
        <f ca="1"/>
        <v>0</v>
      </c>
      <c r="AO42" s="208">
        <f t="shared" ca="1" si="45"/>
        <v>0</v>
      </c>
      <c r="AP42" s="207">
        <f ca="1"/>
        <v>28</v>
      </c>
      <c r="AQ42" s="194">
        <f ca="1"/>
        <v>0.56000000000000005</v>
      </c>
      <c r="AR42" s="198" cm="1">
        <f t="array" aca="1" ref="AR42" ca="1">IFERROR(MATCH(TRUE,INDEX($B$14:$B$117&gt;=AQ42,0),0),"")</f>
        <v>26</v>
      </c>
      <c r="AS42" s="194">
        <f t="shared" ca="1" si="46"/>
        <v>0.89979860878101503</v>
      </c>
      <c r="AT42" s="200"/>
      <c r="AU42" s="5"/>
      <c r="AV42" s="194">
        <f t="shared" si="47"/>
        <v>0</v>
      </c>
      <c r="AW42" s="19">
        <f ca="1"/>
        <v>0</v>
      </c>
      <c r="AX42" s="208">
        <f t="shared" ca="1" si="48"/>
        <v>0</v>
      </c>
      <c r="AY42" s="207">
        <f ca="1"/>
        <v>28</v>
      </c>
      <c r="AZ42" s="194">
        <f ca="1"/>
        <v>0.56000000000000005</v>
      </c>
      <c r="BA42" s="198" cm="1">
        <f t="array" aca="1" ref="BA42" ca="1">IFERROR(MATCH(TRUE,INDEX($B$14:$B$117&gt;=AZ42,0),0),"")</f>
        <v>26</v>
      </c>
      <c r="BB42" s="194">
        <f t="shared" ca="1" si="49"/>
        <v>0.89979860878101503</v>
      </c>
      <c r="BC42" s="200"/>
      <c r="BD42" s="5"/>
      <c r="BE42" s="194">
        <f t="shared" si="50"/>
        <v>0</v>
      </c>
      <c r="BF42" s="19">
        <f ca="1"/>
        <v>0</v>
      </c>
      <c r="BG42" s="208">
        <f t="shared" ca="1" si="51"/>
        <v>0</v>
      </c>
      <c r="BH42" s="207">
        <f ca="1"/>
        <v>28</v>
      </c>
      <c r="BI42" s="194">
        <f ca="1"/>
        <v>0.5714285714285714</v>
      </c>
      <c r="BJ42" s="198" cm="1">
        <f t="array" aca="1" ref="BJ42" ca="1">IFERROR(MATCH(TRUE,INDEX($B$14:$B$117&gt;=BI42,0),0),"")</f>
        <v>27</v>
      </c>
      <c r="BK42" s="194">
        <f t="shared" ca="1" si="52"/>
        <v>0.90347482537628943</v>
      </c>
      <c r="BL42" s="200"/>
      <c r="BM42" s="5"/>
      <c r="BN42" s="194">
        <f t="shared" si="53"/>
        <v>0</v>
      </c>
      <c r="BO42" s="19">
        <f ca="1"/>
        <v>0</v>
      </c>
      <c r="BP42" s="208">
        <f t="shared" ca="1" si="54"/>
        <v>0</v>
      </c>
      <c r="BQ42" s="207">
        <f ca="1"/>
        <v>28</v>
      </c>
      <c r="BR42" s="194">
        <f ca="1"/>
        <v>0.5714285714285714</v>
      </c>
      <c r="BS42" s="198" cm="1">
        <f t="array" aca="1" ref="BS42" ca="1">IFERROR(MATCH(TRUE,INDEX($B$14:$B$117&gt;=BR42,0),0),"")</f>
        <v>27</v>
      </c>
      <c r="BT42" s="194">
        <f t="shared" ca="1" si="55"/>
        <v>0.90347482537628943</v>
      </c>
      <c r="BU42" s="200"/>
      <c r="BV42" s="5"/>
      <c r="BW42" s="194">
        <f t="shared" si="56"/>
        <v>0</v>
      </c>
      <c r="BX42" s="19">
        <f ca="1"/>
        <v>0</v>
      </c>
      <c r="BY42" s="208">
        <f t="shared" ca="1" si="57"/>
        <v>0</v>
      </c>
      <c r="BZ42" s="207">
        <f ca="1"/>
        <v>28</v>
      </c>
      <c r="CA42" s="194">
        <f ca="1"/>
        <v>0.5714285714285714</v>
      </c>
      <c r="CB42" s="198" cm="1">
        <f t="array" aca="1" ref="CB42" ca="1">IFERROR(MATCH(TRUE,INDEX($B$14:$B$117&gt;=CA42,0),0),"")</f>
        <v>27</v>
      </c>
      <c r="CC42" s="194">
        <f t="shared" ca="1" si="58"/>
        <v>0.90347482537628943</v>
      </c>
      <c r="CD42" s="200"/>
      <c r="CE42" s="5"/>
      <c r="CF42" s="194">
        <f t="shared" si="59"/>
        <v>0</v>
      </c>
      <c r="CG42" s="19">
        <f ca="1"/>
        <v>0</v>
      </c>
      <c r="CH42" s="208">
        <f t="shared" ca="1" si="60"/>
        <v>0</v>
      </c>
      <c r="CI42" s="207">
        <f ca="1"/>
        <v>28</v>
      </c>
      <c r="CJ42" s="194">
        <f ca="1"/>
        <v>0.58333333333333326</v>
      </c>
      <c r="CK42" s="198" cm="1">
        <f t="array" aca="1" ref="CK42" ca="1">IFERROR(MATCH(TRUE,INDEX($B$14:$B$117&gt;=CJ42,0),0),"")</f>
        <v>27</v>
      </c>
      <c r="CL42" s="194">
        <f t="shared" ca="1" si="61"/>
        <v>0.9072587498164314</v>
      </c>
      <c r="CM42" s="200"/>
      <c r="CN42" s="5"/>
      <c r="CO42" s="194">
        <f t="shared" si="62"/>
        <v>0</v>
      </c>
      <c r="CP42" s="19">
        <f ca="1"/>
        <v>0</v>
      </c>
      <c r="CQ42" s="208">
        <f t="shared" ca="1" si="63"/>
        <v>0</v>
      </c>
      <c r="CR42" s="207"/>
      <c r="CS42" s="194"/>
      <c r="CT42" s="198" cm="1">
        <f t="array" ref="CT42">IFERROR(MATCH(TRUE,INDEX($B$14:$B$117&gt;=CS42,0),0),"")</f>
        <v>1</v>
      </c>
      <c r="CU42" s="194">
        <f t="shared" ca="1" si="64"/>
        <v>1.3963799927016407E-2</v>
      </c>
      <c r="CV42" s="200"/>
      <c r="CW42" s="5"/>
      <c r="CX42" s="194">
        <f t="shared" si="65"/>
        <v>0</v>
      </c>
      <c r="CY42" s="19" t="e">
        <f ca="1"/>
        <v>#N/A</v>
      </c>
      <c r="CZ42" s="208" t="e">
        <f t="shared" ca="1" si="66"/>
        <v>#N/A</v>
      </c>
      <c r="DA42" s="207"/>
      <c r="DB42" s="194"/>
      <c r="DC42" s="198" cm="1">
        <f t="array" ref="DC42">IFERROR(MATCH(TRUE,INDEX($B$14:$B$117&gt;=DB42,0),0),"")</f>
        <v>1</v>
      </c>
      <c r="DD42" s="194">
        <f t="shared" ca="1" si="67"/>
        <v>1.3963799927016407E-2</v>
      </c>
      <c r="DE42" s="200"/>
      <c r="DF42" s="5"/>
      <c r="DG42" s="194">
        <f t="shared" si="68"/>
        <v>0</v>
      </c>
      <c r="DH42" s="19" t="e">
        <f ca="1"/>
        <v>#N/A</v>
      </c>
      <c r="DI42" s="208" t="e">
        <f t="shared" ca="1" si="69"/>
        <v>#N/A</v>
      </c>
      <c r="DJ42" s="207"/>
      <c r="DK42" s="194"/>
      <c r="DL42" s="198" cm="1">
        <f t="array" ref="DL42">IFERROR(MATCH(TRUE,INDEX($B$14:$B$117&gt;=DK42,0),0),"")</f>
        <v>1</v>
      </c>
      <c r="DM42" s="194">
        <f t="shared" ca="1" si="70"/>
        <v>1.3963799927016407E-2</v>
      </c>
      <c r="DN42" s="200"/>
      <c r="DO42" s="5"/>
      <c r="DP42" s="194">
        <f t="shared" si="71"/>
        <v>0</v>
      </c>
      <c r="DQ42" s="19" t="e">
        <f ca="1"/>
        <v>#N/A</v>
      </c>
      <c r="DR42" s="208" t="e">
        <f t="shared" ca="1" si="72"/>
        <v>#N/A</v>
      </c>
      <c r="DS42" s="207"/>
      <c r="DT42" s="194"/>
      <c r="DU42" s="198" cm="1">
        <f t="array" ref="DU42">IFERROR(MATCH(TRUE,INDEX($B$14:$B$117&gt;=DT42,0),0),"")</f>
        <v>1</v>
      </c>
      <c r="DV42" s="194">
        <f t="shared" ca="1" si="73"/>
        <v>1.3963799927016407E-2</v>
      </c>
      <c r="DW42" s="200"/>
      <c r="DX42" s="5"/>
      <c r="DY42" s="194">
        <f t="shared" si="74"/>
        <v>0</v>
      </c>
      <c r="DZ42" s="19" t="e">
        <f ca="1"/>
        <v>#N/A</v>
      </c>
      <c r="EA42" s="208" t="e">
        <f t="shared" ca="1" si="75"/>
        <v>#N/A</v>
      </c>
      <c r="EB42" s="207"/>
      <c r="EC42" s="194"/>
      <c r="ED42" s="198" cm="1">
        <f t="array" ref="ED42">IFERROR(MATCH(TRUE,INDEX($B$14:$B$117&gt;=EC42,0),0),"")</f>
        <v>1</v>
      </c>
      <c r="EE42" s="194">
        <f t="shared" ca="1" si="76"/>
        <v>1.3963799927016407E-2</v>
      </c>
      <c r="EF42" s="200"/>
      <c r="EG42" s="5"/>
      <c r="EH42" s="194">
        <f t="shared" si="77"/>
        <v>0</v>
      </c>
      <c r="EI42" s="19" t="e">
        <f ca="1"/>
        <v>#N/A</v>
      </c>
      <c r="EJ42" s="208" t="e">
        <f t="shared" ca="1" si="78"/>
        <v>#N/A</v>
      </c>
      <c r="EK42" s="207"/>
      <c r="EL42" s="194"/>
      <c r="EM42" s="198" cm="1">
        <f t="array" ref="EM42">IFERROR(MATCH(TRUE,INDEX($B$14:$B$117&gt;=EL42,0),0),"")</f>
        <v>1</v>
      </c>
      <c r="EN42" s="194">
        <f t="shared" ca="1" si="79"/>
        <v>1.3963799927016407E-2</v>
      </c>
      <c r="EO42" s="200"/>
      <c r="EP42" s="5"/>
      <c r="EQ42" s="194">
        <f t="shared" si="80"/>
        <v>0</v>
      </c>
      <c r="ER42" s="19" t="e">
        <f ca="1"/>
        <v>#N/A</v>
      </c>
      <c r="ES42" s="208" t="e">
        <f t="shared" ca="1" si="81"/>
        <v>#N/A</v>
      </c>
      <c r="ET42" s="207"/>
      <c r="EU42" s="194"/>
      <c r="EV42" s="198" cm="1">
        <f t="array" ref="EV42">IFERROR(MATCH(TRUE,INDEX($B$14:$B$117&gt;=EU42,0),0),"")</f>
        <v>1</v>
      </c>
      <c r="EW42" s="194">
        <f t="shared" ca="1" si="82"/>
        <v>1.3963799927016407E-2</v>
      </c>
      <c r="EX42" s="200"/>
      <c r="EY42" s="5"/>
      <c r="EZ42" s="194">
        <f t="shared" si="83"/>
        <v>0</v>
      </c>
      <c r="FA42" s="19" t="e">
        <f ca="1"/>
        <v>#N/A</v>
      </c>
      <c r="FB42" s="208" t="e">
        <f t="shared" ca="1" si="84"/>
        <v>#N/A</v>
      </c>
      <c r="FC42" s="207"/>
      <c r="FD42" s="194"/>
      <c r="FE42" s="198" cm="1">
        <f t="array" ref="FE42">IFERROR(MATCH(TRUE,INDEX($B$14:$B$117&gt;=FD42,0),0),"")</f>
        <v>1</v>
      </c>
      <c r="FF42" s="194">
        <f t="shared" ca="1" si="85"/>
        <v>1.3963799927016407E-2</v>
      </c>
      <c r="FG42" s="200"/>
      <c r="FH42" s="5"/>
      <c r="FI42" s="194">
        <f t="shared" si="86"/>
        <v>0</v>
      </c>
      <c r="FJ42" s="19" t="e">
        <f ca="1"/>
        <v>#N/A</v>
      </c>
      <c r="FK42" s="208" t="e">
        <f t="shared" ca="1" si="87"/>
        <v>#N/A</v>
      </c>
      <c r="FL42" s="207"/>
      <c r="FM42" s="194"/>
      <c r="FN42" s="198" cm="1">
        <f t="array" ref="FN42">IFERROR(MATCH(TRUE,INDEX($B$14:$B$117&gt;=FM42,0),0),"")</f>
        <v>1</v>
      </c>
      <c r="FO42" s="194">
        <f t="shared" ca="1" si="88"/>
        <v>1.3963799927016407E-2</v>
      </c>
      <c r="FP42" s="200"/>
      <c r="FQ42" s="5"/>
      <c r="FR42" s="194">
        <f t="shared" si="89"/>
        <v>0</v>
      </c>
      <c r="FS42" s="19" t="e">
        <f ca="1"/>
        <v>#N/A</v>
      </c>
      <c r="FT42" s="208" t="e">
        <f t="shared" ca="1" si="90"/>
        <v>#N/A</v>
      </c>
      <c r="FU42" s="207"/>
      <c r="FV42" s="194"/>
      <c r="FW42" s="198" cm="1">
        <f t="array" ref="FW42">IFERROR(MATCH(TRUE,INDEX($B$14:$B$117&gt;=FV42,0),0),"")</f>
        <v>1</v>
      </c>
      <c r="FX42" s="194">
        <f t="shared" ca="1" si="91"/>
        <v>1.3963799927016407E-2</v>
      </c>
      <c r="FY42" s="200"/>
      <c r="FZ42" s="5"/>
      <c r="GA42" s="194">
        <f t="shared" si="92"/>
        <v>0</v>
      </c>
      <c r="GB42" s="19" t="e">
        <f ca="1"/>
        <v>#N/A</v>
      </c>
      <c r="GC42" s="208" t="e">
        <f t="shared" ca="1" si="93"/>
        <v>#N/A</v>
      </c>
    </row>
    <row r="43" spans="1:185" x14ac:dyDescent="0.2">
      <c r="A43" s="236">
        <v>29</v>
      </c>
      <c r="B43" s="195">
        <v>0.65909090909090906</v>
      </c>
      <c r="C43" s="194">
        <v>0.92931082792042652</v>
      </c>
      <c r="D43" s="195">
        <v>5.3200088324985391E-3</v>
      </c>
      <c r="E43" s="194"/>
      <c r="F43" s="207">
        <f ca="1"/>
        <v>29</v>
      </c>
      <c r="G43" s="194">
        <f ca="1"/>
        <v>0.30526315789473685</v>
      </c>
      <c r="H43" s="198" cm="1">
        <f t="array" aca="1" ref="H43" ca="1">IFERROR(MATCH(TRUE,INDEX($B$14:$B$117&gt;=G43,0),0),"")</f>
        <v>15</v>
      </c>
      <c r="I43" s="194">
        <f t="shared" ca="1" si="38"/>
        <v>0.51976178450858079</v>
      </c>
      <c r="J43" s="200"/>
      <c r="K43" s="5"/>
      <c r="L43" s="194">
        <f t="shared" si="94"/>
        <v>0</v>
      </c>
      <c r="M43" s="19">
        <f ca="1"/>
        <v>0</v>
      </c>
      <c r="N43" s="208">
        <f t="shared" ca="1" si="95"/>
        <v>0</v>
      </c>
      <c r="O43" s="207">
        <f ca="1"/>
        <v>29</v>
      </c>
      <c r="P43" s="194">
        <f ca="1"/>
        <v>0.50877192982456143</v>
      </c>
      <c r="Q43" s="198" cm="1">
        <f t="array" aca="1" ref="Q43" ca="1">IFERROR(MATCH(TRUE,INDEX($B$14:$B$117&gt;=P43,0),0),"")</f>
        <v>24</v>
      </c>
      <c r="R43" s="194">
        <f t="shared" ca="1" si="39"/>
        <v>0.87851267641972597</v>
      </c>
      <c r="S43" s="200"/>
      <c r="T43" s="5"/>
      <c r="U43" s="194">
        <f t="shared" si="96"/>
        <v>0</v>
      </c>
      <c r="V43" s="19">
        <f ca="1"/>
        <v>0</v>
      </c>
      <c r="W43" s="208">
        <f t="shared" ca="1" si="97"/>
        <v>0</v>
      </c>
      <c r="X43" s="207">
        <f ca="1"/>
        <v>29</v>
      </c>
      <c r="Y43" s="194">
        <f ca="1"/>
        <v>0.55769230769230771</v>
      </c>
      <c r="Z43" s="198" cm="1">
        <f t="array" aca="1" ref="Z43" ca="1">IFERROR(MATCH(TRUE,INDEX($B$14:$B$117&gt;=Y43,0),0),"")</f>
        <v>26</v>
      </c>
      <c r="AA43" s="194">
        <f t="shared" ca="1" si="40"/>
        <v>0.89906185070994771</v>
      </c>
      <c r="AB43" s="200"/>
      <c r="AC43" s="5"/>
      <c r="AD43" s="194">
        <f t="shared" si="41"/>
        <v>0</v>
      </c>
      <c r="AE43" s="19">
        <f ca="1"/>
        <v>0</v>
      </c>
      <c r="AF43" s="208">
        <f t="shared" ca="1" si="42"/>
        <v>0</v>
      </c>
      <c r="AG43" s="207">
        <f ca="1"/>
        <v>29</v>
      </c>
      <c r="AH43" s="194">
        <f ca="1"/>
        <v>0.56862745098039214</v>
      </c>
      <c r="AI43" s="198" cm="1">
        <f t="array" aca="1" ref="AI43" ca="1">IFERROR(MATCH(TRUE,INDEX($B$14:$B$117&gt;=AH43,0),0),"")</f>
        <v>27</v>
      </c>
      <c r="AJ43" s="194">
        <f t="shared" ca="1" si="43"/>
        <v>0.90258449021390308</v>
      </c>
      <c r="AK43" s="200"/>
      <c r="AL43" s="5"/>
      <c r="AM43" s="194">
        <f t="shared" si="44"/>
        <v>0</v>
      </c>
      <c r="AN43" s="19">
        <f ca="1"/>
        <v>0</v>
      </c>
      <c r="AO43" s="208">
        <f t="shared" ca="1" si="45"/>
        <v>0</v>
      </c>
      <c r="AP43" s="207">
        <f ca="1"/>
        <v>29</v>
      </c>
      <c r="AQ43" s="194">
        <f ca="1"/>
        <v>0.57999999999999996</v>
      </c>
      <c r="AR43" s="198" cm="1">
        <f t="array" aca="1" ref="AR43" ca="1">IFERROR(MATCH(TRUE,INDEX($B$14:$B$117&gt;=AQ43,0),0),"")</f>
        <v>27</v>
      </c>
      <c r="AS43" s="194">
        <f t="shared" ca="1" si="46"/>
        <v>0.90619925097319165</v>
      </c>
      <c r="AT43" s="200"/>
      <c r="AU43" s="5"/>
      <c r="AV43" s="194">
        <f t="shared" si="47"/>
        <v>0</v>
      </c>
      <c r="AW43" s="19">
        <f ca="1"/>
        <v>0</v>
      </c>
      <c r="AX43" s="208">
        <f t="shared" ca="1" si="48"/>
        <v>0</v>
      </c>
      <c r="AY43" s="207">
        <f ca="1"/>
        <v>29</v>
      </c>
      <c r="AZ43" s="194">
        <f ca="1"/>
        <v>0.57999999999999996</v>
      </c>
      <c r="BA43" s="198" cm="1">
        <f t="array" aca="1" ref="BA43" ca="1">IFERROR(MATCH(TRUE,INDEX($B$14:$B$117&gt;=AZ43,0),0),"")</f>
        <v>27</v>
      </c>
      <c r="BB43" s="194">
        <f t="shared" ca="1" si="49"/>
        <v>0.90619925097319165</v>
      </c>
      <c r="BC43" s="200"/>
      <c r="BD43" s="5"/>
      <c r="BE43" s="194">
        <f t="shared" si="50"/>
        <v>0</v>
      </c>
      <c r="BF43" s="19">
        <f ca="1"/>
        <v>0</v>
      </c>
      <c r="BG43" s="208">
        <f t="shared" ca="1" si="51"/>
        <v>0</v>
      </c>
      <c r="BH43" s="207">
        <f ca="1"/>
        <v>29</v>
      </c>
      <c r="BI43" s="194">
        <f ca="1"/>
        <v>0.59183673469387754</v>
      </c>
      <c r="BJ43" s="198" cm="1">
        <f t="array" aca="1" ref="BJ43" ca="1">IFERROR(MATCH(TRUE,INDEX($B$14:$B$117&gt;=BI43,0),0),"")</f>
        <v>28</v>
      </c>
      <c r="BK43" s="194">
        <f t="shared" ca="1" si="52"/>
        <v>0.91008010247271665</v>
      </c>
      <c r="BL43" s="200"/>
      <c r="BM43" s="5"/>
      <c r="BN43" s="194">
        <f t="shared" si="53"/>
        <v>0</v>
      </c>
      <c r="BO43" s="19">
        <f ca="1"/>
        <v>0</v>
      </c>
      <c r="BP43" s="208">
        <f t="shared" ca="1" si="54"/>
        <v>0</v>
      </c>
      <c r="BQ43" s="207">
        <f ca="1"/>
        <v>29</v>
      </c>
      <c r="BR43" s="194">
        <f ca="1"/>
        <v>0.59183673469387754</v>
      </c>
      <c r="BS43" s="198" cm="1">
        <f t="array" aca="1" ref="BS43" ca="1">IFERROR(MATCH(TRUE,INDEX($B$14:$B$117&gt;=BR43,0),0),"")</f>
        <v>28</v>
      </c>
      <c r="BT43" s="194">
        <f t="shared" ca="1" si="55"/>
        <v>0.91008010247271665</v>
      </c>
      <c r="BU43" s="200"/>
      <c r="BV43" s="5"/>
      <c r="BW43" s="194">
        <f t="shared" si="56"/>
        <v>0</v>
      </c>
      <c r="BX43" s="19">
        <f ca="1"/>
        <v>0</v>
      </c>
      <c r="BY43" s="208">
        <f t="shared" ca="1" si="57"/>
        <v>0</v>
      </c>
      <c r="BZ43" s="207">
        <f ca="1"/>
        <v>29</v>
      </c>
      <c r="CA43" s="194">
        <f ca="1"/>
        <v>0.59183673469387754</v>
      </c>
      <c r="CB43" s="198" cm="1">
        <f t="array" aca="1" ref="CB43" ca="1">IFERROR(MATCH(TRUE,INDEX($B$14:$B$117&gt;=CA43,0),0),"")</f>
        <v>28</v>
      </c>
      <c r="CC43" s="194">
        <f t="shared" ca="1" si="58"/>
        <v>0.91008010247271665</v>
      </c>
      <c r="CD43" s="200"/>
      <c r="CE43" s="5"/>
      <c r="CF43" s="194">
        <f t="shared" si="59"/>
        <v>0</v>
      </c>
      <c r="CG43" s="19">
        <f ca="1"/>
        <v>0</v>
      </c>
      <c r="CH43" s="208">
        <f t="shared" ca="1" si="60"/>
        <v>0</v>
      </c>
      <c r="CI43" s="207">
        <f ca="1"/>
        <v>29</v>
      </c>
      <c r="CJ43" s="194">
        <f ca="1"/>
        <v>0.60416666666666663</v>
      </c>
      <c r="CK43" s="198" cm="1">
        <f t="array" aca="1" ref="CK43" ca="1">IFERROR(MATCH(TRUE,INDEX($B$14:$B$117&gt;=CJ43,0),0),"")</f>
        <v>28</v>
      </c>
      <c r="CL43" s="194">
        <f t="shared" ca="1" si="61"/>
        <v>0.91393211514654693</v>
      </c>
      <c r="CM43" s="200"/>
      <c r="CN43" s="5"/>
      <c r="CO43" s="194">
        <f t="shared" si="62"/>
        <v>0</v>
      </c>
      <c r="CP43" s="19">
        <f ca="1"/>
        <v>0</v>
      </c>
      <c r="CQ43" s="208">
        <f t="shared" ca="1" si="63"/>
        <v>0</v>
      </c>
      <c r="CR43" s="207"/>
      <c r="CS43" s="194"/>
      <c r="CT43" s="198" cm="1">
        <f t="array" ref="CT43">IFERROR(MATCH(TRUE,INDEX($B$14:$B$117&gt;=CS43,0),0),"")</f>
        <v>1</v>
      </c>
      <c r="CU43" s="194">
        <f t="shared" ca="1" si="64"/>
        <v>1.3963799927016407E-2</v>
      </c>
      <c r="CV43" s="200"/>
      <c r="CW43" s="5"/>
      <c r="CX43" s="194">
        <f t="shared" si="65"/>
        <v>0</v>
      </c>
      <c r="CY43" s="19" t="e">
        <f ca="1"/>
        <v>#N/A</v>
      </c>
      <c r="CZ43" s="208" t="e">
        <f t="shared" ca="1" si="66"/>
        <v>#N/A</v>
      </c>
      <c r="DA43" s="207"/>
      <c r="DB43" s="194"/>
      <c r="DC43" s="198" cm="1">
        <f t="array" ref="DC43">IFERROR(MATCH(TRUE,INDEX($B$14:$B$117&gt;=DB43,0),0),"")</f>
        <v>1</v>
      </c>
      <c r="DD43" s="194">
        <f t="shared" ca="1" si="67"/>
        <v>1.3963799927016407E-2</v>
      </c>
      <c r="DE43" s="200"/>
      <c r="DF43" s="5"/>
      <c r="DG43" s="194">
        <f t="shared" si="68"/>
        <v>0</v>
      </c>
      <c r="DH43" s="19" t="e">
        <f ca="1"/>
        <v>#N/A</v>
      </c>
      <c r="DI43" s="208" t="e">
        <f t="shared" ca="1" si="69"/>
        <v>#N/A</v>
      </c>
      <c r="DJ43" s="207"/>
      <c r="DK43" s="194"/>
      <c r="DL43" s="198" cm="1">
        <f t="array" ref="DL43">IFERROR(MATCH(TRUE,INDEX($B$14:$B$117&gt;=DK43,0),0),"")</f>
        <v>1</v>
      </c>
      <c r="DM43" s="194">
        <f t="shared" ca="1" si="70"/>
        <v>1.3963799927016407E-2</v>
      </c>
      <c r="DN43" s="200"/>
      <c r="DO43" s="5"/>
      <c r="DP43" s="194">
        <f t="shared" si="71"/>
        <v>0</v>
      </c>
      <c r="DQ43" s="19" t="e">
        <f ca="1"/>
        <v>#N/A</v>
      </c>
      <c r="DR43" s="208" t="e">
        <f t="shared" ca="1" si="72"/>
        <v>#N/A</v>
      </c>
      <c r="DS43" s="207"/>
      <c r="DT43" s="194"/>
      <c r="DU43" s="198" cm="1">
        <f t="array" ref="DU43">IFERROR(MATCH(TRUE,INDEX($B$14:$B$117&gt;=DT43,0),0),"")</f>
        <v>1</v>
      </c>
      <c r="DV43" s="194">
        <f t="shared" ca="1" si="73"/>
        <v>1.3963799927016407E-2</v>
      </c>
      <c r="DW43" s="200"/>
      <c r="DX43" s="5"/>
      <c r="DY43" s="194">
        <f t="shared" si="74"/>
        <v>0</v>
      </c>
      <c r="DZ43" s="19" t="e">
        <f ca="1"/>
        <v>#N/A</v>
      </c>
      <c r="EA43" s="208" t="e">
        <f t="shared" ca="1" si="75"/>
        <v>#N/A</v>
      </c>
      <c r="EB43" s="207"/>
      <c r="EC43" s="194"/>
      <c r="ED43" s="198" cm="1">
        <f t="array" ref="ED43">IFERROR(MATCH(TRUE,INDEX($B$14:$B$117&gt;=EC43,0),0),"")</f>
        <v>1</v>
      </c>
      <c r="EE43" s="194">
        <f t="shared" ca="1" si="76"/>
        <v>1.3963799927016407E-2</v>
      </c>
      <c r="EF43" s="200"/>
      <c r="EG43" s="5"/>
      <c r="EH43" s="194">
        <f t="shared" si="77"/>
        <v>0</v>
      </c>
      <c r="EI43" s="19" t="e">
        <f ca="1"/>
        <v>#N/A</v>
      </c>
      <c r="EJ43" s="208" t="e">
        <f t="shared" ca="1" si="78"/>
        <v>#N/A</v>
      </c>
      <c r="EK43" s="207"/>
      <c r="EL43" s="194"/>
      <c r="EM43" s="198" cm="1">
        <f t="array" ref="EM43">IFERROR(MATCH(TRUE,INDEX($B$14:$B$117&gt;=EL43,0),0),"")</f>
        <v>1</v>
      </c>
      <c r="EN43" s="194">
        <f t="shared" ca="1" si="79"/>
        <v>1.3963799927016407E-2</v>
      </c>
      <c r="EO43" s="200"/>
      <c r="EP43" s="5"/>
      <c r="EQ43" s="194">
        <f t="shared" si="80"/>
        <v>0</v>
      </c>
      <c r="ER43" s="19" t="e">
        <f ca="1"/>
        <v>#N/A</v>
      </c>
      <c r="ES43" s="208" t="e">
        <f t="shared" ca="1" si="81"/>
        <v>#N/A</v>
      </c>
      <c r="ET43" s="207"/>
      <c r="EU43" s="194"/>
      <c r="EV43" s="198" cm="1">
        <f t="array" ref="EV43">IFERROR(MATCH(TRUE,INDEX($B$14:$B$117&gt;=EU43,0),0),"")</f>
        <v>1</v>
      </c>
      <c r="EW43" s="194">
        <f t="shared" ca="1" si="82"/>
        <v>1.3963799927016407E-2</v>
      </c>
      <c r="EX43" s="200"/>
      <c r="EY43" s="5"/>
      <c r="EZ43" s="194">
        <f t="shared" si="83"/>
        <v>0</v>
      </c>
      <c r="FA43" s="19" t="e">
        <f ca="1"/>
        <v>#N/A</v>
      </c>
      <c r="FB43" s="208" t="e">
        <f t="shared" ca="1" si="84"/>
        <v>#N/A</v>
      </c>
      <c r="FC43" s="207"/>
      <c r="FD43" s="194"/>
      <c r="FE43" s="198" cm="1">
        <f t="array" ref="FE43">IFERROR(MATCH(TRUE,INDEX($B$14:$B$117&gt;=FD43,0),0),"")</f>
        <v>1</v>
      </c>
      <c r="FF43" s="194">
        <f t="shared" ca="1" si="85"/>
        <v>1.3963799927016407E-2</v>
      </c>
      <c r="FG43" s="200"/>
      <c r="FH43" s="5"/>
      <c r="FI43" s="194">
        <f t="shared" si="86"/>
        <v>0</v>
      </c>
      <c r="FJ43" s="19" t="e">
        <f ca="1"/>
        <v>#N/A</v>
      </c>
      <c r="FK43" s="208" t="e">
        <f t="shared" ca="1" si="87"/>
        <v>#N/A</v>
      </c>
      <c r="FL43" s="207"/>
      <c r="FM43" s="194"/>
      <c r="FN43" s="198" cm="1">
        <f t="array" ref="FN43">IFERROR(MATCH(TRUE,INDEX($B$14:$B$117&gt;=FM43,0),0),"")</f>
        <v>1</v>
      </c>
      <c r="FO43" s="194">
        <f t="shared" ca="1" si="88"/>
        <v>1.3963799927016407E-2</v>
      </c>
      <c r="FP43" s="200"/>
      <c r="FQ43" s="5"/>
      <c r="FR43" s="194">
        <f t="shared" si="89"/>
        <v>0</v>
      </c>
      <c r="FS43" s="19" t="e">
        <f ca="1"/>
        <v>#N/A</v>
      </c>
      <c r="FT43" s="208" t="e">
        <f t="shared" ca="1" si="90"/>
        <v>#N/A</v>
      </c>
      <c r="FU43" s="207"/>
      <c r="FV43" s="194"/>
      <c r="FW43" s="198" cm="1">
        <f t="array" ref="FW43">IFERROR(MATCH(TRUE,INDEX($B$14:$B$117&gt;=FV43,0),0),"")</f>
        <v>1</v>
      </c>
      <c r="FX43" s="194">
        <f t="shared" ca="1" si="91"/>
        <v>1.3963799927016407E-2</v>
      </c>
      <c r="FY43" s="200"/>
      <c r="FZ43" s="5"/>
      <c r="GA43" s="194">
        <f t="shared" si="92"/>
        <v>0</v>
      </c>
      <c r="GB43" s="19" t="e">
        <f ca="1"/>
        <v>#N/A</v>
      </c>
      <c r="GC43" s="208" t="e">
        <f t="shared" ca="1" si="93"/>
        <v>#N/A</v>
      </c>
    </row>
    <row r="44" spans="1:185" x14ac:dyDescent="0.2">
      <c r="A44" s="236">
        <v>30</v>
      </c>
      <c r="B44" s="195">
        <v>0.68181818181818177</v>
      </c>
      <c r="C44" s="194">
        <v>0.93463083675292502</v>
      </c>
      <c r="D44" s="195">
        <v>5.3200088324985391E-3</v>
      </c>
      <c r="E44" s="194"/>
      <c r="F44" s="207">
        <f ca="1"/>
        <v>30</v>
      </c>
      <c r="G44" s="194">
        <f ca="1"/>
        <v>0.31578947368421051</v>
      </c>
      <c r="H44" s="198" cm="1">
        <f t="array" aca="1" ref="H44" ca="1">IFERROR(MATCH(TRUE,INDEX($B$14:$B$117&gt;=G44,0),0),"")</f>
        <v>15</v>
      </c>
      <c r="I44" s="194">
        <f t="shared" ca="1" si="38"/>
        <v>0.53564307301433889</v>
      </c>
      <c r="J44" s="200"/>
      <c r="K44" s="5"/>
      <c r="L44" s="194">
        <f t="shared" si="94"/>
        <v>0</v>
      </c>
      <c r="M44" s="19">
        <f ca="1"/>
        <v>0</v>
      </c>
      <c r="N44" s="208">
        <f t="shared" ca="1" si="95"/>
        <v>0</v>
      </c>
      <c r="O44" s="207">
        <f ca="1"/>
        <v>30</v>
      </c>
      <c r="P44" s="194">
        <f ca="1"/>
        <v>0.52631578947368418</v>
      </c>
      <c r="Q44" s="198" cm="1">
        <f t="array" aca="1" ref="Q44" ca="1">IFERROR(MATCH(TRUE,INDEX($B$14:$B$117&gt;=P44,0),0),"")</f>
        <v>25</v>
      </c>
      <c r="R44" s="194">
        <f t="shared" ca="1" si="39"/>
        <v>0.88904452605947193</v>
      </c>
      <c r="S44" s="200"/>
      <c r="T44" s="5"/>
      <c r="U44" s="194">
        <f t="shared" si="96"/>
        <v>0</v>
      </c>
      <c r="V44" s="19">
        <f ca="1"/>
        <v>0</v>
      </c>
      <c r="W44" s="208">
        <f t="shared" ca="1" si="97"/>
        <v>0</v>
      </c>
      <c r="X44" s="207">
        <f ca="1"/>
        <v>30</v>
      </c>
      <c r="Y44" s="194">
        <f ca="1"/>
        <v>0.57692307692307698</v>
      </c>
      <c r="Z44" s="198" cm="1">
        <f t="array" aca="1" ref="Z44" ca="1">IFERROR(MATCH(TRUE,INDEX($B$14:$B$117&gt;=Y44,0),0),"")</f>
        <v>27</v>
      </c>
      <c r="AA44" s="194">
        <f t="shared" ca="1" si="40"/>
        <v>0.90522125204097037</v>
      </c>
      <c r="AB44" s="200"/>
      <c r="AC44" s="5"/>
      <c r="AD44" s="194">
        <f t="shared" si="41"/>
        <v>0</v>
      </c>
      <c r="AE44" s="19">
        <f ca="1"/>
        <v>0</v>
      </c>
      <c r="AF44" s="208">
        <f t="shared" ca="1" si="42"/>
        <v>0</v>
      </c>
      <c r="AG44" s="207">
        <f ca="1"/>
        <v>30</v>
      </c>
      <c r="AH44" s="194">
        <f ca="1"/>
        <v>0.58823529411764708</v>
      </c>
      <c r="AI44" s="198" cm="1">
        <f t="array" aca="1" ref="AI44" ca="1">IFERROR(MATCH(TRUE,INDEX($B$14:$B$117&gt;=AH44,0),0),"")</f>
        <v>27</v>
      </c>
      <c r="AJ44" s="194">
        <f t="shared" ca="1" si="43"/>
        <v>0.9088168363506075</v>
      </c>
      <c r="AK44" s="200"/>
      <c r="AL44" s="5"/>
      <c r="AM44" s="194">
        <f t="shared" si="44"/>
        <v>0</v>
      </c>
      <c r="AN44" s="19">
        <f ca="1"/>
        <v>0</v>
      </c>
      <c r="AO44" s="208">
        <f t="shared" ca="1" si="45"/>
        <v>0</v>
      </c>
      <c r="AP44" s="207">
        <f ca="1"/>
        <v>30</v>
      </c>
      <c r="AQ44" s="194">
        <f ca="1"/>
        <v>0.6</v>
      </c>
      <c r="AR44" s="198" cm="1">
        <f t="array" aca="1" ref="AR44" ca="1">IFERROR(MATCH(TRUE,INDEX($B$14:$B$117&gt;=AQ44,0),0),"")</f>
        <v>28</v>
      </c>
      <c r="AS44" s="194">
        <f t="shared" ca="1" si="46"/>
        <v>0.9126304005188387</v>
      </c>
      <c r="AT44" s="200"/>
      <c r="AU44" s="5"/>
      <c r="AV44" s="194">
        <f t="shared" si="47"/>
        <v>0</v>
      </c>
      <c r="AW44" s="19">
        <f ca="1"/>
        <v>0</v>
      </c>
      <c r="AX44" s="208">
        <f t="shared" ca="1" si="48"/>
        <v>0</v>
      </c>
      <c r="AY44" s="207">
        <f ca="1"/>
        <v>30</v>
      </c>
      <c r="AZ44" s="194">
        <f ca="1"/>
        <v>0.6</v>
      </c>
      <c r="BA44" s="198" cm="1">
        <f t="array" aca="1" ref="BA44" ca="1">IFERROR(MATCH(TRUE,INDEX($B$14:$B$117&gt;=AZ44,0),0),"")</f>
        <v>28</v>
      </c>
      <c r="BB44" s="194">
        <f t="shared" ca="1" si="49"/>
        <v>0.9126304005188387</v>
      </c>
      <c r="BC44" s="200"/>
      <c r="BD44" s="5"/>
      <c r="BE44" s="194">
        <f t="shared" si="50"/>
        <v>0</v>
      </c>
      <c r="BF44" s="19">
        <f ca="1"/>
        <v>0</v>
      </c>
      <c r="BG44" s="208">
        <f t="shared" ca="1" si="51"/>
        <v>0</v>
      </c>
      <c r="BH44" s="207">
        <f ca="1"/>
        <v>30</v>
      </c>
      <c r="BI44" s="194">
        <f ca="1"/>
        <v>0.61224489795918358</v>
      </c>
      <c r="BJ44" s="198" cm="1">
        <f t="array" aca="1" ref="BJ44" ca="1">IFERROR(MATCH(TRUE,INDEX($B$14:$B$117&gt;=BI44,0),0),"")</f>
        <v>28</v>
      </c>
      <c r="BK44" s="194">
        <f t="shared" ca="1" si="52"/>
        <v>0.91645584758802179</v>
      </c>
      <c r="BL44" s="200"/>
      <c r="BM44" s="5"/>
      <c r="BN44" s="194">
        <f t="shared" si="53"/>
        <v>0</v>
      </c>
      <c r="BO44" s="19">
        <f ca="1"/>
        <v>0</v>
      </c>
      <c r="BP44" s="208">
        <f t="shared" ca="1" si="54"/>
        <v>0</v>
      </c>
      <c r="BQ44" s="207">
        <f ca="1"/>
        <v>30</v>
      </c>
      <c r="BR44" s="194">
        <f ca="1"/>
        <v>0.61224489795918358</v>
      </c>
      <c r="BS44" s="198" cm="1">
        <f t="array" aca="1" ref="BS44" ca="1">IFERROR(MATCH(TRUE,INDEX($B$14:$B$117&gt;=BR44,0),0),"")</f>
        <v>28</v>
      </c>
      <c r="BT44" s="194">
        <f t="shared" ca="1" si="55"/>
        <v>0.91645584758802179</v>
      </c>
      <c r="BU44" s="200"/>
      <c r="BV44" s="5"/>
      <c r="BW44" s="194">
        <f t="shared" si="56"/>
        <v>0</v>
      </c>
      <c r="BX44" s="19">
        <f ca="1"/>
        <v>0</v>
      </c>
      <c r="BY44" s="208">
        <f t="shared" ca="1" si="57"/>
        <v>0</v>
      </c>
      <c r="BZ44" s="207">
        <f ca="1"/>
        <v>30</v>
      </c>
      <c r="CA44" s="194">
        <f ca="1"/>
        <v>0.61224489795918358</v>
      </c>
      <c r="CB44" s="198" cm="1">
        <f t="array" aca="1" ref="CB44" ca="1">IFERROR(MATCH(TRUE,INDEX($B$14:$B$117&gt;=CA44,0),0),"")</f>
        <v>28</v>
      </c>
      <c r="CC44" s="194">
        <f t="shared" ca="1" si="58"/>
        <v>0.91645584758802179</v>
      </c>
      <c r="CD44" s="200"/>
      <c r="CE44" s="5"/>
      <c r="CF44" s="194">
        <f t="shared" si="59"/>
        <v>0</v>
      </c>
      <c r="CG44" s="19">
        <f ca="1"/>
        <v>0</v>
      </c>
      <c r="CH44" s="208">
        <f t="shared" ca="1" si="60"/>
        <v>0</v>
      </c>
      <c r="CI44" s="207">
        <f ca="1"/>
        <v>30</v>
      </c>
      <c r="CJ44" s="194">
        <f ca="1"/>
        <v>0.625</v>
      </c>
      <c r="CK44" s="198" cm="1">
        <f t="array" aca="1" ref="CK44" ca="1">IFERROR(MATCH(TRUE,INDEX($B$14:$B$117&gt;=CJ44,0),0),"")</f>
        <v>29</v>
      </c>
      <c r="CL44" s="194">
        <f t="shared" ca="1" si="61"/>
        <v>0.92133081467167877</v>
      </c>
      <c r="CM44" s="200"/>
      <c r="CN44" s="5"/>
      <c r="CO44" s="194">
        <f t="shared" si="62"/>
        <v>0</v>
      </c>
      <c r="CP44" s="19">
        <f ca="1"/>
        <v>0</v>
      </c>
      <c r="CQ44" s="208">
        <f t="shared" ca="1" si="63"/>
        <v>0</v>
      </c>
      <c r="CR44" s="207"/>
      <c r="CS44" s="194"/>
      <c r="CT44" s="198" cm="1">
        <f t="array" ref="CT44">IFERROR(MATCH(TRUE,INDEX($B$14:$B$117&gt;=CS44,0),0),"")</f>
        <v>1</v>
      </c>
      <c r="CU44" s="194">
        <f t="shared" ca="1" si="64"/>
        <v>1.3963799927016407E-2</v>
      </c>
      <c r="CV44" s="200"/>
      <c r="CW44" s="5"/>
      <c r="CX44" s="194">
        <f t="shared" si="65"/>
        <v>0</v>
      </c>
      <c r="CY44" s="19" t="e">
        <f ca="1"/>
        <v>#N/A</v>
      </c>
      <c r="CZ44" s="208" t="e">
        <f t="shared" ca="1" si="66"/>
        <v>#N/A</v>
      </c>
      <c r="DA44" s="207"/>
      <c r="DB44" s="194"/>
      <c r="DC44" s="198" cm="1">
        <f t="array" ref="DC44">IFERROR(MATCH(TRUE,INDEX($B$14:$B$117&gt;=DB44,0),0),"")</f>
        <v>1</v>
      </c>
      <c r="DD44" s="194">
        <f t="shared" ca="1" si="67"/>
        <v>1.3963799927016407E-2</v>
      </c>
      <c r="DE44" s="200"/>
      <c r="DF44" s="5"/>
      <c r="DG44" s="194">
        <f t="shared" si="68"/>
        <v>0</v>
      </c>
      <c r="DH44" s="19" t="e">
        <f ca="1"/>
        <v>#N/A</v>
      </c>
      <c r="DI44" s="208" t="e">
        <f t="shared" ca="1" si="69"/>
        <v>#N/A</v>
      </c>
      <c r="DJ44" s="207"/>
      <c r="DK44" s="194"/>
      <c r="DL44" s="198" cm="1">
        <f t="array" ref="DL44">IFERROR(MATCH(TRUE,INDEX($B$14:$B$117&gt;=DK44,0),0),"")</f>
        <v>1</v>
      </c>
      <c r="DM44" s="194">
        <f t="shared" ca="1" si="70"/>
        <v>1.3963799927016407E-2</v>
      </c>
      <c r="DN44" s="200"/>
      <c r="DO44" s="5"/>
      <c r="DP44" s="194">
        <f t="shared" si="71"/>
        <v>0</v>
      </c>
      <c r="DQ44" s="19" t="e">
        <f ca="1"/>
        <v>#N/A</v>
      </c>
      <c r="DR44" s="208" t="e">
        <f t="shared" ca="1" si="72"/>
        <v>#N/A</v>
      </c>
      <c r="DS44" s="207"/>
      <c r="DT44" s="194"/>
      <c r="DU44" s="198" cm="1">
        <f t="array" ref="DU44">IFERROR(MATCH(TRUE,INDEX($B$14:$B$117&gt;=DT44,0),0),"")</f>
        <v>1</v>
      </c>
      <c r="DV44" s="194">
        <f t="shared" ca="1" si="73"/>
        <v>1.3963799927016407E-2</v>
      </c>
      <c r="DW44" s="200"/>
      <c r="DX44" s="5"/>
      <c r="DY44" s="194">
        <f t="shared" si="74"/>
        <v>0</v>
      </c>
      <c r="DZ44" s="19" t="e">
        <f ca="1"/>
        <v>#N/A</v>
      </c>
      <c r="EA44" s="208" t="e">
        <f t="shared" ca="1" si="75"/>
        <v>#N/A</v>
      </c>
      <c r="EB44" s="207"/>
      <c r="EC44" s="194"/>
      <c r="ED44" s="198" cm="1">
        <f t="array" ref="ED44">IFERROR(MATCH(TRUE,INDEX($B$14:$B$117&gt;=EC44,0),0),"")</f>
        <v>1</v>
      </c>
      <c r="EE44" s="194">
        <f t="shared" ca="1" si="76"/>
        <v>1.3963799927016407E-2</v>
      </c>
      <c r="EF44" s="200"/>
      <c r="EG44" s="5"/>
      <c r="EH44" s="194">
        <f t="shared" si="77"/>
        <v>0</v>
      </c>
      <c r="EI44" s="19" t="e">
        <f ca="1"/>
        <v>#N/A</v>
      </c>
      <c r="EJ44" s="208" t="e">
        <f t="shared" ca="1" si="78"/>
        <v>#N/A</v>
      </c>
      <c r="EK44" s="207"/>
      <c r="EL44" s="194"/>
      <c r="EM44" s="198" cm="1">
        <f t="array" ref="EM44">IFERROR(MATCH(TRUE,INDEX($B$14:$B$117&gt;=EL44,0),0),"")</f>
        <v>1</v>
      </c>
      <c r="EN44" s="194">
        <f t="shared" ca="1" si="79"/>
        <v>1.3963799927016407E-2</v>
      </c>
      <c r="EO44" s="200"/>
      <c r="EP44" s="5"/>
      <c r="EQ44" s="194">
        <f t="shared" si="80"/>
        <v>0</v>
      </c>
      <c r="ER44" s="19" t="e">
        <f ca="1"/>
        <v>#N/A</v>
      </c>
      <c r="ES44" s="208" t="e">
        <f t="shared" ca="1" si="81"/>
        <v>#N/A</v>
      </c>
      <c r="ET44" s="207"/>
      <c r="EU44" s="194"/>
      <c r="EV44" s="198" cm="1">
        <f t="array" ref="EV44">IFERROR(MATCH(TRUE,INDEX($B$14:$B$117&gt;=EU44,0),0),"")</f>
        <v>1</v>
      </c>
      <c r="EW44" s="194">
        <f t="shared" ca="1" si="82"/>
        <v>1.3963799927016407E-2</v>
      </c>
      <c r="EX44" s="200"/>
      <c r="EY44" s="5"/>
      <c r="EZ44" s="194">
        <f t="shared" si="83"/>
        <v>0</v>
      </c>
      <c r="FA44" s="19" t="e">
        <f ca="1"/>
        <v>#N/A</v>
      </c>
      <c r="FB44" s="208" t="e">
        <f t="shared" ca="1" si="84"/>
        <v>#N/A</v>
      </c>
      <c r="FC44" s="207"/>
      <c r="FD44" s="194"/>
      <c r="FE44" s="198" cm="1">
        <f t="array" ref="FE44">IFERROR(MATCH(TRUE,INDEX($B$14:$B$117&gt;=FD44,0),0),"")</f>
        <v>1</v>
      </c>
      <c r="FF44" s="194">
        <f t="shared" ca="1" si="85"/>
        <v>1.3963799927016407E-2</v>
      </c>
      <c r="FG44" s="200"/>
      <c r="FH44" s="5"/>
      <c r="FI44" s="194">
        <f t="shared" si="86"/>
        <v>0</v>
      </c>
      <c r="FJ44" s="19" t="e">
        <f ca="1"/>
        <v>#N/A</v>
      </c>
      <c r="FK44" s="208" t="e">
        <f t="shared" ca="1" si="87"/>
        <v>#N/A</v>
      </c>
      <c r="FL44" s="207"/>
      <c r="FM44" s="194"/>
      <c r="FN44" s="198" cm="1">
        <f t="array" ref="FN44">IFERROR(MATCH(TRUE,INDEX($B$14:$B$117&gt;=FM44,0),0),"")</f>
        <v>1</v>
      </c>
      <c r="FO44" s="194">
        <f t="shared" ca="1" si="88"/>
        <v>1.3963799927016407E-2</v>
      </c>
      <c r="FP44" s="200"/>
      <c r="FQ44" s="5"/>
      <c r="FR44" s="194">
        <f t="shared" si="89"/>
        <v>0</v>
      </c>
      <c r="FS44" s="19" t="e">
        <f ca="1"/>
        <v>#N/A</v>
      </c>
      <c r="FT44" s="208" t="e">
        <f t="shared" ca="1" si="90"/>
        <v>#N/A</v>
      </c>
      <c r="FU44" s="207"/>
      <c r="FV44" s="194"/>
      <c r="FW44" s="198" cm="1">
        <f t="array" ref="FW44">IFERROR(MATCH(TRUE,INDEX($B$14:$B$117&gt;=FV44,0),0),"")</f>
        <v>1</v>
      </c>
      <c r="FX44" s="194">
        <f t="shared" ca="1" si="91"/>
        <v>1.3963799927016407E-2</v>
      </c>
      <c r="FY44" s="200"/>
      <c r="FZ44" s="5"/>
      <c r="GA44" s="194">
        <f t="shared" si="92"/>
        <v>0</v>
      </c>
      <c r="GB44" s="19" t="e">
        <f ca="1"/>
        <v>#N/A</v>
      </c>
      <c r="GC44" s="208" t="e">
        <f t="shared" ca="1" si="93"/>
        <v>#N/A</v>
      </c>
    </row>
    <row r="45" spans="1:185" x14ac:dyDescent="0.2">
      <c r="A45" s="236">
        <v>31</v>
      </c>
      <c r="B45" s="195">
        <v>0.70454545454545459</v>
      </c>
      <c r="C45" s="194">
        <v>0.93980643709553369</v>
      </c>
      <c r="D45" s="195">
        <v>5.1756003426086834E-3</v>
      </c>
      <c r="E45" s="194"/>
      <c r="F45" s="207">
        <f ca="1"/>
        <v>31</v>
      </c>
      <c r="G45" s="194">
        <f ca="1"/>
        <v>0.32631578947368423</v>
      </c>
      <c r="H45" s="198" cm="1">
        <f t="array" aca="1" ref="H45" ca="1">IFERROR(MATCH(TRUE,INDEX($B$14:$B$117&gt;=G45,0),0),"")</f>
        <v>16</v>
      </c>
      <c r="I45" s="194">
        <f t="shared" ca="1" si="38"/>
        <v>0.54847168680507297</v>
      </c>
      <c r="J45" s="200"/>
      <c r="K45" s="5"/>
      <c r="L45" s="194">
        <f t="shared" si="94"/>
        <v>0</v>
      </c>
      <c r="M45" s="19">
        <f ca="1"/>
        <v>0</v>
      </c>
      <c r="N45" s="208">
        <f t="shared" ca="1" si="95"/>
        <v>0</v>
      </c>
      <c r="O45" s="207">
        <f ca="1"/>
        <v>31</v>
      </c>
      <c r="P45" s="194">
        <f ca="1"/>
        <v>0.54385964912280693</v>
      </c>
      <c r="Q45" s="198" cm="1">
        <f t="array" aca="1" ref="Q45" ca="1">IFERROR(MATCH(TRUE,INDEX($B$14:$B$117&gt;=P45,0),0),"")</f>
        <v>25</v>
      </c>
      <c r="R45" s="194">
        <f t="shared" ca="1" si="39"/>
        <v>0.89464561081027549</v>
      </c>
      <c r="S45" s="200"/>
      <c r="T45" s="5"/>
      <c r="U45" s="194">
        <f t="shared" si="96"/>
        <v>0</v>
      </c>
      <c r="V45" s="19">
        <f ca="1"/>
        <v>0</v>
      </c>
      <c r="W45" s="208">
        <f t="shared" ca="1" si="97"/>
        <v>0</v>
      </c>
      <c r="X45" s="207">
        <f ca="1"/>
        <v>31</v>
      </c>
      <c r="Y45" s="194">
        <f ca="1"/>
        <v>0.59615384615384615</v>
      </c>
      <c r="Z45" s="198" cm="1">
        <f t="array" aca="1" ref="Z45" ca="1">IFERROR(MATCH(TRUE,INDEX($B$14:$B$117&gt;=Y45,0),0),"")</f>
        <v>28</v>
      </c>
      <c r="AA45" s="194">
        <f t="shared" ca="1" si="40"/>
        <v>0.91142881778556972</v>
      </c>
      <c r="AB45" s="200"/>
      <c r="AC45" s="5"/>
      <c r="AD45" s="194">
        <f t="shared" si="41"/>
        <v>0</v>
      </c>
      <c r="AE45" s="19">
        <f ca="1"/>
        <v>0</v>
      </c>
      <c r="AF45" s="208">
        <f t="shared" ca="1" si="42"/>
        <v>0</v>
      </c>
      <c r="AG45" s="207">
        <f ca="1"/>
        <v>31</v>
      </c>
      <c r="AH45" s="194">
        <f ca="1"/>
        <v>0.60784313725490191</v>
      </c>
      <c r="AI45" s="198" cm="1">
        <f t="array" aca="1" ref="AI45" ca="1">IFERROR(MATCH(TRUE,INDEX($B$14:$B$117&gt;=AH45,0),0),"")</f>
        <v>28</v>
      </c>
      <c r="AJ45" s="194">
        <f t="shared" ca="1" si="43"/>
        <v>0.9150806868768776</v>
      </c>
      <c r="AK45" s="200"/>
      <c r="AL45" s="5"/>
      <c r="AM45" s="194">
        <f t="shared" si="44"/>
        <v>0</v>
      </c>
      <c r="AN45" s="19">
        <f ca="1"/>
        <v>0</v>
      </c>
      <c r="AO45" s="208">
        <f t="shared" ca="1" si="45"/>
        <v>0</v>
      </c>
      <c r="AP45" s="207">
        <f ca="1"/>
        <v>31</v>
      </c>
      <c r="AQ45" s="194">
        <f ca="1"/>
        <v>0.62</v>
      </c>
      <c r="AR45" s="198" cm="1">
        <f t="array" aca="1" ref="AR45" ca="1">IFERROR(MATCH(TRUE,INDEX($B$14:$B$117&gt;=AQ45,0),0),"")</f>
        <v>29</v>
      </c>
      <c r="AS45" s="194">
        <f t="shared" ca="1" si="46"/>
        <v>0.92016041272852911</v>
      </c>
      <c r="AT45" s="200"/>
      <c r="AU45" s="5"/>
      <c r="AV45" s="194">
        <f t="shared" si="47"/>
        <v>0</v>
      </c>
      <c r="AW45" s="19">
        <f ca="1"/>
        <v>0</v>
      </c>
      <c r="AX45" s="208">
        <f t="shared" ca="1" si="48"/>
        <v>0</v>
      </c>
      <c r="AY45" s="207">
        <f ca="1"/>
        <v>31</v>
      </c>
      <c r="AZ45" s="194">
        <f ca="1"/>
        <v>0.62</v>
      </c>
      <c r="BA45" s="198" cm="1">
        <f t="array" aca="1" ref="BA45" ca="1">IFERROR(MATCH(TRUE,INDEX($B$14:$B$117&gt;=AZ45,0),0),"")</f>
        <v>29</v>
      </c>
      <c r="BB45" s="194">
        <f t="shared" ca="1" si="49"/>
        <v>0.92016041272852911</v>
      </c>
      <c r="BC45" s="200"/>
      <c r="BD45" s="5"/>
      <c r="BE45" s="194">
        <f t="shared" si="50"/>
        <v>0</v>
      </c>
      <c r="BF45" s="19">
        <f ca="1"/>
        <v>0</v>
      </c>
      <c r="BG45" s="208">
        <f t="shared" ca="1" si="51"/>
        <v>0</v>
      </c>
      <c r="BH45" s="207">
        <f ca="1"/>
        <v>31</v>
      </c>
      <c r="BI45" s="194">
        <f ca="1"/>
        <v>0.63265306122448972</v>
      </c>
      <c r="BJ45" s="198" cm="1">
        <f t="array" aca="1" ref="BJ45" ca="1">IFERROR(MATCH(TRUE,INDEX($B$14:$B$117&gt;=BI45,0),0),"")</f>
        <v>29</v>
      </c>
      <c r="BK45" s="194">
        <f t="shared" ca="1" si="52"/>
        <v>0.92312224621731609</v>
      </c>
      <c r="BL45" s="200"/>
      <c r="BM45" s="5"/>
      <c r="BN45" s="194">
        <f t="shared" si="53"/>
        <v>0</v>
      </c>
      <c r="BO45" s="19">
        <f ca="1"/>
        <v>0</v>
      </c>
      <c r="BP45" s="208">
        <f t="shared" ca="1" si="54"/>
        <v>0</v>
      </c>
      <c r="BQ45" s="207">
        <f ca="1"/>
        <v>31</v>
      </c>
      <c r="BR45" s="194">
        <f ca="1"/>
        <v>0.63265306122448972</v>
      </c>
      <c r="BS45" s="198" cm="1">
        <f t="array" aca="1" ref="BS45" ca="1">IFERROR(MATCH(TRUE,INDEX($B$14:$B$117&gt;=BR45,0),0),"")</f>
        <v>29</v>
      </c>
      <c r="BT45" s="194">
        <f t="shared" ca="1" si="55"/>
        <v>0.92312224621731609</v>
      </c>
      <c r="BU45" s="200"/>
      <c r="BV45" s="5"/>
      <c r="BW45" s="194">
        <f t="shared" si="56"/>
        <v>0</v>
      </c>
      <c r="BX45" s="19">
        <f ca="1"/>
        <v>0</v>
      </c>
      <c r="BY45" s="208">
        <f t="shared" ca="1" si="57"/>
        <v>0</v>
      </c>
      <c r="BZ45" s="207">
        <f ca="1"/>
        <v>31</v>
      </c>
      <c r="CA45" s="194">
        <f ca="1"/>
        <v>0.63265306122448972</v>
      </c>
      <c r="CB45" s="198" cm="1">
        <f t="array" aca="1" ref="CB45" ca="1">IFERROR(MATCH(TRUE,INDEX($B$14:$B$117&gt;=CA45,0),0),"")</f>
        <v>29</v>
      </c>
      <c r="CC45" s="194">
        <f t="shared" ca="1" si="58"/>
        <v>0.92312224621731609</v>
      </c>
      <c r="CD45" s="200"/>
      <c r="CE45" s="5"/>
      <c r="CF45" s="194">
        <f t="shared" si="59"/>
        <v>0</v>
      </c>
      <c r="CG45" s="19">
        <f ca="1"/>
        <v>0</v>
      </c>
      <c r="CH45" s="208">
        <f t="shared" ca="1" si="60"/>
        <v>0</v>
      </c>
      <c r="CI45" s="207">
        <f ca="1"/>
        <v>31</v>
      </c>
      <c r="CJ45" s="194">
        <f ca="1"/>
        <v>0.64583333333333326</v>
      </c>
      <c r="CK45" s="198" cm="1">
        <f t="array" aca="1" ref="CK45" ca="1">IFERROR(MATCH(TRUE,INDEX($B$14:$B$117&gt;=CJ45,0),0),"")</f>
        <v>30</v>
      </c>
      <c r="CL45" s="194">
        <f t="shared" ca="1" si="61"/>
        <v>0.92620748943480247</v>
      </c>
      <c r="CM45" s="200"/>
      <c r="CN45" s="5"/>
      <c r="CO45" s="194">
        <f t="shared" si="62"/>
        <v>0</v>
      </c>
      <c r="CP45" s="19">
        <f ca="1"/>
        <v>0</v>
      </c>
      <c r="CQ45" s="208">
        <f t="shared" ca="1" si="63"/>
        <v>0</v>
      </c>
      <c r="CR45" s="207"/>
      <c r="CS45" s="194"/>
      <c r="CT45" s="198" cm="1">
        <f t="array" ref="CT45">IFERROR(MATCH(TRUE,INDEX($B$14:$B$117&gt;=CS45,0),0),"")</f>
        <v>1</v>
      </c>
      <c r="CU45" s="194">
        <f t="shared" ca="1" si="64"/>
        <v>1.3963799927016407E-2</v>
      </c>
      <c r="CV45" s="200"/>
      <c r="CW45" s="5"/>
      <c r="CX45" s="194">
        <f t="shared" si="65"/>
        <v>0</v>
      </c>
      <c r="CY45" s="19" t="e">
        <f ca="1"/>
        <v>#N/A</v>
      </c>
      <c r="CZ45" s="208" t="e">
        <f t="shared" ca="1" si="66"/>
        <v>#N/A</v>
      </c>
      <c r="DA45" s="207"/>
      <c r="DB45" s="194"/>
      <c r="DC45" s="198" cm="1">
        <f t="array" ref="DC45">IFERROR(MATCH(TRUE,INDEX($B$14:$B$117&gt;=DB45,0),0),"")</f>
        <v>1</v>
      </c>
      <c r="DD45" s="194">
        <f t="shared" ca="1" si="67"/>
        <v>1.3963799927016407E-2</v>
      </c>
      <c r="DE45" s="200"/>
      <c r="DF45" s="5"/>
      <c r="DG45" s="194">
        <f t="shared" si="68"/>
        <v>0</v>
      </c>
      <c r="DH45" s="19" t="e">
        <f ca="1"/>
        <v>#N/A</v>
      </c>
      <c r="DI45" s="208" t="e">
        <f t="shared" ca="1" si="69"/>
        <v>#N/A</v>
      </c>
      <c r="DJ45" s="207"/>
      <c r="DK45" s="194"/>
      <c r="DL45" s="198" cm="1">
        <f t="array" ref="DL45">IFERROR(MATCH(TRUE,INDEX($B$14:$B$117&gt;=DK45,0),0),"")</f>
        <v>1</v>
      </c>
      <c r="DM45" s="194">
        <f t="shared" ca="1" si="70"/>
        <v>1.3963799927016407E-2</v>
      </c>
      <c r="DN45" s="200"/>
      <c r="DO45" s="5"/>
      <c r="DP45" s="194">
        <f t="shared" si="71"/>
        <v>0</v>
      </c>
      <c r="DQ45" s="19" t="e">
        <f ca="1"/>
        <v>#N/A</v>
      </c>
      <c r="DR45" s="208" t="e">
        <f t="shared" ca="1" si="72"/>
        <v>#N/A</v>
      </c>
      <c r="DS45" s="207"/>
      <c r="DT45" s="194"/>
      <c r="DU45" s="198" cm="1">
        <f t="array" ref="DU45">IFERROR(MATCH(TRUE,INDEX($B$14:$B$117&gt;=DT45,0),0),"")</f>
        <v>1</v>
      </c>
      <c r="DV45" s="194">
        <f t="shared" ca="1" si="73"/>
        <v>1.3963799927016407E-2</v>
      </c>
      <c r="DW45" s="200"/>
      <c r="DX45" s="5"/>
      <c r="DY45" s="194">
        <f t="shared" si="74"/>
        <v>0</v>
      </c>
      <c r="DZ45" s="19" t="e">
        <f ca="1"/>
        <v>#N/A</v>
      </c>
      <c r="EA45" s="208" t="e">
        <f t="shared" ca="1" si="75"/>
        <v>#N/A</v>
      </c>
      <c r="EB45" s="207"/>
      <c r="EC45" s="194"/>
      <c r="ED45" s="198" cm="1">
        <f t="array" ref="ED45">IFERROR(MATCH(TRUE,INDEX($B$14:$B$117&gt;=EC45,0),0),"")</f>
        <v>1</v>
      </c>
      <c r="EE45" s="194">
        <f t="shared" ca="1" si="76"/>
        <v>1.3963799927016407E-2</v>
      </c>
      <c r="EF45" s="200"/>
      <c r="EG45" s="5"/>
      <c r="EH45" s="194">
        <f t="shared" si="77"/>
        <v>0</v>
      </c>
      <c r="EI45" s="19" t="e">
        <f ca="1"/>
        <v>#N/A</v>
      </c>
      <c r="EJ45" s="208" t="e">
        <f t="shared" ca="1" si="78"/>
        <v>#N/A</v>
      </c>
      <c r="EK45" s="207"/>
      <c r="EL45" s="194"/>
      <c r="EM45" s="198" cm="1">
        <f t="array" ref="EM45">IFERROR(MATCH(TRUE,INDEX($B$14:$B$117&gt;=EL45,0),0),"")</f>
        <v>1</v>
      </c>
      <c r="EN45" s="194">
        <f t="shared" ca="1" si="79"/>
        <v>1.3963799927016407E-2</v>
      </c>
      <c r="EO45" s="200"/>
      <c r="EP45" s="5"/>
      <c r="EQ45" s="194">
        <f t="shared" si="80"/>
        <v>0</v>
      </c>
      <c r="ER45" s="19" t="e">
        <f ca="1"/>
        <v>#N/A</v>
      </c>
      <c r="ES45" s="208" t="e">
        <f t="shared" ca="1" si="81"/>
        <v>#N/A</v>
      </c>
      <c r="ET45" s="207"/>
      <c r="EU45" s="194"/>
      <c r="EV45" s="198" cm="1">
        <f t="array" ref="EV45">IFERROR(MATCH(TRUE,INDEX($B$14:$B$117&gt;=EU45,0),0),"")</f>
        <v>1</v>
      </c>
      <c r="EW45" s="194">
        <f t="shared" ca="1" si="82"/>
        <v>1.3963799927016407E-2</v>
      </c>
      <c r="EX45" s="200"/>
      <c r="EY45" s="5"/>
      <c r="EZ45" s="194">
        <f t="shared" si="83"/>
        <v>0</v>
      </c>
      <c r="FA45" s="19" t="e">
        <f ca="1"/>
        <v>#N/A</v>
      </c>
      <c r="FB45" s="208" t="e">
        <f t="shared" ca="1" si="84"/>
        <v>#N/A</v>
      </c>
      <c r="FC45" s="207"/>
      <c r="FD45" s="194"/>
      <c r="FE45" s="198" cm="1">
        <f t="array" ref="FE45">IFERROR(MATCH(TRUE,INDEX($B$14:$B$117&gt;=FD45,0),0),"")</f>
        <v>1</v>
      </c>
      <c r="FF45" s="194">
        <f t="shared" ca="1" si="85"/>
        <v>1.3963799927016407E-2</v>
      </c>
      <c r="FG45" s="200"/>
      <c r="FH45" s="5"/>
      <c r="FI45" s="194">
        <f t="shared" si="86"/>
        <v>0</v>
      </c>
      <c r="FJ45" s="19" t="e">
        <f ca="1"/>
        <v>#N/A</v>
      </c>
      <c r="FK45" s="208" t="e">
        <f t="shared" ca="1" si="87"/>
        <v>#N/A</v>
      </c>
      <c r="FL45" s="207"/>
      <c r="FM45" s="194"/>
      <c r="FN45" s="198" cm="1">
        <f t="array" ref="FN45">IFERROR(MATCH(TRUE,INDEX($B$14:$B$117&gt;=FM45,0),0),"")</f>
        <v>1</v>
      </c>
      <c r="FO45" s="194">
        <f t="shared" ca="1" si="88"/>
        <v>1.3963799927016407E-2</v>
      </c>
      <c r="FP45" s="200"/>
      <c r="FQ45" s="5"/>
      <c r="FR45" s="194">
        <f t="shared" si="89"/>
        <v>0</v>
      </c>
      <c r="FS45" s="19" t="e">
        <f ca="1"/>
        <v>#N/A</v>
      </c>
      <c r="FT45" s="208" t="e">
        <f t="shared" ca="1" si="90"/>
        <v>#N/A</v>
      </c>
      <c r="FU45" s="207"/>
      <c r="FV45" s="194"/>
      <c r="FW45" s="198" cm="1">
        <f t="array" ref="FW45">IFERROR(MATCH(TRUE,INDEX($B$14:$B$117&gt;=FV45,0),0),"")</f>
        <v>1</v>
      </c>
      <c r="FX45" s="194">
        <f t="shared" ca="1" si="91"/>
        <v>1.3963799927016407E-2</v>
      </c>
      <c r="FY45" s="200"/>
      <c r="FZ45" s="5"/>
      <c r="GA45" s="194">
        <f t="shared" si="92"/>
        <v>0</v>
      </c>
      <c r="GB45" s="19" t="e">
        <f ca="1"/>
        <v>#N/A</v>
      </c>
      <c r="GC45" s="208" t="e">
        <f t="shared" ca="1" si="93"/>
        <v>#N/A</v>
      </c>
    </row>
    <row r="46" spans="1:185" x14ac:dyDescent="0.2">
      <c r="A46" s="236">
        <v>32</v>
      </c>
      <c r="B46" s="195">
        <v>0.72727272727272729</v>
      </c>
      <c r="C46" s="194">
        <v>0.94458793919919748</v>
      </c>
      <c r="D46" s="195">
        <v>4.7815021036637529E-3</v>
      </c>
      <c r="E46" s="194"/>
      <c r="F46" s="207">
        <f ca="1"/>
        <v>32</v>
      </c>
      <c r="G46" s="194">
        <f ca="1"/>
        <v>0.33684210526315789</v>
      </c>
      <c r="H46" s="198" cm="1">
        <f t="array" aca="1" ref="H46" ca="1">IFERROR(MATCH(TRUE,INDEX($B$14:$B$117&gt;=G46,0),0),"")</f>
        <v>16</v>
      </c>
      <c r="I46" s="194">
        <f t="shared" ca="1" si="38"/>
        <v>0.56655490461347136</v>
      </c>
      <c r="J46" s="200"/>
      <c r="K46" s="5"/>
      <c r="L46" s="194">
        <f t="shared" si="94"/>
        <v>0</v>
      </c>
      <c r="M46" s="19">
        <f ca="1"/>
        <v>0</v>
      </c>
      <c r="N46" s="208">
        <f t="shared" ca="1" si="95"/>
        <v>0</v>
      </c>
      <c r="O46" s="207">
        <f ca="1"/>
        <v>32</v>
      </c>
      <c r="P46" s="194">
        <f ca="1"/>
        <v>0.56140350877192979</v>
      </c>
      <c r="Q46" s="198" cm="1">
        <f t="array" aca="1" ref="Q46" ca="1">IFERROR(MATCH(TRUE,INDEX($B$14:$B$117&gt;=P46,0),0),"")</f>
        <v>26</v>
      </c>
      <c r="R46" s="194">
        <f t="shared" ca="1" si="39"/>
        <v>0.90024669556107928</v>
      </c>
      <c r="S46" s="200"/>
      <c r="T46" s="5"/>
      <c r="U46" s="194">
        <f t="shared" si="96"/>
        <v>0</v>
      </c>
      <c r="V46" s="19">
        <f ca="1"/>
        <v>0</v>
      </c>
      <c r="W46" s="208">
        <f t="shared" ca="1" si="97"/>
        <v>0</v>
      </c>
      <c r="X46" s="207">
        <f ca="1"/>
        <v>32</v>
      </c>
      <c r="Y46" s="194">
        <f ca="1"/>
        <v>0.61538461538461542</v>
      </c>
      <c r="Z46" s="198" cm="1">
        <f t="array" aca="1" ref="Z46" ca="1">IFERROR(MATCH(TRUE,INDEX($B$14:$B$117&gt;=Y46,0),0),"")</f>
        <v>29</v>
      </c>
      <c r="AA46" s="194">
        <f t="shared" ca="1" si="40"/>
        <v>0.91908004170408331</v>
      </c>
      <c r="AB46" s="200"/>
      <c r="AC46" s="5"/>
      <c r="AD46" s="194">
        <f t="shared" si="41"/>
        <v>0</v>
      </c>
      <c r="AE46" s="19">
        <f ca="1"/>
        <v>0</v>
      </c>
      <c r="AF46" s="208">
        <f t="shared" ca="1" si="42"/>
        <v>0</v>
      </c>
      <c r="AG46" s="207">
        <f ca="1"/>
        <v>32</v>
      </c>
      <c r="AH46" s="194">
        <f ca="1"/>
        <v>0.62745098039215685</v>
      </c>
      <c r="AI46" s="198" cm="1">
        <f t="array" aca="1" ref="AI46" ca="1">IFERROR(MATCH(TRUE,INDEX($B$14:$B$117&gt;=AH46,0),0),"")</f>
        <v>29</v>
      </c>
      <c r="AJ46" s="194">
        <f t="shared" ca="1" si="43"/>
        <v>0.92190454111439923</v>
      </c>
      <c r="AK46" s="200"/>
      <c r="AL46" s="5"/>
      <c r="AM46" s="194">
        <f t="shared" si="44"/>
        <v>0</v>
      </c>
      <c r="AN46" s="19">
        <f ca="1"/>
        <v>0</v>
      </c>
      <c r="AO46" s="208">
        <f t="shared" ca="1" si="45"/>
        <v>0</v>
      </c>
      <c r="AP46" s="207">
        <f ca="1"/>
        <v>32</v>
      </c>
      <c r="AQ46" s="194">
        <f ca="1"/>
        <v>0.64</v>
      </c>
      <c r="AR46" s="198" cm="1">
        <f t="array" aca="1" ref="AR46" ca="1">IFERROR(MATCH(TRUE,INDEX($B$14:$B$117&gt;=AQ46,0),0),"")</f>
        <v>30</v>
      </c>
      <c r="AS46" s="194">
        <f t="shared" ca="1" si="46"/>
        <v>0.92484202050112785</v>
      </c>
      <c r="AT46" s="200"/>
      <c r="AU46" s="5"/>
      <c r="AV46" s="194">
        <f t="shared" si="47"/>
        <v>0</v>
      </c>
      <c r="AW46" s="19">
        <f ca="1"/>
        <v>0</v>
      </c>
      <c r="AX46" s="208">
        <f t="shared" ca="1" si="48"/>
        <v>0</v>
      </c>
      <c r="AY46" s="207">
        <f ca="1"/>
        <v>32</v>
      </c>
      <c r="AZ46" s="194">
        <f ca="1"/>
        <v>0.64</v>
      </c>
      <c r="BA46" s="198" cm="1">
        <f t="array" aca="1" ref="BA46" ca="1">IFERROR(MATCH(TRUE,INDEX($B$14:$B$117&gt;=AZ46,0),0),"")</f>
        <v>30</v>
      </c>
      <c r="BB46" s="194">
        <f t="shared" ca="1" si="49"/>
        <v>0.92484202050112785</v>
      </c>
      <c r="BC46" s="200"/>
      <c r="BD46" s="5"/>
      <c r="BE46" s="194">
        <f t="shared" si="50"/>
        <v>0</v>
      </c>
      <c r="BF46" s="19">
        <f ca="1"/>
        <v>0</v>
      </c>
      <c r="BG46" s="208">
        <f t="shared" ca="1" si="51"/>
        <v>0</v>
      </c>
      <c r="BH46" s="207">
        <f ca="1"/>
        <v>32</v>
      </c>
      <c r="BI46" s="194">
        <f ca="1"/>
        <v>0.65306122448979587</v>
      </c>
      <c r="BJ46" s="198" cm="1">
        <f t="array" aca="1" ref="BJ46" ca="1">IFERROR(MATCH(TRUE,INDEX($B$14:$B$117&gt;=BI46,0),0),"")</f>
        <v>30</v>
      </c>
      <c r="BK46" s="194">
        <f t="shared" ca="1" si="52"/>
        <v>0.92789939700568203</v>
      </c>
      <c r="BL46" s="200"/>
      <c r="BM46" s="5"/>
      <c r="BN46" s="194">
        <f t="shared" si="53"/>
        <v>0</v>
      </c>
      <c r="BO46" s="19">
        <f ca="1"/>
        <v>0</v>
      </c>
      <c r="BP46" s="208">
        <f t="shared" ca="1" si="54"/>
        <v>0</v>
      </c>
      <c r="BQ46" s="207">
        <f ca="1"/>
        <v>32</v>
      </c>
      <c r="BR46" s="194">
        <f ca="1"/>
        <v>0.65306122448979587</v>
      </c>
      <c r="BS46" s="198" cm="1">
        <f t="array" aca="1" ref="BS46" ca="1">IFERROR(MATCH(TRUE,INDEX($B$14:$B$117&gt;=BR46,0),0),"")</f>
        <v>30</v>
      </c>
      <c r="BT46" s="194">
        <f t="shared" ca="1" si="55"/>
        <v>0.92789939700568203</v>
      </c>
      <c r="BU46" s="200"/>
      <c r="BV46" s="5"/>
      <c r="BW46" s="194">
        <f t="shared" si="56"/>
        <v>0</v>
      </c>
      <c r="BX46" s="19">
        <f ca="1"/>
        <v>0</v>
      </c>
      <c r="BY46" s="208">
        <f t="shared" ca="1" si="57"/>
        <v>0</v>
      </c>
      <c r="BZ46" s="207">
        <f ca="1"/>
        <v>32</v>
      </c>
      <c r="CA46" s="194">
        <f ca="1"/>
        <v>0.65306122448979587</v>
      </c>
      <c r="CB46" s="198" cm="1">
        <f t="array" aca="1" ref="CB46" ca="1">IFERROR(MATCH(TRUE,INDEX($B$14:$B$117&gt;=CA46,0),0),"")</f>
        <v>30</v>
      </c>
      <c r="CC46" s="194">
        <f t="shared" ca="1" si="58"/>
        <v>0.92789939700568203</v>
      </c>
      <c r="CD46" s="200"/>
      <c r="CE46" s="5"/>
      <c r="CF46" s="194">
        <f t="shared" si="59"/>
        <v>0</v>
      </c>
      <c r="CG46" s="19">
        <f ca="1"/>
        <v>0</v>
      </c>
      <c r="CH46" s="208">
        <f t="shared" ca="1" si="60"/>
        <v>0</v>
      </c>
      <c r="CI46" s="207">
        <f ca="1"/>
        <v>32</v>
      </c>
      <c r="CJ46" s="194">
        <f ca="1"/>
        <v>0.66666666666666663</v>
      </c>
      <c r="CK46" s="198" cm="1">
        <f t="array" aca="1" ref="CK46" ca="1">IFERROR(MATCH(TRUE,INDEX($B$14:$B$117&gt;=CJ46,0),0),"")</f>
        <v>31</v>
      </c>
      <c r="CL46" s="194">
        <f t="shared" ca="1" si="61"/>
        <v>0.93118043652451932</v>
      </c>
      <c r="CM46" s="200"/>
      <c r="CN46" s="5"/>
      <c r="CO46" s="194">
        <f t="shared" si="62"/>
        <v>0</v>
      </c>
      <c r="CP46" s="19">
        <f ca="1"/>
        <v>0</v>
      </c>
      <c r="CQ46" s="208">
        <f t="shared" ca="1" si="63"/>
        <v>0</v>
      </c>
      <c r="CR46" s="207"/>
      <c r="CS46" s="194"/>
      <c r="CT46" s="198" cm="1">
        <f t="array" ref="CT46">IFERROR(MATCH(TRUE,INDEX($B$14:$B$117&gt;=CS46,0),0),"")</f>
        <v>1</v>
      </c>
      <c r="CU46" s="194">
        <f t="shared" ca="1" si="64"/>
        <v>1.3963799927016407E-2</v>
      </c>
      <c r="CV46" s="200"/>
      <c r="CW46" s="5"/>
      <c r="CX46" s="194">
        <f t="shared" si="65"/>
        <v>0</v>
      </c>
      <c r="CY46" s="19" t="e">
        <f ca="1"/>
        <v>#N/A</v>
      </c>
      <c r="CZ46" s="208" t="e">
        <f t="shared" ca="1" si="66"/>
        <v>#N/A</v>
      </c>
      <c r="DA46" s="207"/>
      <c r="DB46" s="194"/>
      <c r="DC46" s="198" cm="1">
        <f t="array" ref="DC46">IFERROR(MATCH(TRUE,INDEX($B$14:$B$117&gt;=DB46,0),0),"")</f>
        <v>1</v>
      </c>
      <c r="DD46" s="194">
        <f t="shared" ca="1" si="67"/>
        <v>1.3963799927016407E-2</v>
      </c>
      <c r="DE46" s="200"/>
      <c r="DF46" s="5"/>
      <c r="DG46" s="194">
        <f t="shared" si="68"/>
        <v>0</v>
      </c>
      <c r="DH46" s="19" t="e">
        <f ca="1"/>
        <v>#N/A</v>
      </c>
      <c r="DI46" s="208" t="e">
        <f t="shared" ca="1" si="69"/>
        <v>#N/A</v>
      </c>
      <c r="DJ46" s="207"/>
      <c r="DK46" s="194"/>
      <c r="DL46" s="198" cm="1">
        <f t="array" ref="DL46">IFERROR(MATCH(TRUE,INDEX($B$14:$B$117&gt;=DK46,0),0),"")</f>
        <v>1</v>
      </c>
      <c r="DM46" s="194">
        <f t="shared" ca="1" si="70"/>
        <v>1.3963799927016407E-2</v>
      </c>
      <c r="DN46" s="200"/>
      <c r="DO46" s="5"/>
      <c r="DP46" s="194">
        <f t="shared" si="71"/>
        <v>0</v>
      </c>
      <c r="DQ46" s="19" t="e">
        <f ca="1"/>
        <v>#N/A</v>
      </c>
      <c r="DR46" s="208" t="e">
        <f t="shared" ca="1" si="72"/>
        <v>#N/A</v>
      </c>
      <c r="DS46" s="207"/>
      <c r="DT46" s="194"/>
      <c r="DU46" s="198" cm="1">
        <f t="array" ref="DU46">IFERROR(MATCH(TRUE,INDEX($B$14:$B$117&gt;=DT46,0),0),"")</f>
        <v>1</v>
      </c>
      <c r="DV46" s="194">
        <f t="shared" ca="1" si="73"/>
        <v>1.3963799927016407E-2</v>
      </c>
      <c r="DW46" s="200"/>
      <c r="DX46" s="5"/>
      <c r="DY46" s="194">
        <f t="shared" si="74"/>
        <v>0</v>
      </c>
      <c r="DZ46" s="19" t="e">
        <f ca="1"/>
        <v>#N/A</v>
      </c>
      <c r="EA46" s="208" t="e">
        <f t="shared" ca="1" si="75"/>
        <v>#N/A</v>
      </c>
      <c r="EB46" s="207"/>
      <c r="EC46" s="194"/>
      <c r="ED46" s="198" cm="1">
        <f t="array" ref="ED46">IFERROR(MATCH(TRUE,INDEX($B$14:$B$117&gt;=EC46,0),0),"")</f>
        <v>1</v>
      </c>
      <c r="EE46" s="194">
        <f t="shared" ca="1" si="76"/>
        <v>1.3963799927016407E-2</v>
      </c>
      <c r="EF46" s="200"/>
      <c r="EG46" s="5"/>
      <c r="EH46" s="194">
        <f t="shared" si="77"/>
        <v>0</v>
      </c>
      <c r="EI46" s="19" t="e">
        <f ca="1"/>
        <v>#N/A</v>
      </c>
      <c r="EJ46" s="208" t="e">
        <f t="shared" ca="1" si="78"/>
        <v>#N/A</v>
      </c>
      <c r="EK46" s="207"/>
      <c r="EL46" s="194"/>
      <c r="EM46" s="198" cm="1">
        <f t="array" ref="EM46">IFERROR(MATCH(TRUE,INDEX($B$14:$B$117&gt;=EL46,0),0),"")</f>
        <v>1</v>
      </c>
      <c r="EN46" s="194">
        <f t="shared" ca="1" si="79"/>
        <v>1.3963799927016407E-2</v>
      </c>
      <c r="EO46" s="200"/>
      <c r="EP46" s="5"/>
      <c r="EQ46" s="194">
        <f t="shared" si="80"/>
        <v>0</v>
      </c>
      <c r="ER46" s="19" t="e">
        <f ca="1"/>
        <v>#N/A</v>
      </c>
      <c r="ES46" s="208" t="e">
        <f t="shared" ca="1" si="81"/>
        <v>#N/A</v>
      </c>
      <c r="ET46" s="207"/>
      <c r="EU46" s="194"/>
      <c r="EV46" s="198" cm="1">
        <f t="array" ref="EV46">IFERROR(MATCH(TRUE,INDEX($B$14:$B$117&gt;=EU46,0),0),"")</f>
        <v>1</v>
      </c>
      <c r="EW46" s="194">
        <f t="shared" ca="1" si="82"/>
        <v>1.3963799927016407E-2</v>
      </c>
      <c r="EX46" s="200"/>
      <c r="EY46" s="5"/>
      <c r="EZ46" s="194">
        <f t="shared" si="83"/>
        <v>0</v>
      </c>
      <c r="FA46" s="19" t="e">
        <f ca="1"/>
        <v>#N/A</v>
      </c>
      <c r="FB46" s="208" t="e">
        <f t="shared" ca="1" si="84"/>
        <v>#N/A</v>
      </c>
      <c r="FC46" s="207"/>
      <c r="FD46" s="194"/>
      <c r="FE46" s="198" cm="1">
        <f t="array" ref="FE46">IFERROR(MATCH(TRUE,INDEX($B$14:$B$117&gt;=FD46,0),0),"")</f>
        <v>1</v>
      </c>
      <c r="FF46" s="194">
        <f t="shared" ca="1" si="85"/>
        <v>1.3963799927016407E-2</v>
      </c>
      <c r="FG46" s="200"/>
      <c r="FH46" s="5"/>
      <c r="FI46" s="194">
        <f t="shared" si="86"/>
        <v>0</v>
      </c>
      <c r="FJ46" s="19" t="e">
        <f ca="1"/>
        <v>#N/A</v>
      </c>
      <c r="FK46" s="208" t="e">
        <f t="shared" ca="1" si="87"/>
        <v>#N/A</v>
      </c>
      <c r="FL46" s="207"/>
      <c r="FM46" s="194"/>
      <c r="FN46" s="198" cm="1">
        <f t="array" ref="FN46">IFERROR(MATCH(TRUE,INDEX($B$14:$B$117&gt;=FM46,0),0),"")</f>
        <v>1</v>
      </c>
      <c r="FO46" s="194">
        <f t="shared" ca="1" si="88"/>
        <v>1.3963799927016407E-2</v>
      </c>
      <c r="FP46" s="200"/>
      <c r="FQ46" s="5"/>
      <c r="FR46" s="194">
        <f t="shared" si="89"/>
        <v>0</v>
      </c>
      <c r="FS46" s="19" t="e">
        <f ca="1"/>
        <v>#N/A</v>
      </c>
      <c r="FT46" s="208" t="e">
        <f t="shared" ca="1" si="90"/>
        <v>#N/A</v>
      </c>
      <c r="FU46" s="207"/>
      <c r="FV46" s="194"/>
      <c r="FW46" s="198" cm="1">
        <f t="array" ref="FW46">IFERROR(MATCH(TRUE,INDEX($B$14:$B$117&gt;=FV46,0),0),"")</f>
        <v>1</v>
      </c>
      <c r="FX46" s="194">
        <f t="shared" ca="1" si="91"/>
        <v>1.3963799927016407E-2</v>
      </c>
      <c r="FY46" s="200"/>
      <c r="FZ46" s="5"/>
      <c r="GA46" s="194">
        <f t="shared" si="92"/>
        <v>0</v>
      </c>
      <c r="GB46" s="19" t="e">
        <f ca="1"/>
        <v>#N/A</v>
      </c>
      <c r="GC46" s="208" t="e">
        <f t="shared" ca="1" si="93"/>
        <v>#N/A</v>
      </c>
    </row>
    <row r="47" spans="1:185" x14ac:dyDescent="0.2">
      <c r="A47" s="236">
        <v>33</v>
      </c>
      <c r="B47" s="195">
        <v>0.75</v>
      </c>
      <c r="C47" s="194">
        <v>0.9501180264083553</v>
      </c>
      <c r="D47" s="195">
        <v>5.5300872091577765E-3</v>
      </c>
      <c r="E47" s="194"/>
      <c r="F47" s="207">
        <f ca="1"/>
        <v>33</v>
      </c>
      <c r="G47" s="194">
        <f ca="1"/>
        <v>0.34736842105263155</v>
      </c>
      <c r="H47" s="198" cm="1">
        <f t="array" aca="1" ref="H47" ca="1">IFERROR(MATCH(TRUE,INDEX($B$14:$B$117&gt;=G47,0),0),"")</f>
        <v>17</v>
      </c>
      <c r="I47" s="194">
        <f t="shared" ca="1" si="38"/>
        <v>0.57268654054574986</v>
      </c>
      <c r="J47" s="200"/>
      <c r="K47" s="5"/>
      <c r="L47" s="194">
        <f t="shared" si="94"/>
        <v>0</v>
      </c>
      <c r="M47" s="19">
        <f ca="1"/>
        <v>0</v>
      </c>
      <c r="N47" s="208">
        <f t="shared" ca="1" si="95"/>
        <v>0</v>
      </c>
      <c r="O47" s="207">
        <f ca="1"/>
        <v>33</v>
      </c>
      <c r="P47" s="194">
        <f ca="1"/>
        <v>0.57894736842105265</v>
      </c>
      <c r="Q47" s="198" cm="1">
        <f t="array" aca="1" ref="Q47" ca="1">IFERROR(MATCH(TRUE,INDEX($B$14:$B$117&gt;=P47,0),0),"")</f>
        <v>27</v>
      </c>
      <c r="R47" s="194">
        <f t="shared" ca="1" si="39"/>
        <v>0.90586467239111601</v>
      </c>
      <c r="S47" s="200"/>
      <c r="T47" s="5"/>
      <c r="U47" s="194">
        <f t="shared" si="96"/>
        <v>0</v>
      </c>
      <c r="V47" s="19">
        <f ca="1"/>
        <v>0</v>
      </c>
      <c r="W47" s="208">
        <f t="shared" ca="1" si="97"/>
        <v>0</v>
      </c>
      <c r="X47" s="207">
        <f ca="1"/>
        <v>33</v>
      </c>
      <c r="Y47" s="194">
        <f ca="1"/>
        <v>0.63461538461538469</v>
      </c>
      <c r="Z47" s="198" cm="1">
        <f t="array" aca="1" ref="Z47" ca="1">IFERROR(MATCH(TRUE,INDEX($B$14:$B$117&gt;=Y47,0),0),"")</f>
        <v>29</v>
      </c>
      <c r="AA47" s="194">
        <f t="shared" ca="1" si="40"/>
        <v>0.92358158763927434</v>
      </c>
      <c r="AB47" s="200"/>
      <c r="AC47" s="5"/>
      <c r="AD47" s="194">
        <f t="shared" si="41"/>
        <v>0</v>
      </c>
      <c r="AE47" s="19">
        <f ca="1"/>
        <v>0</v>
      </c>
      <c r="AF47" s="208">
        <f t="shared" ca="1" si="42"/>
        <v>0</v>
      </c>
      <c r="AG47" s="207">
        <f ca="1"/>
        <v>33</v>
      </c>
      <c r="AH47" s="194">
        <f ca="1"/>
        <v>0.6470588235294118</v>
      </c>
      <c r="AI47" s="198" cm="1">
        <f t="array" aca="1" ref="AI47" ca="1">IFERROR(MATCH(TRUE,INDEX($B$14:$B$117&gt;=AH47,0),0),"")</f>
        <v>30</v>
      </c>
      <c r="AJ47" s="194">
        <f t="shared" ca="1" si="43"/>
        <v>0.92649435265616265</v>
      </c>
      <c r="AK47" s="200"/>
      <c r="AL47" s="5"/>
      <c r="AM47" s="194">
        <f t="shared" si="44"/>
        <v>0</v>
      </c>
      <c r="AN47" s="19">
        <f ca="1"/>
        <v>0</v>
      </c>
      <c r="AO47" s="208">
        <f t="shared" ca="1" si="45"/>
        <v>0</v>
      </c>
      <c r="AP47" s="207">
        <f ca="1"/>
        <v>33</v>
      </c>
      <c r="AQ47" s="194">
        <f ca="1"/>
        <v>0.66</v>
      </c>
      <c r="AR47" s="198" cm="1">
        <f t="array" aca="1" ref="AR47" ca="1">IFERROR(MATCH(TRUE,INDEX($B$14:$B$117&gt;=AQ47,0),0),"")</f>
        <v>31</v>
      </c>
      <c r="AS47" s="194">
        <f t="shared" ca="1" si="46"/>
        <v>0.92966226042402078</v>
      </c>
      <c r="AT47" s="200"/>
      <c r="AU47" s="5"/>
      <c r="AV47" s="194">
        <f t="shared" si="47"/>
        <v>0</v>
      </c>
      <c r="AW47" s="19">
        <f ca="1"/>
        <v>0</v>
      </c>
      <c r="AX47" s="208">
        <f t="shared" ca="1" si="48"/>
        <v>0</v>
      </c>
      <c r="AY47" s="207">
        <f ca="1"/>
        <v>33</v>
      </c>
      <c r="AZ47" s="194">
        <f ca="1"/>
        <v>0.66</v>
      </c>
      <c r="BA47" s="198" cm="1">
        <f t="array" aca="1" ref="BA47" ca="1">IFERROR(MATCH(TRUE,INDEX($B$14:$B$117&gt;=AZ47,0),0),"")</f>
        <v>31</v>
      </c>
      <c r="BB47" s="194">
        <f t="shared" ca="1" si="49"/>
        <v>0.92966226042402078</v>
      </c>
      <c r="BC47" s="200"/>
      <c r="BD47" s="5"/>
      <c r="BE47" s="194">
        <f t="shared" si="50"/>
        <v>0</v>
      </c>
      <c r="BF47" s="19">
        <f ca="1"/>
        <v>0</v>
      </c>
      <c r="BG47" s="208">
        <f t="shared" ca="1" si="51"/>
        <v>0</v>
      </c>
      <c r="BH47" s="207">
        <f ca="1"/>
        <v>33</v>
      </c>
      <c r="BI47" s="194">
        <f ca="1"/>
        <v>0.67346938775510201</v>
      </c>
      <c r="BJ47" s="198" cm="1">
        <f t="array" aca="1" ref="BJ47" ca="1">IFERROR(MATCH(TRUE,INDEX($B$14:$B$117&gt;=BI47,0),0),"")</f>
        <v>31</v>
      </c>
      <c r="BK47" s="194">
        <f t="shared" ca="1" si="52"/>
        <v>0.93272959581074233</v>
      </c>
      <c r="BL47" s="200"/>
      <c r="BM47" s="5"/>
      <c r="BN47" s="194">
        <f t="shared" si="53"/>
        <v>0</v>
      </c>
      <c r="BO47" s="19">
        <f ca="1"/>
        <v>0</v>
      </c>
      <c r="BP47" s="208">
        <f t="shared" ca="1" si="54"/>
        <v>0</v>
      </c>
      <c r="BQ47" s="207">
        <f ca="1"/>
        <v>33</v>
      </c>
      <c r="BR47" s="194">
        <f ca="1"/>
        <v>0.67346938775510201</v>
      </c>
      <c r="BS47" s="198" cm="1">
        <f t="array" aca="1" ref="BS47" ca="1">IFERROR(MATCH(TRUE,INDEX($B$14:$B$117&gt;=BR47,0),0),"")</f>
        <v>31</v>
      </c>
      <c r="BT47" s="194">
        <f t="shared" ca="1" si="55"/>
        <v>0.93272959581074233</v>
      </c>
      <c r="BU47" s="200"/>
      <c r="BV47" s="5"/>
      <c r="BW47" s="194">
        <f t="shared" si="56"/>
        <v>0</v>
      </c>
      <c r="BX47" s="19">
        <f ca="1"/>
        <v>0</v>
      </c>
      <c r="BY47" s="208">
        <f t="shared" ca="1" si="57"/>
        <v>0</v>
      </c>
      <c r="BZ47" s="207">
        <f ca="1"/>
        <v>33</v>
      </c>
      <c r="CA47" s="194">
        <f ca="1"/>
        <v>0.67346938775510201</v>
      </c>
      <c r="CB47" s="198" cm="1">
        <f t="array" aca="1" ref="CB47" ca="1">IFERROR(MATCH(TRUE,INDEX($B$14:$B$117&gt;=CA47,0),0),"")</f>
        <v>31</v>
      </c>
      <c r="CC47" s="194">
        <f t="shared" ca="1" si="58"/>
        <v>0.93272959581074233</v>
      </c>
      <c r="CD47" s="200"/>
      <c r="CE47" s="5"/>
      <c r="CF47" s="194">
        <f t="shared" si="59"/>
        <v>0</v>
      </c>
      <c r="CG47" s="19">
        <f ca="1"/>
        <v>0</v>
      </c>
      <c r="CH47" s="208">
        <f t="shared" ca="1" si="60"/>
        <v>0</v>
      </c>
      <c r="CI47" s="207">
        <f ca="1"/>
        <v>33</v>
      </c>
      <c r="CJ47" s="194">
        <f ca="1"/>
        <v>0.6875</v>
      </c>
      <c r="CK47" s="198" cm="1">
        <f t="array" aca="1" ref="CK47" ca="1">IFERROR(MATCH(TRUE,INDEX($B$14:$B$117&gt;=CJ47,0),0),"")</f>
        <v>32</v>
      </c>
      <c r="CL47" s="194">
        <f t="shared" ca="1" si="61"/>
        <v>0.93622031051778587</v>
      </c>
      <c r="CM47" s="200"/>
      <c r="CN47" s="5"/>
      <c r="CO47" s="194">
        <f t="shared" si="62"/>
        <v>0</v>
      </c>
      <c r="CP47" s="19">
        <f ca="1"/>
        <v>0</v>
      </c>
      <c r="CQ47" s="208">
        <f t="shared" ca="1" si="63"/>
        <v>0</v>
      </c>
      <c r="CR47" s="207"/>
      <c r="CS47" s="194"/>
      <c r="CT47" s="198" cm="1">
        <f t="array" ref="CT47">IFERROR(MATCH(TRUE,INDEX($B$14:$B$117&gt;=CS47,0),0),"")</f>
        <v>1</v>
      </c>
      <c r="CU47" s="194">
        <f t="shared" ca="1" si="64"/>
        <v>1.3963799927016407E-2</v>
      </c>
      <c r="CV47" s="200"/>
      <c r="CW47" s="5"/>
      <c r="CX47" s="194">
        <f t="shared" si="65"/>
        <v>0</v>
      </c>
      <c r="CY47" s="19" t="e">
        <f ca="1"/>
        <v>#N/A</v>
      </c>
      <c r="CZ47" s="208" t="e">
        <f t="shared" ca="1" si="66"/>
        <v>#N/A</v>
      </c>
      <c r="DA47" s="207"/>
      <c r="DB47" s="194"/>
      <c r="DC47" s="198" cm="1">
        <f t="array" ref="DC47">IFERROR(MATCH(TRUE,INDEX($B$14:$B$117&gt;=DB47,0),0),"")</f>
        <v>1</v>
      </c>
      <c r="DD47" s="194">
        <f t="shared" ca="1" si="67"/>
        <v>1.3963799927016407E-2</v>
      </c>
      <c r="DE47" s="200"/>
      <c r="DF47" s="5"/>
      <c r="DG47" s="194">
        <f t="shared" si="68"/>
        <v>0</v>
      </c>
      <c r="DH47" s="19" t="e">
        <f ca="1"/>
        <v>#N/A</v>
      </c>
      <c r="DI47" s="208" t="e">
        <f t="shared" ca="1" si="69"/>
        <v>#N/A</v>
      </c>
      <c r="DJ47" s="207"/>
      <c r="DK47" s="194"/>
      <c r="DL47" s="198" cm="1">
        <f t="array" ref="DL47">IFERROR(MATCH(TRUE,INDEX($B$14:$B$117&gt;=DK47,0),0),"")</f>
        <v>1</v>
      </c>
      <c r="DM47" s="194">
        <f t="shared" ca="1" si="70"/>
        <v>1.3963799927016407E-2</v>
      </c>
      <c r="DN47" s="200"/>
      <c r="DO47" s="5"/>
      <c r="DP47" s="194">
        <f t="shared" si="71"/>
        <v>0</v>
      </c>
      <c r="DQ47" s="19" t="e">
        <f ca="1"/>
        <v>#N/A</v>
      </c>
      <c r="DR47" s="208" t="e">
        <f t="shared" ca="1" si="72"/>
        <v>#N/A</v>
      </c>
      <c r="DS47" s="207"/>
      <c r="DT47" s="194"/>
      <c r="DU47" s="198" cm="1">
        <f t="array" ref="DU47">IFERROR(MATCH(TRUE,INDEX($B$14:$B$117&gt;=DT47,0),0),"")</f>
        <v>1</v>
      </c>
      <c r="DV47" s="194">
        <f t="shared" ca="1" si="73"/>
        <v>1.3963799927016407E-2</v>
      </c>
      <c r="DW47" s="200"/>
      <c r="DX47" s="5"/>
      <c r="DY47" s="194">
        <f t="shared" si="74"/>
        <v>0</v>
      </c>
      <c r="DZ47" s="19" t="e">
        <f ca="1"/>
        <v>#N/A</v>
      </c>
      <c r="EA47" s="208" t="e">
        <f t="shared" ca="1" si="75"/>
        <v>#N/A</v>
      </c>
      <c r="EB47" s="207"/>
      <c r="EC47" s="194"/>
      <c r="ED47" s="198" cm="1">
        <f t="array" ref="ED47">IFERROR(MATCH(TRUE,INDEX($B$14:$B$117&gt;=EC47,0),0),"")</f>
        <v>1</v>
      </c>
      <c r="EE47" s="194">
        <f t="shared" ca="1" si="76"/>
        <v>1.3963799927016407E-2</v>
      </c>
      <c r="EF47" s="200"/>
      <c r="EG47" s="5"/>
      <c r="EH47" s="194">
        <f t="shared" si="77"/>
        <v>0</v>
      </c>
      <c r="EI47" s="19" t="e">
        <f ca="1"/>
        <v>#N/A</v>
      </c>
      <c r="EJ47" s="208" t="e">
        <f t="shared" ca="1" si="78"/>
        <v>#N/A</v>
      </c>
      <c r="EK47" s="207"/>
      <c r="EL47" s="194"/>
      <c r="EM47" s="198" cm="1">
        <f t="array" ref="EM47">IFERROR(MATCH(TRUE,INDEX($B$14:$B$117&gt;=EL47,0),0),"")</f>
        <v>1</v>
      </c>
      <c r="EN47" s="194">
        <f t="shared" ca="1" si="79"/>
        <v>1.3963799927016407E-2</v>
      </c>
      <c r="EO47" s="200"/>
      <c r="EP47" s="5"/>
      <c r="EQ47" s="194">
        <f t="shared" si="80"/>
        <v>0</v>
      </c>
      <c r="ER47" s="19" t="e">
        <f ca="1"/>
        <v>#N/A</v>
      </c>
      <c r="ES47" s="208" t="e">
        <f t="shared" ca="1" si="81"/>
        <v>#N/A</v>
      </c>
      <c r="ET47" s="207"/>
      <c r="EU47" s="194"/>
      <c r="EV47" s="198" cm="1">
        <f t="array" ref="EV47">IFERROR(MATCH(TRUE,INDEX($B$14:$B$117&gt;=EU47,0),0),"")</f>
        <v>1</v>
      </c>
      <c r="EW47" s="194">
        <f t="shared" ca="1" si="82"/>
        <v>1.3963799927016407E-2</v>
      </c>
      <c r="EX47" s="200"/>
      <c r="EY47" s="5"/>
      <c r="EZ47" s="194">
        <f t="shared" si="83"/>
        <v>0</v>
      </c>
      <c r="FA47" s="19" t="e">
        <f ca="1"/>
        <v>#N/A</v>
      </c>
      <c r="FB47" s="208" t="e">
        <f t="shared" ca="1" si="84"/>
        <v>#N/A</v>
      </c>
      <c r="FC47" s="207"/>
      <c r="FD47" s="194"/>
      <c r="FE47" s="198" cm="1">
        <f t="array" ref="FE47">IFERROR(MATCH(TRUE,INDEX($B$14:$B$117&gt;=FD47,0),0),"")</f>
        <v>1</v>
      </c>
      <c r="FF47" s="194">
        <f t="shared" ca="1" si="85"/>
        <v>1.3963799927016407E-2</v>
      </c>
      <c r="FG47" s="200"/>
      <c r="FH47" s="5"/>
      <c r="FI47" s="194">
        <f t="shared" si="86"/>
        <v>0</v>
      </c>
      <c r="FJ47" s="19" t="e">
        <f ca="1"/>
        <v>#N/A</v>
      </c>
      <c r="FK47" s="208" t="e">
        <f t="shared" ca="1" si="87"/>
        <v>#N/A</v>
      </c>
      <c r="FL47" s="207"/>
      <c r="FM47" s="194"/>
      <c r="FN47" s="198" cm="1">
        <f t="array" ref="FN47">IFERROR(MATCH(TRUE,INDEX($B$14:$B$117&gt;=FM47,0),0),"")</f>
        <v>1</v>
      </c>
      <c r="FO47" s="194">
        <f t="shared" ca="1" si="88"/>
        <v>1.3963799927016407E-2</v>
      </c>
      <c r="FP47" s="200"/>
      <c r="FQ47" s="5"/>
      <c r="FR47" s="194">
        <f t="shared" si="89"/>
        <v>0</v>
      </c>
      <c r="FS47" s="19" t="e">
        <f ca="1"/>
        <v>#N/A</v>
      </c>
      <c r="FT47" s="208" t="e">
        <f t="shared" ca="1" si="90"/>
        <v>#N/A</v>
      </c>
      <c r="FU47" s="207"/>
      <c r="FV47" s="194"/>
      <c r="FW47" s="198" cm="1">
        <f t="array" ref="FW47">IFERROR(MATCH(TRUE,INDEX($B$14:$B$117&gt;=FV47,0),0),"")</f>
        <v>1</v>
      </c>
      <c r="FX47" s="194">
        <f t="shared" ca="1" si="91"/>
        <v>1.3963799927016407E-2</v>
      </c>
      <c r="FY47" s="200"/>
      <c r="FZ47" s="5"/>
      <c r="GA47" s="194">
        <f t="shared" si="92"/>
        <v>0</v>
      </c>
      <c r="GB47" s="19" t="e">
        <f ca="1"/>
        <v>#N/A</v>
      </c>
      <c r="GC47" s="208" t="e">
        <f t="shared" ca="1" si="93"/>
        <v>#N/A</v>
      </c>
    </row>
    <row r="48" spans="1:185" x14ac:dyDescent="0.2">
      <c r="A48" s="236">
        <v>34</v>
      </c>
      <c r="B48" s="195">
        <v>0.77272727272727271</v>
      </c>
      <c r="C48" s="194">
        <v>0.95541976063352507</v>
      </c>
      <c r="D48" s="195">
        <v>5.301734225169742E-3</v>
      </c>
      <c r="E48" s="194"/>
      <c r="F48" s="207">
        <f ca="1"/>
        <v>34</v>
      </c>
      <c r="G48" s="194">
        <f ca="1"/>
        <v>0.35789473684210527</v>
      </c>
      <c r="H48" s="198" cm="1">
        <f t="array" aca="1" ref="H48" ca="1">IFERROR(MATCH(TRUE,INDEX($B$14:$B$117&gt;=G48,0),0),"")</f>
        <v>17</v>
      </c>
      <c r="I48" s="194">
        <f t="shared" ca="1" si="38"/>
        <v>0.59850313486222584</v>
      </c>
      <c r="L48" s="194">
        <f t="shared" si="94"/>
        <v>0</v>
      </c>
      <c r="M48" s="19">
        <f ca="1"/>
        <v>0</v>
      </c>
      <c r="N48" s="208">
        <f t="shared" ca="1" si="95"/>
        <v>0</v>
      </c>
      <c r="O48" s="207">
        <f ca="1"/>
        <v>34</v>
      </c>
      <c r="P48" s="194">
        <f ca="1"/>
        <v>0.59649122807017541</v>
      </c>
      <c r="Q48" s="198" cm="1">
        <f t="array" aca="1" ref="Q48" ca="1">IFERROR(MATCH(TRUE,INDEX($B$14:$B$117&gt;=P48,0),0),"")</f>
        <v>28</v>
      </c>
      <c r="R48" s="194">
        <f t="shared" ca="1" si="39"/>
        <v>0.91153421977971605</v>
      </c>
      <c r="U48" s="194">
        <f t="shared" si="96"/>
        <v>0</v>
      </c>
      <c r="V48" s="19">
        <f ca="1"/>
        <v>0</v>
      </c>
      <c r="W48" s="208">
        <f t="shared" ca="1" si="97"/>
        <v>0</v>
      </c>
      <c r="X48" s="207">
        <f ca="1"/>
        <v>34</v>
      </c>
      <c r="Y48" s="194">
        <f ca="1"/>
        <v>0.65384615384615385</v>
      </c>
      <c r="Z48" s="198" cm="1">
        <f t="array" aca="1" ref="Z48" ca="1">IFERROR(MATCH(TRUE,INDEX($B$14:$B$117&gt;=Y48,0),0),"")</f>
        <v>30</v>
      </c>
      <c r="AA48" s="194">
        <f t="shared" ca="1" si="40"/>
        <v>0.92808313357446537</v>
      </c>
      <c r="AD48" s="194">
        <f t="shared" si="41"/>
        <v>0</v>
      </c>
      <c r="AE48" s="19">
        <f ca="1"/>
        <v>0</v>
      </c>
      <c r="AF48" s="208">
        <f t="shared" ca="1" si="42"/>
        <v>0</v>
      </c>
      <c r="AG48" s="207">
        <f ca="1"/>
        <v>34</v>
      </c>
      <c r="AH48" s="194">
        <f ca="1"/>
        <v>0.66666666666666663</v>
      </c>
      <c r="AI48" s="198" cm="1">
        <f t="array" aca="1" ref="AI48" ca="1">IFERROR(MATCH(TRUE,INDEX($B$14:$B$117&gt;=AH48,0),0),"")</f>
        <v>31</v>
      </c>
      <c r="AJ48" s="194">
        <f t="shared" ca="1" si="43"/>
        <v>0.93118043652451932</v>
      </c>
      <c r="AM48" s="194">
        <f t="shared" si="44"/>
        <v>0</v>
      </c>
      <c r="AN48" s="19">
        <f ca="1"/>
        <v>0</v>
      </c>
      <c r="AO48" s="208">
        <f t="shared" ca="1" si="45"/>
        <v>0</v>
      </c>
      <c r="AP48" s="207">
        <f ca="1"/>
        <v>34</v>
      </c>
      <c r="AQ48" s="194">
        <f ca="1"/>
        <v>0.68</v>
      </c>
      <c r="AR48" s="198" cm="1">
        <f t="array" aca="1" ref="AR48" ca="1">IFERROR(MATCH(TRUE,INDEX($B$14:$B$117&gt;=AQ48,0),0),"")</f>
        <v>31</v>
      </c>
      <c r="AS48" s="194">
        <f t="shared" ca="1" si="46"/>
        <v>0.93421678872551639</v>
      </c>
      <c r="AV48" s="194">
        <f t="shared" si="47"/>
        <v>0</v>
      </c>
      <c r="AW48" s="19">
        <f ca="1"/>
        <v>0</v>
      </c>
      <c r="AX48" s="208">
        <f t="shared" ca="1" si="48"/>
        <v>0</v>
      </c>
      <c r="AY48" s="207">
        <f ca="1"/>
        <v>34</v>
      </c>
      <c r="AZ48" s="194">
        <f ca="1"/>
        <v>0.68</v>
      </c>
      <c r="BA48" s="198" cm="1">
        <f t="array" aca="1" ref="BA48" ca="1">IFERROR(MATCH(TRUE,INDEX($B$14:$B$117&gt;=AZ48,0),0),"")</f>
        <v>31</v>
      </c>
      <c r="BB48" s="194">
        <f t="shared" ca="1" si="49"/>
        <v>0.93421678872551639</v>
      </c>
      <c r="BE48" s="194">
        <f t="shared" si="50"/>
        <v>0</v>
      </c>
      <c r="BF48" s="19">
        <f ca="1"/>
        <v>0</v>
      </c>
      <c r="BG48" s="208">
        <f t="shared" ca="1" si="51"/>
        <v>0</v>
      </c>
      <c r="BH48" s="207">
        <f ca="1"/>
        <v>34</v>
      </c>
      <c r="BI48" s="194">
        <f ca="1"/>
        <v>0.69387755102040816</v>
      </c>
      <c r="BJ48" s="198" cm="1">
        <f t="array" aca="1" ref="BJ48" ca="1">IFERROR(MATCH(TRUE,INDEX($B$14:$B$117&gt;=BI48,0),0),"")</f>
        <v>32</v>
      </c>
      <c r="BK48" s="194">
        <f t="shared" ca="1" si="52"/>
        <v>0.9375620585570793</v>
      </c>
      <c r="BN48" s="194">
        <f t="shared" si="53"/>
        <v>0</v>
      </c>
      <c r="BO48" s="19">
        <f ca="1"/>
        <v>0</v>
      </c>
      <c r="BP48" s="208">
        <f t="shared" ca="1" si="54"/>
        <v>0</v>
      </c>
      <c r="BQ48" s="207">
        <f ca="1"/>
        <v>34</v>
      </c>
      <c r="BR48" s="194">
        <f ca="1"/>
        <v>0.69387755102040816</v>
      </c>
      <c r="BS48" s="198" cm="1">
        <f t="array" aca="1" ref="BS48" ca="1">IFERROR(MATCH(TRUE,INDEX($B$14:$B$117&gt;=BR48,0),0),"")</f>
        <v>32</v>
      </c>
      <c r="BT48" s="194">
        <f t="shared" ca="1" si="55"/>
        <v>0.9375620585570793</v>
      </c>
      <c r="BW48" s="194">
        <f t="shared" si="56"/>
        <v>0</v>
      </c>
      <c r="BX48" s="19">
        <f ca="1"/>
        <v>0</v>
      </c>
      <c r="BY48" s="208">
        <f t="shared" ca="1" si="57"/>
        <v>0</v>
      </c>
      <c r="BZ48" s="207">
        <f ca="1"/>
        <v>34</v>
      </c>
      <c r="CA48" s="194">
        <f ca="1"/>
        <v>0.69387755102040816</v>
      </c>
      <c r="CB48" s="198" cm="1">
        <f t="array" aca="1" ref="CB48" ca="1">IFERROR(MATCH(TRUE,INDEX($B$14:$B$117&gt;=CA48,0),0),"")</f>
        <v>32</v>
      </c>
      <c r="CC48" s="194">
        <f t="shared" ca="1" si="58"/>
        <v>0.9375620585570793</v>
      </c>
      <c r="CF48" s="194">
        <f t="shared" si="59"/>
        <v>0</v>
      </c>
      <c r="CG48" s="19">
        <f ca="1"/>
        <v>0</v>
      </c>
      <c r="CH48" s="208">
        <f t="shared" ca="1" si="60"/>
        <v>0</v>
      </c>
      <c r="CI48" s="207">
        <f ca="1"/>
        <v>34</v>
      </c>
      <c r="CJ48" s="194">
        <f ca="1"/>
        <v>0.70833333333333326</v>
      </c>
      <c r="CK48" s="198" cm="1">
        <f t="array" aca="1" ref="CK48" ca="1">IFERROR(MATCH(TRUE,INDEX($B$14:$B$117&gt;=CJ48,0),0),"")</f>
        <v>33</v>
      </c>
      <c r="CL48" s="194">
        <f t="shared" ca="1" si="61"/>
        <v>0.93997953319156591</v>
      </c>
      <c r="CO48" s="194">
        <f t="shared" si="62"/>
        <v>0</v>
      </c>
      <c r="CP48" s="19">
        <f ca="1"/>
        <v>0</v>
      </c>
      <c r="CQ48" s="208">
        <f t="shared" ca="1" si="63"/>
        <v>0</v>
      </c>
      <c r="CR48" s="207"/>
      <c r="CS48" s="194"/>
      <c r="CT48" s="198" cm="1">
        <f t="array" ref="CT48">IFERROR(MATCH(TRUE,INDEX($B$14:$B$117&gt;=CS48,0),0),"")</f>
        <v>1</v>
      </c>
      <c r="CU48" s="194">
        <f t="shared" ca="1" si="64"/>
        <v>1.3963799927016407E-2</v>
      </c>
      <c r="CX48" s="194">
        <f t="shared" si="65"/>
        <v>0</v>
      </c>
      <c r="CY48" s="19" t="e">
        <f ca="1"/>
        <v>#N/A</v>
      </c>
      <c r="CZ48" s="208" t="e">
        <f t="shared" ca="1" si="66"/>
        <v>#N/A</v>
      </c>
      <c r="DA48" s="207"/>
      <c r="DB48" s="194"/>
      <c r="DC48" s="198" cm="1">
        <f t="array" ref="DC48">IFERROR(MATCH(TRUE,INDEX($B$14:$B$117&gt;=DB48,0),0),"")</f>
        <v>1</v>
      </c>
      <c r="DD48" s="194">
        <f t="shared" ca="1" si="67"/>
        <v>1.3963799927016407E-2</v>
      </c>
      <c r="DG48" s="194">
        <f t="shared" si="68"/>
        <v>0</v>
      </c>
      <c r="DH48" s="19" t="e">
        <f ca="1"/>
        <v>#N/A</v>
      </c>
      <c r="DI48" s="208" t="e">
        <f t="shared" ca="1" si="69"/>
        <v>#N/A</v>
      </c>
      <c r="DJ48" s="207"/>
      <c r="DK48" s="194"/>
      <c r="DL48" s="198" cm="1">
        <f t="array" ref="DL48">IFERROR(MATCH(TRUE,INDEX($B$14:$B$117&gt;=DK48,0),0),"")</f>
        <v>1</v>
      </c>
      <c r="DM48" s="194">
        <f t="shared" ca="1" si="70"/>
        <v>1.3963799927016407E-2</v>
      </c>
      <c r="DP48" s="194">
        <f t="shared" si="71"/>
        <v>0</v>
      </c>
      <c r="DQ48" s="19" t="e">
        <f ca="1"/>
        <v>#N/A</v>
      </c>
      <c r="DR48" s="208" t="e">
        <f t="shared" ca="1" si="72"/>
        <v>#N/A</v>
      </c>
      <c r="DS48" s="207"/>
      <c r="DT48" s="194"/>
      <c r="DU48" s="198" cm="1">
        <f t="array" ref="DU48">IFERROR(MATCH(TRUE,INDEX($B$14:$B$117&gt;=DT48,0),0),"")</f>
        <v>1</v>
      </c>
      <c r="DV48" s="194">
        <f t="shared" ca="1" si="73"/>
        <v>1.3963799927016407E-2</v>
      </c>
      <c r="DY48" s="194">
        <f t="shared" si="74"/>
        <v>0</v>
      </c>
      <c r="DZ48" s="19" t="e">
        <f ca="1"/>
        <v>#N/A</v>
      </c>
      <c r="EA48" s="208" t="e">
        <f t="shared" ca="1" si="75"/>
        <v>#N/A</v>
      </c>
      <c r="EB48" s="207"/>
      <c r="EC48" s="194"/>
      <c r="ED48" s="198" cm="1">
        <f t="array" ref="ED48">IFERROR(MATCH(TRUE,INDEX($B$14:$B$117&gt;=EC48,0),0),"")</f>
        <v>1</v>
      </c>
      <c r="EE48" s="194">
        <f t="shared" ca="1" si="76"/>
        <v>1.3963799927016407E-2</v>
      </c>
      <c r="EH48" s="194">
        <f t="shared" si="77"/>
        <v>0</v>
      </c>
      <c r="EI48" s="19" t="e">
        <f ca="1"/>
        <v>#N/A</v>
      </c>
      <c r="EJ48" s="208" t="e">
        <f t="shared" ca="1" si="78"/>
        <v>#N/A</v>
      </c>
      <c r="EK48" s="207"/>
      <c r="EL48" s="194"/>
      <c r="EM48" s="198" cm="1">
        <f t="array" ref="EM48">IFERROR(MATCH(TRUE,INDEX($B$14:$B$117&gt;=EL48,0),0),"")</f>
        <v>1</v>
      </c>
      <c r="EN48" s="194">
        <f t="shared" ca="1" si="79"/>
        <v>1.3963799927016407E-2</v>
      </c>
      <c r="EQ48" s="194">
        <f t="shared" si="80"/>
        <v>0</v>
      </c>
      <c r="ER48" s="19" t="e">
        <f ca="1"/>
        <v>#N/A</v>
      </c>
      <c r="ES48" s="208" t="e">
        <f t="shared" ca="1" si="81"/>
        <v>#N/A</v>
      </c>
      <c r="ET48" s="207"/>
      <c r="EU48" s="194"/>
      <c r="EV48" s="198" cm="1">
        <f t="array" ref="EV48">IFERROR(MATCH(TRUE,INDEX($B$14:$B$117&gt;=EU48,0),0),"")</f>
        <v>1</v>
      </c>
      <c r="EW48" s="194">
        <f t="shared" ca="1" si="82"/>
        <v>1.3963799927016407E-2</v>
      </c>
      <c r="EZ48" s="194">
        <f t="shared" si="83"/>
        <v>0</v>
      </c>
      <c r="FA48" s="19" t="e">
        <f ca="1"/>
        <v>#N/A</v>
      </c>
      <c r="FB48" s="208" t="e">
        <f t="shared" ca="1" si="84"/>
        <v>#N/A</v>
      </c>
      <c r="FC48" s="207"/>
      <c r="FD48" s="194"/>
      <c r="FE48" s="198" cm="1">
        <f t="array" ref="FE48">IFERROR(MATCH(TRUE,INDEX($B$14:$B$117&gt;=FD48,0),0),"")</f>
        <v>1</v>
      </c>
      <c r="FF48" s="194">
        <f t="shared" ca="1" si="85"/>
        <v>1.3963799927016407E-2</v>
      </c>
      <c r="FI48" s="194">
        <f t="shared" si="86"/>
        <v>0</v>
      </c>
      <c r="FJ48" s="19" t="e">
        <f ca="1"/>
        <v>#N/A</v>
      </c>
      <c r="FK48" s="208" t="e">
        <f t="shared" ca="1" si="87"/>
        <v>#N/A</v>
      </c>
      <c r="FL48" s="207"/>
      <c r="FM48" s="194"/>
      <c r="FN48" s="198" cm="1">
        <f t="array" ref="FN48">IFERROR(MATCH(TRUE,INDEX($B$14:$B$117&gt;=FM48,0),0),"")</f>
        <v>1</v>
      </c>
      <c r="FO48" s="194">
        <f t="shared" ca="1" si="88"/>
        <v>1.3963799927016407E-2</v>
      </c>
      <c r="FR48" s="194">
        <f t="shared" si="89"/>
        <v>0</v>
      </c>
      <c r="FS48" s="19" t="e">
        <f ca="1"/>
        <v>#N/A</v>
      </c>
      <c r="FT48" s="208" t="e">
        <f t="shared" ca="1" si="90"/>
        <v>#N/A</v>
      </c>
      <c r="FU48" s="207"/>
      <c r="FV48" s="194"/>
      <c r="FW48" s="198" cm="1">
        <f t="array" ref="FW48">IFERROR(MATCH(TRUE,INDEX($B$14:$B$117&gt;=FV48,0),0),"")</f>
        <v>1</v>
      </c>
      <c r="FX48" s="194">
        <f t="shared" ca="1" si="91"/>
        <v>1.3963799927016407E-2</v>
      </c>
      <c r="GA48" s="194">
        <f t="shared" si="92"/>
        <v>0</v>
      </c>
      <c r="GB48" s="19" t="e">
        <f ca="1"/>
        <v>#N/A</v>
      </c>
      <c r="GC48" s="208" t="e">
        <f t="shared" ca="1" si="93"/>
        <v>#N/A</v>
      </c>
    </row>
    <row r="49" spans="1:185" x14ac:dyDescent="0.2">
      <c r="A49" s="236">
        <v>35</v>
      </c>
      <c r="B49" s="195">
        <v>0.79545454545454541</v>
      </c>
      <c r="C49" s="194">
        <v>0.9607465708041133</v>
      </c>
      <c r="D49" s="195">
        <v>5.3268101705882514E-3</v>
      </c>
      <c r="E49" s="194"/>
      <c r="F49" s="207">
        <f ca="1"/>
        <v>35</v>
      </c>
      <c r="G49" s="194">
        <f ca="1"/>
        <v>0.36842105263157893</v>
      </c>
      <c r="H49" s="198" cm="1">
        <f t="array" aca="1" ref="H49" ca="1">IFERROR(MATCH(TRUE,INDEX($B$14:$B$117&gt;=G49,0),0),"")</f>
        <v>18</v>
      </c>
      <c r="I49" s="194">
        <f t="shared" ca="1" si="38"/>
        <v>0.63319133653015613</v>
      </c>
      <c r="L49" s="194">
        <f t="shared" si="94"/>
        <v>0</v>
      </c>
      <c r="M49" s="19">
        <f ca="1"/>
        <v>0</v>
      </c>
      <c r="N49" s="208">
        <f t="shared" ca="1" si="95"/>
        <v>0</v>
      </c>
      <c r="O49" s="207">
        <f ca="1"/>
        <v>35</v>
      </c>
      <c r="P49" s="194">
        <f ca="1"/>
        <v>0.61403508771929816</v>
      </c>
      <c r="Q49" s="198" cm="1">
        <f t="array" aca="1" ref="Q49" ca="1">IFERROR(MATCH(TRUE,INDEX($B$14:$B$117&gt;=P49,0),0),"")</f>
        <v>29</v>
      </c>
      <c r="R49" s="194">
        <f t="shared" ca="1" si="39"/>
        <v>0.91876414374371895</v>
      </c>
      <c r="U49" s="194">
        <f t="shared" si="96"/>
        <v>0</v>
      </c>
      <c r="V49" s="19">
        <f ca="1"/>
        <v>0</v>
      </c>
      <c r="W49" s="208">
        <f t="shared" ca="1" si="97"/>
        <v>0</v>
      </c>
      <c r="X49" s="207">
        <f ca="1"/>
        <v>35</v>
      </c>
      <c r="Y49" s="194">
        <f ca="1"/>
        <v>0.67307692307692313</v>
      </c>
      <c r="Z49" s="198" cm="1">
        <f t="array" aca="1" ref="Z49" ca="1">IFERROR(MATCH(TRUE,INDEX($B$14:$B$117&gt;=Y49,0),0),"")</f>
        <v>31</v>
      </c>
      <c r="AA49" s="194">
        <f t="shared" ca="1" si="40"/>
        <v>0.93264022123653711</v>
      </c>
      <c r="AD49" s="194">
        <f t="shared" si="41"/>
        <v>0</v>
      </c>
      <c r="AE49" s="19">
        <f ca="1"/>
        <v>0</v>
      </c>
      <c r="AF49" s="208">
        <f t="shared" ca="1" si="42"/>
        <v>0</v>
      </c>
      <c r="AG49" s="207">
        <f ca="1"/>
        <v>35</v>
      </c>
      <c r="AH49" s="194">
        <f ca="1"/>
        <v>0.68627450980392157</v>
      </c>
      <c r="AI49" s="198" cm="1">
        <f t="array" aca="1" ref="AI49" ca="1">IFERROR(MATCH(TRUE,INDEX($B$14:$B$117&gt;=AH49,0),0),"")</f>
        <v>32</v>
      </c>
      <c r="AJ49" s="194">
        <f t="shared" ca="1" si="43"/>
        <v>0.93596248442396091</v>
      </c>
      <c r="AM49" s="194">
        <f t="shared" si="44"/>
        <v>0</v>
      </c>
      <c r="AN49" s="19">
        <f ca="1"/>
        <v>0</v>
      </c>
      <c r="AO49" s="208">
        <f t="shared" ca="1" si="45"/>
        <v>0</v>
      </c>
      <c r="AP49" s="207">
        <f ca="1"/>
        <v>35</v>
      </c>
      <c r="AQ49" s="194">
        <f ca="1"/>
        <v>0.70000000000000007</v>
      </c>
      <c r="AR49" s="198" cm="1">
        <f t="array" aca="1" ref="AR49" ca="1">IFERROR(MATCH(TRUE,INDEX($B$14:$B$117&gt;=AQ49,0),0),"")</f>
        <v>32</v>
      </c>
      <c r="AS49" s="194">
        <f t="shared" ca="1" si="46"/>
        <v>0.93885013667480099</v>
      </c>
      <c r="AV49" s="194">
        <f t="shared" si="47"/>
        <v>0</v>
      </c>
      <c r="AW49" s="19">
        <f ca="1"/>
        <v>0</v>
      </c>
      <c r="AX49" s="208">
        <f t="shared" ca="1" si="48"/>
        <v>0</v>
      </c>
      <c r="AY49" s="207">
        <f ca="1"/>
        <v>35</v>
      </c>
      <c r="AZ49" s="194">
        <f ca="1"/>
        <v>0.70000000000000007</v>
      </c>
      <c r="BA49" s="198" cm="1">
        <f t="array" aca="1" ref="BA49" ca="1">IFERROR(MATCH(TRUE,INDEX($B$14:$B$117&gt;=AZ49,0),0),"")</f>
        <v>32</v>
      </c>
      <c r="BB49" s="194">
        <f t="shared" ca="1" si="49"/>
        <v>0.93885013667480099</v>
      </c>
      <c r="BE49" s="194">
        <f t="shared" si="50"/>
        <v>0</v>
      </c>
      <c r="BF49" s="19">
        <f ca="1"/>
        <v>0</v>
      </c>
      <c r="BG49" s="208">
        <f t="shared" ca="1" si="51"/>
        <v>0</v>
      </c>
      <c r="BH49" s="207">
        <f ca="1"/>
        <v>35</v>
      </c>
      <c r="BI49" s="194">
        <f ca="1"/>
        <v>0.71428571428571419</v>
      </c>
      <c r="BJ49" s="198" cm="1">
        <f t="array" aca="1" ref="BJ49" ca="1">IFERROR(MATCH(TRUE,INDEX($B$14:$B$117&gt;=BI49,0),0),"")</f>
        <v>33</v>
      </c>
      <c r="BK49" s="194">
        <f t="shared" ca="1" si="52"/>
        <v>0.9414278893653929</v>
      </c>
      <c r="BN49" s="194">
        <f t="shared" si="53"/>
        <v>0</v>
      </c>
      <c r="BO49" s="19">
        <f ca="1"/>
        <v>0</v>
      </c>
      <c r="BP49" s="208">
        <f t="shared" ca="1" si="54"/>
        <v>0</v>
      </c>
      <c r="BQ49" s="207">
        <f ca="1"/>
        <v>35</v>
      </c>
      <c r="BR49" s="194">
        <f ca="1"/>
        <v>0.71428571428571419</v>
      </c>
      <c r="BS49" s="198" cm="1">
        <f t="array" aca="1" ref="BS49" ca="1">IFERROR(MATCH(TRUE,INDEX($B$14:$B$117&gt;=BR49,0),0),"")</f>
        <v>33</v>
      </c>
      <c r="BT49" s="194">
        <f t="shared" ca="1" si="55"/>
        <v>0.9414278893653929</v>
      </c>
      <c r="BW49" s="194">
        <f t="shared" si="56"/>
        <v>0</v>
      </c>
      <c r="BX49" s="19">
        <f ca="1"/>
        <v>0</v>
      </c>
      <c r="BY49" s="208">
        <f t="shared" ca="1" si="57"/>
        <v>0</v>
      </c>
      <c r="BZ49" s="207">
        <f ca="1"/>
        <v>35</v>
      </c>
      <c r="CA49" s="194">
        <f ca="1"/>
        <v>0.71428571428571419</v>
      </c>
      <c r="CB49" s="198" cm="1">
        <f t="array" aca="1" ref="CB49" ca="1">IFERROR(MATCH(TRUE,INDEX($B$14:$B$117&gt;=CA49,0),0),"")</f>
        <v>33</v>
      </c>
      <c r="CC49" s="194">
        <f t="shared" ca="1" si="58"/>
        <v>0.9414278893653929</v>
      </c>
      <c r="CF49" s="194">
        <f t="shared" si="59"/>
        <v>0</v>
      </c>
      <c r="CG49" s="19">
        <f ca="1"/>
        <v>0</v>
      </c>
      <c r="CH49" s="208">
        <f t="shared" ca="1" si="60"/>
        <v>0</v>
      </c>
      <c r="CI49" s="207">
        <f ca="1"/>
        <v>35</v>
      </c>
      <c r="CJ49" s="194">
        <f ca="1"/>
        <v>0.72916666666666663</v>
      </c>
      <c r="CK49" s="198" cm="1">
        <f t="array" aca="1" ref="CK49" ca="1">IFERROR(MATCH(TRUE,INDEX($B$14:$B$117&gt;=CJ49,0),0),"")</f>
        <v>34</v>
      </c>
      <c r="CL49" s="194">
        <f t="shared" ca="1" si="61"/>
        <v>0.94525810336861626</v>
      </c>
      <c r="CO49" s="194">
        <f t="shared" si="62"/>
        <v>0</v>
      </c>
      <c r="CP49" s="19">
        <f ca="1"/>
        <v>0</v>
      </c>
      <c r="CQ49" s="208">
        <f t="shared" ca="1" si="63"/>
        <v>0</v>
      </c>
      <c r="CR49" s="207"/>
      <c r="CS49" s="194"/>
      <c r="CT49" s="198" cm="1">
        <f t="array" ref="CT49">IFERROR(MATCH(TRUE,INDEX($B$14:$B$117&gt;=CS49,0),0),"")</f>
        <v>1</v>
      </c>
      <c r="CU49" s="194">
        <f t="shared" ca="1" si="64"/>
        <v>1.3963799927016407E-2</v>
      </c>
      <c r="CX49" s="194">
        <f t="shared" si="65"/>
        <v>0</v>
      </c>
      <c r="CY49" s="19" t="e">
        <f ca="1"/>
        <v>#N/A</v>
      </c>
      <c r="CZ49" s="208" t="e">
        <f t="shared" ca="1" si="66"/>
        <v>#N/A</v>
      </c>
      <c r="DA49" s="207"/>
      <c r="DB49" s="194"/>
      <c r="DC49" s="198" cm="1">
        <f t="array" ref="DC49">IFERROR(MATCH(TRUE,INDEX($B$14:$B$117&gt;=DB49,0),0),"")</f>
        <v>1</v>
      </c>
      <c r="DD49" s="194">
        <f t="shared" ca="1" si="67"/>
        <v>1.3963799927016407E-2</v>
      </c>
      <c r="DG49" s="194">
        <f t="shared" si="68"/>
        <v>0</v>
      </c>
      <c r="DH49" s="19" t="e">
        <f ca="1"/>
        <v>#N/A</v>
      </c>
      <c r="DI49" s="208" t="e">
        <f t="shared" ca="1" si="69"/>
        <v>#N/A</v>
      </c>
      <c r="DJ49" s="207"/>
      <c r="DK49" s="194"/>
      <c r="DL49" s="198" cm="1">
        <f t="array" ref="DL49">IFERROR(MATCH(TRUE,INDEX($B$14:$B$117&gt;=DK49,0),0),"")</f>
        <v>1</v>
      </c>
      <c r="DM49" s="194">
        <f t="shared" ca="1" si="70"/>
        <v>1.3963799927016407E-2</v>
      </c>
      <c r="DP49" s="194">
        <f t="shared" si="71"/>
        <v>0</v>
      </c>
      <c r="DQ49" s="19" t="e">
        <f ca="1"/>
        <v>#N/A</v>
      </c>
      <c r="DR49" s="208" t="e">
        <f t="shared" ca="1" si="72"/>
        <v>#N/A</v>
      </c>
      <c r="DS49" s="207"/>
      <c r="DT49" s="194"/>
      <c r="DU49" s="198" cm="1">
        <f t="array" ref="DU49">IFERROR(MATCH(TRUE,INDEX($B$14:$B$117&gt;=DT49,0),0),"")</f>
        <v>1</v>
      </c>
      <c r="DV49" s="194">
        <f t="shared" ca="1" si="73"/>
        <v>1.3963799927016407E-2</v>
      </c>
      <c r="DY49" s="194">
        <f t="shared" si="74"/>
        <v>0</v>
      </c>
      <c r="DZ49" s="19" t="e">
        <f ca="1"/>
        <v>#N/A</v>
      </c>
      <c r="EA49" s="208" t="e">
        <f t="shared" ca="1" si="75"/>
        <v>#N/A</v>
      </c>
      <c r="EB49" s="207"/>
      <c r="EC49" s="194"/>
      <c r="ED49" s="198" cm="1">
        <f t="array" ref="ED49">IFERROR(MATCH(TRUE,INDEX($B$14:$B$117&gt;=EC49,0),0),"")</f>
        <v>1</v>
      </c>
      <c r="EE49" s="194">
        <f t="shared" ca="1" si="76"/>
        <v>1.3963799927016407E-2</v>
      </c>
      <c r="EH49" s="194">
        <f t="shared" si="77"/>
        <v>0</v>
      </c>
      <c r="EI49" s="19" t="e">
        <f ca="1"/>
        <v>#N/A</v>
      </c>
      <c r="EJ49" s="208" t="e">
        <f t="shared" ca="1" si="78"/>
        <v>#N/A</v>
      </c>
      <c r="EK49" s="207"/>
      <c r="EL49" s="194"/>
      <c r="EM49" s="198" cm="1">
        <f t="array" ref="EM49">IFERROR(MATCH(TRUE,INDEX($B$14:$B$117&gt;=EL49,0),0),"")</f>
        <v>1</v>
      </c>
      <c r="EN49" s="194">
        <f t="shared" ca="1" si="79"/>
        <v>1.3963799927016407E-2</v>
      </c>
      <c r="EQ49" s="194">
        <f t="shared" si="80"/>
        <v>0</v>
      </c>
      <c r="ER49" s="19" t="e">
        <f ca="1"/>
        <v>#N/A</v>
      </c>
      <c r="ES49" s="208" t="e">
        <f t="shared" ca="1" si="81"/>
        <v>#N/A</v>
      </c>
      <c r="ET49" s="207"/>
      <c r="EU49" s="194"/>
      <c r="EV49" s="198" cm="1">
        <f t="array" ref="EV49">IFERROR(MATCH(TRUE,INDEX($B$14:$B$117&gt;=EU49,0),0),"")</f>
        <v>1</v>
      </c>
      <c r="EW49" s="194">
        <f t="shared" ca="1" si="82"/>
        <v>1.3963799927016407E-2</v>
      </c>
      <c r="EZ49" s="194">
        <f t="shared" si="83"/>
        <v>0</v>
      </c>
      <c r="FA49" s="19" t="e">
        <f ca="1"/>
        <v>#N/A</v>
      </c>
      <c r="FB49" s="208" t="e">
        <f t="shared" ca="1" si="84"/>
        <v>#N/A</v>
      </c>
      <c r="FC49" s="207"/>
      <c r="FD49" s="194"/>
      <c r="FE49" s="198" cm="1">
        <f t="array" ref="FE49">IFERROR(MATCH(TRUE,INDEX($B$14:$B$117&gt;=FD49,0),0),"")</f>
        <v>1</v>
      </c>
      <c r="FF49" s="194">
        <f t="shared" ca="1" si="85"/>
        <v>1.3963799927016407E-2</v>
      </c>
      <c r="FI49" s="194">
        <f t="shared" si="86"/>
        <v>0</v>
      </c>
      <c r="FJ49" s="19" t="e">
        <f ca="1"/>
        <v>#N/A</v>
      </c>
      <c r="FK49" s="208" t="e">
        <f t="shared" ca="1" si="87"/>
        <v>#N/A</v>
      </c>
      <c r="FL49" s="207"/>
      <c r="FM49" s="194"/>
      <c r="FN49" s="198" cm="1">
        <f t="array" ref="FN49">IFERROR(MATCH(TRUE,INDEX($B$14:$B$117&gt;=FM49,0),0),"")</f>
        <v>1</v>
      </c>
      <c r="FO49" s="194">
        <f t="shared" ca="1" si="88"/>
        <v>1.3963799927016407E-2</v>
      </c>
      <c r="FR49" s="194">
        <f t="shared" si="89"/>
        <v>0</v>
      </c>
      <c r="FS49" s="19" t="e">
        <f ca="1"/>
        <v>#N/A</v>
      </c>
      <c r="FT49" s="208" t="e">
        <f t="shared" ca="1" si="90"/>
        <v>#N/A</v>
      </c>
      <c r="FU49" s="207"/>
      <c r="FV49" s="194"/>
      <c r="FW49" s="198" cm="1">
        <f t="array" ref="FW49">IFERROR(MATCH(TRUE,INDEX($B$14:$B$117&gt;=FV49,0),0),"")</f>
        <v>1</v>
      </c>
      <c r="FX49" s="194">
        <f t="shared" ca="1" si="91"/>
        <v>1.3963799927016407E-2</v>
      </c>
      <c r="GA49" s="194">
        <f t="shared" si="92"/>
        <v>0</v>
      </c>
      <c r="GB49" s="19" t="e">
        <f ca="1"/>
        <v>#N/A</v>
      </c>
      <c r="GC49" s="208" t="e">
        <f t="shared" ca="1" si="93"/>
        <v>#N/A</v>
      </c>
    </row>
    <row r="50" spans="1:185" x14ac:dyDescent="0.2">
      <c r="A50" s="236">
        <v>36</v>
      </c>
      <c r="B50" s="195">
        <v>0.81818181818181823</v>
      </c>
      <c r="C50" s="194">
        <v>0.96593824221936853</v>
      </c>
      <c r="D50" s="195">
        <v>5.1916714152551941E-3</v>
      </c>
      <c r="E50" s="194"/>
      <c r="F50" s="207">
        <f ca="1"/>
        <v>36</v>
      </c>
      <c r="G50" s="194">
        <f ca="1"/>
        <v>0.37894736842105264</v>
      </c>
      <c r="H50" s="198" cm="1">
        <f t="array" aca="1" ref="H50" ca="1">IFERROR(MATCH(TRUE,INDEX($B$14:$B$117&gt;=G50,0),0),"")</f>
        <v>18</v>
      </c>
      <c r="I50" s="194">
        <f t="shared" ca="1" si="38"/>
        <v>0.65380325453377874</v>
      </c>
      <c r="L50" s="194">
        <f t="shared" si="94"/>
        <v>0</v>
      </c>
      <c r="M50" s="19">
        <f ca="1"/>
        <v>0</v>
      </c>
      <c r="N50" s="208">
        <f t="shared" ca="1" si="95"/>
        <v>0</v>
      </c>
      <c r="O50" s="207">
        <f ca="1"/>
        <v>36</v>
      </c>
      <c r="P50" s="194">
        <f ca="1"/>
        <v>0.63157894736842102</v>
      </c>
      <c r="Q50" s="198" cm="1">
        <f t="array" aca="1" ref="Q50" ca="1">IFERROR(MATCH(TRUE,INDEX($B$14:$B$117&gt;=P50,0),0),"")</f>
        <v>29</v>
      </c>
      <c r="R50" s="194">
        <f t="shared" ca="1" si="39"/>
        <v>0.92287081722845465</v>
      </c>
      <c r="U50" s="194">
        <f t="shared" si="96"/>
        <v>0</v>
      </c>
      <c r="V50" s="19">
        <f ca="1"/>
        <v>0</v>
      </c>
      <c r="W50" s="208">
        <f t="shared" ca="1" si="97"/>
        <v>0</v>
      </c>
      <c r="X50" s="207">
        <f ca="1"/>
        <v>36</v>
      </c>
      <c r="Y50" s="194">
        <f ca="1"/>
        <v>0.69230769230769229</v>
      </c>
      <c r="Z50" s="198" cm="1">
        <f t="array" aca="1" ref="Z50" ca="1">IFERROR(MATCH(TRUE,INDEX($B$14:$B$117&gt;=Y50,0),0),"")</f>
        <v>32</v>
      </c>
      <c r="AA50" s="194">
        <f t="shared" ca="1" si="40"/>
        <v>0.93723178211663782</v>
      </c>
      <c r="AD50" s="194">
        <f t="shared" si="41"/>
        <v>0</v>
      </c>
      <c r="AE50" s="19">
        <f ca="1"/>
        <v>0</v>
      </c>
      <c r="AF50" s="208">
        <f t="shared" ca="1" si="42"/>
        <v>0</v>
      </c>
      <c r="AG50" s="207">
        <f ca="1"/>
        <v>36</v>
      </c>
      <c r="AH50" s="194">
        <f ca="1"/>
        <v>0.70588235294117641</v>
      </c>
      <c r="AI50" s="198" cm="1">
        <f t="array" aca="1" ref="AI50" ca="1">IFERROR(MATCH(TRUE,INDEX($B$14:$B$117&gt;=AH50,0),0),"")</f>
        <v>33</v>
      </c>
      <c r="AJ50" s="194">
        <f t="shared" ca="1" si="43"/>
        <v>0.93938315123763716</v>
      </c>
      <c r="AM50" s="194">
        <f t="shared" si="44"/>
        <v>0</v>
      </c>
      <c r="AN50" s="19">
        <f ca="1"/>
        <v>0</v>
      </c>
      <c r="AO50" s="208">
        <f t="shared" ca="1" si="45"/>
        <v>0</v>
      </c>
      <c r="AP50" s="207">
        <f ca="1"/>
        <v>36</v>
      </c>
      <c r="AQ50" s="194">
        <f ca="1"/>
        <v>0.72</v>
      </c>
      <c r="AR50" s="198" cm="1">
        <f t="array" aca="1" ref="AR50" ca="1">IFERROR(MATCH(TRUE,INDEX($B$14:$B$117&gt;=AQ50,0),0),"")</f>
        <v>33</v>
      </c>
      <c r="AS50" s="194">
        <f t="shared" ca="1" si="46"/>
        <v>0.9428183112922669</v>
      </c>
      <c r="AV50" s="194">
        <f t="shared" si="47"/>
        <v>0</v>
      </c>
      <c r="AW50" s="19">
        <f ca="1"/>
        <v>0</v>
      </c>
      <c r="AX50" s="208">
        <f t="shared" ca="1" si="48"/>
        <v>0</v>
      </c>
      <c r="AY50" s="207">
        <f ca="1"/>
        <v>36</v>
      </c>
      <c r="AZ50" s="194">
        <f ca="1"/>
        <v>0.72</v>
      </c>
      <c r="BA50" s="198" cm="1">
        <f t="array" aca="1" ref="BA50" ca="1">IFERROR(MATCH(TRUE,INDEX($B$14:$B$117&gt;=AZ50,0),0),"")</f>
        <v>33</v>
      </c>
      <c r="BB50" s="194">
        <f t="shared" ca="1" si="49"/>
        <v>0.9428183112922669</v>
      </c>
      <c r="BE50" s="194">
        <f t="shared" si="50"/>
        <v>0</v>
      </c>
      <c r="BF50" s="19">
        <f ca="1"/>
        <v>0</v>
      </c>
      <c r="BG50" s="208">
        <f t="shared" ca="1" si="51"/>
        <v>0</v>
      </c>
      <c r="BH50" s="207">
        <f ca="1"/>
        <v>36</v>
      </c>
      <c r="BI50" s="194">
        <f ca="1"/>
        <v>0.73469387755102034</v>
      </c>
      <c r="BJ50" s="198" cm="1">
        <f t="array" aca="1" ref="BJ50" ca="1">IFERROR(MATCH(TRUE,INDEX($B$14:$B$117&gt;=BI50,0),0),"")</f>
        <v>34</v>
      </c>
      <c r="BK50" s="194">
        <f t="shared" ca="1" si="52"/>
        <v>0.9465474707056899</v>
      </c>
      <c r="BN50" s="194">
        <f t="shared" si="53"/>
        <v>0</v>
      </c>
      <c r="BO50" s="19">
        <f ca="1"/>
        <v>0</v>
      </c>
      <c r="BP50" s="208">
        <f t="shared" ca="1" si="54"/>
        <v>0</v>
      </c>
      <c r="BQ50" s="207">
        <f ca="1"/>
        <v>36</v>
      </c>
      <c r="BR50" s="194">
        <f ca="1"/>
        <v>0.73469387755102034</v>
      </c>
      <c r="BS50" s="198" cm="1">
        <f t="array" aca="1" ref="BS50" ca="1">IFERROR(MATCH(TRUE,INDEX($B$14:$B$117&gt;=BR50,0),0),"")</f>
        <v>34</v>
      </c>
      <c r="BT50" s="194">
        <f t="shared" ca="1" si="55"/>
        <v>0.9465474707056899</v>
      </c>
      <c r="BW50" s="194">
        <f t="shared" si="56"/>
        <v>0</v>
      </c>
      <c r="BX50" s="19">
        <f ca="1"/>
        <v>0</v>
      </c>
      <c r="BY50" s="208">
        <f t="shared" ca="1" si="57"/>
        <v>0</v>
      </c>
      <c r="BZ50" s="207">
        <f ca="1"/>
        <v>36</v>
      </c>
      <c r="CA50" s="194">
        <f ca="1"/>
        <v>0.73469387755102034</v>
      </c>
      <c r="CB50" s="198" cm="1">
        <f t="array" aca="1" ref="CB50" ca="1">IFERROR(MATCH(TRUE,INDEX($B$14:$B$117&gt;=CA50,0),0),"")</f>
        <v>34</v>
      </c>
      <c r="CC50" s="194">
        <f t="shared" ca="1" si="58"/>
        <v>0.9465474707056899</v>
      </c>
      <c r="CF50" s="194">
        <f t="shared" si="59"/>
        <v>0</v>
      </c>
      <c r="CG50" s="19">
        <f ca="1"/>
        <v>0</v>
      </c>
      <c r="CH50" s="208">
        <f t="shared" ca="1" si="60"/>
        <v>0</v>
      </c>
      <c r="CI50" s="207">
        <f ca="1"/>
        <v>36</v>
      </c>
      <c r="CJ50" s="194">
        <f ca="1"/>
        <v>0.75</v>
      </c>
      <c r="CK50" s="198" cm="1">
        <f t="array" aca="1" ref="CK50" ca="1">IFERROR(MATCH(TRUE,INDEX($B$14:$B$117&gt;=CJ50,0),0),"")</f>
        <v>34</v>
      </c>
      <c r="CL50" s="194">
        <f t="shared" ca="1" si="61"/>
        <v>0.9501180264083553</v>
      </c>
      <c r="CO50" s="194">
        <f t="shared" si="62"/>
        <v>0</v>
      </c>
      <c r="CP50" s="19">
        <f ca="1"/>
        <v>0</v>
      </c>
      <c r="CQ50" s="208">
        <f t="shared" ca="1" si="63"/>
        <v>0</v>
      </c>
      <c r="CR50" s="207"/>
      <c r="CS50" s="194"/>
      <c r="CT50" s="198" cm="1">
        <f t="array" ref="CT50">IFERROR(MATCH(TRUE,INDEX($B$14:$B$117&gt;=CS50,0),0),"")</f>
        <v>1</v>
      </c>
      <c r="CU50" s="194">
        <f t="shared" ca="1" si="64"/>
        <v>1.3963799927016407E-2</v>
      </c>
      <c r="CX50" s="194">
        <f t="shared" si="65"/>
        <v>0</v>
      </c>
      <c r="CY50" s="19" t="e">
        <f ca="1"/>
        <v>#N/A</v>
      </c>
      <c r="CZ50" s="208" t="e">
        <f t="shared" ca="1" si="66"/>
        <v>#N/A</v>
      </c>
      <c r="DA50" s="207"/>
      <c r="DB50" s="194"/>
      <c r="DC50" s="198" cm="1">
        <f t="array" ref="DC50">IFERROR(MATCH(TRUE,INDEX($B$14:$B$117&gt;=DB50,0),0),"")</f>
        <v>1</v>
      </c>
      <c r="DD50" s="194">
        <f t="shared" ca="1" si="67"/>
        <v>1.3963799927016407E-2</v>
      </c>
      <c r="DG50" s="194">
        <f t="shared" si="68"/>
        <v>0</v>
      </c>
      <c r="DH50" s="19" t="e">
        <f ca="1"/>
        <v>#N/A</v>
      </c>
      <c r="DI50" s="208" t="e">
        <f t="shared" ca="1" si="69"/>
        <v>#N/A</v>
      </c>
      <c r="DJ50" s="207"/>
      <c r="DK50" s="194"/>
      <c r="DL50" s="198" cm="1">
        <f t="array" ref="DL50">IFERROR(MATCH(TRUE,INDEX($B$14:$B$117&gt;=DK50,0),0),"")</f>
        <v>1</v>
      </c>
      <c r="DM50" s="194">
        <f t="shared" ca="1" si="70"/>
        <v>1.3963799927016407E-2</v>
      </c>
      <c r="DP50" s="194">
        <f t="shared" si="71"/>
        <v>0</v>
      </c>
      <c r="DQ50" s="19" t="e">
        <f ca="1"/>
        <v>#N/A</v>
      </c>
      <c r="DR50" s="208" t="e">
        <f t="shared" ca="1" si="72"/>
        <v>#N/A</v>
      </c>
      <c r="DS50" s="207"/>
      <c r="DT50" s="194"/>
      <c r="DU50" s="198" cm="1">
        <f t="array" ref="DU50">IFERROR(MATCH(TRUE,INDEX($B$14:$B$117&gt;=DT50,0),0),"")</f>
        <v>1</v>
      </c>
      <c r="DV50" s="194">
        <f t="shared" ca="1" si="73"/>
        <v>1.3963799927016407E-2</v>
      </c>
      <c r="DY50" s="194">
        <f t="shared" si="74"/>
        <v>0</v>
      </c>
      <c r="DZ50" s="19" t="e">
        <f ca="1"/>
        <v>#N/A</v>
      </c>
      <c r="EA50" s="208" t="e">
        <f t="shared" ca="1" si="75"/>
        <v>#N/A</v>
      </c>
      <c r="EB50" s="207"/>
      <c r="EC50" s="194"/>
      <c r="ED50" s="198" cm="1">
        <f t="array" ref="ED50">IFERROR(MATCH(TRUE,INDEX($B$14:$B$117&gt;=EC50,0),0),"")</f>
        <v>1</v>
      </c>
      <c r="EE50" s="194">
        <f t="shared" ca="1" si="76"/>
        <v>1.3963799927016407E-2</v>
      </c>
      <c r="EH50" s="194">
        <f t="shared" si="77"/>
        <v>0</v>
      </c>
      <c r="EI50" s="19" t="e">
        <f ca="1"/>
        <v>#N/A</v>
      </c>
      <c r="EJ50" s="208" t="e">
        <f t="shared" ca="1" si="78"/>
        <v>#N/A</v>
      </c>
      <c r="EK50" s="207"/>
      <c r="EL50" s="194"/>
      <c r="EM50" s="198" cm="1">
        <f t="array" ref="EM50">IFERROR(MATCH(TRUE,INDEX($B$14:$B$117&gt;=EL50,0),0),"")</f>
        <v>1</v>
      </c>
      <c r="EN50" s="194">
        <f t="shared" ca="1" si="79"/>
        <v>1.3963799927016407E-2</v>
      </c>
      <c r="EQ50" s="194">
        <f t="shared" si="80"/>
        <v>0</v>
      </c>
      <c r="ER50" s="19" t="e">
        <f ca="1"/>
        <v>#N/A</v>
      </c>
      <c r="ES50" s="208" t="e">
        <f t="shared" ca="1" si="81"/>
        <v>#N/A</v>
      </c>
      <c r="ET50" s="207"/>
      <c r="EU50" s="194"/>
      <c r="EV50" s="198" cm="1">
        <f t="array" ref="EV50">IFERROR(MATCH(TRUE,INDEX($B$14:$B$117&gt;=EU50,0),0),"")</f>
        <v>1</v>
      </c>
      <c r="EW50" s="194">
        <f t="shared" ca="1" si="82"/>
        <v>1.3963799927016407E-2</v>
      </c>
      <c r="EZ50" s="194">
        <f t="shared" si="83"/>
        <v>0</v>
      </c>
      <c r="FA50" s="19" t="e">
        <f ca="1"/>
        <v>#N/A</v>
      </c>
      <c r="FB50" s="208" t="e">
        <f t="shared" ca="1" si="84"/>
        <v>#N/A</v>
      </c>
      <c r="FC50" s="207"/>
      <c r="FD50" s="194"/>
      <c r="FE50" s="198" cm="1">
        <f t="array" ref="FE50">IFERROR(MATCH(TRUE,INDEX($B$14:$B$117&gt;=FD50,0),0),"")</f>
        <v>1</v>
      </c>
      <c r="FF50" s="194">
        <f t="shared" ca="1" si="85"/>
        <v>1.3963799927016407E-2</v>
      </c>
      <c r="FI50" s="194">
        <f t="shared" si="86"/>
        <v>0</v>
      </c>
      <c r="FJ50" s="19" t="e">
        <f ca="1"/>
        <v>#N/A</v>
      </c>
      <c r="FK50" s="208" t="e">
        <f t="shared" ca="1" si="87"/>
        <v>#N/A</v>
      </c>
      <c r="FL50" s="207"/>
      <c r="FM50" s="194"/>
      <c r="FN50" s="198" cm="1">
        <f t="array" ref="FN50">IFERROR(MATCH(TRUE,INDEX($B$14:$B$117&gt;=FM50,0),0),"")</f>
        <v>1</v>
      </c>
      <c r="FO50" s="194">
        <f t="shared" ca="1" si="88"/>
        <v>1.3963799927016407E-2</v>
      </c>
      <c r="FR50" s="194">
        <f t="shared" si="89"/>
        <v>0</v>
      </c>
      <c r="FS50" s="19" t="e">
        <f ca="1"/>
        <v>#N/A</v>
      </c>
      <c r="FT50" s="208" t="e">
        <f t="shared" ca="1" si="90"/>
        <v>#N/A</v>
      </c>
      <c r="FU50" s="207"/>
      <c r="FV50" s="194"/>
      <c r="FW50" s="198" cm="1">
        <f t="array" ref="FW50">IFERROR(MATCH(TRUE,INDEX($B$14:$B$117&gt;=FV50,0),0),"")</f>
        <v>1</v>
      </c>
      <c r="FX50" s="194">
        <f t="shared" ca="1" si="91"/>
        <v>1.3963799927016407E-2</v>
      </c>
      <c r="GA50" s="194">
        <f t="shared" si="92"/>
        <v>0</v>
      </c>
      <c r="GB50" s="19" t="e">
        <f ca="1"/>
        <v>#N/A</v>
      </c>
      <c r="GC50" s="208" t="e">
        <f t="shared" ca="1" si="93"/>
        <v>#N/A</v>
      </c>
    </row>
    <row r="51" spans="1:185" x14ac:dyDescent="0.2">
      <c r="A51" s="236">
        <v>37</v>
      </c>
      <c r="B51" s="195">
        <v>0.84090909090909094</v>
      </c>
      <c r="C51" s="194">
        <v>0.97110612149383735</v>
      </c>
      <c r="D51" s="195">
        <v>5.1678792744688385E-3</v>
      </c>
      <c r="E51" s="194"/>
      <c r="F51" s="207">
        <f ca="1"/>
        <v>37</v>
      </c>
      <c r="G51" s="194">
        <f ca="1"/>
        <v>0.38947368421052631</v>
      </c>
      <c r="H51" s="198" cm="1">
        <f t="array" aca="1" ref="H51" ca="1">IFERROR(MATCH(TRUE,INDEX($B$14:$B$117&gt;=G51,0),0),"")</f>
        <v>19</v>
      </c>
      <c r="I51" s="194">
        <f t="shared" ca="1" si="38"/>
        <v>0.67258549891048491</v>
      </c>
      <c r="L51" s="194">
        <f t="shared" si="94"/>
        <v>0</v>
      </c>
      <c r="M51" s="19">
        <f ca="1"/>
        <v>0</v>
      </c>
      <c r="N51" s="208">
        <f t="shared" ca="1" si="95"/>
        <v>0</v>
      </c>
      <c r="O51" s="207">
        <f ca="1"/>
        <v>37</v>
      </c>
      <c r="P51" s="194">
        <f ca="1"/>
        <v>0.64912280701754388</v>
      </c>
      <c r="Q51" s="198" cm="1">
        <f t="array" aca="1" ref="Q51" ca="1">IFERROR(MATCH(TRUE,INDEX($B$14:$B$117&gt;=P51,0),0),"")</f>
        <v>30</v>
      </c>
      <c r="R51" s="194">
        <f t="shared" ca="1" si="39"/>
        <v>0.92697749071319036</v>
      </c>
      <c r="U51" s="194">
        <f t="shared" si="96"/>
        <v>0</v>
      </c>
      <c r="V51" s="19">
        <f ca="1"/>
        <v>0</v>
      </c>
      <c r="W51" s="208">
        <f t="shared" ca="1" si="97"/>
        <v>0</v>
      </c>
      <c r="X51" s="207">
        <f ca="1"/>
        <v>37</v>
      </c>
      <c r="Y51" s="194">
        <f ca="1"/>
        <v>0.71153846153846156</v>
      </c>
      <c r="Z51" s="198" cm="1">
        <f t="array" aca="1" ref="Z51" ca="1">IFERROR(MATCH(TRUE,INDEX($B$14:$B$117&gt;=Y51,0),0),"")</f>
        <v>33</v>
      </c>
      <c r="AA51" s="194">
        <f t="shared" ca="1" si="40"/>
        <v>0.9407594172851651</v>
      </c>
      <c r="AD51" s="194">
        <f t="shared" si="41"/>
        <v>0</v>
      </c>
      <c r="AE51" s="19">
        <f ca="1"/>
        <v>0</v>
      </c>
      <c r="AF51" s="208">
        <f t="shared" ca="1" si="42"/>
        <v>0</v>
      </c>
      <c r="AG51" s="207">
        <f ca="1"/>
        <v>37</v>
      </c>
      <c r="AH51" s="194">
        <f ca="1"/>
        <v>0.72549019607843135</v>
      </c>
      <c r="AI51" s="198" cm="1">
        <f t="array" aca="1" ref="AI51" ca="1">IFERROR(MATCH(TRUE,INDEX($B$14:$B$117&gt;=AH51,0),0),"")</f>
        <v>33</v>
      </c>
      <c r="AJ51" s="194">
        <f t="shared" ca="1" si="43"/>
        <v>0.94415420686906737</v>
      </c>
      <c r="AM51" s="194">
        <f t="shared" si="44"/>
        <v>0</v>
      </c>
      <c r="AN51" s="19">
        <f ca="1"/>
        <v>0</v>
      </c>
      <c r="AO51" s="208">
        <f t="shared" ca="1" si="45"/>
        <v>0</v>
      </c>
      <c r="AP51" s="207">
        <f ca="1"/>
        <v>37</v>
      </c>
      <c r="AQ51" s="194">
        <f ca="1"/>
        <v>0.74</v>
      </c>
      <c r="AR51" s="198" cm="1">
        <f t="array" aca="1" ref="AR51" ca="1">IFERROR(MATCH(TRUE,INDEX($B$14:$B$117&gt;=AQ51,0),0),"")</f>
        <v>34</v>
      </c>
      <c r="AS51" s="194">
        <f t="shared" ca="1" si="46"/>
        <v>0.94778526334928048</v>
      </c>
      <c r="AV51" s="194">
        <f t="shared" si="47"/>
        <v>0</v>
      </c>
      <c r="AW51" s="19">
        <f ca="1"/>
        <v>0</v>
      </c>
      <c r="AX51" s="208">
        <f t="shared" ca="1" si="48"/>
        <v>0</v>
      </c>
      <c r="AY51" s="207">
        <f ca="1"/>
        <v>37</v>
      </c>
      <c r="AZ51" s="194">
        <f ca="1"/>
        <v>0.74</v>
      </c>
      <c r="BA51" s="198" cm="1">
        <f t="array" aca="1" ref="BA51" ca="1">IFERROR(MATCH(TRUE,INDEX($B$14:$B$117&gt;=AZ51,0),0),"")</f>
        <v>34</v>
      </c>
      <c r="BB51" s="194">
        <f t="shared" ca="1" si="49"/>
        <v>0.94778526334928048</v>
      </c>
      <c r="BE51" s="194">
        <f t="shared" si="50"/>
        <v>0</v>
      </c>
      <c r="BF51" s="19">
        <f ca="1"/>
        <v>0</v>
      </c>
      <c r="BG51" s="208">
        <f t="shared" ca="1" si="51"/>
        <v>0</v>
      </c>
      <c r="BH51" s="207">
        <f ca="1"/>
        <v>37</v>
      </c>
      <c r="BI51" s="194">
        <f ca="1"/>
        <v>0.75510204081632648</v>
      </c>
      <c r="BJ51" s="198" cm="1">
        <f t="array" aca="1" ref="BJ51" ca="1">IFERROR(MATCH(TRUE,INDEX($B$14:$B$117&gt;=BI51,0),0),"")</f>
        <v>35</v>
      </c>
      <c r="BK51" s="194">
        <f t="shared" ca="1" si="52"/>
        <v>0.95128876499102799</v>
      </c>
      <c r="BN51" s="194">
        <f t="shared" si="53"/>
        <v>0</v>
      </c>
      <c r="BO51" s="19">
        <f ca="1"/>
        <v>0</v>
      </c>
      <c r="BP51" s="208">
        <f t="shared" ca="1" si="54"/>
        <v>0</v>
      </c>
      <c r="BQ51" s="207">
        <f ca="1"/>
        <v>37</v>
      </c>
      <c r="BR51" s="194">
        <f ca="1"/>
        <v>0.75510204081632648</v>
      </c>
      <c r="BS51" s="198" cm="1">
        <f t="array" aca="1" ref="BS51" ca="1">IFERROR(MATCH(TRUE,INDEX($B$14:$B$117&gt;=BR51,0),0),"")</f>
        <v>35</v>
      </c>
      <c r="BT51" s="194">
        <f t="shared" ca="1" si="55"/>
        <v>0.95128876499102799</v>
      </c>
      <c r="BW51" s="194">
        <f t="shared" si="56"/>
        <v>0</v>
      </c>
      <c r="BX51" s="19">
        <f ca="1"/>
        <v>0</v>
      </c>
      <c r="BY51" s="208">
        <f t="shared" ca="1" si="57"/>
        <v>0</v>
      </c>
      <c r="BZ51" s="207">
        <f ca="1"/>
        <v>37</v>
      </c>
      <c r="CA51" s="194">
        <f ca="1"/>
        <v>0.75510204081632648</v>
      </c>
      <c r="CB51" s="198" cm="1">
        <f t="array" aca="1" ref="CB51" ca="1">IFERROR(MATCH(TRUE,INDEX($B$14:$B$117&gt;=CA51,0),0),"")</f>
        <v>35</v>
      </c>
      <c r="CC51" s="194">
        <f t="shared" ca="1" si="58"/>
        <v>0.95128876499102799</v>
      </c>
      <c r="CF51" s="194">
        <f t="shared" si="59"/>
        <v>0</v>
      </c>
      <c r="CG51" s="19">
        <f ca="1"/>
        <v>0</v>
      </c>
      <c r="CH51" s="208">
        <f t="shared" ca="1" si="60"/>
        <v>0</v>
      </c>
      <c r="CI51" s="207">
        <f ca="1"/>
        <v>37</v>
      </c>
      <c r="CJ51" s="194">
        <f ca="1"/>
        <v>0.77083333333333326</v>
      </c>
      <c r="CK51" s="198" cm="1">
        <f t="array" aca="1" ref="CK51" ca="1">IFERROR(MATCH(TRUE,INDEX($B$14:$B$117&gt;=CJ51,0),0),"")</f>
        <v>35</v>
      </c>
      <c r="CL51" s="194">
        <f t="shared" ca="1" si="61"/>
        <v>0.95497585978597599</v>
      </c>
      <c r="CO51" s="194">
        <f t="shared" si="62"/>
        <v>0</v>
      </c>
      <c r="CP51" s="19">
        <f ca="1"/>
        <v>0</v>
      </c>
      <c r="CQ51" s="208">
        <f t="shared" ca="1" si="63"/>
        <v>0</v>
      </c>
      <c r="CR51" s="207"/>
      <c r="CS51" s="194"/>
      <c r="CT51" s="198" cm="1">
        <f t="array" ref="CT51">IFERROR(MATCH(TRUE,INDEX($B$14:$B$117&gt;=CS51,0),0),"")</f>
        <v>1</v>
      </c>
      <c r="CU51" s="194">
        <f t="shared" ca="1" si="64"/>
        <v>1.3963799927016407E-2</v>
      </c>
      <c r="CX51" s="194">
        <f t="shared" si="65"/>
        <v>0</v>
      </c>
      <c r="CY51" s="19" t="e">
        <f ca="1"/>
        <v>#N/A</v>
      </c>
      <c r="CZ51" s="208" t="e">
        <f t="shared" ca="1" si="66"/>
        <v>#N/A</v>
      </c>
      <c r="DA51" s="207"/>
      <c r="DB51" s="194"/>
      <c r="DC51" s="198" cm="1">
        <f t="array" ref="DC51">IFERROR(MATCH(TRUE,INDEX($B$14:$B$117&gt;=DB51,0),0),"")</f>
        <v>1</v>
      </c>
      <c r="DD51" s="194">
        <f t="shared" ca="1" si="67"/>
        <v>1.3963799927016407E-2</v>
      </c>
      <c r="DG51" s="194">
        <f t="shared" si="68"/>
        <v>0</v>
      </c>
      <c r="DH51" s="19" t="e">
        <f ca="1"/>
        <v>#N/A</v>
      </c>
      <c r="DI51" s="208" t="e">
        <f t="shared" ca="1" si="69"/>
        <v>#N/A</v>
      </c>
      <c r="DJ51" s="207"/>
      <c r="DK51" s="194"/>
      <c r="DL51" s="198" cm="1">
        <f t="array" ref="DL51">IFERROR(MATCH(TRUE,INDEX($B$14:$B$117&gt;=DK51,0),0),"")</f>
        <v>1</v>
      </c>
      <c r="DM51" s="194">
        <f t="shared" ca="1" si="70"/>
        <v>1.3963799927016407E-2</v>
      </c>
      <c r="DP51" s="194">
        <f t="shared" si="71"/>
        <v>0</v>
      </c>
      <c r="DQ51" s="19" t="e">
        <f ca="1"/>
        <v>#N/A</v>
      </c>
      <c r="DR51" s="208" t="e">
        <f t="shared" ca="1" si="72"/>
        <v>#N/A</v>
      </c>
      <c r="DS51" s="207"/>
      <c r="DT51" s="194"/>
      <c r="DU51" s="198" cm="1">
        <f t="array" ref="DU51">IFERROR(MATCH(TRUE,INDEX($B$14:$B$117&gt;=DT51,0),0),"")</f>
        <v>1</v>
      </c>
      <c r="DV51" s="194">
        <f t="shared" ca="1" si="73"/>
        <v>1.3963799927016407E-2</v>
      </c>
      <c r="DY51" s="194">
        <f t="shared" si="74"/>
        <v>0</v>
      </c>
      <c r="DZ51" s="19" t="e">
        <f ca="1"/>
        <v>#N/A</v>
      </c>
      <c r="EA51" s="208" t="e">
        <f t="shared" ca="1" si="75"/>
        <v>#N/A</v>
      </c>
      <c r="EB51" s="207"/>
      <c r="EC51" s="194"/>
      <c r="ED51" s="198" cm="1">
        <f t="array" ref="ED51">IFERROR(MATCH(TRUE,INDEX($B$14:$B$117&gt;=EC51,0),0),"")</f>
        <v>1</v>
      </c>
      <c r="EE51" s="194">
        <f t="shared" ca="1" si="76"/>
        <v>1.3963799927016407E-2</v>
      </c>
      <c r="EH51" s="194">
        <f t="shared" si="77"/>
        <v>0</v>
      </c>
      <c r="EI51" s="19" t="e">
        <f ca="1"/>
        <v>#N/A</v>
      </c>
      <c r="EJ51" s="208" t="e">
        <f t="shared" ca="1" si="78"/>
        <v>#N/A</v>
      </c>
      <c r="EK51" s="207"/>
      <c r="EL51" s="194"/>
      <c r="EM51" s="198" cm="1">
        <f t="array" ref="EM51">IFERROR(MATCH(TRUE,INDEX($B$14:$B$117&gt;=EL51,0),0),"")</f>
        <v>1</v>
      </c>
      <c r="EN51" s="194">
        <f t="shared" ca="1" si="79"/>
        <v>1.3963799927016407E-2</v>
      </c>
      <c r="EQ51" s="194">
        <f t="shared" si="80"/>
        <v>0</v>
      </c>
      <c r="ER51" s="19" t="e">
        <f ca="1"/>
        <v>#N/A</v>
      </c>
      <c r="ES51" s="208" t="e">
        <f t="shared" ca="1" si="81"/>
        <v>#N/A</v>
      </c>
      <c r="ET51" s="207"/>
      <c r="EU51" s="194"/>
      <c r="EV51" s="198" cm="1">
        <f t="array" ref="EV51">IFERROR(MATCH(TRUE,INDEX($B$14:$B$117&gt;=EU51,0),0),"")</f>
        <v>1</v>
      </c>
      <c r="EW51" s="194">
        <f t="shared" ca="1" si="82"/>
        <v>1.3963799927016407E-2</v>
      </c>
      <c r="EZ51" s="194">
        <f t="shared" si="83"/>
        <v>0</v>
      </c>
      <c r="FA51" s="19" t="e">
        <f ca="1"/>
        <v>#N/A</v>
      </c>
      <c r="FB51" s="208" t="e">
        <f t="shared" ca="1" si="84"/>
        <v>#N/A</v>
      </c>
      <c r="FC51" s="207"/>
      <c r="FD51" s="194"/>
      <c r="FE51" s="198" cm="1">
        <f t="array" ref="FE51">IFERROR(MATCH(TRUE,INDEX($B$14:$B$117&gt;=FD51,0),0),"")</f>
        <v>1</v>
      </c>
      <c r="FF51" s="194">
        <f t="shared" ca="1" si="85"/>
        <v>1.3963799927016407E-2</v>
      </c>
      <c r="FI51" s="194">
        <f t="shared" si="86"/>
        <v>0</v>
      </c>
      <c r="FJ51" s="19" t="e">
        <f ca="1"/>
        <v>#N/A</v>
      </c>
      <c r="FK51" s="208" t="e">
        <f t="shared" ca="1" si="87"/>
        <v>#N/A</v>
      </c>
      <c r="FL51" s="207"/>
      <c r="FM51" s="194"/>
      <c r="FN51" s="198" cm="1">
        <f t="array" ref="FN51">IFERROR(MATCH(TRUE,INDEX($B$14:$B$117&gt;=FM51,0),0),"")</f>
        <v>1</v>
      </c>
      <c r="FO51" s="194">
        <f t="shared" ca="1" si="88"/>
        <v>1.3963799927016407E-2</v>
      </c>
      <c r="FR51" s="194">
        <f t="shared" si="89"/>
        <v>0</v>
      </c>
      <c r="FS51" s="19" t="e">
        <f ca="1"/>
        <v>#N/A</v>
      </c>
      <c r="FT51" s="208" t="e">
        <f t="shared" ca="1" si="90"/>
        <v>#N/A</v>
      </c>
      <c r="FU51" s="207"/>
      <c r="FV51" s="194"/>
      <c r="FW51" s="198" cm="1">
        <f t="array" ref="FW51">IFERROR(MATCH(TRUE,INDEX($B$14:$B$117&gt;=FV51,0),0),"")</f>
        <v>1</v>
      </c>
      <c r="FX51" s="194">
        <f t="shared" ca="1" si="91"/>
        <v>1.3963799927016407E-2</v>
      </c>
      <c r="GA51" s="194">
        <f t="shared" si="92"/>
        <v>0</v>
      </c>
      <c r="GB51" s="19" t="e">
        <f ca="1"/>
        <v>#N/A</v>
      </c>
      <c r="GC51" s="208" t="e">
        <f t="shared" ca="1" si="93"/>
        <v>#N/A</v>
      </c>
    </row>
    <row r="52" spans="1:185" x14ac:dyDescent="0.2">
      <c r="A52" s="236">
        <v>38</v>
      </c>
      <c r="B52" s="195">
        <v>0.86363636363636365</v>
      </c>
      <c r="C52" s="194">
        <v>0.97621538417221354</v>
      </c>
      <c r="D52" s="195">
        <v>5.1092626783761884E-3</v>
      </c>
      <c r="E52" s="194"/>
      <c r="F52" s="207">
        <f ca="1"/>
        <v>38</v>
      </c>
      <c r="G52" s="194">
        <f ca="1"/>
        <v>0.39999999999999997</v>
      </c>
      <c r="H52" s="198" cm="1">
        <f t="array" aca="1" ref="H52" ca="1">IFERROR(MATCH(TRUE,INDEX($B$14:$B$117&gt;=G52,0),0),"")</f>
        <v>19</v>
      </c>
      <c r="I52" s="194">
        <f t="shared" ca="1" si="38"/>
        <v>0.69417919300659925</v>
      </c>
      <c r="L52" s="194">
        <f t="shared" si="94"/>
        <v>0</v>
      </c>
      <c r="M52" s="19">
        <f ca="1"/>
        <v>0</v>
      </c>
      <c r="N52" s="208">
        <f t="shared" ca="1" si="95"/>
        <v>0</v>
      </c>
      <c r="O52" s="207">
        <f ca="1"/>
        <v>38</v>
      </c>
      <c r="P52" s="194">
        <f ca="1"/>
        <v>0.66666666666666663</v>
      </c>
      <c r="Q52" s="198" cm="1">
        <f t="array" aca="1" ref="Q52" ca="1">IFERROR(MATCH(TRUE,INDEX($B$14:$B$117&gt;=P52,0),0),"")</f>
        <v>31</v>
      </c>
      <c r="R52" s="194">
        <f t="shared" ca="1" si="39"/>
        <v>0.93118043652451932</v>
      </c>
      <c r="U52" s="194">
        <f t="shared" si="96"/>
        <v>0</v>
      </c>
      <c r="V52" s="19">
        <f ca="1"/>
        <v>0</v>
      </c>
      <c r="W52" s="208">
        <f t="shared" ca="1" si="97"/>
        <v>0</v>
      </c>
      <c r="X52" s="207">
        <f ca="1"/>
        <v>38</v>
      </c>
      <c r="Y52" s="194">
        <f ca="1"/>
        <v>0.73076923076923084</v>
      </c>
      <c r="Z52" s="198" cm="1">
        <f t="array" aca="1" ref="Z52" ca="1">IFERROR(MATCH(TRUE,INDEX($B$14:$B$117&gt;=Y52,0),0),"")</f>
        <v>34</v>
      </c>
      <c r="AA52" s="194">
        <f t="shared" ca="1" si="40"/>
        <v>0.9456319436024424</v>
      </c>
      <c r="AD52" s="194">
        <f t="shared" si="41"/>
        <v>0</v>
      </c>
      <c r="AE52" s="19">
        <f ca="1"/>
        <v>0</v>
      </c>
      <c r="AF52" s="208">
        <f t="shared" ca="1" si="42"/>
        <v>0</v>
      </c>
      <c r="AG52" s="207">
        <f ca="1"/>
        <v>38</v>
      </c>
      <c r="AH52" s="194">
        <f ca="1"/>
        <v>0.74509803921568629</v>
      </c>
      <c r="AI52" s="198" cm="1">
        <f t="array" aca="1" ref="AI52" ca="1">IFERROR(MATCH(TRUE,INDEX($B$14:$B$117&gt;=AH52,0),0),"")</f>
        <v>34</v>
      </c>
      <c r="AJ52" s="194">
        <f t="shared" ca="1" si="43"/>
        <v>0.94897451510488728</v>
      </c>
      <c r="AM52" s="194">
        <f t="shared" si="44"/>
        <v>0</v>
      </c>
      <c r="AN52" s="19">
        <f ca="1"/>
        <v>0</v>
      </c>
      <c r="AO52" s="208">
        <f t="shared" ca="1" si="45"/>
        <v>0</v>
      </c>
      <c r="AP52" s="207">
        <f ca="1"/>
        <v>38</v>
      </c>
      <c r="AQ52" s="194">
        <f ca="1"/>
        <v>0.76</v>
      </c>
      <c r="AR52" s="198" cm="1">
        <f t="array" aca="1" ref="AR52" ca="1">IFERROR(MATCH(TRUE,INDEX($B$14:$B$117&gt;=AQ52,0),0),"")</f>
        <v>35</v>
      </c>
      <c r="AS52" s="194">
        <f t="shared" ca="1" si="46"/>
        <v>0.95243674693799563</v>
      </c>
      <c r="AV52" s="194">
        <f t="shared" si="47"/>
        <v>0</v>
      </c>
      <c r="AW52" s="19">
        <f ca="1"/>
        <v>0</v>
      </c>
      <c r="AX52" s="208">
        <f t="shared" ca="1" si="48"/>
        <v>0</v>
      </c>
      <c r="AY52" s="207">
        <f ca="1"/>
        <v>38</v>
      </c>
      <c r="AZ52" s="194">
        <f ca="1"/>
        <v>0.76</v>
      </c>
      <c r="BA52" s="198" cm="1">
        <f t="array" aca="1" ref="BA52" ca="1">IFERROR(MATCH(TRUE,INDEX($B$14:$B$117&gt;=AZ52,0),0),"")</f>
        <v>35</v>
      </c>
      <c r="BB52" s="194">
        <f t="shared" ca="1" si="49"/>
        <v>0.95243674693799563</v>
      </c>
      <c r="BE52" s="194">
        <f t="shared" si="50"/>
        <v>0</v>
      </c>
      <c r="BF52" s="19">
        <f ca="1"/>
        <v>0</v>
      </c>
      <c r="BG52" s="208">
        <f t="shared" ca="1" si="51"/>
        <v>0</v>
      </c>
      <c r="BH52" s="207">
        <f ca="1"/>
        <v>38</v>
      </c>
      <c r="BI52" s="194">
        <f ca="1"/>
        <v>0.77551020408163263</v>
      </c>
      <c r="BJ52" s="198" cm="1">
        <f t="array" aca="1" ref="BJ52" ca="1">IFERROR(MATCH(TRUE,INDEX($B$14:$B$117&gt;=BI52,0),0),"")</f>
        <v>36</v>
      </c>
      <c r="BK52" s="194">
        <f t="shared" ca="1" si="52"/>
        <v>0.95619061425603213</v>
      </c>
      <c r="BN52" s="194">
        <f t="shared" si="53"/>
        <v>0</v>
      </c>
      <c r="BO52" s="19">
        <f ca="1"/>
        <v>0</v>
      </c>
      <c r="BP52" s="208">
        <f t="shared" ca="1" si="54"/>
        <v>0</v>
      </c>
      <c r="BQ52" s="207">
        <f ca="1"/>
        <v>38</v>
      </c>
      <c r="BR52" s="194">
        <f ca="1"/>
        <v>0.77551020408163263</v>
      </c>
      <c r="BS52" s="198" cm="1">
        <f t="array" aca="1" ref="BS52" ca="1">IFERROR(MATCH(TRUE,INDEX($B$14:$B$117&gt;=BR52,0),0),"")</f>
        <v>36</v>
      </c>
      <c r="BT52" s="194">
        <f t="shared" ca="1" si="55"/>
        <v>0.95619061425603213</v>
      </c>
      <c r="BW52" s="194">
        <f t="shared" si="56"/>
        <v>0</v>
      </c>
      <c r="BX52" s="19">
        <f ca="1"/>
        <v>0</v>
      </c>
      <c r="BY52" s="208">
        <f t="shared" ca="1" si="57"/>
        <v>0</v>
      </c>
      <c r="BZ52" s="207">
        <f ca="1"/>
        <v>38</v>
      </c>
      <c r="CA52" s="194">
        <f ca="1"/>
        <v>0.77551020408163263</v>
      </c>
      <c r="CB52" s="198" cm="1">
        <f t="array" aca="1" ref="CB52" ca="1">IFERROR(MATCH(TRUE,INDEX($B$14:$B$117&gt;=CA52,0),0),"")</f>
        <v>36</v>
      </c>
      <c r="CC52" s="194">
        <f t="shared" ca="1" si="58"/>
        <v>0.95619061425603213</v>
      </c>
      <c r="CF52" s="194">
        <f t="shared" si="59"/>
        <v>0</v>
      </c>
      <c r="CG52" s="19">
        <f ca="1"/>
        <v>0</v>
      </c>
      <c r="CH52" s="208">
        <f t="shared" ca="1" si="60"/>
        <v>0</v>
      </c>
      <c r="CI52" s="207">
        <f ca="1"/>
        <v>38</v>
      </c>
      <c r="CJ52" s="194">
        <f ca="1"/>
        <v>0.79166666666666663</v>
      </c>
      <c r="CK52" s="198" cm="1">
        <f t="array" aca="1" ref="CK52" ca="1">IFERROR(MATCH(TRUE,INDEX($B$14:$B$117&gt;=CJ52,0),0),"")</f>
        <v>36</v>
      </c>
      <c r="CL52" s="194">
        <f t="shared" ca="1" si="61"/>
        <v>0.95988129223490404</v>
      </c>
      <c r="CO52" s="194">
        <f t="shared" si="62"/>
        <v>0</v>
      </c>
      <c r="CP52" s="19">
        <f ca="1"/>
        <v>0</v>
      </c>
      <c r="CQ52" s="208">
        <f t="shared" ca="1" si="63"/>
        <v>0</v>
      </c>
      <c r="CR52" s="207"/>
      <c r="CS52" s="194"/>
      <c r="CT52" s="198" cm="1">
        <f t="array" ref="CT52">IFERROR(MATCH(TRUE,INDEX($B$14:$B$117&gt;=CS52,0),0),"")</f>
        <v>1</v>
      </c>
      <c r="CU52" s="194">
        <f t="shared" ca="1" si="64"/>
        <v>1.3963799927016407E-2</v>
      </c>
      <c r="CX52" s="194">
        <f t="shared" si="65"/>
        <v>0</v>
      </c>
      <c r="CY52" s="19" t="e">
        <f ca="1"/>
        <v>#N/A</v>
      </c>
      <c r="CZ52" s="208" t="e">
        <f t="shared" ca="1" si="66"/>
        <v>#N/A</v>
      </c>
      <c r="DA52" s="207"/>
      <c r="DB52" s="194"/>
      <c r="DC52" s="198" cm="1">
        <f t="array" ref="DC52">IFERROR(MATCH(TRUE,INDEX($B$14:$B$117&gt;=DB52,0),0),"")</f>
        <v>1</v>
      </c>
      <c r="DD52" s="194">
        <f t="shared" ca="1" si="67"/>
        <v>1.3963799927016407E-2</v>
      </c>
      <c r="DG52" s="194">
        <f t="shared" si="68"/>
        <v>0</v>
      </c>
      <c r="DH52" s="19" t="e">
        <f ca="1"/>
        <v>#N/A</v>
      </c>
      <c r="DI52" s="208" t="e">
        <f t="shared" ca="1" si="69"/>
        <v>#N/A</v>
      </c>
      <c r="DJ52" s="207"/>
      <c r="DK52" s="194"/>
      <c r="DL52" s="198" cm="1">
        <f t="array" ref="DL52">IFERROR(MATCH(TRUE,INDEX($B$14:$B$117&gt;=DK52,0),0),"")</f>
        <v>1</v>
      </c>
      <c r="DM52" s="194">
        <f t="shared" ca="1" si="70"/>
        <v>1.3963799927016407E-2</v>
      </c>
      <c r="DP52" s="194">
        <f t="shared" si="71"/>
        <v>0</v>
      </c>
      <c r="DQ52" s="19" t="e">
        <f ca="1"/>
        <v>#N/A</v>
      </c>
      <c r="DR52" s="208" t="e">
        <f t="shared" ca="1" si="72"/>
        <v>#N/A</v>
      </c>
      <c r="DS52" s="207"/>
      <c r="DT52" s="194"/>
      <c r="DU52" s="198" cm="1">
        <f t="array" ref="DU52">IFERROR(MATCH(TRUE,INDEX($B$14:$B$117&gt;=DT52,0),0),"")</f>
        <v>1</v>
      </c>
      <c r="DV52" s="194">
        <f t="shared" ca="1" si="73"/>
        <v>1.3963799927016407E-2</v>
      </c>
      <c r="DY52" s="194">
        <f t="shared" si="74"/>
        <v>0</v>
      </c>
      <c r="DZ52" s="19" t="e">
        <f ca="1"/>
        <v>#N/A</v>
      </c>
      <c r="EA52" s="208" t="e">
        <f t="shared" ca="1" si="75"/>
        <v>#N/A</v>
      </c>
      <c r="EB52" s="207"/>
      <c r="EC52" s="194"/>
      <c r="ED52" s="198" cm="1">
        <f t="array" ref="ED52">IFERROR(MATCH(TRUE,INDEX($B$14:$B$117&gt;=EC52,0),0),"")</f>
        <v>1</v>
      </c>
      <c r="EE52" s="194">
        <f t="shared" ca="1" si="76"/>
        <v>1.3963799927016407E-2</v>
      </c>
      <c r="EH52" s="194">
        <f t="shared" si="77"/>
        <v>0</v>
      </c>
      <c r="EI52" s="19" t="e">
        <f ca="1"/>
        <v>#N/A</v>
      </c>
      <c r="EJ52" s="208" t="e">
        <f t="shared" ca="1" si="78"/>
        <v>#N/A</v>
      </c>
      <c r="EK52" s="207"/>
      <c r="EL52" s="194"/>
      <c r="EM52" s="198" cm="1">
        <f t="array" ref="EM52">IFERROR(MATCH(TRUE,INDEX($B$14:$B$117&gt;=EL52,0),0),"")</f>
        <v>1</v>
      </c>
      <c r="EN52" s="194">
        <f t="shared" ca="1" si="79"/>
        <v>1.3963799927016407E-2</v>
      </c>
      <c r="EQ52" s="194">
        <f t="shared" si="80"/>
        <v>0</v>
      </c>
      <c r="ER52" s="19" t="e">
        <f ca="1"/>
        <v>#N/A</v>
      </c>
      <c r="ES52" s="208" t="e">
        <f t="shared" ca="1" si="81"/>
        <v>#N/A</v>
      </c>
      <c r="ET52" s="207"/>
      <c r="EU52" s="194"/>
      <c r="EV52" s="198" cm="1">
        <f t="array" ref="EV52">IFERROR(MATCH(TRUE,INDEX($B$14:$B$117&gt;=EU52,0),0),"")</f>
        <v>1</v>
      </c>
      <c r="EW52" s="194">
        <f t="shared" ca="1" si="82"/>
        <v>1.3963799927016407E-2</v>
      </c>
      <c r="EZ52" s="194">
        <f t="shared" si="83"/>
        <v>0</v>
      </c>
      <c r="FA52" s="19" t="e">
        <f ca="1"/>
        <v>#N/A</v>
      </c>
      <c r="FB52" s="208" t="e">
        <f t="shared" ca="1" si="84"/>
        <v>#N/A</v>
      </c>
      <c r="FC52" s="207"/>
      <c r="FD52" s="194"/>
      <c r="FE52" s="198" cm="1">
        <f t="array" ref="FE52">IFERROR(MATCH(TRUE,INDEX($B$14:$B$117&gt;=FD52,0),0),"")</f>
        <v>1</v>
      </c>
      <c r="FF52" s="194">
        <f t="shared" ca="1" si="85"/>
        <v>1.3963799927016407E-2</v>
      </c>
      <c r="FI52" s="194">
        <f t="shared" si="86"/>
        <v>0</v>
      </c>
      <c r="FJ52" s="19" t="e">
        <f ca="1"/>
        <v>#N/A</v>
      </c>
      <c r="FK52" s="208" t="e">
        <f t="shared" ca="1" si="87"/>
        <v>#N/A</v>
      </c>
      <c r="FL52" s="207"/>
      <c r="FM52" s="194"/>
      <c r="FN52" s="198" cm="1">
        <f t="array" ref="FN52">IFERROR(MATCH(TRUE,INDEX($B$14:$B$117&gt;=FM52,0),0),"")</f>
        <v>1</v>
      </c>
      <c r="FO52" s="194">
        <f t="shared" ca="1" si="88"/>
        <v>1.3963799927016407E-2</v>
      </c>
      <c r="FR52" s="194">
        <f t="shared" si="89"/>
        <v>0</v>
      </c>
      <c r="FS52" s="19" t="e">
        <f ca="1"/>
        <v>#N/A</v>
      </c>
      <c r="FT52" s="208" t="e">
        <f t="shared" ca="1" si="90"/>
        <v>#N/A</v>
      </c>
      <c r="FU52" s="207"/>
      <c r="FV52" s="194"/>
      <c r="FW52" s="198" cm="1">
        <f t="array" ref="FW52">IFERROR(MATCH(TRUE,INDEX($B$14:$B$117&gt;=FV52,0),0),"")</f>
        <v>1</v>
      </c>
      <c r="FX52" s="194">
        <f t="shared" ca="1" si="91"/>
        <v>1.3963799927016407E-2</v>
      </c>
      <c r="GA52" s="194">
        <f t="shared" si="92"/>
        <v>0</v>
      </c>
      <c r="GB52" s="19" t="e">
        <f ca="1"/>
        <v>#N/A</v>
      </c>
      <c r="GC52" s="208" t="e">
        <f t="shared" ca="1" si="93"/>
        <v>#N/A</v>
      </c>
    </row>
    <row r="53" spans="1:185" x14ac:dyDescent="0.2">
      <c r="A53" s="236">
        <v>39</v>
      </c>
      <c r="B53" s="195">
        <v>0.88636363636363635</v>
      </c>
      <c r="C53" s="194">
        <v>0.98096038626125537</v>
      </c>
      <c r="D53" s="195">
        <v>4.7450020890418164E-3</v>
      </c>
      <c r="E53" s="194"/>
      <c r="F53" s="207">
        <f ca="1"/>
        <v>39</v>
      </c>
      <c r="G53" s="194">
        <f ca="1"/>
        <v>0.41052631578947368</v>
      </c>
      <c r="H53" s="198" cm="1">
        <f t="array" aca="1" ref="H53" ca="1">IFERROR(MATCH(TRUE,INDEX($B$14:$B$117&gt;=G53,0),0),"")</f>
        <v>20</v>
      </c>
      <c r="I53" s="194">
        <f t="shared" ca="1" si="38"/>
        <v>0.71610131831211354</v>
      </c>
      <c r="L53" s="194">
        <f t="shared" si="94"/>
        <v>0</v>
      </c>
      <c r="M53" s="19">
        <f ca="1"/>
        <v>0</v>
      </c>
      <c r="N53" s="208">
        <f t="shared" ca="1" si="95"/>
        <v>0</v>
      </c>
      <c r="O53" s="207">
        <f ca="1"/>
        <v>39</v>
      </c>
      <c r="P53" s="194">
        <f ca="1"/>
        <v>0.68421052631578938</v>
      </c>
      <c r="Q53" s="198" cm="1">
        <f t="array" aca="1" ref="Q53" ca="1">IFERROR(MATCH(TRUE,INDEX($B$14:$B$117&gt;=P53,0),0),"")</f>
        <v>32</v>
      </c>
      <c r="R53" s="194">
        <f t="shared" ca="1" si="39"/>
        <v>0.93552825100278181</v>
      </c>
      <c r="U53" s="194">
        <f t="shared" si="96"/>
        <v>0</v>
      </c>
      <c r="V53" s="19">
        <f ca="1"/>
        <v>0</v>
      </c>
      <c r="W53" s="208">
        <f t="shared" ca="1" si="97"/>
        <v>0</v>
      </c>
      <c r="X53" s="207">
        <f ca="1"/>
        <v>39</v>
      </c>
      <c r="Y53" s="194">
        <f ca="1"/>
        <v>0.75</v>
      </c>
      <c r="Z53" s="198" cm="1">
        <f t="array" aca="1" ref="Z53" ca="1">IFERROR(MATCH(TRUE,INDEX($B$14:$B$117&gt;=Y53,0),0),"")</f>
        <v>34</v>
      </c>
      <c r="AA53" s="194">
        <f t="shared" ca="1" si="40"/>
        <v>0.9501180264083553</v>
      </c>
      <c r="AD53" s="194">
        <f t="shared" si="41"/>
        <v>0</v>
      </c>
      <c r="AE53" s="19">
        <f ca="1"/>
        <v>0</v>
      </c>
      <c r="AF53" s="208">
        <f t="shared" ca="1" si="42"/>
        <v>0</v>
      </c>
      <c r="AG53" s="207">
        <f ca="1"/>
        <v>39</v>
      </c>
      <c r="AH53" s="194">
        <f ca="1"/>
        <v>0.76470588235294112</v>
      </c>
      <c r="AI53" s="198" cm="1">
        <f t="array" aca="1" ref="AI53" ca="1">IFERROR(MATCH(TRUE,INDEX($B$14:$B$117&gt;=AH53,0),0),"")</f>
        <v>35</v>
      </c>
      <c r="AJ53" s="194">
        <f t="shared" ca="1" si="43"/>
        <v>0.95353970998508208</v>
      </c>
      <c r="AM53" s="194">
        <f t="shared" si="44"/>
        <v>0</v>
      </c>
      <c r="AN53" s="19">
        <f ca="1"/>
        <v>0</v>
      </c>
      <c r="AO53" s="208">
        <f t="shared" ca="1" si="45"/>
        <v>0</v>
      </c>
      <c r="AP53" s="207">
        <f ca="1"/>
        <v>39</v>
      </c>
      <c r="AQ53" s="194">
        <f ca="1"/>
        <v>0.78</v>
      </c>
      <c r="AR53" s="198" cm="1">
        <f t="array" aca="1" ref="AR53" ca="1">IFERROR(MATCH(TRUE,INDEX($B$14:$B$117&gt;=AQ53,0),0),"")</f>
        <v>36</v>
      </c>
      <c r="AS53" s="194">
        <f t="shared" ca="1" si="46"/>
        <v>0.95721623424173974</v>
      </c>
      <c r="AV53" s="194">
        <f t="shared" si="47"/>
        <v>0</v>
      </c>
      <c r="AW53" s="19">
        <f ca="1"/>
        <v>0</v>
      </c>
      <c r="AX53" s="208">
        <f t="shared" ca="1" si="48"/>
        <v>0</v>
      </c>
      <c r="AY53" s="207">
        <f ca="1"/>
        <v>39</v>
      </c>
      <c r="AZ53" s="194">
        <f ca="1"/>
        <v>0.78</v>
      </c>
      <c r="BA53" s="198" cm="1">
        <f t="array" aca="1" ref="BA53" ca="1">IFERROR(MATCH(TRUE,INDEX($B$14:$B$117&gt;=AZ53,0),0),"")</f>
        <v>36</v>
      </c>
      <c r="BB53" s="194">
        <f t="shared" ca="1" si="49"/>
        <v>0.95721623424173974</v>
      </c>
      <c r="BE53" s="194">
        <f t="shared" si="50"/>
        <v>0</v>
      </c>
      <c r="BF53" s="19">
        <f ca="1"/>
        <v>0</v>
      </c>
      <c r="BG53" s="208">
        <f t="shared" ca="1" si="51"/>
        <v>0</v>
      </c>
      <c r="BH53" s="207">
        <f ca="1"/>
        <v>39</v>
      </c>
      <c r="BI53" s="194">
        <f ca="1"/>
        <v>0.79591836734693866</v>
      </c>
      <c r="BJ53" s="198" cm="1">
        <f t="array" aca="1" ref="BJ53" ca="1">IFERROR(MATCH(TRUE,INDEX($B$14:$B$117&gt;=BI53,0),0),"")</f>
        <v>37</v>
      </c>
      <c r="BK53" s="194">
        <f t="shared" ca="1" si="52"/>
        <v>0.96087582986886844</v>
      </c>
      <c r="BN53" s="194">
        <f t="shared" si="53"/>
        <v>0</v>
      </c>
      <c r="BO53" s="19">
        <f ca="1"/>
        <v>0</v>
      </c>
      <c r="BP53" s="208">
        <f t="shared" ca="1" si="54"/>
        <v>0</v>
      </c>
      <c r="BQ53" s="207">
        <f ca="1"/>
        <v>39</v>
      </c>
      <c r="BR53" s="194">
        <f ca="1"/>
        <v>0.79591836734693866</v>
      </c>
      <c r="BS53" s="198" cm="1">
        <f t="array" aca="1" ref="BS53" ca="1">IFERROR(MATCH(TRUE,INDEX($B$14:$B$117&gt;=BR53,0),0),"")</f>
        <v>37</v>
      </c>
      <c r="BT53" s="194">
        <f t="shared" ca="1" si="55"/>
        <v>0.96087582986886844</v>
      </c>
      <c r="BW53" s="194">
        <f t="shared" si="56"/>
        <v>0</v>
      </c>
      <c r="BX53" s="19">
        <f ca="1"/>
        <v>0</v>
      </c>
      <c r="BY53" s="208">
        <f t="shared" ca="1" si="57"/>
        <v>0</v>
      </c>
      <c r="BZ53" s="207">
        <f ca="1"/>
        <v>39</v>
      </c>
      <c r="CA53" s="194">
        <f ca="1"/>
        <v>0.79591836734693866</v>
      </c>
      <c r="CB53" s="198" cm="1">
        <f t="array" aca="1" ref="CB53" ca="1">IFERROR(MATCH(TRUE,INDEX($B$14:$B$117&gt;=CA53,0),0),"")</f>
        <v>37</v>
      </c>
      <c r="CC53" s="194">
        <f t="shared" ca="1" si="58"/>
        <v>0.96087582986886844</v>
      </c>
      <c r="CF53" s="194">
        <f t="shared" si="59"/>
        <v>0</v>
      </c>
      <c r="CG53" s="19">
        <f ca="1"/>
        <v>0</v>
      </c>
      <c r="CH53" s="208">
        <f t="shared" ca="1" si="60"/>
        <v>0</v>
      </c>
      <c r="CI53" s="207">
        <f ca="1"/>
        <v>39</v>
      </c>
      <c r="CJ53" s="194">
        <f ca="1"/>
        <v>0.8125</v>
      </c>
      <c r="CK53" s="198" cm="1">
        <f t="array" aca="1" ref="CK53" ca="1">IFERROR(MATCH(TRUE,INDEX($B$14:$B$117&gt;=CJ53,0),0),"")</f>
        <v>37</v>
      </c>
      <c r="CL53" s="194">
        <f t="shared" ca="1" si="61"/>
        <v>0.9646462724007514</v>
      </c>
      <c r="CO53" s="194">
        <f t="shared" si="62"/>
        <v>0</v>
      </c>
      <c r="CP53" s="19">
        <f ca="1"/>
        <v>0</v>
      </c>
      <c r="CQ53" s="208">
        <f t="shared" ca="1" si="63"/>
        <v>0</v>
      </c>
      <c r="CR53" s="207"/>
      <c r="CS53" s="194"/>
      <c r="CT53" s="198" cm="1">
        <f t="array" ref="CT53">IFERROR(MATCH(TRUE,INDEX($B$14:$B$117&gt;=CS53,0),0),"")</f>
        <v>1</v>
      </c>
      <c r="CU53" s="194">
        <f t="shared" ca="1" si="64"/>
        <v>1.3963799927016407E-2</v>
      </c>
      <c r="CX53" s="194">
        <f t="shared" si="65"/>
        <v>0</v>
      </c>
      <c r="CY53" s="19" t="e">
        <f ca="1"/>
        <v>#N/A</v>
      </c>
      <c r="CZ53" s="208" t="e">
        <f t="shared" ca="1" si="66"/>
        <v>#N/A</v>
      </c>
      <c r="DA53" s="207"/>
      <c r="DB53" s="194"/>
      <c r="DC53" s="198" cm="1">
        <f t="array" ref="DC53">IFERROR(MATCH(TRUE,INDEX($B$14:$B$117&gt;=DB53,0),0),"")</f>
        <v>1</v>
      </c>
      <c r="DD53" s="194">
        <f t="shared" ca="1" si="67"/>
        <v>1.3963799927016407E-2</v>
      </c>
      <c r="DG53" s="194">
        <f t="shared" si="68"/>
        <v>0</v>
      </c>
      <c r="DH53" s="19" t="e">
        <f ca="1"/>
        <v>#N/A</v>
      </c>
      <c r="DI53" s="208" t="e">
        <f t="shared" ca="1" si="69"/>
        <v>#N/A</v>
      </c>
      <c r="DJ53" s="207"/>
      <c r="DK53" s="194"/>
      <c r="DL53" s="198" cm="1">
        <f t="array" ref="DL53">IFERROR(MATCH(TRUE,INDEX($B$14:$B$117&gt;=DK53,0),0),"")</f>
        <v>1</v>
      </c>
      <c r="DM53" s="194">
        <f t="shared" ca="1" si="70"/>
        <v>1.3963799927016407E-2</v>
      </c>
      <c r="DP53" s="194">
        <f t="shared" si="71"/>
        <v>0</v>
      </c>
      <c r="DQ53" s="19" t="e">
        <f ca="1"/>
        <v>#N/A</v>
      </c>
      <c r="DR53" s="208" t="e">
        <f t="shared" ca="1" si="72"/>
        <v>#N/A</v>
      </c>
      <c r="DS53" s="207"/>
      <c r="DT53" s="194"/>
      <c r="DU53" s="198" cm="1">
        <f t="array" ref="DU53">IFERROR(MATCH(TRUE,INDEX($B$14:$B$117&gt;=DT53,0),0),"")</f>
        <v>1</v>
      </c>
      <c r="DV53" s="194">
        <f t="shared" ca="1" si="73"/>
        <v>1.3963799927016407E-2</v>
      </c>
      <c r="DY53" s="194">
        <f t="shared" si="74"/>
        <v>0</v>
      </c>
      <c r="DZ53" s="19" t="e">
        <f ca="1"/>
        <v>#N/A</v>
      </c>
      <c r="EA53" s="208" t="e">
        <f t="shared" ca="1" si="75"/>
        <v>#N/A</v>
      </c>
      <c r="EB53" s="207"/>
      <c r="EC53" s="194"/>
      <c r="ED53" s="198" cm="1">
        <f t="array" ref="ED53">IFERROR(MATCH(TRUE,INDEX($B$14:$B$117&gt;=EC53,0),0),"")</f>
        <v>1</v>
      </c>
      <c r="EE53" s="194">
        <f t="shared" ca="1" si="76"/>
        <v>1.3963799927016407E-2</v>
      </c>
      <c r="EH53" s="194">
        <f t="shared" si="77"/>
        <v>0</v>
      </c>
      <c r="EI53" s="19" t="e">
        <f ca="1"/>
        <v>#N/A</v>
      </c>
      <c r="EJ53" s="208" t="e">
        <f t="shared" ca="1" si="78"/>
        <v>#N/A</v>
      </c>
      <c r="EK53" s="207"/>
      <c r="EL53" s="194"/>
      <c r="EM53" s="198" cm="1">
        <f t="array" ref="EM53">IFERROR(MATCH(TRUE,INDEX($B$14:$B$117&gt;=EL53,0),0),"")</f>
        <v>1</v>
      </c>
      <c r="EN53" s="194">
        <f t="shared" ca="1" si="79"/>
        <v>1.3963799927016407E-2</v>
      </c>
      <c r="EQ53" s="194">
        <f t="shared" si="80"/>
        <v>0</v>
      </c>
      <c r="ER53" s="19" t="e">
        <f ca="1"/>
        <v>#N/A</v>
      </c>
      <c r="ES53" s="208" t="e">
        <f t="shared" ca="1" si="81"/>
        <v>#N/A</v>
      </c>
      <c r="ET53" s="207"/>
      <c r="EU53" s="194"/>
      <c r="EV53" s="198" cm="1">
        <f t="array" ref="EV53">IFERROR(MATCH(TRUE,INDEX($B$14:$B$117&gt;=EU53,0),0),"")</f>
        <v>1</v>
      </c>
      <c r="EW53" s="194">
        <f t="shared" ca="1" si="82"/>
        <v>1.3963799927016407E-2</v>
      </c>
      <c r="EZ53" s="194">
        <f t="shared" si="83"/>
        <v>0</v>
      </c>
      <c r="FA53" s="19" t="e">
        <f ca="1"/>
        <v>#N/A</v>
      </c>
      <c r="FB53" s="208" t="e">
        <f t="shared" ca="1" si="84"/>
        <v>#N/A</v>
      </c>
      <c r="FC53" s="207"/>
      <c r="FD53" s="194"/>
      <c r="FE53" s="198" cm="1">
        <f t="array" ref="FE53">IFERROR(MATCH(TRUE,INDEX($B$14:$B$117&gt;=FD53,0),0),"")</f>
        <v>1</v>
      </c>
      <c r="FF53" s="194">
        <f t="shared" ca="1" si="85"/>
        <v>1.3963799927016407E-2</v>
      </c>
      <c r="FI53" s="194">
        <f t="shared" si="86"/>
        <v>0</v>
      </c>
      <c r="FJ53" s="19" t="e">
        <f ca="1"/>
        <v>#N/A</v>
      </c>
      <c r="FK53" s="208" t="e">
        <f t="shared" ca="1" si="87"/>
        <v>#N/A</v>
      </c>
      <c r="FL53" s="207"/>
      <c r="FM53" s="194"/>
      <c r="FN53" s="198" cm="1">
        <f t="array" ref="FN53">IFERROR(MATCH(TRUE,INDEX($B$14:$B$117&gt;=FM53,0),0),"")</f>
        <v>1</v>
      </c>
      <c r="FO53" s="194">
        <f t="shared" ca="1" si="88"/>
        <v>1.3963799927016407E-2</v>
      </c>
      <c r="FR53" s="194">
        <f t="shared" si="89"/>
        <v>0</v>
      </c>
      <c r="FS53" s="19" t="e">
        <f ca="1"/>
        <v>#N/A</v>
      </c>
      <c r="FT53" s="208" t="e">
        <f t="shared" ca="1" si="90"/>
        <v>#N/A</v>
      </c>
      <c r="FU53" s="207"/>
      <c r="FV53" s="194"/>
      <c r="FW53" s="198" cm="1">
        <f t="array" ref="FW53">IFERROR(MATCH(TRUE,INDEX($B$14:$B$117&gt;=FV53,0),0),"")</f>
        <v>1</v>
      </c>
      <c r="FX53" s="194">
        <f t="shared" ca="1" si="91"/>
        <v>1.3963799927016407E-2</v>
      </c>
      <c r="GA53" s="194">
        <f t="shared" si="92"/>
        <v>0</v>
      </c>
      <c r="GB53" s="19" t="e">
        <f ca="1"/>
        <v>#N/A</v>
      </c>
      <c r="GC53" s="208" t="e">
        <f t="shared" ca="1" si="93"/>
        <v>#N/A</v>
      </c>
    </row>
    <row r="54" spans="1:185" x14ac:dyDescent="0.2">
      <c r="A54" s="236">
        <v>40</v>
      </c>
      <c r="B54" s="195">
        <v>0.90909090909090906</v>
      </c>
      <c r="C54" s="194">
        <v>0.9857053883502972</v>
      </c>
      <c r="D54" s="195">
        <v>4.7450020890418164E-3</v>
      </c>
      <c r="E54" s="194"/>
      <c r="F54" s="207">
        <f ca="1"/>
        <v>40</v>
      </c>
      <c r="G54" s="194">
        <f ca="1"/>
        <v>0.42105263157894735</v>
      </c>
      <c r="H54" s="198" cm="1">
        <f t="array" aca="1" ref="H54" ca="1">IFERROR(MATCH(TRUE,INDEX($B$14:$B$117&gt;=G54,0),0),"")</f>
        <v>20</v>
      </c>
      <c r="I54" s="194">
        <f t="shared" ca="1" si="38"/>
        <v>0.73753264192268186</v>
      </c>
      <c r="L54" s="194">
        <f t="shared" si="94"/>
        <v>0</v>
      </c>
      <c r="M54" s="19">
        <f ca="1"/>
        <v>0</v>
      </c>
      <c r="N54" s="208">
        <f t="shared" ca="1" si="95"/>
        <v>0</v>
      </c>
      <c r="O54" s="207">
        <f ca="1"/>
        <v>40</v>
      </c>
      <c r="P54" s="194">
        <f ca="1"/>
        <v>0.70175438596491224</v>
      </c>
      <c r="Q54" s="198" cm="1">
        <f t="array" aca="1" ref="Q54" ca="1">IFERROR(MATCH(TRUE,INDEX($B$14:$B$117&gt;=P54,0),0),"")</f>
        <v>32</v>
      </c>
      <c r="R54" s="194">
        <f t="shared" ca="1" si="39"/>
        <v>0.93921923508280303</v>
      </c>
      <c r="U54" s="194">
        <f t="shared" si="96"/>
        <v>0</v>
      </c>
      <c r="V54" s="19">
        <f ca="1"/>
        <v>0</v>
      </c>
      <c r="W54" s="208">
        <f t="shared" ca="1" si="97"/>
        <v>0</v>
      </c>
      <c r="X54" s="207">
        <f ca="1"/>
        <v>40</v>
      </c>
      <c r="Y54" s="194">
        <f ca="1"/>
        <v>0.76923076923076927</v>
      </c>
      <c r="Z54" s="198" cm="1">
        <f t="array" aca="1" ref="Z54" ca="1">IFERROR(MATCH(TRUE,INDEX($B$14:$B$117&gt;=Y54,0),0),"")</f>
        <v>35</v>
      </c>
      <c r="AA54" s="194">
        <f t="shared" ca="1" si="40"/>
        <v>0.9546002513765115</v>
      </c>
      <c r="AD54" s="194">
        <f t="shared" si="41"/>
        <v>0</v>
      </c>
      <c r="AE54" s="19">
        <f ca="1"/>
        <v>0</v>
      </c>
      <c r="AF54" s="208">
        <f t="shared" ca="1" si="42"/>
        <v>0</v>
      </c>
      <c r="AG54" s="207">
        <f ca="1"/>
        <v>40</v>
      </c>
      <c r="AH54" s="194">
        <f ca="1"/>
        <v>0.78431372549019607</v>
      </c>
      <c r="AI54" s="198" cm="1">
        <f t="array" aca="1" ref="AI54" ca="1">IFERROR(MATCH(TRUE,INDEX($B$14:$B$117&gt;=AH54,0),0),"")</f>
        <v>36</v>
      </c>
      <c r="AJ54" s="194">
        <f t="shared" ca="1" si="43"/>
        <v>0.95820163383585089</v>
      </c>
      <c r="AM54" s="194">
        <f t="shared" si="44"/>
        <v>0</v>
      </c>
      <c r="AN54" s="19">
        <f ca="1"/>
        <v>0</v>
      </c>
      <c r="AO54" s="208">
        <f t="shared" ca="1" si="45"/>
        <v>0</v>
      </c>
      <c r="AP54" s="207">
        <f ca="1"/>
        <v>40</v>
      </c>
      <c r="AQ54" s="194">
        <f ca="1"/>
        <v>0.8</v>
      </c>
      <c r="AR54" s="198" cm="1">
        <f t="array" aca="1" ref="AR54" ca="1">IFERROR(MATCH(TRUE,INDEX($B$14:$B$117&gt;=AQ54,0),0),"")</f>
        <v>37</v>
      </c>
      <c r="AS54" s="194">
        <f t="shared" ca="1" si="46"/>
        <v>0.96180393879979353</v>
      </c>
      <c r="AV54" s="194">
        <f t="shared" si="47"/>
        <v>0</v>
      </c>
      <c r="AW54" s="19">
        <f ca="1"/>
        <v>0</v>
      </c>
      <c r="AX54" s="208">
        <f t="shared" ca="1" si="48"/>
        <v>0</v>
      </c>
      <c r="AY54" s="207">
        <f ca="1"/>
        <v>40</v>
      </c>
      <c r="AZ54" s="194">
        <f ca="1"/>
        <v>0.8</v>
      </c>
      <c r="BA54" s="198" cm="1">
        <f t="array" aca="1" ref="BA54" ca="1">IFERROR(MATCH(TRUE,INDEX($B$14:$B$117&gt;=AZ54,0),0),"")</f>
        <v>37</v>
      </c>
      <c r="BB54" s="194">
        <f t="shared" ca="1" si="49"/>
        <v>0.96180393879979353</v>
      </c>
      <c r="BE54" s="194">
        <f t="shared" si="50"/>
        <v>0</v>
      </c>
      <c r="BF54" s="19">
        <f ca="1"/>
        <v>0</v>
      </c>
      <c r="BG54" s="208">
        <f t="shared" ca="1" si="51"/>
        <v>0</v>
      </c>
      <c r="BH54" s="207">
        <f ca="1"/>
        <v>40</v>
      </c>
      <c r="BI54" s="194">
        <f ca="1"/>
        <v>0.81632653061224481</v>
      </c>
      <c r="BJ54" s="198" cm="1">
        <f t="array" aca="1" ref="BJ54" ca="1">IFERROR(MATCH(TRUE,INDEX($B$14:$B$117&gt;=BI54,0),0),"")</f>
        <v>37</v>
      </c>
      <c r="BK54" s="194">
        <f t="shared" ca="1" si="52"/>
        <v>0.96551637452349359</v>
      </c>
      <c r="BN54" s="194">
        <f t="shared" si="53"/>
        <v>0</v>
      </c>
      <c r="BO54" s="19">
        <f ca="1"/>
        <v>0</v>
      </c>
      <c r="BP54" s="208">
        <f t="shared" ca="1" si="54"/>
        <v>0</v>
      </c>
      <c r="BQ54" s="207">
        <f ca="1"/>
        <v>40</v>
      </c>
      <c r="BR54" s="194">
        <f ca="1"/>
        <v>0.81632653061224481</v>
      </c>
      <c r="BS54" s="198" cm="1">
        <f t="array" aca="1" ref="BS54" ca="1">IFERROR(MATCH(TRUE,INDEX($B$14:$B$117&gt;=BR54,0),0),"")</f>
        <v>37</v>
      </c>
      <c r="BT54" s="194">
        <f t="shared" ca="1" si="55"/>
        <v>0.96551637452349359</v>
      </c>
      <c r="BW54" s="194">
        <f t="shared" si="56"/>
        <v>0</v>
      </c>
      <c r="BX54" s="19">
        <f ca="1"/>
        <v>0</v>
      </c>
      <c r="BY54" s="208">
        <f t="shared" ca="1" si="57"/>
        <v>0</v>
      </c>
      <c r="BZ54" s="207">
        <f ca="1"/>
        <v>40</v>
      </c>
      <c r="CA54" s="194">
        <f ca="1"/>
        <v>0.81632653061224481</v>
      </c>
      <c r="CB54" s="198" cm="1">
        <f t="array" aca="1" ref="CB54" ca="1">IFERROR(MATCH(TRUE,INDEX($B$14:$B$117&gt;=CA54,0),0),"")</f>
        <v>37</v>
      </c>
      <c r="CC54" s="194">
        <f t="shared" ca="1" si="58"/>
        <v>0.96551637452349359</v>
      </c>
      <c r="CF54" s="194">
        <f t="shared" si="59"/>
        <v>0</v>
      </c>
      <c r="CG54" s="19">
        <f ca="1"/>
        <v>0</v>
      </c>
      <c r="CH54" s="208">
        <f t="shared" ca="1" si="60"/>
        <v>0</v>
      </c>
      <c r="CI54" s="207">
        <f ca="1"/>
        <v>40</v>
      </c>
      <c r="CJ54" s="194">
        <f ca="1"/>
        <v>0.83333333333333326</v>
      </c>
      <c r="CK54" s="198" cm="1">
        <f t="array" aca="1" ref="CK54" ca="1">IFERROR(MATCH(TRUE,INDEX($B$14:$B$117&gt;=CJ54,0),0),"")</f>
        <v>38</v>
      </c>
      <c r="CL54" s="194">
        <f t="shared" ca="1" si="61"/>
        <v>0.96940303393437854</v>
      </c>
      <c r="CO54" s="194">
        <f t="shared" si="62"/>
        <v>0</v>
      </c>
      <c r="CP54" s="19">
        <f ca="1"/>
        <v>0</v>
      </c>
      <c r="CQ54" s="208">
        <f t="shared" ca="1" si="63"/>
        <v>0</v>
      </c>
      <c r="CR54" s="207"/>
      <c r="CS54" s="194"/>
      <c r="CT54" s="198" cm="1">
        <f t="array" ref="CT54">IFERROR(MATCH(TRUE,INDEX($B$14:$B$117&gt;=CS54,0),0),"")</f>
        <v>1</v>
      </c>
      <c r="CU54" s="194">
        <f t="shared" ca="1" si="64"/>
        <v>1.3963799927016407E-2</v>
      </c>
      <c r="CX54" s="194">
        <f t="shared" si="65"/>
        <v>0</v>
      </c>
      <c r="CY54" s="19" t="e">
        <f ca="1"/>
        <v>#N/A</v>
      </c>
      <c r="CZ54" s="208" t="e">
        <f t="shared" ca="1" si="66"/>
        <v>#N/A</v>
      </c>
      <c r="DA54" s="207"/>
      <c r="DB54" s="194"/>
      <c r="DC54" s="198" cm="1">
        <f t="array" ref="DC54">IFERROR(MATCH(TRUE,INDEX($B$14:$B$117&gt;=DB54,0),0),"")</f>
        <v>1</v>
      </c>
      <c r="DD54" s="194">
        <f t="shared" ca="1" si="67"/>
        <v>1.3963799927016407E-2</v>
      </c>
      <c r="DG54" s="194">
        <f t="shared" si="68"/>
        <v>0</v>
      </c>
      <c r="DH54" s="19" t="e">
        <f ca="1"/>
        <v>#N/A</v>
      </c>
      <c r="DI54" s="208" t="e">
        <f t="shared" ca="1" si="69"/>
        <v>#N/A</v>
      </c>
      <c r="DJ54" s="207"/>
      <c r="DK54" s="194"/>
      <c r="DL54" s="198" cm="1">
        <f t="array" ref="DL54">IFERROR(MATCH(TRUE,INDEX($B$14:$B$117&gt;=DK54,0),0),"")</f>
        <v>1</v>
      </c>
      <c r="DM54" s="194">
        <f t="shared" ca="1" si="70"/>
        <v>1.3963799927016407E-2</v>
      </c>
      <c r="DP54" s="194">
        <f t="shared" si="71"/>
        <v>0</v>
      </c>
      <c r="DQ54" s="19" t="e">
        <f ca="1"/>
        <v>#N/A</v>
      </c>
      <c r="DR54" s="208" t="e">
        <f t="shared" ca="1" si="72"/>
        <v>#N/A</v>
      </c>
      <c r="DS54" s="207"/>
      <c r="DT54" s="194"/>
      <c r="DU54" s="198" cm="1">
        <f t="array" ref="DU54">IFERROR(MATCH(TRUE,INDEX($B$14:$B$117&gt;=DT54,0),0),"")</f>
        <v>1</v>
      </c>
      <c r="DV54" s="194">
        <f t="shared" ca="1" si="73"/>
        <v>1.3963799927016407E-2</v>
      </c>
      <c r="DY54" s="194">
        <f t="shared" si="74"/>
        <v>0</v>
      </c>
      <c r="DZ54" s="19" t="e">
        <f ca="1"/>
        <v>#N/A</v>
      </c>
      <c r="EA54" s="208" t="e">
        <f t="shared" ca="1" si="75"/>
        <v>#N/A</v>
      </c>
      <c r="EB54" s="207"/>
      <c r="EC54" s="194"/>
      <c r="ED54" s="198" cm="1">
        <f t="array" ref="ED54">IFERROR(MATCH(TRUE,INDEX($B$14:$B$117&gt;=EC54,0),0),"")</f>
        <v>1</v>
      </c>
      <c r="EE54" s="194">
        <f t="shared" ca="1" si="76"/>
        <v>1.3963799927016407E-2</v>
      </c>
      <c r="EH54" s="194">
        <f t="shared" si="77"/>
        <v>0</v>
      </c>
      <c r="EI54" s="19" t="e">
        <f ca="1"/>
        <v>#N/A</v>
      </c>
      <c r="EJ54" s="208" t="e">
        <f t="shared" ca="1" si="78"/>
        <v>#N/A</v>
      </c>
      <c r="EK54" s="207"/>
      <c r="EL54" s="194"/>
      <c r="EM54" s="198" cm="1">
        <f t="array" ref="EM54">IFERROR(MATCH(TRUE,INDEX($B$14:$B$117&gt;=EL54,0),0),"")</f>
        <v>1</v>
      </c>
      <c r="EN54" s="194">
        <f t="shared" ca="1" si="79"/>
        <v>1.3963799927016407E-2</v>
      </c>
      <c r="EQ54" s="194">
        <f t="shared" si="80"/>
        <v>0</v>
      </c>
      <c r="ER54" s="19" t="e">
        <f ca="1"/>
        <v>#N/A</v>
      </c>
      <c r="ES54" s="208" t="e">
        <f t="shared" ca="1" si="81"/>
        <v>#N/A</v>
      </c>
      <c r="ET54" s="207"/>
      <c r="EU54" s="194"/>
      <c r="EV54" s="198" cm="1">
        <f t="array" ref="EV54">IFERROR(MATCH(TRUE,INDEX($B$14:$B$117&gt;=EU54,0),0),"")</f>
        <v>1</v>
      </c>
      <c r="EW54" s="194">
        <f t="shared" ca="1" si="82"/>
        <v>1.3963799927016407E-2</v>
      </c>
      <c r="EZ54" s="194">
        <f t="shared" si="83"/>
        <v>0</v>
      </c>
      <c r="FA54" s="19" t="e">
        <f ca="1"/>
        <v>#N/A</v>
      </c>
      <c r="FB54" s="208" t="e">
        <f t="shared" ca="1" si="84"/>
        <v>#N/A</v>
      </c>
      <c r="FC54" s="207"/>
      <c r="FD54" s="194"/>
      <c r="FE54" s="198" cm="1">
        <f t="array" ref="FE54">IFERROR(MATCH(TRUE,INDEX($B$14:$B$117&gt;=FD54,0),0),"")</f>
        <v>1</v>
      </c>
      <c r="FF54" s="194">
        <f t="shared" ca="1" si="85"/>
        <v>1.3963799927016407E-2</v>
      </c>
      <c r="FI54" s="194">
        <f t="shared" si="86"/>
        <v>0</v>
      </c>
      <c r="FJ54" s="19" t="e">
        <f ca="1"/>
        <v>#N/A</v>
      </c>
      <c r="FK54" s="208" t="e">
        <f t="shared" ca="1" si="87"/>
        <v>#N/A</v>
      </c>
      <c r="FL54" s="207"/>
      <c r="FM54" s="194"/>
      <c r="FN54" s="198" cm="1">
        <f t="array" ref="FN54">IFERROR(MATCH(TRUE,INDEX($B$14:$B$117&gt;=FM54,0),0),"")</f>
        <v>1</v>
      </c>
      <c r="FO54" s="194">
        <f t="shared" ca="1" si="88"/>
        <v>1.3963799927016407E-2</v>
      </c>
      <c r="FR54" s="194">
        <f t="shared" si="89"/>
        <v>0</v>
      </c>
      <c r="FS54" s="19" t="e">
        <f ca="1"/>
        <v>#N/A</v>
      </c>
      <c r="FT54" s="208" t="e">
        <f t="shared" ca="1" si="90"/>
        <v>#N/A</v>
      </c>
      <c r="FU54" s="207"/>
      <c r="FV54" s="194"/>
      <c r="FW54" s="198" cm="1">
        <f t="array" ref="FW54">IFERROR(MATCH(TRUE,INDEX($B$14:$B$117&gt;=FV54,0),0),"")</f>
        <v>1</v>
      </c>
      <c r="FX54" s="194">
        <f t="shared" ca="1" si="91"/>
        <v>1.3963799927016407E-2</v>
      </c>
      <c r="GA54" s="194">
        <f t="shared" si="92"/>
        <v>0</v>
      </c>
      <c r="GB54" s="19" t="e">
        <f ca="1"/>
        <v>#N/A</v>
      </c>
      <c r="GC54" s="208" t="e">
        <f t="shared" ca="1" si="93"/>
        <v>#N/A</v>
      </c>
    </row>
    <row r="55" spans="1:185" x14ac:dyDescent="0.2">
      <c r="A55" s="236">
        <v>41</v>
      </c>
      <c r="B55" s="195">
        <v>0.93181818181818177</v>
      </c>
      <c r="C55" s="194">
        <v>0.98991319762808416</v>
      </c>
      <c r="D55" s="195">
        <v>4.2078092777869183E-3</v>
      </c>
      <c r="E55" s="194"/>
      <c r="F55" s="207">
        <f ca="1"/>
        <v>41</v>
      </c>
      <c r="G55" s="194">
        <f ca="1"/>
        <v>0.43157894736842106</v>
      </c>
      <c r="H55" s="198" cm="1">
        <f t="array" aca="1" ref="H55" ca="1">IFERROR(MATCH(TRUE,INDEX($B$14:$B$117&gt;=G55,0),0),"")</f>
        <v>20</v>
      </c>
      <c r="I55" s="194">
        <f t="shared" ca="1" si="38"/>
        <v>0.75896396553325041</v>
      </c>
      <c r="L55" s="194">
        <f t="shared" si="94"/>
        <v>0</v>
      </c>
      <c r="M55" s="19">
        <f ca="1"/>
        <v>0</v>
      </c>
      <c r="N55" s="208">
        <f t="shared" ca="1" si="95"/>
        <v>0</v>
      </c>
      <c r="O55" s="207">
        <f ca="1"/>
        <v>41</v>
      </c>
      <c r="P55" s="194">
        <f ca="1"/>
        <v>0.7192982456140351</v>
      </c>
      <c r="Q55" s="198" cm="1">
        <f t="array" aca="1" ref="Q55" ca="1">IFERROR(MATCH(TRUE,INDEX($B$14:$B$117&gt;=P55,0),0),"")</f>
        <v>33</v>
      </c>
      <c r="R55" s="194">
        <f t="shared" ca="1" si="39"/>
        <v>0.94264755772229991</v>
      </c>
      <c r="U55" s="194">
        <f t="shared" si="96"/>
        <v>0</v>
      </c>
      <c r="V55" s="19">
        <f ca="1"/>
        <v>0</v>
      </c>
      <c r="W55" s="208">
        <f t="shared" ca="1" si="97"/>
        <v>0</v>
      </c>
      <c r="X55" s="207">
        <f ca="1"/>
        <v>41</v>
      </c>
      <c r="Y55" s="194">
        <f ca="1"/>
        <v>0.78846153846153855</v>
      </c>
      <c r="Z55" s="198" cm="1">
        <f t="array" aca="1" ref="Z55" ca="1">IFERROR(MATCH(TRUE,INDEX($B$14:$B$117&gt;=Y55,0),0),"")</f>
        <v>36</v>
      </c>
      <c r="AA55" s="194">
        <f t="shared" ca="1" si="40"/>
        <v>0.95914913344557318</v>
      </c>
      <c r="AD55" s="194">
        <f t="shared" si="41"/>
        <v>0</v>
      </c>
      <c r="AE55" s="19">
        <f ca="1"/>
        <v>0</v>
      </c>
      <c r="AF55" s="208">
        <f t="shared" ca="1" si="42"/>
        <v>0</v>
      </c>
      <c r="AG55" s="207">
        <f ca="1"/>
        <v>41</v>
      </c>
      <c r="AH55" s="194">
        <f ca="1"/>
        <v>0.80392156862745101</v>
      </c>
      <c r="AI55" s="198" cm="1">
        <f t="array" aca="1" ref="AI55" ca="1">IFERROR(MATCH(TRUE,INDEX($B$14:$B$117&gt;=AH55,0),0),"")</f>
        <v>37</v>
      </c>
      <c r="AJ55" s="194">
        <f t="shared" ca="1" si="43"/>
        <v>0.96269565130205481</v>
      </c>
      <c r="AM55" s="194">
        <f t="shared" si="44"/>
        <v>0</v>
      </c>
      <c r="AN55" s="19">
        <f ca="1"/>
        <v>0</v>
      </c>
      <c r="AO55" s="208">
        <f t="shared" ca="1" si="45"/>
        <v>0</v>
      </c>
      <c r="AP55" s="207">
        <f ca="1"/>
        <v>41</v>
      </c>
      <c r="AQ55" s="194">
        <f ca="1"/>
        <v>0.82000000000000006</v>
      </c>
      <c r="AR55" s="198" cm="1">
        <f t="array" aca="1" ref="AR55" ca="1">IFERROR(MATCH(TRUE,INDEX($B$14:$B$117&gt;=AQ55,0),0),"")</f>
        <v>38</v>
      </c>
      <c r="AS55" s="194">
        <f t="shared" ca="1" si="46"/>
        <v>0.96640559982973118</v>
      </c>
      <c r="AV55" s="194">
        <f t="shared" si="47"/>
        <v>0</v>
      </c>
      <c r="AW55" s="19">
        <f ca="1"/>
        <v>0</v>
      </c>
      <c r="AX55" s="208">
        <f t="shared" ca="1" si="48"/>
        <v>0</v>
      </c>
      <c r="AY55" s="207">
        <f ca="1"/>
        <v>41</v>
      </c>
      <c r="AZ55" s="194">
        <f ca="1"/>
        <v>0.82000000000000006</v>
      </c>
      <c r="BA55" s="198" cm="1">
        <f t="array" aca="1" ref="BA55" ca="1">IFERROR(MATCH(TRUE,INDEX($B$14:$B$117&gt;=AZ55,0),0),"")</f>
        <v>38</v>
      </c>
      <c r="BB55" s="194">
        <f t="shared" ca="1" si="49"/>
        <v>0.96640559982973118</v>
      </c>
      <c r="BE55" s="194">
        <f t="shared" si="50"/>
        <v>0</v>
      </c>
      <c r="BF55" s="19">
        <f ca="1"/>
        <v>0</v>
      </c>
      <c r="BG55" s="208">
        <f t="shared" ca="1" si="51"/>
        <v>0</v>
      </c>
      <c r="BH55" s="207">
        <f ca="1"/>
        <v>41</v>
      </c>
      <c r="BI55" s="194">
        <f ca="1"/>
        <v>0.83673469387755095</v>
      </c>
      <c r="BJ55" s="198" cm="1">
        <f t="array" aca="1" ref="BJ55" ca="1">IFERROR(MATCH(TRUE,INDEX($B$14:$B$117&gt;=BI55,0),0),"")</f>
        <v>38</v>
      </c>
      <c r="BK55" s="194">
        <f t="shared" ca="1" si="52"/>
        <v>0.97016768549168653</v>
      </c>
      <c r="BN55" s="194">
        <f t="shared" si="53"/>
        <v>0</v>
      </c>
      <c r="BO55" s="19">
        <f ca="1"/>
        <v>0</v>
      </c>
      <c r="BP55" s="208">
        <f t="shared" ca="1" si="54"/>
        <v>0</v>
      </c>
      <c r="BQ55" s="207">
        <f ca="1"/>
        <v>41</v>
      </c>
      <c r="BR55" s="194">
        <f ca="1"/>
        <v>0.83673469387755095</v>
      </c>
      <c r="BS55" s="198" cm="1">
        <f t="array" aca="1" ref="BS55" ca="1">IFERROR(MATCH(TRUE,INDEX($B$14:$B$117&gt;=BR55,0),0),"")</f>
        <v>38</v>
      </c>
      <c r="BT55" s="194">
        <f t="shared" ca="1" si="55"/>
        <v>0.97016768549168653</v>
      </c>
      <c r="BW55" s="194">
        <f t="shared" si="56"/>
        <v>0</v>
      </c>
      <c r="BX55" s="19">
        <f ca="1"/>
        <v>0</v>
      </c>
      <c r="BY55" s="208">
        <f t="shared" ca="1" si="57"/>
        <v>0</v>
      </c>
      <c r="BZ55" s="207">
        <f ca="1"/>
        <v>41</v>
      </c>
      <c r="CA55" s="194">
        <f ca="1"/>
        <v>0.83673469387755095</v>
      </c>
      <c r="CB55" s="198" cm="1">
        <f t="array" aca="1" ref="CB55" ca="1">IFERROR(MATCH(TRUE,INDEX($B$14:$B$117&gt;=CA55,0),0),"")</f>
        <v>38</v>
      </c>
      <c r="CC55" s="194">
        <f t="shared" ca="1" si="58"/>
        <v>0.97016768549168653</v>
      </c>
      <c r="CF55" s="194">
        <f t="shared" si="59"/>
        <v>0</v>
      </c>
      <c r="CG55" s="19">
        <f ca="1"/>
        <v>0</v>
      </c>
      <c r="CH55" s="208">
        <f t="shared" ca="1" si="60"/>
        <v>0</v>
      </c>
      <c r="CI55" s="207">
        <f ca="1"/>
        <v>41</v>
      </c>
      <c r="CJ55" s="194">
        <f ca="1"/>
        <v>0.85416666666666663</v>
      </c>
      <c r="CK55" s="198" cm="1">
        <f t="array" aca="1" ref="CK55" ca="1">IFERROR(MATCH(TRUE,INDEX($B$14:$B$117&gt;=CJ55,0),0),"")</f>
        <v>39</v>
      </c>
      <c r="CL55" s="194">
        <f t="shared" ca="1" si="61"/>
        <v>0.97423829996844613</v>
      </c>
      <c r="CO55" s="194">
        <f t="shared" si="62"/>
        <v>0</v>
      </c>
      <c r="CP55" s="19">
        <f ca="1"/>
        <v>0</v>
      </c>
      <c r="CQ55" s="208">
        <f t="shared" ca="1" si="63"/>
        <v>0</v>
      </c>
      <c r="CR55" s="207"/>
      <c r="CS55" s="194"/>
      <c r="CT55" s="198" cm="1">
        <f t="array" ref="CT55">IFERROR(MATCH(TRUE,INDEX($B$14:$B$117&gt;=CS55,0),0),"")</f>
        <v>1</v>
      </c>
      <c r="CU55" s="194">
        <f t="shared" ca="1" si="64"/>
        <v>1.3963799927016407E-2</v>
      </c>
      <c r="CX55" s="194">
        <f t="shared" si="65"/>
        <v>0</v>
      </c>
      <c r="CY55" s="19" t="e">
        <f ca="1"/>
        <v>#N/A</v>
      </c>
      <c r="CZ55" s="208" t="e">
        <f t="shared" ca="1" si="66"/>
        <v>#N/A</v>
      </c>
      <c r="DA55" s="207"/>
      <c r="DB55" s="194"/>
      <c r="DC55" s="198" cm="1">
        <f t="array" ref="DC55">IFERROR(MATCH(TRUE,INDEX($B$14:$B$117&gt;=DB55,0),0),"")</f>
        <v>1</v>
      </c>
      <c r="DD55" s="194">
        <f t="shared" ca="1" si="67"/>
        <v>1.3963799927016407E-2</v>
      </c>
      <c r="DG55" s="194">
        <f t="shared" si="68"/>
        <v>0</v>
      </c>
      <c r="DH55" s="19" t="e">
        <f ca="1"/>
        <v>#N/A</v>
      </c>
      <c r="DI55" s="208" t="e">
        <f t="shared" ca="1" si="69"/>
        <v>#N/A</v>
      </c>
      <c r="DJ55" s="207"/>
      <c r="DK55" s="194"/>
      <c r="DL55" s="198" cm="1">
        <f t="array" ref="DL55">IFERROR(MATCH(TRUE,INDEX($B$14:$B$117&gt;=DK55,0),0),"")</f>
        <v>1</v>
      </c>
      <c r="DM55" s="194">
        <f t="shared" ca="1" si="70"/>
        <v>1.3963799927016407E-2</v>
      </c>
      <c r="DP55" s="194">
        <f t="shared" si="71"/>
        <v>0</v>
      </c>
      <c r="DQ55" s="19" t="e">
        <f ca="1"/>
        <v>#N/A</v>
      </c>
      <c r="DR55" s="208" t="e">
        <f t="shared" ca="1" si="72"/>
        <v>#N/A</v>
      </c>
      <c r="DS55" s="207"/>
      <c r="DT55" s="194"/>
      <c r="DU55" s="198" cm="1">
        <f t="array" ref="DU55">IFERROR(MATCH(TRUE,INDEX($B$14:$B$117&gt;=DT55,0),0),"")</f>
        <v>1</v>
      </c>
      <c r="DV55" s="194">
        <f t="shared" ca="1" si="73"/>
        <v>1.3963799927016407E-2</v>
      </c>
      <c r="DY55" s="194">
        <f t="shared" si="74"/>
        <v>0</v>
      </c>
      <c r="DZ55" s="19" t="e">
        <f ca="1"/>
        <v>#N/A</v>
      </c>
      <c r="EA55" s="208" t="e">
        <f t="shared" ca="1" si="75"/>
        <v>#N/A</v>
      </c>
      <c r="EB55" s="207"/>
      <c r="EC55" s="194"/>
      <c r="ED55" s="198" cm="1">
        <f t="array" ref="ED55">IFERROR(MATCH(TRUE,INDEX($B$14:$B$117&gt;=EC55,0),0),"")</f>
        <v>1</v>
      </c>
      <c r="EE55" s="194">
        <f t="shared" ca="1" si="76"/>
        <v>1.3963799927016407E-2</v>
      </c>
      <c r="EH55" s="194">
        <f t="shared" si="77"/>
        <v>0</v>
      </c>
      <c r="EI55" s="19" t="e">
        <f ca="1"/>
        <v>#N/A</v>
      </c>
      <c r="EJ55" s="208" t="e">
        <f t="shared" ca="1" si="78"/>
        <v>#N/A</v>
      </c>
      <c r="EK55" s="207"/>
      <c r="EL55" s="194"/>
      <c r="EM55" s="198" cm="1">
        <f t="array" ref="EM55">IFERROR(MATCH(TRUE,INDEX($B$14:$B$117&gt;=EL55,0),0),"")</f>
        <v>1</v>
      </c>
      <c r="EN55" s="194">
        <f t="shared" ca="1" si="79"/>
        <v>1.3963799927016407E-2</v>
      </c>
      <c r="EQ55" s="194">
        <f t="shared" si="80"/>
        <v>0</v>
      </c>
      <c r="ER55" s="19" t="e">
        <f ca="1"/>
        <v>#N/A</v>
      </c>
      <c r="ES55" s="208" t="e">
        <f t="shared" ca="1" si="81"/>
        <v>#N/A</v>
      </c>
      <c r="ET55" s="207"/>
      <c r="EU55" s="194"/>
      <c r="EV55" s="198" cm="1">
        <f t="array" ref="EV55">IFERROR(MATCH(TRUE,INDEX($B$14:$B$117&gt;=EU55,0),0),"")</f>
        <v>1</v>
      </c>
      <c r="EW55" s="194">
        <f t="shared" ca="1" si="82"/>
        <v>1.3963799927016407E-2</v>
      </c>
      <c r="EZ55" s="194">
        <f t="shared" si="83"/>
        <v>0</v>
      </c>
      <c r="FA55" s="19" t="e">
        <f ca="1"/>
        <v>#N/A</v>
      </c>
      <c r="FB55" s="208" t="e">
        <f t="shared" ca="1" si="84"/>
        <v>#N/A</v>
      </c>
      <c r="FC55" s="207"/>
      <c r="FD55" s="194"/>
      <c r="FE55" s="198" cm="1">
        <f t="array" ref="FE55">IFERROR(MATCH(TRUE,INDEX($B$14:$B$117&gt;=FD55,0),0),"")</f>
        <v>1</v>
      </c>
      <c r="FF55" s="194">
        <f t="shared" ca="1" si="85"/>
        <v>1.3963799927016407E-2</v>
      </c>
      <c r="FI55" s="194">
        <f t="shared" si="86"/>
        <v>0</v>
      </c>
      <c r="FJ55" s="19" t="e">
        <f ca="1"/>
        <v>#N/A</v>
      </c>
      <c r="FK55" s="208" t="e">
        <f t="shared" ca="1" si="87"/>
        <v>#N/A</v>
      </c>
      <c r="FL55" s="207"/>
      <c r="FM55" s="194"/>
      <c r="FN55" s="198" cm="1">
        <f t="array" ref="FN55">IFERROR(MATCH(TRUE,INDEX($B$14:$B$117&gt;=FM55,0),0),"")</f>
        <v>1</v>
      </c>
      <c r="FO55" s="194">
        <f t="shared" ca="1" si="88"/>
        <v>1.3963799927016407E-2</v>
      </c>
      <c r="FR55" s="194">
        <f t="shared" si="89"/>
        <v>0</v>
      </c>
      <c r="FS55" s="19" t="e">
        <f ca="1"/>
        <v>#N/A</v>
      </c>
      <c r="FT55" s="208" t="e">
        <f t="shared" ca="1" si="90"/>
        <v>#N/A</v>
      </c>
      <c r="FU55" s="207"/>
      <c r="FV55" s="194"/>
      <c r="FW55" s="198" cm="1">
        <f t="array" ref="FW55">IFERROR(MATCH(TRUE,INDEX($B$14:$B$117&gt;=FV55,0),0),"")</f>
        <v>1</v>
      </c>
      <c r="FX55" s="194">
        <f t="shared" ca="1" si="91"/>
        <v>1.3963799927016407E-2</v>
      </c>
      <c r="GA55" s="194">
        <f t="shared" si="92"/>
        <v>0</v>
      </c>
      <c r="GB55" s="19" t="e">
        <f ca="1"/>
        <v>#N/A</v>
      </c>
      <c r="GC55" s="208" t="e">
        <f t="shared" ca="1" si="93"/>
        <v>#N/A</v>
      </c>
    </row>
    <row r="56" spans="1:185" x14ac:dyDescent="0.2">
      <c r="A56" s="236">
        <v>42</v>
      </c>
      <c r="B56" s="195">
        <v>0.95454545454545459</v>
      </c>
      <c r="C56" s="194">
        <v>0.99398633922288959</v>
      </c>
      <c r="D56" s="195">
        <v>4.0731415948053792E-3</v>
      </c>
      <c r="E56" s="194"/>
      <c r="F56" s="207">
        <f ca="1"/>
        <v>42</v>
      </c>
      <c r="G56" s="194">
        <f ca="1"/>
        <v>0.44210526315789472</v>
      </c>
      <c r="H56" s="198" cm="1">
        <f t="array" aca="1" ref="H56" ca="1">IFERROR(MATCH(TRUE,INDEX($B$14:$B$117&gt;=G56,0),0),"")</f>
        <v>21</v>
      </c>
      <c r="I56" s="194">
        <f t="shared" ca="1" si="38"/>
        <v>0.78013989507670944</v>
      </c>
      <c r="L56" s="194">
        <f t="shared" si="94"/>
        <v>0</v>
      </c>
      <c r="M56" s="19">
        <f ca="1"/>
        <v>0</v>
      </c>
      <c r="N56" s="208">
        <f t="shared" ca="1" si="95"/>
        <v>0</v>
      </c>
      <c r="O56" s="207">
        <f ca="1"/>
        <v>42</v>
      </c>
      <c r="P56" s="194">
        <f ca="1"/>
        <v>0.73684210526315785</v>
      </c>
      <c r="Q56" s="198" cm="1">
        <f t="array" aca="1" ref="Q56" ca="1">IFERROR(MATCH(TRUE,INDEX($B$14:$B$117&gt;=P56,0),0),"")</f>
        <v>34</v>
      </c>
      <c r="R56" s="194">
        <f t="shared" ca="1" si="39"/>
        <v>0.94704860133062541</v>
      </c>
      <c r="U56" s="194">
        <f t="shared" si="96"/>
        <v>0</v>
      </c>
      <c r="V56" s="19">
        <f ca="1"/>
        <v>0</v>
      </c>
      <c r="W56" s="208">
        <f t="shared" ca="1" si="97"/>
        <v>0</v>
      </c>
      <c r="X56" s="207">
        <f ca="1"/>
        <v>42</v>
      </c>
      <c r="Y56" s="194">
        <f ca="1"/>
        <v>0.80769230769230771</v>
      </c>
      <c r="Z56" s="198" cm="1">
        <f t="array" aca="1" ref="Z56" ca="1">IFERROR(MATCH(TRUE,INDEX($B$14:$B$117&gt;=Y56,0),0),"")</f>
        <v>37</v>
      </c>
      <c r="AA56" s="194">
        <f t="shared" ca="1" si="40"/>
        <v>0.96355306716961375</v>
      </c>
      <c r="AD56" s="194">
        <f t="shared" si="41"/>
        <v>0</v>
      </c>
      <c r="AE56" s="19">
        <f ca="1"/>
        <v>0</v>
      </c>
      <c r="AF56" s="208">
        <f t="shared" ca="1" si="42"/>
        <v>0</v>
      </c>
      <c r="AG56" s="207">
        <f ca="1"/>
        <v>42</v>
      </c>
      <c r="AH56" s="194">
        <f ca="1"/>
        <v>0.82352941176470584</v>
      </c>
      <c r="AI56" s="198" cm="1">
        <f t="array" aca="1" ref="AI56" ca="1">IFERROR(MATCH(TRUE,INDEX($B$14:$B$117&gt;=AH56,0),0),"")</f>
        <v>38</v>
      </c>
      <c r="AJ56" s="194">
        <f t="shared" ca="1" si="43"/>
        <v>0.96719903826919662</v>
      </c>
      <c r="AM56" s="194">
        <f t="shared" si="44"/>
        <v>0</v>
      </c>
      <c r="AN56" s="19">
        <f ca="1"/>
        <v>0</v>
      </c>
      <c r="AO56" s="208">
        <f t="shared" ca="1" si="45"/>
        <v>0</v>
      </c>
      <c r="AP56" s="207">
        <f ca="1"/>
        <v>42</v>
      </c>
      <c r="AQ56" s="194">
        <f ca="1"/>
        <v>0.84</v>
      </c>
      <c r="AR56" s="198" cm="1">
        <f t="array" aca="1" ref="AR56" ca="1">IFERROR(MATCH(TRUE,INDEX($B$14:$B$117&gt;=AQ56,0),0),"")</f>
        <v>38</v>
      </c>
      <c r="AS56" s="194">
        <f t="shared" ca="1" si="46"/>
        <v>0.97090175098670228</v>
      </c>
      <c r="AV56" s="194">
        <f t="shared" si="47"/>
        <v>0</v>
      </c>
      <c r="AW56" s="19">
        <f ca="1"/>
        <v>0</v>
      </c>
      <c r="AX56" s="208">
        <f t="shared" ca="1" si="48"/>
        <v>0</v>
      </c>
      <c r="AY56" s="207">
        <f ca="1"/>
        <v>42</v>
      </c>
      <c r="AZ56" s="194">
        <f ca="1"/>
        <v>0.84</v>
      </c>
      <c r="BA56" s="198" cm="1">
        <f t="array" aca="1" ref="BA56" ca="1">IFERROR(MATCH(TRUE,INDEX($B$14:$B$117&gt;=AZ56,0),0),"")</f>
        <v>38</v>
      </c>
      <c r="BB56" s="194">
        <f t="shared" ca="1" si="49"/>
        <v>0.97090175098670228</v>
      </c>
      <c r="BE56" s="194">
        <f t="shared" si="50"/>
        <v>0</v>
      </c>
      <c r="BF56" s="19">
        <f ca="1"/>
        <v>0</v>
      </c>
      <c r="BG56" s="208">
        <f t="shared" ca="1" si="51"/>
        <v>0</v>
      </c>
      <c r="BH56" s="207">
        <f ca="1"/>
        <v>42</v>
      </c>
      <c r="BI56" s="194">
        <f ca="1"/>
        <v>0.8571428571428571</v>
      </c>
      <c r="BJ56" s="198" cm="1">
        <f t="array" aca="1" ref="BJ56" ca="1">IFERROR(MATCH(TRUE,INDEX($B$14:$B$117&gt;=BI56,0),0),"")</f>
        <v>39</v>
      </c>
      <c r="BK56" s="194">
        <f t="shared" ca="1" si="52"/>
        <v>0.97485966928963019</v>
      </c>
      <c r="BN56" s="194">
        <f t="shared" si="53"/>
        <v>0</v>
      </c>
      <c r="BO56" s="19">
        <f ca="1"/>
        <v>0</v>
      </c>
      <c r="BP56" s="208">
        <f t="shared" ca="1" si="54"/>
        <v>0</v>
      </c>
      <c r="BQ56" s="207">
        <f ca="1"/>
        <v>42</v>
      </c>
      <c r="BR56" s="194">
        <f ca="1"/>
        <v>0.8571428571428571</v>
      </c>
      <c r="BS56" s="198" cm="1">
        <f t="array" aca="1" ref="BS56" ca="1">IFERROR(MATCH(TRUE,INDEX($B$14:$B$117&gt;=BR56,0),0),"")</f>
        <v>39</v>
      </c>
      <c r="BT56" s="194">
        <f t="shared" ca="1" si="55"/>
        <v>0.97485966928963019</v>
      </c>
      <c r="BW56" s="194">
        <f t="shared" si="56"/>
        <v>0</v>
      </c>
      <c r="BX56" s="19">
        <f ca="1"/>
        <v>0</v>
      </c>
      <c r="BY56" s="208">
        <f t="shared" ca="1" si="57"/>
        <v>0</v>
      </c>
      <c r="BZ56" s="207">
        <f ca="1"/>
        <v>42</v>
      </c>
      <c r="CA56" s="194">
        <f ca="1"/>
        <v>0.8571428571428571</v>
      </c>
      <c r="CB56" s="198" cm="1">
        <f t="array" aca="1" ref="CB56" ca="1">IFERROR(MATCH(TRUE,INDEX($B$14:$B$117&gt;=CA56,0),0),"")</f>
        <v>39</v>
      </c>
      <c r="CC56" s="194">
        <f t="shared" ca="1" si="58"/>
        <v>0.97485966928963019</v>
      </c>
      <c r="CF56" s="194">
        <f t="shared" si="59"/>
        <v>0</v>
      </c>
      <c r="CG56" s="19">
        <f ca="1"/>
        <v>0</v>
      </c>
      <c r="CH56" s="208">
        <f t="shared" ca="1" si="60"/>
        <v>0</v>
      </c>
      <c r="CI56" s="207">
        <f ca="1"/>
        <v>42</v>
      </c>
      <c r="CJ56" s="194">
        <f ca="1"/>
        <v>0.875</v>
      </c>
      <c r="CK56" s="198" cm="1">
        <f t="array" aca="1" ref="CK56" ca="1">IFERROR(MATCH(TRUE,INDEX($B$14:$B$117&gt;=CJ56,0),0),"")</f>
        <v>40</v>
      </c>
      <c r="CL56" s="194">
        <f t="shared" ca="1" si="61"/>
        <v>0.97858788521673445</v>
      </c>
      <c r="CO56" s="194">
        <f t="shared" si="62"/>
        <v>0</v>
      </c>
      <c r="CP56" s="19">
        <f ca="1"/>
        <v>0</v>
      </c>
      <c r="CQ56" s="208">
        <f t="shared" ca="1" si="63"/>
        <v>0</v>
      </c>
      <c r="CR56" s="207"/>
      <c r="CS56" s="194"/>
      <c r="CT56" s="198" cm="1">
        <f t="array" ref="CT56">IFERROR(MATCH(TRUE,INDEX($B$14:$B$117&gt;=CS56,0),0),"")</f>
        <v>1</v>
      </c>
      <c r="CU56" s="194">
        <f t="shared" ca="1" si="64"/>
        <v>1.3963799927016407E-2</v>
      </c>
      <c r="CX56" s="194">
        <f t="shared" si="65"/>
        <v>0</v>
      </c>
      <c r="CY56" s="19" t="e">
        <f ca="1"/>
        <v>#N/A</v>
      </c>
      <c r="CZ56" s="208" t="e">
        <f t="shared" ca="1" si="66"/>
        <v>#N/A</v>
      </c>
      <c r="DA56" s="207"/>
      <c r="DB56" s="194"/>
      <c r="DC56" s="198" cm="1">
        <f t="array" ref="DC56">IFERROR(MATCH(TRUE,INDEX($B$14:$B$117&gt;=DB56,0),0),"")</f>
        <v>1</v>
      </c>
      <c r="DD56" s="194">
        <f t="shared" ca="1" si="67"/>
        <v>1.3963799927016407E-2</v>
      </c>
      <c r="DG56" s="194">
        <f t="shared" si="68"/>
        <v>0</v>
      </c>
      <c r="DH56" s="19" t="e">
        <f ca="1"/>
        <v>#N/A</v>
      </c>
      <c r="DI56" s="208" t="e">
        <f t="shared" ca="1" si="69"/>
        <v>#N/A</v>
      </c>
      <c r="DJ56" s="207"/>
      <c r="DK56" s="194"/>
      <c r="DL56" s="198" cm="1">
        <f t="array" ref="DL56">IFERROR(MATCH(TRUE,INDEX($B$14:$B$117&gt;=DK56,0),0),"")</f>
        <v>1</v>
      </c>
      <c r="DM56" s="194">
        <f t="shared" ca="1" si="70"/>
        <v>1.3963799927016407E-2</v>
      </c>
      <c r="DP56" s="194">
        <f t="shared" si="71"/>
        <v>0</v>
      </c>
      <c r="DQ56" s="19" t="e">
        <f ca="1"/>
        <v>#N/A</v>
      </c>
      <c r="DR56" s="208" t="e">
        <f t="shared" ca="1" si="72"/>
        <v>#N/A</v>
      </c>
      <c r="DS56" s="207"/>
      <c r="DT56" s="194"/>
      <c r="DU56" s="198" cm="1">
        <f t="array" ref="DU56">IFERROR(MATCH(TRUE,INDEX($B$14:$B$117&gt;=DT56,0),0),"")</f>
        <v>1</v>
      </c>
      <c r="DV56" s="194">
        <f t="shared" ca="1" si="73"/>
        <v>1.3963799927016407E-2</v>
      </c>
      <c r="DY56" s="194">
        <f t="shared" si="74"/>
        <v>0</v>
      </c>
      <c r="DZ56" s="19" t="e">
        <f ca="1"/>
        <v>#N/A</v>
      </c>
      <c r="EA56" s="208" t="e">
        <f t="shared" ca="1" si="75"/>
        <v>#N/A</v>
      </c>
      <c r="EB56" s="207"/>
      <c r="EC56" s="194"/>
      <c r="ED56" s="198" cm="1">
        <f t="array" ref="ED56">IFERROR(MATCH(TRUE,INDEX($B$14:$B$117&gt;=EC56,0),0),"")</f>
        <v>1</v>
      </c>
      <c r="EE56" s="194">
        <f t="shared" ca="1" si="76"/>
        <v>1.3963799927016407E-2</v>
      </c>
      <c r="EH56" s="194">
        <f t="shared" si="77"/>
        <v>0</v>
      </c>
      <c r="EI56" s="19" t="e">
        <f ca="1"/>
        <v>#N/A</v>
      </c>
      <c r="EJ56" s="208" t="e">
        <f t="shared" ca="1" si="78"/>
        <v>#N/A</v>
      </c>
      <c r="EK56" s="207"/>
      <c r="EL56" s="194"/>
      <c r="EM56" s="198" cm="1">
        <f t="array" ref="EM56">IFERROR(MATCH(TRUE,INDEX($B$14:$B$117&gt;=EL56,0),0),"")</f>
        <v>1</v>
      </c>
      <c r="EN56" s="194">
        <f t="shared" ca="1" si="79"/>
        <v>1.3963799927016407E-2</v>
      </c>
      <c r="EQ56" s="194">
        <f t="shared" si="80"/>
        <v>0</v>
      </c>
      <c r="ER56" s="19" t="e">
        <f ca="1"/>
        <v>#N/A</v>
      </c>
      <c r="ES56" s="208" t="e">
        <f t="shared" ca="1" si="81"/>
        <v>#N/A</v>
      </c>
      <c r="ET56" s="207"/>
      <c r="EU56" s="194"/>
      <c r="EV56" s="198" cm="1">
        <f t="array" ref="EV56">IFERROR(MATCH(TRUE,INDEX($B$14:$B$117&gt;=EU56,0),0),"")</f>
        <v>1</v>
      </c>
      <c r="EW56" s="194">
        <f t="shared" ca="1" si="82"/>
        <v>1.3963799927016407E-2</v>
      </c>
      <c r="EZ56" s="194">
        <f t="shared" si="83"/>
        <v>0</v>
      </c>
      <c r="FA56" s="19" t="e">
        <f ca="1"/>
        <v>#N/A</v>
      </c>
      <c r="FB56" s="208" t="e">
        <f t="shared" ca="1" si="84"/>
        <v>#N/A</v>
      </c>
      <c r="FC56" s="207"/>
      <c r="FD56" s="194"/>
      <c r="FE56" s="198" cm="1">
        <f t="array" ref="FE56">IFERROR(MATCH(TRUE,INDEX($B$14:$B$117&gt;=FD56,0),0),"")</f>
        <v>1</v>
      </c>
      <c r="FF56" s="194">
        <f t="shared" ca="1" si="85"/>
        <v>1.3963799927016407E-2</v>
      </c>
      <c r="FI56" s="194">
        <f t="shared" si="86"/>
        <v>0</v>
      </c>
      <c r="FJ56" s="19" t="e">
        <f ca="1"/>
        <v>#N/A</v>
      </c>
      <c r="FK56" s="208" t="e">
        <f t="shared" ca="1" si="87"/>
        <v>#N/A</v>
      </c>
      <c r="FL56" s="207"/>
      <c r="FM56" s="194"/>
      <c r="FN56" s="198" cm="1">
        <f t="array" ref="FN56">IFERROR(MATCH(TRUE,INDEX($B$14:$B$117&gt;=FM56,0),0),"")</f>
        <v>1</v>
      </c>
      <c r="FO56" s="194">
        <f t="shared" ca="1" si="88"/>
        <v>1.3963799927016407E-2</v>
      </c>
      <c r="FR56" s="194">
        <f t="shared" si="89"/>
        <v>0</v>
      </c>
      <c r="FS56" s="19" t="e">
        <f ca="1"/>
        <v>#N/A</v>
      </c>
      <c r="FT56" s="208" t="e">
        <f t="shared" ca="1" si="90"/>
        <v>#N/A</v>
      </c>
      <c r="FU56" s="207"/>
      <c r="FV56" s="194"/>
      <c r="FW56" s="198" cm="1">
        <f t="array" ref="FW56">IFERROR(MATCH(TRUE,INDEX($B$14:$B$117&gt;=FV56,0),0),"")</f>
        <v>1</v>
      </c>
      <c r="FX56" s="194">
        <f t="shared" ca="1" si="91"/>
        <v>1.3963799927016407E-2</v>
      </c>
      <c r="GA56" s="194">
        <f t="shared" si="92"/>
        <v>0</v>
      </c>
      <c r="GB56" s="19" t="e">
        <f ca="1"/>
        <v>#N/A</v>
      </c>
      <c r="GC56" s="208" t="e">
        <f t="shared" ca="1" si="93"/>
        <v>#N/A</v>
      </c>
    </row>
    <row r="57" spans="1:185" x14ac:dyDescent="0.2">
      <c r="A57" s="236">
        <v>43</v>
      </c>
      <c r="B57" s="195">
        <v>0.97727272727272729</v>
      </c>
      <c r="C57" s="194">
        <v>0.99705033639643881</v>
      </c>
      <c r="D57" s="195">
        <v>3.06399717354917E-3</v>
      </c>
      <c r="E57" s="194"/>
      <c r="F57" s="207">
        <f ca="1"/>
        <v>43</v>
      </c>
      <c r="G57" s="194">
        <f ca="1"/>
        <v>0.45263157894736838</v>
      </c>
      <c r="H57" s="198" cm="1">
        <f t="array" aca="1" ref="H57" ca="1">IFERROR(MATCH(TRUE,INDEX($B$14:$B$117&gt;=G57,0),0),"")</f>
        <v>21</v>
      </c>
      <c r="I57" s="194">
        <f t="shared" ca="1" si="38"/>
        <v>0.80178732135944719</v>
      </c>
      <c r="L57" s="194">
        <f t="shared" si="94"/>
        <v>0</v>
      </c>
      <c r="M57" s="19">
        <f ca="1"/>
        <v>0</v>
      </c>
      <c r="N57" s="208">
        <f t="shared" ca="1" si="95"/>
        <v>0</v>
      </c>
      <c r="O57" s="207">
        <f ca="1"/>
        <v>43</v>
      </c>
      <c r="P57" s="194">
        <f ca="1"/>
        <v>0.7543859649122806</v>
      </c>
      <c r="Q57" s="198" cm="1">
        <f t="array" aca="1" ref="Q57" ca="1">IFERROR(MATCH(TRUE,INDEX($B$14:$B$117&gt;=P57,0),0),"")</f>
        <v>35</v>
      </c>
      <c r="R57" s="194">
        <f t="shared" ca="1" si="39"/>
        <v>0.95112093137305032</v>
      </c>
      <c r="U57" s="194">
        <f t="shared" si="96"/>
        <v>0</v>
      </c>
      <c r="V57" s="19">
        <f ca="1"/>
        <v>0</v>
      </c>
      <c r="W57" s="208">
        <f t="shared" ca="1" si="97"/>
        <v>0</v>
      </c>
      <c r="X57" s="207">
        <f ca="1"/>
        <v>43</v>
      </c>
      <c r="Y57" s="194">
        <f ca="1"/>
        <v>0.82692307692307698</v>
      </c>
      <c r="Z57" s="198" cm="1">
        <f t="array" aca="1" ref="Z57" ca="1">IFERROR(MATCH(TRUE,INDEX($B$14:$B$117&gt;=Y57,0),0),"")</f>
        <v>38</v>
      </c>
      <c r="AA57" s="194">
        <f t="shared" ca="1" si="40"/>
        <v>0.96796195984560585</v>
      </c>
      <c r="AD57" s="194">
        <f t="shared" si="41"/>
        <v>0</v>
      </c>
      <c r="AE57" s="19">
        <f ca="1"/>
        <v>0</v>
      </c>
      <c r="AF57" s="208">
        <f t="shared" ca="1" si="42"/>
        <v>0</v>
      </c>
      <c r="AG57" s="207">
        <f ca="1"/>
        <v>43</v>
      </c>
      <c r="AH57" s="194">
        <f ca="1"/>
        <v>0.84313725490196079</v>
      </c>
      <c r="AI57" s="198" cm="1">
        <f t="array" aca="1" ref="AI57" ca="1">IFERROR(MATCH(TRUE,INDEX($B$14:$B$117&gt;=AH57,0),0),"")</f>
        <v>39</v>
      </c>
      <c r="AJ57" s="194">
        <f t="shared" ca="1" si="43"/>
        <v>0.9719355783664112</v>
      </c>
      <c r="AM57" s="194">
        <f t="shared" si="44"/>
        <v>0</v>
      </c>
      <c r="AN57" s="19">
        <f ca="1"/>
        <v>0</v>
      </c>
      <c r="AO57" s="208">
        <f t="shared" ca="1" si="45"/>
        <v>0</v>
      </c>
      <c r="AP57" s="207">
        <f ca="1"/>
        <v>43</v>
      </c>
      <c r="AQ57" s="194">
        <f ca="1"/>
        <v>0.86</v>
      </c>
      <c r="AR57" s="198" cm="1">
        <f t="array" aca="1" ref="AR57" ca="1">IFERROR(MATCH(TRUE,INDEX($B$14:$B$117&gt;=AQ57,0),0),"")</f>
        <v>39</v>
      </c>
      <c r="AS57" s="194">
        <f t="shared" ca="1" si="46"/>
        <v>0.97545618383796695</v>
      </c>
      <c r="AV57" s="194">
        <f t="shared" si="47"/>
        <v>0</v>
      </c>
      <c r="AW57" s="19">
        <f ca="1"/>
        <v>0</v>
      </c>
      <c r="AX57" s="208">
        <f t="shared" ca="1" si="48"/>
        <v>0</v>
      </c>
      <c r="AY57" s="207">
        <f ca="1"/>
        <v>43</v>
      </c>
      <c r="AZ57" s="194">
        <f ca="1"/>
        <v>0.86</v>
      </c>
      <c r="BA57" s="198" cm="1">
        <f t="array" aca="1" ref="BA57" ca="1">IFERROR(MATCH(TRUE,INDEX($B$14:$B$117&gt;=AZ57,0),0),"")</f>
        <v>39</v>
      </c>
      <c r="BB57" s="194">
        <f t="shared" ca="1" si="49"/>
        <v>0.97545618383796695</v>
      </c>
      <c r="BE57" s="194">
        <f t="shared" si="50"/>
        <v>0</v>
      </c>
      <c r="BF57" s="19">
        <f ca="1"/>
        <v>0</v>
      </c>
      <c r="BG57" s="208">
        <f t="shared" ca="1" si="51"/>
        <v>0</v>
      </c>
      <c r="BH57" s="207">
        <f ca="1"/>
        <v>43</v>
      </c>
      <c r="BI57" s="194">
        <f ca="1"/>
        <v>0.87755102040816324</v>
      </c>
      <c r="BJ57" s="198" cm="1">
        <f t="array" aca="1" ref="BJ57" ca="1">IFERROR(MATCH(TRUE,INDEX($B$14:$B$117&gt;=BI57,0),0),"")</f>
        <v>40</v>
      </c>
      <c r="BK57" s="194">
        <f t="shared" ca="1" si="52"/>
        <v>0.97912048749203517</v>
      </c>
      <c r="BN57" s="194">
        <f t="shared" si="53"/>
        <v>0</v>
      </c>
      <c r="BO57" s="19">
        <f ca="1"/>
        <v>0</v>
      </c>
      <c r="BP57" s="208">
        <f t="shared" ca="1" si="54"/>
        <v>0</v>
      </c>
      <c r="BQ57" s="207">
        <f ca="1"/>
        <v>43</v>
      </c>
      <c r="BR57" s="194">
        <f ca="1"/>
        <v>0.87755102040816324</v>
      </c>
      <c r="BS57" s="198" cm="1">
        <f t="array" aca="1" ref="BS57" ca="1">IFERROR(MATCH(TRUE,INDEX($B$14:$B$117&gt;=BR57,0),0),"")</f>
        <v>40</v>
      </c>
      <c r="BT57" s="194">
        <f t="shared" ca="1" si="55"/>
        <v>0.97912048749203517</v>
      </c>
      <c r="BW57" s="194">
        <f t="shared" si="56"/>
        <v>0</v>
      </c>
      <c r="BX57" s="19">
        <f ca="1"/>
        <v>0</v>
      </c>
      <c r="BY57" s="208">
        <f t="shared" ca="1" si="57"/>
        <v>0</v>
      </c>
      <c r="BZ57" s="207">
        <f ca="1"/>
        <v>43</v>
      </c>
      <c r="CA57" s="194">
        <f ca="1"/>
        <v>0.87755102040816324</v>
      </c>
      <c r="CB57" s="198" cm="1">
        <f t="array" aca="1" ref="CB57" ca="1">IFERROR(MATCH(TRUE,INDEX($B$14:$B$117&gt;=CA57,0),0),"")</f>
        <v>40</v>
      </c>
      <c r="CC57" s="194">
        <f t="shared" ca="1" si="58"/>
        <v>0.97912048749203517</v>
      </c>
      <c r="CF57" s="194">
        <f t="shared" si="59"/>
        <v>0</v>
      </c>
      <c r="CG57" s="19">
        <f ca="1"/>
        <v>0</v>
      </c>
      <c r="CH57" s="208">
        <f t="shared" ca="1" si="60"/>
        <v>0</v>
      </c>
      <c r="CI57" s="207">
        <f ca="1"/>
        <v>43</v>
      </c>
      <c r="CJ57" s="194">
        <f ca="1"/>
        <v>0.89583333333333326</v>
      </c>
      <c r="CK57" s="198" cm="1">
        <f t="array" aca="1" ref="CK57" ca="1">IFERROR(MATCH(TRUE,INDEX($B$14:$B$117&gt;=CJ57,0),0),"")</f>
        <v>41</v>
      </c>
      <c r="CL57" s="194">
        <f t="shared" ca="1" si="61"/>
        <v>0.98325083293825477</v>
      </c>
      <c r="CO57" s="194">
        <f t="shared" si="62"/>
        <v>0</v>
      </c>
      <c r="CP57" s="19">
        <f ca="1"/>
        <v>0</v>
      </c>
      <c r="CQ57" s="208">
        <f t="shared" ca="1" si="63"/>
        <v>0</v>
      </c>
      <c r="CR57" s="207"/>
      <c r="CS57" s="194"/>
      <c r="CT57" s="198" cm="1">
        <f t="array" ref="CT57">IFERROR(MATCH(TRUE,INDEX($B$14:$B$117&gt;=CS57,0),0),"")</f>
        <v>1</v>
      </c>
      <c r="CU57" s="194">
        <f t="shared" ca="1" si="64"/>
        <v>1.3963799927016407E-2</v>
      </c>
      <c r="CX57" s="194">
        <f t="shared" si="65"/>
        <v>0</v>
      </c>
      <c r="CY57" s="19" t="e">
        <f ca="1"/>
        <v>#N/A</v>
      </c>
      <c r="CZ57" s="208" t="e">
        <f t="shared" ca="1" si="66"/>
        <v>#N/A</v>
      </c>
      <c r="DA57" s="207"/>
      <c r="DB57" s="194"/>
      <c r="DC57" s="198" cm="1">
        <f t="array" ref="DC57">IFERROR(MATCH(TRUE,INDEX($B$14:$B$117&gt;=DB57,0),0),"")</f>
        <v>1</v>
      </c>
      <c r="DD57" s="194">
        <f t="shared" ca="1" si="67"/>
        <v>1.3963799927016407E-2</v>
      </c>
      <c r="DG57" s="194">
        <f t="shared" si="68"/>
        <v>0</v>
      </c>
      <c r="DH57" s="19" t="e">
        <f ca="1"/>
        <v>#N/A</v>
      </c>
      <c r="DI57" s="208" t="e">
        <f t="shared" ca="1" si="69"/>
        <v>#N/A</v>
      </c>
      <c r="DJ57" s="207"/>
      <c r="DK57" s="194"/>
      <c r="DL57" s="198" cm="1">
        <f t="array" ref="DL57">IFERROR(MATCH(TRUE,INDEX($B$14:$B$117&gt;=DK57,0),0),"")</f>
        <v>1</v>
      </c>
      <c r="DM57" s="194">
        <f t="shared" ca="1" si="70"/>
        <v>1.3963799927016407E-2</v>
      </c>
      <c r="DP57" s="194">
        <f t="shared" si="71"/>
        <v>0</v>
      </c>
      <c r="DQ57" s="19" t="e">
        <f ca="1"/>
        <v>#N/A</v>
      </c>
      <c r="DR57" s="208" t="e">
        <f t="shared" ca="1" si="72"/>
        <v>#N/A</v>
      </c>
      <c r="DS57" s="207"/>
      <c r="DT57" s="194"/>
      <c r="DU57" s="198" cm="1">
        <f t="array" ref="DU57">IFERROR(MATCH(TRUE,INDEX($B$14:$B$117&gt;=DT57,0),0),"")</f>
        <v>1</v>
      </c>
      <c r="DV57" s="194">
        <f t="shared" ca="1" si="73"/>
        <v>1.3963799927016407E-2</v>
      </c>
      <c r="DY57" s="194">
        <f t="shared" si="74"/>
        <v>0</v>
      </c>
      <c r="DZ57" s="19" t="e">
        <f ca="1"/>
        <v>#N/A</v>
      </c>
      <c r="EA57" s="208" t="e">
        <f t="shared" ca="1" si="75"/>
        <v>#N/A</v>
      </c>
      <c r="EB57" s="207"/>
      <c r="EC57" s="194"/>
      <c r="ED57" s="198" cm="1">
        <f t="array" ref="ED57">IFERROR(MATCH(TRUE,INDEX($B$14:$B$117&gt;=EC57,0),0),"")</f>
        <v>1</v>
      </c>
      <c r="EE57" s="194">
        <f t="shared" ca="1" si="76"/>
        <v>1.3963799927016407E-2</v>
      </c>
      <c r="EH57" s="194">
        <f t="shared" si="77"/>
        <v>0</v>
      </c>
      <c r="EI57" s="19" t="e">
        <f ca="1"/>
        <v>#N/A</v>
      </c>
      <c r="EJ57" s="208" t="e">
        <f t="shared" ca="1" si="78"/>
        <v>#N/A</v>
      </c>
      <c r="EK57" s="207"/>
      <c r="EL57" s="194"/>
      <c r="EM57" s="198" cm="1">
        <f t="array" ref="EM57">IFERROR(MATCH(TRUE,INDEX($B$14:$B$117&gt;=EL57,0),0),"")</f>
        <v>1</v>
      </c>
      <c r="EN57" s="194">
        <f t="shared" ca="1" si="79"/>
        <v>1.3963799927016407E-2</v>
      </c>
      <c r="EQ57" s="194">
        <f t="shared" si="80"/>
        <v>0</v>
      </c>
      <c r="ER57" s="19" t="e">
        <f ca="1"/>
        <v>#N/A</v>
      </c>
      <c r="ES57" s="208" t="e">
        <f t="shared" ca="1" si="81"/>
        <v>#N/A</v>
      </c>
      <c r="ET57" s="207"/>
      <c r="EU57" s="194"/>
      <c r="EV57" s="198" cm="1">
        <f t="array" ref="EV57">IFERROR(MATCH(TRUE,INDEX($B$14:$B$117&gt;=EU57,0),0),"")</f>
        <v>1</v>
      </c>
      <c r="EW57" s="194">
        <f t="shared" ca="1" si="82"/>
        <v>1.3963799927016407E-2</v>
      </c>
      <c r="EZ57" s="194">
        <f t="shared" si="83"/>
        <v>0</v>
      </c>
      <c r="FA57" s="19" t="e">
        <f ca="1"/>
        <v>#N/A</v>
      </c>
      <c r="FB57" s="208" t="e">
        <f t="shared" ca="1" si="84"/>
        <v>#N/A</v>
      </c>
      <c r="FC57" s="207"/>
      <c r="FD57" s="194"/>
      <c r="FE57" s="198" cm="1">
        <f t="array" ref="FE57">IFERROR(MATCH(TRUE,INDEX($B$14:$B$117&gt;=FD57,0),0),"")</f>
        <v>1</v>
      </c>
      <c r="FF57" s="194">
        <f t="shared" ca="1" si="85"/>
        <v>1.3963799927016407E-2</v>
      </c>
      <c r="FI57" s="194">
        <f t="shared" si="86"/>
        <v>0</v>
      </c>
      <c r="FJ57" s="19" t="e">
        <f ca="1"/>
        <v>#N/A</v>
      </c>
      <c r="FK57" s="208" t="e">
        <f t="shared" ca="1" si="87"/>
        <v>#N/A</v>
      </c>
      <c r="FL57" s="207"/>
      <c r="FM57" s="194"/>
      <c r="FN57" s="198" cm="1">
        <f t="array" ref="FN57">IFERROR(MATCH(TRUE,INDEX($B$14:$B$117&gt;=FM57,0),0),"")</f>
        <v>1</v>
      </c>
      <c r="FO57" s="194">
        <f t="shared" ca="1" si="88"/>
        <v>1.3963799927016407E-2</v>
      </c>
      <c r="FR57" s="194">
        <f t="shared" si="89"/>
        <v>0</v>
      </c>
      <c r="FS57" s="19" t="e">
        <f ca="1"/>
        <v>#N/A</v>
      </c>
      <c r="FT57" s="208" t="e">
        <f t="shared" ca="1" si="90"/>
        <v>#N/A</v>
      </c>
      <c r="FU57" s="207"/>
      <c r="FV57" s="194"/>
      <c r="FW57" s="198" cm="1">
        <f t="array" ref="FW57">IFERROR(MATCH(TRUE,INDEX($B$14:$B$117&gt;=FV57,0),0),"")</f>
        <v>1</v>
      </c>
      <c r="FX57" s="194">
        <f t="shared" ca="1" si="91"/>
        <v>1.3963799927016407E-2</v>
      </c>
      <c r="GA57" s="194">
        <f t="shared" si="92"/>
        <v>0</v>
      </c>
      <c r="GB57" s="19" t="e">
        <f ca="1"/>
        <v>#N/A</v>
      </c>
      <c r="GC57" s="208" t="e">
        <f t="shared" ca="1" si="93"/>
        <v>#N/A</v>
      </c>
    </row>
    <row r="58" spans="1:185" x14ac:dyDescent="0.2">
      <c r="A58" s="237">
        <v>44</v>
      </c>
      <c r="B58" s="238">
        <v>1</v>
      </c>
      <c r="C58" s="239">
        <v>1.0000000000000002</v>
      </c>
      <c r="D58" s="238">
        <v>2.9496636035613371E-3</v>
      </c>
      <c r="E58" s="194"/>
      <c r="F58" s="207">
        <f ca="1"/>
        <v>44</v>
      </c>
      <c r="G58" s="194">
        <f ca="1"/>
        <v>0.4631578947368421</v>
      </c>
      <c r="H58" s="198" cm="1">
        <f t="array" aca="1" ref="H58" ca="1">IFERROR(MATCH(TRUE,INDEX($B$14:$B$117&gt;=G58,0),0),"")</f>
        <v>22</v>
      </c>
      <c r="I58" s="194">
        <f t="shared" ca="1" si="38"/>
        <v>0.83869487269286225</v>
      </c>
      <c r="L58" s="194">
        <f t="shared" si="94"/>
        <v>0</v>
      </c>
      <c r="M58" s="19">
        <f ca="1"/>
        <v>0</v>
      </c>
      <c r="N58" s="208">
        <f t="shared" ca="1" si="95"/>
        <v>0</v>
      </c>
      <c r="O58" s="207">
        <f ca="1"/>
        <v>44</v>
      </c>
      <c r="P58" s="194">
        <f ca="1"/>
        <v>0.77192982456140347</v>
      </c>
      <c r="Q58" s="198" cm="1">
        <f t="array" aca="1" ref="Q58" ca="1">IFERROR(MATCH(TRUE,INDEX($B$14:$B$117&gt;=P58,0),0),"")</f>
        <v>35</v>
      </c>
      <c r="R58" s="194">
        <f t="shared" ca="1" si="39"/>
        <v>0.95523285501350441</v>
      </c>
      <c r="U58" s="194">
        <f t="shared" si="96"/>
        <v>0</v>
      </c>
      <c r="V58" s="19">
        <f ca="1"/>
        <v>0</v>
      </c>
      <c r="W58" s="208">
        <f t="shared" ca="1" si="97"/>
        <v>0</v>
      </c>
      <c r="X58" s="207">
        <f ca="1"/>
        <v>44</v>
      </c>
      <c r="Y58" s="194">
        <f ca="1"/>
        <v>0.84615384615384626</v>
      </c>
      <c r="Z58" s="198" cm="1">
        <f t="array" aca="1" ref="Z58" ca="1">IFERROR(MATCH(TRUE,INDEX($B$14:$B$117&gt;=Y58,0),0),"")</f>
        <v>39</v>
      </c>
      <c r="AA58" s="194">
        <f t="shared" ca="1" si="40"/>
        <v>0.97256538256525837</v>
      </c>
      <c r="AD58" s="194">
        <f t="shared" si="41"/>
        <v>0</v>
      </c>
      <c r="AE58" s="19">
        <f ca="1"/>
        <v>0</v>
      </c>
      <c r="AF58" s="208">
        <f t="shared" ca="1" si="42"/>
        <v>0</v>
      </c>
      <c r="AG58" s="207">
        <f ca="1"/>
        <v>44</v>
      </c>
      <c r="AH58" s="194">
        <f ca="1"/>
        <v>0.86274509803921573</v>
      </c>
      <c r="AI58" s="198" cm="1">
        <f t="array" aca="1" ref="AI58" ca="1">IFERROR(MATCH(TRUE,INDEX($B$14:$B$117&gt;=AH58,0),0),"")</f>
        <v>39</v>
      </c>
      <c r="AJ58" s="194">
        <f t="shared" ca="1" si="43"/>
        <v>0.97602930565891788</v>
      </c>
      <c r="AM58" s="194">
        <f t="shared" si="44"/>
        <v>0</v>
      </c>
      <c r="AN58" s="19">
        <f ca="1"/>
        <v>0</v>
      </c>
      <c r="AO58" s="208">
        <f t="shared" ca="1" si="45"/>
        <v>0</v>
      </c>
      <c r="AP58" s="207">
        <f ca="1"/>
        <v>44</v>
      </c>
      <c r="AQ58" s="194">
        <f ca="1"/>
        <v>0.88</v>
      </c>
      <c r="AR58" s="198" cm="1">
        <f t="array" aca="1" ref="AR58" ca="1">IFERROR(MATCH(TRUE,INDEX($B$14:$B$117&gt;=AQ58,0),0),"")</f>
        <v>40</v>
      </c>
      <c r="AS58" s="194">
        <f t="shared" ca="1" si="46"/>
        <v>0.9796317856763237</v>
      </c>
      <c r="AV58" s="194">
        <f t="shared" si="47"/>
        <v>0</v>
      </c>
      <c r="AW58" s="19">
        <f ca="1"/>
        <v>0</v>
      </c>
      <c r="AX58" s="208">
        <f t="shared" ca="1" si="48"/>
        <v>0</v>
      </c>
      <c r="AY58" s="207">
        <f ca="1"/>
        <v>44</v>
      </c>
      <c r="AZ58" s="194">
        <f ca="1"/>
        <v>0.88</v>
      </c>
      <c r="BA58" s="198" cm="1">
        <f t="array" aca="1" ref="BA58" ca="1">IFERROR(MATCH(TRUE,INDEX($B$14:$B$117&gt;=AZ58,0),0),"")</f>
        <v>40</v>
      </c>
      <c r="BB58" s="194">
        <f t="shared" ca="1" si="49"/>
        <v>0.9796317856763237</v>
      </c>
      <c r="BE58" s="194">
        <f t="shared" si="50"/>
        <v>0</v>
      </c>
      <c r="BF58" s="19">
        <f ca="1"/>
        <v>0</v>
      </c>
      <c r="BG58" s="208">
        <f t="shared" ca="1" si="51"/>
        <v>0</v>
      </c>
      <c r="BH58" s="207">
        <f ca="1"/>
        <v>44</v>
      </c>
      <c r="BI58" s="194">
        <f ca="1"/>
        <v>0.89795918367346927</v>
      </c>
      <c r="BJ58" s="198" cm="1">
        <f t="array" aca="1" ref="BJ58" ca="1">IFERROR(MATCH(TRUE,INDEX($B$14:$B$117&gt;=BI58,0),0),"")</f>
        <v>41</v>
      </c>
      <c r="BK58" s="194">
        <f t="shared" ca="1" si="52"/>
        <v>0.98364442054076884</v>
      </c>
      <c r="BN58" s="194">
        <f t="shared" si="53"/>
        <v>0</v>
      </c>
      <c r="BO58" s="19">
        <f ca="1"/>
        <v>0</v>
      </c>
      <c r="BP58" s="208">
        <f t="shared" ca="1" si="54"/>
        <v>0</v>
      </c>
      <c r="BQ58" s="207">
        <f ca="1"/>
        <v>44</v>
      </c>
      <c r="BR58" s="194">
        <f ca="1"/>
        <v>0.89795918367346927</v>
      </c>
      <c r="BS58" s="198" cm="1">
        <f t="array" aca="1" ref="BS58" ca="1">IFERROR(MATCH(TRUE,INDEX($B$14:$B$117&gt;=BR58,0),0),"")</f>
        <v>41</v>
      </c>
      <c r="BT58" s="194">
        <f t="shared" ca="1" si="55"/>
        <v>0.98364442054076884</v>
      </c>
      <c r="BW58" s="194">
        <f t="shared" si="56"/>
        <v>0</v>
      </c>
      <c r="BX58" s="19">
        <f ca="1"/>
        <v>0</v>
      </c>
      <c r="BY58" s="208">
        <f t="shared" ca="1" si="57"/>
        <v>0</v>
      </c>
      <c r="BZ58" s="207">
        <f ca="1"/>
        <v>44</v>
      </c>
      <c r="CA58" s="194">
        <f ca="1"/>
        <v>0.89795918367346927</v>
      </c>
      <c r="CB58" s="198" cm="1">
        <f t="array" aca="1" ref="CB58" ca="1">IFERROR(MATCH(TRUE,INDEX($B$14:$B$117&gt;=CA58,0),0),"")</f>
        <v>41</v>
      </c>
      <c r="CC58" s="194">
        <f t="shared" ca="1" si="58"/>
        <v>0.98364442054076884</v>
      </c>
      <c r="CF58" s="194">
        <f t="shared" si="59"/>
        <v>0</v>
      </c>
      <c r="CG58" s="19">
        <f ca="1"/>
        <v>0</v>
      </c>
      <c r="CH58" s="208">
        <f t="shared" ca="1" si="60"/>
        <v>0</v>
      </c>
      <c r="CI58" s="207">
        <f ca="1"/>
        <v>44</v>
      </c>
      <c r="CJ58" s="194">
        <f ca="1"/>
        <v>0.91666666666666663</v>
      </c>
      <c r="CK58" s="198" cm="1">
        <f t="array" aca="1" ref="CK58" ca="1">IFERROR(MATCH(TRUE,INDEX($B$14:$B$117&gt;=CJ58,0),0),"")</f>
        <v>42</v>
      </c>
      <c r="CL58" s="194">
        <f t="shared" ca="1" si="61"/>
        <v>0.98719776989821384</v>
      </c>
      <c r="CO58" s="194">
        <f t="shared" si="62"/>
        <v>0</v>
      </c>
      <c r="CP58" s="19">
        <f ca="1"/>
        <v>0</v>
      </c>
      <c r="CQ58" s="208">
        <f t="shared" ca="1" si="63"/>
        <v>0</v>
      </c>
      <c r="CR58" s="207"/>
      <c r="CS58" s="194"/>
      <c r="CT58" s="198" cm="1">
        <f t="array" ref="CT58">IFERROR(MATCH(TRUE,INDEX($B$14:$B$117&gt;=CS58,0),0),"")</f>
        <v>1</v>
      </c>
      <c r="CU58" s="194">
        <f t="shared" ca="1" si="64"/>
        <v>1.3963799927016407E-2</v>
      </c>
      <c r="CX58" s="194">
        <f t="shared" si="65"/>
        <v>0</v>
      </c>
      <c r="CY58" s="19" t="e">
        <f ca="1"/>
        <v>#N/A</v>
      </c>
      <c r="CZ58" s="208" t="e">
        <f t="shared" ca="1" si="66"/>
        <v>#N/A</v>
      </c>
      <c r="DA58" s="207"/>
      <c r="DB58" s="194"/>
      <c r="DC58" s="198" cm="1">
        <f t="array" ref="DC58">IFERROR(MATCH(TRUE,INDEX($B$14:$B$117&gt;=DB58,0),0),"")</f>
        <v>1</v>
      </c>
      <c r="DD58" s="194">
        <f t="shared" ca="1" si="67"/>
        <v>1.3963799927016407E-2</v>
      </c>
      <c r="DG58" s="194">
        <f t="shared" si="68"/>
        <v>0</v>
      </c>
      <c r="DH58" s="19" t="e">
        <f ca="1"/>
        <v>#N/A</v>
      </c>
      <c r="DI58" s="208" t="e">
        <f t="shared" ca="1" si="69"/>
        <v>#N/A</v>
      </c>
      <c r="DJ58" s="207"/>
      <c r="DK58" s="194"/>
      <c r="DL58" s="198" cm="1">
        <f t="array" ref="DL58">IFERROR(MATCH(TRUE,INDEX($B$14:$B$117&gt;=DK58,0),0),"")</f>
        <v>1</v>
      </c>
      <c r="DM58" s="194">
        <f t="shared" ca="1" si="70"/>
        <v>1.3963799927016407E-2</v>
      </c>
      <c r="DP58" s="194">
        <f t="shared" si="71"/>
        <v>0</v>
      </c>
      <c r="DQ58" s="19" t="e">
        <f ca="1"/>
        <v>#N/A</v>
      </c>
      <c r="DR58" s="208" t="e">
        <f t="shared" ca="1" si="72"/>
        <v>#N/A</v>
      </c>
      <c r="DS58" s="207"/>
      <c r="DT58" s="194"/>
      <c r="DU58" s="198" cm="1">
        <f t="array" ref="DU58">IFERROR(MATCH(TRUE,INDEX($B$14:$B$117&gt;=DT58,0),0),"")</f>
        <v>1</v>
      </c>
      <c r="DV58" s="194">
        <f t="shared" ca="1" si="73"/>
        <v>1.3963799927016407E-2</v>
      </c>
      <c r="DY58" s="194">
        <f t="shared" si="74"/>
        <v>0</v>
      </c>
      <c r="DZ58" s="19" t="e">
        <f ca="1"/>
        <v>#N/A</v>
      </c>
      <c r="EA58" s="208" t="e">
        <f t="shared" ca="1" si="75"/>
        <v>#N/A</v>
      </c>
      <c r="EB58" s="207"/>
      <c r="EC58" s="194"/>
      <c r="ED58" s="198" cm="1">
        <f t="array" ref="ED58">IFERROR(MATCH(TRUE,INDEX($B$14:$B$117&gt;=EC58,0),0),"")</f>
        <v>1</v>
      </c>
      <c r="EE58" s="194">
        <f t="shared" ca="1" si="76"/>
        <v>1.3963799927016407E-2</v>
      </c>
      <c r="EH58" s="194">
        <f t="shared" si="77"/>
        <v>0</v>
      </c>
      <c r="EI58" s="19" t="e">
        <f ca="1"/>
        <v>#N/A</v>
      </c>
      <c r="EJ58" s="208" t="e">
        <f t="shared" ca="1" si="78"/>
        <v>#N/A</v>
      </c>
      <c r="EK58" s="207"/>
      <c r="EL58" s="194"/>
      <c r="EM58" s="198" cm="1">
        <f t="array" ref="EM58">IFERROR(MATCH(TRUE,INDEX($B$14:$B$117&gt;=EL58,0),0),"")</f>
        <v>1</v>
      </c>
      <c r="EN58" s="194">
        <f t="shared" ca="1" si="79"/>
        <v>1.3963799927016407E-2</v>
      </c>
      <c r="EQ58" s="194">
        <f t="shared" si="80"/>
        <v>0</v>
      </c>
      <c r="ER58" s="19" t="e">
        <f ca="1"/>
        <v>#N/A</v>
      </c>
      <c r="ES58" s="208" t="e">
        <f t="shared" ca="1" si="81"/>
        <v>#N/A</v>
      </c>
      <c r="ET58" s="207"/>
      <c r="EU58" s="194"/>
      <c r="EV58" s="198" cm="1">
        <f t="array" ref="EV58">IFERROR(MATCH(TRUE,INDEX($B$14:$B$117&gt;=EU58,0),0),"")</f>
        <v>1</v>
      </c>
      <c r="EW58" s="194">
        <f t="shared" ca="1" si="82"/>
        <v>1.3963799927016407E-2</v>
      </c>
      <c r="EZ58" s="194">
        <f t="shared" si="83"/>
        <v>0</v>
      </c>
      <c r="FA58" s="19" t="e">
        <f ca="1"/>
        <v>#N/A</v>
      </c>
      <c r="FB58" s="208" t="e">
        <f t="shared" ca="1" si="84"/>
        <v>#N/A</v>
      </c>
      <c r="FC58" s="207"/>
      <c r="FD58" s="194"/>
      <c r="FE58" s="198" cm="1">
        <f t="array" ref="FE58">IFERROR(MATCH(TRUE,INDEX($B$14:$B$117&gt;=FD58,0),0),"")</f>
        <v>1</v>
      </c>
      <c r="FF58" s="194">
        <f t="shared" ca="1" si="85"/>
        <v>1.3963799927016407E-2</v>
      </c>
      <c r="FI58" s="194">
        <f t="shared" si="86"/>
        <v>0</v>
      </c>
      <c r="FJ58" s="19" t="e">
        <f ca="1"/>
        <v>#N/A</v>
      </c>
      <c r="FK58" s="208" t="e">
        <f t="shared" ca="1" si="87"/>
        <v>#N/A</v>
      </c>
      <c r="FL58" s="207"/>
      <c r="FM58" s="194"/>
      <c r="FN58" s="198" cm="1">
        <f t="array" ref="FN58">IFERROR(MATCH(TRUE,INDEX($B$14:$B$117&gt;=FM58,0),0),"")</f>
        <v>1</v>
      </c>
      <c r="FO58" s="194">
        <f t="shared" ca="1" si="88"/>
        <v>1.3963799927016407E-2</v>
      </c>
      <c r="FR58" s="194">
        <f t="shared" si="89"/>
        <v>0</v>
      </c>
      <c r="FS58" s="19" t="e">
        <f ca="1"/>
        <v>#N/A</v>
      </c>
      <c r="FT58" s="208" t="e">
        <f t="shared" ca="1" si="90"/>
        <v>#N/A</v>
      </c>
      <c r="FU58" s="207"/>
      <c r="FV58" s="194"/>
      <c r="FW58" s="198" cm="1">
        <f t="array" ref="FW58">IFERROR(MATCH(TRUE,INDEX($B$14:$B$117&gt;=FV58,0),0),"")</f>
        <v>1</v>
      </c>
      <c r="FX58" s="194">
        <f t="shared" ca="1" si="91"/>
        <v>1.3963799927016407E-2</v>
      </c>
      <c r="GA58" s="194">
        <f t="shared" si="92"/>
        <v>0</v>
      </c>
      <c r="GB58" s="19" t="e">
        <f ca="1"/>
        <v>#N/A</v>
      </c>
      <c r="GC58" s="208" t="e">
        <f t="shared" ca="1" si="93"/>
        <v>#N/A</v>
      </c>
    </row>
    <row r="59" spans="1:185" x14ac:dyDescent="0.2">
      <c r="A59" s="330"/>
      <c r="B59" s="194"/>
      <c r="C59" s="194"/>
      <c r="D59" s="194"/>
      <c r="E59" s="194"/>
      <c r="F59" s="207">
        <f ca="1"/>
        <v>45</v>
      </c>
      <c r="G59" s="194">
        <f ca="1"/>
        <v>0.47368421052631576</v>
      </c>
      <c r="H59" s="198" cm="1">
        <f t="array" aca="1" ref="H59" ca="1">IFERROR(MATCH(TRUE,INDEX($B$14:$B$117&gt;=G59,0),0),"")</f>
        <v>22</v>
      </c>
      <c r="I59" s="194">
        <f t="shared" ca="1" si="38"/>
        <v>0.84896186673441743</v>
      </c>
      <c r="L59" s="194">
        <f t="shared" si="94"/>
        <v>0</v>
      </c>
      <c r="M59" s="19">
        <f ca="1"/>
        <v>0</v>
      </c>
      <c r="N59" s="208">
        <f t="shared" ca="1" si="95"/>
        <v>0</v>
      </c>
      <c r="O59" s="207">
        <f ca="1"/>
        <v>45</v>
      </c>
      <c r="P59" s="194">
        <f ca="1"/>
        <v>0.78947368421052633</v>
      </c>
      <c r="Q59" s="198" cm="1">
        <f t="array" aca="1" ref="Q59" ca="1">IFERROR(MATCH(TRUE,INDEX($B$14:$B$117&gt;=P59,0),0),"")</f>
        <v>36</v>
      </c>
      <c r="R59" s="194">
        <f t="shared" ca="1" si="39"/>
        <v>0.95938034148430917</v>
      </c>
      <c r="U59" s="194">
        <f t="shared" si="96"/>
        <v>0</v>
      </c>
      <c r="V59" s="19">
        <f ca="1"/>
        <v>0</v>
      </c>
      <c r="W59" s="208">
        <f t="shared" ca="1" si="97"/>
        <v>0</v>
      </c>
      <c r="X59" s="207">
        <f ca="1"/>
        <v>45</v>
      </c>
      <c r="Y59" s="194">
        <f ca="1"/>
        <v>0.86538461538461542</v>
      </c>
      <c r="Z59" s="198" cm="1">
        <f t="array" aca="1" ref="Z59" ca="1">IFERROR(MATCH(TRUE,INDEX($B$14:$B$117&gt;=Y59,0),0),"")</f>
        <v>40</v>
      </c>
      <c r="AA59" s="194">
        <f t="shared" ca="1" si="40"/>
        <v>0.97658038433290917</v>
      </c>
      <c r="AD59" s="194">
        <f t="shared" si="41"/>
        <v>0</v>
      </c>
      <c r="AE59" s="19">
        <f ca="1"/>
        <v>0</v>
      </c>
      <c r="AF59" s="208">
        <f t="shared" ca="1" si="42"/>
        <v>0</v>
      </c>
      <c r="AG59" s="207">
        <f ca="1"/>
        <v>45</v>
      </c>
      <c r="AH59" s="194">
        <f ca="1"/>
        <v>0.88235294117647056</v>
      </c>
      <c r="AI59" s="198" cm="1">
        <f t="array" aca="1" ref="AI59" ca="1">IFERROR(MATCH(TRUE,INDEX($B$14:$B$117&gt;=AH59,0),0),"")</f>
        <v>40</v>
      </c>
      <c r="AJ59" s="194">
        <f t="shared" ca="1" si="43"/>
        <v>0.98012303295142456</v>
      </c>
      <c r="AM59" s="194">
        <f t="shared" si="44"/>
        <v>0</v>
      </c>
      <c r="AN59" s="19">
        <f ca="1"/>
        <v>0</v>
      </c>
      <c r="AO59" s="208">
        <f t="shared" ca="1" si="45"/>
        <v>0</v>
      </c>
      <c r="AP59" s="207">
        <f ca="1"/>
        <v>45</v>
      </c>
      <c r="AQ59" s="194">
        <f ca="1"/>
        <v>0.9</v>
      </c>
      <c r="AR59" s="198" cm="1">
        <f t="array" aca="1" ref="AR59" ca="1">IFERROR(MATCH(TRUE,INDEX($B$14:$B$117&gt;=AQ59,0),0),"")</f>
        <v>41</v>
      </c>
      <c r="AS59" s="194">
        <f t="shared" ca="1" si="46"/>
        <v>0.9840222646391823</v>
      </c>
      <c r="AV59" s="194">
        <f t="shared" si="47"/>
        <v>0</v>
      </c>
      <c r="AW59" s="19">
        <f ca="1"/>
        <v>0</v>
      </c>
      <c r="AX59" s="208">
        <f t="shared" ca="1" si="48"/>
        <v>0</v>
      </c>
      <c r="AY59" s="207">
        <f ca="1"/>
        <v>45</v>
      </c>
      <c r="AZ59" s="194">
        <f ca="1"/>
        <v>0.9</v>
      </c>
      <c r="BA59" s="198" cm="1">
        <f t="array" aca="1" ref="BA59" ca="1">IFERROR(MATCH(TRUE,INDEX($B$14:$B$117&gt;=AZ59,0),0),"")</f>
        <v>41</v>
      </c>
      <c r="BB59" s="194">
        <f t="shared" ca="1" si="49"/>
        <v>0.9840222646391823</v>
      </c>
      <c r="BE59" s="194">
        <f t="shared" si="50"/>
        <v>0</v>
      </c>
      <c r="BF59" s="19">
        <f ca="1"/>
        <v>0</v>
      </c>
      <c r="BG59" s="208">
        <f t="shared" ca="1" si="51"/>
        <v>0</v>
      </c>
      <c r="BH59" s="207">
        <f ca="1"/>
        <v>45</v>
      </c>
      <c r="BI59" s="194">
        <f ca="1"/>
        <v>0.91836734693877542</v>
      </c>
      <c r="BJ59" s="198" cm="1">
        <f t="array" aca="1" ref="BJ59" ca="1">IFERROR(MATCH(TRUE,INDEX($B$14:$B$117&gt;=BI59,0),0),"")</f>
        <v>42</v>
      </c>
      <c r="BK59" s="194">
        <f t="shared" ca="1" si="52"/>
        <v>0.9875025628066687</v>
      </c>
      <c r="BN59" s="194">
        <f t="shared" si="53"/>
        <v>0</v>
      </c>
      <c r="BO59" s="19">
        <f ca="1"/>
        <v>0</v>
      </c>
      <c r="BP59" s="208">
        <f t="shared" ca="1" si="54"/>
        <v>0</v>
      </c>
      <c r="BQ59" s="207">
        <f ca="1"/>
        <v>45</v>
      </c>
      <c r="BR59" s="194">
        <f ca="1"/>
        <v>0.91836734693877542</v>
      </c>
      <c r="BS59" s="198" cm="1">
        <f t="array" aca="1" ref="BS59" ca="1">IFERROR(MATCH(TRUE,INDEX($B$14:$B$117&gt;=BR59,0),0),"")</f>
        <v>42</v>
      </c>
      <c r="BT59" s="194">
        <f t="shared" ca="1" si="55"/>
        <v>0.9875025628066687</v>
      </c>
      <c r="BW59" s="194">
        <f t="shared" si="56"/>
        <v>0</v>
      </c>
      <c r="BX59" s="19">
        <f ca="1"/>
        <v>0</v>
      </c>
      <c r="BY59" s="208">
        <f t="shared" ca="1" si="57"/>
        <v>0</v>
      </c>
      <c r="BZ59" s="207">
        <f ca="1"/>
        <v>45</v>
      </c>
      <c r="CA59" s="194">
        <f ca="1"/>
        <v>0.91836734693877542</v>
      </c>
      <c r="CB59" s="198" cm="1">
        <f t="array" aca="1" ref="CB59" ca="1">IFERROR(MATCH(TRUE,INDEX($B$14:$B$117&gt;=CA59,0),0),"")</f>
        <v>42</v>
      </c>
      <c r="CC59" s="194">
        <f t="shared" ca="1" si="58"/>
        <v>0.9875025628066687</v>
      </c>
      <c r="CF59" s="194">
        <f t="shared" si="59"/>
        <v>0</v>
      </c>
      <c r="CG59" s="19">
        <f ca="1"/>
        <v>0</v>
      </c>
      <c r="CH59" s="208">
        <f t="shared" ca="1" si="60"/>
        <v>0</v>
      </c>
      <c r="CI59" s="207">
        <f ca="1"/>
        <v>45</v>
      </c>
      <c r="CJ59" s="194">
        <f ca="1"/>
        <v>0.9375</v>
      </c>
      <c r="CK59" s="198" cm="1">
        <f t="array" aca="1" ref="CK59" ca="1">IFERROR(MATCH(TRUE,INDEX($B$14:$B$117&gt;=CJ59,0),0),"")</f>
        <v>43</v>
      </c>
      <c r="CL59" s="194">
        <f t="shared" ca="1" si="61"/>
        <v>0.99168834134272754</v>
      </c>
      <c r="CO59" s="194">
        <f t="shared" si="62"/>
        <v>0</v>
      </c>
      <c r="CP59" s="19">
        <f ca="1"/>
        <v>0</v>
      </c>
      <c r="CQ59" s="208">
        <f t="shared" ca="1" si="63"/>
        <v>0</v>
      </c>
      <c r="CR59" s="207"/>
      <c r="CS59" s="194"/>
      <c r="CT59" s="198" cm="1">
        <f t="array" ref="CT59">IFERROR(MATCH(TRUE,INDEX($B$14:$B$117&gt;=CS59,0),0),"")</f>
        <v>1</v>
      </c>
      <c r="CU59" s="194">
        <f t="shared" ca="1" si="64"/>
        <v>1.3963799927016407E-2</v>
      </c>
      <c r="CX59" s="194">
        <f t="shared" si="65"/>
        <v>0</v>
      </c>
      <c r="CY59" s="19" t="e">
        <f ca="1"/>
        <v>#N/A</v>
      </c>
      <c r="CZ59" s="208" t="e">
        <f t="shared" ca="1" si="66"/>
        <v>#N/A</v>
      </c>
      <c r="DA59" s="207"/>
      <c r="DB59" s="194"/>
      <c r="DC59" s="198" cm="1">
        <f t="array" ref="DC59">IFERROR(MATCH(TRUE,INDEX($B$14:$B$117&gt;=DB59,0),0),"")</f>
        <v>1</v>
      </c>
      <c r="DD59" s="194">
        <f t="shared" ca="1" si="67"/>
        <v>1.3963799927016407E-2</v>
      </c>
      <c r="DG59" s="194">
        <f t="shared" si="68"/>
        <v>0</v>
      </c>
      <c r="DH59" s="19" t="e">
        <f ca="1"/>
        <v>#N/A</v>
      </c>
      <c r="DI59" s="208" t="e">
        <f t="shared" ca="1" si="69"/>
        <v>#N/A</v>
      </c>
      <c r="DJ59" s="207"/>
      <c r="DK59" s="194"/>
      <c r="DL59" s="198" cm="1">
        <f t="array" ref="DL59">IFERROR(MATCH(TRUE,INDEX($B$14:$B$117&gt;=DK59,0),0),"")</f>
        <v>1</v>
      </c>
      <c r="DM59" s="194">
        <f t="shared" ca="1" si="70"/>
        <v>1.3963799927016407E-2</v>
      </c>
      <c r="DP59" s="194">
        <f t="shared" si="71"/>
        <v>0</v>
      </c>
      <c r="DQ59" s="19" t="e">
        <f ca="1"/>
        <v>#N/A</v>
      </c>
      <c r="DR59" s="208" t="e">
        <f t="shared" ca="1" si="72"/>
        <v>#N/A</v>
      </c>
      <c r="DS59" s="207"/>
      <c r="DT59" s="194"/>
      <c r="DU59" s="198" cm="1">
        <f t="array" ref="DU59">IFERROR(MATCH(TRUE,INDEX($B$14:$B$117&gt;=DT59,0),0),"")</f>
        <v>1</v>
      </c>
      <c r="DV59" s="194">
        <f t="shared" ca="1" si="73"/>
        <v>1.3963799927016407E-2</v>
      </c>
      <c r="DY59" s="194">
        <f t="shared" si="74"/>
        <v>0</v>
      </c>
      <c r="DZ59" s="19" t="e">
        <f ca="1"/>
        <v>#N/A</v>
      </c>
      <c r="EA59" s="208" t="e">
        <f t="shared" ca="1" si="75"/>
        <v>#N/A</v>
      </c>
      <c r="EB59" s="207"/>
      <c r="EC59" s="194"/>
      <c r="ED59" s="198" cm="1">
        <f t="array" ref="ED59">IFERROR(MATCH(TRUE,INDEX($B$14:$B$117&gt;=EC59,0),0),"")</f>
        <v>1</v>
      </c>
      <c r="EE59" s="194">
        <f t="shared" ca="1" si="76"/>
        <v>1.3963799927016407E-2</v>
      </c>
      <c r="EH59" s="194">
        <f t="shared" si="77"/>
        <v>0</v>
      </c>
      <c r="EI59" s="19" t="e">
        <f ca="1"/>
        <v>#N/A</v>
      </c>
      <c r="EJ59" s="208" t="e">
        <f t="shared" ca="1" si="78"/>
        <v>#N/A</v>
      </c>
      <c r="EK59" s="207"/>
      <c r="EL59" s="194"/>
      <c r="EM59" s="198" cm="1">
        <f t="array" ref="EM59">IFERROR(MATCH(TRUE,INDEX($B$14:$B$117&gt;=EL59,0),0),"")</f>
        <v>1</v>
      </c>
      <c r="EN59" s="194">
        <f t="shared" ca="1" si="79"/>
        <v>1.3963799927016407E-2</v>
      </c>
      <c r="EQ59" s="194">
        <f t="shared" si="80"/>
        <v>0</v>
      </c>
      <c r="ER59" s="19" t="e">
        <f ca="1"/>
        <v>#N/A</v>
      </c>
      <c r="ES59" s="208" t="e">
        <f t="shared" ca="1" si="81"/>
        <v>#N/A</v>
      </c>
      <c r="ET59" s="207"/>
      <c r="EU59" s="194"/>
      <c r="EV59" s="198" cm="1">
        <f t="array" ref="EV59">IFERROR(MATCH(TRUE,INDEX($B$14:$B$117&gt;=EU59,0),0),"")</f>
        <v>1</v>
      </c>
      <c r="EW59" s="194">
        <f t="shared" ca="1" si="82"/>
        <v>1.3963799927016407E-2</v>
      </c>
      <c r="EZ59" s="194">
        <f t="shared" si="83"/>
        <v>0</v>
      </c>
      <c r="FA59" s="19" t="e">
        <f ca="1"/>
        <v>#N/A</v>
      </c>
      <c r="FB59" s="208" t="e">
        <f t="shared" ca="1" si="84"/>
        <v>#N/A</v>
      </c>
      <c r="FC59" s="207"/>
      <c r="FD59" s="194"/>
      <c r="FE59" s="198" cm="1">
        <f t="array" ref="FE59">IFERROR(MATCH(TRUE,INDEX($B$14:$B$117&gt;=FD59,0),0),"")</f>
        <v>1</v>
      </c>
      <c r="FF59" s="194">
        <f t="shared" ca="1" si="85"/>
        <v>1.3963799927016407E-2</v>
      </c>
      <c r="FI59" s="194">
        <f t="shared" si="86"/>
        <v>0</v>
      </c>
      <c r="FJ59" s="19" t="e">
        <f ca="1"/>
        <v>#N/A</v>
      </c>
      <c r="FK59" s="208" t="e">
        <f t="shared" ca="1" si="87"/>
        <v>#N/A</v>
      </c>
      <c r="FL59" s="207"/>
      <c r="FM59" s="194"/>
      <c r="FN59" s="198" cm="1">
        <f t="array" ref="FN59">IFERROR(MATCH(TRUE,INDEX($B$14:$B$117&gt;=FM59,0),0),"")</f>
        <v>1</v>
      </c>
      <c r="FO59" s="194">
        <f t="shared" ca="1" si="88"/>
        <v>1.3963799927016407E-2</v>
      </c>
      <c r="FR59" s="194">
        <f t="shared" si="89"/>
        <v>0</v>
      </c>
      <c r="FS59" s="19" t="e">
        <f ca="1"/>
        <v>#N/A</v>
      </c>
      <c r="FT59" s="208" t="e">
        <f t="shared" ca="1" si="90"/>
        <v>#N/A</v>
      </c>
      <c r="FU59" s="207"/>
      <c r="FV59" s="194"/>
      <c r="FW59" s="198" cm="1">
        <f t="array" ref="FW59">IFERROR(MATCH(TRUE,INDEX($B$14:$B$117&gt;=FV59,0),0),"")</f>
        <v>1</v>
      </c>
      <c r="FX59" s="194">
        <f t="shared" ca="1" si="91"/>
        <v>1.3963799927016407E-2</v>
      </c>
      <c r="GA59" s="194">
        <f t="shared" si="92"/>
        <v>0</v>
      </c>
      <c r="GB59" s="19" t="e">
        <f ca="1"/>
        <v>#N/A</v>
      </c>
      <c r="GC59" s="208" t="e">
        <f t="shared" ca="1" si="93"/>
        <v>#N/A</v>
      </c>
    </row>
    <row r="60" spans="1:185" x14ac:dyDescent="0.2">
      <c r="A60" s="330"/>
      <c r="B60" s="194"/>
      <c r="C60" s="194"/>
      <c r="D60" s="194"/>
      <c r="E60" s="194"/>
      <c r="F60" s="207">
        <f ca="1"/>
        <v>46</v>
      </c>
      <c r="G60" s="194">
        <f ca="1"/>
        <v>0.48421052631578948</v>
      </c>
      <c r="H60" s="198" cm="1">
        <f t="array" aca="1" ref="H60" ca="1">IFERROR(MATCH(TRUE,INDEX($B$14:$B$117&gt;=G60,0),0),"")</f>
        <v>23</v>
      </c>
      <c r="I60" s="194">
        <f t="shared" ca="1" si="38"/>
        <v>0.8675329155570437</v>
      </c>
      <c r="L60" s="194">
        <f t="shared" si="94"/>
        <v>0</v>
      </c>
      <c r="M60" s="19">
        <f ca="1"/>
        <v>0</v>
      </c>
      <c r="N60" s="208">
        <f t="shared" ca="1" si="95"/>
        <v>0</v>
      </c>
      <c r="O60" s="207">
        <f ca="1"/>
        <v>46</v>
      </c>
      <c r="P60" s="194">
        <f ca="1"/>
        <v>0.80701754385964908</v>
      </c>
      <c r="Q60" s="198" cm="1">
        <f t="array" aca="1" ref="Q60" ca="1">IFERROR(MATCH(TRUE,INDEX($B$14:$B$117&gt;=P60,0),0),"")</f>
        <v>37</v>
      </c>
      <c r="R60" s="194">
        <f t="shared" ca="1" si="39"/>
        <v>0.96339963485647162</v>
      </c>
      <c r="U60" s="194">
        <f t="shared" si="96"/>
        <v>0</v>
      </c>
      <c r="V60" s="19">
        <f ca="1"/>
        <v>0</v>
      </c>
      <c r="W60" s="208">
        <f t="shared" ca="1" si="97"/>
        <v>0</v>
      </c>
      <c r="X60" s="207">
        <f ca="1"/>
        <v>46</v>
      </c>
      <c r="Y60" s="194">
        <f ca="1"/>
        <v>0.88461538461538469</v>
      </c>
      <c r="Z60" s="198" cm="1">
        <f t="array" aca="1" ref="Z60" ca="1">IFERROR(MATCH(TRUE,INDEX($B$14:$B$117&gt;=Y60,0),0),"")</f>
        <v>40</v>
      </c>
      <c r="AA60" s="194">
        <f t="shared" ca="1" si="40"/>
        <v>0.98059538610055985</v>
      </c>
      <c r="AD60" s="194">
        <f t="shared" si="41"/>
        <v>0</v>
      </c>
      <c r="AE60" s="19">
        <f ca="1"/>
        <v>0</v>
      </c>
      <c r="AF60" s="208">
        <f t="shared" ca="1" si="42"/>
        <v>0</v>
      </c>
      <c r="AG60" s="207">
        <f ca="1"/>
        <v>46</v>
      </c>
      <c r="AH60" s="194">
        <f ca="1"/>
        <v>0.90196078431372551</v>
      </c>
      <c r="AI60" s="198" cm="1">
        <f t="array" aca="1" ref="AI60" ca="1">IFERROR(MATCH(TRUE,INDEX($B$14:$B$117&gt;=AH60,0),0),"")</f>
        <v>41</v>
      </c>
      <c r="AJ60" s="194">
        <f t="shared" ca="1" si="43"/>
        <v>0.98438529132197183</v>
      </c>
      <c r="AM60" s="194">
        <f t="shared" si="44"/>
        <v>0</v>
      </c>
      <c r="AN60" s="19">
        <f ca="1"/>
        <v>0</v>
      </c>
      <c r="AO60" s="208">
        <f t="shared" ca="1" si="45"/>
        <v>0</v>
      </c>
      <c r="AP60" s="207">
        <f ca="1"/>
        <v>46</v>
      </c>
      <c r="AQ60" s="194">
        <f ca="1"/>
        <v>0.92</v>
      </c>
      <c r="AR60" s="198" cm="1">
        <f t="array" aca="1" ref="AR60" ca="1">IFERROR(MATCH(TRUE,INDEX($B$14:$B$117&gt;=AQ60,0),0),"")</f>
        <v>42</v>
      </c>
      <c r="AS60" s="194">
        <f t="shared" ca="1" si="46"/>
        <v>0.98779516399878531</v>
      </c>
      <c r="AV60" s="194">
        <f t="shared" si="47"/>
        <v>0</v>
      </c>
      <c r="AW60" s="19">
        <f ca="1"/>
        <v>0</v>
      </c>
      <c r="AX60" s="208">
        <f t="shared" ca="1" si="48"/>
        <v>0</v>
      </c>
      <c r="AY60" s="207">
        <f ca="1"/>
        <v>46</v>
      </c>
      <c r="AZ60" s="194">
        <f ca="1"/>
        <v>0.92</v>
      </c>
      <c r="BA60" s="198" cm="1">
        <f t="array" aca="1" ref="BA60" ca="1">IFERROR(MATCH(TRUE,INDEX($B$14:$B$117&gt;=AZ60,0),0),"")</f>
        <v>42</v>
      </c>
      <c r="BB60" s="194">
        <f t="shared" ca="1" si="49"/>
        <v>0.98779516399878531</v>
      </c>
      <c r="BE60" s="194">
        <f t="shared" si="50"/>
        <v>0</v>
      </c>
      <c r="BF60" s="19">
        <f ca="1"/>
        <v>0</v>
      </c>
      <c r="BG60" s="208">
        <f t="shared" ca="1" si="51"/>
        <v>0</v>
      </c>
      <c r="BH60" s="207">
        <f ca="1"/>
        <v>46</v>
      </c>
      <c r="BI60" s="194">
        <f ca="1"/>
        <v>0.93877551020408156</v>
      </c>
      <c r="BJ60" s="198" cm="1">
        <f t="array" aca="1" ref="BJ60" ca="1">IFERROR(MATCH(TRUE,INDEX($B$14:$B$117&gt;=BI60,0),0),"")</f>
        <v>43</v>
      </c>
      <c r="BK60" s="194">
        <f t="shared" ca="1" si="52"/>
        <v>0.99186030036777373</v>
      </c>
      <c r="BN60" s="194">
        <f t="shared" si="53"/>
        <v>0</v>
      </c>
      <c r="BO60" s="19">
        <f ca="1"/>
        <v>0</v>
      </c>
      <c r="BP60" s="208">
        <f t="shared" ca="1" si="54"/>
        <v>0</v>
      </c>
      <c r="BQ60" s="207">
        <f ca="1"/>
        <v>46</v>
      </c>
      <c r="BR60" s="194">
        <f ca="1"/>
        <v>0.93877551020408156</v>
      </c>
      <c r="BS60" s="198" cm="1">
        <f t="array" aca="1" ref="BS60" ca="1">IFERROR(MATCH(TRUE,INDEX($B$14:$B$117&gt;=BR60,0),0),"")</f>
        <v>43</v>
      </c>
      <c r="BT60" s="194">
        <f t="shared" ca="1" si="55"/>
        <v>0.99186030036777373</v>
      </c>
      <c r="BW60" s="194">
        <f t="shared" si="56"/>
        <v>0</v>
      </c>
      <c r="BX60" s="19">
        <f ca="1"/>
        <v>0</v>
      </c>
      <c r="BY60" s="208">
        <f t="shared" ca="1" si="57"/>
        <v>0</v>
      </c>
      <c r="BZ60" s="207">
        <f ca="1"/>
        <v>46</v>
      </c>
      <c r="CA60" s="194">
        <f ca="1"/>
        <v>0.93877551020408156</v>
      </c>
      <c r="CB60" s="198" cm="1">
        <f t="array" aca="1" ref="CB60" ca="1">IFERROR(MATCH(TRUE,INDEX($B$14:$B$117&gt;=CA60,0),0),"")</f>
        <v>43</v>
      </c>
      <c r="CC60" s="194">
        <f t="shared" ca="1" si="58"/>
        <v>0.99186030036777373</v>
      </c>
      <c r="CF60" s="194">
        <f t="shared" si="59"/>
        <v>0</v>
      </c>
      <c r="CG60" s="19">
        <f ca="1"/>
        <v>0</v>
      </c>
      <c r="CH60" s="208">
        <f t="shared" ca="1" si="60"/>
        <v>0</v>
      </c>
      <c r="CI60" s="207">
        <f ca="1"/>
        <v>46</v>
      </c>
      <c r="CJ60" s="194">
        <f ca="1"/>
        <v>0.95833333333333326</v>
      </c>
      <c r="CK60" s="198" cm="1">
        <f t="array" aca="1" ref="CK60" ca="1">IFERROR(MATCH(TRUE,INDEX($B$14:$B$117&gt;=CJ60,0),0),"")</f>
        <v>44</v>
      </c>
      <c r="CL60" s="194">
        <f t="shared" ca="1" si="61"/>
        <v>0.99459228339347083</v>
      </c>
      <c r="CO60" s="194">
        <f t="shared" si="62"/>
        <v>0</v>
      </c>
      <c r="CP60" s="19">
        <f ca="1"/>
        <v>0</v>
      </c>
      <c r="CQ60" s="208">
        <f t="shared" ca="1" si="63"/>
        <v>0</v>
      </c>
      <c r="CR60" s="207"/>
      <c r="CS60" s="194"/>
      <c r="CT60" s="198" cm="1">
        <f t="array" ref="CT60">IFERROR(MATCH(TRUE,INDEX($B$14:$B$117&gt;=CS60,0),0),"")</f>
        <v>1</v>
      </c>
      <c r="CU60" s="194">
        <f t="shared" ca="1" si="64"/>
        <v>1.3963799927016407E-2</v>
      </c>
      <c r="CX60" s="194">
        <f t="shared" si="65"/>
        <v>0</v>
      </c>
      <c r="CY60" s="19" t="e">
        <f ca="1"/>
        <v>#N/A</v>
      </c>
      <c r="CZ60" s="208" t="e">
        <f t="shared" ca="1" si="66"/>
        <v>#N/A</v>
      </c>
      <c r="DA60" s="207"/>
      <c r="DB60" s="194"/>
      <c r="DC60" s="198" cm="1">
        <f t="array" ref="DC60">IFERROR(MATCH(TRUE,INDEX($B$14:$B$117&gt;=DB60,0),0),"")</f>
        <v>1</v>
      </c>
      <c r="DD60" s="194">
        <f t="shared" ca="1" si="67"/>
        <v>1.3963799927016407E-2</v>
      </c>
      <c r="DG60" s="194">
        <f t="shared" si="68"/>
        <v>0</v>
      </c>
      <c r="DH60" s="19" t="e">
        <f ca="1"/>
        <v>#N/A</v>
      </c>
      <c r="DI60" s="208" t="e">
        <f t="shared" ca="1" si="69"/>
        <v>#N/A</v>
      </c>
      <c r="DJ60" s="207"/>
      <c r="DK60" s="194"/>
      <c r="DL60" s="198" cm="1">
        <f t="array" ref="DL60">IFERROR(MATCH(TRUE,INDEX($B$14:$B$117&gt;=DK60,0),0),"")</f>
        <v>1</v>
      </c>
      <c r="DM60" s="194">
        <f t="shared" ca="1" si="70"/>
        <v>1.3963799927016407E-2</v>
      </c>
      <c r="DP60" s="194">
        <f t="shared" si="71"/>
        <v>0</v>
      </c>
      <c r="DQ60" s="19" t="e">
        <f ca="1"/>
        <v>#N/A</v>
      </c>
      <c r="DR60" s="208" t="e">
        <f t="shared" ca="1" si="72"/>
        <v>#N/A</v>
      </c>
      <c r="DS60" s="207"/>
      <c r="DT60" s="194"/>
      <c r="DU60" s="198" cm="1">
        <f t="array" ref="DU60">IFERROR(MATCH(TRUE,INDEX($B$14:$B$117&gt;=DT60,0),0),"")</f>
        <v>1</v>
      </c>
      <c r="DV60" s="194">
        <f t="shared" ca="1" si="73"/>
        <v>1.3963799927016407E-2</v>
      </c>
      <c r="DY60" s="194">
        <f t="shared" si="74"/>
        <v>0</v>
      </c>
      <c r="DZ60" s="19" t="e">
        <f ca="1"/>
        <v>#N/A</v>
      </c>
      <c r="EA60" s="208" t="e">
        <f t="shared" ca="1" si="75"/>
        <v>#N/A</v>
      </c>
      <c r="EB60" s="207"/>
      <c r="EC60" s="194"/>
      <c r="ED60" s="198" cm="1">
        <f t="array" ref="ED60">IFERROR(MATCH(TRUE,INDEX($B$14:$B$117&gt;=EC60,0),0),"")</f>
        <v>1</v>
      </c>
      <c r="EE60" s="194">
        <f t="shared" ca="1" si="76"/>
        <v>1.3963799927016407E-2</v>
      </c>
      <c r="EH60" s="194">
        <f t="shared" si="77"/>
        <v>0</v>
      </c>
      <c r="EI60" s="19" t="e">
        <f ca="1"/>
        <v>#N/A</v>
      </c>
      <c r="EJ60" s="208" t="e">
        <f t="shared" ca="1" si="78"/>
        <v>#N/A</v>
      </c>
      <c r="EK60" s="207"/>
      <c r="EL60" s="194"/>
      <c r="EM60" s="198" cm="1">
        <f t="array" ref="EM60">IFERROR(MATCH(TRUE,INDEX($B$14:$B$117&gt;=EL60,0),0),"")</f>
        <v>1</v>
      </c>
      <c r="EN60" s="194">
        <f t="shared" ca="1" si="79"/>
        <v>1.3963799927016407E-2</v>
      </c>
      <c r="EQ60" s="194">
        <f t="shared" si="80"/>
        <v>0</v>
      </c>
      <c r="ER60" s="19" t="e">
        <f ca="1"/>
        <v>#N/A</v>
      </c>
      <c r="ES60" s="208" t="e">
        <f t="shared" ca="1" si="81"/>
        <v>#N/A</v>
      </c>
      <c r="ET60" s="207"/>
      <c r="EU60" s="194"/>
      <c r="EV60" s="198" cm="1">
        <f t="array" ref="EV60">IFERROR(MATCH(TRUE,INDEX($B$14:$B$117&gt;=EU60,0),0),"")</f>
        <v>1</v>
      </c>
      <c r="EW60" s="194">
        <f t="shared" ca="1" si="82"/>
        <v>1.3963799927016407E-2</v>
      </c>
      <c r="EZ60" s="194">
        <f t="shared" si="83"/>
        <v>0</v>
      </c>
      <c r="FA60" s="19" t="e">
        <f ca="1"/>
        <v>#N/A</v>
      </c>
      <c r="FB60" s="208" t="e">
        <f t="shared" ca="1" si="84"/>
        <v>#N/A</v>
      </c>
      <c r="FC60" s="207"/>
      <c r="FD60" s="194"/>
      <c r="FE60" s="198" cm="1">
        <f t="array" ref="FE60">IFERROR(MATCH(TRUE,INDEX($B$14:$B$117&gt;=FD60,0),0),"")</f>
        <v>1</v>
      </c>
      <c r="FF60" s="194">
        <f t="shared" ca="1" si="85"/>
        <v>1.3963799927016407E-2</v>
      </c>
      <c r="FI60" s="194">
        <f t="shared" si="86"/>
        <v>0</v>
      </c>
      <c r="FJ60" s="19" t="e">
        <f ca="1"/>
        <v>#N/A</v>
      </c>
      <c r="FK60" s="208" t="e">
        <f t="shared" ca="1" si="87"/>
        <v>#N/A</v>
      </c>
      <c r="FL60" s="207"/>
      <c r="FM60" s="194"/>
      <c r="FN60" s="198" cm="1">
        <f t="array" ref="FN60">IFERROR(MATCH(TRUE,INDEX($B$14:$B$117&gt;=FM60,0),0),"")</f>
        <v>1</v>
      </c>
      <c r="FO60" s="194">
        <f t="shared" ca="1" si="88"/>
        <v>1.3963799927016407E-2</v>
      </c>
      <c r="FR60" s="194">
        <f t="shared" si="89"/>
        <v>0</v>
      </c>
      <c r="FS60" s="19" t="e">
        <f ca="1"/>
        <v>#N/A</v>
      </c>
      <c r="FT60" s="208" t="e">
        <f t="shared" ca="1" si="90"/>
        <v>#N/A</v>
      </c>
      <c r="FU60" s="207"/>
      <c r="FV60" s="194"/>
      <c r="FW60" s="198" cm="1">
        <f t="array" ref="FW60">IFERROR(MATCH(TRUE,INDEX($B$14:$B$117&gt;=FV60,0),0),"")</f>
        <v>1</v>
      </c>
      <c r="FX60" s="194">
        <f t="shared" ca="1" si="91"/>
        <v>1.3963799927016407E-2</v>
      </c>
      <c r="GA60" s="194">
        <f t="shared" si="92"/>
        <v>0</v>
      </c>
      <c r="GB60" s="19" t="e">
        <f ca="1"/>
        <v>#N/A</v>
      </c>
      <c r="GC60" s="208" t="e">
        <f t="shared" ca="1" si="93"/>
        <v>#N/A</v>
      </c>
    </row>
    <row r="61" spans="1:185" x14ac:dyDescent="0.2">
      <c r="A61" s="330"/>
      <c r="B61" s="194"/>
      <c r="C61" s="194"/>
      <c r="D61" s="194"/>
      <c r="E61" s="194"/>
      <c r="F61" s="207">
        <f ca="1"/>
        <v>47</v>
      </c>
      <c r="G61" s="194">
        <f ca="1"/>
        <v>0.49473684210526314</v>
      </c>
      <c r="H61" s="198" cm="1">
        <f t="array" aca="1" ref="H61" ca="1">IFERROR(MATCH(TRUE,INDEX($B$14:$B$117&gt;=G61,0),0),"")</f>
        <v>23</v>
      </c>
      <c r="I61" s="194">
        <f t="shared" ca="1" si="38"/>
        <v>0.87226387307788467</v>
      </c>
      <c r="L61" s="194">
        <f t="shared" si="94"/>
        <v>0</v>
      </c>
      <c r="M61" s="19">
        <f ca="1"/>
        <v>0</v>
      </c>
      <c r="N61" s="208">
        <f t="shared" ca="1" si="95"/>
        <v>0</v>
      </c>
      <c r="O61" s="207">
        <f ca="1"/>
        <v>47</v>
      </c>
      <c r="P61" s="194">
        <f ca="1"/>
        <v>0.82456140350877183</v>
      </c>
      <c r="Q61" s="198" cm="1">
        <f t="array" aca="1" ref="Q61" ca="1">IFERROR(MATCH(TRUE,INDEX($B$14:$B$117&gt;=P61,0),0),"")</f>
        <v>38</v>
      </c>
      <c r="R61" s="194">
        <f t="shared" ca="1" si="39"/>
        <v>0.96743103781290007</v>
      </c>
      <c r="U61" s="194">
        <f t="shared" si="96"/>
        <v>0</v>
      </c>
      <c r="V61" s="19">
        <f ca="1"/>
        <v>0</v>
      </c>
      <c r="W61" s="208">
        <f t="shared" ca="1" si="97"/>
        <v>0</v>
      </c>
      <c r="X61" s="207">
        <f ca="1"/>
        <v>47</v>
      </c>
      <c r="Y61" s="194">
        <f ca="1"/>
        <v>0.90384615384615385</v>
      </c>
      <c r="Z61" s="198" cm="1">
        <f t="array" aca="1" ref="Z61" ca="1">IFERROR(MATCH(TRUE,INDEX($B$14:$B$117&gt;=Y61,0),0),"")</f>
        <v>41</v>
      </c>
      <c r="AA61" s="194">
        <f t="shared" ca="1" si="40"/>
        <v>0.98473435544003862</v>
      </c>
      <c r="AD61" s="194">
        <f t="shared" si="41"/>
        <v>0</v>
      </c>
      <c r="AE61" s="19">
        <f ca="1"/>
        <v>0</v>
      </c>
      <c r="AF61" s="208">
        <f t="shared" ca="1" si="42"/>
        <v>0</v>
      </c>
      <c r="AG61" s="207">
        <f ca="1"/>
        <v>47</v>
      </c>
      <c r="AH61" s="194">
        <f ca="1"/>
        <v>0.92156862745098034</v>
      </c>
      <c r="AI61" s="198" cm="1">
        <f t="array" aca="1" ref="AI61" ca="1">IFERROR(MATCH(TRUE,INDEX($B$14:$B$117&gt;=AH61,0),0),"")</f>
        <v>42</v>
      </c>
      <c r="AJ61" s="194">
        <f t="shared" ca="1" si="43"/>
        <v>0.98807629063434832</v>
      </c>
      <c r="AM61" s="194">
        <f t="shared" si="44"/>
        <v>0</v>
      </c>
      <c r="AN61" s="19">
        <f ca="1"/>
        <v>0</v>
      </c>
      <c r="AO61" s="208">
        <f t="shared" ca="1" si="45"/>
        <v>0</v>
      </c>
      <c r="AP61" s="207">
        <f ca="1"/>
        <v>47</v>
      </c>
      <c r="AQ61" s="194">
        <f ca="1"/>
        <v>0.94000000000000006</v>
      </c>
      <c r="AR61" s="198" cm="1">
        <f t="array" aca="1" ref="AR61" ca="1">IFERROR(MATCH(TRUE,INDEX($B$14:$B$117&gt;=AQ61,0),0),"")</f>
        <v>43</v>
      </c>
      <c r="AS61" s="194">
        <f t="shared" ca="1" si="46"/>
        <v>0.99202538103181803</v>
      </c>
      <c r="AV61" s="194">
        <f t="shared" si="47"/>
        <v>0</v>
      </c>
      <c r="AW61" s="19">
        <f ca="1"/>
        <v>0</v>
      </c>
      <c r="AX61" s="208">
        <f t="shared" ca="1" si="48"/>
        <v>0</v>
      </c>
      <c r="AY61" s="207">
        <f ca="1"/>
        <v>47</v>
      </c>
      <c r="AZ61" s="194">
        <f ca="1"/>
        <v>0.94000000000000006</v>
      </c>
      <c r="BA61" s="198" cm="1">
        <f t="array" aca="1" ref="BA61" ca="1">IFERROR(MATCH(TRUE,INDEX($B$14:$B$117&gt;=AZ61,0),0),"")</f>
        <v>43</v>
      </c>
      <c r="BB61" s="194">
        <f t="shared" ca="1" si="49"/>
        <v>0.99202538103181803</v>
      </c>
      <c r="BE61" s="194">
        <f t="shared" si="50"/>
        <v>0</v>
      </c>
      <c r="BF61" s="19">
        <f ca="1"/>
        <v>0</v>
      </c>
      <c r="BG61" s="208">
        <f t="shared" ca="1" si="51"/>
        <v>0</v>
      </c>
      <c r="BH61" s="207">
        <f ca="1"/>
        <v>47</v>
      </c>
      <c r="BI61" s="194">
        <f ca="1"/>
        <v>0.95918367346938771</v>
      </c>
      <c r="BJ61" s="198" cm="1">
        <f t="array" aca="1" ref="BJ61" ca="1">IFERROR(MATCH(TRUE,INDEX($B$14:$B$117&gt;=BI61,0),0),"")</f>
        <v>44</v>
      </c>
      <c r="BK61" s="194">
        <f t="shared" ca="1" si="52"/>
        <v>0.99470264495686944</v>
      </c>
      <c r="BN61" s="194">
        <f t="shared" si="53"/>
        <v>0</v>
      </c>
      <c r="BO61" s="19">
        <f ca="1"/>
        <v>0</v>
      </c>
      <c r="BP61" s="208">
        <f t="shared" ca="1" si="54"/>
        <v>0</v>
      </c>
      <c r="BQ61" s="207">
        <f ca="1"/>
        <v>47</v>
      </c>
      <c r="BR61" s="194">
        <f ca="1"/>
        <v>0.95918367346938771</v>
      </c>
      <c r="BS61" s="198" cm="1">
        <f t="array" aca="1" ref="BS61" ca="1">IFERROR(MATCH(TRUE,INDEX($B$14:$B$117&gt;=BR61,0),0),"")</f>
        <v>44</v>
      </c>
      <c r="BT61" s="194">
        <f t="shared" ca="1" si="55"/>
        <v>0.99470264495686944</v>
      </c>
      <c r="BW61" s="194">
        <f t="shared" si="56"/>
        <v>0</v>
      </c>
      <c r="BX61" s="19">
        <f ca="1"/>
        <v>0</v>
      </c>
      <c r="BY61" s="208">
        <f t="shared" ca="1" si="57"/>
        <v>0</v>
      </c>
      <c r="BZ61" s="207">
        <f ca="1"/>
        <v>47</v>
      </c>
      <c r="CA61" s="194">
        <f ca="1"/>
        <v>0.95918367346938771</v>
      </c>
      <c r="CB61" s="198" cm="1">
        <f t="array" aca="1" ref="CB61" ca="1">IFERROR(MATCH(TRUE,INDEX($B$14:$B$117&gt;=CA61,0),0),"")</f>
        <v>44</v>
      </c>
      <c r="CC61" s="194">
        <f t="shared" ca="1" si="58"/>
        <v>0.99470264495686944</v>
      </c>
      <c r="CF61" s="194">
        <f t="shared" si="59"/>
        <v>0</v>
      </c>
      <c r="CG61" s="19">
        <f ca="1"/>
        <v>0</v>
      </c>
      <c r="CH61" s="208">
        <f t="shared" ca="1" si="60"/>
        <v>0</v>
      </c>
      <c r="CI61" s="207">
        <f ca="1"/>
        <v>47</v>
      </c>
      <c r="CJ61" s="194">
        <f ca="1"/>
        <v>0.97916666666666663</v>
      </c>
      <c r="CK61" s="198" cm="1">
        <f t="array" aca="1" ref="CK61" ca="1">IFERROR(MATCH(TRUE,INDEX($B$14:$B$117&gt;=CJ61,0),0),"")</f>
        <v>45</v>
      </c>
      <c r="CL61" s="194">
        <f t="shared" ca="1" si="61"/>
        <v>0.99470332774338865</v>
      </c>
      <c r="CO61" s="194">
        <f t="shared" si="62"/>
        <v>0</v>
      </c>
      <c r="CP61" s="19">
        <f ca="1"/>
        <v>0</v>
      </c>
      <c r="CQ61" s="208">
        <f t="shared" ca="1" si="63"/>
        <v>0</v>
      </c>
      <c r="CR61" s="207"/>
      <c r="CS61" s="194"/>
      <c r="CT61" s="198" cm="1">
        <f t="array" ref="CT61">IFERROR(MATCH(TRUE,INDEX($B$14:$B$117&gt;=CS61,0),0),"")</f>
        <v>1</v>
      </c>
      <c r="CU61" s="194">
        <f t="shared" ca="1" si="64"/>
        <v>1.3963799927016407E-2</v>
      </c>
      <c r="CX61" s="194">
        <f t="shared" si="65"/>
        <v>0</v>
      </c>
      <c r="CY61" s="19" t="e">
        <f ca="1"/>
        <v>#N/A</v>
      </c>
      <c r="CZ61" s="208" t="e">
        <f t="shared" ca="1" si="66"/>
        <v>#N/A</v>
      </c>
      <c r="DA61" s="207"/>
      <c r="DB61" s="194"/>
      <c r="DC61" s="198" cm="1">
        <f t="array" ref="DC61">IFERROR(MATCH(TRUE,INDEX($B$14:$B$117&gt;=DB61,0),0),"")</f>
        <v>1</v>
      </c>
      <c r="DD61" s="194">
        <f t="shared" ca="1" si="67"/>
        <v>1.3963799927016407E-2</v>
      </c>
      <c r="DG61" s="194">
        <f t="shared" si="68"/>
        <v>0</v>
      </c>
      <c r="DH61" s="19" t="e">
        <f ca="1"/>
        <v>#N/A</v>
      </c>
      <c r="DI61" s="208" t="e">
        <f t="shared" ca="1" si="69"/>
        <v>#N/A</v>
      </c>
      <c r="DJ61" s="207"/>
      <c r="DK61" s="194"/>
      <c r="DL61" s="198" cm="1">
        <f t="array" ref="DL61">IFERROR(MATCH(TRUE,INDEX($B$14:$B$117&gt;=DK61,0),0),"")</f>
        <v>1</v>
      </c>
      <c r="DM61" s="194">
        <f t="shared" ca="1" si="70"/>
        <v>1.3963799927016407E-2</v>
      </c>
      <c r="DP61" s="194">
        <f t="shared" si="71"/>
        <v>0</v>
      </c>
      <c r="DQ61" s="19" t="e">
        <f ca="1"/>
        <v>#N/A</v>
      </c>
      <c r="DR61" s="208" t="e">
        <f t="shared" ca="1" si="72"/>
        <v>#N/A</v>
      </c>
      <c r="DS61" s="207"/>
      <c r="DT61" s="194"/>
      <c r="DU61" s="198" cm="1">
        <f t="array" ref="DU61">IFERROR(MATCH(TRUE,INDEX($B$14:$B$117&gt;=DT61,0),0),"")</f>
        <v>1</v>
      </c>
      <c r="DV61" s="194">
        <f t="shared" ca="1" si="73"/>
        <v>1.3963799927016407E-2</v>
      </c>
      <c r="DY61" s="194">
        <f t="shared" si="74"/>
        <v>0</v>
      </c>
      <c r="DZ61" s="19" t="e">
        <f ca="1"/>
        <v>#N/A</v>
      </c>
      <c r="EA61" s="208" t="e">
        <f t="shared" ca="1" si="75"/>
        <v>#N/A</v>
      </c>
      <c r="EB61" s="207"/>
      <c r="EC61" s="194"/>
      <c r="ED61" s="198" cm="1">
        <f t="array" ref="ED61">IFERROR(MATCH(TRUE,INDEX($B$14:$B$117&gt;=EC61,0),0),"")</f>
        <v>1</v>
      </c>
      <c r="EE61" s="194">
        <f t="shared" ca="1" si="76"/>
        <v>1.3963799927016407E-2</v>
      </c>
      <c r="EH61" s="194">
        <f t="shared" si="77"/>
        <v>0</v>
      </c>
      <c r="EI61" s="19" t="e">
        <f ca="1"/>
        <v>#N/A</v>
      </c>
      <c r="EJ61" s="208" t="e">
        <f t="shared" ca="1" si="78"/>
        <v>#N/A</v>
      </c>
      <c r="EK61" s="207"/>
      <c r="EL61" s="194"/>
      <c r="EM61" s="198" cm="1">
        <f t="array" ref="EM61">IFERROR(MATCH(TRUE,INDEX($B$14:$B$117&gt;=EL61,0),0),"")</f>
        <v>1</v>
      </c>
      <c r="EN61" s="194">
        <f t="shared" ca="1" si="79"/>
        <v>1.3963799927016407E-2</v>
      </c>
      <c r="EQ61" s="194">
        <f t="shared" si="80"/>
        <v>0</v>
      </c>
      <c r="ER61" s="19" t="e">
        <f ca="1"/>
        <v>#N/A</v>
      </c>
      <c r="ES61" s="208" t="e">
        <f t="shared" ca="1" si="81"/>
        <v>#N/A</v>
      </c>
      <c r="ET61" s="207"/>
      <c r="EU61" s="194"/>
      <c r="EV61" s="198" cm="1">
        <f t="array" ref="EV61">IFERROR(MATCH(TRUE,INDEX($B$14:$B$117&gt;=EU61,0),0),"")</f>
        <v>1</v>
      </c>
      <c r="EW61" s="194">
        <f t="shared" ca="1" si="82"/>
        <v>1.3963799927016407E-2</v>
      </c>
      <c r="EZ61" s="194">
        <f t="shared" si="83"/>
        <v>0</v>
      </c>
      <c r="FA61" s="19" t="e">
        <f ca="1"/>
        <v>#N/A</v>
      </c>
      <c r="FB61" s="208" t="e">
        <f t="shared" ca="1" si="84"/>
        <v>#N/A</v>
      </c>
      <c r="FC61" s="207"/>
      <c r="FD61" s="194"/>
      <c r="FE61" s="198" cm="1">
        <f t="array" ref="FE61">IFERROR(MATCH(TRUE,INDEX($B$14:$B$117&gt;=FD61,0),0),"")</f>
        <v>1</v>
      </c>
      <c r="FF61" s="194">
        <f t="shared" ca="1" si="85"/>
        <v>1.3963799927016407E-2</v>
      </c>
      <c r="FI61" s="194">
        <f t="shared" si="86"/>
        <v>0</v>
      </c>
      <c r="FJ61" s="19" t="e">
        <f ca="1"/>
        <v>#N/A</v>
      </c>
      <c r="FK61" s="208" t="e">
        <f t="shared" ca="1" si="87"/>
        <v>#N/A</v>
      </c>
      <c r="FL61" s="207"/>
      <c r="FM61" s="194"/>
      <c r="FN61" s="198" cm="1">
        <f t="array" ref="FN61">IFERROR(MATCH(TRUE,INDEX($B$14:$B$117&gt;=FM61,0),0),"")</f>
        <v>1</v>
      </c>
      <c r="FO61" s="194">
        <f t="shared" ca="1" si="88"/>
        <v>1.3963799927016407E-2</v>
      </c>
      <c r="FR61" s="194">
        <f t="shared" si="89"/>
        <v>0</v>
      </c>
      <c r="FS61" s="19" t="e">
        <f ca="1"/>
        <v>#N/A</v>
      </c>
      <c r="FT61" s="208" t="e">
        <f t="shared" ca="1" si="90"/>
        <v>#N/A</v>
      </c>
      <c r="FU61" s="207"/>
      <c r="FV61" s="194"/>
      <c r="FW61" s="198" cm="1">
        <f t="array" ref="FW61">IFERROR(MATCH(TRUE,INDEX($B$14:$B$117&gt;=FV61,0),0),"")</f>
        <v>1</v>
      </c>
      <c r="FX61" s="194">
        <f t="shared" ca="1" si="91"/>
        <v>1.3963799927016407E-2</v>
      </c>
      <c r="GA61" s="194">
        <f t="shared" si="92"/>
        <v>0</v>
      </c>
      <c r="GB61" s="19" t="e">
        <f ca="1"/>
        <v>#N/A</v>
      </c>
      <c r="GC61" s="208" t="e">
        <f t="shared" ca="1" si="93"/>
        <v>#N/A</v>
      </c>
    </row>
    <row r="62" spans="1:185" x14ac:dyDescent="0.2">
      <c r="A62" s="330"/>
      <c r="B62" s="194"/>
      <c r="C62" s="194"/>
      <c r="D62" s="194"/>
      <c r="E62" s="194"/>
      <c r="F62" s="207">
        <f ca="1"/>
        <v>48</v>
      </c>
      <c r="G62" s="194">
        <f ca="1"/>
        <v>0.50526315789473686</v>
      </c>
      <c r="H62" s="198" cm="1">
        <f t="array" aca="1" ref="H62" ca="1">IFERROR(MATCH(TRUE,INDEX($B$14:$B$117&gt;=G62,0),0),"")</f>
        <v>24</v>
      </c>
      <c r="I62" s="194">
        <f t="shared" ca="1" si="38"/>
        <v>0.87692082108888381</v>
      </c>
      <c r="L62" s="194">
        <f t="shared" si="94"/>
        <v>0</v>
      </c>
      <c r="M62" s="19">
        <f ca="1"/>
        <v>0</v>
      </c>
      <c r="N62" s="208">
        <f t="shared" ca="1" si="95"/>
        <v>0</v>
      </c>
      <c r="O62" s="207">
        <f ca="1"/>
        <v>48</v>
      </c>
      <c r="P62" s="194">
        <f ca="1"/>
        <v>0.84210526315789469</v>
      </c>
      <c r="Q62" s="198" cm="1">
        <f t="array" aca="1" ref="Q62" ca="1">IFERROR(MATCH(TRUE,INDEX($B$14:$B$117&gt;=P62,0),0),"")</f>
        <v>39</v>
      </c>
      <c r="R62" s="194">
        <f t="shared" ca="1" si="39"/>
        <v>0.97172011903522659</v>
      </c>
      <c r="U62" s="194">
        <f t="shared" si="96"/>
        <v>0</v>
      </c>
      <c r="V62" s="19">
        <f ca="1"/>
        <v>0</v>
      </c>
      <c r="W62" s="208">
        <f t="shared" ca="1" si="97"/>
        <v>0</v>
      </c>
      <c r="X62" s="207">
        <f ca="1"/>
        <v>48</v>
      </c>
      <c r="Y62" s="194">
        <f ca="1"/>
        <v>0.92307692307692313</v>
      </c>
      <c r="Z62" s="198" cm="1">
        <f t="array" aca="1" ref="Z62" ca="1">IFERROR(MATCH(TRUE,INDEX($B$14:$B$117&gt;=Y62,0),0),"")</f>
        <v>42</v>
      </c>
      <c r="AA62" s="194">
        <f t="shared" ca="1" si="40"/>
        <v>0.98834660470700519</v>
      </c>
      <c r="AD62" s="194">
        <f t="shared" si="41"/>
        <v>0</v>
      </c>
      <c r="AE62" s="19">
        <f ca="1"/>
        <v>0</v>
      </c>
      <c r="AF62" s="208">
        <f t="shared" ca="1" si="42"/>
        <v>0</v>
      </c>
      <c r="AG62" s="207">
        <f ca="1"/>
        <v>48</v>
      </c>
      <c r="AH62" s="194">
        <f ca="1"/>
        <v>0.94117647058823528</v>
      </c>
      <c r="AI62" s="198" cm="1">
        <f t="array" aca="1" ref="AI62" ca="1">IFERROR(MATCH(TRUE,INDEX($B$14:$B$117&gt;=AH62,0),0),"")</f>
        <v>43</v>
      </c>
      <c r="AJ62" s="194">
        <f t="shared" ca="1" si="43"/>
        <v>0.99218398794433116</v>
      </c>
      <c r="AM62" s="194">
        <f t="shared" si="44"/>
        <v>0</v>
      </c>
      <c r="AN62" s="19">
        <f ca="1"/>
        <v>0</v>
      </c>
      <c r="AO62" s="208">
        <f t="shared" ca="1" si="45"/>
        <v>0</v>
      </c>
      <c r="AP62" s="207">
        <f ca="1"/>
        <v>48</v>
      </c>
      <c r="AQ62" s="194">
        <f ca="1"/>
        <v>0.96</v>
      </c>
      <c r="AR62" s="198" cm="1">
        <f t="array" aca="1" ref="AR62" ca="1">IFERROR(MATCH(TRUE,INDEX($B$14:$B$117&gt;=AQ62,0),0),"")</f>
        <v>44</v>
      </c>
      <c r="AS62" s="194">
        <f t="shared" ca="1" si="46"/>
        <v>0.99480859205773209</v>
      </c>
      <c r="AV62" s="194">
        <f t="shared" si="47"/>
        <v>0</v>
      </c>
      <c r="AW62" s="19">
        <f ca="1"/>
        <v>0</v>
      </c>
      <c r="AX62" s="208">
        <f t="shared" ca="1" si="48"/>
        <v>0</v>
      </c>
      <c r="AY62" s="207">
        <f ca="1"/>
        <v>48</v>
      </c>
      <c r="AZ62" s="194">
        <f ca="1"/>
        <v>0.96</v>
      </c>
      <c r="BA62" s="198" cm="1">
        <f t="array" aca="1" ref="BA62" ca="1">IFERROR(MATCH(TRUE,INDEX($B$14:$B$117&gt;=AZ62,0),0),"")</f>
        <v>44</v>
      </c>
      <c r="BB62" s="194">
        <f t="shared" ca="1" si="49"/>
        <v>0.99480859205773209</v>
      </c>
      <c r="BE62" s="194">
        <f t="shared" si="50"/>
        <v>0</v>
      </c>
      <c r="BF62" s="19">
        <f ca="1"/>
        <v>0</v>
      </c>
      <c r="BG62" s="208">
        <f t="shared" ca="1" si="51"/>
        <v>0</v>
      </c>
      <c r="BH62" s="207">
        <f ca="1"/>
        <v>48</v>
      </c>
      <c r="BI62" s="194">
        <f ca="1"/>
        <v>0.97959183673469385</v>
      </c>
      <c r="BJ62" s="198" cm="1">
        <f t="array" aca="1" ref="BJ62" ca="1">IFERROR(MATCH(TRUE,INDEX($B$14:$B$117&gt;=BI62,0),0),"")</f>
        <v>45</v>
      </c>
      <c r="BK62" s="194">
        <f t="shared" ca="1" si="52"/>
        <v>0.99481370362135724</v>
      </c>
      <c r="BN62" s="194">
        <f t="shared" si="53"/>
        <v>0</v>
      </c>
      <c r="BO62" s="19">
        <f ca="1"/>
        <v>0</v>
      </c>
      <c r="BP62" s="208">
        <f t="shared" ca="1" si="54"/>
        <v>0</v>
      </c>
      <c r="BQ62" s="207">
        <f ca="1"/>
        <v>48</v>
      </c>
      <c r="BR62" s="194">
        <f ca="1"/>
        <v>0.97959183673469385</v>
      </c>
      <c r="BS62" s="198" cm="1">
        <f t="array" aca="1" ref="BS62" ca="1">IFERROR(MATCH(TRUE,INDEX($B$14:$B$117&gt;=BR62,0),0),"")</f>
        <v>45</v>
      </c>
      <c r="BT62" s="194">
        <f t="shared" ca="1" si="55"/>
        <v>0.99481370362135724</v>
      </c>
      <c r="BW62" s="194">
        <f t="shared" si="56"/>
        <v>0</v>
      </c>
      <c r="BX62" s="19">
        <f ca="1"/>
        <v>0</v>
      </c>
      <c r="BY62" s="208">
        <f t="shared" ca="1" si="57"/>
        <v>0</v>
      </c>
      <c r="BZ62" s="207">
        <f ca="1"/>
        <v>48</v>
      </c>
      <c r="CA62" s="194">
        <f ca="1"/>
        <v>0.97959183673469385</v>
      </c>
      <c r="CB62" s="198" cm="1">
        <f t="array" aca="1" ref="CB62" ca="1">IFERROR(MATCH(TRUE,INDEX($B$14:$B$117&gt;=CA62,0),0),"")</f>
        <v>45</v>
      </c>
      <c r="CC62" s="194">
        <f t="shared" ca="1" si="58"/>
        <v>0.99481370362135724</v>
      </c>
      <c r="CF62" s="194">
        <f t="shared" si="59"/>
        <v>0</v>
      </c>
      <c r="CG62" s="19">
        <f ca="1"/>
        <v>0</v>
      </c>
      <c r="CH62" s="208">
        <f t="shared" ca="1" si="60"/>
        <v>0</v>
      </c>
      <c r="CI62" s="207"/>
      <c r="CJ62" s="194"/>
      <c r="CK62" s="198" cm="1">
        <f t="array" ref="CK62">IFERROR(MATCH(TRUE,INDEX($B$14:$B$117&gt;=CJ62,0),0),"")</f>
        <v>1</v>
      </c>
      <c r="CL62" s="194">
        <f t="shared" ca="1" si="61"/>
        <v>1.3963799927016407E-2</v>
      </c>
      <c r="CO62" s="194">
        <f t="shared" si="62"/>
        <v>0</v>
      </c>
      <c r="CP62" s="19">
        <f ca="1"/>
        <v>0</v>
      </c>
      <c r="CQ62" s="208">
        <f t="shared" ca="1" si="63"/>
        <v>0</v>
      </c>
      <c r="CR62" s="207"/>
      <c r="CS62" s="194"/>
      <c r="CT62" s="198" cm="1">
        <f t="array" ref="CT62">IFERROR(MATCH(TRUE,INDEX($B$14:$B$117&gt;=CS62,0),0),"")</f>
        <v>1</v>
      </c>
      <c r="CU62" s="194">
        <f t="shared" ca="1" si="64"/>
        <v>1.3963799927016407E-2</v>
      </c>
      <c r="CX62" s="194">
        <f t="shared" si="65"/>
        <v>0</v>
      </c>
      <c r="CY62" s="19" t="e">
        <f ca="1"/>
        <v>#N/A</v>
      </c>
      <c r="CZ62" s="208" t="e">
        <f t="shared" ca="1" si="66"/>
        <v>#N/A</v>
      </c>
      <c r="DA62" s="207"/>
      <c r="DB62" s="194"/>
      <c r="DC62" s="198" cm="1">
        <f t="array" ref="DC62">IFERROR(MATCH(TRUE,INDEX($B$14:$B$117&gt;=DB62,0),0),"")</f>
        <v>1</v>
      </c>
      <c r="DD62" s="194">
        <f t="shared" ca="1" si="67"/>
        <v>1.3963799927016407E-2</v>
      </c>
      <c r="DG62" s="194">
        <f t="shared" si="68"/>
        <v>0</v>
      </c>
      <c r="DH62" s="19" t="e">
        <f ca="1"/>
        <v>#N/A</v>
      </c>
      <c r="DI62" s="208" t="e">
        <f t="shared" ca="1" si="69"/>
        <v>#N/A</v>
      </c>
      <c r="DJ62" s="207"/>
      <c r="DK62" s="194"/>
      <c r="DL62" s="198" cm="1">
        <f t="array" ref="DL62">IFERROR(MATCH(TRUE,INDEX($B$14:$B$117&gt;=DK62,0),0),"")</f>
        <v>1</v>
      </c>
      <c r="DM62" s="194">
        <f t="shared" ca="1" si="70"/>
        <v>1.3963799927016407E-2</v>
      </c>
      <c r="DP62" s="194">
        <f t="shared" si="71"/>
        <v>0</v>
      </c>
      <c r="DQ62" s="19" t="e">
        <f ca="1"/>
        <v>#N/A</v>
      </c>
      <c r="DR62" s="208" t="e">
        <f t="shared" ca="1" si="72"/>
        <v>#N/A</v>
      </c>
      <c r="DS62" s="207"/>
      <c r="DT62" s="194"/>
      <c r="DU62" s="198" cm="1">
        <f t="array" ref="DU62">IFERROR(MATCH(TRUE,INDEX($B$14:$B$117&gt;=DT62,0),0),"")</f>
        <v>1</v>
      </c>
      <c r="DV62" s="194">
        <f t="shared" ca="1" si="73"/>
        <v>1.3963799927016407E-2</v>
      </c>
      <c r="DY62" s="194">
        <f t="shared" si="74"/>
        <v>0</v>
      </c>
      <c r="DZ62" s="19" t="e">
        <f ca="1"/>
        <v>#N/A</v>
      </c>
      <c r="EA62" s="208" t="e">
        <f t="shared" ca="1" si="75"/>
        <v>#N/A</v>
      </c>
      <c r="EB62" s="207"/>
      <c r="EC62" s="194"/>
      <c r="ED62" s="198" cm="1">
        <f t="array" ref="ED62">IFERROR(MATCH(TRUE,INDEX($B$14:$B$117&gt;=EC62,0),0),"")</f>
        <v>1</v>
      </c>
      <c r="EE62" s="194">
        <f t="shared" ca="1" si="76"/>
        <v>1.3963799927016407E-2</v>
      </c>
      <c r="EH62" s="194">
        <f t="shared" si="77"/>
        <v>0</v>
      </c>
      <c r="EI62" s="19" t="e">
        <f ca="1"/>
        <v>#N/A</v>
      </c>
      <c r="EJ62" s="208" t="e">
        <f t="shared" ca="1" si="78"/>
        <v>#N/A</v>
      </c>
      <c r="EK62" s="207"/>
      <c r="EL62" s="194"/>
      <c r="EM62" s="198" cm="1">
        <f t="array" ref="EM62">IFERROR(MATCH(TRUE,INDEX($B$14:$B$117&gt;=EL62,0),0),"")</f>
        <v>1</v>
      </c>
      <c r="EN62" s="194">
        <f t="shared" ca="1" si="79"/>
        <v>1.3963799927016407E-2</v>
      </c>
      <c r="EQ62" s="194">
        <f t="shared" si="80"/>
        <v>0</v>
      </c>
      <c r="ER62" s="19" t="e">
        <f ca="1"/>
        <v>#N/A</v>
      </c>
      <c r="ES62" s="208" t="e">
        <f t="shared" ca="1" si="81"/>
        <v>#N/A</v>
      </c>
      <c r="ET62" s="207"/>
      <c r="EU62" s="194"/>
      <c r="EV62" s="198" cm="1">
        <f t="array" ref="EV62">IFERROR(MATCH(TRUE,INDEX($B$14:$B$117&gt;=EU62,0),0),"")</f>
        <v>1</v>
      </c>
      <c r="EW62" s="194">
        <f t="shared" ca="1" si="82"/>
        <v>1.3963799927016407E-2</v>
      </c>
      <c r="EZ62" s="194">
        <f t="shared" si="83"/>
        <v>0</v>
      </c>
      <c r="FA62" s="19" t="e">
        <f ca="1"/>
        <v>#N/A</v>
      </c>
      <c r="FB62" s="208" t="e">
        <f t="shared" ca="1" si="84"/>
        <v>#N/A</v>
      </c>
      <c r="FC62" s="207"/>
      <c r="FD62" s="194"/>
      <c r="FE62" s="198" cm="1">
        <f t="array" ref="FE62">IFERROR(MATCH(TRUE,INDEX($B$14:$B$117&gt;=FD62,0),0),"")</f>
        <v>1</v>
      </c>
      <c r="FF62" s="194">
        <f t="shared" ca="1" si="85"/>
        <v>1.3963799927016407E-2</v>
      </c>
      <c r="FI62" s="194">
        <f t="shared" si="86"/>
        <v>0</v>
      </c>
      <c r="FJ62" s="19" t="e">
        <f ca="1"/>
        <v>#N/A</v>
      </c>
      <c r="FK62" s="208" t="e">
        <f t="shared" ca="1" si="87"/>
        <v>#N/A</v>
      </c>
      <c r="FL62" s="207"/>
      <c r="FM62" s="194"/>
      <c r="FN62" s="198" cm="1">
        <f t="array" ref="FN62">IFERROR(MATCH(TRUE,INDEX($B$14:$B$117&gt;=FM62,0),0),"")</f>
        <v>1</v>
      </c>
      <c r="FO62" s="194">
        <f t="shared" ca="1" si="88"/>
        <v>1.3963799927016407E-2</v>
      </c>
      <c r="FR62" s="194">
        <f t="shared" si="89"/>
        <v>0</v>
      </c>
      <c r="FS62" s="19" t="e">
        <f ca="1"/>
        <v>#N/A</v>
      </c>
      <c r="FT62" s="208" t="e">
        <f t="shared" ca="1" si="90"/>
        <v>#N/A</v>
      </c>
      <c r="FU62" s="207"/>
      <c r="FV62" s="194"/>
      <c r="FW62" s="198" cm="1">
        <f t="array" ref="FW62">IFERROR(MATCH(TRUE,INDEX($B$14:$B$117&gt;=FV62,0),0),"")</f>
        <v>1</v>
      </c>
      <c r="FX62" s="194">
        <f t="shared" ca="1" si="91"/>
        <v>1.3963799927016407E-2</v>
      </c>
      <c r="GA62" s="194">
        <f t="shared" si="92"/>
        <v>0</v>
      </c>
      <c r="GB62" s="19" t="e">
        <f ca="1"/>
        <v>#N/A</v>
      </c>
      <c r="GC62" s="208" t="e">
        <f t="shared" ca="1" si="93"/>
        <v>#N/A</v>
      </c>
    </row>
    <row r="63" spans="1:185" x14ac:dyDescent="0.2">
      <c r="A63" s="330"/>
      <c r="B63" s="194"/>
      <c r="C63" s="194"/>
      <c r="D63" s="194"/>
      <c r="E63" s="194"/>
      <c r="F63" s="207">
        <f ca="1"/>
        <v>49</v>
      </c>
      <c r="G63" s="194">
        <f ca="1"/>
        <v>0.51578947368421046</v>
      </c>
      <c r="H63" s="198" cm="1">
        <f t="array" aca="1" ref="H63" ca="1">IFERROR(MATCH(TRUE,INDEX($B$14:$B$117&gt;=G63,0),0),"")</f>
        <v>24</v>
      </c>
      <c r="I63" s="194">
        <f t="shared" ca="1" si="38"/>
        <v>0.88169638708141029</v>
      </c>
      <c r="L63" s="194">
        <f t="shared" si="94"/>
        <v>0</v>
      </c>
      <c r="M63" s="19">
        <f ca="1"/>
        <v>0</v>
      </c>
      <c r="N63" s="208">
        <f t="shared" ca="1" si="95"/>
        <v>0</v>
      </c>
      <c r="O63" s="207">
        <f ca="1"/>
        <v>49</v>
      </c>
      <c r="P63" s="194">
        <f ca="1"/>
        <v>0.85964912280701755</v>
      </c>
      <c r="Q63" s="198" cm="1">
        <f t="array" aca="1" ref="Q63" ca="1">IFERROR(MATCH(TRUE,INDEX($B$14:$B$117&gt;=P63,0),0),"")</f>
        <v>39</v>
      </c>
      <c r="R63" s="194">
        <f t="shared" ca="1" si="39"/>
        <v>0.97538292766536416</v>
      </c>
      <c r="U63" s="194">
        <f t="shared" si="96"/>
        <v>0</v>
      </c>
      <c r="V63" s="19">
        <f ca="1"/>
        <v>0</v>
      </c>
      <c r="W63" s="208">
        <f t="shared" ca="1" si="97"/>
        <v>0</v>
      </c>
      <c r="X63" s="207">
        <f ca="1"/>
        <v>49</v>
      </c>
      <c r="Y63" s="194">
        <f ca="1"/>
        <v>0.9423076923076924</v>
      </c>
      <c r="Z63" s="198" cm="1">
        <f t="array" aca="1" ref="Z63" ca="1">IFERROR(MATCH(TRUE,INDEX($B$14:$B$117&gt;=Y63,0),0),"")</f>
        <v>43</v>
      </c>
      <c r="AA63" s="194">
        <f t="shared" ca="1" si="40"/>
        <v>0.99233649459097839</v>
      </c>
      <c r="AD63" s="194">
        <f t="shared" si="41"/>
        <v>0</v>
      </c>
      <c r="AE63" s="19">
        <f ca="1"/>
        <v>0</v>
      </c>
      <c r="AF63" s="208">
        <f t="shared" ca="1" si="42"/>
        <v>0</v>
      </c>
      <c r="AG63" s="207">
        <f ca="1"/>
        <v>49</v>
      </c>
      <c r="AH63" s="194">
        <f ca="1"/>
        <v>0.96078431372549022</v>
      </c>
      <c r="AI63" s="198" cm="1">
        <f t="array" aca="1" ref="AI63" ca="1">IFERROR(MATCH(TRUE,INDEX($B$14:$B$117&gt;=AH63,0),0),"")</f>
        <v>44</v>
      </c>
      <c r="AJ63" s="194">
        <f t="shared" ca="1" si="43"/>
        <v>0.99491038437032553</v>
      </c>
      <c r="AM63" s="194">
        <f t="shared" si="44"/>
        <v>0</v>
      </c>
      <c r="AN63" s="19">
        <f ca="1"/>
        <v>0</v>
      </c>
      <c r="AO63" s="208">
        <f t="shared" ca="1" si="45"/>
        <v>0</v>
      </c>
      <c r="AP63" s="207">
        <f ca="1"/>
        <v>49</v>
      </c>
      <c r="AQ63" s="194">
        <f ca="1"/>
        <v>0.98</v>
      </c>
      <c r="AR63" s="198" cm="1">
        <f t="array" aca="1" ref="AR63" ca="1">IFERROR(MATCH(TRUE,INDEX($B$14:$B$117&gt;=AQ63,0),0),"")</f>
        <v>45</v>
      </c>
      <c r="AS63" s="194">
        <f t="shared" ca="1" si="46"/>
        <v>0.99491976018056705</v>
      </c>
      <c r="AV63" s="194">
        <f t="shared" si="47"/>
        <v>0</v>
      </c>
      <c r="AW63" s="19">
        <f ca="1"/>
        <v>0</v>
      </c>
      <c r="AX63" s="208">
        <f t="shared" ca="1" si="48"/>
        <v>0</v>
      </c>
      <c r="AY63" s="207">
        <f ca="1"/>
        <v>49</v>
      </c>
      <c r="AZ63" s="194">
        <f ca="1"/>
        <v>0.98</v>
      </c>
      <c r="BA63" s="198" cm="1">
        <f t="array" aca="1" ref="BA63" ca="1">IFERROR(MATCH(TRUE,INDEX($B$14:$B$117&gt;=AZ63,0),0),"")</f>
        <v>45</v>
      </c>
      <c r="BB63" s="194">
        <f t="shared" ca="1" si="49"/>
        <v>0.99491976018056705</v>
      </c>
      <c r="BE63" s="194">
        <f t="shared" si="50"/>
        <v>0</v>
      </c>
      <c r="BF63" s="19">
        <f ca="1"/>
        <v>0</v>
      </c>
      <c r="BG63" s="208">
        <f t="shared" ca="1" si="51"/>
        <v>0</v>
      </c>
      <c r="BH63" s="207"/>
      <c r="BI63" s="194"/>
      <c r="BJ63" s="198" cm="1">
        <f t="array" ref="BJ63">IFERROR(MATCH(TRUE,INDEX($B$14:$B$117&gt;=BI63,0),0),"")</f>
        <v>1</v>
      </c>
      <c r="BK63" s="194">
        <f t="shared" ca="1" si="52"/>
        <v>1.3963799927016407E-2</v>
      </c>
      <c r="BN63" s="194">
        <f t="shared" si="53"/>
        <v>0</v>
      </c>
      <c r="BO63" s="19">
        <f ca="1"/>
        <v>0</v>
      </c>
      <c r="BP63" s="208">
        <f t="shared" ca="1" si="54"/>
        <v>0</v>
      </c>
      <c r="BQ63" s="207"/>
      <c r="BR63" s="194"/>
      <c r="BS63" s="198" cm="1">
        <f t="array" ref="BS63">IFERROR(MATCH(TRUE,INDEX($B$14:$B$117&gt;=BR63,0),0),"")</f>
        <v>1</v>
      </c>
      <c r="BT63" s="194">
        <f t="shared" ca="1" si="55"/>
        <v>1.3963799927016407E-2</v>
      </c>
      <c r="BW63" s="194">
        <f t="shared" si="56"/>
        <v>0</v>
      </c>
      <c r="BX63" s="19">
        <f ca="1"/>
        <v>0</v>
      </c>
      <c r="BY63" s="208">
        <f t="shared" ca="1" si="57"/>
        <v>0</v>
      </c>
      <c r="BZ63" s="207"/>
      <c r="CA63" s="194"/>
      <c r="CB63" s="198" cm="1">
        <f t="array" ref="CB63">IFERROR(MATCH(TRUE,INDEX($B$14:$B$117&gt;=CA63,0),0),"")</f>
        <v>1</v>
      </c>
      <c r="CC63" s="194">
        <f t="shared" ca="1" si="58"/>
        <v>1.3963799927016407E-2</v>
      </c>
      <c r="CF63" s="194">
        <f t="shared" si="59"/>
        <v>0</v>
      </c>
      <c r="CG63" s="19">
        <f ca="1"/>
        <v>0</v>
      </c>
      <c r="CH63" s="208">
        <f t="shared" ca="1" si="60"/>
        <v>0</v>
      </c>
      <c r="CI63" s="207"/>
      <c r="CJ63" s="194"/>
      <c r="CK63" s="198" cm="1">
        <f t="array" ref="CK63">IFERROR(MATCH(TRUE,INDEX($B$14:$B$117&gt;=CJ63,0),0),"")</f>
        <v>1</v>
      </c>
      <c r="CL63" s="194">
        <f t="shared" ca="1" si="61"/>
        <v>1.3963799927016407E-2</v>
      </c>
      <c r="CO63" s="194">
        <f t="shared" si="62"/>
        <v>0</v>
      </c>
      <c r="CP63" s="19">
        <f ca="1"/>
        <v>0</v>
      </c>
      <c r="CQ63" s="208">
        <f t="shared" ca="1" si="63"/>
        <v>0</v>
      </c>
      <c r="CR63" s="207"/>
      <c r="CS63" s="194"/>
      <c r="CT63" s="198" cm="1">
        <f t="array" ref="CT63">IFERROR(MATCH(TRUE,INDEX($B$14:$B$117&gt;=CS63,0),0),"")</f>
        <v>1</v>
      </c>
      <c r="CU63" s="194">
        <f t="shared" ca="1" si="64"/>
        <v>1.3963799927016407E-2</v>
      </c>
      <c r="CX63" s="194">
        <f t="shared" si="65"/>
        <v>0</v>
      </c>
      <c r="CY63" s="19" t="e">
        <f ca="1"/>
        <v>#N/A</v>
      </c>
      <c r="CZ63" s="208" t="e">
        <f t="shared" ca="1" si="66"/>
        <v>#N/A</v>
      </c>
      <c r="DA63" s="207"/>
      <c r="DB63" s="194"/>
      <c r="DC63" s="198" cm="1">
        <f t="array" ref="DC63">IFERROR(MATCH(TRUE,INDEX($B$14:$B$117&gt;=DB63,0),0),"")</f>
        <v>1</v>
      </c>
      <c r="DD63" s="194">
        <f t="shared" ca="1" si="67"/>
        <v>1.3963799927016407E-2</v>
      </c>
      <c r="DG63" s="194">
        <f t="shared" si="68"/>
        <v>0</v>
      </c>
      <c r="DH63" s="19" t="e">
        <f ca="1"/>
        <v>#N/A</v>
      </c>
      <c r="DI63" s="208" t="e">
        <f t="shared" ca="1" si="69"/>
        <v>#N/A</v>
      </c>
      <c r="DJ63" s="207"/>
      <c r="DK63" s="194"/>
      <c r="DL63" s="198" cm="1">
        <f t="array" ref="DL63">IFERROR(MATCH(TRUE,INDEX($B$14:$B$117&gt;=DK63,0),0),"")</f>
        <v>1</v>
      </c>
      <c r="DM63" s="194">
        <f t="shared" ca="1" si="70"/>
        <v>1.3963799927016407E-2</v>
      </c>
      <c r="DP63" s="194">
        <f t="shared" si="71"/>
        <v>0</v>
      </c>
      <c r="DQ63" s="19" t="e">
        <f ca="1"/>
        <v>#N/A</v>
      </c>
      <c r="DR63" s="208" t="e">
        <f t="shared" ca="1" si="72"/>
        <v>#N/A</v>
      </c>
      <c r="DS63" s="207"/>
      <c r="DT63" s="194"/>
      <c r="DU63" s="198" cm="1">
        <f t="array" ref="DU63">IFERROR(MATCH(TRUE,INDEX($B$14:$B$117&gt;=DT63,0),0),"")</f>
        <v>1</v>
      </c>
      <c r="DV63" s="194">
        <f t="shared" ca="1" si="73"/>
        <v>1.3963799927016407E-2</v>
      </c>
      <c r="DY63" s="194">
        <f t="shared" si="74"/>
        <v>0</v>
      </c>
      <c r="DZ63" s="19" t="e">
        <f ca="1"/>
        <v>#N/A</v>
      </c>
      <c r="EA63" s="208" t="e">
        <f t="shared" ca="1" si="75"/>
        <v>#N/A</v>
      </c>
      <c r="EB63" s="207"/>
      <c r="EC63" s="194"/>
      <c r="ED63" s="198" cm="1">
        <f t="array" ref="ED63">IFERROR(MATCH(TRUE,INDEX($B$14:$B$117&gt;=EC63,0),0),"")</f>
        <v>1</v>
      </c>
      <c r="EE63" s="194">
        <f t="shared" ca="1" si="76"/>
        <v>1.3963799927016407E-2</v>
      </c>
      <c r="EH63" s="194">
        <f t="shared" si="77"/>
        <v>0</v>
      </c>
      <c r="EI63" s="19" t="e">
        <f ca="1"/>
        <v>#N/A</v>
      </c>
      <c r="EJ63" s="208" t="e">
        <f t="shared" ca="1" si="78"/>
        <v>#N/A</v>
      </c>
      <c r="EK63" s="207"/>
      <c r="EL63" s="194"/>
      <c r="EM63" s="198" cm="1">
        <f t="array" ref="EM63">IFERROR(MATCH(TRUE,INDEX($B$14:$B$117&gt;=EL63,0),0),"")</f>
        <v>1</v>
      </c>
      <c r="EN63" s="194">
        <f t="shared" ca="1" si="79"/>
        <v>1.3963799927016407E-2</v>
      </c>
      <c r="EQ63" s="194">
        <f t="shared" si="80"/>
        <v>0</v>
      </c>
      <c r="ER63" s="19" t="e">
        <f ca="1"/>
        <v>#N/A</v>
      </c>
      <c r="ES63" s="208" t="e">
        <f t="shared" ca="1" si="81"/>
        <v>#N/A</v>
      </c>
      <c r="ET63" s="207"/>
      <c r="EU63" s="194"/>
      <c r="EV63" s="198" cm="1">
        <f t="array" ref="EV63">IFERROR(MATCH(TRUE,INDEX($B$14:$B$117&gt;=EU63,0),0),"")</f>
        <v>1</v>
      </c>
      <c r="EW63" s="194">
        <f t="shared" ca="1" si="82"/>
        <v>1.3963799927016407E-2</v>
      </c>
      <c r="EZ63" s="194">
        <f t="shared" si="83"/>
        <v>0</v>
      </c>
      <c r="FA63" s="19" t="e">
        <f ca="1"/>
        <v>#N/A</v>
      </c>
      <c r="FB63" s="208" t="e">
        <f t="shared" ca="1" si="84"/>
        <v>#N/A</v>
      </c>
      <c r="FC63" s="207"/>
      <c r="FD63" s="194"/>
      <c r="FE63" s="198" cm="1">
        <f t="array" ref="FE63">IFERROR(MATCH(TRUE,INDEX($B$14:$B$117&gt;=FD63,0),0),"")</f>
        <v>1</v>
      </c>
      <c r="FF63" s="194">
        <f t="shared" ca="1" si="85"/>
        <v>1.3963799927016407E-2</v>
      </c>
      <c r="FI63" s="194">
        <f t="shared" si="86"/>
        <v>0</v>
      </c>
      <c r="FJ63" s="19" t="e">
        <f ca="1"/>
        <v>#N/A</v>
      </c>
      <c r="FK63" s="208" t="e">
        <f t="shared" ca="1" si="87"/>
        <v>#N/A</v>
      </c>
      <c r="FL63" s="207"/>
      <c r="FM63" s="194"/>
      <c r="FN63" s="198" cm="1">
        <f t="array" ref="FN63">IFERROR(MATCH(TRUE,INDEX($B$14:$B$117&gt;=FM63,0),0),"")</f>
        <v>1</v>
      </c>
      <c r="FO63" s="194">
        <f t="shared" ca="1" si="88"/>
        <v>1.3963799927016407E-2</v>
      </c>
      <c r="FR63" s="194">
        <f t="shared" si="89"/>
        <v>0</v>
      </c>
      <c r="FS63" s="19" t="e">
        <f ca="1"/>
        <v>#N/A</v>
      </c>
      <c r="FT63" s="208" t="e">
        <f t="shared" ca="1" si="90"/>
        <v>#N/A</v>
      </c>
      <c r="FU63" s="207"/>
      <c r="FV63" s="194"/>
      <c r="FW63" s="198" cm="1">
        <f t="array" ref="FW63">IFERROR(MATCH(TRUE,INDEX($B$14:$B$117&gt;=FV63,0),0),"")</f>
        <v>1</v>
      </c>
      <c r="FX63" s="194">
        <f t="shared" ca="1" si="91"/>
        <v>1.3963799927016407E-2</v>
      </c>
      <c r="GA63" s="194">
        <f t="shared" si="92"/>
        <v>0</v>
      </c>
      <c r="GB63" s="19" t="e">
        <f ca="1"/>
        <v>#N/A</v>
      </c>
      <c r="GC63" s="208" t="e">
        <f t="shared" ca="1" si="93"/>
        <v>#N/A</v>
      </c>
    </row>
    <row r="64" spans="1:185" x14ac:dyDescent="0.2">
      <c r="A64" s="330"/>
      <c r="B64" s="194"/>
      <c r="C64" s="194"/>
      <c r="D64" s="194"/>
      <c r="E64" s="194"/>
      <c r="F64" s="207">
        <f ca="1"/>
        <v>50</v>
      </c>
      <c r="G64" s="194">
        <f ca="1"/>
        <v>0.52631578947368418</v>
      </c>
      <c r="H64" s="198" cm="1">
        <f t="array" aca="1" ref="H64" ca="1">IFERROR(MATCH(TRUE,INDEX($B$14:$B$117&gt;=G64,0),0),"")</f>
        <v>25</v>
      </c>
      <c r="I64" s="194">
        <f t="shared" ca="1" si="38"/>
        <v>0.88904452605947193</v>
      </c>
      <c r="L64" s="194">
        <f t="shared" si="94"/>
        <v>0</v>
      </c>
      <c r="M64" s="19">
        <f ca="1"/>
        <v>0</v>
      </c>
      <c r="N64" s="208">
        <f t="shared" ca="1" si="95"/>
        <v>0</v>
      </c>
      <c r="O64" s="207">
        <f ca="1"/>
        <v>50</v>
      </c>
      <c r="P64" s="194">
        <f ca="1"/>
        <v>0.8771929824561403</v>
      </c>
      <c r="Q64" s="198" cm="1">
        <f t="array" aca="1" ref="Q64" ca="1">IFERROR(MATCH(TRUE,INDEX($B$14:$B$117&gt;=P64,0),0),"")</f>
        <v>40</v>
      </c>
      <c r="R64" s="194">
        <f t="shared" ca="1" si="39"/>
        <v>0.97904573629550173</v>
      </c>
      <c r="U64" s="194">
        <f t="shared" si="96"/>
        <v>0</v>
      </c>
      <c r="V64" s="19">
        <f ca="1"/>
        <v>0</v>
      </c>
      <c r="W64" s="208">
        <f t="shared" ca="1" si="97"/>
        <v>0</v>
      </c>
      <c r="X64" s="207">
        <f ca="1"/>
        <v>50</v>
      </c>
      <c r="Y64" s="194">
        <f ca="1"/>
        <v>0.96153846153846156</v>
      </c>
      <c r="Z64" s="198" cm="1">
        <f t="array" aca="1" ref="Z64" ca="1">IFERROR(MATCH(TRUE,INDEX($B$14:$B$117&gt;=Y64,0),0),"")</f>
        <v>44</v>
      </c>
      <c r="AA64" s="194">
        <f t="shared" ca="1" si="40"/>
        <v>0.99500826159397315</v>
      </c>
      <c r="AD64" s="194">
        <f t="shared" si="41"/>
        <v>0</v>
      </c>
      <c r="AE64" s="19">
        <f ca="1"/>
        <v>0</v>
      </c>
      <c r="AF64" s="208">
        <f t="shared" ca="1" si="42"/>
        <v>0</v>
      </c>
      <c r="AG64" s="207">
        <f ca="1"/>
        <v>50</v>
      </c>
      <c r="AH64" s="194">
        <f ca="1"/>
        <v>0.98039215686274506</v>
      </c>
      <c r="AI64" s="198" cm="1">
        <f t="array" aca="1" ref="AI64" ca="1">IFERROR(MATCH(TRUE,INDEX($B$14:$B$117&gt;=AH64,0),0),"")</f>
        <v>45</v>
      </c>
      <c r="AJ64" s="194">
        <f t="shared" ca="1" si="43"/>
        <v>0.99502175765891276</v>
      </c>
      <c r="AM64" s="194">
        <f t="shared" si="44"/>
        <v>0</v>
      </c>
      <c r="AN64" s="19">
        <f ca="1"/>
        <v>0</v>
      </c>
      <c r="AO64" s="208">
        <f t="shared" ca="1" si="45"/>
        <v>0</v>
      </c>
      <c r="AP64" s="207"/>
      <c r="AQ64" s="194"/>
      <c r="AR64" s="198" cm="1">
        <f t="array" ref="AR64">IFERROR(MATCH(TRUE,INDEX($B$14:$B$117&gt;=AQ64,0),0),"")</f>
        <v>1</v>
      </c>
      <c r="AS64" s="194">
        <f t="shared" ca="1" si="46"/>
        <v>1.3963799927016407E-2</v>
      </c>
      <c r="AV64" s="194">
        <f t="shared" si="47"/>
        <v>0</v>
      </c>
      <c r="AW64" s="19">
        <f ca="1"/>
        <v>0</v>
      </c>
      <c r="AX64" s="208">
        <f t="shared" ca="1" si="48"/>
        <v>0</v>
      </c>
      <c r="AY64" s="207"/>
      <c r="AZ64" s="194"/>
      <c r="BA64" s="198" cm="1">
        <f t="array" ref="BA64">IFERROR(MATCH(TRUE,INDEX($B$14:$B$117&gt;=AZ64,0),0),"")</f>
        <v>1</v>
      </c>
      <c r="BB64" s="194">
        <f t="shared" ca="1" si="49"/>
        <v>1.3963799927016407E-2</v>
      </c>
      <c r="BE64" s="194">
        <f t="shared" si="50"/>
        <v>0</v>
      </c>
      <c r="BF64" s="19">
        <f ca="1"/>
        <v>0</v>
      </c>
      <c r="BG64" s="208">
        <f t="shared" ca="1" si="51"/>
        <v>0</v>
      </c>
      <c r="BH64" s="207"/>
      <c r="BI64" s="194"/>
      <c r="BJ64" s="198" cm="1">
        <f t="array" ref="BJ64">IFERROR(MATCH(TRUE,INDEX($B$14:$B$117&gt;=BI64,0),0),"")</f>
        <v>1</v>
      </c>
      <c r="BK64" s="194">
        <f t="shared" ca="1" si="52"/>
        <v>1.3963799927016407E-2</v>
      </c>
      <c r="BN64" s="194">
        <f t="shared" si="53"/>
        <v>0</v>
      </c>
      <c r="BO64" s="19">
        <f ca="1"/>
        <v>0</v>
      </c>
      <c r="BP64" s="208">
        <f t="shared" ca="1" si="54"/>
        <v>0</v>
      </c>
      <c r="BQ64" s="207"/>
      <c r="BR64" s="194"/>
      <c r="BS64" s="198" cm="1">
        <f t="array" ref="BS64">IFERROR(MATCH(TRUE,INDEX($B$14:$B$117&gt;=BR64,0),0),"")</f>
        <v>1</v>
      </c>
      <c r="BT64" s="194">
        <f t="shared" ca="1" si="55"/>
        <v>1.3963799927016407E-2</v>
      </c>
      <c r="BW64" s="194">
        <f t="shared" si="56"/>
        <v>0</v>
      </c>
      <c r="BX64" s="19">
        <f ca="1"/>
        <v>0</v>
      </c>
      <c r="BY64" s="208">
        <f t="shared" ca="1" si="57"/>
        <v>0</v>
      </c>
      <c r="BZ64" s="207"/>
      <c r="CA64" s="194"/>
      <c r="CB64" s="198" cm="1">
        <f t="array" ref="CB64">IFERROR(MATCH(TRUE,INDEX($B$14:$B$117&gt;=CA64,0),0),"")</f>
        <v>1</v>
      </c>
      <c r="CC64" s="194">
        <f t="shared" ca="1" si="58"/>
        <v>1.3963799927016407E-2</v>
      </c>
      <c r="CF64" s="194">
        <f t="shared" si="59"/>
        <v>0</v>
      </c>
      <c r="CG64" s="19">
        <f ca="1"/>
        <v>0</v>
      </c>
      <c r="CH64" s="208">
        <f t="shared" ca="1" si="60"/>
        <v>0</v>
      </c>
      <c r="CI64" s="207"/>
      <c r="CJ64" s="194"/>
      <c r="CK64" s="198" cm="1">
        <f t="array" ref="CK64">IFERROR(MATCH(TRUE,INDEX($B$14:$B$117&gt;=CJ64,0),0),"")</f>
        <v>1</v>
      </c>
      <c r="CL64" s="194">
        <f t="shared" ca="1" si="61"/>
        <v>1.3963799927016407E-2</v>
      </c>
      <c r="CO64" s="194">
        <f t="shared" si="62"/>
        <v>0</v>
      </c>
      <c r="CP64" s="19">
        <f ca="1"/>
        <v>0</v>
      </c>
      <c r="CQ64" s="208">
        <f t="shared" ca="1" si="63"/>
        <v>0</v>
      </c>
      <c r="CR64" s="207"/>
      <c r="CS64" s="194"/>
      <c r="CT64" s="198" cm="1">
        <f t="array" ref="CT64">IFERROR(MATCH(TRUE,INDEX($B$14:$B$117&gt;=CS64,0),0),"")</f>
        <v>1</v>
      </c>
      <c r="CU64" s="194">
        <f t="shared" ca="1" si="64"/>
        <v>1.3963799927016407E-2</v>
      </c>
      <c r="CX64" s="194">
        <f t="shared" si="65"/>
        <v>0</v>
      </c>
      <c r="CY64" s="19" t="e">
        <f ca="1"/>
        <v>#N/A</v>
      </c>
      <c r="CZ64" s="208" t="e">
        <f t="shared" ca="1" si="66"/>
        <v>#N/A</v>
      </c>
      <c r="DA64" s="207"/>
      <c r="DB64" s="194"/>
      <c r="DC64" s="198" cm="1">
        <f t="array" ref="DC64">IFERROR(MATCH(TRUE,INDEX($B$14:$B$117&gt;=DB64,0),0),"")</f>
        <v>1</v>
      </c>
      <c r="DD64" s="194">
        <f t="shared" ca="1" si="67"/>
        <v>1.3963799927016407E-2</v>
      </c>
      <c r="DG64" s="194">
        <f t="shared" si="68"/>
        <v>0</v>
      </c>
      <c r="DH64" s="19" t="e">
        <f ca="1"/>
        <v>#N/A</v>
      </c>
      <c r="DI64" s="208" t="e">
        <f t="shared" ca="1" si="69"/>
        <v>#N/A</v>
      </c>
      <c r="DJ64" s="207"/>
      <c r="DK64" s="194"/>
      <c r="DL64" s="198" cm="1">
        <f t="array" ref="DL64">IFERROR(MATCH(TRUE,INDEX($B$14:$B$117&gt;=DK64,0),0),"")</f>
        <v>1</v>
      </c>
      <c r="DM64" s="194">
        <f t="shared" ca="1" si="70"/>
        <v>1.3963799927016407E-2</v>
      </c>
      <c r="DP64" s="194">
        <f t="shared" si="71"/>
        <v>0</v>
      </c>
      <c r="DQ64" s="19" t="e">
        <f ca="1"/>
        <v>#N/A</v>
      </c>
      <c r="DR64" s="208" t="e">
        <f t="shared" ca="1" si="72"/>
        <v>#N/A</v>
      </c>
      <c r="DS64" s="207"/>
      <c r="DT64" s="194"/>
      <c r="DU64" s="198" cm="1">
        <f t="array" ref="DU64">IFERROR(MATCH(TRUE,INDEX($B$14:$B$117&gt;=DT64,0),0),"")</f>
        <v>1</v>
      </c>
      <c r="DV64" s="194">
        <f t="shared" ca="1" si="73"/>
        <v>1.3963799927016407E-2</v>
      </c>
      <c r="DY64" s="194">
        <f t="shared" si="74"/>
        <v>0</v>
      </c>
      <c r="DZ64" s="19" t="e">
        <f ca="1"/>
        <v>#N/A</v>
      </c>
      <c r="EA64" s="208" t="e">
        <f t="shared" ca="1" si="75"/>
        <v>#N/A</v>
      </c>
      <c r="EB64" s="207"/>
      <c r="EC64" s="194"/>
      <c r="ED64" s="198" cm="1">
        <f t="array" ref="ED64">IFERROR(MATCH(TRUE,INDEX($B$14:$B$117&gt;=EC64,0),0),"")</f>
        <v>1</v>
      </c>
      <c r="EE64" s="194">
        <f t="shared" ca="1" si="76"/>
        <v>1.3963799927016407E-2</v>
      </c>
      <c r="EH64" s="194">
        <f t="shared" si="77"/>
        <v>0</v>
      </c>
      <c r="EI64" s="19" t="e">
        <f ca="1"/>
        <v>#N/A</v>
      </c>
      <c r="EJ64" s="208" t="e">
        <f t="shared" ca="1" si="78"/>
        <v>#N/A</v>
      </c>
      <c r="EK64" s="207"/>
      <c r="EL64" s="194"/>
      <c r="EM64" s="198" cm="1">
        <f t="array" ref="EM64">IFERROR(MATCH(TRUE,INDEX($B$14:$B$117&gt;=EL64,0),0),"")</f>
        <v>1</v>
      </c>
      <c r="EN64" s="194">
        <f t="shared" ca="1" si="79"/>
        <v>1.3963799927016407E-2</v>
      </c>
      <c r="EQ64" s="194">
        <f t="shared" si="80"/>
        <v>0</v>
      </c>
      <c r="ER64" s="19" t="e">
        <f ca="1"/>
        <v>#N/A</v>
      </c>
      <c r="ES64" s="208" t="e">
        <f t="shared" ca="1" si="81"/>
        <v>#N/A</v>
      </c>
      <c r="ET64" s="207"/>
      <c r="EU64" s="194"/>
      <c r="EV64" s="198" cm="1">
        <f t="array" ref="EV64">IFERROR(MATCH(TRUE,INDEX($B$14:$B$117&gt;=EU64,0),0),"")</f>
        <v>1</v>
      </c>
      <c r="EW64" s="194">
        <f t="shared" ca="1" si="82"/>
        <v>1.3963799927016407E-2</v>
      </c>
      <c r="EZ64" s="194">
        <f t="shared" si="83"/>
        <v>0</v>
      </c>
      <c r="FA64" s="19" t="e">
        <f ca="1"/>
        <v>#N/A</v>
      </c>
      <c r="FB64" s="208" t="e">
        <f t="shared" ca="1" si="84"/>
        <v>#N/A</v>
      </c>
      <c r="FC64" s="207"/>
      <c r="FD64" s="194"/>
      <c r="FE64" s="198" cm="1">
        <f t="array" ref="FE64">IFERROR(MATCH(TRUE,INDEX($B$14:$B$117&gt;=FD64,0),0),"")</f>
        <v>1</v>
      </c>
      <c r="FF64" s="194">
        <f t="shared" ca="1" si="85"/>
        <v>1.3963799927016407E-2</v>
      </c>
      <c r="FI64" s="194">
        <f t="shared" si="86"/>
        <v>0</v>
      </c>
      <c r="FJ64" s="19" t="e">
        <f ca="1"/>
        <v>#N/A</v>
      </c>
      <c r="FK64" s="208" t="e">
        <f t="shared" ca="1" si="87"/>
        <v>#N/A</v>
      </c>
      <c r="FL64" s="207"/>
      <c r="FM64" s="194"/>
      <c r="FN64" s="198" cm="1">
        <f t="array" ref="FN64">IFERROR(MATCH(TRUE,INDEX($B$14:$B$117&gt;=FM64,0),0),"")</f>
        <v>1</v>
      </c>
      <c r="FO64" s="194">
        <f t="shared" ca="1" si="88"/>
        <v>1.3963799927016407E-2</v>
      </c>
      <c r="FR64" s="194">
        <f t="shared" si="89"/>
        <v>0</v>
      </c>
      <c r="FS64" s="19" t="e">
        <f ca="1"/>
        <v>#N/A</v>
      </c>
      <c r="FT64" s="208" t="e">
        <f t="shared" ca="1" si="90"/>
        <v>#N/A</v>
      </c>
      <c r="FU64" s="207"/>
      <c r="FV64" s="194"/>
      <c r="FW64" s="198" cm="1">
        <f t="array" ref="FW64">IFERROR(MATCH(TRUE,INDEX($B$14:$B$117&gt;=FV64,0),0),"")</f>
        <v>1</v>
      </c>
      <c r="FX64" s="194">
        <f t="shared" ca="1" si="91"/>
        <v>1.3963799927016407E-2</v>
      </c>
      <c r="GA64" s="194">
        <f t="shared" si="92"/>
        <v>0</v>
      </c>
      <c r="GB64" s="19" t="e">
        <f ca="1"/>
        <v>#N/A</v>
      </c>
      <c r="GC64" s="208" t="e">
        <f t="shared" ca="1" si="93"/>
        <v>#N/A</v>
      </c>
    </row>
    <row r="65" spans="1:185" x14ac:dyDescent="0.2">
      <c r="A65" s="330"/>
      <c r="B65" s="194"/>
      <c r="C65" s="194"/>
      <c r="D65" s="194"/>
      <c r="E65" s="194"/>
      <c r="F65" s="207">
        <f ca="1"/>
        <v>51</v>
      </c>
      <c r="G65" s="194">
        <f ca="1"/>
        <v>0.5368421052631579</v>
      </c>
      <c r="H65" s="198" cm="1">
        <f t="array" aca="1" ref="H65" ca="1">IFERROR(MATCH(TRUE,INDEX($B$14:$B$117&gt;=G65,0),0),"")</f>
        <v>25</v>
      </c>
      <c r="I65" s="194">
        <f t="shared" ca="1" si="38"/>
        <v>0.89240517690995402</v>
      </c>
      <c r="L65" s="194">
        <f t="shared" si="94"/>
        <v>0</v>
      </c>
      <c r="M65" s="19">
        <f ca="1"/>
        <v>0</v>
      </c>
      <c r="N65" s="208">
        <f t="shared" ca="1" si="95"/>
        <v>0</v>
      </c>
      <c r="O65" s="207">
        <f ca="1"/>
        <v>51</v>
      </c>
      <c r="P65" s="194">
        <f ca="1"/>
        <v>0.89473684210526305</v>
      </c>
      <c r="Q65" s="198" cm="1">
        <f t="array" aca="1" ref="Q65" ca="1">IFERROR(MATCH(TRUE,INDEX($B$14:$B$117&gt;=P65,0),0),"")</f>
        <v>41</v>
      </c>
      <c r="R65" s="194">
        <f t="shared" ca="1" si="39"/>
        <v>0.98304782459590534</v>
      </c>
      <c r="U65" s="194">
        <f t="shared" si="96"/>
        <v>0</v>
      </c>
      <c r="V65" s="19">
        <f ca="1"/>
        <v>0</v>
      </c>
      <c r="W65" s="208">
        <f t="shared" ca="1" si="97"/>
        <v>0</v>
      </c>
      <c r="X65" s="207">
        <f ca="1"/>
        <v>51</v>
      </c>
      <c r="Y65" s="194">
        <f ca="1"/>
        <v>0.98076923076923084</v>
      </c>
      <c r="Z65" s="198" cm="1">
        <f t="array" aca="1" ref="Z65" ca="1">IFERROR(MATCH(TRUE,INDEX($B$14:$B$117&gt;=Y65,0),0),"")</f>
        <v>45</v>
      </c>
      <c r="AA65" s="194">
        <f t="shared" ca="1" si="40"/>
        <v>0.99511993681666333</v>
      </c>
      <c r="AD65" s="194">
        <f t="shared" si="41"/>
        <v>0</v>
      </c>
      <c r="AE65" s="19">
        <f ca="1"/>
        <v>0</v>
      </c>
      <c r="AF65" s="208">
        <f t="shared" ca="1" si="42"/>
        <v>0</v>
      </c>
      <c r="AG65" s="207"/>
      <c r="AH65" s="194"/>
      <c r="AI65" s="198" cm="1">
        <f t="array" ref="AI65">IFERROR(MATCH(TRUE,INDEX($B$14:$B$117&gt;=AH65,0),0),"")</f>
        <v>1</v>
      </c>
      <c r="AJ65" s="194">
        <f t="shared" ca="1" si="43"/>
        <v>1.3963799927016407E-2</v>
      </c>
      <c r="AM65" s="194">
        <f t="shared" si="44"/>
        <v>0</v>
      </c>
      <c r="AN65" s="19">
        <f ca="1"/>
        <v>0</v>
      </c>
      <c r="AO65" s="208">
        <f t="shared" ca="1" si="45"/>
        <v>0</v>
      </c>
      <c r="AP65" s="207"/>
      <c r="AQ65" s="194"/>
      <c r="AR65" s="198" cm="1">
        <f t="array" ref="AR65">IFERROR(MATCH(TRUE,INDEX($B$14:$B$117&gt;=AQ65,0),0),"")</f>
        <v>1</v>
      </c>
      <c r="AS65" s="194">
        <f t="shared" ca="1" si="46"/>
        <v>1.3963799927016407E-2</v>
      </c>
      <c r="AV65" s="194">
        <f t="shared" si="47"/>
        <v>0</v>
      </c>
      <c r="AW65" s="19">
        <f ca="1"/>
        <v>0</v>
      </c>
      <c r="AX65" s="208">
        <f t="shared" ca="1" si="48"/>
        <v>0</v>
      </c>
      <c r="AY65" s="207"/>
      <c r="AZ65" s="194"/>
      <c r="BA65" s="198" cm="1">
        <f t="array" ref="BA65">IFERROR(MATCH(TRUE,INDEX($B$14:$B$117&gt;=AZ65,0),0),"")</f>
        <v>1</v>
      </c>
      <c r="BB65" s="194">
        <f t="shared" ca="1" si="49"/>
        <v>1.3963799927016407E-2</v>
      </c>
      <c r="BE65" s="194">
        <f t="shared" si="50"/>
        <v>0</v>
      </c>
      <c r="BF65" s="19">
        <f ca="1"/>
        <v>0</v>
      </c>
      <c r="BG65" s="208">
        <f t="shared" ca="1" si="51"/>
        <v>0</v>
      </c>
      <c r="BH65" s="207"/>
      <c r="BI65" s="194"/>
      <c r="BJ65" s="198" cm="1">
        <f t="array" ref="BJ65">IFERROR(MATCH(TRUE,INDEX($B$14:$B$117&gt;=BI65,0),0),"")</f>
        <v>1</v>
      </c>
      <c r="BK65" s="194">
        <f t="shared" ca="1" si="52"/>
        <v>1.3963799927016407E-2</v>
      </c>
      <c r="BN65" s="194">
        <f t="shared" si="53"/>
        <v>0</v>
      </c>
      <c r="BO65" s="19">
        <f ca="1"/>
        <v>0</v>
      </c>
      <c r="BP65" s="208">
        <f t="shared" ca="1" si="54"/>
        <v>0</v>
      </c>
      <c r="BQ65" s="207"/>
      <c r="BR65" s="194"/>
      <c r="BS65" s="198" cm="1">
        <f t="array" ref="BS65">IFERROR(MATCH(TRUE,INDEX($B$14:$B$117&gt;=BR65,0),0),"")</f>
        <v>1</v>
      </c>
      <c r="BT65" s="194">
        <f t="shared" ca="1" si="55"/>
        <v>1.3963799927016407E-2</v>
      </c>
      <c r="BW65" s="194">
        <f t="shared" si="56"/>
        <v>0</v>
      </c>
      <c r="BX65" s="19">
        <f ca="1"/>
        <v>0</v>
      </c>
      <c r="BY65" s="208">
        <f t="shared" ca="1" si="57"/>
        <v>0</v>
      </c>
      <c r="BZ65" s="207"/>
      <c r="CA65" s="194"/>
      <c r="CB65" s="198" cm="1">
        <f t="array" ref="CB65">IFERROR(MATCH(TRUE,INDEX($B$14:$B$117&gt;=CA65,0),0),"")</f>
        <v>1</v>
      </c>
      <c r="CC65" s="194">
        <f t="shared" ca="1" si="58"/>
        <v>1.3963799927016407E-2</v>
      </c>
      <c r="CF65" s="194">
        <f t="shared" si="59"/>
        <v>0</v>
      </c>
      <c r="CG65" s="19">
        <f ca="1"/>
        <v>0</v>
      </c>
      <c r="CH65" s="208">
        <f t="shared" ca="1" si="60"/>
        <v>0</v>
      </c>
      <c r="CI65" s="207"/>
      <c r="CJ65" s="194"/>
      <c r="CK65" s="198" cm="1">
        <f t="array" ref="CK65">IFERROR(MATCH(TRUE,INDEX($B$14:$B$117&gt;=CJ65,0),0),"")</f>
        <v>1</v>
      </c>
      <c r="CL65" s="194">
        <f t="shared" ca="1" si="61"/>
        <v>1.3963799927016407E-2</v>
      </c>
      <c r="CO65" s="194">
        <f t="shared" si="62"/>
        <v>0</v>
      </c>
      <c r="CP65" s="19">
        <f ca="1"/>
        <v>0</v>
      </c>
      <c r="CQ65" s="208">
        <f t="shared" ca="1" si="63"/>
        <v>0</v>
      </c>
      <c r="CR65" s="207"/>
      <c r="CS65" s="194"/>
      <c r="CT65" s="198" cm="1">
        <f t="array" ref="CT65">IFERROR(MATCH(TRUE,INDEX($B$14:$B$117&gt;=CS65,0),0),"")</f>
        <v>1</v>
      </c>
      <c r="CU65" s="194">
        <f t="shared" ca="1" si="64"/>
        <v>1.3963799927016407E-2</v>
      </c>
      <c r="CX65" s="194">
        <f t="shared" si="65"/>
        <v>0</v>
      </c>
      <c r="CY65" s="19" t="e">
        <f ca="1"/>
        <v>#N/A</v>
      </c>
      <c r="CZ65" s="208" t="e">
        <f t="shared" ca="1" si="66"/>
        <v>#N/A</v>
      </c>
      <c r="DA65" s="207"/>
      <c r="DB65" s="194"/>
      <c r="DC65" s="198" cm="1">
        <f t="array" ref="DC65">IFERROR(MATCH(TRUE,INDEX($B$14:$B$117&gt;=DB65,0),0),"")</f>
        <v>1</v>
      </c>
      <c r="DD65" s="194">
        <f t="shared" ca="1" si="67"/>
        <v>1.3963799927016407E-2</v>
      </c>
      <c r="DG65" s="194">
        <f t="shared" si="68"/>
        <v>0</v>
      </c>
      <c r="DH65" s="19" t="e">
        <f ca="1"/>
        <v>#N/A</v>
      </c>
      <c r="DI65" s="208" t="e">
        <f t="shared" ca="1" si="69"/>
        <v>#N/A</v>
      </c>
      <c r="DJ65" s="207"/>
      <c r="DK65" s="194"/>
      <c r="DL65" s="198" cm="1">
        <f t="array" ref="DL65">IFERROR(MATCH(TRUE,INDEX($B$14:$B$117&gt;=DK65,0),0),"")</f>
        <v>1</v>
      </c>
      <c r="DM65" s="194">
        <f t="shared" ca="1" si="70"/>
        <v>1.3963799927016407E-2</v>
      </c>
      <c r="DP65" s="194">
        <f t="shared" si="71"/>
        <v>0</v>
      </c>
      <c r="DQ65" s="19" t="e">
        <f ca="1"/>
        <v>#N/A</v>
      </c>
      <c r="DR65" s="208" t="e">
        <f t="shared" ca="1" si="72"/>
        <v>#N/A</v>
      </c>
      <c r="DS65" s="207"/>
      <c r="DT65" s="194"/>
      <c r="DU65" s="198" cm="1">
        <f t="array" ref="DU65">IFERROR(MATCH(TRUE,INDEX($B$14:$B$117&gt;=DT65,0),0),"")</f>
        <v>1</v>
      </c>
      <c r="DV65" s="194">
        <f t="shared" ca="1" si="73"/>
        <v>1.3963799927016407E-2</v>
      </c>
      <c r="DY65" s="194">
        <f t="shared" si="74"/>
        <v>0</v>
      </c>
      <c r="DZ65" s="19" t="e">
        <f ca="1"/>
        <v>#N/A</v>
      </c>
      <c r="EA65" s="208" t="e">
        <f t="shared" ca="1" si="75"/>
        <v>#N/A</v>
      </c>
      <c r="EB65" s="207"/>
      <c r="EC65" s="194"/>
      <c r="ED65" s="198" cm="1">
        <f t="array" ref="ED65">IFERROR(MATCH(TRUE,INDEX($B$14:$B$117&gt;=EC65,0),0),"")</f>
        <v>1</v>
      </c>
      <c r="EE65" s="194">
        <f t="shared" ca="1" si="76"/>
        <v>1.3963799927016407E-2</v>
      </c>
      <c r="EH65" s="194">
        <f t="shared" si="77"/>
        <v>0</v>
      </c>
      <c r="EI65" s="19" t="e">
        <f ca="1"/>
        <v>#N/A</v>
      </c>
      <c r="EJ65" s="208" t="e">
        <f t="shared" ca="1" si="78"/>
        <v>#N/A</v>
      </c>
      <c r="EK65" s="207"/>
      <c r="EL65" s="194"/>
      <c r="EM65" s="198" cm="1">
        <f t="array" ref="EM65">IFERROR(MATCH(TRUE,INDEX($B$14:$B$117&gt;=EL65,0),0),"")</f>
        <v>1</v>
      </c>
      <c r="EN65" s="194">
        <f t="shared" ca="1" si="79"/>
        <v>1.3963799927016407E-2</v>
      </c>
      <c r="EQ65" s="194">
        <f t="shared" si="80"/>
        <v>0</v>
      </c>
      <c r="ER65" s="19" t="e">
        <f ca="1"/>
        <v>#N/A</v>
      </c>
      <c r="ES65" s="208" t="e">
        <f t="shared" ca="1" si="81"/>
        <v>#N/A</v>
      </c>
      <c r="ET65" s="207"/>
      <c r="EU65" s="194"/>
      <c r="EV65" s="198" cm="1">
        <f t="array" ref="EV65">IFERROR(MATCH(TRUE,INDEX($B$14:$B$117&gt;=EU65,0),0),"")</f>
        <v>1</v>
      </c>
      <c r="EW65" s="194">
        <f t="shared" ca="1" si="82"/>
        <v>1.3963799927016407E-2</v>
      </c>
      <c r="EZ65" s="194">
        <f t="shared" si="83"/>
        <v>0</v>
      </c>
      <c r="FA65" s="19" t="e">
        <f ca="1"/>
        <v>#N/A</v>
      </c>
      <c r="FB65" s="208" t="e">
        <f t="shared" ca="1" si="84"/>
        <v>#N/A</v>
      </c>
      <c r="FC65" s="207"/>
      <c r="FD65" s="194"/>
      <c r="FE65" s="198" cm="1">
        <f t="array" ref="FE65">IFERROR(MATCH(TRUE,INDEX($B$14:$B$117&gt;=FD65,0),0),"")</f>
        <v>1</v>
      </c>
      <c r="FF65" s="194">
        <f t="shared" ca="1" si="85"/>
        <v>1.3963799927016407E-2</v>
      </c>
      <c r="FI65" s="194">
        <f t="shared" si="86"/>
        <v>0</v>
      </c>
      <c r="FJ65" s="19" t="e">
        <f ca="1"/>
        <v>#N/A</v>
      </c>
      <c r="FK65" s="208" t="e">
        <f t="shared" ca="1" si="87"/>
        <v>#N/A</v>
      </c>
      <c r="FL65" s="207"/>
      <c r="FM65" s="194"/>
      <c r="FN65" s="198" cm="1">
        <f t="array" ref="FN65">IFERROR(MATCH(TRUE,INDEX($B$14:$B$117&gt;=FM65,0),0),"")</f>
        <v>1</v>
      </c>
      <c r="FO65" s="194">
        <f t="shared" ca="1" si="88"/>
        <v>1.3963799927016407E-2</v>
      </c>
      <c r="FR65" s="194">
        <f t="shared" si="89"/>
        <v>0</v>
      </c>
      <c r="FS65" s="19" t="e">
        <f ca="1"/>
        <v>#N/A</v>
      </c>
      <c r="FT65" s="208" t="e">
        <f t="shared" ca="1" si="90"/>
        <v>#N/A</v>
      </c>
      <c r="FU65" s="207"/>
      <c r="FV65" s="194"/>
      <c r="FW65" s="198" cm="1">
        <f t="array" ref="FW65">IFERROR(MATCH(TRUE,INDEX($B$14:$B$117&gt;=FV65,0),0),"")</f>
        <v>1</v>
      </c>
      <c r="FX65" s="194">
        <f t="shared" ca="1" si="91"/>
        <v>1.3963799927016407E-2</v>
      </c>
      <c r="GA65" s="194">
        <f t="shared" si="92"/>
        <v>0</v>
      </c>
      <c r="GB65" s="19" t="e">
        <f ca="1"/>
        <v>#N/A</v>
      </c>
      <c r="GC65" s="208" t="e">
        <f t="shared" ca="1" si="93"/>
        <v>#N/A</v>
      </c>
    </row>
    <row r="66" spans="1:185" x14ac:dyDescent="0.2">
      <c r="A66" s="330"/>
      <c r="B66" s="194"/>
      <c r="C66" s="194"/>
      <c r="D66" s="194"/>
      <c r="E66" s="194"/>
      <c r="F66" s="207">
        <f ca="1"/>
        <v>52</v>
      </c>
      <c r="G66" s="194">
        <f ca="1"/>
        <v>0.54736842105263162</v>
      </c>
      <c r="H66" s="198" cm="1">
        <f t="array" aca="1" ref="H66" ca="1">IFERROR(MATCH(TRUE,INDEX($B$14:$B$117&gt;=G66,0),0),"")</f>
        <v>26</v>
      </c>
      <c r="I66" s="194">
        <f t="shared" ca="1" si="38"/>
        <v>0.89576582776043634</v>
      </c>
      <c r="L66" s="194">
        <f t="shared" si="94"/>
        <v>0</v>
      </c>
      <c r="M66" s="19">
        <f ca="1"/>
        <v>0</v>
      </c>
      <c r="N66" s="208">
        <f t="shared" ca="1" si="95"/>
        <v>0</v>
      </c>
      <c r="O66" s="207">
        <f ca="1"/>
        <v>52</v>
      </c>
      <c r="P66" s="194">
        <f ca="1"/>
        <v>0.91228070175438591</v>
      </c>
      <c r="Q66" s="198" cm="1">
        <f t="array" aca="1" ref="Q66" ca="1">IFERROR(MATCH(TRUE,INDEX($B$14:$B$117&gt;=P66,0),0),"")</f>
        <v>42</v>
      </c>
      <c r="R66" s="194">
        <f t="shared" ca="1" si="39"/>
        <v>0.98641172502904095</v>
      </c>
      <c r="U66" s="194">
        <f t="shared" si="96"/>
        <v>0</v>
      </c>
      <c r="V66" s="19">
        <f ca="1"/>
        <v>0</v>
      </c>
      <c r="W66" s="208">
        <f t="shared" ca="1" si="97"/>
        <v>0</v>
      </c>
      <c r="X66" s="207"/>
      <c r="Y66" s="194"/>
      <c r="Z66" s="198" cm="1">
        <f t="array" ref="Z66">IFERROR(MATCH(TRUE,INDEX($B$14:$B$117&gt;=Y66,0),0),"")</f>
        <v>1</v>
      </c>
      <c r="AA66" s="194">
        <f t="shared" ca="1" si="40"/>
        <v>1.3963799927016407E-2</v>
      </c>
      <c r="AD66" s="194">
        <f t="shared" si="41"/>
        <v>0</v>
      </c>
      <c r="AE66" s="19">
        <f ca="1"/>
        <v>0</v>
      </c>
      <c r="AF66" s="208">
        <f t="shared" ca="1" si="42"/>
        <v>0</v>
      </c>
      <c r="AG66" s="207"/>
      <c r="AH66" s="194"/>
      <c r="AI66" s="198" cm="1">
        <f t="array" ref="AI66">IFERROR(MATCH(TRUE,INDEX($B$14:$B$117&gt;=AH66,0),0),"")</f>
        <v>1</v>
      </c>
      <c r="AJ66" s="194">
        <f t="shared" ca="1" si="43"/>
        <v>1.3963799927016407E-2</v>
      </c>
      <c r="AM66" s="194">
        <f t="shared" si="44"/>
        <v>0</v>
      </c>
      <c r="AN66" s="19">
        <f ca="1"/>
        <v>0</v>
      </c>
      <c r="AO66" s="208">
        <f t="shared" ca="1" si="45"/>
        <v>0</v>
      </c>
      <c r="AP66" s="207"/>
      <c r="AQ66" s="194"/>
      <c r="AR66" s="198" cm="1">
        <f t="array" ref="AR66">IFERROR(MATCH(TRUE,INDEX($B$14:$B$117&gt;=AQ66,0),0),"")</f>
        <v>1</v>
      </c>
      <c r="AS66" s="194">
        <f t="shared" ca="1" si="46"/>
        <v>1.3963799927016407E-2</v>
      </c>
      <c r="AV66" s="194">
        <f t="shared" si="47"/>
        <v>0</v>
      </c>
      <c r="AW66" s="19">
        <f ca="1"/>
        <v>0</v>
      </c>
      <c r="AX66" s="208">
        <f t="shared" ca="1" si="48"/>
        <v>0</v>
      </c>
      <c r="AY66" s="207"/>
      <c r="AZ66" s="194"/>
      <c r="BA66" s="198" cm="1">
        <f t="array" ref="BA66">IFERROR(MATCH(TRUE,INDEX($B$14:$B$117&gt;=AZ66,0),0),"")</f>
        <v>1</v>
      </c>
      <c r="BB66" s="194">
        <f t="shared" ca="1" si="49"/>
        <v>1.3963799927016407E-2</v>
      </c>
      <c r="BE66" s="194">
        <f t="shared" si="50"/>
        <v>0</v>
      </c>
      <c r="BF66" s="19">
        <f ca="1"/>
        <v>0</v>
      </c>
      <c r="BG66" s="208">
        <f t="shared" ca="1" si="51"/>
        <v>0</v>
      </c>
      <c r="BH66" s="207"/>
      <c r="BI66" s="194"/>
      <c r="BJ66" s="198" cm="1">
        <f t="array" ref="BJ66">IFERROR(MATCH(TRUE,INDEX($B$14:$B$117&gt;=BI66,0),0),"")</f>
        <v>1</v>
      </c>
      <c r="BK66" s="194">
        <f t="shared" ca="1" si="52"/>
        <v>1.3963799927016407E-2</v>
      </c>
      <c r="BN66" s="194">
        <f t="shared" si="53"/>
        <v>0</v>
      </c>
      <c r="BO66" s="19">
        <f ca="1"/>
        <v>0</v>
      </c>
      <c r="BP66" s="208">
        <f t="shared" ca="1" si="54"/>
        <v>0</v>
      </c>
      <c r="BQ66" s="207"/>
      <c r="BR66" s="194"/>
      <c r="BS66" s="198" cm="1">
        <f t="array" ref="BS66">IFERROR(MATCH(TRUE,INDEX($B$14:$B$117&gt;=BR66,0),0),"")</f>
        <v>1</v>
      </c>
      <c r="BT66" s="194">
        <f t="shared" ca="1" si="55"/>
        <v>1.3963799927016407E-2</v>
      </c>
      <c r="BW66" s="194">
        <f t="shared" si="56"/>
        <v>0</v>
      </c>
      <c r="BX66" s="19">
        <f ca="1"/>
        <v>0</v>
      </c>
      <c r="BY66" s="208">
        <f t="shared" ca="1" si="57"/>
        <v>0</v>
      </c>
      <c r="BZ66" s="207"/>
      <c r="CA66" s="194"/>
      <c r="CB66" s="198" cm="1">
        <f t="array" ref="CB66">IFERROR(MATCH(TRUE,INDEX($B$14:$B$117&gt;=CA66,0),0),"")</f>
        <v>1</v>
      </c>
      <c r="CC66" s="194">
        <f t="shared" ca="1" si="58"/>
        <v>1.3963799927016407E-2</v>
      </c>
      <c r="CF66" s="194">
        <f t="shared" si="59"/>
        <v>0</v>
      </c>
      <c r="CG66" s="19">
        <f ca="1"/>
        <v>0</v>
      </c>
      <c r="CH66" s="208">
        <f t="shared" ca="1" si="60"/>
        <v>0</v>
      </c>
      <c r="CI66" s="207"/>
      <c r="CJ66" s="194"/>
      <c r="CK66" s="198" cm="1">
        <f t="array" ref="CK66">IFERROR(MATCH(TRUE,INDEX($B$14:$B$117&gt;=CJ66,0),0),"")</f>
        <v>1</v>
      </c>
      <c r="CL66" s="194">
        <f t="shared" ca="1" si="61"/>
        <v>1.3963799927016407E-2</v>
      </c>
      <c r="CO66" s="194">
        <f t="shared" si="62"/>
        <v>0</v>
      </c>
      <c r="CP66" s="19">
        <f ca="1"/>
        <v>0</v>
      </c>
      <c r="CQ66" s="208">
        <f t="shared" ca="1" si="63"/>
        <v>0</v>
      </c>
      <c r="CR66" s="207"/>
      <c r="CS66" s="194"/>
      <c r="CT66" s="198" cm="1">
        <f t="array" ref="CT66">IFERROR(MATCH(TRUE,INDEX($B$14:$B$117&gt;=CS66,0),0),"")</f>
        <v>1</v>
      </c>
      <c r="CU66" s="194">
        <f t="shared" ca="1" si="64"/>
        <v>1.3963799927016407E-2</v>
      </c>
      <c r="CX66" s="194">
        <f t="shared" si="65"/>
        <v>0</v>
      </c>
      <c r="CY66" s="19" t="e">
        <f ca="1"/>
        <v>#N/A</v>
      </c>
      <c r="CZ66" s="208" t="e">
        <f t="shared" ca="1" si="66"/>
        <v>#N/A</v>
      </c>
      <c r="DA66" s="207"/>
      <c r="DB66" s="194"/>
      <c r="DC66" s="198" cm="1">
        <f t="array" ref="DC66">IFERROR(MATCH(TRUE,INDEX($B$14:$B$117&gt;=DB66,0),0),"")</f>
        <v>1</v>
      </c>
      <c r="DD66" s="194">
        <f t="shared" ca="1" si="67"/>
        <v>1.3963799927016407E-2</v>
      </c>
      <c r="DG66" s="194">
        <f t="shared" si="68"/>
        <v>0</v>
      </c>
      <c r="DH66" s="19" t="e">
        <f ca="1"/>
        <v>#N/A</v>
      </c>
      <c r="DI66" s="208" t="e">
        <f t="shared" ca="1" si="69"/>
        <v>#N/A</v>
      </c>
      <c r="DJ66" s="207"/>
      <c r="DK66" s="194"/>
      <c r="DL66" s="198" cm="1">
        <f t="array" ref="DL66">IFERROR(MATCH(TRUE,INDEX($B$14:$B$117&gt;=DK66,0),0),"")</f>
        <v>1</v>
      </c>
      <c r="DM66" s="194">
        <f t="shared" ca="1" si="70"/>
        <v>1.3963799927016407E-2</v>
      </c>
      <c r="DP66" s="194">
        <f t="shared" si="71"/>
        <v>0</v>
      </c>
      <c r="DQ66" s="19" t="e">
        <f ca="1"/>
        <v>#N/A</v>
      </c>
      <c r="DR66" s="208" t="e">
        <f t="shared" ca="1" si="72"/>
        <v>#N/A</v>
      </c>
      <c r="DS66" s="207"/>
      <c r="DT66" s="194"/>
      <c r="DU66" s="198" cm="1">
        <f t="array" ref="DU66">IFERROR(MATCH(TRUE,INDEX($B$14:$B$117&gt;=DT66,0),0),"")</f>
        <v>1</v>
      </c>
      <c r="DV66" s="194">
        <f t="shared" ca="1" si="73"/>
        <v>1.3963799927016407E-2</v>
      </c>
      <c r="DY66" s="194">
        <f t="shared" si="74"/>
        <v>0</v>
      </c>
      <c r="DZ66" s="19" t="e">
        <f ca="1"/>
        <v>#N/A</v>
      </c>
      <c r="EA66" s="208" t="e">
        <f t="shared" ca="1" si="75"/>
        <v>#N/A</v>
      </c>
      <c r="EB66" s="207"/>
      <c r="EC66" s="194"/>
      <c r="ED66" s="198" cm="1">
        <f t="array" ref="ED66">IFERROR(MATCH(TRUE,INDEX($B$14:$B$117&gt;=EC66,0),0),"")</f>
        <v>1</v>
      </c>
      <c r="EE66" s="194">
        <f t="shared" ca="1" si="76"/>
        <v>1.3963799927016407E-2</v>
      </c>
      <c r="EH66" s="194">
        <f t="shared" si="77"/>
        <v>0</v>
      </c>
      <c r="EI66" s="19" t="e">
        <f ca="1"/>
        <v>#N/A</v>
      </c>
      <c r="EJ66" s="208" t="e">
        <f t="shared" ca="1" si="78"/>
        <v>#N/A</v>
      </c>
      <c r="EK66" s="207"/>
      <c r="EL66" s="194"/>
      <c r="EM66" s="198" cm="1">
        <f t="array" ref="EM66">IFERROR(MATCH(TRUE,INDEX($B$14:$B$117&gt;=EL66,0),0),"")</f>
        <v>1</v>
      </c>
      <c r="EN66" s="194">
        <f t="shared" ca="1" si="79"/>
        <v>1.3963799927016407E-2</v>
      </c>
      <c r="EQ66" s="194">
        <f t="shared" si="80"/>
        <v>0</v>
      </c>
      <c r="ER66" s="19" t="e">
        <f ca="1"/>
        <v>#N/A</v>
      </c>
      <c r="ES66" s="208" t="e">
        <f t="shared" ca="1" si="81"/>
        <v>#N/A</v>
      </c>
      <c r="ET66" s="207"/>
      <c r="EU66" s="194"/>
      <c r="EV66" s="198" cm="1">
        <f t="array" ref="EV66">IFERROR(MATCH(TRUE,INDEX($B$14:$B$117&gt;=EU66,0),0),"")</f>
        <v>1</v>
      </c>
      <c r="EW66" s="194">
        <f t="shared" ca="1" si="82"/>
        <v>1.3963799927016407E-2</v>
      </c>
      <c r="EZ66" s="194">
        <f t="shared" si="83"/>
        <v>0</v>
      </c>
      <c r="FA66" s="19" t="e">
        <f ca="1"/>
        <v>#N/A</v>
      </c>
      <c r="FB66" s="208" t="e">
        <f t="shared" ca="1" si="84"/>
        <v>#N/A</v>
      </c>
      <c r="FC66" s="207"/>
      <c r="FD66" s="194"/>
      <c r="FE66" s="198" cm="1">
        <f t="array" ref="FE66">IFERROR(MATCH(TRUE,INDEX($B$14:$B$117&gt;=FD66,0),0),"")</f>
        <v>1</v>
      </c>
      <c r="FF66" s="194">
        <f t="shared" ca="1" si="85"/>
        <v>1.3963799927016407E-2</v>
      </c>
      <c r="FI66" s="194">
        <f t="shared" si="86"/>
        <v>0</v>
      </c>
      <c r="FJ66" s="19" t="e">
        <f ca="1"/>
        <v>#N/A</v>
      </c>
      <c r="FK66" s="208" t="e">
        <f t="shared" ca="1" si="87"/>
        <v>#N/A</v>
      </c>
      <c r="FL66" s="207"/>
      <c r="FM66" s="194"/>
      <c r="FN66" s="198" cm="1">
        <f t="array" ref="FN66">IFERROR(MATCH(TRUE,INDEX($B$14:$B$117&gt;=FM66,0),0),"")</f>
        <v>1</v>
      </c>
      <c r="FO66" s="194">
        <f t="shared" ca="1" si="88"/>
        <v>1.3963799927016407E-2</v>
      </c>
      <c r="FR66" s="194">
        <f t="shared" si="89"/>
        <v>0</v>
      </c>
      <c r="FS66" s="19" t="e">
        <f ca="1"/>
        <v>#N/A</v>
      </c>
      <c r="FT66" s="208" t="e">
        <f t="shared" ca="1" si="90"/>
        <v>#N/A</v>
      </c>
      <c r="FU66" s="207"/>
      <c r="FV66" s="194"/>
      <c r="FW66" s="198" cm="1">
        <f t="array" ref="FW66">IFERROR(MATCH(TRUE,INDEX($B$14:$B$117&gt;=FV66,0),0),"")</f>
        <v>1</v>
      </c>
      <c r="FX66" s="194">
        <f t="shared" ca="1" si="91"/>
        <v>1.3963799927016407E-2</v>
      </c>
      <c r="GA66" s="194">
        <f t="shared" si="92"/>
        <v>0</v>
      </c>
      <c r="GB66" s="19" t="e">
        <f ca="1"/>
        <v>#N/A</v>
      </c>
      <c r="GC66" s="208" t="e">
        <f t="shared" ca="1" si="93"/>
        <v>#N/A</v>
      </c>
    </row>
    <row r="67" spans="1:185" x14ac:dyDescent="0.2">
      <c r="A67" s="330"/>
      <c r="B67" s="194"/>
      <c r="C67" s="194"/>
      <c r="D67" s="194"/>
      <c r="E67" s="194"/>
      <c r="F67" s="207">
        <f ca="1"/>
        <v>53</v>
      </c>
      <c r="G67" s="194">
        <f ca="1"/>
        <v>0.55789473684210522</v>
      </c>
      <c r="H67" s="198" cm="1">
        <f t="array" aca="1" ref="H67" ca="1">IFERROR(MATCH(TRUE,INDEX($B$14:$B$117&gt;=G67,0),0),"")</f>
        <v>26</v>
      </c>
      <c r="I67" s="194">
        <f t="shared" ca="1" si="38"/>
        <v>0.89912647861091854</v>
      </c>
      <c r="L67" s="194">
        <f t="shared" si="94"/>
        <v>0</v>
      </c>
      <c r="M67" s="19">
        <f ca="1"/>
        <v>0</v>
      </c>
      <c r="N67" s="208">
        <f t="shared" ca="1" si="95"/>
        <v>0</v>
      </c>
      <c r="O67" s="207">
        <f ca="1"/>
        <v>53</v>
      </c>
      <c r="P67" s="194">
        <f ca="1"/>
        <v>0.92982456140350878</v>
      </c>
      <c r="Q67" s="198" cm="1">
        <f t="array" aca="1" ref="Q67" ca="1">IFERROR(MATCH(TRUE,INDEX($B$14:$B$117&gt;=P67,0),0),"")</f>
        <v>42</v>
      </c>
      <c r="R67" s="194">
        <f t="shared" ca="1" si="39"/>
        <v>0.98955590450573283</v>
      </c>
      <c r="U67" s="194">
        <f t="shared" si="96"/>
        <v>0</v>
      </c>
      <c r="V67" s="19">
        <f ca="1"/>
        <v>0</v>
      </c>
      <c r="W67" s="208">
        <f t="shared" ca="1" si="97"/>
        <v>0</v>
      </c>
      <c r="X67" s="207"/>
      <c r="Y67" s="194"/>
      <c r="Z67" s="198" cm="1">
        <f t="array" ref="Z67">IFERROR(MATCH(TRUE,INDEX($B$14:$B$117&gt;=Y67,0),0),"")</f>
        <v>1</v>
      </c>
      <c r="AA67" s="194">
        <f t="shared" ca="1" si="40"/>
        <v>1.3963799927016407E-2</v>
      </c>
      <c r="AD67" s="194">
        <f t="shared" si="41"/>
        <v>0</v>
      </c>
      <c r="AE67" s="19">
        <f ca="1"/>
        <v>0</v>
      </c>
      <c r="AF67" s="208">
        <f t="shared" ca="1" si="42"/>
        <v>0</v>
      </c>
      <c r="AG67" s="207"/>
      <c r="AH67" s="194"/>
      <c r="AI67" s="198" cm="1">
        <f t="array" ref="AI67">IFERROR(MATCH(TRUE,INDEX($B$14:$B$117&gt;=AH67,0),0),"")</f>
        <v>1</v>
      </c>
      <c r="AJ67" s="194">
        <f t="shared" ca="1" si="43"/>
        <v>1.3963799927016407E-2</v>
      </c>
      <c r="AM67" s="194">
        <f t="shared" si="44"/>
        <v>0</v>
      </c>
      <c r="AN67" s="19">
        <f ca="1"/>
        <v>0</v>
      </c>
      <c r="AO67" s="208">
        <f t="shared" ca="1" si="45"/>
        <v>0</v>
      </c>
      <c r="AP67" s="207"/>
      <c r="AQ67" s="194"/>
      <c r="AR67" s="198" cm="1">
        <f t="array" ref="AR67">IFERROR(MATCH(TRUE,INDEX($B$14:$B$117&gt;=AQ67,0),0),"")</f>
        <v>1</v>
      </c>
      <c r="AS67" s="194">
        <f t="shared" ca="1" si="46"/>
        <v>1.3963799927016407E-2</v>
      </c>
      <c r="AV67" s="194">
        <f t="shared" si="47"/>
        <v>0</v>
      </c>
      <c r="AW67" s="19">
        <f ca="1"/>
        <v>0</v>
      </c>
      <c r="AX67" s="208">
        <f t="shared" ca="1" si="48"/>
        <v>0</v>
      </c>
      <c r="AY67" s="207"/>
      <c r="AZ67" s="194"/>
      <c r="BA67" s="198" cm="1">
        <f t="array" ref="BA67">IFERROR(MATCH(TRUE,INDEX($B$14:$B$117&gt;=AZ67,0),0),"")</f>
        <v>1</v>
      </c>
      <c r="BB67" s="194">
        <f t="shared" ca="1" si="49"/>
        <v>1.3963799927016407E-2</v>
      </c>
      <c r="BE67" s="194">
        <f t="shared" si="50"/>
        <v>0</v>
      </c>
      <c r="BF67" s="19">
        <f ca="1"/>
        <v>0</v>
      </c>
      <c r="BG67" s="208">
        <f t="shared" ca="1" si="51"/>
        <v>0</v>
      </c>
      <c r="BH67" s="207"/>
      <c r="BI67" s="194"/>
      <c r="BJ67" s="198" cm="1">
        <f t="array" ref="BJ67">IFERROR(MATCH(TRUE,INDEX($B$14:$B$117&gt;=BI67,0),0),"")</f>
        <v>1</v>
      </c>
      <c r="BK67" s="194">
        <f t="shared" ca="1" si="52"/>
        <v>1.3963799927016407E-2</v>
      </c>
      <c r="BN67" s="194">
        <f t="shared" si="53"/>
        <v>0</v>
      </c>
      <c r="BO67" s="19">
        <f ca="1"/>
        <v>0</v>
      </c>
      <c r="BP67" s="208">
        <f t="shared" ca="1" si="54"/>
        <v>0</v>
      </c>
      <c r="BQ67" s="207"/>
      <c r="BR67" s="194"/>
      <c r="BS67" s="198" cm="1">
        <f t="array" ref="BS67">IFERROR(MATCH(TRUE,INDEX($B$14:$B$117&gt;=BR67,0),0),"")</f>
        <v>1</v>
      </c>
      <c r="BT67" s="194">
        <f t="shared" ca="1" si="55"/>
        <v>1.3963799927016407E-2</v>
      </c>
      <c r="BW67" s="194">
        <f t="shared" si="56"/>
        <v>0</v>
      </c>
      <c r="BX67" s="19">
        <f ca="1"/>
        <v>0</v>
      </c>
      <c r="BY67" s="208">
        <f t="shared" ca="1" si="57"/>
        <v>0</v>
      </c>
      <c r="BZ67" s="207"/>
      <c r="CA67" s="194"/>
      <c r="CB67" s="198" cm="1">
        <f t="array" ref="CB67">IFERROR(MATCH(TRUE,INDEX($B$14:$B$117&gt;=CA67,0),0),"")</f>
        <v>1</v>
      </c>
      <c r="CC67" s="194">
        <f t="shared" ca="1" si="58"/>
        <v>1.3963799927016407E-2</v>
      </c>
      <c r="CF67" s="194">
        <f t="shared" si="59"/>
        <v>0</v>
      </c>
      <c r="CG67" s="19">
        <f ca="1"/>
        <v>0</v>
      </c>
      <c r="CH67" s="208">
        <f t="shared" ca="1" si="60"/>
        <v>0</v>
      </c>
      <c r="CI67" s="207"/>
      <c r="CJ67" s="194"/>
      <c r="CK67" s="198" cm="1">
        <f t="array" ref="CK67">IFERROR(MATCH(TRUE,INDEX($B$14:$B$117&gt;=CJ67,0),0),"")</f>
        <v>1</v>
      </c>
      <c r="CL67" s="194">
        <f t="shared" ca="1" si="61"/>
        <v>1.3963799927016407E-2</v>
      </c>
      <c r="CO67" s="194">
        <f t="shared" si="62"/>
        <v>0</v>
      </c>
      <c r="CP67" s="19">
        <f ca="1"/>
        <v>0</v>
      </c>
      <c r="CQ67" s="208">
        <f t="shared" ca="1" si="63"/>
        <v>0</v>
      </c>
      <c r="CR67" s="207"/>
      <c r="CS67" s="194"/>
      <c r="CT67" s="198" cm="1">
        <f t="array" ref="CT67">IFERROR(MATCH(TRUE,INDEX($B$14:$B$117&gt;=CS67,0),0),"")</f>
        <v>1</v>
      </c>
      <c r="CU67" s="194">
        <f t="shared" ca="1" si="64"/>
        <v>1.3963799927016407E-2</v>
      </c>
      <c r="CX67" s="194">
        <f t="shared" si="65"/>
        <v>0</v>
      </c>
      <c r="CY67" s="19" t="e">
        <f ca="1"/>
        <v>#N/A</v>
      </c>
      <c r="CZ67" s="208" t="e">
        <f t="shared" ca="1" si="66"/>
        <v>#N/A</v>
      </c>
      <c r="DA67" s="207"/>
      <c r="DB67" s="194"/>
      <c r="DC67" s="198" cm="1">
        <f t="array" ref="DC67">IFERROR(MATCH(TRUE,INDEX($B$14:$B$117&gt;=DB67,0),0),"")</f>
        <v>1</v>
      </c>
      <c r="DD67" s="194">
        <f t="shared" ca="1" si="67"/>
        <v>1.3963799927016407E-2</v>
      </c>
      <c r="DG67" s="194">
        <f t="shared" si="68"/>
        <v>0</v>
      </c>
      <c r="DH67" s="19" t="e">
        <f ca="1"/>
        <v>#N/A</v>
      </c>
      <c r="DI67" s="208" t="e">
        <f t="shared" ca="1" si="69"/>
        <v>#N/A</v>
      </c>
      <c r="DJ67" s="207"/>
      <c r="DK67" s="194"/>
      <c r="DL67" s="198" cm="1">
        <f t="array" ref="DL67">IFERROR(MATCH(TRUE,INDEX($B$14:$B$117&gt;=DK67,0),0),"")</f>
        <v>1</v>
      </c>
      <c r="DM67" s="194">
        <f t="shared" ca="1" si="70"/>
        <v>1.3963799927016407E-2</v>
      </c>
      <c r="DP67" s="194">
        <f t="shared" si="71"/>
        <v>0</v>
      </c>
      <c r="DQ67" s="19" t="e">
        <f ca="1"/>
        <v>#N/A</v>
      </c>
      <c r="DR67" s="208" t="e">
        <f t="shared" ca="1" si="72"/>
        <v>#N/A</v>
      </c>
      <c r="DS67" s="207"/>
      <c r="DT67" s="194"/>
      <c r="DU67" s="198" cm="1">
        <f t="array" ref="DU67">IFERROR(MATCH(TRUE,INDEX($B$14:$B$117&gt;=DT67,0),0),"")</f>
        <v>1</v>
      </c>
      <c r="DV67" s="194">
        <f t="shared" ca="1" si="73"/>
        <v>1.3963799927016407E-2</v>
      </c>
      <c r="DY67" s="194">
        <f t="shared" si="74"/>
        <v>0</v>
      </c>
      <c r="DZ67" s="19" t="e">
        <f ca="1"/>
        <v>#N/A</v>
      </c>
      <c r="EA67" s="208" t="e">
        <f t="shared" ca="1" si="75"/>
        <v>#N/A</v>
      </c>
      <c r="EB67" s="207"/>
      <c r="EC67" s="194"/>
      <c r="ED67" s="198" cm="1">
        <f t="array" ref="ED67">IFERROR(MATCH(TRUE,INDEX($B$14:$B$117&gt;=EC67,0),0),"")</f>
        <v>1</v>
      </c>
      <c r="EE67" s="194">
        <f t="shared" ca="1" si="76"/>
        <v>1.3963799927016407E-2</v>
      </c>
      <c r="EH67" s="194">
        <f t="shared" si="77"/>
        <v>0</v>
      </c>
      <c r="EI67" s="19" t="e">
        <f ca="1"/>
        <v>#N/A</v>
      </c>
      <c r="EJ67" s="208" t="e">
        <f t="shared" ca="1" si="78"/>
        <v>#N/A</v>
      </c>
      <c r="EK67" s="207"/>
      <c r="EL67" s="194"/>
      <c r="EM67" s="198" cm="1">
        <f t="array" ref="EM67">IFERROR(MATCH(TRUE,INDEX($B$14:$B$117&gt;=EL67,0),0),"")</f>
        <v>1</v>
      </c>
      <c r="EN67" s="194">
        <f t="shared" ca="1" si="79"/>
        <v>1.3963799927016407E-2</v>
      </c>
      <c r="EQ67" s="194">
        <f t="shared" si="80"/>
        <v>0</v>
      </c>
      <c r="ER67" s="19" t="e">
        <f ca="1"/>
        <v>#N/A</v>
      </c>
      <c r="ES67" s="208" t="e">
        <f t="shared" ca="1" si="81"/>
        <v>#N/A</v>
      </c>
      <c r="ET67" s="207"/>
      <c r="EU67" s="194"/>
      <c r="EV67" s="198" cm="1">
        <f t="array" ref="EV67">IFERROR(MATCH(TRUE,INDEX($B$14:$B$117&gt;=EU67,0),0),"")</f>
        <v>1</v>
      </c>
      <c r="EW67" s="194">
        <f t="shared" ca="1" si="82"/>
        <v>1.3963799927016407E-2</v>
      </c>
      <c r="EZ67" s="194">
        <f t="shared" si="83"/>
        <v>0</v>
      </c>
      <c r="FA67" s="19" t="e">
        <f ca="1"/>
        <v>#N/A</v>
      </c>
      <c r="FB67" s="208" t="e">
        <f t="shared" ca="1" si="84"/>
        <v>#N/A</v>
      </c>
      <c r="FC67" s="207"/>
      <c r="FD67" s="194"/>
      <c r="FE67" s="198" cm="1">
        <f t="array" ref="FE67">IFERROR(MATCH(TRUE,INDEX($B$14:$B$117&gt;=FD67,0),0),"")</f>
        <v>1</v>
      </c>
      <c r="FF67" s="194">
        <f t="shared" ca="1" si="85"/>
        <v>1.3963799927016407E-2</v>
      </c>
      <c r="FI67" s="194">
        <f t="shared" si="86"/>
        <v>0</v>
      </c>
      <c r="FJ67" s="19" t="e">
        <f ca="1"/>
        <v>#N/A</v>
      </c>
      <c r="FK67" s="208" t="e">
        <f t="shared" ca="1" si="87"/>
        <v>#N/A</v>
      </c>
      <c r="FL67" s="207"/>
      <c r="FM67" s="194"/>
      <c r="FN67" s="198" cm="1">
        <f t="array" ref="FN67">IFERROR(MATCH(TRUE,INDEX($B$14:$B$117&gt;=FM67,0),0),"")</f>
        <v>1</v>
      </c>
      <c r="FO67" s="194">
        <f t="shared" ca="1" si="88"/>
        <v>1.3963799927016407E-2</v>
      </c>
      <c r="FR67" s="194">
        <f t="shared" si="89"/>
        <v>0</v>
      </c>
      <c r="FS67" s="19" t="e">
        <f ca="1"/>
        <v>#N/A</v>
      </c>
      <c r="FT67" s="208" t="e">
        <f t="shared" ca="1" si="90"/>
        <v>#N/A</v>
      </c>
      <c r="FU67" s="207"/>
      <c r="FV67" s="194"/>
      <c r="FW67" s="198" cm="1">
        <f t="array" ref="FW67">IFERROR(MATCH(TRUE,INDEX($B$14:$B$117&gt;=FV67,0),0),"")</f>
        <v>1</v>
      </c>
      <c r="FX67" s="194">
        <f t="shared" ca="1" si="91"/>
        <v>1.3963799927016407E-2</v>
      </c>
      <c r="GA67" s="194">
        <f t="shared" si="92"/>
        <v>0</v>
      </c>
      <c r="GB67" s="19" t="e">
        <f ca="1"/>
        <v>#N/A</v>
      </c>
      <c r="GC67" s="208" t="e">
        <f t="shared" ca="1" si="93"/>
        <v>#N/A</v>
      </c>
    </row>
    <row r="68" spans="1:185" x14ac:dyDescent="0.2">
      <c r="A68" s="330"/>
      <c r="B68" s="194"/>
      <c r="C68" s="194"/>
      <c r="D68" s="194"/>
      <c r="E68" s="194"/>
      <c r="F68" s="207">
        <f ca="1"/>
        <v>54</v>
      </c>
      <c r="G68" s="194">
        <f ca="1"/>
        <v>0.56842105263157894</v>
      </c>
      <c r="H68" s="198" cm="1">
        <f t="array" aca="1" ref="H68" ca="1">IFERROR(MATCH(TRUE,INDEX($B$14:$B$117&gt;=G68,0),0),"")</f>
        <v>27</v>
      </c>
      <c r="I68" s="194">
        <f t="shared" ca="1" si="38"/>
        <v>0.90251888657035884</v>
      </c>
      <c r="L68" s="194">
        <f t="shared" si="94"/>
        <v>0</v>
      </c>
      <c r="M68" s="19">
        <f ca="1"/>
        <v>0</v>
      </c>
      <c r="N68" s="208">
        <f t="shared" ca="1" si="95"/>
        <v>0</v>
      </c>
      <c r="O68" s="207">
        <f ca="1"/>
        <v>54</v>
      </c>
      <c r="P68" s="194">
        <f ca="1"/>
        <v>0.94736842105263153</v>
      </c>
      <c r="Q68" s="198" cm="1">
        <f t="array" aca="1" ref="Q68" ca="1">IFERROR(MATCH(TRUE,INDEX($B$14:$B$117&gt;=P68,0),0),"")</f>
        <v>43</v>
      </c>
      <c r="R68" s="194">
        <f t="shared" ca="1" si="39"/>
        <v>0.99301876116808452</v>
      </c>
      <c r="U68" s="194">
        <f t="shared" si="96"/>
        <v>0</v>
      </c>
      <c r="V68" s="19">
        <f ca="1"/>
        <v>0</v>
      </c>
      <c r="W68" s="208">
        <f t="shared" ca="1" si="97"/>
        <v>0</v>
      </c>
      <c r="X68" s="207"/>
      <c r="Y68" s="194"/>
      <c r="Z68" s="198" cm="1">
        <f t="array" ref="Z68">IFERROR(MATCH(TRUE,INDEX($B$14:$B$117&gt;=Y68,0),0),"")</f>
        <v>1</v>
      </c>
      <c r="AA68" s="194">
        <f t="shared" ca="1" si="40"/>
        <v>1.3963799927016407E-2</v>
      </c>
      <c r="AD68" s="194">
        <f t="shared" si="41"/>
        <v>0</v>
      </c>
      <c r="AE68" s="19">
        <f ca="1"/>
        <v>0</v>
      </c>
      <c r="AF68" s="208">
        <f t="shared" ca="1" si="42"/>
        <v>0</v>
      </c>
      <c r="AG68" s="207"/>
      <c r="AH68" s="194"/>
      <c r="AI68" s="198" cm="1">
        <f t="array" ref="AI68">IFERROR(MATCH(TRUE,INDEX($B$14:$B$117&gt;=AH68,0),0),"")</f>
        <v>1</v>
      </c>
      <c r="AJ68" s="194">
        <f t="shared" ca="1" si="43"/>
        <v>1.3963799927016407E-2</v>
      </c>
      <c r="AM68" s="194">
        <f t="shared" si="44"/>
        <v>0</v>
      </c>
      <c r="AN68" s="19">
        <f ca="1"/>
        <v>0</v>
      </c>
      <c r="AO68" s="208">
        <f t="shared" ca="1" si="45"/>
        <v>0</v>
      </c>
      <c r="AP68" s="207"/>
      <c r="AQ68" s="194"/>
      <c r="AR68" s="198" cm="1">
        <f t="array" ref="AR68">IFERROR(MATCH(TRUE,INDEX($B$14:$B$117&gt;=AQ68,0),0),"")</f>
        <v>1</v>
      </c>
      <c r="AS68" s="194">
        <f t="shared" ca="1" si="46"/>
        <v>1.3963799927016407E-2</v>
      </c>
      <c r="AV68" s="194">
        <f t="shared" si="47"/>
        <v>0</v>
      </c>
      <c r="AW68" s="19">
        <f ca="1"/>
        <v>0</v>
      </c>
      <c r="AX68" s="208">
        <f t="shared" ca="1" si="48"/>
        <v>0</v>
      </c>
      <c r="AY68" s="207"/>
      <c r="AZ68" s="194"/>
      <c r="BA68" s="198" cm="1">
        <f t="array" ref="BA68">IFERROR(MATCH(TRUE,INDEX($B$14:$B$117&gt;=AZ68,0),0),"")</f>
        <v>1</v>
      </c>
      <c r="BB68" s="194">
        <f t="shared" ca="1" si="49"/>
        <v>1.3963799927016407E-2</v>
      </c>
      <c r="BE68" s="194">
        <f t="shared" si="50"/>
        <v>0</v>
      </c>
      <c r="BF68" s="19">
        <f ca="1"/>
        <v>0</v>
      </c>
      <c r="BG68" s="208">
        <f t="shared" ca="1" si="51"/>
        <v>0</v>
      </c>
      <c r="BH68" s="207"/>
      <c r="BI68" s="194"/>
      <c r="BJ68" s="198" cm="1">
        <f t="array" ref="BJ68">IFERROR(MATCH(TRUE,INDEX($B$14:$B$117&gt;=BI68,0),0),"")</f>
        <v>1</v>
      </c>
      <c r="BK68" s="194">
        <f t="shared" ca="1" si="52"/>
        <v>1.3963799927016407E-2</v>
      </c>
      <c r="BN68" s="194">
        <f t="shared" si="53"/>
        <v>0</v>
      </c>
      <c r="BO68" s="19">
        <f ca="1"/>
        <v>0</v>
      </c>
      <c r="BP68" s="208">
        <f t="shared" ca="1" si="54"/>
        <v>0</v>
      </c>
      <c r="BQ68" s="207"/>
      <c r="BR68" s="194"/>
      <c r="BS68" s="198" cm="1">
        <f t="array" ref="BS68">IFERROR(MATCH(TRUE,INDEX($B$14:$B$117&gt;=BR68,0),0),"")</f>
        <v>1</v>
      </c>
      <c r="BT68" s="194">
        <f t="shared" ca="1" si="55"/>
        <v>1.3963799927016407E-2</v>
      </c>
      <c r="BW68" s="194">
        <f t="shared" si="56"/>
        <v>0</v>
      </c>
      <c r="BX68" s="19">
        <f ca="1"/>
        <v>0</v>
      </c>
      <c r="BY68" s="208">
        <f t="shared" ca="1" si="57"/>
        <v>0</v>
      </c>
      <c r="BZ68" s="207"/>
      <c r="CA68" s="194"/>
      <c r="CB68" s="198" cm="1">
        <f t="array" ref="CB68">IFERROR(MATCH(TRUE,INDEX($B$14:$B$117&gt;=CA68,0),0),"")</f>
        <v>1</v>
      </c>
      <c r="CC68" s="194">
        <f t="shared" ca="1" si="58"/>
        <v>1.3963799927016407E-2</v>
      </c>
      <c r="CF68" s="194">
        <f t="shared" si="59"/>
        <v>0</v>
      </c>
      <c r="CG68" s="19">
        <f ca="1"/>
        <v>0</v>
      </c>
      <c r="CH68" s="208">
        <f t="shared" ca="1" si="60"/>
        <v>0</v>
      </c>
      <c r="CI68" s="207"/>
      <c r="CJ68" s="194"/>
      <c r="CK68" s="198" cm="1">
        <f t="array" ref="CK68">IFERROR(MATCH(TRUE,INDEX($B$14:$B$117&gt;=CJ68,0),0),"")</f>
        <v>1</v>
      </c>
      <c r="CL68" s="194">
        <f t="shared" ca="1" si="61"/>
        <v>1.3963799927016407E-2</v>
      </c>
      <c r="CO68" s="194">
        <f t="shared" si="62"/>
        <v>0</v>
      </c>
      <c r="CP68" s="19">
        <f ca="1"/>
        <v>0</v>
      </c>
      <c r="CQ68" s="208">
        <f t="shared" ca="1" si="63"/>
        <v>0</v>
      </c>
      <c r="CR68" s="207"/>
      <c r="CS68" s="194"/>
      <c r="CT68" s="198" cm="1">
        <f t="array" ref="CT68">IFERROR(MATCH(TRUE,INDEX($B$14:$B$117&gt;=CS68,0),0),"")</f>
        <v>1</v>
      </c>
      <c r="CU68" s="194">
        <f t="shared" ca="1" si="64"/>
        <v>1.3963799927016407E-2</v>
      </c>
      <c r="CX68" s="194">
        <f t="shared" si="65"/>
        <v>0</v>
      </c>
      <c r="CY68" s="19" t="e">
        <f ca="1"/>
        <v>#N/A</v>
      </c>
      <c r="CZ68" s="208" t="e">
        <f t="shared" ca="1" si="66"/>
        <v>#N/A</v>
      </c>
      <c r="DA68" s="207"/>
      <c r="DB68" s="194"/>
      <c r="DC68" s="198" cm="1">
        <f t="array" ref="DC68">IFERROR(MATCH(TRUE,INDEX($B$14:$B$117&gt;=DB68,0),0),"")</f>
        <v>1</v>
      </c>
      <c r="DD68" s="194">
        <f t="shared" ca="1" si="67"/>
        <v>1.3963799927016407E-2</v>
      </c>
      <c r="DG68" s="194">
        <f t="shared" si="68"/>
        <v>0</v>
      </c>
      <c r="DH68" s="19" t="e">
        <f ca="1"/>
        <v>#N/A</v>
      </c>
      <c r="DI68" s="208" t="e">
        <f t="shared" ca="1" si="69"/>
        <v>#N/A</v>
      </c>
      <c r="DJ68" s="207"/>
      <c r="DK68" s="194"/>
      <c r="DL68" s="198" cm="1">
        <f t="array" ref="DL68">IFERROR(MATCH(TRUE,INDEX($B$14:$B$117&gt;=DK68,0),0),"")</f>
        <v>1</v>
      </c>
      <c r="DM68" s="194">
        <f t="shared" ca="1" si="70"/>
        <v>1.3963799927016407E-2</v>
      </c>
      <c r="DP68" s="194">
        <f t="shared" si="71"/>
        <v>0</v>
      </c>
      <c r="DQ68" s="19" t="e">
        <f ca="1"/>
        <v>#N/A</v>
      </c>
      <c r="DR68" s="208" t="e">
        <f t="shared" ca="1" si="72"/>
        <v>#N/A</v>
      </c>
      <c r="DS68" s="207"/>
      <c r="DT68" s="194"/>
      <c r="DU68" s="198" cm="1">
        <f t="array" ref="DU68">IFERROR(MATCH(TRUE,INDEX($B$14:$B$117&gt;=DT68,0),0),"")</f>
        <v>1</v>
      </c>
      <c r="DV68" s="194">
        <f t="shared" ca="1" si="73"/>
        <v>1.3963799927016407E-2</v>
      </c>
      <c r="DY68" s="194">
        <f t="shared" si="74"/>
        <v>0</v>
      </c>
      <c r="DZ68" s="19" t="e">
        <f ca="1"/>
        <v>#N/A</v>
      </c>
      <c r="EA68" s="208" t="e">
        <f t="shared" ca="1" si="75"/>
        <v>#N/A</v>
      </c>
      <c r="EB68" s="207"/>
      <c r="EC68" s="194"/>
      <c r="ED68" s="198" cm="1">
        <f t="array" ref="ED68">IFERROR(MATCH(TRUE,INDEX($B$14:$B$117&gt;=EC68,0),0),"")</f>
        <v>1</v>
      </c>
      <c r="EE68" s="194">
        <f t="shared" ca="1" si="76"/>
        <v>1.3963799927016407E-2</v>
      </c>
      <c r="EH68" s="194">
        <f t="shared" si="77"/>
        <v>0</v>
      </c>
      <c r="EI68" s="19" t="e">
        <f ca="1"/>
        <v>#N/A</v>
      </c>
      <c r="EJ68" s="208" t="e">
        <f t="shared" ca="1" si="78"/>
        <v>#N/A</v>
      </c>
      <c r="EK68" s="207"/>
      <c r="EL68" s="194"/>
      <c r="EM68" s="198" cm="1">
        <f t="array" ref="EM68">IFERROR(MATCH(TRUE,INDEX($B$14:$B$117&gt;=EL68,0),0),"")</f>
        <v>1</v>
      </c>
      <c r="EN68" s="194">
        <f t="shared" ca="1" si="79"/>
        <v>1.3963799927016407E-2</v>
      </c>
      <c r="EQ68" s="194">
        <f t="shared" si="80"/>
        <v>0</v>
      </c>
      <c r="ER68" s="19" t="e">
        <f ca="1"/>
        <v>#N/A</v>
      </c>
      <c r="ES68" s="208" t="e">
        <f t="shared" ca="1" si="81"/>
        <v>#N/A</v>
      </c>
      <c r="ET68" s="207"/>
      <c r="EU68" s="194"/>
      <c r="EV68" s="198" cm="1">
        <f t="array" ref="EV68">IFERROR(MATCH(TRUE,INDEX($B$14:$B$117&gt;=EU68,0),0),"")</f>
        <v>1</v>
      </c>
      <c r="EW68" s="194">
        <f t="shared" ca="1" si="82"/>
        <v>1.3963799927016407E-2</v>
      </c>
      <c r="EZ68" s="194">
        <f t="shared" si="83"/>
        <v>0</v>
      </c>
      <c r="FA68" s="19" t="e">
        <f ca="1"/>
        <v>#N/A</v>
      </c>
      <c r="FB68" s="208" t="e">
        <f t="shared" ca="1" si="84"/>
        <v>#N/A</v>
      </c>
      <c r="FC68" s="207"/>
      <c r="FD68" s="194"/>
      <c r="FE68" s="198" cm="1">
        <f t="array" ref="FE68">IFERROR(MATCH(TRUE,INDEX($B$14:$B$117&gt;=FD68,0),0),"")</f>
        <v>1</v>
      </c>
      <c r="FF68" s="194">
        <f t="shared" ca="1" si="85"/>
        <v>1.3963799927016407E-2</v>
      </c>
      <c r="FI68" s="194">
        <f t="shared" si="86"/>
        <v>0</v>
      </c>
      <c r="FJ68" s="19" t="e">
        <f ca="1"/>
        <v>#N/A</v>
      </c>
      <c r="FK68" s="208" t="e">
        <f t="shared" ca="1" si="87"/>
        <v>#N/A</v>
      </c>
      <c r="FL68" s="207"/>
      <c r="FM68" s="194"/>
      <c r="FN68" s="198" cm="1">
        <f t="array" ref="FN68">IFERROR(MATCH(TRUE,INDEX($B$14:$B$117&gt;=FM68,0),0),"")</f>
        <v>1</v>
      </c>
      <c r="FO68" s="194">
        <f t="shared" ca="1" si="88"/>
        <v>1.3963799927016407E-2</v>
      </c>
      <c r="FR68" s="194">
        <f t="shared" si="89"/>
        <v>0</v>
      </c>
      <c r="FS68" s="19" t="e">
        <f ca="1"/>
        <v>#N/A</v>
      </c>
      <c r="FT68" s="208" t="e">
        <f t="shared" ca="1" si="90"/>
        <v>#N/A</v>
      </c>
      <c r="FU68" s="207"/>
      <c r="FV68" s="194"/>
      <c r="FW68" s="198" cm="1">
        <f t="array" ref="FW68">IFERROR(MATCH(TRUE,INDEX($B$14:$B$117&gt;=FV68,0),0),"")</f>
        <v>1</v>
      </c>
      <c r="FX68" s="194">
        <f t="shared" ca="1" si="91"/>
        <v>1.3963799927016407E-2</v>
      </c>
      <c r="GA68" s="194">
        <f t="shared" si="92"/>
        <v>0</v>
      </c>
      <c r="GB68" s="19" t="e">
        <f ca="1"/>
        <v>#N/A</v>
      </c>
      <c r="GC68" s="208" t="e">
        <f t="shared" ca="1" si="93"/>
        <v>#N/A</v>
      </c>
    </row>
    <row r="69" spans="1:185" x14ac:dyDescent="0.2">
      <c r="A69" s="330"/>
      <c r="B69" s="194"/>
      <c r="C69" s="194"/>
      <c r="D69" s="194"/>
      <c r="E69" s="194"/>
      <c r="F69" s="207">
        <f ca="1"/>
        <v>55</v>
      </c>
      <c r="G69" s="194">
        <f ca="1"/>
        <v>0.57894736842105265</v>
      </c>
      <c r="H69" s="198" cm="1">
        <f t="array" aca="1" ref="H69" ca="1">IFERROR(MATCH(TRUE,INDEX($B$14:$B$117&gt;=G69,0),0),"")</f>
        <v>27</v>
      </c>
      <c r="I69" s="194">
        <f t="shared" ca="1" si="38"/>
        <v>0.90586467239111601</v>
      </c>
      <c r="L69" s="194">
        <f t="shared" si="94"/>
        <v>0</v>
      </c>
      <c r="M69" s="19">
        <f ca="1"/>
        <v>0</v>
      </c>
      <c r="N69" s="208">
        <f t="shared" ca="1" si="95"/>
        <v>0</v>
      </c>
      <c r="O69" s="207">
        <f ca="1"/>
        <v>55</v>
      </c>
      <c r="P69" s="194">
        <f ca="1"/>
        <v>0.96491228070175428</v>
      </c>
      <c r="Q69" s="198" cm="1">
        <f t="array" aca="1" ref="Q69" ca="1">IFERROR(MATCH(TRUE,INDEX($B$14:$B$117&gt;=P69,0),0),"")</f>
        <v>44</v>
      </c>
      <c r="R69" s="194">
        <f t="shared" ca="1" si="39"/>
        <v>0.99544613338397547</v>
      </c>
      <c r="U69" s="194">
        <f t="shared" si="96"/>
        <v>0</v>
      </c>
      <c r="V69" s="19">
        <f ca="1"/>
        <v>0</v>
      </c>
      <c r="W69" s="208">
        <f t="shared" ca="1" si="97"/>
        <v>0</v>
      </c>
      <c r="X69" s="207"/>
      <c r="Y69" s="194"/>
      <c r="Z69" s="198" cm="1">
        <f t="array" ref="Z69">IFERROR(MATCH(TRUE,INDEX($B$14:$B$117&gt;=Y69,0),0),"")</f>
        <v>1</v>
      </c>
      <c r="AA69" s="194">
        <f t="shared" ca="1" si="40"/>
        <v>1.3963799927016407E-2</v>
      </c>
      <c r="AD69" s="194">
        <f t="shared" si="41"/>
        <v>0</v>
      </c>
      <c r="AE69" s="19">
        <f ca="1"/>
        <v>0</v>
      </c>
      <c r="AF69" s="208">
        <f t="shared" ca="1" si="42"/>
        <v>0</v>
      </c>
      <c r="AG69" s="207"/>
      <c r="AH69" s="194"/>
      <c r="AI69" s="198" cm="1">
        <f t="array" ref="AI69">IFERROR(MATCH(TRUE,INDEX($B$14:$B$117&gt;=AH69,0),0),"")</f>
        <v>1</v>
      </c>
      <c r="AJ69" s="194">
        <f t="shared" ca="1" si="43"/>
        <v>1.3963799927016407E-2</v>
      </c>
      <c r="AM69" s="194">
        <f t="shared" si="44"/>
        <v>0</v>
      </c>
      <c r="AN69" s="19">
        <f ca="1"/>
        <v>0</v>
      </c>
      <c r="AO69" s="208">
        <f t="shared" ca="1" si="45"/>
        <v>0</v>
      </c>
      <c r="AP69" s="207"/>
      <c r="AQ69" s="194"/>
      <c r="AR69" s="198" cm="1">
        <f t="array" ref="AR69">IFERROR(MATCH(TRUE,INDEX($B$14:$B$117&gt;=AQ69,0),0),"")</f>
        <v>1</v>
      </c>
      <c r="AS69" s="194">
        <f t="shared" ca="1" si="46"/>
        <v>1.3963799927016407E-2</v>
      </c>
      <c r="AV69" s="194">
        <f t="shared" si="47"/>
        <v>0</v>
      </c>
      <c r="AW69" s="19">
        <f ca="1"/>
        <v>0</v>
      </c>
      <c r="AX69" s="208">
        <f t="shared" ca="1" si="48"/>
        <v>0</v>
      </c>
      <c r="AY69" s="207"/>
      <c r="AZ69" s="194"/>
      <c r="BA69" s="198" cm="1">
        <f t="array" ref="BA69">IFERROR(MATCH(TRUE,INDEX($B$14:$B$117&gt;=AZ69,0),0),"")</f>
        <v>1</v>
      </c>
      <c r="BB69" s="194">
        <f t="shared" ca="1" si="49"/>
        <v>1.3963799927016407E-2</v>
      </c>
      <c r="BE69" s="194">
        <f t="shared" si="50"/>
        <v>0</v>
      </c>
      <c r="BF69" s="19">
        <f ca="1"/>
        <v>0</v>
      </c>
      <c r="BG69" s="208">
        <f t="shared" ca="1" si="51"/>
        <v>0</v>
      </c>
      <c r="BH69" s="207"/>
      <c r="BI69" s="194"/>
      <c r="BJ69" s="198" cm="1">
        <f t="array" ref="BJ69">IFERROR(MATCH(TRUE,INDEX($B$14:$B$117&gt;=BI69,0),0),"")</f>
        <v>1</v>
      </c>
      <c r="BK69" s="194">
        <f t="shared" ca="1" si="52"/>
        <v>1.3963799927016407E-2</v>
      </c>
      <c r="BN69" s="194">
        <f t="shared" si="53"/>
        <v>0</v>
      </c>
      <c r="BO69" s="19">
        <f ca="1"/>
        <v>0</v>
      </c>
      <c r="BP69" s="208">
        <f t="shared" ca="1" si="54"/>
        <v>0</v>
      </c>
      <c r="BQ69" s="207"/>
      <c r="BR69" s="194"/>
      <c r="BS69" s="198" cm="1">
        <f t="array" ref="BS69">IFERROR(MATCH(TRUE,INDEX($B$14:$B$117&gt;=BR69,0),0),"")</f>
        <v>1</v>
      </c>
      <c r="BT69" s="194">
        <f t="shared" ca="1" si="55"/>
        <v>1.3963799927016407E-2</v>
      </c>
      <c r="BW69" s="194">
        <f t="shared" si="56"/>
        <v>0</v>
      </c>
      <c r="BX69" s="19">
        <f ca="1"/>
        <v>0</v>
      </c>
      <c r="BY69" s="208">
        <f t="shared" ca="1" si="57"/>
        <v>0</v>
      </c>
      <c r="BZ69" s="207"/>
      <c r="CA69" s="194"/>
      <c r="CB69" s="198" cm="1">
        <f t="array" ref="CB69">IFERROR(MATCH(TRUE,INDEX($B$14:$B$117&gt;=CA69,0),0),"")</f>
        <v>1</v>
      </c>
      <c r="CC69" s="194">
        <f t="shared" ca="1" si="58"/>
        <v>1.3963799927016407E-2</v>
      </c>
      <c r="CF69" s="194">
        <f t="shared" si="59"/>
        <v>0</v>
      </c>
      <c r="CG69" s="19">
        <f ca="1"/>
        <v>0</v>
      </c>
      <c r="CH69" s="208">
        <f t="shared" ca="1" si="60"/>
        <v>0</v>
      </c>
      <c r="CI69" s="207"/>
      <c r="CJ69" s="194"/>
      <c r="CK69" s="198" cm="1">
        <f t="array" ref="CK69">IFERROR(MATCH(TRUE,INDEX($B$14:$B$117&gt;=CJ69,0),0),"")</f>
        <v>1</v>
      </c>
      <c r="CL69" s="194">
        <f t="shared" ca="1" si="61"/>
        <v>1.3963799927016407E-2</v>
      </c>
      <c r="CO69" s="194">
        <f t="shared" si="62"/>
        <v>0</v>
      </c>
      <c r="CP69" s="19">
        <f ca="1"/>
        <v>0</v>
      </c>
      <c r="CQ69" s="208">
        <f t="shared" ca="1" si="63"/>
        <v>0</v>
      </c>
      <c r="CR69" s="207"/>
      <c r="CS69" s="194"/>
      <c r="CT69" s="198" cm="1">
        <f t="array" ref="CT69">IFERROR(MATCH(TRUE,INDEX($B$14:$B$117&gt;=CS69,0),0),"")</f>
        <v>1</v>
      </c>
      <c r="CU69" s="194">
        <f t="shared" ca="1" si="64"/>
        <v>1.3963799927016407E-2</v>
      </c>
      <c r="CX69" s="194">
        <f t="shared" si="65"/>
        <v>0</v>
      </c>
      <c r="CY69" s="19" t="e">
        <f ca="1"/>
        <v>#N/A</v>
      </c>
      <c r="CZ69" s="208" t="e">
        <f t="shared" ca="1" si="66"/>
        <v>#N/A</v>
      </c>
      <c r="DA69" s="207"/>
      <c r="DB69" s="194"/>
      <c r="DC69" s="198" cm="1">
        <f t="array" ref="DC69">IFERROR(MATCH(TRUE,INDEX($B$14:$B$117&gt;=DB69,0),0),"")</f>
        <v>1</v>
      </c>
      <c r="DD69" s="194">
        <f t="shared" ca="1" si="67"/>
        <v>1.3963799927016407E-2</v>
      </c>
      <c r="DG69" s="194">
        <f t="shared" si="68"/>
        <v>0</v>
      </c>
      <c r="DH69" s="19" t="e">
        <f ca="1"/>
        <v>#N/A</v>
      </c>
      <c r="DI69" s="208" t="e">
        <f t="shared" ca="1" si="69"/>
        <v>#N/A</v>
      </c>
      <c r="DJ69" s="207"/>
      <c r="DK69" s="194"/>
      <c r="DL69" s="198" cm="1">
        <f t="array" ref="DL69">IFERROR(MATCH(TRUE,INDEX($B$14:$B$117&gt;=DK69,0),0),"")</f>
        <v>1</v>
      </c>
      <c r="DM69" s="194">
        <f t="shared" ca="1" si="70"/>
        <v>1.3963799927016407E-2</v>
      </c>
      <c r="DP69" s="194">
        <f t="shared" si="71"/>
        <v>0</v>
      </c>
      <c r="DQ69" s="19" t="e">
        <f ca="1"/>
        <v>#N/A</v>
      </c>
      <c r="DR69" s="208" t="e">
        <f t="shared" ca="1" si="72"/>
        <v>#N/A</v>
      </c>
      <c r="DS69" s="207"/>
      <c r="DT69" s="194"/>
      <c r="DU69" s="198" cm="1">
        <f t="array" ref="DU69">IFERROR(MATCH(TRUE,INDEX($B$14:$B$117&gt;=DT69,0),0),"")</f>
        <v>1</v>
      </c>
      <c r="DV69" s="194">
        <f t="shared" ca="1" si="73"/>
        <v>1.3963799927016407E-2</v>
      </c>
      <c r="DY69" s="194">
        <f t="shared" si="74"/>
        <v>0</v>
      </c>
      <c r="DZ69" s="19" t="e">
        <f ca="1"/>
        <v>#N/A</v>
      </c>
      <c r="EA69" s="208" t="e">
        <f t="shared" ca="1" si="75"/>
        <v>#N/A</v>
      </c>
      <c r="EB69" s="207"/>
      <c r="EC69" s="194"/>
      <c r="ED69" s="198" cm="1">
        <f t="array" ref="ED69">IFERROR(MATCH(TRUE,INDEX($B$14:$B$117&gt;=EC69,0),0),"")</f>
        <v>1</v>
      </c>
      <c r="EE69" s="194">
        <f t="shared" ca="1" si="76"/>
        <v>1.3963799927016407E-2</v>
      </c>
      <c r="EH69" s="194">
        <f t="shared" si="77"/>
        <v>0</v>
      </c>
      <c r="EI69" s="19" t="e">
        <f ca="1"/>
        <v>#N/A</v>
      </c>
      <c r="EJ69" s="208" t="e">
        <f t="shared" ca="1" si="78"/>
        <v>#N/A</v>
      </c>
      <c r="EK69" s="207"/>
      <c r="EL69" s="194"/>
      <c r="EM69" s="198" cm="1">
        <f t="array" ref="EM69">IFERROR(MATCH(TRUE,INDEX($B$14:$B$117&gt;=EL69,0),0),"")</f>
        <v>1</v>
      </c>
      <c r="EN69" s="194">
        <f t="shared" ca="1" si="79"/>
        <v>1.3963799927016407E-2</v>
      </c>
      <c r="EQ69" s="194">
        <f t="shared" si="80"/>
        <v>0</v>
      </c>
      <c r="ER69" s="19" t="e">
        <f ca="1"/>
        <v>#N/A</v>
      </c>
      <c r="ES69" s="208" t="e">
        <f t="shared" ca="1" si="81"/>
        <v>#N/A</v>
      </c>
      <c r="ET69" s="207"/>
      <c r="EU69" s="194"/>
      <c r="EV69" s="198" cm="1">
        <f t="array" ref="EV69">IFERROR(MATCH(TRUE,INDEX($B$14:$B$117&gt;=EU69,0),0),"")</f>
        <v>1</v>
      </c>
      <c r="EW69" s="194">
        <f t="shared" ca="1" si="82"/>
        <v>1.3963799927016407E-2</v>
      </c>
      <c r="EZ69" s="194">
        <f t="shared" si="83"/>
        <v>0</v>
      </c>
      <c r="FA69" s="19" t="e">
        <f ca="1"/>
        <v>#N/A</v>
      </c>
      <c r="FB69" s="208" t="e">
        <f t="shared" ca="1" si="84"/>
        <v>#N/A</v>
      </c>
      <c r="FC69" s="207"/>
      <c r="FD69" s="194"/>
      <c r="FE69" s="198" cm="1">
        <f t="array" ref="FE69">IFERROR(MATCH(TRUE,INDEX($B$14:$B$117&gt;=FD69,0),0),"")</f>
        <v>1</v>
      </c>
      <c r="FF69" s="194">
        <f t="shared" ca="1" si="85"/>
        <v>1.3963799927016407E-2</v>
      </c>
      <c r="FI69" s="194">
        <f t="shared" si="86"/>
        <v>0</v>
      </c>
      <c r="FJ69" s="19" t="e">
        <f ca="1"/>
        <v>#N/A</v>
      </c>
      <c r="FK69" s="208" t="e">
        <f t="shared" ca="1" si="87"/>
        <v>#N/A</v>
      </c>
      <c r="FL69" s="207"/>
      <c r="FM69" s="194"/>
      <c r="FN69" s="198" cm="1">
        <f t="array" ref="FN69">IFERROR(MATCH(TRUE,INDEX($B$14:$B$117&gt;=FM69,0),0),"")</f>
        <v>1</v>
      </c>
      <c r="FO69" s="194">
        <f t="shared" ca="1" si="88"/>
        <v>1.3963799927016407E-2</v>
      </c>
      <c r="FR69" s="194">
        <f t="shared" si="89"/>
        <v>0</v>
      </c>
      <c r="FS69" s="19" t="e">
        <f ca="1"/>
        <v>#N/A</v>
      </c>
      <c r="FT69" s="208" t="e">
        <f t="shared" ca="1" si="90"/>
        <v>#N/A</v>
      </c>
      <c r="FU69" s="207"/>
      <c r="FV69" s="194"/>
      <c r="FW69" s="198" cm="1">
        <f t="array" ref="FW69">IFERROR(MATCH(TRUE,INDEX($B$14:$B$117&gt;=FV69,0),0),"")</f>
        <v>1</v>
      </c>
      <c r="FX69" s="194">
        <f t="shared" ca="1" si="91"/>
        <v>1.3963799927016407E-2</v>
      </c>
      <c r="GA69" s="194">
        <f t="shared" si="92"/>
        <v>0</v>
      </c>
      <c r="GB69" s="19" t="e">
        <f ca="1"/>
        <v>#N/A</v>
      </c>
      <c r="GC69" s="208" t="e">
        <f t="shared" ca="1" si="93"/>
        <v>#N/A</v>
      </c>
    </row>
    <row r="70" spans="1:185" x14ac:dyDescent="0.2">
      <c r="A70" s="330"/>
      <c r="B70" s="194"/>
      <c r="C70" s="194"/>
      <c r="D70" s="194"/>
      <c r="E70" s="194"/>
      <c r="F70" s="207">
        <f ca="1"/>
        <v>56</v>
      </c>
      <c r="G70" s="194">
        <f ca="1"/>
        <v>0.58947368421052626</v>
      </c>
      <c r="H70" s="198" cm="1">
        <f t="array" aca="1" ref="H70" ca="1">IFERROR(MATCH(TRUE,INDEX($B$14:$B$117&gt;=G70,0),0),"")</f>
        <v>27</v>
      </c>
      <c r="I70" s="194">
        <f t="shared" ca="1" si="38"/>
        <v>0.90921045821187307</v>
      </c>
      <c r="L70" s="194">
        <f t="shared" si="94"/>
        <v>0</v>
      </c>
      <c r="M70" s="19">
        <f ca="1"/>
        <v>0</v>
      </c>
      <c r="N70" s="208">
        <f t="shared" ca="1" si="95"/>
        <v>0</v>
      </c>
      <c r="O70" s="207">
        <f ca="1"/>
        <v>56</v>
      </c>
      <c r="P70" s="194">
        <f ca="1"/>
        <v>0.98245614035087714</v>
      </c>
      <c r="Q70" s="198" cm="1">
        <f t="array" aca="1" ref="Q70" ca="1">IFERROR(MATCH(TRUE,INDEX($B$14:$B$117&gt;=P70,0),0),"")</f>
        <v>45</v>
      </c>
      <c r="R70" s="194">
        <f t="shared" ca="1" si="39"/>
        <v>0.99556084407867718</v>
      </c>
      <c r="U70" s="194">
        <f t="shared" si="96"/>
        <v>0</v>
      </c>
      <c r="V70" s="19">
        <f ca="1"/>
        <v>0</v>
      </c>
      <c r="W70" s="208">
        <f t="shared" ca="1" si="97"/>
        <v>0</v>
      </c>
      <c r="X70" s="207"/>
      <c r="Y70" s="194"/>
      <c r="Z70" s="198" cm="1">
        <f t="array" ref="Z70">IFERROR(MATCH(TRUE,INDEX($B$14:$B$117&gt;=Y70,0),0),"")</f>
        <v>1</v>
      </c>
      <c r="AA70" s="194">
        <f t="shared" ca="1" si="40"/>
        <v>1.3963799927016407E-2</v>
      </c>
      <c r="AD70" s="194">
        <f t="shared" si="41"/>
        <v>0</v>
      </c>
      <c r="AE70" s="19">
        <f ca="1"/>
        <v>0</v>
      </c>
      <c r="AF70" s="208">
        <f t="shared" ca="1" si="42"/>
        <v>0</v>
      </c>
      <c r="AG70" s="207"/>
      <c r="AH70" s="194"/>
      <c r="AI70" s="198" cm="1">
        <f t="array" ref="AI70">IFERROR(MATCH(TRUE,INDEX($B$14:$B$117&gt;=AH70,0),0),"")</f>
        <v>1</v>
      </c>
      <c r="AJ70" s="194">
        <f t="shared" ca="1" si="43"/>
        <v>1.3963799927016407E-2</v>
      </c>
      <c r="AM70" s="194">
        <f t="shared" si="44"/>
        <v>0</v>
      </c>
      <c r="AN70" s="19">
        <f ca="1"/>
        <v>0</v>
      </c>
      <c r="AO70" s="208">
        <f t="shared" ca="1" si="45"/>
        <v>0</v>
      </c>
      <c r="AP70" s="207"/>
      <c r="AQ70" s="194"/>
      <c r="AR70" s="198" cm="1">
        <f t="array" ref="AR70">IFERROR(MATCH(TRUE,INDEX($B$14:$B$117&gt;=AQ70,0),0),"")</f>
        <v>1</v>
      </c>
      <c r="AS70" s="194">
        <f t="shared" ca="1" si="46"/>
        <v>1.3963799927016407E-2</v>
      </c>
      <c r="AV70" s="194">
        <f t="shared" si="47"/>
        <v>0</v>
      </c>
      <c r="AW70" s="19">
        <f ca="1"/>
        <v>0</v>
      </c>
      <c r="AX70" s="208">
        <f t="shared" ca="1" si="48"/>
        <v>0</v>
      </c>
      <c r="AY70" s="207"/>
      <c r="AZ70" s="194"/>
      <c r="BA70" s="198" cm="1">
        <f t="array" ref="BA70">IFERROR(MATCH(TRUE,INDEX($B$14:$B$117&gt;=AZ70,0),0),"")</f>
        <v>1</v>
      </c>
      <c r="BB70" s="194">
        <f t="shared" ca="1" si="49"/>
        <v>1.3963799927016407E-2</v>
      </c>
      <c r="BE70" s="194">
        <f t="shared" si="50"/>
        <v>0</v>
      </c>
      <c r="BF70" s="19">
        <f ca="1"/>
        <v>0</v>
      </c>
      <c r="BG70" s="208">
        <f t="shared" ca="1" si="51"/>
        <v>0</v>
      </c>
      <c r="BH70" s="207"/>
      <c r="BI70" s="194"/>
      <c r="BJ70" s="198" cm="1">
        <f t="array" ref="BJ70">IFERROR(MATCH(TRUE,INDEX($B$14:$B$117&gt;=BI70,0),0),"")</f>
        <v>1</v>
      </c>
      <c r="BK70" s="194">
        <f t="shared" ca="1" si="52"/>
        <v>1.3963799927016407E-2</v>
      </c>
      <c r="BN70" s="194">
        <f t="shared" si="53"/>
        <v>0</v>
      </c>
      <c r="BO70" s="19">
        <f ca="1"/>
        <v>0</v>
      </c>
      <c r="BP70" s="208">
        <f t="shared" ca="1" si="54"/>
        <v>0</v>
      </c>
      <c r="BQ70" s="207"/>
      <c r="BR70" s="194"/>
      <c r="BS70" s="198" cm="1">
        <f t="array" ref="BS70">IFERROR(MATCH(TRUE,INDEX($B$14:$B$117&gt;=BR70,0),0),"")</f>
        <v>1</v>
      </c>
      <c r="BT70" s="194">
        <f t="shared" ca="1" si="55"/>
        <v>1.3963799927016407E-2</v>
      </c>
      <c r="BW70" s="194">
        <f t="shared" si="56"/>
        <v>0</v>
      </c>
      <c r="BX70" s="19">
        <f ca="1"/>
        <v>0</v>
      </c>
      <c r="BY70" s="208">
        <f t="shared" ca="1" si="57"/>
        <v>0</v>
      </c>
      <c r="BZ70" s="207"/>
      <c r="CA70" s="194"/>
      <c r="CB70" s="198" cm="1">
        <f t="array" ref="CB70">IFERROR(MATCH(TRUE,INDEX($B$14:$B$117&gt;=CA70,0),0),"")</f>
        <v>1</v>
      </c>
      <c r="CC70" s="194">
        <f t="shared" ca="1" si="58"/>
        <v>1.3963799927016407E-2</v>
      </c>
      <c r="CF70" s="194">
        <f t="shared" si="59"/>
        <v>0</v>
      </c>
      <c r="CG70" s="19">
        <f ca="1"/>
        <v>0</v>
      </c>
      <c r="CH70" s="208">
        <f t="shared" ca="1" si="60"/>
        <v>0</v>
      </c>
      <c r="CI70" s="207"/>
      <c r="CJ70" s="194"/>
      <c r="CK70" s="198" cm="1">
        <f t="array" ref="CK70">IFERROR(MATCH(TRUE,INDEX($B$14:$B$117&gt;=CJ70,0),0),"")</f>
        <v>1</v>
      </c>
      <c r="CL70" s="194">
        <f t="shared" ca="1" si="61"/>
        <v>1.3963799927016407E-2</v>
      </c>
      <c r="CO70" s="194">
        <f t="shared" si="62"/>
        <v>0</v>
      </c>
      <c r="CP70" s="19">
        <f ca="1"/>
        <v>0</v>
      </c>
      <c r="CQ70" s="208">
        <f t="shared" ca="1" si="63"/>
        <v>0</v>
      </c>
      <c r="CR70" s="207"/>
      <c r="CS70" s="194"/>
      <c r="CT70" s="198" cm="1">
        <f t="array" ref="CT70">IFERROR(MATCH(TRUE,INDEX($B$14:$B$117&gt;=CS70,0),0),"")</f>
        <v>1</v>
      </c>
      <c r="CU70" s="194">
        <f t="shared" ca="1" si="64"/>
        <v>1.3963799927016407E-2</v>
      </c>
      <c r="CX70" s="194">
        <f t="shared" si="65"/>
        <v>0</v>
      </c>
      <c r="CY70" s="19" t="e">
        <f ca="1"/>
        <v>#N/A</v>
      </c>
      <c r="CZ70" s="208" t="e">
        <f t="shared" ca="1" si="66"/>
        <v>#N/A</v>
      </c>
      <c r="DA70" s="207"/>
      <c r="DB70" s="194"/>
      <c r="DC70" s="198" cm="1">
        <f t="array" ref="DC70">IFERROR(MATCH(TRUE,INDEX($B$14:$B$117&gt;=DB70,0),0),"")</f>
        <v>1</v>
      </c>
      <c r="DD70" s="194">
        <f t="shared" ca="1" si="67"/>
        <v>1.3963799927016407E-2</v>
      </c>
      <c r="DG70" s="194">
        <f t="shared" si="68"/>
        <v>0</v>
      </c>
      <c r="DH70" s="19" t="e">
        <f ca="1"/>
        <v>#N/A</v>
      </c>
      <c r="DI70" s="208" t="e">
        <f t="shared" ca="1" si="69"/>
        <v>#N/A</v>
      </c>
      <c r="DJ70" s="207"/>
      <c r="DK70" s="194"/>
      <c r="DL70" s="198" cm="1">
        <f t="array" ref="DL70">IFERROR(MATCH(TRUE,INDEX($B$14:$B$117&gt;=DK70,0),0),"")</f>
        <v>1</v>
      </c>
      <c r="DM70" s="194">
        <f t="shared" ca="1" si="70"/>
        <v>1.3963799927016407E-2</v>
      </c>
      <c r="DP70" s="194">
        <f t="shared" si="71"/>
        <v>0</v>
      </c>
      <c r="DQ70" s="19" t="e">
        <f ca="1"/>
        <v>#N/A</v>
      </c>
      <c r="DR70" s="208" t="e">
        <f t="shared" ca="1" si="72"/>
        <v>#N/A</v>
      </c>
      <c r="DS70" s="207"/>
      <c r="DT70" s="194"/>
      <c r="DU70" s="198" cm="1">
        <f t="array" ref="DU70">IFERROR(MATCH(TRUE,INDEX($B$14:$B$117&gt;=DT70,0),0),"")</f>
        <v>1</v>
      </c>
      <c r="DV70" s="194">
        <f t="shared" ca="1" si="73"/>
        <v>1.3963799927016407E-2</v>
      </c>
      <c r="DY70" s="194">
        <f t="shared" si="74"/>
        <v>0</v>
      </c>
      <c r="DZ70" s="19" t="e">
        <f ca="1"/>
        <v>#N/A</v>
      </c>
      <c r="EA70" s="208" t="e">
        <f t="shared" ca="1" si="75"/>
        <v>#N/A</v>
      </c>
      <c r="EB70" s="207"/>
      <c r="EC70" s="194"/>
      <c r="ED70" s="198" cm="1">
        <f t="array" ref="ED70">IFERROR(MATCH(TRUE,INDEX($B$14:$B$117&gt;=EC70,0),0),"")</f>
        <v>1</v>
      </c>
      <c r="EE70" s="194">
        <f t="shared" ca="1" si="76"/>
        <v>1.3963799927016407E-2</v>
      </c>
      <c r="EH70" s="194">
        <f t="shared" si="77"/>
        <v>0</v>
      </c>
      <c r="EI70" s="19" t="e">
        <f ca="1"/>
        <v>#N/A</v>
      </c>
      <c r="EJ70" s="208" t="e">
        <f t="shared" ca="1" si="78"/>
        <v>#N/A</v>
      </c>
      <c r="EK70" s="207"/>
      <c r="EL70" s="194"/>
      <c r="EM70" s="198" cm="1">
        <f t="array" ref="EM70">IFERROR(MATCH(TRUE,INDEX($B$14:$B$117&gt;=EL70,0),0),"")</f>
        <v>1</v>
      </c>
      <c r="EN70" s="194">
        <f t="shared" ca="1" si="79"/>
        <v>1.3963799927016407E-2</v>
      </c>
      <c r="EQ70" s="194">
        <f t="shared" si="80"/>
        <v>0</v>
      </c>
      <c r="ER70" s="19" t="e">
        <f ca="1"/>
        <v>#N/A</v>
      </c>
      <c r="ES70" s="208" t="e">
        <f t="shared" ca="1" si="81"/>
        <v>#N/A</v>
      </c>
      <c r="ET70" s="207"/>
      <c r="EU70" s="194"/>
      <c r="EV70" s="198" cm="1">
        <f t="array" ref="EV70">IFERROR(MATCH(TRUE,INDEX($B$14:$B$117&gt;=EU70,0),0),"")</f>
        <v>1</v>
      </c>
      <c r="EW70" s="194">
        <f t="shared" ca="1" si="82"/>
        <v>1.3963799927016407E-2</v>
      </c>
      <c r="EZ70" s="194">
        <f t="shared" si="83"/>
        <v>0</v>
      </c>
      <c r="FA70" s="19" t="e">
        <f ca="1"/>
        <v>#N/A</v>
      </c>
      <c r="FB70" s="208" t="e">
        <f t="shared" ca="1" si="84"/>
        <v>#N/A</v>
      </c>
      <c r="FC70" s="207"/>
      <c r="FD70" s="194"/>
      <c r="FE70" s="198" cm="1">
        <f t="array" ref="FE70">IFERROR(MATCH(TRUE,INDEX($B$14:$B$117&gt;=FD70,0),0),"")</f>
        <v>1</v>
      </c>
      <c r="FF70" s="194">
        <f t="shared" ca="1" si="85"/>
        <v>1.3963799927016407E-2</v>
      </c>
      <c r="FI70" s="194">
        <f t="shared" si="86"/>
        <v>0</v>
      </c>
      <c r="FJ70" s="19" t="e">
        <f ca="1"/>
        <v>#N/A</v>
      </c>
      <c r="FK70" s="208" t="e">
        <f t="shared" ca="1" si="87"/>
        <v>#N/A</v>
      </c>
      <c r="FL70" s="207"/>
      <c r="FM70" s="194"/>
      <c r="FN70" s="198" cm="1">
        <f t="array" ref="FN70">IFERROR(MATCH(TRUE,INDEX($B$14:$B$117&gt;=FM70,0),0),"")</f>
        <v>1</v>
      </c>
      <c r="FO70" s="194">
        <f t="shared" ca="1" si="88"/>
        <v>1.3963799927016407E-2</v>
      </c>
      <c r="FR70" s="194">
        <f t="shared" si="89"/>
        <v>0</v>
      </c>
      <c r="FS70" s="19" t="e">
        <f ca="1"/>
        <v>#N/A</v>
      </c>
      <c r="FT70" s="208" t="e">
        <f t="shared" ca="1" si="90"/>
        <v>#N/A</v>
      </c>
      <c r="FU70" s="207"/>
      <c r="FV70" s="194"/>
      <c r="FW70" s="198" cm="1">
        <f t="array" ref="FW70">IFERROR(MATCH(TRUE,INDEX($B$14:$B$117&gt;=FV70,0),0),"")</f>
        <v>1</v>
      </c>
      <c r="FX70" s="194">
        <f t="shared" ca="1" si="91"/>
        <v>1.3963799927016407E-2</v>
      </c>
      <c r="GA70" s="194">
        <f t="shared" si="92"/>
        <v>0</v>
      </c>
      <c r="GB70" s="19" t="e">
        <f ca="1"/>
        <v>#N/A</v>
      </c>
      <c r="GC70" s="208" t="e">
        <f t="shared" ca="1" si="93"/>
        <v>#N/A</v>
      </c>
    </row>
    <row r="71" spans="1:185" x14ac:dyDescent="0.2">
      <c r="A71" s="330"/>
      <c r="B71" s="194"/>
      <c r="C71" s="194"/>
      <c r="D71" s="194"/>
      <c r="E71" s="194"/>
      <c r="F71" s="207">
        <f ca="1"/>
        <v>57</v>
      </c>
      <c r="G71" s="194">
        <f ca="1"/>
        <v>0.6</v>
      </c>
      <c r="H71" s="198" cm="1">
        <f t="array" aca="1" ref="H71" ca="1">IFERROR(MATCH(TRUE,INDEX($B$14:$B$117&gt;=G71,0),0),"")</f>
        <v>28</v>
      </c>
      <c r="I71" s="194">
        <f t="shared" ca="1" si="38"/>
        <v>0.9126304005188387</v>
      </c>
      <c r="L71" s="194">
        <f t="shared" si="94"/>
        <v>0</v>
      </c>
      <c r="M71" s="19">
        <f ca="1"/>
        <v>0</v>
      </c>
      <c r="N71" s="208">
        <f t="shared" ca="1" si="95"/>
        <v>0</v>
      </c>
      <c r="O71" s="207"/>
      <c r="P71" s="194"/>
      <c r="Q71" s="198" cm="1">
        <f t="array" ref="Q71">IFERROR(MATCH(TRUE,INDEX($B$14:$B$117&gt;=P71,0),0),"")</f>
        <v>1</v>
      </c>
      <c r="R71" s="194">
        <f t="shared" ca="1" si="39"/>
        <v>1.3963799927016407E-2</v>
      </c>
      <c r="U71" s="194">
        <f t="shared" si="96"/>
        <v>0</v>
      </c>
      <c r="V71" s="19">
        <f ca="1"/>
        <v>0</v>
      </c>
      <c r="W71" s="208">
        <f t="shared" ca="1" si="97"/>
        <v>0</v>
      </c>
      <c r="X71" s="207"/>
      <c r="Y71" s="194"/>
      <c r="Z71" s="198" cm="1">
        <f t="array" ref="Z71">IFERROR(MATCH(TRUE,INDEX($B$14:$B$117&gt;=Y71,0),0),"")</f>
        <v>1</v>
      </c>
      <c r="AA71" s="194">
        <f t="shared" ca="1" si="40"/>
        <v>1.3963799927016407E-2</v>
      </c>
      <c r="AD71" s="194">
        <f t="shared" si="41"/>
        <v>0</v>
      </c>
      <c r="AE71" s="19">
        <f ca="1"/>
        <v>0</v>
      </c>
      <c r="AF71" s="208">
        <f t="shared" ca="1" si="42"/>
        <v>0</v>
      </c>
      <c r="AG71" s="207"/>
      <c r="AH71" s="194"/>
      <c r="AI71" s="198" cm="1">
        <f t="array" ref="AI71">IFERROR(MATCH(TRUE,INDEX($B$14:$B$117&gt;=AH71,0),0),"")</f>
        <v>1</v>
      </c>
      <c r="AJ71" s="194">
        <f t="shared" ca="1" si="43"/>
        <v>1.3963799927016407E-2</v>
      </c>
      <c r="AM71" s="194">
        <f t="shared" si="44"/>
        <v>0</v>
      </c>
      <c r="AN71" s="19">
        <f ca="1"/>
        <v>0</v>
      </c>
      <c r="AO71" s="208">
        <f t="shared" ca="1" si="45"/>
        <v>0</v>
      </c>
      <c r="AP71" s="207"/>
      <c r="AQ71" s="194"/>
      <c r="AR71" s="198" cm="1">
        <f t="array" ref="AR71">IFERROR(MATCH(TRUE,INDEX($B$14:$B$117&gt;=AQ71,0),0),"")</f>
        <v>1</v>
      </c>
      <c r="AS71" s="194">
        <f t="shared" ca="1" si="46"/>
        <v>1.3963799927016407E-2</v>
      </c>
      <c r="AV71" s="194">
        <f t="shared" si="47"/>
        <v>0</v>
      </c>
      <c r="AW71" s="19">
        <f ca="1"/>
        <v>0</v>
      </c>
      <c r="AX71" s="208">
        <f t="shared" ca="1" si="48"/>
        <v>0</v>
      </c>
      <c r="AY71" s="207"/>
      <c r="AZ71" s="194"/>
      <c r="BA71" s="198" cm="1">
        <f t="array" ref="BA71">IFERROR(MATCH(TRUE,INDEX($B$14:$B$117&gt;=AZ71,0),0),"")</f>
        <v>1</v>
      </c>
      <c r="BB71" s="194">
        <f t="shared" ca="1" si="49"/>
        <v>1.3963799927016407E-2</v>
      </c>
      <c r="BE71" s="194">
        <f t="shared" si="50"/>
        <v>0</v>
      </c>
      <c r="BF71" s="19">
        <f ca="1"/>
        <v>0</v>
      </c>
      <c r="BG71" s="208">
        <f t="shared" ca="1" si="51"/>
        <v>0</v>
      </c>
      <c r="BH71" s="207"/>
      <c r="BI71" s="194"/>
      <c r="BJ71" s="198" cm="1">
        <f t="array" ref="BJ71">IFERROR(MATCH(TRUE,INDEX($B$14:$B$117&gt;=BI71,0),0),"")</f>
        <v>1</v>
      </c>
      <c r="BK71" s="194">
        <f t="shared" ca="1" si="52"/>
        <v>1.3963799927016407E-2</v>
      </c>
      <c r="BN71" s="194">
        <f t="shared" si="53"/>
        <v>0</v>
      </c>
      <c r="BO71" s="19">
        <f ca="1"/>
        <v>0</v>
      </c>
      <c r="BP71" s="208">
        <f t="shared" ca="1" si="54"/>
        <v>0</v>
      </c>
      <c r="BQ71" s="207"/>
      <c r="BR71" s="194"/>
      <c r="BS71" s="198" cm="1">
        <f t="array" ref="BS71">IFERROR(MATCH(TRUE,INDEX($B$14:$B$117&gt;=BR71,0),0),"")</f>
        <v>1</v>
      </c>
      <c r="BT71" s="194">
        <f t="shared" ca="1" si="55"/>
        <v>1.3963799927016407E-2</v>
      </c>
      <c r="BW71" s="194">
        <f t="shared" si="56"/>
        <v>0</v>
      </c>
      <c r="BX71" s="19">
        <f ca="1"/>
        <v>0</v>
      </c>
      <c r="BY71" s="208">
        <f t="shared" ca="1" si="57"/>
        <v>0</v>
      </c>
      <c r="BZ71" s="207"/>
      <c r="CA71" s="194"/>
      <c r="CB71" s="198" cm="1">
        <f t="array" ref="CB71">IFERROR(MATCH(TRUE,INDEX($B$14:$B$117&gt;=CA71,0),0),"")</f>
        <v>1</v>
      </c>
      <c r="CC71" s="194">
        <f t="shared" ca="1" si="58"/>
        <v>1.3963799927016407E-2</v>
      </c>
      <c r="CF71" s="194">
        <f t="shared" si="59"/>
        <v>0</v>
      </c>
      <c r="CG71" s="19">
        <f ca="1"/>
        <v>0</v>
      </c>
      <c r="CH71" s="208">
        <f t="shared" ca="1" si="60"/>
        <v>0</v>
      </c>
      <c r="CI71" s="207"/>
      <c r="CJ71" s="194"/>
      <c r="CK71" s="198" cm="1">
        <f t="array" ref="CK71">IFERROR(MATCH(TRUE,INDEX($B$14:$B$117&gt;=CJ71,0),0),"")</f>
        <v>1</v>
      </c>
      <c r="CL71" s="194">
        <f t="shared" ca="1" si="61"/>
        <v>1.3963799927016407E-2</v>
      </c>
      <c r="CO71" s="194">
        <f t="shared" si="62"/>
        <v>0</v>
      </c>
      <c r="CP71" s="19">
        <f ca="1"/>
        <v>0</v>
      </c>
      <c r="CQ71" s="208">
        <f t="shared" ca="1" si="63"/>
        <v>0</v>
      </c>
      <c r="CR71" s="207"/>
      <c r="CS71" s="194"/>
      <c r="CT71" s="198" cm="1">
        <f t="array" ref="CT71">IFERROR(MATCH(TRUE,INDEX($B$14:$B$117&gt;=CS71,0),0),"")</f>
        <v>1</v>
      </c>
      <c r="CU71" s="194">
        <f t="shared" ca="1" si="64"/>
        <v>1.3963799927016407E-2</v>
      </c>
      <c r="CX71" s="194">
        <f t="shared" si="65"/>
        <v>0</v>
      </c>
      <c r="CY71" s="19" t="e">
        <f ca="1"/>
        <v>#N/A</v>
      </c>
      <c r="CZ71" s="208" t="e">
        <f t="shared" ca="1" si="66"/>
        <v>#N/A</v>
      </c>
      <c r="DA71" s="207"/>
      <c r="DB71" s="194"/>
      <c r="DC71" s="198" cm="1">
        <f t="array" ref="DC71">IFERROR(MATCH(TRUE,INDEX($B$14:$B$117&gt;=DB71,0),0),"")</f>
        <v>1</v>
      </c>
      <c r="DD71" s="194">
        <f t="shared" ca="1" si="67"/>
        <v>1.3963799927016407E-2</v>
      </c>
      <c r="DG71" s="194">
        <f t="shared" si="68"/>
        <v>0</v>
      </c>
      <c r="DH71" s="19" t="e">
        <f ca="1"/>
        <v>#N/A</v>
      </c>
      <c r="DI71" s="208" t="e">
        <f t="shared" ca="1" si="69"/>
        <v>#N/A</v>
      </c>
      <c r="DJ71" s="207"/>
      <c r="DK71" s="194"/>
      <c r="DL71" s="198" cm="1">
        <f t="array" ref="DL71">IFERROR(MATCH(TRUE,INDEX($B$14:$B$117&gt;=DK71,0),0),"")</f>
        <v>1</v>
      </c>
      <c r="DM71" s="194">
        <f t="shared" ca="1" si="70"/>
        <v>1.3963799927016407E-2</v>
      </c>
      <c r="DP71" s="194">
        <f t="shared" si="71"/>
        <v>0</v>
      </c>
      <c r="DQ71" s="19" t="e">
        <f ca="1"/>
        <v>#N/A</v>
      </c>
      <c r="DR71" s="208" t="e">
        <f t="shared" ca="1" si="72"/>
        <v>#N/A</v>
      </c>
      <c r="DS71" s="207"/>
      <c r="DT71" s="194"/>
      <c r="DU71" s="198" cm="1">
        <f t="array" ref="DU71">IFERROR(MATCH(TRUE,INDEX($B$14:$B$117&gt;=DT71,0),0),"")</f>
        <v>1</v>
      </c>
      <c r="DV71" s="194">
        <f t="shared" ca="1" si="73"/>
        <v>1.3963799927016407E-2</v>
      </c>
      <c r="DY71" s="194">
        <f t="shared" si="74"/>
        <v>0</v>
      </c>
      <c r="DZ71" s="19" t="e">
        <f ca="1"/>
        <v>#N/A</v>
      </c>
      <c r="EA71" s="208" t="e">
        <f t="shared" ca="1" si="75"/>
        <v>#N/A</v>
      </c>
      <c r="EB71" s="207"/>
      <c r="EC71" s="194"/>
      <c r="ED71" s="198" cm="1">
        <f t="array" ref="ED71">IFERROR(MATCH(TRUE,INDEX($B$14:$B$117&gt;=EC71,0),0),"")</f>
        <v>1</v>
      </c>
      <c r="EE71" s="194">
        <f t="shared" ca="1" si="76"/>
        <v>1.3963799927016407E-2</v>
      </c>
      <c r="EH71" s="194">
        <f t="shared" si="77"/>
        <v>0</v>
      </c>
      <c r="EI71" s="19" t="e">
        <f ca="1"/>
        <v>#N/A</v>
      </c>
      <c r="EJ71" s="208" t="e">
        <f t="shared" ca="1" si="78"/>
        <v>#N/A</v>
      </c>
      <c r="EK71" s="207"/>
      <c r="EL71" s="194"/>
      <c r="EM71" s="198" cm="1">
        <f t="array" ref="EM71">IFERROR(MATCH(TRUE,INDEX($B$14:$B$117&gt;=EL71,0),0),"")</f>
        <v>1</v>
      </c>
      <c r="EN71" s="194">
        <f t="shared" ca="1" si="79"/>
        <v>1.3963799927016407E-2</v>
      </c>
      <c r="EQ71" s="194">
        <f t="shared" si="80"/>
        <v>0</v>
      </c>
      <c r="ER71" s="19" t="e">
        <f ca="1"/>
        <v>#N/A</v>
      </c>
      <c r="ES71" s="208" t="e">
        <f t="shared" ca="1" si="81"/>
        <v>#N/A</v>
      </c>
      <c r="ET71" s="207"/>
      <c r="EU71" s="194"/>
      <c r="EV71" s="198" cm="1">
        <f t="array" ref="EV71">IFERROR(MATCH(TRUE,INDEX($B$14:$B$117&gt;=EU71,0),0),"")</f>
        <v>1</v>
      </c>
      <c r="EW71" s="194">
        <f t="shared" ca="1" si="82"/>
        <v>1.3963799927016407E-2</v>
      </c>
      <c r="EZ71" s="194">
        <f t="shared" si="83"/>
        <v>0</v>
      </c>
      <c r="FA71" s="19" t="e">
        <f ca="1"/>
        <v>#N/A</v>
      </c>
      <c r="FB71" s="208" t="e">
        <f t="shared" ca="1" si="84"/>
        <v>#N/A</v>
      </c>
      <c r="FC71" s="207"/>
      <c r="FD71" s="194"/>
      <c r="FE71" s="198" cm="1">
        <f t="array" ref="FE71">IFERROR(MATCH(TRUE,INDEX($B$14:$B$117&gt;=FD71,0),0),"")</f>
        <v>1</v>
      </c>
      <c r="FF71" s="194">
        <f t="shared" ca="1" si="85"/>
        <v>1.3963799927016407E-2</v>
      </c>
      <c r="FI71" s="194">
        <f t="shared" si="86"/>
        <v>0</v>
      </c>
      <c r="FJ71" s="19" t="e">
        <f ca="1"/>
        <v>#N/A</v>
      </c>
      <c r="FK71" s="208" t="e">
        <f t="shared" ca="1" si="87"/>
        <v>#N/A</v>
      </c>
      <c r="FL71" s="207"/>
      <c r="FM71" s="194"/>
      <c r="FN71" s="198" cm="1">
        <f t="array" ref="FN71">IFERROR(MATCH(TRUE,INDEX($B$14:$B$117&gt;=FM71,0),0),"")</f>
        <v>1</v>
      </c>
      <c r="FO71" s="194">
        <f t="shared" ca="1" si="88"/>
        <v>1.3963799927016407E-2</v>
      </c>
      <c r="FR71" s="194">
        <f t="shared" si="89"/>
        <v>0</v>
      </c>
      <c r="FS71" s="19" t="e">
        <f ca="1"/>
        <v>#N/A</v>
      </c>
      <c r="FT71" s="208" t="e">
        <f t="shared" ca="1" si="90"/>
        <v>#N/A</v>
      </c>
      <c r="FU71" s="207"/>
      <c r="FV71" s="194"/>
      <c r="FW71" s="198" cm="1">
        <f t="array" ref="FW71">IFERROR(MATCH(TRUE,INDEX($B$14:$B$117&gt;=FV71,0),0),"")</f>
        <v>1</v>
      </c>
      <c r="FX71" s="194">
        <f t="shared" ca="1" si="91"/>
        <v>1.3963799927016407E-2</v>
      </c>
      <c r="GA71" s="194">
        <f t="shared" si="92"/>
        <v>0</v>
      </c>
      <c r="GB71" s="19" t="e">
        <f ca="1"/>
        <v>#N/A</v>
      </c>
      <c r="GC71" s="208" t="e">
        <f t="shared" ca="1" si="93"/>
        <v>#N/A</v>
      </c>
    </row>
    <row r="72" spans="1:185" x14ac:dyDescent="0.2">
      <c r="A72" s="330"/>
      <c r="B72" s="194"/>
      <c r="C72" s="194"/>
      <c r="D72" s="194"/>
      <c r="E72" s="194"/>
      <c r="F72" s="207">
        <f ca="1"/>
        <v>58</v>
      </c>
      <c r="G72" s="194">
        <f ca="1"/>
        <v>0.61052631578947369</v>
      </c>
      <c r="H72" s="198" cm="1">
        <f t="array" aca="1" ref="H72" ca="1">IFERROR(MATCH(TRUE,INDEX($B$14:$B$117&gt;=G72,0),0),"")</f>
        <v>28</v>
      </c>
      <c r="I72" s="194">
        <f t="shared" ca="1" si="38"/>
        <v>0.91591894273620666</v>
      </c>
      <c r="L72" s="194">
        <f t="shared" si="94"/>
        <v>0</v>
      </c>
      <c r="M72" s="19">
        <f ca="1"/>
        <v>0</v>
      </c>
      <c r="N72" s="208">
        <f t="shared" ca="1" si="95"/>
        <v>0</v>
      </c>
      <c r="O72" s="207"/>
      <c r="P72" s="194"/>
      <c r="Q72" s="198" cm="1">
        <f t="array" ref="Q72">IFERROR(MATCH(TRUE,INDEX($B$14:$B$117&gt;=P72,0),0),"")</f>
        <v>1</v>
      </c>
      <c r="R72" s="194">
        <f t="shared" ca="1" si="39"/>
        <v>1.3963799927016407E-2</v>
      </c>
      <c r="U72" s="194">
        <f t="shared" si="96"/>
        <v>0</v>
      </c>
      <c r="V72" s="19">
        <f ca="1"/>
        <v>0</v>
      </c>
      <c r="W72" s="208">
        <f t="shared" ca="1" si="97"/>
        <v>0</v>
      </c>
      <c r="X72" s="207"/>
      <c r="Y72" s="194"/>
      <c r="Z72" s="198" cm="1">
        <f t="array" ref="Z72">IFERROR(MATCH(TRUE,INDEX($B$14:$B$117&gt;=Y72,0),0),"")</f>
        <v>1</v>
      </c>
      <c r="AA72" s="194">
        <f t="shared" ca="1" si="40"/>
        <v>1.3963799927016407E-2</v>
      </c>
      <c r="AD72" s="194">
        <f t="shared" si="41"/>
        <v>0</v>
      </c>
      <c r="AE72" s="19">
        <f ca="1"/>
        <v>0</v>
      </c>
      <c r="AF72" s="208">
        <f t="shared" ca="1" si="42"/>
        <v>0</v>
      </c>
      <c r="AG72" s="207"/>
      <c r="AH72" s="194"/>
      <c r="AI72" s="198" cm="1">
        <f t="array" ref="AI72">IFERROR(MATCH(TRUE,INDEX($B$14:$B$117&gt;=AH72,0),0),"")</f>
        <v>1</v>
      </c>
      <c r="AJ72" s="194">
        <f t="shared" ca="1" si="43"/>
        <v>1.3963799927016407E-2</v>
      </c>
      <c r="AM72" s="194">
        <f t="shared" si="44"/>
        <v>0</v>
      </c>
      <c r="AN72" s="19">
        <f ca="1"/>
        <v>0</v>
      </c>
      <c r="AO72" s="208">
        <f t="shared" ca="1" si="45"/>
        <v>0</v>
      </c>
      <c r="AP72" s="207"/>
      <c r="AQ72" s="194"/>
      <c r="AR72" s="198" cm="1">
        <f t="array" ref="AR72">IFERROR(MATCH(TRUE,INDEX($B$14:$B$117&gt;=AQ72,0),0),"")</f>
        <v>1</v>
      </c>
      <c r="AS72" s="194">
        <f t="shared" ca="1" si="46"/>
        <v>1.3963799927016407E-2</v>
      </c>
      <c r="AV72" s="194">
        <f t="shared" si="47"/>
        <v>0</v>
      </c>
      <c r="AW72" s="19">
        <f ca="1"/>
        <v>0</v>
      </c>
      <c r="AX72" s="208">
        <f t="shared" ca="1" si="48"/>
        <v>0</v>
      </c>
      <c r="AY72" s="207"/>
      <c r="AZ72" s="194"/>
      <c r="BA72" s="198" cm="1">
        <f t="array" ref="BA72">IFERROR(MATCH(TRUE,INDEX($B$14:$B$117&gt;=AZ72,0),0),"")</f>
        <v>1</v>
      </c>
      <c r="BB72" s="194">
        <f t="shared" ca="1" si="49"/>
        <v>1.3963799927016407E-2</v>
      </c>
      <c r="BE72" s="194">
        <f t="shared" si="50"/>
        <v>0</v>
      </c>
      <c r="BF72" s="19">
        <f ca="1"/>
        <v>0</v>
      </c>
      <c r="BG72" s="208">
        <f t="shared" ca="1" si="51"/>
        <v>0</v>
      </c>
      <c r="BH72" s="207"/>
      <c r="BI72" s="194"/>
      <c r="BJ72" s="198" cm="1">
        <f t="array" ref="BJ72">IFERROR(MATCH(TRUE,INDEX($B$14:$B$117&gt;=BI72,0),0),"")</f>
        <v>1</v>
      </c>
      <c r="BK72" s="194">
        <f t="shared" ca="1" si="52"/>
        <v>1.3963799927016407E-2</v>
      </c>
      <c r="BN72" s="194">
        <f t="shared" si="53"/>
        <v>0</v>
      </c>
      <c r="BO72" s="19">
        <f ca="1"/>
        <v>0</v>
      </c>
      <c r="BP72" s="208">
        <f t="shared" ca="1" si="54"/>
        <v>0</v>
      </c>
      <c r="BQ72" s="207"/>
      <c r="BR72" s="194"/>
      <c r="BS72" s="198" cm="1">
        <f t="array" ref="BS72">IFERROR(MATCH(TRUE,INDEX($B$14:$B$117&gt;=BR72,0),0),"")</f>
        <v>1</v>
      </c>
      <c r="BT72" s="194">
        <f t="shared" ca="1" si="55"/>
        <v>1.3963799927016407E-2</v>
      </c>
      <c r="BW72" s="194">
        <f t="shared" si="56"/>
        <v>0</v>
      </c>
      <c r="BX72" s="19">
        <f ca="1"/>
        <v>0</v>
      </c>
      <c r="BY72" s="208">
        <f t="shared" ca="1" si="57"/>
        <v>0</v>
      </c>
      <c r="BZ72" s="207"/>
      <c r="CA72" s="194"/>
      <c r="CB72" s="198" cm="1">
        <f t="array" ref="CB72">IFERROR(MATCH(TRUE,INDEX($B$14:$B$117&gt;=CA72,0),0),"")</f>
        <v>1</v>
      </c>
      <c r="CC72" s="194">
        <f t="shared" ca="1" si="58"/>
        <v>1.3963799927016407E-2</v>
      </c>
      <c r="CF72" s="194">
        <f t="shared" si="59"/>
        <v>0</v>
      </c>
      <c r="CG72" s="19">
        <f ca="1"/>
        <v>0</v>
      </c>
      <c r="CH72" s="208">
        <f t="shared" ca="1" si="60"/>
        <v>0</v>
      </c>
      <c r="CI72" s="207"/>
      <c r="CJ72" s="194"/>
      <c r="CK72" s="198" cm="1">
        <f t="array" ref="CK72">IFERROR(MATCH(TRUE,INDEX($B$14:$B$117&gt;=CJ72,0),0),"")</f>
        <v>1</v>
      </c>
      <c r="CL72" s="194">
        <f t="shared" ca="1" si="61"/>
        <v>1.3963799927016407E-2</v>
      </c>
      <c r="CO72" s="194">
        <f t="shared" si="62"/>
        <v>0</v>
      </c>
      <c r="CP72" s="19">
        <f ca="1"/>
        <v>0</v>
      </c>
      <c r="CQ72" s="208">
        <f t="shared" ca="1" si="63"/>
        <v>0</v>
      </c>
      <c r="CR72" s="207"/>
      <c r="CS72" s="194"/>
      <c r="CT72" s="198" cm="1">
        <f t="array" ref="CT72">IFERROR(MATCH(TRUE,INDEX($B$14:$B$117&gt;=CS72,0),0),"")</f>
        <v>1</v>
      </c>
      <c r="CU72" s="194">
        <f t="shared" ca="1" si="64"/>
        <v>1.3963799927016407E-2</v>
      </c>
      <c r="CX72" s="194">
        <f t="shared" si="65"/>
        <v>0</v>
      </c>
      <c r="CY72" s="19" t="e">
        <f ca="1"/>
        <v>#N/A</v>
      </c>
      <c r="CZ72" s="208" t="e">
        <f t="shared" ca="1" si="66"/>
        <v>#N/A</v>
      </c>
      <c r="DA72" s="207"/>
      <c r="DB72" s="194"/>
      <c r="DC72" s="198" cm="1">
        <f t="array" ref="DC72">IFERROR(MATCH(TRUE,INDEX($B$14:$B$117&gt;=DB72,0),0),"")</f>
        <v>1</v>
      </c>
      <c r="DD72" s="194">
        <f t="shared" ca="1" si="67"/>
        <v>1.3963799927016407E-2</v>
      </c>
      <c r="DG72" s="194">
        <f t="shared" si="68"/>
        <v>0</v>
      </c>
      <c r="DH72" s="19" t="e">
        <f ca="1"/>
        <v>#N/A</v>
      </c>
      <c r="DI72" s="208" t="e">
        <f t="shared" ca="1" si="69"/>
        <v>#N/A</v>
      </c>
      <c r="DJ72" s="207"/>
      <c r="DK72" s="194"/>
      <c r="DL72" s="198" cm="1">
        <f t="array" ref="DL72">IFERROR(MATCH(TRUE,INDEX($B$14:$B$117&gt;=DK72,0),0),"")</f>
        <v>1</v>
      </c>
      <c r="DM72" s="194">
        <f t="shared" ca="1" si="70"/>
        <v>1.3963799927016407E-2</v>
      </c>
      <c r="DP72" s="194">
        <f t="shared" si="71"/>
        <v>0</v>
      </c>
      <c r="DQ72" s="19" t="e">
        <f ca="1"/>
        <v>#N/A</v>
      </c>
      <c r="DR72" s="208" t="e">
        <f t="shared" ca="1" si="72"/>
        <v>#N/A</v>
      </c>
      <c r="DS72" s="207"/>
      <c r="DT72" s="194"/>
      <c r="DU72" s="198" cm="1">
        <f t="array" ref="DU72">IFERROR(MATCH(TRUE,INDEX($B$14:$B$117&gt;=DT72,0),0),"")</f>
        <v>1</v>
      </c>
      <c r="DV72" s="194">
        <f t="shared" ca="1" si="73"/>
        <v>1.3963799927016407E-2</v>
      </c>
      <c r="DY72" s="194">
        <f t="shared" si="74"/>
        <v>0</v>
      </c>
      <c r="DZ72" s="19" t="e">
        <f ca="1"/>
        <v>#N/A</v>
      </c>
      <c r="EA72" s="208" t="e">
        <f t="shared" ca="1" si="75"/>
        <v>#N/A</v>
      </c>
      <c r="EB72" s="207"/>
      <c r="EC72" s="194"/>
      <c r="ED72" s="198" cm="1">
        <f t="array" ref="ED72">IFERROR(MATCH(TRUE,INDEX($B$14:$B$117&gt;=EC72,0),0),"")</f>
        <v>1</v>
      </c>
      <c r="EE72" s="194">
        <f t="shared" ca="1" si="76"/>
        <v>1.3963799927016407E-2</v>
      </c>
      <c r="EH72" s="194">
        <f t="shared" si="77"/>
        <v>0</v>
      </c>
      <c r="EI72" s="19" t="e">
        <f ca="1"/>
        <v>#N/A</v>
      </c>
      <c r="EJ72" s="208" t="e">
        <f t="shared" ca="1" si="78"/>
        <v>#N/A</v>
      </c>
      <c r="EK72" s="207"/>
      <c r="EL72" s="194"/>
      <c r="EM72" s="198" cm="1">
        <f t="array" ref="EM72">IFERROR(MATCH(TRUE,INDEX($B$14:$B$117&gt;=EL72,0),0),"")</f>
        <v>1</v>
      </c>
      <c r="EN72" s="194">
        <f t="shared" ca="1" si="79"/>
        <v>1.3963799927016407E-2</v>
      </c>
      <c r="EQ72" s="194">
        <f t="shared" si="80"/>
        <v>0</v>
      </c>
      <c r="ER72" s="19" t="e">
        <f ca="1"/>
        <v>#N/A</v>
      </c>
      <c r="ES72" s="208" t="e">
        <f t="shared" ca="1" si="81"/>
        <v>#N/A</v>
      </c>
      <c r="ET72" s="207"/>
      <c r="EU72" s="194"/>
      <c r="EV72" s="198" cm="1">
        <f t="array" ref="EV72">IFERROR(MATCH(TRUE,INDEX($B$14:$B$117&gt;=EU72,0),0),"")</f>
        <v>1</v>
      </c>
      <c r="EW72" s="194">
        <f t="shared" ca="1" si="82"/>
        <v>1.3963799927016407E-2</v>
      </c>
      <c r="EZ72" s="194">
        <f t="shared" si="83"/>
        <v>0</v>
      </c>
      <c r="FA72" s="19" t="e">
        <f ca="1"/>
        <v>#N/A</v>
      </c>
      <c r="FB72" s="208" t="e">
        <f t="shared" ca="1" si="84"/>
        <v>#N/A</v>
      </c>
      <c r="FC72" s="207"/>
      <c r="FD72" s="194"/>
      <c r="FE72" s="198" cm="1">
        <f t="array" ref="FE72">IFERROR(MATCH(TRUE,INDEX($B$14:$B$117&gt;=FD72,0),0),"")</f>
        <v>1</v>
      </c>
      <c r="FF72" s="194">
        <f t="shared" ca="1" si="85"/>
        <v>1.3963799927016407E-2</v>
      </c>
      <c r="FI72" s="194">
        <f t="shared" si="86"/>
        <v>0</v>
      </c>
      <c r="FJ72" s="19" t="e">
        <f ca="1"/>
        <v>#N/A</v>
      </c>
      <c r="FK72" s="208" t="e">
        <f t="shared" ca="1" si="87"/>
        <v>#N/A</v>
      </c>
      <c r="FL72" s="207"/>
      <c r="FM72" s="194"/>
      <c r="FN72" s="198" cm="1">
        <f t="array" ref="FN72">IFERROR(MATCH(TRUE,INDEX($B$14:$B$117&gt;=FM72,0),0),"")</f>
        <v>1</v>
      </c>
      <c r="FO72" s="194">
        <f t="shared" ca="1" si="88"/>
        <v>1.3963799927016407E-2</v>
      </c>
      <c r="FR72" s="194">
        <f t="shared" si="89"/>
        <v>0</v>
      </c>
      <c r="FS72" s="19" t="e">
        <f ca="1"/>
        <v>#N/A</v>
      </c>
      <c r="FT72" s="208" t="e">
        <f t="shared" ca="1" si="90"/>
        <v>#N/A</v>
      </c>
      <c r="FU72" s="207"/>
      <c r="FV72" s="194"/>
      <c r="FW72" s="198" cm="1">
        <f t="array" ref="FW72">IFERROR(MATCH(TRUE,INDEX($B$14:$B$117&gt;=FV72,0),0),"")</f>
        <v>1</v>
      </c>
      <c r="FX72" s="194">
        <f t="shared" ca="1" si="91"/>
        <v>1.3963799927016407E-2</v>
      </c>
      <c r="GA72" s="194">
        <f t="shared" si="92"/>
        <v>0</v>
      </c>
      <c r="GB72" s="19" t="e">
        <f ca="1"/>
        <v>#N/A</v>
      </c>
      <c r="GC72" s="208" t="e">
        <f t="shared" ca="1" si="93"/>
        <v>#N/A</v>
      </c>
    </row>
    <row r="73" spans="1:185" x14ac:dyDescent="0.2">
      <c r="A73" s="330"/>
      <c r="B73" s="194"/>
      <c r="C73" s="194"/>
      <c r="D73" s="194"/>
      <c r="E73" s="194"/>
      <c r="F73" s="207">
        <f ca="1"/>
        <v>59</v>
      </c>
      <c r="G73" s="194">
        <f ca="1"/>
        <v>0.6210526315789473</v>
      </c>
      <c r="H73" s="198" cm="1">
        <f t="array" aca="1" ref="H73" ca="1">IFERROR(MATCH(TRUE,INDEX($B$14:$B$117&gt;=G73,0),0),"")</f>
        <v>29</v>
      </c>
      <c r="I73" s="194">
        <f t="shared" ca="1" si="38"/>
        <v>0.9204068131376133</v>
      </c>
      <c r="L73" s="194">
        <f t="shared" si="94"/>
        <v>0</v>
      </c>
      <c r="M73" s="19">
        <f ca="1"/>
        <v>0</v>
      </c>
      <c r="N73" s="208">
        <f t="shared" ca="1" si="95"/>
        <v>0</v>
      </c>
      <c r="O73" s="207"/>
      <c r="P73" s="194"/>
      <c r="Q73" s="198" cm="1">
        <f t="array" ref="Q73">IFERROR(MATCH(TRUE,INDEX($B$14:$B$117&gt;=P73,0),0),"")</f>
        <v>1</v>
      </c>
      <c r="R73" s="194">
        <f t="shared" ca="1" si="39"/>
        <v>1.3963799927016407E-2</v>
      </c>
      <c r="U73" s="194">
        <f t="shared" si="96"/>
        <v>0</v>
      </c>
      <c r="V73" s="19">
        <f ca="1"/>
        <v>0</v>
      </c>
      <c r="W73" s="208">
        <f t="shared" ca="1" si="97"/>
        <v>0</v>
      </c>
      <c r="X73" s="207"/>
      <c r="Y73" s="194"/>
      <c r="Z73" s="198" cm="1">
        <f t="array" ref="Z73">IFERROR(MATCH(TRUE,INDEX($B$14:$B$117&gt;=Y73,0),0),"")</f>
        <v>1</v>
      </c>
      <c r="AA73" s="194">
        <f t="shared" ca="1" si="40"/>
        <v>1.3963799927016407E-2</v>
      </c>
      <c r="AD73" s="194">
        <f t="shared" si="41"/>
        <v>0</v>
      </c>
      <c r="AE73" s="19">
        <f ca="1"/>
        <v>0</v>
      </c>
      <c r="AF73" s="208">
        <f t="shared" ca="1" si="42"/>
        <v>0</v>
      </c>
      <c r="AG73" s="207"/>
      <c r="AH73" s="194"/>
      <c r="AI73" s="198" cm="1">
        <f t="array" ref="AI73">IFERROR(MATCH(TRUE,INDEX($B$14:$B$117&gt;=AH73,0),0),"")</f>
        <v>1</v>
      </c>
      <c r="AJ73" s="194">
        <f t="shared" ca="1" si="43"/>
        <v>1.3963799927016407E-2</v>
      </c>
      <c r="AM73" s="194">
        <f t="shared" si="44"/>
        <v>0</v>
      </c>
      <c r="AN73" s="19">
        <f ca="1"/>
        <v>0</v>
      </c>
      <c r="AO73" s="208">
        <f t="shared" ca="1" si="45"/>
        <v>0</v>
      </c>
      <c r="AP73" s="207"/>
      <c r="AQ73" s="194"/>
      <c r="AR73" s="198" cm="1">
        <f t="array" ref="AR73">IFERROR(MATCH(TRUE,INDEX($B$14:$B$117&gt;=AQ73,0),0),"")</f>
        <v>1</v>
      </c>
      <c r="AS73" s="194">
        <f t="shared" ca="1" si="46"/>
        <v>1.3963799927016407E-2</v>
      </c>
      <c r="AV73" s="194">
        <f t="shared" si="47"/>
        <v>0</v>
      </c>
      <c r="AW73" s="19">
        <f ca="1"/>
        <v>0</v>
      </c>
      <c r="AX73" s="208">
        <f t="shared" ca="1" si="48"/>
        <v>0</v>
      </c>
      <c r="AY73" s="207"/>
      <c r="AZ73" s="194"/>
      <c r="BA73" s="198" cm="1">
        <f t="array" ref="BA73">IFERROR(MATCH(TRUE,INDEX($B$14:$B$117&gt;=AZ73,0),0),"")</f>
        <v>1</v>
      </c>
      <c r="BB73" s="194">
        <f t="shared" ca="1" si="49"/>
        <v>1.3963799927016407E-2</v>
      </c>
      <c r="BE73" s="194">
        <f t="shared" si="50"/>
        <v>0</v>
      </c>
      <c r="BF73" s="19">
        <f ca="1"/>
        <v>0</v>
      </c>
      <c r="BG73" s="208">
        <f t="shared" ca="1" si="51"/>
        <v>0</v>
      </c>
      <c r="BH73" s="207"/>
      <c r="BI73" s="194"/>
      <c r="BJ73" s="198" cm="1">
        <f t="array" ref="BJ73">IFERROR(MATCH(TRUE,INDEX($B$14:$B$117&gt;=BI73,0),0),"")</f>
        <v>1</v>
      </c>
      <c r="BK73" s="194">
        <f t="shared" ca="1" si="52"/>
        <v>1.3963799927016407E-2</v>
      </c>
      <c r="BN73" s="194">
        <f t="shared" si="53"/>
        <v>0</v>
      </c>
      <c r="BO73" s="19">
        <f ca="1"/>
        <v>0</v>
      </c>
      <c r="BP73" s="208">
        <f t="shared" ca="1" si="54"/>
        <v>0</v>
      </c>
      <c r="BQ73" s="207"/>
      <c r="BR73" s="194"/>
      <c r="BS73" s="198" cm="1">
        <f t="array" ref="BS73">IFERROR(MATCH(TRUE,INDEX($B$14:$B$117&gt;=BR73,0),0),"")</f>
        <v>1</v>
      </c>
      <c r="BT73" s="194">
        <f t="shared" ca="1" si="55"/>
        <v>1.3963799927016407E-2</v>
      </c>
      <c r="BW73" s="194">
        <f t="shared" si="56"/>
        <v>0</v>
      </c>
      <c r="BX73" s="19">
        <f ca="1"/>
        <v>0</v>
      </c>
      <c r="BY73" s="208">
        <f t="shared" ca="1" si="57"/>
        <v>0</v>
      </c>
      <c r="BZ73" s="207"/>
      <c r="CA73" s="194"/>
      <c r="CB73" s="198" cm="1">
        <f t="array" ref="CB73">IFERROR(MATCH(TRUE,INDEX($B$14:$B$117&gt;=CA73,0),0),"")</f>
        <v>1</v>
      </c>
      <c r="CC73" s="194">
        <f t="shared" ca="1" si="58"/>
        <v>1.3963799927016407E-2</v>
      </c>
      <c r="CF73" s="194">
        <f t="shared" si="59"/>
        <v>0</v>
      </c>
      <c r="CG73" s="19">
        <f ca="1"/>
        <v>0</v>
      </c>
      <c r="CH73" s="208">
        <f t="shared" ca="1" si="60"/>
        <v>0</v>
      </c>
      <c r="CI73" s="207"/>
      <c r="CJ73" s="194"/>
      <c r="CK73" s="198" cm="1">
        <f t="array" ref="CK73">IFERROR(MATCH(TRUE,INDEX($B$14:$B$117&gt;=CJ73,0),0),"")</f>
        <v>1</v>
      </c>
      <c r="CL73" s="194">
        <f t="shared" ca="1" si="61"/>
        <v>1.3963799927016407E-2</v>
      </c>
      <c r="CO73" s="194">
        <f t="shared" si="62"/>
        <v>0</v>
      </c>
      <c r="CP73" s="19">
        <f ca="1"/>
        <v>0</v>
      </c>
      <c r="CQ73" s="208">
        <f t="shared" ca="1" si="63"/>
        <v>0</v>
      </c>
      <c r="CR73" s="207"/>
      <c r="CS73" s="194"/>
      <c r="CT73" s="198" cm="1">
        <f t="array" ref="CT73">IFERROR(MATCH(TRUE,INDEX($B$14:$B$117&gt;=CS73,0),0),"")</f>
        <v>1</v>
      </c>
      <c r="CU73" s="194">
        <f t="shared" ca="1" si="64"/>
        <v>1.3963799927016407E-2</v>
      </c>
      <c r="CX73" s="194">
        <f t="shared" si="65"/>
        <v>0</v>
      </c>
      <c r="CY73" s="19" t="e">
        <f ca="1"/>
        <v>#N/A</v>
      </c>
      <c r="CZ73" s="208" t="e">
        <f t="shared" ca="1" si="66"/>
        <v>#N/A</v>
      </c>
      <c r="DA73" s="207"/>
      <c r="DB73" s="194"/>
      <c r="DC73" s="198" cm="1">
        <f t="array" ref="DC73">IFERROR(MATCH(TRUE,INDEX($B$14:$B$117&gt;=DB73,0),0),"")</f>
        <v>1</v>
      </c>
      <c r="DD73" s="194">
        <f t="shared" ca="1" si="67"/>
        <v>1.3963799927016407E-2</v>
      </c>
      <c r="DG73" s="194">
        <f t="shared" si="68"/>
        <v>0</v>
      </c>
      <c r="DH73" s="19" t="e">
        <f ca="1"/>
        <v>#N/A</v>
      </c>
      <c r="DI73" s="208" t="e">
        <f t="shared" ca="1" si="69"/>
        <v>#N/A</v>
      </c>
      <c r="DJ73" s="207"/>
      <c r="DK73" s="194"/>
      <c r="DL73" s="198" cm="1">
        <f t="array" ref="DL73">IFERROR(MATCH(TRUE,INDEX($B$14:$B$117&gt;=DK73,0),0),"")</f>
        <v>1</v>
      </c>
      <c r="DM73" s="194">
        <f t="shared" ca="1" si="70"/>
        <v>1.3963799927016407E-2</v>
      </c>
      <c r="DP73" s="194">
        <f t="shared" si="71"/>
        <v>0</v>
      </c>
      <c r="DQ73" s="19" t="e">
        <f ca="1"/>
        <v>#N/A</v>
      </c>
      <c r="DR73" s="208" t="e">
        <f t="shared" ca="1" si="72"/>
        <v>#N/A</v>
      </c>
      <c r="DS73" s="207"/>
      <c r="DT73" s="194"/>
      <c r="DU73" s="198" cm="1">
        <f t="array" ref="DU73">IFERROR(MATCH(TRUE,INDEX($B$14:$B$117&gt;=DT73,0),0),"")</f>
        <v>1</v>
      </c>
      <c r="DV73" s="194">
        <f t="shared" ca="1" si="73"/>
        <v>1.3963799927016407E-2</v>
      </c>
      <c r="DY73" s="194">
        <f t="shared" si="74"/>
        <v>0</v>
      </c>
      <c r="DZ73" s="19" t="e">
        <f ca="1"/>
        <v>#N/A</v>
      </c>
      <c r="EA73" s="208" t="e">
        <f t="shared" ca="1" si="75"/>
        <v>#N/A</v>
      </c>
      <c r="EB73" s="207"/>
      <c r="EC73" s="194"/>
      <c r="ED73" s="198" cm="1">
        <f t="array" ref="ED73">IFERROR(MATCH(TRUE,INDEX($B$14:$B$117&gt;=EC73,0),0),"")</f>
        <v>1</v>
      </c>
      <c r="EE73" s="194">
        <f t="shared" ca="1" si="76"/>
        <v>1.3963799927016407E-2</v>
      </c>
      <c r="EH73" s="194">
        <f t="shared" si="77"/>
        <v>0</v>
      </c>
      <c r="EI73" s="19" t="e">
        <f ca="1"/>
        <v>#N/A</v>
      </c>
      <c r="EJ73" s="208" t="e">
        <f t="shared" ca="1" si="78"/>
        <v>#N/A</v>
      </c>
      <c r="EK73" s="207"/>
      <c r="EL73" s="194"/>
      <c r="EM73" s="198" cm="1">
        <f t="array" ref="EM73">IFERROR(MATCH(TRUE,INDEX($B$14:$B$117&gt;=EL73,0),0),"")</f>
        <v>1</v>
      </c>
      <c r="EN73" s="194">
        <f t="shared" ca="1" si="79"/>
        <v>1.3963799927016407E-2</v>
      </c>
      <c r="EQ73" s="194">
        <f t="shared" si="80"/>
        <v>0</v>
      </c>
      <c r="ER73" s="19" t="e">
        <f ca="1"/>
        <v>#N/A</v>
      </c>
      <c r="ES73" s="208" t="e">
        <f t="shared" ca="1" si="81"/>
        <v>#N/A</v>
      </c>
      <c r="ET73" s="207"/>
      <c r="EU73" s="194"/>
      <c r="EV73" s="198" cm="1">
        <f t="array" ref="EV73">IFERROR(MATCH(TRUE,INDEX($B$14:$B$117&gt;=EU73,0),0),"")</f>
        <v>1</v>
      </c>
      <c r="EW73" s="194">
        <f t="shared" ca="1" si="82"/>
        <v>1.3963799927016407E-2</v>
      </c>
      <c r="EZ73" s="194">
        <f t="shared" si="83"/>
        <v>0</v>
      </c>
      <c r="FA73" s="19" t="e">
        <f ca="1"/>
        <v>#N/A</v>
      </c>
      <c r="FB73" s="208" t="e">
        <f t="shared" ca="1" si="84"/>
        <v>#N/A</v>
      </c>
      <c r="FC73" s="207"/>
      <c r="FD73" s="194"/>
      <c r="FE73" s="198" cm="1">
        <f t="array" ref="FE73">IFERROR(MATCH(TRUE,INDEX($B$14:$B$117&gt;=FD73,0),0),"")</f>
        <v>1</v>
      </c>
      <c r="FF73" s="194">
        <f t="shared" ca="1" si="85"/>
        <v>1.3963799927016407E-2</v>
      </c>
      <c r="FI73" s="194">
        <f t="shared" si="86"/>
        <v>0</v>
      </c>
      <c r="FJ73" s="19" t="e">
        <f ca="1"/>
        <v>#N/A</v>
      </c>
      <c r="FK73" s="208" t="e">
        <f t="shared" ca="1" si="87"/>
        <v>#N/A</v>
      </c>
      <c r="FL73" s="207"/>
      <c r="FM73" s="194"/>
      <c r="FN73" s="198" cm="1">
        <f t="array" ref="FN73">IFERROR(MATCH(TRUE,INDEX($B$14:$B$117&gt;=FM73,0),0),"")</f>
        <v>1</v>
      </c>
      <c r="FO73" s="194">
        <f t="shared" ca="1" si="88"/>
        <v>1.3963799927016407E-2</v>
      </c>
      <c r="FR73" s="194">
        <f t="shared" si="89"/>
        <v>0</v>
      </c>
      <c r="FS73" s="19" t="e">
        <f ca="1"/>
        <v>#N/A</v>
      </c>
      <c r="FT73" s="208" t="e">
        <f t="shared" ca="1" si="90"/>
        <v>#N/A</v>
      </c>
      <c r="FU73" s="207"/>
      <c r="FV73" s="194"/>
      <c r="FW73" s="198" cm="1">
        <f t="array" ref="FW73">IFERROR(MATCH(TRUE,INDEX($B$14:$B$117&gt;=FV73,0),0),"")</f>
        <v>1</v>
      </c>
      <c r="FX73" s="194">
        <f t="shared" ca="1" si="91"/>
        <v>1.3963799927016407E-2</v>
      </c>
      <c r="GA73" s="194">
        <f t="shared" si="92"/>
        <v>0</v>
      </c>
      <c r="GB73" s="19" t="e">
        <f ca="1"/>
        <v>#N/A</v>
      </c>
      <c r="GC73" s="208" t="e">
        <f t="shared" ca="1" si="93"/>
        <v>#N/A</v>
      </c>
    </row>
    <row r="74" spans="1:185" x14ac:dyDescent="0.2">
      <c r="A74" s="330"/>
      <c r="B74" s="194"/>
      <c r="C74" s="194"/>
      <c r="D74" s="194"/>
      <c r="E74" s="194"/>
      <c r="F74" s="207">
        <f ca="1"/>
        <v>60</v>
      </c>
      <c r="G74" s="194">
        <f ca="1"/>
        <v>0.63157894736842102</v>
      </c>
      <c r="H74" s="198" cm="1">
        <f t="array" aca="1" ref="H74" ca="1">IFERROR(MATCH(TRUE,INDEX($B$14:$B$117&gt;=G74,0),0),"")</f>
        <v>29</v>
      </c>
      <c r="I74" s="194">
        <f t="shared" ca="1" si="38"/>
        <v>0.92287081722845465</v>
      </c>
      <c r="L74" s="194">
        <f t="shared" si="94"/>
        <v>0</v>
      </c>
      <c r="M74" s="19">
        <f ca="1"/>
        <v>0</v>
      </c>
      <c r="N74" s="208">
        <f t="shared" ca="1" si="95"/>
        <v>0</v>
      </c>
      <c r="O74" s="207"/>
      <c r="P74" s="194"/>
      <c r="Q74" s="198" cm="1">
        <f t="array" ref="Q74">IFERROR(MATCH(TRUE,INDEX($B$14:$B$117&gt;=P74,0),0),"")</f>
        <v>1</v>
      </c>
      <c r="R74" s="194">
        <f t="shared" ca="1" si="39"/>
        <v>1.3963799927016407E-2</v>
      </c>
      <c r="U74" s="194">
        <f t="shared" si="96"/>
        <v>0</v>
      </c>
      <c r="V74" s="19">
        <f ca="1"/>
        <v>0</v>
      </c>
      <c r="W74" s="208">
        <f t="shared" ca="1" si="97"/>
        <v>0</v>
      </c>
      <c r="X74" s="207"/>
      <c r="Y74" s="194"/>
      <c r="Z74" s="198" cm="1">
        <f t="array" ref="Z74">IFERROR(MATCH(TRUE,INDEX($B$14:$B$117&gt;=Y74,0),0),"")</f>
        <v>1</v>
      </c>
      <c r="AA74" s="194">
        <f t="shared" ca="1" si="40"/>
        <v>1.3963799927016407E-2</v>
      </c>
      <c r="AD74" s="194">
        <f t="shared" si="41"/>
        <v>0</v>
      </c>
      <c r="AE74" s="19">
        <f ca="1"/>
        <v>0</v>
      </c>
      <c r="AF74" s="208">
        <f t="shared" ca="1" si="42"/>
        <v>0</v>
      </c>
      <c r="AG74" s="207"/>
      <c r="AH74" s="194"/>
      <c r="AI74" s="198" cm="1">
        <f t="array" ref="AI74">IFERROR(MATCH(TRUE,INDEX($B$14:$B$117&gt;=AH74,0),0),"")</f>
        <v>1</v>
      </c>
      <c r="AJ74" s="194">
        <f t="shared" ca="1" si="43"/>
        <v>1.3963799927016407E-2</v>
      </c>
      <c r="AM74" s="194">
        <f t="shared" si="44"/>
        <v>0</v>
      </c>
      <c r="AN74" s="19">
        <f ca="1"/>
        <v>0</v>
      </c>
      <c r="AO74" s="208">
        <f t="shared" ca="1" si="45"/>
        <v>0</v>
      </c>
      <c r="AP74" s="207"/>
      <c r="AQ74" s="194"/>
      <c r="AR74" s="198" cm="1">
        <f t="array" ref="AR74">IFERROR(MATCH(TRUE,INDEX($B$14:$B$117&gt;=AQ74,0),0),"")</f>
        <v>1</v>
      </c>
      <c r="AS74" s="194">
        <f t="shared" ca="1" si="46"/>
        <v>1.3963799927016407E-2</v>
      </c>
      <c r="AV74" s="194">
        <f t="shared" si="47"/>
        <v>0</v>
      </c>
      <c r="AW74" s="19">
        <f ca="1"/>
        <v>0</v>
      </c>
      <c r="AX74" s="208">
        <f t="shared" ca="1" si="48"/>
        <v>0</v>
      </c>
      <c r="AY74" s="207"/>
      <c r="AZ74" s="194"/>
      <c r="BA74" s="198" cm="1">
        <f t="array" ref="BA74">IFERROR(MATCH(TRUE,INDEX($B$14:$B$117&gt;=AZ74,0),0),"")</f>
        <v>1</v>
      </c>
      <c r="BB74" s="194">
        <f t="shared" ca="1" si="49"/>
        <v>1.3963799927016407E-2</v>
      </c>
      <c r="BE74" s="194">
        <f t="shared" si="50"/>
        <v>0</v>
      </c>
      <c r="BF74" s="19">
        <f ca="1"/>
        <v>0</v>
      </c>
      <c r="BG74" s="208">
        <f t="shared" ca="1" si="51"/>
        <v>0</v>
      </c>
      <c r="BH74" s="207"/>
      <c r="BI74" s="194"/>
      <c r="BJ74" s="198" cm="1">
        <f t="array" ref="BJ74">IFERROR(MATCH(TRUE,INDEX($B$14:$B$117&gt;=BI74,0),0),"")</f>
        <v>1</v>
      </c>
      <c r="BK74" s="194">
        <f t="shared" ca="1" si="52"/>
        <v>1.3963799927016407E-2</v>
      </c>
      <c r="BN74" s="194">
        <f t="shared" si="53"/>
        <v>0</v>
      </c>
      <c r="BO74" s="19">
        <f ca="1"/>
        <v>0</v>
      </c>
      <c r="BP74" s="208">
        <f t="shared" ca="1" si="54"/>
        <v>0</v>
      </c>
      <c r="BQ74" s="207"/>
      <c r="BR74" s="194"/>
      <c r="BS74" s="198" cm="1">
        <f t="array" ref="BS74">IFERROR(MATCH(TRUE,INDEX($B$14:$B$117&gt;=BR74,0),0),"")</f>
        <v>1</v>
      </c>
      <c r="BT74" s="194">
        <f t="shared" ca="1" si="55"/>
        <v>1.3963799927016407E-2</v>
      </c>
      <c r="BW74" s="194">
        <f t="shared" si="56"/>
        <v>0</v>
      </c>
      <c r="BX74" s="19">
        <f ca="1"/>
        <v>0</v>
      </c>
      <c r="BY74" s="208">
        <f t="shared" ca="1" si="57"/>
        <v>0</v>
      </c>
      <c r="BZ74" s="207"/>
      <c r="CA74" s="194"/>
      <c r="CB74" s="198" cm="1">
        <f t="array" ref="CB74">IFERROR(MATCH(TRUE,INDEX($B$14:$B$117&gt;=CA74,0),0),"")</f>
        <v>1</v>
      </c>
      <c r="CC74" s="194">
        <f t="shared" ca="1" si="58"/>
        <v>1.3963799927016407E-2</v>
      </c>
      <c r="CF74" s="194">
        <f t="shared" si="59"/>
        <v>0</v>
      </c>
      <c r="CG74" s="19">
        <f ca="1"/>
        <v>0</v>
      </c>
      <c r="CH74" s="208">
        <f t="shared" ca="1" si="60"/>
        <v>0</v>
      </c>
      <c r="CI74" s="207"/>
      <c r="CJ74" s="194"/>
      <c r="CK74" s="198" cm="1">
        <f t="array" ref="CK74">IFERROR(MATCH(TRUE,INDEX($B$14:$B$117&gt;=CJ74,0),0),"")</f>
        <v>1</v>
      </c>
      <c r="CL74" s="194">
        <f t="shared" ca="1" si="61"/>
        <v>1.3963799927016407E-2</v>
      </c>
      <c r="CO74" s="194">
        <f t="shared" si="62"/>
        <v>0</v>
      </c>
      <c r="CP74" s="19">
        <f ca="1"/>
        <v>0</v>
      </c>
      <c r="CQ74" s="208">
        <f t="shared" ca="1" si="63"/>
        <v>0</v>
      </c>
      <c r="CR74" s="207"/>
      <c r="CS74" s="194"/>
      <c r="CT74" s="198" cm="1">
        <f t="array" ref="CT74">IFERROR(MATCH(TRUE,INDEX($B$14:$B$117&gt;=CS74,0),0),"")</f>
        <v>1</v>
      </c>
      <c r="CU74" s="194">
        <f t="shared" ca="1" si="64"/>
        <v>1.3963799927016407E-2</v>
      </c>
      <c r="CX74" s="194">
        <f t="shared" si="65"/>
        <v>0</v>
      </c>
      <c r="CY74" s="19" t="e">
        <f ca="1"/>
        <v>#N/A</v>
      </c>
      <c r="CZ74" s="208" t="e">
        <f t="shared" ca="1" si="66"/>
        <v>#N/A</v>
      </c>
      <c r="DA74" s="207"/>
      <c r="DB74" s="194"/>
      <c r="DC74" s="198" cm="1">
        <f t="array" ref="DC74">IFERROR(MATCH(TRUE,INDEX($B$14:$B$117&gt;=DB74,0),0),"")</f>
        <v>1</v>
      </c>
      <c r="DD74" s="194">
        <f t="shared" ca="1" si="67"/>
        <v>1.3963799927016407E-2</v>
      </c>
      <c r="DG74" s="194">
        <f t="shared" si="68"/>
        <v>0</v>
      </c>
      <c r="DH74" s="19" t="e">
        <f ca="1"/>
        <v>#N/A</v>
      </c>
      <c r="DI74" s="208" t="e">
        <f t="shared" ca="1" si="69"/>
        <v>#N/A</v>
      </c>
      <c r="DJ74" s="207"/>
      <c r="DK74" s="194"/>
      <c r="DL74" s="198" cm="1">
        <f t="array" ref="DL74">IFERROR(MATCH(TRUE,INDEX($B$14:$B$117&gt;=DK74,0),0),"")</f>
        <v>1</v>
      </c>
      <c r="DM74" s="194">
        <f t="shared" ca="1" si="70"/>
        <v>1.3963799927016407E-2</v>
      </c>
      <c r="DP74" s="194">
        <f t="shared" si="71"/>
        <v>0</v>
      </c>
      <c r="DQ74" s="19" t="e">
        <f ca="1"/>
        <v>#N/A</v>
      </c>
      <c r="DR74" s="208" t="e">
        <f t="shared" ca="1" si="72"/>
        <v>#N/A</v>
      </c>
      <c r="DS74" s="207"/>
      <c r="DT74" s="194"/>
      <c r="DU74" s="198" cm="1">
        <f t="array" ref="DU74">IFERROR(MATCH(TRUE,INDEX($B$14:$B$117&gt;=DT74,0),0),"")</f>
        <v>1</v>
      </c>
      <c r="DV74" s="194">
        <f t="shared" ca="1" si="73"/>
        <v>1.3963799927016407E-2</v>
      </c>
      <c r="DY74" s="194">
        <f t="shared" si="74"/>
        <v>0</v>
      </c>
      <c r="DZ74" s="19" t="e">
        <f ca="1"/>
        <v>#N/A</v>
      </c>
      <c r="EA74" s="208" t="e">
        <f t="shared" ca="1" si="75"/>
        <v>#N/A</v>
      </c>
      <c r="EB74" s="207"/>
      <c r="EC74" s="194"/>
      <c r="ED74" s="198" cm="1">
        <f t="array" ref="ED74">IFERROR(MATCH(TRUE,INDEX($B$14:$B$117&gt;=EC74,0),0),"")</f>
        <v>1</v>
      </c>
      <c r="EE74" s="194">
        <f t="shared" ca="1" si="76"/>
        <v>1.3963799927016407E-2</v>
      </c>
      <c r="EH74" s="194">
        <f t="shared" si="77"/>
        <v>0</v>
      </c>
      <c r="EI74" s="19" t="e">
        <f ca="1"/>
        <v>#N/A</v>
      </c>
      <c r="EJ74" s="208" t="e">
        <f t="shared" ca="1" si="78"/>
        <v>#N/A</v>
      </c>
      <c r="EK74" s="207"/>
      <c r="EL74" s="194"/>
      <c r="EM74" s="198" cm="1">
        <f t="array" ref="EM74">IFERROR(MATCH(TRUE,INDEX($B$14:$B$117&gt;=EL74,0),0),"")</f>
        <v>1</v>
      </c>
      <c r="EN74" s="194">
        <f t="shared" ca="1" si="79"/>
        <v>1.3963799927016407E-2</v>
      </c>
      <c r="EQ74" s="194">
        <f t="shared" si="80"/>
        <v>0</v>
      </c>
      <c r="ER74" s="19" t="e">
        <f ca="1"/>
        <v>#N/A</v>
      </c>
      <c r="ES74" s="208" t="e">
        <f t="shared" ca="1" si="81"/>
        <v>#N/A</v>
      </c>
      <c r="ET74" s="207"/>
      <c r="EU74" s="194"/>
      <c r="EV74" s="198" cm="1">
        <f t="array" ref="EV74">IFERROR(MATCH(TRUE,INDEX($B$14:$B$117&gt;=EU74,0),0),"")</f>
        <v>1</v>
      </c>
      <c r="EW74" s="194">
        <f t="shared" ca="1" si="82"/>
        <v>1.3963799927016407E-2</v>
      </c>
      <c r="EZ74" s="194">
        <f t="shared" si="83"/>
        <v>0</v>
      </c>
      <c r="FA74" s="19" t="e">
        <f ca="1"/>
        <v>#N/A</v>
      </c>
      <c r="FB74" s="208" t="e">
        <f t="shared" ca="1" si="84"/>
        <v>#N/A</v>
      </c>
      <c r="FC74" s="207"/>
      <c r="FD74" s="194"/>
      <c r="FE74" s="198" cm="1">
        <f t="array" ref="FE74">IFERROR(MATCH(TRUE,INDEX($B$14:$B$117&gt;=FD74,0),0),"")</f>
        <v>1</v>
      </c>
      <c r="FF74" s="194">
        <f t="shared" ca="1" si="85"/>
        <v>1.3963799927016407E-2</v>
      </c>
      <c r="FI74" s="194">
        <f t="shared" si="86"/>
        <v>0</v>
      </c>
      <c r="FJ74" s="19" t="e">
        <f ca="1"/>
        <v>#N/A</v>
      </c>
      <c r="FK74" s="208" t="e">
        <f t="shared" ca="1" si="87"/>
        <v>#N/A</v>
      </c>
      <c r="FL74" s="207"/>
      <c r="FM74" s="194"/>
      <c r="FN74" s="198" cm="1">
        <f t="array" ref="FN74">IFERROR(MATCH(TRUE,INDEX($B$14:$B$117&gt;=FM74,0),0),"")</f>
        <v>1</v>
      </c>
      <c r="FO74" s="194">
        <f t="shared" ca="1" si="88"/>
        <v>1.3963799927016407E-2</v>
      </c>
      <c r="FR74" s="194">
        <f t="shared" si="89"/>
        <v>0</v>
      </c>
      <c r="FS74" s="19" t="e">
        <f ca="1"/>
        <v>#N/A</v>
      </c>
      <c r="FT74" s="208" t="e">
        <f t="shared" ca="1" si="90"/>
        <v>#N/A</v>
      </c>
      <c r="FU74" s="207"/>
      <c r="FV74" s="194"/>
      <c r="FW74" s="198" cm="1">
        <f t="array" ref="FW74">IFERROR(MATCH(TRUE,INDEX($B$14:$B$117&gt;=FV74,0),0),"")</f>
        <v>1</v>
      </c>
      <c r="FX74" s="194">
        <f t="shared" ca="1" si="91"/>
        <v>1.3963799927016407E-2</v>
      </c>
      <c r="GA74" s="194">
        <f t="shared" si="92"/>
        <v>0</v>
      </c>
      <c r="GB74" s="19" t="e">
        <f ca="1"/>
        <v>#N/A</v>
      </c>
      <c r="GC74" s="208" t="e">
        <f t="shared" ca="1" si="93"/>
        <v>#N/A</v>
      </c>
    </row>
    <row r="75" spans="1:185" x14ac:dyDescent="0.2">
      <c r="A75" s="330"/>
      <c r="B75" s="194"/>
      <c r="C75" s="194"/>
      <c r="D75" s="194"/>
      <c r="E75" s="194"/>
      <c r="F75" s="207">
        <f ca="1"/>
        <v>61</v>
      </c>
      <c r="G75" s="194">
        <f ca="1"/>
        <v>0.64210526315789473</v>
      </c>
      <c r="H75" s="198" cm="1">
        <f t="array" aca="1" ref="H75" ca="1">IFERROR(MATCH(TRUE,INDEX($B$14:$B$117&gt;=G75,0),0),"")</f>
        <v>30</v>
      </c>
      <c r="I75" s="194">
        <f t="shared" ca="1" si="38"/>
        <v>0.92533482131929612</v>
      </c>
      <c r="L75" s="194">
        <f t="shared" si="94"/>
        <v>0</v>
      </c>
      <c r="M75" s="19">
        <f ca="1"/>
        <v>0</v>
      </c>
      <c r="N75" s="208">
        <f t="shared" ca="1" si="95"/>
        <v>0</v>
      </c>
      <c r="O75" s="207"/>
      <c r="P75" s="194"/>
      <c r="Q75" s="198" cm="1">
        <f t="array" ref="Q75">IFERROR(MATCH(TRUE,INDEX($B$14:$B$117&gt;=P75,0),0),"")</f>
        <v>1</v>
      </c>
      <c r="R75" s="194">
        <f t="shared" ca="1" si="39"/>
        <v>1.3963799927016407E-2</v>
      </c>
      <c r="U75" s="194">
        <f t="shared" si="96"/>
        <v>0</v>
      </c>
      <c r="V75" s="19">
        <f ca="1"/>
        <v>0</v>
      </c>
      <c r="W75" s="208">
        <f t="shared" ca="1" si="97"/>
        <v>0</v>
      </c>
      <c r="X75" s="207"/>
      <c r="Y75" s="194"/>
      <c r="Z75" s="198" cm="1">
        <f t="array" ref="Z75">IFERROR(MATCH(TRUE,INDEX($B$14:$B$117&gt;=Y75,0),0),"")</f>
        <v>1</v>
      </c>
      <c r="AA75" s="194">
        <f t="shared" ca="1" si="40"/>
        <v>1.3963799927016407E-2</v>
      </c>
      <c r="AD75" s="194">
        <f t="shared" si="41"/>
        <v>0</v>
      </c>
      <c r="AE75" s="19">
        <f ca="1"/>
        <v>0</v>
      </c>
      <c r="AF75" s="208">
        <f t="shared" ca="1" si="42"/>
        <v>0</v>
      </c>
      <c r="AG75" s="207"/>
      <c r="AH75" s="194"/>
      <c r="AI75" s="198" cm="1">
        <f t="array" ref="AI75">IFERROR(MATCH(TRUE,INDEX($B$14:$B$117&gt;=AH75,0),0),"")</f>
        <v>1</v>
      </c>
      <c r="AJ75" s="194">
        <f t="shared" ca="1" si="43"/>
        <v>1.3963799927016407E-2</v>
      </c>
      <c r="AM75" s="194">
        <f t="shared" si="44"/>
        <v>0</v>
      </c>
      <c r="AN75" s="19">
        <f ca="1"/>
        <v>0</v>
      </c>
      <c r="AO75" s="208">
        <f t="shared" ca="1" si="45"/>
        <v>0</v>
      </c>
      <c r="AP75" s="207"/>
      <c r="AQ75" s="194"/>
      <c r="AR75" s="198" cm="1">
        <f t="array" ref="AR75">IFERROR(MATCH(TRUE,INDEX($B$14:$B$117&gt;=AQ75,0),0),"")</f>
        <v>1</v>
      </c>
      <c r="AS75" s="194">
        <f t="shared" ca="1" si="46"/>
        <v>1.3963799927016407E-2</v>
      </c>
      <c r="AV75" s="194">
        <f t="shared" si="47"/>
        <v>0</v>
      </c>
      <c r="AW75" s="19">
        <f ca="1"/>
        <v>0</v>
      </c>
      <c r="AX75" s="208">
        <f t="shared" ca="1" si="48"/>
        <v>0</v>
      </c>
      <c r="AY75" s="207"/>
      <c r="AZ75" s="194"/>
      <c r="BA75" s="198" cm="1">
        <f t="array" ref="BA75">IFERROR(MATCH(TRUE,INDEX($B$14:$B$117&gt;=AZ75,0),0),"")</f>
        <v>1</v>
      </c>
      <c r="BB75" s="194">
        <f t="shared" ca="1" si="49"/>
        <v>1.3963799927016407E-2</v>
      </c>
      <c r="BE75" s="194">
        <f t="shared" si="50"/>
        <v>0</v>
      </c>
      <c r="BF75" s="19">
        <f ca="1"/>
        <v>0</v>
      </c>
      <c r="BG75" s="208">
        <f t="shared" ca="1" si="51"/>
        <v>0</v>
      </c>
      <c r="BH75" s="207"/>
      <c r="BI75" s="194"/>
      <c r="BJ75" s="198" cm="1">
        <f t="array" ref="BJ75">IFERROR(MATCH(TRUE,INDEX($B$14:$B$117&gt;=BI75,0),0),"")</f>
        <v>1</v>
      </c>
      <c r="BK75" s="194">
        <f t="shared" ca="1" si="52"/>
        <v>1.3963799927016407E-2</v>
      </c>
      <c r="BN75" s="194">
        <f t="shared" si="53"/>
        <v>0</v>
      </c>
      <c r="BO75" s="19">
        <f ca="1"/>
        <v>0</v>
      </c>
      <c r="BP75" s="208">
        <f t="shared" ca="1" si="54"/>
        <v>0</v>
      </c>
      <c r="BQ75" s="207"/>
      <c r="BR75" s="194"/>
      <c r="BS75" s="198" cm="1">
        <f t="array" ref="BS75">IFERROR(MATCH(TRUE,INDEX($B$14:$B$117&gt;=BR75,0),0),"")</f>
        <v>1</v>
      </c>
      <c r="BT75" s="194">
        <f t="shared" ca="1" si="55"/>
        <v>1.3963799927016407E-2</v>
      </c>
      <c r="BW75" s="194">
        <f t="shared" si="56"/>
        <v>0</v>
      </c>
      <c r="BX75" s="19">
        <f ca="1"/>
        <v>0</v>
      </c>
      <c r="BY75" s="208">
        <f t="shared" ca="1" si="57"/>
        <v>0</v>
      </c>
      <c r="BZ75" s="207"/>
      <c r="CA75" s="194"/>
      <c r="CB75" s="198" cm="1">
        <f t="array" ref="CB75">IFERROR(MATCH(TRUE,INDEX($B$14:$B$117&gt;=CA75,0),0),"")</f>
        <v>1</v>
      </c>
      <c r="CC75" s="194">
        <f t="shared" ca="1" si="58"/>
        <v>1.3963799927016407E-2</v>
      </c>
      <c r="CF75" s="194">
        <f t="shared" si="59"/>
        <v>0</v>
      </c>
      <c r="CG75" s="19">
        <f ca="1"/>
        <v>0</v>
      </c>
      <c r="CH75" s="208">
        <f t="shared" ca="1" si="60"/>
        <v>0</v>
      </c>
      <c r="CI75" s="207"/>
      <c r="CJ75" s="194"/>
      <c r="CK75" s="198" cm="1">
        <f t="array" ref="CK75">IFERROR(MATCH(TRUE,INDEX($B$14:$B$117&gt;=CJ75,0),0),"")</f>
        <v>1</v>
      </c>
      <c r="CL75" s="194">
        <f t="shared" ca="1" si="61"/>
        <v>1.3963799927016407E-2</v>
      </c>
      <c r="CO75" s="194">
        <f t="shared" si="62"/>
        <v>0</v>
      </c>
      <c r="CP75" s="19">
        <f ca="1"/>
        <v>0</v>
      </c>
      <c r="CQ75" s="208">
        <f t="shared" ca="1" si="63"/>
        <v>0</v>
      </c>
      <c r="CR75" s="207"/>
      <c r="CS75" s="194"/>
      <c r="CT75" s="198" cm="1">
        <f t="array" ref="CT75">IFERROR(MATCH(TRUE,INDEX($B$14:$B$117&gt;=CS75,0),0),"")</f>
        <v>1</v>
      </c>
      <c r="CU75" s="194">
        <f t="shared" ca="1" si="64"/>
        <v>1.3963799927016407E-2</v>
      </c>
      <c r="CX75" s="194">
        <f t="shared" si="65"/>
        <v>0</v>
      </c>
      <c r="CY75" s="19" t="e">
        <f ca="1"/>
        <v>#N/A</v>
      </c>
      <c r="CZ75" s="208" t="e">
        <f t="shared" ca="1" si="66"/>
        <v>#N/A</v>
      </c>
      <c r="DA75" s="207"/>
      <c r="DB75" s="194"/>
      <c r="DC75" s="198" cm="1">
        <f t="array" ref="DC75">IFERROR(MATCH(TRUE,INDEX($B$14:$B$117&gt;=DB75,0),0),"")</f>
        <v>1</v>
      </c>
      <c r="DD75" s="194">
        <f t="shared" ca="1" si="67"/>
        <v>1.3963799927016407E-2</v>
      </c>
      <c r="DG75" s="194">
        <f t="shared" si="68"/>
        <v>0</v>
      </c>
      <c r="DH75" s="19" t="e">
        <f ca="1"/>
        <v>#N/A</v>
      </c>
      <c r="DI75" s="208" t="e">
        <f t="shared" ca="1" si="69"/>
        <v>#N/A</v>
      </c>
      <c r="DJ75" s="207"/>
      <c r="DK75" s="194"/>
      <c r="DL75" s="198" cm="1">
        <f t="array" ref="DL75">IFERROR(MATCH(TRUE,INDEX($B$14:$B$117&gt;=DK75,0),0),"")</f>
        <v>1</v>
      </c>
      <c r="DM75" s="194">
        <f t="shared" ca="1" si="70"/>
        <v>1.3963799927016407E-2</v>
      </c>
      <c r="DP75" s="194">
        <f t="shared" si="71"/>
        <v>0</v>
      </c>
      <c r="DQ75" s="19" t="e">
        <f ca="1"/>
        <v>#N/A</v>
      </c>
      <c r="DR75" s="208" t="e">
        <f t="shared" ca="1" si="72"/>
        <v>#N/A</v>
      </c>
      <c r="DS75" s="207"/>
      <c r="DT75" s="194"/>
      <c r="DU75" s="198" cm="1">
        <f t="array" ref="DU75">IFERROR(MATCH(TRUE,INDEX($B$14:$B$117&gt;=DT75,0),0),"")</f>
        <v>1</v>
      </c>
      <c r="DV75" s="194">
        <f t="shared" ca="1" si="73"/>
        <v>1.3963799927016407E-2</v>
      </c>
      <c r="DY75" s="194">
        <f t="shared" si="74"/>
        <v>0</v>
      </c>
      <c r="DZ75" s="19" t="e">
        <f ca="1"/>
        <v>#N/A</v>
      </c>
      <c r="EA75" s="208" t="e">
        <f t="shared" ca="1" si="75"/>
        <v>#N/A</v>
      </c>
      <c r="EB75" s="207"/>
      <c r="EC75" s="194"/>
      <c r="ED75" s="198" cm="1">
        <f t="array" ref="ED75">IFERROR(MATCH(TRUE,INDEX($B$14:$B$117&gt;=EC75,0),0),"")</f>
        <v>1</v>
      </c>
      <c r="EE75" s="194">
        <f t="shared" ca="1" si="76"/>
        <v>1.3963799927016407E-2</v>
      </c>
      <c r="EH75" s="194">
        <f t="shared" si="77"/>
        <v>0</v>
      </c>
      <c r="EI75" s="19" t="e">
        <f ca="1"/>
        <v>#N/A</v>
      </c>
      <c r="EJ75" s="208" t="e">
        <f t="shared" ca="1" si="78"/>
        <v>#N/A</v>
      </c>
      <c r="EK75" s="207"/>
      <c r="EL75" s="194"/>
      <c r="EM75" s="198" cm="1">
        <f t="array" ref="EM75">IFERROR(MATCH(TRUE,INDEX($B$14:$B$117&gt;=EL75,0),0),"")</f>
        <v>1</v>
      </c>
      <c r="EN75" s="194">
        <f t="shared" ca="1" si="79"/>
        <v>1.3963799927016407E-2</v>
      </c>
      <c r="EQ75" s="194">
        <f t="shared" si="80"/>
        <v>0</v>
      </c>
      <c r="ER75" s="19" t="e">
        <f ca="1"/>
        <v>#N/A</v>
      </c>
      <c r="ES75" s="208" t="e">
        <f t="shared" ca="1" si="81"/>
        <v>#N/A</v>
      </c>
      <c r="ET75" s="207"/>
      <c r="EU75" s="194"/>
      <c r="EV75" s="198" cm="1">
        <f t="array" ref="EV75">IFERROR(MATCH(TRUE,INDEX($B$14:$B$117&gt;=EU75,0),0),"")</f>
        <v>1</v>
      </c>
      <c r="EW75" s="194">
        <f t="shared" ca="1" si="82"/>
        <v>1.3963799927016407E-2</v>
      </c>
      <c r="EZ75" s="194">
        <f t="shared" si="83"/>
        <v>0</v>
      </c>
      <c r="FA75" s="19" t="e">
        <f ca="1"/>
        <v>#N/A</v>
      </c>
      <c r="FB75" s="208" t="e">
        <f t="shared" ca="1" si="84"/>
        <v>#N/A</v>
      </c>
      <c r="FC75" s="207"/>
      <c r="FD75" s="194"/>
      <c r="FE75" s="198" cm="1">
        <f t="array" ref="FE75">IFERROR(MATCH(TRUE,INDEX($B$14:$B$117&gt;=FD75,0),0),"")</f>
        <v>1</v>
      </c>
      <c r="FF75" s="194">
        <f t="shared" ca="1" si="85"/>
        <v>1.3963799927016407E-2</v>
      </c>
      <c r="FI75" s="194">
        <f t="shared" si="86"/>
        <v>0</v>
      </c>
      <c r="FJ75" s="19" t="e">
        <f ca="1"/>
        <v>#N/A</v>
      </c>
      <c r="FK75" s="208" t="e">
        <f t="shared" ca="1" si="87"/>
        <v>#N/A</v>
      </c>
      <c r="FL75" s="207"/>
      <c r="FM75" s="194"/>
      <c r="FN75" s="198" cm="1">
        <f t="array" ref="FN75">IFERROR(MATCH(TRUE,INDEX($B$14:$B$117&gt;=FM75,0),0),"")</f>
        <v>1</v>
      </c>
      <c r="FO75" s="194">
        <f t="shared" ca="1" si="88"/>
        <v>1.3963799927016407E-2</v>
      </c>
      <c r="FR75" s="194">
        <f t="shared" si="89"/>
        <v>0</v>
      </c>
      <c r="FS75" s="19" t="e">
        <f ca="1"/>
        <v>#N/A</v>
      </c>
      <c r="FT75" s="208" t="e">
        <f t="shared" ca="1" si="90"/>
        <v>#N/A</v>
      </c>
      <c r="FU75" s="207"/>
      <c r="FV75" s="194"/>
      <c r="FW75" s="198" cm="1">
        <f t="array" ref="FW75">IFERROR(MATCH(TRUE,INDEX($B$14:$B$117&gt;=FV75,0),0),"")</f>
        <v>1</v>
      </c>
      <c r="FX75" s="194">
        <f t="shared" ca="1" si="91"/>
        <v>1.3963799927016407E-2</v>
      </c>
      <c r="GA75" s="194">
        <f t="shared" si="92"/>
        <v>0</v>
      </c>
      <c r="GB75" s="19" t="e">
        <f ca="1"/>
        <v>#N/A</v>
      </c>
      <c r="GC75" s="208" t="e">
        <f t="shared" ca="1" si="93"/>
        <v>#N/A</v>
      </c>
    </row>
    <row r="76" spans="1:185" x14ac:dyDescent="0.2">
      <c r="A76" s="330"/>
      <c r="B76" s="194"/>
      <c r="C76" s="194"/>
      <c r="D76" s="194"/>
      <c r="E76" s="194"/>
      <c r="F76" s="207">
        <f ca="1"/>
        <v>62</v>
      </c>
      <c r="G76" s="194">
        <f ca="1"/>
        <v>0.65263157894736845</v>
      </c>
      <c r="H76" s="198" cm="1">
        <f t="array" aca="1" ref="H76" ca="1">IFERROR(MATCH(TRUE,INDEX($B$14:$B$117&gt;=G76,0),0),"")</f>
        <v>30</v>
      </c>
      <c r="I76" s="194">
        <f t="shared" ca="1" si="38"/>
        <v>0.92779882541013747</v>
      </c>
      <c r="L76" s="194">
        <f t="shared" si="94"/>
        <v>0</v>
      </c>
      <c r="M76" s="19">
        <f ca="1"/>
        <v>0</v>
      </c>
      <c r="N76" s="208">
        <f t="shared" ca="1" si="95"/>
        <v>0</v>
      </c>
      <c r="O76" s="207"/>
      <c r="P76" s="194"/>
      <c r="Q76" s="198" cm="1">
        <f t="array" ref="Q76">IFERROR(MATCH(TRUE,INDEX($B$14:$B$117&gt;=P76,0),0),"")</f>
        <v>1</v>
      </c>
      <c r="R76" s="194">
        <f t="shared" ca="1" si="39"/>
        <v>1.3963799927016407E-2</v>
      </c>
      <c r="U76" s="194">
        <f t="shared" si="96"/>
        <v>0</v>
      </c>
      <c r="V76" s="19">
        <f ca="1"/>
        <v>0</v>
      </c>
      <c r="W76" s="208">
        <f t="shared" ca="1" si="97"/>
        <v>0</v>
      </c>
      <c r="X76" s="207"/>
      <c r="Y76" s="194"/>
      <c r="Z76" s="198" cm="1">
        <f t="array" ref="Z76">IFERROR(MATCH(TRUE,INDEX($B$14:$B$117&gt;=Y76,0),0),"")</f>
        <v>1</v>
      </c>
      <c r="AA76" s="194">
        <f t="shared" ca="1" si="40"/>
        <v>1.3963799927016407E-2</v>
      </c>
      <c r="AD76" s="194">
        <f t="shared" si="41"/>
        <v>0</v>
      </c>
      <c r="AE76" s="19">
        <f ca="1"/>
        <v>0</v>
      </c>
      <c r="AF76" s="208">
        <f t="shared" ca="1" si="42"/>
        <v>0</v>
      </c>
      <c r="AG76" s="207"/>
      <c r="AH76" s="194"/>
      <c r="AI76" s="198" cm="1">
        <f t="array" ref="AI76">IFERROR(MATCH(TRUE,INDEX($B$14:$B$117&gt;=AH76,0),0),"")</f>
        <v>1</v>
      </c>
      <c r="AJ76" s="194">
        <f t="shared" ca="1" si="43"/>
        <v>1.3963799927016407E-2</v>
      </c>
      <c r="AM76" s="194">
        <f t="shared" si="44"/>
        <v>0</v>
      </c>
      <c r="AN76" s="19">
        <f ca="1"/>
        <v>0</v>
      </c>
      <c r="AO76" s="208">
        <f t="shared" ca="1" si="45"/>
        <v>0</v>
      </c>
      <c r="AP76" s="207"/>
      <c r="AQ76" s="194"/>
      <c r="AR76" s="198" cm="1">
        <f t="array" ref="AR76">IFERROR(MATCH(TRUE,INDEX($B$14:$B$117&gt;=AQ76,0),0),"")</f>
        <v>1</v>
      </c>
      <c r="AS76" s="194">
        <f t="shared" ca="1" si="46"/>
        <v>1.3963799927016407E-2</v>
      </c>
      <c r="AV76" s="194">
        <f t="shared" si="47"/>
        <v>0</v>
      </c>
      <c r="AW76" s="19">
        <f ca="1"/>
        <v>0</v>
      </c>
      <c r="AX76" s="208">
        <f t="shared" ca="1" si="48"/>
        <v>0</v>
      </c>
      <c r="AY76" s="207"/>
      <c r="AZ76" s="194"/>
      <c r="BA76" s="198" cm="1">
        <f t="array" ref="BA76">IFERROR(MATCH(TRUE,INDEX($B$14:$B$117&gt;=AZ76,0),0),"")</f>
        <v>1</v>
      </c>
      <c r="BB76" s="194">
        <f t="shared" ca="1" si="49"/>
        <v>1.3963799927016407E-2</v>
      </c>
      <c r="BE76" s="194">
        <f t="shared" si="50"/>
        <v>0</v>
      </c>
      <c r="BF76" s="19">
        <f ca="1"/>
        <v>0</v>
      </c>
      <c r="BG76" s="208">
        <f t="shared" ca="1" si="51"/>
        <v>0</v>
      </c>
      <c r="BH76" s="207"/>
      <c r="BI76" s="194"/>
      <c r="BJ76" s="198" cm="1">
        <f t="array" ref="BJ76">IFERROR(MATCH(TRUE,INDEX($B$14:$B$117&gt;=BI76,0),0),"")</f>
        <v>1</v>
      </c>
      <c r="BK76" s="194">
        <f t="shared" ca="1" si="52"/>
        <v>1.3963799927016407E-2</v>
      </c>
      <c r="BN76" s="194">
        <f t="shared" si="53"/>
        <v>0</v>
      </c>
      <c r="BO76" s="19">
        <f ca="1"/>
        <v>0</v>
      </c>
      <c r="BP76" s="208">
        <f t="shared" ca="1" si="54"/>
        <v>0</v>
      </c>
      <c r="BQ76" s="207"/>
      <c r="BR76" s="194"/>
      <c r="BS76" s="198" cm="1">
        <f t="array" ref="BS76">IFERROR(MATCH(TRUE,INDEX($B$14:$B$117&gt;=BR76,0),0),"")</f>
        <v>1</v>
      </c>
      <c r="BT76" s="194">
        <f t="shared" ca="1" si="55"/>
        <v>1.3963799927016407E-2</v>
      </c>
      <c r="BW76" s="194">
        <f t="shared" si="56"/>
        <v>0</v>
      </c>
      <c r="BX76" s="19">
        <f ca="1"/>
        <v>0</v>
      </c>
      <c r="BY76" s="208">
        <f t="shared" ca="1" si="57"/>
        <v>0</v>
      </c>
      <c r="BZ76" s="207"/>
      <c r="CA76" s="194"/>
      <c r="CB76" s="198" cm="1">
        <f t="array" ref="CB76">IFERROR(MATCH(TRUE,INDEX($B$14:$B$117&gt;=CA76,0),0),"")</f>
        <v>1</v>
      </c>
      <c r="CC76" s="194">
        <f t="shared" ca="1" si="58"/>
        <v>1.3963799927016407E-2</v>
      </c>
      <c r="CF76" s="194">
        <f t="shared" si="59"/>
        <v>0</v>
      </c>
      <c r="CG76" s="19">
        <f ca="1"/>
        <v>0</v>
      </c>
      <c r="CH76" s="208">
        <f t="shared" ca="1" si="60"/>
        <v>0</v>
      </c>
      <c r="CI76" s="207"/>
      <c r="CJ76" s="194"/>
      <c r="CK76" s="198" cm="1">
        <f t="array" ref="CK76">IFERROR(MATCH(TRUE,INDEX($B$14:$B$117&gt;=CJ76,0),0),"")</f>
        <v>1</v>
      </c>
      <c r="CL76" s="194">
        <f t="shared" ca="1" si="61"/>
        <v>1.3963799927016407E-2</v>
      </c>
      <c r="CO76" s="194">
        <f t="shared" si="62"/>
        <v>0</v>
      </c>
      <c r="CP76" s="19">
        <f ca="1"/>
        <v>0</v>
      </c>
      <c r="CQ76" s="208">
        <f t="shared" ca="1" si="63"/>
        <v>0</v>
      </c>
      <c r="CR76" s="207"/>
      <c r="CS76" s="194"/>
      <c r="CT76" s="198" cm="1">
        <f t="array" ref="CT76">IFERROR(MATCH(TRUE,INDEX($B$14:$B$117&gt;=CS76,0),0),"")</f>
        <v>1</v>
      </c>
      <c r="CU76" s="194">
        <f t="shared" ca="1" si="64"/>
        <v>1.3963799927016407E-2</v>
      </c>
      <c r="CX76" s="194">
        <f t="shared" si="65"/>
        <v>0</v>
      </c>
      <c r="CY76" s="19" t="e">
        <f ca="1"/>
        <v>#N/A</v>
      </c>
      <c r="CZ76" s="208" t="e">
        <f t="shared" ca="1" si="66"/>
        <v>#N/A</v>
      </c>
      <c r="DA76" s="207"/>
      <c r="DB76" s="194"/>
      <c r="DC76" s="198" cm="1">
        <f t="array" ref="DC76">IFERROR(MATCH(TRUE,INDEX($B$14:$B$117&gt;=DB76,0),0),"")</f>
        <v>1</v>
      </c>
      <c r="DD76" s="194">
        <f t="shared" ca="1" si="67"/>
        <v>1.3963799927016407E-2</v>
      </c>
      <c r="DG76" s="194">
        <f t="shared" si="68"/>
        <v>0</v>
      </c>
      <c r="DH76" s="19" t="e">
        <f ca="1"/>
        <v>#N/A</v>
      </c>
      <c r="DI76" s="208" t="e">
        <f t="shared" ca="1" si="69"/>
        <v>#N/A</v>
      </c>
      <c r="DJ76" s="207"/>
      <c r="DK76" s="194"/>
      <c r="DL76" s="198" cm="1">
        <f t="array" ref="DL76">IFERROR(MATCH(TRUE,INDEX($B$14:$B$117&gt;=DK76,0),0),"")</f>
        <v>1</v>
      </c>
      <c r="DM76" s="194">
        <f t="shared" ca="1" si="70"/>
        <v>1.3963799927016407E-2</v>
      </c>
      <c r="DP76" s="194">
        <f t="shared" si="71"/>
        <v>0</v>
      </c>
      <c r="DQ76" s="19" t="e">
        <f ca="1"/>
        <v>#N/A</v>
      </c>
      <c r="DR76" s="208" t="e">
        <f t="shared" ca="1" si="72"/>
        <v>#N/A</v>
      </c>
      <c r="DS76" s="207"/>
      <c r="DT76" s="194"/>
      <c r="DU76" s="198" cm="1">
        <f t="array" ref="DU76">IFERROR(MATCH(TRUE,INDEX($B$14:$B$117&gt;=DT76,0),0),"")</f>
        <v>1</v>
      </c>
      <c r="DV76" s="194">
        <f t="shared" ca="1" si="73"/>
        <v>1.3963799927016407E-2</v>
      </c>
      <c r="DY76" s="194">
        <f t="shared" si="74"/>
        <v>0</v>
      </c>
      <c r="DZ76" s="19" t="e">
        <f ca="1"/>
        <v>#N/A</v>
      </c>
      <c r="EA76" s="208" t="e">
        <f t="shared" ca="1" si="75"/>
        <v>#N/A</v>
      </c>
      <c r="EB76" s="207"/>
      <c r="EC76" s="194"/>
      <c r="ED76" s="198" cm="1">
        <f t="array" ref="ED76">IFERROR(MATCH(TRUE,INDEX($B$14:$B$117&gt;=EC76,0),0),"")</f>
        <v>1</v>
      </c>
      <c r="EE76" s="194">
        <f t="shared" ca="1" si="76"/>
        <v>1.3963799927016407E-2</v>
      </c>
      <c r="EH76" s="194">
        <f t="shared" si="77"/>
        <v>0</v>
      </c>
      <c r="EI76" s="19" t="e">
        <f ca="1"/>
        <v>#N/A</v>
      </c>
      <c r="EJ76" s="208" t="e">
        <f t="shared" ca="1" si="78"/>
        <v>#N/A</v>
      </c>
      <c r="EK76" s="207"/>
      <c r="EL76" s="194"/>
      <c r="EM76" s="198" cm="1">
        <f t="array" ref="EM76">IFERROR(MATCH(TRUE,INDEX($B$14:$B$117&gt;=EL76,0),0),"")</f>
        <v>1</v>
      </c>
      <c r="EN76" s="194">
        <f t="shared" ca="1" si="79"/>
        <v>1.3963799927016407E-2</v>
      </c>
      <c r="EQ76" s="194">
        <f t="shared" si="80"/>
        <v>0</v>
      </c>
      <c r="ER76" s="19" t="e">
        <f ca="1"/>
        <v>#N/A</v>
      </c>
      <c r="ES76" s="208" t="e">
        <f t="shared" ca="1" si="81"/>
        <v>#N/A</v>
      </c>
      <c r="ET76" s="207"/>
      <c r="EU76" s="194"/>
      <c r="EV76" s="198" cm="1">
        <f t="array" ref="EV76">IFERROR(MATCH(TRUE,INDEX($B$14:$B$117&gt;=EU76,0),0),"")</f>
        <v>1</v>
      </c>
      <c r="EW76" s="194">
        <f t="shared" ca="1" si="82"/>
        <v>1.3963799927016407E-2</v>
      </c>
      <c r="EZ76" s="194">
        <f t="shared" si="83"/>
        <v>0</v>
      </c>
      <c r="FA76" s="19" t="e">
        <f ca="1"/>
        <v>#N/A</v>
      </c>
      <c r="FB76" s="208" t="e">
        <f t="shared" ca="1" si="84"/>
        <v>#N/A</v>
      </c>
      <c r="FC76" s="207"/>
      <c r="FD76" s="194"/>
      <c r="FE76" s="198" cm="1">
        <f t="array" ref="FE76">IFERROR(MATCH(TRUE,INDEX($B$14:$B$117&gt;=FD76,0),0),"")</f>
        <v>1</v>
      </c>
      <c r="FF76" s="194">
        <f t="shared" ca="1" si="85"/>
        <v>1.3963799927016407E-2</v>
      </c>
      <c r="FI76" s="194">
        <f t="shared" si="86"/>
        <v>0</v>
      </c>
      <c r="FJ76" s="19" t="e">
        <f ca="1"/>
        <v>#N/A</v>
      </c>
      <c r="FK76" s="208" t="e">
        <f t="shared" ca="1" si="87"/>
        <v>#N/A</v>
      </c>
      <c r="FL76" s="207"/>
      <c r="FM76" s="194"/>
      <c r="FN76" s="198" cm="1">
        <f t="array" ref="FN76">IFERROR(MATCH(TRUE,INDEX($B$14:$B$117&gt;=FM76,0),0),"")</f>
        <v>1</v>
      </c>
      <c r="FO76" s="194">
        <f t="shared" ca="1" si="88"/>
        <v>1.3963799927016407E-2</v>
      </c>
      <c r="FR76" s="194">
        <f t="shared" si="89"/>
        <v>0</v>
      </c>
      <c r="FS76" s="19" t="e">
        <f ca="1"/>
        <v>#N/A</v>
      </c>
      <c r="FT76" s="208" t="e">
        <f t="shared" ca="1" si="90"/>
        <v>#N/A</v>
      </c>
      <c r="FU76" s="207"/>
      <c r="FV76" s="194"/>
      <c r="FW76" s="198" cm="1">
        <f t="array" ref="FW76">IFERROR(MATCH(TRUE,INDEX($B$14:$B$117&gt;=FV76,0),0),"")</f>
        <v>1</v>
      </c>
      <c r="FX76" s="194">
        <f t="shared" ca="1" si="91"/>
        <v>1.3963799927016407E-2</v>
      </c>
      <c r="GA76" s="194">
        <f t="shared" si="92"/>
        <v>0</v>
      </c>
      <c r="GB76" s="19" t="e">
        <f ca="1"/>
        <v>#N/A</v>
      </c>
      <c r="GC76" s="208" t="e">
        <f t="shared" ca="1" si="93"/>
        <v>#N/A</v>
      </c>
    </row>
    <row r="77" spans="1:185" x14ac:dyDescent="0.2">
      <c r="A77" s="330"/>
      <c r="B77" s="194"/>
      <c r="C77" s="194"/>
      <c r="D77" s="194"/>
      <c r="E77" s="194"/>
      <c r="F77" s="207">
        <f ca="1"/>
        <v>63</v>
      </c>
      <c r="G77" s="194">
        <f ca="1"/>
        <v>0.66315789473684206</v>
      </c>
      <c r="H77" s="198" cm="1">
        <f t="array" aca="1" ref="H77" ca="1">IFERROR(MATCH(TRUE,INDEX($B$14:$B$117&gt;=G77,0),0),"")</f>
        <v>31</v>
      </c>
      <c r="I77" s="194">
        <f t="shared" ca="1" si="38"/>
        <v>0.93038139647162532</v>
      </c>
      <c r="L77" s="194">
        <f t="shared" si="94"/>
        <v>0</v>
      </c>
      <c r="M77" s="19">
        <f ca="1"/>
        <v>0</v>
      </c>
      <c r="N77" s="208">
        <f t="shared" ca="1" si="95"/>
        <v>0</v>
      </c>
      <c r="O77" s="207"/>
      <c r="P77" s="194"/>
      <c r="Q77" s="198" cm="1">
        <f t="array" ref="Q77">IFERROR(MATCH(TRUE,INDEX($B$14:$B$117&gt;=P77,0),0),"")</f>
        <v>1</v>
      </c>
      <c r="R77" s="194">
        <f t="shared" ca="1" si="39"/>
        <v>1.3963799927016407E-2</v>
      </c>
      <c r="U77" s="194">
        <f t="shared" si="96"/>
        <v>0</v>
      </c>
      <c r="V77" s="19">
        <f ca="1"/>
        <v>0</v>
      </c>
      <c r="W77" s="208">
        <f t="shared" ca="1" si="97"/>
        <v>0</v>
      </c>
      <c r="X77" s="207"/>
      <c r="Y77" s="194"/>
      <c r="Z77" s="198" cm="1">
        <f t="array" ref="Z77">IFERROR(MATCH(TRUE,INDEX($B$14:$B$117&gt;=Y77,0),0),"")</f>
        <v>1</v>
      </c>
      <c r="AA77" s="194">
        <f t="shared" ca="1" si="40"/>
        <v>1.3963799927016407E-2</v>
      </c>
      <c r="AD77" s="194">
        <f t="shared" si="41"/>
        <v>0</v>
      </c>
      <c r="AE77" s="19">
        <f ca="1"/>
        <v>0</v>
      </c>
      <c r="AF77" s="208">
        <f t="shared" ca="1" si="42"/>
        <v>0</v>
      </c>
      <c r="AG77" s="207"/>
      <c r="AH77" s="194"/>
      <c r="AI77" s="198" cm="1">
        <f t="array" ref="AI77">IFERROR(MATCH(TRUE,INDEX($B$14:$B$117&gt;=AH77,0),0),"")</f>
        <v>1</v>
      </c>
      <c r="AJ77" s="194">
        <f t="shared" ca="1" si="43"/>
        <v>1.3963799927016407E-2</v>
      </c>
      <c r="AM77" s="194">
        <f t="shared" si="44"/>
        <v>0</v>
      </c>
      <c r="AN77" s="19">
        <f ca="1"/>
        <v>0</v>
      </c>
      <c r="AO77" s="208">
        <f t="shared" ca="1" si="45"/>
        <v>0</v>
      </c>
      <c r="AP77" s="207"/>
      <c r="AQ77" s="194"/>
      <c r="AR77" s="198" cm="1">
        <f t="array" ref="AR77">IFERROR(MATCH(TRUE,INDEX($B$14:$B$117&gt;=AQ77,0),0),"")</f>
        <v>1</v>
      </c>
      <c r="AS77" s="194">
        <f t="shared" ca="1" si="46"/>
        <v>1.3963799927016407E-2</v>
      </c>
      <c r="AV77" s="194">
        <f t="shared" si="47"/>
        <v>0</v>
      </c>
      <c r="AW77" s="19">
        <f ca="1"/>
        <v>0</v>
      </c>
      <c r="AX77" s="208">
        <f t="shared" ca="1" si="48"/>
        <v>0</v>
      </c>
      <c r="AY77" s="207"/>
      <c r="AZ77" s="194"/>
      <c r="BA77" s="198" cm="1">
        <f t="array" ref="BA77">IFERROR(MATCH(TRUE,INDEX($B$14:$B$117&gt;=AZ77,0),0),"")</f>
        <v>1</v>
      </c>
      <c r="BB77" s="194">
        <f t="shared" ca="1" si="49"/>
        <v>1.3963799927016407E-2</v>
      </c>
      <c r="BE77" s="194">
        <f t="shared" si="50"/>
        <v>0</v>
      </c>
      <c r="BF77" s="19">
        <f ca="1"/>
        <v>0</v>
      </c>
      <c r="BG77" s="208">
        <f t="shared" ca="1" si="51"/>
        <v>0</v>
      </c>
      <c r="BH77" s="207"/>
      <c r="BI77" s="194"/>
      <c r="BJ77" s="198" cm="1">
        <f t="array" ref="BJ77">IFERROR(MATCH(TRUE,INDEX($B$14:$B$117&gt;=BI77,0),0),"")</f>
        <v>1</v>
      </c>
      <c r="BK77" s="194">
        <f t="shared" ca="1" si="52"/>
        <v>1.3963799927016407E-2</v>
      </c>
      <c r="BN77" s="194">
        <f t="shared" si="53"/>
        <v>0</v>
      </c>
      <c r="BO77" s="19">
        <f ca="1"/>
        <v>0</v>
      </c>
      <c r="BP77" s="208">
        <f t="shared" ca="1" si="54"/>
        <v>0</v>
      </c>
      <c r="BQ77" s="207"/>
      <c r="BR77" s="194"/>
      <c r="BS77" s="198" cm="1">
        <f t="array" ref="BS77">IFERROR(MATCH(TRUE,INDEX($B$14:$B$117&gt;=BR77,0),0),"")</f>
        <v>1</v>
      </c>
      <c r="BT77" s="194">
        <f t="shared" ca="1" si="55"/>
        <v>1.3963799927016407E-2</v>
      </c>
      <c r="BW77" s="194">
        <f t="shared" si="56"/>
        <v>0</v>
      </c>
      <c r="BX77" s="19">
        <f ca="1"/>
        <v>0</v>
      </c>
      <c r="BY77" s="208">
        <f t="shared" ca="1" si="57"/>
        <v>0</v>
      </c>
      <c r="BZ77" s="207"/>
      <c r="CA77" s="194"/>
      <c r="CB77" s="198" cm="1">
        <f t="array" ref="CB77">IFERROR(MATCH(TRUE,INDEX($B$14:$B$117&gt;=CA77,0),0),"")</f>
        <v>1</v>
      </c>
      <c r="CC77" s="194">
        <f t="shared" ca="1" si="58"/>
        <v>1.3963799927016407E-2</v>
      </c>
      <c r="CF77" s="194">
        <f t="shared" si="59"/>
        <v>0</v>
      </c>
      <c r="CG77" s="19">
        <f ca="1"/>
        <v>0</v>
      </c>
      <c r="CH77" s="208">
        <f t="shared" ca="1" si="60"/>
        <v>0</v>
      </c>
      <c r="CI77" s="207"/>
      <c r="CJ77" s="194"/>
      <c r="CK77" s="198" cm="1">
        <f t="array" ref="CK77">IFERROR(MATCH(TRUE,INDEX($B$14:$B$117&gt;=CJ77,0),0),"")</f>
        <v>1</v>
      </c>
      <c r="CL77" s="194">
        <f t="shared" ca="1" si="61"/>
        <v>1.3963799927016407E-2</v>
      </c>
      <c r="CO77" s="194">
        <f t="shared" si="62"/>
        <v>0</v>
      </c>
      <c r="CP77" s="19">
        <f ca="1"/>
        <v>0</v>
      </c>
      <c r="CQ77" s="208">
        <f t="shared" ca="1" si="63"/>
        <v>0</v>
      </c>
      <c r="CR77" s="207"/>
      <c r="CS77" s="194"/>
      <c r="CT77" s="198" cm="1">
        <f t="array" ref="CT77">IFERROR(MATCH(TRUE,INDEX($B$14:$B$117&gt;=CS77,0),0),"")</f>
        <v>1</v>
      </c>
      <c r="CU77" s="194">
        <f t="shared" ca="1" si="64"/>
        <v>1.3963799927016407E-2</v>
      </c>
      <c r="CX77" s="194">
        <f t="shared" si="65"/>
        <v>0</v>
      </c>
      <c r="CY77" s="19" t="e">
        <f ca="1"/>
        <v>#N/A</v>
      </c>
      <c r="CZ77" s="208" t="e">
        <f t="shared" ca="1" si="66"/>
        <v>#N/A</v>
      </c>
      <c r="DA77" s="207"/>
      <c r="DB77" s="194"/>
      <c r="DC77" s="198" cm="1">
        <f t="array" ref="DC77">IFERROR(MATCH(TRUE,INDEX($B$14:$B$117&gt;=DB77,0),0),"")</f>
        <v>1</v>
      </c>
      <c r="DD77" s="194">
        <f t="shared" ca="1" si="67"/>
        <v>1.3963799927016407E-2</v>
      </c>
      <c r="DG77" s="194">
        <f t="shared" si="68"/>
        <v>0</v>
      </c>
      <c r="DH77" s="19" t="e">
        <f ca="1"/>
        <v>#N/A</v>
      </c>
      <c r="DI77" s="208" t="e">
        <f t="shared" ca="1" si="69"/>
        <v>#N/A</v>
      </c>
      <c r="DJ77" s="207"/>
      <c r="DK77" s="194"/>
      <c r="DL77" s="198" cm="1">
        <f t="array" ref="DL77">IFERROR(MATCH(TRUE,INDEX($B$14:$B$117&gt;=DK77,0),0),"")</f>
        <v>1</v>
      </c>
      <c r="DM77" s="194">
        <f t="shared" ca="1" si="70"/>
        <v>1.3963799927016407E-2</v>
      </c>
      <c r="DP77" s="194">
        <f t="shared" si="71"/>
        <v>0</v>
      </c>
      <c r="DQ77" s="19" t="e">
        <f ca="1"/>
        <v>#N/A</v>
      </c>
      <c r="DR77" s="208" t="e">
        <f t="shared" ca="1" si="72"/>
        <v>#N/A</v>
      </c>
      <c r="DS77" s="207"/>
      <c r="DT77" s="194"/>
      <c r="DU77" s="198" cm="1">
        <f t="array" ref="DU77">IFERROR(MATCH(TRUE,INDEX($B$14:$B$117&gt;=DT77,0),0),"")</f>
        <v>1</v>
      </c>
      <c r="DV77" s="194">
        <f t="shared" ca="1" si="73"/>
        <v>1.3963799927016407E-2</v>
      </c>
      <c r="DY77" s="194">
        <f t="shared" si="74"/>
        <v>0</v>
      </c>
      <c r="DZ77" s="19" t="e">
        <f ca="1"/>
        <v>#N/A</v>
      </c>
      <c r="EA77" s="208" t="e">
        <f t="shared" ca="1" si="75"/>
        <v>#N/A</v>
      </c>
      <c r="EB77" s="207"/>
      <c r="EC77" s="194"/>
      <c r="ED77" s="198" cm="1">
        <f t="array" ref="ED77">IFERROR(MATCH(TRUE,INDEX($B$14:$B$117&gt;=EC77,0),0),"")</f>
        <v>1</v>
      </c>
      <c r="EE77" s="194">
        <f t="shared" ca="1" si="76"/>
        <v>1.3963799927016407E-2</v>
      </c>
      <c r="EH77" s="194">
        <f t="shared" si="77"/>
        <v>0</v>
      </c>
      <c r="EI77" s="19" t="e">
        <f ca="1"/>
        <v>#N/A</v>
      </c>
      <c r="EJ77" s="208" t="e">
        <f t="shared" ca="1" si="78"/>
        <v>#N/A</v>
      </c>
      <c r="EK77" s="207"/>
      <c r="EL77" s="194"/>
      <c r="EM77" s="198" cm="1">
        <f t="array" ref="EM77">IFERROR(MATCH(TRUE,INDEX($B$14:$B$117&gt;=EL77,0),0),"")</f>
        <v>1</v>
      </c>
      <c r="EN77" s="194">
        <f t="shared" ca="1" si="79"/>
        <v>1.3963799927016407E-2</v>
      </c>
      <c r="EQ77" s="194">
        <f t="shared" si="80"/>
        <v>0</v>
      </c>
      <c r="ER77" s="19" t="e">
        <f ca="1"/>
        <v>#N/A</v>
      </c>
      <c r="ES77" s="208" t="e">
        <f t="shared" ca="1" si="81"/>
        <v>#N/A</v>
      </c>
      <c r="ET77" s="207"/>
      <c r="EU77" s="194"/>
      <c r="EV77" s="198" cm="1">
        <f t="array" ref="EV77">IFERROR(MATCH(TRUE,INDEX($B$14:$B$117&gt;=EU77,0),0),"")</f>
        <v>1</v>
      </c>
      <c r="EW77" s="194">
        <f t="shared" ca="1" si="82"/>
        <v>1.3963799927016407E-2</v>
      </c>
      <c r="EZ77" s="194">
        <f t="shared" si="83"/>
        <v>0</v>
      </c>
      <c r="FA77" s="19" t="e">
        <f ca="1"/>
        <v>#N/A</v>
      </c>
      <c r="FB77" s="208" t="e">
        <f t="shared" ca="1" si="84"/>
        <v>#N/A</v>
      </c>
      <c r="FC77" s="207"/>
      <c r="FD77" s="194"/>
      <c r="FE77" s="198" cm="1">
        <f t="array" ref="FE77">IFERROR(MATCH(TRUE,INDEX($B$14:$B$117&gt;=FD77,0),0),"")</f>
        <v>1</v>
      </c>
      <c r="FF77" s="194">
        <f t="shared" ca="1" si="85"/>
        <v>1.3963799927016407E-2</v>
      </c>
      <c r="FI77" s="194">
        <f t="shared" si="86"/>
        <v>0</v>
      </c>
      <c r="FJ77" s="19" t="e">
        <f ca="1"/>
        <v>#N/A</v>
      </c>
      <c r="FK77" s="208" t="e">
        <f t="shared" ca="1" si="87"/>
        <v>#N/A</v>
      </c>
      <c r="FL77" s="207"/>
      <c r="FM77" s="194"/>
      <c r="FN77" s="198" cm="1">
        <f t="array" ref="FN77">IFERROR(MATCH(TRUE,INDEX($B$14:$B$117&gt;=FM77,0),0),"")</f>
        <v>1</v>
      </c>
      <c r="FO77" s="194">
        <f t="shared" ca="1" si="88"/>
        <v>1.3963799927016407E-2</v>
      </c>
      <c r="FR77" s="194">
        <f t="shared" si="89"/>
        <v>0</v>
      </c>
      <c r="FS77" s="19" t="e">
        <f ca="1"/>
        <v>#N/A</v>
      </c>
      <c r="FT77" s="208" t="e">
        <f t="shared" ca="1" si="90"/>
        <v>#N/A</v>
      </c>
      <c r="FU77" s="207"/>
      <c r="FV77" s="194"/>
      <c r="FW77" s="198" cm="1">
        <f t="array" ref="FW77">IFERROR(MATCH(TRUE,INDEX($B$14:$B$117&gt;=FV77,0),0),"")</f>
        <v>1</v>
      </c>
      <c r="FX77" s="194">
        <f t="shared" ca="1" si="91"/>
        <v>1.3963799927016407E-2</v>
      </c>
      <c r="GA77" s="194">
        <f t="shared" si="92"/>
        <v>0</v>
      </c>
      <c r="GB77" s="19" t="e">
        <f ca="1"/>
        <v>#N/A</v>
      </c>
      <c r="GC77" s="208" t="e">
        <f t="shared" ca="1" si="93"/>
        <v>#N/A</v>
      </c>
    </row>
    <row r="78" spans="1:185" x14ac:dyDescent="0.2">
      <c r="A78" s="330"/>
      <c r="B78" s="194"/>
      <c r="C78" s="194"/>
      <c r="D78" s="194"/>
      <c r="E78" s="194"/>
      <c r="F78" s="207">
        <f ca="1"/>
        <v>64</v>
      </c>
      <c r="G78" s="194">
        <f ca="1"/>
        <v>0.67368421052631577</v>
      </c>
      <c r="H78" s="198" cm="1">
        <f t="array" aca="1" ref="H78" ca="1">IFERROR(MATCH(TRUE,INDEX($B$14:$B$117&gt;=G78,0),0),"")</f>
        <v>31</v>
      </c>
      <c r="I78" s="194">
        <f t="shared" ref="I78:I141" ca="1" si="98">IFERROR(IF(ROUND(G78,3)=1,1,FORECAST(G78,OFFSET($C$14,H78-1,0,2),OFFSET($B$14,H78-1,0,2))),I77+(1-I77)/($K$4-F78))</f>
        <v>0.9327785166303072</v>
      </c>
      <c r="L78" s="194">
        <f t="shared" si="94"/>
        <v>0</v>
      </c>
      <c r="M78" s="19">
        <f ca="1"/>
        <v>0</v>
      </c>
      <c r="N78" s="208">
        <f t="shared" ca="1" si="95"/>
        <v>0</v>
      </c>
      <c r="O78" s="207"/>
      <c r="P78" s="194"/>
      <c r="Q78" s="198" cm="1">
        <f t="array" ref="Q78">IFERROR(MATCH(TRUE,INDEX($B$14:$B$117&gt;=P78,0),0),"")</f>
        <v>1</v>
      </c>
      <c r="R78" s="194">
        <f t="shared" ref="R78:R141" ca="1" si="99">IFERROR(IF(ROUND(P78,3)=1,1,FORECAST(P78,OFFSET($C$14,Q78-1,0,2),OFFSET($B$14,Q78-1,0,2))),R77+(1-R77)/($K$4-O78))</f>
        <v>1.3963799927016407E-2</v>
      </c>
      <c r="U78" s="194">
        <f t="shared" si="96"/>
        <v>0</v>
      </c>
      <c r="V78" s="19">
        <f ca="1"/>
        <v>0</v>
      </c>
      <c r="W78" s="208">
        <f t="shared" ca="1" si="97"/>
        <v>0</v>
      </c>
      <c r="X78" s="207"/>
      <c r="Y78" s="194"/>
      <c r="Z78" s="198" cm="1">
        <f t="array" ref="Z78">IFERROR(MATCH(TRUE,INDEX($B$14:$B$117&gt;=Y78,0),0),"")</f>
        <v>1</v>
      </c>
      <c r="AA78" s="194">
        <f t="shared" ref="AA78:AA141" ca="1" si="100">IFERROR(IF(ROUND(Y78,3)=1,1,FORECAST(Y78,OFFSET($C$14,Z78-1,0,2),OFFSET($B$14,Z78-1,0,2))),AA77+(1-AA77)/($K$4-X78))</f>
        <v>1.3963799927016407E-2</v>
      </c>
      <c r="AD78" s="194">
        <f t="shared" ref="AD78:AD141" si="101">IF(AC78-AC77&lt;0,0,AC78-AC77)</f>
        <v>0</v>
      </c>
      <c r="AE78" s="19">
        <f ca="1"/>
        <v>0</v>
      </c>
      <c r="AF78" s="208">
        <f t="shared" ref="AF78:AF141" ca="1" si="102">(AE78*(1+AC$3)^((AC$4-AB78)/12))-AE78</f>
        <v>0</v>
      </c>
      <c r="AG78" s="207"/>
      <c r="AH78" s="194"/>
      <c r="AI78" s="198" cm="1">
        <f t="array" ref="AI78">IFERROR(MATCH(TRUE,INDEX($B$14:$B$117&gt;=AH78,0),0),"")</f>
        <v>1</v>
      </c>
      <c r="AJ78" s="194">
        <f t="shared" ref="AJ78:AJ141" ca="1" si="103">IFERROR(IF(ROUND(AH78,3)=1,1,FORECAST(AH78,OFFSET($C$14,AI78-1,0,2),OFFSET($B$14,AI78-1,0,2))),AJ77+(1-AJ77)/($K$4-AG78))</f>
        <v>1.3963799927016407E-2</v>
      </c>
      <c r="AM78" s="194">
        <f t="shared" ref="AM78:AM141" si="104">IF(AL78-AL77&lt;0,0,AL78-AL77)</f>
        <v>0</v>
      </c>
      <c r="AN78" s="19">
        <f ca="1"/>
        <v>0</v>
      </c>
      <c r="AO78" s="208">
        <f t="shared" ref="AO78:AO141" ca="1" si="105">(AN78*(1+AL$3)^((AL$4-AK78)/12))-AN78</f>
        <v>0</v>
      </c>
      <c r="AP78" s="207"/>
      <c r="AQ78" s="194"/>
      <c r="AR78" s="198" cm="1">
        <f t="array" ref="AR78">IFERROR(MATCH(TRUE,INDEX($B$14:$B$117&gt;=AQ78,0),0),"")</f>
        <v>1</v>
      </c>
      <c r="AS78" s="194">
        <f t="shared" ref="AS78:AS141" ca="1" si="106">IFERROR(IF(ROUND(AQ78,3)=1,1,FORECAST(AQ78,OFFSET($C$14,AR78-1,0,2),OFFSET($B$14,AR78-1,0,2))),AS77+(1-AS77)/($K$4-AP78))</f>
        <v>1.3963799927016407E-2</v>
      </c>
      <c r="AV78" s="194">
        <f t="shared" ref="AV78:AV141" si="107">IF(AU78-AU77&lt;0,0,AU78-AU77)</f>
        <v>0</v>
      </c>
      <c r="AW78" s="19">
        <f ca="1"/>
        <v>0</v>
      </c>
      <c r="AX78" s="208">
        <f t="shared" ref="AX78:AX141" ca="1" si="108">(AW78*(1+AU$3)^((AU$4-AT78)/12))-AW78</f>
        <v>0</v>
      </c>
      <c r="AY78" s="207"/>
      <c r="AZ78" s="194"/>
      <c r="BA78" s="198" cm="1">
        <f t="array" ref="BA78">IFERROR(MATCH(TRUE,INDEX($B$14:$B$117&gt;=AZ78,0),0),"")</f>
        <v>1</v>
      </c>
      <c r="BB78" s="194">
        <f t="shared" ref="BB78:BB141" ca="1" si="109">IFERROR(IF(ROUND(AZ78,3)=1,1,FORECAST(AZ78,OFFSET($C$14,BA78-1,0,2),OFFSET($B$14,BA78-1,0,2))),BB77+(1-BB77)/($K$4-AY78))</f>
        <v>1.3963799927016407E-2</v>
      </c>
      <c r="BE78" s="194">
        <f t="shared" ref="BE78:BE141" si="110">IF(BD78-BD77&lt;0,0,BD78-BD77)</f>
        <v>0</v>
      </c>
      <c r="BF78" s="19">
        <f ca="1"/>
        <v>0</v>
      </c>
      <c r="BG78" s="208">
        <f t="shared" ref="BG78:BG141" ca="1" si="111">(BF78*(1+BD$3)^((BD$4-BC78)/12))-BF78</f>
        <v>0</v>
      </c>
      <c r="BH78" s="207"/>
      <c r="BI78" s="194"/>
      <c r="BJ78" s="198" cm="1">
        <f t="array" ref="BJ78">IFERROR(MATCH(TRUE,INDEX($B$14:$B$117&gt;=BI78,0),0),"")</f>
        <v>1</v>
      </c>
      <c r="BK78" s="194">
        <f t="shared" ref="BK78:BK141" ca="1" si="112">IFERROR(IF(ROUND(BI78,3)=1,1,FORECAST(BI78,OFFSET($C$14,BJ78-1,0,2),OFFSET($B$14,BJ78-1,0,2))),BK77+(1-BK77)/($K$4-BH78))</f>
        <v>1.3963799927016407E-2</v>
      </c>
      <c r="BN78" s="194">
        <f t="shared" ref="BN78:BN141" si="113">IF(BM78-BM77&lt;0,0,BM78-BM77)</f>
        <v>0</v>
      </c>
      <c r="BO78" s="19">
        <f ca="1"/>
        <v>0</v>
      </c>
      <c r="BP78" s="208">
        <f t="shared" ref="BP78:BP141" ca="1" si="114">(BO78*(1+BM$3)^((BM$4-BL78)/12))-BO78</f>
        <v>0</v>
      </c>
      <c r="BQ78" s="207"/>
      <c r="BR78" s="194"/>
      <c r="BS78" s="198" cm="1">
        <f t="array" ref="BS78">IFERROR(MATCH(TRUE,INDEX($B$14:$B$117&gt;=BR78,0),0),"")</f>
        <v>1</v>
      </c>
      <c r="BT78" s="194">
        <f t="shared" ref="BT78:BT141" ca="1" si="115">IFERROR(IF(ROUND(BR78,3)=1,1,FORECAST(BR78,OFFSET($C$14,BS78-1,0,2),OFFSET($B$14,BS78-1,0,2))),BT77+(1-BT77)/($K$4-BQ78))</f>
        <v>1.3963799927016407E-2</v>
      </c>
      <c r="BW78" s="194">
        <f t="shared" ref="BW78:BW141" si="116">IF(BV78-BV77&lt;0,0,BV78-BV77)</f>
        <v>0</v>
      </c>
      <c r="BX78" s="19">
        <f ca="1"/>
        <v>0</v>
      </c>
      <c r="BY78" s="208">
        <f t="shared" ref="BY78:BY141" ca="1" si="117">(BX78*(1+BV$3)^((BV$4-BU78)/12))-BX78</f>
        <v>0</v>
      </c>
      <c r="BZ78" s="207"/>
      <c r="CA78" s="194"/>
      <c r="CB78" s="198" cm="1">
        <f t="array" ref="CB78">IFERROR(MATCH(TRUE,INDEX($B$14:$B$117&gt;=CA78,0),0),"")</f>
        <v>1</v>
      </c>
      <c r="CC78" s="194">
        <f t="shared" ref="CC78:CC141" ca="1" si="118">IFERROR(IF(ROUND(CA78,3)=1,1,FORECAST(CA78,OFFSET($C$14,CB78-1,0,2),OFFSET($B$14,CB78-1,0,2))),CC77+(1-CC77)/($K$4-BZ78))</f>
        <v>1.3963799927016407E-2</v>
      </c>
      <c r="CF78" s="194">
        <f t="shared" ref="CF78:CF141" si="119">IF(CE78-CE77&lt;0,0,CE78-CE77)</f>
        <v>0</v>
      </c>
      <c r="CG78" s="19">
        <f ca="1"/>
        <v>0</v>
      </c>
      <c r="CH78" s="208">
        <f t="shared" ref="CH78:CH141" ca="1" si="120">(CG78*(1+CE$3)^((CE$4-CD78)/12))-CG78</f>
        <v>0</v>
      </c>
      <c r="CI78" s="207"/>
      <c r="CJ78" s="194"/>
      <c r="CK78" s="198" cm="1">
        <f t="array" ref="CK78">IFERROR(MATCH(TRUE,INDEX($B$14:$B$117&gt;=CJ78,0),0),"")</f>
        <v>1</v>
      </c>
      <c r="CL78" s="194">
        <f t="shared" ref="CL78:CL141" ca="1" si="121">IFERROR(IF(ROUND(CJ78,3)=1,1,FORECAST(CJ78,OFFSET($C$14,CK78-1,0,2),OFFSET($B$14,CK78-1,0,2))),CL77+(1-CL77)/($K$4-CI78))</f>
        <v>1.3963799927016407E-2</v>
      </c>
      <c r="CO78" s="194">
        <f t="shared" ref="CO78:CO141" si="122">IF(CN78-CN77&lt;0,0,CN78-CN77)</f>
        <v>0</v>
      </c>
      <c r="CP78" s="19">
        <f ca="1"/>
        <v>0</v>
      </c>
      <c r="CQ78" s="208">
        <f t="shared" ref="CQ78:CQ141" ca="1" si="123">(CP78*(1+CN$3)^((CN$4-CM78)/12))-CP78</f>
        <v>0</v>
      </c>
      <c r="CR78" s="207"/>
      <c r="CS78" s="194"/>
      <c r="CT78" s="198" cm="1">
        <f t="array" ref="CT78">IFERROR(MATCH(TRUE,INDEX($B$14:$B$117&gt;=CS78,0),0),"")</f>
        <v>1</v>
      </c>
      <c r="CU78" s="194">
        <f t="shared" ref="CU78:CU141" ca="1" si="124">IFERROR(IF(ROUND(CS78,3)=1,1,FORECAST(CS78,OFFSET($C$14,CT78-1,0,2),OFFSET($B$14,CT78-1,0,2))),CU77+(1-CU77)/($K$4-CR78))</f>
        <v>1.3963799927016407E-2</v>
      </c>
      <c r="CX78" s="194">
        <f t="shared" ref="CX78:CX141" si="125">IF(CW78-CW77&lt;0,0,CW78-CW77)</f>
        <v>0</v>
      </c>
      <c r="CY78" s="19" t="e">
        <f ca="1"/>
        <v>#N/A</v>
      </c>
      <c r="CZ78" s="208" t="e">
        <f t="shared" ref="CZ78:CZ141" ca="1" si="126">(CY78*(1+CW$3)^((CW$4-CV78)/12))-CY78</f>
        <v>#N/A</v>
      </c>
      <c r="DA78" s="207"/>
      <c r="DB78" s="194"/>
      <c r="DC78" s="198" cm="1">
        <f t="array" ref="DC78">IFERROR(MATCH(TRUE,INDEX($B$14:$B$117&gt;=DB78,0),0),"")</f>
        <v>1</v>
      </c>
      <c r="DD78" s="194">
        <f t="shared" ref="DD78:DD141" ca="1" si="127">IFERROR(IF(ROUND(DB78,3)=1,1,FORECAST(DB78,OFFSET($C$14,DC78-1,0,2),OFFSET($B$14,DC78-1,0,2))),DD77+(1-DD77)/($K$4-DA78))</f>
        <v>1.3963799927016407E-2</v>
      </c>
      <c r="DG78" s="194">
        <f t="shared" ref="DG78:DG141" si="128">IF(DF78-DF77&lt;0,0,DF78-DF77)</f>
        <v>0</v>
      </c>
      <c r="DH78" s="19" t="e">
        <f ca="1"/>
        <v>#N/A</v>
      </c>
      <c r="DI78" s="208" t="e">
        <f t="shared" ref="DI78:DI141" ca="1" si="129">(DH78*(1+DF$3)^((DF$4-DE78)/12))-DH78</f>
        <v>#N/A</v>
      </c>
      <c r="DJ78" s="207"/>
      <c r="DK78" s="194"/>
      <c r="DL78" s="198" cm="1">
        <f t="array" ref="DL78">IFERROR(MATCH(TRUE,INDEX($B$14:$B$117&gt;=DK78,0),0),"")</f>
        <v>1</v>
      </c>
      <c r="DM78" s="194">
        <f t="shared" ref="DM78:DM141" ca="1" si="130">IFERROR(IF(ROUND(DK78,3)=1,1,FORECAST(DK78,OFFSET($C$14,DL78-1,0,2),OFFSET($B$14,DL78-1,0,2))),DM77+(1-DM77)/($K$4-DJ78))</f>
        <v>1.3963799927016407E-2</v>
      </c>
      <c r="DP78" s="194">
        <f t="shared" ref="DP78:DP141" si="131">IF(DO78-DO77&lt;0,0,DO78-DO77)</f>
        <v>0</v>
      </c>
      <c r="DQ78" s="19" t="e">
        <f ca="1"/>
        <v>#N/A</v>
      </c>
      <c r="DR78" s="208" t="e">
        <f t="shared" ref="DR78:DR141" ca="1" si="132">(DQ78*(1+DO$3)^((DO$4-DN78)/12))-DQ78</f>
        <v>#N/A</v>
      </c>
      <c r="DS78" s="207"/>
      <c r="DT78" s="194"/>
      <c r="DU78" s="198" cm="1">
        <f t="array" ref="DU78">IFERROR(MATCH(TRUE,INDEX($B$14:$B$117&gt;=DT78,0),0),"")</f>
        <v>1</v>
      </c>
      <c r="DV78" s="194">
        <f t="shared" ref="DV78:DV141" ca="1" si="133">IFERROR(IF(ROUND(DT78,3)=1,1,FORECAST(DT78,OFFSET($C$14,DU78-1,0,2),OFFSET($B$14,DU78-1,0,2))),DV77+(1-DV77)/($K$4-DS78))</f>
        <v>1.3963799927016407E-2</v>
      </c>
      <c r="DY78" s="194">
        <f t="shared" ref="DY78:DY141" si="134">IF(DX78-DX77&lt;0,0,DX78-DX77)</f>
        <v>0</v>
      </c>
      <c r="DZ78" s="19" t="e">
        <f ca="1"/>
        <v>#N/A</v>
      </c>
      <c r="EA78" s="208" t="e">
        <f t="shared" ref="EA78:EA141" ca="1" si="135">(DZ78*(1+DX$3)^((DX$4-DW78)/12))-DZ78</f>
        <v>#N/A</v>
      </c>
      <c r="EB78" s="207"/>
      <c r="EC78" s="194"/>
      <c r="ED78" s="198" cm="1">
        <f t="array" ref="ED78">IFERROR(MATCH(TRUE,INDEX($B$14:$B$117&gt;=EC78,0),0),"")</f>
        <v>1</v>
      </c>
      <c r="EE78" s="194">
        <f t="shared" ref="EE78:EE141" ca="1" si="136">IFERROR(IF(ROUND(EC78,3)=1,1,FORECAST(EC78,OFFSET($C$14,ED78-1,0,2),OFFSET($B$14,ED78-1,0,2))),EE77+(1-EE77)/($K$4-EB78))</f>
        <v>1.3963799927016407E-2</v>
      </c>
      <c r="EH78" s="194">
        <f t="shared" ref="EH78:EH141" si="137">IF(EG78-EG77&lt;0,0,EG78-EG77)</f>
        <v>0</v>
      </c>
      <c r="EI78" s="19" t="e">
        <f ca="1"/>
        <v>#N/A</v>
      </c>
      <c r="EJ78" s="208" t="e">
        <f t="shared" ref="EJ78:EJ141" ca="1" si="138">(EI78*(1+EG$3)^((EG$4-EF78)/12))-EI78</f>
        <v>#N/A</v>
      </c>
      <c r="EK78" s="207"/>
      <c r="EL78" s="194"/>
      <c r="EM78" s="198" cm="1">
        <f t="array" ref="EM78">IFERROR(MATCH(TRUE,INDEX($B$14:$B$117&gt;=EL78,0),0),"")</f>
        <v>1</v>
      </c>
      <c r="EN78" s="194">
        <f t="shared" ref="EN78:EN141" ca="1" si="139">IFERROR(IF(ROUND(EL78,3)=1,1,FORECAST(EL78,OFFSET($C$14,EM78-1,0,2),OFFSET($B$14,EM78-1,0,2))),EN77+(1-EN77)/($K$4-EK78))</f>
        <v>1.3963799927016407E-2</v>
      </c>
      <c r="EQ78" s="194">
        <f t="shared" ref="EQ78:EQ141" si="140">IF(EP78-EP77&lt;0,0,EP78-EP77)</f>
        <v>0</v>
      </c>
      <c r="ER78" s="19" t="e">
        <f ca="1"/>
        <v>#N/A</v>
      </c>
      <c r="ES78" s="208" t="e">
        <f t="shared" ref="ES78:ES141" ca="1" si="141">(ER78*(1+EP$3)^((EP$4-EO78)/12))-ER78</f>
        <v>#N/A</v>
      </c>
      <c r="ET78" s="207"/>
      <c r="EU78" s="194"/>
      <c r="EV78" s="198" cm="1">
        <f t="array" ref="EV78">IFERROR(MATCH(TRUE,INDEX($B$14:$B$117&gt;=EU78,0),0),"")</f>
        <v>1</v>
      </c>
      <c r="EW78" s="194">
        <f t="shared" ref="EW78:EW141" ca="1" si="142">IFERROR(IF(ROUND(EU78,3)=1,1,FORECAST(EU78,OFFSET($C$14,EV78-1,0,2),OFFSET($B$14,EV78-1,0,2))),EW77+(1-EW77)/($K$4-ET78))</f>
        <v>1.3963799927016407E-2</v>
      </c>
      <c r="EZ78" s="194">
        <f t="shared" ref="EZ78:EZ141" si="143">IF(EY78-EY77&lt;0,0,EY78-EY77)</f>
        <v>0</v>
      </c>
      <c r="FA78" s="19" t="e">
        <f ca="1"/>
        <v>#N/A</v>
      </c>
      <c r="FB78" s="208" t="e">
        <f t="shared" ref="FB78:FB141" ca="1" si="144">(FA78*(1+EY$3)^((EY$4-EX78)/12))-FA78</f>
        <v>#N/A</v>
      </c>
      <c r="FC78" s="207"/>
      <c r="FD78" s="194"/>
      <c r="FE78" s="198" cm="1">
        <f t="array" ref="FE78">IFERROR(MATCH(TRUE,INDEX($B$14:$B$117&gt;=FD78,0),0),"")</f>
        <v>1</v>
      </c>
      <c r="FF78" s="194">
        <f t="shared" ref="FF78:FF141" ca="1" si="145">IFERROR(IF(ROUND(FD78,3)=1,1,FORECAST(FD78,OFFSET($C$14,FE78-1,0,2),OFFSET($B$14,FE78-1,0,2))),FF77+(1-FF77)/($K$4-FC78))</f>
        <v>1.3963799927016407E-2</v>
      </c>
      <c r="FI78" s="194">
        <f t="shared" ref="FI78:FI141" si="146">IF(FH78-FH77&lt;0,0,FH78-FH77)</f>
        <v>0</v>
      </c>
      <c r="FJ78" s="19" t="e">
        <f ca="1"/>
        <v>#N/A</v>
      </c>
      <c r="FK78" s="208" t="e">
        <f t="shared" ref="FK78:FK141" ca="1" si="147">(FJ78*(1+FH$3)^((FH$4-FG78)/12))-FJ78</f>
        <v>#N/A</v>
      </c>
      <c r="FL78" s="207"/>
      <c r="FM78" s="194"/>
      <c r="FN78" s="198" cm="1">
        <f t="array" ref="FN78">IFERROR(MATCH(TRUE,INDEX($B$14:$B$117&gt;=FM78,0),0),"")</f>
        <v>1</v>
      </c>
      <c r="FO78" s="194">
        <f t="shared" ref="FO78:FO141" ca="1" si="148">IFERROR(IF(ROUND(FM78,3)=1,1,FORECAST(FM78,OFFSET($C$14,FN78-1,0,2),OFFSET($B$14,FN78-1,0,2))),FO77+(1-FO77)/($K$4-FL78))</f>
        <v>1.3963799927016407E-2</v>
      </c>
      <c r="FR78" s="194">
        <f t="shared" ref="FR78:FR141" si="149">IF(FQ78-FQ77&lt;0,0,FQ78-FQ77)</f>
        <v>0</v>
      </c>
      <c r="FS78" s="19" t="e">
        <f ca="1"/>
        <v>#N/A</v>
      </c>
      <c r="FT78" s="208" t="e">
        <f t="shared" ref="FT78:FT141" ca="1" si="150">(FS78*(1+FQ$3)^((FQ$4-FP78)/12))-FS78</f>
        <v>#N/A</v>
      </c>
      <c r="FU78" s="207"/>
      <c r="FV78" s="194"/>
      <c r="FW78" s="198" cm="1">
        <f t="array" ref="FW78">IFERROR(MATCH(TRUE,INDEX($B$14:$B$117&gt;=FV78,0),0),"")</f>
        <v>1</v>
      </c>
      <c r="FX78" s="194">
        <f t="shared" ref="FX78:FX141" ca="1" si="151">IFERROR(IF(ROUND(FV78,3)=1,1,FORECAST(FV78,OFFSET($C$14,FW78-1,0,2),OFFSET($B$14,FW78-1,0,2))),FX77+(1-FX77)/($K$4-FU78))</f>
        <v>1.3963799927016407E-2</v>
      </c>
      <c r="GA78" s="194">
        <f t="shared" ref="GA78:GA141" si="152">IF(FZ78-FZ77&lt;0,0,FZ78-FZ77)</f>
        <v>0</v>
      </c>
      <c r="GB78" s="19" t="e">
        <f ca="1"/>
        <v>#N/A</v>
      </c>
      <c r="GC78" s="208" t="e">
        <f t="shared" ref="GC78:GC141" ca="1" si="153">(GB78*(1+FZ$3)^((FZ$4-FY78)/12))-GB78</f>
        <v>#N/A</v>
      </c>
    </row>
    <row r="79" spans="1:185" x14ac:dyDescent="0.2">
      <c r="A79" s="330"/>
      <c r="B79" s="194"/>
      <c r="C79" s="194"/>
      <c r="D79" s="194"/>
      <c r="E79" s="194"/>
      <c r="F79" s="207">
        <f ca="1"/>
        <v>65</v>
      </c>
      <c r="G79" s="194">
        <f ca="1"/>
        <v>0.68421052631578949</v>
      </c>
      <c r="H79" s="198" cm="1">
        <f t="array" aca="1" ref="H79" ca="1">IFERROR(MATCH(TRUE,INDEX($B$14:$B$117&gt;=G79,0),0),"")</f>
        <v>32</v>
      </c>
      <c r="I79" s="194">
        <f t="shared" ca="1" si="98"/>
        <v>0.93552825100278192</v>
      </c>
      <c r="L79" s="194">
        <f t="shared" ref="L79:L142" si="154">IF(K79-K78&lt;0,0,K79-K78)</f>
        <v>0</v>
      </c>
      <c r="M79" s="19">
        <f ca="1"/>
        <v>0</v>
      </c>
      <c r="N79" s="208">
        <f t="shared" ref="N79:N142" ca="1" si="155">(M79*(1+K$3)^((K$4-J79)/12))-M79</f>
        <v>0</v>
      </c>
      <c r="O79" s="207"/>
      <c r="P79" s="194"/>
      <c r="Q79" s="198" cm="1">
        <f t="array" ref="Q79">IFERROR(MATCH(TRUE,INDEX($B$14:$B$117&gt;=P79,0),0),"")</f>
        <v>1</v>
      </c>
      <c r="R79" s="194">
        <f t="shared" ca="1" si="99"/>
        <v>1.3963799927016407E-2</v>
      </c>
      <c r="U79" s="194">
        <f t="shared" ref="U79:U142" si="156">IF(T79-T78&lt;0,0,T79-T78)</f>
        <v>0</v>
      </c>
      <c r="V79" s="19">
        <f ca="1"/>
        <v>0</v>
      </c>
      <c r="W79" s="208">
        <f t="shared" ref="W79:W142" ca="1" si="157">(V79*(1+T$3)^((T$4-S79)/12))-V79</f>
        <v>0</v>
      </c>
      <c r="X79" s="207"/>
      <c r="Y79" s="194"/>
      <c r="Z79" s="198" cm="1">
        <f t="array" ref="Z79">IFERROR(MATCH(TRUE,INDEX($B$14:$B$117&gt;=Y79,0),0),"")</f>
        <v>1</v>
      </c>
      <c r="AA79" s="194">
        <f t="shared" ca="1" si="100"/>
        <v>1.3963799927016407E-2</v>
      </c>
      <c r="AD79" s="194">
        <f t="shared" si="101"/>
        <v>0</v>
      </c>
      <c r="AE79" s="19">
        <f ca="1"/>
        <v>0</v>
      </c>
      <c r="AF79" s="208">
        <f t="shared" ca="1" si="102"/>
        <v>0</v>
      </c>
      <c r="AG79" s="207"/>
      <c r="AH79" s="194"/>
      <c r="AI79" s="198" cm="1">
        <f t="array" ref="AI79">IFERROR(MATCH(TRUE,INDEX($B$14:$B$117&gt;=AH79,0),0),"")</f>
        <v>1</v>
      </c>
      <c r="AJ79" s="194">
        <f t="shared" ca="1" si="103"/>
        <v>1.3963799927016407E-2</v>
      </c>
      <c r="AM79" s="194">
        <f t="shared" si="104"/>
        <v>0</v>
      </c>
      <c r="AN79" s="19">
        <f ca="1"/>
        <v>0</v>
      </c>
      <c r="AO79" s="208">
        <f t="shared" ca="1" si="105"/>
        <v>0</v>
      </c>
      <c r="AP79" s="207"/>
      <c r="AQ79" s="194"/>
      <c r="AR79" s="198" cm="1">
        <f t="array" ref="AR79">IFERROR(MATCH(TRUE,INDEX($B$14:$B$117&gt;=AQ79,0),0),"")</f>
        <v>1</v>
      </c>
      <c r="AS79" s="194">
        <f t="shared" ca="1" si="106"/>
        <v>1.3963799927016407E-2</v>
      </c>
      <c r="AV79" s="194">
        <f t="shared" si="107"/>
        <v>0</v>
      </c>
      <c r="AW79" s="19">
        <f ca="1"/>
        <v>0</v>
      </c>
      <c r="AX79" s="208">
        <f t="shared" ca="1" si="108"/>
        <v>0</v>
      </c>
      <c r="AY79" s="207"/>
      <c r="AZ79" s="194"/>
      <c r="BA79" s="198" cm="1">
        <f t="array" ref="BA79">IFERROR(MATCH(TRUE,INDEX($B$14:$B$117&gt;=AZ79,0),0),"")</f>
        <v>1</v>
      </c>
      <c r="BB79" s="194">
        <f t="shared" ca="1" si="109"/>
        <v>1.3963799927016407E-2</v>
      </c>
      <c r="BE79" s="194">
        <f t="shared" si="110"/>
        <v>0</v>
      </c>
      <c r="BF79" s="19">
        <f ca="1"/>
        <v>0</v>
      </c>
      <c r="BG79" s="208">
        <f t="shared" ca="1" si="111"/>
        <v>0</v>
      </c>
      <c r="BH79" s="207"/>
      <c r="BI79" s="194"/>
      <c r="BJ79" s="198" cm="1">
        <f t="array" ref="BJ79">IFERROR(MATCH(TRUE,INDEX($B$14:$B$117&gt;=BI79,0),0),"")</f>
        <v>1</v>
      </c>
      <c r="BK79" s="194">
        <f t="shared" ca="1" si="112"/>
        <v>1.3963799927016407E-2</v>
      </c>
      <c r="BN79" s="194">
        <f t="shared" si="113"/>
        <v>0</v>
      </c>
      <c r="BO79" s="19">
        <f ca="1"/>
        <v>0</v>
      </c>
      <c r="BP79" s="208">
        <f t="shared" ca="1" si="114"/>
        <v>0</v>
      </c>
      <c r="BQ79" s="207"/>
      <c r="BR79" s="194"/>
      <c r="BS79" s="198" cm="1">
        <f t="array" ref="BS79">IFERROR(MATCH(TRUE,INDEX($B$14:$B$117&gt;=BR79,0),0),"")</f>
        <v>1</v>
      </c>
      <c r="BT79" s="194">
        <f t="shared" ca="1" si="115"/>
        <v>1.3963799927016407E-2</v>
      </c>
      <c r="BW79" s="194">
        <f t="shared" si="116"/>
        <v>0</v>
      </c>
      <c r="BX79" s="19">
        <f ca="1"/>
        <v>0</v>
      </c>
      <c r="BY79" s="208">
        <f t="shared" ca="1" si="117"/>
        <v>0</v>
      </c>
      <c r="BZ79" s="207"/>
      <c r="CA79" s="194"/>
      <c r="CB79" s="198" cm="1">
        <f t="array" ref="CB79">IFERROR(MATCH(TRUE,INDEX($B$14:$B$117&gt;=CA79,0),0),"")</f>
        <v>1</v>
      </c>
      <c r="CC79" s="194">
        <f t="shared" ca="1" si="118"/>
        <v>1.3963799927016407E-2</v>
      </c>
      <c r="CF79" s="194">
        <f t="shared" si="119"/>
        <v>0</v>
      </c>
      <c r="CG79" s="19">
        <f ca="1"/>
        <v>0</v>
      </c>
      <c r="CH79" s="208">
        <f t="shared" ca="1" si="120"/>
        <v>0</v>
      </c>
      <c r="CI79" s="207"/>
      <c r="CJ79" s="194"/>
      <c r="CK79" s="198" cm="1">
        <f t="array" ref="CK79">IFERROR(MATCH(TRUE,INDEX($B$14:$B$117&gt;=CJ79,0),0),"")</f>
        <v>1</v>
      </c>
      <c r="CL79" s="194">
        <f t="shared" ca="1" si="121"/>
        <v>1.3963799927016407E-2</v>
      </c>
      <c r="CO79" s="194">
        <f t="shared" si="122"/>
        <v>0</v>
      </c>
      <c r="CP79" s="19">
        <f ca="1"/>
        <v>0</v>
      </c>
      <c r="CQ79" s="208">
        <f t="shared" ca="1" si="123"/>
        <v>0</v>
      </c>
      <c r="CR79" s="207"/>
      <c r="CS79" s="194"/>
      <c r="CT79" s="198" cm="1">
        <f t="array" ref="CT79">IFERROR(MATCH(TRUE,INDEX($B$14:$B$117&gt;=CS79,0),0),"")</f>
        <v>1</v>
      </c>
      <c r="CU79" s="194">
        <f t="shared" ca="1" si="124"/>
        <v>1.3963799927016407E-2</v>
      </c>
      <c r="CX79" s="194">
        <f t="shared" si="125"/>
        <v>0</v>
      </c>
      <c r="CY79" s="19" t="e">
        <f ca="1"/>
        <v>#N/A</v>
      </c>
      <c r="CZ79" s="208" t="e">
        <f t="shared" ca="1" si="126"/>
        <v>#N/A</v>
      </c>
      <c r="DA79" s="207"/>
      <c r="DB79" s="194"/>
      <c r="DC79" s="198" cm="1">
        <f t="array" ref="DC79">IFERROR(MATCH(TRUE,INDEX($B$14:$B$117&gt;=DB79,0),0),"")</f>
        <v>1</v>
      </c>
      <c r="DD79" s="194">
        <f t="shared" ca="1" si="127"/>
        <v>1.3963799927016407E-2</v>
      </c>
      <c r="DG79" s="194">
        <f t="shared" si="128"/>
        <v>0</v>
      </c>
      <c r="DH79" s="19" t="e">
        <f ca="1"/>
        <v>#N/A</v>
      </c>
      <c r="DI79" s="208" t="e">
        <f t="shared" ca="1" si="129"/>
        <v>#N/A</v>
      </c>
      <c r="DJ79" s="207"/>
      <c r="DK79" s="194"/>
      <c r="DL79" s="198" cm="1">
        <f t="array" ref="DL79">IFERROR(MATCH(TRUE,INDEX($B$14:$B$117&gt;=DK79,0),0),"")</f>
        <v>1</v>
      </c>
      <c r="DM79" s="194">
        <f t="shared" ca="1" si="130"/>
        <v>1.3963799927016407E-2</v>
      </c>
      <c r="DP79" s="194">
        <f t="shared" si="131"/>
        <v>0</v>
      </c>
      <c r="DQ79" s="19" t="e">
        <f ca="1"/>
        <v>#N/A</v>
      </c>
      <c r="DR79" s="208" t="e">
        <f t="shared" ca="1" si="132"/>
        <v>#N/A</v>
      </c>
      <c r="DS79" s="207"/>
      <c r="DT79" s="194"/>
      <c r="DU79" s="198" cm="1">
        <f t="array" ref="DU79">IFERROR(MATCH(TRUE,INDEX($B$14:$B$117&gt;=DT79,0),0),"")</f>
        <v>1</v>
      </c>
      <c r="DV79" s="194">
        <f t="shared" ca="1" si="133"/>
        <v>1.3963799927016407E-2</v>
      </c>
      <c r="DY79" s="194">
        <f t="shared" si="134"/>
        <v>0</v>
      </c>
      <c r="DZ79" s="19" t="e">
        <f ca="1"/>
        <v>#N/A</v>
      </c>
      <c r="EA79" s="208" t="e">
        <f t="shared" ca="1" si="135"/>
        <v>#N/A</v>
      </c>
      <c r="EB79" s="207"/>
      <c r="EC79" s="194"/>
      <c r="ED79" s="198" cm="1">
        <f t="array" ref="ED79">IFERROR(MATCH(TRUE,INDEX($B$14:$B$117&gt;=EC79,0),0),"")</f>
        <v>1</v>
      </c>
      <c r="EE79" s="194">
        <f t="shared" ca="1" si="136"/>
        <v>1.3963799927016407E-2</v>
      </c>
      <c r="EH79" s="194">
        <f t="shared" si="137"/>
        <v>0</v>
      </c>
      <c r="EI79" s="19" t="e">
        <f ca="1"/>
        <v>#N/A</v>
      </c>
      <c r="EJ79" s="208" t="e">
        <f t="shared" ca="1" si="138"/>
        <v>#N/A</v>
      </c>
      <c r="EK79" s="207"/>
      <c r="EL79" s="194"/>
      <c r="EM79" s="198" cm="1">
        <f t="array" ref="EM79">IFERROR(MATCH(TRUE,INDEX($B$14:$B$117&gt;=EL79,0),0),"")</f>
        <v>1</v>
      </c>
      <c r="EN79" s="194">
        <f t="shared" ca="1" si="139"/>
        <v>1.3963799927016407E-2</v>
      </c>
      <c r="EQ79" s="194">
        <f t="shared" si="140"/>
        <v>0</v>
      </c>
      <c r="ER79" s="19" t="e">
        <f ca="1"/>
        <v>#N/A</v>
      </c>
      <c r="ES79" s="208" t="e">
        <f t="shared" ca="1" si="141"/>
        <v>#N/A</v>
      </c>
      <c r="ET79" s="207"/>
      <c r="EU79" s="194"/>
      <c r="EV79" s="198" cm="1">
        <f t="array" ref="EV79">IFERROR(MATCH(TRUE,INDEX($B$14:$B$117&gt;=EU79,0),0),"")</f>
        <v>1</v>
      </c>
      <c r="EW79" s="194">
        <f t="shared" ca="1" si="142"/>
        <v>1.3963799927016407E-2</v>
      </c>
      <c r="EZ79" s="194">
        <f t="shared" si="143"/>
        <v>0</v>
      </c>
      <c r="FA79" s="19" t="e">
        <f ca="1"/>
        <v>#N/A</v>
      </c>
      <c r="FB79" s="208" t="e">
        <f t="shared" ca="1" si="144"/>
        <v>#N/A</v>
      </c>
      <c r="FC79" s="207"/>
      <c r="FD79" s="194"/>
      <c r="FE79" s="198" cm="1">
        <f t="array" ref="FE79">IFERROR(MATCH(TRUE,INDEX($B$14:$B$117&gt;=FD79,0),0),"")</f>
        <v>1</v>
      </c>
      <c r="FF79" s="194">
        <f t="shared" ca="1" si="145"/>
        <v>1.3963799927016407E-2</v>
      </c>
      <c r="FI79" s="194">
        <f t="shared" si="146"/>
        <v>0</v>
      </c>
      <c r="FJ79" s="19" t="e">
        <f ca="1"/>
        <v>#N/A</v>
      </c>
      <c r="FK79" s="208" t="e">
        <f t="shared" ca="1" si="147"/>
        <v>#N/A</v>
      </c>
      <c r="FL79" s="207"/>
      <c r="FM79" s="194"/>
      <c r="FN79" s="198" cm="1">
        <f t="array" ref="FN79">IFERROR(MATCH(TRUE,INDEX($B$14:$B$117&gt;=FM79,0),0),"")</f>
        <v>1</v>
      </c>
      <c r="FO79" s="194">
        <f t="shared" ca="1" si="148"/>
        <v>1.3963799927016407E-2</v>
      </c>
      <c r="FR79" s="194">
        <f t="shared" si="149"/>
        <v>0</v>
      </c>
      <c r="FS79" s="19" t="e">
        <f ca="1"/>
        <v>#N/A</v>
      </c>
      <c r="FT79" s="208" t="e">
        <f t="shared" ca="1" si="150"/>
        <v>#N/A</v>
      </c>
      <c r="FU79" s="207"/>
      <c r="FV79" s="194"/>
      <c r="FW79" s="198" cm="1">
        <f t="array" ref="FW79">IFERROR(MATCH(TRUE,INDEX($B$14:$B$117&gt;=FV79,0),0),"")</f>
        <v>1</v>
      </c>
      <c r="FX79" s="194">
        <f t="shared" ca="1" si="151"/>
        <v>1.3963799927016407E-2</v>
      </c>
      <c r="GA79" s="194">
        <f t="shared" si="152"/>
        <v>0</v>
      </c>
      <c r="GB79" s="19" t="e">
        <f ca="1"/>
        <v>#N/A</v>
      </c>
      <c r="GC79" s="208" t="e">
        <f t="shared" ca="1" si="153"/>
        <v>#N/A</v>
      </c>
    </row>
    <row r="80" spans="1:185" x14ac:dyDescent="0.2">
      <c r="A80" s="330"/>
      <c r="B80" s="194"/>
      <c r="C80" s="194"/>
      <c r="D80" s="194"/>
      <c r="E80" s="194"/>
      <c r="F80" s="207">
        <f ca="1"/>
        <v>66</v>
      </c>
      <c r="G80" s="194">
        <f ca="1"/>
        <v>0.6947368421052631</v>
      </c>
      <c r="H80" s="198" cm="1">
        <f t="array" aca="1" ref="H80" ca="1">IFERROR(MATCH(TRUE,INDEX($B$14:$B$117&gt;=G80,0),0),"")</f>
        <v>32</v>
      </c>
      <c r="I80" s="194">
        <f t="shared" ca="1" si="98"/>
        <v>0.93774284145079456</v>
      </c>
      <c r="L80" s="194">
        <f t="shared" si="154"/>
        <v>0</v>
      </c>
      <c r="M80" s="19">
        <f ca="1"/>
        <v>0</v>
      </c>
      <c r="N80" s="208">
        <f t="shared" ca="1" si="155"/>
        <v>0</v>
      </c>
      <c r="O80" s="207"/>
      <c r="P80" s="194"/>
      <c r="Q80" s="198" cm="1">
        <f t="array" ref="Q80">IFERROR(MATCH(TRUE,INDEX($B$14:$B$117&gt;=P80,0),0),"")</f>
        <v>1</v>
      </c>
      <c r="R80" s="194">
        <f t="shared" ca="1" si="99"/>
        <v>1.3963799927016407E-2</v>
      </c>
      <c r="U80" s="194">
        <f t="shared" si="156"/>
        <v>0</v>
      </c>
      <c r="V80" s="19">
        <f ca="1"/>
        <v>0</v>
      </c>
      <c r="W80" s="208">
        <f t="shared" ca="1" si="157"/>
        <v>0</v>
      </c>
      <c r="X80" s="207"/>
      <c r="Y80" s="194"/>
      <c r="Z80" s="198" cm="1">
        <f t="array" ref="Z80">IFERROR(MATCH(TRUE,INDEX($B$14:$B$117&gt;=Y80,0),0),"")</f>
        <v>1</v>
      </c>
      <c r="AA80" s="194">
        <f t="shared" ca="1" si="100"/>
        <v>1.3963799927016407E-2</v>
      </c>
      <c r="AD80" s="194">
        <f t="shared" si="101"/>
        <v>0</v>
      </c>
      <c r="AE80" s="19">
        <f ca="1"/>
        <v>0</v>
      </c>
      <c r="AF80" s="208">
        <f t="shared" ca="1" si="102"/>
        <v>0</v>
      </c>
      <c r="AG80" s="207"/>
      <c r="AH80" s="194"/>
      <c r="AI80" s="198" cm="1">
        <f t="array" ref="AI80">IFERROR(MATCH(TRUE,INDEX($B$14:$B$117&gt;=AH80,0),0),"")</f>
        <v>1</v>
      </c>
      <c r="AJ80" s="194">
        <f t="shared" ca="1" si="103"/>
        <v>1.3963799927016407E-2</v>
      </c>
      <c r="AM80" s="194">
        <f t="shared" si="104"/>
        <v>0</v>
      </c>
      <c r="AN80" s="19">
        <f ca="1"/>
        <v>0</v>
      </c>
      <c r="AO80" s="208">
        <f t="shared" ca="1" si="105"/>
        <v>0</v>
      </c>
      <c r="AP80" s="207"/>
      <c r="AQ80" s="194"/>
      <c r="AR80" s="198" cm="1">
        <f t="array" ref="AR80">IFERROR(MATCH(TRUE,INDEX($B$14:$B$117&gt;=AQ80,0),0),"")</f>
        <v>1</v>
      </c>
      <c r="AS80" s="194">
        <f t="shared" ca="1" si="106"/>
        <v>1.3963799927016407E-2</v>
      </c>
      <c r="AV80" s="194">
        <f t="shared" si="107"/>
        <v>0</v>
      </c>
      <c r="AW80" s="19">
        <f ca="1"/>
        <v>0</v>
      </c>
      <c r="AX80" s="208">
        <f t="shared" ca="1" si="108"/>
        <v>0</v>
      </c>
      <c r="AY80" s="207"/>
      <c r="AZ80" s="194"/>
      <c r="BA80" s="198" cm="1">
        <f t="array" ref="BA80">IFERROR(MATCH(TRUE,INDEX($B$14:$B$117&gt;=AZ80,0),0),"")</f>
        <v>1</v>
      </c>
      <c r="BB80" s="194">
        <f t="shared" ca="1" si="109"/>
        <v>1.3963799927016407E-2</v>
      </c>
      <c r="BE80" s="194">
        <f t="shared" si="110"/>
        <v>0</v>
      </c>
      <c r="BF80" s="19">
        <f ca="1"/>
        <v>0</v>
      </c>
      <c r="BG80" s="208">
        <f t="shared" ca="1" si="111"/>
        <v>0</v>
      </c>
      <c r="BH80" s="207"/>
      <c r="BI80" s="194"/>
      <c r="BJ80" s="198" cm="1">
        <f t="array" ref="BJ80">IFERROR(MATCH(TRUE,INDEX($B$14:$B$117&gt;=BI80,0),0),"")</f>
        <v>1</v>
      </c>
      <c r="BK80" s="194">
        <f t="shared" ca="1" si="112"/>
        <v>1.3963799927016407E-2</v>
      </c>
      <c r="BN80" s="194">
        <f t="shared" si="113"/>
        <v>0</v>
      </c>
      <c r="BO80" s="19">
        <f ca="1"/>
        <v>0</v>
      </c>
      <c r="BP80" s="208">
        <f t="shared" ca="1" si="114"/>
        <v>0</v>
      </c>
      <c r="BQ80" s="207"/>
      <c r="BR80" s="194"/>
      <c r="BS80" s="198" cm="1">
        <f t="array" ref="BS80">IFERROR(MATCH(TRUE,INDEX($B$14:$B$117&gt;=BR80,0),0),"")</f>
        <v>1</v>
      </c>
      <c r="BT80" s="194">
        <f t="shared" ca="1" si="115"/>
        <v>1.3963799927016407E-2</v>
      </c>
      <c r="BW80" s="194">
        <f t="shared" si="116"/>
        <v>0</v>
      </c>
      <c r="BX80" s="19">
        <f ca="1"/>
        <v>0</v>
      </c>
      <c r="BY80" s="208">
        <f t="shared" ca="1" si="117"/>
        <v>0</v>
      </c>
      <c r="BZ80" s="207"/>
      <c r="CA80" s="194"/>
      <c r="CB80" s="198" cm="1">
        <f t="array" ref="CB80">IFERROR(MATCH(TRUE,INDEX($B$14:$B$117&gt;=CA80,0),0),"")</f>
        <v>1</v>
      </c>
      <c r="CC80" s="194">
        <f t="shared" ca="1" si="118"/>
        <v>1.3963799927016407E-2</v>
      </c>
      <c r="CF80" s="194">
        <f t="shared" si="119"/>
        <v>0</v>
      </c>
      <c r="CG80" s="19">
        <f ca="1"/>
        <v>0</v>
      </c>
      <c r="CH80" s="208">
        <f t="shared" ca="1" si="120"/>
        <v>0</v>
      </c>
      <c r="CI80" s="207"/>
      <c r="CJ80" s="194"/>
      <c r="CK80" s="198" cm="1">
        <f t="array" ref="CK80">IFERROR(MATCH(TRUE,INDEX($B$14:$B$117&gt;=CJ80,0),0),"")</f>
        <v>1</v>
      </c>
      <c r="CL80" s="194">
        <f t="shared" ca="1" si="121"/>
        <v>1.3963799927016407E-2</v>
      </c>
      <c r="CO80" s="194">
        <f t="shared" si="122"/>
        <v>0</v>
      </c>
      <c r="CP80" s="19">
        <f ca="1"/>
        <v>0</v>
      </c>
      <c r="CQ80" s="208">
        <f t="shared" ca="1" si="123"/>
        <v>0</v>
      </c>
      <c r="CR80" s="207"/>
      <c r="CS80" s="194"/>
      <c r="CT80" s="198" cm="1">
        <f t="array" ref="CT80">IFERROR(MATCH(TRUE,INDEX($B$14:$B$117&gt;=CS80,0),0),"")</f>
        <v>1</v>
      </c>
      <c r="CU80" s="194">
        <f t="shared" ca="1" si="124"/>
        <v>1.3963799927016407E-2</v>
      </c>
      <c r="CX80" s="194">
        <f t="shared" si="125"/>
        <v>0</v>
      </c>
      <c r="CY80" s="19" t="e">
        <f ca="1"/>
        <v>#N/A</v>
      </c>
      <c r="CZ80" s="208" t="e">
        <f t="shared" ca="1" si="126"/>
        <v>#N/A</v>
      </c>
      <c r="DA80" s="207"/>
      <c r="DB80" s="194"/>
      <c r="DC80" s="198" cm="1">
        <f t="array" ref="DC80">IFERROR(MATCH(TRUE,INDEX($B$14:$B$117&gt;=DB80,0),0),"")</f>
        <v>1</v>
      </c>
      <c r="DD80" s="194">
        <f t="shared" ca="1" si="127"/>
        <v>1.3963799927016407E-2</v>
      </c>
      <c r="DG80" s="194">
        <f t="shared" si="128"/>
        <v>0</v>
      </c>
      <c r="DH80" s="19" t="e">
        <f ca="1"/>
        <v>#N/A</v>
      </c>
      <c r="DI80" s="208" t="e">
        <f t="shared" ca="1" si="129"/>
        <v>#N/A</v>
      </c>
      <c r="DJ80" s="207"/>
      <c r="DK80" s="194"/>
      <c r="DL80" s="198" cm="1">
        <f t="array" ref="DL80">IFERROR(MATCH(TRUE,INDEX($B$14:$B$117&gt;=DK80,0),0),"")</f>
        <v>1</v>
      </c>
      <c r="DM80" s="194">
        <f t="shared" ca="1" si="130"/>
        <v>1.3963799927016407E-2</v>
      </c>
      <c r="DP80" s="194">
        <f t="shared" si="131"/>
        <v>0</v>
      </c>
      <c r="DQ80" s="19" t="e">
        <f ca="1"/>
        <v>#N/A</v>
      </c>
      <c r="DR80" s="208" t="e">
        <f t="shared" ca="1" si="132"/>
        <v>#N/A</v>
      </c>
      <c r="DS80" s="207"/>
      <c r="DT80" s="194"/>
      <c r="DU80" s="198" cm="1">
        <f t="array" ref="DU80">IFERROR(MATCH(TRUE,INDEX($B$14:$B$117&gt;=DT80,0),0),"")</f>
        <v>1</v>
      </c>
      <c r="DV80" s="194">
        <f t="shared" ca="1" si="133"/>
        <v>1.3963799927016407E-2</v>
      </c>
      <c r="DY80" s="194">
        <f t="shared" si="134"/>
        <v>0</v>
      </c>
      <c r="DZ80" s="19" t="e">
        <f ca="1"/>
        <v>#N/A</v>
      </c>
      <c r="EA80" s="208" t="e">
        <f t="shared" ca="1" si="135"/>
        <v>#N/A</v>
      </c>
      <c r="EB80" s="207"/>
      <c r="EC80" s="194"/>
      <c r="ED80" s="198" cm="1">
        <f t="array" ref="ED80">IFERROR(MATCH(TRUE,INDEX($B$14:$B$117&gt;=EC80,0),0),"")</f>
        <v>1</v>
      </c>
      <c r="EE80" s="194">
        <f t="shared" ca="1" si="136"/>
        <v>1.3963799927016407E-2</v>
      </c>
      <c r="EH80" s="194">
        <f t="shared" si="137"/>
        <v>0</v>
      </c>
      <c r="EI80" s="19" t="e">
        <f ca="1"/>
        <v>#N/A</v>
      </c>
      <c r="EJ80" s="208" t="e">
        <f t="shared" ca="1" si="138"/>
        <v>#N/A</v>
      </c>
      <c r="EK80" s="207"/>
      <c r="EL80" s="194"/>
      <c r="EM80" s="198" cm="1">
        <f t="array" ref="EM80">IFERROR(MATCH(TRUE,INDEX($B$14:$B$117&gt;=EL80,0),0),"")</f>
        <v>1</v>
      </c>
      <c r="EN80" s="194">
        <f t="shared" ca="1" si="139"/>
        <v>1.3963799927016407E-2</v>
      </c>
      <c r="EQ80" s="194">
        <f t="shared" si="140"/>
        <v>0</v>
      </c>
      <c r="ER80" s="19" t="e">
        <f ca="1"/>
        <v>#N/A</v>
      </c>
      <c r="ES80" s="208" t="e">
        <f t="shared" ca="1" si="141"/>
        <v>#N/A</v>
      </c>
      <c r="ET80" s="207"/>
      <c r="EU80" s="194"/>
      <c r="EV80" s="198" cm="1">
        <f t="array" ref="EV80">IFERROR(MATCH(TRUE,INDEX($B$14:$B$117&gt;=EU80,0),0),"")</f>
        <v>1</v>
      </c>
      <c r="EW80" s="194">
        <f t="shared" ca="1" si="142"/>
        <v>1.3963799927016407E-2</v>
      </c>
      <c r="EZ80" s="194">
        <f t="shared" si="143"/>
        <v>0</v>
      </c>
      <c r="FA80" s="19" t="e">
        <f ca="1"/>
        <v>#N/A</v>
      </c>
      <c r="FB80" s="208" t="e">
        <f t="shared" ca="1" si="144"/>
        <v>#N/A</v>
      </c>
      <c r="FC80" s="207"/>
      <c r="FD80" s="194"/>
      <c r="FE80" s="198" cm="1">
        <f t="array" ref="FE80">IFERROR(MATCH(TRUE,INDEX($B$14:$B$117&gt;=FD80,0),0),"")</f>
        <v>1</v>
      </c>
      <c r="FF80" s="194">
        <f t="shared" ca="1" si="145"/>
        <v>1.3963799927016407E-2</v>
      </c>
      <c r="FI80" s="194">
        <f t="shared" si="146"/>
        <v>0</v>
      </c>
      <c r="FJ80" s="19" t="e">
        <f ca="1"/>
        <v>#N/A</v>
      </c>
      <c r="FK80" s="208" t="e">
        <f t="shared" ca="1" si="147"/>
        <v>#N/A</v>
      </c>
      <c r="FL80" s="207"/>
      <c r="FM80" s="194"/>
      <c r="FN80" s="198" cm="1">
        <f t="array" ref="FN80">IFERROR(MATCH(TRUE,INDEX($B$14:$B$117&gt;=FM80,0),0),"")</f>
        <v>1</v>
      </c>
      <c r="FO80" s="194">
        <f t="shared" ca="1" si="148"/>
        <v>1.3963799927016407E-2</v>
      </c>
      <c r="FR80" s="194">
        <f t="shared" si="149"/>
        <v>0</v>
      </c>
      <c r="FS80" s="19" t="e">
        <f ca="1"/>
        <v>#N/A</v>
      </c>
      <c r="FT80" s="208" t="e">
        <f t="shared" ca="1" si="150"/>
        <v>#N/A</v>
      </c>
      <c r="FU80" s="207"/>
      <c r="FV80" s="194"/>
      <c r="FW80" s="198" cm="1">
        <f t="array" ref="FW80">IFERROR(MATCH(TRUE,INDEX($B$14:$B$117&gt;=FV80,0),0),"")</f>
        <v>1</v>
      </c>
      <c r="FX80" s="194">
        <f t="shared" ca="1" si="151"/>
        <v>1.3963799927016407E-2</v>
      </c>
      <c r="GA80" s="194">
        <f t="shared" si="152"/>
        <v>0</v>
      </c>
      <c r="GB80" s="19" t="e">
        <f ca="1"/>
        <v>#N/A</v>
      </c>
      <c r="GC80" s="208" t="e">
        <f t="shared" ca="1" si="153"/>
        <v>#N/A</v>
      </c>
    </row>
    <row r="81" spans="1:185" x14ac:dyDescent="0.2">
      <c r="A81" s="330"/>
      <c r="B81" s="194"/>
      <c r="C81" s="194"/>
      <c r="D81" s="194"/>
      <c r="E81" s="194"/>
      <c r="F81" s="207">
        <f ca="1"/>
        <v>67</v>
      </c>
      <c r="G81" s="194">
        <f ca="1"/>
        <v>0.70526315789473681</v>
      </c>
      <c r="H81" s="198" cm="1">
        <f t="array" aca="1" ref="H81" ca="1">IFERROR(MATCH(TRUE,INDEX($B$14:$B$117&gt;=G81,0),0),"")</f>
        <v>33</v>
      </c>
      <c r="I81" s="194">
        <f t="shared" ca="1" si="98"/>
        <v>0.93923248632296041</v>
      </c>
      <c r="L81" s="194">
        <f t="shared" si="154"/>
        <v>0</v>
      </c>
      <c r="M81" s="19">
        <f ca="1"/>
        <v>0</v>
      </c>
      <c r="N81" s="208">
        <f t="shared" ca="1" si="155"/>
        <v>0</v>
      </c>
      <c r="O81" s="207"/>
      <c r="P81" s="194"/>
      <c r="Q81" s="198" cm="1">
        <f t="array" ref="Q81">IFERROR(MATCH(TRUE,INDEX($B$14:$B$117&gt;=P81,0),0),"")</f>
        <v>1</v>
      </c>
      <c r="R81" s="194">
        <f t="shared" ca="1" si="99"/>
        <v>1.3963799927016407E-2</v>
      </c>
      <c r="U81" s="194">
        <f t="shared" si="156"/>
        <v>0</v>
      </c>
      <c r="V81" s="19">
        <f ca="1"/>
        <v>0</v>
      </c>
      <c r="W81" s="208">
        <f t="shared" ca="1" si="157"/>
        <v>0</v>
      </c>
      <c r="X81" s="207"/>
      <c r="Y81" s="194"/>
      <c r="Z81" s="198" cm="1">
        <f t="array" ref="Z81">IFERROR(MATCH(TRUE,INDEX($B$14:$B$117&gt;=Y81,0),0),"")</f>
        <v>1</v>
      </c>
      <c r="AA81" s="194">
        <f t="shared" ca="1" si="100"/>
        <v>1.3963799927016407E-2</v>
      </c>
      <c r="AD81" s="194">
        <f t="shared" si="101"/>
        <v>0</v>
      </c>
      <c r="AE81" s="19">
        <f ca="1"/>
        <v>0</v>
      </c>
      <c r="AF81" s="208">
        <f t="shared" ca="1" si="102"/>
        <v>0</v>
      </c>
      <c r="AG81" s="207"/>
      <c r="AH81" s="194"/>
      <c r="AI81" s="198" cm="1">
        <f t="array" ref="AI81">IFERROR(MATCH(TRUE,INDEX($B$14:$B$117&gt;=AH81,0),0),"")</f>
        <v>1</v>
      </c>
      <c r="AJ81" s="194">
        <f t="shared" ca="1" si="103"/>
        <v>1.3963799927016407E-2</v>
      </c>
      <c r="AM81" s="194">
        <f t="shared" si="104"/>
        <v>0</v>
      </c>
      <c r="AN81" s="19">
        <f ca="1"/>
        <v>0</v>
      </c>
      <c r="AO81" s="208">
        <f t="shared" ca="1" si="105"/>
        <v>0</v>
      </c>
      <c r="AP81" s="207"/>
      <c r="AQ81" s="194"/>
      <c r="AR81" s="198" cm="1">
        <f t="array" ref="AR81">IFERROR(MATCH(TRUE,INDEX($B$14:$B$117&gt;=AQ81,0),0),"")</f>
        <v>1</v>
      </c>
      <c r="AS81" s="194">
        <f t="shared" ca="1" si="106"/>
        <v>1.3963799927016407E-2</v>
      </c>
      <c r="AV81" s="194">
        <f t="shared" si="107"/>
        <v>0</v>
      </c>
      <c r="AW81" s="19">
        <f ca="1"/>
        <v>0</v>
      </c>
      <c r="AX81" s="208">
        <f t="shared" ca="1" si="108"/>
        <v>0</v>
      </c>
      <c r="AY81" s="207"/>
      <c r="AZ81" s="194"/>
      <c r="BA81" s="198" cm="1">
        <f t="array" ref="BA81">IFERROR(MATCH(TRUE,INDEX($B$14:$B$117&gt;=AZ81,0),0),"")</f>
        <v>1</v>
      </c>
      <c r="BB81" s="194">
        <f t="shared" ca="1" si="109"/>
        <v>1.3963799927016407E-2</v>
      </c>
      <c r="BE81" s="194">
        <f t="shared" si="110"/>
        <v>0</v>
      </c>
      <c r="BF81" s="19">
        <f ca="1"/>
        <v>0</v>
      </c>
      <c r="BG81" s="208">
        <f t="shared" ca="1" si="111"/>
        <v>0</v>
      </c>
      <c r="BH81" s="207"/>
      <c r="BI81" s="194"/>
      <c r="BJ81" s="198" cm="1">
        <f t="array" ref="BJ81">IFERROR(MATCH(TRUE,INDEX($B$14:$B$117&gt;=BI81,0),0),"")</f>
        <v>1</v>
      </c>
      <c r="BK81" s="194">
        <f t="shared" ca="1" si="112"/>
        <v>1.3963799927016407E-2</v>
      </c>
      <c r="BN81" s="194">
        <f t="shared" si="113"/>
        <v>0</v>
      </c>
      <c r="BO81" s="19">
        <f ca="1"/>
        <v>0</v>
      </c>
      <c r="BP81" s="208">
        <f t="shared" ca="1" si="114"/>
        <v>0</v>
      </c>
      <c r="BQ81" s="207"/>
      <c r="BR81" s="194"/>
      <c r="BS81" s="198" cm="1">
        <f t="array" ref="BS81">IFERROR(MATCH(TRUE,INDEX($B$14:$B$117&gt;=BR81,0),0),"")</f>
        <v>1</v>
      </c>
      <c r="BT81" s="194">
        <f t="shared" ca="1" si="115"/>
        <v>1.3963799927016407E-2</v>
      </c>
      <c r="BW81" s="194">
        <f t="shared" si="116"/>
        <v>0</v>
      </c>
      <c r="BX81" s="19">
        <f ca="1"/>
        <v>0</v>
      </c>
      <c r="BY81" s="208">
        <f t="shared" ca="1" si="117"/>
        <v>0</v>
      </c>
      <c r="BZ81" s="207"/>
      <c r="CA81" s="194"/>
      <c r="CB81" s="198" cm="1">
        <f t="array" ref="CB81">IFERROR(MATCH(TRUE,INDEX($B$14:$B$117&gt;=CA81,0),0),"")</f>
        <v>1</v>
      </c>
      <c r="CC81" s="194">
        <f t="shared" ca="1" si="118"/>
        <v>1.3963799927016407E-2</v>
      </c>
      <c r="CF81" s="194">
        <f t="shared" si="119"/>
        <v>0</v>
      </c>
      <c r="CG81" s="19">
        <f ca="1"/>
        <v>0</v>
      </c>
      <c r="CH81" s="208">
        <f t="shared" ca="1" si="120"/>
        <v>0</v>
      </c>
      <c r="CI81" s="207"/>
      <c r="CJ81" s="194"/>
      <c r="CK81" s="198" cm="1">
        <f t="array" ref="CK81">IFERROR(MATCH(TRUE,INDEX($B$14:$B$117&gt;=CJ81,0),0),"")</f>
        <v>1</v>
      </c>
      <c r="CL81" s="194">
        <f t="shared" ca="1" si="121"/>
        <v>1.3963799927016407E-2</v>
      </c>
      <c r="CO81" s="194">
        <f t="shared" si="122"/>
        <v>0</v>
      </c>
      <c r="CP81" s="19">
        <f ca="1"/>
        <v>0</v>
      </c>
      <c r="CQ81" s="208">
        <f t="shared" ca="1" si="123"/>
        <v>0</v>
      </c>
      <c r="CR81" s="207"/>
      <c r="CS81" s="194"/>
      <c r="CT81" s="198" cm="1">
        <f t="array" ref="CT81">IFERROR(MATCH(TRUE,INDEX($B$14:$B$117&gt;=CS81,0),0),"")</f>
        <v>1</v>
      </c>
      <c r="CU81" s="194">
        <f t="shared" ca="1" si="124"/>
        <v>1.3963799927016407E-2</v>
      </c>
      <c r="CX81" s="194">
        <f t="shared" si="125"/>
        <v>0</v>
      </c>
      <c r="CY81" s="19" t="e">
        <f ca="1"/>
        <v>#N/A</v>
      </c>
      <c r="CZ81" s="208" t="e">
        <f t="shared" ca="1" si="126"/>
        <v>#N/A</v>
      </c>
      <c r="DA81" s="207"/>
      <c r="DB81" s="194"/>
      <c r="DC81" s="198" cm="1">
        <f t="array" ref="DC81">IFERROR(MATCH(TRUE,INDEX($B$14:$B$117&gt;=DB81,0),0),"")</f>
        <v>1</v>
      </c>
      <c r="DD81" s="194">
        <f t="shared" ca="1" si="127"/>
        <v>1.3963799927016407E-2</v>
      </c>
      <c r="DG81" s="194">
        <f t="shared" si="128"/>
        <v>0</v>
      </c>
      <c r="DH81" s="19" t="e">
        <f ca="1"/>
        <v>#N/A</v>
      </c>
      <c r="DI81" s="208" t="e">
        <f t="shared" ca="1" si="129"/>
        <v>#N/A</v>
      </c>
      <c r="DJ81" s="207"/>
      <c r="DK81" s="194"/>
      <c r="DL81" s="198" cm="1">
        <f t="array" ref="DL81">IFERROR(MATCH(TRUE,INDEX($B$14:$B$117&gt;=DK81,0),0),"")</f>
        <v>1</v>
      </c>
      <c r="DM81" s="194">
        <f t="shared" ca="1" si="130"/>
        <v>1.3963799927016407E-2</v>
      </c>
      <c r="DP81" s="194">
        <f t="shared" si="131"/>
        <v>0</v>
      </c>
      <c r="DQ81" s="19" t="e">
        <f ca="1"/>
        <v>#N/A</v>
      </c>
      <c r="DR81" s="208" t="e">
        <f t="shared" ca="1" si="132"/>
        <v>#N/A</v>
      </c>
      <c r="DS81" s="207"/>
      <c r="DT81" s="194"/>
      <c r="DU81" s="198" cm="1">
        <f t="array" ref="DU81">IFERROR(MATCH(TRUE,INDEX($B$14:$B$117&gt;=DT81,0),0),"")</f>
        <v>1</v>
      </c>
      <c r="DV81" s="194">
        <f t="shared" ca="1" si="133"/>
        <v>1.3963799927016407E-2</v>
      </c>
      <c r="DY81" s="194">
        <f t="shared" si="134"/>
        <v>0</v>
      </c>
      <c r="DZ81" s="19" t="e">
        <f ca="1"/>
        <v>#N/A</v>
      </c>
      <c r="EA81" s="208" t="e">
        <f t="shared" ca="1" si="135"/>
        <v>#N/A</v>
      </c>
      <c r="EB81" s="207"/>
      <c r="EC81" s="194"/>
      <c r="ED81" s="198" cm="1">
        <f t="array" ref="ED81">IFERROR(MATCH(TRUE,INDEX($B$14:$B$117&gt;=EC81,0),0),"")</f>
        <v>1</v>
      </c>
      <c r="EE81" s="194">
        <f t="shared" ca="1" si="136"/>
        <v>1.3963799927016407E-2</v>
      </c>
      <c r="EH81" s="194">
        <f t="shared" si="137"/>
        <v>0</v>
      </c>
      <c r="EI81" s="19" t="e">
        <f ca="1"/>
        <v>#N/A</v>
      </c>
      <c r="EJ81" s="208" t="e">
        <f t="shared" ca="1" si="138"/>
        <v>#N/A</v>
      </c>
      <c r="EK81" s="207"/>
      <c r="EL81" s="194"/>
      <c r="EM81" s="198" cm="1">
        <f t="array" ref="EM81">IFERROR(MATCH(TRUE,INDEX($B$14:$B$117&gt;=EL81,0),0),"")</f>
        <v>1</v>
      </c>
      <c r="EN81" s="194">
        <f t="shared" ca="1" si="139"/>
        <v>1.3963799927016407E-2</v>
      </c>
      <c r="EQ81" s="194">
        <f t="shared" si="140"/>
        <v>0</v>
      </c>
      <c r="ER81" s="19" t="e">
        <f ca="1"/>
        <v>#N/A</v>
      </c>
      <c r="ES81" s="208" t="e">
        <f t="shared" ca="1" si="141"/>
        <v>#N/A</v>
      </c>
      <c r="ET81" s="207"/>
      <c r="EU81" s="194"/>
      <c r="EV81" s="198" cm="1">
        <f t="array" ref="EV81">IFERROR(MATCH(TRUE,INDEX($B$14:$B$117&gt;=EU81,0),0),"")</f>
        <v>1</v>
      </c>
      <c r="EW81" s="194">
        <f t="shared" ca="1" si="142"/>
        <v>1.3963799927016407E-2</v>
      </c>
      <c r="EZ81" s="194">
        <f t="shared" si="143"/>
        <v>0</v>
      </c>
      <c r="FA81" s="19" t="e">
        <f ca="1"/>
        <v>#N/A</v>
      </c>
      <c r="FB81" s="208" t="e">
        <f t="shared" ca="1" si="144"/>
        <v>#N/A</v>
      </c>
      <c r="FC81" s="207"/>
      <c r="FD81" s="194"/>
      <c r="FE81" s="198" cm="1">
        <f t="array" ref="FE81">IFERROR(MATCH(TRUE,INDEX($B$14:$B$117&gt;=FD81,0),0),"")</f>
        <v>1</v>
      </c>
      <c r="FF81" s="194">
        <f t="shared" ca="1" si="145"/>
        <v>1.3963799927016407E-2</v>
      </c>
      <c r="FI81" s="194">
        <f t="shared" si="146"/>
        <v>0</v>
      </c>
      <c r="FJ81" s="19" t="e">
        <f ca="1"/>
        <v>#N/A</v>
      </c>
      <c r="FK81" s="208" t="e">
        <f t="shared" ca="1" si="147"/>
        <v>#N/A</v>
      </c>
      <c r="FL81" s="207"/>
      <c r="FM81" s="194"/>
      <c r="FN81" s="198" cm="1">
        <f t="array" ref="FN81">IFERROR(MATCH(TRUE,INDEX($B$14:$B$117&gt;=FM81,0),0),"")</f>
        <v>1</v>
      </c>
      <c r="FO81" s="194">
        <f t="shared" ca="1" si="148"/>
        <v>1.3963799927016407E-2</v>
      </c>
      <c r="FR81" s="194">
        <f t="shared" si="149"/>
        <v>0</v>
      </c>
      <c r="FS81" s="19" t="e">
        <f ca="1"/>
        <v>#N/A</v>
      </c>
      <c r="FT81" s="208" t="e">
        <f t="shared" ca="1" si="150"/>
        <v>#N/A</v>
      </c>
      <c r="FU81" s="207"/>
      <c r="FV81" s="194"/>
      <c r="FW81" s="198" cm="1">
        <f t="array" ref="FW81">IFERROR(MATCH(TRUE,INDEX($B$14:$B$117&gt;=FV81,0),0),"")</f>
        <v>1</v>
      </c>
      <c r="FX81" s="194">
        <f t="shared" ca="1" si="151"/>
        <v>1.3963799927016407E-2</v>
      </c>
      <c r="GA81" s="194">
        <f t="shared" si="152"/>
        <v>0</v>
      </c>
      <c r="GB81" s="19" t="e">
        <f ca="1"/>
        <v>#N/A</v>
      </c>
      <c r="GC81" s="208" t="e">
        <f t="shared" ca="1" si="153"/>
        <v>#N/A</v>
      </c>
    </row>
    <row r="82" spans="1:185" x14ac:dyDescent="0.2">
      <c r="A82" s="330"/>
      <c r="B82" s="194"/>
      <c r="C82" s="194"/>
      <c r="D82" s="194"/>
      <c r="E82" s="194"/>
      <c r="F82" s="207">
        <f ca="1"/>
        <v>68</v>
      </c>
      <c r="G82" s="194">
        <f ca="1"/>
        <v>0.71578947368421053</v>
      </c>
      <c r="H82" s="198" cm="1">
        <f t="array" aca="1" ref="H82" ca="1">IFERROR(MATCH(TRUE,INDEX($B$14:$B$117&gt;=G82,0),0),"")</f>
        <v>33</v>
      </c>
      <c r="I82" s="194">
        <f t="shared" ca="1" si="98"/>
        <v>0.94179378987246509</v>
      </c>
      <c r="L82" s="194">
        <f t="shared" si="154"/>
        <v>0</v>
      </c>
      <c r="M82" s="19">
        <f ca="1"/>
        <v>0</v>
      </c>
      <c r="N82" s="208">
        <f t="shared" ca="1" si="155"/>
        <v>0</v>
      </c>
      <c r="O82" s="207"/>
      <c r="P82" s="194"/>
      <c r="Q82" s="198" cm="1">
        <f t="array" ref="Q82">IFERROR(MATCH(TRUE,INDEX($B$14:$B$117&gt;=P82,0),0),"")</f>
        <v>1</v>
      </c>
      <c r="R82" s="194">
        <f t="shared" ca="1" si="99"/>
        <v>1.3963799927016407E-2</v>
      </c>
      <c r="U82" s="194">
        <f t="shared" si="156"/>
        <v>0</v>
      </c>
      <c r="V82" s="19">
        <f ca="1"/>
        <v>0</v>
      </c>
      <c r="W82" s="208">
        <f t="shared" ca="1" si="157"/>
        <v>0</v>
      </c>
      <c r="X82" s="207"/>
      <c r="Y82" s="194"/>
      <c r="Z82" s="198" cm="1">
        <f t="array" ref="Z82">IFERROR(MATCH(TRUE,INDEX($B$14:$B$117&gt;=Y82,0),0),"")</f>
        <v>1</v>
      </c>
      <c r="AA82" s="194">
        <f t="shared" ca="1" si="100"/>
        <v>1.3963799927016407E-2</v>
      </c>
      <c r="AD82" s="194">
        <f t="shared" si="101"/>
        <v>0</v>
      </c>
      <c r="AE82" s="19">
        <f ca="1"/>
        <v>0</v>
      </c>
      <c r="AF82" s="208">
        <f t="shared" ca="1" si="102"/>
        <v>0</v>
      </c>
      <c r="AG82" s="207"/>
      <c r="AH82" s="194"/>
      <c r="AI82" s="198" cm="1">
        <f t="array" ref="AI82">IFERROR(MATCH(TRUE,INDEX($B$14:$B$117&gt;=AH82,0),0),"")</f>
        <v>1</v>
      </c>
      <c r="AJ82" s="194">
        <f t="shared" ca="1" si="103"/>
        <v>1.3963799927016407E-2</v>
      </c>
      <c r="AM82" s="194">
        <f t="shared" si="104"/>
        <v>0</v>
      </c>
      <c r="AN82" s="19">
        <f ca="1"/>
        <v>0</v>
      </c>
      <c r="AO82" s="208">
        <f t="shared" ca="1" si="105"/>
        <v>0</v>
      </c>
      <c r="AP82" s="207"/>
      <c r="AQ82" s="194"/>
      <c r="AR82" s="198" cm="1">
        <f t="array" ref="AR82">IFERROR(MATCH(TRUE,INDEX($B$14:$B$117&gt;=AQ82,0),0),"")</f>
        <v>1</v>
      </c>
      <c r="AS82" s="194">
        <f t="shared" ca="1" si="106"/>
        <v>1.3963799927016407E-2</v>
      </c>
      <c r="AV82" s="194">
        <f t="shared" si="107"/>
        <v>0</v>
      </c>
      <c r="AW82" s="19">
        <f ca="1"/>
        <v>0</v>
      </c>
      <c r="AX82" s="208">
        <f t="shared" ca="1" si="108"/>
        <v>0</v>
      </c>
      <c r="AY82" s="207"/>
      <c r="AZ82" s="194"/>
      <c r="BA82" s="198" cm="1">
        <f t="array" ref="BA82">IFERROR(MATCH(TRUE,INDEX($B$14:$B$117&gt;=AZ82,0),0),"")</f>
        <v>1</v>
      </c>
      <c r="BB82" s="194">
        <f t="shared" ca="1" si="109"/>
        <v>1.3963799927016407E-2</v>
      </c>
      <c r="BE82" s="194">
        <f t="shared" si="110"/>
        <v>0</v>
      </c>
      <c r="BF82" s="19">
        <f ca="1"/>
        <v>0</v>
      </c>
      <c r="BG82" s="208">
        <f t="shared" ca="1" si="111"/>
        <v>0</v>
      </c>
      <c r="BH82" s="207"/>
      <c r="BI82" s="194"/>
      <c r="BJ82" s="198" cm="1">
        <f t="array" ref="BJ82">IFERROR(MATCH(TRUE,INDEX($B$14:$B$117&gt;=BI82,0),0),"")</f>
        <v>1</v>
      </c>
      <c r="BK82" s="194">
        <f t="shared" ca="1" si="112"/>
        <v>1.3963799927016407E-2</v>
      </c>
      <c r="BN82" s="194">
        <f t="shared" si="113"/>
        <v>0</v>
      </c>
      <c r="BO82" s="19">
        <f ca="1"/>
        <v>0</v>
      </c>
      <c r="BP82" s="208">
        <f t="shared" ca="1" si="114"/>
        <v>0</v>
      </c>
      <c r="BQ82" s="207"/>
      <c r="BR82" s="194"/>
      <c r="BS82" s="198" cm="1">
        <f t="array" ref="BS82">IFERROR(MATCH(TRUE,INDEX($B$14:$B$117&gt;=BR82,0),0),"")</f>
        <v>1</v>
      </c>
      <c r="BT82" s="194">
        <f t="shared" ca="1" si="115"/>
        <v>1.3963799927016407E-2</v>
      </c>
      <c r="BW82" s="194">
        <f t="shared" si="116"/>
        <v>0</v>
      </c>
      <c r="BX82" s="19">
        <f ca="1"/>
        <v>0</v>
      </c>
      <c r="BY82" s="208">
        <f t="shared" ca="1" si="117"/>
        <v>0</v>
      </c>
      <c r="BZ82" s="207"/>
      <c r="CA82" s="194"/>
      <c r="CB82" s="198" cm="1">
        <f t="array" ref="CB82">IFERROR(MATCH(TRUE,INDEX($B$14:$B$117&gt;=CA82,0),0),"")</f>
        <v>1</v>
      </c>
      <c r="CC82" s="194">
        <f t="shared" ca="1" si="118"/>
        <v>1.3963799927016407E-2</v>
      </c>
      <c r="CF82" s="194">
        <f t="shared" si="119"/>
        <v>0</v>
      </c>
      <c r="CG82" s="19">
        <f ca="1"/>
        <v>0</v>
      </c>
      <c r="CH82" s="208">
        <f t="shared" ca="1" si="120"/>
        <v>0</v>
      </c>
      <c r="CI82" s="207"/>
      <c r="CJ82" s="194"/>
      <c r="CK82" s="198" cm="1">
        <f t="array" ref="CK82">IFERROR(MATCH(TRUE,INDEX($B$14:$B$117&gt;=CJ82,0),0),"")</f>
        <v>1</v>
      </c>
      <c r="CL82" s="194">
        <f t="shared" ca="1" si="121"/>
        <v>1.3963799927016407E-2</v>
      </c>
      <c r="CO82" s="194">
        <f t="shared" si="122"/>
        <v>0</v>
      </c>
      <c r="CP82" s="19">
        <f ca="1"/>
        <v>0</v>
      </c>
      <c r="CQ82" s="208">
        <f t="shared" ca="1" si="123"/>
        <v>0</v>
      </c>
      <c r="CR82" s="207"/>
      <c r="CS82" s="194"/>
      <c r="CT82" s="198" cm="1">
        <f t="array" ref="CT82">IFERROR(MATCH(TRUE,INDEX($B$14:$B$117&gt;=CS82,0),0),"")</f>
        <v>1</v>
      </c>
      <c r="CU82" s="194">
        <f t="shared" ca="1" si="124"/>
        <v>1.3963799927016407E-2</v>
      </c>
      <c r="CX82" s="194">
        <f t="shared" si="125"/>
        <v>0</v>
      </c>
      <c r="CY82" s="19" t="e">
        <f ca="1"/>
        <v>#N/A</v>
      </c>
      <c r="CZ82" s="208" t="e">
        <f t="shared" ca="1" si="126"/>
        <v>#N/A</v>
      </c>
      <c r="DA82" s="207"/>
      <c r="DB82" s="194"/>
      <c r="DC82" s="198" cm="1">
        <f t="array" ref="DC82">IFERROR(MATCH(TRUE,INDEX($B$14:$B$117&gt;=DB82,0),0),"")</f>
        <v>1</v>
      </c>
      <c r="DD82" s="194">
        <f t="shared" ca="1" si="127"/>
        <v>1.3963799927016407E-2</v>
      </c>
      <c r="DG82" s="194">
        <f t="shared" si="128"/>
        <v>0</v>
      </c>
      <c r="DH82" s="19" t="e">
        <f ca="1"/>
        <v>#N/A</v>
      </c>
      <c r="DI82" s="208" t="e">
        <f t="shared" ca="1" si="129"/>
        <v>#N/A</v>
      </c>
      <c r="DJ82" s="207"/>
      <c r="DK82" s="194"/>
      <c r="DL82" s="198" cm="1">
        <f t="array" ref="DL82">IFERROR(MATCH(TRUE,INDEX($B$14:$B$117&gt;=DK82,0),0),"")</f>
        <v>1</v>
      </c>
      <c r="DM82" s="194">
        <f t="shared" ca="1" si="130"/>
        <v>1.3963799927016407E-2</v>
      </c>
      <c r="DP82" s="194">
        <f t="shared" si="131"/>
        <v>0</v>
      </c>
      <c r="DQ82" s="19" t="e">
        <f ca="1"/>
        <v>#N/A</v>
      </c>
      <c r="DR82" s="208" t="e">
        <f t="shared" ca="1" si="132"/>
        <v>#N/A</v>
      </c>
      <c r="DS82" s="207"/>
      <c r="DT82" s="194"/>
      <c r="DU82" s="198" cm="1">
        <f t="array" ref="DU82">IFERROR(MATCH(TRUE,INDEX($B$14:$B$117&gt;=DT82,0),0),"")</f>
        <v>1</v>
      </c>
      <c r="DV82" s="194">
        <f t="shared" ca="1" si="133"/>
        <v>1.3963799927016407E-2</v>
      </c>
      <c r="DY82" s="194">
        <f t="shared" si="134"/>
        <v>0</v>
      </c>
      <c r="DZ82" s="19" t="e">
        <f ca="1"/>
        <v>#N/A</v>
      </c>
      <c r="EA82" s="208" t="e">
        <f t="shared" ca="1" si="135"/>
        <v>#N/A</v>
      </c>
      <c r="EB82" s="207"/>
      <c r="EC82" s="194"/>
      <c r="ED82" s="198" cm="1">
        <f t="array" ref="ED82">IFERROR(MATCH(TRUE,INDEX($B$14:$B$117&gt;=EC82,0),0),"")</f>
        <v>1</v>
      </c>
      <c r="EE82" s="194">
        <f t="shared" ca="1" si="136"/>
        <v>1.3963799927016407E-2</v>
      </c>
      <c r="EH82" s="194">
        <f t="shared" si="137"/>
        <v>0</v>
      </c>
      <c r="EI82" s="19" t="e">
        <f ca="1"/>
        <v>#N/A</v>
      </c>
      <c r="EJ82" s="208" t="e">
        <f t="shared" ca="1" si="138"/>
        <v>#N/A</v>
      </c>
      <c r="EK82" s="207"/>
      <c r="EL82" s="194"/>
      <c r="EM82" s="198" cm="1">
        <f t="array" ref="EM82">IFERROR(MATCH(TRUE,INDEX($B$14:$B$117&gt;=EL82,0),0),"")</f>
        <v>1</v>
      </c>
      <c r="EN82" s="194">
        <f t="shared" ca="1" si="139"/>
        <v>1.3963799927016407E-2</v>
      </c>
      <c r="EQ82" s="194">
        <f t="shared" si="140"/>
        <v>0</v>
      </c>
      <c r="ER82" s="19" t="e">
        <f ca="1"/>
        <v>#N/A</v>
      </c>
      <c r="ES82" s="208" t="e">
        <f t="shared" ca="1" si="141"/>
        <v>#N/A</v>
      </c>
      <c r="ET82" s="207"/>
      <c r="EU82" s="194"/>
      <c r="EV82" s="198" cm="1">
        <f t="array" ref="EV82">IFERROR(MATCH(TRUE,INDEX($B$14:$B$117&gt;=EU82,0),0),"")</f>
        <v>1</v>
      </c>
      <c r="EW82" s="194">
        <f t="shared" ca="1" si="142"/>
        <v>1.3963799927016407E-2</v>
      </c>
      <c r="EZ82" s="194">
        <f t="shared" si="143"/>
        <v>0</v>
      </c>
      <c r="FA82" s="19" t="e">
        <f ca="1"/>
        <v>#N/A</v>
      </c>
      <c r="FB82" s="208" t="e">
        <f t="shared" ca="1" si="144"/>
        <v>#N/A</v>
      </c>
      <c r="FC82" s="207"/>
      <c r="FD82" s="194"/>
      <c r="FE82" s="198" cm="1">
        <f t="array" ref="FE82">IFERROR(MATCH(TRUE,INDEX($B$14:$B$117&gt;=FD82,0),0),"")</f>
        <v>1</v>
      </c>
      <c r="FF82" s="194">
        <f t="shared" ca="1" si="145"/>
        <v>1.3963799927016407E-2</v>
      </c>
      <c r="FI82" s="194">
        <f t="shared" si="146"/>
        <v>0</v>
      </c>
      <c r="FJ82" s="19" t="e">
        <f ca="1"/>
        <v>#N/A</v>
      </c>
      <c r="FK82" s="208" t="e">
        <f t="shared" ca="1" si="147"/>
        <v>#N/A</v>
      </c>
      <c r="FL82" s="207"/>
      <c r="FM82" s="194"/>
      <c r="FN82" s="198" cm="1">
        <f t="array" ref="FN82">IFERROR(MATCH(TRUE,INDEX($B$14:$B$117&gt;=FM82,0),0),"")</f>
        <v>1</v>
      </c>
      <c r="FO82" s="194">
        <f t="shared" ca="1" si="148"/>
        <v>1.3963799927016407E-2</v>
      </c>
      <c r="FR82" s="194">
        <f t="shared" si="149"/>
        <v>0</v>
      </c>
      <c r="FS82" s="19" t="e">
        <f ca="1"/>
        <v>#N/A</v>
      </c>
      <c r="FT82" s="208" t="e">
        <f t="shared" ca="1" si="150"/>
        <v>#N/A</v>
      </c>
      <c r="FU82" s="207"/>
      <c r="FV82" s="194"/>
      <c r="FW82" s="198" cm="1">
        <f t="array" ref="FW82">IFERROR(MATCH(TRUE,INDEX($B$14:$B$117&gt;=FV82,0),0),"")</f>
        <v>1</v>
      </c>
      <c r="FX82" s="194">
        <f t="shared" ca="1" si="151"/>
        <v>1.3963799927016407E-2</v>
      </c>
      <c r="GA82" s="194">
        <f t="shared" si="152"/>
        <v>0</v>
      </c>
      <c r="GB82" s="19" t="e">
        <f ca="1"/>
        <v>#N/A</v>
      </c>
      <c r="GC82" s="208" t="e">
        <f t="shared" ca="1" si="153"/>
        <v>#N/A</v>
      </c>
    </row>
    <row r="83" spans="1:185" x14ac:dyDescent="0.2">
      <c r="A83" s="330"/>
      <c r="B83" s="194"/>
      <c r="C83" s="194"/>
      <c r="D83" s="194"/>
      <c r="E83" s="194"/>
      <c r="F83" s="207">
        <f ca="1"/>
        <v>69</v>
      </c>
      <c r="G83" s="194">
        <f ca="1"/>
        <v>0.72631578947368425</v>
      </c>
      <c r="H83" s="198" cm="1">
        <f t="array" aca="1" ref="H83" ca="1">IFERROR(MATCH(TRUE,INDEX($B$14:$B$117&gt;=G83,0),0),"")</f>
        <v>33</v>
      </c>
      <c r="I83" s="194">
        <f t="shared" ca="1" si="98"/>
        <v>0.94435509342196977</v>
      </c>
      <c r="L83" s="194">
        <f t="shared" si="154"/>
        <v>0</v>
      </c>
      <c r="M83" s="19">
        <f ca="1"/>
        <v>0</v>
      </c>
      <c r="N83" s="208">
        <f t="shared" ca="1" si="155"/>
        <v>0</v>
      </c>
      <c r="O83" s="207"/>
      <c r="P83" s="194"/>
      <c r="Q83" s="198" cm="1">
        <f t="array" ref="Q83">IFERROR(MATCH(TRUE,INDEX($B$14:$B$117&gt;=P83,0),0),"")</f>
        <v>1</v>
      </c>
      <c r="R83" s="194">
        <f t="shared" ca="1" si="99"/>
        <v>1.3963799927016407E-2</v>
      </c>
      <c r="U83" s="194">
        <f t="shared" si="156"/>
        <v>0</v>
      </c>
      <c r="V83" s="19">
        <f ca="1"/>
        <v>0</v>
      </c>
      <c r="W83" s="208">
        <f t="shared" ca="1" si="157"/>
        <v>0</v>
      </c>
      <c r="X83" s="207"/>
      <c r="Y83" s="194"/>
      <c r="Z83" s="198" cm="1">
        <f t="array" ref="Z83">IFERROR(MATCH(TRUE,INDEX($B$14:$B$117&gt;=Y83,0),0),"")</f>
        <v>1</v>
      </c>
      <c r="AA83" s="194">
        <f t="shared" ca="1" si="100"/>
        <v>1.3963799927016407E-2</v>
      </c>
      <c r="AD83" s="194">
        <f t="shared" si="101"/>
        <v>0</v>
      </c>
      <c r="AE83" s="19">
        <f ca="1"/>
        <v>0</v>
      </c>
      <c r="AF83" s="208">
        <f t="shared" ca="1" si="102"/>
        <v>0</v>
      </c>
      <c r="AG83" s="207"/>
      <c r="AH83" s="194"/>
      <c r="AI83" s="198" cm="1">
        <f t="array" ref="AI83">IFERROR(MATCH(TRUE,INDEX($B$14:$B$117&gt;=AH83,0),0),"")</f>
        <v>1</v>
      </c>
      <c r="AJ83" s="194">
        <f t="shared" ca="1" si="103"/>
        <v>1.3963799927016407E-2</v>
      </c>
      <c r="AM83" s="194">
        <f t="shared" si="104"/>
        <v>0</v>
      </c>
      <c r="AN83" s="19">
        <f ca="1"/>
        <v>0</v>
      </c>
      <c r="AO83" s="208">
        <f t="shared" ca="1" si="105"/>
        <v>0</v>
      </c>
      <c r="AP83" s="207"/>
      <c r="AQ83" s="194"/>
      <c r="AR83" s="198" cm="1">
        <f t="array" ref="AR83">IFERROR(MATCH(TRUE,INDEX($B$14:$B$117&gt;=AQ83,0),0),"")</f>
        <v>1</v>
      </c>
      <c r="AS83" s="194">
        <f t="shared" ca="1" si="106"/>
        <v>1.3963799927016407E-2</v>
      </c>
      <c r="AV83" s="194">
        <f t="shared" si="107"/>
        <v>0</v>
      </c>
      <c r="AW83" s="19">
        <f ca="1"/>
        <v>0</v>
      </c>
      <c r="AX83" s="208">
        <f t="shared" ca="1" si="108"/>
        <v>0</v>
      </c>
      <c r="AY83" s="207"/>
      <c r="AZ83" s="194"/>
      <c r="BA83" s="198" cm="1">
        <f t="array" ref="BA83">IFERROR(MATCH(TRUE,INDEX($B$14:$B$117&gt;=AZ83,0),0),"")</f>
        <v>1</v>
      </c>
      <c r="BB83" s="194">
        <f t="shared" ca="1" si="109"/>
        <v>1.3963799927016407E-2</v>
      </c>
      <c r="BE83" s="194">
        <f t="shared" si="110"/>
        <v>0</v>
      </c>
      <c r="BF83" s="19">
        <f ca="1"/>
        <v>0</v>
      </c>
      <c r="BG83" s="208">
        <f t="shared" ca="1" si="111"/>
        <v>0</v>
      </c>
      <c r="BH83" s="207"/>
      <c r="BI83" s="194"/>
      <c r="BJ83" s="198" cm="1">
        <f t="array" ref="BJ83">IFERROR(MATCH(TRUE,INDEX($B$14:$B$117&gt;=BI83,0),0),"")</f>
        <v>1</v>
      </c>
      <c r="BK83" s="194">
        <f t="shared" ca="1" si="112"/>
        <v>1.3963799927016407E-2</v>
      </c>
      <c r="BN83" s="194">
        <f t="shared" si="113"/>
        <v>0</v>
      </c>
      <c r="BO83" s="19">
        <f ca="1"/>
        <v>0</v>
      </c>
      <c r="BP83" s="208">
        <f t="shared" ca="1" si="114"/>
        <v>0</v>
      </c>
      <c r="BQ83" s="207"/>
      <c r="BR83" s="194"/>
      <c r="BS83" s="198" cm="1">
        <f t="array" ref="BS83">IFERROR(MATCH(TRUE,INDEX($B$14:$B$117&gt;=BR83,0),0),"")</f>
        <v>1</v>
      </c>
      <c r="BT83" s="194">
        <f t="shared" ca="1" si="115"/>
        <v>1.3963799927016407E-2</v>
      </c>
      <c r="BW83" s="194">
        <f t="shared" si="116"/>
        <v>0</v>
      </c>
      <c r="BX83" s="19">
        <f ca="1"/>
        <v>0</v>
      </c>
      <c r="BY83" s="208">
        <f t="shared" ca="1" si="117"/>
        <v>0</v>
      </c>
      <c r="BZ83" s="207"/>
      <c r="CA83" s="194"/>
      <c r="CB83" s="198" cm="1">
        <f t="array" ref="CB83">IFERROR(MATCH(TRUE,INDEX($B$14:$B$117&gt;=CA83,0),0),"")</f>
        <v>1</v>
      </c>
      <c r="CC83" s="194">
        <f t="shared" ca="1" si="118"/>
        <v>1.3963799927016407E-2</v>
      </c>
      <c r="CF83" s="194">
        <f t="shared" si="119"/>
        <v>0</v>
      </c>
      <c r="CG83" s="19">
        <f ca="1"/>
        <v>0</v>
      </c>
      <c r="CH83" s="208">
        <f t="shared" ca="1" si="120"/>
        <v>0</v>
      </c>
      <c r="CI83" s="207"/>
      <c r="CJ83" s="194"/>
      <c r="CK83" s="198" cm="1">
        <f t="array" ref="CK83">IFERROR(MATCH(TRUE,INDEX($B$14:$B$117&gt;=CJ83,0),0),"")</f>
        <v>1</v>
      </c>
      <c r="CL83" s="194">
        <f t="shared" ca="1" si="121"/>
        <v>1.3963799927016407E-2</v>
      </c>
      <c r="CO83" s="194">
        <f t="shared" si="122"/>
        <v>0</v>
      </c>
      <c r="CP83" s="19">
        <f ca="1"/>
        <v>0</v>
      </c>
      <c r="CQ83" s="208">
        <f t="shared" ca="1" si="123"/>
        <v>0</v>
      </c>
      <c r="CR83" s="207"/>
      <c r="CS83" s="194"/>
      <c r="CT83" s="198" cm="1">
        <f t="array" ref="CT83">IFERROR(MATCH(TRUE,INDEX($B$14:$B$117&gt;=CS83,0),0),"")</f>
        <v>1</v>
      </c>
      <c r="CU83" s="194">
        <f t="shared" ca="1" si="124"/>
        <v>1.3963799927016407E-2</v>
      </c>
      <c r="CX83" s="194">
        <f t="shared" si="125"/>
        <v>0</v>
      </c>
      <c r="CY83" s="19" t="e">
        <f ca="1"/>
        <v>#N/A</v>
      </c>
      <c r="CZ83" s="208" t="e">
        <f t="shared" ca="1" si="126"/>
        <v>#N/A</v>
      </c>
      <c r="DA83" s="207"/>
      <c r="DB83" s="194"/>
      <c r="DC83" s="198" cm="1">
        <f t="array" ref="DC83">IFERROR(MATCH(TRUE,INDEX($B$14:$B$117&gt;=DB83,0),0),"")</f>
        <v>1</v>
      </c>
      <c r="DD83" s="194">
        <f t="shared" ca="1" si="127"/>
        <v>1.3963799927016407E-2</v>
      </c>
      <c r="DG83" s="194">
        <f t="shared" si="128"/>
        <v>0</v>
      </c>
      <c r="DH83" s="19" t="e">
        <f ca="1"/>
        <v>#N/A</v>
      </c>
      <c r="DI83" s="208" t="e">
        <f t="shared" ca="1" si="129"/>
        <v>#N/A</v>
      </c>
      <c r="DJ83" s="207"/>
      <c r="DK83" s="194"/>
      <c r="DL83" s="198" cm="1">
        <f t="array" ref="DL83">IFERROR(MATCH(TRUE,INDEX($B$14:$B$117&gt;=DK83,0),0),"")</f>
        <v>1</v>
      </c>
      <c r="DM83" s="194">
        <f t="shared" ca="1" si="130"/>
        <v>1.3963799927016407E-2</v>
      </c>
      <c r="DP83" s="194">
        <f t="shared" si="131"/>
        <v>0</v>
      </c>
      <c r="DQ83" s="19" t="e">
        <f ca="1"/>
        <v>#N/A</v>
      </c>
      <c r="DR83" s="208" t="e">
        <f t="shared" ca="1" si="132"/>
        <v>#N/A</v>
      </c>
      <c r="DS83" s="207"/>
      <c r="DT83" s="194"/>
      <c r="DU83" s="198" cm="1">
        <f t="array" ref="DU83">IFERROR(MATCH(TRUE,INDEX($B$14:$B$117&gt;=DT83,0),0),"")</f>
        <v>1</v>
      </c>
      <c r="DV83" s="194">
        <f t="shared" ca="1" si="133"/>
        <v>1.3963799927016407E-2</v>
      </c>
      <c r="DY83" s="194">
        <f t="shared" si="134"/>
        <v>0</v>
      </c>
      <c r="DZ83" s="19" t="e">
        <f ca="1"/>
        <v>#N/A</v>
      </c>
      <c r="EA83" s="208" t="e">
        <f t="shared" ca="1" si="135"/>
        <v>#N/A</v>
      </c>
      <c r="EB83" s="207"/>
      <c r="EC83" s="194"/>
      <c r="ED83" s="198" cm="1">
        <f t="array" ref="ED83">IFERROR(MATCH(TRUE,INDEX($B$14:$B$117&gt;=EC83,0),0),"")</f>
        <v>1</v>
      </c>
      <c r="EE83" s="194">
        <f t="shared" ca="1" si="136"/>
        <v>1.3963799927016407E-2</v>
      </c>
      <c r="EH83" s="194">
        <f t="shared" si="137"/>
        <v>0</v>
      </c>
      <c r="EI83" s="19" t="e">
        <f ca="1"/>
        <v>#N/A</v>
      </c>
      <c r="EJ83" s="208" t="e">
        <f t="shared" ca="1" si="138"/>
        <v>#N/A</v>
      </c>
      <c r="EK83" s="207"/>
      <c r="EL83" s="194"/>
      <c r="EM83" s="198" cm="1">
        <f t="array" ref="EM83">IFERROR(MATCH(TRUE,INDEX($B$14:$B$117&gt;=EL83,0),0),"")</f>
        <v>1</v>
      </c>
      <c r="EN83" s="194">
        <f t="shared" ca="1" si="139"/>
        <v>1.3963799927016407E-2</v>
      </c>
      <c r="EQ83" s="194">
        <f t="shared" si="140"/>
        <v>0</v>
      </c>
      <c r="ER83" s="19" t="e">
        <f ca="1"/>
        <v>#N/A</v>
      </c>
      <c r="ES83" s="208" t="e">
        <f t="shared" ca="1" si="141"/>
        <v>#N/A</v>
      </c>
      <c r="ET83" s="207"/>
      <c r="EU83" s="194"/>
      <c r="EV83" s="198" cm="1">
        <f t="array" ref="EV83">IFERROR(MATCH(TRUE,INDEX($B$14:$B$117&gt;=EU83,0),0),"")</f>
        <v>1</v>
      </c>
      <c r="EW83" s="194">
        <f t="shared" ca="1" si="142"/>
        <v>1.3963799927016407E-2</v>
      </c>
      <c r="EZ83" s="194">
        <f t="shared" si="143"/>
        <v>0</v>
      </c>
      <c r="FA83" s="19" t="e">
        <f ca="1"/>
        <v>#N/A</v>
      </c>
      <c r="FB83" s="208" t="e">
        <f t="shared" ca="1" si="144"/>
        <v>#N/A</v>
      </c>
      <c r="FC83" s="207"/>
      <c r="FD83" s="194"/>
      <c r="FE83" s="198" cm="1">
        <f t="array" ref="FE83">IFERROR(MATCH(TRUE,INDEX($B$14:$B$117&gt;=FD83,0),0),"")</f>
        <v>1</v>
      </c>
      <c r="FF83" s="194">
        <f t="shared" ca="1" si="145"/>
        <v>1.3963799927016407E-2</v>
      </c>
      <c r="FI83" s="194">
        <f t="shared" si="146"/>
        <v>0</v>
      </c>
      <c r="FJ83" s="19" t="e">
        <f ca="1"/>
        <v>#N/A</v>
      </c>
      <c r="FK83" s="208" t="e">
        <f t="shared" ca="1" si="147"/>
        <v>#N/A</v>
      </c>
      <c r="FL83" s="207"/>
      <c r="FM83" s="194"/>
      <c r="FN83" s="198" cm="1">
        <f t="array" ref="FN83">IFERROR(MATCH(TRUE,INDEX($B$14:$B$117&gt;=FM83,0),0),"")</f>
        <v>1</v>
      </c>
      <c r="FO83" s="194">
        <f t="shared" ca="1" si="148"/>
        <v>1.3963799927016407E-2</v>
      </c>
      <c r="FR83" s="194">
        <f t="shared" si="149"/>
        <v>0</v>
      </c>
      <c r="FS83" s="19" t="e">
        <f ca="1"/>
        <v>#N/A</v>
      </c>
      <c r="FT83" s="208" t="e">
        <f t="shared" ca="1" si="150"/>
        <v>#N/A</v>
      </c>
      <c r="FU83" s="207"/>
      <c r="FV83" s="194"/>
      <c r="FW83" s="198" cm="1">
        <f t="array" ref="FW83">IFERROR(MATCH(TRUE,INDEX($B$14:$B$117&gt;=FV83,0),0),"")</f>
        <v>1</v>
      </c>
      <c r="FX83" s="194">
        <f t="shared" ca="1" si="151"/>
        <v>1.3963799927016407E-2</v>
      </c>
      <c r="GA83" s="194">
        <f t="shared" si="152"/>
        <v>0</v>
      </c>
      <c r="GB83" s="19" t="e">
        <f ca="1"/>
        <v>#N/A</v>
      </c>
      <c r="GC83" s="208" t="e">
        <f t="shared" ca="1" si="153"/>
        <v>#N/A</v>
      </c>
    </row>
    <row r="84" spans="1:185" x14ac:dyDescent="0.2">
      <c r="A84" s="330"/>
      <c r="B84" s="194"/>
      <c r="C84" s="194"/>
      <c r="D84" s="194"/>
      <c r="E84" s="194"/>
      <c r="F84" s="207">
        <f ca="1"/>
        <v>70</v>
      </c>
      <c r="G84" s="194">
        <f ca="1"/>
        <v>0.73684210526315785</v>
      </c>
      <c r="H84" s="198" cm="1">
        <f t="array" aca="1" ref="H84" ca="1">IFERROR(MATCH(TRUE,INDEX($B$14:$B$117&gt;=G84,0),0),"")</f>
        <v>34</v>
      </c>
      <c r="I84" s="194">
        <f t="shared" ca="1" si="98"/>
        <v>0.94704860133062541</v>
      </c>
      <c r="L84" s="194">
        <f t="shared" si="154"/>
        <v>0</v>
      </c>
      <c r="M84" s="19">
        <f ca="1"/>
        <v>0</v>
      </c>
      <c r="N84" s="208">
        <f t="shared" ca="1" si="155"/>
        <v>0</v>
      </c>
      <c r="O84" s="207"/>
      <c r="P84" s="194"/>
      <c r="Q84" s="198" cm="1">
        <f t="array" ref="Q84">IFERROR(MATCH(TRUE,INDEX($B$14:$B$117&gt;=P84,0),0),"")</f>
        <v>1</v>
      </c>
      <c r="R84" s="194">
        <f t="shared" ca="1" si="99"/>
        <v>1.3963799927016407E-2</v>
      </c>
      <c r="U84" s="194">
        <f t="shared" si="156"/>
        <v>0</v>
      </c>
      <c r="V84" s="19">
        <f ca="1"/>
        <v>0</v>
      </c>
      <c r="W84" s="208">
        <f t="shared" ca="1" si="157"/>
        <v>0</v>
      </c>
      <c r="X84" s="207"/>
      <c r="Y84" s="194"/>
      <c r="Z84" s="198" cm="1">
        <f t="array" ref="Z84">IFERROR(MATCH(TRUE,INDEX($B$14:$B$117&gt;=Y84,0),0),"")</f>
        <v>1</v>
      </c>
      <c r="AA84" s="194">
        <f t="shared" ca="1" si="100"/>
        <v>1.3963799927016407E-2</v>
      </c>
      <c r="AD84" s="194">
        <f t="shared" si="101"/>
        <v>0</v>
      </c>
      <c r="AE84" s="19">
        <f ca="1"/>
        <v>0</v>
      </c>
      <c r="AF84" s="208">
        <f t="shared" ca="1" si="102"/>
        <v>0</v>
      </c>
      <c r="AG84" s="207"/>
      <c r="AH84" s="194"/>
      <c r="AI84" s="198" cm="1">
        <f t="array" ref="AI84">IFERROR(MATCH(TRUE,INDEX($B$14:$B$117&gt;=AH84,0),0),"")</f>
        <v>1</v>
      </c>
      <c r="AJ84" s="194">
        <f t="shared" ca="1" si="103"/>
        <v>1.3963799927016407E-2</v>
      </c>
      <c r="AM84" s="194">
        <f t="shared" si="104"/>
        <v>0</v>
      </c>
      <c r="AN84" s="19">
        <f ca="1"/>
        <v>0</v>
      </c>
      <c r="AO84" s="208">
        <f t="shared" ca="1" si="105"/>
        <v>0</v>
      </c>
      <c r="AP84" s="207"/>
      <c r="AQ84" s="194"/>
      <c r="AR84" s="198" cm="1">
        <f t="array" ref="AR84">IFERROR(MATCH(TRUE,INDEX($B$14:$B$117&gt;=AQ84,0),0),"")</f>
        <v>1</v>
      </c>
      <c r="AS84" s="194">
        <f t="shared" ca="1" si="106"/>
        <v>1.3963799927016407E-2</v>
      </c>
      <c r="AV84" s="194">
        <f t="shared" si="107"/>
        <v>0</v>
      </c>
      <c r="AW84" s="19">
        <f ca="1"/>
        <v>0</v>
      </c>
      <c r="AX84" s="208">
        <f t="shared" ca="1" si="108"/>
        <v>0</v>
      </c>
      <c r="AY84" s="207"/>
      <c r="AZ84" s="194"/>
      <c r="BA84" s="198" cm="1">
        <f t="array" ref="BA84">IFERROR(MATCH(TRUE,INDEX($B$14:$B$117&gt;=AZ84,0),0),"")</f>
        <v>1</v>
      </c>
      <c r="BB84" s="194">
        <f t="shared" ca="1" si="109"/>
        <v>1.3963799927016407E-2</v>
      </c>
      <c r="BE84" s="194">
        <f t="shared" si="110"/>
        <v>0</v>
      </c>
      <c r="BF84" s="19">
        <f ca="1"/>
        <v>0</v>
      </c>
      <c r="BG84" s="208">
        <f t="shared" ca="1" si="111"/>
        <v>0</v>
      </c>
      <c r="BH84" s="207"/>
      <c r="BI84" s="194"/>
      <c r="BJ84" s="198" cm="1">
        <f t="array" ref="BJ84">IFERROR(MATCH(TRUE,INDEX($B$14:$B$117&gt;=BI84,0),0),"")</f>
        <v>1</v>
      </c>
      <c r="BK84" s="194">
        <f t="shared" ca="1" si="112"/>
        <v>1.3963799927016407E-2</v>
      </c>
      <c r="BN84" s="194">
        <f t="shared" si="113"/>
        <v>0</v>
      </c>
      <c r="BO84" s="19">
        <f ca="1"/>
        <v>0</v>
      </c>
      <c r="BP84" s="208">
        <f t="shared" ca="1" si="114"/>
        <v>0</v>
      </c>
      <c r="BQ84" s="207"/>
      <c r="BR84" s="194"/>
      <c r="BS84" s="198" cm="1">
        <f t="array" ref="BS84">IFERROR(MATCH(TRUE,INDEX($B$14:$B$117&gt;=BR84,0),0),"")</f>
        <v>1</v>
      </c>
      <c r="BT84" s="194">
        <f t="shared" ca="1" si="115"/>
        <v>1.3963799927016407E-2</v>
      </c>
      <c r="BW84" s="194">
        <f t="shared" si="116"/>
        <v>0</v>
      </c>
      <c r="BX84" s="19">
        <f ca="1"/>
        <v>0</v>
      </c>
      <c r="BY84" s="208">
        <f t="shared" ca="1" si="117"/>
        <v>0</v>
      </c>
      <c r="BZ84" s="207"/>
      <c r="CA84" s="194"/>
      <c r="CB84" s="198" cm="1">
        <f t="array" ref="CB84">IFERROR(MATCH(TRUE,INDEX($B$14:$B$117&gt;=CA84,0),0),"")</f>
        <v>1</v>
      </c>
      <c r="CC84" s="194">
        <f t="shared" ca="1" si="118"/>
        <v>1.3963799927016407E-2</v>
      </c>
      <c r="CF84" s="194">
        <f t="shared" si="119"/>
        <v>0</v>
      </c>
      <c r="CG84" s="19">
        <f ca="1"/>
        <v>0</v>
      </c>
      <c r="CH84" s="208">
        <f t="shared" ca="1" si="120"/>
        <v>0</v>
      </c>
      <c r="CI84" s="207"/>
      <c r="CJ84" s="194"/>
      <c r="CK84" s="198" cm="1">
        <f t="array" ref="CK84">IFERROR(MATCH(TRUE,INDEX($B$14:$B$117&gt;=CJ84,0),0),"")</f>
        <v>1</v>
      </c>
      <c r="CL84" s="194">
        <f t="shared" ca="1" si="121"/>
        <v>1.3963799927016407E-2</v>
      </c>
      <c r="CO84" s="194">
        <f t="shared" si="122"/>
        <v>0</v>
      </c>
      <c r="CP84" s="19">
        <f ca="1"/>
        <v>0</v>
      </c>
      <c r="CQ84" s="208">
        <f t="shared" ca="1" si="123"/>
        <v>0</v>
      </c>
      <c r="CR84" s="207"/>
      <c r="CS84" s="194"/>
      <c r="CT84" s="198" cm="1">
        <f t="array" ref="CT84">IFERROR(MATCH(TRUE,INDEX($B$14:$B$117&gt;=CS84,0),0),"")</f>
        <v>1</v>
      </c>
      <c r="CU84" s="194">
        <f t="shared" ca="1" si="124"/>
        <v>1.3963799927016407E-2</v>
      </c>
      <c r="CX84" s="194">
        <f t="shared" si="125"/>
        <v>0</v>
      </c>
      <c r="CY84" s="19" t="e">
        <f ca="1"/>
        <v>#N/A</v>
      </c>
      <c r="CZ84" s="208" t="e">
        <f t="shared" ca="1" si="126"/>
        <v>#N/A</v>
      </c>
      <c r="DA84" s="207"/>
      <c r="DB84" s="194"/>
      <c r="DC84" s="198" cm="1">
        <f t="array" ref="DC84">IFERROR(MATCH(TRUE,INDEX($B$14:$B$117&gt;=DB84,0),0),"")</f>
        <v>1</v>
      </c>
      <c r="DD84" s="194">
        <f t="shared" ca="1" si="127"/>
        <v>1.3963799927016407E-2</v>
      </c>
      <c r="DG84" s="194">
        <f t="shared" si="128"/>
        <v>0</v>
      </c>
      <c r="DH84" s="19" t="e">
        <f ca="1"/>
        <v>#N/A</v>
      </c>
      <c r="DI84" s="208" t="e">
        <f t="shared" ca="1" si="129"/>
        <v>#N/A</v>
      </c>
      <c r="DJ84" s="207"/>
      <c r="DK84" s="194"/>
      <c r="DL84" s="198" cm="1">
        <f t="array" ref="DL84">IFERROR(MATCH(TRUE,INDEX($B$14:$B$117&gt;=DK84,0),0),"")</f>
        <v>1</v>
      </c>
      <c r="DM84" s="194">
        <f t="shared" ca="1" si="130"/>
        <v>1.3963799927016407E-2</v>
      </c>
      <c r="DP84" s="194">
        <f t="shared" si="131"/>
        <v>0</v>
      </c>
      <c r="DQ84" s="19" t="e">
        <f ca="1"/>
        <v>#N/A</v>
      </c>
      <c r="DR84" s="208" t="e">
        <f t="shared" ca="1" si="132"/>
        <v>#N/A</v>
      </c>
      <c r="DS84" s="207"/>
      <c r="DT84" s="194"/>
      <c r="DU84" s="198" cm="1">
        <f t="array" ref="DU84">IFERROR(MATCH(TRUE,INDEX($B$14:$B$117&gt;=DT84,0),0),"")</f>
        <v>1</v>
      </c>
      <c r="DV84" s="194">
        <f t="shared" ca="1" si="133"/>
        <v>1.3963799927016407E-2</v>
      </c>
      <c r="DY84" s="194">
        <f t="shared" si="134"/>
        <v>0</v>
      </c>
      <c r="DZ84" s="19" t="e">
        <f ca="1"/>
        <v>#N/A</v>
      </c>
      <c r="EA84" s="208" t="e">
        <f t="shared" ca="1" si="135"/>
        <v>#N/A</v>
      </c>
      <c r="EB84" s="207"/>
      <c r="EC84" s="194"/>
      <c r="ED84" s="198" cm="1">
        <f t="array" ref="ED84">IFERROR(MATCH(TRUE,INDEX($B$14:$B$117&gt;=EC84,0),0),"")</f>
        <v>1</v>
      </c>
      <c r="EE84" s="194">
        <f t="shared" ca="1" si="136"/>
        <v>1.3963799927016407E-2</v>
      </c>
      <c r="EH84" s="194">
        <f t="shared" si="137"/>
        <v>0</v>
      </c>
      <c r="EI84" s="19" t="e">
        <f ca="1"/>
        <v>#N/A</v>
      </c>
      <c r="EJ84" s="208" t="e">
        <f t="shared" ca="1" si="138"/>
        <v>#N/A</v>
      </c>
      <c r="EK84" s="207"/>
      <c r="EL84" s="194"/>
      <c r="EM84" s="198" cm="1">
        <f t="array" ref="EM84">IFERROR(MATCH(TRUE,INDEX($B$14:$B$117&gt;=EL84,0),0),"")</f>
        <v>1</v>
      </c>
      <c r="EN84" s="194">
        <f t="shared" ca="1" si="139"/>
        <v>1.3963799927016407E-2</v>
      </c>
      <c r="EQ84" s="194">
        <f t="shared" si="140"/>
        <v>0</v>
      </c>
      <c r="ER84" s="19" t="e">
        <f ca="1"/>
        <v>#N/A</v>
      </c>
      <c r="ES84" s="208" t="e">
        <f t="shared" ca="1" si="141"/>
        <v>#N/A</v>
      </c>
      <c r="ET84" s="207"/>
      <c r="EU84" s="194"/>
      <c r="EV84" s="198" cm="1">
        <f t="array" ref="EV84">IFERROR(MATCH(TRUE,INDEX($B$14:$B$117&gt;=EU84,0),0),"")</f>
        <v>1</v>
      </c>
      <c r="EW84" s="194">
        <f t="shared" ca="1" si="142"/>
        <v>1.3963799927016407E-2</v>
      </c>
      <c r="EZ84" s="194">
        <f t="shared" si="143"/>
        <v>0</v>
      </c>
      <c r="FA84" s="19" t="e">
        <f ca="1"/>
        <v>#N/A</v>
      </c>
      <c r="FB84" s="208" t="e">
        <f t="shared" ca="1" si="144"/>
        <v>#N/A</v>
      </c>
      <c r="FC84" s="207"/>
      <c r="FD84" s="194"/>
      <c r="FE84" s="198" cm="1">
        <f t="array" ref="FE84">IFERROR(MATCH(TRUE,INDEX($B$14:$B$117&gt;=FD84,0),0),"")</f>
        <v>1</v>
      </c>
      <c r="FF84" s="194">
        <f t="shared" ca="1" si="145"/>
        <v>1.3963799927016407E-2</v>
      </c>
      <c r="FI84" s="194">
        <f t="shared" si="146"/>
        <v>0</v>
      </c>
      <c r="FJ84" s="19" t="e">
        <f ca="1"/>
        <v>#N/A</v>
      </c>
      <c r="FK84" s="208" t="e">
        <f t="shared" ca="1" si="147"/>
        <v>#N/A</v>
      </c>
      <c r="FL84" s="207"/>
      <c r="FM84" s="194"/>
      <c r="FN84" s="198" cm="1">
        <f t="array" ref="FN84">IFERROR(MATCH(TRUE,INDEX($B$14:$B$117&gt;=FM84,0),0),"")</f>
        <v>1</v>
      </c>
      <c r="FO84" s="194">
        <f t="shared" ca="1" si="148"/>
        <v>1.3963799927016407E-2</v>
      </c>
      <c r="FR84" s="194">
        <f t="shared" si="149"/>
        <v>0</v>
      </c>
      <c r="FS84" s="19" t="e">
        <f ca="1"/>
        <v>#N/A</v>
      </c>
      <c r="FT84" s="208" t="e">
        <f t="shared" ca="1" si="150"/>
        <v>#N/A</v>
      </c>
      <c r="FU84" s="207"/>
      <c r="FV84" s="194"/>
      <c r="FW84" s="198" cm="1">
        <f t="array" ref="FW84">IFERROR(MATCH(TRUE,INDEX($B$14:$B$117&gt;=FV84,0),0),"")</f>
        <v>1</v>
      </c>
      <c r="FX84" s="194">
        <f t="shared" ca="1" si="151"/>
        <v>1.3963799927016407E-2</v>
      </c>
      <c r="GA84" s="194">
        <f t="shared" si="152"/>
        <v>0</v>
      </c>
      <c r="GB84" s="19" t="e">
        <f ca="1"/>
        <v>#N/A</v>
      </c>
      <c r="GC84" s="208" t="e">
        <f t="shared" ca="1" si="153"/>
        <v>#N/A</v>
      </c>
    </row>
    <row r="85" spans="1:185" x14ac:dyDescent="0.2">
      <c r="A85" s="330"/>
      <c r="B85" s="194"/>
      <c r="C85" s="194"/>
      <c r="D85" s="194"/>
      <c r="E85" s="194"/>
      <c r="F85" s="207">
        <f ca="1"/>
        <v>71</v>
      </c>
      <c r="G85" s="194">
        <f ca="1"/>
        <v>0.74736842105263157</v>
      </c>
      <c r="H85" s="198" cm="1">
        <f t="array" aca="1" ref="H85" ca="1">IFERROR(MATCH(TRUE,INDEX($B$14:$B$117&gt;=G85,0),0),"")</f>
        <v>34</v>
      </c>
      <c r="I85" s="194">
        <f t="shared" ca="1" si="98"/>
        <v>0.94950414139280925</v>
      </c>
      <c r="L85" s="194">
        <f t="shared" si="154"/>
        <v>0</v>
      </c>
      <c r="M85" s="19">
        <f ca="1"/>
        <v>0</v>
      </c>
      <c r="N85" s="208">
        <f t="shared" ca="1" si="155"/>
        <v>0</v>
      </c>
      <c r="O85" s="207"/>
      <c r="P85" s="194"/>
      <c r="Q85" s="198" cm="1">
        <f t="array" ref="Q85">IFERROR(MATCH(TRUE,INDEX($B$14:$B$117&gt;=P85,0),0),"")</f>
        <v>1</v>
      </c>
      <c r="R85" s="194">
        <f t="shared" ca="1" si="99"/>
        <v>1.3963799927016407E-2</v>
      </c>
      <c r="U85" s="194">
        <f t="shared" si="156"/>
        <v>0</v>
      </c>
      <c r="V85" s="19">
        <f ca="1"/>
        <v>0</v>
      </c>
      <c r="W85" s="208">
        <f t="shared" ca="1" si="157"/>
        <v>0</v>
      </c>
      <c r="X85" s="207"/>
      <c r="Y85" s="194"/>
      <c r="Z85" s="198" cm="1">
        <f t="array" ref="Z85">IFERROR(MATCH(TRUE,INDEX($B$14:$B$117&gt;=Y85,0),0),"")</f>
        <v>1</v>
      </c>
      <c r="AA85" s="194">
        <f t="shared" ca="1" si="100"/>
        <v>1.3963799927016407E-2</v>
      </c>
      <c r="AD85" s="194">
        <f t="shared" si="101"/>
        <v>0</v>
      </c>
      <c r="AE85" s="19">
        <f ca="1"/>
        <v>0</v>
      </c>
      <c r="AF85" s="208">
        <f t="shared" ca="1" si="102"/>
        <v>0</v>
      </c>
      <c r="AG85" s="207"/>
      <c r="AH85" s="194"/>
      <c r="AI85" s="198" cm="1">
        <f t="array" ref="AI85">IFERROR(MATCH(TRUE,INDEX($B$14:$B$117&gt;=AH85,0),0),"")</f>
        <v>1</v>
      </c>
      <c r="AJ85" s="194">
        <f t="shared" ca="1" si="103"/>
        <v>1.3963799927016407E-2</v>
      </c>
      <c r="AM85" s="194">
        <f t="shared" si="104"/>
        <v>0</v>
      </c>
      <c r="AN85" s="19">
        <f ca="1"/>
        <v>0</v>
      </c>
      <c r="AO85" s="208">
        <f t="shared" ca="1" si="105"/>
        <v>0</v>
      </c>
      <c r="AP85" s="207"/>
      <c r="AQ85" s="194"/>
      <c r="AR85" s="198" cm="1">
        <f t="array" ref="AR85">IFERROR(MATCH(TRUE,INDEX($B$14:$B$117&gt;=AQ85,0),0),"")</f>
        <v>1</v>
      </c>
      <c r="AS85" s="194">
        <f t="shared" ca="1" si="106"/>
        <v>1.3963799927016407E-2</v>
      </c>
      <c r="AV85" s="194">
        <f t="shared" si="107"/>
        <v>0</v>
      </c>
      <c r="AW85" s="19">
        <f ca="1"/>
        <v>0</v>
      </c>
      <c r="AX85" s="208">
        <f t="shared" ca="1" si="108"/>
        <v>0</v>
      </c>
      <c r="AY85" s="207"/>
      <c r="AZ85" s="194"/>
      <c r="BA85" s="198" cm="1">
        <f t="array" ref="BA85">IFERROR(MATCH(TRUE,INDEX($B$14:$B$117&gt;=AZ85,0),0),"")</f>
        <v>1</v>
      </c>
      <c r="BB85" s="194">
        <f t="shared" ca="1" si="109"/>
        <v>1.3963799927016407E-2</v>
      </c>
      <c r="BE85" s="194">
        <f t="shared" si="110"/>
        <v>0</v>
      </c>
      <c r="BF85" s="19">
        <f ca="1"/>
        <v>0</v>
      </c>
      <c r="BG85" s="208">
        <f t="shared" ca="1" si="111"/>
        <v>0</v>
      </c>
      <c r="BH85" s="207"/>
      <c r="BI85" s="194"/>
      <c r="BJ85" s="198" cm="1">
        <f t="array" ref="BJ85">IFERROR(MATCH(TRUE,INDEX($B$14:$B$117&gt;=BI85,0),0),"")</f>
        <v>1</v>
      </c>
      <c r="BK85" s="194">
        <f t="shared" ca="1" si="112"/>
        <v>1.3963799927016407E-2</v>
      </c>
      <c r="BN85" s="194">
        <f t="shared" si="113"/>
        <v>0</v>
      </c>
      <c r="BO85" s="19">
        <f ca="1"/>
        <v>0</v>
      </c>
      <c r="BP85" s="208">
        <f t="shared" ca="1" si="114"/>
        <v>0</v>
      </c>
      <c r="BQ85" s="207"/>
      <c r="BR85" s="194"/>
      <c r="BS85" s="198" cm="1">
        <f t="array" ref="BS85">IFERROR(MATCH(TRUE,INDEX($B$14:$B$117&gt;=BR85,0),0),"")</f>
        <v>1</v>
      </c>
      <c r="BT85" s="194">
        <f t="shared" ca="1" si="115"/>
        <v>1.3963799927016407E-2</v>
      </c>
      <c r="BW85" s="194">
        <f t="shared" si="116"/>
        <v>0</v>
      </c>
      <c r="BX85" s="19">
        <f ca="1"/>
        <v>0</v>
      </c>
      <c r="BY85" s="208">
        <f t="shared" ca="1" si="117"/>
        <v>0</v>
      </c>
      <c r="BZ85" s="207"/>
      <c r="CA85" s="194"/>
      <c r="CB85" s="198" cm="1">
        <f t="array" ref="CB85">IFERROR(MATCH(TRUE,INDEX($B$14:$B$117&gt;=CA85,0),0),"")</f>
        <v>1</v>
      </c>
      <c r="CC85" s="194">
        <f t="shared" ca="1" si="118"/>
        <v>1.3963799927016407E-2</v>
      </c>
      <c r="CF85" s="194">
        <f t="shared" si="119"/>
        <v>0</v>
      </c>
      <c r="CG85" s="19">
        <f ca="1"/>
        <v>0</v>
      </c>
      <c r="CH85" s="208">
        <f t="shared" ca="1" si="120"/>
        <v>0</v>
      </c>
      <c r="CI85" s="207"/>
      <c r="CJ85" s="194"/>
      <c r="CK85" s="198" cm="1">
        <f t="array" ref="CK85">IFERROR(MATCH(TRUE,INDEX($B$14:$B$117&gt;=CJ85,0),0),"")</f>
        <v>1</v>
      </c>
      <c r="CL85" s="194">
        <f t="shared" ca="1" si="121"/>
        <v>1.3963799927016407E-2</v>
      </c>
      <c r="CO85" s="194">
        <f t="shared" si="122"/>
        <v>0</v>
      </c>
      <c r="CP85" s="19">
        <f ca="1"/>
        <v>0</v>
      </c>
      <c r="CQ85" s="208">
        <f t="shared" ca="1" si="123"/>
        <v>0</v>
      </c>
      <c r="CR85" s="207"/>
      <c r="CS85" s="194"/>
      <c r="CT85" s="198" cm="1">
        <f t="array" ref="CT85">IFERROR(MATCH(TRUE,INDEX($B$14:$B$117&gt;=CS85,0),0),"")</f>
        <v>1</v>
      </c>
      <c r="CU85" s="194">
        <f t="shared" ca="1" si="124"/>
        <v>1.3963799927016407E-2</v>
      </c>
      <c r="CX85" s="194">
        <f t="shared" si="125"/>
        <v>0</v>
      </c>
      <c r="CY85" s="19" t="e">
        <f ca="1"/>
        <v>#N/A</v>
      </c>
      <c r="CZ85" s="208" t="e">
        <f t="shared" ca="1" si="126"/>
        <v>#N/A</v>
      </c>
      <c r="DA85" s="207"/>
      <c r="DB85" s="194"/>
      <c r="DC85" s="198" cm="1">
        <f t="array" ref="DC85">IFERROR(MATCH(TRUE,INDEX($B$14:$B$117&gt;=DB85,0),0),"")</f>
        <v>1</v>
      </c>
      <c r="DD85" s="194">
        <f t="shared" ca="1" si="127"/>
        <v>1.3963799927016407E-2</v>
      </c>
      <c r="DG85" s="194">
        <f t="shared" si="128"/>
        <v>0</v>
      </c>
      <c r="DH85" s="19" t="e">
        <f ca="1"/>
        <v>#N/A</v>
      </c>
      <c r="DI85" s="208" t="e">
        <f t="shared" ca="1" si="129"/>
        <v>#N/A</v>
      </c>
      <c r="DJ85" s="207"/>
      <c r="DK85" s="194"/>
      <c r="DL85" s="198" cm="1">
        <f t="array" ref="DL85">IFERROR(MATCH(TRUE,INDEX($B$14:$B$117&gt;=DK85,0),0),"")</f>
        <v>1</v>
      </c>
      <c r="DM85" s="194">
        <f t="shared" ca="1" si="130"/>
        <v>1.3963799927016407E-2</v>
      </c>
      <c r="DP85" s="194">
        <f t="shared" si="131"/>
        <v>0</v>
      </c>
      <c r="DQ85" s="19" t="e">
        <f ca="1"/>
        <v>#N/A</v>
      </c>
      <c r="DR85" s="208" t="e">
        <f t="shared" ca="1" si="132"/>
        <v>#N/A</v>
      </c>
      <c r="DS85" s="207"/>
      <c r="DT85" s="194"/>
      <c r="DU85" s="198" cm="1">
        <f t="array" ref="DU85">IFERROR(MATCH(TRUE,INDEX($B$14:$B$117&gt;=DT85,0),0),"")</f>
        <v>1</v>
      </c>
      <c r="DV85" s="194">
        <f t="shared" ca="1" si="133"/>
        <v>1.3963799927016407E-2</v>
      </c>
      <c r="DY85" s="194">
        <f t="shared" si="134"/>
        <v>0</v>
      </c>
      <c r="DZ85" s="19" t="e">
        <f ca="1"/>
        <v>#N/A</v>
      </c>
      <c r="EA85" s="208" t="e">
        <f t="shared" ca="1" si="135"/>
        <v>#N/A</v>
      </c>
      <c r="EB85" s="207"/>
      <c r="EC85" s="194"/>
      <c r="ED85" s="198" cm="1">
        <f t="array" ref="ED85">IFERROR(MATCH(TRUE,INDEX($B$14:$B$117&gt;=EC85,0),0),"")</f>
        <v>1</v>
      </c>
      <c r="EE85" s="194">
        <f t="shared" ca="1" si="136"/>
        <v>1.3963799927016407E-2</v>
      </c>
      <c r="EH85" s="194">
        <f t="shared" si="137"/>
        <v>0</v>
      </c>
      <c r="EI85" s="19" t="e">
        <f ca="1"/>
        <v>#N/A</v>
      </c>
      <c r="EJ85" s="208" t="e">
        <f t="shared" ca="1" si="138"/>
        <v>#N/A</v>
      </c>
      <c r="EK85" s="207"/>
      <c r="EL85" s="194"/>
      <c r="EM85" s="198" cm="1">
        <f t="array" ref="EM85">IFERROR(MATCH(TRUE,INDEX($B$14:$B$117&gt;=EL85,0),0),"")</f>
        <v>1</v>
      </c>
      <c r="EN85" s="194">
        <f t="shared" ca="1" si="139"/>
        <v>1.3963799927016407E-2</v>
      </c>
      <c r="EQ85" s="194">
        <f t="shared" si="140"/>
        <v>0</v>
      </c>
      <c r="ER85" s="19" t="e">
        <f ca="1"/>
        <v>#N/A</v>
      </c>
      <c r="ES85" s="208" t="e">
        <f t="shared" ca="1" si="141"/>
        <v>#N/A</v>
      </c>
      <c r="ET85" s="207"/>
      <c r="EU85" s="194"/>
      <c r="EV85" s="198" cm="1">
        <f t="array" ref="EV85">IFERROR(MATCH(TRUE,INDEX($B$14:$B$117&gt;=EU85,0),0),"")</f>
        <v>1</v>
      </c>
      <c r="EW85" s="194">
        <f t="shared" ca="1" si="142"/>
        <v>1.3963799927016407E-2</v>
      </c>
      <c r="EZ85" s="194">
        <f t="shared" si="143"/>
        <v>0</v>
      </c>
      <c r="FA85" s="19" t="e">
        <f ca="1"/>
        <v>#N/A</v>
      </c>
      <c r="FB85" s="208" t="e">
        <f t="shared" ca="1" si="144"/>
        <v>#N/A</v>
      </c>
      <c r="FC85" s="207"/>
      <c r="FD85" s="194"/>
      <c r="FE85" s="198" cm="1">
        <f t="array" ref="FE85">IFERROR(MATCH(TRUE,INDEX($B$14:$B$117&gt;=FD85,0),0),"")</f>
        <v>1</v>
      </c>
      <c r="FF85" s="194">
        <f t="shared" ca="1" si="145"/>
        <v>1.3963799927016407E-2</v>
      </c>
      <c r="FI85" s="194">
        <f t="shared" si="146"/>
        <v>0</v>
      </c>
      <c r="FJ85" s="19" t="e">
        <f ca="1"/>
        <v>#N/A</v>
      </c>
      <c r="FK85" s="208" t="e">
        <f t="shared" ca="1" si="147"/>
        <v>#N/A</v>
      </c>
      <c r="FL85" s="207"/>
      <c r="FM85" s="194"/>
      <c r="FN85" s="198" cm="1">
        <f t="array" ref="FN85">IFERROR(MATCH(TRUE,INDEX($B$14:$B$117&gt;=FM85,0),0),"")</f>
        <v>1</v>
      </c>
      <c r="FO85" s="194">
        <f t="shared" ca="1" si="148"/>
        <v>1.3963799927016407E-2</v>
      </c>
      <c r="FR85" s="194">
        <f t="shared" si="149"/>
        <v>0</v>
      </c>
      <c r="FS85" s="19" t="e">
        <f ca="1"/>
        <v>#N/A</v>
      </c>
      <c r="FT85" s="208" t="e">
        <f t="shared" ca="1" si="150"/>
        <v>#N/A</v>
      </c>
      <c r="FU85" s="207"/>
      <c r="FV85" s="194"/>
      <c r="FW85" s="198" cm="1">
        <f t="array" ref="FW85">IFERROR(MATCH(TRUE,INDEX($B$14:$B$117&gt;=FV85,0),0),"")</f>
        <v>1</v>
      </c>
      <c r="FX85" s="194">
        <f t="shared" ca="1" si="151"/>
        <v>1.3963799927016407E-2</v>
      </c>
      <c r="GA85" s="194">
        <f t="shared" si="152"/>
        <v>0</v>
      </c>
      <c r="GB85" s="19" t="e">
        <f ca="1"/>
        <v>#N/A</v>
      </c>
      <c r="GC85" s="208" t="e">
        <f t="shared" ca="1" si="153"/>
        <v>#N/A</v>
      </c>
    </row>
    <row r="86" spans="1:185" x14ac:dyDescent="0.2">
      <c r="A86" s="330"/>
      <c r="B86" s="194"/>
      <c r="C86" s="194"/>
      <c r="D86" s="194"/>
      <c r="E86" s="194"/>
      <c r="F86" s="207">
        <f ca="1"/>
        <v>72</v>
      </c>
      <c r="G86" s="194">
        <f ca="1"/>
        <v>0.75789473684210529</v>
      </c>
      <c r="H86" s="198" cm="1">
        <f t="array" aca="1" ref="H86" ca="1">IFERROR(MATCH(TRUE,INDEX($B$14:$B$117&gt;=G86,0),0),"")</f>
        <v>35</v>
      </c>
      <c r="I86" s="194">
        <f t="shared" ca="1" si="98"/>
        <v>0.95194331610114113</v>
      </c>
      <c r="L86" s="194">
        <f t="shared" si="154"/>
        <v>0</v>
      </c>
      <c r="M86" s="19">
        <f ca="1"/>
        <v>0</v>
      </c>
      <c r="N86" s="208">
        <f t="shared" ca="1" si="155"/>
        <v>0</v>
      </c>
      <c r="O86" s="207"/>
      <c r="P86" s="194"/>
      <c r="Q86" s="198" cm="1">
        <f t="array" ref="Q86">IFERROR(MATCH(TRUE,INDEX($B$14:$B$117&gt;=P86,0),0),"")</f>
        <v>1</v>
      </c>
      <c r="R86" s="194">
        <f t="shared" ca="1" si="99"/>
        <v>1.3963799927016407E-2</v>
      </c>
      <c r="U86" s="194">
        <f t="shared" si="156"/>
        <v>0</v>
      </c>
      <c r="V86" s="19">
        <f ca="1"/>
        <v>0</v>
      </c>
      <c r="W86" s="208">
        <f t="shared" ca="1" si="157"/>
        <v>0</v>
      </c>
      <c r="X86" s="207"/>
      <c r="Y86" s="194"/>
      <c r="Z86" s="198" cm="1">
        <f t="array" ref="Z86">IFERROR(MATCH(TRUE,INDEX($B$14:$B$117&gt;=Y86,0),0),"")</f>
        <v>1</v>
      </c>
      <c r="AA86" s="194">
        <f t="shared" ca="1" si="100"/>
        <v>1.3963799927016407E-2</v>
      </c>
      <c r="AD86" s="194">
        <f t="shared" si="101"/>
        <v>0</v>
      </c>
      <c r="AE86" s="19">
        <f ca="1"/>
        <v>0</v>
      </c>
      <c r="AF86" s="208">
        <f t="shared" ca="1" si="102"/>
        <v>0</v>
      </c>
      <c r="AG86" s="207"/>
      <c r="AH86" s="194"/>
      <c r="AI86" s="198" cm="1">
        <f t="array" ref="AI86">IFERROR(MATCH(TRUE,INDEX($B$14:$B$117&gt;=AH86,0),0),"")</f>
        <v>1</v>
      </c>
      <c r="AJ86" s="194">
        <f t="shared" ca="1" si="103"/>
        <v>1.3963799927016407E-2</v>
      </c>
      <c r="AM86" s="194">
        <f t="shared" si="104"/>
        <v>0</v>
      </c>
      <c r="AN86" s="19">
        <f ca="1"/>
        <v>0</v>
      </c>
      <c r="AO86" s="208">
        <f t="shared" ca="1" si="105"/>
        <v>0</v>
      </c>
      <c r="AP86" s="207"/>
      <c r="AQ86" s="194"/>
      <c r="AR86" s="198" cm="1">
        <f t="array" ref="AR86">IFERROR(MATCH(TRUE,INDEX($B$14:$B$117&gt;=AQ86,0),0),"")</f>
        <v>1</v>
      </c>
      <c r="AS86" s="194">
        <f t="shared" ca="1" si="106"/>
        <v>1.3963799927016407E-2</v>
      </c>
      <c r="AV86" s="194">
        <f t="shared" si="107"/>
        <v>0</v>
      </c>
      <c r="AW86" s="19">
        <f ca="1"/>
        <v>0</v>
      </c>
      <c r="AX86" s="208">
        <f t="shared" ca="1" si="108"/>
        <v>0</v>
      </c>
      <c r="AY86" s="207"/>
      <c r="AZ86" s="194"/>
      <c r="BA86" s="198" cm="1">
        <f t="array" ref="BA86">IFERROR(MATCH(TRUE,INDEX($B$14:$B$117&gt;=AZ86,0),0),"")</f>
        <v>1</v>
      </c>
      <c r="BB86" s="194">
        <f t="shared" ca="1" si="109"/>
        <v>1.3963799927016407E-2</v>
      </c>
      <c r="BE86" s="194">
        <f t="shared" si="110"/>
        <v>0</v>
      </c>
      <c r="BF86" s="19">
        <f ca="1"/>
        <v>0</v>
      </c>
      <c r="BG86" s="208">
        <f t="shared" ca="1" si="111"/>
        <v>0</v>
      </c>
      <c r="BH86" s="207"/>
      <c r="BI86" s="194"/>
      <c r="BJ86" s="198" cm="1">
        <f t="array" ref="BJ86">IFERROR(MATCH(TRUE,INDEX($B$14:$B$117&gt;=BI86,0),0),"")</f>
        <v>1</v>
      </c>
      <c r="BK86" s="194">
        <f t="shared" ca="1" si="112"/>
        <v>1.3963799927016407E-2</v>
      </c>
      <c r="BN86" s="194">
        <f t="shared" si="113"/>
        <v>0</v>
      </c>
      <c r="BO86" s="19">
        <f ca="1"/>
        <v>0</v>
      </c>
      <c r="BP86" s="208">
        <f t="shared" ca="1" si="114"/>
        <v>0</v>
      </c>
      <c r="BQ86" s="207"/>
      <c r="BR86" s="194"/>
      <c r="BS86" s="198" cm="1">
        <f t="array" ref="BS86">IFERROR(MATCH(TRUE,INDEX($B$14:$B$117&gt;=BR86,0),0),"")</f>
        <v>1</v>
      </c>
      <c r="BT86" s="194">
        <f t="shared" ca="1" si="115"/>
        <v>1.3963799927016407E-2</v>
      </c>
      <c r="BW86" s="194">
        <f t="shared" si="116"/>
        <v>0</v>
      </c>
      <c r="BX86" s="19">
        <f ca="1"/>
        <v>0</v>
      </c>
      <c r="BY86" s="208">
        <f t="shared" ca="1" si="117"/>
        <v>0</v>
      </c>
      <c r="BZ86" s="207"/>
      <c r="CA86" s="194"/>
      <c r="CB86" s="198" cm="1">
        <f t="array" ref="CB86">IFERROR(MATCH(TRUE,INDEX($B$14:$B$117&gt;=CA86,0),0),"")</f>
        <v>1</v>
      </c>
      <c r="CC86" s="194">
        <f t="shared" ca="1" si="118"/>
        <v>1.3963799927016407E-2</v>
      </c>
      <c r="CF86" s="194">
        <f t="shared" si="119"/>
        <v>0</v>
      </c>
      <c r="CG86" s="19">
        <f ca="1"/>
        <v>0</v>
      </c>
      <c r="CH86" s="208">
        <f t="shared" ca="1" si="120"/>
        <v>0</v>
      </c>
      <c r="CI86" s="207"/>
      <c r="CJ86" s="194"/>
      <c r="CK86" s="198" cm="1">
        <f t="array" ref="CK86">IFERROR(MATCH(TRUE,INDEX($B$14:$B$117&gt;=CJ86,0),0),"")</f>
        <v>1</v>
      </c>
      <c r="CL86" s="194">
        <f t="shared" ca="1" si="121"/>
        <v>1.3963799927016407E-2</v>
      </c>
      <c r="CO86" s="194">
        <f t="shared" si="122"/>
        <v>0</v>
      </c>
      <c r="CP86" s="19">
        <f ca="1"/>
        <v>0</v>
      </c>
      <c r="CQ86" s="208">
        <f t="shared" ca="1" si="123"/>
        <v>0</v>
      </c>
      <c r="CR86" s="207"/>
      <c r="CS86" s="194"/>
      <c r="CT86" s="198" cm="1">
        <f t="array" ref="CT86">IFERROR(MATCH(TRUE,INDEX($B$14:$B$117&gt;=CS86,0),0),"")</f>
        <v>1</v>
      </c>
      <c r="CU86" s="194">
        <f t="shared" ca="1" si="124"/>
        <v>1.3963799927016407E-2</v>
      </c>
      <c r="CX86" s="194">
        <f t="shared" si="125"/>
        <v>0</v>
      </c>
      <c r="CY86" s="19" t="e">
        <f ca="1"/>
        <v>#N/A</v>
      </c>
      <c r="CZ86" s="208" t="e">
        <f t="shared" ca="1" si="126"/>
        <v>#N/A</v>
      </c>
      <c r="DA86" s="207"/>
      <c r="DB86" s="194"/>
      <c r="DC86" s="198" cm="1">
        <f t="array" ref="DC86">IFERROR(MATCH(TRUE,INDEX($B$14:$B$117&gt;=DB86,0),0),"")</f>
        <v>1</v>
      </c>
      <c r="DD86" s="194">
        <f t="shared" ca="1" si="127"/>
        <v>1.3963799927016407E-2</v>
      </c>
      <c r="DG86" s="194">
        <f t="shared" si="128"/>
        <v>0</v>
      </c>
      <c r="DH86" s="19" t="e">
        <f ca="1"/>
        <v>#N/A</v>
      </c>
      <c r="DI86" s="208" t="e">
        <f t="shared" ca="1" si="129"/>
        <v>#N/A</v>
      </c>
      <c r="DJ86" s="207"/>
      <c r="DK86" s="194"/>
      <c r="DL86" s="198" cm="1">
        <f t="array" ref="DL86">IFERROR(MATCH(TRUE,INDEX($B$14:$B$117&gt;=DK86,0),0),"")</f>
        <v>1</v>
      </c>
      <c r="DM86" s="194">
        <f t="shared" ca="1" si="130"/>
        <v>1.3963799927016407E-2</v>
      </c>
      <c r="DP86" s="194">
        <f t="shared" si="131"/>
        <v>0</v>
      </c>
      <c r="DQ86" s="19" t="e">
        <f ca="1"/>
        <v>#N/A</v>
      </c>
      <c r="DR86" s="208" t="e">
        <f t="shared" ca="1" si="132"/>
        <v>#N/A</v>
      </c>
      <c r="DS86" s="207"/>
      <c r="DT86" s="194"/>
      <c r="DU86" s="198" cm="1">
        <f t="array" ref="DU86">IFERROR(MATCH(TRUE,INDEX($B$14:$B$117&gt;=DT86,0),0),"")</f>
        <v>1</v>
      </c>
      <c r="DV86" s="194">
        <f t="shared" ca="1" si="133"/>
        <v>1.3963799927016407E-2</v>
      </c>
      <c r="DY86" s="194">
        <f t="shared" si="134"/>
        <v>0</v>
      </c>
      <c r="DZ86" s="19" t="e">
        <f ca="1"/>
        <v>#N/A</v>
      </c>
      <c r="EA86" s="208" t="e">
        <f t="shared" ca="1" si="135"/>
        <v>#N/A</v>
      </c>
      <c r="EB86" s="207"/>
      <c r="EC86" s="194"/>
      <c r="ED86" s="198" cm="1">
        <f t="array" ref="ED86">IFERROR(MATCH(TRUE,INDEX($B$14:$B$117&gt;=EC86,0),0),"")</f>
        <v>1</v>
      </c>
      <c r="EE86" s="194">
        <f t="shared" ca="1" si="136"/>
        <v>1.3963799927016407E-2</v>
      </c>
      <c r="EH86" s="194">
        <f t="shared" si="137"/>
        <v>0</v>
      </c>
      <c r="EI86" s="19" t="e">
        <f ca="1"/>
        <v>#N/A</v>
      </c>
      <c r="EJ86" s="208" t="e">
        <f t="shared" ca="1" si="138"/>
        <v>#N/A</v>
      </c>
      <c r="EK86" s="207"/>
      <c r="EL86" s="194"/>
      <c r="EM86" s="198" cm="1">
        <f t="array" ref="EM86">IFERROR(MATCH(TRUE,INDEX($B$14:$B$117&gt;=EL86,0),0),"")</f>
        <v>1</v>
      </c>
      <c r="EN86" s="194">
        <f t="shared" ca="1" si="139"/>
        <v>1.3963799927016407E-2</v>
      </c>
      <c r="EQ86" s="194">
        <f t="shared" si="140"/>
        <v>0</v>
      </c>
      <c r="ER86" s="19" t="e">
        <f ca="1"/>
        <v>#N/A</v>
      </c>
      <c r="ES86" s="208" t="e">
        <f t="shared" ca="1" si="141"/>
        <v>#N/A</v>
      </c>
      <c r="ET86" s="207"/>
      <c r="EU86" s="194"/>
      <c r="EV86" s="198" cm="1">
        <f t="array" ref="EV86">IFERROR(MATCH(TRUE,INDEX($B$14:$B$117&gt;=EU86,0),0),"")</f>
        <v>1</v>
      </c>
      <c r="EW86" s="194">
        <f t="shared" ca="1" si="142"/>
        <v>1.3963799927016407E-2</v>
      </c>
      <c r="EZ86" s="194">
        <f t="shared" si="143"/>
        <v>0</v>
      </c>
      <c r="FA86" s="19" t="e">
        <f ca="1"/>
        <v>#N/A</v>
      </c>
      <c r="FB86" s="208" t="e">
        <f t="shared" ca="1" si="144"/>
        <v>#N/A</v>
      </c>
      <c r="FC86" s="207"/>
      <c r="FD86" s="194"/>
      <c r="FE86" s="198" cm="1">
        <f t="array" ref="FE86">IFERROR(MATCH(TRUE,INDEX($B$14:$B$117&gt;=FD86,0),0),"")</f>
        <v>1</v>
      </c>
      <c r="FF86" s="194">
        <f t="shared" ca="1" si="145"/>
        <v>1.3963799927016407E-2</v>
      </c>
      <c r="FI86" s="194">
        <f t="shared" si="146"/>
        <v>0</v>
      </c>
      <c r="FJ86" s="19" t="e">
        <f ca="1"/>
        <v>#N/A</v>
      </c>
      <c r="FK86" s="208" t="e">
        <f t="shared" ca="1" si="147"/>
        <v>#N/A</v>
      </c>
      <c r="FL86" s="207"/>
      <c r="FM86" s="194"/>
      <c r="FN86" s="198" cm="1">
        <f t="array" ref="FN86">IFERROR(MATCH(TRUE,INDEX($B$14:$B$117&gt;=FM86,0),0),"")</f>
        <v>1</v>
      </c>
      <c r="FO86" s="194">
        <f t="shared" ca="1" si="148"/>
        <v>1.3963799927016407E-2</v>
      </c>
      <c r="FR86" s="194">
        <f t="shared" si="149"/>
        <v>0</v>
      </c>
      <c r="FS86" s="19" t="e">
        <f ca="1"/>
        <v>#N/A</v>
      </c>
      <c r="FT86" s="208" t="e">
        <f t="shared" ca="1" si="150"/>
        <v>#N/A</v>
      </c>
      <c r="FU86" s="207"/>
      <c r="FV86" s="194"/>
      <c r="FW86" s="198" cm="1">
        <f t="array" ref="FW86">IFERROR(MATCH(TRUE,INDEX($B$14:$B$117&gt;=FV86,0),0),"")</f>
        <v>1</v>
      </c>
      <c r="FX86" s="194">
        <f t="shared" ca="1" si="151"/>
        <v>1.3963799927016407E-2</v>
      </c>
      <c r="GA86" s="194">
        <f t="shared" si="152"/>
        <v>0</v>
      </c>
      <c r="GB86" s="19" t="e">
        <f ca="1"/>
        <v>#N/A</v>
      </c>
      <c r="GC86" s="208" t="e">
        <f t="shared" ca="1" si="153"/>
        <v>#N/A</v>
      </c>
    </row>
    <row r="87" spans="1:185" x14ac:dyDescent="0.2">
      <c r="A87" s="330"/>
      <c r="B87" s="194"/>
      <c r="C87" s="194"/>
      <c r="D87" s="194"/>
      <c r="E87" s="194"/>
      <c r="F87" s="207">
        <f ca="1"/>
        <v>73</v>
      </c>
      <c r="G87" s="194">
        <f ca="1"/>
        <v>0.76842105263157889</v>
      </c>
      <c r="H87" s="198" cm="1">
        <f t="array" aca="1" ref="H87" ca="1">IFERROR(MATCH(TRUE,INDEX($B$14:$B$117&gt;=G87,0),0),"")</f>
        <v>35</v>
      </c>
      <c r="I87" s="194">
        <f t="shared" ca="1" si="98"/>
        <v>0.95441047028541359</v>
      </c>
      <c r="L87" s="194">
        <f t="shared" si="154"/>
        <v>0</v>
      </c>
      <c r="M87" s="19">
        <f ca="1"/>
        <v>0</v>
      </c>
      <c r="N87" s="208">
        <f t="shared" ca="1" si="155"/>
        <v>0</v>
      </c>
      <c r="O87" s="207"/>
      <c r="P87" s="194"/>
      <c r="Q87" s="198" cm="1">
        <f t="array" ref="Q87">IFERROR(MATCH(TRUE,INDEX($B$14:$B$117&gt;=P87,0),0),"")</f>
        <v>1</v>
      </c>
      <c r="R87" s="194">
        <f t="shared" ca="1" si="99"/>
        <v>1.3963799927016407E-2</v>
      </c>
      <c r="U87" s="194">
        <f t="shared" si="156"/>
        <v>0</v>
      </c>
      <c r="V87" s="19">
        <f ca="1"/>
        <v>0</v>
      </c>
      <c r="W87" s="208">
        <f t="shared" ca="1" si="157"/>
        <v>0</v>
      </c>
      <c r="X87" s="207"/>
      <c r="Y87" s="194"/>
      <c r="Z87" s="198" cm="1">
        <f t="array" ref="Z87">IFERROR(MATCH(TRUE,INDEX($B$14:$B$117&gt;=Y87,0),0),"")</f>
        <v>1</v>
      </c>
      <c r="AA87" s="194">
        <f t="shared" ca="1" si="100"/>
        <v>1.3963799927016407E-2</v>
      </c>
      <c r="AD87" s="194">
        <f t="shared" si="101"/>
        <v>0</v>
      </c>
      <c r="AE87" s="19">
        <f ca="1"/>
        <v>0</v>
      </c>
      <c r="AF87" s="208">
        <f t="shared" ca="1" si="102"/>
        <v>0</v>
      </c>
      <c r="AG87" s="207"/>
      <c r="AH87" s="194"/>
      <c r="AI87" s="198" cm="1">
        <f t="array" ref="AI87">IFERROR(MATCH(TRUE,INDEX($B$14:$B$117&gt;=AH87,0),0),"")</f>
        <v>1</v>
      </c>
      <c r="AJ87" s="194">
        <f t="shared" ca="1" si="103"/>
        <v>1.3963799927016407E-2</v>
      </c>
      <c r="AM87" s="194">
        <f t="shared" si="104"/>
        <v>0</v>
      </c>
      <c r="AN87" s="19">
        <f ca="1"/>
        <v>0</v>
      </c>
      <c r="AO87" s="208">
        <f t="shared" ca="1" si="105"/>
        <v>0</v>
      </c>
      <c r="AP87" s="207"/>
      <c r="AQ87" s="194"/>
      <c r="AR87" s="198" cm="1">
        <f t="array" ref="AR87">IFERROR(MATCH(TRUE,INDEX($B$14:$B$117&gt;=AQ87,0),0),"")</f>
        <v>1</v>
      </c>
      <c r="AS87" s="194">
        <f t="shared" ca="1" si="106"/>
        <v>1.3963799927016407E-2</v>
      </c>
      <c r="AV87" s="194">
        <f t="shared" si="107"/>
        <v>0</v>
      </c>
      <c r="AW87" s="19">
        <f ca="1"/>
        <v>0</v>
      </c>
      <c r="AX87" s="208">
        <f t="shared" ca="1" si="108"/>
        <v>0</v>
      </c>
      <c r="AY87" s="207"/>
      <c r="AZ87" s="194"/>
      <c r="BA87" s="198" cm="1">
        <f t="array" ref="BA87">IFERROR(MATCH(TRUE,INDEX($B$14:$B$117&gt;=AZ87,0),0),"")</f>
        <v>1</v>
      </c>
      <c r="BB87" s="194">
        <f t="shared" ca="1" si="109"/>
        <v>1.3963799927016407E-2</v>
      </c>
      <c r="BE87" s="194">
        <f t="shared" si="110"/>
        <v>0</v>
      </c>
      <c r="BF87" s="19">
        <f ca="1"/>
        <v>0</v>
      </c>
      <c r="BG87" s="208">
        <f t="shared" ca="1" si="111"/>
        <v>0</v>
      </c>
      <c r="BH87" s="207"/>
      <c r="BI87" s="194"/>
      <c r="BJ87" s="198" cm="1">
        <f t="array" ref="BJ87">IFERROR(MATCH(TRUE,INDEX($B$14:$B$117&gt;=BI87,0),0),"")</f>
        <v>1</v>
      </c>
      <c r="BK87" s="194">
        <f t="shared" ca="1" si="112"/>
        <v>1.3963799927016407E-2</v>
      </c>
      <c r="BN87" s="194">
        <f t="shared" si="113"/>
        <v>0</v>
      </c>
      <c r="BO87" s="19">
        <f ca="1"/>
        <v>0</v>
      </c>
      <c r="BP87" s="208">
        <f t="shared" ca="1" si="114"/>
        <v>0</v>
      </c>
      <c r="BQ87" s="207"/>
      <c r="BR87" s="194"/>
      <c r="BS87" s="198" cm="1">
        <f t="array" ref="BS87">IFERROR(MATCH(TRUE,INDEX($B$14:$B$117&gt;=BR87,0),0),"")</f>
        <v>1</v>
      </c>
      <c r="BT87" s="194">
        <f t="shared" ca="1" si="115"/>
        <v>1.3963799927016407E-2</v>
      </c>
      <c r="BW87" s="194">
        <f t="shared" si="116"/>
        <v>0</v>
      </c>
      <c r="BX87" s="19">
        <f ca="1"/>
        <v>0</v>
      </c>
      <c r="BY87" s="208">
        <f t="shared" ca="1" si="117"/>
        <v>0</v>
      </c>
      <c r="BZ87" s="207"/>
      <c r="CA87" s="194"/>
      <c r="CB87" s="198" cm="1">
        <f t="array" ref="CB87">IFERROR(MATCH(TRUE,INDEX($B$14:$B$117&gt;=CA87,0),0),"")</f>
        <v>1</v>
      </c>
      <c r="CC87" s="194">
        <f t="shared" ca="1" si="118"/>
        <v>1.3963799927016407E-2</v>
      </c>
      <c r="CF87" s="194">
        <f t="shared" si="119"/>
        <v>0</v>
      </c>
      <c r="CG87" s="19">
        <f ca="1"/>
        <v>0</v>
      </c>
      <c r="CH87" s="208">
        <f t="shared" ca="1" si="120"/>
        <v>0</v>
      </c>
      <c r="CI87" s="207"/>
      <c r="CJ87" s="194"/>
      <c r="CK87" s="198" cm="1">
        <f t="array" ref="CK87">IFERROR(MATCH(TRUE,INDEX($B$14:$B$117&gt;=CJ87,0),0),"")</f>
        <v>1</v>
      </c>
      <c r="CL87" s="194">
        <f t="shared" ca="1" si="121"/>
        <v>1.3963799927016407E-2</v>
      </c>
      <c r="CO87" s="194">
        <f t="shared" si="122"/>
        <v>0</v>
      </c>
      <c r="CP87" s="19">
        <f ca="1"/>
        <v>0</v>
      </c>
      <c r="CQ87" s="208">
        <f t="shared" ca="1" si="123"/>
        <v>0</v>
      </c>
      <c r="CR87" s="207"/>
      <c r="CS87" s="194"/>
      <c r="CT87" s="198" cm="1">
        <f t="array" ref="CT87">IFERROR(MATCH(TRUE,INDEX($B$14:$B$117&gt;=CS87,0),0),"")</f>
        <v>1</v>
      </c>
      <c r="CU87" s="194">
        <f t="shared" ca="1" si="124"/>
        <v>1.3963799927016407E-2</v>
      </c>
      <c r="CX87" s="194">
        <f t="shared" si="125"/>
        <v>0</v>
      </c>
      <c r="CY87" s="19" t="e">
        <f ca="1"/>
        <v>#N/A</v>
      </c>
      <c r="CZ87" s="208" t="e">
        <f t="shared" ca="1" si="126"/>
        <v>#N/A</v>
      </c>
      <c r="DA87" s="207"/>
      <c r="DB87" s="194"/>
      <c r="DC87" s="198" cm="1">
        <f t="array" ref="DC87">IFERROR(MATCH(TRUE,INDEX($B$14:$B$117&gt;=DB87,0),0),"")</f>
        <v>1</v>
      </c>
      <c r="DD87" s="194">
        <f t="shared" ca="1" si="127"/>
        <v>1.3963799927016407E-2</v>
      </c>
      <c r="DG87" s="194">
        <f t="shared" si="128"/>
        <v>0</v>
      </c>
      <c r="DH87" s="19" t="e">
        <f ca="1"/>
        <v>#N/A</v>
      </c>
      <c r="DI87" s="208" t="e">
        <f t="shared" ca="1" si="129"/>
        <v>#N/A</v>
      </c>
      <c r="DJ87" s="207"/>
      <c r="DK87" s="194"/>
      <c r="DL87" s="198" cm="1">
        <f t="array" ref="DL87">IFERROR(MATCH(TRUE,INDEX($B$14:$B$117&gt;=DK87,0),0),"")</f>
        <v>1</v>
      </c>
      <c r="DM87" s="194">
        <f t="shared" ca="1" si="130"/>
        <v>1.3963799927016407E-2</v>
      </c>
      <c r="DP87" s="194">
        <f t="shared" si="131"/>
        <v>0</v>
      </c>
      <c r="DQ87" s="19" t="e">
        <f ca="1"/>
        <v>#N/A</v>
      </c>
      <c r="DR87" s="208" t="e">
        <f t="shared" ca="1" si="132"/>
        <v>#N/A</v>
      </c>
      <c r="DS87" s="207"/>
      <c r="DT87" s="194"/>
      <c r="DU87" s="198" cm="1">
        <f t="array" ref="DU87">IFERROR(MATCH(TRUE,INDEX($B$14:$B$117&gt;=DT87,0),0),"")</f>
        <v>1</v>
      </c>
      <c r="DV87" s="194">
        <f t="shared" ca="1" si="133"/>
        <v>1.3963799927016407E-2</v>
      </c>
      <c r="DY87" s="194">
        <f t="shared" si="134"/>
        <v>0</v>
      </c>
      <c r="DZ87" s="19" t="e">
        <f ca="1"/>
        <v>#N/A</v>
      </c>
      <c r="EA87" s="208" t="e">
        <f t="shared" ca="1" si="135"/>
        <v>#N/A</v>
      </c>
      <c r="EB87" s="207"/>
      <c r="EC87" s="194"/>
      <c r="ED87" s="198" cm="1">
        <f t="array" ref="ED87">IFERROR(MATCH(TRUE,INDEX($B$14:$B$117&gt;=EC87,0),0),"")</f>
        <v>1</v>
      </c>
      <c r="EE87" s="194">
        <f t="shared" ca="1" si="136"/>
        <v>1.3963799927016407E-2</v>
      </c>
      <c r="EH87" s="194">
        <f t="shared" si="137"/>
        <v>0</v>
      </c>
      <c r="EI87" s="19" t="e">
        <f ca="1"/>
        <v>#N/A</v>
      </c>
      <c r="EJ87" s="208" t="e">
        <f t="shared" ca="1" si="138"/>
        <v>#N/A</v>
      </c>
      <c r="EK87" s="207"/>
      <c r="EL87" s="194"/>
      <c r="EM87" s="198" cm="1">
        <f t="array" ref="EM87">IFERROR(MATCH(TRUE,INDEX($B$14:$B$117&gt;=EL87,0),0),"")</f>
        <v>1</v>
      </c>
      <c r="EN87" s="194">
        <f t="shared" ca="1" si="139"/>
        <v>1.3963799927016407E-2</v>
      </c>
      <c r="EQ87" s="194">
        <f t="shared" si="140"/>
        <v>0</v>
      </c>
      <c r="ER87" s="19" t="e">
        <f ca="1"/>
        <v>#N/A</v>
      </c>
      <c r="ES87" s="208" t="e">
        <f t="shared" ca="1" si="141"/>
        <v>#N/A</v>
      </c>
      <c r="ET87" s="207"/>
      <c r="EU87" s="194"/>
      <c r="EV87" s="198" cm="1">
        <f t="array" ref="EV87">IFERROR(MATCH(TRUE,INDEX($B$14:$B$117&gt;=EU87,0),0),"")</f>
        <v>1</v>
      </c>
      <c r="EW87" s="194">
        <f t="shared" ca="1" si="142"/>
        <v>1.3963799927016407E-2</v>
      </c>
      <c r="EZ87" s="194">
        <f t="shared" si="143"/>
        <v>0</v>
      </c>
      <c r="FA87" s="19" t="e">
        <f ca="1"/>
        <v>#N/A</v>
      </c>
      <c r="FB87" s="208" t="e">
        <f t="shared" ca="1" si="144"/>
        <v>#N/A</v>
      </c>
      <c r="FC87" s="207"/>
      <c r="FD87" s="194"/>
      <c r="FE87" s="198" cm="1">
        <f t="array" ref="FE87">IFERROR(MATCH(TRUE,INDEX($B$14:$B$117&gt;=FD87,0),0),"")</f>
        <v>1</v>
      </c>
      <c r="FF87" s="194">
        <f t="shared" ca="1" si="145"/>
        <v>1.3963799927016407E-2</v>
      </c>
      <c r="FI87" s="194">
        <f t="shared" si="146"/>
        <v>0</v>
      </c>
      <c r="FJ87" s="19" t="e">
        <f ca="1"/>
        <v>#N/A</v>
      </c>
      <c r="FK87" s="208" t="e">
        <f t="shared" ca="1" si="147"/>
        <v>#N/A</v>
      </c>
      <c r="FL87" s="207"/>
      <c r="FM87" s="194"/>
      <c r="FN87" s="198" cm="1">
        <f t="array" ref="FN87">IFERROR(MATCH(TRUE,INDEX($B$14:$B$117&gt;=FM87,0),0),"")</f>
        <v>1</v>
      </c>
      <c r="FO87" s="194">
        <f t="shared" ca="1" si="148"/>
        <v>1.3963799927016407E-2</v>
      </c>
      <c r="FR87" s="194">
        <f t="shared" si="149"/>
        <v>0</v>
      </c>
      <c r="FS87" s="19" t="e">
        <f ca="1"/>
        <v>#N/A</v>
      </c>
      <c r="FT87" s="208" t="e">
        <f t="shared" ca="1" si="150"/>
        <v>#N/A</v>
      </c>
      <c r="FU87" s="207"/>
      <c r="FV87" s="194"/>
      <c r="FW87" s="198" cm="1">
        <f t="array" ref="FW87">IFERROR(MATCH(TRUE,INDEX($B$14:$B$117&gt;=FV87,0),0),"")</f>
        <v>1</v>
      </c>
      <c r="FX87" s="194">
        <f t="shared" ca="1" si="151"/>
        <v>1.3963799927016407E-2</v>
      </c>
      <c r="GA87" s="194">
        <f t="shared" si="152"/>
        <v>0</v>
      </c>
      <c r="GB87" s="19" t="e">
        <f ca="1"/>
        <v>#N/A</v>
      </c>
      <c r="GC87" s="208" t="e">
        <f t="shared" ca="1" si="153"/>
        <v>#N/A</v>
      </c>
    </row>
    <row r="88" spans="1:185" x14ac:dyDescent="0.2">
      <c r="A88" s="330"/>
      <c r="B88" s="194"/>
      <c r="C88" s="194"/>
      <c r="D88" s="194"/>
      <c r="E88" s="194"/>
      <c r="F88" s="207">
        <f ca="1"/>
        <v>74</v>
      </c>
      <c r="G88" s="194">
        <f ca="1"/>
        <v>0.77894736842105261</v>
      </c>
      <c r="H88" s="198" cm="1">
        <f t="array" aca="1" ref="H88" ca="1">IFERROR(MATCH(TRUE,INDEX($B$14:$B$117&gt;=G88,0),0),"")</f>
        <v>36</v>
      </c>
      <c r="I88" s="194">
        <f t="shared" ca="1" si="98"/>
        <v>0.95697577788145416</v>
      </c>
      <c r="L88" s="194">
        <f t="shared" si="154"/>
        <v>0</v>
      </c>
      <c r="M88" s="19">
        <f ca="1"/>
        <v>0</v>
      </c>
      <c r="N88" s="208">
        <f t="shared" ca="1" si="155"/>
        <v>0</v>
      </c>
      <c r="O88" s="207"/>
      <c r="P88" s="194"/>
      <c r="Q88" s="198" cm="1">
        <f t="array" ref="Q88">IFERROR(MATCH(TRUE,INDEX($B$14:$B$117&gt;=P88,0),0),"")</f>
        <v>1</v>
      </c>
      <c r="R88" s="194">
        <f t="shared" ca="1" si="99"/>
        <v>1.3963799927016407E-2</v>
      </c>
      <c r="U88" s="194">
        <f t="shared" si="156"/>
        <v>0</v>
      </c>
      <c r="V88" s="19">
        <f ca="1"/>
        <v>0</v>
      </c>
      <c r="W88" s="208">
        <f t="shared" ca="1" si="157"/>
        <v>0</v>
      </c>
      <c r="X88" s="207"/>
      <c r="Y88" s="194"/>
      <c r="Z88" s="198" cm="1">
        <f t="array" ref="Z88">IFERROR(MATCH(TRUE,INDEX($B$14:$B$117&gt;=Y88,0),0),"")</f>
        <v>1</v>
      </c>
      <c r="AA88" s="194">
        <f t="shared" ca="1" si="100"/>
        <v>1.3963799927016407E-2</v>
      </c>
      <c r="AD88" s="194">
        <f t="shared" si="101"/>
        <v>0</v>
      </c>
      <c r="AE88" s="19">
        <f ca="1"/>
        <v>0</v>
      </c>
      <c r="AF88" s="208">
        <f t="shared" ca="1" si="102"/>
        <v>0</v>
      </c>
      <c r="AG88" s="207"/>
      <c r="AH88" s="194"/>
      <c r="AI88" s="198" cm="1">
        <f t="array" ref="AI88">IFERROR(MATCH(TRUE,INDEX($B$14:$B$117&gt;=AH88,0),0),"")</f>
        <v>1</v>
      </c>
      <c r="AJ88" s="194">
        <f t="shared" ca="1" si="103"/>
        <v>1.3963799927016407E-2</v>
      </c>
      <c r="AM88" s="194">
        <f t="shared" si="104"/>
        <v>0</v>
      </c>
      <c r="AN88" s="19">
        <f ca="1"/>
        <v>0</v>
      </c>
      <c r="AO88" s="208">
        <f t="shared" ca="1" si="105"/>
        <v>0</v>
      </c>
      <c r="AP88" s="207"/>
      <c r="AQ88" s="194"/>
      <c r="AR88" s="198" cm="1">
        <f t="array" ref="AR88">IFERROR(MATCH(TRUE,INDEX($B$14:$B$117&gt;=AQ88,0),0),"")</f>
        <v>1</v>
      </c>
      <c r="AS88" s="194">
        <f t="shared" ca="1" si="106"/>
        <v>1.3963799927016407E-2</v>
      </c>
      <c r="AV88" s="194">
        <f t="shared" si="107"/>
        <v>0</v>
      </c>
      <c r="AW88" s="19">
        <f ca="1"/>
        <v>0</v>
      </c>
      <c r="AX88" s="208">
        <f t="shared" ca="1" si="108"/>
        <v>0</v>
      </c>
      <c r="AY88" s="207"/>
      <c r="AZ88" s="194"/>
      <c r="BA88" s="198" cm="1">
        <f t="array" ref="BA88">IFERROR(MATCH(TRUE,INDEX($B$14:$B$117&gt;=AZ88,0),0),"")</f>
        <v>1</v>
      </c>
      <c r="BB88" s="194">
        <f t="shared" ca="1" si="109"/>
        <v>1.3963799927016407E-2</v>
      </c>
      <c r="BE88" s="194">
        <f t="shared" si="110"/>
        <v>0</v>
      </c>
      <c r="BF88" s="19">
        <f ca="1"/>
        <v>0</v>
      </c>
      <c r="BG88" s="208">
        <f t="shared" ca="1" si="111"/>
        <v>0</v>
      </c>
      <c r="BH88" s="207"/>
      <c r="BI88" s="194"/>
      <c r="BJ88" s="198" cm="1">
        <f t="array" ref="BJ88">IFERROR(MATCH(TRUE,INDEX($B$14:$B$117&gt;=BI88,0),0),"")</f>
        <v>1</v>
      </c>
      <c r="BK88" s="194">
        <f t="shared" ca="1" si="112"/>
        <v>1.3963799927016407E-2</v>
      </c>
      <c r="BN88" s="194">
        <f t="shared" si="113"/>
        <v>0</v>
      </c>
      <c r="BO88" s="19">
        <f ca="1"/>
        <v>0</v>
      </c>
      <c r="BP88" s="208">
        <f t="shared" ca="1" si="114"/>
        <v>0</v>
      </c>
      <c r="BQ88" s="207"/>
      <c r="BR88" s="194"/>
      <c r="BS88" s="198" cm="1">
        <f t="array" ref="BS88">IFERROR(MATCH(TRUE,INDEX($B$14:$B$117&gt;=BR88,0),0),"")</f>
        <v>1</v>
      </c>
      <c r="BT88" s="194">
        <f t="shared" ca="1" si="115"/>
        <v>1.3963799927016407E-2</v>
      </c>
      <c r="BW88" s="194">
        <f t="shared" si="116"/>
        <v>0</v>
      </c>
      <c r="BX88" s="19">
        <f ca="1"/>
        <v>0</v>
      </c>
      <c r="BY88" s="208">
        <f t="shared" ca="1" si="117"/>
        <v>0</v>
      </c>
      <c r="BZ88" s="207"/>
      <c r="CA88" s="194"/>
      <c r="CB88" s="198" cm="1">
        <f t="array" ref="CB88">IFERROR(MATCH(TRUE,INDEX($B$14:$B$117&gt;=CA88,0),0),"")</f>
        <v>1</v>
      </c>
      <c r="CC88" s="194">
        <f t="shared" ca="1" si="118"/>
        <v>1.3963799927016407E-2</v>
      </c>
      <c r="CF88" s="194">
        <f t="shared" si="119"/>
        <v>0</v>
      </c>
      <c r="CG88" s="19">
        <f ca="1"/>
        <v>0</v>
      </c>
      <c r="CH88" s="208">
        <f t="shared" ca="1" si="120"/>
        <v>0</v>
      </c>
      <c r="CI88" s="207"/>
      <c r="CJ88" s="194"/>
      <c r="CK88" s="198" cm="1">
        <f t="array" ref="CK88">IFERROR(MATCH(TRUE,INDEX($B$14:$B$117&gt;=CJ88,0),0),"")</f>
        <v>1</v>
      </c>
      <c r="CL88" s="194">
        <f t="shared" ca="1" si="121"/>
        <v>1.3963799927016407E-2</v>
      </c>
      <c r="CO88" s="194">
        <f t="shared" si="122"/>
        <v>0</v>
      </c>
      <c r="CP88" s="19">
        <f ca="1"/>
        <v>0</v>
      </c>
      <c r="CQ88" s="208">
        <f t="shared" ca="1" si="123"/>
        <v>0</v>
      </c>
      <c r="CR88" s="207"/>
      <c r="CS88" s="194"/>
      <c r="CT88" s="198" cm="1">
        <f t="array" ref="CT88">IFERROR(MATCH(TRUE,INDEX($B$14:$B$117&gt;=CS88,0),0),"")</f>
        <v>1</v>
      </c>
      <c r="CU88" s="194">
        <f t="shared" ca="1" si="124"/>
        <v>1.3963799927016407E-2</v>
      </c>
      <c r="CX88" s="194">
        <f t="shared" si="125"/>
        <v>0</v>
      </c>
      <c r="CY88" s="19" t="e">
        <f ca="1"/>
        <v>#N/A</v>
      </c>
      <c r="CZ88" s="208" t="e">
        <f t="shared" ca="1" si="126"/>
        <v>#N/A</v>
      </c>
      <c r="DA88" s="207"/>
      <c r="DB88" s="194"/>
      <c r="DC88" s="198" cm="1">
        <f t="array" ref="DC88">IFERROR(MATCH(TRUE,INDEX($B$14:$B$117&gt;=DB88,0),0),"")</f>
        <v>1</v>
      </c>
      <c r="DD88" s="194">
        <f t="shared" ca="1" si="127"/>
        <v>1.3963799927016407E-2</v>
      </c>
      <c r="DG88" s="194">
        <f t="shared" si="128"/>
        <v>0</v>
      </c>
      <c r="DH88" s="19" t="e">
        <f ca="1"/>
        <v>#N/A</v>
      </c>
      <c r="DI88" s="208" t="e">
        <f t="shared" ca="1" si="129"/>
        <v>#N/A</v>
      </c>
      <c r="DJ88" s="207"/>
      <c r="DK88" s="194"/>
      <c r="DL88" s="198" cm="1">
        <f t="array" ref="DL88">IFERROR(MATCH(TRUE,INDEX($B$14:$B$117&gt;=DK88,0),0),"")</f>
        <v>1</v>
      </c>
      <c r="DM88" s="194">
        <f t="shared" ca="1" si="130"/>
        <v>1.3963799927016407E-2</v>
      </c>
      <c r="DP88" s="194">
        <f t="shared" si="131"/>
        <v>0</v>
      </c>
      <c r="DQ88" s="19" t="e">
        <f ca="1"/>
        <v>#N/A</v>
      </c>
      <c r="DR88" s="208" t="e">
        <f t="shared" ca="1" si="132"/>
        <v>#N/A</v>
      </c>
      <c r="DS88" s="207"/>
      <c r="DT88" s="194"/>
      <c r="DU88" s="198" cm="1">
        <f t="array" ref="DU88">IFERROR(MATCH(TRUE,INDEX($B$14:$B$117&gt;=DT88,0),0),"")</f>
        <v>1</v>
      </c>
      <c r="DV88" s="194">
        <f t="shared" ca="1" si="133"/>
        <v>1.3963799927016407E-2</v>
      </c>
      <c r="DY88" s="194">
        <f t="shared" si="134"/>
        <v>0</v>
      </c>
      <c r="DZ88" s="19" t="e">
        <f ca="1"/>
        <v>#N/A</v>
      </c>
      <c r="EA88" s="208" t="e">
        <f t="shared" ca="1" si="135"/>
        <v>#N/A</v>
      </c>
      <c r="EB88" s="207"/>
      <c r="EC88" s="194"/>
      <c r="ED88" s="198" cm="1">
        <f t="array" ref="ED88">IFERROR(MATCH(TRUE,INDEX($B$14:$B$117&gt;=EC88,0),0),"")</f>
        <v>1</v>
      </c>
      <c r="EE88" s="194">
        <f t="shared" ca="1" si="136"/>
        <v>1.3963799927016407E-2</v>
      </c>
      <c r="EH88" s="194">
        <f t="shared" si="137"/>
        <v>0</v>
      </c>
      <c r="EI88" s="19" t="e">
        <f ca="1"/>
        <v>#N/A</v>
      </c>
      <c r="EJ88" s="208" t="e">
        <f t="shared" ca="1" si="138"/>
        <v>#N/A</v>
      </c>
      <c r="EK88" s="207"/>
      <c r="EL88" s="194"/>
      <c r="EM88" s="198" cm="1">
        <f t="array" ref="EM88">IFERROR(MATCH(TRUE,INDEX($B$14:$B$117&gt;=EL88,0),0),"")</f>
        <v>1</v>
      </c>
      <c r="EN88" s="194">
        <f t="shared" ca="1" si="139"/>
        <v>1.3963799927016407E-2</v>
      </c>
      <c r="EQ88" s="194">
        <f t="shared" si="140"/>
        <v>0</v>
      </c>
      <c r="ER88" s="19" t="e">
        <f ca="1"/>
        <v>#N/A</v>
      </c>
      <c r="ES88" s="208" t="e">
        <f t="shared" ca="1" si="141"/>
        <v>#N/A</v>
      </c>
      <c r="ET88" s="207"/>
      <c r="EU88" s="194"/>
      <c r="EV88" s="198" cm="1">
        <f t="array" ref="EV88">IFERROR(MATCH(TRUE,INDEX($B$14:$B$117&gt;=EU88,0),0),"")</f>
        <v>1</v>
      </c>
      <c r="EW88" s="194">
        <f t="shared" ca="1" si="142"/>
        <v>1.3963799927016407E-2</v>
      </c>
      <c r="EZ88" s="194">
        <f t="shared" si="143"/>
        <v>0</v>
      </c>
      <c r="FA88" s="19" t="e">
        <f ca="1"/>
        <v>#N/A</v>
      </c>
      <c r="FB88" s="208" t="e">
        <f t="shared" ca="1" si="144"/>
        <v>#N/A</v>
      </c>
      <c r="FC88" s="207"/>
      <c r="FD88" s="194"/>
      <c r="FE88" s="198" cm="1">
        <f t="array" ref="FE88">IFERROR(MATCH(TRUE,INDEX($B$14:$B$117&gt;=FD88,0),0),"")</f>
        <v>1</v>
      </c>
      <c r="FF88" s="194">
        <f t="shared" ca="1" si="145"/>
        <v>1.3963799927016407E-2</v>
      </c>
      <c r="FI88" s="194">
        <f t="shared" si="146"/>
        <v>0</v>
      </c>
      <c r="FJ88" s="19" t="e">
        <f ca="1"/>
        <v>#N/A</v>
      </c>
      <c r="FK88" s="208" t="e">
        <f t="shared" ca="1" si="147"/>
        <v>#N/A</v>
      </c>
      <c r="FL88" s="207"/>
      <c r="FM88" s="194"/>
      <c r="FN88" s="198" cm="1">
        <f t="array" ref="FN88">IFERROR(MATCH(TRUE,INDEX($B$14:$B$117&gt;=FM88,0),0),"")</f>
        <v>1</v>
      </c>
      <c r="FO88" s="194">
        <f t="shared" ca="1" si="148"/>
        <v>1.3963799927016407E-2</v>
      </c>
      <c r="FR88" s="194">
        <f t="shared" si="149"/>
        <v>0</v>
      </c>
      <c r="FS88" s="19" t="e">
        <f ca="1"/>
        <v>#N/A</v>
      </c>
      <c r="FT88" s="208" t="e">
        <f t="shared" ca="1" si="150"/>
        <v>#N/A</v>
      </c>
      <c r="FU88" s="207"/>
      <c r="FV88" s="194"/>
      <c r="FW88" s="198" cm="1">
        <f t="array" ref="FW88">IFERROR(MATCH(TRUE,INDEX($B$14:$B$117&gt;=FV88,0),0),"")</f>
        <v>1</v>
      </c>
      <c r="FX88" s="194">
        <f t="shared" ca="1" si="151"/>
        <v>1.3963799927016407E-2</v>
      </c>
      <c r="GA88" s="194">
        <f t="shared" si="152"/>
        <v>0</v>
      </c>
      <c r="GB88" s="19" t="e">
        <f ca="1"/>
        <v>#N/A</v>
      </c>
      <c r="GC88" s="208" t="e">
        <f t="shared" ca="1" si="153"/>
        <v>#N/A</v>
      </c>
    </row>
    <row r="89" spans="1:185" x14ac:dyDescent="0.2">
      <c r="A89" s="330"/>
      <c r="B89" s="194"/>
      <c r="C89" s="194"/>
      <c r="D89" s="194"/>
      <c r="E89" s="194"/>
      <c r="F89" s="207">
        <f ca="1"/>
        <v>75</v>
      </c>
      <c r="G89" s="194">
        <f ca="1"/>
        <v>0.78947368421052633</v>
      </c>
      <c r="H89" s="198" cm="1">
        <f t="array" aca="1" ref="H89" ca="1">IFERROR(MATCH(TRUE,INDEX($B$14:$B$117&gt;=G89,0),0),"")</f>
        <v>36</v>
      </c>
      <c r="I89" s="194">
        <f t="shared" ca="1" si="98"/>
        <v>0.95938034148430917</v>
      </c>
      <c r="L89" s="194">
        <f t="shared" si="154"/>
        <v>0</v>
      </c>
      <c r="M89" s="19">
        <f ca="1"/>
        <v>0</v>
      </c>
      <c r="N89" s="208">
        <f t="shared" ca="1" si="155"/>
        <v>0</v>
      </c>
      <c r="O89" s="207"/>
      <c r="P89" s="194"/>
      <c r="Q89" s="198" cm="1">
        <f t="array" ref="Q89">IFERROR(MATCH(TRUE,INDEX($B$14:$B$117&gt;=P89,0),0),"")</f>
        <v>1</v>
      </c>
      <c r="R89" s="194">
        <f t="shared" ca="1" si="99"/>
        <v>1.3963799927016407E-2</v>
      </c>
      <c r="U89" s="194">
        <f t="shared" si="156"/>
        <v>0</v>
      </c>
      <c r="V89" s="19">
        <f ca="1"/>
        <v>0</v>
      </c>
      <c r="W89" s="208">
        <f t="shared" ca="1" si="157"/>
        <v>0</v>
      </c>
      <c r="X89" s="207"/>
      <c r="Y89" s="194"/>
      <c r="Z89" s="198" cm="1">
        <f t="array" ref="Z89">IFERROR(MATCH(TRUE,INDEX($B$14:$B$117&gt;=Y89,0),0),"")</f>
        <v>1</v>
      </c>
      <c r="AA89" s="194">
        <f t="shared" ca="1" si="100"/>
        <v>1.3963799927016407E-2</v>
      </c>
      <c r="AD89" s="194">
        <f t="shared" si="101"/>
        <v>0</v>
      </c>
      <c r="AE89" s="19">
        <f ca="1"/>
        <v>0</v>
      </c>
      <c r="AF89" s="208">
        <f t="shared" ca="1" si="102"/>
        <v>0</v>
      </c>
      <c r="AG89" s="207"/>
      <c r="AH89" s="194"/>
      <c r="AI89" s="198" cm="1">
        <f t="array" ref="AI89">IFERROR(MATCH(TRUE,INDEX($B$14:$B$117&gt;=AH89,0),0),"")</f>
        <v>1</v>
      </c>
      <c r="AJ89" s="194">
        <f t="shared" ca="1" si="103"/>
        <v>1.3963799927016407E-2</v>
      </c>
      <c r="AM89" s="194">
        <f t="shared" si="104"/>
        <v>0</v>
      </c>
      <c r="AN89" s="19">
        <f ca="1"/>
        <v>0</v>
      </c>
      <c r="AO89" s="208">
        <f t="shared" ca="1" si="105"/>
        <v>0</v>
      </c>
      <c r="AP89" s="207"/>
      <c r="AQ89" s="194"/>
      <c r="AR89" s="198" cm="1">
        <f t="array" ref="AR89">IFERROR(MATCH(TRUE,INDEX($B$14:$B$117&gt;=AQ89,0),0),"")</f>
        <v>1</v>
      </c>
      <c r="AS89" s="194">
        <f t="shared" ca="1" si="106"/>
        <v>1.3963799927016407E-2</v>
      </c>
      <c r="AV89" s="194">
        <f t="shared" si="107"/>
        <v>0</v>
      </c>
      <c r="AW89" s="19">
        <f ca="1"/>
        <v>0</v>
      </c>
      <c r="AX89" s="208">
        <f t="shared" ca="1" si="108"/>
        <v>0</v>
      </c>
      <c r="AY89" s="207"/>
      <c r="AZ89" s="194"/>
      <c r="BA89" s="198" cm="1">
        <f t="array" ref="BA89">IFERROR(MATCH(TRUE,INDEX($B$14:$B$117&gt;=AZ89,0),0),"")</f>
        <v>1</v>
      </c>
      <c r="BB89" s="194">
        <f t="shared" ca="1" si="109"/>
        <v>1.3963799927016407E-2</v>
      </c>
      <c r="BE89" s="194">
        <f t="shared" si="110"/>
        <v>0</v>
      </c>
      <c r="BF89" s="19">
        <f ca="1"/>
        <v>0</v>
      </c>
      <c r="BG89" s="208">
        <f t="shared" ca="1" si="111"/>
        <v>0</v>
      </c>
      <c r="BH89" s="207"/>
      <c r="BI89" s="194"/>
      <c r="BJ89" s="198" cm="1">
        <f t="array" ref="BJ89">IFERROR(MATCH(TRUE,INDEX($B$14:$B$117&gt;=BI89,0),0),"")</f>
        <v>1</v>
      </c>
      <c r="BK89" s="194">
        <f t="shared" ca="1" si="112"/>
        <v>1.3963799927016407E-2</v>
      </c>
      <c r="BN89" s="194">
        <f t="shared" si="113"/>
        <v>0</v>
      </c>
      <c r="BO89" s="19">
        <f ca="1"/>
        <v>0</v>
      </c>
      <c r="BP89" s="208">
        <f t="shared" ca="1" si="114"/>
        <v>0</v>
      </c>
      <c r="BQ89" s="207"/>
      <c r="BR89" s="194"/>
      <c r="BS89" s="198" cm="1">
        <f t="array" ref="BS89">IFERROR(MATCH(TRUE,INDEX($B$14:$B$117&gt;=BR89,0),0),"")</f>
        <v>1</v>
      </c>
      <c r="BT89" s="194">
        <f t="shared" ca="1" si="115"/>
        <v>1.3963799927016407E-2</v>
      </c>
      <c r="BW89" s="194">
        <f t="shared" si="116"/>
        <v>0</v>
      </c>
      <c r="BX89" s="19">
        <f ca="1"/>
        <v>0</v>
      </c>
      <c r="BY89" s="208">
        <f t="shared" ca="1" si="117"/>
        <v>0</v>
      </c>
      <c r="BZ89" s="207"/>
      <c r="CA89" s="194"/>
      <c r="CB89" s="198" cm="1">
        <f t="array" ref="CB89">IFERROR(MATCH(TRUE,INDEX($B$14:$B$117&gt;=CA89,0),0),"")</f>
        <v>1</v>
      </c>
      <c r="CC89" s="194">
        <f t="shared" ca="1" si="118"/>
        <v>1.3963799927016407E-2</v>
      </c>
      <c r="CF89" s="194">
        <f t="shared" si="119"/>
        <v>0</v>
      </c>
      <c r="CG89" s="19">
        <f ca="1"/>
        <v>0</v>
      </c>
      <c r="CH89" s="208">
        <f t="shared" ca="1" si="120"/>
        <v>0</v>
      </c>
      <c r="CI89" s="207"/>
      <c r="CJ89" s="194"/>
      <c r="CK89" s="198" cm="1">
        <f t="array" ref="CK89">IFERROR(MATCH(TRUE,INDEX($B$14:$B$117&gt;=CJ89,0),0),"")</f>
        <v>1</v>
      </c>
      <c r="CL89" s="194">
        <f t="shared" ca="1" si="121"/>
        <v>1.3963799927016407E-2</v>
      </c>
      <c r="CO89" s="194">
        <f t="shared" si="122"/>
        <v>0</v>
      </c>
      <c r="CP89" s="19">
        <f ca="1"/>
        <v>0</v>
      </c>
      <c r="CQ89" s="208">
        <f t="shared" ca="1" si="123"/>
        <v>0</v>
      </c>
      <c r="CR89" s="207"/>
      <c r="CS89" s="194"/>
      <c r="CT89" s="198" cm="1">
        <f t="array" ref="CT89">IFERROR(MATCH(TRUE,INDEX($B$14:$B$117&gt;=CS89,0),0),"")</f>
        <v>1</v>
      </c>
      <c r="CU89" s="194">
        <f t="shared" ca="1" si="124"/>
        <v>1.3963799927016407E-2</v>
      </c>
      <c r="CX89" s="194">
        <f t="shared" si="125"/>
        <v>0</v>
      </c>
      <c r="CY89" s="19" t="e">
        <f ca="1"/>
        <v>#N/A</v>
      </c>
      <c r="CZ89" s="208" t="e">
        <f t="shared" ca="1" si="126"/>
        <v>#N/A</v>
      </c>
      <c r="DA89" s="207"/>
      <c r="DB89" s="194"/>
      <c r="DC89" s="198" cm="1">
        <f t="array" ref="DC89">IFERROR(MATCH(TRUE,INDEX($B$14:$B$117&gt;=DB89,0),0),"")</f>
        <v>1</v>
      </c>
      <c r="DD89" s="194">
        <f t="shared" ca="1" si="127"/>
        <v>1.3963799927016407E-2</v>
      </c>
      <c r="DG89" s="194">
        <f t="shared" si="128"/>
        <v>0</v>
      </c>
      <c r="DH89" s="19" t="e">
        <f ca="1"/>
        <v>#N/A</v>
      </c>
      <c r="DI89" s="208" t="e">
        <f t="shared" ca="1" si="129"/>
        <v>#N/A</v>
      </c>
      <c r="DJ89" s="207"/>
      <c r="DK89" s="194"/>
      <c r="DL89" s="198" cm="1">
        <f t="array" ref="DL89">IFERROR(MATCH(TRUE,INDEX($B$14:$B$117&gt;=DK89,0),0),"")</f>
        <v>1</v>
      </c>
      <c r="DM89" s="194">
        <f t="shared" ca="1" si="130"/>
        <v>1.3963799927016407E-2</v>
      </c>
      <c r="DP89" s="194">
        <f t="shared" si="131"/>
        <v>0</v>
      </c>
      <c r="DQ89" s="19" t="e">
        <f ca="1"/>
        <v>#N/A</v>
      </c>
      <c r="DR89" s="208" t="e">
        <f t="shared" ca="1" si="132"/>
        <v>#N/A</v>
      </c>
      <c r="DS89" s="207"/>
      <c r="DT89" s="194"/>
      <c r="DU89" s="198" cm="1">
        <f t="array" ref="DU89">IFERROR(MATCH(TRUE,INDEX($B$14:$B$117&gt;=DT89,0),0),"")</f>
        <v>1</v>
      </c>
      <c r="DV89" s="194">
        <f t="shared" ca="1" si="133"/>
        <v>1.3963799927016407E-2</v>
      </c>
      <c r="DY89" s="194">
        <f t="shared" si="134"/>
        <v>0</v>
      </c>
      <c r="DZ89" s="19" t="e">
        <f ca="1"/>
        <v>#N/A</v>
      </c>
      <c r="EA89" s="208" t="e">
        <f t="shared" ca="1" si="135"/>
        <v>#N/A</v>
      </c>
      <c r="EB89" s="207"/>
      <c r="EC89" s="194"/>
      <c r="ED89" s="198" cm="1">
        <f t="array" ref="ED89">IFERROR(MATCH(TRUE,INDEX($B$14:$B$117&gt;=EC89,0),0),"")</f>
        <v>1</v>
      </c>
      <c r="EE89" s="194">
        <f t="shared" ca="1" si="136"/>
        <v>1.3963799927016407E-2</v>
      </c>
      <c r="EH89" s="194">
        <f t="shared" si="137"/>
        <v>0</v>
      </c>
      <c r="EI89" s="19" t="e">
        <f ca="1"/>
        <v>#N/A</v>
      </c>
      <c r="EJ89" s="208" t="e">
        <f t="shared" ca="1" si="138"/>
        <v>#N/A</v>
      </c>
      <c r="EK89" s="207"/>
      <c r="EL89" s="194"/>
      <c r="EM89" s="198" cm="1">
        <f t="array" ref="EM89">IFERROR(MATCH(TRUE,INDEX($B$14:$B$117&gt;=EL89,0),0),"")</f>
        <v>1</v>
      </c>
      <c r="EN89" s="194">
        <f t="shared" ca="1" si="139"/>
        <v>1.3963799927016407E-2</v>
      </c>
      <c r="EQ89" s="194">
        <f t="shared" si="140"/>
        <v>0</v>
      </c>
      <c r="ER89" s="19" t="e">
        <f ca="1"/>
        <v>#N/A</v>
      </c>
      <c r="ES89" s="208" t="e">
        <f t="shared" ca="1" si="141"/>
        <v>#N/A</v>
      </c>
      <c r="ET89" s="207"/>
      <c r="EU89" s="194"/>
      <c r="EV89" s="198" cm="1">
        <f t="array" ref="EV89">IFERROR(MATCH(TRUE,INDEX($B$14:$B$117&gt;=EU89,0),0),"")</f>
        <v>1</v>
      </c>
      <c r="EW89" s="194">
        <f t="shared" ca="1" si="142"/>
        <v>1.3963799927016407E-2</v>
      </c>
      <c r="EZ89" s="194">
        <f t="shared" si="143"/>
        <v>0</v>
      </c>
      <c r="FA89" s="19" t="e">
        <f ca="1"/>
        <v>#N/A</v>
      </c>
      <c r="FB89" s="208" t="e">
        <f t="shared" ca="1" si="144"/>
        <v>#N/A</v>
      </c>
      <c r="FC89" s="207"/>
      <c r="FD89" s="194"/>
      <c r="FE89" s="198" cm="1">
        <f t="array" ref="FE89">IFERROR(MATCH(TRUE,INDEX($B$14:$B$117&gt;=FD89,0),0),"")</f>
        <v>1</v>
      </c>
      <c r="FF89" s="194">
        <f t="shared" ca="1" si="145"/>
        <v>1.3963799927016407E-2</v>
      </c>
      <c r="FI89" s="194">
        <f t="shared" si="146"/>
        <v>0</v>
      </c>
      <c r="FJ89" s="19" t="e">
        <f ca="1"/>
        <v>#N/A</v>
      </c>
      <c r="FK89" s="208" t="e">
        <f t="shared" ca="1" si="147"/>
        <v>#N/A</v>
      </c>
      <c r="FL89" s="207"/>
      <c r="FM89" s="194"/>
      <c r="FN89" s="198" cm="1">
        <f t="array" ref="FN89">IFERROR(MATCH(TRUE,INDEX($B$14:$B$117&gt;=FM89,0),0),"")</f>
        <v>1</v>
      </c>
      <c r="FO89" s="194">
        <f t="shared" ca="1" si="148"/>
        <v>1.3963799927016407E-2</v>
      </c>
      <c r="FR89" s="194">
        <f t="shared" si="149"/>
        <v>0</v>
      </c>
      <c r="FS89" s="19" t="e">
        <f ca="1"/>
        <v>#N/A</v>
      </c>
      <c r="FT89" s="208" t="e">
        <f t="shared" ca="1" si="150"/>
        <v>#N/A</v>
      </c>
      <c r="FU89" s="207"/>
      <c r="FV89" s="194"/>
      <c r="FW89" s="198" cm="1">
        <f t="array" ref="FW89">IFERROR(MATCH(TRUE,INDEX($B$14:$B$117&gt;=FV89,0),0),"")</f>
        <v>1</v>
      </c>
      <c r="FX89" s="194">
        <f t="shared" ca="1" si="151"/>
        <v>1.3963799927016407E-2</v>
      </c>
      <c r="GA89" s="194">
        <f t="shared" si="152"/>
        <v>0</v>
      </c>
      <c r="GB89" s="19" t="e">
        <f ca="1"/>
        <v>#N/A</v>
      </c>
      <c r="GC89" s="208" t="e">
        <f t="shared" ca="1" si="153"/>
        <v>#N/A</v>
      </c>
    </row>
    <row r="90" spans="1:185" x14ac:dyDescent="0.2">
      <c r="A90" s="330"/>
      <c r="B90" s="194"/>
      <c r="C90" s="194"/>
      <c r="D90" s="194"/>
      <c r="E90" s="194"/>
      <c r="F90" s="207">
        <f ca="1"/>
        <v>76</v>
      </c>
      <c r="G90" s="194">
        <f ca="1"/>
        <v>0.79999999999999993</v>
      </c>
      <c r="H90" s="198" cm="1">
        <f t="array" aca="1" ref="H90" ca="1">IFERROR(MATCH(TRUE,INDEX($B$14:$B$117&gt;=G90,0),0),"")</f>
        <v>37</v>
      </c>
      <c r="I90" s="194">
        <f t="shared" ca="1" si="98"/>
        <v>0.96180393879979353</v>
      </c>
      <c r="L90" s="194">
        <f t="shared" si="154"/>
        <v>0</v>
      </c>
      <c r="M90" s="19">
        <f ca="1"/>
        <v>0</v>
      </c>
      <c r="N90" s="208">
        <f t="shared" ca="1" si="155"/>
        <v>0</v>
      </c>
      <c r="O90" s="207"/>
      <c r="P90" s="194"/>
      <c r="Q90" s="198" cm="1">
        <f t="array" ref="Q90">IFERROR(MATCH(TRUE,INDEX($B$14:$B$117&gt;=P90,0),0),"")</f>
        <v>1</v>
      </c>
      <c r="R90" s="194">
        <f t="shared" ca="1" si="99"/>
        <v>1.3963799927016407E-2</v>
      </c>
      <c r="U90" s="194">
        <f t="shared" si="156"/>
        <v>0</v>
      </c>
      <c r="V90" s="19">
        <f ca="1"/>
        <v>0</v>
      </c>
      <c r="W90" s="208">
        <f t="shared" ca="1" si="157"/>
        <v>0</v>
      </c>
      <c r="X90" s="207"/>
      <c r="Y90" s="194"/>
      <c r="Z90" s="198" cm="1">
        <f t="array" ref="Z90">IFERROR(MATCH(TRUE,INDEX($B$14:$B$117&gt;=Y90,0),0),"")</f>
        <v>1</v>
      </c>
      <c r="AA90" s="194">
        <f t="shared" ca="1" si="100"/>
        <v>1.3963799927016407E-2</v>
      </c>
      <c r="AD90" s="194">
        <f t="shared" si="101"/>
        <v>0</v>
      </c>
      <c r="AE90" s="19">
        <f ca="1"/>
        <v>0</v>
      </c>
      <c r="AF90" s="208">
        <f t="shared" ca="1" si="102"/>
        <v>0</v>
      </c>
      <c r="AG90" s="207"/>
      <c r="AH90" s="194"/>
      <c r="AI90" s="198" cm="1">
        <f t="array" ref="AI90">IFERROR(MATCH(TRUE,INDEX($B$14:$B$117&gt;=AH90,0),0),"")</f>
        <v>1</v>
      </c>
      <c r="AJ90" s="194">
        <f t="shared" ca="1" si="103"/>
        <v>1.3963799927016407E-2</v>
      </c>
      <c r="AM90" s="194">
        <f t="shared" si="104"/>
        <v>0</v>
      </c>
      <c r="AN90" s="19">
        <f ca="1"/>
        <v>0</v>
      </c>
      <c r="AO90" s="208">
        <f t="shared" ca="1" si="105"/>
        <v>0</v>
      </c>
      <c r="AP90" s="207"/>
      <c r="AQ90" s="194"/>
      <c r="AR90" s="198" cm="1">
        <f t="array" ref="AR90">IFERROR(MATCH(TRUE,INDEX($B$14:$B$117&gt;=AQ90,0),0),"")</f>
        <v>1</v>
      </c>
      <c r="AS90" s="194">
        <f t="shared" ca="1" si="106"/>
        <v>1.3963799927016407E-2</v>
      </c>
      <c r="AV90" s="194">
        <f t="shared" si="107"/>
        <v>0</v>
      </c>
      <c r="AW90" s="19">
        <f ca="1"/>
        <v>0</v>
      </c>
      <c r="AX90" s="208">
        <f t="shared" ca="1" si="108"/>
        <v>0</v>
      </c>
      <c r="AY90" s="207"/>
      <c r="AZ90" s="194"/>
      <c r="BA90" s="198" cm="1">
        <f t="array" ref="BA90">IFERROR(MATCH(TRUE,INDEX($B$14:$B$117&gt;=AZ90,0),0),"")</f>
        <v>1</v>
      </c>
      <c r="BB90" s="194">
        <f t="shared" ca="1" si="109"/>
        <v>1.3963799927016407E-2</v>
      </c>
      <c r="BE90" s="194">
        <f t="shared" si="110"/>
        <v>0</v>
      </c>
      <c r="BF90" s="19">
        <f ca="1"/>
        <v>0</v>
      </c>
      <c r="BG90" s="208">
        <f t="shared" ca="1" si="111"/>
        <v>0</v>
      </c>
      <c r="BH90" s="207"/>
      <c r="BI90" s="194"/>
      <c r="BJ90" s="198" cm="1">
        <f t="array" ref="BJ90">IFERROR(MATCH(TRUE,INDEX($B$14:$B$117&gt;=BI90,0),0),"")</f>
        <v>1</v>
      </c>
      <c r="BK90" s="194">
        <f t="shared" ca="1" si="112"/>
        <v>1.3963799927016407E-2</v>
      </c>
      <c r="BN90" s="194">
        <f t="shared" si="113"/>
        <v>0</v>
      </c>
      <c r="BO90" s="19">
        <f ca="1"/>
        <v>0</v>
      </c>
      <c r="BP90" s="208">
        <f t="shared" ca="1" si="114"/>
        <v>0</v>
      </c>
      <c r="BQ90" s="207"/>
      <c r="BR90" s="194"/>
      <c r="BS90" s="198" cm="1">
        <f t="array" ref="BS90">IFERROR(MATCH(TRUE,INDEX($B$14:$B$117&gt;=BR90,0),0),"")</f>
        <v>1</v>
      </c>
      <c r="BT90" s="194">
        <f t="shared" ca="1" si="115"/>
        <v>1.3963799927016407E-2</v>
      </c>
      <c r="BW90" s="194">
        <f t="shared" si="116"/>
        <v>0</v>
      </c>
      <c r="BX90" s="19">
        <f ca="1"/>
        <v>0</v>
      </c>
      <c r="BY90" s="208">
        <f t="shared" ca="1" si="117"/>
        <v>0</v>
      </c>
      <c r="BZ90" s="207"/>
      <c r="CA90" s="194"/>
      <c r="CB90" s="198" cm="1">
        <f t="array" ref="CB90">IFERROR(MATCH(TRUE,INDEX($B$14:$B$117&gt;=CA90,0),0),"")</f>
        <v>1</v>
      </c>
      <c r="CC90" s="194">
        <f t="shared" ca="1" si="118"/>
        <v>1.3963799927016407E-2</v>
      </c>
      <c r="CF90" s="194">
        <f t="shared" si="119"/>
        <v>0</v>
      </c>
      <c r="CG90" s="19">
        <f ca="1"/>
        <v>0</v>
      </c>
      <c r="CH90" s="208">
        <f t="shared" ca="1" si="120"/>
        <v>0</v>
      </c>
      <c r="CI90" s="207"/>
      <c r="CJ90" s="194"/>
      <c r="CK90" s="198" cm="1">
        <f t="array" ref="CK90">IFERROR(MATCH(TRUE,INDEX($B$14:$B$117&gt;=CJ90,0),0),"")</f>
        <v>1</v>
      </c>
      <c r="CL90" s="194">
        <f t="shared" ca="1" si="121"/>
        <v>1.3963799927016407E-2</v>
      </c>
      <c r="CO90" s="194">
        <f t="shared" si="122"/>
        <v>0</v>
      </c>
      <c r="CP90" s="19">
        <f ca="1"/>
        <v>0</v>
      </c>
      <c r="CQ90" s="208">
        <f t="shared" ca="1" si="123"/>
        <v>0</v>
      </c>
      <c r="CR90" s="207"/>
      <c r="CS90" s="194"/>
      <c r="CT90" s="198" cm="1">
        <f t="array" ref="CT90">IFERROR(MATCH(TRUE,INDEX($B$14:$B$117&gt;=CS90,0),0),"")</f>
        <v>1</v>
      </c>
      <c r="CU90" s="194">
        <f t="shared" ca="1" si="124"/>
        <v>1.3963799927016407E-2</v>
      </c>
      <c r="CX90" s="194">
        <f t="shared" si="125"/>
        <v>0</v>
      </c>
      <c r="CY90" s="19" t="e">
        <f ca="1"/>
        <v>#N/A</v>
      </c>
      <c r="CZ90" s="208" t="e">
        <f t="shared" ca="1" si="126"/>
        <v>#N/A</v>
      </c>
      <c r="DA90" s="207"/>
      <c r="DB90" s="194"/>
      <c r="DC90" s="198" cm="1">
        <f t="array" ref="DC90">IFERROR(MATCH(TRUE,INDEX($B$14:$B$117&gt;=DB90,0),0),"")</f>
        <v>1</v>
      </c>
      <c r="DD90" s="194">
        <f t="shared" ca="1" si="127"/>
        <v>1.3963799927016407E-2</v>
      </c>
      <c r="DG90" s="194">
        <f t="shared" si="128"/>
        <v>0</v>
      </c>
      <c r="DH90" s="19" t="e">
        <f ca="1"/>
        <v>#N/A</v>
      </c>
      <c r="DI90" s="208" t="e">
        <f t="shared" ca="1" si="129"/>
        <v>#N/A</v>
      </c>
      <c r="DJ90" s="207"/>
      <c r="DK90" s="194"/>
      <c r="DL90" s="198" cm="1">
        <f t="array" ref="DL90">IFERROR(MATCH(TRUE,INDEX($B$14:$B$117&gt;=DK90,0),0),"")</f>
        <v>1</v>
      </c>
      <c r="DM90" s="194">
        <f t="shared" ca="1" si="130"/>
        <v>1.3963799927016407E-2</v>
      </c>
      <c r="DP90" s="194">
        <f t="shared" si="131"/>
        <v>0</v>
      </c>
      <c r="DQ90" s="19" t="e">
        <f ca="1"/>
        <v>#N/A</v>
      </c>
      <c r="DR90" s="208" t="e">
        <f t="shared" ca="1" si="132"/>
        <v>#N/A</v>
      </c>
      <c r="DS90" s="207"/>
      <c r="DT90" s="194"/>
      <c r="DU90" s="198" cm="1">
        <f t="array" ref="DU90">IFERROR(MATCH(TRUE,INDEX($B$14:$B$117&gt;=DT90,0),0),"")</f>
        <v>1</v>
      </c>
      <c r="DV90" s="194">
        <f t="shared" ca="1" si="133"/>
        <v>1.3963799927016407E-2</v>
      </c>
      <c r="DY90" s="194">
        <f t="shared" si="134"/>
        <v>0</v>
      </c>
      <c r="DZ90" s="19" t="e">
        <f ca="1"/>
        <v>#N/A</v>
      </c>
      <c r="EA90" s="208" t="e">
        <f t="shared" ca="1" si="135"/>
        <v>#N/A</v>
      </c>
      <c r="EB90" s="207"/>
      <c r="EC90" s="194"/>
      <c r="ED90" s="198" cm="1">
        <f t="array" ref="ED90">IFERROR(MATCH(TRUE,INDEX($B$14:$B$117&gt;=EC90,0),0),"")</f>
        <v>1</v>
      </c>
      <c r="EE90" s="194">
        <f t="shared" ca="1" si="136"/>
        <v>1.3963799927016407E-2</v>
      </c>
      <c r="EH90" s="194">
        <f t="shared" si="137"/>
        <v>0</v>
      </c>
      <c r="EI90" s="19" t="e">
        <f ca="1"/>
        <v>#N/A</v>
      </c>
      <c r="EJ90" s="208" t="e">
        <f t="shared" ca="1" si="138"/>
        <v>#N/A</v>
      </c>
      <c r="EK90" s="207"/>
      <c r="EL90" s="194"/>
      <c r="EM90" s="198" cm="1">
        <f t="array" ref="EM90">IFERROR(MATCH(TRUE,INDEX($B$14:$B$117&gt;=EL90,0),0),"")</f>
        <v>1</v>
      </c>
      <c r="EN90" s="194">
        <f t="shared" ca="1" si="139"/>
        <v>1.3963799927016407E-2</v>
      </c>
      <c r="EQ90" s="194">
        <f t="shared" si="140"/>
        <v>0</v>
      </c>
      <c r="ER90" s="19" t="e">
        <f ca="1"/>
        <v>#N/A</v>
      </c>
      <c r="ES90" s="208" t="e">
        <f t="shared" ca="1" si="141"/>
        <v>#N/A</v>
      </c>
      <c r="ET90" s="207"/>
      <c r="EU90" s="194"/>
      <c r="EV90" s="198" cm="1">
        <f t="array" ref="EV90">IFERROR(MATCH(TRUE,INDEX($B$14:$B$117&gt;=EU90,0),0),"")</f>
        <v>1</v>
      </c>
      <c r="EW90" s="194">
        <f t="shared" ca="1" si="142"/>
        <v>1.3963799927016407E-2</v>
      </c>
      <c r="EZ90" s="194">
        <f t="shared" si="143"/>
        <v>0</v>
      </c>
      <c r="FA90" s="19" t="e">
        <f ca="1"/>
        <v>#N/A</v>
      </c>
      <c r="FB90" s="208" t="e">
        <f t="shared" ca="1" si="144"/>
        <v>#N/A</v>
      </c>
      <c r="FC90" s="207"/>
      <c r="FD90" s="194"/>
      <c r="FE90" s="198" cm="1">
        <f t="array" ref="FE90">IFERROR(MATCH(TRUE,INDEX($B$14:$B$117&gt;=FD90,0),0),"")</f>
        <v>1</v>
      </c>
      <c r="FF90" s="194">
        <f t="shared" ca="1" si="145"/>
        <v>1.3963799927016407E-2</v>
      </c>
      <c r="FI90" s="194">
        <f t="shared" si="146"/>
        <v>0</v>
      </c>
      <c r="FJ90" s="19" t="e">
        <f ca="1"/>
        <v>#N/A</v>
      </c>
      <c r="FK90" s="208" t="e">
        <f t="shared" ca="1" si="147"/>
        <v>#N/A</v>
      </c>
      <c r="FL90" s="207"/>
      <c r="FM90" s="194"/>
      <c r="FN90" s="198" cm="1">
        <f t="array" ref="FN90">IFERROR(MATCH(TRUE,INDEX($B$14:$B$117&gt;=FM90,0),0),"")</f>
        <v>1</v>
      </c>
      <c r="FO90" s="194">
        <f t="shared" ca="1" si="148"/>
        <v>1.3963799927016407E-2</v>
      </c>
      <c r="FR90" s="194">
        <f t="shared" si="149"/>
        <v>0</v>
      </c>
      <c r="FS90" s="19" t="e">
        <f ca="1"/>
        <v>#N/A</v>
      </c>
      <c r="FT90" s="208" t="e">
        <f t="shared" ca="1" si="150"/>
        <v>#N/A</v>
      </c>
      <c r="FU90" s="207"/>
      <c r="FV90" s="194"/>
      <c r="FW90" s="198" cm="1">
        <f t="array" ref="FW90">IFERROR(MATCH(TRUE,INDEX($B$14:$B$117&gt;=FV90,0),0),"")</f>
        <v>1</v>
      </c>
      <c r="FX90" s="194">
        <f t="shared" ca="1" si="151"/>
        <v>1.3963799927016407E-2</v>
      </c>
      <c r="GA90" s="194">
        <f t="shared" si="152"/>
        <v>0</v>
      </c>
      <c r="GB90" s="19" t="e">
        <f ca="1"/>
        <v>#N/A</v>
      </c>
      <c r="GC90" s="208" t="e">
        <f t="shared" ca="1" si="153"/>
        <v>#N/A</v>
      </c>
    </row>
    <row r="91" spans="1:185" x14ac:dyDescent="0.2">
      <c r="A91" s="330"/>
      <c r="B91" s="194"/>
      <c r="C91" s="194"/>
      <c r="D91" s="194"/>
      <c r="E91" s="194"/>
      <c r="F91" s="207">
        <f ca="1"/>
        <v>77</v>
      </c>
      <c r="G91" s="194">
        <f ca="1"/>
        <v>0.81052631578947365</v>
      </c>
      <c r="H91" s="198" cm="1">
        <f t="array" aca="1" ref="H91" ca="1">IFERROR(MATCH(TRUE,INDEX($B$14:$B$117&gt;=G91,0),0),"")</f>
        <v>37</v>
      </c>
      <c r="I91" s="194">
        <f t="shared" ca="1" si="98"/>
        <v>0.96419748288481066</v>
      </c>
      <c r="L91" s="194">
        <f t="shared" si="154"/>
        <v>0</v>
      </c>
      <c r="M91" s="19">
        <f ca="1"/>
        <v>0</v>
      </c>
      <c r="N91" s="208">
        <f t="shared" ca="1" si="155"/>
        <v>0</v>
      </c>
      <c r="O91" s="207"/>
      <c r="P91" s="194"/>
      <c r="Q91" s="198" cm="1">
        <f t="array" ref="Q91">IFERROR(MATCH(TRUE,INDEX($B$14:$B$117&gt;=P91,0),0),"")</f>
        <v>1</v>
      </c>
      <c r="R91" s="194">
        <f t="shared" ca="1" si="99"/>
        <v>1.3963799927016407E-2</v>
      </c>
      <c r="U91" s="194">
        <f t="shared" si="156"/>
        <v>0</v>
      </c>
      <c r="V91" s="19">
        <f ca="1"/>
        <v>0</v>
      </c>
      <c r="W91" s="208">
        <f t="shared" ca="1" si="157"/>
        <v>0</v>
      </c>
      <c r="X91" s="207"/>
      <c r="Y91" s="194"/>
      <c r="Z91" s="198" cm="1">
        <f t="array" ref="Z91">IFERROR(MATCH(TRUE,INDEX($B$14:$B$117&gt;=Y91,0),0),"")</f>
        <v>1</v>
      </c>
      <c r="AA91" s="194">
        <f t="shared" ca="1" si="100"/>
        <v>1.3963799927016407E-2</v>
      </c>
      <c r="AD91" s="194">
        <f t="shared" si="101"/>
        <v>0</v>
      </c>
      <c r="AE91" s="19">
        <f ca="1"/>
        <v>0</v>
      </c>
      <c r="AF91" s="208">
        <f t="shared" ca="1" si="102"/>
        <v>0</v>
      </c>
      <c r="AG91" s="207"/>
      <c r="AH91" s="194"/>
      <c r="AI91" s="198" cm="1">
        <f t="array" ref="AI91">IFERROR(MATCH(TRUE,INDEX($B$14:$B$117&gt;=AH91,0),0),"")</f>
        <v>1</v>
      </c>
      <c r="AJ91" s="194">
        <f t="shared" ca="1" si="103"/>
        <v>1.3963799927016407E-2</v>
      </c>
      <c r="AM91" s="194">
        <f t="shared" si="104"/>
        <v>0</v>
      </c>
      <c r="AN91" s="19">
        <f ca="1"/>
        <v>0</v>
      </c>
      <c r="AO91" s="208">
        <f t="shared" ca="1" si="105"/>
        <v>0</v>
      </c>
      <c r="AP91" s="207"/>
      <c r="AQ91" s="194"/>
      <c r="AR91" s="198" cm="1">
        <f t="array" ref="AR91">IFERROR(MATCH(TRUE,INDEX($B$14:$B$117&gt;=AQ91,0),0),"")</f>
        <v>1</v>
      </c>
      <c r="AS91" s="194">
        <f t="shared" ca="1" si="106"/>
        <v>1.3963799927016407E-2</v>
      </c>
      <c r="AV91" s="194">
        <f t="shared" si="107"/>
        <v>0</v>
      </c>
      <c r="AW91" s="19">
        <f ca="1"/>
        <v>0</v>
      </c>
      <c r="AX91" s="208">
        <f t="shared" ca="1" si="108"/>
        <v>0</v>
      </c>
      <c r="AY91" s="207"/>
      <c r="AZ91" s="194"/>
      <c r="BA91" s="198" cm="1">
        <f t="array" ref="BA91">IFERROR(MATCH(TRUE,INDEX($B$14:$B$117&gt;=AZ91,0),0),"")</f>
        <v>1</v>
      </c>
      <c r="BB91" s="194">
        <f t="shared" ca="1" si="109"/>
        <v>1.3963799927016407E-2</v>
      </c>
      <c r="BE91" s="194">
        <f t="shared" si="110"/>
        <v>0</v>
      </c>
      <c r="BF91" s="19">
        <f ca="1"/>
        <v>0</v>
      </c>
      <c r="BG91" s="208">
        <f t="shared" ca="1" si="111"/>
        <v>0</v>
      </c>
      <c r="BH91" s="207"/>
      <c r="BI91" s="194"/>
      <c r="BJ91" s="198" cm="1">
        <f t="array" ref="BJ91">IFERROR(MATCH(TRUE,INDEX($B$14:$B$117&gt;=BI91,0),0),"")</f>
        <v>1</v>
      </c>
      <c r="BK91" s="194">
        <f t="shared" ca="1" si="112"/>
        <v>1.3963799927016407E-2</v>
      </c>
      <c r="BN91" s="194">
        <f t="shared" si="113"/>
        <v>0</v>
      </c>
      <c r="BO91" s="19">
        <f ca="1"/>
        <v>0</v>
      </c>
      <c r="BP91" s="208">
        <f t="shared" ca="1" si="114"/>
        <v>0</v>
      </c>
      <c r="BQ91" s="207"/>
      <c r="BR91" s="194"/>
      <c r="BS91" s="198" cm="1">
        <f t="array" ref="BS91">IFERROR(MATCH(TRUE,INDEX($B$14:$B$117&gt;=BR91,0),0),"")</f>
        <v>1</v>
      </c>
      <c r="BT91" s="194">
        <f t="shared" ca="1" si="115"/>
        <v>1.3963799927016407E-2</v>
      </c>
      <c r="BW91" s="194">
        <f t="shared" si="116"/>
        <v>0</v>
      </c>
      <c r="BX91" s="19">
        <f ca="1"/>
        <v>0</v>
      </c>
      <c r="BY91" s="208">
        <f t="shared" ca="1" si="117"/>
        <v>0</v>
      </c>
      <c r="BZ91" s="207"/>
      <c r="CA91" s="194"/>
      <c r="CB91" s="198" cm="1">
        <f t="array" ref="CB91">IFERROR(MATCH(TRUE,INDEX($B$14:$B$117&gt;=CA91,0),0),"")</f>
        <v>1</v>
      </c>
      <c r="CC91" s="194">
        <f t="shared" ca="1" si="118"/>
        <v>1.3963799927016407E-2</v>
      </c>
      <c r="CF91" s="194">
        <f t="shared" si="119"/>
        <v>0</v>
      </c>
      <c r="CG91" s="19">
        <f ca="1"/>
        <v>0</v>
      </c>
      <c r="CH91" s="208">
        <f t="shared" ca="1" si="120"/>
        <v>0</v>
      </c>
      <c r="CI91" s="207"/>
      <c r="CJ91" s="194"/>
      <c r="CK91" s="198" cm="1">
        <f t="array" ref="CK91">IFERROR(MATCH(TRUE,INDEX($B$14:$B$117&gt;=CJ91,0),0),"")</f>
        <v>1</v>
      </c>
      <c r="CL91" s="194">
        <f t="shared" ca="1" si="121"/>
        <v>1.3963799927016407E-2</v>
      </c>
      <c r="CO91" s="194">
        <f t="shared" si="122"/>
        <v>0</v>
      </c>
      <c r="CP91" s="19">
        <f ca="1"/>
        <v>0</v>
      </c>
      <c r="CQ91" s="208">
        <f t="shared" ca="1" si="123"/>
        <v>0</v>
      </c>
      <c r="CR91" s="207"/>
      <c r="CS91" s="194"/>
      <c r="CT91" s="198" cm="1">
        <f t="array" ref="CT91">IFERROR(MATCH(TRUE,INDEX($B$14:$B$117&gt;=CS91,0),0),"")</f>
        <v>1</v>
      </c>
      <c r="CU91" s="194">
        <f t="shared" ca="1" si="124"/>
        <v>1.3963799927016407E-2</v>
      </c>
      <c r="CX91" s="194">
        <f t="shared" si="125"/>
        <v>0</v>
      </c>
      <c r="CY91" s="19" t="e">
        <f ca="1"/>
        <v>#N/A</v>
      </c>
      <c r="CZ91" s="208" t="e">
        <f t="shared" ca="1" si="126"/>
        <v>#N/A</v>
      </c>
      <c r="DA91" s="207"/>
      <c r="DB91" s="194"/>
      <c r="DC91" s="198" cm="1">
        <f t="array" ref="DC91">IFERROR(MATCH(TRUE,INDEX($B$14:$B$117&gt;=DB91,0),0),"")</f>
        <v>1</v>
      </c>
      <c r="DD91" s="194">
        <f t="shared" ca="1" si="127"/>
        <v>1.3963799927016407E-2</v>
      </c>
      <c r="DG91" s="194">
        <f t="shared" si="128"/>
        <v>0</v>
      </c>
      <c r="DH91" s="19" t="e">
        <f ca="1"/>
        <v>#N/A</v>
      </c>
      <c r="DI91" s="208" t="e">
        <f t="shared" ca="1" si="129"/>
        <v>#N/A</v>
      </c>
      <c r="DJ91" s="207"/>
      <c r="DK91" s="194"/>
      <c r="DL91" s="198" cm="1">
        <f t="array" ref="DL91">IFERROR(MATCH(TRUE,INDEX($B$14:$B$117&gt;=DK91,0),0),"")</f>
        <v>1</v>
      </c>
      <c r="DM91" s="194">
        <f t="shared" ca="1" si="130"/>
        <v>1.3963799927016407E-2</v>
      </c>
      <c r="DP91" s="194">
        <f t="shared" si="131"/>
        <v>0</v>
      </c>
      <c r="DQ91" s="19" t="e">
        <f ca="1"/>
        <v>#N/A</v>
      </c>
      <c r="DR91" s="208" t="e">
        <f t="shared" ca="1" si="132"/>
        <v>#N/A</v>
      </c>
      <c r="DS91" s="207"/>
      <c r="DT91" s="194"/>
      <c r="DU91" s="198" cm="1">
        <f t="array" ref="DU91">IFERROR(MATCH(TRUE,INDEX($B$14:$B$117&gt;=DT91,0),0),"")</f>
        <v>1</v>
      </c>
      <c r="DV91" s="194">
        <f t="shared" ca="1" si="133"/>
        <v>1.3963799927016407E-2</v>
      </c>
      <c r="DY91" s="194">
        <f t="shared" si="134"/>
        <v>0</v>
      </c>
      <c r="DZ91" s="19" t="e">
        <f ca="1"/>
        <v>#N/A</v>
      </c>
      <c r="EA91" s="208" t="e">
        <f t="shared" ca="1" si="135"/>
        <v>#N/A</v>
      </c>
      <c r="EB91" s="207"/>
      <c r="EC91" s="194"/>
      <c r="ED91" s="198" cm="1">
        <f t="array" ref="ED91">IFERROR(MATCH(TRUE,INDEX($B$14:$B$117&gt;=EC91,0),0),"")</f>
        <v>1</v>
      </c>
      <c r="EE91" s="194">
        <f t="shared" ca="1" si="136"/>
        <v>1.3963799927016407E-2</v>
      </c>
      <c r="EH91" s="194">
        <f t="shared" si="137"/>
        <v>0</v>
      </c>
      <c r="EI91" s="19" t="e">
        <f ca="1"/>
        <v>#N/A</v>
      </c>
      <c r="EJ91" s="208" t="e">
        <f t="shared" ca="1" si="138"/>
        <v>#N/A</v>
      </c>
      <c r="EK91" s="207"/>
      <c r="EL91" s="194"/>
      <c r="EM91" s="198" cm="1">
        <f t="array" ref="EM91">IFERROR(MATCH(TRUE,INDEX($B$14:$B$117&gt;=EL91,0),0),"")</f>
        <v>1</v>
      </c>
      <c r="EN91" s="194">
        <f t="shared" ca="1" si="139"/>
        <v>1.3963799927016407E-2</v>
      </c>
      <c r="EQ91" s="194">
        <f t="shared" si="140"/>
        <v>0</v>
      </c>
      <c r="ER91" s="19" t="e">
        <f ca="1"/>
        <v>#N/A</v>
      </c>
      <c r="ES91" s="208" t="e">
        <f t="shared" ca="1" si="141"/>
        <v>#N/A</v>
      </c>
      <c r="ET91" s="207"/>
      <c r="EU91" s="194"/>
      <c r="EV91" s="198" cm="1">
        <f t="array" ref="EV91">IFERROR(MATCH(TRUE,INDEX($B$14:$B$117&gt;=EU91,0),0),"")</f>
        <v>1</v>
      </c>
      <c r="EW91" s="194">
        <f t="shared" ca="1" si="142"/>
        <v>1.3963799927016407E-2</v>
      </c>
      <c r="EZ91" s="194">
        <f t="shared" si="143"/>
        <v>0</v>
      </c>
      <c r="FA91" s="19" t="e">
        <f ca="1"/>
        <v>#N/A</v>
      </c>
      <c r="FB91" s="208" t="e">
        <f t="shared" ca="1" si="144"/>
        <v>#N/A</v>
      </c>
      <c r="FC91" s="207"/>
      <c r="FD91" s="194"/>
      <c r="FE91" s="198" cm="1">
        <f t="array" ref="FE91">IFERROR(MATCH(TRUE,INDEX($B$14:$B$117&gt;=FD91,0),0),"")</f>
        <v>1</v>
      </c>
      <c r="FF91" s="194">
        <f t="shared" ca="1" si="145"/>
        <v>1.3963799927016407E-2</v>
      </c>
      <c r="FI91" s="194">
        <f t="shared" si="146"/>
        <v>0</v>
      </c>
      <c r="FJ91" s="19" t="e">
        <f ca="1"/>
        <v>#N/A</v>
      </c>
      <c r="FK91" s="208" t="e">
        <f t="shared" ca="1" si="147"/>
        <v>#N/A</v>
      </c>
      <c r="FL91" s="207"/>
      <c r="FM91" s="194"/>
      <c r="FN91" s="198" cm="1">
        <f t="array" ref="FN91">IFERROR(MATCH(TRUE,INDEX($B$14:$B$117&gt;=FM91,0),0),"")</f>
        <v>1</v>
      </c>
      <c r="FO91" s="194">
        <f t="shared" ca="1" si="148"/>
        <v>1.3963799927016407E-2</v>
      </c>
      <c r="FR91" s="194">
        <f t="shared" si="149"/>
        <v>0</v>
      </c>
      <c r="FS91" s="19" t="e">
        <f ca="1"/>
        <v>#N/A</v>
      </c>
      <c r="FT91" s="208" t="e">
        <f t="shared" ca="1" si="150"/>
        <v>#N/A</v>
      </c>
      <c r="FU91" s="207"/>
      <c r="FV91" s="194"/>
      <c r="FW91" s="198" cm="1">
        <f t="array" ref="FW91">IFERROR(MATCH(TRUE,INDEX($B$14:$B$117&gt;=FV91,0),0),"")</f>
        <v>1</v>
      </c>
      <c r="FX91" s="194">
        <f t="shared" ca="1" si="151"/>
        <v>1.3963799927016407E-2</v>
      </c>
      <c r="GA91" s="194">
        <f t="shared" si="152"/>
        <v>0</v>
      </c>
      <c r="GB91" s="19" t="e">
        <f ca="1"/>
        <v>#N/A</v>
      </c>
      <c r="GC91" s="208" t="e">
        <f t="shared" ca="1" si="153"/>
        <v>#N/A</v>
      </c>
    </row>
    <row r="92" spans="1:185" x14ac:dyDescent="0.2">
      <c r="A92" s="330"/>
      <c r="B92" s="194"/>
      <c r="C92" s="194"/>
      <c r="D92" s="194"/>
      <c r="E92" s="194"/>
      <c r="F92" s="207">
        <f ca="1"/>
        <v>78</v>
      </c>
      <c r="G92" s="194">
        <f ca="1"/>
        <v>0.82105263157894737</v>
      </c>
      <c r="H92" s="198" cm="1">
        <f t="array" aca="1" ref="H92" ca="1">IFERROR(MATCH(TRUE,INDEX($B$14:$B$117&gt;=G92,0),0),"")</f>
        <v>38</v>
      </c>
      <c r="I92" s="194">
        <f t="shared" ca="1" si="98"/>
        <v>0.9666422393643086</v>
      </c>
      <c r="L92" s="194">
        <f t="shared" si="154"/>
        <v>0</v>
      </c>
      <c r="M92" s="19">
        <f ca="1"/>
        <v>0</v>
      </c>
      <c r="N92" s="208">
        <f t="shared" ca="1" si="155"/>
        <v>0</v>
      </c>
      <c r="O92" s="207"/>
      <c r="P92" s="194"/>
      <c r="Q92" s="198" cm="1">
        <f t="array" ref="Q92">IFERROR(MATCH(TRUE,INDEX($B$14:$B$117&gt;=P92,0),0),"")</f>
        <v>1</v>
      </c>
      <c r="R92" s="194">
        <f t="shared" ca="1" si="99"/>
        <v>1.3963799927016407E-2</v>
      </c>
      <c r="U92" s="194">
        <f t="shared" si="156"/>
        <v>0</v>
      </c>
      <c r="V92" s="19">
        <f ca="1"/>
        <v>0</v>
      </c>
      <c r="W92" s="208">
        <f t="shared" ca="1" si="157"/>
        <v>0</v>
      </c>
      <c r="X92" s="207"/>
      <c r="Y92" s="194"/>
      <c r="Z92" s="198" cm="1">
        <f t="array" ref="Z92">IFERROR(MATCH(TRUE,INDEX($B$14:$B$117&gt;=Y92,0),0),"")</f>
        <v>1</v>
      </c>
      <c r="AA92" s="194">
        <f t="shared" ca="1" si="100"/>
        <v>1.3963799927016407E-2</v>
      </c>
      <c r="AD92" s="194">
        <f t="shared" si="101"/>
        <v>0</v>
      </c>
      <c r="AE92" s="19">
        <f ca="1"/>
        <v>0</v>
      </c>
      <c r="AF92" s="208">
        <f t="shared" ca="1" si="102"/>
        <v>0</v>
      </c>
      <c r="AG92" s="207"/>
      <c r="AH92" s="194"/>
      <c r="AI92" s="198" cm="1">
        <f t="array" ref="AI92">IFERROR(MATCH(TRUE,INDEX($B$14:$B$117&gt;=AH92,0),0),"")</f>
        <v>1</v>
      </c>
      <c r="AJ92" s="194">
        <f t="shared" ca="1" si="103"/>
        <v>1.3963799927016407E-2</v>
      </c>
      <c r="AM92" s="194">
        <f t="shared" si="104"/>
        <v>0</v>
      </c>
      <c r="AN92" s="19">
        <f ca="1"/>
        <v>0</v>
      </c>
      <c r="AO92" s="208">
        <f t="shared" ca="1" si="105"/>
        <v>0</v>
      </c>
      <c r="AP92" s="207"/>
      <c r="AQ92" s="194"/>
      <c r="AR92" s="198" cm="1">
        <f t="array" ref="AR92">IFERROR(MATCH(TRUE,INDEX($B$14:$B$117&gt;=AQ92,0),0),"")</f>
        <v>1</v>
      </c>
      <c r="AS92" s="194">
        <f t="shared" ca="1" si="106"/>
        <v>1.3963799927016407E-2</v>
      </c>
      <c r="AV92" s="194">
        <f t="shared" si="107"/>
        <v>0</v>
      </c>
      <c r="AW92" s="19">
        <f ca="1"/>
        <v>0</v>
      </c>
      <c r="AX92" s="208">
        <f t="shared" ca="1" si="108"/>
        <v>0</v>
      </c>
      <c r="AY92" s="207"/>
      <c r="AZ92" s="194"/>
      <c r="BA92" s="198" cm="1">
        <f t="array" ref="BA92">IFERROR(MATCH(TRUE,INDEX($B$14:$B$117&gt;=AZ92,0),0),"")</f>
        <v>1</v>
      </c>
      <c r="BB92" s="194">
        <f t="shared" ca="1" si="109"/>
        <v>1.3963799927016407E-2</v>
      </c>
      <c r="BE92" s="194">
        <f t="shared" si="110"/>
        <v>0</v>
      </c>
      <c r="BF92" s="19">
        <f ca="1"/>
        <v>0</v>
      </c>
      <c r="BG92" s="208">
        <f t="shared" ca="1" si="111"/>
        <v>0</v>
      </c>
      <c r="BH92" s="207"/>
      <c r="BI92" s="194"/>
      <c r="BJ92" s="198" cm="1">
        <f t="array" ref="BJ92">IFERROR(MATCH(TRUE,INDEX($B$14:$B$117&gt;=BI92,0),0),"")</f>
        <v>1</v>
      </c>
      <c r="BK92" s="194">
        <f t="shared" ca="1" si="112"/>
        <v>1.3963799927016407E-2</v>
      </c>
      <c r="BN92" s="194">
        <f t="shared" si="113"/>
        <v>0</v>
      </c>
      <c r="BO92" s="19">
        <f ca="1"/>
        <v>0</v>
      </c>
      <c r="BP92" s="208">
        <f t="shared" ca="1" si="114"/>
        <v>0</v>
      </c>
      <c r="BQ92" s="207"/>
      <c r="BR92" s="194"/>
      <c r="BS92" s="198" cm="1">
        <f t="array" ref="BS92">IFERROR(MATCH(TRUE,INDEX($B$14:$B$117&gt;=BR92,0),0),"")</f>
        <v>1</v>
      </c>
      <c r="BT92" s="194">
        <f t="shared" ca="1" si="115"/>
        <v>1.3963799927016407E-2</v>
      </c>
      <c r="BW92" s="194">
        <f t="shared" si="116"/>
        <v>0</v>
      </c>
      <c r="BX92" s="19">
        <f ca="1"/>
        <v>0</v>
      </c>
      <c r="BY92" s="208">
        <f t="shared" ca="1" si="117"/>
        <v>0</v>
      </c>
      <c r="BZ92" s="207"/>
      <c r="CA92" s="194"/>
      <c r="CB92" s="198" cm="1">
        <f t="array" ref="CB92">IFERROR(MATCH(TRUE,INDEX($B$14:$B$117&gt;=CA92,0),0),"")</f>
        <v>1</v>
      </c>
      <c r="CC92" s="194">
        <f t="shared" ca="1" si="118"/>
        <v>1.3963799927016407E-2</v>
      </c>
      <c r="CF92" s="194">
        <f t="shared" si="119"/>
        <v>0</v>
      </c>
      <c r="CG92" s="19">
        <f ca="1"/>
        <v>0</v>
      </c>
      <c r="CH92" s="208">
        <f t="shared" ca="1" si="120"/>
        <v>0</v>
      </c>
      <c r="CI92" s="207"/>
      <c r="CJ92" s="194"/>
      <c r="CK92" s="198" cm="1">
        <f t="array" ref="CK92">IFERROR(MATCH(TRUE,INDEX($B$14:$B$117&gt;=CJ92,0),0),"")</f>
        <v>1</v>
      </c>
      <c r="CL92" s="194">
        <f t="shared" ca="1" si="121"/>
        <v>1.3963799927016407E-2</v>
      </c>
      <c r="CO92" s="194">
        <f t="shared" si="122"/>
        <v>0</v>
      </c>
      <c r="CP92" s="19">
        <f ca="1"/>
        <v>0</v>
      </c>
      <c r="CQ92" s="208">
        <f t="shared" ca="1" si="123"/>
        <v>0</v>
      </c>
      <c r="CR92" s="207"/>
      <c r="CS92" s="194"/>
      <c r="CT92" s="198" cm="1">
        <f t="array" ref="CT92">IFERROR(MATCH(TRUE,INDEX($B$14:$B$117&gt;=CS92,0),0),"")</f>
        <v>1</v>
      </c>
      <c r="CU92" s="194">
        <f t="shared" ca="1" si="124"/>
        <v>1.3963799927016407E-2</v>
      </c>
      <c r="CX92" s="194">
        <f t="shared" si="125"/>
        <v>0</v>
      </c>
      <c r="CY92" s="19" t="e">
        <f ca="1"/>
        <v>#N/A</v>
      </c>
      <c r="CZ92" s="208" t="e">
        <f t="shared" ca="1" si="126"/>
        <v>#N/A</v>
      </c>
      <c r="DA92" s="207"/>
      <c r="DB92" s="194"/>
      <c r="DC92" s="198" cm="1">
        <f t="array" ref="DC92">IFERROR(MATCH(TRUE,INDEX($B$14:$B$117&gt;=DB92,0),0),"")</f>
        <v>1</v>
      </c>
      <c r="DD92" s="194">
        <f t="shared" ca="1" si="127"/>
        <v>1.3963799927016407E-2</v>
      </c>
      <c r="DG92" s="194">
        <f t="shared" si="128"/>
        <v>0</v>
      </c>
      <c r="DH92" s="19" t="e">
        <f ca="1"/>
        <v>#N/A</v>
      </c>
      <c r="DI92" s="208" t="e">
        <f t="shared" ca="1" si="129"/>
        <v>#N/A</v>
      </c>
      <c r="DJ92" s="207"/>
      <c r="DK92" s="194"/>
      <c r="DL92" s="198" cm="1">
        <f t="array" ref="DL92">IFERROR(MATCH(TRUE,INDEX($B$14:$B$117&gt;=DK92,0),0),"")</f>
        <v>1</v>
      </c>
      <c r="DM92" s="194">
        <f t="shared" ca="1" si="130"/>
        <v>1.3963799927016407E-2</v>
      </c>
      <c r="DP92" s="194">
        <f t="shared" si="131"/>
        <v>0</v>
      </c>
      <c r="DQ92" s="19" t="e">
        <f ca="1"/>
        <v>#N/A</v>
      </c>
      <c r="DR92" s="208" t="e">
        <f t="shared" ca="1" si="132"/>
        <v>#N/A</v>
      </c>
      <c r="DS92" s="207"/>
      <c r="DT92" s="194"/>
      <c r="DU92" s="198" cm="1">
        <f t="array" ref="DU92">IFERROR(MATCH(TRUE,INDEX($B$14:$B$117&gt;=DT92,0),0),"")</f>
        <v>1</v>
      </c>
      <c r="DV92" s="194">
        <f t="shared" ca="1" si="133"/>
        <v>1.3963799927016407E-2</v>
      </c>
      <c r="DY92" s="194">
        <f t="shared" si="134"/>
        <v>0</v>
      </c>
      <c r="DZ92" s="19" t="e">
        <f ca="1"/>
        <v>#N/A</v>
      </c>
      <c r="EA92" s="208" t="e">
        <f t="shared" ca="1" si="135"/>
        <v>#N/A</v>
      </c>
      <c r="EB92" s="207"/>
      <c r="EC92" s="194"/>
      <c r="ED92" s="198" cm="1">
        <f t="array" ref="ED92">IFERROR(MATCH(TRUE,INDEX($B$14:$B$117&gt;=EC92,0),0),"")</f>
        <v>1</v>
      </c>
      <c r="EE92" s="194">
        <f t="shared" ca="1" si="136"/>
        <v>1.3963799927016407E-2</v>
      </c>
      <c r="EH92" s="194">
        <f t="shared" si="137"/>
        <v>0</v>
      </c>
      <c r="EI92" s="19" t="e">
        <f ca="1"/>
        <v>#N/A</v>
      </c>
      <c r="EJ92" s="208" t="e">
        <f t="shared" ca="1" si="138"/>
        <v>#N/A</v>
      </c>
      <c r="EK92" s="207"/>
      <c r="EL92" s="194"/>
      <c r="EM92" s="198" cm="1">
        <f t="array" ref="EM92">IFERROR(MATCH(TRUE,INDEX($B$14:$B$117&gt;=EL92,0),0),"")</f>
        <v>1</v>
      </c>
      <c r="EN92" s="194">
        <f t="shared" ca="1" si="139"/>
        <v>1.3963799927016407E-2</v>
      </c>
      <c r="EQ92" s="194">
        <f t="shared" si="140"/>
        <v>0</v>
      </c>
      <c r="ER92" s="19" t="e">
        <f ca="1"/>
        <v>#N/A</v>
      </c>
      <c r="ES92" s="208" t="e">
        <f t="shared" ca="1" si="141"/>
        <v>#N/A</v>
      </c>
      <c r="ET92" s="207"/>
      <c r="EU92" s="194"/>
      <c r="EV92" s="198" cm="1">
        <f t="array" ref="EV92">IFERROR(MATCH(TRUE,INDEX($B$14:$B$117&gt;=EU92,0),0),"")</f>
        <v>1</v>
      </c>
      <c r="EW92" s="194">
        <f t="shared" ca="1" si="142"/>
        <v>1.3963799927016407E-2</v>
      </c>
      <c r="EZ92" s="194">
        <f t="shared" si="143"/>
        <v>0</v>
      </c>
      <c r="FA92" s="19" t="e">
        <f ca="1"/>
        <v>#N/A</v>
      </c>
      <c r="FB92" s="208" t="e">
        <f t="shared" ca="1" si="144"/>
        <v>#N/A</v>
      </c>
      <c r="FC92" s="207"/>
      <c r="FD92" s="194"/>
      <c r="FE92" s="198" cm="1">
        <f t="array" ref="FE92">IFERROR(MATCH(TRUE,INDEX($B$14:$B$117&gt;=FD92,0),0),"")</f>
        <v>1</v>
      </c>
      <c r="FF92" s="194">
        <f t="shared" ca="1" si="145"/>
        <v>1.3963799927016407E-2</v>
      </c>
      <c r="FI92" s="194">
        <f t="shared" si="146"/>
        <v>0</v>
      </c>
      <c r="FJ92" s="19" t="e">
        <f ca="1"/>
        <v>#N/A</v>
      </c>
      <c r="FK92" s="208" t="e">
        <f t="shared" ca="1" si="147"/>
        <v>#N/A</v>
      </c>
      <c r="FL92" s="207"/>
      <c r="FM92" s="194"/>
      <c r="FN92" s="198" cm="1">
        <f t="array" ref="FN92">IFERROR(MATCH(TRUE,INDEX($B$14:$B$117&gt;=FM92,0),0),"")</f>
        <v>1</v>
      </c>
      <c r="FO92" s="194">
        <f t="shared" ca="1" si="148"/>
        <v>1.3963799927016407E-2</v>
      </c>
      <c r="FR92" s="194">
        <f t="shared" si="149"/>
        <v>0</v>
      </c>
      <c r="FS92" s="19" t="e">
        <f ca="1"/>
        <v>#N/A</v>
      </c>
      <c r="FT92" s="208" t="e">
        <f t="shared" ca="1" si="150"/>
        <v>#N/A</v>
      </c>
      <c r="FU92" s="207"/>
      <c r="FV92" s="194"/>
      <c r="FW92" s="198" cm="1">
        <f t="array" ref="FW92">IFERROR(MATCH(TRUE,INDEX($B$14:$B$117&gt;=FV92,0),0),"")</f>
        <v>1</v>
      </c>
      <c r="FX92" s="194">
        <f t="shared" ca="1" si="151"/>
        <v>1.3963799927016407E-2</v>
      </c>
      <c r="GA92" s="194">
        <f t="shared" si="152"/>
        <v>0</v>
      </c>
      <c r="GB92" s="19" t="e">
        <f ca="1"/>
        <v>#N/A</v>
      </c>
      <c r="GC92" s="208" t="e">
        <f t="shared" ca="1" si="153"/>
        <v>#N/A</v>
      </c>
    </row>
    <row r="93" spans="1:185" x14ac:dyDescent="0.2">
      <c r="A93" s="330"/>
      <c r="B93" s="194"/>
      <c r="C93" s="194"/>
      <c r="D93" s="194"/>
      <c r="E93" s="194"/>
      <c r="F93" s="207">
        <f ca="1"/>
        <v>79</v>
      </c>
      <c r="G93" s="194">
        <f ca="1"/>
        <v>0.83157894736842108</v>
      </c>
      <c r="H93" s="198" cm="1">
        <f t="array" aca="1" ref="H93" ca="1">IFERROR(MATCH(TRUE,INDEX($B$14:$B$117&gt;=G93,0),0),"")</f>
        <v>38</v>
      </c>
      <c r="I93" s="194">
        <f t="shared" ca="1" si="98"/>
        <v>0.96900863471008292</v>
      </c>
      <c r="L93" s="194">
        <f t="shared" si="154"/>
        <v>0</v>
      </c>
      <c r="M93" s="19">
        <f ca="1"/>
        <v>0</v>
      </c>
      <c r="N93" s="208">
        <f t="shared" ca="1" si="155"/>
        <v>0</v>
      </c>
      <c r="O93" s="207"/>
      <c r="P93" s="194"/>
      <c r="Q93" s="198" cm="1">
        <f t="array" ref="Q93">IFERROR(MATCH(TRUE,INDEX($B$14:$B$117&gt;=P93,0),0),"")</f>
        <v>1</v>
      </c>
      <c r="R93" s="194">
        <f t="shared" ca="1" si="99"/>
        <v>1.3963799927016407E-2</v>
      </c>
      <c r="U93" s="194">
        <f t="shared" si="156"/>
        <v>0</v>
      </c>
      <c r="V93" s="19">
        <f ca="1"/>
        <v>0</v>
      </c>
      <c r="W93" s="208">
        <f t="shared" ca="1" si="157"/>
        <v>0</v>
      </c>
      <c r="X93" s="207"/>
      <c r="Y93" s="194"/>
      <c r="Z93" s="198" cm="1">
        <f t="array" ref="Z93">IFERROR(MATCH(TRUE,INDEX($B$14:$B$117&gt;=Y93,0),0),"")</f>
        <v>1</v>
      </c>
      <c r="AA93" s="194">
        <f t="shared" ca="1" si="100"/>
        <v>1.3963799927016407E-2</v>
      </c>
      <c r="AD93" s="194">
        <f t="shared" si="101"/>
        <v>0</v>
      </c>
      <c r="AE93" s="19">
        <f ca="1"/>
        <v>0</v>
      </c>
      <c r="AF93" s="208">
        <f t="shared" ca="1" si="102"/>
        <v>0</v>
      </c>
      <c r="AG93" s="207"/>
      <c r="AH93" s="194"/>
      <c r="AI93" s="198" cm="1">
        <f t="array" ref="AI93">IFERROR(MATCH(TRUE,INDEX($B$14:$B$117&gt;=AH93,0),0),"")</f>
        <v>1</v>
      </c>
      <c r="AJ93" s="194">
        <f t="shared" ca="1" si="103"/>
        <v>1.3963799927016407E-2</v>
      </c>
      <c r="AM93" s="194">
        <f t="shared" si="104"/>
        <v>0</v>
      </c>
      <c r="AN93" s="19">
        <f ca="1"/>
        <v>0</v>
      </c>
      <c r="AO93" s="208">
        <f t="shared" ca="1" si="105"/>
        <v>0</v>
      </c>
      <c r="AP93" s="207"/>
      <c r="AQ93" s="194"/>
      <c r="AR93" s="198" cm="1">
        <f t="array" ref="AR93">IFERROR(MATCH(TRUE,INDEX($B$14:$B$117&gt;=AQ93,0),0),"")</f>
        <v>1</v>
      </c>
      <c r="AS93" s="194">
        <f t="shared" ca="1" si="106"/>
        <v>1.3963799927016407E-2</v>
      </c>
      <c r="AV93" s="194">
        <f t="shared" si="107"/>
        <v>0</v>
      </c>
      <c r="AW93" s="19">
        <f ca="1"/>
        <v>0</v>
      </c>
      <c r="AX93" s="208">
        <f t="shared" ca="1" si="108"/>
        <v>0</v>
      </c>
      <c r="AY93" s="207"/>
      <c r="AZ93" s="194"/>
      <c r="BA93" s="198" cm="1">
        <f t="array" ref="BA93">IFERROR(MATCH(TRUE,INDEX($B$14:$B$117&gt;=AZ93,0),0),"")</f>
        <v>1</v>
      </c>
      <c r="BB93" s="194">
        <f t="shared" ca="1" si="109"/>
        <v>1.3963799927016407E-2</v>
      </c>
      <c r="BE93" s="194">
        <f t="shared" si="110"/>
        <v>0</v>
      </c>
      <c r="BF93" s="19">
        <f ca="1"/>
        <v>0</v>
      </c>
      <c r="BG93" s="208">
        <f t="shared" ca="1" si="111"/>
        <v>0</v>
      </c>
      <c r="BH93" s="207"/>
      <c r="BI93" s="194"/>
      <c r="BJ93" s="198" cm="1">
        <f t="array" ref="BJ93">IFERROR(MATCH(TRUE,INDEX($B$14:$B$117&gt;=BI93,0),0),"")</f>
        <v>1</v>
      </c>
      <c r="BK93" s="194">
        <f t="shared" ca="1" si="112"/>
        <v>1.3963799927016407E-2</v>
      </c>
      <c r="BN93" s="194">
        <f t="shared" si="113"/>
        <v>0</v>
      </c>
      <c r="BO93" s="19">
        <f ca="1"/>
        <v>0</v>
      </c>
      <c r="BP93" s="208">
        <f t="shared" ca="1" si="114"/>
        <v>0</v>
      </c>
      <c r="BQ93" s="207"/>
      <c r="BR93" s="194"/>
      <c r="BS93" s="198" cm="1">
        <f t="array" ref="BS93">IFERROR(MATCH(TRUE,INDEX($B$14:$B$117&gt;=BR93,0),0),"")</f>
        <v>1</v>
      </c>
      <c r="BT93" s="194">
        <f t="shared" ca="1" si="115"/>
        <v>1.3963799927016407E-2</v>
      </c>
      <c r="BW93" s="194">
        <f t="shared" si="116"/>
        <v>0</v>
      </c>
      <c r="BX93" s="19">
        <f ca="1"/>
        <v>0</v>
      </c>
      <c r="BY93" s="208">
        <f t="shared" ca="1" si="117"/>
        <v>0</v>
      </c>
      <c r="BZ93" s="207"/>
      <c r="CA93" s="194"/>
      <c r="CB93" s="198" cm="1">
        <f t="array" ref="CB93">IFERROR(MATCH(TRUE,INDEX($B$14:$B$117&gt;=CA93,0),0),"")</f>
        <v>1</v>
      </c>
      <c r="CC93" s="194">
        <f t="shared" ca="1" si="118"/>
        <v>1.3963799927016407E-2</v>
      </c>
      <c r="CF93" s="194">
        <f t="shared" si="119"/>
        <v>0</v>
      </c>
      <c r="CG93" s="19">
        <f ca="1"/>
        <v>0</v>
      </c>
      <c r="CH93" s="208">
        <f t="shared" ca="1" si="120"/>
        <v>0</v>
      </c>
      <c r="CI93" s="207"/>
      <c r="CJ93" s="194"/>
      <c r="CK93" s="198" cm="1">
        <f t="array" ref="CK93">IFERROR(MATCH(TRUE,INDEX($B$14:$B$117&gt;=CJ93,0),0),"")</f>
        <v>1</v>
      </c>
      <c r="CL93" s="194">
        <f t="shared" ca="1" si="121"/>
        <v>1.3963799927016407E-2</v>
      </c>
      <c r="CO93" s="194">
        <f t="shared" si="122"/>
        <v>0</v>
      </c>
      <c r="CP93" s="19">
        <f ca="1"/>
        <v>0</v>
      </c>
      <c r="CQ93" s="208">
        <f t="shared" ca="1" si="123"/>
        <v>0</v>
      </c>
      <c r="CR93" s="207"/>
      <c r="CS93" s="194"/>
      <c r="CT93" s="198" cm="1">
        <f t="array" ref="CT93">IFERROR(MATCH(TRUE,INDEX($B$14:$B$117&gt;=CS93,0),0),"")</f>
        <v>1</v>
      </c>
      <c r="CU93" s="194">
        <f t="shared" ca="1" si="124"/>
        <v>1.3963799927016407E-2</v>
      </c>
      <c r="CX93" s="194">
        <f t="shared" si="125"/>
        <v>0</v>
      </c>
      <c r="CY93" s="19" t="e">
        <f ca="1"/>
        <v>#N/A</v>
      </c>
      <c r="CZ93" s="208" t="e">
        <f t="shared" ca="1" si="126"/>
        <v>#N/A</v>
      </c>
      <c r="DA93" s="207"/>
      <c r="DB93" s="194"/>
      <c r="DC93" s="198" cm="1">
        <f t="array" ref="DC93">IFERROR(MATCH(TRUE,INDEX($B$14:$B$117&gt;=DB93,0),0),"")</f>
        <v>1</v>
      </c>
      <c r="DD93" s="194">
        <f t="shared" ca="1" si="127"/>
        <v>1.3963799927016407E-2</v>
      </c>
      <c r="DG93" s="194">
        <f t="shared" si="128"/>
        <v>0</v>
      </c>
      <c r="DH93" s="19" t="e">
        <f ca="1"/>
        <v>#N/A</v>
      </c>
      <c r="DI93" s="208" t="e">
        <f t="shared" ca="1" si="129"/>
        <v>#N/A</v>
      </c>
      <c r="DJ93" s="207"/>
      <c r="DK93" s="194"/>
      <c r="DL93" s="198" cm="1">
        <f t="array" ref="DL93">IFERROR(MATCH(TRUE,INDEX($B$14:$B$117&gt;=DK93,0),0),"")</f>
        <v>1</v>
      </c>
      <c r="DM93" s="194">
        <f t="shared" ca="1" si="130"/>
        <v>1.3963799927016407E-2</v>
      </c>
      <c r="DP93" s="194">
        <f t="shared" si="131"/>
        <v>0</v>
      </c>
      <c r="DQ93" s="19" t="e">
        <f ca="1"/>
        <v>#N/A</v>
      </c>
      <c r="DR93" s="208" t="e">
        <f t="shared" ca="1" si="132"/>
        <v>#N/A</v>
      </c>
      <c r="DS93" s="207"/>
      <c r="DT93" s="194"/>
      <c r="DU93" s="198" cm="1">
        <f t="array" ref="DU93">IFERROR(MATCH(TRUE,INDEX($B$14:$B$117&gt;=DT93,0),0),"")</f>
        <v>1</v>
      </c>
      <c r="DV93" s="194">
        <f t="shared" ca="1" si="133"/>
        <v>1.3963799927016407E-2</v>
      </c>
      <c r="DY93" s="194">
        <f t="shared" si="134"/>
        <v>0</v>
      </c>
      <c r="DZ93" s="19" t="e">
        <f ca="1"/>
        <v>#N/A</v>
      </c>
      <c r="EA93" s="208" t="e">
        <f t="shared" ca="1" si="135"/>
        <v>#N/A</v>
      </c>
      <c r="EB93" s="207"/>
      <c r="EC93" s="194"/>
      <c r="ED93" s="198" cm="1">
        <f t="array" ref="ED93">IFERROR(MATCH(TRUE,INDEX($B$14:$B$117&gt;=EC93,0),0),"")</f>
        <v>1</v>
      </c>
      <c r="EE93" s="194">
        <f t="shared" ca="1" si="136"/>
        <v>1.3963799927016407E-2</v>
      </c>
      <c r="EH93" s="194">
        <f t="shared" si="137"/>
        <v>0</v>
      </c>
      <c r="EI93" s="19" t="e">
        <f ca="1"/>
        <v>#N/A</v>
      </c>
      <c r="EJ93" s="208" t="e">
        <f t="shared" ca="1" si="138"/>
        <v>#N/A</v>
      </c>
      <c r="EK93" s="207"/>
      <c r="EL93" s="194"/>
      <c r="EM93" s="198" cm="1">
        <f t="array" ref="EM93">IFERROR(MATCH(TRUE,INDEX($B$14:$B$117&gt;=EL93,0),0),"")</f>
        <v>1</v>
      </c>
      <c r="EN93" s="194">
        <f t="shared" ca="1" si="139"/>
        <v>1.3963799927016407E-2</v>
      </c>
      <c r="EQ93" s="194">
        <f t="shared" si="140"/>
        <v>0</v>
      </c>
      <c r="ER93" s="19" t="e">
        <f ca="1"/>
        <v>#N/A</v>
      </c>
      <c r="ES93" s="208" t="e">
        <f t="shared" ca="1" si="141"/>
        <v>#N/A</v>
      </c>
      <c r="ET93" s="207"/>
      <c r="EU93" s="194"/>
      <c r="EV93" s="198" cm="1">
        <f t="array" ref="EV93">IFERROR(MATCH(TRUE,INDEX($B$14:$B$117&gt;=EU93,0),0),"")</f>
        <v>1</v>
      </c>
      <c r="EW93" s="194">
        <f t="shared" ca="1" si="142"/>
        <v>1.3963799927016407E-2</v>
      </c>
      <c r="EZ93" s="194">
        <f t="shared" si="143"/>
        <v>0</v>
      </c>
      <c r="FA93" s="19" t="e">
        <f ca="1"/>
        <v>#N/A</v>
      </c>
      <c r="FB93" s="208" t="e">
        <f t="shared" ca="1" si="144"/>
        <v>#N/A</v>
      </c>
      <c r="FC93" s="207"/>
      <c r="FD93" s="194"/>
      <c r="FE93" s="198" cm="1">
        <f t="array" ref="FE93">IFERROR(MATCH(TRUE,INDEX($B$14:$B$117&gt;=FD93,0),0),"")</f>
        <v>1</v>
      </c>
      <c r="FF93" s="194">
        <f t="shared" ca="1" si="145"/>
        <v>1.3963799927016407E-2</v>
      </c>
      <c r="FI93" s="194">
        <f t="shared" si="146"/>
        <v>0</v>
      </c>
      <c r="FJ93" s="19" t="e">
        <f ca="1"/>
        <v>#N/A</v>
      </c>
      <c r="FK93" s="208" t="e">
        <f t="shared" ca="1" si="147"/>
        <v>#N/A</v>
      </c>
      <c r="FL93" s="207"/>
      <c r="FM93" s="194"/>
      <c r="FN93" s="198" cm="1">
        <f t="array" ref="FN93">IFERROR(MATCH(TRUE,INDEX($B$14:$B$117&gt;=FM93,0),0),"")</f>
        <v>1</v>
      </c>
      <c r="FO93" s="194">
        <f t="shared" ca="1" si="148"/>
        <v>1.3963799927016407E-2</v>
      </c>
      <c r="FR93" s="194">
        <f t="shared" si="149"/>
        <v>0</v>
      </c>
      <c r="FS93" s="19" t="e">
        <f ca="1"/>
        <v>#N/A</v>
      </c>
      <c r="FT93" s="208" t="e">
        <f t="shared" ca="1" si="150"/>
        <v>#N/A</v>
      </c>
      <c r="FU93" s="207"/>
      <c r="FV93" s="194"/>
      <c r="FW93" s="198" cm="1">
        <f t="array" ref="FW93">IFERROR(MATCH(TRUE,INDEX($B$14:$B$117&gt;=FV93,0),0),"")</f>
        <v>1</v>
      </c>
      <c r="FX93" s="194">
        <f t="shared" ca="1" si="151"/>
        <v>1.3963799927016407E-2</v>
      </c>
      <c r="GA93" s="194">
        <f t="shared" si="152"/>
        <v>0</v>
      </c>
      <c r="GB93" s="19" t="e">
        <f ca="1"/>
        <v>#N/A</v>
      </c>
      <c r="GC93" s="208" t="e">
        <f t="shared" ca="1" si="153"/>
        <v>#N/A</v>
      </c>
    </row>
    <row r="94" spans="1:185" x14ac:dyDescent="0.2">
      <c r="A94" s="330"/>
      <c r="B94" s="194"/>
      <c r="C94" s="194"/>
      <c r="D94" s="194"/>
      <c r="E94" s="194"/>
      <c r="F94" s="207">
        <f ca="1"/>
        <v>80</v>
      </c>
      <c r="G94" s="194">
        <f ca="1"/>
        <v>0.84210526315789469</v>
      </c>
      <c r="H94" s="198" cm="1">
        <f t="array" aca="1" ref="H94" ca="1">IFERROR(MATCH(TRUE,INDEX($B$14:$B$117&gt;=G94,0),0),"")</f>
        <v>39</v>
      </c>
      <c r="I94" s="194">
        <f t="shared" ca="1" si="98"/>
        <v>0.97172011903522659</v>
      </c>
      <c r="L94" s="194">
        <f t="shared" si="154"/>
        <v>0</v>
      </c>
      <c r="M94" s="19">
        <f ca="1"/>
        <v>0</v>
      </c>
      <c r="N94" s="208">
        <f t="shared" ca="1" si="155"/>
        <v>0</v>
      </c>
      <c r="O94" s="207"/>
      <c r="P94" s="194"/>
      <c r="Q94" s="198" cm="1">
        <f t="array" ref="Q94">IFERROR(MATCH(TRUE,INDEX($B$14:$B$117&gt;=P94,0),0),"")</f>
        <v>1</v>
      </c>
      <c r="R94" s="194">
        <f t="shared" ca="1" si="99"/>
        <v>1.3963799927016407E-2</v>
      </c>
      <c r="U94" s="194">
        <f t="shared" si="156"/>
        <v>0</v>
      </c>
      <c r="V94" s="19">
        <f ca="1"/>
        <v>0</v>
      </c>
      <c r="W94" s="208">
        <f t="shared" ca="1" si="157"/>
        <v>0</v>
      </c>
      <c r="X94" s="207"/>
      <c r="Y94" s="194"/>
      <c r="Z94" s="198" cm="1">
        <f t="array" ref="Z94">IFERROR(MATCH(TRUE,INDEX($B$14:$B$117&gt;=Y94,0),0),"")</f>
        <v>1</v>
      </c>
      <c r="AA94" s="194">
        <f t="shared" ca="1" si="100"/>
        <v>1.3963799927016407E-2</v>
      </c>
      <c r="AD94" s="194">
        <f t="shared" si="101"/>
        <v>0</v>
      </c>
      <c r="AE94" s="19">
        <f ca="1"/>
        <v>0</v>
      </c>
      <c r="AF94" s="208">
        <f t="shared" ca="1" si="102"/>
        <v>0</v>
      </c>
      <c r="AG94" s="207"/>
      <c r="AH94" s="194"/>
      <c r="AI94" s="198" cm="1">
        <f t="array" ref="AI94">IFERROR(MATCH(TRUE,INDEX($B$14:$B$117&gt;=AH94,0),0),"")</f>
        <v>1</v>
      </c>
      <c r="AJ94" s="194">
        <f t="shared" ca="1" si="103"/>
        <v>1.3963799927016407E-2</v>
      </c>
      <c r="AM94" s="194">
        <f t="shared" si="104"/>
        <v>0</v>
      </c>
      <c r="AN94" s="19">
        <f ca="1"/>
        <v>0</v>
      </c>
      <c r="AO94" s="208">
        <f t="shared" ca="1" si="105"/>
        <v>0</v>
      </c>
      <c r="AP94" s="207"/>
      <c r="AQ94" s="194"/>
      <c r="AR94" s="198" cm="1">
        <f t="array" ref="AR94">IFERROR(MATCH(TRUE,INDEX($B$14:$B$117&gt;=AQ94,0),0),"")</f>
        <v>1</v>
      </c>
      <c r="AS94" s="194">
        <f t="shared" ca="1" si="106"/>
        <v>1.3963799927016407E-2</v>
      </c>
      <c r="AV94" s="194">
        <f t="shared" si="107"/>
        <v>0</v>
      </c>
      <c r="AW94" s="19">
        <f ca="1"/>
        <v>0</v>
      </c>
      <c r="AX94" s="208">
        <f t="shared" ca="1" si="108"/>
        <v>0</v>
      </c>
      <c r="AY94" s="207"/>
      <c r="AZ94" s="194"/>
      <c r="BA94" s="198" cm="1">
        <f t="array" ref="BA94">IFERROR(MATCH(TRUE,INDEX($B$14:$B$117&gt;=AZ94,0),0),"")</f>
        <v>1</v>
      </c>
      <c r="BB94" s="194">
        <f t="shared" ca="1" si="109"/>
        <v>1.3963799927016407E-2</v>
      </c>
      <c r="BE94" s="194">
        <f t="shared" si="110"/>
        <v>0</v>
      </c>
      <c r="BF94" s="19">
        <f ca="1"/>
        <v>0</v>
      </c>
      <c r="BG94" s="208">
        <f t="shared" ca="1" si="111"/>
        <v>0</v>
      </c>
      <c r="BH94" s="207"/>
      <c r="BI94" s="194"/>
      <c r="BJ94" s="198" cm="1">
        <f t="array" ref="BJ94">IFERROR(MATCH(TRUE,INDEX($B$14:$B$117&gt;=BI94,0),0),"")</f>
        <v>1</v>
      </c>
      <c r="BK94" s="194">
        <f t="shared" ca="1" si="112"/>
        <v>1.3963799927016407E-2</v>
      </c>
      <c r="BN94" s="194">
        <f t="shared" si="113"/>
        <v>0</v>
      </c>
      <c r="BO94" s="19">
        <f ca="1"/>
        <v>0</v>
      </c>
      <c r="BP94" s="208">
        <f t="shared" ca="1" si="114"/>
        <v>0</v>
      </c>
      <c r="BQ94" s="207"/>
      <c r="BR94" s="194"/>
      <c r="BS94" s="198" cm="1">
        <f t="array" ref="BS94">IFERROR(MATCH(TRUE,INDEX($B$14:$B$117&gt;=BR94,0),0),"")</f>
        <v>1</v>
      </c>
      <c r="BT94" s="194">
        <f t="shared" ca="1" si="115"/>
        <v>1.3963799927016407E-2</v>
      </c>
      <c r="BW94" s="194">
        <f t="shared" si="116"/>
        <v>0</v>
      </c>
      <c r="BX94" s="19">
        <f ca="1"/>
        <v>0</v>
      </c>
      <c r="BY94" s="208">
        <f t="shared" ca="1" si="117"/>
        <v>0</v>
      </c>
      <c r="BZ94" s="207"/>
      <c r="CA94" s="194"/>
      <c r="CB94" s="198" cm="1">
        <f t="array" ref="CB94">IFERROR(MATCH(TRUE,INDEX($B$14:$B$117&gt;=CA94,0),0),"")</f>
        <v>1</v>
      </c>
      <c r="CC94" s="194">
        <f t="shared" ca="1" si="118"/>
        <v>1.3963799927016407E-2</v>
      </c>
      <c r="CF94" s="194">
        <f t="shared" si="119"/>
        <v>0</v>
      </c>
      <c r="CG94" s="19">
        <f ca="1"/>
        <v>0</v>
      </c>
      <c r="CH94" s="208">
        <f t="shared" ca="1" si="120"/>
        <v>0</v>
      </c>
      <c r="CI94" s="207"/>
      <c r="CJ94" s="194"/>
      <c r="CK94" s="198" cm="1">
        <f t="array" ref="CK94">IFERROR(MATCH(TRUE,INDEX($B$14:$B$117&gt;=CJ94,0),0),"")</f>
        <v>1</v>
      </c>
      <c r="CL94" s="194">
        <f t="shared" ca="1" si="121"/>
        <v>1.3963799927016407E-2</v>
      </c>
      <c r="CO94" s="194">
        <f t="shared" si="122"/>
        <v>0</v>
      </c>
      <c r="CP94" s="19">
        <f ca="1"/>
        <v>0</v>
      </c>
      <c r="CQ94" s="208">
        <f t="shared" ca="1" si="123"/>
        <v>0</v>
      </c>
      <c r="CR94" s="207"/>
      <c r="CS94" s="194"/>
      <c r="CT94" s="198" cm="1">
        <f t="array" ref="CT94">IFERROR(MATCH(TRUE,INDEX($B$14:$B$117&gt;=CS94,0),0),"")</f>
        <v>1</v>
      </c>
      <c r="CU94" s="194">
        <f t="shared" ca="1" si="124"/>
        <v>1.3963799927016407E-2</v>
      </c>
      <c r="CX94" s="194">
        <f t="shared" si="125"/>
        <v>0</v>
      </c>
      <c r="CY94" s="19" t="e">
        <f ca="1"/>
        <v>#N/A</v>
      </c>
      <c r="CZ94" s="208" t="e">
        <f t="shared" ca="1" si="126"/>
        <v>#N/A</v>
      </c>
      <c r="DA94" s="207"/>
      <c r="DB94" s="194"/>
      <c r="DC94" s="198" cm="1">
        <f t="array" ref="DC94">IFERROR(MATCH(TRUE,INDEX($B$14:$B$117&gt;=DB94,0),0),"")</f>
        <v>1</v>
      </c>
      <c r="DD94" s="194">
        <f t="shared" ca="1" si="127"/>
        <v>1.3963799927016407E-2</v>
      </c>
      <c r="DG94" s="194">
        <f t="shared" si="128"/>
        <v>0</v>
      </c>
      <c r="DH94" s="19" t="e">
        <f ca="1"/>
        <v>#N/A</v>
      </c>
      <c r="DI94" s="208" t="e">
        <f t="shared" ca="1" si="129"/>
        <v>#N/A</v>
      </c>
      <c r="DJ94" s="207"/>
      <c r="DK94" s="194"/>
      <c r="DL94" s="198" cm="1">
        <f t="array" ref="DL94">IFERROR(MATCH(TRUE,INDEX($B$14:$B$117&gt;=DK94,0),0),"")</f>
        <v>1</v>
      </c>
      <c r="DM94" s="194">
        <f t="shared" ca="1" si="130"/>
        <v>1.3963799927016407E-2</v>
      </c>
      <c r="DP94" s="194">
        <f t="shared" si="131"/>
        <v>0</v>
      </c>
      <c r="DQ94" s="19" t="e">
        <f ca="1"/>
        <v>#N/A</v>
      </c>
      <c r="DR94" s="208" t="e">
        <f t="shared" ca="1" si="132"/>
        <v>#N/A</v>
      </c>
      <c r="DS94" s="207"/>
      <c r="DT94" s="194"/>
      <c r="DU94" s="198" cm="1">
        <f t="array" ref="DU94">IFERROR(MATCH(TRUE,INDEX($B$14:$B$117&gt;=DT94,0),0),"")</f>
        <v>1</v>
      </c>
      <c r="DV94" s="194">
        <f t="shared" ca="1" si="133"/>
        <v>1.3963799927016407E-2</v>
      </c>
      <c r="DY94" s="194">
        <f t="shared" si="134"/>
        <v>0</v>
      </c>
      <c r="DZ94" s="19" t="e">
        <f ca="1"/>
        <v>#N/A</v>
      </c>
      <c r="EA94" s="208" t="e">
        <f t="shared" ca="1" si="135"/>
        <v>#N/A</v>
      </c>
      <c r="EB94" s="207"/>
      <c r="EC94" s="194"/>
      <c r="ED94" s="198" cm="1">
        <f t="array" ref="ED94">IFERROR(MATCH(TRUE,INDEX($B$14:$B$117&gt;=EC94,0),0),"")</f>
        <v>1</v>
      </c>
      <c r="EE94" s="194">
        <f t="shared" ca="1" si="136"/>
        <v>1.3963799927016407E-2</v>
      </c>
      <c r="EH94" s="194">
        <f t="shared" si="137"/>
        <v>0</v>
      </c>
      <c r="EI94" s="19" t="e">
        <f ca="1"/>
        <v>#N/A</v>
      </c>
      <c r="EJ94" s="208" t="e">
        <f t="shared" ca="1" si="138"/>
        <v>#N/A</v>
      </c>
      <c r="EK94" s="207"/>
      <c r="EL94" s="194"/>
      <c r="EM94" s="198" cm="1">
        <f t="array" ref="EM94">IFERROR(MATCH(TRUE,INDEX($B$14:$B$117&gt;=EL94,0),0),"")</f>
        <v>1</v>
      </c>
      <c r="EN94" s="194">
        <f t="shared" ca="1" si="139"/>
        <v>1.3963799927016407E-2</v>
      </c>
      <c r="EQ94" s="194">
        <f t="shared" si="140"/>
        <v>0</v>
      </c>
      <c r="ER94" s="19" t="e">
        <f ca="1"/>
        <v>#N/A</v>
      </c>
      <c r="ES94" s="208" t="e">
        <f t="shared" ca="1" si="141"/>
        <v>#N/A</v>
      </c>
      <c r="ET94" s="207"/>
      <c r="EU94" s="194"/>
      <c r="EV94" s="198" cm="1">
        <f t="array" ref="EV94">IFERROR(MATCH(TRUE,INDEX($B$14:$B$117&gt;=EU94,0),0),"")</f>
        <v>1</v>
      </c>
      <c r="EW94" s="194">
        <f t="shared" ca="1" si="142"/>
        <v>1.3963799927016407E-2</v>
      </c>
      <c r="EZ94" s="194">
        <f t="shared" si="143"/>
        <v>0</v>
      </c>
      <c r="FA94" s="19" t="e">
        <f ca="1"/>
        <v>#N/A</v>
      </c>
      <c r="FB94" s="208" t="e">
        <f t="shared" ca="1" si="144"/>
        <v>#N/A</v>
      </c>
      <c r="FC94" s="207"/>
      <c r="FD94" s="194"/>
      <c r="FE94" s="198" cm="1">
        <f t="array" ref="FE94">IFERROR(MATCH(TRUE,INDEX($B$14:$B$117&gt;=FD94,0),0),"")</f>
        <v>1</v>
      </c>
      <c r="FF94" s="194">
        <f t="shared" ca="1" si="145"/>
        <v>1.3963799927016407E-2</v>
      </c>
      <c r="FI94" s="194">
        <f t="shared" si="146"/>
        <v>0</v>
      </c>
      <c r="FJ94" s="19" t="e">
        <f ca="1"/>
        <v>#N/A</v>
      </c>
      <c r="FK94" s="208" t="e">
        <f t="shared" ca="1" si="147"/>
        <v>#N/A</v>
      </c>
      <c r="FL94" s="207"/>
      <c r="FM94" s="194"/>
      <c r="FN94" s="198" cm="1">
        <f t="array" ref="FN94">IFERROR(MATCH(TRUE,INDEX($B$14:$B$117&gt;=FM94,0),0),"")</f>
        <v>1</v>
      </c>
      <c r="FO94" s="194">
        <f t="shared" ca="1" si="148"/>
        <v>1.3963799927016407E-2</v>
      </c>
      <c r="FR94" s="194">
        <f t="shared" si="149"/>
        <v>0</v>
      </c>
      <c r="FS94" s="19" t="e">
        <f ca="1"/>
        <v>#N/A</v>
      </c>
      <c r="FT94" s="208" t="e">
        <f t="shared" ca="1" si="150"/>
        <v>#N/A</v>
      </c>
      <c r="FU94" s="207"/>
      <c r="FV94" s="194"/>
      <c r="FW94" s="198" cm="1">
        <f t="array" ref="FW94">IFERROR(MATCH(TRUE,INDEX($B$14:$B$117&gt;=FV94,0),0),"")</f>
        <v>1</v>
      </c>
      <c r="FX94" s="194">
        <f t="shared" ca="1" si="151"/>
        <v>1.3963799927016407E-2</v>
      </c>
      <c r="GA94" s="194">
        <f t="shared" si="152"/>
        <v>0</v>
      </c>
      <c r="GB94" s="19" t="e">
        <f ca="1"/>
        <v>#N/A</v>
      </c>
      <c r="GC94" s="208" t="e">
        <f t="shared" ca="1" si="153"/>
        <v>#N/A</v>
      </c>
    </row>
    <row r="95" spans="1:185" x14ac:dyDescent="0.2">
      <c r="A95" s="330"/>
      <c r="B95" s="194"/>
      <c r="C95" s="194"/>
      <c r="D95" s="194"/>
      <c r="E95" s="194"/>
      <c r="F95" s="207">
        <f ca="1"/>
        <v>81</v>
      </c>
      <c r="G95" s="194">
        <f ca="1"/>
        <v>0.85263157894736841</v>
      </c>
      <c r="H95" s="198" cm="1">
        <f t="array" aca="1" ref="H95" ca="1">IFERROR(MATCH(TRUE,INDEX($B$14:$B$117&gt;=G95,0),0),"")</f>
        <v>39</v>
      </c>
      <c r="I95" s="194">
        <f t="shared" ca="1" si="98"/>
        <v>0.97391780421330909</v>
      </c>
      <c r="L95" s="194">
        <f t="shared" si="154"/>
        <v>0</v>
      </c>
      <c r="M95" s="19">
        <f ca="1"/>
        <v>0</v>
      </c>
      <c r="N95" s="208">
        <f t="shared" ca="1" si="155"/>
        <v>0</v>
      </c>
      <c r="O95" s="207"/>
      <c r="P95" s="194"/>
      <c r="Q95" s="198" cm="1">
        <f t="array" ref="Q95">IFERROR(MATCH(TRUE,INDEX($B$14:$B$117&gt;=P95,0),0),"")</f>
        <v>1</v>
      </c>
      <c r="R95" s="194">
        <f t="shared" ca="1" si="99"/>
        <v>1.3963799927016407E-2</v>
      </c>
      <c r="U95" s="194">
        <f t="shared" si="156"/>
        <v>0</v>
      </c>
      <c r="V95" s="19">
        <f ca="1"/>
        <v>0</v>
      </c>
      <c r="W95" s="208">
        <f t="shared" ca="1" si="157"/>
        <v>0</v>
      </c>
      <c r="X95" s="207"/>
      <c r="Y95" s="194"/>
      <c r="Z95" s="198" cm="1">
        <f t="array" ref="Z95">IFERROR(MATCH(TRUE,INDEX($B$14:$B$117&gt;=Y95,0),0),"")</f>
        <v>1</v>
      </c>
      <c r="AA95" s="194">
        <f t="shared" ca="1" si="100"/>
        <v>1.3963799927016407E-2</v>
      </c>
      <c r="AD95" s="194">
        <f t="shared" si="101"/>
        <v>0</v>
      </c>
      <c r="AE95" s="19">
        <f ca="1"/>
        <v>0</v>
      </c>
      <c r="AF95" s="208">
        <f t="shared" ca="1" si="102"/>
        <v>0</v>
      </c>
      <c r="AG95" s="207"/>
      <c r="AH95" s="194"/>
      <c r="AI95" s="198" cm="1">
        <f t="array" ref="AI95">IFERROR(MATCH(TRUE,INDEX($B$14:$B$117&gt;=AH95,0),0),"")</f>
        <v>1</v>
      </c>
      <c r="AJ95" s="194">
        <f t="shared" ca="1" si="103"/>
        <v>1.3963799927016407E-2</v>
      </c>
      <c r="AM95" s="194">
        <f t="shared" si="104"/>
        <v>0</v>
      </c>
      <c r="AN95" s="19">
        <f ca="1"/>
        <v>0</v>
      </c>
      <c r="AO95" s="208">
        <f t="shared" ca="1" si="105"/>
        <v>0</v>
      </c>
      <c r="AP95" s="207"/>
      <c r="AQ95" s="194"/>
      <c r="AR95" s="198" cm="1">
        <f t="array" ref="AR95">IFERROR(MATCH(TRUE,INDEX($B$14:$B$117&gt;=AQ95,0),0),"")</f>
        <v>1</v>
      </c>
      <c r="AS95" s="194">
        <f t="shared" ca="1" si="106"/>
        <v>1.3963799927016407E-2</v>
      </c>
      <c r="AV95" s="194">
        <f t="shared" si="107"/>
        <v>0</v>
      </c>
      <c r="AW95" s="19">
        <f ca="1"/>
        <v>0</v>
      </c>
      <c r="AX95" s="208">
        <f t="shared" ca="1" si="108"/>
        <v>0</v>
      </c>
      <c r="AY95" s="207"/>
      <c r="AZ95" s="194"/>
      <c r="BA95" s="198" cm="1">
        <f t="array" ref="BA95">IFERROR(MATCH(TRUE,INDEX($B$14:$B$117&gt;=AZ95,0),0),"")</f>
        <v>1</v>
      </c>
      <c r="BB95" s="194">
        <f t="shared" ca="1" si="109"/>
        <v>1.3963799927016407E-2</v>
      </c>
      <c r="BE95" s="194">
        <f t="shared" si="110"/>
        <v>0</v>
      </c>
      <c r="BF95" s="19">
        <f ca="1"/>
        <v>0</v>
      </c>
      <c r="BG95" s="208">
        <f t="shared" ca="1" si="111"/>
        <v>0</v>
      </c>
      <c r="BH95" s="207"/>
      <c r="BI95" s="194"/>
      <c r="BJ95" s="198" cm="1">
        <f t="array" ref="BJ95">IFERROR(MATCH(TRUE,INDEX($B$14:$B$117&gt;=BI95,0),0),"")</f>
        <v>1</v>
      </c>
      <c r="BK95" s="194">
        <f t="shared" ca="1" si="112"/>
        <v>1.3963799927016407E-2</v>
      </c>
      <c r="BN95" s="194">
        <f t="shared" si="113"/>
        <v>0</v>
      </c>
      <c r="BO95" s="19">
        <f ca="1"/>
        <v>0</v>
      </c>
      <c r="BP95" s="208">
        <f t="shared" ca="1" si="114"/>
        <v>0</v>
      </c>
      <c r="BQ95" s="207"/>
      <c r="BR95" s="194"/>
      <c r="BS95" s="198" cm="1">
        <f t="array" ref="BS95">IFERROR(MATCH(TRUE,INDEX($B$14:$B$117&gt;=BR95,0),0),"")</f>
        <v>1</v>
      </c>
      <c r="BT95" s="194">
        <f t="shared" ca="1" si="115"/>
        <v>1.3963799927016407E-2</v>
      </c>
      <c r="BW95" s="194">
        <f t="shared" si="116"/>
        <v>0</v>
      </c>
      <c r="BX95" s="19">
        <f ca="1"/>
        <v>0</v>
      </c>
      <c r="BY95" s="208">
        <f t="shared" ca="1" si="117"/>
        <v>0</v>
      </c>
      <c r="BZ95" s="207"/>
      <c r="CA95" s="194"/>
      <c r="CB95" s="198" cm="1">
        <f t="array" ref="CB95">IFERROR(MATCH(TRUE,INDEX($B$14:$B$117&gt;=CA95,0),0),"")</f>
        <v>1</v>
      </c>
      <c r="CC95" s="194">
        <f t="shared" ca="1" si="118"/>
        <v>1.3963799927016407E-2</v>
      </c>
      <c r="CF95" s="194">
        <f t="shared" si="119"/>
        <v>0</v>
      </c>
      <c r="CG95" s="19">
        <f ca="1"/>
        <v>0</v>
      </c>
      <c r="CH95" s="208">
        <f t="shared" ca="1" si="120"/>
        <v>0</v>
      </c>
      <c r="CI95" s="207"/>
      <c r="CJ95" s="194"/>
      <c r="CK95" s="198" cm="1">
        <f t="array" ref="CK95">IFERROR(MATCH(TRUE,INDEX($B$14:$B$117&gt;=CJ95,0),0),"")</f>
        <v>1</v>
      </c>
      <c r="CL95" s="194">
        <f t="shared" ca="1" si="121"/>
        <v>1.3963799927016407E-2</v>
      </c>
      <c r="CO95" s="194">
        <f t="shared" si="122"/>
        <v>0</v>
      </c>
      <c r="CP95" s="19">
        <f ca="1"/>
        <v>0</v>
      </c>
      <c r="CQ95" s="208">
        <f t="shared" ca="1" si="123"/>
        <v>0</v>
      </c>
      <c r="CR95" s="207"/>
      <c r="CS95" s="194"/>
      <c r="CT95" s="198" cm="1">
        <f t="array" ref="CT95">IFERROR(MATCH(TRUE,INDEX($B$14:$B$117&gt;=CS95,0),0),"")</f>
        <v>1</v>
      </c>
      <c r="CU95" s="194">
        <f t="shared" ca="1" si="124"/>
        <v>1.3963799927016407E-2</v>
      </c>
      <c r="CX95" s="194">
        <f t="shared" si="125"/>
        <v>0</v>
      </c>
      <c r="CY95" s="19" t="e">
        <f ca="1"/>
        <v>#N/A</v>
      </c>
      <c r="CZ95" s="208" t="e">
        <f t="shared" ca="1" si="126"/>
        <v>#N/A</v>
      </c>
      <c r="DA95" s="207"/>
      <c r="DB95" s="194"/>
      <c r="DC95" s="198" cm="1">
        <f t="array" ref="DC95">IFERROR(MATCH(TRUE,INDEX($B$14:$B$117&gt;=DB95,0),0),"")</f>
        <v>1</v>
      </c>
      <c r="DD95" s="194">
        <f t="shared" ca="1" si="127"/>
        <v>1.3963799927016407E-2</v>
      </c>
      <c r="DG95" s="194">
        <f t="shared" si="128"/>
        <v>0</v>
      </c>
      <c r="DH95" s="19" t="e">
        <f ca="1"/>
        <v>#N/A</v>
      </c>
      <c r="DI95" s="208" t="e">
        <f t="shared" ca="1" si="129"/>
        <v>#N/A</v>
      </c>
      <c r="DJ95" s="207"/>
      <c r="DK95" s="194"/>
      <c r="DL95" s="198" cm="1">
        <f t="array" ref="DL95">IFERROR(MATCH(TRUE,INDEX($B$14:$B$117&gt;=DK95,0),0),"")</f>
        <v>1</v>
      </c>
      <c r="DM95" s="194">
        <f t="shared" ca="1" si="130"/>
        <v>1.3963799927016407E-2</v>
      </c>
      <c r="DP95" s="194">
        <f t="shared" si="131"/>
        <v>0</v>
      </c>
      <c r="DQ95" s="19" t="e">
        <f ca="1"/>
        <v>#N/A</v>
      </c>
      <c r="DR95" s="208" t="e">
        <f t="shared" ca="1" si="132"/>
        <v>#N/A</v>
      </c>
      <c r="DS95" s="207"/>
      <c r="DT95" s="194"/>
      <c r="DU95" s="198" cm="1">
        <f t="array" ref="DU95">IFERROR(MATCH(TRUE,INDEX($B$14:$B$117&gt;=DT95,0),0),"")</f>
        <v>1</v>
      </c>
      <c r="DV95" s="194">
        <f t="shared" ca="1" si="133"/>
        <v>1.3963799927016407E-2</v>
      </c>
      <c r="DY95" s="194">
        <f t="shared" si="134"/>
        <v>0</v>
      </c>
      <c r="DZ95" s="19" t="e">
        <f ca="1"/>
        <v>#N/A</v>
      </c>
      <c r="EA95" s="208" t="e">
        <f t="shared" ca="1" si="135"/>
        <v>#N/A</v>
      </c>
      <c r="EB95" s="207"/>
      <c r="EC95" s="194"/>
      <c r="ED95" s="198" cm="1">
        <f t="array" ref="ED95">IFERROR(MATCH(TRUE,INDEX($B$14:$B$117&gt;=EC95,0),0),"")</f>
        <v>1</v>
      </c>
      <c r="EE95" s="194">
        <f t="shared" ca="1" si="136"/>
        <v>1.3963799927016407E-2</v>
      </c>
      <c r="EH95" s="194">
        <f t="shared" si="137"/>
        <v>0</v>
      </c>
      <c r="EI95" s="19" t="e">
        <f ca="1"/>
        <v>#N/A</v>
      </c>
      <c r="EJ95" s="208" t="e">
        <f t="shared" ca="1" si="138"/>
        <v>#N/A</v>
      </c>
      <c r="EK95" s="207"/>
      <c r="EL95" s="194"/>
      <c r="EM95" s="198" cm="1">
        <f t="array" ref="EM95">IFERROR(MATCH(TRUE,INDEX($B$14:$B$117&gt;=EL95,0),0),"")</f>
        <v>1</v>
      </c>
      <c r="EN95" s="194">
        <f t="shared" ca="1" si="139"/>
        <v>1.3963799927016407E-2</v>
      </c>
      <c r="EQ95" s="194">
        <f t="shared" si="140"/>
        <v>0</v>
      </c>
      <c r="ER95" s="19" t="e">
        <f ca="1"/>
        <v>#N/A</v>
      </c>
      <c r="ES95" s="208" t="e">
        <f t="shared" ca="1" si="141"/>
        <v>#N/A</v>
      </c>
      <c r="ET95" s="207"/>
      <c r="EU95" s="194"/>
      <c r="EV95" s="198" cm="1">
        <f t="array" ref="EV95">IFERROR(MATCH(TRUE,INDEX($B$14:$B$117&gt;=EU95,0),0),"")</f>
        <v>1</v>
      </c>
      <c r="EW95" s="194">
        <f t="shared" ca="1" si="142"/>
        <v>1.3963799927016407E-2</v>
      </c>
      <c r="EZ95" s="194">
        <f t="shared" si="143"/>
        <v>0</v>
      </c>
      <c r="FA95" s="19" t="e">
        <f ca="1"/>
        <v>#N/A</v>
      </c>
      <c r="FB95" s="208" t="e">
        <f t="shared" ca="1" si="144"/>
        <v>#N/A</v>
      </c>
      <c r="FC95" s="207"/>
      <c r="FD95" s="194"/>
      <c r="FE95" s="198" cm="1">
        <f t="array" ref="FE95">IFERROR(MATCH(TRUE,INDEX($B$14:$B$117&gt;=FD95,0),0),"")</f>
        <v>1</v>
      </c>
      <c r="FF95" s="194">
        <f t="shared" ca="1" si="145"/>
        <v>1.3963799927016407E-2</v>
      </c>
      <c r="FI95" s="194">
        <f t="shared" si="146"/>
        <v>0</v>
      </c>
      <c r="FJ95" s="19" t="e">
        <f ca="1"/>
        <v>#N/A</v>
      </c>
      <c r="FK95" s="208" t="e">
        <f t="shared" ca="1" si="147"/>
        <v>#N/A</v>
      </c>
      <c r="FL95" s="207"/>
      <c r="FM95" s="194"/>
      <c r="FN95" s="198" cm="1">
        <f t="array" ref="FN95">IFERROR(MATCH(TRUE,INDEX($B$14:$B$117&gt;=FM95,0),0),"")</f>
        <v>1</v>
      </c>
      <c r="FO95" s="194">
        <f t="shared" ca="1" si="148"/>
        <v>1.3963799927016407E-2</v>
      </c>
      <c r="FR95" s="194">
        <f t="shared" si="149"/>
        <v>0</v>
      </c>
      <c r="FS95" s="19" t="e">
        <f ca="1"/>
        <v>#N/A</v>
      </c>
      <c r="FT95" s="208" t="e">
        <f t="shared" ca="1" si="150"/>
        <v>#N/A</v>
      </c>
      <c r="FU95" s="207"/>
      <c r="FV95" s="194"/>
      <c r="FW95" s="198" cm="1">
        <f t="array" ref="FW95">IFERROR(MATCH(TRUE,INDEX($B$14:$B$117&gt;=FV95,0),0),"")</f>
        <v>1</v>
      </c>
      <c r="FX95" s="194">
        <f t="shared" ca="1" si="151"/>
        <v>1.3963799927016407E-2</v>
      </c>
      <c r="GA95" s="194">
        <f t="shared" si="152"/>
        <v>0</v>
      </c>
      <c r="GB95" s="19" t="e">
        <f ca="1"/>
        <v>#N/A</v>
      </c>
      <c r="GC95" s="208" t="e">
        <f t="shared" ca="1" si="153"/>
        <v>#N/A</v>
      </c>
    </row>
    <row r="96" spans="1:185" x14ac:dyDescent="0.2">
      <c r="A96" s="330"/>
      <c r="B96" s="194"/>
      <c r="C96" s="194"/>
      <c r="D96" s="194"/>
      <c r="E96" s="194"/>
      <c r="F96" s="207">
        <f ca="1"/>
        <v>82</v>
      </c>
      <c r="G96" s="194">
        <f ca="1"/>
        <v>0.86315789473684212</v>
      </c>
      <c r="H96" s="198" cm="1">
        <f t="array" aca="1" ref="H96" ca="1">IFERROR(MATCH(TRUE,INDEX($B$14:$B$117&gt;=G96,0),0),"")</f>
        <v>39</v>
      </c>
      <c r="I96" s="194">
        <f t="shared" ca="1" si="98"/>
        <v>0.9761154893913917</v>
      </c>
      <c r="L96" s="194">
        <f t="shared" si="154"/>
        <v>0</v>
      </c>
      <c r="M96" s="19">
        <f ca="1"/>
        <v>0</v>
      </c>
      <c r="N96" s="208">
        <f t="shared" ca="1" si="155"/>
        <v>0</v>
      </c>
      <c r="O96" s="207"/>
      <c r="P96" s="194"/>
      <c r="Q96" s="198" cm="1">
        <f t="array" ref="Q96">IFERROR(MATCH(TRUE,INDEX($B$14:$B$117&gt;=P96,0),0),"")</f>
        <v>1</v>
      </c>
      <c r="R96" s="194">
        <f t="shared" ca="1" si="99"/>
        <v>1.3963799927016407E-2</v>
      </c>
      <c r="U96" s="194">
        <f t="shared" si="156"/>
        <v>0</v>
      </c>
      <c r="V96" s="19">
        <f ca="1"/>
        <v>0</v>
      </c>
      <c r="W96" s="208">
        <f t="shared" ca="1" si="157"/>
        <v>0</v>
      </c>
      <c r="X96" s="207"/>
      <c r="Y96" s="194"/>
      <c r="Z96" s="198" cm="1">
        <f t="array" ref="Z96">IFERROR(MATCH(TRUE,INDEX($B$14:$B$117&gt;=Y96,0),0),"")</f>
        <v>1</v>
      </c>
      <c r="AA96" s="194">
        <f t="shared" ca="1" si="100"/>
        <v>1.3963799927016407E-2</v>
      </c>
      <c r="AD96" s="194">
        <f t="shared" si="101"/>
        <v>0</v>
      </c>
      <c r="AE96" s="19">
        <f ca="1"/>
        <v>0</v>
      </c>
      <c r="AF96" s="208">
        <f t="shared" ca="1" si="102"/>
        <v>0</v>
      </c>
      <c r="AG96" s="207"/>
      <c r="AH96" s="194"/>
      <c r="AI96" s="198" cm="1">
        <f t="array" ref="AI96">IFERROR(MATCH(TRUE,INDEX($B$14:$B$117&gt;=AH96,0),0),"")</f>
        <v>1</v>
      </c>
      <c r="AJ96" s="194">
        <f t="shared" ca="1" si="103"/>
        <v>1.3963799927016407E-2</v>
      </c>
      <c r="AM96" s="194">
        <f t="shared" si="104"/>
        <v>0</v>
      </c>
      <c r="AN96" s="19">
        <f ca="1"/>
        <v>0</v>
      </c>
      <c r="AO96" s="208">
        <f t="shared" ca="1" si="105"/>
        <v>0</v>
      </c>
      <c r="AP96" s="207"/>
      <c r="AQ96" s="194"/>
      <c r="AR96" s="198" cm="1">
        <f t="array" ref="AR96">IFERROR(MATCH(TRUE,INDEX($B$14:$B$117&gt;=AQ96,0),0),"")</f>
        <v>1</v>
      </c>
      <c r="AS96" s="194">
        <f t="shared" ca="1" si="106"/>
        <v>1.3963799927016407E-2</v>
      </c>
      <c r="AV96" s="194">
        <f t="shared" si="107"/>
        <v>0</v>
      </c>
      <c r="AW96" s="19">
        <f ca="1"/>
        <v>0</v>
      </c>
      <c r="AX96" s="208">
        <f t="shared" ca="1" si="108"/>
        <v>0</v>
      </c>
      <c r="AY96" s="207"/>
      <c r="AZ96" s="194"/>
      <c r="BA96" s="198" cm="1">
        <f t="array" ref="BA96">IFERROR(MATCH(TRUE,INDEX($B$14:$B$117&gt;=AZ96,0),0),"")</f>
        <v>1</v>
      </c>
      <c r="BB96" s="194">
        <f t="shared" ca="1" si="109"/>
        <v>1.3963799927016407E-2</v>
      </c>
      <c r="BE96" s="194">
        <f t="shared" si="110"/>
        <v>0</v>
      </c>
      <c r="BF96" s="19">
        <f ca="1"/>
        <v>0</v>
      </c>
      <c r="BG96" s="208">
        <f t="shared" ca="1" si="111"/>
        <v>0</v>
      </c>
      <c r="BH96" s="207"/>
      <c r="BI96" s="194"/>
      <c r="BJ96" s="198" cm="1">
        <f t="array" ref="BJ96">IFERROR(MATCH(TRUE,INDEX($B$14:$B$117&gt;=BI96,0),0),"")</f>
        <v>1</v>
      </c>
      <c r="BK96" s="194">
        <f t="shared" ca="1" si="112"/>
        <v>1.3963799927016407E-2</v>
      </c>
      <c r="BN96" s="194">
        <f t="shared" si="113"/>
        <v>0</v>
      </c>
      <c r="BO96" s="19">
        <f ca="1"/>
        <v>0</v>
      </c>
      <c r="BP96" s="208">
        <f t="shared" ca="1" si="114"/>
        <v>0</v>
      </c>
      <c r="BQ96" s="207"/>
      <c r="BR96" s="194"/>
      <c r="BS96" s="198" cm="1">
        <f t="array" ref="BS96">IFERROR(MATCH(TRUE,INDEX($B$14:$B$117&gt;=BR96,0),0),"")</f>
        <v>1</v>
      </c>
      <c r="BT96" s="194">
        <f t="shared" ca="1" si="115"/>
        <v>1.3963799927016407E-2</v>
      </c>
      <c r="BW96" s="194">
        <f t="shared" si="116"/>
        <v>0</v>
      </c>
      <c r="BX96" s="19">
        <f ca="1"/>
        <v>0</v>
      </c>
      <c r="BY96" s="208">
        <f t="shared" ca="1" si="117"/>
        <v>0</v>
      </c>
      <c r="BZ96" s="207"/>
      <c r="CA96" s="194"/>
      <c r="CB96" s="198" cm="1">
        <f t="array" ref="CB96">IFERROR(MATCH(TRUE,INDEX($B$14:$B$117&gt;=CA96,0),0),"")</f>
        <v>1</v>
      </c>
      <c r="CC96" s="194">
        <f t="shared" ca="1" si="118"/>
        <v>1.3963799927016407E-2</v>
      </c>
      <c r="CF96" s="194">
        <f t="shared" si="119"/>
        <v>0</v>
      </c>
      <c r="CG96" s="19">
        <f ca="1"/>
        <v>0</v>
      </c>
      <c r="CH96" s="208">
        <f t="shared" ca="1" si="120"/>
        <v>0</v>
      </c>
      <c r="CI96" s="207"/>
      <c r="CJ96" s="194"/>
      <c r="CK96" s="198" cm="1">
        <f t="array" ref="CK96">IFERROR(MATCH(TRUE,INDEX($B$14:$B$117&gt;=CJ96,0),0),"")</f>
        <v>1</v>
      </c>
      <c r="CL96" s="194">
        <f t="shared" ca="1" si="121"/>
        <v>1.3963799927016407E-2</v>
      </c>
      <c r="CO96" s="194">
        <f t="shared" si="122"/>
        <v>0</v>
      </c>
      <c r="CP96" s="19">
        <f ca="1"/>
        <v>0</v>
      </c>
      <c r="CQ96" s="208">
        <f t="shared" ca="1" si="123"/>
        <v>0</v>
      </c>
      <c r="CR96" s="207"/>
      <c r="CS96" s="194"/>
      <c r="CT96" s="198" cm="1">
        <f t="array" ref="CT96">IFERROR(MATCH(TRUE,INDEX($B$14:$B$117&gt;=CS96,0),0),"")</f>
        <v>1</v>
      </c>
      <c r="CU96" s="194">
        <f t="shared" ca="1" si="124"/>
        <v>1.3963799927016407E-2</v>
      </c>
      <c r="CX96" s="194">
        <f t="shared" si="125"/>
        <v>0</v>
      </c>
      <c r="CY96" s="19" t="e">
        <f ca="1"/>
        <v>#N/A</v>
      </c>
      <c r="CZ96" s="208" t="e">
        <f t="shared" ca="1" si="126"/>
        <v>#N/A</v>
      </c>
      <c r="DA96" s="207"/>
      <c r="DB96" s="194"/>
      <c r="DC96" s="198" cm="1">
        <f t="array" ref="DC96">IFERROR(MATCH(TRUE,INDEX($B$14:$B$117&gt;=DB96,0),0),"")</f>
        <v>1</v>
      </c>
      <c r="DD96" s="194">
        <f t="shared" ca="1" si="127"/>
        <v>1.3963799927016407E-2</v>
      </c>
      <c r="DG96" s="194">
        <f t="shared" si="128"/>
        <v>0</v>
      </c>
      <c r="DH96" s="19" t="e">
        <f ca="1"/>
        <v>#N/A</v>
      </c>
      <c r="DI96" s="208" t="e">
        <f t="shared" ca="1" si="129"/>
        <v>#N/A</v>
      </c>
      <c r="DJ96" s="207"/>
      <c r="DK96" s="194"/>
      <c r="DL96" s="198" cm="1">
        <f t="array" ref="DL96">IFERROR(MATCH(TRUE,INDEX($B$14:$B$117&gt;=DK96,0),0),"")</f>
        <v>1</v>
      </c>
      <c r="DM96" s="194">
        <f t="shared" ca="1" si="130"/>
        <v>1.3963799927016407E-2</v>
      </c>
      <c r="DP96" s="194">
        <f t="shared" si="131"/>
        <v>0</v>
      </c>
      <c r="DQ96" s="19" t="e">
        <f ca="1"/>
        <v>#N/A</v>
      </c>
      <c r="DR96" s="208" t="e">
        <f t="shared" ca="1" si="132"/>
        <v>#N/A</v>
      </c>
      <c r="DS96" s="207"/>
      <c r="DT96" s="194"/>
      <c r="DU96" s="198" cm="1">
        <f t="array" ref="DU96">IFERROR(MATCH(TRUE,INDEX($B$14:$B$117&gt;=DT96,0),0),"")</f>
        <v>1</v>
      </c>
      <c r="DV96" s="194">
        <f t="shared" ca="1" si="133"/>
        <v>1.3963799927016407E-2</v>
      </c>
      <c r="DY96" s="194">
        <f t="shared" si="134"/>
        <v>0</v>
      </c>
      <c r="DZ96" s="19" t="e">
        <f ca="1"/>
        <v>#N/A</v>
      </c>
      <c r="EA96" s="208" t="e">
        <f t="shared" ca="1" si="135"/>
        <v>#N/A</v>
      </c>
      <c r="EB96" s="207"/>
      <c r="EC96" s="194"/>
      <c r="ED96" s="198" cm="1">
        <f t="array" ref="ED96">IFERROR(MATCH(TRUE,INDEX($B$14:$B$117&gt;=EC96,0),0),"")</f>
        <v>1</v>
      </c>
      <c r="EE96" s="194">
        <f t="shared" ca="1" si="136"/>
        <v>1.3963799927016407E-2</v>
      </c>
      <c r="EH96" s="194">
        <f t="shared" si="137"/>
        <v>0</v>
      </c>
      <c r="EI96" s="19" t="e">
        <f ca="1"/>
        <v>#N/A</v>
      </c>
      <c r="EJ96" s="208" t="e">
        <f t="shared" ca="1" si="138"/>
        <v>#N/A</v>
      </c>
      <c r="EK96" s="207"/>
      <c r="EL96" s="194"/>
      <c r="EM96" s="198" cm="1">
        <f t="array" ref="EM96">IFERROR(MATCH(TRUE,INDEX($B$14:$B$117&gt;=EL96,0),0),"")</f>
        <v>1</v>
      </c>
      <c r="EN96" s="194">
        <f t="shared" ca="1" si="139"/>
        <v>1.3963799927016407E-2</v>
      </c>
      <c r="EQ96" s="194">
        <f t="shared" si="140"/>
        <v>0</v>
      </c>
      <c r="ER96" s="19" t="e">
        <f ca="1"/>
        <v>#N/A</v>
      </c>
      <c r="ES96" s="208" t="e">
        <f t="shared" ca="1" si="141"/>
        <v>#N/A</v>
      </c>
      <c r="ET96" s="207"/>
      <c r="EU96" s="194"/>
      <c r="EV96" s="198" cm="1">
        <f t="array" ref="EV96">IFERROR(MATCH(TRUE,INDEX($B$14:$B$117&gt;=EU96,0),0),"")</f>
        <v>1</v>
      </c>
      <c r="EW96" s="194">
        <f t="shared" ca="1" si="142"/>
        <v>1.3963799927016407E-2</v>
      </c>
      <c r="EZ96" s="194">
        <f t="shared" si="143"/>
        <v>0</v>
      </c>
      <c r="FA96" s="19" t="e">
        <f ca="1"/>
        <v>#N/A</v>
      </c>
      <c r="FB96" s="208" t="e">
        <f t="shared" ca="1" si="144"/>
        <v>#N/A</v>
      </c>
      <c r="FC96" s="207"/>
      <c r="FD96" s="194"/>
      <c r="FE96" s="198" cm="1">
        <f t="array" ref="FE96">IFERROR(MATCH(TRUE,INDEX($B$14:$B$117&gt;=FD96,0),0),"")</f>
        <v>1</v>
      </c>
      <c r="FF96" s="194">
        <f t="shared" ca="1" si="145"/>
        <v>1.3963799927016407E-2</v>
      </c>
      <c r="FI96" s="194">
        <f t="shared" si="146"/>
        <v>0</v>
      </c>
      <c r="FJ96" s="19" t="e">
        <f ca="1"/>
        <v>#N/A</v>
      </c>
      <c r="FK96" s="208" t="e">
        <f t="shared" ca="1" si="147"/>
        <v>#N/A</v>
      </c>
      <c r="FL96" s="207"/>
      <c r="FM96" s="194"/>
      <c r="FN96" s="198" cm="1">
        <f t="array" ref="FN96">IFERROR(MATCH(TRUE,INDEX($B$14:$B$117&gt;=FM96,0),0),"")</f>
        <v>1</v>
      </c>
      <c r="FO96" s="194">
        <f t="shared" ca="1" si="148"/>
        <v>1.3963799927016407E-2</v>
      </c>
      <c r="FR96" s="194">
        <f t="shared" si="149"/>
        <v>0</v>
      </c>
      <c r="FS96" s="19" t="e">
        <f ca="1"/>
        <v>#N/A</v>
      </c>
      <c r="FT96" s="208" t="e">
        <f t="shared" ca="1" si="150"/>
        <v>#N/A</v>
      </c>
      <c r="FU96" s="207"/>
      <c r="FV96" s="194"/>
      <c r="FW96" s="198" cm="1">
        <f t="array" ref="FW96">IFERROR(MATCH(TRUE,INDEX($B$14:$B$117&gt;=FV96,0),0),"")</f>
        <v>1</v>
      </c>
      <c r="FX96" s="194">
        <f t="shared" ca="1" si="151"/>
        <v>1.3963799927016407E-2</v>
      </c>
      <c r="GA96" s="194">
        <f t="shared" si="152"/>
        <v>0</v>
      </c>
      <c r="GB96" s="19" t="e">
        <f ca="1"/>
        <v>#N/A</v>
      </c>
      <c r="GC96" s="208" t="e">
        <f t="shared" ca="1" si="153"/>
        <v>#N/A</v>
      </c>
    </row>
    <row r="97" spans="1:185" x14ac:dyDescent="0.2">
      <c r="A97" s="330"/>
      <c r="B97" s="194"/>
      <c r="C97" s="194"/>
      <c r="D97" s="194"/>
      <c r="E97" s="194"/>
      <c r="F97" s="207">
        <f ca="1"/>
        <v>83</v>
      </c>
      <c r="G97" s="194">
        <f ca="1"/>
        <v>0.87368421052631573</v>
      </c>
      <c r="H97" s="198" cm="1">
        <f t="array" aca="1" ref="H97" ca="1">IFERROR(MATCH(TRUE,INDEX($B$14:$B$117&gt;=G97,0),0),"")</f>
        <v>40</v>
      </c>
      <c r="I97" s="194">
        <f t="shared" ca="1" si="98"/>
        <v>0.9783131745694742</v>
      </c>
      <c r="L97" s="194">
        <f t="shared" si="154"/>
        <v>0</v>
      </c>
      <c r="M97" s="19">
        <f ca="1"/>
        <v>0</v>
      </c>
      <c r="N97" s="208">
        <f t="shared" ca="1" si="155"/>
        <v>0</v>
      </c>
      <c r="O97" s="207"/>
      <c r="P97" s="194"/>
      <c r="Q97" s="198" cm="1">
        <f t="array" ref="Q97">IFERROR(MATCH(TRUE,INDEX($B$14:$B$117&gt;=P97,0),0),"")</f>
        <v>1</v>
      </c>
      <c r="R97" s="194">
        <f t="shared" ca="1" si="99"/>
        <v>1.3963799927016407E-2</v>
      </c>
      <c r="U97" s="194">
        <f t="shared" si="156"/>
        <v>0</v>
      </c>
      <c r="V97" s="19">
        <f ca="1"/>
        <v>0</v>
      </c>
      <c r="W97" s="208">
        <f t="shared" ca="1" si="157"/>
        <v>0</v>
      </c>
      <c r="X97" s="207"/>
      <c r="Y97" s="194"/>
      <c r="Z97" s="198" cm="1">
        <f t="array" ref="Z97">IFERROR(MATCH(TRUE,INDEX($B$14:$B$117&gt;=Y97,0),0),"")</f>
        <v>1</v>
      </c>
      <c r="AA97" s="194">
        <f t="shared" ca="1" si="100"/>
        <v>1.3963799927016407E-2</v>
      </c>
      <c r="AD97" s="194">
        <f t="shared" si="101"/>
        <v>0</v>
      </c>
      <c r="AE97" s="19">
        <f ca="1"/>
        <v>0</v>
      </c>
      <c r="AF97" s="208">
        <f t="shared" ca="1" si="102"/>
        <v>0</v>
      </c>
      <c r="AG97" s="207"/>
      <c r="AH97" s="194"/>
      <c r="AI97" s="198" cm="1">
        <f t="array" ref="AI97">IFERROR(MATCH(TRUE,INDEX($B$14:$B$117&gt;=AH97,0),0),"")</f>
        <v>1</v>
      </c>
      <c r="AJ97" s="194">
        <f t="shared" ca="1" si="103"/>
        <v>1.3963799927016407E-2</v>
      </c>
      <c r="AM97" s="194">
        <f t="shared" si="104"/>
        <v>0</v>
      </c>
      <c r="AN97" s="19">
        <f ca="1"/>
        <v>0</v>
      </c>
      <c r="AO97" s="208">
        <f t="shared" ca="1" si="105"/>
        <v>0</v>
      </c>
      <c r="AP97" s="207"/>
      <c r="AQ97" s="194"/>
      <c r="AR97" s="198" cm="1">
        <f t="array" ref="AR97">IFERROR(MATCH(TRUE,INDEX($B$14:$B$117&gt;=AQ97,0),0),"")</f>
        <v>1</v>
      </c>
      <c r="AS97" s="194">
        <f t="shared" ca="1" si="106"/>
        <v>1.3963799927016407E-2</v>
      </c>
      <c r="AV97" s="194">
        <f t="shared" si="107"/>
        <v>0</v>
      </c>
      <c r="AW97" s="19">
        <f ca="1"/>
        <v>0</v>
      </c>
      <c r="AX97" s="208">
        <f t="shared" ca="1" si="108"/>
        <v>0</v>
      </c>
      <c r="AY97" s="207"/>
      <c r="AZ97" s="194"/>
      <c r="BA97" s="198" cm="1">
        <f t="array" ref="BA97">IFERROR(MATCH(TRUE,INDEX($B$14:$B$117&gt;=AZ97,0),0),"")</f>
        <v>1</v>
      </c>
      <c r="BB97" s="194">
        <f t="shared" ca="1" si="109"/>
        <v>1.3963799927016407E-2</v>
      </c>
      <c r="BE97" s="194">
        <f t="shared" si="110"/>
        <v>0</v>
      </c>
      <c r="BF97" s="19">
        <f ca="1"/>
        <v>0</v>
      </c>
      <c r="BG97" s="208">
        <f t="shared" ca="1" si="111"/>
        <v>0</v>
      </c>
      <c r="BH97" s="207"/>
      <c r="BI97" s="194"/>
      <c r="BJ97" s="198" cm="1">
        <f t="array" ref="BJ97">IFERROR(MATCH(TRUE,INDEX($B$14:$B$117&gt;=BI97,0),0),"")</f>
        <v>1</v>
      </c>
      <c r="BK97" s="194">
        <f t="shared" ca="1" si="112"/>
        <v>1.3963799927016407E-2</v>
      </c>
      <c r="BN97" s="194">
        <f t="shared" si="113"/>
        <v>0</v>
      </c>
      <c r="BO97" s="19">
        <f ca="1"/>
        <v>0</v>
      </c>
      <c r="BP97" s="208">
        <f t="shared" ca="1" si="114"/>
        <v>0</v>
      </c>
      <c r="BQ97" s="207"/>
      <c r="BR97" s="194"/>
      <c r="BS97" s="198" cm="1">
        <f t="array" ref="BS97">IFERROR(MATCH(TRUE,INDEX($B$14:$B$117&gt;=BR97,0),0),"")</f>
        <v>1</v>
      </c>
      <c r="BT97" s="194">
        <f t="shared" ca="1" si="115"/>
        <v>1.3963799927016407E-2</v>
      </c>
      <c r="BW97" s="194">
        <f t="shared" si="116"/>
        <v>0</v>
      </c>
      <c r="BX97" s="19">
        <f ca="1"/>
        <v>0</v>
      </c>
      <c r="BY97" s="208">
        <f t="shared" ca="1" si="117"/>
        <v>0</v>
      </c>
      <c r="BZ97" s="207"/>
      <c r="CA97" s="194"/>
      <c r="CB97" s="198" cm="1">
        <f t="array" ref="CB97">IFERROR(MATCH(TRUE,INDEX($B$14:$B$117&gt;=CA97,0),0),"")</f>
        <v>1</v>
      </c>
      <c r="CC97" s="194">
        <f t="shared" ca="1" si="118"/>
        <v>1.3963799927016407E-2</v>
      </c>
      <c r="CF97" s="194">
        <f t="shared" si="119"/>
        <v>0</v>
      </c>
      <c r="CG97" s="19">
        <f ca="1"/>
        <v>0</v>
      </c>
      <c r="CH97" s="208">
        <f t="shared" ca="1" si="120"/>
        <v>0</v>
      </c>
      <c r="CI97" s="207"/>
      <c r="CJ97" s="194"/>
      <c r="CK97" s="198" cm="1">
        <f t="array" ref="CK97">IFERROR(MATCH(TRUE,INDEX($B$14:$B$117&gt;=CJ97,0),0),"")</f>
        <v>1</v>
      </c>
      <c r="CL97" s="194">
        <f t="shared" ca="1" si="121"/>
        <v>1.3963799927016407E-2</v>
      </c>
      <c r="CO97" s="194">
        <f t="shared" si="122"/>
        <v>0</v>
      </c>
      <c r="CP97" s="19">
        <f ca="1"/>
        <v>0</v>
      </c>
      <c r="CQ97" s="208">
        <f t="shared" ca="1" si="123"/>
        <v>0</v>
      </c>
      <c r="CR97" s="207"/>
      <c r="CS97" s="194"/>
      <c r="CT97" s="198" cm="1">
        <f t="array" ref="CT97">IFERROR(MATCH(TRUE,INDEX($B$14:$B$117&gt;=CS97,0),0),"")</f>
        <v>1</v>
      </c>
      <c r="CU97" s="194">
        <f t="shared" ca="1" si="124"/>
        <v>1.3963799927016407E-2</v>
      </c>
      <c r="CX97" s="194">
        <f t="shared" si="125"/>
        <v>0</v>
      </c>
      <c r="CY97" s="19" t="e">
        <f ca="1"/>
        <v>#N/A</v>
      </c>
      <c r="CZ97" s="208" t="e">
        <f t="shared" ca="1" si="126"/>
        <v>#N/A</v>
      </c>
      <c r="DA97" s="207"/>
      <c r="DB97" s="194"/>
      <c r="DC97" s="198" cm="1">
        <f t="array" ref="DC97">IFERROR(MATCH(TRUE,INDEX($B$14:$B$117&gt;=DB97,0),0),"")</f>
        <v>1</v>
      </c>
      <c r="DD97" s="194">
        <f t="shared" ca="1" si="127"/>
        <v>1.3963799927016407E-2</v>
      </c>
      <c r="DG97" s="194">
        <f t="shared" si="128"/>
        <v>0</v>
      </c>
      <c r="DH97" s="19" t="e">
        <f ca="1"/>
        <v>#N/A</v>
      </c>
      <c r="DI97" s="208" t="e">
        <f t="shared" ca="1" si="129"/>
        <v>#N/A</v>
      </c>
      <c r="DJ97" s="207"/>
      <c r="DK97" s="194"/>
      <c r="DL97" s="198" cm="1">
        <f t="array" ref="DL97">IFERROR(MATCH(TRUE,INDEX($B$14:$B$117&gt;=DK97,0),0),"")</f>
        <v>1</v>
      </c>
      <c r="DM97" s="194">
        <f t="shared" ca="1" si="130"/>
        <v>1.3963799927016407E-2</v>
      </c>
      <c r="DP97" s="194">
        <f t="shared" si="131"/>
        <v>0</v>
      </c>
      <c r="DQ97" s="19" t="e">
        <f ca="1"/>
        <v>#N/A</v>
      </c>
      <c r="DR97" s="208" t="e">
        <f t="shared" ca="1" si="132"/>
        <v>#N/A</v>
      </c>
      <c r="DS97" s="207"/>
      <c r="DT97" s="194"/>
      <c r="DU97" s="198" cm="1">
        <f t="array" ref="DU97">IFERROR(MATCH(TRUE,INDEX($B$14:$B$117&gt;=DT97,0),0),"")</f>
        <v>1</v>
      </c>
      <c r="DV97" s="194">
        <f t="shared" ca="1" si="133"/>
        <v>1.3963799927016407E-2</v>
      </c>
      <c r="DY97" s="194">
        <f t="shared" si="134"/>
        <v>0</v>
      </c>
      <c r="DZ97" s="19" t="e">
        <f ca="1"/>
        <v>#N/A</v>
      </c>
      <c r="EA97" s="208" t="e">
        <f t="shared" ca="1" si="135"/>
        <v>#N/A</v>
      </c>
      <c r="EB97" s="207"/>
      <c r="EC97" s="194"/>
      <c r="ED97" s="198" cm="1">
        <f t="array" ref="ED97">IFERROR(MATCH(TRUE,INDEX($B$14:$B$117&gt;=EC97,0),0),"")</f>
        <v>1</v>
      </c>
      <c r="EE97" s="194">
        <f t="shared" ca="1" si="136"/>
        <v>1.3963799927016407E-2</v>
      </c>
      <c r="EH97" s="194">
        <f t="shared" si="137"/>
        <v>0</v>
      </c>
      <c r="EI97" s="19" t="e">
        <f ca="1"/>
        <v>#N/A</v>
      </c>
      <c r="EJ97" s="208" t="e">
        <f t="shared" ca="1" si="138"/>
        <v>#N/A</v>
      </c>
      <c r="EK97" s="207"/>
      <c r="EL97" s="194"/>
      <c r="EM97" s="198" cm="1">
        <f t="array" ref="EM97">IFERROR(MATCH(TRUE,INDEX($B$14:$B$117&gt;=EL97,0),0),"")</f>
        <v>1</v>
      </c>
      <c r="EN97" s="194">
        <f t="shared" ca="1" si="139"/>
        <v>1.3963799927016407E-2</v>
      </c>
      <c r="EQ97" s="194">
        <f t="shared" si="140"/>
        <v>0</v>
      </c>
      <c r="ER97" s="19" t="e">
        <f ca="1"/>
        <v>#N/A</v>
      </c>
      <c r="ES97" s="208" t="e">
        <f t="shared" ca="1" si="141"/>
        <v>#N/A</v>
      </c>
      <c r="ET97" s="207"/>
      <c r="EU97" s="194"/>
      <c r="EV97" s="198" cm="1">
        <f t="array" ref="EV97">IFERROR(MATCH(TRUE,INDEX($B$14:$B$117&gt;=EU97,0),0),"")</f>
        <v>1</v>
      </c>
      <c r="EW97" s="194">
        <f t="shared" ca="1" si="142"/>
        <v>1.3963799927016407E-2</v>
      </c>
      <c r="EZ97" s="194">
        <f t="shared" si="143"/>
        <v>0</v>
      </c>
      <c r="FA97" s="19" t="e">
        <f ca="1"/>
        <v>#N/A</v>
      </c>
      <c r="FB97" s="208" t="e">
        <f t="shared" ca="1" si="144"/>
        <v>#N/A</v>
      </c>
      <c r="FC97" s="207"/>
      <c r="FD97" s="194"/>
      <c r="FE97" s="198" cm="1">
        <f t="array" ref="FE97">IFERROR(MATCH(TRUE,INDEX($B$14:$B$117&gt;=FD97,0),0),"")</f>
        <v>1</v>
      </c>
      <c r="FF97" s="194">
        <f t="shared" ca="1" si="145"/>
        <v>1.3963799927016407E-2</v>
      </c>
      <c r="FI97" s="194">
        <f t="shared" si="146"/>
        <v>0</v>
      </c>
      <c r="FJ97" s="19" t="e">
        <f ca="1"/>
        <v>#N/A</v>
      </c>
      <c r="FK97" s="208" t="e">
        <f t="shared" ca="1" si="147"/>
        <v>#N/A</v>
      </c>
      <c r="FL97" s="207"/>
      <c r="FM97" s="194"/>
      <c r="FN97" s="198" cm="1">
        <f t="array" ref="FN97">IFERROR(MATCH(TRUE,INDEX($B$14:$B$117&gt;=FM97,0),0),"")</f>
        <v>1</v>
      </c>
      <c r="FO97" s="194">
        <f t="shared" ca="1" si="148"/>
        <v>1.3963799927016407E-2</v>
      </c>
      <c r="FR97" s="194">
        <f t="shared" si="149"/>
        <v>0</v>
      </c>
      <c r="FS97" s="19" t="e">
        <f ca="1"/>
        <v>#N/A</v>
      </c>
      <c r="FT97" s="208" t="e">
        <f t="shared" ca="1" si="150"/>
        <v>#N/A</v>
      </c>
      <c r="FU97" s="207"/>
      <c r="FV97" s="194"/>
      <c r="FW97" s="198" cm="1">
        <f t="array" ref="FW97">IFERROR(MATCH(TRUE,INDEX($B$14:$B$117&gt;=FV97,0),0),"")</f>
        <v>1</v>
      </c>
      <c r="FX97" s="194">
        <f t="shared" ca="1" si="151"/>
        <v>1.3963799927016407E-2</v>
      </c>
      <c r="GA97" s="194">
        <f t="shared" si="152"/>
        <v>0</v>
      </c>
      <c r="GB97" s="19" t="e">
        <f ca="1"/>
        <v>#N/A</v>
      </c>
      <c r="GC97" s="208" t="e">
        <f t="shared" ca="1" si="153"/>
        <v>#N/A</v>
      </c>
    </row>
    <row r="98" spans="1:185" x14ac:dyDescent="0.2">
      <c r="A98" s="330"/>
      <c r="B98" s="194"/>
      <c r="C98" s="194"/>
      <c r="D98" s="194"/>
      <c r="E98" s="194"/>
      <c r="F98" s="207">
        <f ca="1"/>
        <v>84</v>
      </c>
      <c r="G98" s="194">
        <f ca="1"/>
        <v>0.88421052631578945</v>
      </c>
      <c r="H98" s="198" cm="1">
        <f t="array" aca="1" ref="H98" ca="1">IFERROR(MATCH(TRUE,INDEX($B$14:$B$117&gt;=G98,0),0),"")</f>
        <v>40</v>
      </c>
      <c r="I98" s="194">
        <f t="shared" ca="1" si="98"/>
        <v>0.9805108597475567</v>
      </c>
      <c r="L98" s="194">
        <f t="shared" si="154"/>
        <v>0</v>
      </c>
      <c r="M98" s="19">
        <f ca="1"/>
        <v>0</v>
      </c>
      <c r="N98" s="208">
        <f t="shared" ca="1" si="155"/>
        <v>0</v>
      </c>
      <c r="O98" s="207"/>
      <c r="P98" s="194"/>
      <c r="Q98" s="198" cm="1">
        <f t="array" ref="Q98">IFERROR(MATCH(TRUE,INDEX($B$14:$B$117&gt;=P98,0),0),"")</f>
        <v>1</v>
      </c>
      <c r="R98" s="194">
        <f t="shared" ca="1" si="99"/>
        <v>1.3963799927016407E-2</v>
      </c>
      <c r="U98" s="194">
        <f t="shared" si="156"/>
        <v>0</v>
      </c>
      <c r="V98" s="19">
        <f ca="1"/>
        <v>0</v>
      </c>
      <c r="W98" s="208">
        <f t="shared" ca="1" si="157"/>
        <v>0</v>
      </c>
      <c r="X98" s="207"/>
      <c r="Y98" s="194"/>
      <c r="Z98" s="198" cm="1">
        <f t="array" ref="Z98">IFERROR(MATCH(TRUE,INDEX($B$14:$B$117&gt;=Y98,0),0),"")</f>
        <v>1</v>
      </c>
      <c r="AA98" s="194">
        <f t="shared" ca="1" si="100"/>
        <v>1.3963799927016407E-2</v>
      </c>
      <c r="AD98" s="194">
        <f t="shared" si="101"/>
        <v>0</v>
      </c>
      <c r="AE98" s="19">
        <f ca="1"/>
        <v>0</v>
      </c>
      <c r="AF98" s="208">
        <f t="shared" ca="1" si="102"/>
        <v>0</v>
      </c>
      <c r="AG98" s="207"/>
      <c r="AH98" s="194"/>
      <c r="AI98" s="198" cm="1">
        <f t="array" ref="AI98">IFERROR(MATCH(TRUE,INDEX($B$14:$B$117&gt;=AH98,0),0),"")</f>
        <v>1</v>
      </c>
      <c r="AJ98" s="194">
        <f t="shared" ca="1" si="103"/>
        <v>1.3963799927016407E-2</v>
      </c>
      <c r="AM98" s="194">
        <f t="shared" si="104"/>
        <v>0</v>
      </c>
      <c r="AN98" s="19">
        <f ca="1"/>
        <v>0</v>
      </c>
      <c r="AO98" s="208">
        <f t="shared" ca="1" si="105"/>
        <v>0</v>
      </c>
      <c r="AP98" s="207"/>
      <c r="AQ98" s="194"/>
      <c r="AR98" s="198" cm="1">
        <f t="array" ref="AR98">IFERROR(MATCH(TRUE,INDEX($B$14:$B$117&gt;=AQ98,0),0),"")</f>
        <v>1</v>
      </c>
      <c r="AS98" s="194">
        <f t="shared" ca="1" si="106"/>
        <v>1.3963799927016407E-2</v>
      </c>
      <c r="AV98" s="194">
        <f t="shared" si="107"/>
        <v>0</v>
      </c>
      <c r="AW98" s="19">
        <f ca="1"/>
        <v>0</v>
      </c>
      <c r="AX98" s="208">
        <f t="shared" ca="1" si="108"/>
        <v>0</v>
      </c>
      <c r="AY98" s="207"/>
      <c r="AZ98" s="194"/>
      <c r="BA98" s="198" cm="1">
        <f t="array" ref="BA98">IFERROR(MATCH(TRUE,INDEX($B$14:$B$117&gt;=AZ98,0),0),"")</f>
        <v>1</v>
      </c>
      <c r="BB98" s="194">
        <f t="shared" ca="1" si="109"/>
        <v>1.3963799927016407E-2</v>
      </c>
      <c r="BE98" s="194">
        <f t="shared" si="110"/>
        <v>0</v>
      </c>
      <c r="BF98" s="19">
        <f ca="1"/>
        <v>0</v>
      </c>
      <c r="BG98" s="208">
        <f t="shared" ca="1" si="111"/>
        <v>0</v>
      </c>
      <c r="BH98" s="207"/>
      <c r="BI98" s="194"/>
      <c r="BJ98" s="198" cm="1">
        <f t="array" ref="BJ98">IFERROR(MATCH(TRUE,INDEX($B$14:$B$117&gt;=BI98,0),0),"")</f>
        <v>1</v>
      </c>
      <c r="BK98" s="194">
        <f t="shared" ca="1" si="112"/>
        <v>1.3963799927016407E-2</v>
      </c>
      <c r="BN98" s="194">
        <f t="shared" si="113"/>
        <v>0</v>
      </c>
      <c r="BO98" s="19">
        <f ca="1"/>
        <v>0</v>
      </c>
      <c r="BP98" s="208">
        <f t="shared" ca="1" si="114"/>
        <v>0</v>
      </c>
      <c r="BQ98" s="207"/>
      <c r="BR98" s="194"/>
      <c r="BS98" s="198" cm="1">
        <f t="array" ref="BS98">IFERROR(MATCH(TRUE,INDEX($B$14:$B$117&gt;=BR98,0),0),"")</f>
        <v>1</v>
      </c>
      <c r="BT98" s="194">
        <f t="shared" ca="1" si="115"/>
        <v>1.3963799927016407E-2</v>
      </c>
      <c r="BW98" s="194">
        <f t="shared" si="116"/>
        <v>0</v>
      </c>
      <c r="BX98" s="19">
        <f ca="1"/>
        <v>0</v>
      </c>
      <c r="BY98" s="208">
        <f t="shared" ca="1" si="117"/>
        <v>0</v>
      </c>
      <c r="BZ98" s="207"/>
      <c r="CA98" s="194"/>
      <c r="CB98" s="198" cm="1">
        <f t="array" ref="CB98">IFERROR(MATCH(TRUE,INDEX($B$14:$B$117&gt;=CA98,0),0),"")</f>
        <v>1</v>
      </c>
      <c r="CC98" s="194">
        <f t="shared" ca="1" si="118"/>
        <v>1.3963799927016407E-2</v>
      </c>
      <c r="CF98" s="194">
        <f t="shared" si="119"/>
        <v>0</v>
      </c>
      <c r="CG98" s="19">
        <f ca="1"/>
        <v>0</v>
      </c>
      <c r="CH98" s="208">
        <f t="shared" ca="1" si="120"/>
        <v>0</v>
      </c>
      <c r="CI98" s="207"/>
      <c r="CJ98" s="194"/>
      <c r="CK98" s="198" cm="1">
        <f t="array" ref="CK98">IFERROR(MATCH(TRUE,INDEX($B$14:$B$117&gt;=CJ98,0),0),"")</f>
        <v>1</v>
      </c>
      <c r="CL98" s="194">
        <f t="shared" ca="1" si="121"/>
        <v>1.3963799927016407E-2</v>
      </c>
      <c r="CO98" s="194">
        <f t="shared" si="122"/>
        <v>0</v>
      </c>
      <c r="CP98" s="19">
        <f ca="1"/>
        <v>0</v>
      </c>
      <c r="CQ98" s="208">
        <f t="shared" ca="1" si="123"/>
        <v>0</v>
      </c>
      <c r="CR98" s="207"/>
      <c r="CS98" s="194"/>
      <c r="CT98" s="198" cm="1">
        <f t="array" ref="CT98">IFERROR(MATCH(TRUE,INDEX($B$14:$B$117&gt;=CS98,0),0),"")</f>
        <v>1</v>
      </c>
      <c r="CU98" s="194">
        <f t="shared" ca="1" si="124"/>
        <v>1.3963799927016407E-2</v>
      </c>
      <c r="CX98" s="194">
        <f t="shared" si="125"/>
        <v>0</v>
      </c>
      <c r="CY98" s="19" t="e">
        <f ca="1"/>
        <v>#N/A</v>
      </c>
      <c r="CZ98" s="208" t="e">
        <f t="shared" ca="1" si="126"/>
        <v>#N/A</v>
      </c>
      <c r="DA98" s="207"/>
      <c r="DB98" s="194"/>
      <c r="DC98" s="198" cm="1">
        <f t="array" ref="DC98">IFERROR(MATCH(TRUE,INDEX($B$14:$B$117&gt;=DB98,0),0),"")</f>
        <v>1</v>
      </c>
      <c r="DD98" s="194">
        <f t="shared" ca="1" si="127"/>
        <v>1.3963799927016407E-2</v>
      </c>
      <c r="DG98" s="194">
        <f t="shared" si="128"/>
        <v>0</v>
      </c>
      <c r="DH98" s="19" t="e">
        <f ca="1"/>
        <v>#N/A</v>
      </c>
      <c r="DI98" s="208" t="e">
        <f t="shared" ca="1" si="129"/>
        <v>#N/A</v>
      </c>
      <c r="DJ98" s="207"/>
      <c r="DK98" s="194"/>
      <c r="DL98" s="198" cm="1">
        <f t="array" ref="DL98">IFERROR(MATCH(TRUE,INDEX($B$14:$B$117&gt;=DK98,0),0),"")</f>
        <v>1</v>
      </c>
      <c r="DM98" s="194">
        <f t="shared" ca="1" si="130"/>
        <v>1.3963799927016407E-2</v>
      </c>
      <c r="DP98" s="194">
        <f t="shared" si="131"/>
        <v>0</v>
      </c>
      <c r="DQ98" s="19" t="e">
        <f ca="1"/>
        <v>#N/A</v>
      </c>
      <c r="DR98" s="208" t="e">
        <f t="shared" ca="1" si="132"/>
        <v>#N/A</v>
      </c>
      <c r="DS98" s="207"/>
      <c r="DT98" s="194"/>
      <c r="DU98" s="198" cm="1">
        <f t="array" ref="DU98">IFERROR(MATCH(TRUE,INDEX($B$14:$B$117&gt;=DT98,0),0),"")</f>
        <v>1</v>
      </c>
      <c r="DV98" s="194">
        <f t="shared" ca="1" si="133"/>
        <v>1.3963799927016407E-2</v>
      </c>
      <c r="DY98" s="194">
        <f t="shared" si="134"/>
        <v>0</v>
      </c>
      <c r="DZ98" s="19" t="e">
        <f ca="1"/>
        <v>#N/A</v>
      </c>
      <c r="EA98" s="208" t="e">
        <f t="shared" ca="1" si="135"/>
        <v>#N/A</v>
      </c>
      <c r="EB98" s="207"/>
      <c r="EC98" s="194"/>
      <c r="ED98" s="198" cm="1">
        <f t="array" ref="ED98">IFERROR(MATCH(TRUE,INDEX($B$14:$B$117&gt;=EC98,0),0),"")</f>
        <v>1</v>
      </c>
      <c r="EE98" s="194">
        <f t="shared" ca="1" si="136"/>
        <v>1.3963799927016407E-2</v>
      </c>
      <c r="EH98" s="194">
        <f t="shared" si="137"/>
        <v>0</v>
      </c>
      <c r="EI98" s="19" t="e">
        <f ca="1"/>
        <v>#N/A</v>
      </c>
      <c r="EJ98" s="208" t="e">
        <f t="shared" ca="1" si="138"/>
        <v>#N/A</v>
      </c>
      <c r="EK98" s="207"/>
      <c r="EL98" s="194"/>
      <c r="EM98" s="198" cm="1">
        <f t="array" ref="EM98">IFERROR(MATCH(TRUE,INDEX($B$14:$B$117&gt;=EL98,0),0),"")</f>
        <v>1</v>
      </c>
      <c r="EN98" s="194">
        <f t="shared" ca="1" si="139"/>
        <v>1.3963799927016407E-2</v>
      </c>
      <c r="EQ98" s="194">
        <f t="shared" si="140"/>
        <v>0</v>
      </c>
      <c r="ER98" s="19" t="e">
        <f ca="1"/>
        <v>#N/A</v>
      </c>
      <c r="ES98" s="208" t="e">
        <f t="shared" ca="1" si="141"/>
        <v>#N/A</v>
      </c>
      <c r="ET98" s="207"/>
      <c r="EU98" s="194"/>
      <c r="EV98" s="198" cm="1">
        <f t="array" ref="EV98">IFERROR(MATCH(TRUE,INDEX($B$14:$B$117&gt;=EU98,0),0),"")</f>
        <v>1</v>
      </c>
      <c r="EW98" s="194">
        <f t="shared" ca="1" si="142"/>
        <v>1.3963799927016407E-2</v>
      </c>
      <c r="EZ98" s="194">
        <f t="shared" si="143"/>
        <v>0</v>
      </c>
      <c r="FA98" s="19" t="e">
        <f ca="1"/>
        <v>#N/A</v>
      </c>
      <c r="FB98" s="208" t="e">
        <f t="shared" ca="1" si="144"/>
        <v>#N/A</v>
      </c>
      <c r="FC98" s="207"/>
      <c r="FD98" s="194"/>
      <c r="FE98" s="198" cm="1">
        <f t="array" ref="FE98">IFERROR(MATCH(TRUE,INDEX($B$14:$B$117&gt;=FD98,0),0),"")</f>
        <v>1</v>
      </c>
      <c r="FF98" s="194">
        <f t="shared" ca="1" si="145"/>
        <v>1.3963799927016407E-2</v>
      </c>
      <c r="FI98" s="194">
        <f t="shared" si="146"/>
        <v>0</v>
      </c>
      <c r="FJ98" s="19" t="e">
        <f ca="1"/>
        <v>#N/A</v>
      </c>
      <c r="FK98" s="208" t="e">
        <f t="shared" ca="1" si="147"/>
        <v>#N/A</v>
      </c>
      <c r="FL98" s="207"/>
      <c r="FM98" s="194"/>
      <c r="FN98" s="198" cm="1">
        <f t="array" ref="FN98">IFERROR(MATCH(TRUE,INDEX($B$14:$B$117&gt;=FM98,0),0),"")</f>
        <v>1</v>
      </c>
      <c r="FO98" s="194">
        <f t="shared" ca="1" si="148"/>
        <v>1.3963799927016407E-2</v>
      </c>
      <c r="FR98" s="194">
        <f t="shared" si="149"/>
        <v>0</v>
      </c>
      <c r="FS98" s="19" t="e">
        <f ca="1"/>
        <v>#N/A</v>
      </c>
      <c r="FT98" s="208" t="e">
        <f t="shared" ca="1" si="150"/>
        <v>#N/A</v>
      </c>
      <c r="FU98" s="207"/>
      <c r="FV98" s="194"/>
      <c r="FW98" s="198" cm="1">
        <f t="array" ref="FW98">IFERROR(MATCH(TRUE,INDEX($B$14:$B$117&gt;=FV98,0),0),"")</f>
        <v>1</v>
      </c>
      <c r="FX98" s="194">
        <f t="shared" ca="1" si="151"/>
        <v>1.3963799927016407E-2</v>
      </c>
      <c r="GA98" s="194">
        <f t="shared" si="152"/>
        <v>0</v>
      </c>
      <c r="GB98" s="19" t="e">
        <f ca="1"/>
        <v>#N/A</v>
      </c>
      <c r="GC98" s="208" t="e">
        <f t="shared" ca="1" si="153"/>
        <v>#N/A</v>
      </c>
    </row>
    <row r="99" spans="1:185" x14ac:dyDescent="0.2">
      <c r="A99" s="330"/>
      <c r="B99" s="194"/>
      <c r="C99" s="194"/>
      <c r="D99" s="194"/>
      <c r="E99" s="194"/>
      <c r="F99" s="207">
        <f ca="1"/>
        <v>85</v>
      </c>
      <c r="G99" s="194">
        <f ca="1"/>
        <v>0.89473684210526316</v>
      </c>
      <c r="H99" s="198" cm="1">
        <f t="array" aca="1" ref="H99" ca="1">IFERROR(MATCH(TRUE,INDEX($B$14:$B$117&gt;=G99,0),0),"")</f>
        <v>41</v>
      </c>
      <c r="I99" s="194">
        <f t="shared" ca="1" si="98"/>
        <v>0.98304782459590534</v>
      </c>
      <c r="L99" s="194">
        <f t="shared" si="154"/>
        <v>0</v>
      </c>
      <c r="M99" s="19">
        <f ca="1"/>
        <v>0</v>
      </c>
      <c r="N99" s="208">
        <f t="shared" ca="1" si="155"/>
        <v>0</v>
      </c>
      <c r="O99" s="207"/>
      <c r="P99" s="194"/>
      <c r="Q99" s="198" cm="1">
        <f t="array" ref="Q99">IFERROR(MATCH(TRUE,INDEX($B$14:$B$117&gt;=P99,0),0),"")</f>
        <v>1</v>
      </c>
      <c r="R99" s="194">
        <f t="shared" ca="1" si="99"/>
        <v>1.3963799927016407E-2</v>
      </c>
      <c r="U99" s="194">
        <f t="shared" si="156"/>
        <v>0</v>
      </c>
      <c r="V99" s="19">
        <f ca="1"/>
        <v>0</v>
      </c>
      <c r="W99" s="208">
        <f t="shared" ca="1" si="157"/>
        <v>0</v>
      </c>
      <c r="X99" s="207"/>
      <c r="Y99" s="194"/>
      <c r="Z99" s="198" cm="1">
        <f t="array" ref="Z99">IFERROR(MATCH(TRUE,INDEX($B$14:$B$117&gt;=Y99,0),0),"")</f>
        <v>1</v>
      </c>
      <c r="AA99" s="194">
        <f t="shared" ca="1" si="100"/>
        <v>1.3963799927016407E-2</v>
      </c>
      <c r="AD99" s="194">
        <f t="shared" si="101"/>
        <v>0</v>
      </c>
      <c r="AE99" s="19">
        <f ca="1"/>
        <v>0</v>
      </c>
      <c r="AF99" s="208">
        <f t="shared" ca="1" si="102"/>
        <v>0</v>
      </c>
      <c r="AG99" s="207"/>
      <c r="AH99" s="194"/>
      <c r="AI99" s="198" cm="1">
        <f t="array" ref="AI99">IFERROR(MATCH(TRUE,INDEX($B$14:$B$117&gt;=AH99,0),0),"")</f>
        <v>1</v>
      </c>
      <c r="AJ99" s="194">
        <f t="shared" ca="1" si="103"/>
        <v>1.3963799927016407E-2</v>
      </c>
      <c r="AM99" s="194">
        <f t="shared" si="104"/>
        <v>0</v>
      </c>
      <c r="AN99" s="19">
        <f ca="1"/>
        <v>0</v>
      </c>
      <c r="AO99" s="208">
        <f t="shared" ca="1" si="105"/>
        <v>0</v>
      </c>
      <c r="AP99" s="207"/>
      <c r="AQ99" s="194"/>
      <c r="AR99" s="198" cm="1">
        <f t="array" ref="AR99">IFERROR(MATCH(TRUE,INDEX($B$14:$B$117&gt;=AQ99,0),0),"")</f>
        <v>1</v>
      </c>
      <c r="AS99" s="194">
        <f t="shared" ca="1" si="106"/>
        <v>1.3963799927016407E-2</v>
      </c>
      <c r="AV99" s="194">
        <f t="shared" si="107"/>
        <v>0</v>
      </c>
      <c r="AW99" s="19">
        <f ca="1"/>
        <v>0</v>
      </c>
      <c r="AX99" s="208">
        <f t="shared" ca="1" si="108"/>
        <v>0</v>
      </c>
      <c r="AY99" s="207"/>
      <c r="AZ99" s="194"/>
      <c r="BA99" s="198" cm="1">
        <f t="array" ref="BA99">IFERROR(MATCH(TRUE,INDEX($B$14:$B$117&gt;=AZ99,0),0),"")</f>
        <v>1</v>
      </c>
      <c r="BB99" s="194">
        <f t="shared" ca="1" si="109"/>
        <v>1.3963799927016407E-2</v>
      </c>
      <c r="BE99" s="194">
        <f t="shared" si="110"/>
        <v>0</v>
      </c>
      <c r="BF99" s="19">
        <f ca="1"/>
        <v>0</v>
      </c>
      <c r="BG99" s="208">
        <f t="shared" ca="1" si="111"/>
        <v>0</v>
      </c>
      <c r="BH99" s="207"/>
      <c r="BI99" s="194"/>
      <c r="BJ99" s="198" cm="1">
        <f t="array" ref="BJ99">IFERROR(MATCH(TRUE,INDEX($B$14:$B$117&gt;=BI99,0),0),"")</f>
        <v>1</v>
      </c>
      <c r="BK99" s="194">
        <f t="shared" ca="1" si="112"/>
        <v>1.3963799927016407E-2</v>
      </c>
      <c r="BN99" s="194">
        <f t="shared" si="113"/>
        <v>0</v>
      </c>
      <c r="BO99" s="19">
        <f ca="1"/>
        <v>0</v>
      </c>
      <c r="BP99" s="208">
        <f t="shared" ca="1" si="114"/>
        <v>0</v>
      </c>
      <c r="BQ99" s="207"/>
      <c r="BR99" s="194"/>
      <c r="BS99" s="198" cm="1">
        <f t="array" ref="BS99">IFERROR(MATCH(TRUE,INDEX($B$14:$B$117&gt;=BR99,0),0),"")</f>
        <v>1</v>
      </c>
      <c r="BT99" s="194">
        <f t="shared" ca="1" si="115"/>
        <v>1.3963799927016407E-2</v>
      </c>
      <c r="BW99" s="194">
        <f t="shared" si="116"/>
        <v>0</v>
      </c>
      <c r="BX99" s="19">
        <f ca="1"/>
        <v>0</v>
      </c>
      <c r="BY99" s="208">
        <f t="shared" ca="1" si="117"/>
        <v>0</v>
      </c>
      <c r="BZ99" s="207"/>
      <c r="CA99" s="194"/>
      <c r="CB99" s="198" cm="1">
        <f t="array" ref="CB99">IFERROR(MATCH(TRUE,INDEX($B$14:$B$117&gt;=CA99,0),0),"")</f>
        <v>1</v>
      </c>
      <c r="CC99" s="194">
        <f t="shared" ca="1" si="118"/>
        <v>1.3963799927016407E-2</v>
      </c>
      <c r="CF99" s="194">
        <f t="shared" si="119"/>
        <v>0</v>
      </c>
      <c r="CG99" s="19">
        <f ca="1"/>
        <v>0</v>
      </c>
      <c r="CH99" s="208">
        <f t="shared" ca="1" si="120"/>
        <v>0</v>
      </c>
      <c r="CI99" s="207"/>
      <c r="CJ99" s="194"/>
      <c r="CK99" s="198" cm="1">
        <f t="array" ref="CK99">IFERROR(MATCH(TRUE,INDEX($B$14:$B$117&gt;=CJ99,0),0),"")</f>
        <v>1</v>
      </c>
      <c r="CL99" s="194">
        <f t="shared" ca="1" si="121"/>
        <v>1.3963799927016407E-2</v>
      </c>
      <c r="CO99" s="194">
        <f t="shared" si="122"/>
        <v>0</v>
      </c>
      <c r="CP99" s="19">
        <f ca="1"/>
        <v>0</v>
      </c>
      <c r="CQ99" s="208">
        <f t="shared" ca="1" si="123"/>
        <v>0</v>
      </c>
      <c r="CR99" s="207"/>
      <c r="CS99" s="194"/>
      <c r="CT99" s="198" cm="1">
        <f t="array" ref="CT99">IFERROR(MATCH(TRUE,INDEX($B$14:$B$117&gt;=CS99,0),0),"")</f>
        <v>1</v>
      </c>
      <c r="CU99" s="194">
        <f t="shared" ca="1" si="124"/>
        <v>1.3963799927016407E-2</v>
      </c>
      <c r="CX99" s="194">
        <f t="shared" si="125"/>
        <v>0</v>
      </c>
      <c r="CY99" s="19" t="e">
        <f ca="1"/>
        <v>#N/A</v>
      </c>
      <c r="CZ99" s="208" t="e">
        <f t="shared" ca="1" si="126"/>
        <v>#N/A</v>
      </c>
      <c r="DA99" s="207"/>
      <c r="DB99" s="194"/>
      <c r="DC99" s="198" cm="1">
        <f t="array" ref="DC99">IFERROR(MATCH(TRUE,INDEX($B$14:$B$117&gt;=DB99,0),0),"")</f>
        <v>1</v>
      </c>
      <c r="DD99" s="194">
        <f t="shared" ca="1" si="127"/>
        <v>1.3963799927016407E-2</v>
      </c>
      <c r="DG99" s="194">
        <f t="shared" si="128"/>
        <v>0</v>
      </c>
      <c r="DH99" s="19" t="e">
        <f ca="1"/>
        <v>#N/A</v>
      </c>
      <c r="DI99" s="208" t="e">
        <f t="shared" ca="1" si="129"/>
        <v>#N/A</v>
      </c>
      <c r="DJ99" s="207"/>
      <c r="DK99" s="194"/>
      <c r="DL99" s="198" cm="1">
        <f t="array" ref="DL99">IFERROR(MATCH(TRUE,INDEX($B$14:$B$117&gt;=DK99,0),0),"")</f>
        <v>1</v>
      </c>
      <c r="DM99" s="194">
        <f t="shared" ca="1" si="130"/>
        <v>1.3963799927016407E-2</v>
      </c>
      <c r="DP99" s="194">
        <f t="shared" si="131"/>
        <v>0</v>
      </c>
      <c r="DQ99" s="19" t="e">
        <f ca="1"/>
        <v>#N/A</v>
      </c>
      <c r="DR99" s="208" t="e">
        <f t="shared" ca="1" si="132"/>
        <v>#N/A</v>
      </c>
      <c r="DS99" s="207"/>
      <c r="DT99" s="194"/>
      <c r="DU99" s="198" cm="1">
        <f t="array" ref="DU99">IFERROR(MATCH(TRUE,INDEX($B$14:$B$117&gt;=DT99,0),0),"")</f>
        <v>1</v>
      </c>
      <c r="DV99" s="194">
        <f t="shared" ca="1" si="133"/>
        <v>1.3963799927016407E-2</v>
      </c>
      <c r="DY99" s="194">
        <f t="shared" si="134"/>
        <v>0</v>
      </c>
      <c r="DZ99" s="19" t="e">
        <f ca="1"/>
        <v>#N/A</v>
      </c>
      <c r="EA99" s="208" t="e">
        <f t="shared" ca="1" si="135"/>
        <v>#N/A</v>
      </c>
      <c r="EB99" s="207"/>
      <c r="EC99" s="194"/>
      <c r="ED99" s="198" cm="1">
        <f t="array" ref="ED99">IFERROR(MATCH(TRUE,INDEX($B$14:$B$117&gt;=EC99,0),0),"")</f>
        <v>1</v>
      </c>
      <c r="EE99" s="194">
        <f t="shared" ca="1" si="136"/>
        <v>1.3963799927016407E-2</v>
      </c>
      <c r="EH99" s="194">
        <f t="shared" si="137"/>
        <v>0</v>
      </c>
      <c r="EI99" s="19" t="e">
        <f ca="1"/>
        <v>#N/A</v>
      </c>
      <c r="EJ99" s="208" t="e">
        <f t="shared" ca="1" si="138"/>
        <v>#N/A</v>
      </c>
      <c r="EK99" s="207"/>
      <c r="EL99" s="194"/>
      <c r="EM99" s="198" cm="1">
        <f t="array" ref="EM99">IFERROR(MATCH(TRUE,INDEX($B$14:$B$117&gt;=EL99,0),0),"")</f>
        <v>1</v>
      </c>
      <c r="EN99" s="194">
        <f t="shared" ca="1" si="139"/>
        <v>1.3963799927016407E-2</v>
      </c>
      <c r="EQ99" s="194">
        <f t="shared" si="140"/>
        <v>0</v>
      </c>
      <c r="ER99" s="19" t="e">
        <f ca="1"/>
        <v>#N/A</v>
      </c>
      <c r="ES99" s="208" t="e">
        <f t="shared" ca="1" si="141"/>
        <v>#N/A</v>
      </c>
      <c r="ET99" s="207"/>
      <c r="EU99" s="194"/>
      <c r="EV99" s="198" cm="1">
        <f t="array" ref="EV99">IFERROR(MATCH(TRUE,INDEX($B$14:$B$117&gt;=EU99,0),0),"")</f>
        <v>1</v>
      </c>
      <c r="EW99" s="194">
        <f t="shared" ca="1" si="142"/>
        <v>1.3963799927016407E-2</v>
      </c>
      <c r="EZ99" s="194">
        <f t="shared" si="143"/>
        <v>0</v>
      </c>
      <c r="FA99" s="19" t="e">
        <f ca="1"/>
        <v>#N/A</v>
      </c>
      <c r="FB99" s="208" t="e">
        <f t="shared" ca="1" si="144"/>
        <v>#N/A</v>
      </c>
      <c r="FC99" s="207"/>
      <c r="FD99" s="194"/>
      <c r="FE99" s="198" cm="1">
        <f t="array" ref="FE99">IFERROR(MATCH(TRUE,INDEX($B$14:$B$117&gt;=FD99,0),0),"")</f>
        <v>1</v>
      </c>
      <c r="FF99" s="194">
        <f t="shared" ca="1" si="145"/>
        <v>1.3963799927016407E-2</v>
      </c>
      <c r="FI99" s="194">
        <f t="shared" si="146"/>
        <v>0</v>
      </c>
      <c r="FJ99" s="19" t="e">
        <f ca="1"/>
        <v>#N/A</v>
      </c>
      <c r="FK99" s="208" t="e">
        <f t="shared" ca="1" si="147"/>
        <v>#N/A</v>
      </c>
      <c r="FL99" s="207"/>
      <c r="FM99" s="194"/>
      <c r="FN99" s="198" cm="1">
        <f t="array" ref="FN99">IFERROR(MATCH(TRUE,INDEX($B$14:$B$117&gt;=FM99,0),0),"")</f>
        <v>1</v>
      </c>
      <c r="FO99" s="194">
        <f t="shared" ca="1" si="148"/>
        <v>1.3963799927016407E-2</v>
      </c>
      <c r="FR99" s="194">
        <f t="shared" si="149"/>
        <v>0</v>
      </c>
      <c r="FS99" s="19" t="e">
        <f ca="1"/>
        <v>#N/A</v>
      </c>
      <c r="FT99" s="208" t="e">
        <f t="shared" ca="1" si="150"/>
        <v>#N/A</v>
      </c>
      <c r="FU99" s="207"/>
      <c r="FV99" s="194"/>
      <c r="FW99" s="198" cm="1">
        <f t="array" ref="FW99">IFERROR(MATCH(TRUE,INDEX($B$14:$B$117&gt;=FV99,0),0),"")</f>
        <v>1</v>
      </c>
      <c r="FX99" s="194">
        <f t="shared" ca="1" si="151"/>
        <v>1.3963799927016407E-2</v>
      </c>
      <c r="GA99" s="194">
        <f t="shared" si="152"/>
        <v>0</v>
      </c>
      <c r="GB99" s="19" t="e">
        <f ca="1"/>
        <v>#N/A</v>
      </c>
      <c r="GC99" s="208" t="e">
        <f t="shared" ca="1" si="153"/>
        <v>#N/A</v>
      </c>
    </row>
    <row r="100" spans="1:185" x14ac:dyDescent="0.2">
      <c r="A100" s="330"/>
      <c r="B100" s="194"/>
      <c r="C100" s="194"/>
      <c r="D100" s="194"/>
      <c r="E100" s="194"/>
      <c r="F100" s="207">
        <f ca="1"/>
        <v>86</v>
      </c>
      <c r="G100" s="194">
        <f ca="1"/>
        <v>0.90526315789473677</v>
      </c>
      <c r="H100" s="198" cm="1">
        <f t="array" aca="1" ref="H100" ca="1">IFERROR(MATCH(TRUE,INDEX($B$14:$B$117&gt;=G100,0),0),"")</f>
        <v>41</v>
      </c>
      <c r="I100" s="194">
        <f t="shared" ca="1" si="98"/>
        <v>0.98499670468245937</v>
      </c>
      <c r="L100" s="194">
        <f t="shared" si="154"/>
        <v>0</v>
      </c>
      <c r="M100" s="19">
        <f ca="1"/>
        <v>0</v>
      </c>
      <c r="N100" s="208">
        <f t="shared" ca="1" si="155"/>
        <v>0</v>
      </c>
      <c r="O100" s="207"/>
      <c r="P100" s="194"/>
      <c r="Q100" s="198" cm="1">
        <f t="array" ref="Q100">IFERROR(MATCH(TRUE,INDEX($B$14:$B$117&gt;=P100,0),0),"")</f>
        <v>1</v>
      </c>
      <c r="R100" s="194">
        <f t="shared" ca="1" si="99"/>
        <v>1.3963799927016407E-2</v>
      </c>
      <c r="U100" s="194">
        <f t="shared" si="156"/>
        <v>0</v>
      </c>
      <c r="V100" s="19">
        <f ca="1"/>
        <v>0</v>
      </c>
      <c r="W100" s="208">
        <f t="shared" ca="1" si="157"/>
        <v>0</v>
      </c>
      <c r="X100" s="207"/>
      <c r="Y100" s="194"/>
      <c r="Z100" s="198" cm="1">
        <f t="array" ref="Z100">IFERROR(MATCH(TRUE,INDEX($B$14:$B$117&gt;=Y100,0),0),"")</f>
        <v>1</v>
      </c>
      <c r="AA100" s="194">
        <f t="shared" ca="1" si="100"/>
        <v>1.3963799927016407E-2</v>
      </c>
      <c r="AD100" s="194">
        <f t="shared" si="101"/>
        <v>0</v>
      </c>
      <c r="AE100" s="19">
        <f ca="1"/>
        <v>0</v>
      </c>
      <c r="AF100" s="208">
        <f t="shared" ca="1" si="102"/>
        <v>0</v>
      </c>
      <c r="AG100" s="207"/>
      <c r="AH100" s="194"/>
      <c r="AI100" s="198" cm="1">
        <f t="array" ref="AI100">IFERROR(MATCH(TRUE,INDEX($B$14:$B$117&gt;=AH100,0),0),"")</f>
        <v>1</v>
      </c>
      <c r="AJ100" s="194">
        <f t="shared" ca="1" si="103"/>
        <v>1.3963799927016407E-2</v>
      </c>
      <c r="AM100" s="194">
        <f t="shared" si="104"/>
        <v>0</v>
      </c>
      <c r="AN100" s="19">
        <f ca="1"/>
        <v>0</v>
      </c>
      <c r="AO100" s="208">
        <f t="shared" ca="1" si="105"/>
        <v>0</v>
      </c>
      <c r="AP100" s="207"/>
      <c r="AQ100" s="194"/>
      <c r="AR100" s="198" cm="1">
        <f t="array" ref="AR100">IFERROR(MATCH(TRUE,INDEX($B$14:$B$117&gt;=AQ100,0),0),"")</f>
        <v>1</v>
      </c>
      <c r="AS100" s="194">
        <f t="shared" ca="1" si="106"/>
        <v>1.3963799927016407E-2</v>
      </c>
      <c r="AV100" s="194">
        <f t="shared" si="107"/>
        <v>0</v>
      </c>
      <c r="AW100" s="19">
        <f ca="1"/>
        <v>0</v>
      </c>
      <c r="AX100" s="208">
        <f t="shared" ca="1" si="108"/>
        <v>0</v>
      </c>
      <c r="AY100" s="207"/>
      <c r="AZ100" s="194"/>
      <c r="BA100" s="198" cm="1">
        <f t="array" ref="BA100">IFERROR(MATCH(TRUE,INDEX($B$14:$B$117&gt;=AZ100,0),0),"")</f>
        <v>1</v>
      </c>
      <c r="BB100" s="194">
        <f t="shared" ca="1" si="109"/>
        <v>1.3963799927016407E-2</v>
      </c>
      <c r="BE100" s="194">
        <f t="shared" si="110"/>
        <v>0</v>
      </c>
      <c r="BF100" s="19">
        <f ca="1"/>
        <v>0</v>
      </c>
      <c r="BG100" s="208">
        <f t="shared" ca="1" si="111"/>
        <v>0</v>
      </c>
      <c r="BH100" s="207"/>
      <c r="BI100" s="194"/>
      <c r="BJ100" s="198" cm="1">
        <f t="array" ref="BJ100">IFERROR(MATCH(TRUE,INDEX($B$14:$B$117&gt;=BI100,0),0),"")</f>
        <v>1</v>
      </c>
      <c r="BK100" s="194">
        <f t="shared" ca="1" si="112"/>
        <v>1.3963799927016407E-2</v>
      </c>
      <c r="BN100" s="194">
        <f t="shared" si="113"/>
        <v>0</v>
      </c>
      <c r="BO100" s="19">
        <f ca="1"/>
        <v>0</v>
      </c>
      <c r="BP100" s="208">
        <f t="shared" ca="1" si="114"/>
        <v>0</v>
      </c>
      <c r="BQ100" s="207"/>
      <c r="BR100" s="194"/>
      <c r="BS100" s="198" cm="1">
        <f t="array" ref="BS100">IFERROR(MATCH(TRUE,INDEX($B$14:$B$117&gt;=BR100,0),0),"")</f>
        <v>1</v>
      </c>
      <c r="BT100" s="194">
        <f t="shared" ca="1" si="115"/>
        <v>1.3963799927016407E-2</v>
      </c>
      <c r="BW100" s="194">
        <f t="shared" si="116"/>
        <v>0</v>
      </c>
      <c r="BX100" s="19">
        <f ca="1"/>
        <v>0</v>
      </c>
      <c r="BY100" s="208">
        <f t="shared" ca="1" si="117"/>
        <v>0</v>
      </c>
      <c r="BZ100" s="207"/>
      <c r="CA100" s="194"/>
      <c r="CB100" s="198" cm="1">
        <f t="array" ref="CB100">IFERROR(MATCH(TRUE,INDEX($B$14:$B$117&gt;=CA100,0),0),"")</f>
        <v>1</v>
      </c>
      <c r="CC100" s="194">
        <f t="shared" ca="1" si="118"/>
        <v>1.3963799927016407E-2</v>
      </c>
      <c r="CF100" s="194">
        <f t="shared" si="119"/>
        <v>0</v>
      </c>
      <c r="CG100" s="19">
        <f ca="1"/>
        <v>0</v>
      </c>
      <c r="CH100" s="208">
        <f t="shared" ca="1" si="120"/>
        <v>0</v>
      </c>
      <c r="CI100" s="207"/>
      <c r="CJ100" s="194"/>
      <c r="CK100" s="198" cm="1">
        <f t="array" ref="CK100">IFERROR(MATCH(TRUE,INDEX($B$14:$B$117&gt;=CJ100,0),0),"")</f>
        <v>1</v>
      </c>
      <c r="CL100" s="194">
        <f t="shared" ca="1" si="121"/>
        <v>1.3963799927016407E-2</v>
      </c>
      <c r="CO100" s="194">
        <f t="shared" si="122"/>
        <v>0</v>
      </c>
      <c r="CP100" s="19">
        <f ca="1"/>
        <v>0</v>
      </c>
      <c r="CQ100" s="208">
        <f t="shared" ca="1" si="123"/>
        <v>0</v>
      </c>
      <c r="CR100" s="207"/>
      <c r="CS100" s="194"/>
      <c r="CT100" s="198" cm="1">
        <f t="array" ref="CT100">IFERROR(MATCH(TRUE,INDEX($B$14:$B$117&gt;=CS100,0),0),"")</f>
        <v>1</v>
      </c>
      <c r="CU100" s="194">
        <f t="shared" ca="1" si="124"/>
        <v>1.3963799927016407E-2</v>
      </c>
      <c r="CX100" s="194">
        <f t="shared" si="125"/>
        <v>0</v>
      </c>
      <c r="CY100" s="19" t="e">
        <f ca="1"/>
        <v>#N/A</v>
      </c>
      <c r="CZ100" s="208" t="e">
        <f t="shared" ca="1" si="126"/>
        <v>#N/A</v>
      </c>
      <c r="DA100" s="207"/>
      <c r="DB100" s="194"/>
      <c r="DC100" s="198" cm="1">
        <f t="array" ref="DC100">IFERROR(MATCH(TRUE,INDEX($B$14:$B$117&gt;=DB100,0),0),"")</f>
        <v>1</v>
      </c>
      <c r="DD100" s="194">
        <f t="shared" ca="1" si="127"/>
        <v>1.3963799927016407E-2</v>
      </c>
      <c r="DG100" s="194">
        <f t="shared" si="128"/>
        <v>0</v>
      </c>
      <c r="DH100" s="19" t="e">
        <f ca="1"/>
        <v>#N/A</v>
      </c>
      <c r="DI100" s="208" t="e">
        <f t="shared" ca="1" si="129"/>
        <v>#N/A</v>
      </c>
      <c r="DJ100" s="207"/>
      <c r="DK100" s="194"/>
      <c r="DL100" s="198" cm="1">
        <f t="array" ref="DL100">IFERROR(MATCH(TRUE,INDEX($B$14:$B$117&gt;=DK100,0),0),"")</f>
        <v>1</v>
      </c>
      <c r="DM100" s="194">
        <f t="shared" ca="1" si="130"/>
        <v>1.3963799927016407E-2</v>
      </c>
      <c r="DP100" s="194">
        <f t="shared" si="131"/>
        <v>0</v>
      </c>
      <c r="DQ100" s="19" t="e">
        <f ca="1"/>
        <v>#N/A</v>
      </c>
      <c r="DR100" s="208" t="e">
        <f t="shared" ca="1" si="132"/>
        <v>#N/A</v>
      </c>
      <c r="DS100" s="207"/>
      <c r="DT100" s="194"/>
      <c r="DU100" s="198" cm="1">
        <f t="array" ref="DU100">IFERROR(MATCH(TRUE,INDEX($B$14:$B$117&gt;=DT100,0),0),"")</f>
        <v>1</v>
      </c>
      <c r="DV100" s="194">
        <f t="shared" ca="1" si="133"/>
        <v>1.3963799927016407E-2</v>
      </c>
      <c r="DY100" s="194">
        <f t="shared" si="134"/>
        <v>0</v>
      </c>
      <c r="DZ100" s="19" t="e">
        <f ca="1"/>
        <v>#N/A</v>
      </c>
      <c r="EA100" s="208" t="e">
        <f t="shared" ca="1" si="135"/>
        <v>#N/A</v>
      </c>
      <c r="EB100" s="207"/>
      <c r="EC100" s="194"/>
      <c r="ED100" s="198" cm="1">
        <f t="array" ref="ED100">IFERROR(MATCH(TRUE,INDEX($B$14:$B$117&gt;=EC100,0),0),"")</f>
        <v>1</v>
      </c>
      <c r="EE100" s="194">
        <f t="shared" ca="1" si="136"/>
        <v>1.3963799927016407E-2</v>
      </c>
      <c r="EH100" s="194">
        <f t="shared" si="137"/>
        <v>0</v>
      </c>
      <c r="EI100" s="19" t="e">
        <f ca="1"/>
        <v>#N/A</v>
      </c>
      <c r="EJ100" s="208" t="e">
        <f t="shared" ca="1" si="138"/>
        <v>#N/A</v>
      </c>
      <c r="EK100" s="207"/>
      <c r="EL100" s="194"/>
      <c r="EM100" s="198" cm="1">
        <f t="array" ref="EM100">IFERROR(MATCH(TRUE,INDEX($B$14:$B$117&gt;=EL100,0),0),"")</f>
        <v>1</v>
      </c>
      <c r="EN100" s="194">
        <f t="shared" ca="1" si="139"/>
        <v>1.3963799927016407E-2</v>
      </c>
      <c r="EQ100" s="194">
        <f t="shared" si="140"/>
        <v>0</v>
      </c>
      <c r="ER100" s="19" t="e">
        <f ca="1"/>
        <v>#N/A</v>
      </c>
      <c r="ES100" s="208" t="e">
        <f t="shared" ca="1" si="141"/>
        <v>#N/A</v>
      </c>
      <c r="ET100" s="207"/>
      <c r="EU100" s="194"/>
      <c r="EV100" s="198" cm="1">
        <f t="array" ref="EV100">IFERROR(MATCH(TRUE,INDEX($B$14:$B$117&gt;=EU100,0),0),"")</f>
        <v>1</v>
      </c>
      <c r="EW100" s="194">
        <f t="shared" ca="1" si="142"/>
        <v>1.3963799927016407E-2</v>
      </c>
      <c r="EZ100" s="194">
        <f t="shared" si="143"/>
        <v>0</v>
      </c>
      <c r="FA100" s="19" t="e">
        <f ca="1"/>
        <v>#N/A</v>
      </c>
      <c r="FB100" s="208" t="e">
        <f t="shared" ca="1" si="144"/>
        <v>#N/A</v>
      </c>
      <c r="FC100" s="207"/>
      <c r="FD100" s="194"/>
      <c r="FE100" s="198" cm="1">
        <f t="array" ref="FE100">IFERROR(MATCH(TRUE,INDEX($B$14:$B$117&gt;=FD100,0),0),"")</f>
        <v>1</v>
      </c>
      <c r="FF100" s="194">
        <f t="shared" ca="1" si="145"/>
        <v>1.3963799927016407E-2</v>
      </c>
      <c r="FI100" s="194">
        <f t="shared" si="146"/>
        <v>0</v>
      </c>
      <c r="FJ100" s="19" t="e">
        <f ca="1"/>
        <v>#N/A</v>
      </c>
      <c r="FK100" s="208" t="e">
        <f t="shared" ca="1" si="147"/>
        <v>#N/A</v>
      </c>
      <c r="FL100" s="207"/>
      <c r="FM100" s="194"/>
      <c r="FN100" s="198" cm="1">
        <f t="array" ref="FN100">IFERROR(MATCH(TRUE,INDEX($B$14:$B$117&gt;=FM100,0),0),"")</f>
        <v>1</v>
      </c>
      <c r="FO100" s="194">
        <f t="shared" ca="1" si="148"/>
        <v>1.3963799927016407E-2</v>
      </c>
      <c r="FR100" s="194">
        <f t="shared" si="149"/>
        <v>0</v>
      </c>
      <c r="FS100" s="19" t="e">
        <f ca="1"/>
        <v>#N/A</v>
      </c>
      <c r="FT100" s="208" t="e">
        <f t="shared" ca="1" si="150"/>
        <v>#N/A</v>
      </c>
      <c r="FU100" s="207"/>
      <c r="FV100" s="194"/>
      <c r="FW100" s="198" cm="1">
        <f t="array" ref="FW100">IFERROR(MATCH(TRUE,INDEX($B$14:$B$117&gt;=FV100,0),0),"")</f>
        <v>1</v>
      </c>
      <c r="FX100" s="194">
        <f t="shared" ca="1" si="151"/>
        <v>1.3963799927016407E-2</v>
      </c>
      <c r="GA100" s="194">
        <f t="shared" si="152"/>
        <v>0</v>
      </c>
      <c r="GB100" s="19" t="e">
        <f ca="1"/>
        <v>#N/A</v>
      </c>
      <c r="GC100" s="208" t="e">
        <f t="shared" ca="1" si="153"/>
        <v>#N/A</v>
      </c>
    </row>
    <row r="101" spans="1:185" x14ac:dyDescent="0.2">
      <c r="A101" s="330"/>
      <c r="B101" s="194"/>
      <c r="C101" s="194"/>
      <c r="D101" s="194"/>
      <c r="E101" s="194"/>
      <c r="F101" s="207">
        <f ca="1"/>
        <v>87</v>
      </c>
      <c r="G101" s="194">
        <f ca="1"/>
        <v>0.91578947368421049</v>
      </c>
      <c r="H101" s="198" cm="1">
        <f t="array" aca="1" ref="H101" ca="1">IFERROR(MATCH(TRUE,INDEX($B$14:$B$117&gt;=G101,0),0),"")</f>
        <v>42</v>
      </c>
      <c r="I101" s="194">
        <f t="shared" ca="1" si="98"/>
        <v>0.98704056092437931</v>
      </c>
      <c r="L101" s="194">
        <f t="shared" si="154"/>
        <v>0</v>
      </c>
      <c r="M101" s="19">
        <f ca="1"/>
        <v>0</v>
      </c>
      <c r="N101" s="208">
        <f t="shared" ca="1" si="155"/>
        <v>0</v>
      </c>
      <c r="O101" s="207"/>
      <c r="P101" s="194"/>
      <c r="Q101" s="198" cm="1">
        <f t="array" ref="Q101">IFERROR(MATCH(TRUE,INDEX($B$14:$B$117&gt;=P101,0),0),"")</f>
        <v>1</v>
      </c>
      <c r="R101" s="194">
        <f t="shared" ca="1" si="99"/>
        <v>1.3963799927016407E-2</v>
      </c>
      <c r="U101" s="194">
        <f t="shared" si="156"/>
        <v>0</v>
      </c>
      <c r="V101" s="19">
        <f ca="1"/>
        <v>0</v>
      </c>
      <c r="W101" s="208">
        <f t="shared" ca="1" si="157"/>
        <v>0</v>
      </c>
      <c r="X101" s="207"/>
      <c r="Y101" s="194"/>
      <c r="Z101" s="198" cm="1">
        <f t="array" ref="Z101">IFERROR(MATCH(TRUE,INDEX($B$14:$B$117&gt;=Y101,0),0),"")</f>
        <v>1</v>
      </c>
      <c r="AA101" s="194">
        <f t="shared" ca="1" si="100"/>
        <v>1.3963799927016407E-2</v>
      </c>
      <c r="AD101" s="194">
        <f t="shared" si="101"/>
        <v>0</v>
      </c>
      <c r="AE101" s="19">
        <f ca="1"/>
        <v>0</v>
      </c>
      <c r="AF101" s="208">
        <f t="shared" ca="1" si="102"/>
        <v>0</v>
      </c>
      <c r="AG101" s="207"/>
      <c r="AH101" s="194"/>
      <c r="AI101" s="198" cm="1">
        <f t="array" ref="AI101">IFERROR(MATCH(TRUE,INDEX($B$14:$B$117&gt;=AH101,0),0),"")</f>
        <v>1</v>
      </c>
      <c r="AJ101" s="194">
        <f t="shared" ca="1" si="103"/>
        <v>1.3963799927016407E-2</v>
      </c>
      <c r="AM101" s="194">
        <f t="shared" si="104"/>
        <v>0</v>
      </c>
      <c r="AN101" s="19">
        <f ca="1"/>
        <v>0</v>
      </c>
      <c r="AO101" s="208">
        <f t="shared" ca="1" si="105"/>
        <v>0</v>
      </c>
      <c r="AP101" s="207"/>
      <c r="AQ101" s="194"/>
      <c r="AR101" s="198" cm="1">
        <f t="array" ref="AR101">IFERROR(MATCH(TRUE,INDEX($B$14:$B$117&gt;=AQ101,0),0),"")</f>
        <v>1</v>
      </c>
      <c r="AS101" s="194">
        <f t="shared" ca="1" si="106"/>
        <v>1.3963799927016407E-2</v>
      </c>
      <c r="AV101" s="194">
        <f t="shared" si="107"/>
        <v>0</v>
      </c>
      <c r="AW101" s="19">
        <f ca="1"/>
        <v>0</v>
      </c>
      <c r="AX101" s="208">
        <f t="shared" ca="1" si="108"/>
        <v>0</v>
      </c>
      <c r="AY101" s="207"/>
      <c r="AZ101" s="194"/>
      <c r="BA101" s="198" cm="1">
        <f t="array" ref="BA101">IFERROR(MATCH(TRUE,INDEX($B$14:$B$117&gt;=AZ101,0),0),"")</f>
        <v>1</v>
      </c>
      <c r="BB101" s="194">
        <f t="shared" ca="1" si="109"/>
        <v>1.3963799927016407E-2</v>
      </c>
      <c r="BE101" s="194">
        <f t="shared" si="110"/>
        <v>0</v>
      </c>
      <c r="BF101" s="19">
        <f ca="1"/>
        <v>0</v>
      </c>
      <c r="BG101" s="208">
        <f t="shared" ca="1" si="111"/>
        <v>0</v>
      </c>
      <c r="BH101" s="207"/>
      <c r="BI101" s="194"/>
      <c r="BJ101" s="198" cm="1">
        <f t="array" ref="BJ101">IFERROR(MATCH(TRUE,INDEX($B$14:$B$117&gt;=BI101,0),0),"")</f>
        <v>1</v>
      </c>
      <c r="BK101" s="194">
        <f t="shared" ca="1" si="112"/>
        <v>1.3963799927016407E-2</v>
      </c>
      <c r="BN101" s="194">
        <f t="shared" si="113"/>
        <v>0</v>
      </c>
      <c r="BO101" s="19">
        <f ca="1"/>
        <v>0</v>
      </c>
      <c r="BP101" s="208">
        <f t="shared" ca="1" si="114"/>
        <v>0</v>
      </c>
      <c r="BQ101" s="207"/>
      <c r="BR101" s="194"/>
      <c r="BS101" s="198" cm="1">
        <f t="array" ref="BS101">IFERROR(MATCH(TRUE,INDEX($B$14:$B$117&gt;=BR101,0),0),"")</f>
        <v>1</v>
      </c>
      <c r="BT101" s="194">
        <f t="shared" ca="1" si="115"/>
        <v>1.3963799927016407E-2</v>
      </c>
      <c r="BW101" s="194">
        <f t="shared" si="116"/>
        <v>0</v>
      </c>
      <c r="BX101" s="19">
        <f ca="1"/>
        <v>0</v>
      </c>
      <c r="BY101" s="208">
        <f t="shared" ca="1" si="117"/>
        <v>0</v>
      </c>
      <c r="BZ101" s="207"/>
      <c r="CA101" s="194"/>
      <c r="CB101" s="198" cm="1">
        <f t="array" ref="CB101">IFERROR(MATCH(TRUE,INDEX($B$14:$B$117&gt;=CA101,0),0),"")</f>
        <v>1</v>
      </c>
      <c r="CC101" s="194">
        <f t="shared" ca="1" si="118"/>
        <v>1.3963799927016407E-2</v>
      </c>
      <c r="CF101" s="194">
        <f t="shared" si="119"/>
        <v>0</v>
      </c>
      <c r="CG101" s="19">
        <f ca="1"/>
        <v>0</v>
      </c>
      <c r="CH101" s="208">
        <f t="shared" ca="1" si="120"/>
        <v>0</v>
      </c>
      <c r="CI101" s="207"/>
      <c r="CJ101" s="194"/>
      <c r="CK101" s="198" cm="1">
        <f t="array" ref="CK101">IFERROR(MATCH(TRUE,INDEX($B$14:$B$117&gt;=CJ101,0),0),"")</f>
        <v>1</v>
      </c>
      <c r="CL101" s="194">
        <f t="shared" ca="1" si="121"/>
        <v>1.3963799927016407E-2</v>
      </c>
      <c r="CO101" s="194">
        <f t="shared" si="122"/>
        <v>0</v>
      </c>
      <c r="CP101" s="19">
        <f ca="1"/>
        <v>0</v>
      </c>
      <c r="CQ101" s="208">
        <f t="shared" ca="1" si="123"/>
        <v>0</v>
      </c>
      <c r="CR101" s="207"/>
      <c r="CS101" s="194"/>
      <c r="CT101" s="198" cm="1">
        <f t="array" ref="CT101">IFERROR(MATCH(TRUE,INDEX($B$14:$B$117&gt;=CS101,0),0),"")</f>
        <v>1</v>
      </c>
      <c r="CU101" s="194">
        <f t="shared" ca="1" si="124"/>
        <v>1.3963799927016407E-2</v>
      </c>
      <c r="CX101" s="194">
        <f t="shared" si="125"/>
        <v>0</v>
      </c>
      <c r="CY101" s="19" t="e">
        <f ca="1"/>
        <v>#N/A</v>
      </c>
      <c r="CZ101" s="208" t="e">
        <f t="shared" ca="1" si="126"/>
        <v>#N/A</v>
      </c>
      <c r="DA101" s="207"/>
      <c r="DB101" s="194"/>
      <c r="DC101" s="198" cm="1">
        <f t="array" ref="DC101">IFERROR(MATCH(TRUE,INDEX($B$14:$B$117&gt;=DB101,0),0),"")</f>
        <v>1</v>
      </c>
      <c r="DD101" s="194">
        <f t="shared" ca="1" si="127"/>
        <v>1.3963799927016407E-2</v>
      </c>
      <c r="DG101" s="194">
        <f t="shared" si="128"/>
        <v>0</v>
      </c>
      <c r="DH101" s="19" t="e">
        <f ca="1"/>
        <v>#N/A</v>
      </c>
      <c r="DI101" s="208" t="e">
        <f t="shared" ca="1" si="129"/>
        <v>#N/A</v>
      </c>
      <c r="DJ101" s="207"/>
      <c r="DK101" s="194"/>
      <c r="DL101" s="198" cm="1">
        <f t="array" ref="DL101">IFERROR(MATCH(TRUE,INDEX($B$14:$B$117&gt;=DK101,0),0),"")</f>
        <v>1</v>
      </c>
      <c r="DM101" s="194">
        <f t="shared" ca="1" si="130"/>
        <v>1.3963799927016407E-2</v>
      </c>
      <c r="DP101" s="194">
        <f t="shared" si="131"/>
        <v>0</v>
      </c>
      <c r="DQ101" s="19" t="e">
        <f ca="1"/>
        <v>#N/A</v>
      </c>
      <c r="DR101" s="208" t="e">
        <f t="shared" ca="1" si="132"/>
        <v>#N/A</v>
      </c>
      <c r="DS101" s="207"/>
      <c r="DT101" s="194"/>
      <c r="DU101" s="198" cm="1">
        <f t="array" ref="DU101">IFERROR(MATCH(TRUE,INDEX($B$14:$B$117&gt;=DT101,0),0),"")</f>
        <v>1</v>
      </c>
      <c r="DV101" s="194">
        <f t="shared" ca="1" si="133"/>
        <v>1.3963799927016407E-2</v>
      </c>
      <c r="DY101" s="194">
        <f t="shared" si="134"/>
        <v>0</v>
      </c>
      <c r="DZ101" s="19" t="e">
        <f ca="1"/>
        <v>#N/A</v>
      </c>
      <c r="EA101" s="208" t="e">
        <f t="shared" ca="1" si="135"/>
        <v>#N/A</v>
      </c>
      <c r="EB101" s="207"/>
      <c r="EC101" s="194"/>
      <c r="ED101" s="198" cm="1">
        <f t="array" ref="ED101">IFERROR(MATCH(TRUE,INDEX($B$14:$B$117&gt;=EC101,0),0),"")</f>
        <v>1</v>
      </c>
      <c r="EE101" s="194">
        <f t="shared" ca="1" si="136"/>
        <v>1.3963799927016407E-2</v>
      </c>
      <c r="EH101" s="194">
        <f t="shared" si="137"/>
        <v>0</v>
      </c>
      <c r="EI101" s="19" t="e">
        <f ca="1"/>
        <v>#N/A</v>
      </c>
      <c r="EJ101" s="208" t="e">
        <f t="shared" ca="1" si="138"/>
        <v>#N/A</v>
      </c>
      <c r="EK101" s="207"/>
      <c r="EL101" s="194"/>
      <c r="EM101" s="198" cm="1">
        <f t="array" ref="EM101">IFERROR(MATCH(TRUE,INDEX($B$14:$B$117&gt;=EL101,0),0),"")</f>
        <v>1</v>
      </c>
      <c r="EN101" s="194">
        <f t="shared" ca="1" si="139"/>
        <v>1.3963799927016407E-2</v>
      </c>
      <c r="EQ101" s="194">
        <f t="shared" si="140"/>
        <v>0</v>
      </c>
      <c r="ER101" s="19" t="e">
        <f ca="1"/>
        <v>#N/A</v>
      </c>
      <c r="ES101" s="208" t="e">
        <f t="shared" ca="1" si="141"/>
        <v>#N/A</v>
      </c>
      <c r="ET101" s="207"/>
      <c r="EU101" s="194"/>
      <c r="EV101" s="198" cm="1">
        <f t="array" ref="EV101">IFERROR(MATCH(TRUE,INDEX($B$14:$B$117&gt;=EU101,0),0),"")</f>
        <v>1</v>
      </c>
      <c r="EW101" s="194">
        <f t="shared" ca="1" si="142"/>
        <v>1.3963799927016407E-2</v>
      </c>
      <c r="EZ101" s="194">
        <f t="shared" si="143"/>
        <v>0</v>
      </c>
      <c r="FA101" s="19" t="e">
        <f ca="1"/>
        <v>#N/A</v>
      </c>
      <c r="FB101" s="208" t="e">
        <f t="shared" ca="1" si="144"/>
        <v>#N/A</v>
      </c>
      <c r="FC101" s="207"/>
      <c r="FD101" s="194"/>
      <c r="FE101" s="198" cm="1">
        <f t="array" ref="FE101">IFERROR(MATCH(TRUE,INDEX($B$14:$B$117&gt;=FD101,0),0),"")</f>
        <v>1</v>
      </c>
      <c r="FF101" s="194">
        <f t="shared" ca="1" si="145"/>
        <v>1.3963799927016407E-2</v>
      </c>
      <c r="FI101" s="194">
        <f t="shared" si="146"/>
        <v>0</v>
      </c>
      <c r="FJ101" s="19" t="e">
        <f ca="1"/>
        <v>#N/A</v>
      </c>
      <c r="FK101" s="208" t="e">
        <f t="shared" ca="1" si="147"/>
        <v>#N/A</v>
      </c>
      <c r="FL101" s="207"/>
      <c r="FM101" s="194"/>
      <c r="FN101" s="198" cm="1">
        <f t="array" ref="FN101">IFERROR(MATCH(TRUE,INDEX($B$14:$B$117&gt;=FM101,0),0),"")</f>
        <v>1</v>
      </c>
      <c r="FO101" s="194">
        <f t="shared" ca="1" si="148"/>
        <v>1.3963799927016407E-2</v>
      </c>
      <c r="FR101" s="194">
        <f t="shared" si="149"/>
        <v>0</v>
      </c>
      <c r="FS101" s="19" t="e">
        <f ca="1"/>
        <v>#N/A</v>
      </c>
      <c r="FT101" s="208" t="e">
        <f t="shared" ca="1" si="150"/>
        <v>#N/A</v>
      </c>
      <c r="FU101" s="207"/>
      <c r="FV101" s="194"/>
      <c r="FW101" s="198" cm="1">
        <f t="array" ref="FW101">IFERROR(MATCH(TRUE,INDEX($B$14:$B$117&gt;=FV101,0),0),"")</f>
        <v>1</v>
      </c>
      <c r="FX101" s="194">
        <f t="shared" ca="1" si="151"/>
        <v>1.3963799927016407E-2</v>
      </c>
      <c r="GA101" s="194">
        <f t="shared" si="152"/>
        <v>0</v>
      </c>
      <c r="GB101" s="19" t="e">
        <f ca="1"/>
        <v>#N/A</v>
      </c>
      <c r="GC101" s="208" t="e">
        <f t="shared" ca="1" si="153"/>
        <v>#N/A</v>
      </c>
    </row>
    <row r="102" spans="1:185" x14ac:dyDescent="0.2">
      <c r="A102" s="330"/>
      <c r="B102" s="194"/>
      <c r="C102" s="194"/>
      <c r="D102" s="194"/>
      <c r="E102" s="194"/>
      <c r="F102" s="207">
        <f ca="1"/>
        <v>88</v>
      </c>
      <c r="G102" s="194">
        <f ca="1"/>
        <v>0.9263157894736842</v>
      </c>
      <c r="H102" s="198" cm="1">
        <f t="array" aca="1" ref="H102" ca="1">IFERROR(MATCH(TRUE,INDEX($B$14:$B$117&gt;=G102,0),0),"")</f>
        <v>42</v>
      </c>
      <c r="I102" s="194">
        <f t="shared" ca="1" si="98"/>
        <v>0.98892706861039437</v>
      </c>
      <c r="L102" s="194">
        <f t="shared" si="154"/>
        <v>0</v>
      </c>
      <c r="M102" s="19">
        <f ca="1"/>
        <v>0</v>
      </c>
      <c r="N102" s="208">
        <f t="shared" ca="1" si="155"/>
        <v>0</v>
      </c>
      <c r="O102" s="207"/>
      <c r="P102" s="194"/>
      <c r="Q102" s="198" cm="1">
        <f t="array" ref="Q102">IFERROR(MATCH(TRUE,INDEX($B$14:$B$117&gt;=P102,0),0),"")</f>
        <v>1</v>
      </c>
      <c r="R102" s="194">
        <f t="shared" ca="1" si="99"/>
        <v>1.3963799927016407E-2</v>
      </c>
      <c r="U102" s="194">
        <f t="shared" si="156"/>
        <v>0</v>
      </c>
      <c r="V102" s="19">
        <f ca="1"/>
        <v>0</v>
      </c>
      <c r="W102" s="208">
        <f t="shared" ca="1" si="157"/>
        <v>0</v>
      </c>
      <c r="X102" s="207"/>
      <c r="Y102" s="194"/>
      <c r="Z102" s="198" cm="1">
        <f t="array" ref="Z102">IFERROR(MATCH(TRUE,INDEX($B$14:$B$117&gt;=Y102,0),0),"")</f>
        <v>1</v>
      </c>
      <c r="AA102" s="194">
        <f t="shared" ca="1" si="100"/>
        <v>1.3963799927016407E-2</v>
      </c>
      <c r="AD102" s="194">
        <f t="shared" si="101"/>
        <v>0</v>
      </c>
      <c r="AE102" s="19">
        <f ca="1"/>
        <v>0</v>
      </c>
      <c r="AF102" s="208">
        <f t="shared" ca="1" si="102"/>
        <v>0</v>
      </c>
      <c r="AG102" s="207"/>
      <c r="AH102" s="194"/>
      <c r="AI102" s="198" cm="1">
        <f t="array" ref="AI102">IFERROR(MATCH(TRUE,INDEX($B$14:$B$117&gt;=AH102,0),0),"")</f>
        <v>1</v>
      </c>
      <c r="AJ102" s="194">
        <f t="shared" ca="1" si="103"/>
        <v>1.3963799927016407E-2</v>
      </c>
      <c r="AM102" s="194">
        <f t="shared" si="104"/>
        <v>0</v>
      </c>
      <c r="AN102" s="19">
        <f ca="1"/>
        <v>0</v>
      </c>
      <c r="AO102" s="208">
        <f t="shared" ca="1" si="105"/>
        <v>0</v>
      </c>
      <c r="AP102" s="207"/>
      <c r="AQ102" s="194"/>
      <c r="AR102" s="198" cm="1">
        <f t="array" ref="AR102">IFERROR(MATCH(TRUE,INDEX($B$14:$B$117&gt;=AQ102,0),0),"")</f>
        <v>1</v>
      </c>
      <c r="AS102" s="194">
        <f t="shared" ca="1" si="106"/>
        <v>1.3963799927016407E-2</v>
      </c>
      <c r="AV102" s="194">
        <f t="shared" si="107"/>
        <v>0</v>
      </c>
      <c r="AW102" s="19">
        <f ca="1"/>
        <v>0</v>
      </c>
      <c r="AX102" s="208">
        <f t="shared" ca="1" si="108"/>
        <v>0</v>
      </c>
      <c r="AY102" s="207"/>
      <c r="AZ102" s="194"/>
      <c r="BA102" s="198" cm="1">
        <f t="array" ref="BA102">IFERROR(MATCH(TRUE,INDEX($B$14:$B$117&gt;=AZ102,0),0),"")</f>
        <v>1</v>
      </c>
      <c r="BB102" s="194">
        <f t="shared" ca="1" si="109"/>
        <v>1.3963799927016407E-2</v>
      </c>
      <c r="BE102" s="194">
        <f t="shared" si="110"/>
        <v>0</v>
      </c>
      <c r="BF102" s="19">
        <f ca="1"/>
        <v>0</v>
      </c>
      <c r="BG102" s="208">
        <f t="shared" ca="1" si="111"/>
        <v>0</v>
      </c>
      <c r="BH102" s="207"/>
      <c r="BI102" s="194"/>
      <c r="BJ102" s="198" cm="1">
        <f t="array" ref="BJ102">IFERROR(MATCH(TRUE,INDEX($B$14:$B$117&gt;=BI102,0),0),"")</f>
        <v>1</v>
      </c>
      <c r="BK102" s="194">
        <f t="shared" ca="1" si="112"/>
        <v>1.3963799927016407E-2</v>
      </c>
      <c r="BN102" s="194">
        <f t="shared" si="113"/>
        <v>0</v>
      </c>
      <c r="BO102" s="19">
        <f ca="1"/>
        <v>0</v>
      </c>
      <c r="BP102" s="208">
        <f t="shared" ca="1" si="114"/>
        <v>0</v>
      </c>
      <c r="BQ102" s="207"/>
      <c r="BR102" s="194"/>
      <c r="BS102" s="198" cm="1">
        <f t="array" ref="BS102">IFERROR(MATCH(TRUE,INDEX($B$14:$B$117&gt;=BR102,0),0),"")</f>
        <v>1</v>
      </c>
      <c r="BT102" s="194">
        <f t="shared" ca="1" si="115"/>
        <v>1.3963799927016407E-2</v>
      </c>
      <c r="BW102" s="194">
        <f t="shared" si="116"/>
        <v>0</v>
      </c>
      <c r="BX102" s="19">
        <f ca="1"/>
        <v>0</v>
      </c>
      <c r="BY102" s="208">
        <f t="shared" ca="1" si="117"/>
        <v>0</v>
      </c>
      <c r="BZ102" s="207"/>
      <c r="CA102" s="194"/>
      <c r="CB102" s="198" cm="1">
        <f t="array" ref="CB102">IFERROR(MATCH(TRUE,INDEX($B$14:$B$117&gt;=CA102,0),0),"")</f>
        <v>1</v>
      </c>
      <c r="CC102" s="194">
        <f t="shared" ca="1" si="118"/>
        <v>1.3963799927016407E-2</v>
      </c>
      <c r="CF102" s="194">
        <f t="shared" si="119"/>
        <v>0</v>
      </c>
      <c r="CG102" s="19">
        <f ca="1"/>
        <v>0</v>
      </c>
      <c r="CH102" s="208">
        <f t="shared" ca="1" si="120"/>
        <v>0</v>
      </c>
      <c r="CI102" s="207"/>
      <c r="CJ102" s="194"/>
      <c r="CK102" s="198" cm="1">
        <f t="array" ref="CK102">IFERROR(MATCH(TRUE,INDEX($B$14:$B$117&gt;=CJ102,0),0),"")</f>
        <v>1</v>
      </c>
      <c r="CL102" s="194">
        <f t="shared" ca="1" si="121"/>
        <v>1.3963799927016407E-2</v>
      </c>
      <c r="CO102" s="194">
        <f t="shared" si="122"/>
        <v>0</v>
      </c>
      <c r="CP102" s="19">
        <f ca="1"/>
        <v>0</v>
      </c>
      <c r="CQ102" s="208">
        <f t="shared" ca="1" si="123"/>
        <v>0</v>
      </c>
      <c r="CR102" s="207"/>
      <c r="CS102" s="194"/>
      <c r="CT102" s="198" cm="1">
        <f t="array" ref="CT102">IFERROR(MATCH(TRUE,INDEX($B$14:$B$117&gt;=CS102,0),0),"")</f>
        <v>1</v>
      </c>
      <c r="CU102" s="194">
        <f t="shared" ca="1" si="124"/>
        <v>1.3963799927016407E-2</v>
      </c>
      <c r="CX102" s="194">
        <f t="shared" si="125"/>
        <v>0</v>
      </c>
      <c r="CY102" s="19" t="e">
        <f ca="1"/>
        <v>#N/A</v>
      </c>
      <c r="CZ102" s="208" t="e">
        <f t="shared" ca="1" si="126"/>
        <v>#N/A</v>
      </c>
      <c r="DA102" s="207"/>
      <c r="DB102" s="194"/>
      <c r="DC102" s="198" cm="1">
        <f t="array" ref="DC102">IFERROR(MATCH(TRUE,INDEX($B$14:$B$117&gt;=DB102,0),0),"")</f>
        <v>1</v>
      </c>
      <c r="DD102" s="194">
        <f t="shared" ca="1" si="127"/>
        <v>1.3963799927016407E-2</v>
      </c>
      <c r="DG102" s="194">
        <f t="shared" si="128"/>
        <v>0</v>
      </c>
      <c r="DH102" s="19" t="e">
        <f ca="1"/>
        <v>#N/A</v>
      </c>
      <c r="DI102" s="208" t="e">
        <f t="shared" ca="1" si="129"/>
        <v>#N/A</v>
      </c>
      <c r="DJ102" s="207"/>
      <c r="DK102" s="194"/>
      <c r="DL102" s="198" cm="1">
        <f t="array" ref="DL102">IFERROR(MATCH(TRUE,INDEX($B$14:$B$117&gt;=DK102,0),0),"")</f>
        <v>1</v>
      </c>
      <c r="DM102" s="194">
        <f t="shared" ca="1" si="130"/>
        <v>1.3963799927016407E-2</v>
      </c>
      <c r="DP102" s="194">
        <f t="shared" si="131"/>
        <v>0</v>
      </c>
      <c r="DQ102" s="19" t="e">
        <f ca="1"/>
        <v>#N/A</v>
      </c>
      <c r="DR102" s="208" t="e">
        <f t="shared" ca="1" si="132"/>
        <v>#N/A</v>
      </c>
      <c r="DS102" s="207"/>
      <c r="DT102" s="194"/>
      <c r="DU102" s="198" cm="1">
        <f t="array" ref="DU102">IFERROR(MATCH(TRUE,INDEX($B$14:$B$117&gt;=DT102,0),0),"")</f>
        <v>1</v>
      </c>
      <c r="DV102" s="194">
        <f t="shared" ca="1" si="133"/>
        <v>1.3963799927016407E-2</v>
      </c>
      <c r="DY102" s="194">
        <f t="shared" si="134"/>
        <v>0</v>
      </c>
      <c r="DZ102" s="19" t="e">
        <f ca="1"/>
        <v>#N/A</v>
      </c>
      <c r="EA102" s="208" t="e">
        <f t="shared" ca="1" si="135"/>
        <v>#N/A</v>
      </c>
      <c r="EB102" s="207"/>
      <c r="EC102" s="194"/>
      <c r="ED102" s="198" cm="1">
        <f t="array" ref="ED102">IFERROR(MATCH(TRUE,INDEX($B$14:$B$117&gt;=EC102,0),0),"")</f>
        <v>1</v>
      </c>
      <c r="EE102" s="194">
        <f t="shared" ca="1" si="136"/>
        <v>1.3963799927016407E-2</v>
      </c>
      <c r="EH102" s="194">
        <f t="shared" si="137"/>
        <v>0</v>
      </c>
      <c r="EI102" s="19" t="e">
        <f ca="1"/>
        <v>#N/A</v>
      </c>
      <c r="EJ102" s="208" t="e">
        <f t="shared" ca="1" si="138"/>
        <v>#N/A</v>
      </c>
      <c r="EK102" s="207"/>
      <c r="EL102" s="194"/>
      <c r="EM102" s="198" cm="1">
        <f t="array" ref="EM102">IFERROR(MATCH(TRUE,INDEX($B$14:$B$117&gt;=EL102,0),0),"")</f>
        <v>1</v>
      </c>
      <c r="EN102" s="194">
        <f t="shared" ca="1" si="139"/>
        <v>1.3963799927016407E-2</v>
      </c>
      <c r="EQ102" s="194">
        <f t="shared" si="140"/>
        <v>0</v>
      </c>
      <c r="ER102" s="19" t="e">
        <f ca="1"/>
        <v>#N/A</v>
      </c>
      <c r="ES102" s="208" t="e">
        <f t="shared" ca="1" si="141"/>
        <v>#N/A</v>
      </c>
      <c r="ET102" s="207"/>
      <c r="EU102" s="194"/>
      <c r="EV102" s="198" cm="1">
        <f t="array" ref="EV102">IFERROR(MATCH(TRUE,INDEX($B$14:$B$117&gt;=EU102,0),0),"")</f>
        <v>1</v>
      </c>
      <c r="EW102" s="194">
        <f t="shared" ca="1" si="142"/>
        <v>1.3963799927016407E-2</v>
      </c>
      <c r="EZ102" s="194">
        <f t="shared" si="143"/>
        <v>0</v>
      </c>
      <c r="FA102" s="19" t="e">
        <f ca="1"/>
        <v>#N/A</v>
      </c>
      <c r="FB102" s="208" t="e">
        <f t="shared" ca="1" si="144"/>
        <v>#N/A</v>
      </c>
      <c r="FC102" s="207"/>
      <c r="FD102" s="194"/>
      <c r="FE102" s="198" cm="1">
        <f t="array" ref="FE102">IFERROR(MATCH(TRUE,INDEX($B$14:$B$117&gt;=FD102,0),0),"")</f>
        <v>1</v>
      </c>
      <c r="FF102" s="194">
        <f t="shared" ca="1" si="145"/>
        <v>1.3963799927016407E-2</v>
      </c>
      <c r="FI102" s="194">
        <f t="shared" si="146"/>
        <v>0</v>
      </c>
      <c r="FJ102" s="19" t="e">
        <f ca="1"/>
        <v>#N/A</v>
      </c>
      <c r="FK102" s="208" t="e">
        <f t="shared" ca="1" si="147"/>
        <v>#N/A</v>
      </c>
      <c r="FL102" s="207"/>
      <c r="FM102" s="194"/>
      <c r="FN102" s="198" cm="1">
        <f t="array" ref="FN102">IFERROR(MATCH(TRUE,INDEX($B$14:$B$117&gt;=FM102,0),0),"")</f>
        <v>1</v>
      </c>
      <c r="FO102" s="194">
        <f t="shared" ca="1" si="148"/>
        <v>1.3963799927016407E-2</v>
      </c>
      <c r="FR102" s="194">
        <f t="shared" si="149"/>
        <v>0</v>
      </c>
      <c r="FS102" s="19" t="e">
        <f ca="1"/>
        <v>#N/A</v>
      </c>
      <c r="FT102" s="208" t="e">
        <f t="shared" ca="1" si="150"/>
        <v>#N/A</v>
      </c>
      <c r="FU102" s="207"/>
      <c r="FV102" s="194"/>
      <c r="FW102" s="198" cm="1">
        <f t="array" ref="FW102">IFERROR(MATCH(TRUE,INDEX($B$14:$B$117&gt;=FV102,0),0),"")</f>
        <v>1</v>
      </c>
      <c r="FX102" s="194">
        <f t="shared" ca="1" si="151"/>
        <v>1.3963799927016407E-2</v>
      </c>
      <c r="GA102" s="194">
        <f t="shared" si="152"/>
        <v>0</v>
      </c>
      <c r="GB102" s="19" t="e">
        <f ca="1"/>
        <v>#N/A</v>
      </c>
      <c r="GC102" s="208" t="e">
        <f t="shared" ca="1" si="153"/>
        <v>#N/A</v>
      </c>
    </row>
    <row r="103" spans="1:185" x14ac:dyDescent="0.2">
      <c r="A103" s="330"/>
      <c r="B103" s="194"/>
      <c r="C103" s="194"/>
      <c r="D103" s="194"/>
      <c r="E103" s="194"/>
      <c r="F103" s="207">
        <f ca="1"/>
        <v>89</v>
      </c>
      <c r="G103" s="194">
        <f ca="1"/>
        <v>0.93684210526315792</v>
      </c>
      <c r="H103" s="198" cm="1">
        <f t="array" aca="1" ref="H103" ca="1">IFERROR(MATCH(TRUE,INDEX($B$14:$B$117&gt;=G103,0),0),"")</f>
        <v>43</v>
      </c>
      <c r="I103" s="194">
        <f t="shared" ca="1" si="98"/>
        <v>0.99159964668770384</v>
      </c>
      <c r="L103" s="194">
        <f t="shared" si="154"/>
        <v>0</v>
      </c>
      <c r="M103" s="19">
        <f ca="1"/>
        <v>0</v>
      </c>
      <c r="N103" s="208">
        <f t="shared" ca="1" si="155"/>
        <v>0</v>
      </c>
      <c r="O103" s="207"/>
      <c r="P103" s="194"/>
      <c r="Q103" s="198" cm="1">
        <f t="array" ref="Q103">IFERROR(MATCH(TRUE,INDEX($B$14:$B$117&gt;=P103,0),0),"")</f>
        <v>1</v>
      </c>
      <c r="R103" s="194">
        <f t="shared" ca="1" si="99"/>
        <v>1.3963799927016407E-2</v>
      </c>
      <c r="U103" s="194">
        <f t="shared" si="156"/>
        <v>0</v>
      </c>
      <c r="V103" s="19">
        <f ca="1"/>
        <v>0</v>
      </c>
      <c r="W103" s="208">
        <f t="shared" ca="1" si="157"/>
        <v>0</v>
      </c>
      <c r="X103" s="207"/>
      <c r="Y103" s="194"/>
      <c r="Z103" s="198" cm="1">
        <f t="array" ref="Z103">IFERROR(MATCH(TRUE,INDEX($B$14:$B$117&gt;=Y103,0),0),"")</f>
        <v>1</v>
      </c>
      <c r="AA103" s="194">
        <f t="shared" ca="1" si="100"/>
        <v>1.3963799927016407E-2</v>
      </c>
      <c r="AD103" s="194">
        <f t="shared" si="101"/>
        <v>0</v>
      </c>
      <c r="AE103" s="19">
        <f ca="1"/>
        <v>0</v>
      </c>
      <c r="AF103" s="208">
        <f t="shared" ca="1" si="102"/>
        <v>0</v>
      </c>
      <c r="AG103" s="207"/>
      <c r="AH103" s="194"/>
      <c r="AI103" s="198" cm="1">
        <f t="array" ref="AI103">IFERROR(MATCH(TRUE,INDEX($B$14:$B$117&gt;=AH103,0),0),"")</f>
        <v>1</v>
      </c>
      <c r="AJ103" s="194">
        <f t="shared" ca="1" si="103"/>
        <v>1.3963799927016407E-2</v>
      </c>
      <c r="AM103" s="194">
        <f t="shared" si="104"/>
        <v>0</v>
      </c>
      <c r="AN103" s="19">
        <f ca="1"/>
        <v>0</v>
      </c>
      <c r="AO103" s="208">
        <f t="shared" ca="1" si="105"/>
        <v>0</v>
      </c>
      <c r="AP103" s="207"/>
      <c r="AQ103" s="194"/>
      <c r="AR103" s="198" cm="1">
        <f t="array" ref="AR103">IFERROR(MATCH(TRUE,INDEX($B$14:$B$117&gt;=AQ103,0),0),"")</f>
        <v>1</v>
      </c>
      <c r="AS103" s="194">
        <f t="shared" ca="1" si="106"/>
        <v>1.3963799927016407E-2</v>
      </c>
      <c r="AV103" s="194">
        <f t="shared" si="107"/>
        <v>0</v>
      </c>
      <c r="AW103" s="19">
        <f ca="1"/>
        <v>0</v>
      </c>
      <c r="AX103" s="208">
        <f t="shared" ca="1" si="108"/>
        <v>0</v>
      </c>
      <c r="AY103" s="207"/>
      <c r="AZ103" s="194"/>
      <c r="BA103" s="198" cm="1">
        <f t="array" ref="BA103">IFERROR(MATCH(TRUE,INDEX($B$14:$B$117&gt;=AZ103,0),0),"")</f>
        <v>1</v>
      </c>
      <c r="BB103" s="194">
        <f t="shared" ca="1" si="109"/>
        <v>1.3963799927016407E-2</v>
      </c>
      <c r="BE103" s="194">
        <f t="shared" si="110"/>
        <v>0</v>
      </c>
      <c r="BF103" s="19">
        <f ca="1"/>
        <v>0</v>
      </c>
      <c r="BG103" s="208">
        <f t="shared" ca="1" si="111"/>
        <v>0</v>
      </c>
      <c r="BH103" s="207"/>
      <c r="BI103" s="194"/>
      <c r="BJ103" s="198" cm="1">
        <f t="array" ref="BJ103">IFERROR(MATCH(TRUE,INDEX($B$14:$B$117&gt;=BI103,0),0),"")</f>
        <v>1</v>
      </c>
      <c r="BK103" s="194">
        <f t="shared" ca="1" si="112"/>
        <v>1.3963799927016407E-2</v>
      </c>
      <c r="BN103" s="194">
        <f t="shared" si="113"/>
        <v>0</v>
      </c>
      <c r="BO103" s="19">
        <f ca="1"/>
        <v>0</v>
      </c>
      <c r="BP103" s="208">
        <f t="shared" ca="1" si="114"/>
        <v>0</v>
      </c>
      <c r="BQ103" s="207"/>
      <c r="BR103" s="194"/>
      <c r="BS103" s="198" cm="1">
        <f t="array" ref="BS103">IFERROR(MATCH(TRUE,INDEX($B$14:$B$117&gt;=BR103,0),0),"")</f>
        <v>1</v>
      </c>
      <c r="BT103" s="194">
        <f t="shared" ca="1" si="115"/>
        <v>1.3963799927016407E-2</v>
      </c>
      <c r="BW103" s="194">
        <f t="shared" si="116"/>
        <v>0</v>
      </c>
      <c r="BX103" s="19">
        <f ca="1"/>
        <v>0</v>
      </c>
      <c r="BY103" s="208">
        <f t="shared" ca="1" si="117"/>
        <v>0</v>
      </c>
      <c r="BZ103" s="207"/>
      <c r="CA103" s="194"/>
      <c r="CB103" s="198" cm="1">
        <f t="array" ref="CB103">IFERROR(MATCH(TRUE,INDEX($B$14:$B$117&gt;=CA103,0),0),"")</f>
        <v>1</v>
      </c>
      <c r="CC103" s="194">
        <f t="shared" ca="1" si="118"/>
        <v>1.3963799927016407E-2</v>
      </c>
      <c r="CF103" s="194">
        <f t="shared" si="119"/>
        <v>0</v>
      </c>
      <c r="CG103" s="19">
        <f ca="1"/>
        <v>0</v>
      </c>
      <c r="CH103" s="208">
        <f t="shared" ca="1" si="120"/>
        <v>0</v>
      </c>
      <c r="CI103" s="207"/>
      <c r="CJ103" s="194"/>
      <c r="CK103" s="198" cm="1">
        <f t="array" ref="CK103">IFERROR(MATCH(TRUE,INDEX($B$14:$B$117&gt;=CJ103,0),0),"")</f>
        <v>1</v>
      </c>
      <c r="CL103" s="194">
        <f t="shared" ca="1" si="121"/>
        <v>1.3963799927016407E-2</v>
      </c>
      <c r="CO103" s="194">
        <f t="shared" si="122"/>
        <v>0</v>
      </c>
      <c r="CP103" s="19">
        <f ca="1"/>
        <v>0</v>
      </c>
      <c r="CQ103" s="208">
        <f t="shared" ca="1" si="123"/>
        <v>0</v>
      </c>
      <c r="CR103" s="207"/>
      <c r="CS103" s="194"/>
      <c r="CT103" s="198" cm="1">
        <f t="array" ref="CT103">IFERROR(MATCH(TRUE,INDEX($B$14:$B$117&gt;=CS103,0),0),"")</f>
        <v>1</v>
      </c>
      <c r="CU103" s="194">
        <f t="shared" ca="1" si="124"/>
        <v>1.3963799927016407E-2</v>
      </c>
      <c r="CX103" s="194">
        <f t="shared" si="125"/>
        <v>0</v>
      </c>
      <c r="CY103" s="19" t="e">
        <f ca="1"/>
        <v>#N/A</v>
      </c>
      <c r="CZ103" s="208" t="e">
        <f t="shared" ca="1" si="126"/>
        <v>#N/A</v>
      </c>
      <c r="DA103" s="207"/>
      <c r="DB103" s="194"/>
      <c r="DC103" s="198" cm="1">
        <f t="array" ref="DC103">IFERROR(MATCH(TRUE,INDEX($B$14:$B$117&gt;=DB103,0),0),"")</f>
        <v>1</v>
      </c>
      <c r="DD103" s="194">
        <f t="shared" ca="1" si="127"/>
        <v>1.3963799927016407E-2</v>
      </c>
      <c r="DG103" s="194">
        <f t="shared" si="128"/>
        <v>0</v>
      </c>
      <c r="DH103" s="19" t="e">
        <f ca="1"/>
        <v>#N/A</v>
      </c>
      <c r="DI103" s="208" t="e">
        <f t="shared" ca="1" si="129"/>
        <v>#N/A</v>
      </c>
      <c r="DJ103" s="207"/>
      <c r="DK103" s="194"/>
      <c r="DL103" s="198" cm="1">
        <f t="array" ref="DL103">IFERROR(MATCH(TRUE,INDEX($B$14:$B$117&gt;=DK103,0),0),"")</f>
        <v>1</v>
      </c>
      <c r="DM103" s="194">
        <f t="shared" ca="1" si="130"/>
        <v>1.3963799927016407E-2</v>
      </c>
      <c r="DP103" s="194">
        <f t="shared" si="131"/>
        <v>0</v>
      </c>
      <c r="DQ103" s="19" t="e">
        <f ca="1"/>
        <v>#N/A</v>
      </c>
      <c r="DR103" s="208" t="e">
        <f t="shared" ca="1" si="132"/>
        <v>#N/A</v>
      </c>
      <c r="DS103" s="207"/>
      <c r="DT103" s="194"/>
      <c r="DU103" s="198" cm="1">
        <f t="array" ref="DU103">IFERROR(MATCH(TRUE,INDEX($B$14:$B$117&gt;=DT103,0),0),"")</f>
        <v>1</v>
      </c>
      <c r="DV103" s="194">
        <f t="shared" ca="1" si="133"/>
        <v>1.3963799927016407E-2</v>
      </c>
      <c r="DY103" s="194">
        <f t="shared" si="134"/>
        <v>0</v>
      </c>
      <c r="DZ103" s="19" t="e">
        <f ca="1"/>
        <v>#N/A</v>
      </c>
      <c r="EA103" s="208" t="e">
        <f t="shared" ca="1" si="135"/>
        <v>#N/A</v>
      </c>
      <c r="EB103" s="207"/>
      <c r="EC103" s="194"/>
      <c r="ED103" s="198" cm="1">
        <f t="array" ref="ED103">IFERROR(MATCH(TRUE,INDEX($B$14:$B$117&gt;=EC103,0),0),"")</f>
        <v>1</v>
      </c>
      <c r="EE103" s="194">
        <f t="shared" ca="1" si="136"/>
        <v>1.3963799927016407E-2</v>
      </c>
      <c r="EH103" s="194">
        <f t="shared" si="137"/>
        <v>0</v>
      </c>
      <c r="EI103" s="19" t="e">
        <f ca="1"/>
        <v>#N/A</v>
      </c>
      <c r="EJ103" s="208" t="e">
        <f t="shared" ca="1" si="138"/>
        <v>#N/A</v>
      </c>
      <c r="EK103" s="207"/>
      <c r="EL103" s="194"/>
      <c r="EM103" s="198" cm="1">
        <f t="array" ref="EM103">IFERROR(MATCH(TRUE,INDEX($B$14:$B$117&gt;=EL103,0),0),"")</f>
        <v>1</v>
      </c>
      <c r="EN103" s="194">
        <f t="shared" ca="1" si="139"/>
        <v>1.3963799927016407E-2</v>
      </c>
      <c r="EQ103" s="194">
        <f t="shared" si="140"/>
        <v>0</v>
      </c>
      <c r="ER103" s="19" t="e">
        <f ca="1"/>
        <v>#N/A</v>
      </c>
      <c r="ES103" s="208" t="e">
        <f t="shared" ca="1" si="141"/>
        <v>#N/A</v>
      </c>
      <c r="ET103" s="207"/>
      <c r="EU103" s="194"/>
      <c r="EV103" s="198" cm="1">
        <f t="array" ref="EV103">IFERROR(MATCH(TRUE,INDEX($B$14:$B$117&gt;=EU103,0),0),"")</f>
        <v>1</v>
      </c>
      <c r="EW103" s="194">
        <f t="shared" ca="1" si="142"/>
        <v>1.3963799927016407E-2</v>
      </c>
      <c r="EZ103" s="194">
        <f t="shared" si="143"/>
        <v>0</v>
      </c>
      <c r="FA103" s="19" t="e">
        <f ca="1"/>
        <v>#N/A</v>
      </c>
      <c r="FB103" s="208" t="e">
        <f t="shared" ca="1" si="144"/>
        <v>#N/A</v>
      </c>
      <c r="FC103" s="207"/>
      <c r="FD103" s="194"/>
      <c r="FE103" s="198" cm="1">
        <f t="array" ref="FE103">IFERROR(MATCH(TRUE,INDEX($B$14:$B$117&gt;=FD103,0),0),"")</f>
        <v>1</v>
      </c>
      <c r="FF103" s="194">
        <f t="shared" ca="1" si="145"/>
        <v>1.3963799927016407E-2</v>
      </c>
      <c r="FI103" s="194">
        <f t="shared" si="146"/>
        <v>0</v>
      </c>
      <c r="FJ103" s="19" t="e">
        <f ca="1"/>
        <v>#N/A</v>
      </c>
      <c r="FK103" s="208" t="e">
        <f t="shared" ca="1" si="147"/>
        <v>#N/A</v>
      </c>
      <c r="FL103" s="207"/>
      <c r="FM103" s="194"/>
      <c r="FN103" s="198" cm="1">
        <f t="array" ref="FN103">IFERROR(MATCH(TRUE,INDEX($B$14:$B$117&gt;=FM103,0),0),"")</f>
        <v>1</v>
      </c>
      <c r="FO103" s="194">
        <f t="shared" ca="1" si="148"/>
        <v>1.3963799927016407E-2</v>
      </c>
      <c r="FR103" s="194">
        <f t="shared" si="149"/>
        <v>0</v>
      </c>
      <c r="FS103" s="19" t="e">
        <f ca="1"/>
        <v>#N/A</v>
      </c>
      <c r="FT103" s="208" t="e">
        <f t="shared" ca="1" si="150"/>
        <v>#N/A</v>
      </c>
      <c r="FU103" s="207"/>
      <c r="FV103" s="194"/>
      <c r="FW103" s="198" cm="1">
        <f t="array" ref="FW103">IFERROR(MATCH(TRUE,INDEX($B$14:$B$117&gt;=FV103,0),0),"")</f>
        <v>1</v>
      </c>
      <c r="FX103" s="194">
        <f t="shared" ca="1" si="151"/>
        <v>1.3963799927016407E-2</v>
      </c>
      <c r="GA103" s="194">
        <f t="shared" si="152"/>
        <v>0</v>
      </c>
      <c r="GB103" s="19" t="e">
        <f ca="1"/>
        <v>#N/A</v>
      </c>
      <c r="GC103" s="208" t="e">
        <f t="shared" ca="1" si="153"/>
        <v>#N/A</v>
      </c>
    </row>
    <row r="104" spans="1:185" x14ac:dyDescent="0.2">
      <c r="A104" s="330"/>
      <c r="B104" s="194"/>
      <c r="C104" s="194"/>
      <c r="D104" s="194"/>
      <c r="E104" s="194"/>
      <c r="F104" s="207">
        <f ca="1"/>
        <v>90</v>
      </c>
      <c r="G104" s="194">
        <f ca="1"/>
        <v>0.94736842105263153</v>
      </c>
      <c r="H104" s="198" cm="1">
        <f t="array" aca="1" ref="H104" ca="1">IFERROR(MATCH(TRUE,INDEX($B$14:$B$117&gt;=G104,0),0),"")</f>
        <v>43</v>
      </c>
      <c r="I104" s="194">
        <f t="shared" ca="1" si="98"/>
        <v>0.99301876116808452</v>
      </c>
      <c r="L104" s="194">
        <f t="shared" si="154"/>
        <v>0</v>
      </c>
      <c r="M104" s="19">
        <f ca="1"/>
        <v>0</v>
      </c>
      <c r="N104" s="208">
        <f t="shared" ca="1" si="155"/>
        <v>0</v>
      </c>
      <c r="O104" s="207"/>
      <c r="P104" s="194"/>
      <c r="Q104" s="198" cm="1">
        <f t="array" ref="Q104">IFERROR(MATCH(TRUE,INDEX($B$14:$B$117&gt;=P104,0),0),"")</f>
        <v>1</v>
      </c>
      <c r="R104" s="194">
        <f t="shared" ca="1" si="99"/>
        <v>1.3963799927016407E-2</v>
      </c>
      <c r="U104" s="194">
        <f t="shared" si="156"/>
        <v>0</v>
      </c>
      <c r="V104" s="19">
        <f ca="1"/>
        <v>0</v>
      </c>
      <c r="W104" s="208">
        <f t="shared" ca="1" si="157"/>
        <v>0</v>
      </c>
      <c r="X104" s="207"/>
      <c r="Y104" s="194"/>
      <c r="Z104" s="198" cm="1">
        <f t="array" ref="Z104">IFERROR(MATCH(TRUE,INDEX($B$14:$B$117&gt;=Y104,0),0),"")</f>
        <v>1</v>
      </c>
      <c r="AA104" s="194">
        <f t="shared" ca="1" si="100"/>
        <v>1.3963799927016407E-2</v>
      </c>
      <c r="AD104" s="194">
        <f t="shared" si="101"/>
        <v>0</v>
      </c>
      <c r="AE104" s="19">
        <f ca="1"/>
        <v>0</v>
      </c>
      <c r="AF104" s="208">
        <f t="shared" ca="1" si="102"/>
        <v>0</v>
      </c>
      <c r="AG104" s="207"/>
      <c r="AH104" s="194"/>
      <c r="AI104" s="198" cm="1">
        <f t="array" ref="AI104">IFERROR(MATCH(TRUE,INDEX($B$14:$B$117&gt;=AH104,0),0),"")</f>
        <v>1</v>
      </c>
      <c r="AJ104" s="194">
        <f t="shared" ca="1" si="103"/>
        <v>1.3963799927016407E-2</v>
      </c>
      <c r="AM104" s="194">
        <f t="shared" si="104"/>
        <v>0</v>
      </c>
      <c r="AN104" s="19">
        <f ca="1"/>
        <v>0</v>
      </c>
      <c r="AO104" s="208">
        <f t="shared" ca="1" si="105"/>
        <v>0</v>
      </c>
      <c r="AP104" s="207"/>
      <c r="AQ104" s="194"/>
      <c r="AR104" s="198" cm="1">
        <f t="array" ref="AR104">IFERROR(MATCH(TRUE,INDEX($B$14:$B$117&gt;=AQ104,0),0),"")</f>
        <v>1</v>
      </c>
      <c r="AS104" s="194">
        <f t="shared" ca="1" si="106"/>
        <v>1.3963799927016407E-2</v>
      </c>
      <c r="AV104" s="194">
        <f t="shared" si="107"/>
        <v>0</v>
      </c>
      <c r="AW104" s="19">
        <f ca="1"/>
        <v>0</v>
      </c>
      <c r="AX104" s="208">
        <f t="shared" ca="1" si="108"/>
        <v>0</v>
      </c>
      <c r="AY104" s="207"/>
      <c r="AZ104" s="194"/>
      <c r="BA104" s="198" cm="1">
        <f t="array" ref="BA104">IFERROR(MATCH(TRUE,INDEX($B$14:$B$117&gt;=AZ104,0),0),"")</f>
        <v>1</v>
      </c>
      <c r="BB104" s="194">
        <f t="shared" ca="1" si="109"/>
        <v>1.3963799927016407E-2</v>
      </c>
      <c r="BE104" s="194">
        <f t="shared" si="110"/>
        <v>0</v>
      </c>
      <c r="BF104" s="19">
        <f ca="1"/>
        <v>0</v>
      </c>
      <c r="BG104" s="208">
        <f t="shared" ca="1" si="111"/>
        <v>0</v>
      </c>
      <c r="BH104" s="207"/>
      <c r="BI104" s="194"/>
      <c r="BJ104" s="198" cm="1">
        <f t="array" ref="BJ104">IFERROR(MATCH(TRUE,INDEX($B$14:$B$117&gt;=BI104,0),0),"")</f>
        <v>1</v>
      </c>
      <c r="BK104" s="194">
        <f t="shared" ca="1" si="112"/>
        <v>1.3963799927016407E-2</v>
      </c>
      <c r="BN104" s="194">
        <f t="shared" si="113"/>
        <v>0</v>
      </c>
      <c r="BO104" s="19">
        <f ca="1"/>
        <v>0</v>
      </c>
      <c r="BP104" s="208">
        <f t="shared" ca="1" si="114"/>
        <v>0</v>
      </c>
      <c r="BQ104" s="207"/>
      <c r="BR104" s="194"/>
      <c r="BS104" s="198" cm="1">
        <f t="array" ref="BS104">IFERROR(MATCH(TRUE,INDEX($B$14:$B$117&gt;=BR104,0),0),"")</f>
        <v>1</v>
      </c>
      <c r="BT104" s="194">
        <f t="shared" ca="1" si="115"/>
        <v>1.3963799927016407E-2</v>
      </c>
      <c r="BW104" s="194">
        <f t="shared" si="116"/>
        <v>0</v>
      </c>
      <c r="BX104" s="19">
        <f ca="1"/>
        <v>0</v>
      </c>
      <c r="BY104" s="208">
        <f t="shared" ca="1" si="117"/>
        <v>0</v>
      </c>
      <c r="BZ104" s="207"/>
      <c r="CA104" s="194"/>
      <c r="CB104" s="198" cm="1">
        <f t="array" ref="CB104">IFERROR(MATCH(TRUE,INDEX($B$14:$B$117&gt;=CA104,0),0),"")</f>
        <v>1</v>
      </c>
      <c r="CC104" s="194">
        <f t="shared" ca="1" si="118"/>
        <v>1.3963799927016407E-2</v>
      </c>
      <c r="CF104" s="194">
        <f t="shared" si="119"/>
        <v>0</v>
      </c>
      <c r="CG104" s="19">
        <f ca="1"/>
        <v>0</v>
      </c>
      <c r="CH104" s="208">
        <f t="shared" ca="1" si="120"/>
        <v>0</v>
      </c>
      <c r="CI104" s="207"/>
      <c r="CJ104" s="194"/>
      <c r="CK104" s="198" cm="1">
        <f t="array" ref="CK104">IFERROR(MATCH(TRUE,INDEX($B$14:$B$117&gt;=CJ104,0),0),"")</f>
        <v>1</v>
      </c>
      <c r="CL104" s="194">
        <f t="shared" ca="1" si="121"/>
        <v>1.3963799927016407E-2</v>
      </c>
      <c r="CO104" s="194">
        <f t="shared" si="122"/>
        <v>0</v>
      </c>
      <c r="CP104" s="19">
        <f ca="1"/>
        <v>0</v>
      </c>
      <c r="CQ104" s="208">
        <f t="shared" ca="1" si="123"/>
        <v>0</v>
      </c>
      <c r="CR104" s="207"/>
      <c r="CS104" s="194"/>
      <c r="CT104" s="198" cm="1">
        <f t="array" ref="CT104">IFERROR(MATCH(TRUE,INDEX($B$14:$B$117&gt;=CS104,0),0),"")</f>
        <v>1</v>
      </c>
      <c r="CU104" s="194">
        <f t="shared" ca="1" si="124"/>
        <v>1.3963799927016407E-2</v>
      </c>
      <c r="CX104" s="194">
        <f t="shared" si="125"/>
        <v>0</v>
      </c>
      <c r="CY104" s="19" t="e">
        <f ca="1"/>
        <v>#N/A</v>
      </c>
      <c r="CZ104" s="208" t="e">
        <f t="shared" ca="1" si="126"/>
        <v>#N/A</v>
      </c>
      <c r="DA104" s="207"/>
      <c r="DB104" s="194"/>
      <c r="DC104" s="198" cm="1">
        <f t="array" ref="DC104">IFERROR(MATCH(TRUE,INDEX($B$14:$B$117&gt;=DB104,0),0),"")</f>
        <v>1</v>
      </c>
      <c r="DD104" s="194">
        <f t="shared" ca="1" si="127"/>
        <v>1.3963799927016407E-2</v>
      </c>
      <c r="DG104" s="194">
        <f t="shared" si="128"/>
        <v>0</v>
      </c>
      <c r="DH104" s="19" t="e">
        <f ca="1"/>
        <v>#N/A</v>
      </c>
      <c r="DI104" s="208" t="e">
        <f t="shared" ca="1" si="129"/>
        <v>#N/A</v>
      </c>
      <c r="DJ104" s="207"/>
      <c r="DK104" s="194"/>
      <c r="DL104" s="198" cm="1">
        <f t="array" ref="DL104">IFERROR(MATCH(TRUE,INDEX($B$14:$B$117&gt;=DK104,0),0),"")</f>
        <v>1</v>
      </c>
      <c r="DM104" s="194">
        <f t="shared" ca="1" si="130"/>
        <v>1.3963799927016407E-2</v>
      </c>
      <c r="DP104" s="194">
        <f t="shared" si="131"/>
        <v>0</v>
      </c>
      <c r="DQ104" s="19" t="e">
        <f ca="1"/>
        <v>#N/A</v>
      </c>
      <c r="DR104" s="208" t="e">
        <f t="shared" ca="1" si="132"/>
        <v>#N/A</v>
      </c>
      <c r="DS104" s="207"/>
      <c r="DT104" s="194"/>
      <c r="DU104" s="198" cm="1">
        <f t="array" ref="DU104">IFERROR(MATCH(TRUE,INDEX($B$14:$B$117&gt;=DT104,0),0),"")</f>
        <v>1</v>
      </c>
      <c r="DV104" s="194">
        <f t="shared" ca="1" si="133"/>
        <v>1.3963799927016407E-2</v>
      </c>
      <c r="DY104" s="194">
        <f t="shared" si="134"/>
        <v>0</v>
      </c>
      <c r="DZ104" s="19" t="e">
        <f ca="1"/>
        <v>#N/A</v>
      </c>
      <c r="EA104" s="208" t="e">
        <f t="shared" ca="1" si="135"/>
        <v>#N/A</v>
      </c>
      <c r="EB104" s="207"/>
      <c r="EC104" s="194"/>
      <c r="ED104" s="198" cm="1">
        <f t="array" ref="ED104">IFERROR(MATCH(TRUE,INDEX($B$14:$B$117&gt;=EC104,0),0),"")</f>
        <v>1</v>
      </c>
      <c r="EE104" s="194">
        <f t="shared" ca="1" si="136"/>
        <v>1.3963799927016407E-2</v>
      </c>
      <c r="EH104" s="194">
        <f t="shared" si="137"/>
        <v>0</v>
      </c>
      <c r="EI104" s="19" t="e">
        <f ca="1"/>
        <v>#N/A</v>
      </c>
      <c r="EJ104" s="208" t="e">
        <f t="shared" ca="1" si="138"/>
        <v>#N/A</v>
      </c>
      <c r="EK104" s="207"/>
      <c r="EL104" s="194"/>
      <c r="EM104" s="198" cm="1">
        <f t="array" ref="EM104">IFERROR(MATCH(TRUE,INDEX($B$14:$B$117&gt;=EL104,0),0),"")</f>
        <v>1</v>
      </c>
      <c r="EN104" s="194">
        <f t="shared" ca="1" si="139"/>
        <v>1.3963799927016407E-2</v>
      </c>
      <c r="EQ104" s="194">
        <f t="shared" si="140"/>
        <v>0</v>
      </c>
      <c r="ER104" s="19" t="e">
        <f ca="1"/>
        <v>#N/A</v>
      </c>
      <c r="ES104" s="208" t="e">
        <f t="shared" ca="1" si="141"/>
        <v>#N/A</v>
      </c>
      <c r="ET104" s="207"/>
      <c r="EU104" s="194"/>
      <c r="EV104" s="198" cm="1">
        <f t="array" ref="EV104">IFERROR(MATCH(TRUE,INDEX($B$14:$B$117&gt;=EU104,0),0),"")</f>
        <v>1</v>
      </c>
      <c r="EW104" s="194">
        <f t="shared" ca="1" si="142"/>
        <v>1.3963799927016407E-2</v>
      </c>
      <c r="EZ104" s="194">
        <f t="shared" si="143"/>
        <v>0</v>
      </c>
      <c r="FA104" s="19" t="e">
        <f ca="1"/>
        <v>#N/A</v>
      </c>
      <c r="FB104" s="208" t="e">
        <f t="shared" ca="1" si="144"/>
        <v>#N/A</v>
      </c>
      <c r="FC104" s="207"/>
      <c r="FD104" s="194"/>
      <c r="FE104" s="198" cm="1">
        <f t="array" ref="FE104">IFERROR(MATCH(TRUE,INDEX($B$14:$B$117&gt;=FD104,0),0),"")</f>
        <v>1</v>
      </c>
      <c r="FF104" s="194">
        <f t="shared" ca="1" si="145"/>
        <v>1.3963799927016407E-2</v>
      </c>
      <c r="FI104" s="194">
        <f t="shared" si="146"/>
        <v>0</v>
      </c>
      <c r="FJ104" s="19" t="e">
        <f ca="1"/>
        <v>#N/A</v>
      </c>
      <c r="FK104" s="208" t="e">
        <f t="shared" ca="1" si="147"/>
        <v>#N/A</v>
      </c>
      <c r="FL104" s="207"/>
      <c r="FM104" s="194"/>
      <c r="FN104" s="198" cm="1">
        <f t="array" ref="FN104">IFERROR(MATCH(TRUE,INDEX($B$14:$B$117&gt;=FM104,0),0),"")</f>
        <v>1</v>
      </c>
      <c r="FO104" s="194">
        <f t="shared" ca="1" si="148"/>
        <v>1.3963799927016407E-2</v>
      </c>
      <c r="FR104" s="194">
        <f t="shared" si="149"/>
        <v>0</v>
      </c>
      <c r="FS104" s="19" t="e">
        <f ca="1"/>
        <v>#N/A</v>
      </c>
      <c r="FT104" s="208" t="e">
        <f t="shared" ca="1" si="150"/>
        <v>#N/A</v>
      </c>
      <c r="FU104" s="207"/>
      <c r="FV104" s="194"/>
      <c r="FW104" s="198" cm="1">
        <f t="array" ref="FW104">IFERROR(MATCH(TRUE,INDEX($B$14:$B$117&gt;=FV104,0),0),"")</f>
        <v>1</v>
      </c>
      <c r="FX104" s="194">
        <f t="shared" ca="1" si="151"/>
        <v>1.3963799927016407E-2</v>
      </c>
      <c r="GA104" s="194">
        <f t="shared" si="152"/>
        <v>0</v>
      </c>
      <c r="GB104" s="19" t="e">
        <f ca="1"/>
        <v>#N/A</v>
      </c>
      <c r="GC104" s="208" t="e">
        <f t="shared" ca="1" si="153"/>
        <v>#N/A</v>
      </c>
    </row>
    <row r="105" spans="1:185" x14ac:dyDescent="0.2">
      <c r="A105" s="330"/>
      <c r="B105" s="194"/>
      <c r="C105" s="194"/>
      <c r="D105" s="194"/>
      <c r="E105" s="194"/>
      <c r="F105" s="207">
        <f ca="1"/>
        <v>91</v>
      </c>
      <c r="G105" s="194">
        <f ca="1"/>
        <v>0.95789473684210524</v>
      </c>
      <c r="H105" s="198" cm="1">
        <f t="array" aca="1" ref="H105" ca="1">IFERROR(MATCH(TRUE,INDEX($B$14:$B$117&gt;=G105,0),0),"")</f>
        <v>44</v>
      </c>
      <c r="I105" s="194">
        <f t="shared" ca="1" si="98"/>
        <v>0.99453536006077059</v>
      </c>
      <c r="L105" s="194">
        <f t="shared" si="154"/>
        <v>0</v>
      </c>
      <c r="M105" s="19">
        <f ca="1"/>
        <v>0</v>
      </c>
      <c r="N105" s="208">
        <f t="shared" ca="1" si="155"/>
        <v>0</v>
      </c>
      <c r="O105" s="207"/>
      <c r="P105" s="194"/>
      <c r="Q105" s="198" cm="1">
        <f t="array" ref="Q105">IFERROR(MATCH(TRUE,INDEX($B$14:$B$117&gt;=P105,0),0),"")</f>
        <v>1</v>
      </c>
      <c r="R105" s="194">
        <f t="shared" ca="1" si="99"/>
        <v>1.3963799927016407E-2</v>
      </c>
      <c r="U105" s="194">
        <f t="shared" si="156"/>
        <v>0</v>
      </c>
      <c r="V105" s="19">
        <f ca="1"/>
        <v>0</v>
      </c>
      <c r="W105" s="208">
        <f t="shared" ca="1" si="157"/>
        <v>0</v>
      </c>
      <c r="X105" s="207"/>
      <c r="Y105" s="194"/>
      <c r="Z105" s="198" cm="1">
        <f t="array" ref="Z105">IFERROR(MATCH(TRUE,INDEX($B$14:$B$117&gt;=Y105,0),0),"")</f>
        <v>1</v>
      </c>
      <c r="AA105" s="194">
        <f t="shared" ca="1" si="100"/>
        <v>1.3963799927016407E-2</v>
      </c>
      <c r="AD105" s="194">
        <f t="shared" si="101"/>
        <v>0</v>
      </c>
      <c r="AE105" s="19">
        <f ca="1"/>
        <v>0</v>
      </c>
      <c r="AF105" s="208">
        <f t="shared" ca="1" si="102"/>
        <v>0</v>
      </c>
      <c r="AG105" s="207"/>
      <c r="AH105" s="194"/>
      <c r="AI105" s="198" cm="1">
        <f t="array" ref="AI105">IFERROR(MATCH(TRUE,INDEX($B$14:$B$117&gt;=AH105,0),0),"")</f>
        <v>1</v>
      </c>
      <c r="AJ105" s="194">
        <f t="shared" ca="1" si="103"/>
        <v>1.3963799927016407E-2</v>
      </c>
      <c r="AM105" s="194">
        <f t="shared" si="104"/>
        <v>0</v>
      </c>
      <c r="AN105" s="19">
        <f ca="1"/>
        <v>0</v>
      </c>
      <c r="AO105" s="208">
        <f t="shared" ca="1" si="105"/>
        <v>0</v>
      </c>
      <c r="AP105" s="207"/>
      <c r="AQ105" s="194"/>
      <c r="AR105" s="198" cm="1">
        <f t="array" ref="AR105">IFERROR(MATCH(TRUE,INDEX($B$14:$B$117&gt;=AQ105,0),0),"")</f>
        <v>1</v>
      </c>
      <c r="AS105" s="194">
        <f t="shared" ca="1" si="106"/>
        <v>1.3963799927016407E-2</v>
      </c>
      <c r="AV105" s="194">
        <f t="shared" si="107"/>
        <v>0</v>
      </c>
      <c r="AW105" s="19">
        <f ca="1"/>
        <v>0</v>
      </c>
      <c r="AX105" s="208">
        <f t="shared" ca="1" si="108"/>
        <v>0</v>
      </c>
      <c r="AY105" s="207"/>
      <c r="AZ105" s="194"/>
      <c r="BA105" s="198" cm="1">
        <f t="array" ref="BA105">IFERROR(MATCH(TRUE,INDEX($B$14:$B$117&gt;=AZ105,0),0),"")</f>
        <v>1</v>
      </c>
      <c r="BB105" s="194">
        <f t="shared" ca="1" si="109"/>
        <v>1.3963799927016407E-2</v>
      </c>
      <c r="BE105" s="194">
        <f t="shared" si="110"/>
        <v>0</v>
      </c>
      <c r="BF105" s="19">
        <f ca="1"/>
        <v>0</v>
      </c>
      <c r="BG105" s="208">
        <f t="shared" ca="1" si="111"/>
        <v>0</v>
      </c>
      <c r="BH105" s="207"/>
      <c r="BI105" s="194"/>
      <c r="BJ105" s="198" cm="1">
        <f t="array" ref="BJ105">IFERROR(MATCH(TRUE,INDEX($B$14:$B$117&gt;=BI105,0),0),"")</f>
        <v>1</v>
      </c>
      <c r="BK105" s="194">
        <f t="shared" ca="1" si="112"/>
        <v>1.3963799927016407E-2</v>
      </c>
      <c r="BN105" s="194">
        <f t="shared" si="113"/>
        <v>0</v>
      </c>
      <c r="BO105" s="19">
        <f ca="1"/>
        <v>0</v>
      </c>
      <c r="BP105" s="208">
        <f t="shared" ca="1" si="114"/>
        <v>0</v>
      </c>
      <c r="BQ105" s="207"/>
      <c r="BR105" s="194"/>
      <c r="BS105" s="198" cm="1">
        <f t="array" ref="BS105">IFERROR(MATCH(TRUE,INDEX($B$14:$B$117&gt;=BR105,0),0),"")</f>
        <v>1</v>
      </c>
      <c r="BT105" s="194">
        <f t="shared" ca="1" si="115"/>
        <v>1.3963799927016407E-2</v>
      </c>
      <c r="BW105" s="194">
        <f t="shared" si="116"/>
        <v>0</v>
      </c>
      <c r="BX105" s="19">
        <f ca="1"/>
        <v>0</v>
      </c>
      <c r="BY105" s="208">
        <f t="shared" ca="1" si="117"/>
        <v>0</v>
      </c>
      <c r="BZ105" s="207"/>
      <c r="CA105" s="194"/>
      <c r="CB105" s="198" cm="1">
        <f t="array" ref="CB105">IFERROR(MATCH(TRUE,INDEX($B$14:$B$117&gt;=CA105,0),0),"")</f>
        <v>1</v>
      </c>
      <c r="CC105" s="194">
        <f t="shared" ca="1" si="118"/>
        <v>1.3963799927016407E-2</v>
      </c>
      <c r="CF105" s="194">
        <f t="shared" si="119"/>
        <v>0</v>
      </c>
      <c r="CG105" s="19">
        <f ca="1"/>
        <v>0</v>
      </c>
      <c r="CH105" s="208">
        <f t="shared" ca="1" si="120"/>
        <v>0</v>
      </c>
      <c r="CI105" s="207"/>
      <c r="CJ105" s="194"/>
      <c r="CK105" s="198" cm="1">
        <f t="array" ref="CK105">IFERROR(MATCH(TRUE,INDEX($B$14:$B$117&gt;=CJ105,0),0),"")</f>
        <v>1</v>
      </c>
      <c r="CL105" s="194">
        <f t="shared" ca="1" si="121"/>
        <v>1.3963799927016407E-2</v>
      </c>
      <c r="CO105" s="194">
        <f t="shared" si="122"/>
        <v>0</v>
      </c>
      <c r="CP105" s="19">
        <f ca="1"/>
        <v>0</v>
      </c>
      <c r="CQ105" s="208">
        <f t="shared" ca="1" si="123"/>
        <v>0</v>
      </c>
      <c r="CR105" s="207"/>
      <c r="CS105" s="194"/>
      <c r="CT105" s="198" cm="1">
        <f t="array" ref="CT105">IFERROR(MATCH(TRUE,INDEX($B$14:$B$117&gt;=CS105,0),0),"")</f>
        <v>1</v>
      </c>
      <c r="CU105" s="194">
        <f t="shared" ca="1" si="124"/>
        <v>1.3963799927016407E-2</v>
      </c>
      <c r="CX105" s="194">
        <f t="shared" si="125"/>
        <v>0</v>
      </c>
      <c r="CY105" s="19" t="e">
        <f ca="1"/>
        <v>#N/A</v>
      </c>
      <c r="CZ105" s="208" t="e">
        <f t="shared" ca="1" si="126"/>
        <v>#N/A</v>
      </c>
      <c r="DA105" s="207"/>
      <c r="DB105" s="194"/>
      <c r="DC105" s="198" cm="1">
        <f t="array" ref="DC105">IFERROR(MATCH(TRUE,INDEX($B$14:$B$117&gt;=DB105,0),0),"")</f>
        <v>1</v>
      </c>
      <c r="DD105" s="194">
        <f t="shared" ca="1" si="127"/>
        <v>1.3963799927016407E-2</v>
      </c>
      <c r="DG105" s="194">
        <f t="shared" si="128"/>
        <v>0</v>
      </c>
      <c r="DH105" s="19" t="e">
        <f ca="1"/>
        <v>#N/A</v>
      </c>
      <c r="DI105" s="208" t="e">
        <f t="shared" ca="1" si="129"/>
        <v>#N/A</v>
      </c>
      <c r="DJ105" s="207"/>
      <c r="DK105" s="194"/>
      <c r="DL105" s="198" cm="1">
        <f t="array" ref="DL105">IFERROR(MATCH(TRUE,INDEX($B$14:$B$117&gt;=DK105,0),0),"")</f>
        <v>1</v>
      </c>
      <c r="DM105" s="194">
        <f t="shared" ca="1" si="130"/>
        <v>1.3963799927016407E-2</v>
      </c>
      <c r="DP105" s="194">
        <f t="shared" si="131"/>
        <v>0</v>
      </c>
      <c r="DQ105" s="19" t="e">
        <f ca="1"/>
        <v>#N/A</v>
      </c>
      <c r="DR105" s="208" t="e">
        <f t="shared" ca="1" si="132"/>
        <v>#N/A</v>
      </c>
      <c r="DS105" s="207"/>
      <c r="DT105" s="194"/>
      <c r="DU105" s="198" cm="1">
        <f t="array" ref="DU105">IFERROR(MATCH(TRUE,INDEX($B$14:$B$117&gt;=DT105,0),0),"")</f>
        <v>1</v>
      </c>
      <c r="DV105" s="194">
        <f t="shared" ca="1" si="133"/>
        <v>1.3963799927016407E-2</v>
      </c>
      <c r="DY105" s="194">
        <f t="shared" si="134"/>
        <v>0</v>
      </c>
      <c r="DZ105" s="19" t="e">
        <f ca="1"/>
        <v>#N/A</v>
      </c>
      <c r="EA105" s="208" t="e">
        <f t="shared" ca="1" si="135"/>
        <v>#N/A</v>
      </c>
      <c r="EB105" s="207"/>
      <c r="EC105" s="194"/>
      <c r="ED105" s="198" cm="1">
        <f t="array" ref="ED105">IFERROR(MATCH(TRUE,INDEX($B$14:$B$117&gt;=EC105,0),0),"")</f>
        <v>1</v>
      </c>
      <c r="EE105" s="194">
        <f t="shared" ca="1" si="136"/>
        <v>1.3963799927016407E-2</v>
      </c>
      <c r="EH105" s="194">
        <f t="shared" si="137"/>
        <v>0</v>
      </c>
      <c r="EI105" s="19" t="e">
        <f ca="1"/>
        <v>#N/A</v>
      </c>
      <c r="EJ105" s="208" t="e">
        <f t="shared" ca="1" si="138"/>
        <v>#N/A</v>
      </c>
      <c r="EK105" s="207"/>
      <c r="EL105" s="194"/>
      <c r="EM105" s="198" cm="1">
        <f t="array" ref="EM105">IFERROR(MATCH(TRUE,INDEX($B$14:$B$117&gt;=EL105,0),0),"")</f>
        <v>1</v>
      </c>
      <c r="EN105" s="194">
        <f t="shared" ca="1" si="139"/>
        <v>1.3963799927016407E-2</v>
      </c>
      <c r="EQ105" s="194">
        <f t="shared" si="140"/>
        <v>0</v>
      </c>
      <c r="ER105" s="19" t="e">
        <f ca="1"/>
        <v>#N/A</v>
      </c>
      <c r="ES105" s="208" t="e">
        <f t="shared" ca="1" si="141"/>
        <v>#N/A</v>
      </c>
      <c r="ET105" s="207"/>
      <c r="EU105" s="194"/>
      <c r="EV105" s="198" cm="1">
        <f t="array" ref="EV105">IFERROR(MATCH(TRUE,INDEX($B$14:$B$117&gt;=EU105,0),0),"")</f>
        <v>1</v>
      </c>
      <c r="EW105" s="194">
        <f t="shared" ca="1" si="142"/>
        <v>1.3963799927016407E-2</v>
      </c>
      <c r="EZ105" s="194">
        <f t="shared" si="143"/>
        <v>0</v>
      </c>
      <c r="FA105" s="19" t="e">
        <f ca="1"/>
        <v>#N/A</v>
      </c>
      <c r="FB105" s="208" t="e">
        <f t="shared" ca="1" si="144"/>
        <v>#N/A</v>
      </c>
      <c r="FC105" s="207"/>
      <c r="FD105" s="194"/>
      <c r="FE105" s="198" cm="1">
        <f t="array" ref="FE105">IFERROR(MATCH(TRUE,INDEX($B$14:$B$117&gt;=FD105,0),0),"")</f>
        <v>1</v>
      </c>
      <c r="FF105" s="194">
        <f t="shared" ca="1" si="145"/>
        <v>1.3963799927016407E-2</v>
      </c>
      <c r="FI105" s="194">
        <f t="shared" si="146"/>
        <v>0</v>
      </c>
      <c r="FJ105" s="19" t="e">
        <f ca="1"/>
        <v>#N/A</v>
      </c>
      <c r="FK105" s="208" t="e">
        <f t="shared" ca="1" si="147"/>
        <v>#N/A</v>
      </c>
      <c r="FL105" s="207"/>
      <c r="FM105" s="194"/>
      <c r="FN105" s="198" cm="1">
        <f t="array" ref="FN105">IFERROR(MATCH(TRUE,INDEX($B$14:$B$117&gt;=FM105,0),0),"")</f>
        <v>1</v>
      </c>
      <c r="FO105" s="194">
        <f t="shared" ca="1" si="148"/>
        <v>1.3963799927016407E-2</v>
      </c>
      <c r="FR105" s="194">
        <f t="shared" si="149"/>
        <v>0</v>
      </c>
      <c r="FS105" s="19" t="e">
        <f ca="1"/>
        <v>#N/A</v>
      </c>
      <c r="FT105" s="208" t="e">
        <f t="shared" ca="1" si="150"/>
        <v>#N/A</v>
      </c>
      <c r="FU105" s="207"/>
      <c r="FV105" s="194"/>
      <c r="FW105" s="198" cm="1">
        <f t="array" ref="FW105">IFERROR(MATCH(TRUE,INDEX($B$14:$B$117&gt;=FV105,0),0),"")</f>
        <v>1</v>
      </c>
      <c r="FX105" s="194">
        <f t="shared" ca="1" si="151"/>
        <v>1.3963799927016407E-2</v>
      </c>
      <c r="GA105" s="194">
        <f t="shared" si="152"/>
        <v>0</v>
      </c>
      <c r="GB105" s="19" t="e">
        <f ca="1"/>
        <v>#N/A</v>
      </c>
      <c r="GC105" s="208" t="e">
        <f t="shared" ca="1" si="153"/>
        <v>#N/A</v>
      </c>
    </row>
    <row r="106" spans="1:185" x14ac:dyDescent="0.2">
      <c r="A106" s="330"/>
      <c r="B106" s="194"/>
      <c r="C106" s="194"/>
      <c r="D106" s="194"/>
      <c r="E106" s="194"/>
      <c r="F106" s="207">
        <f ca="1"/>
        <v>92</v>
      </c>
      <c r="G106" s="194">
        <f ca="1"/>
        <v>0.96842105263157896</v>
      </c>
      <c r="H106" s="198" cm="1">
        <f t="array" aca="1" ref="H106" ca="1">IFERROR(MATCH(TRUE,INDEX($B$14:$B$117&gt;=G106,0),0),"")</f>
        <v>44</v>
      </c>
      <c r="I106" s="194">
        <f t="shared" ca="1" si="98"/>
        <v>0.99590152004557797</v>
      </c>
      <c r="L106" s="194">
        <f t="shared" si="154"/>
        <v>0</v>
      </c>
      <c r="M106" s="19">
        <f ca="1"/>
        <v>0</v>
      </c>
      <c r="N106" s="208">
        <f t="shared" ca="1" si="155"/>
        <v>0</v>
      </c>
      <c r="O106" s="207"/>
      <c r="P106" s="194"/>
      <c r="Q106" s="198" cm="1">
        <f t="array" ref="Q106">IFERROR(MATCH(TRUE,INDEX($B$14:$B$117&gt;=P106,0),0),"")</f>
        <v>1</v>
      </c>
      <c r="R106" s="194">
        <f t="shared" ca="1" si="99"/>
        <v>1.3963799927016407E-2</v>
      </c>
      <c r="U106" s="194">
        <f t="shared" si="156"/>
        <v>0</v>
      </c>
      <c r="V106" s="19">
        <f ca="1"/>
        <v>0</v>
      </c>
      <c r="W106" s="208">
        <f t="shared" ca="1" si="157"/>
        <v>0</v>
      </c>
      <c r="X106" s="207"/>
      <c r="Y106" s="194"/>
      <c r="Z106" s="198" cm="1">
        <f t="array" ref="Z106">IFERROR(MATCH(TRUE,INDEX($B$14:$B$117&gt;=Y106,0),0),"")</f>
        <v>1</v>
      </c>
      <c r="AA106" s="194">
        <f t="shared" ca="1" si="100"/>
        <v>1.3963799927016407E-2</v>
      </c>
      <c r="AD106" s="194">
        <f t="shared" si="101"/>
        <v>0</v>
      </c>
      <c r="AE106" s="19">
        <f ca="1"/>
        <v>0</v>
      </c>
      <c r="AF106" s="208">
        <f t="shared" ca="1" si="102"/>
        <v>0</v>
      </c>
      <c r="AG106" s="207"/>
      <c r="AH106" s="194"/>
      <c r="AI106" s="198" cm="1">
        <f t="array" ref="AI106">IFERROR(MATCH(TRUE,INDEX($B$14:$B$117&gt;=AH106,0),0),"")</f>
        <v>1</v>
      </c>
      <c r="AJ106" s="194">
        <f t="shared" ca="1" si="103"/>
        <v>1.3963799927016407E-2</v>
      </c>
      <c r="AM106" s="194">
        <f t="shared" si="104"/>
        <v>0</v>
      </c>
      <c r="AN106" s="19">
        <f ca="1"/>
        <v>0</v>
      </c>
      <c r="AO106" s="208">
        <f t="shared" ca="1" si="105"/>
        <v>0</v>
      </c>
      <c r="AP106" s="207"/>
      <c r="AQ106" s="194"/>
      <c r="AR106" s="198" cm="1">
        <f t="array" ref="AR106">IFERROR(MATCH(TRUE,INDEX($B$14:$B$117&gt;=AQ106,0),0),"")</f>
        <v>1</v>
      </c>
      <c r="AS106" s="194">
        <f t="shared" ca="1" si="106"/>
        <v>1.3963799927016407E-2</v>
      </c>
      <c r="AV106" s="194">
        <f t="shared" si="107"/>
        <v>0</v>
      </c>
      <c r="AW106" s="19">
        <f ca="1"/>
        <v>0</v>
      </c>
      <c r="AX106" s="208">
        <f t="shared" ca="1" si="108"/>
        <v>0</v>
      </c>
      <c r="AY106" s="207"/>
      <c r="AZ106" s="194"/>
      <c r="BA106" s="198" cm="1">
        <f t="array" ref="BA106">IFERROR(MATCH(TRUE,INDEX($B$14:$B$117&gt;=AZ106,0),0),"")</f>
        <v>1</v>
      </c>
      <c r="BB106" s="194">
        <f t="shared" ca="1" si="109"/>
        <v>1.3963799927016407E-2</v>
      </c>
      <c r="BE106" s="194">
        <f t="shared" si="110"/>
        <v>0</v>
      </c>
      <c r="BF106" s="19">
        <f ca="1"/>
        <v>0</v>
      </c>
      <c r="BG106" s="208">
        <f t="shared" ca="1" si="111"/>
        <v>0</v>
      </c>
      <c r="BH106" s="207"/>
      <c r="BI106" s="194"/>
      <c r="BJ106" s="198" cm="1">
        <f t="array" ref="BJ106">IFERROR(MATCH(TRUE,INDEX($B$14:$B$117&gt;=BI106,0),0),"")</f>
        <v>1</v>
      </c>
      <c r="BK106" s="194">
        <f t="shared" ca="1" si="112"/>
        <v>1.3963799927016407E-2</v>
      </c>
      <c r="BN106" s="194">
        <f t="shared" si="113"/>
        <v>0</v>
      </c>
      <c r="BO106" s="19">
        <f ca="1"/>
        <v>0</v>
      </c>
      <c r="BP106" s="208">
        <f t="shared" ca="1" si="114"/>
        <v>0</v>
      </c>
      <c r="BQ106" s="207"/>
      <c r="BR106" s="194"/>
      <c r="BS106" s="198" cm="1">
        <f t="array" ref="BS106">IFERROR(MATCH(TRUE,INDEX($B$14:$B$117&gt;=BR106,0),0),"")</f>
        <v>1</v>
      </c>
      <c r="BT106" s="194">
        <f t="shared" ca="1" si="115"/>
        <v>1.3963799927016407E-2</v>
      </c>
      <c r="BW106" s="194">
        <f t="shared" si="116"/>
        <v>0</v>
      </c>
      <c r="BX106" s="19">
        <f ca="1"/>
        <v>0</v>
      </c>
      <c r="BY106" s="208">
        <f t="shared" ca="1" si="117"/>
        <v>0</v>
      </c>
      <c r="BZ106" s="207"/>
      <c r="CA106" s="194"/>
      <c r="CB106" s="198" cm="1">
        <f t="array" ref="CB106">IFERROR(MATCH(TRUE,INDEX($B$14:$B$117&gt;=CA106,0),0),"")</f>
        <v>1</v>
      </c>
      <c r="CC106" s="194">
        <f t="shared" ca="1" si="118"/>
        <v>1.3963799927016407E-2</v>
      </c>
      <c r="CF106" s="194">
        <f t="shared" si="119"/>
        <v>0</v>
      </c>
      <c r="CG106" s="19">
        <f ca="1"/>
        <v>0</v>
      </c>
      <c r="CH106" s="208">
        <f t="shared" ca="1" si="120"/>
        <v>0</v>
      </c>
      <c r="CI106" s="207"/>
      <c r="CJ106" s="194"/>
      <c r="CK106" s="198" cm="1">
        <f t="array" ref="CK106">IFERROR(MATCH(TRUE,INDEX($B$14:$B$117&gt;=CJ106,0),0),"")</f>
        <v>1</v>
      </c>
      <c r="CL106" s="194">
        <f t="shared" ca="1" si="121"/>
        <v>1.3963799927016407E-2</v>
      </c>
      <c r="CO106" s="194">
        <f t="shared" si="122"/>
        <v>0</v>
      </c>
      <c r="CP106" s="19">
        <f ca="1"/>
        <v>0</v>
      </c>
      <c r="CQ106" s="208">
        <f t="shared" ca="1" si="123"/>
        <v>0</v>
      </c>
      <c r="CR106" s="207"/>
      <c r="CS106" s="194"/>
      <c r="CT106" s="198" cm="1">
        <f t="array" ref="CT106">IFERROR(MATCH(TRUE,INDEX($B$14:$B$117&gt;=CS106,0),0),"")</f>
        <v>1</v>
      </c>
      <c r="CU106" s="194">
        <f t="shared" ca="1" si="124"/>
        <v>1.3963799927016407E-2</v>
      </c>
      <c r="CX106" s="194">
        <f t="shared" si="125"/>
        <v>0</v>
      </c>
      <c r="CY106" s="19" t="e">
        <f ca="1"/>
        <v>#N/A</v>
      </c>
      <c r="CZ106" s="208" t="e">
        <f t="shared" ca="1" si="126"/>
        <v>#N/A</v>
      </c>
      <c r="DA106" s="207"/>
      <c r="DB106" s="194"/>
      <c r="DC106" s="198" cm="1">
        <f t="array" ref="DC106">IFERROR(MATCH(TRUE,INDEX($B$14:$B$117&gt;=DB106,0),0),"")</f>
        <v>1</v>
      </c>
      <c r="DD106" s="194">
        <f t="shared" ca="1" si="127"/>
        <v>1.3963799927016407E-2</v>
      </c>
      <c r="DG106" s="194">
        <f t="shared" si="128"/>
        <v>0</v>
      </c>
      <c r="DH106" s="19" t="e">
        <f ca="1"/>
        <v>#N/A</v>
      </c>
      <c r="DI106" s="208" t="e">
        <f t="shared" ca="1" si="129"/>
        <v>#N/A</v>
      </c>
      <c r="DJ106" s="207"/>
      <c r="DK106" s="194"/>
      <c r="DL106" s="198" cm="1">
        <f t="array" ref="DL106">IFERROR(MATCH(TRUE,INDEX($B$14:$B$117&gt;=DK106,0),0),"")</f>
        <v>1</v>
      </c>
      <c r="DM106" s="194">
        <f t="shared" ca="1" si="130"/>
        <v>1.3963799927016407E-2</v>
      </c>
      <c r="DP106" s="194">
        <f t="shared" si="131"/>
        <v>0</v>
      </c>
      <c r="DQ106" s="19" t="e">
        <f ca="1"/>
        <v>#N/A</v>
      </c>
      <c r="DR106" s="208" t="e">
        <f t="shared" ca="1" si="132"/>
        <v>#N/A</v>
      </c>
      <c r="DS106" s="207"/>
      <c r="DT106" s="194"/>
      <c r="DU106" s="198" cm="1">
        <f t="array" ref="DU106">IFERROR(MATCH(TRUE,INDEX($B$14:$B$117&gt;=DT106,0),0),"")</f>
        <v>1</v>
      </c>
      <c r="DV106" s="194">
        <f t="shared" ca="1" si="133"/>
        <v>1.3963799927016407E-2</v>
      </c>
      <c r="DY106" s="194">
        <f t="shared" si="134"/>
        <v>0</v>
      </c>
      <c r="DZ106" s="19" t="e">
        <f ca="1"/>
        <v>#N/A</v>
      </c>
      <c r="EA106" s="208" t="e">
        <f t="shared" ca="1" si="135"/>
        <v>#N/A</v>
      </c>
      <c r="EB106" s="207"/>
      <c r="EC106" s="194"/>
      <c r="ED106" s="198" cm="1">
        <f t="array" ref="ED106">IFERROR(MATCH(TRUE,INDEX($B$14:$B$117&gt;=EC106,0),0),"")</f>
        <v>1</v>
      </c>
      <c r="EE106" s="194">
        <f t="shared" ca="1" si="136"/>
        <v>1.3963799927016407E-2</v>
      </c>
      <c r="EH106" s="194">
        <f t="shared" si="137"/>
        <v>0</v>
      </c>
      <c r="EI106" s="19" t="e">
        <f ca="1"/>
        <v>#N/A</v>
      </c>
      <c r="EJ106" s="208" t="e">
        <f t="shared" ca="1" si="138"/>
        <v>#N/A</v>
      </c>
      <c r="EK106" s="207"/>
      <c r="EL106" s="194"/>
      <c r="EM106" s="198" cm="1">
        <f t="array" ref="EM106">IFERROR(MATCH(TRUE,INDEX($B$14:$B$117&gt;=EL106,0),0),"")</f>
        <v>1</v>
      </c>
      <c r="EN106" s="194">
        <f t="shared" ca="1" si="139"/>
        <v>1.3963799927016407E-2</v>
      </c>
      <c r="EQ106" s="194">
        <f t="shared" si="140"/>
        <v>0</v>
      </c>
      <c r="ER106" s="19" t="e">
        <f ca="1"/>
        <v>#N/A</v>
      </c>
      <c r="ES106" s="208" t="e">
        <f t="shared" ca="1" si="141"/>
        <v>#N/A</v>
      </c>
      <c r="ET106" s="207"/>
      <c r="EU106" s="194"/>
      <c r="EV106" s="198" cm="1">
        <f t="array" ref="EV106">IFERROR(MATCH(TRUE,INDEX($B$14:$B$117&gt;=EU106,0),0),"")</f>
        <v>1</v>
      </c>
      <c r="EW106" s="194">
        <f t="shared" ca="1" si="142"/>
        <v>1.3963799927016407E-2</v>
      </c>
      <c r="EZ106" s="194">
        <f t="shared" si="143"/>
        <v>0</v>
      </c>
      <c r="FA106" s="19" t="e">
        <f ca="1"/>
        <v>#N/A</v>
      </c>
      <c r="FB106" s="208" t="e">
        <f t="shared" ca="1" si="144"/>
        <v>#N/A</v>
      </c>
      <c r="FC106" s="207"/>
      <c r="FD106" s="194"/>
      <c r="FE106" s="198" cm="1">
        <f t="array" ref="FE106">IFERROR(MATCH(TRUE,INDEX($B$14:$B$117&gt;=FD106,0),0),"")</f>
        <v>1</v>
      </c>
      <c r="FF106" s="194">
        <f t="shared" ca="1" si="145"/>
        <v>1.3963799927016407E-2</v>
      </c>
      <c r="FI106" s="194">
        <f t="shared" si="146"/>
        <v>0</v>
      </c>
      <c r="FJ106" s="19" t="e">
        <f ca="1"/>
        <v>#N/A</v>
      </c>
      <c r="FK106" s="208" t="e">
        <f t="shared" ca="1" si="147"/>
        <v>#N/A</v>
      </c>
      <c r="FL106" s="207"/>
      <c r="FM106" s="194"/>
      <c r="FN106" s="198" cm="1">
        <f t="array" ref="FN106">IFERROR(MATCH(TRUE,INDEX($B$14:$B$117&gt;=FM106,0),0),"")</f>
        <v>1</v>
      </c>
      <c r="FO106" s="194">
        <f t="shared" ca="1" si="148"/>
        <v>1.3963799927016407E-2</v>
      </c>
      <c r="FR106" s="194">
        <f t="shared" si="149"/>
        <v>0</v>
      </c>
      <c r="FS106" s="19" t="e">
        <f ca="1"/>
        <v>#N/A</v>
      </c>
      <c r="FT106" s="208" t="e">
        <f t="shared" ca="1" si="150"/>
        <v>#N/A</v>
      </c>
      <c r="FU106" s="207"/>
      <c r="FV106" s="194"/>
      <c r="FW106" s="198" cm="1">
        <f t="array" ref="FW106">IFERROR(MATCH(TRUE,INDEX($B$14:$B$117&gt;=FV106,0),0),"")</f>
        <v>1</v>
      </c>
      <c r="FX106" s="194">
        <f t="shared" ca="1" si="151"/>
        <v>1.3963799927016407E-2</v>
      </c>
      <c r="GA106" s="194">
        <f t="shared" si="152"/>
        <v>0</v>
      </c>
      <c r="GB106" s="19" t="e">
        <f ca="1"/>
        <v>#N/A</v>
      </c>
      <c r="GC106" s="208" t="e">
        <f t="shared" ca="1" si="153"/>
        <v>#N/A</v>
      </c>
    </row>
    <row r="107" spans="1:185" x14ac:dyDescent="0.2">
      <c r="A107" s="330"/>
      <c r="B107" s="194"/>
      <c r="C107" s="194"/>
      <c r="D107" s="194"/>
      <c r="E107" s="194"/>
      <c r="F107" s="207">
        <f ca="1"/>
        <v>93</v>
      </c>
      <c r="G107" s="194">
        <f ca="1"/>
        <v>0.97894736842105257</v>
      </c>
      <c r="H107" s="198" cm="1">
        <f t="array" aca="1" ref="H107" ca="1">IFERROR(MATCH(TRUE,INDEX($B$14:$B$117&gt;=G107,0),0),"")</f>
        <v>45</v>
      </c>
      <c r="I107" s="194">
        <f t="shared" ca="1" si="98"/>
        <v>0.99742020111178331</v>
      </c>
      <c r="L107" s="194">
        <f t="shared" si="154"/>
        <v>0</v>
      </c>
      <c r="M107" s="19">
        <f ca="1"/>
        <v>0</v>
      </c>
      <c r="N107" s="208">
        <f t="shared" ca="1" si="155"/>
        <v>0</v>
      </c>
      <c r="O107" s="207"/>
      <c r="P107" s="194"/>
      <c r="Q107" s="198" cm="1">
        <f t="array" ref="Q107">IFERROR(MATCH(TRUE,INDEX($B$14:$B$117&gt;=P107,0),0),"")</f>
        <v>1</v>
      </c>
      <c r="R107" s="194">
        <f t="shared" ca="1" si="99"/>
        <v>1.3963799927016407E-2</v>
      </c>
      <c r="U107" s="194">
        <f t="shared" si="156"/>
        <v>0</v>
      </c>
      <c r="V107" s="19">
        <f ca="1"/>
        <v>0</v>
      </c>
      <c r="W107" s="208">
        <f t="shared" ca="1" si="157"/>
        <v>0</v>
      </c>
      <c r="X107" s="207"/>
      <c r="Y107" s="194"/>
      <c r="Z107" s="198" cm="1">
        <f t="array" ref="Z107">IFERROR(MATCH(TRUE,INDEX($B$14:$B$117&gt;=Y107,0),0),"")</f>
        <v>1</v>
      </c>
      <c r="AA107" s="194">
        <f t="shared" ca="1" si="100"/>
        <v>1.3963799927016407E-2</v>
      </c>
      <c r="AD107" s="194">
        <f t="shared" si="101"/>
        <v>0</v>
      </c>
      <c r="AE107" s="19">
        <f ca="1"/>
        <v>0</v>
      </c>
      <c r="AF107" s="208">
        <f t="shared" ca="1" si="102"/>
        <v>0</v>
      </c>
      <c r="AG107" s="207"/>
      <c r="AH107" s="194"/>
      <c r="AI107" s="198" cm="1">
        <f t="array" ref="AI107">IFERROR(MATCH(TRUE,INDEX($B$14:$B$117&gt;=AH107,0),0),"")</f>
        <v>1</v>
      </c>
      <c r="AJ107" s="194">
        <f t="shared" ca="1" si="103"/>
        <v>1.3963799927016407E-2</v>
      </c>
      <c r="AM107" s="194">
        <f t="shared" si="104"/>
        <v>0</v>
      </c>
      <c r="AN107" s="19">
        <f ca="1"/>
        <v>0</v>
      </c>
      <c r="AO107" s="208">
        <f t="shared" ca="1" si="105"/>
        <v>0</v>
      </c>
      <c r="AP107" s="207"/>
      <c r="AQ107" s="194"/>
      <c r="AR107" s="198" cm="1">
        <f t="array" ref="AR107">IFERROR(MATCH(TRUE,INDEX($B$14:$B$117&gt;=AQ107,0),0),"")</f>
        <v>1</v>
      </c>
      <c r="AS107" s="194">
        <f t="shared" ca="1" si="106"/>
        <v>1.3963799927016407E-2</v>
      </c>
      <c r="AV107" s="194">
        <f t="shared" si="107"/>
        <v>0</v>
      </c>
      <c r="AW107" s="19">
        <f ca="1"/>
        <v>0</v>
      </c>
      <c r="AX107" s="208">
        <f t="shared" ca="1" si="108"/>
        <v>0</v>
      </c>
      <c r="AY107" s="207"/>
      <c r="AZ107" s="194"/>
      <c r="BA107" s="198" cm="1">
        <f t="array" ref="BA107">IFERROR(MATCH(TRUE,INDEX($B$14:$B$117&gt;=AZ107,0),0),"")</f>
        <v>1</v>
      </c>
      <c r="BB107" s="194">
        <f t="shared" ca="1" si="109"/>
        <v>1.3963799927016407E-2</v>
      </c>
      <c r="BE107" s="194">
        <f t="shared" si="110"/>
        <v>0</v>
      </c>
      <c r="BF107" s="19">
        <f ca="1"/>
        <v>0</v>
      </c>
      <c r="BG107" s="208">
        <f t="shared" ca="1" si="111"/>
        <v>0</v>
      </c>
      <c r="BH107" s="207"/>
      <c r="BI107" s="194"/>
      <c r="BJ107" s="198" cm="1">
        <f t="array" ref="BJ107">IFERROR(MATCH(TRUE,INDEX($B$14:$B$117&gt;=BI107,0),0),"")</f>
        <v>1</v>
      </c>
      <c r="BK107" s="194">
        <f t="shared" ca="1" si="112"/>
        <v>1.3963799927016407E-2</v>
      </c>
      <c r="BN107" s="194">
        <f t="shared" si="113"/>
        <v>0</v>
      </c>
      <c r="BO107" s="19">
        <f ca="1"/>
        <v>0</v>
      </c>
      <c r="BP107" s="208">
        <f t="shared" ca="1" si="114"/>
        <v>0</v>
      </c>
      <c r="BQ107" s="207"/>
      <c r="BR107" s="194"/>
      <c r="BS107" s="198" cm="1">
        <f t="array" ref="BS107">IFERROR(MATCH(TRUE,INDEX($B$14:$B$117&gt;=BR107,0),0),"")</f>
        <v>1</v>
      </c>
      <c r="BT107" s="194">
        <f t="shared" ca="1" si="115"/>
        <v>1.3963799927016407E-2</v>
      </c>
      <c r="BW107" s="194">
        <f t="shared" si="116"/>
        <v>0</v>
      </c>
      <c r="BX107" s="19">
        <f ca="1"/>
        <v>0</v>
      </c>
      <c r="BY107" s="208">
        <f t="shared" ca="1" si="117"/>
        <v>0</v>
      </c>
      <c r="BZ107" s="207"/>
      <c r="CA107" s="194"/>
      <c r="CB107" s="198" cm="1">
        <f t="array" ref="CB107">IFERROR(MATCH(TRUE,INDEX($B$14:$B$117&gt;=CA107,0),0),"")</f>
        <v>1</v>
      </c>
      <c r="CC107" s="194">
        <f t="shared" ca="1" si="118"/>
        <v>1.3963799927016407E-2</v>
      </c>
      <c r="CF107" s="194">
        <f t="shared" si="119"/>
        <v>0</v>
      </c>
      <c r="CG107" s="19">
        <f ca="1"/>
        <v>0</v>
      </c>
      <c r="CH107" s="208">
        <f t="shared" ca="1" si="120"/>
        <v>0</v>
      </c>
      <c r="CI107" s="207"/>
      <c r="CJ107" s="194"/>
      <c r="CK107" s="198" cm="1">
        <f t="array" ref="CK107">IFERROR(MATCH(TRUE,INDEX($B$14:$B$117&gt;=CJ107,0),0),"")</f>
        <v>1</v>
      </c>
      <c r="CL107" s="194">
        <f t="shared" ca="1" si="121"/>
        <v>1.3963799927016407E-2</v>
      </c>
      <c r="CO107" s="194">
        <f t="shared" si="122"/>
        <v>0</v>
      </c>
      <c r="CP107" s="19">
        <f ca="1"/>
        <v>0</v>
      </c>
      <c r="CQ107" s="208">
        <f t="shared" ca="1" si="123"/>
        <v>0</v>
      </c>
      <c r="CR107" s="207"/>
      <c r="CS107" s="194"/>
      <c r="CT107" s="198" cm="1">
        <f t="array" ref="CT107">IFERROR(MATCH(TRUE,INDEX($B$14:$B$117&gt;=CS107,0),0),"")</f>
        <v>1</v>
      </c>
      <c r="CU107" s="194">
        <f t="shared" ca="1" si="124"/>
        <v>1.3963799927016407E-2</v>
      </c>
      <c r="CX107" s="194">
        <f t="shared" si="125"/>
        <v>0</v>
      </c>
      <c r="CY107" s="19" t="e">
        <f ca="1"/>
        <v>#N/A</v>
      </c>
      <c r="CZ107" s="208" t="e">
        <f t="shared" ca="1" si="126"/>
        <v>#N/A</v>
      </c>
      <c r="DA107" s="207"/>
      <c r="DB107" s="194"/>
      <c r="DC107" s="198" cm="1">
        <f t="array" ref="DC107">IFERROR(MATCH(TRUE,INDEX($B$14:$B$117&gt;=DB107,0),0),"")</f>
        <v>1</v>
      </c>
      <c r="DD107" s="194">
        <f t="shared" ca="1" si="127"/>
        <v>1.3963799927016407E-2</v>
      </c>
      <c r="DG107" s="194">
        <f t="shared" si="128"/>
        <v>0</v>
      </c>
      <c r="DH107" s="19" t="e">
        <f ca="1"/>
        <v>#N/A</v>
      </c>
      <c r="DI107" s="208" t="e">
        <f t="shared" ca="1" si="129"/>
        <v>#N/A</v>
      </c>
      <c r="DJ107" s="207"/>
      <c r="DK107" s="194"/>
      <c r="DL107" s="198" cm="1">
        <f t="array" ref="DL107">IFERROR(MATCH(TRUE,INDEX($B$14:$B$117&gt;=DK107,0),0),"")</f>
        <v>1</v>
      </c>
      <c r="DM107" s="194">
        <f t="shared" ca="1" si="130"/>
        <v>1.3963799927016407E-2</v>
      </c>
      <c r="DP107" s="194">
        <f t="shared" si="131"/>
        <v>0</v>
      </c>
      <c r="DQ107" s="19" t="e">
        <f ca="1"/>
        <v>#N/A</v>
      </c>
      <c r="DR107" s="208" t="e">
        <f t="shared" ca="1" si="132"/>
        <v>#N/A</v>
      </c>
      <c r="DS107" s="207"/>
      <c r="DT107" s="194"/>
      <c r="DU107" s="198" cm="1">
        <f t="array" ref="DU107">IFERROR(MATCH(TRUE,INDEX($B$14:$B$117&gt;=DT107,0),0),"")</f>
        <v>1</v>
      </c>
      <c r="DV107" s="194">
        <f t="shared" ca="1" si="133"/>
        <v>1.3963799927016407E-2</v>
      </c>
      <c r="DY107" s="194">
        <f t="shared" si="134"/>
        <v>0</v>
      </c>
      <c r="DZ107" s="19" t="e">
        <f ca="1"/>
        <v>#N/A</v>
      </c>
      <c r="EA107" s="208" t="e">
        <f t="shared" ca="1" si="135"/>
        <v>#N/A</v>
      </c>
      <c r="EB107" s="207"/>
      <c r="EC107" s="194"/>
      <c r="ED107" s="198" cm="1">
        <f t="array" ref="ED107">IFERROR(MATCH(TRUE,INDEX($B$14:$B$117&gt;=EC107,0),0),"")</f>
        <v>1</v>
      </c>
      <c r="EE107" s="194">
        <f t="shared" ca="1" si="136"/>
        <v>1.3963799927016407E-2</v>
      </c>
      <c r="EH107" s="194">
        <f t="shared" si="137"/>
        <v>0</v>
      </c>
      <c r="EI107" s="19" t="e">
        <f ca="1"/>
        <v>#N/A</v>
      </c>
      <c r="EJ107" s="208" t="e">
        <f t="shared" ca="1" si="138"/>
        <v>#N/A</v>
      </c>
      <c r="EK107" s="207"/>
      <c r="EL107" s="194"/>
      <c r="EM107" s="198" cm="1">
        <f t="array" ref="EM107">IFERROR(MATCH(TRUE,INDEX($B$14:$B$117&gt;=EL107,0),0),"")</f>
        <v>1</v>
      </c>
      <c r="EN107" s="194">
        <f t="shared" ca="1" si="139"/>
        <v>1.3963799927016407E-2</v>
      </c>
      <c r="EQ107" s="194">
        <f t="shared" si="140"/>
        <v>0</v>
      </c>
      <c r="ER107" s="19" t="e">
        <f ca="1"/>
        <v>#N/A</v>
      </c>
      <c r="ES107" s="208" t="e">
        <f t="shared" ca="1" si="141"/>
        <v>#N/A</v>
      </c>
      <c r="ET107" s="207"/>
      <c r="EU107" s="194"/>
      <c r="EV107" s="198" cm="1">
        <f t="array" ref="EV107">IFERROR(MATCH(TRUE,INDEX($B$14:$B$117&gt;=EU107,0),0),"")</f>
        <v>1</v>
      </c>
      <c r="EW107" s="194">
        <f t="shared" ca="1" si="142"/>
        <v>1.3963799927016407E-2</v>
      </c>
      <c r="EZ107" s="194">
        <f t="shared" si="143"/>
        <v>0</v>
      </c>
      <c r="FA107" s="19" t="e">
        <f ca="1"/>
        <v>#N/A</v>
      </c>
      <c r="FB107" s="208" t="e">
        <f t="shared" ca="1" si="144"/>
        <v>#N/A</v>
      </c>
      <c r="FC107" s="207"/>
      <c r="FD107" s="194"/>
      <c r="FE107" s="198" cm="1">
        <f t="array" ref="FE107">IFERROR(MATCH(TRUE,INDEX($B$14:$B$117&gt;=FD107,0),0),"")</f>
        <v>1</v>
      </c>
      <c r="FF107" s="194">
        <f t="shared" ca="1" si="145"/>
        <v>1.3963799927016407E-2</v>
      </c>
      <c r="FI107" s="194">
        <f t="shared" si="146"/>
        <v>0</v>
      </c>
      <c r="FJ107" s="19" t="e">
        <f ca="1"/>
        <v>#N/A</v>
      </c>
      <c r="FK107" s="208" t="e">
        <f t="shared" ca="1" si="147"/>
        <v>#N/A</v>
      </c>
      <c r="FL107" s="207"/>
      <c r="FM107" s="194"/>
      <c r="FN107" s="198" cm="1">
        <f t="array" ref="FN107">IFERROR(MATCH(TRUE,INDEX($B$14:$B$117&gt;=FM107,0),0),"")</f>
        <v>1</v>
      </c>
      <c r="FO107" s="194">
        <f t="shared" ca="1" si="148"/>
        <v>1.3963799927016407E-2</v>
      </c>
      <c r="FR107" s="194">
        <f t="shared" si="149"/>
        <v>0</v>
      </c>
      <c r="FS107" s="19" t="e">
        <f ca="1"/>
        <v>#N/A</v>
      </c>
      <c r="FT107" s="208" t="e">
        <f t="shared" ca="1" si="150"/>
        <v>#N/A</v>
      </c>
      <c r="FU107" s="207"/>
      <c r="FV107" s="194"/>
      <c r="FW107" s="198" cm="1">
        <f t="array" ref="FW107">IFERROR(MATCH(TRUE,INDEX($B$14:$B$117&gt;=FV107,0),0),"")</f>
        <v>1</v>
      </c>
      <c r="FX107" s="194">
        <f t="shared" ca="1" si="151"/>
        <v>1.3963799927016407E-2</v>
      </c>
      <c r="GA107" s="194">
        <f t="shared" si="152"/>
        <v>0</v>
      </c>
      <c r="GB107" s="19" t="e">
        <f ca="1"/>
        <v>#N/A</v>
      </c>
      <c r="GC107" s="208" t="e">
        <f t="shared" ca="1" si="153"/>
        <v>#N/A</v>
      </c>
    </row>
    <row r="108" spans="1:185" x14ac:dyDescent="0.2">
      <c r="A108" s="330"/>
      <c r="B108" s="194"/>
      <c r="C108" s="194"/>
      <c r="D108" s="194"/>
      <c r="E108" s="194"/>
      <c r="F108" s="207">
        <f ca="1"/>
        <v>94</v>
      </c>
      <c r="G108" s="194">
        <f ca="1"/>
        <v>0.98947368421052628</v>
      </c>
      <c r="H108" s="198" cm="1">
        <f t="array" aca="1" ref="H108" ca="1">IFERROR(MATCH(TRUE,INDEX($B$14:$B$117&gt;=G108,0),0),"")</f>
        <v>45</v>
      </c>
      <c r="I108" s="194">
        <f t="shared" ca="1" si="98"/>
        <v>0.99893888217798865</v>
      </c>
      <c r="L108" s="194">
        <f t="shared" si="154"/>
        <v>0</v>
      </c>
      <c r="M108" s="19">
        <f ca="1"/>
        <v>0</v>
      </c>
      <c r="N108" s="208">
        <f t="shared" ca="1" si="155"/>
        <v>0</v>
      </c>
      <c r="O108" s="207"/>
      <c r="P108" s="194"/>
      <c r="Q108" s="198" cm="1">
        <f t="array" ref="Q108">IFERROR(MATCH(TRUE,INDEX($B$14:$B$117&gt;=P108,0),0),"")</f>
        <v>1</v>
      </c>
      <c r="R108" s="194">
        <f t="shared" ca="1" si="99"/>
        <v>1.3963799927016407E-2</v>
      </c>
      <c r="U108" s="194">
        <f t="shared" si="156"/>
        <v>0</v>
      </c>
      <c r="V108" s="19">
        <f ca="1"/>
        <v>0</v>
      </c>
      <c r="W108" s="208">
        <f t="shared" ca="1" si="157"/>
        <v>0</v>
      </c>
      <c r="X108" s="207"/>
      <c r="Y108" s="194"/>
      <c r="Z108" s="198" cm="1">
        <f t="array" ref="Z108">IFERROR(MATCH(TRUE,INDEX($B$14:$B$117&gt;=Y108,0),0),"")</f>
        <v>1</v>
      </c>
      <c r="AA108" s="194">
        <f t="shared" ca="1" si="100"/>
        <v>1.3963799927016407E-2</v>
      </c>
      <c r="AD108" s="194">
        <f t="shared" si="101"/>
        <v>0</v>
      </c>
      <c r="AE108" s="19">
        <f ca="1"/>
        <v>0</v>
      </c>
      <c r="AF108" s="208">
        <f t="shared" ca="1" si="102"/>
        <v>0</v>
      </c>
      <c r="AG108" s="207"/>
      <c r="AH108" s="194"/>
      <c r="AI108" s="198" cm="1">
        <f t="array" ref="AI108">IFERROR(MATCH(TRUE,INDEX($B$14:$B$117&gt;=AH108,0),0),"")</f>
        <v>1</v>
      </c>
      <c r="AJ108" s="194">
        <f t="shared" ca="1" si="103"/>
        <v>1.3963799927016407E-2</v>
      </c>
      <c r="AM108" s="194">
        <f t="shared" si="104"/>
        <v>0</v>
      </c>
      <c r="AN108" s="19">
        <f ca="1"/>
        <v>0</v>
      </c>
      <c r="AO108" s="208">
        <f t="shared" ca="1" si="105"/>
        <v>0</v>
      </c>
      <c r="AP108" s="207"/>
      <c r="AQ108" s="194"/>
      <c r="AR108" s="198" cm="1">
        <f t="array" ref="AR108">IFERROR(MATCH(TRUE,INDEX($B$14:$B$117&gt;=AQ108,0),0),"")</f>
        <v>1</v>
      </c>
      <c r="AS108" s="194">
        <f t="shared" ca="1" si="106"/>
        <v>1.3963799927016407E-2</v>
      </c>
      <c r="AV108" s="194">
        <f t="shared" si="107"/>
        <v>0</v>
      </c>
      <c r="AW108" s="19">
        <f ca="1"/>
        <v>0</v>
      </c>
      <c r="AX108" s="208">
        <f t="shared" ca="1" si="108"/>
        <v>0</v>
      </c>
      <c r="AY108" s="207"/>
      <c r="AZ108" s="194"/>
      <c r="BA108" s="198" cm="1">
        <f t="array" ref="BA108">IFERROR(MATCH(TRUE,INDEX($B$14:$B$117&gt;=AZ108,0),0),"")</f>
        <v>1</v>
      </c>
      <c r="BB108" s="194">
        <f t="shared" ca="1" si="109"/>
        <v>1.3963799927016407E-2</v>
      </c>
      <c r="BE108" s="194">
        <f t="shared" si="110"/>
        <v>0</v>
      </c>
      <c r="BF108" s="19">
        <f ca="1"/>
        <v>0</v>
      </c>
      <c r="BG108" s="208">
        <f t="shared" ca="1" si="111"/>
        <v>0</v>
      </c>
      <c r="BH108" s="207"/>
      <c r="BI108" s="194"/>
      <c r="BJ108" s="198" cm="1">
        <f t="array" ref="BJ108">IFERROR(MATCH(TRUE,INDEX($B$14:$B$117&gt;=BI108,0),0),"")</f>
        <v>1</v>
      </c>
      <c r="BK108" s="194">
        <f t="shared" ca="1" si="112"/>
        <v>1.3963799927016407E-2</v>
      </c>
      <c r="BN108" s="194">
        <f t="shared" si="113"/>
        <v>0</v>
      </c>
      <c r="BO108" s="19">
        <f ca="1"/>
        <v>0</v>
      </c>
      <c r="BP108" s="208">
        <f t="shared" ca="1" si="114"/>
        <v>0</v>
      </c>
      <c r="BQ108" s="207"/>
      <c r="BR108" s="194"/>
      <c r="BS108" s="198" cm="1">
        <f t="array" ref="BS108">IFERROR(MATCH(TRUE,INDEX($B$14:$B$117&gt;=BR108,0),0),"")</f>
        <v>1</v>
      </c>
      <c r="BT108" s="194">
        <f t="shared" ca="1" si="115"/>
        <v>1.3963799927016407E-2</v>
      </c>
      <c r="BW108" s="194">
        <f t="shared" si="116"/>
        <v>0</v>
      </c>
      <c r="BX108" s="19">
        <f ca="1"/>
        <v>0</v>
      </c>
      <c r="BY108" s="208">
        <f t="shared" ca="1" si="117"/>
        <v>0</v>
      </c>
      <c r="BZ108" s="207"/>
      <c r="CA108" s="194"/>
      <c r="CB108" s="198" cm="1">
        <f t="array" ref="CB108">IFERROR(MATCH(TRUE,INDEX($B$14:$B$117&gt;=CA108,0),0),"")</f>
        <v>1</v>
      </c>
      <c r="CC108" s="194">
        <f t="shared" ca="1" si="118"/>
        <v>1.3963799927016407E-2</v>
      </c>
      <c r="CF108" s="194">
        <f t="shared" si="119"/>
        <v>0</v>
      </c>
      <c r="CG108" s="19">
        <f ca="1"/>
        <v>0</v>
      </c>
      <c r="CH108" s="208">
        <f t="shared" ca="1" si="120"/>
        <v>0</v>
      </c>
      <c r="CI108" s="207"/>
      <c r="CJ108" s="194"/>
      <c r="CK108" s="198" cm="1">
        <f t="array" ref="CK108">IFERROR(MATCH(TRUE,INDEX($B$14:$B$117&gt;=CJ108,0),0),"")</f>
        <v>1</v>
      </c>
      <c r="CL108" s="194">
        <f t="shared" ca="1" si="121"/>
        <v>1.3963799927016407E-2</v>
      </c>
      <c r="CO108" s="194">
        <f t="shared" si="122"/>
        <v>0</v>
      </c>
      <c r="CP108" s="19">
        <f ca="1"/>
        <v>0</v>
      </c>
      <c r="CQ108" s="208">
        <f t="shared" ca="1" si="123"/>
        <v>0</v>
      </c>
      <c r="CR108" s="207"/>
      <c r="CS108" s="194"/>
      <c r="CT108" s="198" cm="1">
        <f t="array" ref="CT108">IFERROR(MATCH(TRUE,INDEX($B$14:$B$117&gt;=CS108,0),0),"")</f>
        <v>1</v>
      </c>
      <c r="CU108" s="194">
        <f t="shared" ca="1" si="124"/>
        <v>1.3963799927016407E-2</v>
      </c>
      <c r="CX108" s="194">
        <f t="shared" si="125"/>
        <v>0</v>
      </c>
      <c r="CY108" s="19" t="e">
        <f ca="1"/>
        <v>#N/A</v>
      </c>
      <c r="CZ108" s="208" t="e">
        <f t="shared" ca="1" si="126"/>
        <v>#N/A</v>
      </c>
      <c r="DA108" s="207"/>
      <c r="DB108" s="194"/>
      <c r="DC108" s="198" cm="1">
        <f t="array" ref="DC108">IFERROR(MATCH(TRUE,INDEX($B$14:$B$117&gt;=DB108,0),0),"")</f>
        <v>1</v>
      </c>
      <c r="DD108" s="194">
        <f t="shared" ca="1" si="127"/>
        <v>1.3963799927016407E-2</v>
      </c>
      <c r="DG108" s="194">
        <f t="shared" si="128"/>
        <v>0</v>
      </c>
      <c r="DH108" s="19" t="e">
        <f ca="1"/>
        <v>#N/A</v>
      </c>
      <c r="DI108" s="208" t="e">
        <f t="shared" ca="1" si="129"/>
        <v>#N/A</v>
      </c>
      <c r="DJ108" s="207"/>
      <c r="DK108" s="194"/>
      <c r="DL108" s="198" cm="1">
        <f t="array" ref="DL108">IFERROR(MATCH(TRUE,INDEX($B$14:$B$117&gt;=DK108,0),0),"")</f>
        <v>1</v>
      </c>
      <c r="DM108" s="194">
        <f t="shared" ca="1" si="130"/>
        <v>1.3963799927016407E-2</v>
      </c>
      <c r="DP108" s="194">
        <f t="shared" si="131"/>
        <v>0</v>
      </c>
      <c r="DQ108" s="19" t="e">
        <f ca="1"/>
        <v>#N/A</v>
      </c>
      <c r="DR108" s="208" t="e">
        <f t="shared" ca="1" si="132"/>
        <v>#N/A</v>
      </c>
      <c r="DS108" s="207"/>
      <c r="DT108" s="194"/>
      <c r="DU108" s="198" cm="1">
        <f t="array" ref="DU108">IFERROR(MATCH(TRUE,INDEX($B$14:$B$117&gt;=DT108,0),0),"")</f>
        <v>1</v>
      </c>
      <c r="DV108" s="194">
        <f t="shared" ca="1" si="133"/>
        <v>1.3963799927016407E-2</v>
      </c>
      <c r="DY108" s="194">
        <f t="shared" si="134"/>
        <v>0</v>
      </c>
      <c r="DZ108" s="19" t="e">
        <f ca="1"/>
        <v>#N/A</v>
      </c>
      <c r="EA108" s="208" t="e">
        <f t="shared" ca="1" si="135"/>
        <v>#N/A</v>
      </c>
      <c r="EB108" s="207"/>
      <c r="EC108" s="194"/>
      <c r="ED108" s="198" cm="1">
        <f t="array" ref="ED108">IFERROR(MATCH(TRUE,INDEX($B$14:$B$117&gt;=EC108,0),0),"")</f>
        <v>1</v>
      </c>
      <c r="EE108" s="194">
        <f t="shared" ca="1" si="136"/>
        <v>1.3963799927016407E-2</v>
      </c>
      <c r="EH108" s="194">
        <f t="shared" si="137"/>
        <v>0</v>
      </c>
      <c r="EI108" s="19" t="e">
        <f ca="1"/>
        <v>#N/A</v>
      </c>
      <c r="EJ108" s="208" t="e">
        <f t="shared" ca="1" si="138"/>
        <v>#N/A</v>
      </c>
      <c r="EK108" s="207"/>
      <c r="EL108" s="194"/>
      <c r="EM108" s="198" cm="1">
        <f t="array" ref="EM108">IFERROR(MATCH(TRUE,INDEX($B$14:$B$117&gt;=EL108,0),0),"")</f>
        <v>1</v>
      </c>
      <c r="EN108" s="194">
        <f t="shared" ca="1" si="139"/>
        <v>1.3963799927016407E-2</v>
      </c>
      <c r="EQ108" s="194">
        <f t="shared" si="140"/>
        <v>0</v>
      </c>
      <c r="ER108" s="19" t="e">
        <f ca="1"/>
        <v>#N/A</v>
      </c>
      <c r="ES108" s="208" t="e">
        <f t="shared" ca="1" si="141"/>
        <v>#N/A</v>
      </c>
      <c r="ET108" s="207"/>
      <c r="EU108" s="194"/>
      <c r="EV108" s="198" cm="1">
        <f t="array" ref="EV108">IFERROR(MATCH(TRUE,INDEX($B$14:$B$117&gt;=EU108,0),0),"")</f>
        <v>1</v>
      </c>
      <c r="EW108" s="194">
        <f t="shared" ca="1" si="142"/>
        <v>1.3963799927016407E-2</v>
      </c>
      <c r="EZ108" s="194">
        <f t="shared" si="143"/>
        <v>0</v>
      </c>
      <c r="FA108" s="19" t="e">
        <f ca="1"/>
        <v>#N/A</v>
      </c>
      <c r="FB108" s="208" t="e">
        <f t="shared" ca="1" si="144"/>
        <v>#N/A</v>
      </c>
      <c r="FC108" s="207"/>
      <c r="FD108" s="194"/>
      <c r="FE108" s="198" cm="1">
        <f t="array" ref="FE108">IFERROR(MATCH(TRUE,INDEX($B$14:$B$117&gt;=FD108,0),0),"")</f>
        <v>1</v>
      </c>
      <c r="FF108" s="194">
        <f t="shared" ca="1" si="145"/>
        <v>1.3963799927016407E-2</v>
      </c>
      <c r="FI108" s="194">
        <f t="shared" si="146"/>
        <v>0</v>
      </c>
      <c r="FJ108" s="19" t="e">
        <f ca="1"/>
        <v>#N/A</v>
      </c>
      <c r="FK108" s="208" t="e">
        <f t="shared" ca="1" si="147"/>
        <v>#N/A</v>
      </c>
      <c r="FL108" s="207"/>
      <c r="FM108" s="194"/>
      <c r="FN108" s="198" cm="1">
        <f t="array" ref="FN108">IFERROR(MATCH(TRUE,INDEX($B$14:$B$117&gt;=FM108,0),0),"")</f>
        <v>1</v>
      </c>
      <c r="FO108" s="194">
        <f t="shared" ca="1" si="148"/>
        <v>1.3963799927016407E-2</v>
      </c>
      <c r="FR108" s="194">
        <f t="shared" si="149"/>
        <v>0</v>
      </c>
      <c r="FS108" s="19" t="e">
        <f ca="1"/>
        <v>#N/A</v>
      </c>
      <c r="FT108" s="208" t="e">
        <f t="shared" ca="1" si="150"/>
        <v>#N/A</v>
      </c>
      <c r="FU108" s="207"/>
      <c r="FV108" s="194"/>
      <c r="FW108" s="198" cm="1">
        <f t="array" ref="FW108">IFERROR(MATCH(TRUE,INDEX($B$14:$B$117&gt;=FV108,0),0),"")</f>
        <v>1</v>
      </c>
      <c r="FX108" s="194">
        <f t="shared" ca="1" si="151"/>
        <v>1.3963799927016407E-2</v>
      </c>
      <c r="GA108" s="194">
        <f t="shared" si="152"/>
        <v>0</v>
      </c>
      <c r="GB108" s="19" t="e">
        <f ca="1"/>
        <v>#N/A</v>
      </c>
      <c r="GC108" s="208" t="e">
        <f t="shared" ca="1" si="153"/>
        <v>#N/A</v>
      </c>
    </row>
    <row r="109" spans="1:185" x14ac:dyDescent="0.2">
      <c r="A109" s="330"/>
      <c r="B109" s="194"/>
      <c r="C109" s="194"/>
      <c r="D109" s="194"/>
      <c r="E109" s="194"/>
      <c r="F109" s="207"/>
      <c r="G109" s="194"/>
      <c r="H109" s="198" cm="1">
        <f t="array" ref="H109">IFERROR(MATCH(TRUE,INDEX($B$14:$B$117&gt;=G109,0),0),"")</f>
        <v>1</v>
      </c>
      <c r="I109" s="194">
        <f t="shared" ca="1" si="98"/>
        <v>1.3963799927016407E-2</v>
      </c>
      <c r="L109" s="194">
        <f t="shared" si="154"/>
        <v>0</v>
      </c>
      <c r="M109" s="19">
        <f ca="1"/>
        <v>0</v>
      </c>
      <c r="N109" s="208">
        <f t="shared" ca="1" si="155"/>
        <v>0</v>
      </c>
      <c r="O109" s="207"/>
      <c r="P109" s="194"/>
      <c r="Q109" s="198" cm="1">
        <f t="array" ref="Q109">IFERROR(MATCH(TRUE,INDEX($B$14:$B$117&gt;=P109,0),0),"")</f>
        <v>1</v>
      </c>
      <c r="R109" s="194">
        <f t="shared" ca="1" si="99"/>
        <v>1.3963799927016407E-2</v>
      </c>
      <c r="U109" s="194">
        <f t="shared" si="156"/>
        <v>0</v>
      </c>
      <c r="V109" s="19">
        <f ca="1"/>
        <v>0</v>
      </c>
      <c r="W109" s="208">
        <f t="shared" ca="1" si="157"/>
        <v>0</v>
      </c>
      <c r="X109" s="207"/>
      <c r="Y109" s="194"/>
      <c r="Z109" s="198" cm="1">
        <f t="array" ref="Z109">IFERROR(MATCH(TRUE,INDEX($B$14:$B$117&gt;=Y109,0),0),"")</f>
        <v>1</v>
      </c>
      <c r="AA109" s="194">
        <f t="shared" ca="1" si="100"/>
        <v>1.3963799927016407E-2</v>
      </c>
      <c r="AD109" s="194">
        <f t="shared" si="101"/>
        <v>0</v>
      </c>
      <c r="AE109" s="19">
        <f ca="1"/>
        <v>0</v>
      </c>
      <c r="AF109" s="208">
        <f t="shared" ca="1" si="102"/>
        <v>0</v>
      </c>
      <c r="AG109" s="207"/>
      <c r="AH109" s="194"/>
      <c r="AI109" s="198" cm="1">
        <f t="array" ref="AI109">IFERROR(MATCH(TRUE,INDEX($B$14:$B$117&gt;=AH109,0),0),"")</f>
        <v>1</v>
      </c>
      <c r="AJ109" s="194">
        <f t="shared" ca="1" si="103"/>
        <v>1.3963799927016407E-2</v>
      </c>
      <c r="AM109" s="194">
        <f t="shared" si="104"/>
        <v>0</v>
      </c>
      <c r="AN109" s="19">
        <f ca="1"/>
        <v>0</v>
      </c>
      <c r="AO109" s="208">
        <f t="shared" ca="1" si="105"/>
        <v>0</v>
      </c>
      <c r="AP109" s="207"/>
      <c r="AQ109" s="194"/>
      <c r="AR109" s="198" cm="1">
        <f t="array" ref="AR109">IFERROR(MATCH(TRUE,INDEX($B$14:$B$117&gt;=AQ109,0),0),"")</f>
        <v>1</v>
      </c>
      <c r="AS109" s="194">
        <f t="shared" ca="1" si="106"/>
        <v>1.3963799927016407E-2</v>
      </c>
      <c r="AV109" s="194">
        <f t="shared" si="107"/>
        <v>0</v>
      </c>
      <c r="AW109" s="19">
        <f ca="1"/>
        <v>0</v>
      </c>
      <c r="AX109" s="208">
        <f t="shared" ca="1" si="108"/>
        <v>0</v>
      </c>
      <c r="AY109" s="207"/>
      <c r="AZ109" s="194"/>
      <c r="BA109" s="198" cm="1">
        <f t="array" ref="BA109">IFERROR(MATCH(TRUE,INDEX($B$14:$B$117&gt;=AZ109,0),0),"")</f>
        <v>1</v>
      </c>
      <c r="BB109" s="194">
        <f t="shared" ca="1" si="109"/>
        <v>1.3963799927016407E-2</v>
      </c>
      <c r="BE109" s="194">
        <f t="shared" si="110"/>
        <v>0</v>
      </c>
      <c r="BF109" s="19">
        <f ca="1"/>
        <v>0</v>
      </c>
      <c r="BG109" s="208">
        <f t="shared" ca="1" si="111"/>
        <v>0</v>
      </c>
      <c r="BH109" s="207"/>
      <c r="BI109" s="194"/>
      <c r="BJ109" s="198" cm="1">
        <f t="array" ref="BJ109">IFERROR(MATCH(TRUE,INDEX($B$14:$B$117&gt;=BI109,0),0),"")</f>
        <v>1</v>
      </c>
      <c r="BK109" s="194">
        <f t="shared" ca="1" si="112"/>
        <v>1.3963799927016407E-2</v>
      </c>
      <c r="BN109" s="194">
        <f t="shared" si="113"/>
        <v>0</v>
      </c>
      <c r="BO109" s="19">
        <f ca="1"/>
        <v>0</v>
      </c>
      <c r="BP109" s="208">
        <f t="shared" ca="1" si="114"/>
        <v>0</v>
      </c>
      <c r="BQ109" s="207"/>
      <c r="BR109" s="194"/>
      <c r="BS109" s="198" cm="1">
        <f t="array" ref="BS109">IFERROR(MATCH(TRUE,INDEX($B$14:$B$117&gt;=BR109,0),0),"")</f>
        <v>1</v>
      </c>
      <c r="BT109" s="194">
        <f t="shared" ca="1" si="115"/>
        <v>1.3963799927016407E-2</v>
      </c>
      <c r="BW109" s="194">
        <f t="shared" si="116"/>
        <v>0</v>
      </c>
      <c r="BX109" s="19">
        <f ca="1"/>
        <v>0</v>
      </c>
      <c r="BY109" s="208">
        <f t="shared" ca="1" si="117"/>
        <v>0</v>
      </c>
      <c r="BZ109" s="207"/>
      <c r="CA109" s="194"/>
      <c r="CB109" s="198" cm="1">
        <f t="array" ref="CB109">IFERROR(MATCH(TRUE,INDEX($B$14:$B$117&gt;=CA109,0),0),"")</f>
        <v>1</v>
      </c>
      <c r="CC109" s="194">
        <f t="shared" ca="1" si="118"/>
        <v>1.3963799927016407E-2</v>
      </c>
      <c r="CF109" s="194">
        <f t="shared" si="119"/>
        <v>0</v>
      </c>
      <c r="CG109" s="19">
        <f ca="1"/>
        <v>0</v>
      </c>
      <c r="CH109" s="208">
        <f t="shared" ca="1" si="120"/>
        <v>0</v>
      </c>
      <c r="CI109" s="207"/>
      <c r="CJ109" s="194"/>
      <c r="CK109" s="198" cm="1">
        <f t="array" ref="CK109">IFERROR(MATCH(TRUE,INDEX($B$14:$B$117&gt;=CJ109,0),0),"")</f>
        <v>1</v>
      </c>
      <c r="CL109" s="194">
        <f t="shared" ca="1" si="121"/>
        <v>1.3963799927016407E-2</v>
      </c>
      <c r="CO109" s="194">
        <f t="shared" si="122"/>
        <v>0</v>
      </c>
      <c r="CP109" s="19">
        <f ca="1"/>
        <v>0</v>
      </c>
      <c r="CQ109" s="208">
        <f t="shared" ca="1" si="123"/>
        <v>0</v>
      </c>
      <c r="CR109" s="207"/>
      <c r="CS109" s="194"/>
      <c r="CT109" s="198" cm="1">
        <f t="array" ref="CT109">IFERROR(MATCH(TRUE,INDEX($B$14:$B$117&gt;=CS109,0),0),"")</f>
        <v>1</v>
      </c>
      <c r="CU109" s="194">
        <f t="shared" ca="1" si="124"/>
        <v>1.3963799927016407E-2</v>
      </c>
      <c r="CX109" s="194">
        <f t="shared" si="125"/>
        <v>0</v>
      </c>
      <c r="CY109" s="19" t="e">
        <f ca="1"/>
        <v>#N/A</v>
      </c>
      <c r="CZ109" s="208" t="e">
        <f t="shared" ca="1" si="126"/>
        <v>#N/A</v>
      </c>
      <c r="DA109" s="207"/>
      <c r="DB109" s="194"/>
      <c r="DC109" s="198" cm="1">
        <f t="array" ref="DC109">IFERROR(MATCH(TRUE,INDEX($B$14:$B$117&gt;=DB109,0),0),"")</f>
        <v>1</v>
      </c>
      <c r="DD109" s="194">
        <f t="shared" ca="1" si="127"/>
        <v>1.3963799927016407E-2</v>
      </c>
      <c r="DG109" s="194">
        <f t="shared" si="128"/>
        <v>0</v>
      </c>
      <c r="DH109" s="19" t="e">
        <f ca="1"/>
        <v>#N/A</v>
      </c>
      <c r="DI109" s="208" t="e">
        <f t="shared" ca="1" si="129"/>
        <v>#N/A</v>
      </c>
      <c r="DJ109" s="207"/>
      <c r="DK109" s="194"/>
      <c r="DL109" s="198" cm="1">
        <f t="array" ref="DL109">IFERROR(MATCH(TRUE,INDEX($B$14:$B$117&gt;=DK109,0),0),"")</f>
        <v>1</v>
      </c>
      <c r="DM109" s="194">
        <f t="shared" ca="1" si="130"/>
        <v>1.3963799927016407E-2</v>
      </c>
      <c r="DP109" s="194">
        <f t="shared" si="131"/>
        <v>0</v>
      </c>
      <c r="DQ109" s="19" t="e">
        <f ca="1"/>
        <v>#N/A</v>
      </c>
      <c r="DR109" s="208" t="e">
        <f t="shared" ca="1" si="132"/>
        <v>#N/A</v>
      </c>
      <c r="DS109" s="207"/>
      <c r="DT109" s="194"/>
      <c r="DU109" s="198" cm="1">
        <f t="array" ref="DU109">IFERROR(MATCH(TRUE,INDEX($B$14:$B$117&gt;=DT109,0),0),"")</f>
        <v>1</v>
      </c>
      <c r="DV109" s="194">
        <f t="shared" ca="1" si="133"/>
        <v>1.3963799927016407E-2</v>
      </c>
      <c r="DY109" s="194">
        <f t="shared" si="134"/>
        <v>0</v>
      </c>
      <c r="DZ109" s="19" t="e">
        <f ca="1"/>
        <v>#N/A</v>
      </c>
      <c r="EA109" s="208" t="e">
        <f t="shared" ca="1" si="135"/>
        <v>#N/A</v>
      </c>
      <c r="EB109" s="207"/>
      <c r="EC109" s="194"/>
      <c r="ED109" s="198" cm="1">
        <f t="array" ref="ED109">IFERROR(MATCH(TRUE,INDEX($B$14:$B$117&gt;=EC109,0),0),"")</f>
        <v>1</v>
      </c>
      <c r="EE109" s="194">
        <f t="shared" ca="1" si="136"/>
        <v>1.3963799927016407E-2</v>
      </c>
      <c r="EH109" s="194">
        <f t="shared" si="137"/>
        <v>0</v>
      </c>
      <c r="EI109" s="19" t="e">
        <f ca="1"/>
        <v>#N/A</v>
      </c>
      <c r="EJ109" s="208" t="e">
        <f t="shared" ca="1" si="138"/>
        <v>#N/A</v>
      </c>
      <c r="EK109" s="207"/>
      <c r="EL109" s="194"/>
      <c r="EM109" s="198" cm="1">
        <f t="array" ref="EM109">IFERROR(MATCH(TRUE,INDEX($B$14:$B$117&gt;=EL109,0),0),"")</f>
        <v>1</v>
      </c>
      <c r="EN109" s="194">
        <f t="shared" ca="1" si="139"/>
        <v>1.3963799927016407E-2</v>
      </c>
      <c r="EQ109" s="194">
        <f t="shared" si="140"/>
        <v>0</v>
      </c>
      <c r="ER109" s="19" t="e">
        <f ca="1"/>
        <v>#N/A</v>
      </c>
      <c r="ES109" s="208" t="e">
        <f t="shared" ca="1" si="141"/>
        <v>#N/A</v>
      </c>
      <c r="ET109" s="207"/>
      <c r="EU109" s="194"/>
      <c r="EV109" s="198" cm="1">
        <f t="array" ref="EV109">IFERROR(MATCH(TRUE,INDEX($B$14:$B$117&gt;=EU109,0),0),"")</f>
        <v>1</v>
      </c>
      <c r="EW109" s="194">
        <f t="shared" ca="1" si="142"/>
        <v>1.3963799927016407E-2</v>
      </c>
      <c r="EZ109" s="194">
        <f t="shared" si="143"/>
        <v>0</v>
      </c>
      <c r="FA109" s="19" t="e">
        <f ca="1"/>
        <v>#N/A</v>
      </c>
      <c r="FB109" s="208" t="e">
        <f t="shared" ca="1" si="144"/>
        <v>#N/A</v>
      </c>
      <c r="FC109" s="207"/>
      <c r="FD109" s="194"/>
      <c r="FE109" s="198" cm="1">
        <f t="array" ref="FE109">IFERROR(MATCH(TRUE,INDEX($B$14:$B$117&gt;=FD109,0),0),"")</f>
        <v>1</v>
      </c>
      <c r="FF109" s="194">
        <f t="shared" ca="1" si="145"/>
        <v>1.3963799927016407E-2</v>
      </c>
      <c r="FI109" s="194">
        <f t="shared" si="146"/>
        <v>0</v>
      </c>
      <c r="FJ109" s="19" t="e">
        <f ca="1"/>
        <v>#N/A</v>
      </c>
      <c r="FK109" s="208" t="e">
        <f t="shared" ca="1" si="147"/>
        <v>#N/A</v>
      </c>
      <c r="FL109" s="207"/>
      <c r="FM109" s="194"/>
      <c r="FN109" s="198" cm="1">
        <f t="array" ref="FN109">IFERROR(MATCH(TRUE,INDEX($B$14:$B$117&gt;=FM109,0),0),"")</f>
        <v>1</v>
      </c>
      <c r="FO109" s="194">
        <f t="shared" ca="1" si="148"/>
        <v>1.3963799927016407E-2</v>
      </c>
      <c r="FR109" s="194">
        <f t="shared" si="149"/>
        <v>0</v>
      </c>
      <c r="FS109" s="19" t="e">
        <f ca="1"/>
        <v>#N/A</v>
      </c>
      <c r="FT109" s="208" t="e">
        <f t="shared" ca="1" si="150"/>
        <v>#N/A</v>
      </c>
      <c r="FU109" s="207"/>
      <c r="FV109" s="194"/>
      <c r="FW109" s="198" cm="1">
        <f t="array" ref="FW109">IFERROR(MATCH(TRUE,INDEX($B$14:$B$117&gt;=FV109,0),0),"")</f>
        <v>1</v>
      </c>
      <c r="FX109" s="194">
        <f t="shared" ca="1" si="151"/>
        <v>1.3963799927016407E-2</v>
      </c>
      <c r="GA109" s="194">
        <f t="shared" si="152"/>
        <v>0</v>
      </c>
      <c r="GB109" s="19" t="e">
        <f ca="1"/>
        <v>#N/A</v>
      </c>
      <c r="GC109" s="208" t="e">
        <f t="shared" ca="1" si="153"/>
        <v>#N/A</v>
      </c>
    </row>
    <row r="110" spans="1:185" x14ac:dyDescent="0.2">
      <c r="A110" s="330"/>
      <c r="B110" s="194"/>
      <c r="C110" s="194"/>
      <c r="D110" s="194"/>
      <c r="E110" s="194"/>
      <c r="F110" s="207"/>
      <c r="G110" s="194"/>
      <c r="H110" s="198" cm="1">
        <f t="array" ref="H110">IFERROR(MATCH(TRUE,INDEX($B$14:$B$117&gt;=G110,0),0),"")</f>
        <v>1</v>
      </c>
      <c r="I110" s="194">
        <f t="shared" ca="1" si="98"/>
        <v>1.3963799927016407E-2</v>
      </c>
      <c r="L110" s="194">
        <f t="shared" si="154"/>
        <v>0</v>
      </c>
      <c r="M110" s="19">
        <f ca="1"/>
        <v>0</v>
      </c>
      <c r="N110" s="208">
        <f t="shared" ca="1" si="155"/>
        <v>0</v>
      </c>
      <c r="O110" s="207"/>
      <c r="P110" s="194"/>
      <c r="Q110" s="198" cm="1">
        <f t="array" ref="Q110">IFERROR(MATCH(TRUE,INDEX($B$14:$B$117&gt;=P110,0),0),"")</f>
        <v>1</v>
      </c>
      <c r="R110" s="194">
        <f t="shared" ca="1" si="99"/>
        <v>1.3963799927016407E-2</v>
      </c>
      <c r="U110" s="194">
        <f t="shared" si="156"/>
        <v>0</v>
      </c>
      <c r="V110" s="19">
        <f ca="1"/>
        <v>0</v>
      </c>
      <c r="W110" s="208">
        <f t="shared" ca="1" si="157"/>
        <v>0</v>
      </c>
      <c r="X110" s="207"/>
      <c r="Y110" s="194"/>
      <c r="Z110" s="198" cm="1">
        <f t="array" ref="Z110">IFERROR(MATCH(TRUE,INDEX($B$14:$B$117&gt;=Y110,0),0),"")</f>
        <v>1</v>
      </c>
      <c r="AA110" s="194">
        <f t="shared" ca="1" si="100"/>
        <v>1.3963799927016407E-2</v>
      </c>
      <c r="AD110" s="194">
        <f t="shared" si="101"/>
        <v>0</v>
      </c>
      <c r="AE110" s="19">
        <f ca="1"/>
        <v>0</v>
      </c>
      <c r="AF110" s="208">
        <f t="shared" ca="1" si="102"/>
        <v>0</v>
      </c>
      <c r="AG110" s="207"/>
      <c r="AH110" s="194"/>
      <c r="AI110" s="198" cm="1">
        <f t="array" ref="AI110">IFERROR(MATCH(TRUE,INDEX($B$14:$B$117&gt;=AH110,0),0),"")</f>
        <v>1</v>
      </c>
      <c r="AJ110" s="194">
        <f t="shared" ca="1" si="103"/>
        <v>1.3963799927016407E-2</v>
      </c>
      <c r="AM110" s="194">
        <f t="shared" si="104"/>
        <v>0</v>
      </c>
      <c r="AN110" s="19">
        <f ca="1"/>
        <v>0</v>
      </c>
      <c r="AO110" s="208">
        <f t="shared" ca="1" si="105"/>
        <v>0</v>
      </c>
      <c r="AP110" s="207"/>
      <c r="AQ110" s="194"/>
      <c r="AR110" s="198" cm="1">
        <f t="array" ref="AR110">IFERROR(MATCH(TRUE,INDEX($B$14:$B$117&gt;=AQ110,0),0),"")</f>
        <v>1</v>
      </c>
      <c r="AS110" s="194">
        <f t="shared" ca="1" si="106"/>
        <v>1.3963799927016407E-2</v>
      </c>
      <c r="AV110" s="194">
        <f t="shared" si="107"/>
        <v>0</v>
      </c>
      <c r="AW110" s="19">
        <f ca="1"/>
        <v>0</v>
      </c>
      <c r="AX110" s="208">
        <f t="shared" ca="1" si="108"/>
        <v>0</v>
      </c>
      <c r="AY110" s="207"/>
      <c r="AZ110" s="194"/>
      <c r="BA110" s="198" cm="1">
        <f t="array" ref="BA110">IFERROR(MATCH(TRUE,INDEX($B$14:$B$117&gt;=AZ110,0),0),"")</f>
        <v>1</v>
      </c>
      <c r="BB110" s="194">
        <f t="shared" ca="1" si="109"/>
        <v>1.3963799927016407E-2</v>
      </c>
      <c r="BE110" s="194">
        <f t="shared" si="110"/>
        <v>0</v>
      </c>
      <c r="BF110" s="19">
        <f ca="1"/>
        <v>0</v>
      </c>
      <c r="BG110" s="208">
        <f t="shared" ca="1" si="111"/>
        <v>0</v>
      </c>
      <c r="BH110" s="207"/>
      <c r="BI110" s="194"/>
      <c r="BJ110" s="198" cm="1">
        <f t="array" ref="BJ110">IFERROR(MATCH(TRUE,INDEX($B$14:$B$117&gt;=BI110,0),0),"")</f>
        <v>1</v>
      </c>
      <c r="BK110" s="194">
        <f t="shared" ca="1" si="112"/>
        <v>1.3963799927016407E-2</v>
      </c>
      <c r="BN110" s="194">
        <f t="shared" si="113"/>
        <v>0</v>
      </c>
      <c r="BO110" s="19">
        <f ca="1"/>
        <v>0</v>
      </c>
      <c r="BP110" s="208">
        <f t="shared" ca="1" si="114"/>
        <v>0</v>
      </c>
      <c r="BQ110" s="207"/>
      <c r="BR110" s="194"/>
      <c r="BS110" s="198" cm="1">
        <f t="array" ref="BS110">IFERROR(MATCH(TRUE,INDEX($B$14:$B$117&gt;=BR110,0),0),"")</f>
        <v>1</v>
      </c>
      <c r="BT110" s="194">
        <f t="shared" ca="1" si="115"/>
        <v>1.3963799927016407E-2</v>
      </c>
      <c r="BW110" s="194">
        <f t="shared" si="116"/>
        <v>0</v>
      </c>
      <c r="BX110" s="19">
        <f ca="1"/>
        <v>0</v>
      </c>
      <c r="BY110" s="208">
        <f t="shared" ca="1" si="117"/>
        <v>0</v>
      </c>
      <c r="BZ110" s="207"/>
      <c r="CA110" s="194"/>
      <c r="CB110" s="198" cm="1">
        <f t="array" ref="CB110">IFERROR(MATCH(TRUE,INDEX($B$14:$B$117&gt;=CA110,0),0),"")</f>
        <v>1</v>
      </c>
      <c r="CC110" s="194">
        <f t="shared" ca="1" si="118"/>
        <v>1.3963799927016407E-2</v>
      </c>
      <c r="CF110" s="194">
        <f t="shared" si="119"/>
        <v>0</v>
      </c>
      <c r="CG110" s="19">
        <f ca="1"/>
        <v>0</v>
      </c>
      <c r="CH110" s="208">
        <f t="shared" ca="1" si="120"/>
        <v>0</v>
      </c>
      <c r="CI110" s="207"/>
      <c r="CJ110" s="194"/>
      <c r="CK110" s="198" cm="1">
        <f t="array" ref="CK110">IFERROR(MATCH(TRUE,INDEX($B$14:$B$117&gt;=CJ110,0),0),"")</f>
        <v>1</v>
      </c>
      <c r="CL110" s="194">
        <f t="shared" ca="1" si="121"/>
        <v>1.3963799927016407E-2</v>
      </c>
      <c r="CO110" s="194">
        <f t="shared" si="122"/>
        <v>0</v>
      </c>
      <c r="CP110" s="19">
        <f ca="1"/>
        <v>0</v>
      </c>
      <c r="CQ110" s="208">
        <f t="shared" ca="1" si="123"/>
        <v>0</v>
      </c>
      <c r="CR110" s="207"/>
      <c r="CS110" s="194"/>
      <c r="CT110" s="198" cm="1">
        <f t="array" ref="CT110">IFERROR(MATCH(TRUE,INDEX($B$14:$B$117&gt;=CS110,0),0),"")</f>
        <v>1</v>
      </c>
      <c r="CU110" s="194">
        <f t="shared" ca="1" si="124"/>
        <v>1.3963799927016407E-2</v>
      </c>
      <c r="CX110" s="194">
        <f t="shared" si="125"/>
        <v>0</v>
      </c>
      <c r="CY110" s="19" t="e">
        <f ca="1"/>
        <v>#N/A</v>
      </c>
      <c r="CZ110" s="208" t="e">
        <f t="shared" ca="1" si="126"/>
        <v>#N/A</v>
      </c>
      <c r="DA110" s="207"/>
      <c r="DB110" s="194"/>
      <c r="DC110" s="198" cm="1">
        <f t="array" ref="DC110">IFERROR(MATCH(TRUE,INDEX($B$14:$B$117&gt;=DB110,0),0),"")</f>
        <v>1</v>
      </c>
      <c r="DD110" s="194">
        <f t="shared" ca="1" si="127"/>
        <v>1.3963799927016407E-2</v>
      </c>
      <c r="DG110" s="194">
        <f t="shared" si="128"/>
        <v>0</v>
      </c>
      <c r="DH110" s="19" t="e">
        <f ca="1"/>
        <v>#N/A</v>
      </c>
      <c r="DI110" s="208" t="e">
        <f t="shared" ca="1" si="129"/>
        <v>#N/A</v>
      </c>
      <c r="DJ110" s="207"/>
      <c r="DK110" s="194"/>
      <c r="DL110" s="198" cm="1">
        <f t="array" ref="DL110">IFERROR(MATCH(TRUE,INDEX($B$14:$B$117&gt;=DK110,0),0),"")</f>
        <v>1</v>
      </c>
      <c r="DM110" s="194">
        <f t="shared" ca="1" si="130"/>
        <v>1.3963799927016407E-2</v>
      </c>
      <c r="DP110" s="194">
        <f t="shared" si="131"/>
        <v>0</v>
      </c>
      <c r="DQ110" s="19" t="e">
        <f ca="1"/>
        <v>#N/A</v>
      </c>
      <c r="DR110" s="208" t="e">
        <f t="shared" ca="1" si="132"/>
        <v>#N/A</v>
      </c>
      <c r="DS110" s="207"/>
      <c r="DT110" s="194"/>
      <c r="DU110" s="198" cm="1">
        <f t="array" ref="DU110">IFERROR(MATCH(TRUE,INDEX($B$14:$B$117&gt;=DT110,0),0),"")</f>
        <v>1</v>
      </c>
      <c r="DV110" s="194">
        <f t="shared" ca="1" si="133"/>
        <v>1.3963799927016407E-2</v>
      </c>
      <c r="DY110" s="194">
        <f t="shared" si="134"/>
        <v>0</v>
      </c>
      <c r="DZ110" s="19" t="e">
        <f ca="1"/>
        <v>#N/A</v>
      </c>
      <c r="EA110" s="208" t="e">
        <f t="shared" ca="1" si="135"/>
        <v>#N/A</v>
      </c>
      <c r="EB110" s="207"/>
      <c r="EC110" s="194"/>
      <c r="ED110" s="198" cm="1">
        <f t="array" ref="ED110">IFERROR(MATCH(TRUE,INDEX($B$14:$B$117&gt;=EC110,0),0),"")</f>
        <v>1</v>
      </c>
      <c r="EE110" s="194">
        <f t="shared" ca="1" si="136"/>
        <v>1.3963799927016407E-2</v>
      </c>
      <c r="EH110" s="194">
        <f t="shared" si="137"/>
        <v>0</v>
      </c>
      <c r="EI110" s="19" t="e">
        <f ca="1"/>
        <v>#N/A</v>
      </c>
      <c r="EJ110" s="208" t="e">
        <f t="shared" ca="1" si="138"/>
        <v>#N/A</v>
      </c>
      <c r="EK110" s="207"/>
      <c r="EL110" s="194"/>
      <c r="EM110" s="198" cm="1">
        <f t="array" ref="EM110">IFERROR(MATCH(TRUE,INDEX($B$14:$B$117&gt;=EL110,0),0),"")</f>
        <v>1</v>
      </c>
      <c r="EN110" s="194">
        <f t="shared" ca="1" si="139"/>
        <v>1.3963799927016407E-2</v>
      </c>
      <c r="EQ110" s="194">
        <f t="shared" si="140"/>
        <v>0</v>
      </c>
      <c r="ER110" s="19" t="e">
        <f ca="1"/>
        <v>#N/A</v>
      </c>
      <c r="ES110" s="208" t="e">
        <f t="shared" ca="1" si="141"/>
        <v>#N/A</v>
      </c>
      <c r="ET110" s="207"/>
      <c r="EU110" s="194"/>
      <c r="EV110" s="198" cm="1">
        <f t="array" ref="EV110">IFERROR(MATCH(TRUE,INDEX($B$14:$B$117&gt;=EU110,0),0),"")</f>
        <v>1</v>
      </c>
      <c r="EW110" s="194">
        <f t="shared" ca="1" si="142"/>
        <v>1.3963799927016407E-2</v>
      </c>
      <c r="EZ110" s="194">
        <f t="shared" si="143"/>
        <v>0</v>
      </c>
      <c r="FA110" s="19" t="e">
        <f ca="1"/>
        <v>#N/A</v>
      </c>
      <c r="FB110" s="208" t="e">
        <f t="shared" ca="1" si="144"/>
        <v>#N/A</v>
      </c>
      <c r="FC110" s="207"/>
      <c r="FD110" s="194"/>
      <c r="FE110" s="198" cm="1">
        <f t="array" ref="FE110">IFERROR(MATCH(TRUE,INDEX($B$14:$B$117&gt;=FD110,0),0),"")</f>
        <v>1</v>
      </c>
      <c r="FF110" s="194">
        <f t="shared" ca="1" si="145"/>
        <v>1.3963799927016407E-2</v>
      </c>
      <c r="FI110" s="194">
        <f t="shared" si="146"/>
        <v>0</v>
      </c>
      <c r="FJ110" s="19" t="e">
        <f ca="1"/>
        <v>#N/A</v>
      </c>
      <c r="FK110" s="208" t="e">
        <f t="shared" ca="1" si="147"/>
        <v>#N/A</v>
      </c>
      <c r="FL110" s="207"/>
      <c r="FM110" s="194"/>
      <c r="FN110" s="198" cm="1">
        <f t="array" ref="FN110">IFERROR(MATCH(TRUE,INDEX($B$14:$B$117&gt;=FM110,0),0),"")</f>
        <v>1</v>
      </c>
      <c r="FO110" s="194">
        <f t="shared" ca="1" si="148"/>
        <v>1.3963799927016407E-2</v>
      </c>
      <c r="FR110" s="194">
        <f t="shared" si="149"/>
        <v>0</v>
      </c>
      <c r="FS110" s="19" t="e">
        <f ca="1"/>
        <v>#N/A</v>
      </c>
      <c r="FT110" s="208" t="e">
        <f t="shared" ca="1" si="150"/>
        <v>#N/A</v>
      </c>
      <c r="FU110" s="207"/>
      <c r="FV110" s="194"/>
      <c r="FW110" s="198" cm="1">
        <f t="array" ref="FW110">IFERROR(MATCH(TRUE,INDEX($B$14:$B$117&gt;=FV110,0),0),"")</f>
        <v>1</v>
      </c>
      <c r="FX110" s="194">
        <f t="shared" ca="1" si="151"/>
        <v>1.3963799927016407E-2</v>
      </c>
      <c r="GA110" s="194">
        <f t="shared" si="152"/>
        <v>0</v>
      </c>
      <c r="GB110" s="19" t="e">
        <f ca="1"/>
        <v>#N/A</v>
      </c>
      <c r="GC110" s="208" t="e">
        <f t="shared" ca="1" si="153"/>
        <v>#N/A</v>
      </c>
    </row>
    <row r="111" spans="1:185" x14ac:dyDescent="0.2">
      <c r="A111" s="330"/>
      <c r="B111" s="194"/>
      <c r="C111" s="194"/>
      <c r="D111" s="194"/>
      <c r="E111" s="194"/>
      <c r="F111" s="207"/>
      <c r="G111" s="194"/>
      <c r="H111" s="198" cm="1">
        <f t="array" ref="H111">IFERROR(MATCH(TRUE,INDEX($B$14:$B$117&gt;=G111,0),0),"")</f>
        <v>1</v>
      </c>
      <c r="I111" s="194">
        <f t="shared" ca="1" si="98"/>
        <v>1.3963799927016407E-2</v>
      </c>
      <c r="L111" s="194">
        <f t="shared" si="154"/>
        <v>0</v>
      </c>
      <c r="M111" s="19">
        <f ca="1"/>
        <v>0</v>
      </c>
      <c r="N111" s="208">
        <f t="shared" ca="1" si="155"/>
        <v>0</v>
      </c>
      <c r="O111" s="207"/>
      <c r="P111" s="194"/>
      <c r="Q111" s="198" cm="1">
        <f t="array" ref="Q111">IFERROR(MATCH(TRUE,INDEX($B$14:$B$117&gt;=P111,0),0),"")</f>
        <v>1</v>
      </c>
      <c r="R111" s="194">
        <f t="shared" ca="1" si="99"/>
        <v>1.3963799927016407E-2</v>
      </c>
      <c r="U111" s="194">
        <f t="shared" si="156"/>
        <v>0</v>
      </c>
      <c r="V111" s="19">
        <f ca="1"/>
        <v>0</v>
      </c>
      <c r="W111" s="208">
        <f t="shared" ca="1" si="157"/>
        <v>0</v>
      </c>
      <c r="X111" s="207"/>
      <c r="Y111" s="194"/>
      <c r="Z111" s="198" cm="1">
        <f t="array" ref="Z111">IFERROR(MATCH(TRUE,INDEX($B$14:$B$117&gt;=Y111,0),0),"")</f>
        <v>1</v>
      </c>
      <c r="AA111" s="194">
        <f t="shared" ca="1" si="100"/>
        <v>1.3963799927016407E-2</v>
      </c>
      <c r="AD111" s="194">
        <f t="shared" si="101"/>
        <v>0</v>
      </c>
      <c r="AE111" s="19">
        <f ca="1"/>
        <v>0</v>
      </c>
      <c r="AF111" s="208">
        <f t="shared" ca="1" si="102"/>
        <v>0</v>
      </c>
      <c r="AG111" s="207"/>
      <c r="AH111" s="194"/>
      <c r="AI111" s="198" cm="1">
        <f t="array" ref="AI111">IFERROR(MATCH(TRUE,INDEX($B$14:$B$117&gt;=AH111,0),0),"")</f>
        <v>1</v>
      </c>
      <c r="AJ111" s="194">
        <f t="shared" ca="1" si="103"/>
        <v>1.3963799927016407E-2</v>
      </c>
      <c r="AM111" s="194">
        <f t="shared" si="104"/>
        <v>0</v>
      </c>
      <c r="AN111" s="19">
        <f ca="1"/>
        <v>0</v>
      </c>
      <c r="AO111" s="208">
        <f t="shared" ca="1" si="105"/>
        <v>0</v>
      </c>
      <c r="AP111" s="207"/>
      <c r="AQ111" s="194"/>
      <c r="AR111" s="198" cm="1">
        <f t="array" ref="AR111">IFERROR(MATCH(TRUE,INDEX($B$14:$B$117&gt;=AQ111,0),0),"")</f>
        <v>1</v>
      </c>
      <c r="AS111" s="194">
        <f t="shared" ca="1" si="106"/>
        <v>1.3963799927016407E-2</v>
      </c>
      <c r="AV111" s="194">
        <f t="shared" si="107"/>
        <v>0</v>
      </c>
      <c r="AW111" s="19">
        <f ca="1"/>
        <v>0</v>
      </c>
      <c r="AX111" s="208">
        <f t="shared" ca="1" si="108"/>
        <v>0</v>
      </c>
      <c r="AY111" s="207"/>
      <c r="AZ111" s="194"/>
      <c r="BA111" s="198" cm="1">
        <f t="array" ref="BA111">IFERROR(MATCH(TRUE,INDEX($B$14:$B$117&gt;=AZ111,0),0),"")</f>
        <v>1</v>
      </c>
      <c r="BB111" s="194">
        <f t="shared" ca="1" si="109"/>
        <v>1.3963799927016407E-2</v>
      </c>
      <c r="BE111" s="194">
        <f t="shared" si="110"/>
        <v>0</v>
      </c>
      <c r="BF111" s="19">
        <f ca="1"/>
        <v>0</v>
      </c>
      <c r="BG111" s="208">
        <f t="shared" ca="1" si="111"/>
        <v>0</v>
      </c>
      <c r="BH111" s="207"/>
      <c r="BI111" s="194"/>
      <c r="BJ111" s="198" cm="1">
        <f t="array" ref="BJ111">IFERROR(MATCH(TRUE,INDEX($B$14:$B$117&gt;=BI111,0),0),"")</f>
        <v>1</v>
      </c>
      <c r="BK111" s="194">
        <f t="shared" ca="1" si="112"/>
        <v>1.3963799927016407E-2</v>
      </c>
      <c r="BN111" s="194">
        <f t="shared" si="113"/>
        <v>0</v>
      </c>
      <c r="BO111" s="19">
        <f ca="1"/>
        <v>0</v>
      </c>
      <c r="BP111" s="208">
        <f t="shared" ca="1" si="114"/>
        <v>0</v>
      </c>
      <c r="BQ111" s="207"/>
      <c r="BR111" s="194"/>
      <c r="BS111" s="198" cm="1">
        <f t="array" ref="BS111">IFERROR(MATCH(TRUE,INDEX($B$14:$B$117&gt;=BR111,0),0),"")</f>
        <v>1</v>
      </c>
      <c r="BT111" s="194">
        <f t="shared" ca="1" si="115"/>
        <v>1.3963799927016407E-2</v>
      </c>
      <c r="BW111" s="194">
        <f t="shared" si="116"/>
        <v>0</v>
      </c>
      <c r="BX111" s="19">
        <f ca="1"/>
        <v>0</v>
      </c>
      <c r="BY111" s="208">
        <f t="shared" ca="1" si="117"/>
        <v>0</v>
      </c>
      <c r="BZ111" s="207"/>
      <c r="CA111" s="194"/>
      <c r="CB111" s="198" cm="1">
        <f t="array" ref="CB111">IFERROR(MATCH(TRUE,INDEX($B$14:$B$117&gt;=CA111,0),0),"")</f>
        <v>1</v>
      </c>
      <c r="CC111" s="194">
        <f t="shared" ca="1" si="118"/>
        <v>1.3963799927016407E-2</v>
      </c>
      <c r="CF111" s="194">
        <f t="shared" si="119"/>
        <v>0</v>
      </c>
      <c r="CG111" s="19">
        <f ca="1"/>
        <v>0</v>
      </c>
      <c r="CH111" s="208">
        <f t="shared" ca="1" si="120"/>
        <v>0</v>
      </c>
      <c r="CI111" s="207"/>
      <c r="CJ111" s="194"/>
      <c r="CK111" s="198" cm="1">
        <f t="array" ref="CK111">IFERROR(MATCH(TRUE,INDEX($B$14:$B$117&gt;=CJ111,0),0),"")</f>
        <v>1</v>
      </c>
      <c r="CL111" s="194">
        <f t="shared" ca="1" si="121"/>
        <v>1.3963799927016407E-2</v>
      </c>
      <c r="CO111" s="194">
        <f t="shared" si="122"/>
        <v>0</v>
      </c>
      <c r="CP111" s="19">
        <f ca="1"/>
        <v>0</v>
      </c>
      <c r="CQ111" s="208">
        <f t="shared" ca="1" si="123"/>
        <v>0</v>
      </c>
      <c r="CR111" s="207"/>
      <c r="CS111" s="194"/>
      <c r="CT111" s="198" cm="1">
        <f t="array" ref="CT111">IFERROR(MATCH(TRUE,INDEX($B$14:$B$117&gt;=CS111,0),0),"")</f>
        <v>1</v>
      </c>
      <c r="CU111" s="194">
        <f t="shared" ca="1" si="124"/>
        <v>1.3963799927016407E-2</v>
      </c>
      <c r="CX111" s="194">
        <f t="shared" si="125"/>
        <v>0</v>
      </c>
      <c r="CY111" s="19" t="e">
        <f ca="1"/>
        <v>#N/A</v>
      </c>
      <c r="CZ111" s="208" t="e">
        <f t="shared" ca="1" si="126"/>
        <v>#N/A</v>
      </c>
      <c r="DA111" s="207"/>
      <c r="DB111" s="194"/>
      <c r="DC111" s="198" cm="1">
        <f t="array" ref="DC111">IFERROR(MATCH(TRUE,INDEX($B$14:$B$117&gt;=DB111,0),0),"")</f>
        <v>1</v>
      </c>
      <c r="DD111" s="194">
        <f t="shared" ca="1" si="127"/>
        <v>1.3963799927016407E-2</v>
      </c>
      <c r="DG111" s="194">
        <f t="shared" si="128"/>
        <v>0</v>
      </c>
      <c r="DH111" s="19" t="e">
        <f ca="1"/>
        <v>#N/A</v>
      </c>
      <c r="DI111" s="208" t="e">
        <f t="shared" ca="1" si="129"/>
        <v>#N/A</v>
      </c>
      <c r="DJ111" s="207"/>
      <c r="DK111" s="194"/>
      <c r="DL111" s="198" cm="1">
        <f t="array" ref="DL111">IFERROR(MATCH(TRUE,INDEX($B$14:$B$117&gt;=DK111,0),0),"")</f>
        <v>1</v>
      </c>
      <c r="DM111" s="194">
        <f t="shared" ca="1" si="130"/>
        <v>1.3963799927016407E-2</v>
      </c>
      <c r="DP111" s="194">
        <f t="shared" si="131"/>
        <v>0</v>
      </c>
      <c r="DQ111" s="19" t="e">
        <f ca="1"/>
        <v>#N/A</v>
      </c>
      <c r="DR111" s="208" t="e">
        <f t="shared" ca="1" si="132"/>
        <v>#N/A</v>
      </c>
      <c r="DS111" s="207"/>
      <c r="DT111" s="194"/>
      <c r="DU111" s="198" cm="1">
        <f t="array" ref="DU111">IFERROR(MATCH(TRUE,INDEX($B$14:$B$117&gt;=DT111,0),0),"")</f>
        <v>1</v>
      </c>
      <c r="DV111" s="194">
        <f t="shared" ca="1" si="133"/>
        <v>1.3963799927016407E-2</v>
      </c>
      <c r="DY111" s="194">
        <f t="shared" si="134"/>
        <v>0</v>
      </c>
      <c r="DZ111" s="19" t="e">
        <f ca="1"/>
        <v>#N/A</v>
      </c>
      <c r="EA111" s="208" t="e">
        <f t="shared" ca="1" si="135"/>
        <v>#N/A</v>
      </c>
      <c r="EB111" s="207"/>
      <c r="EC111" s="194"/>
      <c r="ED111" s="198" cm="1">
        <f t="array" ref="ED111">IFERROR(MATCH(TRUE,INDEX($B$14:$B$117&gt;=EC111,0),0),"")</f>
        <v>1</v>
      </c>
      <c r="EE111" s="194">
        <f t="shared" ca="1" si="136"/>
        <v>1.3963799927016407E-2</v>
      </c>
      <c r="EH111" s="194">
        <f t="shared" si="137"/>
        <v>0</v>
      </c>
      <c r="EI111" s="19" t="e">
        <f ca="1"/>
        <v>#N/A</v>
      </c>
      <c r="EJ111" s="208" t="e">
        <f t="shared" ca="1" si="138"/>
        <v>#N/A</v>
      </c>
      <c r="EK111" s="207"/>
      <c r="EL111" s="194"/>
      <c r="EM111" s="198" cm="1">
        <f t="array" ref="EM111">IFERROR(MATCH(TRUE,INDEX($B$14:$B$117&gt;=EL111,0),0),"")</f>
        <v>1</v>
      </c>
      <c r="EN111" s="194">
        <f t="shared" ca="1" si="139"/>
        <v>1.3963799927016407E-2</v>
      </c>
      <c r="EQ111" s="194">
        <f t="shared" si="140"/>
        <v>0</v>
      </c>
      <c r="ER111" s="19" t="e">
        <f ca="1"/>
        <v>#N/A</v>
      </c>
      <c r="ES111" s="208" t="e">
        <f t="shared" ca="1" si="141"/>
        <v>#N/A</v>
      </c>
      <c r="ET111" s="207"/>
      <c r="EU111" s="194"/>
      <c r="EV111" s="198" cm="1">
        <f t="array" ref="EV111">IFERROR(MATCH(TRUE,INDEX($B$14:$B$117&gt;=EU111,0),0),"")</f>
        <v>1</v>
      </c>
      <c r="EW111" s="194">
        <f t="shared" ca="1" si="142"/>
        <v>1.3963799927016407E-2</v>
      </c>
      <c r="EZ111" s="194">
        <f t="shared" si="143"/>
        <v>0</v>
      </c>
      <c r="FA111" s="19" t="e">
        <f ca="1"/>
        <v>#N/A</v>
      </c>
      <c r="FB111" s="208" t="e">
        <f t="shared" ca="1" si="144"/>
        <v>#N/A</v>
      </c>
      <c r="FC111" s="207"/>
      <c r="FD111" s="194"/>
      <c r="FE111" s="198" cm="1">
        <f t="array" ref="FE111">IFERROR(MATCH(TRUE,INDEX($B$14:$B$117&gt;=FD111,0),0),"")</f>
        <v>1</v>
      </c>
      <c r="FF111" s="194">
        <f t="shared" ca="1" si="145"/>
        <v>1.3963799927016407E-2</v>
      </c>
      <c r="FI111" s="194">
        <f t="shared" si="146"/>
        <v>0</v>
      </c>
      <c r="FJ111" s="19" t="e">
        <f ca="1"/>
        <v>#N/A</v>
      </c>
      <c r="FK111" s="208" t="e">
        <f t="shared" ca="1" si="147"/>
        <v>#N/A</v>
      </c>
      <c r="FL111" s="207"/>
      <c r="FM111" s="194"/>
      <c r="FN111" s="198" cm="1">
        <f t="array" ref="FN111">IFERROR(MATCH(TRUE,INDEX($B$14:$B$117&gt;=FM111,0),0),"")</f>
        <v>1</v>
      </c>
      <c r="FO111" s="194">
        <f t="shared" ca="1" si="148"/>
        <v>1.3963799927016407E-2</v>
      </c>
      <c r="FR111" s="194">
        <f t="shared" si="149"/>
        <v>0</v>
      </c>
      <c r="FS111" s="19" t="e">
        <f ca="1"/>
        <v>#N/A</v>
      </c>
      <c r="FT111" s="208" t="e">
        <f t="shared" ca="1" si="150"/>
        <v>#N/A</v>
      </c>
      <c r="FU111" s="207"/>
      <c r="FV111" s="194"/>
      <c r="FW111" s="198" cm="1">
        <f t="array" ref="FW111">IFERROR(MATCH(TRUE,INDEX($B$14:$B$117&gt;=FV111,0),0),"")</f>
        <v>1</v>
      </c>
      <c r="FX111" s="194">
        <f t="shared" ca="1" si="151"/>
        <v>1.3963799927016407E-2</v>
      </c>
      <c r="GA111" s="194">
        <f t="shared" si="152"/>
        <v>0</v>
      </c>
      <c r="GB111" s="19" t="e">
        <f ca="1"/>
        <v>#N/A</v>
      </c>
      <c r="GC111" s="208" t="e">
        <f t="shared" ca="1" si="153"/>
        <v>#N/A</v>
      </c>
    </row>
    <row r="112" spans="1:185" x14ac:dyDescent="0.2">
      <c r="A112" s="330"/>
      <c r="B112" s="194"/>
      <c r="C112" s="194"/>
      <c r="D112" s="194"/>
      <c r="E112" s="194"/>
      <c r="F112" s="207"/>
      <c r="G112" s="194"/>
      <c r="H112" s="198" cm="1">
        <f t="array" ref="H112">IFERROR(MATCH(TRUE,INDEX($B$14:$B$117&gt;=G112,0),0),"")</f>
        <v>1</v>
      </c>
      <c r="I112" s="194">
        <f t="shared" ca="1" si="98"/>
        <v>1.3963799927016407E-2</v>
      </c>
      <c r="L112" s="194">
        <f t="shared" si="154"/>
        <v>0</v>
      </c>
      <c r="M112" s="19">
        <f ca="1"/>
        <v>0</v>
      </c>
      <c r="N112" s="208">
        <f t="shared" ca="1" si="155"/>
        <v>0</v>
      </c>
      <c r="O112" s="207"/>
      <c r="P112" s="194"/>
      <c r="Q112" s="198" cm="1">
        <f t="array" ref="Q112">IFERROR(MATCH(TRUE,INDEX($B$14:$B$117&gt;=P112,0),0),"")</f>
        <v>1</v>
      </c>
      <c r="R112" s="194">
        <f t="shared" ca="1" si="99"/>
        <v>1.3963799927016407E-2</v>
      </c>
      <c r="U112" s="194">
        <f t="shared" si="156"/>
        <v>0</v>
      </c>
      <c r="V112" s="19">
        <f ca="1"/>
        <v>0</v>
      </c>
      <c r="W112" s="208">
        <f t="shared" ca="1" si="157"/>
        <v>0</v>
      </c>
      <c r="X112" s="207"/>
      <c r="Y112" s="194"/>
      <c r="Z112" s="198" cm="1">
        <f t="array" ref="Z112">IFERROR(MATCH(TRUE,INDEX($B$14:$B$117&gt;=Y112,0),0),"")</f>
        <v>1</v>
      </c>
      <c r="AA112" s="194">
        <f t="shared" ca="1" si="100"/>
        <v>1.3963799927016407E-2</v>
      </c>
      <c r="AD112" s="194">
        <f t="shared" si="101"/>
        <v>0</v>
      </c>
      <c r="AE112" s="19">
        <f ca="1"/>
        <v>0</v>
      </c>
      <c r="AF112" s="208">
        <f t="shared" ca="1" si="102"/>
        <v>0</v>
      </c>
      <c r="AG112" s="207"/>
      <c r="AH112" s="194"/>
      <c r="AI112" s="198" cm="1">
        <f t="array" ref="AI112">IFERROR(MATCH(TRUE,INDEX($B$14:$B$117&gt;=AH112,0),0),"")</f>
        <v>1</v>
      </c>
      <c r="AJ112" s="194">
        <f t="shared" ca="1" si="103"/>
        <v>1.3963799927016407E-2</v>
      </c>
      <c r="AM112" s="194">
        <f t="shared" si="104"/>
        <v>0</v>
      </c>
      <c r="AN112" s="19">
        <f ca="1"/>
        <v>0</v>
      </c>
      <c r="AO112" s="208">
        <f t="shared" ca="1" si="105"/>
        <v>0</v>
      </c>
      <c r="AP112" s="207"/>
      <c r="AQ112" s="194"/>
      <c r="AR112" s="198" cm="1">
        <f t="array" ref="AR112">IFERROR(MATCH(TRUE,INDEX($B$14:$B$117&gt;=AQ112,0),0),"")</f>
        <v>1</v>
      </c>
      <c r="AS112" s="194">
        <f t="shared" ca="1" si="106"/>
        <v>1.3963799927016407E-2</v>
      </c>
      <c r="AV112" s="194">
        <f t="shared" si="107"/>
        <v>0</v>
      </c>
      <c r="AW112" s="19">
        <f ca="1"/>
        <v>0</v>
      </c>
      <c r="AX112" s="208">
        <f t="shared" ca="1" si="108"/>
        <v>0</v>
      </c>
      <c r="AY112" s="207"/>
      <c r="AZ112" s="194"/>
      <c r="BA112" s="198" cm="1">
        <f t="array" ref="BA112">IFERROR(MATCH(TRUE,INDEX($B$14:$B$117&gt;=AZ112,0),0),"")</f>
        <v>1</v>
      </c>
      <c r="BB112" s="194">
        <f t="shared" ca="1" si="109"/>
        <v>1.3963799927016407E-2</v>
      </c>
      <c r="BE112" s="194">
        <f t="shared" si="110"/>
        <v>0</v>
      </c>
      <c r="BF112" s="19">
        <f ca="1"/>
        <v>0</v>
      </c>
      <c r="BG112" s="208">
        <f t="shared" ca="1" si="111"/>
        <v>0</v>
      </c>
      <c r="BH112" s="207"/>
      <c r="BI112" s="194"/>
      <c r="BJ112" s="198" cm="1">
        <f t="array" ref="BJ112">IFERROR(MATCH(TRUE,INDEX($B$14:$B$117&gt;=BI112,0),0),"")</f>
        <v>1</v>
      </c>
      <c r="BK112" s="194">
        <f t="shared" ca="1" si="112"/>
        <v>1.3963799927016407E-2</v>
      </c>
      <c r="BN112" s="194">
        <f t="shared" si="113"/>
        <v>0</v>
      </c>
      <c r="BO112" s="19">
        <f ca="1"/>
        <v>0</v>
      </c>
      <c r="BP112" s="208">
        <f t="shared" ca="1" si="114"/>
        <v>0</v>
      </c>
      <c r="BQ112" s="207"/>
      <c r="BR112" s="194"/>
      <c r="BS112" s="198" cm="1">
        <f t="array" ref="BS112">IFERROR(MATCH(TRUE,INDEX($B$14:$B$117&gt;=BR112,0),0),"")</f>
        <v>1</v>
      </c>
      <c r="BT112" s="194">
        <f t="shared" ca="1" si="115"/>
        <v>1.3963799927016407E-2</v>
      </c>
      <c r="BW112" s="194">
        <f t="shared" si="116"/>
        <v>0</v>
      </c>
      <c r="BX112" s="19">
        <f ca="1"/>
        <v>0</v>
      </c>
      <c r="BY112" s="208">
        <f t="shared" ca="1" si="117"/>
        <v>0</v>
      </c>
      <c r="BZ112" s="207"/>
      <c r="CA112" s="194"/>
      <c r="CB112" s="198" cm="1">
        <f t="array" ref="CB112">IFERROR(MATCH(TRUE,INDEX($B$14:$B$117&gt;=CA112,0),0),"")</f>
        <v>1</v>
      </c>
      <c r="CC112" s="194">
        <f t="shared" ca="1" si="118"/>
        <v>1.3963799927016407E-2</v>
      </c>
      <c r="CF112" s="194">
        <f t="shared" si="119"/>
        <v>0</v>
      </c>
      <c r="CG112" s="19">
        <f ca="1"/>
        <v>0</v>
      </c>
      <c r="CH112" s="208">
        <f t="shared" ca="1" si="120"/>
        <v>0</v>
      </c>
      <c r="CI112" s="207"/>
      <c r="CJ112" s="194"/>
      <c r="CK112" s="198" cm="1">
        <f t="array" ref="CK112">IFERROR(MATCH(TRUE,INDEX($B$14:$B$117&gt;=CJ112,0),0),"")</f>
        <v>1</v>
      </c>
      <c r="CL112" s="194">
        <f t="shared" ca="1" si="121"/>
        <v>1.3963799927016407E-2</v>
      </c>
      <c r="CO112" s="194">
        <f t="shared" si="122"/>
        <v>0</v>
      </c>
      <c r="CP112" s="19">
        <f ca="1"/>
        <v>0</v>
      </c>
      <c r="CQ112" s="208">
        <f t="shared" ca="1" si="123"/>
        <v>0</v>
      </c>
      <c r="CR112" s="207"/>
      <c r="CS112" s="194"/>
      <c r="CT112" s="198" cm="1">
        <f t="array" ref="CT112">IFERROR(MATCH(TRUE,INDEX($B$14:$B$117&gt;=CS112,0),0),"")</f>
        <v>1</v>
      </c>
      <c r="CU112" s="194">
        <f t="shared" ca="1" si="124"/>
        <v>1.3963799927016407E-2</v>
      </c>
      <c r="CX112" s="194">
        <f t="shared" si="125"/>
        <v>0</v>
      </c>
      <c r="CY112" s="19" t="e">
        <f ca="1"/>
        <v>#N/A</v>
      </c>
      <c r="CZ112" s="208" t="e">
        <f t="shared" ca="1" si="126"/>
        <v>#N/A</v>
      </c>
      <c r="DA112" s="207"/>
      <c r="DB112" s="194"/>
      <c r="DC112" s="198" cm="1">
        <f t="array" ref="DC112">IFERROR(MATCH(TRUE,INDEX($B$14:$B$117&gt;=DB112,0),0),"")</f>
        <v>1</v>
      </c>
      <c r="DD112" s="194">
        <f t="shared" ca="1" si="127"/>
        <v>1.3963799927016407E-2</v>
      </c>
      <c r="DG112" s="194">
        <f t="shared" si="128"/>
        <v>0</v>
      </c>
      <c r="DH112" s="19" t="e">
        <f ca="1"/>
        <v>#N/A</v>
      </c>
      <c r="DI112" s="208" t="e">
        <f t="shared" ca="1" si="129"/>
        <v>#N/A</v>
      </c>
      <c r="DJ112" s="207"/>
      <c r="DK112" s="194"/>
      <c r="DL112" s="198" cm="1">
        <f t="array" ref="DL112">IFERROR(MATCH(TRUE,INDEX($B$14:$B$117&gt;=DK112,0),0),"")</f>
        <v>1</v>
      </c>
      <c r="DM112" s="194">
        <f t="shared" ca="1" si="130"/>
        <v>1.3963799927016407E-2</v>
      </c>
      <c r="DP112" s="194">
        <f t="shared" si="131"/>
        <v>0</v>
      </c>
      <c r="DQ112" s="19" t="e">
        <f ca="1"/>
        <v>#N/A</v>
      </c>
      <c r="DR112" s="208" t="e">
        <f t="shared" ca="1" si="132"/>
        <v>#N/A</v>
      </c>
      <c r="DS112" s="207"/>
      <c r="DT112" s="194"/>
      <c r="DU112" s="198" cm="1">
        <f t="array" ref="DU112">IFERROR(MATCH(TRUE,INDEX($B$14:$B$117&gt;=DT112,0),0),"")</f>
        <v>1</v>
      </c>
      <c r="DV112" s="194">
        <f t="shared" ca="1" si="133"/>
        <v>1.3963799927016407E-2</v>
      </c>
      <c r="DY112" s="194">
        <f t="shared" si="134"/>
        <v>0</v>
      </c>
      <c r="DZ112" s="19" t="e">
        <f ca="1"/>
        <v>#N/A</v>
      </c>
      <c r="EA112" s="208" t="e">
        <f t="shared" ca="1" si="135"/>
        <v>#N/A</v>
      </c>
      <c r="EB112" s="207"/>
      <c r="EC112" s="194"/>
      <c r="ED112" s="198" cm="1">
        <f t="array" ref="ED112">IFERROR(MATCH(TRUE,INDEX($B$14:$B$117&gt;=EC112,0),0),"")</f>
        <v>1</v>
      </c>
      <c r="EE112" s="194">
        <f t="shared" ca="1" si="136"/>
        <v>1.3963799927016407E-2</v>
      </c>
      <c r="EH112" s="194">
        <f t="shared" si="137"/>
        <v>0</v>
      </c>
      <c r="EI112" s="19" t="e">
        <f ca="1"/>
        <v>#N/A</v>
      </c>
      <c r="EJ112" s="208" t="e">
        <f t="shared" ca="1" si="138"/>
        <v>#N/A</v>
      </c>
      <c r="EK112" s="207"/>
      <c r="EL112" s="194"/>
      <c r="EM112" s="198" cm="1">
        <f t="array" ref="EM112">IFERROR(MATCH(TRUE,INDEX($B$14:$B$117&gt;=EL112,0),0),"")</f>
        <v>1</v>
      </c>
      <c r="EN112" s="194">
        <f t="shared" ca="1" si="139"/>
        <v>1.3963799927016407E-2</v>
      </c>
      <c r="EQ112" s="194">
        <f t="shared" si="140"/>
        <v>0</v>
      </c>
      <c r="ER112" s="19" t="e">
        <f ca="1"/>
        <v>#N/A</v>
      </c>
      <c r="ES112" s="208" t="e">
        <f t="shared" ca="1" si="141"/>
        <v>#N/A</v>
      </c>
      <c r="ET112" s="207"/>
      <c r="EU112" s="194"/>
      <c r="EV112" s="198" cm="1">
        <f t="array" ref="EV112">IFERROR(MATCH(TRUE,INDEX($B$14:$B$117&gt;=EU112,0),0),"")</f>
        <v>1</v>
      </c>
      <c r="EW112" s="194">
        <f t="shared" ca="1" si="142"/>
        <v>1.3963799927016407E-2</v>
      </c>
      <c r="EZ112" s="194">
        <f t="shared" si="143"/>
        <v>0</v>
      </c>
      <c r="FA112" s="19" t="e">
        <f ca="1"/>
        <v>#N/A</v>
      </c>
      <c r="FB112" s="208" t="e">
        <f t="shared" ca="1" si="144"/>
        <v>#N/A</v>
      </c>
      <c r="FC112" s="207"/>
      <c r="FD112" s="194"/>
      <c r="FE112" s="198" cm="1">
        <f t="array" ref="FE112">IFERROR(MATCH(TRUE,INDEX($B$14:$B$117&gt;=FD112,0),0),"")</f>
        <v>1</v>
      </c>
      <c r="FF112" s="194">
        <f t="shared" ca="1" si="145"/>
        <v>1.3963799927016407E-2</v>
      </c>
      <c r="FI112" s="194">
        <f t="shared" si="146"/>
        <v>0</v>
      </c>
      <c r="FJ112" s="19" t="e">
        <f ca="1"/>
        <v>#N/A</v>
      </c>
      <c r="FK112" s="208" t="e">
        <f t="shared" ca="1" si="147"/>
        <v>#N/A</v>
      </c>
      <c r="FL112" s="207"/>
      <c r="FM112" s="194"/>
      <c r="FN112" s="198" cm="1">
        <f t="array" ref="FN112">IFERROR(MATCH(TRUE,INDEX($B$14:$B$117&gt;=FM112,0),0),"")</f>
        <v>1</v>
      </c>
      <c r="FO112" s="194">
        <f t="shared" ca="1" si="148"/>
        <v>1.3963799927016407E-2</v>
      </c>
      <c r="FR112" s="194">
        <f t="shared" si="149"/>
        <v>0</v>
      </c>
      <c r="FS112" s="19" t="e">
        <f ca="1"/>
        <v>#N/A</v>
      </c>
      <c r="FT112" s="208" t="e">
        <f t="shared" ca="1" si="150"/>
        <v>#N/A</v>
      </c>
      <c r="FU112" s="207"/>
      <c r="FV112" s="194"/>
      <c r="FW112" s="198" cm="1">
        <f t="array" ref="FW112">IFERROR(MATCH(TRUE,INDEX($B$14:$B$117&gt;=FV112,0),0),"")</f>
        <v>1</v>
      </c>
      <c r="FX112" s="194">
        <f t="shared" ca="1" si="151"/>
        <v>1.3963799927016407E-2</v>
      </c>
      <c r="GA112" s="194">
        <f t="shared" si="152"/>
        <v>0</v>
      </c>
      <c r="GB112" s="19" t="e">
        <f ca="1"/>
        <v>#N/A</v>
      </c>
      <c r="GC112" s="208" t="e">
        <f t="shared" ca="1" si="153"/>
        <v>#N/A</v>
      </c>
    </row>
    <row r="113" spans="1:185" x14ac:dyDescent="0.2">
      <c r="A113" s="330"/>
      <c r="B113" s="194"/>
      <c r="C113" s="194"/>
      <c r="D113" s="194"/>
      <c r="E113" s="194"/>
      <c r="F113" s="207"/>
      <c r="G113" s="194"/>
      <c r="H113" s="198" cm="1">
        <f t="array" ref="H113">IFERROR(MATCH(TRUE,INDEX($B$14:$B$117&gt;=G113,0),0),"")</f>
        <v>1</v>
      </c>
      <c r="I113" s="194">
        <f t="shared" ca="1" si="98"/>
        <v>1.3963799927016407E-2</v>
      </c>
      <c r="L113" s="194">
        <f t="shared" si="154"/>
        <v>0</v>
      </c>
      <c r="M113" s="19">
        <f ca="1"/>
        <v>0</v>
      </c>
      <c r="N113" s="208">
        <f t="shared" ca="1" si="155"/>
        <v>0</v>
      </c>
      <c r="O113" s="207"/>
      <c r="P113" s="194"/>
      <c r="Q113" s="198" cm="1">
        <f t="array" ref="Q113">IFERROR(MATCH(TRUE,INDEX($B$14:$B$117&gt;=P113,0),0),"")</f>
        <v>1</v>
      </c>
      <c r="R113" s="194">
        <f t="shared" ca="1" si="99"/>
        <v>1.3963799927016407E-2</v>
      </c>
      <c r="U113" s="194">
        <f t="shared" si="156"/>
        <v>0</v>
      </c>
      <c r="V113" s="19">
        <f ca="1"/>
        <v>0</v>
      </c>
      <c r="W113" s="208">
        <f t="shared" ca="1" si="157"/>
        <v>0</v>
      </c>
      <c r="X113" s="207"/>
      <c r="Y113" s="194"/>
      <c r="Z113" s="198" cm="1">
        <f t="array" ref="Z113">IFERROR(MATCH(TRUE,INDEX($B$14:$B$117&gt;=Y113,0),0),"")</f>
        <v>1</v>
      </c>
      <c r="AA113" s="194">
        <f t="shared" ca="1" si="100"/>
        <v>1.3963799927016407E-2</v>
      </c>
      <c r="AD113" s="194">
        <f t="shared" si="101"/>
        <v>0</v>
      </c>
      <c r="AE113" s="19">
        <f ca="1"/>
        <v>0</v>
      </c>
      <c r="AF113" s="208">
        <f t="shared" ca="1" si="102"/>
        <v>0</v>
      </c>
      <c r="AG113" s="207"/>
      <c r="AH113" s="194"/>
      <c r="AI113" s="198" cm="1">
        <f t="array" ref="AI113">IFERROR(MATCH(TRUE,INDEX($B$14:$B$117&gt;=AH113,0),0),"")</f>
        <v>1</v>
      </c>
      <c r="AJ113" s="194">
        <f t="shared" ca="1" si="103"/>
        <v>1.3963799927016407E-2</v>
      </c>
      <c r="AM113" s="194">
        <f t="shared" si="104"/>
        <v>0</v>
      </c>
      <c r="AN113" s="19">
        <f ca="1"/>
        <v>0</v>
      </c>
      <c r="AO113" s="208">
        <f t="shared" ca="1" si="105"/>
        <v>0</v>
      </c>
      <c r="AP113" s="207"/>
      <c r="AQ113" s="194"/>
      <c r="AR113" s="198" cm="1">
        <f t="array" ref="AR113">IFERROR(MATCH(TRUE,INDEX($B$14:$B$117&gt;=AQ113,0),0),"")</f>
        <v>1</v>
      </c>
      <c r="AS113" s="194">
        <f t="shared" ca="1" si="106"/>
        <v>1.3963799927016407E-2</v>
      </c>
      <c r="AV113" s="194">
        <f t="shared" si="107"/>
        <v>0</v>
      </c>
      <c r="AW113" s="19">
        <f ca="1"/>
        <v>0</v>
      </c>
      <c r="AX113" s="208">
        <f t="shared" ca="1" si="108"/>
        <v>0</v>
      </c>
      <c r="AY113" s="207"/>
      <c r="AZ113" s="194"/>
      <c r="BA113" s="198" cm="1">
        <f t="array" ref="BA113">IFERROR(MATCH(TRUE,INDEX($B$14:$B$117&gt;=AZ113,0),0),"")</f>
        <v>1</v>
      </c>
      <c r="BB113" s="194">
        <f t="shared" ca="1" si="109"/>
        <v>1.3963799927016407E-2</v>
      </c>
      <c r="BE113" s="194">
        <f t="shared" si="110"/>
        <v>0</v>
      </c>
      <c r="BF113" s="19">
        <f ca="1"/>
        <v>0</v>
      </c>
      <c r="BG113" s="208">
        <f t="shared" ca="1" si="111"/>
        <v>0</v>
      </c>
      <c r="BH113" s="207"/>
      <c r="BI113" s="194"/>
      <c r="BJ113" s="198" cm="1">
        <f t="array" ref="BJ113">IFERROR(MATCH(TRUE,INDEX($B$14:$B$117&gt;=BI113,0),0),"")</f>
        <v>1</v>
      </c>
      <c r="BK113" s="194">
        <f t="shared" ca="1" si="112"/>
        <v>1.3963799927016407E-2</v>
      </c>
      <c r="BN113" s="194">
        <f t="shared" si="113"/>
        <v>0</v>
      </c>
      <c r="BO113" s="19">
        <f ca="1"/>
        <v>0</v>
      </c>
      <c r="BP113" s="208">
        <f t="shared" ca="1" si="114"/>
        <v>0</v>
      </c>
      <c r="BQ113" s="207"/>
      <c r="BR113" s="194"/>
      <c r="BS113" s="198" cm="1">
        <f t="array" ref="BS113">IFERROR(MATCH(TRUE,INDEX($B$14:$B$117&gt;=BR113,0),0),"")</f>
        <v>1</v>
      </c>
      <c r="BT113" s="194">
        <f t="shared" ca="1" si="115"/>
        <v>1.3963799927016407E-2</v>
      </c>
      <c r="BW113" s="194">
        <f t="shared" si="116"/>
        <v>0</v>
      </c>
      <c r="BX113" s="19">
        <f ca="1"/>
        <v>0</v>
      </c>
      <c r="BY113" s="208">
        <f t="shared" ca="1" si="117"/>
        <v>0</v>
      </c>
      <c r="BZ113" s="207"/>
      <c r="CA113" s="194"/>
      <c r="CB113" s="198" cm="1">
        <f t="array" ref="CB113">IFERROR(MATCH(TRUE,INDEX($B$14:$B$117&gt;=CA113,0),0),"")</f>
        <v>1</v>
      </c>
      <c r="CC113" s="194">
        <f t="shared" ca="1" si="118"/>
        <v>1.3963799927016407E-2</v>
      </c>
      <c r="CF113" s="194">
        <f t="shared" si="119"/>
        <v>0</v>
      </c>
      <c r="CG113" s="19">
        <f ca="1"/>
        <v>0</v>
      </c>
      <c r="CH113" s="208">
        <f t="shared" ca="1" si="120"/>
        <v>0</v>
      </c>
      <c r="CI113" s="207"/>
      <c r="CJ113" s="194"/>
      <c r="CK113" s="198" cm="1">
        <f t="array" ref="CK113">IFERROR(MATCH(TRUE,INDEX($B$14:$B$117&gt;=CJ113,0),0),"")</f>
        <v>1</v>
      </c>
      <c r="CL113" s="194">
        <f t="shared" ca="1" si="121"/>
        <v>1.3963799927016407E-2</v>
      </c>
      <c r="CO113" s="194">
        <f t="shared" si="122"/>
        <v>0</v>
      </c>
      <c r="CP113" s="19">
        <f ca="1"/>
        <v>0</v>
      </c>
      <c r="CQ113" s="208">
        <f t="shared" ca="1" si="123"/>
        <v>0</v>
      </c>
      <c r="CR113" s="207"/>
      <c r="CS113" s="194"/>
      <c r="CT113" s="198" cm="1">
        <f t="array" ref="CT113">IFERROR(MATCH(TRUE,INDEX($B$14:$B$117&gt;=CS113,0),0),"")</f>
        <v>1</v>
      </c>
      <c r="CU113" s="194">
        <f t="shared" ca="1" si="124"/>
        <v>1.3963799927016407E-2</v>
      </c>
      <c r="CX113" s="194">
        <f t="shared" si="125"/>
        <v>0</v>
      </c>
      <c r="CY113" s="19" t="e">
        <f ca="1"/>
        <v>#N/A</v>
      </c>
      <c r="CZ113" s="208" t="e">
        <f t="shared" ca="1" si="126"/>
        <v>#N/A</v>
      </c>
      <c r="DA113" s="207"/>
      <c r="DB113" s="194"/>
      <c r="DC113" s="198" cm="1">
        <f t="array" ref="DC113">IFERROR(MATCH(TRUE,INDEX($B$14:$B$117&gt;=DB113,0),0),"")</f>
        <v>1</v>
      </c>
      <c r="DD113" s="194">
        <f t="shared" ca="1" si="127"/>
        <v>1.3963799927016407E-2</v>
      </c>
      <c r="DG113" s="194">
        <f t="shared" si="128"/>
        <v>0</v>
      </c>
      <c r="DH113" s="19" t="e">
        <f ca="1"/>
        <v>#N/A</v>
      </c>
      <c r="DI113" s="208" t="e">
        <f t="shared" ca="1" si="129"/>
        <v>#N/A</v>
      </c>
      <c r="DJ113" s="207"/>
      <c r="DK113" s="194"/>
      <c r="DL113" s="198" cm="1">
        <f t="array" ref="DL113">IFERROR(MATCH(TRUE,INDEX($B$14:$B$117&gt;=DK113,0),0),"")</f>
        <v>1</v>
      </c>
      <c r="DM113" s="194">
        <f t="shared" ca="1" si="130"/>
        <v>1.3963799927016407E-2</v>
      </c>
      <c r="DP113" s="194">
        <f t="shared" si="131"/>
        <v>0</v>
      </c>
      <c r="DQ113" s="19" t="e">
        <f ca="1"/>
        <v>#N/A</v>
      </c>
      <c r="DR113" s="208" t="e">
        <f t="shared" ca="1" si="132"/>
        <v>#N/A</v>
      </c>
      <c r="DS113" s="207"/>
      <c r="DT113" s="194"/>
      <c r="DU113" s="198" cm="1">
        <f t="array" ref="DU113">IFERROR(MATCH(TRUE,INDEX($B$14:$B$117&gt;=DT113,0),0),"")</f>
        <v>1</v>
      </c>
      <c r="DV113" s="194">
        <f t="shared" ca="1" si="133"/>
        <v>1.3963799927016407E-2</v>
      </c>
      <c r="DY113" s="194">
        <f t="shared" si="134"/>
        <v>0</v>
      </c>
      <c r="DZ113" s="19" t="e">
        <f ca="1"/>
        <v>#N/A</v>
      </c>
      <c r="EA113" s="208" t="e">
        <f t="shared" ca="1" si="135"/>
        <v>#N/A</v>
      </c>
      <c r="EB113" s="207"/>
      <c r="EC113" s="194"/>
      <c r="ED113" s="198" cm="1">
        <f t="array" ref="ED113">IFERROR(MATCH(TRUE,INDEX($B$14:$B$117&gt;=EC113,0),0),"")</f>
        <v>1</v>
      </c>
      <c r="EE113" s="194">
        <f t="shared" ca="1" si="136"/>
        <v>1.3963799927016407E-2</v>
      </c>
      <c r="EH113" s="194">
        <f t="shared" si="137"/>
        <v>0</v>
      </c>
      <c r="EI113" s="19" t="e">
        <f ca="1"/>
        <v>#N/A</v>
      </c>
      <c r="EJ113" s="208" t="e">
        <f t="shared" ca="1" si="138"/>
        <v>#N/A</v>
      </c>
      <c r="EK113" s="207"/>
      <c r="EL113" s="194"/>
      <c r="EM113" s="198" cm="1">
        <f t="array" ref="EM113">IFERROR(MATCH(TRUE,INDEX($B$14:$B$117&gt;=EL113,0),0),"")</f>
        <v>1</v>
      </c>
      <c r="EN113" s="194">
        <f t="shared" ca="1" si="139"/>
        <v>1.3963799927016407E-2</v>
      </c>
      <c r="EQ113" s="194">
        <f t="shared" si="140"/>
        <v>0</v>
      </c>
      <c r="ER113" s="19" t="e">
        <f ca="1"/>
        <v>#N/A</v>
      </c>
      <c r="ES113" s="208" t="e">
        <f t="shared" ca="1" si="141"/>
        <v>#N/A</v>
      </c>
      <c r="ET113" s="207"/>
      <c r="EU113" s="194"/>
      <c r="EV113" s="198" cm="1">
        <f t="array" ref="EV113">IFERROR(MATCH(TRUE,INDEX($B$14:$B$117&gt;=EU113,0),0),"")</f>
        <v>1</v>
      </c>
      <c r="EW113" s="194">
        <f t="shared" ca="1" si="142"/>
        <v>1.3963799927016407E-2</v>
      </c>
      <c r="EZ113" s="194">
        <f t="shared" si="143"/>
        <v>0</v>
      </c>
      <c r="FA113" s="19" t="e">
        <f ca="1"/>
        <v>#N/A</v>
      </c>
      <c r="FB113" s="208" t="e">
        <f t="shared" ca="1" si="144"/>
        <v>#N/A</v>
      </c>
      <c r="FC113" s="207"/>
      <c r="FD113" s="194"/>
      <c r="FE113" s="198" cm="1">
        <f t="array" ref="FE113">IFERROR(MATCH(TRUE,INDEX($B$14:$B$117&gt;=FD113,0),0),"")</f>
        <v>1</v>
      </c>
      <c r="FF113" s="194">
        <f t="shared" ca="1" si="145"/>
        <v>1.3963799927016407E-2</v>
      </c>
      <c r="FI113" s="194">
        <f t="shared" si="146"/>
        <v>0</v>
      </c>
      <c r="FJ113" s="19" t="e">
        <f ca="1"/>
        <v>#N/A</v>
      </c>
      <c r="FK113" s="208" t="e">
        <f t="shared" ca="1" si="147"/>
        <v>#N/A</v>
      </c>
      <c r="FL113" s="207"/>
      <c r="FM113" s="194"/>
      <c r="FN113" s="198" cm="1">
        <f t="array" ref="FN113">IFERROR(MATCH(TRUE,INDEX($B$14:$B$117&gt;=FM113,0),0),"")</f>
        <v>1</v>
      </c>
      <c r="FO113" s="194">
        <f t="shared" ca="1" si="148"/>
        <v>1.3963799927016407E-2</v>
      </c>
      <c r="FR113" s="194">
        <f t="shared" si="149"/>
        <v>0</v>
      </c>
      <c r="FS113" s="19" t="e">
        <f ca="1"/>
        <v>#N/A</v>
      </c>
      <c r="FT113" s="208" t="e">
        <f t="shared" ca="1" si="150"/>
        <v>#N/A</v>
      </c>
      <c r="FU113" s="207"/>
      <c r="FV113" s="194"/>
      <c r="FW113" s="198" cm="1">
        <f t="array" ref="FW113">IFERROR(MATCH(TRUE,INDEX($B$14:$B$117&gt;=FV113,0),0),"")</f>
        <v>1</v>
      </c>
      <c r="FX113" s="194">
        <f t="shared" ca="1" si="151"/>
        <v>1.3963799927016407E-2</v>
      </c>
      <c r="GA113" s="194">
        <f t="shared" si="152"/>
        <v>0</v>
      </c>
      <c r="GB113" s="19" t="e">
        <f ca="1"/>
        <v>#N/A</v>
      </c>
      <c r="GC113" s="208" t="e">
        <f t="shared" ca="1" si="153"/>
        <v>#N/A</v>
      </c>
    </row>
    <row r="114" spans="1:185" x14ac:dyDescent="0.2">
      <c r="A114" s="330"/>
      <c r="B114" s="194"/>
      <c r="C114" s="194"/>
      <c r="D114" s="194"/>
      <c r="E114" s="194"/>
      <c r="F114" s="207"/>
      <c r="G114" s="194"/>
      <c r="H114" s="198" cm="1">
        <f t="array" ref="H114">IFERROR(MATCH(TRUE,INDEX($B$14:$B$117&gt;=G114,0),0),"")</f>
        <v>1</v>
      </c>
      <c r="I114" s="194">
        <f t="shared" ca="1" si="98"/>
        <v>1.3963799927016407E-2</v>
      </c>
      <c r="L114" s="194">
        <f t="shared" si="154"/>
        <v>0</v>
      </c>
      <c r="M114" s="19">
        <f ca="1"/>
        <v>0</v>
      </c>
      <c r="N114" s="208">
        <f t="shared" ca="1" si="155"/>
        <v>0</v>
      </c>
      <c r="O114" s="207"/>
      <c r="P114" s="194"/>
      <c r="Q114" s="198" cm="1">
        <f t="array" ref="Q114">IFERROR(MATCH(TRUE,INDEX($B$14:$B$117&gt;=P114,0),0),"")</f>
        <v>1</v>
      </c>
      <c r="R114" s="194">
        <f t="shared" ca="1" si="99"/>
        <v>1.3963799927016407E-2</v>
      </c>
      <c r="U114" s="194">
        <f t="shared" si="156"/>
        <v>0</v>
      </c>
      <c r="V114" s="19">
        <f ca="1"/>
        <v>0</v>
      </c>
      <c r="W114" s="208">
        <f t="shared" ca="1" si="157"/>
        <v>0</v>
      </c>
      <c r="X114" s="207"/>
      <c r="Y114" s="194"/>
      <c r="Z114" s="198" cm="1">
        <f t="array" ref="Z114">IFERROR(MATCH(TRUE,INDEX($B$14:$B$117&gt;=Y114,0),0),"")</f>
        <v>1</v>
      </c>
      <c r="AA114" s="194">
        <f t="shared" ca="1" si="100"/>
        <v>1.3963799927016407E-2</v>
      </c>
      <c r="AD114" s="194">
        <f t="shared" si="101"/>
        <v>0</v>
      </c>
      <c r="AE114" s="19">
        <f ca="1"/>
        <v>0</v>
      </c>
      <c r="AF114" s="208">
        <f t="shared" ca="1" si="102"/>
        <v>0</v>
      </c>
      <c r="AG114" s="207"/>
      <c r="AH114" s="194"/>
      <c r="AI114" s="198" cm="1">
        <f t="array" ref="AI114">IFERROR(MATCH(TRUE,INDEX($B$14:$B$117&gt;=AH114,0),0),"")</f>
        <v>1</v>
      </c>
      <c r="AJ114" s="194">
        <f t="shared" ca="1" si="103"/>
        <v>1.3963799927016407E-2</v>
      </c>
      <c r="AM114" s="194">
        <f t="shared" si="104"/>
        <v>0</v>
      </c>
      <c r="AN114" s="19">
        <f ca="1"/>
        <v>0</v>
      </c>
      <c r="AO114" s="208">
        <f t="shared" ca="1" si="105"/>
        <v>0</v>
      </c>
      <c r="AP114" s="207"/>
      <c r="AQ114" s="194"/>
      <c r="AR114" s="198" cm="1">
        <f t="array" ref="AR114">IFERROR(MATCH(TRUE,INDEX($B$14:$B$117&gt;=AQ114,0),0),"")</f>
        <v>1</v>
      </c>
      <c r="AS114" s="194">
        <f t="shared" ca="1" si="106"/>
        <v>1.3963799927016407E-2</v>
      </c>
      <c r="AV114" s="194">
        <f t="shared" si="107"/>
        <v>0</v>
      </c>
      <c r="AW114" s="19">
        <f ca="1"/>
        <v>0</v>
      </c>
      <c r="AX114" s="208">
        <f t="shared" ca="1" si="108"/>
        <v>0</v>
      </c>
      <c r="AY114" s="207"/>
      <c r="AZ114" s="194"/>
      <c r="BA114" s="198" cm="1">
        <f t="array" ref="BA114">IFERROR(MATCH(TRUE,INDEX($B$14:$B$117&gt;=AZ114,0),0),"")</f>
        <v>1</v>
      </c>
      <c r="BB114" s="194">
        <f t="shared" ca="1" si="109"/>
        <v>1.3963799927016407E-2</v>
      </c>
      <c r="BE114" s="194">
        <f t="shared" si="110"/>
        <v>0</v>
      </c>
      <c r="BF114" s="19">
        <f ca="1"/>
        <v>0</v>
      </c>
      <c r="BG114" s="208">
        <f t="shared" ca="1" si="111"/>
        <v>0</v>
      </c>
      <c r="BH114" s="207"/>
      <c r="BI114" s="194"/>
      <c r="BJ114" s="198" cm="1">
        <f t="array" ref="BJ114">IFERROR(MATCH(TRUE,INDEX($B$14:$B$117&gt;=BI114,0),0),"")</f>
        <v>1</v>
      </c>
      <c r="BK114" s="194">
        <f t="shared" ca="1" si="112"/>
        <v>1.3963799927016407E-2</v>
      </c>
      <c r="BN114" s="194">
        <f t="shared" si="113"/>
        <v>0</v>
      </c>
      <c r="BO114" s="19">
        <f ca="1"/>
        <v>0</v>
      </c>
      <c r="BP114" s="208">
        <f t="shared" ca="1" si="114"/>
        <v>0</v>
      </c>
      <c r="BQ114" s="207"/>
      <c r="BR114" s="194"/>
      <c r="BS114" s="198" cm="1">
        <f t="array" ref="BS114">IFERROR(MATCH(TRUE,INDEX($B$14:$B$117&gt;=BR114,0),0),"")</f>
        <v>1</v>
      </c>
      <c r="BT114" s="194">
        <f t="shared" ca="1" si="115"/>
        <v>1.3963799927016407E-2</v>
      </c>
      <c r="BW114" s="194">
        <f t="shared" si="116"/>
        <v>0</v>
      </c>
      <c r="BX114" s="19">
        <f ca="1"/>
        <v>0</v>
      </c>
      <c r="BY114" s="208">
        <f t="shared" ca="1" si="117"/>
        <v>0</v>
      </c>
      <c r="BZ114" s="207"/>
      <c r="CA114" s="194"/>
      <c r="CB114" s="198" cm="1">
        <f t="array" ref="CB114">IFERROR(MATCH(TRUE,INDEX($B$14:$B$117&gt;=CA114,0),0),"")</f>
        <v>1</v>
      </c>
      <c r="CC114" s="194">
        <f t="shared" ca="1" si="118"/>
        <v>1.3963799927016407E-2</v>
      </c>
      <c r="CF114" s="194">
        <f t="shared" si="119"/>
        <v>0</v>
      </c>
      <c r="CG114" s="19">
        <f ca="1"/>
        <v>0</v>
      </c>
      <c r="CH114" s="208">
        <f t="shared" ca="1" si="120"/>
        <v>0</v>
      </c>
      <c r="CI114" s="207"/>
      <c r="CJ114" s="194"/>
      <c r="CK114" s="198" cm="1">
        <f t="array" ref="CK114">IFERROR(MATCH(TRUE,INDEX($B$14:$B$117&gt;=CJ114,0),0),"")</f>
        <v>1</v>
      </c>
      <c r="CL114" s="194">
        <f t="shared" ca="1" si="121"/>
        <v>1.3963799927016407E-2</v>
      </c>
      <c r="CO114" s="194">
        <f t="shared" si="122"/>
        <v>0</v>
      </c>
      <c r="CP114" s="19">
        <f ca="1"/>
        <v>0</v>
      </c>
      <c r="CQ114" s="208">
        <f t="shared" ca="1" si="123"/>
        <v>0</v>
      </c>
      <c r="CR114" s="207"/>
      <c r="CS114" s="194"/>
      <c r="CT114" s="198" cm="1">
        <f t="array" ref="CT114">IFERROR(MATCH(TRUE,INDEX($B$14:$B$117&gt;=CS114,0),0),"")</f>
        <v>1</v>
      </c>
      <c r="CU114" s="194">
        <f t="shared" ca="1" si="124"/>
        <v>1.3963799927016407E-2</v>
      </c>
      <c r="CX114" s="194">
        <f t="shared" si="125"/>
        <v>0</v>
      </c>
      <c r="CY114" s="19" t="e">
        <f ca="1"/>
        <v>#N/A</v>
      </c>
      <c r="CZ114" s="208" t="e">
        <f t="shared" ca="1" si="126"/>
        <v>#N/A</v>
      </c>
      <c r="DA114" s="207"/>
      <c r="DB114" s="194"/>
      <c r="DC114" s="198" cm="1">
        <f t="array" ref="DC114">IFERROR(MATCH(TRUE,INDEX($B$14:$B$117&gt;=DB114,0),0),"")</f>
        <v>1</v>
      </c>
      <c r="DD114" s="194">
        <f t="shared" ca="1" si="127"/>
        <v>1.3963799927016407E-2</v>
      </c>
      <c r="DG114" s="194">
        <f t="shared" si="128"/>
        <v>0</v>
      </c>
      <c r="DH114" s="19" t="e">
        <f ca="1"/>
        <v>#N/A</v>
      </c>
      <c r="DI114" s="208" t="e">
        <f t="shared" ca="1" si="129"/>
        <v>#N/A</v>
      </c>
      <c r="DJ114" s="207"/>
      <c r="DK114" s="194"/>
      <c r="DL114" s="198" cm="1">
        <f t="array" ref="DL114">IFERROR(MATCH(TRUE,INDEX($B$14:$B$117&gt;=DK114,0),0),"")</f>
        <v>1</v>
      </c>
      <c r="DM114" s="194">
        <f t="shared" ca="1" si="130"/>
        <v>1.3963799927016407E-2</v>
      </c>
      <c r="DP114" s="194">
        <f t="shared" si="131"/>
        <v>0</v>
      </c>
      <c r="DQ114" s="19" t="e">
        <f ca="1"/>
        <v>#N/A</v>
      </c>
      <c r="DR114" s="208" t="e">
        <f t="shared" ca="1" si="132"/>
        <v>#N/A</v>
      </c>
      <c r="DS114" s="207"/>
      <c r="DT114" s="194"/>
      <c r="DU114" s="198" cm="1">
        <f t="array" ref="DU114">IFERROR(MATCH(TRUE,INDEX($B$14:$B$117&gt;=DT114,0),0),"")</f>
        <v>1</v>
      </c>
      <c r="DV114" s="194">
        <f t="shared" ca="1" si="133"/>
        <v>1.3963799927016407E-2</v>
      </c>
      <c r="DY114" s="194">
        <f t="shared" si="134"/>
        <v>0</v>
      </c>
      <c r="DZ114" s="19" t="e">
        <f ca="1"/>
        <v>#N/A</v>
      </c>
      <c r="EA114" s="208" t="e">
        <f t="shared" ca="1" si="135"/>
        <v>#N/A</v>
      </c>
      <c r="EB114" s="207"/>
      <c r="EC114" s="194"/>
      <c r="ED114" s="198" cm="1">
        <f t="array" ref="ED114">IFERROR(MATCH(TRUE,INDEX($B$14:$B$117&gt;=EC114,0),0),"")</f>
        <v>1</v>
      </c>
      <c r="EE114" s="194">
        <f t="shared" ca="1" si="136"/>
        <v>1.3963799927016407E-2</v>
      </c>
      <c r="EH114" s="194">
        <f t="shared" si="137"/>
        <v>0</v>
      </c>
      <c r="EI114" s="19" t="e">
        <f ca="1"/>
        <v>#N/A</v>
      </c>
      <c r="EJ114" s="208" t="e">
        <f t="shared" ca="1" si="138"/>
        <v>#N/A</v>
      </c>
      <c r="EK114" s="207"/>
      <c r="EL114" s="194"/>
      <c r="EM114" s="198" cm="1">
        <f t="array" ref="EM114">IFERROR(MATCH(TRUE,INDEX($B$14:$B$117&gt;=EL114,0),0),"")</f>
        <v>1</v>
      </c>
      <c r="EN114" s="194">
        <f t="shared" ca="1" si="139"/>
        <v>1.3963799927016407E-2</v>
      </c>
      <c r="EQ114" s="194">
        <f t="shared" si="140"/>
        <v>0</v>
      </c>
      <c r="ER114" s="19" t="e">
        <f ca="1"/>
        <v>#N/A</v>
      </c>
      <c r="ES114" s="208" t="e">
        <f t="shared" ca="1" si="141"/>
        <v>#N/A</v>
      </c>
      <c r="ET114" s="207"/>
      <c r="EU114" s="194"/>
      <c r="EV114" s="198" cm="1">
        <f t="array" ref="EV114">IFERROR(MATCH(TRUE,INDEX($B$14:$B$117&gt;=EU114,0),0),"")</f>
        <v>1</v>
      </c>
      <c r="EW114" s="194">
        <f t="shared" ca="1" si="142"/>
        <v>1.3963799927016407E-2</v>
      </c>
      <c r="EZ114" s="194">
        <f t="shared" si="143"/>
        <v>0</v>
      </c>
      <c r="FA114" s="19" t="e">
        <f ca="1"/>
        <v>#N/A</v>
      </c>
      <c r="FB114" s="208" t="e">
        <f t="shared" ca="1" si="144"/>
        <v>#N/A</v>
      </c>
      <c r="FC114" s="207"/>
      <c r="FD114" s="194"/>
      <c r="FE114" s="198" cm="1">
        <f t="array" ref="FE114">IFERROR(MATCH(TRUE,INDEX($B$14:$B$117&gt;=FD114,0),0),"")</f>
        <v>1</v>
      </c>
      <c r="FF114" s="194">
        <f t="shared" ca="1" si="145"/>
        <v>1.3963799927016407E-2</v>
      </c>
      <c r="FI114" s="194">
        <f t="shared" si="146"/>
        <v>0</v>
      </c>
      <c r="FJ114" s="19" t="e">
        <f ca="1"/>
        <v>#N/A</v>
      </c>
      <c r="FK114" s="208" t="e">
        <f t="shared" ca="1" si="147"/>
        <v>#N/A</v>
      </c>
      <c r="FL114" s="207"/>
      <c r="FM114" s="194"/>
      <c r="FN114" s="198" cm="1">
        <f t="array" ref="FN114">IFERROR(MATCH(TRUE,INDEX($B$14:$B$117&gt;=FM114,0),0),"")</f>
        <v>1</v>
      </c>
      <c r="FO114" s="194">
        <f t="shared" ca="1" si="148"/>
        <v>1.3963799927016407E-2</v>
      </c>
      <c r="FR114" s="194">
        <f t="shared" si="149"/>
        <v>0</v>
      </c>
      <c r="FS114" s="19" t="e">
        <f ca="1"/>
        <v>#N/A</v>
      </c>
      <c r="FT114" s="208" t="e">
        <f t="shared" ca="1" si="150"/>
        <v>#N/A</v>
      </c>
      <c r="FU114" s="207"/>
      <c r="FV114" s="194"/>
      <c r="FW114" s="198" cm="1">
        <f t="array" ref="FW114">IFERROR(MATCH(TRUE,INDEX($B$14:$B$117&gt;=FV114,0),0),"")</f>
        <v>1</v>
      </c>
      <c r="FX114" s="194">
        <f t="shared" ca="1" si="151"/>
        <v>1.3963799927016407E-2</v>
      </c>
      <c r="GA114" s="194">
        <f t="shared" si="152"/>
        <v>0</v>
      </c>
      <c r="GB114" s="19" t="e">
        <f ca="1"/>
        <v>#N/A</v>
      </c>
      <c r="GC114" s="208" t="e">
        <f t="shared" ca="1" si="153"/>
        <v>#N/A</v>
      </c>
    </row>
    <row r="115" spans="1:185" x14ac:dyDescent="0.2">
      <c r="A115" s="330"/>
      <c r="B115" s="194"/>
      <c r="C115" s="194"/>
      <c r="D115" s="194"/>
      <c r="E115" s="194"/>
      <c r="F115" s="207"/>
      <c r="G115" s="194"/>
      <c r="H115" s="198" cm="1">
        <f t="array" ref="H115">IFERROR(MATCH(TRUE,INDEX($B$14:$B$117&gt;=G115,0),0),"")</f>
        <v>1</v>
      </c>
      <c r="I115" s="194">
        <f t="shared" ca="1" si="98"/>
        <v>1.3963799927016407E-2</v>
      </c>
      <c r="L115" s="194">
        <f t="shared" si="154"/>
        <v>0</v>
      </c>
      <c r="M115" s="19">
        <f ca="1"/>
        <v>0</v>
      </c>
      <c r="N115" s="208">
        <f t="shared" ca="1" si="155"/>
        <v>0</v>
      </c>
      <c r="O115" s="207"/>
      <c r="P115" s="194"/>
      <c r="Q115" s="198" cm="1">
        <f t="array" ref="Q115">IFERROR(MATCH(TRUE,INDEX($B$14:$B$117&gt;=P115,0),0),"")</f>
        <v>1</v>
      </c>
      <c r="R115" s="194">
        <f t="shared" ca="1" si="99"/>
        <v>1.3963799927016407E-2</v>
      </c>
      <c r="U115" s="194">
        <f t="shared" si="156"/>
        <v>0</v>
      </c>
      <c r="V115" s="19">
        <f ca="1"/>
        <v>0</v>
      </c>
      <c r="W115" s="208">
        <f t="shared" ca="1" si="157"/>
        <v>0</v>
      </c>
      <c r="X115" s="207"/>
      <c r="Y115" s="194"/>
      <c r="Z115" s="198" cm="1">
        <f t="array" ref="Z115">IFERROR(MATCH(TRUE,INDEX($B$14:$B$117&gt;=Y115,0),0),"")</f>
        <v>1</v>
      </c>
      <c r="AA115" s="194">
        <f t="shared" ca="1" si="100"/>
        <v>1.3963799927016407E-2</v>
      </c>
      <c r="AD115" s="194">
        <f t="shared" si="101"/>
        <v>0</v>
      </c>
      <c r="AE115" s="19">
        <f ca="1"/>
        <v>0</v>
      </c>
      <c r="AF115" s="208">
        <f t="shared" ca="1" si="102"/>
        <v>0</v>
      </c>
      <c r="AG115" s="207"/>
      <c r="AH115" s="194"/>
      <c r="AI115" s="198" cm="1">
        <f t="array" ref="AI115">IFERROR(MATCH(TRUE,INDEX($B$14:$B$117&gt;=AH115,0),0),"")</f>
        <v>1</v>
      </c>
      <c r="AJ115" s="194">
        <f t="shared" ca="1" si="103"/>
        <v>1.3963799927016407E-2</v>
      </c>
      <c r="AM115" s="194">
        <f t="shared" si="104"/>
        <v>0</v>
      </c>
      <c r="AN115" s="19">
        <f ca="1"/>
        <v>0</v>
      </c>
      <c r="AO115" s="208">
        <f t="shared" ca="1" si="105"/>
        <v>0</v>
      </c>
      <c r="AP115" s="207"/>
      <c r="AQ115" s="194"/>
      <c r="AR115" s="198" cm="1">
        <f t="array" ref="AR115">IFERROR(MATCH(TRUE,INDEX($B$14:$B$117&gt;=AQ115,0),0),"")</f>
        <v>1</v>
      </c>
      <c r="AS115" s="194">
        <f t="shared" ca="1" si="106"/>
        <v>1.3963799927016407E-2</v>
      </c>
      <c r="AV115" s="194">
        <f t="shared" si="107"/>
        <v>0</v>
      </c>
      <c r="AW115" s="19">
        <f ca="1"/>
        <v>0</v>
      </c>
      <c r="AX115" s="208">
        <f t="shared" ca="1" si="108"/>
        <v>0</v>
      </c>
      <c r="AY115" s="207"/>
      <c r="AZ115" s="194"/>
      <c r="BA115" s="198" cm="1">
        <f t="array" ref="BA115">IFERROR(MATCH(TRUE,INDEX($B$14:$B$117&gt;=AZ115,0),0),"")</f>
        <v>1</v>
      </c>
      <c r="BB115" s="194">
        <f t="shared" ca="1" si="109"/>
        <v>1.3963799927016407E-2</v>
      </c>
      <c r="BE115" s="194">
        <f t="shared" si="110"/>
        <v>0</v>
      </c>
      <c r="BF115" s="19">
        <f ca="1"/>
        <v>0</v>
      </c>
      <c r="BG115" s="208">
        <f t="shared" ca="1" si="111"/>
        <v>0</v>
      </c>
      <c r="BH115" s="207"/>
      <c r="BI115" s="194"/>
      <c r="BJ115" s="198" cm="1">
        <f t="array" ref="BJ115">IFERROR(MATCH(TRUE,INDEX($B$14:$B$117&gt;=BI115,0),0),"")</f>
        <v>1</v>
      </c>
      <c r="BK115" s="194">
        <f t="shared" ca="1" si="112"/>
        <v>1.3963799927016407E-2</v>
      </c>
      <c r="BN115" s="194">
        <f t="shared" si="113"/>
        <v>0</v>
      </c>
      <c r="BO115" s="19">
        <f ca="1"/>
        <v>0</v>
      </c>
      <c r="BP115" s="208">
        <f t="shared" ca="1" si="114"/>
        <v>0</v>
      </c>
      <c r="BQ115" s="207"/>
      <c r="BR115" s="194"/>
      <c r="BS115" s="198" cm="1">
        <f t="array" ref="BS115">IFERROR(MATCH(TRUE,INDEX($B$14:$B$117&gt;=BR115,0),0),"")</f>
        <v>1</v>
      </c>
      <c r="BT115" s="194">
        <f t="shared" ca="1" si="115"/>
        <v>1.3963799927016407E-2</v>
      </c>
      <c r="BW115" s="194">
        <f t="shared" si="116"/>
        <v>0</v>
      </c>
      <c r="BX115" s="19">
        <f ca="1"/>
        <v>0</v>
      </c>
      <c r="BY115" s="208">
        <f t="shared" ca="1" si="117"/>
        <v>0</v>
      </c>
      <c r="BZ115" s="207"/>
      <c r="CA115" s="194"/>
      <c r="CB115" s="198" cm="1">
        <f t="array" ref="CB115">IFERROR(MATCH(TRUE,INDEX($B$14:$B$117&gt;=CA115,0),0),"")</f>
        <v>1</v>
      </c>
      <c r="CC115" s="194">
        <f t="shared" ca="1" si="118"/>
        <v>1.3963799927016407E-2</v>
      </c>
      <c r="CF115" s="194">
        <f t="shared" si="119"/>
        <v>0</v>
      </c>
      <c r="CG115" s="19">
        <f ca="1"/>
        <v>0</v>
      </c>
      <c r="CH115" s="208">
        <f t="shared" ca="1" si="120"/>
        <v>0</v>
      </c>
      <c r="CI115" s="207"/>
      <c r="CJ115" s="194"/>
      <c r="CK115" s="198" cm="1">
        <f t="array" ref="CK115">IFERROR(MATCH(TRUE,INDEX($B$14:$B$117&gt;=CJ115,0),0),"")</f>
        <v>1</v>
      </c>
      <c r="CL115" s="194">
        <f t="shared" ca="1" si="121"/>
        <v>1.3963799927016407E-2</v>
      </c>
      <c r="CO115" s="194">
        <f t="shared" si="122"/>
        <v>0</v>
      </c>
      <c r="CP115" s="19">
        <f ca="1"/>
        <v>0</v>
      </c>
      <c r="CQ115" s="208">
        <f t="shared" ca="1" si="123"/>
        <v>0</v>
      </c>
      <c r="CR115" s="207"/>
      <c r="CS115" s="194"/>
      <c r="CT115" s="198" cm="1">
        <f t="array" ref="CT115">IFERROR(MATCH(TRUE,INDEX($B$14:$B$117&gt;=CS115,0),0),"")</f>
        <v>1</v>
      </c>
      <c r="CU115" s="194">
        <f t="shared" ca="1" si="124"/>
        <v>1.3963799927016407E-2</v>
      </c>
      <c r="CX115" s="194">
        <f t="shared" si="125"/>
        <v>0</v>
      </c>
      <c r="CY115" s="19" t="e">
        <f ca="1"/>
        <v>#N/A</v>
      </c>
      <c r="CZ115" s="208" t="e">
        <f t="shared" ca="1" si="126"/>
        <v>#N/A</v>
      </c>
      <c r="DA115" s="207"/>
      <c r="DB115" s="194"/>
      <c r="DC115" s="198" cm="1">
        <f t="array" ref="DC115">IFERROR(MATCH(TRUE,INDEX($B$14:$B$117&gt;=DB115,0),0),"")</f>
        <v>1</v>
      </c>
      <c r="DD115" s="194">
        <f t="shared" ca="1" si="127"/>
        <v>1.3963799927016407E-2</v>
      </c>
      <c r="DG115" s="194">
        <f t="shared" si="128"/>
        <v>0</v>
      </c>
      <c r="DH115" s="19" t="e">
        <f ca="1"/>
        <v>#N/A</v>
      </c>
      <c r="DI115" s="208" t="e">
        <f t="shared" ca="1" si="129"/>
        <v>#N/A</v>
      </c>
      <c r="DJ115" s="207"/>
      <c r="DK115" s="194"/>
      <c r="DL115" s="198" cm="1">
        <f t="array" ref="DL115">IFERROR(MATCH(TRUE,INDEX($B$14:$B$117&gt;=DK115,0),0),"")</f>
        <v>1</v>
      </c>
      <c r="DM115" s="194">
        <f t="shared" ca="1" si="130"/>
        <v>1.3963799927016407E-2</v>
      </c>
      <c r="DP115" s="194">
        <f t="shared" si="131"/>
        <v>0</v>
      </c>
      <c r="DQ115" s="19" t="e">
        <f ca="1"/>
        <v>#N/A</v>
      </c>
      <c r="DR115" s="208" t="e">
        <f t="shared" ca="1" si="132"/>
        <v>#N/A</v>
      </c>
      <c r="DS115" s="207"/>
      <c r="DT115" s="194"/>
      <c r="DU115" s="198" cm="1">
        <f t="array" ref="DU115">IFERROR(MATCH(TRUE,INDEX($B$14:$B$117&gt;=DT115,0),0),"")</f>
        <v>1</v>
      </c>
      <c r="DV115" s="194">
        <f t="shared" ca="1" si="133"/>
        <v>1.3963799927016407E-2</v>
      </c>
      <c r="DY115" s="194">
        <f t="shared" si="134"/>
        <v>0</v>
      </c>
      <c r="DZ115" s="19" t="e">
        <f ca="1"/>
        <v>#N/A</v>
      </c>
      <c r="EA115" s="208" t="e">
        <f t="shared" ca="1" si="135"/>
        <v>#N/A</v>
      </c>
      <c r="EB115" s="207"/>
      <c r="EC115" s="194"/>
      <c r="ED115" s="198" cm="1">
        <f t="array" ref="ED115">IFERROR(MATCH(TRUE,INDEX($B$14:$B$117&gt;=EC115,0),0),"")</f>
        <v>1</v>
      </c>
      <c r="EE115" s="194">
        <f t="shared" ca="1" si="136"/>
        <v>1.3963799927016407E-2</v>
      </c>
      <c r="EH115" s="194">
        <f t="shared" si="137"/>
        <v>0</v>
      </c>
      <c r="EI115" s="19" t="e">
        <f ca="1"/>
        <v>#N/A</v>
      </c>
      <c r="EJ115" s="208" t="e">
        <f t="shared" ca="1" si="138"/>
        <v>#N/A</v>
      </c>
      <c r="EK115" s="207"/>
      <c r="EL115" s="194"/>
      <c r="EM115" s="198" cm="1">
        <f t="array" ref="EM115">IFERROR(MATCH(TRUE,INDEX($B$14:$B$117&gt;=EL115,0),0),"")</f>
        <v>1</v>
      </c>
      <c r="EN115" s="194">
        <f t="shared" ca="1" si="139"/>
        <v>1.3963799927016407E-2</v>
      </c>
      <c r="EQ115" s="194">
        <f t="shared" si="140"/>
        <v>0</v>
      </c>
      <c r="ER115" s="19" t="e">
        <f ca="1"/>
        <v>#N/A</v>
      </c>
      <c r="ES115" s="208" t="e">
        <f t="shared" ca="1" si="141"/>
        <v>#N/A</v>
      </c>
      <c r="ET115" s="207"/>
      <c r="EU115" s="194"/>
      <c r="EV115" s="198" cm="1">
        <f t="array" ref="EV115">IFERROR(MATCH(TRUE,INDEX($B$14:$B$117&gt;=EU115,0),0),"")</f>
        <v>1</v>
      </c>
      <c r="EW115" s="194">
        <f t="shared" ca="1" si="142"/>
        <v>1.3963799927016407E-2</v>
      </c>
      <c r="EZ115" s="194">
        <f t="shared" si="143"/>
        <v>0</v>
      </c>
      <c r="FA115" s="19" t="e">
        <f ca="1"/>
        <v>#N/A</v>
      </c>
      <c r="FB115" s="208" t="e">
        <f t="shared" ca="1" si="144"/>
        <v>#N/A</v>
      </c>
      <c r="FC115" s="207"/>
      <c r="FD115" s="194"/>
      <c r="FE115" s="198" cm="1">
        <f t="array" ref="FE115">IFERROR(MATCH(TRUE,INDEX($B$14:$B$117&gt;=FD115,0),0),"")</f>
        <v>1</v>
      </c>
      <c r="FF115" s="194">
        <f t="shared" ca="1" si="145"/>
        <v>1.3963799927016407E-2</v>
      </c>
      <c r="FI115" s="194">
        <f t="shared" si="146"/>
        <v>0</v>
      </c>
      <c r="FJ115" s="19" t="e">
        <f ca="1"/>
        <v>#N/A</v>
      </c>
      <c r="FK115" s="208" t="e">
        <f t="shared" ca="1" si="147"/>
        <v>#N/A</v>
      </c>
      <c r="FL115" s="207"/>
      <c r="FM115" s="194"/>
      <c r="FN115" s="198" cm="1">
        <f t="array" ref="FN115">IFERROR(MATCH(TRUE,INDEX($B$14:$B$117&gt;=FM115,0),0),"")</f>
        <v>1</v>
      </c>
      <c r="FO115" s="194">
        <f t="shared" ca="1" si="148"/>
        <v>1.3963799927016407E-2</v>
      </c>
      <c r="FR115" s="194">
        <f t="shared" si="149"/>
        <v>0</v>
      </c>
      <c r="FS115" s="19" t="e">
        <f ca="1"/>
        <v>#N/A</v>
      </c>
      <c r="FT115" s="208" t="e">
        <f t="shared" ca="1" si="150"/>
        <v>#N/A</v>
      </c>
      <c r="FU115" s="207"/>
      <c r="FV115" s="194"/>
      <c r="FW115" s="198" cm="1">
        <f t="array" ref="FW115">IFERROR(MATCH(TRUE,INDEX($B$14:$B$117&gt;=FV115,0),0),"")</f>
        <v>1</v>
      </c>
      <c r="FX115" s="194">
        <f t="shared" ca="1" si="151"/>
        <v>1.3963799927016407E-2</v>
      </c>
      <c r="GA115" s="194">
        <f t="shared" si="152"/>
        <v>0</v>
      </c>
      <c r="GB115" s="19" t="e">
        <f ca="1"/>
        <v>#N/A</v>
      </c>
      <c r="GC115" s="208" t="e">
        <f t="shared" ca="1" si="153"/>
        <v>#N/A</v>
      </c>
    </row>
    <row r="116" spans="1:185" x14ac:dyDescent="0.2">
      <c r="A116" s="330"/>
      <c r="B116" s="194"/>
      <c r="C116" s="194"/>
      <c r="D116" s="194"/>
      <c r="E116" s="194"/>
      <c r="F116" s="207"/>
      <c r="G116" s="194"/>
      <c r="H116" s="198" cm="1">
        <f t="array" ref="H116">IFERROR(MATCH(TRUE,INDEX($B$14:$B$117&gt;=G116,0),0),"")</f>
        <v>1</v>
      </c>
      <c r="I116" s="194">
        <f t="shared" ca="1" si="98"/>
        <v>1.3963799927016407E-2</v>
      </c>
      <c r="L116" s="194">
        <f t="shared" si="154"/>
        <v>0</v>
      </c>
      <c r="M116" s="19">
        <f ca="1"/>
        <v>0</v>
      </c>
      <c r="N116" s="208">
        <f t="shared" ca="1" si="155"/>
        <v>0</v>
      </c>
      <c r="O116" s="207"/>
      <c r="P116" s="194"/>
      <c r="Q116" s="198" cm="1">
        <f t="array" ref="Q116">IFERROR(MATCH(TRUE,INDEX($B$14:$B$117&gt;=P116,0),0),"")</f>
        <v>1</v>
      </c>
      <c r="R116" s="194">
        <f t="shared" ca="1" si="99"/>
        <v>1.3963799927016407E-2</v>
      </c>
      <c r="U116" s="194">
        <f t="shared" si="156"/>
        <v>0</v>
      </c>
      <c r="V116" s="19">
        <f ca="1"/>
        <v>0</v>
      </c>
      <c r="W116" s="208">
        <f t="shared" ca="1" si="157"/>
        <v>0</v>
      </c>
      <c r="X116" s="207"/>
      <c r="Y116" s="194"/>
      <c r="Z116" s="198" cm="1">
        <f t="array" ref="Z116">IFERROR(MATCH(TRUE,INDEX($B$14:$B$117&gt;=Y116,0),0),"")</f>
        <v>1</v>
      </c>
      <c r="AA116" s="194">
        <f t="shared" ca="1" si="100"/>
        <v>1.3963799927016407E-2</v>
      </c>
      <c r="AD116" s="194">
        <f t="shared" si="101"/>
        <v>0</v>
      </c>
      <c r="AE116" s="19">
        <f ca="1"/>
        <v>0</v>
      </c>
      <c r="AF116" s="208">
        <f t="shared" ca="1" si="102"/>
        <v>0</v>
      </c>
      <c r="AG116" s="207"/>
      <c r="AH116" s="194"/>
      <c r="AI116" s="198" cm="1">
        <f t="array" ref="AI116">IFERROR(MATCH(TRUE,INDEX($B$14:$B$117&gt;=AH116,0),0),"")</f>
        <v>1</v>
      </c>
      <c r="AJ116" s="194">
        <f t="shared" ca="1" si="103"/>
        <v>1.3963799927016407E-2</v>
      </c>
      <c r="AM116" s="194">
        <f t="shared" si="104"/>
        <v>0</v>
      </c>
      <c r="AN116" s="19">
        <f ca="1"/>
        <v>0</v>
      </c>
      <c r="AO116" s="208">
        <f t="shared" ca="1" si="105"/>
        <v>0</v>
      </c>
      <c r="AP116" s="207"/>
      <c r="AQ116" s="194"/>
      <c r="AR116" s="198" cm="1">
        <f t="array" ref="AR116">IFERROR(MATCH(TRUE,INDEX($B$14:$B$117&gt;=AQ116,0),0),"")</f>
        <v>1</v>
      </c>
      <c r="AS116" s="194">
        <f t="shared" ca="1" si="106"/>
        <v>1.3963799927016407E-2</v>
      </c>
      <c r="AV116" s="194">
        <f t="shared" si="107"/>
        <v>0</v>
      </c>
      <c r="AW116" s="19">
        <f ca="1"/>
        <v>0</v>
      </c>
      <c r="AX116" s="208">
        <f t="shared" ca="1" si="108"/>
        <v>0</v>
      </c>
      <c r="AY116" s="207"/>
      <c r="AZ116" s="194"/>
      <c r="BA116" s="198" cm="1">
        <f t="array" ref="BA116">IFERROR(MATCH(TRUE,INDEX($B$14:$B$117&gt;=AZ116,0),0),"")</f>
        <v>1</v>
      </c>
      <c r="BB116" s="194">
        <f t="shared" ca="1" si="109"/>
        <v>1.3963799927016407E-2</v>
      </c>
      <c r="BE116" s="194">
        <f t="shared" si="110"/>
        <v>0</v>
      </c>
      <c r="BF116" s="19">
        <f ca="1"/>
        <v>0</v>
      </c>
      <c r="BG116" s="208">
        <f t="shared" ca="1" si="111"/>
        <v>0</v>
      </c>
      <c r="BH116" s="207"/>
      <c r="BI116" s="194"/>
      <c r="BJ116" s="198" cm="1">
        <f t="array" ref="BJ116">IFERROR(MATCH(TRUE,INDEX($B$14:$B$117&gt;=BI116,0),0),"")</f>
        <v>1</v>
      </c>
      <c r="BK116" s="194">
        <f t="shared" ca="1" si="112"/>
        <v>1.3963799927016407E-2</v>
      </c>
      <c r="BN116" s="194">
        <f t="shared" si="113"/>
        <v>0</v>
      </c>
      <c r="BO116" s="19">
        <f ca="1"/>
        <v>0</v>
      </c>
      <c r="BP116" s="208">
        <f t="shared" ca="1" si="114"/>
        <v>0</v>
      </c>
      <c r="BQ116" s="207"/>
      <c r="BR116" s="194"/>
      <c r="BS116" s="198" cm="1">
        <f t="array" ref="BS116">IFERROR(MATCH(TRUE,INDEX($B$14:$B$117&gt;=BR116,0),0),"")</f>
        <v>1</v>
      </c>
      <c r="BT116" s="194">
        <f t="shared" ca="1" si="115"/>
        <v>1.3963799927016407E-2</v>
      </c>
      <c r="BW116" s="194">
        <f t="shared" si="116"/>
        <v>0</v>
      </c>
      <c r="BX116" s="19">
        <f ca="1"/>
        <v>0</v>
      </c>
      <c r="BY116" s="208">
        <f t="shared" ca="1" si="117"/>
        <v>0</v>
      </c>
      <c r="BZ116" s="207"/>
      <c r="CA116" s="194"/>
      <c r="CB116" s="198" cm="1">
        <f t="array" ref="CB116">IFERROR(MATCH(TRUE,INDEX($B$14:$B$117&gt;=CA116,0),0),"")</f>
        <v>1</v>
      </c>
      <c r="CC116" s="194">
        <f t="shared" ca="1" si="118"/>
        <v>1.3963799927016407E-2</v>
      </c>
      <c r="CF116" s="194">
        <f t="shared" si="119"/>
        <v>0</v>
      </c>
      <c r="CG116" s="19">
        <f ca="1"/>
        <v>0</v>
      </c>
      <c r="CH116" s="208">
        <f t="shared" ca="1" si="120"/>
        <v>0</v>
      </c>
      <c r="CI116" s="207"/>
      <c r="CJ116" s="194"/>
      <c r="CK116" s="198" cm="1">
        <f t="array" ref="CK116">IFERROR(MATCH(TRUE,INDEX($B$14:$B$117&gt;=CJ116,0),0),"")</f>
        <v>1</v>
      </c>
      <c r="CL116" s="194">
        <f t="shared" ca="1" si="121"/>
        <v>1.3963799927016407E-2</v>
      </c>
      <c r="CO116" s="194">
        <f t="shared" si="122"/>
        <v>0</v>
      </c>
      <c r="CP116" s="19">
        <f ca="1"/>
        <v>0</v>
      </c>
      <c r="CQ116" s="208">
        <f t="shared" ca="1" si="123"/>
        <v>0</v>
      </c>
      <c r="CR116" s="207"/>
      <c r="CS116" s="194"/>
      <c r="CT116" s="198" cm="1">
        <f t="array" ref="CT116">IFERROR(MATCH(TRUE,INDEX($B$14:$B$117&gt;=CS116,0),0),"")</f>
        <v>1</v>
      </c>
      <c r="CU116" s="194">
        <f t="shared" ca="1" si="124"/>
        <v>1.3963799927016407E-2</v>
      </c>
      <c r="CX116" s="194">
        <f t="shared" si="125"/>
        <v>0</v>
      </c>
      <c r="CY116" s="19" t="e">
        <f ca="1"/>
        <v>#N/A</v>
      </c>
      <c r="CZ116" s="208" t="e">
        <f t="shared" ca="1" si="126"/>
        <v>#N/A</v>
      </c>
      <c r="DA116" s="207"/>
      <c r="DB116" s="194"/>
      <c r="DC116" s="198" cm="1">
        <f t="array" ref="DC116">IFERROR(MATCH(TRUE,INDEX($B$14:$B$117&gt;=DB116,0),0),"")</f>
        <v>1</v>
      </c>
      <c r="DD116" s="194">
        <f t="shared" ca="1" si="127"/>
        <v>1.3963799927016407E-2</v>
      </c>
      <c r="DG116" s="194">
        <f t="shared" si="128"/>
        <v>0</v>
      </c>
      <c r="DH116" s="19" t="e">
        <f ca="1"/>
        <v>#N/A</v>
      </c>
      <c r="DI116" s="208" t="e">
        <f t="shared" ca="1" si="129"/>
        <v>#N/A</v>
      </c>
      <c r="DJ116" s="207"/>
      <c r="DK116" s="194"/>
      <c r="DL116" s="198" cm="1">
        <f t="array" ref="DL116">IFERROR(MATCH(TRUE,INDEX($B$14:$B$117&gt;=DK116,0),0),"")</f>
        <v>1</v>
      </c>
      <c r="DM116" s="194">
        <f t="shared" ca="1" si="130"/>
        <v>1.3963799927016407E-2</v>
      </c>
      <c r="DP116" s="194">
        <f t="shared" si="131"/>
        <v>0</v>
      </c>
      <c r="DQ116" s="19" t="e">
        <f ca="1"/>
        <v>#N/A</v>
      </c>
      <c r="DR116" s="208" t="e">
        <f t="shared" ca="1" si="132"/>
        <v>#N/A</v>
      </c>
      <c r="DS116" s="207"/>
      <c r="DT116" s="194"/>
      <c r="DU116" s="198" cm="1">
        <f t="array" ref="DU116">IFERROR(MATCH(TRUE,INDEX($B$14:$B$117&gt;=DT116,0),0),"")</f>
        <v>1</v>
      </c>
      <c r="DV116" s="194">
        <f t="shared" ca="1" si="133"/>
        <v>1.3963799927016407E-2</v>
      </c>
      <c r="DY116" s="194">
        <f t="shared" si="134"/>
        <v>0</v>
      </c>
      <c r="DZ116" s="19" t="e">
        <f ca="1"/>
        <v>#N/A</v>
      </c>
      <c r="EA116" s="208" t="e">
        <f t="shared" ca="1" si="135"/>
        <v>#N/A</v>
      </c>
      <c r="EB116" s="207"/>
      <c r="EC116" s="194"/>
      <c r="ED116" s="198" cm="1">
        <f t="array" ref="ED116">IFERROR(MATCH(TRUE,INDEX($B$14:$B$117&gt;=EC116,0),0),"")</f>
        <v>1</v>
      </c>
      <c r="EE116" s="194">
        <f t="shared" ca="1" si="136"/>
        <v>1.3963799927016407E-2</v>
      </c>
      <c r="EH116" s="194">
        <f t="shared" si="137"/>
        <v>0</v>
      </c>
      <c r="EI116" s="19" t="e">
        <f ca="1"/>
        <v>#N/A</v>
      </c>
      <c r="EJ116" s="208" t="e">
        <f t="shared" ca="1" si="138"/>
        <v>#N/A</v>
      </c>
      <c r="EK116" s="207"/>
      <c r="EL116" s="194"/>
      <c r="EM116" s="198" cm="1">
        <f t="array" ref="EM116">IFERROR(MATCH(TRUE,INDEX($B$14:$B$117&gt;=EL116,0),0),"")</f>
        <v>1</v>
      </c>
      <c r="EN116" s="194">
        <f t="shared" ca="1" si="139"/>
        <v>1.3963799927016407E-2</v>
      </c>
      <c r="EQ116" s="194">
        <f t="shared" si="140"/>
        <v>0</v>
      </c>
      <c r="ER116" s="19" t="e">
        <f ca="1"/>
        <v>#N/A</v>
      </c>
      <c r="ES116" s="208" t="e">
        <f t="shared" ca="1" si="141"/>
        <v>#N/A</v>
      </c>
      <c r="ET116" s="207"/>
      <c r="EU116" s="194"/>
      <c r="EV116" s="198" cm="1">
        <f t="array" ref="EV116">IFERROR(MATCH(TRUE,INDEX($B$14:$B$117&gt;=EU116,0),0),"")</f>
        <v>1</v>
      </c>
      <c r="EW116" s="194">
        <f t="shared" ca="1" si="142"/>
        <v>1.3963799927016407E-2</v>
      </c>
      <c r="EZ116" s="194">
        <f t="shared" si="143"/>
        <v>0</v>
      </c>
      <c r="FA116" s="19" t="e">
        <f ca="1"/>
        <v>#N/A</v>
      </c>
      <c r="FB116" s="208" t="e">
        <f t="shared" ca="1" si="144"/>
        <v>#N/A</v>
      </c>
      <c r="FC116" s="207"/>
      <c r="FD116" s="194"/>
      <c r="FE116" s="198" cm="1">
        <f t="array" ref="FE116">IFERROR(MATCH(TRUE,INDEX($B$14:$B$117&gt;=FD116,0),0),"")</f>
        <v>1</v>
      </c>
      <c r="FF116" s="194">
        <f t="shared" ca="1" si="145"/>
        <v>1.3963799927016407E-2</v>
      </c>
      <c r="FI116" s="194">
        <f t="shared" si="146"/>
        <v>0</v>
      </c>
      <c r="FJ116" s="19" t="e">
        <f ca="1"/>
        <v>#N/A</v>
      </c>
      <c r="FK116" s="208" t="e">
        <f t="shared" ca="1" si="147"/>
        <v>#N/A</v>
      </c>
      <c r="FL116" s="207"/>
      <c r="FM116" s="194"/>
      <c r="FN116" s="198" cm="1">
        <f t="array" ref="FN116">IFERROR(MATCH(TRUE,INDEX($B$14:$B$117&gt;=FM116,0),0),"")</f>
        <v>1</v>
      </c>
      <c r="FO116" s="194">
        <f t="shared" ca="1" si="148"/>
        <v>1.3963799927016407E-2</v>
      </c>
      <c r="FR116" s="194">
        <f t="shared" si="149"/>
        <v>0</v>
      </c>
      <c r="FS116" s="19" t="e">
        <f ca="1"/>
        <v>#N/A</v>
      </c>
      <c r="FT116" s="208" t="e">
        <f t="shared" ca="1" si="150"/>
        <v>#N/A</v>
      </c>
      <c r="FU116" s="207"/>
      <c r="FV116" s="194"/>
      <c r="FW116" s="198" cm="1">
        <f t="array" ref="FW116">IFERROR(MATCH(TRUE,INDEX($B$14:$B$117&gt;=FV116,0),0),"")</f>
        <v>1</v>
      </c>
      <c r="FX116" s="194">
        <f t="shared" ca="1" si="151"/>
        <v>1.3963799927016407E-2</v>
      </c>
      <c r="GA116" s="194">
        <f t="shared" si="152"/>
        <v>0</v>
      </c>
      <c r="GB116" s="19" t="e">
        <f ca="1"/>
        <v>#N/A</v>
      </c>
      <c r="GC116" s="208" t="e">
        <f t="shared" ca="1" si="153"/>
        <v>#N/A</v>
      </c>
    </row>
    <row r="117" spans="1:185" x14ac:dyDescent="0.2">
      <c r="A117" s="330"/>
      <c r="B117" s="194"/>
      <c r="C117" s="194"/>
      <c r="D117" s="194"/>
      <c r="E117" s="194"/>
      <c r="F117" s="207"/>
      <c r="G117" s="194"/>
      <c r="H117" s="198" cm="1">
        <f t="array" ref="H117">IFERROR(MATCH(TRUE,INDEX($B$14:$B$117&gt;=G117,0),0),"")</f>
        <v>1</v>
      </c>
      <c r="I117" s="194">
        <f t="shared" ca="1" si="98"/>
        <v>1.3963799927016407E-2</v>
      </c>
      <c r="L117" s="194">
        <f t="shared" si="154"/>
        <v>0</v>
      </c>
      <c r="M117" s="19">
        <f ca="1"/>
        <v>0</v>
      </c>
      <c r="N117" s="208">
        <f t="shared" ca="1" si="155"/>
        <v>0</v>
      </c>
      <c r="O117" s="207"/>
      <c r="P117" s="194"/>
      <c r="Q117" s="198" cm="1">
        <f t="array" ref="Q117">IFERROR(MATCH(TRUE,INDEX($B$14:$B$117&gt;=P117,0),0),"")</f>
        <v>1</v>
      </c>
      <c r="R117" s="194">
        <f t="shared" ca="1" si="99"/>
        <v>1.3963799927016407E-2</v>
      </c>
      <c r="U117" s="194">
        <f t="shared" si="156"/>
        <v>0</v>
      </c>
      <c r="V117" s="19">
        <f ca="1"/>
        <v>0</v>
      </c>
      <c r="W117" s="208">
        <f t="shared" ca="1" si="157"/>
        <v>0</v>
      </c>
      <c r="X117" s="207"/>
      <c r="Y117" s="194"/>
      <c r="Z117" s="198" cm="1">
        <f t="array" ref="Z117">IFERROR(MATCH(TRUE,INDEX($B$14:$B$117&gt;=Y117,0),0),"")</f>
        <v>1</v>
      </c>
      <c r="AA117" s="194">
        <f t="shared" ca="1" si="100"/>
        <v>1.3963799927016407E-2</v>
      </c>
      <c r="AD117" s="194">
        <f t="shared" si="101"/>
        <v>0</v>
      </c>
      <c r="AE117" s="19">
        <f ca="1"/>
        <v>0</v>
      </c>
      <c r="AF117" s="208">
        <f t="shared" ca="1" si="102"/>
        <v>0</v>
      </c>
      <c r="AG117" s="207"/>
      <c r="AH117" s="194"/>
      <c r="AI117" s="198" cm="1">
        <f t="array" ref="AI117">IFERROR(MATCH(TRUE,INDEX($B$14:$B$117&gt;=AH117,0),0),"")</f>
        <v>1</v>
      </c>
      <c r="AJ117" s="194">
        <f t="shared" ca="1" si="103"/>
        <v>1.3963799927016407E-2</v>
      </c>
      <c r="AM117" s="194">
        <f t="shared" si="104"/>
        <v>0</v>
      </c>
      <c r="AN117" s="19">
        <f ca="1"/>
        <v>0</v>
      </c>
      <c r="AO117" s="208">
        <f t="shared" ca="1" si="105"/>
        <v>0</v>
      </c>
      <c r="AP117" s="207"/>
      <c r="AQ117" s="194"/>
      <c r="AR117" s="198" cm="1">
        <f t="array" ref="AR117">IFERROR(MATCH(TRUE,INDEX($B$14:$B$117&gt;=AQ117,0),0),"")</f>
        <v>1</v>
      </c>
      <c r="AS117" s="194">
        <f t="shared" ca="1" si="106"/>
        <v>1.3963799927016407E-2</v>
      </c>
      <c r="AV117" s="194">
        <f t="shared" si="107"/>
        <v>0</v>
      </c>
      <c r="AW117" s="19">
        <f ca="1"/>
        <v>0</v>
      </c>
      <c r="AX117" s="208">
        <f t="shared" ca="1" si="108"/>
        <v>0</v>
      </c>
      <c r="AY117" s="207"/>
      <c r="AZ117" s="194"/>
      <c r="BA117" s="198" cm="1">
        <f t="array" ref="BA117">IFERROR(MATCH(TRUE,INDEX($B$14:$B$117&gt;=AZ117,0),0),"")</f>
        <v>1</v>
      </c>
      <c r="BB117" s="194">
        <f t="shared" ca="1" si="109"/>
        <v>1.3963799927016407E-2</v>
      </c>
      <c r="BE117" s="194">
        <f t="shared" si="110"/>
        <v>0</v>
      </c>
      <c r="BF117" s="19">
        <f ca="1"/>
        <v>0</v>
      </c>
      <c r="BG117" s="208">
        <f t="shared" ca="1" si="111"/>
        <v>0</v>
      </c>
      <c r="BH117" s="207"/>
      <c r="BI117" s="194"/>
      <c r="BJ117" s="198" cm="1">
        <f t="array" ref="BJ117">IFERROR(MATCH(TRUE,INDEX($B$14:$B$117&gt;=BI117,0),0),"")</f>
        <v>1</v>
      </c>
      <c r="BK117" s="194">
        <f t="shared" ca="1" si="112"/>
        <v>1.3963799927016407E-2</v>
      </c>
      <c r="BN117" s="194">
        <f t="shared" si="113"/>
        <v>0</v>
      </c>
      <c r="BO117" s="19">
        <f ca="1"/>
        <v>0</v>
      </c>
      <c r="BP117" s="208">
        <f t="shared" ca="1" si="114"/>
        <v>0</v>
      </c>
      <c r="BQ117" s="207"/>
      <c r="BR117" s="194"/>
      <c r="BS117" s="198" cm="1">
        <f t="array" ref="BS117">IFERROR(MATCH(TRUE,INDEX($B$14:$B$117&gt;=BR117,0),0),"")</f>
        <v>1</v>
      </c>
      <c r="BT117" s="194">
        <f t="shared" ca="1" si="115"/>
        <v>1.3963799927016407E-2</v>
      </c>
      <c r="BW117" s="194">
        <f t="shared" si="116"/>
        <v>0</v>
      </c>
      <c r="BX117" s="19">
        <f ca="1"/>
        <v>0</v>
      </c>
      <c r="BY117" s="208">
        <f t="shared" ca="1" si="117"/>
        <v>0</v>
      </c>
      <c r="BZ117" s="207"/>
      <c r="CA117" s="194"/>
      <c r="CB117" s="198" cm="1">
        <f t="array" ref="CB117">IFERROR(MATCH(TRUE,INDEX($B$14:$B$117&gt;=CA117,0),0),"")</f>
        <v>1</v>
      </c>
      <c r="CC117" s="194">
        <f t="shared" ca="1" si="118"/>
        <v>1.3963799927016407E-2</v>
      </c>
      <c r="CF117" s="194">
        <f t="shared" si="119"/>
        <v>0</v>
      </c>
      <c r="CG117" s="19">
        <f ca="1"/>
        <v>0</v>
      </c>
      <c r="CH117" s="208">
        <f t="shared" ca="1" si="120"/>
        <v>0</v>
      </c>
      <c r="CI117" s="207"/>
      <c r="CJ117" s="194"/>
      <c r="CK117" s="198" cm="1">
        <f t="array" ref="CK117">IFERROR(MATCH(TRUE,INDEX($B$14:$B$117&gt;=CJ117,0),0),"")</f>
        <v>1</v>
      </c>
      <c r="CL117" s="194">
        <f t="shared" ca="1" si="121"/>
        <v>1.3963799927016407E-2</v>
      </c>
      <c r="CO117" s="194">
        <f t="shared" si="122"/>
        <v>0</v>
      </c>
      <c r="CP117" s="19">
        <f ca="1"/>
        <v>0</v>
      </c>
      <c r="CQ117" s="208">
        <f t="shared" ca="1" si="123"/>
        <v>0</v>
      </c>
      <c r="CR117" s="207"/>
      <c r="CS117" s="194"/>
      <c r="CT117" s="198" cm="1">
        <f t="array" ref="CT117">IFERROR(MATCH(TRUE,INDEX($B$14:$B$117&gt;=CS117,0),0),"")</f>
        <v>1</v>
      </c>
      <c r="CU117" s="194">
        <f t="shared" ca="1" si="124"/>
        <v>1.3963799927016407E-2</v>
      </c>
      <c r="CX117" s="194">
        <f t="shared" si="125"/>
        <v>0</v>
      </c>
      <c r="CY117" s="19" t="e">
        <f ca="1"/>
        <v>#N/A</v>
      </c>
      <c r="CZ117" s="208" t="e">
        <f t="shared" ca="1" si="126"/>
        <v>#N/A</v>
      </c>
      <c r="DA117" s="207"/>
      <c r="DB117" s="194"/>
      <c r="DC117" s="198" cm="1">
        <f t="array" ref="DC117">IFERROR(MATCH(TRUE,INDEX($B$14:$B$117&gt;=DB117,0),0),"")</f>
        <v>1</v>
      </c>
      <c r="DD117" s="194">
        <f t="shared" ca="1" si="127"/>
        <v>1.3963799927016407E-2</v>
      </c>
      <c r="DG117" s="194">
        <f t="shared" si="128"/>
        <v>0</v>
      </c>
      <c r="DH117" s="19" t="e">
        <f ca="1"/>
        <v>#N/A</v>
      </c>
      <c r="DI117" s="208" t="e">
        <f t="shared" ca="1" si="129"/>
        <v>#N/A</v>
      </c>
      <c r="DJ117" s="207"/>
      <c r="DK117" s="194"/>
      <c r="DL117" s="198" cm="1">
        <f t="array" ref="DL117">IFERROR(MATCH(TRUE,INDEX($B$14:$B$117&gt;=DK117,0),0),"")</f>
        <v>1</v>
      </c>
      <c r="DM117" s="194">
        <f t="shared" ca="1" si="130"/>
        <v>1.3963799927016407E-2</v>
      </c>
      <c r="DP117" s="194">
        <f t="shared" si="131"/>
        <v>0</v>
      </c>
      <c r="DQ117" s="19" t="e">
        <f ca="1"/>
        <v>#N/A</v>
      </c>
      <c r="DR117" s="208" t="e">
        <f t="shared" ca="1" si="132"/>
        <v>#N/A</v>
      </c>
      <c r="DS117" s="207"/>
      <c r="DT117" s="194"/>
      <c r="DU117" s="198" cm="1">
        <f t="array" ref="DU117">IFERROR(MATCH(TRUE,INDEX($B$14:$B$117&gt;=DT117,0),0),"")</f>
        <v>1</v>
      </c>
      <c r="DV117" s="194">
        <f t="shared" ca="1" si="133"/>
        <v>1.3963799927016407E-2</v>
      </c>
      <c r="DY117" s="194">
        <f t="shared" si="134"/>
        <v>0</v>
      </c>
      <c r="DZ117" s="19" t="e">
        <f ca="1"/>
        <v>#N/A</v>
      </c>
      <c r="EA117" s="208" t="e">
        <f t="shared" ca="1" si="135"/>
        <v>#N/A</v>
      </c>
      <c r="EB117" s="207"/>
      <c r="EC117" s="194"/>
      <c r="ED117" s="198" cm="1">
        <f t="array" ref="ED117">IFERROR(MATCH(TRUE,INDEX($B$14:$B$117&gt;=EC117,0),0),"")</f>
        <v>1</v>
      </c>
      <c r="EE117" s="194">
        <f t="shared" ca="1" si="136"/>
        <v>1.3963799927016407E-2</v>
      </c>
      <c r="EH117" s="194">
        <f t="shared" si="137"/>
        <v>0</v>
      </c>
      <c r="EI117" s="19" t="e">
        <f ca="1"/>
        <v>#N/A</v>
      </c>
      <c r="EJ117" s="208" t="e">
        <f t="shared" ca="1" si="138"/>
        <v>#N/A</v>
      </c>
      <c r="EK117" s="207"/>
      <c r="EL117" s="194"/>
      <c r="EM117" s="198" cm="1">
        <f t="array" ref="EM117">IFERROR(MATCH(TRUE,INDEX($B$14:$B$117&gt;=EL117,0),0),"")</f>
        <v>1</v>
      </c>
      <c r="EN117" s="194">
        <f t="shared" ca="1" si="139"/>
        <v>1.3963799927016407E-2</v>
      </c>
      <c r="EQ117" s="194">
        <f t="shared" si="140"/>
        <v>0</v>
      </c>
      <c r="ER117" s="19" t="e">
        <f ca="1"/>
        <v>#N/A</v>
      </c>
      <c r="ES117" s="208" t="e">
        <f t="shared" ca="1" si="141"/>
        <v>#N/A</v>
      </c>
      <c r="ET117" s="207"/>
      <c r="EU117" s="194"/>
      <c r="EV117" s="198" cm="1">
        <f t="array" ref="EV117">IFERROR(MATCH(TRUE,INDEX($B$14:$B$117&gt;=EU117,0),0),"")</f>
        <v>1</v>
      </c>
      <c r="EW117" s="194">
        <f t="shared" ca="1" si="142"/>
        <v>1.3963799927016407E-2</v>
      </c>
      <c r="EZ117" s="194">
        <f t="shared" si="143"/>
        <v>0</v>
      </c>
      <c r="FA117" s="19" t="e">
        <f ca="1"/>
        <v>#N/A</v>
      </c>
      <c r="FB117" s="208" t="e">
        <f t="shared" ca="1" si="144"/>
        <v>#N/A</v>
      </c>
      <c r="FC117" s="207"/>
      <c r="FD117" s="194"/>
      <c r="FE117" s="198" cm="1">
        <f t="array" ref="FE117">IFERROR(MATCH(TRUE,INDEX($B$14:$B$117&gt;=FD117,0),0),"")</f>
        <v>1</v>
      </c>
      <c r="FF117" s="194">
        <f t="shared" ca="1" si="145"/>
        <v>1.3963799927016407E-2</v>
      </c>
      <c r="FI117" s="194">
        <f t="shared" si="146"/>
        <v>0</v>
      </c>
      <c r="FJ117" s="19" t="e">
        <f ca="1"/>
        <v>#N/A</v>
      </c>
      <c r="FK117" s="208" t="e">
        <f t="shared" ca="1" si="147"/>
        <v>#N/A</v>
      </c>
      <c r="FL117" s="207"/>
      <c r="FM117" s="194"/>
      <c r="FN117" s="198" cm="1">
        <f t="array" ref="FN117">IFERROR(MATCH(TRUE,INDEX($B$14:$B$117&gt;=FM117,0),0),"")</f>
        <v>1</v>
      </c>
      <c r="FO117" s="194">
        <f t="shared" ca="1" si="148"/>
        <v>1.3963799927016407E-2</v>
      </c>
      <c r="FR117" s="194">
        <f t="shared" si="149"/>
        <v>0</v>
      </c>
      <c r="FS117" s="19" t="e">
        <f ca="1"/>
        <v>#N/A</v>
      </c>
      <c r="FT117" s="208" t="e">
        <f t="shared" ca="1" si="150"/>
        <v>#N/A</v>
      </c>
      <c r="FU117" s="207"/>
      <c r="FV117" s="194"/>
      <c r="FW117" s="198" cm="1">
        <f t="array" ref="FW117">IFERROR(MATCH(TRUE,INDEX($B$14:$B$117&gt;=FV117,0),0),"")</f>
        <v>1</v>
      </c>
      <c r="FX117" s="194">
        <f t="shared" ca="1" si="151"/>
        <v>1.3963799927016407E-2</v>
      </c>
      <c r="GA117" s="194">
        <f t="shared" si="152"/>
        <v>0</v>
      </c>
      <c r="GB117" s="19" t="e">
        <f ca="1"/>
        <v>#N/A</v>
      </c>
      <c r="GC117" s="208" t="e">
        <f t="shared" ca="1" si="153"/>
        <v>#N/A</v>
      </c>
    </row>
    <row r="118" spans="1:185" x14ac:dyDescent="0.2">
      <c r="F118" s="207"/>
      <c r="G118" s="194"/>
      <c r="H118" s="198" cm="1">
        <f t="array" ref="H118">IFERROR(MATCH(TRUE,INDEX($B$14:$B$117&gt;=G118,0),0),"")</f>
        <v>1</v>
      </c>
      <c r="I118" s="194">
        <f t="shared" ca="1" si="98"/>
        <v>1.3963799927016407E-2</v>
      </c>
      <c r="L118" s="194">
        <f t="shared" si="154"/>
        <v>0</v>
      </c>
      <c r="M118" s="19">
        <f ca="1"/>
        <v>0</v>
      </c>
      <c r="N118" s="208">
        <f t="shared" ca="1" si="155"/>
        <v>0</v>
      </c>
      <c r="O118" s="207"/>
      <c r="P118" s="194"/>
      <c r="Q118" s="198" cm="1">
        <f t="array" ref="Q118">IFERROR(MATCH(TRUE,INDEX($B$14:$B$117&gt;=P118,0),0),"")</f>
        <v>1</v>
      </c>
      <c r="R118" s="194">
        <f t="shared" ca="1" si="99"/>
        <v>1.3963799927016407E-2</v>
      </c>
      <c r="U118" s="194">
        <f t="shared" si="156"/>
        <v>0</v>
      </c>
      <c r="V118" s="19">
        <f ca="1"/>
        <v>0</v>
      </c>
      <c r="W118" s="208">
        <f t="shared" ca="1" si="157"/>
        <v>0</v>
      </c>
      <c r="X118" s="207"/>
      <c r="Y118" s="194"/>
      <c r="Z118" s="198" cm="1">
        <f t="array" ref="Z118">IFERROR(MATCH(TRUE,INDEX($B$14:$B$117&gt;=Y118,0),0),"")</f>
        <v>1</v>
      </c>
      <c r="AA118" s="194">
        <f t="shared" ca="1" si="100"/>
        <v>1.3963799927016407E-2</v>
      </c>
      <c r="AD118" s="194">
        <f t="shared" si="101"/>
        <v>0</v>
      </c>
      <c r="AE118" s="19">
        <f ca="1"/>
        <v>0</v>
      </c>
      <c r="AF118" s="208">
        <f t="shared" ca="1" si="102"/>
        <v>0</v>
      </c>
      <c r="AG118" s="207"/>
      <c r="AH118" s="194"/>
      <c r="AI118" s="198" cm="1">
        <f t="array" ref="AI118">IFERROR(MATCH(TRUE,INDEX($B$14:$B$117&gt;=AH118,0),0),"")</f>
        <v>1</v>
      </c>
      <c r="AJ118" s="194">
        <f t="shared" ca="1" si="103"/>
        <v>1.3963799927016407E-2</v>
      </c>
      <c r="AM118" s="194">
        <f t="shared" si="104"/>
        <v>0</v>
      </c>
      <c r="AN118" s="19">
        <f ca="1"/>
        <v>0</v>
      </c>
      <c r="AO118" s="208">
        <f t="shared" ca="1" si="105"/>
        <v>0</v>
      </c>
      <c r="AP118" s="207"/>
      <c r="AQ118" s="194"/>
      <c r="AR118" s="198" cm="1">
        <f t="array" ref="AR118">IFERROR(MATCH(TRUE,INDEX($B$14:$B$117&gt;=AQ118,0),0),"")</f>
        <v>1</v>
      </c>
      <c r="AS118" s="194">
        <f t="shared" ca="1" si="106"/>
        <v>1.3963799927016407E-2</v>
      </c>
      <c r="AV118" s="194">
        <f t="shared" si="107"/>
        <v>0</v>
      </c>
      <c r="AW118" s="19">
        <f ca="1"/>
        <v>0</v>
      </c>
      <c r="AX118" s="208">
        <f t="shared" ca="1" si="108"/>
        <v>0</v>
      </c>
      <c r="AY118" s="207"/>
      <c r="AZ118" s="194"/>
      <c r="BA118" s="198" cm="1">
        <f t="array" ref="BA118">IFERROR(MATCH(TRUE,INDEX($B$14:$B$117&gt;=AZ118,0),0),"")</f>
        <v>1</v>
      </c>
      <c r="BB118" s="194">
        <f t="shared" ca="1" si="109"/>
        <v>1.3963799927016407E-2</v>
      </c>
      <c r="BE118" s="194">
        <f t="shared" si="110"/>
        <v>0</v>
      </c>
      <c r="BF118" s="19">
        <f ca="1"/>
        <v>0</v>
      </c>
      <c r="BG118" s="208">
        <f t="shared" ca="1" si="111"/>
        <v>0</v>
      </c>
      <c r="BH118" s="207"/>
      <c r="BI118" s="194"/>
      <c r="BJ118" s="198" cm="1">
        <f t="array" ref="BJ118">IFERROR(MATCH(TRUE,INDEX($B$14:$B$117&gt;=BI118,0),0),"")</f>
        <v>1</v>
      </c>
      <c r="BK118" s="194">
        <f t="shared" ca="1" si="112"/>
        <v>1.3963799927016407E-2</v>
      </c>
      <c r="BN118" s="194">
        <f t="shared" si="113"/>
        <v>0</v>
      </c>
      <c r="BO118" s="19">
        <f ca="1"/>
        <v>0</v>
      </c>
      <c r="BP118" s="208">
        <f t="shared" ca="1" si="114"/>
        <v>0</v>
      </c>
      <c r="BQ118" s="207"/>
      <c r="BR118" s="194"/>
      <c r="BS118" s="198" cm="1">
        <f t="array" ref="BS118">IFERROR(MATCH(TRUE,INDEX($B$14:$B$117&gt;=BR118,0),0),"")</f>
        <v>1</v>
      </c>
      <c r="BT118" s="194">
        <f t="shared" ca="1" si="115"/>
        <v>1.3963799927016407E-2</v>
      </c>
      <c r="BW118" s="194">
        <f t="shared" si="116"/>
        <v>0</v>
      </c>
      <c r="BX118" s="19">
        <f ca="1"/>
        <v>0</v>
      </c>
      <c r="BY118" s="208">
        <f t="shared" ca="1" si="117"/>
        <v>0</v>
      </c>
      <c r="BZ118" s="207"/>
      <c r="CA118" s="194"/>
      <c r="CB118" s="198" cm="1">
        <f t="array" ref="CB118">IFERROR(MATCH(TRUE,INDEX($B$14:$B$117&gt;=CA118,0),0),"")</f>
        <v>1</v>
      </c>
      <c r="CC118" s="194">
        <f t="shared" ca="1" si="118"/>
        <v>1.3963799927016407E-2</v>
      </c>
      <c r="CF118" s="194">
        <f t="shared" si="119"/>
        <v>0</v>
      </c>
      <c r="CG118" s="19">
        <f ca="1"/>
        <v>0</v>
      </c>
      <c r="CH118" s="208">
        <f t="shared" ca="1" si="120"/>
        <v>0</v>
      </c>
      <c r="CI118" s="207"/>
      <c r="CJ118" s="194"/>
      <c r="CK118" s="198" cm="1">
        <f t="array" ref="CK118">IFERROR(MATCH(TRUE,INDEX($B$14:$B$117&gt;=CJ118,0),0),"")</f>
        <v>1</v>
      </c>
      <c r="CL118" s="194">
        <f t="shared" ca="1" si="121"/>
        <v>1.3963799927016407E-2</v>
      </c>
      <c r="CO118" s="194">
        <f t="shared" si="122"/>
        <v>0</v>
      </c>
      <c r="CP118" s="19">
        <f ca="1"/>
        <v>0</v>
      </c>
      <c r="CQ118" s="208">
        <f t="shared" ca="1" si="123"/>
        <v>0</v>
      </c>
      <c r="CR118" s="207"/>
      <c r="CS118" s="194"/>
      <c r="CT118" s="198" cm="1">
        <f t="array" ref="CT118">IFERROR(MATCH(TRUE,INDEX($B$14:$B$117&gt;=CS118,0),0),"")</f>
        <v>1</v>
      </c>
      <c r="CU118" s="194">
        <f t="shared" ca="1" si="124"/>
        <v>1.3963799927016407E-2</v>
      </c>
      <c r="CX118" s="194">
        <f t="shared" si="125"/>
        <v>0</v>
      </c>
      <c r="CY118" s="19" t="e">
        <f ca="1"/>
        <v>#N/A</v>
      </c>
      <c r="CZ118" s="208" t="e">
        <f t="shared" ca="1" si="126"/>
        <v>#N/A</v>
      </c>
      <c r="DA118" s="207"/>
      <c r="DB118" s="194"/>
      <c r="DC118" s="198" cm="1">
        <f t="array" ref="DC118">IFERROR(MATCH(TRUE,INDEX($B$14:$B$117&gt;=DB118,0),0),"")</f>
        <v>1</v>
      </c>
      <c r="DD118" s="194">
        <f t="shared" ca="1" si="127"/>
        <v>1.3963799927016407E-2</v>
      </c>
      <c r="DG118" s="194">
        <f t="shared" si="128"/>
        <v>0</v>
      </c>
      <c r="DH118" s="19" t="e">
        <f ca="1"/>
        <v>#N/A</v>
      </c>
      <c r="DI118" s="208" t="e">
        <f t="shared" ca="1" si="129"/>
        <v>#N/A</v>
      </c>
      <c r="DJ118" s="207"/>
      <c r="DK118" s="194"/>
      <c r="DL118" s="198" cm="1">
        <f t="array" ref="DL118">IFERROR(MATCH(TRUE,INDEX($B$14:$B$117&gt;=DK118,0),0),"")</f>
        <v>1</v>
      </c>
      <c r="DM118" s="194">
        <f t="shared" ca="1" si="130"/>
        <v>1.3963799927016407E-2</v>
      </c>
      <c r="DP118" s="194">
        <f t="shared" si="131"/>
        <v>0</v>
      </c>
      <c r="DQ118" s="19" t="e">
        <f ca="1"/>
        <v>#N/A</v>
      </c>
      <c r="DR118" s="208" t="e">
        <f t="shared" ca="1" si="132"/>
        <v>#N/A</v>
      </c>
      <c r="DS118" s="207"/>
      <c r="DT118" s="194"/>
      <c r="DU118" s="198" cm="1">
        <f t="array" ref="DU118">IFERROR(MATCH(TRUE,INDEX($B$14:$B$117&gt;=DT118,0),0),"")</f>
        <v>1</v>
      </c>
      <c r="DV118" s="194">
        <f t="shared" ca="1" si="133"/>
        <v>1.3963799927016407E-2</v>
      </c>
      <c r="DY118" s="194">
        <f t="shared" si="134"/>
        <v>0</v>
      </c>
      <c r="DZ118" s="19" t="e">
        <f ca="1"/>
        <v>#N/A</v>
      </c>
      <c r="EA118" s="208" t="e">
        <f t="shared" ca="1" si="135"/>
        <v>#N/A</v>
      </c>
      <c r="EB118" s="207"/>
      <c r="EC118" s="194"/>
      <c r="ED118" s="198" cm="1">
        <f t="array" ref="ED118">IFERROR(MATCH(TRUE,INDEX($B$14:$B$117&gt;=EC118,0),0),"")</f>
        <v>1</v>
      </c>
      <c r="EE118" s="194">
        <f t="shared" ca="1" si="136"/>
        <v>1.3963799927016407E-2</v>
      </c>
      <c r="EH118" s="194">
        <f t="shared" si="137"/>
        <v>0</v>
      </c>
      <c r="EI118" s="19" t="e">
        <f ca="1"/>
        <v>#N/A</v>
      </c>
      <c r="EJ118" s="208" t="e">
        <f t="shared" ca="1" si="138"/>
        <v>#N/A</v>
      </c>
      <c r="EK118" s="207"/>
      <c r="EL118" s="194"/>
      <c r="EM118" s="198" cm="1">
        <f t="array" ref="EM118">IFERROR(MATCH(TRUE,INDEX($B$14:$B$117&gt;=EL118,0),0),"")</f>
        <v>1</v>
      </c>
      <c r="EN118" s="194">
        <f t="shared" ca="1" si="139"/>
        <v>1.3963799927016407E-2</v>
      </c>
      <c r="EQ118" s="194">
        <f t="shared" si="140"/>
        <v>0</v>
      </c>
      <c r="ER118" s="19" t="e">
        <f ca="1"/>
        <v>#N/A</v>
      </c>
      <c r="ES118" s="208" t="e">
        <f t="shared" ca="1" si="141"/>
        <v>#N/A</v>
      </c>
      <c r="ET118" s="207"/>
      <c r="EU118" s="194"/>
      <c r="EV118" s="198" cm="1">
        <f t="array" ref="EV118">IFERROR(MATCH(TRUE,INDEX($B$14:$B$117&gt;=EU118,0),0),"")</f>
        <v>1</v>
      </c>
      <c r="EW118" s="194">
        <f t="shared" ca="1" si="142"/>
        <v>1.3963799927016407E-2</v>
      </c>
      <c r="EZ118" s="194">
        <f t="shared" si="143"/>
        <v>0</v>
      </c>
      <c r="FA118" s="19" t="e">
        <f ca="1"/>
        <v>#N/A</v>
      </c>
      <c r="FB118" s="208" t="e">
        <f t="shared" ca="1" si="144"/>
        <v>#N/A</v>
      </c>
      <c r="FC118" s="207"/>
      <c r="FD118" s="194"/>
      <c r="FE118" s="198" cm="1">
        <f t="array" ref="FE118">IFERROR(MATCH(TRUE,INDEX($B$14:$B$117&gt;=FD118,0),0),"")</f>
        <v>1</v>
      </c>
      <c r="FF118" s="194">
        <f t="shared" ca="1" si="145"/>
        <v>1.3963799927016407E-2</v>
      </c>
      <c r="FI118" s="194">
        <f t="shared" si="146"/>
        <v>0</v>
      </c>
      <c r="FJ118" s="19" t="e">
        <f ca="1"/>
        <v>#N/A</v>
      </c>
      <c r="FK118" s="208" t="e">
        <f t="shared" ca="1" si="147"/>
        <v>#N/A</v>
      </c>
      <c r="FL118" s="207"/>
      <c r="FM118" s="194"/>
      <c r="FN118" s="198" cm="1">
        <f t="array" ref="FN118">IFERROR(MATCH(TRUE,INDEX($B$14:$B$117&gt;=FM118,0),0),"")</f>
        <v>1</v>
      </c>
      <c r="FO118" s="194">
        <f t="shared" ca="1" si="148"/>
        <v>1.3963799927016407E-2</v>
      </c>
      <c r="FR118" s="194">
        <f t="shared" si="149"/>
        <v>0</v>
      </c>
      <c r="FS118" s="19" t="e">
        <f ca="1"/>
        <v>#N/A</v>
      </c>
      <c r="FT118" s="208" t="e">
        <f t="shared" ca="1" si="150"/>
        <v>#N/A</v>
      </c>
      <c r="FU118" s="207"/>
      <c r="FV118" s="194"/>
      <c r="FW118" s="198" cm="1">
        <f t="array" ref="FW118">IFERROR(MATCH(TRUE,INDEX($B$14:$B$117&gt;=FV118,0),0),"")</f>
        <v>1</v>
      </c>
      <c r="FX118" s="194">
        <f t="shared" ca="1" si="151"/>
        <v>1.3963799927016407E-2</v>
      </c>
      <c r="GA118" s="194">
        <f t="shared" si="152"/>
        <v>0</v>
      </c>
      <c r="GB118" s="19" t="e">
        <f ca="1"/>
        <v>#N/A</v>
      </c>
      <c r="GC118" s="208" t="e">
        <f t="shared" ca="1" si="153"/>
        <v>#N/A</v>
      </c>
    </row>
    <row r="119" spans="1:185" x14ac:dyDescent="0.2">
      <c r="F119" s="207"/>
      <c r="G119" s="194"/>
      <c r="H119" s="198" cm="1">
        <f t="array" ref="H119">IFERROR(MATCH(TRUE,INDEX($B$14:$B$117&gt;=G119,0),0),"")</f>
        <v>1</v>
      </c>
      <c r="I119" s="194">
        <f t="shared" ca="1" si="98"/>
        <v>1.3963799927016407E-2</v>
      </c>
      <c r="L119" s="194">
        <f t="shared" si="154"/>
        <v>0</v>
      </c>
      <c r="M119" s="19">
        <f ca="1"/>
        <v>0</v>
      </c>
      <c r="N119" s="208">
        <f t="shared" ca="1" si="155"/>
        <v>0</v>
      </c>
      <c r="O119" s="207"/>
      <c r="P119" s="194"/>
      <c r="Q119" s="198" cm="1">
        <f t="array" ref="Q119">IFERROR(MATCH(TRUE,INDEX($B$14:$B$117&gt;=P119,0),0),"")</f>
        <v>1</v>
      </c>
      <c r="R119" s="194">
        <f t="shared" ca="1" si="99"/>
        <v>1.3963799927016407E-2</v>
      </c>
      <c r="U119" s="194">
        <f t="shared" si="156"/>
        <v>0</v>
      </c>
      <c r="V119" s="19">
        <f ca="1"/>
        <v>0</v>
      </c>
      <c r="W119" s="208">
        <f t="shared" ca="1" si="157"/>
        <v>0</v>
      </c>
      <c r="X119" s="207"/>
      <c r="Y119" s="194"/>
      <c r="Z119" s="198" cm="1">
        <f t="array" ref="Z119">IFERROR(MATCH(TRUE,INDEX($B$14:$B$117&gt;=Y119,0),0),"")</f>
        <v>1</v>
      </c>
      <c r="AA119" s="194">
        <f t="shared" ca="1" si="100"/>
        <v>1.3963799927016407E-2</v>
      </c>
      <c r="AD119" s="194">
        <f t="shared" si="101"/>
        <v>0</v>
      </c>
      <c r="AE119" s="19">
        <f ca="1"/>
        <v>0</v>
      </c>
      <c r="AF119" s="208">
        <f t="shared" ca="1" si="102"/>
        <v>0</v>
      </c>
      <c r="AG119" s="207"/>
      <c r="AH119" s="194"/>
      <c r="AI119" s="198" cm="1">
        <f t="array" ref="AI119">IFERROR(MATCH(TRUE,INDEX($B$14:$B$117&gt;=AH119,0),0),"")</f>
        <v>1</v>
      </c>
      <c r="AJ119" s="194">
        <f t="shared" ca="1" si="103"/>
        <v>1.3963799927016407E-2</v>
      </c>
      <c r="AM119" s="194">
        <f t="shared" si="104"/>
        <v>0</v>
      </c>
      <c r="AN119" s="19">
        <f ca="1"/>
        <v>0</v>
      </c>
      <c r="AO119" s="208">
        <f t="shared" ca="1" si="105"/>
        <v>0</v>
      </c>
      <c r="AP119" s="207"/>
      <c r="AQ119" s="194"/>
      <c r="AR119" s="198" cm="1">
        <f t="array" ref="AR119">IFERROR(MATCH(TRUE,INDEX($B$14:$B$117&gt;=AQ119,0),0),"")</f>
        <v>1</v>
      </c>
      <c r="AS119" s="194">
        <f t="shared" ca="1" si="106"/>
        <v>1.3963799927016407E-2</v>
      </c>
      <c r="AV119" s="194">
        <f t="shared" si="107"/>
        <v>0</v>
      </c>
      <c r="AW119" s="19">
        <f ca="1"/>
        <v>0</v>
      </c>
      <c r="AX119" s="208">
        <f t="shared" ca="1" si="108"/>
        <v>0</v>
      </c>
      <c r="AY119" s="207"/>
      <c r="AZ119" s="194"/>
      <c r="BA119" s="198" cm="1">
        <f t="array" ref="BA119">IFERROR(MATCH(TRUE,INDEX($B$14:$B$117&gt;=AZ119,0),0),"")</f>
        <v>1</v>
      </c>
      <c r="BB119" s="194">
        <f t="shared" ca="1" si="109"/>
        <v>1.3963799927016407E-2</v>
      </c>
      <c r="BE119" s="194">
        <f t="shared" si="110"/>
        <v>0</v>
      </c>
      <c r="BF119" s="19">
        <f ca="1"/>
        <v>0</v>
      </c>
      <c r="BG119" s="208">
        <f t="shared" ca="1" si="111"/>
        <v>0</v>
      </c>
      <c r="BH119" s="207"/>
      <c r="BI119" s="194"/>
      <c r="BJ119" s="198" cm="1">
        <f t="array" ref="BJ119">IFERROR(MATCH(TRUE,INDEX($B$14:$B$117&gt;=BI119,0),0),"")</f>
        <v>1</v>
      </c>
      <c r="BK119" s="194">
        <f t="shared" ca="1" si="112"/>
        <v>1.3963799927016407E-2</v>
      </c>
      <c r="BN119" s="194">
        <f t="shared" si="113"/>
        <v>0</v>
      </c>
      <c r="BO119" s="19">
        <f ca="1"/>
        <v>0</v>
      </c>
      <c r="BP119" s="208">
        <f t="shared" ca="1" si="114"/>
        <v>0</v>
      </c>
      <c r="BQ119" s="207"/>
      <c r="BR119" s="194"/>
      <c r="BS119" s="198" cm="1">
        <f t="array" ref="BS119">IFERROR(MATCH(TRUE,INDEX($B$14:$B$117&gt;=BR119,0),0),"")</f>
        <v>1</v>
      </c>
      <c r="BT119" s="194">
        <f t="shared" ca="1" si="115"/>
        <v>1.3963799927016407E-2</v>
      </c>
      <c r="BW119" s="194">
        <f t="shared" si="116"/>
        <v>0</v>
      </c>
      <c r="BX119" s="19">
        <f ca="1"/>
        <v>0</v>
      </c>
      <c r="BY119" s="208">
        <f t="shared" ca="1" si="117"/>
        <v>0</v>
      </c>
      <c r="BZ119" s="207"/>
      <c r="CA119" s="194"/>
      <c r="CB119" s="198" cm="1">
        <f t="array" ref="CB119">IFERROR(MATCH(TRUE,INDEX($B$14:$B$117&gt;=CA119,0),0),"")</f>
        <v>1</v>
      </c>
      <c r="CC119" s="194">
        <f t="shared" ca="1" si="118"/>
        <v>1.3963799927016407E-2</v>
      </c>
      <c r="CF119" s="194">
        <f t="shared" si="119"/>
        <v>0</v>
      </c>
      <c r="CG119" s="19">
        <f ca="1"/>
        <v>0</v>
      </c>
      <c r="CH119" s="208">
        <f t="shared" ca="1" si="120"/>
        <v>0</v>
      </c>
      <c r="CI119" s="207"/>
      <c r="CJ119" s="194"/>
      <c r="CK119" s="198" cm="1">
        <f t="array" ref="CK119">IFERROR(MATCH(TRUE,INDEX($B$14:$B$117&gt;=CJ119,0),0),"")</f>
        <v>1</v>
      </c>
      <c r="CL119" s="194">
        <f t="shared" ca="1" si="121"/>
        <v>1.3963799927016407E-2</v>
      </c>
      <c r="CO119" s="194">
        <f t="shared" si="122"/>
        <v>0</v>
      </c>
      <c r="CP119" s="19">
        <f ca="1"/>
        <v>0</v>
      </c>
      <c r="CQ119" s="208">
        <f t="shared" ca="1" si="123"/>
        <v>0</v>
      </c>
      <c r="CR119" s="207"/>
      <c r="CS119" s="194"/>
      <c r="CT119" s="198" cm="1">
        <f t="array" ref="CT119">IFERROR(MATCH(TRUE,INDEX($B$14:$B$117&gt;=CS119,0),0),"")</f>
        <v>1</v>
      </c>
      <c r="CU119" s="194">
        <f t="shared" ca="1" si="124"/>
        <v>1.3963799927016407E-2</v>
      </c>
      <c r="CX119" s="194">
        <f t="shared" si="125"/>
        <v>0</v>
      </c>
      <c r="CY119" s="19" t="e">
        <f ca="1"/>
        <v>#N/A</v>
      </c>
      <c r="CZ119" s="208" t="e">
        <f t="shared" ca="1" si="126"/>
        <v>#N/A</v>
      </c>
      <c r="DA119" s="207"/>
      <c r="DB119" s="194"/>
      <c r="DC119" s="198" cm="1">
        <f t="array" ref="DC119">IFERROR(MATCH(TRUE,INDEX($B$14:$B$117&gt;=DB119,0),0),"")</f>
        <v>1</v>
      </c>
      <c r="DD119" s="194">
        <f t="shared" ca="1" si="127"/>
        <v>1.3963799927016407E-2</v>
      </c>
      <c r="DG119" s="194">
        <f t="shared" si="128"/>
        <v>0</v>
      </c>
      <c r="DH119" s="19" t="e">
        <f ca="1"/>
        <v>#N/A</v>
      </c>
      <c r="DI119" s="208" t="e">
        <f t="shared" ca="1" si="129"/>
        <v>#N/A</v>
      </c>
      <c r="DJ119" s="207"/>
      <c r="DK119" s="194"/>
      <c r="DL119" s="198" cm="1">
        <f t="array" ref="DL119">IFERROR(MATCH(TRUE,INDEX($B$14:$B$117&gt;=DK119,0),0),"")</f>
        <v>1</v>
      </c>
      <c r="DM119" s="194">
        <f t="shared" ca="1" si="130"/>
        <v>1.3963799927016407E-2</v>
      </c>
      <c r="DP119" s="194">
        <f t="shared" si="131"/>
        <v>0</v>
      </c>
      <c r="DQ119" s="19" t="e">
        <f ca="1"/>
        <v>#N/A</v>
      </c>
      <c r="DR119" s="208" t="e">
        <f t="shared" ca="1" si="132"/>
        <v>#N/A</v>
      </c>
      <c r="DS119" s="207"/>
      <c r="DT119" s="194"/>
      <c r="DU119" s="198" cm="1">
        <f t="array" ref="DU119">IFERROR(MATCH(TRUE,INDEX($B$14:$B$117&gt;=DT119,0),0),"")</f>
        <v>1</v>
      </c>
      <c r="DV119" s="194">
        <f t="shared" ca="1" si="133"/>
        <v>1.3963799927016407E-2</v>
      </c>
      <c r="DY119" s="194">
        <f t="shared" si="134"/>
        <v>0</v>
      </c>
      <c r="DZ119" s="19" t="e">
        <f ca="1"/>
        <v>#N/A</v>
      </c>
      <c r="EA119" s="208" t="e">
        <f t="shared" ca="1" si="135"/>
        <v>#N/A</v>
      </c>
      <c r="EB119" s="207"/>
      <c r="EC119" s="194"/>
      <c r="ED119" s="198" cm="1">
        <f t="array" ref="ED119">IFERROR(MATCH(TRUE,INDEX($B$14:$B$117&gt;=EC119,0),0),"")</f>
        <v>1</v>
      </c>
      <c r="EE119" s="194">
        <f t="shared" ca="1" si="136"/>
        <v>1.3963799927016407E-2</v>
      </c>
      <c r="EH119" s="194">
        <f t="shared" si="137"/>
        <v>0</v>
      </c>
      <c r="EI119" s="19" t="e">
        <f ca="1"/>
        <v>#N/A</v>
      </c>
      <c r="EJ119" s="208" t="e">
        <f t="shared" ca="1" si="138"/>
        <v>#N/A</v>
      </c>
      <c r="EK119" s="207"/>
      <c r="EL119" s="194"/>
      <c r="EM119" s="198" cm="1">
        <f t="array" ref="EM119">IFERROR(MATCH(TRUE,INDEX($B$14:$B$117&gt;=EL119,0),0),"")</f>
        <v>1</v>
      </c>
      <c r="EN119" s="194">
        <f t="shared" ca="1" si="139"/>
        <v>1.3963799927016407E-2</v>
      </c>
      <c r="EQ119" s="194">
        <f t="shared" si="140"/>
        <v>0</v>
      </c>
      <c r="ER119" s="19" t="e">
        <f ca="1"/>
        <v>#N/A</v>
      </c>
      <c r="ES119" s="208" t="e">
        <f t="shared" ca="1" si="141"/>
        <v>#N/A</v>
      </c>
      <c r="ET119" s="207"/>
      <c r="EU119" s="194"/>
      <c r="EV119" s="198" cm="1">
        <f t="array" ref="EV119">IFERROR(MATCH(TRUE,INDEX($B$14:$B$117&gt;=EU119,0),0),"")</f>
        <v>1</v>
      </c>
      <c r="EW119" s="194">
        <f t="shared" ca="1" si="142"/>
        <v>1.3963799927016407E-2</v>
      </c>
      <c r="EZ119" s="194">
        <f t="shared" si="143"/>
        <v>0</v>
      </c>
      <c r="FA119" s="19" t="e">
        <f ca="1"/>
        <v>#N/A</v>
      </c>
      <c r="FB119" s="208" t="e">
        <f t="shared" ca="1" si="144"/>
        <v>#N/A</v>
      </c>
      <c r="FC119" s="207"/>
      <c r="FD119" s="194"/>
      <c r="FE119" s="198" cm="1">
        <f t="array" ref="FE119">IFERROR(MATCH(TRUE,INDEX($B$14:$B$117&gt;=FD119,0),0),"")</f>
        <v>1</v>
      </c>
      <c r="FF119" s="194">
        <f t="shared" ca="1" si="145"/>
        <v>1.3963799927016407E-2</v>
      </c>
      <c r="FI119" s="194">
        <f t="shared" si="146"/>
        <v>0</v>
      </c>
      <c r="FJ119" s="19" t="e">
        <f ca="1"/>
        <v>#N/A</v>
      </c>
      <c r="FK119" s="208" t="e">
        <f t="shared" ca="1" si="147"/>
        <v>#N/A</v>
      </c>
      <c r="FL119" s="207"/>
      <c r="FM119" s="194"/>
      <c r="FN119" s="198" cm="1">
        <f t="array" ref="FN119">IFERROR(MATCH(TRUE,INDEX($B$14:$B$117&gt;=FM119,0),0),"")</f>
        <v>1</v>
      </c>
      <c r="FO119" s="194">
        <f t="shared" ca="1" si="148"/>
        <v>1.3963799927016407E-2</v>
      </c>
      <c r="FR119" s="194">
        <f t="shared" si="149"/>
        <v>0</v>
      </c>
      <c r="FS119" s="19" t="e">
        <f ca="1"/>
        <v>#N/A</v>
      </c>
      <c r="FT119" s="208" t="e">
        <f t="shared" ca="1" si="150"/>
        <v>#N/A</v>
      </c>
      <c r="FU119" s="207"/>
      <c r="FV119" s="194"/>
      <c r="FW119" s="198" cm="1">
        <f t="array" ref="FW119">IFERROR(MATCH(TRUE,INDEX($B$14:$B$117&gt;=FV119,0),0),"")</f>
        <v>1</v>
      </c>
      <c r="FX119" s="194">
        <f t="shared" ca="1" si="151"/>
        <v>1.3963799927016407E-2</v>
      </c>
      <c r="GA119" s="194">
        <f t="shared" si="152"/>
        <v>0</v>
      </c>
      <c r="GB119" s="19" t="e">
        <f ca="1"/>
        <v>#N/A</v>
      </c>
      <c r="GC119" s="208" t="e">
        <f t="shared" ca="1" si="153"/>
        <v>#N/A</v>
      </c>
    </row>
    <row r="120" spans="1:185" x14ac:dyDescent="0.2">
      <c r="F120" s="207"/>
      <c r="G120" s="194"/>
      <c r="H120" s="198" cm="1">
        <f t="array" ref="H120">IFERROR(MATCH(TRUE,INDEX($B$14:$B$117&gt;=G120,0),0),"")</f>
        <v>1</v>
      </c>
      <c r="I120" s="194">
        <f t="shared" ca="1" si="98"/>
        <v>1.3963799927016407E-2</v>
      </c>
      <c r="L120" s="194">
        <f t="shared" si="154"/>
        <v>0</v>
      </c>
      <c r="M120" s="19">
        <f ca="1"/>
        <v>0</v>
      </c>
      <c r="N120" s="208">
        <f t="shared" ca="1" si="155"/>
        <v>0</v>
      </c>
      <c r="O120" s="207"/>
      <c r="P120" s="194"/>
      <c r="Q120" s="198" cm="1">
        <f t="array" ref="Q120">IFERROR(MATCH(TRUE,INDEX($B$14:$B$117&gt;=P120,0),0),"")</f>
        <v>1</v>
      </c>
      <c r="R120" s="194">
        <f t="shared" ca="1" si="99"/>
        <v>1.3963799927016407E-2</v>
      </c>
      <c r="U120" s="194">
        <f t="shared" si="156"/>
        <v>0</v>
      </c>
      <c r="V120" s="19">
        <f ca="1"/>
        <v>0</v>
      </c>
      <c r="W120" s="208">
        <f t="shared" ca="1" si="157"/>
        <v>0</v>
      </c>
      <c r="X120" s="207"/>
      <c r="Y120" s="194"/>
      <c r="Z120" s="198" cm="1">
        <f t="array" ref="Z120">IFERROR(MATCH(TRUE,INDEX($B$14:$B$117&gt;=Y120,0),0),"")</f>
        <v>1</v>
      </c>
      <c r="AA120" s="194">
        <f t="shared" ca="1" si="100"/>
        <v>1.3963799927016407E-2</v>
      </c>
      <c r="AD120" s="194">
        <f t="shared" si="101"/>
        <v>0</v>
      </c>
      <c r="AE120" s="19">
        <f ca="1"/>
        <v>0</v>
      </c>
      <c r="AF120" s="208">
        <f t="shared" ca="1" si="102"/>
        <v>0</v>
      </c>
      <c r="AG120" s="207"/>
      <c r="AH120" s="194"/>
      <c r="AI120" s="198" cm="1">
        <f t="array" ref="AI120">IFERROR(MATCH(TRUE,INDEX($B$14:$B$117&gt;=AH120,0),0),"")</f>
        <v>1</v>
      </c>
      <c r="AJ120" s="194">
        <f t="shared" ca="1" si="103"/>
        <v>1.3963799927016407E-2</v>
      </c>
      <c r="AM120" s="194">
        <f t="shared" si="104"/>
        <v>0</v>
      </c>
      <c r="AN120" s="19">
        <f ca="1"/>
        <v>0</v>
      </c>
      <c r="AO120" s="208">
        <f t="shared" ca="1" si="105"/>
        <v>0</v>
      </c>
      <c r="AP120" s="207"/>
      <c r="AQ120" s="194"/>
      <c r="AR120" s="198" cm="1">
        <f t="array" ref="AR120">IFERROR(MATCH(TRUE,INDEX($B$14:$B$117&gt;=AQ120,0),0),"")</f>
        <v>1</v>
      </c>
      <c r="AS120" s="194">
        <f t="shared" ca="1" si="106"/>
        <v>1.3963799927016407E-2</v>
      </c>
      <c r="AV120" s="194">
        <f t="shared" si="107"/>
        <v>0</v>
      </c>
      <c r="AW120" s="19">
        <f ca="1"/>
        <v>0</v>
      </c>
      <c r="AX120" s="208">
        <f t="shared" ca="1" si="108"/>
        <v>0</v>
      </c>
      <c r="AY120" s="207"/>
      <c r="AZ120" s="194"/>
      <c r="BA120" s="198" cm="1">
        <f t="array" ref="BA120">IFERROR(MATCH(TRUE,INDEX($B$14:$B$117&gt;=AZ120,0),0),"")</f>
        <v>1</v>
      </c>
      <c r="BB120" s="194">
        <f t="shared" ca="1" si="109"/>
        <v>1.3963799927016407E-2</v>
      </c>
      <c r="BE120" s="194">
        <f t="shared" si="110"/>
        <v>0</v>
      </c>
      <c r="BF120" s="19">
        <f ca="1"/>
        <v>0</v>
      </c>
      <c r="BG120" s="208">
        <f t="shared" ca="1" si="111"/>
        <v>0</v>
      </c>
      <c r="BH120" s="207"/>
      <c r="BI120" s="194"/>
      <c r="BJ120" s="198" cm="1">
        <f t="array" ref="BJ120">IFERROR(MATCH(TRUE,INDEX($B$14:$B$117&gt;=BI120,0),0),"")</f>
        <v>1</v>
      </c>
      <c r="BK120" s="194">
        <f t="shared" ca="1" si="112"/>
        <v>1.3963799927016407E-2</v>
      </c>
      <c r="BN120" s="194">
        <f t="shared" si="113"/>
        <v>0</v>
      </c>
      <c r="BO120" s="19">
        <f ca="1"/>
        <v>0</v>
      </c>
      <c r="BP120" s="208">
        <f t="shared" ca="1" si="114"/>
        <v>0</v>
      </c>
      <c r="BQ120" s="207"/>
      <c r="BR120" s="194"/>
      <c r="BS120" s="198" cm="1">
        <f t="array" ref="BS120">IFERROR(MATCH(TRUE,INDEX($B$14:$B$117&gt;=BR120,0),0),"")</f>
        <v>1</v>
      </c>
      <c r="BT120" s="194">
        <f t="shared" ca="1" si="115"/>
        <v>1.3963799927016407E-2</v>
      </c>
      <c r="BW120" s="194">
        <f t="shared" si="116"/>
        <v>0</v>
      </c>
      <c r="BX120" s="19">
        <f ca="1"/>
        <v>0</v>
      </c>
      <c r="BY120" s="208">
        <f t="shared" ca="1" si="117"/>
        <v>0</v>
      </c>
      <c r="BZ120" s="207"/>
      <c r="CA120" s="194"/>
      <c r="CB120" s="198" cm="1">
        <f t="array" ref="CB120">IFERROR(MATCH(TRUE,INDEX($B$14:$B$117&gt;=CA120,0),0),"")</f>
        <v>1</v>
      </c>
      <c r="CC120" s="194">
        <f t="shared" ca="1" si="118"/>
        <v>1.3963799927016407E-2</v>
      </c>
      <c r="CF120" s="194">
        <f t="shared" si="119"/>
        <v>0</v>
      </c>
      <c r="CG120" s="19">
        <f ca="1"/>
        <v>0</v>
      </c>
      <c r="CH120" s="208">
        <f t="shared" ca="1" si="120"/>
        <v>0</v>
      </c>
      <c r="CI120" s="207"/>
      <c r="CJ120" s="194"/>
      <c r="CK120" s="198" cm="1">
        <f t="array" ref="CK120">IFERROR(MATCH(TRUE,INDEX($B$14:$B$117&gt;=CJ120,0),0),"")</f>
        <v>1</v>
      </c>
      <c r="CL120" s="194">
        <f t="shared" ca="1" si="121"/>
        <v>1.3963799927016407E-2</v>
      </c>
      <c r="CO120" s="194">
        <f t="shared" si="122"/>
        <v>0</v>
      </c>
      <c r="CP120" s="19">
        <f ca="1"/>
        <v>0</v>
      </c>
      <c r="CQ120" s="208">
        <f t="shared" ca="1" si="123"/>
        <v>0</v>
      </c>
      <c r="CR120" s="207"/>
      <c r="CS120" s="194"/>
      <c r="CT120" s="198" cm="1">
        <f t="array" ref="CT120">IFERROR(MATCH(TRUE,INDEX($B$14:$B$117&gt;=CS120,0),0),"")</f>
        <v>1</v>
      </c>
      <c r="CU120" s="194">
        <f t="shared" ca="1" si="124"/>
        <v>1.3963799927016407E-2</v>
      </c>
      <c r="CX120" s="194">
        <f t="shared" si="125"/>
        <v>0</v>
      </c>
      <c r="CY120" s="19" t="e">
        <f ca="1"/>
        <v>#N/A</v>
      </c>
      <c r="CZ120" s="208" t="e">
        <f t="shared" ca="1" si="126"/>
        <v>#N/A</v>
      </c>
      <c r="DA120" s="207"/>
      <c r="DB120" s="194"/>
      <c r="DC120" s="198" cm="1">
        <f t="array" ref="DC120">IFERROR(MATCH(TRUE,INDEX($B$14:$B$117&gt;=DB120,0),0),"")</f>
        <v>1</v>
      </c>
      <c r="DD120" s="194">
        <f t="shared" ca="1" si="127"/>
        <v>1.3963799927016407E-2</v>
      </c>
      <c r="DG120" s="194">
        <f t="shared" si="128"/>
        <v>0</v>
      </c>
      <c r="DH120" s="19" t="e">
        <f ca="1"/>
        <v>#N/A</v>
      </c>
      <c r="DI120" s="208" t="e">
        <f t="shared" ca="1" si="129"/>
        <v>#N/A</v>
      </c>
      <c r="DJ120" s="207"/>
      <c r="DK120" s="194"/>
      <c r="DL120" s="198" cm="1">
        <f t="array" ref="DL120">IFERROR(MATCH(TRUE,INDEX($B$14:$B$117&gt;=DK120,0),0),"")</f>
        <v>1</v>
      </c>
      <c r="DM120" s="194">
        <f t="shared" ca="1" si="130"/>
        <v>1.3963799927016407E-2</v>
      </c>
      <c r="DP120" s="194">
        <f t="shared" si="131"/>
        <v>0</v>
      </c>
      <c r="DQ120" s="19" t="e">
        <f ca="1"/>
        <v>#N/A</v>
      </c>
      <c r="DR120" s="208" t="e">
        <f t="shared" ca="1" si="132"/>
        <v>#N/A</v>
      </c>
      <c r="DS120" s="207"/>
      <c r="DT120" s="194"/>
      <c r="DU120" s="198" cm="1">
        <f t="array" ref="DU120">IFERROR(MATCH(TRUE,INDEX($B$14:$B$117&gt;=DT120,0),0),"")</f>
        <v>1</v>
      </c>
      <c r="DV120" s="194">
        <f t="shared" ca="1" si="133"/>
        <v>1.3963799927016407E-2</v>
      </c>
      <c r="DY120" s="194">
        <f t="shared" si="134"/>
        <v>0</v>
      </c>
      <c r="DZ120" s="19" t="e">
        <f ca="1"/>
        <v>#N/A</v>
      </c>
      <c r="EA120" s="208" t="e">
        <f t="shared" ca="1" si="135"/>
        <v>#N/A</v>
      </c>
      <c r="EB120" s="207"/>
      <c r="EC120" s="194"/>
      <c r="ED120" s="198" cm="1">
        <f t="array" ref="ED120">IFERROR(MATCH(TRUE,INDEX($B$14:$B$117&gt;=EC120,0),0),"")</f>
        <v>1</v>
      </c>
      <c r="EE120" s="194">
        <f t="shared" ca="1" si="136"/>
        <v>1.3963799927016407E-2</v>
      </c>
      <c r="EH120" s="194">
        <f t="shared" si="137"/>
        <v>0</v>
      </c>
      <c r="EI120" s="19" t="e">
        <f ca="1"/>
        <v>#N/A</v>
      </c>
      <c r="EJ120" s="208" t="e">
        <f t="shared" ca="1" si="138"/>
        <v>#N/A</v>
      </c>
      <c r="EK120" s="207"/>
      <c r="EL120" s="194"/>
      <c r="EM120" s="198" cm="1">
        <f t="array" ref="EM120">IFERROR(MATCH(TRUE,INDEX($B$14:$B$117&gt;=EL120,0),0),"")</f>
        <v>1</v>
      </c>
      <c r="EN120" s="194">
        <f t="shared" ca="1" si="139"/>
        <v>1.3963799927016407E-2</v>
      </c>
      <c r="EQ120" s="194">
        <f t="shared" si="140"/>
        <v>0</v>
      </c>
      <c r="ER120" s="19" t="e">
        <f ca="1"/>
        <v>#N/A</v>
      </c>
      <c r="ES120" s="208" t="e">
        <f t="shared" ca="1" si="141"/>
        <v>#N/A</v>
      </c>
      <c r="ET120" s="207"/>
      <c r="EU120" s="194"/>
      <c r="EV120" s="198" cm="1">
        <f t="array" ref="EV120">IFERROR(MATCH(TRUE,INDEX($B$14:$B$117&gt;=EU120,0),0),"")</f>
        <v>1</v>
      </c>
      <c r="EW120" s="194">
        <f t="shared" ca="1" si="142"/>
        <v>1.3963799927016407E-2</v>
      </c>
      <c r="EZ120" s="194">
        <f t="shared" si="143"/>
        <v>0</v>
      </c>
      <c r="FA120" s="19" t="e">
        <f ca="1"/>
        <v>#N/A</v>
      </c>
      <c r="FB120" s="208" t="e">
        <f t="shared" ca="1" si="144"/>
        <v>#N/A</v>
      </c>
      <c r="FC120" s="207"/>
      <c r="FD120" s="194"/>
      <c r="FE120" s="198" cm="1">
        <f t="array" ref="FE120">IFERROR(MATCH(TRUE,INDEX($B$14:$B$117&gt;=FD120,0),0),"")</f>
        <v>1</v>
      </c>
      <c r="FF120" s="194">
        <f t="shared" ca="1" si="145"/>
        <v>1.3963799927016407E-2</v>
      </c>
      <c r="FI120" s="194">
        <f t="shared" si="146"/>
        <v>0</v>
      </c>
      <c r="FJ120" s="19" t="e">
        <f ca="1"/>
        <v>#N/A</v>
      </c>
      <c r="FK120" s="208" t="e">
        <f t="shared" ca="1" si="147"/>
        <v>#N/A</v>
      </c>
      <c r="FL120" s="207"/>
      <c r="FM120" s="194"/>
      <c r="FN120" s="198" cm="1">
        <f t="array" ref="FN120">IFERROR(MATCH(TRUE,INDEX($B$14:$B$117&gt;=FM120,0),0),"")</f>
        <v>1</v>
      </c>
      <c r="FO120" s="194">
        <f t="shared" ca="1" si="148"/>
        <v>1.3963799927016407E-2</v>
      </c>
      <c r="FR120" s="194">
        <f t="shared" si="149"/>
        <v>0</v>
      </c>
      <c r="FS120" s="19" t="e">
        <f ca="1"/>
        <v>#N/A</v>
      </c>
      <c r="FT120" s="208" t="e">
        <f t="shared" ca="1" si="150"/>
        <v>#N/A</v>
      </c>
      <c r="FU120" s="207"/>
      <c r="FV120" s="194"/>
      <c r="FW120" s="198" cm="1">
        <f t="array" ref="FW120">IFERROR(MATCH(TRUE,INDEX($B$14:$B$117&gt;=FV120,0),0),"")</f>
        <v>1</v>
      </c>
      <c r="FX120" s="194">
        <f t="shared" ca="1" si="151"/>
        <v>1.3963799927016407E-2</v>
      </c>
      <c r="GA120" s="194">
        <f t="shared" si="152"/>
        <v>0</v>
      </c>
      <c r="GB120" s="19" t="e">
        <f ca="1"/>
        <v>#N/A</v>
      </c>
      <c r="GC120" s="208" t="e">
        <f t="shared" ca="1" si="153"/>
        <v>#N/A</v>
      </c>
    </row>
    <row r="121" spans="1:185" x14ac:dyDescent="0.2">
      <c r="F121" s="207"/>
      <c r="G121" s="194"/>
      <c r="H121" s="198" cm="1">
        <f t="array" ref="H121">IFERROR(MATCH(TRUE,INDEX($B$14:$B$117&gt;=G121,0),0),"")</f>
        <v>1</v>
      </c>
      <c r="I121" s="194">
        <f t="shared" ca="1" si="98"/>
        <v>1.3963799927016407E-2</v>
      </c>
      <c r="L121" s="194">
        <f t="shared" si="154"/>
        <v>0</v>
      </c>
      <c r="M121" s="19">
        <f ca="1"/>
        <v>0</v>
      </c>
      <c r="N121" s="208">
        <f t="shared" ca="1" si="155"/>
        <v>0</v>
      </c>
      <c r="O121" s="207"/>
      <c r="P121" s="194"/>
      <c r="Q121" s="198" cm="1">
        <f t="array" ref="Q121">IFERROR(MATCH(TRUE,INDEX($B$14:$B$117&gt;=P121,0),0),"")</f>
        <v>1</v>
      </c>
      <c r="R121" s="194">
        <f t="shared" ca="1" si="99"/>
        <v>1.3963799927016407E-2</v>
      </c>
      <c r="U121" s="194">
        <f t="shared" si="156"/>
        <v>0</v>
      </c>
      <c r="V121" s="19">
        <f ca="1"/>
        <v>0</v>
      </c>
      <c r="W121" s="208">
        <f t="shared" ca="1" si="157"/>
        <v>0</v>
      </c>
      <c r="X121" s="207"/>
      <c r="Y121" s="194"/>
      <c r="Z121" s="198" cm="1">
        <f t="array" ref="Z121">IFERROR(MATCH(TRUE,INDEX($B$14:$B$117&gt;=Y121,0),0),"")</f>
        <v>1</v>
      </c>
      <c r="AA121" s="194">
        <f t="shared" ca="1" si="100"/>
        <v>1.3963799927016407E-2</v>
      </c>
      <c r="AD121" s="194">
        <f t="shared" si="101"/>
        <v>0</v>
      </c>
      <c r="AE121" s="19">
        <f ca="1"/>
        <v>0</v>
      </c>
      <c r="AF121" s="208">
        <f t="shared" ca="1" si="102"/>
        <v>0</v>
      </c>
      <c r="AG121" s="207"/>
      <c r="AH121" s="194"/>
      <c r="AI121" s="198" cm="1">
        <f t="array" ref="AI121">IFERROR(MATCH(TRUE,INDEX($B$14:$B$117&gt;=AH121,0),0),"")</f>
        <v>1</v>
      </c>
      <c r="AJ121" s="194">
        <f t="shared" ca="1" si="103"/>
        <v>1.3963799927016407E-2</v>
      </c>
      <c r="AM121" s="194">
        <f t="shared" si="104"/>
        <v>0</v>
      </c>
      <c r="AN121" s="19">
        <f ca="1"/>
        <v>0</v>
      </c>
      <c r="AO121" s="208">
        <f t="shared" ca="1" si="105"/>
        <v>0</v>
      </c>
      <c r="AP121" s="207"/>
      <c r="AQ121" s="194"/>
      <c r="AR121" s="198" cm="1">
        <f t="array" ref="AR121">IFERROR(MATCH(TRUE,INDEX($B$14:$B$117&gt;=AQ121,0),0),"")</f>
        <v>1</v>
      </c>
      <c r="AS121" s="194">
        <f t="shared" ca="1" si="106"/>
        <v>1.3963799927016407E-2</v>
      </c>
      <c r="AV121" s="194">
        <f t="shared" si="107"/>
        <v>0</v>
      </c>
      <c r="AW121" s="19">
        <f ca="1"/>
        <v>0</v>
      </c>
      <c r="AX121" s="208">
        <f t="shared" ca="1" si="108"/>
        <v>0</v>
      </c>
      <c r="AY121" s="207"/>
      <c r="AZ121" s="194"/>
      <c r="BA121" s="198" cm="1">
        <f t="array" ref="BA121">IFERROR(MATCH(TRUE,INDEX($B$14:$B$117&gt;=AZ121,0),0),"")</f>
        <v>1</v>
      </c>
      <c r="BB121" s="194">
        <f t="shared" ca="1" si="109"/>
        <v>1.3963799927016407E-2</v>
      </c>
      <c r="BE121" s="194">
        <f t="shared" si="110"/>
        <v>0</v>
      </c>
      <c r="BF121" s="19">
        <f ca="1"/>
        <v>0</v>
      </c>
      <c r="BG121" s="208">
        <f t="shared" ca="1" si="111"/>
        <v>0</v>
      </c>
      <c r="BH121" s="207"/>
      <c r="BI121" s="194"/>
      <c r="BJ121" s="198" cm="1">
        <f t="array" ref="BJ121">IFERROR(MATCH(TRUE,INDEX($B$14:$B$117&gt;=BI121,0),0),"")</f>
        <v>1</v>
      </c>
      <c r="BK121" s="194">
        <f t="shared" ca="1" si="112"/>
        <v>1.3963799927016407E-2</v>
      </c>
      <c r="BN121" s="194">
        <f t="shared" si="113"/>
        <v>0</v>
      </c>
      <c r="BO121" s="19">
        <f ca="1"/>
        <v>0</v>
      </c>
      <c r="BP121" s="208">
        <f t="shared" ca="1" si="114"/>
        <v>0</v>
      </c>
      <c r="BQ121" s="207"/>
      <c r="BR121" s="194"/>
      <c r="BS121" s="198" cm="1">
        <f t="array" ref="BS121">IFERROR(MATCH(TRUE,INDEX($B$14:$B$117&gt;=BR121,0),0),"")</f>
        <v>1</v>
      </c>
      <c r="BT121" s="194">
        <f t="shared" ca="1" si="115"/>
        <v>1.3963799927016407E-2</v>
      </c>
      <c r="BW121" s="194">
        <f t="shared" si="116"/>
        <v>0</v>
      </c>
      <c r="BX121" s="19">
        <f ca="1"/>
        <v>0</v>
      </c>
      <c r="BY121" s="208">
        <f t="shared" ca="1" si="117"/>
        <v>0</v>
      </c>
      <c r="BZ121" s="207"/>
      <c r="CA121" s="194"/>
      <c r="CB121" s="198" cm="1">
        <f t="array" ref="CB121">IFERROR(MATCH(TRUE,INDEX($B$14:$B$117&gt;=CA121,0),0),"")</f>
        <v>1</v>
      </c>
      <c r="CC121" s="194">
        <f t="shared" ca="1" si="118"/>
        <v>1.3963799927016407E-2</v>
      </c>
      <c r="CF121" s="194">
        <f t="shared" si="119"/>
        <v>0</v>
      </c>
      <c r="CG121" s="19">
        <f ca="1"/>
        <v>0</v>
      </c>
      <c r="CH121" s="208">
        <f t="shared" ca="1" si="120"/>
        <v>0</v>
      </c>
      <c r="CI121" s="207"/>
      <c r="CJ121" s="194"/>
      <c r="CK121" s="198" cm="1">
        <f t="array" ref="CK121">IFERROR(MATCH(TRUE,INDEX($B$14:$B$117&gt;=CJ121,0),0),"")</f>
        <v>1</v>
      </c>
      <c r="CL121" s="194">
        <f t="shared" ca="1" si="121"/>
        <v>1.3963799927016407E-2</v>
      </c>
      <c r="CO121" s="194">
        <f t="shared" si="122"/>
        <v>0</v>
      </c>
      <c r="CP121" s="19">
        <f ca="1"/>
        <v>0</v>
      </c>
      <c r="CQ121" s="208">
        <f t="shared" ca="1" si="123"/>
        <v>0</v>
      </c>
      <c r="CR121" s="207"/>
      <c r="CS121" s="194"/>
      <c r="CT121" s="198" cm="1">
        <f t="array" ref="CT121">IFERROR(MATCH(TRUE,INDEX($B$14:$B$117&gt;=CS121,0),0),"")</f>
        <v>1</v>
      </c>
      <c r="CU121" s="194">
        <f t="shared" ca="1" si="124"/>
        <v>1.3963799927016407E-2</v>
      </c>
      <c r="CX121" s="194">
        <f t="shared" si="125"/>
        <v>0</v>
      </c>
      <c r="CY121" s="19" t="e">
        <f ca="1"/>
        <v>#N/A</v>
      </c>
      <c r="CZ121" s="208" t="e">
        <f t="shared" ca="1" si="126"/>
        <v>#N/A</v>
      </c>
      <c r="DA121" s="207"/>
      <c r="DB121" s="194"/>
      <c r="DC121" s="198" cm="1">
        <f t="array" ref="DC121">IFERROR(MATCH(TRUE,INDEX($B$14:$B$117&gt;=DB121,0),0),"")</f>
        <v>1</v>
      </c>
      <c r="DD121" s="194">
        <f t="shared" ca="1" si="127"/>
        <v>1.3963799927016407E-2</v>
      </c>
      <c r="DG121" s="194">
        <f t="shared" si="128"/>
        <v>0</v>
      </c>
      <c r="DH121" s="19" t="e">
        <f ca="1"/>
        <v>#N/A</v>
      </c>
      <c r="DI121" s="208" t="e">
        <f t="shared" ca="1" si="129"/>
        <v>#N/A</v>
      </c>
      <c r="DJ121" s="207"/>
      <c r="DK121" s="194"/>
      <c r="DL121" s="198" cm="1">
        <f t="array" ref="DL121">IFERROR(MATCH(TRUE,INDEX($B$14:$B$117&gt;=DK121,0),0),"")</f>
        <v>1</v>
      </c>
      <c r="DM121" s="194">
        <f t="shared" ca="1" si="130"/>
        <v>1.3963799927016407E-2</v>
      </c>
      <c r="DP121" s="194">
        <f t="shared" si="131"/>
        <v>0</v>
      </c>
      <c r="DQ121" s="19" t="e">
        <f ca="1"/>
        <v>#N/A</v>
      </c>
      <c r="DR121" s="208" t="e">
        <f t="shared" ca="1" si="132"/>
        <v>#N/A</v>
      </c>
      <c r="DS121" s="207"/>
      <c r="DT121" s="194"/>
      <c r="DU121" s="198" cm="1">
        <f t="array" ref="DU121">IFERROR(MATCH(TRUE,INDEX($B$14:$B$117&gt;=DT121,0),0),"")</f>
        <v>1</v>
      </c>
      <c r="DV121" s="194">
        <f t="shared" ca="1" si="133"/>
        <v>1.3963799927016407E-2</v>
      </c>
      <c r="DY121" s="194">
        <f t="shared" si="134"/>
        <v>0</v>
      </c>
      <c r="DZ121" s="19" t="e">
        <f ca="1"/>
        <v>#N/A</v>
      </c>
      <c r="EA121" s="208" t="e">
        <f t="shared" ca="1" si="135"/>
        <v>#N/A</v>
      </c>
      <c r="EB121" s="207"/>
      <c r="EC121" s="194"/>
      <c r="ED121" s="198" cm="1">
        <f t="array" ref="ED121">IFERROR(MATCH(TRUE,INDEX($B$14:$B$117&gt;=EC121,0),0),"")</f>
        <v>1</v>
      </c>
      <c r="EE121" s="194">
        <f t="shared" ca="1" si="136"/>
        <v>1.3963799927016407E-2</v>
      </c>
      <c r="EH121" s="194">
        <f t="shared" si="137"/>
        <v>0</v>
      </c>
      <c r="EI121" s="19" t="e">
        <f ca="1"/>
        <v>#N/A</v>
      </c>
      <c r="EJ121" s="208" t="e">
        <f t="shared" ca="1" si="138"/>
        <v>#N/A</v>
      </c>
      <c r="EK121" s="207"/>
      <c r="EL121" s="194"/>
      <c r="EM121" s="198" cm="1">
        <f t="array" ref="EM121">IFERROR(MATCH(TRUE,INDEX($B$14:$B$117&gt;=EL121,0),0),"")</f>
        <v>1</v>
      </c>
      <c r="EN121" s="194">
        <f t="shared" ca="1" si="139"/>
        <v>1.3963799927016407E-2</v>
      </c>
      <c r="EQ121" s="194">
        <f t="shared" si="140"/>
        <v>0</v>
      </c>
      <c r="ER121" s="19" t="e">
        <f ca="1"/>
        <v>#N/A</v>
      </c>
      <c r="ES121" s="208" t="e">
        <f t="shared" ca="1" si="141"/>
        <v>#N/A</v>
      </c>
      <c r="ET121" s="207"/>
      <c r="EU121" s="194"/>
      <c r="EV121" s="198" cm="1">
        <f t="array" ref="EV121">IFERROR(MATCH(TRUE,INDEX($B$14:$B$117&gt;=EU121,0),0),"")</f>
        <v>1</v>
      </c>
      <c r="EW121" s="194">
        <f t="shared" ca="1" si="142"/>
        <v>1.3963799927016407E-2</v>
      </c>
      <c r="EZ121" s="194">
        <f t="shared" si="143"/>
        <v>0</v>
      </c>
      <c r="FA121" s="19" t="e">
        <f ca="1"/>
        <v>#N/A</v>
      </c>
      <c r="FB121" s="208" t="e">
        <f t="shared" ca="1" si="144"/>
        <v>#N/A</v>
      </c>
      <c r="FC121" s="207"/>
      <c r="FD121" s="194"/>
      <c r="FE121" s="198" cm="1">
        <f t="array" ref="FE121">IFERROR(MATCH(TRUE,INDEX($B$14:$B$117&gt;=FD121,0),0),"")</f>
        <v>1</v>
      </c>
      <c r="FF121" s="194">
        <f t="shared" ca="1" si="145"/>
        <v>1.3963799927016407E-2</v>
      </c>
      <c r="FI121" s="194">
        <f t="shared" si="146"/>
        <v>0</v>
      </c>
      <c r="FJ121" s="19" t="e">
        <f ca="1"/>
        <v>#N/A</v>
      </c>
      <c r="FK121" s="208" t="e">
        <f t="shared" ca="1" si="147"/>
        <v>#N/A</v>
      </c>
      <c r="FL121" s="207"/>
      <c r="FM121" s="194"/>
      <c r="FN121" s="198" cm="1">
        <f t="array" ref="FN121">IFERROR(MATCH(TRUE,INDEX($B$14:$B$117&gt;=FM121,0),0),"")</f>
        <v>1</v>
      </c>
      <c r="FO121" s="194">
        <f t="shared" ca="1" si="148"/>
        <v>1.3963799927016407E-2</v>
      </c>
      <c r="FR121" s="194">
        <f t="shared" si="149"/>
        <v>0</v>
      </c>
      <c r="FS121" s="19" t="e">
        <f ca="1"/>
        <v>#N/A</v>
      </c>
      <c r="FT121" s="208" t="e">
        <f t="shared" ca="1" si="150"/>
        <v>#N/A</v>
      </c>
      <c r="FU121" s="207"/>
      <c r="FV121" s="194"/>
      <c r="FW121" s="198" cm="1">
        <f t="array" ref="FW121">IFERROR(MATCH(TRUE,INDEX($B$14:$B$117&gt;=FV121,0),0),"")</f>
        <v>1</v>
      </c>
      <c r="FX121" s="194">
        <f t="shared" ca="1" si="151"/>
        <v>1.3963799927016407E-2</v>
      </c>
      <c r="GA121" s="194">
        <f t="shared" si="152"/>
        <v>0</v>
      </c>
      <c r="GB121" s="19" t="e">
        <f ca="1"/>
        <v>#N/A</v>
      </c>
      <c r="GC121" s="208" t="e">
        <f t="shared" ca="1" si="153"/>
        <v>#N/A</v>
      </c>
    </row>
    <row r="122" spans="1:185" x14ac:dyDescent="0.2">
      <c r="F122" s="207"/>
      <c r="G122" s="194"/>
      <c r="H122" s="198" cm="1">
        <f t="array" ref="H122">IFERROR(MATCH(TRUE,INDEX($B$14:$B$117&gt;=G122,0),0),"")</f>
        <v>1</v>
      </c>
      <c r="I122" s="194">
        <f t="shared" ca="1" si="98"/>
        <v>1.3963799927016407E-2</v>
      </c>
      <c r="L122" s="194">
        <f t="shared" si="154"/>
        <v>0</v>
      </c>
      <c r="M122" s="19">
        <f ca="1"/>
        <v>0</v>
      </c>
      <c r="N122" s="208">
        <f t="shared" ca="1" si="155"/>
        <v>0</v>
      </c>
      <c r="O122" s="207"/>
      <c r="P122" s="194"/>
      <c r="Q122" s="198" cm="1">
        <f t="array" ref="Q122">IFERROR(MATCH(TRUE,INDEX($B$14:$B$117&gt;=P122,0),0),"")</f>
        <v>1</v>
      </c>
      <c r="R122" s="194">
        <f t="shared" ca="1" si="99"/>
        <v>1.3963799927016407E-2</v>
      </c>
      <c r="U122" s="194">
        <f t="shared" si="156"/>
        <v>0</v>
      </c>
      <c r="V122" s="19">
        <f ca="1"/>
        <v>0</v>
      </c>
      <c r="W122" s="208">
        <f t="shared" ca="1" si="157"/>
        <v>0</v>
      </c>
      <c r="X122" s="207"/>
      <c r="Y122" s="194"/>
      <c r="Z122" s="198" cm="1">
        <f t="array" ref="Z122">IFERROR(MATCH(TRUE,INDEX($B$14:$B$117&gt;=Y122,0),0),"")</f>
        <v>1</v>
      </c>
      <c r="AA122" s="194">
        <f t="shared" ca="1" si="100"/>
        <v>1.3963799927016407E-2</v>
      </c>
      <c r="AD122" s="194">
        <f t="shared" si="101"/>
        <v>0</v>
      </c>
      <c r="AE122" s="19">
        <f ca="1"/>
        <v>0</v>
      </c>
      <c r="AF122" s="208">
        <f t="shared" ca="1" si="102"/>
        <v>0</v>
      </c>
      <c r="AG122" s="207"/>
      <c r="AH122" s="194"/>
      <c r="AI122" s="198" cm="1">
        <f t="array" ref="AI122">IFERROR(MATCH(TRUE,INDEX($B$14:$B$117&gt;=AH122,0),0),"")</f>
        <v>1</v>
      </c>
      <c r="AJ122" s="194">
        <f t="shared" ca="1" si="103"/>
        <v>1.3963799927016407E-2</v>
      </c>
      <c r="AM122" s="194">
        <f t="shared" si="104"/>
        <v>0</v>
      </c>
      <c r="AN122" s="19">
        <f ca="1"/>
        <v>0</v>
      </c>
      <c r="AO122" s="208">
        <f t="shared" ca="1" si="105"/>
        <v>0</v>
      </c>
      <c r="AP122" s="207"/>
      <c r="AQ122" s="194"/>
      <c r="AR122" s="198" cm="1">
        <f t="array" ref="AR122">IFERROR(MATCH(TRUE,INDEX($B$14:$B$117&gt;=AQ122,0),0),"")</f>
        <v>1</v>
      </c>
      <c r="AS122" s="194">
        <f t="shared" ca="1" si="106"/>
        <v>1.3963799927016407E-2</v>
      </c>
      <c r="AV122" s="194">
        <f t="shared" si="107"/>
        <v>0</v>
      </c>
      <c r="AW122" s="19">
        <f ca="1"/>
        <v>0</v>
      </c>
      <c r="AX122" s="208">
        <f t="shared" ca="1" si="108"/>
        <v>0</v>
      </c>
      <c r="AY122" s="207"/>
      <c r="AZ122" s="194"/>
      <c r="BA122" s="198" cm="1">
        <f t="array" ref="BA122">IFERROR(MATCH(TRUE,INDEX($B$14:$B$117&gt;=AZ122,0),0),"")</f>
        <v>1</v>
      </c>
      <c r="BB122" s="194">
        <f t="shared" ca="1" si="109"/>
        <v>1.3963799927016407E-2</v>
      </c>
      <c r="BE122" s="194">
        <f t="shared" si="110"/>
        <v>0</v>
      </c>
      <c r="BF122" s="19">
        <f ca="1"/>
        <v>0</v>
      </c>
      <c r="BG122" s="208">
        <f t="shared" ca="1" si="111"/>
        <v>0</v>
      </c>
      <c r="BH122" s="207"/>
      <c r="BI122" s="194"/>
      <c r="BJ122" s="198" cm="1">
        <f t="array" ref="BJ122">IFERROR(MATCH(TRUE,INDEX($B$14:$B$117&gt;=BI122,0),0),"")</f>
        <v>1</v>
      </c>
      <c r="BK122" s="194">
        <f t="shared" ca="1" si="112"/>
        <v>1.3963799927016407E-2</v>
      </c>
      <c r="BN122" s="194">
        <f t="shared" si="113"/>
        <v>0</v>
      </c>
      <c r="BO122" s="19">
        <f ca="1"/>
        <v>0</v>
      </c>
      <c r="BP122" s="208">
        <f t="shared" ca="1" si="114"/>
        <v>0</v>
      </c>
      <c r="BQ122" s="207"/>
      <c r="BR122" s="194"/>
      <c r="BS122" s="198" cm="1">
        <f t="array" ref="BS122">IFERROR(MATCH(TRUE,INDEX($B$14:$B$117&gt;=BR122,0),0),"")</f>
        <v>1</v>
      </c>
      <c r="BT122" s="194">
        <f t="shared" ca="1" si="115"/>
        <v>1.3963799927016407E-2</v>
      </c>
      <c r="BW122" s="194">
        <f t="shared" si="116"/>
        <v>0</v>
      </c>
      <c r="BX122" s="19">
        <f ca="1"/>
        <v>0</v>
      </c>
      <c r="BY122" s="208">
        <f t="shared" ca="1" si="117"/>
        <v>0</v>
      </c>
      <c r="BZ122" s="207"/>
      <c r="CA122" s="194"/>
      <c r="CB122" s="198" cm="1">
        <f t="array" ref="CB122">IFERROR(MATCH(TRUE,INDEX($B$14:$B$117&gt;=CA122,0),0),"")</f>
        <v>1</v>
      </c>
      <c r="CC122" s="194">
        <f t="shared" ca="1" si="118"/>
        <v>1.3963799927016407E-2</v>
      </c>
      <c r="CF122" s="194">
        <f t="shared" si="119"/>
        <v>0</v>
      </c>
      <c r="CG122" s="19">
        <f ca="1"/>
        <v>0</v>
      </c>
      <c r="CH122" s="208">
        <f t="shared" ca="1" si="120"/>
        <v>0</v>
      </c>
      <c r="CI122" s="207"/>
      <c r="CJ122" s="194"/>
      <c r="CK122" s="198" cm="1">
        <f t="array" ref="CK122">IFERROR(MATCH(TRUE,INDEX($B$14:$B$117&gt;=CJ122,0),0),"")</f>
        <v>1</v>
      </c>
      <c r="CL122" s="194">
        <f t="shared" ca="1" si="121"/>
        <v>1.3963799927016407E-2</v>
      </c>
      <c r="CO122" s="194">
        <f t="shared" si="122"/>
        <v>0</v>
      </c>
      <c r="CP122" s="19">
        <f ca="1"/>
        <v>0</v>
      </c>
      <c r="CQ122" s="208">
        <f t="shared" ca="1" si="123"/>
        <v>0</v>
      </c>
      <c r="CR122" s="207"/>
      <c r="CS122" s="194"/>
      <c r="CT122" s="198" cm="1">
        <f t="array" ref="CT122">IFERROR(MATCH(TRUE,INDEX($B$14:$B$117&gt;=CS122,0),0),"")</f>
        <v>1</v>
      </c>
      <c r="CU122" s="194">
        <f t="shared" ca="1" si="124"/>
        <v>1.3963799927016407E-2</v>
      </c>
      <c r="CX122" s="194">
        <f t="shared" si="125"/>
        <v>0</v>
      </c>
      <c r="CY122" s="19" t="e">
        <f ca="1"/>
        <v>#N/A</v>
      </c>
      <c r="CZ122" s="208" t="e">
        <f t="shared" ca="1" si="126"/>
        <v>#N/A</v>
      </c>
      <c r="DA122" s="207"/>
      <c r="DB122" s="194"/>
      <c r="DC122" s="198" cm="1">
        <f t="array" ref="DC122">IFERROR(MATCH(TRUE,INDEX($B$14:$B$117&gt;=DB122,0),0),"")</f>
        <v>1</v>
      </c>
      <c r="DD122" s="194">
        <f t="shared" ca="1" si="127"/>
        <v>1.3963799927016407E-2</v>
      </c>
      <c r="DG122" s="194">
        <f t="shared" si="128"/>
        <v>0</v>
      </c>
      <c r="DH122" s="19" t="e">
        <f ca="1"/>
        <v>#N/A</v>
      </c>
      <c r="DI122" s="208" t="e">
        <f t="shared" ca="1" si="129"/>
        <v>#N/A</v>
      </c>
      <c r="DJ122" s="207"/>
      <c r="DK122" s="194"/>
      <c r="DL122" s="198" cm="1">
        <f t="array" ref="DL122">IFERROR(MATCH(TRUE,INDEX($B$14:$B$117&gt;=DK122,0),0),"")</f>
        <v>1</v>
      </c>
      <c r="DM122" s="194">
        <f t="shared" ca="1" si="130"/>
        <v>1.3963799927016407E-2</v>
      </c>
      <c r="DP122" s="194">
        <f t="shared" si="131"/>
        <v>0</v>
      </c>
      <c r="DQ122" s="19" t="e">
        <f ca="1"/>
        <v>#N/A</v>
      </c>
      <c r="DR122" s="208" t="e">
        <f t="shared" ca="1" si="132"/>
        <v>#N/A</v>
      </c>
      <c r="DS122" s="207"/>
      <c r="DT122" s="194"/>
      <c r="DU122" s="198" cm="1">
        <f t="array" ref="DU122">IFERROR(MATCH(TRUE,INDEX($B$14:$B$117&gt;=DT122,0),0),"")</f>
        <v>1</v>
      </c>
      <c r="DV122" s="194">
        <f t="shared" ca="1" si="133"/>
        <v>1.3963799927016407E-2</v>
      </c>
      <c r="DY122" s="194">
        <f t="shared" si="134"/>
        <v>0</v>
      </c>
      <c r="DZ122" s="19" t="e">
        <f ca="1"/>
        <v>#N/A</v>
      </c>
      <c r="EA122" s="208" t="e">
        <f t="shared" ca="1" si="135"/>
        <v>#N/A</v>
      </c>
      <c r="EB122" s="207"/>
      <c r="EC122" s="194"/>
      <c r="ED122" s="198" cm="1">
        <f t="array" ref="ED122">IFERROR(MATCH(TRUE,INDEX($B$14:$B$117&gt;=EC122,0),0),"")</f>
        <v>1</v>
      </c>
      <c r="EE122" s="194">
        <f t="shared" ca="1" si="136"/>
        <v>1.3963799927016407E-2</v>
      </c>
      <c r="EH122" s="194">
        <f t="shared" si="137"/>
        <v>0</v>
      </c>
      <c r="EI122" s="19" t="e">
        <f ca="1"/>
        <v>#N/A</v>
      </c>
      <c r="EJ122" s="208" t="e">
        <f t="shared" ca="1" si="138"/>
        <v>#N/A</v>
      </c>
      <c r="EK122" s="207"/>
      <c r="EL122" s="194"/>
      <c r="EM122" s="198" cm="1">
        <f t="array" ref="EM122">IFERROR(MATCH(TRUE,INDEX($B$14:$B$117&gt;=EL122,0),0),"")</f>
        <v>1</v>
      </c>
      <c r="EN122" s="194">
        <f t="shared" ca="1" si="139"/>
        <v>1.3963799927016407E-2</v>
      </c>
      <c r="EQ122" s="194">
        <f t="shared" si="140"/>
        <v>0</v>
      </c>
      <c r="ER122" s="19" t="e">
        <f ca="1"/>
        <v>#N/A</v>
      </c>
      <c r="ES122" s="208" t="e">
        <f t="shared" ca="1" si="141"/>
        <v>#N/A</v>
      </c>
      <c r="ET122" s="207"/>
      <c r="EU122" s="194"/>
      <c r="EV122" s="198" cm="1">
        <f t="array" ref="EV122">IFERROR(MATCH(TRUE,INDEX($B$14:$B$117&gt;=EU122,0),0),"")</f>
        <v>1</v>
      </c>
      <c r="EW122" s="194">
        <f t="shared" ca="1" si="142"/>
        <v>1.3963799927016407E-2</v>
      </c>
      <c r="EZ122" s="194">
        <f t="shared" si="143"/>
        <v>0</v>
      </c>
      <c r="FA122" s="19" t="e">
        <f ca="1"/>
        <v>#N/A</v>
      </c>
      <c r="FB122" s="208" t="e">
        <f t="shared" ca="1" si="144"/>
        <v>#N/A</v>
      </c>
      <c r="FC122" s="207"/>
      <c r="FD122" s="194"/>
      <c r="FE122" s="198" cm="1">
        <f t="array" ref="FE122">IFERROR(MATCH(TRUE,INDEX($B$14:$B$117&gt;=FD122,0),0),"")</f>
        <v>1</v>
      </c>
      <c r="FF122" s="194">
        <f t="shared" ca="1" si="145"/>
        <v>1.3963799927016407E-2</v>
      </c>
      <c r="FI122" s="194">
        <f t="shared" si="146"/>
        <v>0</v>
      </c>
      <c r="FJ122" s="19" t="e">
        <f ca="1"/>
        <v>#N/A</v>
      </c>
      <c r="FK122" s="208" t="e">
        <f t="shared" ca="1" si="147"/>
        <v>#N/A</v>
      </c>
      <c r="FL122" s="207"/>
      <c r="FM122" s="194"/>
      <c r="FN122" s="198" cm="1">
        <f t="array" ref="FN122">IFERROR(MATCH(TRUE,INDEX($B$14:$B$117&gt;=FM122,0),0),"")</f>
        <v>1</v>
      </c>
      <c r="FO122" s="194">
        <f t="shared" ca="1" si="148"/>
        <v>1.3963799927016407E-2</v>
      </c>
      <c r="FR122" s="194">
        <f t="shared" si="149"/>
        <v>0</v>
      </c>
      <c r="FS122" s="19" t="e">
        <f ca="1"/>
        <v>#N/A</v>
      </c>
      <c r="FT122" s="208" t="e">
        <f t="shared" ca="1" si="150"/>
        <v>#N/A</v>
      </c>
      <c r="FU122" s="207"/>
      <c r="FV122" s="194"/>
      <c r="FW122" s="198" cm="1">
        <f t="array" ref="FW122">IFERROR(MATCH(TRUE,INDEX($B$14:$B$117&gt;=FV122,0),0),"")</f>
        <v>1</v>
      </c>
      <c r="FX122" s="194">
        <f t="shared" ca="1" si="151"/>
        <v>1.3963799927016407E-2</v>
      </c>
      <c r="GA122" s="194">
        <f t="shared" si="152"/>
        <v>0</v>
      </c>
      <c r="GB122" s="19" t="e">
        <f ca="1"/>
        <v>#N/A</v>
      </c>
      <c r="GC122" s="208" t="e">
        <f t="shared" ca="1" si="153"/>
        <v>#N/A</v>
      </c>
    </row>
    <row r="123" spans="1:185" x14ac:dyDescent="0.2">
      <c r="F123" s="207"/>
      <c r="G123" s="194"/>
      <c r="H123" s="198" cm="1">
        <f t="array" ref="H123">IFERROR(MATCH(TRUE,INDEX($B$14:$B$117&gt;=G123,0),0),"")</f>
        <v>1</v>
      </c>
      <c r="I123" s="194">
        <f t="shared" ca="1" si="98"/>
        <v>1.3963799927016407E-2</v>
      </c>
      <c r="L123" s="194">
        <f t="shared" si="154"/>
        <v>0</v>
      </c>
      <c r="M123" s="19">
        <f ca="1"/>
        <v>0</v>
      </c>
      <c r="N123" s="208">
        <f t="shared" ca="1" si="155"/>
        <v>0</v>
      </c>
      <c r="O123" s="207"/>
      <c r="P123" s="194"/>
      <c r="Q123" s="198" cm="1">
        <f t="array" ref="Q123">IFERROR(MATCH(TRUE,INDEX($B$14:$B$117&gt;=P123,0),0),"")</f>
        <v>1</v>
      </c>
      <c r="R123" s="194">
        <f t="shared" ca="1" si="99"/>
        <v>1.3963799927016407E-2</v>
      </c>
      <c r="U123" s="194">
        <f t="shared" si="156"/>
        <v>0</v>
      </c>
      <c r="V123" s="19">
        <f ca="1"/>
        <v>0</v>
      </c>
      <c r="W123" s="208">
        <f t="shared" ca="1" si="157"/>
        <v>0</v>
      </c>
      <c r="X123" s="207"/>
      <c r="Y123" s="194"/>
      <c r="Z123" s="198" cm="1">
        <f t="array" ref="Z123">IFERROR(MATCH(TRUE,INDEX($B$14:$B$117&gt;=Y123,0),0),"")</f>
        <v>1</v>
      </c>
      <c r="AA123" s="194">
        <f t="shared" ca="1" si="100"/>
        <v>1.3963799927016407E-2</v>
      </c>
      <c r="AD123" s="194">
        <f t="shared" si="101"/>
        <v>0</v>
      </c>
      <c r="AE123" s="19">
        <f ca="1"/>
        <v>0</v>
      </c>
      <c r="AF123" s="208">
        <f t="shared" ca="1" si="102"/>
        <v>0</v>
      </c>
      <c r="AG123" s="207"/>
      <c r="AH123" s="194"/>
      <c r="AI123" s="198" cm="1">
        <f t="array" ref="AI123">IFERROR(MATCH(TRUE,INDEX($B$14:$B$117&gt;=AH123,0),0),"")</f>
        <v>1</v>
      </c>
      <c r="AJ123" s="194">
        <f t="shared" ca="1" si="103"/>
        <v>1.3963799927016407E-2</v>
      </c>
      <c r="AM123" s="194">
        <f t="shared" si="104"/>
        <v>0</v>
      </c>
      <c r="AN123" s="19">
        <f ca="1"/>
        <v>0</v>
      </c>
      <c r="AO123" s="208">
        <f t="shared" ca="1" si="105"/>
        <v>0</v>
      </c>
      <c r="AP123" s="207"/>
      <c r="AQ123" s="194"/>
      <c r="AR123" s="198" cm="1">
        <f t="array" ref="AR123">IFERROR(MATCH(TRUE,INDEX($B$14:$B$117&gt;=AQ123,0),0),"")</f>
        <v>1</v>
      </c>
      <c r="AS123" s="194">
        <f t="shared" ca="1" si="106"/>
        <v>1.3963799927016407E-2</v>
      </c>
      <c r="AV123" s="194">
        <f t="shared" si="107"/>
        <v>0</v>
      </c>
      <c r="AW123" s="19">
        <f ca="1"/>
        <v>0</v>
      </c>
      <c r="AX123" s="208">
        <f t="shared" ca="1" si="108"/>
        <v>0</v>
      </c>
      <c r="AY123" s="207"/>
      <c r="AZ123" s="194"/>
      <c r="BA123" s="198" cm="1">
        <f t="array" ref="BA123">IFERROR(MATCH(TRUE,INDEX($B$14:$B$117&gt;=AZ123,0),0),"")</f>
        <v>1</v>
      </c>
      <c r="BB123" s="194">
        <f t="shared" ca="1" si="109"/>
        <v>1.3963799927016407E-2</v>
      </c>
      <c r="BE123" s="194">
        <f t="shared" si="110"/>
        <v>0</v>
      </c>
      <c r="BF123" s="19">
        <f ca="1"/>
        <v>0</v>
      </c>
      <c r="BG123" s="208">
        <f t="shared" ca="1" si="111"/>
        <v>0</v>
      </c>
      <c r="BH123" s="207"/>
      <c r="BI123" s="194"/>
      <c r="BJ123" s="198" cm="1">
        <f t="array" ref="BJ123">IFERROR(MATCH(TRUE,INDEX($B$14:$B$117&gt;=BI123,0),0),"")</f>
        <v>1</v>
      </c>
      <c r="BK123" s="194">
        <f t="shared" ca="1" si="112"/>
        <v>1.3963799927016407E-2</v>
      </c>
      <c r="BN123" s="194">
        <f t="shared" si="113"/>
        <v>0</v>
      </c>
      <c r="BO123" s="19">
        <f ca="1"/>
        <v>0</v>
      </c>
      <c r="BP123" s="208">
        <f t="shared" ca="1" si="114"/>
        <v>0</v>
      </c>
      <c r="BQ123" s="207"/>
      <c r="BR123" s="194"/>
      <c r="BS123" s="198" cm="1">
        <f t="array" ref="BS123">IFERROR(MATCH(TRUE,INDEX($B$14:$B$117&gt;=BR123,0),0),"")</f>
        <v>1</v>
      </c>
      <c r="BT123" s="194">
        <f t="shared" ca="1" si="115"/>
        <v>1.3963799927016407E-2</v>
      </c>
      <c r="BW123" s="194">
        <f t="shared" si="116"/>
        <v>0</v>
      </c>
      <c r="BX123" s="19">
        <f ca="1"/>
        <v>0</v>
      </c>
      <c r="BY123" s="208">
        <f t="shared" ca="1" si="117"/>
        <v>0</v>
      </c>
      <c r="BZ123" s="207"/>
      <c r="CA123" s="194"/>
      <c r="CB123" s="198" cm="1">
        <f t="array" ref="CB123">IFERROR(MATCH(TRUE,INDEX($B$14:$B$117&gt;=CA123,0),0),"")</f>
        <v>1</v>
      </c>
      <c r="CC123" s="194">
        <f t="shared" ca="1" si="118"/>
        <v>1.3963799927016407E-2</v>
      </c>
      <c r="CF123" s="194">
        <f t="shared" si="119"/>
        <v>0</v>
      </c>
      <c r="CG123" s="19">
        <f ca="1"/>
        <v>0</v>
      </c>
      <c r="CH123" s="208">
        <f t="shared" ca="1" si="120"/>
        <v>0</v>
      </c>
      <c r="CI123" s="207"/>
      <c r="CJ123" s="194"/>
      <c r="CK123" s="198" cm="1">
        <f t="array" ref="CK123">IFERROR(MATCH(TRUE,INDEX($B$14:$B$117&gt;=CJ123,0),0),"")</f>
        <v>1</v>
      </c>
      <c r="CL123" s="194">
        <f t="shared" ca="1" si="121"/>
        <v>1.3963799927016407E-2</v>
      </c>
      <c r="CO123" s="194">
        <f t="shared" si="122"/>
        <v>0</v>
      </c>
      <c r="CP123" s="19">
        <f ca="1"/>
        <v>0</v>
      </c>
      <c r="CQ123" s="208">
        <f t="shared" ca="1" si="123"/>
        <v>0</v>
      </c>
      <c r="CR123" s="207"/>
      <c r="CS123" s="194"/>
      <c r="CT123" s="198" cm="1">
        <f t="array" ref="CT123">IFERROR(MATCH(TRUE,INDEX($B$14:$B$117&gt;=CS123,0),0),"")</f>
        <v>1</v>
      </c>
      <c r="CU123" s="194">
        <f t="shared" ca="1" si="124"/>
        <v>1.3963799927016407E-2</v>
      </c>
      <c r="CX123" s="194">
        <f t="shared" si="125"/>
        <v>0</v>
      </c>
      <c r="CY123" s="19" t="e">
        <f ca="1"/>
        <v>#N/A</v>
      </c>
      <c r="CZ123" s="208" t="e">
        <f t="shared" ca="1" si="126"/>
        <v>#N/A</v>
      </c>
      <c r="DA123" s="207"/>
      <c r="DB123" s="194"/>
      <c r="DC123" s="198" cm="1">
        <f t="array" ref="DC123">IFERROR(MATCH(TRUE,INDEX($B$14:$B$117&gt;=DB123,0),0),"")</f>
        <v>1</v>
      </c>
      <c r="DD123" s="194">
        <f t="shared" ca="1" si="127"/>
        <v>1.3963799927016407E-2</v>
      </c>
      <c r="DG123" s="194">
        <f t="shared" si="128"/>
        <v>0</v>
      </c>
      <c r="DH123" s="19" t="e">
        <f ca="1"/>
        <v>#N/A</v>
      </c>
      <c r="DI123" s="208" t="e">
        <f t="shared" ca="1" si="129"/>
        <v>#N/A</v>
      </c>
      <c r="DJ123" s="207"/>
      <c r="DK123" s="194"/>
      <c r="DL123" s="198" cm="1">
        <f t="array" ref="DL123">IFERROR(MATCH(TRUE,INDEX($B$14:$B$117&gt;=DK123,0),0),"")</f>
        <v>1</v>
      </c>
      <c r="DM123" s="194">
        <f t="shared" ca="1" si="130"/>
        <v>1.3963799927016407E-2</v>
      </c>
      <c r="DP123" s="194">
        <f t="shared" si="131"/>
        <v>0</v>
      </c>
      <c r="DQ123" s="19" t="e">
        <f ca="1"/>
        <v>#N/A</v>
      </c>
      <c r="DR123" s="208" t="e">
        <f t="shared" ca="1" si="132"/>
        <v>#N/A</v>
      </c>
      <c r="DS123" s="207"/>
      <c r="DT123" s="194"/>
      <c r="DU123" s="198" cm="1">
        <f t="array" ref="DU123">IFERROR(MATCH(TRUE,INDEX($B$14:$B$117&gt;=DT123,0),0),"")</f>
        <v>1</v>
      </c>
      <c r="DV123" s="194">
        <f t="shared" ca="1" si="133"/>
        <v>1.3963799927016407E-2</v>
      </c>
      <c r="DY123" s="194">
        <f t="shared" si="134"/>
        <v>0</v>
      </c>
      <c r="DZ123" s="19" t="e">
        <f ca="1"/>
        <v>#N/A</v>
      </c>
      <c r="EA123" s="208" t="e">
        <f t="shared" ca="1" si="135"/>
        <v>#N/A</v>
      </c>
      <c r="EB123" s="207"/>
      <c r="EC123" s="194"/>
      <c r="ED123" s="198" cm="1">
        <f t="array" ref="ED123">IFERROR(MATCH(TRUE,INDEX($B$14:$B$117&gt;=EC123,0),0),"")</f>
        <v>1</v>
      </c>
      <c r="EE123" s="194">
        <f t="shared" ca="1" si="136"/>
        <v>1.3963799927016407E-2</v>
      </c>
      <c r="EH123" s="194">
        <f t="shared" si="137"/>
        <v>0</v>
      </c>
      <c r="EI123" s="19" t="e">
        <f ca="1"/>
        <v>#N/A</v>
      </c>
      <c r="EJ123" s="208" t="e">
        <f t="shared" ca="1" si="138"/>
        <v>#N/A</v>
      </c>
      <c r="EK123" s="207"/>
      <c r="EL123" s="194"/>
      <c r="EM123" s="198" cm="1">
        <f t="array" ref="EM123">IFERROR(MATCH(TRUE,INDEX($B$14:$B$117&gt;=EL123,0),0),"")</f>
        <v>1</v>
      </c>
      <c r="EN123" s="194">
        <f t="shared" ca="1" si="139"/>
        <v>1.3963799927016407E-2</v>
      </c>
      <c r="EQ123" s="194">
        <f t="shared" si="140"/>
        <v>0</v>
      </c>
      <c r="ER123" s="19" t="e">
        <f ca="1"/>
        <v>#N/A</v>
      </c>
      <c r="ES123" s="208" t="e">
        <f t="shared" ca="1" si="141"/>
        <v>#N/A</v>
      </c>
      <c r="ET123" s="207"/>
      <c r="EU123" s="194"/>
      <c r="EV123" s="198" cm="1">
        <f t="array" ref="EV123">IFERROR(MATCH(TRUE,INDEX($B$14:$B$117&gt;=EU123,0),0),"")</f>
        <v>1</v>
      </c>
      <c r="EW123" s="194">
        <f t="shared" ca="1" si="142"/>
        <v>1.3963799927016407E-2</v>
      </c>
      <c r="EZ123" s="194">
        <f t="shared" si="143"/>
        <v>0</v>
      </c>
      <c r="FA123" s="19" t="e">
        <f ca="1"/>
        <v>#N/A</v>
      </c>
      <c r="FB123" s="208" t="e">
        <f t="shared" ca="1" si="144"/>
        <v>#N/A</v>
      </c>
      <c r="FC123" s="207"/>
      <c r="FD123" s="194"/>
      <c r="FE123" s="198" cm="1">
        <f t="array" ref="FE123">IFERROR(MATCH(TRUE,INDEX($B$14:$B$117&gt;=FD123,0),0),"")</f>
        <v>1</v>
      </c>
      <c r="FF123" s="194">
        <f t="shared" ca="1" si="145"/>
        <v>1.3963799927016407E-2</v>
      </c>
      <c r="FI123" s="194">
        <f t="shared" si="146"/>
        <v>0</v>
      </c>
      <c r="FJ123" s="19" t="e">
        <f ca="1"/>
        <v>#N/A</v>
      </c>
      <c r="FK123" s="208" t="e">
        <f t="shared" ca="1" si="147"/>
        <v>#N/A</v>
      </c>
      <c r="FL123" s="207"/>
      <c r="FM123" s="194"/>
      <c r="FN123" s="198" cm="1">
        <f t="array" ref="FN123">IFERROR(MATCH(TRUE,INDEX($B$14:$B$117&gt;=FM123,0),0),"")</f>
        <v>1</v>
      </c>
      <c r="FO123" s="194">
        <f t="shared" ca="1" si="148"/>
        <v>1.3963799927016407E-2</v>
      </c>
      <c r="FR123" s="194">
        <f t="shared" si="149"/>
        <v>0</v>
      </c>
      <c r="FS123" s="19" t="e">
        <f ca="1"/>
        <v>#N/A</v>
      </c>
      <c r="FT123" s="208" t="e">
        <f t="shared" ca="1" si="150"/>
        <v>#N/A</v>
      </c>
      <c r="FU123" s="207"/>
      <c r="FV123" s="194"/>
      <c r="FW123" s="198" cm="1">
        <f t="array" ref="FW123">IFERROR(MATCH(TRUE,INDEX($B$14:$B$117&gt;=FV123,0),0),"")</f>
        <v>1</v>
      </c>
      <c r="FX123" s="194">
        <f t="shared" ca="1" si="151"/>
        <v>1.3963799927016407E-2</v>
      </c>
      <c r="GA123" s="194">
        <f t="shared" si="152"/>
        <v>0</v>
      </c>
      <c r="GB123" s="19" t="e">
        <f ca="1"/>
        <v>#N/A</v>
      </c>
      <c r="GC123" s="208" t="e">
        <f t="shared" ca="1" si="153"/>
        <v>#N/A</v>
      </c>
    </row>
    <row r="124" spans="1:185" x14ac:dyDescent="0.2">
      <c r="F124" s="207"/>
      <c r="G124" s="194"/>
      <c r="H124" s="198" cm="1">
        <f t="array" ref="H124">IFERROR(MATCH(TRUE,INDEX($B$14:$B$117&gt;=G124,0),0),"")</f>
        <v>1</v>
      </c>
      <c r="I124" s="194">
        <f t="shared" ca="1" si="98"/>
        <v>1.3963799927016407E-2</v>
      </c>
      <c r="L124" s="194">
        <f t="shared" si="154"/>
        <v>0</v>
      </c>
      <c r="M124" s="19">
        <f ca="1"/>
        <v>0</v>
      </c>
      <c r="N124" s="208">
        <f t="shared" ca="1" si="155"/>
        <v>0</v>
      </c>
      <c r="O124" s="207"/>
      <c r="P124" s="194"/>
      <c r="Q124" s="198" cm="1">
        <f t="array" ref="Q124">IFERROR(MATCH(TRUE,INDEX($B$14:$B$117&gt;=P124,0),0),"")</f>
        <v>1</v>
      </c>
      <c r="R124" s="194">
        <f t="shared" ca="1" si="99"/>
        <v>1.3963799927016407E-2</v>
      </c>
      <c r="U124" s="194">
        <f t="shared" si="156"/>
        <v>0</v>
      </c>
      <c r="V124" s="19">
        <f ca="1"/>
        <v>0</v>
      </c>
      <c r="W124" s="208">
        <f t="shared" ca="1" si="157"/>
        <v>0</v>
      </c>
      <c r="X124" s="207"/>
      <c r="Y124" s="194"/>
      <c r="Z124" s="198" cm="1">
        <f t="array" ref="Z124">IFERROR(MATCH(TRUE,INDEX($B$14:$B$117&gt;=Y124,0),0),"")</f>
        <v>1</v>
      </c>
      <c r="AA124" s="194">
        <f t="shared" ca="1" si="100"/>
        <v>1.3963799927016407E-2</v>
      </c>
      <c r="AD124" s="194">
        <f t="shared" si="101"/>
        <v>0</v>
      </c>
      <c r="AE124" s="19">
        <f ca="1"/>
        <v>0</v>
      </c>
      <c r="AF124" s="208">
        <f t="shared" ca="1" si="102"/>
        <v>0</v>
      </c>
      <c r="AG124" s="207"/>
      <c r="AH124" s="194"/>
      <c r="AI124" s="198" cm="1">
        <f t="array" ref="AI124">IFERROR(MATCH(TRUE,INDEX($B$14:$B$117&gt;=AH124,0),0),"")</f>
        <v>1</v>
      </c>
      <c r="AJ124" s="194">
        <f t="shared" ca="1" si="103"/>
        <v>1.3963799927016407E-2</v>
      </c>
      <c r="AM124" s="194">
        <f t="shared" si="104"/>
        <v>0</v>
      </c>
      <c r="AN124" s="19">
        <f ca="1"/>
        <v>0</v>
      </c>
      <c r="AO124" s="208">
        <f t="shared" ca="1" si="105"/>
        <v>0</v>
      </c>
      <c r="AP124" s="207"/>
      <c r="AQ124" s="194"/>
      <c r="AR124" s="198" cm="1">
        <f t="array" ref="AR124">IFERROR(MATCH(TRUE,INDEX($B$14:$B$117&gt;=AQ124,0),0),"")</f>
        <v>1</v>
      </c>
      <c r="AS124" s="194">
        <f t="shared" ca="1" si="106"/>
        <v>1.3963799927016407E-2</v>
      </c>
      <c r="AV124" s="194">
        <f t="shared" si="107"/>
        <v>0</v>
      </c>
      <c r="AW124" s="19">
        <f ca="1"/>
        <v>0</v>
      </c>
      <c r="AX124" s="208">
        <f t="shared" ca="1" si="108"/>
        <v>0</v>
      </c>
      <c r="AY124" s="207"/>
      <c r="AZ124" s="194"/>
      <c r="BA124" s="198" cm="1">
        <f t="array" ref="BA124">IFERROR(MATCH(TRUE,INDEX($B$14:$B$117&gt;=AZ124,0),0),"")</f>
        <v>1</v>
      </c>
      <c r="BB124" s="194">
        <f t="shared" ca="1" si="109"/>
        <v>1.3963799927016407E-2</v>
      </c>
      <c r="BE124" s="194">
        <f t="shared" si="110"/>
        <v>0</v>
      </c>
      <c r="BF124" s="19">
        <f ca="1"/>
        <v>0</v>
      </c>
      <c r="BG124" s="208">
        <f t="shared" ca="1" si="111"/>
        <v>0</v>
      </c>
      <c r="BH124" s="207"/>
      <c r="BI124" s="194"/>
      <c r="BJ124" s="198" cm="1">
        <f t="array" ref="BJ124">IFERROR(MATCH(TRUE,INDEX($B$14:$B$117&gt;=BI124,0),0),"")</f>
        <v>1</v>
      </c>
      <c r="BK124" s="194">
        <f t="shared" ca="1" si="112"/>
        <v>1.3963799927016407E-2</v>
      </c>
      <c r="BN124" s="194">
        <f t="shared" si="113"/>
        <v>0</v>
      </c>
      <c r="BO124" s="19">
        <f ca="1"/>
        <v>0</v>
      </c>
      <c r="BP124" s="208">
        <f t="shared" ca="1" si="114"/>
        <v>0</v>
      </c>
      <c r="BQ124" s="207"/>
      <c r="BR124" s="194"/>
      <c r="BS124" s="198" cm="1">
        <f t="array" ref="BS124">IFERROR(MATCH(TRUE,INDEX($B$14:$B$117&gt;=BR124,0),0),"")</f>
        <v>1</v>
      </c>
      <c r="BT124" s="194">
        <f t="shared" ca="1" si="115"/>
        <v>1.3963799927016407E-2</v>
      </c>
      <c r="BW124" s="194">
        <f t="shared" si="116"/>
        <v>0</v>
      </c>
      <c r="BX124" s="19">
        <f ca="1"/>
        <v>0</v>
      </c>
      <c r="BY124" s="208">
        <f t="shared" ca="1" si="117"/>
        <v>0</v>
      </c>
      <c r="BZ124" s="207"/>
      <c r="CA124" s="194"/>
      <c r="CB124" s="198" cm="1">
        <f t="array" ref="CB124">IFERROR(MATCH(TRUE,INDEX($B$14:$B$117&gt;=CA124,0),0),"")</f>
        <v>1</v>
      </c>
      <c r="CC124" s="194">
        <f t="shared" ca="1" si="118"/>
        <v>1.3963799927016407E-2</v>
      </c>
      <c r="CF124" s="194">
        <f t="shared" si="119"/>
        <v>0</v>
      </c>
      <c r="CG124" s="19">
        <f ca="1"/>
        <v>0</v>
      </c>
      <c r="CH124" s="208">
        <f t="shared" ca="1" si="120"/>
        <v>0</v>
      </c>
      <c r="CI124" s="207"/>
      <c r="CJ124" s="194"/>
      <c r="CK124" s="198" cm="1">
        <f t="array" ref="CK124">IFERROR(MATCH(TRUE,INDEX($B$14:$B$117&gt;=CJ124,0),0),"")</f>
        <v>1</v>
      </c>
      <c r="CL124" s="194">
        <f t="shared" ca="1" si="121"/>
        <v>1.3963799927016407E-2</v>
      </c>
      <c r="CO124" s="194">
        <f t="shared" si="122"/>
        <v>0</v>
      </c>
      <c r="CP124" s="19">
        <f ca="1"/>
        <v>0</v>
      </c>
      <c r="CQ124" s="208">
        <f t="shared" ca="1" si="123"/>
        <v>0</v>
      </c>
      <c r="CR124" s="207"/>
      <c r="CS124" s="194"/>
      <c r="CT124" s="198" cm="1">
        <f t="array" ref="CT124">IFERROR(MATCH(TRUE,INDEX($B$14:$B$117&gt;=CS124,0),0),"")</f>
        <v>1</v>
      </c>
      <c r="CU124" s="194">
        <f t="shared" ca="1" si="124"/>
        <v>1.3963799927016407E-2</v>
      </c>
      <c r="CX124" s="194">
        <f t="shared" si="125"/>
        <v>0</v>
      </c>
      <c r="CY124" s="19" t="e">
        <f ca="1"/>
        <v>#N/A</v>
      </c>
      <c r="CZ124" s="208" t="e">
        <f t="shared" ca="1" si="126"/>
        <v>#N/A</v>
      </c>
      <c r="DA124" s="207"/>
      <c r="DB124" s="194"/>
      <c r="DC124" s="198" cm="1">
        <f t="array" ref="DC124">IFERROR(MATCH(TRUE,INDEX($B$14:$B$117&gt;=DB124,0),0),"")</f>
        <v>1</v>
      </c>
      <c r="DD124" s="194">
        <f t="shared" ca="1" si="127"/>
        <v>1.3963799927016407E-2</v>
      </c>
      <c r="DG124" s="194">
        <f t="shared" si="128"/>
        <v>0</v>
      </c>
      <c r="DH124" s="19" t="e">
        <f ca="1"/>
        <v>#N/A</v>
      </c>
      <c r="DI124" s="208" t="e">
        <f t="shared" ca="1" si="129"/>
        <v>#N/A</v>
      </c>
      <c r="DJ124" s="207"/>
      <c r="DK124" s="194"/>
      <c r="DL124" s="198" cm="1">
        <f t="array" ref="DL124">IFERROR(MATCH(TRUE,INDEX($B$14:$B$117&gt;=DK124,0),0),"")</f>
        <v>1</v>
      </c>
      <c r="DM124" s="194">
        <f t="shared" ca="1" si="130"/>
        <v>1.3963799927016407E-2</v>
      </c>
      <c r="DP124" s="194">
        <f t="shared" si="131"/>
        <v>0</v>
      </c>
      <c r="DQ124" s="19" t="e">
        <f ca="1"/>
        <v>#N/A</v>
      </c>
      <c r="DR124" s="208" t="e">
        <f t="shared" ca="1" si="132"/>
        <v>#N/A</v>
      </c>
      <c r="DS124" s="207"/>
      <c r="DT124" s="194"/>
      <c r="DU124" s="198" cm="1">
        <f t="array" ref="DU124">IFERROR(MATCH(TRUE,INDEX($B$14:$B$117&gt;=DT124,0),0),"")</f>
        <v>1</v>
      </c>
      <c r="DV124" s="194">
        <f t="shared" ca="1" si="133"/>
        <v>1.3963799927016407E-2</v>
      </c>
      <c r="DY124" s="194">
        <f t="shared" si="134"/>
        <v>0</v>
      </c>
      <c r="DZ124" s="19" t="e">
        <f ca="1"/>
        <v>#N/A</v>
      </c>
      <c r="EA124" s="208" t="e">
        <f t="shared" ca="1" si="135"/>
        <v>#N/A</v>
      </c>
      <c r="EB124" s="207"/>
      <c r="EC124" s="194"/>
      <c r="ED124" s="198" cm="1">
        <f t="array" ref="ED124">IFERROR(MATCH(TRUE,INDEX($B$14:$B$117&gt;=EC124,0),0),"")</f>
        <v>1</v>
      </c>
      <c r="EE124" s="194">
        <f t="shared" ca="1" si="136"/>
        <v>1.3963799927016407E-2</v>
      </c>
      <c r="EH124" s="194">
        <f t="shared" si="137"/>
        <v>0</v>
      </c>
      <c r="EI124" s="19" t="e">
        <f ca="1"/>
        <v>#N/A</v>
      </c>
      <c r="EJ124" s="208" t="e">
        <f t="shared" ca="1" si="138"/>
        <v>#N/A</v>
      </c>
      <c r="EK124" s="207"/>
      <c r="EL124" s="194"/>
      <c r="EM124" s="198" cm="1">
        <f t="array" ref="EM124">IFERROR(MATCH(TRUE,INDEX($B$14:$B$117&gt;=EL124,0),0),"")</f>
        <v>1</v>
      </c>
      <c r="EN124" s="194">
        <f t="shared" ca="1" si="139"/>
        <v>1.3963799927016407E-2</v>
      </c>
      <c r="EQ124" s="194">
        <f t="shared" si="140"/>
        <v>0</v>
      </c>
      <c r="ER124" s="19" t="e">
        <f ca="1"/>
        <v>#N/A</v>
      </c>
      <c r="ES124" s="208" t="e">
        <f t="shared" ca="1" si="141"/>
        <v>#N/A</v>
      </c>
      <c r="ET124" s="207"/>
      <c r="EU124" s="194"/>
      <c r="EV124" s="198" cm="1">
        <f t="array" ref="EV124">IFERROR(MATCH(TRUE,INDEX($B$14:$B$117&gt;=EU124,0),0),"")</f>
        <v>1</v>
      </c>
      <c r="EW124" s="194">
        <f t="shared" ca="1" si="142"/>
        <v>1.3963799927016407E-2</v>
      </c>
      <c r="EZ124" s="194">
        <f t="shared" si="143"/>
        <v>0</v>
      </c>
      <c r="FA124" s="19" t="e">
        <f ca="1"/>
        <v>#N/A</v>
      </c>
      <c r="FB124" s="208" t="e">
        <f t="shared" ca="1" si="144"/>
        <v>#N/A</v>
      </c>
      <c r="FC124" s="207"/>
      <c r="FD124" s="194"/>
      <c r="FE124" s="198" cm="1">
        <f t="array" ref="FE124">IFERROR(MATCH(TRUE,INDEX($B$14:$B$117&gt;=FD124,0),0),"")</f>
        <v>1</v>
      </c>
      <c r="FF124" s="194">
        <f t="shared" ca="1" si="145"/>
        <v>1.3963799927016407E-2</v>
      </c>
      <c r="FI124" s="194">
        <f t="shared" si="146"/>
        <v>0</v>
      </c>
      <c r="FJ124" s="19" t="e">
        <f ca="1"/>
        <v>#N/A</v>
      </c>
      <c r="FK124" s="208" t="e">
        <f t="shared" ca="1" si="147"/>
        <v>#N/A</v>
      </c>
      <c r="FL124" s="207"/>
      <c r="FM124" s="194"/>
      <c r="FN124" s="198" cm="1">
        <f t="array" ref="FN124">IFERROR(MATCH(TRUE,INDEX($B$14:$B$117&gt;=FM124,0),0),"")</f>
        <v>1</v>
      </c>
      <c r="FO124" s="194">
        <f t="shared" ca="1" si="148"/>
        <v>1.3963799927016407E-2</v>
      </c>
      <c r="FR124" s="194">
        <f t="shared" si="149"/>
        <v>0</v>
      </c>
      <c r="FS124" s="19" t="e">
        <f ca="1"/>
        <v>#N/A</v>
      </c>
      <c r="FT124" s="208" t="e">
        <f t="shared" ca="1" si="150"/>
        <v>#N/A</v>
      </c>
      <c r="FU124" s="207"/>
      <c r="FV124" s="194"/>
      <c r="FW124" s="198" cm="1">
        <f t="array" ref="FW124">IFERROR(MATCH(TRUE,INDEX($B$14:$B$117&gt;=FV124,0),0),"")</f>
        <v>1</v>
      </c>
      <c r="FX124" s="194">
        <f t="shared" ca="1" si="151"/>
        <v>1.3963799927016407E-2</v>
      </c>
      <c r="GA124" s="194">
        <f t="shared" si="152"/>
        <v>0</v>
      </c>
      <c r="GB124" s="19" t="e">
        <f ca="1"/>
        <v>#N/A</v>
      </c>
      <c r="GC124" s="208" t="e">
        <f t="shared" ca="1" si="153"/>
        <v>#N/A</v>
      </c>
    </row>
    <row r="125" spans="1:185" x14ac:dyDescent="0.2">
      <c r="F125" s="207"/>
      <c r="G125" s="194"/>
      <c r="H125" s="198" cm="1">
        <f t="array" ref="H125">IFERROR(MATCH(TRUE,INDEX($B$14:$B$117&gt;=G125,0),0),"")</f>
        <v>1</v>
      </c>
      <c r="I125" s="194">
        <f t="shared" ca="1" si="98"/>
        <v>1.3963799927016407E-2</v>
      </c>
      <c r="L125" s="194">
        <f t="shared" si="154"/>
        <v>0</v>
      </c>
      <c r="M125" s="19">
        <f ca="1"/>
        <v>0</v>
      </c>
      <c r="N125" s="208">
        <f t="shared" ca="1" si="155"/>
        <v>0</v>
      </c>
      <c r="O125" s="207"/>
      <c r="P125" s="194"/>
      <c r="Q125" s="198" cm="1">
        <f t="array" ref="Q125">IFERROR(MATCH(TRUE,INDEX($B$14:$B$117&gt;=P125,0),0),"")</f>
        <v>1</v>
      </c>
      <c r="R125" s="194">
        <f t="shared" ca="1" si="99"/>
        <v>1.3963799927016407E-2</v>
      </c>
      <c r="U125" s="194">
        <f t="shared" si="156"/>
        <v>0</v>
      </c>
      <c r="V125" s="19">
        <f ca="1"/>
        <v>0</v>
      </c>
      <c r="W125" s="208">
        <f t="shared" ca="1" si="157"/>
        <v>0</v>
      </c>
      <c r="X125" s="207"/>
      <c r="Y125" s="194"/>
      <c r="Z125" s="198" cm="1">
        <f t="array" ref="Z125">IFERROR(MATCH(TRUE,INDEX($B$14:$B$117&gt;=Y125,0),0),"")</f>
        <v>1</v>
      </c>
      <c r="AA125" s="194">
        <f t="shared" ca="1" si="100"/>
        <v>1.3963799927016407E-2</v>
      </c>
      <c r="AD125" s="194">
        <f t="shared" si="101"/>
        <v>0</v>
      </c>
      <c r="AE125" s="19">
        <f ca="1"/>
        <v>0</v>
      </c>
      <c r="AF125" s="208">
        <f t="shared" ca="1" si="102"/>
        <v>0</v>
      </c>
      <c r="AG125" s="207"/>
      <c r="AH125" s="194"/>
      <c r="AI125" s="198" cm="1">
        <f t="array" ref="AI125">IFERROR(MATCH(TRUE,INDEX($B$14:$B$117&gt;=AH125,0),0),"")</f>
        <v>1</v>
      </c>
      <c r="AJ125" s="194">
        <f t="shared" ca="1" si="103"/>
        <v>1.3963799927016407E-2</v>
      </c>
      <c r="AM125" s="194">
        <f t="shared" si="104"/>
        <v>0</v>
      </c>
      <c r="AN125" s="19">
        <f ca="1"/>
        <v>0</v>
      </c>
      <c r="AO125" s="208">
        <f t="shared" ca="1" si="105"/>
        <v>0</v>
      </c>
      <c r="AP125" s="207"/>
      <c r="AQ125" s="194"/>
      <c r="AR125" s="198" cm="1">
        <f t="array" ref="AR125">IFERROR(MATCH(TRUE,INDEX($B$14:$B$117&gt;=AQ125,0),0),"")</f>
        <v>1</v>
      </c>
      <c r="AS125" s="194">
        <f t="shared" ca="1" si="106"/>
        <v>1.3963799927016407E-2</v>
      </c>
      <c r="AV125" s="194">
        <f t="shared" si="107"/>
        <v>0</v>
      </c>
      <c r="AW125" s="19">
        <f ca="1"/>
        <v>0</v>
      </c>
      <c r="AX125" s="208">
        <f t="shared" ca="1" si="108"/>
        <v>0</v>
      </c>
      <c r="AY125" s="207"/>
      <c r="AZ125" s="194"/>
      <c r="BA125" s="198" cm="1">
        <f t="array" ref="BA125">IFERROR(MATCH(TRUE,INDEX($B$14:$B$117&gt;=AZ125,0),0),"")</f>
        <v>1</v>
      </c>
      <c r="BB125" s="194">
        <f t="shared" ca="1" si="109"/>
        <v>1.3963799927016407E-2</v>
      </c>
      <c r="BE125" s="194">
        <f t="shared" si="110"/>
        <v>0</v>
      </c>
      <c r="BF125" s="19">
        <f ca="1"/>
        <v>0</v>
      </c>
      <c r="BG125" s="208">
        <f t="shared" ca="1" si="111"/>
        <v>0</v>
      </c>
      <c r="BH125" s="207"/>
      <c r="BI125" s="194"/>
      <c r="BJ125" s="198" cm="1">
        <f t="array" ref="BJ125">IFERROR(MATCH(TRUE,INDEX($B$14:$B$117&gt;=BI125,0),0),"")</f>
        <v>1</v>
      </c>
      <c r="BK125" s="194">
        <f t="shared" ca="1" si="112"/>
        <v>1.3963799927016407E-2</v>
      </c>
      <c r="BN125" s="194">
        <f t="shared" si="113"/>
        <v>0</v>
      </c>
      <c r="BO125" s="19">
        <f ca="1"/>
        <v>0</v>
      </c>
      <c r="BP125" s="208">
        <f t="shared" ca="1" si="114"/>
        <v>0</v>
      </c>
      <c r="BQ125" s="207"/>
      <c r="BR125" s="194"/>
      <c r="BS125" s="198" cm="1">
        <f t="array" ref="BS125">IFERROR(MATCH(TRUE,INDEX($B$14:$B$117&gt;=BR125,0),0),"")</f>
        <v>1</v>
      </c>
      <c r="BT125" s="194">
        <f t="shared" ca="1" si="115"/>
        <v>1.3963799927016407E-2</v>
      </c>
      <c r="BW125" s="194">
        <f t="shared" si="116"/>
        <v>0</v>
      </c>
      <c r="BX125" s="19">
        <f ca="1"/>
        <v>0</v>
      </c>
      <c r="BY125" s="208">
        <f t="shared" ca="1" si="117"/>
        <v>0</v>
      </c>
      <c r="BZ125" s="207"/>
      <c r="CA125" s="194"/>
      <c r="CB125" s="198" cm="1">
        <f t="array" ref="CB125">IFERROR(MATCH(TRUE,INDEX($B$14:$B$117&gt;=CA125,0),0),"")</f>
        <v>1</v>
      </c>
      <c r="CC125" s="194">
        <f t="shared" ca="1" si="118"/>
        <v>1.3963799927016407E-2</v>
      </c>
      <c r="CF125" s="194">
        <f t="shared" si="119"/>
        <v>0</v>
      </c>
      <c r="CG125" s="19">
        <f ca="1"/>
        <v>0</v>
      </c>
      <c r="CH125" s="208">
        <f t="shared" ca="1" si="120"/>
        <v>0</v>
      </c>
      <c r="CI125" s="207"/>
      <c r="CJ125" s="194"/>
      <c r="CK125" s="198" cm="1">
        <f t="array" ref="CK125">IFERROR(MATCH(TRUE,INDEX($B$14:$B$117&gt;=CJ125,0),0),"")</f>
        <v>1</v>
      </c>
      <c r="CL125" s="194">
        <f t="shared" ca="1" si="121"/>
        <v>1.3963799927016407E-2</v>
      </c>
      <c r="CO125" s="194">
        <f t="shared" si="122"/>
        <v>0</v>
      </c>
      <c r="CP125" s="19">
        <f ca="1"/>
        <v>0</v>
      </c>
      <c r="CQ125" s="208">
        <f t="shared" ca="1" si="123"/>
        <v>0</v>
      </c>
      <c r="CR125" s="207"/>
      <c r="CS125" s="194"/>
      <c r="CT125" s="198" cm="1">
        <f t="array" ref="CT125">IFERROR(MATCH(TRUE,INDEX($B$14:$B$117&gt;=CS125,0),0),"")</f>
        <v>1</v>
      </c>
      <c r="CU125" s="194">
        <f t="shared" ca="1" si="124"/>
        <v>1.3963799927016407E-2</v>
      </c>
      <c r="CX125" s="194">
        <f t="shared" si="125"/>
        <v>0</v>
      </c>
      <c r="CY125" s="19" t="e">
        <f ca="1"/>
        <v>#N/A</v>
      </c>
      <c r="CZ125" s="208" t="e">
        <f t="shared" ca="1" si="126"/>
        <v>#N/A</v>
      </c>
      <c r="DA125" s="207"/>
      <c r="DB125" s="194"/>
      <c r="DC125" s="198" cm="1">
        <f t="array" ref="DC125">IFERROR(MATCH(TRUE,INDEX($B$14:$B$117&gt;=DB125,0),0),"")</f>
        <v>1</v>
      </c>
      <c r="DD125" s="194">
        <f t="shared" ca="1" si="127"/>
        <v>1.3963799927016407E-2</v>
      </c>
      <c r="DG125" s="194">
        <f t="shared" si="128"/>
        <v>0</v>
      </c>
      <c r="DH125" s="19" t="e">
        <f ca="1"/>
        <v>#N/A</v>
      </c>
      <c r="DI125" s="208" t="e">
        <f t="shared" ca="1" si="129"/>
        <v>#N/A</v>
      </c>
      <c r="DJ125" s="207"/>
      <c r="DK125" s="194"/>
      <c r="DL125" s="198" cm="1">
        <f t="array" ref="DL125">IFERROR(MATCH(TRUE,INDEX($B$14:$B$117&gt;=DK125,0),0),"")</f>
        <v>1</v>
      </c>
      <c r="DM125" s="194">
        <f t="shared" ca="1" si="130"/>
        <v>1.3963799927016407E-2</v>
      </c>
      <c r="DP125" s="194">
        <f t="shared" si="131"/>
        <v>0</v>
      </c>
      <c r="DQ125" s="19" t="e">
        <f ca="1"/>
        <v>#N/A</v>
      </c>
      <c r="DR125" s="208" t="e">
        <f t="shared" ca="1" si="132"/>
        <v>#N/A</v>
      </c>
      <c r="DS125" s="207"/>
      <c r="DT125" s="194"/>
      <c r="DU125" s="198" cm="1">
        <f t="array" ref="DU125">IFERROR(MATCH(TRUE,INDEX($B$14:$B$117&gt;=DT125,0),0),"")</f>
        <v>1</v>
      </c>
      <c r="DV125" s="194">
        <f t="shared" ca="1" si="133"/>
        <v>1.3963799927016407E-2</v>
      </c>
      <c r="DY125" s="194">
        <f t="shared" si="134"/>
        <v>0</v>
      </c>
      <c r="DZ125" s="19" t="e">
        <f ca="1"/>
        <v>#N/A</v>
      </c>
      <c r="EA125" s="208" t="e">
        <f t="shared" ca="1" si="135"/>
        <v>#N/A</v>
      </c>
      <c r="EB125" s="207"/>
      <c r="EC125" s="194"/>
      <c r="ED125" s="198" cm="1">
        <f t="array" ref="ED125">IFERROR(MATCH(TRUE,INDEX($B$14:$B$117&gt;=EC125,0),0),"")</f>
        <v>1</v>
      </c>
      <c r="EE125" s="194">
        <f t="shared" ca="1" si="136"/>
        <v>1.3963799927016407E-2</v>
      </c>
      <c r="EH125" s="194">
        <f t="shared" si="137"/>
        <v>0</v>
      </c>
      <c r="EI125" s="19" t="e">
        <f ca="1"/>
        <v>#N/A</v>
      </c>
      <c r="EJ125" s="208" t="e">
        <f t="shared" ca="1" si="138"/>
        <v>#N/A</v>
      </c>
      <c r="EK125" s="207"/>
      <c r="EL125" s="194"/>
      <c r="EM125" s="198" cm="1">
        <f t="array" ref="EM125">IFERROR(MATCH(TRUE,INDEX($B$14:$B$117&gt;=EL125,0),0),"")</f>
        <v>1</v>
      </c>
      <c r="EN125" s="194">
        <f t="shared" ca="1" si="139"/>
        <v>1.3963799927016407E-2</v>
      </c>
      <c r="EQ125" s="194">
        <f t="shared" si="140"/>
        <v>0</v>
      </c>
      <c r="ER125" s="19" t="e">
        <f ca="1"/>
        <v>#N/A</v>
      </c>
      <c r="ES125" s="208" t="e">
        <f t="shared" ca="1" si="141"/>
        <v>#N/A</v>
      </c>
      <c r="ET125" s="207"/>
      <c r="EU125" s="194"/>
      <c r="EV125" s="198" cm="1">
        <f t="array" ref="EV125">IFERROR(MATCH(TRUE,INDEX($B$14:$B$117&gt;=EU125,0),0),"")</f>
        <v>1</v>
      </c>
      <c r="EW125" s="194">
        <f t="shared" ca="1" si="142"/>
        <v>1.3963799927016407E-2</v>
      </c>
      <c r="EZ125" s="194">
        <f t="shared" si="143"/>
        <v>0</v>
      </c>
      <c r="FA125" s="19" t="e">
        <f ca="1"/>
        <v>#N/A</v>
      </c>
      <c r="FB125" s="208" t="e">
        <f t="shared" ca="1" si="144"/>
        <v>#N/A</v>
      </c>
      <c r="FC125" s="207"/>
      <c r="FD125" s="194"/>
      <c r="FE125" s="198" cm="1">
        <f t="array" ref="FE125">IFERROR(MATCH(TRUE,INDEX($B$14:$B$117&gt;=FD125,0),0),"")</f>
        <v>1</v>
      </c>
      <c r="FF125" s="194">
        <f t="shared" ca="1" si="145"/>
        <v>1.3963799927016407E-2</v>
      </c>
      <c r="FI125" s="194">
        <f t="shared" si="146"/>
        <v>0</v>
      </c>
      <c r="FJ125" s="19" t="e">
        <f ca="1"/>
        <v>#N/A</v>
      </c>
      <c r="FK125" s="208" t="e">
        <f t="shared" ca="1" si="147"/>
        <v>#N/A</v>
      </c>
      <c r="FL125" s="207"/>
      <c r="FM125" s="194"/>
      <c r="FN125" s="198" cm="1">
        <f t="array" ref="FN125">IFERROR(MATCH(TRUE,INDEX($B$14:$B$117&gt;=FM125,0),0),"")</f>
        <v>1</v>
      </c>
      <c r="FO125" s="194">
        <f t="shared" ca="1" si="148"/>
        <v>1.3963799927016407E-2</v>
      </c>
      <c r="FR125" s="194">
        <f t="shared" si="149"/>
        <v>0</v>
      </c>
      <c r="FS125" s="19" t="e">
        <f ca="1"/>
        <v>#N/A</v>
      </c>
      <c r="FT125" s="208" t="e">
        <f t="shared" ca="1" si="150"/>
        <v>#N/A</v>
      </c>
      <c r="FU125" s="207"/>
      <c r="FV125" s="194"/>
      <c r="FW125" s="198" cm="1">
        <f t="array" ref="FW125">IFERROR(MATCH(TRUE,INDEX($B$14:$B$117&gt;=FV125,0),0),"")</f>
        <v>1</v>
      </c>
      <c r="FX125" s="194">
        <f t="shared" ca="1" si="151"/>
        <v>1.3963799927016407E-2</v>
      </c>
      <c r="GA125" s="194">
        <f t="shared" si="152"/>
        <v>0</v>
      </c>
      <c r="GB125" s="19" t="e">
        <f ca="1"/>
        <v>#N/A</v>
      </c>
      <c r="GC125" s="208" t="e">
        <f t="shared" ca="1" si="153"/>
        <v>#N/A</v>
      </c>
    </row>
    <row r="126" spans="1:185" x14ac:dyDescent="0.2">
      <c r="F126" s="207"/>
      <c r="G126" s="194"/>
      <c r="H126" s="198" cm="1">
        <f t="array" ref="H126">IFERROR(MATCH(TRUE,INDEX($B$14:$B$117&gt;=G126,0),0),"")</f>
        <v>1</v>
      </c>
      <c r="I126" s="194">
        <f t="shared" ca="1" si="98"/>
        <v>1.3963799927016407E-2</v>
      </c>
      <c r="L126" s="194">
        <f t="shared" si="154"/>
        <v>0</v>
      </c>
      <c r="M126" s="19">
        <f ca="1"/>
        <v>0</v>
      </c>
      <c r="N126" s="208">
        <f t="shared" ca="1" si="155"/>
        <v>0</v>
      </c>
      <c r="O126" s="207"/>
      <c r="P126" s="194"/>
      <c r="Q126" s="198" cm="1">
        <f t="array" ref="Q126">IFERROR(MATCH(TRUE,INDEX($B$14:$B$117&gt;=P126,0),0),"")</f>
        <v>1</v>
      </c>
      <c r="R126" s="194">
        <f t="shared" ca="1" si="99"/>
        <v>1.3963799927016407E-2</v>
      </c>
      <c r="U126" s="194">
        <f t="shared" si="156"/>
        <v>0</v>
      </c>
      <c r="V126" s="19">
        <f ca="1"/>
        <v>0</v>
      </c>
      <c r="W126" s="208">
        <f t="shared" ca="1" si="157"/>
        <v>0</v>
      </c>
      <c r="X126" s="207"/>
      <c r="Y126" s="194"/>
      <c r="Z126" s="198" cm="1">
        <f t="array" ref="Z126">IFERROR(MATCH(TRUE,INDEX($B$14:$B$117&gt;=Y126,0),0),"")</f>
        <v>1</v>
      </c>
      <c r="AA126" s="194">
        <f t="shared" ca="1" si="100"/>
        <v>1.3963799927016407E-2</v>
      </c>
      <c r="AD126" s="194">
        <f t="shared" si="101"/>
        <v>0</v>
      </c>
      <c r="AE126" s="19">
        <f ca="1"/>
        <v>0</v>
      </c>
      <c r="AF126" s="208">
        <f t="shared" ca="1" si="102"/>
        <v>0</v>
      </c>
      <c r="AG126" s="207"/>
      <c r="AH126" s="194"/>
      <c r="AI126" s="198" cm="1">
        <f t="array" ref="AI126">IFERROR(MATCH(TRUE,INDEX($B$14:$B$117&gt;=AH126,0),0),"")</f>
        <v>1</v>
      </c>
      <c r="AJ126" s="194">
        <f t="shared" ca="1" si="103"/>
        <v>1.3963799927016407E-2</v>
      </c>
      <c r="AM126" s="194">
        <f t="shared" si="104"/>
        <v>0</v>
      </c>
      <c r="AN126" s="19">
        <f ca="1"/>
        <v>0</v>
      </c>
      <c r="AO126" s="208">
        <f t="shared" ca="1" si="105"/>
        <v>0</v>
      </c>
      <c r="AP126" s="207"/>
      <c r="AQ126" s="194"/>
      <c r="AR126" s="198" cm="1">
        <f t="array" ref="AR126">IFERROR(MATCH(TRUE,INDEX($B$14:$B$117&gt;=AQ126,0),0),"")</f>
        <v>1</v>
      </c>
      <c r="AS126" s="194">
        <f t="shared" ca="1" si="106"/>
        <v>1.3963799927016407E-2</v>
      </c>
      <c r="AV126" s="194">
        <f t="shared" si="107"/>
        <v>0</v>
      </c>
      <c r="AW126" s="19">
        <f ca="1"/>
        <v>0</v>
      </c>
      <c r="AX126" s="208">
        <f t="shared" ca="1" si="108"/>
        <v>0</v>
      </c>
      <c r="AY126" s="207"/>
      <c r="AZ126" s="194"/>
      <c r="BA126" s="198" cm="1">
        <f t="array" ref="BA126">IFERROR(MATCH(TRUE,INDEX($B$14:$B$117&gt;=AZ126,0),0),"")</f>
        <v>1</v>
      </c>
      <c r="BB126" s="194">
        <f t="shared" ca="1" si="109"/>
        <v>1.3963799927016407E-2</v>
      </c>
      <c r="BE126" s="194">
        <f t="shared" si="110"/>
        <v>0</v>
      </c>
      <c r="BF126" s="19">
        <f ca="1"/>
        <v>0</v>
      </c>
      <c r="BG126" s="208">
        <f t="shared" ca="1" si="111"/>
        <v>0</v>
      </c>
      <c r="BH126" s="207"/>
      <c r="BI126" s="194"/>
      <c r="BJ126" s="198" cm="1">
        <f t="array" ref="BJ126">IFERROR(MATCH(TRUE,INDEX($B$14:$B$117&gt;=BI126,0),0),"")</f>
        <v>1</v>
      </c>
      <c r="BK126" s="194">
        <f t="shared" ca="1" si="112"/>
        <v>1.3963799927016407E-2</v>
      </c>
      <c r="BN126" s="194">
        <f t="shared" si="113"/>
        <v>0</v>
      </c>
      <c r="BO126" s="19">
        <f ca="1"/>
        <v>0</v>
      </c>
      <c r="BP126" s="208">
        <f t="shared" ca="1" si="114"/>
        <v>0</v>
      </c>
      <c r="BQ126" s="207"/>
      <c r="BR126" s="194"/>
      <c r="BS126" s="198" cm="1">
        <f t="array" ref="BS126">IFERROR(MATCH(TRUE,INDEX($B$14:$B$117&gt;=BR126,0),0),"")</f>
        <v>1</v>
      </c>
      <c r="BT126" s="194">
        <f t="shared" ca="1" si="115"/>
        <v>1.3963799927016407E-2</v>
      </c>
      <c r="BW126" s="194">
        <f t="shared" si="116"/>
        <v>0</v>
      </c>
      <c r="BX126" s="19">
        <f ca="1"/>
        <v>0</v>
      </c>
      <c r="BY126" s="208">
        <f t="shared" ca="1" si="117"/>
        <v>0</v>
      </c>
      <c r="BZ126" s="207"/>
      <c r="CA126" s="194"/>
      <c r="CB126" s="198" cm="1">
        <f t="array" ref="CB126">IFERROR(MATCH(TRUE,INDEX($B$14:$B$117&gt;=CA126,0),0),"")</f>
        <v>1</v>
      </c>
      <c r="CC126" s="194">
        <f t="shared" ca="1" si="118"/>
        <v>1.3963799927016407E-2</v>
      </c>
      <c r="CF126" s="194">
        <f t="shared" si="119"/>
        <v>0</v>
      </c>
      <c r="CG126" s="19">
        <f ca="1"/>
        <v>0</v>
      </c>
      <c r="CH126" s="208">
        <f t="shared" ca="1" si="120"/>
        <v>0</v>
      </c>
      <c r="CI126" s="207"/>
      <c r="CJ126" s="194"/>
      <c r="CK126" s="198" cm="1">
        <f t="array" ref="CK126">IFERROR(MATCH(TRUE,INDEX($B$14:$B$117&gt;=CJ126,0),0),"")</f>
        <v>1</v>
      </c>
      <c r="CL126" s="194">
        <f t="shared" ca="1" si="121"/>
        <v>1.3963799927016407E-2</v>
      </c>
      <c r="CO126" s="194">
        <f t="shared" si="122"/>
        <v>0</v>
      </c>
      <c r="CP126" s="19">
        <f ca="1"/>
        <v>0</v>
      </c>
      <c r="CQ126" s="208">
        <f t="shared" ca="1" si="123"/>
        <v>0</v>
      </c>
      <c r="CR126" s="207"/>
      <c r="CS126" s="194"/>
      <c r="CT126" s="198" cm="1">
        <f t="array" ref="CT126">IFERROR(MATCH(TRUE,INDEX($B$14:$B$117&gt;=CS126,0),0),"")</f>
        <v>1</v>
      </c>
      <c r="CU126" s="194">
        <f t="shared" ca="1" si="124"/>
        <v>1.3963799927016407E-2</v>
      </c>
      <c r="CX126" s="194">
        <f t="shared" si="125"/>
        <v>0</v>
      </c>
      <c r="CY126" s="19" t="e">
        <f ca="1"/>
        <v>#N/A</v>
      </c>
      <c r="CZ126" s="208" t="e">
        <f t="shared" ca="1" si="126"/>
        <v>#N/A</v>
      </c>
      <c r="DA126" s="207"/>
      <c r="DB126" s="194"/>
      <c r="DC126" s="198" cm="1">
        <f t="array" ref="DC126">IFERROR(MATCH(TRUE,INDEX($B$14:$B$117&gt;=DB126,0),0),"")</f>
        <v>1</v>
      </c>
      <c r="DD126" s="194">
        <f t="shared" ca="1" si="127"/>
        <v>1.3963799927016407E-2</v>
      </c>
      <c r="DG126" s="194">
        <f t="shared" si="128"/>
        <v>0</v>
      </c>
      <c r="DH126" s="19" t="e">
        <f ca="1"/>
        <v>#N/A</v>
      </c>
      <c r="DI126" s="208" t="e">
        <f t="shared" ca="1" si="129"/>
        <v>#N/A</v>
      </c>
      <c r="DJ126" s="207"/>
      <c r="DK126" s="194"/>
      <c r="DL126" s="198" cm="1">
        <f t="array" ref="DL126">IFERROR(MATCH(TRUE,INDEX($B$14:$B$117&gt;=DK126,0),0),"")</f>
        <v>1</v>
      </c>
      <c r="DM126" s="194">
        <f t="shared" ca="1" si="130"/>
        <v>1.3963799927016407E-2</v>
      </c>
      <c r="DP126" s="194">
        <f t="shared" si="131"/>
        <v>0</v>
      </c>
      <c r="DQ126" s="19" t="e">
        <f ca="1"/>
        <v>#N/A</v>
      </c>
      <c r="DR126" s="208" t="e">
        <f t="shared" ca="1" si="132"/>
        <v>#N/A</v>
      </c>
      <c r="DS126" s="207"/>
      <c r="DT126" s="194"/>
      <c r="DU126" s="198" cm="1">
        <f t="array" ref="DU126">IFERROR(MATCH(TRUE,INDEX($B$14:$B$117&gt;=DT126,0),0),"")</f>
        <v>1</v>
      </c>
      <c r="DV126" s="194">
        <f t="shared" ca="1" si="133"/>
        <v>1.3963799927016407E-2</v>
      </c>
      <c r="DY126" s="194">
        <f t="shared" si="134"/>
        <v>0</v>
      </c>
      <c r="DZ126" s="19" t="e">
        <f ca="1"/>
        <v>#N/A</v>
      </c>
      <c r="EA126" s="208" t="e">
        <f t="shared" ca="1" si="135"/>
        <v>#N/A</v>
      </c>
      <c r="EB126" s="207"/>
      <c r="EC126" s="194"/>
      <c r="ED126" s="198" cm="1">
        <f t="array" ref="ED126">IFERROR(MATCH(TRUE,INDEX($B$14:$B$117&gt;=EC126,0),0),"")</f>
        <v>1</v>
      </c>
      <c r="EE126" s="194">
        <f t="shared" ca="1" si="136"/>
        <v>1.3963799927016407E-2</v>
      </c>
      <c r="EH126" s="194">
        <f t="shared" si="137"/>
        <v>0</v>
      </c>
      <c r="EI126" s="19" t="e">
        <f ca="1"/>
        <v>#N/A</v>
      </c>
      <c r="EJ126" s="208" t="e">
        <f t="shared" ca="1" si="138"/>
        <v>#N/A</v>
      </c>
      <c r="EK126" s="207"/>
      <c r="EL126" s="194"/>
      <c r="EM126" s="198" cm="1">
        <f t="array" ref="EM126">IFERROR(MATCH(TRUE,INDEX($B$14:$B$117&gt;=EL126,0),0),"")</f>
        <v>1</v>
      </c>
      <c r="EN126" s="194">
        <f t="shared" ca="1" si="139"/>
        <v>1.3963799927016407E-2</v>
      </c>
      <c r="EQ126" s="194">
        <f t="shared" si="140"/>
        <v>0</v>
      </c>
      <c r="ER126" s="19" t="e">
        <f ca="1"/>
        <v>#N/A</v>
      </c>
      <c r="ES126" s="208" t="e">
        <f t="shared" ca="1" si="141"/>
        <v>#N/A</v>
      </c>
      <c r="ET126" s="207"/>
      <c r="EU126" s="194"/>
      <c r="EV126" s="198" cm="1">
        <f t="array" ref="EV126">IFERROR(MATCH(TRUE,INDEX($B$14:$B$117&gt;=EU126,0),0),"")</f>
        <v>1</v>
      </c>
      <c r="EW126" s="194">
        <f t="shared" ca="1" si="142"/>
        <v>1.3963799927016407E-2</v>
      </c>
      <c r="EZ126" s="194">
        <f t="shared" si="143"/>
        <v>0</v>
      </c>
      <c r="FA126" s="19" t="e">
        <f ca="1"/>
        <v>#N/A</v>
      </c>
      <c r="FB126" s="208" t="e">
        <f t="shared" ca="1" si="144"/>
        <v>#N/A</v>
      </c>
      <c r="FC126" s="207"/>
      <c r="FD126" s="194"/>
      <c r="FE126" s="198" cm="1">
        <f t="array" ref="FE126">IFERROR(MATCH(TRUE,INDEX($B$14:$B$117&gt;=FD126,0),0),"")</f>
        <v>1</v>
      </c>
      <c r="FF126" s="194">
        <f t="shared" ca="1" si="145"/>
        <v>1.3963799927016407E-2</v>
      </c>
      <c r="FI126" s="194">
        <f t="shared" si="146"/>
        <v>0</v>
      </c>
      <c r="FJ126" s="19" t="e">
        <f ca="1"/>
        <v>#N/A</v>
      </c>
      <c r="FK126" s="208" t="e">
        <f t="shared" ca="1" si="147"/>
        <v>#N/A</v>
      </c>
      <c r="FL126" s="207"/>
      <c r="FM126" s="194"/>
      <c r="FN126" s="198" cm="1">
        <f t="array" ref="FN126">IFERROR(MATCH(TRUE,INDEX($B$14:$B$117&gt;=FM126,0),0),"")</f>
        <v>1</v>
      </c>
      <c r="FO126" s="194">
        <f t="shared" ca="1" si="148"/>
        <v>1.3963799927016407E-2</v>
      </c>
      <c r="FR126" s="194">
        <f t="shared" si="149"/>
        <v>0</v>
      </c>
      <c r="FS126" s="19" t="e">
        <f ca="1"/>
        <v>#N/A</v>
      </c>
      <c r="FT126" s="208" t="e">
        <f t="shared" ca="1" si="150"/>
        <v>#N/A</v>
      </c>
      <c r="FU126" s="207"/>
      <c r="FV126" s="194"/>
      <c r="FW126" s="198" cm="1">
        <f t="array" ref="FW126">IFERROR(MATCH(TRUE,INDEX($B$14:$B$117&gt;=FV126,0),0),"")</f>
        <v>1</v>
      </c>
      <c r="FX126" s="194">
        <f t="shared" ca="1" si="151"/>
        <v>1.3963799927016407E-2</v>
      </c>
      <c r="GA126" s="194">
        <f t="shared" si="152"/>
        <v>0</v>
      </c>
      <c r="GB126" s="19" t="e">
        <f ca="1"/>
        <v>#N/A</v>
      </c>
      <c r="GC126" s="208" t="e">
        <f t="shared" ca="1" si="153"/>
        <v>#N/A</v>
      </c>
    </row>
    <row r="127" spans="1:185" x14ac:dyDescent="0.2">
      <c r="F127" s="207"/>
      <c r="G127" s="194"/>
      <c r="H127" s="198" cm="1">
        <f t="array" ref="H127">IFERROR(MATCH(TRUE,INDEX($B$14:$B$117&gt;=G127,0),0),"")</f>
        <v>1</v>
      </c>
      <c r="I127" s="194">
        <f t="shared" ca="1" si="98"/>
        <v>1.3963799927016407E-2</v>
      </c>
      <c r="L127" s="194">
        <f t="shared" si="154"/>
        <v>0</v>
      </c>
      <c r="M127" s="19">
        <f ca="1"/>
        <v>0</v>
      </c>
      <c r="N127" s="208">
        <f t="shared" ca="1" si="155"/>
        <v>0</v>
      </c>
      <c r="O127" s="207"/>
      <c r="P127" s="194"/>
      <c r="Q127" s="198" cm="1">
        <f t="array" ref="Q127">IFERROR(MATCH(TRUE,INDEX($B$14:$B$117&gt;=P127,0),0),"")</f>
        <v>1</v>
      </c>
      <c r="R127" s="194">
        <f t="shared" ca="1" si="99"/>
        <v>1.3963799927016407E-2</v>
      </c>
      <c r="U127" s="194">
        <f t="shared" si="156"/>
        <v>0</v>
      </c>
      <c r="V127" s="19">
        <f ca="1"/>
        <v>0</v>
      </c>
      <c r="W127" s="208">
        <f t="shared" ca="1" si="157"/>
        <v>0</v>
      </c>
      <c r="X127" s="207"/>
      <c r="Y127" s="194"/>
      <c r="Z127" s="198" cm="1">
        <f t="array" ref="Z127">IFERROR(MATCH(TRUE,INDEX($B$14:$B$117&gt;=Y127,0),0),"")</f>
        <v>1</v>
      </c>
      <c r="AA127" s="194">
        <f t="shared" ca="1" si="100"/>
        <v>1.3963799927016407E-2</v>
      </c>
      <c r="AD127" s="194">
        <f t="shared" si="101"/>
        <v>0</v>
      </c>
      <c r="AE127" s="19">
        <f ca="1"/>
        <v>0</v>
      </c>
      <c r="AF127" s="208">
        <f t="shared" ca="1" si="102"/>
        <v>0</v>
      </c>
      <c r="AG127" s="207"/>
      <c r="AH127" s="194"/>
      <c r="AI127" s="198" cm="1">
        <f t="array" ref="AI127">IFERROR(MATCH(TRUE,INDEX($B$14:$B$117&gt;=AH127,0),0),"")</f>
        <v>1</v>
      </c>
      <c r="AJ127" s="194">
        <f t="shared" ca="1" si="103"/>
        <v>1.3963799927016407E-2</v>
      </c>
      <c r="AM127" s="194">
        <f t="shared" si="104"/>
        <v>0</v>
      </c>
      <c r="AN127" s="19">
        <f ca="1"/>
        <v>0</v>
      </c>
      <c r="AO127" s="208">
        <f t="shared" ca="1" si="105"/>
        <v>0</v>
      </c>
      <c r="AP127" s="207"/>
      <c r="AQ127" s="194"/>
      <c r="AR127" s="198" cm="1">
        <f t="array" ref="AR127">IFERROR(MATCH(TRUE,INDEX($B$14:$B$117&gt;=AQ127,0),0),"")</f>
        <v>1</v>
      </c>
      <c r="AS127" s="194">
        <f t="shared" ca="1" si="106"/>
        <v>1.3963799927016407E-2</v>
      </c>
      <c r="AV127" s="194">
        <f t="shared" si="107"/>
        <v>0</v>
      </c>
      <c r="AW127" s="19">
        <f ca="1"/>
        <v>0</v>
      </c>
      <c r="AX127" s="208">
        <f t="shared" ca="1" si="108"/>
        <v>0</v>
      </c>
      <c r="AY127" s="207"/>
      <c r="AZ127" s="194"/>
      <c r="BA127" s="198" cm="1">
        <f t="array" ref="BA127">IFERROR(MATCH(TRUE,INDEX($B$14:$B$117&gt;=AZ127,0),0),"")</f>
        <v>1</v>
      </c>
      <c r="BB127" s="194">
        <f t="shared" ca="1" si="109"/>
        <v>1.3963799927016407E-2</v>
      </c>
      <c r="BE127" s="194">
        <f t="shared" si="110"/>
        <v>0</v>
      </c>
      <c r="BF127" s="19">
        <f ca="1"/>
        <v>0</v>
      </c>
      <c r="BG127" s="208">
        <f t="shared" ca="1" si="111"/>
        <v>0</v>
      </c>
      <c r="BH127" s="207"/>
      <c r="BI127" s="194"/>
      <c r="BJ127" s="198" cm="1">
        <f t="array" ref="BJ127">IFERROR(MATCH(TRUE,INDEX($B$14:$B$117&gt;=BI127,0),0),"")</f>
        <v>1</v>
      </c>
      <c r="BK127" s="194">
        <f t="shared" ca="1" si="112"/>
        <v>1.3963799927016407E-2</v>
      </c>
      <c r="BN127" s="194">
        <f t="shared" si="113"/>
        <v>0</v>
      </c>
      <c r="BO127" s="19">
        <f ca="1"/>
        <v>0</v>
      </c>
      <c r="BP127" s="208">
        <f t="shared" ca="1" si="114"/>
        <v>0</v>
      </c>
      <c r="BQ127" s="207"/>
      <c r="BR127" s="194"/>
      <c r="BS127" s="198" cm="1">
        <f t="array" ref="BS127">IFERROR(MATCH(TRUE,INDEX($B$14:$B$117&gt;=BR127,0),0),"")</f>
        <v>1</v>
      </c>
      <c r="BT127" s="194">
        <f t="shared" ca="1" si="115"/>
        <v>1.3963799927016407E-2</v>
      </c>
      <c r="BW127" s="194">
        <f t="shared" si="116"/>
        <v>0</v>
      </c>
      <c r="BX127" s="19">
        <f ca="1"/>
        <v>0</v>
      </c>
      <c r="BY127" s="208">
        <f t="shared" ca="1" si="117"/>
        <v>0</v>
      </c>
      <c r="BZ127" s="207"/>
      <c r="CA127" s="194"/>
      <c r="CB127" s="198" cm="1">
        <f t="array" ref="CB127">IFERROR(MATCH(TRUE,INDEX($B$14:$B$117&gt;=CA127,0),0),"")</f>
        <v>1</v>
      </c>
      <c r="CC127" s="194">
        <f t="shared" ca="1" si="118"/>
        <v>1.3963799927016407E-2</v>
      </c>
      <c r="CF127" s="194">
        <f t="shared" si="119"/>
        <v>0</v>
      </c>
      <c r="CG127" s="19">
        <f ca="1"/>
        <v>0</v>
      </c>
      <c r="CH127" s="208">
        <f t="shared" ca="1" si="120"/>
        <v>0</v>
      </c>
      <c r="CI127" s="207"/>
      <c r="CJ127" s="194"/>
      <c r="CK127" s="198" cm="1">
        <f t="array" ref="CK127">IFERROR(MATCH(TRUE,INDEX($B$14:$B$117&gt;=CJ127,0),0),"")</f>
        <v>1</v>
      </c>
      <c r="CL127" s="194">
        <f t="shared" ca="1" si="121"/>
        <v>1.3963799927016407E-2</v>
      </c>
      <c r="CO127" s="194">
        <f t="shared" si="122"/>
        <v>0</v>
      </c>
      <c r="CP127" s="19">
        <f ca="1"/>
        <v>0</v>
      </c>
      <c r="CQ127" s="208">
        <f t="shared" ca="1" si="123"/>
        <v>0</v>
      </c>
      <c r="CR127" s="207"/>
      <c r="CS127" s="194"/>
      <c r="CT127" s="198" cm="1">
        <f t="array" ref="CT127">IFERROR(MATCH(TRUE,INDEX($B$14:$B$117&gt;=CS127,0),0),"")</f>
        <v>1</v>
      </c>
      <c r="CU127" s="194">
        <f t="shared" ca="1" si="124"/>
        <v>1.3963799927016407E-2</v>
      </c>
      <c r="CX127" s="194">
        <f t="shared" si="125"/>
        <v>0</v>
      </c>
      <c r="CY127" s="19" t="e">
        <f ca="1"/>
        <v>#N/A</v>
      </c>
      <c r="CZ127" s="208" t="e">
        <f t="shared" ca="1" si="126"/>
        <v>#N/A</v>
      </c>
      <c r="DA127" s="207"/>
      <c r="DB127" s="194"/>
      <c r="DC127" s="198" cm="1">
        <f t="array" ref="DC127">IFERROR(MATCH(TRUE,INDEX($B$14:$B$117&gt;=DB127,0),0),"")</f>
        <v>1</v>
      </c>
      <c r="DD127" s="194">
        <f t="shared" ca="1" si="127"/>
        <v>1.3963799927016407E-2</v>
      </c>
      <c r="DG127" s="194">
        <f t="shared" si="128"/>
        <v>0</v>
      </c>
      <c r="DH127" s="19" t="e">
        <f ca="1"/>
        <v>#N/A</v>
      </c>
      <c r="DI127" s="208" t="e">
        <f t="shared" ca="1" si="129"/>
        <v>#N/A</v>
      </c>
      <c r="DJ127" s="207"/>
      <c r="DK127" s="194"/>
      <c r="DL127" s="198" cm="1">
        <f t="array" ref="DL127">IFERROR(MATCH(TRUE,INDEX($B$14:$B$117&gt;=DK127,0),0),"")</f>
        <v>1</v>
      </c>
      <c r="DM127" s="194">
        <f t="shared" ca="1" si="130"/>
        <v>1.3963799927016407E-2</v>
      </c>
      <c r="DP127" s="194">
        <f t="shared" si="131"/>
        <v>0</v>
      </c>
      <c r="DQ127" s="19" t="e">
        <f ca="1"/>
        <v>#N/A</v>
      </c>
      <c r="DR127" s="208" t="e">
        <f t="shared" ca="1" si="132"/>
        <v>#N/A</v>
      </c>
      <c r="DS127" s="207"/>
      <c r="DT127" s="194"/>
      <c r="DU127" s="198" cm="1">
        <f t="array" ref="DU127">IFERROR(MATCH(TRUE,INDEX($B$14:$B$117&gt;=DT127,0),0),"")</f>
        <v>1</v>
      </c>
      <c r="DV127" s="194">
        <f t="shared" ca="1" si="133"/>
        <v>1.3963799927016407E-2</v>
      </c>
      <c r="DY127" s="194">
        <f t="shared" si="134"/>
        <v>0</v>
      </c>
      <c r="DZ127" s="19" t="e">
        <f ca="1"/>
        <v>#N/A</v>
      </c>
      <c r="EA127" s="208" t="e">
        <f t="shared" ca="1" si="135"/>
        <v>#N/A</v>
      </c>
      <c r="EB127" s="207"/>
      <c r="EC127" s="194"/>
      <c r="ED127" s="198" cm="1">
        <f t="array" ref="ED127">IFERROR(MATCH(TRUE,INDEX($B$14:$B$117&gt;=EC127,0),0),"")</f>
        <v>1</v>
      </c>
      <c r="EE127" s="194">
        <f t="shared" ca="1" si="136"/>
        <v>1.3963799927016407E-2</v>
      </c>
      <c r="EH127" s="194">
        <f t="shared" si="137"/>
        <v>0</v>
      </c>
      <c r="EI127" s="19" t="e">
        <f ca="1"/>
        <v>#N/A</v>
      </c>
      <c r="EJ127" s="208" t="e">
        <f t="shared" ca="1" si="138"/>
        <v>#N/A</v>
      </c>
      <c r="EK127" s="207"/>
      <c r="EL127" s="194"/>
      <c r="EM127" s="198" cm="1">
        <f t="array" ref="EM127">IFERROR(MATCH(TRUE,INDEX($B$14:$B$117&gt;=EL127,0),0),"")</f>
        <v>1</v>
      </c>
      <c r="EN127" s="194">
        <f t="shared" ca="1" si="139"/>
        <v>1.3963799927016407E-2</v>
      </c>
      <c r="EQ127" s="194">
        <f t="shared" si="140"/>
        <v>0</v>
      </c>
      <c r="ER127" s="19" t="e">
        <f ca="1"/>
        <v>#N/A</v>
      </c>
      <c r="ES127" s="208" t="e">
        <f t="shared" ca="1" si="141"/>
        <v>#N/A</v>
      </c>
      <c r="ET127" s="207"/>
      <c r="EU127" s="194"/>
      <c r="EV127" s="198" cm="1">
        <f t="array" ref="EV127">IFERROR(MATCH(TRUE,INDEX($B$14:$B$117&gt;=EU127,0),0),"")</f>
        <v>1</v>
      </c>
      <c r="EW127" s="194">
        <f t="shared" ca="1" si="142"/>
        <v>1.3963799927016407E-2</v>
      </c>
      <c r="EZ127" s="194">
        <f t="shared" si="143"/>
        <v>0</v>
      </c>
      <c r="FA127" s="19" t="e">
        <f ca="1"/>
        <v>#N/A</v>
      </c>
      <c r="FB127" s="208" t="e">
        <f t="shared" ca="1" si="144"/>
        <v>#N/A</v>
      </c>
      <c r="FC127" s="207"/>
      <c r="FD127" s="194"/>
      <c r="FE127" s="198" cm="1">
        <f t="array" ref="FE127">IFERROR(MATCH(TRUE,INDEX($B$14:$B$117&gt;=FD127,0),0),"")</f>
        <v>1</v>
      </c>
      <c r="FF127" s="194">
        <f t="shared" ca="1" si="145"/>
        <v>1.3963799927016407E-2</v>
      </c>
      <c r="FI127" s="194">
        <f t="shared" si="146"/>
        <v>0</v>
      </c>
      <c r="FJ127" s="19" t="e">
        <f ca="1"/>
        <v>#N/A</v>
      </c>
      <c r="FK127" s="208" t="e">
        <f t="shared" ca="1" si="147"/>
        <v>#N/A</v>
      </c>
      <c r="FL127" s="207"/>
      <c r="FM127" s="194"/>
      <c r="FN127" s="198" cm="1">
        <f t="array" ref="FN127">IFERROR(MATCH(TRUE,INDEX($B$14:$B$117&gt;=FM127,0),0),"")</f>
        <v>1</v>
      </c>
      <c r="FO127" s="194">
        <f t="shared" ca="1" si="148"/>
        <v>1.3963799927016407E-2</v>
      </c>
      <c r="FR127" s="194">
        <f t="shared" si="149"/>
        <v>0</v>
      </c>
      <c r="FS127" s="19" t="e">
        <f ca="1"/>
        <v>#N/A</v>
      </c>
      <c r="FT127" s="208" t="e">
        <f t="shared" ca="1" si="150"/>
        <v>#N/A</v>
      </c>
      <c r="FU127" s="207"/>
      <c r="FV127" s="194"/>
      <c r="FW127" s="198" cm="1">
        <f t="array" ref="FW127">IFERROR(MATCH(TRUE,INDEX($B$14:$B$117&gt;=FV127,0),0),"")</f>
        <v>1</v>
      </c>
      <c r="FX127" s="194">
        <f t="shared" ca="1" si="151"/>
        <v>1.3963799927016407E-2</v>
      </c>
      <c r="GA127" s="194">
        <f t="shared" si="152"/>
        <v>0</v>
      </c>
      <c r="GB127" s="19" t="e">
        <f ca="1"/>
        <v>#N/A</v>
      </c>
      <c r="GC127" s="208" t="e">
        <f t="shared" ca="1" si="153"/>
        <v>#N/A</v>
      </c>
    </row>
    <row r="128" spans="1:185" x14ac:dyDescent="0.2">
      <c r="F128" s="207"/>
      <c r="G128" s="194"/>
      <c r="H128" s="198" cm="1">
        <f t="array" ref="H128">IFERROR(MATCH(TRUE,INDEX($B$14:$B$117&gt;=G128,0),0),"")</f>
        <v>1</v>
      </c>
      <c r="I128" s="194">
        <f t="shared" ca="1" si="98"/>
        <v>1.3963799927016407E-2</v>
      </c>
      <c r="L128" s="194">
        <f t="shared" si="154"/>
        <v>0</v>
      </c>
      <c r="M128" s="19">
        <f ca="1"/>
        <v>0</v>
      </c>
      <c r="N128" s="208">
        <f t="shared" ca="1" si="155"/>
        <v>0</v>
      </c>
      <c r="O128" s="207"/>
      <c r="P128" s="194"/>
      <c r="Q128" s="198" cm="1">
        <f t="array" ref="Q128">IFERROR(MATCH(TRUE,INDEX($B$14:$B$117&gt;=P128,0),0),"")</f>
        <v>1</v>
      </c>
      <c r="R128" s="194">
        <f t="shared" ca="1" si="99"/>
        <v>1.3963799927016407E-2</v>
      </c>
      <c r="U128" s="194">
        <f t="shared" si="156"/>
        <v>0</v>
      </c>
      <c r="V128" s="19">
        <f ca="1"/>
        <v>0</v>
      </c>
      <c r="W128" s="208">
        <f t="shared" ca="1" si="157"/>
        <v>0</v>
      </c>
      <c r="X128" s="207"/>
      <c r="Y128" s="194"/>
      <c r="Z128" s="198" cm="1">
        <f t="array" ref="Z128">IFERROR(MATCH(TRUE,INDEX($B$14:$B$117&gt;=Y128,0),0),"")</f>
        <v>1</v>
      </c>
      <c r="AA128" s="194">
        <f t="shared" ca="1" si="100"/>
        <v>1.3963799927016407E-2</v>
      </c>
      <c r="AD128" s="194">
        <f t="shared" si="101"/>
        <v>0</v>
      </c>
      <c r="AE128" s="19">
        <f ca="1"/>
        <v>0</v>
      </c>
      <c r="AF128" s="208">
        <f t="shared" ca="1" si="102"/>
        <v>0</v>
      </c>
      <c r="AG128" s="207"/>
      <c r="AH128" s="194"/>
      <c r="AI128" s="198" cm="1">
        <f t="array" ref="AI128">IFERROR(MATCH(TRUE,INDEX($B$14:$B$117&gt;=AH128,0),0),"")</f>
        <v>1</v>
      </c>
      <c r="AJ128" s="194">
        <f t="shared" ca="1" si="103"/>
        <v>1.3963799927016407E-2</v>
      </c>
      <c r="AM128" s="194">
        <f t="shared" si="104"/>
        <v>0</v>
      </c>
      <c r="AN128" s="19">
        <f ca="1"/>
        <v>0</v>
      </c>
      <c r="AO128" s="208">
        <f t="shared" ca="1" si="105"/>
        <v>0</v>
      </c>
      <c r="AP128" s="207"/>
      <c r="AQ128" s="194"/>
      <c r="AR128" s="198" cm="1">
        <f t="array" ref="AR128">IFERROR(MATCH(TRUE,INDEX($B$14:$B$117&gt;=AQ128,0),0),"")</f>
        <v>1</v>
      </c>
      <c r="AS128" s="194">
        <f t="shared" ca="1" si="106"/>
        <v>1.3963799927016407E-2</v>
      </c>
      <c r="AV128" s="194">
        <f t="shared" si="107"/>
        <v>0</v>
      </c>
      <c r="AW128" s="19">
        <f ca="1"/>
        <v>0</v>
      </c>
      <c r="AX128" s="208">
        <f t="shared" ca="1" si="108"/>
        <v>0</v>
      </c>
      <c r="AY128" s="207"/>
      <c r="AZ128" s="194"/>
      <c r="BA128" s="198" cm="1">
        <f t="array" ref="BA128">IFERROR(MATCH(TRUE,INDEX($B$14:$B$117&gt;=AZ128,0),0),"")</f>
        <v>1</v>
      </c>
      <c r="BB128" s="194">
        <f t="shared" ca="1" si="109"/>
        <v>1.3963799927016407E-2</v>
      </c>
      <c r="BE128" s="194">
        <f t="shared" si="110"/>
        <v>0</v>
      </c>
      <c r="BF128" s="19">
        <f ca="1"/>
        <v>0</v>
      </c>
      <c r="BG128" s="208">
        <f t="shared" ca="1" si="111"/>
        <v>0</v>
      </c>
      <c r="BH128" s="207"/>
      <c r="BI128" s="194"/>
      <c r="BJ128" s="198" cm="1">
        <f t="array" ref="BJ128">IFERROR(MATCH(TRUE,INDEX($B$14:$B$117&gt;=BI128,0),0),"")</f>
        <v>1</v>
      </c>
      <c r="BK128" s="194">
        <f t="shared" ca="1" si="112"/>
        <v>1.3963799927016407E-2</v>
      </c>
      <c r="BN128" s="194">
        <f t="shared" si="113"/>
        <v>0</v>
      </c>
      <c r="BO128" s="19">
        <f ca="1"/>
        <v>0</v>
      </c>
      <c r="BP128" s="208">
        <f t="shared" ca="1" si="114"/>
        <v>0</v>
      </c>
      <c r="BQ128" s="207"/>
      <c r="BR128" s="194"/>
      <c r="BS128" s="198" cm="1">
        <f t="array" ref="BS128">IFERROR(MATCH(TRUE,INDEX($B$14:$B$117&gt;=BR128,0),0),"")</f>
        <v>1</v>
      </c>
      <c r="BT128" s="194">
        <f t="shared" ca="1" si="115"/>
        <v>1.3963799927016407E-2</v>
      </c>
      <c r="BW128" s="194">
        <f t="shared" si="116"/>
        <v>0</v>
      </c>
      <c r="BX128" s="19">
        <f ca="1"/>
        <v>0</v>
      </c>
      <c r="BY128" s="208">
        <f t="shared" ca="1" si="117"/>
        <v>0</v>
      </c>
      <c r="BZ128" s="207"/>
      <c r="CA128" s="194"/>
      <c r="CB128" s="198" cm="1">
        <f t="array" ref="CB128">IFERROR(MATCH(TRUE,INDEX($B$14:$B$117&gt;=CA128,0),0),"")</f>
        <v>1</v>
      </c>
      <c r="CC128" s="194">
        <f t="shared" ca="1" si="118"/>
        <v>1.3963799927016407E-2</v>
      </c>
      <c r="CF128" s="194">
        <f t="shared" si="119"/>
        <v>0</v>
      </c>
      <c r="CG128" s="19">
        <f ca="1"/>
        <v>0</v>
      </c>
      <c r="CH128" s="208">
        <f t="shared" ca="1" si="120"/>
        <v>0</v>
      </c>
      <c r="CI128" s="207"/>
      <c r="CJ128" s="194"/>
      <c r="CK128" s="198" cm="1">
        <f t="array" ref="CK128">IFERROR(MATCH(TRUE,INDEX($B$14:$B$117&gt;=CJ128,0),0),"")</f>
        <v>1</v>
      </c>
      <c r="CL128" s="194">
        <f t="shared" ca="1" si="121"/>
        <v>1.3963799927016407E-2</v>
      </c>
      <c r="CO128" s="194">
        <f t="shared" si="122"/>
        <v>0</v>
      </c>
      <c r="CP128" s="19">
        <f ca="1"/>
        <v>0</v>
      </c>
      <c r="CQ128" s="208">
        <f t="shared" ca="1" si="123"/>
        <v>0</v>
      </c>
      <c r="CR128" s="207"/>
      <c r="CS128" s="194"/>
      <c r="CT128" s="198" cm="1">
        <f t="array" ref="CT128">IFERROR(MATCH(TRUE,INDEX($B$14:$B$117&gt;=CS128,0),0),"")</f>
        <v>1</v>
      </c>
      <c r="CU128" s="194">
        <f t="shared" ca="1" si="124"/>
        <v>1.3963799927016407E-2</v>
      </c>
      <c r="CX128" s="194">
        <f t="shared" si="125"/>
        <v>0</v>
      </c>
      <c r="CY128" s="19" t="e">
        <f ca="1"/>
        <v>#N/A</v>
      </c>
      <c r="CZ128" s="208" t="e">
        <f t="shared" ca="1" si="126"/>
        <v>#N/A</v>
      </c>
      <c r="DA128" s="207"/>
      <c r="DB128" s="194"/>
      <c r="DC128" s="198" cm="1">
        <f t="array" ref="DC128">IFERROR(MATCH(TRUE,INDEX($B$14:$B$117&gt;=DB128,0),0),"")</f>
        <v>1</v>
      </c>
      <c r="DD128" s="194">
        <f t="shared" ca="1" si="127"/>
        <v>1.3963799927016407E-2</v>
      </c>
      <c r="DG128" s="194">
        <f t="shared" si="128"/>
        <v>0</v>
      </c>
      <c r="DH128" s="19" t="e">
        <f ca="1"/>
        <v>#N/A</v>
      </c>
      <c r="DI128" s="208" t="e">
        <f t="shared" ca="1" si="129"/>
        <v>#N/A</v>
      </c>
      <c r="DJ128" s="207"/>
      <c r="DK128" s="194"/>
      <c r="DL128" s="198" cm="1">
        <f t="array" ref="DL128">IFERROR(MATCH(TRUE,INDEX($B$14:$B$117&gt;=DK128,0),0),"")</f>
        <v>1</v>
      </c>
      <c r="DM128" s="194">
        <f t="shared" ca="1" si="130"/>
        <v>1.3963799927016407E-2</v>
      </c>
      <c r="DP128" s="194">
        <f t="shared" si="131"/>
        <v>0</v>
      </c>
      <c r="DQ128" s="19" t="e">
        <f ca="1"/>
        <v>#N/A</v>
      </c>
      <c r="DR128" s="208" t="e">
        <f t="shared" ca="1" si="132"/>
        <v>#N/A</v>
      </c>
      <c r="DS128" s="207"/>
      <c r="DT128" s="194"/>
      <c r="DU128" s="198" cm="1">
        <f t="array" ref="DU128">IFERROR(MATCH(TRUE,INDEX($B$14:$B$117&gt;=DT128,0),0),"")</f>
        <v>1</v>
      </c>
      <c r="DV128" s="194">
        <f t="shared" ca="1" si="133"/>
        <v>1.3963799927016407E-2</v>
      </c>
      <c r="DY128" s="194">
        <f t="shared" si="134"/>
        <v>0</v>
      </c>
      <c r="DZ128" s="19" t="e">
        <f ca="1"/>
        <v>#N/A</v>
      </c>
      <c r="EA128" s="208" t="e">
        <f t="shared" ca="1" si="135"/>
        <v>#N/A</v>
      </c>
      <c r="EB128" s="207"/>
      <c r="EC128" s="194"/>
      <c r="ED128" s="198" cm="1">
        <f t="array" ref="ED128">IFERROR(MATCH(TRUE,INDEX($B$14:$B$117&gt;=EC128,0),0),"")</f>
        <v>1</v>
      </c>
      <c r="EE128" s="194">
        <f t="shared" ca="1" si="136"/>
        <v>1.3963799927016407E-2</v>
      </c>
      <c r="EH128" s="194">
        <f t="shared" si="137"/>
        <v>0</v>
      </c>
      <c r="EI128" s="19" t="e">
        <f ca="1"/>
        <v>#N/A</v>
      </c>
      <c r="EJ128" s="208" t="e">
        <f t="shared" ca="1" si="138"/>
        <v>#N/A</v>
      </c>
      <c r="EK128" s="207"/>
      <c r="EL128" s="194"/>
      <c r="EM128" s="198" cm="1">
        <f t="array" ref="EM128">IFERROR(MATCH(TRUE,INDEX($B$14:$B$117&gt;=EL128,0),0),"")</f>
        <v>1</v>
      </c>
      <c r="EN128" s="194">
        <f t="shared" ca="1" si="139"/>
        <v>1.3963799927016407E-2</v>
      </c>
      <c r="EQ128" s="194">
        <f t="shared" si="140"/>
        <v>0</v>
      </c>
      <c r="ER128" s="19" t="e">
        <f ca="1"/>
        <v>#N/A</v>
      </c>
      <c r="ES128" s="208" t="e">
        <f t="shared" ca="1" si="141"/>
        <v>#N/A</v>
      </c>
      <c r="ET128" s="207"/>
      <c r="EU128" s="194"/>
      <c r="EV128" s="198" cm="1">
        <f t="array" ref="EV128">IFERROR(MATCH(TRUE,INDEX($B$14:$B$117&gt;=EU128,0),0),"")</f>
        <v>1</v>
      </c>
      <c r="EW128" s="194">
        <f t="shared" ca="1" si="142"/>
        <v>1.3963799927016407E-2</v>
      </c>
      <c r="EZ128" s="194">
        <f t="shared" si="143"/>
        <v>0</v>
      </c>
      <c r="FA128" s="19" t="e">
        <f ca="1"/>
        <v>#N/A</v>
      </c>
      <c r="FB128" s="208" t="e">
        <f t="shared" ca="1" si="144"/>
        <v>#N/A</v>
      </c>
      <c r="FC128" s="207"/>
      <c r="FD128" s="194"/>
      <c r="FE128" s="198" cm="1">
        <f t="array" ref="FE128">IFERROR(MATCH(TRUE,INDEX($B$14:$B$117&gt;=FD128,0),0),"")</f>
        <v>1</v>
      </c>
      <c r="FF128" s="194">
        <f t="shared" ca="1" si="145"/>
        <v>1.3963799927016407E-2</v>
      </c>
      <c r="FI128" s="194">
        <f t="shared" si="146"/>
        <v>0</v>
      </c>
      <c r="FJ128" s="19" t="e">
        <f ca="1"/>
        <v>#N/A</v>
      </c>
      <c r="FK128" s="208" t="e">
        <f t="shared" ca="1" si="147"/>
        <v>#N/A</v>
      </c>
      <c r="FL128" s="207"/>
      <c r="FM128" s="194"/>
      <c r="FN128" s="198" cm="1">
        <f t="array" ref="FN128">IFERROR(MATCH(TRUE,INDEX($B$14:$B$117&gt;=FM128,0),0),"")</f>
        <v>1</v>
      </c>
      <c r="FO128" s="194">
        <f t="shared" ca="1" si="148"/>
        <v>1.3963799927016407E-2</v>
      </c>
      <c r="FR128" s="194">
        <f t="shared" si="149"/>
        <v>0</v>
      </c>
      <c r="FS128" s="19" t="e">
        <f ca="1"/>
        <v>#N/A</v>
      </c>
      <c r="FT128" s="208" t="e">
        <f t="shared" ca="1" si="150"/>
        <v>#N/A</v>
      </c>
      <c r="FU128" s="207"/>
      <c r="FV128" s="194"/>
      <c r="FW128" s="198" cm="1">
        <f t="array" ref="FW128">IFERROR(MATCH(TRUE,INDEX($B$14:$B$117&gt;=FV128,0),0),"")</f>
        <v>1</v>
      </c>
      <c r="FX128" s="194">
        <f t="shared" ca="1" si="151"/>
        <v>1.3963799927016407E-2</v>
      </c>
      <c r="GA128" s="194">
        <f t="shared" si="152"/>
        <v>0</v>
      </c>
      <c r="GB128" s="19" t="e">
        <f ca="1"/>
        <v>#N/A</v>
      </c>
      <c r="GC128" s="208" t="e">
        <f t="shared" ca="1" si="153"/>
        <v>#N/A</v>
      </c>
    </row>
    <row r="129" spans="6:185" x14ac:dyDescent="0.2">
      <c r="F129" s="207"/>
      <c r="G129" s="194"/>
      <c r="H129" s="198" cm="1">
        <f t="array" ref="H129">IFERROR(MATCH(TRUE,INDEX($B$14:$B$117&gt;=G129,0),0),"")</f>
        <v>1</v>
      </c>
      <c r="I129" s="194">
        <f t="shared" ca="1" si="98"/>
        <v>1.3963799927016407E-2</v>
      </c>
      <c r="L129" s="194">
        <f t="shared" si="154"/>
        <v>0</v>
      </c>
      <c r="M129" s="19">
        <f ca="1"/>
        <v>0</v>
      </c>
      <c r="N129" s="208">
        <f t="shared" ca="1" si="155"/>
        <v>0</v>
      </c>
      <c r="O129" s="207"/>
      <c r="P129" s="194"/>
      <c r="Q129" s="198" cm="1">
        <f t="array" ref="Q129">IFERROR(MATCH(TRUE,INDEX($B$14:$B$117&gt;=P129,0),0),"")</f>
        <v>1</v>
      </c>
      <c r="R129" s="194">
        <f t="shared" ca="1" si="99"/>
        <v>1.3963799927016407E-2</v>
      </c>
      <c r="U129" s="194">
        <f t="shared" si="156"/>
        <v>0</v>
      </c>
      <c r="V129" s="19">
        <f ca="1"/>
        <v>0</v>
      </c>
      <c r="W129" s="208">
        <f t="shared" ca="1" si="157"/>
        <v>0</v>
      </c>
      <c r="X129" s="207"/>
      <c r="Y129" s="194"/>
      <c r="Z129" s="198" cm="1">
        <f t="array" ref="Z129">IFERROR(MATCH(TRUE,INDEX($B$14:$B$117&gt;=Y129,0),0),"")</f>
        <v>1</v>
      </c>
      <c r="AA129" s="194">
        <f t="shared" ca="1" si="100"/>
        <v>1.3963799927016407E-2</v>
      </c>
      <c r="AD129" s="194">
        <f t="shared" si="101"/>
        <v>0</v>
      </c>
      <c r="AE129" s="19">
        <f ca="1"/>
        <v>0</v>
      </c>
      <c r="AF129" s="208">
        <f t="shared" ca="1" si="102"/>
        <v>0</v>
      </c>
      <c r="AG129" s="207"/>
      <c r="AH129" s="194"/>
      <c r="AI129" s="198" cm="1">
        <f t="array" ref="AI129">IFERROR(MATCH(TRUE,INDEX($B$14:$B$117&gt;=AH129,0),0),"")</f>
        <v>1</v>
      </c>
      <c r="AJ129" s="194">
        <f t="shared" ca="1" si="103"/>
        <v>1.3963799927016407E-2</v>
      </c>
      <c r="AM129" s="194">
        <f t="shared" si="104"/>
        <v>0</v>
      </c>
      <c r="AN129" s="19">
        <f ca="1"/>
        <v>0</v>
      </c>
      <c r="AO129" s="208">
        <f t="shared" ca="1" si="105"/>
        <v>0</v>
      </c>
      <c r="AP129" s="207"/>
      <c r="AQ129" s="194"/>
      <c r="AR129" s="198" cm="1">
        <f t="array" ref="AR129">IFERROR(MATCH(TRUE,INDEX($B$14:$B$117&gt;=AQ129,0),0),"")</f>
        <v>1</v>
      </c>
      <c r="AS129" s="194">
        <f t="shared" ca="1" si="106"/>
        <v>1.3963799927016407E-2</v>
      </c>
      <c r="AV129" s="194">
        <f t="shared" si="107"/>
        <v>0</v>
      </c>
      <c r="AW129" s="19">
        <f ca="1"/>
        <v>0</v>
      </c>
      <c r="AX129" s="208">
        <f t="shared" ca="1" si="108"/>
        <v>0</v>
      </c>
      <c r="AY129" s="207"/>
      <c r="AZ129" s="194"/>
      <c r="BA129" s="198" cm="1">
        <f t="array" ref="BA129">IFERROR(MATCH(TRUE,INDEX($B$14:$B$117&gt;=AZ129,0),0),"")</f>
        <v>1</v>
      </c>
      <c r="BB129" s="194">
        <f t="shared" ca="1" si="109"/>
        <v>1.3963799927016407E-2</v>
      </c>
      <c r="BE129" s="194">
        <f t="shared" si="110"/>
        <v>0</v>
      </c>
      <c r="BF129" s="19">
        <f ca="1"/>
        <v>0</v>
      </c>
      <c r="BG129" s="208">
        <f t="shared" ca="1" si="111"/>
        <v>0</v>
      </c>
      <c r="BH129" s="207"/>
      <c r="BI129" s="194"/>
      <c r="BJ129" s="198" cm="1">
        <f t="array" ref="BJ129">IFERROR(MATCH(TRUE,INDEX($B$14:$B$117&gt;=BI129,0),0),"")</f>
        <v>1</v>
      </c>
      <c r="BK129" s="194">
        <f t="shared" ca="1" si="112"/>
        <v>1.3963799927016407E-2</v>
      </c>
      <c r="BN129" s="194">
        <f t="shared" si="113"/>
        <v>0</v>
      </c>
      <c r="BO129" s="19">
        <f ca="1"/>
        <v>0</v>
      </c>
      <c r="BP129" s="208">
        <f t="shared" ca="1" si="114"/>
        <v>0</v>
      </c>
      <c r="BQ129" s="207"/>
      <c r="BR129" s="194"/>
      <c r="BS129" s="198" cm="1">
        <f t="array" ref="BS129">IFERROR(MATCH(TRUE,INDEX($B$14:$B$117&gt;=BR129,0),0),"")</f>
        <v>1</v>
      </c>
      <c r="BT129" s="194">
        <f t="shared" ca="1" si="115"/>
        <v>1.3963799927016407E-2</v>
      </c>
      <c r="BW129" s="194">
        <f t="shared" si="116"/>
        <v>0</v>
      </c>
      <c r="BX129" s="19">
        <f ca="1"/>
        <v>0</v>
      </c>
      <c r="BY129" s="208">
        <f t="shared" ca="1" si="117"/>
        <v>0</v>
      </c>
      <c r="BZ129" s="207"/>
      <c r="CA129" s="194"/>
      <c r="CB129" s="198" cm="1">
        <f t="array" ref="CB129">IFERROR(MATCH(TRUE,INDEX($B$14:$B$117&gt;=CA129,0),0),"")</f>
        <v>1</v>
      </c>
      <c r="CC129" s="194">
        <f t="shared" ca="1" si="118"/>
        <v>1.3963799927016407E-2</v>
      </c>
      <c r="CF129" s="194">
        <f t="shared" si="119"/>
        <v>0</v>
      </c>
      <c r="CG129" s="19">
        <f ca="1"/>
        <v>0</v>
      </c>
      <c r="CH129" s="208">
        <f t="shared" ca="1" si="120"/>
        <v>0</v>
      </c>
      <c r="CI129" s="207"/>
      <c r="CJ129" s="194"/>
      <c r="CK129" s="198" cm="1">
        <f t="array" ref="CK129">IFERROR(MATCH(TRUE,INDEX($B$14:$B$117&gt;=CJ129,0),0),"")</f>
        <v>1</v>
      </c>
      <c r="CL129" s="194">
        <f t="shared" ca="1" si="121"/>
        <v>1.3963799927016407E-2</v>
      </c>
      <c r="CO129" s="194">
        <f t="shared" si="122"/>
        <v>0</v>
      </c>
      <c r="CP129" s="19">
        <f ca="1"/>
        <v>0</v>
      </c>
      <c r="CQ129" s="208">
        <f t="shared" ca="1" si="123"/>
        <v>0</v>
      </c>
      <c r="CR129" s="207"/>
      <c r="CS129" s="194"/>
      <c r="CT129" s="198" cm="1">
        <f t="array" ref="CT129">IFERROR(MATCH(TRUE,INDEX($B$14:$B$117&gt;=CS129,0),0),"")</f>
        <v>1</v>
      </c>
      <c r="CU129" s="194">
        <f t="shared" ca="1" si="124"/>
        <v>1.3963799927016407E-2</v>
      </c>
      <c r="CX129" s="194">
        <f t="shared" si="125"/>
        <v>0</v>
      </c>
      <c r="CY129" s="19" t="e">
        <f ca="1"/>
        <v>#N/A</v>
      </c>
      <c r="CZ129" s="208" t="e">
        <f t="shared" ca="1" si="126"/>
        <v>#N/A</v>
      </c>
      <c r="DA129" s="207"/>
      <c r="DB129" s="194"/>
      <c r="DC129" s="198" cm="1">
        <f t="array" ref="DC129">IFERROR(MATCH(TRUE,INDEX($B$14:$B$117&gt;=DB129,0),0),"")</f>
        <v>1</v>
      </c>
      <c r="DD129" s="194">
        <f t="shared" ca="1" si="127"/>
        <v>1.3963799927016407E-2</v>
      </c>
      <c r="DG129" s="194">
        <f t="shared" si="128"/>
        <v>0</v>
      </c>
      <c r="DH129" s="19" t="e">
        <f ca="1"/>
        <v>#N/A</v>
      </c>
      <c r="DI129" s="208" t="e">
        <f t="shared" ca="1" si="129"/>
        <v>#N/A</v>
      </c>
      <c r="DJ129" s="207"/>
      <c r="DK129" s="194"/>
      <c r="DL129" s="198" cm="1">
        <f t="array" ref="DL129">IFERROR(MATCH(TRUE,INDEX($B$14:$B$117&gt;=DK129,0),0),"")</f>
        <v>1</v>
      </c>
      <c r="DM129" s="194">
        <f t="shared" ca="1" si="130"/>
        <v>1.3963799927016407E-2</v>
      </c>
      <c r="DP129" s="194">
        <f t="shared" si="131"/>
        <v>0</v>
      </c>
      <c r="DQ129" s="19" t="e">
        <f ca="1"/>
        <v>#N/A</v>
      </c>
      <c r="DR129" s="208" t="e">
        <f t="shared" ca="1" si="132"/>
        <v>#N/A</v>
      </c>
      <c r="DS129" s="207"/>
      <c r="DT129" s="194"/>
      <c r="DU129" s="198" cm="1">
        <f t="array" ref="DU129">IFERROR(MATCH(TRUE,INDEX($B$14:$B$117&gt;=DT129,0),0),"")</f>
        <v>1</v>
      </c>
      <c r="DV129" s="194">
        <f t="shared" ca="1" si="133"/>
        <v>1.3963799927016407E-2</v>
      </c>
      <c r="DY129" s="194">
        <f t="shared" si="134"/>
        <v>0</v>
      </c>
      <c r="DZ129" s="19" t="e">
        <f ca="1"/>
        <v>#N/A</v>
      </c>
      <c r="EA129" s="208" t="e">
        <f t="shared" ca="1" si="135"/>
        <v>#N/A</v>
      </c>
      <c r="EB129" s="207"/>
      <c r="EC129" s="194"/>
      <c r="ED129" s="198" cm="1">
        <f t="array" ref="ED129">IFERROR(MATCH(TRUE,INDEX($B$14:$B$117&gt;=EC129,0),0),"")</f>
        <v>1</v>
      </c>
      <c r="EE129" s="194">
        <f t="shared" ca="1" si="136"/>
        <v>1.3963799927016407E-2</v>
      </c>
      <c r="EH129" s="194">
        <f t="shared" si="137"/>
        <v>0</v>
      </c>
      <c r="EI129" s="19" t="e">
        <f ca="1"/>
        <v>#N/A</v>
      </c>
      <c r="EJ129" s="208" t="e">
        <f t="shared" ca="1" si="138"/>
        <v>#N/A</v>
      </c>
      <c r="EK129" s="207"/>
      <c r="EL129" s="194"/>
      <c r="EM129" s="198" cm="1">
        <f t="array" ref="EM129">IFERROR(MATCH(TRUE,INDEX($B$14:$B$117&gt;=EL129,0),0),"")</f>
        <v>1</v>
      </c>
      <c r="EN129" s="194">
        <f t="shared" ca="1" si="139"/>
        <v>1.3963799927016407E-2</v>
      </c>
      <c r="EQ129" s="194">
        <f t="shared" si="140"/>
        <v>0</v>
      </c>
      <c r="ER129" s="19" t="e">
        <f ca="1"/>
        <v>#N/A</v>
      </c>
      <c r="ES129" s="208" t="e">
        <f t="shared" ca="1" si="141"/>
        <v>#N/A</v>
      </c>
      <c r="ET129" s="207"/>
      <c r="EU129" s="194"/>
      <c r="EV129" s="198" cm="1">
        <f t="array" ref="EV129">IFERROR(MATCH(TRUE,INDEX($B$14:$B$117&gt;=EU129,0),0),"")</f>
        <v>1</v>
      </c>
      <c r="EW129" s="194">
        <f t="shared" ca="1" si="142"/>
        <v>1.3963799927016407E-2</v>
      </c>
      <c r="EZ129" s="194">
        <f t="shared" si="143"/>
        <v>0</v>
      </c>
      <c r="FA129" s="19" t="e">
        <f ca="1"/>
        <v>#N/A</v>
      </c>
      <c r="FB129" s="208" t="e">
        <f t="shared" ca="1" si="144"/>
        <v>#N/A</v>
      </c>
      <c r="FC129" s="207"/>
      <c r="FD129" s="194"/>
      <c r="FE129" s="198" cm="1">
        <f t="array" ref="FE129">IFERROR(MATCH(TRUE,INDEX($B$14:$B$117&gt;=FD129,0),0),"")</f>
        <v>1</v>
      </c>
      <c r="FF129" s="194">
        <f t="shared" ca="1" si="145"/>
        <v>1.3963799927016407E-2</v>
      </c>
      <c r="FI129" s="194">
        <f t="shared" si="146"/>
        <v>0</v>
      </c>
      <c r="FJ129" s="19" t="e">
        <f ca="1"/>
        <v>#N/A</v>
      </c>
      <c r="FK129" s="208" t="e">
        <f t="shared" ca="1" si="147"/>
        <v>#N/A</v>
      </c>
      <c r="FL129" s="207"/>
      <c r="FM129" s="194"/>
      <c r="FN129" s="198" cm="1">
        <f t="array" ref="FN129">IFERROR(MATCH(TRUE,INDEX($B$14:$B$117&gt;=FM129,0),0),"")</f>
        <v>1</v>
      </c>
      <c r="FO129" s="194">
        <f t="shared" ca="1" si="148"/>
        <v>1.3963799927016407E-2</v>
      </c>
      <c r="FR129" s="194">
        <f t="shared" si="149"/>
        <v>0</v>
      </c>
      <c r="FS129" s="19" t="e">
        <f ca="1"/>
        <v>#N/A</v>
      </c>
      <c r="FT129" s="208" t="e">
        <f t="shared" ca="1" si="150"/>
        <v>#N/A</v>
      </c>
      <c r="FU129" s="207"/>
      <c r="FV129" s="194"/>
      <c r="FW129" s="198" cm="1">
        <f t="array" ref="FW129">IFERROR(MATCH(TRUE,INDEX($B$14:$B$117&gt;=FV129,0),0),"")</f>
        <v>1</v>
      </c>
      <c r="FX129" s="194">
        <f t="shared" ca="1" si="151"/>
        <v>1.3963799927016407E-2</v>
      </c>
      <c r="GA129" s="194">
        <f t="shared" si="152"/>
        <v>0</v>
      </c>
      <c r="GB129" s="19" t="e">
        <f ca="1"/>
        <v>#N/A</v>
      </c>
      <c r="GC129" s="208" t="e">
        <f t="shared" ca="1" si="153"/>
        <v>#N/A</v>
      </c>
    </row>
    <row r="130" spans="6:185" x14ac:dyDescent="0.2">
      <c r="F130" s="207"/>
      <c r="G130" s="194"/>
      <c r="H130" s="198" cm="1">
        <f t="array" ref="H130">IFERROR(MATCH(TRUE,INDEX($B$14:$B$117&gt;=G130,0),0),"")</f>
        <v>1</v>
      </c>
      <c r="I130" s="194">
        <f t="shared" ca="1" si="98"/>
        <v>1.3963799927016407E-2</v>
      </c>
      <c r="L130" s="194">
        <f t="shared" si="154"/>
        <v>0</v>
      </c>
      <c r="M130" s="19">
        <f ca="1"/>
        <v>0</v>
      </c>
      <c r="N130" s="208">
        <f t="shared" ca="1" si="155"/>
        <v>0</v>
      </c>
      <c r="O130" s="207"/>
      <c r="P130" s="194"/>
      <c r="Q130" s="198" cm="1">
        <f t="array" ref="Q130">IFERROR(MATCH(TRUE,INDEX($B$14:$B$117&gt;=P130,0),0),"")</f>
        <v>1</v>
      </c>
      <c r="R130" s="194">
        <f t="shared" ca="1" si="99"/>
        <v>1.3963799927016407E-2</v>
      </c>
      <c r="U130" s="194">
        <f t="shared" si="156"/>
        <v>0</v>
      </c>
      <c r="V130" s="19">
        <f ca="1"/>
        <v>0</v>
      </c>
      <c r="W130" s="208">
        <f t="shared" ca="1" si="157"/>
        <v>0</v>
      </c>
      <c r="X130" s="207"/>
      <c r="Y130" s="194"/>
      <c r="Z130" s="198" cm="1">
        <f t="array" ref="Z130">IFERROR(MATCH(TRUE,INDEX($B$14:$B$117&gt;=Y130,0),0),"")</f>
        <v>1</v>
      </c>
      <c r="AA130" s="194">
        <f t="shared" ca="1" si="100"/>
        <v>1.3963799927016407E-2</v>
      </c>
      <c r="AD130" s="194">
        <f t="shared" si="101"/>
        <v>0</v>
      </c>
      <c r="AE130" s="19">
        <f ca="1"/>
        <v>0</v>
      </c>
      <c r="AF130" s="208">
        <f t="shared" ca="1" si="102"/>
        <v>0</v>
      </c>
      <c r="AG130" s="207"/>
      <c r="AH130" s="194"/>
      <c r="AI130" s="198" cm="1">
        <f t="array" ref="AI130">IFERROR(MATCH(TRUE,INDEX($B$14:$B$117&gt;=AH130,0),0),"")</f>
        <v>1</v>
      </c>
      <c r="AJ130" s="194">
        <f t="shared" ca="1" si="103"/>
        <v>1.3963799927016407E-2</v>
      </c>
      <c r="AM130" s="194">
        <f t="shared" si="104"/>
        <v>0</v>
      </c>
      <c r="AN130" s="19">
        <f ca="1"/>
        <v>0</v>
      </c>
      <c r="AO130" s="208">
        <f t="shared" ca="1" si="105"/>
        <v>0</v>
      </c>
      <c r="AP130" s="207"/>
      <c r="AQ130" s="194"/>
      <c r="AR130" s="198" cm="1">
        <f t="array" ref="AR130">IFERROR(MATCH(TRUE,INDEX($B$14:$B$117&gt;=AQ130,0),0),"")</f>
        <v>1</v>
      </c>
      <c r="AS130" s="194">
        <f t="shared" ca="1" si="106"/>
        <v>1.3963799927016407E-2</v>
      </c>
      <c r="AV130" s="194">
        <f t="shared" si="107"/>
        <v>0</v>
      </c>
      <c r="AW130" s="19">
        <f ca="1"/>
        <v>0</v>
      </c>
      <c r="AX130" s="208">
        <f t="shared" ca="1" si="108"/>
        <v>0</v>
      </c>
      <c r="AY130" s="207"/>
      <c r="AZ130" s="194"/>
      <c r="BA130" s="198" cm="1">
        <f t="array" ref="BA130">IFERROR(MATCH(TRUE,INDEX($B$14:$B$117&gt;=AZ130,0),0),"")</f>
        <v>1</v>
      </c>
      <c r="BB130" s="194">
        <f t="shared" ca="1" si="109"/>
        <v>1.3963799927016407E-2</v>
      </c>
      <c r="BE130" s="194">
        <f t="shared" si="110"/>
        <v>0</v>
      </c>
      <c r="BF130" s="19">
        <f ca="1"/>
        <v>0</v>
      </c>
      <c r="BG130" s="208">
        <f t="shared" ca="1" si="111"/>
        <v>0</v>
      </c>
      <c r="BH130" s="207"/>
      <c r="BI130" s="194"/>
      <c r="BJ130" s="198" cm="1">
        <f t="array" ref="BJ130">IFERROR(MATCH(TRUE,INDEX($B$14:$B$117&gt;=BI130,0),0),"")</f>
        <v>1</v>
      </c>
      <c r="BK130" s="194">
        <f t="shared" ca="1" si="112"/>
        <v>1.3963799927016407E-2</v>
      </c>
      <c r="BN130" s="194">
        <f t="shared" si="113"/>
        <v>0</v>
      </c>
      <c r="BO130" s="19">
        <f ca="1"/>
        <v>0</v>
      </c>
      <c r="BP130" s="208">
        <f t="shared" ca="1" si="114"/>
        <v>0</v>
      </c>
      <c r="BQ130" s="207"/>
      <c r="BR130" s="194"/>
      <c r="BS130" s="198" cm="1">
        <f t="array" ref="BS130">IFERROR(MATCH(TRUE,INDEX($B$14:$B$117&gt;=BR130,0),0),"")</f>
        <v>1</v>
      </c>
      <c r="BT130" s="194">
        <f t="shared" ca="1" si="115"/>
        <v>1.3963799927016407E-2</v>
      </c>
      <c r="BW130" s="194">
        <f t="shared" si="116"/>
        <v>0</v>
      </c>
      <c r="BX130" s="19">
        <f ca="1"/>
        <v>0</v>
      </c>
      <c r="BY130" s="208">
        <f t="shared" ca="1" si="117"/>
        <v>0</v>
      </c>
      <c r="BZ130" s="207"/>
      <c r="CA130" s="194"/>
      <c r="CB130" s="198" cm="1">
        <f t="array" ref="CB130">IFERROR(MATCH(TRUE,INDEX($B$14:$B$117&gt;=CA130,0),0),"")</f>
        <v>1</v>
      </c>
      <c r="CC130" s="194">
        <f t="shared" ca="1" si="118"/>
        <v>1.3963799927016407E-2</v>
      </c>
      <c r="CF130" s="194">
        <f t="shared" si="119"/>
        <v>0</v>
      </c>
      <c r="CG130" s="19">
        <f ca="1"/>
        <v>0</v>
      </c>
      <c r="CH130" s="208">
        <f t="shared" ca="1" si="120"/>
        <v>0</v>
      </c>
      <c r="CI130" s="207"/>
      <c r="CJ130" s="194"/>
      <c r="CK130" s="198" cm="1">
        <f t="array" ref="CK130">IFERROR(MATCH(TRUE,INDEX($B$14:$B$117&gt;=CJ130,0),0),"")</f>
        <v>1</v>
      </c>
      <c r="CL130" s="194">
        <f t="shared" ca="1" si="121"/>
        <v>1.3963799927016407E-2</v>
      </c>
      <c r="CO130" s="194">
        <f t="shared" si="122"/>
        <v>0</v>
      </c>
      <c r="CP130" s="19">
        <f ca="1"/>
        <v>0</v>
      </c>
      <c r="CQ130" s="208">
        <f t="shared" ca="1" si="123"/>
        <v>0</v>
      </c>
      <c r="CR130" s="207"/>
      <c r="CS130" s="194"/>
      <c r="CT130" s="198" cm="1">
        <f t="array" ref="CT130">IFERROR(MATCH(TRUE,INDEX($B$14:$B$117&gt;=CS130,0),0),"")</f>
        <v>1</v>
      </c>
      <c r="CU130" s="194">
        <f t="shared" ca="1" si="124"/>
        <v>1.3963799927016407E-2</v>
      </c>
      <c r="CX130" s="194">
        <f t="shared" si="125"/>
        <v>0</v>
      </c>
      <c r="CY130" s="19" t="e">
        <f ca="1"/>
        <v>#N/A</v>
      </c>
      <c r="CZ130" s="208" t="e">
        <f t="shared" ca="1" si="126"/>
        <v>#N/A</v>
      </c>
      <c r="DA130" s="207"/>
      <c r="DB130" s="194"/>
      <c r="DC130" s="198" cm="1">
        <f t="array" ref="DC130">IFERROR(MATCH(TRUE,INDEX($B$14:$B$117&gt;=DB130,0),0),"")</f>
        <v>1</v>
      </c>
      <c r="DD130" s="194">
        <f t="shared" ca="1" si="127"/>
        <v>1.3963799927016407E-2</v>
      </c>
      <c r="DG130" s="194">
        <f t="shared" si="128"/>
        <v>0</v>
      </c>
      <c r="DH130" s="19" t="e">
        <f ca="1"/>
        <v>#N/A</v>
      </c>
      <c r="DI130" s="208" t="e">
        <f t="shared" ca="1" si="129"/>
        <v>#N/A</v>
      </c>
      <c r="DJ130" s="207"/>
      <c r="DK130" s="194"/>
      <c r="DL130" s="198" cm="1">
        <f t="array" ref="DL130">IFERROR(MATCH(TRUE,INDEX($B$14:$B$117&gt;=DK130,0),0),"")</f>
        <v>1</v>
      </c>
      <c r="DM130" s="194">
        <f t="shared" ca="1" si="130"/>
        <v>1.3963799927016407E-2</v>
      </c>
      <c r="DP130" s="194">
        <f t="shared" si="131"/>
        <v>0</v>
      </c>
      <c r="DQ130" s="19" t="e">
        <f ca="1"/>
        <v>#N/A</v>
      </c>
      <c r="DR130" s="208" t="e">
        <f t="shared" ca="1" si="132"/>
        <v>#N/A</v>
      </c>
      <c r="DS130" s="207"/>
      <c r="DT130" s="194"/>
      <c r="DU130" s="198" cm="1">
        <f t="array" ref="DU130">IFERROR(MATCH(TRUE,INDEX($B$14:$B$117&gt;=DT130,0),0),"")</f>
        <v>1</v>
      </c>
      <c r="DV130" s="194">
        <f t="shared" ca="1" si="133"/>
        <v>1.3963799927016407E-2</v>
      </c>
      <c r="DY130" s="194">
        <f t="shared" si="134"/>
        <v>0</v>
      </c>
      <c r="DZ130" s="19" t="e">
        <f ca="1"/>
        <v>#N/A</v>
      </c>
      <c r="EA130" s="208" t="e">
        <f t="shared" ca="1" si="135"/>
        <v>#N/A</v>
      </c>
      <c r="EB130" s="207"/>
      <c r="EC130" s="194"/>
      <c r="ED130" s="198" cm="1">
        <f t="array" ref="ED130">IFERROR(MATCH(TRUE,INDEX($B$14:$B$117&gt;=EC130,0),0),"")</f>
        <v>1</v>
      </c>
      <c r="EE130" s="194">
        <f t="shared" ca="1" si="136"/>
        <v>1.3963799927016407E-2</v>
      </c>
      <c r="EH130" s="194">
        <f t="shared" si="137"/>
        <v>0</v>
      </c>
      <c r="EI130" s="19" t="e">
        <f ca="1"/>
        <v>#N/A</v>
      </c>
      <c r="EJ130" s="208" t="e">
        <f t="shared" ca="1" si="138"/>
        <v>#N/A</v>
      </c>
      <c r="EK130" s="207"/>
      <c r="EL130" s="194"/>
      <c r="EM130" s="198" cm="1">
        <f t="array" ref="EM130">IFERROR(MATCH(TRUE,INDEX($B$14:$B$117&gt;=EL130,0),0),"")</f>
        <v>1</v>
      </c>
      <c r="EN130" s="194">
        <f t="shared" ca="1" si="139"/>
        <v>1.3963799927016407E-2</v>
      </c>
      <c r="EQ130" s="194">
        <f t="shared" si="140"/>
        <v>0</v>
      </c>
      <c r="ER130" s="19" t="e">
        <f ca="1"/>
        <v>#N/A</v>
      </c>
      <c r="ES130" s="208" t="e">
        <f t="shared" ca="1" si="141"/>
        <v>#N/A</v>
      </c>
      <c r="ET130" s="207"/>
      <c r="EU130" s="194"/>
      <c r="EV130" s="198" cm="1">
        <f t="array" ref="EV130">IFERROR(MATCH(TRUE,INDEX($B$14:$B$117&gt;=EU130,0),0),"")</f>
        <v>1</v>
      </c>
      <c r="EW130" s="194">
        <f t="shared" ca="1" si="142"/>
        <v>1.3963799927016407E-2</v>
      </c>
      <c r="EZ130" s="194">
        <f t="shared" si="143"/>
        <v>0</v>
      </c>
      <c r="FA130" s="19" t="e">
        <f ca="1"/>
        <v>#N/A</v>
      </c>
      <c r="FB130" s="208" t="e">
        <f t="shared" ca="1" si="144"/>
        <v>#N/A</v>
      </c>
      <c r="FC130" s="207"/>
      <c r="FD130" s="194"/>
      <c r="FE130" s="198" cm="1">
        <f t="array" ref="FE130">IFERROR(MATCH(TRUE,INDEX($B$14:$B$117&gt;=FD130,0),0),"")</f>
        <v>1</v>
      </c>
      <c r="FF130" s="194">
        <f t="shared" ca="1" si="145"/>
        <v>1.3963799927016407E-2</v>
      </c>
      <c r="FI130" s="194">
        <f t="shared" si="146"/>
        <v>0</v>
      </c>
      <c r="FJ130" s="19" t="e">
        <f ca="1"/>
        <v>#N/A</v>
      </c>
      <c r="FK130" s="208" t="e">
        <f t="shared" ca="1" si="147"/>
        <v>#N/A</v>
      </c>
      <c r="FL130" s="207"/>
      <c r="FM130" s="194"/>
      <c r="FN130" s="198" cm="1">
        <f t="array" ref="FN130">IFERROR(MATCH(TRUE,INDEX($B$14:$B$117&gt;=FM130,0),0),"")</f>
        <v>1</v>
      </c>
      <c r="FO130" s="194">
        <f t="shared" ca="1" si="148"/>
        <v>1.3963799927016407E-2</v>
      </c>
      <c r="FR130" s="194">
        <f t="shared" si="149"/>
        <v>0</v>
      </c>
      <c r="FS130" s="19" t="e">
        <f ca="1"/>
        <v>#N/A</v>
      </c>
      <c r="FT130" s="208" t="e">
        <f t="shared" ca="1" si="150"/>
        <v>#N/A</v>
      </c>
      <c r="FU130" s="207"/>
      <c r="FV130" s="194"/>
      <c r="FW130" s="198" cm="1">
        <f t="array" ref="FW130">IFERROR(MATCH(TRUE,INDEX($B$14:$B$117&gt;=FV130,0),0),"")</f>
        <v>1</v>
      </c>
      <c r="FX130" s="194">
        <f t="shared" ca="1" si="151"/>
        <v>1.3963799927016407E-2</v>
      </c>
      <c r="GA130" s="194">
        <f t="shared" si="152"/>
        <v>0</v>
      </c>
      <c r="GB130" s="19" t="e">
        <f ca="1"/>
        <v>#N/A</v>
      </c>
      <c r="GC130" s="208" t="e">
        <f t="shared" ca="1" si="153"/>
        <v>#N/A</v>
      </c>
    </row>
    <row r="131" spans="6:185" x14ac:dyDescent="0.2">
      <c r="F131" s="207"/>
      <c r="G131" s="194"/>
      <c r="H131" s="198" cm="1">
        <f t="array" ref="H131">IFERROR(MATCH(TRUE,INDEX($B$14:$B$117&gt;=G131,0),0),"")</f>
        <v>1</v>
      </c>
      <c r="I131" s="194">
        <f t="shared" ca="1" si="98"/>
        <v>1.3963799927016407E-2</v>
      </c>
      <c r="L131" s="194">
        <f t="shared" si="154"/>
        <v>0</v>
      </c>
      <c r="M131" s="19">
        <f ca="1"/>
        <v>0</v>
      </c>
      <c r="N131" s="208">
        <f t="shared" ca="1" si="155"/>
        <v>0</v>
      </c>
      <c r="O131" s="207"/>
      <c r="P131" s="194"/>
      <c r="Q131" s="198" cm="1">
        <f t="array" ref="Q131">IFERROR(MATCH(TRUE,INDEX($B$14:$B$117&gt;=P131,0),0),"")</f>
        <v>1</v>
      </c>
      <c r="R131" s="194">
        <f t="shared" ca="1" si="99"/>
        <v>1.3963799927016407E-2</v>
      </c>
      <c r="U131" s="194">
        <f t="shared" si="156"/>
        <v>0</v>
      </c>
      <c r="V131" s="19">
        <f ca="1"/>
        <v>0</v>
      </c>
      <c r="W131" s="208">
        <f t="shared" ca="1" si="157"/>
        <v>0</v>
      </c>
      <c r="X131" s="207"/>
      <c r="Y131" s="194"/>
      <c r="Z131" s="198" cm="1">
        <f t="array" ref="Z131">IFERROR(MATCH(TRUE,INDEX($B$14:$B$117&gt;=Y131,0),0),"")</f>
        <v>1</v>
      </c>
      <c r="AA131" s="194">
        <f t="shared" ca="1" si="100"/>
        <v>1.3963799927016407E-2</v>
      </c>
      <c r="AD131" s="194">
        <f t="shared" si="101"/>
        <v>0</v>
      </c>
      <c r="AE131" s="19">
        <f ca="1"/>
        <v>0</v>
      </c>
      <c r="AF131" s="208">
        <f t="shared" ca="1" si="102"/>
        <v>0</v>
      </c>
      <c r="AG131" s="207"/>
      <c r="AH131" s="194"/>
      <c r="AI131" s="198" cm="1">
        <f t="array" ref="AI131">IFERROR(MATCH(TRUE,INDEX($B$14:$B$117&gt;=AH131,0),0),"")</f>
        <v>1</v>
      </c>
      <c r="AJ131" s="194">
        <f t="shared" ca="1" si="103"/>
        <v>1.3963799927016407E-2</v>
      </c>
      <c r="AM131" s="194">
        <f t="shared" si="104"/>
        <v>0</v>
      </c>
      <c r="AN131" s="19">
        <f ca="1"/>
        <v>0</v>
      </c>
      <c r="AO131" s="208">
        <f t="shared" ca="1" si="105"/>
        <v>0</v>
      </c>
      <c r="AP131" s="207"/>
      <c r="AQ131" s="194"/>
      <c r="AR131" s="198" cm="1">
        <f t="array" ref="AR131">IFERROR(MATCH(TRUE,INDEX($B$14:$B$117&gt;=AQ131,0),0),"")</f>
        <v>1</v>
      </c>
      <c r="AS131" s="194">
        <f t="shared" ca="1" si="106"/>
        <v>1.3963799927016407E-2</v>
      </c>
      <c r="AV131" s="194">
        <f t="shared" si="107"/>
        <v>0</v>
      </c>
      <c r="AW131" s="19">
        <f ca="1"/>
        <v>0</v>
      </c>
      <c r="AX131" s="208">
        <f t="shared" ca="1" si="108"/>
        <v>0</v>
      </c>
      <c r="AY131" s="207"/>
      <c r="AZ131" s="194"/>
      <c r="BA131" s="198" cm="1">
        <f t="array" ref="BA131">IFERROR(MATCH(TRUE,INDEX($B$14:$B$117&gt;=AZ131,0),0),"")</f>
        <v>1</v>
      </c>
      <c r="BB131" s="194">
        <f t="shared" ca="1" si="109"/>
        <v>1.3963799927016407E-2</v>
      </c>
      <c r="BE131" s="194">
        <f t="shared" si="110"/>
        <v>0</v>
      </c>
      <c r="BF131" s="19">
        <f ca="1"/>
        <v>0</v>
      </c>
      <c r="BG131" s="208">
        <f t="shared" ca="1" si="111"/>
        <v>0</v>
      </c>
      <c r="BH131" s="207"/>
      <c r="BI131" s="194"/>
      <c r="BJ131" s="198" cm="1">
        <f t="array" ref="BJ131">IFERROR(MATCH(TRUE,INDEX($B$14:$B$117&gt;=BI131,0),0),"")</f>
        <v>1</v>
      </c>
      <c r="BK131" s="194">
        <f t="shared" ca="1" si="112"/>
        <v>1.3963799927016407E-2</v>
      </c>
      <c r="BN131" s="194">
        <f t="shared" si="113"/>
        <v>0</v>
      </c>
      <c r="BO131" s="19">
        <f ca="1"/>
        <v>0</v>
      </c>
      <c r="BP131" s="208">
        <f t="shared" ca="1" si="114"/>
        <v>0</v>
      </c>
      <c r="BQ131" s="207"/>
      <c r="BR131" s="194"/>
      <c r="BS131" s="198" cm="1">
        <f t="array" ref="BS131">IFERROR(MATCH(TRUE,INDEX($B$14:$B$117&gt;=BR131,0),0),"")</f>
        <v>1</v>
      </c>
      <c r="BT131" s="194">
        <f t="shared" ca="1" si="115"/>
        <v>1.3963799927016407E-2</v>
      </c>
      <c r="BW131" s="194">
        <f t="shared" si="116"/>
        <v>0</v>
      </c>
      <c r="BX131" s="19">
        <f ca="1"/>
        <v>0</v>
      </c>
      <c r="BY131" s="208">
        <f t="shared" ca="1" si="117"/>
        <v>0</v>
      </c>
      <c r="BZ131" s="207"/>
      <c r="CA131" s="194"/>
      <c r="CB131" s="198" cm="1">
        <f t="array" ref="CB131">IFERROR(MATCH(TRUE,INDEX($B$14:$B$117&gt;=CA131,0),0),"")</f>
        <v>1</v>
      </c>
      <c r="CC131" s="194">
        <f t="shared" ca="1" si="118"/>
        <v>1.3963799927016407E-2</v>
      </c>
      <c r="CF131" s="194">
        <f t="shared" si="119"/>
        <v>0</v>
      </c>
      <c r="CG131" s="19">
        <f ca="1"/>
        <v>0</v>
      </c>
      <c r="CH131" s="208">
        <f t="shared" ca="1" si="120"/>
        <v>0</v>
      </c>
      <c r="CI131" s="207"/>
      <c r="CJ131" s="194"/>
      <c r="CK131" s="198" cm="1">
        <f t="array" ref="CK131">IFERROR(MATCH(TRUE,INDEX($B$14:$B$117&gt;=CJ131,0),0),"")</f>
        <v>1</v>
      </c>
      <c r="CL131" s="194">
        <f t="shared" ca="1" si="121"/>
        <v>1.3963799927016407E-2</v>
      </c>
      <c r="CO131" s="194">
        <f t="shared" si="122"/>
        <v>0</v>
      </c>
      <c r="CP131" s="19">
        <f ca="1"/>
        <v>0</v>
      </c>
      <c r="CQ131" s="208">
        <f t="shared" ca="1" si="123"/>
        <v>0</v>
      </c>
      <c r="CR131" s="207"/>
      <c r="CS131" s="194"/>
      <c r="CT131" s="198" cm="1">
        <f t="array" ref="CT131">IFERROR(MATCH(TRUE,INDEX($B$14:$B$117&gt;=CS131,0),0),"")</f>
        <v>1</v>
      </c>
      <c r="CU131" s="194">
        <f t="shared" ca="1" si="124"/>
        <v>1.3963799927016407E-2</v>
      </c>
      <c r="CX131" s="194">
        <f t="shared" si="125"/>
        <v>0</v>
      </c>
      <c r="CY131" s="19" t="e">
        <f ca="1"/>
        <v>#N/A</v>
      </c>
      <c r="CZ131" s="208" t="e">
        <f t="shared" ca="1" si="126"/>
        <v>#N/A</v>
      </c>
      <c r="DA131" s="207"/>
      <c r="DB131" s="194"/>
      <c r="DC131" s="198" cm="1">
        <f t="array" ref="DC131">IFERROR(MATCH(TRUE,INDEX($B$14:$B$117&gt;=DB131,0),0),"")</f>
        <v>1</v>
      </c>
      <c r="DD131" s="194">
        <f t="shared" ca="1" si="127"/>
        <v>1.3963799927016407E-2</v>
      </c>
      <c r="DG131" s="194">
        <f t="shared" si="128"/>
        <v>0</v>
      </c>
      <c r="DH131" s="19" t="e">
        <f ca="1"/>
        <v>#N/A</v>
      </c>
      <c r="DI131" s="208" t="e">
        <f t="shared" ca="1" si="129"/>
        <v>#N/A</v>
      </c>
      <c r="DJ131" s="207"/>
      <c r="DK131" s="194"/>
      <c r="DL131" s="198" cm="1">
        <f t="array" ref="DL131">IFERROR(MATCH(TRUE,INDEX($B$14:$B$117&gt;=DK131,0),0),"")</f>
        <v>1</v>
      </c>
      <c r="DM131" s="194">
        <f t="shared" ca="1" si="130"/>
        <v>1.3963799927016407E-2</v>
      </c>
      <c r="DP131" s="194">
        <f t="shared" si="131"/>
        <v>0</v>
      </c>
      <c r="DQ131" s="19" t="e">
        <f ca="1"/>
        <v>#N/A</v>
      </c>
      <c r="DR131" s="208" t="e">
        <f t="shared" ca="1" si="132"/>
        <v>#N/A</v>
      </c>
      <c r="DS131" s="207"/>
      <c r="DT131" s="194"/>
      <c r="DU131" s="198" cm="1">
        <f t="array" ref="DU131">IFERROR(MATCH(TRUE,INDEX($B$14:$B$117&gt;=DT131,0),0),"")</f>
        <v>1</v>
      </c>
      <c r="DV131" s="194">
        <f t="shared" ca="1" si="133"/>
        <v>1.3963799927016407E-2</v>
      </c>
      <c r="DY131" s="194">
        <f t="shared" si="134"/>
        <v>0</v>
      </c>
      <c r="DZ131" s="19" t="e">
        <f ca="1"/>
        <v>#N/A</v>
      </c>
      <c r="EA131" s="208" t="e">
        <f t="shared" ca="1" si="135"/>
        <v>#N/A</v>
      </c>
      <c r="EB131" s="207"/>
      <c r="EC131" s="194"/>
      <c r="ED131" s="198" cm="1">
        <f t="array" ref="ED131">IFERROR(MATCH(TRUE,INDEX($B$14:$B$117&gt;=EC131,0),0),"")</f>
        <v>1</v>
      </c>
      <c r="EE131" s="194">
        <f t="shared" ca="1" si="136"/>
        <v>1.3963799927016407E-2</v>
      </c>
      <c r="EH131" s="194">
        <f t="shared" si="137"/>
        <v>0</v>
      </c>
      <c r="EI131" s="19" t="e">
        <f ca="1"/>
        <v>#N/A</v>
      </c>
      <c r="EJ131" s="208" t="e">
        <f t="shared" ca="1" si="138"/>
        <v>#N/A</v>
      </c>
      <c r="EK131" s="207"/>
      <c r="EL131" s="194"/>
      <c r="EM131" s="198" cm="1">
        <f t="array" ref="EM131">IFERROR(MATCH(TRUE,INDEX($B$14:$B$117&gt;=EL131,0),0),"")</f>
        <v>1</v>
      </c>
      <c r="EN131" s="194">
        <f t="shared" ca="1" si="139"/>
        <v>1.3963799927016407E-2</v>
      </c>
      <c r="EQ131" s="194">
        <f t="shared" si="140"/>
        <v>0</v>
      </c>
      <c r="ER131" s="19" t="e">
        <f ca="1"/>
        <v>#N/A</v>
      </c>
      <c r="ES131" s="208" t="e">
        <f t="shared" ca="1" si="141"/>
        <v>#N/A</v>
      </c>
      <c r="ET131" s="207"/>
      <c r="EU131" s="194"/>
      <c r="EV131" s="198" cm="1">
        <f t="array" ref="EV131">IFERROR(MATCH(TRUE,INDEX($B$14:$B$117&gt;=EU131,0),0),"")</f>
        <v>1</v>
      </c>
      <c r="EW131" s="194">
        <f t="shared" ca="1" si="142"/>
        <v>1.3963799927016407E-2</v>
      </c>
      <c r="EZ131" s="194">
        <f t="shared" si="143"/>
        <v>0</v>
      </c>
      <c r="FA131" s="19" t="e">
        <f ca="1"/>
        <v>#N/A</v>
      </c>
      <c r="FB131" s="208" t="e">
        <f t="shared" ca="1" si="144"/>
        <v>#N/A</v>
      </c>
      <c r="FC131" s="207"/>
      <c r="FD131" s="194"/>
      <c r="FE131" s="198" cm="1">
        <f t="array" ref="FE131">IFERROR(MATCH(TRUE,INDEX($B$14:$B$117&gt;=FD131,0),0),"")</f>
        <v>1</v>
      </c>
      <c r="FF131" s="194">
        <f t="shared" ca="1" si="145"/>
        <v>1.3963799927016407E-2</v>
      </c>
      <c r="FI131" s="194">
        <f t="shared" si="146"/>
        <v>0</v>
      </c>
      <c r="FJ131" s="19" t="e">
        <f ca="1"/>
        <v>#N/A</v>
      </c>
      <c r="FK131" s="208" t="e">
        <f t="shared" ca="1" si="147"/>
        <v>#N/A</v>
      </c>
      <c r="FL131" s="207"/>
      <c r="FM131" s="194"/>
      <c r="FN131" s="198" cm="1">
        <f t="array" ref="FN131">IFERROR(MATCH(TRUE,INDEX($B$14:$B$117&gt;=FM131,0),0),"")</f>
        <v>1</v>
      </c>
      <c r="FO131" s="194">
        <f t="shared" ca="1" si="148"/>
        <v>1.3963799927016407E-2</v>
      </c>
      <c r="FR131" s="194">
        <f t="shared" si="149"/>
        <v>0</v>
      </c>
      <c r="FS131" s="19" t="e">
        <f ca="1"/>
        <v>#N/A</v>
      </c>
      <c r="FT131" s="208" t="e">
        <f t="shared" ca="1" si="150"/>
        <v>#N/A</v>
      </c>
      <c r="FU131" s="207"/>
      <c r="FV131" s="194"/>
      <c r="FW131" s="198" cm="1">
        <f t="array" ref="FW131">IFERROR(MATCH(TRUE,INDEX($B$14:$B$117&gt;=FV131,0),0),"")</f>
        <v>1</v>
      </c>
      <c r="FX131" s="194">
        <f t="shared" ca="1" si="151"/>
        <v>1.3963799927016407E-2</v>
      </c>
      <c r="GA131" s="194">
        <f t="shared" si="152"/>
        <v>0</v>
      </c>
      <c r="GB131" s="19" t="e">
        <f ca="1"/>
        <v>#N/A</v>
      </c>
      <c r="GC131" s="208" t="e">
        <f t="shared" ca="1" si="153"/>
        <v>#N/A</v>
      </c>
    </row>
    <row r="132" spans="6:185" x14ac:dyDescent="0.2">
      <c r="F132" s="207"/>
      <c r="G132" s="194"/>
      <c r="H132" s="198" cm="1">
        <f t="array" ref="H132">IFERROR(MATCH(TRUE,INDEX($B$14:$B$117&gt;=G132,0),0),"")</f>
        <v>1</v>
      </c>
      <c r="I132" s="194">
        <f t="shared" ca="1" si="98"/>
        <v>1.3963799927016407E-2</v>
      </c>
      <c r="L132" s="194">
        <f t="shared" si="154"/>
        <v>0</v>
      </c>
      <c r="M132" s="19">
        <f ca="1"/>
        <v>0</v>
      </c>
      <c r="N132" s="208">
        <f t="shared" ca="1" si="155"/>
        <v>0</v>
      </c>
      <c r="O132" s="207"/>
      <c r="P132" s="194"/>
      <c r="Q132" s="198" cm="1">
        <f t="array" ref="Q132">IFERROR(MATCH(TRUE,INDEX($B$14:$B$117&gt;=P132,0),0),"")</f>
        <v>1</v>
      </c>
      <c r="R132" s="194">
        <f t="shared" ca="1" si="99"/>
        <v>1.3963799927016407E-2</v>
      </c>
      <c r="U132" s="194">
        <f t="shared" si="156"/>
        <v>0</v>
      </c>
      <c r="V132" s="19">
        <f ca="1"/>
        <v>0</v>
      </c>
      <c r="W132" s="208">
        <f t="shared" ca="1" si="157"/>
        <v>0</v>
      </c>
      <c r="X132" s="207"/>
      <c r="Y132" s="194"/>
      <c r="Z132" s="198" cm="1">
        <f t="array" ref="Z132">IFERROR(MATCH(TRUE,INDEX($B$14:$B$117&gt;=Y132,0),0),"")</f>
        <v>1</v>
      </c>
      <c r="AA132" s="194">
        <f t="shared" ca="1" si="100"/>
        <v>1.3963799927016407E-2</v>
      </c>
      <c r="AD132" s="194">
        <f t="shared" si="101"/>
        <v>0</v>
      </c>
      <c r="AE132" s="19">
        <f ca="1"/>
        <v>0</v>
      </c>
      <c r="AF132" s="208">
        <f t="shared" ca="1" si="102"/>
        <v>0</v>
      </c>
      <c r="AG132" s="207"/>
      <c r="AH132" s="194"/>
      <c r="AI132" s="198" cm="1">
        <f t="array" ref="AI132">IFERROR(MATCH(TRUE,INDEX($B$14:$B$117&gt;=AH132,0),0),"")</f>
        <v>1</v>
      </c>
      <c r="AJ132" s="194">
        <f t="shared" ca="1" si="103"/>
        <v>1.3963799927016407E-2</v>
      </c>
      <c r="AM132" s="194">
        <f t="shared" si="104"/>
        <v>0</v>
      </c>
      <c r="AN132" s="19">
        <f ca="1"/>
        <v>0</v>
      </c>
      <c r="AO132" s="208">
        <f t="shared" ca="1" si="105"/>
        <v>0</v>
      </c>
      <c r="AP132" s="207"/>
      <c r="AQ132" s="194"/>
      <c r="AR132" s="198" cm="1">
        <f t="array" ref="AR132">IFERROR(MATCH(TRUE,INDEX($B$14:$B$117&gt;=AQ132,0),0),"")</f>
        <v>1</v>
      </c>
      <c r="AS132" s="194">
        <f t="shared" ca="1" si="106"/>
        <v>1.3963799927016407E-2</v>
      </c>
      <c r="AV132" s="194">
        <f t="shared" si="107"/>
        <v>0</v>
      </c>
      <c r="AW132" s="19">
        <f ca="1"/>
        <v>0</v>
      </c>
      <c r="AX132" s="208">
        <f t="shared" ca="1" si="108"/>
        <v>0</v>
      </c>
      <c r="AY132" s="207"/>
      <c r="AZ132" s="194"/>
      <c r="BA132" s="198" cm="1">
        <f t="array" ref="BA132">IFERROR(MATCH(TRUE,INDEX($B$14:$B$117&gt;=AZ132,0),0),"")</f>
        <v>1</v>
      </c>
      <c r="BB132" s="194">
        <f t="shared" ca="1" si="109"/>
        <v>1.3963799927016407E-2</v>
      </c>
      <c r="BE132" s="194">
        <f t="shared" si="110"/>
        <v>0</v>
      </c>
      <c r="BF132" s="19">
        <f ca="1"/>
        <v>0</v>
      </c>
      <c r="BG132" s="208">
        <f t="shared" ca="1" si="111"/>
        <v>0</v>
      </c>
      <c r="BH132" s="207"/>
      <c r="BI132" s="194"/>
      <c r="BJ132" s="198" cm="1">
        <f t="array" ref="BJ132">IFERROR(MATCH(TRUE,INDEX($B$14:$B$117&gt;=BI132,0),0),"")</f>
        <v>1</v>
      </c>
      <c r="BK132" s="194">
        <f t="shared" ca="1" si="112"/>
        <v>1.3963799927016407E-2</v>
      </c>
      <c r="BN132" s="194">
        <f t="shared" si="113"/>
        <v>0</v>
      </c>
      <c r="BO132" s="19">
        <f ca="1"/>
        <v>0</v>
      </c>
      <c r="BP132" s="208">
        <f t="shared" ca="1" si="114"/>
        <v>0</v>
      </c>
      <c r="BQ132" s="207"/>
      <c r="BR132" s="194"/>
      <c r="BS132" s="198" cm="1">
        <f t="array" ref="BS132">IFERROR(MATCH(TRUE,INDEX($B$14:$B$117&gt;=BR132,0),0),"")</f>
        <v>1</v>
      </c>
      <c r="BT132" s="194">
        <f t="shared" ca="1" si="115"/>
        <v>1.3963799927016407E-2</v>
      </c>
      <c r="BW132" s="194">
        <f t="shared" si="116"/>
        <v>0</v>
      </c>
      <c r="BX132" s="19">
        <f ca="1"/>
        <v>0</v>
      </c>
      <c r="BY132" s="208">
        <f t="shared" ca="1" si="117"/>
        <v>0</v>
      </c>
      <c r="BZ132" s="207"/>
      <c r="CA132" s="194"/>
      <c r="CB132" s="198" cm="1">
        <f t="array" ref="CB132">IFERROR(MATCH(TRUE,INDEX($B$14:$B$117&gt;=CA132,0),0),"")</f>
        <v>1</v>
      </c>
      <c r="CC132" s="194">
        <f t="shared" ca="1" si="118"/>
        <v>1.3963799927016407E-2</v>
      </c>
      <c r="CF132" s="194">
        <f t="shared" si="119"/>
        <v>0</v>
      </c>
      <c r="CG132" s="19">
        <f ca="1"/>
        <v>0</v>
      </c>
      <c r="CH132" s="208">
        <f t="shared" ca="1" si="120"/>
        <v>0</v>
      </c>
      <c r="CI132" s="207"/>
      <c r="CJ132" s="194"/>
      <c r="CK132" s="198" cm="1">
        <f t="array" ref="CK132">IFERROR(MATCH(TRUE,INDEX($B$14:$B$117&gt;=CJ132,0),0),"")</f>
        <v>1</v>
      </c>
      <c r="CL132" s="194">
        <f t="shared" ca="1" si="121"/>
        <v>1.3963799927016407E-2</v>
      </c>
      <c r="CO132" s="194">
        <f t="shared" si="122"/>
        <v>0</v>
      </c>
      <c r="CP132" s="19">
        <f ca="1"/>
        <v>0</v>
      </c>
      <c r="CQ132" s="208">
        <f t="shared" ca="1" si="123"/>
        <v>0</v>
      </c>
      <c r="CR132" s="207"/>
      <c r="CS132" s="194"/>
      <c r="CT132" s="198" cm="1">
        <f t="array" ref="CT132">IFERROR(MATCH(TRUE,INDEX($B$14:$B$117&gt;=CS132,0),0),"")</f>
        <v>1</v>
      </c>
      <c r="CU132" s="194">
        <f t="shared" ca="1" si="124"/>
        <v>1.3963799927016407E-2</v>
      </c>
      <c r="CX132" s="194">
        <f t="shared" si="125"/>
        <v>0</v>
      </c>
      <c r="CY132" s="19" t="e">
        <f ca="1"/>
        <v>#N/A</v>
      </c>
      <c r="CZ132" s="208" t="e">
        <f t="shared" ca="1" si="126"/>
        <v>#N/A</v>
      </c>
      <c r="DA132" s="207"/>
      <c r="DB132" s="194"/>
      <c r="DC132" s="198" cm="1">
        <f t="array" ref="DC132">IFERROR(MATCH(TRUE,INDEX($B$14:$B$117&gt;=DB132,0),0),"")</f>
        <v>1</v>
      </c>
      <c r="DD132" s="194">
        <f t="shared" ca="1" si="127"/>
        <v>1.3963799927016407E-2</v>
      </c>
      <c r="DG132" s="194">
        <f t="shared" si="128"/>
        <v>0</v>
      </c>
      <c r="DH132" s="19" t="e">
        <f ca="1"/>
        <v>#N/A</v>
      </c>
      <c r="DI132" s="208" t="e">
        <f t="shared" ca="1" si="129"/>
        <v>#N/A</v>
      </c>
      <c r="DJ132" s="207"/>
      <c r="DK132" s="194"/>
      <c r="DL132" s="198" cm="1">
        <f t="array" ref="DL132">IFERROR(MATCH(TRUE,INDEX($B$14:$B$117&gt;=DK132,0),0),"")</f>
        <v>1</v>
      </c>
      <c r="DM132" s="194">
        <f t="shared" ca="1" si="130"/>
        <v>1.3963799927016407E-2</v>
      </c>
      <c r="DP132" s="194">
        <f t="shared" si="131"/>
        <v>0</v>
      </c>
      <c r="DQ132" s="19" t="e">
        <f ca="1"/>
        <v>#N/A</v>
      </c>
      <c r="DR132" s="208" t="e">
        <f t="shared" ca="1" si="132"/>
        <v>#N/A</v>
      </c>
      <c r="DS132" s="207"/>
      <c r="DT132" s="194"/>
      <c r="DU132" s="198" cm="1">
        <f t="array" ref="DU132">IFERROR(MATCH(TRUE,INDEX($B$14:$B$117&gt;=DT132,0),0),"")</f>
        <v>1</v>
      </c>
      <c r="DV132" s="194">
        <f t="shared" ca="1" si="133"/>
        <v>1.3963799927016407E-2</v>
      </c>
      <c r="DY132" s="194">
        <f t="shared" si="134"/>
        <v>0</v>
      </c>
      <c r="DZ132" s="19" t="e">
        <f ca="1"/>
        <v>#N/A</v>
      </c>
      <c r="EA132" s="208" t="e">
        <f t="shared" ca="1" si="135"/>
        <v>#N/A</v>
      </c>
      <c r="EB132" s="207"/>
      <c r="EC132" s="194"/>
      <c r="ED132" s="198" cm="1">
        <f t="array" ref="ED132">IFERROR(MATCH(TRUE,INDEX($B$14:$B$117&gt;=EC132,0),0),"")</f>
        <v>1</v>
      </c>
      <c r="EE132" s="194">
        <f t="shared" ca="1" si="136"/>
        <v>1.3963799927016407E-2</v>
      </c>
      <c r="EH132" s="194">
        <f t="shared" si="137"/>
        <v>0</v>
      </c>
      <c r="EI132" s="19" t="e">
        <f ca="1"/>
        <v>#N/A</v>
      </c>
      <c r="EJ132" s="208" t="e">
        <f t="shared" ca="1" si="138"/>
        <v>#N/A</v>
      </c>
      <c r="EK132" s="207"/>
      <c r="EL132" s="194"/>
      <c r="EM132" s="198" cm="1">
        <f t="array" ref="EM132">IFERROR(MATCH(TRUE,INDEX($B$14:$B$117&gt;=EL132,0),0),"")</f>
        <v>1</v>
      </c>
      <c r="EN132" s="194">
        <f t="shared" ca="1" si="139"/>
        <v>1.3963799927016407E-2</v>
      </c>
      <c r="EQ132" s="194">
        <f t="shared" si="140"/>
        <v>0</v>
      </c>
      <c r="ER132" s="19" t="e">
        <f ca="1"/>
        <v>#N/A</v>
      </c>
      <c r="ES132" s="208" t="e">
        <f t="shared" ca="1" si="141"/>
        <v>#N/A</v>
      </c>
      <c r="ET132" s="207"/>
      <c r="EU132" s="194"/>
      <c r="EV132" s="198" cm="1">
        <f t="array" ref="EV132">IFERROR(MATCH(TRUE,INDEX($B$14:$B$117&gt;=EU132,0),0),"")</f>
        <v>1</v>
      </c>
      <c r="EW132" s="194">
        <f t="shared" ca="1" si="142"/>
        <v>1.3963799927016407E-2</v>
      </c>
      <c r="EZ132" s="194">
        <f t="shared" si="143"/>
        <v>0</v>
      </c>
      <c r="FA132" s="19" t="e">
        <f ca="1"/>
        <v>#N/A</v>
      </c>
      <c r="FB132" s="208" t="e">
        <f t="shared" ca="1" si="144"/>
        <v>#N/A</v>
      </c>
      <c r="FC132" s="207"/>
      <c r="FD132" s="194"/>
      <c r="FE132" s="198" cm="1">
        <f t="array" ref="FE132">IFERROR(MATCH(TRUE,INDEX($B$14:$B$117&gt;=FD132,0),0),"")</f>
        <v>1</v>
      </c>
      <c r="FF132" s="194">
        <f t="shared" ca="1" si="145"/>
        <v>1.3963799927016407E-2</v>
      </c>
      <c r="FI132" s="194">
        <f t="shared" si="146"/>
        <v>0</v>
      </c>
      <c r="FJ132" s="19" t="e">
        <f ca="1"/>
        <v>#N/A</v>
      </c>
      <c r="FK132" s="208" t="e">
        <f t="shared" ca="1" si="147"/>
        <v>#N/A</v>
      </c>
      <c r="FL132" s="207"/>
      <c r="FM132" s="194"/>
      <c r="FN132" s="198" cm="1">
        <f t="array" ref="FN132">IFERROR(MATCH(TRUE,INDEX($B$14:$B$117&gt;=FM132,0),0),"")</f>
        <v>1</v>
      </c>
      <c r="FO132" s="194">
        <f t="shared" ca="1" si="148"/>
        <v>1.3963799927016407E-2</v>
      </c>
      <c r="FR132" s="194">
        <f t="shared" si="149"/>
        <v>0</v>
      </c>
      <c r="FS132" s="19" t="e">
        <f ca="1"/>
        <v>#N/A</v>
      </c>
      <c r="FT132" s="208" t="e">
        <f t="shared" ca="1" si="150"/>
        <v>#N/A</v>
      </c>
      <c r="FU132" s="207"/>
      <c r="FV132" s="194"/>
      <c r="FW132" s="198" cm="1">
        <f t="array" ref="FW132">IFERROR(MATCH(TRUE,INDEX($B$14:$B$117&gt;=FV132,0),0),"")</f>
        <v>1</v>
      </c>
      <c r="FX132" s="194">
        <f t="shared" ca="1" si="151"/>
        <v>1.3963799927016407E-2</v>
      </c>
      <c r="GA132" s="194">
        <f t="shared" si="152"/>
        <v>0</v>
      </c>
      <c r="GB132" s="19" t="e">
        <f ca="1"/>
        <v>#N/A</v>
      </c>
      <c r="GC132" s="208" t="e">
        <f t="shared" ca="1" si="153"/>
        <v>#N/A</v>
      </c>
    </row>
    <row r="133" spans="6:185" x14ac:dyDescent="0.2">
      <c r="F133" s="207"/>
      <c r="G133" s="194"/>
      <c r="H133" s="198" cm="1">
        <f t="array" ref="H133">IFERROR(MATCH(TRUE,INDEX($B$14:$B$117&gt;=G133,0),0),"")</f>
        <v>1</v>
      </c>
      <c r="I133" s="194">
        <f t="shared" ca="1" si="98"/>
        <v>1.3963799927016407E-2</v>
      </c>
      <c r="L133" s="194">
        <f t="shared" si="154"/>
        <v>0</v>
      </c>
      <c r="M133" s="19">
        <f ca="1"/>
        <v>0</v>
      </c>
      <c r="N133" s="208">
        <f t="shared" ca="1" si="155"/>
        <v>0</v>
      </c>
      <c r="O133" s="207"/>
      <c r="P133" s="194"/>
      <c r="Q133" s="198" cm="1">
        <f t="array" ref="Q133">IFERROR(MATCH(TRUE,INDEX($B$14:$B$117&gt;=P133,0),0),"")</f>
        <v>1</v>
      </c>
      <c r="R133" s="194">
        <f t="shared" ca="1" si="99"/>
        <v>1.3963799927016407E-2</v>
      </c>
      <c r="U133" s="194">
        <f t="shared" si="156"/>
        <v>0</v>
      </c>
      <c r="V133" s="19">
        <f ca="1"/>
        <v>0</v>
      </c>
      <c r="W133" s="208">
        <f t="shared" ca="1" si="157"/>
        <v>0</v>
      </c>
      <c r="X133" s="207"/>
      <c r="Y133" s="194"/>
      <c r="Z133" s="198" cm="1">
        <f t="array" ref="Z133">IFERROR(MATCH(TRUE,INDEX($B$14:$B$117&gt;=Y133,0),0),"")</f>
        <v>1</v>
      </c>
      <c r="AA133" s="194">
        <f t="shared" ca="1" si="100"/>
        <v>1.3963799927016407E-2</v>
      </c>
      <c r="AD133" s="194">
        <f t="shared" si="101"/>
        <v>0</v>
      </c>
      <c r="AE133" s="19">
        <f ca="1"/>
        <v>0</v>
      </c>
      <c r="AF133" s="208">
        <f t="shared" ca="1" si="102"/>
        <v>0</v>
      </c>
      <c r="AG133" s="207"/>
      <c r="AH133" s="194"/>
      <c r="AI133" s="198" cm="1">
        <f t="array" ref="AI133">IFERROR(MATCH(TRUE,INDEX($B$14:$B$117&gt;=AH133,0),0),"")</f>
        <v>1</v>
      </c>
      <c r="AJ133" s="194">
        <f t="shared" ca="1" si="103"/>
        <v>1.3963799927016407E-2</v>
      </c>
      <c r="AM133" s="194">
        <f t="shared" si="104"/>
        <v>0</v>
      </c>
      <c r="AN133" s="19">
        <f ca="1"/>
        <v>0</v>
      </c>
      <c r="AO133" s="208">
        <f t="shared" ca="1" si="105"/>
        <v>0</v>
      </c>
      <c r="AP133" s="207"/>
      <c r="AQ133" s="194"/>
      <c r="AR133" s="198" cm="1">
        <f t="array" ref="AR133">IFERROR(MATCH(TRUE,INDEX($B$14:$B$117&gt;=AQ133,0),0),"")</f>
        <v>1</v>
      </c>
      <c r="AS133" s="194">
        <f t="shared" ca="1" si="106"/>
        <v>1.3963799927016407E-2</v>
      </c>
      <c r="AV133" s="194">
        <f t="shared" si="107"/>
        <v>0</v>
      </c>
      <c r="AW133" s="19">
        <f ca="1"/>
        <v>0</v>
      </c>
      <c r="AX133" s="208">
        <f t="shared" ca="1" si="108"/>
        <v>0</v>
      </c>
      <c r="AY133" s="207"/>
      <c r="AZ133" s="194"/>
      <c r="BA133" s="198" cm="1">
        <f t="array" ref="BA133">IFERROR(MATCH(TRUE,INDEX($B$14:$B$117&gt;=AZ133,0),0),"")</f>
        <v>1</v>
      </c>
      <c r="BB133" s="194">
        <f t="shared" ca="1" si="109"/>
        <v>1.3963799927016407E-2</v>
      </c>
      <c r="BE133" s="194">
        <f t="shared" si="110"/>
        <v>0</v>
      </c>
      <c r="BF133" s="19">
        <f ca="1"/>
        <v>0</v>
      </c>
      <c r="BG133" s="208">
        <f t="shared" ca="1" si="111"/>
        <v>0</v>
      </c>
      <c r="BH133" s="207"/>
      <c r="BI133" s="194"/>
      <c r="BJ133" s="198" cm="1">
        <f t="array" ref="BJ133">IFERROR(MATCH(TRUE,INDEX($B$14:$B$117&gt;=BI133,0),0),"")</f>
        <v>1</v>
      </c>
      <c r="BK133" s="194">
        <f t="shared" ca="1" si="112"/>
        <v>1.3963799927016407E-2</v>
      </c>
      <c r="BN133" s="194">
        <f t="shared" si="113"/>
        <v>0</v>
      </c>
      <c r="BO133" s="19">
        <f ca="1"/>
        <v>0</v>
      </c>
      <c r="BP133" s="208">
        <f t="shared" ca="1" si="114"/>
        <v>0</v>
      </c>
      <c r="BQ133" s="207"/>
      <c r="BR133" s="194"/>
      <c r="BS133" s="198" cm="1">
        <f t="array" ref="BS133">IFERROR(MATCH(TRUE,INDEX($B$14:$B$117&gt;=BR133,0),0),"")</f>
        <v>1</v>
      </c>
      <c r="BT133" s="194">
        <f t="shared" ca="1" si="115"/>
        <v>1.3963799927016407E-2</v>
      </c>
      <c r="BW133" s="194">
        <f t="shared" si="116"/>
        <v>0</v>
      </c>
      <c r="BX133" s="19">
        <f ca="1"/>
        <v>0</v>
      </c>
      <c r="BY133" s="208">
        <f t="shared" ca="1" si="117"/>
        <v>0</v>
      </c>
      <c r="BZ133" s="207"/>
      <c r="CA133" s="194"/>
      <c r="CB133" s="198" cm="1">
        <f t="array" ref="CB133">IFERROR(MATCH(TRUE,INDEX($B$14:$B$117&gt;=CA133,0),0),"")</f>
        <v>1</v>
      </c>
      <c r="CC133" s="194">
        <f t="shared" ca="1" si="118"/>
        <v>1.3963799927016407E-2</v>
      </c>
      <c r="CF133" s="194">
        <f t="shared" si="119"/>
        <v>0</v>
      </c>
      <c r="CG133" s="19">
        <f ca="1"/>
        <v>0</v>
      </c>
      <c r="CH133" s="208">
        <f t="shared" ca="1" si="120"/>
        <v>0</v>
      </c>
      <c r="CI133" s="207"/>
      <c r="CJ133" s="194"/>
      <c r="CK133" s="198" cm="1">
        <f t="array" ref="CK133">IFERROR(MATCH(TRUE,INDEX($B$14:$B$117&gt;=CJ133,0),0),"")</f>
        <v>1</v>
      </c>
      <c r="CL133" s="194">
        <f t="shared" ca="1" si="121"/>
        <v>1.3963799927016407E-2</v>
      </c>
      <c r="CO133" s="194">
        <f t="shared" si="122"/>
        <v>0</v>
      </c>
      <c r="CP133" s="19">
        <f ca="1"/>
        <v>0</v>
      </c>
      <c r="CQ133" s="208">
        <f t="shared" ca="1" si="123"/>
        <v>0</v>
      </c>
      <c r="CR133" s="207"/>
      <c r="CS133" s="194"/>
      <c r="CT133" s="198" cm="1">
        <f t="array" ref="CT133">IFERROR(MATCH(TRUE,INDEX($B$14:$B$117&gt;=CS133,0),0),"")</f>
        <v>1</v>
      </c>
      <c r="CU133" s="194">
        <f t="shared" ca="1" si="124"/>
        <v>1.3963799927016407E-2</v>
      </c>
      <c r="CX133" s="194">
        <f t="shared" si="125"/>
        <v>0</v>
      </c>
      <c r="CY133" s="19" t="e">
        <f ca="1"/>
        <v>#N/A</v>
      </c>
      <c r="CZ133" s="208" t="e">
        <f t="shared" ca="1" si="126"/>
        <v>#N/A</v>
      </c>
      <c r="DA133" s="207"/>
      <c r="DB133" s="194"/>
      <c r="DC133" s="198" cm="1">
        <f t="array" ref="DC133">IFERROR(MATCH(TRUE,INDEX($B$14:$B$117&gt;=DB133,0),0),"")</f>
        <v>1</v>
      </c>
      <c r="DD133" s="194">
        <f t="shared" ca="1" si="127"/>
        <v>1.3963799927016407E-2</v>
      </c>
      <c r="DG133" s="194">
        <f t="shared" si="128"/>
        <v>0</v>
      </c>
      <c r="DH133" s="19" t="e">
        <f ca="1"/>
        <v>#N/A</v>
      </c>
      <c r="DI133" s="208" t="e">
        <f t="shared" ca="1" si="129"/>
        <v>#N/A</v>
      </c>
      <c r="DJ133" s="207"/>
      <c r="DK133" s="194"/>
      <c r="DL133" s="198" cm="1">
        <f t="array" ref="DL133">IFERROR(MATCH(TRUE,INDEX($B$14:$B$117&gt;=DK133,0),0),"")</f>
        <v>1</v>
      </c>
      <c r="DM133" s="194">
        <f t="shared" ca="1" si="130"/>
        <v>1.3963799927016407E-2</v>
      </c>
      <c r="DP133" s="194">
        <f t="shared" si="131"/>
        <v>0</v>
      </c>
      <c r="DQ133" s="19" t="e">
        <f ca="1"/>
        <v>#N/A</v>
      </c>
      <c r="DR133" s="208" t="e">
        <f t="shared" ca="1" si="132"/>
        <v>#N/A</v>
      </c>
      <c r="DS133" s="207"/>
      <c r="DT133" s="194"/>
      <c r="DU133" s="198" cm="1">
        <f t="array" ref="DU133">IFERROR(MATCH(TRUE,INDEX($B$14:$B$117&gt;=DT133,0),0),"")</f>
        <v>1</v>
      </c>
      <c r="DV133" s="194">
        <f t="shared" ca="1" si="133"/>
        <v>1.3963799927016407E-2</v>
      </c>
      <c r="DY133" s="194">
        <f t="shared" si="134"/>
        <v>0</v>
      </c>
      <c r="DZ133" s="19" t="e">
        <f ca="1"/>
        <v>#N/A</v>
      </c>
      <c r="EA133" s="208" t="e">
        <f t="shared" ca="1" si="135"/>
        <v>#N/A</v>
      </c>
      <c r="EB133" s="207"/>
      <c r="EC133" s="194"/>
      <c r="ED133" s="198" cm="1">
        <f t="array" ref="ED133">IFERROR(MATCH(TRUE,INDEX($B$14:$B$117&gt;=EC133,0),0),"")</f>
        <v>1</v>
      </c>
      <c r="EE133" s="194">
        <f t="shared" ca="1" si="136"/>
        <v>1.3963799927016407E-2</v>
      </c>
      <c r="EH133" s="194">
        <f t="shared" si="137"/>
        <v>0</v>
      </c>
      <c r="EI133" s="19" t="e">
        <f ca="1"/>
        <v>#N/A</v>
      </c>
      <c r="EJ133" s="208" t="e">
        <f t="shared" ca="1" si="138"/>
        <v>#N/A</v>
      </c>
      <c r="EK133" s="207"/>
      <c r="EL133" s="194"/>
      <c r="EM133" s="198" cm="1">
        <f t="array" ref="EM133">IFERROR(MATCH(TRUE,INDEX($B$14:$B$117&gt;=EL133,0),0),"")</f>
        <v>1</v>
      </c>
      <c r="EN133" s="194">
        <f t="shared" ca="1" si="139"/>
        <v>1.3963799927016407E-2</v>
      </c>
      <c r="EQ133" s="194">
        <f t="shared" si="140"/>
        <v>0</v>
      </c>
      <c r="ER133" s="19" t="e">
        <f ca="1"/>
        <v>#N/A</v>
      </c>
      <c r="ES133" s="208" t="e">
        <f t="shared" ca="1" si="141"/>
        <v>#N/A</v>
      </c>
      <c r="ET133" s="207"/>
      <c r="EU133" s="194"/>
      <c r="EV133" s="198" cm="1">
        <f t="array" ref="EV133">IFERROR(MATCH(TRUE,INDEX($B$14:$B$117&gt;=EU133,0),0),"")</f>
        <v>1</v>
      </c>
      <c r="EW133" s="194">
        <f t="shared" ca="1" si="142"/>
        <v>1.3963799927016407E-2</v>
      </c>
      <c r="EZ133" s="194">
        <f t="shared" si="143"/>
        <v>0</v>
      </c>
      <c r="FA133" s="19" t="e">
        <f ca="1"/>
        <v>#N/A</v>
      </c>
      <c r="FB133" s="208" t="e">
        <f t="shared" ca="1" si="144"/>
        <v>#N/A</v>
      </c>
      <c r="FC133" s="207"/>
      <c r="FD133" s="194"/>
      <c r="FE133" s="198" cm="1">
        <f t="array" ref="FE133">IFERROR(MATCH(TRUE,INDEX($B$14:$B$117&gt;=FD133,0),0),"")</f>
        <v>1</v>
      </c>
      <c r="FF133" s="194">
        <f t="shared" ca="1" si="145"/>
        <v>1.3963799927016407E-2</v>
      </c>
      <c r="FI133" s="194">
        <f t="shared" si="146"/>
        <v>0</v>
      </c>
      <c r="FJ133" s="19" t="e">
        <f ca="1"/>
        <v>#N/A</v>
      </c>
      <c r="FK133" s="208" t="e">
        <f t="shared" ca="1" si="147"/>
        <v>#N/A</v>
      </c>
      <c r="FL133" s="207"/>
      <c r="FM133" s="194"/>
      <c r="FN133" s="198" cm="1">
        <f t="array" ref="FN133">IFERROR(MATCH(TRUE,INDEX($B$14:$B$117&gt;=FM133,0),0),"")</f>
        <v>1</v>
      </c>
      <c r="FO133" s="194">
        <f t="shared" ca="1" si="148"/>
        <v>1.3963799927016407E-2</v>
      </c>
      <c r="FR133" s="194">
        <f t="shared" si="149"/>
        <v>0</v>
      </c>
      <c r="FS133" s="19" t="e">
        <f ca="1"/>
        <v>#N/A</v>
      </c>
      <c r="FT133" s="208" t="e">
        <f t="shared" ca="1" si="150"/>
        <v>#N/A</v>
      </c>
      <c r="FU133" s="207"/>
      <c r="FV133" s="194"/>
      <c r="FW133" s="198" cm="1">
        <f t="array" ref="FW133">IFERROR(MATCH(TRUE,INDEX($B$14:$B$117&gt;=FV133,0),0),"")</f>
        <v>1</v>
      </c>
      <c r="FX133" s="194">
        <f t="shared" ca="1" si="151"/>
        <v>1.3963799927016407E-2</v>
      </c>
      <c r="GA133" s="194">
        <f t="shared" si="152"/>
        <v>0</v>
      </c>
      <c r="GB133" s="19" t="e">
        <f ca="1"/>
        <v>#N/A</v>
      </c>
      <c r="GC133" s="208" t="e">
        <f t="shared" ca="1" si="153"/>
        <v>#N/A</v>
      </c>
    </row>
    <row r="134" spans="6:185" x14ac:dyDescent="0.2">
      <c r="F134" s="207"/>
      <c r="G134" s="194"/>
      <c r="H134" s="198" cm="1">
        <f t="array" ref="H134">IFERROR(MATCH(TRUE,INDEX($B$14:$B$117&gt;=G134,0),0),"")</f>
        <v>1</v>
      </c>
      <c r="I134" s="194">
        <f t="shared" ca="1" si="98"/>
        <v>1.3963799927016407E-2</v>
      </c>
      <c r="L134" s="194">
        <f t="shared" si="154"/>
        <v>0</v>
      </c>
      <c r="M134" s="19">
        <f ca="1"/>
        <v>0</v>
      </c>
      <c r="N134" s="208">
        <f t="shared" ca="1" si="155"/>
        <v>0</v>
      </c>
      <c r="O134" s="207"/>
      <c r="P134" s="194"/>
      <c r="Q134" s="198" cm="1">
        <f t="array" ref="Q134">IFERROR(MATCH(TRUE,INDEX($B$14:$B$117&gt;=P134,0),0),"")</f>
        <v>1</v>
      </c>
      <c r="R134" s="194">
        <f t="shared" ca="1" si="99"/>
        <v>1.3963799927016407E-2</v>
      </c>
      <c r="U134" s="194">
        <f t="shared" si="156"/>
        <v>0</v>
      </c>
      <c r="V134" s="19">
        <f ca="1"/>
        <v>0</v>
      </c>
      <c r="W134" s="208">
        <f t="shared" ca="1" si="157"/>
        <v>0</v>
      </c>
      <c r="X134" s="207"/>
      <c r="Y134" s="194"/>
      <c r="Z134" s="198" cm="1">
        <f t="array" ref="Z134">IFERROR(MATCH(TRUE,INDEX($B$14:$B$117&gt;=Y134,0),0),"")</f>
        <v>1</v>
      </c>
      <c r="AA134" s="194">
        <f t="shared" ca="1" si="100"/>
        <v>1.3963799927016407E-2</v>
      </c>
      <c r="AD134" s="194">
        <f t="shared" si="101"/>
        <v>0</v>
      </c>
      <c r="AE134" s="19">
        <f ca="1"/>
        <v>0</v>
      </c>
      <c r="AF134" s="208">
        <f t="shared" ca="1" si="102"/>
        <v>0</v>
      </c>
      <c r="AG134" s="207"/>
      <c r="AH134" s="194"/>
      <c r="AI134" s="198" cm="1">
        <f t="array" ref="AI134">IFERROR(MATCH(TRUE,INDEX($B$14:$B$117&gt;=AH134,0),0),"")</f>
        <v>1</v>
      </c>
      <c r="AJ134" s="194">
        <f t="shared" ca="1" si="103"/>
        <v>1.3963799927016407E-2</v>
      </c>
      <c r="AM134" s="194">
        <f t="shared" si="104"/>
        <v>0</v>
      </c>
      <c r="AN134" s="19">
        <f ca="1"/>
        <v>0</v>
      </c>
      <c r="AO134" s="208">
        <f t="shared" ca="1" si="105"/>
        <v>0</v>
      </c>
      <c r="AP134" s="207"/>
      <c r="AQ134" s="194"/>
      <c r="AR134" s="198" cm="1">
        <f t="array" ref="AR134">IFERROR(MATCH(TRUE,INDEX($B$14:$B$117&gt;=AQ134,0),0),"")</f>
        <v>1</v>
      </c>
      <c r="AS134" s="194">
        <f t="shared" ca="1" si="106"/>
        <v>1.3963799927016407E-2</v>
      </c>
      <c r="AV134" s="194">
        <f t="shared" si="107"/>
        <v>0</v>
      </c>
      <c r="AW134" s="19">
        <f ca="1"/>
        <v>0</v>
      </c>
      <c r="AX134" s="208">
        <f t="shared" ca="1" si="108"/>
        <v>0</v>
      </c>
      <c r="AY134" s="207"/>
      <c r="AZ134" s="194"/>
      <c r="BA134" s="198" cm="1">
        <f t="array" ref="BA134">IFERROR(MATCH(TRUE,INDEX($B$14:$B$117&gt;=AZ134,0),0),"")</f>
        <v>1</v>
      </c>
      <c r="BB134" s="194">
        <f t="shared" ca="1" si="109"/>
        <v>1.3963799927016407E-2</v>
      </c>
      <c r="BE134" s="194">
        <f t="shared" si="110"/>
        <v>0</v>
      </c>
      <c r="BF134" s="19">
        <f ca="1"/>
        <v>0</v>
      </c>
      <c r="BG134" s="208">
        <f t="shared" ca="1" si="111"/>
        <v>0</v>
      </c>
      <c r="BH134" s="207"/>
      <c r="BI134" s="194"/>
      <c r="BJ134" s="198" cm="1">
        <f t="array" ref="BJ134">IFERROR(MATCH(TRUE,INDEX($B$14:$B$117&gt;=BI134,0),0),"")</f>
        <v>1</v>
      </c>
      <c r="BK134" s="194">
        <f t="shared" ca="1" si="112"/>
        <v>1.3963799927016407E-2</v>
      </c>
      <c r="BN134" s="194">
        <f t="shared" si="113"/>
        <v>0</v>
      </c>
      <c r="BO134" s="19">
        <f ca="1"/>
        <v>0</v>
      </c>
      <c r="BP134" s="208">
        <f t="shared" ca="1" si="114"/>
        <v>0</v>
      </c>
      <c r="BQ134" s="207"/>
      <c r="BR134" s="194"/>
      <c r="BS134" s="198" cm="1">
        <f t="array" ref="BS134">IFERROR(MATCH(TRUE,INDEX($B$14:$B$117&gt;=BR134,0),0),"")</f>
        <v>1</v>
      </c>
      <c r="BT134" s="194">
        <f t="shared" ca="1" si="115"/>
        <v>1.3963799927016407E-2</v>
      </c>
      <c r="BW134" s="194">
        <f t="shared" si="116"/>
        <v>0</v>
      </c>
      <c r="BX134" s="19">
        <f ca="1"/>
        <v>0</v>
      </c>
      <c r="BY134" s="208">
        <f t="shared" ca="1" si="117"/>
        <v>0</v>
      </c>
      <c r="BZ134" s="207"/>
      <c r="CA134" s="194"/>
      <c r="CB134" s="198" cm="1">
        <f t="array" ref="CB134">IFERROR(MATCH(TRUE,INDEX($B$14:$B$117&gt;=CA134,0),0),"")</f>
        <v>1</v>
      </c>
      <c r="CC134" s="194">
        <f t="shared" ca="1" si="118"/>
        <v>1.3963799927016407E-2</v>
      </c>
      <c r="CF134" s="194">
        <f t="shared" si="119"/>
        <v>0</v>
      </c>
      <c r="CG134" s="19">
        <f ca="1"/>
        <v>0</v>
      </c>
      <c r="CH134" s="208">
        <f t="shared" ca="1" si="120"/>
        <v>0</v>
      </c>
      <c r="CI134" s="207"/>
      <c r="CJ134" s="194"/>
      <c r="CK134" s="198" cm="1">
        <f t="array" ref="CK134">IFERROR(MATCH(TRUE,INDEX($B$14:$B$117&gt;=CJ134,0),0),"")</f>
        <v>1</v>
      </c>
      <c r="CL134" s="194">
        <f t="shared" ca="1" si="121"/>
        <v>1.3963799927016407E-2</v>
      </c>
      <c r="CO134" s="194">
        <f t="shared" si="122"/>
        <v>0</v>
      </c>
      <c r="CP134" s="19">
        <f ca="1"/>
        <v>0</v>
      </c>
      <c r="CQ134" s="208">
        <f t="shared" ca="1" si="123"/>
        <v>0</v>
      </c>
      <c r="CR134" s="207"/>
      <c r="CS134" s="194"/>
      <c r="CT134" s="198" cm="1">
        <f t="array" ref="CT134">IFERROR(MATCH(TRUE,INDEX($B$14:$B$117&gt;=CS134,0),0),"")</f>
        <v>1</v>
      </c>
      <c r="CU134" s="194">
        <f t="shared" ca="1" si="124"/>
        <v>1.3963799927016407E-2</v>
      </c>
      <c r="CX134" s="194">
        <f t="shared" si="125"/>
        <v>0</v>
      </c>
      <c r="CY134" s="19" t="e">
        <f ca="1"/>
        <v>#N/A</v>
      </c>
      <c r="CZ134" s="208" t="e">
        <f t="shared" ca="1" si="126"/>
        <v>#N/A</v>
      </c>
      <c r="DA134" s="207"/>
      <c r="DB134" s="194"/>
      <c r="DC134" s="198" cm="1">
        <f t="array" ref="DC134">IFERROR(MATCH(TRUE,INDEX($B$14:$B$117&gt;=DB134,0),0),"")</f>
        <v>1</v>
      </c>
      <c r="DD134" s="194">
        <f t="shared" ca="1" si="127"/>
        <v>1.3963799927016407E-2</v>
      </c>
      <c r="DG134" s="194">
        <f t="shared" si="128"/>
        <v>0</v>
      </c>
      <c r="DH134" s="19" t="e">
        <f ca="1"/>
        <v>#N/A</v>
      </c>
      <c r="DI134" s="208" t="e">
        <f t="shared" ca="1" si="129"/>
        <v>#N/A</v>
      </c>
      <c r="DJ134" s="207"/>
      <c r="DK134" s="194"/>
      <c r="DL134" s="198" cm="1">
        <f t="array" ref="DL134">IFERROR(MATCH(TRUE,INDEX($B$14:$B$117&gt;=DK134,0),0),"")</f>
        <v>1</v>
      </c>
      <c r="DM134" s="194">
        <f t="shared" ca="1" si="130"/>
        <v>1.3963799927016407E-2</v>
      </c>
      <c r="DP134" s="194">
        <f t="shared" si="131"/>
        <v>0</v>
      </c>
      <c r="DQ134" s="19" t="e">
        <f ca="1"/>
        <v>#N/A</v>
      </c>
      <c r="DR134" s="208" t="e">
        <f t="shared" ca="1" si="132"/>
        <v>#N/A</v>
      </c>
      <c r="DS134" s="207"/>
      <c r="DT134" s="194"/>
      <c r="DU134" s="198" cm="1">
        <f t="array" ref="DU134">IFERROR(MATCH(TRUE,INDEX($B$14:$B$117&gt;=DT134,0),0),"")</f>
        <v>1</v>
      </c>
      <c r="DV134" s="194">
        <f t="shared" ca="1" si="133"/>
        <v>1.3963799927016407E-2</v>
      </c>
      <c r="DY134" s="194">
        <f t="shared" si="134"/>
        <v>0</v>
      </c>
      <c r="DZ134" s="19" t="e">
        <f ca="1"/>
        <v>#N/A</v>
      </c>
      <c r="EA134" s="208" t="e">
        <f t="shared" ca="1" si="135"/>
        <v>#N/A</v>
      </c>
      <c r="EB134" s="207"/>
      <c r="EC134" s="194"/>
      <c r="ED134" s="198" cm="1">
        <f t="array" ref="ED134">IFERROR(MATCH(TRUE,INDEX($B$14:$B$117&gt;=EC134,0),0),"")</f>
        <v>1</v>
      </c>
      <c r="EE134" s="194">
        <f t="shared" ca="1" si="136"/>
        <v>1.3963799927016407E-2</v>
      </c>
      <c r="EH134" s="194">
        <f t="shared" si="137"/>
        <v>0</v>
      </c>
      <c r="EI134" s="19" t="e">
        <f ca="1"/>
        <v>#N/A</v>
      </c>
      <c r="EJ134" s="208" t="e">
        <f t="shared" ca="1" si="138"/>
        <v>#N/A</v>
      </c>
      <c r="EK134" s="207"/>
      <c r="EL134" s="194"/>
      <c r="EM134" s="198" cm="1">
        <f t="array" ref="EM134">IFERROR(MATCH(TRUE,INDEX($B$14:$B$117&gt;=EL134,0),0),"")</f>
        <v>1</v>
      </c>
      <c r="EN134" s="194">
        <f t="shared" ca="1" si="139"/>
        <v>1.3963799927016407E-2</v>
      </c>
      <c r="EQ134" s="194">
        <f t="shared" si="140"/>
        <v>0</v>
      </c>
      <c r="ER134" s="19" t="e">
        <f ca="1"/>
        <v>#N/A</v>
      </c>
      <c r="ES134" s="208" t="e">
        <f t="shared" ca="1" si="141"/>
        <v>#N/A</v>
      </c>
      <c r="ET134" s="207"/>
      <c r="EU134" s="194"/>
      <c r="EV134" s="198" cm="1">
        <f t="array" ref="EV134">IFERROR(MATCH(TRUE,INDEX($B$14:$B$117&gt;=EU134,0),0),"")</f>
        <v>1</v>
      </c>
      <c r="EW134" s="194">
        <f t="shared" ca="1" si="142"/>
        <v>1.3963799927016407E-2</v>
      </c>
      <c r="EZ134" s="194">
        <f t="shared" si="143"/>
        <v>0</v>
      </c>
      <c r="FA134" s="19" t="e">
        <f ca="1"/>
        <v>#N/A</v>
      </c>
      <c r="FB134" s="208" t="e">
        <f t="shared" ca="1" si="144"/>
        <v>#N/A</v>
      </c>
      <c r="FC134" s="207"/>
      <c r="FD134" s="194"/>
      <c r="FE134" s="198" cm="1">
        <f t="array" ref="FE134">IFERROR(MATCH(TRUE,INDEX($B$14:$B$117&gt;=FD134,0),0),"")</f>
        <v>1</v>
      </c>
      <c r="FF134" s="194">
        <f t="shared" ca="1" si="145"/>
        <v>1.3963799927016407E-2</v>
      </c>
      <c r="FI134" s="194">
        <f t="shared" si="146"/>
        <v>0</v>
      </c>
      <c r="FJ134" s="19" t="e">
        <f ca="1"/>
        <v>#N/A</v>
      </c>
      <c r="FK134" s="208" t="e">
        <f t="shared" ca="1" si="147"/>
        <v>#N/A</v>
      </c>
      <c r="FL134" s="207"/>
      <c r="FM134" s="194"/>
      <c r="FN134" s="198" cm="1">
        <f t="array" ref="FN134">IFERROR(MATCH(TRUE,INDEX($B$14:$B$117&gt;=FM134,0),0),"")</f>
        <v>1</v>
      </c>
      <c r="FO134" s="194">
        <f t="shared" ca="1" si="148"/>
        <v>1.3963799927016407E-2</v>
      </c>
      <c r="FR134" s="194">
        <f t="shared" si="149"/>
        <v>0</v>
      </c>
      <c r="FS134" s="19" t="e">
        <f ca="1"/>
        <v>#N/A</v>
      </c>
      <c r="FT134" s="208" t="e">
        <f t="shared" ca="1" si="150"/>
        <v>#N/A</v>
      </c>
      <c r="FU134" s="207"/>
      <c r="FV134" s="194"/>
      <c r="FW134" s="198" cm="1">
        <f t="array" ref="FW134">IFERROR(MATCH(TRUE,INDEX($B$14:$B$117&gt;=FV134,0),0),"")</f>
        <v>1</v>
      </c>
      <c r="FX134" s="194">
        <f t="shared" ca="1" si="151"/>
        <v>1.3963799927016407E-2</v>
      </c>
      <c r="GA134" s="194">
        <f t="shared" si="152"/>
        <v>0</v>
      </c>
      <c r="GB134" s="19" t="e">
        <f ca="1"/>
        <v>#N/A</v>
      </c>
      <c r="GC134" s="208" t="e">
        <f t="shared" ca="1" si="153"/>
        <v>#N/A</v>
      </c>
    </row>
    <row r="135" spans="6:185" x14ac:dyDescent="0.2">
      <c r="F135" s="207"/>
      <c r="G135" s="194"/>
      <c r="H135" s="198" cm="1">
        <f t="array" ref="H135">IFERROR(MATCH(TRUE,INDEX($B$14:$B$117&gt;=G135,0),0),"")</f>
        <v>1</v>
      </c>
      <c r="I135" s="194">
        <f t="shared" ca="1" si="98"/>
        <v>1.3963799927016407E-2</v>
      </c>
      <c r="L135" s="194">
        <f t="shared" si="154"/>
        <v>0</v>
      </c>
      <c r="M135" s="19">
        <f ca="1"/>
        <v>0</v>
      </c>
      <c r="N135" s="208">
        <f t="shared" ca="1" si="155"/>
        <v>0</v>
      </c>
      <c r="O135" s="207"/>
      <c r="P135" s="194"/>
      <c r="Q135" s="198" cm="1">
        <f t="array" ref="Q135">IFERROR(MATCH(TRUE,INDEX($B$14:$B$117&gt;=P135,0),0),"")</f>
        <v>1</v>
      </c>
      <c r="R135" s="194">
        <f t="shared" ca="1" si="99"/>
        <v>1.3963799927016407E-2</v>
      </c>
      <c r="U135" s="194">
        <f t="shared" si="156"/>
        <v>0</v>
      </c>
      <c r="V135" s="19">
        <f ca="1"/>
        <v>0</v>
      </c>
      <c r="W135" s="208">
        <f t="shared" ca="1" si="157"/>
        <v>0</v>
      </c>
      <c r="X135" s="207"/>
      <c r="Y135" s="194"/>
      <c r="Z135" s="198" cm="1">
        <f t="array" ref="Z135">IFERROR(MATCH(TRUE,INDEX($B$14:$B$117&gt;=Y135,0),0),"")</f>
        <v>1</v>
      </c>
      <c r="AA135" s="194">
        <f t="shared" ca="1" si="100"/>
        <v>1.3963799927016407E-2</v>
      </c>
      <c r="AD135" s="194">
        <f t="shared" si="101"/>
        <v>0</v>
      </c>
      <c r="AE135" s="19">
        <f ca="1"/>
        <v>0</v>
      </c>
      <c r="AF135" s="208">
        <f t="shared" ca="1" si="102"/>
        <v>0</v>
      </c>
      <c r="AG135" s="207"/>
      <c r="AH135" s="194"/>
      <c r="AI135" s="198" cm="1">
        <f t="array" ref="AI135">IFERROR(MATCH(TRUE,INDEX($B$14:$B$117&gt;=AH135,0),0),"")</f>
        <v>1</v>
      </c>
      <c r="AJ135" s="194">
        <f t="shared" ca="1" si="103"/>
        <v>1.3963799927016407E-2</v>
      </c>
      <c r="AM135" s="194">
        <f t="shared" si="104"/>
        <v>0</v>
      </c>
      <c r="AN135" s="19">
        <f ca="1"/>
        <v>0</v>
      </c>
      <c r="AO135" s="208">
        <f t="shared" ca="1" si="105"/>
        <v>0</v>
      </c>
      <c r="AP135" s="207"/>
      <c r="AQ135" s="194"/>
      <c r="AR135" s="198" cm="1">
        <f t="array" ref="AR135">IFERROR(MATCH(TRUE,INDEX($B$14:$B$117&gt;=AQ135,0),0),"")</f>
        <v>1</v>
      </c>
      <c r="AS135" s="194">
        <f t="shared" ca="1" si="106"/>
        <v>1.3963799927016407E-2</v>
      </c>
      <c r="AV135" s="194">
        <f t="shared" si="107"/>
        <v>0</v>
      </c>
      <c r="AW135" s="19">
        <f ca="1"/>
        <v>0</v>
      </c>
      <c r="AX135" s="208">
        <f t="shared" ca="1" si="108"/>
        <v>0</v>
      </c>
      <c r="AY135" s="207"/>
      <c r="AZ135" s="194"/>
      <c r="BA135" s="198" cm="1">
        <f t="array" ref="BA135">IFERROR(MATCH(TRUE,INDEX($B$14:$B$117&gt;=AZ135,0),0),"")</f>
        <v>1</v>
      </c>
      <c r="BB135" s="194">
        <f t="shared" ca="1" si="109"/>
        <v>1.3963799927016407E-2</v>
      </c>
      <c r="BE135" s="194">
        <f t="shared" si="110"/>
        <v>0</v>
      </c>
      <c r="BF135" s="19">
        <f ca="1"/>
        <v>0</v>
      </c>
      <c r="BG135" s="208">
        <f t="shared" ca="1" si="111"/>
        <v>0</v>
      </c>
      <c r="BH135" s="207"/>
      <c r="BI135" s="194"/>
      <c r="BJ135" s="198" cm="1">
        <f t="array" ref="BJ135">IFERROR(MATCH(TRUE,INDEX($B$14:$B$117&gt;=BI135,0),0),"")</f>
        <v>1</v>
      </c>
      <c r="BK135" s="194">
        <f t="shared" ca="1" si="112"/>
        <v>1.3963799927016407E-2</v>
      </c>
      <c r="BN135" s="194">
        <f t="shared" si="113"/>
        <v>0</v>
      </c>
      <c r="BO135" s="19">
        <f ca="1"/>
        <v>0</v>
      </c>
      <c r="BP135" s="208">
        <f t="shared" ca="1" si="114"/>
        <v>0</v>
      </c>
      <c r="BQ135" s="207"/>
      <c r="BR135" s="194"/>
      <c r="BS135" s="198" cm="1">
        <f t="array" ref="BS135">IFERROR(MATCH(TRUE,INDEX($B$14:$B$117&gt;=BR135,0),0),"")</f>
        <v>1</v>
      </c>
      <c r="BT135" s="194">
        <f t="shared" ca="1" si="115"/>
        <v>1.3963799927016407E-2</v>
      </c>
      <c r="BW135" s="194">
        <f t="shared" si="116"/>
        <v>0</v>
      </c>
      <c r="BX135" s="19">
        <f ca="1"/>
        <v>0</v>
      </c>
      <c r="BY135" s="208">
        <f t="shared" ca="1" si="117"/>
        <v>0</v>
      </c>
      <c r="BZ135" s="207"/>
      <c r="CA135" s="194"/>
      <c r="CB135" s="198" cm="1">
        <f t="array" ref="CB135">IFERROR(MATCH(TRUE,INDEX($B$14:$B$117&gt;=CA135,0),0),"")</f>
        <v>1</v>
      </c>
      <c r="CC135" s="194">
        <f t="shared" ca="1" si="118"/>
        <v>1.3963799927016407E-2</v>
      </c>
      <c r="CF135" s="194">
        <f t="shared" si="119"/>
        <v>0</v>
      </c>
      <c r="CG135" s="19">
        <f ca="1"/>
        <v>0</v>
      </c>
      <c r="CH135" s="208">
        <f t="shared" ca="1" si="120"/>
        <v>0</v>
      </c>
      <c r="CI135" s="207"/>
      <c r="CJ135" s="194"/>
      <c r="CK135" s="198" cm="1">
        <f t="array" ref="CK135">IFERROR(MATCH(TRUE,INDEX($B$14:$B$117&gt;=CJ135,0),0),"")</f>
        <v>1</v>
      </c>
      <c r="CL135" s="194">
        <f t="shared" ca="1" si="121"/>
        <v>1.3963799927016407E-2</v>
      </c>
      <c r="CO135" s="194">
        <f t="shared" si="122"/>
        <v>0</v>
      </c>
      <c r="CP135" s="19">
        <f ca="1"/>
        <v>0</v>
      </c>
      <c r="CQ135" s="208">
        <f t="shared" ca="1" si="123"/>
        <v>0</v>
      </c>
      <c r="CR135" s="207"/>
      <c r="CS135" s="194"/>
      <c r="CT135" s="198" cm="1">
        <f t="array" ref="CT135">IFERROR(MATCH(TRUE,INDEX($B$14:$B$117&gt;=CS135,0),0),"")</f>
        <v>1</v>
      </c>
      <c r="CU135" s="194">
        <f t="shared" ca="1" si="124"/>
        <v>1.3963799927016407E-2</v>
      </c>
      <c r="CX135" s="194">
        <f t="shared" si="125"/>
        <v>0</v>
      </c>
      <c r="CY135" s="19" t="e">
        <f ca="1"/>
        <v>#N/A</v>
      </c>
      <c r="CZ135" s="208" t="e">
        <f t="shared" ca="1" si="126"/>
        <v>#N/A</v>
      </c>
      <c r="DA135" s="207"/>
      <c r="DB135" s="194"/>
      <c r="DC135" s="198" cm="1">
        <f t="array" ref="DC135">IFERROR(MATCH(TRUE,INDEX($B$14:$B$117&gt;=DB135,0),0),"")</f>
        <v>1</v>
      </c>
      <c r="DD135" s="194">
        <f t="shared" ca="1" si="127"/>
        <v>1.3963799927016407E-2</v>
      </c>
      <c r="DG135" s="194">
        <f t="shared" si="128"/>
        <v>0</v>
      </c>
      <c r="DH135" s="19" t="e">
        <f ca="1"/>
        <v>#N/A</v>
      </c>
      <c r="DI135" s="208" t="e">
        <f t="shared" ca="1" si="129"/>
        <v>#N/A</v>
      </c>
      <c r="DJ135" s="207"/>
      <c r="DK135" s="194"/>
      <c r="DL135" s="198" cm="1">
        <f t="array" ref="DL135">IFERROR(MATCH(TRUE,INDEX($B$14:$B$117&gt;=DK135,0),0),"")</f>
        <v>1</v>
      </c>
      <c r="DM135" s="194">
        <f t="shared" ca="1" si="130"/>
        <v>1.3963799927016407E-2</v>
      </c>
      <c r="DP135" s="194">
        <f t="shared" si="131"/>
        <v>0</v>
      </c>
      <c r="DQ135" s="19" t="e">
        <f ca="1"/>
        <v>#N/A</v>
      </c>
      <c r="DR135" s="208" t="e">
        <f t="shared" ca="1" si="132"/>
        <v>#N/A</v>
      </c>
      <c r="DS135" s="207"/>
      <c r="DT135" s="194"/>
      <c r="DU135" s="198" cm="1">
        <f t="array" ref="DU135">IFERROR(MATCH(TRUE,INDEX($B$14:$B$117&gt;=DT135,0),0),"")</f>
        <v>1</v>
      </c>
      <c r="DV135" s="194">
        <f t="shared" ca="1" si="133"/>
        <v>1.3963799927016407E-2</v>
      </c>
      <c r="DY135" s="194">
        <f t="shared" si="134"/>
        <v>0</v>
      </c>
      <c r="DZ135" s="19" t="e">
        <f ca="1"/>
        <v>#N/A</v>
      </c>
      <c r="EA135" s="208" t="e">
        <f t="shared" ca="1" si="135"/>
        <v>#N/A</v>
      </c>
      <c r="EB135" s="207"/>
      <c r="EC135" s="194"/>
      <c r="ED135" s="198" cm="1">
        <f t="array" ref="ED135">IFERROR(MATCH(TRUE,INDEX($B$14:$B$117&gt;=EC135,0),0),"")</f>
        <v>1</v>
      </c>
      <c r="EE135" s="194">
        <f t="shared" ca="1" si="136"/>
        <v>1.3963799927016407E-2</v>
      </c>
      <c r="EH135" s="194">
        <f t="shared" si="137"/>
        <v>0</v>
      </c>
      <c r="EI135" s="19" t="e">
        <f ca="1"/>
        <v>#N/A</v>
      </c>
      <c r="EJ135" s="208" t="e">
        <f t="shared" ca="1" si="138"/>
        <v>#N/A</v>
      </c>
      <c r="EK135" s="207"/>
      <c r="EL135" s="194"/>
      <c r="EM135" s="198" cm="1">
        <f t="array" ref="EM135">IFERROR(MATCH(TRUE,INDEX($B$14:$B$117&gt;=EL135,0),0),"")</f>
        <v>1</v>
      </c>
      <c r="EN135" s="194">
        <f t="shared" ca="1" si="139"/>
        <v>1.3963799927016407E-2</v>
      </c>
      <c r="EQ135" s="194">
        <f t="shared" si="140"/>
        <v>0</v>
      </c>
      <c r="ER135" s="19" t="e">
        <f ca="1"/>
        <v>#N/A</v>
      </c>
      <c r="ES135" s="208" t="e">
        <f t="shared" ca="1" si="141"/>
        <v>#N/A</v>
      </c>
      <c r="ET135" s="207"/>
      <c r="EU135" s="194"/>
      <c r="EV135" s="198" cm="1">
        <f t="array" ref="EV135">IFERROR(MATCH(TRUE,INDEX($B$14:$B$117&gt;=EU135,0),0),"")</f>
        <v>1</v>
      </c>
      <c r="EW135" s="194">
        <f t="shared" ca="1" si="142"/>
        <v>1.3963799927016407E-2</v>
      </c>
      <c r="EZ135" s="194">
        <f t="shared" si="143"/>
        <v>0</v>
      </c>
      <c r="FA135" s="19" t="e">
        <f ca="1"/>
        <v>#N/A</v>
      </c>
      <c r="FB135" s="208" t="e">
        <f t="shared" ca="1" si="144"/>
        <v>#N/A</v>
      </c>
      <c r="FC135" s="207"/>
      <c r="FD135" s="194"/>
      <c r="FE135" s="198" cm="1">
        <f t="array" ref="FE135">IFERROR(MATCH(TRUE,INDEX($B$14:$B$117&gt;=FD135,0),0),"")</f>
        <v>1</v>
      </c>
      <c r="FF135" s="194">
        <f t="shared" ca="1" si="145"/>
        <v>1.3963799927016407E-2</v>
      </c>
      <c r="FI135" s="194">
        <f t="shared" si="146"/>
        <v>0</v>
      </c>
      <c r="FJ135" s="19" t="e">
        <f ca="1"/>
        <v>#N/A</v>
      </c>
      <c r="FK135" s="208" t="e">
        <f t="shared" ca="1" si="147"/>
        <v>#N/A</v>
      </c>
      <c r="FL135" s="207"/>
      <c r="FM135" s="194"/>
      <c r="FN135" s="198" cm="1">
        <f t="array" ref="FN135">IFERROR(MATCH(TRUE,INDEX($B$14:$B$117&gt;=FM135,0),0),"")</f>
        <v>1</v>
      </c>
      <c r="FO135" s="194">
        <f t="shared" ca="1" si="148"/>
        <v>1.3963799927016407E-2</v>
      </c>
      <c r="FR135" s="194">
        <f t="shared" si="149"/>
        <v>0</v>
      </c>
      <c r="FS135" s="19" t="e">
        <f ca="1"/>
        <v>#N/A</v>
      </c>
      <c r="FT135" s="208" t="e">
        <f t="shared" ca="1" si="150"/>
        <v>#N/A</v>
      </c>
      <c r="FU135" s="207"/>
      <c r="FV135" s="194"/>
      <c r="FW135" s="198" cm="1">
        <f t="array" ref="FW135">IFERROR(MATCH(TRUE,INDEX($B$14:$B$117&gt;=FV135,0),0),"")</f>
        <v>1</v>
      </c>
      <c r="FX135" s="194">
        <f t="shared" ca="1" si="151"/>
        <v>1.3963799927016407E-2</v>
      </c>
      <c r="GA135" s="194">
        <f t="shared" si="152"/>
        <v>0</v>
      </c>
      <c r="GB135" s="19" t="e">
        <f ca="1"/>
        <v>#N/A</v>
      </c>
      <c r="GC135" s="208" t="e">
        <f t="shared" ca="1" si="153"/>
        <v>#N/A</v>
      </c>
    </row>
    <row r="136" spans="6:185" x14ac:dyDescent="0.2">
      <c r="F136" s="207"/>
      <c r="G136" s="194"/>
      <c r="H136" s="198" cm="1">
        <f t="array" ref="H136">IFERROR(MATCH(TRUE,INDEX($B$14:$B$117&gt;=G136,0),0),"")</f>
        <v>1</v>
      </c>
      <c r="I136" s="194">
        <f t="shared" ca="1" si="98"/>
        <v>1.3963799927016407E-2</v>
      </c>
      <c r="L136" s="194">
        <f t="shared" si="154"/>
        <v>0</v>
      </c>
      <c r="M136" s="19">
        <f ca="1"/>
        <v>0</v>
      </c>
      <c r="N136" s="208">
        <f t="shared" ca="1" si="155"/>
        <v>0</v>
      </c>
      <c r="O136" s="207"/>
      <c r="P136" s="194"/>
      <c r="Q136" s="198" cm="1">
        <f t="array" ref="Q136">IFERROR(MATCH(TRUE,INDEX($B$14:$B$117&gt;=P136,0),0),"")</f>
        <v>1</v>
      </c>
      <c r="R136" s="194">
        <f t="shared" ca="1" si="99"/>
        <v>1.3963799927016407E-2</v>
      </c>
      <c r="U136" s="194">
        <f t="shared" si="156"/>
        <v>0</v>
      </c>
      <c r="V136" s="19">
        <f ca="1"/>
        <v>0</v>
      </c>
      <c r="W136" s="208">
        <f t="shared" ca="1" si="157"/>
        <v>0</v>
      </c>
      <c r="X136" s="207"/>
      <c r="Y136" s="194"/>
      <c r="Z136" s="198" cm="1">
        <f t="array" ref="Z136">IFERROR(MATCH(TRUE,INDEX($B$14:$B$117&gt;=Y136,0),0),"")</f>
        <v>1</v>
      </c>
      <c r="AA136" s="194">
        <f t="shared" ca="1" si="100"/>
        <v>1.3963799927016407E-2</v>
      </c>
      <c r="AD136" s="194">
        <f t="shared" si="101"/>
        <v>0</v>
      </c>
      <c r="AE136" s="19">
        <f ca="1"/>
        <v>0</v>
      </c>
      <c r="AF136" s="208">
        <f t="shared" ca="1" si="102"/>
        <v>0</v>
      </c>
      <c r="AG136" s="207"/>
      <c r="AH136" s="194"/>
      <c r="AI136" s="198" cm="1">
        <f t="array" ref="AI136">IFERROR(MATCH(TRUE,INDEX($B$14:$B$117&gt;=AH136,0),0),"")</f>
        <v>1</v>
      </c>
      <c r="AJ136" s="194">
        <f t="shared" ca="1" si="103"/>
        <v>1.3963799927016407E-2</v>
      </c>
      <c r="AM136" s="194">
        <f t="shared" si="104"/>
        <v>0</v>
      </c>
      <c r="AN136" s="19">
        <f ca="1"/>
        <v>0</v>
      </c>
      <c r="AO136" s="208">
        <f t="shared" ca="1" si="105"/>
        <v>0</v>
      </c>
      <c r="AP136" s="207"/>
      <c r="AQ136" s="194"/>
      <c r="AR136" s="198" cm="1">
        <f t="array" ref="AR136">IFERROR(MATCH(TRUE,INDEX($B$14:$B$117&gt;=AQ136,0),0),"")</f>
        <v>1</v>
      </c>
      <c r="AS136" s="194">
        <f t="shared" ca="1" si="106"/>
        <v>1.3963799927016407E-2</v>
      </c>
      <c r="AV136" s="194">
        <f t="shared" si="107"/>
        <v>0</v>
      </c>
      <c r="AW136" s="19">
        <f ca="1"/>
        <v>0</v>
      </c>
      <c r="AX136" s="208">
        <f t="shared" ca="1" si="108"/>
        <v>0</v>
      </c>
      <c r="AY136" s="207"/>
      <c r="AZ136" s="194"/>
      <c r="BA136" s="198" cm="1">
        <f t="array" ref="BA136">IFERROR(MATCH(TRUE,INDEX($B$14:$B$117&gt;=AZ136,0),0),"")</f>
        <v>1</v>
      </c>
      <c r="BB136" s="194">
        <f t="shared" ca="1" si="109"/>
        <v>1.3963799927016407E-2</v>
      </c>
      <c r="BE136" s="194">
        <f t="shared" si="110"/>
        <v>0</v>
      </c>
      <c r="BF136" s="19">
        <f ca="1"/>
        <v>0</v>
      </c>
      <c r="BG136" s="208">
        <f t="shared" ca="1" si="111"/>
        <v>0</v>
      </c>
      <c r="BH136" s="207"/>
      <c r="BI136" s="194"/>
      <c r="BJ136" s="198" cm="1">
        <f t="array" ref="BJ136">IFERROR(MATCH(TRUE,INDEX($B$14:$B$117&gt;=BI136,0),0),"")</f>
        <v>1</v>
      </c>
      <c r="BK136" s="194">
        <f t="shared" ca="1" si="112"/>
        <v>1.3963799927016407E-2</v>
      </c>
      <c r="BN136" s="194">
        <f t="shared" si="113"/>
        <v>0</v>
      </c>
      <c r="BO136" s="19">
        <f ca="1"/>
        <v>0</v>
      </c>
      <c r="BP136" s="208">
        <f t="shared" ca="1" si="114"/>
        <v>0</v>
      </c>
      <c r="BQ136" s="207"/>
      <c r="BR136" s="194"/>
      <c r="BS136" s="198" cm="1">
        <f t="array" ref="BS136">IFERROR(MATCH(TRUE,INDEX($B$14:$B$117&gt;=BR136,0),0),"")</f>
        <v>1</v>
      </c>
      <c r="BT136" s="194">
        <f t="shared" ca="1" si="115"/>
        <v>1.3963799927016407E-2</v>
      </c>
      <c r="BW136" s="194">
        <f t="shared" si="116"/>
        <v>0</v>
      </c>
      <c r="BX136" s="19">
        <f ca="1"/>
        <v>0</v>
      </c>
      <c r="BY136" s="208">
        <f t="shared" ca="1" si="117"/>
        <v>0</v>
      </c>
      <c r="BZ136" s="207"/>
      <c r="CA136" s="194"/>
      <c r="CB136" s="198" cm="1">
        <f t="array" ref="CB136">IFERROR(MATCH(TRUE,INDEX($B$14:$B$117&gt;=CA136,0),0),"")</f>
        <v>1</v>
      </c>
      <c r="CC136" s="194">
        <f t="shared" ca="1" si="118"/>
        <v>1.3963799927016407E-2</v>
      </c>
      <c r="CF136" s="194">
        <f t="shared" si="119"/>
        <v>0</v>
      </c>
      <c r="CG136" s="19">
        <f ca="1"/>
        <v>0</v>
      </c>
      <c r="CH136" s="208">
        <f t="shared" ca="1" si="120"/>
        <v>0</v>
      </c>
      <c r="CI136" s="207"/>
      <c r="CJ136" s="194"/>
      <c r="CK136" s="198" cm="1">
        <f t="array" ref="CK136">IFERROR(MATCH(TRUE,INDEX($B$14:$B$117&gt;=CJ136,0),0),"")</f>
        <v>1</v>
      </c>
      <c r="CL136" s="194">
        <f t="shared" ca="1" si="121"/>
        <v>1.3963799927016407E-2</v>
      </c>
      <c r="CO136" s="194">
        <f t="shared" si="122"/>
        <v>0</v>
      </c>
      <c r="CP136" s="19">
        <f ca="1"/>
        <v>0</v>
      </c>
      <c r="CQ136" s="208">
        <f t="shared" ca="1" si="123"/>
        <v>0</v>
      </c>
      <c r="CR136" s="207"/>
      <c r="CS136" s="194"/>
      <c r="CT136" s="198" cm="1">
        <f t="array" ref="CT136">IFERROR(MATCH(TRUE,INDEX($B$14:$B$117&gt;=CS136,0),0),"")</f>
        <v>1</v>
      </c>
      <c r="CU136" s="194">
        <f t="shared" ca="1" si="124"/>
        <v>1.3963799927016407E-2</v>
      </c>
      <c r="CX136" s="194">
        <f t="shared" si="125"/>
        <v>0</v>
      </c>
      <c r="CY136" s="19" t="e">
        <f ca="1"/>
        <v>#N/A</v>
      </c>
      <c r="CZ136" s="208" t="e">
        <f t="shared" ca="1" si="126"/>
        <v>#N/A</v>
      </c>
      <c r="DA136" s="207"/>
      <c r="DB136" s="194"/>
      <c r="DC136" s="198" cm="1">
        <f t="array" ref="DC136">IFERROR(MATCH(TRUE,INDEX($B$14:$B$117&gt;=DB136,0),0),"")</f>
        <v>1</v>
      </c>
      <c r="DD136" s="194">
        <f t="shared" ca="1" si="127"/>
        <v>1.3963799927016407E-2</v>
      </c>
      <c r="DG136" s="194">
        <f t="shared" si="128"/>
        <v>0</v>
      </c>
      <c r="DH136" s="19" t="e">
        <f ca="1"/>
        <v>#N/A</v>
      </c>
      <c r="DI136" s="208" t="e">
        <f t="shared" ca="1" si="129"/>
        <v>#N/A</v>
      </c>
      <c r="DJ136" s="207"/>
      <c r="DK136" s="194"/>
      <c r="DL136" s="198" cm="1">
        <f t="array" ref="DL136">IFERROR(MATCH(TRUE,INDEX($B$14:$B$117&gt;=DK136,0),0),"")</f>
        <v>1</v>
      </c>
      <c r="DM136" s="194">
        <f t="shared" ca="1" si="130"/>
        <v>1.3963799927016407E-2</v>
      </c>
      <c r="DP136" s="194">
        <f t="shared" si="131"/>
        <v>0</v>
      </c>
      <c r="DQ136" s="19" t="e">
        <f ca="1"/>
        <v>#N/A</v>
      </c>
      <c r="DR136" s="208" t="e">
        <f t="shared" ca="1" si="132"/>
        <v>#N/A</v>
      </c>
      <c r="DS136" s="207"/>
      <c r="DT136" s="194"/>
      <c r="DU136" s="198" cm="1">
        <f t="array" ref="DU136">IFERROR(MATCH(TRUE,INDEX($B$14:$B$117&gt;=DT136,0),0),"")</f>
        <v>1</v>
      </c>
      <c r="DV136" s="194">
        <f t="shared" ca="1" si="133"/>
        <v>1.3963799927016407E-2</v>
      </c>
      <c r="DY136" s="194">
        <f t="shared" si="134"/>
        <v>0</v>
      </c>
      <c r="DZ136" s="19" t="e">
        <f ca="1"/>
        <v>#N/A</v>
      </c>
      <c r="EA136" s="208" t="e">
        <f t="shared" ca="1" si="135"/>
        <v>#N/A</v>
      </c>
      <c r="EB136" s="207"/>
      <c r="EC136" s="194"/>
      <c r="ED136" s="198" cm="1">
        <f t="array" ref="ED136">IFERROR(MATCH(TRUE,INDEX($B$14:$B$117&gt;=EC136,0),0),"")</f>
        <v>1</v>
      </c>
      <c r="EE136" s="194">
        <f t="shared" ca="1" si="136"/>
        <v>1.3963799927016407E-2</v>
      </c>
      <c r="EH136" s="194">
        <f t="shared" si="137"/>
        <v>0</v>
      </c>
      <c r="EI136" s="19" t="e">
        <f ca="1"/>
        <v>#N/A</v>
      </c>
      <c r="EJ136" s="208" t="e">
        <f t="shared" ca="1" si="138"/>
        <v>#N/A</v>
      </c>
      <c r="EK136" s="207"/>
      <c r="EL136" s="194"/>
      <c r="EM136" s="198" cm="1">
        <f t="array" ref="EM136">IFERROR(MATCH(TRUE,INDEX($B$14:$B$117&gt;=EL136,0),0),"")</f>
        <v>1</v>
      </c>
      <c r="EN136" s="194">
        <f t="shared" ca="1" si="139"/>
        <v>1.3963799927016407E-2</v>
      </c>
      <c r="EQ136" s="194">
        <f t="shared" si="140"/>
        <v>0</v>
      </c>
      <c r="ER136" s="19" t="e">
        <f ca="1"/>
        <v>#N/A</v>
      </c>
      <c r="ES136" s="208" t="e">
        <f t="shared" ca="1" si="141"/>
        <v>#N/A</v>
      </c>
      <c r="ET136" s="207"/>
      <c r="EU136" s="194"/>
      <c r="EV136" s="198" cm="1">
        <f t="array" ref="EV136">IFERROR(MATCH(TRUE,INDEX($B$14:$B$117&gt;=EU136,0),0),"")</f>
        <v>1</v>
      </c>
      <c r="EW136" s="194">
        <f t="shared" ca="1" si="142"/>
        <v>1.3963799927016407E-2</v>
      </c>
      <c r="EZ136" s="194">
        <f t="shared" si="143"/>
        <v>0</v>
      </c>
      <c r="FA136" s="19" t="e">
        <f ca="1"/>
        <v>#N/A</v>
      </c>
      <c r="FB136" s="208" t="e">
        <f t="shared" ca="1" si="144"/>
        <v>#N/A</v>
      </c>
      <c r="FC136" s="207"/>
      <c r="FD136" s="194"/>
      <c r="FE136" s="198" cm="1">
        <f t="array" ref="FE136">IFERROR(MATCH(TRUE,INDEX($B$14:$B$117&gt;=FD136,0),0),"")</f>
        <v>1</v>
      </c>
      <c r="FF136" s="194">
        <f t="shared" ca="1" si="145"/>
        <v>1.3963799927016407E-2</v>
      </c>
      <c r="FI136" s="194">
        <f t="shared" si="146"/>
        <v>0</v>
      </c>
      <c r="FJ136" s="19" t="e">
        <f ca="1"/>
        <v>#N/A</v>
      </c>
      <c r="FK136" s="208" t="e">
        <f t="shared" ca="1" si="147"/>
        <v>#N/A</v>
      </c>
      <c r="FL136" s="207"/>
      <c r="FM136" s="194"/>
      <c r="FN136" s="198" cm="1">
        <f t="array" ref="FN136">IFERROR(MATCH(TRUE,INDEX($B$14:$B$117&gt;=FM136,0),0),"")</f>
        <v>1</v>
      </c>
      <c r="FO136" s="194">
        <f t="shared" ca="1" si="148"/>
        <v>1.3963799927016407E-2</v>
      </c>
      <c r="FR136" s="194">
        <f t="shared" si="149"/>
        <v>0</v>
      </c>
      <c r="FS136" s="19" t="e">
        <f ca="1"/>
        <v>#N/A</v>
      </c>
      <c r="FT136" s="208" t="e">
        <f t="shared" ca="1" si="150"/>
        <v>#N/A</v>
      </c>
      <c r="FU136" s="207"/>
      <c r="FV136" s="194"/>
      <c r="FW136" s="198" cm="1">
        <f t="array" ref="FW136">IFERROR(MATCH(TRUE,INDEX($B$14:$B$117&gt;=FV136,0),0),"")</f>
        <v>1</v>
      </c>
      <c r="FX136" s="194">
        <f t="shared" ca="1" si="151"/>
        <v>1.3963799927016407E-2</v>
      </c>
      <c r="GA136" s="194">
        <f t="shared" si="152"/>
        <v>0</v>
      </c>
      <c r="GB136" s="19" t="e">
        <f ca="1"/>
        <v>#N/A</v>
      </c>
      <c r="GC136" s="208" t="e">
        <f t="shared" ca="1" si="153"/>
        <v>#N/A</v>
      </c>
    </row>
    <row r="137" spans="6:185" x14ac:dyDescent="0.2">
      <c r="F137" s="207"/>
      <c r="G137" s="194"/>
      <c r="H137" s="198" cm="1">
        <f t="array" ref="H137">IFERROR(MATCH(TRUE,INDEX($B$14:$B$117&gt;=G137,0),0),"")</f>
        <v>1</v>
      </c>
      <c r="I137" s="194">
        <f t="shared" ca="1" si="98"/>
        <v>1.3963799927016407E-2</v>
      </c>
      <c r="L137" s="194">
        <f t="shared" si="154"/>
        <v>0</v>
      </c>
      <c r="M137" s="19">
        <f ca="1"/>
        <v>0</v>
      </c>
      <c r="N137" s="208">
        <f t="shared" ca="1" si="155"/>
        <v>0</v>
      </c>
      <c r="O137" s="207"/>
      <c r="P137" s="194"/>
      <c r="Q137" s="198" cm="1">
        <f t="array" ref="Q137">IFERROR(MATCH(TRUE,INDEX($B$14:$B$117&gt;=P137,0),0),"")</f>
        <v>1</v>
      </c>
      <c r="R137" s="194">
        <f t="shared" ca="1" si="99"/>
        <v>1.3963799927016407E-2</v>
      </c>
      <c r="U137" s="194">
        <f t="shared" si="156"/>
        <v>0</v>
      </c>
      <c r="V137" s="19">
        <f ca="1"/>
        <v>0</v>
      </c>
      <c r="W137" s="208">
        <f t="shared" ca="1" si="157"/>
        <v>0</v>
      </c>
      <c r="X137" s="207"/>
      <c r="Y137" s="194"/>
      <c r="Z137" s="198" cm="1">
        <f t="array" ref="Z137">IFERROR(MATCH(TRUE,INDEX($B$14:$B$117&gt;=Y137,0),0),"")</f>
        <v>1</v>
      </c>
      <c r="AA137" s="194">
        <f t="shared" ca="1" si="100"/>
        <v>1.3963799927016407E-2</v>
      </c>
      <c r="AD137" s="194">
        <f t="shared" si="101"/>
        <v>0</v>
      </c>
      <c r="AE137" s="19">
        <f ca="1"/>
        <v>0</v>
      </c>
      <c r="AF137" s="208">
        <f t="shared" ca="1" si="102"/>
        <v>0</v>
      </c>
      <c r="AG137" s="207"/>
      <c r="AH137" s="194"/>
      <c r="AI137" s="198" cm="1">
        <f t="array" ref="AI137">IFERROR(MATCH(TRUE,INDEX($B$14:$B$117&gt;=AH137,0),0),"")</f>
        <v>1</v>
      </c>
      <c r="AJ137" s="194">
        <f t="shared" ca="1" si="103"/>
        <v>1.3963799927016407E-2</v>
      </c>
      <c r="AM137" s="194">
        <f t="shared" si="104"/>
        <v>0</v>
      </c>
      <c r="AN137" s="19">
        <f ca="1"/>
        <v>0</v>
      </c>
      <c r="AO137" s="208">
        <f t="shared" ca="1" si="105"/>
        <v>0</v>
      </c>
      <c r="AP137" s="207"/>
      <c r="AQ137" s="194"/>
      <c r="AR137" s="198" cm="1">
        <f t="array" ref="AR137">IFERROR(MATCH(TRUE,INDEX($B$14:$B$117&gt;=AQ137,0),0),"")</f>
        <v>1</v>
      </c>
      <c r="AS137" s="194">
        <f t="shared" ca="1" si="106"/>
        <v>1.3963799927016407E-2</v>
      </c>
      <c r="AV137" s="194">
        <f t="shared" si="107"/>
        <v>0</v>
      </c>
      <c r="AW137" s="19">
        <f ca="1"/>
        <v>0</v>
      </c>
      <c r="AX137" s="208">
        <f t="shared" ca="1" si="108"/>
        <v>0</v>
      </c>
      <c r="AY137" s="207"/>
      <c r="AZ137" s="194"/>
      <c r="BA137" s="198" cm="1">
        <f t="array" ref="BA137">IFERROR(MATCH(TRUE,INDEX($B$14:$B$117&gt;=AZ137,0),0),"")</f>
        <v>1</v>
      </c>
      <c r="BB137" s="194">
        <f t="shared" ca="1" si="109"/>
        <v>1.3963799927016407E-2</v>
      </c>
      <c r="BE137" s="194">
        <f t="shared" si="110"/>
        <v>0</v>
      </c>
      <c r="BF137" s="19">
        <f ca="1"/>
        <v>0</v>
      </c>
      <c r="BG137" s="208">
        <f t="shared" ca="1" si="111"/>
        <v>0</v>
      </c>
      <c r="BH137" s="207"/>
      <c r="BI137" s="194"/>
      <c r="BJ137" s="198" cm="1">
        <f t="array" ref="BJ137">IFERROR(MATCH(TRUE,INDEX($B$14:$B$117&gt;=BI137,0),0),"")</f>
        <v>1</v>
      </c>
      <c r="BK137" s="194">
        <f t="shared" ca="1" si="112"/>
        <v>1.3963799927016407E-2</v>
      </c>
      <c r="BN137" s="194">
        <f t="shared" si="113"/>
        <v>0</v>
      </c>
      <c r="BO137" s="19">
        <f ca="1"/>
        <v>0</v>
      </c>
      <c r="BP137" s="208">
        <f t="shared" ca="1" si="114"/>
        <v>0</v>
      </c>
      <c r="BQ137" s="207"/>
      <c r="BR137" s="194"/>
      <c r="BS137" s="198" cm="1">
        <f t="array" ref="BS137">IFERROR(MATCH(TRUE,INDEX($B$14:$B$117&gt;=BR137,0),0),"")</f>
        <v>1</v>
      </c>
      <c r="BT137" s="194">
        <f t="shared" ca="1" si="115"/>
        <v>1.3963799927016407E-2</v>
      </c>
      <c r="BW137" s="194">
        <f t="shared" si="116"/>
        <v>0</v>
      </c>
      <c r="BX137" s="19">
        <f ca="1"/>
        <v>0</v>
      </c>
      <c r="BY137" s="208">
        <f t="shared" ca="1" si="117"/>
        <v>0</v>
      </c>
      <c r="BZ137" s="207"/>
      <c r="CA137" s="194"/>
      <c r="CB137" s="198" cm="1">
        <f t="array" ref="CB137">IFERROR(MATCH(TRUE,INDEX($B$14:$B$117&gt;=CA137,0),0),"")</f>
        <v>1</v>
      </c>
      <c r="CC137" s="194">
        <f t="shared" ca="1" si="118"/>
        <v>1.3963799927016407E-2</v>
      </c>
      <c r="CF137" s="194">
        <f t="shared" si="119"/>
        <v>0</v>
      </c>
      <c r="CG137" s="19">
        <f ca="1"/>
        <v>0</v>
      </c>
      <c r="CH137" s="208">
        <f t="shared" ca="1" si="120"/>
        <v>0</v>
      </c>
      <c r="CI137" s="207"/>
      <c r="CJ137" s="194"/>
      <c r="CK137" s="198" cm="1">
        <f t="array" ref="CK137">IFERROR(MATCH(TRUE,INDEX($B$14:$B$117&gt;=CJ137,0),0),"")</f>
        <v>1</v>
      </c>
      <c r="CL137" s="194">
        <f t="shared" ca="1" si="121"/>
        <v>1.3963799927016407E-2</v>
      </c>
      <c r="CO137" s="194">
        <f t="shared" si="122"/>
        <v>0</v>
      </c>
      <c r="CP137" s="19">
        <f ca="1"/>
        <v>0</v>
      </c>
      <c r="CQ137" s="208">
        <f t="shared" ca="1" si="123"/>
        <v>0</v>
      </c>
      <c r="CR137" s="207"/>
      <c r="CS137" s="194"/>
      <c r="CT137" s="198" cm="1">
        <f t="array" ref="CT137">IFERROR(MATCH(TRUE,INDEX($B$14:$B$117&gt;=CS137,0),0),"")</f>
        <v>1</v>
      </c>
      <c r="CU137" s="194">
        <f t="shared" ca="1" si="124"/>
        <v>1.3963799927016407E-2</v>
      </c>
      <c r="CX137" s="194">
        <f t="shared" si="125"/>
        <v>0</v>
      </c>
      <c r="CY137" s="19" t="e">
        <f ca="1"/>
        <v>#N/A</v>
      </c>
      <c r="CZ137" s="208" t="e">
        <f t="shared" ca="1" si="126"/>
        <v>#N/A</v>
      </c>
      <c r="DA137" s="207"/>
      <c r="DB137" s="194"/>
      <c r="DC137" s="198" cm="1">
        <f t="array" ref="DC137">IFERROR(MATCH(TRUE,INDEX($B$14:$B$117&gt;=DB137,0),0),"")</f>
        <v>1</v>
      </c>
      <c r="DD137" s="194">
        <f t="shared" ca="1" si="127"/>
        <v>1.3963799927016407E-2</v>
      </c>
      <c r="DG137" s="194">
        <f t="shared" si="128"/>
        <v>0</v>
      </c>
      <c r="DH137" s="19" t="e">
        <f ca="1"/>
        <v>#N/A</v>
      </c>
      <c r="DI137" s="208" t="e">
        <f t="shared" ca="1" si="129"/>
        <v>#N/A</v>
      </c>
      <c r="DJ137" s="207"/>
      <c r="DK137" s="194"/>
      <c r="DL137" s="198" cm="1">
        <f t="array" ref="DL137">IFERROR(MATCH(TRUE,INDEX($B$14:$B$117&gt;=DK137,0),0),"")</f>
        <v>1</v>
      </c>
      <c r="DM137" s="194">
        <f t="shared" ca="1" si="130"/>
        <v>1.3963799927016407E-2</v>
      </c>
      <c r="DP137" s="194">
        <f t="shared" si="131"/>
        <v>0</v>
      </c>
      <c r="DQ137" s="19" t="e">
        <f ca="1"/>
        <v>#N/A</v>
      </c>
      <c r="DR137" s="208" t="e">
        <f t="shared" ca="1" si="132"/>
        <v>#N/A</v>
      </c>
      <c r="DS137" s="207"/>
      <c r="DT137" s="194"/>
      <c r="DU137" s="198" cm="1">
        <f t="array" ref="DU137">IFERROR(MATCH(TRUE,INDEX($B$14:$B$117&gt;=DT137,0),0),"")</f>
        <v>1</v>
      </c>
      <c r="DV137" s="194">
        <f t="shared" ca="1" si="133"/>
        <v>1.3963799927016407E-2</v>
      </c>
      <c r="DY137" s="194">
        <f t="shared" si="134"/>
        <v>0</v>
      </c>
      <c r="DZ137" s="19" t="e">
        <f ca="1"/>
        <v>#N/A</v>
      </c>
      <c r="EA137" s="208" t="e">
        <f t="shared" ca="1" si="135"/>
        <v>#N/A</v>
      </c>
      <c r="EB137" s="207"/>
      <c r="EC137" s="194"/>
      <c r="ED137" s="198" cm="1">
        <f t="array" ref="ED137">IFERROR(MATCH(TRUE,INDEX($B$14:$B$117&gt;=EC137,0),0),"")</f>
        <v>1</v>
      </c>
      <c r="EE137" s="194">
        <f t="shared" ca="1" si="136"/>
        <v>1.3963799927016407E-2</v>
      </c>
      <c r="EH137" s="194">
        <f t="shared" si="137"/>
        <v>0</v>
      </c>
      <c r="EI137" s="19" t="e">
        <f ca="1"/>
        <v>#N/A</v>
      </c>
      <c r="EJ137" s="208" t="e">
        <f t="shared" ca="1" si="138"/>
        <v>#N/A</v>
      </c>
      <c r="EK137" s="207"/>
      <c r="EL137" s="194"/>
      <c r="EM137" s="198" cm="1">
        <f t="array" ref="EM137">IFERROR(MATCH(TRUE,INDEX($B$14:$B$117&gt;=EL137,0),0),"")</f>
        <v>1</v>
      </c>
      <c r="EN137" s="194">
        <f t="shared" ca="1" si="139"/>
        <v>1.3963799927016407E-2</v>
      </c>
      <c r="EQ137" s="194">
        <f t="shared" si="140"/>
        <v>0</v>
      </c>
      <c r="ER137" s="19" t="e">
        <f ca="1"/>
        <v>#N/A</v>
      </c>
      <c r="ES137" s="208" t="e">
        <f t="shared" ca="1" si="141"/>
        <v>#N/A</v>
      </c>
      <c r="ET137" s="207"/>
      <c r="EU137" s="194"/>
      <c r="EV137" s="198" cm="1">
        <f t="array" ref="EV137">IFERROR(MATCH(TRUE,INDEX($B$14:$B$117&gt;=EU137,0),0),"")</f>
        <v>1</v>
      </c>
      <c r="EW137" s="194">
        <f t="shared" ca="1" si="142"/>
        <v>1.3963799927016407E-2</v>
      </c>
      <c r="EZ137" s="194">
        <f t="shared" si="143"/>
        <v>0</v>
      </c>
      <c r="FA137" s="19" t="e">
        <f ca="1"/>
        <v>#N/A</v>
      </c>
      <c r="FB137" s="208" t="e">
        <f t="shared" ca="1" si="144"/>
        <v>#N/A</v>
      </c>
      <c r="FC137" s="207"/>
      <c r="FD137" s="194"/>
      <c r="FE137" s="198" cm="1">
        <f t="array" ref="FE137">IFERROR(MATCH(TRUE,INDEX($B$14:$B$117&gt;=FD137,0),0),"")</f>
        <v>1</v>
      </c>
      <c r="FF137" s="194">
        <f t="shared" ca="1" si="145"/>
        <v>1.3963799927016407E-2</v>
      </c>
      <c r="FI137" s="194">
        <f t="shared" si="146"/>
        <v>0</v>
      </c>
      <c r="FJ137" s="19" t="e">
        <f ca="1"/>
        <v>#N/A</v>
      </c>
      <c r="FK137" s="208" t="e">
        <f t="shared" ca="1" si="147"/>
        <v>#N/A</v>
      </c>
      <c r="FL137" s="207"/>
      <c r="FM137" s="194"/>
      <c r="FN137" s="198" cm="1">
        <f t="array" ref="FN137">IFERROR(MATCH(TRUE,INDEX($B$14:$B$117&gt;=FM137,0),0),"")</f>
        <v>1</v>
      </c>
      <c r="FO137" s="194">
        <f t="shared" ca="1" si="148"/>
        <v>1.3963799927016407E-2</v>
      </c>
      <c r="FR137" s="194">
        <f t="shared" si="149"/>
        <v>0</v>
      </c>
      <c r="FS137" s="19" t="e">
        <f ca="1"/>
        <v>#N/A</v>
      </c>
      <c r="FT137" s="208" t="e">
        <f t="shared" ca="1" si="150"/>
        <v>#N/A</v>
      </c>
      <c r="FU137" s="207"/>
      <c r="FV137" s="194"/>
      <c r="FW137" s="198" cm="1">
        <f t="array" ref="FW137">IFERROR(MATCH(TRUE,INDEX($B$14:$B$117&gt;=FV137,0),0),"")</f>
        <v>1</v>
      </c>
      <c r="FX137" s="194">
        <f t="shared" ca="1" si="151"/>
        <v>1.3963799927016407E-2</v>
      </c>
      <c r="GA137" s="194">
        <f t="shared" si="152"/>
        <v>0</v>
      </c>
      <c r="GB137" s="19" t="e">
        <f ca="1"/>
        <v>#N/A</v>
      </c>
      <c r="GC137" s="208" t="e">
        <f t="shared" ca="1" si="153"/>
        <v>#N/A</v>
      </c>
    </row>
    <row r="138" spans="6:185" x14ac:dyDescent="0.2">
      <c r="F138" s="207"/>
      <c r="G138" s="194"/>
      <c r="H138" s="198" cm="1">
        <f t="array" ref="H138">IFERROR(MATCH(TRUE,INDEX($B$14:$B$117&gt;=G138,0),0),"")</f>
        <v>1</v>
      </c>
      <c r="I138" s="194">
        <f t="shared" ca="1" si="98"/>
        <v>1.3963799927016407E-2</v>
      </c>
      <c r="L138" s="194">
        <f t="shared" si="154"/>
        <v>0</v>
      </c>
      <c r="M138" s="19">
        <f ca="1"/>
        <v>0</v>
      </c>
      <c r="N138" s="208">
        <f t="shared" ca="1" si="155"/>
        <v>0</v>
      </c>
      <c r="O138" s="207"/>
      <c r="P138" s="194"/>
      <c r="Q138" s="198" cm="1">
        <f t="array" ref="Q138">IFERROR(MATCH(TRUE,INDEX($B$14:$B$117&gt;=P138,0),0),"")</f>
        <v>1</v>
      </c>
      <c r="R138" s="194">
        <f t="shared" ca="1" si="99"/>
        <v>1.3963799927016407E-2</v>
      </c>
      <c r="U138" s="194">
        <f t="shared" si="156"/>
        <v>0</v>
      </c>
      <c r="V138" s="19">
        <f ca="1"/>
        <v>0</v>
      </c>
      <c r="W138" s="208">
        <f t="shared" ca="1" si="157"/>
        <v>0</v>
      </c>
      <c r="X138" s="207"/>
      <c r="Y138" s="194"/>
      <c r="Z138" s="198" cm="1">
        <f t="array" ref="Z138">IFERROR(MATCH(TRUE,INDEX($B$14:$B$117&gt;=Y138,0),0),"")</f>
        <v>1</v>
      </c>
      <c r="AA138" s="194">
        <f t="shared" ca="1" si="100"/>
        <v>1.3963799927016407E-2</v>
      </c>
      <c r="AD138" s="194">
        <f t="shared" si="101"/>
        <v>0</v>
      </c>
      <c r="AE138" s="19">
        <f ca="1"/>
        <v>0</v>
      </c>
      <c r="AF138" s="208">
        <f t="shared" ca="1" si="102"/>
        <v>0</v>
      </c>
      <c r="AG138" s="207"/>
      <c r="AH138" s="194"/>
      <c r="AI138" s="198" cm="1">
        <f t="array" ref="AI138">IFERROR(MATCH(TRUE,INDEX($B$14:$B$117&gt;=AH138,0),0),"")</f>
        <v>1</v>
      </c>
      <c r="AJ138" s="194">
        <f t="shared" ca="1" si="103"/>
        <v>1.3963799927016407E-2</v>
      </c>
      <c r="AM138" s="194">
        <f t="shared" si="104"/>
        <v>0</v>
      </c>
      <c r="AN138" s="19">
        <f ca="1"/>
        <v>0</v>
      </c>
      <c r="AO138" s="208">
        <f t="shared" ca="1" si="105"/>
        <v>0</v>
      </c>
      <c r="AP138" s="207"/>
      <c r="AQ138" s="194"/>
      <c r="AR138" s="198" cm="1">
        <f t="array" ref="AR138">IFERROR(MATCH(TRUE,INDEX($B$14:$B$117&gt;=AQ138,0),0),"")</f>
        <v>1</v>
      </c>
      <c r="AS138" s="194">
        <f t="shared" ca="1" si="106"/>
        <v>1.3963799927016407E-2</v>
      </c>
      <c r="AV138" s="194">
        <f t="shared" si="107"/>
        <v>0</v>
      </c>
      <c r="AW138" s="19">
        <f ca="1"/>
        <v>0</v>
      </c>
      <c r="AX138" s="208">
        <f t="shared" ca="1" si="108"/>
        <v>0</v>
      </c>
      <c r="AY138" s="207"/>
      <c r="AZ138" s="194"/>
      <c r="BA138" s="198" cm="1">
        <f t="array" ref="BA138">IFERROR(MATCH(TRUE,INDEX($B$14:$B$117&gt;=AZ138,0),0),"")</f>
        <v>1</v>
      </c>
      <c r="BB138" s="194">
        <f t="shared" ca="1" si="109"/>
        <v>1.3963799927016407E-2</v>
      </c>
      <c r="BE138" s="194">
        <f t="shared" si="110"/>
        <v>0</v>
      </c>
      <c r="BF138" s="19">
        <f ca="1"/>
        <v>0</v>
      </c>
      <c r="BG138" s="208">
        <f t="shared" ca="1" si="111"/>
        <v>0</v>
      </c>
      <c r="BH138" s="207"/>
      <c r="BI138" s="194"/>
      <c r="BJ138" s="198" cm="1">
        <f t="array" ref="BJ138">IFERROR(MATCH(TRUE,INDEX($B$14:$B$117&gt;=BI138,0),0),"")</f>
        <v>1</v>
      </c>
      <c r="BK138" s="194">
        <f t="shared" ca="1" si="112"/>
        <v>1.3963799927016407E-2</v>
      </c>
      <c r="BN138" s="194">
        <f t="shared" si="113"/>
        <v>0</v>
      </c>
      <c r="BO138" s="19">
        <f ca="1"/>
        <v>0</v>
      </c>
      <c r="BP138" s="208">
        <f t="shared" ca="1" si="114"/>
        <v>0</v>
      </c>
      <c r="BQ138" s="207"/>
      <c r="BR138" s="194"/>
      <c r="BS138" s="198" cm="1">
        <f t="array" ref="BS138">IFERROR(MATCH(TRUE,INDEX($B$14:$B$117&gt;=BR138,0),0),"")</f>
        <v>1</v>
      </c>
      <c r="BT138" s="194">
        <f t="shared" ca="1" si="115"/>
        <v>1.3963799927016407E-2</v>
      </c>
      <c r="BW138" s="194">
        <f t="shared" si="116"/>
        <v>0</v>
      </c>
      <c r="BX138" s="19">
        <f ca="1"/>
        <v>0</v>
      </c>
      <c r="BY138" s="208">
        <f t="shared" ca="1" si="117"/>
        <v>0</v>
      </c>
      <c r="BZ138" s="207"/>
      <c r="CA138" s="194"/>
      <c r="CB138" s="198" cm="1">
        <f t="array" ref="CB138">IFERROR(MATCH(TRUE,INDEX($B$14:$B$117&gt;=CA138,0),0),"")</f>
        <v>1</v>
      </c>
      <c r="CC138" s="194">
        <f t="shared" ca="1" si="118"/>
        <v>1.3963799927016407E-2</v>
      </c>
      <c r="CF138" s="194">
        <f t="shared" si="119"/>
        <v>0</v>
      </c>
      <c r="CG138" s="19">
        <f ca="1"/>
        <v>0</v>
      </c>
      <c r="CH138" s="208">
        <f t="shared" ca="1" si="120"/>
        <v>0</v>
      </c>
      <c r="CI138" s="207"/>
      <c r="CJ138" s="194"/>
      <c r="CK138" s="198" cm="1">
        <f t="array" ref="CK138">IFERROR(MATCH(TRUE,INDEX($B$14:$B$117&gt;=CJ138,0),0),"")</f>
        <v>1</v>
      </c>
      <c r="CL138" s="194">
        <f t="shared" ca="1" si="121"/>
        <v>1.3963799927016407E-2</v>
      </c>
      <c r="CO138" s="194">
        <f t="shared" si="122"/>
        <v>0</v>
      </c>
      <c r="CP138" s="19">
        <f ca="1"/>
        <v>0</v>
      </c>
      <c r="CQ138" s="208">
        <f t="shared" ca="1" si="123"/>
        <v>0</v>
      </c>
      <c r="CR138" s="207"/>
      <c r="CS138" s="194"/>
      <c r="CT138" s="198" cm="1">
        <f t="array" ref="CT138">IFERROR(MATCH(TRUE,INDEX($B$14:$B$117&gt;=CS138,0),0),"")</f>
        <v>1</v>
      </c>
      <c r="CU138" s="194">
        <f t="shared" ca="1" si="124"/>
        <v>1.3963799927016407E-2</v>
      </c>
      <c r="CX138" s="194">
        <f t="shared" si="125"/>
        <v>0</v>
      </c>
      <c r="CY138" s="19" t="e">
        <f ca="1"/>
        <v>#N/A</v>
      </c>
      <c r="CZ138" s="208" t="e">
        <f t="shared" ca="1" si="126"/>
        <v>#N/A</v>
      </c>
      <c r="DA138" s="207"/>
      <c r="DB138" s="194"/>
      <c r="DC138" s="198" cm="1">
        <f t="array" ref="DC138">IFERROR(MATCH(TRUE,INDEX($B$14:$B$117&gt;=DB138,0),0),"")</f>
        <v>1</v>
      </c>
      <c r="DD138" s="194">
        <f t="shared" ca="1" si="127"/>
        <v>1.3963799927016407E-2</v>
      </c>
      <c r="DG138" s="194">
        <f t="shared" si="128"/>
        <v>0</v>
      </c>
      <c r="DH138" s="19" t="e">
        <f ca="1"/>
        <v>#N/A</v>
      </c>
      <c r="DI138" s="208" t="e">
        <f t="shared" ca="1" si="129"/>
        <v>#N/A</v>
      </c>
      <c r="DJ138" s="207"/>
      <c r="DK138" s="194"/>
      <c r="DL138" s="198" cm="1">
        <f t="array" ref="DL138">IFERROR(MATCH(TRUE,INDEX($B$14:$B$117&gt;=DK138,0),0),"")</f>
        <v>1</v>
      </c>
      <c r="DM138" s="194">
        <f t="shared" ca="1" si="130"/>
        <v>1.3963799927016407E-2</v>
      </c>
      <c r="DP138" s="194">
        <f t="shared" si="131"/>
        <v>0</v>
      </c>
      <c r="DQ138" s="19" t="e">
        <f ca="1"/>
        <v>#N/A</v>
      </c>
      <c r="DR138" s="208" t="e">
        <f t="shared" ca="1" si="132"/>
        <v>#N/A</v>
      </c>
      <c r="DS138" s="207"/>
      <c r="DT138" s="194"/>
      <c r="DU138" s="198" cm="1">
        <f t="array" ref="DU138">IFERROR(MATCH(TRUE,INDEX($B$14:$B$117&gt;=DT138,0),0),"")</f>
        <v>1</v>
      </c>
      <c r="DV138" s="194">
        <f t="shared" ca="1" si="133"/>
        <v>1.3963799927016407E-2</v>
      </c>
      <c r="DY138" s="194">
        <f t="shared" si="134"/>
        <v>0</v>
      </c>
      <c r="DZ138" s="19" t="e">
        <f ca="1"/>
        <v>#N/A</v>
      </c>
      <c r="EA138" s="208" t="e">
        <f t="shared" ca="1" si="135"/>
        <v>#N/A</v>
      </c>
      <c r="EB138" s="207"/>
      <c r="EC138" s="194"/>
      <c r="ED138" s="198" cm="1">
        <f t="array" ref="ED138">IFERROR(MATCH(TRUE,INDEX($B$14:$B$117&gt;=EC138,0),0),"")</f>
        <v>1</v>
      </c>
      <c r="EE138" s="194">
        <f t="shared" ca="1" si="136"/>
        <v>1.3963799927016407E-2</v>
      </c>
      <c r="EH138" s="194">
        <f t="shared" si="137"/>
        <v>0</v>
      </c>
      <c r="EI138" s="19" t="e">
        <f ca="1"/>
        <v>#N/A</v>
      </c>
      <c r="EJ138" s="208" t="e">
        <f t="shared" ca="1" si="138"/>
        <v>#N/A</v>
      </c>
      <c r="EK138" s="207"/>
      <c r="EL138" s="194"/>
      <c r="EM138" s="198" cm="1">
        <f t="array" ref="EM138">IFERROR(MATCH(TRUE,INDEX($B$14:$B$117&gt;=EL138,0),0),"")</f>
        <v>1</v>
      </c>
      <c r="EN138" s="194">
        <f t="shared" ca="1" si="139"/>
        <v>1.3963799927016407E-2</v>
      </c>
      <c r="EQ138" s="194">
        <f t="shared" si="140"/>
        <v>0</v>
      </c>
      <c r="ER138" s="19" t="e">
        <f ca="1"/>
        <v>#N/A</v>
      </c>
      <c r="ES138" s="208" t="e">
        <f t="shared" ca="1" si="141"/>
        <v>#N/A</v>
      </c>
      <c r="ET138" s="207"/>
      <c r="EU138" s="194"/>
      <c r="EV138" s="198" cm="1">
        <f t="array" ref="EV138">IFERROR(MATCH(TRUE,INDEX($B$14:$B$117&gt;=EU138,0),0),"")</f>
        <v>1</v>
      </c>
      <c r="EW138" s="194">
        <f t="shared" ca="1" si="142"/>
        <v>1.3963799927016407E-2</v>
      </c>
      <c r="EZ138" s="194">
        <f t="shared" si="143"/>
        <v>0</v>
      </c>
      <c r="FA138" s="19" t="e">
        <f ca="1"/>
        <v>#N/A</v>
      </c>
      <c r="FB138" s="208" t="e">
        <f t="shared" ca="1" si="144"/>
        <v>#N/A</v>
      </c>
      <c r="FC138" s="207"/>
      <c r="FD138" s="194"/>
      <c r="FE138" s="198" cm="1">
        <f t="array" ref="FE138">IFERROR(MATCH(TRUE,INDEX($B$14:$B$117&gt;=FD138,0),0),"")</f>
        <v>1</v>
      </c>
      <c r="FF138" s="194">
        <f t="shared" ca="1" si="145"/>
        <v>1.3963799927016407E-2</v>
      </c>
      <c r="FI138" s="194">
        <f t="shared" si="146"/>
        <v>0</v>
      </c>
      <c r="FJ138" s="19" t="e">
        <f ca="1"/>
        <v>#N/A</v>
      </c>
      <c r="FK138" s="208" t="e">
        <f t="shared" ca="1" si="147"/>
        <v>#N/A</v>
      </c>
      <c r="FL138" s="207"/>
      <c r="FM138" s="194"/>
      <c r="FN138" s="198" cm="1">
        <f t="array" ref="FN138">IFERROR(MATCH(TRUE,INDEX($B$14:$B$117&gt;=FM138,0),0),"")</f>
        <v>1</v>
      </c>
      <c r="FO138" s="194">
        <f t="shared" ca="1" si="148"/>
        <v>1.3963799927016407E-2</v>
      </c>
      <c r="FR138" s="194">
        <f t="shared" si="149"/>
        <v>0</v>
      </c>
      <c r="FS138" s="19" t="e">
        <f ca="1"/>
        <v>#N/A</v>
      </c>
      <c r="FT138" s="208" t="e">
        <f t="shared" ca="1" si="150"/>
        <v>#N/A</v>
      </c>
      <c r="FU138" s="207"/>
      <c r="FV138" s="194"/>
      <c r="FW138" s="198" cm="1">
        <f t="array" ref="FW138">IFERROR(MATCH(TRUE,INDEX($B$14:$B$117&gt;=FV138,0),0),"")</f>
        <v>1</v>
      </c>
      <c r="FX138" s="194">
        <f t="shared" ca="1" si="151"/>
        <v>1.3963799927016407E-2</v>
      </c>
      <c r="GA138" s="194">
        <f t="shared" si="152"/>
        <v>0</v>
      </c>
      <c r="GB138" s="19" t="e">
        <f ca="1"/>
        <v>#N/A</v>
      </c>
      <c r="GC138" s="208" t="e">
        <f t="shared" ca="1" si="153"/>
        <v>#N/A</v>
      </c>
    </row>
    <row r="139" spans="6:185" x14ac:dyDescent="0.2">
      <c r="F139" s="207"/>
      <c r="G139" s="194"/>
      <c r="H139" s="198" cm="1">
        <f t="array" ref="H139">IFERROR(MATCH(TRUE,INDEX($B$14:$B$117&gt;=G139,0),0),"")</f>
        <v>1</v>
      </c>
      <c r="I139" s="194">
        <f t="shared" ca="1" si="98"/>
        <v>1.3963799927016407E-2</v>
      </c>
      <c r="L139" s="194">
        <f t="shared" si="154"/>
        <v>0</v>
      </c>
      <c r="M139" s="19">
        <f ca="1"/>
        <v>0</v>
      </c>
      <c r="N139" s="208">
        <f t="shared" ca="1" si="155"/>
        <v>0</v>
      </c>
      <c r="O139" s="207"/>
      <c r="P139" s="194"/>
      <c r="Q139" s="198" cm="1">
        <f t="array" ref="Q139">IFERROR(MATCH(TRUE,INDEX($B$14:$B$117&gt;=P139,0),0),"")</f>
        <v>1</v>
      </c>
      <c r="R139" s="194">
        <f t="shared" ca="1" si="99"/>
        <v>1.3963799927016407E-2</v>
      </c>
      <c r="U139" s="194">
        <f t="shared" si="156"/>
        <v>0</v>
      </c>
      <c r="V139" s="19">
        <f ca="1"/>
        <v>0</v>
      </c>
      <c r="W139" s="208">
        <f t="shared" ca="1" si="157"/>
        <v>0</v>
      </c>
      <c r="X139" s="207"/>
      <c r="Y139" s="194"/>
      <c r="Z139" s="198" cm="1">
        <f t="array" ref="Z139">IFERROR(MATCH(TRUE,INDEX($B$14:$B$117&gt;=Y139,0),0),"")</f>
        <v>1</v>
      </c>
      <c r="AA139" s="194">
        <f t="shared" ca="1" si="100"/>
        <v>1.3963799927016407E-2</v>
      </c>
      <c r="AD139" s="194">
        <f t="shared" si="101"/>
        <v>0</v>
      </c>
      <c r="AE139" s="19">
        <f ca="1"/>
        <v>0</v>
      </c>
      <c r="AF139" s="208">
        <f t="shared" ca="1" si="102"/>
        <v>0</v>
      </c>
      <c r="AG139" s="207"/>
      <c r="AH139" s="194"/>
      <c r="AI139" s="198" cm="1">
        <f t="array" ref="AI139">IFERROR(MATCH(TRUE,INDEX($B$14:$B$117&gt;=AH139,0),0),"")</f>
        <v>1</v>
      </c>
      <c r="AJ139" s="194">
        <f t="shared" ca="1" si="103"/>
        <v>1.3963799927016407E-2</v>
      </c>
      <c r="AM139" s="194">
        <f t="shared" si="104"/>
        <v>0</v>
      </c>
      <c r="AN139" s="19">
        <f ca="1"/>
        <v>0</v>
      </c>
      <c r="AO139" s="208">
        <f t="shared" ca="1" si="105"/>
        <v>0</v>
      </c>
      <c r="AP139" s="207"/>
      <c r="AQ139" s="194"/>
      <c r="AR139" s="198" cm="1">
        <f t="array" ref="AR139">IFERROR(MATCH(TRUE,INDEX($B$14:$B$117&gt;=AQ139,0),0),"")</f>
        <v>1</v>
      </c>
      <c r="AS139" s="194">
        <f t="shared" ca="1" si="106"/>
        <v>1.3963799927016407E-2</v>
      </c>
      <c r="AV139" s="194">
        <f t="shared" si="107"/>
        <v>0</v>
      </c>
      <c r="AW139" s="19">
        <f ca="1"/>
        <v>0</v>
      </c>
      <c r="AX139" s="208">
        <f t="shared" ca="1" si="108"/>
        <v>0</v>
      </c>
      <c r="AY139" s="207"/>
      <c r="AZ139" s="194"/>
      <c r="BA139" s="198" cm="1">
        <f t="array" ref="BA139">IFERROR(MATCH(TRUE,INDEX($B$14:$B$117&gt;=AZ139,0),0),"")</f>
        <v>1</v>
      </c>
      <c r="BB139" s="194">
        <f t="shared" ca="1" si="109"/>
        <v>1.3963799927016407E-2</v>
      </c>
      <c r="BE139" s="194">
        <f t="shared" si="110"/>
        <v>0</v>
      </c>
      <c r="BF139" s="19">
        <f ca="1"/>
        <v>0</v>
      </c>
      <c r="BG139" s="208">
        <f t="shared" ca="1" si="111"/>
        <v>0</v>
      </c>
      <c r="BH139" s="207"/>
      <c r="BI139" s="194"/>
      <c r="BJ139" s="198" cm="1">
        <f t="array" ref="BJ139">IFERROR(MATCH(TRUE,INDEX($B$14:$B$117&gt;=BI139,0),0),"")</f>
        <v>1</v>
      </c>
      <c r="BK139" s="194">
        <f t="shared" ca="1" si="112"/>
        <v>1.3963799927016407E-2</v>
      </c>
      <c r="BN139" s="194">
        <f t="shared" si="113"/>
        <v>0</v>
      </c>
      <c r="BO139" s="19">
        <f ca="1"/>
        <v>0</v>
      </c>
      <c r="BP139" s="208">
        <f t="shared" ca="1" si="114"/>
        <v>0</v>
      </c>
      <c r="BQ139" s="207"/>
      <c r="BR139" s="194"/>
      <c r="BS139" s="198" cm="1">
        <f t="array" ref="BS139">IFERROR(MATCH(TRUE,INDEX($B$14:$B$117&gt;=BR139,0),0),"")</f>
        <v>1</v>
      </c>
      <c r="BT139" s="194">
        <f t="shared" ca="1" si="115"/>
        <v>1.3963799927016407E-2</v>
      </c>
      <c r="BW139" s="194">
        <f t="shared" si="116"/>
        <v>0</v>
      </c>
      <c r="BX139" s="19">
        <f ca="1"/>
        <v>0</v>
      </c>
      <c r="BY139" s="208">
        <f t="shared" ca="1" si="117"/>
        <v>0</v>
      </c>
      <c r="BZ139" s="207"/>
      <c r="CA139" s="194"/>
      <c r="CB139" s="198" cm="1">
        <f t="array" ref="CB139">IFERROR(MATCH(TRUE,INDEX($B$14:$B$117&gt;=CA139,0),0),"")</f>
        <v>1</v>
      </c>
      <c r="CC139" s="194">
        <f t="shared" ca="1" si="118"/>
        <v>1.3963799927016407E-2</v>
      </c>
      <c r="CF139" s="194">
        <f t="shared" si="119"/>
        <v>0</v>
      </c>
      <c r="CG139" s="19">
        <f ca="1"/>
        <v>0</v>
      </c>
      <c r="CH139" s="208">
        <f t="shared" ca="1" si="120"/>
        <v>0</v>
      </c>
      <c r="CI139" s="207"/>
      <c r="CJ139" s="194"/>
      <c r="CK139" s="198" cm="1">
        <f t="array" ref="CK139">IFERROR(MATCH(TRUE,INDEX($B$14:$B$117&gt;=CJ139,0),0),"")</f>
        <v>1</v>
      </c>
      <c r="CL139" s="194">
        <f t="shared" ca="1" si="121"/>
        <v>1.3963799927016407E-2</v>
      </c>
      <c r="CO139" s="194">
        <f t="shared" si="122"/>
        <v>0</v>
      </c>
      <c r="CP139" s="19">
        <f ca="1"/>
        <v>0</v>
      </c>
      <c r="CQ139" s="208">
        <f t="shared" ca="1" si="123"/>
        <v>0</v>
      </c>
      <c r="CR139" s="207"/>
      <c r="CS139" s="194"/>
      <c r="CT139" s="198" cm="1">
        <f t="array" ref="CT139">IFERROR(MATCH(TRUE,INDEX($B$14:$B$117&gt;=CS139,0),0),"")</f>
        <v>1</v>
      </c>
      <c r="CU139" s="194">
        <f t="shared" ca="1" si="124"/>
        <v>1.3963799927016407E-2</v>
      </c>
      <c r="CX139" s="194">
        <f t="shared" si="125"/>
        <v>0</v>
      </c>
      <c r="CY139" s="19" t="e">
        <f ca="1"/>
        <v>#N/A</v>
      </c>
      <c r="CZ139" s="208" t="e">
        <f t="shared" ca="1" si="126"/>
        <v>#N/A</v>
      </c>
      <c r="DA139" s="207"/>
      <c r="DB139" s="194"/>
      <c r="DC139" s="198" cm="1">
        <f t="array" ref="DC139">IFERROR(MATCH(TRUE,INDEX($B$14:$B$117&gt;=DB139,0),0),"")</f>
        <v>1</v>
      </c>
      <c r="DD139" s="194">
        <f t="shared" ca="1" si="127"/>
        <v>1.3963799927016407E-2</v>
      </c>
      <c r="DG139" s="194">
        <f t="shared" si="128"/>
        <v>0</v>
      </c>
      <c r="DH139" s="19" t="e">
        <f ca="1"/>
        <v>#N/A</v>
      </c>
      <c r="DI139" s="208" t="e">
        <f t="shared" ca="1" si="129"/>
        <v>#N/A</v>
      </c>
      <c r="DJ139" s="207"/>
      <c r="DK139" s="194"/>
      <c r="DL139" s="198" cm="1">
        <f t="array" ref="DL139">IFERROR(MATCH(TRUE,INDEX($B$14:$B$117&gt;=DK139,0),0),"")</f>
        <v>1</v>
      </c>
      <c r="DM139" s="194">
        <f t="shared" ca="1" si="130"/>
        <v>1.3963799927016407E-2</v>
      </c>
      <c r="DP139" s="194">
        <f t="shared" si="131"/>
        <v>0</v>
      </c>
      <c r="DQ139" s="19" t="e">
        <f ca="1"/>
        <v>#N/A</v>
      </c>
      <c r="DR139" s="208" t="e">
        <f t="shared" ca="1" si="132"/>
        <v>#N/A</v>
      </c>
      <c r="DS139" s="207"/>
      <c r="DT139" s="194"/>
      <c r="DU139" s="198" cm="1">
        <f t="array" ref="DU139">IFERROR(MATCH(TRUE,INDEX($B$14:$B$117&gt;=DT139,0),0),"")</f>
        <v>1</v>
      </c>
      <c r="DV139" s="194">
        <f t="shared" ca="1" si="133"/>
        <v>1.3963799927016407E-2</v>
      </c>
      <c r="DY139" s="194">
        <f t="shared" si="134"/>
        <v>0</v>
      </c>
      <c r="DZ139" s="19" t="e">
        <f ca="1"/>
        <v>#N/A</v>
      </c>
      <c r="EA139" s="208" t="e">
        <f t="shared" ca="1" si="135"/>
        <v>#N/A</v>
      </c>
      <c r="EB139" s="207"/>
      <c r="EC139" s="194"/>
      <c r="ED139" s="198" cm="1">
        <f t="array" ref="ED139">IFERROR(MATCH(TRUE,INDEX($B$14:$B$117&gt;=EC139,0),0),"")</f>
        <v>1</v>
      </c>
      <c r="EE139" s="194">
        <f t="shared" ca="1" si="136"/>
        <v>1.3963799927016407E-2</v>
      </c>
      <c r="EH139" s="194">
        <f t="shared" si="137"/>
        <v>0</v>
      </c>
      <c r="EI139" s="19" t="e">
        <f ca="1"/>
        <v>#N/A</v>
      </c>
      <c r="EJ139" s="208" t="e">
        <f t="shared" ca="1" si="138"/>
        <v>#N/A</v>
      </c>
      <c r="EK139" s="207"/>
      <c r="EL139" s="194"/>
      <c r="EM139" s="198" cm="1">
        <f t="array" ref="EM139">IFERROR(MATCH(TRUE,INDEX($B$14:$B$117&gt;=EL139,0),0),"")</f>
        <v>1</v>
      </c>
      <c r="EN139" s="194">
        <f t="shared" ca="1" si="139"/>
        <v>1.3963799927016407E-2</v>
      </c>
      <c r="EQ139" s="194">
        <f t="shared" si="140"/>
        <v>0</v>
      </c>
      <c r="ER139" s="19" t="e">
        <f ca="1"/>
        <v>#N/A</v>
      </c>
      <c r="ES139" s="208" t="e">
        <f t="shared" ca="1" si="141"/>
        <v>#N/A</v>
      </c>
      <c r="ET139" s="207"/>
      <c r="EU139" s="194"/>
      <c r="EV139" s="198" cm="1">
        <f t="array" ref="EV139">IFERROR(MATCH(TRUE,INDEX($B$14:$B$117&gt;=EU139,0),0),"")</f>
        <v>1</v>
      </c>
      <c r="EW139" s="194">
        <f t="shared" ca="1" si="142"/>
        <v>1.3963799927016407E-2</v>
      </c>
      <c r="EZ139" s="194">
        <f t="shared" si="143"/>
        <v>0</v>
      </c>
      <c r="FA139" s="19" t="e">
        <f ca="1"/>
        <v>#N/A</v>
      </c>
      <c r="FB139" s="208" t="e">
        <f t="shared" ca="1" si="144"/>
        <v>#N/A</v>
      </c>
      <c r="FC139" s="207"/>
      <c r="FD139" s="194"/>
      <c r="FE139" s="198" cm="1">
        <f t="array" ref="FE139">IFERROR(MATCH(TRUE,INDEX($B$14:$B$117&gt;=FD139,0),0),"")</f>
        <v>1</v>
      </c>
      <c r="FF139" s="194">
        <f t="shared" ca="1" si="145"/>
        <v>1.3963799927016407E-2</v>
      </c>
      <c r="FI139" s="194">
        <f t="shared" si="146"/>
        <v>0</v>
      </c>
      <c r="FJ139" s="19" t="e">
        <f ca="1"/>
        <v>#N/A</v>
      </c>
      <c r="FK139" s="208" t="e">
        <f t="shared" ca="1" si="147"/>
        <v>#N/A</v>
      </c>
      <c r="FL139" s="207"/>
      <c r="FM139" s="194"/>
      <c r="FN139" s="198" cm="1">
        <f t="array" ref="FN139">IFERROR(MATCH(TRUE,INDEX($B$14:$B$117&gt;=FM139,0),0),"")</f>
        <v>1</v>
      </c>
      <c r="FO139" s="194">
        <f t="shared" ca="1" si="148"/>
        <v>1.3963799927016407E-2</v>
      </c>
      <c r="FR139" s="194">
        <f t="shared" si="149"/>
        <v>0</v>
      </c>
      <c r="FS139" s="19" t="e">
        <f ca="1"/>
        <v>#N/A</v>
      </c>
      <c r="FT139" s="208" t="e">
        <f t="shared" ca="1" si="150"/>
        <v>#N/A</v>
      </c>
      <c r="FU139" s="207"/>
      <c r="FV139" s="194"/>
      <c r="FW139" s="198" cm="1">
        <f t="array" ref="FW139">IFERROR(MATCH(TRUE,INDEX($B$14:$B$117&gt;=FV139,0),0),"")</f>
        <v>1</v>
      </c>
      <c r="FX139" s="194">
        <f t="shared" ca="1" si="151"/>
        <v>1.3963799927016407E-2</v>
      </c>
      <c r="GA139" s="194">
        <f t="shared" si="152"/>
        <v>0</v>
      </c>
      <c r="GB139" s="19" t="e">
        <f ca="1"/>
        <v>#N/A</v>
      </c>
      <c r="GC139" s="208" t="e">
        <f t="shared" ca="1" si="153"/>
        <v>#N/A</v>
      </c>
    </row>
    <row r="140" spans="6:185" x14ac:dyDescent="0.2">
      <c r="F140" s="207"/>
      <c r="G140" s="194"/>
      <c r="H140" s="198" cm="1">
        <f t="array" ref="H140">IFERROR(MATCH(TRUE,INDEX($B$14:$B$117&gt;=G140,0),0),"")</f>
        <v>1</v>
      </c>
      <c r="I140" s="194">
        <f t="shared" ca="1" si="98"/>
        <v>1.3963799927016407E-2</v>
      </c>
      <c r="L140" s="194">
        <f t="shared" si="154"/>
        <v>0</v>
      </c>
      <c r="M140" s="19">
        <f ca="1"/>
        <v>0</v>
      </c>
      <c r="N140" s="208">
        <f t="shared" ca="1" si="155"/>
        <v>0</v>
      </c>
      <c r="O140" s="207"/>
      <c r="P140" s="194"/>
      <c r="Q140" s="198" cm="1">
        <f t="array" ref="Q140">IFERROR(MATCH(TRUE,INDEX($B$14:$B$117&gt;=P140,0),0),"")</f>
        <v>1</v>
      </c>
      <c r="R140" s="194">
        <f t="shared" ca="1" si="99"/>
        <v>1.3963799927016407E-2</v>
      </c>
      <c r="U140" s="194">
        <f t="shared" si="156"/>
        <v>0</v>
      </c>
      <c r="V140" s="19">
        <f ca="1"/>
        <v>0</v>
      </c>
      <c r="W140" s="208">
        <f t="shared" ca="1" si="157"/>
        <v>0</v>
      </c>
      <c r="X140" s="207"/>
      <c r="Y140" s="194"/>
      <c r="Z140" s="198" cm="1">
        <f t="array" ref="Z140">IFERROR(MATCH(TRUE,INDEX($B$14:$B$117&gt;=Y140,0),0),"")</f>
        <v>1</v>
      </c>
      <c r="AA140" s="194">
        <f t="shared" ca="1" si="100"/>
        <v>1.3963799927016407E-2</v>
      </c>
      <c r="AD140" s="194">
        <f t="shared" si="101"/>
        <v>0</v>
      </c>
      <c r="AE140" s="19">
        <f ca="1"/>
        <v>0</v>
      </c>
      <c r="AF140" s="208">
        <f t="shared" ca="1" si="102"/>
        <v>0</v>
      </c>
      <c r="AG140" s="207"/>
      <c r="AH140" s="194"/>
      <c r="AI140" s="198" cm="1">
        <f t="array" ref="AI140">IFERROR(MATCH(TRUE,INDEX($B$14:$B$117&gt;=AH140,0),0),"")</f>
        <v>1</v>
      </c>
      <c r="AJ140" s="194">
        <f t="shared" ca="1" si="103"/>
        <v>1.3963799927016407E-2</v>
      </c>
      <c r="AM140" s="194">
        <f t="shared" si="104"/>
        <v>0</v>
      </c>
      <c r="AN140" s="19">
        <f ca="1"/>
        <v>0</v>
      </c>
      <c r="AO140" s="208">
        <f t="shared" ca="1" si="105"/>
        <v>0</v>
      </c>
      <c r="AP140" s="207"/>
      <c r="AQ140" s="194"/>
      <c r="AR140" s="198" cm="1">
        <f t="array" ref="AR140">IFERROR(MATCH(TRUE,INDEX($B$14:$B$117&gt;=AQ140,0),0),"")</f>
        <v>1</v>
      </c>
      <c r="AS140" s="194">
        <f t="shared" ca="1" si="106"/>
        <v>1.3963799927016407E-2</v>
      </c>
      <c r="AV140" s="194">
        <f t="shared" si="107"/>
        <v>0</v>
      </c>
      <c r="AW140" s="19">
        <f ca="1"/>
        <v>0</v>
      </c>
      <c r="AX140" s="208">
        <f t="shared" ca="1" si="108"/>
        <v>0</v>
      </c>
      <c r="AY140" s="207"/>
      <c r="AZ140" s="194"/>
      <c r="BA140" s="198" cm="1">
        <f t="array" ref="BA140">IFERROR(MATCH(TRUE,INDEX($B$14:$B$117&gt;=AZ140,0),0),"")</f>
        <v>1</v>
      </c>
      <c r="BB140" s="194">
        <f t="shared" ca="1" si="109"/>
        <v>1.3963799927016407E-2</v>
      </c>
      <c r="BE140" s="194">
        <f t="shared" si="110"/>
        <v>0</v>
      </c>
      <c r="BF140" s="19">
        <f ca="1"/>
        <v>0</v>
      </c>
      <c r="BG140" s="208">
        <f t="shared" ca="1" si="111"/>
        <v>0</v>
      </c>
      <c r="BH140" s="207"/>
      <c r="BI140" s="194"/>
      <c r="BJ140" s="198" cm="1">
        <f t="array" ref="BJ140">IFERROR(MATCH(TRUE,INDEX($B$14:$B$117&gt;=BI140,0),0),"")</f>
        <v>1</v>
      </c>
      <c r="BK140" s="194">
        <f t="shared" ca="1" si="112"/>
        <v>1.3963799927016407E-2</v>
      </c>
      <c r="BN140" s="194">
        <f t="shared" si="113"/>
        <v>0</v>
      </c>
      <c r="BO140" s="19">
        <f ca="1"/>
        <v>0</v>
      </c>
      <c r="BP140" s="208">
        <f t="shared" ca="1" si="114"/>
        <v>0</v>
      </c>
      <c r="BQ140" s="207"/>
      <c r="BR140" s="194"/>
      <c r="BS140" s="198" cm="1">
        <f t="array" ref="BS140">IFERROR(MATCH(TRUE,INDEX($B$14:$B$117&gt;=BR140,0),0),"")</f>
        <v>1</v>
      </c>
      <c r="BT140" s="194">
        <f t="shared" ca="1" si="115"/>
        <v>1.3963799927016407E-2</v>
      </c>
      <c r="BW140" s="194">
        <f t="shared" si="116"/>
        <v>0</v>
      </c>
      <c r="BX140" s="19">
        <f ca="1"/>
        <v>0</v>
      </c>
      <c r="BY140" s="208">
        <f t="shared" ca="1" si="117"/>
        <v>0</v>
      </c>
      <c r="BZ140" s="207"/>
      <c r="CA140" s="194"/>
      <c r="CB140" s="198" cm="1">
        <f t="array" ref="CB140">IFERROR(MATCH(TRUE,INDEX($B$14:$B$117&gt;=CA140,0),0),"")</f>
        <v>1</v>
      </c>
      <c r="CC140" s="194">
        <f t="shared" ca="1" si="118"/>
        <v>1.3963799927016407E-2</v>
      </c>
      <c r="CF140" s="194">
        <f t="shared" si="119"/>
        <v>0</v>
      </c>
      <c r="CG140" s="19">
        <f ca="1"/>
        <v>0</v>
      </c>
      <c r="CH140" s="208">
        <f t="shared" ca="1" si="120"/>
        <v>0</v>
      </c>
      <c r="CI140" s="207"/>
      <c r="CJ140" s="194"/>
      <c r="CK140" s="198" cm="1">
        <f t="array" ref="CK140">IFERROR(MATCH(TRUE,INDEX($B$14:$B$117&gt;=CJ140,0),0),"")</f>
        <v>1</v>
      </c>
      <c r="CL140" s="194">
        <f t="shared" ca="1" si="121"/>
        <v>1.3963799927016407E-2</v>
      </c>
      <c r="CO140" s="194">
        <f t="shared" si="122"/>
        <v>0</v>
      </c>
      <c r="CP140" s="19">
        <f ca="1"/>
        <v>0</v>
      </c>
      <c r="CQ140" s="208">
        <f t="shared" ca="1" si="123"/>
        <v>0</v>
      </c>
      <c r="CR140" s="207"/>
      <c r="CS140" s="194"/>
      <c r="CT140" s="198" cm="1">
        <f t="array" ref="CT140">IFERROR(MATCH(TRUE,INDEX($B$14:$B$117&gt;=CS140,0),0),"")</f>
        <v>1</v>
      </c>
      <c r="CU140" s="194">
        <f t="shared" ca="1" si="124"/>
        <v>1.3963799927016407E-2</v>
      </c>
      <c r="CX140" s="194">
        <f t="shared" si="125"/>
        <v>0</v>
      </c>
      <c r="CY140" s="19" t="e">
        <f ca="1"/>
        <v>#N/A</v>
      </c>
      <c r="CZ140" s="208" t="e">
        <f t="shared" ca="1" si="126"/>
        <v>#N/A</v>
      </c>
      <c r="DA140" s="207"/>
      <c r="DB140" s="194"/>
      <c r="DC140" s="198" cm="1">
        <f t="array" ref="DC140">IFERROR(MATCH(TRUE,INDEX($B$14:$B$117&gt;=DB140,0),0),"")</f>
        <v>1</v>
      </c>
      <c r="DD140" s="194">
        <f t="shared" ca="1" si="127"/>
        <v>1.3963799927016407E-2</v>
      </c>
      <c r="DG140" s="194">
        <f t="shared" si="128"/>
        <v>0</v>
      </c>
      <c r="DH140" s="19" t="e">
        <f ca="1"/>
        <v>#N/A</v>
      </c>
      <c r="DI140" s="208" t="e">
        <f t="shared" ca="1" si="129"/>
        <v>#N/A</v>
      </c>
      <c r="DJ140" s="207"/>
      <c r="DK140" s="194"/>
      <c r="DL140" s="198" cm="1">
        <f t="array" ref="DL140">IFERROR(MATCH(TRUE,INDEX($B$14:$B$117&gt;=DK140,0),0),"")</f>
        <v>1</v>
      </c>
      <c r="DM140" s="194">
        <f t="shared" ca="1" si="130"/>
        <v>1.3963799927016407E-2</v>
      </c>
      <c r="DP140" s="194">
        <f t="shared" si="131"/>
        <v>0</v>
      </c>
      <c r="DQ140" s="19" t="e">
        <f ca="1"/>
        <v>#N/A</v>
      </c>
      <c r="DR140" s="208" t="e">
        <f t="shared" ca="1" si="132"/>
        <v>#N/A</v>
      </c>
      <c r="DS140" s="207"/>
      <c r="DT140" s="194"/>
      <c r="DU140" s="198" cm="1">
        <f t="array" ref="DU140">IFERROR(MATCH(TRUE,INDEX($B$14:$B$117&gt;=DT140,0),0),"")</f>
        <v>1</v>
      </c>
      <c r="DV140" s="194">
        <f t="shared" ca="1" si="133"/>
        <v>1.3963799927016407E-2</v>
      </c>
      <c r="DY140" s="194">
        <f t="shared" si="134"/>
        <v>0</v>
      </c>
      <c r="DZ140" s="19" t="e">
        <f ca="1"/>
        <v>#N/A</v>
      </c>
      <c r="EA140" s="208" t="e">
        <f t="shared" ca="1" si="135"/>
        <v>#N/A</v>
      </c>
      <c r="EB140" s="207"/>
      <c r="EC140" s="194"/>
      <c r="ED140" s="198" cm="1">
        <f t="array" ref="ED140">IFERROR(MATCH(TRUE,INDEX($B$14:$B$117&gt;=EC140,0),0),"")</f>
        <v>1</v>
      </c>
      <c r="EE140" s="194">
        <f t="shared" ca="1" si="136"/>
        <v>1.3963799927016407E-2</v>
      </c>
      <c r="EH140" s="194">
        <f t="shared" si="137"/>
        <v>0</v>
      </c>
      <c r="EI140" s="19" t="e">
        <f ca="1"/>
        <v>#N/A</v>
      </c>
      <c r="EJ140" s="208" t="e">
        <f t="shared" ca="1" si="138"/>
        <v>#N/A</v>
      </c>
      <c r="EK140" s="207"/>
      <c r="EL140" s="194"/>
      <c r="EM140" s="198" cm="1">
        <f t="array" ref="EM140">IFERROR(MATCH(TRUE,INDEX($B$14:$B$117&gt;=EL140,0),0),"")</f>
        <v>1</v>
      </c>
      <c r="EN140" s="194">
        <f t="shared" ca="1" si="139"/>
        <v>1.3963799927016407E-2</v>
      </c>
      <c r="EQ140" s="194">
        <f t="shared" si="140"/>
        <v>0</v>
      </c>
      <c r="ER140" s="19" t="e">
        <f ca="1"/>
        <v>#N/A</v>
      </c>
      <c r="ES140" s="208" t="e">
        <f t="shared" ca="1" si="141"/>
        <v>#N/A</v>
      </c>
      <c r="ET140" s="207"/>
      <c r="EU140" s="194"/>
      <c r="EV140" s="198" cm="1">
        <f t="array" ref="EV140">IFERROR(MATCH(TRUE,INDEX($B$14:$B$117&gt;=EU140,0),0),"")</f>
        <v>1</v>
      </c>
      <c r="EW140" s="194">
        <f t="shared" ca="1" si="142"/>
        <v>1.3963799927016407E-2</v>
      </c>
      <c r="EZ140" s="194">
        <f t="shared" si="143"/>
        <v>0</v>
      </c>
      <c r="FA140" s="19" t="e">
        <f ca="1"/>
        <v>#N/A</v>
      </c>
      <c r="FB140" s="208" t="e">
        <f t="shared" ca="1" si="144"/>
        <v>#N/A</v>
      </c>
      <c r="FC140" s="207"/>
      <c r="FD140" s="194"/>
      <c r="FE140" s="198" cm="1">
        <f t="array" ref="FE140">IFERROR(MATCH(TRUE,INDEX($B$14:$B$117&gt;=FD140,0),0),"")</f>
        <v>1</v>
      </c>
      <c r="FF140" s="194">
        <f t="shared" ca="1" si="145"/>
        <v>1.3963799927016407E-2</v>
      </c>
      <c r="FI140" s="194">
        <f t="shared" si="146"/>
        <v>0</v>
      </c>
      <c r="FJ140" s="19" t="e">
        <f ca="1"/>
        <v>#N/A</v>
      </c>
      <c r="FK140" s="208" t="e">
        <f t="shared" ca="1" si="147"/>
        <v>#N/A</v>
      </c>
      <c r="FL140" s="207"/>
      <c r="FM140" s="194"/>
      <c r="FN140" s="198" cm="1">
        <f t="array" ref="FN140">IFERROR(MATCH(TRUE,INDEX($B$14:$B$117&gt;=FM140,0),0),"")</f>
        <v>1</v>
      </c>
      <c r="FO140" s="194">
        <f t="shared" ca="1" si="148"/>
        <v>1.3963799927016407E-2</v>
      </c>
      <c r="FR140" s="194">
        <f t="shared" si="149"/>
        <v>0</v>
      </c>
      <c r="FS140" s="19" t="e">
        <f ca="1"/>
        <v>#N/A</v>
      </c>
      <c r="FT140" s="208" t="e">
        <f t="shared" ca="1" si="150"/>
        <v>#N/A</v>
      </c>
      <c r="FU140" s="207"/>
      <c r="FV140" s="194"/>
      <c r="FW140" s="198" cm="1">
        <f t="array" ref="FW140">IFERROR(MATCH(TRUE,INDEX($B$14:$B$117&gt;=FV140,0),0),"")</f>
        <v>1</v>
      </c>
      <c r="FX140" s="194">
        <f t="shared" ca="1" si="151"/>
        <v>1.3963799927016407E-2</v>
      </c>
      <c r="GA140" s="194">
        <f t="shared" si="152"/>
        <v>0</v>
      </c>
      <c r="GB140" s="19" t="e">
        <f ca="1"/>
        <v>#N/A</v>
      </c>
      <c r="GC140" s="208" t="e">
        <f t="shared" ca="1" si="153"/>
        <v>#N/A</v>
      </c>
    </row>
    <row r="141" spans="6:185" x14ac:dyDescent="0.2">
      <c r="F141" s="207"/>
      <c r="G141" s="194"/>
      <c r="H141" s="198" cm="1">
        <f t="array" ref="H141">IFERROR(MATCH(TRUE,INDEX($B$14:$B$117&gt;=G141,0),0),"")</f>
        <v>1</v>
      </c>
      <c r="I141" s="194">
        <f t="shared" ca="1" si="98"/>
        <v>1.3963799927016407E-2</v>
      </c>
      <c r="L141" s="194">
        <f t="shared" si="154"/>
        <v>0</v>
      </c>
      <c r="M141" s="19">
        <f ca="1"/>
        <v>0</v>
      </c>
      <c r="N141" s="208">
        <f t="shared" ca="1" si="155"/>
        <v>0</v>
      </c>
      <c r="O141" s="207"/>
      <c r="P141" s="194"/>
      <c r="Q141" s="198" cm="1">
        <f t="array" ref="Q141">IFERROR(MATCH(TRUE,INDEX($B$14:$B$117&gt;=P141,0),0),"")</f>
        <v>1</v>
      </c>
      <c r="R141" s="194">
        <f t="shared" ca="1" si="99"/>
        <v>1.3963799927016407E-2</v>
      </c>
      <c r="U141" s="194">
        <f t="shared" si="156"/>
        <v>0</v>
      </c>
      <c r="V141" s="19">
        <f ca="1"/>
        <v>0</v>
      </c>
      <c r="W141" s="208">
        <f t="shared" ca="1" si="157"/>
        <v>0</v>
      </c>
      <c r="X141" s="207"/>
      <c r="Y141" s="194"/>
      <c r="Z141" s="198" cm="1">
        <f t="array" ref="Z141">IFERROR(MATCH(TRUE,INDEX($B$14:$B$117&gt;=Y141,0),0),"")</f>
        <v>1</v>
      </c>
      <c r="AA141" s="194">
        <f t="shared" ca="1" si="100"/>
        <v>1.3963799927016407E-2</v>
      </c>
      <c r="AD141" s="194">
        <f t="shared" si="101"/>
        <v>0</v>
      </c>
      <c r="AE141" s="19">
        <f ca="1"/>
        <v>0</v>
      </c>
      <c r="AF141" s="208">
        <f t="shared" ca="1" si="102"/>
        <v>0</v>
      </c>
      <c r="AG141" s="207"/>
      <c r="AH141" s="194"/>
      <c r="AI141" s="198" cm="1">
        <f t="array" ref="AI141">IFERROR(MATCH(TRUE,INDEX($B$14:$B$117&gt;=AH141,0),0),"")</f>
        <v>1</v>
      </c>
      <c r="AJ141" s="194">
        <f t="shared" ca="1" si="103"/>
        <v>1.3963799927016407E-2</v>
      </c>
      <c r="AM141" s="194">
        <f t="shared" si="104"/>
        <v>0</v>
      </c>
      <c r="AN141" s="19">
        <f ca="1"/>
        <v>0</v>
      </c>
      <c r="AO141" s="208">
        <f t="shared" ca="1" si="105"/>
        <v>0</v>
      </c>
      <c r="AP141" s="207"/>
      <c r="AQ141" s="194"/>
      <c r="AR141" s="198" cm="1">
        <f t="array" ref="AR141">IFERROR(MATCH(TRUE,INDEX($B$14:$B$117&gt;=AQ141,0),0),"")</f>
        <v>1</v>
      </c>
      <c r="AS141" s="194">
        <f t="shared" ca="1" si="106"/>
        <v>1.3963799927016407E-2</v>
      </c>
      <c r="AV141" s="194">
        <f t="shared" si="107"/>
        <v>0</v>
      </c>
      <c r="AW141" s="19">
        <f ca="1"/>
        <v>0</v>
      </c>
      <c r="AX141" s="208">
        <f t="shared" ca="1" si="108"/>
        <v>0</v>
      </c>
      <c r="AY141" s="207"/>
      <c r="AZ141" s="194"/>
      <c r="BA141" s="198" cm="1">
        <f t="array" ref="BA141">IFERROR(MATCH(TRUE,INDEX($B$14:$B$117&gt;=AZ141,0),0),"")</f>
        <v>1</v>
      </c>
      <c r="BB141" s="194">
        <f t="shared" ca="1" si="109"/>
        <v>1.3963799927016407E-2</v>
      </c>
      <c r="BE141" s="194">
        <f t="shared" si="110"/>
        <v>0</v>
      </c>
      <c r="BF141" s="19">
        <f ca="1"/>
        <v>0</v>
      </c>
      <c r="BG141" s="208">
        <f t="shared" ca="1" si="111"/>
        <v>0</v>
      </c>
      <c r="BH141" s="207"/>
      <c r="BI141" s="194"/>
      <c r="BJ141" s="198" cm="1">
        <f t="array" ref="BJ141">IFERROR(MATCH(TRUE,INDEX($B$14:$B$117&gt;=BI141,0),0),"")</f>
        <v>1</v>
      </c>
      <c r="BK141" s="194">
        <f t="shared" ca="1" si="112"/>
        <v>1.3963799927016407E-2</v>
      </c>
      <c r="BN141" s="194">
        <f t="shared" si="113"/>
        <v>0</v>
      </c>
      <c r="BO141" s="19">
        <f ca="1"/>
        <v>0</v>
      </c>
      <c r="BP141" s="208">
        <f t="shared" ca="1" si="114"/>
        <v>0</v>
      </c>
      <c r="BQ141" s="207"/>
      <c r="BR141" s="194"/>
      <c r="BS141" s="198" cm="1">
        <f t="array" ref="BS141">IFERROR(MATCH(TRUE,INDEX($B$14:$B$117&gt;=BR141,0),0),"")</f>
        <v>1</v>
      </c>
      <c r="BT141" s="194">
        <f t="shared" ca="1" si="115"/>
        <v>1.3963799927016407E-2</v>
      </c>
      <c r="BW141" s="194">
        <f t="shared" si="116"/>
        <v>0</v>
      </c>
      <c r="BX141" s="19">
        <f ca="1"/>
        <v>0</v>
      </c>
      <c r="BY141" s="208">
        <f t="shared" ca="1" si="117"/>
        <v>0</v>
      </c>
      <c r="BZ141" s="207"/>
      <c r="CA141" s="194"/>
      <c r="CB141" s="198" cm="1">
        <f t="array" ref="CB141">IFERROR(MATCH(TRUE,INDEX($B$14:$B$117&gt;=CA141,0),0),"")</f>
        <v>1</v>
      </c>
      <c r="CC141" s="194">
        <f t="shared" ca="1" si="118"/>
        <v>1.3963799927016407E-2</v>
      </c>
      <c r="CF141" s="194">
        <f t="shared" si="119"/>
        <v>0</v>
      </c>
      <c r="CG141" s="19">
        <f ca="1"/>
        <v>0</v>
      </c>
      <c r="CH141" s="208">
        <f t="shared" ca="1" si="120"/>
        <v>0</v>
      </c>
      <c r="CI141" s="207"/>
      <c r="CJ141" s="194"/>
      <c r="CK141" s="198" cm="1">
        <f t="array" ref="CK141">IFERROR(MATCH(TRUE,INDEX($B$14:$B$117&gt;=CJ141,0),0),"")</f>
        <v>1</v>
      </c>
      <c r="CL141" s="194">
        <f t="shared" ca="1" si="121"/>
        <v>1.3963799927016407E-2</v>
      </c>
      <c r="CO141" s="194">
        <f t="shared" si="122"/>
        <v>0</v>
      </c>
      <c r="CP141" s="19">
        <f ca="1"/>
        <v>0</v>
      </c>
      <c r="CQ141" s="208">
        <f t="shared" ca="1" si="123"/>
        <v>0</v>
      </c>
      <c r="CR141" s="207"/>
      <c r="CS141" s="194"/>
      <c r="CT141" s="198" cm="1">
        <f t="array" ref="CT141">IFERROR(MATCH(TRUE,INDEX($B$14:$B$117&gt;=CS141,0),0),"")</f>
        <v>1</v>
      </c>
      <c r="CU141" s="194">
        <f t="shared" ca="1" si="124"/>
        <v>1.3963799927016407E-2</v>
      </c>
      <c r="CX141" s="194">
        <f t="shared" si="125"/>
        <v>0</v>
      </c>
      <c r="CY141" s="19" t="e">
        <f ca="1"/>
        <v>#N/A</v>
      </c>
      <c r="CZ141" s="208" t="e">
        <f t="shared" ca="1" si="126"/>
        <v>#N/A</v>
      </c>
      <c r="DA141" s="207"/>
      <c r="DB141" s="194"/>
      <c r="DC141" s="198" cm="1">
        <f t="array" ref="DC141">IFERROR(MATCH(TRUE,INDEX($B$14:$B$117&gt;=DB141,0),0),"")</f>
        <v>1</v>
      </c>
      <c r="DD141" s="194">
        <f t="shared" ca="1" si="127"/>
        <v>1.3963799927016407E-2</v>
      </c>
      <c r="DG141" s="194">
        <f t="shared" si="128"/>
        <v>0</v>
      </c>
      <c r="DH141" s="19" t="e">
        <f ca="1"/>
        <v>#N/A</v>
      </c>
      <c r="DI141" s="208" t="e">
        <f t="shared" ca="1" si="129"/>
        <v>#N/A</v>
      </c>
      <c r="DJ141" s="207"/>
      <c r="DK141" s="194"/>
      <c r="DL141" s="198" cm="1">
        <f t="array" ref="DL141">IFERROR(MATCH(TRUE,INDEX($B$14:$B$117&gt;=DK141,0),0),"")</f>
        <v>1</v>
      </c>
      <c r="DM141" s="194">
        <f t="shared" ca="1" si="130"/>
        <v>1.3963799927016407E-2</v>
      </c>
      <c r="DP141" s="194">
        <f t="shared" si="131"/>
        <v>0</v>
      </c>
      <c r="DQ141" s="19" t="e">
        <f ca="1"/>
        <v>#N/A</v>
      </c>
      <c r="DR141" s="208" t="e">
        <f t="shared" ca="1" si="132"/>
        <v>#N/A</v>
      </c>
      <c r="DS141" s="207"/>
      <c r="DT141" s="194"/>
      <c r="DU141" s="198" cm="1">
        <f t="array" ref="DU141">IFERROR(MATCH(TRUE,INDEX($B$14:$B$117&gt;=DT141,0),0),"")</f>
        <v>1</v>
      </c>
      <c r="DV141" s="194">
        <f t="shared" ca="1" si="133"/>
        <v>1.3963799927016407E-2</v>
      </c>
      <c r="DY141" s="194">
        <f t="shared" si="134"/>
        <v>0</v>
      </c>
      <c r="DZ141" s="19" t="e">
        <f ca="1"/>
        <v>#N/A</v>
      </c>
      <c r="EA141" s="208" t="e">
        <f t="shared" ca="1" si="135"/>
        <v>#N/A</v>
      </c>
      <c r="EB141" s="207"/>
      <c r="EC141" s="194"/>
      <c r="ED141" s="198" cm="1">
        <f t="array" ref="ED141">IFERROR(MATCH(TRUE,INDEX($B$14:$B$117&gt;=EC141,0),0),"")</f>
        <v>1</v>
      </c>
      <c r="EE141" s="194">
        <f t="shared" ca="1" si="136"/>
        <v>1.3963799927016407E-2</v>
      </c>
      <c r="EH141" s="194">
        <f t="shared" si="137"/>
        <v>0</v>
      </c>
      <c r="EI141" s="19" t="e">
        <f ca="1"/>
        <v>#N/A</v>
      </c>
      <c r="EJ141" s="208" t="e">
        <f t="shared" ca="1" si="138"/>
        <v>#N/A</v>
      </c>
      <c r="EK141" s="207"/>
      <c r="EL141" s="194"/>
      <c r="EM141" s="198" cm="1">
        <f t="array" ref="EM141">IFERROR(MATCH(TRUE,INDEX($B$14:$B$117&gt;=EL141,0),0),"")</f>
        <v>1</v>
      </c>
      <c r="EN141" s="194">
        <f t="shared" ca="1" si="139"/>
        <v>1.3963799927016407E-2</v>
      </c>
      <c r="EQ141" s="194">
        <f t="shared" si="140"/>
        <v>0</v>
      </c>
      <c r="ER141" s="19" t="e">
        <f ca="1"/>
        <v>#N/A</v>
      </c>
      <c r="ES141" s="208" t="e">
        <f t="shared" ca="1" si="141"/>
        <v>#N/A</v>
      </c>
      <c r="ET141" s="207"/>
      <c r="EU141" s="194"/>
      <c r="EV141" s="198" cm="1">
        <f t="array" ref="EV141">IFERROR(MATCH(TRUE,INDEX($B$14:$B$117&gt;=EU141,0),0),"")</f>
        <v>1</v>
      </c>
      <c r="EW141" s="194">
        <f t="shared" ca="1" si="142"/>
        <v>1.3963799927016407E-2</v>
      </c>
      <c r="EZ141" s="194">
        <f t="shared" si="143"/>
        <v>0</v>
      </c>
      <c r="FA141" s="19" t="e">
        <f ca="1"/>
        <v>#N/A</v>
      </c>
      <c r="FB141" s="208" t="e">
        <f t="shared" ca="1" si="144"/>
        <v>#N/A</v>
      </c>
      <c r="FC141" s="207"/>
      <c r="FD141" s="194"/>
      <c r="FE141" s="198" cm="1">
        <f t="array" ref="FE141">IFERROR(MATCH(TRUE,INDEX($B$14:$B$117&gt;=FD141,0),0),"")</f>
        <v>1</v>
      </c>
      <c r="FF141" s="194">
        <f t="shared" ca="1" si="145"/>
        <v>1.3963799927016407E-2</v>
      </c>
      <c r="FI141" s="194">
        <f t="shared" si="146"/>
        <v>0</v>
      </c>
      <c r="FJ141" s="19" t="e">
        <f ca="1"/>
        <v>#N/A</v>
      </c>
      <c r="FK141" s="208" t="e">
        <f t="shared" ca="1" si="147"/>
        <v>#N/A</v>
      </c>
      <c r="FL141" s="207"/>
      <c r="FM141" s="194"/>
      <c r="FN141" s="198" cm="1">
        <f t="array" ref="FN141">IFERROR(MATCH(TRUE,INDEX($B$14:$B$117&gt;=FM141,0),0),"")</f>
        <v>1</v>
      </c>
      <c r="FO141" s="194">
        <f t="shared" ca="1" si="148"/>
        <v>1.3963799927016407E-2</v>
      </c>
      <c r="FR141" s="194">
        <f t="shared" si="149"/>
        <v>0</v>
      </c>
      <c r="FS141" s="19" t="e">
        <f ca="1"/>
        <v>#N/A</v>
      </c>
      <c r="FT141" s="208" t="e">
        <f t="shared" ca="1" si="150"/>
        <v>#N/A</v>
      </c>
      <c r="FU141" s="207"/>
      <c r="FV141" s="194"/>
      <c r="FW141" s="198" cm="1">
        <f t="array" ref="FW141">IFERROR(MATCH(TRUE,INDEX($B$14:$B$117&gt;=FV141,0),0),"")</f>
        <v>1</v>
      </c>
      <c r="FX141" s="194">
        <f t="shared" ca="1" si="151"/>
        <v>1.3963799927016407E-2</v>
      </c>
      <c r="GA141" s="194">
        <f t="shared" si="152"/>
        <v>0</v>
      </c>
      <c r="GB141" s="19" t="e">
        <f ca="1"/>
        <v>#N/A</v>
      </c>
      <c r="GC141" s="208" t="e">
        <f t="shared" ca="1" si="153"/>
        <v>#N/A</v>
      </c>
    </row>
    <row r="142" spans="6:185" x14ac:dyDescent="0.2">
      <c r="F142" s="207"/>
      <c r="G142" s="194"/>
      <c r="H142" s="198" cm="1">
        <f t="array" ref="H142">IFERROR(MATCH(TRUE,INDEX($B$14:$B$117&gt;=G142,0),0),"")</f>
        <v>1</v>
      </c>
      <c r="I142" s="194">
        <f t="shared" ref="I142:I205" ca="1" si="158">IFERROR(IF(ROUND(G142,3)=1,1,FORECAST(G142,OFFSET($C$14,H142-1,0,2),OFFSET($B$14,H142-1,0,2))),I141+(1-I141)/($K$4-F142))</f>
        <v>1.3963799927016407E-2</v>
      </c>
      <c r="L142" s="194">
        <f t="shared" si="154"/>
        <v>0</v>
      </c>
      <c r="M142" s="19">
        <f ca="1"/>
        <v>0</v>
      </c>
      <c r="N142" s="208">
        <f t="shared" ca="1" si="155"/>
        <v>0</v>
      </c>
      <c r="O142" s="207"/>
      <c r="P142" s="194"/>
      <c r="Q142" s="198" cm="1">
        <f t="array" ref="Q142">IFERROR(MATCH(TRUE,INDEX($B$14:$B$117&gt;=P142,0),0),"")</f>
        <v>1</v>
      </c>
      <c r="R142" s="194">
        <f t="shared" ref="R142:R205" ca="1" si="159">IFERROR(IF(ROUND(P142,3)=1,1,FORECAST(P142,OFFSET($C$14,Q142-1,0,2),OFFSET($B$14,Q142-1,0,2))),R141+(1-R141)/($K$4-O142))</f>
        <v>1.3963799927016407E-2</v>
      </c>
      <c r="U142" s="194">
        <f t="shared" si="156"/>
        <v>0</v>
      </c>
      <c r="V142" s="19">
        <f ca="1"/>
        <v>0</v>
      </c>
      <c r="W142" s="208">
        <f t="shared" ca="1" si="157"/>
        <v>0</v>
      </c>
      <c r="X142" s="207"/>
      <c r="Y142" s="194"/>
      <c r="Z142" s="198" cm="1">
        <f t="array" ref="Z142">IFERROR(MATCH(TRUE,INDEX($B$14:$B$117&gt;=Y142,0),0),"")</f>
        <v>1</v>
      </c>
      <c r="AA142" s="194">
        <f t="shared" ref="AA142:AA205" ca="1" si="160">IFERROR(IF(ROUND(Y142,3)=1,1,FORECAST(Y142,OFFSET($C$14,Z142-1,0,2),OFFSET($B$14,Z142-1,0,2))),AA141+(1-AA141)/($K$4-X142))</f>
        <v>1.3963799927016407E-2</v>
      </c>
      <c r="AD142" s="194">
        <f t="shared" ref="AD142:AD205" si="161">IF(AC142-AC141&lt;0,0,AC142-AC141)</f>
        <v>0</v>
      </c>
      <c r="AE142" s="19">
        <f ca="1"/>
        <v>0</v>
      </c>
      <c r="AF142" s="208">
        <f t="shared" ref="AF142:AF205" ca="1" si="162">(AE142*(1+AC$3)^((AC$4-AB142)/12))-AE142</f>
        <v>0</v>
      </c>
      <c r="AG142" s="207"/>
      <c r="AH142" s="194"/>
      <c r="AI142" s="198" cm="1">
        <f t="array" ref="AI142">IFERROR(MATCH(TRUE,INDEX($B$14:$B$117&gt;=AH142,0),0),"")</f>
        <v>1</v>
      </c>
      <c r="AJ142" s="194">
        <f t="shared" ref="AJ142:AJ205" ca="1" si="163">IFERROR(IF(ROUND(AH142,3)=1,1,FORECAST(AH142,OFFSET($C$14,AI142-1,0,2),OFFSET($B$14,AI142-1,0,2))),AJ141+(1-AJ141)/($K$4-AG142))</f>
        <v>1.3963799927016407E-2</v>
      </c>
      <c r="AM142" s="194">
        <f t="shared" ref="AM142:AM205" si="164">IF(AL142-AL141&lt;0,0,AL142-AL141)</f>
        <v>0</v>
      </c>
      <c r="AN142" s="19">
        <f ca="1"/>
        <v>0</v>
      </c>
      <c r="AO142" s="208">
        <f t="shared" ref="AO142:AO205" ca="1" si="165">(AN142*(1+AL$3)^((AL$4-AK142)/12))-AN142</f>
        <v>0</v>
      </c>
      <c r="AP142" s="207"/>
      <c r="AQ142" s="194"/>
      <c r="AR142" s="198" cm="1">
        <f t="array" ref="AR142">IFERROR(MATCH(TRUE,INDEX($B$14:$B$117&gt;=AQ142,0),0),"")</f>
        <v>1</v>
      </c>
      <c r="AS142" s="194">
        <f t="shared" ref="AS142:AS205" ca="1" si="166">IFERROR(IF(ROUND(AQ142,3)=1,1,FORECAST(AQ142,OFFSET($C$14,AR142-1,0,2),OFFSET($B$14,AR142-1,0,2))),AS141+(1-AS141)/($K$4-AP142))</f>
        <v>1.3963799927016407E-2</v>
      </c>
      <c r="AV142" s="194">
        <f t="shared" ref="AV142:AV205" si="167">IF(AU142-AU141&lt;0,0,AU142-AU141)</f>
        <v>0</v>
      </c>
      <c r="AW142" s="19">
        <f ca="1"/>
        <v>0</v>
      </c>
      <c r="AX142" s="208">
        <f t="shared" ref="AX142:AX205" ca="1" si="168">(AW142*(1+AU$3)^((AU$4-AT142)/12))-AW142</f>
        <v>0</v>
      </c>
      <c r="AY142" s="207"/>
      <c r="AZ142" s="194"/>
      <c r="BA142" s="198" cm="1">
        <f t="array" ref="BA142">IFERROR(MATCH(TRUE,INDEX($B$14:$B$117&gt;=AZ142,0),0),"")</f>
        <v>1</v>
      </c>
      <c r="BB142" s="194">
        <f t="shared" ref="BB142:BB205" ca="1" si="169">IFERROR(IF(ROUND(AZ142,3)=1,1,FORECAST(AZ142,OFFSET($C$14,BA142-1,0,2),OFFSET($B$14,BA142-1,0,2))),BB141+(1-BB141)/($K$4-AY142))</f>
        <v>1.3963799927016407E-2</v>
      </c>
      <c r="BE142" s="194">
        <f t="shared" ref="BE142:BE205" si="170">IF(BD142-BD141&lt;0,0,BD142-BD141)</f>
        <v>0</v>
      </c>
      <c r="BF142" s="19">
        <f ca="1"/>
        <v>0</v>
      </c>
      <c r="BG142" s="208">
        <f t="shared" ref="BG142:BG205" ca="1" si="171">(BF142*(1+BD$3)^((BD$4-BC142)/12))-BF142</f>
        <v>0</v>
      </c>
      <c r="BH142" s="207"/>
      <c r="BI142" s="194"/>
      <c r="BJ142" s="198" cm="1">
        <f t="array" ref="BJ142">IFERROR(MATCH(TRUE,INDEX($B$14:$B$117&gt;=BI142,0),0),"")</f>
        <v>1</v>
      </c>
      <c r="BK142" s="194">
        <f t="shared" ref="BK142:BK205" ca="1" si="172">IFERROR(IF(ROUND(BI142,3)=1,1,FORECAST(BI142,OFFSET($C$14,BJ142-1,0,2),OFFSET($B$14,BJ142-1,0,2))),BK141+(1-BK141)/($K$4-BH142))</f>
        <v>1.3963799927016407E-2</v>
      </c>
      <c r="BN142" s="194">
        <f t="shared" ref="BN142:BN205" si="173">IF(BM142-BM141&lt;0,0,BM142-BM141)</f>
        <v>0</v>
      </c>
      <c r="BO142" s="19">
        <f ca="1"/>
        <v>0</v>
      </c>
      <c r="BP142" s="208">
        <f t="shared" ref="BP142:BP205" ca="1" si="174">(BO142*(1+BM$3)^((BM$4-BL142)/12))-BO142</f>
        <v>0</v>
      </c>
      <c r="BQ142" s="207"/>
      <c r="BR142" s="194"/>
      <c r="BS142" s="198" cm="1">
        <f t="array" ref="BS142">IFERROR(MATCH(TRUE,INDEX($B$14:$B$117&gt;=BR142,0),0),"")</f>
        <v>1</v>
      </c>
      <c r="BT142" s="194">
        <f t="shared" ref="BT142:BT205" ca="1" si="175">IFERROR(IF(ROUND(BR142,3)=1,1,FORECAST(BR142,OFFSET($C$14,BS142-1,0,2),OFFSET($B$14,BS142-1,0,2))),BT141+(1-BT141)/($K$4-BQ142))</f>
        <v>1.3963799927016407E-2</v>
      </c>
      <c r="BW142" s="194">
        <f t="shared" ref="BW142:BW205" si="176">IF(BV142-BV141&lt;0,0,BV142-BV141)</f>
        <v>0</v>
      </c>
      <c r="BX142" s="19">
        <f ca="1"/>
        <v>0</v>
      </c>
      <c r="BY142" s="208">
        <f t="shared" ref="BY142:BY205" ca="1" si="177">(BX142*(1+BV$3)^((BV$4-BU142)/12))-BX142</f>
        <v>0</v>
      </c>
      <c r="BZ142" s="207"/>
      <c r="CA142" s="194"/>
      <c r="CB142" s="198" cm="1">
        <f t="array" ref="CB142">IFERROR(MATCH(TRUE,INDEX($B$14:$B$117&gt;=CA142,0),0),"")</f>
        <v>1</v>
      </c>
      <c r="CC142" s="194">
        <f t="shared" ref="CC142:CC205" ca="1" si="178">IFERROR(IF(ROUND(CA142,3)=1,1,FORECAST(CA142,OFFSET($C$14,CB142-1,0,2),OFFSET($B$14,CB142-1,0,2))),CC141+(1-CC141)/($K$4-BZ142))</f>
        <v>1.3963799927016407E-2</v>
      </c>
      <c r="CF142" s="194">
        <f t="shared" ref="CF142:CF205" si="179">IF(CE142-CE141&lt;0,0,CE142-CE141)</f>
        <v>0</v>
      </c>
      <c r="CG142" s="19">
        <f ca="1"/>
        <v>0</v>
      </c>
      <c r="CH142" s="208">
        <f t="shared" ref="CH142:CH205" ca="1" si="180">(CG142*(1+CE$3)^((CE$4-CD142)/12))-CG142</f>
        <v>0</v>
      </c>
      <c r="CI142" s="207"/>
      <c r="CJ142" s="194"/>
      <c r="CK142" s="198" cm="1">
        <f t="array" ref="CK142">IFERROR(MATCH(TRUE,INDEX($B$14:$B$117&gt;=CJ142,0),0),"")</f>
        <v>1</v>
      </c>
      <c r="CL142" s="194">
        <f t="shared" ref="CL142:CL205" ca="1" si="181">IFERROR(IF(ROUND(CJ142,3)=1,1,FORECAST(CJ142,OFFSET($C$14,CK142-1,0,2),OFFSET($B$14,CK142-1,0,2))),CL141+(1-CL141)/($K$4-CI142))</f>
        <v>1.3963799927016407E-2</v>
      </c>
      <c r="CO142" s="194">
        <f t="shared" ref="CO142:CO205" si="182">IF(CN142-CN141&lt;0,0,CN142-CN141)</f>
        <v>0</v>
      </c>
      <c r="CP142" s="19">
        <f ca="1"/>
        <v>0</v>
      </c>
      <c r="CQ142" s="208">
        <f t="shared" ref="CQ142:CQ205" ca="1" si="183">(CP142*(1+CN$3)^((CN$4-CM142)/12))-CP142</f>
        <v>0</v>
      </c>
      <c r="CR142" s="207"/>
      <c r="CS142" s="194"/>
      <c r="CT142" s="198" cm="1">
        <f t="array" ref="CT142">IFERROR(MATCH(TRUE,INDEX($B$14:$B$117&gt;=CS142,0),0),"")</f>
        <v>1</v>
      </c>
      <c r="CU142" s="194">
        <f t="shared" ref="CU142:CU205" ca="1" si="184">IFERROR(IF(ROUND(CS142,3)=1,1,FORECAST(CS142,OFFSET($C$14,CT142-1,0,2),OFFSET($B$14,CT142-1,0,2))),CU141+(1-CU141)/($K$4-CR142))</f>
        <v>1.3963799927016407E-2</v>
      </c>
      <c r="CX142" s="194">
        <f t="shared" ref="CX142:CX205" si="185">IF(CW142-CW141&lt;0,0,CW142-CW141)</f>
        <v>0</v>
      </c>
      <c r="CY142" s="19" t="e">
        <f ca="1"/>
        <v>#N/A</v>
      </c>
      <c r="CZ142" s="208" t="e">
        <f t="shared" ref="CZ142:CZ205" ca="1" si="186">(CY142*(1+CW$3)^((CW$4-CV142)/12))-CY142</f>
        <v>#N/A</v>
      </c>
      <c r="DA142" s="207"/>
      <c r="DB142" s="194"/>
      <c r="DC142" s="198" cm="1">
        <f t="array" ref="DC142">IFERROR(MATCH(TRUE,INDEX($B$14:$B$117&gt;=DB142,0),0),"")</f>
        <v>1</v>
      </c>
      <c r="DD142" s="194">
        <f t="shared" ref="DD142:DD205" ca="1" si="187">IFERROR(IF(ROUND(DB142,3)=1,1,FORECAST(DB142,OFFSET($C$14,DC142-1,0,2),OFFSET($B$14,DC142-1,0,2))),DD141+(1-DD141)/($K$4-DA142))</f>
        <v>1.3963799927016407E-2</v>
      </c>
      <c r="DG142" s="194">
        <f t="shared" ref="DG142:DG205" si="188">IF(DF142-DF141&lt;0,0,DF142-DF141)</f>
        <v>0</v>
      </c>
      <c r="DH142" s="19" t="e">
        <f ca="1"/>
        <v>#N/A</v>
      </c>
      <c r="DI142" s="208" t="e">
        <f t="shared" ref="DI142:DI205" ca="1" si="189">(DH142*(1+DF$3)^((DF$4-DE142)/12))-DH142</f>
        <v>#N/A</v>
      </c>
      <c r="DJ142" s="207"/>
      <c r="DK142" s="194"/>
      <c r="DL142" s="198" cm="1">
        <f t="array" ref="DL142">IFERROR(MATCH(TRUE,INDEX($B$14:$B$117&gt;=DK142,0),0),"")</f>
        <v>1</v>
      </c>
      <c r="DM142" s="194">
        <f t="shared" ref="DM142:DM205" ca="1" si="190">IFERROR(IF(ROUND(DK142,3)=1,1,FORECAST(DK142,OFFSET($C$14,DL142-1,0,2),OFFSET($B$14,DL142-1,0,2))),DM141+(1-DM141)/($K$4-DJ142))</f>
        <v>1.3963799927016407E-2</v>
      </c>
      <c r="DP142" s="194">
        <f t="shared" ref="DP142:DP205" si="191">IF(DO142-DO141&lt;0,0,DO142-DO141)</f>
        <v>0</v>
      </c>
      <c r="DQ142" s="19" t="e">
        <f ca="1"/>
        <v>#N/A</v>
      </c>
      <c r="DR142" s="208" t="e">
        <f t="shared" ref="DR142:DR205" ca="1" si="192">(DQ142*(1+DO$3)^((DO$4-DN142)/12))-DQ142</f>
        <v>#N/A</v>
      </c>
      <c r="DS142" s="207"/>
      <c r="DT142" s="194"/>
      <c r="DU142" s="198" cm="1">
        <f t="array" ref="DU142">IFERROR(MATCH(TRUE,INDEX($B$14:$B$117&gt;=DT142,0),0),"")</f>
        <v>1</v>
      </c>
      <c r="DV142" s="194">
        <f t="shared" ref="DV142:DV205" ca="1" si="193">IFERROR(IF(ROUND(DT142,3)=1,1,FORECAST(DT142,OFFSET($C$14,DU142-1,0,2),OFFSET($B$14,DU142-1,0,2))),DV141+(1-DV141)/($K$4-DS142))</f>
        <v>1.3963799927016407E-2</v>
      </c>
      <c r="DY142" s="194">
        <f t="shared" ref="DY142:DY205" si="194">IF(DX142-DX141&lt;0,0,DX142-DX141)</f>
        <v>0</v>
      </c>
      <c r="DZ142" s="19" t="e">
        <f ca="1"/>
        <v>#N/A</v>
      </c>
      <c r="EA142" s="208" t="e">
        <f t="shared" ref="EA142:EA205" ca="1" si="195">(DZ142*(1+DX$3)^((DX$4-DW142)/12))-DZ142</f>
        <v>#N/A</v>
      </c>
      <c r="EB142" s="207"/>
      <c r="EC142" s="194"/>
      <c r="ED142" s="198" cm="1">
        <f t="array" ref="ED142">IFERROR(MATCH(TRUE,INDEX($B$14:$B$117&gt;=EC142,0),0),"")</f>
        <v>1</v>
      </c>
      <c r="EE142" s="194">
        <f t="shared" ref="EE142:EE205" ca="1" si="196">IFERROR(IF(ROUND(EC142,3)=1,1,FORECAST(EC142,OFFSET($C$14,ED142-1,0,2),OFFSET($B$14,ED142-1,0,2))),EE141+(1-EE141)/($K$4-EB142))</f>
        <v>1.3963799927016407E-2</v>
      </c>
      <c r="EH142" s="194">
        <f t="shared" ref="EH142:EH205" si="197">IF(EG142-EG141&lt;0,0,EG142-EG141)</f>
        <v>0</v>
      </c>
      <c r="EI142" s="19" t="e">
        <f ca="1"/>
        <v>#N/A</v>
      </c>
      <c r="EJ142" s="208" t="e">
        <f t="shared" ref="EJ142:EJ205" ca="1" si="198">(EI142*(1+EG$3)^((EG$4-EF142)/12))-EI142</f>
        <v>#N/A</v>
      </c>
      <c r="EK142" s="207"/>
      <c r="EL142" s="194"/>
      <c r="EM142" s="198" cm="1">
        <f t="array" ref="EM142">IFERROR(MATCH(TRUE,INDEX($B$14:$B$117&gt;=EL142,0),0),"")</f>
        <v>1</v>
      </c>
      <c r="EN142" s="194">
        <f t="shared" ref="EN142:EN205" ca="1" si="199">IFERROR(IF(ROUND(EL142,3)=1,1,FORECAST(EL142,OFFSET($C$14,EM142-1,0,2),OFFSET($B$14,EM142-1,0,2))),EN141+(1-EN141)/($K$4-EK142))</f>
        <v>1.3963799927016407E-2</v>
      </c>
      <c r="EQ142" s="194">
        <f t="shared" ref="EQ142:EQ205" si="200">IF(EP142-EP141&lt;0,0,EP142-EP141)</f>
        <v>0</v>
      </c>
      <c r="ER142" s="19" t="e">
        <f ca="1"/>
        <v>#N/A</v>
      </c>
      <c r="ES142" s="208" t="e">
        <f t="shared" ref="ES142:ES205" ca="1" si="201">(ER142*(1+EP$3)^((EP$4-EO142)/12))-ER142</f>
        <v>#N/A</v>
      </c>
      <c r="ET142" s="207"/>
      <c r="EU142" s="194"/>
      <c r="EV142" s="198" cm="1">
        <f t="array" ref="EV142">IFERROR(MATCH(TRUE,INDEX($B$14:$B$117&gt;=EU142,0),0),"")</f>
        <v>1</v>
      </c>
      <c r="EW142" s="194">
        <f t="shared" ref="EW142:EW205" ca="1" si="202">IFERROR(IF(ROUND(EU142,3)=1,1,FORECAST(EU142,OFFSET($C$14,EV142-1,0,2),OFFSET($B$14,EV142-1,0,2))),EW141+(1-EW141)/($K$4-ET142))</f>
        <v>1.3963799927016407E-2</v>
      </c>
      <c r="EZ142" s="194">
        <f t="shared" ref="EZ142:EZ205" si="203">IF(EY142-EY141&lt;0,0,EY142-EY141)</f>
        <v>0</v>
      </c>
      <c r="FA142" s="19" t="e">
        <f ca="1"/>
        <v>#N/A</v>
      </c>
      <c r="FB142" s="208" t="e">
        <f t="shared" ref="FB142:FB205" ca="1" si="204">(FA142*(1+EY$3)^((EY$4-EX142)/12))-FA142</f>
        <v>#N/A</v>
      </c>
      <c r="FC142" s="207"/>
      <c r="FD142" s="194"/>
      <c r="FE142" s="198" cm="1">
        <f t="array" ref="FE142">IFERROR(MATCH(TRUE,INDEX($B$14:$B$117&gt;=FD142,0),0),"")</f>
        <v>1</v>
      </c>
      <c r="FF142" s="194">
        <f t="shared" ref="FF142:FF205" ca="1" si="205">IFERROR(IF(ROUND(FD142,3)=1,1,FORECAST(FD142,OFFSET($C$14,FE142-1,0,2),OFFSET($B$14,FE142-1,0,2))),FF141+(1-FF141)/($K$4-FC142))</f>
        <v>1.3963799927016407E-2</v>
      </c>
      <c r="FI142" s="194">
        <f t="shared" ref="FI142:FI205" si="206">IF(FH142-FH141&lt;0,0,FH142-FH141)</f>
        <v>0</v>
      </c>
      <c r="FJ142" s="19" t="e">
        <f ca="1"/>
        <v>#N/A</v>
      </c>
      <c r="FK142" s="208" t="e">
        <f t="shared" ref="FK142:FK205" ca="1" si="207">(FJ142*(1+FH$3)^((FH$4-FG142)/12))-FJ142</f>
        <v>#N/A</v>
      </c>
      <c r="FL142" s="207"/>
      <c r="FM142" s="194"/>
      <c r="FN142" s="198" cm="1">
        <f t="array" ref="FN142">IFERROR(MATCH(TRUE,INDEX($B$14:$B$117&gt;=FM142,0),0),"")</f>
        <v>1</v>
      </c>
      <c r="FO142" s="194">
        <f t="shared" ref="FO142:FO205" ca="1" si="208">IFERROR(IF(ROUND(FM142,3)=1,1,FORECAST(FM142,OFFSET($C$14,FN142-1,0,2),OFFSET($B$14,FN142-1,0,2))),FO141+(1-FO141)/($K$4-FL142))</f>
        <v>1.3963799927016407E-2</v>
      </c>
      <c r="FR142" s="194">
        <f t="shared" ref="FR142:FR205" si="209">IF(FQ142-FQ141&lt;0,0,FQ142-FQ141)</f>
        <v>0</v>
      </c>
      <c r="FS142" s="19" t="e">
        <f ca="1"/>
        <v>#N/A</v>
      </c>
      <c r="FT142" s="208" t="e">
        <f t="shared" ref="FT142:FT205" ca="1" si="210">(FS142*(1+FQ$3)^((FQ$4-FP142)/12))-FS142</f>
        <v>#N/A</v>
      </c>
      <c r="FU142" s="207"/>
      <c r="FV142" s="194"/>
      <c r="FW142" s="198" cm="1">
        <f t="array" ref="FW142">IFERROR(MATCH(TRUE,INDEX($B$14:$B$117&gt;=FV142,0),0),"")</f>
        <v>1</v>
      </c>
      <c r="FX142" s="194">
        <f t="shared" ref="FX142:FX205" ca="1" si="211">IFERROR(IF(ROUND(FV142,3)=1,1,FORECAST(FV142,OFFSET($C$14,FW142-1,0,2),OFFSET($B$14,FW142-1,0,2))),FX141+(1-FX141)/($K$4-FU142))</f>
        <v>1.3963799927016407E-2</v>
      </c>
      <c r="GA142" s="194">
        <f t="shared" ref="GA142:GA205" si="212">IF(FZ142-FZ141&lt;0,0,FZ142-FZ141)</f>
        <v>0</v>
      </c>
      <c r="GB142" s="19" t="e">
        <f ca="1"/>
        <v>#N/A</v>
      </c>
      <c r="GC142" s="208" t="e">
        <f t="shared" ref="GC142:GC205" ca="1" si="213">(GB142*(1+FZ$3)^((FZ$4-FY142)/12))-GB142</f>
        <v>#N/A</v>
      </c>
    </row>
    <row r="143" spans="6:185" x14ac:dyDescent="0.2">
      <c r="F143" s="207"/>
      <c r="G143" s="194"/>
      <c r="H143" s="198" cm="1">
        <f t="array" ref="H143">IFERROR(MATCH(TRUE,INDEX($B$14:$B$117&gt;=G143,0),0),"")</f>
        <v>1</v>
      </c>
      <c r="I143" s="194">
        <f t="shared" ca="1" si="158"/>
        <v>1.3963799927016407E-2</v>
      </c>
      <c r="L143" s="194">
        <f t="shared" ref="L143:L206" si="214">IF(K143-K142&lt;0,0,K143-K142)</f>
        <v>0</v>
      </c>
      <c r="M143" s="19">
        <f ca="1"/>
        <v>0</v>
      </c>
      <c r="N143" s="208">
        <f t="shared" ref="N143:N206" ca="1" si="215">(M143*(1+K$3)^((K$4-J143)/12))-M143</f>
        <v>0</v>
      </c>
      <c r="O143" s="207"/>
      <c r="P143" s="194"/>
      <c r="Q143" s="198" cm="1">
        <f t="array" ref="Q143">IFERROR(MATCH(TRUE,INDEX($B$14:$B$117&gt;=P143,0),0),"")</f>
        <v>1</v>
      </c>
      <c r="R143" s="194">
        <f t="shared" ca="1" si="159"/>
        <v>1.3963799927016407E-2</v>
      </c>
      <c r="U143" s="194">
        <f t="shared" ref="U143:U206" si="216">IF(T143-T142&lt;0,0,T143-T142)</f>
        <v>0</v>
      </c>
      <c r="V143" s="19">
        <f ca="1"/>
        <v>0</v>
      </c>
      <c r="W143" s="208">
        <f t="shared" ref="W143:W206" ca="1" si="217">(V143*(1+T$3)^((T$4-S143)/12))-V143</f>
        <v>0</v>
      </c>
      <c r="X143" s="207"/>
      <c r="Y143" s="194"/>
      <c r="Z143" s="198" cm="1">
        <f t="array" ref="Z143">IFERROR(MATCH(TRUE,INDEX($B$14:$B$117&gt;=Y143,0),0),"")</f>
        <v>1</v>
      </c>
      <c r="AA143" s="194">
        <f t="shared" ca="1" si="160"/>
        <v>1.3963799927016407E-2</v>
      </c>
      <c r="AD143" s="194">
        <f t="shared" si="161"/>
        <v>0</v>
      </c>
      <c r="AE143" s="19">
        <f ca="1"/>
        <v>0</v>
      </c>
      <c r="AF143" s="208">
        <f t="shared" ca="1" si="162"/>
        <v>0</v>
      </c>
      <c r="AG143" s="207"/>
      <c r="AH143" s="194"/>
      <c r="AI143" s="198" cm="1">
        <f t="array" ref="AI143">IFERROR(MATCH(TRUE,INDEX($B$14:$B$117&gt;=AH143,0),0),"")</f>
        <v>1</v>
      </c>
      <c r="AJ143" s="194">
        <f t="shared" ca="1" si="163"/>
        <v>1.3963799927016407E-2</v>
      </c>
      <c r="AM143" s="194">
        <f t="shared" si="164"/>
        <v>0</v>
      </c>
      <c r="AN143" s="19">
        <f ca="1"/>
        <v>0</v>
      </c>
      <c r="AO143" s="208">
        <f t="shared" ca="1" si="165"/>
        <v>0</v>
      </c>
      <c r="AP143" s="207"/>
      <c r="AQ143" s="194"/>
      <c r="AR143" s="198" cm="1">
        <f t="array" ref="AR143">IFERROR(MATCH(TRUE,INDEX($B$14:$B$117&gt;=AQ143,0),0),"")</f>
        <v>1</v>
      </c>
      <c r="AS143" s="194">
        <f t="shared" ca="1" si="166"/>
        <v>1.3963799927016407E-2</v>
      </c>
      <c r="AV143" s="194">
        <f t="shared" si="167"/>
        <v>0</v>
      </c>
      <c r="AW143" s="19">
        <f ca="1"/>
        <v>0</v>
      </c>
      <c r="AX143" s="208">
        <f t="shared" ca="1" si="168"/>
        <v>0</v>
      </c>
      <c r="AY143" s="207"/>
      <c r="AZ143" s="194"/>
      <c r="BA143" s="198" cm="1">
        <f t="array" ref="BA143">IFERROR(MATCH(TRUE,INDEX($B$14:$B$117&gt;=AZ143,0),0),"")</f>
        <v>1</v>
      </c>
      <c r="BB143" s="194">
        <f t="shared" ca="1" si="169"/>
        <v>1.3963799927016407E-2</v>
      </c>
      <c r="BE143" s="194">
        <f t="shared" si="170"/>
        <v>0</v>
      </c>
      <c r="BF143" s="19">
        <f ca="1"/>
        <v>0</v>
      </c>
      <c r="BG143" s="208">
        <f t="shared" ca="1" si="171"/>
        <v>0</v>
      </c>
      <c r="BH143" s="207"/>
      <c r="BI143" s="194"/>
      <c r="BJ143" s="198" cm="1">
        <f t="array" ref="BJ143">IFERROR(MATCH(TRUE,INDEX($B$14:$B$117&gt;=BI143,0),0),"")</f>
        <v>1</v>
      </c>
      <c r="BK143" s="194">
        <f t="shared" ca="1" si="172"/>
        <v>1.3963799927016407E-2</v>
      </c>
      <c r="BN143" s="194">
        <f t="shared" si="173"/>
        <v>0</v>
      </c>
      <c r="BO143" s="19">
        <f ca="1"/>
        <v>0</v>
      </c>
      <c r="BP143" s="208">
        <f t="shared" ca="1" si="174"/>
        <v>0</v>
      </c>
      <c r="BQ143" s="207"/>
      <c r="BR143" s="194"/>
      <c r="BS143" s="198" cm="1">
        <f t="array" ref="BS143">IFERROR(MATCH(TRUE,INDEX($B$14:$B$117&gt;=BR143,0),0),"")</f>
        <v>1</v>
      </c>
      <c r="BT143" s="194">
        <f t="shared" ca="1" si="175"/>
        <v>1.3963799927016407E-2</v>
      </c>
      <c r="BW143" s="194">
        <f t="shared" si="176"/>
        <v>0</v>
      </c>
      <c r="BX143" s="19">
        <f ca="1"/>
        <v>0</v>
      </c>
      <c r="BY143" s="208">
        <f t="shared" ca="1" si="177"/>
        <v>0</v>
      </c>
      <c r="BZ143" s="207"/>
      <c r="CA143" s="194"/>
      <c r="CB143" s="198" cm="1">
        <f t="array" ref="CB143">IFERROR(MATCH(TRUE,INDEX($B$14:$B$117&gt;=CA143,0),0),"")</f>
        <v>1</v>
      </c>
      <c r="CC143" s="194">
        <f t="shared" ca="1" si="178"/>
        <v>1.3963799927016407E-2</v>
      </c>
      <c r="CF143" s="194">
        <f t="shared" si="179"/>
        <v>0</v>
      </c>
      <c r="CG143" s="19">
        <f ca="1"/>
        <v>0</v>
      </c>
      <c r="CH143" s="208">
        <f t="shared" ca="1" si="180"/>
        <v>0</v>
      </c>
      <c r="CI143" s="207"/>
      <c r="CJ143" s="194"/>
      <c r="CK143" s="198" cm="1">
        <f t="array" ref="CK143">IFERROR(MATCH(TRUE,INDEX($B$14:$B$117&gt;=CJ143,0),0),"")</f>
        <v>1</v>
      </c>
      <c r="CL143" s="194">
        <f t="shared" ca="1" si="181"/>
        <v>1.3963799927016407E-2</v>
      </c>
      <c r="CO143" s="194">
        <f t="shared" si="182"/>
        <v>0</v>
      </c>
      <c r="CP143" s="19">
        <f ca="1"/>
        <v>0</v>
      </c>
      <c r="CQ143" s="208">
        <f t="shared" ca="1" si="183"/>
        <v>0</v>
      </c>
      <c r="CR143" s="207"/>
      <c r="CS143" s="194"/>
      <c r="CT143" s="198" cm="1">
        <f t="array" ref="CT143">IFERROR(MATCH(TRUE,INDEX($B$14:$B$117&gt;=CS143,0),0),"")</f>
        <v>1</v>
      </c>
      <c r="CU143" s="194">
        <f t="shared" ca="1" si="184"/>
        <v>1.3963799927016407E-2</v>
      </c>
      <c r="CX143" s="194">
        <f t="shared" si="185"/>
        <v>0</v>
      </c>
      <c r="CY143" s="19" t="e">
        <f ca="1"/>
        <v>#N/A</v>
      </c>
      <c r="CZ143" s="208" t="e">
        <f t="shared" ca="1" si="186"/>
        <v>#N/A</v>
      </c>
      <c r="DA143" s="207"/>
      <c r="DB143" s="194"/>
      <c r="DC143" s="198" cm="1">
        <f t="array" ref="DC143">IFERROR(MATCH(TRUE,INDEX($B$14:$B$117&gt;=DB143,0),0),"")</f>
        <v>1</v>
      </c>
      <c r="DD143" s="194">
        <f t="shared" ca="1" si="187"/>
        <v>1.3963799927016407E-2</v>
      </c>
      <c r="DG143" s="194">
        <f t="shared" si="188"/>
        <v>0</v>
      </c>
      <c r="DH143" s="19" t="e">
        <f ca="1"/>
        <v>#N/A</v>
      </c>
      <c r="DI143" s="208" t="e">
        <f t="shared" ca="1" si="189"/>
        <v>#N/A</v>
      </c>
      <c r="DJ143" s="207"/>
      <c r="DK143" s="194"/>
      <c r="DL143" s="198" cm="1">
        <f t="array" ref="DL143">IFERROR(MATCH(TRUE,INDEX($B$14:$B$117&gt;=DK143,0),0),"")</f>
        <v>1</v>
      </c>
      <c r="DM143" s="194">
        <f t="shared" ca="1" si="190"/>
        <v>1.3963799927016407E-2</v>
      </c>
      <c r="DP143" s="194">
        <f t="shared" si="191"/>
        <v>0</v>
      </c>
      <c r="DQ143" s="19" t="e">
        <f ca="1"/>
        <v>#N/A</v>
      </c>
      <c r="DR143" s="208" t="e">
        <f t="shared" ca="1" si="192"/>
        <v>#N/A</v>
      </c>
      <c r="DS143" s="207"/>
      <c r="DT143" s="194"/>
      <c r="DU143" s="198" cm="1">
        <f t="array" ref="DU143">IFERROR(MATCH(TRUE,INDEX($B$14:$B$117&gt;=DT143,0),0),"")</f>
        <v>1</v>
      </c>
      <c r="DV143" s="194">
        <f t="shared" ca="1" si="193"/>
        <v>1.3963799927016407E-2</v>
      </c>
      <c r="DY143" s="194">
        <f t="shared" si="194"/>
        <v>0</v>
      </c>
      <c r="DZ143" s="19" t="e">
        <f ca="1"/>
        <v>#N/A</v>
      </c>
      <c r="EA143" s="208" t="e">
        <f t="shared" ca="1" si="195"/>
        <v>#N/A</v>
      </c>
      <c r="EB143" s="207"/>
      <c r="EC143" s="194"/>
      <c r="ED143" s="198" cm="1">
        <f t="array" ref="ED143">IFERROR(MATCH(TRUE,INDEX($B$14:$B$117&gt;=EC143,0),0),"")</f>
        <v>1</v>
      </c>
      <c r="EE143" s="194">
        <f t="shared" ca="1" si="196"/>
        <v>1.3963799927016407E-2</v>
      </c>
      <c r="EH143" s="194">
        <f t="shared" si="197"/>
        <v>0</v>
      </c>
      <c r="EI143" s="19" t="e">
        <f ca="1"/>
        <v>#N/A</v>
      </c>
      <c r="EJ143" s="208" t="e">
        <f t="shared" ca="1" si="198"/>
        <v>#N/A</v>
      </c>
      <c r="EK143" s="207"/>
      <c r="EL143" s="194"/>
      <c r="EM143" s="198" cm="1">
        <f t="array" ref="EM143">IFERROR(MATCH(TRUE,INDEX($B$14:$B$117&gt;=EL143,0),0),"")</f>
        <v>1</v>
      </c>
      <c r="EN143" s="194">
        <f t="shared" ca="1" si="199"/>
        <v>1.3963799927016407E-2</v>
      </c>
      <c r="EQ143" s="194">
        <f t="shared" si="200"/>
        <v>0</v>
      </c>
      <c r="ER143" s="19" t="e">
        <f ca="1"/>
        <v>#N/A</v>
      </c>
      <c r="ES143" s="208" t="e">
        <f t="shared" ca="1" si="201"/>
        <v>#N/A</v>
      </c>
      <c r="ET143" s="207"/>
      <c r="EU143" s="194"/>
      <c r="EV143" s="198" cm="1">
        <f t="array" ref="EV143">IFERROR(MATCH(TRUE,INDEX($B$14:$B$117&gt;=EU143,0),0),"")</f>
        <v>1</v>
      </c>
      <c r="EW143" s="194">
        <f t="shared" ca="1" si="202"/>
        <v>1.3963799927016407E-2</v>
      </c>
      <c r="EZ143" s="194">
        <f t="shared" si="203"/>
        <v>0</v>
      </c>
      <c r="FA143" s="19" t="e">
        <f ca="1"/>
        <v>#N/A</v>
      </c>
      <c r="FB143" s="208" t="e">
        <f t="shared" ca="1" si="204"/>
        <v>#N/A</v>
      </c>
      <c r="FC143" s="207"/>
      <c r="FD143" s="194"/>
      <c r="FE143" s="198" cm="1">
        <f t="array" ref="FE143">IFERROR(MATCH(TRUE,INDEX($B$14:$B$117&gt;=FD143,0),0),"")</f>
        <v>1</v>
      </c>
      <c r="FF143" s="194">
        <f t="shared" ca="1" si="205"/>
        <v>1.3963799927016407E-2</v>
      </c>
      <c r="FI143" s="194">
        <f t="shared" si="206"/>
        <v>0</v>
      </c>
      <c r="FJ143" s="19" t="e">
        <f ca="1"/>
        <v>#N/A</v>
      </c>
      <c r="FK143" s="208" t="e">
        <f t="shared" ca="1" si="207"/>
        <v>#N/A</v>
      </c>
      <c r="FL143" s="207"/>
      <c r="FM143" s="194"/>
      <c r="FN143" s="198" cm="1">
        <f t="array" ref="FN143">IFERROR(MATCH(TRUE,INDEX($B$14:$B$117&gt;=FM143,0),0),"")</f>
        <v>1</v>
      </c>
      <c r="FO143" s="194">
        <f t="shared" ca="1" si="208"/>
        <v>1.3963799927016407E-2</v>
      </c>
      <c r="FR143" s="194">
        <f t="shared" si="209"/>
        <v>0</v>
      </c>
      <c r="FS143" s="19" t="e">
        <f ca="1"/>
        <v>#N/A</v>
      </c>
      <c r="FT143" s="208" t="e">
        <f t="shared" ca="1" si="210"/>
        <v>#N/A</v>
      </c>
      <c r="FU143" s="207"/>
      <c r="FV143" s="194"/>
      <c r="FW143" s="198" cm="1">
        <f t="array" ref="FW143">IFERROR(MATCH(TRUE,INDEX($B$14:$B$117&gt;=FV143,0),0),"")</f>
        <v>1</v>
      </c>
      <c r="FX143" s="194">
        <f t="shared" ca="1" si="211"/>
        <v>1.3963799927016407E-2</v>
      </c>
      <c r="GA143" s="194">
        <f t="shared" si="212"/>
        <v>0</v>
      </c>
      <c r="GB143" s="19" t="e">
        <f ca="1"/>
        <v>#N/A</v>
      </c>
      <c r="GC143" s="208" t="e">
        <f t="shared" ca="1" si="213"/>
        <v>#N/A</v>
      </c>
    </row>
    <row r="144" spans="6:185" x14ac:dyDescent="0.2">
      <c r="F144" s="207"/>
      <c r="G144" s="194"/>
      <c r="H144" s="198" cm="1">
        <f t="array" ref="H144">IFERROR(MATCH(TRUE,INDEX($B$14:$B$117&gt;=G144,0),0),"")</f>
        <v>1</v>
      </c>
      <c r="I144" s="194">
        <f t="shared" ca="1" si="158"/>
        <v>1.3963799927016407E-2</v>
      </c>
      <c r="L144" s="194">
        <f t="shared" si="214"/>
        <v>0</v>
      </c>
      <c r="M144" s="19">
        <f ca="1"/>
        <v>0</v>
      </c>
      <c r="N144" s="208">
        <f t="shared" ca="1" si="215"/>
        <v>0</v>
      </c>
      <c r="O144" s="207"/>
      <c r="P144" s="194"/>
      <c r="Q144" s="198" cm="1">
        <f t="array" ref="Q144">IFERROR(MATCH(TRUE,INDEX($B$14:$B$117&gt;=P144,0),0),"")</f>
        <v>1</v>
      </c>
      <c r="R144" s="194">
        <f t="shared" ca="1" si="159"/>
        <v>1.3963799927016407E-2</v>
      </c>
      <c r="U144" s="194">
        <f t="shared" si="216"/>
        <v>0</v>
      </c>
      <c r="V144" s="19">
        <f ca="1"/>
        <v>0</v>
      </c>
      <c r="W144" s="208">
        <f t="shared" ca="1" si="217"/>
        <v>0</v>
      </c>
      <c r="X144" s="207"/>
      <c r="Y144" s="194"/>
      <c r="Z144" s="198" cm="1">
        <f t="array" ref="Z144">IFERROR(MATCH(TRUE,INDEX($B$14:$B$117&gt;=Y144,0),0),"")</f>
        <v>1</v>
      </c>
      <c r="AA144" s="194">
        <f t="shared" ca="1" si="160"/>
        <v>1.3963799927016407E-2</v>
      </c>
      <c r="AD144" s="194">
        <f t="shared" si="161"/>
        <v>0</v>
      </c>
      <c r="AE144" s="19">
        <f ca="1"/>
        <v>0</v>
      </c>
      <c r="AF144" s="208">
        <f t="shared" ca="1" si="162"/>
        <v>0</v>
      </c>
      <c r="AG144" s="207"/>
      <c r="AH144" s="194"/>
      <c r="AI144" s="198" cm="1">
        <f t="array" ref="AI144">IFERROR(MATCH(TRUE,INDEX($B$14:$B$117&gt;=AH144,0),0),"")</f>
        <v>1</v>
      </c>
      <c r="AJ144" s="194">
        <f t="shared" ca="1" si="163"/>
        <v>1.3963799927016407E-2</v>
      </c>
      <c r="AM144" s="194">
        <f t="shared" si="164"/>
        <v>0</v>
      </c>
      <c r="AN144" s="19">
        <f ca="1"/>
        <v>0</v>
      </c>
      <c r="AO144" s="208">
        <f t="shared" ca="1" si="165"/>
        <v>0</v>
      </c>
      <c r="AP144" s="207"/>
      <c r="AQ144" s="194"/>
      <c r="AR144" s="198" cm="1">
        <f t="array" ref="AR144">IFERROR(MATCH(TRUE,INDEX($B$14:$B$117&gt;=AQ144,0),0),"")</f>
        <v>1</v>
      </c>
      <c r="AS144" s="194">
        <f t="shared" ca="1" si="166"/>
        <v>1.3963799927016407E-2</v>
      </c>
      <c r="AV144" s="194">
        <f t="shared" si="167"/>
        <v>0</v>
      </c>
      <c r="AW144" s="19">
        <f ca="1"/>
        <v>0</v>
      </c>
      <c r="AX144" s="208">
        <f t="shared" ca="1" si="168"/>
        <v>0</v>
      </c>
      <c r="AY144" s="207"/>
      <c r="AZ144" s="194"/>
      <c r="BA144" s="198" cm="1">
        <f t="array" ref="BA144">IFERROR(MATCH(TRUE,INDEX($B$14:$B$117&gt;=AZ144,0),0),"")</f>
        <v>1</v>
      </c>
      <c r="BB144" s="194">
        <f t="shared" ca="1" si="169"/>
        <v>1.3963799927016407E-2</v>
      </c>
      <c r="BE144" s="194">
        <f t="shared" si="170"/>
        <v>0</v>
      </c>
      <c r="BF144" s="19">
        <f ca="1"/>
        <v>0</v>
      </c>
      <c r="BG144" s="208">
        <f t="shared" ca="1" si="171"/>
        <v>0</v>
      </c>
      <c r="BH144" s="207"/>
      <c r="BI144" s="194"/>
      <c r="BJ144" s="198" cm="1">
        <f t="array" ref="BJ144">IFERROR(MATCH(TRUE,INDEX($B$14:$B$117&gt;=BI144,0),0),"")</f>
        <v>1</v>
      </c>
      <c r="BK144" s="194">
        <f t="shared" ca="1" si="172"/>
        <v>1.3963799927016407E-2</v>
      </c>
      <c r="BN144" s="194">
        <f t="shared" si="173"/>
        <v>0</v>
      </c>
      <c r="BO144" s="19">
        <f ca="1"/>
        <v>0</v>
      </c>
      <c r="BP144" s="208">
        <f t="shared" ca="1" si="174"/>
        <v>0</v>
      </c>
      <c r="BQ144" s="207"/>
      <c r="BR144" s="194"/>
      <c r="BS144" s="198" cm="1">
        <f t="array" ref="BS144">IFERROR(MATCH(TRUE,INDEX($B$14:$B$117&gt;=BR144,0),0),"")</f>
        <v>1</v>
      </c>
      <c r="BT144" s="194">
        <f t="shared" ca="1" si="175"/>
        <v>1.3963799927016407E-2</v>
      </c>
      <c r="BW144" s="194">
        <f t="shared" si="176"/>
        <v>0</v>
      </c>
      <c r="BX144" s="19">
        <f ca="1"/>
        <v>0</v>
      </c>
      <c r="BY144" s="208">
        <f t="shared" ca="1" si="177"/>
        <v>0</v>
      </c>
      <c r="BZ144" s="207"/>
      <c r="CA144" s="194"/>
      <c r="CB144" s="198" cm="1">
        <f t="array" ref="CB144">IFERROR(MATCH(TRUE,INDEX($B$14:$B$117&gt;=CA144,0),0),"")</f>
        <v>1</v>
      </c>
      <c r="CC144" s="194">
        <f t="shared" ca="1" si="178"/>
        <v>1.3963799927016407E-2</v>
      </c>
      <c r="CF144" s="194">
        <f t="shared" si="179"/>
        <v>0</v>
      </c>
      <c r="CG144" s="19">
        <f ca="1"/>
        <v>0</v>
      </c>
      <c r="CH144" s="208">
        <f t="shared" ca="1" si="180"/>
        <v>0</v>
      </c>
      <c r="CI144" s="207"/>
      <c r="CJ144" s="194"/>
      <c r="CK144" s="198" cm="1">
        <f t="array" ref="CK144">IFERROR(MATCH(TRUE,INDEX($B$14:$B$117&gt;=CJ144,0),0),"")</f>
        <v>1</v>
      </c>
      <c r="CL144" s="194">
        <f t="shared" ca="1" si="181"/>
        <v>1.3963799927016407E-2</v>
      </c>
      <c r="CO144" s="194">
        <f t="shared" si="182"/>
        <v>0</v>
      </c>
      <c r="CP144" s="19">
        <f ca="1"/>
        <v>0</v>
      </c>
      <c r="CQ144" s="208">
        <f t="shared" ca="1" si="183"/>
        <v>0</v>
      </c>
      <c r="CR144" s="207"/>
      <c r="CS144" s="194"/>
      <c r="CT144" s="198" cm="1">
        <f t="array" ref="CT144">IFERROR(MATCH(TRUE,INDEX($B$14:$B$117&gt;=CS144,0),0),"")</f>
        <v>1</v>
      </c>
      <c r="CU144" s="194">
        <f t="shared" ca="1" si="184"/>
        <v>1.3963799927016407E-2</v>
      </c>
      <c r="CX144" s="194">
        <f t="shared" si="185"/>
        <v>0</v>
      </c>
      <c r="CY144" s="19" t="e">
        <f ca="1"/>
        <v>#N/A</v>
      </c>
      <c r="CZ144" s="208" t="e">
        <f t="shared" ca="1" si="186"/>
        <v>#N/A</v>
      </c>
      <c r="DA144" s="207"/>
      <c r="DB144" s="194"/>
      <c r="DC144" s="198" cm="1">
        <f t="array" ref="DC144">IFERROR(MATCH(TRUE,INDEX($B$14:$B$117&gt;=DB144,0),0),"")</f>
        <v>1</v>
      </c>
      <c r="DD144" s="194">
        <f t="shared" ca="1" si="187"/>
        <v>1.3963799927016407E-2</v>
      </c>
      <c r="DG144" s="194">
        <f t="shared" si="188"/>
        <v>0</v>
      </c>
      <c r="DH144" s="19" t="e">
        <f ca="1"/>
        <v>#N/A</v>
      </c>
      <c r="DI144" s="208" t="e">
        <f t="shared" ca="1" si="189"/>
        <v>#N/A</v>
      </c>
      <c r="DJ144" s="207"/>
      <c r="DK144" s="194"/>
      <c r="DL144" s="198" cm="1">
        <f t="array" ref="DL144">IFERROR(MATCH(TRUE,INDEX($B$14:$B$117&gt;=DK144,0),0),"")</f>
        <v>1</v>
      </c>
      <c r="DM144" s="194">
        <f t="shared" ca="1" si="190"/>
        <v>1.3963799927016407E-2</v>
      </c>
      <c r="DP144" s="194">
        <f t="shared" si="191"/>
        <v>0</v>
      </c>
      <c r="DQ144" s="19" t="e">
        <f ca="1"/>
        <v>#N/A</v>
      </c>
      <c r="DR144" s="208" t="e">
        <f t="shared" ca="1" si="192"/>
        <v>#N/A</v>
      </c>
      <c r="DS144" s="207"/>
      <c r="DT144" s="194"/>
      <c r="DU144" s="198" cm="1">
        <f t="array" ref="DU144">IFERROR(MATCH(TRUE,INDEX($B$14:$B$117&gt;=DT144,0),0),"")</f>
        <v>1</v>
      </c>
      <c r="DV144" s="194">
        <f t="shared" ca="1" si="193"/>
        <v>1.3963799927016407E-2</v>
      </c>
      <c r="DY144" s="194">
        <f t="shared" si="194"/>
        <v>0</v>
      </c>
      <c r="DZ144" s="19" t="e">
        <f ca="1"/>
        <v>#N/A</v>
      </c>
      <c r="EA144" s="208" t="e">
        <f t="shared" ca="1" si="195"/>
        <v>#N/A</v>
      </c>
      <c r="EB144" s="207"/>
      <c r="EC144" s="194"/>
      <c r="ED144" s="198" cm="1">
        <f t="array" ref="ED144">IFERROR(MATCH(TRUE,INDEX($B$14:$B$117&gt;=EC144,0),0),"")</f>
        <v>1</v>
      </c>
      <c r="EE144" s="194">
        <f t="shared" ca="1" si="196"/>
        <v>1.3963799927016407E-2</v>
      </c>
      <c r="EH144" s="194">
        <f t="shared" si="197"/>
        <v>0</v>
      </c>
      <c r="EI144" s="19" t="e">
        <f ca="1"/>
        <v>#N/A</v>
      </c>
      <c r="EJ144" s="208" t="e">
        <f t="shared" ca="1" si="198"/>
        <v>#N/A</v>
      </c>
      <c r="EK144" s="207"/>
      <c r="EL144" s="194"/>
      <c r="EM144" s="198" cm="1">
        <f t="array" ref="EM144">IFERROR(MATCH(TRUE,INDEX($B$14:$B$117&gt;=EL144,0),0),"")</f>
        <v>1</v>
      </c>
      <c r="EN144" s="194">
        <f t="shared" ca="1" si="199"/>
        <v>1.3963799927016407E-2</v>
      </c>
      <c r="EQ144" s="194">
        <f t="shared" si="200"/>
        <v>0</v>
      </c>
      <c r="ER144" s="19" t="e">
        <f ca="1"/>
        <v>#N/A</v>
      </c>
      <c r="ES144" s="208" t="e">
        <f t="shared" ca="1" si="201"/>
        <v>#N/A</v>
      </c>
      <c r="ET144" s="207"/>
      <c r="EU144" s="194"/>
      <c r="EV144" s="198" cm="1">
        <f t="array" ref="EV144">IFERROR(MATCH(TRUE,INDEX($B$14:$B$117&gt;=EU144,0),0),"")</f>
        <v>1</v>
      </c>
      <c r="EW144" s="194">
        <f t="shared" ca="1" si="202"/>
        <v>1.3963799927016407E-2</v>
      </c>
      <c r="EZ144" s="194">
        <f t="shared" si="203"/>
        <v>0</v>
      </c>
      <c r="FA144" s="19" t="e">
        <f ca="1"/>
        <v>#N/A</v>
      </c>
      <c r="FB144" s="208" t="e">
        <f t="shared" ca="1" si="204"/>
        <v>#N/A</v>
      </c>
      <c r="FC144" s="207"/>
      <c r="FD144" s="194"/>
      <c r="FE144" s="198" cm="1">
        <f t="array" ref="FE144">IFERROR(MATCH(TRUE,INDEX($B$14:$B$117&gt;=FD144,0),0),"")</f>
        <v>1</v>
      </c>
      <c r="FF144" s="194">
        <f t="shared" ca="1" si="205"/>
        <v>1.3963799927016407E-2</v>
      </c>
      <c r="FI144" s="194">
        <f t="shared" si="206"/>
        <v>0</v>
      </c>
      <c r="FJ144" s="19" t="e">
        <f ca="1"/>
        <v>#N/A</v>
      </c>
      <c r="FK144" s="208" t="e">
        <f t="shared" ca="1" si="207"/>
        <v>#N/A</v>
      </c>
      <c r="FL144" s="207"/>
      <c r="FM144" s="194"/>
      <c r="FN144" s="198" cm="1">
        <f t="array" ref="FN144">IFERROR(MATCH(TRUE,INDEX($B$14:$B$117&gt;=FM144,0),0),"")</f>
        <v>1</v>
      </c>
      <c r="FO144" s="194">
        <f t="shared" ca="1" si="208"/>
        <v>1.3963799927016407E-2</v>
      </c>
      <c r="FR144" s="194">
        <f t="shared" si="209"/>
        <v>0</v>
      </c>
      <c r="FS144" s="19" t="e">
        <f ca="1"/>
        <v>#N/A</v>
      </c>
      <c r="FT144" s="208" t="e">
        <f t="shared" ca="1" si="210"/>
        <v>#N/A</v>
      </c>
      <c r="FU144" s="207"/>
      <c r="FV144" s="194"/>
      <c r="FW144" s="198" cm="1">
        <f t="array" ref="FW144">IFERROR(MATCH(TRUE,INDEX($B$14:$B$117&gt;=FV144,0),0),"")</f>
        <v>1</v>
      </c>
      <c r="FX144" s="194">
        <f t="shared" ca="1" si="211"/>
        <v>1.3963799927016407E-2</v>
      </c>
      <c r="GA144" s="194">
        <f t="shared" si="212"/>
        <v>0</v>
      </c>
      <c r="GB144" s="19" t="e">
        <f ca="1"/>
        <v>#N/A</v>
      </c>
      <c r="GC144" s="208" t="e">
        <f t="shared" ca="1" si="213"/>
        <v>#N/A</v>
      </c>
    </row>
    <row r="145" spans="6:185" x14ac:dyDescent="0.2">
      <c r="F145" s="207"/>
      <c r="G145" s="194"/>
      <c r="H145" s="198" cm="1">
        <f t="array" ref="H145">IFERROR(MATCH(TRUE,INDEX($B$14:$B$117&gt;=G145,0),0),"")</f>
        <v>1</v>
      </c>
      <c r="I145" s="194">
        <f t="shared" ca="1" si="158"/>
        <v>1.3963799927016407E-2</v>
      </c>
      <c r="L145" s="194">
        <f t="shared" si="214"/>
        <v>0</v>
      </c>
      <c r="M145" s="19">
        <f ca="1"/>
        <v>0</v>
      </c>
      <c r="N145" s="208">
        <f t="shared" ca="1" si="215"/>
        <v>0</v>
      </c>
      <c r="O145" s="207"/>
      <c r="P145" s="194"/>
      <c r="Q145" s="198" cm="1">
        <f t="array" ref="Q145">IFERROR(MATCH(TRUE,INDEX($B$14:$B$117&gt;=P145,0),0),"")</f>
        <v>1</v>
      </c>
      <c r="R145" s="194">
        <f t="shared" ca="1" si="159"/>
        <v>1.3963799927016407E-2</v>
      </c>
      <c r="U145" s="194">
        <f t="shared" si="216"/>
        <v>0</v>
      </c>
      <c r="V145" s="19">
        <f ca="1"/>
        <v>0</v>
      </c>
      <c r="W145" s="208">
        <f t="shared" ca="1" si="217"/>
        <v>0</v>
      </c>
      <c r="X145" s="207"/>
      <c r="Y145" s="194"/>
      <c r="Z145" s="198" cm="1">
        <f t="array" ref="Z145">IFERROR(MATCH(TRUE,INDEX($B$14:$B$117&gt;=Y145,0),0),"")</f>
        <v>1</v>
      </c>
      <c r="AA145" s="194">
        <f t="shared" ca="1" si="160"/>
        <v>1.3963799927016407E-2</v>
      </c>
      <c r="AD145" s="194">
        <f t="shared" si="161"/>
        <v>0</v>
      </c>
      <c r="AE145" s="19">
        <f ca="1"/>
        <v>0</v>
      </c>
      <c r="AF145" s="208">
        <f t="shared" ca="1" si="162"/>
        <v>0</v>
      </c>
      <c r="AG145" s="207"/>
      <c r="AH145" s="194"/>
      <c r="AI145" s="198" cm="1">
        <f t="array" ref="AI145">IFERROR(MATCH(TRUE,INDEX($B$14:$B$117&gt;=AH145,0),0),"")</f>
        <v>1</v>
      </c>
      <c r="AJ145" s="194">
        <f t="shared" ca="1" si="163"/>
        <v>1.3963799927016407E-2</v>
      </c>
      <c r="AM145" s="194">
        <f t="shared" si="164"/>
        <v>0</v>
      </c>
      <c r="AN145" s="19">
        <f ca="1"/>
        <v>0</v>
      </c>
      <c r="AO145" s="208">
        <f t="shared" ca="1" si="165"/>
        <v>0</v>
      </c>
      <c r="AP145" s="207"/>
      <c r="AQ145" s="194"/>
      <c r="AR145" s="198" cm="1">
        <f t="array" ref="AR145">IFERROR(MATCH(TRUE,INDEX($B$14:$B$117&gt;=AQ145,0),0),"")</f>
        <v>1</v>
      </c>
      <c r="AS145" s="194">
        <f t="shared" ca="1" si="166"/>
        <v>1.3963799927016407E-2</v>
      </c>
      <c r="AV145" s="194">
        <f t="shared" si="167"/>
        <v>0</v>
      </c>
      <c r="AW145" s="19">
        <f ca="1"/>
        <v>0</v>
      </c>
      <c r="AX145" s="208">
        <f t="shared" ca="1" si="168"/>
        <v>0</v>
      </c>
      <c r="AY145" s="207"/>
      <c r="AZ145" s="194"/>
      <c r="BA145" s="198" cm="1">
        <f t="array" ref="BA145">IFERROR(MATCH(TRUE,INDEX($B$14:$B$117&gt;=AZ145,0),0),"")</f>
        <v>1</v>
      </c>
      <c r="BB145" s="194">
        <f t="shared" ca="1" si="169"/>
        <v>1.3963799927016407E-2</v>
      </c>
      <c r="BE145" s="194">
        <f t="shared" si="170"/>
        <v>0</v>
      </c>
      <c r="BF145" s="19">
        <f ca="1"/>
        <v>0</v>
      </c>
      <c r="BG145" s="208">
        <f t="shared" ca="1" si="171"/>
        <v>0</v>
      </c>
      <c r="BH145" s="207"/>
      <c r="BI145" s="194"/>
      <c r="BJ145" s="198" cm="1">
        <f t="array" ref="BJ145">IFERROR(MATCH(TRUE,INDEX($B$14:$B$117&gt;=BI145,0),0),"")</f>
        <v>1</v>
      </c>
      <c r="BK145" s="194">
        <f t="shared" ca="1" si="172"/>
        <v>1.3963799927016407E-2</v>
      </c>
      <c r="BN145" s="194">
        <f t="shared" si="173"/>
        <v>0</v>
      </c>
      <c r="BO145" s="19">
        <f ca="1"/>
        <v>0</v>
      </c>
      <c r="BP145" s="208">
        <f t="shared" ca="1" si="174"/>
        <v>0</v>
      </c>
      <c r="BQ145" s="207"/>
      <c r="BR145" s="194"/>
      <c r="BS145" s="198" cm="1">
        <f t="array" ref="BS145">IFERROR(MATCH(TRUE,INDEX($B$14:$B$117&gt;=BR145,0),0),"")</f>
        <v>1</v>
      </c>
      <c r="BT145" s="194">
        <f t="shared" ca="1" si="175"/>
        <v>1.3963799927016407E-2</v>
      </c>
      <c r="BW145" s="194">
        <f t="shared" si="176"/>
        <v>0</v>
      </c>
      <c r="BX145" s="19">
        <f ca="1"/>
        <v>0</v>
      </c>
      <c r="BY145" s="208">
        <f t="shared" ca="1" si="177"/>
        <v>0</v>
      </c>
      <c r="BZ145" s="207"/>
      <c r="CA145" s="194"/>
      <c r="CB145" s="198" cm="1">
        <f t="array" ref="CB145">IFERROR(MATCH(TRUE,INDEX($B$14:$B$117&gt;=CA145,0),0),"")</f>
        <v>1</v>
      </c>
      <c r="CC145" s="194">
        <f t="shared" ca="1" si="178"/>
        <v>1.3963799927016407E-2</v>
      </c>
      <c r="CF145" s="194">
        <f t="shared" si="179"/>
        <v>0</v>
      </c>
      <c r="CG145" s="19">
        <f ca="1"/>
        <v>0</v>
      </c>
      <c r="CH145" s="208">
        <f t="shared" ca="1" si="180"/>
        <v>0</v>
      </c>
      <c r="CI145" s="207"/>
      <c r="CJ145" s="194"/>
      <c r="CK145" s="198" cm="1">
        <f t="array" ref="CK145">IFERROR(MATCH(TRUE,INDEX($B$14:$B$117&gt;=CJ145,0),0),"")</f>
        <v>1</v>
      </c>
      <c r="CL145" s="194">
        <f t="shared" ca="1" si="181"/>
        <v>1.3963799927016407E-2</v>
      </c>
      <c r="CO145" s="194">
        <f t="shared" si="182"/>
        <v>0</v>
      </c>
      <c r="CP145" s="19">
        <f ca="1"/>
        <v>0</v>
      </c>
      <c r="CQ145" s="208">
        <f t="shared" ca="1" si="183"/>
        <v>0</v>
      </c>
      <c r="CR145" s="207"/>
      <c r="CS145" s="194"/>
      <c r="CT145" s="198" cm="1">
        <f t="array" ref="CT145">IFERROR(MATCH(TRUE,INDEX($B$14:$B$117&gt;=CS145,0),0),"")</f>
        <v>1</v>
      </c>
      <c r="CU145" s="194">
        <f t="shared" ca="1" si="184"/>
        <v>1.3963799927016407E-2</v>
      </c>
      <c r="CX145" s="194">
        <f t="shared" si="185"/>
        <v>0</v>
      </c>
      <c r="CY145" s="19" t="e">
        <f ca="1"/>
        <v>#N/A</v>
      </c>
      <c r="CZ145" s="208" t="e">
        <f t="shared" ca="1" si="186"/>
        <v>#N/A</v>
      </c>
      <c r="DA145" s="207"/>
      <c r="DB145" s="194"/>
      <c r="DC145" s="198" cm="1">
        <f t="array" ref="DC145">IFERROR(MATCH(TRUE,INDEX($B$14:$B$117&gt;=DB145,0),0),"")</f>
        <v>1</v>
      </c>
      <c r="DD145" s="194">
        <f t="shared" ca="1" si="187"/>
        <v>1.3963799927016407E-2</v>
      </c>
      <c r="DG145" s="194">
        <f t="shared" si="188"/>
        <v>0</v>
      </c>
      <c r="DH145" s="19" t="e">
        <f ca="1"/>
        <v>#N/A</v>
      </c>
      <c r="DI145" s="208" t="e">
        <f t="shared" ca="1" si="189"/>
        <v>#N/A</v>
      </c>
      <c r="DJ145" s="207"/>
      <c r="DK145" s="194"/>
      <c r="DL145" s="198" cm="1">
        <f t="array" ref="DL145">IFERROR(MATCH(TRUE,INDEX($B$14:$B$117&gt;=DK145,0),0),"")</f>
        <v>1</v>
      </c>
      <c r="DM145" s="194">
        <f t="shared" ca="1" si="190"/>
        <v>1.3963799927016407E-2</v>
      </c>
      <c r="DP145" s="194">
        <f t="shared" si="191"/>
        <v>0</v>
      </c>
      <c r="DQ145" s="19" t="e">
        <f ca="1"/>
        <v>#N/A</v>
      </c>
      <c r="DR145" s="208" t="e">
        <f t="shared" ca="1" si="192"/>
        <v>#N/A</v>
      </c>
      <c r="DS145" s="207"/>
      <c r="DT145" s="194"/>
      <c r="DU145" s="198" cm="1">
        <f t="array" ref="DU145">IFERROR(MATCH(TRUE,INDEX($B$14:$B$117&gt;=DT145,0),0),"")</f>
        <v>1</v>
      </c>
      <c r="DV145" s="194">
        <f t="shared" ca="1" si="193"/>
        <v>1.3963799927016407E-2</v>
      </c>
      <c r="DY145" s="194">
        <f t="shared" si="194"/>
        <v>0</v>
      </c>
      <c r="DZ145" s="19" t="e">
        <f ca="1"/>
        <v>#N/A</v>
      </c>
      <c r="EA145" s="208" t="e">
        <f t="shared" ca="1" si="195"/>
        <v>#N/A</v>
      </c>
      <c r="EB145" s="207"/>
      <c r="EC145" s="194"/>
      <c r="ED145" s="198" cm="1">
        <f t="array" ref="ED145">IFERROR(MATCH(TRUE,INDEX($B$14:$B$117&gt;=EC145,0),0),"")</f>
        <v>1</v>
      </c>
      <c r="EE145" s="194">
        <f t="shared" ca="1" si="196"/>
        <v>1.3963799927016407E-2</v>
      </c>
      <c r="EH145" s="194">
        <f t="shared" si="197"/>
        <v>0</v>
      </c>
      <c r="EI145" s="19" t="e">
        <f ca="1"/>
        <v>#N/A</v>
      </c>
      <c r="EJ145" s="208" t="e">
        <f t="shared" ca="1" si="198"/>
        <v>#N/A</v>
      </c>
      <c r="EK145" s="207"/>
      <c r="EL145" s="194"/>
      <c r="EM145" s="198" cm="1">
        <f t="array" ref="EM145">IFERROR(MATCH(TRUE,INDEX($B$14:$B$117&gt;=EL145,0),0),"")</f>
        <v>1</v>
      </c>
      <c r="EN145" s="194">
        <f t="shared" ca="1" si="199"/>
        <v>1.3963799927016407E-2</v>
      </c>
      <c r="EQ145" s="194">
        <f t="shared" si="200"/>
        <v>0</v>
      </c>
      <c r="ER145" s="19" t="e">
        <f ca="1"/>
        <v>#N/A</v>
      </c>
      <c r="ES145" s="208" t="e">
        <f t="shared" ca="1" si="201"/>
        <v>#N/A</v>
      </c>
      <c r="ET145" s="207"/>
      <c r="EU145" s="194"/>
      <c r="EV145" s="198" cm="1">
        <f t="array" ref="EV145">IFERROR(MATCH(TRUE,INDEX($B$14:$B$117&gt;=EU145,0),0),"")</f>
        <v>1</v>
      </c>
      <c r="EW145" s="194">
        <f t="shared" ca="1" si="202"/>
        <v>1.3963799927016407E-2</v>
      </c>
      <c r="EZ145" s="194">
        <f t="shared" si="203"/>
        <v>0</v>
      </c>
      <c r="FA145" s="19" t="e">
        <f ca="1"/>
        <v>#N/A</v>
      </c>
      <c r="FB145" s="208" t="e">
        <f t="shared" ca="1" si="204"/>
        <v>#N/A</v>
      </c>
      <c r="FC145" s="207"/>
      <c r="FD145" s="194"/>
      <c r="FE145" s="198" cm="1">
        <f t="array" ref="FE145">IFERROR(MATCH(TRUE,INDEX($B$14:$B$117&gt;=FD145,0),0),"")</f>
        <v>1</v>
      </c>
      <c r="FF145" s="194">
        <f t="shared" ca="1" si="205"/>
        <v>1.3963799927016407E-2</v>
      </c>
      <c r="FI145" s="194">
        <f t="shared" si="206"/>
        <v>0</v>
      </c>
      <c r="FJ145" s="19" t="e">
        <f ca="1"/>
        <v>#N/A</v>
      </c>
      <c r="FK145" s="208" t="e">
        <f t="shared" ca="1" si="207"/>
        <v>#N/A</v>
      </c>
      <c r="FL145" s="207"/>
      <c r="FM145" s="194"/>
      <c r="FN145" s="198" cm="1">
        <f t="array" ref="FN145">IFERROR(MATCH(TRUE,INDEX($B$14:$B$117&gt;=FM145,0),0),"")</f>
        <v>1</v>
      </c>
      <c r="FO145" s="194">
        <f t="shared" ca="1" si="208"/>
        <v>1.3963799927016407E-2</v>
      </c>
      <c r="FR145" s="194">
        <f t="shared" si="209"/>
        <v>0</v>
      </c>
      <c r="FS145" s="19" t="e">
        <f ca="1"/>
        <v>#N/A</v>
      </c>
      <c r="FT145" s="208" t="e">
        <f t="shared" ca="1" si="210"/>
        <v>#N/A</v>
      </c>
      <c r="FU145" s="207"/>
      <c r="FV145" s="194"/>
      <c r="FW145" s="198" cm="1">
        <f t="array" ref="FW145">IFERROR(MATCH(TRUE,INDEX($B$14:$B$117&gt;=FV145,0),0),"")</f>
        <v>1</v>
      </c>
      <c r="FX145" s="194">
        <f t="shared" ca="1" si="211"/>
        <v>1.3963799927016407E-2</v>
      </c>
      <c r="GA145" s="194">
        <f t="shared" si="212"/>
        <v>0</v>
      </c>
      <c r="GB145" s="19" t="e">
        <f ca="1"/>
        <v>#N/A</v>
      </c>
      <c r="GC145" s="208" t="e">
        <f t="shared" ca="1" si="213"/>
        <v>#N/A</v>
      </c>
    </row>
    <row r="146" spans="6:185" x14ac:dyDescent="0.2">
      <c r="F146" s="207"/>
      <c r="G146" s="194"/>
      <c r="H146" s="198" cm="1">
        <f t="array" ref="H146">IFERROR(MATCH(TRUE,INDEX($B$14:$B$117&gt;=G146,0),0),"")</f>
        <v>1</v>
      </c>
      <c r="I146" s="194">
        <f t="shared" ca="1" si="158"/>
        <v>1.3963799927016407E-2</v>
      </c>
      <c r="L146" s="194">
        <f t="shared" si="214"/>
        <v>0</v>
      </c>
      <c r="M146" s="19">
        <f ca="1"/>
        <v>0</v>
      </c>
      <c r="N146" s="208">
        <f t="shared" ca="1" si="215"/>
        <v>0</v>
      </c>
      <c r="O146" s="207"/>
      <c r="P146" s="194"/>
      <c r="Q146" s="198" cm="1">
        <f t="array" ref="Q146">IFERROR(MATCH(TRUE,INDEX($B$14:$B$117&gt;=P146,0),0),"")</f>
        <v>1</v>
      </c>
      <c r="R146" s="194">
        <f t="shared" ca="1" si="159"/>
        <v>1.3963799927016407E-2</v>
      </c>
      <c r="U146" s="194">
        <f t="shared" si="216"/>
        <v>0</v>
      </c>
      <c r="V146" s="19">
        <f ca="1"/>
        <v>0</v>
      </c>
      <c r="W146" s="208">
        <f t="shared" ca="1" si="217"/>
        <v>0</v>
      </c>
      <c r="X146" s="207"/>
      <c r="Y146" s="194"/>
      <c r="Z146" s="198" cm="1">
        <f t="array" ref="Z146">IFERROR(MATCH(TRUE,INDEX($B$14:$B$117&gt;=Y146,0),0),"")</f>
        <v>1</v>
      </c>
      <c r="AA146" s="194">
        <f t="shared" ca="1" si="160"/>
        <v>1.3963799927016407E-2</v>
      </c>
      <c r="AD146" s="194">
        <f t="shared" si="161"/>
        <v>0</v>
      </c>
      <c r="AE146" s="19">
        <f ca="1"/>
        <v>0</v>
      </c>
      <c r="AF146" s="208">
        <f t="shared" ca="1" si="162"/>
        <v>0</v>
      </c>
      <c r="AG146" s="207"/>
      <c r="AH146" s="194"/>
      <c r="AI146" s="198" cm="1">
        <f t="array" ref="AI146">IFERROR(MATCH(TRUE,INDEX($B$14:$B$117&gt;=AH146,0),0),"")</f>
        <v>1</v>
      </c>
      <c r="AJ146" s="194">
        <f t="shared" ca="1" si="163"/>
        <v>1.3963799927016407E-2</v>
      </c>
      <c r="AM146" s="194">
        <f t="shared" si="164"/>
        <v>0</v>
      </c>
      <c r="AN146" s="19">
        <f ca="1"/>
        <v>0</v>
      </c>
      <c r="AO146" s="208">
        <f t="shared" ca="1" si="165"/>
        <v>0</v>
      </c>
      <c r="AP146" s="207"/>
      <c r="AQ146" s="194"/>
      <c r="AR146" s="198" cm="1">
        <f t="array" ref="AR146">IFERROR(MATCH(TRUE,INDEX($B$14:$B$117&gt;=AQ146,0),0),"")</f>
        <v>1</v>
      </c>
      <c r="AS146" s="194">
        <f t="shared" ca="1" si="166"/>
        <v>1.3963799927016407E-2</v>
      </c>
      <c r="AV146" s="194">
        <f t="shared" si="167"/>
        <v>0</v>
      </c>
      <c r="AW146" s="19">
        <f ca="1"/>
        <v>0</v>
      </c>
      <c r="AX146" s="208">
        <f t="shared" ca="1" si="168"/>
        <v>0</v>
      </c>
      <c r="AY146" s="207"/>
      <c r="AZ146" s="194"/>
      <c r="BA146" s="198" cm="1">
        <f t="array" ref="BA146">IFERROR(MATCH(TRUE,INDEX($B$14:$B$117&gt;=AZ146,0),0),"")</f>
        <v>1</v>
      </c>
      <c r="BB146" s="194">
        <f t="shared" ca="1" si="169"/>
        <v>1.3963799927016407E-2</v>
      </c>
      <c r="BE146" s="194">
        <f t="shared" si="170"/>
        <v>0</v>
      </c>
      <c r="BF146" s="19">
        <f ca="1"/>
        <v>0</v>
      </c>
      <c r="BG146" s="208">
        <f t="shared" ca="1" si="171"/>
        <v>0</v>
      </c>
      <c r="BH146" s="207"/>
      <c r="BI146" s="194"/>
      <c r="BJ146" s="198" cm="1">
        <f t="array" ref="BJ146">IFERROR(MATCH(TRUE,INDEX($B$14:$B$117&gt;=BI146,0),0),"")</f>
        <v>1</v>
      </c>
      <c r="BK146" s="194">
        <f t="shared" ca="1" si="172"/>
        <v>1.3963799927016407E-2</v>
      </c>
      <c r="BN146" s="194">
        <f t="shared" si="173"/>
        <v>0</v>
      </c>
      <c r="BO146" s="19">
        <f ca="1"/>
        <v>0</v>
      </c>
      <c r="BP146" s="208">
        <f t="shared" ca="1" si="174"/>
        <v>0</v>
      </c>
      <c r="BQ146" s="207"/>
      <c r="BR146" s="194"/>
      <c r="BS146" s="198" cm="1">
        <f t="array" ref="BS146">IFERROR(MATCH(TRUE,INDEX($B$14:$B$117&gt;=BR146,0),0),"")</f>
        <v>1</v>
      </c>
      <c r="BT146" s="194">
        <f t="shared" ca="1" si="175"/>
        <v>1.3963799927016407E-2</v>
      </c>
      <c r="BW146" s="194">
        <f t="shared" si="176"/>
        <v>0</v>
      </c>
      <c r="BX146" s="19">
        <f ca="1"/>
        <v>0</v>
      </c>
      <c r="BY146" s="208">
        <f t="shared" ca="1" si="177"/>
        <v>0</v>
      </c>
      <c r="BZ146" s="207"/>
      <c r="CA146" s="194"/>
      <c r="CB146" s="198" cm="1">
        <f t="array" ref="CB146">IFERROR(MATCH(TRUE,INDEX($B$14:$B$117&gt;=CA146,0),0),"")</f>
        <v>1</v>
      </c>
      <c r="CC146" s="194">
        <f t="shared" ca="1" si="178"/>
        <v>1.3963799927016407E-2</v>
      </c>
      <c r="CF146" s="194">
        <f t="shared" si="179"/>
        <v>0</v>
      </c>
      <c r="CG146" s="19">
        <f ca="1"/>
        <v>0</v>
      </c>
      <c r="CH146" s="208">
        <f t="shared" ca="1" si="180"/>
        <v>0</v>
      </c>
      <c r="CI146" s="207"/>
      <c r="CJ146" s="194"/>
      <c r="CK146" s="198" cm="1">
        <f t="array" ref="CK146">IFERROR(MATCH(TRUE,INDEX($B$14:$B$117&gt;=CJ146,0),0),"")</f>
        <v>1</v>
      </c>
      <c r="CL146" s="194">
        <f t="shared" ca="1" si="181"/>
        <v>1.3963799927016407E-2</v>
      </c>
      <c r="CO146" s="194">
        <f t="shared" si="182"/>
        <v>0</v>
      </c>
      <c r="CP146" s="19">
        <f ca="1"/>
        <v>0</v>
      </c>
      <c r="CQ146" s="208">
        <f t="shared" ca="1" si="183"/>
        <v>0</v>
      </c>
      <c r="CR146" s="207"/>
      <c r="CS146" s="194"/>
      <c r="CT146" s="198" cm="1">
        <f t="array" ref="CT146">IFERROR(MATCH(TRUE,INDEX($B$14:$B$117&gt;=CS146,0),0),"")</f>
        <v>1</v>
      </c>
      <c r="CU146" s="194">
        <f t="shared" ca="1" si="184"/>
        <v>1.3963799927016407E-2</v>
      </c>
      <c r="CX146" s="194">
        <f t="shared" si="185"/>
        <v>0</v>
      </c>
      <c r="CY146" s="19" t="e">
        <f ca="1"/>
        <v>#N/A</v>
      </c>
      <c r="CZ146" s="208" t="e">
        <f t="shared" ca="1" si="186"/>
        <v>#N/A</v>
      </c>
      <c r="DA146" s="207"/>
      <c r="DB146" s="194"/>
      <c r="DC146" s="198" cm="1">
        <f t="array" ref="DC146">IFERROR(MATCH(TRUE,INDEX($B$14:$B$117&gt;=DB146,0),0),"")</f>
        <v>1</v>
      </c>
      <c r="DD146" s="194">
        <f t="shared" ca="1" si="187"/>
        <v>1.3963799927016407E-2</v>
      </c>
      <c r="DG146" s="194">
        <f t="shared" si="188"/>
        <v>0</v>
      </c>
      <c r="DH146" s="19" t="e">
        <f ca="1"/>
        <v>#N/A</v>
      </c>
      <c r="DI146" s="208" t="e">
        <f t="shared" ca="1" si="189"/>
        <v>#N/A</v>
      </c>
      <c r="DJ146" s="207"/>
      <c r="DK146" s="194"/>
      <c r="DL146" s="198" cm="1">
        <f t="array" ref="DL146">IFERROR(MATCH(TRUE,INDEX($B$14:$B$117&gt;=DK146,0),0),"")</f>
        <v>1</v>
      </c>
      <c r="DM146" s="194">
        <f t="shared" ca="1" si="190"/>
        <v>1.3963799927016407E-2</v>
      </c>
      <c r="DP146" s="194">
        <f t="shared" si="191"/>
        <v>0</v>
      </c>
      <c r="DQ146" s="19" t="e">
        <f ca="1"/>
        <v>#N/A</v>
      </c>
      <c r="DR146" s="208" t="e">
        <f t="shared" ca="1" si="192"/>
        <v>#N/A</v>
      </c>
      <c r="DS146" s="207"/>
      <c r="DT146" s="194"/>
      <c r="DU146" s="198" cm="1">
        <f t="array" ref="DU146">IFERROR(MATCH(TRUE,INDEX($B$14:$B$117&gt;=DT146,0),0),"")</f>
        <v>1</v>
      </c>
      <c r="DV146" s="194">
        <f t="shared" ca="1" si="193"/>
        <v>1.3963799927016407E-2</v>
      </c>
      <c r="DY146" s="194">
        <f t="shared" si="194"/>
        <v>0</v>
      </c>
      <c r="DZ146" s="19" t="e">
        <f ca="1"/>
        <v>#N/A</v>
      </c>
      <c r="EA146" s="208" t="e">
        <f t="shared" ca="1" si="195"/>
        <v>#N/A</v>
      </c>
      <c r="EB146" s="207"/>
      <c r="EC146" s="194"/>
      <c r="ED146" s="198" cm="1">
        <f t="array" ref="ED146">IFERROR(MATCH(TRUE,INDEX($B$14:$B$117&gt;=EC146,0),0),"")</f>
        <v>1</v>
      </c>
      <c r="EE146" s="194">
        <f t="shared" ca="1" si="196"/>
        <v>1.3963799927016407E-2</v>
      </c>
      <c r="EH146" s="194">
        <f t="shared" si="197"/>
        <v>0</v>
      </c>
      <c r="EI146" s="19" t="e">
        <f ca="1"/>
        <v>#N/A</v>
      </c>
      <c r="EJ146" s="208" t="e">
        <f t="shared" ca="1" si="198"/>
        <v>#N/A</v>
      </c>
      <c r="EK146" s="207"/>
      <c r="EL146" s="194"/>
      <c r="EM146" s="198" cm="1">
        <f t="array" ref="EM146">IFERROR(MATCH(TRUE,INDEX($B$14:$B$117&gt;=EL146,0),0),"")</f>
        <v>1</v>
      </c>
      <c r="EN146" s="194">
        <f t="shared" ca="1" si="199"/>
        <v>1.3963799927016407E-2</v>
      </c>
      <c r="EQ146" s="194">
        <f t="shared" si="200"/>
        <v>0</v>
      </c>
      <c r="ER146" s="19" t="e">
        <f ca="1"/>
        <v>#N/A</v>
      </c>
      <c r="ES146" s="208" t="e">
        <f t="shared" ca="1" si="201"/>
        <v>#N/A</v>
      </c>
      <c r="ET146" s="207"/>
      <c r="EU146" s="194"/>
      <c r="EV146" s="198" cm="1">
        <f t="array" ref="EV146">IFERROR(MATCH(TRUE,INDEX($B$14:$B$117&gt;=EU146,0),0),"")</f>
        <v>1</v>
      </c>
      <c r="EW146" s="194">
        <f t="shared" ca="1" si="202"/>
        <v>1.3963799927016407E-2</v>
      </c>
      <c r="EZ146" s="194">
        <f t="shared" si="203"/>
        <v>0</v>
      </c>
      <c r="FA146" s="19" t="e">
        <f ca="1"/>
        <v>#N/A</v>
      </c>
      <c r="FB146" s="208" t="e">
        <f t="shared" ca="1" si="204"/>
        <v>#N/A</v>
      </c>
      <c r="FC146" s="207"/>
      <c r="FD146" s="194"/>
      <c r="FE146" s="198" cm="1">
        <f t="array" ref="FE146">IFERROR(MATCH(TRUE,INDEX($B$14:$B$117&gt;=FD146,0),0),"")</f>
        <v>1</v>
      </c>
      <c r="FF146" s="194">
        <f t="shared" ca="1" si="205"/>
        <v>1.3963799927016407E-2</v>
      </c>
      <c r="FI146" s="194">
        <f t="shared" si="206"/>
        <v>0</v>
      </c>
      <c r="FJ146" s="19" t="e">
        <f ca="1"/>
        <v>#N/A</v>
      </c>
      <c r="FK146" s="208" t="e">
        <f t="shared" ca="1" si="207"/>
        <v>#N/A</v>
      </c>
      <c r="FL146" s="207"/>
      <c r="FM146" s="194"/>
      <c r="FN146" s="198" cm="1">
        <f t="array" ref="FN146">IFERROR(MATCH(TRUE,INDEX($B$14:$B$117&gt;=FM146,0),0),"")</f>
        <v>1</v>
      </c>
      <c r="FO146" s="194">
        <f t="shared" ca="1" si="208"/>
        <v>1.3963799927016407E-2</v>
      </c>
      <c r="FR146" s="194">
        <f t="shared" si="209"/>
        <v>0</v>
      </c>
      <c r="FS146" s="19" t="e">
        <f ca="1"/>
        <v>#N/A</v>
      </c>
      <c r="FT146" s="208" t="e">
        <f t="shared" ca="1" si="210"/>
        <v>#N/A</v>
      </c>
      <c r="FU146" s="207"/>
      <c r="FV146" s="194"/>
      <c r="FW146" s="198" cm="1">
        <f t="array" ref="FW146">IFERROR(MATCH(TRUE,INDEX($B$14:$B$117&gt;=FV146,0),0),"")</f>
        <v>1</v>
      </c>
      <c r="FX146" s="194">
        <f t="shared" ca="1" si="211"/>
        <v>1.3963799927016407E-2</v>
      </c>
      <c r="GA146" s="194">
        <f t="shared" si="212"/>
        <v>0</v>
      </c>
      <c r="GB146" s="19" t="e">
        <f ca="1"/>
        <v>#N/A</v>
      </c>
      <c r="GC146" s="208" t="e">
        <f t="shared" ca="1" si="213"/>
        <v>#N/A</v>
      </c>
    </row>
    <row r="147" spans="6:185" x14ac:dyDescent="0.2">
      <c r="F147" s="207"/>
      <c r="G147" s="194"/>
      <c r="H147" s="198" cm="1">
        <f t="array" ref="H147">IFERROR(MATCH(TRUE,INDEX($B$14:$B$117&gt;=G147,0),0),"")</f>
        <v>1</v>
      </c>
      <c r="I147" s="194">
        <f t="shared" ca="1" si="158"/>
        <v>1.3963799927016407E-2</v>
      </c>
      <c r="L147" s="194">
        <f t="shared" si="214"/>
        <v>0</v>
      </c>
      <c r="M147" s="19">
        <f ca="1"/>
        <v>0</v>
      </c>
      <c r="N147" s="208">
        <f t="shared" ca="1" si="215"/>
        <v>0</v>
      </c>
      <c r="O147" s="207"/>
      <c r="P147" s="194"/>
      <c r="Q147" s="198" cm="1">
        <f t="array" ref="Q147">IFERROR(MATCH(TRUE,INDEX($B$14:$B$117&gt;=P147,0),0),"")</f>
        <v>1</v>
      </c>
      <c r="R147" s="194">
        <f t="shared" ca="1" si="159"/>
        <v>1.3963799927016407E-2</v>
      </c>
      <c r="U147" s="194">
        <f t="shared" si="216"/>
        <v>0</v>
      </c>
      <c r="V147" s="19">
        <f ca="1"/>
        <v>0</v>
      </c>
      <c r="W147" s="208">
        <f t="shared" ca="1" si="217"/>
        <v>0</v>
      </c>
      <c r="X147" s="207"/>
      <c r="Y147" s="194"/>
      <c r="Z147" s="198" cm="1">
        <f t="array" ref="Z147">IFERROR(MATCH(TRUE,INDEX($B$14:$B$117&gt;=Y147,0),0),"")</f>
        <v>1</v>
      </c>
      <c r="AA147" s="194">
        <f t="shared" ca="1" si="160"/>
        <v>1.3963799927016407E-2</v>
      </c>
      <c r="AD147" s="194">
        <f t="shared" si="161"/>
        <v>0</v>
      </c>
      <c r="AE147" s="19">
        <f ca="1"/>
        <v>0</v>
      </c>
      <c r="AF147" s="208">
        <f t="shared" ca="1" si="162"/>
        <v>0</v>
      </c>
      <c r="AG147" s="207"/>
      <c r="AH147" s="194"/>
      <c r="AI147" s="198" cm="1">
        <f t="array" ref="AI147">IFERROR(MATCH(TRUE,INDEX($B$14:$B$117&gt;=AH147,0),0),"")</f>
        <v>1</v>
      </c>
      <c r="AJ147" s="194">
        <f t="shared" ca="1" si="163"/>
        <v>1.3963799927016407E-2</v>
      </c>
      <c r="AM147" s="194">
        <f t="shared" si="164"/>
        <v>0</v>
      </c>
      <c r="AN147" s="19">
        <f ca="1"/>
        <v>0</v>
      </c>
      <c r="AO147" s="208">
        <f t="shared" ca="1" si="165"/>
        <v>0</v>
      </c>
      <c r="AP147" s="207"/>
      <c r="AQ147" s="194"/>
      <c r="AR147" s="198" cm="1">
        <f t="array" ref="AR147">IFERROR(MATCH(TRUE,INDEX($B$14:$B$117&gt;=AQ147,0),0),"")</f>
        <v>1</v>
      </c>
      <c r="AS147" s="194">
        <f t="shared" ca="1" si="166"/>
        <v>1.3963799927016407E-2</v>
      </c>
      <c r="AV147" s="194">
        <f t="shared" si="167"/>
        <v>0</v>
      </c>
      <c r="AW147" s="19">
        <f ca="1"/>
        <v>0</v>
      </c>
      <c r="AX147" s="208">
        <f t="shared" ca="1" si="168"/>
        <v>0</v>
      </c>
      <c r="AY147" s="207"/>
      <c r="AZ147" s="194"/>
      <c r="BA147" s="198" cm="1">
        <f t="array" ref="BA147">IFERROR(MATCH(TRUE,INDEX($B$14:$B$117&gt;=AZ147,0),0),"")</f>
        <v>1</v>
      </c>
      <c r="BB147" s="194">
        <f t="shared" ca="1" si="169"/>
        <v>1.3963799927016407E-2</v>
      </c>
      <c r="BE147" s="194">
        <f t="shared" si="170"/>
        <v>0</v>
      </c>
      <c r="BF147" s="19">
        <f ca="1"/>
        <v>0</v>
      </c>
      <c r="BG147" s="208">
        <f t="shared" ca="1" si="171"/>
        <v>0</v>
      </c>
      <c r="BH147" s="207"/>
      <c r="BI147" s="194"/>
      <c r="BJ147" s="198" cm="1">
        <f t="array" ref="BJ147">IFERROR(MATCH(TRUE,INDEX($B$14:$B$117&gt;=BI147,0),0),"")</f>
        <v>1</v>
      </c>
      <c r="BK147" s="194">
        <f t="shared" ca="1" si="172"/>
        <v>1.3963799927016407E-2</v>
      </c>
      <c r="BN147" s="194">
        <f t="shared" si="173"/>
        <v>0</v>
      </c>
      <c r="BO147" s="19">
        <f ca="1"/>
        <v>0</v>
      </c>
      <c r="BP147" s="208">
        <f t="shared" ca="1" si="174"/>
        <v>0</v>
      </c>
      <c r="BQ147" s="207"/>
      <c r="BR147" s="194"/>
      <c r="BS147" s="198" cm="1">
        <f t="array" ref="BS147">IFERROR(MATCH(TRUE,INDEX($B$14:$B$117&gt;=BR147,0),0),"")</f>
        <v>1</v>
      </c>
      <c r="BT147" s="194">
        <f t="shared" ca="1" si="175"/>
        <v>1.3963799927016407E-2</v>
      </c>
      <c r="BW147" s="194">
        <f t="shared" si="176"/>
        <v>0</v>
      </c>
      <c r="BX147" s="19">
        <f ca="1"/>
        <v>0</v>
      </c>
      <c r="BY147" s="208">
        <f t="shared" ca="1" si="177"/>
        <v>0</v>
      </c>
      <c r="BZ147" s="207"/>
      <c r="CA147" s="194"/>
      <c r="CB147" s="198" cm="1">
        <f t="array" ref="CB147">IFERROR(MATCH(TRUE,INDEX($B$14:$B$117&gt;=CA147,0),0),"")</f>
        <v>1</v>
      </c>
      <c r="CC147" s="194">
        <f t="shared" ca="1" si="178"/>
        <v>1.3963799927016407E-2</v>
      </c>
      <c r="CF147" s="194">
        <f t="shared" si="179"/>
        <v>0</v>
      </c>
      <c r="CG147" s="19">
        <f ca="1"/>
        <v>0</v>
      </c>
      <c r="CH147" s="208">
        <f t="shared" ca="1" si="180"/>
        <v>0</v>
      </c>
      <c r="CI147" s="207"/>
      <c r="CJ147" s="194"/>
      <c r="CK147" s="198" cm="1">
        <f t="array" ref="CK147">IFERROR(MATCH(TRUE,INDEX($B$14:$B$117&gt;=CJ147,0),0),"")</f>
        <v>1</v>
      </c>
      <c r="CL147" s="194">
        <f t="shared" ca="1" si="181"/>
        <v>1.3963799927016407E-2</v>
      </c>
      <c r="CO147" s="194">
        <f t="shared" si="182"/>
        <v>0</v>
      </c>
      <c r="CP147" s="19">
        <f ca="1"/>
        <v>0</v>
      </c>
      <c r="CQ147" s="208">
        <f t="shared" ca="1" si="183"/>
        <v>0</v>
      </c>
      <c r="CR147" s="207"/>
      <c r="CS147" s="194"/>
      <c r="CT147" s="198" cm="1">
        <f t="array" ref="CT147">IFERROR(MATCH(TRUE,INDEX($B$14:$B$117&gt;=CS147,0),0),"")</f>
        <v>1</v>
      </c>
      <c r="CU147" s="194">
        <f t="shared" ca="1" si="184"/>
        <v>1.3963799927016407E-2</v>
      </c>
      <c r="CX147" s="194">
        <f t="shared" si="185"/>
        <v>0</v>
      </c>
      <c r="CY147" s="19" t="e">
        <f ca="1"/>
        <v>#N/A</v>
      </c>
      <c r="CZ147" s="208" t="e">
        <f t="shared" ca="1" si="186"/>
        <v>#N/A</v>
      </c>
      <c r="DA147" s="207"/>
      <c r="DB147" s="194"/>
      <c r="DC147" s="198" cm="1">
        <f t="array" ref="DC147">IFERROR(MATCH(TRUE,INDEX($B$14:$B$117&gt;=DB147,0),0),"")</f>
        <v>1</v>
      </c>
      <c r="DD147" s="194">
        <f t="shared" ca="1" si="187"/>
        <v>1.3963799927016407E-2</v>
      </c>
      <c r="DG147" s="194">
        <f t="shared" si="188"/>
        <v>0</v>
      </c>
      <c r="DH147" s="19" t="e">
        <f ca="1"/>
        <v>#N/A</v>
      </c>
      <c r="DI147" s="208" t="e">
        <f t="shared" ca="1" si="189"/>
        <v>#N/A</v>
      </c>
      <c r="DJ147" s="207"/>
      <c r="DK147" s="194"/>
      <c r="DL147" s="198" cm="1">
        <f t="array" ref="DL147">IFERROR(MATCH(TRUE,INDEX($B$14:$B$117&gt;=DK147,0),0),"")</f>
        <v>1</v>
      </c>
      <c r="DM147" s="194">
        <f t="shared" ca="1" si="190"/>
        <v>1.3963799927016407E-2</v>
      </c>
      <c r="DP147" s="194">
        <f t="shared" si="191"/>
        <v>0</v>
      </c>
      <c r="DQ147" s="19" t="e">
        <f ca="1"/>
        <v>#N/A</v>
      </c>
      <c r="DR147" s="208" t="e">
        <f t="shared" ca="1" si="192"/>
        <v>#N/A</v>
      </c>
      <c r="DS147" s="207"/>
      <c r="DT147" s="194"/>
      <c r="DU147" s="198" cm="1">
        <f t="array" ref="DU147">IFERROR(MATCH(TRUE,INDEX($B$14:$B$117&gt;=DT147,0),0),"")</f>
        <v>1</v>
      </c>
      <c r="DV147" s="194">
        <f t="shared" ca="1" si="193"/>
        <v>1.3963799927016407E-2</v>
      </c>
      <c r="DY147" s="194">
        <f t="shared" si="194"/>
        <v>0</v>
      </c>
      <c r="DZ147" s="19" t="e">
        <f ca="1"/>
        <v>#N/A</v>
      </c>
      <c r="EA147" s="208" t="e">
        <f t="shared" ca="1" si="195"/>
        <v>#N/A</v>
      </c>
      <c r="EB147" s="207"/>
      <c r="EC147" s="194"/>
      <c r="ED147" s="198" cm="1">
        <f t="array" ref="ED147">IFERROR(MATCH(TRUE,INDEX($B$14:$B$117&gt;=EC147,0),0),"")</f>
        <v>1</v>
      </c>
      <c r="EE147" s="194">
        <f t="shared" ca="1" si="196"/>
        <v>1.3963799927016407E-2</v>
      </c>
      <c r="EH147" s="194">
        <f t="shared" si="197"/>
        <v>0</v>
      </c>
      <c r="EI147" s="19" t="e">
        <f ca="1"/>
        <v>#N/A</v>
      </c>
      <c r="EJ147" s="208" t="e">
        <f t="shared" ca="1" si="198"/>
        <v>#N/A</v>
      </c>
      <c r="EK147" s="207"/>
      <c r="EL147" s="194"/>
      <c r="EM147" s="198" cm="1">
        <f t="array" ref="EM147">IFERROR(MATCH(TRUE,INDEX($B$14:$B$117&gt;=EL147,0),0),"")</f>
        <v>1</v>
      </c>
      <c r="EN147" s="194">
        <f t="shared" ca="1" si="199"/>
        <v>1.3963799927016407E-2</v>
      </c>
      <c r="EQ147" s="194">
        <f t="shared" si="200"/>
        <v>0</v>
      </c>
      <c r="ER147" s="19" t="e">
        <f ca="1"/>
        <v>#N/A</v>
      </c>
      <c r="ES147" s="208" t="e">
        <f t="shared" ca="1" si="201"/>
        <v>#N/A</v>
      </c>
      <c r="ET147" s="207"/>
      <c r="EU147" s="194"/>
      <c r="EV147" s="198" cm="1">
        <f t="array" ref="EV147">IFERROR(MATCH(TRUE,INDEX($B$14:$B$117&gt;=EU147,0),0),"")</f>
        <v>1</v>
      </c>
      <c r="EW147" s="194">
        <f t="shared" ca="1" si="202"/>
        <v>1.3963799927016407E-2</v>
      </c>
      <c r="EZ147" s="194">
        <f t="shared" si="203"/>
        <v>0</v>
      </c>
      <c r="FA147" s="19" t="e">
        <f ca="1"/>
        <v>#N/A</v>
      </c>
      <c r="FB147" s="208" t="e">
        <f t="shared" ca="1" si="204"/>
        <v>#N/A</v>
      </c>
      <c r="FC147" s="207"/>
      <c r="FD147" s="194"/>
      <c r="FE147" s="198" cm="1">
        <f t="array" ref="FE147">IFERROR(MATCH(TRUE,INDEX($B$14:$B$117&gt;=FD147,0),0),"")</f>
        <v>1</v>
      </c>
      <c r="FF147" s="194">
        <f t="shared" ca="1" si="205"/>
        <v>1.3963799927016407E-2</v>
      </c>
      <c r="FI147" s="194">
        <f t="shared" si="206"/>
        <v>0</v>
      </c>
      <c r="FJ147" s="19" t="e">
        <f ca="1"/>
        <v>#N/A</v>
      </c>
      <c r="FK147" s="208" t="e">
        <f t="shared" ca="1" si="207"/>
        <v>#N/A</v>
      </c>
      <c r="FL147" s="207"/>
      <c r="FM147" s="194"/>
      <c r="FN147" s="198" cm="1">
        <f t="array" ref="FN147">IFERROR(MATCH(TRUE,INDEX($B$14:$B$117&gt;=FM147,0),0),"")</f>
        <v>1</v>
      </c>
      <c r="FO147" s="194">
        <f t="shared" ca="1" si="208"/>
        <v>1.3963799927016407E-2</v>
      </c>
      <c r="FR147" s="194">
        <f t="shared" si="209"/>
        <v>0</v>
      </c>
      <c r="FS147" s="19" t="e">
        <f ca="1"/>
        <v>#N/A</v>
      </c>
      <c r="FT147" s="208" t="e">
        <f t="shared" ca="1" si="210"/>
        <v>#N/A</v>
      </c>
      <c r="FU147" s="207"/>
      <c r="FV147" s="194"/>
      <c r="FW147" s="198" cm="1">
        <f t="array" ref="FW147">IFERROR(MATCH(TRUE,INDEX($B$14:$B$117&gt;=FV147,0),0),"")</f>
        <v>1</v>
      </c>
      <c r="FX147" s="194">
        <f t="shared" ca="1" si="211"/>
        <v>1.3963799927016407E-2</v>
      </c>
      <c r="GA147" s="194">
        <f t="shared" si="212"/>
        <v>0</v>
      </c>
      <c r="GB147" s="19" t="e">
        <f ca="1"/>
        <v>#N/A</v>
      </c>
      <c r="GC147" s="208" t="e">
        <f t="shared" ca="1" si="213"/>
        <v>#N/A</v>
      </c>
    </row>
    <row r="148" spans="6:185" x14ac:dyDescent="0.2">
      <c r="F148" s="207"/>
      <c r="G148" s="194"/>
      <c r="H148" s="198" cm="1">
        <f t="array" ref="H148">IFERROR(MATCH(TRUE,INDEX($B$14:$B$117&gt;=G148,0),0),"")</f>
        <v>1</v>
      </c>
      <c r="I148" s="194">
        <f t="shared" ca="1" si="158"/>
        <v>1.3963799927016407E-2</v>
      </c>
      <c r="L148" s="194">
        <f t="shared" si="214"/>
        <v>0</v>
      </c>
      <c r="M148" s="19">
        <f ca="1"/>
        <v>0</v>
      </c>
      <c r="N148" s="208">
        <f t="shared" ca="1" si="215"/>
        <v>0</v>
      </c>
      <c r="O148" s="207"/>
      <c r="P148" s="194"/>
      <c r="Q148" s="198" cm="1">
        <f t="array" ref="Q148">IFERROR(MATCH(TRUE,INDEX($B$14:$B$117&gt;=P148,0),0),"")</f>
        <v>1</v>
      </c>
      <c r="R148" s="194">
        <f t="shared" ca="1" si="159"/>
        <v>1.3963799927016407E-2</v>
      </c>
      <c r="U148" s="194">
        <f t="shared" si="216"/>
        <v>0</v>
      </c>
      <c r="V148" s="19">
        <f ca="1"/>
        <v>0</v>
      </c>
      <c r="W148" s="208">
        <f t="shared" ca="1" si="217"/>
        <v>0</v>
      </c>
      <c r="X148" s="207"/>
      <c r="Y148" s="194"/>
      <c r="Z148" s="198" cm="1">
        <f t="array" ref="Z148">IFERROR(MATCH(TRUE,INDEX($B$14:$B$117&gt;=Y148,0),0),"")</f>
        <v>1</v>
      </c>
      <c r="AA148" s="194">
        <f t="shared" ca="1" si="160"/>
        <v>1.3963799927016407E-2</v>
      </c>
      <c r="AD148" s="194">
        <f t="shared" si="161"/>
        <v>0</v>
      </c>
      <c r="AE148" s="19">
        <f ca="1"/>
        <v>0</v>
      </c>
      <c r="AF148" s="208">
        <f t="shared" ca="1" si="162"/>
        <v>0</v>
      </c>
      <c r="AG148" s="207"/>
      <c r="AH148" s="194"/>
      <c r="AI148" s="198" cm="1">
        <f t="array" ref="AI148">IFERROR(MATCH(TRUE,INDEX($B$14:$B$117&gt;=AH148,0),0),"")</f>
        <v>1</v>
      </c>
      <c r="AJ148" s="194">
        <f t="shared" ca="1" si="163"/>
        <v>1.3963799927016407E-2</v>
      </c>
      <c r="AM148" s="194">
        <f t="shared" si="164"/>
        <v>0</v>
      </c>
      <c r="AN148" s="19">
        <f ca="1"/>
        <v>0</v>
      </c>
      <c r="AO148" s="208">
        <f t="shared" ca="1" si="165"/>
        <v>0</v>
      </c>
      <c r="AP148" s="207"/>
      <c r="AQ148" s="194"/>
      <c r="AR148" s="198" cm="1">
        <f t="array" ref="AR148">IFERROR(MATCH(TRUE,INDEX($B$14:$B$117&gt;=AQ148,0),0),"")</f>
        <v>1</v>
      </c>
      <c r="AS148" s="194">
        <f t="shared" ca="1" si="166"/>
        <v>1.3963799927016407E-2</v>
      </c>
      <c r="AV148" s="194">
        <f t="shared" si="167"/>
        <v>0</v>
      </c>
      <c r="AW148" s="19">
        <f ca="1"/>
        <v>0</v>
      </c>
      <c r="AX148" s="208">
        <f t="shared" ca="1" si="168"/>
        <v>0</v>
      </c>
      <c r="AY148" s="207"/>
      <c r="AZ148" s="194"/>
      <c r="BA148" s="198" cm="1">
        <f t="array" ref="BA148">IFERROR(MATCH(TRUE,INDEX($B$14:$B$117&gt;=AZ148,0),0),"")</f>
        <v>1</v>
      </c>
      <c r="BB148" s="194">
        <f t="shared" ca="1" si="169"/>
        <v>1.3963799927016407E-2</v>
      </c>
      <c r="BE148" s="194">
        <f t="shared" si="170"/>
        <v>0</v>
      </c>
      <c r="BF148" s="19">
        <f ca="1"/>
        <v>0</v>
      </c>
      <c r="BG148" s="208">
        <f t="shared" ca="1" si="171"/>
        <v>0</v>
      </c>
      <c r="BH148" s="207"/>
      <c r="BI148" s="194"/>
      <c r="BJ148" s="198" cm="1">
        <f t="array" ref="BJ148">IFERROR(MATCH(TRUE,INDEX($B$14:$B$117&gt;=BI148,0),0),"")</f>
        <v>1</v>
      </c>
      <c r="BK148" s="194">
        <f t="shared" ca="1" si="172"/>
        <v>1.3963799927016407E-2</v>
      </c>
      <c r="BN148" s="194">
        <f t="shared" si="173"/>
        <v>0</v>
      </c>
      <c r="BO148" s="19">
        <f ca="1"/>
        <v>0</v>
      </c>
      <c r="BP148" s="208">
        <f t="shared" ca="1" si="174"/>
        <v>0</v>
      </c>
      <c r="BQ148" s="207"/>
      <c r="BR148" s="194"/>
      <c r="BS148" s="198" cm="1">
        <f t="array" ref="BS148">IFERROR(MATCH(TRUE,INDEX($B$14:$B$117&gt;=BR148,0),0),"")</f>
        <v>1</v>
      </c>
      <c r="BT148" s="194">
        <f t="shared" ca="1" si="175"/>
        <v>1.3963799927016407E-2</v>
      </c>
      <c r="BW148" s="194">
        <f t="shared" si="176"/>
        <v>0</v>
      </c>
      <c r="BX148" s="19">
        <f ca="1"/>
        <v>0</v>
      </c>
      <c r="BY148" s="208">
        <f t="shared" ca="1" si="177"/>
        <v>0</v>
      </c>
      <c r="BZ148" s="207"/>
      <c r="CA148" s="194"/>
      <c r="CB148" s="198" cm="1">
        <f t="array" ref="CB148">IFERROR(MATCH(TRUE,INDEX($B$14:$B$117&gt;=CA148,0),0),"")</f>
        <v>1</v>
      </c>
      <c r="CC148" s="194">
        <f t="shared" ca="1" si="178"/>
        <v>1.3963799927016407E-2</v>
      </c>
      <c r="CF148" s="194">
        <f t="shared" si="179"/>
        <v>0</v>
      </c>
      <c r="CG148" s="19">
        <f ca="1"/>
        <v>0</v>
      </c>
      <c r="CH148" s="208">
        <f t="shared" ca="1" si="180"/>
        <v>0</v>
      </c>
      <c r="CI148" s="207"/>
      <c r="CJ148" s="194"/>
      <c r="CK148" s="198" cm="1">
        <f t="array" ref="CK148">IFERROR(MATCH(TRUE,INDEX($B$14:$B$117&gt;=CJ148,0),0),"")</f>
        <v>1</v>
      </c>
      <c r="CL148" s="194">
        <f t="shared" ca="1" si="181"/>
        <v>1.3963799927016407E-2</v>
      </c>
      <c r="CO148" s="194">
        <f t="shared" si="182"/>
        <v>0</v>
      </c>
      <c r="CP148" s="19">
        <f ca="1"/>
        <v>0</v>
      </c>
      <c r="CQ148" s="208">
        <f t="shared" ca="1" si="183"/>
        <v>0</v>
      </c>
      <c r="CR148" s="207"/>
      <c r="CS148" s="194"/>
      <c r="CT148" s="198" cm="1">
        <f t="array" ref="CT148">IFERROR(MATCH(TRUE,INDEX($B$14:$B$117&gt;=CS148,0),0),"")</f>
        <v>1</v>
      </c>
      <c r="CU148" s="194">
        <f t="shared" ca="1" si="184"/>
        <v>1.3963799927016407E-2</v>
      </c>
      <c r="CX148" s="194">
        <f t="shared" si="185"/>
        <v>0</v>
      </c>
      <c r="CY148" s="19" t="e">
        <f ca="1"/>
        <v>#N/A</v>
      </c>
      <c r="CZ148" s="208" t="e">
        <f t="shared" ca="1" si="186"/>
        <v>#N/A</v>
      </c>
      <c r="DA148" s="207"/>
      <c r="DB148" s="194"/>
      <c r="DC148" s="198" cm="1">
        <f t="array" ref="DC148">IFERROR(MATCH(TRUE,INDEX($B$14:$B$117&gt;=DB148,0),0),"")</f>
        <v>1</v>
      </c>
      <c r="DD148" s="194">
        <f t="shared" ca="1" si="187"/>
        <v>1.3963799927016407E-2</v>
      </c>
      <c r="DG148" s="194">
        <f t="shared" si="188"/>
        <v>0</v>
      </c>
      <c r="DH148" s="19" t="e">
        <f ca="1"/>
        <v>#N/A</v>
      </c>
      <c r="DI148" s="208" t="e">
        <f t="shared" ca="1" si="189"/>
        <v>#N/A</v>
      </c>
      <c r="DJ148" s="207"/>
      <c r="DK148" s="194"/>
      <c r="DL148" s="198" cm="1">
        <f t="array" ref="DL148">IFERROR(MATCH(TRUE,INDEX($B$14:$B$117&gt;=DK148,0),0),"")</f>
        <v>1</v>
      </c>
      <c r="DM148" s="194">
        <f t="shared" ca="1" si="190"/>
        <v>1.3963799927016407E-2</v>
      </c>
      <c r="DP148" s="194">
        <f t="shared" si="191"/>
        <v>0</v>
      </c>
      <c r="DQ148" s="19" t="e">
        <f ca="1"/>
        <v>#N/A</v>
      </c>
      <c r="DR148" s="208" t="e">
        <f t="shared" ca="1" si="192"/>
        <v>#N/A</v>
      </c>
      <c r="DS148" s="207"/>
      <c r="DT148" s="194"/>
      <c r="DU148" s="198" cm="1">
        <f t="array" ref="DU148">IFERROR(MATCH(TRUE,INDEX($B$14:$B$117&gt;=DT148,0),0),"")</f>
        <v>1</v>
      </c>
      <c r="DV148" s="194">
        <f t="shared" ca="1" si="193"/>
        <v>1.3963799927016407E-2</v>
      </c>
      <c r="DY148" s="194">
        <f t="shared" si="194"/>
        <v>0</v>
      </c>
      <c r="DZ148" s="19" t="e">
        <f ca="1"/>
        <v>#N/A</v>
      </c>
      <c r="EA148" s="208" t="e">
        <f t="shared" ca="1" si="195"/>
        <v>#N/A</v>
      </c>
      <c r="EB148" s="207"/>
      <c r="EC148" s="194"/>
      <c r="ED148" s="198" cm="1">
        <f t="array" ref="ED148">IFERROR(MATCH(TRUE,INDEX($B$14:$B$117&gt;=EC148,0),0),"")</f>
        <v>1</v>
      </c>
      <c r="EE148" s="194">
        <f t="shared" ca="1" si="196"/>
        <v>1.3963799927016407E-2</v>
      </c>
      <c r="EH148" s="194">
        <f t="shared" si="197"/>
        <v>0</v>
      </c>
      <c r="EI148" s="19" t="e">
        <f ca="1"/>
        <v>#N/A</v>
      </c>
      <c r="EJ148" s="208" t="e">
        <f t="shared" ca="1" si="198"/>
        <v>#N/A</v>
      </c>
      <c r="EK148" s="207"/>
      <c r="EL148" s="194"/>
      <c r="EM148" s="198" cm="1">
        <f t="array" ref="EM148">IFERROR(MATCH(TRUE,INDEX($B$14:$B$117&gt;=EL148,0),0),"")</f>
        <v>1</v>
      </c>
      <c r="EN148" s="194">
        <f t="shared" ca="1" si="199"/>
        <v>1.3963799927016407E-2</v>
      </c>
      <c r="EQ148" s="194">
        <f t="shared" si="200"/>
        <v>0</v>
      </c>
      <c r="ER148" s="19" t="e">
        <f ca="1"/>
        <v>#N/A</v>
      </c>
      <c r="ES148" s="208" t="e">
        <f t="shared" ca="1" si="201"/>
        <v>#N/A</v>
      </c>
      <c r="ET148" s="207"/>
      <c r="EU148" s="194"/>
      <c r="EV148" s="198" cm="1">
        <f t="array" ref="EV148">IFERROR(MATCH(TRUE,INDEX($B$14:$B$117&gt;=EU148,0),0),"")</f>
        <v>1</v>
      </c>
      <c r="EW148" s="194">
        <f t="shared" ca="1" si="202"/>
        <v>1.3963799927016407E-2</v>
      </c>
      <c r="EZ148" s="194">
        <f t="shared" si="203"/>
        <v>0</v>
      </c>
      <c r="FA148" s="19" t="e">
        <f ca="1"/>
        <v>#N/A</v>
      </c>
      <c r="FB148" s="208" t="e">
        <f t="shared" ca="1" si="204"/>
        <v>#N/A</v>
      </c>
      <c r="FC148" s="207"/>
      <c r="FD148" s="194"/>
      <c r="FE148" s="198" cm="1">
        <f t="array" ref="FE148">IFERROR(MATCH(TRUE,INDEX($B$14:$B$117&gt;=FD148,0),0),"")</f>
        <v>1</v>
      </c>
      <c r="FF148" s="194">
        <f t="shared" ca="1" si="205"/>
        <v>1.3963799927016407E-2</v>
      </c>
      <c r="FI148" s="194">
        <f t="shared" si="206"/>
        <v>0</v>
      </c>
      <c r="FJ148" s="19" t="e">
        <f ca="1"/>
        <v>#N/A</v>
      </c>
      <c r="FK148" s="208" t="e">
        <f t="shared" ca="1" si="207"/>
        <v>#N/A</v>
      </c>
      <c r="FL148" s="207"/>
      <c r="FM148" s="194"/>
      <c r="FN148" s="198" cm="1">
        <f t="array" ref="FN148">IFERROR(MATCH(TRUE,INDEX($B$14:$B$117&gt;=FM148,0),0),"")</f>
        <v>1</v>
      </c>
      <c r="FO148" s="194">
        <f t="shared" ca="1" si="208"/>
        <v>1.3963799927016407E-2</v>
      </c>
      <c r="FR148" s="194">
        <f t="shared" si="209"/>
        <v>0</v>
      </c>
      <c r="FS148" s="19" t="e">
        <f ca="1"/>
        <v>#N/A</v>
      </c>
      <c r="FT148" s="208" t="e">
        <f t="shared" ca="1" si="210"/>
        <v>#N/A</v>
      </c>
      <c r="FU148" s="207"/>
      <c r="FV148" s="194"/>
      <c r="FW148" s="198" cm="1">
        <f t="array" ref="FW148">IFERROR(MATCH(TRUE,INDEX($B$14:$B$117&gt;=FV148,0),0),"")</f>
        <v>1</v>
      </c>
      <c r="FX148" s="194">
        <f t="shared" ca="1" si="211"/>
        <v>1.3963799927016407E-2</v>
      </c>
      <c r="GA148" s="194">
        <f t="shared" si="212"/>
        <v>0</v>
      </c>
      <c r="GB148" s="19" t="e">
        <f ca="1"/>
        <v>#N/A</v>
      </c>
      <c r="GC148" s="208" t="e">
        <f t="shared" ca="1" si="213"/>
        <v>#N/A</v>
      </c>
    </row>
    <row r="149" spans="6:185" x14ac:dyDescent="0.2">
      <c r="F149" s="207"/>
      <c r="G149" s="194"/>
      <c r="H149" s="198" cm="1">
        <f t="array" ref="H149">IFERROR(MATCH(TRUE,INDEX($B$14:$B$117&gt;=G149,0),0),"")</f>
        <v>1</v>
      </c>
      <c r="I149" s="194">
        <f t="shared" ca="1" si="158"/>
        <v>1.3963799927016407E-2</v>
      </c>
      <c r="L149" s="194">
        <f t="shared" si="214"/>
        <v>0</v>
      </c>
      <c r="M149" s="19">
        <f ca="1"/>
        <v>0</v>
      </c>
      <c r="N149" s="208">
        <f t="shared" ca="1" si="215"/>
        <v>0</v>
      </c>
      <c r="O149" s="207"/>
      <c r="P149" s="194"/>
      <c r="Q149" s="198" cm="1">
        <f t="array" ref="Q149">IFERROR(MATCH(TRUE,INDEX($B$14:$B$117&gt;=P149,0),0),"")</f>
        <v>1</v>
      </c>
      <c r="R149" s="194">
        <f t="shared" ca="1" si="159"/>
        <v>1.3963799927016407E-2</v>
      </c>
      <c r="U149" s="194">
        <f t="shared" si="216"/>
        <v>0</v>
      </c>
      <c r="V149" s="19">
        <f ca="1"/>
        <v>0</v>
      </c>
      <c r="W149" s="208">
        <f t="shared" ca="1" si="217"/>
        <v>0</v>
      </c>
      <c r="X149" s="207"/>
      <c r="Y149" s="194"/>
      <c r="Z149" s="198" cm="1">
        <f t="array" ref="Z149">IFERROR(MATCH(TRUE,INDEX($B$14:$B$117&gt;=Y149,0),0),"")</f>
        <v>1</v>
      </c>
      <c r="AA149" s="194">
        <f t="shared" ca="1" si="160"/>
        <v>1.3963799927016407E-2</v>
      </c>
      <c r="AD149" s="194">
        <f t="shared" si="161"/>
        <v>0</v>
      </c>
      <c r="AE149" s="19">
        <f ca="1"/>
        <v>0</v>
      </c>
      <c r="AF149" s="208">
        <f t="shared" ca="1" si="162"/>
        <v>0</v>
      </c>
      <c r="AG149" s="207"/>
      <c r="AH149" s="194"/>
      <c r="AI149" s="198" cm="1">
        <f t="array" ref="AI149">IFERROR(MATCH(TRUE,INDEX($B$14:$B$117&gt;=AH149,0),0),"")</f>
        <v>1</v>
      </c>
      <c r="AJ149" s="194">
        <f t="shared" ca="1" si="163"/>
        <v>1.3963799927016407E-2</v>
      </c>
      <c r="AM149" s="194">
        <f t="shared" si="164"/>
        <v>0</v>
      </c>
      <c r="AN149" s="19">
        <f ca="1"/>
        <v>0</v>
      </c>
      <c r="AO149" s="208">
        <f t="shared" ca="1" si="165"/>
        <v>0</v>
      </c>
      <c r="AP149" s="207"/>
      <c r="AQ149" s="194"/>
      <c r="AR149" s="198" cm="1">
        <f t="array" ref="AR149">IFERROR(MATCH(TRUE,INDEX($B$14:$B$117&gt;=AQ149,0),0),"")</f>
        <v>1</v>
      </c>
      <c r="AS149" s="194">
        <f t="shared" ca="1" si="166"/>
        <v>1.3963799927016407E-2</v>
      </c>
      <c r="AV149" s="194">
        <f t="shared" si="167"/>
        <v>0</v>
      </c>
      <c r="AW149" s="19">
        <f ca="1"/>
        <v>0</v>
      </c>
      <c r="AX149" s="208">
        <f t="shared" ca="1" si="168"/>
        <v>0</v>
      </c>
      <c r="AY149" s="207"/>
      <c r="AZ149" s="194"/>
      <c r="BA149" s="198" cm="1">
        <f t="array" ref="BA149">IFERROR(MATCH(TRUE,INDEX($B$14:$B$117&gt;=AZ149,0),0),"")</f>
        <v>1</v>
      </c>
      <c r="BB149" s="194">
        <f t="shared" ca="1" si="169"/>
        <v>1.3963799927016407E-2</v>
      </c>
      <c r="BE149" s="194">
        <f t="shared" si="170"/>
        <v>0</v>
      </c>
      <c r="BF149" s="19">
        <f ca="1"/>
        <v>0</v>
      </c>
      <c r="BG149" s="208">
        <f t="shared" ca="1" si="171"/>
        <v>0</v>
      </c>
      <c r="BH149" s="207"/>
      <c r="BI149" s="194"/>
      <c r="BJ149" s="198" cm="1">
        <f t="array" ref="BJ149">IFERROR(MATCH(TRUE,INDEX($B$14:$B$117&gt;=BI149,0),0),"")</f>
        <v>1</v>
      </c>
      <c r="BK149" s="194">
        <f t="shared" ca="1" si="172"/>
        <v>1.3963799927016407E-2</v>
      </c>
      <c r="BN149" s="194">
        <f t="shared" si="173"/>
        <v>0</v>
      </c>
      <c r="BO149" s="19">
        <f ca="1"/>
        <v>0</v>
      </c>
      <c r="BP149" s="208">
        <f t="shared" ca="1" si="174"/>
        <v>0</v>
      </c>
      <c r="BQ149" s="207"/>
      <c r="BR149" s="194"/>
      <c r="BS149" s="198" cm="1">
        <f t="array" ref="BS149">IFERROR(MATCH(TRUE,INDEX($B$14:$B$117&gt;=BR149,0),0),"")</f>
        <v>1</v>
      </c>
      <c r="BT149" s="194">
        <f t="shared" ca="1" si="175"/>
        <v>1.3963799927016407E-2</v>
      </c>
      <c r="BW149" s="194">
        <f t="shared" si="176"/>
        <v>0</v>
      </c>
      <c r="BX149" s="19">
        <f ca="1"/>
        <v>0</v>
      </c>
      <c r="BY149" s="208">
        <f t="shared" ca="1" si="177"/>
        <v>0</v>
      </c>
      <c r="BZ149" s="207"/>
      <c r="CA149" s="194"/>
      <c r="CB149" s="198" cm="1">
        <f t="array" ref="CB149">IFERROR(MATCH(TRUE,INDEX($B$14:$B$117&gt;=CA149,0),0),"")</f>
        <v>1</v>
      </c>
      <c r="CC149" s="194">
        <f t="shared" ca="1" si="178"/>
        <v>1.3963799927016407E-2</v>
      </c>
      <c r="CF149" s="194">
        <f t="shared" si="179"/>
        <v>0</v>
      </c>
      <c r="CG149" s="19">
        <f ca="1"/>
        <v>0</v>
      </c>
      <c r="CH149" s="208">
        <f t="shared" ca="1" si="180"/>
        <v>0</v>
      </c>
      <c r="CI149" s="207"/>
      <c r="CJ149" s="194"/>
      <c r="CK149" s="198" cm="1">
        <f t="array" ref="CK149">IFERROR(MATCH(TRUE,INDEX($B$14:$B$117&gt;=CJ149,0),0),"")</f>
        <v>1</v>
      </c>
      <c r="CL149" s="194">
        <f t="shared" ca="1" si="181"/>
        <v>1.3963799927016407E-2</v>
      </c>
      <c r="CO149" s="194">
        <f t="shared" si="182"/>
        <v>0</v>
      </c>
      <c r="CP149" s="19">
        <f ca="1"/>
        <v>0</v>
      </c>
      <c r="CQ149" s="208">
        <f t="shared" ca="1" si="183"/>
        <v>0</v>
      </c>
      <c r="CR149" s="207"/>
      <c r="CS149" s="194"/>
      <c r="CT149" s="198" cm="1">
        <f t="array" ref="CT149">IFERROR(MATCH(TRUE,INDEX($B$14:$B$117&gt;=CS149,0),0),"")</f>
        <v>1</v>
      </c>
      <c r="CU149" s="194">
        <f t="shared" ca="1" si="184"/>
        <v>1.3963799927016407E-2</v>
      </c>
      <c r="CX149" s="194">
        <f t="shared" si="185"/>
        <v>0</v>
      </c>
      <c r="CY149" s="19" t="e">
        <f ca="1"/>
        <v>#N/A</v>
      </c>
      <c r="CZ149" s="208" t="e">
        <f t="shared" ca="1" si="186"/>
        <v>#N/A</v>
      </c>
      <c r="DA149" s="207"/>
      <c r="DB149" s="194"/>
      <c r="DC149" s="198" cm="1">
        <f t="array" ref="DC149">IFERROR(MATCH(TRUE,INDEX($B$14:$B$117&gt;=DB149,0),0),"")</f>
        <v>1</v>
      </c>
      <c r="DD149" s="194">
        <f t="shared" ca="1" si="187"/>
        <v>1.3963799927016407E-2</v>
      </c>
      <c r="DG149" s="194">
        <f t="shared" si="188"/>
        <v>0</v>
      </c>
      <c r="DH149" s="19" t="e">
        <f ca="1"/>
        <v>#N/A</v>
      </c>
      <c r="DI149" s="208" t="e">
        <f t="shared" ca="1" si="189"/>
        <v>#N/A</v>
      </c>
      <c r="DJ149" s="207"/>
      <c r="DK149" s="194"/>
      <c r="DL149" s="198" cm="1">
        <f t="array" ref="DL149">IFERROR(MATCH(TRUE,INDEX($B$14:$B$117&gt;=DK149,0),0),"")</f>
        <v>1</v>
      </c>
      <c r="DM149" s="194">
        <f t="shared" ca="1" si="190"/>
        <v>1.3963799927016407E-2</v>
      </c>
      <c r="DP149" s="194">
        <f t="shared" si="191"/>
        <v>0</v>
      </c>
      <c r="DQ149" s="19" t="e">
        <f ca="1"/>
        <v>#N/A</v>
      </c>
      <c r="DR149" s="208" t="e">
        <f t="shared" ca="1" si="192"/>
        <v>#N/A</v>
      </c>
      <c r="DS149" s="207"/>
      <c r="DT149" s="194"/>
      <c r="DU149" s="198" cm="1">
        <f t="array" ref="DU149">IFERROR(MATCH(TRUE,INDEX($B$14:$B$117&gt;=DT149,0),0),"")</f>
        <v>1</v>
      </c>
      <c r="DV149" s="194">
        <f t="shared" ca="1" si="193"/>
        <v>1.3963799927016407E-2</v>
      </c>
      <c r="DY149" s="194">
        <f t="shared" si="194"/>
        <v>0</v>
      </c>
      <c r="DZ149" s="19" t="e">
        <f ca="1"/>
        <v>#N/A</v>
      </c>
      <c r="EA149" s="208" t="e">
        <f t="shared" ca="1" si="195"/>
        <v>#N/A</v>
      </c>
      <c r="EB149" s="207"/>
      <c r="EC149" s="194"/>
      <c r="ED149" s="198" cm="1">
        <f t="array" ref="ED149">IFERROR(MATCH(TRUE,INDEX($B$14:$B$117&gt;=EC149,0),0),"")</f>
        <v>1</v>
      </c>
      <c r="EE149" s="194">
        <f t="shared" ca="1" si="196"/>
        <v>1.3963799927016407E-2</v>
      </c>
      <c r="EH149" s="194">
        <f t="shared" si="197"/>
        <v>0</v>
      </c>
      <c r="EI149" s="19" t="e">
        <f ca="1"/>
        <v>#N/A</v>
      </c>
      <c r="EJ149" s="208" t="e">
        <f t="shared" ca="1" si="198"/>
        <v>#N/A</v>
      </c>
      <c r="EK149" s="207"/>
      <c r="EL149" s="194"/>
      <c r="EM149" s="198" cm="1">
        <f t="array" ref="EM149">IFERROR(MATCH(TRUE,INDEX($B$14:$B$117&gt;=EL149,0),0),"")</f>
        <v>1</v>
      </c>
      <c r="EN149" s="194">
        <f t="shared" ca="1" si="199"/>
        <v>1.3963799927016407E-2</v>
      </c>
      <c r="EQ149" s="194">
        <f t="shared" si="200"/>
        <v>0</v>
      </c>
      <c r="ER149" s="19" t="e">
        <f ca="1"/>
        <v>#N/A</v>
      </c>
      <c r="ES149" s="208" t="e">
        <f t="shared" ca="1" si="201"/>
        <v>#N/A</v>
      </c>
      <c r="ET149" s="207"/>
      <c r="EU149" s="194"/>
      <c r="EV149" s="198" cm="1">
        <f t="array" ref="EV149">IFERROR(MATCH(TRUE,INDEX($B$14:$B$117&gt;=EU149,0),0),"")</f>
        <v>1</v>
      </c>
      <c r="EW149" s="194">
        <f t="shared" ca="1" si="202"/>
        <v>1.3963799927016407E-2</v>
      </c>
      <c r="EZ149" s="194">
        <f t="shared" si="203"/>
        <v>0</v>
      </c>
      <c r="FA149" s="19" t="e">
        <f ca="1"/>
        <v>#N/A</v>
      </c>
      <c r="FB149" s="208" t="e">
        <f t="shared" ca="1" si="204"/>
        <v>#N/A</v>
      </c>
      <c r="FC149" s="207"/>
      <c r="FD149" s="194"/>
      <c r="FE149" s="198" cm="1">
        <f t="array" ref="FE149">IFERROR(MATCH(TRUE,INDEX($B$14:$B$117&gt;=FD149,0),0),"")</f>
        <v>1</v>
      </c>
      <c r="FF149" s="194">
        <f t="shared" ca="1" si="205"/>
        <v>1.3963799927016407E-2</v>
      </c>
      <c r="FI149" s="194">
        <f t="shared" si="206"/>
        <v>0</v>
      </c>
      <c r="FJ149" s="19" t="e">
        <f ca="1"/>
        <v>#N/A</v>
      </c>
      <c r="FK149" s="208" t="e">
        <f t="shared" ca="1" si="207"/>
        <v>#N/A</v>
      </c>
      <c r="FL149" s="207"/>
      <c r="FM149" s="194"/>
      <c r="FN149" s="198" cm="1">
        <f t="array" ref="FN149">IFERROR(MATCH(TRUE,INDEX($B$14:$B$117&gt;=FM149,0),0),"")</f>
        <v>1</v>
      </c>
      <c r="FO149" s="194">
        <f t="shared" ca="1" si="208"/>
        <v>1.3963799927016407E-2</v>
      </c>
      <c r="FR149" s="194">
        <f t="shared" si="209"/>
        <v>0</v>
      </c>
      <c r="FS149" s="19" t="e">
        <f ca="1"/>
        <v>#N/A</v>
      </c>
      <c r="FT149" s="208" t="e">
        <f t="shared" ca="1" si="210"/>
        <v>#N/A</v>
      </c>
      <c r="FU149" s="207"/>
      <c r="FV149" s="194"/>
      <c r="FW149" s="198" cm="1">
        <f t="array" ref="FW149">IFERROR(MATCH(TRUE,INDEX($B$14:$B$117&gt;=FV149,0),0),"")</f>
        <v>1</v>
      </c>
      <c r="FX149" s="194">
        <f t="shared" ca="1" si="211"/>
        <v>1.3963799927016407E-2</v>
      </c>
      <c r="GA149" s="194">
        <f t="shared" si="212"/>
        <v>0</v>
      </c>
      <c r="GB149" s="19" t="e">
        <f ca="1"/>
        <v>#N/A</v>
      </c>
      <c r="GC149" s="208" t="e">
        <f t="shared" ca="1" si="213"/>
        <v>#N/A</v>
      </c>
    </row>
    <row r="150" spans="6:185" x14ac:dyDescent="0.2">
      <c r="F150" s="207"/>
      <c r="G150" s="194"/>
      <c r="H150" s="198" cm="1">
        <f t="array" ref="H150">IFERROR(MATCH(TRUE,INDEX($B$14:$B$117&gt;=G150,0),0),"")</f>
        <v>1</v>
      </c>
      <c r="I150" s="194">
        <f t="shared" ca="1" si="158"/>
        <v>1.3963799927016407E-2</v>
      </c>
      <c r="L150" s="194">
        <f t="shared" si="214"/>
        <v>0</v>
      </c>
      <c r="M150" s="19">
        <f ca="1"/>
        <v>0</v>
      </c>
      <c r="N150" s="208">
        <f t="shared" ca="1" si="215"/>
        <v>0</v>
      </c>
      <c r="O150" s="207"/>
      <c r="P150" s="194"/>
      <c r="Q150" s="198" cm="1">
        <f t="array" ref="Q150">IFERROR(MATCH(TRUE,INDEX($B$14:$B$117&gt;=P150,0),0),"")</f>
        <v>1</v>
      </c>
      <c r="R150" s="194">
        <f t="shared" ca="1" si="159"/>
        <v>1.3963799927016407E-2</v>
      </c>
      <c r="U150" s="194">
        <f t="shared" si="216"/>
        <v>0</v>
      </c>
      <c r="V150" s="19">
        <f ca="1"/>
        <v>0</v>
      </c>
      <c r="W150" s="208">
        <f t="shared" ca="1" si="217"/>
        <v>0</v>
      </c>
      <c r="X150" s="207"/>
      <c r="Y150" s="194"/>
      <c r="Z150" s="198" cm="1">
        <f t="array" ref="Z150">IFERROR(MATCH(TRUE,INDEX($B$14:$B$117&gt;=Y150,0),0),"")</f>
        <v>1</v>
      </c>
      <c r="AA150" s="194">
        <f t="shared" ca="1" si="160"/>
        <v>1.3963799927016407E-2</v>
      </c>
      <c r="AD150" s="194">
        <f t="shared" si="161"/>
        <v>0</v>
      </c>
      <c r="AE150" s="19">
        <f ca="1"/>
        <v>0</v>
      </c>
      <c r="AF150" s="208">
        <f t="shared" ca="1" si="162"/>
        <v>0</v>
      </c>
      <c r="AG150" s="207"/>
      <c r="AH150" s="194"/>
      <c r="AI150" s="198" cm="1">
        <f t="array" ref="AI150">IFERROR(MATCH(TRUE,INDEX($B$14:$B$117&gt;=AH150,0),0),"")</f>
        <v>1</v>
      </c>
      <c r="AJ150" s="194">
        <f t="shared" ca="1" si="163"/>
        <v>1.3963799927016407E-2</v>
      </c>
      <c r="AM150" s="194">
        <f t="shared" si="164"/>
        <v>0</v>
      </c>
      <c r="AN150" s="19">
        <f ca="1"/>
        <v>0</v>
      </c>
      <c r="AO150" s="208">
        <f t="shared" ca="1" si="165"/>
        <v>0</v>
      </c>
      <c r="AP150" s="207"/>
      <c r="AQ150" s="194"/>
      <c r="AR150" s="198" cm="1">
        <f t="array" ref="AR150">IFERROR(MATCH(TRUE,INDEX($B$14:$B$117&gt;=AQ150,0),0),"")</f>
        <v>1</v>
      </c>
      <c r="AS150" s="194">
        <f t="shared" ca="1" si="166"/>
        <v>1.3963799927016407E-2</v>
      </c>
      <c r="AV150" s="194">
        <f t="shared" si="167"/>
        <v>0</v>
      </c>
      <c r="AW150" s="19">
        <f ca="1"/>
        <v>0</v>
      </c>
      <c r="AX150" s="208">
        <f t="shared" ca="1" si="168"/>
        <v>0</v>
      </c>
      <c r="AY150" s="207"/>
      <c r="AZ150" s="194"/>
      <c r="BA150" s="198" cm="1">
        <f t="array" ref="BA150">IFERROR(MATCH(TRUE,INDEX($B$14:$B$117&gt;=AZ150,0),0),"")</f>
        <v>1</v>
      </c>
      <c r="BB150" s="194">
        <f t="shared" ca="1" si="169"/>
        <v>1.3963799927016407E-2</v>
      </c>
      <c r="BE150" s="194">
        <f t="shared" si="170"/>
        <v>0</v>
      </c>
      <c r="BF150" s="19">
        <f ca="1"/>
        <v>0</v>
      </c>
      <c r="BG150" s="208">
        <f t="shared" ca="1" si="171"/>
        <v>0</v>
      </c>
      <c r="BH150" s="207"/>
      <c r="BI150" s="194"/>
      <c r="BJ150" s="198" cm="1">
        <f t="array" ref="BJ150">IFERROR(MATCH(TRUE,INDEX($B$14:$B$117&gt;=BI150,0),0),"")</f>
        <v>1</v>
      </c>
      <c r="BK150" s="194">
        <f t="shared" ca="1" si="172"/>
        <v>1.3963799927016407E-2</v>
      </c>
      <c r="BN150" s="194">
        <f t="shared" si="173"/>
        <v>0</v>
      </c>
      <c r="BO150" s="19">
        <f ca="1"/>
        <v>0</v>
      </c>
      <c r="BP150" s="208">
        <f t="shared" ca="1" si="174"/>
        <v>0</v>
      </c>
      <c r="BQ150" s="207"/>
      <c r="BR150" s="194"/>
      <c r="BS150" s="198" cm="1">
        <f t="array" ref="BS150">IFERROR(MATCH(TRUE,INDEX($B$14:$B$117&gt;=BR150,0),0),"")</f>
        <v>1</v>
      </c>
      <c r="BT150" s="194">
        <f t="shared" ca="1" si="175"/>
        <v>1.3963799927016407E-2</v>
      </c>
      <c r="BW150" s="194">
        <f t="shared" si="176"/>
        <v>0</v>
      </c>
      <c r="BX150" s="19">
        <f ca="1"/>
        <v>0</v>
      </c>
      <c r="BY150" s="208">
        <f t="shared" ca="1" si="177"/>
        <v>0</v>
      </c>
      <c r="BZ150" s="207"/>
      <c r="CA150" s="194"/>
      <c r="CB150" s="198" cm="1">
        <f t="array" ref="CB150">IFERROR(MATCH(TRUE,INDEX($B$14:$B$117&gt;=CA150,0),0),"")</f>
        <v>1</v>
      </c>
      <c r="CC150" s="194">
        <f t="shared" ca="1" si="178"/>
        <v>1.3963799927016407E-2</v>
      </c>
      <c r="CF150" s="194">
        <f t="shared" si="179"/>
        <v>0</v>
      </c>
      <c r="CG150" s="19">
        <f ca="1"/>
        <v>0</v>
      </c>
      <c r="CH150" s="208">
        <f t="shared" ca="1" si="180"/>
        <v>0</v>
      </c>
      <c r="CI150" s="207"/>
      <c r="CJ150" s="194"/>
      <c r="CK150" s="198" cm="1">
        <f t="array" ref="CK150">IFERROR(MATCH(TRUE,INDEX($B$14:$B$117&gt;=CJ150,0),0),"")</f>
        <v>1</v>
      </c>
      <c r="CL150" s="194">
        <f t="shared" ca="1" si="181"/>
        <v>1.3963799927016407E-2</v>
      </c>
      <c r="CO150" s="194">
        <f t="shared" si="182"/>
        <v>0</v>
      </c>
      <c r="CP150" s="19">
        <f ca="1"/>
        <v>0</v>
      </c>
      <c r="CQ150" s="208">
        <f t="shared" ca="1" si="183"/>
        <v>0</v>
      </c>
      <c r="CR150" s="207"/>
      <c r="CS150" s="194"/>
      <c r="CT150" s="198" cm="1">
        <f t="array" ref="CT150">IFERROR(MATCH(TRUE,INDEX($B$14:$B$117&gt;=CS150,0),0),"")</f>
        <v>1</v>
      </c>
      <c r="CU150" s="194">
        <f t="shared" ca="1" si="184"/>
        <v>1.3963799927016407E-2</v>
      </c>
      <c r="CX150" s="194">
        <f t="shared" si="185"/>
        <v>0</v>
      </c>
      <c r="CY150" s="19" t="e">
        <f ca="1"/>
        <v>#N/A</v>
      </c>
      <c r="CZ150" s="208" t="e">
        <f t="shared" ca="1" si="186"/>
        <v>#N/A</v>
      </c>
      <c r="DA150" s="207"/>
      <c r="DB150" s="194"/>
      <c r="DC150" s="198" cm="1">
        <f t="array" ref="DC150">IFERROR(MATCH(TRUE,INDEX($B$14:$B$117&gt;=DB150,0),0),"")</f>
        <v>1</v>
      </c>
      <c r="DD150" s="194">
        <f t="shared" ca="1" si="187"/>
        <v>1.3963799927016407E-2</v>
      </c>
      <c r="DG150" s="194">
        <f t="shared" si="188"/>
        <v>0</v>
      </c>
      <c r="DH150" s="19" t="e">
        <f ca="1"/>
        <v>#N/A</v>
      </c>
      <c r="DI150" s="208" t="e">
        <f t="shared" ca="1" si="189"/>
        <v>#N/A</v>
      </c>
      <c r="DJ150" s="207"/>
      <c r="DK150" s="194"/>
      <c r="DL150" s="198" cm="1">
        <f t="array" ref="DL150">IFERROR(MATCH(TRUE,INDEX($B$14:$B$117&gt;=DK150,0),0),"")</f>
        <v>1</v>
      </c>
      <c r="DM150" s="194">
        <f t="shared" ca="1" si="190"/>
        <v>1.3963799927016407E-2</v>
      </c>
      <c r="DP150" s="194">
        <f t="shared" si="191"/>
        <v>0</v>
      </c>
      <c r="DQ150" s="19" t="e">
        <f ca="1"/>
        <v>#N/A</v>
      </c>
      <c r="DR150" s="208" t="e">
        <f t="shared" ca="1" si="192"/>
        <v>#N/A</v>
      </c>
      <c r="DS150" s="207"/>
      <c r="DT150" s="194"/>
      <c r="DU150" s="198" cm="1">
        <f t="array" ref="DU150">IFERROR(MATCH(TRUE,INDEX($B$14:$B$117&gt;=DT150,0),0),"")</f>
        <v>1</v>
      </c>
      <c r="DV150" s="194">
        <f t="shared" ca="1" si="193"/>
        <v>1.3963799927016407E-2</v>
      </c>
      <c r="DY150" s="194">
        <f t="shared" si="194"/>
        <v>0</v>
      </c>
      <c r="DZ150" s="19" t="e">
        <f ca="1"/>
        <v>#N/A</v>
      </c>
      <c r="EA150" s="208" t="e">
        <f t="shared" ca="1" si="195"/>
        <v>#N/A</v>
      </c>
      <c r="EB150" s="207"/>
      <c r="EC150" s="194"/>
      <c r="ED150" s="198" cm="1">
        <f t="array" ref="ED150">IFERROR(MATCH(TRUE,INDEX($B$14:$B$117&gt;=EC150,0),0),"")</f>
        <v>1</v>
      </c>
      <c r="EE150" s="194">
        <f t="shared" ca="1" si="196"/>
        <v>1.3963799927016407E-2</v>
      </c>
      <c r="EH150" s="194">
        <f t="shared" si="197"/>
        <v>0</v>
      </c>
      <c r="EI150" s="19" t="e">
        <f ca="1"/>
        <v>#N/A</v>
      </c>
      <c r="EJ150" s="208" t="e">
        <f t="shared" ca="1" si="198"/>
        <v>#N/A</v>
      </c>
      <c r="EK150" s="207"/>
      <c r="EL150" s="194"/>
      <c r="EM150" s="198" cm="1">
        <f t="array" ref="EM150">IFERROR(MATCH(TRUE,INDEX($B$14:$B$117&gt;=EL150,0),0),"")</f>
        <v>1</v>
      </c>
      <c r="EN150" s="194">
        <f t="shared" ca="1" si="199"/>
        <v>1.3963799927016407E-2</v>
      </c>
      <c r="EQ150" s="194">
        <f t="shared" si="200"/>
        <v>0</v>
      </c>
      <c r="ER150" s="19" t="e">
        <f ca="1"/>
        <v>#N/A</v>
      </c>
      <c r="ES150" s="208" t="e">
        <f t="shared" ca="1" si="201"/>
        <v>#N/A</v>
      </c>
      <c r="ET150" s="207"/>
      <c r="EU150" s="194"/>
      <c r="EV150" s="198" cm="1">
        <f t="array" ref="EV150">IFERROR(MATCH(TRUE,INDEX($B$14:$B$117&gt;=EU150,0),0),"")</f>
        <v>1</v>
      </c>
      <c r="EW150" s="194">
        <f t="shared" ca="1" si="202"/>
        <v>1.3963799927016407E-2</v>
      </c>
      <c r="EZ150" s="194">
        <f t="shared" si="203"/>
        <v>0</v>
      </c>
      <c r="FA150" s="19" t="e">
        <f ca="1"/>
        <v>#N/A</v>
      </c>
      <c r="FB150" s="208" t="e">
        <f t="shared" ca="1" si="204"/>
        <v>#N/A</v>
      </c>
      <c r="FC150" s="207"/>
      <c r="FD150" s="194"/>
      <c r="FE150" s="198" cm="1">
        <f t="array" ref="FE150">IFERROR(MATCH(TRUE,INDEX($B$14:$B$117&gt;=FD150,0),0),"")</f>
        <v>1</v>
      </c>
      <c r="FF150" s="194">
        <f t="shared" ca="1" si="205"/>
        <v>1.3963799927016407E-2</v>
      </c>
      <c r="FI150" s="194">
        <f t="shared" si="206"/>
        <v>0</v>
      </c>
      <c r="FJ150" s="19" t="e">
        <f ca="1"/>
        <v>#N/A</v>
      </c>
      <c r="FK150" s="208" t="e">
        <f t="shared" ca="1" si="207"/>
        <v>#N/A</v>
      </c>
      <c r="FL150" s="207"/>
      <c r="FM150" s="194"/>
      <c r="FN150" s="198" cm="1">
        <f t="array" ref="FN150">IFERROR(MATCH(TRUE,INDEX($B$14:$B$117&gt;=FM150,0),0),"")</f>
        <v>1</v>
      </c>
      <c r="FO150" s="194">
        <f t="shared" ca="1" si="208"/>
        <v>1.3963799927016407E-2</v>
      </c>
      <c r="FR150" s="194">
        <f t="shared" si="209"/>
        <v>0</v>
      </c>
      <c r="FS150" s="19" t="e">
        <f ca="1"/>
        <v>#N/A</v>
      </c>
      <c r="FT150" s="208" t="e">
        <f t="shared" ca="1" si="210"/>
        <v>#N/A</v>
      </c>
      <c r="FU150" s="207"/>
      <c r="FV150" s="194"/>
      <c r="FW150" s="198" cm="1">
        <f t="array" ref="FW150">IFERROR(MATCH(TRUE,INDEX($B$14:$B$117&gt;=FV150,0),0),"")</f>
        <v>1</v>
      </c>
      <c r="FX150" s="194">
        <f t="shared" ca="1" si="211"/>
        <v>1.3963799927016407E-2</v>
      </c>
      <c r="GA150" s="194">
        <f t="shared" si="212"/>
        <v>0</v>
      </c>
      <c r="GB150" s="19" t="e">
        <f ca="1"/>
        <v>#N/A</v>
      </c>
      <c r="GC150" s="208" t="e">
        <f t="shared" ca="1" si="213"/>
        <v>#N/A</v>
      </c>
    </row>
    <row r="151" spans="6:185" x14ac:dyDescent="0.2">
      <c r="F151" s="207"/>
      <c r="G151" s="194"/>
      <c r="H151" s="198" cm="1">
        <f t="array" ref="H151">IFERROR(MATCH(TRUE,INDEX($B$14:$B$117&gt;=G151,0),0),"")</f>
        <v>1</v>
      </c>
      <c r="I151" s="194">
        <f t="shared" ca="1" si="158"/>
        <v>1.3963799927016407E-2</v>
      </c>
      <c r="L151" s="194">
        <f t="shared" si="214"/>
        <v>0</v>
      </c>
      <c r="M151" s="19">
        <f ca="1"/>
        <v>0</v>
      </c>
      <c r="N151" s="208">
        <f t="shared" ca="1" si="215"/>
        <v>0</v>
      </c>
      <c r="O151" s="207"/>
      <c r="P151" s="194"/>
      <c r="Q151" s="198" cm="1">
        <f t="array" ref="Q151">IFERROR(MATCH(TRUE,INDEX($B$14:$B$117&gt;=P151,0),0),"")</f>
        <v>1</v>
      </c>
      <c r="R151" s="194">
        <f t="shared" ca="1" si="159"/>
        <v>1.3963799927016407E-2</v>
      </c>
      <c r="U151" s="194">
        <f t="shared" si="216"/>
        <v>0</v>
      </c>
      <c r="V151" s="19">
        <f ca="1"/>
        <v>0</v>
      </c>
      <c r="W151" s="208">
        <f t="shared" ca="1" si="217"/>
        <v>0</v>
      </c>
      <c r="X151" s="207"/>
      <c r="Y151" s="194"/>
      <c r="Z151" s="198" cm="1">
        <f t="array" ref="Z151">IFERROR(MATCH(TRUE,INDEX($B$14:$B$117&gt;=Y151,0),0),"")</f>
        <v>1</v>
      </c>
      <c r="AA151" s="194">
        <f t="shared" ca="1" si="160"/>
        <v>1.3963799927016407E-2</v>
      </c>
      <c r="AD151" s="194">
        <f t="shared" si="161"/>
        <v>0</v>
      </c>
      <c r="AE151" s="19">
        <f ca="1"/>
        <v>0</v>
      </c>
      <c r="AF151" s="208">
        <f t="shared" ca="1" si="162"/>
        <v>0</v>
      </c>
      <c r="AG151" s="207"/>
      <c r="AH151" s="194"/>
      <c r="AI151" s="198" cm="1">
        <f t="array" ref="AI151">IFERROR(MATCH(TRUE,INDEX($B$14:$B$117&gt;=AH151,0),0),"")</f>
        <v>1</v>
      </c>
      <c r="AJ151" s="194">
        <f t="shared" ca="1" si="163"/>
        <v>1.3963799927016407E-2</v>
      </c>
      <c r="AM151" s="194">
        <f t="shared" si="164"/>
        <v>0</v>
      </c>
      <c r="AN151" s="19">
        <f ca="1"/>
        <v>0</v>
      </c>
      <c r="AO151" s="208">
        <f t="shared" ca="1" si="165"/>
        <v>0</v>
      </c>
      <c r="AP151" s="207"/>
      <c r="AQ151" s="194"/>
      <c r="AR151" s="198" cm="1">
        <f t="array" ref="AR151">IFERROR(MATCH(TRUE,INDEX($B$14:$B$117&gt;=AQ151,0),0),"")</f>
        <v>1</v>
      </c>
      <c r="AS151" s="194">
        <f t="shared" ca="1" si="166"/>
        <v>1.3963799927016407E-2</v>
      </c>
      <c r="AV151" s="194">
        <f t="shared" si="167"/>
        <v>0</v>
      </c>
      <c r="AW151" s="19">
        <f ca="1"/>
        <v>0</v>
      </c>
      <c r="AX151" s="208">
        <f t="shared" ca="1" si="168"/>
        <v>0</v>
      </c>
      <c r="AY151" s="207"/>
      <c r="AZ151" s="194"/>
      <c r="BA151" s="198" cm="1">
        <f t="array" ref="BA151">IFERROR(MATCH(TRUE,INDEX($B$14:$B$117&gt;=AZ151,0),0),"")</f>
        <v>1</v>
      </c>
      <c r="BB151" s="194">
        <f t="shared" ca="1" si="169"/>
        <v>1.3963799927016407E-2</v>
      </c>
      <c r="BE151" s="194">
        <f t="shared" si="170"/>
        <v>0</v>
      </c>
      <c r="BF151" s="19">
        <f ca="1"/>
        <v>0</v>
      </c>
      <c r="BG151" s="208">
        <f t="shared" ca="1" si="171"/>
        <v>0</v>
      </c>
      <c r="BH151" s="207"/>
      <c r="BI151" s="194"/>
      <c r="BJ151" s="198" cm="1">
        <f t="array" ref="BJ151">IFERROR(MATCH(TRUE,INDEX($B$14:$B$117&gt;=BI151,0),0),"")</f>
        <v>1</v>
      </c>
      <c r="BK151" s="194">
        <f t="shared" ca="1" si="172"/>
        <v>1.3963799927016407E-2</v>
      </c>
      <c r="BN151" s="194">
        <f t="shared" si="173"/>
        <v>0</v>
      </c>
      <c r="BO151" s="19">
        <f ca="1"/>
        <v>0</v>
      </c>
      <c r="BP151" s="208">
        <f t="shared" ca="1" si="174"/>
        <v>0</v>
      </c>
      <c r="BQ151" s="207"/>
      <c r="BR151" s="194"/>
      <c r="BS151" s="198" cm="1">
        <f t="array" ref="BS151">IFERROR(MATCH(TRUE,INDEX($B$14:$B$117&gt;=BR151,0),0),"")</f>
        <v>1</v>
      </c>
      <c r="BT151" s="194">
        <f t="shared" ca="1" si="175"/>
        <v>1.3963799927016407E-2</v>
      </c>
      <c r="BW151" s="194">
        <f t="shared" si="176"/>
        <v>0</v>
      </c>
      <c r="BX151" s="19">
        <f ca="1"/>
        <v>0</v>
      </c>
      <c r="BY151" s="208">
        <f t="shared" ca="1" si="177"/>
        <v>0</v>
      </c>
      <c r="BZ151" s="207"/>
      <c r="CA151" s="194"/>
      <c r="CB151" s="198" cm="1">
        <f t="array" ref="CB151">IFERROR(MATCH(TRUE,INDEX($B$14:$B$117&gt;=CA151,0),0),"")</f>
        <v>1</v>
      </c>
      <c r="CC151" s="194">
        <f t="shared" ca="1" si="178"/>
        <v>1.3963799927016407E-2</v>
      </c>
      <c r="CF151" s="194">
        <f t="shared" si="179"/>
        <v>0</v>
      </c>
      <c r="CG151" s="19">
        <f ca="1"/>
        <v>0</v>
      </c>
      <c r="CH151" s="208">
        <f t="shared" ca="1" si="180"/>
        <v>0</v>
      </c>
      <c r="CI151" s="207"/>
      <c r="CJ151" s="194"/>
      <c r="CK151" s="198" cm="1">
        <f t="array" ref="CK151">IFERROR(MATCH(TRUE,INDEX($B$14:$B$117&gt;=CJ151,0),0),"")</f>
        <v>1</v>
      </c>
      <c r="CL151" s="194">
        <f t="shared" ca="1" si="181"/>
        <v>1.3963799927016407E-2</v>
      </c>
      <c r="CO151" s="194">
        <f t="shared" si="182"/>
        <v>0</v>
      </c>
      <c r="CP151" s="19">
        <f ca="1"/>
        <v>0</v>
      </c>
      <c r="CQ151" s="208">
        <f t="shared" ca="1" si="183"/>
        <v>0</v>
      </c>
      <c r="CR151" s="207"/>
      <c r="CS151" s="194"/>
      <c r="CT151" s="198" cm="1">
        <f t="array" ref="CT151">IFERROR(MATCH(TRUE,INDEX($B$14:$B$117&gt;=CS151,0),0),"")</f>
        <v>1</v>
      </c>
      <c r="CU151" s="194">
        <f t="shared" ca="1" si="184"/>
        <v>1.3963799927016407E-2</v>
      </c>
      <c r="CX151" s="194">
        <f t="shared" si="185"/>
        <v>0</v>
      </c>
      <c r="CY151" s="19" t="e">
        <f ca="1"/>
        <v>#N/A</v>
      </c>
      <c r="CZ151" s="208" t="e">
        <f t="shared" ca="1" si="186"/>
        <v>#N/A</v>
      </c>
      <c r="DA151" s="207"/>
      <c r="DB151" s="194"/>
      <c r="DC151" s="198" cm="1">
        <f t="array" ref="DC151">IFERROR(MATCH(TRUE,INDEX($B$14:$B$117&gt;=DB151,0),0),"")</f>
        <v>1</v>
      </c>
      <c r="DD151" s="194">
        <f t="shared" ca="1" si="187"/>
        <v>1.3963799927016407E-2</v>
      </c>
      <c r="DG151" s="194">
        <f t="shared" si="188"/>
        <v>0</v>
      </c>
      <c r="DH151" s="19" t="e">
        <f ca="1"/>
        <v>#N/A</v>
      </c>
      <c r="DI151" s="208" t="e">
        <f t="shared" ca="1" si="189"/>
        <v>#N/A</v>
      </c>
      <c r="DJ151" s="207"/>
      <c r="DK151" s="194"/>
      <c r="DL151" s="198" cm="1">
        <f t="array" ref="DL151">IFERROR(MATCH(TRUE,INDEX($B$14:$B$117&gt;=DK151,0),0),"")</f>
        <v>1</v>
      </c>
      <c r="DM151" s="194">
        <f t="shared" ca="1" si="190"/>
        <v>1.3963799927016407E-2</v>
      </c>
      <c r="DP151" s="194">
        <f t="shared" si="191"/>
        <v>0</v>
      </c>
      <c r="DQ151" s="19" t="e">
        <f ca="1"/>
        <v>#N/A</v>
      </c>
      <c r="DR151" s="208" t="e">
        <f t="shared" ca="1" si="192"/>
        <v>#N/A</v>
      </c>
      <c r="DS151" s="207"/>
      <c r="DT151" s="194"/>
      <c r="DU151" s="198" cm="1">
        <f t="array" ref="DU151">IFERROR(MATCH(TRUE,INDEX($B$14:$B$117&gt;=DT151,0),0),"")</f>
        <v>1</v>
      </c>
      <c r="DV151" s="194">
        <f t="shared" ca="1" si="193"/>
        <v>1.3963799927016407E-2</v>
      </c>
      <c r="DY151" s="194">
        <f t="shared" si="194"/>
        <v>0</v>
      </c>
      <c r="DZ151" s="19" t="e">
        <f ca="1"/>
        <v>#N/A</v>
      </c>
      <c r="EA151" s="208" t="e">
        <f t="shared" ca="1" si="195"/>
        <v>#N/A</v>
      </c>
      <c r="EB151" s="207"/>
      <c r="EC151" s="194"/>
      <c r="ED151" s="198" cm="1">
        <f t="array" ref="ED151">IFERROR(MATCH(TRUE,INDEX($B$14:$B$117&gt;=EC151,0),0),"")</f>
        <v>1</v>
      </c>
      <c r="EE151" s="194">
        <f t="shared" ca="1" si="196"/>
        <v>1.3963799927016407E-2</v>
      </c>
      <c r="EH151" s="194">
        <f t="shared" si="197"/>
        <v>0</v>
      </c>
      <c r="EI151" s="19" t="e">
        <f ca="1"/>
        <v>#N/A</v>
      </c>
      <c r="EJ151" s="208" t="e">
        <f t="shared" ca="1" si="198"/>
        <v>#N/A</v>
      </c>
      <c r="EK151" s="207"/>
      <c r="EL151" s="194"/>
      <c r="EM151" s="198" cm="1">
        <f t="array" ref="EM151">IFERROR(MATCH(TRUE,INDEX($B$14:$B$117&gt;=EL151,0),0),"")</f>
        <v>1</v>
      </c>
      <c r="EN151" s="194">
        <f t="shared" ca="1" si="199"/>
        <v>1.3963799927016407E-2</v>
      </c>
      <c r="EQ151" s="194">
        <f t="shared" si="200"/>
        <v>0</v>
      </c>
      <c r="ER151" s="19" t="e">
        <f ca="1"/>
        <v>#N/A</v>
      </c>
      <c r="ES151" s="208" t="e">
        <f t="shared" ca="1" si="201"/>
        <v>#N/A</v>
      </c>
      <c r="ET151" s="207"/>
      <c r="EU151" s="194"/>
      <c r="EV151" s="198" cm="1">
        <f t="array" ref="EV151">IFERROR(MATCH(TRUE,INDEX($B$14:$B$117&gt;=EU151,0),0),"")</f>
        <v>1</v>
      </c>
      <c r="EW151" s="194">
        <f t="shared" ca="1" si="202"/>
        <v>1.3963799927016407E-2</v>
      </c>
      <c r="EZ151" s="194">
        <f t="shared" si="203"/>
        <v>0</v>
      </c>
      <c r="FA151" s="19" t="e">
        <f ca="1"/>
        <v>#N/A</v>
      </c>
      <c r="FB151" s="208" t="e">
        <f t="shared" ca="1" si="204"/>
        <v>#N/A</v>
      </c>
      <c r="FC151" s="207"/>
      <c r="FD151" s="194"/>
      <c r="FE151" s="198" cm="1">
        <f t="array" ref="FE151">IFERROR(MATCH(TRUE,INDEX($B$14:$B$117&gt;=FD151,0),0),"")</f>
        <v>1</v>
      </c>
      <c r="FF151" s="194">
        <f t="shared" ca="1" si="205"/>
        <v>1.3963799927016407E-2</v>
      </c>
      <c r="FI151" s="194">
        <f t="shared" si="206"/>
        <v>0</v>
      </c>
      <c r="FJ151" s="19" t="e">
        <f ca="1"/>
        <v>#N/A</v>
      </c>
      <c r="FK151" s="208" t="e">
        <f t="shared" ca="1" si="207"/>
        <v>#N/A</v>
      </c>
      <c r="FL151" s="207"/>
      <c r="FM151" s="194"/>
      <c r="FN151" s="198" cm="1">
        <f t="array" ref="FN151">IFERROR(MATCH(TRUE,INDEX($B$14:$B$117&gt;=FM151,0),0),"")</f>
        <v>1</v>
      </c>
      <c r="FO151" s="194">
        <f t="shared" ca="1" si="208"/>
        <v>1.3963799927016407E-2</v>
      </c>
      <c r="FR151" s="194">
        <f t="shared" si="209"/>
        <v>0</v>
      </c>
      <c r="FS151" s="19" t="e">
        <f ca="1"/>
        <v>#N/A</v>
      </c>
      <c r="FT151" s="208" t="e">
        <f t="shared" ca="1" si="210"/>
        <v>#N/A</v>
      </c>
      <c r="FU151" s="207"/>
      <c r="FV151" s="194"/>
      <c r="FW151" s="198" cm="1">
        <f t="array" ref="FW151">IFERROR(MATCH(TRUE,INDEX($B$14:$B$117&gt;=FV151,0),0),"")</f>
        <v>1</v>
      </c>
      <c r="FX151" s="194">
        <f t="shared" ca="1" si="211"/>
        <v>1.3963799927016407E-2</v>
      </c>
      <c r="GA151" s="194">
        <f t="shared" si="212"/>
        <v>0</v>
      </c>
      <c r="GB151" s="19" t="e">
        <f ca="1"/>
        <v>#N/A</v>
      </c>
      <c r="GC151" s="208" t="e">
        <f t="shared" ca="1" si="213"/>
        <v>#N/A</v>
      </c>
    </row>
    <row r="152" spans="6:185" x14ac:dyDescent="0.2">
      <c r="F152" s="207"/>
      <c r="G152" s="194"/>
      <c r="H152" s="198" cm="1">
        <f t="array" ref="H152">IFERROR(MATCH(TRUE,INDEX($B$14:$B$117&gt;=G152,0),0),"")</f>
        <v>1</v>
      </c>
      <c r="I152" s="194">
        <f t="shared" ca="1" si="158"/>
        <v>1.3963799927016407E-2</v>
      </c>
      <c r="L152" s="194">
        <f t="shared" si="214"/>
        <v>0</v>
      </c>
      <c r="M152" s="19">
        <f ca="1"/>
        <v>0</v>
      </c>
      <c r="N152" s="208">
        <f t="shared" ca="1" si="215"/>
        <v>0</v>
      </c>
      <c r="O152" s="207"/>
      <c r="P152" s="194"/>
      <c r="Q152" s="198" cm="1">
        <f t="array" ref="Q152">IFERROR(MATCH(TRUE,INDEX($B$14:$B$117&gt;=P152,0),0),"")</f>
        <v>1</v>
      </c>
      <c r="R152" s="194">
        <f t="shared" ca="1" si="159"/>
        <v>1.3963799927016407E-2</v>
      </c>
      <c r="U152" s="194">
        <f t="shared" si="216"/>
        <v>0</v>
      </c>
      <c r="V152" s="19">
        <f ca="1"/>
        <v>0</v>
      </c>
      <c r="W152" s="208">
        <f t="shared" ca="1" si="217"/>
        <v>0</v>
      </c>
      <c r="X152" s="207"/>
      <c r="Y152" s="194"/>
      <c r="Z152" s="198" cm="1">
        <f t="array" ref="Z152">IFERROR(MATCH(TRUE,INDEX($B$14:$B$117&gt;=Y152,0),0),"")</f>
        <v>1</v>
      </c>
      <c r="AA152" s="194">
        <f t="shared" ca="1" si="160"/>
        <v>1.3963799927016407E-2</v>
      </c>
      <c r="AD152" s="194">
        <f t="shared" si="161"/>
        <v>0</v>
      </c>
      <c r="AE152" s="19">
        <f ca="1"/>
        <v>0</v>
      </c>
      <c r="AF152" s="208">
        <f t="shared" ca="1" si="162"/>
        <v>0</v>
      </c>
      <c r="AG152" s="207"/>
      <c r="AH152" s="194"/>
      <c r="AI152" s="198" cm="1">
        <f t="array" ref="AI152">IFERROR(MATCH(TRUE,INDEX($B$14:$B$117&gt;=AH152,0),0),"")</f>
        <v>1</v>
      </c>
      <c r="AJ152" s="194">
        <f t="shared" ca="1" si="163"/>
        <v>1.3963799927016407E-2</v>
      </c>
      <c r="AM152" s="194">
        <f t="shared" si="164"/>
        <v>0</v>
      </c>
      <c r="AN152" s="19">
        <f ca="1"/>
        <v>0</v>
      </c>
      <c r="AO152" s="208">
        <f t="shared" ca="1" si="165"/>
        <v>0</v>
      </c>
      <c r="AP152" s="207"/>
      <c r="AQ152" s="194"/>
      <c r="AR152" s="198" cm="1">
        <f t="array" ref="AR152">IFERROR(MATCH(TRUE,INDEX($B$14:$B$117&gt;=AQ152,0),0),"")</f>
        <v>1</v>
      </c>
      <c r="AS152" s="194">
        <f t="shared" ca="1" si="166"/>
        <v>1.3963799927016407E-2</v>
      </c>
      <c r="AV152" s="194">
        <f t="shared" si="167"/>
        <v>0</v>
      </c>
      <c r="AW152" s="19">
        <f ca="1"/>
        <v>0</v>
      </c>
      <c r="AX152" s="208">
        <f t="shared" ca="1" si="168"/>
        <v>0</v>
      </c>
      <c r="AY152" s="207"/>
      <c r="AZ152" s="194"/>
      <c r="BA152" s="198" cm="1">
        <f t="array" ref="BA152">IFERROR(MATCH(TRUE,INDEX($B$14:$B$117&gt;=AZ152,0),0),"")</f>
        <v>1</v>
      </c>
      <c r="BB152" s="194">
        <f t="shared" ca="1" si="169"/>
        <v>1.3963799927016407E-2</v>
      </c>
      <c r="BE152" s="194">
        <f t="shared" si="170"/>
        <v>0</v>
      </c>
      <c r="BF152" s="19">
        <f ca="1"/>
        <v>0</v>
      </c>
      <c r="BG152" s="208">
        <f t="shared" ca="1" si="171"/>
        <v>0</v>
      </c>
      <c r="BH152" s="207"/>
      <c r="BI152" s="194"/>
      <c r="BJ152" s="198" cm="1">
        <f t="array" ref="BJ152">IFERROR(MATCH(TRUE,INDEX($B$14:$B$117&gt;=BI152,0),0),"")</f>
        <v>1</v>
      </c>
      <c r="BK152" s="194">
        <f t="shared" ca="1" si="172"/>
        <v>1.3963799927016407E-2</v>
      </c>
      <c r="BN152" s="194">
        <f t="shared" si="173"/>
        <v>0</v>
      </c>
      <c r="BO152" s="19">
        <f ca="1"/>
        <v>0</v>
      </c>
      <c r="BP152" s="208">
        <f t="shared" ca="1" si="174"/>
        <v>0</v>
      </c>
      <c r="BQ152" s="207"/>
      <c r="BR152" s="194"/>
      <c r="BS152" s="198" cm="1">
        <f t="array" ref="BS152">IFERROR(MATCH(TRUE,INDEX($B$14:$B$117&gt;=BR152,0),0),"")</f>
        <v>1</v>
      </c>
      <c r="BT152" s="194">
        <f t="shared" ca="1" si="175"/>
        <v>1.3963799927016407E-2</v>
      </c>
      <c r="BW152" s="194">
        <f t="shared" si="176"/>
        <v>0</v>
      </c>
      <c r="BX152" s="19">
        <f ca="1"/>
        <v>0</v>
      </c>
      <c r="BY152" s="208">
        <f t="shared" ca="1" si="177"/>
        <v>0</v>
      </c>
      <c r="BZ152" s="207"/>
      <c r="CA152" s="194"/>
      <c r="CB152" s="198" cm="1">
        <f t="array" ref="CB152">IFERROR(MATCH(TRUE,INDEX($B$14:$B$117&gt;=CA152,0),0),"")</f>
        <v>1</v>
      </c>
      <c r="CC152" s="194">
        <f t="shared" ca="1" si="178"/>
        <v>1.3963799927016407E-2</v>
      </c>
      <c r="CF152" s="194">
        <f t="shared" si="179"/>
        <v>0</v>
      </c>
      <c r="CG152" s="19">
        <f ca="1"/>
        <v>0</v>
      </c>
      <c r="CH152" s="208">
        <f t="shared" ca="1" si="180"/>
        <v>0</v>
      </c>
      <c r="CI152" s="207"/>
      <c r="CJ152" s="194"/>
      <c r="CK152" s="198" cm="1">
        <f t="array" ref="CK152">IFERROR(MATCH(TRUE,INDEX($B$14:$B$117&gt;=CJ152,0),0),"")</f>
        <v>1</v>
      </c>
      <c r="CL152" s="194">
        <f t="shared" ca="1" si="181"/>
        <v>1.3963799927016407E-2</v>
      </c>
      <c r="CO152" s="194">
        <f t="shared" si="182"/>
        <v>0</v>
      </c>
      <c r="CP152" s="19">
        <f ca="1"/>
        <v>0</v>
      </c>
      <c r="CQ152" s="208">
        <f t="shared" ca="1" si="183"/>
        <v>0</v>
      </c>
      <c r="CR152" s="207"/>
      <c r="CS152" s="194"/>
      <c r="CT152" s="198" cm="1">
        <f t="array" ref="CT152">IFERROR(MATCH(TRUE,INDEX($B$14:$B$117&gt;=CS152,0),0),"")</f>
        <v>1</v>
      </c>
      <c r="CU152" s="194">
        <f t="shared" ca="1" si="184"/>
        <v>1.3963799927016407E-2</v>
      </c>
      <c r="CX152" s="194">
        <f t="shared" si="185"/>
        <v>0</v>
      </c>
      <c r="CY152" s="19" t="e">
        <f ca="1"/>
        <v>#N/A</v>
      </c>
      <c r="CZ152" s="208" t="e">
        <f t="shared" ca="1" si="186"/>
        <v>#N/A</v>
      </c>
      <c r="DA152" s="207"/>
      <c r="DB152" s="194"/>
      <c r="DC152" s="198" cm="1">
        <f t="array" ref="DC152">IFERROR(MATCH(TRUE,INDEX($B$14:$B$117&gt;=DB152,0),0),"")</f>
        <v>1</v>
      </c>
      <c r="DD152" s="194">
        <f t="shared" ca="1" si="187"/>
        <v>1.3963799927016407E-2</v>
      </c>
      <c r="DG152" s="194">
        <f t="shared" si="188"/>
        <v>0</v>
      </c>
      <c r="DH152" s="19" t="e">
        <f ca="1"/>
        <v>#N/A</v>
      </c>
      <c r="DI152" s="208" t="e">
        <f t="shared" ca="1" si="189"/>
        <v>#N/A</v>
      </c>
      <c r="DJ152" s="207"/>
      <c r="DK152" s="194"/>
      <c r="DL152" s="198" cm="1">
        <f t="array" ref="DL152">IFERROR(MATCH(TRUE,INDEX($B$14:$B$117&gt;=DK152,0),0),"")</f>
        <v>1</v>
      </c>
      <c r="DM152" s="194">
        <f t="shared" ca="1" si="190"/>
        <v>1.3963799927016407E-2</v>
      </c>
      <c r="DP152" s="194">
        <f t="shared" si="191"/>
        <v>0</v>
      </c>
      <c r="DQ152" s="19" t="e">
        <f ca="1"/>
        <v>#N/A</v>
      </c>
      <c r="DR152" s="208" t="e">
        <f t="shared" ca="1" si="192"/>
        <v>#N/A</v>
      </c>
      <c r="DS152" s="207"/>
      <c r="DT152" s="194"/>
      <c r="DU152" s="198" cm="1">
        <f t="array" ref="DU152">IFERROR(MATCH(TRUE,INDEX($B$14:$B$117&gt;=DT152,0),0),"")</f>
        <v>1</v>
      </c>
      <c r="DV152" s="194">
        <f t="shared" ca="1" si="193"/>
        <v>1.3963799927016407E-2</v>
      </c>
      <c r="DY152" s="194">
        <f t="shared" si="194"/>
        <v>0</v>
      </c>
      <c r="DZ152" s="19" t="e">
        <f ca="1"/>
        <v>#N/A</v>
      </c>
      <c r="EA152" s="208" t="e">
        <f t="shared" ca="1" si="195"/>
        <v>#N/A</v>
      </c>
      <c r="EB152" s="207"/>
      <c r="EC152" s="194"/>
      <c r="ED152" s="198" cm="1">
        <f t="array" ref="ED152">IFERROR(MATCH(TRUE,INDEX($B$14:$B$117&gt;=EC152,0),0),"")</f>
        <v>1</v>
      </c>
      <c r="EE152" s="194">
        <f t="shared" ca="1" si="196"/>
        <v>1.3963799927016407E-2</v>
      </c>
      <c r="EH152" s="194">
        <f t="shared" si="197"/>
        <v>0</v>
      </c>
      <c r="EI152" s="19" t="e">
        <f ca="1"/>
        <v>#N/A</v>
      </c>
      <c r="EJ152" s="208" t="e">
        <f t="shared" ca="1" si="198"/>
        <v>#N/A</v>
      </c>
      <c r="EK152" s="207"/>
      <c r="EL152" s="194"/>
      <c r="EM152" s="198" cm="1">
        <f t="array" ref="EM152">IFERROR(MATCH(TRUE,INDEX($B$14:$B$117&gt;=EL152,0),0),"")</f>
        <v>1</v>
      </c>
      <c r="EN152" s="194">
        <f t="shared" ca="1" si="199"/>
        <v>1.3963799927016407E-2</v>
      </c>
      <c r="EQ152" s="194">
        <f t="shared" si="200"/>
        <v>0</v>
      </c>
      <c r="ER152" s="19" t="e">
        <f ca="1"/>
        <v>#N/A</v>
      </c>
      <c r="ES152" s="208" t="e">
        <f t="shared" ca="1" si="201"/>
        <v>#N/A</v>
      </c>
      <c r="ET152" s="207"/>
      <c r="EU152" s="194"/>
      <c r="EV152" s="198" cm="1">
        <f t="array" ref="EV152">IFERROR(MATCH(TRUE,INDEX($B$14:$B$117&gt;=EU152,0),0),"")</f>
        <v>1</v>
      </c>
      <c r="EW152" s="194">
        <f t="shared" ca="1" si="202"/>
        <v>1.3963799927016407E-2</v>
      </c>
      <c r="EZ152" s="194">
        <f t="shared" si="203"/>
        <v>0</v>
      </c>
      <c r="FA152" s="19" t="e">
        <f ca="1"/>
        <v>#N/A</v>
      </c>
      <c r="FB152" s="208" t="e">
        <f t="shared" ca="1" si="204"/>
        <v>#N/A</v>
      </c>
      <c r="FC152" s="207"/>
      <c r="FD152" s="194"/>
      <c r="FE152" s="198" cm="1">
        <f t="array" ref="FE152">IFERROR(MATCH(TRUE,INDEX($B$14:$B$117&gt;=FD152,0),0),"")</f>
        <v>1</v>
      </c>
      <c r="FF152" s="194">
        <f t="shared" ca="1" si="205"/>
        <v>1.3963799927016407E-2</v>
      </c>
      <c r="FI152" s="194">
        <f t="shared" si="206"/>
        <v>0</v>
      </c>
      <c r="FJ152" s="19" t="e">
        <f ca="1"/>
        <v>#N/A</v>
      </c>
      <c r="FK152" s="208" t="e">
        <f t="shared" ca="1" si="207"/>
        <v>#N/A</v>
      </c>
      <c r="FL152" s="207"/>
      <c r="FM152" s="194"/>
      <c r="FN152" s="198" cm="1">
        <f t="array" ref="FN152">IFERROR(MATCH(TRUE,INDEX($B$14:$B$117&gt;=FM152,0),0),"")</f>
        <v>1</v>
      </c>
      <c r="FO152" s="194">
        <f t="shared" ca="1" si="208"/>
        <v>1.3963799927016407E-2</v>
      </c>
      <c r="FR152" s="194">
        <f t="shared" si="209"/>
        <v>0</v>
      </c>
      <c r="FS152" s="19" t="e">
        <f ca="1"/>
        <v>#N/A</v>
      </c>
      <c r="FT152" s="208" t="e">
        <f t="shared" ca="1" si="210"/>
        <v>#N/A</v>
      </c>
      <c r="FU152" s="207"/>
      <c r="FV152" s="194"/>
      <c r="FW152" s="198" cm="1">
        <f t="array" ref="FW152">IFERROR(MATCH(TRUE,INDEX($B$14:$B$117&gt;=FV152,0),0),"")</f>
        <v>1</v>
      </c>
      <c r="FX152" s="194">
        <f t="shared" ca="1" si="211"/>
        <v>1.3963799927016407E-2</v>
      </c>
      <c r="GA152" s="194">
        <f t="shared" si="212"/>
        <v>0</v>
      </c>
      <c r="GB152" s="19" t="e">
        <f ca="1"/>
        <v>#N/A</v>
      </c>
      <c r="GC152" s="208" t="e">
        <f t="shared" ca="1" si="213"/>
        <v>#N/A</v>
      </c>
    </row>
    <row r="153" spans="6:185" x14ac:dyDescent="0.2">
      <c r="F153" s="207"/>
      <c r="G153" s="194"/>
      <c r="H153" s="198" cm="1">
        <f t="array" ref="H153">IFERROR(MATCH(TRUE,INDEX($B$14:$B$117&gt;=G153,0),0),"")</f>
        <v>1</v>
      </c>
      <c r="I153" s="194">
        <f t="shared" ca="1" si="158"/>
        <v>1.3963799927016407E-2</v>
      </c>
      <c r="L153" s="194">
        <f t="shared" si="214"/>
        <v>0</v>
      </c>
      <c r="M153" s="19">
        <f ca="1"/>
        <v>0</v>
      </c>
      <c r="N153" s="208">
        <f t="shared" ca="1" si="215"/>
        <v>0</v>
      </c>
      <c r="O153" s="207"/>
      <c r="P153" s="194"/>
      <c r="Q153" s="198" cm="1">
        <f t="array" ref="Q153">IFERROR(MATCH(TRUE,INDEX($B$14:$B$117&gt;=P153,0),0),"")</f>
        <v>1</v>
      </c>
      <c r="R153" s="194">
        <f t="shared" ca="1" si="159"/>
        <v>1.3963799927016407E-2</v>
      </c>
      <c r="U153" s="194">
        <f t="shared" si="216"/>
        <v>0</v>
      </c>
      <c r="V153" s="19">
        <f ca="1"/>
        <v>0</v>
      </c>
      <c r="W153" s="208">
        <f t="shared" ca="1" si="217"/>
        <v>0</v>
      </c>
      <c r="X153" s="207"/>
      <c r="Y153" s="194"/>
      <c r="Z153" s="198" cm="1">
        <f t="array" ref="Z153">IFERROR(MATCH(TRUE,INDEX($B$14:$B$117&gt;=Y153,0),0),"")</f>
        <v>1</v>
      </c>
      <c r="AA153" s="194">
        <f t="shared" ca="1" si="160"/>
        <v>1.3963799927016407E-2</v>
      </c>
      <c r="AD153" s="194">
        <f t="shared" si="161"/>
        <v>0</v>
      </c>
      <c r="AE153" s="19">
        <f ca="1"/>
        <v>0</v>
      </c>
      <c r="AF153" s="208">
        <f t="shared" ca="1" si="162"/>
        <v>0</v>
      </c>
      <c r="AG153" s="207"/>
      <c r="AH153" s="194"/>
      <c r="AI153" s="198" cm="1">
        <f t="array" ref="AI153">IFERROR(MATCH(TRUE,INDEX($B$14:$B$117&gt;=AH153,0),0),"")</f>
        <v>1</v>
      </c>
      <c r="AJ153" s="194">
        <f t="shared" ca="1" si="163"/>
        <v>1.3963799927016407E-2</v>
      </c>
      <c r="AM153" s="194">
        <f t="shared" si="164"/>
        <v>0</v>
      </c>
      <c r="AN153" s="19">
        <f ca="1"/>
        <v>0</v>
      </c>
      <c r="AO153" s="208">
        <f t="shared" ca="1" si="165"/>
        <v>0</v>
      </c>
      <c r="AP153" s="207"/>
      <c r="AQ153" s="194"/>
      <c r="AR153" s="198" cm="1">
        <f t="array" ref="AR153">IFERROR(MATCH(TRUE,INDEX($B$14:$B$117&gt;=AQ153,0),0),"")</f>
        <v>1</v>
      </c>
      <c r="AS153" s="194">
        <f t="shared" ca="1" si="166"/>
        <v>1.3963799927016407E-2</v>
      </c>
      <c r="AV153" s="194">
        <f t="shared" si="167"/>
        <v>0</v>
      </c>
      <c r="AW153" s="19">
        <f ca="1"/>
        <v>0</v>
      </c>
      <c r="AX153" s="208">
        <f t="shared" ca="1" si="168"/>
        <v>0</v>
      </c>
      <c r="AY153" s="207"/>
      <c r="AZ153" s="194"/>
      <c r="BA153" s="198" cm="1">
        <f t="array" ref="BA153">IFERROR(MATCH(TRUE,INDEX($B$14:$B$117&gt;=AZ153,0),0),"")</f>
        <v>1</v>
      </c>
      <c r="BB153" s="194">
        <f t="shared" ca="1" si="169"/>
        <v>1.3963799927016407E-2</v>
      </c>
      <c r="BE153" s="194">
        <f t="shared" si="170"/>
        <v>0</v>
      </c>
      <c r="BF153" s="19">
        <f ca="1"/>
        <v>0</v>
      </c>
      <c r="BG153" s="208">
        <f t="shared" ca="1" si="171"/>
        <v>0</v>
      </c>
      <c r="BH153" s="207"/>
      <c r="BI153" s="194"/>
      <c r="BJ153" s="198" cm="1">
        <f t="array" ref="BJ153">IFERROR(MATCH(TRUE,INDEX($B$14:$B$117&gt;=BI153,0),0),"")</f>
        <v>1</v>
      </c>
      <c r="BK153" s="194">
        <f t="shared" ca="1" si="172"/>
        <v>1.3963799927016407E-2</v>
      </c>
      <c r="BN153" s="194">
        <f t="shared" si="173"/>
        <v>0</v>
      </c>
      <c r="BO153" s="19">
        <f ca="1"/>
        <v>0</v>
      </c>
      <c r="BP153" s="208">
        <f t="shared" ca="1" si="174"/>
        <v>0</v>
      </c>
      <c r="BQ153" s="207"/>
      <c r="BR153" s="194"/>
      <c r="BS153" s="198" cm="1">
        <f t="array" ref="BS153">IFERROR(MATCH(TRUE,INDEX($B$14:$B$117&gt;=BR153,0),0),"")</f>
        <v>1</v>
      </c>
      <c r="BT153" s="194">
        <f t="shared" ca="1" si="175"/>
        <v>1.3963799927016407E-2</v>
      </c>
      <c r="BW153" s="194">
        <f t="shared" si="176"/>
        <v>0</v>
      </c>
      <c r="BX153" s="19">
        <f ca="1"/>
        <v>0</v>
      </c>
      <c r="BY153" s="208">
        <f t="shared" ca="1" si="177"/>
        <v>0</v>
      </c>
      <c r="BZ153" s="207"/>
      <c r="CA153" s="194"/>
      <c r="CB153" s="198" cm="1">
        <f t="array" ref="CB153">IFERROR(MATCH(TRUE,INDEX($B$14:$B$117&gt;=CA153,0),0),"")</f>
        <v>1</v>
      </c>
      <c r="CC153" s="194">
        <f t="shared" ca="1" si="178"/>
        <v>1.3963799927016407E-2</v>
      </c>
      <c r="CF153" s="194">
        <f t="shared" si="179"/>
        <v>0</v>
      </c>
      <c r="CG153" s="19">
        <f ca="1"/>
        <v>0</v>
      </c>
      <c r="CH153" s="208">
        <f t="shared" ca="1" si="180"/>
        <v>0</v>
      </c>
      <c r="CI153" s="207"/>
      <c r="CJ153" s="194"/>
      <c r="CK153" s="198" cm="1">
        <f t="array" ref="CK153">IFERROR(MATCH(TRUE,INDEX($B$14:$B$117&gt;=CJ153,0),0),"")</f>
        <v>1</v>
      </c>
      <c r="CL153" s="194">
        <f t="shared" ca="1" si="181"/>
        <v>1.3963799927016407E-2</v>
      </c>
      <c r="CO153" s="194">
        <f t="shared" si="182"/>
        <v>0</v>
      </c>
      <c r="CP153" s="19">
        <f ca="1"/>
        <v>0</v>
      </c>
      <c r="CQ153" s="208">
        <f t="shared" ca="1" si="183"/>
        <v>0</v>
      </c>
      <c r="CR153" s="207"/>
      <c r="CS153" s="194"/>
      <c r="CT153" s="198" cm="1">
        <f t="array" ref="CT153">IFERROR(MATCH(TRUE,INDEX($B$14:$B$117&gt;=CS153,0),0),"")</f>
        <v>1</v>
      </c>
      <c r="CU153" s="194">
        <f t="shared" ca="1" si="184"/>
        <v>1.3963799927016407E-2</v>
      </c>
      <c r="CX153" s="194">
        <f t="shared" si="185"/>
        <v>0</v>
      </c>
      <c r="CY153" s="19" t="e">
        <f ca="1"/>
        <v>#N/A</v>
      </c>
      <c r="CZ153" s="208" t="e">
        <f t="shared" ca="1" si="186"/>
        <v>#N/A</v>
      </c>
      <c r="DA153" s="207"/>
      <c r="DB153" s="194"/>
      <c r="DC153" s="198" cm="1">
        <f t="array" ref="DC153">IFERROR(MATCH(TRUE,INDEX($B$14:$B$117&gt;=DB153,0),0),"")</f>
        <v>1</v>
      </c>
      <c r="DD153" s="194">
        <f t="shared" ca="1" si="187"/>
        <v>1.3963799927016407E-2</v>
      </c>
      <c r="DG153" s="194">
        <f t="shared" si="188"/>
        <v>0</v>
      </c>
      <c r="DH153" s="19" t="e">
        <f ca="1"/>
        <v>#N/A</v>
      </c>
      <c r="DI153" s="208" t="e">
        <f t="shared" ca="1" si="189"/>
        <v>#N/A</v>
      </c>
      <c r="DJ153" s="207"/>
      <c r="DK153" s="194"/>
      <c r="DL153" s="198" cm="1">
        <f t="array" ref="DL153">IFERROR(MATCH(TRUE,INDEX($B$14:$B$117&gt;=DK153,0),0),"")</f>
        <v>1</v>
      </c>
      <c r="DM153" s="194">
        <f t="shared" ca="1" si="190"/>
        <v>1.3963799927016407E-2</v>
      </c>
      <c r="DP153" s="194">
        <f t="shared" si="191"/>
        <v>0</v>
      </c>
      <c r="DQ153" s="19" t="e">
        <f ca="1"/>
        <v>#N/A</v>
      </c>
      <c r="DR153" s="208" t="e">
        <f t="shared" ca="1" si="192"/>
        <v>#N/A</v>
      </c>
      <c r="DS153" s="207"/>
      <c r="DT153" s="194"/>
      <c r="DU153" s="198" cm="1">
        <f t="array" ref="DU153">IFERROR(MATCH(TRUE,INDEX($B$14:$B$117&gt;=DT153,0),0),"")</f>
        <v>1</v>
      </c>
      <c r="DV153" s="194">
        <f t="shared" ca="1" si="193"/>
        <v>1.3963799927016407E-2</v>
      </c>
      <c r="DY153" s="194">
        <f t="shared" si="194"/>
        <v>0</v>
      </c>
      <c r="DZ153" s="19" t="e">
        <f ca="1"/>
        <v>#N/A</v>
      </c>
      <c r="EA153" s="208" t="e">
        <f t="shared" ca="1" si="195"/>
        <v>#N/A</v>
      </c>
      <c r="EB153" s="207"/>
      <c r="EC153" s="194"/>
      <c r="ED153" s="198" cm="1">
        <f t="array" ref="ED153">IFERROR(MATCH(TRUE,INDEX($B$14:$B$117&gt;=EC153,0),0),"")</f>
        <v>1</v>
      </c>
      <c r="EE153" s="194">
        <f t="shared" ca="1" si="196"/>
        <v>1.3963799927016407E-2</v>
      </c>
      <c r="EH153" s="194">
        <f t="shared" si="197"/>
        <v>0</v>
      </c>
      <c r="EI153" s="19" t="e">
        <f ca="1"/>
        <v>#N/A</v>
      </c>
      <c r="EJ153" s="208" t="e">
        <f t="shared" ca="1" si="198"/>
        <v>#N/A</v>
      </c>
      <c r="EK153" s="207"/>
      <c r="EL153" s="194"/>
      <c r="EM153" s="198" cm="1">
        <f t="array" ref="EM153">IFERROR(MATCH(TRUE,INDEX($B$14:$B$117&gt;=EL153,0),0),"")</f>
        <v>1</v>
      </c>
      <c r="EN153" s="194">
        <f t="shared" ca="1" si="199"/>
        <v>1.3963799927016407E-2</v>
      </c>
      <c r="EQ153" s="194">
        <f t="shared" si="200"/>
        <v>0</v>
      </c>
      <c r="ER153" s="19" t="e">
        <f ca="1"/>
        <v>#N/A</v>
      </c>
      <c r="ES153" s="208" t="e">
        <f t="shared" ca="1" si="201"/>
        <v>#N/A</v>
      </c>
      <c r="ET153" s="207"/>
      <c r="EU153" s="194"/>
      <c r="EV153" s="198" cm="1">
        <f t="array" ref="EV153">IFERROR(MATCH(TRUE,INDEX($B$14:$B$117&gt;=EU153,0),0),"")</f>
        <v>1</v>
      </c>
      <c r="EW153" s="194">
        <f t="shared" ca="1" si="202"/>
        <v>1.3963799927016407E-2</v>
      </c>
      <c r="EZ153" s="194">
        <f t="shared" si="203"/>
        <v>0</v>
      </c>
      <c r="FA153" s="19" t="e">
        <f ca="1"/>
        <v>#N/A</v>
      </c>
      <c r="FB153" s="208" t="e">
        <f t="shared" ca="1" si="204"/>
        <v>#N/A</v>
      </c>
      <c r="FC153" s="207"/>
      <c r="FD153" s="194"/>
      <c r="FE153" s="198" cm="1">
        <f t="array" ref="FE153">IFERROR(MATCH(TRUE,INDEX($B$14:$B$117&gt;=FD153,0),0),"")</f>
        <v>1</v>
      </c>
      <c r="FF153" s="194">
        <f t="shared" ca="1" si="205"/>
        <v>1.3963799927016407E-2</v>
      </c>
      <c r="FI153" s="194">
        <f t="shared" si="206"/>
        <v>0</v>
      </c>
      <c r="FJ153" s="19" t="e">
        <f ca="1"/>
        <v>#N/A</v>
      </c>
      <c r="FK153" s="208" t="e">
        <f t="shared" ca="1" si="207"/>
        <v>#N/A</v>
      </c>
      <c r="FL153" s="207"/>
      <c r="FM153" s="194"/>
      <c r="FN153" s="198" cm="1">
        <f t="array" ref="FN153">IFERROR(MATCH(TRUE,INDEX($B$14:$B$117&gt;=FM153,0),0),"")</f>
        <v>1</v>
      </c>
      <c r="FO153" s="194">
        <f t="shared" ca="1" si="208"/>
        <v>1.3963799927016407E-2</v>
      </c>
      <c r="FR153" s="194">
        <f t="shared" si="209"/>
        <v>0</v>
      </c>
      <c r="FS153" s="19" t="e">
        <f ca="1"/>
        <v>#N/A</v>
      </c>
      <c r="FT153" s="208" t="e">
        <f t="shared" ca="1" si="210"/>
        <v>#N/A</v>
      </c>
      <c r="FU153" s="207"/>
      <c r="FV153" s="194"/>
      <c r="FW153" s="198" cm="1">
        <f t="array" ref="FW153">IFERROR(MATCH(TRUE,INDEX($B$14:$B$117&gt;=FV153,0),0),"")</f>
        <v>1</v>
      </c>
      <c r="FX153" s="194">
        <f t="shared" ca="1" si="211"/>
        <v>1.3963799927016407E-2</v>
      </c>
      <c r="GA153" s="194">
        <f t="shared" si="212"/>
        <v>0</v>
      </c>
      <c r="GB153" s="19" t="e">
        <f ca="1"/>
        <v>#N/A</v>
      </c>
      <c r="GC153" s="208" t="e">
        <f t="shared" ca="1" si="213"/>
        <v>#N/A</v>
      </c>
    </row>
    <row r="154" spans="6:185" x14ac:dyDescent="0.2">
      <c r="F154" s="207"/>
      <c r="G154" s="194"/>
      <c r="H154" s="198" cm="1">
        <f t="array" ref="H154">IFERROR(MATCH(TRUE,INDEX($B$14:$B$117&gt;=G154,0),0),"")</f>
        <v>1</v>
      </c>
      <c r="I154" s="194">
        <f t="shared" ca="1" si="158"/>
        <v>1.3963799927016407E-2</v>
      </c>
      <c r="L154" s="194">
        <f t="shared" si="214"/>
        <v>0</v>
      </c>
      <c r="M154" s="19">
        <f ca="1"/>
        <v>0</v>
      </c>
      <c r="N154" s="208">
        <f t="shared" ca="1" si="215"/>
        <v>0</v>
      </c>
      <c r="O154" s="207"/>
      <c r="P154" s="194"/>
      <c r="Q154" s="198" cm="1">
        <f t="array" ref="Q154">IFERROR(MATCH(TRUE,INDEX($B$14:$B$117&gt;=P154,0),0),"")</f>
        <v>1</v>
      </c>
      <c r="R154" s="194">
        <f t="shared" ca="1" si="159"/>
        <v>1.3963799927016407E-2</v>
      </c>
      <c r="U154" s="194">
        <f t="shared" si="216"/>
        <v>0</v>
      </c>
      <c r="V154" s="19">
        <f ca="1"/>
        <v>0</v>
      </c>
      <c r="W154" s="208">
        <f t="shared" ca="1" si="217"/>
        <v>0</v>
      </c>
      <c r="X154" s="207"/>
      <c r="Y154" s="194"/>
      <c r="Z154" s="198" cm="1">
        <f t="array" ref="Z154">IFERROR(MATCH(TRUE,INDEX($B$14:$B$117&gt;=Y154,0),0),"")</f>
        <v>1</v>
      </c>
      <c r="AA154" s="194">
        <f t="shared" ca="1" si="160"/>
        <v>1.3963799927016407E-2</v>
      </c>
      <c r="AD154" s="194">
        <f t="shared" si="161"/>
        <v>0</v>
      </c>
      <c r="AE154" s="19">
        <f ca="1"/>
        <v>0</v>
      </c>
      <c r="AF154" s="208">
        <f t="shared" ca="1" si="162"/>
        <v>0</v>
      </c>
      <c r="AG154" s="207"/>
      <c r="AH154" s="194"/>
      <c r="AI154" s="198" cm="1">
        <f t="array" ref="AI154">IFERROR(MATCH(TRUE,INDEX($B$14:$B$117&gt;=AH154,0),0),"")</f>
        <v>1</v>
      </c>
      <c r="AJ154" s="194">
        <f t="shared" ca="1" si="163"/>
        <v>1.3963799927016407E-2</v>
      </c>
      <c r="AM154" s="194">
        <f t="shared" si="164"/>
        <v>0</v>
      </c>
      <c r="AN154" s="19">
        <f ca="1"/>
        <v>0</v>
      </c>
      <c r="AO154" s="208">
        <f t="shared" ca="1" si="165"/>
        <v>0</v>
      </c>
      <c r="AP154" s="207"/>
      <c r="AQ154" s="194"/>
      <c r="AR154" s="198" cm="1">
        <f t="array" ref="AR154">IFERROR(MATCH(TRUE,INDEX($B$14:$B$117&gt;=AQ154,0),0),"")</f>
        <v>1</v>
      </c>
      <c r="AS154" s="194">
        <f t="shared" ca="1" si="166"/>
        <v>1.3963799927016407E-2</v>
      </c>
      <c r="AV154" s="194">
        <f t="shared" si="167"/>
        <v>0</v>
      </c>
      <c r="AW154" s="19">
        <f ca="1"/>
        <v>0</v>
      </c>
      <c r="AX154" s="208">
        <f t="shared" ca="1" si="168"/>
        <v>0</v>
      </c>
      <c r="AY154" s="207"/>
      <c r="AZ154" s="194"/>
      <c r="BA154" s="198" cm="1">
        <f t="array" ref="BA154">IFERROR(MATCH(TRUE,INDEX($B$14:$B$117&gt;=AZ154,0),0),"")</f>
        <v>1</v>
      </c>
      <c r="BB154" s="194">
        <f t="shared" ca="1" si="169"/>
        <v>1.3963799927016407E-2</v>
      </c>
      <c r="BE154" s="194">
        <f t="shared" si="170"/>
        <v>0</v>
      </c>
      <c r="BF154" s="19">
        <f ca="1"/>
        <v>0</v>
      </c>
      <c r="BG154" s="208">
        <f t="shared" ca="1" si="171"/>
        <v>0</v>
      </c>
      <c r="BH154" s="207"/>
      <c r="BI154" s="194"/>
      <c r="BJ154" s="198" cm="1">
        <f t="array" ref="BJ154">IFERROR(MATCH(TRUE,INDEX($B$14:$B$117&gt;=BI154,0),0),"")</f>
        <v>1</v>
      </c>
      <c r="BK154" s="194">
        <f t="shared" ca="1" si="172"/>
        <v>1.3963799927016407E-2</v>
      </c>
      <c r="BN154" s="194">
        <f t="shared" si="173"/>
        <v>0</v>
      </c>
      <c r="BO154" s="19">
        <f ca="1"/>
        <v>0</v>
      </c>
      <c r="BP154" s="208">
        <f t="shared" ca="1" si="174"/>
        <v>0</v>
      </c>
      <c r="BQ154" s="207"/>
      <c r="BR154" s="194"/>
      <c r="BS154" s="198" cm="1">
        <f t="array" ref="BS154">IFERROR(MATCH(TRUE,INDEX($B$14:$B$117&gt;=BR154,0),0),"")</f>
        <v>1</v>
      </c>
      <c r="BT154" s="194">
        <f t="shared" ca="1" si="175"/>
        <v>1.3963799927016407E-2</v>
      </c>
      <c r="BW154" s="194">
        <f t="shared" si="176"/>
        <v>0</v>
      </c>
      <c r="BX154" s="19">
        <f ca="1"/>
        <v>0</v>
      </c>
      <c r="BY154" s="208">
        <f t="shared" ca="1" si="177"/>
        <v>0</v>
      </c>
      <c r="BZ154" s="207"/>
      <c r="CA154" s="194"/>
      <c r="CB154" s="198" cm="1">
        <f t="array" ref="CB154">IFERROR(MATCH(TRUE,INDEX($B$14:$B$117&gt;=CA154,0),0),"")</f>
        <v>1</v>
      </c>
      <c r="CC154" s="194">
        <f t="shared" ca="1" si="178"/>
        <v>1.3963799927016407E-2</v>
      </c>
      <c r="CF154" s="194">
        <f t="shared" si="179"/>
        <v>0</v>
      </c>
      <c r="CG154" s="19">
        <f ca="1"/>
        <v>0</v>
      </c>
      <c r="CH154" s="208">
        <f t="shared" ca="1" si="180"/>
        <v>0</v>
      </c>
      <c r="CI154" s="207"/>
      <c r="CJ154" s="194"/>
      <c r="CK154" s="198" cm="1">
        <f t="array" ref="CK154">IFERROR(MATCH(TRUE,INDEX($B$14:$B$117&gt;=CJ154,0),0),"")</f>
        <v>1</v>
      </c>
      <c r="CL154" s="194">
        <f t="shared" ca="1" si="181"/>
        <v>1.3963799927016407E-2</v>
      </c>
      <c r="CO154" s="194">
        <f t="shared" si="182"/>
        <v>0</v>
      </c>
      <c r="CP154" s="19">
        <f ca="1"/>
        <v>0</v>
      </c>
      <c r="CQ154" s="208">
        <f t="shared" ca="1" si="183"/>
        <v>0</v>
      </c>
      <c r="CR154" s="207"/>
      <c r="CS154" s="194"/>
      <c r="CT154" s="198" cm="1">
        <f t="array" ref="CT154">IFERROR(MATCH(TRUE,INDEX($B$14:$B$117&gt;=CS154,0),0),"")</f>
        <v>1</v>
      </c>
      <c r="CU154" s="194">
        <f t="shared" ca="1" si="184"/>
        <v>1.3963799927016407E-2</v>
      </c>
      <c r="CX154" s="194">
        <f t="shared" si="185"/>
        <v>0</v>
      </c>
      <c r="CY154" s="19" t="e">
        <f ca="1"/>
        <v>#N/A</v>
      </c>
      <c r="CZ154" s="208" t="e">
        <f t="shared" ca="1" si="186"/>
        <v>#N/A</v>
      </c>
      <c r="DA154" s="207"/>
      <c r="DB154" s="194"/>
      <c r="DC154" s="198" cm="1">
        <f t="array" ref="DC154">IFERROR(MATCH(TRUE,INDEX($B$14:$B$117&gt;=DB154,0),0),"")</f>
        <v>1</v>
      </c>
      <c r="DD154" s="194">
        <f t="shared" ca="1" si="187"/>
        <v>1.3963799927016407E-2</v>
      </c>
      <c r="DG154" s="194">
        <f t="shared" si="188"/>
        <v>0</v>
      </c>
      <c r="DH154" s="19" t="e">
        <f ca="1"/>
        <v>#N/A</v>
      </c>
      <c r="DI154" s="208" t="e">
        <f t="shared" ca="1" si="189"/>
        <v>#N/A</v>
      </c>
      <c r="DJ154" s="207"/>
      <c r="DK154" s="194"/>
      <c r="DL154" s="198" cm="1">
        <f t="array" ref="DL154">IFERROR(MATCH(TRUE,INDEX($B$14:$B$117&gt;=DK154,0),0),"")</f>
        <v>1</v>
      </c>
      <c r="DM154" s="194">
        <f t="shared" ca="1" si="190"/>
        <v>1.3963799927016407E-2</v>
      </c>
      <c r="DP154" s="194">
        <f t="shared" si="191"/>
        <v>0</v>
      </c>
      <c r="DQ154" s="19" t="e">
        <f ca="1"/>
        <v>#N/A</v>
      </c>
      <c r="DR154" s="208" t="e">
        <f t="shared" ca="1" si="192"/>
        <v>#N/A</v>
      </c>
      <c r="DS154" s="207"/>
      <c r="DT154" s="194"/>
      <c r="DU154" s="198" cm="1">
        <f t="array" ref="DU154">IFERROR(MATCH(TRUE,INDEX($B$14:$B$117&gt;=DT154,0),0),"")</f>
        <v>1</v>
      </c>
      <c r="DV154" s="194">
        <f t="shared" ca="1" si="193"/>
        <v>1.3963799927016407E-2</v>
      </c>
      <c r="DY154" s="194">
        <f t="shared" si="194"/>
        <v>0</v>
      </c>
      <c r="DZ154" s="19" t="e">
        <f ca="1"/>
        <v>#N/A</v>
      </c>
      <c r="EA154" s="208" t="e">
        <f t="shared" ca="1" si="195"/>
        <v>#N/A</v>
      </c>
      <c r="EB154" s="207"/>
      <c r="EC154" s="194"/>
      <c r="ED154" s="198" cm="1">
        <f t="array" ref="ED154">IFERROR(MATCH(TRUE,INDEX($B$14:$B$117&gt;=EC154,0),0),"")</f>
        <v>1</v>
      </c>
      <c r="EE154" s="194">
        <f t="shared" ca="1" si="196"/>
        <v>1.3963799927016407E-2</v>
      </c>
      <c r="EH154" s="194">
        <f t="shared" si="197"/>
        <v>0</v>
      </c>
      <c r="EI154" s="19" t="e">
        <f ca="1"/>
        <v>#N/A</v>
      </c>
      <c r="EJ154" s="208" t="e">
        <f t="shared" ca="1" si="198"/>
        <v>#N/A</v>
      </c>
      <c r="EK154" s="207"/>
      <c r="EL154" s="194"/>
      <c r="EM154" s="198" cm="1">
        <f t="array" ref="EM154">IFERROR(MATCH(TRUE,INDEX($B$14:$B$117&gt;=EL154,0),0),"")</f>
        <v>1</v>
      </c>
      <c r="EN154" s="194">
        <f t="shared" ca="1" si="199"/>
        <v>1.3963799927016407E-2</v>
      </c>
      <c r="EQ154" s="194">
        <f t="shared" si="200"/>
        <v>0</v>
      </c>
      <c r="ER154" s="19" t="e">
        <f ca="1"/>
        <v>#N/A</v>
      </c>
      <c r="ES154" s="208" t="e">
        <f t="shared" ca="1" si="201"/>
        <v>#N/A</v>
      </c>
      <c r="ET154" s="207"/>
      <c r="EU154" s="194"/>
      <c r="EV154" s="198" cm="1">
        <f t="array" ref="EV154">IFERROR(MATCH(TRUE,INDEX($B$14:$B$117&gt;=EU154,0),0),"")</f>
        <v>1</v>
      </c>
      <c r="EW154" s="194">
        <f t="shared" ca="1" si="202"/>
        <v>1.3963799927016407E-2</v>
      </c>
      <c r="EZ154" s="194">
        <f t="shared" si="203"/>
        <v>0</v>
      </c>
      <c r="FA154" s="19" t="e">
        <f ca="1"/>
        <v>#N/A</v>
      </c>
      <c r="FB154" s="208" t="e">
        <f t="shared" ca="1" si="204"/>
        <v>#N/A</v>
      </c>
      <c r="FC154" s="207"/>
      <c r="FD154" s="194"/>
      <c r="FE154" s="198" cm="1">
        <f t="array" ref="FE154">IFERROR(MATCH(TRUE,INDEX($B$14:$B$117&gt;=FD154,0),0),"")</f>
        <v>1</v>
      </c>
      <c r="FF154" s="194">
        <f t="shared" ca="1" si="205"/>
        <v>1.3963799927016407E-2</v>
      </c>
      <c r="FI154" s="194">
        <f t="shared" si="206"/>
        <v>0</v>
      </c>
      <c r="FJ154" s="19" t="e">
        <f ca="1"/>
        <v>#N/A</v>
      </c>
      <c r="FK154" s="208" t="e">
        <f t="shared" ca="1" si="207"/>
        <v>#N/A</v>
      </c>
      <c r="FL154" s="207"/>
      <c r="FM154" s="194"/>
      <c r="FN154" s="198" cm="1">
        <f t="array" ref="FN154">IFERROR(MATCH(TRUE,INDEX($B$14:$B$117&gt;=FM154,0),0),"")</f>
        <v>1</v>
      </c>
      <c r="FO154" s="194">
        <f t="shared" ca="1" si="208"/>
        <v>1.3963799927016407E-2</v>
      </c>
      <c r="FR154" s="194">
        <f t="shared" si="209"/>
        <v>0</v>
      </c>
      <c r="FS154" s="19" t="e">
        <f ca="1"/>
        <v>#N/A</v>
      </c>
      <c r="FT154" s="208" t="e">
        <f t="shared" ca="1" si="210"/>
        <v>#N/A</v>
      </c>
      <c r="FU154" s="207"/>
      <c r="FV154" s="194"/>
      <c r="FW154" s="198" cm="1">
        <f t="array" ref="FW154">IFERROR(MATCH(TRUE,INDEX($B$14:$B$117&gt;=FV154,0),0),"")</f>
        <v>1</v>
      </c>
      <c r="FX154" s="194">
        <f t="shared" ca="1" si="211"/>
        <v>1.3963799927016407E-2</v>
      </c>
      <c r="GA154" s="194">
        <f t="shared" si="212"/>
        <v>0</v>
      </c>
      <c r="GB154" s="19" t="e">
        <f ca="1"/>
        <v>#N/A</v>
      </c>
      <c r="GC154" s="208" t="e">
        <f t="shared" ca="1" si="213"/>
        <v>#N/A</v>
      </c>
    </row>
    <row r="155" spans="6:185" x14ac:dyDescent="0.2">
      <c r="F155" s="207"/>
      <c r="G155" s="194"/>
      <c r="H155" s="198" cm="1">
        <f t="array" ref="H155">IFERROR(MATCH(TRUE,INDEX($B$14:$B$117&gt;=G155,0),0),"")</f>
        <v>1</v>
      </c>
      <c r="I155" s="194">
        <f t="shared" ca="1" si="158"/>
        <v>1.3963799927016407E-2</v>
      </c>
      <c r="L155" s="194">
        <f t="shared" si="214"/>
        <v>0</v>
      </c>
      <c r="M155" s="19">
        <f ca="1"/>
        <v>0</v>
      </c>
      <c r="N155" s="208">
        <f t="shared" ca="1" si="215"/>
        <v>0</v>
      </c>
      <c r="O155" s="207"/>
      <c r="P155" s="194"/>
      <c r="Q155" s="198" cm="1">
        <f t="array" ref="Q155">IFERROR(MATCH(TRUE,INDEX($B$14:$B$117&gt;=P155,0),0),"")</f>
        <v>1</v>
      </c>
      <c r="R155" s="194">
        <f t="shared" ca="1" si="159"/>
        <v>1.3963799927016407E-2</v>
      </c>
      <c r="U155" s="194">
        <f t="shared" si="216"/>
        <v>0</v>
      </c>
      <c r="V155" s="19">
        <f ca="1"/>
        <v>0</v>
      </c>
      <c r="W155" s="208">
        <f t="shared" ca="1" si="217"/>
        <v>0</v>
      </c>
      <c r="X155" s="207"/>
      <c r="Y155" s="194"/>
      <c r="Z155" s="198" cm="1">
        <f t="array" ref="Z155">IFERROR(MATCH(TRUE,INDEX($B$14:$B$117&gt;=Y155,0),0),"")</f>
        <v>1</v>
      </c>
      <c r="AA155" s="194">
        <f t="shared" ca="1" si="160"/>
        <v>1.3963799927016407E-2</v>
      </c>
      <c r="AD155" s="194">
        <f t="shared" si="161"/>
        <v>0</v>
      </c>
      <c r="AE155" s="19">
        <f ca="1"/>
        <v>0</v>
      </c>
      <c r="AF155" s="208">
        <f t="shared" ca="1" si="162"/>
        <v>0</v>
      </c>
      <c r="AG155" s="207"/>
      <c r="AH155" s="194"/>
      <c r="AI155" s="198" cm="1">
        <f t="array" ref="AI155">IFERROR(MATCH(TRUE,INDEX($B$14:$B$117&gt;=AH155,0),0),"")</f>
        <v>1</v>
      </c>
      <c r="AJ155" s="194">
        <f t="shared" ca="1" si="163"/>
        <v>1.3963799927016407E-2</v>
      </c>
      <c r="AM155" s="194">
        <f t="shared" si="164"/>
        <v>0</v>
      </c>
      <c r="AN155" s="19">
        <f ca="1"/>
        <v>0</v>
      </c>
      <c r="AO155" s="208">
        <f t="shared" ca="1" si="165"/>
        <v>0</v>
      </c>
      <c r="AP155" s="207"/>
      <c r="AQ155" s="194"/>
      <c r="AR155" s="198" cm="1">
        <f t="array" ref="AR155">IFERROR(MATCH(TRUE,INDEX($B$14:$B$117&gt;=AQ155,0),0),"")</f>
        <v>1</v>
      </c>
      <c r="AS155" s="194">
        <f t="shared" ca="1" si="166"/>
        <v>1.3963799927016407E-2</v>
      </c>
      <c r="AV155" s="194">
        <f t="shared" si="167"/>
        <v>0</v>
      </c>
      <c r="AW155" s="19">
        <f ca="1"/>
        <v>0</v>
      </c>
      <c r="AX155" s="208">
        <f t="shared" ca="1" si="168"/>
        <v>0</v>
      </c>
      <c r="AY155" s="207"/>
      <c r="AZ155" s="194"/>
      <c r="BA155" s="198" cm="1">
        <f t="array" ref="BA155">IFERROR(MATCH(TRUE,INDEX($B$14:$B$117&gt;=AZ155,0),0),"")</f>
        <v>1</v>
      </c>
      <c r="BB155" s="194">
        <f t="shared" ca="1" si="169"/>
        <v>1.3963799927016407E-2</v>
      </c>
      <c r="BE155" s="194">
        <f t="shared" si="170"/>
        <v>0</v>
      </c>
      <c r="BF155" s="19">
        <f ca="1"/>
        <v>0</v>
      </c>
      <c r="BG155" s="208">
        <f t="shared" ca="1" si="171"/>
        <v>0</v>
      </c>
      <c r="BH155" s="207"/>
      <c r="BI155" s="194"/>
      <c r="BJ155" s="198" cm="1">
        <f t="array" ref="BJ155">IFERROR(MATCH(TRUE,INDEX($B$14:$B$117&gt;=BI155,0),0),"")</f>
        <v>1</v>
      </c>
      <c r="BK155" s="194">
        <f t="shared" ca="1" si="172"/>
        <v>1.3963799927016407E-2</v>
      </c>
      <c r="BN155" s="194">
        <f t="shared" si="173"/>
        <v>0</v>
      </c>
      <c r="BO155" s="19">
        <f ca="1"/>
        <v>0</v>
      </c>
      <c r="BP155" s="208">
        <f t="shared" ca="1" si="174"/>
        <v>0</v>
      </c>
      <c r="BQ155" s="207"/>
      <c r="BR155" s="194"/>
      <c r="BS155" s="198" cm="1">
        <f t="array" ref="BS155">IFERROR(MATCH(TRUE,INDEX($B$14:$B$117&gt;=BR155,0),0),"")</f>
        <v>1</v>
      </c>
      <c r="BT155" s="194">
        <f t="shared" ca="1" si="175"/>
        <v>1.3963799927016407E-2</v>
      </c>
      <c r="BW155" s="194">
        <f t="shared" si="176"/>
        <v>0</v>
      </c>
      <c r="BX155" s="19">
        <f ca="1"/>
        <v>0</v>
      </c>
      <c r="BY155" s="208">
        <f t="shared" ca="1" si="177"/>
        <v>0</v>
      </c>
      <c r="BZ155" s="207"/>
      <c r="CA155" s="194"/>
      <c r="CB155" s="198" cm="1">
        <f t="array" ref="CB155">IFERROR(MATCH(TRUE,INDEX($B$14:$B$117&gt;=CA155,0),0),"")</f>
        <v>1</v>
      </c>
      <c r="CC155" s="194">
        <f t="shared" ca="1" si="178"/>
        <v>1.3963799927016407E-2</v>
      </c>
      <c r="CF155" s="194">
        <f t="shared" si="179"/>
        <v>0</v>
      </c>
      <c r="CG155" s="19">
        <f ca="1"/>
        <v>0</v>
      </c>
      <c r="CH155" s="208">
        <f t="shared" ca="1" si="180"/>
        <v>0</v>
      </c>
      <c r="CI155" s="207"/>
      <c r="CJ155" s="194"/>
      <c r="CK155" s="198" cm="1">
        <f t="array" ref="CK155">IFERROR(MATCH(TRUE,INDEX($B$14:$B$117&gt;=CJ155,0),0),"")</f>
        <v>1</v>
      </c>
      <c r="CL155" s="194">
        <f t="shared" ca="1" si="181"/>
        <v>1.3963799927016407E-2</v>
      </c>
      <c r="CO155" s="194">
        <f t="shared" si="182"/>
        <v>0</v>
      </c>
      <c r="CP155" s="19">
        <f ca="1"/>
        <v>0</v>
      </c>
      <c r="CQ155" s="208">
        <f t="shared" ca="1" si="183"/>
        <v>0</v>
      </c>
      <c r="CR155" s="207"/>
      <c r="CS155" s="194"/>
      <c r="CT155" s="198" cm="1">
        <f t="array" ref="CT155">IFERROR(MATCH(TRUE,INDEX($B$14:$B$117&gt;=CS155,0),0),"")</f>
        <v>1</v>
      </c>
      <c r="CU155" s="194">
        <f t="shared" ca="1" si="184"/>
        <v>1.3963799927016407E-2</v>
      </c>
      <c r="CX155" s="194">
        <f t="shared" si="185"/>
        <v>0</v>
      </c>
      <c r="CY155" s="19" t="e">
        <f ca="1"/>
        <v>#N/A</v>
      </c>
      <c r="CZ155" s="208" t="e">
        <f t="shared" ca="1" si="186"/>
        <v>#N/A</v>
      </c>
      <c r="DA155" s="207"/>
      <c r="DB155" s="194"/>
      <c r="DC155" s="198" cm="1">
        <f t="array" ref="DC155">IFERROR(MATCH(TRUE,INDEX($B$14:$B$117&gt;=DB155,0),0),"")</f>
        <v>1</v>
      </c>
      <c r="DD155" s="194">
        <f t="shared" ca="1" si="187"/>
        <v>1.3963799927016407E-2</v>
      </c>
      <c r="DG155" s="194">
        <f t="shared" si="188"/>
        <v>0</v>
      </c>
      <c r="DH155" s="19" t="e">
        <f ca="1"/>
        <v>#N/A</v>
      </c>
      <c r="DI155" s="208" t="e">
        <f t="shared" ca="1" si="189"/>
        <v>#N/A</v>
      </c>
      <c r="DJ155" s="207"/>
      <c r="DK155" s="194"/>
      <c r="DL155" s="198" cm="1">
        <f t="array" ref="DL155">IFERROR(MATCH(TRUE,INDEX($B$14:$B$117&gt;=DK155,0),0),"")</f>
        <v>1</v>
      </c>
      <c r="DM155" s="194">
        <f t="shared" ca="1" si="190"/>
        <v>1.3963799927016407E-2</v>
      </c>
      <c r="DP155" s="194">
        <f t="shared" si="191"/>
        <v>0</v>
      </c>
      <c r="DQ155" s="19" t="e">
        <f ca="1"/>
        <v>#N/A</v>
      </c>
      <c r="DR155" s="208" t="e">
        <f t="shared" ca="1" si="192"/>
        <v>#N/A</v>
      </c>
      <c r="DS155" s="207"/>
      <c r="DT155" s="194"/>
      <c r="DU155" s="198" cm="1">
        <f t="array" ref="DU155">IFERROR(MATCH(TRUE,INDEX($B$14:$B$117&gt;=DT155,0),0),"")</f>
        <v>1</v>
      </c>
      <c r="DV155" s="194">
        <f t="shared" ca="1" si="193"/>
        <v>1.3963799927016407E-2</v>
      </c>
      <c r="DY155" s="194">
        <f t="shared" si="194"/>
        <v>0</v>
      </c>
      <c r="DZ155" s="19" t="e">
        <f ca="1"/>
        <v>#N/A</v>
      </c>
      <c r="EA155" s="208" t="e">
        <f t="shared" ca="1" si="195"/>
        <v>#N/A</v>
      </c>
      <c r="EB155" s="207"/>
      <c r="EC155" s="194"/>
      <c r="ED155" s="198" cm="1">
        <f t="array" ref="ED155">IFERROR(MATCH(TRUE,INDEX($B$14:$B$117&gt;=EC155,0),0),"")</f>
        <v>1</v>
      </c>
      <c r="EE155" s="194">
        <f t="shared" ca="1" si="196"/>
        <v>1.3963799927016407E-2</v>
      </c>
      <c r="EH155" s="194">
        <f t="shared" si="197"/>
        <v>0</v>
      </c>
      <c r="EI155" s="19" t="e">
        <f ca="1"/>
        <v>#N/A</v>
      </c>
      <c r="EJ155" s="208" t="e">
        <f t="shared" ca="1" si="198"/>
        <v>#N/A</v>
      </c>
      <c r="EK155" s="207"/>
      <c r="EL155" s="194"/>
      <c r="EM155" s="198" cm="1">
        <f t="array" ref="EM155">IFERROR(MATCH(TRUE,INDEX($B$14:$B$117&gt;=EL155,0),0),"")</f>
        <v>1</v>
      </c>
      <c r="EN155" s="194">
        <f t="shared" ca="1" si="199"/>
        <v>1.3963799927016407E-2</v>
      </c>
      <c r="EQ155" s="194">
        <f t="shared" si="200"/>
        <v>0</v>
      </c>
      <c r="ER155" s="19" t="e">
        <f ca="1"/>
        <v>#N/A</v>
      </c>
      <c r="ES155" s="208" t="e">
        <f t="shared" ca="1" si="201"/>
        <v>#N/A</v>
      </c>
      <c r="ET155" s="207"/>
      <c r="EU155" s="194"/>
      <c r="EV155" s="198" cm="1">
        <f t="array" ref="EV155">IFERROR(MATCH(TRUE,INDEX($B$14:$B$117&gt;=EU155,0),0),"")</f>
        <v>1</v>
      </c>
      <c r="EW155" s="194">
        <f t="shared" ca="1" si="202"/>
        <v>1.3963799927016407E-2</v>
      </c>
      <c r="EZ155" s="194">
        <f t="shared" si="203"/>
        <v>0</v>
      </c>
      <c r="FA155" s="19" t="e">
        <f ca="1"/>
        <v>#N/A</v>
      </c>
      <c r="FB155" s="208" t="e">
        <f t="shared" ca="1" si="204"/>
        <v>#N/A</v>
      </c>
      <c r="FC155" s="207"/>
      <c r="FD155" s="194"/>
      <c r="FE155" s="198" cm="1">
        <f t="array" ref="FE155">IFERROR(MATCH(TRUE,INDEX($B$14:$B$117&gt;=FD155,0),0),"")</f>
        <v>1</v>
      </c>
      <c r="FF155" s="194">
        <f t="shared" ca="1" si="205"/>
        <v>1.3963799927016407E-2</v>
      </c>
      <c r="FI155" s="194">
        <f t="shared" si="206"/>
        <v>0</v>
      </c>
      <c r="FJ155" s="19" t="e">
        <f ca="1"/>
        <v>#N/A</v>
      </c>
      <c r="FK155" s="208" t="e">
        <f t="shared" ca="1" si="207"/>
        <v>#N/A</v>
      </c>
      <c r="FL155" s="207"/>
      <c r="FM155" s="194"/>
      <c r="FN155" s="198" cm="1">
        <f t="array" ref="FN155">IFERROR(MATCH(TRUE,INDEX($B$14:$B$117&gt;=FM155,0),0),"")</f>
        <v>1</v>
      </c>
      <c r="FO155" s="194">
        <f t="shared" ca="1" si="208"/>
        <v>1.3963799927016407E-2</v>
      </c>
      <c r="FR155" s="194">
        <f t="shared" si="209"/>
        <v>0</v>
      </c>
      <c r="FS155" s="19" t="e">
        <f ca="1"/>
        <v>#N/A</v>
      </c>
      <c r="FT155" s="208" t="e">
        <f t="shared" ca="1" si="210"/>
        <v>#N/A</v>
      </c>
      <c r="FU155" s="207"/>
      <c r="FV155" s="194"/>
      <c r="FW155" s="198" cm="1">
        <f t="array" ref="FW155">IFERROR(MATCH(TRUE,INDEX($B$14:$B$117&gt;=FV155,0),0),"")</f>
        <v>1</v>
      </c>
      <c r="FX155" s="194">
        <f t="shared" ca="1" si="211"/>
        <v>1.3963799927016407E-2</v>
      </c>
      <c r="GA155" s="194">
        <f t="shared" si="212"/>
        <v>0</v>
      </c>
      <c r="GB155" s="19" t="e">
        <f ca="1"/>
        <v>#N/A</v>
      </c>
      <c r="GC155" s="208" t="e">
        <f t="shared" ca="1" si="213"/>
        <v>#N/A</v>
      </c>
    </row>
    <row r="156" spans="6:185" x14ac:dyDescent="0.2">
      <c r="F156" s="207"/>
      <c r="G156" s="194"/>
      <c r="H156" s="198" cm="1">
        <f t="array" ref="H156">IFERROR(MATCH(TRUE,INDEX($B$14:$B$117&gt;=G156,0),0),"")</f>
        <v>1</v>
      </c>
      <c r="I156" s="194">
        <f t="shared" ca="1" si="158"/>
        <v>1.3963799927016407E-2</v>
      </c>
      <c r="L156" s="194">
        <f t="shared" si="214"/>
        <v>0</v>
      </c>
      <c r="M156" s="19">
        <f ca="1"/>
        <v>0</v>
      </c>
      <c r="N156" s="208">
        <f t="shared" ca="1" si="215"/>
        <v>0</v>
      </c>
      <c r="O156" s="207"/>
      <c r="P156" s="194"/>
      <c r="Q156" s="198" cm="1">
        <f t="array" ref="Q156">IFERROR(MATCH(TRUE,INDEX($B$14:$B$117&gt;=P156,0),0),"")</f>
        <v>1</v>
      </c>
      <c r="R156" s="194">
        <f t="shared" ca="1" si="159"/>
        <v>1.3963799927016407E-2</v>
      </c>
      <c r="U156" s="194">
        <f t="shared" si="216"/>
        <v>0</v>
      </c>
      <c r="V156" s="19">
        <f ca="1"/>
        <v>0</v>
      </c>
      <c r="W156" s="208">
        <f t="shared" ca="1" si="217"/>
        <v>0</v>
      </c>
      <c r="X156" s="207"/>
      <c r="Y156" s="194"/>
      <c r="Z156" s="198" cm="1">
        <f t="array" ref="Z156">IFERROR(MATCH(TRUE,INDEX($B$14:$B$117&gt;=Y156,0),0),"")</f>
        <v>1</v>
      </c>
      <c r="AA156" s="194">
        <f t="shared" ca="1" si="160"/>
        <v>1.3963799927016407E-2</v>
      </c>
      <c r="AD156" s="194">
        <f t="shared" si="161"/>
        <v>0</v>
      </c>
      <c r="AE156" s="19">
        <f ca="1"/>
        <v>0</v>
      </c>
      <c r="AF156" s="208">
        <f t="shared" ca="1" si="162"/>
        <v>0</v>
      </c>
      <c r="AG156" s="207"/>
      <c r="AH156" s="194"/>
      <c r="AI156" s="198" cm="1">
        <f t="array" ref="AI156">IFERROR(MATCH(TRUE,INDEX($B$14:$B$117&gt;=AH156,0),0),"")</f>
        <v>1</v>
      </c>
      <c r="AJ156" s="194">
        <f t="shared" ca="1" si="163"/>
        <v>1.3963799927016407E-2</v>
      </c>
      <c r="AM156" s="194">
        <f t="shared" si="164"/>
        <v>0</v>
      </c>
      <c r="AN156" s="19">
        <f ca="1"/>
        <v>0</v>
      </c>
      <c r="AO156" s="208">
        <f t="shared" ca="1" si="165"/>
        <v>0</v>
      </c>
      <c r="AP156" s="207"/>
      <c r="AQ156" s="194"/>
      <c r="AR156" s="198" cm="1">
        <f t="array" ref="AR156">IFERROR(MATCH(TRUE,INDEX($B$14:$B$117&gt;=AQ156,0),0),"")</f>
        <v>1</v>
      </c>
      <c r="AS156" s="194">
        <f t="shared" ca="1" si="166"/>
        <v>1.3963799927016407E-2</v>
      </c>
      <c r="AV156" s="194">
        <f t="shared" si="167"/>
        <v>0</v>
      </c>
      <c r="AW156" s="19">
        <f ca="1"/>
        <v>0</v>
      </c>
      <c r="AX156" s="208">
        <f t="shared" ca="1" si="168"/>
        <v>0</v>
      </c>
      <c r="AY156" s="207"/>
      <c r="AZ156" s="194"/>
      <c r="BA156" s="198" cm="1">
        <f t="array" ref="BA156">IFERROR(MATCH(TRUE,INDEX($B$14:$B$117&gt;=AZ156,0),0),"")</f>
        <v>1</v>
      </c>
      <c r="BB156" s="194">
        <f t="shared" ca="1" si="169"/>
        <v>1.3963799927016407E-2</v>
      </c>
      <c r="BE156" s="194">
        <f t="shared" si="170"/>
        <v>0</v>
      </c>
      <c r="BF156" s="19">
        <f ca="1"/>
        <v>0</v>
      </c>
      <c r="BG156" s="208">
        <f t="shared" ca="1" si="171"/>
        <v>0</v>
      </c>
      <c r="BH156" s="207"/>
      <c r="BI156" s="194"/>
      <c r="BJ156" s="198" cm="1">
        <f t="array" ref="BJ156">IFERROR(MATCH(TRUE,INDEX($B$14:$B$117&gt;=BI156,0),0),"")</f>
        <v>1</v>
      </c>
      <c r="BK156" s="194">
        <f t="shared" ca="1" si="172"/>
        <v>1.3963799927016407E-2</v>
      </c>
      <c r="BN156" s="194">
        <f t="shared" si="173"/>
        <v>0</v>
      </c>
      <c r="BO156" s="19">
        <f ca="1"/>
        <v>0</v>
      </c>
      <c r="BP156" s="208">
        <f t="shared" ca="1" si="174"/>
        <v>0</v>
      </c>
      <c r="BQ156" s="207"/>
      <c r="BR156" s="194"/>
      <c r="BS156" s="198" cm="1">
        <f t="array" ref="BS156">IFERROR(MATCH(TRUE,INDEX($B$14:$B$117&gt;=BR156,0),0),"")</f>
        <v>1</v>
      </c>
      <c r="BT156" s="194">
        <f t="shared" ca="1" si="175"/>
        <v>1.3963799927016407E-2</v>
      </c>
      <c r="BW156" s="194">
        <f t="shared" si="176"/>
        <v>0</v>
      </c>
      <c r="BX156" s="19">
        <f ca="1"/>
        <v>0</v>
      </c>
      <c r="BY156" s="208">
        <f t="shared" ca="1" si="177"/>
        <v>0</v>
      </c>
      <c r="BZ156" s="207"/>
      <c r="CA156" s="194"/>
      <c r="CB156" s="198" cm="1">
        <f t="array" ref="CB156">IFERROR(MATCH(TRUE,INDEX($B$14:$B$117&gt;=CA156,0),0),"")</f>
        <v>1</v>
      </c>
      <c r="CC156" s="194">
        <f t="shared" ca="1" si="178"/>
        <v>1.3963799927016407E-2</v>
      </c>
      <c r="CF156" s="194">
        <f t="shared" si="179"/>
        <v>0</v>
      </c>
      <c r="CG156" s="19">
        <f ca="1"/>
        <v>0</v>
      </c>
      <c r="CH156" s="208">
        <f t="shared" ca="1" si="180"/>
        <v>0</v>
      </c>
      <c r="CI156" s="207"/>
      <c r="CJ156" s="194"/>
      <c r="CK156" s="198" cm="1">
        <f t="array" ref="CK156">IFERROR(MATCH(TRUE,INDEX($B$14:$B$117&gt;=CJ156,0),0),"")</f>
        <v>1</v>
      </c>
      <c r="CL156" s="194">
        <f t="shared" ca="1" si="181"/>
        <v>1.3963799927016407E-2</v>
      </c>
      <c r="CO156" s="194">
        <f t="shared" si="182"/>
        <v>0</v>
      </c>
      <c r="CP156" s="19">
        <f ca="1"/>
        <v>0</v>
      </c>
      <c r="CQ156" s="208">
        <f t="shared" ca="1" si="183"/>
        <v>0</v>
      </c>
      <c r="CR156" s="207"/>
      <c r="CS156" s="194"/>
      <c r="CT156" s="198" cm="1">
        <f t="array" ref="CT156">IFERROR(MATCH(TRUE,INDEX($B$14:$B$117&gt;=CS156,0),0),"")</f>
        <v>1</v>
      </c>
      <c r="CU156" s="194">
        <f t="shared" ca="1" si="184"/>
        <v>1.3963799927016407E-2</v>
      </c>
      <c r="CX156" s="194">
        <f t="shared" si="185"/>
        <v>0</v>
      </c>
      <c r="CY156" s="19" t="e">
        <f ca="1"/>
        <v>#N/A</v>
      </c>
      <c r="CZ156" s="208" t="e">
        <f t="shared" ca="1" si="186"/>
        <v>#N/A</v>
      </c>
      <c r="DA156" s="207"/>
      <c r="DB156" s="194"/>
      <c r="DC156" s="198" cm="1">
        <f t="array" ref="DC156">IFERROR(MATCH(TRUE,INDEX($B$14:$B$117&gt;=DB156,0),0),"")</f>
        <v>1</v>
      </c>
      <c r="DD156" s="194">
        <f t="shared" ca="1" si="187"/>
        <v>1.3963799927016407E-2</v>
      </c>
      <c r="DG156" s="194">
        <f t="shared" si="188"/>
        <v>0</v>
      </c>
      <c r="DH156" s="19" t="e">
        <f ca="1"/>
        <v>#N/A</v>
      </c>
      <c r="DI156" s="208" t="e">
        <f t="shared" ca="1" si="189"/>
        <v>#N/A</v>
      </c>
      <c r="DJ156" s="207"/>
      <c r="DK156" s="194"/>
      <c r="DL156" s="198" cm="1">
        <f t="array" ref="DL156">IFERROR(MATCH(TRUE,INDEX($B$14:$B$117&gt;=DK156,0),0),"")</f>
        <v>1</v>
      </c>
      <c r="DM156" s="194">
        <f t="shared" ca="1" si="190"/>
        <v>1.3963799927016407E-2</v>
      </c>
      <c r="DP156" s="194">
        <f t="shared" si="191"/>
        <v>0</v>
      </c>
      <c r="DQ156" s="19" t="e">
        <f ca="1"/>
        <v>#N/A</v>
      </c>
      <c r="DR156" s="208" t="e">
        <f t="shared" ca="1" si="192"/>
        <v>#N/A</v>
      </c>
      <c r="DS156" s="207"/>
      <c r="DT156" s="194"/>
      <c r="DU156" s="198" cm="1">
        <f t="array" ref="DU156">IFERROR(MATCH(TRUE,INDEX($B$14:$B$117&gt;=DT156,0),0),"")</f>
        <v>1</v>
      </c>
      <c r="DV156" s="194">
        <f t="shared" ca="1" si="193"/>
        <v>1.3963799927016407E-2</v>
      </c>
      <c r="DY156" s="194">
        <f t="shared" si="194"/>
        <v>0</v>
      </c>
      <c r="DZ156" s="19" t="e">
        <f ca="1"/>
        <v>#N/A</v>
      </c>
      <c r="EA156" s="208" t="e">
        <f t="shared" ca="1" si="195"/>
        <v>#N/A</v>
      </c>
      <c r="EB156" s="207"/>
      <c r="EC156" s="194"/>
      <c r="ED156" s="198" cm="1">
        <f t="array" ref="ED156">IFERROR(MATCH(TRUE,INDEX($B$14:$B$117&gt;=EC156,0),0),"")</f>
        <v>1</v>
      </c>
      <c r="EE156" s="194">
        <f t="shared" ca="1" si="196"/>
        <v>1.3963799927016407E-2</v>
      </c>
      <c r="EH156" s="194">
        <f t="shared" si="197"/>
        <v>0</v>
      </c>
      <c r="EI156" s="19" t="e">
        <f ca="1"/>
        <v>#N/A</v>
      </c>
      <c r="EJ156" s="208" t="e">
        <f t="shared" ca="1" si="198"/>
        <v>#N/A</v>
      </c>
      <c r="EK156" s="207"/>
      <c r="EL156" s="194"/>
      <c r="EM156" s="198" cm="1">
        <f t="array" ref="EM156">IFERROR(MATCH(TRUE,INDEX($B$14:$B$117&gt;=EL156,0),0),"")</f>
        <v>1</v>
      </c>
      <c r="EN156" s="194">
        <f t="shared" ca="1" si="199"/>
        <v>1.3963799927016407E-2</v>
      </c>
      <c r="EQ156" s="194">
        <f t="shared" si="200"/>
        <v>0</v>
      </c>
      <c r="ER156" s="19" t="e">
        <f ca="1"/>
        <v>#N/A</v>
      </c>
      <c r="ES156" s="208" t="e">
        <f t="shared" ca="1" si="201"/>
        <v>#N/A</v>
      </c>
      <c r="ET156" s="207"/>
      <c r="EU156" s="194"/>
      <c r="EV156" s="198" cm="1">
        <f t="array" ref="EV156">IFERROR(MATCH(TRUE,INDEX($B$14:$B$117&gt;=EU156,0),0),"")</f>
        <v>1</v>
      </c>
      <c r="EW156" s="194">
        <f t="shared" ca="1" si="202"/>
        <v>1.3963799927016407E-2</v>
      </c>
      <c r="EZ156" s="194">
        <f t="shared" si="203"/>
        <v>0</v>
      </c>
      <c r="FA156" s="19" t="e">
        <f ca="1"/>
        <v>#N/A</v>
      </c>
      <c r="FB156" s="208" t="e">
        <f t="shared" ca="1" si="204"/>
        <v>#N/A</v>
      </c>
      <c r="FC156" s="207"/>
      <c r="FD156" s="194"/>
      <c r="FE156" s="198" cm="1">
        <f t="array" ref="FE156">IFERROR(MATCH(TRUE,INDEX($B$14:$B$117&gt;=FD156,0),0),"")</f>
        <v>1</v>
      </c>
      <c r="FF156" s="194">
        <f t="shared" ca="1" si="205"/>
        <v>1.3963799927016407E-2</v>
      </c>
      <c r="FI156" s="194">
        <f t="shared" si="206"/>
        <v>0</v>
      </c>
      <c r="FJ156" s="19" t="e">
        <f ca="1"/>
        <v>#N/A</v>
      </c>
      <c r="FK156" s="208" t="e">
        <f t="shared" ca="1" si="207"/>
        <v>#N/A</v>
      </c>
      <c r="FL156" s="207"/>
      <c r="FM156" s="194"/>
      <c r="FN156" s="198" cm="1">
        <f t="array" ref="FN156">IFERROR(MATCH(TRUE,INDEX($B$14:$B$117&gt;=FM156,0),0),"")</f>
        <v>1</v>
      </c>
      <c r="FO156" s="194">
        <f t="shared" ca="1" si="208"/>
        <v>1.3963799927016407E-2</v>
      </c>
      <c r="FR156" s="194">
        <f t="shared" si="209"/>
        <v>0</v>
      </c>
      <c r="FS156" s="19" t="e">
        <f ca="1"/>
        <v>#N/A</v>
      </c>
      <c r="FT156" s="208" t="e">
        <f t="shared" ca="1" si="210"/>
        <v>#N/A</v>
      </c>
      <c r="FU156" s="207"/>
      <c r="FV156" s="194"/>
      <c r="FW156" s="198" cm="1">
        <f t="array" ref="FW156">IFERROR(MATCH(TRUE,INDEX($B$14:$B$117&gt;=FV156,0),0),"")</f>
        <v>1</v>
      </c>
      <c r="FX156" s="194">
        <f t="shared" ca="1" si="211"/>
        <v>1.3963799927016407E-2</v>
      </c>
      <c r="GA156" s="194">
        <f t="shared" si="212"/>
        <v>0</v>
      </c>
      <c r="GB156" s="19" t="e">
        <f ca="1"/>
        <v>#N/A</v>
      </c>
      <c r="GC156" s="208" t="e">
        <f t="shared" ca="1" si="213"/>
        <v>#N/A</v>
      </c>
    </row>
    <row r="157" spans="6:185" x14ac:dyDescent="0.2">
      <c r="F157" s="207"/>
      <c r="G157" s="194"/>
      <c r="H157" s="198" cm="1">
        <f t="array" ref="H157">IFERROR(MATCH(TRUE,INDEX($B$14:$B$117&gt;=G157,0),0),"")</f>
        <v>1</v>
      </c>
      <c r="I157" s="194">
        <f t="shared" ca="1" si="158"/>
        <v>1.3963799927016407E-2</v>
      </c>
      <c r="L157" s="194">
        <f t="shared" si="214"/>
        <v>0</v>
      </c>
      <c r="M157" s="19">
        <f ca="1"/>
        <v>0</v>
      </c>
      <c r="N157" s="208">
        <f t="shared" ca="1" si="215"/>
        <v>0</v>
      </c>
      <c r="O157" s="207"/>
      <c r="P157" s="194"/>
      <c r="Q157" s="198" cm="1">
        <f t="array" ref="Q157">IFERROR(MATCH(TRUE,INDEX($B$14:$B$117&gt;=P157,0),0),"")</f>
        <v>1</v>
      </c>
      <c r="R157" s="194">
        <f t="shared" ca="1" si="159"/>
        <v>1.3963799927016407E-2</v>
      </c>
      <c r="U157" s="194">
        <f t="shared" si="216"/>
        <v>0</v>
      </c>
      <c r="V157" s="19">
        <f ca="1"/>
        <v>0</v>
      </c>
      <c r="W157" s="208">
        <f t="shared" ca="1" si="217"/>
        <v>0</v>
      </c>
      <c r="X157" s="207"/>
      <c r="Y157" s="194"/>
      <c r="Z157" s="198" cm="1">
        <f t="array" ref="Z157">IFERROR(MATCH(TRUE,INDEX($B$14:$B$117&gt;=Y157,0),0),"")</f>
        <v>1</v>
      </c>
      <c r="AA157" s="194">
        <f t="shared" ca="1" si="160"/>
        <v>1.3963799927016407E-2</v>
      </c>
      <c r="AD157" s="194">
        <f t="shared" si="161"/>
        <v>0</v>
      </c>
      <c r="AE157" s="19">
        <f ca="1"/>
        <v>0</v>
      </c>
      <c r="AF157" s="208">
        <f t="shared" ca="1" si="162"/>
        <v>0</v>
      </c>
      <c r="AG157" s="207"/>
      <c r="AH157" s="194"/>
      <c r="AI157" s="198" cm="1">
        <f t="array" ref="AI157">IFERROR(MATCH(TRUE,INDEX($B$14:$B$117&gt;=AH157,0),0),"")</f>
        <v>1</v>
      </c>
      <c r="AJ157" s="194">
        <f t="shared" ca="1" si="163"/>
        <v>1.3963799927016407E-2</v>
      </c>
      <c r="AM157" s="194">
        <f t="shared" si="164"/>
        <v>0</v>
      </c>
      <c r="AN157" s="19">
        <f ca="1"/>
        <v>0</v>
      </c>
      <c r="AO157" s="208">
        <f t="shared" ca="1" si="165"/>
        <v>0</v>
      </c>
      <c r="AP157" s="207"/>
      <c r="AQ157" s="194"/>
      <c r="AR157" s="198" cm="1">
        <f t="array" ref="AR157">IFERROR(MATCH(TRUE,INDEX($B$14:$B$117&gt;=AQ157,0),0),"")</f>
        <v>1</v>
      </c>
      <c r="AS157" s="194">
        <f t="shared" ca="1" si="166"/>
        <v>1.3963799927016407E-2</v>
      </c>
      <c r="AV157" s="194">
        <f t="shared" si="167"/>
        <v>0</v>
      </c>
      <c r="AW157" s="19">
        <f ca="1"/>
        <v>0</v>
      </c>
      <c r="AX157" s="208">
        <f t="shared" ca="1" si="168"/>
        <v>0</v>
      </c>
      <c r="AY157" s="207"/>
      <c r="AZ157" s="194"/>
      <c r="BA157" s="198" cm="1">
        <f t="array" ref="BA157">IFERROR(MATCH(TRUE,INDEX($B$14:$B$117&gt;=AZ157,0),0),"")</f>
        <v>1</v>
      </c>
      <c r="BB157" s="194">
        <f t="shared" ca="1" si="169"/>
        <v>1.3963799927016407E-2</v>
      </c>
      <c r="BE157" s="194">
        <f t="shared" si="170"/>
        <v>0</v>
      </c>
      <c r="BF157" s="19">
        <f ca="1"/>
        <v>0</v>
      </c>
      <c r="BG157" s="208">
        <f t="shared" ca="1" si="171"/>
        <v>0</v>
      </c>
      <c r="BH157" s="207"/>
      <c r="BI157" s="194"/>
      <c r="BJ157" s="198" cm="1">
        <f t="array" ref="BJ157">IFERROR(MATCH(TRUE,INDEX($B$14:$B$117&gt;=BI157,0),0),"")</f>
        <v>1</v>
      </c>
      <c r="BK157" s="194">
        <f t="shared" ca="1" si="172"/>
        <v>1.3963799927016407E-2</v>
      </c>
      <c r="BN157" s="194">
        <f t="shared" si="173"/>
        <v>0</v>
      </c>
      <c r="BO157" s="19">
        <f ca="1"/>
        <v>0</v>
      </c>
      <c r="BP157" s="208">
        <f t="shared" ca="1" si="174"/>
        <v>0</v>
      </c>
      <c r="BQ157" s="207"/>
      <c r="BR157" s="194"/>
      <c r="BS157" s="198" cm="1">
        <f t="array" ref="BS157">IFERROR(MATCH(TRUE,INDEX($B$14:$B$117&gt;=BR157,0),0),"")</f>
        <v>1</v>
      </c>
      <c r="BT157" s="194">
        <f t="shared" ca="1" si="175"/>
        <v>1.3963799927016407E-2</v>
      </c>
      <c r="BW157" s="194">
        <f t="shared" si="176"/>
        <v>0</v>
      </c>
      <c r="BX157" s="19">
        <f ca="1"/>
        <v>0</v>
      </c>
      <c r="BY157" s="208">
        <f t="shared" ca="1" si="177"/>
        <v>0</v>
      </c>
      <c r="BZ157" s="207"/>
      <c r="CA157" s="194"/>
      <c r="CB157" s="198" cm="1">
        <f t="array" ref="CB157">IFERROR(MATCH(TRUE,INDEX($B$14:$B$117&gt;=CA157,0),0),"")</f>
        <v>1</v>
      </c>
      <c r="CC157" s="194">
        <f t="shared" ca="1" si="178"/>
        <v>1.3963799927016407E-2</v>
      </c>
      <c r="CF157" s="194">
        <f t="shared" si="179"/>
        <v>0</v>
      </c>
      <c r="CG157" s="19">
        <f ca="1"/>
        <v>0</v>
      </c>
      <c r="CH157" s="208">
        <f t="shared" ca="1" si="180"/>
        <v>0</v>
      </c>
      <c r="CI157" s="207"/>
      <c r="CJ157" s="194"/>
      <c r="CK157" s="198" cm="1">
        <f t="array" ref="CK157">IFERROR(MATCH(TRUE,INDEX($B$14:$B$117&gt;=CJ157,0),0),"")</f>
        <v>1</v>
      </c>
      <c r="CL157" s="194">
        <f t="shared" ca="1" si="181"/>
        <v>1.3963799927016407E-2</v>
      </c>
      <c r="CO157" s="194">
        <f t="shared" si="182"/>
        <v>0</v>
      </c>
      <c r="CP157" s="19">
        <f ca="1"/>
        <v>0</v>
      </c>
      <c r="CQ157" s="208">
        <f t="shared" ca="1" si="183"/>
        <v>0</v>
      </c>
      <c r="CR157" s="207"/>
      <c r="CS157" s="194"/>
      <c r="CT157" s="198" cm="1">
        <f t="array" ref="CT157">IFERROR(MATCH(TRUE,INDEX($B$14:$B$117&gt;=CS157,0),0),"")</f>
        <v>1</v>
      </c>
      <c r="CU157" s="194">
        <f t="shared" ca="1" si="184"/>
        <v>1.3963799927016407E-2</v>
      </c>
      <c r="CX157" s="194">
        <f t="shared" si="185"/>
        <v>0</v>
      </c>
      <c r="CY157" s="19" t="e">
        <f ca="1"/>
        <v>#N/A</v>
      </c>
      <c r="CZ157" s="208" t="e">
        <f t="shared" ca="1" si="186"/>
        <v>#N/A</v>
      </c>
      <c r="DA157" s="207"/>
      <c r="DB157" s="194"/>
      <c r="DC157" s="198" cm="1">
        <f t="array" ref="DC157">IFERROR(MATCH(TRUE,INDEX($B$14:$B$117&gt;=DB157,0),0),"")</f>
        <v>1</v>
      </c>
      <c r="DD157" s="194">
        <f t="shared" ca="1" si="187"/>
        <v>1.3963799927016407E-2</v>
      </c>
      <c r="DG157" s="194">
        <f t="shared" si="188"/>
        <v>0</v>
      </c>
      <c r="DH157" s="19" t="e">
        <f ca="1"/>
        <v>#N/A</v>
      </c>
      <c r="DI157" s="208" t="e">
        <f t="shared" ca="1" si="189"/>
        <v>#N/A</v>
      </c>
      <c r="DJ157" s="207"/>
      <c r="DK157" s="194"/>
      <c r="DL157" s="198" cm="1">
        <f t="array" ref="DL157">IFERROR(MATCH(TRUE,INDEX($B$14:$B$117&gt;=DK157,0),0),"")</f>
        <v>1</v>
      </c>
      <c r="DM157" s="194">
        <f t="shared" ca="1" si="190"/>
        <v>1.3963799927016407E-2</v>
      </c>
      <c r="DP157" s="194">
        <f t="shared" si="191"/>
        <v>0</v>
      </c>
      <c r="DQ157" s="19" t="e">
        <f ca="1"/>
        <v>#N/A</v>
      </c>
      <c r="DR157" s="208" t="e">
        <f t="shared" ca="1" si="192"/>
        <v>#N/A</v>
      </c>
      <c r="DS157" s="207"/>
      <c r="DT157" s="194"/>
      <c r="DU157" s="198" cm="1">
        <f t="array" ref="DU157">IFERROR(MATCH(TRUE,INDEX($B$14:$B$117&gt;=DT157,0),0),"")</f>
        <v>1</v>
      </c>
      <c r="DV157" s="194">
        <f t="shared" ca="1" si="193"/>
        <v>1.3963799927016407E-2</v>
      </c>
      <c r="DY157" s="194">
        <f t="shared" si="194"/>
        <v>0</v>
      </c>
      <c r="DZ157" s="19" t="e">
        <f ca="1"/>
        <v>#N/A</v>
      </c>
      <c r="EA157" s="208" t="e">
        <f t="shared" ca="1" si="195"/>
        <v>#N/A</v>
      </c>
      <c r="EB157" s="207"/>
      <c r="EC157" s="194"/>
      <c r="ED157" s="198" cm="1">
        <f t="array" ref="ED157">IFERROR(MATCH(TRUE,INDEX($B$14:$B$117&gt;=EC157,0),0),"")</f>
        <v>1</v>
      </c>
      <c r="EE157" s="194">
        <f t="shared" ca="1" si="196"/>
        <v>1.3963799927016407E-2</v>
      </c>
      <c r="EH157" s="194">
        <f t="shared" si="197"/>
        <v>0</v>
      </c>
      <c r="EI157" s="19" t="e">
        <f ca="1"/>
        <v>#N/A</v>
      </c>
      <c r="EJ157" s="208" t="e">
        <f t="shared" ca="1" si="198"/>
        <v>#N/A</v>
      </c>
      <c r="EK157" s="207"/>
      <c r="EL157" s="194"/>
      <c r="EM157" s="198" cm="1">
        <f t="array" ref="EM157">IFERROR(MATCH(TRUE,INDEX($B$14:$B$117&gt;=EL157,0),0),"")</f>
        <v>1</v>
      </c>
      <c r="EN157" s="194">
        <f t="shared" ca="1" si="199"/>
        <v>1.3963799927016407E-2</v>
      </c>
      <c r="EQ157" s="194">
        <f t="shared" si="200"/>
        <v>0</v>
      </c>
      <c r="ER157" s="19" t="e">
        <f ca="1"/>
        <v>#N/A</v>
      </c>
      <c r="ES157" s="208" t="e">
        <f t="shared" ca="1" si="201"/>
        <v>#N/A</v>
      </c>
      <c r="ET157" s="207"/>
      <c r="EU157" s="194"/>
      <c r="EV157" s="198" cm="1">
        <f t="array" ref="EV157">IFERROR(MATCH(TRUE,INDEX($B$14:$B$117&gt;=EU157,0),0),"")</f>
        <v>1</v>
      </c>
      <c r="EW157" s="194">
        <f t="shared" ca="1" si="202"/>
        <v>1.3963799927016407E-2</v>
      </c>
      <c r="EZ157" s="194">
        <f t="shared" si="203"/>
        <v>0</v>
      </c>
      <c r="FA157" s="19" t="e">
        <f ca="1"/>
        <v>#N/A</v>
      </c>
      <c r="FB157" s="208" t="e">
        <f t="shared" ca="1" si="204"/>
        <v>#N/A</v>
      </c>
      <c r="FC157" s="207"/>
      <c r="FD157" s="194"/>
      <c r="FE157" s="198" cm="1">
        <f t="array" ref="FE157">IFERROR(MATCH(TRUE,INDEX($B$14:$B$117&gt;=FD157,0),0),"")</f>
        <v>1</v>
      </c>
      <c r="FF157" s="194">
        <f t="shared" ca="1" si="205"/>
        <v>1.3963799927016407E-2</v>
      </c>
      <c r="FI157" s="194">
        <f t="shared" si="206"/>
        <v>0</v>
      </c>
      <c r="FJ157" s="19" t="e">
        <f ca="1"/>
        <v>#N/A</v>
      </c>
      <c r="FK157" s="208" t="e">
        <f t="shared" ca="1" si="207"/>
        <v>#N/A</v>
      </c>
      <c r="FL157" s="207"/>
      <c r="FM157" s="194"/>
      <c r="FN157" s="198" cm="1">
        <f t="array" ref="FN157">IFERROR(MATCH(TRUE,INDEX($B$14:$B$117&gt;=FM157,0),0),"")</f>
        <v>1</v>
      </c>
      <c r="FO157" s="194">
        <f t="shared" ca="1" si="208"/>
        <v>1.3963799927016407E-2</v>
      </c>
      <c r="FR157" s="194">
        <f t="shared" si="209"/>
        <v>0</v>
      </c>
      <c r="FS157" s="19" t="e">
        <f ca="1"/>
        <v>#N/A</v>
      </c>
      <c r="FT157" s="208" t="e">
        <f t="shared" ca="1" si="210"/>
        <v>#N/A</v>
      </c>
      <c r="FU157" s="207"/>
      <c r="FV157" s="194"/>
      <c r="FW157" s="198" cm="1">
        <f t="array" ref="FW157">IFERROR(MATCH(TRUE,INDEX($B$14:$B$117&gt;=FV157,0),0),"")</f>
        <v>1</v>
      </c>
      <c r="FX157" s="194">
        <f t="shared" ca="1" si="211"/>
        <v>1.3963799927016407E-2</v>
      </c>
      <c r="GA157" s="194">
        <f t="shared" si="212"/>
        <v>0</v>
      </c>
      <c r="GB157" s="19" t="e">
        <f ca="1"/>
        <v>#N/A</v>
      </c>
      <c r="GC157" s="208" t="e">
        <f t="shared" ca="1" si="213"/>
        <v>#N/A</v>
      </c>
    </row>
    <row r="158" spans="6:185" x14ac:dyDescent="0.2">
      <c r="F158" s="207"/>
      <c r="G158" s="194"/>
      <c r="H158" s="198" cm="1">
        <f t="array" ref="H158">IFERROR(MATCH(TRUE,INDEX($B$14:$B$117&gt;=G158,0),0),"")</f>
        <v>1</v>
      </c>
      <c r="I158" s="194">
        <f t="shared" ca="1" si="158"/>
        <v>1.3963799927016407E-2</v>
      </c>
      <c r="L158" s="194">
        <f t="shared" si="214"/>
        <v>0</v>
      </c>
      <c r="M158" s="19">
        <f ca="1"/>
        <v>0</v>
      </c>
      <c r="N158" s="208">
        <f t="shared" ca="1" si="215"/>
        <v>0</v>
      </c>
      <c r="O158" s="207"/>
      <c r="P158" s="194"/>
      <c r="Q158" s="198" cm="1">
        <f t="array" ref="Q158">IFERROR(MATCH(TRUE,INDEX($B$14:$B$117&gt;=P158,0),0),"")</f>
        <v>1</v>
      </c>
      <c r="R158" s="194">
        <f t="shared" ca="1" si="159"/>
        <v>1.3963799927016407E-2</v>
      </c>
      <c r="U158" s="194">
        <f t="shared" si="216"/>
        <v>0</v>
      </c>
      <c r="V158" s="19">
        <f ca="1"/>
        <v>0</v>
      </c>
      <c r="W158" s="208">
        <f t="shared" ca="1" si="217"/>
        <v>0</v>
      </c>
      <c r="X158" s="207"/>
      <c r="Y158" s="194"/>
      <c r="Z158" s="198" cm="1">
        <f t="array" ref="Z158">IFERROR(MATCH(TRUE,INDEX($B$14:$B$117&gt;=Y158,0),0),"")</f>
        <v>1</v>
      </c>
      <c r="AA158" s="194">
        <f t="shared" ca="1" si="160"/>
        <v>1.3963799927016407E-2</v>
      </c>
      <c r="AD158" s="194">
        <f t="shared" si="161"/>
        <v>0</v>
      </c>
      <c r="AE158" s="19">
        <f ca="1"/>
        <v>0</v>
      </c>
      <c r="AF158" s="208">
        <f t="shared" ca="1" si="162"/>
        <v>0</v>
      </c>
      <c r="AG158" s="207"/>
      <c r="AH158" s="194"/>
      <c r="AI158" s="198" cm="1">
        <f t="array" ref="AI158">IFERROR(MATCH(TRUE,INDEX($B$14:$B$117&gt;=AH158,0),0),"")</f>
        <v>1</v>
      </c>
      <c r="AJ158" s="194">
        <f t="shared" ca="1" si="163"/>
        <v>1.3963799927016407E-2</v>
      </c>
      <c r="AM158" s="194">
        <f t="shared" si="164"/>
        <v>0</v>
      </c>
      <c r="AN158" s="19">
        <f ca="1"/>
        <v>0</v>
      </c>
      <c r="AO158" s="208">
        <f t="shared" ca="1" si="165"/>
        <v>0</v>
      </c>
      <c r="AP158" s="207"/>
      <c r="AQ158" s="194"/>
      <c r="AR158" s="198" cm="1">
        <f t="array" ref="AR158">IFERROR(MATCH(TRUE,INDEX($B$14:$B$117&gt;=AQ158,0),0),"")</f>
        <v>1</v>
      </c>
      <c r="AS158" s="194">
        <f t="shared" ca="1" si="166"/>
        <v>1.3963799927016407E-2</v>
      </c>
      <c r="AV158" s="194">
        <f t="shared" si="167"/>
        <v>0</v>
      </c>
      <c r="AW158" s="19">
        <f ca="1"/>
        <v>0</v>
      </c>
      <c r="AX158" s="208">
        <f t="shared" ca="1" si="168"/>
        <v>0</v>
      </c>
      <c r="AY158" s="207"/>
      <c r="AZ158" s="194"/>
      <c r="BA158" s="198" cm="1">
        <f t="array" ref="BA158">IFERROR(MATCH(TRUE,INDEX($B$14:$B$117&gt;=AZ158,0),0),"")</f>
        <v>1</v>
      </c>
      <c r="BB158" s="194">
        <f t="shared" ca="1" si="169"/>
        <v>1.3963799927016407E-2</v>
      </c>
      <c r="BE158" s="194">
        <f t="shared" si="170"/>
        <v>0</v>
      </c>
      <c r="BF158" s="19">
        <f ca="1"/>
        <v>0</v>
      </c>
      <c r="BG158" s="208">
        <f t="shared" ca="1" si="171"/>
        <v>0</v>
      </c>
      <c r="BH158" s="207"/>
      <c r="BI158" s="194"/>
      <c r="BJ158" s="198" cm="1">
        <f t="array" ref="BJ158">IFERROR(MATCH(TRUE,INDEX($B$14:$B$117&gt;=BI158,0),0),"")</f>
        <v>1</v>
      </c>
      <c r="BK158" s="194">
        <f t="shared" ca="1" si="172"/>
        <v>1.3963799927016407E-2</v>
      </c>
      <c r="BN158" s="194">
        <f t="shared" si="173"/>
        <v>0</v>
      </c>
      <c r="BO158" s="19">
        <f ca="1"/>
        <v>0</v>
      </c>
      <c r="BP158" s="208">
        <f t="shared" ca="1" si="174"/>
        <v>0</v>
      </c>
      <c r="BQ158" s="207"/>
      <c r="BR158" s="194"/>
      <c r="BS158" s="198" cm="1">
        <f t="array" ref="BS158">IFERROR(MATCH(TRUE,INDEX($B$14:$B$117&gt;=BR158,0),0),"")</f>
        <v>1</v>
      </c>
      <c r="BT158" s="194">
        <f t="shared" ca="1" si="175"/>
        <v>1.3963799927016407E-2</v>
      </c>
      <c r="BW158" s="194">
        <f t="shared" si="176"/>
        <v>0</v>
      </c>
      <c r="BX158" s="19">
        <f ca="1"/>
        <v>0</v>
      </c>
      <c r="BY158" s="208">
        <f t="shared" ca="1" si="177"/>
        <v>0</v>
      </c>
      <c r="BZ158" s="207"/>
      <c r="CA158" s="194"/>
      <c r="CB158" s="198" cm="1">
        <f t="array" ref="CB158">IFERROR(MATCH(TRUE,INDEX($B$14:$B$117&gt;=CA158,0),0),"")</f>
        <v>1</v>
      </c>
      <c r="CC158" s="194">
        <f t="shared" ca="1" si="178"/>
        <v>1.3963799927016407E-2</v>
      </c>
      <c r="CF158" s="194">
        <f t="shared" si="179"/>
        <v>0</v>
      </c>
      <c r="CG158" s="19">
        <f ca="1"/>
        <v>0</v>
      </c>
      <c r="CH158" s="208">
        <f t="shared" ca="1" si="180"/>
        <v>0</v>
      </c>
      <c r="CI158" s="207"/>
      <c r="CJ158" s="194"/>
      <c r="CK158" s="198" cm="1">
        <f t="array" ref="CK158">IFERROR(MATCH(TRUE,INDEX($B$14:$B$117&gt;=CJ158,0),0),"")</f>
        <v>1</v>
      </c>
      <c r="CL158" s="194">
        <f t="shared" ca="1" si="181"/>
        <v>1.3963799927016407E-2</v>
      </c>
      <c r="CO158" s="194">
        <f t="shared" si="182"/>
        <v>0</v>
      </c>
      <c r="CP158" s="19">
        <f ca="1"/>
        <v>0</v>
      </c>
      <c r="CQ158" s="208">
        <f t="shared" ca="1" si="183"/>
        <v>0</v>
      </c>
      <c r="CR158" s="207"/>
      <c r="CS158" s="194"/>
      <c r="CT158" s="198" cm="1">
        <f t="array" ref="CT158">IFERROR(MATCH(TRUE,INDEX($B$14:$B$117&gt;=CS158,0),0),"")</f>
        <v>1</v>
      </c>
      <c r="CU158" s="194">
        <f t="shared" ca="1" si="184"/>
        <v>1.3963799927016407E-2</v>
      </c>
      <c r="CX158" s="194">
        <f t="shared" si="185"/>
        <v>0</v>
      </c>
      <c r="CY158" s="19" t="e">
        <f ca="1"/>
        <v>#N/A</v>
      </c>
      <c r="CZ158" s="208" t="e">
        <f t="shared" ca="1" si="186"/>
        <v>#N/A</v>
      </c>
      <c r="DA158" s="207"/>
      <c r="DB158" s="194"/>
      <c r="DC158" s="198" cm="1">
        <f t="array" ref="DC158">IFERROR(MATCH(TRUE,INDEX($B$14:$B$117&gt;=DB158,0),0),"")</f>
        <v>1</v>
      </c>
      <c r="DD158" s="194">
        <f t="shared" ca="1" si="187"/>
        <v>1.3963799927016407E-2</v>
      </c>
      <c r="DG158" s="194">
        <f t="shared" si="188"/>
        <v>0</v>
      </c>
      <c r="DH158" s="19" t="e">
        <f ca="1"/>
        <v>#N/A</v>
      </c>
      <c r="DI158" s="208" t="e">
        <f t="shared" ca="1" si="189"/>
        <v>#N/A</v>
      </c>
      <c r="DJ158" s="207"/>
      <c r="DK158" s="194"/>
      <c r="DL158" s="198" cm="1">
        <f t="array" ref="DL158">IFERROR(MATCH(TRUE,INDEX($B$14:$B$117&gt;=DK158,0),0),"")</f>
        <v>1</v>
      </c>
      <c r="DM158" s="194">
        <f t="shared" ca="1" si="190"/>
        <v>1.3963799927016407E-2</v>
      </c>
      <c r="DP158" s="194">
        <f t="shared" si="191"/>
        <v>0</v>
      </c>
      <c r="DQ158" s="19" t="e">
        <f ca="1"/>
        <v>#N/A</v>
      </c>
      <c r="DR158" s="208" t="e">
        <f t="shared" ca="1" si="192"/>
        <v>#N/A</v>
      </c>
      <c r="DS158" s="207"/>
      <c r="DT158" s="194"/>
      <c r="DU158" s="198" cm="1">
        <f t="array" ref="DU158">IFERROR(MATCH(TRUE,INDEX($B$14:$B$117&gt;=DT158,0),0),"")</f>
        <v>1</v>
      </c>
      <c r="DV158" s="194">
        <f t="shared" ca="1" si="193"/>
        <v>1.3963799927016407E-2</v>
      </c>
      <c r="DY158" s="194">
        <f t="shared" si="194"/>
        <v>0</v>
      </c>
      <c r="DZ158" s="19" t="e">
        <f ca="1"/>
        <v>#N/A</v>
      </c>
      <c r="EA158" s="208" t="e">
        <f t="shared" ca="1" si="195"/>
        <v>#N/A</v>
      </c>
      <c r="EB158" s="207"/>
      <c r="EC158" s="194"/>
      <c r="ED158" s="198" cm="1">
        <f t="array" ref="ED158">IFERROR(MATCH(TRUE,INDEX($B$14:$B$117&gt;=EC158,0),0),"")</f>
        <v>1</v>
      </c>
      <c r="EE158" s="194">
        <f t="shared" ca="1" si="196"/>
        <v>1.3963799927016407E-2</v>
      </c>
      <c r="EH158" s="194">
        <f t="shared" si="197"/>
        <v>0</v>
      </c>
      <c r="EI158" s="19" t="e">
        <f ca="1"/>
        <v>#N/A</v>
      </c>
      <c r="EJ158" s="208" t="e">
        <f t="shared" ca="1" si="198"/>
        <v>#N/A</v>
      </c>
      <c r="EK158" s="207"/>
      <c r="EL158" s="194"/>
      <c r="EM158" s="198" cm="1">
        <f t="array" ref="EM158">IFERROR(MATCH(TRUE,INDEX($B$14:$B$117&gt;=EL158,0),0),"")</f>
        <v>1</v>
      </c>
      <c r="EN158" s="194">
        <f t="shared" ca="1" si="199"/>
        <v>1.3963799927016407E-2</v>
      </c>
      <c r="EQ158" s="194">
        <f t="shared" si="200"/>
        <v>0</v>
      </c>
      <c r="ER158" s="19" t="e">
        <f ca="1"/>
        <v>#N/A</v>
      </c>
      <c r="ES158" s="208" t="e">
        <f t="shared" ca="1" si="201"/>
        <v>#N/A</v>
      </c>
      <c r="ET158" s="207"/>
      <c r="EU158" s="194"/>
      <c r="EV158" s="198" cm="1">
        <f t="array" ref="EV158">IFERROR(MATCH(TRUE,INDEX($B$14:$B$117&gt;=EU158,0),0),"")</f>
        <v>1</v>
      </c>
      <c r="EW158" s="194">
        <f t="shared" ca="1" si="202"/>
        <v>1.3963799927016407E-2</v>
      </c>
      <c r="EZ158" s="194">
        <f t="shared" si="203"/>
        <v>0</v>
      </c>
      <c r="FA158" s="19" t="e">
        <f ca="1"/>
        <v>#N/A</v>
      </c>
      <c r="FB158" s="208" t="e">
        <f t="shared" ca="1" si="204"/>
        <v>#N/A</v>
      </c>
      <c r="FC158" s="207"/>
      <c r="FD158" s="194"/>
      <c r="FE158" s="198" cm="1">
        <f t="array" ref="FE158">IFERROR(MATCH(TRUE,INDEX($B$14:$B$117&gt;=FD158,0),0),"")</f>
        <v>1</v>
      </c>
      <c r="FF158" s="194">
        <f t="shared" ca="1" si="205"/>
        <v>1.3963799927016407E-2</v>
      </c>
      <c r="FI158" s="194">
        <f t="shared" si="206"/>
        <v>0</v>
      </c>
      <c r="FJ158" s="19" t="e">
        <f ca="1"/>
        <v>#N/A</v>
      </c>
      <c r="FK158" s="208" t="e">
        <f t="shared" ca="1" si="207"/>
        <v>#N/A</v>
      </c>
      <c r="FL158" s="207"/>
      <c r="FM158" s="194"/>
      <c r="FN158" s="198" cm="1">
        <f t="array" ref="FN158">IFERROR(MATCH(TRUE,INDEX($B$14:$B$117&gt;=FM158,0),0),"")</f>
        <v>1</v>
      </c>
      <c r="FO158" s="194">
        <f t="shared" ca="1" si="208"/>
        <v>1.3963799927016407E-2</v>
      </c>
      <c r="FR158" s="194">
        <f t="shared" si="209"/>
        <v>0</v>
      </c>
      <c r="FS158" s="19" t="e">
        <f ca="1"/>
        <v>#N/A</v>
      </c>
      <c r="FT158" s="208" t="e">
        <f t="shared" ca="1" si="210"/>
        <v>#N/A</v>
      </c>
      <c r="FU158" s="207"/>
      <c r="FV158" s="194"/>
      <c r="FW158" s="198" cm="1">
        <f t="array" ref="FW158">IFERROR(MATCH(TRUE,INDEX($B$14:$B$117&gt;=FV158,0),0),"")</f>
        <v>1</v>
      </c>
      <c r="FX158" s="194">
        <f t="shared" ca="1" si="211"/>
        <v>1.3963799927016407E-2</v>
      </c>
      <c r="GA158" s="194">
        <f t="shared" si="212"/>
        <v>0</v>
      </c>
      <c r="GB158" s="19" t="e">
        <f ca="1"/>
        <v>#N/A</v>
      </c>
      <c r="GC158" s="208" t="e">
        <f t="shared" ca="1" si="213"/>
        <v>#N/A</v>
      </c>
    </row>
    <row r="159" spans="6:185" x14ac:dyDescent="0.2">
      <c r="F159" s="207"/>
      <c r="G159" s="194"/>
      <c r="H159" s="198" cm="1">
        <f t="array" ref="H159">IFERROR(MATCH(TRUE,INDEX($B$14:$B$117&gt;=G159,0),0),"")</f>
        <v>1</v>
      </c>
      <c r="I159" s="194">
        <f t="shared" ca="1" si="158"/>
        <v>1.3963799927016407E-2</v>
      </c>
      <c r="L159" s="194">
        <f t="shared" si="214"/>
        <v>0</v>
      </c>
      <c r="M159" s="19">
        <f ca="1"/>
        <v>0</v>
      </c>
      <c r="N159" s="208">
        <f t="shared" ca="1" si="215"/>
        <v>0</v>
      </c>
      <c r="O159" s="207"/>
      <c r="P159" s="194"/>
      <c r="Q159" s="198" cm="1">
        <f t="array" ref="Q159">IFERROR(MATCH(TRUE,INDEX($B$14:$B$117&gt;=P159,0),0),"")</f>
        <v>1</v>
      </c>
      <c r="R159" s="194">
        <f t="shared" ca="1" si="159"/>
        <v>1.3963799927016407E-2</v>
      </c>
      <c r="U159" s="194">
        <f t="shared" si="216"/>
        <v>0</v>
      </c>
      <c r="V159" s="19">
        <f ca="1"/>
        <v>0</v>
      </c>
      <c r="W159" s="208">
        <f t="shared" ca="1" si="217"/>
        <v>0</v>
      </c>
      <c r="X159" s="207"/>
      <c r="Y159" s="194"/>
      <c r="Z159" s="198" cm="1">
        <f t="array" ref="Z159">IFERROR(MATCH(TRUE,INDEX($B$14:$B$117&gt;=Y159,0),0),"")</f>
        <v>1</v>
      </c>
      <c r="AA159" s="194">
        <f t="shared" ca="1" si="160"/>
        <v>1.3963799927016407E-2</v>
      </c>
      <c r="AD159" s="194">
        <f t="shared" si="161"/>
        <v>0</v>
      </c>
      <c r="AE159" s="19">
        <f ca="1"/>
        <v>0</v>
      </c>
      <c r="AF159" s="208">
        <f t="shared" ca="1" si="162"/>
        <v>0</v>
      </c>
      <c r="AG159" s="207"/>
      <c r="AH159" s="194"/>
      <c r="AI159" s="198" cm="1">
        <f t="array" ref="AI159">IFERROR(MATCH(TRUE,INDEX($B$14:$B$117&gt;=AH159,0),0),"")</f>
        <v>1</v>
      </c>
      <c r="AJ159" s="194">
        <f t="shared" ca="1" si="163"/>
        <v>1.3963799927016407E-2</v>
      </c>
      <c r="AM159" s="194">
        <f t="shared" si="164"/>
        <v>0</v>
      </c>
      <c r="AN159" s="19">
        <f ca="1"/>
        <v>0</v>
      </c>
      <c r="AO159" s="208">
        <f t="shared" ca="1" si="165"/>
        <v>0</v>
      </c>
      <c r="AP159" s="207"/>
      <c r="AQ159" s="194"/>
      <c r="AR159" s="198" cm="1">
        <f t="array" ref="AR159">IFERROR(MATCH(TRUE,INDEX($B$14:$B$117&gt;=AQ159,0),0),"")</f>
        <v>1</v>
      </c>
      <c r="AS159" s="194">
        <f t="shared" ca="1" si="166"/>
        <v>1.3963799927016407E-2</v>
      </c>
      <c r="AV159" s="194">
        <f t="shared" si="167"/>
        <v>0</v>
      </c>
      <c r="AW159" s="19">
        <f ca="1"/>
        <v>0</v>
      </c>
      <c r="AX159" s="208">
        <f t="shared" ca="1" si="168"/>
        <v>0</v>
      </c>
      <c r="AY159" s="207"/>
      <c r="AZ159" s="194"/>
      <c r="BA159" s="198" cm="1">
        <f t="array" ref="BA159">IFERROR(MATCH(TRUE,INDEX($B$14:$B$117&gt;=AZ159,0),0),"")</f>
        <v>1</v>
      </c>
      <c r="BB159" s="194">
        <f t="shared" ca="1" si="169"/>
        <v>1.3963799927016407E-2</v>
      </c>
      <c r="BE159" s="194">
        <f t="shared" si="170"/>
        <v>0</v>
      </c>
      <c r="BF159" s="19">
        <f ca="1"/>
        <v>0</v>
      </c>
      <c r="BG159" s="208">
        <f t="shared" ca="1" si="171"/>
        <v>0</v>
      </c>
      <c r="BH159" s="207"/>
      <c r="BI159" s="194"/>
      <c r="BJ159" s="198" cm="1">
        <f t="array" ref="BJ159">IFERROR(MATCH(TRUE,INDEX($B$14:$B$117&gt;=BI159,0),0),"")</f>
        <v>1</v>
      </c>
      <c r="BK159" s="194">
        <f t="shared" ca="1" si="172"/>
        <v>1.3963799927016407E-2</v>
      </c>
      <c r="BN159" s="194">
        <f t="shared" si="173"/>
        <v>0</v>
      </c>
      <c r="BO159" s="19">
        <f ca="1"/>
        <v>0</v>
      </c>
      <c r="BP159" s="208">
        <f t="shared" ca="1" si="174"/>
        <v>0</v>
      </c>
      <c r="BQ159" s="207"/>
      <c r="BR159" s="194"/>
      <c r="BS159" s="198" cm="1">
        <f t="array" ref="BS159">IFERROR(MATCH(TRUE,INDEX($B$14:$B$117&gt;=BR159,0),0),"")</f>
        <v>1</v>
      </c>
      <c r="BT159" s="194">
        <f t="shared" ca="1" si="175"/>
        <v>1.3963799927016407E-2</v>
      </c>
      <c r="BW159" s="194">
        <f t="shared" si="176"/>
        <v>0</v>
      </c>
      <c r="BX159" s="19">
        <f ca="1"/>
        <v>0</v>
      </c>
      <c r="BY159" s="208">
        <f t="shared" ca="1" si="177"/>
        <v>0</v>
      </c>
      <c r="BZ159" s="207"/>
      <c r="CA159" s="194"/>
      <c r="CB159" s="198" cm="1">
        <f t="array" ref="CB159">IFERROR(MATCH(TRUE,INDEX($B$14:$B$117&gt;=CA159,0),0),"")</f>
        <v>1</v>
      </c>
      <c r="CC159" s="194">
        <f t="shared" ca="1" si="178"/>
        <v>1.3963799927016407E-2</v>
      </c>
      <c r="CF159" s="194">
        <f t="shared" si="179"/>
        <v>0</v>
      </c>
      <c r="CG159" s="19">
        <f ca="1"/>
        <v>0</v>
      </c>
      <c r="CH159" s="208">
        <f t="shared" ca="1" si="180"/>
        <v>0</v>
      </c>
      <c r="CI159" s="207"/>
      <c r="CJ159" s="194"/>
      <c r="CK159" s="198" cm="1">
        <f t="array" ref="CK159">IFERROR(MATCH(TRUE,INDEX($B$14:$B$117&gt;=CJ159,0),0),"")</f>
        <v>1</v>
      </c>
      <c r="CL159" s="194">
        <f t="shared" ca="1" si="181"/>
        <v>1.3963799927016407E-2</v>
      </c>
      <c r="CO159" s="194">
        <f t="shared" si="182"/>
        <v>0</v>
      </c>
      <c r="CP159" s="19">
        <f ca="1"/>
        <v>0</v>
      </c>
      <c r="CQ159" s="208">
        <f t="shared" ca="1" si="183"/>
        <v>0</v>
      </c>
      <c r="CR159" s="207"/>
      <c r="CS159" s="194"/>
      <c r="CT159" s="198" cm="1">
        <f t="array" ref="CT159">IFERROR(MATCH(TRUE,INDEX($B$14:$B$117&gt;=CS159,0),0),"")</f>
        <v>1</v>
      </c>
      <c r="CU159" s="194">
        <f t="shared" ca="1" si="184"/>
        <v>1.3963799927016407E-2</v>
      </c>
      <c r="CX159" s="194">
        <f t="shared" si="185"/>
        <v>0</v>
      </c>
      <c r="CY159" s="19" t="e">
        <f ca="1"/>
        <v>#N/A</v>
      </c>
      <c r="CZ159" s="208" t="e">
        <f t="shared" ca="1" si="186"/>
        <v>#N/A</v>
      </c>
      <c r="DA159" s="207"/>
      <c r="DB159" s="194"/>
      <c r="DC159" s="198" cm="1">
        <f t="array" ref="DC159">IFERROR(MATCH(TRUE,INDEX($B$14:$B$117&gt;=DB159,0),0),"")</f>
        <v>1</v>
      </c>
      <c r="DD159" s="194">
        <f t="shared" ca="1" si="187"/>
        <v>1.3963799927016407E-2</v>
      </c>
      <c r="DG159" s="194">
        <f t="shared" si="188"/>
        <v>0</v>
      </c>
      <c r="DH159" s="19" t="e">
        <f ca="1"/>
        <v>#N/A</v>
      </c>
      <c r="DI159" s="208" t="e">
        <f t="shared" ca="1" si="189"/>
        <v>#N/A</v>
      </c>
      <c r="DJ159" s="207"/>
      <c r="DK159" s="194"/>
      <c r="DL159" s="198" cm="1">
        <f t="array" ref="DL159">IFERROR(MATCH(TRUE,INDEX($B$14:$B$117&gt;=DK159,0),0),"")</f>
        <v>1</v>
      </c>
      <c r="DM159" s="194">
        <f t="shared" ca="1" si="190"/>
        <v>1.3963799927016407E-2</v>
      </c>
      <c r="DP159" s="194">
        <f t="shared" si="191"/>
        <v>0</v>
      </c>
      <c r="DQ159" s="19" t="e">
        <f ca="1"/>
        <v>#N/A</v>
      </c>
      <c r="DR159" s="208" t="e">
        <f t="shared" ca="1" si="192"/>
        <v>#N/A</v>
      </c>
      <c r="DS159" s="207"/>
      <c r="DT159" s="194"/>
      <c r="DU159" s="198" cm="1">
        <f t="array" ref="DU159">IFERROR(MATCH(TRUE,INDEX($B$14:$B$117&gt;=DT159,0),0),"")</f>
        <v>1</v>
      </c>
      <c r="DV159" s="194">
        <f t="shared" ca="1" si="193"/>
        <v>1.3963799927016407E-2</v>
      </c>
      <c r="DY159" s="194">
        <f t="shared" si="194"/>
        <v>0</v>
      </c>
      <c r="DZ159" s="19" t="e">
        <f ca="1"/>
        <v>#N/A</v>
      </c>
      <c r="EA159" s="208" t="e">
        <f t="shared" ca="1" si="195"/>
        <v>#N/A</v>
      </c>
      <c r="EB159" s="207"/>
      <c r="EC159" s="194"/>
      <c r="ED159" s="198" cm="1">
        <f t="array" ref="ED159">IFERROR(MATCH(TRUE,INDEX($B$14:$B$117&gt;=EC159,0),0),"")</f>
        <v>1</v>
      </c>
      <c r="EE159" s="194">
        <f t="shared" ca="1" si="196"/>
        <v>1.3963799927016407E-2</v>
      </c>
      <c r="EH159" s="194">
        <f t="shared" si="197"/>
        <v>0</v>
      </c>
      <c r="EI159" s="19" t="e">
        <f ca="1"/>
        <v>#N/A</v>
      </c>
      <c r="EJ159" s="208" t="e">
        <f t="shared" ca="1" si="198"/>
        <v>#N/A</v>
      </c>
      <c r="EK159" s="207"/>
      <c r="EL159" s="194"/>
      <c r="EM159" s="198" cm="1">
        <f t="array" ref="EM159">IFERROR(MATCH(TRUE,INDEX($B$14:$B$117&gt;=EL159,0),0),"")</f>
        <v>1</v>
      </c>
      <c r="EN159" s="194">
        <f t="shared" ca="1" si="199"/>
        <v>1.3963799927016407E-2</v>
      </c>
      <c r="EQ159" s="194">
        <f t="shared" si="200"/>
        <v>0</v>
      </c>
      <c r="ER159" s="19" t="e">
        <f ca="1"/>
        <v>#N/A</v>
      </c>
      <c r="ES159" s="208" t="e">
        <f t="shared" ca="1" si="201"/>
        <v>#N/A</v>
      </c>
      <c r="ET159" s="207"/>
      <c r="EU159" s="194"/>
      <c r="EV159" s="198" cm="1">
        <f t="array" ref="EV159">IFERROR(MATCH(TRUE,INDEX($B$14:$B$117&gt;=EU159,0),0),"")</f>
        <v>1</v>
      </c>
      <c r="EW159" s="194">
        <f t="shared" ca="1" si="202"/>
        <v>1.3963799927016407E-2</v>
      </c>
      <c r="EZ159" s="194">
        <f t="shared" si="203"/>
        <v>0</v>
      </c>
      <c r="FA159" s="19" t="e">
        <f ca="1"/>
        <v>#N/A</v>
      </c>
      <c r="FB159" s="208" t="e">
        <f t="shared" ca="1" si="204"/>
        <v>#N/A</v>
      </c>
      <c r="FC159" s="207"/>
      <c r="FD159" s="194"/>
      <c r="FE159" s="198" cm="1">
        <f t="array" ref="FE159">IFERROR(MATCH(TRUE,INDEX($B$14:$B$117&gt;=FD159,0),0),"")</f>
        <v>1</v>
      </c>
      <c r="FF159" s="194">
        <f t="shared" ca="1" si="205"/>
        <v>1.3963799927016407E-2</v>
      </c>
      <c r="FI159" s="194">
        <f t="shared" si="206"/>
        <v>0</v>
      </c>
      <c r="FJ159" s="19" t="e">
        <f ca="1"/>
        <v>#N/A</v>
      </c>
      <c r="FK159" s="208" t="e">
        <f t="shared" ca="1" si="207"/>
        <v>#N/A</v>
      </c>
      <c r="FL159" s="207"/>
      <c r="FM159" s="194"/>
      <c r="FN159" s="198" cm="1">
        <f t="array" ref="FN159">IFERROR(MATCH(TRUE,INDEX($B$14:$B$117&gt;=FM159,0),0),"")</f>
        <v>1</v>
      </c>
      <c r="FO159" s="194">
        <f t="shared" ca="1" si="208"/>
        <v>1.3963799927016407E-2</v>
      </c>
      <c r="FR159" s="194">
        <f t="shared" si="209"/>
        <v>0</v>
      </c>
      <c r="FS159" s="19" t="e">
        <f ca="1"/>
        <v>#N/A</v>
      </c>
      <c r="FT159" s="208" t="e">
        <f t="shared" ca="1" si="210"/>
        <v>#N/A</v>
      </c>
      <c r="FU159" s="207"/>
      <c r="FV159" s="194"/>
      <c r="FW159" s="198" cm="1">
        <f t="array" ref="FW159">IFERROR(MATCH(TRUE,INDEX($B$14:$B$117&gt;=FV159,0),0),"")</f>
        <v>1</v>
      </c>
      <c r="FX159" s="194">
        <f t="shared" ca="1" si="211"/>
        <v>1.3963799927016407E-2</v>
      </c>
      <c r="GA159" s="194">
        <f t="shared" si="212"/>
        <v>0</v>
      </c>
      <c r="GB159" s="19" t="e">
        <f ca="1"/>
        <v>#N/A</v>
      </c>
      <c r="GC159" s="208" t="e">
        <f t="shared" ca="1" si="213"/>
        <v>#N/A</v>
      </c>
    </row>
    <row r="160" spans="6:185" x14ac:dyDescent="0.2">
      <c r="F160" s="207"/>
      <c r="G160" s="194"/>
      <c r="H160" s="198" cm="1">
        <f t="array" ref="H160">IFERROR(MATCH(TRUE,INDEX($B$14:$B$117&gt;=G160,0),0),"")</f>
        <v>1</v>
      </c>
      <c r="I160" s="194">
        <f t="shared" ca="1" si="158"/>
        <v>1.3963799927016407E-2</v>
      </c>
      <c r="L160" s="194">
        <f t="shared" si="214"/>
        <v>0</v>
      </c>
      <c r="M160" s="19">
        <f ca="1"/>
        <v>0</v>
      </c>
      <c r="N160" s="208">
        <f t="shared" ca="1" si="215"/>
        <v>0</v>
      </c>
      <c r="O160" s="207"/>
      <c r="P160" s="194"/>
      <c r="Q160" s="198" cm="1">
        <f t="array" ref="Q160">IFERROR(MATCH(TRUE,INDEX($B$14:$B$117&gt;=P160,0),0),"")</f>
        <v>1</v>
      </c>
      <c r="R160" s="194">
        <f t="shared" ca="1" si="159"/>
        <v>1.3963799927016407E-2</v>
      </c>
      <c r="U160" s="194">
        <f t="shared" si="216"/>
        <v>0</v>
      </c>
      <c r="V160" s="19">
        <f ca="1"/>
        <v>0</v>
      </c>
      <c r="W160" s="208">
        <f t="shared" ca="1" si="217"/>
        <v>0</v>
      </c>
      <c r="X160" s="207"/>
      <c r="Y160" s="194"/>
      <c r="Z160" s="198" cm="1">
        <f t="array" ref="Z160">IFERROR(MATCH(TRUE,INDEX($B$14:$B$117&gt;=Y160,0),0),"")</f>
        <v>1</v>
      </c>
      <c r="AA160" s="194">
        <f t="shared" ca="1" si="160"/>
        <v>1.3963799927016407E-2</v>
      </c>
      <c r="AD160" s="194">
        <f t="shared" si="161"/>
        <v>0</v>
      </c>
      <c r="AE160" s="19">
        <f ca="1"/>
        <v>0</v>
      </c>
      <c r="AF160" s="208">
        <f t="shared" ca="1" si="162"/>
        <v>0</v>
      </c>
      <c r="AG160" s="207"/>
      <c r="AH160" s="194"/>
      <c r="AI160" s="198" cm="1">
        <f t="array" ref="AI160">IFERROR(MATCH(TRUE,INDEX($B$14:$B$117&gt;=AH160,0),0),"")</f>
        <v>1</v>
      </c>
      <c r="AJ160" s="194">
        <f t="shared" ca="1" si="163"/>
        <v>1.3963799927016407E-2</v>
      </c>
      <c r="AM160" s="194">
        <f t="shared" si="164"/>
        <v>0</v>
      </c>
      <c r="AN160" s="19">
        <f ca="1"/>
        <v>0</v>
      </c>
      <c r="AO160" s="208">
        <f t="shared" ca="1" si="165"/>
        <v>0</v>
      </c>
      <c r="AP160" s="207"/>
      <c r="AQ160" s="194"/>
      <c r="AR160" s="198" cm="1">
        <f t="array" ref="AR160">IFERROR(MATCH(TRUE,INDEX($B$14:$B$117&gt;=AQ160,0),0),"")</f>
        <v>1</v>
      </c>
      <c r="AS160" s="194">
        <f t="shared" ca="1" si="166"/>
        <v>1.3963799927016407E-2</v>
      </c>
      <c r="AV160" s="194">
        <f t="shared" si="167"/>
        <v>0</v>
      </c>
      <c r="AW160" s="19">
        <f ca="1"/>
        <v>0</v>
      </c>
      <c r="AX160" s="208">
        <f t="shared" ca="1" si="168"/>
        <v>0</v>
      </c>
      <c r="AY160" s="207"/>
      <c r="AZ160" s="194"/>
      <c r="BA160" s="198" cm="1">
        <f t="array" ref="BA160">IFERROR(MATCH(TRUE,INDEX($B$14:$B$117&gt;=AZ160,0),0),"")</f>
        <v>1</v>
      </c>
      <c r="BB160" s="194">
        <f t="shared" ca="1" si="169"/>
        <v>1.3963799927016407E-2</v>
      </c>
      <c r="BE160" s="194">
        <f t="shared" si="170"/>
        <v>0</v>
      </c>
      <c r="BF160" s="19">
        <f ca="1"/>
        <v>0</v>
      </c>
      <c r="BG160" s="208">
        <f t="shared" ca="1" si="171"/>
        <v>0</v>
      </c>
      <c r="BH160" s="207"/>
      <c r="BI160" s="194"/>
      <c r="BJ160" s="198" cm="1">
        <f t="array" ref="BJ160">IFERROR(MATCH(TRUE,INDEX($B$14:$B$117&gt;=BI160,0),0),"")</f>
        <v>1</v>
      </c>
      <c r="BK160" s="194">
        <f t="shared" ca="1" si="172"/>
        <v>1.3963799927016407E-2</v>
      </c>
      <c r="BN160" s="194">
        <f t="shared" si="173"/>
        <v>0</v>
      </c>
      <c r="BO160" s="19">
        <f ca="1"/>
        <v>0</v>
      </c>
      <c r="BP160" s="208">
        <f t="shared" ca="1" si="174"/>
        <v>0</v>
      </c>
      <c r="BQ160" s="207"/>
      <c r="BR160" s="194"/>
      <c r="BS160" s="198" cm="1">
        <f t="array" ref="BS160">IFERROR(MATCH(TRUE,INDEX($B$14:$B$117&gt;=BR160,0),0),"")</f>
        <v>1</v>
      </c>
      <c r="BT160" s="194">
        <f t="shared" ca="1" si="175"/>
        <v>1.3963799927016407E-2</v>
      </c>
      <c r="BW160" s="194">
        <f t="shared" si="176"/>
        <v>0</v>
      </c>
      <c r="BX160" s="19">
        <f ca="1"/>
        <v>0</v>
      </c>
      <c r="BY160" s="208">
        <f t="shared" ca="1" si="177"/>
        <v>0</v>
      </c>
      <c r="BZ160" s="207"/>
      <c r="CA160" s="194"/>
      <c r="CB160" s="198" cm="1">
        <f t="array" ref="CB160">IFERROR(MATCH(TRUE,INDEX($B$14:$B$117&gt;=CA160,0),0),"")</f>
        <v>1</v>
      </c>
      <c r="CC160" s="194">
        <f t="shared" ca="1" si="178"/>
        <v>1.3963799927016407E-2</v>
      </c>
      <c r="CF160" s="194">
        <f t="shared" si="179"/>
        <v>0</v>
      </c>
      <c r="CG160" s="19">
        <f ca="1"/>
        <v>0</v>
      </c>
      <c r="CH160" s="208">
        <f t="shared" ca="1" si="180"/>
        <v>0</v>
      </c>
      <c r="CI160" s="207"/>
      <c r="CJ160" s="194"/>
      <c r="CK160" s="198" cm="1">
        <f t="array" ref="CK160">IFERROR(MATCH(TRUE,INDEX($B$14:$B$117&gt;=CJ160,0),0),"")</f>
        <v>1</v>
      </c>
      <c r="CL160" s="194">
        <f t="shared" ca="1" si="181"/>
        <v>1.3963799927016407E-2</v>
      </c>
      <c r="CO160" s="194">
        <f t="shared" si="182"/>
        <v>0</v>
      </c>
      <c r="CP160" s="19">
        <f ca="1"/>
        <v>0</v>
      </c>
      <c r="CQ160" s="208">
        <f t="shared" ca="1" si="183"/>
        <v>0</v>
      </c>
      <c r="CR160" s="207"/>
      <c r="CS160" s="194"/>
      <c r="CT160" s="198" cm="1">
        <f t="array" ref="CT160">IFERROR(MATCH(TRUE,INDEX($B$14:$B$117&gt;=CS160,0),0),"")</f>
        <v>1</v>
      </c>
      <c r="CU160" s="194">
        <f t="shared" ca="1" si="184"/>
        <v>1.3963799927016407E-2</v>
      </c>
      <c r="CX160" s="194">
        <f t="shared" si="185"/>
        <v>0</v>
      </c>
      <c r="CY160" s="19" t="e">
        <f ca="1"/>
        <v>#N/A</v>
      </c>
      <c r="CZ160" s="208" t="e">
        <f t="shared" ca="1" si="186"/>
        <v>#N/A</v>
      </c>
      <c r="DA160" s="207"/>
      <c r="DB160" s="194"/>
      <c r="DC160" s="198" cm="1">
        <f t="array" ref="DC160">IFERROR(MATCH(TRUE,INDEX($B$14:$B$117&gt;=DB160,0),0),"")</f>
        <v>1</v>
      </c>
      <c r="DD160" s="194">
        <f t="shared" ca="1" si="187"/>
        <v>1.3963799927016407E-2</v>
      </c>
      <c r="DG160" s="194">
        <f t="shared" si="188"/>
        <v>0</v>
      </c>
      <c r="DH160" s="19" t="e">
        <f ca="1"/>
        <v>#N/A</v>
      </c>
      <c r="DI160" s="208" t="e">
        <f t="shared" ca="1" si="189"/>
        <v>#N/A</v>
      </c>
      <c r="DJ160" s="207"/>
      <c r="DK160" s="194"/>
      <c r="DL160" s="198" cm="1">
        <f t="array" ref="DL160">IFERROR(MATCH(TRUE,INDEX($B$14:$B$117&gt;=DK160,0),0),"")</f>
        <v>1</v>
      </c>
      <c r="DM160" s="194">
        <f t="shared" ca="1" si="190"/>
        <v>1.3963799927016407E-2</v>
      </c>
      <c r="DP160" s="194">
        <f t="shared" si="191"/>
        <v>0</v>
      </c>
      <c r="DQ160" s="19" t="e">
        <f ca="1"/>
        <v>#N/A</v>
      </c>
      <c r="DR160" s="208" t="e">
        <f t="shared" ca="1" si="192"/>
        <v>#N/A</v>
      </c>
      <c r="DS160" s="207"/>
      <c r="DT160" s="194"/>
      <c r="DU160" s="198" cm="1">
        <f t="array" ref="DU160">IFERROR(MATCH(TRUE,INDEX($B$14:$B$117&gt;=DT160,0),0),"")</f>
        <v>1</v>
      </c>
      <c r="DV160" s="194">
        <f t="shared" ca="1" si="193"/>
        <v>1.3963799927016407E-2</v>
      </c>
      <c r="DY160" s="194">
        <f t="shared" si="194"/>
        <v>0</v>
      </c>
      <c r="DZ160" s="19" t="e">
        <f ca="1"/>
        <v>#N/A</v>
      </c>
      <c r="EA160" s="208" t="e">
        <f t="shared" ca="1" si="195"/>
        <v>#N/A</v>
      </c>
      <c r="EB160" s="207"/>
      <c r="EC160" s="194"/>
      <c r="ED160" s="198" cm="1">
        <f t="array" ref="ED160">IFERROR(MATCH(TRUE,INDEX($B$14:$B$117&gt;=EC160,0),0),"")</f>
        <v>1</v>
      </c>
      <c r="EE160" s="194">
        <f t="shared" ca="1" si="196"/>
        <v>1.3963799927016407E-2</v>
      </c>
      <c r="EH160" s="194">
        <f t="shared" si="197"/>
        <v>0</v>
      </c>
      <c r="EI160" s="19" t="e">
        <f ca="1"/>
        <v>#N/A</v>
      </c>
      <c r="EJ160" s="208" t="e">
        <f t="shared" ca="1" si="198"/>
        <v>#N/A</v>
      </c>
      <c r="EK160" s="207"/>
      <c r="EL160" s="194"/>
      <c r="EM160" s="198" cm="1">
        <f t="array" ref="EM160">IFERROR(MATCH(TRUE,INDEX($B$14:$B$117&gt;=EL160,0),0),"")</f>
        <v>1</v>
      </c>
      <c r="EN160" s="194">
        <f t="shared" ca="1" si="199"/>
        <v>1.3963799927016407E-2</v>
      </c>
      <c r="EQ160" s="194">
        <f t="shared" si="200"/>
        <v>0</v>
      </c>
      <c r="ER160" s="19" t="e">
        <f ca="1"/>
        <v>#N/A</v>
      </c>
      <c r="ES160" s="208" t="e">
        <f t="shared" ca="1" si="201"/>
        <v>#N/A</v>
      </c>
      <c r="ET160" s="207"/>
      <c r="EU160" s="194"/>
      <c r="EV160" s="198" cm="1">
        <f t="array" ref="EV160">IFERROR(MATCH(TRUE,INDEX($B$14:$B$117&gt;=EU160,0),0),"")</f>
        <v>1</v>
      </c>
      <c r="EW160" s="194">
        <f t="shared" ca="1" si="202"/>
        <v>1.3963799927016407E-2</v>
      </c>
      <c r="EZ160" s="194">
        <f t="shared" si="203"/>
        <v>0</v>
      </c>
      <c r="FA160" s="19" t="e">
        <f ca="1"/>
        <v>#N/A</v>
      </c>
      <c r="FB160" s="208" t="e">
        <f t="shared" ca="1" si="204"/>
        <v>#N/A</v>
      </c>
      <c r="FC160" s="207"/>
      <c r="FD160" s="194"/>
      <c r="FE160" s="198" cm="1">
        <f t="array" ref="FE160">IFERROR(MATCH(TRUE,INDEX($B$14:$B$117&gt;=FD160,0),0),"")</f>
        <v>1</v>
      </c>
      <c r="FF160" s="194">
        <f t="shared" ca="1" si="205"/>
        <v>1.3963799927016407E-2</v>
      </c>
      <c r="FI160" s="194">
        <f t="shared" si="206"/>
        <v>0</v>
      </c>
      <c r="FJ160" s="19" t="e">
        <f ca="1"/>
        <v>#N/A</v>
      </c>
      <c r="FK160" s="208" t="e">
        <f t="shared" ca="1" si="207"/>
        <v>#N/A</v>
      </c>
      <c r="FL160" s="207"/>
      <c r="FM160" s="194"/>
      <c r="FN160" s="198" cm="1">
        <f t="array" ref="FN160">IFERROR(MATCH(TRUE,INDEX($B$14:$B$117&gt;=FM160,0),0),"")</f>
        <v>1</v>
      </c>
      <c r="FO160" s="194">
        <f t="shared" ca="1" si="208"/>
        <v>1.3963799927016407E-2</v>
      </c>
      <c r="FR160" s="194">
        <f t="shared" si="209"/>
        <v>0</v>
      </c>
      <c r="FS160" s="19" t="e">
        <f ca="1"/>
        <v>#N/A</v>
      </c>
      <c r="FT160" s="208" t="e">
        <f t="shared" ca="1" si="210"/>
        <v>#N/A</v>
      </c>
      <c r="FU160" s="207"/>
      <c r="FV160" s="194"/>
      <c r="FW160" s="198" cm="1">
        <f t="array" ref="FW160">IFERROR(MATCH(TRUE,INDEX($B$14:$B$117&gt;=FV160,0),0),"")</f>
        <v>1</v>
      </c>
      <c r="FX160" s="194">
        <f t="shared" ca="1" si="211"/>
        <v>1.3963799927016407E-2</v>
      </c>
      <c r="GA160" s="194">
        <f t="shared" si="212"/>
        <v>0</v>
      </c>
      <c r="GB160" s="19" t="e">
        <f ca="1"/>
        <v>#N/A</v>
      </c>
      <c r="GC160" s="208" t="e">
        <f t="shared" ca="1" si="213"/>
        <v>#N/A</v>
      </c>
    </row>
    <row r="161" spans="6:185" x14ac:dyDescent="0.2">
      <c r="F161" s="207"/>
      <c r="G161" s="194"/>
      <c r="H161" s="198" cm="1">
        <f t="array" ref="H161">IFERROR(MATCH(TRUE,INDEX($B$14:$B$117&gt;=G161,0),0),"")</f>
        <v>1</v>
      </c>
      <c r="I161" s="194">
        <f t="shared" ca="1" si="158"/>
        <v>1.3963799927016407E-2</v>
      </c>
      <c r="L161" s="194">
        <f t="shared" si="214"/>
        <v>0</v>
      </c>
      <c r="M161" s="19">
        <f ca="1"/>
        <v>0</v>
      </c>
      <c r="N161" s="208">
        <f t="shared" ca="1" si="215"/>
        <v>0</v>
      </c>
      <c r="O161" s="207"/>
      <c r="P161" s="194"/>
      <c r="Q161" s="198" cm="1">
        <f t="array" ref="Q161">IFERROR(MATCH(TRUE,INDEX($B$14:$B$117&gt;=P161,0),0),"")</f>
        <v>1</v>
      </c>
      <c r="R161" s="194">
        <f t="shared" ca="1" si="159"/>
        <v>1.3963799927016407E-2</v>
      </c>
      <c r="U161" s="194">
        <f t="shared" si="216"/>
        <v>0</v>
      </c>
      <c r="V161" s="19">
        <f ca="1"/>
        <v>0</v>
      </c>
      <c r="W161" s="208">
        <f t="shared" ca="1" si="217"/>
        <v>0</v>
      </c>
      <c r="X161" s="207"/>
      <c r="Y161" s="194"/>
      <c r="Z161" s="198" cm="1">
        <f t="array" ref="Z161">IFERROR(MATCH(TRUE,INDEX($B$14:$B$117&gt;=Y161,0),0),"")</f>
        <v>1</v>
      </c>
      <c r="AA161" s="194">
        <f t="shared" ca="1" si="160"/>
        <v>1.3963799927016407E-2</v>
      </c>
      <c r="AD161" s="194">
        <f t="shared" si="161"/>
        <v>0</v>
      </c>
      <c r="AE161" s="19">
        <f ca="1"/>
        <v>0</v>
      </c>
      <c r="AF161" s="208">
        <f t="shared" ca="1" si="162"/>
        <v>0</v>
      </c>
      <c r="AG161" s="207"/>
      <c r="AH161" s="194"/>
      <c r="AI161" s="198" cm="1">
        <f t="array" ref="AI161">IFERROR(MATCH(TRUE,INDEX($B$14:$B$117&gt;=AH161,0),0),"")</f>
        <v>1</v>
      </c>
      <c r="AJ161" s="194">
        <f t="shared" ca="1" si="163"/>
        <v>1.3963799927016407E-2</v>
      </c>
      <c r="AM161" s="194">
        <f t="shared" si="164"/>
        <v>0</v>
      </c>
      <c r="AN161" s="19">
        <f ca="1"/>
        <v>0</v>
      </c>
      <c r="AO161" s="208">
        <f t="shared" ca="1" si="165"/>
        <v>0</v>
      </c>
      <c r="AP161" s="207"/>
      <c r="AQ161" s="194"/>
      <c r="AR161" s="198" cm="1">
        <f t="array" ref="AR161">IFERROR(MATCH(TRUE,INDEX($B$14:$B$117&gt;=AQ161,0),0),"")</f>
        <v>1</v>
      </c>
      <c r="AS161" s="194">
        <f t="shared" ca="1" si="166"/>
        <v>1.3963799927016407E-2</v>
      </c>
      <c r="AV161" s="194">
        <f t="shared" si="167"/>
        <v>0</v>
      </c>
      <c r="AW161" s="19">
        <f ca="1"/>
        <v>0</v>
      </c>
      <c r="AX161" s="208">
        <f t="shared" ca="1" si="168"/>
        <v>0</v>
      </c>
      <c r="AY161" s="207"/>
      <c r="AZ161" s="194"/>
      <c r="BA161" s="198" cm="1">
        <f t="array" ref="BA161">IFERROR(MATCH(TRUE,INDEX($B$14:$B$117&gt;=AZ161,0),0),"")</f>
        <v>1</v>
      </c>
      <c r="BB161" s="194">
        <f t="shared" ca="1" si="169"/>
        <v>1.3963799927016407E-2</v>
      </c>
      <c r="BE161" s="194">
        <f t="shared" si="170"/>
        <v>0</v>
      </c>
      <c r="BF161" s="19">
        <f ca="1"/>
        <v>0</v>
      </c>
      <c r="BG161" s="208">
        <f t="shared" ca="1" si="171"/>
        <v>0</v>
      </c>
      <c r="BH161" s="207"/>
      <c r="BI161" s="194"/>
      <c r="BJ161" s="198" cm="1">
        <f t="array" ref="BJ161">IFERROR(MATCH(TRUE,INDEX($B$14:$B$117&gt;=BI161,0),0),"")</f>
        <v>1</v>
      </c>
      <c r="BK161" s="194">
        <f t="shared" ca="1" si="172"/>
        <v>1.3963799927016407E-2</v>
      </c>
      <c r="BN161" s="194">
        <f t="shared" si="173"/>
        <v>0</v>
      </c>
      <c r="BO161" s="19">
        <f ca="1"/>
        <v>0</v>
      </c>
      <c r="BP161" s="208">
        <f t="shared" ca="1" si="174"/>
        <v>0</v>
      </c>
      <c r="BQ161" s="207"/>
      <c r="BR161" s="194"/>
      <c r="BS161" s="198" cm="1">
        <f t="array" ref="BS161">IFERROR(MATCH(TRUE,INDEX($B$14:$B$117&gt;=BR161,0),0),"")</f>
        <v>1</v>
      </c>
      <c r="BT161" s="194">
        <f t="shared" ca="1" si="175"/>
        <v>1.3963799927016407E-2</v>
      </c>
      <c r="BW161" s="194">
        <f t="shared" si="176"/>
        <v>0</v>
      </c>
      <c r="BX161" s="19">
        <f ca="1"/>
        <v>0</v>
      </c>
      <c r="BY161" s="208">
        <f t="shared" ca="1" si="177"/>
        <v>0</v>
      </c>
      <c r="BZ161" s="207"/>
      <c r="CA161" s="194"/>
      <c r="CB161" s="198" cm="1">
        <f t="array" ref="CB161">IFERROR(MATCH(TRUE,INDEX($B$14:$B$117&gt;=CA161,0),0),"")</f>
        <v>1</v>
      </c>
      <c r="CC161" s="194">
        <f t="shared" ca="1" si="178"/>
        <v>1.3963799927016407E-2</v>
      </c>
      <c r="CF161" s="194">
        <f t="shared" si="179"/>
        <v>0</v>
      </c>
      <c r="CG161" s="19">
        <f ca="1"/>
        <v>0</v>
      </c>
      <c r="CH161" s="208">
        <f t="shared" ca="1" si="180"/>
        <v>0</v>
      </c>
      <c r="CI161" s="207"/>
      <c r="CJ161" s="194"/>
      <c r="CK161" s="198" cm="1">
        <f t="array" ref="CK161">IFERROR(MATCH(TRUE,INDEX($B$14:$B$117&gt;=CJ161,0),0),"")</f>
        <v>1</v>
      </c>
      <c r="CL161" s="194">
        <f t="shared" ca="1" si="181"/>
        <v>1.3963799927016407E-2</v>
      </c>
      <c r="CO161" s="194">
        <f t="shared" si="182"/>
        <v>0</v>
      </c>
      <c r="CP161" s="19">
        <f ca="1"/>
        <v>0</v>
      </c>
      <c r="CQ161" s="208">
        <f t="shared" ca="1" si="183"/>
        <v>0</v>
      </c>
      <c r="CR161" s="207"/>
      <c r="CS161" s="194"/>
      <c r="CT161" s="198" cm="1">
        <f t="array" ref="CT161">IFERROR(MATCH(TRUE,INDEX($B$14:$B$117&gt;=CS161,0),0),"")</f>
        <v>1</v>
      </c>
      <c r="CU161" s="194">
        <f t="shared" ca="1" si="184"/>
        <v>1.3963799927016407E-2</v>
      </c>
      <c r="CX161" s="194">
        <f t="shared" si="185"/>
        <v>0</v>
      </c>
      <c r="CY161" s="19" t="e">
        <f ca="1"/>
        <v>#N/A</v>
      </c>
      <c r="CZ161" s="208" t="e">
        <f t="shared" ca="1" si="186"/>
        <v>#N/A</v>
      </c>
      <c r="DA161" s="207"/>
      <c r="DB161" s="194"/>
      <c r="DC161" s="198" cm="1">
        <f t="array" ref="DC161">IFERROR(MATCH(TRUE,INDEX($B$14:$B$117&gt;=DB161,0),0),"")</f>
        <v>1</v>
      </c>
      <c r="DD161" s="194">
        <f t="shared" ca="1" si="187"/>
        <v>1.3963799927016407E-2</v>
      </c>
      <c r="DG161" s="194">
        <f t="shared" si="188"/>
        <v>0</v>
      </c>
      <c r="DH161" s="19" t="e">
        <f ca="1"/>
        <v>#N/A</v>
      </c>
      <c r="DI161" s="208" t="e">
        <f t="shared" ca="1" si="189"/>
        <v>#N/A</v>
      </c>
      <c r="DJ161" s="207"/>
      <c r="DK161" s="194"/>
      <c r="DL161" s="198" cm="1">
        <f t="array" ref="DL161">IFERROR(MATCH(TRUE,INDEX($B$14:$B$117&gt;=DK161,0),0),"")</f>
        <v>1</v>
      </c>
      <c r="DM161" s="194">
        <f t="shared" ca="1" si="190"/>
        <v>1.3963799927016407E-2</v>
      </c>
      <c r="DP161" s="194">
        <f t="shared" si="191"/>
        <v>0</v>
      </c>
      <c r="DQ161" s="19" t="e">
        <f ca="1"/>
        <v>#N/A</v>
      </c>
      <c r="DR161" s="208" t="e">
        <f t="shared" ca="1" si="192"/>
        <v>#N/A</v>
      </c>
      <c r="DS161" s="207"/>
      <c r="DT161" s="194"/>
      <c r="DU161" s="198" cm="1">
        <f t="array" ref="DU161">IFERROR(MATCH(TRUE,INDEX($B$14:$B$117&gt;=DT161,0),0),"")</f>
        <v>1</v>
      </c>
      <c r="DV161" s="194">
        <f t="shared" ca="1" si="193"/>
        <v>1.3963799927016407E-2</v>
      </c>
      <c r="DY161" s="194">
        <f t="shared" si="194"/>
        <v>0</v>
      </c>
      <c r="DZ161" s="19" t="e">
        <f ca="1"/>
        <v>#N/A</v>
      </c>
      <c r="EA161" s="208" t="e">
        <f t="shared" ca="1" si="195"/>
        <v>#N/A</v>
      </c>
      <c r="EB161" s="207"/>
      <c r="EC161" s="194"/>
      <c r="ED161" s="198" cm="1">
        <f t="array" ref="ED161">IFERROR(MATCH(TRUE,INDEX($B$14:$B$117&gt;=EC161,0),0),"")</f>
        <v>1</v>
      </c>
      <c r="EE161" s="194">
        <f t="shared" ca="1" si="196"/>
        <v>1.3963799927016407E-2</v>
      </c>
      <c r="EH161" s="194">
        <f t="shared" si="197"/>
        <v>0</v>
      </c>
      <c r="EI161" s="19" t="e">
        <f ca="1"/>
        <v>#N/A</v>
      </c>
      <c r="EJ161" s="208" t="e">
        <f t="shared" ca="1" si="198"/>
        <v>#N/A</v>
      </c>
      <c r="EK161" s="207"/>
      <c r="EL161" s="194"/>
      <c r="EM161" s="198" cm="1">
        <f t="array" ref="EM161">IFERROR(MATCH(TRUE,INDEX($B$14:$B$117&gt;=EL161,0),0),"")</f>
        <v>1</v>
      </c>
      <c r="EN161" s="194">
        <f t="shared" ca="1" si="199"/>
        <v>1.3963799927016407E-2</v>
      </c>
      <c r="EQ161" s="194">
        <f t="shared" si="200"/>
        <v>0</v>
      </c>
      <c r="ER161" s="19" t="e">
        <f ca="1"/>
        <v>#N/A</v>
      </c>
      <c r="ES161" s="208" t="e">
        <f t="shared" ca="1" si="201"/>
        <v>#N/A</v>
      </c>
      <c r="ET161" s="207"/>
      <c r="EU161" s="194"/>
      <c r="EV161" s="198" cm="1">
        <f t="array" ref="EV161">IFERROR(MATCH(TRUE,INDEX($B$14:$B$117&gt;=EU161,0),0),"")</f>
        <v>1</v>
      </c>
      <c r="EW161" s="194">
        <f t="shared" ca="1" si="202"/>
        <v>1.3963799927016407E-2</v>
      </c>
      <c r="EZ161" s="194">
        <f t="shared" si="203"/>
        <v>0</v>
      </c>
      <c r="FA161" s="19" t="e">
        <f ca="1"/>
        <v>#N/A</v>
      </c>
      <c r="FB161" s="208" t="e">
        <f t="shared" ca="1" si="204"/>
        <v>#N/A</v>
      </c>
      <c r="FC161" s="207"/>
      <c r="FD161" s="194"/>
      <c r="FE161" s="198" cm="1">
        <f t="array" ref="FE161">IFERROR(MATCH(TRUE,INDEX($B$14:$B$117&gt;=FD161,0),0),"")</f>
        <v>1</v>
      </c>
      <c r="FF161" s="194">
        <f t="shared" ca="1" si="205"/>
        <v>1.3963799927016407E-2</v>
      </c>
      <c r="FI161" s="194">
        <f t="shared" si="206"/>
        <v>0</v>
      </c>
      <c r="FJ161" s="19" t="e">
        <f ca="1"/>
        <v>#N/A</v>
      </c>
      <c r="FK161" s="208" t="e">
        <f t="shared" ca="1" si="207"/>
        <v>#N/A</v>
      </c>
      <c r="FL161" s="207"/>
      <c r="FM161" s="194"/>
      <c r="FN161" s="198" cm="1">
        <f t="array" ref="FN161">IFERROR(MATCH(TRUE,INDEX($B$14:$B$117&gt;=FM161,0),0),"")</f>
        <v>1</v>
      </c>
      <c r="FO161" s="194">
        <f t="shared" ca="1" si="208"/>
        <v>1.3963799927016407E-2</v>
      </c>
      <c r="FR161" s="194">
        <f t="shared" si="209"/>
        <v>0</v>
      </c>
      <c r="FS161" s="19" t="e">
        <f ca="1"/>
        <v>#N/A</v>
      </c>
      <c r="FT161" s="208" t="e">
        <f t="shared" ca="1" si="210"/>
        <v>#N/A</v>
      </c>
      <c r="FU161" s="207"/>
      <c r="FV161" s="194"/>
      <c r="FW161" s="198" cm="1">
        <f t="array" ref="FW161">IFERROR(MATCH(TRUE,INDEX($B$14:$B$117&gt;=FV161,0),0),"")</f>
        <v>1</v>
      </c>
      <c r="FX161" s="194">
        <f t="shared" ca="1" si="211"/>
        <v>1.3963799927016407E-2</v>
      </c>
      <c r="GA161" s="194">
        <f t="shared" si="212"/>
        <v>0</v>
      </c>
      <c r="GB161" s="19" t="e">
        <f ca="1"/>
        <v>#N/A</v>
      </c>
      <c r="GC161" s="208" t="e">
        <f t="shared" ca="1" si="213"/>
        <v>#N/A</v>
      </c>
    </row>
    <row r="162" spans="6:185" x14ac:dyDescent="0.2">
      <c r="F162" s="207"/>
      <c r="G162" s="194"/>
      <c r="H162" s="198" cm="1">
        <f t="array" ref="H162">IFERROR(MATCH(TRUE,INDEX($B$14:$B$117&gt;=G162,0),0),"")</f>
        <v>1</v>
      </c>
      <c r="I162" s="194">
        <f t="shared" ca="1" si="158"/>
        <v>1.3963799927016407E-2</v>
      </c>
      <c r="L162" s="194">
        <f t="shared" si="214"/>
        <v>0</v>
      </c>
      <c r="M162" s="19">
        <f ca="1"/>
        <v>0</v>
      </c>
      <c r="N162" s="208">
        <f t="shared" ca="1" si="215"/>
        <v>0</v>
      </c>
      <c r="O162" s="207"/>
      <c r="P162" s="194"/>
      <c r="Q162" s="198" cm="1">
        <f t="array" ref="Q162">IFERROR(MATCH(TRUE,INDEX($B$14:$B$117&gt;=P162,0),0),"")</f>
        <v>1</v>
      </c>
      <c r="R162" s="194">
        <f t="shared" ca="1" si="159"/>
        <v>1.3963799927016407E-2</v>
      </c>
      <c r="U162" s="194">
        <f t="shared" si="216"/>
        <v>0</v>
      </c>
      <c r="V162" s="19">
        <f ca="1"/>
        <v>0</v>
      </c>
      <c r="W162" s="208">
        <f t="shared" ca="1" si="217"/>
        <v>0</v>
      </c>
      <c r="X162" s="207"/>
      <c r="Y162" s="194"/>
      <c r="Z162" s="198" cm="1">
        <f t="array" ref="Z162">IFERROR(MATCH(TRUE,INDEX($B$14:$B$117&gt;=Y162,0),0),"")</f>
        <v>1</v>
      </c>
      <c r="AA162" s="194">
        <f t="shared" ca="1" si="160"/>
        <v>1.3963799927016407E-2</v>
      </c>
      <c r="AD162" s="194">
        <f t="shared" si="161"/>
        <v>0</v>
      </c>
      <c r="AE162" s="19">
        <f ca="1"/>
        <v>0</v>
      </c>
      <c r="AF162" s="208">
        <f t="shared" ca="1" si="162"/>
        <v>0</v>
      </c>
      <c r="AG162" s="207"/>
      <c r="AH162" s="194"/>
      <c r="AI162" s="198" cm="1">
        <f t="array" ref="AI162">IFERROR(MATCH(TRUE,INDEX($B$14:$B$117&gt;=AH162,0),0),"")</f>
        <v>1</v>
      </c>
      <c r="AJ162" s="194">
        <f t="shared" ca="1" si="163"/>
        <v>1.3963799927016407E-2</v>
      </c>
      <c r="AM162" s="194">
        <f t="shared" si="164"/>
        <v>0</v>
      </c>
      <c r="AN162" s="19">
        <f ca="1"/>
        <v>0</v>
      </c>
      <c r="AO162" s="208">
        <f t="shared" ca="1" si="165"/>
        <v>0</v>
      </c>
      <c r="AP162" s="207"/>
      <c r="AQ162" s="194"/>
      <c r="AR162" s="198" cm="1">
        <f t="array" ref="AR162">IFERROR(MATCH(TRUE,INDEX($B$14:$B$117&gt;=AQ162,0),0),"")</f>
        <v>1</v>
      </c>
      <c r="AS162" s="194">
        <f t="shared" ca="1" si="166"/>
        <v>1.3963799927016407E-2</v>
      </c>
      <c r="AV162" s="194">
        <f t="shared" si="167"/>
        <v>0</v>
      </c>
      <c r="AW162" s="19">
        <f ca="1"/>
        <v>0</v>
      </c>
      <c r="AX162" s="208">
        <f t="shared" ca="1" si="168"/>
        <v>0</v>
      </c>
      <c r="AY162" s="207"/>
      <c r="AZ162" s="194"/>
      <c r="BA162" s="198" cm="1">
        <f t="array" ref="BA162">IFERROR(MATCH(TRUE,INDEX($B$14:$B$117&gt;=AZ162,0),0),"")</f>
        <v>1</v>
      </c>
      <c r="BB162" s="194">
        <f t="shared" ca="1" si="169"/>
        <v>1.3963799927016407E-2</v>
      </c>
      <c r="BE162" s="194">
        <f t="shared" si="170"/>
        <v>0</v>
      </c>
      <c r="BF162" s="19">
        <f ca="1"/>
        <v>0</v>
      </c>
      <c r="BG162" s="208">
        <f t="shared" ca="1" si="171"/>
        <v>0</v>
      </c>
      <c r="BH162" s="207"/>
      <c r="BI162" s="194"/>
      <c r="BJ162" s="198" cm="1">
        <f t="array" ref="BJ162">IFERROR(MATCH(TRUE,INDEX($B$14:$B$117&gt;=BI162,0),0),"")</f>
        <v>1</v>
      </c>
      <c r="BK162" s="194">
        <f t="shared" ca="1" si="172"/>
        <v>1.3963799927016407E-2</v>
      </c>
      <c r="BN162" s="194">
        <f t="shared" si="173"/>
        <v>0</v>
      </c>
      <c r="BO162" s="19">
        <f ca="1"/>
        <v>0</v>
      </c>
      <c r="BP162" s="208">
        <f t="shared" ca="1" si="174"/>
        <v>0</v>
      </c>
      <c r="BQ162" s="207"/>
      <c r="BR162" s="194"/>
      <c r="BS162" s="198" cm="1">
        <f t="array" ref="BS162">IFERROR(MATCH(TRUE,INDEX($B$14:$B$117&gt;=BR162,0),0),"")</f>
        <v>1</v>
      </c>
      <c r="BT162" s="194">
        <f t="shared" ca="1" si="175"/>
        <v>1.3963799927016407E-2</v>
      </c>
      <c r="BW162" s="194">
        <f t="shared" si="176"/>
        <v>0</v>
      </c>
      <c r="BX162" s="19">
        <f ca="1"/>
        <v>0</v>
      </c>
      <c r="BY162" s="208">
        <f t="shared" ca="1" si="177"/>
        <v>0</v>
      </c>
      <c r="BZ162" s="207"/>
      <c r="CA162" s="194"/>
      <c r="CB162" s="198" cm="1">
        <f t="array" ref="CB162">IFERROR(MATCH(TRUE,INDEX($B$14:$B$117&gt;=CA162,0),0),"")</f>
        <v>1</v>
      </c>
      <c r="CC162" s="194">
        <f t="shared" ca="1" si="178"/>
        <v>1.3963799927016407E-2</v>
      </c>
      <c r="CF162" s="194">
        <f t="shared" si="179"/>
        <v>0</v>
      </c>
      <c r="CG162" s="19">
        <f ca="1"/>
        <v>0</v>
      </c>
      <c r="CH162" s="208">
        <f t="shared" ca="1" si="180"/>
        <v>0</v>
      </c>
      <c r="CI162" s="207"/>
      <c r="CJ162" s="194"/>
      <c r="CK162" s="198" cm="1">
        <f t="array" ref="CK162">IFERROR(MATCH(TRUE,INDEX($B$14:$B$117&gt;=CJ162,0),0),"")</f>
        <v>1</v>
      </c>
      <c r="CL162" s="194">
        <f t="shared" ca="1" si="181"/>
        <v>1.3963799927016407E-2</v>
      </c>
      <c r="CO162" s="194">
        <f t="shared" si="182"/>
        <v>0</v>
      </c>
      <c r="CP162" s="19">
        <f ca="1"/>
        <v>0</v>
      </c>
      <c r="CQ162" s="208">
        <f t="shared" ca="1" si="183"/>
        <v>0</v>
      </c>
      <c r="CR162" s="207"/>
      <c r="CS162" s="194"/>
      <c r="CT162" s="198" cm="1">
        <f t="array" ref="CT162">IFERROR(MATCH(TRUE,INDEX($B$14:$B$117&gt;=CS162,0),0),"")</f>
        <v>1</v>
      </c>
      <c r="CU162" s="194">
        <f t="shared" ca="1" si="184"/>
        <v>1.3963799927016407E-2</v>
      </c>
      <c r="CX162" s="194">
        <f t="shared" si="185"/>
        <v>0</v>
      </c>
      <c r="CY162" s="19" t="e">
        <f ca="1"/>
        <v>#N/A</v>
      </c>
      <c r="CZ162" s="208" t="e">
        <f t="shared" ca="1" si="186"/>
        <v>#N/A</v>
      </c>
      <c r="DA162" s="207"/>
      <c r="DB162" s="194"/>
      <c r="DC162" s="198" cm="1">
        <f t="array" ref="DC162">IFERROR(MATCH(TRUE,INDEX($B$14:$B$117&gt;=DB162,0),0),"")</f>
        <v>1</v>
      </c>
      <c r="DD162" s="194">
        <f t="shared" ca="1" si="187"/>
        <v>1.3963799927016407E-2</v>
      </c>
      <c r="DG162" s="194">
        <f t="shared" si="188"/>
        <v>0</v>
      </c>
      <c r="DH162" s="19" t="e">
        <f ca="1"/>
        <v>#N/A</v>
      </c>
      <c r="DI162" s="208" t="e">
        <f t="shared" ca="1" si="189"/>
        <v>#N/A</v>
      </c>
      <c r="DJ162" s="207"/>
      <c r="DK162" s="194"/>
      <c r="DL162" s="198" cm="1">
        <f t="array" ref="DL162">IFERROR(MATCH(TRUE,INDEX($B$14:$B$117&gt;=DK162,0),0),"")</f>
        <v>1</v>
      </c>
      <c r="DM162" s="194">
        <f t="shared" ca="1" si="190"/>
        <v>1.3963799927016407E-2</v>
      </c>
      <c r="DP162" s="194">
        <f t="shared" si="191"/>
        <v>0</v>
      </c>
      <c r="DQ162" s="19" t="e">
        <f ca="1"/>
        <v>#N/A</v>
      </c>
      <c r="DR162" s="208" t="e">
        <f t="shared" ca="1" si="192"/>
        <v>#N/A</v>
      </c>
      <c r="DS162" s="207"/>
      <c r="DT162" s="194"/>
      <c r="DU162" s="198" cm="1">
        <f t="array" ref="DU162">IFERROR(MATCH(TRUE,INDEX($B$14:$B$117&gt;=DT162,0),0),"")</f>
        <v>1</v>
      </c>
      <c r="DV162" s="194">
        <f t="shared" ca="1" si="193"/>
        <v>1.3963799927016407E-2</v>
      </c>
      <c r="DY162" s="194">
        <f t="shared" si="194"/>
        <v>0</v>
      </c>
      <c r="DZ162" s="19" t="e">
        <f ca="1"/>
        <v>#N/A</v>
      </c>
      <c r="EA162" s="208" t="e">
        <f t="shared" ca="1" si="195"/>
        <v>#N/A</v>
      </c>
      <c r="EB162" s="207"/>
      <c r="EC162" s="194"/>
      <c r="ED162" s="198" cm="1">
        <f t="array" ref="ED162">IFERROR(MATCH(TRUE,INDEX($B$14:$B$117&gt;=EC162,0),0),"")</f>
        <v>1</v>
      </c>
      <c r="EE162" s="194">
        <f t="shared" ca="1" si="196"/>
        <v>1.3963799927016407E-2</v>
      </c>
      <c r="EH162" s="194">
        <f t="shared" si="197"/>
        <v>0</v>
      </c>
      <c r="EI162" s="19" t="e">
        <f ca="1"/>
        <v>#N/A</v>
      </c>
      <c r="EJ162" s="208" t="e">
        <f t="shared" ca="1" si="198"/>
        <v>#N/A</v>
      </c>
      <c r="EK162" s="207"/>
      <c r="EL162" s="194"/>
      <c r="EM162" s="198" cm="1">
        <f t="array" ref="EM162">IFERROR(MATCH(TRUE,INDEX($B$14:$B$117&gt;=EL162,0),0),"")</f>
        <v>1</v>
      </c>
      <c r="EN162" s="194">
        <f t="shared" ca="1" si="199"/>
        <v>1.3963799927016407E-2</v>
      </c>
      <c r="EQ162" s="194">
        <f t="shared" si="200"/>
        <v>0</v>
      </c>
      <c r="ER162" s="19" t="e">
        <f ca="1"/>
        <v>#N/A</v>
      </c>
      <c r="ES162" s="208" t="e">
        <f t="shared" ca="1" si="201"/>
        <v>#N/A</v>
      </c>
      <c r="ET162" s="207"/>
      <c r="EU162" s="194"/>
      <c r="EV162" s="198" cm="1">
        <f t="array" ref="EV162">IFERROR(MATCH(TRUE,INDEX($B$14:$B$117&gt;=EU162,0),0),"")</f>
        <v>1</v>
      </c>
      <c r="EW162" s="194">
        <f t="shared" ca="1" si="202"/>
        <v>1.3963799927016407E-2</v>
      </c>
      <c r="EZ162" s="194">
        <f t="shared" si="203"/>
        <v>0</v>
      </c>
      <c r="FA162" s="19" t="e">
        <f ca="1"/>
        <v>#N/A</v>
      </c>
      <c r="FB162" s="208" t="e">
        <f t="shared" ca="1" si="204"/>
        <v>#N/A</v>
      </c>
      <c r="FC162" s="207"/>
      <c r="FD162" s="194"/>
      <c r="FE162" s="198" cm="1">
        <f t="array" ref="FE162">IFERROR(MATCH(TRUE,INDEX($B$14:$B$117&gt;=FD162,0),0),"")</f>
        <v>1</v>
      </c>
      <c r="FF162" s="194">
        <f t="shared" ca="1" si="205"/>
        <v>1.3963799927016407E-2</v>
      </c>
      <c r="FI162" s="194">
        <f t="shared" si="206"/>
        <v>0</v>
      </c>
      <c r="FJ162" s="19" t="e">
        <f ca="1"/>
        <v>#N/A</v>
      </c>
      <c r="FK162" s="208" t="e">
        <f t="shared" ca="1" si="207"/>
        <v>#N/A</v>
      </c>
      <c r="FL162" s="207"/>
      <c r="FM162" s="194"/>
      <c r="FN162" s="198" cm="1">
        <f t="array" ref="FN162">IFERROR(MATCH(TRUE,INDEX($B$14:$B$117&gt;=FM162,0),0),"")</f>
        <v>1</v>
      </c>
      <c r="FO162" s="194">
        <f t="shared" ca="1" si="208"/>
        <v>1.3963799927016407E-2</v>
      </c>
      <c r="FR162" s="194">
        <f t="shared" si="209"/>
        <v>0</v>
      </c>
      <c r="FS162" s="19" t="e">
        <f ca="1"/>
        <v>#N/A</v>
      </c>
      <c r="FT162" s="208" t="e">
        <f t="shared" ca="1" si="210"/>
        <v>#N/A</v>
      </c>
      <c r="FU162" s="207"/>
      <c r="FV162" s="194"/>
      <c r="FW162" s="198" cm="1">
        <f t="array" ref="FW162">IFERROR(MATCH(TRUE,INDEX($B$14:$B$117&gt;=FV162,0),0),"")</f>
        <v>1</v>
      </c>
      <c r="FX162" s="194">
        <f t="shared" ca="1" si="211"/>
        <v>1.3963799927016407E-2</v>
      </c>
      <c r="GA162" s="194">
        <f t="shared" si="212"/>
        <v>0</v>
      </c>
      <c r="GB162" s="19" t="e">
        <f ca="1"/>
        <v>#N/A</v>
      </c>
      <c r="GC162" s="208" t="e">
        <f t="shared" ca="1" si="213"/>
        <v>#N/A</v>
      </c>
    </row>
    <row r="163" spans="6:185" x14ac:dyDescent="0.2">
      <c r="F163" s="207"/>
      <c r="G163" s="194"/>
      <c r="H163" s="198" cm="1">
        <f t="array" ref="H163">IFERROR(MATCH(TRUE,INDEX($B$14:$B$117&gt;=G163,0),0),"")</f>
        <v>1</v>
      </c>
      <c r="I163" s="194">
        <f t="shared" ca="1" si="158"/>
        <v>1.3963799927016407E-2</v>
      </c>
      <c r="L163" s="194">
        <f t="shared" si="214"/>
        <v>0</v>
      </c>
      <c r="M163" s="19">
        <f ca="1"/>
        <v>0</v>
      </c>
      <c r="N163" s="208">
        <f t="shared" ca="1" si="215"/>
        <v>0</v>
      </c>
      <c r="O163" s="207"/>
      <c r="P163" s="194"/>
      <c r="Q163" s="198" cm="1">
        <f t="array" ref="Q163">IFERROR(MATCH(TRUE,INDEX($B$14:$B$117&gt;=P163,0),0),"")</f>
        <v>1</v>
      </c>
      <c r="R163" s="194">
        <f t="shared" ca="1" si="159"/>
        <v>1.3963799927016407E-2</v>
      </c>
      <c r="U163" s="194">
        <f t="shared" si="216"/>
        <v>0</v>
      </c>
      <c r="V163" s="19">
        <f ca="1"/>
        <v>0</v>
      </c>
      <c r="W163" s="208">
        <f t="shared" ca="1" si="217"/>
        <v>0</v>
      </c>
      <c r="X163" s="207"/>
      <c r="Y163" s="194"/>
      <c r="Z163" s="198" cm="1">
        <f t="array" ref="Z163">IFERROR(MATCH(TRUE,INDEX($B$14:$B$117&gt;=Y163,0),0),"")</f>
        <v>1</v>
      </c>
      <c r="AA163" s="194">
        <f t="shared" ca="1" si="160"/>
        <v>1.3963799927016407E-2</v>
      </c>
      <c r="AD163" s="194">
        <f t="shared" si="161"/>
        <v>0</v>
      </c>
      <c r="AE163" s="19">
        <f ca="1"/>
        <v>0</v>
      </c>
      <c r="AF163" s="208">
        <f t="shared" ca="1" si="162"/>
        <v>0</v>
      </c>
      <c r="AG163" s="207"/>
      <c r="AH163" s="194"/>
      <c r="AI163" s="198" cm="1">
        <f t="array" ref="AI163">IFERROR(MATCH(TRUE,INDEX($B$14:$B$117&gt;=AH163,0),0),"")</f>
        <v>1</v>
      </c>
      <c r="AJ163" s="194">
        <f t="shared" ca="1" si="163"/>
        <v>1.3963799927016407E-2</v>
      </c>
      <c r="AM163" s="194">
        <f t="shared" si="164"/>
        <v>0</v>
      </c>
      <c r="AN163" s="19">
        <f ca="1"/>
        <v>0</v>
      </c>
      <c r="AO163" s="208">
        <f t="shared" ca="1" si="165"/>
        <v>0</v>
      </c>
      <c r="AP163" s="207"/>
      <c r="AQ163" s="194"/>
      <c r="AR163" s="198" cm="1">
        <f t="array" ref="AR163">IFERROR(MATCH(TRUE,INDEX($B$14:$B$117&gt;=AQ163,0),0),"")</f>
        <v>1</v>
      </c>
      <c r="AS163" s="194">
        <f t="shared" ca="1" si="166"/>
        <v>1.3963799927016407E-2</v>
      </c>
      <c r="AV163" s="194">
        <f t="shared" si="167"/>
        <v>0</v>
      </c>
      <c r="AW163" s="19">
        <f ca="1"/>
        <v>0</v>
      </c>
      <c r="AX163" s="208">
        <f t="shared" ca="1" si="168"/>
        <v>0</v>
      </c>
      <c r="AY163" s="207"/>
      <c r="AZ163" s="194"/>
      <c r="BA163" s="198" cm="1">
        <f t="array" ref="BA163">IFERROR(MATCH(TRUE,INDEX($B$14:$B$117&gt;=AZ163,0),0),"")</f>
        <v>1</v>
      </c>
      <c r="BB163" s="194">
        <f t="shared" ca="1" si="169"/>
        <v>1.3963799927016407E-2</v>
      </c>
      <c r="BE163" s="194">
        <f t="shared" si="170"/>
        <v>0</v>
      </c>
      <c r="BF163" s="19">
        <f ca="1"/>
        <v>0</v>
      </c>
      <c r="BG163" s="208">
        <f t="shared" ca="1" si="171"/>
        <v>0</v>
      </c>
      <c r="BH163" s="207"/>
      <c r="BI163" s="194"/>
      <c r="BJ163" s="198" cm="1">
        <f t="array" ref="BJ163">IFERROR(MATCH(TRUE,INDEX($B$14:$B$117&gt;=BI163,0),0),"")</f>
        <v>1</v>
      </c>
      <c r="BK163" s="194">
        <f t="shared" ca="1" si="172"/>
        <v>1.3963799927016407E-2</v>
      </c>
      <c r="BN163" s="194">
        <f t="shared" si="173"/>
        <v>0</v>
      </c>
      <c r="BO163" s="19">
        <f ca="1"/>
        <v>0</v>
      </c>
      <c r="BP163" s="208">
        <f t="shared" ca="1" si="174"/>
        <v>0</v>
      </c>
      <c r="BQ163" s="207"/>
      <c r="BR163" s="194"/>
      <c r="BS163" s="198" cm="1">
        <f t="array" ref="BS163">IFERROR(MATCH(TRUE,INDEX($B$14:$B$117&gt;=BR163,0),0),"")</f>
        <v>1</v>
      </c>
      <c r="BT163" s="194">
        <f t="shared" ca="1" si="175"/>
        <v>1.3963799927016407E-2</v>
      </c>
      <c r="BW163" s="194">
        <f t="shared" si="176"/>
        <v>0</v>
      </c>
      <c r="BX163" s="19">
        <f ca="1"/>
        <v>0</v>
      </c>
      <c r="BY163" s="208">
        <f t="shared" ca="1" si="177"/>
        <v>0</v>
      </c>
      <c r="BZ163" s="207"/>
      <c r="CA163" s="194"/>
      <c r="CB163" s="198" cm="1">
        <f t="array" ref="CB163">IFERROR(MATCH(TRUE,INDEX($B$14:$B$117&gt;=CA163,0),0),"")</f>
        <v>1</v>
      </c>
      <c r="CC163" s="194">
        <f t="shared" ca="1" si="178"/>
        <v>1.3963799927016407E-2</v>
      </c>
      <c r="CF163" s="194">
        <f t="shared" si="179"/>
        <v>0</v>
      </c>
      <c r="CG163" s="19">
        <f ca="1"/>
        <v>0</v>
      </c>
      <c r="CH163" s="208">
        <f t="shared" ca="1" si="180"/>
        <v>0</v>
      </c>
      <c r="CI163" s="207"/>
      <c r="CJ163" s="194"/>
      <c r="CK163" s="198" cm="1">
        <f t="array" ref="CK163">IFERROR(MATCH(TRUE,INDEX($B$14:$B$117&gt;=CJ163,0),0),"")</f>
        <v>1</v>
      </c>
      <c r="CL163" s="194">
        <f t="shared" ca="1" si="181"/>
        <v>1.3963799927016407E-2</v>
      </c>
      <c r="CO163" s="194">
        <f t="shared" si="182"/>
        <v>0</v>
      </c>
      <c r="CP163" s="19">
        <f ca="1"/>
        <v>0</v>
      </c>
      <c r="CQ163" s="208">
        <f t="shared" ca="1" si="183"/>
        <v>0</v>
      </c>
      <c r="CR163" s="207"/>
      <c r="CS163" s="194"/>
      <c r="CT163" s="198" cm="1">
        <f t="array" ref="CT163">IFERROR(MATCH(TRUE,INDEX($B$14:$B$117&gt;=CS163,0),0),"")</f>
        <v>1</v>
      </c>
      <c r="CU163" s="194">
        <f t="shared" ca="1" si="184"/>
        <v>1.3963799927016407E-2</v>
      </c>
      <c r="CX163" s="194">
        <f t="shared" si="185"/>
        <v>0</v>
      </c>
      <c r="CY163" s="19" t="e">
        <f ca="1"/>
        <v>#N/A</v>
      </c>
      <c r="CZ163" s="208" t="e">
        <f t="shared" ca="1" si="186"/>
        <v>#N/A</v>
      </c>
      <c r="DA163" s="207"/>
      <c r="DB163" s="194"/>
      <c r="DC163" s="198" cm="1">
        <f t="array" ref="DC163">IFERROR(MATCH(TRUE,INDEX($B$14:$B$117&gt;=DB163,0),0),"")</f>
        <v>1</v>
      </c>
      <c r="DD163" s="194">
        <f t="shared" ca="1" si="187"/>
        <v>1.3963799927016407E-2</v>
      </c>
      <c r="DG163" s="194">
        <f t="shared" si="188"/>
        <v>0</v>
      </c>
      <c r="DH163" s="19" t="e">
        <f ca="1"/>
        <v>#N/A</v>
      </c>
      <c r="DI163" s="208" t="e">
        <f t="shared" ca="1" si="189"/>
        <v>#N/A</v>
      </c>
      <c r="DJ163" s="207"/>
      <c r="DK163" s="194"/>
      <c r="DL163" s="198" cm="1">
        <f t="array" ref="DL163">IFERROR(MATCH(TRUE,INDEX($B$14:$B$117&gt;=DK163,0),0),"")</f>
        <v>1</v>
      </c>
      <c r="DM163" s="194">
        <f t="shared" ca="1" si="190"/>
        <v>1.3963799927016407E-2</v>
      </c>
      <c r="DP163" s="194">
        <f t="shared" si="191"/>
        <v>0</v>
      </c>
      <c r="DQ163" s="19" t="e">
        <f ca="1"/>
        <v>#N/A</v>
      </c>
      <c r="DR163" s="208" t="e">
        <f t="shared" ca="1" si="192"/>
        <v>#N/A</v>
      </c>
      <c r="DS163" s="207"/>
      <c r="DT163" s="194"/>
      <c r="DU163" s="198" cm="1">
        <f t="array" ref="DU163">IFERROR(MATCH(TRUE,INDEX($B$14:$B$117&gt;=DT163,0),0),"")</f>
        <v>1</v>
      </c>
      <c r="DV163" s="194">
        <f t="shared" ca="1" si="193"/>
        <v>1.3963799927016407E-2</v>
      </c>
      <c r="DY163" s="194">
        <f t="shared" si="194"/>
        <v>0</v>
      </c>
      <c r="DZ163" s="19" t="e">
        <f ca="1"/>
        <v>#N/A</v>
      </c>
      <c r="EA163" s="208" t="e">
        <f t="shared" ca="1" si="195"/>
        <v>#N/A</v>
      </c>
      <c r="EB163" s="207"/>
      <c r="EC163" s="194"/>
      <c r="ED163" s="198" cm="1">
        <f t="array" ref="ED163">IFERROR(MATCH(TRUE,INDEX($B$14:$B$117&gt;=EC163,0),0),"")</f>
        <v>1</v>
      </c>
      <c r="EE163" s="194">
        <f t="shared" ca="1" si="196"/>
        <v>1.3963799927016407E-2</v>
      </c>
      <c r="EH163" s="194">
        <f t="shared" si="197"/>
        <v>0</v>
      </c>
      <c r="EI163" s="19" t="e">
        <f ca="1"/>
        <v>#N/A</v>
      </c>
      <c r="EJ163" s="208" t="e">
        <f t="shared" ca="1" si="198"/>
        <v>#N/A</v>
      </c>
      <c r="EK163" s="207"/>
      <c r="EL163" s="194"/>
      <c r="EM163" s="198" cm="1">
        <f t="array" ref="EM163">IFERROR(MATCH(TRUE,INDEX($B$14:$B$117&gt;=EL163,0),0),"")</f>
        <v>1</v>
      </c>
      <c r="EN163" s="194">
        <f t="shared" ca="1" si="199"/>
        <v>1.3963799927016407E-2</v>
      </c>
      <c r="EQ163" s="194">
        <f t="shared" si="200"/>
        <v>0</v>
      </c>
      <c r="ER163" s="19" t="e">
        <f ca="1"/>
        <v>#N/A</v>
      </c>
      <c r="ES163" s="208" t="e">
        <f t="shared" ca="1" si="201"/>
        <v>#N/A</v>
      </c>
      <c r="ET163" s="207"/>
      <c r="EU163" s="194"/>
      <c r="EV163" s="198" cm="1">
        <f t="array" ref="EV163">IFERROR(MATCH(TRUE,INDEX($B$14:$B$117&gt;=EU163,0),0),"")</f>
        <v>1</v>
      </c>
      <c r="EW163" s="194">
        <f t="shared" ca="1" si="202"/>
        <v>1.3963799927016407E-2</v>
      </c>
      <c r="EZ163" s="194">
        <f t="shared" si="203"/>
        <v>0</v>
      </c>
      <c r="FA163" s="19" t="e">
        <f ca="1"/>
        <v>#N/A</v>
      </c>
      <c r="FB163" s="208" t="e">
        <f t="shared" ca="1" si="204"/>
        <v>#N/A</v>
      </c>
      <c r="FC163" s="207"/>
      <c r="FD163" s="194"/>
      <c r="FE163" s="198" cm="1">
        <f t="array" ref="FE163">IFERROR(MATCH(TRUE,INDEX($B$14:$B$117&gt;=FD163,0),0),"")</f>
        <v>1</v>
      </c>
      <c r="FF163" s="194">
        <f t="shared" ca="1" si="205"/>
        <v>1.3963799927016407E-2</v>
      </c>
      <c r="FI163" s="194">
        <f t="shared" si="206"/>
        <v>0</v>
      </c>
      <c r="FJ163" s="19" t="e">
        <f ca="1"/>
        <v>#N/A</v>
      </c>
      <c r="FK163" s="208" t="e">
        <f t="shared" ca="1" si="207"/>
        <v>#N/A</v>
      </c>
      <c r="FL163" s="207"/>
      <c r="FM163" s="194"/>
      <c r="FN163" s="198" cm="1">
        <f t="array" ref="FN163">IFERROR(MATCH(TRUE,INDEX($B$14:$B$117&gt;=FM163,0),0),"")</f>
        <v>1</v>
      </c>
      <c r="FO163" s="194">
        <f t="shared" ca="1" si="208"/>
        <v>1.3963799927016407E-2</v>
      </c>
      <c r="FR163" s="194">
        <f t="shared" si="209"/>
        <v>0</v>
      </c>
      <c r="FS163" s="19" t="e">
        <f ca="1"/>
        <v>#N/A</v>
      </c>
      <c r="FT163" s="208" t="e">
        <f t="shared" ca="1" si="210"/>
        <v>#N/A</v>
      </c>
      <c r="FU163" s="207"/>
      <c r="FV163" s="194"/>
      <c r="FW163" s="198" cm="1">
        <f t="array" ref="FW163">IFERROR(MATCH(TRUE,INDEX($B$14:$B$117&gt;=FV163,0),0),"")</f>
        <v>1</v>
      </c>
      <c r="FX163" s="194">
        <f t="shared" ca="1" si="211"/>
        <v>1.3963799927016407E-2</v>
      </c>
      <c r="GA163" s="194">
        <f t="shared" si="212"/>
        <v>0</v>
      </c>
      <c r="GB163" s="19" t="e">
        <f ca="1"/>
        <v>#N/A</v>
      </c>
      <c r="GC163" s="208" t="e">
        <f t="shared" ca="1" si="213"/>
        <v>#N/A</v>
      </c>
    </row>
    <row r="164" spans="6:185" x14ac:dyDescent="0.2">
      <c r="F164" s="207"/>
      <c r="G164" s="194"/>
      <c r="H164" s="198" cm="1">
        <f t="array" ref="H164">IFERROR(MATCH(TRUE,INDEX($B$14:$B$117&gt;=G164,0),0),"")</f>
        <v>1</v>
      </c>
      <c r="I164" s="194">
        <f t="shared" ca="1" si="158"/>
        <v>1.3963799927016407E-2</v>
      </c>
      <c r="L164" s="194">
        <f t="shared" si="214"/>
        <v>0</v>
      </c>
      <c r="M164" s="19">
        <f ca="1"/>
        <v>0</v>
      </c>
      <c r="N164" s="208">
        <f t="shared" ca="1" si="215"/>
        <v>0</v>
      </c>
      <c r="O164" s="207"/>
      <c r="P164" s="194"/>
      <c r="Q164" s="198" cm="1">
        <f t="array" ref="Q164">IFERROR(MATCH(TRUE,INDEX($B$14:$B$117&gt;=P164,0),0),"")</f>
        <v>1</v>
      </c>
      <c r="R164" s="194">
        <f t="shared" ca="1" si="159"/>
        <v>1.3963799927016407E-2</v>
      </c>
      <c r="U164" s="194">
        <f t="shared" si="216"/>
        <v>0</v>
      </c>
      <c r="V164" s="19">
        <f ca="1"/>
        <v>0</v>
      </c>
      <c r="W164" s="208">
        <f t="shared" ca="1" si="217"/>
        <v>0</v>
      </c>
      <c r="X164" s="207"/>
      <c r="Y164" s="194"/>
      <c r="Z164" s="198" cm="1">
        <f t="array" ref="Z164">IFERROR(MATCH(TRUE,INDEX($B$14:$B$117&gt;=Y164,0),0),"")</f>
        <v>1</v>
      </c>
      <c r="AA164" s="194">
        <f t="shared" ca="1" si="160"/>
        <v>1.3963799927016407E-2</v>
      </c>
      <c r="AD164" s="194">
        <f t="shared" si="161"/>
        <v>0</v>
      </c>
      <c r="AE164" s="19">
        <f ca="1"/>
        <v>0</v>
      </c>
      <c r="AF164" s="208">
        <f t="shared" ca="1" si="162"/>
        <v>0</v>
      </c>
      <c r="AG164" s="207"/>
      <c r="AH164" s="194"/>
      <c r="AI164" s="198" cm="1">
        <f t="array" ref="AI164">IFERROR(MATCH(TRUE,INDEX($B$14:$B$117&gt;=AH164,0),0),"")</f>
        <v>1</v>
      </c>
      <c r="AJ164" s="194">
        <f t="shared" ca="1" si="163"/>
        <v>1.3963799927016407E-2</v>
      </c>
      <c r="AM164" s="194">
        <f t="shared" si="164"/>
        <v>0</v>
      </c>
      <c r="AN164" s="19">
        <f ca="1"/>
        <v>0</v>
      </c>
      <c r="AO164" s="208">
        <f t="shared" ca="1" si="165"/>
        <v>0</v>
      </c>
      <c r="AP164" s="207"/>
      <c r="AQ164" s="194"/>
      <c r="AR164" s="198" cm="1">
        <f t="array" ref="AR164">IFERROR(MATCH(TRUE,INDEX($B$14:$B$117&gt;=AQ164,0),0),"")</f>
        <v>1</v>
      </c>
      <c r="AS164" s="194">
        <f t="shared" ca="1" si="166"/>
        <v>1.3963799927016407E-2</v>
      </c>
      <c r="AV164" s="194">
        <f t="shared" si="167"/>
        <v>0</v>
      </c>
      <c r="AW164" s="19">
        <f ca="1"/>
        <v>0</v>
      </c>
      <c r="AX164" s="208">
        <f t="shared" ca="1" si="168"/>
        <v>0</v>
      </c>
      <c r="AY164" s="207"/>
      <c r="AZ164" s="194"/>
      <c r="BA164" s="198" cm="1">
        <f t="array" ref="BA164">IFERROR(MATCH(TRUE,INDEX($B$14:$B$117&gt;=AZ164,0),0),"")</f>
        <v>1</v>
      </c>
      <c r="BB164" s="194">
        <f t="shared" ca="1" si="169"/>
        <v>1.3963799927016407E-2</v>
      </c>
      <c r="BE164" s="194">
        <f t="shared" si="170"/>
        <v>0</v>
      </c>
      <c r="BF164" s="19">
        <f ca="1"/>
        <v>0</v>
      </c>
      <c r="BG164" s="208">
        <f t="shared" ca="1" si="171"/>
        <v>0</v>
      </c>
      <c r="BH164" s="207"/>
      <c r="BI164" s="194"/>
      <c r="BJ164" s="198" cm="1">
        <f t="array" ref="BJ164">IFERROR(MATCH(TRUE,INDEX($B$14:$B$117&gt;=BI164,0),0),"")</f>
        <v>1</v>
      </c>
      <c r="BK164" s="194">
        <f t="shared" ca="1" si="172"/>
        <v>1.3963799927016407E-2</v>
      </c>
      <c r="BN164" s="194">
        <f t="shared" si="173"/>
        <v>0</v>
      </c>
      <c r="BO164" s="19">
        <f ca="1"/>
        <v>0</v>
      </c>
      <c r="BP164" s="208">
        <f t="shared" ca="1" si="174"/>
        <v>0</v>
      </c>
      <c r="BQ164" s="207"/>
      <c r="BR164" s="194"/>
      <c r="BS164" s="198" cm="1">
        <f t="array" ref="BS164">IFERROR(MATCH(TRUE,INDEX($B$14:$B$117&gt;=BR164,0),0),"")</f>
        <v>1</v>
      </c>
      <c r="BT164" s="194">
        <f t="shared" ca="1" si="175"/>
        <v>1.3963799927016407E-2</v>
      </c>
      <c r="BW164" s="194">
        <f t="shared" si="176"/>
        <v>0</v>
      </c>
      <c r="BX164" s="19">
        <f ca="1"/>
        <v>0</v>
      </c>
      <c r="BY164" s="208">
        <f t="shared" ca="1" si="177"/>
        <v>0</v>
      </c>
      <c r="BZ164" s="207"/>
      <c r="CA164" s="194"/>
      <c r="CB164" s="198" cm="1">
        <f t="array" ref="CB164">IFERROR(MATCH(TRUE,INDEX($B$14:$B$117&gt;=CA164,0),0),"")</f>
        <v>1</v>
      </c>
      <c r="CC164" s="194">
        <f t="shared" ca="1" si="178"/>
        <v>1.3963799927016407E-2</v>
      </c>
      <c r="CF164" s="194">
        <f t="shared" si="179"/>
        <v>0</v>
      </c>
      <c r="CG164" s="19">
        <f ca="1"/>
        <v>0</v>
      </c>
      <c r="CH164" s="208">
        <f t="shared" ca="1" si="180"/>
        <v>0</v>
      </c>
      <c r="CI164" s="207"/>
      <c r="CJ164" s="194"/>
      <c r="CK164" s="198" cm="1">
        <f t="array" ref="CK164">IFERROR(MATCH(TRUE,INDEX($B$14:$B$117&gt;=CJ164,0),0),"")</f>
        <v>1</v>
      </c>
      <c r="CL164" s="194">
        <f t="shared" ca="1" si="181"/>
        <v>1.3963799927016407E-2</v>
      </c>
      <c r="CO164" s="194">
        <f t="shared" si="182"/>
        <v>0</v>
      </c>
      <c r="CP164" s="19">
        <f ca="1"/>
        <v>0</v>
      </c>
      <c r="CQ164" s="208">
        <f t="shared" ca="1" si="183"/>
        <v>0</v>
      </c>
      <c r="CR164" s="207"/>
      <c r="CS164" s="194"/>
      <c r="CT164" s="198" cm="1">
        <f t="array" ref="CT164">IFERROR(MATCH(TRUE,INDEX($B$14:$B$117&gt;=CS164,0),0),"")</f>
        <v>1</v>
      </c>
      <c r="CU164" s="194">
        <f t="shared" ca="1" si="184"/>
        <v>1.3963799927016407E-2</v>
      </c>
      <c r="CX164" s="194">
        <f t="shared" si="185"/>
        <v>0</v>
      </c>
      <c r="CY164" s="19" t="e">
        <f ca="1"/>
        <v>#N/A</v>
      </c>
      <c r="CZ164" s="208" t="e">
        <f t="shared" ca="1" si="186"/>
        <v>#N/A</v>
      </c>
      <c r="DA164" s="207"/>
      <c r="DB164" s="194"/>
      <c r="DC164" s="198" cm="1">
        <f t="array" ref="DC164">IFERROR(MATCH(TRUE,INDEX($B$14:$B$117&gt;=DB164,0),0),"")</f>
        <v>1</v>
      </c>
      <c r="DD164" s="194">
        <f t="shared" ca="1" si="187"/>
        <v>1.3963799927016407E-2</v>
      </c>
      <c r="DG164" s="194">
        <f t="shared" si="188"/>
        <v>0</v>
      </c>
      <c r="DH164" s="19" t="e">
        <f ca="1"/>
        <v>#N/A</v>
      </c>
      <c r="DI164" s="208" t="e">
        <f t="shared" ca="1" si="189"/>
        <v>#N/A</v>
      </c>
      <c r="DJ164" s="207"/>
      <c r="DK164" s="194"/>
      <c r="DL164" s="198" cm="1">
        <f t="array" ref="DL164">IFERROR(MATCH(TRUE,INDEX($B$14:$B$117&gt;=DK164,0),0),"")</f>
        <v>1</v>
      </c>
      <c r="DM164" s="194">
        <f t="shared" ca="1" si="190"/>
        <v>1.3963799927016407E-2</v>
      </c>
      <c r="DP164" s="194">
        <f t="shared" si="191"/>
        <v>0</v>
      </c>
      <c r="DQ164" s="19" t="e">
        <f ca="1"/>
        <v>#N/A</v>
      </c>
      <c r="DR164" s="208" t="e">
        <f t="shared" ca="1" si="192"/>
        <v>#N/A</v>
      </c>
      <c r="DS164" s="207"/>
      <c r="DT164" s="194"/>
      <c r="DU164" s="198" cm="1">
        <f t="array" ref="DU164">IFERROR(MATCH(TRUE,INDEX($B$14:$B$117&gt;=DT164,0),0),"")</f>
        <v>1</v>
      </c>
      <c r="DV164" s="194">
        <f t="shared" ca="1" si="193"/>
        <v>1.3963799927016407E-2</v>
      </c>
      <c r="DY164" s="194">
        <f t="shared" si="194"/>
        <v>0</v>
      </c>
      <c r="DZ164" s="19" t="e">
        <f ca="1"/>
        <v>#N/A</v>
      </c>
      <c r="EA164" s="208" t="e">
        <f t="shared" ca="1" si="195"/>
        <v>#N/A</v>
      </c>
      <c r="EB164" s="207"/>
      <c r="EC164" s="194"/>
      <c r="ED164" s="198" cm="1">
        <f t="array" ref="ED164">IFERROR(MATCH(TRUE,INDEX($B$14:$B$117&gt;=EC164,0),0),"")</f>
        <v>1</v>
      </c>
      <c r="EE164" s="194">
        <f t="shared" ca="1" si="196"/>
        <v>1.3963799927016407E-2</v>
      </c>
      <c r="EH164" s="194">
        <f t="shared" si="197"/>
        <v>0</v>
      </c>
      <c r="EI164" s="19" t="e">
        <f ca="1"/>
        <v>#N/A</v>
      </c>
      <c r="EJ164" s="208" t="e">
        <f t="shared" ca="1" si="198"/>
        <v>#N/A</v>
      </c>
      <c r="EK164" s="207"/>
      <c r="EL164" s="194"/>
      <c r="EM164" s="198" cm="1">
        <f t="array" ref="EM164">IFERROR(MATCH(TRUE,INDEX($B$14:$B$117&gt;=EL164,0),0),"")</f>
        <v>1</v>
      </c>
      <c r="EN164" s="194">
        <f t="shared" ca="1" si="199"/>
        <v>1.3963799927016407E-2</v>
      </c>
      <c r="EQ164" s="194">
        <f t="shared" si="200"/>
        <v>0</v>
      </c>
      <c r="ER164" s="19" t="e">
        <f ca="1"/>
        <v>#N/A</v>
      </c>
      <c r="ES164" s="208" t="e">
        <f t="shared" ca="1" si="201"/>
        <v>#N/A</v>
      </c>
      <c r="ET164" s="207"/>
      <c r="EU164" s="194"/>
      <c r="EV164" s="198" cm="1">
        <f t="array" ref="EV164">IFERROR(MATCH(TRUE,INDEX($B$14:$B$117&gt;=EU164,0),0),"")</f>
        <v>1</v>
      </c>
      <c r="EW164" s="194">
        <f t="shared" ca="1" si="202"/>
        <v>1.3963799927016407E-2</v>
      </c>
      <c r="EZ164" s="194">
        <f t="shared" si="203"/>
        <v>0</v>
      </c>
      <c r="FA164" s="19" t="e">
        <f ca="1"/>
        <v>#N/A</v>
      </c>
      <c r="FB164" s="208" t="e">
        <f t="shared" ca="1" si="204"/>
        <v>#N/A</v>
      </c>
      <c r="FC164" s="207"/>
      <c r="FD164" s="194"/>
      <c r="FE164" s="198" cm="1">
        <f t="array" ref="FE164">IFERROR(MATCH(TRUE,INDEX($B$14:$B$117&gt;=FD164,0),0),"")</f>
        <v>1</v>
      </c>
      <c r="FF164" s="194">
        <f t="shared" ca="1" si="205"/>
        <v>1.3963799927016407E-2</v>
      </c>
      <c r="FI164" s="194">
        <f t="shared" si="206"/>
        <v>0</v>
      </c>
      <c r="FJ164" s="19" t="e">
        <f ca="1"/>
        <v>#N/A</v>
      </c>
      <c r="FK164" s="208" t="e">
        <f t="shared" ca="1" si="207"/>
        <v>#N/A</v>
      </c>
      <c r="FL164" s="207"/>
      <c r="FM164" s="194"/>
      <c r="FN164" s="198" cm="1">
        <f t="array" ref="FN164">IFERROR(MATCH(TRUE,INDEX($B$14:$B$117&gt;=FM164,0),0),"")</f>
        <v>1</v>
      </c>
      <c r="FO164" s="194">
        <f t="shared" ca="1" si="208"/>
        <v>1.3963799927016407E-2</v>
      </c>
      <c r="FR164" s="194">
        <f t="shared" si="209"/>
        <v>0</v>
      </c>
      <c r="FS164" s="19" t="e">
        <f ca="1"/>
        <v>#N/A</v>
      </c>
      <c r="FT164" s="208" t="e">
        <f t="shared" ca="1" si="210"/>
        <v>#N/A</v>
      </c>
      <c r="FU164" s="207"/>
      <c r="FV164" s="194"/>
      <c r="FW164" s="198" cm="1">
        <f t="array" ref="FW164">IFERROR(MATCH(TRUE,INDEX($B$14:$B$117&gt;=FV164,0),0),"")</f>
        <v>1</v>
      </c>
      <c r="FX164" s="194">
        <f t="shared" ca="1" si="211"/>
        <v>1.3963799927016407E-2</v>
      </c>
      <c r="GA164" s="194">
        <f t="shared" si="212"/>
        <v>0</v>
      </c>
      <c r="GB164" s="19" t="e">
        <f ca="1"/>
        <v>#N/A</v>
      </c>
      <c r="GC164" s="208" t="e">
        <f t="shared" ca="1" si="213"/>
        <v>#N/A</v>
      </c>
    </row>
    <row r="165" spans="6:185" x14ac:dyDescent="0.2">
      <c r="F165" s="207"/>
      <c r="G165" s="194"/>
      <c r="H165" s="198" cm="1">
        <f t="array" ref="H165">IFERROR(MATCH(TRUE,INDEX($B$14:$B$117&gt;=G165,0),0),"")</f>
        <v>1</v>
      </c>
      <c r="I165" s="194">
        <f t="shared" ca="1" si="158"/>
        <v>1.3963799927016407E-2</v>
      </c>
      <c r="L165" s="194">
        <f t="shared" si="214"/>
        <v>0</v>
      </c>
      <c r="M165" s="19">
        <f ca="1"/>
        <v>0</v>
      </c>
      <c r="N165" s="208">
        <f t="shared" ca="1" si="215"/>
        <v>0</v>
      </c>
      <c r="O165" s="207"/>
      <c r="P165" s="194"/>
      <c r="Q165" s="198" cm="1">
        <f t="array" ref="Q165">IFERROR(MATCH(TRUE,INDEX($B$14:$B$117&gt;=P165,0),0),"")</f>
        <v>1</v>
      </c>
      <c r="R165" s="194">
        <f t="shared" ca="1" si="159"/>
        <v>1.3963799927016407E-2</v>
      </c>
      <c r="U165" s="194">
        <f t="shared" si="216"/>
        <v>0</v>
      </c>
      <c r="V165" s="19">
        <f ca="1"/>
        <v>0</v>
      </c>
      <c r="W165" s="208">
        <f t="shared" ca="1" si="217"/>
        <v>0</v>
      </c>
      <c r="X165" s="207"/>
      <c r="Y165" s="194"/>
      <c r="Z165" s="198" cm="1">
        <f t="array" ref="Z165">IFERROR(MATCH(TRUE,INDEX($B$14:$B$117&gt;=Y165,0),0),"")</f>
        <v>1</v>
      </c>
      <c r="AA165" s="194">
        <f t="shared" ca="1" si="160"/>
        <v>1.3963799927016407E-2</v>
      </c>
      <c r="AD165" s="194">
        <f t="shared" si="161"/>
        <v>0</v>
      </c>
      <c r="AE165" s="19">
        <f ca="1"/>
        <v>0</v>
      </c>
      <c r="AF165" s="208">
        <f t="shared" ca="1" si="162"/>
        <v>0</v>
      </c>
      <c r="AG165" s="207"/>
      <c r="AH165" s="194"/>
      <c r="AI165" s="198" cm="1">
        <f t="array" ref="AI165">IFERROR(MATCH(TRUE,INDEX($B$14:$B$117&gt;=AH165,0),0),"")</f>
        <v>1</v>
      </c>
      <c r="AJ165" s="194">
        <f t="shared" ca="1" si="163"/>
        <v>1.3963799927016407E-2</v>
      </c>
      <c r="AM165" s="194">
        <f t="shared" si="164"/>
        <v>0</v>
      </c>
      <c r="AN165" s="19">
        <f ca="1"/>
        <v>0</v>
      </c>
      <c r="AO165" s="208">
        <f t="shared" ca="1" si="165"/>
        <v>0</v>
      </c>
      <c r="AP165" s="207"/>
      <c r="AQ165" s="194"/>
      <c r="AR165" s="198" cm="1">
        <f t="array" ref="AR165">IFERROR(MATCH(TRUE,INDEX($B$14:$B$117&gt;=AQ165,0),0),"")</f>
        <v>1</v>
      </c>
      <c r="AS165" s="194">
        <f t="shared" ca="1" si="166"/>
        <v>1.3963799927016407E-2</v>
      </c>
      <c r="AV165" s="194">
        <f t="shared" si="167"/>
        <v>0</v>
      </c>
      <c r="AW165" s="19">
        <f ca="1"/>
        <v>0</v>
      </c>
      <c r="AX165" s="208">
        <f t="shared" ca="1" si="168"/>
        <v>0</v>
      </c>
      <c r="AY165" s="207"/>
      <c r="AZ165" s="194"/>
      <c r="BA165" s="198" cm="1">
        <f t="array" ref="BA165">IFERROR(MATCH(TRUE,INDEX($B$14:$B$117&gt;=AZ165,0),0),"")</f>
        <v>1</v>
      </c>
      <c r="BB165" s="194">
        <f t="shared" ca="1" si="169"/>
        <v>1.3963799927016407E-2</v>
      </c>
      <c r="BE165" s="194">
        <f t="shared" si="170"/>
        <v>0</v>
      </c>
      <c r="BF165" s="19">
        <f ca="1"/>
        <v>0</v>
      </c>
      <c r="BG165" s="208">
        <f t="shared" ca="1" si="171"/>
        <v>0</v>
      </c>
      <c r="BH165" s="207"/>
      <c r="BI165" s="194"/>
      <c r="BJ165" s="198" cm="1">
        <f t="array" ref="BJ165">IFERROR(MATCH(TRUE,INDEX($B$14:$B$117&gt;=BI165,0),0),"")</f>
        <v>1</v>
      </c>
      <c r="BK165" s="194">
        <f t="shared" ca="1" si="172"/>
        <v>1.3963799927016407E-2</v>
      </c>
      <c r="BN165" s="194">
        <f t="shared" si="173"/>
        <v>0</v>
      </c>
      <c r="BO165" s="19">
        <f ca="1"/>
        <v>0</v>
      </c>
      <c r="BP165" s="208">
        <f t="shared" ca="1" si="174"/>
        <v>0</v>
      </c>
      <c r="BQ165" s="207"/>
      <c r="BR165" s="194"/>
      <c r="BS165" s="198" cm="1">
        <f t="array" ref="BS165">IFERROR(MATCH(TRUE,INDEX($B$14:$B$117&gt;=BR165,0),0),"")</f>
        <v>1</v>
      </c>
      <c r="BT165" s="194">
        <f t="shared" ca="1" si="175"/>
        <v>1.3963799927016407E-2</v>
      </c>
      <c r="BW165" s="194">
        <f t="shared" si="176"/>
        <v>0</v>
      </c>
      <c r="BX165" s="19">
        <f ca="1"/>
        <v>0</v>
      </c>
      <c r="BY165" s="208">
        <f t="shared" ca="1" si="177"/>
        <v>0</v>
      </c>
      <c r="BZ165" s="207"/>
      <c r="CA165" s="194"/>
      <c r="CB165" s="198" cm="1">
        <f t="array" ref="CB165">IFERROR(MATCH(TRUE,INDEX($B$14:$B$117&gt;=CA165,0),0),"")</f>
        <v>1</v>
      </c>
      <c r="CC165" s="194">
        <f t="shared" ca="1" si="178"/>
        <v>1.3963799927016407E-2</v>
      </c>
      <c r="CF165" s="194">
        <f t="shared" si="179"/>
        <v>0</v>
      </c>
      <c r="CG165" s="19">
        <f ca="1"/>
        <v>0</v>
      </c>
      <c r="CH165" s="208">
        <f t="shared" ca="1" si="180"/>
        <v>0</v>
      </c>
      <c r="CI165" s="207"/>
      <c r="CJ165" s="194"/>
      <c r="CK165" s="198" cm="1">
        <f t="array" ref="CK165">IFERROR(MATCH(TRUE,INDEX($B$14:$B$117&gt;=CJ165,0),0),"")</f>
        <v>1</v>
      </c>
      <c r="CL165" s="194">
        <f t="shared" ca="1" si="181"/>
        <v>1.3963799927016407E-2</v>
      </c>
      <c r="CO165" s="194">
        <f t="shared" si="182"/>
        <v>0</v>
      </c>
      <c r="CP165" s="19">
        <f ca="1"/>
        <v>0</v>
      </c>
      <c r="CQ165" s="208">
        <f t="shared" ca="1" si="183"/>
        <v>0</v>
      </c>
      <c r="CR165" s="207"/>
      <c r="CS165" s="194"/>
      <c r="CT165" s="198" cm="1">
        <f t="array" ref="CT165">IFERROR(MATCH(TRUE,INDEX($B$14:$B$117&gt;=CS165,0),0),"")</f>
        <v>1</v>
      </c>
      <c r="CU165" s="194">
        <f t="shared" ca="1" si="184"/>
        <v>1.3963799927016407E-2</v>
      </c>
      <c r="CX165" s="194">
        <f t="shared" si="185"/>
        <v>0</v>
      </c>
      <c r="CY165" s="19" t="e">
        <f ca="1"/>
        <v>#N/A</v>
      </c>
      <c r="CZ165" s="208" t="e">
        <f t="shared" ca="1" si="186"/>
        <v>#N/A</v>
      </c>
      <c r="DA165" s="207"/>
      <c r="DB165" s="194"/>
      <c r="DC165" s="198" cm="1">
        <f t="array" ref="DC165">IFERROR(MATCH(TRUE,INDEX($B$14:$B$117&gt;=DB165,0),0),"")</f>
        <v>1</v>
      </c>
      <c r="DD165" s="194">
        <f t="shared" ca="1" si="187"/>
        <v>1.3963799927016407E-2</v>
      </c>
      <c r="DG165" s="194">
        <f t="shared" si="188"/>
        <v>0</v>
      </c>
      <c r="DH165" s="19" t="e">
        <f ca="1"/>
        <v>#N/A</v>
      </c>
      <c r="DI165" s="208" t="e">
        <f t="shared" ca="1" si="189"/>
        <v>#N/A</v>
      </c>
      <c r="DJ165" s="207"/>
      <c r="DK165" s="194"/>
      <c r="DL165" s="198" cm="1">
        <f t="array" ref="DL165">IFERROR(MATCH(TRUE,INDEX($B$14:$B$117&gt;=DK165,0),0),"")</f>
        <v>1</v>
      </c>
      <c r="DM165" s="194">
        <f t="shared" ca="1" si="190"/>
        <v>1.3963799927016407E-2</v>
      </c>
      <c r="DP165" s="194">
        <f t="shared" si="191"/>
        <v>0</v>
      </c>
      <c r="DQ165" s="19" t="e">
        <f ca="1"/>
        <v>#N/A</v>
      </c>
      <c r="DR165" s="208" t="e">
        <f t="shared" ca="1" si="192"/>
        <v>#N/A</v>
      </c>
      <c r="DS165" s="207"/>
      <c r="DT165" s="194"/>
      <c r="DU165" s="198" cm="1">
        <f t="array" ref="DU165">IFERROR(MATCH(TRUE,INDEX($B$14:$B$117&gt;=DT165,0),0),"")</f>
        <v>1</v>
      </c>
      <c r="DV165" s="194">
        <f t="shared" ca="1" si="193"/>
        <v>1.3963799927016407E-2</v>
      </c>
      <c r="DY165" s="194">
        <f t="shared" si="194"/>
        <v>0</v>
      </c>
      <c r="DZ165" s="19" t="e">
        <f ca="1"/>
        <v>#N/A</v>
      </c>
      <c r="EA165" s="208" t="e">
        <f t="shared" ca="1" si="195"/>
        <v>#N/A</v>
      </c>
      <c r="EB165" s="207"/>
      <c r="EC165" s="194"/>
      <c r="ED165" s="198" cm="1">
        <f t="array" ref="ED165">IFERROR(MATCH(TRUE,INDEX($B$14:$B$117&gt;=EC165,0),0),"")</f>
        <v>1</v>
      </c>
      <c r="EE165" s="194">
        <f t="shared" ca="1" si="196"/>
        <v>1.3963799927016407E-2</v>
      </c>
      <c r="EH165" s="194">
        <f t="shared" si="197"/>
        <v>0</v>
      </c>
      <c r="EI165" s="19" t="e">
        <f ca="1"/>
        <v>#N/A</v>
      </c>
      <c r="EJ165" s="208" t="e">
        <f t="shared" ca="1" si="198"/>
        <v>#N/A</v>
      </c>
      <c r="EK165" s="207"/>
      <c r="EL165" s="194"/>
      <c r="EM165" s="198" cm="1">
        <f t="array" ref="EM165">IFERROR(MATCH(TRUE,INDEX($B$14:$B$117&gt;=EL165,0),0),"")</f>
        <v>1</v>
      </c>
      <c r="EN165" s="194">
        <f t="shared" ca="1" si="199"/>
        <v>1.3963799927016407E-2</v>
      </c>
      <c r="EQ165" s="194">
        <f t="shared" si="200"/>
        <v>0</v>
      </c>
      <c r="ER165" s="19" t="e">
        <f ca="1"/>
        <v>#N/A</v>
      </c>
      <c r="ES165" s="208" t="e">
        <f t="shared" ca="1" si="201"/>
        <v>#N/A</v>
      </c>
      <c r="ET165" s="207"/>
      <c r="EU165" s="194"/>
      <c r="EV165" s="198" cm="1">
        <f t="array" ref="EV165">IFERROR(MATCH(TRUE,INDEX($B$14:$B$117&gt;=EU165,0),0),"")</f>
        <v>1</v>
      </c>
      <c r="EW165" s="194">
        <f t="shared" ca="1" si="202"/>
        <v>1.3963799927016407E-2</v>
      </c>
      <c r="EZ165" s="194">
        <f t="shared" si="203"/>
        <v>0</v>
      </c>
      <c r="FA165" s="19" t="e">
        <f ca="1"/>
        <v>#N/A</v>
      </c>
      <c r="FB165" s="208" t="e">
        <f t="shared" ca="1" si="204"/>
        <v>#N/A</v>
      </c>
      <c r="FC165" s="207"/>
      <c r="FD165" s="194"/>
      <c r="FE165" s="198" cm="1">
        <f t="array" ref="FE165">IFERROR(MATCH(TRUE,INDEX($B$14:$B$117&gt;=FD165,0),0),"")</f>
        <v>1</v>
      </c>
      <c r="FF165" s="194">
        <f t="shared" ca="1" si="205"/>
        <v>1.3963799927016407E-2</v>
      </c>
      <c r="FI165" s="194">
        <f t="shared" si="206"/>
        <v>0</v>
      </c>
      <c r="FJ165" s="19" t="e">
        <f ca="1"/>
        <v>#N/A</v>
      </c>
      <c r="FK165" s="208" t="e">
        <f t="shared" ca="1" si="207"/>
        <v>#N/A</v>
      </c>
      <c r="FL165" s="207"/>
      <c r="FM165" s="194"/>
      <c r="FN165" s="198" cm="1">
        <f t="array" ref="FN165">IFERROR(MATCH(TRUE,INDEX($B$14:$B$117&gt;=FM165,0),0),"")</f>
        <v>1</v>
      </c>
      <c r="FO165" s="194">
        <f t="shared" ca="1" si="208"/>
        <v>1.3963799927016407E-2</v>
      </c>
      <c r="FR165" s="194">
        <f t="shared" si="209"/>
        <v>0</v>
      </c>
      <c r="FS165" s="19" t="e">
        <f ca="1"/>
        <v>#N/A</v>
      </c>
      <c r="FT165" s="208" t="e">
        <f t="shared" ca="1" si="210"/>
        <v>#N/A</v>
      </c>
      <c r="FU165" s="207"/>
      <c r="FV165" s="194"/>
      <c r="FW165" s="198" cm="1">
        <f t="array" ref="FW165">IFERROR(MATCH(TRUE,INDEX($B$14:$B$117&gt;=FV165,0),0),"")</f>
        <v>1</v>
      </c>
      <c r="FX165" s="194">
        <f t="shared" ca="1" si="211"/>
        <v>1.3963799927016407E-2</v>
      </c>
      <c r="GA165" s="194">
        <f t="shared" si="212"/>
        <v>0</v>
      </c>
      <c r="GB165" s="19" t="e">
        <f ca="1"/>
        <v>#N/A</v>
      </c>
      <c r="GC165" s="208" t="e">
        <f t="shared" ca="1" si="213"/>
        <v>#N/A</v>
      </c>
    </row>
    <row r="166" spans="6:185" x14ac:dyDescent="0.2">
      <c r="F166" s="207"/>
      <c r="G166" s="194"/>
      <c r="H166" s="198" cm="1">
        <f t="array" ref="H166">IFERROR(MATCH(TRUE,INDEX($B$14:$B$117&gt;=G166,0),0),"")</f>
        <v>1</v>
      </c>
      <c r="I166" s="194">
        <f t="shared" ca="1" si="158"/>
        <v>1.3963799927016407E-2</v>
      </c>
      <c r="L166" s="194">
        <f t="shared" si="214"/>
        <v>0</v>
      </c>
      <c r="M166" s="19">
        <f ca="1"/>
        <v>0</v>
      </c>
      <c r="N166" s="208">
        <f t="shared" ca="1" si="215"/>
        <v>0</v>
      </c>
      <c r="O166" s="207"/>
      <c r="P166" s="194"/>
      <c r="Q166" s="198" cm="1">
        <f t="array" ref="Q166">IFERROR(MATCH(TRUE,INDEX($B$14:$B$117&gt;=P166,0),0),"")</f>
        <v>1</v>
      </c>
      <c r="R166" s="194">
        <f t="shared" ca="1" si="159"/>
        <v>1.3963799927016407E-2</v>
      </c>
      <c r="U166" s="194">
        <f t="shared" si="216"/>
        <v>0</v>
      </c>
      <c r="V166" s="19">
        <f ca="1"/>
        <v>0</v>
      </c>
      <c r="W166" s="208">
        <f t="shared" ca="1" si="217"/>
        <v>0</v>
      </c>
      <c r="X166" s="207"/>
      <c r="Y166" s="194"/>
      <c r="Z166" s="198" cm="1">
        <f t="array" ref="Z166">IFERROR(MATCH(TRUE,INDEX($B$14:$B$117&gt;=Y166,0),0),"")</f>
        <v>1</v>
      </c>
      <c r="AA166" s="194">
        <f t="shared" ca="1" si="160"/>
        <v>1.3963799927016407E-2</v>
      </c>
      <c r="AD166" s="194">
        <f t="shared" si="161"/>
        <v>0</v>
      </c>
      <c r="AE166" s="19">
        <f ca="1"/>
        <v>0</v>
      </c>
      <c r="AF166" s="208">
        <f t="shared" ca="1" si="162"/>
        <v>0</v>
      </c>
      <c r="AG166" s="207"/>
      <c r="AH166" s="194"/>
      <c r="AI166" s="198" cm="1">
        <f t="array" ref="AI166">IFERROR(MATCH(TRUE,INDEX($B$14:$B$117&gt;=AH166,0),0),"")</f>
        <v>1</v>
      </c>
      <c r="AJ166" s="194">
        <f t="shared" ca="1" si="163"/>
        <v>1.3963799927016407E-2</v>
      </c>
      <c r="AM166" s="194">
        <f t="shared" si="164"/>
        <v>0</v>
      </c>
      <c r="AN166" s="19">
        <f ca="1"/>
        <v>0</v>
      </c>
      <c r="AO166" s="208">
        <f t="shared" ca="1" si="165"/>
        <v>0</v>
      </c>
      <c r="AP166" s="207"/>
      <c r="AQ166" s="194"/>
      <c r="AR166" s="198" cm="1">
        <f t="array" ref="AR166">IFERROR(MATCH(TRUE,INDEX($B$14:$B$117&gt;=AQ166,0),0),"")</f>
        <v>1</v>
      </c>
      <c r="AS166" s="194">
        <f t="shared" ca="1" si="166"/>
        <v>1.3963799927016407E-2</v>
      </c>
      <c r="AV166" s="194">
        <f t="shared" si="167"/>
        <v>0</v>
      </c>
      <c r="AW166" s="19">
        <f ca="1"/>
        <v>0</v>
      </c>
      <c r="AX166" s="208">
        <f t="shared" ca="1" si="168"/>
        <v>0</v>
      </c>
      <c r="AY166" s="207"/>
      <c r="AZ166" s="194"/>
      <c r="BA166" s="198" cm="1">
        <f t="array" ref="BA166">IFERROR(MATCH(TRUE,INDEX($B$14:$B$117&gt;=AZ166,0),0),"")</f>
        <v>1</v>
      </c>
      <c r="BB166" s="194">
        <f t="shared" ca="1" si="169"/>
        <v>1.3963799927016407E-2</v>
      </c>
      <c r="BE166" s="194">
        <f t="shared" si="170"/>
        <v>0</v>
      </c>
      <c r="BF166" s="19">
        <f ca="1"/>
        <v>0</v>
      </c>
      <c r="BG166" s="208">
        <f t="shared" ca="1" si="171"/>
        <v>0</v>
      </c>
      <c r="BH166" s="207"/>
      <c r="BI166" s="194"/>
      <c r="BJ166" s="198" cm="1">
        <f t="array" ref="BJ166">IFERROR(MATCH(TRUE,INDEX($B$14:$B$117&gt;=BI166,0),0),"")</f>
        <v>1</v>
      </c>
      <c r="BK166" s="194">
        <f t="shared" ca="1" si="172"/>
        <v>1.3963799927016407E-2</v>
      </c>
      <c r="BN166" s="194">
        <f t="shared" si="173"/>
        <v>0</v>
      </c>
      <c r="BO166" s="19">
        <f ca="1"/>
        <v>0</v>
      </c>
      <c r="BP166" s="208">
        <f t="shared" ca="1" si="174"/>
        <v>0</v>
      </c>
      <c r="BQ166" s="207"/>
      <c r="BR166" s="194"/>
      <c r="BS166" s="198" cm="1">
        <f t="array" ref="BS166">IFERROR(MATCH(TRUE,INDEX($B$14:$B$117&gt;=BR166,0),0),"")</f>
        <v>1</v>
      </c>
      <c r="BT166" s="194">
        <f t="shared" ca="1" si="175"/>
        <v>1.3963799927016407E-2</v>
      </c>
      <c r="BW166" s="194">
        <f t="shared" si="176"/>
        <v>0</v>
      </c>
      <c r="BX166" s="19">
        <f ca="1"/>
        <v>0</v>
      </c>
      <c r="BY166" s="208">
        <f t="shared" ca="1" si="177"/>
        <v>0</v>
      </c>
      <c r="BZ166" s="207"/>
      <c r="CA166" s="194"/>
      <c r="CB166" s="198" cm="1">
        <f t="array" ref="CB166">IFERROR(MATCH(TRUE,INDEX($B$14:$B$117&gt;=CA166,0),0),"")</f>
        <v>1</v>
      </c>
      <c r="CC166" s="194">
        <f t="shared" ca="1" si="178"/>
        <v>1.3963799927016407E-2</v>
      </c>
      <c r="CF166" s="194">
        <f t="shared" si="179"/>
        <v>0</v>
      </c>
      <c r="CG166" s="19">
        <f ca="1"/>
        <v>0</v>
      </c>
      <c r="CH166" s="208">
        <f t="shared" ca="1" si="180"/>
        <v>0</v>
      </c>
      <c r="CI166" s="207"/>
      <c r="CJ166" s="194"/>
      <c r="CK166" s="198" cm="1">
        <f t="array" ref="CK166">IFERROR(MATCH(TRUE,INDEX($B$14:$B$117&gt;=CJ166,0),0),"")</f>
        <v>1</v>
      </c>
      <c r="CL166" s="194">
        <f t="shared" ca="1" si="181"/>
        <v>1.3963799927016407E-2</v>
      </c>
      <c r="CO166" s="194">
        <f t="shared" si="182"/>
        <v>0</v>
      </c>
      <c r="CP166" s="19">
        <f ca="1"/>
        <v>0</v>
      </c>
      <c r="CQ166" s="208">
        <f t="shared" ca="1" si="183"/>
        <v>0</v>
      </c>
      <c r="CR166" s="207"/>
      <c r="CS166" s="194"/>
      <c r="CT166" s="198" cm="1">
        <f t="array" ref="CT166">IFERROR(MATCH(TRUE,INDEX($B$14:$B$117&gt;=CS166,0),0),"")</f>
        <v>1</v>
      </c>
      <c r="CU166" s="194">
        <f t="shared" ca="1" si="184"/>
        <v>1.3963799927016407E-2</v>
      </c>
      <c r="CX166" s="194">
        <f t="shared" si="185"/>
        <v>0</v>
      </c>
      <c r="CY166" s="19" t="e">
        <f ca="1"/>
        <v>#N/A</v>
      </c>
      <c r="CZ166" s="208" t="e">
        <f t="shared" ca="1" si="186"/>
        <v>#N/A</v>
      </c>
      <c r="DA166" s="207"/>
      <c r="DB166" s="194"/>
      <c r="DC166" s="198" cm="1">
        <f t="array" ref="DC166">IFERROR(MATCH(TRUE,INDEX($B$14:$B$117&gt;=DB166,0),0),"")</f>
        <v>1</v>
      </c>
      <c r="DD166" s="194">
        <f t="shared" ca="1" si="187"/>
        <v>1.3963799927016407E-2</v>
      </c>
      <c r="DG166" s="194">
        <f t="shared" si="188"/>
        <v>0</v>
      </c>
      <c r="DH166" s="19" t="e">
        <f ca="1"/>
        <v>#N/A</v>
      </c>
      <c r="DI166" s="208" t="e">
        <f t="shared" ca="1" si="189"/>
        <v>#N/A</v>
      </c>
      <c r="DJ166" s="207"/>
      <c r="DK166" s="194"/>
      <c r="DL166" s="198" cm="1">
        <f t="array" ref="DL166">IFERROR(MATCH(TRUE,INDEX($B$14:$B$117&gt;=DK166,0),0),"")</f>
        <v>1</v>
      </c>
      <c r="DM166" s="194">
        <f t="shared" ca="1" si="190"/>
        <v>1.3963799927016407E-2</v>
      </c>
      <c r="DP166" s="194">
        <f t="shared" si="191"/>
        <v>0</v>
      </c>
      <c r="DQ166" s="19" t="e">
        <f ca="1"/>
        <v>#N/A</v>
      </c>
      <c r="DR166" s="208" t="e">
        <f t="shared" ca="1" si="192"/>
        <v>#N/A</v>
      </c>
      <c r="DS166" s="207"/>
      <c r="DT166" s="194"/>
      <c r="DU166" s="198" cm="1">
        <f t="array" ref="DU166">IFERROR(MATCH(TRUE,INDEX($B$14:$B$117&gt;=DT166,0),0),"")</f>
        <v>1</v>
      </c>
      <c r="DV166" s="194">
        <f t="shared" ca="1" si="193"/>
        <v>1.3963799927016407E-2</v>
      </c>
      <c r="DY166" s="194">
        <f t="shared" si="194"/>
        <v>0</v>
      </c>
      <c r="DZ166" s="19" t="e">
        <f ca="1"/>
        <v>#N/A</v>
      </c>
      <c r="EA166" s="208" t="e">
        <f t="shared" ca="1" si="195"/>
        <v>#N/A</v>
      </c>
      <c r="EB166" s="207"/>
      <c r="EC166" s="194"/>
      <c r="ED166" s="198" cm="1">
        <f t="array" ref="ED166">IFERROR(MATCH(TRUE,INDEX($B$14:$B$117&gt;=EC166,0),0),"")</f>
        <v>1</v>
      </c>
      <c r="EE166" s="194">
        <f t="shared" ca="1" si="196"/>
        <v>1.3963799927016407E-2</v>
      </c>
      <c r="EH166" s="194">
        <f t="shared" si="197"/>
        <v>0</v>
      </c>
      <c r="EI166" s="19" t="e">
        <f ca="1"/>
        <v>#N/A</v>
      </c>
      <c r="EJ166" s="208" t="e">
        <f t="shared" ca="1" si="198"/>
        <v>#N/A</v>
      </c>
      <c r="EK166" s="207"/>
      <c r="EL166" s="194"/>
      <c r="EM166" s="198" cm="1">
        <f t="array" ref="EM166">IFERROR(MATCH(TRUE,INDEX($B$14:$B$117&gt;=EL166,0),0),"")</f>
        <v>1</v>
      </c>
      <c r="EN166" s="194">
        <f t="shared" ca="1" si="199"/>
        <v>1.3963799927016407E-2</v>
      </c>
      <c r="EQ166" s="194">
        <f t="shared" si="200"/>
        <v>0</v>
      </c>
      <c r="ER166" s="19" t="e">
        <f ca="1"/>
        <v>#N/A</v>
      </c>
      <c r="ES166" s="208" t="e">
        <f t="shared" ca="1" si="201"/>
        <v>#N/A</v>
      </c>
      <c r="ET166" s="207"/>
      <c r="EU166" s="194"/>
      <c r="EV166" s="198" cm="1">
        <f t="array" ref="EV166">IFERROR(MATCH(TRUE,INDEX($B$14:$B$117&gt;=EU166,0),0),"")</f>
        <v>1</v>
      </c>
      <c r="EW166" s="194">
        <f t="shared" ca="1" si="202"/>
        <v>1.3963799927016407E-2</v>
      </c>
      <c r="EZ166" s="194">
        <f t="shared" si="203"/>
        <v>0</v>
      </c>
      <c r="FA166" s="19" t="e">
        <f ca="1"/>
        <v>#N/A</v>
      </c>
      <c r="FB166" s="208" t="e">
        <f t="shared" ca="1" si="204"/>
        <v>#N/A</v>
      </c>
      <c r="FC166" s="207"/>
      <c r="FD166" s="194"/>
      <c r="FE166" s="198" cm="1">
        <f t="array" ref="FE166">IFERROR(MATCH(TRUE,INDEX($B$14:$B$117&gt;=FD166,0),0),"")</f>
        <v>1</v>
      </c>
      <c r="FF166" s="194">
        <f t="shared" ca="1" si="205"/>
        <v>1.3963799927016407E-2</v>
      </c>
      <c r="FI166" s="194">
        <f t="shared" si="206"/>
        <v>0</v>
      </c>
      <c r="FJ166" s="19" t="e">
        <f ca="1"/>
        <v>#N/A</v>
      </c>
      <c r="FK166" s="208" t="e">
        <f t="shared" ca="1" si="207"/>
        <v>#N/A</v>
      </c>
      <c r="FL166" s="207"/>
      <c r="FM166" s="194"/>
      <c r="FN166" s="198" cm="1">
        <f t="array" ref="FN166">IFERROR(MATCH(TRUE,INDEX($B$14:$B$117&gt;=FM166,0),0),"")</f>
        <v>1</v>
      </c>
      <c r="FO166" s="194">
        <f t="shared" ca="1" si="208"/>
        <v>1.3963799927016407E-2</v>
      </c>
      <c r="FR166" s="194">
        <f t="shared" si="209"/>
        <v>0</v>
      </c>
      <c r="FS166" s="19" t="e">
        <f ca="1"/>
        <v>#N/A</v>
      </c>
      <c r="FT166" s="208" t="e">
        <f t="shared" ca="1" si="210"/>
        <v>#N/A</v>
      </c>
      <c r="FU166" s="207"/>
      <c r="FV166" s="194"/>
      <c r="FW166" s="198" cm="1">
        <f t="array" ref="FW166">IFERROR(MATCH(TRUE,INDEX($B$14:$B$117&gt;=FV166,0),0),"")</f>
        <v>1</v>
      </c>
      <c r="FX166" s="194">
        <f t="shared" ca="1" si="211"/>
        <v>1.3963799927016407E-2</v>
      </c>
      <c r="GA166" s="194">
        <f t="shared" si="212"/>
        <v>0</v>
      </c>
      <c r="GB166" s="19" t="e">
        <f ca="1"/>
        <v>#N/A</v>
      </c>
      <c r="GC166" s="208" t="e">
        <f t="shared" ca="1" si="213"/>
        <v>#N/A</v>
      </c>
    </row>
    <row r="167" spans="6:185" x14ac:dyDescent="0.2">
      <c r="F167" s="207"/>
      <c r="G167" s="194"/>
      <c r="H167" s="198" cm="1">
        <f t="array" ref="H167">IFERROR(MATCH(TRUE,INDEX($B$14:$B$117&gt;=G167,0),0),"")</f>
        <v>1</v>
      </c>
      <c r="I167" s="194">
        <f t="shared" ca="1" si="158"/>
        <v>1.3963799927016407E-2</v>
      </c>
      <c r="L167" s="194">
        <f t="shared" si="214"/>
        <v>0</v>
      </c>
      <c r="M167" s="19">
        <f ca="1"/>
        <v>0</v>
      </c>
      <c r="N167" s="208">
        <f t="shared" ca="1" si="215"/>
        <v>0</v>
      </c>
      <c r="O167" s="207"/>
      <c r="P167" s="194"/>
      <c r="Q167" s="198" cm="1">
        <f t="array" ref="Q167">IFERROR(MATCH(TRUE,INDEX($B$14:$B$117&gt;=P167,0),0),"")</f>
        <v>1</v>
      </c>
      <c r="R167" s="194">
        <f t="shared" ca="1" si="159"/>
        <v>1.3963799927016407E-2</v>
      </c>
      <c r="U167" s="194">
        <f t="shared" si="216"/>
        <v>0</v>
      </c>
      <c r="V167" s="19">
        <f ca="1"/>
        <v>0</v>
      </c>
      <c r="W167" s="208">
        <f t="shared" ca="1" si="217"/>
        <v>0</v>
      </c>
      <c r="X167" s="207"/>
      <c r="Y167" s="194"/>
      <c r="Z167" s="198" cm="1">
        <f t="array" ref="Z167">IFERROR(MATCH(TRUE,INDEX($B$14:$B$117&gt;=Y167,0),0),"")</f>
        <v>1</v>
      </c>
      <c r="AA167" s="194">
        <f t="shared" ca="1" si="160"/>
        <v>1.3963799927016407E-2</v>
      </c>
      <c r="AD167" s="194">
        <f t="shared" si="161"/>
        <v>0</v>
      </c>
      <c r="AE167" s="19">
        <f ca="1"/>
        <v>0</v>
      </c>
      <c r="AF167" s="208">
        <f t="shared" ca="1" si="162"/>
        <v>0</v>
      </c>
      <c r="AG167" s="207"/>
      <c r="AH167" s="194"/>
      <c r="AI167" s="198" cm="1">
        <f t="array" ref="AI167">IFERROR(MATCH(TRUE,INDEX($B$14:$B$117&gt;=AH167,0),0),"")</f>
        <v>1</v>
      </c>
      <c r="AJ167" s="194">
        <f t="shared" ca="1" si="163"/>
        <v>1.3963799927016407E-2</v>
      </c>
      <c r="AM167" s="194">
        <f t="shared" si="164"/>
        <v>0</v>
      </c>
      <c r="AN167" s="19">
        <f ca="1"/>
        <v>0</v>
      </c>
      <c r="AO167" s="208">
        <f t="shared" ca="1" si="165"/>
        <v>0</v>
      </c>
      <c r="AP167" s="207"/>
      <c r="AQ167" s="194"/>
      <c r="AR167" s="198" cm="1">
        <f t="array" ref="AR167">IFERROR(MATCH(TRUE,INDEX($B$14:$B$117&gt;=AQ167,0),0),"")</f>
        <v>1</v>
      </c>
      <c r="AS167" s="194">
        <f t="shared" ca="1" si="166"/>
        <v>1.3963799927016407E-2</v>
      </c>
      <c r="AV167" s="194">
        <f t="shared" si="167"/>
        <v>0</v>
      </c>
      <c r="AW167" s="19">
        <f ca="1"/>
        <v>0</v>
      </c>
      <c r="AX167" s="208">
        <f t="shared" ca="1" si="168"/>
        <v>0</v>
      </c>
      <c r="AY167" s="207"/>
      <c r="AZ167" s="194"/>
      <c r="BA167" s="198" cm="1">
        <f t="array" ref="BA167">IFERROR(MATCH(TRUE,INDEX($B$14:$B$117&gt;=AZ167,0),0),"")</f>
        <v>1</v>
      </c>
      <c r="BB167" s="194">
        <f t="shared" ca="1" si="169"/>
        <v>1.3963799927016407E-2</v>
      </c>
      <c r="BE167" s="194">
        <f t="shared" si="170"/>
        <v>0</v>
      </c>
      <c r="BF167" s="19">
        <f ca="1"/>
        <v>0</v>
      </c>
      <c r="BG167" s="208">
        <f t="shared" ca="1" si="171"/>
        <v>0</v>
      </c>
      <c r="BH167" s="207"/>
      <c r="BI167" s="194"/>
      <c r="BJ167" s="198" cm="1">
        <f t="array" ref="BJ167">IFERROR(MATCH(TRUE,INDEX($B$14:$B$117&gt;=BI167,0),0),"")</f>
        <v>1</v>
      </c>
      <c r="BK167" s="194">
        <f t="shared" ca="1" si="172"/>
        <v>1.3963799927016407E-2</v>
      </c>
      <c r="BN167" s="194">
        <f t="shared" si="173"/>
        <v>0</v>
      </c>
      <c r="BO167" s="19">
        <f ca="1"/>
        <v>0</v>
      </c>
      <c r="BP167" s="208">
        <f t="shared" ca="1" si="174"/>
        <v>0</v>
      </c>
      <c r="BQ167" s="207"/>
      <c r="BR167" s="194"/>
      <c r="BS167" s="198" cm="1">
        <f t="array" ref="BS167">IFERROR(MATCH(TRUE,INDEX($B$14:$B$117&gt;=BR167,0),0),"")</f>
        <v>1</v>
      </c>
      <c r="BT167" s="194">
        <f t="shared" ca="1" si="175"/>
        <v>1.3963799927016407E-2</v>
      </c>
      <c r="BW167" s="194">
        <f t="shared" si="176"/>
        <v>0</v>
      </c>
      <c r="BX167" s="19">
        <f ca="1"/>
        <v>0</v>
      </c>
      <c r="BY167" s="208">
        <f t="shared" ca="1" si="177"/>
        <v>0</v>
      </c>
      <c r="BZ167" s="207"/>
      <c r="CA167" s="194"/>
      <c r="CB167" s="198" cm="1">
        <f t="array" ref="CB167">IFERROR(MATCH(TRUE,INDEX($B$14:$B$117&gt;=CA167,0),0),"")</f>
        <v>1</v>
      </c>
      <c r="CC167" s="194">
        <f t="shared" ca="1" si="178"/>
        <v>1.3963799927016407E-2</v>
      </c>
      <c r="CF167" s="194">
        <f t="shared" si="179"/>
        <v>0</v>
      </c>
      <c r="CG167" s="19">
        <f ca="1"/>
        <v>0</v>
      </c>
      <c r="CH167" s="208">
        <f t="shared" ca="1" si="180"/>
        <v>0</v>
      </c>
      <c r="CI167" s="207"/>
      <c r="CJ167" s="194"/>
      <c r="CK167" s="198" cm="1">
        <f t="array" ref="CK167">IFERROR(MATCH(TRUE,INDEX($B$14:$B$117&gt;=CJ167,0),0),"")</f>
        <v>1</v>
      </c>
      <c r="CL167" s="194">
        <f t="shared" ca="1" si="181"/>
        <v>1.3963799927016407E-2</v>
      </c>
      <c r="CO167" s="194">
        <f t="shared" si="182"/>
        <v>0</v>
      </c>
      <c r="CP167" s="19">
        <f ca="1"/>
        <v>0</v>
      </c>
      <c r="CQ167" s="208">
        <f t="shared" ca="1" si="183"/>
        <v>0</v>
      </c>
      <c r="CR167" s="207"/>
      <c r="CS167" s="194"/>
      <c r="CT167" s="198" cm="1">
        <f t="array" ref="CT167">IFERROR(MATCH(TRUE,INDEX($B$14:$B$117&gt;=CS167,0),0),"")</f>
        <v>1</v>
      </c>
      <c r="CU167" s="194">
        <f t="shared" ca="1" si="184"/>
        <v>1.3963799927016407E-2</v>
      </c>
      <c r="CX167" s="194">
        <f t="shared" si="185"/>
        <v>0</v>
      </c>
      <c r="CY167" s="19" t="e">
        <f ca="1"/>
        <v>#N/A</v>
      </c>
      <c r="CZ167" s="208" t="e">
        <f t="shared" ca="1" si="186"/>
        <v>#N/A</v>
      </c>
      <c r="DA167" s="207"/>
      <c r="DB167" s="194"/>
      <c r="DC167" s="198" cm="1">
        <f t="array" ref="DC167">IFERROR(MATCH(TRUE,INDEX($B$14:$B$117&gt;=DB167,0),0),"")</f>
        <v>1</v>
      </c>
      <c r="DD167" s="194">
        <f t="shared" ca="1" si="187"/>
        <v>1.3963799927016407E-2</v>
      </c>
      <c r="DG167" s="194">
        <f t="shared" si="188"/>
        <v>0</v>
      </c>
      <c r="DH167" s="19" t="e">
        <f ca="1"/>
        <v>#N/A</v>
      </c>
      <c r="DI167" s="208" t="e">
        <f t="shared" ca="1" si="189"/>
        <v>#N/A</v>
      </c>
      <c r="DJ167" s="207"/>
      <c r="DK167" s="194"/>
      <c r="DL167" s="198" cm="1">
        <f t="array" ref="DL167">IFERROR(MATCH(TRUE,INDEX($B$14:$B$117&gt;=DK167,0),0),"")</f>
        <v>1</v>
      </c>
      <c r="DM167" s="194">
        <f t="shared" ca="1" si="190"/>
        <v>1.3963799927016407E-2</v>
      </c>
      <c r="DP167" s="194">
        <f t="shared" si="191"/>
        <v>0</v>
      </c>
      <c r="DQ167" s="19" t="e">
        <f ca="1"/>
        <v>#N/A</v>
      </c>
      <c r="DR167" s="208" t="e">
        <f t="shared" ca="1" si="192"/>
        <v>#N/A</v>
      </c>
      <c r="DS167" s="207"/>
      <c r="DT167" s="194"/>
      <c r="DU167" s="198" cm="1">
        <f t="array" ref="DU167">IFERROR(MATCH(TRUE,INDEX($B$14:$B$117&gt;=DT167,0),0),"")</f>
        <v>1</v>
      </c>
      <c r="DV167" s="194">
        <f t="shared" ca="1" si="193"/>
        <v>1.3963799927016407E-2</v>
      </c>
      <c r="DY167" s="194">
        <f t="shared" si="194"/>
        <v>0</v>
      </c>
      <c r="DZ167" s="19" t="e">
        <f ca="1"/>
        <v>#N/A</v>
      </c>
      <c r="EA167" s="208" t="e">
        <f t="shared" ca="1" si="195"/>
        <v>#N/A</v>
      </c>
      <c r="EB167" s="207"/>
      <c r="EC167" s="194"/>
      <c r="ED167" s="198" cm="1">
        <f t="array" ref="ED167">IFERROR(MATCH(TRUE,INDEX($B$14:$B$117&gt;=EC167,0),0),"")</f>
        <v>1</v>
      </c>
      <c r="EE167" s="194">
        <f t="shared" ca="1" si="196"/>
        <v>1.3963799927016407E-2</v>
      </c>
      <c r="EH167" s="194">
        <f t="shared" si="197"/>
        <v>0</v>
      </c>
      <c r="EI167" s="19" t="e">
        <f ca="1"/>
        <v>#N/A</v>
      </c>
      <c r="EJ167" s="208" t="e">
        <f t="shared" ca="1" si="198"/>
        <v>#N/A</v>
      </c>
      <c r="EK167" s="207"/>
      <c r="EL167" s="194"/>
      <c r="EM167" s="198" cm="1">
        <f t="array" ref="EM167">IFERROR(MATCH(TRUE,INDEX($B$14:$B$117&gt;=EL167,0),0),"")</f>
        <v>1</v>
      </c>
      <c r="EN167" s="194">
        <f t="shared" ca="1" si="199"/>
        <v>1.3963799927016407E-2</v>
      </c>
      <c r="EQ167" s="194">
        <f t="shared" si="200"/>
        <v>0</v>
      </c>
      <c r="ER167" s="19" t="e">
        <f ca="1"/>
        <v>#N/A</v>
      </c>
      <c r="ES167" s="208" t="e">
        <f t="shared" ca="1" si="201"/>
        <v>#N/A</v>
      </c>
      <c r="ET167" s="207"/>
      <c r="EU167" s="194"/>
      <c r="EV167" s="198" cm="1">
        <f t="array" ref="EV167">IFERROR(MATCH(TRUE,INDEX($B$14:$B$117&gt;=EU167,0),0),"")</f>
        <v>1</v>
      </c>
      <c r="EW167" s="194">
        <f t="shared" ca="1" si="202"/>
        <v>1.3963799927016407E-2</v>
      </c>
      <c r="EZ167" s="194">
        <f t="shared" si="203"/>
        <v>0</v>
      </c>
      <c r="FA167" s="19" t="e">
        <f ca="1"/>
        <v>#N/A</v>
      </c>
      <c r="FB167" s="208" t="e">
        <f t="shared" ca="1" si="204"/>
        <v>#N/A</v>
      </c>
      <c r="FC167" s="207"/>
      <c r="FD167" s="194"/>
      <c r="FE167" s="198" cm="1">
        <f t="array" ref="FE167">IFERROR(MATCH(TRUE,INDEX($B$14:$B$117&gt;=FD167,0),0),"")</f>
        <v>1</v>
      </c>
      <c r="FF167" s="194">
        <f t="shared" ca="1" si="205"/>
        <v>1.3963799927016407E-2</v>
      </c>
      <c r="FI167" s="194">
        <f t="shared" si="206"/>
        <v>0</v>
      </c>
      <c r="FJ167" s="19" t="e">
        <f ca="1"/>
        <v>#N/A</v>
      </c>
      <c r="FK167" s="208" t="e">
        <f t="shared" ca="1" si="207"/>
        <v>#N/A</v>
      </c>
      <c r="FL167" s="207"/>
      <c r="FM167" s="194"/>
      <c r="FN167" s="198" cm="1">
        <f t="array" ref="FN167">IFERROR(MATCH(TRUE,INDEX($B$14:$B$117&gt;=FM167,0),0),"")</f>
        <v>1</v>
      </c>
      <c r="FO167" s="194">
        <f t="shared" ca="1" si="208"/>
        <v>1.3963799927016407E-2</v>
      </c>
      <c r="FR167" s="194">
        <f t="shared" si="209"/>
        <v>0</v>
      </c>
      <c r="FS167" s="19" t="e">
        <f ca="1"/>
        <v>#N/A</v>
      </c>
      <c r="FT167" s="208" t="e">
        <f t="shared" ca="1" si="210"/>
        <v>#N/A</v>
      </c>
      <c r="FU167" s="207"/>
      <c r="FV167" s="194"/>
      <c r="FW167" s="198" cm="1">
        <f t="array" ref="FW167">IFERROR(MATCH(TRUE,INDEX($B$14:$B$117&gt;=FV167,0),0),"")</f>
        <v>1</v>
      </c>
      <c r="FX167" s="194">
        <f t="shared" ca="1" si="211"/>
        <v>1.3963799927016407E-2</v>
      </c>
      <c r="GA167" s="194">
        <f t="shared" si="212"/>
        <v>0</v>
      </c>
      <c r="GB167" s="19" t="e">
        <f ca="1"/>
        <v>#N/A</v>
      </c>
      <c r="GC167" s="208" t="e">
        <f t="shared" ca="1" si="213"/>
        <v>#N/A</v>
      </c>
    </row>
    <row r="168" spans="6:185" x14ac:dyDescent="0.2">
      <c r="F168" s="207"/>
      <c r="G168" s="194"/>
      <c r="H168" s="198" cm="1">
        <f t="array" ref="H168">IFERROR(MATCH(TRUE,INDEX($B$14:$B$117&gt;=G168,0),0),"")</f>
        <v>1</v>
      </c>
      <c r="I168" s="194">
        <f t="shared" ca="1" si="158"/>
        <v>1.3963799927016407E-2</v>
      </c>
      <c r="L168" s="194">
        <f t="shared" si="214"/>
        <v>0</v>
      </c>
      <c r="M168" s="19">
        <f ca="1"/>
        <v>0</v>
      </c>
      <c r="N168" s="208">
        <f t="shared" ca="1" si="215"/>
        <v>0</v>
      </c>
      <c r="O168" s="207"/>
      <c r="P168" s="194"/>
      <c r="Q168" s="198" cm="1">
        <f t="array" ref="Q168">IFERROR(MATCH(TRUE,INDEX($B$14:$B$117&gt;=P168,0),0),"")</f>
        <v>1</v>
      </c>
      <c r="R168" s="194">
        <f t="shared" ca="1" si="159"/>
        <v>1.3963799927016407E-2</v>
      </c>
      <c r="U168" s="194">
        <f t="shared" si="216"/>
        <v>0</v>
      </c>
      <c r="V168" s="19">
        <f ca="1"/>
        <v>0</v>
      </c>
      <c r="W168" s="208">
        <f t="shared" ca="1" si="217"/>
        <v>0</v>
      </c>
      <c r="X168" s="207"/>
      <c r="Y168" s="194"/>
      <c r="Z168" s="198" cm="1">
        <f t="array" ref="Z168">IFERROR(MATCH(TRUE,INDEX($B$14:$B$117&gt;=Y168,0),0),"")</f>
        <v>1</v>
      </c>
      <c r="AA168" s="194">
        <f t="shared" ca="1" si="160"/>
        <v>1.3963799927016407E-2</v>
      </c>
      <c r="AD168" s="194">
        <f t="shared" si="161"/>
        <v>0</v>
      </c>
      <c r="AE168" s="19">
        <f ca="1"/>
        <v>0</v>
      </c>
      <c r="AF168" s="208">
        <f t="shared" ca="1" si="162"/>
        <v>0</v>
      </c>
      <c r="AG168" s="207"/>
      <c r="AH168" s="194"/>
      <c r="AI168" s="198" cm="1">
        <f t="array" ref="AI168">IFERROR(MATCH(TRUE,INDEX($B$14:$B$117&gt;=AH168,0),0),"")</f>
        <v>1</v>
      </c>
      <c r="AJ168" s="194">
        <f t="shared" ca="1" si="163"/>
        <v>1.3963799927016407E-2</v>
      </c>
      <c r="AM168" s="194">
        <f t="shared" si="164"/>
        <v>0</v>
      </c>
      <c r="AN168" s="19">
        <f ca="1"/>
        <v>0</v>
      </c>
      <c r="AO168" s="208">
        <f t="shared" ca="1" si="165"/>
        <v>0</v>
      </c>
      <c r="AP168" s="207"/>
      <c r="AQ168" s="194"/>
      <c r="AR168" s="198" cm="1">
        <f t="array" ref="AR168">IFERROR(MATCH(TRUE,INDEX($B$14:$B$117&gt;=AQ168,0),0),"")</f>
        <v>1</v>
      </c>
      <c r="AS168" s="194">
        <f t="shared" ca="1" si="166"/>
        <v>1.3963799927016407E-2</v>
      </c>
      <c r="AV168" s="194">
        <f t="shared" si="167"/>
        <v>0</v>
      </c>
      <c r="AW168" s="19">
        <f ca="1"/>
        <v>0</v>
      </c>
      <c r="AX168" s="208">
        <f t="shared" ca="1" si="168"/>
        <v>0</v>
      </c>
      <c r="AY168" s="207"/>
      <c r="AZ168" s="194"/>
      <c r="BA168" s="198" cm="1">
        <f t="array" ref="BA168">IFERROR(MATCH(TRUE,INDEX($B$14:$B$117&gt;=AZ168,0),0),"")</f>
        <v>1</v>
      </c>
      <c r="BB168" s="194">
        <f t="shared" ca="1" si="169"/>
        <v>1.3963799927016407E-2</v>
      </c>
      <c r="BE168" s="194">
        <f t="shared" si="170"/>
        <v>0</v>
      </c>
      <c r="BF168" s="19">
        <f ca="1"/>
        <v>0</v>
      </c>
      <c r="BG168" s="208">
        <f t="shared" ca="1" si="171"/>
        <v>0</v>
      </c>
      <c r="BH168" s="207"/>
      <c r="BI168" s="194"/>
      <c r="BJ168" s="198" cm="1">
        <f t="array" ref="BJ168">IFERROR(MATCH(TRUE,INDEX($B$14:$B$117&gt;=BI168,0),0),"")</f>
        <v>1</v>
      </c>
      <c r="BK168" s="194">
        <f t="shared" ca="1" si="172"/>
        <v>1.3963799927016407E-2</v>
      </c>
      <c r="BN168" s="194">
        <f t="shared" si="173"/>
        <v>0</v>
      </c>
      <c r="BO168" s="19">
        <f ca="1"/>
        <v>0</v>
      </c>
      <c r="BP168" s="208">
        <f t="shared" ca="1" si="174"/>
        <v>0</v>
      </c>
      <c r="BQ168" s="207"/>
      <c r="BR168" s="194"/>
      <c r="BS168" s="198" cm="1">
        <f t="array" ref="BS168">IFERROR(MATCH(TRUE,INDEX($B$14:$B$117&gt;=BR168,0),0),"")</f>
        <v>1</v>
      </c>
      <c r="BT168" s="194">
        <f t="shared" ca="1" si="175"/>
        <v>1.3963799927016407E-2</v>
      </c>
      <c r="BW168" s="194">
        <f t="shared" si="176"/>
        <v>0</v>
      </c>
      <c r="BX168" s="19">
        <f ca="1"/>
        <v>0</v>
      </c>
      <c r="BY168" s="208">
        <f t="shared" ca="1" si="177"/>
        <v>0</v>
      </c>
      <c r="BZ168" s="207"/>
      <c r="CA168" s="194"/>
      <c r="CB168" s="198" cm="1">
        <f t="array" ref="CB168">IFERROR(MATCH(TRUE,INDEX($B$14:$B$117&gt;=CA168,0),0),"")</f>
        <v>1</v>
      </c>
      <c r="CC168" s="194">
        <f t="shared" ca="1" si="178"/>
        <v>1.3963799927016407E-2</v>
      </c>
      <c r="CF168" s="194">
        <f t="shared" si="179"/>
        <v>0</v>
      </c>
      <c r="CG168" s="19">
        <f ca="1"/>
        <v>0</v>
      </c>
      <c r="CH168" s="208">
        <f t="shared" ca="1" si="180"/>
        <v>0</v>
      </c>
      <c r="CI168" s="207"/>
      <c r="CJ168" s="194"/>
      <c r="CK168" s="198" cm="1">
        <f t="array" ref="CK168">IFERROR(MATCH(TRUE,INDEX($B$14:$B$117&gt;=CJ168,0),0),"")</f>
        <v>1</v>
      </c>
      <c r="CL168" s="194">
        <f t="shared" ca="1" si="181"/>
        <v>1.3963799927016407E-2</v>
      </c>
      <c r="CO168" s="194">
        <f t="shared" si="182"/>
        <v>0</v>
      </c>
      <c r="CP168" s="19">
        <f ca="1"/>
        <v>0</v>
      </c>
      <c r="CQ168" s="208">
        <f t="shared" ca="1" si="183"/>
        <v>0</v>
      </c>
      <c r="CR168" s="207"/>
      <c r="CS168" s="194"/>
      <c r="CT168" s="198" cm="1">
        <f t="array" ref="CT168">IFERROR(MATCH(TRUE,INDEX($B$14:$B$117&gt;=CS168,0),0),"")</f>
        <v>1</v>
      </c>
      <c r="CU168" s="194">
        <f t="shared" ca="1" si="184"/>
        <v>1.3963799927016407E-2</v>
      </c>
      <c r="CX168" s="194">
        <f t="shared" si="185"/>
        <v>0</v>
      </c>
      <c r="CY168" s="19" t="e">
        <f ca="1"/>
        <v>#N/A</v>
      </c>
      <c r="CZ168" s="208" t="e">
        <f t="shared" ca="1" si="186"/>
        <v>#N/A</v>
      </c>
      <c r="DA168" s="207"/>
      <c r="DB168" s="194"/>
      <c r="DC168" s="198" cm="1">
        <f t="array" ref="DC168">IFERROR(MATCH(TRUE,INDEX($B$14:$B$117&gt;=DB168,0),0),"")</f>
        <v>1</v>
      </c>
      <c r="DD168" s="194">
        <f t="shared" ca="1" si="187"/>
        <v>1.3963799927016407E-2</v>
      </c>
      <c r="DG168" s="194">
        <f t="shared" si="188"/>
        <v>0</v>
      </c>
      <c r="DH168" s="19" t="e">
        <f ca="1"/>
        <v>#N/A</v>
      </c>
      <c r="DI168" s="208" t="e">
        <f t="shared" ca="1" si="189"/>
        <v>#N/A</v>
      </c>
      <c r="DJ168" s="207"/>
      <c r="DK168" s="194"/>
      <c r="DL168" s="198" cm="1">
        <f t="array" ref="DL168">IFERROR(MATCH(TRUE,INDEX($B$14:$B$117&gt;=DK168,0),0),"")</f>
        <v>1</v>
      </c>
      <c r="DM168" s="194">
        <f t="shared" ca="1" si="190"/>
        <v>1.3963799927016407E-2</v>
      </c>
      <c r="DP168" s="194">
        <f t="shared" si="191"/>
        <v>0</v>
      </c>
      <c r="DQ168" s="19" t="e">
        <f ca="1"/>
        <v>#N/A</v>
      </c>
      <c r="DR168" s="208" t="e">
        <f t="shared" ca="1" si="192"/>
        <v>#N/A</v>
      </c>
      <c r="DS168" s="207"/>
      <c r="DT168" s="194"/>
      <c r="DU168" s="198" cm="1">
        <f t="array" ref="DU168">IFERROR(MATCH(TRUE,INDEX($B$14:$B$117&gt;=DT168,0),0),"")</f>
        <v>1</v>
      </c>
      <c r="DV168" s="194">
        <f t="shared" ca="1" si="193"/>
        <v>1.3963799927016407E-2</v>
      </c>
      <c r="DY168" s="194">
        <f t="shared" si="194"/>
        <v>0</v>
      </c>
      <c r="DZ168" s="19" t="e">
        <f ca="1"/>
        <v>#N/A</v>
      </c>
      <c r="EA168" s="208" t="e">
        <f t="shared" ca="1" si="195"/>
        <v>#N/A</v>
      </c>
      <c r="EB168" s="207"/>
      <c r="EC168" s="194"/>
      <c r="ED168" s="198" cm="1">
        <f t="array" ref="ED168">IFERROR(MATCH(TRUE,INDEX($B$14:$B$117&gt;=EC168,0),0),"")</f>
        <v>1</v>
      </c>
      <c r="EE168" s="194">
        <f t="shared" ca="1" si="196"/>
        <v>1.3963799927016407E-2</v>
      </c>
      <c r="EH168" s="194">
        <f t="shared" si="197"/>
        <v>0</v>
      </c>
      <c r="EI168" s="19" t="e">
        <f ca="1"/>
        <v>#N/A</v>
      </c>
      <c r="EJ168" s="208" t="e">
        <f t="shared" ca="1" si="198"/>
        <v>#N/A</v>
      </c>
      <c r="EK168" s="207"/>
      <c r="EL168" s="194"/>
      <c r="EM168" s="198" cm="1">
        <f t="array" ref="EM168">IFERROR(MATCH(TRUE,INDEX($B$14:$B$117&gt;=EL168,0),0),"")</f>
        <v>1</v>
      </c>
      <c r="EN168" s="194">
        <f t="shared" ca="1" si="199"/>
        <v>1.3963799927016407E-2</v>
      </c>
      <c r="EQ168" s="194">
        <f t="shared" si="200"/>
        <v>0</v>
      </c>
      <c r="ER168" s="19" t="e">
        <f ca="1"/>
        <v>#N/A</v>
      </c>
      <c r="ES168" s="208" t="e">
        <f t="shared" ca="1" si="201"/>
        <v>#N/A</v>
      </c>
      <c r="ET168" s="207"/>
      <c r="EU168" s="194"/>
      <c r="EV168" s="198" cm="1">
        <f t="array" ref="EV168">IFERROR(MATCH(TRUE,INDEX($B$14:$B$117&gt;=EU168,0),0),"")</f>
        <v>1</v>
      </c>
      <c r="EW168" s="194">
        <f t="shared" ca="1" si="202"/>
        <v>1.3963799927016407E-2</v>
      </c>
      <c r="EZ168" s="194">
        <f t="shared" si="203"/>
        <v>0</v>
      </c>
      <c r="FA168" s="19" t="e">
        <f ca="1"/>
        <v>#N/A</v>
      </c>
      <c r="FB168" s="208" t="e">
        <f t="shared" ca="1" si="204"/>
        <v>#N/A</v>
      </c>
      <c r="FC168" s="207"/>
      <c r="FD168" s="194"/>
      <c r="FE168" s="198" cm="1">
        <f t="array" ref="FE168">IFERROR(MATCH(TRUE,INDEX($B$14:$B$117&gt;=FD168,0),0),"")</f>
        <v>1</v>
      </c>
      <c r="FF168" s="194">
        <f t="shared" ca="1" si="205"/>
        <v>1.3963799927016407E-2</v>
      </c>
      <c r="FI168" s="194">
        <f t="shared" si="206"/>
        <v>0</v>
      </c>
      <c r="FJ168" s="19" t="e">
        <f ca="1"/>
        <v>#N/A</v>
      </c>
      <c r="FK168" s="208" t="e">
        <f t="shared" ca="1" si="207"/>
        <v>#N/A</v>
      </c>
      <c r="FL168" s="207"/>
      <c r="FM168" s="194"/>
      <c r="FN168" s="198" cm="1">
        <f t="array" ref="FN168">IFERROR(MATCH(TRUE,INDEX($B$14:$B$117&gt;=FM168,0),0),"")</f>
        <v>1</v>
      </c>
      <c r="FO168" s="194">
        <f t="shared" ca="1" si="208"/>
        <v>1.3963799927016407E-2</v>
      </c>
      <c r="FR168" s="194">
        <f t="shared" si="209"/>
        <v>0</v>
      </c>
      <c r="FS168" s="19" t="e">
        <f ca="1"/>
        <v>#N/A</v>
      </c>
      <c r="FT168" s="208" t="e">
        <f t="shared" ca="1" si="210"/>
        <v>#N/A</v>
      </c>
      <c r="FU168" s="207"/>
      <c r="FV168" s="194"/>
      <c r="FW168" s="198" cm="1">
        <f t="array" ref="FW168">IFERROR(MATCH(TRUE,INDEX($B$14:$B$117&gt;=FV168,0),0),"")</f>
        <v>1</v>
      </c>
      <c r="FX168" s="194">
        <f t="shared" ca="1" si="211"/>
        <v>1.3963799927016407E-2</v>
      </c>
      <c r="GA168" s="194">
        <f t="shared" si="212"/>
        <v>0</v>
      </c>
      <c r="GB168" s="19" t="e">
        <f ca="1"/>
        <v>#N/A</v>
      </c>
      <c r="GC168" s="208" t="e">
        <f t="shared" ca="1" si="213"/>
        <v>#N/A</v>
      </c>
    </row>
    <row r="169" spans="6:185" x14ac:dyDescent="0.2">
      <c r="F169" s="207"/>
      <c r="G169" s="194"/>
      <c r="H169" s="198" cm="1">
        <f t="array" ref="H169">IFERROR(MATCH(TRUE,INDEX($B$14:$B$117&gt;=G169,0),0),"")</f>
        <v>1</v>
      </c>
      <c r="I169" s="194">
        <f t="shared" ca="1" si="158"/>
        <v>1.3963799927016407E-2</v>
      </c>
      <c r="L169" s="194">
        <f t="shared" si="214"/>
        <v>0</v>
      </c>
      <c r="M169" s="19">
        <f ca="1"/>
        <v>0</v>
      </c>
      <c r="N169" s="208">
        <f t="shared" ca="1" si="215"/>
        <v>0</v>
      </c>
      <c r="O169" s="207"/>
      <c r="P169" s="194"/>
      <c r="Q169" s="198" cm="1">
        <f t="array" ref="Q169">IFERROR(MATCH(TRUE,INDEX($B$14:$B$117&gt;=P169,0),0),"")</f>
        <v>1</v>
      </c>
      <c r="R169" s="194">
        <f t="shared" ca="1" si="159"/>
        <v>1.3963799927016407E-2</v>
      </c>
      <c r="U169" s="194">
        <f t="shared" si="216"/>
        <v>0</v>
      </c>
      <c r="V169" s="19">
        <f ca="1"/>
        <v>0</v>
      </c>
      <c r="W169" s="208">
        <f t="shared" ca="1" si="217"/>
        <v>0</v>
      </c>
      <c r="X169" s="207"/>
      <c r="Y169" s="194"/>
      <c r="Z169" s="198" cm="1">
        <f t="array" ref="Z169">IFERROR(MATCH(TRUE,INDEX($B$14:$B$117&gt;=Y169,0),0),"")</f>
        <v>1</v>
      </c>
      <c r="AA169" s="194">
        <f t="shared" ca="1" si="160"/>
        <v>1.3963799927016407E-2</v>
      </c>
      <c r="AD169" s="194">
        <f t="shared" si="161"/>
        <v>0</v>
      </c>
      <c r="AE169" s="19">
        <f ca="1"/>
        <v>0</v>
      </c>
      <c r="AF169" s="208">
        <f t="shared" ca="1" si="162"/>
        <v>0</v>
      </c>
      <c r="AG169" s="207"/>
      <c r="AH169" s="194"/>
      <c r="AI169" s="198" cm="1">
        <f t="array" ref="AI169">IFERROR(MATCH(TRUE,INDEX($B$14:$B$117&gt;=AH169,0),0),"")</f>
        <v>1</v>
      </c>
      <c r="AJ169" s="194">
        <f t="shared" ca="1" si="163"/>
        <v>1.3963799927016407E-2</v>
      </c>
      <c r="AM169" s="194">
        <f t="shared" si="164"/>
        <v>0</v>
      </c>
      <c r="AN169" s="19">
        <f ca="1"/>
        <v>0</v>
      </c>
      <c r="AO169" s="208">
        <f t="shared" ca="1" si="165"/>
        <v>0</v>
      </c>
      <c r="AP169" s="207"/>
      <c r="AQ169" s="194"/>
      <c r="AR169" s="198" cm="1">
        <f t="array" ref="AR169">IFERROR(MATCH(TRUE,INDEX($B$14:$B$117&gt;=AQ169,0),0),"")</f>
        <v>1</v>
      </c>
      <c r="AS169" s="194">
        <f t="shared" ca="1" si="166"/>
        <v>1.3963799927016407E-2</v>
      </c>
      <c r="AV169" s="194">
        <f t="shared" si="167"/>
        <v>0</v>
      </c>
      <c r="AW169" s="19">
        <f ca="1"/>
        <v>0</v>
      </c>
      <c r="AX169" s="208">
        <f t="shared" ca="1" si="168"/>
        <v>0</v>
      </c>
      <c r="AY169" s="207"/>
      <c r="AZ169" s="194"/>
      <c r="BA169" s="198" cm="1">
        <f t="array" ref="BA169">IFERROR(MATCH(TRUE,INDEX($B$14:$B$117&gt;=AZ169,0),0),"")</f>
        <v>1</v>
      </c>
      <c r="BB169" s="194">
        <f t="shared" ca="1" si="169"/>
        <v>1.3963799927016407E-2</v>
      </c>
      <c r="BE169" s="194">
        <f t="shared" si="170"/>
        <v>0</v>
      </c>
      <c r="BF169" s="19">
        <f ca="1"/>
        <v>0</v>
      </c>
      <c r="BG169" s="208">
        <f t="shared" ca="1" si="171"/>
        <v>0</v>
      </c>
      <c r="BH169" s="207"/>
      <c r="BI169" s="194"/>
      <c r="BJ169" s="198" cm="1">
        <f t="array" ref="BJ169">IFERROR(MATCH(TRUE,INDEX($B$14:$B$117&gt;=BI169,0),0),"")</f>
        <v>1</v>
      </c>
      <c r="BK169" s="194">
        <f t="shared" ca="1" si="172"/>
        <v>1.3963799927016407E-2</v>
      </c>
      <c r="BN169" s="194">
        <f t="shared" si="173"/>
        <v>0</v>
      </c>
      <c r="BO169" s="19">
        <f ca="1"/>
        <v>0</v>
      </c>
      <c r="BP169" s="208">
        <f t="shared" ca="1" si="174"/>
        <v>0</v>
      </c>
      <c r="BQ169" s="207"/>
      <c r="BR169" s="194"/>
      <c r="BS169" s="198" cm="1">
        <f t="array" ref="BS169">IFERROR(MATCH(TRUE,INDEX($B$14:$B$117&gt;=BR169,0),0),"")</f>
        <v>1</v>
      </c>
      <c r="BT169" s="194">
        <f t="shared" ca="1" si="175"/>
        <v>1.3963799927016407E-2</v>
      </c>
      <c r="BW169" s="194">
        <f t="shared" si="176"/>
        <v>0</v>
      </c>
      <c r="BX169" s="19">
        <f ca="1"/>
        <v>0</v>
      </c>
      <c r="BY169" s="208">
        <f t="shared" ca="1" si="177"/>
        <v>0</v>
      </c>
      <c r="BZ169" s="207"/>
      <c r="CA169" s="194"/>
      <c r="CB169" s="198" cm="1">
        <f t="array" ref="CB169">IFERROR(MATCH(TRUE,INDEX($B$14:$B$117&gt;=CA169,0),0),"")</f>
        <v>1</v>
      </c>
      <c r="CC169" s="194">
        <f t="shared" ca="1" si="178"/>
        <v>1.3963799927016407E-2</v>
      </c>
      <c r="CF169" s="194">
        <f t="shared" si="179"/>
        <v>0</v>
      </c>
      <c r="CG169" s="19">
        <f ca="1"/>
        <v>0</v>
      </c>
      <c r="CH169" s="208">
        <f t="shared" ca="1" si="180"/>
        <v>0</v>
      </c>
      <c r="CI169" s="207"/>
      <c r="CJ169" s="194"/>
      <c r="CK169" s="198" cm="1">
        <f t="array" ref="CK169">IFERROR(MATCH(TRUE,INDEX($B$14:$B$117&gt;=CJ169,0),0),"")</f>
        <v>1</v>
      </c>
      <c r="CL169" s="194">
        <f t="shared" ca="1" si="181"/>
        <v>1.3963799927016407E-2</v>
      </c>
      <c r="CO169" s="194">
        <f t="shared" si="182"/>
        <v>0</v>
      </c>
      <c r="CP169" s="19">
        <f ca="1"/>
        <v>0</v>
      </c>
      <c r="CQ169" s="208">
        <f t="shared" ca="1" si="183"/>
        <v>0</v>
      </c>
      <c r="CR169" s="207"/>
      <c r="CS169" s="194"/>
      <c r="CT169" s="198" cm="1">
        <f t="array" ref="CT169">IFERROR(MATCH(TRUE,INDEX($B$14:$B$117&gt;=CS169,0),0),"")</f>
        <v>1</v>
      </c>
      <c r="CU169" s="194">
        <f t="shared" ca="1" si="184"/>
        <v>1.3963799927016407E-2</v>
      </c>
      <c r="CX169" s="194">
        <f t="shared" si="185"/>
        <v>0</v>
      </c>
      <c r="CY169" s="19" t="e">
        <f ca="1"/>
        <v>#N/A</v>
      </c>
      <c r="CZ169" s="208" t="e">
        <f t="shared" ca="1" si="186"/>
        <v>#N/A</v>
      </c>
      <c r="DA169" s="207"/>
      <c r="DB169" s="194"/>
      <c r="DC169" s="198" cm="1">
        <f t="array" ref="DC169">IFERROR(MATCH(TRUE,INDEX($B$14:$B$117&gt;=DB169,0),0),"")</f>
        <v>1</v>
      </c>
      <c r="DD169" s="194">
        <f t="shared" ca="1" si="187"/>
        <v>1.3963799927016407E-2</v>
      </c>
      <c r="DG169" s="194">
        <f t="shared" si="188"/>
        <v>0</v>
      </c>
      <c r="DH169" s="19" t="e">
        <f ca="1"/>
        <v>#N/A</v>
      </c>
      <c r="DI169" s="208" t="e">
        <f t="shared" ca="1" si="189"/>
        <v>#N/A</v>
      </c>
      <c r="DJ169" s="207"/>
      <c r="DK169" s="194"/>
      <c r="DL169" s="198" cm="1">
        <f t="array" ref="DL169">IFERROR(MATCH(TRUE,INDEX($B$14:$B$117&gt;=DK169,0),0),"")</f>
        <v>1</v>
      </c>
      <c r="DM169" s="194">
        <f t="shared" ca="1" si="190"/>
        <v>1.3963799927016407E-2</v>
      </c>
      <c r="DP169" s="194">
        <f t="shared" si="191"/>
        <v>0</v>
      </c>
      <c r="DQ169" s="19" t="e">
        <f ca="1"/>
        <v>#N/A</v>
      </c>
      <c r="DR169" s="208" t="e">
        <f t="shared" ca="1" si="192"/>
        <v>#N/A</v>
      </c>
      <c r="DS169" s="207"/>
      <c r="DT169" s="194"/>
      <c r="DU169" s="198" cm="1">
        <f t="array" ref="DU169">IFERROR(MATCH(TRUE,INDEX($B$14:$B$117&gt;=DT169,0),0),"")</f>
        <v>1</v>
      </c>
      <c r="DV169" s="194">
        <f t="shared" ca="1" si="193"/>
        <v>1.3963799927016407E-2</v>
      </c>
      <c r="DY169" s="194">
        <f t="shared" si="194"/>
        <v>0</v>
      </c>
      <c r="DZ169" s="19" t="e">
        <f ca="1"/>
        <v>#N/A</v>
      </c>
      <c r="EA169" s="208" t="e">
        <f t="shared" ca="1" si="195"/>
        <v>#N/A</v>
      </c>
      <c r="EB169" s="207"/>
      <c r="EC169" s="194"/>
      <c r="ED169" s="198" cm="1">
        <f t="array" ref="ED169">IFERROR(MATCH(TRUE,INDEX($B$14:$B$117&gt;=EC169,0),0),"")</f>
        <v>1</v>
      </c>
      <c r="EE169" s="194">
        <f t="shared" ca="1" si="196"/>
        <v>1.3963799927016407E-2</v>
      </c>
      <c r="EH169" s="194">
        <f t="shared" si="197"/>
        <v>0</v>
      </c>
      <c r="EI169" s="19" t="e">
        <f ca="1"/>
        <v>#N/A</v>
      </c>
      <c r="EJ169" s="208" t="e">
        <f t="shared" ca="1" si="198"/>
        <v>#N/A</v>
      </c>
      <c r="EK169" s="207"/>
      <c r="EL169" s="194"/>
      <c r="EM169" s="198" cm="1">
        <f t="array" ref="EM169">IFERROR(MATCH(TRUE,INDEX($B$14:$B$117&gt;=EL169,0),0),"")</f>
        <v>1</v>
      </c>
      <c r="EN169" s="194">
        <f t="shared" ca="1" si="199"/>
        <v>1.3963799927016407E-2</v>
      </c>
      <c r="EQ169" s="194">
        <f t="shared" si="200"/>
        <v>0</v>
      </c>
      <c r="ER169" s="19" t="e">
        <f ca="1"/>
        <v>#N/A</v>
      </c>
      <c r="ES169" s="208" t="e">
        <f t="shared" ca="1" si="201"/>
        <v>#N/A</v>
      </c>
      <c r="ET169" s="207"/>
      <c r="EU169" s="194"/>
      <c r="EV169" s="198" cm="1">
        <f t="array" ref="EV169">IFERROR(MATCH(TRUE,INDEX($B$14:$B$117&gt;=EU169,0),0),"")</f>
        <v>1</v>
      </c>
      <c r="EW169" s="194">
        <f t="shared" ca="1" si="202"/>
        <v>1.3963799927016407E-2</v>
      </c>
      <c r="EZ169" s="194">
        <f t="shared" si="203"/>
        <v>0</v>
      </c>
      <c r="FA169" s="19" t="e">
        <f ca="1"/>
        <v>#N/A</v>
      </c>
      <c r="FB169" s="208" t="e">
        <f t="shared" ca="1" si="204"/>
        <v>#N/A</v>
      </c>
      <c r="FC169" s="207"/>
      <c r="FD169" s="194"/>
      <c r="FE169" s="198" cm="1">
        <f t="array" ref="FE169">IFERROR(MATCH(TRUE,INDEX($B$14:$B$117&gt;=FD169,0),0),"")</f>
        <v>1</v>
      </c>
      <c r="FF169" s="194">
        <f t="shared" ca="1" si="205"/>
        <v>1.3963799927016407E-2</v>
      </c>
      <c r="FI169" s="194">
        <f t="shared" si="206"/>
        <v>0</v>
      </c>
      <c r="FJ169" s="19" t="e">
        <f ca="1"/>
        <v>#N/A</v>
      </c>
      <c r="FK169" s="208" t="e">
        <f t="shared" ca="1" si="207"/>
        <v>#N/A</v>
      </c>
      <c r="FL169" s="207"/>
      <c r="FM169" s="194"/>
      <c r="FN169" s="198" cm="1">
        <f t="array" ref="FN169">IFERROR(MATCH(TRUE,INDEX($B$14:$B$117&gt;=FM169,0),0),"")</f>
        <v>1</v>
      </c>
      <c r="FO169" s="194">
        <f t="shared" ca="1" si="208"/>
        <v>1.3963799927016407E-2</v>
      </c>
      <c r="FR169" s="194">
        <f t="shared" si="209"/>
        <v>0</v>
      </c>
      <c r="FS169" s="19" t="e">
        <f ca="1"/>
        <v>#N/A</v>
      </c>
      <c r="FT169" s="208" t="e">
        <f t="shared" ca="1" si="210"/>
        <v>#N/A</v>
      </c>
      <c r="FU169" s="207"/>
      <c r="FV169" s="194"/>
      <c r="FW169" s="198" cm="1">
        <f t="array" ref="FW169">IFERROR(MATCH(TRUE,INDEX($B$14:$B$117&gt;=FV169,0),0),"")</f>
        <v>1</v>
      </c>
      <c r="FX169" s="194">
        <f t="shared" ca="1" si="211"/>
        <v>1.3963799927016407E-2</v>
      </c>
      <c r="GA169" s="194">
        <f t="shared" si="212"/>
        <v>0</v>
      </c>
      <c r="GB169" s="19" t="e">
        <f ca="1"/>
        <v>#N/A</v>
      </c>
      <c r="GC169" s="208" t="e">
        <f t="shared" ca="1" si="213"/>
        <v>#N/A</v>
      </c>
    </row>
    <row r="170" spans="6:185" x14ac:dyDescent="0.2">
      <c r="F170" s="207"/>
      <c r="G170" s="194"/>
      <c r="H170" s="198" cm="1">
        <f t="array" ref="H170">IFERROR(MATCH(TRUE,INDEX($B$14:$B$117&gt;=G170,0),0),"")</f>
        <v>1</v>
      </c>
      <c r="I170" s="194">
        <f t="shared" ca="1" si="158"/>
        <v>1.3963799927016407E-2</v>
      </c>
      <c r="L170" s="194">
        <f t="shared" si="214"/>
        <v>0</v>
      </c>
      <c r="M170" s="19">
        <f ca="1"/>
        <v>0</v>
      </c>
      <c r="N170" s="208">
        <f t="shared" ca="1" si="215"/>
        <v>0</v>
      </c>
      <c r="O170" s="207"/>
      <c r="P170" s="194"/>
      <c r="Q170" s="198" cm="1">
        <f t="array" ref="Q170">IFERROR(MATCH(TRUE,INDEX($B$14:$B$117&gt;=P170,0),0),"")</f>
        <v>1</v>
      </c>
      <c r="R170" s="194">
        <f t="shared" ca="1" si="159"/>
        <v>1.3963799927016407E-2</v>
      </c>
      <c r="U170" s="194">
        <f t="shared" si="216"/>
        <v>0</v>
      </c>
      <c r="V170" s="19">
        <f ca="1"/>
        <v>0</v>
      </c>
      <c r="W170" s="208">
        <f t="shared" ca="1" si="217"/>
        <v>0</v>
      </c>
      <c r="X170" s="207"/>
      <c r="Y170" s="194"/>
      <c r="Z170" s="198" cm="1">
        <f t="array" ref="Z170">IFERROR(MATCH(TRUE,INDEX($B$14:$B$117&gt;=Y170,0),0),"")</f>
        <v>1</v>
      </c>
      <c r="AA170" s="194">
        <f t="shared" ca="1" si="160"/>
        <v>1.3963799927016407E-2</v>
      </c>
      <c r="AD170" s="194">
        <f t="shared" si="161"/>
        <v>0</v>
      </c>
      <c r="AE170" s="19">
        <f ca="1"/>
        <v>0</v>
      </c>
      <c r="AF170" s="208">
        <f t="shared" ca="1" si="162"/>
        <v>0</v>
      </c>
      <c r="AG170" s="207"/>
      <c r="AH170" s="194"/>
      <c r="AI170" s="198" cm="1">
        <f t="array" ref="AI170">IFERROR(MATCH(TRUE,INDEX($B$14:$B$117&gt;=AH170,0),0),"")</f>
        <v>1</v>
      </c>
      <c r="AJ170" s="194">
        <f t="shared" ca="1" si="163"/>
        <v>1.3963799927016407E-2</v>
      </c>
      <c r="AM170" s="194">
        <f t="shared" si="164"/>
        <v>0</v>
      </c>
      <c r="AN170" s="19">
        <f ca="1"/>
        <v>0</v>
      </c>
      <c r="AO170" s="208">
        <f t="shared" ca="1" si="165"/>
        <v>0</v>
      </c>
      <c r="AP170" s="207"/>
      <c r="AQ170" s="194"/>
      <c r="AR170" s="198" cm="1">
        <f t="array" ref="AR170">IFERROR(MATCH(TRUE,INDEX($B$14:$B$117&gt;=AQ170,0),0),"")</f>
        <v>1</v>
      </c>
      <c r="AS170" s="194">
        <f t="shared" ca="1" si="166"/>
        <v>1.3963799927016407E-2</v>
      </c>
      <c r="AV170" s="194">
        <f t="shared" si="167"/>
        <v>0</v>
      </c>
      <c r="AW170" s="19">
        <f ca="1"/>
        <v>0</v>
      </c>
      <c r="AX170" s="208">
        <f t="shared" ca="1" si="168"/>
        <v>0</v>
      </c>
      <c r="AY170" s="207"/>
      <c r="AZ170" s="194"/>
      <c r="BA170" s="198" cm="1">
        <f t="array" ref="BA170">IFERROR(MATCH(TRUE,INDEX($B$14:$B$117&gt;=AZ170,0),0),"")</f>
        <v>1</v>
      </c>
      <c r="BB170" s="194">
        <f t="shared" ca="1" si="169"/>
        <v>1.3963799927016407E-2</v>
      </c>
      <c r="BE170" s="194">
        <f t="shared" si="170"/>
        <v>0</v>
      </c>
      <c r="BF170" s="19">
        <f ca="1"/>
        <v>0</v>
      </c>
      <c r="BG170" s="208">
        <f t="shared" ca="1" si="171"/>
        <v>0</v>
      </c>
      <c r="BH170" s="207"/>
      <c r="BI170" s="194"/>
      <c r="BJ170" s="198" cm="1">
        <f t="array" ref="BJ170">IFERROR(MATCH(TRUE,INDEX($B$14:$B$117&gt;=BI170,0),0),"")</f>
        <v>1</v>
      </c>
      <c r="BK170" s="194">
        <f t="shared" ca="1" si="172"/>
        <v>1.3963799927016407E-2</v>
      </c>
      <c r="BN170" s="194">
        <f t="shared" si="173"/>
        <v>0</v>
      </c>
      <c r="BO170" s="19">
        <f ca="1"/>
        <v>0</v>
      </c>
      <c r="BP170" s="208">
        <f t="shared" ca="1" si="174"/>
        <v>0</v>
      </c>
      <c r="BQ170" s="207"/>
      <c r="BR170" s="194"/>
      <c r="BS170" s="198" cm="1">
        <f t="array" ref="BS170">IFERROR(MATCH(TRUE,INDEX($B$14:$B$117&gt;=BR170,0),0),"")</f>
        <v>1</v>
      </c>
      <c r="BT170" s="194">
        <f t="shared" ca="1" si="175"/>
        <v>1.3963799927016407E-2</v>
      </c>
      <c r="BW170" s="194">
        <f t="shared" si="176"/>
        <v>0</v>
      </c>
      <c r="BX170" s="19">
        <f ca="1"/>
        <v>0</v>
      </c>
      <c r="BY170" s="208">
        <f t="shared" ca="1" si="177"/>
        <v>0</v>
      </c>
      <c r="BZ170" s="207"/>
      <c r="CA170" s="194"/>
      <c r="CB170" s="198" cm="1">
        <f t="array" ref="CB170">IFERROR(MATCH(TRUE,INDEX($B$14:$B$117&gt;=CA170,0),0),"")</f>
        <v>1</v>
      </c>
      <c r="CC170" s="194">
        <f t="shared" ca="1" si="178"/>
        <v>1.3963799927016407E-2</v>
      </c>
      <c r="CF170" s="194">
        <f t="shared" si="179"/>
        <v>0</v>
      </c>
      <c r="CG170" s="19">
        <f ca="1"/>
        <v>0</v>
      </c>
      <c r="CH170" s="208">
        <f t="shared" ca="1" si="180"/>
        <v>0</v>
      </c>
      <c r="CI170" s="207"/>
      <c r="CJ170" s="194"/>
      <c r="CK170" s="198" cm="1">
        <f t="array" ref="CK170">IFERROR(MATCH(TRUE,INDEX($B$14:$B$117&gt;=CJ170,0),0),"")</f>
        <v>1</v>
      </c>
      <c r="CL170" s="194">
        <f t="shared" ca="1" si="181"/>
        <v>1.3963799927016407E-2</v>
      </c>
      <c r="CO170" s="194">
        <f t="shared" si="182"/>
        <v>0</v>
      </c>
      <c r="CP170" s="19">
        <f ca="1"/>
        <v>0</v>
      </c>
      <c r="CQ170" s="208">
        <f t="shared" ca="1" si="183"/>
        <v>0</v>
      </c>
      <c r="CR170" s="207"/>
      <c r="CS170" s="194"/>
      <c r="CT170" s="198" cm="1">
        <f t="array" ref="CT170">IFERROR(MATCH(TRUE,INDEX($B$14:$B$117&gt;=CS170,0),0),"")</f>
        <v>1</v>
      </c>
      <c r="CU170" s="194">
        <f t="shared" ca="1" si="184"/>
        <v>1.3963799927016407E-2</v>
      </c>
      <c r="CX170" s="194">
        <f t="shared" si="185"/>
        <v>0</v>
      </c>
      <c r="CY170" s="19" t="e">
        <f ca="1"/>
        <v>#N/A</v>
      </c>
      <c r="CZ170" s="208" t="e">
        <f t="shared" ca="1" si="186"/>
        <v>#N/A</v>
      </c>
      <c r="DA170" s="207"/>
      <c r="DB170" s="194"/>
      <c r="DC170" s="198" cm="1">
        <f t="array" ref="DC170">IFERROR(MATCH(TRUE,INDEX($B$14:$B$117&gt;=DB170,0),0),"")</f>
        <v>1</v>
      </c>
      <c r="DD170" s="194">
        <f t="shared" ca="1" si="187"/>
        <v>1.3963799927016407E-2</v>
      </c>
      <c r="DG170" s="194">
        <f t="shared" si="188"/>
        <v>0</v>
      </c>
      <c r="DH170" s="19" t="e">
        <f ca="1"/>
        <v>#N/A</v>
      </c>
      <c r="DI170" s="208" t="e">
        <f t="shared" ca="1" si="189"/>
        <v>#N/A</v>
      </c>
      <c r="DJ170" s="207"/>
      <c r="DK170" s="194"/>
      <c r="DL170" s="198" cm="1">
        <f t="array" ref="DL170">IFERROR(MATCH(TRUE,INDEX($B$14:$B$117&gt;=DK170,0),0),"")</f>
        <v>1</v>
      </c>
      <c r="DM170" s="194">
        <f t="shared" ca="1" si="190"/>
        <v>1.3963799927016407E-2</v>
      </c>
      <c r="DP170" s="194">
        <f t="shared" si="191"/>
        <v>0</v>
      </c>
      <c r="DQ170" s="19" t="e">
        <f ca="1"/>
        <v>#N/A</v>
      </c>
      <c r="DR170" s="208" t="e">
        <f t="shared" ca="1" si="192"/>
        <v>#N/A</v>
      </c>
      <c r="DS170" s="207"/>
      <c r="DT170" s="194"/>
      <c r="DU170" s="198" cm="1">
        <f t="array" ref="DU170">IFERROR(MATCH(TRUE,INDEX($B$14:$B$117&gt;=DT170,0),0),"")</f>
        <v>1</v>
      </c>
      <c r="DV170" s="194">
        <f t="shared" ca="1" si="193"/>
        <v>1.3963799927016407E-2</v>
      </c>
      <c r="DY170" s="194">
        <f t="shared" si="194"/>
        <v>0</v>
      </c>
      <c r="DZ170" s="19" t="e">
        <f ca="1"/>
        <v>#N/A</v>
      </c>
      <c r="EA170" s="208" t="e">
        <f t="shared" ca="1" si="195"/>
        <v>#N/A</v>
      </c>
      <c r="EB170" s="207"/>
      <c r="EC170" s="194"/>
      <c r="ED170" s="198" cm="1">
        <f t="array" ref="ED170">IFERROR(MATCH(TRUE,INDEX($B$14:$B$117&gt;=EC170,0),0),"")</f>
        <v>1</v>
      </c>
      <c r="EE170" s="194">
        <f t="shared" ca="1" si="196"/>
        <v>1.3963799927016407E-2</v>
      </c>
      <c r="EH170" s="194">
        <f t="shared" si="197"/>
        <v>0</v>
      </c>
      <c r="EI170" s="19" t="e">
        <f ca="1"/>
        <v>#N/A</v>
      </c>
      <c r="EJ170" s="208" t="e">
        <f t="shared" ca="1" si="198"/>
        <v>#N/A</v>
      </c>
      <c r="EK170" s="207"/>
      <c r="EL170" s="194"/>
      <c r="EM170" s="198" cm="1">
        <f t="array" ref="EM170">IFERROR(MATCH(TRUE,INDEX($B$14:$B$117&gt;=EL170,0),0),"")</f>
        <v>1</v>
      </c>
      <c r="EN170" s="194">
        <f t="shared" ca="1" si="199"/>
        <v>1.3963799927016407E-2</v>
      </c>
      <c r="EQ170" s="194">
        <f t="shared" si="200"/>
        <v>0</v>
      </c>
      <c r="ER170" s="19" t="e">
        <f ca="1"/>
        <v>#N/A</v>
      </c>
      <c r="ES170" s="208" t="e">
        <f t="shared" ca="1" si="201"/>
        <v>#N/A</v>
      </c>
      <c r="ET170" s="207"/>
      <c r="EU170" s="194"/>
      <c r="EV170" s="198" cm="1">
        <f t="array" ref="EV170">IFERROR(MATCH(TRUE,INDEX($B$14:$B$117&gt;=EU170,0),0),"")</f>
        <v>1</v>
      </c>
      <c r="EW170" s="194">
        <f t="shared" ca="1" si="202"/>
        <v>1.3963799927016407E-2</v>
      </c>
      <c r="EZ170" s="194">
        <f t="shared" si="203"/>
        <v>0</v>
      </c>
      <c r="FA170" s="19" t="e">
        <f ca="1"/>
        <v>#N/A</v>
      </c>
      <c r="FB170" s="208" t="e">
        <f t="shared" ca="1" si="204"/>
        <v>#N/A</v>
      </c>
      <c r="FC170" s="207"/>
      <c r="FD170" s="194"/>
      <c r="FE170" s="198" cm="1">
        <f t="array" ref="FE170">IFERROR(MATCH(TRUE,INDEX($B$14:$B$117&gt;=FD170,0),0),"")</f>
        <v>1</v>
      </c>
      <c r="FF170" s="194">
        <f t="shared" ca="1" si="205"/>
        <v>1.3963799927016407E-2</v>
      </c>
      <c r="FI170" s="194">
        <f t="shared" si="206"/>
        <v>0</v>
      </c>
      <c r="FJ170" s="19" t="e">
        <f ca="1"/>
        <v>#N/A</v>
      </c>
      <c r="FK170" s="208" t="e">
        <f t="shared" ca="1" si="207"/>
        <v>#N/A</v>
      </c>
      <c r="FL170" s="207"/>
      <c r="FM170" s="194"/>
      <c r="FN170" s="198" cm="1">
        <f t="array" ref="FN170">IFERROR(MATCH(TRUE,INDEX($B$14:$B$117&gt;=FM170,0),0),"")</f>
        <v>1</v>
      </c>
      <c r="FO170" s="194">
        <f t="shared" ca="1" si="208"/>
        <v>1.3963799927016407E-2</v>
      </c>
      <c r="FR170" s="194">
        <f t="shared" si="209"/>
        <v>0</v>
      </c>
      <c r="FS170" s="19" t="e">
        <f ca="1"/>
        <v>#N/A</v>
      </c>
      <c r="FT170" s="208" t="e">
        <f t="shared" ca="1" si="210"/>
        <v>#N/A</v>
      </c>
      <c r="FU170" s="207"/>
      <c r="FV170" s="194"/>
      <c r="FW170" s="198" cm="1">
        <f t="array" ref="FW170">IFERROR(MATCH(TRUE,INDEX($B$14:$B$117&gt;=FV170,0),0),"")</f>
        <v>1</v>
      </c>
      <c r="FX170" s="194">
        <f t="shared" ca="1" si="211"/>
        <v>1.3963799927016407E-2</v>
      </c>
      <c r="GA170" s="194">
        <f t="shared" si="212"/>
        <v>0</v>
      </c>
      <c r="GB170" s="19" t="e">
        <f ca="1"/>
        <v>#N/A</v>
      </c>
      <c r="GC170" s="208" t="e">
        <f t="shared" ca="1" si="213"/>
        <v>#N/A</v>
      </c>
    </row>
    <row r="171" spans="6:185" x14ac:dyDescent="0.2">
      <c r="F171" s="207"/>
      <c r="G171" s="194"/>
      <c r="H171" s="198" cm="1">
        <f t="array" ref="H171">IFERROR(MATCH(TRUE,INDEX($B$14:$B$117&gt;=G171,0),0),"")</f>
        <v>1</v>
      </c>
      <c r="I171" s="194">
        <f t="shared" ca="1" si="158"/>
        <v>1.3963799927016407E-2</v>
      </c>
      <c r="L171" s="194">
        <f t="shared" si="214"/>
        <v>0</v>
      </c>
      <c r="M171" s="19">
        <f ca="1"/>
        <v>0</v>
      </c>
      <c r="N171" s="208">
        <f t="shared" ca="1" si="215"/>
        <v>0</v>
      </c>
      <c r="O171" s="207"/>
      <c r="P171" s="194"/>
      <c r="Q171" s="198" cm="1">
        <f t="array" ref="Q171">IFERROR(MATCH(TRUE,INDEX($B$14:$B$117&gt;=P171,0),0),"")</f>
        <v>1</v>
      </c>
      <c r="R171" s="194">
        <f t="shared" ca="1" si="159"/>
        <v>1.3963799927016407E-2</v>
      </c>
      <c r="U171" s="194">
        <f t="shared" si="216"/>
        <v>0</v>
      </c>
      <c r="V171" s="19">
        <f ca="1"/>
        <v>0</v>
      </c>
      <c r="W171" s="208">
        <f t="shared" ca="1" si="217"/>
        <v>0</v>
      </c>
      <c r="X171" s="207"/>
      <c r="Y171" s="194"/>
      <c r="Z171" s="198" cm="1">
        <f t="array" ref="Z171">IFERROR(MATCH(TRUE,INDEX($B$14:$B$117&gt;=Y171,0),0),"")</f>
        <v>1</v>
      </c>
      <c r="AA171" s="194">
        <f t="shared" ca="1" si="160"/>
        <v>1.3963799927016407E-2</v>
      </c>
      <c r="AD171" s="194">
        <f t="shared" si="161"/>
        <v>0</v>
      </c>
      <c r="AE171" s="19">
        <f ca="1"/>
        <v>0</v>
      </c>
      <c r="AF171" s="208">
        <f t="shared" ca="1" si="162"/>
        <v>0</v>
      </c>
      <c r="AG171" s="207"/>
      <c r="AH171" s="194"/>
      <c r="AI171" s="198" cm="1">
        <f t="array" ref="AI171">IFERROR(MATCH(TRUE,INDEX($B$14:$B$117&gt;=AH171,0),0),"")</f>
        <v>1</v>
      </c>
      <c r="AJ171" s="194">
        <f t="shared" ca="1" si="163"/>
        <v>1.3963799927016407E-2</v>
      </c>
      <c r="AM171" s="194">
        <f t="shared" si="164"/>
        <v>0</v>
      </c>
      <c r="AN171" s="19">
        <f ca="1"/>
        <v>0</v>
      </c>
      <c r="AO171" s="208">
        <f t="shared" ca="1" si="165"/>
        <v>0</v>
      </c>
      <c r="AP171" s="207"/>
      <c r="AQ171" s="194"/>
      <c r="AR171" s="198" cm="1">
        <f t="array" ref="AR171">IFERROR(MATCH(TRUE,INDEX($B$14:$B$117&gt;=AQ171,0),0),"")</f>
        <v>1</v>
      </c>
      <c r="AS171" s="194">
        <f t="shared" ca="1" si="166"/>
        <v>1.3963799927016407E-2</v>
      </c>
      <c r="AV171" s="194">
        <f t="shared" si="167"/>
        <v>0</v>
      </c>
      <c r="AW171" s="19">
        <f ca="1"/>
        <v>0</v>
      </c>
      <c r="AX171" s="208">
        <f t="shared" ca="1" si="168"/>
        <v>0</v>
      </c>
      <c r="AY171" s="207"/>
      <c r="AZ171" s="194"/>
      <c r="BA171" s="198" cm="1">
        <f t="array" ref="BA171">IFERROR(MATCH(TRUE,INDEX($B$14:$B$117&gt;=AZ171,0),0),"")</f>
        <v>1</v>
      </c>
      <c r="BB171" s="194">
        <f t="shared" ca="1" si="169"/>
        <v>1.3963799927016407E-2</v>
      </c>
      <c r="BE171" s="194">
        <f t="shared" si="170"/>
        <v>0</v>
      </c>
      <c r="BF171" s="19">
        <f ca="1"/>
        <v>0</v>
      </c>
      <c r="BG171" s="208">
        <f t="shared" ca="1" si="171"/>
        <v>0</v>
      </c>
      <c r="BH171" s="207"/>
      <c r="BI171" s="194"/>
      <c r="BJ171" s="198" cm="1">
        <f t="array" ref="BJ171">IFERROR(MATCH(TRUE,INDEX($B$14:$B$117&gt;=BI171,0),0),"")</f>
        <v>1</v>
      </c>
      <c r="BK171" s="194">
        <f t="shared" ca="1" si="172"/>
        <v>1.3963799927016407E-2</v>
      </c>
      <c r="BN171" s="194">
        <f t="shared" si="173"/>
        <v>0</v>
      </c>
      <c r="BO171" s="19">
        <f ca="1"/>
        <v>0</v>
      </c>
      <c r="BP171" s="208">
        <f t="shared" ca="1" si="174"/>
        <v>0</v>
      </c>
      <c r="BQ171" s="207"/>
      <c r="BR171" s="194"/>
      <c r="BS171" s="198" cm="1">
        <f t="array" ref="BS171">IFERROR(MATCH(TRUE,INDEX($B$14:$B$117&gt;=BR171,0),0),"")</f>
        <v>1</v>
      </c>
      <c r="BT171" s="194">
        <f t="shared" ca="1" si="175"/>
        <v>1.3963799927016407E-2</v>
      </c>
      <c r="BW171" s="194">
        <f t="shared" si="176"/>
        <v>0</v>
      </c>
      <c r="BX171" s="19">
        <f ca="1"/>
        <v>0</v>
      </c>
      <c r="BY171" s="208">
        <f t="shared" ca="1" si="177"/>
        <v>0</v>
      </c>
      <c r="BZ171" s="207"/>
      <c r="CA171" s="194"/>
      <c r="CB171" s="198" cm="1">
        <f t="array" ref="CB171">IFERROR(MATCH(TRUE,INDEX($B$14:$B$117&gt;=CA171,0),0),"")</f>
        <v>1</v>
      </c>
      <c r="CC171" s="194">
        <f t="shared" ca="1" si="178"/>
        <v>1.3963799927016407E-2</v>
      </c>
      <c r="CF171" s="194">
        <f t="shared" si="179"/>
        <v>0</v>
      </c>
      <c r="CG171" s="19">
        <f ca="1"/>
        <v>0</v>
      </c>
      <c r="CH171" s="208">
        <f t="shared" ca="1" si="180"/>
        <v>0</v>
      </c>
      <c r="CI171" s="207"/>
      <c r="CJ171" s="194"/>
      <c r="CK171" s="198" cm="1">
        <f t="array" ref="CK171">IFERROR(MATCH(TRUE,INDEX($B$14:$B$117&gt;=CJ171,0),0),"")</f>
        <v>1</v>
      </c>
      <c r="CL171" s="194">
        <f t="shared" ca="1" si="181"/>
        <v>1.3963799927016407E-2</v>
      </c>
      <c r="CO171" s="194">
        <f t="shared" si="182"/>
        <v>0</v>
      </c>
      <c r="CP171" s="19">
        <f ca="1"/>
        <v>0</v>
      </c>
      <c r="CQ171" s="208">
        <f t="shared" ca="1" si="183"/>
        <v>0</v>
      </c>
      <c r="CR171" s="207"/>
      <c r="CS171" s="194"/>
      <c r="CT171" s="198" cm="1">
        <f t="array" ref="CT171">IFERROR(MATCH(TRUE,INDEX($B$14:$B$117&gt;=CS171,0),0),"")</f>
        <v>1</v>
      </c>
      <c r="CU171" s="194">
        <f t="shared" ca="1" si="184"/>
        <v>1.3963799927016407E-2</v>
      </c>
      <c r="CX171" s="194">
        <f t="shared" si="185"/>
        <v>0</v>
      </c>
      <c r="CY171" s="19" t="e">
        <f ca="1"/>
        <v>#N/A</v>
      </c>
      <c r="CZ171" s="208" t="e">
        <f t="shared" ca="1" si="186"/>
        <v>#N/A</v>
      </c>
      <c r="DA171" s="207"/>
      <c r="DB171" s="194"/>
      <c r="DC171" s="198" cm="1">
        <f t="array" ref="DC171">IFERROR(MATCH(TRUE,INDEX($B$14:$B$117&gt;=DB171,0),0),"")</f>
        <v>1</v>
      </c>
      <c r="DD171" s="194">
        <f t="shared" ca="1" si="187"/>
        <v>1.3963799927016407E-2</v>
      </c>
      <c r="DG171" s="194">
        <f t="shared" si="188"/>
        <v>0</v>
      </c>
      <c r="DH171" s="19" t="e">
        <f ca="1"/>
        <v>#N/A</v>
      </c>
      <c r="DI171" s="208" t="e">
        <f t="shared" ca="1" si="189"/>
        <v>#N/A</v>
      </c>
      <c r="DJ171" s="207"/>
      <c r="DK171" s="194"/>
      <c r="DL171" s="198" cm="1">
        <f t="array" ref="DL171">IFERROR(MATCH(TRUE,INDEX($B$14:$B$117&gt;=DK171,0),0),"")</f>
        <v>1</v>
      </c>
      <c r="DM171" s="194">
        <f t="shared" ca="1" si="190"/>
        <v>1.3963799927016407E-2</v>
      </c>
      <c r="DP171" s="194">
        <f t="shared" si="191"/>
        <v>0</v>
      </c>
      <c r="DQ171" s="19" t="e">
        <f ca="1"/>
        <v>#N/A</v>
      </c>
      <c r="DR171" s="208" t="e">
        <f t="shared" ca="1" si="192"/>
        <v>#N/A</v>
      </c>
      <c r="DS171" s="207"/>
      <c r="DT171" s="194"/>
      <c r="DU171" s="198" cm="1">
        <f t="array" ref="DU171">IFERROR(MATCH(TRUE,INDEX($B$14:$B$117&gt;=DT171,0),0),"")</f>
        <v>1</v>
      </c>
      <c r="DV171" s="194">
        <f t="shared" ca="1" si="193"/>
        <v>1.3963799927016407E-2</v>
      </c>
      <c r="DY171" s="194">
        <f t="shared" si="194"/>
        <v>0</v>
      </c>
      <c r="DZ171" s="19" t="e">
        <f ca="1"/>
        <v>#N/A</v>
      </c>
      <c r="EA171" s="208" t="e">
        <f t="shared" ca="1" si="195"/>
        <v>#N/A</v>
      </c>
      <c r="EB171" s="207"/>
      <c r="EC171" s="194"/>
      <c r="ED171" s="198" cm="1">
        <f t="array" ref="ED171">IFERROR(MATCH(TRUE,INDEX($B$14:$B$117&gt;=EC171,0),0),"")</f>
        <v>1</v>
      </c>
      <c r="EE171" s="194">
        <f t="shared" ca="1" si="196"/>
        <v>1.3963799927016407E-2</v>
      </c>
      <c r="EH171" s="194">
        <f t="shared" si="197"/>
        <v>0</v>
      </c>
      <c r="EI171" s="19" t="e">
        <f ca="1"/>
        <v>#N/A</v>
      </c>
      <c r="EJ171" s="208" t="e">
        <f t="shared" ca="1" si="198"/>
        <v>#N/A</v>
      </c>
      <c r="EK171" s="207"/>
      <c r="EL171" s="194"/>
      <c r="EM171" s="198" cm="1">
        <f t="array" ref="EM171">IFERROR(MATCH(TRUE,INDEX($B$14:$B$117&gt;=EL171,0),0),"")</f>
        <v>1</v>
      </c>
      <c r="EN171" s="194">
        <f t="shared" ca="1" si="199"/>
        <v>1.3963799927016407E-2</v>
      </c>
      <c r="EQ171" s="194">
        <f t="shared" si="200"/>
        <v>0</v>
      </c>
      <c r="ER171" s="19" t="e">
        <f ca="1"/>
        <v>#N/A</v>
      </c>
      <c r="ES171" s="208" t="e">
        <f t="shared" ca="1" si="201"/>
        <v>#N/A</v>
      </c>
      <c r="ET171" s="207"/>
      <c r="EU171" s="194"/>
      <c r="EV171" s="198" cm="1">
        <f t="array" ref="EV171">IFERROR(MATCH(TRUE,INDEX($B$14:$B$117&gt;=EU171,0),0),"")</f>
        <v>1</v>
      </c>
      <c r="EW171" s="194">
        <f t="shared" ca="1" si="202"/>
        <v>1.3963799927016407E-2</v>
      </c>
      <c r="EZ171" s="194">
        <f t="shared" si="203"/>
        <v>0</v>
      </c>
      <c r="FA171" s="19" t="e">
        <f ca="1"/>
        <v>#N/A</v>
      </c>
      <c r="FB171" s="208" t="e">
        <f t="shared" ca="1" si="204"/>
        <v>#N/A</v>
      </c>
      <c r="FC171" s="207"/>
      <c r="FD171" s="194"/>
      <c r="FE171" s="198" cm="1">
        <f t="array" ref="FE171">IFERROR(MATCH(TRUE,INDEX($B$14:$B$117&gt;=FD171,0),0),"")</f>
        <v>1</v>
      </c>
      <c r="FF171" s="194">
        <f t="shared" ca="1" si="205"/>
        <v>1.3963799927016407E-2</v>
      </c>
      <c r="FI171" s="194">
        <f t="shared" si="206"/>
        <v>0</v>
      </c>
      <c r="FJ171" s="19" t="e">
        <f ca="1"/>
        <v>#N/A</v>
      </c>
      <c r="FK171" s="208" t="e">
        <f t="shared" ca="1" si="207"/>
        <v>#N/A</v>
      </c>
      <c r="FL171" s="207"/>
      <c r="FM171" s="194"/>
      <c r="FN171" s="198" cm="1">
        <f t="array" ref="FN171">IFERROR(MATCH(TRUE,INDEX($B$14:$B$117&gt;=FM171,0),0),"")</f>
        <v>1</v>
      </c>
      <c r="FO171" s="194">
        <f t="shared" ca="1" si="208"/>
        <v>1.3963799927016407E-2</v>
      </c>
      <c r="FR171" s="194">
        <f t="shared" si="209"/>
        <v>0</v>
      </c>
      <c r="FS171" s="19" t="e">
        <f ca="1"/>
        <v>#N/A</v>
      </c>
      <c r="FT171" s="208" t="e">
        <f t="shared" ca="1" si="210"/>
        <v>#N/A</v>
      </c>
      <c r="FU171" s="207"/>
      <c r="FV171" s="194"/>
      <c r="FW171" s="198" cm="1">
        <f t="array" ref="FW171">IFERROR(MATCH(TRUE,INDEX($B$14:$B$117&gt;=FV171,0),0),"")</f>
        <v>1</v>
      </c>
      <c r="FX171" s="194">
        <f t="shared" ca="1" si="211"/>
        <v>1.3963799927016407E-2</v>
      </c>
      <c r="GA171" s="194">
        <f t="shared" si="212"/>
        <v>0</v>
      </c>
      <c r="GB171" s="19" t="e">
        <f ca="1"/>
        <v>#N/A</v>
      </c>
      <c r="GC171" s="208" t="e">
        <f t="shared" ca="1" si="213"/>
        <v>#N/A</v>
      </c>
    </row>
    <row r="172" spans="6:185" x14ac:dyDescent="0.2">
      <c r="F172" s="207"/>
      <c r="G172" s="194"/>
      <c r="H172" s="198" cm="1">
        <f t="array" ref="H172">IFERROR(MATCH(TRUE,INDEX($B$14:$B$117&gt;=G172,0),0),"")</f>
        <v>1</v>
      </c>
      <c r="I172" s="194">
        <f t="shared" ca="1" si="158"/>
        <v>1.3963799927016407E-2</v>
      </c>
      <c r="L172" s="194">
        <f t="shared" si="214"/>
        <v>0</v>
      </c>
      <c r="M172" s="19">
        <f ca="1"/>
        <v>0</v>
      </c>
      <c r="N172" s="208">
        <f t="shared" ca="1" si="215"/>
        <v>0</v>
      </c>
      <c r="O172" s="207"/>
      <c r="P172" s="194"/>
      <c r="Q172" s="198" cm="1">
        <f t="array" ref="Q172">IFERROR(MATCH(TRUE,INDEX($B$14:$B$117&gt;=P172,0),0),"")</f>
        <v>1</v>
      </c>
      <c r="R172" s="194">
        <f t="shared" ca="1" si="159"/>
        <v>1.3963799927016407E-2</v>
      </c>
      <c r="U172" s="194">
        <f t="shared" si="216"/>
        <v>0</v>
      </c>
      <c r="V172" s="19">
        <f ca="1"/>
        <v>0</v>
      </c>
      <c r="W172" s="208">
        <f t="shared" ca="1" si="217"/>
        <v>0</v>
      </c>
      <c r="X172" s="207"/>
      <c r="Y172" s="194"/>
      <c r="Z172" s="198" cm="1">
        <f t="array" ref="Z172">IFERROR(MATCH(TRUE,INDEX($B$14:$B$117&gt;=Y172,0),0),"")</f>
        <v>1</v>
      </c>
      <c r="AA172" s="194">
        <f t="shared" ca="1" si="160"/>
        <v>1.3963799927016407E-2</v>
      </c>
      <c r="AD172" s="194">
        <f t="shared" si="161"/>
        <v>0</v>
      </c>
      <c r="AE172" s="19">
        <f ca="1"/>
        <v>0</v>
      </c>
      <c r="AF172" s="208">
        <f t="shared" ca="1" si="162"/>
        <v>0</v>
      </c>
      <c r="AG172" s="207"/>
      <c r="AH172" s="194"/>
      <c r="AI172" s="198" cm="1">
        <f t="array" ref="AI172">IFERROR(MATCH(TRUE,INDEX($B$14:$B$117&gt;=AH172,0),0),"")</f>
        <v>1</v>
      </c>
      <c r="AJ172" s="194">
        <f t="shared" ca="1" si="163"/>
        <v>1.3963799927016407E-2</v>
      </c>
      <c r="AM172" s="194">
        <f t="shared" si="164"/>
        <v>0</v>
      </c>
      <c r="AN172" s="19">
        <f ca="1"/>
        <v>0</v>
      </c>
      <c r="AO172" s="208">
        <f t="shared" ca="1" si="165"/>
        <v>0</v>
      </c>
      <c r="AP172" s="207"/>
      <c r="AQ172" s="194"/>
      <c r="AR172" s="198" cm="1">
        <f t="array" ref="AR172">IFERROR(MATCH(TRUE,INDEX($B$14:$B$117&gt;=AQ172,0),0),"")</f>
        <v>1</v>
      </c>
      <c r="AS172" s="194">
        <f t="shared" ca="1" si="166"/>
        <v>1.3963799927016407E-2</v>
      </c>
      <c r="AV172" s="194">
        <f t="shared" si="167"/>
        <v>0</v>
      </c>
      <c r="AW172" s="19">
        <f ca="1"/>
        <v>0</v>
      </c>
      <c r="AX172" s="208">
        <f t="shared" ca="1" si="168"/>
        <v>0</v>
      </c>
      <c r="AY172" s="207"/>
      <c r="AZ172" s="194"/>
      <c r="BA172" s="198" cm="1">
        <f t="array" ref="BA172">IFERROR(MATCH(TRUE,INDEX($B$14:$B$117&gt;=AZ172,0),0),"")</f>
        <v>1</v>
      </c>
      <c r="BB172" s="194">
        <f t="shared" ca="1" si="169"/>
        <v>1.3963799927016407E-2</v>
      </c>
      <c r="BE172" s="194">
        <f t="shared" si="170"/>
        <v>0</v>
      </c>
      <c r="BF172" s="19">
        <f ca="1"/>
        <v>0</v>
      </c>
      <c r="BG172" s="208">
        <f t="shared" ca="1" si="171"/>
        <v>0</v>
      </c>
      <c r="BH172" s="207"/>
      <c r="BI172" s="194"/>
      <c r="BJ172" s="198" cm="1">
        <f t="array" ref="BJ172">IFERROR(MATCH(TRUE,INDEX($B$14:$B$117&gt;=BI172,0),0),"")</f>
        <v>1</v>
      </c>
      <c r="BK172" s="194">
        <f t="shared" ca="1" si="172"/>
        <v>1.3963799927016407E-2</v>
      </c>
      <c r="BN172" s="194">
        <f t="shared" si="173"/>
        <v>0</v>
      </c>
      <c r="BO172" s="19">
        <f ca="1"/>
        <v>0</v>
      </c>
      <c r="BP172" s="208">
        <f t="shared" ca="1" si="174"/>
        <v>0</v>
      </c>
      <c r="BQ172" s="207"/>
      <c r="BR172" s="194"/>
      <c r="BS172" s="198" cm="1">
        <f t="array" ref="BS172">IFERROR(MATCH(TRUE,INDEX($B$14:$B$117&gt;=BR172,0),0),"")</f>
        <v>1</v>
      </c>
      <c r="BT172" s="194">
        <f t="shared" ca="1" si="175"/>
        <v>1.3963799927016407E-2</v>
      </c>
      <c r="BW172" s="194">
        <f t="shared" si="176"/>
        <v>0</v>
      </c>
      <c r="BX172" s="19">
        <f ca="1"/>
        <v>0</v>
      </c>
      <c r="BY172" s="208">
        <f t="shared" ca="1" si="177"/>
        <v>0</v>
      </c>
      <c r="BZ172" s="207"/>
      <c r="CA172" s="194"/>
      <c r="CB172" s="198" cm="1">
        <f t="array" ref="CB172">IFERROR(MATCH(TRUE,INDEX($B$14:$B$117&gt;=CA172,0),0),"")</f>
        <v>1</v>
      </c>
      <c r="CC172" s="194">
        <f t="shared" ca="1" si="178"/>
        <v>1.3963799927016407E-2</v>
      </c>
      <c r="CF172" s="194">
        <f t="shared" si="179"/>
        <v>0</v>
      </c>
      <c r="CG172" s="19">
        <f ca="1"/>
        <v>0</v>
      </c>
      <c r="CH172" s="208">
        <f t="shared" ca="1" si="180"/>
        <v>0</v>
      </c>
      <c r="CI172" s="207"/>
      <c r="CJ172" s="194"/>
      <c r="CK172" s="198" cm="1">
        <f t="array" ref="CK172">IFERROR(MATCH(TRUE,INDEX($B$14:$B$117&gt;=CJ172,0),0),"")</f>
        <v>1</v>
      </c>
      <c r="CL172" s="194">
        <f t="shared" ca="1" si="181"/>
        <v>1.3963799927016407E-2</v>
      </c>
      <c r="CO172" s="194">
        <f t="shared" si="182"/>
        <v>0</v>
      </c>
      <c r="CP172" s="19">
        <f ca="1"/>
        <v>0</v>
      </c>
      <c r="CQ172" s="208">
        <f t="shared" ca="1" si="183"/>
        <v>0</v>
      </c>
      <c r="CR172" s="207"/>
      <c r="CS172" s="194"/>
      <c r="CT172" s="198" cm="1">
        <f t="array" ref="CT172">IFERROR(MATCH(TRUE,INDEX($B$14:$B$117&gt;=CS172,0),0),"")</f>
        <v>1</v>
      </c>
      <c r="CU172" s="194">
        <f t="shared" ca="1" si="184"/>
        <v>1.3963799927016407E-2</v>
      </c>
      <c r="CX172" s="194">
        <f t="shared" si="185"/>
        <v>0</v>
      </c>
      <c r="CY172" s="19" t="e">
        <f ca="1"/>
        <v>#N/A</v>
      </c>
      <c r="CZ172" s="208" t="e">
        <f t="shared" ca="1" si="186"/>
        <v>#N/A</v>
      </c>
      <c r="DA172" s="207"/>
      <c r="DB172" s="194"/>
      <c r="DC172" s="198" cm="1">
        <f t="array" ref="DC172">IFERROR(MATCH(TRUE,INDEX($B$14:$B$117&gt;=DB172,0),0),"")</f>
        <v>1</v>
      </c>
      <c r="DD172" s="194">
        <f t="shared" ca="1" si="187"/>
        <v>1.3963799927016407E-2</v>
      </c>
      <c r="DG172" s="194">
        <f t="shared" si="188"/>
        <v>0</v>
      </c>
      <c r="DH172" s="19" t="e">
        <f ca="1"/>
        <v>#N/A</v>
      </c>
      <c r="DI172" s="208" t="e">
        <f t="shared" ca="1" si="189"/>
        <v>#N/A</v>
      </c>
      <c r="DJ172" s="207"/>
      <c r="DK172" s="194"/>
      <c r="DL172" s="198" cm="1">
        <f t="array" ref="DL172">IFERROR(MATCH(TRUE,INDEX($B$14:$B$117&gt;=DK172,0),0),"")</f>
        <v>1</v>
      </c>
      <c r="DM172" s="194">
        <f t="shared" ca="1" si="190"/>
        <v>1.3963799927016407E-2</v>
      </c>
      <c r="DP172" s="194">
        <f t="shared" si="191"/>
        <v>0</v>
      </c>
      <c r="DQ172" s="19" t="e">
        <f ca="1"/>
        <v>#N/A</v>
      </c>
      <c r="DR172" s="208" t="e">
        <f t="shared" ca="1" si="192"/>
        <v>#N/A</v>
      </c>
      <c r="DS172" s="207"/>
      <c r="DT172" s="194"/>
      <c r="DU172" s="198" cm="1">
        <f t="array" ref="DU172">IFERROR(MATCH(TRUE,INDEX($B$14:$B$117&gt;=DT172,0),0),"")</f>
        <v>1</v>
      </c>
      <c r="DV172" s="194">
        <f t="shared" ca="1" si="193"/>
        <v>1.3963799927016407E-2</v>
      </c>
      <c r="DY172" s="194">
        <f t="shared" si="194"/>
        <v>0</v>
      </c>
      <c r="DZ172" s="19" t="e">
        <f ca="1"/>
        <v>#N/A</v>
      </c>
      <c r="EA172" s="208" t="e">
        <f t="shared" ca="1" si="195"/>
        <v>#N/A</v>
      </c>
      <c r="EB172" s="207"/>
      <c r="EC172" s="194"/>
      <c r="ED172" s="198" cm="1">
        <f t="array" ref="ED172">IFERROR(MATCH(TRUE,INDEX($B$14:$B$117&gt;=EC172,0),0),"")</f>
        <v>1</v>
      </c>
      <c r="EE172" s="194">
        <f t="shared" ca="1" si="196"/>
        <v>1.3963799927016407E-2</v>
      </c>
      <c r="EH172" s="194">
        <f t="shared" si="197"/>
        <v>0</v>
      </c>
      <c r="EI172" s="19" t="e">
        <f ca="1"/>
        <v>#N/A</v>
      </c>
      <c r="EJ172" s="208" t="e">
        <f t="shared" ca="1" si="198"/>
        <v>#N/A</v>
      </c>
      <c r="EK172" s="207"/>
      <c r="EL172" s="194"/>
      <c r="EM172" s="198" cm="1">
        <f t="array" ref="EM172">IFERROR(MATCH(TRUE,INDEX($B$14:$B$117&gt;=EL172,0),0),"")</f>
        <v>1</v>
      </c>
      <c r="EN172" s="194">
        <f t="shared" ca="1" si="199"/>
        <v>1.3963799927016407E-2</v>
      </c>
      <c r="EQ172" s="194">
        <f t="shared" si="200"/>
        <v>0</v>
      </c>
      <c r="ER172" s="19" t="e">
        <f ca="1"/>
        <v>#N/A</v>
      </c>
      <c r="ES172" s="208" t="e">
        <f t="shared" ca="1" si="201"/>
        <v>#N/A</v>
      </c>
      <c r="ET172" s="207"/>
      <c r="EU172" s="194"/>
      <c r="EV172" s="198" cm="1">
        <f t="array" ref="EV172">IFERROR(MATCH(TRUE,INDEX($B$14:$B$117&gt;=EU172,0),0),"")</f>
        <v>1</v>
      </c>
      <c r="EW172" s="194">
        <f t="shared" ca="1" si="202"/>
        <v>1.3963799927016407E-2</v>
      </c>
      <c r="EZ172" s="194">
        <f t="shared" si="203"/>
        <v>0</v>
      </c>
      <c r="FA172" s="19" t="e">
        <f ca="1"/>
        <v>#N/A</v>
      </c>
      <c r="FB172" s="208" t="e">
        <f t="shared" ca="1" si="204"/>
        <v>#N/A</v>
      </c>
      <c r="FC172" s="207"/>
      <c r="FD172" s="194"/>
      <c r="FE172" s="198" cm="1">
        <f t="array" ref="FE172">IFERROR(MATCH(TRUE,INDEX($B$14:$B$117&gt;=FD172,0),0),"")</f>
        <v>1</v>
      </c>
      <c r="FF172" s="194">
        <f t="shared" ca="1" si="205"/>
        <v>1.3963799927016407E-2</v>
      </c>
      <c r="FI172" s="194">
        <f t="shared" si="206"/>
        <v>0</v>
      </c>
      <c r="FJ172" s="19" t="e">
        <f ca="1"/>
        <v>#N/A</v>
      </c>
      <c r="FK172" s="208" t="e">
        <f t="shared" ca="1" si="207"/>
        <v>#N/A</v>
      </c>
      <c r="FL172" s="207"/>
      <c r="FM172" s="194"/>
      <c r="FN172" s="198" cm="1">
        <f t="array" ref="FN172">IFERROR(MATCH(TRUE,INDEX($B$14:$B$117&gt;=FM172,0),0),"")</f>
        <v>1</v>
      </c>
      <c r="FO172" s="194">
        <f t="shared" ca="1" si="208"/>
        <v>1.3963799927016407E-2</v>
      </c>
      <c r="FR172" s="194">
        <f t="shared" si="209"/>
        <v>0</v>
      </c>
      <c r="FS172" s="19" t="e">
        <f ca="1"/>
        <v>#N/A</v>
      </c>
      <c r="FT172" s="208" t="e">
        <f t="shared" ca="1" si="210"/>
        <v>#N/A</v>
      </c>
      <c r="FU172" s="207"/>
      <c r="FV172" s="194"/>
      <c r="FW172" s="198" cm="1">
        <f t="array" ref="FW172">IFERROR(MATCH(TRUE,INDEX($B$14:$B$117&gt;=FV172,0),0),"")</f>
        <v>1</v>
      </c>
      <c r="FX172" s="194">
        <f t="shared" ca="1" si="211"/>
        <v>1.3963799927016407E-2</v>
      </c>
      <c r="GA172" s="194">
        <f t="shared" si="212"/>
        <v>0</v>
      </c>
      <c r="GB172" s="19" t="e">
        <f ca="1"/>
        <v>#N/A</v>
      </c>
      <c r="GC172" s="208" t="e">
        <f t="shared" ca="1" si="213"/>
        <v>#N/A</v>
      </c>
    </row>
    <row r="173" spans="6:185" x14ac:dyDescent="0.2">
      <c r="F173" s="207"/>
      <c r="G173" s="194"/>
      <c r="H173" s="198" cm="1">
        <f t="array" ref="H173">IFERROR(MATCH(TRUE,INDEX($B$14:$B$117&gt;=G173,0),0),"")</f>
        <v>1</v>
      </c>
      <c r="I173" s="194">
        <f t="shared" ca="1" si="158"/>
        <v>1.3963799927016407E-2</v>
      </c>
      <c r="L173" s="194">
        <f t="shared" si="214"/>
        <v>0</v>
      </c>
      <c r="M173" s="19">
        <f ca="1"/>
        <v>0</v>
      </c>
      <c r="N173" s="208">
        <f t="shared" ca="1" si="215"/>
        <v>0</v>
      </c>
      <c r="O173" s="207"/>
      <c r="P173" s="194"/>
      <c r="Q173" s="198" cm="1">
        <f t="array" ref="Q173">IFERROR(MATCH(TRUE,INDEX($B$14:$B$117&gt;=P173,0),0),"")</f>
        <v>1</v>
      </c>
      <c r="R173" s="194">
        <f t="shared" ca="1" si="159"/>
        <v>1.3963799927016407E-2</v>
      </c>
      <c r="U173" s="194">
        <f t="shared" si="216"/>
        <v>0</v>
      </c>
      <c r="V173" s="19">
        <f ca="1"/>
        <v>0</v>
      </c>
      <c r="W173" s="208">
        <f t="shared" ca="1" si="217"/>
        <v>0</v>
      </c>
      <c r="X173" s="207"/>
      <c r="Y173" s="194"/>
      <c r="Z173" s="198" cm="1">
        <f t="array" ref="Z173">IFERROR(MATCH(TRUE,INDEX($B$14:$B$117&gt;=Y173,0),0),"")</f>
        <v>1</v>
      </c>
      <c r="AA173" s="194">
        <f t="shared" ca="1" si="160"/>
        <v>1.3963799927016407E-2</v>
      </c>
      <c r="AD173" s="194">
        <f t="shared" si="161"/>
        <v>0</v>
      </c>
      <c r="AE173" s="19">
        <f ca="1"/>
        <v>0</v>
      </c>
      <c r="AF173" s="208">
        <f t="shared" ca="1" si="162"/>
        <v>0</v>
      </c>
      <c r="AG173" s="207"/>
      <c r="AH173" s="194"/>
      <c r="AI173" s="198" cm="1">
        <f t="array" ref="AI173">IFERROR(MATCH(TRUE,INDEX($B$14:$B$117&gt;=AH173,0),0),"")</f>
        <v>1</v>
      </c>
      <c r="AJ173" s="194">
        <f t="shared" ca="1" si="163"/>
        <v>1.3963799927016407E-2</v>
      </c>
      <c r="AM173" s="194">
        <f t="shared" si="164"/>
        <v>0</v>
      </c>
      <c r="AN173" s="19">
        <f ca="1"/>
        <v>0</v>
      </c>
      <c r="AO173" s="208">
        <f t="shared" ca="1" si="165"/>
        <v>0</v>
      </c>
      <c r="AP173" s="207"/>
      <c r="AQ173" s="194"/>
      <c r="AR173" s="198" cm="1">
        <f t="array" ref="AR173">IFERROR(MATCH(TRUE,INDEX($B$14:$B$117&gt;=AQ173,0),0),"")</f>
        <v>1</v>
      </c>
      <c r="AS173" s="194">
        <f t="shared" ca="1" si="166"/>
        <v>1.3963799927016407E-2</v>
      </c>
      <c r="AV173" s="194">
        <f t="shared" si="167"/>
        <v>0</v>
      </c>
      <c r="AW173" s="19">
        <f ca="1"/>
        <v>0</v>
      </c>
      <c r="AX173" s="208">
        <f t="shared" ca="1" si="168"/>
        <v>0</v>
      </c>
      <c r="AY173" s="207"/>
      <c r="AZ173" s="194"/>
      <c r="BA173" s="198" cm="1">
        <f t="array" ref="BA173">IFERROR(MATCH(TRUE,INDEX($B$14:$B$117&gt;=AZ173,0),0),"")</f>
        <v>1</v>
      </c>
      <c r="BB173" s="194">
        <f t="shared" ca="1" si="169"/>
        <v>1.3963799927016407E-2</v>
      </c>
      <c r="BE173" s="194">
        <f t="shared" si="170"/>
        <v>0</v>
      </c>
      <c r="BF173" s="19">
        <f ca="1"/>
        <v>0</v>
      </c>
      <c r="BG173" s="208">
        <f t="shared" ca="1" si="171"/>
        <v>0</v>
      </c>
      <c r="BH173" s="207"/>
      <c r="BI173" s="194"/>
      <c r="BJ173" s="198" cm="1">
        <f t="array" ref="BJ173">IFERROR(MATCH(TRUE,INDEX($B$14:$B$117&gt;=BI173,0),0),"")</f>
        <v>1</v>
      </c>
      <c r="BK173" s="194">
        <f t="shared" ca="1" si="172"/>
        <v>1.3963799927016407E-2</v>
      </c>
      <c r="BN173" s="194">
        <f t="shared" si="173"/>
        <v>0</v>
      </c>
      <c r="BO173" s="19">
        <f ca="1"/>
        <v>0</v>
      </c>
      <c r="BP173" s="208">
        <f t="shared" ca="1" si="174"/>
        <v>0</v>
      </c>
      <c r="BQ173" s="207"/>
      <c r="BR173" s="194"/>
      <c r="BS173" s="198" cm="1">
        <f t="array" ref="BS173">IFERROR(MATCH(TRUE,INDEX($B$14:$B$117&gt;=BR173,0),0),"")</f>
        <v>1</v>
      </c>
      <c r="BT173" s="194">
        <f t="shared" ca="1" si="175"/>
        <v>1.3963799927016407E-2</v>
      </c>
      <c r="BW173" s="194">
        <f t="shared" si="176"/>
        <v>0</v>
      </c>
      <c r="BX173" s="19">
        <f ca="1"/>
        <v>0</v>
      </c>
      <c r="BY173" s="208">
        <f t="shared" ca="1" si="177"/>
        <v>0</v>
      </c>
      <c r="BZ173" s="207"/>
      <c r="CA173" s="194"/>
      <c r="CB173" s="198" cm="1">
        <f t="array" ref="CB173">IFERROR(MATCH(TRUE,INDEX($B$14:$B$117&gt;=CA173,0),0),"")</f>
        <v>1</v>
      </c>
      <c r="CC173" s="194">
        <f t="shared" ca="1" si="178"/>
        <v>1.3963799927016407E-2</v>
      </c>
      <c r="CF173" s="194">
        <f t="shared" si="179"/>
        <v>0</v>
      </c>
      <c r="CG173" s="19">
        <f ca="1"/>
        <v>0</v>
      </c>
      <c r="CH173" s="208">
        <f t="shared" ca="1" si="180"/>
        <v>0</v>
      </c>
      <c r="CI173" s="207"/>
      <c r="CJ173" s="194"/>
      <c r="CK173" s="198" cm="1">
        <f t="array" ref="CK173">IFERROR(MATCH(TRUE,INDEX($B$14:$B$117&gt;=CJ173,0),0),"")</f>
        <v>1</v>
      </c>
      <c r="CL173" s="194">
        <f t="shared" ca="1" si="181"/>
        <v>1.3963799927016407E-2</v>
      </c>
      <c r="CO173" s="194">
        <f t="shared" si="182"/>
        <v>0</v>
      </c>
      <c r="CP173" s="19">
        <f ca="1"/>
        <v>0</v>
      </c>
      <c r="CQ173" s="208">
        <f t="shared" ca="1" si="183"/>
        <v>0</v>
      </c>
      <c r="CR173" s="207"/>
      <c r="CS173" s="194"/>
      <c r="CT173" s="198" cm="1">
        <f t="array" ref="CT173">IFERROR(MATCH(TRUE,INDEX($B$14:$B$117&gt;=CS173,0),0),"")</f>
        <v>1</v>
      </c>
      <c r="CU173" s="194">
        <f t="shared" ca="1" si="184"/>
        <v>1.3963799927016407E-2</v>
      </c>
      <c r="CX173" s="194">
        <f t="shared" si="185"/>
        <v>0</v>
      </c>
      <c r="CY173" s="19" t="e">
        <f ca="1"/>
        <v>#N/A</v>
      </c>
      <c r="CZ173" s="208" t="e">
        <f t="shared" ca="1" si="186"/>
        <v>#N/A</v>
      </c>
      <c r="DA173" s="207"/>
      <c r="DB173" s="194"/>
      <c r="DC173" s="198" cm="1">
        <f t="array" ref="DC173">IFERROR(MATCH(TRUE,INDEX($B$14:$B$117&gt;=DB173,0),0),"")</f>
        <v>1</v>
      </c>
      <c r="DD173" s="194">
        <f t="shared" ca="1" si="187"/>
        <v>1.3963799927016407E-2</v>
      </c>
      <c r="DG173" s="194">
        <f t="shared" si="188"/>
        <v>0</v>
      </c>
      <c r="DH173" s="19" t="e">
        <f ca="1"/>
        <v>#N/A</v>
      </c>
      <c r="DI173" s="208" t="e">
        <f t="shared" ca="1" si="189"/>
        <v>#N/A</v>
      </c>
      <c r="DJ173" s="207"/>
      <c r="DK173" s="194"/>
      <c r="DL173" s="198" cm="1">
        <f t="array" ref="DL173">IFERROR(MATCH(TRUE,INDEX($B$14:$B$117&gt;=DK173,0),0),"")</f>
        <v>1</v>
      </c>
      <c r="DM173" s="194">
        <f t="shared" ca="1" si="190"/>
        <v>1.3963799927016407E-2</v>
      </c>
      <c r="DP173" s="194">
        <f t="shared" si="191"/>
        <v>0</v>
      </c>
      <c r="DQ173" s="19" t="e">
        <f ca="1"/>
        <v>#N/A</v>
      </c>
      <c r="DR173" s="208" t="e">
        <f t="shared" ca="1" si="192"/>
        <v>#N/A</v>
      </c>
      <c r="DS173" s="207"/>
      <c r="DT173" s="194"/>
      <c r="DU173" s="198" cm="1">
        <f t="array" ref="DU173">IFERROR(MATCH(TRUE,INDEX($B$14:$B$117&gt;=DT173,0),0),"")</f>
        <v>1</v>
      </c>
      <c r="DV173" s="194">
        <f t="shared" ca="1" si="193"/>
        <v>1.3963799927016407E-2</v>
      </c>
      <c r="DY173" s="194">
        <f t="shared" si="194"/>
        <v>0</v>
      </c>
      <c r="DZ173" s="19" t="e">
        <f ca="1"/>
        <v>#N/A</v>
      </c>
      <c r="EA173" s="208" t="e">
        <f t="shared" ca="1" si="195"/>
        <v>#N/A</v>
      </c>
      <c r="EB173" s="207"/>
      <c r="EC173" s="194"/>
      <c r="ED173" s="198" cm="1">
        <f t="array" ref="ED173">IFERROR(MATCH(TRUE,INDEX($B$14:$B$117&gt;=EC173,0),0),"")</f>
        <v>1</v>
      </c>
      <c r="EE173" s="194">
        <f t="shared" ca="1" si="196"/>
        <v>1.3963799927016407E-2</v>
      </c>
      <c r="EH173" s="194">
        <f t="shared" si="197"/>
        <v>0</v>
      </c>
      <c r="EI173" s="19" t="e">
        <f ca="1"/>
        <v>#N/A</v>
      </c>
      <c r="EJ173" s="208" t="e">
        <f t="shared" ca="1" si="198"/>
        <v>#N/A</v>
      </c>
      <c r="EK173" s="207"/>
      <c r="EL173" s="194"/>
      <c r="EM173" s="198" cm="1">
        <f t="array" ref="EM173">IFERROR(MATCH(TRUE,INDEX($B$14:$B$117&gt;=EL173,0),0),"")</f>
        <v>1</v>
      </c>
      <c r="EN173" s="194">
        <f t="shared" ca="1" si="199"/>
        <v>1.3963799927016407E-2</v>
      </c>
      <c r="EQ173" s="194">
        <f t="shared" si="200"/>
        <v>0</v>
      </c>
      <c r="ER173" s="19" t="e">
        <f ca="1"/>
        <v>#N/A</v>
      </c>
      <c r="ES173" s="208" t="e">
        <f t="shared" ca="1" si="201"/>
        <v>#N/A</v>
      </c>
      <c r="ET173" s="207"/>
      <c r="EU173" s="194"/>
      <c r="EV173" s="198" cm="1">
        <f t="array" ref="EV173">IFERROR(MATCH(TRUE,INDEX($B$14:$B$117&gt;=EU173,0),0),"")</f>
        <v>1</v>
      </c>
      <c r="EW173" s="194">
        <f t="shared" ca="1" si="202"/>
        <v>1.3963799927016407E-2</v>
      </c>
      <c r="EZ173" s="194">
        <f t="shared" si="203"/>
        <v>0</v>
      </c>
      <c r="FA173" s="19" t="e">
        <f ca="1"/>
        <v>#N/A</v>
      </c>
      <c r="FB173" s="208" t="e">
        <f t="shared" ca="1" si="204"/>
        <v>#N/A</v>
      </c>
      <c r="FC173" s="207"/>
      <c r="FD173" s="194"/>
      <c r="FE173" s="198" cm="1">
        <f t="array" ref="FE173">IFERROR(MATCH(TRUE,INDEX($B$14:$B$117&gt;=FD173,0),0),"")</f>
        <v>1</v>
      </c>
      <c r="FF173" s="194">
        <f t="shared" ca="1" si="205"/>
        <v>1.3963799927016407E-2</v>
      </c>
      <c r="FI173" s="194">
        <f t="shared" si="206"/>
        <v>0</v>
      </c>
      <c r="FJ173" s="19" t="e">
        <f ca="1"/>
        <v>#N/A</v>
      </c>
      <c r="FK173" s="208" t="e">
        <f t="shared" ca="1" si="207"/>
        <v>#N/A</v>
      </c>
      <c r="FL173" s="207"/>
      <c r="FM173" s="194"/>
      <c r="FN173" s="198" cm="1">
        <f t="array" ref="FN173">IFERROR(MATCH(TRUE,INDEX($B$14:$B$117&gt;=FM173,0),0),"")</f>
        <v>1</v>
      </c>
      <c r="FO173" s="194">
        <f t="shared" ca="1" si="208"/>
        <v>1.3963799927016407E-2</v>
      </c>
      <c r="FR173" s="194">
        <f t="shared" si="209"/>
        <v>0</v>
      </c>
      <c r="FS173" s="19" t="e">
        <f ca="1"/>
        <v>#N/A</v>
      </c>
      <c r="FT173" s="208" t="e">
        <f t="shared" ca="1" si="210"/>
        <v>#N/A</v>
      </c>
      <c r="FU173" s="207"/>
      <c r="FV173" s="194"/>
      <c r="FW173" s="198" cm="1">
        <f t="array" ref="FW173">IFERROR(MATCH(TRUE,INDEX($B$14:$B$117&gt;=FV173,0),0),"")</f>
        <v>1</v>
      </c>
      <c r="FX173" s="194">
        <f t="shared" ca="1" si="211"/>
        <v>1.3963799927016407E-2</v>
      </c>
      <c r="GA173" s="194">
        <f t="shared" si="212"/>
        <v>0</v>
      </c>
      <c r="GB173" s="19" t="e">
        <f ca="1"/>
        <v>#N/A</v>
      </c>
      <c r="GC173" s="208" t="e">
        <f t="shared" ca="1" si="213"/>
        <v>#N/A</v>
      </c>
    </row>
    <row r="174" spans="6:185" x14ac:dyDescent="0.2">
      <c r="F174" s="207"/>
      <c r="G174" s="194"/>
      <c r="H174" s="198" cm="1">
        <f t="array" ref="H174">IFERROR(MATCH(TRUE,INDEX($B$14:$B$117&gt;=G174,0),0),"")</f>
        <v>1</v>
      </c>
      <c r="I174" s="194">
        <f t="shared" ca="1" si="158"/>
        <v>1.3963799927016407E-2</v>
      </c>
      <c r="L174" s="194">
        <f t="shared" si="214"/>
        <v>0</v>
      </c>
      <c r="M174" s="19">
        <f ca="1"/>
        <v>0</v>
      </c>
      <c r="N174" s="208">
        <f t="shared" ca="1" si="215"/>
        <v>0</v>
      </c>
      <c r="O174" s="207"/>
      <c r="P174" s="194"/>
      <c r="Q174" s="198" cm="1">
        <f t="array" ref="Q174">IFERROR(MATCH(TRUE,INDEX($B$14:$B$117&gt;=P174,0),0),"")</f>
        <v>1</v>
      </c>
      <c r="R174" s="194">
        <f t="shared" ca="1" si="159"/>
        <v>1.3963799927016407E-2</v>
      </c>
      <c r="U174" s="194">
        <f t="shared" si="216"/>
        <v>0</v>
      </c>
      <c r="V174" s="19">
        <f ca="1"/>
        <v>0</v>
      </c>
      <c r="W174" s="208">
        <f t="shared" ca="1" si="217"/>
        <v>0</v>
      </c>
      <c r="X174" s="207"/>
      <c r="Y174" s="194"/>
      <c r="Z174" s="198" cm="1">
        <f t="array" ref="Z174">IFERROR(MATCH(TRUE,INDEX($B$14:$B$117&gt;=Y174,0),0),"")</f>
        <v>1</v>
      </c>
      <c r="AA174" s="194">
        <f t="shared" ca="1" si="160"/>
        <v>1.3963799927016407E-2</v>
      </c>
      <c r="AD174" s="194">
        <f t="shared" si="161"/>
        <v>0</v>
      </c>
      <c r="AE174" s="19">
        <f ca="1"/>
        <v>0</v>
      </c>
      <c r="AF174" s="208">
        <f t="shared" ca="1" si="162"/>
        <v>0</v>
      </c>
      <c r="AG174" s="207"/>
      <c r="AH174" s="194"/>
      <c r="AI174" s="198" cm="1">
        <f t="array" ref="AI174">IFERROR(MATCH(TRUE,INDEX($B$14:$B$117&gt;=AH174,0),0),"")</f>
        <v>1</v>
      </c>
      <c r="AJ174" s="194">
        <f t="shared" ca="1" si="163"/>
        <v>1.3963799927016407E-2</v>
      </c>
      <c r="AM174" s="194">
        <f t="shared" si="164"/>
        <v>0</v>
      </c>
      <c r="AN174" s="19">
        <f ca="1"/>
        <v>0</v>
      </c>
      <c r="AO174" s="208">
        <f t="shared" ca="1" si="165"/>
        <v>0</v>
      </c>
      <c r="AP174" s="207"/>
      <c r="AQ174" s="194"/>
      <c r="AR174" s="198" cm="1">
        <f t="array" ref="AR174">IFERROR(MATCH(TRUE,INDEX($B$14:$B$117&gt;=AQ174,0),0),"")</f>
        <v>1</v>
      </c>
      <c r="AS174" s="194">
        <f t="shared" ca="1" si="166"/>
        <v>1.3963799927016407E-2</v>
      </c>
      <c r="AV174" s="194">
        <f t="shared" si="167"/>
        <v>0</v>
      </c>
      <c r="AW174" s="19">
        <f ca="1"/>
        <v>0</v>
      </c>
      <c r="AX174" s="208">
        <f t="shared" ca="1" si="168"/>
        <v>0</v>
      </c>
      <c r="AY174" s="207"/>
      <c r="AZ174" s="194"/>
      <c r="BA174" s="198" cm="1">
        <f t="array" ref="BA174">IFERROR(MATCH(TRUE,INDEX($B$14:$B$117&gt;=AZ174,0),0),"")</f>
        <v>1</v>
      </c>
      <c r="BB174" s="194">
        <f t="shared" ca="1" si="169"/>
        <v>1.3963799927016407E-2</v>
      </c>
      <c r="BE174" s="194">
        <f t="shared" si="170"/>
        <v>0</v>
      </c>
      <c r="BF174" s="19">
        <f ca="1"/>
        <v>0</v>
      </c>
      <c r="BG174" s="208">
        <f t="shared" ca="1" si="171"/>
        <v>0</v>
      </c>
      <c r="BH174" s="207"/>
      <c r="BI174" s="194"/>
      <c r="BJ174" s="198" cm="1">
        <f t="array" ref="BJ174">IFERROR(MATCH(TRUE,INDEX($B$14:$B$117&gt;=BI174,0),0),"")</f>
        <v>1</v>
      </c>
      <c r="BK174" s="194">
        <f t="shared" ca="1" si="172"/>
        <v>1.3963799927016407E-2</v>
      </c>
      <c r="BN174" s="194">
        <f t="shared" si="173"/>
        <v>0</v>
      </c>
      <c r="BO174" s="19">
        <f ca="1"/>
        <v>0</v>
      </c>
      <c r="BP174" s="208">
        <f t="shared" ca="1" si="174"/>
        <v>0</v>
      </c>
      <c r="BQ174" s="207"/>
      <c r="BR174" s="194"/>
      <c r="BS174" s="198" cm="1">
        <f t="array" ref="BS174">IFERROR(MATCH(TRUE,INDEX($B$14:$B$117&gt;=BR174,0),0),"")</f>
        <v>1</v>
      </c>
      <c r="BT174" s="194">
        <f t="shared" ca="1" si="175"/>
        <v>1.3963799927016407E-2</v>
      </c>
      <c r="BW174" s="194">
        <f t="shared" si="176"/>
        <v>0</v>
      </c>
      <c r="BX174" s="19">
        <f ca="1"/>
        <v>0</v>
      </c>
      <c r="BY174" s="208">
        <f t="shared" ca="1" si="177"/>
        <v>0</v>
      </c>
      <c r="BZ174" s="207"/>
      <c r="CA174" s="194"/>
      <c r="CB174" s="198" cm="1">
        <f t="array" ref="CB174">IFERROR(MATCH(TRUE,INDEX($B$14:$B$117&gt;=CA174,0),0),"")</f>
        <v>1</v>
      </c>
      <c r="CC174" s="194">
        <f t="shared" ca="1" si="178"/>
        <v>1.3963799927016407E-2</v>
      </c>
      <c r="CF174" s="194">
        <f t="shared" si="179"/>
        <v>0</v>
      </c>
      <c r="CG174" s="19">
        <f ca="1"/>
        <v>0</v>
      </c>
      <c r="CH174" s="208">
        <f t="shared" ca="1" si="180"/>
        <v>0</v>
      </c>
      <c r="CI174" s="207"/>
      <c r="CJ174" s="194"/>
      <c r="CK174" s="198" cm="1">
        <f t="array" ref="CK174">IFERROR(MATCH(TRUE,INDEX($B$14:$B$117&gt;=CJ174,0),0),"")</f>
        <v>1</v>
      </c>
      <c r="CL174" s="194">
        <f t="shared" ca="1" si="181"/>
        <v>1.3963799927016407E-2</v>
      </c>
      <c r="CO174" s="194">
        <f t="shared" si="182"/>
        <v>0</v>
      </c>
      <c r="CP174" s="19">
        <f ca="1"/>
        <v>0</v>
      </c>
      <c r="CQ174" s="208">
        <f t="shared" ca="1" si="183"/>
        <v>0</v>
      </c>
      <c r="CR174" s="207"/>
      <c r="CS174" s="194"/>
      <c r="CT174" s="198" cm="1">
        <f t="array" ref="CT174">IFERROR(MATCH(TRUE,INDEX($B$14:$B$117&gt;=CS174,0),0),"")</f>
        <v>1</v>
      </c>
      <c r="CU174" s="194">
        <f t="shared" ca="1" si="184"/>
        <v>1.3963799927016407E-2</v>
      </c>
      <c r="CX174" s="194">
        <f t="shared" si="185"/>
        <v>0</v>
      </c>
      <c r="CY174" s="19" t="e">
        <f ca="1"/>
        <v>#N/A</v>
      </c>
      <c r="CZ174" s="208" t="e">
        <f t="shared" ca="1" si="186"/>
        <v>#N/A</v>
      </c>
      <c r="DA174" s="207"/>
      <c r="DB174" s="194"/>
      <c r="DC174" s="198" cm="1">
        <f t="array" ref="DC174">IFERROR(MATCH(TRUE,INDEX($B$14:$B$117&gt;=DB174,0),0),"")</f>
        <v>1</v>
      </c>
      <c r="DD174" s="194">
        <f t="shared" ca="1" si="187"/>
        <v>1.3963799927016407E-2</v>
      </c>
      <c r="DG174" s="194">
        <f t="shared" si="188"/>
        <v>0</v>
      </c>
      <c r="DH174" s="19" t="e">
        <f ca="1"/>
        <v>#N/A</v>
      </c>
      <c r="DI174" s="208" t="e">
        <f t="shared" ca="1" si="189"/>
        <v>#N/A</v>
      </c>
      <c r="DJ174" s="207"/>
      <c r="DK174" s="194"/>
      <c r="DL174" s="198" cm="1">
        <f t="array" ref="DL174">IFERROR(MATCH(TRUE,INDEX($B$14:$B$117&gt;=DK174,0),0),"")</f>
        <v>1</v>
      </c>
      <c r="DM174" s="194">
        <f t="shared" ca="1" si="190"/>
        <v>1.3963799927016407E-2</v>
      </c>
      <c r="DP174" s="194">
        <f t="shared" si="191"/>
        <v>0</v>
      </c>
      <c r="DQ174" s="19" t="e">
        <f ca="1"/>
        <v>#N/A</v>
      </c>
      <c r="DR174" s="208" t="e">
        <f t="shared" ca="1" si="192"/>
        <v>#N/A</v>
      </c>
      <c r="DS174" s="207"/>
      <c r="DT174" s="194"/>
      <c r="DU174" s="198" cm="1">
        <f t="array" ref="DU174">IFERROR(MATCH(TRUE,INDEX($B$14:$B$117&gt;=DT174,0),0),"")</f>
        <v>1</v>
      </c>
      <c r="DV174" s="194">
        <f t="shared" ca="1" si="193"/>
        <v>1.3963799927016407E-2</v>
      </c>
      <c r="DY174" s="194">
        <f t="shared" si="194"/>
        <v>0</v>
      </c>
      <c r="DZ174" s="19" t="e">
        <f ca="1"/>
        <v>#N/A</v>
      </c>
      <c r="EA174" s="208" t="e">
        <f t="shared" ca="1" si="195"/>
        <v>#N/A</v>
      </c>
      <c r="EB174" s="207"/>
      <c r="EC174" s="194"/>
      <c r="ED174" s="198" cm="1">
        <f t="array" ref="ED174">IFERROR(MATCH(TRUE,INDEX($B$14:$B$117&gt;=EC174,0),0),"")</f>
        <v>1</v>
      </c>
      <c r="EE174" s="194">
        <f t="shared" ca="1" si="196"/>
        <v>1.3963799927016407E-2</v>
      </c>
      <c r="EH174" s="194">
        <f t="shared" si="197"/>
        <v>0</v>
      </c>
      <c r="EI174" s="19" t="e">
        <f ca="1"/>
        <v>#N/A</v>
      </c>
      <c r="EJ174" s="208" t="e">
        <f t="shared" ca="1" si="198"/>
        <v>#N/A</v>
      </c>
      <c r="EK174" s="207"/>
      <c r="EL174" s="194"/>
      <c r="EM174" s="198" cm="1">
        <f t="array" ref="EM174">IFERROR(MATCH(TRUE,INDEX($B$14:$B$117&gt;=EL174,0),0),"")</f>
        <v>1</v>
      </c>
      <c r="EN174" s="194">
        <f t="shared" ca="1" si="199"/>
        <v>1.3963799927016407E-2</v>
      </c>
      <c r="EQ174" s="194">
        <f t="shared" si="200"/>
        <v>0</v>
      </c>
      <c r="ER174" s="19" t="e">
        <f ca="1"/>
        <v>#N/A</v>
      </c>
      <c r="ES174" s="208" t="e">
        <f t="shared" ca="1" si="201"/>
        <v>#N/A</v>
      </c>
      <c r="ET174" s="207"/>
      <c r="EU174" s="194"/>
      <c r="EV174" s="198" cm="1">
        <f t="array" ref="EV174">IFERROR(MATCH(TRUE,INDEX($B$14:$B$117&gt;=EU174,0),0),"")</f>
        <v>1</v>
      </c>
      <c r="EW174" s="194">
        <f t="shared" ca="1" si="202"/>
        <v>1.3963799927016407E-2</v>
      </c>
      <c r="EZ174" s="194">
        <f t="shared" si="203"/>
        <v>0</v>
      </c>
      <c r="FA174" s="19" t="e">
        <f ca="1"/>
        <v>#N/A</v>
      </c>
      <c r="FB174" s="208" t="e">
        <f t="shared" ca="1" si="204"/>
        <v>#N/A</v>
      </c>
      <c r="FC174" s="207"/>
      <c r="FD174" s="194"/>
      <c r="FE174" s="198" cm="1">
        <f t="array" ref="FE174">IFERROR(MATCH(TRUE,INDEX($B$14:$B$117&gt;=FD174,0),0),"")</f>
        <v>1</v>
      </c>
      <c r="FF174" s="194">
        <f t="shared" ca="1" si="205"/>
        <v>1.3963799927016407E-2</v>
      </c>
      <c r="FI174" s="194">
        <f t="shared" si="206"/>
        <v>0</v>
      </c>
      <c r="FJ174" s="19" t="e">
        <f ca="1"/>
        <v>#N/A</v>
      </c>
      <c r="FK174" s="208" t="e">
        <f t="shared" ca="1" si="207"/>
        <v>#N/A</v>
      </c>
      <c r="FL174" s="207"/>
      <c r="FM174" s="194"/>
      <c r="FN174" s="198" cm="1">
        <f t="array" ref="FN174">IFERROR(MATCH(TRUE,INDEX($B$14:$B$117&gt;=FM174,0),0),"")</f>
        <v>1</v>
      </c>
      <c r="FO174" s="194">
        <f t="shared" ca="1" si="208"/>
        <v>1.3963799927016407E-2</v>
      </c>
      <c r="FR174" s="194">
        <f t="shared" si="209"/>
        <v>0</v>
      </c>
      <c r="FS174" s="19" t="e">
        <f ca="1"/>
        <v>#N/A</v>
      </c>
      <c r="FT174" s="208" t="e">
        <f t="shared" ca="1" si="210"/>
        <v>#N/A</v>
      </c>
      <c r="FU174" s="207"/>
      <c r="FV174" s="194"/>
      <c r="FW174" s="198" cm="1">
        <f t="array" ref="FW174">IFERROR(MATCH(TRUE,INDEX($B$14:$B$117&gt;=FV174,0),0),"")</f>
        <v>1</v>
      </c>
      <c r="FX174" s="194">
        <f t="shared" ca="1" si="211"/>
        <v>1.3963799927016407E-2</v>
      </c>
      <c r="GA174" s="194">
        <f t="shared" si="212"/>
        <v>0</v>
      </c>
      <c r="GB174" s="19" t="e">
        <f ca="1"/>
        <v>#N/A</v>
      </c>
      <c r="GC174" s="208" t="e">
        <f t="shared" ca="1" si="213"/>
        <v>#N/A</v>
      </c>
    </row>
    <row r="175" spans="6:185" x14ac:dyDescent="0.2">
      <c r="F175" s="207"/>
      <c r="G175" s="194"/>
      <c r="H175" s="198" cm="1">
        <f t="array" ref="H175">IFERROR(MATCH(TRUE,INDEX($B$14:$B$117&gt;=G175,0),0),"")</f>
        <v>1</v>
      </c>
      <c r="I175" s="194">
        <f t="shared" ca="1" si="158"/>
        <v>1.3963799927016407E-2</v>
      </c>
      <c r="L175" s="194">
        <f t="shared" si="214"/>
        <v>0</v>
      </c>
      <c r="M175" s="19">
        <f ca="1"/>
        <v>0</v>
      </c>
      <c r="N175" s="208">
        <f t="shared" ca="1" si="215"/>
        <v>0</v>
      </c>
      <c r="O175" s="207"/>
      <c r="P175" s="194"/>
      <c r="Q175" s="198" cm="1">
        <f t="array" ref="Q175">IFERROR(MATCH(TRUE,INDEX($B$14:$B$117&gt;=P175,0),0),"")</f>
        <v>1</v>
      </c>
      <c r="R175" s="194">
        <f t="shared" ca="1" si="159"/>
        <v>1.3963799927016407E-2</v>
      </c>
      <c r="U175" s="194">
        <f t="shared" si="216"/>
        <v>0</v>
      </c>
      <c r="V175" s="19">
        <f ca="1"/>
        <v>0</v>
      </c>
      <c r="W175" s="208">
        <f t="shared" ca="1" si="217"/>
        <v>0</v>
      </c>
      <c r="X175" s="207"/>
      <c r="Y175" s="194"/>
      <c r="Z175" s="198" cm="1">
        <f t="array" ref="Z175">IFERROR(MATCH(TRUE,INDEX($B$14:$B$117&gt;=Y175,0),0),"")</f>
        <v>1</v>
      </c>
      <c r="AA175" s="194">
        <f t="shared" ca="1" si="160"/>
        <v>1.3963799927016407E-2</v>
      </c>
      <c r="AD175" s="194">
        <f t="shared" si="161"/>
        <v>0</v>
      </c>
      <c r="AE175" s="19">
        <f ca="1"/>
        <v>0</v>
      </c>
      <c r="AF175" s="208">
        <f t="shared" ca="1" si="162"/>
        <v>0</v>
      </c>
      <c r="AG175" s="207"/>
      <c r="AH175" s="194"/>
      <c r="AI175" s="198" cm="1">
        <f t="array" ref="AI175">IFERROR(MATCH(TRUE,INDEX($B$14:$B$117&gt;=AH175,0),0),"")</f>
        <v>1</v>
      </c>
      <c r="AJ175" s="194">
        <f t="shared" ca="1" si="163"/>
        <v>1.3963799927016407E-2</v>
      </c>
      <c r="AM175" s="194">
        <f t="shared" si="164"/>
        <v>0</v>
      </c>
      <c r="AN175" s="19">
        <f ca="1"/>
        <v>0</v>
      </c>
      <c r="AO175" s="208">
        <f t="shared" ca="1" si="165"/>
        <v>0</v>
      </c>
      <c r="AP175" s="207"/>
      <c r="AQ175" s="194"/>
      <c r="AR175" s="198" cm="1">
        <f t="array" ref="AR175">IFERROR(MATCH(TRUE,INDEX($B$14:$B$117&gt;=AQ175,0),0),"")</f>
        <v>1</v>
      </c>
      <c r="AS175" s="194">
        <f t="shared" ca="1" si="166"/>
        <v>1.3963799927016407E-2</v>
      </c>
      <c r="AV175" s="194">
        <f t="shared" si="167"/>
        <v>0</v>
      </c>
      <c r="AW175" s="19">
        <f ca="1"/>
        <v>0</v>
      </c>
      <c r="AX175" s="208">
        <f t="shared" ca="1" si="168"/>
        <v>0</v>
      </c>
      <c r="AY175" s="207"/>
      <c r="AZ175" s="194"/>
      <c r="BA175" s="198" cm="1">
        <f t="array" ref="BA175">IFERROR(MATCH(TRUE,INDEX($B$14:$B$117&gt;=AZ175,0),0),"")</f>
        <v>1</v>
      </c>
      <c r="BB175" s="194">
        <f t="shared" ca="1" si="169"/>
        <v>1.3963799927016407E-2</v>
      </c>
      <c r="BE175" s="194">
        <f t="shared" si="170"/>
        <v>0</v>
      </c>
      <c r="BF175" s="19">
        <f ca="1"/>
        <v>0</v>
      </c>
      <c r="BG175" s="208">
        <f t="shared" ca="1" si="171"/>
        <v>0</v>
      </c>
      <c r="BH175" s="207"/>
      <c r="BI175" s="194"/>
      <c r="BJ175" s="198" cm="1">
        <f t="array" ref="BJ175">IFERROR(MATCH(TRUE,INDEX($B$14:$B$117&gt;=BI175,0),0),"")</f>
        <v>1</v>
      </c>
      <c r="BK175" s="194">
        <f t="shared" ca="1" si="172"/>
        <v>1.3963799927016407E-2</v>
      </c>
      <c r="BN175" s="194">
        <f t="shared" si="173"/>
        <v>0</v>
      </c>
      <c r="BO175" s="19">
        <f ca="1"/>
        <v>0</v>
      </c>
      <c r="BP175" s="208">
        <f t="shared" ca="1" si="174"/>
        <v>0</v>
      </c>
      <c r="BQ175" s="207"/>
      <c r="BR175" s="194"/>
      <c r="BS175" s="198" cm="1">
        <f t="array" ref="BS175">IFERROR(MATCH(TRUE,INDEX($B$14:$B$117&gt;=BR175,0),0),"")</f>
        <v>1</v>
      </c>
      <c r="BT175" s="194">
        <f t="shared" ca="1" si="175"/>
        <v>1.3963799927016407E-2</v>
      </c>
      <c r="BW175" s="194">
        <f t="shared" si="176"/>
        <v>0</v>
      </c>
      <c r="BX175" s="19">
        <f ca="1"/>
        <v>0</v>
      </c>
      <c r="BY175" s="208">
        <f t="shared" ca="1" si="177"/>
        <v>0</v>
      </c>
      <c r="BZ175" s="207"/>
      <c r="CA175" s="194"/>
      <c r="CB175" s="198" cm="1">
        <f t="array" ref="CB175">IFERROR(MATCH(TRUE,INDEX($B$14:$B$117&gt;=CA175,0),0),"")</f>
        <v>1</v>
      </c>
      <c r="CC175" s="194">
        <f t="shared" ca="1" si="178"/>
        <v>1.3963799927016407E-2</v>
      </c>
      <c r="CF175" s="194">
        <f t="shared" si="179"/>
        <v>0</v>
      </c>
      <c r="CG175" s="19">
        <f ca="1"/>
        <v>0</v>
      </c>
      <c r="CH175" s="208">
        <f t="shared" ca="1" si="180"/>
        <v>0</v>
      </c>
      <c r="CI175" s="207"/>
      <c r="CJ175" s="194"/>
      <c r="CK175" s="198" cm="1">
        <f t="array" ref="CK175">IFERROR(MATCH(TRUE,INDEX($B$14:$B$117&gt;=CJ175,0),0),"")</f>
        <v>1</v>
      </c>
      <c r="CL175" s="194">
        <f t="shared" ca="1" si="181"/>
        <v>1.3963799927016407E-2</v>
      </c>
      <c r="CO175" s="194">
        <f t="shared" si="182"/>
        <v>0</v>
      </c>
      <c r="CP175" s="19">
        <f ca="1"/>
        <v>0</v>
      </c>
      <c r="CQ175" s="208">
        <f t="shared" ca="1" si="183"/>
        <v>0</v>
      </c>
      <c r="CR175" s="207"/>
      <c r="CS175" s="194"/>
      <c r="CT175" s="198" cm="1">
        <f t="array" ref="CT175">IFERROR(MATCH(TRUE,INDEX($B$14:$B$117&gt;=CS175,0),0),"")</f>
        <v>1</v>
      </c>
      <c r="CU175" s="194">
        <f t="shared" ca="1" si="184"/>
        <v>1.3963799927016407E-2</v>
      </c>
      <c r="CX175" s="194">
        <f t="shared" si="185"/>
        <v>0</v>
      </c>
      <c r="CY175" s="19" t="e">
        <f ca="1"/>
        <v>#N/A</v>
      </c>
      <c r="CZ175" s="208" t="e">
        <f t="shared" ca="1" si="186"/>
        <v>#N/A</v>
      </c>
      <c r="DA175" s="207"/>
      <c r="DB175" s="194"/>
      <c r="DC175" s="198" cm="1">
        <f t="array" ref="DC175">IFERROR(MATCH(TRUE,INDEX($B$14:$B$117&gt;=DB175,0),0),"")</f>
        <v>1</v>
      </c>
      <c r="DD175" s="194">
        <f t="shared" ca="1" si="187"/>
        <v>1.3963799927016407E-2</v>
      </c>
      <c r="DG175" s="194">
        <f t="shared" si="188"/>
        <v>0</v>
      </c>
      <c r="DH175" s="19" t="e">
        <f ca="1"/>
        <v>#N/A</v>
      </c>
      <c r="DI175" s="208" t="e">
        <f t="shared" ca="1" si="189"/>
        <v>#N/A</v>
      </c>
      <c r="DJ175" s="207"/>
      <c r="DK175" s="194"/>
      <c r="DL175" s="198" cm="1">
        <f t="array" ref="DL175">IFERROR(MATCH(TRUE,INDEX($B$14:$B$117&gt;=DK175,0),0),"")</f>
        <v>1</v>
      </c>
      <c r="DM175" s="194">
        <f t="shared" ca="1" si="190"/>
        <v>1.3963799927016407E-2</v>
      </c>
      <c r="DP175" s="194">
        <f t="shared" si="191"/>
        <v>0</v>
      </c>
      <c r="DQ175" s="19" t="e">
        <f ca="1"/>
        <v>#N/A</v>
      </c>
      <c r="DR175" s="208" t="e">
        <f t="shared" ca="1" si="192"/>
        <v>#N/A</v>
      </c>
      <c r="DS175" s="207"/>
      <c r="DT175" s="194"/>
      <c r="DU175" s="198" cm="1">
        <f t="array" ref="DU175">IFERROR(MATCH(TRUE,INDEX($B$14:$B$117&gt;=DT175,0),0),"")</f>
        <v>1</v>
      </c>
      <c r="DV175" s="194">
        <f t="shared" ca="1" si="193"/>
        <v>1.3963799927016407E-2</v>
      </c>
      <c r="DY175" s="194">
        <f t="shared" si="194"/>
        <v>0</v>
      </c>
      <c r="DZ175" s="19" t="e">
        <f ca="1"/>
        <v>#N/A</v>
      </c>
      <c r="EA175" s="208" t="e">
        <f t="shared" ca="1" si="195"/>
        <v>#N/A</v>
      </c>
      <c r="EB175" s="207"/>
      <c r="EC175" s="194"/>
      <c r="ED175" s="198" cm="1">
        <f t="array" ref="ED175">IFERROR(MATCH(TRUE,INDEX($B$14:$B$117&gt;=EC175,0),0),"")</f>
        <v>1</v>
      </c>
      <c r="EE175" s="194">
        <f t="shared" ca="1" si="196"/>
        <v>1.3963799927016407E-2</v>
      </c>
      <c r="EH175" s="194">
        <f t="shared" si="197"/>
        <v>0</v>
      </c>
      <c r="EI175" s="19" t="e">
        <f ca="1"/>
        <v>#N/A</v>
      </c>
      <c r="EJ175" s="208" t="e">
        <f t="shared" ca="1" si="198"/>
        <v>#N/A</v>
      </c>
      <c r="EK175" s="207"/>
      <c r="EL175" s="194"/>
      <c r="EM175" s="198" cm="1">
        <f t="array" ref="EM175">IFERROR(MATCH(TRUE,INDEX($B$14:$B$117&gt;=EL175,0),0),"")</f>
        <v>1</v>
      </c>
      <c r="EN175" s="194">
        <f t="shared" ca="1" si="199"/>
        <v>1.3963799927016407E-2</v>
      </c>
      <c r="EQ175" s="194">
        <f t="shared" si="200"/>
        <v>0</v>
      </c>
      <c r="ER175" s="19" t="e">
        <f ca="1"/>
        <v>#N/A</v>
      </c>
      <c r="ES175" s="208" t="e">
        <f t="shared" ca="1" si="201"/>
        <v>#N/A</v>
      </c>
      <c r="ET175" s="207"/>
      <c r="EU175" s="194"/>
      <c r="EV175" s="198" cm="1">
        <f t="array" ref="EV175">IFERROR(MATCH(TRUE,INDEX($B$14:$B$117&gt;=EU175,0),0),"")</f>
        <v>1</v>
      </c>
      <c r="EW175" s="194">
        <f t="shared" ca="1" si="202"/>
        <v>1.3963799927016407E-2</v>
      </c>
      <c r="EZ175" s="194">
        <f t="shared" si="203"/>
        <v>0</v>
      </c>
      <c r="FA175" s="19" t="e">
        <f ca="1"/>
        <v>#N/A</v>
      </c>
      <c r="FB175" s="208" t="e">
        <f t="shared" ca="1" si="204"/>
        <v>#N/A</v>
      </c>
      <c r="FC175" s="207"/>
      <c r="FD175" s="194"/>
      <c r="FE175" s="198" cm="1">
        <f t="array" ref="FE175">IFERROR(MATCH(TRUE,INDEX($B$14:$B$117&gt;=FD175,0),0),"")</f>
        <v>1</v>
      </c>
      <c r="FF175" s="194">
        <f t="shared" ca="1" si="205"/>
        <v>1.3963799927016407E-2</v>
      </c>
      <c r="FI175" s="194">
        <f t="shared" si="206"/>
        <v>0</v>
      </c>
      <c r="FJ175" s="19" t="e">
        <f ca="1"/>
        <v>#N/A</v>
      </c>
      <c r="FK175" s="208" t="e">
        <f t="shared" ca="1" si="207"/>
        <v>#N/A</v>
      </c>
      <c r="FL175" s="207"/>
      <c r="FM175" s="194"/>
      <c r="FN175" s="198" cm="1">
        <f t="array" ref="FN175">IFERROR(MATCH(TRUE,INDEX($B$14:$B$117&gt;=FM175,0),0),"")</f>
        <v>1</v>
      </c>
      <c r="FO175" s="194">
        <f t="shared" ca="1" si="208"/>
        <v>1.3963799927016407E-2</v>
      </c>
      <c r="FR175" s="194">
        <f t="shared" si="209"/>
        <v>0</v>
      </c>
      <c r="FS175" s="19" t="e">
        <f ca="1"/>
        <v>#N/A</v>
      </c>
      <c r="FT175" s="208" t="e">
        <f t="shared" ca="1" si="210"/>
        <v>#N/A</v>
      </c>
      <c r="FU175" s="207"/>
      <c r="FV175" s="194"/>
      <c r="FW175" s="198" cm="1">
        <f t="array" ref="FW175">IFERROR(MATCH(TRUE,INDEX($B$14:$B$117&gt;=FV175,0),0),"")</f>
        <v>1</v>
      </c>
      <c r="FX175" s="194">
        <f t="shared" ca="1" si="211"/>
        <v>1.3963799927016407E-2</v>
      </c>
      <c r="GA175" s="194">
        <f t="shared" si="212"/>
        <v>0</v>
      </c>
      <c r="GB175" s="19" t="e">
        <f ca="1"/>
        <v>#N/A</v>
      </c>
      <c r="GC175" s="208" t="e">
        <f t="shared" ca="1" si="213"/>
        <v>#N/A</v>
      </c>
    </row>
    <row r="176" spans="6:185" x14ac:dyDescent="0.2">
      <c r="F176" s="207"/>
      <c r="G176" s="194"/>
      <c r="H176" s="198" cm="1">
        <f t="array" ref="H176">IFERROR(MATCH(TRUE,INDEX($B$14:$B$117&gt;=G176,0),0),"")</f>
        <v>1</v>
      </c>
      <c r="I176" s="194">
        <f t="shared" ca="1" si="158"/>
        <v>1.3963799927016407E-2</v>
      </c>
      <c r="L176" s="194">
        <f t="shared" si="214"/>
        <v>0</v>
      </c>
      <c r="M176" s="19">
        <f ca="1"/>
        <v>0</v>
      </c>
      <c r="N176" s="208">
        <f t="shared" ca="1" si="215"/>
        <v>0</v>
      </c>
      <c r="O176" s="207"/>
      <c r="P176" s="194"/>
      <c r="Q176" s="198" cm="1">
        <f t="array" ref="Q176">IFERROR(MATCH(TRUE,INDEX($B$14:$B$117&gt;=P176,0),0),"")</f>
        <v>1</v>
      </c>
      <c r="R176" s="194">
        <f t="shared" ca="1" si="159"/>
        <v>1.3963799927016407E-2</v>
      </c>
      <c r="U176" s="194">
        <f t="shared" si="216"/>
        <v>0</v>
      </c>
      <c r="V176" s="19">
        <f ca="1"/>
        <v>0</v>
      </c>
      <c r="W176" s="208">
        <f t="shared" ca="1" si="217"/>
        <v>0</v>
      </c>
      <c r="X176" s="207"/>
      <c r="Y176" s="194"/>
      <c r="Z176" s="198" cm="1">
        <f t="array" ref="Z176">IFERROR(MATCH(TRUE,INDEX($B$14:$B$117&gt;=Y176,0),0),"")</f>
        <v>1</v>
      </c>
      <c r="AA176" s="194">
        <f t="shared" ca="1" si="160"/>
        <v>1.3963799927016407E-2</v>
      </c>
      <c r="AD176" s="194">
        <f t="shared" si="161"/>
        <v>0</v>
      </c>
      <c r="AE176" s="19">
        <f ca="1"/>
        <v>0</v>
      </c>
      <c r="AF176" s="208">
        <f t="shared" ca="1" si="162"/>
        <v>0</v>
      </c>
      <c r="AG176" s="207"/>
      <c r="AH176" s="194"/>
      <c r="AI176" s="198" cm="1">
        <f t="array" ref="AI176">IFERROR(MATCH(TRUE,INDEX($B$14:$B$117&gt;=AH176,0),0),"")</f>
        <v>1</v>
      </c>
      <c r="AJ176" s="194">
        <f t="shared" ca="1" si="163"/>
        <v>1.3963799927016407E-2</v>
      </c>
      <c r="AM176" s="194">
        <f t="shared" si="164"/>
        <v>0</v>
      </c>
      <c r="AN176" s="19">
        <f ca="1"/>
        <v>0</v>
      </c>
      <c r="AO176" s="208">
        <f t="shared" ca="1" si="165"/>
        <v>0</v>
      </c>
      <c r="AP176" s="207"/>
      <c r="AQ176" s="194"/>
      <c r="AR176" s="198" cm="1">
        <f t="array" ref="AR176">IFERROR(MATCH(TRUE,INDEX($B$14:$B$117&gt;=AQ176,0),0),"")</f>
        <v>1</v>
      </c>
      <c r="AS176" s="194">
        <f t="shared" ca="1" si="166"/>
        <v>1.3963799927016407E-2</v>
      </c>
      <c r="AV176" s="194">
        <f t="shared" si="167"/>
        <v>0</v>
      </c>
      <c r="AW176" s="19">
        <f ca="1"/>
        <v>0</v>
      </c>
      <c r="AX176" s="208">
        <f t="shared" ca="1" si="168"/>
        <v>0</v>
      </c>
      <c r="AY176" s="207"/>
      <c r="AZ176" s="194"/>
      <c r="BA176" s="198" cm="1">
        <f t="array" ref="BA176">IFERROR(MATCH(TRUE,INDEX($B$14:$B$117&gt;=AZ176,0),0),"")</f>
        <v>1</v>
      </c>
      <c r="BB176" s="194">
        <f t="shared" ca="1" si="169"/>
        <v>1.3963799927016407E-2</v>
      </c>
      <c r="BE176" s="194">
        <f t="shared" si="170"/>
        <v>0</v>
      </c>
      <c r="BF176" s="19">
        <f ca="1"/>
        <v>0</v>
      </c>
      <c r="BG176" s="208">
        <f t="shared" ca="1" si="171"/>
        <v>0</v>
      </c>
      <c r="BH176" s="207"/>
      <c r="BI176" s="194"/>
      <c r="BJ176" s="198" cm="1">
        <f t="array" ref="BJ176">IFERROR(MATCH(TRUE,INDEX($B$14:$B$117&gt;=BI176,0),0),"")</f>
        <v>1</v>
      </c>
      <c r="BK176" s="194">
        <f t="shared" ca="1" si="172"/>
        <v>1.3963799927016407E-2</v>
      </c>
      <c r="BN176" s="194">
        <f t="shared" si="173"/>
        <v>0</v>
      </c>
      <c r="BO176" s="19">
        <f ca="1"/>
        <v>0</v>
      </c>
      <c r="BP176" s="208">
        <f t="shared" ca="1" si="174"/>
        <v>0</v>
      </c>
      <c r="BQ176" s="207"/>
      <c r="BR176" s="194"/>
      <c r="BS176" s="198" cm="1">
        <f t="array" ref="BS176">IFERROR(MATCH(TRUE,INDEX($B$14:$B$117&gt;=BR176,0),0),"")</f>
        <v>1</v>
      </c>
      <c r="BT176" s="194">
        <f t="shared" ca="1" si="175"/>
        <v>1.3963799927016407E-2</v>
      </c>
      <c r="BW176" s="194">
        <f t="shared" si="176"/>
        <v>0</v>
      </c>
      <c r="BX176" s="19">
        <f ca="1"/>
        <v>0</v>
      </c>
      <c r="BY176" s="208">
        <f t="shared" ca="1" si="177"/>
        <v>0</v>
      </c>
      <c r="BZ176" s="207"/>
      <c r="CA176" s="194"/>
      <c r="CB176" s="198" cm="1">
        <f t="array" ref="CB176">IFERROR(MATCH(TRUE,INDEX($B$14:$B$117&gt;=CA176,0),0),"")</f>
        <v>1</v>
      </c>
      <c r="CC176" s="194">
        <f t="shared" ca="1" si="178"/>
        <v>1.3963799927016407E-2</v>
      </c>
      <c r="CF176" s="194">
        <f t="shared" si="179"/>
        <v>0</v>
      </c>
      <c r="CG176" s="19">
        <f ca="1"/>
        <v>0</v>
      </c>
      <c r="CH176" s="208">
        <f t="shared" ca="1" si="180"/>
        <v>0</v>
      </c>
      <c r="CI176" s="207"/>
      <c r="CJ176" s="194"/>
      <c r="CK176" s="198" cm="1">
        <f t="array" ref="CK176">IFERROR(MATCH(TRUE,INDEX($B$14:$B$117&gt;=CJ176,0),0),"")</f>
        <v>1</v>
      </c>
      <c r="CL176" s="194">
        <f t="shared" ca="1" si="181"/>
        <v>1.3963799927016407E-2</v>
      </c>
      <c r="CO176" s="194">
        <f t="shared" si="182"/>
        <v>0</v>
      </c>
      <c r="CP176" s="19">
        <f ca="1"/>
        <v>0</v>
      </c>
      <c r="CQ176" s="208">
        <f t="shared" ca="1" si="183"/>
        <v>0</v>
      </c>
      <c r="CR176" s="207"/>
      <c r="CS176" s="194"/>
      <c r="CT176" s="198" cm="1">
        <f t="array" ref="CT176">IFERROR(MATCH(TRUE,INDEX($B$14:$B$117&gt;=CS176,0),0),"")</f>
        <v>1</v>
      </c>
      <c r="CU176" s="194">
        <f t="shared" ca="1" si="184"/>
        <v>1.3963799927016407E-2</v>
      </c>
      <c r="CX176" s="194">
        <f t="shared" si="185"/>
        <v>0</v>
      </c>
      <c r="CY176" s="19" t="e">
        <f ca="1"/>
        <v>#N/A</v>
      </c>
      <c r="CZ176" s="208" t="e">
        <f t="shared" ca="1" si="186"/>
        <v>#N/A</v>
      </c>
      <c r="DA176" s="207"/>
      <c r="DB176" s="194"/>
      <c r="DC176" s="198" cm="1">
        <f t="array" ref="DC176">IFERROR(MATCH(TRUE,INDEX($B$14:$B$117&gt;=DB176,0),0),"")</f>
        <v>1</v>
      </c>
      <c r="DD176" s="194">
        <f t="shared" ca="1" si="187"/>
        <v>1.3963799927016407E-2</v>
      </c>
      <c r="DG176" s="194">
        <f t="shared" si="188"/>
        <v>0</v>
      </c>
      <c r="DH176" s="19" t="e">
        <f ca="1"/>
        <v>#N/A</v>
      </c>
      <c r="DI176" s="208" t="e">
        <f t="shared" ca="1" si="189"/>
        <v>#N/A</v>
      </c>
      <c r="DJ176" s="207"/>
      <c r="DK176" s="194"/>
      <c r="DL176" s="198" cm="1">
        <f t="array" ref="DL176">IFERROR(MATCH(TRUE,INDEX($B$14:$B$117&gt;=DK176,0),0),"")</f>
        <v>1</v>
      </c>
      <c r="DM176" s="194">
        <f t="shared" ca="1" si="190"/>
        <v>1.3963799927016407E-2</v>
      </c>
      <c r="DP176" s="194">
        <f t="shared" si="191"/>
        <v>0</v>
      </c>
      <c r="DQ176" s="19" t="e">
        <f ca="1"/>
        <v>#N/A</v>
      </c>
      <c r="DR176" s="208" t="e">
        <f t="shared" ca="1" si="192"/>
        <v>#N/A</v>
      </c>
      <c r="DS176" s="207"/>
      <c r="DT176" s="194"/>
      <c r="DU176" s="198" cm="1">
        <f t="array" ref="DU176">IFERROR(MATCH(TRUE,INDEX($B$14:$B$117&gt;=DT176,0),0),"")</f>
        <v>1</v>
      </c>
      <c r="DV176" s="194">
        <f t="shared" ca="1" si="193"/>
        <v>1.3963799927016407E-2</v>
      </c>
      <c r="DY176" s="194">
        <f t="shared" si="194"/>
        <v>0</v>
      </c>
      <c r="DZ176" s="19" t="e">
        <f ca="1"/>
        <v>#N/A</v>
      </c>
      <c r="EA176" s="208" t="e">
        <f t="shared" ca="1" si="195"/>
        <v>#N/A</v>
      </c>
      <c r="EB176" s="207"/>
      <c r="EC176" s="194"/>
      <c r="ED176" s="198" cm="1">
        <f t="array" ref="ED176">IFERROR(MATCH(TRUE,INDEX($B$14:$B$117&gt;=EC176,0),0),"")</f>
        <v>1</v>
      </c>
      <c r="EE176" s="194">
        <f t="shared" ca="1" si="196"/>
        <v>1.3963799927016407E-2</v>
      </c>
      <c r="EH176" s="194">
        <f t="shared" si="197"/>
        <v>0</v>
      </c>
      <c r="EI176" s="19" t="e">
        <f ca="1"/>
        <v>#N/A</v>
      </c>
      <c r="EJ176" s="208" t="e">
        <f t="shared" ca="1" si="198"/>
        <v>#N/A</v>
      </c>
      <c r="EK176" s="207"/>
      <c r="EL176" s="194"/>
      <c r="EM176" s="198" cm="1">
        <f t="array" ref="EM176">IFERROR(MATCH(TRUE,INDEX($B$14:$B$117&gt;=EL176,0),0),"")</f>
        <v>1</v>
      </c>
      <c r="EN176" s="194">
        <f t="shared" ca="1" si="199"/>
        <v>1.3963799927016407E-2</v>
      </c>
      <c r="EQ176" s="194">
        <f t="shared" si="200"/>
        <v>0</v>
      </c>
      <c r="ER176" s="19" t="e">
        <f ca="1"/>
        <v>#N/A</v>
      </c>
      <c r="ES176" s="208" t="e">
        <f t="shared" ca="1" si="201"/>
        <v>#N/A</v>
      </c>
      <c r="ET176" s="207"/>
      <c r="EU176" s="194"/>
      <c r="EV176" s="198" cm="1">
        <f t="array" ref="EV176">IFERROR(MATCH(TRUE,INDEX($B$14:$B$117&gt;=EU176,0),0),"")</f>
        <v>1</v>
      </c>
      <c r="EW176" s="194">
        <f t="shared" ca="1" si="202"/>
        <v>1.3963799927016407E-2</v>
      </c>
      <c r="EZ176" s="194">
        <f t="shared" si="203"/>
        <v>0</v>
      </c>
      <c r="FA176" s="19" t="e">
        <f ca="1"/>
        <v>#N/A</v>
      </c>
      <c r="FB176" s="208" t="e">
        <f t="shared" ca="1" si="204"/>
        <v>#N/A</v>
      </c>
      <c r="FC176" s="207"/>
      <c r="FD176" s="194"/>
      <c r="FE176" s="198" cm="1">
        <f t="array" ref="FE176">IFERROR(MATCH(TRUE,INDEX($B$14:$B$117&gt;=FD176,0),0),"")</f>
        <v>1</v>
      </c>
      <c r="FF176" s="194">
        <f t="shared" ca="1" si="205"/>
        <v>1.3963799927016407E-2</v>
      </c>
      <c r="FI176" s="194">
        <f t="shared" si="206"/>
        <v>0</v>
      </c>
      <c r="FJ176" s="19" t="e">
        <f ca="1"/>
        <v>#N/A</v>
      </c>
      <c r="FK176" s="208" t="e">
        <f t="shared" ca="1" si="207"/>
        <v>#N/A</v>
      </c>
      <c r="FL176" s="207"/>
      <c r="FM176" s="194"/>
      <c r="FN176" s="198" cm="1">
        <f t="array" ref="FN176">IFERROR(MATCH(TRUE,INDEX($B$14:$B$117&gt;=FM176,0),0),"")</f>
        <v>1</v>
      </c>
      <c r="FO176" s="194">
        <f t="shared" ca="1" si="208"/>
        <v>1.3963799927016407E-2</v>
      </c>
      <c r="FR176" s="194">
        <f t="shared" si="209"/>
        <v>0</v>
      </c>
      <c r="FS176" s="19" t="e">
        <f ca="1"/>
        <v>#N/A</v>
      </c>
      <c r="FT176" s="208" t="e">
        <f t="shared" ca="1" si="210"/>
        <v>#N/A</v>
      </c>
      <c r="FU176" s="207"/>
      <c r="FV176" s="194"/>
      <c r="FW176" s="198" cm="1">
        <f t="array" ref="FW176">IFERROR(MATCH(TRUE,INDEX($B$14:$B$117&gt;=FV176,0),0),"")</f>
        <v>1</v>
      </c>
      <c r="FX176" s="194">
        <f t="shared" ca="1" si="211"/>
        <v>1.3963799927016407E-2</v>
      </c>
      <c r="GA176" s="194">
        <f t="shared" si="212"/>
        <v>0</v>
      </c>
      <c r="GB176" s="19" t="e">
        <f ca="1"/>
        <v>#N/A</v>
      </c>
      <c r="GC176" s="208" t="e">
        <f t="shared" ca="1" si="213"/>
        <v>#N/A</v>
      </c>
    </row>
    <row r="177" spans="6:185" x14ac:dyDescent="0.2">
      <c r="F177" s="207"/>
      <c r="G177" s="194"/>
      <c r="H177" s="198" cm="1">
        <f t="array" ref="H177">IFERROR(MATCH(TRUE,INDEX($B$14:$B$117&gt;=G177,0),0),"")</f>
        <v>1</v>
      </c>
      <c r="I177" s="194">
        <f t="shared" ca="1" si="158"/>
        <v>1.3963799927016407E-2</v>
      </c>
      <c r="L177" s="194">
        <f t="shared" si="214"/>
        <v>0</v>
      </c>
      <c r="M177" s="19">
        <f ca="1"/>
        <v>0</v>
      </c>
      <c r="N177" s="208">
        <f t="shared" ca="1" si="215"/>
        <v>0</v>
      </c>
      <c r="O177" s="207"/>
      <c r="P177" s="194"/>
      <c r="Q177" s="198" cm="1">
        <f t="array" ref="Q177">IFERROR(MATCH(TRUE,INDEX($B$14:$B$117&gt;=P177,0),0),"")</f>
        <v>1</v>
      </c>
      <c r="R177" s="194">
        <f t="shared" ca="1" si="159"/>
        <v>1.3963799927016407E-2</v>
      </c>
      <c r="U177" s="194">
        <f t="shared" si="216"/>
        <v>0</v>
      </c>
      <c r="V177" s="19">
        <f ca="1"/>
        <v>0</v>
      </c>
      <c r="W177" s="208">
        <f t="shared" ca="1" si="217"/>
        <v>0</v>
      </c>
      <c r="X177" s="207"/>
      <c r="Y177" s="194"/>
      <c r="Z177" s="198" cm="1">
        <f t="array" ref="Z177">IFERROR(MATCH(TRUE,INDEX($B$14:$B$117&gt;=Y177,0),0),"")</f>
        <v>1</v>
      </c>
      <c r="AA177" s="194">
        <f t="shared" ca="1" si="160"/>
        <v>1.3963799927016407E-2</v>
      </c>
      <c r="AD177" s="194">
        <f t="shared" si="161"/>
        <v>0</v>
      </c>
      <c r="AE177" s="19">
        <f ca="1"/>
        <v>0</v>
      </c>
      <c r="AF177" s="208">
        <f t="shared" ca="1" si="162"/>
        <v>0</v>
      </c>
      <c r="AG177" s="207"/>
      <c r="AH177" s="194"/>
      <c r="AI177" s="198" cm="1">
        <f t="array" ref="AI177">IFERROR(MATCH(TRUE,INDEX($B$14:$B$117&gt;=AH177,0),0),"")</f>
        <v>1</v>
      </c>
      <c r="AJ177" s="194">
        <f t="shared" ca="1" si="163"/>
        <v>1.3963799927016407E-2</v>
      </c>
      <c r="AM177" s="194">
        <f t="shared" si="164"/>
        <v>0</v>
      </c>
      <c r="AN177" s="19">
        <f ca="1"/>
        <v>0</v>
      </c>
      <c r="AO177" s="208">
        <f t="shared" ca="1" si="165"/>
        <v>0</v>
      </c>
      <c r="AP177" s="207"/>
      <c r="AQ177" s="194"/>
      <c r="AR177" s="198" cm="1">
        <f t="array" ref="AR177">IFERROR(MATCH(TRUE,INDEX($B$14:$B$117&gt;=AQ177,0),0),"")</f>
        <v>1</v>
      </c>
      <c r="AS177" s="194">
        <f t="shared" ca="1" si="166"/>
        <v>1.3963799927016407E-2</v>
      </c>
      <c r="AV177" s="194">
        <f t="shared" si="167"/>
        <v>0</v>
      </c>
      <c r="AW177" s="19">
        <f ca="1"/>
        <v>0</v>
      </c>
      <c r="AX177" s="208">
        <f t="shared" ca="1" si="168"/>
        <v>0</v>
      </c>
      <c r="AY177" s="207"/>
      <c r="AZ177" s="194"/>
      <c r="BA177" s="198" cm="1">
        <f t="array" ref="BA177">IFERROR(MATCH(TRUE,INDEX($B$14:$B$117&gt;=AZ177,0),0),"")</f>
        <v>1</v>
      </c>
      <c r="BB177" s="194">
        <f t="shared" ca="1" si="169"/>
        <v>1.3963799927016407E-2</v>
      </c>
      <c r="BE177" s="194">
        <f t="shared" si="170"/>
        <v>0</v>
      </c>
      <c r="BF177" s="19">
        <f ca="1"/>
        <v>0</v>
      </c>
      <c r="BG177" s="208">
        <f t="shared" ca="1" si="171"/>
        <v>0</v>
      </c>
      <c r="BH177" s="207"/>
      <c r="BI177" s="194"/>
      <c r="BJ177" s="198" cm="1">
        <f t="array" ref="BJ177">IFERROR(MATCH(TRUE,INDEX($B$14:$B$117&gt;=BI177,0),0),"")</f>
        <v>1</v>
      </c>
      <c r="BK177" s="194">
        <f t="shared" ca="1" si="172"/>
        <v>1.3963799927016407E-2</v>
      </c>
      <c r="BN177" s="194">
        <f t="shared" si="173"/>
        <v>0</v>
      </c>
      <c r="BO177" s="19">
        <f ca="1"/>
        <v>0</v>
      </c>
      <c r="BP177" s="208">
        <f t="shared" ca="1" si="174"/>
        <v>0</v>
      </c>
      <c r="BQ177" s="207"/>
      <c r="BR177" s="194"/>
      <c r="BS177" s="198" cm="1">
        <f t="array" ref="BS177">IFERROR(MATCH(TRUE,INDEX($B$14:$B$117&gt;=BR177,0),0),"")</f>
        <v>1</v>
      </c>
      <c r="BT177" s="194">
        <f t="shared" ca="1" si="175"/>
        <v>1.3963799927016407E-2</v>
      </c>
      <c r="BW177" s="194">
        <f t="shared" si="176"/>
        <v>0</v>
      </c>
      <c r="BX177" s="19">
        <f ca="1"/>
        <v>0</v>
      </c>
      <c r="BY177" s="208">
        <f t="shared" ca="1" si="177"/>
        <v>0</v>
      </c>
      <c r="BZ177" s="207"/>
      <c r="CA177" s="194"/>
      <c r="CB177" s="198" cm="1">
        <f t="array" ref="CB177">IFERROR(MATCH(TRUE,INDEX($B$14:$B$117&gt;=CA177,0),0),"")</f>
        <v>1</v>
      </c>
      <c r="CC177" s="194">
        <f t="shared" ca="1" si="178"/>
        <v>1.3963799927016407E-2</v>
      </c>
      <c r="CF177" s="194">
        <f t="shared" si="179"/>
        <v>0</v>
      </c>
      <c r="CG177" s="19">
        <f ca="1"/>
        <v>0</v>
      </c>
      <c r="CH177" s="208">
        <f t="shared" ca="1" si="180"/>
        <v>0</v>
      </c>
      <c r="CI177" s="207"/>
      <c r="CJ177" s="194"/>
      <c r="CK177" s="198" cm="1">
        <f t="array" ref="CK177">IFERROR(MATCH(TRUE,INDEX($B$14:$B$117&gt;=CJ177,0),0),"")</f>
        <v>1</v>
      </c>
      <c r="CL177" s="194">
        <f t="shared" ca="1" si="181"/>
        <v>1.3963799927016407E-2</v>
      </c>
      <c r="CO177" s="194">
        <f t="shared" si="182"/>
        <v>0</v>
      </c>
      <c r="CP177" s="19">
        <f ca="1"/>
        <v>0</v>
      </c>
      <c r="CQ177" s="208">
        <f t="shared" ca="1" si="183"/>
        <v>0</v>
      </c>
      <c r="CR177" s="207"/>
      <c r="CS177" s="194"/>
      <c r="CT177" s="198" cm="1">
        <f t="array" ref="CT177">IFERROR(MATCH(TRUE,INDEX($B$14:$B$117&gt;=CS177,0),0),"")</f>
        <v>1</v>
      </c>
      <c r="CU177" s="194">
        <f t="shared" ca="1" si="184"/>
        <v>1.3963799927016407E-2</v>
      </c>
      <c r="CX177" s="194">
        <f t="shared" si="185"/>
        <v>0</v>
      </c>
      <c r="CY177" s="19" t="e">
        <f ca="1"/>
        <v>#N/A</v>
      </c>
      <c r="CZ177" s="208" t="e">
        <f t="shared" ca="1" si="186"/>
        <v>#N/A</v>
      </c>
      <c r="DA177" s="207"/>
      <c r="DB177" s="194"/>
      <c r="DC177" s="198" cm="1">
        <f t="array" ref="DC177">IFERROR(MATCH(TRUE,INDEX($B$14:$B$117&gt;=DB177,0),0),"")</f>
        <v>1</v>
      </c>
      <c r="DD177" s="194">
        <f t="shared" ca="1" si="187"/>
        <v>1.3963799927016407E-2</v>
      </c>
      <c r="DG177" s="194">
        <f t="shared" si="188"/>
        <v>0</v>
      </c>
      <c r="DH177" s="19" t="e">
        <f ca="1"/>
        <v>#N/A</v>
      </c>
      <c r="DI177" s="208" t="e">
        <f t="shared" ca="1" si="189"/>
        <v>#N/A</v>
      </c>
      <c r="DJ177" s="207"/>
      <c r="DK177" s="194"/>
      <c r="DL177" s="198" cm="1">
        <f t="array" ref="DL177">IFERROR(MATCH(TRUE,INDEX($B$14:$B$117&gt;=DK177,0),0),"")</f>
        <v>1</v>
      </c>
      <c r="DM177" s="194">
        <f t="shared" ca="1" si="190"/>
        <v>1.3963799927016407E-2</v>
      </c>
      <c r="DP177" s="194">
        <f t="shared" si="191"/>
        <v>0</v>
      </c>
      <c r="DQ177" s="19" t="e">
        <f ca="1"/>
        <v>#N/A</v>
      </c>
      <c r="DR177" s="208" t="e">
        <f t="shared" ca="1" si="192"/>
        <v>#N/A</v>
      </c>
      <c r="DS177" s="207"/>
      <c r="DT177" s="194"/>
      <c r="DU177" s="198" cm="1">
        <f t="array" ref="DU177">IFERROR(MATCH(TRUE,INDEX($B$14:$B$117&gt;=DT177,0),0),"")</f>
        <v>1</v>
      </c>
      <c r="DV177" s="194">
        <f t="shared" ca="1" si="193"/>
        <v>1.3963799927016407E-2</v>
      </c>
      <c r="DY177" s="194">
        <f t="shared" si="194"/>
        <v>0</v>
      </c>
      <c r="DZ177" s="19" t="e">
        <f ca="1"/>
        <v>#N/A</v>
      </c>
      <c r="EA177" s="208" t="e">
        <f t="shared" ca="1" si="195"/>
        <v>#N/A</v>
      </c>
      <c r="EB177" s="207"/>
      <c r="EC177" s="194"/>
      <c r="ED177" s="198" cm="1">
        <f t="array" ref="ED177">IFERROR(MATCH(TRUE,INDEX($B$14:$B$117&gt;=EC177,0),0),"")</f>
        <v>1</v>
      </c>
      <c r="EE177" s="194">
        <f t="shared" ca="1" si="196"/>
        <v>1.3963799927016407E-2</v>
      </c>
      <c r="EH177" s="194">
        <f t="shared" si="197"/>
        <v>0</v>
      </c>
      <c r="EI177" s="19" t="e">
        <f ca="1"/>
        <v>#N/A</v>
      </c>
      <c r="EJ177" s="208" t="e">
        <f t="shared" ca="1" si="198"/>
        <v>#N/A</v>
      </c>
      <c r="EK177" s="207"/>
      <c r="EL177" s="194"/>
      <c r="EM177" s="198" cm="1">
        <f t="array" ref="EM177">IFERROR(MATCH(TRUE,INDEX($B$14:$B$117&gt;=EL177,0),0),"")</f>
        <v>1</v>
      </c>
      <c r="EN177" s="194">
        <f t="shared" ca="1" si="199"/>
        <v>1.3963799927016407E-2</v>
      </c>
      <c r="EQ177" s="194">
        <f t="shared" si="200"/>
        <v>0</v>
      </c>
      <c r="ER177" s="19" t="e">
        <f ca="1"/>
        <v>#N/A</v>
      </c>
      <c r="ES177" s="208" t="e">
        <f t="shared" ca="1" si="201"/>
        <v>#N/A</v>
      </c>
      <c r="ET177" s="207"/>
      <c r="EU177" s="194"/>
      <c r="EV177" s="198" cm="1">
        <f t="array" ref="EV177">IFERROR(MATCH(TRUE,INDEX($B$14:$B$117&gt;=EU177,0),0),"")</f>
        <v>1</v>
      </c>
      <c r="EW177" s="194">
        <f t="shared" ca="1" si="202"/>
        <v>1.3963799927016407E-2</v>
      </c>
      <c r="EZ177" s="194">
        <f t="shared" si="203"/>
        <v>0</v>
      </c>
      <c r="FA177" s="19" t="e">
        <f ca="1"/>
        <v>#N/A</v>
      </c>
      <c r="FB177" s="208" t="e">
        <f t="shared" ca="1" si="204"/>
        <v>#N/A</v>
      </c>
      <c r="FC177" s="207"/>
      <c r="FD177" s="194"/>
      <c r="FE177" s="198" cm="1">
        <f t="array" ref="FE177">IFERROR(MATCH(TRUE,INDEX($B$14:$B$117&gt;=FD177,0),0),"")</f>
        <v>1</v>
      </c>
      <c r="FF177" s="194">
        <f t="shared" ca="1" si="205"/>
        <v>1.3963799927016407E-2</v>
      </c>
      <c r="FI177" s="194">
        <f t="shared" si="206"/>
        <v>0</v>
      </c>
      <c r="FJ177" s="19" t="e">
        <f ca="1"/>
        <v>#N/A</v>
      </c>
      <c r="FK177" s="208" t="e">
        <f t="shared" ca="1" si="207"/>
        <v>#N/A</v>
      </c>
      <c r="FL177" s="207"/>
      <c r="FM177" s="194"/>
      <c r="FN177" s="198" cm="1">
        <f t="array" ref="FN177">IFERROR(MATCH(TRUE,INDEX($B$14:$B$117&gt;=FM177,0),0),"")</f>
        <v>1</v>
      </c>
      <c r="FO177" s="194">
        <f t="shared" ca="1" si="208"/>
        <v>1.3963799927016407E-2</v>
      </c>
      <c r="FR177" s="194">
        <f t="shared" si="209"/>
        <v>0</v>
      </c>
      <c r="FS177" s="19" t="e">
        <f ca="1"/>
        <v>#N/A</v>
      </c>
      <c r="FT177" s="208" t="e">
        <f t="shared" ca="1" si="210"/>
        <v>#N/A</v>
      </c>
      <c r="FU177" s="207"/>
      <c r="FV177" s="194"/>
      <c r="FW177" s="198" cm="1">
        <f t="array" ref="FW177">IFERROR(MATCH(TRUE,INDEX($B$14:$B$117&gt;=FV177,0),0),"")</f>
        <v>1</v>
      </c>
      <c r="FX177" s="194">
        <f t="shared" ca="1" si="211"/>
        <v>1.3963799927016407E-2</v>
      </c>
      <c r="GA177" s="194">
        <f t="shared" si="212"/>
        <v>0</v>
      </c>
      <c r="GB177" s="19" t="e">
        <f ca="1"/>
        <v>#N/A</v>
      </c>
      <c r="GC177" s="208" t="e">
        <f t="shared" ca="1" si="213"/>
        <v>#N/A</v>
      </c>
    </row>
    <row r="178" spans="6:185" x14ac:dyDescent="0.2">
      <c r="F178" s="207"/>
      <c r="G178" s="194"/>
      <c r="H178" s="198" cm="1">
        <f t="array" ref="H178">IFERROR(MATCH(TRUE,INDEX($B$14:$B$117&gt;=G178,0),0),"")</f>
        <v>1</v>
      </c>
      <c r="I178" s="194">
        <f t="shared" ca="1" si="158"/>
        <v>1.3963799927016407E-2</v>
      </c>
      <c r="L178" s="194">
        <f t="shared" si="214"/>
        <v>0</v>
      </c>
      <c r="M178" s="19">
        <f ca="1"/>
        <v>0</v>
      </c>
      <c r="N178" s="208">
        <f t="shared" ca="1" si="215"/>
        <v>0</v>
      </c>
      <c r="O178" s="207"/>
      <c r="P178" s="194"/>
      <c r="Q178" s="198" cm="1">
        <f t="array" ref="Q178">IFERROR(MATCH(TRUE,INDEX($B$14:$B$117&gt;=P178,0),0),"")</f>
        <v>1</v>
      </c>
      <c r="R178" s="194">
        <f t="shared" ca="1" si="159"/>
        <v>1.3963799927016407E-2</v>
      </c>
      <c r="U178" s="194">
        <f t="shared" si="216"/>
        <v>0</v>
      </c>
      <c r="V178" s="19">
        <f ca="1"/>
        <v>0</v>
      </c>
      <c r="W178" s="208">
        <f t="shared" ca="1" si="217"/>
        <v>0</v>
      </c>
      <c r="X178" s="207"/>
      <c r="Y178" s="194"/>
      <c r="Z178" s="198" cm="1">
        <f t="array" ref="Z178">IFERROR(MATCH(TRUE,INDEX($B$14:$B$117&gt;=Y178,0),0),"")</f>
        <v>1</v>
      </c>
      <c r="AA178" s="194">
        <f t="shared" ca="1" si="160"/>
        <v>1.3963799927016407E-2</v>
      </c>
      <c r="AD178" s="194">
        <f t="shared" si="161"/>
        <v>0</v>
      </c>
      <c r="AE178" s="19">
        <f ca="1"/>
        <v>0</v>
      </c>
      <c r="AF178" s="208">
        <f t="shared" ca="1" si="162"/>
        <v>0</v>
      </c>
      <c r="AG178" s="207"/>
      <c r="AH178" s="194"/>
      <c r="AI178" s="198" cm="1">
        <f t="array" ref="AI178">IFERROR(MATCH(TRUE,INDEX($B$14:$B$117&gt;=AH178,0),0),"")</f>
        <v>1</v>
      </c>
      <c r="AJ178" s="194">
        <f t="shared" ca="1" si="163"/>
        <v>1.3963799927016407E-2</v>
      </c>
      <c r="AM178" s="194">
        <f t="shared" si="164"/>
        <v>0</v>
      </c>
      <c r="AN178" s="19">
        <f ca="1"/>
        <v>0</v>
      </c>
      <c r="AO178" s="208">
        <f t="shared" ca="1" si="165"/>
        <v>0</v>
      </c>
      <c r="AP178" s="207"/>
      <c r="AQ178" s="194"/>
      <c r="AR178" s="198" cm="1">
        <f t="array" ref="AR178">IFERROR(MATCH(TRUE,INDEX($B$14:$B$117&gt;=AQ178,0),0),"")</f>
        <v>1</v>
      </c>
      <c r="AS178" s="194">
        <f t="shared" ca="1" si="166"/>
        <v>1.3963799927016407E-2</v>
      </c>
      <c r="AV178" s="194">
        <f t="shared" si="167"/>
        <v>0</v>
      </c>
      <c r="AW178" s="19">
        <f ca="1"/>
        <v>0</v>
      </c>
      <c r="AX178" s="208">
        <f t="shared" ca="1" si="168"/>
        <v>0</v>
      </c>
      <c r="AY178" s="207"/>
      <c r="AZ178" s="194"/>
      <c r="BA178" s="198" cm="1">
        <f t="array" ref="BA178">IFERROR(MATCH(TRUE,INDEX($B$14:$B$117&gt;=AZ178,0),0),"")</f>
        <v>1</v>
      </c>
      <c r="BB178" s="194">
        <f t="shared" ca="1" si="169"/>
        <v>1.3963799927016407E-2</v>
      </c>
      <c r="BE178" s="194">
        <f t="shared" si="170"/>
        <v>0</v>
      </c>
      <c r="BF178" s="19">
        <f ca="1"/>
        <v>0</v>
      </c>
      <c r="BG178" s="208">
        <f t="shared" ca="1" si="171"/>
        <v>0</v>
      </c>
      <c r="BH178" s="207"/>
      <c r="BI178" s="194"/>
      <c r="BJ178" s="198" cm="1">
        <f t="array" ref="BJ178">IFERROR(MATCH(TRUE,INDEX($B$14:$B$117&gt;=BI178,0),0),"")</f>
        <v>1</v>
      </c>
      <c r="BK178" s="194">
        <f t="shared" ca="1" si="172"/>
        <v>1.3963799927016407E-2</v>
      </c>
      <c r="BN178" s="194">
        <f t="shared" si="173"/>
        <v>0</v>
      </c>
      <c r="BO178" s="19">
        <f ca="1"/>
        <v>0</v>
      </c>
      <c r="BP178" s="208">
        <f t="shared" ca="1" si="174"/>
        <v>0</v>
      </c>
      <c r="BQ178" s="207"/>
      <c r="BR178" s="194"/>
      <c r="BS178" s="198" cm="1">
        <f t="array" ref="BS178">IFERROR(MATCH(TRUE,INDEX($B$14:$B$117&gt;=BR178,0),0),"")</f>
        <v>1</v>
      </c>
      <c r="BT178" s="194">
        <f t="shared" ca="1" si="175"/>
        <v>1.3963799927016407E-2</v>
      </c>
      <c r="BW178" s="194">
        <f t="shared" si="176"/>
        <v>0</v>
      </c>
      <c r="BX178" s="19">
        <f ca="1"/>
        <v>0</v>
      </c>
      <c r="BY178" s="208">
        <f t="shared" ca="1" si="177"/>
        <v>0</v>
      </c>
      <c r="BZ178" s="207"/>
      <c r="CA178" s="194"/>
      <c r="CB178" s="198" cm="1">
        <f t="array" ref="CB178">IFERROR(MATCH(TRUE,INDEX($B$14:$B$117&gt;=CA178,0),0),"")</f>
        <v>1</v>
      </c>
      <c r="CC178" s="194">
        <f t="shared" ca="1" si="178"/>
        <v>1.3963799927016407E-2</v>
      </c>
      <c r="CF178" s="194">
        <f t="shared" si="179"/>
        <v>0</v>
      </c>
      <c r="CG178" s="19">
        <f ca="1"/>
        <v>0</v>
      </c>
      <c r="CH178" s="208">
        <f t="shared" ca="1" si="180"/>
        <v>0</v>
      </c>
      <c r="CI178" s="207"/>
      <c r="CJ178" s="194"/>
      <c r="CK178" s="198" cm="1">
        <f t="array" ref="CK178">IFERROR(MATCH(TRUE,INDEX($B$14:$B$117&gt;=CJ178,0),0),"")</f>
        <v>1</v>
      </c>
      <c r="CL178" s="194">
        <f t="shared" ca="1" si="181"/>
        <v>1.3963799927016407E-2</v>
      </c>
      <c r="CO178" s="194">
        <f t="shared" si="182"/>
        <v>0</v>
      </c>
      <c r="CP178" s="19">
        <f ca="1"/>
        <v>0</v>
      </c>
      <c r="CQ178" s="208">
        <f t="shared" ca="1" si="183"/>
        <v>0</v>
      </c>
      <c r="CR178" s="207"/>
      <c r="CS178" s="194"/>
      <c r="CT178" s="198" cm="1">
        <f t="array" ref="CT178">IFERROR(MATCH(TRUE,INDEX($B$14:$B$117&gt;=CS178,0),0),"")</f>
        <v>1</v>
      </c>
      <c r="CU178" s="194">
        <f t="shared" ca="1" si="184"/>
        <v>1.3963799927016407E-2</v>
      </c>
      <c r="CX178" s="194">
        <f t="shared" si="185"/>
        <v>0</v>
      </c>
      <c r="CY178" s="19" t="e">
        <f ca="1"/>
        <v>#N/A</v>
      </c>
      <c r="CZ178" s="208" t="e">
        <f t="shared" ca="1" si="186"/>
        <v>#N/A</v>
      </c>
      <c r="DA178" s="207"/>
      <c r="DB178" s="194"/>
      <c r="DC178" s="198" cm="1">
        <f t="array" ref="DC178">IFERROR(MATCH(TRUE,INDEX($B$14:$B$117&gt;=DB178,0),0),"")</f>
        <v>1</v>
      </c>
      <c r="DD178" s="194">
        <f t="shared" ca="1" si="187"/>
        <v>1.3963799927016407E-2</v>
      </c>
      <c r="DG178" s="194">
        <f t="shared" si="188"/>
        <v>0</v>
      </c>
      <c r="DH178" s="19" t="e">
        <f ca="1"/>
        <v>#N/A</v>
      </c>
      <c r="DI178" s="208" t="e">
        <f t="shared" ca="1" si="189"/>
        <v>#N/A</v>
      </c>
      <c r="DJ178" s="207"/>
      <c r="DK178" s="194"/>
      <c r="DL178" s="198" cm="1">
        <f t="array" ref="DL178">IFERROR(MATCH(TRUE,INDEX($B$14:$B$117&gt;=DK178,0),0),"")</f>
        <v>1</v>
      </c>
      <c r="DM178" s="194">
        <f t="shared" ca="1" si="190"/>
        <v>1.3963799927016407E-2</v>
      </c>
      <c r="DP178" s="194">
        <f t="shared" si="191"/>
        <v>0</v>
      </c>
      <c r="DQ178" s="19" t="e">
        <f ca="1"/>
        <v>#N/A</v>
      </c>
      <c r="DR178" s="208" t="e">
        <f t="shared" ca="1" si="192"/>
        <v>#N/A</v>
      </c>
      <c r="DS178" s="207"/>
      <c r="DT178" s="194"/>
      <c r="DU178" s="198" cm="1">
        <f t="array" ref="DU178">IFERROR(MATCH(TRUE,INDEX($B$14:$B$117&gt;=DT178,0),0),"")</f>
        <v>1</v>
      </c>
      <c r="DV178" s="194">
        <f t="shared" ca="1" si="193"/>
        <v>1.3963799927016407E-2</v>
      </c>
      <c r="DY178" s="194">
        <f t="shared" si="194"/>
        <v>0</v>
      </c>
      <c r="DZ178" s="19" t="e">
        <f ca="1"/>
        <v>#N/A</v>
      </c>
      <c r="EA178" s="208" t="e">
        <f t="shared" ca="1" si="195"/>
        <v>#N/A</v>
      </c>
      <c r="EB178" s="207"/>
      <c r="EC178" s="194"/>
      <c r="ED178" s="198" cm="1">
        <f t="array" ref="ED178">IFERROR(MATCH(TRUE,INDEX($B$14:$B$117&gt;=EC178,0),0),"")</f>
        <v>1</v>
      </c>
      <c r="EE178" s="194">
        <f t="shared" ca="1" si="196"/>
        <v>1.3963799927016407E-2</v>
      </c>
      <c r="EH178" s="194">
        <f t="shared" si="197"/>
        <v>0</v>
      </c>
      <c r="EI178" s="19" t="e">
        <f ca="1"/>
        <v>#N/A</v>
      </c>
      <c r="EJ178" s="208" t="e">
        <f t="shared" ca="1" si="198"/>
        <v>#N/A</v>
      </c>
      <c r="EK178" s="207"/>
      <c r="EL178" s="194"/>
      <c r="EM178" s="198" cm="1">
        <f t="array" ref="EM178">IFERROR(MATCH(TRUE,INDEX($B$14:$B$117&gt;=EL178,0),0),"")</f>
        <v>1</v>
      </c>
      <c r="EN178" s="194">
        <f t="shared" ca="1" si="199"/>
        <v>1.3963799927016407E-2</v>
      </c>
      <c r="EQ178" s="194">
        <f t="shared" si="200"/>
        <v>0</v>
      </c>
      <c r="ER178" s="19" t="e">
        <f ca="1"/>
        <v>#N/A</v>
      </c>
      <c r="ES178" s="208" t="e">
        <f t="shared" ca="1" si="201"/>
        <v>#N/A</v>
      </c>
      <c r="ET178" s="207"/>
      <c r="EU178" s="194"/>
      <c r="EV178" s="198" cm="1">
        <f t="array" ref="EV178">IFERROR(MATCH(TRUE,INDEX($B$14:$B$117&gt;=EU178,0),0),"")</f>
        <v>1</v>
      </c>
      <c r="EW178" s="194">
        <f t="shared" ca="1" si="202"/>
        <v>1.3963799927016407E-2</v>
      </c>
      <c r="EZ178" s="194">
        <f t="shared" si="203"/>
        <v>0</v>
      </c>
      <c r="FA178" s="19" t="e">
        <f ca="1"/>
        <v>#N/A</v>
      </c>
      <c r="FB178" s="208" t="e">
        <f t="shared" ca="1" si="204"/>
        <v>#N/A</v>
      </c>
      <c r="FC178" s="207"/>
      <c r="FD178" s="194"/>
      <c r="FE178" s="198" cm="1">
        <f t="array" ref="FE178">IFERROR(MATCH(TRUE,INDEX($B$14:$B$117&gt;=FD178,0),0),"")</f>
        <v>1</v>
      </c>
      <c r="FF178" s="194">
        <f t="shared" ca="1" si="205"/>
        <v>1.3963799927016407E-2</v>
      </c>
      <c r="FI178" s="194">
        <f t="shared" si="206"/>
        <v>0</v>
      </c>
      <c r="FJ178" s="19" t="e">
        <f ca="1"/>
        <v>#N/A</v>
      </c>
      <c r="FK178" s="208" t="e">
        <f t="shared" ca="1" si="207"/>
        <v>#N/A</v>
      </c>
      <c r="FL178" s="207"/>
      <c r="FM178" s="194"/>
      <c r="FN178" s="198" cm="1">
        <f t="array" ref="FN178">IFERROR(MATCH(TRUE,INDEX($B$14:$B$117&gt;=FM178,0),0),"")</f>
        <v>1</v>
      </c>
      <c r="FO178" s="194">
        <f t="shared" ca="1" si="208"/>
        <v>1.3963799927016407E-2</v>
      </c>
      <c r="FR178" s="194">
        <f t="shared" si="209"/>
        <v>0</v>
      </c>
      <c r="FS178" s="19" t="e">
        <f ca="1"/>
        <v>#N/A</v>
      </c>
      <c r="FT178" s="208" t="e">
        <f t="shared" ca="1" si="210"/>
        <v>#N/A</v>
      </c>
      <c r="FU178" s="207"/>
      <c r="FV178" s="194"/>
      <c r="FW178" s="198" cm="1">
        <f t="array" ref="FW178">IFERROR(MATCH(TRUE,INDEX($B$14:$B$117&gt;=FV178,0),0),"")</f>
        <v>1</v>
      </c>
      <c r="FX178" s="194">
        <f t="shared" ca="1" si="211"/>
        <v>1.3963799927016407E-2</v>
      </c>
      <c r="GA178" s="194">
        <f t="shared" si="212"/>
        <v>0</v>
      </c>
      <c r="GB178" s="19" t="e">
        <f ca="1"/>
        <v>#N/A</v>
      </c>
      <c r="GC178" s="208" t="e">
        <f t="shared" ca="1" si="213"/>
        <v>#N/A</v>
      </c>
    </row>
    <row r="179" spans="6:185" x14ac:dyDescent="0.2">
      <c r="F179" s="207"/>
      <c r="G179" s="194"/>
      <c r="H179" s="198" cm="1">
        <f t="array" ref="H179">IFERROR(MATCH(TRUE,INDEX($B$14:$B$117&gt;=G179,0),0),"")</f>
        <v>1</v>
      </c>
      <c r="I179" s="194">
        <f t="shared" ca="1" si="158"/>
        <v>1.3963799927016407E-2</v>
      </c>
      <c r="L179" s="194">
        <f t="shared" si="214"/>
        <v>0</v>
      </c>
      <c r="M179" s="19">
        <f ca="1"/>
        <v>0</v>
      </c>
      <c r="N179" s="208">
        <f t="shared" ca="1" si="215"/>
        <v>0</v>
      </c>
      <c r="O179" s="207"/>
      <c r="P179" s="194"/>
      <c r="Q179" s="198" cm="1">
        <f t="array" ref="Q179">IFERROR(MATCH(TRUE,INDEX($B$14:$B$117&gt;=P179,0),0),"")</f>
        <v>1</v>
      </c>
      <c r="R179" s="194">
        <f t="shared" ca="1" si="159"/>
        <v>1.3963799927016407E-2</v>
      </c>
      <c r="U179" s="194">
        <f t="shared" si="216"/>
        <v>0</v>
      </c>
      <c r="V179" s="19">
        <f ca="1"/>
        <v>0</v>
      </c>
      <c r="W179" s="208">
        <f t="shared" ca="1" si="217"/>
        <v>0</v>
      </c>
      <c r="X179" s="207"/>
      <c r="Y179" s="194"/>
      <c r="Z179" s="198" cm="1">
        <f t="array" ref="Z179">IFERROR(MATCH(TRUE,INDEX($B$14:$B$117&gt;=Y179,0),0),"")</f>
        <v>1</v>
      </c>
      <c r="AA179" s="194">
        <f t="shared" ca="1" si="160"/>
        <v>1.3963799927016407E-2</v>
      </c>
      <c r="AD179" s="194">
        <f t="shared" si="161"/>
        <v>0</v>
      </c>
      <c r="AE179" s="19">
        <f ca="1"/>
        <v>0</v>
      </c>
      <c r="AF179" s="208">
        <f t="shared" ca="1" si="162"/>
        <v>0</v>
      </c>
      <c r="AG179" s="207"/>
      <c r="AH179" s="194"/>
      <c r="AI179" s="198" cm="1">
        <f t="array" ref="AI179">IFERROR(MATCH(TRUE,INDEX($B$14:$B$117&gt;=AH179,0),0),"")</f>
        <v>1</v>
      </c>
      <c r="AJ179" s="194">
        <f t="shared" ca="1" si="163"/>
        <v>1.3963799927016407E-2</v>
      </c>
      <c r="AM179" s="194">
        <f t="shared" si="164"/>
        <v>0</v>
      </c>
      <c r="AN179" s="19">
        <f ca="1"/>
        <v>0</v>
      </c>
      <c r="AO179" s="208">
        <f t="shared" ca="1" si="165"/>
        <v>0</v>
      </c>
      <c r="AP179" s="207"/>
      <c r="AQ179" s="194"/>
      <c r="AR179" s="198" cm="1">
        <f t="array" ref="AR179">IFERROR(MATCH(TRUE,INDEX($B$14:$B$117&gt;=AQ179,0),0),"")</f>
        <v>1</v>
      </c>
      <c r="AS179" s="194">
        <f t="shared" ca="1" si="166"/>
        <v>1.3963799927016407E-2</v>
      </c>
      <c r="AV179" s="194">
        <f t="shared" si="167"/>
        <v>0</v>
      </c>
      <c r="AW179" s="19">
        <f ca="1"/>
        <v>0</v>
      </c>
      <c r="AX179" s="208">
        <f t="shared" ca="1" si="168"/>
        <v>0</v>
      </c>
      <c r="AY179" s="207"/>
      <c r="AZ179" s="194"/>
      <c r="BA179" s="198" cm="1">
        <f t="array" ref="BA179">IFERROR(MATCH(TRUE,INDEX($B$14:$B$117&gt;=AZ179,0),0),"")</f>
        <v>1</v>
      </c>
      <c r="BB179" s="194">
        <f t="shared" ca="1" si="169"/>
        <v>1.3963799927016407E-2</v>
      </c>
      <c r="BE179" s="194">
        <f t="shared" si="170"/>
        <v>0</v>
      </c>
      <c r="BF179" s="19">
        <f ca="1"/>
        <v>0</v>
      </c>
      <c r="BG179" s="208">
        <f t="shared" ca="1" si="171"/>
        <v>0</v>
      </c>
      <c r="BH179" s="207"/>
      <c r="BI179" s="194"/>
      <c r="BJ179" s="198" cm="1">
        <f t="array" ref="BJ179">IFERROR(MATCH(TRUE,INDEX($B$14:$B$117&gt;=BI179,0),0),"")</f>
        <v>1</v>
      </c>
      <c r="BK179" s="194">
        <f t="shared" ca="1" si="172"/>
        <v>1.3963799927016407E-2</v>
      </c>
      <c r="BN179" s="194">
        <f t="shared" si="173"/>
        <v>0</v>
      </c>
      <c r="BO179" s="19">
        <f ca="1"/>
        <v>0</v>
      </c>
      <c r="BP179" s="208">
        <f t="shared" ca="1" si="174"/>
        <v>0</v>
      </c>
      <c r="BQ179" s="207"/>
      <c r="BR179" s="194"/>
      <c r="BS179" s="198" cm="1">
        <f t="array" ref="BS179">IFERROR(MATCH(TRUE,INDEX($B$14:$B$117&gt;=BR179,0),0),"")</f>
        <v>1</v>
      </c>
      <c r="BT179" s="194">
        <f t="shared" ca="1" si="175"/>
        <v>1.3963799927016407E-2</v>
      </c>
      <c r="BW179" s="194">
        <f t="shared" si="176"/>
        <v>0</v>
      </c>
      <c r="BX179" s="19">
        <f ca="1"/>
        <v>0</v>
      </c>
      <c r="BY179" s="208">
        <f t="shared" ca="1" si="177"/>
        <v>0</v>
      </c>
      <c r="BZ179" s="207"/>
      <c r="CA179" s="194"/>
      <c r="CB179" s="198" cm="1">
        <f t="array" ref="CB179">IFERROR(MATCH(TRUE,INDEX($B$14:$B$117&gt;=CA179,0),0),"")</f>
        <v>1</v>
      </c>
      <c r="CC179" s="194">
        <f t="shared" ca="1" si="178"/>
        <v>1.3963799927016407E-2</v>
      </c>
      <c r="CF179" s="194">
        <f t="shared" si="179"/>
        <v>0</v>
      </c>
      <c r="CG179" s="19">
        <f ca="1"/>
        <v>0</v>
      </c>
      <c r="CH179" s="208">
        <f t="shared" ca="1" si="180"/>
        <v>0</v>
      </c>
      <c r="CI179" s="207"/>
      <c r="CJ179" s="194"/>
      <c r="CK179" s="198" cm="1">
        <f t="array" ref="CK179">IFERROR(MATCH(TRUE,INDEX($B$14:$B$117&gt;=CJ179,0),0),"")</f>
        <v>1</v>
      </c>
      <c r="CL179" s="194">
        <f t="shared" ca="1" si="181"/>
        <v>1.3963799927016407E-2</v>
      </c>
      <c r="CO179" s="194">
        <f t="shared" si="182"/>
        <v>0</v>
      </c>
      <c r="CP179" s="19">
        <f ca="1"/>
        <v>0</v>
      </c>
      <c r="CQ179" s="208">
        <f t="shared" ca="1" si="183"/>
        <v>0</v>
      </c>
      <c r="CR179" s="207"/>
      <c r="CS179" s="194"/>
      <c r="CT179" s="198" cm="1">
        <f t="array" ref="CT179">IFERROR(MATCH(TRUE,INDEX($B$14:$B$117&gt;=CS179,0),0),"")</f>
        <v>1</v>
      </c>
      <c r="CU179" s="194">
        <f t="shared" ca="1" si="184"/>
        <v>1.3963799927016407E-2</v>
      </c>
      <c r="CX179" s="194">
        <f t="shared" si="185"/>
        <v>0</v>
      </c>
      <c r="CY179" s="19" t="e">
        <f ca="1"/>
        <v>#N/A</v>
      </c>
      <c r="CZ179" s="208" t="e">
        <f t="shared" ca="1" si="186"/>
        <v>#N/A</v>
      </c>
      <c r="DA179" s="207"/>
      <c r="DB179" s="194"/>
      <c r="DC179" s="198" cm="1">
        <f t="array" ref="DC179">IFERROR(MATCH(TRUE,INDEX($B$14:$B$117&gt;=DB179,0),0),"")</f>
        <v>1</v>
      </c>
      <c r="DD179" s="194">
        <f t="shared" ca="1" si="187"/>
        <v>1.3963799927016407E-2</v>
      </c>
      <c r="DG179" s="194">
        <f t="shared" si="188"/>
        <v>0</v>
      </c>
      <c r="DH179" s="19" t="e">
        <f ca="1"/>
        <v>#N/A</v>
      </c>
      <c r="DI179" s="208" t="e">
        <f t="shared" ca="1" si="189"/>
        <v>#N/A</v>
      </c>
      <c r="DJ179" s="207"/>
      <c r="DK179" s="194"/>
      <c r="DL179" s="198" cm="1">
        <f t="array" ref="DL179">IFERROR(MATCH(TRUE,INDEX($B$14:$B$117&gt;=DK179,0),0),"")</f>
        <v>1</v>
      </c>
      <c r="DM179" s="194">
        <f t="shared" ca="1" si="190"/>
        <v>1.3963799927016407E-2</v>
      </c>
      <c r="DP179" s="194">
        <f t="shared" si="191"/>
        <v>0</v>
      </c>
      <c r="DQ179" s="19" t="e">
        <f ca="1"/>
        <v>#N/A</v>
      </c>
      <c r="DR179" s="208" t="e">
        <f t="shared" ca="1" si="192"/>
        <v>#N/A</v>
      </c>
      <c r="DS179" s="207"/>
      <c r="DT179" s="194"/>
      <c r="DU179" s="198" cm="1">
        <f t="array" ref="DU179">IFERROR(MATCH(TRUE,INDEX($B$14:$B$117&gt;=DT179,0),0),"")</f>
        <v>1</v>
      </c>
      <c r="DV179" s="194">
        <f t="shared" ca="1" si="193"/>
        <v>1.3963799927016407E-2</v>
      </c>
      <c r="DY179" s="194">
        <f t="shared" si="194"/>
        <v>0</v>
      </c>
      <c r="DZ179" s="19" t="e">
        <f ca="1"/>
        <v>#N/A</v>
      </c>
      <c r="EA179" s="208" t="e">
        <f t="shared" ca="1" si="195"/>
        <v>#N/A</v>
      </c>
      <c r="EB179" s="207"/>
      <c r="EC179" s="194"/>
      <c r="ED179" s="198" cm="1">
        <f t="array" ref="ED179">IFERROR(MATCH(TRUE,INDEX($B$14:$B$117&gt;=EC179,0),0),"")</f>
        <v>1</v>
      </c>
      <c r="EE179" s="194">
        <f t="shared" ca="1" si="196"/>
        <v>1.3963799927016407E-2</v>
      </c>
      <c r="EH179" s="194">
        <f t="shared" si="197"/>
        <v>0</v>
      </c>
      <c r="EI179" s="19" t="e">
        <f ca="1"/>
        <v>#N/A</v>
      </c>
      <c r="EJ179" s="208" t="e">
        <f t="shared" ca="1" si="198"/>
        <v>#N/A</v>
      </c>
      <c r="EK179" s="207"/>
      <c r="EL179" s="194"/>
      <c r="EM179" s="198" cm="1">
        <f t="array" ref="EM179">IFERROR(MATCH(TRUE,INDEX($B$14:$B$117&gt;=EL179,0),0),"")</f>
        <v>1</v>
      </c>
      <c r="EN179" s="194">
        <f t="shared" ca="1" si="199"/>
        <v>1.3963799927016407E-2</v>
      </c>
      <c r="EQ179" s="194">
        <f t="shared" si="200"/>
        <v>0</v>
      </c>
      <c r="ER179" s="19" t="e">
        <f ca="1"/>
        <v>#N/A</v>
      </c>
      <c r="ES179" s="208" t="e">
        <f t="shared" ca="1" si="201"/>
        <v>#N/A</v>
      </c>
      <c r="ET179" s="207"/>
      <c r="EU179" s="194"/>
      <c r="EV179" s="198" cm="1">
        <f t="array" ref="EV179">IFERROR(MATCH(TRUE,INDEX($B$14:$B$117&gt;=EU179,0),0),"")</f>
        <v>1</v>
      </c>
      <c r="EW179" s="194">
        <f t="shared" ca="1" si="202"/>
        <v>1.3963799927016407E-2</v>
      </c>
      <c r="EZ179" s="194">
        <f t="shared" si="203"/>
        <v>0</v>
      </c>
      <c r="FA179" s="19" t="e">
        <f ca="1"/>
        <v>#N/A</v>
      </c>
      <c r="FB179" s="208" t="e">
        <f t="shared" ca="1" si="204"/>
        <v>#N/A</v>
      </c>
      <c r="FC179" s="207"/>
      <c r="FD179" s="194"/>
      <c r="FE179" s="198" cm="1">
        <f t="array" ref="FE179">IFERROR(MATCH(TRUE,INDEX($B$14:$B$117&gt;=FD179,0),0),"")</f>
        <v>1</v>
      </c>
      <c r="FF179" s="194">
        <f t="shared" ca="1" si="205"/>
        <v>1.3963799927016407E-2</v>
      </c>
      <c r="FI179" s="194">
        <f t="shared" si="206"/>
        <v>0</v>
      </c>
      <c r="FJ179" s="19" t="e">
        <f ca="1"/>
        <v>#N/A</v>
      </c>
      <c r="FK179" s="208" t="e">
        <f t="shared" ca="1" si="207"/>
        <v>#N/A</v>
      </c>
      <c r="FL179" s="207"/>
      <c r="FM179" s="194"/>
      <c r="FN179" s="198" cm="1">
        <f t="array" ref="FN179">IFERROR(MATCH(TRUE,INDEX($B$14:$B$117&gt;=FM179,0),0),"")</f>
        <v>1</v>
      </c>
      <c r="FO179" s="194">
        <f t="shared" ca="1" si="208"/>
        <v>1.3963799927016407E-2</v>
      </c>
      <c r="FR179" s="194">
        <f t="shared" si="209"/>
        <v>0</v>
      </c>
      <c r="FS179" s="19" t="e">
        <f ca="1"/>
        <v>#N/A</v>
      </c>
      <c r="FT179" s="208" t="e">
        <f t="shared" ca="1" si="210"/>
        <v>#N/A</v>
      </c>
      <c r="FU179" s="207"/>
      <c r="FV179" s="194"/>
      <c r="FW179" s="198" cm="1">
        <f t="array" ref="FW179">IFERROR(MATCH(TRUE,INDEX($B$14:$B$117&gt;=FV179,0),0),"")</f>
        <v>1</v>
      </c>
      <c r="FX179" s="194">
        <f t="shared" ca="1" si="211"/>
        <v>1.3963799927016407E-2</v>
      </c>
      <c r="GA179" s="194">
        <f t="shared" si="212"/>
        <v>0</v>
      </c>
      <c r="GB179" s="19" t="e">
        <f ca="1"/>
        <v>#N/A</v>
      </c>
      <c r="GC179" s="208" t="e">
        <f t="shared" ca="1" si="213"/>
        <v>#N/A</v>
      </c>
    </row>
    <row r="180" spans="6:185" x14ac:dyDescent="0.2">
      <c r="F180" s="207"/>
      <c r="G180" s="194"/>
      <c r="H180" s="198" cm="1">
        <f t="array" ref="H180">IFERROR(MATCH(TRUE,INDEX($B$14:$B$117&gt;=G180,0),0),"")</f>
        <v>1</v>
      </c>
      <c r="I180" s="194">
        <f t="shared" ca="1" si="158"/>
        <v>1.3963799927016407E-2</v>
      </c>
      <c r="L180" s="194">
        <f t="shared" si="214"/>
        <v>0</v>
      </c>
      <c r="M180" s="19">
        <f ca="1"/>
        <v>0</v>
      </c>
      <c r="N180" s="208">
        <f t="shared" ca="1" si="215"/>
        <v>0</v>
      </c>
      <c r="O180" s="207"/>
      <c r="P180" s="194"/>
      <c r="Q180" s="198" cm="1">
        <f t="array" ref="Q180">IFERROR(MATCH(TRUE,INDEX($B$14:$B$117&gt;=P180,0),0),"")</f>
        <v>1</v>
      </c>
      <c r="R180" s="194">
        <f t="shared" ca="1" si="159"/>
        <v>1.3963799927016407E-2</v>
      </c>
      <c r="U180" s="194">
        <f t="shared" si="216"/>
        <v>0</v>
      </c>
      <c r="V180" s="19">
        <f ca="1"/>
        <v>0</v>
      </c>
      <c r="W180" s="208">
        <f t="shared" ca="1" si="217"/>
        <v>0</v>
      </c>
      <c r="X180" s="207"/>
      <c r="Y180" s="194"/>
      <c r="Z180" s="198" cm="1">
        <f t="array" ref="Z180">IFERROR(MATCH(TRUE,INDEX($B$14:$B$117&gt;=Y180,0),0),"")</f>
        <v>1</v>
      </c>
      <c r="AA180" s="194">
        <f t="shared" ca="1" si="160"/>
        <v>1.3963799927016407E-2</v>
      </c>
      <c r="AD180" s="194">
        <f t="shared" si="161"/>
        <v>0</v>
      </c>
      <c r="AE180" s="19">
        <f ca="1"/>
        <v>0</v>
      </c>
      <c r="AF180" s="208">
        <f t="shared" ca="1" si="162"/>
        <v>0</v>
      </c>
      <c r="AG180" s="207"/>
      <c r="AH180" s="194"/>
      <c r="AI180" s="198" cm="1">
        <f t="array" ref="AI180">IFERROR(MATCH(TRUE,INDEX($B$14:$B$117&gt;=AH180,0),0),"")</f>
        <v>1</v>
      </c>
      <c r="AJ180" s="194">
        <f t="shared" ca="1" si="163"/>
        <v>1.3963799927016407E-2</v>
      </c>
      <c r="AM180" s="194">
        <f t="shared" si="164"/>
        <v>0</v>
      </c>
      <c r="AN180" s="19">
        <f ca="1"/>
        <v>0</v>
      </c>
      <c r="AO180" s="208">
        <f t="shared" ca="1" si="165"/>
        <v>0</v>
      </c>
      <c r="AP180" s="207"/>
      <c r="AQ180" s="194"/>
      <c r="AR180" s="198" cm="1">
        <f t="array" ref="AR180">IFERROR(MATCH(TRUE,INDEX($B$14:$B$117&gt;=AQ180,0),0),"")</f>
        <v>1</v>
      </c>
      <c r="AS180" s="194">
        <f t="shared" ca="1" si="166"/>
        <v>1.3963799927016407E-2</v>
      </c>
      <c r="AV180" s="194">
        <f t="shared" si="167"/>
        <v>0</v>
      </c>
      <c r="AW180" s="19">
        <f ca="1"/>
        <v>0</v>
      </c>
      <c r="AX180" s="208">
        <f t="shared" ca="1" si="168"/>
        <v>0</v>
      </c>
      <c r="AY180" s="207"/>
      <c r="AZ180" s="194"/>
      <c r="BA180" s="198" cm="1">
        <f t="array" ref="BA180">IFERROR(MATCH(TRUE,INDEX($B$14:$B$117&gt;=AZ180,0),0),"")</f>
        <v>1</v>
      </c>
      <c r="BB180" s="194">
        <f t="shared" ca="1" si="169"/>
        <v>1.3963799927016407E-2</v>
      </c>
      <c r="BE180" s="194">
        <f t="shared" si="170"/>
        <v>0</v>
      </c>
      <c r="BF180" s="19">
        <f ca="1"/>
        <v>0</v>
      </c>
      <c r="BG180" s="208">
        <f t="shared" ca="1" si="171"/>
        <v>0</v>
      </c>
      <c r="BH180" s="207"/>
      <c r="BI180" s="194"/>
      <c r="BJ180" s="198" cm="1">
        <f t="array" ref="BJ180">IFERROR(MATCH(TRUE,INDEX($B$14:$B$117&gt;=BI180,0),0),"")</f>
        <v>1</v>
      </c>
      <c r="BK180" s="194">
        <f t="shared" ca="1" si="172"/>
        <v>1.3963799927016407E-2</v>
      </c>
      <c r="BN180" s="194">
        <f t="shared" si="173"/>
        <v>0</v>
      </c>
      <c r="BO180" s="19">
        <f ca="1"/>
        <v>0</v>
      </c>
      <c r="BP180" s="208">
        <f t="shared" ca="1" si="174"/>
        <v>0</v>
      </c>
      <c r="BQ180" s="207"/>
      <c r="BR180" s="194"/>
      <c r="BS180" s="198" cm="1">
        <f t="array" ref="BS180">IFERROR(MATCH(TRUE,INDEX($B$14:$B$117&gt;=BR180,0),0),"")</f>
        <v>1</v>
      </c>
      <c r="BT180" s="194">
        <f t="shared" ca="1" si="175"/>
        <v>1.3963799927016407E-2</v>
      </c>
      <c r="BW180" s="194">
        <f t="shared" si="176"/>
        <v>0</v>
      </c>
      <c r="BX180" s="19">
        <f ca="1"/>
        <v>0</v>
      </c>
      <c r="BY180" s="208">
        <f t="shared" ca="1" si="177"/>
        <v>0</v>
      </c>
      <c r="BZ180" s="207"/>
      <c r="CA180" s="194"/>
      <c r="CB180" s="198" cm="1">
        <f t="array" ref="CB180">IFERROR(MATCH(TRUE,INDEX($B$14:$B$117&gt;=CA180,0),0),"")</f>
        <v>1</v>
      </c>
      <c r="CC180" s="194">
        <f t="shared" ca="1" si="178"/>
        <v>1.3963799927016407E-2</v>
      </c>
      <c r="CF180" s="194">
        <f t="shared" si="179"/>
        <v>0</v>
      </c>
      <c r="CG180" s="19">
        <f ca="1"/>
        <v>0</v>
      </c>
      <c r="CH180" s="208">
        <f t="shared" ca="1" si="180"/>
        <v>0</v>
      </c>
      <c r="CI180" s="207"/>
      <c r="CJ180" s="194"/>
      <c r="CK180" s="198" cm="1">
        <f t="array" ref="CK180">IFERROR(MATCH(TRUE,INDEX($B$14:$B$117&gt;=CJ180,0),0),"")</f>
        <v>1</v>
      </c>
      <c r="CL180" s="194">
        <f t="shared" ca="1" si="181"/>
        <v>1.3963799927016407E-2</v>
      </c>
      <c r="CO180" s="194">
        <f t="shared" si="182"/>
        <v>0</v>
      </c>
      <c r="CP180" s="19">
        <f ca="1"/>
        <v>0</v>
      </c>
      <c r="CQ180" s="208">
        <f t="shared" ca="1" si="183"/>
        <v>0</v>
      </c>
      <c r="CR180" s="207"/>
      <c r="CS180" s="194"/>
      <c r="CT180" s="198" cm="1">
        <f t="array" ref="CT180">IFERROR(MATCH(TRUE,INDEX($B$14:$B$117&gt;=CS180,0),0),"")</f>
        <v>1</v>
      </c>
      <c r="CU180" s="194">
        <f t="shared" ca="1" si="184"/>
        <v>1.3963799927016407E-2</v>
      </c>
      <c r="CX180" s="194">
        <f t="shared" si="185"/>
        <v>0</v>
      </c>
      <c r="CY180" s="19" t="e">
        <f ca="1"/>
        <v>#N/A</v>
      </c>
      <c r="CZ180" s="208" t="e">
        <f t="shared" ca="1" si="186"/>
        <v>#N/A</v>
      </c>
      <c r="DA180" s="207"/>
      <c r="DB180" s="194"/>
      <c r="DC180" s="198" cm="1">
        <f t="array" ref="DC180">IFERROR(MATCH(TRUE,INDEX($B$14:$B$117&gt;=DB180,0),0),"")</f>
        <v>1</v>
      </c>
      <c r="DD180" s="194">
        <f t="shared" ca="1" si="187"/>
        <v>1.3963799927016407E-2</v>
      </c>
      <c r="DG180" s="194">
        <f t="shared" si="188"/>
        <v>0</v>
      </c>
      <c r="DH180" s="19" t="e">
        <f ca="1"/>
        <v>#N/A</v>
      </c>
      <c r="DI180" s="208" t="e">
        <f t="shared" ca="1" si="189"/>
        <v>#N/A</v>
      </c>
      <c r="DJ180" s="207"/>
      <c r="DK180" s="194"/>
      <c r="DL180" s="198" cm="1">
        <f t="array" ref="DL180">IFERROR(MATCH(TRUE,INDEX($B$14:$B$117&gt;=DK180,0),0),"")</f>
        <v>1</v>
      </c>
      <c r="DM180" s="194">
        <f t="shared" ca="1" si="190"/>
        <v>1.3963799927016407E-2</v>
      </c>
      <c r="DP180" s="194">
        <f t="shared" si="191"/>
        <v>0</v>
      </c>
      <c r="DQ180" s="19" t="e">
        <f ca="1"/>
        <v>#N/A</v>
      </c>
      <c r="DR180" s="208" t="e">
        <f t="shared" ca="1" si="192"/>
        <v>#N/A</v>
      </c>
      <c r="DS180" s="207"/>
      <c r="DT180" s="194"/>
      <c r="DU180" s="198" cm="1">
        <f t="array" ref="DU180">IFERROR(MATCH(TRUE,INDEX($B$14:$B$117&gt;=DT180,0),0),"")</f>
        <v>1</v>
      </c>
      <c r="DV180" s="194">
        <f t="shared" ca="1" si="193"/>
        <v>1.3963799927016407E-2</v>
      </c>
      <c r="DY180" s="194">
        <f t="shared" si="194"/>
        <v>0</v>
      </c>
      <c r="DZ180" s="19" t="e">
        <f ca="1"/>
        <v>#N/A</v>
      </c>
      <c r="EA180" s="208" t="e">
        <f t="shared" ca="1" si="195"/>
        <v>#N/A</v>
      </c>
      <c r="EB180" s="207"/>
      <c r="EC180" s="194"/>
      <c r="ED180" s="198" cm="1">
        <f t="array" ref="ED180">IFERROR(MATCH(TRUE,INDEX($B$14:$B$117&gt;=EC180,0),0),"")</f>
        <v>1</v>
      </c>
      <c r="EE180" s="194">
        <f t="shared" ca="1" si="196"/>
        <v>1.3963799927016407E-2</v>
      </c>
      <c r="EH180" s="194">
        <f t="shared" si="197"/>
        <v>0</v>
      </c>
      <c r="EI180" s="19" t="e">
        <f ca="1"/>
        <v>#N/A</v>
      </c>
      <c r="EJ180" s="208" t="e">
        <f t="shared" ca="1" si="198"/>
        <v>#N/A</v>
      </c>
      <c r="EK180" s="207"/>
      <c r="EL180" s="194"/>
      <c r="EM180" s="198" cm="1">
        <f t="array" ref="EM180">IFERROR(MATCH(TRUE,INDEX($B$14:$B$117&gt;=EL180,0),0),"")</f>
        <v>1</v>
      </c>
      <c r="EN180" s="194">
        <f t="shared" ca="1" si="199"/>
        <v>1.3963799927016407E-2</v>
      </c>
      <c r="EQ180" s="194">
        <f t="shared" si="200"/>
        <v>0</v>
      </c>
      <c r="ER180" s="19" t="e">
        <f ca="1"/>
        <v>#N/A</v>
      </c>
      <c r="ES180" s="208" t="e">
        <f t="shared" ca="1" si="201"/>
        <v>#N/A</v>
      </c>
      <c r="ET180" s="207"/>
      <c r="EU180" s="194"/>
      <c r="EV180" s="198" cm="1">
        <f t="array" ref="EV180">IFERROR(MATCH(TRUE,INDEX($B$14:$B$117&gt;=EU180,0),0),"")</f>
        <v>1</v>
      </c>
      <c r="EW180" s="194">
        <f t="shared" ca="1" si="202"/>
        <v>1.3963799927016407E-2</v>
      </c>
      <c r="EZ180" s="194">
        <f t="shared" si="203"/>
        <v>0</v>
      </c>
      <c r="FA180" s="19" t="e">
        <f ca="1"/>
        <v>#N/A</v>
      </c>
      <c r="FB180" s="208" t="e">
        <f t="shared" ca="1" si="204"/>
        <v>#N/A</v>
      </c>
      <c r="FC180" s="207"/>
      <c r="FD180" s="194"/>
      <c r="FE180" s="198" cm="1">
        <f t="array" ref="FE180">IFERROR(MATCH(TRUE,INDEX($B$14:$B$117&gt;=FD180,0),0),"")</f>
        <v>1</v>
      </c>
      <c r="FF180" s="194">
        <f t="shared" ca="1" si="205"/>
        <v>1.3963799927016407E-2</v>
      </c>
      <c r="FI180" s="194">
        <f t="shared" si="206"/>
        <v>0</v>
      </c>
      <c r="FJ180" s="19" t="e">
        <f ca="1"/>
        <v>#N/A</v>
      </c>
      <c r="FK180" s="208" t="e">
        <f t="shared" ca="1" si="207"/>
        <v>#N/A</v>
      </c>
      <c r="FL180" s="207"/>
      <c r="FM180" s="194"/>
      <c r="FN180" s="198" cm="1">
        <f t="array" ref="FN180">IFERROR(MATCH(TRUE,INDEX($B$14:$B$117&gt;=FM180,0),0),"")</f>
        <v>1</v>
      </c>
      <c r="FO180" s="194">
        <f t="shared" ca="1" si="208"/>
        <v>1.3963799927016407E-2</v>
      </c>
      <c r="FR180" s="194">
        <f t="shared" si="209"/>
        <v>0</v>
      </c>
      <c r="FS180" s="19" t="e">
        <f ca="1"/>
        <v>#N/A</v>
      </c>
      <c r="FT180" s="208" t="e">
        <f t="shared" ca="1" si="210"/>
        <v>#N/A</v>
      </c>
      <c r="FU180" s="207"/>
      <c r="FV180" s="194"/>
      <c r="FW180" s="198" cm="1">
        <f t="array" ref="FW180">IFERROR(MATCH(TRUE,INDEX($B$14:$B$117&gt;=FV180,0),0),"")</f>
        <v>1</v>
      </c>
      <c r="FX180" s="194">
        <f t="shared" ca="1" si="211"/>
        <v>1.3963799927016407E-2</v>
      </c>
      <c r="GA180" s="194">
        <f t="shared" si="212"/>
        <v>0</v>
      </c>
      <c r="GB180" s="19" t="e">
        <f ca="1"/>
        <v>#N/A</v>
      </c>
      <c r="GC180" s="208" t="e">
        <f t="shared" ca="1" si="213"/>
        <v>#N/A</v>
      </c>
    </row>
    <row r="181" spans="6:185" x14ac:dyDescent="0.2">
      <c r="F181" s="207"/>
      <c r="G181" s="194"/>
      <c r="H181" s="198" cm="1">
        <f t="array" ref="H181">IFERROR(MATCH(TRUE,INDEX($B$14:$B$117&gt;=G181,0),0),"")</f>
        <v>1</v>
      </c>
      <c r="I181" s="194">
        <f t="shared" ca="1" si="158"/>
        <v>1.3963799927016407E-2</v>
      </c>
      <c r="L181" s="194">
        <f t="shared" si="214"/>
        <v>0</v>
      </c>
      <c r="M181" s="19">
        <f ca="1"/>
        <v>0</v>
      </c>
      <c r="N181" s="208">
        <f t="shared" ca="1" si="215"/>
        <v>0</v>
      </c>
      <c r="O181" s="207"/>
      <c r="P181" s="194"/>
      <c r="Q181" s="198" cm="1">
        <f t="array" ref="Q181">IFERROR(MATCH(TRUE,INDEX($B$14:$B$117&gt;=P181,0),0),"")</f>
        <v>1</v>
      </c>
      <c r="R181" s="194">
        <f t="shared" ca="1" si="159"/>
        <v>1.3963799927016407E-2</v>
      </c>
      <c r="U181" s="194">
        <f t="shared" si="216"/>
        <v>0</v>
      </c>
      <c r="V181" s="19">
        <f ca="1"/>
        <v>0</v>
      </c>
      <c r="W181" s="208">
        <f t="shared" ca="1" si="217"/>
        <v>0</v>
      </c>
      <c r="X181" s="207"/>
      <c r="Y181" s="194"/>
      <c r="Z181" s="198" cm="1">
        <f t="array" ref="Z181">IFERROR(MATCH(TRUE,INDEX($B$14:$B$117&gt;=Y181,0),0),"")</f>
        <v>1</v>
      </c>
      <c r="AA181" s="194">
        <f t="shared" ca="1" si="160"/>
        <v>1.3963799927016407E-2</v>
      </c>
      <c r="AD181" s="194">
        <f t="shared" si="161"/>
        <v>0</v>
      </c>
      <c r="AE181" s="19">
        <f ca="1"/>
        <v>0</v>
      </c>
      <c r="AF181" s="208">
        <f t="shared" ca="1" si="162"/>
        <v>0</v>
      </c>
      <c r="AG181" s="207"/>
      <c r="AH181" s="194"/>
      <c r="AI181" s="198" cm="1">
        <f t="array" ref="AI181">IFERROR(MATCH(TRUE,INDEX($B$14:$B$117&gt;=AH181,0),0),"")</f>
        <v>1</v>
      </c>
      <c r="AJ181" s="194">
        <f t="shared" ca="1" si="163"/>
        <v>1.3963799927016407E-2</v>
      </c>
      <c r="AM181" s="194">
        <f t="shared" si="164"/>
        <v>0</v>
      </c>
      <c r="AN181" s="19">
        <f ca="1"/>
        <v>0</v>
      </c>
      <c r="AO181" s="208">
        <f t="shared" ca="1" si="165"/>
        <v>0</v>
      </c>
      <c r="AP181" s="207"/>
      <c r="AQ181" s="194"/>
      <c r="AR181" s="198" cm="1">
        <f t="array" ref="AR181">IFERROR(MATCH(TRUE,INDEX($B$14:$B$117&gt;=AQ181,0),0),"")</f>
        <v>1</v>
      </c>
      <c r="AS181" s="194">
        <f t="shared" ca="1" si="166"/>
        <v>1.3963799927016407E-2</v>
      </c>
      <c r="AV181" s="194">
        <f t="shared" si="167"/>
        <v>0</v>
      </c>
      <c r="AW181" s="19">
        <f ca="1"/>
        <v>0</v>
      </c>
      <c r="AX181" s="208">
        <f t="shared" ca="1" si="168"/>
        <v>0</v>
      </c>
      <c r="AY181" s="207"/>
      <c r="AZ181" s="194"/>
      <c r="BA181" s="198" cm="1">
        <f t="array" ref="BA181">IFERROR(MATCH(TRUE,INDEX($B$14:$B$117&gt;=AZ181,0),0),"")</f>
        <v>1</v>
      </c>
      <c r="BB181" s="194">
        <f t="shared" ca="1" si="169"/>
        <v>1.3963799927016407E-2</v>
      </c>
      <c r="BE181" s="194">
        <f t="shared" si="170"/>
        <v>0</v>
      </c>
      <c r="BF181" s="19">
        <f ca="1"/>
        <v>0</v>
      </c>
      <c r="BG181" s="208">
        <f t="shared" ca="1" si="171"/>
        <v>0</v>
      </c>
      <c r="BH181" s="207"/>
      <c r="BI181" s="194"/>
      <c r="BJ181" s="198" cm="1">
        <f t="array" ref="BJ181">IFERROR(MATCH(TRUE,INDEX($B$14:$B$117&gt;=BI181,0),0),"")</f>
        <v>1</v>
      </c>
      <c r="BK181" s="194">
        <f t="shared" ca="1" si="172"/>
        <v>1.3963799927016407E-2</v>
      </c>
      <c r="BN181" s="194">
        <f t="shared" si="173"/>
        <v>0</v>
      </c>
      <c r="BO181" s="19">
        <f ca="1"/>
        <v>0</v>
      </c>
      <c r="BP181" s="208">
        <f t="shared" ca="1" si="174"/>
        <v>0</v>
      </c>
      <c r="BQ181" s="207"/>
      <c r="BR181" s="194"/>
      <c r="BS181" s="198" cm="1">
        <f t="array" ref="BS181">IFERROR(MATCH(TRUE,INDEX($B$14:$B$117&gt;=BR181,0),0),"")</f>
        <v>1</v>
      </c>
      <c r="BT181" s="194">
        <f t="shared" ca="1" si="175"/>
        <v>1.3963799927016407E-2</v>
      </c>
      <c r="BW181" s="194">
        <f t="shared" si="176"/>
        <v>0</v>
      </c>
      <c r="BX181" s="19">
        <f ca="1"/>
        <v>0</v>
      </c>
      <c r="BY181" s="208">
        <f t="shared" ca="1" si="177"/>
        <v>0</v>
      </c>
      <c r="BZ181" s="207"/>
      <c r="CA181" s="194"/>
      <c r="CB181" s="198" cm="1">
        <f t="array" ref="CB181">IFERROR(MATCH(TRUE,INDEX($B$14:$B$117&gt;=CA181,0),0),"")</f>
        <v>1</v>
      </c>
      <c r="CC181" s="194">
        <f t="shared" ca="1" si="178"/>
        <v>1.3963799927016407E-2</v>
      </c>
      <c r="CF181" s="194">
        <f t="shared" si="179"/>
        <v>0</v>
      </c>
      <c r="CG181" s="19">
        <f ca="1"/>
        <v>0</v>
      </c>
      <c r="CH181" s="208">
        <f t="shared" ca="1" si="180"/>
        <v>0</v>
      </c>
      <c r="CI181" s="207"/>
      <c r="CJ181" s="194"/>
      <c r="CK181" s="198" cm="1">
        <f t="array" ref="CK181">IFERROR(MATCH(TRUE,INDEX($B$14:$B$117&gt;=CJ181,0),0),"")</f>
        <v>1</v>
      </c>
      <c r="CL181" s="194">
        <f t="shared" ca="1" si="181"/>
        <v>1.3963799927016407E-2</v>
      </c>
      <c r="CO181" s="194">
        <f t="shared" si="182"/>
        <v>0</v>
      </c>
      <c r="CP181" s="19">
        <f ca="1"/>
        <v>0</v>
      </c>
      <c r="CQ181" s="208">
        <f t="shared" ca="1" si="183"/>
        <v>0</v>
      </c>
      <c r="CR181" s="207"/>
      <c r="CS181" s="194"/>
      <c r="CT181" s="198" cm="1">
        <f t="array" ref="CT181">IFERROR(MATCH(TRUE,INDEX($B$14:$B$117&gt;=CS181,0),0),"")</f>
        <v>1</v>
      </c>
      <c r="CU181" s="194">
        <f t="shared" ca="1" si="184"/>
        <v>1.3963799927016407E-2</v>
      </c>
      <c r="CX181" s="194">
        <f t="shared" si="185"/>
        <v>0</v>
      </c>
      <c r="CY181" s="19" t="e">
        <f ca="1"/>
        <v>#N/A</v>
      </c>
      <c r="CZ181" s="208" t="e">
        <f t="shared" ca="1" si="186"/>
        <v>#N/A</v>
      </c>
      <c r="DA181" s="207"/>
      <c r="DB181" s="194"/>
      <c r="DC181" s="198" cm="1">
        <f t="array" ref="DC181">IFERROR(MATCH(TRUE,INDEX($B$14:$B$117&gt;=DB181,0),0),"")</f>
        <v>1</v>
      </c>
      <c r="DD181" s="194">
        <f t="shared" ca="1" si="187"/>
        <v>1.3963799927016407E-2</v>
      </c>
      <c r="DG181" s="194">
        <f t="shared" si="188"/>
        <v>0</v>
      </c>
      <c r="DH181" s="19" t="e">
        <f ca="1"/>
        <v>#N/A</v>
      </c>
      <c r="DI181" s="208" t="e">
        <f t="shared" ca="1" si="189"/>
        <v>#N/A</v>
      </c>
      <c r="DJ181" s="207"/>
      <c r="DK181" s="194"/>
      <c r="DL181" s="198" cm="1">
        <f t="array" ref="DL181">IFERROR(MATCH(TRUE,INDEX($B$14:$B$117&gt;=DK181,0),0),"")</f>
        <v>1</v>
      </c>
      <c r="DM181" s="194">
        <f t="shared" ca="1" si="190"/>
        <v>1.3963799927016407E-2</v>
      </c>
      <c r="DP181" s="194">
        <f t="shared" si="191"/>
        <v>0</v>
      </c>
      <c r="DQ181" s="19" t="e">
        <f ca="1"/>
        <v>#N/A</v>
      </c>
      <c r="DR181" s="208" t="e">
        <f t="shared" ca="1" si="192"/>
        <v>#N/A</v>
      </c>
      <c r="DS181" s="207"/>
      <c r="DT181" s="194"/>
      <c r="DU181" s="198" cm="1">
        <f t="array" ref="DU181">IFERROR(MATCH(TRUE,INDEX($B$14:$B$117&gt;=DT181,0),0),"")</f>
        <v>1</v>
      </c>
      <c r="DV181" s="194">
        <f t="shared" ca="1" si="193"/>
        <v>1.3963799927016407E-2</v>
      </c>
      <c r="DY181" s="194">
        <f t="shared" si="194"/>
        <v>0</v>
      </c>
      <c r="DZ181" s="19" t="e">
        <f ca="1"/>
        <v>#N/A</v>
      </c>
      <c r="EA181" s="208" t="e">
        <f t="shared" ca="1" si="195"/>
        <v>#N/A</v>
      </c>
      <c r="EB181" s="207"/>
      <c r="EC181" s="194"/>
      <c r="ED181" s="198" cm="1">
        <f t="array" ref="ED181">IFERROR(MATCH(TRUE,INDEX($B$14:$B$117&gt;=EC181,0),0),"")</f>
        <v>1</v>
      </c>
      <c r="EE181" s="194">
        <f t="shared" ca="1" si="196"/>
        <v>1.3963799927016407E-2</v>
      </c>
      <c r="EH181" s="194">
        <f t="shared" si="197"/>
        <v>0</v>
      </c>
      <c r="EI181" s="19" t="e">
        <f ca="1"/>
        <v>#N/A</v>
      </c>
      <c r="EJ181" s="208" t="e">
        <f t="shared" ca="1" si="198"/>
        <v>#N/A</v>
      </c>
      <c r="EK181" s="207"/>
      <c r="EL181" s="194"/>
      <c r="EM181" s="198" cm="1">
        <f t="array" ref="EM181">IFERROR(MATCH(TRUE,INDEX($B$14:$B$117&gt;=EL181,0),0),"")</f>
        <v>1</v>
      </c>
      <c r="EN181" s="194">
        <f t="shared" ca="1" si="199"/>
        <v>1.3963799927016407E-2</v>
      </c>
      <c r="EQ181" s="194">
        <f t="shared" si="200"/>
        <v>0</v>
      </c>
      <c r="ER181" s="19" t="e">
        <f ca="1"/>
        <v>#N/A</v>
      </c>
      <c r="ES181" s="208" t="e">
        <f t="shared" ca="1" si="201"/>
        <v>#N/A</v>
      </c>
      <c r="ET181" s="207"/>
      <c r="EU181" s="194"/>
      <c r="EV181" s="198" cm="1">
        <f t="array" ref="EV181">IFERROR(MATCH(TRUE,INDEX($B$14:$B$117&gt;=EU181,0),0),"")</f>
        <v>1</v>
      </c>
      <c r="EW181" s="194">
        <f t="shared" ca="1" si="202"/>
        <v>1.3963799927016407E-2</v>
      </c>
      <c r="EZ181" s="194">
        <f t="shared" si="203"/>
        <v>0</v>
      </c>
      <c r="FA181" s="19" t="e">
        <f ca="1"/>
        <v>#N/A</v>
      </c>
      <c r="FB181" s="208" t="e">
        <f t="shared" ca="1" si="204"/>
        <v>#N/A</v>
      </c>
      <c r="FC181" s="207"/>
      <c r="FD181" s="194"/>
      <c r="FE181" s="198" cm="1">
        <f t="array" ref="FE181">IFERROR(MATCH(TRUE,INDEX($B$14:$B$117&gt;=FD181,0),0),"")</f>
        <v>1</v>
      </c>
      <c r="FF181" s="194">
        <f t="shared" ca="1" si="205"/>
        <v>1.3963799927016407E-2</v>
      </c>
      <c r="FI181" s="194">
        <f t="shared" si="206"/>
        <v>0</v>
      </c>
      <c r="FJ181" s="19" t="e">
        <f ca="1"/>
        <v>#N/A</v>
      </c>
      <c r="FK181" s="208" t="e">
        <f t="shared" ca="1" si="207"/>
        <v>#N/A</v>
      </c>
      <c r="FL181" s="207"/>
      <c r="FM181" s="194"/>
      <c r="FN181" s="198" cm="1">
        <f t="array" ref="FN181">IFERROR(MATCH(TRUE,INDEX($B$14:$B$117&gt;=FM181,0),0),"")</f>
        <v>1</v>
      </c>
      <c r="FO181" s="194">
        <f t="shared" ca="1" si="208"/>
        <v>1.3963799927016407E-2</v>
      </c>
      <c r="FR181" s="194">
        <f t="shared" si="209"/>
        <v>0</v>
      </c>
      <c r="FS181" s="19" t="e">
        <f ca="1"/>
        <v>#N/A</v>
      </c>
      <c r="FT181" s="208" t="e">
        <f t="shared" ca="1" si="210"/>
        <v>#N/A</v>
      </c>
      <c r="FU181" s="207"/>
      <c r="FV181" s="194"/>
      <c r="FW181" s="198" cm="1">
        <f t="array" ref="FW181">IFERROR(MATCH(TRUE,INDEX($B$14:$B$117&gt;=FV181,0),0),"")</f>
        <v>1</v>
      </c>
      <c r="FX181" s="194">
        <f t="shared" ca="1" si="211"/>
        <v>1.3963799927016407E-2</v>
      </c>
      <c r="GA181" s="194">
        <f t="shared" si="212"/>
        <v>0</v>
      </c>
      <c r="GB181" s="19" t="e">
        <f ca="1"/>
        <v>#N/A</v>
      </c>
      <c r="GC181" s="208" t="e">
        <f t="shared" ca="1" si="213"/>
        <v>#N/A</v>
      </c>
    </row>
    <row r="182" spans="6:185" x14ac:dyDescent="0.2">
      <c r="F182" s="207"/>
      <c r="G182" s="194"/>
      <c r="H182" s="198" cm="1">
        <f t="array" ref="H182">IFERROR(MATCH(TRUE,INDEX($B$14:$B$117&gt;=G182,0),0),"")</f>
        <v>1</v>
      </c>
      <c r="I182" s="194">
        <f t="shared" ca="1" si="158"/>
        <v>1.3963799927016407E-2</v>
      </c>
      <c r="L182" s="194">
        <f t="shared" si="214"/>
        <v>0</v>
      </c>
      <c r="M182" s="19">
        <f ca="1"/>
        <v>0</v>
      </c>
      <c r="N182" s="208">
        <f t="shared" ca="1" si="215"/>
        <v>0</v>
      </c>
      <c r="O182" s="207"/>
      <c r="P182" s="194"/>
      <c r="Q182" s="198" cm="1">
        <f t="array" ref="Q182">IFERROR(MATCH(TRUE,INDEX($B$14:$B$117&gt;=P182,0),0),"")</f>
        <v>1</v>
      </c>
      <c r="R182" s="194">
        <f t="shared" ca="1" si="159"/>
        <v>1.3963799927016407E-2</v>
      </c>
      <c r="U182" s="194">
        <f t="shared" si="216"/>
        <v>0</v>
      </c>
      <c r="V182" s="19">
        <f ca="1"/>
        <v>0</v>
      </c>
      <c r="W182" s="208">
        <f t="shared" ca="1" si="217"/>
        <v>0</v>
      </c>
      <c r="X182" s="207"/>
      <c r="Y182" s="194"/>
      <c r="Z182" s="198" cm="1">
        <f t="array" ref="Z182">IFERROR(MATCH(TRUE,INDEX($B$14:$B$117&gt;=Y182,0),0),"")</f>
        <v>1</v>
      </c>
      <c r="AA182" s="194">
        <f t="shared" ca="1" si="160"/>
        <v>1.3963799927016407E-2</v>
      </c>
      <c r="AD182" s="194">
        <f t="shared" si="161"/>
        <v>0</v>
      </c>
      <c r="AE182" s="19">
        <f ca="1"/>
        <v>0</v>
      </c>
      <c r="AF182" s="208">
        <f t="shared" ca="1" si="162"/>
        <v>0</v>
      </c>
      <c r="AG182" s="207"/>
      <c r="AH182" s="194"/>
      <c r="AI182" s="198" cm="1">
        <f t="array" ref="AI182">IFERROR(MATCH(TRUE,INDEX($B$14:$B$117&gt;=AH182,0),0),"")</f>
        <v>1</v>
      </c>
      <c r="AJ182" s="194">
        <f t="shared" ca="1" si="163"/>
        <v>1.3963799927016407E-2</v>
      </c>
      <c r="AM182" s="194">
        <f t="shared" si="164"/>
        <v>0</v>
      </c>
      <c r="AN182" s="19">
        <f ca="1"/>
        <v>0</v>
      </c>
      <c r="AO182" s="208">
        <f t="shared" ca="1" si="165"/>
        <v>0</v>
      </c>
      <c r="AP182" s="207"/>
      <c r="AQ182" s="194"/>
      <c r="AR182" s="198" cm="1">
        <f t="array" ref="AR182">IFERROR(MATCH(TRUE,INDEX($B$14:$B$117&gt;=AQ182,0),0),"")</f>
        <v>1</v>
      </c>
      <c r="AS182" s="194">
        <f t="shared" ca="1" si="166"/>
        <v>1.3963799927016407E-2</v>
      </c>
      <c r="AV182" s="194">
        <f t="shared" si="167"/>
        <v>0</v>
      </c>
      <c r="AW182" s="19">
        <f ca="1"/>
        <v>0</v>
      </c>
      <c r="AX182" s="208">
        <f t="shared" ca="1" si="168"/>
        <v>0</v>
      </c>
      <c r="AY182" s="207"/>
      <c r="AZ182" s="194"/>
      <c r="BA182" s="198" cm="1">
        <f t="array" ref="BA182">IFERROR(MATCH(TRUE,INDEX($B$14:$B$117&gt;=AZ182,0),0),"")</f>
        <v>1</v>
      </c>
      <c r="BB182" s="194">
        <f t="shared" ca="1" si="169"/>
        <v>1.3963799927016407E-2</v>
      </c>
      <c r="BE182" s="194">
        <f t="shared" si="170"/>
        <v>0</v>
      </c>
      <c r="BF182" s="19">
        <f ca="1"/>
        <v>0</v>
      </c>
      <c r="BG182" s="208">
        <f t="shared" ca="1" si="171"/>
        <v>0</v>
      </c>
      <c r="BH182" s="207"/>
      <c r="BI182" s="194"/>
      <c r="BJ182" s="198" cm="1">
        <f t="array" ref="BJ182">IFERROR(MATCH(TRUE,INDEX($B$14:$B$117&gt;=BI182,0),0),"")</f>
        <v>1</v>
      </c>
      <c r="BK182" s="194">
        <f t="shared" ca="1" si="172"/>
        <v>1.3963799927016407E-2</v>
      </c>
      <c r="BN182" s="194">
        <f t="shared" si="173"/>
        <v>0</v>
      </c>
      <c r="BO182" s="19">
        <f ca="1"/>
        <v>0</v>
      </c>
      <c r="BP182" s="208">
        <f t="shared" ca="1" si="174"/>
        <v>0</v>
      </c>
      <c r="BQ182" s="207"/>
      <c r="BR182" s="194"/>
      <c r="BS182" s="198" cm="1">
        <f t="array" ref="BS182">IFERROR(MATCH(TRUE,INDEX($B$14:$B$117&gt;=BR182,0),0),"")</f>
        <v>1</v>
      </c>
      <c r="BT182" s="194">
        <f t="shared" ca="1" si="175"/>
        <v>1.3963799927016407E-2</v>
      </c>
      <c r="BW182" s="194">
        <f t="shared" si="176"/>
        <v>0</v>
      </c>
      <c r="BX182" s="19">
        <f ca="1"/>
        <v>0</v>
      </c>
      <c r="BY182" s="208">
        <f t="shared" ca="1" si="177"/>
        <v>0</v>
      </c>
      <c r="BZ182" s="207"/>
      <c r="CA182" s="194"/>
      <c r="CB182" s="198" cm="1">
        <f t="array" ref="CB182">IFERROR(MATCH(TRUE,INDEX($B$14:$B$117&gt;=CA182,0),0),"")</f>
        <v>1</v>
      </c>
      <c r="CC182" s="194">
        <f t="shared" ca="1" si="178"/>
        <v>1.3963799927016407E-2</v>
      </c>
      <c r="CF182" s="194">
        <f t="shared" si="179"/>
        <v>0</v>
      </c>
      <c r="CG182" s="19">
        <f ca="1"/>
        <v>0</v>
      </c>
      <c r="CH182" s="208">
        <f t="shared" ca="1" si="180"/>
        <v>0</v>
      </c>
      <c r="CI182" s="207"/>
      <c r="CJ182" s="194"/>
      <c r="CK182" s="198" cm="1">
        <f t="array" ref="CK182">IFERROR(MATCH(TRUE,INDEX($B$14:$B$117&gt;=CJ182,0),0),"")</f>
        <v>1</v>
      </c>
      <c r="CL182" s="194">
        <f t="shared" ca="1" si="181"/>
        <v>1.3963799927016407E-2</v>
      </c>
      <c r="CO182" s="194">
        <f t="shared" si="182"/>
        <v>0</v>
      </c>
      <c r="CP182" s="19">
        <f ca="1"/>
        <v>0</v>
      </c>
      <c r="CQ182" s="208">
        <f t="shared" ca="1" si="183"/>
        <v>0</v>
      </c>
      <c r="CR182" s="207"/>
      <c r="CS182" s="194"/>
      <c r="CT182" s="198" cm="1">
        <f t="array" ref="CT182">IFERROR(MATCH(TRUE,INDEX($B$14:$B$117&gt;=CS182,0),0),"")</f>
        <v>1</v>
      </c>
      <c r="CU182" s="194">
        <f t="shared" ca="1" si="184"/>
        <v>1.3963799927016407E-2</v>
      </c>
      <c r="CX182" s="194">
        <f t="shared" si="185"/>
        <v>0</v>
      </c>
      <c r="CY182" s="19" t="e">
        <f ca="1"/>
        <v>#N/A</v>
      </c>
      <c r="CZ182" s="208" t="e">
        <f t="shared" ca="1" si="186"/>
        <v>#N/A</v>
      </c>
      <c r="DA182" s="207"/>
      <c r="DB182" s="194"/>
      <c r="DC182" s="198" cm="1">
        <f t="array" ref="DC182">IFERROR(MATCH(TRUE,INDEX($B$14:$B$117&gt;=DB182,0),0),"")</f>
        <v>1</v>
      </c>
      <c r="DD182" s="194">
        <f t="shared" ca="1" si="187"/>
        <v>1.3963799927016407E-2</v>
      </c>
      <c r="DG182" s="194">
        <f t="shared" si="188"/>
        <v>0</v>
      </c>
      <c r="DH182" s="19" t="e">
        <f ca="1"/>
        <v>#N/A</v>
      </c>
      <c r="DI182" s="208" t="e">
        <f t="shared" ca="1" si="189"/>
        <v>#N/A</v>
      </c>
      <c r="DJ182" s="207"/>
      <c r="DK182" s="194"/>
      <c r="DL182" s="198" cm="1">
        <f t="array" ref="DL182">IFERROR(MATCH(TRUE,INDEX($B$14:$B$117&gt;=DK182,0),0),"")</f>
        <v>1</v>
      </c>
      <c r="DM182" s="194">
        <f t="shared" ca="1" si="190"/>
        <v>1.3963799927016407E-2</v>
      </c>
      <c r="DP182" s="194">
        <f t="shared" si="191"/>
        <v>0</v>
      </c>
      <c r="DQ182" s="19" t="e">
        <f ca="1"/>
        <v>#N/A</v>
      </c>
      <c r="DR182" s="208" t="e">
        <f t="shared" ca="1" si="192"/>
        <v>#N/A</v>
      </c>
      <c r="DS182" s="207"/>
      <c r="DT182" s="194"/>
      <c r="DU182" s="198" cm="1">
        <f t="array" ref="DU182">IFERROR(MATCH(TRUE,INDEX($B$14:$B$117&gt;=DT182,0),0),"")</f>
        <v>1</v>
      </c>
      <c r="DV182" s="194">
        <f t="shared" ca="1" si="193"/>
        <v>1.3963799927016407E-2</v>
      </c>
      <c r="DY182" s="194">
        <f t="shared" si="194"/>
        <v>0</v>
      </c>
      <c r="DZ182" s="19" t="e">
        <f ca="1"/>
        <v>#N/A</v>
      </c>
      <c r="EA182" s="208" t="e">
        <f t="shared" ca="1" si="195"/>
        <v>#N/A</v>
      </c>
      <c r="EB182" s="207"/>
      <c r="EC182" s="194"/>
      <c r="ED182" s="198" cm="1">
        <f t="array" ref="ED182">IFERROR(MATCH(TRUE,INDEX($B$14:$B$117&gt;=EC182,0),0),"")</f>
        <v>1</v>
      </c>
      <c r="EE182" s="194">
        <f t="shared" ca="1" si="196"/>
        <v>1.3963799927016407E-2</v>
      </c>
      <c r="EH182" s="194">
        <f t="shared" si="197"/>
        <v>0</v>
      </c>
      <c r="EI182" s="19" t="e">
        <f ca="1"/>
        <v>#N/A</v>
      </c>
      <c r="EJ182" s="208" t="e">
        <f t="shared" ca="1" si="198"/>
        <v>#N/A</v>
      </c>
      <c r="EK182" s="207"/>
      <c r="EL182" s="194"/>
      <c r="EM182" s="198" cm="1">
        <f t="array" ref="EM182">IFERROR(MATCH(TRUE,INDEX($B$14:$B$117&gt;=EL182,0),0),"")</f>
        <v>1</v>
      </c>
      <c r="EN182" s="194">
        <f t="shared" ca="1" si="199"/>
        <v>1.3963799927016407E-2</v>
      </c>
      <c r="EQ182" s="194">
        <f t="shared" si="200"/>
        <v>0</v>
      </c>
      <c r="ER182" s="19" t="e">
        <f ca="1"/>
        <v>#N/A</v>
      </c>
      <c r="ES182" s="208" t="e">
        <f t="shared" ca="1" si="201"/>
        <v>#N/A</v>
      </c>
      <c r="ET182" s="207"/>
      <c r="EU182" s="194"/>
      <c r="EV182" s="198" cm="1">
        <f t="array" ref="EV182">IFERROR(MATCH(TRUE,INDEX($B$14:$B$117&gt;=EU182,0),0),"")</f>
        <v>1</v>
      </c>
      <c r="EW182" s="194">
        <f t="shared" ca="1" si="202"/>
        <v>1.3963799927016407E-2</v>
      </c>
      <c r="EZ182" s="194">
        <f t="shared" si="203"/>
        <v>0</v>
      </c>
      <c r="FA182" s="19" t="e">
        <f ca="1"/>
        <v>#N/A</v>
      </c>
      <c r="FB182" s="208" t="e">
        <f t="shared" ca="1" si="204"/>
        <v>#N/A</v>
      </c>
      <c r="FC182" s="207"/>
      <c r="FD182" s="194"/>
      <c r="FE182" s="198" cm="1">
        <f t="array" ref="FE182">IFERROR(MATCH(TRUE,INDEX($B$14:$B$117&gt;=FD182,0),0),"")</f>
        <v>1</v>
      </c>
      <c r="FF182" s="194">
        <f t="shared" ca="1" si="205"/>
        <v>1.3963799927016407E-2</v>
      </c>
      <c r="FI182" s="194">
        <f t="shared" si="206"/>
        <v>0</v>
      </c>
      <c r="FJ182" s="19" t="e">
        <f ca="1"/>
        <v>#N/A</v>
      </c>
      <c r="FK182" s="208" t="e">
        <f t="shared" ca="1" si="207"/>
        <v>#N/A</v>
      </c>
      <c r="FL182" s="207"/>
      <c r="FM182" s="194"/>
      <c r="FN182" s="198" cm="1">
        <f t="array" ref="FN182">IFERROR(MATCH(TRUE,INDEX($B$14:$B$117&gt;=FM182,0),0),"")</f>
        <v>1</v>
      </c>
      <c r="FO182" s="194">
        <f t="shared" ca="1" si="208"/>
        <v>1.3963799927016407E-2</v>
      </c>
      <c r="FR182" s="194">
        <f t="shared" si="209"/>
        <v>0</v>
      </c>
      <c r="FS182" s="19" t="e">
        <f ca="1"/>
        <v>#N/A</v>
      </c>
      <c r="FT182" s="208" t="e">
        <f t="shared" ca="1" si="210"/>
        <v>#N/A</v>
      </c>
      <c r="FU182" s="207"/>
      <c r="FV182" s="194"/>
      <c r="FW182" s="198" cm="1">
        <f t="array" ref="FW182">IFERROR(MATCH(TRUE,INDEX($B$14:$B$117&gt;=FV182,0),0),"")</f>
        <v>1</v>
      </c>
      <c r="FX182" s="194">
        <f t="shared" ca="1" si="211"/>
        <v>1.3963799927016407E-2</v>
      </c>
      <c r="GA182" s="194">
        <f t="shared" si="212"/>
        <v>0</v>
      </c>
      <c r="GB182" s="19" t="e">
        <f ca="1"/>
        <v>#N/A</v>
      </c>
      <c r="GC182" s="208" t="e">
        <f t="shared" ca="1" si="213"/>
        <v>#N/A</v>
      </c>
    </row>
    <row r="183" spans="6:185" x14ac:dyDescent="0.2">
      <c r="F183" s="207"/>
      <c r="G183" s="194"/>
      <c r="H183" s="198" cm="1">
        <f t="array" ref="H183">IFERROR(MATCH(TRUE,INDEX($B$14:$B$117&gt;=G183,0),0),"")</f>
        <v>1</v>
      </c>
      <c r="I183" s="194">
        <f t="shared" ca="1" si="158"/>
        <v>1.3963799927016407E-2</v>
      </c>
      <c r="L183" s="194">
        <f t="shared" si="214"/>
        <v>0</v>
      </c>
      <c r="M183" s="19">
        <f ca="1"/>
        <v>0</v>
      </c>
      <c r="N183" s="208">
        <f t="shared" ca="1" si="215"/>
        <v>0</v>
      </c>
      <c r="O183" s="207"/>
      <c r="P183" s="194"/>
      <c r="Q183" s="198" cm="1">
        <f t="array" ref="Q183">IFERROR(MATCH(TRUE,INDEX($B$14:$B$117&gt;=P183,0),0),"")</f>
        <v>1</v>
      </c>
      <c r="R183" s="194">
        <f t="shared" ca="1" si="159"/>
        <v>1.3963799927016407E-2</v>
      </c>
      <c r="U183" s="194">
        <f t="shared" si="216"/>
        <v>0</v>
      </c>
      <c r="V183" s="19">
        <f ca="1"/>
        <v>0</v>
      </c>
      <c r="W183" s="208">
        <f t="shared" ca="1" si="217"/>
        <v>0</v>
      </c>
      <c r="X183" s="207"/>
      <c r="Y183" s="194"/>
      <c r="Z183" s="198" cm="1">
        <f t="array" ref="Z183">IFERROR(MATCH(TRUE,INDEX($B$14:$B$117&gt;=Y183,0),0),"")</f>
        <v>1</v>
      </c>
      <c r="AA183" s="194">
        <f t="shared" ca="1" si="160"/>
        <v>1.3963799927016407E-2</v>
      </c>
      <c r="AD183" s="194">
        <f t="shared" si="161"/>
        <v>0</v>
      </c>
      <c r="AE183" s="19">
        <f ca="1"/>
        <v>0</v>
      </c>
      <c r="AF183" s="208">
        <f t="shared" ca="1" si="162"/>
        <v>0</v>
      </c>
      <c r="AG183" s="207"/>
      <c r="AH183" s="194"/>
      <c r="AI183" s="198" cm="1">
        <f t="array" ref="AI183">IFERROR(MATCH(TRUE,INDEX($B$14:$B$117&gt;=AH183,0),0),"")</f>
        <v>1</v>
      </c>
      <c r="AJ183" s="194">
        <f t="shared" ca="1" si="163"/>
        <v>1.3963799927016407E-2</v>
      </c>
      <c r="AM183" s="194">
        <f t="shared" si="164"/>
        <v>0</v>
      </c>
      <c r="AN183" s="19">
        <f ca="1"/>
        <v>0</v>
      </c>
      <c r="AO183" s="208">
        <f t="shared" ca="1" si="165"/>
        <v>0</v>
      </c>
      <c r="AP183" s="207"/>
      <c r="AQ183" s="194"/>
      <c r="AR183" s="198" cm="1">
        <f t="array" ref="AR183">IFERROR(MATCH(TRUE,INDEX($B$14:$B$117&gt;=AQ183,0),0),"")</f>
        <v>1</v>
      </c>
      <c r="AS183" s="194">
        <f t="shared" ca="1" si="166"/>
        <v>1.3963799927016407E-2</v>
      </c>
      <c r="AV183" s="194">
        <f t="shared" si="167"/>
        <v>0</v>
      </c>
      <c r="AW183" s="19">
        <f ca="1"/>
        <v>0</v>
      </c>
      <c r="AX183" s="208">
        <f t="shared" ca="1" si="168"/>
        <v>0</v>
      </c>
      <c r="AY183" s="207"/>
      <c r="AZ183" s="194"/>
      <c r="BA183" s="198" cm="1">
        <f t="array" ref="BA183">IFERROR(MATCH(TRUE,INDEX($B$14:$B$117&gt;=AZ183,0),0),"")</f>
        <v>1</v>
      </c>
      <c r="BB183" s="194">
        <f t="shared" ca="1" si="169"/>
        <v>1.3963799927016407E-2</v>
      </c>
      <c r="BE183" s="194">
        <f t="shared" si="170"/>
        <v>0</v>
      </c>
      <c r="BF183" s="19">
        <f ca="1"/>
        <v>0</v>
      </c>
      <c r="BG183" s="208">
        <f t="shared" ca="1" si="171"/>
        <v>0</v>
      </c>
      <c r="BH183" s="207"/>
      <c r="BI183" s="194"/>
      <c r="BJ183" s="198" cm="1">
        <f t="array" ref="BJ183">IFERROR(MATCH(TRUE,INDEX($B$14:$B$117&gt;=BI183,0),0),"")</f>
        <v>1</v>
      </c>
      <c r="BK183" s="194">
        <f t="shared" ca="1" si="172"/>
        <v>1.3963799927016407E-2</v>
      </c>
      <c r="BN183" s="194">
        <f t="shared" si="173"/>
        <v>0</v>
      </c>
      <c r="BO183" s="19">
        <f ca="1"/>
        <v>0</v>
      </c>
      <c r="BP183" s="208">
        <f t="shared" ca="1" si="174"/>
        <v>0</v>
      </c>
      <c r="BQ183" s="207"/>
      <c r="BR183" s="194"/>
      <c r="BS183" s="198" cm="1">
        <f t="array" ref="BS183">IFERROR(MATCH(TRUE,INDEX($B$14:$B$117&gt;=BR183,0),0),"")</f>
        <v>1</v>
      </c>
      <c r="BT183" s="194">
        <f t="shared" ca="1" si="175"/>
        <v>1.3963799927016407E-2</v>
      </c>
      <c r="BW183" s="194">
        <f t="shared" si="176"/>
        <v>0</v>
      </c>
      <c r="BX183" s="19">
        <f ca="1"/>
        <v>0</v>
      </c>
      <c r="BY183" s="208">
        <f t="shared" ca="1" si="177"/>
        <v>0</v>
      </c>
      <c r="BZ183" s="207"/>
      <c r="CA183" s="194"/>
      <c r="CB183" s="198" cm="1">
        <f t="array" ref="CB183">IFERROR(MATCH(TRUE,INDEX($B$14:$B$117&gt;=CA183,0),0),"")</f>
        <v>1</v>
      </c>
      <c r="CC183" s="194">
        <f t="shared" ca="1" si="178"/>
        <v>1.3963799927016407E-2</v>
      </c>
      <c r="CF183" s="194">
        <f t="shared" si="179"/>
        <v>0</v>
      </c>
      <c r="CG183" s="19">
        <f ca="1"/>
        <v>0</v>
      </c>
      <c r="CH183" s="208">
        <f t="shared" ca="1" si="180"/>
        <v>0</v>
      </c>
      <c r="CI183" s="207"/>
      <c r="CJ183" s="194"/>
      <c r="CK183" s="198" cm="1">
        <f t="array" ref="CK183">IFERROR(MATCH(TRUE,INDEX($B$14:$B$117&gt;=CJ183,0),0),"")</f>
        <v>1</v>
      </c>
      <c r="CL183" s="194">
        <f t="shared" ca="1" si="181"/>
        <v>1.3963799927016407E-2</v>
      </c>
      <c r="CO183" s="194">
        <f t="shared" si="182"/>
        <v>0</v>
      </c>
      <c r="CP183" s="19">
        <f ca="1"/>
        <v>0</v>
      </c>
      <c r="CQ183" s="208">
        <f t="shared" ca="1" si="183"/>
        <v>0</v>
      </c>
      <c r="CR183" s="207"/>
      <c r="CS183" s="194"/>
      <c r="CT183" s="198" cm="1">
        <f t="array" ref="CT183">IFERROR(MATCH(TRUE,INDEX($B$14:$B$117&gt;=CS183,0),0),"")</f>
        <v>1</v>
      </c>
      <c r="CU183" s="194">
        <f t="shared" ca="1" si="184"/>
        <v>1.3963799927016407E-2</v>
      </c>
      <c r="CX183" s="194">
        <f t="shared" si="185"/>
        <v>0</v>
      </c>
      <c r="CY183" s="19" t="e">
        <f ca="1"/>
        <v>#N/A</v>
      </c>
      <c r="CZ183" s="208" t="e">
        <f t="shared" ca="1" si="186"/>
        <v>#N/A</v>
      </c>
      <c r="DA183" s="207"/>
      <c r="DB183" s="194"/>
      <c r="DC183" s="198" cm="1">
        <f t="array" ref="DC183">IFERROR(MATCH(TRUE,INDEX($B$14:$B$117&gt;=DB183,0),0),"")</f>
        <v>1</v>
      </c>
      <c r="DD183" s="194">
        <f t="shared" ca="1" si="187"/>
        <v>1.3963799927016407E-2</v>
      </c>
      <c r="DG183" s="194">
        <f t="shared" si="188"/>
        <v>0</v>
      </c>
      <c r="DH183" s="19" t="e">
        <f ca="1"/>
        <v>#N/A</v>
      </c>
      <c r="DI183" s="208" t="e">
        <f t="shared" ca="1" si="189"/>
        <v>#N/A</v>
      </c>
      <c r="DJ183" s="207"/>
      <c r="DK183" s="194"/>
      <c r="DL183" s="198" cm="1">
        <f t="array" ref="DL183">IFERROR(MATCH(TRUE,INDEX($B$14:$B$117&gt;=DK183,0),0),"")</f>
        <v>1</v>
      </c>
      <c r="DM183" s="194">
        <f t="shared" ca="1" si="190"/>
        <v>1.3963799927016407E-2</v>
      </c>
      <c r="DP183" s="194">
        <f t="shared" si="191"/>
        <v>0</v>
      </c>
      <c r="DQ183" s="19" t="e">
        <f ca="1"/>
        <v>#N/A</v>
      </c>
      <c r="DR183" s="208" t="e">
        <f t="shared" ca="1" si="192"/>
        <v>#N/A</v>
      </c>
      <c r="DS183" s="207"/>
      <c r="DT183" s="194"/>
      <c r="DU183" s="198" cm="1">
        <f t="array" ref="DU183">IFERROR(MATCH(TRUE,INDEX($B$14:$B$117&gt;=DT183,0),0),"")</f>
        <v>1</v>
      </c>
      <c r="DV183" s="194">
        <f t="shared" ca="1" si="193"/>
        <v>1.3963799927016407E-2</v>
      </c>
      <c r="DY183" s="194">
        <f t="shared" si="194"/>
        <v>0</v>
      </c>
      <c r="DZ183" s="19" t="e">
        <f ca="1"/>
        <v>#N/A</v>
      </c>
      <c r="EA183" s="208" t="e">
        <f t="shared" ca="1" si="195"/>
        <v>#N/A</v>
      </c>
      <c r="EB183" s="207"/>
      <c r="EC183" s="194"/>
      <c r="ED183" s="198" cm="1">
        <f t="array" ref="ED183">IFERROR(MATCH(TRUE,INDEX($B$14:$B$117&gt;=EC183,0),0),"")</f>
        <v>1</v>
      </c>
      <c r="EE183" s="194">
        <f t="shared" ca="1" si="196"/>
        <v>1.3963799927016407E-2</v>
      </c>
      <c r="EH183" s="194">
        <f t="shared" si="197"/>
        <v>0</v>
      </c>
      <c r="EI183" s="19" t="e">
        <f ca="1"/>
        <v>#N/A</v>
      </c>
      <c r="EJ183" s="208" t="e">
        <f t="shared" ca="1" si="198"/>
        <v>#N/A</v>
      </c>
      <c r="EK183" s="207"/>
      <c r="EL183" s="194"/>
      <c r="EM183" s="198" cm="1">
        <f t="array" ref="EM183">IFERROR(MATCH(TRUE,INDEX($B$14:$B$117&gt;=EL183,0),0),"")</f>
        <v>1</v>
      </c>
      <c r="EN183" s="194">
        <f t="shared" ca="1" si="199"/>
        <v>1.3963799927016407E-2</v>
      </c>
      <c r="EQ183" s="194">
        <f t="shared" si="200"/>
        <v>0</v>
      </c>
      <c r="ER183" s="19" t="e">
        <f ca="1"/>
        <v>#N/A</v>
      </c>
      <c r="ES183" s="208" t="e">
        <f t="shared" ca="1" si="201"/>
        <v>#N/A</v>
      </c>
      <c r="ET183" s="207"/>
      <c r="EU183" s="194"/>
      <c r="EV183" s="198" cm="1">
        <f t="array" ref="EV183">IFERROR(MATCH(TRUE,INDEX($B$14:$B$117&gt;=EU183,0),0),"")</f>
        <v>1</v>
      </c>
      <c r="EW183" s="194">
        <f t="shared" ca="1" si="202"/>
        <v>1.3963799927016407E-2</v>
      </c>
      <c r="EZ183" s="194">
        <f t="shared" si="203"/>
        <v>0</v>
      </c>
      <c r="FA183" s="19" t="e">
        <f ca="1"/>
        <v>#N/A</v>
      </c>
      <c r="FB183" s="208" t="e">
        <f t="shared" ca="1" si="204"/>
        <v>#N/A</v>
      </c>
      <c r="FC183" s="207"/>
      <c r="FD183" s="194"/>
      <c r="FE183" s="198" cm="1">
        <f t="array" ref="FE183">IFERROR(MATCH(TRUE,INDEX($B$14:$B$117&gt;=FD183,0),0),"")</f>
        <v>1</v>
      </c>
      <c r="FF183" s="194">
        <f t="shared" ca="1" si="205"/>
        <v>1.3963799927016407E-2</v>
      </c>
      <c r="FI183" s="194">
        <f t="shared" si="206"/>
        <v>0</v>
      </c>
      <c r="FJ183" s="19" t="e">
        <f ca="1"/>
        <v>#N/A</v>
      </c>
      <c r="FK183" s="208" t="e">
        <f t="shared" ca="1" si="207"/>
        <v>#N/A</v>
      </c>
      <c r="FL183" s="207"/>
      <c r="FM183" s="194"/>
      <c r="FN183" s="198" cm="1">
        <f t="array" ref="FN183">IFERROR(MATCH(TRUE,INDEX($B$14:$B$117&gt;=FM183,0),0),"")</f>
        <v>1</v>
      </c>
      <c r="FO183" s="194">
        <f t="shared" ca="1" si="208"/>
        <v>1.3963799927016407E-2</v>
      </c>
      <c r="FR183" s="194">
        <f t="shared" si="209"/>
        <v>0</v>
      </c>
      <c r="FS183" s="19" t="e">
        <f ca="1"/>
        <v>#N/A</v>
      </c>
      <c r="FT183" s="208" t="e">
        <f t="shared" ca="1" si="210"/>
        <v>#N/A</v>
      </c>
      <c r="FU183" s="207"/>
      <c r="FV183" s="194"/>
      <c r="FW183" s="198" cm="1">
        <f t="array" ref="FW183">IFERROR(MATCH(TRUE,INDEX($B$14:$B$117&gt;=FV183,0),0),"")</f>
        <v>1</v>
      </c>
      <c r="FX183" s="194">
        <f t="shared" ca="1" si="211"/>
        <v>1.3963799927016407E-2</v>
      </c>
      <c r="GA183" s="194">
        <f t="shared" si="212"/>
        <v>0</v>
      </c>
      <c r="GB183" s="19" t="e">
        <f ca="1"/>
        <v>#N/A</v>
      </c>
      <c r="GC183" s="208" t="e">
        <f t="shared" ca="1" si="213"/>
        <v>#N/A</v>
      </c>
    </row>
    <row r="184" spans="6:185" x14ac:dyDescent="0.2">
      <c r="F184" s="207"/>
      <c r="G184" s="194"/>
      <c r="H184" s="198" cm="1">
        <f t="array" ref="H184">IFERROR(MATCH(TRUE,INDEX($B$14:$B$117&gt;=G184,0),0),"")</f>
        <v>1</v>
      </c>
      <c r="I184" s="194">
        <f t="shared" ca="1" si="158"/>
        <v>1.3963799927016407E-2</v>
      </c>
      <c r="L184" s="194">
        <f t="shared" si="214"/>
        <v>0</v>
      </c>
      <c r="M184" s="19">
        <f ca="1"/>
        <v>0</v>
      </c>
      <c r="N184" s="208">
        <f t="shared" ca="1" si="215"/>
        <v>0</v>
      </c>
      <c r="O184" s="207"/>
      <c r="P184" s="194"/>
      <c r="Q184" s="198" cm="1">
        <f t="array" ref="Q184">IFERROR(MATCH(TRUE,INDEX($B$14:$B$117&gt;=P184,0),0),"")</f>
        <v>1</v>
      </c>
      <c r="R184" s="194">
        <f t="shared" ca="1" si="159"/>
        <v>1.3963799927016407E-2</v>
      </c>
      <c r="U184" s="194">
        <f t="shared" si="216"/>
        <v>0</v>
      </c>
      <c r="V184" s="19">
        <f ca="1"/>
        <v>0</v>
      </c>
      <c r="W184" s="208">
        <f t="shared" ca="1" si="217"/>
        <v>0</v>
      </c>
      <c r="X184" s="207"/>
      <c r="Y184" s="194"/>
      <c r="Z184" s="198" cm="1">
        <f t="array" ref="Z184">IFERROR(MATCH(TRUE,INDEX($B$14:$B$117&gt;=Y184,0),0),"")</f>
        <v>1</v>
      </c>
      <c r="AA184" s="194">
        <f t="shared" ca="1" si="160"/>
        <v>1.3963799927016407E-2</v>
      </c>
      <c r="AD184" s="194">
        <f t="shared" si="161"/>
        <v>0</v>
      </c>
      <c r="AE184" s="19">
        <f ca="1"/>
        <v>0</v>
      </c>
      <c r="AF184" s="208">
        <f t="shared" ca="1" si="162"/>
        <v>0</v>
      </c>
      <c r="AG184" s="207"/>
      <c r="AH184" s="194"/>
      <c r="AI184" s="198" cm="1">
        <f t="array" ref="AI184">IFERROR(MATCH(TRUE,INDEX($B$14:$B$117&gt;=AH184,0),0),"")</f>
        <v>1</v>
      </c>
      <c r="AJ184" s="194">
        <f t="shared" ca="1" si="163"/>
        <v>1.3963799927016407E-2</v>
      </c>
      <c r="AM184" s="194">
        <f t="shared" si="164"/>
        <v>0</v>
      </c>
      <c r="AN184" s="19">
        <f ca="1"/>
        <v>0</v>
      </c>
      <c r="AO184" s="208">
        <f t="shared" ca="1" si="165"/>
        <v>0</v>
      </c>
      <c r="AP184" s="207"/>
      <c r="AQ184" s="194"/>
      <c r="AR184" s="198" cm="1">
        <f t="array" ref="AR184">IFERROR(MATCH(TRUE,INDEX($B$14:$B$117&gt;=AQ184,0),0),"")</f>
        <v>1</v>
      </c>
      <c r="AS184" s="194">
        <f t="shared" ca="1" si="166"/>
        <v>1.3963799927016407E-2</v>
      </c>
      <c r="AV184" s="194">
        <f t="shared" si="167"/>
        <v>0</v>
      </c>
      <c r="AW184" s="19">
        <f ca="1"/>
        <v>0</v>
      </c>
      <c r="AX184" s="208">
        <f t="shared" ca="1" si="168"/>
        <v>0</v>
      </c>
      <c r="AY184" s="207"/>
      <c r="AZ184" s="194"/>
      <c r="BA184" s="198" cm="1">
        <f t="array" ref="BA184">IFERROR(MATCH(TRUE,INDEX($B$14:$B$117&gt;=AZ184,0),0),"")</f>
        <v>1</v>
      </c>
      <c r="BB184" s="194">
        <f t="shared" ca="1" si="169"/>
        <v>1.3963799927016407E-2</v>
      </c>
      <c r="BE184" s="194">
        <f t="shared" si="170"/>
        <v>0</v>
      </c>
      <c r="BF184" s="19">
        <f ca="1"/>
        <v>0</v>
      </c>
      <c r="BG184" s="208">
        <f t="shared" ca="1" si="171"/>
        <v>0</v>
      </c>
      <c r="BH184" s="207"/>
      <c r="BI184" s="194"/>
      <c r="BJ184" s="198" cm="1">
        <f t="array" ref="BJ184">IFERROR(MATCH(TRUE,INDEX($B$14:$B$117&gt;=BI184,0),0),"")</f>
        <v>1</v>
      </c>
      <c r="BK184" s="194">
        <f t="shared" ca="1" si="172"/>
        <v>1.3963799927016407E-2</v>
      </c>
      <c r="BN184" s="194">
        <f t="shared" si="173"/>
        <v>0</v>
      </c>
      <c r="BO184" s="19">
        <f ca="1"/>
        <v>0</v>
      </c>
      <c r="BP184" s="208">
        <f t="shared" ca="1" si="174"/>
        <v>0</v>
      </c>
      <c r="BQ184" s="207"/>
      <c r="BR184" s="194"/>
      <c r="BS184" s="198" cm="1">
        <f t="array" ref="BS184">IFERROR(MATCH(TRUE,INDEX($B$14:$B$117&gt;=BR184,0),0),"")</f>
        <v>1</v>
      </c>
      <c r="BT184" s="194">
        <f t="shared" ca="1" si="175"/>
        <v>1.3963799927016407E-2</v>
      </c>
      <c r="BW184" s="194">
        <f t="shared" si="176"/>
        <v>0</v>
      </c>
      <c r="BX184" s="19">
        <f ca="1"/>
        <v>0</v>
      </c>
      <c r="BY184" s="208">
        <f t="shared" ca="1" si="177"/>
        <v>0</v>
      </c>
      <c r="BZ184" s="207"/>
      <c r="CA184" s="194"/>
      <c r="CB184" s="198" cm="1">
        <f t="array" ref="CB184">IFERROR(MATCH(TRUE,INDEX($B$14:$B$117&gt;=CA184,0),0),"")</f>
        <v>1</v>
      </c>
      <c r="CC184" s="194">
        <f t="shared" ca="1" si="178"/>
        <v>1.3963799927016407E-2</v>
      </c>
      <c r="CF184" s="194">
        <f t="shared" si="179"/>
        <v>0</v>
      </c>
      <c r="CG184" s="19">
        <f ca="1"/>
        <v>0</v>
      </c>
      <c r="CH184" s="208">
        <f t="shared" ca="1" si="180"/>
        <v>0</v>
      </c>
      <c r="CI184" s="207"/>
      <c r="CJ184" s="194"/>
      <c r="CK184" s="198" cm="1">
        <f t="array" ref="CK184">IFERROR(MATCH(TRUE,INDEX($B$14:$B$117&gt;=CJ184,0),0),"")</f>
        <v>1</v>
      </c>
      <c r="CL184" s="194">
        <f t="shared" ca="1" si="181"/>
        <v>1.3963799927016407E-2</v>
      </c>
      <c r="CO184" s="194">
        <f t="shared" si="182"/>
        <v>0</v>
      </c>
      <c r="CP184" s="19">
        <f ca="1"/>
        <v>0</v>
      </c>
      <c r="CQ184" s="208">
        <f t="shared" ca="1" si="183"/>
        <v>0</v>
      </c>
      <c r="CR184" s="207"/>
      <c r="CS184" s="194"/>
      <c r="CT184" s="198" cm="1">
        <f t="array" ref="CT184">IFERROR(MATCH(TRUE,INDEX($B$14:$B$117&gt;=CS184,0),0),"")</f>
        <v>1</v>
      </c>
      <c r="CU184" s="194">
        <f t="shared" ca="1" si="184"/>
        <v>1.3963799927016407E-2</v>
      </c>
      <c r="CX184" s="194">
        <f t="shared" si="185"/>
        <v>0</v>
      </c>
      <c r="CY184" s="19" t="e">
        <f ca="1"/>
        <v>#N/A</v>
      </c>
      <c r="CZ184" s="208" t="e">
        <f t="shared" ca="1" si="186"/>
        <v>#N/A</v>
      </c>
      <c r="DA184" s="207"/>
      <c r="DB184" s="194"/>
      <c r="DC184" s="198" cm="1">
        <f t="array" ref="DC184">IFERROR(MATCH(TRUE,INDEX($B$14:$B$117&gt;=DB184,0),0),"")</f>
        <v>1</v>
      </c>
      <c r="DD184" s="194">
        <f t="shared" ca="1" si="187"/>
        <v>1.3963799927016407E-2</v>
      </c>
      <c r="DG184" s="194">
        <f t="shared" si="188"/>
        <v>0</v>
      </c>
      <c r="DH184" s="19" t="e">
        <f ca="1"/>
        <v>#N/A</v>
      </c>
      <c r="DI184" s="208" t="e">
        <f t="shared" ca="1" si="189"/>
        <v>#N/A</v>
      </c>
      <c r="DJ184" s="207"/>
      <c r="DK184" s="194"/>
      <c r="DL184" s="198" cm="1">
        <f t="array" ref="DL184">IFERROR(MATCH(TRUE,INDEX($B$14:$B$117&gt;=DK184,0),0),"")</f>
        <v>1</v>
      </c>
      <c r="DM184" s="194">
        <f t="shared" ca="1" si="190"/>
        <v>1.3963799927016407E-2</v>
      </c>
      <c r="DP184" s="194">
        <f t="shared" si="191"/>
        <v>0</v>
      </c>
      <c r="DQ184" s="19" t="e">
        <f ca="1"/>
        <v>#N/A</v>
      </c>
      <c r="DR184" s="208" t="e">
        <f t="shared" ca="1" si="192"/>
        <v>#N/A</v>
      </c>
      <c r="DS184" s="207"/>
      <c r="DT184" s="194"/>
      <c r="DU184" s="198" cm="1">
        <f t="array" ref="DU184">IFERROR(MATCH(TRUE,INDEX($B$14:$B$117&gt;=DT184,0),0),"")</f>
        <v>1</v>
      </c>
      <c r="DV184" s="194">
        <f t="shared" ca="1" si="193"/>
        <v>1.3963799927016407E-2</v>
      </c>
      <c r="DY184" s="194">
        <f t="shared" si="194"/>
        <v>0</v>
      </c>
      <c r="DZ184" s="19" t="e">
        <f ca="1"/>
        <v>#N/A</v>
      </c>
      <c r="EA184" s="208" t="e">
        <f t="shared" ca="1" si="195"/>
        <v>#N/A</v>
      </c>
      <c r="EB184" s="207"/>
      <c r="EC184" s="194"/>
      <c r="ED184" s="198" cm="1">
        <f t="array" ref="ED184">IFERROR(MATCH(TRUE,INDEX($B$14:$B$117&gt;=EC184,0),0),"")</f>
        <v>1</v>
      </c>
      <c r="EE184" s="194">
        <f t="shared" ca="1" si="196"/>
        <v>1.3963799927016407E-2</v>
      </c>
      <c r="EH184" s="194">
        <f t="shared" si="197"/>
        <v>0</v>
      </c>
      <c r="EI184" s="19" t="e">
        <f ca="1"/>
        <v>#N/A</v>
      </c>
      <c r="EJ184" s="208" t="e">
        <f t="shared" ca="1" si="198"/>
        <v>#N/A</v>
      </c>
      <c r="EK184" s="207"/>
      <c r="EL184" s="194"/>
      <c r="EM184" s="198" cm="1">
        <f t="array" ref="EM184">IFERROR(MATCH(TRUE,INDEX($B$14:$B$117&gt;=EL184,0),0),"")</f>
        <v>1</v>
      </c>
      <c r="EN184" s="194">
        <f t="shared" ca="1" si="199"/>
        <v>1.3963799927016407E-2</v>
      </c>
      <c r="EQ184" s="194">
        <f t="shared" si="200"/>
        <v>0</v>
      </c>
      <c r="ER184" s="19" t="e">
        <f ca="1"/>
        <v>#N/A</v>
      </c>
      <c r="ES184" s="208" t="e">
        <f t="shared" ca="1" si="201"/>
        <v>#N/A</v>
      </c>
      <c r="ET184" s="207"/>
      <c r="EU184" s="194"/>
      <c r="EV184" s="198" cm="1">
        <f t="array" ref="EV184">IFERROR(MATCH(TRUE,INDEX($B$14:$B$117&gt;=EU184,0),0),"")</f>
        <v>1</v>
      </c>
      <c r="EW184" s="194">
        <f t="shared" ca="1" si="202"/>
        <v>1.3963799927016407E-2</v>
      </c>
      <c r="EZ184" s="194">
        <f t="shared" si="203"/>
        <v>0</v>
      </c>
      <c r="FA184" s="19" t="e">
        <f ca="1"/>
        <v>#N/A</v>
      </c>
      <c r="FB184" s="208" t="e">
        <f t="shared" ca="1" si="204"/>
        <v>#N/A</v>
      </c>
      <c r="FC184" s="207"/>
      <c r="FD184" s="194"/>
      <c r="FE184" s="198" cm="1">
        <f t="array" ref="FE184">IFERROR(MATCH(TRUE,INDEX($B$14:$B$117&gt;=FD184,0),0),"")</f>
        <v>1</v>
      </c>
      <c r="FF184" s="194">
        <f t="shared" ca="1" si="205"/>
        <v>1.3963799927016407E-2</v>
      </c>
      <c r="FI184" s="194">
        <f t="shared" si="206"/>
        <v>0</v>
      </c>
      <c r="FJ184" s="19" t="e">
        <f ca="1"/>
        <v>#N/A</v>
      </c>
      <c r="FK184" s="208" t="e">
        <f t="shared" ca="1" si="207"/>
        <v>#N/A</v>
      </c>
      <c r="FL184" s="207"/>
      <c r="FM184" s="194"/>
      <c r="FN184" s="198" cm="1">
        <f t="array" ref="FN184">IFERROR(MATCH(TRUE,INDEX($B$14:$B$117&gt;=FM184,0),0),"")</f>
        <v>1</v>
      </c>
      <c r="FO184" s="194">
        <f t="shared" ca="1" si="208"/>
        <v>1.3963799927016407E-2</v>
      </c>
      <c r="FR184" s="194">
        <f t="shared" si="209"/>
        <v>0</v>
      </c>
      <c r="FS184" s="19" t="e">
        <f ca="1"/>
        <v>#N/A</v>
      </c>
      <c r="FT184" s="208" t="e">
        <f t="shared" ca="1" si="210"/>
        <v>#N/A</v>
      </c>
      <c r="FU184" s="207"/>
      <c r="FV184" s="194"/>
      <c r="FW184" s="198" cm="1">
        <f t="array" ref="FW184">IFERROR(MATCH(TRUE,INDEX($B$14:$B$117&gt;=FV184,0),0),"")</f>
        <v>1</v>
      </c>
      <c r="FX184" s="194">
        <f t="shared" ca="1" si="211"/>
        <v>1.3963799927016407E-2</v>
      </c>
      <c r="GA184" s="194">
        <f t="shared" si="212"/>
        <v>0</v>
      </c>
      <c r="GB184" s="19" t="e">
        <f ca="1"/>
        <v>#N/A</v>
      </c>
      <c r="GC184" s="208" t="e">
        <f t="shared" ca="1" si="213"/>
        <v>#N/A</v>
      </c>
    </row>
    <row r="185" spans="6:185" x14ac:dyDescent="0.2">
      <c r="F185" s="207"/>
      <c r="G185" s="194"/>
      <c r="H185" s="198" cm="1">
        <f t="array" ref="H185">IFERROR(MATCH(TRUE,INDEX($B$14:$B$117&gt;=G185,0),0),"")</f>
        <v>1</v>
      </c>
      <c r="I185" s="194">
        <f t="shared" ca="1" si="158"/>
        <v>1.3963799927016407E-2</v>
      </c>
      <c r="L185" s="194">
        <f t="shared" si="214"/>
        <v>0</v>
      </c>
      <c r="M185" s="19">
        <f ca="1"/>
        <v>0</v>
      </c>
      <c r="N185" s="208">
        <f t="shared" ca="1" si="215"/>
        <v>0</v>
      </c>
      <c r="O185" s="207"/>
      <c r="P185" s="194"/>
      <c r="Q185" s="198" cm="1">
        <f t="array" ref="Q185">IFERROR(MATCH(TRUE,INDEX($B$14:$B$117&gt;=P185,0),0),"")</f>
        <v>1</v>
      </c>
      <c r="R185" s="194">
        <f t="shared" ca="1" si="159"/>
        <v>1.3963799927016407E-2</v>
      </c>
      <c r="U185" s="194">
        <f t="shared" si="216"/>
        <v>0</v>
      </c>
      <c r="V185" s="19">
        <f ca="1"/>
        <v>0</v>
      </c>
      <c r="W185" s="208">
        <f t="shared" ca="1" si="217"/>
        <v>0</v>
      </c>
      <c r="X185" s="207"/>
      <c r="Y185" s="194"/>
      <c r="Z185" s="198" cm="1">
        <f t="array" ref="Z185">IFERROR(MATCH(TRUE,INDEX($B$14:$B$117&gt;=Y185,0),0),"")</f>
        <v>1</v>
      </c>
      <c r="AA185" s="194">
        <f t="shared" ca="1" si="160"/>
        <v>1.3963799927016407E-2</v>
      </c>
      <c r="AD185" s="194">
        <f t="shared" si="161"/>
        <v>0</v>
      </c>
      <c r="AE185" s="19">
        <f ca="1"/>
        <v>0</v>
      </c>
      <c r="AF185" s="208">
        <f t="shared" ca="1" si="162"/>
        <v>0</v>
      </c>
      <c r="AG185" s="207"/>
      <c r="AH185" s="194"/>
      <c r="AI185" s="198" cm="1">
        <f t="array" ref="AI185">IFERROR(MATCH(TRUE,INDEX($B$14:$B$117&gt;=AH185,0),0),"")</f>
        <v>1</v>
      </c>
      <c r="AJ185" s="194">
        <f t="shared" ca="1" si="163"/>
        <v>1.3963799927016407E-2</v>
      </c>
      <c r="AM185" s="194">
        <f t="shared" si="164"/>
        <v>0</v>
      </c>
      <c r="AN185" s="19">
        <f ca="1"/>
        <v>0</v>
      </c>
      <c r="AO185" s="208">
        <f t="shared" ca="1" si="165"/>
        <v>0</v>
      </c>
      <c r="AP185" s="207"/>
      <c r="AQ185" s="194"/>
      <c r="AR185" s="198" cm="1">
        <f t="array" ref="AR185">IFERROR(MATCH(TRUE,INDEX($B$14:$B$117&gt;=AQ185,0),0),"")</f>
        <v>1</v>
      </c>
      <c r="AS185" s="194">
        <f t="shared" ca="1" si="166"/>
        <v>1.3963799927016407E-2</v>
      </c>
      <c r="AV185" s="194">
        <f t="shared" si="167"/>
        <v>0</v>
      </c>
      <c r="AW185" s="19">
        <f ca="1"/>
        <v>0</v>
      </c>
      <c r="AX185" s="208">
        <f t="shared" ca="1" si="168"/>
        <v>0</v>
      </c>
      <c r="AY185" s="207"/>
      <c r="AZ185" s="194"/>
      <c r="BA185" s="198" cm="1">
        <f t="array" ref="BA185">IFERROR(MATCH(TRUE,INDEX($B$14:$B$117&gt;=AZ185,0),0),"")</f>
        <v>1</v>
      </c>
      <c r="BB185" s="194">
        <f t="shared" ca="1" si="169"/>
        <v>1.3963799927016407E-2</v>
      </c>
      <c r="BE185" s="194">
        <f t="shared" si="170"/>
        <v>0</v>
      </c>
      <c r="BF185" s="19">
        <f ca="1"/>
        <v>0</v>
      </c>
      <c r="BG185" s="208">
        <f t="shared" ca="1" si="171"/>
        <v>0</v>
      </c>
      <c r="BH185" s="207"/>
      <c r="BI185" s="194"/>
      <c r="BJ185" s="198" cm="1">
        <f t="array" ref="BJ185">IFERROR(MATCH(TRUE,INDEX($B$14:$B$117&gt;=BI185,0),0),"")</f>
        <v>1</v>
      </c>
      <c r="BK185" s="194">
        <f t="shared" ca="1" si="172"/>
        <v>1.3963799927016407E-2</v>
      </c>
      <c r="BN185" s="194">
        <f t="shared" si="173"/>
        <v>0</v>
      </c>
      <c r="BO185" s="19">
        <f ca="1"/>
        <v>0</v>
      </c>
      <c r="BP185" s="208">
        <f t="shared" ca="1" si="174"/>
        <v>0</v>
      </c>
      <c r="BQ185" s="207"/>
      <c r="BR185" s="194"/>
      <c r="BS185" s="198" cm="1">
        <f t="array" ref="BS185">IFERROR(MATCH(TRUE,INDEX($B$14:$B$117&gt;=BR185,0),0),"")</f>
        <v>1</v>
      </c>
      <c r="BT185" s="194">
        <f t="shared" ca="1" si="175"/>
        <v>1.3963799927016407E-2</v>
      </c>
      <c r="BW185" s="194">
        <f t="shared" si="176"/>
        <v>0</v>
      </c>
      <c r="BX185" s="19">
        <f ca="1"/>
        <v>0</v>
      </c>
      <c r="BY185" s="208">
        <f t="shared" ca="1" si="177"/>
        <v>0</v>
      </c>
      <c r="BZ185" s="207"/>
      <c r="CA185" s="194"/>
      <c r="CB185" s="198" cm="1">
        <f t="array" ref="CB185">IFERROR(MATCH(TRUE,INDEX($B$14:$B$117&gt;=CA185,0),0),"")</f>
        <v>1</v>
      </c>
      <c r="CC185" s="194">
        <f t="shared" ca="1" si="178"/>
        <v>1.3963799927016407E-2</v>
      </c>
      <c r="CF185" s="194">
        <f t="shared" si="179"/>
        <v>0</v>
      </c>
      <c r="CG185" s="19">
        <f ca="1"/>
        <v>0</v>
      </c>
      <c r="CH185" s="208">
        <f t="shared" ca="1" si="180"/>
        <v>0</v>
      </c>
      <c r="CI185" s="207"/>
      <c r="CJ185" s="194"/>
      <c r="CK185" s="198" cm="1">
        <f t="array" ref="CK185">IFERROR(MATCH(TRUE,INDEX($B$14:$B$117&gt;=CJ185,0),0),"")</f>
        <v>1</v>
      </c>
      <c r="CL185" s="194">
        <f t="shared" ca="1" si="181"/>
        <v>1.3963799927016407E-2</v>
      </c>
      <c r="CO185" s="194">
        <f t="shared" si="182"/>
        <v>0</v>
      </c>
      <c r="CP185" s="19">
        <f ca="1"/>
        <v>0</v>
      </c>
      <c r="CQ185" s="208">
        <f t="shared" ca="1" si="183"/>
        <v>0</v>
      </c>
      <c r="CR185" s="207"/>
      <c r="CS185" s="194"/>
      <c r="CT185" s="198" cm="1">
        <f t="array" ref="CT185">IFERROR(MATCH(TRUE,INDEX($B$14:$B$117&gt;=CS185,0),0),"")</f>
        <v>1</v>
      </c>
      <c r="CU185" s="194">
        <f t="shared" ca="1" si="184"/>
        <v>1.3963799927016407E-2</v>
      </c>
      <c r="CX185" s="194">
        <f t="shared" si="185"/>
        <v>0</v>
      </c>
      <c r="CY185" s="19" t="e">
        <f ca="1"/>
        <v>#N/A</v>
      </c>
      <c r="CZ185" s="208" t="e">
        <f t="shared" ca="1" si="186"/>
        <v>#N/A</v>
      </c>
      <c r="DA185" s="207"/>
      <c r="DB185" s="194"/>
      <c r="DC185" s="198" cm="1">
        <f t="array" ref="DC185">IFERROR(MATCH(TRUE,INDEX($B$14:$B$117&gt;=DB185,0),0),"")</f>
        <v>1</v>
      </c>
      <c r="DD185" s="194">
        <f t="shared" ca="1" si="187"/>
        <v>1.3963799927016407E-2</v>
      </c>
      <c r="DG185" s="194">
        <f t="shared" si="188"/>
        <v>0</v>
      </c>
      <c r="DH185" s="19" t="e">
        <f ca="1"/>
        <v>#N/A</v>
      </c>
      <c r="DI185" s="208" t="e">
        <f t="shared" ca="1" si="189"/>
        <v>#N/A</v>
      </c>
      <c r="DJ185" s="207"/>
      <c r="DK185" s="194"/>
      <c r="DL185" s="198" cm="1">
        <f t="array" ref="DL185">IFERROR(MATCH(TRUE,INDEX($B$14:$B$117&gt;=DK185,0),0),"")</f>
        <v>1</v>
      </c>
      <c r="DM185" s="194">
        <f t="shared" ca="1" si="190"/>
        <v>1.3963799927016407E-2</v>
      </c>
      <c r="DP185" s="194">
        <f t="shared" si="191"/>
        <v>0</v>
      </c>
      <c r="DQ185" s="19" t="e">
        <f ca="1"/>
        <v>#N/A</v>
      </c>
      <c r="DR185" s="208" t="e">
        <f t="shared" ca="1" si="192"/>
        <v>#N/A</v>
      </c>
      <c r="DS185" s="207"/>
      <c r="DT185" s="194"/>
      <c r="DU185" s="198" cm="1">
        <f t="array" ref="DU185">IFERROR(MATCH(TRUE,INDEX($B$14:$B$117&gt;=DT185,0),0),"")</f>
        <v>1</v>
      </c>
      <c r="DV185" s="194">
        <f t="shared" ca="1" si="193"/>
        <v>1.3963799927016407E-2</v>
      </c>
      <c r="DY185" s="194">
        <f t="shared" si="194"/>
        <v>0</v>
      </c>
      <c r="DZ185" s="19" t="e">
        <f ca="1"/>
        <v>#N/A</v>
      </c>
      <c r="EA185" s="208" t="e">
        <f t="shared" ca="1" si="195"/>
        <v>#N/A</v>
      </c>
      <c r="EB185" s="207"/>
      <c r="EC185" s="194"/>
      <c r="ED185" s="198" cm="1">
        <f t="array" ref="ED185">IFERROR(MATCH(TRUE,INDEX($B$14:$B$117&gt;=EC185,0),0),"")</f>
        <v>1</v>
      </c>
      <c r="EE185" s="194">
        <f t="shared" ca="1" si="196"/>
        <v>1.3963799927016407E-2</v>
      </c>
      <c r="EH185" s="194">
        <f t="shared" si="197"/>
        <v>0</v>
      </c>
      <c r="EI185" s="19" t="e">
        <f ca="1"/>
        <v>#N/A</v>
      </c>
      <c r="EJ185" s="208" t="e">
        <f t="shared" ca="1" si="198"/>
        <v>#N/A</v>
      </c>
      <c r="EK185" s="207"/>
      <c r="EL185" s="194"/>
      <c r="EM185" s="198" cm="1">
        <f t="array" ref="EM185">IFERROR(MATCH(TRUE,INDEX($B$14:$B$117&gt;=EL185,0),0),"")</f>
        <v>1</v>
      </c>
      <c r="EN185" s="194">
        <f t="shared" ca="1" si="199"/>
        <v>1.3963799927016407E-2</v>
      </c>
      <c r="EQ185" s="194">
        <f t="shared" si="200"/>
        <v>0</v>
      </c>
      <c r="ER185" s="19" t="e">
        <f ca="1"/>
        <v>#N/A</v>
      </c>
      <c r="ES185" s="208" t="e">
        <f t="shared" ca="1" si="201"/>
        <v>#N/A</v>
      </c>
      <c r="ET185" s="207"/>
      <c r="EU185" s="194"/>
      <c r="EV185" s="198" cm="1">
        <f t="array" ref="EV185">IFERROR(MATCH(TRUE,INDEX($B$14:$B$117&gt;=EU185,0),0),"")</f>
        <v>1</v>
      </c>
      <c r="EW185" s="194">
        <f t="shared" ca="1" si="202"/>
        <v>1.3963799927016407E-2</v>
      </c>
      <c r="EZ185" s="194">
        <f t="shared" si="203"/>
        <v>0</v>
      </c>
      <c r="FA185" s="19" t="e">
        <f ca="1"/>
        <v>#N/A</v>
      </c>
      <c r="FB185" s="208" t="e">
        <f t="shared" ca="1" si="204"/>
        <v>#N/A</v>
      </c>
      <c r="FC185" s="207"/>
      <c r="FD185" s="194"/>
      <c r="FE185" s="198" cm="1">
        <f t="array" ref="FE185">IFERROR(MATCH(TRUE,INDEX($B$14:$B$117&gt;=FD185,0),0),"")</f>
        <v>1</v>
      </c>
      <c r="FF185" s="194">
        <f t="shared" ca="1" si="205"/>
        <v>1.3963799927016407E-2</v>
      </c>
      <c r="FI185" s="194">
        <f t="shared" si="206"/>
        <v>0</v>
      </c>
      <c r="FJ185" s="19" t="e">
        <f ca="1"/>
        <v>#N/A</v>
      </c>
      <c r="FK185" s="208" t="e">
        <f t="shared" ca="1" si="207"/>
        <v>#N/A</v>
      </c>
      <c r="FL185" s="207"/>
      <c r="FM185" s="194"/>
      <c r="FN185" s="198" cm="1">
        <f t="array" ref="FN185">IFERROR(MATCH(TRUE,INDEX($B$14:$B$117&gt;=FM185,0),0),"")</f>
        <v>1</v>
      </c>
      <c r="FO185" s="194">
        <f t="shared" ca="1" si="208"/>
        <v>1.3963799927016407E-2</v>
      </c>
      <c r="FR185" s="194">
        <f t="shared" si="209"/>
        <v>0</v>
      </c>
      <c r="FS185" s="19" t="e">
        <f ca="1"/>
        <v>#N/A</v>
      </c>
      <c r="FT185" s="208" t="e">
        <f t="shared" ca="1" si="210"/>
        <v>#N/A</v>
      </c>
      <c r="FU185" s="207"/>
      <c r="FV185" s="194"/>
      <c r="FW185" s="198" cm="1">
        <f t="array" ref="FW185">IFERROR(MATCH(TRUE,INDEX($B$14:$B$117&gt;=FV185,0),0),"")</f>
        <v>1</v>
      </c>
      <c r="FX185" s="194">
        <f t="shared" ca="1" si="211"/>
        <v>1.3963799927016407E-2</v>
      </c>
      <c r="GA185" s="194">
        <f t="shared" si="212"/>
        <v>0</v>
      </c>
      <c r="GB185" s="19" t="e">
        <f ca="1"/>
        <v>#N/A</v>
      </c>
      <c r="GC185" s="208" t="e">
        <f t="shared" ca="1" si="213"/>
        <v>#N/A</v>
      </c>
    </row>
    <row r="186" spans="6:185" x14ac:dyDescent="0.2">
      <c r="F186" s="207"/>
      <c r="G186" s="194"/>
      <c r="H186" s="198" cm="1">
        <f t="array" ref="H186">IFERROR(MATCH(TRUE,INDEX($B$14:$B$117&gt;=G186,0),0),"")</f>
        <v>1</v>
      </c>
      <c r="I186" s="194">
        <f t="shared" ca="1" si="158"/>
        <v>1.3963799927016407E-2</v>
      </c>
      <c r="L186" s="194">
        <f t="shared" si="214"/>
        <v>0</v>
      </c>
      <c r="M186" s="19">
        <f ca="1"/>
        <v>0</v>
      </c>
      <c r="N186" s="208">
        <f t="shared" ca="1" si="215"/>
        <v>0</v>
      </c>
      <c r="O186" s="207"/>
      <c r="P186" s="194"/>
      <c r="Q186" s="198" cm="1">
        <f t="array" ref="Q186">IFERROR(MATCH(TRUE,INDEX($B$14:$B$117&gt;=P186,0),0),"")</f>
        <v>1</v>
      </c>
      <c r="R186" s="194">
        <f t="shared" ca="1" si="159"/>
        <v>1.3963799927016407E-2</v>
      </c>
      <c r="U186" s="194">
        <f t="shared" si="216"/>
        <v>0</v>
      </c>
      <c r="V186" s="19">
        <f ca="1"/>
        <v>0</v>
      </c>
      <c r="W186" s="208">
        <f t="shared" ca="1" si="217"/>
        <v>0</v>
      </c>
      <c r="X186" s="207"/>
      <c r="Y186" s="194"/>
      <c r="Z186" s="198" cm="1">
        <f t="array" ref="Z186">IFERROR(MATCH(TRUE,INDEX($B$14:$B$117&gt;=Y186,0),0),"")</f>
        <v>1</v>
      </c>
      <c r="AA186" s="194">
        <f t="shared" ca="1" si="160"/>
        <v>1.3963799927016407E-2</v>
      </c>
      <c r="AD186" s="194">
        <f t="shared" si="161"/>
        <v>0</v>
      </c>
      <c r="AE186" s="19">
        <f ca="1"/>
        <v>0</v>
      </c>
      <c r="AF186" s="208">
        <f t="shared" ca="1" si="162"/>
        <v>0</v>
      </c>
      <c r="AG186" s="207"/>
      <c r="AH186" s="194"/>
      <c r="AI186" s="198" cm="1">
        <f t="array" ref="AI186">IFERROR(MATCH(TRUE,INDEX($B$14:$B$117&gt;=AH186,0),0),"")</f>
        <v>1</v>
      </c>
      <c r="AJ186" s="194">
        <f t="shared" ca="1" si="163"/>
        <v>1.3963799927016407E-2</v>
      </c>
      <c r="AM186" s="194">
        <f t="shared" si="164"/>
        <v>0</v>
      </c>
      <c r="AN186" s="19">
        <f ca="1"/>
        <v>0</v>
      </c>
      <c r="AO186" s="208">
        <f t="shared" ca="1" si="165"/>
        <v>0</v>
      </c>
      <c r="AP186" s="207"/>
      <c r="AQ186" s="194"/>
      <c r="AR186" s="198" cm="1">
        <f t="array" ref="AR186">IFERROR(MATCH(TRUE,INDEX($B$14:$B$117&gt;=AQ186,0),0),"")</f>
        <v>1</v>
      </c>
      <c r="AS186" s="194">
        <f t="shared" ca="1" si="166"/>
        <v>1.3963799927016407E-2</v>
      </c>
      <c r="AV186" s="194">
        <f t="shared" si="167"/>
        <v>0</v>
      </c>
      <c r="AW186" s="19">
        <f ca="1"/>
        <v>0</v>
      </c>
      <c r="AX186" s="208">
        <f t="shared" ca="1" si="168"/>
        <v>0</v>
      </c>
      <c r="AY186" s="207"/>
      <c r="AZ186" s="194"/>
      <c r="BA186" s="198" cm="1">
        <f t="array" ref="BA186">IFERROR(MATCH(TRUE,INDEX($B$14:$B$117&gt;=AZ186,0),0),"")</f>
        <v>1</v>
      </c>
      <c r="BB186" s="194">
        <f t="shared" ca="1" si="169"/>
        <v>1.3963799927016407E-2</v>
      </c>
      <c r="BE186" s="194">
        <f t="shared" si="170"/>
        <v>0</v>
      </c>
      <c r="BF186" s="19">
        <f ca="1"/>
        <v>0</v>
      </c>
      <c r="BG186" s="208">
        <f t="shared" ca="1" si="171"/>
        <v>0</v>
      </c>
      <c r="BH186" s="207"/>
      <c r="BI186" s="194"/>
      <c r="BJ186" s="198" cm="1">
        <f t="array" ref="BJ186">IFERROR(MATCH(TRUE,INDEX($B$14:$B$117&gt;=BI186,0),0),"")</f>
        <v>1</v>
      </c>
      <c r="BK186" s="194">
        <f t="shared" ca="1" si="172"/>
        <v>1.3963799927016407E-2</v>
      </c>
      <c r="BN186" s="194">
        <f t="shared" si="173"/>
        <v>0</v>
      </c>
      <c r="BO186" s="19">
        <f ca="1"/>
        <v>0</v>
      </c>
      <c r="BP186" s="208">
        <f t="shared" ca="1" si="174"/>
        <v>0</v>
      </c>
      <c r="BQ186" s="207"/>
      <c r="BR186" s="194"/>
      <c r="BS186" s="198" cm="1">
        <f t="array" ref="BS186">IFERROR(MATCH(TRUE,INDEX($B$14:$B$117&gt;=BR186,0),0),"")</f>
        <v>1</v>
      </c>
      <c r="BT186" s="194">
        <f t="shared" ca="1" si="175"/>
        <v>1.3963799927016407E-2</v>
      </c>
      <c r="BW186" s="194">
        <f t="shared" si="176"/>
        <v>0</v>
      </c>
      <c r="BX186" s="19">
        <f ca="1"/>
        <v>0</v>
      </c>
      <c r="BY186" s="208">
        <f t="shared" ca="1" si="177"/>
        <v>0</v>
      </c>
      <c r="BZ186" s="207"/>
      <c r="CA186" s="194"/>
      <c r="CB186" s="198" cm="1">
        <f t="array" ref="CB186">IFERROR(MATCH(TRUE,INDEX($B$14:$B$117&gt;=CA186,0),0),"")</f>
        <v>1</v>
      </c>
      <c r="CC186" s="194">
        <f t="shared" ca="1" si="178"/>
        <v>1.3963799927016407E-2</v>
      </c>
      <c r="CF186" s="194">
        <f t="shared" si="179"/>
        <v>0</v>
      </c>
      <c r="CG186" s="19">
        <f ca="1"/>
        <v>0</v>
      </c>
      <c r="CH186" s="208">
        <f t="shared" ca="1" si="180"/>
        <v>0</v>
      </c>
      <c r="CI186" s="207"/>
      <c r="CJ186" s="194"/>
      <c r="CK186" s="198" cm="1">
        <f t="array" ref="CK186">IFERROR(MATCH(TRUE,INDEX($B$14:$B$117&gt;=CJ186,0),0),"")</f>
        <v>1</v>
      </c>
      <c r="CL186" s="194">
        <f t="shared" ca="1" si="181"/>
        <v>1.3963799927016407E-2</v>
      </c>
      <c r="CO186" s="194">
        <f t="shared" si="182"/>
        <v>0</v>
      </c>
      <c r="CP186" s="19">
        <f ca="1"/>
        <v>0</v>
      </c>
      <c r="CQ186" s="208">
        <f t="shared" ca="1" si="183"/>
        <v>0</v>
      </c>
      <c r="CR186" s="207"/>
      <c r="CS186" s="194"/>
      <c r="CT186" s="198" cm="1">
        <f t="array" ref="CT186">IFERROR(MATCH(TRUE,INDEX($B$14:$B$117&gt;=CS186,0),0),"")</f>
        <v>1</v>
      </c>
      <c r="CU186" s="194">
        <f t="shared" ca="1" si="184"/>
        <v>1.3963799927016407E-2</v>
      </c>
      <c r="CX186" s="194">
        <f t="shared" si="185"/>
        <v>0</v>
      </c>
      <c r="CY186" s="19" t="e">
        <f ca="1"/>
        <v>#N/A</v>
      </c>
      <c r="CZ186" s="208" t="e">
        <f t="shared" ca="1" si="186"/>
        <v>#N/A</v>
      </c>
      <c r="DA186" s="207"/>
      <c r="DB186" s="194"/>
      <c r="DC186" s="198" cm="1">
        <f t="array" ref="DC186">IFERROR(MATCH(TRUE,INDEX($B$14:$B$117&gt;=DB186,0),0),"")</f>
        <v>1</v>
      </c>
      <c r="DD186" s="194">
        <f t="shared" ca="1" si="187"/>
        <v>1.3963799927016407E-2</v>
      </c>
      <c r="DG186" s="194">
        <f t="shared" si="188"/>
        <v>0</v>
      </c>
      <c r="DH186" s="19" t="e">
        <f ca="1"/>
        <v>#N/A</v>
      </c>
      <c r="DI186" s="208" t="e">
        <f t="shared" ca="1" si="189"/>
        <v>#N/A</v>
      </c>
      <c r="DJ186" s="207"/>
      <c r="DK186" s="194"/>
      <c r="DL186" s="198" cm="1">
        <f t="array" ref="DL186">IFERROR(MATCH(TRUE,INDEX($B$14:$B$117&gt;=DK186,0),0),"")</f>
        <v>1</v>
      </c>
      <c r="DM186" s="194">
        <f t="shared" ca="1" si="190"/>
        <v>1.3963799927016407E-2</v>
      </c>
      <c r="DP186" s="194">
        <f t="shared" si="191"/>
        <v>0</v>
      </c>
      <c r="DQ186" s="19" t="e">
        <f ca="1"/>
        <v>#N/A</v>
      </c>
      <c r="DR186" s="208" t="e">
        <f t="shared" ca="1" si="192"/>
        <v>#N/A</v>
      </c>
      <c r="DS186" s="207"/>
      <c r="DT186" s="194"/>
      <c r="DU186" s="198" cm="1">
        <f t="array" ref="DU186">IFERROR(MATCH(TRUE,INDEX($B$14:$B$117&gt;=DT186,0),0),"")</f>
        <v>1</v>
      </c>
      <c r="DV186" s="194">
        <f t="shared" ca="1" si="193"/>
        <v>1.3963799927016407E-2</v>
      </c>
      <c r="DY186" s="194">
        <f t="shared" si="194"/>
        <v>0</v>
      </c>
      <c r="DZ186" s="19" t="e">
        <f ca="1"/>
        <v>#N/A</v>
      </c>
      <c r="EA186" s="208" t="e">
        <f t="shared" ca="1" si="195"/>
        <v>#N/A</v>
      </c>
      <c r="EB186" s="207"/>
      <c r="EC186" s="194"/>
      <c r="ED186" s="198" cm="1">
        <f t="array" ref="ED186">IFERROR(MATCH(TRUE,INDEX($B$14:$B$117&gt;=EC186,0),0),"")</f>
        <v>1</v>
      </c>
      <c r="EE186" s="194">
        <f t="shared" ca="1" si="196"/>
        <v>1.3963799927016407E-2</v>
      </c>
      <c r="EH186" s="194">
        <f t="shared" si="197"/>
        <v>0</v>
      </c>
      <c r="EI186" s="19" t="e">
        <f ca="1"/>
        <v>#N/A</v>
      </c>
      <c r="EJ186" s="208" t="e">
        <f t="shared" ca="1" si="198"/>
        <v>#N/A</v>
      </c>
      <c r="EK186" s="207"/>
      <c r="EL186" s="194"/>
      <c r="EM186" s="198" cm="1">
        <f t="array" ref="EM186">IFERROR(MATCH(TRUE,INDEX($B$14:$B$117&gt;=EL186,0),0),"")</f>
        <v>1</v>
      </c>
      <c r="EN186" s="194">
        <f t="shared" ca="1" si="199"/>
        <v>1.3963799927016407E-2</v>
      </c>
      <c r="EQ186" s="194">
        <f t="shared" si="200"/>
        <v>0</v>
      </c>
      <c r="ER186" s="19" t="e">
        <f ca="1"/>
        <v>#N/A</v>
      </c>
      <c r="ES186" s="208" t="e">
        <f t="shared" ca="1" si="201"/>
        <v>#N/A</v>
      </c>
      <c r="ET186" s="207"/>
      <c r="EU186" s="194"/>
      <c r="EV186" s="198" cm="1">
        <f t="array" ref="EV186">IFERROR(MATCH(TRUE,INDEX($B$14:$B$117&gt;=EU186,0),0),"")</f>
        <v>1</v>
      </c>
      <c r="EW186" s="194">
        <f t="shared" ca="1" si="202"/>
        <v>1.3963799927016407E-2</v>
      </c>
      <c r="EZ186" s="194">
        <f t="shared" si="203"/>
        <v>0</v>
      </c>
      <c r="FA186" s="19" t="e">
        <f ca="1"/>
        <v>#N/A</v>
      </c>
      <c r="FB186" s="208" t="e">
        <f t="shared" ca="1" si="204"/>
        <v>#N/A</v>
      </c>
      <c r="FC186" s="207"/>
      <c r="FD186" s="194"/>
      <c r="FE186" s="198" cm="1">
        <f t="array" ref="FE186">IFERROR(MATCH(TRUE,INDEX($B$14:$B$117&gt;=FD186,0),0),"")</f>
        <v>1</v>
      </c>
      <c r="FF186" s="194">
        <f t="shared" ca="1" si="205"/>
        <v>1.3963799927016407E-2</v>
      </c>
      <c r="FI186" s="194">
        <f t="shared" si="206"/>
        <v>0</v>
      </c>
      <c r="FJ186" s="19" t="e">
        <f ca="1"/>
        <v>#N/A</v>
      </c>
      <c r="FK186" s="208" t="e">
        <f t="shared" ca="1" si="207"/>
        <v>#N/A</v>
      </c>
      <c r="FL186" s="207"/>
      <c r="FM186" s="194"/>
      <c r="FN186" s="198" cm="1">
        <f t="array" ref="FN186">IFERROR(MATCH(TRUE,INDEX($B$14:$B$117&gt;=FM186,0),0),"")</f>
        <v>1</v>
      </c>
      <c r="FO186" s="194">
        <f t="shared" ca="1" si="208"/>
        <v>1.3963799927016407E-2</v>
      </c>
      <c r="FR186" s="194">
        <f t="shared" si="209"/>
        <v>0</v>
      </c>
      <c r="FS186" s="19" t="e">
        <f ca="1"/>
        <v>#N/A</v>
      </c>
      <c r="FT186" s="208" t="e">
        <f t="shared" ca="1" si="210"/>
        <v>#N/A</v>
      </c>
      <c r="FU186" s="207"/>
      <c r="FV186" s="194"/>
      <c r="FW186" s="198" cm="1">
        <f t="array" ref="FW186">IFERROR(MATCH(TRUE,INDEX($B$14:$B$117&gt;=FV186,0),0),"")</f>
        <v>1</v>
      </c>
      <c r="FX186" s="194">
        <f t="shared" ca="1" si="211"/>
        <v>1.3963799927016407E-2</v>
      </c>
      <c r="GA186" s="194">
        <f t="shared" si="212"/>
        <v>0</v>
      </c>
      <c r="GB186" s="19" t="e">
        <f ca="1"/>
        <v>#N/A</v>
      </c>
      <c r="GC186" s="208" t="e">
        <f t="shared" ca="1" si="213"/>
        <v>#N/A</v>
      </c>
    </row>
    <row r="187" spans="6:185" x14ac:dyDescent="0.2">
      <c r="F187" s="207"/>
      <c r="G187" s="194"/>
      <c r="H187" s="198" cm="1">
        <f t="array" ref="H187">IFERROR(MATCH(TRUE,INDEX($B$14:$B$117&gt;=G187,0),0),"")</f>
        <v>1</v>
      </c>
      <c r="I187" s="194">
        <f t="shared" ca="1" si="158"/>
        <v>1.3963799927016407E-2</v>
      </c>
      <c r="L187" s="194">
        <f t="shared" si="214"/>
        <v>0</v>
      </c>
      <c r="M187" s="19">
        <f ca="1"/>
        <v>0</v>
      </c>
      <c r="N187" s="208">
        <f t="shared" ca="1" si="215"/>
        <v>0</v>
      </c>
      <c r="O187" s="207"/>
      <c r="P187" s="194"/>
      <c r="Q187" s="198" cm="1">
        <f t="array" ref="Q187">IFERROR(MATCH(TRUE,INDEX($B$14:$B$117&gt;=P187,0),0),"")</f>
        <v>1</v>
      </c>
      <c r="R187" s="194">
        <f t="shared" ca="1" si="159"/>
        <v>1.3963799927016407E-2</v>
      </c>
      <c r="U187" s="194">
        <f t="shared" si="216"/>
        <v>0</v>
      </c>
      <c r="V187" s="19">
        <f ca="1"/>
        <v>0</v>
      </c>
      <c r="W187" s="208">
        <f t="shared" ca="1" si="217"/>
        <v>0</v>
      </c>
      <c r="X187" s="207"/>
      <c r="Y187" s="194"/>
      <c r="Z187" s="198" cm="1">
        <f t="array" ref="Z187">IFERROR(MATCH(TRUE,INDEX($B$14:$B$117&gt;=Y187,0),0),"")</f>
        <v>1</v>
      </c>
      <c r="AA187" s="194">
        <f t="shared" ca="1" si="160"/>
        <v>1.3963799927016407E-2</v>
      </c>
      <c r="AD187" s="194">
        <f t="shared" si="161"/>
        <v>0</v>
      </c>
      <c r="AE187" s="19">
        <f ca="1"/>
        <v>0</v>
      </c>
      <c r="AF187" s="208">
        <f t="shared" ca="1" si="162"/>
        <v>0</v>
      </c>
      <c r="AG187" s="207"/>
      <c r="AH187" s="194"/>
      <c r="AI187" s="198" cm="1">
        <f t="array" ref="AI187">IFERROR(MATCH(TRUE,INDEX($B$14:$B$117&gt;=AH187,0),0),"")</f>
        <v>1</v>
      </c>
      <c r="AJ187" s="194">
        <f t="shared" ca="1" si="163"/>
        <v>1.3963799927016407E-2</v>
      </c>
      <c r="AM187" s="194">
        <f t="shared" si="164"/>
        <v>0</v>
      </c>
      <c r="AN187" s="19">
        <f ca="1"/>
        <v>0</v>
      </c>
      <c r="AO187" s="208">
        <f t="shared" ca="1" si="165"/>
        <v>0</v>
      </c>
      <c r="AP187" s="207"/>
      <c r="AQ187" s="194"/>
      <c r="AR187" s="198" cm="1">
        <f t="array" ref="AR187">IFERROR(MATCH(TRUE,INDEX($B$14:$B$117&gt;=AQ187,0),0),"")</f>
        <v>1</v>
      </c>
      <c r="AS187" s="194">
        <f t="shared" ca="1" si="166"/>
        <v>1.3963799927016407E-2</v>
      </c>
      <c r="AV187" s="194">
        <f t="shared" si="167"/>
        <v>0</v>
      </c>
      <c r="AW187" s="19">
        <f ca="1"/>
        <v>0</v>
      </c>
      <c r="AX187" s="208">
        <f t="shared" ca="1" si="168"/>
        <v>0</v>
      </c>
      <c r="AY187" s="207"/>
      <c r="AZ187" s="194"/>
      <c r="BA187" s="198" cm="1">
        <f t="array" ref="BA187">IFERROR(MATCH(TRUE,INDEX($B$14:$B$117&gt;=AZ187,0),0),"")</f>
        <v>1</v>
      </c>
      <c r="BB187" s="194">
        <f t="shared" ca="1" si="169"/>
        <v>1.3963799927016407E-2</v>
      </c>
      <c r="BE187" s="194">
        <f t="shared" si="170"/>
        <v>0</v>
      </c>
      <c r="BF187" s="19">
        <f ca="1"/>
        <v>0</v>
      </c>
      <c r="BG187" s="208">
        <f t="shared" ca="1" si="171"/>
        <v>0</v>
      </c>
      <c r="BH187" s="207"/>
      <c r="BI187" s="194"/>
      <c r="BJ187" s="198" cm="1">
        <f t="array" ref="BJ187">IFERROR(MATCH(TRUE,INDEX($B$14:$B$117&gt;=BI187,0),0),"")</f>
        <v>1</v>
      </c>
      <c r="BK187" s="194">
        <f t="shared" ca="1" si="172"/>
        <v>1.3963799927016407E-2</v>
      </c>
      <c r="BN187" s="194">
        <f t="shared" si="173"/>
        <v>0</v>
      </c>
      <c r="BO187" s="19">
        <f ca="1"/>
        <v>0</v>
      </c>
      <c r="BP187" s="208">
        <f t="shared" ca="1" si="174"/>
        <v>0</v>
      </c>
      <c r="BQ187" s="207"/>
      <c r="BR187" s="194"/>
      <c r="BS187" s="198" cm="1">
        <f t="array" ref="BS187">IFERROR(MATCH(TRUE,INDEX($B$14:$B$117&gt;=BR187,0),0),"")</f>
        <v>1</v>
      </c>
      <c r="BT187" s="194">
        <f t="shared" ca="1" si="175"/>
        <v>1.3963799927016407E-2</v>
      </c>
      <c r="BW187" s="194">
        <f t="shared" si="176"/>
        <v>0</v>
      </c>
      <c r="BX187" s="19">
        <f ca="1"/>
        <v>0</v>
      </c>
      <c r="BY187" s="208">
        <f t="shared" ca="1" si="177"/>
        <v>0</v>
      </c>
      <c r="BZ187" s="207"/>
      <c r="CA187" s="194"/>
      <c r="CB187" s="198" cm="1">
        <f t="array" ref="CB187">IFERROR(MATCH(TRUE,INDEX($B$14:$B$117&gt;=CA187,0),0),"")</f>
        <v>1</v>
      </c>
      <c r="CC187" s="194">
        <f t="shared" ca="1" si="178"/>
        <v>1.3963799927016407E-2</v>
      </c>
      <c r="CF187" s="194">
        <f t="shared" si="179"/>
        <v>0</v>
      </c>
      <c r="CG187" s="19">
        <f ca="1"/>
        <v>0</v>
      </c>
      <c r="CH187" s="208">
        <f t="shared" ca="1" si="180"/>
        <v>0</v>
      </c>
      <c r="CI187" s="207"/>
      <c r="CJ187" s="194"/>
      <c r="CK187" s="198" cm="1">
        <f t="array" ref="CK187">IFERROR(MATCH(TRUE,INDEX($B$14:$B$117&gt;=CJ187,0),0),"")</f>
        <v>1</v>
      </c>
      <c r="CL187" s="194">
        <f t="shared" ca="1" si="181"/>
        <v>1.3963799927016407E-2</v>
      </c>
      <c r="CO187" s="194">
        <f t="shared" si="182"/>
        <v>0</v>
      </c>
      <c r="CP187" s="19">
        <f ca="1"/>
        <v>0</v>
      </c>
      <c r="CQ187" s="208">
        <f t="shared" ca="1" si="183"/>
        <v>0</v>
      </c>
      <c r="CR187" s="207"/>
      <c r="CS187" s="194"/>
      <c r="CT187" s="198" cm="1">
        <f t="array" ref="CT187">IFERROR(MATCH(TRUE,INDEX($B$14:$B$117&gt;=CS187,0),0),"")</f>
        <v>1</v>
      </c>
      <c r="CU187" s="194">
        <f t="shared" ca="1" si="184"/>
        <v>1.3963799927016407E-2</v>
      </c>
      <c r="CX187" s="194">
        <f t="shared" si="185"/>
        <v>0</v>
      </c>
      <c r="CY187" s="19" t="e">
        <f ca="1"/>
        <v>#N/A</v>
      </c>
      <c r="CZ187" s="208" t="e">
        <f t="shared" ca="1" si="186"/>
        <v>#N/A</v>
      </c>
      <c r="DA187" s="207"/>
      <c r="DB187" s="194"/>
      <c r="DC187" s="198" cm="1">
        <f t="array" ref="DC187">IFERROR(MATCH(TRUE,INDEX($B$14:$B$117&gt;=DB187,0),0),"")</f>
        <v>1</v>
      </c>
      <c r="DD187" s="194">
        <f t="shared" ca="1" si="187"/>
        <v>1.3963799927016407E-2</v>
      </c>
      <c r="DG187" s="194">
        <f t="shared" si="188"/>
        <v>0</v>
      </c>
      <c r="DH187" s="19" t="e">
        <f ca="1"/>
        <v>#N/A</v>
      </c>
      <c r="DI187" s="208" t="e">
        <f t="shared" ca="1" si="189"/>
        <v>#N/A</v>
      </c>
      <c r="DJ187" s="207"/>
      <c r="DK187" s="194"/>
      <c r="DL187" s="198" cm="1">
        <f t="array" ref="DL187">IFERROR(MATCH(TRUE,INDEX($B$14:$B$117&gt;=DK187,0),0),"")</f>
        <v>1</v>
      </c>
      <c r="DM187" s="194">
        <f t="shared" ca="1" si="190"/>
        <v>1.3963799927016407E-2</v>
      </c>
      <c r="DP187" s="194">
        <f t="shared" si="191"/>
        <v>0</v>
      </c>
      <c r="DQ187" s="19" t="e">
        <f ca="1"/>
        <v>#N/A</v>
      </c>
      <c r="DR187" s="208" t="e">
        <f t="shared" ca="1" si="192"/>
        <v>#N/A</v>
      </c>
      <c r="DS187" s="207"/>
      <c r="DT187" s="194"/>
      <c r="DU187" s="198" cm="1">
        <f t="array" ref="DU187">IFERROR(MATCH(TRUE,INDEX($B$14:$B$117&gt;=DT187,0),0),"")</f>
        <v>1</v>
      </c>
      <c r="DV187" s="194">
        <f t="shared" ca="1" si="193"/>
        <v>1.3963799927016407E-2</v>
      </c>
      <c r="DY187" s="194">
        <f t="shared" si="194"/>
        <v>0</v>
      </c>
      <c r="DZ187" s="19" t="e">
        <f ca="1"/>
        <v>#N/A</v>
      </c>
      <c r="EA187" s="208" t="e">
        <f t="shared" ca="1" si="195"/>
        <v>#N/A</v>
      </c>
      <c r="EB187" s="207"/>
      <c r="EC187" s="194"/>
      <c r="ED187" s="198" cm="1">
        <f t="array" ref="ED187">IFERROR(MATCH(TRUE,INDEX($B$14:$B$117&gt;=EC187,0),0),"")</f>
        <v>1</v>
      </c>
      <c r="EE187" s="194">
        <f t="shared" ca="1" si="196"/>
        <v>1.3963799927016407E-2</v>
      </c>
      <c r="EH187" s="194">
        <f t="shared" si="197"/>
        <v>0</v>
      </c>
      <c r="EI187" s="19" t="e">
        <f ca="1"/>
        <v>#N/A</v>
      </c>
      <c r="EJ187" s="208" t="e">
        <f t="shared" ca="1" si="198"/>
        <v>#N/A</v>
      </c>
      <c r="EK187" s="207"/>
      <c r="EL187" s="194"/>
      <c r="EM187" s="198" cm="1">
        <f t="array" ref="EM187">IFERROR(MATCH(TRUE,INDEX($B$14:$B$117&gt;=EL187,0),0),"")</f>
        <v>1</v>
      </c>
      <c r="EN187" s="194">
        <f t="shared" ca="1" si="199"/>
        <v>1.3963799927016407E-2</v>
      </c>
      <c r="EQ187" s="194">
        <f t="shared" si="200"/>
        <v>0</v>
      </c>
      <c r="ER187" s="19" t="e">
        <f ca="1"/>
        <v>#N/A</v>
      </c>
      <c r="ES187" s="208" t="e">
        <f t="shared" ca="1" si="201"/>
        <v>#N/A</v>
      </c>
      <c r="ET187" s="207"/>
      <c r="EU187" s="194"/>
      <c r="EV187" s="198" cm="1">
        <f t="array" ref="EV187">IFERROR(MATCH(TRUE,INDEX($B$14:$B$117&gt;=EU187,0),0),"")</f>
        <v>1</v>
      </c>
      <c r="EW187" s="194">
        <f t="shared" ca="1" si="202"/>
        <v>1.3963799927016407E-2</v>
      </c>
      <c r="EZ187" s="194">
        <f t="shared" si="203"/>
        <v>0</v>
      </c>
      <c r="FA187" s="19" t="e">
        <f ca="1"/>
        <v>#N/A</v>
      </c>
      <c r="FB187" s="208" t="e">
        <f t="shared" ca="1" si="204"/>
        <v>#N/A</v>
      </c>
      <c r="FC187" s="207"/>
      <c r="FD187" s="194"/>
      <c r="FE187" s="198" cm="1">
        <f t="array" ref="FE187">IFERROR(MATCH(TRUE,INDEX($B$14:$B$117&gt;=FD187,0),0),"")</f>
        <v>1</v>
      </c>
      <c r="FF187" s="194">
        <f t="shared" ca="1" si="205"/>
        <v>1.3963799927016407E-2</v>
      </c>
      <c r="FI187" s="194">
        <f t="shared" si="206"/>
        <v>0</v>
      </c>
      <c r="FJ187" s="19" t="e">
        <f ca="1"/>
        <v>#N/A</v>
      </c>
      <c r="FK187" s="208" t="e">
        <f t="shared" ca="1" si="207"/>
        <v>#N/A</v>
      </c>
      <c r="FL187" s="207"/>
      <c r="FM187" s="194"/>
      <c r="FN187" s="198" cm="1">
        <f t="array" ref="FN187">IFERROR(MATCH(TRUE,INDEX($B$14:$B$117&gt;=FM187,0),0),"")</f>
        <v>1</v>
      </c>
      <c r="FO187" s="194">
        <f t="shared" ca="1" si="208"/>
        <v>1.3963799927016407E-2</v>
      </c>
      <c r="FR187" s="194">
        <f t="shared" si="209"/>
        <v>0</v>
      </c>
      <c r="FS187" s="19" t="e">
        <f ca="1"/>
        <v>#N/A</v>
      </c>
      <c r="FT187" s="208" t="e">
        <f t="shared" ca="1" si="210"/>
        <v>#N/A</v>
      </c>
      <c r="FU187" s="207"/>
      <c r="FV187" s="194"/>
      <c r="FW187" s="198" cm="1">
        <f t="array" ref="FW187">IFERROR(MATCH(TRUE,INDEX($B$14:$B$117&gt;=FV187,0),0),"")</f>
        <v>1</v>
      </c>
      <c r="FX187" s="194">
        <f t="shared" ca="1" si="211"/>
        <v>1.3963799927016407E-2</v>
      </c>
      <c r="GA187" s="194">
        <f t="shared" si="212"/>
        <v>0</v>
      </c>
      <c r="GB187" s="19" t="e">
        <f ca="1"/>
        <v>#N/A</v>
      </c>
      <c r="GC187" s="208" t="e">
        <f t="shared" ca="1" si="213"/>
        <v>#N/A</v>
      </c>
    </row>
    <row r="188" spans="6:185" x14ac:dyDescent="0.2">
      <c r="F188" s="207"/>
      <c r="G188" s="194"/>
      <c r="H188" s="198" cm="1">
        <f t="array" ref="H188">IFERROR(MATCH(TRUE,INDEX($B$14:$B$117&gt;=G188,0),0),"")</f>
        <v>1</v>
      </c>
      <c r="I188" s="194">
        <f t="shared" ca="1" si="158"/>
        <v>1.3963799927016407E-2</v>
      </c>
      <c r="L188" s="194">
        <f t="shared" si="214"/>
        <v>0</v>
      </c>
      <c r="M188" s="19">
        <f ca="1"/>
        <v>0</v>
      </c>
      <c r="N188" s="208">
        <f t="shared" ca="1" si="215"/>
        <v>0</v>
      </c>
      <c r="O188" s="207"/>
      <c r="P188" s="194"/>
      <c r="Q188" s="198" cm="1">
        <f t="array" ref="Q188">IFERROR(MATCH(TRUE,INDEX($B$14:$B$117&gt;=P188,0),0),"")</f>
        <v>1</v>
      </c>
      <c r="R188" s="194">
        <f t="shared" ca="1" si="159"/>
        <v>1.3963799927016407E-2</v>
      </c>
      <c r="U188" s="194">
        <f t="shared" si="216"/>
        <v>0</v>
      </c>
      <c r="V188" s="19">
        <f ca="1"/>
        <v>0</v>
      </c>
      <c r="W188" s="208">
        <f t="shared" ca="1" si="217"/>
        <v>0</v>
      </c>
      <c r="X188" s="207"/>
      <c r="Y188" s="194"/>
      <c r="Z188" s="198" cm="1">
        <f t="array" ref="Z188">IFERROR(MATCH(TRUE,INDEX($B$14:$B$117&gt;=Y188,0),0),"")</f>
        <v>1</v>
      </c>
      <c r="AA188" s="194">
        <f t="shared" ca="1" si="160"/>
        <v>1.3963799927016407E-2</v>
      </c>
      <c r="AD188" s="194">
        <f t="shared" si="161"/>
        <v>0</v>
      </c>
      <c r="AE188" s="19">
        <f ca="1"/>
        <v>0</v>
      </c>
      <c r="AF188" s="208">
        <f t="shared" ca="1" si="162"/>
        <v>0</v>
      </c>
      <c r="AG188" s="207"/>
      <c r="AH188" s="194"/>
      <c r="AI188" s="198" cm="1">
        <f t="array" ref="AI188">IFERROR(MATCH(TRUE,INDEX($B$14:$B$117&gt;=AH188,0),0),"")</f>
        <v>1</v>
      </c>
      <c r="AJ188" s="194">
        <f t="shared" ca="1" si="163"/>
        <v>1.3963799927016407E-2</v>
      </c>
      <c r="AM188" s="194">
        <f t="shared" si="164"/>
        <v>0</v>
      </c>
      <c r="AN188" s="19">
        <f ca="1"/>
        <v>0</v>
      </c>
      <c r="AO188" s="208">
        <f t="shared" ca="1" si="165"/>
        <v>0</v>
      </c>
      <c r="AP188" s="207"/>
      <c r="AQ188" s="194"/>
      <c r="AR188" s="198" cm="1">
        <f t="array" ref="AR188">IFERROR(MATCH(TRUE,INDEX($B$14:$B$117&gt;=AQ188,0),0),"")</f>
        <v>1</v>
      </c>
      <c r="AS188" s="194">
        <f t="shared" ca="1" si="166"/>
        <v>1.3963799927016407E-2</v>
      </c>
      <c r="AV188" s="194">
        <f t="shared" si="167"/>
        <v>0</v>
      </c>
      <c r="AW188" s="19">
        <f ca="1"/>
        <v>0</v>
      </c>
      <c r="AX188" s="208">
        <f t="shared" ca="1" si="168"/>
        <v>0</v>
      </c>
      <c r="AY188" s="207"/>
      <c r="AZ188" s="194"/>
      <c r="BA188" s="198" cm="1">
        <f t="array" ref="BA188">IFERROR(MATCH(TRUE,INDEX($B$14:$B$117&gt;=AZ188,0),0),"")</f>
        <v>1</v>
      </c>
      <c r="BB188" s="194">
        <f t="shared" ca="1" si="169"/>
        <v>1.3963799927016407E-2</v>
      </c>
      <c r="BE188" s="194">
        <f t="shared" si="170"/>
        <v>0</v>
      </c>
      <c r="BF188" s="19">
        <f ca="1"/>
        <v>0</v>
      </c>
      <c r="BG188" s="208">
        <f t="shared" ca="1" si="171"/>
        <v>0</v>
      </c>
      <c r="BH188" s="207"/>
      <c r="BI188" s="194"/>
      <c r="BJ188" s="198" cm="1">
        <f t="array" ref="BJ188">IFERROR(MATCH(TRUE,INDEX($B$14:$B$117&gt;=BI188,0),0),"")</f>
        <v>1</v>
      </c>
      <c r="BK188" s="194">
        <f t="shared" ca="1" si="172"/>
        <v>1.3963799927016407E-2</v>
      </c>
      <c r="BN188" s="194">
        <f t="shared" si="173"/>
        <v>0</v>
      </c>
      <c r="BO188" s="19">
        <f ca="1"/>
        <v>0</v>
      </c>
      <c r="BP188" s="208">
        <f t="shared" ca="1" si="174"/>
        <v>0</v>
      </c>
      <c r="BQ188" s="207"/>
      <c r="BR188" s="194"/>
      <c r="BS188" s="198" cm="1">
        <f t="array" ref="BS188">IFERROR(MATCH(TRUE,INDEX($B$14:$B$117&gt;=BR188,0),0),"")</f>
        <v>1</v>
      </c>
      <c r="BT188" s="194">
        <f t="shared" ca="1" si="175"/>
        <v>1.3963799927016407E-2</v>
      </c>
      <c r="BW188" s="194">
        <f t="shared" si="176"/>
        <v>0</v>
      </c>
      <c r="BX188" s="19">
        <f ca="1"/>
        <v>0</v>
      </c>
      <c r="BY188" s="208">
        <f t="shared" ca="1" si="177"/>
        <v>0</v>
      </c>
      <c r="BZ188" s="207"/>
      <c r="CA188" s="194"/>
      <c r="CB188" s="198" cm="1">
        <f t="array" ref="CB188">IFERROR(MATCH(TRUE,INDEX($B$14:$B$117&gt;=CA188,0),0),"")</f>
        <v>1</v>
      </c>
      <c r="CC188" s="194">
        <f t="shared" ca="1" si="178"/>
        <v>1.3963799927016407E-2</v>
      </c>
      <c r="CF188" s="194">
        <f t="shared" si="179"/>
        <v>0</v>
      </c>
      <c r="CG188" s="19">
        <f ca="1"/>
        <v>0</v>
      </c>
      <c r="CH188" s="208">
        <f t="shared" ca="1" si="180"/>
        <v>0</v>
      </c>
      <c r="CI188" s="207"/>
      <c r="CJ188" s="194"/>
      <c r="CK188" s="198" cm="1">
        <f t="array" ref="CK188">IFERROR(MATCH(TRUE,INDEX($B$14:$B$117&gt;=CJ188,0),0),"")</f>
        <v>1</v>
      </c>
      <c r="CL188" s="194">
        <f t="shared" ca="1" si="181"/>
        <v>1.3963799927016407E-2</v>
      </c>
      <c r="CO188" s="194">
        <f t="shared" si="182"/>
        <v>0</v>
      </c>
      <c r="CP188" s="19">
        <f ca="1"/>
        <v>0</v>
      </c>
      <c r="CQ188" s="208">
        <f t="shared" ca="1" si="183"/>
        <v>0</v>
      </c>
      <c r="CR188" s="207"/>
      <c r="CS188" s="194"/>
      <c r="CT188" s="198" cm="1">
        <f t="array" ref="CT188">IFERROR(MATCH(TRUE,INDEX($B$14:$B$117&gt;=CS188,0),0),"")</f>
        <v>1</v>
      </c>
      <c r="CU188" s="194">
        <f t="shared" ca="1" si="184"/>
        <v>1.3963799927016407E-2</v>
      </c>
      <c r="CX188" s="194">
        <f t="shared" si="185"/>
        <v>0</v>
      </c>
      <c r="CY188" s="19" t="e">
        <f ca="1"/>
        <v>#N/A</v>
      </c>
      <c r="CZ188" s="208" t="e">
        <f t="shared" ca="1" si="186"/>
        <v>#N/A</v>
      </c>
      <c r="DA188" s="207"/>
      <c r="DB188" s="194"/>
      <c r="DC188" s="198" cm="1">
        <f t="array" ref="DC188">IFERROR(MATCH(TRUE,INDEX($B$14:$B$117&gt;=DB188,0),0),"")</f>
        <v>1</v>
      </c>
      <c r="DD188" s="194">
        <f t="shared" ca="1" si="187"/>
        <v>1.3963799927016407E-2</v>
      </c>
      <c r="DG188" s="194">
        <f t="shared" si="188"/>
        <v>0</v>
      </c>
      <c r="DH188" s="19" t="e">
        <f ca="1"/>
        <v>#N/A</v>
      </c>
      <c r="DI188" s="208" t="e">
        <f t="shared" ca="1" si="189"/>
        <v>#N/A</v>
      </c>
      <c r="DJ188" s="207"/>
      <c r="DK188" s="194"/>
      <c r="DL188" s="198" cm="1">
        <f t="array" ref="DL188">IFERROR(MATCH(TRUE,INDEX($B$14:$B$117&gt;=DK188,0),0),"")</f>
        <v>1</v>
      </c>
      <c r="DM188" s="194">
        <f t="shared" ca="1" si="190"/>
        <v>1.3963799927016407E-2</v>
      </c>
      <c r="DP188" s="194">
        <f t="shared" si="191"/>
        <v>0</v>
      </c>
      <c r="DQ188" s="19" t="e">
        <f ca="1"/>
        <v>#N/A</v>
      </c>
      <c r="DR188" s="208" t="e">
        <f t="shared" ca="1" si="192"/>
        <v>#N/A</v>
      </c>
      <c r="DS188" s="207"/>
      <c r="DT188" s="194"/>
      <c r="DU188" s="198" cm="1">
        <f t="array" ref="DU188">IFERROR(MATCH(TRUE,INDEX($B$14:$B$117&gt;=DT188,0),0),"")</f>
        <v>1</v>
      </c>
      <c r="DV188" s="194">
        <f t="shared" ca="1" si="193"/>
        <v>1.3963799927016407E-2</v>
      </c>
      <c r="DY188" s="194">
        <f t="shared" si="194"/>
        <v>0</v>
      </c>
      <c r="DZ188" s="19" t="e">
        <f ca="1"/>
        <v>#N/A</v>
      </c>
      <c r="EA188" s="208" t="e">
        <f t="shared" ca="1" si="195"/>
        <v>#N/A</v>
      </c>
      <c r="EB188" s="207"/>
      <c r="EC188" s="194"/>
      <c r="ED188" s="198" cm="1">
        <f t="array" ref="ED188">IFERROR(MATCH(TRUE,INDEX($B$14:$B$117&gt;=EC188,0),0),"")</f>
        <v>1</v>
      </c>
      <c r="EE188" s="194">
        <f t="shared" ca="1" si="196"/>
        <v>1.3963799927016407E-2</v>
      </c>
      <c r="EH188" s="194">
        <f t="shared" si="197"/>
        <v>0</v>
      </c>
      <c r="EI188" s="19" t="e">
        <f ca="1"/>
        <v>#N/A</v>
      </c>
      <c r="EJ188" s="208" t="e">
        <f t="shared" ca="1" si="198"/>
        <v>#N/A</v>
      </c>
      <c r="EK188" s="207"/>
      <c r="EL188" s="194"/>
      <c r="EM188" s="198" cm="1">
        <f t="array" ref="EM188">IFERROR(MATCH(TRUE,INDEX($B$14:$B$117&gt;=EL188,0),0),"")</f>
        <v>1</v>
      </c>
      <c r="EN188" s="194">
        <f t="shared" ca="1" si="199"/>
        <v>1.3963799927016407E-2</v>
      </c>
      <c r="EQ188" s="194">
        <f t="shared" si="200"/>
        <v>0</v>
      </c>
      <c r="ER188" s="19" t="e">
        <f ca="1"/>
        <v>#N/A</v>
      </c>
      <c r="ES188" s="208" t="e">
        <f t="shared" ca="1" si="201"/>
        <v>#N/A</v>
      </c>
      <c r="ET188" s="207"/>
      <c r="EU188" s="194"/>
      <c r="EV188" s="198" cm="1">
        <f t="array" ref="EV188">IFERROR(MATCH(TRUE,INDEX($B$14:$B$117&gt;=EU188,0),0),"")</f>
        <v>1</v>
      </c>
      <c r="EW188" s="194">
        <f t="shared" ca="1" si="202"/>
        <v>1.3963799927016407E-2</v>
      </c>
      <c r="EZ188" s="194">
        <f t="shared" si="203"/>
        <v>0</v>
      </c>
      <c r="FA188" s="19" t="e">
        <f ca="1"/>
        <v>#N/A</v>
      </c>
      <c r="FB188" s="208" t="e">
        <f t="shared" ca="1" si="204"/>
        <v>#N/A</v>
      </c>
      <c r="FC188" s="207"/>
      <c r="FD188" s="194"/>
      <c r="FE188" s="198" cm="1">
        <f t="array" ref="FE188">IFERROR(MATCH(TRUE,INDEX($B$14:$B$117&gt;=FD188,0),0),"")</f>
        <v>1</v>
      </c>
      <c r="FF188" s="194">
        <f t="shared" ca="1" si="205"/>
        <v>1.3963799927016407E-2</v>
      </c>
      <c r="FI188" s="194">
        <f t="shared" si="206"/>
        <v>0</v>
      </c>
      <c r="FJ188" s="19" t="e">
        <f ca="1"/>
        <v>#N/A</v>
      </c>
      <c r="FK188" s="208" t="e">
        <f t="shared" ca="1" si="207"/>
        <v>#N/A</v>
      </c>
      <c r="FL188" s="207"/>
      <c r="FM188" s="194"/>
      <c r="FN188" s="198" cm="1">
        <f t="array" ref="FN188">IFERROR(MATCH(TRUE,INDEX($B$14:$B$117&gt;=FM188,0),0),"")</f>
        <v>1</v>
      </c>
      <c r="FO188" s="194">
        <f t="shared" ca="1" si="208"/>
        <v>1.3963799927016407E-2</v>
      </c>
      <c r="FR188" s="194">
        <f t="shared" si="209"/>
        <v>0</v>
      </c>
      <c r="FS188" s="19" t="e">
        <f ca="1"/>
        <v>#N/A</v>
      </c>
      <c r="FT188" s="208" t="e">
        <f t="shared" ca="1" si="210"/>
        <v>#N/A</v>
      </c>
      <c r="FU188" s="207"/>
      <c r="FV188" s="194"/>
      <c r="FW188" s="198" cm="1">
        <f t="array" ref="FW188">IFERROR(MATCH(TRUE,INDEX($B$14:$B$117&gt;=FV188,0),0),"")</f>
        <v>1</v>
      </c>
      <c r="FX188" s="194">
        <f t="shared" ca="1" si="211"/>
        <v>1.3963799927016407E-2</v>
      </c>
      <c r="GA188" s="194">
        <f t="shared" si="212"/>
        <v>0</v>
      </c>
      <c r="GB188" s="19" t="e">
        <f ca="1"/>
        <v>#N/A</v>
      </c>
      <c r="GC188" s="208" t="e">
        <f t="shared" ca="1" si="213"/>
        <v>#N/A</v>
      </c>
    </row>
    <row r="189" spans="6:185" x14ac:dyDescent="0.2">
      <c r="F189" s="207"/>
      <c r="G189" s="194"/>
      <c r="H189" s="198" cm="1">
        <f t="array" ref="H189">IFERROR(MATCH(TRUE,INDEX($B$14:$B$117&gt;=G189,0),0),"")</f>
        <v>1</v>
      </c>
      <c r="I189" s="194">
        <f t="shared" ca="1" si="158"/>
        <v>1.3963799927016407E-2</v>
      </c>
      <c r="L189" s="194">
        <f t="shared" si="214"/>
        <v>0</v>
      </c>
      <c r="M189" s="19">
        <f ca="1"/>
        <v>0</v>
      </c>
      <c r="N189" s="208">
        <f t="shared" ca="1" si="215"/>
        <v>0</v>
      </c>
      <c r="O189" s="207"/>
      <c r="P189" s="194"/>
      <c r="Q189" s="198" cm="1">
        <f t="array" ref="Q189">IFERROR(MATCH(TRUE,INDEX($B$14:$B$117&gt;=P189,0),0),"")</f>
        <v>1</v>
      </c>
      <c r="R189" s="194">
        <f t="shared" ca="1" si="159"/>
        <v>1.3963799927016407E-2</v>
      </c>
      <c r="U189" s="194">
        <f t="shared" si="216"/>
        <v>0</v>
      </c>
      <c r="V189" s="19">
        <f ca="1"/>
        <v>0</v>
      </c>
      <c r="W189" s="208">
        <f t="shared" ca="1" si="217"/>
        <v>0</v>
      </c>
      <c r="X189" s="207"/>
      <c r="Y189" s="194"/>
      <c r="Z189" s="198" cm="1">
        <f t="array" ref="Z189">IFERROR(MATCH(TRUE,INDEX($B$14:$B$117&gt;=Y189,0),0),"")</f>
        <v>1</v>
      </c>
      <c r="AA189" s="194">
        <f t="shared" ca="1" si="160"/>
        <v>1.3963799927016407E-2</v>
      </c>
      <c r="AD189" s="194">
        <f t="shared" si="161"/>
        <v>0</v>
      </c>
      <c r="AE189" s="19">
        <f ca="1"/>
        <v>0</v>
      </c>
      <c r="AF189" s="208">
        <f t="shared" ca="1" si="162"/>
        <v>0</v>
      </c>
      <c r="AG189" s="207"/>
      <c r="AH189" s="194"/>
      <c r="AI189" s="198" cm="1">
        <f t="array" ref="AI189">IFERROR(MATCH(TRUE,INDEX($B$14:$B$117&gt;=AH189,0),0),"")</f>
        <v>1</v>
      </c>
      <c r="AJ189" s="194">
        <f t="shared" ca="1" si="163"/>
        <v>1.3963799927016407E-2</v>
      </c>
      <c r="AM189" s="194">
        <f t="shared" si="164"/>
        <v>0</v>
      </c>
      <c r="AN189" s="19">
        <f ca="1"/>
        <v>0</v>
      </c>
      <c r="AO189" s="208">
        <f t="shared" ca="1" si="165"/>
        <v>0</v>
      </c>
      <c r="AP189" s="207"/>
      <c r="AQ189" s="194"/>
      <c r="AR189" s="198" cm="1">
        <f t="array" ref="AR189">IFERROR(MATCH(TRUE,INDEX($B$14:$B$117&gt;=AQ189,0),0),"")</f>
        <v>1</v>
      </c>
      <c r="AS189" s="194">
        <f t="shared" ca="1" si="166"/>
        <v>1.3963799927016407E-2</v>
      </c>
      <c r="AV189" s="194">
        <f t="shared" si="167"/>
        <v>0</v>
      </c>
      <c r="AW189" s="19">
        <f ca="1"/>
        <v>0</v>
      </c>
      <c r="AX189" s="208">
        <f t="shared" ca="1" si="168"/>
        <v>0</v>
      </c>
      <c r="AY189" s="207"/>
      <c r="AZ189" s="194"/>
      <c r="BA189" s="198" cm="1">
        <f t="array" ref="BA189">IFERROR(MATCH(TRUE,INDEX($B$14:$B$117&gt;=AZ189,0),0),"")</f>
        <v>1</v>
      </c>
      <c r="BB189" s="194">
        <f t="shared" ca="1" si="169"/>
        <v>1.3963799927016407E-2</v>
      </c>
      <c r="BE189" s="194">
        <f t="shared" si="170"/>
        <v>0</v>
      </c>
      <c r="BF189" s="19">
        <f ca="1"/>
        <v>0</v>
      </c>
      <c r="BG189" s="208">
        <f t="shared" ca="1" si="171"/>
        <v>0</v>
      </c>
      <c r="BH189" s="207"/>
      <c r="BI189" s="194"/>
      <c r="BJ189" s="198" cm="1">
        <f t="array" ref="BJ189">IFERROR(MATCH(TRUE,INDEX($B$14:$B$117&gt;=BI189,0),0),"")</f>
        <v>1</v>
      </c>
      <c r="BK189" s="194">
        <f t="shared" ca="1" si="172"/>
        <v>1.3963799927016407E-2</v>
      </c>
      <c r="BN189" s="194">
        <f t="shared" si="173"/>
        <v>0</v>
      </c>
      <c r="BO189" s="19">
        <f ca="1"/>
        <v>0</v>
      </c>
      <c r="BP189" s="208">
        <f t="shared" ca="1" si="174"/>
        <v>0</v>
      </c>
      <c r="BQ189" s="207"/>
      <c r="BR189" s="194"/>
      <c r="BS189" s="198" cm="1">
        <f t="array" ref="BS189">IFERROR(MATCH(TRUE,INDEX($B$14:$B$117&gt;=BR189,0),0),"")</f>
        <v>1</v>
      </c>
      <c r="BT189" s="194">
        <f t="shared" ca="1" si="175"/>
        <v>1.3963799927016407E-2</v>
      </c>
      <c r="BW189" s="194">
        <f t="shared" si="176"/>
        <v>0</v>
      </c>
      <c r="BX189" s="19">
        <f ca="1"/>
        <v>0</v>
      </c>
      <c r="BY189" s="208">
        <f t="shared" ca="1" si="177"/>
        <v>0</v>
      </c>
      <c r="BZ189" s="207"/>
      <c r="CA189" s="194"/>
      <c r="CB189" s="198" cm="1">
        <f t="array" ref="CB189">IFERROR(MATCH(TRUE,INDEX($B$14:$B$117&gt;=CA189,0),0),"")</f>
        <v>1</v>
      </c>
      <c r="CC189" s="194">
        <f t="shared" ca="1" si="178"/>
        <v>1.3963799927016407E-2</v>
      </c>
      <c r="CF189" s="194">
        <f t="shared" si="179"/>
        <v>0</v>
      </c>
      <c r="CG189" s="19">
        <f ca="1"/>
        <v>0</v>
      </c>
      <c r="CH189" s="208">
        <f t="shared" ca="1" si="180"/>
        <v>0</v>
      </c>
      <c r="CI189" s="207"/>
      <c r="CJ189" s="194"/>
      <c r="CK189" s="198" cm="1">
        <f t="array" ref="CK189">IFERROR(MATCH(TRUE,INDEX($B$14:$B$117&gt;=CJ189,0),0),"")</f>
        <v>1</v>
      </c>
      <c r="CL189" s="194">
        <f t="shared" ca="1" si="181"/>
        <v>1.3963799927016407E-2</v>
      </c>
      <c r="CO189" s="194">
        <f t="shared" si="182"/>
        <v>0</v>
      </c>
      <c r="CP189" s="19">
        <f ca="1"/>
        <v>0</v>
      </c>
      <c r="CQ189" s="208">
        <f t="shared" ca="1" si="183"/>
        <v>0</v>
      </c>
      <c r="CR189" s="207"/>
      <c r="CS189" s="194"/>
      <c r="CT189" s="198" cm="1">
        <f t="array" ref="CT189">IFERROR(MATCH(TRUE,INDEX($B$14:$B$117&gt;=CS189,0),0),"")</f>
        <v>1</v>
      </c>
      <c r="CU189" s="194">
        <f t="shared" ca="1" si="184"/>
        <v>1.3963799927016407E-2</v>
      </c>
      <c r="CX189" s="194">
        <f t="shared" si="185"/>
        <v>0</v>
      </c>
      <c r="CY189" s="19" t="e">
        <f ca="1"/>
        <v>#N/A</v>
      </c>
      <c r="CZ189" s="208" t="e">
        <f t="shared" ca="1" si="186"/>
        <v>#N/A</v>
      </c>
      <c r="DA189" s="207"/>
      <c r="DB189" s="194"/>
      <c r="DC189" s="198" cm="1">
        <f t="array" ref="DC189">IFERROR(MATCH(TRUE,INDEX($B$14:$B$117&gt;=DB189,0),0),"")</f>
        <v>1</v>
      </c>
      <c r="DD189" s="194">
        <f t="shared" ca="1" si="187"/>
        <v>1.3963799927016407E-2</v>
      </c>
      <c r="DG189" s="194">
        <f t="shared" si="188"/>
        <v>0</v>
      </c>
      <c r="DH189" s="19" t="e">
        <f ca="1"/>
        <v>#N/A</v>
      </c>
      <c r="DI189" s="208" t="e">
        <f t="shared" ca="1" si="189"/>
        <v>#N/A</v>
      </c>
      <c r="DJ189" s="207"/>
      <c r="DK189" s="194"/>
      <c r="DL189" s="198" cm="1">
        <f t="array" ref="DL189">IFERROR(MATCH(TRUE,INDEX($B$14:$B$117&gt;=DK189,0),0),"")</f>
        <v>1</v>
      </c>
      <c r="DM189" s="194">
        <f t="shared" ca="1" si="190"/>
        <v>1.3963799927016407E-2</v>
      </c>
      <c r="DP189" s="194">
        <f t="shared" si="191"/>
        <v>0</v>
      </c>
      <c r="DQ189" s="19" t="e">
        <f ca="1"/>
        <v>#N/A</v>
      </c>
      <c r="DR189" s="208" t="e">
        <f t="shared" ca="1" si="192"/>
        <v>#N/A</v>
      </c>
      <c r="DS189" s="207"/>
      <c r="DT189" s="194"/>
      <c r="DU189" s="198" cm="1">
        <f t="array" ref="DU189">IFERROR(MATCH(TRUE,INDEX($B$14:$B$117&gt;=DT189,0),0),"")</f>
        <v>1</v>
      </c>
      <c r="DV189" s="194">
        <f t="shared" ca="1" si="193"/>
        <v>1.3963799927016407E-2</v>
      </c>
      <c r="DY189" s="194">
        <f t="shared" si="194"/>
        <v>0</v>
      </c>
      <c r="DZ189" s="19" t="e">
        <f ca="1"/>
        <v>#N/A</v>
      </c>
      <c r="EA189" s="208" t="e">
        <f t="shared" ca="1" si="195"/>
        <v>#N/A</v>
      </c>
      <c r="EB189" s="207"/>
      <c r="EC189" s="194"/>
      <c r="ED189" s="198" cm="1">
        <f t="array" ref="ED189">IFERROR(MATCH(TRUE,INDEX($B$14:$B$117&gt;=EC189,0),0),"")</f>
        <v>1</v>
      </c>
      <c r="EE189" s="194">
        <f t="shared" ca="1" si="196"/>
        <v>1.3963799927016407E-2</v>
      </c>
      <c r="EH189" s="194">
        <f t="shared" si="197"/>
        <v>0</v>
      </c>
      <c r="EI189" s="19" t="e">
        <f ca="1"/>
        <v>#N/A</v>
      </c>
      <c r="EJ189" s="208" t="e">
        <f t="shared" ca="1" si="198"/>
        <v>#N/A</v>
      </c>
      <c r="EK189" s="207"/>
      <c r="EL189" s="194"/>
      <c r="EM189" s="198" cm="1">
        <f t="array" ref="EM189">IFERROR(MATCH(TRUE,INDEX($B$14:$B$117&gt;=EL189,0),0),"")</f>
        <v>1</v>
      </c>
      <c r="EN189" s="194">
        <f t="shared" ca="1" si="199"/>
        <v>1.3963799927016407E-2</v>
      </c>
      <c r="EQ189" s="194">
        <f t="shared" si="200"/>
        <v>0</v>
      </c>
      <c r="ER189" s="19" t="e">
        <f ca="1"/>
        <v>#N/A</v>
      </c>
      <c r="ES189" s="208" t="e">
        <f t="shared" ca="1" si="201"/>
        <v>#N/A</v>
      </c>
      <c r="ET189" s="207"/>
      <c r="EU189" s="194"/>
      <c r="EV189" s="198" cm="1">
        <f t="array" ref="EV189">IFERROR(MATCH(TRUE,INDEX($B$14:$B$117&gt;=EU189,0),0),"")</f>
        <v>1</v>
      </c>
      <c r="EW189" s="194">
        <f t="shared" ca="1" si="202"/>
        <v>1.3963799927016407E-2</v>
      </c>
      <c r="EZ189" s="194">
        <f t="shared" si="203"/>
        <v>0</v>
      </c>
      <c r="FA189" s="19" t="e">
        <f ca="1"/>
        <v>#N/A</v>
      </c>
      <c r="FB189" s="208" t="e">
        <f t="shared" ca="1" si="204"/>
        <v>#N/A</v>
      </c>
      <c r="FC189" s="207"/>
      <c r="FD189" s="194"/>
      <c r="FE189" s="198" cm="1">
        <f t="array" ref="FE189">IFERROR(MATCH(TRUE,INDEX($B$14:$B$117&gt;=FD189,0),0),"")</f>
        <v>1</v>
      </c>
      <c r="FF189" s="194">
        <f t="shared" ca="1" si="205"/>
        <v>1.3963799927016407E-2</v>
      </c>
      <c r="FI189" s="194">
        <f t="shared" si="206"/>
        <v>0</v>
      </c>
      <c r="FJ189" s="19" t="e">
        <f ca="1"/>
        <v>#N/A</v>
      </c>
      <c r="FK189" s="208" t="e">
        <f t="shared" ca="1" si="207"/>
        <v>#N/A</v>
      </c>
      <c r="FL189" s="207"/>
      <c r="FM189" s="194"/>
      <c r="FN189" s="198" cm="1">
        <f t="array" ref="FN189">IFERROR(MATCH(TRUE,INDEX($B$14:$B$117&gt;=FM189,0),0),"")</f>
        <v>1</v>
      </c>
      <c r="FO189" s="194">
        <f t="shared" ca="1" si="208"/>
        <v>1.3963799927016407E-2</v>
      </c>
      <c r="FR189" s="194">
        <f t="shared" si="209"/>
        <v>0</v>
      </c>
      <c r="FS189" s="19" t="e">
        <f ca="1"/>
        <v>#N/A</v>
      </c>
      <c r="FT189" s="208" t="e">
        <f t="shared" ca="1" si="210"/>
        <v>#N/A</v>
      </c>
      <c r="FU189" s="207"/>
      <c r="FV189" s="194"/>
      <c r="FW189" s="198" cm="1">
        <f t="array" ref="FW189">IFERROR(MATCH(TRUE,INDEX($B$14:$B$117&gt;=FV189,0),0),"")</f>
        <v>1</v>
      </c>
      <c r="FX189" s="194">
        <f t="shared" ca="1" si="211"/>
        <v>1.3963799927016407E-2</v>
      </c>
      <c r="GA189" s="194">
        <f t="shared" si="212"/>
        <v>0</v>
      </c>
      <c r="GB189" s="19" t="e">
        <f ca="1"/>
        <v>#N/A</v>
      </c>
      <c r="GC189" s="208" t="e">
        <f t="shared" ca="1" si="213"/>
        <v>#N/A</v>
      </c>
    </row>
    <row r="190" spans="6:185" x14ac:dyDescent="0.2">
      <c r="F190" s="207"/>
      <c r="G190" s="194"/>
      <c r="H190" s="198" cm="1">
        <f t="array" ref="H190">IFERROR(MATCH(TRUE,INDEX($B$14:$B$117&gt;=G190,0),0),"")</f>
        <v>1</v>
      </c>
      <c r="I190" s="194">
        <f t="shared" ca="1" si="158"/>
        <v>1.3963799927016407E-2</v>
      </c>
      <c r="L190" s="194">
        <f t="shared" si="214"/>
        <v>0</v>
      </c>
      <c r="M190" s="19">
        <f ca="1"/>
        <v>0</v>
      </c>
      <c r="N190" s="208">
        <f t="shared" ca="1" si="215"/>
        <v>0</v>
      </c>
      <c r="O190" s="207"/>
      <c r="P190" s="194"/>
      <c r="Q190" s="198" cm="1">
        <f t="array" ref="Q190">IFERROR(MATCH(TRUE,INDEX($B$14:$B$117&gt;=P190,0),0),"")</f>
        <v>1</v>
      </c>
      <c r="R190" s="194">
        <f t="shared" ca="1" si="159"/>
        <v>1.3963799927016407E-2</v>
      </c>
      <c r="U190" s="194">
        <f t="shared" si="216"/>
        <v>0</v>
      </c>
      <c r="V190" s="19">
        <f ca="1"/>
        <v>0</v>
      </c>
      <c r="W190" s="208">
        <f t="shared" ca="1" si="217"/>
        <v>0</v>
      </c>
      <c r="X190" s="207"/>
      <c r="Y190" s="194"/>
      <c r="Z190" s="198" cm="1">
        <f t="array" ref="Z190">IFERROR(MATCH(TRUE,INDEX($B$14:$B$117&gt;=Y190,0),0),"")</f>
        <v>1</v>
      </c>
      <c r="AA190" s="194">
        <f t="shared" ca="1" si="160"/>
        <v>1.3963799927016407E-2</v>
      </c>
      <c r="AD190" s="194">
        <f t="shared" si="161"/>
        <v>0</v>
      </c>
      <c r="AE190" s="19">
        <f ca="1"/>
        <v>0</v>
      </c>
      <c r="AF190" s="208">
        <f t="shared" ca="1" si="162"/>
        <v>0</v>
      </c>
      <c r="AG190" s="207"/>
      <c r="AH190" s="194"/>
      <c r="AI190" s="198" cm="1">
        <f t="array" ref="AI190">IFERROR(MATCH(TRUE,INDEX($B$14:$B$117&gt;=AH190,0),0),"")</f>
        <v>1</v>
      </c>
      <c r="AJ190" s="194">
        <f t="shared" ca="1" si="163"/>
        <v>1.3963799927016407E-2</v>
      </c>
      <c r="AM190" s="194">
        <f t="shared" si="164"/>
        <v>0</v>
      </c>
      <c r="AN190" s="19">
        <f ca="1"/>
        <v>0</v>
      </c>
      <c r="AO190" s="208">
        <f t="shared" ca="1" si="165"/>
        <v>0</v>
      </c>
      <c r="AP190" s="207"/>
      <c r="AQ190" s="194"/>
      <c r="AR190" s="198" cm="1">
        <f t="array" ref="AR190">IFERROR(MATCH(TRUE,INDEX($B$14:$B$117&gt;=AQ190,0),0),"")</f>
        <v>1</v>
      </c>
      <c r="AS190" s="194">
        <f t="shared" ca="1" si="166"/>
        <v>1.3963799927016407E-2</v>
      </c>
      <c r="AV190" s="194">
        <f t="shared" si="167"/>
        <v>0</v>
      </c>
      <c r="AW190" s="19">
        <f ca="1"/>
        <v>0</v>
      </c>
      <c r="AX190" s="208">
        <f t="shared" ca="1" si="168"/>
        <v>0</v>
      </c>
      <c r="AY190" s="207"/>
      <c r="AZ190" s="194"/>
      <c r="BA190" s="198" cm="1">
        <f t="array" ref="BA190">IFERROR(MATCH(TRUE,INDEX($B$14:$B$117&gt;=AZ190,0),0),"")</f>
        <v>1</v>
      </c>
      <c r="BB190" s="194">
        <f t="shared" ca="1" si="169"/>
        <v>1.3963799927016407E-2</v>
      </c>
      <c r="BE190" s="194">
        <f t="shared" si="170"/>
        <v>0</v>
      </c>
      <c r="BF190" s="19">
        <f ca="1"/>
        <v>0</v>
      </c>
      <c r="BG190" s="208">
        <f t="shared" ca="1" si="171"/>
        <v>0</v>
      </c>
      <c r="BH190" s="207"/>
      <c r="BI190" s="194"/>
      <c r="BJ190" s="198" cm="1">
        <f t="array" ref="BJ190">IFERROR(MATCH(TRUE,INDEX($B$14:$B$117&gt;=BI190,0),0),"")</f>
        <v>1</v>
      </c>
      <c r="BK190" s="194">
        <f t="shared" ca="1" si="172"/>
        <v>1.3963799927016407E-2</v>
      </c>
      <c r="BN190" s="194">
        <f t="shared" si="173"/>
        <v>0</v>
      </c>
      <c r="BO190" s="19">
        <f ca="1"/>
        <v>0</v>
      </c>
      <c r="BP190" s="208">
        <f t="shared" ca="1" si="174"/>
        <v>0</v>
      </c>
      <c r="BQ190" s="207"/>
      <c r="BR190" s="194"/>
      <c r="BS190" s="198" cm="1">
        <f t="array" ref="BS190">IFERROR(MATCH(TRUE,INDEX($B$14:$B$117&gt;=BR190,0),0),"")</f>
        <v>1</v>
      </c>
      <c r="BT190" s="194">
        <f t="shared" ca="1" si="175"/>
        <v>1.3963799927016407E-2</v>
      </c>
      <c r="BW190" s="194">
        <f t="shared" si="176"/>
        <v>0</v>
      </c>
      <c r="BX190" s="19">
        <f ca="1"/>
        <v>0</v>
      </c>
      <c r="BY190" s="208">
        <f t="shared" ca="1" si="177"/>
        <v>0</v>
      </c>
      <c r="BZ190" s="207"/>
      <c r="CA190" s="194"/>
      <c r="CB190" s="198" cm="1">
        <f t="array" ref="CB190">IFERROR(MATCH(TRUE,INDEX($B$14:$B$117&gt;=CA190,0),0),"")</f>
        <v>1</v>
      </c>
      <c r="CC190" s="194">
        <f t="shared" ca="1" si="178"/>
        <v>1.3963799927016407E-2</v>
      </c>
      <c r="CF190" s="194">
        <f t="shared" si="179"/>
        <v>0</v>
      </c>
      <c r="CG190" s="19">
        <f ca="1"/>
        <v>0</v>
      </c>
      <c r="CH190" s="208">
        <f t="shared" ca="1" si="180"/>
        <v>0</v>
      </c>
      <c r="CI190" s="207"/>
      <c r="CJ190" s="194"/>
      <c r="CK190" s="198" cm="1">
        <f t="array" ref="CK190">IFERROR(MATCH(TRUE,INDEX($B$14:$B$117&gt;=CJ190,0),0),"")</f>
        <v>1</v>
      </c>
      <c r="CL190" s="194">
        <f t="shared" ca="1" si="181"/>
        <v>1.3963799927016407E-2</v>
      </c>
      <c r="CO190" s="194">
        <f t="shared" si="182"/>
        <v>0</v>
      </c>
      <c r="CP190" s="19">
        <f ca="1"/>
        <v>0</v>
      </c>
      <c r="CQ190" s="208">
        <f t="shared" ca="1" si="183"/>
        <v>0</v>
      </c>
      <c r="CR190" s="207"/>
      <c r="CS190" s="194"/>
      <c r="CT190" s="198" cm="1">
        <f t="array" ref="CT190">IFERROR(MATCH(TRUE,INDEX($B$14:$B$117&gt;=CS190,0),0),"")</f>
        <v>1</v>
      </c>
      <c r="CU190" s="194">
        <f t="shared" ca="1" si="184"/>
        <v>1.3963799927016407E-2</v>
      </c>
      <c r="CX190" s="194">
        <f t="shared" si="185"/>
        <v>0</v>
      </c>
      <c r="CY190" s="19" t="e">
        <f ca="1"/>
        <v>#N/A</v>
      </c>
      <c r="CZ190" s="208" t="e">
        <f t="shared" ca="1" si="186"/>
        <v>#N/A</v>
      </c>
      <c r="DA190" s="207"/>
      <c r="DB190" s="194"/>
      <c r="DC190" s="198" cm="1">
        <f t="array" ref="DC190">IFERROR(MATCH(TRUE,INDEX($B$14:$B$117&gt;=DB190,0),0),"")</f>
        <v>1</v>
      </c>
      <c r="DD190" s="194">
        <f t="shared" ca="1" si="187"/>
        <v>1.3963799927016407E-2</v>
      </c>
      <c r="DG190" s="194">
        <f t="shared" si="188"/>
        <v>0</v>
      </c>
      <c r="DH190" s="19" t="e">
        <f ca="1"/>
        <v>#N/A</v>
      </c>
      <c r="DI190" s="208" t="e">
        <f t="shared" ca="1" si="189"/>
        <v>#N/A</v>
      </c>
      <c r="DJ190" s="207"/>
      <c r="DK190" s="194"/>
      <c r="DL190" s="198" cm="1">
        <f t="array" ref="DL190">IFERROR(MATCH(TRUE,INDEX($B$14:$B$117&gt;=DK190,0),0),"")</f>
        <v>1</v>
      </c>
      <c r="DM190" s="194">
        <f t="shared" ca="1" si="190"/>
        <v>1.3963799927016407E-2</v>
      </c>
      <c r="DP190" s="194">
        <f t="shared" si="191"/>
        <v>0</v>
      </c>
      <c r="DQ190" s="19" t="e">
        <f ca="1"/>
        <v>#N/A</v>
      </c>
      <c r="DR190" s="208" t="e">
        <f t="shared" ca="1" si="192"/>
        <v>#N/A</v>
      </c>
      <c r="DS190" s="207"/>
      <c r="DT190" s="194"/>
      <c r="DU190" s="198" cm="1">
        <f t="array" ref="DU190">IFERROR(MATCH(TRUE,INDEX($B$14:$B$117&gt;=DT190,0),0),"")</f>
        <v>1</v>
      </c>
      <c r="DV190" s="194">
        <f t="shared" ca="1" si="193"/>
        <v>1.3963799927016407E-2</v>
      </c>
      <c r="DY190" s="194">
        <f t="shared" si="194"/>
        <v>0</v>
      </c>
      <c r="DZ190" s="19" t="e">
        <f ca="1"/>
        <v>#N/A</v>
      </c>
      <c r="EA190" s="208" t="e">
        <f t="shared" ca="1" si="195"/>
        <v>#N/A</v>
      </c>
      <c r="EB190" s="207"/>
      <c r="EC190" s="194"/>
      <c r="ED190" s="198" cm="1">
        <f t="array" ref="ED190">IFERROR(MATCH(TRUE,INDEX($B$14:$B$117&gt;=EC190,0),0),"")</f>
        <v>1</v>
      </c>
      <c r="EE190" s="194">
        <f t="shared" ca="1" si="196"/>
        <v>1.3963799927016407E-2</v>
      </c>
      <c r="EH190" s="194">
        <f t="shared" si="197"/>
        <v>0</v>
      </c>
      <c r="EI190" s="19" t="e">
        <f ca="1"/>
        <v>#N/A</v>
      </c>
      <c r="EJ190" s="208" t="e">
        <f t="shared" ca="1" si="198"/>
        <v>#N/A</v>
      </c>
      <c r="EK190" s="207"/>
      <c r="EL190" s="194"/>
      <c r="EM190" s="198" cm="1">
        <f t="array" ref="EM190">IFERROR(MATCH(TRUE,INDEX($B$14:$B$117&gt;=EL190,0),0),"")</f>
        <v>1</v>
      </c>
      <c r="EN190" s="194">
        <f t="shared" ca="1" si="199"/>
        <v>1.3963799927016407E-2</v>
      </c>
      <c r="EQ190" s="194">
        <f t="shared" si="200"/>
        <v>0</v>
      </c>
      <c r="ER190" s="19" t="e">
        <f ca="1"/>
        <v>#N/A</v>
      </c>
      <c r="ES190" s="208" t="e">
        <f t="shared" ca="1" si="201"/>
        <v>#N/A</v>
      </c>
      <c r="ET190" s="207"/>
      <c r="EU190" s="194"/>
      <c r="EV190" s="198" cm="1">
        <f t="array" ref="EV190">IFERROR(MATCH(TRUE,INDEX($B$14:$B$117&gt;=EU190,0),0),"")</f>
        <v>1</v>
      </c>
      <c r="EW190" s="194">
        <f t="shared" ca="1" si="202"/>
        <v>1.3963799927016407E-2</v>
      </c>
      <c r="EZ190" s="194">
        <f t="shared" si="203"/>
        <v>0</v>
      </c>
      <c r="FA190" s="19" t="e">
        <f ca="1"/>
        <v>#N/A</v>
      </c>
      <c r="FB190" s="208" t="e">
        <f t="shared" ca="1" si="204"/>
        <v>#N/A</v>
      </c>
      <c r="FC190" s="207"/>
      <c r="FD190" s="194"/>
      <c r="FE190" s="198" cm="1">
        <f t="array" ref="FE190">IFERROR(MATCH(TRUE,INDEX($B$14:$B$117&gt;=FD190,0),0),"")</f>
        <v>1</v>
      </c>
      <c r="FF190" s="194">
        <f t="shared" ca="1" si="205"/>
        <v>1.3963799927016407E-2</v>
      </c>
      <c r="FI190" s="194">
        <f t="shared" si="206"/>
        <v>0</v>
      </c>
      <c r="FJ190" s="19" t="e">
        <f ca="1"/>
        <v>#N/A</v>
      </c>
      <c r="FK190" s="208" t="e">
        <f t="shared" ca="1" si="207"/>
        <v>#N/A</v>
      </c>
      <c r="FL190" s="207"/>
      <c r="FM190" s="194"/>
      <c r="FN190" s="198" cm="1">
        <f t="array" ref="FN190">IFERROR(MATCH(TRUE,INDEX($B$14:$B$117&gt;=FM190,0),0),"")</f>
        <v>1</v>
      </c>
      <c r="FO190" s="194">
        <f t="shared" ca="1" si="208"/>
        <v>1.3963799927016407E-2</v>
      </c>
      <c r="FR190" s="194">
        <f t="shared" si="209"/>
        <v>0</v>
      </c>
      <c r="FS190" s="19" t="e">
        <f ca="1"/>
        <v>#N/A</v>
      </c>
      <c r="FT190" s="208" t="e">
        <f t="shared" ca="1" si="210"/>
        <v>#N/A</v>
      </c>
      <c r="FU190" s="207"/>
      <c r="FV190" s="194"/>
      <c r="FW190" s="198" cm="1">
        <f t="array" ref="FW190">IFERROR(MATCH(TRUE,INDEX($B$14:$B$117&gt;=FV190,0),0),"")</f>
        <v>1</v>
      </c>
      <c r="FX190" s="194">
        <f t="shared" ca="1" si="211"/>
        <v>1.3963799927016407E-2</v>
      </c>
      <c r="GA190" s="194">
        <f t="shared" si="212"/>
        <v>0</v>
      </c>
      <c r="GB190" s="19" t="e">
        <f ca="1"/>
        <v>#N/A</v>
      </c>
      <c r="GC190" s="208" t="e">
        <f t="shared" ca="1" si="213"/>
        <v>#N/A</v>
      </c>
    </row>
    <row r="191" spans="6:185" x14ac:dyDescent="0.2">
      <c r="F191" s="207"/>
      <c r="G191" s="194"/>
      <c r="H191" s="198" cm="1">
        <f t="array" ref="H191">IFERROR(MATCH(TRUE,INDEX($B$14:$B$117&gt;=G191,0),0),"")</f>
        <v>1</v>
      </c>
      <c r="I191" s="194">
        <f t="shared" ca="1" si="158"/>
        <v>1.3963799927016407E-2</v>
      </c>
      <c r="L191" s="194">
        <f t="shared" si="214"/>
        <v>0</v>
      </c>
      <c r="M191" s="19">
        <f ca="1"/>
        <v>0</v>
      </c>
      <c r="N191" s="208">
        <f t="shared" ca="1" si="215"/>
        <v>0</v>
      </c>
      <c r="O191" s="207"/>
      <c r="P191" s="194"/>
      <c r="Q191" s="198" cm="1">
        <f t="array" ref="Q191">IFERROR(MATCH(TRUE,INDEX($B$14:$B$117&gt;=P191,0),0),"")</f>
        <v>1</v>
      </c>
      <c r="R191" s="194">
        <f t="shared" ca="1" si="159"/>
        <v>1.3963799927016407E-2</v>
      </c>
      <c r="U191" s="194">
        <f t="shared" si="216"/>
        <v>0</v>
      </c>
      <c r="V191" s="19">
        <f ca="1"/>
        <v>0</v>
      </c>
      <c r="W191" s="208">
        <f t="shared" ca="1" si="217"/>
        <v>0</v>
      </c>
      <c r="X191" s="207"/>
      <c r="Y191" s="194"/>
      <c r="Z191" s="198" cm="1">
        <f t="array" ref="Z191">IFERROR(MATCH(TRUE,INDEX($B$14:$B$117&gt;=Y191,0),0),"")</f>
        <v>1</v>
      </c>
      <c r="AA191" s="194">
        <f t="shared" ca="1" si="160"/>
        <v>1.3963799927016407E-2</v>
      </c>
      <c r="AD191" s="194">
        <f t="shared" si="161"/>
        <v>0</v>
      </c>
      <c r="AE191" s="19">
        <f ca="1"/>
        <v>0</v>
      </c>
      <c r="AF191" s="208">
        <f t="shared" ca="1" si="162"/>
        <v>0</v>
      </c>
      <c r="AG191" s="207"/>
      <c r="AH191" s="194"/>
      <c r="AI191" s="198" cm="1">
        <f t="array" ref="AI191">IFERROR(MATCH(TRUE,INDEX($B$14:$B$117&gt;=AH191,0),0),"")</f>
        <v>1</v>
      </c>
      <c r="AJ191" s="194">
        <f t="shared" ca="1" si="163"/>
        <v>1.3963799927016407E-2</v>
      </c>
      <c r="AM191" s="194">
        <f t="shared" si="164"/>
        <v>0</v>
      </c>
      <c r="AN191" s="19">
        <f ca="1"/>
        <v>0</v>
      </c>
      <c r="AO191" s="208">
        <f t="shared" ca="1" si="165"/>
        <v>0</v>
      </c>
      <c r="AP191" s="207"/>
      <c r="AQ191" s="194"/>
      <c r="AR191" s="198" cm="1">
        <f t="array" ref="AR191">IFERROR(MATCH(TRUE,INDEX($B$14:$B$117&gt;=AQ191,0),0),"")</f>
        <v>1</v>
      </c>
      <c r="AS191" s="194">
        <f t="shared" ca="1" si="166"/>
        <v>1.3963799927016407E-2</v>
      </c>
      <c r="AV191" s="194">
        <f t="shared" si="167"/>
        <v>0</v>
      </c>
      <c r="AW191" s="19">
        <f ca="1"/>
        <v>0</v>
      </c>
      <c r="AX191" s="208">
        <f t="shared" ca="1" si="168"/>
        <v>0</v>
      </c>
      <c r="AY191" s="207"/>
      <c r="AZ191" s="194"/>
      <c r="BA191" s="198" cm="1">
        <f t="array" ref="BA191">IFERROR(MATCH(TRUE,INDEX($B$14:$B$117&gt;=AZ191,0),0),"")</f>
        <v>1</v>
      </c>
      <c r="BB191" s="194">
        <f t="shared" ca="1" si="169"/>
        <v>1.3963799927016407E-2</v>
      </c>
      <c r="BE191" s="194">
        <f t="shared" si="170"/>
        <v>0</v>
      </c>
      <c r="BF191" s="19">
        <f ca="1"/>
        <v>0</v>
      </c>
      <c r="BG191" s="208">
        <f t="shared" ca="1" si="171"/>
        <v>0</v>
      </c>
      <c r="BH191" s="207"/>
      <c r="BI191" s="194"/>
      <c r="BJ191" s="198" cm="1">
        <f t="array" ref="BJ191">IFERROR(MATCH(TRUE,INDEX($B$14:$B$117&gt;=BI191,0),0),"")</f>
        <v>1</v>
      </c>
      <c r="BK191" s="194">
        <f t="shared" ca="1" si="172"/>
        <v>1.3963799927016407E-2</v>
      </c>
      <c r="BN191" s="194">
        <f t="shared" si="173"/>
        <v>0</v>
      </c>
      <c r="BO191" s="19">
        <f ca="1"/>
        <v>0</v>
      </c>
      <c r="BP191" s="208">
        <f t="shared" ca="1" si="174"/>
        <v>0</v>
      </c>
      <c r="BQ191" s="207"/>
      <c r="BR191" s="194"/>
      <c r="BS191" s="198" cm="1">
        <f t="array" ref="BS191">IFERROR(MATCH(TRUE,INDEX($B$14:$B$117&gt;=BR191,0),0),"")</f>
        <v>1</v>
      </c>
      <c r="BT191" s="194">
        <f t="shared" ca="1" si="175"/>
        <v>1.3963799927016407E-2</v>
      </c>
      <c r="BW191" s="194">
        <f t="shared" si="176"/>
        <v>0</v>
      </c>
      <c r="BX191" s="19">
        <f ca="1"/>
        <v>0</v>
      </c>
      <c r="BY191" s="208">
        <f t="shared" ca="1" si="177"/>
        <v>0</v>
      </c>
      <c r="BZ191" s="207"/>
      <c r="CA191" s="194"/>
      <c r="CB191" s="198" cm="1">
        <f t="array" ref="CB191">IFERROR(MATCH(TRUE,INDEX($B$14:$B$117&gt;=CA191,0),0),"")</f>
        <v>1</v>
      </c>
      <c r="CC191" s="194">
        <f t="shared" ca="1" si="178"/>
        <v>1.3963799927016407E-2</v>
      </c>
      <c r="CF191" s="194">
        <f t="shared" si="179"/>
        <v>0</v>
      </c>
      <c r="CG191" s="19">
        <f ca="1"/>
        <v>0</v>
      </c>
      <c r="CH191" s="208">
        <f t="shared" ca="1" si="180"/>
        <v>0</v>
      </c>
      <c r="CI191" s="207"/>
      <c r="CJ191" s="194"/>
      <c r="CK191" s="198" cm="1">
        <f t="array" ref="CK191">IFERROR(MATCH(TRUE,INDEX($B$14:$B$117&gt;=CJ191,0),0),"")</f>
        <v>1</v>
      </c>
      <c r="CL191" s="194">
        <f t="shared" ca="1" si="181"/>
        <v>1.3963799927016407E-2</v>
      </c>
      <c r="CO191" s="194">
        <f t="shared" si="182"/>
        <v>0</v>
      </c>
      <c r="CP191" s="19">
        <f ca="1"/>
        <v>0</v>
      </c>
      <c r="CQ191" s="208">
        <f t="shared" ca="1" si="183"/>
        <v>0</v>
      </c>
      <c r="CR191" s="207"/>
      <c r="CS191" s="194"/>
      <c r="CT191" s="198" cm="1">
        <f t="array" ref="CT191">IFERROR(MATCH(TRUE,INDEX($B$14:$B$117&gt;=CS191,0),0),"")</f>
        <v>1</v>
      </c>
      <c r="CU191" s="194">
        <f t="shared" ca="1" si="184"/>
        <v>1.3963799927016407E-2</v>
      </c>
      <c r="CX191" s="194">
        <f t="shared" si="185"/>
        <v>0</v>
      </c>
      <c r="CY191" s="19" t="e">
        <f ca="1"/>
        <v>#N/A</v>
      </c>
      <c r="CZ191" s="208" t="e">
        <f t="shared" ca="1" si="186"/>
        <v>#N/A</v>
      </c>
      <c r="DA191" s="207"/>
      <c r="DB191" s="194"/>
      <c r="DC191" s="198" cm="1">
        <f t="array" ref="DC191">IFERROR(MATCH(TRUE,INDEX($B$14:$B$117&gt;=DB191,0),0),"")</f>
        <v>1</v>
      </c>
      <c r="DD191" s="194">
        <f t="shared" ca="1" si="187"/>
        <v>1.3963799927016407E-2</v>
      </c>
      <c r="DG191" s="194">
        <f t="shared" si="188"/>
        <v>0</v>
      </c>
      <c r="DH191" s="19" t="e">
        <f ca="1"/>
        <v>#N/A</v>
      </c>
      <c r="DI191" s="208" t="e">
        <f t="shared" ca="1" si="189"/>
        <v>#N/A</v>
      </c>
      <c r="DJ191" s="207"/>
      <c r="DK191" s="194"/>
      <c r="DL191" s="198" cm="1">
        <f t="array" ref="DL191">IFERROR(MATCH(TRUE,INDEX($B$14:$B$117&gt;=DK191,0),0),"")</f>
        <v>1</v>
      </c>
      <c r="DM191" s="194">
        <f t="shared" ca="1" si="190"/>
        <v>1.3963799927016407E-2</v>
      </c>
      <c r="DP191" s="194">
        <f t="shared" si="191"/>
        <v>0</v>
      </c>
      <c r="DQ191" s="19" t="e">
        <f ca="1"/>
        <v>#N/A</v>
      </c>
      <c r="DR191" s="208" t="e">
        <f t="shared" ca="1" si="192"/>
        <v>#N/A</v>
      </c>
      <c r="DS191" s="207"/>
      <c r="DT191" s="194"/>
      <c r="DU191" s="198" cm="1">
        <f t="array" ref="DU191">IFERROR(MATCH(TRUE,INDEX($B$14:$B$117&gt;=DT191,0),0),"")</f>
        <v>1</v>
      </c>
      <c r="DV191" s="194">
        <f t="shared" ca="1" si="193"/>
        <v>1.3963799927016407E-2</v>
      </c>
      <c r="DY191" s="194">
        <f t="shared" si="194"/>
        <v>0</v>
      </c>
      <c r="DZ191" s="19" t="e">
        <f ca="1"/>
        <v>#N/A</v>
      </c>
      <c r="EA191" s="208" t="e">
        <f t="shared" ca="1" si="195"/>
        <v>#N/A</v>
      </c>
      <c r="EB191" s="207"/>
      <c r="EC191" s="194"/>
      <c r="ED191" s="198" cm="1">
        <f t="array" ref="ED191">IFERROR(MATCH(TRUE,INDEX($B$14:$B$117&gt;=EC191,0),0),"")</f>
        <v>1</v>
      </c>
      <c r="EE191" s="194">
        <f t="shared" ca="1" si="196"/>
        <v>1.3963799927016407E-2</v>
      </c>
      <c r="EH191" s="194">
        <f t="shared" si="197"/>
        <v>0</v>
      </c>
      <c r="EI191" s="19" t="e">
        <f ca="1"/>
        <v>#N/A</v>
      </c>
      <c r="EJ191" s="208" t="e">
        <f t="shared" ca="1" si="198"/>
        <v>#N/A</v>
      </c>
      <c r="EK191" s="207"/>
      <c r="EL191" s="194"/>
      <c r="EM191" s="198" cm="1">
        <f t="array" ref="EM191">IFERROR(MATCH(TRUE,INDEX($B$14:$B$117&gt;=EL191,0),0),"")</f>
        <v>1</v>
      </c>
      <c r="EN191" s="194">
        <f t="shared" ca="1" si="199"/>
        <v>1.3963799927016407E-2</v>
      </c>
      <c r="EQ191" s="194">
        <f t="shared" si="200"/>
        <v>0</v>
      </c>
      <c r="ER191" s="19" t="e">
        <f ca="1"/>
        <v>#N/A</v>
      </c>
      <c r="ES191" s="208" t="e">
        <f t="shared" ca="1" si="201"/>
        <v>#N/A</v>
      </c>
      <c r="ET191" s="207"/>
      <c r="EU191" s="194"/>
      <c r="EV191" s="198" cm="1">
        <f t="array" ref="EV191">IFERROR(MATCH(TRUE,INDEX($B$14:$B$117&gt;=EU191,0),0),"")</f>
        <v>1</v>
      </c>
      <c r="EW191" s="194">
        <f t="shared" ca="1" si="202"/>
        <v>1.3963799927016407E-2</v>
      </c>
      <c r="EZ191" s="194">
        <f t="shared" si="203"/>
        <v>0</v>
      </c>
      <c r="FA191" s="19" t="e">
        <f ca="1"/>
        <v>#N/A</v>
      </c>
      <c r="FB191" s="208" t="e">
        <f t="shared" ca="1" si="204"/>
        <v>#N/A</v>
      </c>
      <c r="FC191" s="207"/>
      <c r="FD191" s="194"/>
      <c r="FE191" s="198" cm="1">
        <f t="array" ref="FE191">IFERROR(MATCH(TRUE,INDEX($B$14:$B$117&gt;=FD191,0),0),"")</f>
        <v>1</v>
      </c>
      <c r="FF191" s="194">
        <f t="shared" ca="1" si="205"/>
        <v>1.3963799927016407E-2</v>
      </c>
      <c r="FI191" s="194">
        <f t="shared" si="206"/>
        <v>0</v>
      </c>
      <c r="FJ191" s="19" t="e">
        <f ca="1"/>
        <v>#N/A</v>
      </c>
      <c r="FK191" s="208" t="e">
        <f t="shared" ca="1" si="207"/>
        <v>#N/A</v>
      </c>
      <c r="FL191" s="207"/>
      <c r="FM191" s="194"/>
      <c r="FN191" s="198" cm="1">
        <f t="array" ref="FN191">IFERROR(MATCH(TRUE,INDEX($B$14:$B$117&gt;=FM191,0),0),"")</f>
        <v>1</v>
      </c>
      <c r="FO191" s="194">
        <f t="shared" ca="1" si="208"/>
        <v>1.3963799927016407E-2</v>
      </c>
      <c r="FR191" s="194">
        <f t="shared" si="209"/>
        <v>0</v>
      </c>
      <c r="FS191" s="19" t="e">
        <f ca="1"/>
        <v>#N/A</v>
      </c>
      <c r="FT191" s="208" t="e">
        <f t="shared" ca="1" si="210"/>
        <v>#N/A</v>
      </c>
      <c r="FU191" s="207"/>
      <c r="FV191" s="194"/>
      <c r="FW191" s="198" cm="1">
        <f t="array" ref="FW191">IFERROR(MATCH(TRUE,INDEX($B$14:$B$117&gt;=FV191,0),0),"")</f>
        <v>1</v>
      </c>
      <c r="FX191" s="194">
        <f t="shared" ca="1" si="211"/>
        <v>1.3963799927016407E-2</v>
      </c>
      <c r="GA191" s="194">
        <f t="shared" si="212"/>
        <v>0</v>
      </c>
      <c r="GB191" s="19" t="e">
        <f ca="1"/>
        <v>#N/A</v>
      </c>
      <c r="GC191" s="208" t="e">
        <f t="shared" ca="1" si="213"/>
        <v>#N/A</v>
      </c>
    </row>
    <row r="192" spans="6:185" x14ac:dyDescent="0.2">
      <c r="F192" s="207"/>
      <c r="G192" s="194"/>
      <c r="H192" s="198" cm="1">
        <f t="array" ref="H192">IFERROR(MATCH(TRUE,INDEX($B$14:$B$117&gt;=G192,0),0),"")</f>
        <v>1</v>
      </c>
      <c r="I192" s="194">
        <f t="shared" ca="1" si="158"/>
        <v>1.3963799927016407E-2</v>
      </c>
      <c r="L192" s="194">
        <f t="shared" si="214"/>
        <v>0</v>
      </c>
      <c r="M192" s="19">
        <f ca="1"/>
        <v>0</v>
      </c>
      <c r="N192" s="208">
        <f t="shared" ca="1" si="215"/>
        <v>0</v>
      </c>
      <c r="O192" s="207"/>
      <c r="P192" s="194"/>
      <c r="Q192" s="198" cm="1">
        <f t="array" ref="Q192">IFERROR(MATCH(TRUE,INDEX($B$14:$B$117&gt;=P192,0),0),"")</f>
        <v>1</v>
      </c>
      <c r="R192" s="194">
        <f t="shared" ca="1" si="159"/>
        <v>1.3963799927016407E-2</v>
      </c>
      <c r="U192" s="194">
        <f t="shared" si="216"/>
        <v>0</v>
      </c>
      <c r="V192" s="19">
        <f ca="1"/>
        <v>0</v>
      </c>
      <c r="W192" s="208">
        <f t="shared" ca="1" si="217"/>
        <v>0</v>
      </c>
      <c r="X192" s="207"/>
      <c r="Y192" s="194"/>
      <c r="Z192" s="198" cm="1">
        <f t="array" ref="Z192">IFERROR(MATCH(TRUE,INDEX($B$14:$B$117&gt;=Y192,0),0),"")</f>
        <v>1</v>
      </c>
      <c r="AA192" s="194">
        <f t="shared" ca="1" si="160"/>
        <v>1.3963799927016407E-2</v>
      </c>
      <c r="AD192" s="194">
        <f t="shared" si="161"/>
        <v>0</v>
      </c>
      <c r="AE192" s="19">
        <f ca="1"/>
        <v>0</v>
      </c>
      <c r="AF192" s="208">
        <f t="shared" ca="1" si="162"/>
        <v>0</v>
      </c>
      <c r="AG192" s="207"/>
      <c r="AH192" s="194"/>
      <c r="AI192" s="198" cm="1">
        <f t="array" ref="AI192">IFERROR(MATCH(TRUE,INDEX($B$14:$B$117&gt;=AH192,0),0),"")</f>
        <v>1</v>
      </c>
      <c r="AJ192" s="194">
        <f t="shared" ca="1" si="163"/>
        <v>1.3963799927016407E-2</v>
      </c>
      <c r="AM192" s="194">
        <f t="shared" si="164"/>
        <v>0</v>
      </c>
      <c r="AN192" s="19">
        <f ca="1"/>
        <v>0</v>
      </c>
      <c r="AO192" s="208">
        <f t="shared" ca="1" si="165"/>
        <v>0</v>
      </c>
      <c r="AP192" s="207"/>
      <c r="AQ192" s="194"/>
      <c r="AR192" s="198" cm="1">
        <f t="array" ref="AR192">IFERROR(MATCH(TRUE,INDEX($B$14:$B$117&gt;=AQ192,0),0),"")</f>
        <v>1</v>
      </c>
      <c r="AS192" s="194">
        <f t="shared" ca="1" si="166"/>
        <v>1.3963799927016407E-2</v>
      </c>
      <c r="AV192" s="194">
        <f t="shared" si="167"/>
        <v>0</v>
      </c>
      <c r="AW192" s="19">
        <f ca="1"/>
        <v>0</v>
      </c>
      <c r="AX192" s="208">
        <f t="shared" ca="1" si="168"/>
        <v>0</v>
      </c>
      <c r="AY192" s="207"/>
      <c r="AZ192" s="194"/>
      <c r="BA192" s="198" cm="1">
        <f t="array" ref="BA192">IFERROR(MATCH(TRUE,INDEX($B$14:$B$117&gt;=AZ192,0),0),"")</f>
        <v>1</v>
      </c>
      <c r="BB192" s="194">
        <f t="shared" ca="1" si="169"/>
        <v>1.3963799927016407E-2</v>
      </c>
      <c r="BE192" s="194">
        <f t="shared" si="170"/>
        <v>0</v>
      </c>
      <c r="BF192" s="19">
        <f ca="1"/>
        <v>0</v>
      </c>
      <c r="BG192" s="208">
        <f t="shared" ca="1" si="171"/>
        <v>0</v>
      </c>
      <c r="BH192" s="207"/>
      <c r="BI192" s="194"/>
      <c r="BJ192" s="198" cm="1">
        <f t="array" ref="BJ192">IFERROR(MATCH(TRUE,INDEX($B$14:$B$117&gt;=BI192,0),0),"")</f>
        <v>1</v>
      </c>
      <c r="BK192" s="194">
        <f t="shared" ca="1" si="172"/>
        <v>1.3963799927016407E-2</v>
      </c>
      <c r="BN192" s="194">
        <f t="shared" si="173"/>
        <v>0</v>
      </c>
      <c r="BO192" s="19">
        <f ca="1"/>
        <v>0</v>
      </c>
      <c r="BP192" s="208">
        <f t="shared" ca="1" si="174"/>
        <v>0</v>
      </c>
      <c r="BQ192" s="207"/>
      <c r="BR192" s="194"/>
      <c r="BS192" s="198" cm="1">
        <f t="array" ref="BS192">IFERROR(MATCH(TRUE,INDEX($B$14:$B$117&gt;=BR192,0),0),"")</f>
        <v>1</v>
      </c>
      <c r="BT192" s="194">
        <f t="shared" ca="1" si="175"/>
        <v>1.3963799927016407E-2</v>
      </c>
      <c r="BW192" s="194">
        <f t="shared" si="176"/>
        <v>0</v>
      </c>
      <c r="BX192" s="19">
        <f ca="1"/>
        <v>0</v>
      </c>
      <c r="BY192" s="208">
        <f t="shared" ca="1" si="177"/>
        <v>0</v>
      </c>
      <c r="BZ192" s="207"/>
      <c r="CA192" s="194"/>
      <c r="CB192" s="198" cm="1">
        <f t="array" ref="CB192">IFERROR(MATCH(TRUE,INDEX($B$14:$B$117&gt;=CA192,0),0),"")</f>
        <v>1</v>
      </c>
      <c r="CC192" s="194">
        <f t="shared" ca="1" si="178"/>
        <v>1.3963799927016407E-2</v>
      </c>
      <c r="CF192" s="194">
        <f t="shared" si="179"/>
        <v>0</v>
      </c>
      <c r="CG192" s="19">
        <f ca="1"/>
        <v>0</v>
      </c>
      <c r="CH192" s="208">
        <f t="shared" ca="1" si="180"/>
        <v>0</v>
      </c>
      <c r="CI192" s="207"/>
      <c r="CJ192" s="194"/>
      <c r="CK192" s="198" cm="1">
        <f t="array" ref="CK192">IFERROR(MATCH(TRUE,INDEX($B$14:$B$117&gt;=CJ192,0),0),"")</f>
        <v>1</v>
      </c>
      <c r="CL192" s="194">
        <f t="shared" ca="1" si="181"/>
        <v>1.3963799927016407E-2</v>
      </c>
      <c r="CO192" s="194">
        <f t="shared" si="182"/>
        <v>0</v>
      </c>
      <c r="CP192" s="19">
        <f ca="1"/>
        <v>0</v>
      </c>
      <c r="CQ192" s="208">
        <f t="shared" ca="1" si="183"/>
        <v>0</v>
      </c>
      <c r="CR192" s="207"/>
      <c r="CS192" s="194"/>
      <c r="CT192" s="198" cm="1">
        <f t="array" ref="CT192">IFERROR(MATCH(TRUE,INDEX($B$14:$B$117&gt;=CS192,0),0),"")</f>
        <v>1</v>
      </c>
      <c r="CU192" s="194">
        <f t="shared" ca="1" si="184"/>
        <v>1.3963799927016407E-2</v>
      </c>
      <c r="CX192" s="194">
        <f t="shared" si="185"/>
        <v>0</v>
      </c>
      <c r="CY192" s="19" t="e">
        <f ca="1"/>
        <v>#N/A</v>
      </c>
      <c r="CZ192" s="208" t="e">
        <f t="shared" ca="1" si="186"/>
        <v>#N/A</v>
      </c>
      <c r="DA192" s="207"/>
      <c r="DB192" s="194"/>
      <c r="DC192" s="198" cm="1">
        <f t="array" ref="DC192">IFERROR(MATCH(TRUE,INDEX($B$14:$B$117&gt;=DB192,0),0),"")</f>
        <v>1</v>
      </c>
      <c r="DD192" s="194">
        <f t="shared" ca="1" si="187"/>
        <v>1.3963799927016407E-2</v>
      </c>
      <c r="DG192" s="194">
        <f t="shared" si="188"/>
        <v>0</v>
      </c>
      <c r="DH192" s="19" t="e">
        <f ca="1"/>
        <v>#N/A</v>
      </c>
      <c r="DI192" s="208" t="e">
        <f t="shared" ca="1" si="189"/>
        <v>#N/A</v>
      </c>
      <c r="DJ192" s="207"/>
      <c r="DK192" s="194"/>
      <c r="DL192" s="198" cm="1">
        <f t="array" ref="DL192">IFERROR(MATCH(TRUE,INDEX($B$14:$B$117&gt;=DK192,0),0),"")</f>
        <v>1</v>
      </c>
      <c r="DM192" s="194">
        <f t="shared" ca="1" si="190"/>
        <v>1.3963799927016407E-2</v>
      </c>
      <c r="DP192" s="194">
        <f t="shared" si="191"/>
        <v>0</v>
      </c>
      <c r="DQ192" s="19" t="e">
        <f ca="1"/>
        <v>#N/A</v>
      </c>
      <c r="DR192" s="208" t="e">
        <f t="shared" ca="1" si="192"/>
        <v>#N/A</v>
      </c>
      <c r="DS192" s="207"/>
      <c r="DT192" s="194"/>
      <c r="DU192" s="198" cm="1">
        <f t="array" ref="DU192">IFERROR(MATCH(TRUE,INDEX($B$14:$B$117&gt;=DT192,0),0),"")</f>
        <v>1</v>
      </c>
      <c r="DV192" s="194">
        <f t="shared" ca="1" si="193"/>
        <v>1.3963799927016407E-2</v>
      </c>
      <c r="DY192" s="194">
        <f t="shared" si="194"/>
        <v>0</v>
      </c>
      <c r="DZ192" s="19" t="e">
        <f ca="1"/>
        <v>#N/A</v>
      </c>
      <c r="EA192" s="208" t="e">
        <f t="shared" ca="1" si="195"/>
        <v>#N/A</v>
      </c>
      <c r="EB192" s="207"/>
      <c r="EC192" s="194"/>
      <c r="ED192" s="198" cm="1">
        <f t="array" ref="ED192">IFERROR(MATCH(TRUE,INDEX($B$14:$B$117&gt;=EC192,0),0),"")</f>
        <v>1</v>
      </c>
      <c r="EE192" s="194">
        <f t="shared" ca="1" si="196"/>
        <v>1.3963799927016407E-2</v>
      </c>
      <c r="EH192" s="194">
        <f t="shared" si="197"/>
        <v>0</v>
      </c>
      <c r="EI192" s="19" t="e">
        <f ca="1"/>
        <v>#N/A</v>
      </c>
      <c r="EJ192" s="208" t="e">
        <f t="shared" ca="1" si="198"/>
        <v>#N/A</v>
      </c>
      <c r="EK192" s="207"/>
      <c r="EL192" s="194"/>
      <c r="EM192" s="198" cm="1">
        <f t="array" ref="EM192">IFERROR(MATCH(TRUE,INDEX($B$14:$B$117&gt;=EL192,0),0),"")</f>
        <v>1</v>
      </c>
      <c r="EN192" s="194">
        <f t="shared" ca="1" si="199"/>
        <v>1.3963799927016407E-2</v>
      </c>
      <c r="EQ192" s="194">
        <f t="shared" si="200"/>
        <v>0</v>
      </c>
      <c r="ER192" s="19" t="e">
        <f ca="1"/>
        <v>#N/A</v>
      </c>
      <c r="ES192" s="208" t="e">
        <f t="shared" ca="1" si="201"/>
        <v>#N/A</v>
      </c>
      <c r="ET192" s="207"/>
      <c r="EU192" s="194"/>
      <c r="EV192" s="198" cm="1">
        <f t="array" ref="EV192">IFERROR(MATCH(TRUE,INDEX($B$14:$B$117&gt;=EU192,0),0),"")</f>
        <v>1</v>
      </c>
      <c r="EW192" s="194">
        <f t="shared" ca="1" si="202"/>
        <v>1.3963799927016407E-2</v>
      </c>
      <c r="EZ192" s="194">
        <f t="shared" si="203"/>
        <v>0</v>
      </c>
      <c r="FA192" s="19" t="e">
        <f ca="1"/>
        <v>#N/A</v>
      </c>
      <c r="FB192" s="208" t="e">
        <f t="shared" ca="1" si="204"/>
        <v>#N/A</v>
      </c>
      <c r="FC192" s="207"/>
      <c r="FD192" s="194"/>
      <c r="FE192" s="198" cm="1">
        <f t="array" ref="FE192">IFERROR(MATCH(TRUE,INDEX($B$14:$B$117&gt;=FD192,0),0),"")</f>
        <v>1</v>
      </c>
      <c r="FF192" s="194">
        <f t="shared" ca="1" si="205"/>
        <v>1.3963799927016407E-2</v>
      </c>
      <c r="FI192" s="194">
        <f t="shared" si="206"/>
        <v>0</v>
      </c>
      <c r="FJ192" s="19" t="e">
        <f ca="1"/>
        <v>#N/A</v>
      </c>
      <c r="FK192" s="208" t="e">
        <f t="shared" ca="1" si="207"/>
        <v>#N/A</v>
      </c>
      <c r="FL192" s="207"/>
      <c r="FM192" s="194"/>
      <c r="FN192" s="198" cm="1">
        <f t="array" ref="FN192">IFERROR(MATCH(TRUE,INDEX($B$14:$B$117&gt;=FM192,0),0),"")</f>
        <v>1</v>
      </c>
      <c r="FO192" s="194">
        <f t="shared" ca="1" si="208"/>
        <v>1.3963799927016407E-2</v>
      </c>
      <c r="FR192" s="194">
        <f t="shared" si="209"/>
        <v>0</v>
      </c>
      <c r="FS192" s="19" t="e">
        <f ca="1"/>
        <v>#N/A</v>
      </c>
      <c r="FT192" s="208" t="e">
        <f t="shared" ca="1" si="210"/>
        <v>#N/A</v>
      </c>
      <c r="FU192" s="207"/>
      <c r="FV192" s="194"/>
      <c r="FW192" s="198" cm="1">
        <f t="array" ref="FW192">IFERROR(MATCH(TRUE,INDEX($B$14:$B$117&gt;=FV192,0),0),"")</f>
        <v>1</v>
      </c>
      <c r="FX192" s="194">
        <f t="shared" ca="1" si="211"/>
        <v>1.3963799927016407E-2</v>
      </c>
      <c r="GA192" s="194">
        <f t="shared" si="212"/>
        <v>0</v>
      </c>
      <c r="GB192" s="19" t="e">
        <f ca="1"/>
        <v>#N/A</v>
      </c>
      <c r="GC192" s="208" t="e">
        <f t="shared" ca="1" si="213"/>
        <v>#N/A</v>
      </c>
    </row>
    <row r="193" spans="6:185" x14ac:dyDescent="0.2">
      <c r="F193" s="207"/>
      <c r="G193" s="194"/>
      <c r="H193" s="198" cm="1">
        <f t="array" ref="H193">IFERROR(MATCH(TRUE,INDEX($B$14:$B$117&gt;=G193,0),0),"")</f>
        <v>1</v>
      </c>
      <c r="I193" s="194">
        <f t="shared" ca="1" si="158"/>
        <v>1.3963799927016407E-2</v>
      </c>
      <c r="L193" s="194">
        <f t="shared" si="214"/>
        <v>0</v>
      </c>
      <c r="M193" s="19">
        <f ca="1"/>
        <v>0</v>
      </c>
      <c r="N193" s="208">
        <f t="shared" ca="1" si="215"/>
        <v>0</v>
      </c>
      <c r="O193" s="207"/>
      <c r="P193" s="194"/>
      <c r="Q193" s="198" cm="1">
        <f t="array" ref="Q193">IFERROR(MATCH(TRUE,INDEX($B$14:$B$117&gt;=P193,0),0),"")</f>
        <v>1</v>
      </c>
      <c r="R193" s="194">
        <f t="shared" ca="1" si="159"/>
        <v>1.3963799927016407E-2</v>
      </c>
      <c r="U193" s="194">
        <f t="shared" si="216"/>
        <v>0</v>
      </c>
      <c r="V193" s="19">
        <f ca="1"/>
        <v>0</v>
      </c>
      <c r="W193" s="208">
        <f t="shared" ca="1" si="217"/>
        <v>0</v>
      </c>
      <c r="X193" s="207"/>
      <c r="Y193" s="194"/>
      <c r="Z193" s="198" cm="1">
        <f t="array" ref="Z193">IFERROR(MATCH(TRUE,INDEX($B$14:$B$117&gt;=Y193,0),0),"")</f>
        <v>1</v>
      </c>
      <c r="AA193" s="194">
        <f t="shared" ca="1" si="160"/>
        <v>1.3963799927016407E-2</v>
      </c>
      <c r="AD193" s="194">
        <f t="shared" si="161"/>
        <v>0</v>
      </c>
      <c r="AE193" s="19">
        <f ca="1"/>
        <v>0</v>
      </c>
      <c r="AF193" s="208">
        <f t="shared" ca="1" si="162"/>
        <v>0</v>
      </c>
      <c r="AG193" s="207"/>
      <c r="AH193" s="194"/>
      <c r="AI193" s="198" cm="1">
        <f t="array" ref="AI193">IFERROR(MATCH(TRUE,INDEX($B$14:$B$117&gt;=AH193,0),0),"")</f>
        <v>1</v>
      </c>
      <c r="AJ193" s="194">
        <f t="shared" ca="1" si="163"/>
        <v>1.3963799927016407E-2</v>
      </c>
      <c r="AM193" s="194">
        <f t="shared" si="164"/>
        <v>0</v>
      </c>
      <c r="AN193" s="19">
        <f ca="1"/>
        <v>0</v>
      </c>
      <c r="AO193" s="208">
        <f t="shared" ca="1" si="165"/>
        <v>0</v>
      </c>
      <c r="AP193" s="207"/>
      <c r="AQ193" s="194"/>
      <c r="AR193" s="198" cm="1">
        <f t="array" ref="AR193">IFERROR(MATCH(TRUE,INDEX($B$14:$B$117&gt;=AQ193,0),0),"")</f>
        <v>1</v>
      </c>
      <c r="AS193" s="194">
        <f t="shared" ca="1" si="166"/>
        <v>1.3963799927016407E-2</v>
      </c>
      <c r="AV193" s="194">
        <f t="shared" si="167"/>
        <v>0</v>
      </c>
      <c r="AW193" s="19">
        <f ca="1"/>
        <v>0</v>
      </c>
      <c r="AX193" s="208">
        <f t="shared" ca="1" si="168"/>
        <v>0</v>
      </c>
      <c r="AY193" s="207"/>
      <c r="AZ193" s="194"/>
      <c r="BA193" s="198" cm="1">
        <f t="array" ref="BA193">IFERROR(MATCH(TRUE,INDEX($B$14:$B$117&gt;=AZ193,0),0),"")</f>
        <v>1</v>
      </c>
      <c r="BB193" s="194">
        <f t="shared" ca="1" si="169"/>
        <v>1.3963799927016407E-2</v>
      </c>
      <c r="BE193" s="194">
        <f t="shared" si="170"/>
        <v>0</v>
      </c>
      <c r="BF193" s="19">
        <f ca="1"/>
        <v>0</v>
      </c>
      <c r="BG193" s="208">
        <f t="shared" ca="1" si="171"/>
        <v>0</v>
      </c>
      <c r="BH193" s="207"/>
      <c r="BI193" s="194"/>
      <c r="BJ193" s="198" cm="1">
        <f t="array" ref="BJ193">IFERROR(MATCH(TRUE,INDEX($B$14:$B$117&gt;=BI193,0),0),"")</f>
        <v>1</v>
      </c>
      <c r="BK193" s="194">
        <f t="shared" ca="1" si="172"/>
        <v>1.3963799927016407E-2</v>
      </c>
      <c r="BN193" s="194">
        <f t="shared" si="173"/>
        <v>0</v>
      </c>
      <c r="BO193" s="19">
        <f ca="1"/>
        <v>0</v>
      </c>
      <c r="BP193" s="208">
        <f t="shared" ca="1" si="174"/>
        <v>0</v>
      </c>
      <c r="BQ193" s="207"/>
      <c r="BR193" s="194"/>
      <c r="BS193" s="198" cm="1">
        <f t="array" ref="BS193">IFERROR(MATCH(TRUE,INDEX($B$14:$B$117&gt;=BR193,0),0),"")</f>
        <v>1</v>
      </c>
      <c r="BT193" s="194">
        <f t="shared" ca="1" si="175"/>
        <v>1.3963799927016407E-2</v>
      </c>
      <c r="BW193" s="194">
        <f t="shared" si="176"/>
        <v>0</v>
      </c>
      <c r="BX193" s="19">
        <f ca="1"/>
        <v>0</v>
      </c>
      <c r="BY193" s="208">
        <f t="shared" ca="1" si="177"/>
        <v>0</v>
      </c>
      <c r="BZ193" s="207"/>
      <c r="CA193" s="194"/>
      <c r="CB193" s="198" cm="1">
        <f t="array" ref="CB193">IFERROR(MATCH(TRUE,INDEX($B$14:$B$117&gt;=CA193,0),0),"")</f>
        <v>1</v>
      </c>
      <c r="CC193" s="194">
        <f t="shared" ca="1" si="178"/>
        <v>1.3963799927016407E-2</v>
      </c>
      <c r="CF193" s="194">
        <f t="shared" si="179"/>
        <v>0</v>
      </c>
      <c r="CG193" s="19">
        <f ca="1"/>
        <v>0</v>
      </c>
      <c r="CH193" s="208">
        <f t="shared" ca="1" si="180"/>
        <v>0</v>
      </c>
      <c r="CI193" s="207"/>
      <c r="CJ193" s="194"/>
      <c r="CK193" s="198" cm="1">
        <f t="array" ref="CK193">IFERROR(MATCH(TRUE,INDEX($B$14:$B$117&gt;=CJ193,0),0),"")</f>
        <v>1</v>
      </c>
      <c r="CL193" s="194">
        <f t="shared" ca="1" si="181"/>
        <v>1.3963799927016407E-2</v>
      </c>
      <c r="CO193" s="194">
        <f t="shared" si="182"/>
        <v>0</v>
      </c>
      <c r="CP193" s="19">
        <f ca="1"/>
        <v>0</v>
      </c>
      <c r="CQ193" s="208">
        <f t="shared" ca="1" si="183"/>
        <v>0</v>
      </c>
      <c r="CR193" s="207"/>
      <c r="CS193" s="194"/>
      <c r="CT193" s="198" cm="1">
        <f t="array" ref="CT193">IFERROR(MATCH(TRUE,INDEX($B$14:$B$117&gt;=CS193,0),0),"")</f>
        <v>1</v>
      </c>
      <c r="CU193" s="194">
        <f t="shared" ca="1" si="184"/>
        <v>1.3963799927016407E-2</v>
      </c>
      <c r="CX193" s="194">
        <f t="shared" si="185"/>
        <v>0</v>
      </c>
      <c r="CY193" s="19" t="e">
        <f ca="1"/>
        <v>#N/A</v>
      </c>
      <c r="CZ193" s="208" t="e">
        <f t="shared" ca="1" si="186"/>
        <v>#N/A</v>
      </c>
      <c r="DA193" s="207"/>
      <c r="DB193" s="194"/>
      <c r="DC193" s="198" cm="1">
        <f t="array" ref="DC193">IFERROR(MATCH(TRUE,INDEX($B$14:$B$117&gt;=DB193,0),0),"")</f>
        <v>1</v>
      </c>
      <c r="DD193" s="194">
        <f t="shared" ca="1" si="187"/>
        <v>1.3963799927016407E-2</v>
      </c>
      <c r="DG193" s="194">
        <f t="shared" si="188"/>
        <v>0</v>
      </c>
      <c r="DH193" s="19" t="e">
        <f ca="1"/>
        <v>#N/A</v>
      </c>
      <c r="DI193" s="208" t="e">
        <f t="shared" ca="1" si="189"/>
        <v>#N/A</v>
      </c>
      <c r="DJ193" s="207"/>
      <c r="DK193" s="194"/>
      <c r="DL193" s="198" cm="1">
        <f t="array" ref="DL193">IFERROR(MATCH(TRUE,INDEX($B$14:$B$117&gt;=DK193,0),0),"")</f>
        <v>1</v>
      </c>
      <c r="DM193" s="194">
        <f t="shared" ca="1" si="190"/>
        <v>1.3963799927016407E-2</v>
      </c>
      <c r="DP193" s="194">
        <f t="shared" si="191"/>
        <v>0</v>
      </c>
      <c r="DQ193" s="19" t="e">
        <f ca="1"/>
        <v>#N/A</v>
      </c>
      <c r="DR193" s="208" t="e">
        <f t="shared" ca="1" si="192"/>
        <v>#N/A</v>
      </c>
      <c r="DS193" s="207"/>
      <c r="DT193" s="194"/>
      <c r="DU193" s="198" cm="1">
        <f t="array" ref="DU193">IFERROR(MATCH(TRUE,INDEX($B$14:$B$117&gt;=DT193,0),0),"")</f>
        <v>1</v>
      </c>
      <c r="DV193" s="194">
        <f t="shared" ca="1" si="193"/>
        <v>1.3963799927016407E-2</v>
      </c>
      <c r="DY193" s="194">
        <f t="shared" si="194"/>
        <v>0</v>
      </c>
      <c r="DZ193" s="19" t="e">
        <f ca="1"/>
        <v>#N/A</v>
      </c>
      <c r="EA193" s="208" t="e">
        <f t="shared" ca="1" si="195"/>
        <v>#N/A</v>
      </c>
      <c r="EB193" s="207"/>
      <c r="EC193" s="194"/>
      <c r="ED193" s="198" cm="1">
        <f t="array" ref="ED193">IFERROR(MATCH(TRUE,INDEX($B$14:$B$117&gt;=EC193,0),0),"")</f>
        <v>1</v>
      </c>
      <c r="EE193" s="194">
        <f t="shared" ca="1" si="196"/>
        <v>1.3963799927016407E-2</v>
      </c>
      <c r="EH193" s="194">
        <f t="shared" si="197"/>
        <v>0</v>
      </c>
      <c r="EI193" s="19" t="e">
        <f ca="1"/>
        <v>#N/A</v>
      </c>
      <c r="EJ193" s="208" t="e">
        <f t="shared" ca="1" si="198"/>
        <v>#N/A</v>
      </c>
      <c r="EK193" s="207"/>
      <c r="EL193" s="194"/>
      <c r="EM193" s="198" cm="1">
        <f t="array" ref="EM193">IFERROR(MATCH(TRUE,INDEX($B$14:$B$117&gt;=EL193,0),0),"")</f>
        <v>1</v>
      </c>
      <c r="EN193" s="194">
        <f t="shared" ca="1" si="199"/>
        <v>1.3963799927016407E-2</v>
      </c>
      <c r="EQ193" s="194">
        <f t="shared" si="200"/>
        <v>0</v>
      </c>
      <c r="ER193" s="19" t="e">
        <f ca="1"/>
        <v>#N/A</v>
      </c>
      <c r="ES193" s="208" t="e">
        <f t="shared" ca="1" si="201"/>
        <v>#N/A</v>
      </c>
      <c r="ET193" s="207"/>
      <c r="EU193" s="194"/>
      <c r="EV193" s="198" cm="1">
        <f t="array" ref="EV193">IFERROR(MATCH(TRUE,INDEX($B$14:$B$117&gt;=EU193,0),0),"")</f>
        <v>1</v>
      </c>
      <c r="EW193" s="194">
        <f t="shared" ca="1" si="202"/>
        <v>1.3963799927016407E-2</v>
      </c>
      <c r="EZ193" s="194">
        <f t="shared" si="203"/>
        <v>0</v>
      </c>
      <c r="FA193" s="19" t="e">
        <f ca="1"/>
        <v>#N/A</v>
      </c>
      <c r="FB193" s="208" t="e">
        <f t="shared" ca="1" si="204"/>
        <v>#N/A</v>
      </c>
      <c r="FC193" s="207"/>
      <c r="FD193" s="194"/>
      <c r="FE193" s="198" cm="1">
        <f t="array" ref="FE193">IFERROR(MATCH(TRUE,INDEX($B$14:$B$117&gt;=FD193,0),0),"")</f>
        <v>1</v>
      </c>
      <c r="FF193" s="194">
        <f t="shared" ca="1" si="205"/>
        <v>1.3963799927016407E-2</v>
      </c>
      <c r="FI193" s="194">
        <f t="shared" si="206"/>
        <v>0</v>
      </c>
      <c r="FJ193" s="19" t="e">
        <f ca="1"/>
        <v>#N/A</v>
      </c>
      <c r="FK193" s="208" t="e">
        <f t="shared" ca="1" si="207"/>
        <v>#N/A</v>
      </c>
      <c r="FL193" s="207"/>
      <c r="FM193" s="194"/>
      <c r="FN193" s="198" cm="1">
        <f t="array" ref="FN193">IFERROR(MATCH(TRUE,INDEX($B$14:$B$117&gt;=FM193,0),0),"")</f>
        <v>1</v>
      </c>
      <c r="FO193" s="194">
        <f t="shared" ca="1" si="208"/>
        <v>1.3963799927016407E-2</v>
      </c>
      <c r="FR193" s="194">
        <f t="shared" si="209"/>
        <v>0</v>
      </c>
      <c r="FS193" s="19" t="e">
        <f ca="1"/>
        <v>#N/A</v>
      </c>
      <c r="FT193" s="208" t="e">
        <f t="shared" ca="1" si="210"/>
        <v>#N/A</v>
      </c>
      <c r="FU193" s="207"/>
      <c r="FV193" s="194"/>
      <c r="FW193" s="198" cm="1">
        <f t="array" ref="FW193">IFERROR(MATCH(TRUE,INDEX($B$14:$B$117&gt;=FV193,0),0),"")</f>
        <v>1</v>
      </c>
      <c r="FX193" s="194">
        <f t="shared" ca="1" si="211"/>
        <v>1.3963799927016407E-2</v>
      </c>
      <c r="GA193" s="194">
        <f t="shared" si="212"/>
        <v>0</v>
      </c>
      <c r="GB193" s="19" t="e">
        <f ca="1"/>
        <v>#N/A</v>
      </c>
      <c r="GC193" s="208" t="e">
        <f t="shared" ca="1" si="213"/>
        <v>#N/A</v>
      </c>
    </row>
    <row r="194" spans="6:185" x14ac:dyDescent="0.2">
      <c r="F194" s="207"/>
      <c r="G194" s="194"/>
      <c r="H194" s="198" cm="1">
        <f t="array" ref="H194">IFERROR(MATCH(TRUE,INDEX($B$14:$B$117&gt;=G194,0),0),"")</f>
        <v>1</v>
      </c>
      <c r="I194" s="194">
        <f t="shared" ca="1" si="158"/>
        <v>1.3963799927016407E-2</v>
      </c>
      <c r="L194" s="194">
        <f t="shared" si="214"/>
        <v>0</v>
      </c>
      <c r="M194" s="19">
        <f ca="1"/>
        <v>0</v>
      </c>
      <c r="N194" s="208">
        <f t="shared" ca="1" si="215"/>
        <v>0</v>
      </c>
      <c r="O194" s="207"/>
      <c r="P194" s="194"/>
      <c r="Q194" s="198" cm="1">
        <f t="array" ref="Q194">IFERROR(MATCH(TRUE,INDEX($B$14:$B$117&gt;=P194,0),0),"")</f>
        <v>1</v>
      </c>
      <c r="R194" s="194">
        <f t="shared" ca="1" si="159"/>
        <v>1.3963799927016407E-2</v>
      </c>
      <c r="U194" s="194">
        <f t="shared" si="216"/>
        <v>0</v>
      </c>
      <c r="V194" s="19">
        <f ca="1"/>
        <v>0</v>
      </c>
      <c r="W194" s="208">
        <f t="shared" ca="1" si="217"/>
        <v>0</v>
      </c>
      <c r="X194" s="207"/>
      <c r="Y194" s="194"/>
      <c r="Z194" s="198" cm="1">
        <f t="array" ref="Z194">IFERROR(MATCH(TRUE,INDEX($B$14:$B$117&gt;=Y194,0),0),"")</f>
        <v>1</v>
      </c>
      <c r="AA194" s="194">
        <f t="shared" ca="1" si="160"/>
        <v>1.3963799927016407E-2</v>
      </c>
      <c r="AD194" s="194">
        <f t="shared" si="161"/>
        <v>0</v>
      </c>
      <c r="AE194" s="19">
        <f ca="1"/>
        <v>0</v>
      </c>
      <c r="AF194" s="208">
        <f t="shared" ca="1" si="162"/>
        <v>0</v>
      </c>
      <c r="AG194" s="207"/>
      <c r="AH194" s="194"/>
      <c r="AI194" s="198" cm="1">
        <f t="array" ref="AI194">IFERROR(MATCH(TRUE,INDEX($B$14:$B$117&gt;=AH194,0),0),"")</f>
        <v>1</v>
      </c>
      <c r="AJ194" s="194">
        <f t="shared" ca="1" si="163"/>
        <v>1.3963799927016407E-2</v>
      </c>
      <c r="AM194" s="194">
        <f t="shared" si="164"/>
        <v>0</v>
      </c>
      <c r="AN194" s="19">
        <f ca="1"/>
        <v>0</v>
      </c>
      <c r="AO194" s="208">
        <f t="shared" ca="1" si="165"/>
        <v>0</v>
      </c>
      <c r="AP194" s="207"/>
      <c r="AQ194" s="194"/>
      <c r="AR194" s="198" cm="1">
        <f t="array" ref="AR194">IFERROR(MATCH(TRUE,INDEX($B$14:$B$117&gt;=AQ194,0),0),"")</f>
        <v>1</v>
      </c>
      <c r="AS194" s="194">
        <f t="shared" ca="1" si="166"/>
        <v>1.3963799927016407E-2</v>
      </c>
      <c r="AV194" s="194">
        <f t="shared" si="167"/>
        <v>0</v>
      </c>
      <c r="AW194" s="19">
        <f ca="1"/>
        <v>0</v>
      </c>
      <c r="AX194" s="208">
        <f t="shared" ca="1" si="168"/>
        <v>0</v>
      </c>
      <c r="AY194" s="207"/>
      <c r="AZ194" s="194"/>
      <c r="BA194" s="198" cm="1">
        <f t="array" ref="BA194">IFERROR(MATCH(TRUE,INDEX($B$14:$B$117&gt;=AZ194,0),0),"")</f>
        <v>1</v>
      </c>
      <c r="BB194" s="194">
        <f t="shared" ca="1" si="169"/>
        <v>1.3963799927016407E-2</v>
      </c>
      <c r="BE194" s="194">
        <f t="shared" si="170"/>
        <v>0</v>
      </c>
      <c r="BF194" s="19">
        <f ca="1"/>
        <v>0</v>
      </c>
      <c r="BG194" s="208">
        <f t="shared" ca="1" si="171"/>
        <v>0</v>
      </c>
      <c r="BH194" s="207"/>
      <c r="BI194" s="194"/>
      <c r="BJ194" s="198" cm="1">
        <f t="array" ref="BJ194">IFERROR(MATCH(TRUE,INDEX($B$14:$B$117&gt;=BI194,0),0),"")</f>
        <v>1</v>
      </c>
      <c r="BK194" s="194">
        <f t="shared" ca="1" si="172"/>
        <v>1.3963799927016407E-2</v>
      </c>
      <c r="BN194" s="194">
        <f t="shared" si="173"/>
        <v>0</v>
      </c>
      <c r="BO194" s="19">
        <f ca="1"/>
        <v>0</v>
      </c>
      <c r="BP194" s="208">
        <f t="shared" ca="1" si="174"/>
        <v>0</v>
      </c>
      <c r="BQ194" s="207"/>
      <c r="BR194" s="194"/>
      <c r="BS194" s="198" cm="1">
        <f t="array" ref="BS194">IFERROR(MATCH(TRUE,INDEX($B$14:$B$117&gt;=BR194,0),0),"")</f>
        <v>1</v>
      </c>
      <c r="BT194" s="194">
        <f t="shared" ca="1" si="175"/>
        <v>1.3963799927016407E-2</v>
      </c>
      <c r="BW194" s="194">
        <f t="shared" si="176"/>
        <v>0</v>
      </c>
      <c r="BX194" s="19">
        <f ca="1"/>
        <v>0</v>
      </c>
      <c r="BY194" s="208">
        <f t="shared" ca="1" si="177"/>
        <v>0</v>
      </c>
      <c r="BZ194" s="207"/>
      <c r="CA194" s="194"/>
      <c r="CB194" s="198" cm="1">
        <f t="array" ref="CB194">IFERROR(MATCH(TRUE,INDEX($B$14:$B$117&gt;=CA194,0),0),"")</f>
        <v>1</v>
      </c>
      <c r="CC194" s="194">
        <f t="shared" ca="1" si="178"/>
        <v>1.3963799927016407E-2</v>
      </c>
      <c r="CF194" s="194">
        <f t="shared" si="179"/>
        <v>0</v>
      </c>
      <c r="CG194" s="19">
        <f ca="1"/>
        <v>0</v>
      </c>
      <c r="CH194" s="208">
        <f t="shared" ca="1" si="180"/>
        <v>0</v>
      </c>
      <c r="CI194" s="207"/>
      <c r="CJ194" s="194"/>
      <c r="CK194" s="198" cm="1">
        <f t="array" ref="CK194">IFERROR(MATCH(TRUE,INDEX($B$14:$B$117&gt;=CJ194,0),0),"")</f>
        <v>1</v>
      </c>
      <c r="CL194" s="194">
        <f t="shared" ca="1" si="181"/>
        <v>1.3963799927016407E-2</v>
      </c>
      <c r="CO194" s="194">
        <f t="shared" si="182"/>
        <v>0</v>
      </c>
      <c r="CP194" s="19">
        <f ca="1"/>
        <v>0</v>
      </c>
      <c r="CQ194" s="208">
        <f t="shared" ca="1" si="183"/>
        <v>0</v>
      </c>
      <c r="CR194" s="207"/>
      <c r="CS194" s="194"/>
      <c r="CT194" s="198" cm="1">
        <f t="array" ref="CT194">IFERROR(MATCH(TRUE,INDEX($B$14:$B$117&gt;=CS194,0),0),"")</f>
        <v>1</v>
      </c>
      <c r="CU194" s="194">
        <f t="shared" ca="1" si="184"/>
        <v>1.3963799927016407E-2</v>
      </c>
      <c r="CX194" s="194">
        <f t="shared" si="185"/>
        <v>0</v>
      </c>
      <c r="CY194" s="19" t="e">
        <f ca="1"/>
        <v>#N/A</v>
      </c>
      <c r="CZ194" s="208" t="e">
        <f t="shared" ca="1" si="186"/>
        <v>#N/A</v>
      </c>
      <c r="DA194" s="207"/>
      <c r="DB194" s="194"/>
      <c r="DC194" s="198" cm="1">
        <f t="array" ref="DC194">IFERROR(MATCH(TRUE,INDEX($B$14:$B$117&gt;=DB194,0),0),"")</f>
        <v>1</v>
      </c>
      <c r="DD194" s="194">
        <f t="shared" ca="1" si="187"/>
        <v>1.3963799927016407E-2</v>
      </c>
      <c r="DG194" s="194">
        <f t="shared" si="188"/>
        <v>0</v>
      </c>
      <c r="DH194" s="19" t="e">
        <f ca="1"/>
        <v>#N/A</v>
      </c>
      <c r="DI194" s="208" t="e">
        <f t="shared" ca="1" si="189"/>
        <v>#N/A</v>
      </c>
      <c r="DJ194" s="207"/>
      <c r="DK194" s="194"/>
      <c r="DL194" s="198" cm="1">
        <f t="array" ref="DL194">IFERROR(MATCH(TRUE,INDEX($B$14:$B$117&gt;=DK194,0),0),"")</f>
        <v>1</v>
      </c>
      <c r="DM194" s="194">
        <f t="shared" ca="1" si="190"/>
        <v>1.3963799927016407E-2</v>
      </c>
      <c r="DP194" s="194">
        <f t="shared" si="191"/>
        <v>0</v>
      </c>
      <c r="DQ194" s="19" t="e">
        <f ca="1"/>
        <v>#N/A</v>
      </c>
      <c r="DR194" s="208" t="e">
        <f t="shared" ca="1" si="192"/>
        <v>#N/A</v>
      </c>
      <c r="DS194" s="207"/>
      <c r="DT194" s="194"/>
      <c r="DU194" s="198" cm="1">
        <f t="array" ref="DU194">IFERROR(MATCH(TRUE,INDEX($B$14:$B$117&gt;=DT194,0),0),"")</f>
        <v>1</v>
      </c>
      <c r="DV194" s="194">
        <f t="shared" ca="1" si="193"/>
        <v>1.3963799927016407E-2</v>
      </c>
      <c r="DY194" s="194">
        <f t="shared" si="194"/>
        <v>0</v>
      </c>
      <c r="DZ194" s="19" t="e">
        <f ca="1"/>
        <v>#N/A</v>
      </c>
      <c r="EA194" s="208" t="e">
        <f t="shared" ca="1" si="195"/>
        <v>#N/A</v>
      </c>
      <c r="EB194" s="207"/>
      <c r="EC194" s="194"/>
      <c r="ED194" s="198" cm="1">
        <f t="array" ref="ED194">IFERROR(MATCH(TRUE,INDEX($B$14:$B$117&gt;=EC194,0),0),"")</f>
        <v>1</v>
      </c>
      <c r="EE194" s="194">
        <f t="shared" ca="1" si="196"/>
        <v>1.3963799927016407E-2</v>
      </c>
      <c r="EH194" s="194">
        <f t="shared" si="197"/>
        <v>0</v>
      </c>
      <c r="EI194" s="19" t="e">
        <f ca="1"/>
        <v>#N/A</v>
      </c>
      <c r="EJ194" s="208" t="e">
        <f t="shared" ca="1" si="198"/>
        <v>#N/A</v>
      </c>
      <c r="EK194" s="207"/>
      <c r="EL194" s="194"/>
      <c r="EM194" s="198" cm="1">
        <f t="array" ref="EM194">IFERROR(MATCH(TRUE,INDEX($B$14:$B$117&gt;=EL194,0),0),"")</f>
        <v>1</v>
      </c>
      <c r="EN194" s="194">
        <f t="shared" ca="1" si="199"/>
        <v>1.3963799927016407E-2</v>
      </c>
      <c r="EQ194" s="194">
        <f t="shared" si="200"/>
        <v>0</v>
      </c>
      <c r="ER194" s="19" t="e">
        <f ca="1"/>
        <v>#N/A</v>
      </c>
      <c r="ES194" s="208" t="e">
        <f t="shared" ca="1" si="201"/>
        <v>#N/A</v>
      </c>
      <c r="ET194" s="207"/>
      <c r="EU194" s="194"/>
      <c r="EV194" s="198" cm="1">
        <f t="array" ref="EV194">IFERROR(MATCH(TRUE,INDEX($B$14:$B$117&gt;=EU194,0),0),"")</f>
        <v>1</v>
      </c>
      <c r="EW194" s="194">
        <f t="shared" ca="1" si="202"/>
        <v>1.3963799927016407E-2</v>
      </c>
      <c r="EZ194" s="194">
        <f t="shared" si="203"/>
        <v>0</v>
      </c>
      <c r="FA194" s="19" t="e">
        <f ca="1"/>
        <v>#N/A</v>
      </c>
      <c r="FB194" s="208" t="e">
        <f t="shared" ca="1" si="204"/>
        <v>#N/A</v>
      </c>
      <c r="FC194" s="207"/>
      <c r="FD194" s="194"/>
      <c r="FE194" s="198" cm="1">
        <f t="array" ref="FE194">IFERROR(MATCH(TRUE,INDEX($B$14:$B$117&gt;=FD194,0),0),"")</f>
        <v>1</v>
      </c>
      <c r="FF194" s="194">
        <f t="shared" ca="1" si="205"/>
        <v>1.3963799927016407E-2</v>
      </c>
      <c r="FI194" s="194">
        <f t="shared" si="206"/>
        <v>0</v>
      </c>
      <c r="FJ194" s="19" t="e">
        <f ca="1"/>
        <v>#N/A</v>
      </c>
      <c r="FK194" s="208" t="e">
        <f t="shared" ca="1" si="207"/>
        <v>#N/A</v>
      </c>
      <c r="FL194" s="207"/>
      <c r="FM194" s="194"/>
      <c r="FN194" s="198" cm="1">
        <f t="array" ref="FN194">IFERROR(MATCH(TRUE,INDEX($B$14:$B$117&gt;=FM194,0),0),"")</f>
        <v>1</v>
      </c>
      <c r="FO194" s="194">
        <f t="shared" ca="1" si="208"/>
        <v>1.3963799927016407E-2</v>
      </c>
      <c r="FR194" s="194">
        <f t="shared" si="209"/>
        <v>0</v>
      </c>
      <c r="FS194" s="19" t="e">
        <f ca="1"/>
        <v>#N/A</v>
      </c>
      <c r="FT194" s="208" t="e">
        <f t="shared" ca="1" si="210"/>
        <v>#N/A</v>
      </c>
      <c r="FU194" s="207"/>
      <c r="FV194" s="194"/>
      <c r="FW194" s="198" cm="1">
        <f t="array" ref="FW194">IFERROR(MATCH(TRUE,INDEX($B$14:$B$117&gt;=FV194,0),0),"")</f>
        <v>1</v>
      </c>
      <c r="FX194" s="194">
        <f t="shared" ca="1" si="211"/>
        <v>1.3963799927016407E-2</v>
      </c>
      <c r="GA194" s="194">
        <f t="shared" si="212"/>
        <v>0</v>
      </c>
      <c r="GB194" s="19" t="e">
        <f ca="1"/>
        <v>#N/A</v>
      </c>
      <c r="GC194" s="208" t="e">
        <f t="shared" ca="1" si="213"/>
        <v>#N/A</v>
      </c>
    </row>
    <row r="195" spans="6:185" x14ac:dyDescent="0.2">
      <c r="F195" s="207"/>
      <c r="G195" s="194"/>
      <c r="H195" s="198" cm="1">
        <f t="array" ref="H195">IFERROR(MATCH(TRUE,INDEX($B$14:$B$117&gt;=G195,0),0),"")</f>
        <v>1</v>
      </c>
      <c r="I195" s="194">
        <f t="shared" ca="1" si="158"/>
        <v>1.3963799927016407E-2</v>
      </c>
      <c r="L195" s="194">
        <f t="shared" si="214"/>
        <v>0</v>
      </c>
      <c r="M195" s="19">
        <f ca="1"/>
        <v>0</v>
      </c>
      <c r="N195" s="208">
        <f t="shared" ca="1" si="215"/>
        <v>0</v>
      </c>
      <c r="O195" s="207"/>
      <c r="P195" s="194"/>
      <c r="Q195" s="198" cm="1">
        <f t="array" ref="Q195">IFERROR(MATCH(TRUE,INDEX($B$14:$B$117&gt;=P195,0),0),"")</f>
        <v>1</v>
      </c>
      <c r="R195" s="194">
        <f t="shared" ca="1" si="159"/>
        <v>1.3963799927016407E-2</v>
      </c>
      <c r="U195" s="194">
        <f t="shared" si="216"/>
        <v>0</v>
      </c>
      <c r="V195" s="19">
        <f ca="1"/>
        <v>0</v>
      </c>
      <c r="W195" s="208">
        <f t="shared" ca="1" si="217"/>
        <v>0</v>
      </c>
      <c r="X195" s="207"/>
      <c r="Y195" s="194"/>
      <c r="Z195" s="198" cm="1">
        <f t="array" ref="Z195">IFERROR(MATCH(TRUE,INDEX($B$14:$B$117&gt;=Y195,0),0),"")</f>
        <v>1</v>
      </c>
      <c r="AA195" s="194">
        <f t="shared" ca="1" si="160"/>
        <v>1.3963799927016407E-2</v>
      </c>
      <c r="AD195" s="194">
        <f t="shared" si="161"/>
        <v>0</v>
      </c>
      <c r="AE195" s="19">
        <f ca="1"/>
        <v>0</v>
      </c>
      <c r="AF195" s="208">
        <f t="shared" ca="1" si="162"/>
        <v>0</v>
      </c>
      <c r="AG195" s="207"/>
      <c r="AH195" s="194"/>
      <c r="AI195" s="198" cm="1">
        <f t="array" ref="AI195">IFERROR(MATCH(TRUE,INDEX($B$14:$B$117&gt;=AH195,0),0),"")</f>
        <v>1</v>
      </c>
      <c r="AJ195" s="194">
        <f t="shared" ca="1" si="163"/>
        <v>1.3963799927016407E-2</v>
      </c>
      <c r="AM195" s="194">
        <f t="shared" si="164"/>
        <v>0</v>
      </c>
      <c r="AN195" s="19">
        <f ca="1"/>
        <v>0</v>
      </c>
      <c r="AO195" s="208">
        <f t="shared" ca="1" si="165"/>
        <v>0</v>
      </c>
      <c r="AP195" s="207"/>
      <c r="AQ195" s="194"/>
      <c r="AR195" s="198" cm="1">
        <f t="array" ref="AR195">IFERROR(MATCH(TRUE,INDEX($B$14:$B$117&gt;=AQ195,0),0),"")</f>
        <v>1</v>
      </c>
      <c r="AS195" s="194">
        <f t="shared" ca="1" si="166"/>
        <v>1.3963799927016407E-2</v>
      </c>
      <c r="AV195" s="194">
        <f t="shared" si="167"/>
        <v>0</v>
      </c>
      <c r="AW195" s="19">
        <f ca="1"/>
        <v>0</v>
      </c>
      <c r="AX195" s="208">
        <f t="shared" ca="1" si="168"/>
        <v>0</v>
      </c>
      <c r="AY195" s="207"/>
      <c r="AZ195" s="194"/>
      <c r="BA195" s="198" cm="1">
        <f t="array" ref="BA195">IFERROR(MATCH(TRUE,INDEX($B$14:$B$117&gt;=AZ195,0),0),"")</f>
        <v>1</v>
      </c>
      <c r="BB195" s="194">
        <f t="shared" ca="1" si="169"/>
        <v>1.3963799927016407E-2</v>
      </c>
      <c r="BE195" s="194">
        <f t="shared" si="170"/>
        <v>0</v>
      </c>
      <c r="BF195" s="19">
        <f ca="1"/>
        <v>0</v>
      </c>
      <c r="BG195" s="208">
        <f t="shared" ca="1" si="171"/>
        <v>0</v>
      </c>
      <c r="BH195" s="207"/>
      <c r="BI195" s="194"/>
      <c r="BJ195" s="198" cm="1">
        <f t="array" ref="BJ195">IFERROR(MATCH(TRUE,INDEX($B$14:$B$117&gt;=BI195,0),0),"")</f>
        <v>1</v>
      </c>
      <c r="BK195" s="194">
        <f t="shared" ca="1" si="172"/>
        <v>1.3963799927016407E-2</v>
      </c>
      <c r="BN195" s="194">
        <f t="shared" si="173"/>
        <v>0</v>
      </c>
      <c r="BO195" s="19">
        <f ca="1"/>
        <v>0</v>
      </c>
      <c r="BP195" s="208">
        <f t="shared" ca="1" si="174"/>
        <v>0</v>
      </c>
      <c r="BQ195" s="207"/>
      <c r="BR195" s="194"/>
      <c r="BS195" s="198" cm="1">
        <f t="array" ref="BS195">IFERROR(MATCH(TRUE,INDEX($B$14:$B$117&gt;=BR195,0),0),"")</f>
        <v>1</v>
      </c>
      <c r="BT195" s="194">
        <f t="shared" ca="1" si="175"/>
        <v>1.3963799927016407E-2</v>
      </c>
      <c r="BW195" s="194">
        <f t="shared" si="176"/>
        <v>0</v>
      </c>
      <c r="BX195" s="19">
        <f ca="1"/>
        <v>0</v>
      </c>
      <c r="BY195" s="208">
        <f t="shared" ca="1" si="177"/>
        <v>0</v>
      </c>
      <c r="BZ195" s="207"/>
      <c r="CA195" s="194"/>
      <c r="CB195" s="198" cm="1">
        <f t="array" ref="CB195">IFERROR(MATCH(TRUE,INDEX($B$14:$B$117&gt;=CA195,0),0),"")</f>
        <v>1</v>
      </c>
      <c r="CC195" s="194">
        <f t="shared" ca="1" si="178"/>
        <v>1.3963799927016407E-2</v>
      </c>
      <c r="CF195" s="194">
        <f t="shared" si="179"/>
        <v>0</v>
      </c>
      <c r="CG195" s="19">
        <f ca="1"/>
        <v>0</v>
      </c>
      <c r="CH195" s="208">
        <f t="shared" ca="1" si="180"/>
        <v>0</v>
      </c>
      <c r="CI195" s="207"/>
      <c r="CJ195" s="194"/>
      <c r="CK195" s="198" cm="1">
        <f t="array" ref="CK195">IFERROR(MATCH(TRUE,INDEX($B$14:$B$117&gt;=CJ195,0),0),"")</f>
        <v>1</v>
      </c>
      <c r="CL195" s="194">
        <f t="shared" ca="1" si="181"/>
        <v>1.3963799927016407E-2</v>
      </c>
      <c r="CO195" s="194">
        <f t="shared" si="182"/>
        <v>0</v>
      </c>
      <c r="CP195" s="19">
        <f ca="1"/>
        <v>0</v>
      </c>
      <c r="CQ195" s="208">
        <f t="shared" ca="1" si="183"/>
        <v>0</v>
      </c>
      <c r="CR195" s="207"/>
      <c r="CS195" s="194"/>
      <c r="CT195" s="198" cm="1">
        <f t="array" ref="CT195">IFERROR(MATCH(TRUE,INDEX($B$14:$B$117&gt;=CS195,0),0),"")</f>
        <v>1</v>
      </c>
      <c r="CU195" s="194">
        <f t="shared" ca="1" si="184"/>
        <v>1.3963799927016407E-2</v>
      </c>
      <c r="CX195" s="194">
        <f t="shared" si="185"/>
        <v>0</v>
      </c>
      <c r="CY195" s="19" t="e">
        <f ca="1"/>
        <v>#N/A</v>
      </c>
      <c r="CZ195" s="208" t="e">
        <f t="shared" ca="1" si="186"/>
        <v>#N/A</v>
      </c>
      <c r="DA195" s="207"/>
      <c r="DB195" s="194"/>
      <c r="DC195" s="198" cm="1">
        <f t="array" ref="DC195">IFERROR(MATCH(TRUE,INDEX($B$14:$B$117&gt;=DB195,0),0),"")</f>
        <v>1</v>
      </c>
      <c r="DD195" s="194">
        <f t="shared" ca="1" si="187"/>
        <v>1.3963799927016407E-2</v>
      </c>
      <c r="DG195" s="194">
        <f t="shared" si="188"/>
        <v>0</v>
      </c>
      <c r="DH195" s="19" t="e">
        <f ca="1"/>
        <v>#N/A</v>
      </c>
      <c r="DI195" s="208" t="e">
        <f t="shared" ca="1" si="189"/>
        <v>#N/A</v>
      </c>
      <c r="DJ195" s="207"/>
      <c r="DK195" s="194"/>
      <c r="DL195" s="198" cm="1">
        <f t="array" ref="DL195">IFERROR(MATCH(TRUE,INDEX($B$14:$B$117&gt;=DK195,0),0),"")</f>
        <v>1</v>
      </c>
      <c r="DM195" s="194">
        <f t="shared" ca="1" si="190"/>
        <v>1.3963799927016407E-2</v>
      </c>
      <c r="DP195" s="194">
        <f t="shared" si="191"/>
        <v>0</v>
      </c>
      <c r="DQ195" s="19" t="e">
        <f ca="1"/>
        <v>#N/A</v>
      </c>
      <c r="DR195" s="208" t="e">
        <f t="shared" ca="1" si="192"/>
        <v>#N/A</v>
      </c>
      <c r="DS195" s="207"/>
      <c r="DT195" s="194"/>
      <c r="DU195" s="198" cm="1">
        <f t="array" ref="DU195">IFERROR(MATCH(TRUE,INDEX($B$14:$B$117&gt;=DT195,0),0),"")</f>
        <v>1</v>
      </c>
      <c r="DV195" s="194">
        <f t="shared" ca="1" si="193"/>
        <v>1.3963799927016407E-2</v>
      </c>
      <c r="DY195" s="194">
        <f t="shared" si="194"/>
        <v>0</v>
      </c>
      <c r="DZ195" s="19" t="e">
        <f ca="1"/>
        <v>#N/A</v>
      </c>
      <c r="EA195" s="208" t="e">
        <f t="shared" ca="1" si="195"/>
        <v>#N/A</v>
      </c>
      <c r="EB195" s="207"/>
      <c r="EC195" s="194"/>
      <c r="ED195" s="198" cm="1">
        <f t="array" ref="ED195">IFERROR(MATCH(TRUE,INDEX($B$14:$B$117&gt;=EC195,0),0),"")</f>
        <v>1</v>
      </c>
      <c r="EE195" s="194">
        <f t="shared" ca="1" si="196"/>
        <v>1.3963799927016407E-2</v>
      </c>
      <c r="EH195" s="194">
        <f t="shared" si="197"/>
        <v>0</v>
      </c>
      <c r="EI195" s="19" t="e">
        <f ca="1"/>
        <v>#N/A</v>
      </c>
      <c r="EJ195" s="208" t="e">
        <f t="shared" ca="1" si="198"/>
        <v>#N/A</v>
      </c>
      <c r="EK195" s="207"/>
      <c r="EL195" s="194"/>
      <c r="EM195" s="198" cm="1">
        <f t="array" ref="EM195">IFERROR(MATCH(TRUE,INDEX($B$14:$B$117&gt;=EL195,0),0),"")</f>
        <v>1</v>
      </c>
      <c r="EN195" s="194">
        <f t="shared" ca="1" si="199"/>
        <v>1.3963799927016407E-2</v>
      </c>
      <c r="EQ195" s="194">
        <f t="shared" si="200"/>
        <v>0</v>
      </c>
      <c r="ER195" s="19" t="e">
        <f ca="1"/>
        <v>#N/A</v>
      </c>
      <c r="ES195" s="208" t="e">
        <f t="shared" ca="1" si="201"/>
        <v>#N/A</v>
      </c>
      <c r="ET195" s="207"/>
      <c r="EU195" s="194"/>
      <c r="EV195" s="198" cm="1">
        <f t="array" ref="EV195">IFERROR(MATCH(TRUE,INDEX($B$14:$B$117&gt;=EU195,0),0),"")</f>
        <v>1</v>
      </c>
      <c r="EW195" s="194">
        <f t="shared" ca="1" si="202"/>
        <v>1.3963799927016407E-2</v>
      </c>
      <c r="EZ195" s="194">
        <f t="shared" si="203"/>
        <v>0</v>
      </c>
      <c r="FA195" s="19" t="e">
        <f ca="1"/>
        <v>#N/A</v>
      </c>
      <c r="FB195" s="208" t="e">
        <f t="shared" ca="1" si="204"/>
        <v>#N/A</v>
      </c>
      <c r="FC195" s="207"/>
      <c r="FD195" s="194"/>
      <c r="FE195" s="198" cm="1">
        <f t="array" ref="FE195">IFERROR(MATCH(TRUE,INDEX($B$14:$B$117&gt;=FD195,0),0),"")</f>
        <v>1</v>
      </c>
      <c r="FF195" s="194">
        <f t="shared" ca="1" si="205"/>
        <v>1.3963799927016407E-2</v>
      </c>
      <c r="FI195" s="194">
        <f t="shared" si="206"/>
        <v>0</v>
      </c>
      <c r="FJ195" s="19" t="e">
        <f ca="1"/>
        <v>#N/A</v>
      </c>
      <c r="FK195" s="208" t="e">
        <f t="shared" ca="1" si="207"/>
        <v>#N/A</v>
      </c>
      <c r="FL195" s="207"/>
      <c r="FM195" s="194"/>
      <c r="FN195" s="198" cm="1">
        <f t="array" ref="FN195">IFERROR(MATCH(TRUE,INDEX($B$14:$B$117&gt;=FM195,0),0),"")</f>
        <v>1</v>
      </c>
      <c r="FO195" s="194">
        <f t="shared" ca="1" si="208"/>
        <v>1.3963799927016407E-2</v>
      </c>
      <c r="FR195" s="194">
        <f t="shared" si="209"/>
        <v>0</v>
      </c>
      <c r="FS195" s="19" t="e">
        <f ca="1"/>
        <v>#N/A</v>
      </c>
      <c r="FT195" s="208" t="e">
        <f t="shared" ca="1" si="210"/>
        <v>#N/A</v>
      </c>
      <c r="FU195" s="207"/>
      <c r="FV195" s="194"/>
      <c r="FW195" s="198" cm="1">
        <f t="array" ref="FW195">IFERROR(MATCH(TRUE,INDEX($B$14:$B$117&gt;=FV195,0),0),"")</f>
        <v>1</v>
      </c>
      <c r="FX195" s="194">
        <f t="shared" ca="1" si="211"/>
        <v>1.3963799927016407E-2</v>
      </c>
      <c r="GA195" s="194">
        <f t="shared" si="212"/>
        <v>0</v>
      </c>
      <c r="GB195" s="19" t="e">
        <f ca="1"/>
        <v>#N/A</v>
      </c>
      <c r="GC195" s="208" t="e">
        <f t="shared" ca="1" si="213"/>
        <v>#N/A</v>
      </c>
    </row>
    <row r="196" spans="6:185" x14ac:dyDescent="0.2">
      <c r="F196" s="207"/>
      <c r="G196" s="194"/>
      <c r="H196" s="198" cm="1">
        <f t="array" ref="H196">IFERROR(MATCH(TRUE,INDEX($B$14:$B$117&gt;=G196,0),0),"")</f>
        <v>1</v>
      </c>
      <c r="I196" s="194">
        <f t="shared" ca="1" si="158"/>
        <v>1.3963799927016407E-2</v>
      </c>
      <c r="L196" s="194">
        <f t="shared" si="214"/>
        <v>0</v>
      </c>
      <c r="M196" s="19">
        <f ca="1"/>
        <v>0</v>
      </c>
      <c r="N196" s="208">
        <f t="shared" ca="1" si="215"/>
        <v>0</v>
      </c>
      <c r="O196" s="207"/>
      <c r="P196" s="194"/>
      <c r="Q196" s="198" cm="1">
        <f t="array" ref="Q196">IFERROR(MATCH(TRUE,INDEX($B$14:$B$117&gt;=P196,0),0),"")</f>
        <v>1</v>
      </c>
      <c r="R196" s="194">
        <f t="shared" ca="1" si="159"/>
        <v>1.3963799927016407E-2</v>
      </c>
      <c r="U196" s="194">
        <f t="shared" si="216"/>
        <v>0</v>
      </c>
      <c r="V196" s="19">
        <f ca="1"/>
        <v>0</v>
      </c>
      <c r="W196" s="208">
        <f t="shared" ca="1" si="217"/>
        <v>0</v>
      </c>
      <c r="X196" s="207"/>
      <c r="Y196" s="194"/>
      <c r="Z196" s="198" cm="1">
        <f t="array" ref="Z196">IFERROR(MATCH(TRUE,INDEX($B$14:$B$117&gt;=Y196,0),0),"")</f>
        <v>1</v>
      </c>
      <c r="AA196" s="194">
        <f t="shared" ca="1" si="160"/>
        <v>1.3963799927016407E-2</v>
      </c>
      <c r="AD196" s="194">
        <f t="shared" si="161"/>
        <v>0</v>
      </c>
      <c r="AE196" s="19">
        <f ca="1"/>
        <v>0</v>
      </c>
      <c r="AF196" s="208">
        <f t="shared" ca="1" si="162"/>
        <v>0</v>
      </c>
      <c r="AG196" s="207"/>
      <c r="AH196" s="194"/>
      <c r="AI196" s="198" cm="1">
        <f t="array" ref="AI196">IFERROR(MATCH(TRUE,INDEX($B$14:$B$117&gt;=AH196,0),0),"")</f>
        <v>1</v>
      </c>
      <c r="AJ196" s="194">
        <f t="shared" ca="1" si="163"/>
        <v>1.3963799927016407E-2</v>
      </c>
      <c r="AM196" s="194">
        <f t="shared" si="164"/>
        <v>0</v>
      </c>
      <c r="AN196" s="19">
        <f ca="1"/>
        <v>0</v>
      </c>
      <c r="AO196" s="208">
        <f t="shared" ca="1" si="165"/>
        <v>0</v>
      </c>
      <c r="AP196" s="207"/>
      <c r="AQ196" s="194"/>
      <c r="AR196" s="198" cm="1">
        <f t="array" ref="AR196">IFERROR(MATCH(TRUE,INDEX($B$14:$B$117&gt;=AQ196,0),0),"")</f>
        <v>1</v>
      </c>
      <c r="AS196" s="194">
        <f t="shared" ca="1" si="166"/>
        <v>1.3963799927016407E-2</v>
      </c>
      <c r="AV196" s="194">
        <f t="shared" si="167"/>
        <v>0</v>
      </c>
      <c r="AW196" s="19">
        <f ca="1"/>
        <v>0</v>
      </c>
      <c r="AX196" s="208">
        <f t="shared" ca="1" si="168"/>
        <v>0</v>
      </c>
      <c r="AY196" s="207"/>
      <c r="AZ196" s="194"/>
      <c r="BA196" s="198" cm="1">
        <f t="array" ref="BA196">IFERROR(MATCH(TRUE,INDEX($B$14:$B$117&gt;=AZ196,0),0),"")</f>
        <v>1</v>
      </c>
      <c r="BB196" s="194">
        <f t="shared" ca="1" si="169"/>
        <v>1.3963799927016407E-2</v>
      </c>
      <c r="BE196" s="194">
        <f t="shared" si="170"/>
        <v>0</v>
      </c>
      <c r="BF196" s="19">
        <f ca="1"/>
        <v>0</v>
      </c>
      <c r="BG196" s="208">
        <f t="shared" ca="1" si="171"/>
        <v>0</v>
      </c>
      <c r="BH196" s="207"/>
      <c r="BI196" s="194"/>
      <c r="BJ196" s="198" cm="1">
        <f t="array" ref="BJ196">IFERROR(MATCH(TRUE,INDEX($B$14:$B$117&gt;=BI196,0),0),"")</f>
        <v>1</v>
      </c>
      <c r="BK196" s="194">
        <f t="shared" ca="1" si="172"/>
        <v>1.3963799927016407E-2</v>
      </c>
      <c r="BN196" s="194">
        <f t="shared" si="173"/>
        <v>0</v>
      </c>
      <c r="BO196" s="19">
        <f ca="1"/>
        <v>0</v>
      </c>
      <c r="BP196" s="208">
        <f t="shared" ca="1" si="174"/>
        <v>0</v>
      </c>
      <c r="BQ196" s="207"/>
      <c r="BR196" s="194"/>
      <c r="BS196" s="198" cm="1">
        <f t="array" ref="BS196">IFERROR(MATCH(TRUE,INDEX($B$14:$B$117&gt;=BR196,0),0),"")</f>
        <v>1</v>
      </c>
      <c r="BT196" s="194">
        <f t="shared" ca="1" si="175"/>
        <v>1.3963799927016407E-2</v>
      </c>
      <c r="BW196" s="194">
        <f t="shared" si="176"/>
        <v>0</v>
      </c>
      <c r="BX196" s="19">
        <f ca="1"/>
        <v>0</v>
      </c>
      <c r="BY196" s="208">
        <f t="shared" ca="1" si="177"/>
        <v>0</v>
      </c>
      <c r="BZ196" s="207"/>
      <c r="CA196" s="194"/>
      <c r="CB196" s="198" cm="1">
        <f t="array" ref="CB196">IFERROR(MATCH(TRUE,INDEX($B$14:$B$117&gt;=CA196,0),0),"")</f>
        <v>1</v>
      </c>
      <c r="CC196" s="194">
        <f t="shared" ca="1" si="178"/>
        <v>1.3963799927016407E-2</v>
      </c>
      <c r="CF196" s="194">
        <f t="shared" si="179"/>
        <v>0</v>
      </c>
      <c r="CG196" s="19">
        <f ca="1"/>
        <v>0</v>
      </c>
      <c r="CH196" s="208">
        <f t="shared" ca="1" si="180"/>
        <v>0</v>
      </c>
      <c r="CI196" s="207"/>
      <c r="CJ196" s="194"/>
      <c r="CK196" s="198" cm="1">
        <f t="array" ref="CK196">IFERROR(MATCH(TRUE,INDEX($B$14:$B$117&gt;=CJ196,0),0),"")</f>
        <v>1</v>
      </c>
      <c r="CL196" s="194">
        <f t="shared" ca="1" si="181"/>
        <v>1.3963799927016407E-2</v>
      </c>
      <c r="CO196" s="194">
        <f t="shared" si="182"/>
        <v>0</v>
      </c>
      <c r="CP196" s="19">
        <f ca="1"/>
        <v>0</v>
      </c>
      <c r="CQ196" s="208">
        <f t="shared" ca="1" si="183"/>
        <v>0</v>
      </c>
      <c r="CR196" s="207"/>
      <c r="CS196" s="194"/>
      <c r="CT196" s="198" cm="1">
        <f t="array" ref="CT196">IFERROR(MATCH(TRUE,INDEX($B$14:$B$117&gt;=CS196,0),0),"")</f>
        <v>1</v>
      </c>
      <c r="CU196" s="194">
        <f t="shared" ca="1" si="184"/>
        <v>1.3963799927016407E-2</v>
      </c>
      <c r="CX196" s="194">
        <f t="shared" si="185"/>
        <v>0</v>
      </c>
      <c r="CY196" s="19" t="e">
        <f ca="1"/>
        <v>#N/A</v>
      </c>
      <c r="CZ196" s="208" t="e">
        <f t="shared" ca="1" si="186"/>
        <v>#N/A</v>
      </c>
      <c r="DA196" s="207"/>
      <c r="DB196" s="194"/>
      <c r="DC196" s="198" cm="1">
        <f t="array" ref="DC196">IFERROR(MATCH(TRUE,INDEX($B$14:$B$117&gt;=DB196,0),0),"")</f>
        <v>1</v>
      </c>
      <c r="DD196" s="194">
        <f t="shared" ca="1" si="187"/>
        <v>1.3963799927016407E-2</v>
      </c>
      <c r="DG196" s="194">
        <f t="shared" si="188"/>
        <v>0</v>
      </c>
      <c r="DH196" s="19" t="e">
        <f ca="1"/>
        <v>#N/A</v>
      </c>
      <c r="DI196" s="208" t="e">
        <f t="shared" ca="1" si="189"/>
        <v>#N/A</v>
      </c>
      <c r="DJ196" s="207"/>
      <c r="DK196" s="194"/>
      <c r="DL196" s="198" cm="1">
        <f t="array" ref="DL196">IFERROR(MATCH(TRUE,INDEX($B$14:$B$117&gt;=DK196,0),0),"")</f>
        <v>1</v>
      </c>
      <c r="DM196" s="194">
        <f t="shared" ca="1" si="190"/>
        <v>1.3963799927016407E-2</v>
      </c>
      <c r="DP196" s="194">
        <f t="shared" si="191"/>
        <v>0</v>
      </c>
      <c r="DQ196" s="19" t="e">
        <f ca="1"/>
        <v>#N/A</v>
      </c>
      <c r="DR196" s="208" t="e">
        <f t="shared" ca="1" si="192"/>
        <v>#N/A</v>
      </c>
      <c r="DS196" s="207"/>
      <c r="DT196" s="194"/>
      <c r="DU196" s="198" cm="1">
        <f t="array" ref="DU196">IFERROR(MATCH(TRUE,INDEX($B$14:$B$117&gt;=DT196,0),0),"")</f>
        <v>1</v>
      </c>
      <c r="DV196" s="194">
        <f t="shared" ca="1" si="193"/>
        <v>1.3963799927016407E-2</v>
      </c>
      <c r="DY196" s="194">
        <f t="shared" si="194"/>
        <v>0</v>
      </c>
      <c r="DZ196" s="19" t="e">
        <f ca="1"/>
        <v>#N/A</v>
      </c>
      <c r="EA196" s="208" t="e">
        <f t="shared" ca="1" si="195"/>
        <v>#N/A</v>
      </c>
      <c r="EB196" s="207"/>
      <c r="EC196" s="194"/>
      <c r="ED196" s="198" cm="1">
        <f t="array" ref="ED196">IFERROR(MATCH(TRUE,INDEX($B$14:$B$117&gt;=EC196,0),0),"")</f>
        <v>1</v>
      </c>
      <c r="EE196" s="194">
        <f t="shared" ca="1" si="196"/>
        <v>1.3963799927016407E-2</v>
      </c>
      <c r="EH196" s="194">
        <f t="shared" si="197"/>
        <v>0</v>
      </c>
      <c r="EI196" s="19" t="e">
        <f ca="1"/>
        <v>#N/A</v>
      </c>
      <c r="EJ196" s="208" t="e">
        <f t="shared" ca="1" si="198"/>
        <v>#N/A</v>
      </c>
      <c r="EK196" s="207"/>
      <c r="EL196" s="194"/>
      <c r="EM196" s="198" cm="1">
        <f t="array" ref="EM196">IFERROR(MATCH(TRUE,INDEX($B$14:$B$117&gt;=EL196,0),0),"")</f>
        <v>1</v>
      </c>
      <c r="EN196" s="194">
        <f t="shared" ca="1" si="199"/>
        <v>1.3963799927016407E-2</v>
      </c>
      <c r="EQ196" s="194">
        <f t="shared" si="200"/>
        <v>0</v>
      </c>
      <c r="ER196" s="19" t="e">
        <f ca="1"/>
        <v>#N/A</v>
      </c>
      <c r="ES196" s="208" t="e">
        <f t="shared" ca="1" si="201"/>
        <v>#N/A</v>
      </c>
      <c r="ET196" s="207"/>
      <c r="EU196" s="194"/>
      <c r="EV196" s="198" cm="1">
        <f t="array" ref="EV196">IFERROR(MATCH(TRUE,INDEX($B$14:$B$117&gt;=EU196,0),0),"")</f>
        <v>1</v>
      </c>
      <c r="EW196" s="194">
        <f t="shared" ca="1" si="202"/>
        <v>1.3963799927016407E-2</v>
      </c>
      <c r="EZ196" s="194">
        <f t="shared" si="203"/>
        <v>0</v>
      </c>
      <c r="FA196" s="19" t="e">
        <f ca="1"/>
        <v>#N/A</v>
      </c>
      <c r="FB196" s="208" t="e">
        <f t="shared" ca="1" si="204"/>
        <v>#N/A</v>
      </c>
      <c r="FC196" s="207"/>
      <c r="FD196" s="194"/>
      <c r="FE196" s="198" cm="1">
        <f t="array" ref="FE196">IFERROR(MATCH(TRUE,INDEX($B$14:$B$117&gt;=FD196,0),0),"")</f>
        <v>1</v>
      </c>
      <c r="FF196" s="194">
        <f t="shared" ca="1" si="205"/>
        <v>1.3963799927016407E-2</v>
      </c>
      <c r="FI196" s="194">
        <f t="shared" si="206"/>
        <v>0</v>
      </c>
      <c r="FJ196" s="19" t="e">
        <f ca="1"/>
        <v>#N/A</v>
      </c>
      <c r="FK196" s="208" t="e">
        <f t="shared" ca="1" si="207"/>
        <v>#N/A</v>
      </c>
      <c r="FL196" s="207"/>
      <c r="FM196" s="194"/>
      <c r="FN196" s="198" cm="1">
        <f t="array" ref="FN196">IFERROR(MATCH(TRUE,INDEX($B$14:$B$117&gt;=FM196,0),0),"")</f>
        <v>1</v>
      </c>
      <c r="FO196" s="194">
        <f t="shared" ca="1" si="208"/>
        <v>1.3963799927016407E-2</v>
      </c>
      <c r="FR196" s="194">
        <f t="shared" si="209"/>
        <v>0</v>
      </c>
      <c r="FS196" s="19" t="e">
        <f ca="1"/>
        <v>#N/A</v>
      </c>
      <c r="FT196" s="208" t="e">
        <f t="shared" ca="1" si="210"/>
        <v>#N/A</v>
      </c>
      <c r="FU196" s="207"/>
      <c r="FV196" s="194"/>
      <c r="FW196" s="198" cm="1">
        <f t="array" ref="FW196">IFERROR(MATCH(TRUE,INDEX($B$14:$B$117&gt;=FV196,0),0),"")</f>
        <v>1</v>
      </c>
      <c r="FX196" s="194">
        <f t="shared" ca="1" si="211"/>
        <v>1.3963799927016407E-2</v>
      </c>
      <c r="GA196" s="194">
        <f t="shared" si="212"/>
        <v>0</v>
      </c>
      <c r="GB196" s="19" t="e">
        <f ca="1"/>
        <v>#N/A</v>
      </c>
      <c r="GC196" s="208" t="e">
        <f t="shared" ca="1" si="213"/>
        <v>#N/A</v>
      </c>
    </row>
    <row r="197" spans="6:185" x14ac:dyDescent="0.2">
      <c r="F197" s="207"/>
      <c r="G197" s="194"/>
      <c r="H197" s="198" cm="1">
        <f t="array" ref="H197">IFERROR(MATCH(TRUE,INDEX($B$14:$B$117&gt;=G197,0),0),"")</f>
        <v>1</v>
      </c>
      <c r="I197" s="194">
        <f t="shared" ca="1" si="158"/>
        <v>1.3963799927016407E-2</v>
      </c>
      <c r="L197" s="194">
        <f t="shared" si="214"/>
        <v>0</v>
      </c>
      <c r="M197" s="19">
        <f ca="1"/>
        <v>0</v>
      </c>
      <c r="N197" s="208">
        <f t="shared" ca="1" si="215"/>
        <v>0</v>
      </c>
      <c r="O197" s="207"/>
      <c r="P197" s="194"/>
      <c r="Q197" s="198" cm="1">
        <f t="array" ref="Q197">IFERROR(MATCH(TRUE,INDEX($B$14:$B$117&gt;=P197,0),0),"")</f>
        <v>1</v>
      </c>
      <c r="R197" s="194">
        <f t="shared" ca="1" si="159"/>
        <v>1.3963799927016407E-2</v>
      </c>
      <c r="U197" s="194">
        <f t="shared" si="216"/>
        <v>0</v>
      </c>
      <c r="V197" s="19">
        <f ca="1"/>
        <v>0</v>
      </c>
      <c r="W197" s="208">
        <f t="shared" ca="1" si="217"/>
        <v>0</v>
      </c>
      <c r="X197" s="207"/>
      <c r="Y197" s="194"/>
      <c r="Z197" s="198" cm="1">
        <f t="array" ref="Z197">IFERROR(MATCH(TRUE,INDEX($B$14:$B$117&gt;=Y197,0),0),"")</f>
        <v>1</v>
      </c>
      <c r="AA197" s="194">
        <f t="shared" ca="1" si="160"/>
        <v>1.3963799927016407E-2</v>
      </c>
      <c r="AD197" s="194">
        <f t="shared" si="161"/>
        <v>0</v>
      </c>
      <c r="AE197" s="19">
        <f ca="1"/>
        <v>0</v>
      </c>
      <c r="AF197" s="208">
        <f t="shared" ca="1" si="162"/>
        <v>0</v>
      </c>
      <c r="AG197" s="207"/>
      <c r="AH197" s="194"/>
      <c r="AI197" s="198" cm="1">
        <f t="array" ref="AI197">IFERROR(MATCH(TRUE,INDEX($B$14:$B$117&gt;=AH197,0),0),"")</f>
        <v>1</v>
      </c>
      <c r="AJ197" s="194">
        <f t="shared" ca="1" si="163"/>
        <v>1.3963799927016407E-2</v>
      </c>
      <c r="AM197" s="194">
        <f t="shared" si="164"/>
        <v>0</v>
      </c>
      <c r="AN197" s="19">
        <f ca="1"/>
        <v>0</v>
      </c>
      <c r="AO197" s="208">
        <f t="shared" ca="1" si="165"/>
        <v>0</v>
      </c>
      <c r="AP197" s="207"/>
      <c r="AQ197" s="194"/>
      <c r="AR197" s="198" cm="1">
        <f t="array" ref="AR197">IFERROR(MATCH(TRUE,INDEX($B$14:$B$117&gt;=AQ197,0),0),"")</f>
        <v>1</v>
      </c>
      <c r="AS197" s="194">
        <f t="shared" ca="1" si="166"/>
        <v>1.3963799927016407E-2</v>
      </c>
      <c r="AV197" s="194">
        <f t="shared" si="167"/>
        <v>0</v>
      </c>
      <c r="AW197" s="19">
        <f ca="1"/>
        <v>0</v>
      </c>
      <c r="AX197" s="208">
        <f t="shared" ca="1" si="168"/>
        <v>0</v>
      </c>
      <c r="AY197" s="207"/>
      <c r="AZ197" s="194"/>
      <c r="BA197" s="198" cm="1">
        <f t="array" ref="BA197">IFERROR(MATCH(TRUE,INDEX($B$14:$B$117&gt;=AZ197,0),0),"")</f>
        <v>1</v>
      </c>
      <c r="BB197" s="194">
        <f t="shared" ca="1" si="169"/>
        <v>1.3963799927016407E-2</v>
      </c>
      <c r="BE197" s="194">
        <f t="shared" si="170"/>
        <v>0</v>
      </c>
      <c r="BF197" s="19">
        <f ca="1"/>
        <v>0</v>
      </c>
      <c r="BG197" s="208">
        <f t="shared" ca="1" si="171"/>
        <v>0</v>
      </c>
      <c r="BH197" s="207"/>
      <c r="BI197" s="194"/>
      <c r="BJ197" s="198" cm="1">
        <f t="array" ref="BJ197">IFERROR(MATCH(TRUE,INDEX($B$14:$B$117&gt;=BI197,0),0),"")</f>
        <v>1</v>
      </c>
      <c r="BK197" s="194">
        <f t="shared" ca="1" si="172"/>
        <v>1.3963799927016407E-2</v>
      </c>
      <c r="BN197" s="194">
        <f t="shared" si="173"/>
        <v>0</v>
      </c>
      <c r="BO197" s="19">
        <f ca="1"/>
        <v>0</v>
      </c>
      <c r="BP197" s="208">
        <f t="shared" ca="1" si="174"/>
        <v>0</v>
      </c>
      <c r="BQ197" s="207"/>
      <c r="BR197" s="194"/>
      <c r="BS197" s="198" cm="1">
        <f t="array" ref="BS197">IFERROR(MATCH(TRUE,INDEX($B$14:$B$117&gt;=BR197,0),0),"")</f>
        <v>1</v>
      </c>
      <c r="BT197" s="194">
        <f t="shared" ca="1" si="175"/>
        <v>1.3963799927016407E-2</v>
      </c>
      <c r="BW197" s="194">
        <f t="shared" si="176"/>
        <v>0</v>
      </c>
      <c r="BX197" s="19">
        <f ca="1"/>
        <v>0</v>
      </c>
      <c r="BY197" s="208">
        <f t="shared" ca="1" si="177"/>
        <v>0</v>
      </c>
      <c r="BZ197" s="207"/>
      <c r="CA197" s="194"/>
      <c r="CB197" s="198" cm="1">
        <f t="array" ref="CB197">IFERROR(MATCH(TRUE,INDEX($B$14:$B$117&gt;=CA197,0),0),"")</f>
        <v>1</v>
      </c>
      <c r="CC197" s="194">
        <f t="shared" ca="1" si="178"/>
        <v>1.3963799927016407E-2</v>
      </c>
      <c r="CF197" s="194">
        <f t="shared" si="179"/>
        <v>0</v>
      </c>
      <c r="CG197" s="19">
        <f ca="1"/>
        <v>0</v>
      </c>
      <c r="CH197" s="208">
        <f t="shared" ca="1" si="180"/>
        <v>0</v>
      </c>
      <c r="CI197" s="207"/>
      <c r="CJ197" s="194"/>
      <c r="CK197" s="198" cm="1">
        <f t="array" ref="CK197">IFERROR(MATCH(TRUE,INDEX($B$14:$B$117&gt;=CJ197,0),0),"")</f>
        <v>1</v>
      </c>
      <c r="CL197" s="194">
        <f t="shared" ca="1" si="181"/>
        <v>1.3963799927016407E-2</v>
      </c>
      <c r="CO197" s="194">
        <f t="shared" si="182"/>
        <v>0</v>
      </c>
      <c r="CP197" s="19">
        <f ca="1"/>
        <v>0</v>
      </c>
      <c r="CQ197" s="208">
        <f t="shared" ca="1" si="183"/>
        <v>0</v>
      </c>
      <c r="CR197" s="207"/>
      <c r="CS197" s="194"/>
      <c r="CT197" s="198" cm="1">
        <f t="array" ref="CT197">IFERROR(MATCH(TRUE,INDEX($B$14:$B$117&gt;=CS197,0),0),"")</f>
        <v>1</v>
      </c>
      <c r="CU197" s="194">
        <f t="shared" ca="1" si="184"/>
        <v>1.3963799927016407E-2</v>
      </c>
      <c r="CX197" s="194">
        <f t="shared" si="185"/>
        <v>0</v>
      </c>
      <c r="CY197" s="19" t="e">
        <f ca="1"/>
        <v>#N/A</v>
      </c>
      <c r="CZ197" s="208" t="e">
        <f t="shared" ca="1" si="186"/>
        <v>#N/A</v>
      </c>
      <c r="DA197" s="207"/>
      <c r="DB197" s="194"/>
      <c r="DC197" s="198" cm="1">
        <f t="array" ref="DC197">IFERROR(MATCH(TRUE,INDEX($B$14:$B$117&gt;=DB197,0),0),"")</f>
        <v>1</v>
      </c>
      <c r="DD197" s="194">
        <f t="shared" ca="1" si="187"/>
        <v>1.3963799927016407E-2</v>
      </c>
      <c r="DG197" s="194">
        <f t="shared" si="188"/>
        <v>0</v>
      </c>
      <c r="DH197" s="19" t="e">
        <f ca="1"/>
        <v>#N/A</v>
      </c>
      <c r="DI197" s="208" t="e">
        <f t="shared" ca="1" si="189"/>
        <v>#N/A</v>
      </c>
      <c r="DJ197" s="207"/>
      <c r="DK197" s="194"/>
      <c r="DL197" s="198" cm="1">
        <f t="array" ref="DL197">IFERROR(MATCH(TRUE,INDEX($B$14:$B$117&gt;=DK197,0),0),"")</f>
        <v>1</v>
      </c>
      <c r="DM197" s="194">
        <f t="shared" ca="1" si="190"/>
        <v>1.3963799927016407E-2</v>
      </c>
      <c r="DP197" s="194">
        <f t="shared" si="191"/>
        <v>0</v>
      </c>
      <c r="DQ197" s="19" t="e">
        <f ca="1"/>
        <v>#N/A</v>
      </c>
      <c r="DR197" s="208" t="e">
        <f t="shared" ca="1" si="192"/>
        <v>#N/A</v>
      </c>
      <c r="DS197" s="207"/>
      <c r="DT197" s="194"/>
      <c r="DU197" s="198" cm="1">
        <f t="array" ref="DU197">IFERROR(MATCH(TRUE,INDEX($B$14:$B$117&gt;=DT197,0),0),"")</f>
        <v>1</v>
      </c>
      <c r="DV197" s="194">
        <f t="shared" ca="1" si="193"/>
        <v>1.3963799927016407E-2</v>
      </c>
      <c r="DY197" s="194">
        <f t="shared" si="194"/>
        <v>0</v>
      </c>
      <c r="DZ197" s="19" t="e">
        <f ca="1"/>
        <v>#N/A</v>
      </c>
      <c r="EA197" s="208" t="e">
        <f t="shared" ca="1" si="195"/>
        <v>#N/A</v>
      </c>
      <c r="EB197" s="207"/>
      <c r="EC197" s="194"/>
      <c r="ED197" s="198" cm="1">
        <f t="array" ref="ED197">IFERROR(MATCH(TRUE,INDEX($B$14:$B$117&gt;=EC197,0),0),"")</f>
        <v>1</v>
      </c>
      <c r="EE197" s="194">
        <f t="shared" ca="1" si="196"/>
        <v>1.3963799927016407E-2</v>
      </c>
      <c r="EH197" s="194">
        <f t="shared" si="197"/>
        <v>0</v>
      </c>
      <c r="EI197" s="19" t="e">
        <f ca="1"/>
        <v>#N/A</v>
      </c>
      <c r="EJ197" s="208" t="e">
        <f t="shared" ca="1" si="198"/>
        <v>#N/A</v>
      </c>
      <c r="EK197" s="207"/>
      <c r="EL197" s="194"/>
      <c r="EM197" s="198" cm="1">
        <f t="array" ref="EM197">IFERROR(MATCH(TRUE,INDEX($B$14:$B$117&gt;=EL197,0),0),"")</f>
        <v>1</v>
      </c>
      <c r="EN197" s="194">
        <f t="shared" ca="1" si="199"/>
        <v>1.3963799927016407E-2</v>
      </c>
      <c r="EQ197" s="194">
        <f t="shared" si="200"/>
        <v>0</v>
      </c>
      <c r="ER197" s="19" t="e">
        <f ca="1"/>
        <v>#N/A</v>
      </c>
      <c r="ES197" s="208" t="e">
        <f t="shared" ca="1" si="201"/>
        <v>#N/A</v>
      </c>
      <c r="ET197" s="207"/>
      <c r="EU197" s="194"/>
      <c r="EV197" s="198" cm="1">
        <f t="array" ref="EV197">IFERROR(MATCH(TRUE,INDEX($B$14:$B$117&gt;=EU197,0),0),"")</f>
        <v>1</v>
      </c>
      <c r="EW197" s="194">
        <f t="shared" ca="1" si="202"/>
        <v>1.3963799927016407E-2</v>
      </c>
      <c r="EZ197" s="194">
        <f t="shared" si="203"/>
        <v>0</v>
      </c>
      <c r="FA197" s="19" t="e">
        <f ca="1"/>
        <v>#N/A</v>
      </c>
      <c r="FB197" s="208" t="e">
        <f t="shared" ca="1" si="204"/>
        <v>#N/A</v>
      </c>
      <c r="FC197" s="207"/>
      <c r="FD197" s="194"/>
      <c r="FE197" s="198" cm="1">
        <f t="array" ref="FE197">IFERROR(MATCH(TRUE,INDEX($B$14:$B$117&gt;=FD197,0),0),"")</f>
        <v>1</v>
      </c>
      <c r="FF197" s="194">
        <f t="shared" ca="1" si="205"/>
        <v>1.3963799927016407E-2</v>
      </c>
      <c r="FI197" s="194">
        <f t="shared" si="206"/>
        <v>0</v>
      </c>
      <c r="FJ197" s="19" t="e">
        <f ca="1"/>
        <v>#N/A</v>
      </c>
      <c r="FK197" s="208" t="e">
        <f t="shared" ca="1" si="207"/>
        <v>#N/A</v>
      </c>
      <c r="FL197" s="207"/>
      <c r="FM197" s="194"/>
      <c r="FN197" s="198" cm="1">
        <f t="array" ref="FN197">IFERROR(MATCH(TRUE,INDEX($B$14:$B$117&gt;=FM197,0),0),"")</f>
        <v>1</v>
      </c>
      <c r="FO197" s="194">
        <f t="shared" ca="1" si="208"/>
        <v>1.3963799927016407E-2</v>
      </c>
      <c r="FR197" s="194">
        <f t="shared" si="209"/>
        <v>0</v>
      </c>
      <c r="FS197" s="19" t="e">
        <f ca="1"/>
        <v>#N/A</v>
      </c>
      <c r="FT197" s="208" t="e">
        <f t="shared" ca="1" si="210"/>
        <v>#N/A</v>
      </c>
      <c r="FU197" s="207"/>
      <c r="FV197" s="194"/>
      <c r="FW197" s="198" cm="1">
        <f t="array" ref="FW197">IFERROR(MATCH(TRUE,INDEX($B$14:$B$117&gt;=FV197,0),0),"")</f>
        <v>1</v>
      </c>
      <c r="FX197" s="194">
        <f t="shared" ca="1" si="211"/>
        <v>1.3963799927016407E-2</v>
      </c>
      <c r="GA197" s="194">
        <f t="shared" si="212"/>
        <v>0</v>
      </c>
      <c r="GB197" s="19" t="e">
        <f ca="1"/>
        <v>#N/A</v>
      </c>
      <c r="GC197" s="208" t="e">
        <f t="shared" ca="1" si="213"/>
        <v>#N/A</v>
      </c>
    </row>
    <row r="198" spans="6:185" x14ac:dyDescent="0.2">
      <c r="F198" s="207"/>
      <c r="G198" s="194"/>
      <c r="H198" s="198" cm="1">
        <f t="array" ref="H198">IFERROR(MATCH(TRUE,INDEX($B$14:$B$117&gt;=G198,0),0),"")</f>
        <v>1</v>
      </c>
      <c r="I198" s="194">
        <f t="shared" ca="1" si="158"/>
        <v>1.3963799927016407E-2</v>
      </c>
      <c r="L198" s="194">
        <f t="shared" si="214"/>
        <v>0</v>
      </c>
      <c r="M198" s="19">
        <f ca="1"/>
        <v>0</v>
      </c>
      <c r="N198" s="208">
        <f t="shared" ca="1" si="215"/>
        <v>0</v>
      </c>
      <c r="O198" s="207"/>
      <c r="P198" s="194"/>
      <c r="Q198" s="198" cm="1">
        <f t="array" ref="Q198">IFERROR(MATCH(TRUE,INDEX($B$14:$B$117&gt;=P198,0),0),"")</f>
        <v>1</v>
      </c>
      <c r="R198" s="194">
        <f t="shared" ca="1" si="159"/>
        <v>1.3963799927016407E-2</v>
      </c>
      <c r="U198" s="194">
        <f t="shared" si="216"/>
        <v>0</v>
      </c>
      <c r="V198" s="19">
        <f ca="1"/>
        <v>0</v>
      </c>
      <c r="W198" s="208">
        <f t="shared" ca="1" si="217"/>
        <v>0</v>
      </c>
      <c r="X198" s="207"/>
      <c r="Y198" s="194"/>
      <c r="Z198" s="198" cm="1">
        <f t="array" ref="Z198">IFERROR(MATCH(TRUE,INDEX($B$14:$B$117&gt;=Y198,0),0),"")</f>
        <v>1</v>
      </c>
      <c r="AA198" s="194">
        <f t="shared" ca="1" si="160"/>
        <v>1.3963799927016407E-2</v>
      </c>
      <c r="AD198" s="194">
        <f t="shared" si="161"/>
        <v>0</v>
      </c>
      <c r="AE198" s="19">
        <f ca="1"/>
        <v>0</v>
      </c>
      <c r="AF198" s="208">
        <f t="shared" ca="1" si="162"/>
        <v>0</v>
      </c>
      <c r="AG198" s="207"/>
      <c r="AH198" s="194"/>
      <c r="AI198" s="198" cm="1">
        <f t="array" ref="AI198">IFERROR(MATCH(TRUE,INDEX($B$14:$B$117&gt;=AH198,0),0),"")</f>
        <v>1</v>
      </c>
      <c r="AJ198" s="194">
        <f t="shared" ca="1" si="163"/>
        <v>1.3963799927016407E-2</v>
      </c>
      <c r="AM198" s="194">
        <f t="shared" si="164"/>
        <v>0</v>
      </c>
      <c r="AN198" s="19">
        <f ca="1"/>
        <v>0</v>
      </c>
      <c r="AO198" s="208">
        <f t="shared" ca="1" si="165"/>
        <v>0</v>
      </c>
      <c r="AP198" s="207"/>
      <c r="AQ198" s="194"/>
      <c r="AR198" s="198" cm="1">
        <f t="array" ref="AR198">IFERROR(MATCH(TRUE,INDEX($B$14:$B$117&gt;=AQ198,0),0),"")</f>
        <v>1</v>
      </c>
      <c r="AS198" s="194">
        <f t="shared" ca="1" si="166"/>
        <v>1.3963799927016407E-2</v>
      </c>
      <c r="AV198" s="194">
        <f t="shared" si="167"/>
        <v>0</v>
      </c>
      <c r="AW198" s="19">
        <f ca="1"/>
        <v>0</v>
      </c>
      <c r="AX198" s="208">
        <f t="shared" ca="1" si="168"/>
        <v>0</v>
      </c>
      <c r="AY198" s="207"/>
      <c r="AZ198" s="194"/>
      <c r="BA198" s="198" cm="1">
        <f t="array" ref="BA198">IFERROR(MATCH(TRUE,INDEX($B$14:$B$117&gt;=AZ198,0),0),"")</f>
        <v>1</v>
      </c>
      <c r="BB198" s="194">
        <f t="shared" ca="1" si="169"/>
        <v>1.3963799927016407E-2</v>
      </c>
      <c r="BE198" s="194">
        <f t="shared" si="170"/>
        <v>0</v>
      </c>
      <c r="BF198" s="19">
        <f ca="1"/>
        <v>0</v>
      </c>
      <c r="BG198" s="208">
        <f t="shared" ca="1" si="171"/>
        <v>0</v>
      </c>
      <c r="BH198" s="207"/>
      <c r="BI198" s="194"/>
      <c r="BJ198" s="198" cm="1">
        <f t="array" ref="BJ198">IFERROR(MATCH(TRUE,INDEX($B$14:$B$117&gt;=BI198,0),0),"")</f>
        <v>1</v>
      </c>
      <c r="BK198" s="194">
        <f t="shared" ca="1" si="172"/>
        <v>1.3963799927016407E-2</v>
      </c>
      <c r="BN198" s="194">
        <f t="shared" si="173"/>
        <v>0</v>
      </c>
      <c r="BO198" s="19">
        <f ca="1"/>
        <v>0</v>
      </c>
      <c r="BP198" s="208">
        <f t="shared" ca="1" si="174"/>
        <v>0</v>
      </c>
      <c r="BQ198" s="207"/>
      <c r="BR198" s="194"/>
      <c r="BS198" s="198" cm="1">
        <f t="array" ref="BS198">IFERROR(MATCH(TRUE,INDEX($B$14:$B$117&gt;=BR198,0),0),"")</f>
        <v>1</v>
      </c>
      <c r="BT198" s="194">
        <f t="shared" ca="1" si="175"/>
        <v>1.3963799927016407E-2</v>
      </c>
      <c r="BW198" s="194">
        <f t="shared" si="176"/>
        <v>0</v>
      </c>
      <c r="BX198" s="19">
        <f ca="1"/>
        <v>0</v>
      </c>
      <c r="BY198" s="208">
        <f t="shared" ca="1" si="177"/>
        <v>0</v>
      </c>
      <c r="BZ198" s="207"/>
      <c r="CA198" s="194"/>
      <c r="CB198" s="198" cm="1">
        <f t="array" ref="CB198">IFERROR(MATCH(TRUE,INDEX($B$14:$B$117&gt;=CA198,0),0),"")</f>
        <v>1</v>
      </c>
      <c r="CC198" s="194">
        <f t="shared" ca="1" si="178"/>
        <v>1.3963799927016407E-2</v>
      </c>
      <c r="CF198" s="194">
        <f t="shared" si="179"/>
        <v>0</v>
      </c>
      <c r="CG198" s="19">
        <f ca="1"/>
        <v>0</v>
      </c>
      <c r="CH198" s="208">
        <f t="shared" ca="1" si="180"/>
        <v>0</v>
      </c>
      <c r="CI198" s="207"/>
      <c r="CJ198" s="194"/>
      <c r="CK198" s="198" cm="1">
        <f t="array" ref="CK198">IFERROR(MATCH(TRUE,INDEX($B$14:$B$117&gt;=CJ198,0),0),"")</f>
        <v>1</v>
      </c>
      <c r="CL198" s="194">
        <f t="shared" ca="1" si="181"/>
        <v>1.3963799927016407E-2</v>
      </c>
      <c r="CO198" s="194">
        <f t="shared" si="182"/>
        <v>0</v>
      </c>
      <c r="CP198" s="19">
        <f ca="1"/>
        <v>0</v>
      </c>
      <c r="CQ198" s="208">
        <f t="shared" ca="1" si="183"/>
        <v>0</v>
      </c>
      <c r="CR198" s="207"/>
      <c r="CS198" s="194"/>
      <c r="CT198" s="198" cm="1">
        <f t="array" ref="CT198">IFERROR(MATCH(TRUE,INDEX($B$14:$B$117&gt;=CS198,0),0),"")</f>
        <v>1</v>
      </c>
      <c r="CU198" s="194">
        <f t="shared" ca="1" si="184"/>
        <v>1.3963799927016407E-2</v>
      </c>
      <c r="CX198" s="194">
        <f t="shared" si="185"/>
        <v>0</v>
      </c>
      <c r="CY198" s="19" t="e">
        <f ca="1"/>
        <v>#N/A</v>
      </c>
      <c r="CZ198" s="208" t="e">
        <f t="shared" ca="1" si="186"/>
        <v>#N/A</v>
      </c>
      <c r="DA198" s="207"/>
      <c r="DB198" s="194"/>
      <c r="DC198" s="198" cm="1">
        <f t="array" ref="DC198">IFERROR(MATCH(TRUE,INDEX($B$14:$B$117&gt;=DB198,0),0),"")</f>
        <v>1</v>
      </c>
      <c r="DD198" s="194">
        <f t="shared" ca="1" si="187"/>
        <v>1.3963799927016407E-2</v>
      </c>
      <c r="DG198" s="194">
        <f t="shared" si="188"/>
        <v>0</v>
      </c>
      <c r="DH198" s="19" t="e">
        <f ca="1"/>
        <v>#N/A</v>
      </c>
      <c r="DI198" s="208" t="e">
        <f t="shared" ca="1" si="189"/>
        <v>#N/A</v>
      </c>
      <c r="DJ198" s="207"/>
      <c r="DK198" s="194"/>
      <c r="DL198" s="198" cm="1">
        <f t="array" ref="DL198">IFERROR(MATCH(TRUE,INDEX($B$14:$B$117&gt;=DK198,0),0),"")</f>
        <v>1</v>
      </c>
      <c r="DM198" s="194">
        <f t="shared" ca="1" si="190"/>
        <v>1.3963799927016407E-2</v>
      </c>
      <c r="DP198" s="194">
        <f t="shared" si="191"/>
        <v>0</v>
      </c>
      <c r="DQ198" s="19" t="e">
        <f ca="1"/>
        <v>#N/A</v>
      </c>
      <c r="DR198" s="208" t="e">
        <f t="shared" ca="1" si="192"/>
        <v>#N/A</v>
      </c>
      <c r="DS198" s="207"/>
      <c r="DT198" s="194"/>
      <c r="DU198" s="198" cm="1">
        <f t="array" ref="DU198">IFERROR(MATCH(TRUE,INDEX($B$14:$B$117&gt;=DT198,0),0),"")</f>
        <v>1</v>
      </c>
      <c r="DV198" s="194">
        <f t="shared" ca="1" si="193"/>
        <v>1.3963799927016407E-2</v>
      </c>
      <c r="DY198" s="194">
        <f t="shared" si="194"/>
        <v>0</v>
      </c>
      <c r="DZ198" s="19" t="e">
        <f ca="1"/>
        <v>#N/A</v>
      </c>
      <c r="EA198" s="208" t="e">
        <f t="shared" ca="1" si="195"/>
        <v>#N/A</v>
      </c>
      <c r="EB198" s="207"/>
      <c r="EC198" s="194"/>
      <c r="ED198" s="198" cm="1">
        <f t="array" ref="ED198">IFERROR(MATCH(TRUE,INDEX($B$14:$B$117&gt;=EC198,0),0),"")</f>
        <v>1</v>
      </c>
      <c r="EE198" s="194">
        <f t="shared" ca="1" si="196"/>
        <v>1.3963799927016407E-2</v>
      </c>
      <c r="EH198" s="194">
        <f t="shared" si="197"/>
        <v>0</v>
      </c>
      <c r="EI198" s="19" t="e">
        <f ca="1"/>
        <v>#N/A</v>
      </c>
      <c r="EJ198" s="208" t="e">
        <f t="shared" ca="1" si="198"/>
        <v>#N/A</v>
      </c>
      <c r="EK198" s="207"/>
      <c r="EL198" s="194"/>
      <c r="EM198" s="198" cm="1">
        <f t="array" ref="EM198">IFERROR(MATCH(TRUE,INDEX($B$14:$B$117&gt;=EL198,0),0),"")</f>
        <v>1</v>
      </c>
      <c r="EN198" s="194">
        <f t="shared" ca="1" si="199"/>
        <v>1.3963799927016407E-2</v>
      </c>
      <c r="EQ198" s="194">
        <f t="shared" si="200"/>
        <v>0</v>
      </c>
      <c r="ER198" s="19" t="e">
        <f ca="1"/>
        <v>#N/A</v>
      </c>
      <c r="ES198" s="208" t="e">
        <f t="shared" ca="1" si="201"/>
        <v>#N/A</v>
      </c>
      <c r="ET198" s="207"/>
      <c r="EU198" s="194"/>
      <c r="EV198" s="198" cm="1">
        <f t="array" ref="EV198">IFERROR(MATCH(TRUE,INDEX($B$14:$B$117&gt;=EU198,0),0),"")</f>
        <v>1</v>
      </c>
      <c r="EW198" s="194">
        <f t="shared" ca="1" si="202"/>
        <v>1.3963799927016407E-2</v>
      </c>
      <c r="EZ198" s="194">
        <f t="shared" si="203"/>
        <v>0</v>
      </c>
      <c r="FA198" s="19" t="e">
        <f ca="1"/>
        <v>#N/A</v>
      </c>
      <c r="FB198" s="208" t="e">
        <f t="shared" ca="1" si="204"/>
        <v>#N/A</v>
      </c>
      <c r="FC198" s="207"/>
      <c r="FD198" s="194"/>
      <c r="FE198" s="198" cm="1">
        <f t="array" ref="FE198">IFERROR(MATCH(TRUE,INDEX($B$14:$B$117&gt;=FD198,0),0),"")</f>
        <v>1</v>
      </c>
      <c r="FF198" s="194">
        <f t="shared" ca="1" si="205"/>
        <v>1.3963799927016407E-2</v>
      </c>
      <c r="FI198" s="194">
        <f t="shared" si="206"/>
        <v>0</v>
      </c>
      <c r="FJ198" s="19" t="e">
        <f ca="1"/>
        <v>#N/A</v>
      </c>
      <c r="FK198" s="208" t="e">
        <f t="shared" ca="1" si="207"/>
        <v>#N/A</v>
      </c>
      <c r="FL198" s="207"/>
      <c r="FM198" s="194"/>
      <c r="FN198" s="198" cm="1">
        <f t="array" ref="FN198">IFERROR(MATCH(TRUE,INDEX($B$14:$B$117&gt;=FM198,0),0),"")</f>
        <v>1</v>
      </c>
      <c r="FO198" s="194">
        <f t="shared" ca="1" si="208"/>
        <v>1.3963799927016407E-2</v>
      </c>
      <c r="FR198" s="194">
        <f t="shared" si="209"/>
        <v>0</v>
      </c>
      <c r="FS198" s="19" t="e">
        <f ca="1"/>
        <v>#N/A</v>
      </c>
      <c r="FT198" s="208" t="e">
        <f t="shared" ca="1" si="210"/>
        <v>#N/A</v>
      </c>
      <c r="FU198" s="207"/>
      <c r="FV198" s="194"/>
      <c r="FW198" s="198" cm="1">
        <f t="array" ref="FW198">IFERROR(MATCH(TRUE,INDEX($B$14:$B$117&gt;=FV198,0),0),"")</f>
        <v>1</v>
      </c>
      <c r="FX198" s="194">
        <f t="shared" ca="1" si="211"/>
        <v>1.3963799927016407E-2</v>
      </c>
      <c r="GA198" s="194">
        <f t="shared" si="212"/>
        <v>0</v>
      </c>
      <c r="GB198" s="19" t="e">
        <f ca="1"/>
        <v>#N/A</v>
      </c>
      <c r="GC198" s="208" t="e">
        <f t="shared" ca="1" si="213"/>
        <v>#N/A</v>
      </c>
    </row>
    <row r="199" spans="6:185" x14ac:dyDescent="0.2">
      <c r="F199" s="207"/>
      <c r="G199" s="194"/>
      <c r="H199" s="198" cm="1">
        <f t="array" ref="H199">IFERROR(MATCH(TRUE,INDEX($B$14:$B$117&gt;=G199,0),0),"")</f>
        <v>1</v>
      </c>
      <c r="I199" s="194">
        <f t="shared" ca="1" si="158"/>
        <v>1.3963799927016407E-2</v>
      </c>
      <c r="L199" s="194">
        <f t="shared" si="214"/>
        <v>0</v>
      </c>
      <c r="M199" s="19">
        <f ca="1"/>
        <v>0</v>
      </c>
      <c r="N199" s="208">
        <f t="shared" ca="1" si="215"/>
        <v>0</v>
      </c>
      <c r="O199" s="207"/>
      <c r="P199" s="194"/>
      <c r="Q199" s="198" cm="1">
        <f t="array" ref="Q199">IFERROR(MATCH(TRUE,INDEX($B$14:$B$117&gt;=P199,0),0),"")</f>
        <v>1</v>
      </c>
      <c r="R199" s="194">
        <f t="shared" ca="1" si="159"/>
        <v>1.3963799927016407E-2</v>
      </c>
      <c r="U199" s="194">
        <f t="shared" si="216"/>
        <v>0</v>
      </c>
      <c r="V199" s="19">
        <f ca="1"/>
        <v>0</v>
      </c>
      <c r="W199" s="208">
        <f t="shared" ca="1" si="217"/>
        <v>0</v>
      </c>
      <c r="X199" s="207"/>
      <c r="Y199" s="194"/>
      <c r="Z199" s="198" cm="1">
        <f t="array" ref="Z199">IFERROR(MATCH(TRUE,INDEX($B$14:$B$117&gt;=Y199,0),0),"")</f>
        <v>1</v>
      </c>
      <c r="AA199" s="194">
        <f t="shared" ca="1" si="160"/>
        <v>1.3963799927016407E-2</v>
      </c>
      <c r="AD199" s="194">
        <f t="shared" si="161"/>
        <v>0</v>
      </c>
      <c r="AE199" s="19">
        <f ca="1"/>
        <v>0</v>
      </c>
      <c r="AF199" s="208">
        <f t="shared" ca="1" si="162"/>
        <v>0</v>
      </c>
      <c r="AG199" s="207"/>
      <c r="AH199" s="194"/>
      <c r="AI199" s="198" cm="1">
        <f t="array" ref="AI199">IFERROR(MATCH(TRUE,INDEX($B$14:$B$117&gt;=AH199,0),0),"")</f>
        <v>1</v>
      </c>
      <c r="AJ199" s="194">
        <f t="shared" ca="1" si="163"/>
        <v>1.3963799927016407E-2</v>
      </c>
      <c r="AM199" s="194">
        <f t="shared" si="164"/>
        <v>0</v>
      </c>
      <c r="AN199" s="19">
        <f ca="1"/>
        <v>0</v>
      </c>
      <c r="AO199" s="208">
        <f t="shared" ca="1" si="165"/>
        <v>0</v>
      </c>
      <c r="AP199" s="207"/>
      <c r="AQ199" s="194"/>
      <c r="AR199" s="198" cm="1">
        <f t="array" ref="AR199">IFERROR(MATCH(TRUE,INDEX($B$14:$B$117&gt;=AQ199,0),0),"")</f>
        <v>1</v>
      </c>
      <c r="AS199" s="194">
        <f t="shared" ca="1" si="166"/>
        <v>1.3963799927016407E-2</v>
      </c>
      <c r="AV199" s="194">
        <f t="shared" si="167"/>
        <v>0</v>
      </c>
      <c r="AW199" s="19">
        <f ca="1"/>
        <v>0</v>
      </c>
      <c r="AX199" s="208">
        <f t="shared" ca="1" si="168"/>
        <v>0</v>
      </c>
      <c r="AY199" s="207"/>
      <c r="AZ199" s="194"/>
      <c r="BA199" s="198" cm="1">
        <f t="array" ref="BA199">IFERROR(MATCH(TRUE,INDEX($B$14:$B$117&gt;=AZ199,0),0),"")</f>
        <v>1</v>
      </c>
      <c r="BB199" s="194">
        <f t="shared" ca="1" si="169"/>
        <v>1.3963799927016407E-2</v>
      </c>
      <c r="BE199" s="194">
        <f t="shared" si="170"/>
        <v>0</v>
      </c>
      <c r="BF199" s="19">
        <f ca="1"/>
        <v>0</v>
      </c>
      <c r="BG199" s="208">
        <f t="shared" ca="1" si="171"/>
        <v>0</v>
      </c>
      <c r="BH199" s="207"/>
      <c r="BI199" s="194"/>
      <c r="BJ199" s="198" cm="1">
        <f t="array" ref="BJ199">IFERROR(MATCH(TRUE,INDEX($B$14:$B$117&gt;=BI199,0),0),"")</f>
        <v>1</v>
      </c>
      <c r="BK199" s="194">
        <f t="shared" ca="1" si="172"/>
        <v>1.3963799927016407E-2</v>
      </c>
      <c r="BN199" s="194">
        <f t="shared" si="173"/>
        <v>0</v>
      </c>
      <c r="BO199" s="19">
        <f ca="1"/>
        <v>0</v>
      </c>
      <c r="BP199" s="208">
        <f t="shared" ca="1" si="174"/>
        <v>0</v>
      </c>
      <c r="BQ199" s="207"/>
      <c r="BR199" s="194"/>
      <c r="BS199" s="198" cm="1">
        <f t="array" ref="BS199">IFERROR(MATCH(TRUE,INDEX($B$14:$B$117&gt;=BR199,0),0),"")</f>
        <v>1</v>
      </c>
      <c r="BT199" s="194">
        <f t="shared" ca="1" si="175"/>
        <v>1.3963799927016407E-2</v>
      </c>
      <c r="BW199" s="194">
        <f t="shared" si="176"/>
        <v>0</v>
      </c>
      <c r="BX199" s="19">
        <f ca="1"/>
        <v>0</v>
      </c>
      <c r="BY199" s="208">
        <f t="shared" ca="1" si="177"/>
        <v>0</v>
      </c>
      <c r="BZ199" s="207"/>
      <c r="CA199" s="194"/>
      <c r="CB199" s="198" cm="1">
        <f t="array" ref="CB199">IFERROR(MATCH(TRUE,INDEX($B$14:$B$117&gt;=CA199,0),0),"")</f>
        <v>1</v>
      </c>
      <c r="CC199" s="194">
        <f t="shared" ca="1" si="178"/>
        <v>1.3963799927016407E-2</v>
      </c>
      <c r="CF199" s="194">
        <f t="shared" si="179"/>
        <v>0</v>
      </c>
      <c r="CG199" s="19">
        <f ca="1"/>
        <v>0</v>
      </c>
      <c r="CH199" s="208">
        <f t="shared" ca="1" si="180"/>
        <v>0</v>
      </c>
      <c r="CI199" s="207"/>
      <c r="CJ199" s="194"/>
      <c r="CK199" s="198" cm="1">
        <f t="array" ref="CK199">IFERROR(MATCH(TRUE,INDEX($B$14:$B$117&gt;=CJ199,0),0),"")</f>
        <v>1</v>
      </c>
      <c r="CL199" s="194">
        <f t="shared" ca="1" si="181"/>
        <v>1.3963799927016407E-2</v>
      </c>
      <c r="CO199" s="194">
        <f t="shared" si="182"/>
        <v>0</v>
      </c>
      <c r="CP199" s="19">
        <f ca="1"/>
        <v>0</v>
      </c>
      <c r="CQ199" s="208">
        <f t="shared" ca="1" si="183"/>
        <v>0</v>
      </c>
      <c r="CR199" s="207"/>
      <c r="CS199" s="194"/>
      <c r="CT199" s="198" cm="1">
        <f t="array" ref="CT199">IFERROR(MATCH(TRUE,INDEX($B$14:$B$117&gt;=CS199,0),0),"")</f>
        <v>1</v>
      </c>
      <c r="CU199" s="194">
        <f t="shared" ca="1" si="184"/>
        <v>1.3963799927016407E-2</v>
      </c>
      <c r="CX199" s="194">
        <f t="shared" si="185"/>
        <v>0</v>
      </c>
      <c r="CY199" s="19" t="e">
        <f ca="1"/>
        <v>#N/A</v>
      </c>
      <c r="CZ199" s="208" t="e">
        <f t="shared" ca="1" si="186"/>
        <v>#N/A</v>
      </c>
      <c r="DA199" s="207"/>
      <c r="DB199" s="194"/>
      <c r="DC199" s="198" cm="1">
        <f t="array" ref="DC199">IFERROR(MATCH(TRUE,INDEX($B$14:$B$117&gt;=DB199,0),0),"")</f>
        <v>1</v>
      </c>
      <c r="DD199" s="194">
        <f t="shared" ca="1" si="187"/>
        <v>1.3963799927016407E-2</v>
      </c>
      <c r="DG199" s="194">
        <f t="shared" si="188"/>
        <v>0</v>
      </c>
      <c r="DH199" s="19" t="e">
        <f ca="1"/>
        <v>#N/A</v>
      </c>
      <c r="DI199" s="208" t="e">
        <f t="shared" ca="1" si="189"/>
        <v>#N/A</v>
      </c>
      <c r="DJ199" s="207"/>
      <c r="DK199" s="194"/>
      <c r="DL199" s="198" cm="1">
        <f t="array" ref="DL199">IFERROR(MATCH(TRUE,INDEX($B$14:$B$117&gt;=DK199,0),0),"")</f>
        <v>1</v>
      </c>
      <c r="DM199" s="194">
        <f t="shared" ca="1" si="190"/>
        <v>1.3963799927016407E-2</v>
      </c>
      <c r="DP199" s="194">
        <f t="shared" si="191"/>
        <v>0</v>
      </c>
      <c r="DQ199" s="19" t="e">
        <f ca="1"/>
        <v>#N/A</v>
      </c>
      <c r="DR199" s="208" t="e">
        <f t="shared" ca="1" si="192"/>
        <v>#N/A</v>
      </c>
      <c r="DS199" s="207"/>
      <c r="DT199" s="194"/>
      <c r="DU199" s="198" cm="1">
        <f t="array" ref="DU199">IFERROR(MATCH(TRUE,INDEX($B$14:$B$117&gt;=DT199,0),0),"")</f>
        <v>1</v>
      </c>
      <c r="DV199" s="194">
        <f t="shared" ca="1" si="193"/>
        <v>1.3963799927016407E-2</v>
      </c>
      <c r="DY199" s="194">
        <f t="shared" si="194"/>
        <v>0</v>
      </c>
      <c r="DZ199" s="19" t="e">
        <f ca="1"/>
        <v>#N/A</v>
      </c>
      <c r="EA199" s="208" t="e">
        <f t="shared" ca="1" si="195"/>
        <v>#N/A</v>
      </c>
      <c r="EB199" s="207"/>
      <c r="EC199" s="194"/>
      <c r="ED199" s="198" cm="1">
        <f t="array" ref="ED199">IFERROR(MATCH(TRUE,INDEX($B$14:$B$117&gt;=EC199,0),0),"")</f>
        <v>1</v>
      </c>
      <c r="EE199" s="194">
        <f t="shared" ca="1" si="196"/>
        <v>1.3963799927016407E-2</v>
      </c>
      <c r="EH199" s="194">
        <f t="shared" si="197"/>
        <v>0</v>
      </c>
      <c r="EI199" s="19" t="e">
        <f ca="1"/>
        <v>#N/A</v>
      </c>
      <c r="EJ199" s="208" t="e">
        <f t="shared" ca="1" si="198"/>
        <v>#N/A</v>
      </c>
      <c r="EK199" s="207"/>
      <c r="EL199" s="194"/>
      <c r="EM199" s="198" cm="1">
        <f t="array" ref="EM199">IFERROR(MATCH(TRUE,INDEX($B$14:$B$117&gt;=EL199,0),0),"")</f>
        <v>1</v>
      </c>
      <c r="EN199" s="194">
        <f t="shared" ca="1" si="199"/>
        <v>1.3963799927016407E-2</v>
      </c>
      <c r="EQ199" s="194">
        <f t="shared" si="200"/>
        <v>0</v>
      </c>
      <c r="ER199" s="19" t="e">
        <f ca="1"/>
        <v>#N/A</v>
      </c>
      <c r="ES199" s="208" t="e">
        <f t="shared" ca="1" si="201"/>
        <v>#N/A</v>
      </c>
      <c r="ET199" s="207"/>
      <c r="EU199" s="194"/>
      <c r="EV199" s="198" cm="1">
        <f t="array" ref="EV199">IFERROR(MATCH(TRUE,INDEX($B$14:$B$117&gt;=EU199,0),0),"")</f>
        <v>1</v>
      </c>
      <c r="EW199" s="194">
        <f t="shared" ca="1" si="202"/>
        <v>1.3963799927016407E-2</v>
      </c>
      <c r="EZ199" s="194">
        <f t="shared" si="203"/>
        <v>0</v>
      </c>
      <c r="FA199" s="19" t="e">
        <f ca="1"/>
        <v>#N/A</v>
      </c>
      <c r="FB199" s="208" t="e">
        <f t="shared" ca="1" si="204"/>
        <v>#N/A</v>
      </c>
      <c r="FC199" s="207"/>
      <c r="FD199" s="194"/>
      <c r="FE199" s="198" cm="1">
        <f t="array" ref="FE199">IFERROR(MATCH(TRUE,INDEX($B$14:$B$117&gt;=FD199,0),0),"")</f>
        <v>1</v>
      </c>
      <c r="FF199" s="194">
        <f t="shared" ca="1" si="205"/>
        <v>1.3963799927016407E-2</v>
      </c>
      <c r="FI199" s="194">
        <f t="shared" si="206"/>
        <v>0</v>
      </c>
      <c r="FJ199" s="19" t="e">
        <f ca="1"/>
        <v>#N/A</v>
      </c>
      <c r="FK199" s="208" t="e">
        <f t="shared" ca="1" si="207"/>
        <v>#N/A</v>
      </c>
      <c r="FL199" s="207"/>
      <c r="FM199" s="194"/>
      <c r="FN199" s="198" cm="1">
        <f t="array" ref="FN199">IFERROR(MATCH(TRUE,INDEX($B$14:$B$117&gt;=FM199,0),0),"")</f>
        <v>1</v>
      </c>
      <c r="FO199" s="194">
        <f t="shared" ca="1" si="208"/>
        <v>1.3963799927016407E-2</v>
      </c>
      <c r="FR199" s="194">
        <f t="shared" si="209"/>
        <v>0</v>
      </c>
      <c r="FS199" s="19" t="e">
        <f ca="1"/>
        <v>#N/A</v>
      </c>
      <c r="FT199" s="208" t="e">
        <f t="shared" ca="1" si="210"/>
        <v>#N/A</v>
      </c>
      <c r="FU199" s="207"/>
      <c r="FV199" s="194"/>
      <c r="FW199" s="198" cm="1">
        <f t="array" ref="FW199">IFERROR(MATCH(TRUE,INDEX($B$14:$B$117&gt;=FV199,0),0),"")</f>
        <v>1</v>
      </c>
      <c r="FX199" s="194">
        <f t="shared" ca="1" si="211"/>
        <v>1.3963799927016407E-2</v>
      </c>
      <c r="GA199" s="194">
        <f t="shared" si="212"/>
        <v>0</v>
      </c>
      <c r="GB199" s="19" t="e">
        <f ca="1"/>
        <v>#N/A</v>
      </c>
      <c r="GC199" s="208" t="e">
        <f t="shared" ca="1" si="213"/>
        <v>#N/A</v>
      </c>
    </row>
    <row r="200" spans="6:185" x14ac:dyDescent="0.2">
      <c r="F200" s="207"/>
      <c r="G200" s="194"/>
      <c r="H200" s="198" cm="1">
        <f t="array" ref="H200">IFERROR(MATCH(TRUE,INDEX($B$14:$B$117&gt;=G200,0),0),"")</f>
        <v>1</v>
      </c>
      <c r="I200" s="194">
        <f t="shared" ca="1" si="158"/>
        <v>1.3963799927016407E-2</v>
      </c>
      <c r="L200" s="194">
        <f t="shared" si="214"/>
        <v>0</v>
      </c>
      <c r="M200" s="19">
        <f ca="1"/>
        <v>0</v>
      </c>
      <c r="N200" s="208">
        <f t="shared" ca="1" si="215"/>
        <v>0</v>
      </c>
      <c r="O200" s="207"/>
      <c r="P200" s="194"/>
      <c r="Q200" s="198" cm="1">
        <f t="array" ref="Q200">IFERROR(MATCH(TRUE,INDEX($B$14:$B$117&gt;=P200,0),0),"")</f>
        <v>1</v>
      </c>
      <c r="R200" s="194">
        <f t="shared" ca="1" si="159"/>
        <v>1.3963799927016407E-2</v>
      </c>
      <c r="U200" s="194">
        <f t="shared" si="216"/>
        <v>0</v>
      </c>
      <c r="V200" s="19">
        <f ca="1"/>
        <v>0</v>
      </c>
      <c r="W200" s="208">
        <f t="shared" ca="1" si="217"/>
        <v>0</v>
      </c>
      <c r="X200" s="207"/>
      <c r="Y200" s="194"/>
      <c r="Z200" s="198" cm="1">
        <f t="array" ref="Z200">IFERROR(MATCH(TRUE,INDEX($B$14:$B$117&gt;=Y200,0),0),"")</f>
        <v>1</v>
      </c>
      <c r="AA200" s="194">
        <f t="shared" ca="1" si="160"/>
        <v>1.3963799927016407E-2</v>
      </c>
      <c r="AD200" s="194">
        <f t="shared" si="161"/>
        <v>0</v>
      </c>
      <c r="AE200" s="19">
        <f ca="1"/>
        <v>0</v>
      </c>
      <c r="AF200" s="208">
        <f t="shared" ca="1" si="162"/>
        <v>0</v>
      </c>
      <c r="AG200" s="207"/>
      <c r="AH200" s="194"/>
      <c r="AI200" s="198" cm="1">
        <f t="array" ref="AI200">IFERROR(MATCH(TRUE,INDEX($B$14:$B$117&gt;=AH200,0),0),"")</f>
        <v>1</v>
      </c>
      <c r="AJ200" s="194">
        <f t="shared" ca="1" si="163"/>
        <v>1.3963799927016407E-2</v>
      </c>
      <c r="AM200" s="194">
        <f t="shared" si="164"/>
        <v>0</v>
      </c>
      <c r="AN200" s="19">
        <f ca="1"/>
        <v>0</v>
      </c>
      <c r="AO200" s="208">
        <f t="shared" ca="1" si="165"/>
        <v>0</v>
      </c>
      <c r="AP200" s="207"/>
      <c r="AQ200" s="194"/>
      <c r="AR200" s="198" cm="1">
        <f t="array" ref="AR200">IFERROR(MATCH(TRUE,INDEX($B$14:$B$117&gt;=AQ200,0),0),"")</f>
        <v>1</v>
      </c>
      <c r="AS200" s="194">
        <f t="shared" ca="1" si="166"/>
        <v>1.3963799927016407E-2</v>
      </c>
      <c r="AV200" s="194">
        <f t="shared" si="167"/>
        <v>0</v>
      </c>
      <c r="AW200" s="19">
        <f ca="1"/>
        <v>0</v>
      </c>
      <c r="AX200" s="208">
        <f t="shared" ca="1" si="168"/>
        <v>0</v>
      </c>
      <c r="AY200" s="207"/>
      <c r="AZ200" s="194"/>
      <c r="BA200" s="198" cm="1">
        <f t="array" ref="BA200">IFERROR(MATCH(TRUE,INDEX($B$14:$B$117&gt;=AZ200,0),0),"")</f>
        <v>1</v>
      </c>
      <c r="BB200" s="194">
        <f t="shared" ca="1" si="169"/>
        <v>1.3963799927016407E-2</v>
      </c>
      <c r="BE200" s="194">
        <f t="shared" si="170"/>
        <v>0</v>
      </c>
      <c r="BF200" s="19">
        <f ca="1"/>
        <v>0</v>
      </c>
      <c r="BG200" s="208">
        <f t="shared" ca="1" si="171"/>
        <v>0</v>
      </c>
      <c r="BH200" s="207"/>
      <c r="BI200" s="194"/>
      <c r="BJ200" s="198" cm="1">
        <f t="array" ref="BJ200">IFERROR(MATCH(TRUE,INDEX($B$14:$B$117&gt;=BI200,0),0),"")</f>
        <v>1</v>
      </c>
      <c r="BK200" s="194">
        <f t="shared" ca="1" si="172"/>
        <v>1.3963799927016407E-2</v>
      </c>
      <c r="BN200" s="194">
        <f t="shared" si="173"/>
        <v>0</v>
      </c>
      <c r="BO200" s="19">
        <f ca="1"/>
        <v>0</v>
      </c>
      <c r="BP200" s="208">
        <f t="shared" ca="1" si="174"/>
        <v>0</v>
      </c>
      <c r="BQ200" s="207"/>
      <c r="BR200" s="194"/>
      <c r="BS200" s="198" cm="1">
        <f t="array" ref="BS200">IFERROR(MATCH(TRUE,INDEX($B$14:$B$117&gt;=BR200,0),0),"")</f>
        <v>1</v>
      </c>
      <c r="BT200" s="194">
        <f t="shared" ca="1" si="175"/>
        <v>1.3963799927016407E-2</v>
      </c>
      <c r="BW200" s="194">
        <f t="shared" si="176"/>
        <v>0</v>
      </c>
      <c r="BX200" s="19">
        <f ca="1"/>
        <v>0</v>
      </c>
      <c r="BY200" s="208">
        <f t="shared" ca="1" si="177"/>
        <v>0</v>
      </c>
      <c r="BZ200" s="207"/>
      <c r="CA200" s="194"/>
      <c r="CB200" s="198" cm="1">
        <f t="array" ref="CB200">IFERROR(MATCH(TRUE,INDEX($B$14:$B$117&gt;=CA200,0),0),"")</f>
        <v>1</v>
      </c>
      <c r="CC200" s="194">
        <f t="shared" ca="1" si="178"/>
        <v>1.3963799927016407E-2</v>
      </c>
      <c r="CF200" s="194">
        <f t="shared" si="179"/>
        <v>0</v>
      </c>
      <c r="CG200" s="19">
        <f ca="1"/>
        <v>0</v>
      </c>
      <c r="CH200" s="208">
        <f t="shared" ca="1" si="180"/>
        <v>0</v>
      </c>
      <c r="CI200" s="207"/>
      <c r="CJ200" s="194"/>
      <c r="CK200" s="198" cm="1">
        <f t="array" ref="CK200">IFERROR(MATCH(TRUE,INDEX($B$14:$B$117&gt;=CJ200,0),0),"")</f>
        <v>1</v>
      </c>
      <c r="CL200" s="194">
        <f t="shared" ca="1" si="181"/>
        <v>1.3963799927016407E-2</v>
      </c>
      <c r="CO200" s="194">
        <f t="shared" si="182"/>
        <v>0</v>
      </c>
      <c r="CP200" s="19">
        <f ca="1"/>
        <v>0</v>
      </c>
      <c r="CQ200" s="208">
        <f t="shared" ca="1" si="183"/>
        <v>0</v>
      </c>
      <c r="CR200" s="207"/>
      <c r="CS200" s="194"/>
      <c r="CT200" s="198" cm="1">
        <f t="array" ref="CT200">IFERROR(MATCH(TRUE,INDEX($B$14:$B$117&gt;=CS200,0),0),"")</f>
        <v>1</v>
      </c>
      <c r="CU200" s="194">
        <f t="shared" ca="1" si="184"/>
        <v>1.3963799927016407E-2</v>
      </c>
      <c r="CX200" s="194">
        <f t="shared" si="185"/>
        <v>0</v>
      </c>
      <c r="CY200" s="19" t="e">
        <f ca="1"/>
        <v>#N/A</v>
      </c>
      <c r="CZ200" s="208" t="e">
        <f t="shared" ca="1" si="186"/>
        <v>#N/A</v>
      </c>
      <c r="DA200" s="207"/>
      <c r="DB200" s="194"/>
      <c r="DC200" s="198" cm="1">
        <f t="array" ref="DC200">IFERROR(MATCH(TRUE,INDEX($B$14:$B$117&gt;=DB200,0),0),"")</f>
        <v>1</v>
      </c>
      <c r="DD200" s="194">
        <f t="shared" ca="1" si="187"/>
        <v>1.3963799927016407E-2</v>
      </c>
      <c r="DG200" s="194">
        <f t="shared" si="188"/>
        <v>0</v>
      </c>
      <c r="DH200" s="19" t="e">
        <f ca="1"/>
        <v>#N/A</v>
      </c>
      <c r="DI200" s="208" t="e">
        <f t="shared" ca="1" si="189"/>
        <v>#N/A</v>
      </c>
      <c r="DJ200" s="207"/>
      <c r="DK200" s="194"/>
      <c r="DL200" s="198" cm="1">
        <f t="array" ref="DL200">IFERROR(MATCH(TRUE,INDEX($B$14:$B$117&gt;=DK200,0),0),"")</f>
        <v>1</v>
      </c>
      <c r="DM200" s="194">
        <f t="shared" ca="1" si="190"/>
        <v>1.3963799927016407E-2</v>
      </c>
      <c r="DP200" s="194">
        <f t="shared" si="191"/>
        <v>0</v>
      </c>
      <c r="DQ200" s="19" t="e">
        <f ca="1"/>
        <v>#N/A</v>
      </c>
      <c r="DR200" s="208" t="e">
        <f t="shared" ca="1" si="192"/>
        <v>#N/A</v>
      </c>
      <c r="DS200" s="207"/>
      <c r="DT200" s="194"/>
      <c r="DU200" s="198" cm="1">
        <f t="array" ref="DU200">IFERROR(MATCH(TRUE,INDEX($B$14:$B$117&gt;=DT200,0),0),"")</f>
        <v>1</v>
      </c>
      <c r="DV200" s="194">
        <f t="shared" ca="1" si="193"/>
        <v>1.3963799927016407E-2</v>
      </c>
      <c r="DY200" s="194">
        <f t="shared" si="194"/>
        <v>0</v>
      </c>
      <c r="DZ200" s="19" t="e">
        <f ca="1"/>
        <v>#N/A</v>
      </c>
      <c r="EA200" s="208" t="e">
        <f t="shared" ca="1" si="195"/>
        <v>#N/A</v>
      </c>
      <c r="EB200" s="207"/>
      <c r="EC200" s="194"/>
      <c r="ED200" s="198" cm="1">
        <f t="array" ref="ED200">IFERROR(MATCH(TRUE,INDEX($B$14:$B$117&gt;=EC200,0),0),"")</f>
        <v>1</v>
      </c>
      <c r="EE200" s="194">
        <f t="shared" ca="1" si="196"/>
        <v>1.3963799927016407E-2</v>
      </c>
      <c r="EH200" s="194">
        <f t="shared" si="197"/>
        <v>0</v>
      </c>
      <c r="EI200" s="19" t="e">
        <f ca="1"/>
        <v>#N/A</v>
      </c>
      <c r="EJ200" s="208" t="e">
        <f t="shared" ca="1" si="198"/>
        <v>#N/A</v>
      </c>
      <c r="EK200" s="207"/>
      <c r="EL200" s="194"/>
      <c r="EM200" s="198" cm="1">
        <f t="array" ref="EM200">IFERROR(MATCH(TRUE,INDEX($B$14:$B$117&gt;=EL200,0),0),"")</f>
        <v>1</v>
      </c>
      <c r="EN200" s="194">
        <f t="shared" ca="1" si="199"/>
        <v>1.3963799927016407E-2</v>
      </c>
      <c r="EQ200" s="194">
        <f t="shared" si="200"/>
        <v>0</v>
      </c>
      <c r="ER200" s="19" t="e">
        <f ca="1"/>
        <v>#N/A</v>
      </c>
      <c r="ES200" s="208" t="e">
        <f t="shared" ca="1" si="201"/>
        <v>#N/A</v>
      </c>
      <c r="ET200" s="207"/>
      <c r="EU200" s="194"/>
      <c r="EV200" s="198" cm="1">
        <f t="array" ref="EV200">IFERROR(MATCH(TRUE,INDEX($B$14:$B$117&gt;=EU200,0),0),"")</f>
        <v>1</v>
      </c>
      <c r="EW200" s="194">
        <f t="shared" ca="1" si="202"/>
        <v>1.3963799927016407E-2</v>
      </c>
      <c r="EZ200" s="194">
        <f t="shared" si="203"/>
        <v>0</v>
      </c>
      <c r="FA200" s="19" t="e">
        <f ca="1"/>
        <v>#N/A</v>
      </c>
      <c r="FB200" s="208" t="e">
        <f t="shared" ca="1" si="204"/>
        <v>#N/A</v>
      </c>
      <c r="FC200" s="207"/>
      <c r="FD200" s="194"/>
      <c r="FE200" s="198" cm="1">
        <f t="array" ref="FE200">IFERROR(MATCH(TRUE,INDEX($B$14:$B$117&gt;=FD200,0),0),"")</f>
        <v>1</v>
      </c>
      <c r="FF200" s="194">
        <f t="shared" ca="1" si="205"/>
        <v>1.3963799927016407E-2</v>
      </c>
      <c r="FI200" s="194">
        <f t="shared" si="206"/>
        <v>0</v>
      </c>
      <c r="FJ200" s="19" t="e">
        <f ca="1"/>
        <v>#N/A</v>
      </c>
      <c r="FK200" s="208" t="e">
        <f t="shared" ca="1" si="207"/>
        <v>#N/A</v>
      </c>
      <c r="FL200" s="207"/>
      <c r="FM200" s="194"/>
      <c r="FN200" s="198" cm="1">
        <f t="array" ref="FN200">IFERROR(MATCH(TRUE,INDEX($B$14:$B$117&gt;=FM200,0),0),"")</f>
        <v>1</v>
      </c>
      <c r="FO200" s="194">
        <f t="shared" ca="1" si="208"/>
        <v>1.3963799927016407E-2</v>
      </c>
      <c r="FR200" s="194">
        <f t="shared" si="209"/>
        <v>0</v>
      </c>
      <c r="FS200" s="19" t="e">
        <f ca="1"/>
        <v>#N/A</v>
      </c>
      <c r="FT200" s="208" t="e">
        <f t="shared" ca="1" si="210"/>
        <v>#N/A</v>
      </c>
      <c r="FU200" s="207"/>
      <c r="FV200" s="194"/>
      <c r="FW200" s="198" cm="1">
        <f t="array" ref="FW200">IFERROR(MATCH(TRUE,INDEX($B$14:$B$117&gt;=FV200,0),0),"")</f>
        <v>1</v>
      </c>
      <c r="FX200" s="194">
        <f t="shared" ca="1" si="211"/>
        <v>1.3963799927016407E-2</v>
      </c>
      <c r="GA200" s="194">
        <f t="shared" si="212"/>
        <v>0</v>
      </c>
      <c r="GB200" s="19" t="e">
        <f ca="1"/>
        <v>#N/A</v>
      </c>
      <c r="GC200" s="208" t="e">
        <f t="shared" ca="1" si="213"/>
        <v>#N/A</v>
      </c>
    </row>
    <row r="201" spans="6:185" x14ac:dyDescent="0.2">
      <c r="F201" s="207"/>
      <c r="G201" s="194"/>
      <c r="H201" s="198" cm="1">
        <f t="array" ref="H201">IFERROR(MATCH(TRUE,INDEX($B$14:$B$117&gt;=G201,0),0),"")</f>
        <v>1</v>
      </c>
      <c r="I201" s="194">
        <f t="shared" ca="1" si="158"/>
        <v>1.3963799927016407E-2</v>
      </c>
      <c r="L201" s="194">
        <f t="shared" si="214"/>
        <v>0</v>
      </c>
      <c r="M201" s="19">
        <f ca="1"/>
        <v>0</v>
      </c>
      <c r="N201" s="208">
        <f t="shared" ca="1" si="215"/>
        <v>0</v>
      </c>
      <c r="O201" s="207"/>
      <c r="P201" s="194"/>
      <c r="Q201" s="198" cm="1">
        <f t="array" ref="Q201">IFERROR(MATCH(TRUE,INDEX($B$14:$B$117&gt;=P201,0),0),"")</f>
        <v>1</v>
      </c>
      <c r="R201" s="194">
        <f t="shared" ca="1" si="159"/>
        <v>1.3963799927016407E-2</v>
      </c>
      <c r="U201" s="194">
        <f t="shared" si="216"/>
        <v>0</v>
      </c>
      <c r="V201" s="19">
        <f ca="1"/>
        <v>0</v>
      </c>
      <c r="W201" s="208">
        <f t="shared" ca="1" si="217"/>
        <v>0</v>
      </c>
      <c r="X201" s="207"/>
      <c r="Y201" s="194"/>
      <c r="Z201" s="198" cm="1">
        <f t="array" ref="Z201">IFERROR(MATCH(TRUE,INDEX($B$14:$B$117&gt;=Y201,0),0),"")</f>
        <v>1</v>
      </c>
      <c r="AA201" s="194">
        <f t="shared" ca="1" si="160"/>
        <v>1.3963799927016407E-2</v>
      </c>
      <c r="AD201" s="194">
        <f t="shared" si="161"/>
        <v>0</v>
      </c>
      <c r="AE201" s="19">
        <f ca="1"/>
        <v>0</v>
      </c>
      <c r="AF201" s="208">
        <f t="shared" ca="1" si="162"/>
        <v>0</v>
      </c>
      <c r="AG201" s="207"/>
      <c r="AH201" s="194"/>
      <c r="AI201" s="198" cm="1">
        <f t="array" ref="AI201">IFERROR(MATCH(TRUE,INDEX($B$14:$B$117&gt;=AH201,0),0),"")</f>
        <v>1</v>
      </c>
      <c r="AJ201" s="194">
        <f t="shared" ca="1" si="163"/>
        <v>1.3963799927016407E-2</v>
      </c>
      <c r="AM201" s="194">
        <f t="shared" si="164"/>
        <v>0</v>
      </c>
      <c r="AN201" s="19">
        <f ca="1"/>
        <v>0</v>
      </c>
      <c r="AO201" s="208">
        <f t="shared" ca="1" si="165"/>
        <v>0</v>
      </c>
      <c r="AP201" s="207"/>
      <c r="AQ201" s="194"/>
      <c r="AR201" s="198" cm="1">
        <f t="array" ref="AR201">IFERROR(MATCH(TRUE,INDEX($B$14:$B$117&gt;=AQ201,0),0),"")</f>
        <v>1</v>
      </c>
      <c r="AS201" s="194">
        <f t="shared" ca="1" si="166"/>
        <v>1.3963799927016407E-2</v>
      </c>
      <c r="AV201" s="194">
        <f t="shared" si="167"/>
        <v>0</v>
      </c>
      <c r="AW201" s="19">
        <f ca="1"/>
        <v>0</v>
      </c>
      <c r="AX201" s="208">
        <f t="shared" ca="1" si="168"/>
        <v>0</v>
      </c>
      <c r="AY201" s="207"/>
      <c r="AZ201" s="194"/>
      <c r="BA201" s="198" cm="1">
        <f t="array" ref="BA201">IFERROR(MATCH(TRUE,INDEX($B$14:$B$117&gt;=AZ201,0),0),"")</f>
        <v>1</v>
      </c>
      <c r="BB201" s="194">
        <f t="shared" ca="1" si="169"/>
        <v>1.3963799927016407E-2</v>
      </c>
      <c r="BE201" s="194">
        <f t="shared" si="170"/>
        <v>0</v>
      </c>
      <c r="BF201" s="19">
        <f ca="1"/>
        <v>0</v>
      </c>
      <c r="BG201" s="208">
        <f t="shared" ca="1" si="171"/>
        <v>0</v>
      </c>
      <c r="BH201" s="207"/>
      <c r="BI201" s="194"/>
      <c r="BJ201" s="198" cm="1">
        <f t="array" ref="BJ201">IFERROR(MATCH(TRUE,INDEX($B$14:$B$117&gt;=BI201,0),0),"")</f>
        <v>1</v>
      </c>
      <c r="BK201" s="194">
        <f t="shared" ca="1" si="172"/>
        <v>1.3963799927016407E-2</v>
      </c>
      <c r="BN201" s="194">
        <f t="shared" si="173"/>
        <v>0</v>
      </c>
      <c r="BO201" s="19">
        <f ca="1"/>
        <v>0</v>
      </c>
      <c r="BP201" s="208">
        <f t="shared" ca="1" si="174"/>
        <v>0</v>
      </c>
      <c r="BQ201" s="207"/>
      <c r="BR201" s="194"/>
      <c r="BS201" s="198" cm="1">
        <f t="array" ref="BS201">IFERROR(MATCH(TRUE,INDEX($B$14:$B$117&gt;=BR201,0),0),"")</f>
        <v>1</v>
      </c>
      <c r="BT201" s="194">
        <f t="shared" ca="1" si="175"/>
        <v>1.3963799927016407E-2</v>
      </c>
      <c r="BW201" s="194">
        <f t="shared" si="176"/>
        <v>0</v>
      </c>
      <c r="BX201" s="19">
        <f ca="1"/>
        <v>0</v>
      </c>
      <c r="BY201" s="208">
        <f t="shared" ca="1" si="177"/>
        <v>0</v>
      </c>
      <c r="BZ201" s="207"/>
      <c r="CA201" s="194"/>
      <c r="CB201" s="198" cm="1">
        <f t="array" ref="CB201">IFERROR(MATCH(TRUE,INDEX($B$14:$B$117&gt;=CA201,0),0),"")</f>
        <v>1</v>
      </c>
      <c r="CC201" s="194">
        <f t="shared" ca="1" si="178"/>
        <v>1.3963799927016407E-2</v>
      </c>
      <c r="CF201" s="194">
        <f t="shared" si="179"/>
        <v>0</v>
      </c>
      <c r="CG201" s="19">
        <f ca="1"/>
        <v>0</v>
      </c>
      <c r="CH201" s="208">
        <f t="shared" ca="1" si="180"/>
        <v>0</v>
      </c>
      <c r="CI201" s="207"/>
      <c r="CJ201" s="194"/>
      <c r="CK201" s="198" cm="1">
        <f t="array" ref="CK201">IFERROR(MATCH(TRUE,INDEX($B$14:$B$117&gt;=CJ201,0),0),"")</f>
        <v>1</v>
      </c>
      <c r="CL201" s="194">
        <f t="shared" ca="1" si="181"/>
        <v>1.3963799927016407E-2</v>
      </c>
      <c r="CO201" s="194">
        <f t="shared" si="182"/>
        <v>0</v>
      </c>
      <c r="CP201" s="19">
        <f ca="1"/>
        <v>0</v>
      </c>
      <c r="CQ201" s="208">
        <f t="shared" ca="1" si="183"/>
        <v>0</v>
      </c>
      <c r="CR201" s="207"/>
      <c r="CS201" s="194"/>
      <c r="CT201" s="198" cm="1">
        <f t="array" ref="CT201">IFERROR(MATCH(TRUE,INDEX($B$14:$B$117&gt;=CS201,0),0),"")</f>
        <v>1</v>
      </c>
      <c r="CU201" s="194">
        <f t="shared" ca="1" si="184"/>
        <v>1.3963799927016407E-2</v>
      </c>
      <c r="CX201" s="194">
        <f t="shared" si="185"/>
        <v>0</v>
      </c>
      <c r="CY201" s="19" t="e">
        <f ca="1"/>
        <v>#N/A</v>
      </c>
      <c r="CZ201" s="208" t="e">
        <f t="shared" ca="1" si="186"/>
        <v>#N/A</v>
      </c>
      <c r="DA201" s="207"/>
      <c r="DB201" s="194"/>
      <c r="DC201" s="198" cm="1">
        <f t="array" ref="DC201">IFERROR(MATCH(TRUE,INDEX($B$14:$B$117&gt;=DB201,0),0),"")</f>
        <v>1</v>
      </c>
      <c r="DD201" s="194">
        <f t="shared" ca="1" si="187"/>
        <v>1.3963799927016407E-2</v>
      </c>
      <c r="DG201" s="194">
        <f t="shared" si="188"/>
        <v>0</v>
      </c>
      <c r="DH201" s="19" t="e">
        <f ca="1"/>
        <v>#N/A</v>
      </c>
      <c r="DI201" s="208" t="e">
        <f t="shared" ca="1" si="189"/>
        <v>#N/A</v>
      </c>
      <c r="DJ201" s="207"/>
      <c r="DK201" s="194"/>
      <c r="DL201" s="198" cm="1">
        <f t="array" ref="DL201">IFERROR(MATCH(TRUE,INDEX($B$14:$B$117&gt;=DK201,0),0),"")</f>
        <v>1</v>
      </c>
      <c r="DM201" s="194">
        <f t="shared" ca="1" si="190"/>
        <v>1.3963799927016407E-2</v>
      </c>
      <c r="DP201" s="194">
        <f t="shared" si="191"/>
        <v>0</v>
      </c>
      <c r="DQ201" s="19" t="e">
        <f ca="1"/>
        <v>#N/A</v>
      </c>
      <c r="DR201" s="208" t="e">
        <f t="shared" ca="1" si="192"/>
        <v>#N/A</v>
      </c>
      <c r="DS201" s="207"/>
      <c r="DT201" s="194"/>
      <c r="DU201" s="198" cm="1">
        <f t="array" ref="DU201">IFERROR(MATCH(TRUE,INDEX($B$14:$B$117&gt;=DT201,0),0),"")</f>
        <v>1</v>
      </c>
      <c r="DV201" s="194">
        <f t="shared" ca="1" si="193"/>
        <v>1.3963799927016407E-2</v>
      </c>
      <c r="DY201" s="194">
        <f t="shared" si="194"/>
        <v>0</v>
      </c>
      <c r="DZ201" s="19" t="e">
        <f ca="1"/>
        <v>#N/A</v>
      </c>
      <c r="EA201" s="208" t="e">
        <f t="shared" ca="1" si="195"/>
        <v>#N/A</v>
      </c>
      <c r="EB201" s="207"/>
      <c r="EC201" s="194"/>
      <c r="ED201" s="198" cm="1">
        <f t="array" ref="ED201">IFERROR(MATCH(TRUE,INDEX($B$14:$B$117&gt;=EC201,0),0),"")</f>
        <v>1</v>
      </c>
      <c r="EE201" s="194">
        <f t="shared" ca="1" si="196"/>
        <v>1.3963799927016407E-2</v>
      </c>
      <c r="EH201" s="194">
        <f t="shared" si="197"/>
        <v>0</v>
      </c>
      <c r="EI201" s="19" t="e">
        <f ca="1"/>
        <v>#N/A</v>
      </c>
      <c r="EJ201" s="208" t="e">
        <f t="shared" ca="1" si="198"/>
        <v>#N/A</v>
      </c>
      <c r="EK201" s="207"/>
      <c r="EL201" s="194"/>
      <c r="EM201" s="198" cm="1">
        <f t="array" ref="EM201">IFERROR(MATCH(TRUE,INDEX($B$14:$B$117&gt;=EL201,0),0),"")</f>
        <v>1</v>
      </c>
      <c r="EN201" s="194">
        <f t="shared" ca="1" si="199"/>
        <v>1.3963799927016407E-2</v>
      </c>
      <c r="EQ201" s="194">
        <f t="shared" si="200"/>
        <v>0</v>
      </c>
      <c r="ER201" s="19" t="e">
        <f ca="1"/>
        <v>#N/A</v>
      </c>
      <c r="ES201" s="208" t="e">
        <f t="shared" ca="1" si="201"/>
        <v>#N/A</v>
      </c>
      <c r="ET201" s="207"/>
      <c r="EU201" s="194"/>
      <c r="EV201" s="198" cm="1">
        <f t="array" ref="EV201">IFERROR(MATCH(TRUE,INDEX($B$14:$B$117&gt;=EU201,0),0),"")</f>
        <v>1</v>
      </c>
      <c r="EW201" s="194">
        <f t="shared" ca="1" si="202"/>
        <v>1.3963799927016407E-2</v>
      </c>
      <c r="EZ201" s="194">
        <f t="shared" si="203"/>
        <v>0</v>
      </c>
      <c r="FA201" s="19" t="e">
        <f ca="1"/>
        <v>#N/A</v>
      </c>
      <c r="FB201" s="208" t="e">
        <f t="shared" ca="1" si="204"/>
        <v>#N/A</v>
      </c>
      <c r="FC201" s="207"/>
      <c r="FD201" s="194"/>
      <c r="FE201" s="198" cm="1">
        <f t="array" ref="FE201">IFERROR(MATCH(TRUE,INDEX($B$14:$B$117&gt;=FD201,0),0),"")</f>
        <v>1</v>
      </c>
      <c r="FF201" s="194">
        <f t="shared" ca="1" si="205"/>
        <v>1.3963799927016407E-2</v>
      </c>
      <c r="FI201" s="194">
        <f t="shared" si="206"/>
        <v>0</v>
      </c>
      <c r="FJ201" s="19" t="e">
        <f ca="1"/>
        <v>#N/A</v>
      </c>
      <c r="FK201" s="208" t="e">
        <f t="shared" ca="1" si="207"/>
        <v>#N/A</v>
      </c>
      <c r="FL201" s="207"/>
      <c r="FM201" s="194"/>
      <c r="FN201" s="198" cm="1">
        <f t="array" ref="FN201">IFERROR(MATCH(TRUE,INDEX($B$14:$B$117&gt;=FM201,0),0),"")</f>
        <v>1</v>
      </c>
      <c r="FO201" s="194">
        <f t="shared" ca="1" si="208"/>
        <v>1.3963799927016407E-2</v>
      </c>
      <c r="FR201" s="194">
        <f t="shared" si="209"/>
        <v>0</v>
      </c>
      <c r="FS201" s="19" t="e">
        <f ca="1"/>
        <v>#N/A</v>
      </c>
      <c r="FT201" s="208" t="e">
        <f t="shared" ca="1" si="210"/>
        <v>#N/A</v>
      </c>
      <c r="FU201" s="207"/>
      <c r="FV201" s="194"/>
      <c r="FW201" s="198" cm="1">
        <f t="array" ref="FW201">IFERROR(MATCH(TRUE,INDEX($B$14:$B$117&gt;=FV201,0),0),"")</f>
        <v>1</v>
      </c>
      <c r="FX201" s="194">
        <f t="shared" ca="1" si="211"/>
        <v>1.3963799927016407E-2</v>
      </c>
      <c r="GA201" s="194">
        <f t="shared" si="212"/>
        <v>0</v>
      </c>
      <c r="GB201" s="19" t="e">
        <f ca="1"/>
        <v>#N/A</v>
      </c>
      <c r="GC201" s="208" t="e">
        <f t="shared" ca="1" si="213"/>
        <v>#N/A</v>
      </c>
    </row>
    <row r="202" spans="6:185" x14ac:dyDescent="0.2">
      <c r="F202" s="207"/>
      <c r="G202" s="194"/>
      <c r="H202" s="198" cm="1">
        <f t="array" ref="H202">IFERROR(MATCH(TRUE,INDEX($B$14:$B$117&gt;=G202,0),0),"")</f>
        <v>1</v>
      </c>
      <c r="I202" s="194">
        <f t="shared" ca="1" si="158"/>
        <v>1.3963799927016407E-2</v>
      </c>
      <c r="L202" s="194">
        <f t="shared" si="214"/>
        <v>0</v>
      </c>
      <c r="M202" s="19">
        <f ca="1"/>
        <v>0</v>
      </c>
      <c r="N202" s="208">
        <f t="shared" ca="1" si="215"/>
        <v>0</v>
      </c>
      <c r="O202" s="207"/>
      <c r="P202" s="194"/>
      <c r="Q202" s="198" cm="1">
        <f t="array" ref="Q202">IFERROR(MATCH(TRUE,INDEX($B$14:$B$117&gt;=P202,0),0),"")</f>
        <v>1</v>
      </c>
      <c r="R202" s="194">
        <f t="shared" ca="1" si="159"/>
        <v>1.3963799927016407E-2</v>
      </c>
      <c r="U202" s="194">
        <f t="shared" si="216"/>
        <v>0</v>
      </c>
      <c r="V202" s="19">
        <f ca="1"/>
        <v>0</v>
      </c>
      <c r="W202" s="208">
        <f t="shared" ca="1" si="217"/>
        <v>0</v>
      </c>
      <c r="X202" s="207"/>
      <c r="Y202" s="194"/>
      <c r="Z202" s="198" cm="1">
        <f t="array" ref="Z202">IFERROR(MATCH(TRUE,INDEX($B$14:$B$117&gt;=Y202,0),0),"")</f>
        <v>1</v>
      </c>
      <c r="AA202" s="194">
        <f t="shared" ca="1" si="160"/>
        <v>1.3963799927016407E-2</v>
      </c>
      <c r="AD202" s="194">
        <f t="shared" si="161"/>
        <v>0</v>
      </c>
      <c r="AE202" s="19">
        <f ca="1"/>
        <v>0</v>
      </c>
      <c r="AF202" s="208">
        <f t="shared" ca="1" si="162"/>
        <v>0</v>
      </c>
      <c r="AG202" s="207"/>
      <c r="AH202" s="194"/>
      <c r="AI202" s="198" cm="1">
        <f t="array" ref="AI202">IFERROR(MATCH(TRUE,INDEX($B$14:$B$117&gt;=AH202,0),0),"")</f>
        <v>1</v>
      </c>
      <c r="AJ202" s="194">
        <f t="shared" ca="1" si="163"/>
        <v>1.3963799927016407E-2</v>
      </c>
      <c r="AM202" s="194">
        <f t="shared" si="164"/>
        <v>0</v>
      </c>
      <c r="AN202" s="19">
        <f ca="1"/>
        <v>0</v>
      </c>
      <c r="AO202" s="208">
        <f t="shared" ca="1" si="165"/>
        <v>0</v>
      </c>
      <c r="AP202" s="207"/>
      <c r="AQ202" s="194"/>
      <c r="AR202" s="198" cm="1">
        <f t="array" ref="AR202">IFERROR(MATCH(TRUE,INDEX($B$14:$B$117&gt;=AQ202,0),0),"")</f>
        <v>1</v>
      </c>
      <c r="AS202" s="194">
        <f t="shared" ca="1" si="166"/>
        <v>1.3963799927016407E-2</v>
      </c>
      <c r="AV202" s="194">
        <f t="shared" si="167"/>
        <v>0</v>
      </c>
      <c r="AW202" s="19">
        <f ca="1"/>
        <v>0</v>
      </c>
      <c r="AX202" s="208">
        <f t="shared" ca="1" si="168"/>
        <v>0</v>
      </c>
      <c r="AY202" s="207"/>
      <c r="AZ202" s="194"/>
      <c r="BA202" s="198" cm="1">
        <f t="array" ref="BA202">IFERROR(MATCH(TRUE,INDEX($B$14:$B$117&gt;=AZ202,0),0),"")</f>
        <v>1</v>
      </c>
      <c r="BB202" s="194">
        <f t="shared" ca="1" si="169"/>
        <v>1.3963799927016407E-2</v>
      </c>
      <c r="BE202" s="194">
        <f t="shared" si="170"/>
        <v>0</v>
      </c>
      <c r="BF202" s="19">
        <f ca="1"/>
        <v>0</v>
      </c>
      <c r="BG202" s="208">
        <f t="shared" ca="1" si="171"/>
        <v>0</v>
      </c>
      <c r="BH202" s="207"/>
      <c r="BI202" s="194"/>
      <c r="BJ202" s="198" cm="1">
        <f t="array" ref="BJ202">IFERROR(MATCH(TRUE,INDEX($B$14:$B$117&gt;=BI202,0),0),"")</f>
        <v>1</v>
      </c>
      <c r="BK202" s="194">
        <f t="shared" ca="1" si="172"/>
        <v>1.3963799927016407E-2</v>
      </c>
      <c r="BN202" s="194">
        <f t="shared" si="173"/>
        <v>0</v>
      </c>
      <c r="BO202" s="19">
        <f ca="1"/>
        <v>0</v>
      </c>
      <c r="BP202" s="208">
        <f t="shared" ca="1" si="174"/>
        <v>0</v>
      </c>
      <c r="BQ202" s="207"/>
      <c r="BR202" s="194"/>
      <c r="BS202" s="198" cm="1">
        <f t="array" ref="BS202">IFERROR(MATCH(TRUE,INDEX($B$14:$B$117&gt;=BR202,0),0),"")</f>
        <v>1</v>
      </c>
      <c r="BT202" s="194">
        <f t="shared" ca="1" si="175"/>
        <v>1.3963799927016407E-2</v>
      </c>
      <c r="BW202" s="194">
        <f t="shared" si="176"/>
        <v>0</v>
      </c>
      <c r="BX202" s="19">
        <f ca="1"/>
        <v>0</v>
      </c>
      <c r="BY202" s="208">
        <f t="shared" ca="1" si="177"/>
        <v>0</v>
      </c>
      <c r="BZ202" s="207"/>
      <c r="CA202" s="194"/>
      <c r="CB202" s="198" cm="1">
        <f t="array" ref="CB202">IFERROR(MATCH(TRUE,INDEX($B$14:$B$117&gt;=CA202,0),0),"")</f>
        <v>1</v>
      </c>
      <c r="CC202" s="194">
        <f t="shared" ca="1" si="178"/>
        <v>1.3963799927016407E-2</v>
      </c>
      <c r="CF202" s="194">
        <f t="shared" si="179"/>
        <v>0</v>
      </c>
      <c r="CG202" s="19">
        <f ca="1"/>
        <v>0</v>
      </c>
      <c r="CH202" s="208">
        <f t="shared" ca="1" si="180"/>
        <v>0</v>
      </c>
      <c r="CI202" s="207"/>
      <c r="CJ202" s="194"/>
      <c r="CK202" s="198" cm="1">
        <f t="array" ref="CK202">IFERROR(MATCH(TRUE,INDEX($B$14:$B$117&gt;=CJ202,0),0),"")</f>
        <v>1</v>
      </c>
      <c r="CL202" s="194">
        <f t="shared" ca="1" si="181"/>
        <v>1.3963799927016407E-2</v>
      </c>
      <c r="CO202" s="194">
        <f t="shared" si="182"/>
        <v>0</v>
      </c>
      <c r="CP202" s="19">
        <f ca="1"/>
        <v>0</v>
      </c>
      <c r="CQ202" s="208">
        <f t="shared" ca="1" si="183"/>
        <v>0</v>
      </c>
      <c r="CR202" s="207"/>
      <c r="CS202" s="194"/>
      <c r="CT202" s="198" cm="1">
        <f t="array" ref="CT202">IFERROR(MATCH(TRUE,INDEX($B$14:$B$117&gt;=CS202,0),0),"")</f>
        <v>1</v>
      </c>
      <c r="CU202" s="194">
        <f t="shared" ca="1" si="184"/>
        <v>1.3963799927016407E-2</v>
      </c>
      <c r="CX202" s="194">
        <f t="shared" si="185"/>
        <v>0</v>
      </c>
      <c r="CY202" s="19" t="e">
        <f ca="1"/>
        <v>#N/A</v>
      </c>
      <c r="CZ202" s="208" t="e">
        <f t="shared" ca="1" si="186"/>
        <v>#N/A</v>
      </c>
      <c r="DA202" s="207"/>
      <c r="DB202" s="194"/>
      <c r="DC202" s="198" cm="1">
        <f t="array" ref="DC202">IFERROR(MATCH(TRUE,INDEX($B$14:$B$117&gt;=DB202,0),0),"")</f>
        <v>1</v>
      </c>
      <c r="DD202" s="194">
        <f t="shared" ca="1" si="187"/>
        <v>1.3963799927016407E-2</v>
      </c>
      <c r="DG202" s="194">
        <f t="shared" si="188"/>
        <v>0</v>
      </c>
      <c r="DH202" s="19" t="e">
        <f ca="1"/>
        <v>#N/A</v>
      </c>
      <c r="DI202" s="208" t="e">
        <f t="shared" ca="1" si="189"/>
        <v>#N/A</v>
      </c>
      <c r="DJ202" s="207"/>
      <c r="DK202" s="194"/>
      <c r="DL202" s="198" cm="1">
        <f t="array" ref="DL202">IFERROR(MATCH(TRUE,INDEX($B$14:$B$117&gt;=DK202,0),0),"")</f>
        <v>1</v>
      </c>
      <c r="DM202" s="194">
        <f t="shared" ca="1" si="190"/>
        <v>1.3963799927016407E-2</v>
      </c>
      <c r="DP202" s="194">
        <f t="shared" si="191"/>
        <v>0</v>
      </c>
      <c r="DQ202" s="19" t="e">
        <f ca="1"/>
        <v>#N/A</v>
      </c>
      <c r="DR202" s="208" t="e">
        <f t="shared" ca="1" si="192"/>
        <v>#N/A</v>
      </c>
      <c r="DS202" s="207"/>
      <c r="DT202" s="194"/>
      <c r="DU202" s="198" cm="1">
        <f t="array" ref="DU202">IFERROR(MATCH(TRUE,INDEX($B$14:$B$117&gt;=DT202,0),0),"")</f>
        <v>1</v>
      </c>
      <c r="DV202" s="194">
        <f t="shared" ca="1" si="193"/>
        <v>1.3963799927016407E-2</v>
      </c>
      <c r="DY202" s="194">
        <f t="shared" si="194"/>
        <v>0</v>
      </c>
      <c r="DZ202" s="19" t="e">
        <f ca="1"/>
        <v>#N/A</v>
      </c>
      <c r="EA202" s="208" t="e">
        <f t="shared" ca="1" si="195"/>
        <v>#N/A</v>
      </c>
      <c r="EB202" s="207"/>
      <c r="EC202" s="194"/>
      <c r="ED202" s="198" cm="1">
        <f t="array" ref="ED202">IFERROR(MATCH(TRUE,INDEX($B$14:$B$117&gt;=EC202,0),0),"")</f>
        <v>1</v>
      </c>
      <c r="EE202" s="194">
        <f t="shared" ca="1" si="196"/>
        <v>1.3963799927016407E-2</v>
      </c>
      <c r="EH202" s="194">
        <f t="shared" si="197"/>
        <v>0</v>
      </c>
      <c r="EI202" s="19" t="e">
        <f ca="1"/>
        <v>#N/A</v>
      </c>
      <c r="EJ202" s="208" t="e">
        <f t="shared" ca="1" si="198"/>
        <v>#N/A</v>
      </c>
      <c r="EK202" s="207"/>
      <c r="EL202" s="194"/>
      <c r="EM202" s="198" cm="1">
        <f t="array" ref="EM202">IFERROR(MATCH(TRUE,INDEX($B$14:$B$117&gt;=EL202,0),0),"")</f>
        <v>1</v>
      </c>
      <c r="EN202" s="194">
        <f t="shared" ca="1" si="199"/>
        <v>1.3963799927016407E-2</v>
      </c>
      <c r="EQ202" s="194">
        <f t="shared" si="200"/>
        <v>0</v>
      </c>
      <c r="ER202" s="19" t="e">
        <f ca="1"/>
        <v>#N/A</v>
      </c>
      <c r="ES202" s="208" t="e">
        <f t="shared" ca="1" si="201"/>
        <v>#N/A</v>
      </c>
      <c r="ET202" s="207"/>
      <c r="EU202" s="194"/>
      <c r="EV202" s="198" cm="1">
        <f t="array" ref="EV202">IFERROR(MATCH(TRUE,INDEX($B$14:$B$117&gt;=EU202,0),0),"")</f>
        <v>1</v>
      </c>
      <c r="EW202" s="194">
        <f t="shared" ca="1" si="202"/>
        <v>1.3963799927016407E-2</v>
      </c>
      <c r="EZ202" s="194">
        <f t="shared" si="203"/>
        <v>0</v>
      </c>
      <c r="FA202" s="19" t="e">
        <f ca="1"/>
        <v>#N/A</v>
      </c>
      <c r="FB202" s="208" t="e">
        <f t="shared" ca="1" si="204"/>
        <v>#N/A</v>
      </c>
      <c r="FC202" s="207"/>
      <c r="FD202" s="194"/>
      <c r="FE202" s="198" cm="1">
        <f t="array" ref="FE202">IFERROR(MATCH(TRUE,INDEX($B$14:$B$117&gt;=FD202,0),0),"")</f>
        <v>1</v>
      </c>
      <c r="FF202" s="194">
        <f t="shared" ca="1" si="205"/>
        <v>1.3963799927016407E-2</v>
      </c>
      <c r="FI202" s="194">
        <f t="shared" si="206"/>
        <v>0</v>
      </c>
      <c r="FJ202" s="19" t="e">
        <f ca="1"/>
        <v>#N/A</v>
      </c>
      <c r="FK202" s="208" t="e">
        <f t="shared" ca="1" si="207"/>
        <v>#N/A</v>
      </c>
      <c r="FL202" s="207"/>
      <c r="FM202" s="194"/>
      <c r="FN202" s="198" cm="1">
        <f t="array" ref="FN202">IFERROR(MATCH(TRUE,INDEX($B$14:$B$117&gt;=FM202,0),0),"")</f>
        <v>1</v>
      </c>
      <c r="FO202" s="194">
        <f t="shared" ca="1" si="208"/>
        <v>1.3963799927016407E-2</v>
      </c>
      <c r="FR202" s="194">
        <f t="shared" si="209"/>
        <v>0</v>
      </c>
      <c r="FS202" s="19" t="e">
        <f ca="1"/>
        <v>#N/A</v>
      </c>
      <c r="FT202" s="208" t="e">
        <f t="shared" ca="1" si="210"/>
        <v>#N/A</v>
      </c>
      <c r="FU202" s="207"/>
      <c r="FV202" s="194"/>
      <c r="FW202" s="198" cm="1">
        <f t="array" ref="FW202">IFERROR(MATCH(TRUE,INDEX($B$14:$B$117&gt;=FV202,0),0),"")</f>
        <v>1</v>
      </c>
      <c r="FX202" s="194">
        <f t="shared" ca="1" si="211"/>
        <v>1.3963799927016407E-2</v>
      </c>
      <c r="GA202" s="194">
        <f t="shared" si="212"/>
        <v>0</v>
      </c>
      <c r="GB202" s="19" t="e">
        <f ca="1"/>
        <v>#N/A</v>
      </c>
      <c r="GC202" s="208" t="e">
        <f t="shared" ca="1" si="213"/>
        <v>#N/A</v>
      </c>
    </row>
    <row r="203" spans="6:185" x14ac:dyDescent="0.2">
      <c r="F203" s="207"/>
      <c r="G203" s="194"/>
      <c r="H203" s="198" cm="1">
        <f t="array" ref="H203">IFERROR(MATCH(TRUE,INDEX($B$14:$B$117&gt;=G203,0),0),"")</f>
        <v>1</v>
      </c>
      <c r="I203" s="194">
        <f t="shared" ca="1" si="158"/>
        <v>1.3963799927016407E-2</v>
      </c>
      <c r="L203" s="194">
        <f t="shared" si="214"/>
        <v>0</v>
      </c>
      <c r="M203" s="19">
        <f ca="1"/>
        <v>0</v>
      </c>
      <c r="N203" s="208">
        <f t="shared" ca="1" si="215"/>
        <v>0</v>
      </c>
      <c r="O203" s="207"/>
      <c r="P203" s="194"/>
      <c r="Q203" s="198" cm="1">
        <f t="array" ref="Q203">IFERROR(MATCH(TRUE,INDEX($B$14:$B$117&gt;=P203,0),0),"")</f>
        <v>1</v>
      </c>
      <c r="R203" s="194">
        <f t="shared" ca="1" si="159"/>
        <v>1.3963799927016407E-2</v>
      </c>
      <c r="U203" s="194">
        <f t="shared" si="216"/>
        <v>0</v>
      </c>
      <c r="V203" s="19">
        <f ca="1"/>
        <v>0</v>
      </c>
      <c r="W203" s="208">
        <f t="shared" ca="1" si="217"/>
        <v>0</v>
      </c>
      <c r="X203" s="207"/>
      <c r="Y203" s="194"/>
      <c r="Z203" s="198" cm="1">
        <f t="array" ref="Z203">IFERROR(MATCH(TRUE,INDEX($B$14:$B$117&gt;=Y203,0),0),"")</f>
        <v>1</v>
      </c>
      <c r="AA203" s="194">
        <f t="shared" ca="1" si="160"/>
        <v>1.3963799927016407E-2</v>
      </c>
      <c r="AD203" s="194">
        <f t="shared" si="161"/>
        <v>0</v>
      </c>
      <c r="AE203" s="19">
        <f ca="1"/>
        <v>0</v>
      </c>
      <c r="AF203" s="208">
        <f t="shared" ca="1" si="162"/>
        <v>0</v>
      </c>
      <c r="AG203" s="207"/>
      <c r="AH203" s="194"/>
      <c r="AI203" s="198" cm="1">
        <f t="array" ref="AI203">IFERROR(MATCH(TRUE,INDEX($B$14:$B$117&gt;=AH203,0),0),"")</f>
        <v>1</v>
      </c>
      <c r="AJ203" s="194">
        <f t="shared" ca="1" si="163"/>
        <v>1.3963799927016407E-2</v>
      </c>
      <c r="AM203" s="194">
        <f t="shared" si="164"/>
        <v>0</v>
      </c>
      <c r="AN203" s="19">
        <f ca="1"/>
        <v>0</v>
      </c>
      <c r="AO203" s="208">
        <f t="shared" ca="1" si="165"/>
        <v>0</v>
      </c>
      <c r="AP203" s="207"/>
      <c r="AQ203" s="194"/>
      <c r="AR203" s="198" cm="1">
        <f t="array" ref="AR203">IFERROR(MATCH(TRUE,INDEX($B$14:$B$117&gt;=AQ203,0),0),"")</f>
        <v>1</v>
      </c>
      <c r="AS203" s="194">
        <f t="shared" ca="1" si="166"/>
        <v>1.3963799927016407E-2</v>
      </c>
      <c r="AV203" s="194">
        <f t="shared" si="167"/>
        <v>0</v>
      </c>
      <c r="AW203" s="19">
        <f ca="1"/>
        <v>0</v>
      </c>
      <c r="AX203" s="208">
        <f t="shared" ca="1" si="168"/>
        <v>0</v>
      </c>
      <c r="AY203" s="207"/>
      <c r="AZ203" s="194"/>
      <c r="BA203" s="198" cm="1">
        <f t="array" ref="BA203">IFERROR(MATCH(TRUE,INDEX($B$14:$B$117&gt;=AZ203,0),0),"")</f>
        <v>1</v>
      </c>
      <c r="BB203" s="194">
        <f t="shared" ca="1" si="169"/>
        <v>1.3963799927016407E-2</v>
      </c>
      <c r="BE203" s="194">
        <f t="shared" si="170"/>
        <v>0</v>
      </c>
      <c r="BF203" s="19">
        <f ca="1"/>
        <v>0</v>
      </c>
      <c r="BG203" s="208">
        <f t="shared" ca="1" si="171"/>
        <v>0</v>
      </c>
      <c r="BH203" s="207"/>
      <c r="BI203" s="194"/>
      <c r="BJ203" s="198" cm="1">
        <f t="array" ref="BJ203">IFERROR(MATCH(TRUE,INDEX($B$14:$B$117&gt;=BI203,0),0),"")</f>
        <v>1</v>
      </c>
      <c r="BK203" s="194">
        <f t="shared" ca="1" si="172"/>
        <v>1.3963799927016407E-2</v>
      </c>
      <c r="BN203" s="194">
        <f t="shared" si="173"/>
        <v>0</v>
      </c>
      <c r="BO203" s="19">
        <f ca="1"/>
        <v>0</v>
      </c>
      <c r="BP203" s="208">
        <f t="shared" ca="1" si="174"/>
        <v>0</v>
      </c>
      <c r="BQ203" s="207"/>
      <c r="BR203" s="194"/>
      <c r="BS203" s="198" cm="1">
        <f t="array" ref="BS203">IFERROR(MATCH(TRUE,INDEX($B$14:$B$117&gt;=BR203,0),0),"")</f>
        <v>1</v>
      </c>
      <c r="BT203" s="194">
        <f t="shared" ca="1" si="175"/>
        <v>1.3963799927016407E-2</v>
      </c>
      <c r="BW203" s="194">
        <f t="shared" si="176"/>
        <v>0</v>
      </c>
      <c r="BX203" s="19">
        <f ca="1"/>
        <v>0</v>
      </c>
      <c r="BY203" s="208">
        <f t="shared" ca="1" si="177"/>
        <v>0</v>
      </c>
      <c r="BZ203" s="207"/>
      <c r="CA203" s="194"/>
      <c r="CB203" s="198" cm="1">
        <f t="array" ref="CB203">IFERROR(MATCH(TRUE,INDEX($B$14:$B$117&gt;=CA203,0),0),"")</f>
        <v>1</v>
      </c>
      <c r="CC203" s="194">
        <f t="shared" ca="1" si="178"/>
        <v>1.3963799927016407E-2</v>
      </c>
      <c r="CF203" s="194">
        <f t="shared" si="179"/>
        <v>0</v>
      </c>
      <c r="CG203" s="19">
        <f ca="1"/>
        <v>0</v>
      </c>
      <c r="CH203" s="208">
        <f t="shared" ca="1" si="180"/>
        <v>0</v>
      </c>
      <c r="CI203" s="207"/>
      <c r="CJ203" s="194"/>
      <c r="CK203" s="198" cm="1">
        <f t="array" ref="CK203">IFERROR(MATCH(TRUE,INDEX($B$14:$B$117&gt;=CJ203,0),0),"")</f>
        <v>1</v>
      </c>
      <c r="CL203" s="194">
        <f t="shared" ca="1" si="181"/>
        <v>1.3963799927016407E-2</v>
      </c>
      <c r="CO203" s="194">
        <f t="shared" si="182"/>
        <v>0</v>
      </c>
      <c r="CP203" s="19">
        <f ca="1"/>
        <v>0</v>
      </c>
      <c r="CQ203" s="208">
        <f t="shared" ca="1" si="183"/>
        <v>0</v>
      </c>
      <c r="CR203" s="207"/>
      <c r="CS203" s="194"/>
      <c r="CT203" s="198" cm="1">
        <f t="array" ref="CT203">IFERROR(MATCH(TRUE,INDEX($B$14:$B$117&gt;=CS203,0),0),"")</f>
        <v>1</v>
      </c>
      <c r="CU203" s="194">
        <f t="shared" ca="1" si="184"/>
        <v>1.3963799927016407E-2</v>
      </c>
      <c r="CX203" s="194">
        <f t="shared" si="185"/>
        <v>0</v>
      </c>
      <c r="CY203" s="19" t="e">
        <f ca="1"/>
        <v>#N/A</v>
      </c>
      <c r="CZ203" s="208" t="e">
        <f t="shared" ca="1" si="186"/>
        <v>#N/A</v>
      </c>
      <c r="DA203" s="207"/>
      <c r="DB203" s="194"/>
      <c r="DC203" s="198" cm="1">
        <f t="array" ref="DC203">IFERROR(MATCH(TRUE,INDEX($B$14:$B$117&gt;=DB203,0),0),"")</f>
        <v>1</v>
      </c>
      <c r="DD203" s="194">
        <f t="shared" ca="1" si="187"/>
        <v>1.3963799927016407E-2</v>
      </c>
      <c r="DG203" s="194">
        <f t="shared" si="188"/>
        <v>0</v>
      </c>
      <c r="DH203" s="19" t="e">
        <f ca="1"/>
        <v>#N/A</v>
      </c>
      <c r="DI203" s="208" t="e">
        <f t="shared" ca="1" si="189"/>
        <v>#N/A</v>
      </c>
      <c r="DJ203" s="207"/>
      <c r="DK203" s="194"/>
      <c r="DL203" s="198" cm="1">
        <f t="array" ref="DL203">IFERROR(MATCH(TRUE,INDEX($B$14:$B$117&gt;=DK203,0),0),"")</f>
        <v>1</v>
      </c>
      <c r="DM203" s="194">
        <f t="shared" ca="1" si="190"/>
        <v>1.3963799927016407E-2</v>
      </c>
      <c r="DP203" s="194">
        <f t="shared" si="191"/>
        <v>0</v>
      </c>
      <c r="DQ203" s="19" t="e">
        <f ca="1"/>
        <v>#N/A</v>
      </c>
      <c r="DR203" s="208" t="e">
        <f t="shared" ca="1" si="192"/>
        <v>#N/A</v>
      </c>
      <c r="DS203" s="207"/>
      <c r="DT203" s="194"/>
      <c r="DU203" s="198" cm="1">
        <f t="array" ref="DU203">IFERROR(MATCH(TRUE,INDEX($B$14:$B$117&gt;=DT203,0),0),"")</f>
        <v>1</v>
      </c>
      <c r="DV203" s="194">
        <f t="shared" ca="1" si="193"/>
        <v>1.3963799927016407E-2</v>
      </c>
      <c r="DY203" s="194">
        <f t="shared" si="194"/>
        <v>0</v>
      </c>
      <c r="DZ203" s="19" t="e">
        <f ca="1"/>
        <v>#N/A</v>
      </c>
      <c r="EA203" s="208" t="e">
        <f t="shared" ca="1" si="195"/>
        <v>#N/A</v>
      </c>
      <c r="EB203" s="207"/>
      <c r="EC203" s="194"/>
      <c r="ED203" s="198" cm="1">
        <f t="array" ref="ED203">IFERROR(MATCH(TRUE,INDEX($B$14:$B$117&gt;=EC203,0),0),"")</f>
        <v>1</v>
      </c>
      <c r="EE203" s="194">
        <f t="shared" ca="1" si="196"/>
        <v>1.3963799927016407E-2</v>
      </c>
      <c r="EH203" s="194">
        <f t="shared" si="197"/>
        <v>0</v>
      </c>
      <c r="EI203" s="19" t="e">
        <f ca="1"/>
        <v>#N/A</v>
      </c>
      <c r="EJ203" s="208" t="e">
        <f t="shared" ca="1" si="198"/>
        <v>#N/A</v>
      </c>
      <c r="EK203" s="207"/>
      <c r="EL203" s="194"/>
      <c r="EM203" s="198" cm="1">
        <f t="array" ref="EM203">IFERROR(MATCH(TRUE,INDEX($B$14:$B$117&gt;=EL203,0),0),"")</f>
        <v>1</v>
      </c>
      <c r="EN203" s="194">
        <f t="shared" ca="1" si="199"/>
        <v>1.3963799927016407E-2</v>
      </c>
      <c r="EQ203" s="194">
        <f t="shared" si="200"/>
        <v>0</v>
      </c>
      <c r="ER203" s="19" t="e">
        <f ca="1"/>
        <v>#N/A</v>
      </c>
      <c r="ES203" s="208" t="e">
        <f t="shared" ca="1" si="201"/>
        <v>#N/A</v>
      </c>
      <c r="ET203" s="207"/>
      <c r="EU203" s="194"/>
      <c r="EV203" s="198" cm="1">
        <f t="array" ref="EV203">IFERROR(MATCH(TRUE,INDEX($B$14:$B$117&gt;=EU203,0),0),"")</f>
        <v>1</v>
      </c>
      <c r="EW203" s="194">
        <f t="shared" ca="1" si="202"/>
        <v>1.3963799927016407E-2</v>
      </c>
      <c r="EZ203" s="194">
        <f t="shared" si="203"/>
        <v>0</v>
      </c>
      <c r="FA203" s="19" t="e">
        <f ca="1"/>
        <v>#N/A</v>
      </c>
      <c r="FB203" s="208" t="e">
        <f t="shared" ca="1" si="204"/>
        <v>#N/A</v>
      </c>
      <c r="FC203" s="207"/>
      <c r="FD203" s="194"/>
      <c r="FE203" s="198" cm="1">
        <f t="array" ref="FE203">IFERROR(MATCH(TRUE,INDEX($B$14:$B$117&gt;=FD203,0),0),"")</f>
        <v>1</v>
      </c>
      <c r="FF203" s="194">
        <f t="shared" ca="1" si="205"/>
        <v>1.3963799927016407E-2</v>
      </c>
      <c r="FI203" s="194">
        <f t="shared" si="206"/>
        <v>0</v>
      </c>
      <c r="FJ203" s="19" t="e">
        <f ca="1"/>
        <v>#N/A</v>
      </c>
      <c r="FK203" s="208" t="e">
        <f t="shared" ca="1" si="207"/>
        <v>#N/A</v>
      </c>
      <c r="FL203" s="207"/>
      <c r="FM203" s="194"/>
      <c r="FN203" s="198" cm="1">
        <f t="array" ref="FN203">IFERROR(MATCH(TRUE,INDEX($B$14:$B$117&gt;=FM203,0),0),"")</f>
        <v>1</v>
      </c>
      <c r="FO203" s="194">
        <f t="shared" ca="1" si="208"/>
        <v>1.3963799927016407E-2</v>
      </c>
      <c r="FR203" s="194">
        <f t="shared" si="209"/>
        <v>0</v>
      </c>
      <c r="FS203" s="19" t="e">
        <f ca="1"/>
        <v>#N/A</v>
      </c>
      <c r="FT203" s="208" t="e">
        <f t="shared" ca="1" si="210"/>
        <v>#N/A</v>
      </c>
      <c r="FU203" s="207"/>
      <c r="FV203" s="194"/>
      <c r="FW203" s="198" cm="1">
        <f t="array" ref="FW203">IFERROR(MATCH(TRUE,INDEX($B$14:$B$117&gt;=FV203,0),0),"")</f>
        <v>1</v>
      </c>
      <c r="FX203" s="194">
        <f t="shared" ca="1" si="211"/>
        <v>1.3963799927016407E-2</v>
      </c>
      <c r="GA203" s="194">
        <f t="shared" si="212"/>
        <v>0</v>
      </c>
      <c r="GB203" s="19" t="e">
        <f ca="1"/>
        <v>#N/A</v>
      </c>
      <c r="GC203" s="208" t="e">
        <f t="shared" ca="1" si="213"/>
        <v>#N/A</v>
      </c>
    </row>
    <row r="204" spans="6:185" x14ac:dyDescent="0.2">
      <c r="F204" s="207"/>
      <c r="G204" s="194"/>
      <c r="H204" s="198" cm="1">
        <f t="array" ref="H204">IFERROR(MATCH(TRUE,INDEX($B$14:$B$117&gt;=G204,0),0),"")</f>
        <v>1</v>
      </c>
      <c r="I204" s="194">
        <f t="shared" ca="1" si="158"/>
        <v>1.3963799927016407E-2</v>
      </c>
      <c r="L204" s="194">
        <f t="shared" si="214"/>
        <v>0</v>
      </c>
      <c r="M204" s="19">
        <f ca="1"/>
        <v>0</v>
      </c>
      <c r="N204" s="208">
        <f t="shared" ca="1" si="215"/>
        <v>0</v>
      </c>
      <c r="O204" s="207"/>
      <c r="P204" s="194"/>
      <c r="Q204" s="198" cm="1">
        <f t="array" ref="Q204">IFERROR(MATCH(TRUE,INDEX($B$14:$B$117&gt;=P204,0),0),"")</f>
        <v>1</v>
      </c>
      <c r="R204" s="194">
        <f t="shared" ca="1" si="159"/>
        <v>1.3963799927016407E-2</v>
      </c>
      <c r="U204" s="194">
        <f t="shared" si="216"/>
        <v>0</v>
      </c>
      <c r="V204" s="19">
        <f ca="1"/>
        <v>0</v>
      </c>
      <c r="W204" s="208">
        <f t="shared" ca="1" si="217"/>
        <v>0</v>
      </c>
      <c r="X204" s="207"/>
      <c r="Y204" s="194"/>
      <c r="Z204" s="198" cm="1">
        <f t="array" ref="Z204">IFERROR(MATCH(TRUE,INDEX($B$14:$B$117&gt;=Y204,0),0),"")</f>
        <v>1</v>
      </c>
      <c r="AA204" s="194">
        <f t="shared" ca="1" si="160"/>
        <v>1.3963799927016407E-2</v>
      </c>
      <c r="AD204" s="194">
        <f t="shared" si="161"/>
        <v>0</v>
      </c>
      <c r="AE204" s="19">
        <f ca="1"/>
        <v>0</v>
      </c>
      <c r="AF204" s="208">
        <f t="shared" ca="1" si="162"/>
        <v>0</v>
      </c>
      <c r="AG204" s="207"/>
      <c r="AH204" s="194"/>
      <c r="AI204" s="198" cm="1">
        <f t="array" ref="AI204">IFERROR(MATCH(TRUE,INDEX($B$14:$B$117&gt;=AH204,0),0),"")</f>
        <v>1</v>
      </c>
      <c r="AJ204" s="194">
        <f t="shared" ca="1" si="163"/>
        <v>1.3963799927016407E-2</v>
      </c>
      <c r="AM204" s="194">
        <f t="shared" si="164"/>
        <v>0</v>
      </c>
      <c r="AN204" s="19">
        <f ca="1"/>
        <v>0</v>
      </c>
      <c r="AO204" s="208">
        <f t="shared" ca="1" si="165"/>
        <v>0</v>
      </c>
      <c r="AP204" s="207"/>
      <c r="AQ204" s="194"/>
      <c r="AR204" s="198" cm="1">
        <f t="array" ref="AR204">IFERROR(MATCH(TRUE,INDEX($B$14:$B$117&gt;=AQ204,0),0),"")</f>
        <v>1</v>
      </c>
      <c r="AS204" s="194">
        <f t="shared" ca="1" si="166"/>
        <v>1.3963799927016407E-2</v>
      </c>
      <c r="AV204" s="194">
        <f t="shared" si="167"/>
        <v>0</v>
      </c>
      <c r="AW204" s="19">
        <f ca="1"/>
        <v>0</v>
      </c>
      <c r="AX204" s="208">
        <f t="shared" ca="1" si="168"/>
        <v>0</v>
      </c>
      <c r="AY204" s="207"/>
      <c r="AZ204" s="194"/>
      <c r="BA204" s="198" cm="1">
        <f t="array" ref="BA204">IFERROR(MATCH(TRUE,INDEX($B$14:$B$117&gt;=AZ204,0),0),"")</f>
        <v>1</v>
      </c>
      <c r="BB204" s="194">
        <f t="shared" ca="1" si="169"/>
        <v>1.3963799927016407E-2</v>
      </c>
      <c r="BE204" s="194">
        <f t="shared" si="170"/>
        <v>0</v>
      </c>
      <c r="BF204" s="19">
        <f ca="1"/>
        <v>0</v>
      </c>
      <c r="BG204" s="208">
        <f t="shared" ca="1" si="171"/>
        <v>0</v>
      </c>
      <c r="BH204" s="207"/>
      <c r="BI204" s="194"/>
      <c r="BJ204" s="198" cm="1">
        <f t="array" ref="BJ204">IFERROR(MATCH(TRUE,INDEX($B$14:$B$117&gt;=BI204,0),0),"")</f>
        <v>1</v>
      </c>
      <c r="BK204" s="194">
        <f t="shared" ca="1" si="172"/>
        <v>1.3963799927016407E-2</v>
      </c>
      <c r="BN204" s="194">
        <f t="shared" si="173"/>
        <v>0</v>
      </c>
      <c r="BO204" s="19">
        <f ca="1"/>
        <v>0</v>
      </c>
      <c r="BP204" s="208">
        <f t="shared" ca="1" si="174"/>
        <v>0</v>
      </c>
      <c r="BQ204" s="207"/>
      <c r="BR204" s="194"/>
      <c r="BS204" s="198" cm="1">
        <f t="array" ref="BS204">IFERROR(MATCH(TRUE,INDEX($B$14:$B$117&gt;=BR204,0),0),"")</f>
        <v>1</v>
      </c>
      <c r="BT204" s="194">
        <f t="shared" ca="1" si="175"/>
        <v>1.3963799927016407E-2</v>
      </c>
      <c r="BW204" s="194">
        <f t="shared" si="176"/>
        <v>0</v>
      </c>
      <c r="BX204" s="19">
        <f ca="1"/>
        <v>0</v>
      </c>
      <c r="BY204" s="208">
        <f t="shared" ca="1" si="177"/>
        <v>0</v>
      </c>
      <c r="BZ204" s="207"/>
      <c r="CA204" s="194"/>
      <c r="CB204" s="198" cm="1">
        <f t="array" ref="CB204">IFERROR(MATCH(TRUE,INDEX($B$14:$B$117&gt;=CA204,0),0),"")</f>
        <v>1</v>
      </c>
      <c r="CC204" s="194">
        <f t="shared" ca="1" si="178"/>
        <v>1.3963799927016407E-2</v>
      </c>
      <c r="CF204" s="194">
        <f t="shared" si="179"/>
        <v>0</v>
      </c>
      <c r="CG204" s="19">
        <f ca="1"/>
        <v>0</v>
      </c>
      <c r="CH204" s="208">
        <f t="shared" ca="1" si="180"/>
        <v>0</v>
      </c>
      <c r="CI204" s="207"/>
      <c r="CJ204" s="194"/>
      <c r="CK204" s="198" cm="1">
        <f t="array" ref="CK204">IFERROR(MATCH(TRUE,INDEX($B$14:$B$117&gt;=CJ204,0),0),"")</f>
        <v>1</v>
      </c>
      <c r="CL204" s="194">
        <f t="shared" ca="1" si="181"/>
        <v>1.3963799927016407E-2</v>
      </c>
      <c r="CO204" s="194">
        <f t="shared" si="182"/>
        <v>0</v>
      </c>
      <c r="CP204" s="19">
        <f ca="1"/>
        <v>0</v>
      </c>
      <c r="CQ204" s="208">
        <f t="shared" ca="1" si="183"/>
        <v>0</v>
      </c>
      <c r="CR204" s="207"/>
      <c r="CS204" s="194"/>
      <c r="CT204" s="198" cm="1">
        <f t="array" ref="CT204">IFERROR(MATCH(TRUE,INDEX($B$14:$B$117&gt;=CS204,0),0),"")</f>
        <v>1</v>
      </c>
      <c r="CU204" s="194">
        <f t="shared" ca="1" si="184"/>
        <v>1.3963799927016407E-2</v>
      </c>
      <c r="CX204" s="194">
        <f t="shared" si="185"/>
        <v>0</v>
      </c>
      <c r="CY204" s="19" t="e">
        <f ca="1"/>
        <v>#N/A</v>
      </c>
      <c r="CZ204" s="208" t="e">
        <f t="shared" ca="1" si="186"/>
        <v>#N/A</v>
      </c>
      <c r="DA204" s="207"/>
      <c r="DB204" s="194"/>
      <c r="DC204" s="198" cm="1">
        <f t="array" ref="DC204">IFERROR(MATCH(TRUE,INDEX($B$14:$B$117&gt;=DB204,0),0),"")</f>
        <v>1</v>
      </c>
      <c r="DD204" s="194">
        <f t="shared" ca="1" si="187"/>
        <v>1.3963799927016407E-2</v>
      </c>
      <c r="DG204" s="194">
        <f t="shared" si="188"/>
        <v>0</v>
      </c>
      <c r="DH204" s="19" t="e">
        <f ca="1"/>
        <v>#N/A</v>
      </c>
      <c r="DI204" s="208" t="e">
        <f t="shared" ca="1" si="189"/>
        <v>#N/A</v>
      </c>
      <c r="DJ204" s="207"/>
      <c r="DK204" s="194"/>
      <c r="DL204" s="198" cm="1">
        <f t="array" ref="DL204">IFERROR(MATCH(TRUE,INDEX($B$14:$B$117&gt;=DK204,0),0),"")</f>
        <v>1</v>
      </c>
      <c r="DM204" s="194">
        <f t="shared" ca="1" si="190"/>
        <v>1.3963799927016407E-2</v>
      </c>
      <c r="DP204" s="194">
        <f t="shared" si="191"/>
        <v>0</v>
      </c>
      <c r="DQ204" s="19" t="e">
        <f ca="1"/>
        <v>#N/A</v>
      </c>
      <c r="DR204" s="208" t="e">
        <f t="shared" ca="1" si="192"/>
        <v>#N/A</v>
      </c>
      <c r="DS204" s="207"/>
      <c r="DT204" s="194"/>
      <c r="DU204" s="198" cm="1">
        <f t="array" ref="DU204">IFERROR(MATCH(TRUE,INDEX($B$14:$B$117&gt;=DT204,0),0),"")</f>
        <v>1</v>
      </c>
      <c r="DV204" s="194">
        <f t="shared" ca="1" si="193"/>
        <v>1.3963799927016407E-2</v>
      </c>
      <c r="DY204" s="194">
        <f t="shared" si="194"/>
        <v>0</v>
      </c>
      <c r="DZ204" s="19" t="e">
        <f ca="1"/>
        <v>#N/A</v>
      </c>
      <c r="EA204" s="208" t="e">
        <f t="shared" ca="1" si="195"/>
        <v>#N/A</v>
      </c>
      <c r="EB204" s="207"/>
      <c r="EC204" s="194"/>
      <c r="ED204" s="198" cm="1">
        <f t="array" ref="ED204">IFERROR(MATCH(TRUE,INDEX($B$14:$B$117&gt;=EC204,0),0),"")</f>
        <v>1</v>
      </c>
      <c r="EE204" s="194">
        <f t="shared" ca="1" si="196"/>
        <v>1.3963799927016407E-2</v>
      </c>
      <c r="EH204" s="194">
        <f t="shared" si="197"/>
        <v>0</v>
      </c>
      <c r="EI204" s="19" t="e">
        <f ca="1"/>
        <v>#N/A</v>
      </c>
      <c r="EJ204" s="208" t="e">
        <f t="shared" ca="1" si="198"/>
        <v>#N/A</v>
      </c>
      <c r="EK204" s="207"/>
      <c r="EL204" s="194"/>
      <c r="EM204" s="198" cm="1">
        <f t="array" ref="EM204">IFERROR(MATCH(TRUE,INDEX($B$14:$B$117&gt;=EL204,0),0),"")</f>
        <v>1</v>
      </c>
      <c r="EN204" s="194">
        <f t="shared" ca="1" si="199"/>
        <v>1.3963799927016407E-2</v>
      </c>
      <c r="EQ204" s="194">
        <f t="shared" si="200"/>
        <v>0</v>
      </c>
      <c r="ER204" s="19" t="e">
        <f ca="1"/>
        <v>#N/A</v>
      </c>
      <c r="ES204" s="208" t="e">
        <f t="shared" ca="1" si="201"/>
        <v>#N/A</v>
      </c>
      <c r="ET204" s="207"/>
      <c r="EU204" s="194"/>
      <c r="EV204" s="198" cm="1">
        <f t="array" ref="EV204">IFERROR(MATCH(TRUE,INDEX($B$14:$B$117&gt;=EU204,0),0),"")</f>
        <v>1</v>
      </c>
      <c r="EW204" s="194">
        <f t="shared" ca="1" si="202"/>
        <v>1.3963799927016407E-2</v>
      </c>
      <c r="EZ204" s="194">
        <f t="shared" si="203"/>
        <v>0</v>
      </c>
      <c r="FA204" s="19" t="e">
        <f ca="1"/>
        <v>#N/A</v>
      </c>
      <c r="FB204" s="208" t="e">
        <f t="shared" ca="1" si="204"/>
        <v>#N/A</v>
      </c>
      <c r="FC204" s="207"/>
      <c r="FD204" s="194"/>
      <c r="FE204" s="198" cm="1">
        <f t="array" ref="FE204">IFERROR(MATCH(TRUE,INDEX($B$14:$B$117&gt;=FD204,0),0),"")</f>
        <v>1</v>
      </c>
      <c r="FF204" s="194">
        <f t="shared" ca="1" si="205"/>
        <v>1.3963799927016407E-2</v>
      </c>
      <c r="FI204" s="194">
        <f t="shared" si="206"/>
        <v>0</v>
      </c>
      <c r="FJ204" s="19" t="e">
        <f ca="1"/>
        <v>#N/A</v>
      </c>
      <c r="FK204" s="208" t="e">
        <f t="shared" ca="1" si="207"/>
        <v>#N/A</v>
      </c>
      <c r="FL204" s="207"/>
      <c r="FM204" s="194"/>
      <c r="FN204" s="198" cm="1">
        <f t="array" ref="FN204">IFERROR(MATCH(TRUE,INDEX($B$14:$B$117&gt;=FM204,0),0),"")</f>
        <v>1</v>
      </c>
      <c r="FO204" s="194">
        <f t="shared" ca="1" si="208"/>
        <v>1.3963799927016407E-2</v>
      </c>
      <c r="FR204" s="194">
        <f t="shared" si="209"/>
        <v>0</v>
      </c>
      <c r="FS204" s="19" t="e">
        <f ca="1"/>
        <v>#N/A</v>
      </c>
      <c r="FT204" s="208" t="e">
        <f t="shared" ca="1" si="210"/>
        <v>#N/A</v>
      </c>
      <c r="FU204" s="207"/>
      <c r="FV204" s="194"/>
      <c r="FW204" s="198" cm="1">
        <f t="array" ref="FW204">IFERROR(MATCH(TRUE,INDEX($B$14:$B$117&gt;=FV204,0),0),"")</f>
        <v>1</v>
      </c>
      <c r="FX204" s="194">
        <f t="shared" ca="1" si="211"/>
        <v>1.3963799927016407E-2</v>
      </c>
      <c r="GA204" s="194">
        <f t="shared" si="212"/>
        <v>0</v>
      </c>
      <c r="GB204" s="19" t="e">
        <f ca="1"/>
        <v>#N/A</v>
      </c>
      <c r="GC204" s="208" t="e">
        <f t="shared" ca="1" si="213"/>
        <v>#N/A</v>
      </c>
    </row>
    <row r="205" spans="6:185" x14ac:dyDescent="0.2">
      <c r="F205" s="207"/>
      <c r="G205" s="194"/>
      <c r="H205" s="198" cm="1">
        <f t="array" ref="H205">IFERROR(MATCH(TRUE,INDEX($B$14:$B$117&gt;=G205,0),0),"")</f>
        <v>1</v>
      </c>
      <c r="I205" s="194">
        <f t="shared" ca="1" si="158"/>
        <v>1.3963799927016407E-2</v>
      </c>
      <c r="L205" s="194">
        <f t="shared" si="214"/>
        <v>0</v>
      </c>
      <c r="M205" s="19">
        <f ca="1"/>
        <v>0</v>
      </c>
      <c r="N205" s="208">
        <f t="shared" ca="1" si="215"/>
        <v>0</v>
      </c>
      <c r="O205" s="207"/>
      <c r="P205" s="194"/>
      <c r="Q205" s="198" cm="1">
        <f t="array" ref="Q205">IFERROR(MATCH(TRUE,INDEX($B$14:$B$117&gt;=P205,0),0),"")</f>
        <v>1</v>
      </c>
      <c r="R205" s="194">
        <f t="shared" ca="1" si="159"/>
        <v>1.3963799927016407E-2</v>
      </c>
      <c r="U205" s="194">
        <f t="shared" si="216"/>
        <v>0</v>
      </c>
      <c r="V205" s="19">
        <f ca="1"/>
        <v>0</v>
      </c>
      <c r="W205" s="208">
        <f t="shared" ca="1" si="217"/>
        <v>0</v>
      </c>
      <c r="X205" s="207"/>
      <c r="Y205" s="194"/>
      <c r="Z205" s="198" cm="1">
        <f t="array" ref="Z205">IFERROR(MATCH(TRUE,INDEX($B$14:$B$117&gt;=Y205,0),0),"")</f>
        <v>1</v>
      </c>
      <c r="AA205" s="194">
        <f t="shared" ca="1" si="160"/>
        <v>1.3963799927016407E-2</v>
      </c>
      <c r="AD205" s="194">
        <f t="shared" si="161"/>
        <v>0</v>
      </c>
      <c r="AE205" s="19">
        <f ca="1"/>
        <v>0</v>
      </c>
      <c r="AF205" s="208">
        <f t="shared" ca="1" si="162"/>
        <v>0</v>
      </c>
      <c r="AG205" s="207"/>
      <c r="AH205" s="194"/>
      <c r="AI205" s="198" cm="1">
        <f t="array" ref="AI205">IFERROR(MATCH(TRUE,INDEX($B$14:$B$117&gt;=AH205,0),0),"")</f>
        <v>1</v>
      </c>
      <c r="AJ205" s="194">
        <f t="shared" ca="1" si="163"/>
        <v>1.3963799927016407E-2</v>
      </c>
      <c r="AM205" s="194">
        <f t="shared" si="164"/>
        <v>0</v>
      </c>
      <c r="AN205" s="19">
        <f ca="1"/>
        <v>0</v>
      </c>
      <c r="AO205" s="208">
        <f t="shared" ca="1" si="165"/>
        <v>0</v>
      </c>
      <c r="AP205" s="207"/>
      <c r="AQ205" s="194"/>
      <c r="AR205" s="198" cm="1">
        <f t="array" ref="AR205">IFERROR(MATCH(TRUE,INDEX($B$14:$B$117&gt;=AQ205,0),0),"")</f>
        <v>1</v>
      </c>
      <c r="AS205" s="194">
        <f t="shared" ca="1" si="166"/>
        <v>1.3963799927016407E-2</v>
      </c>
      <c r="AV205" s="194">
        <f t="shared" si="167"/>
        <v>0</v>
      </c>
      <c r="AW205" s="19">
        <f ca="1"/>
        <v>0</v>
      </c>
      <c r="AX205" s="208">
        <f t="shared" ca="1" si="168"/>
        <v>0</v>
      </c>
      <c r="AY205" s="207"/>
      <c r="AZ205" s="194"/>
      <c r="BA205" s="198" cm="1">
        <f t="array" ref="BA205">IFERROR(MATCH(TRUE,INDEX($B$14:$B$117&gt;=AZ205,0),0),"")</f>
        <v>1</v>
      </c>
      <c r="BB205" s="194">
        <f t="shared" ca="1" si="169"/>
        <v>1.3963799927016407E-2</v>
      </c>
      <c r="BE205" s="194">
        <f t="shared" si="170"/>
        <v>0</v>
      </c>
      <c r="BF205" s="19">
        <f ca="1"/>
        <v>0</v>
      </c>
      <c r="BG205" s="208">
        <f t="shared" ca="1" si="171"/>
        <v>0</v>
      </c>
      <c r="BH205" s="207"/>
      <c r="BI205" s="194"/>
      <c r="BJ205" s="198" cm="1">
        <f t="array" ref="BJ205">IFERROR(MATCH(TRUE,INDEX($B$14:$B$117&gt;=BI205,0),0),"")</f>
        <v>1</v>
      </c>
      <c r="BK205" s="194">
        <f t="shared" ca="1" si="172"/>
        <v>1.3963799927016407E-2</v>
      </c>
      <c r="BN205" s="194">
        <f t="shared" si="173"/>
        <v>0</v>
      </c>
      <c r="BO205" s="19">
        <f ca="1"/>
        <v>0</v>
      </c>
      <c r="BP205" s="208">
        <f t="shared" ca="1" si="174"/>
        <v>0</v>
      </c>
      <c r="BQ205" s="207"/>
      <c r="BR205" s="194"/>
      <c r="BS205" s="198" cm="1">
        <f t="array" ref="BS205">IFERROR(MATCH(TRUE,INDEX($B$14:$B$117&gt;=BR205,0),0),"")</f>
        <v>1</v>
      </c>
      <c r="BT205" s="194">
        <f t="shared" ca="1" si="175"/>
        <v>1.3963799927016407E-2</v>
      </c>
      <c r="BW205" s="194">
        <f t="shared" si="176"/>
        <v>0</v>
      </c>
      <c r="BX205" s="19">
        <f ca="1"/>
        <v>0</v>
      </c>
      <c r="BY205" s="208">
        <f t="shared" ca="1" si="177"/>
        <v>0</v>
      </c>
      <c r="BZ205" s="207"/>
      <c r="CA205" s="194"/>
      <c r="CB205" s="198" cm="1">
        <f t="array" ref="CB205">IFERROR(MATCH(TRUE,INDEX($B$14:$B$117&gt;=CA205,0),0),"")</f>
        <v>1</v>
      </c>
      <c r="CC205" s="194">
        <f t="shared" ca="1" si="178"/>
        <v>1.3963799927016407E-2</v>
      </c>
      <c r="CF205" s="194">
        <f t="shared" si="179"/>
        <v>0</v>
      </c>
      <c r="CG205" s="19">
        <f ca="1"/>
        <v>0</v>
      </c>
      <c r="CH205" s="208">
        <f t="shared" ca="1" si="180"/>
        <v>0</v>
      </c>
      <c r="CI205" s="207"/>
      <c r="CJ205" s="194"/>
      <c r="CK205" s="198" cm="1">
        <f t="array" ref="CK205">IFERROR(MATCH(TRUE,INDEX($B$14:$B$117&gt;=CJ205,0),0),"")</f>
        <v>1</v>
      </c>
      <c r="CL205" s="194">
        <f t="shared" ca="1" si="181"/>
        <v>1.3963799927016407E-2</v>
      </c>
      <c r="CO205" s="194">
        <f t="shared" si="182"/>
        <v>0</v>
      </c>
      <c r="CP205" s="19">
        <f ca="1"/>
        <v>0</v>
      </c>
      <c r="CQ205" s="208">
        <f t="shared" ca="1" si="183"/>
        <v>0</v>
      </c>
      <c r="CR205" s="207"/>
      <c r="CS205" s="194"/>
      <c r="CT205" s="198" cm="1">
        <f t="array" ref="CT205">IFERROR(MATCH(TRUE,INDEX($B$14:$B$117&gt;=CS205,0),0),"")</f>
        <v>1</v>
      </c>
      <c r="CU205" s="194">
        <f t="shared" ca="1" si="184"/>
        <v>1.3963799927016407E-2</v>
      </c>
      <c r="CX205" s="194">
        <f t="shared" si="185"/>
        <v>0</v>
      </c>
      <c r="CY205" s="19" t="e">
        <f ca="1"/>
        <v>#N/A</v>
      </c>
      <c r="CZ205" s="208" t="e">
        <f t="shared" ca="1" si="186"/>
        <v>#N/A</v>
      </c>
      <c r="DA205" s="207"/>
      <c r="DB205" s="194"/>
      <c r="DC205" s="198" cm="1">
        <f t="array" ref="DC205">IFERROR(MATCH(TRUE,INDEX($B$14:$B$117&gt;=DB205,0),0),"")</f>
        <v>1</v>
      </c>
      <c r="DD205" s="194">
        <f t="shared" ca="1" si="187"/>
        <v>1.3963799927016407E-2</v>
      </c>
      <c r="DG205" s="194">
        <f t="shared" si="188"/>
        <v>0</v>
      </c>
      <c r="DH205" s="19" t="e">
        <f ca="1"/>
        <v>#N/A</v>
      </c>
      <c r="DI205" s="208" t="e">
        <f t="shared" ca="1" si="189"/>
        <v>#N/A</v>
      </c>
      <c r="DJ205" s="207"/>
      <c r="DK205" s="194"/>
      <c r="DL205" s="198" cm="1">
        <f t="array" ref="DL205">IFERROR(MATCH(TRUE,INDEX($B$14:$B$117&gt;=DK205,0),0),"")</f>
        <v>1</v>
      </c>
      <c r="DM205" s="194">
        <f t="shared" ca="1" si="190"/>
        <v>1.3963799927016407E-2</v>
      </c>
      <c r="DP205" s="194">
        <f t="shared" si="191"/>
        <v>0</v>
      </c>
      <c r="DQ205" s="19" t="e">
        <f ca="1"/>
        <v>#N/A</v>
      </c>
      <c r="DR205" s="208" t="e">
        <f t="shared" ca="1" si="192"/>
        <v>#N/A</v>
      </c>
      <c r="DS205" s="207"/>
      <c r="DT205" s="194"/>
      <c r="DU205" s="198" cm="1">
        <f t="array" ref="DU205">IFERROR(MATCH(TRUE,INDEX($B$14:$B$117&gt;=DT205,0),0),"")</f>
        <v>1</v>
      </c>
      <c r="DV205" s="194">
        <f t="shared" ca="1" si="193"/>
        <v>1.3963799927016407E-2</v>
      </c>
      <c r="DY205" s="194">
        <f t="shared" si="194"/>
        <v>0</v>
      </c>
      <c r="DZ205" s="19" t="e">
        <f ca="1"/>
        <v>#N/A</v>
      </c>
      <c r="EA205" s="208" t="e">
        <f t="shared" ca="1" si="195"/>
        <v>#N/A</v>
      </c>
      <c r="EB205" s="207"/>
      <c r="EC205" s="194"/>
      <c r="ED205" s="198" cm="1">
        <f t="array" ref="ED205">IFERROR(MATCH(TRUE,INDEX($B$14:$B$117&gt;=EC205,0),0),"")</f>
        <v>1</v>
      </c>
      <c r="EE205" s="194">
        <f t="shared" ca="1" si="196"/>
        <v>1.3963799927016407E-2</v>
      </c>
      <c r="EH205" s="194">
        <f t="shared" si="197"/>
        <v>0</v>
      </c>
      <c r="EI205" s="19" t="e">
        <f ca="1"/>
        <v>#N/A</v>
      </c>
      <c r="EJ205" s="208" t="e">
        <f t="shared" ca="1" si="198"/>
        <v>#N/A</v>
      </c>
      <c r="EK205" s="207"/>
      <c r="EL205" s="194"/>
      <c r="EM205" s="198" cm="1">
        <f t="array" ref="EM205">IFERROR(MATCH(TRUE,INDEX($B$14:$B$117&gt;=EL205,0),0),"")</f>
        <v>1</v>
      </c>
      <c r="EN205" s="194">
        <f t="shared" ca="1" si="199"/>
        <v>1.3963799927016407E-2</v>
      </c>
      <c r="EQ205" s="194">
        <f t="shared" si="200"/>
        <v>0</v>
      </c>
      <c r="ER205" s="19" t="e">
        <f ca="1"/>
        <v>#N/A</v>
      </c>
      <c r="ES205" s="208" t="e">
        <f t="shared" ca="1" si="201"/>
        <v>#N/A</v>
      </c>
      <c r="ET205" s="207"/>
      <c r="EU205" s="194"/>
      <c r="EV205" s="198" cm="1">
        <f t="array" ref="EV205">IFERROR(MATCH(TRUE,INDEX($B$14:$B$117&gt;=EU205,0),0),"")</f>
        <v>1</v>
      </c>
      <c r="EW205" s="194">
        <f t="shared" ca="1" si="202"/>
        <v>1.3963799927016407E-2</v>
      </c>
      <c r="EZ205" s="194">
        <f t="shared" si="203"/>
        <v>0</v>
      </c>
      <c r="FA205" s="19" t="e">
        <f ca="1"/>
        <v>#N/A</v>
      </c>
      <c r="FB205" s="208" t="e">
        <f t="shared" ca="1" si="204"/>
        <v>#N/A</v>
      </c>
      <c r="FC205" s="207"/>
      <c r="FD205" s="194"/>
      <c r="FE205" s="198" cm="1">
        <f t="array" ref="FE205">IFERROR(MATCH(TRUE,INDEX($B$14:$B$117&gt;=FD205,0),0),"")</f>
        <v>1</v>
      </c>
      <c r="FF205" s="194">
        <f t="shared" ca="1" si="205"/>
        <v>1.3963799927016407E-2</v>
      </c>
      <c r="FI205" s="194">
        <f t="shared" si="206"/>
        <v>0</v>
      </c>
      <c r="FJ205" s="19" t="e">
        <f ca="1"/>
        <v>#N/A</v>
      </c>
      <c r="FK205" s="208" t="e">
        <f t="shared" ca="1" si="207"/>
        <v>#N/A</v>
      </c>
      <c r="FL205" s="207"/>
      <c r="FM205" s="194"/>
      <c r="FN205" s="198" cm="1">
        <f t="array" ref="FN205">IFERROR(MATCH(TRUE,INDEX($B$14:$B$117&gt;=FM205,0),0),"")</f>
        <v>1</v>
      </c>
      <c r="FO205" s="194">
        <f t="shared" ca="1" si="208"/>
        <v>1.3963799927016407E-2</v>
      </c>
      <c r="FR205" s="194">
        <f t="shared" si="209"/>
        <v>0</v>
      </c>
      <c r="FS205" s="19" t="e">
        <f ca="1"/>
        <v>#N/A</v>
      </c>
      <c r="FT205" s="208" t="e">
        <f t="shared" ca="1" si="210"/>
        <v>#N/A</v>
      </c>
      <c r="FU205" s="207"/>
      <c r="FV205" s="194"/>
      <c r="FW205" s="198" cm="1">
        <f t="array" ref="FW205">IFERROR(MATCH(TRUE,INDEX($B$14:$B$117&gt;=FV205,0),0),"")</f>
        <v>1</v>
      </c>
      <c r="FX205" s="194">
        <f t="shared" ca="1" si="211"/>
        <v>1.3963799927016407E-2</v>
      </c>
      <c r="GA205" s="194">
        <f t="shared" si="212"/>
        <v>0</v>
      </c>
      <c r="GB205" s="19" t="e">
        <f ca="1"/>
        <v>#N/A</v>
      </c>
      <c r="GC205" s="208" t="e">
        <f t="shared" ca="1" si="213"/>
        <v>#N/A</v>
      </c>
    </row>
    <row r="206" spans="6:185" x14ac:dyDescent="0.2">
      <c r="F206" s="207"/>
      <c r="G206" s="194"/>
      <c r="H206" s="198" cm="1">
        <f t="array" ref="H206">IFERROR(MATCH(TRUE,INDEX($B$14:$B$117&gt;=G206,0),0),"")</f>
        <v>1</v>
      </c>
      <c r="I206" s="194">
        <f t="shared" ref="I206:I269" ca="1" si="218">IFERROR(IF(ROUND(G206,3)=1,1,FORECAST(G206,OFFSET($C$14,H206-1,0,2),OFFSET($B$14,H206-1,0,2))),I205+(1-I205)/($K$4-F206))</f>
        <v>1.3963799927016407E-2</v>
      </c>
      <c r="L206" s="194">
        <f t="shared" si="214"/>
        <v>0</v>
      </c>
      <c r="M206" s="19">
        <f ca="1"/>
        <v>0</v>
      </c>
      <c r="N206" s="208">
        <f t="shared" ca="1" si="215"/>
        <v>0</v>
      </c>
      <c r="O206" s="207"/>
      <c r="P206" s="194"/>
      <c r="Q206" s="198" cm="1">
        <f t="array" ref="Q206">IFERROR(MATCH(TRUE,INDEX($B$14:$B$117&gt;=P206,0),0),"")</f>
        <v>1</v>
      </c>
      <c r="R206" s="194">
        <f t="shared" ref="R206:R269" ca="1" si="219">IFERROR(IF(ROUND(P206,3)=1,1,FORECAST(P206,OFFSET($C$14,Q206-1,0,2),OFFSET($B$14,Q206-1,0,2))),R205+(1-R205)/($K$4-O206))</f>
        <v>1.3963799927016407E-2</v>
      </c>
      <c r="U206" s="194">
        <f t="shared" si="216"/>
        <v>0</v>
      </c>
      <c r="V206" s="19">
        <f ca="1"/>
        <v>0</v>
      </c>
      <c r="W206" s="208">
        <f t="shared" ca="1" si="217"/>
        <v>0</v>
      </c>
      <c r="X206" s="207"/>
      <c r="Y206" s="194"/>
      <c r="Z206" s="198" cm="1">
        <f t="array" ref="Z206">IFERROR(MATCH(TRUE,INDEX($B$14:$B$117&gt;=Y206,0),0),"")</f>
        <v>1</v>
      </c>
      <c r="AA206" s="194">
        <f t="shared" ref="AA206:AA269" ca="1" si="220">IFERROR(IF(ROUND(Y206,3)=1,1,FORECAST(Y206,OFFSET($C$14,Z206-1,0,2),OFFSET($B$14,Z206-1,0,2))),AA205+(1-AA205)/($K$4-X206))</f>
        <v>1.3963799927016407E-2</v>
      </c>
      <c r="AD206" s="194">
        <f t="shared" ref="AD206:AD269" si="221">IF(AC206-AC205&lt;0,0,AC206-AC205)</f>
        <v>0</v>
      </c>
      <c r="AE206" s="19">
        <f ca="1"/>
        <v>0</v>
      </c>
      <c r="AF206" s="208">
        <f t="shared" ref="AF206:AF269" ca="1" si="222">(AE206*(1+AC$3)^((AC$4-AB206)/12))-AE206</f>
        <v>0</v>
      </c>
      <c r="AG206" s="207"/>
      <c r="AH206" s="194"/>
      <c r="AI206" s="198" cm="1">
        <f t="array" ref="AI206">IFERROR(MATCH(TRUE,INDEX($B$14:$B$117&gt;=AH206,0),0),"")</f>
        <v>1</v>
      </c>
      <c r="AJ206" s="194">
        <f t="shared" ref="AJ206:AJ269" ca="1" si="223">IFERROR(IF(ROUND(AH206,3)=1,1,FORECAST(AH206,OFFSET($C$14,AI206-1,0,2),OFFSET($B$14,AI206-1,0,2))),AJ205+(1-AJ205)/($K$4-AG206))</f>
        <v>1.3963799927016407E-2</v>
      </c>
      <c r="AM206" s="194">
        <f t="shared" ref="AM206:AM269" si="224">IF(AL206-AL205&lt;0,0,AL206-AL205)</f>
        <v>0</v>
      </c>
      <c r="AN206" s="19">
        <f ca="1"/>
        <v>0</v>
      </c>
      <c r="AO206" s="208">
        <f t="shared" ref="AO206:AO269" ca="1" si="225">(AN206*(1+AL$3)^((AL$4-AK206)/12))-AN206</f>
        <v>0</v>
      </c>
      <c r="AP206" s="207"/>
      <c r="AQ206" s="194"/>
      <c r="AR206" s="198" cm="1">
        <f t="array" ref="AR206">IFERROR(MATCH(TRUE,INDEX($B$14:$B$117&gt;=AQ206,0),0),"")</f>
        <v>1</v>
      </c>
      <c r="AS206" s="194">
        <f t="shared" ref="AS206:AS269" ca="1" si="226">IFERROR(IF(ROUND(AQ206,3)=1,1,FORECAST(AQ206,OFFSET($C$14,AR206-1,0,2),OFFSET($B$14,AR206-1,0,2))),AS205+(1-AS205)/($K$4-AP206))</f>
        <v>1.3963799927016407E-2</v>
      </c>
      <c r="AV206" s="194">
        <f t="shared" ref="AV206:AV269" si="227">IF(AU206-AU205&lt;0,0,AU206-AU205)</f>
        <v>0</v>
      </c>
      <c r="AW206" s="19">
        <f ca="1"/>
        <v>0</v>
      </c>
      <c r="AX206" s="208">
        <f t="shared" ref="AX206:AX269" ca="1" si="228">(AW206*(1+AU$3)^((AU$4-AT206)/12))-AW206</f>
        <v>0</v>
      </c>
      <c r="AY206" s="207"/>
      <c r="AZ206" s="194"/>
      <c r="BA206" s="198" cm="1">
        <f t="array" ref="BA206">IFERROR(MATCH(TRUE,INDEX($B$14:$B$117&gt;=AZ206,0),0),"")</f>
        <v>1</v>
      </c>
      <c r="BB206" s="194">
        <f t="shared" ref="BB206:BB269" ca="1" si="229">IFERROR(IF(ROUND(AZ206,3)=1,1,FORECAST(AZ206,OFFSET($C$14,BA206-1,0,2),OFFSET($B$14,BA206-1,0,2))),BB205+(1-BB205)/($K$4-AY206))</f>
        <v>1.3963799927016407E-2</v>
      </c>
      <c r="BE206" s="194">
        <f t="shared" ref="BE206:BE269" si="230">IF(BD206-BD205&lt;0,0,BD206-BD205)</f>
        <v>0</v>
      </c>
      <c r="BF206" s="19">
        <f ca="1"/>
        <v>0</v>
      </c>
      <c r="BG206" s="208">
        <f t="shared" ref="BG206:BG269" ca="1" si="231">(BF206*(1+BD$3)^((BD$4-BC206)/12))-BF206</f>
        <v>0</v>
      </c>
      <c r="BH206" s="207"/>
      <c r="BI206" s="194"/>
      <c r="BJ206" s="198" cm="1">
        <f t="array" ref="BJ206">IFERROR(MATCH(TRUE,INDEX($B$14:$B$117&gt;=BI206,0),0),"")</f>
        <v>1</v>
      </c>
      <c r="BK206" s="194">
        <f t="shared" ref="BK206:BK269" ca="1" si="232">IFERROR(IF(ROUND(BI206,3)=1,1,FORECAST(BI206,OFFSET($C$14,BJ206-1,0,2),OFFSET($B$14,BJ206-1,0,2))),BK205+(1-BK205)/($K$4-BH206))</f>
        <v>1.3963799927016407E-2</v>
      </c>
      <c r="BN206" s="194">
        <f t="shared" ref="BN206:BN269" si="233">IF(BM206-BM205&lt;0,0,BM206-BM205)</f>
        <v>0</v>
      </c>
      <c r="BO206" s="19">
        <f ca="1"/>
        <v>0</v>
      </c>
      <c r="BP206" s="208">
        <f t="shared" ref="BP206:BP269" ca="1" si="234">(BO206*(1+BM$3)^((BM$4-BL206)/12))-BO206</f>
        <v>0</v>
      </c>
      <c r="BQ206" s="207"/>
      <c r="BR206" s="194"/>
      <c r="BS206" s="198" cm="1">
        <f t="array" ref="BS206">IFERROR(MATCH(TRUE,INDEX($B$14:$B$117&gt;=BR206,0),0),"")</f>
        <v>1</v>
      </c>
      <c r="BT206" s="194">
        <f t="shared" ref="BT206:BT269" ca="1" si="235">IFERROR(IF(ROUND(BR206,3)=1,1,FORECAST(BR206,OFFSET($C$14,BS206-1,0,2),OFFSET($B$14,BS206-1,0,2))),BT205+(1-BT205)/($K$4-BQ206))</f>
        <v>1.3963799927016407E-2</v>
      </c>
      <c r="BW206" s="194">
        <f t="shared" ref="BW206:BW269" si="236">IF(BV206-BV205&lt;0,0,BV206-BV205)</f>
        <v>0</v>
      </c>
      <c r="BX206" s="19">
        <f ca="1"/>
        <v>0</v>
      </c>
      <c r="BY206" s="208">
        <f t="shared" ref="BY206:BY269" ca="1" si="237">(BX206*(1+BV$3)^((BV$4-BU206)/12))-BX206</f>
        <v>0</v>
      </c>
      <c r="BZ206" s="207"/>
      <c r="CA206" s="194"/>
      <c r="CB206" s="198" cm="1">
        <f t="array" ref="CB206">IFERROR(MATCH(TRUE,INDEX($B$14:$B$117&gt;=CA206,0),0),"")</f>
        <v>1</v>
      </c>
      <c r="CC206" s="194">
        <f t="shared" ref="CC206:CC269" ca="1" si="238">IFERROR(IF(ROUND(CA206,3)=1,1,FORECAST(CA206,OFFSET($C$14,CB206-1,0,2),OFFSET($B$14,CB206-1,0,2))),CC205+(1-CC205)/($K$4-BZ206))</f>
        <v>1.3963799927016407E-2</v>
      </c>
      <c r="CF206" s="194">
        <f t="shared" ref="CF206:CF269" si="239">IF(CE206-CE205&lt;0,0,CE206-CE205)</f>
        <v>0</v>
      </c>
      <c r="CG206" s="19">
        <f ca="1"/>
        <v>0</v>
      </c>
      <c r="CH206" s="208">
        <f t="shared" ref="CH206:CH269" ca="1" si="240">(CG206*(1+CE$3)^((CE$4-CD206)/12))-CG206</f>
        <v>0</v>
      </c>
      <c r="CI206" s="207"/>
      <c r="CJ206" s="194"/>
      <c r="CK206" s="198" cm="1">
        <f t="array" ref="CK206">IFERROR(MATCH(TRUE,INDEX($B$14:$B$117&gt;=CJ206,0),0),"")</f>
        <v>1</v>
      </c>
      <c r="CL206" s="194">
        <f t="shared" ref="CL206:CL269" ca="1" si="241">IFERROR(IF(ROUND(CJ206,3)=1,1,FORECAST(CJ206,OFFSET($C$14,CK206-1,0,2),OFFSET($B$14,CK206-1,0,2))),CL205+(1-CL205)/($K$4-CI206))</f>
        <v>1.3963799927016407E-2</v>
      </c>
      <c r="CO206" s="194">
        <f t="shared" ref="CO206:CO269" si="242">IF(CN206-CN205&lt;0,0,CN206-CN205)</f>
        <v>0</v>
      </c>
      <c r="CP206" s="19">
        <f ca="1"/>
        <v>0</v>
      </c>
      <c r="CQ206" s="208">
        <f t="shared" ref="CQ206:CQ269" ca="1" si="243">(CP206*(1+CN$3)^((CN$4-CM206)/12))-CP206</f>
        <v>0</v>
      </c>
      <c r="CR206" s="207"/>
      <c r="CS206" s="194"/>
      <c r="CT206" s="198" cm="1">
        <f t="array" ref="CT206">IFERROR(MATCH(TRUE,INDEX($B$14:$B$117&gt;=CS206,0),0),"")</f>
        <v>1</v>
      </c>
      <c r="CU206" s="194">
        <f t="shared" ref="CU206:CU269" ca="1" si="244">IFERROR(IF(ROUND(CS206,3)=1,1,FORECAST(CS206,OFFSET($C$14,CT206-1,0,2),OFFSET($B$14,CT206-1,0,2))),CU205+(1-CU205)/($K$4-CR206))</f>
        <v>1.3963799927016407E-2</v>
      </c>
      <c r="CX206" s="194">
        <f t="shared" ref="CX206:CX269" si="245">IF(CW206-CW205&lt;0,0,CW206-CW205)</f>
        <v>0</v>
      </c>
      <c r="CY206" s="19" t="e">
        <f ca="1"/>
        <v>#N/A</v>
      </c>
      <c r="CZ206" s="208" t="e">
        <f t="shared" ref="CZ206:CZ269" ca="1" si="246">(CY206*(1+CW$3)^((CW$4-CV206)/12))-CY206</f>
        <v>#N/A</v>
      </c>
      <c r="DA206" s="207"/>
      <c r="DB206" s="194"/>
      <c r="DC206" s="198" cm="1">
        <f t="array" ref="DC206">IFERROR(MATCH(TRUE,INDEX($B$14:$B$117&gt;=DB206,0),0),"")</f>
        <v>1</v>
      </c>
      <c r="DD206" s="194">
        <f t="shared" ref="DD206:DD269" ca="1" si="247">IFERROR(IF(ROUND(DB206,3)=1,1,FORECAST(DB206,OFFSET($C$14,DC206-1,0,2),OFFSET($B$14,DC206-1,0,2))),DD205+(1-DD205)/($K$4-DA206))</f>
        <v>1.3963799927016407E-2</v>
      </c>
      <c r="DG206" s="194">
        <f t="shared" ref="DG206:DG269" si="248">IF(DF206-DF205&lt;0,0,DF206-DF205)</f>
        <v>0</v>
      </c>
      <c r="DH206" s="19" t="e">
        <f ca="1"/>
        <v>#N/A</v>
      </c>
      <c r="DI206" s="208" t="e">
        <f t="shared" ref="DI206:DI269" ca="1" si="249">(DH206*(1+DF$3)^((DF$4-DE206)/12))-DH206</f>
        <v>#N/A</v>
      </c>
      <c r="DJ206" s="207"/>
      <c r="DK206" s="194"/>
      <c r="DL206" s="198" cm="1">
        <f t="array" ref="DL206">IFERROR(MATCH(TRUE,INDEX($B$14:$B$117&gt;=DK206,0),0),"")</f>
        <v>1</v>
      </c>
      <c r="DM206" s="194">
        <f t="shared" ref="DM206:DM269" ca="1" si="250">IFERROR(IF(ROUND(DK206,3)=1,1,FORECAST(DK206,OFFSET($C$14,DL206-1,0,2),OFFSET($B$14,DL206-1,0,2))),DM205+(1-DM205)/($K$4-DJ206))</f>
        <v>1.3963799927016407E-2</v>
      </c>
      <c r="DP206" s="194">
        <f t="shared" ref="DP206:DP269" si="251">IF(DO206-DO205&lt;0,0,DO206-DO205)</f>
        <v>0</v>
      </c>
      <c r="DQ206" s="19" t="e">
        <f ca="1"/>
        <v>#N/A</v>
      </c>
      <c r="DR206" s="208" t="e">
        <f t="shared" ref="DR206:DR269" ca="1" si="252">(DQ206*(1+DO$3)^((DO$4-DN206)/12))-DQ206</f>
        <v>#N/A</v>
      </c>
      <c r="DS206" s="207"/>
      <c r="DT206" s="194"/>
      <c r="DU206" s="198" cm="1">
        <f t="array" ref="DU206">IFERROR(MATCH(TRUE,INDEX($B$14:$B$117&gt;=DT206,0),0),"")</f>
        <v>1</v>
      </c>
      <c r="DV206" s="194">
        <f t="shared" ref="DV206:DV269" ca="1" si="253">IFERROR(IF(ROUND(DT206,3)=1,1,FORECAST(DT206,OFFSET($C$14,DU206-1,0,2),OFFSET($B$14,DU206-1,0,2))),DV205+(1-DV205)/($K$4-DS206))</f>
        <v>1.3963799927016407E-2</v>
      </c>
      <c r="DY206" s="194">
        <f t="shared" ref="DY206:DY269" si="254">IF(DX206-DX205&lt;0,0,DX206-DX205)</f>
        <v>0</v>
      </c>
      <c r="DZ206" s="19" t="e">
        <f ca="1"/>
        <v>#N/A</v>
      </c>
      <c r="EA206" s="208" t="e">
        <f t="shared" ref="EA206:EA269" ca="1" si="255">(DZ206*(1+DX$3)^((DX$4-DW206)/12))-DZ206</f>
        <v>#N/A</v>
      </c>
      <c r="EB206" s="207"/>
      <c r="EC206" s="194"/>
      <c r="ED206" s="198" cm="1">
        <f t="array" ref="ED206">IFERROR(MATCH(TRUE,INDEX($B$14:$B$117&gt;=EC206,0),0),"")</f>
        <v>1</v>
      </c>
      <c r="EE206" s="194">
        <f t="shared" ref="EE206:EE269" ca="1" si="256">IFERROR(IF(ROUND(EC206,3)=1,1,FORECAST(EC206,OFFSET($C$14,ED206-1,0,2),OFFSET($B$14,ED206-1,0,2))),EE205+(1-EE205)/($K$4-EB206))</f>
        <v>1.3963799927016407E-2</v>
      </c>
      <c r="EH206" s="194">
        <f t="shared" ref="EH206:EH269" si="257">IF(EG206-EG205&lt;0,0,EG206-EG205)</f>
        <v>0</v>
      </c>
      <c r="EI206" s="19" t="e">
        <f ca="1"/>
        <v>#N/A</v>
      </c>
      <c r="EJ206" s="208" t="e">
        <f t="shared" ref="EJ206:EJ269" ca="1" si="258">(EI206*(1+EG$3)^((EG$4-EF206)/12))-EI206</f>
        <v>#N/A</v>
      </c>
      <c r="EK206" s="207"/>
      <c r="EL206" s="194"/>
      <c r="EM206" s="198" cm="1">
        <f t="array" ref="EM206">IFERROR(MATCH(TRUE,INDEX($B$14:$B$117&gt;=EL206,0),0),"")</f>
        <v>1</v>
      </c>
      <c r="EN206" s="194">
        <f t="shared" ref="EN206:EN269" ca="1" si="259">IFERROR(IF(ROUND(EL206,3)=1,1,FORECAST(EL206,OFFSET($C$14,EM206-1,0,2),OFFSET($B$14,EM206-1,0,2))),EN205+(1-EN205)/($K$4-EK206))</f>
        <v>1.3963799927016407E-2</v>
      </c>
      <c r="EQ206" s="194">
        <f t="shared" ref="EQ206:EQ269" si="260">IF(EP206-EP205&lt;0,0,EP206-EP205)</f>
        <v>0</v>
      </c>
      <c r="ER206" s="19" t="e">
        <f ca="1"/>
        <v>#N/A</v>
      </c>
      <c r="ES206" s="208" t="e">
        <f t="shared" ref="ES206:ES269" ca="1" si="261">(ER206*(1+EP$3)^((EP$4-EO206)/12))-ER206</f>
        <v>#N/A</v>
      </c>
      <c r="ET206" s="207"/>
      <c r="EU206" s="194"/>
      <c r="EV206" s="198" cm="1">
        <f t="array" ref="EV206">IFERROR(MATCH(TRUE,INDEX($B$14:$B$117&gt;=EU206,0),0),"")</f>
        <v>1</v>
      </c>
      <c r="EW206" s="194">
        <f t="shared" ref="EW206:EW269" ca="1" si="262">IFERROR(IF(ROUND(EU206,3)=1,1,FORECAST(EU206,OFFSET($C$14,EV206-1,0,2),OFFSET($B$14,EV206-1,0,2))),EW205+(1-EW205)/($K$4-ET206))</f>
        <v>1.3963799927016407E-2</v>
      </c>
      <c r="EZ206" s="194">
        <f t="shared" ref="EZ206:EZ269" si="263">IF(EY206-EY205&lt;0,0,EY206-EY205)</f>
        <v>0</v>
      </c>
      <c r="FA206" s="19" t="e">
        <f ca="1"/>
        <v>#N/A</v>
      </c>
      <c r="FB206" s="208" t="e">
        <f t="shared" ref="FB206:FB269" ca="1" si="264">(FA206*(1+EY$3)^((EY$4-EX206)/12))-FA206</f>
        <v>#N/A</v>
      </c>
      <c r="FC206" s="207"/>
      <c r="FD206" s="194"/>
      <c r="FE206" s="198" cm="1">
        <f t="array" ref="FE206">IFERROR(MATCH(TRUE,INDEX($B$14:$B$117&gt;=FD206,0),0),"")</f>
        <v>1</v>
      </c>
      <c r="FF206" s="194">
        <f t="shared" ref="FF206:FF269" ca="1" si="265">IFERROR(IF(ROUND(FD206,3)=1,1,FORECAST(FD206,OFFSET($C$14,FE206-1,0,2),OFFSET($B$14,FE206-1,0,2))),FF205+(1-FF205)/($K$4-FC206))</f>
        <v>1.3963799927016407E-2</v>
      </c>
      <c r="FI206" s="194">
        <f t="shared" ref="FI206:FI269" si="266">IF(FH206-FH205&lt;0,0,FH206-FH205)</f>
        <v>0</v>
      </c>
      <c r="FJ206" s="19" t="e">
        <f ca="1"/>
        <v>#N/A</v>
      </c>
      <c r="FK206" s="208" t="e">
        <f t="shared" ref="FK206:FK269" ca="1" si="267">(FJ206*(1+FH$3)^((FH$4-FG206)/12))-FJ206</f>
        <v>#N/A</v>
      </c>
      <c r="FL206" s="207"/>
      <c r="FM206" s="194"/>
      <c r="FN206" s="198" cm="1">
        <f t="array" ref="FN206">IFERROR(MATCH(TRUE,INDEX($B$14:$B$117&gt;=FM206,0),0),"")</f>
        <v>1</v>
      </c>
      <c r="FO206" s="194">
        <f t="shared" ref="FO206:FO269" ca="1" si="268">IFERROR(IF(ROUND(FM206,3)=1,1,FORECAST(FM206,OFFSET($C$14,FN206-1,0,2),OFFSET($B$14,FN206-1,0,2))),FO205+(1-FO205)/($K$4-FL206))</f>
        <v>1.3963799927016407E-2</v>
      </c>
      <c r="FR206" s="194">
        <f t="shared" ref="FR206:FR269" si="269">IF(FQ206-FQ205&lt;0,0,FQ206-FQ205)</f>
        <v>0</v>
      </c>
      <c r="FS206" s="19" t="e">
        <f ca="1"/>
        <v>#N/A</v>
      </c>
      <c r="FT206" s="208" t="e">
        <f t="shared" ref="FT206:FT269" ca="1" si="270">(FS206*(1+FQ$3)^((FQ$4-FP206)/12))-FS206</f>
        <v>#N/A</v>
      </c>
      <c r="FU206" s="207"/>
      <c r="FV206" s="194"/>
      <c r="FW206" s="198" cm="1">
        <f t="array" ref="FW206">IFERROR(MATCH(TRUE,INDEX($B$14:$B$117&gt;=FV206,0),0),"")</f>
        <v>1</v>
      </c>
      <c r="FX206" s="194">
        <f t="shared" ref="FX206:FX269" ca="1" si="271">IFERROR(IF(ROUND(FV206,3)=1,1,FORECAST(FV206,OFFSET($C$14,FW206-1,0,2),OFFSET($B$14,FW206-1,0,2))),FX205+(1-FX205)/($K$4-FU206))</f>
        <v>1.3963799927016407E-2</v>
      </c>
      <c r="GA206" s="194">
        <f t="shared" ref="GA206:GA269" si="272">IF(FZ206-FZ205&lt;0,0,FZ206-FZ205)</f>
        <v>0</v>
      </c>
      <c r="GB206" s="19" t="e">
        <f ca="1"/>
        <v>#N/A</v>
      </c>
      <c r="GC206" s="208" t="e">
        <f t="shared" ref="GC206:GC269" ca="1" si="273">(GB206*(1+FZ$3)^((FZ$4-FY206)/12))-GB206</f>
        <v>#N/A</v>
      </c>
    </row>
    <row r="207" spans="6:185" x14ac:dyDescent="0.2">
      <c r="F207" s="207"/>
      <c r="G207" s="194"/>
      <c r="H207" s="198" cm="1">
        <f t="array" ref="H207">IFERROR(MATCH(TRUE,INDEX($B$14:$B$117&gt;=G207,0),0),"")</f>
        <v>1</v>
      </c>
      <c r="I207" s="194">
        <f t="shared" ca="1" si="218"/>
        <v>1.3963799927016407E-2</v>
      </c>
      <c r="L207" s="194">
        <f t="shared" ref="L207:L270" si="274">IF(K207-K206&lt;0,0,K207-K206)</f>
        <v>0</v>
      </c>
      <c r="M207" s="19">
        <f ca="1"/>
        <v>0</v>
      </c>
      <c r="N207" s="208">
        <f t="shared" ref="N207:N270" ca="1" si="275">(M207*(1+K$3)^((K$4-J207)/12))-M207</f>
        <v>0</v>
      </c>
      <c r="O207" s="207"/>
      <c r="P207" s="194"/>
      <c r="Q207" s="198" cm="1">
        <f t="array" ref="Q207">IFERROR(MATCH(TRUE,INDEX($B$14:$B$117&gt;=P207,0),0),"")</f>
        <v>1</v>
      </c>
      <c r="R207" s="194">
        <f t="shared" ca="1" si="219"/>
        <v>1.3963799927016407E-2</v>
      </c>
      <c r="U207" s="194">
        <f t="shared" ref="U207:U270" si="276">IF(T207-T206&lt;0,0,T207-T206)</f>
        <v>0</v>
      </c>
      <c r="V207" s="19">
        <f ca="1"/>
        <v>0</v>
      </c>
      <c r="W207" s="208">
        <f t="shared" ref="W207:W270" ca="1" si="277">(V207*(1+T$3)^((T$4-S207)/12))-V207</f>
        <v>0</v>
      </c>
      <c r="X207" s="207"/>
      <c r="Y207" s="194"/>
      <c r="Z207" s="198" cm="1">
        <f t="array" ref="Z207">IFERROR(MATCH(TRUE,INDEX($B$14:$B$117&gt;=Y207,0),0),"")</f>
        <v>1</v>
      </c>
      <c r="AA207" s="194">
        <f t="shared" ca="1" si="220"/>
        <v>1.3963799927016407E-2</v>
      </c>
      <c r="AD207" s="194">
        <f t="shared" si="221"/>
        <v>0</v>
      </c>
      <c r="AE207" s="19">
        <f ca="1"/>
        <v>0</v>
      </c>
      <c r="AF207" s="208">
        <f t="shared" ca="1" si="222"/>
        <v>0</v>
      </c>
      <c r="AG207" s="207"/>
      <c r="AH207" s="194"/>
      <c r="AI207" s="198" cm="1">
        <f t="array" ref="AI207">IFERROR(MATCH(TRUE,INDEX($B$14:$B$117&gt;=AH207,0),0),"")</f>
        <v>1</v>
      </c>
      <c r="AJ207" s="194">
        <f t="shared" ca="1" si="223"/>
        <v>1.3963799927016407E-2</v>
      </c>
      <c r="AM207" s="194">
        <f t="shared" si="224"/>
        <v>0</v>
      </c>
      <c r="AN207" s="19">
        <f ca="1"/>
        <v>0</v>
      </c>
      <c r="AO207" s="208">
        <f t="shared" ca="1" si="225"/>
        <v>0</v>
      </c>
      <c r="AP207" s="207"/>
      <c r="AQ207" s="194"/>
      <c r="AR207" s="198" cm="1">
        <f t="array" ref="AR207">IFERROR(MATCH(TRUE,INDEX($B$14:$B$117&gt;=AQ207,0),0),"")</f>
        <v>1</v>
      </c>
      <c r="AS207" s="194">
        <f t="shared" ca="1" si="226"/>
        <v>1.3963799927016407E-2</v>
      </c>
      <c r="AV207" s="194">
        <f t="shared" si="227"/>
        <v>0</v>
      </c>
      <c r="AW207" s="19">
        <f ca="1"/>
        <v>0</v>
      </c>
      <c r="AX207" s="208">
        <f t="shared" ca="1" si="228"/>
        <v>0</v>
      </c>
      <c r="AY207" s="207"/>
      <c r="AZ207" s="194"/>
      <c r="BA207" s="198" cm="1">
        <f t="array" ref="BA207">IFERROR(MATCH(TRUE,INDEX($B$14:$B$117&gt;=AZ207,0),0),"")</f>
        <v>1</v>
      </c>
      <c r="BB207" s="194">
        <f t="shared" ca="1" si="229"/>
        <v>1.3963799927016407E-2</v>
      </c>
      <c r="BE207" s="194">
        <f t="shared" si="230"/>
        <v>0</v>
      </c>
      <c r="BF207" s="19">
        <f ca="1"/>
        <v>0</v>
      </c>
      <c r="BG207" s="208">
        <f t="shared" ca="1" si="231"/>
        <v>0</v>
      </c>
      <c r="BH207" s="207"/>
      <c r="BI207" s="194"/>
      <c r="BJ207" s="198" cm="1">
        <f t="array" ref="BJ207">IFERROR(MATCH(TRUE,INDEX($B$14:$B$117&gt;=BI207,0),0),"")</f>
        <v>1</v>
      </c>
      <c r="BK207" s="194">
        <f t="shared" ca="1" si="232"/>
        <v>1.3963799927016407E-2</v>
      </c>
      <c r="BN207" s="194">
        <f t="shared" si="233"/>
        <v>0</v>
      </c>
      <c r="BO207" s="19">
        <f ca="1"/>
        <v>0</v>
      </c>
      <c r="BP207" s="208">
        <f t="shared" ca="1" si="234"/>
        <v>0</v>
      </c>
      <c r="BQ207" s="207"/>
      <c r="BR207" s="194"/>
      <c r="BS207" s="198" cm="1">
        <f t="array" ref="BS207">IFERROR(MATCH(TRUE,INDEX($B$14:$B$117&gt;=BR207,0),0),"")</f>
        <v>1</v>
      </c>
      <c r="BT207" s="194">
        <f t="shared" ca="1" si="235"/>
        <v>1.3963799927016407E-2</v>
      </c>
      <c r="BW207" s="194">
        <f t="shared" si="236"/>
        <v>0</v>
      </c>
      <c r="BX207" s="19">
        <f ca="1"/>
        <v>0</v>
      </c>
      <c r="BY207" s="208">
        <f t="shared" ca="1" si="237"/>
        <v>0</v>
      </c>
      <c r="BZ207" s="207"/>
      <c r="CA207" s="194"/>
      <c r="CB207" s="198" cm="1">
        <f t="array" ref="CB207">IFERROR(MATCH(TRUE,INDEX($B$14:$B$117&gt;=CA207,0),0),"")</f>
        <v>1</v>
      </c>
      <c r="CC207" s="194">
        <f t="shared" ca="1" si="238"/>
        <v>1.3963799927016407E-2</v>
      </c>
      <c r="CF207" s="194">
        <f t="shared" si="239"/>
        <v>0</v>
      </c>
      <c r="CG207" s="19">
        <f ca="1"/>
        <v>0</v>
      </c>
      <c r="CH207" s="208">
        <f t="shared" ca="1" si="240"/>
        <v>0</v>
      </c>
      <c r="CI207" s="207"/>
      <c r="CJ207" s="194"/>
      <c r="CK207" s="198" cm="1">
        <f t="array" ref="CK207">IFERROR(MATCH(TRUE,INDEX($B$14:$B$117&gt;=CJ207,0),0),"")</f>
        <v>1</v>
      </c>
      <c r="CL207" s="194">
        <f t="shared" ca="1" si="241"/>
        <v>1.3963799927016407E-2</v>
      </c>
      <c r="CO207" s="194">
        <f t="shared" si="242"/>
        <v>0</v>
      </c>
      <c r="CP207" s="19">
        <f ca="1"/>
        <v>0</v>
      </c>
      <c r="CQ207" s="208">
        <f t="shared" ca="1" si="243"/>
        <v>0</v>
      </c>
      <c r="CR207" s="207"/>
      <c r="CS207" s="194"/>
      <c r="CT207" s="198" cm="1">
        <f t="array" ref="CT207">IFERROR(MATCH(TRUE,INDEX($B$14:$B$117&gt;=CS207,0),0),"")</f>
        <v>1</v>
      </c>
      <c r="CU207" s="194">
        <f t="shared" ca="1" si="244"/>
        <v>1.3963799927016407E-2</v>
      </c>
      <c r="CX207" s="194">
        <f t="shared" si="245"/>
        <v>0</v>
      </c>
      <c r="CY207" s="19" t="e">
        <f ca="1"/>
        <v>#N/A</v>
      </c>
      <c r="CZ207" s="208" t="e">
        <f t="shared" ca="1" si="246"/>
        <v>#N/A</v>
      </c>
      <c r="DA207" s="207"/>
      <c r="DB207" s="194"/>
      <c r="DC207" s="198" cm="1">
        <f t="array" ref="DC207">IFERROR(MATCH(TRUE,INDEX($B$14:$B$117&gt;=DB207,0),0),"")</f>
        <v>1</v>
      </c>
      <c r="DD207" s="194">
        <f t="shared" ca="1" si="247"/>
        <v>1.3963799927016407E-2</v>
      </c>
      <c r="DG207" s="194">
        <f t="shared" si="248"/>
        <v>0</v>
      </c>
      <c r="DH207" s="19" t="e">
        <f ca="1"/>
        <v>#N/A</v>
      </c>
      <c r="DI207" s="208" t="e">
        <f t="shared" ca="1" si="249"/>
        <v>#N/A</v>
      </c>
      <c r="DJ207" s="207"/>
      <c r="DK207" s="194"/>
      <c r="DL207" s="198" cm="1">
        <f t="array" ref="DL207">IFERROR(MATCH(TRUE,INDEX($B$14:$B$117&gt;=DK207,0),0),"")</f>
        <v>1</v>
      </c>
      <c r="DM207" s="194">
        <f t="shared" ca="1" si="250"/>
        <v>1.3963799927016407E-2</v>
      </c>
      <c r="DP207" s="194">
        <f t="shared" si="251"/>
        <v>0</v>
      </c>
      <c r="DQ207" s="19" t="e">
        <f ca="1"/>
        <v>#N/A</v>
      </c>
      <c r="DR207" s="208" t="e">
        <f t="shared" ca="1" si="252"/>
        <v>#N/A</v>
      </c>
      <c r="DS207" s="207"/>
      <c r="DT207" s="194"/>
      <c r="DU207" s="198" cm="1">
        <f t="array" ref="DU207">IFERROR(MATCH(TRUE,INDEX($B$14:$B$117&gt;=DT207,0),0),"")</f>
        <v>1</v>
      </c>
      <c r="DV207" s="194">
        <f t="shared" ca="1" si="253"/>
        <v>1.3963799927016407E-2</v>
      </c>
      <c r="DY207" s="194">
        <f t="shared" si="254"/>
        <v>0</v>
      </c>
      <c r="DZ207" s="19" t="e">
        <f ca="1"/>
        <v>#N/A</v>
      </c>
      <c r="EA207" s="208" t="e">
        <f t="shared" ca="1" si="255"/>
        <v>#N/A</v>
      </c>
      <c r="EB207" s="207"/>
      <c r="EC207" s="194"/>
      <c r="ED207" s="198" cm="1">
        <f t="array" ref="ED207">IFERROR(MATCH(TRUE,INDEX($B$14:$B$117&gt;=EC207,0),0),"")</f>
        <v>1</v>
      </c>
      <c r="EE207" s="194">
        <f t="shared" ca="1" si="256"/>
        <v>1.3963799927016407E-2</v>
      </c>
      <c r="EH207" s="194">
        <f t="shared" si="257"/>
        <v>0</v>
      </c>
      <c r="EI207" s="19" t="e">
        <f ca="1"/>
        <v>#N/A</v>
      </c>
      <c r="EJ207" s="208" t="e">
        <f t="shared" ca="1" si="258"/>
        <v>#N/A</v>
      </c>
      <c r="EK207" s="207"/>
      <c r="EL207" s="194"/>
      <c r="EM207" s="198" cm="1">
        <f t="array" ref="EM207">IFERROR(MATCH(TRUE,INDEX($B$14:$B$117&gt;=EL207,0),0),"")</f>
        <v>1</v>
      </c>
      <c r="EN207" s="194">
        <f t="shared" ca="1" si="259"/>
        <v>1.3963799927016407E-2</v>
      </c>
      <c r="EQ207" s="194">
        <f t="shared" si="260"/>
        <v>0</v>
      </c>
      <c r="ER207" s="19" t="e">
        <f ca="1"/>
        <v>#N/A</v>
      </c>
      <c r="ES207" s="208" t="e">
        <f t="shared" ca="1" si="261"/>
        <v>#N/A</v>
      </c>
      <c r="ET207" s="207"/>
      <c r="EU207" s="194"/>
      <c r="EV207" s="198" cm="1">
        <f t="array" ref="EV207">IFERROR(MATCH(TRUE,INDEX($B$14:$B$117&gt;=EU207,0),0),"")</f>
        <v>1</v>
      </c>
      <c r="EW207" s="194">
        <f t="shared" ca="1" si="262"/>
        <v>1.3963799927016407E-2</v>
      </c>
      <c r="EZ207" s="194">
        <f t="shared" si="263"/>
        <v>0</v>
      </c>
      <c r="FA207" s="19" t="e">
        <f ca="1"/>
        <v>#N/A</v>
      </c>
      <c r="FB207" s="208" t="e">
        <f t="shared" ca="1" si="264"/>
        <v>#N/A</v>
      </c>
      <c r="FC207" s="207"/>
      <c r="FD207" s="194"/>
      <c r="FE207" s="198" cm="1">
        <f t="array" ref="FE207">IFERROR(MATCH(TRUE,INDEX($B$14:$B$117&gt;=FD207,0),0),"")</f>
        <v>1</v>
      </c>
      <c r="FF207" s="194">
        <f t="shared" ca="1" si="265"/>
        <v>1.3963799927016407E-2</v>
      </c>
      <c r="FI207" s="194">
        <f t="shared" si="266"/>
        <v>0</v>
      </c>
      <c r="FJ207" s="19" t="e">
        <f ca="1"/>
        <v>#N/A</v>
      </c>
      <c r="FK207" s="208" t="e">
        <f t="shared" ca="1" si="267"/>
        <v>#N/A</v>
      </c>
      <c r="FL207" s="207"/>
      <c r="FM207" s="194"/>
      <c r="FN207" s="198" cm="1">
        <f t="array" ref="FN207">IFERROR(MATCH(TRUE,INDEX($B$14:$B$117&gt;=FM207,0),0),"")</f>
        <v>1</v>
      </c>
      <c r="FO207" s="194">
        <f t="shared" ca="1" si="268"/>
        <v>1.3963799927016407E-2</v>
      </c>
      <c r="FR207" s="194">
        <f t="shared" si="269"/>
        <v>0</v>
      </c>
      <c r="FS207" s="19" t="e">
        <f ca="1"/>
        <v>#N/A</v>
      </c>
      <c r="FT207" s="208" t="e">
        <f t="shared" ca="1" si="270"/>
        <v>#N/A</v>
      </c>
      <c r="FU207" s="207"/>
      <c r="FV207" s="194"/>
      <c r="FW207" s="198" cm="1">
        <f t="array" ref="FW207">IFERROR(MATCH(TRUE,INDEX($B$14:$B$117&gt;=FV207,0),0),"")</f>
        <v>1</v>
      </c>
      <c r="FX207" s="194">
        <f t="shared" ca="1" si="271"/>
        <v>1.3963799927016407E-2</v>
      </c>
      <c r="GA207" s="194">
        <f t="shared" si="272"/>
        <v>0</v>
      </c>
      <c r="GB207" s="19" t="e">
        <f ca="1"/>
        <v>#N/A</v>
      </c>
      <c r="GC207" s="208" t="e">
        <f t="shared" ca="1" si="273"/>
        <v>#N/A</v>
      </c>
    </row>
    <row r="208" spans="6:185" x14ac:dyDescent="0.2">
      <c r="F208" s="207"/>
      <c r="G208" s="194"/>
      <c r="H208" s="198" cm="1">
        <f t="array" ref="H208">IFERROR(MATCH(TRUE,INDEX($B$14:$B$117&gt;=G208,0),0),"")</f>
        <v>1</v>
      </c>
      <c r="I208" s="194">
        <f t="shared" ca="1" si="218"/>
        <v>1.3963799927016407E-2</v>
      </c>
      <c r="L208" s="194">
        <f t="shared" si="274"/>
        <v>0</v>
      </c>
      <c r="M208" s="19">
        <f ca="1"/>
        <v>0</v>
      </c>
      <c r="N208" s="208">
        <f t="shared" ca="1" si="275"/>
        <v>0</v>
      </c>
      <c r="O208" s="207"/>
      <c r="P208" s="194"/>
      <c r="Q208" s="198" cm="1">
        <f t="array" ref="Q208">IFERROR(MATCH(TRUE,INDEX($B$14:$B$117&gt;=P208,0),0),"")</f>
        <v>1</v>
      </c>
      <c r="R208" s="194">
        <f t="shared" ca="1" si="219"/>
        <v>1.3963799927016407E-2</v>
      </c>
      <c r="U208" s="194">
        <f t="shared" si="276"/>
        <v>0</v>
      </c>
      <c r="V208" s="19">
        <f ca="1"/>
        <v>0</v>
      </c>
      <c r="W208" s="208">
        <f t="shared" ca="1" si="277"/>
        <v>0</v>
      </c>
      <c r="X208" s="207"/>
      <c r="Y208" s="194"/>
      <c r="Z208" s="198" cm="1">
        <f t="array" ref="Z208">IFERROR(MATCH(TRUE,INDEX($B$14:$B$117&gt;=Y208,0),0),"")</f>
        <v>1</v>
      </c>
      <c r="AA208" s="194">
        <f t="shared" ca="1" si="220"/>
        <v>1.3963799927016407E-2</v>
      </c>
      <c r="AD208" s="194">
        <f t="shared" si="221"/>
        <v>0</v>
      </c>
      <c r="AE208" s="19">
        <f ca="1"/>
        <v>0</v>
      </c>
      <c r="AF208" s="208">
        <f t="shared" ca="1" si="222"/>
        <v>0</v>
      </c>
      <c r="AG208" s="207"/>
      <c r="AH208" s="194"/>
      <c r="AI208" s="198" cm="1">
        <f t="array" ref="AI208">IFERROR(MATCH(TRUE,INDEX($B$14:$B$117&gt;=AH208,0),0),"")</f>
        <v>1</v>
      </c>
      <c r="AJ208" s="194">
        <f t="shared" ca="1" si="223"/>
        <v>1.3963799927016407E-2</v>
      </c>
      <c r="AM208" s="194">
        <f t="shared" si="224"/>
        <v>0</v>
      </c>
      <c r="AN208" s="19">
        <f ca="1"/>
        <v>0</v>
      </c>
      <c r="AO208" s="208">
        <f t="shared" ca="1" si="225"/>
        <v>0</v>
      </c>
      <c r="AP208" s="207"/>
      <c r="AQ208" s="194"/>
      <c r="AR208" s="198" cm="1">
        <f t="array" ref="AR208">IFERROR(MATCH(TRUE,INDEX($B$14:$B$117&gt;=AQ208,0),0),"")</f>
        <v>1</v>
      </c>
      <c r="AS208" s="194">
        <f t="shared" ca="1" si="226"/>
        <v>1.3963799927016407E-2</v>
      </c>
      <c r="AV208" s="194">
        <f t="shared" si="227"/>
        <v>0</v>
      </c>
      <c r="AW208" s="19">
        <f ca="1"/>
        <v>0</v>
      </c>
      <c r="AX208" s="208">
        <f t="shared" ca="1" si="228"/>
        <v>0</v>
      </c>
      <c r="AY208" s="207"/>
      <c r="AZ208" s="194"/>
      <c r="BA208" s="198" cm="1">
        <f t="array" ref="BA208">IFERROR(MATCH(TRUE,INDEX($B$14:$B$117&gt;=AZ208,0),0),"")</f>
        <v>1</v>
      </c>
      <c r="BB208" s="194">
        <f t="shared" ca="1" si="229"/>
        <v>1.3963799927016407E-2</v>
      </c>
      <c r="BE208" s="194">
        <f t="shared" si="230"/>
        <v>0</v>
      </c>
      <c r="BF208" s="19">
        <f ca="1"/>
        <v>0</v>
      </c>
      <c r="BG208" s="208">
        <f t="shared" ca="1" si="231"/>
        <v>0</v>
      </c>
      <c r="BH208" s="207"/>
      <c r="BI208" s="194"/>
      <c r="BJ208" s="198" cm="1">
        <f t="array" ref="BJ208">IFERROR(MATCH(TRUE,INDEX($B$14:$B$117&gt;=BI208,0),0),"")</f>
        <v>1</v>
      </c>
      <c r="BK208" s="194">
        <f t="shared" ca="1" si="232"/>
        <v>1.3963799927016407E-2</v>
      </c>
      <c r="BN208" s="194">
        <f t="shared" si="233"/>
        <v>0</v>
      </c>
      <c r="BO208" s="19">
        <f ca="1"/>
        <v>0</v>
      </c>
      <c r="BP208" s="208">
        <f t="shared" ca="1" si="234"/>
        <v>0</v>
      </c>
      <c r="BQ208" s="207"/>
      <c r="BR208" s="194"/>
      <c r="BS208" s="198" cm="1">
        <f t="array" ref="BS208">IFERROR(MATCH(TRUE,INDEX($B$14:$B$117&gt;=BR208,0),0),"")</f>
        <v>1</v>
      </c>
      <c r="BT208" s="194">
        <f t="shared" ca="1" si="235"/>
        <v>1.3963799927016407E-2</v>
      </c>
      <c r="BW208" s="194">
        <f t="shared" si="236"/>
        <v>0</v>
      </c>
      <c r="BX208" s="19">
        <f ca="1"/>
        <v>0</v>
      </c>
      <c r="BY208" s="208">
        <f t="shared" ca="1" si="237"/>
        <v>0</v>
      </c>
      <c r="BZ208" s="207"/>
      <c r="CA208" s="194"/>
      <c r="CB208" s="198" cm="1">
        <f t="array" ref="CB208">IFERROR(MATCH(TRUE,INDEX($B$14:$B$117&gt;=CA208,0),0),"")</f>
        <v>1</v>
      </c>
      <c r="CC208" s="194">
        <f t="shared" ca="1" si="238"/>
        <v>1.3963799927016407E-2</v>
      </c>
      <c r="CF208" s="194">
        <f t="shared" si="239"/>
        <v>0</v>
      </c>
      <c r="CG208" s="19">
        <f ca="1"/>
        <v>0</v>
      </c>
      <c r="CH208" s="208">
        <f t="shared" ca="1" si="240"/>
        <v>0</v>
      </c>
      <c r="CI208" s="207"/>
      <c r="CJ208" s="194"/>
      <c r="CK208" s="198" cm="1">
        <f t="array" ref="CK208">IFERROR(MATCH(TRUE,INDEX($B$14:$B$117&gt;=CJ208,0),0),"")</f>
        <v>1</v>
      </c>
      <c r="CL208" s="194">
        <f t="shared" ca="1" si="241"/>
        <v>1.3963799927016407E-2</v>
      </c>
      <c r="CO208" s="194">
        <f t="shared" si="242"/>
        <v>0</v>
      </c>
      <c r="CP208" s="19">
        <f ca="1"/>
        <v>0</v>
      </c>
      <c r="CQ208" s="208">
        <f t="shared" ca="1" si="243"/>
        <v>0</v>
      </c>
      <c r="CR208" s="207"/>
      <c r="CS208" s="194"/>
      <c r="CT208" s="198" cm="1">
        <f t="array" ref="CT208">IFERROR(MATCH(TRUE,INDEX($B$14:$B$117&gt;=CS208,0),0),"")</f>
        <v>1</v>
      </c>
      <c r="CU208" s="194">
        <f t="shared" ca="1" si="244"/>
        <v>1.3963799927016407E-2</v>
      </c>
      <c r="CX208" s="194">
        <f t="shared" si="245"/>
        <v>0</v>
      </c>
      <c r="CY208" s="19" t="e">
        <f ca="1"/>
        <v>#N/A</v>
      </c>
      <c r="CZ208" s="208" t="e">
        <f t="shared" ca="1" si="246"/>
        <v>#N/A</v>
      </c>
      <c r="DA208" s="207"/>
      <c r="DB208" s="194"/>
      <c r="DC208" s="198" cm="1">
        <f t="array" ref="DC208">IFERROR(MATCH(TRUE,INDEX($B$14:$B$117&gt;=DB208,0),0),"")</f>
        <v>1</v>
      </c>
      <c r="DD208" s="194">
        <f t="shared" ca="1" si="247"/>
        <v>1.3963799927016407E-2</v>
      </c>
      <c r="DG208" s="194">
        <f t="shared" si="248"/>
        <v>0</v>
      </c>
      <c r="DH208" s="19" t="e">
        <f ca="1"/>
        <v>#N/A</v>
      </c>
      <c r="DI208" s="208" t="e">
        <f t="shared" ca="1" si="249"/>
        <v>#N/A</v>
      </c>
      <c r="DJ208" s="207"/>
      <c r="DK208" s="194"/>
      <c r="DL208" s="198" cm="1">
        <f t="array" ref="DL208">IFERROR(MATCH(TRUE,INDEX($B$14:$B$117&gt;=DK208,0),0),"")</f>
        <v>1</v>
      </c>
      <c r="DM208" s="194">
        <f t="shared" ca="1" si="250"/>
        <v>1.3963799927016407E-2</v>
      </c>
      <c r="DP208" s="194">
        <f t="shared" si="251"/>
        <v>0</v>
      </c>
      <c r="DQ208" s="19" t="e">
        <f ca="1"/>
        <v>#N/A</v>
      </c>
      <c r="DR208" s="208" t="e">
        <f t="shared" ca="1" si="252"/>
        <v>#N/A</v>
      </c>
      <c r="DS208" s="207"/>
      <c r="DT208" s="194"/>
      <c r="DU208" s="198" cm="1">
        <f t="array" ref="DU208">IFERROR(MATCH(TRUE,INDEX($B$14:$B$117&gt;=DT208,0),0),"")</f>
        <v>1</v>
      </c>
      <c r="DV208" s="194">
        <f t="shared" ca="1" si="253"/>
        <v>1.3963799927016407E-2</v>
      </c>
      <c r="DY208" s="194">
        <f t="shared" si="254"/>
        <v>0</v>
      </c>
      <c r="DZ208" s="19" t="e">
        <f ca="1"/>
        <v>#N/A</v>
      </c>
      <c r="EA208" s="208" t="e">
        <f t="shared" ca="1" si="255"/>
        <v>#N/A</v>
      </c>
      <c r="EB208" s="207"/>
      <c r="EC208" s="194"/>
      <c r="ED208" s="198" cm="1">
        <f t="array" ref="ED208">IFERROR(MATCH(TRUE,INDEX($B$14:$B$117&gt;=EC208,0),0),"")</f>
        <v>1</v>
      </c>
      <c r="EE208" s="194">
        <f t="shared" ca="1" si="256"/>
        <v>1.3963799927016407E-2</v>
      </c>
      <c r="EH208" s="194">
        <f t="shared" si="257"/>
        <v>0</v>
      </c>
      <c r="EI208" s="19" t="e">
        <f ca="1"/>
        <v>#N/A</v>
      </c>
      <c r="EJ208" s="208" t="e">
        <f t="shared" ca="1" si="258"/>
        <v>#N/A</v>
      </c>
      <c r="EK208" s="207"/>
      <c r="EL208" s="194"/>
      <c r="EM208" s="198" cm="1">
        <f t="array" ref="EM208">IFERROR(MATCH(TRUE,INDEX($B$14:$B$117&gt;=EL208,0),0),"")</f>
        <v>1</v>
      </c>
      <c r="EN208" s="194">
        <f t="shared" ca="1" si="259"/>
        <v>1.3963799927016407E-2</v>
      </c>
      <c r="EQ208" s="194">
        <f t="shared" si="260"/>
        <v>0</v>
      </c>
      <c r="ER208" s="19" t="e">
        <f ca="1"/>
        <v>#N/A</v>
      </c>
      <c r="ES208" s="208" t="e">
        <f t="shared" ca="1" si="261"/>
        <v>#N/A</v>
      </c>
      <c r="ET208" s="207"/>
      <c r="EU208" s="194"/>
      <c r="EV208" s="198" cm="1">
        <f t="array" ref="EV208">IFERROR(MATCH(TRUE,INDEX($B$14:$B$117&gt;=EU208,0),0),"")</f>
        <v>1</v>
      </c>
      <c r="EW208" s="194">
        <f t="shared" ca="1" si="262"/>
        <v>1.3963799927016407E-2</v>
      </c>
      <c r="EZ208" s="194">
        <f t="shared" si="263"/>
        <v>0</v>
      </c>
      <c r="FA208" s="19" t="e">
        <f ca="1"/>
        <v>#N/A</v>
      </c>
      <c r="FB208" s="208" t="e">
        <f t="shared" ca="1" si="264"/>
        <v>#N/A</v>
      </c>
      <c r="FC208" s="207"/>
      <c r="FD208" s="194"/>
      <c r="FE208" s="198" cm="1">
        <f t="array" ref="FE208">IFERROR(MATCH(TRUE,INDEX($B$14:$B$117&gt;=FD208,0),0),"")</f>
        <v>1</v>
      </c>
      <c r="FF208" s="194">
        <f t="shared" ca="1" si="265"/>
        <v>1.3963799927016407E-2</v>
      </c>
      <c r="FI208" s="194">
        <f t="shared" si="266"/>
        <v>0</v>
      </c>
      <c r="FJ208" s="19" t="e">
        <f ca="1"/>
        <v>#N/A</v>
      </c>
      <c r="FK208" s="208" t="e">
        <f t="shared" ca="1" si="267"/>
        <v>#N/A</v>
      </c>
      <c r="FL208" s="207"/>
      <c r="FM208" s="194"/>
      <c r="FN208" s="198" cm="1">
        <f t="array" ref="FN208">IFERROR(MATCH(TRUE,INDEX($B$14:$B$117&gt;=FM208,0),0),"")</f>
        <v>1</v>
      </c>
      <c r="FO208" s="194">
        <f t="shared" ca="1" si="268"/>
        <v>1.3963799927016407E-2</v>
      </c>
      <c r="FR208" s="194">
        <f t="shared" si="269"/>
        <v>0</v>
      </c>
      <c r="FS208" s="19" t="e">
        <f ca="1"/>
        <v>#N/A</v>
      </c>
      <c r="FT208" s="208" t="e">
        <f t="shared" ca="1" si="270"/>
        <v>#N/A</v>
      </c>
      <c r="FU208" s="207"/>
      <c r="FV208" s="194"/>
      <c r="FW208" s="198" cm="1">
        <f t="array" ref="FW208">IFERROR(MATCH(TRUE,INDEX($B$14:$B$117&gt;=FV208,0),0),"")</f>
        <v>1</v>
      </c>
      <c r="FX208" s="194">
        <f t="shared" ca="1" si="271"/>
        <v>1.3963799927016407E-2</v>
      </c>
      <c r="GA208" s="194">
        <f t="shared" si="272"/>
        <v>0</v>
      </c>
      <c r="GB208" s="19" t="e">
        <f ca="1"/>
        <v>#N/A</v>
      </c>
      <c r="GC208" s="208" t="e">
        <f t="shared" ca="1" si="273"/>
        <v>#N/A</v>
      </c>
    </row>
    <row r="209" spans="6:185" x14ac:dyDescent="0.2">
      <c r="F209" s="207"/>
      <c r="G209" s="194"/>
      <c r="H209" s="198" cm="1">
        <f t="array" ref="H209">IFERROR(MATCH(TRUE,INDEX($B$14:$B$117&gt;=G209,0),0),"")</f>
        <v>1</v>
      </c>
      <c r="I209" s="194">
        <f t="shared" ca="1" si="218"/>
        <v>1.3963799927016407E-2</v>
      </c>
      <c r="L209" s="194">
        <f t="shared" si="274"/>
        <v>0</v>
      </c>
      <c r="M209" s="19">
        <f ca="1"/>
        <v>0</v>
      </c>
      <c r="N209" s="208">
        <f t="shared" ca="1" si="275"/>
        <v>0</v>
      </c>
      <c r="O209" s="207"/>
      <c r="P209" s="194"/>
      <c r="Q209" s="198" cm="1">
        <f t="array" ref="Q209">IFERROR(MATCH(TRUE,INDEX($B$14:$B$117&gt;=P209,0),0),"")</f>
        <v>1</v>
      </c>
      <c r="R209" s="194">
        <f t="shared" ca="1" si="219"/>
        <v>1.3963799927016407E-2</v>
      </c>
      <c r="U209" s="194">
        <f t="shared" si="276"/>
        <v>0</v>
      </c>
      <c r="V209" s="19">
        <f ca="1"/>
        <v>0</v>
      </c>
      <c r="W209" s="208">
        <f t="shared" ca="1" si="277"/>
        <v>0</v>
      </c>
      <c r="X209" s="207"/>
      <c r="Y209" s="194"/>
      <c r="Z209" s="198" cm="1">
        <f t="array" ref="Z209">IFERROR(MATCH(TRUE,INDEX($B$14:$B$117&gt;=Y209,0),0),"")</f>
        <v>1</v>
      </c>
      <c r="AA209" s="194">
        <f t="shared" ca="1" si="220"/>
        <v>1.3963799927016407E-2</v>
      </c>
      <c r="AD209" s="194">
        <f t="shared" si="221"/>
        <v>0</v>
      </c>
      <c r="AE209" s="19">
        <f ca="1"/>
        <v>0</v>
      </c>
      <c r="AF209" s="208">
        <f t="shared" ca="1" si="222"/>
        <v>0</v>
      </c>
      <c r="AG209" s="207"/>
      <c r="AH209" s="194"/>
      <c r="AI209" s="198" cm="1">
        <f t="array" ref="AI209">IFERROR(MATCH(TRUE,INDEX($B$14:$B$117&gt;=AH209,0),0),"")</f>
        <v>1</v>
      </c>
      <c r="AJ209" s="194">
        <f t="shared" ca="1" si="223"/>
        <v>1.3963799927016407E-2</v>
      </c>
      <c r="AM209" s="194">
        <f t="shared" si="224"/>
        <v>0</v>
      </c>
      <c r="AN209" s="19">
        <f ca="1"/>
        <v>0</v>
      </c>
      <c r="AO209" s="208">
        <f t="shared" ca="1" si="225"/>
        <v>0</v>
      </c>
      <c r="AP209" s="207"/>
      <c r="AQ209" s="194"/>
      <c r="AR209" s="198" cm="1">
        <f t="array" ref="AR209">IFERROR(MATCH(TRUE,INDEX($B$14:$B$117&gt;=AQ209,0),0),"")</f>
        <v>1</v>
      </c>
      <c r="AS209" s="194">
        <f t="shared" ca="1" si="226"/>
        <v>1.3963799927016407E-2</v>
      </c>
      <c r="AV209" s="194">
        <f t="shared" si="227"/>
        <v>0</v>
      </c>
      <c r="AW209" s="19">
        <f ca="1"/>
        <v>0</v>
      </c>
      <c r="AX209" s="208">
        <f t="shared" ca="1" si="228"/>
        <v>0</v>
      </c>
      <c r="AY209" s="207"/>
      <c r="AZ209" s="194"/>
      <c r="BA209" s="198" cm="1">
        <f t="array" ref="BA209">IFERROR(MATCH(TRUE,INDEX($B$14:$B$117&gt;=AZ209,0),0),"")</f>
        <v>1</v>
      </c>
      <c r="BB209" s="194">
        <f t="shared" ca="1" si="229"/>
        <v>1.3963799927016407E-2</v>
      </c>
      <c r="BE209" s="194">
        <f t="shared" si="230"/>
        <v>0</v>
      </c>
      <c r="BF209" s="19">
        <f ca="1"/>
        <v>0</v>
      </c>
      <c r="BG209" s="208">
        <f t="shared" ca="1" si="231"/>
        <v>0</v>
      </c>
      <c r="BH209" s="207"/>
      <c r="BI209" s="194"/>
      <c r="BJ209" s="198" cm="1">
        <f t="array" ref="BJ209">IFERROR(MATCH(TRUE,INDEX($B$14:$B$117&gt;=BI209,0),0),"")</f>
        <v>1</v>
      </c>
      <c r="BK209" s="194">
        <f t="shared" ca="1" si="232"/>
        <v>1.3963799927016407E-2</v>
      </c>
      <c r="BN209" s="194">
        <f t="shared" si="233"/>
        <v>0</v>
      </c>
      <c r="BO209" s="19">
        <f ca="1"/>
        <v>0</v>
      </c>
      <c r="BP209" s="208">
        <f t="shared" ca="1" si="234"/>
        <v>0</v>
      </c>
      <c r="BQ209" s="207"/>
      <c r="BR209" s="194"/>
      <c r="BS209" s="198" cm="1">
        <f t="array" ref="BS209">IFERROR(MATCH(TRUE,INDEX($B$14:$B$117&gt;=BR209,0),0),"")</f>
        <v>1</v>
      </c>
      <c r="BT209" s="194">
        <f t="shared" ca="1" si="235"/>
        <v>1.3963799927016407E-2</v>
      </c>
      <c r="BW209" s="194">
        <f t="shared" si="236"/>
        <v>0</v>
      </c>
      <c r="BX209" s="19">
        <f ca="1"/>
        <v>0</v>
      </c>
      <c r="BY209" s="208">
        <f t="shared" ca="1" si="237"/>
        <v>0</v>
      </c>
      <c r="BZ209" s="207"/>
      <c r="CA209" s="194"/>
      <c r="CB209" s="198" cm="1">
        <f t="array" ref="CB209">IFERROR(MATCH(TRUE,INDEX($B$14:$B$117&gt;=CA209,0),0),"")</f>
        <v>1</v>
      </c>
      <c r="CC209" s="194">
        <f t="shared" ca="1" si="238"/>
        <v>1.3963799927016407E-2</v>
      </c>
      <c r="CF209" s="194">
        <f t="shared" si="239"/>
        <v>0</v>
      </c>
      <c r="CG209" s="19">
        <f ca="1"/>
        <v>0</v>
      </c>
      <c r="CH209" s="208">
        <f t="shared" ca="1" si="240"/>
        <v>0</v>
      </c>
      <c r="CI209" s="207"/>
      <c r="CJ209" s="194"/>
      <c r="CK209" s="198" cm="1">
        <f t="array" ref="CK209">IFERROR(MATCH(TRUE,INDEX($B$14:$B$117&gt;=CJ209,0),0),"")</f>
        <v>1</v>
      </c>
      <c r="CL209" s="194">
        <f t="shared" ca="1" si="241"/>
        <v>1.3963799927016407E-2</v>
      </c>
      <c r="CO209" s="194">
        <f t="shared" si="242"/>
        <v>0</v>
      </c>
      <c r="CP209" s="19">
        <f ca="1"/>
        <v>0</v>
      </c>
      <c r="CQ209" s="208">
        <f t="shared" ca="1" si="243"/>
        <v>0</v>
      </c>
      <c r="CR209" s="207"/>
      <c r="CS209" s="194"/>
      <c r="CT209" s="198" cm="1">
        <f t="array" ref="CT209">IFERROR(MATCH(TRUE,INDEX($B$14:$B$117&gt;=CS209,0),0),"")</f>
        <v>1</v>
      </c>
      <c r="CU209" s="194">
        <f t="shared" ca="1" si="244"/>
        <v>1.3963799927016407E-2</v>
      </c>
      <c r="CX209" s="194">
        <f t="shared" si="245"/>
        <v>0</v>
      </c>
      <c r="CY209" s="19" t="e">
        <f ca="1"/>
        <v>#N/A</v>
      </c>
      <c r="CZ209" s="208" t="e">
        <f t="shared" ca="1" si="246"/>
        <v>#N/A</v>
      </c>
      <c r="DA209" s="207"/>
      <c r="DB209" s="194"/>
      <c r="DC209" s="198" cm="1">
        <f t="array" ref="DC209">IFERROR(MATCH(TRUE,INDEX($B$14:$B$117&gt;=DB209,0),0),"")</f>
        <v>1</v>
      </c>
      <c r="DD209" s="194">
        <f t="shared" ca="1" si="247"/>
        <v>1.3963799927016407E-2</v>
      </c>
      <c r="DG209" s="194">
        <f t="shared" si="248"/>
        <v>0</v>
      </c>
      <c r="DH209" s="19" t="e">
        <f ca="1"/>
        <v>#N/A</v>
      </c>
      <c r="DI209" s="208" t="e">
        <f t="shared" ca="1" si="249"/>
        <v>#N/A</v>
      </c>
      <c r="DJ209" s="207"/>
      <c r="DK209" s="194"/>
      <c r="DL209" s="198" cm="1">
        <f t="array" ref="DL209">IFERROR(MATCH(TRUE,INDEX($B$14:$B$117&gt;=DK209,0),0),"")</f>
        <v>1</v>
      </c>
      <c r="DM209" s="194">
        <f t="shared" ca="1" si="250"/>
        <v>1.3963799927016407E-2</v>
      </c>
      <c r="DP209" s="194">
        <f t="shared" si="251"/>
        <v>0</v>
      </c>
      <c r="DQ209" s="19" t="e">
        <f ca="1"/>
        <v>#N/A</v>
      </c>
      <c r="DR209" s="208" t="e">
        <f t="shared" ca="1" si="252"/>
        <v>#N/A</v>
      </c>
      <c r="DS209" s="207"/>
      <c r="DT209" s="194"/>
      <c r="DU209" s="198" cm="1">
        <f t="array" ref="DU209">IFERROR(MATCH(TRUE,INDEX($B$14:$B$117&gt;=DT209,0),0),"")</f>
        <v>1</v>
      </c>
      <c r="DV209" s="194">
        <f t="shared" ca="1" si="253"/>
        <v>1.3963799927016407E-2</v>
      </c>
      <c r="DY209" s="194">
        <f t="shared" si="254"/>
        <v>0</v>
      </c>
      <c r="DZ209" s="19" t="e">
        <f ca="1"/>
        <v>#N/A</v>
      </c>
      <c r="EA209" s="208" t="e">
        <f t="shared" ca="1" si="255"/>
        <v>#N/A</v>
      </c>
      <c r="EB209" s="207"/>
      <c r="EC209" s="194"/>
      <c r="ED209" s="198" cm="1">
        <f t="array" ref="ED209">IFERROR(MATCH(TRUE,INDEX($B$14:$B$117&gt;=EC209,0),0),"")</f>
        <v>1</v>
      </c>
      <c r="EE209" s="194">
        <f t="shared" ca="1" si="256"/>
        <v>1.3963799927016407E-2</v>
      </c>
      <c r="EH209" s="194">
        <f t="shared" si="257"/>
        <v>0</v>
      </c>
      <c r="EI209" s="19" t="e">
        <f ca="1"/>
        <v>#N/A</v>
      </c>
      <c r="EJ209" s="208" t="e">
        <f t="shared" ca="1" si="258"/>
        <v>#N/A</v>
      </c>
      <c r="EK209" s="207"/>
      <c r="EL209" s="194"/>
      <c r="EM209" s="198" cm="1">
        <f t="array" ref="EM209">IFERROR(MATCH(TRUE,INDEX($B$14:$B$117&gt;=EL209,0),0),"")</f>
        <v>1</v>
      </c>
      <c r="EN209" s="194">
        <f t="shared" ca="1" si="259"/>
        <v>1.3963799927016407E-2</v>
      </c>
      <c r="EQ209" s="194">
        <f t="shared" si="260"/>
        <v>0</v>
      </c>
      <c r="ER209" s="19" t="e">
        <f ca="1"/>
        <v>#N/A</v>
      </c>
      <c r="ES209" s="208" t="e">
        <f t="shared" ca="1" si="261"/>
        <v>#N/A</v>
      </c>
      <c r="ET209" s="207"/>
      <c r="EU209" s="194"/>
      <c r="EV209" s="198" cm="1">
        <f t="array" ref="EV209">IFERROR(MATCH(TRUE,INDEX($B$14:$B$117&gt;=EU209,0),0),"")</f>
        <v>1</v>
      </c>
      <c r="EW209" s="194">
        <f t="shared" ca="1" si="262"/>
        <v>1.3963799927016407E-2</v>
      </c>
      <c r="EZ209" s="194">
        <f t="shared" si="263"/>
        <v>0</v>
      </c>
      <c r="FA209" s="19" t="e">
        <f ca="1"/>
        <v>#N/A</v>
      </c>
      <c r="FB209" s="208" t="e">
        <f t="shared" ca="1" si="264"/>
        <v>#N/A</v>
      </c>
      <c r="FC209" s="207"/>
      <c r="FD209" s="194"/>
      <c r="FE209" s="198" cm="1">
        <f t="array" ref="FE209">IFERROR(MATCH(TRUE,INDEX($B$14:$B$117&gt;=FD209,0),0),"")</f>
        <v>1</v>
      </c>
      <c r="FF209" s="194">
        <f t="shared" ca="1" si="265"/>
        <v>1.3963799927016407E-2</v>
      </c>
      <c r="FI209" s="194">
        <f t="shared" si="266"/>
        <v>0</v>
      </c>
      <c r="FJ209" s="19" t="e">
        <f ca="1"/>
        <v>#N/A</v>
      </c>
      <c r="FK209" s="208" t="e">
        <f t="shared" ca="1" si="267"/>
        <v>#N/A</v>
      </c>
      <c r="FL209" s="207"/>
      <c r="FM209" s="194"/>
      <c r="FN209" s="198" cm="1">
        <f t="array" ref="FN209">IFERROR(MATCH(TRUE,INDEX($B$14:$B$117&gt;=FM209,0),0),"")</f>
        <v>1</v>
      </c>
      <c r="FO209" s="194">
        <f t="shared" ca="1" si="268"/>
        <v>1.3963799927016407E-2</v>
      </c>
      <c r="FR209" s="194">
        <f t="shared" si="269"/>
        <v>0</v>
      </c>
      <c r="FS209" s="19" t="e">
        <f ca="1"/>
        <v>#N/A</v>
      </c>
      <c r="FT209" s="208" t="e">
        <f t="shared" ca="1" si="270"/>
        <v>#N/A</v>
      </c>
      <c r="FU209" s="207"/>
      <c r="FV209" s="194"/>
      <c r="FW209" s="198" cm="1">
        <f t="array" ref="FW209">IFERROR(MATCH(TRUE,INDEX($B$14:$B$117&gt;=FV209,0),0),"")</f>
        <v>1</v>
      </c>
      <c r="FX209" s="194">
        <f t="shared" ca="1" si="271"/>
        <v>1.3963799927016407E-2</v>
      </c>
      <c r="GA209" s="194">
        <f t="shared" si="272"/>
        <v>0</v>
      </c>
      <c r="GB209" s="19" t="e">
        <f ca="1"/>
        <v>#N/A</v>
      </c>
      <c r="GC209" s="208" t="e">
        <f t="shared" ca="1" si="273"/>
        <v>#N/A</v>
      </c>
    </row>
    <row r="210" spans="6:185" x14ac:dyDescent="0.2">
      <c r="F210" s="207"/>
      <c r="G210" s="194"/>
      <c r="H210" s="198" cm="1">
        <f t="array" ref="H210">IFERROR(MATCH(TRUE,INDEX($B$14:$B$117&gt;=G210,0),0),"")</f>
        <v>1</v>
      </c>
      <c r="I210" s="194">
        <f t="shared" ca="1" si="218"/>
        <v>1.3963799927016407E-2</v>
      </c>
      <c r="L210" s="194">
        <f t="shared" si="274"/>
        <v>0</v>
      </c>
      <c r="M210" s="19">
        <f ca="1"/>
        <v>0</v>
      </c>
      <c r="N210" s="208">
        <f t="shared" ca="1" si="275"/>
        <v>0</v>
      </c>
      <c r="O210" s="207"/>
      <c r="P210" s="194"/>
      <c r="Q210" s="198" cm="1">
        <f t="array" ref="Q210">IFERROR(MATCH(TRUE,INDEX($B$14:$B$117&gt;=P210,0),0),"")</f>
        <v>1</v>
      </c>
      <c r="R210" s="194">
        <f t="shared" ca="1" si="219"/>
        <v>1.3963799927016407E-2</v>
      </c>
      <c r="U210" s="194">
        <f t="shared" si="276"/>
        <v>0</v>
      </c>
      <c r="V210" s="19">
        <f ca="1"/>
        <v>0</v>
      </c>
      <c r="W210" s="208">
        <f t="shared" ca="1" si="277"/>
        <v>0</v>
      </c>
      <c r="X210" s="207"/>
      <c r="Y210" s="194"/>
      <c r="Z210" s="198" cm="1">
        <f t="array" ref="Z210">IFERROR(MATCH(TRUE,INDEX($B$14:$B$117&gt;=Y210,0),0),"")</f>
        <v>1</v>
      </c>
      <c r="AA210" s="194">
        <f t="shared" ca="1" si="220"/>
        <v>1.3963799927016407E-2</v>
      </c>
      <c r="AD210" s="194">
        <f t="shared" si="221"/>
        <v>0</v>
      </c>
      <c r="AE210" s="19">
        <f ca="1"/>
        <v>0</v>
      </c>
      <c r="AF210" s="208">
        <f t="shared" ca="1" si="222"/>
        <v>0</v>
      </c>
      <c r="AG210" s="207"/>
      <c r="AH210" s="194"/>
      <c r="AI210" s="198" cm="1">
        <f t="array" ref="AI210">IFERROR(MATCH(TRUE,INDEX($B$14:$B$117&gt;=AH210,0),0),"")</f>
        <v>1</v>
      </c>
      <c r="AJ210" s="194">
        <f t="shared" ca="1" si="223"/>
        <v>1.3963799927016407E-2</v>
      </c>
      <c r="AM210" s="194">
        <f t="shared" si="224"/>
        <v>0</v>
      </c>
      <c r="AN210" s="19">
        <f ca="1"/>
        <v>0</v>
      </c>
      <c r="AO210" s="208">
        <f t="shared" ca="1" si="225"/>
        <v>0</v>
      </c>
      <c r="AP210" s="207"/>
      <c r="AQ210" s="194"/>
      <c r="AR210" s="198" cm="1">
        <f t="array" ref="AR210">IFERROR(MATCH(TRUE,INDEX($B$14:$B$117&gt;=AQ210,0),0),"")</f>
        <v>1</v>
      </c>
      <c r="AS210" s="194">
        <f t="shared" ca="1" si="226"/>
        <v>1.3963799927016407E-2</v>
      </c>
      <c r="AV210" s="194">
        <f t="shared" si="227"/>
        <v>0</v>
      </c>
      <c r="AW210" s="19">
        <f ca="1"/>
        <v>0</v>
      </c>
      <c r="AX210" s="208">
        <f t="shared" ca="1" si="228"/>
        <v>0</v>
      </c>
      <c r="AY210" s="207"/>
      <c r="AZ210" s="194"/>
      <c r="BA210" s="198" cm="1">
        <f t="array" ref="BA210">IFERROR(MATCH(TRUE,INDEX($B$14:$B$117&gt;=AZ210,0),0),"")</f>
        <v>1</v>
      </c>
      <c r="BB210" s="194">
        <f t="shared" ca="1" si="229"/>
        <v>1.3963799927016407E-2</v>
      </c>
      <c r="BE210" s="194">
        <f t="shared" si="230"/>
        <v>0</v>
      </c>
      <c r="BF210" s="19">
        <f ca="1"/>
        <v>0</v>
      </c>
      <c r="BG210" s="208">
        <f t="shared" ca="1" si="231"/>
        <v>0</v>
      </c>
      <c r="BH210" s="207"/>
      <c r="BI210" s="194"/>
      <c r="BJ210" s="198" cm="1">
        <f t="array" ref="BJ210">IFERROR(MATCH(TRUE,INDEX($B$14:$B$117&gt;=BI210,0),0),"")</f>
        <v>1</v>
      </c>
      <c r="BK210" s="194">
        <f t="shared" ca="1" si="232"/>
        <v>1.3963799927016407E-2</v>
      </c>
      <c r="BN210" s="194">
        <f t="shared" si="233"/>
        <v>0</v>
      </c>
      <c r="BO210" s="19">
        <f ca="1"/>
        <v>0</v>
      </c>
      <c r="BP210" s="208">
        <f t="shared" ca="1" si="234"/>
        <v>0</v>
      </c>
      <c r="BQ210" s="207"/>
      <c r="BR210" s="194"/>
      <c r="BS210" s="198" cm="1">
        <f t="array" ref="BS210">IFERROR(MATCH(TRUE,INDEX($B$14:$B$117&gt;=BR210,0),0),"")</f>
        <v>1</v>
      </c>
      <c r="BT210" s="194">
        <f t="shared" ca="1" si="235"/>
        <v>1.3963799927016407E-2</v>
      </c>
      <c r="BW210" s="194">
        <f t="shared" si="236"/>
        <v>0</v>
      </c>
      <c r="BX210" s="19">
        <f ca="1"/>
        <v>0</v>
      </c>
      <c r="BY210" s="208">
        <f t="shared" ca="1" si="237"/>
        <v>0</v>
      </c>
      <c r="BZ210" s="207"/>
      <c r="CA210" s="194"/>
      <c r="CB210" s="198" cm="1">
        <f t="array" ref="CB210">IFERROR(MATCH(TRUE,INDEX($B$14:$B$117&gt;=CA210,0),0),"")</f>
        <v>1</v>
      </c>
      <c r="CC210" s="194">
        <f t="shared" ca="1" si="238"/>
        <v>1.3963799927016407E-2</v>
      </c>
      <c r="CF210" s="194">
        <f t="shared" si="239"/>
        <v>0</v>
      </c>
      <c r="CG210" s="19">
        <f ca="1"/>
        <v>0</v>
      </c>
      <c r="CH210" s="208">
        <f t="shared" ca="1" si="240"/>
        <v>0</v>
      </c>
      <c r="CI210" s="207"/>
      <c r="CJ210" s="194"/>
      <c r="CK210" s="198" cm="1">
        <f t="array" ref="CK210">IFERROR(MATCH(TRUE,INDEX($B$14:$B$117&gt;=CJ210,0),0),"")</f>
        <v>1</v>
      </c>
      <c r="CL210" s="194">
        <f t="shared" ca="1" si="241"/>
        <v>1.3963799927016407E-2</v>
      </c>
      <c r="CO210" s="194">
        <f t="shared" si="242"/>
        <v>0</v>
      </c>
      <c r="CP210" s="19">
        <f ca="1"/>
        <v>0</v>
      </c>
      <c r="CQ210" s="208">
        <f t="shared" ca="1" si="243"/>
        <v>0</v>
      </c>
      <c r="CR210" s="207"/>
      <c r="CS210" s="194"/>
      <c r="CT210" s="198" cm="1">
        <f t="array" ref="CT210">IFERROR(MATCH(TRUE,INDEX($B$14:$B$117&gt;=CS210,0),0),"")</f>
        <v>1</v>
      </c>
      <c r="CU210" s="194">
        <f t="shared" ca="1" si="244"/>
        <v>1.3963799927016407E-2</v>
      </c>
      <c r="CX210" s="194">
        <f t="shared" si="245"/>
        <v>0</v>
      </c>
      <c r="CY210" s="19" t="e">
        <f ca="1"/>
        <v>#N/A</v>
      </c>
      <c r="CZ210" s="208" t="e">
        <f t="shared" ca="1" si="246"/>
        <v>#N/A</v>
      </c>
      <c r="DA210" s="207"/>
      <c r="DB210" s="194"/>
      <c r="DC210" s="198" cm="1">
        <f t="array" ref="DC210">IFERROR(MATCH(TRUE,INDEX($B$14:$B$117&gt;=DB210,0),0),"")</f>
        <v>1</v>
      </c>
      <c r="DD210" s="194">
        <f t="shared" ca="1" si="247"/>
        <v>1.3963799927016407E-2</v>
      </c>
      <c r="DG210" s="194">
        <f t="shared" si="248"/>
        <v>0</v>
      </c>
      <c r="DH210" s="19" t="e">
        <f ca="1"/>
        <v>#N/A</v>
      </c>
      <c r="DI210" s="208" t="e">
        <f t="shared" ca="1" si="249"/>
        <v>#N/A</v>
      </c>
      <c r="DJ210" s="207"/>
      <c r="DK210" s="194"/>
      <c r="DL210" s="198" cm="1">
        <f t="array" ref="DL210">IFERROR(MATCH(TRUE,INDEX($B$14:$B$117&gt;=DK210,0),0),"")</f>
        <v>1</v>
      </c>
      <c r="DM210" s="194">
        <f t="shared" ca="1" si="250"/>
        <v>1.3963799927016407E-2</v>
      </c>
      <c r="DP210" s="194">
        <f t="shared" si="251"/>
        <v>0</v>
      </c>
      <c r="DQ210" s="19" t="e">
        <f ca="1"/>
        <v>#N/A</v>
      </c>
      <c r="DR210" s="208" t="e">
        <f t="shared" ca="1" si="252"/>
        <v>#N/A</v>
      </c>
      <c r="DS210" s="207"/>
      <c r="DT210" s="194"/>
      <c r="DU210" s="198" cm="1">
        <f t="array" ref="DU210">IFERROR(MATCH(TRUE,INDEX($B$14:$B$117&gt;=DT210,0),0),"")</f>
        <v>1</v>
      </c>
      <c r="DV210" s="194">
        <f t="shared" ca="1" si="253"/>
        <v>1.3963799927016407E-2</v>
      </c>
      <c r="DY210" s="194">
        <f t="shared" si="254"/>
        <v>0</v>
      </c>
      <c r="DZ210" s="19" t="e">
        <f ca="1"/>
        <v>#N/A</v>
      </c>
      <c r="EA210" s="208" t="e">
        <f t="shared" ca="1" si="255"/>
        <v>#N/A</v>
      </c>
      <c r="EB210" s="207"/>
      <c r="EC210" s="194"/>
      <c r="ED210" s="198" cm="1">
        <f t="array" ref="ED210">IFERROR(MATCH(TRUE,INDEX($B$14:$B$117&gt;=EC210,0),0),"")</f>
        <v>1</v>
      </c>
      <c r="EE210" s="194">
        <f t="shared" ca="1" si="256"/>
        <v>1.3963799927016407E-2</v>
      </c>
      <c r="EH210" s="194">
        <f t="shared" si="257"/>
        <v>0</v>
      </c>
      <c r="EI210" s="19" t="e">
        <f ca="1"/>
        <v>#N/A</v>
      </c>
      <c r="EJ210" s="208" t="e">
        <f t="shared" ca="1" si="258"/>
        <v>#N/A</v>
      </c>
      <c r="EK210" s="207"/>
      <c r="EL210" s="194"/>
      <c r="EM210" s="198" cm="1">
        <f t="array" ref="EM210">IFERROR(MATCH(TRUE,INDEX($B$14:$B$117&gt;=EL210,0),0),"")</f>
        <v>1</v>
      </c>
      <c r="EN210" s="194">
        <f t="shared" ca="1" si="259"/>
        <v>1.3963799927016407E-2</v>
      </c>
      <c r="EQ210" s="194">
        <f t="shared" si="260"/>
        <v>0</v>
      </c>
      <c r="ER210" s="19" t="e">
        <f ca="1"/>
        <v>#N/A</v>
      </c>
      <c r="ES210" s="208" t="e">
        <f t="shared" ca="1" si="261"/>
        <v>#N/A</v>
      </c>
      <c r="ET210" s="207"/>
      <c r="EU210" s="194"/>
      <c r="EV210" s="198" cm="1">
        <f t="array" ref="EV210">IFERROR(MATCH(TRUE,INDEX($B$14:$B$117&gt;=EU210,0),0),"")</f>
        <v>1</v>
      </c>
      <c r="EW210" s="194">
        <f t="shared" ca="1" si="262"/>
        <v>1.3963799927016407E-2</v>
      </c>
      <c r="EZ210" s="194">
        <f t="shared" si="263"/>
        <v>0</v>
      </c>
      <c r="FA210" s="19" t="e">
        <f ca="1"/>
        <v>#N/A</v>
      </c>
      <c r="FB210" s="208" t="e">
        <f t="shared" ca="1" si="264"/>
        <v>#N/A</v>
      </c>
      <c r="FC210" s="207"/>
      <c r="FD210" s="194"/>
      <c r="FE210" s="198" cm="1">
        <f t="array" ref="FE210">IFERROR(MATCH(TRUE,INDEX($B$14:$B$117&gt;=FD210,0),0),"")</f>
        <v>1</v>
      </c>
      <c r="FF210" s="194">
        <f t="shared" ca="1" si="265"/>
        <v>1.3963799927016407E-2</v>
      </c>
      <c r="FI210" s="194">
        <f t="shared" si="266"/>
        <v>0</v>
      </c>
      <c r="FJ210" s="19" t="e">
        <f ca="1"/>
        <v>#N/A</v>
      </c>
      <c r="FK210" s="208" t="e">
        <f t="shared" ca="1" si="267"/>
        <v>#N/A</v>
      </c>
      <c r="FL210" s="207"/>
      <c r="FM210" s="194"/>
      <c r="FN210" s="198" cm="1">
        <f t="array" ref="FN210">IFERROR(MATCH(TRUE,INDEX($B$14:$B$117&gt;=FM210,0),0),"")</f>
        <v>1</v>
      </c>
      <c r="FO210" s="194">
        <f t="shared" ca="1" si="268"/>
        <v>1.3963799927016407E-2</v>
      </c>
      <c r="FR210" s="194">
        <f t="shared" si="269"/>
        <v>0</v>
      </c>
      <c r="FS210" s="19" t="e">
        <f ca="1"/>
        <v>#N/A</v>
      </c>
      <c r="FT210" s="208" t="e">
        <f t="shared" ca="1" si="270"/>
        <v>#N/A</v>
      </c>
      <c r="FU210" s="207"/>
      <c r="FV210" s="194"/>
      <c r="FW210" s="198" cm="1">
        <f t="array" ref="FW210">IFERROR(MATCH(TRUE,INDEX($B$14:$B$117&gt;=FV210,0),0),"")</f>
        <v>1</v>
      </c>
      <c r="FX210" s="194">
        <f t="shared" ca="1" si="271"/>
        <v>1.3963799927016407E-2</v>
      </c>
      <c r="GA210" s="194">
        <f t="shared" si="272"/>
        <v>0</v>
      </c>
      <c r="GB210" s="19" t="e">
        <f ca="1"/>
        <v>#N/A</v>
      </c>
      <c r="GC210" s="208" t="e">
        <f t="shared" ca="1" si="273"/>
        <v>#N/A</v>
      </c>
    </row>
    <row r="211" spans="6:185" x14ac:dyDescent="0.2">
      <c r="F211" s="207"/>
      <c r="G211" s="194"/>
      <c r="H211" s="198" cm="1">
        <f t="array" ref="H211">IFERROR(MATCH(TRUE,INDEX($B$14:$B$117&gt;=G211,0),0),"")</f>
        <v>1</v>
      </c>
      <c r="I211" s="194">
        <f t="shared" ca="1" si="218"/>
        <v>1.3963799927016407E-2</v>
      </c>
      <c r="L211" s="194">
        <f t="shared" si="274"/>
        <v>0</v>
      </c>
      <c r="M211" s="19">
        <f ca="1"/>
        <v>0</v>
      </c>
      <c r="N211" s="208">
        <f t="shared" ca="1" si="275"/>
        <v>0</v>
      </c>
      <c r="O211" s="207"/>
      <c r="P211" s="194"/>
      <c r="Q211" s="198" cm="1">
        <f t="array" ref="Q211">IFERROR(MATCH(TRUE,INDEX($B$14:$B$117&gt;=P211,0),0),"")</f>
        <v>1</v>
      </c>
      <c r="R211" s="194">
        <f t="shared" ca="1" si="219"/>
        <v>1.3963799927016407E-2</v>
      </c>
      <c r="U211" s="194">
        <f t="shared" si="276"/>
        <v>0</v>
      </c>
      <c r="V211" s="19">
        <f ca="1"/>
        <v>0</v>
      </c>
      <c r="W211" s="208">
        <f t="shared" ca="1" si="277"/>
        <v>0</v>
      </c>
      <c r="X211" s="207"/>
      <c r="Y211" s="194"/>
      <c r="Z211" s="198" cm="1">
        <f t="array" ref="Z211">IFERROR(MATCH(TRUE,INDEX($B$14:$B$117&gt;=Y211,0),0),"")</f>
        <v>1</v>
      </c>
      <c r="AA211" s="194">
        <f t="shared" ca="1" si="220"/>
        <v>1.3963799927016407E-2</v>
      </c>
      <c r="AD211" s="194">
        <f t="shared" si="221"/>
        <v>0</v>
      </c>
      <c r="AE211" s="19">
        <f ca="1"/>
        <v>0</v>
      </c>
      <c r="AF211" s="208">
        <f t="shared" ca="1" si="222"/>
        <v>0</v>
      </c>
      <c r="AG211" s="207"/>
      <c r="AH211" s="194"/>
      <c r="AI211" s="198" cm="1">
        <f t="array" ref="AI211">IFERROR(MATCH(TRUE,INDEX($B$14:$B$117&gt;=AH211,0),0),"")</f>
        <v>1</v>
      </c>
      <c r="AJ211" s="194">
        <f t="shared" ca="1" si="223"/>
        <v>1.3963799927016407E-2</v>
      </c>
      <c r="AM211" s="194">
        <f t="shared" si="224"/>
        <v>0</v>
      </c>
      <c r="AN211" s="19">
        <f ca="1"/>
        <v>0</v>
      </c>
      <c r="AO211" s="208">
        <f t="shared" ca="1" si="225"/>
        <v>0</v>
      </c>
      <c r="AP211" s="207"/>
      <c r="AQ211" s="194"/>
      <c r="AR211" s="198" cm="1">
        <f t="array" ref="AR211">IFERROR(MATCH(TRUE,INDEX($B$14:$B$117&gt;=AQ211,0),0),"")</f>
        <v>1</v>
      </c>
      <c r="AS211" s="194">
        <f t="shared" ca="1" si="226"/>
        <v>1.3963799927016407E-2</v>
      </c>
      <c r="AV211" s="194">
        <f t="shared" si="227"/>
        <v>0</v>
      </c>
      <c r="AW211" s="19">
        <f ca="1"/>
        <v>0</v>
      </c>
      <c r="AX211" s="208">
        <f t="shared" ca="1" si="228"/>
        <v>0</v>
      </c>
      <c r="AY211" s="207"/>
      <c r="AZ211" s="194"/>
      <c r="BA211" s="198" cm="1">
        <f t="array" ref="BA211">IFERROR(MATCH(TRUE,INDEX($B$14:$B$117&gt;=AZ211,0),0),"")</f>
        <v>1</v>
      </c>
      <c r="BB211" s="194">
        <f t="shared" ca="1" si="229"/>
        <v>1.3963799927016407E-2</v>
      </c>
      <c r="BE211" s="194">
        <f t="shared" si="230"/>
        <v>0</v>
      </c>
      <c r="BF211" s="19">
        <f ca="1"/>
        <v>0</v>
      </c>
      <c r="BG211" s="208">
        <f t="shared" ca="1" si="231"/>
        <v>0</v>
      </c>
      <c r="BH211" s="207"/>
      <c r="BI211" s="194"/>
      <c r="BJ211" s="198" cm="1">
        <f t="array" ref="BJ211">IFERROR(MATCH(TRUE,INDEX($B$14:$B$117&gt;=BI211,0),0),"")</f>
        <v>1</v>
      </c>
      <c r="BK211" s="194">
        <f t="shared" ca="1" si="232"/>
        <v>1.3963799927016407E-2</v>
      </c>
      <c r="BN211" s="194">
        <f t="shared" si="233"/>
        <v>0</v>
      </c>
      <c r="BO211" s="19">
        <f ca="1"/>
        <v>0</v>
      </c>
      <c r="BP211" s="208">
        <f t="shared" ca="1" si="234"/>
        <v>0</v>
      </c>
      <c r="BQ211" s="207"/>
      <c r="BR211" s="194"/>
      <c r="BS211" s="198" cm="1">
        <f t="array" ref="BS211">IFERROR(MATCH(TRUE,INDEX($B$14:$B$117&gt;=BR211,0),0),"")</f>
        <v>1</v>
      </c>
      <c r="BT211" s="194">
        <f t="shared" ca="1" si="235"/>
        <v>1.3963799927016407E-2</v>
      </c>
      <c r="BW211" s="194">
        <f t="shared" si="236"/>
        <v>0</v>
      </c>
      <c r="BX211" s="19">
        <f ca="1"/>
        <v>0</v>
      </c>
      <c r="BY211" s="208">
        <f t="shared" ca="1" si="237"/>
        <v>0</v>
      </c>
      <c r="BZ211" s="207"/>
      <c r="CA211" s="194"/>
      <c r="CB211" s="198" cm="1">
        <f t="array" ref="CB211">IFERROR(MATCH(TRUE,INDEX($B$14:$B$117&gt;=CA211,0),0),"")</f>
        <v>1</v>
      </c>
      <c r="CC211" s="194">
        <f t="shared" ca="1" si="238"/>
        <v>1.3963799927016407E-2</v>
      </c>
      <c r="CF211" s="194">
        <f t="shared" si="239"/>
        <v>0</v>
      </c>
      <c r="CG211" s="19">
        <f ca="1"/>
        <v>0</v>
      </c>
      <c r="CH211" s="208">
        <f t="shared" ca="1" si="240"/>
        <v>0</v>
      </c>
      <c r="CI211" s="207"/>
      <c r="CJ211" s="194"/>
      <c r="CK211" s="198" cm="1">
        <f t="array" ref="CK211">IFERROR(MATCH(TRUE,INDEX($B$14:$B$117&gt;=CJ211,0),0),"")</f>
        <v>1</v>
      </c>
      <c r="CL211" s="194">
        <f t="shared" ca="1" si="241"/>
        <v>1.3963799927016407E-2</v>
      </c>
      <c r="CO211" s="194">
        <f t="shared" si="242"/>
        <v>0</v>
      </c>
      <c r="CP211" s="19">
        <f ca="1"/>
        <v>0</v>
      </c>
      <c r="CQ211" s="208">
        <f t="shared" ca="1" si="243"/>
        <v>0</v>
      </c>
      <c r="CR211" s="207"/>
      <c r="CS211" s="194"/>
      <c r="CT211" s="198" cm="1">
        <f t="array" ref="CT211">IFERROR(MATCH(TRUE,INDEX($B$14:$B$117&gt;=CS211,0),0),"")</f>
        <v>1</v>
      </c>
      <c r="CU211" s="194">
        <f t="shared" ca="1" si="244"/>
        <v>1.3963799927016407E-2</v>
      </c>
      <c r="CX211" s="194">
        <f t="shared" si="245"/>
        <v>0</v>
      </c>
      <c r="CY211" s="19" t="e">
        <f ca="1"/>
        <v>#N/A</v>
      </c>
      <c r="CZ211" s="208" t="e">
        <f t="shared" ca="1" si="246"/>
        <v>#N/A</v>
      </c>
      <c r="DA211" s="207"/>
      <c r="DB211" s="194"/>
      <c r="DC211" s="198" cm="1">
        <f t="array" ref="DC211">IFERROR(MATCH(TRUE,INDEX($B$14:$B$117&gt;=DB211,0),0),"")</f>
        <v>1</v>
      </c>
      <c r="DD211" s="194">
        <f t="shared" ca="1" si="247"/>
        <v>1.3963799927016407E-2</v>
      </c>
      <c r="DG211" s="194">
        <f t="shared" si="248"/>
        <v>0</v>
      </c>
      <c r="DH211" s="19" t="e">
        <f ca="1"/>
        <v>#N/A</v>
      </c>
      <c r="DI211" s="208" t="e">
        <f t="shared" ca="1" si="249"/>
        <v>#N/A</v>
      </c>
      <c r="DJ211" s="207"/>
      <c r="DK211" s="194"/>
      <c r="DL211" s="198" cm="1">
        <f t="array" ref="DL211">IFERROR(MATCH(TRUE,INDEX($B$14:$B$117&gt;=DK211,0),0),"")</f>
        <v>1</v>
      </c>
      <c r="DM211" s="194">
        <f t="shared" ca="1" si="250"/>
        <v>1.3963799927016407E-2</v>
      </c>
      <c r="DP211" s="194">
        <f t="shared" si="251"/>
        <v>0</v>
      </c>
      <c r="DQ211" s="19" t="e">
        <f ca="1"/>
        <v>#N/A</v>
      </c>
      <c r="DR211" s="208" t="e">
        <f t="shared" ca="1" si="252"/>
        <v>#N/A</v>
      </c>
      <c r="DS211" s="207"/>
      <c r="DT211" s="194"/>
      <c r="DU211" s="198" cm="1">
        <f t="array" ref="DU211">IFERROR(MATCH(TRUE,INDEX($B$14:$B$117&gt;=DT211,0),0),"")</f>
        <v>1</v>
      </c>
      <c r="DV211" s="194">
        <f t="shared" ca="1" si="253"/>
        <v>1.3963799927016407E-2</v>
      </c>
      <c r="DY211" s="194">
        <f t="shared" si="254"/>
        <v>0</v>
      </c>
      <c r="DZ211" s="19" t="e">
        <f ca="1"/>
        <v>#N/A</v>
      </c>
      <c r="EA211" s="208" t="e">
        <f t="shared" ca="1" si="255"/>
        <v>#N/A</v>
      </c>
      <c r="EB211" s="207"/>
      <c r="EC211" s="194"/>
      <c r="ED211" s="198" cm="1">
        <f t="array" ref="ED211">IFERROR(MATCH(TRUE,INDEX($B$14:$B$117&gt;=EC211,0),0),"")</f>
        <v>1</v>
      </c>
      <c r="EE211" s="194">
        <f t="shared" ca="1" si="256"/>
        <v>1.3963799927016407E-2</v>
      </c>
      <c r="EH211" s="194">
        <f t="shared" si="257"/>
        <v>0</v>
      </c>
      <c r="EI211" s="19" t="e">
        <f ca="1"/>
        <v>#N/A</v>
      </c>
      <c r="EJ211" s="208" t="e">
        <f t="shared" ca="1" si="258"/>
        <v>#N/A</v>
      </c>
      <c r="EK211" s="207"/>
      <c r="EL211" s="194"/>
      <c r="EM211" s="198" cm="1">
        <f t="array" ref="EM211">IFERROR(MATCH(TRUE,INDEX($B$14:$B$117&gt;=EL211,0),0),"")</f>
        <v>1</v>
      </c>
      <c r="EN211" s="194">
        <f t="shared" ca="1" si="259"/>
        <v>1.3963799927016407E-2</v>
      </c>
      <c r="EQ211" s="194">
        <f t="shared" si="260"/>
        <v>0</v>
      </c>
      <c r="ER211" s="19" t="e">
        <f ca="1"/>
        <v>#N/A</v>
      </c>
      <c r="ES211" s="208" t="e">
        <f t="shared" ca="1" si="261"/>
        <v>#N/A</v>
      </c>
      <c r="ET211" s="207"/>
      <c r="EU211" s="194"/>
      <c r="EV211" s="198" cm="1">
        <f t="array" ref="EV211">IFERROR(MATCH(TRUE,INDEX($B$14:$B$117&gt;=EU211,0),0),"")</f>
        <v>1</v>
      </c>
      <c r="EW211" s="194">
        <f t="shared" ca="1" si="262"/>
        <v>1.3963799927016407E-2</v>
      </c>
      <c r="EZ211" s="194">
        <f t="shared" si="263"/>
        <v>0</v>
      </c>
      <c r="FA211" s="19" t="e">
        <f ca="1"/>
        <v>#N/A</v>
      </c>
      <c r="FB211" s="208" t="e">
        <f t="shared" ca="1" si="264"/>
        <v>#N/A</v>
      </c>
      <c r="FC211" s="207"/>
      <c r="FD211" s="194"/>
      <c r="FE211" s="198" cm="1">
        <f t="array" ref="FE211">IFERROR(MATCH(TRUE,INDEX($B$14:$B$117&gt;=FD211,0),0),"")</f>
        <v>1</v>
      </c>
      <c r="FF211" s="194">
        <f t="shared" ca="1" si="265"/>
        <v>1.3963799927016407E-2</v>
      </c>
      <c r="FI211" s="194">
        <f t="shared" si="266"/>
        <v>0</v>
      </c>
      <c r="FJ211" s="19" t="e">
        <f ca="1"/>
        <v>#N/A</v>
      </c>
      <c r="FK211" s="208" t="e">
        <f t="shared" ca="1" si="267"/>
        <v>#N/A</v>
      </c>
      <c r="FL211" s="207"/>
      <c r="FM211" s="194"/>
      <c r="FN211" s="198" cm="1">
        <f t="array" ref="FN211">IFERROR(MATCH(TRUE,INDEX($B$14:$B$117&gt;=FM211,0),0),"")</f>
        <v>1</v>
      </c>
      <c r="FO211" s="194">
        <f t="shared" ca="1" si="268"/>
        <v>1.3963799927016407E-2</v>
      </c>
      <c r="FR211" s="194">
        <f t="shared" si="269"/>
        <v>0</v>
      </c>
      <c r="FS211" s="19" t="e">
        <f ca="1"/>
        <v>#N/A</v>
      </c>
      <c r="FT211" s="208" t="e">
        <f t="shared" ca="1" si="270"/>
        <v>#N/A</v>
      </c>
      <c r="FU211" s="207"/>
      <c r="FV211" s="194"/>
      <c r="FW211" s="198" cm="1">
        <f t="array" ref="FW211">IFERROR(MATCH(TRUE,INDEX($B$14:$B$117&gt;=FV211,0),0),"")</f>
        <v>1</v>
      </c>
      <c r="FX211" s="194">
        <f t="shared" ca="1" si="271"/>
        <v>1.3963799927016407E-2</v>
      </c>
      <c r="GA211" s="194">
        <f t="shared" si="272"/>
        <v>0</v>
      </c>
      <c r="GB211" s="19" t="e">
        <f ca="1"/>
        <v>#N/A</v>
      </c>
      <c r="GC211" s="208" t="e">
        <f t="shared" ca="1" si="273"/>
        <v>#N/A</v>
      </c>
    </row>
    <row r="212" spans="6:185" x14ac:dyDescent="0.2">
      <c r="F212" s="207"/>
      <c r="G212" s="194"/>
      <c r="H212" s="198" cm="1">
        <f t="array" ref="H212">IFERROR(MATCH(TRUE,INDEX($B$14:$B$117&gt;=G212,0),0),"")</f>
        <v>1</v>
      </c>
      <c r="I212" s="194">
        <f t="shared" ca="1" si="218"/>
        <v>1.3963799927016407E-2</v>
      </c>
      <c r="L212" s="194">
        <f t="shared" si="274"/>
        <v>0</v>
      </c>
      <c r="M212" s="19">
        <f ca="1"/>
        <v>0</v>
      </c>
      <c r="N212" s="208">
        <f t="shared" ca="1" si="275"/>
        <v>0</v>
      </c>
      <c r="O212" s="207"/>
      <c r="P212" s="194"/>
      <c r="Q212" s="198" cm="1">
        <f t="array" ref="Q212">IFERROR(MATCH(TRUE,INDEX($B$14:$B$117&gt;=P212,0),0),"")</f>
        <v>1</v>
      </c>
      <c r="R212" s="194">
        <f t="shared" ca="1" si="219"/>
        <v>1.3963799927016407E-2</v>
      </c>
      <c r="U212" s="194">
        <f t="shared" si="276"/>
        <v>0</v>
      </c>
      <c r="V212" s="19">
        <f ca="1"/>
        <v>0</v>
      </c>
      <c r="W212" s="208">
        <f t="shared" ca="1" si="277"/>
        <v>0</v>
      </c>
      <c r="X212" s="207"/>
      <c r="Y212" s="194"/>
      <c r="Z212" s="198" cm="1">
        <f t="array" ref="Z212">IFERROR(MATCH(TRUE,INDEX($B$14:$B$117&gt;=Y212,0),0),"")</f>
        <v>1</v>
      </c>
      <c r="AA212" s="194">
        <f t="shared" ca="1" si="220"/>
        <v>1.3963799927016407E-2</v>
      </c>
      <c r="AD212" s="194">
        <f t="shared" si="221"/>
        <v>0</v>
      </c>
      <c r="AE212" s="19">
        <f ca="1"/>
        <v>0</v>
      </c>
      <c r="AF212" s="208">
        <f t="shared" ca="1" si="222"/>
        <v>0</v>
      </c>
      <c r="AG212" s="207"/>
      <c r="AH212" s="194"/>
      <c r="AI212" s="198" cm="1">
        <f t="array" ref="AI212">IFERROR(MATCH(TRUE,INDEX($B$14:$B$117&gt;=AH212,0),0),"")</f>
        <v>1</v>
      </c>
      <c r="AJ212" s="194">
        <f t="shared" ca="1" si="223"/>
        <v>1.3963799927016407E-2</v>
      </c>
      <c r="AM212" s="194">
        <f t="shared" si="224"/>
        <v>0</v>
      </c>
      <c r="AN212" s="19">
        <f ca="1"/>
        <v>0</v>
      </c>
      <c r="AO212" s="208">
        <f t="shared" ca="1" si="225"/>
        <v>0</v>
      </c>
      <c r="AP212" s="207"/>
      <c r="AQ212" s="194"/>
      <c r="AR212" s="198" cm="1">
        <f t="array" ref="AR212">IFERROR(MATCH(TRUE,INDEX($B$14:$B$117&gt;=AQ212,0),0),"")</f>
        <v>1</v>
      </c>
      <c r="AS212" s="194">
        <f t="shared" ca="1" si="226"/>
        <v>1.3963799927016407E-2</v>
      </c>
      <c r="AV212" s="194">
        <f t="shared" si="227"/>
        <v>0</v>
      </c>
      <c r="AW212" s="19">
        <f ca="1"/>
        <v>0</v>
      </c>
      <c r="AX212" s="208">
        <f t="shared" ca="1" si="228"/>
        <v>0</v>
      </c>
      <c r="AY212" s="207"/>
      <c r="AZ212" s="194"/>
      <c r="BA212" s="198" cm="1">
        <f t="array" ref="BA212">IFERROR(MATCH(TRUE,INDEX($B$14:$B$117&gt;=AZ212,0),0),"")</f>
        <v>1</v>
      </c>
      <c r="BB212" s="194">
        <f t="shared" ca="1" si="229"/>
        <v>1.3963799927016407E-2</v>
      </c>
      <c r="BE212" s="194">
        <f t="shared" si="230"/>
        <v>0</v>
      </c>
      <c r="BF212" s="19">
        <f ca="1"/>
        <v>0</v>
      </c>
      <c r="BG212" s="208">
        <f t="shared" ca="1" si="231"/>
        <v>0</v>
      </c>
      <c r="BH212" s="207"/>
      <c r="BI212" s="194"/>
      <c r="BJ212" s="198" cm="1">
        <f t="array" ref="BJ212">IFERROR(MATCH(TRUE,INDEX($B$14:$B$117&gt;=BI212,0),0),"")</f>
        <v>1</v>
      </c>
      <c r="BK212" s="194">
        <f t="shared" ca="1" si="232"/>
        <v>1.3963799927016407E-2</v>
      </c>
      <c r="BN212" s="194">
        <f t="shared" si="233"/>
        <v>0</v>
      </c>
      <c r="BO212" s="19">
        <f ca="1"/>
        <v>0</v>
      </c>
      <c r="BP212" s="208">
        <f t="shared" ca="1" si="234"/>
        <v>0</v>
      </c>
      <c r="BQ212" s="207"/>
      <c r="BR212" s="194"/>
      <c r="BS212" s="198" cm="1">
        <f t="array" ref="BS212">IFERROR(MATCH(TRUE,INDEX($B$14:$B$117&gt;=BR212,0),0),"")</f>
        <v>1</v>
      </c>
      <c r="BT212" s="194">
        <f t="shared" ca="1" si="235"/>
        <v>1.3963799927016407E-2</v>
      </c>
      <c r="BW212" s="194">
        <f t="shared" si="236"/>
        <v>0</v>
      </c>
      <c r="BX212" s="19">
        <f ca="1"/>
        <v>0</v>
      </c>
      <c r="BY212" s="208">
        <f t="shared" ca="1" si="237"/>
        <v>0</v>
      </c>
      <c r="BZ212" s="207"/>
      <c r="CA212" s="194"/>
      <c r="CB212" s="198" cm="1">
        <f t="array" ref="CB212">IFERROR(MATCH(TRUE,INDEX($B$14:$B$117&gt;=CA212,0),0),"")</f>
        <v>1</v>
      </c>
      <c r="CC212" s="194">
        <f t="shared" ca="1" si="238"/>
        <v>1.3963799927016407E-2</v>
      </c>
      <c r="CF212" s="194">
        <f t="shared" si="239"/>
        <v>0</v>
      </c>
      <c r="CG212" s="19">
        <f ca="1"/>
        <v>0</v>
      </c>
      <c r="CH212" s="208">
        <f t="shared" ca="1" si="240"/>
        <v>0</v>
      </c>
      <c r="CI212" s="207"/>
      <c r="CJ212" s="194"/>
      <c r="CK212" s="198" cm="1">
        <f t="array" ref="CK212">IFERROR(MATCH(TRUE,INDEX($B$14:$B$117&gt;=CJ212,0),0),"")</f>
        <v>1</v>
      </c>
      <c r="CL212" s="194">
        <f t="shared" ca="1" si="241"/>
        <v>1.3963799927016407E-2</v>
      </c>
      <c r="CO212" s="194">
        <f t="shared" si="242"/>
        <v>0</v>
      </c>
      <c r="CP212" s="19">
        <f ca="1"/>
        <v>0</v>
      </c>
      <c r="CQ212" s="208">
        <f t="shared" ca="1" si="243"/>
        <v>0</v>
      </c>
      <c r="CR212" s="207"/>
      <c r="CS212" s="194"/>
      <c r="CT212" s="198" cm="1">
        <f t="array" ref="CT212">IFERROR(MATCH(TRUE,INDEX($B$14:$B$117&gt;=CS212,0),0),"")</f>
        <v>1</v>
      </c>
      <c r="CU212" s="194">
        <f t="shared" ca="1" si="244"/>
        <v>1.3963799927016407E-2</v>
      </c>
      <c r="CX212" s="194">
        <f t="shared" si="245"/>
        <v>0</v>
      </c>
      <c r="CY212" s="19" t="e">
        <f ca="1"/>
        <v>#N/A</v>
      </c>
      <c r="CZ212" s="208" t="e">
        <f t="shared" ca="1" si="246"/>
        <v>#N/A</v>
      </c>
      <c r="DA212" s="207"/>
      <c r="DB212" s="194"/>
      <c r="DC212" s="198" cm="1">
        <f t="array" ref="DC212">IFERROR(MATCH(TRUE,INDEX($B$14:$B$117&gt;=DB212,0),0),"")</f>
        <v>1</v>
      </c>
      <c r="DD212" s="194">
        <f t="shared" ca="1" si="247"/>
        <v>1.3963799927016407E-2</v>
      </c>
      <c r="DG212" s="194">
        <f t="shared" si="248"/>
        <v>0</v>
      </c>
      <c r="DH212" s="19" t="e">
        <f ca="1"/>
        <v>#N/A</v>
      </c>
      <c r="DI212" s="208" t="e">
        <f t="shared" ca="1" si="249"/>
        <v>#N/A</v>
      </c>
      <c r="DJ212" s="207"/>
      <c r="DK212" s="194"/>
      <c r="DL212" s="198" cm="1">
        <f t="array" ref="DL212">IFERROR(MATCH(TRUE,INDEX($B$14:$B$117&gt;=DK212,0),0),"")</f>
        <v>1</v>
      </c>
      <c r="DM212" s="194">
        <f t="shared" ca="1" si="250"/>
        <v>1.3963799927016407E-2</v>
      </c>
      <c r="DP212" s="194">
        <f t="shared" si="251"/>
        <v>0</v>
      </c>
      <c r="DQ212" s="19" t="e">
        <f ca="1"/>
        <v>#N/A</v>
      </c>
      <c r="DR212" s="208" t="e">
        <f t="shared" ca="1" si="252"/>
        <v>#N/A</v>
      </c>
      <c r="DS212" s="207"/>
      <c r="DT212" s="194"/>
      <c r="DU212" s="198" cm="1">
        <f t="array" ref="DU212">IFERROR(MATCH(TRUE,INDEX($B$14:$B$117&gt;=DT212,0),0),"")</f>
        <v>1</v>
      </c>
      <c r="DV212" s="194">
        <f t="shared" ca="1" si="253"/>
        <v>1.3963799927016407E-2</v>
      </c>
      <c r="DY212" s="194">
        <f t="shared" si="254"/>
        <v>0</v>
      </c>
      <c r="DZ212" s="19" t="e">
        <f ca="1"/>
        <v>#N/A</v>
      </c>
      <c r="EA212" s="208" t="e">
        <f t="shared" ca="1" si="255"/>
        <v>#N/A</v>
      </c>
      <c r="EB212" s="207"/>
      <c r="EC212" s="194"/>
      <c r="ED212" s="198" cm="1">
        <f t="array" ref="ED212">IFERROR(MATCH(TRUE,INDEX($B$14:$B$117&gt;=EC212,0),0),"")</f>
        <v>1</v>
      </c>
      <c r="EE212" s="194">
        <f t="shared" ca="1" si="256"/>
        <v>1.3963799927016407E-2</v>
      </c>
      <c r="EH212" s="194">
        <f t="shared" si="257"/>
        <v>0</v>
      </c>
      <c r="EI212" s="19" t="e">
        <f ca="1"/>
        <v>#N/A</v>
      </c>
      <c r="EJ212" s="208" t="e">
        <f t="shared" ca="1" si="258"/>
        <v>#N/A</v>
      </c>
      <c r="EK212" s="207"/>
      <c r="EL212" s="194"/>
      <c r="EM212" s="198" cm="1">
        <f t="array" ref="EM212">IFERROR(MATCH(TRUE,INDEX($B$14:$B$117&gt;=EL212,0),0),"")</f>
        <v>1</v>
      </c>
      <c r="EN212" s="194">
        <f t="shared" ca="1" si="259"/>
        <v>1.3963799927016407E-2</v>
      </c>
      <c r="EQ212" s="194">
        <f t="shared" si="260"/>
        <v>0</v>
      </c>
      <c r="ER212" s="19" t="e">
        <f ca="1"/>
        <v>#N/A</v>
      </c>
      <c r="ES212" s="208" t="e">
        <f t="shared" ca="1" si="261"/>
        <v>#N/A</v>
      </c>
      <c r="ET212" s="207"/>
      <c r="EU212" s="194"/>
      <c r="EV212" s="198" cm="1">
        <f t="array" ref="EV212">IFERROR(MATCH(TRUE,INDEX($B$14:$B$117&gt;=EU212,0),0),"")</f>
        <v>1</v>
      </c>
      <c r="EW212" s="194">
        <f t="shared" ca="1" si="262"/>
        <v>1.3963799927016407E-2</v>
      </c>
      <c r="EZ212" s="194">
        <f t="shared" si="263"/>
        <v>0</v>
      </c>
      <c r="FA212" s="19" t="e">
        <f ca="1"/>
        <v>#N/A</v>
      </c>
      <c r="FB212" s="208" t="e">
        <f t="shared" ca="1" si="264"/>
        <v>#N/A</v>
      </c>
      <c r="FC212" s="207"/>
      <c r="FD212" s="194"/>
      <c r="FE212" s="198" cm="1">
        <f t="array" ref="FE212">IFERROR(MATCH(TRUE,INDEX($B$14:$B$117&gt;=FD212,0),0),"")</f>
        <v>1</v>
      </c>
      <c r="FF212" s="194">
        <f t="shared" ca="1" si="265"/>
        <v>1.3963799927016407E-2</v>
      </c>
      <c r="FI212" s="194">
        <f t="shared" si="266"/>
        <v>0</v>
      </c>
      <c r="FJ212" s="19" t="e">
        <f ca="1"/>
        <v>#N/A</v>
      </c>
      <c r="FK212" s="208" t="e">
        <f t="shared" ca="1" si="267"/>
        <v>#N/A</v>
      </c>
      <c r="FL212" s="207"/>
      <c r="FM212" s="194"/>
      <c r="FN212" s="198" cm="1">
        <f t="array" ref="FN212">IFERROR(MATCH(TRUE,INDEX($B$14:$B$117&gt;=FM212,0),0),"")</f>
        <v>1</v>
      </c>
      <c r="FO212" s="194">
        <f t="shared" ca="1" si="268"/>
        <v>1.3963799927016407E-2</v>
      </c>
      <c r="FR212" s="194">
        <f t="shared" si="269"/>
        <v>0</v>
      </c>
      <c r="FS212" s="19" t="e">
        <f ca="1"/>
        <v>#N/A</v>
      </c>
      <c r="FT212" s="208" t="e">
        <f t="shared" ca="1" si="270"/>
        <v>#N/A</v>
      </c>
      <c r="FU212" s="207"/>
      <c r="FV212" s="194"/>
      <c r="FW212" s="198" cm="1">
        <f t="array" ref="FW212">IFERROR(MATCH(TRUE,INDEX($B$14:$B$117&gt;=FV212,0),0),"")</f>
        <v>1</v>
      </c>
      <c r="FX212" s="194">
        <f t="shared" ca="1" si="271"/>
        <v>1.3963799927016407E-2</v>
      </c>
      <c r="GA212" s="194">
        <f t="shared" si="272"/>
        <v>0</v>
      </c>
      <c r="GB212" s="19" t="e">
        <f ca="1"/>
        <v>#N/A</v>
      </c>
      <c r="GC212" s="208" t="e">
        <f t="shared" ca="1" si="273"/>
        <v>#N/A</v>
      </c>
    </row>
    <row r="213" spans="6:185" x14ac:dyDescent="0.2">
      <c r="F213" s="207"/>
      <c r="G213" s="194"/>
      <c r="H213" s="198" cm="1">
        <f t="array" ref="H213">IFERROR(MATCH(TRUE,INDEX($B$14:$B$117&gt;=G213,0),0),"")</f>
        <v>1</v>
      </c>
      <c r="I213" s="194">
        <f t="shared" ca="1" si="218"/>
        <v>1.3963799927016407E-2</v>
      </c>
      <c r="L213" s="194">
        <f t="shared" si="274"/>
        <v>0</v>
      </c>
      <c r="M213" s="19">
        <f ca="1"/>
        <v>0</v>
      </c>
      <c r="N213" s="208">
        <f t="shared" ca="1" si="275"/>
        <v>0</v>
      </c>
      <c r="O213" s="207"/>
      <c r="P213" s="194"/>
      <c r="Q213" s="198" cm="1">
        <f t="array" ref="Q213">IFERROR(MATCH(TRUE,INDEX($B$14:$B$117&gt;=P213,0),0),"")</f>
        <v>1</v>
      </c>
      <c r="R213" s="194">
        <f t="shared" ca="1" si="219"/>
        <v>1.3963799927016407E-2</v>
      </c>
      <c r="U213" s="194">
        <f t="shared" si="276"/>
        <v>0</v>
      </c>
      <c r="V213" s="19">
        <f ca="1"/>
        <v>0</v>
      </c>
      <c r="W213" s="208">
        <f t="shared" ca="1" si="277"/>
        <v>0</v>
      </c>
      <c r="X213" s="207"/>
      <c r="Y213" s="194"/>
      <c r="Z213" s="198" cm="1">
        <f t="array" ref="Z213">IFERROR(MATCH(TRUE,INDEX($B$14:$B$117&gt;=Y213,0),0),"")</f>
        <v>1</v>
      </c>
      <c r="AA213" s="194">
        <f t="shared" ca="1" si="220"/>
        <v>1.3963799927016407E-2</v>
      </c>
      <c r="AD213" s="194">
        <f t="shared" si="221"/>
        <v>0</v>
      </c>
      <c r="AE213" s="19">
        <f ca="1"/>
        <v>0</v>
      </c>
      <c r="AF213" s="208">
        <f t="shared" ca="1" si="222"/>
        <v>0</v>
      </c>
      <c r="AG213" s="207"/>
      <c r="AH213" s="194"/>
      <c r="AI213" s="198" cm="1">
        <f t="array" ref="AI213">IFERROR(MATCH(TRUE,INDEX($B$14:$B$117&gt;=AH213,0),0),"")</f>
        <v>1</v>
      </c>
      <c r="AJ213" s="194">
        <f t="shared" ca="1" si="223"/>
        <v>1.3963799927016407E-2</v>
      </c>
      <c r="AM213" s="194">
        <f t="shared" si="224"/>
        <v>0</v>
      </c>
      <c r="AN213" s="19">
        <f ca="1"/>
        <v>0</v>
      </c>
      <c r="AO213" s="208">
        <f t="shared" ca="1" si="225"/>
        <v>0</v>
      </c>
      <c r="AP213" s="207"/>
      <c r="AQ213" s="194"/>
      <c r="AR213" s="198" cm="1">
        <f t="array" ref="AR213">IFERROR(MATCH(TRUE,INDEX($B$14:$B$117&gt;=AQ213,0),0),"")</f>
        <v>1</v>
      </c>
      <c r="AS213" s="194">
        <f t="shared" ca="1" si="226"/>
        <v>1.3963799927016407E-2</v>
      </c>
      <c r="AV213" s="194">
        <f t="shared" si="227"/>
        <v>0</v>
      </c>
      <c r="AW213" s="19">
        <f ca="1"/>
        <v>0</v>
      </c>
      <c r="AX213" s="208">
        <f t="shared" ca="1" si="228"/>
        <v>0</v>
      </c>
      <c r="AY213" s="207"/>
      <c r="AZ213" s="194"/>
      <c r="BA213" s="198" cm="1">
        <f t="array" ref="BA213">IFERROR(MATCH(TRUE,INDEX($B$14:$B$117&gt;=AZ213,0),0),"")</f>
        <v>1</v>
      </c>
      <c r="BB213" s="194">
        <f t="shared" ca="1" si="229"/>
        <v>1.3963799927016407E-2</v>
      </c>
      <c r="BE213" s="194">
        <f t="shared" si="230"/>
        <v>0</v>
      </c>
      <c r="BF213" s="19">
        <f ca="1"/>
        <v>0</v>
      </c>
      <c r="BG213" s="208">
        <f t="shared" ca="1" si="231"/>
        <v>0</v>
      </c>
      <c r="BH213" s="207"/>
      <c r="BI213" s="194"/>
      <c r="BJ213" s="198" cm="1">
        <f t="array" ref="BJ213">IFERROR(MATCH(TRUE,INDEX($B$14:$B$117&gt;=BI213,0),0),"")</f>
        <v>1</v>
      </c>
      <c r="BK213" s="194">
        <f t="shared" ca="1" si="232"/>
        <v>1.3963799927016407E-2</v>
      </c>
      <c r="BN213" s="194">
        <f t="shared" si="233"/>
        <v>0</v>
      </c>
      <c r="BO213" s="19">
        <f ca="1"/>
        <v>0</v>
      </c>
      <c r="BP213" s="208">
        <f t="shared" ca="1" si="234"/>
        <v>0</v>
      </c>
      <c r="BQ213" s="207"/>
      <c r="BR213" s="194"/>
      <c r="BS213" s="198" cm="1">
        <f t="array" ref="BS213">IFERROR(MATCH(TRUE,INDEX($B$14:$B$117&gt;=BR213,0),0),"")</f>
        <v>1</v>
      </c>
      <c r="BT213" s="194">
        <f t="shared" ca="1" si="235"/>
        <v>1.3963799927016407E-2</v>
      </c>
      <c r="BW213" s="194">
        <f t="shared" si="236"/>
        <v>0</v>
      </c>
      <c r="BX213" s="19">
        <f ca="1"/>
        <v>0</v>
      </c>
      <c r="BY213" s="208">
        <f t="shared" ca="1" si="237"/>
        <v>0</v>
      </c>
      <c r="BZ213" s="207"/>
      <c r="CA213" s="194"/>
      <c r="CB213" s="198" cm="1">
        <f t="array" ref="CB213">IFERROR(MATCH(TRUE,INDEX($B$14:$B$117&gt;=CA213,0),0),"")</f>
        <v>1</v>
      </c>
      <c r="CC213" s="194">
        <f t="shared" ca="1" si="238"/>
        <v>1.3963799927016407E-2</v>
      </c>
      <c r="CF213" s="194">
        <f t="shared" si="239"/>
        <v>0</v>
      </c>
      <c r="CG213" s="19">
        <f ca="1"/>
        <v>0</v>
      </c>
      <c r="CH213" s="208">
        <f t="shared" ca="1" si="240"/>
        <v>0</v>
      </c>
      <c r="CI213" s="207"/>
      <c r="CJ213" s="194"/>
      <c r="CK213" s="198" cm="1">
        <f t="array" ref="CK213">IFERROR(MATCH(TRUE,INDEX($B$14:$B$117&gt;=CJ213,0),0),"")</f>
        <v>1</v>
      </c>
      <c r="CL213" s="194">
        <f t="shared" ca="1" si="241"/>
        <v>1.3963799927016407E-2</v>
      </c>
      <c r="CO213" s="194">
        <f t="shared" si="242"/>
        <v>0</v>
      </c>
      <c r="CP213" s="19">
        <f ca="1"/>
        <v>0</v>
      </c>
      <c r="CQ213" s="208">
        <f t="shared" ca="1" si="243"/>
        <v>0</v>
      </c>
      <c r="CR213" s="207"/>
      <c r="CS213" s="194"/>
      <c r="CT213" s="198" cm="1">
        <f t="array" ref="CT213">IFERROR(MATCH(TRUE,INDEX($B$14:$B$117&gt;=CS213,0),0),"")</f>
        <v>1</v>
      </c>
      <c r="CU213" s="194">
        <f t="shared" ca="1" si="244"/>
        <v>1.3963799927016407E-2</v>
      </c>
      <c r="CX213" s="194">
        <f t="shared" si="245"/>
        <v>0</v>
      </c>
      <c r="CY213" s="19" t="e">
        <f ca="1"/>
        <v>#N/A</v>
      </c>
      <c r="CZ213" s="208" t="e">
        <f t="shared" ca="1" si="246"/>
        <v>#N/A</v>
      </c>
      <c r="DA213" s="207"/>
      <c r="DB213" s="194"/>
      <c r="DC213" s="198" cm="1">
        <f t="array" ref="DC213">IFERROR(MATCH(TRUE,INDEX($B$14:$B$117&gt;=DB213,0),0),"")</f>
        <v>1</v>
      </c>
      <c r="DD213" s="194">
        <f t="shared" ca="1" si="247"/>
        <v>1.3963799927016407E-2</v>
      </c>
      <c r="DG213" s="194">
        <f t="shared" si="248"/>
        <v>0</v>
      </c>
      <c r="DH213" s="19" t="e">
        <f ca="1"/>
        <v>#N/A</v>
      </c>
      <c r="DI213" s="208" t="e">
        <f t="shared" ca="1" si="249"/>
        <v>#N/A</v>
      </c>
      <c r="DJ213" s="207"/>
      <c r="DK213" s="194"/>
      <c r="DL213" s="198" cm="1">
        <f t="array" ref="DL213">IFERROR(MATCH(TRUE,INDEX($B$14:$B$117&gt;=DK213,0),0),"")</f>
        <v>1</v>
      </c>
      <c r="DM213" s="194">
        <f t="shared" ca="1" si="250"/>
        <v>1.3963799927016407E-2</v>
      </c>
      <c r="DP213" s="194">
        <f t="shared" si="251"/>
        <v>0</v>
      </c>
      <c r="DQ213" s="19" t="e">
        <f ca="1"/>
        <v>#N/A</v>
      </c>
      <c r="DR213" s="208" t="e">
        <f t="shared" ca="1" si="252"/>
        <v>#N/A</v>
      </c>
      <c r="DS213" s="207"/>
      <c r="DT213" s="194"/>
      <c r="DU213" s="198" cm="1">
        <f t="array" ref="DU213">IFERROR(MATCH(TRUE,INDEX($B$14:$B$117&gt;=DT213,0),0),"")</f>
        <v>1</v>
      </c>
      <c r="DV213" s="194">
        <f t="shared" ca="1" si="253"/>
        <v>1.3963799927016407E-2</v>
      </c>
      <c r="DY213" s="194">
        <f t="shared" si="254"/>
        <v>0</v>
      </c>
      <c r="DZ213" s="19" t="e">
        <f ca="1"/>
        <v>#N/A</v>
      </c>
      <c r="EA213" s="208" t="e">
        <f t="shared" ca="1" si="255"/>
        <v>#N/A</v>
      </c>
      <c r="EB213" s="207"/>
      <c r="EC213" s="194"/>
      <c r="ED213" s="198" cm="1">
        <f t="array" ref="ED213">IFERROR(MATCH(TRUE,INDEX($B$14:$B$117&gt;=EC213,0),0),"")</f>
        <v>1</v>
      </c>
      <c r="EE213" s="194">
        <f t="shared" ca="1" si="256"/>
        <v>1.3963799927016407E-2</v>
      </c>
      <c r="EH213" s="194">
        <f t="shared" si="257"/>
        <v>0</v>
      </c>
      <c r="EI213" s="19" t="e">
        <f ca="1"/>
        <v>#N/A</v>
      </c>
      <c r="EJ213" s="208" t="e">
        <f t="shared" ca="1" si="258"/>
        <v>#N/A</v>
      </c>
      <c r="EK213" s="207"/>
      <c r="EL213" s="194"/>
      <c r="EM213" s="198" cm="1">
        <f t="array" ref="EM213">IFERROR(MATCH(TRUE,INDEX($B$14:$B$117&gt;=EL213,0),0),"")</f>
        <v>1</v>
      </c>
      <c r="EN213" s="194">
        <f t="shared" ca="1" si="259"/>
        <v>1.3963799927016407E-2</v>
      </c>
      <c r="EQ213" s="194">
        <f t="shared" si="260"/>
        <v>0</v>
      </c>
      <c r="ER213" s="19" t="e">
        <f ca="1"/>
        <v>#N/A</v>
      </c>
      <c r="ES213" s="208" t="e">
        <f t="shared" ca="1" si="261"/>
        <v>#N/A</v>
      </c>
      <c r="ET213" s="207"/>
      <c r="EU213" s="194"/>
      <c r="EV213" s="198" cm="1">
        <f t="array" ref="EV213">IFERROR(MATCH(TRUE,INDEX($B$14:$B$117&gt;=EU213,0),0),"")</f>
        <v>1</v>
      </c>
      <c r="EW213" s="194">
        <f t="shared" ca="1" si="262"/>
        <v>1.3963799927016407E-2</v>
      </c>
      <c r="EZ213" s="194">
        <f t="shared" si="263"/>
        <v>0</v>
      </c>
      <c r="FA213" s="19" t="e">
        <f ca="1"/>
        <v>#N/A</v>
      </c>
      <c r="FB213" s="208" t="e">
        <f t="shared" ca="1" si="264"/>
        <v>#N/A</v>
      </c>
      <c r="FC213" s="207"/>
      <c r="FD213" s="194"/>
      <c r="FE213" s="198" cm="1">
        <f t="array" ref="FE213">IFERROR(MATCH(TRUE,INDEX($B$14:$B$117&gt;=FD213,0),0),"")</f>
        <v>1</v>
      </c>
      <c r="FF213" s="194">
        <f t="shared" ca="1" si="265"/>
        <v>1.3963799927016407E-2</v>
      </c>
      <c r="FI213" s="194">
        <f t="shared" si="266"/>
        <v>0</v>
      </c>
      <c r="FJ213" s="19" t="e">
        <f ca="1"/>
        <v>#N/A</v>
      </c>
      <c r="FK213" s="208" t="e">
        <f t="shared" ca="1" si="267"/>
        <v>#N/A</v>
      </c>
      <c r="FL213" s="207"/>
      <c r="FM213" s="194"/>
      <c r="FN213" s="198" cm="1">
        <f t="array" ref="FN213">IFERROR(MATCH(TRUE,INDEX($B$14:$B$117&gt;=FM213,0),0),"")</f>
        <v>1</v>
      </c>
      <c r="FO213" s="194">
        <f t="shared" ca="1" si="268"/>
        <v>1.3963799927016407E-2</v>
      </c>
      <c r="FR213" s="194">
        <f t="shared" si="269"/>
        <v>0</v>
      </c>
      <c r="FS213" s="19" t="e">
        <f ca="1"/>
        <v>#N/A</v>
      </c>
      <c r="FT213" s="208" t="e">
        <f t="shared" ca="1" si="270"/>
        <v>#N/A</v>
      </c>
      <c r="FU213" s="207"/>
      <c r="FV213" s="194"/>
      <c r="FW213" s="198" cm="1">
        <f t="array" ref="FW213">IFERROR(MATCH(TRUE,INDEX($B$14:$B$117&gt;=FV213,0),0),"")</f>
        <v>1</v>
      </c>
      <c r="FX213" s="194">
        <f t="shared" ca="1" si="271"/>
        <v>1.3963799927016407E-2</v>
      </c>
      <c r="GA213" s="194">
        <f t="shared" si="272"/>
        <v>0</v>
      </c>
      <c r="GB213" s="19" t="e">
        <f ca="1"/>
        <v>#N/A</v>
      </c>
      <c r="GC213" s="208" t="e">
        <f t="shared" ca="1" si="273"/>
        <v>#N/A</v>
      </c>
    </row>
    <row r="214" spans="6:185" x14ac:dyDescent="0.2">
      <c r="F214" s="207"/>
      <c r="G214" s="194"/>
      <c r="H214" s="198" cm="1">
        <f t="array" ref="H214">IFERROR(MATCH(TRUE,INDEX($B$14:$B$117&gt;=G214,0),0),"")</f>
        <v>1</v>
      </c>
      <c r="I214" s="194">
        <f t="shared" ca="1" si="218"/>
        <v>1.3963799927016407E-2</v>
      </c>
      <c r="L214" s="194">
        <f t="shared" si="274"/>
        <v>0</v>
      </c>
      <c r="M214" s="19">
        <f ca="1"/>
        <v>0</v>
      </c>
      <c r="N214" s="208">
        <f t="shared" ca="1" si="275"/>
        <v>0</v>
      </c>
      <c r="O214" s="207"/>
      <c r="P214" s="194"/>
      <c r="Q214" s="198" cm="1">
        <f t="array" ref="Q214">IFERROR(MATCH(TRUE,INDEX($B$14:$B$117&gt;=P214,0),0),"")</f>
        <v>1</v>
      </c>
      <c r="R214" s="194">
        <f t="shared" ca="1" si="219"/>
        <v>1.3963799927016407E-2</v>
      </c>
      <c r="U214" s="194">
        <f t="shared" si="276"/>
        <v>0</v>
      </c>
      <c r="V214" s="19">
        <f ca="1"/>
        <v>0</v>
      </c>
      <c r="W214" s="208">
        <f t="shared" ca="1" si="277"/>
        <v>0</v>
      </c>
      <c r="X214" s="207"/>
      <c r="Y214" s="194"/>
      <c r="Z214" s="198" cm="1">
        <f t="array" ref="Z214">IFERROR(MATCH(TRUE,INDEX($B$14:$B$117&gt;=Y214,0),0),"")</f>
        <v>1</v>
      </c>
      <c r="AA214" s="194">
        <f t="shared" ca="1" si="220"/>
        <v>1.3963799927016407E-2</v>
      </c>
      <c r="AD214" s="194">
        <f t="shared" si="221"/>
        <v>0</v>
      </c>
      <c r="AE214" s="19">
        <f ca="1"/>
        <v>0</v>
      </c>
      <c r="AF214" s="208">
        <f t="shared" ca="1" si="222"/>
        <v>0</v>
      </c>
      <c r="AG214" s="207"/>
      <c r="AH214" s="194"/>
      <c r="AI214" s="198" cm="1">
        <f t="array" ref="AI214">IFERROR(MATCH(TRUE,INDEX($B$14:$B$117&gt;=AH214,0),0),"")</f>
        <v>1</v>
      </c>
      <c r="AJ214" s="194">
        <f t="shared" ca="1" si="223"/>
        <v>1.3963799927016407E-2</v>
      </c>
      <c r="AM214" s="194">
        <f t="shared" si="224"/>
        <v>0</v>
      </c>
      <c r="AN214" s="19">
        <f ca="1"/>
        <v>0</v>
      </c>
      <c r="AO214" s="208">
        <f t="shared" ca="1" si="225"/>
        <v>0</v>
      </c>
      <c r="AP214" s="207"/>
      <c r="AQ214" s="194"/>
      <c r="AR214" s="198" cm="1">
        <f t="array" ref="AR214">IFERROR(MATCH(TRUE,INDEX($B$14:$B$117&gt;=AQ214,0),0),"")</f>
        <v>1</v>
      </c>
      <c r="AS214" s="194">
        <f t="shared" ca="1" si="226"/>
        <v>1.3963799927016407E-2</v>
      </c>
      <c r="AV214" s="194">
        <f t="shared" si="227"/>
        <v>0</v>
      </c>
      <c r="AW214" s="19">
        <f ca="1"/>
        <v>0</v>
      </c>
      <c r="AX214" s="208">
        <f t="shared" ca="1" si="228"/>
        <v>0</v>
      </c>
      <c r="AY214" s="207"/>
      <c r="AZ214" s="194"/>
      <c r="BA214" s="198" cm="1">
        <f t="array" ref="BA214">IFERROR(MATCH(TRUE,INDEX($B$14:$B$117&gt;=AZ214,0),0),"")</f>
        <v>1</v>
      </c>
      <c r="BB214" s="194">
        <f t="shared" ca="1" si="229"/>
        <v>1.3963799927016407E-2</v>
      </c>
      <c r="BE214" s="194">
        <f t="shared" si="230"/>
        <v>0</v>
      </c>
      <c r="BF214" s="19">
        <f ca="1"/>
        <v>0</v>
      </c>
      <c r="BG214" s="208">
        <f t="shared" ca="1" si="231"/>
        <v>0</v>
      </c>
      <c r="BH214" s="207"/>
      <c r="BI214" s="194"/>
      <c r="BJ214" s="198" cm="1">
        <f t="array" ref="BJ214">IFERROR(MATCH(TRUE,INDEX($B$14:$B$117&gt;=BI214,0),0),"")</f>
        <v>1</v>
      </c>
      <c r="BK214" s="194">
        <f t="shared" ca="1" si="232"/>
        <v>1.3963799927016407E-2</v>
      </c>
      <c r="BN214" s="194">
        <f t="shared" si="233"/>
        <v>0</v>
      </c>
      <c r="BO214" s="19">
        <f ca="1"/>
        <v>0</v>
      </c>
      <c r="BP214" s="208">
        <f t="shared" ca="1" si="234"/>
        <v>0</v>
      </c>
      <c r="BQ214" s="207"/>
      <c r="BR214" s="194"/>
      <c r="BS214" s="198" cm="1">
        <f t="array" ref="BS214">IFERROR(MATCH(TRUE,INDEX($B$14:$B$117&gt;=BR214,0),0),"")</f>
        <v>1</v>
      </c>
      <c r="BT214" s="194">
        <f t="shared" ca="1" si="235"/>
        <v>1.3963799927016407E-2</v>
      </c>
      <c r="BW214" s="194">
        <f t="shared" si="236"/>
        <v>0</v>
      </c>
      <c r="BX214" s="19">
        <f ca="1"/>
        <v>0</v>
      </c>
      <c r="BY214" s="208">
        <f t="shared" ca="1" si="237"/>
        <v>0</v>
      </c>
      <c r="BZ214" s="207"/>
      <c r="CA214" s="194"/>
      <c r="CB214" s="198" cm="1">
        <f t="array" ref="CB214">IFERROR(MATCH(TRUE,INDEX($B$14:$B$117&gt;=CA214,0),0),"")</f>
        <v>1</v>
      </c>
      <c r="CC214" s="194">
        <f t="shared" ca="1" si="238"/>
        <v>1.3963799927016407E-2</v>
      </c>
      <c r="CF214" s="194">
        <f t="shared" si="239"/>
        <v>0</v>
      </c>
      <c r="CG214" s="19">
        <f ca="1"/>
        <v>0</v>
      </c>
      <c r="CH214" s="208">
        <f t="shared" ca="1" si="240"/>
        <v>0</v>
      </c>
      <c r="CI214" s="207"/>
      <c r="CJ214" s="194"/>
      <c r="CK214" s="198" cm="1">
        <f t="array" ref="CK214">IFERROR(MATCH(TRUE,INDEX($B$14:$B$117&gt;=CJ214,0),0),"")</f>
        <v>1</v>
      </c>
      <c r="CL214" s="194">
        <f t="shared" ca="1" si="241"/>
        <v>1.3963799927016407E-2</v>
      </c>
      <c r="CO214" s="194">
        <f t="shared" si="242"/>
        <v>0</v>
      </c>
      <c r="CP214" s="19">
        <f ca="1"/>
        <v>0</v>
      </c>
      <c r="CQ214" s="208">
        <f t="shared" ca="1" si="243"/>
        <v>0</v>
      </c>
      <c r="CR214" s="207"/>
      <c r="CS214" s="194"/>
      <c r="CT214" s="198" cm="1">
        <f t="array" ref="CT214">IFERROR(MATCH(TRUE,INDEX($B$14:$B$117&gt;=CS214,0),0),"")</f>
        <v>1</v>
      </c>
      <c r="CU214" s="194">
        <f t="shared" ca="1" si="244"/>
        <v>1.3963799927016407E-2</v>
      </c>
      <c r="CX214" s="194">
        <f t="shared" si="245"/>
        <v>0</v>
      </c>
      <c r="CY214" s="19" t="e">
        <f ca="1"/>
        <v>#N/A</v>
      </c>
      <c r="CZ214" s="208" t="e">
        <f t="shared" ca="1" si="246"/>
        <v>#N/A</v>
      </c>
      <c r="DA214" s="207"/>
      <c r="DB214" s="194"/>
      <c r="DC214" s="198" cm="1">
        <f t="array" ref="DC214">IFERROR(MATCH(TRUE,INDEX($B$14:$B$117&gt;=DB214,0),0),"")</f>
        <v>1</v>
      </c>
      <c r="DD214" s="194">
        <f t="shared" ca="1" si="247"/>
        <v>1.3963799927016407E-2</v>
      </c>
      <c r="DG214" s="194">
        <f t="shared" si="248"/>
        <v>0</v>
      </c>
      <c r="DH214" s="19" t="e">
        <f ca="1"/>
        <v>#N/A</v>
      </c>
      <c r="DI214" s="208" t="e">
        <f t="shared" ca="1" si="249"/>
        <v>#N/A</v>
      </c>
      <c r="DJ214" s="207"/>
      <c r="DK214" s="194"/>
      <c r="DL214" s="198" cm="1">
        <f t="array" ref="DL214">IFERROR(MATCH(TRUE,INDEX($B$14:$B$117&gt;=DK214,0),0),"")</f>
        <v>1</v>
      </c>
      <c r="DM214" s="194">
        <f t="shared" ca="1" si="250"/>
        <v>1.3963799927016407E-2</v>
      </c>
      <c r="DP214" s="194">
        <f t="shared" si="251"/>
        <v>0</v>
      </c>
      <c r="DQ214" s="19" t="e">
        <f ca="1"/>
        <v>#N/A</v>
      </c>
      <c r="DR214" s="208" t="e">
        <f t="shared" ca="1" si="252"/>
        <v>#N/A</v>
      </c>
      <c r="DS214" s="207"/>
      <c r="DT214" s="194"/>
      <c r="DU214" s="198" cm="1">
        <f t="array" ref="DU214">IFERROR(MATCH(TRUE,INDEX($B$14:$B$117&gt;=DT214,0),0),"")</f>
        <v>1</v>
      </c>
      <c r="DV214" s="194">
        <f t="shared" ca="1" si="253"/>
        <v>1.3963799927016407E-2</v>
      </c>
      <c r="DY214" s="194">
        <f t="shared" si="254"/>
        <v>0</v>
      </c>
      <c r="DZ214" s="19" t="e">
        <f ca="1"/>
        <v>#N/A</v>
      </c>
      <c r="EA214" s="208" t="e">
        <f t="shared" ca="1" si="255"/>
        <v>#N/A</v>
      </c>
      <c r="EB214" s="207"/>
      <c r="EC214" s="194"/>
      <c r="ED214" s="198" cm="1">
        <f t="array" ref="ED214">IFERROR(MATCH(TRUE,INDEX($B$14:$B$117&gt;=EC214,0),0),"")</f>
        <v>1</v>
      </c>
      <c r="EE214" s="194">
        <f t="shared" ca="1" si="256"/>
        <v>1.3963799927016407E-2</v>
      </c>
      <c r="EH214" s="194">
        <f t="shared" si="257"/>
        <v>0</v>
      </c>
      <c r="EI214" s="19" t="e">
        <f ca="1"/>
        <v>#N/A</v>
      </c>
      <c r="EJ214" s="208" t="e">
        <f t="shared" ca="1" si="258"/>
        <v>#N/A</v>
      </c>
      <c r="EK214" s="207"/>
      <c r="EL214" s="194"/>
      <c r="EM214" s="198" cm="1">
        <f t="array" ref="EM214">IFERROR(MATCH(TRUE,INDEX($B$14:$B$117&gt;=EL214,0),0),"")</f>
        <v>1</v>
      </c>
      <c r="EN214" s="194">
        <f t="shared" ca="1" si="259"/>
        <v>1.3963799927016407E-2</v>
      </c>
      <c r="EQ214" s="194">
        <f t="shared" si="260"/>
        <v>0</v>
      </c>
      <c r="ER214" s="19" t="e">
        <f ca="1"/>
        <v>#N/A</v>
      </c>
      <c r="ES214" s="208" t="e">
        <f t="shared" ca="1" si="261"/>
        <v>#N/A</v>
      </c>
      <c r="ET214" s="207"/>
      <c r="EU214" s="194"/>
      <c r="EV214" s="198" cm="1">
        <f t="array" ref="EV214">IFERROR(MATCH(TRUE,INDEX($B$14:$B$117&gt;=EU214,0),0),"")</f>
        <v>1</v>
      </c>
      <c r="EW214" s="194">
        <f t="shared" ca="1" si="262"/>
        <v>1.3963799927016407E-2</v>
      </c>
      <c r="EZ214" s="194">
        <f t="shared" si="263"/>
        <v>0</v>
      </c>
      <c r="FA214" s="19" t="e">
        <f ca="1"/>
        <v>#N/A</v>
      </c>
      <c r="FB214" s="208" t="e">
        <f t="shared" ca="1" si="264"/>
        <v>#N/A</v>
      </c>
      <c r="FC214" s="207"/>
      <c r="FD214" s="194"/>
      <c r="FE214" s="198" cm="1">
        <f t="array" ref="FE214">IFERROR(MATCH(TRUE,INDEX($B$14:$B$117&gt;=FD214,0),0),"")</f>
        <v>1</v>
      </c>
      <c r="FF214" s="194">
        <f t="shared" ca="1" si="265"/>
        <v>1.3963799927016407E-2</v>
      </c>
      <c r="FI214" s="194">
        <f t="shared" si="266"/>
        <v>0</v>
      </c>
      <c r="FJ214" s="19" t="e">
        <f ca="1"/>
        <v>#N/A</v>
      </c>
      <c r="FK214" s="208" t="e">
        <f t="shared" ca="1" si="267"/>
        <v>#N/A</v>
      </c>
      <c r="FL214" s="207"/>
      <c r="FM214" s="194"/>
      <c r="FN214" s="198" cm="1">
        <f t="array" ref="FN214">IFERROR(MATCH(TRUE,INDEX($B$14:$B$117&gt;=FM214,0),0),"")</f>
        <v>1</v>
      </c>
      <c r="FO214" s="194">
        <f t="shared" ca="1" si="268"/>
        <v>1.3963799927016407E-2</v>
      </c>
      <c r="FR214" s="194">
        <f t="shared" si="269"/>
        <v>0</v>
      </c>
      <c r="FS214" s="19" t="e">
        <f ca="1"/>
        <v>#N/A</v>
      </c>
      <c r="FT214" s="208" t="e">
        <f t="shared" ca="1" si="270"/>
        <v>#N/A</v>
      </c>
      <c r="FU214" s="207"/>
      <c r="FV214" s="194"/>
      <c r="FW214" s="198" cm="1">
        <f t="array" ref="FW214">IFERROR(MATCH(TRUE,INDEX($B$14:$B$117&gt;=FV214,0),0),"")</f>
        <v>1</v>
      </c>
      <c r="FX214" s="194">
        <f t="shared" ca="1" si="271"/>
        <v>1.3963799927016407E-2</v>
      </c>
      <c r="GA214" s="194">
        <f t="shared" si="272"/>
        <v>0</v>
      </c>
      <c r="GB214" s="19" t="e">
        <f ca="1"/>
        <v>#N/A</v>
      </c>
      <c r="GC214" s="208" t="e">
        <f t="shared" ca="1" si="273"/>
        <v>#N/A</v>
      </c>
    </row>
    <row r="215" spans="6:185" x14ac:dyDescent="0.2">
      <c r="F215" s="207"/>
      <c r="G215" s="194"/>
      <c r="H215" s="198" cm="1">
        <f t="array" ref="H215">IFERROR(MATCH(TRUE,INDEX($B$14:$B$117&gt;=G215,0),0),"")</f>
        <v>1</v>
      </c>
      <c r="I215" s="194">
        <f t="shared" ca="1" si="218"/>
        <v>1.3963799927016407E-2</v>
      </c>
      <c r="L215" s="194">
        <f t="shared" si="274"/>
        <v>0</v>
      </c>
      <c r="M215" s="19">
        <f ca="1"/>
        <v>0</v>
      </c>
      <c r="N215" s="208">
        <f t="shared" ca="1" si="275"/>
        <v>0</v>
      </c>
      <c r="O215" s="207"/>
      <c r="P215" s="194"/>
      <c r="Q215" s="198" cm="1">
        <f t="array" ref="Q215">IFERROR(MATCH(TRUE,INDEX($B$14:$B$117&gt;=P215,0),0),"")</f>
        <v>1</v>
      </c>
      <c r="R215" s="194">
        <f t="shared" ca="1" si="219"/>
        <v>1.3963799927016407E-2</v>
      </c>
      <c r="U215" s="194">
        <f t="shared" si="276"/>
        <v>0</v>
      </c>
      <c r="V215" s="19">
        <f ca="1"/>
        <v>0</v>
      </c>
      <c r="W215" s="208">
        <f t="shared" ca="1" si="277"/>
        <v>0</v>
      </c>
      <c r="X215" s="207"/>
      <c r="Y215" s="194"/>
      <c r="Z215" s="198" cm="1">
        <f t="array" ref="Z215">IFERROR(MATCH(TRUE,INDEX($B$14:$B$117&gt;=Y215,0),0),"")</f>
        <v>1</v>
      </c>
      <c r="AA215" s="194">
        <f t="shared" ca="1" si="220"/>
        <v>1.3963799927016407E-2</v>
      </c>
      <c r="AD215" s="194">
        <f t="shared" si="221"/>
        <v>0</v>
      </c>
      <c r="AE215" s="19">
        <f ca="1"/>
        <v>0</v>
      </c>
      <c r="AF215" s="208">
        <f t="shared" ca="1" si="222"/>
        <v>0</v>
      </c>
      <c r="AG215" s="207"/>
      <c r="AH215" s="194"/>
      <c r="AI215" s="198" cm="1">
        <f t="array" ref="AI215">IFERROR(MATCH(TRUE,INDEX($B$14:$B$117&gt;=AH215,0),0),"")</f>
        <v>1</v>
      </c>
      <c r="AJ215" s="194">
        <f t="shared" ca="1" si="223"/>
        <v>1.3963799927016407E-2</v>
      </c>
      <c r="AM215" s="194">
        <f t="shared" si="224"/>
        <v>0</v>
      </c>
      <c r="AN215" s="19">
        <f ca="1"/>
        <v>0</v>
      </c>
      <c r="AO215" s="208">
        <f t="shared" ca="1" si="225"/>
        <v>0</v>
      </c>
      <c r="AP215" s="207"/>
      <c r="AQ215" s="194"/>
      <c r="AR215" s="198" cm="1">
        <f t="array" ref="AR215">IFERROR(MATCH(TRUE,INDEX($B$14:$B$117&gt;=AQ215,0),0),"")</f>
        <v>1</v>
      </c>
      <c r="AS215" s="194">
        <f t="shared" ca="1" si="226"/>
        <v>1.3963799927016407E-2</v>
      </c>
      <c r="AV215" s="194">
        <f t="shared" si="227"/>
        <v>0</v>
      </c>
      <c r="AW215" s="19">
        <f ca="1"/>
        <v>0</v>
      </c>
      <c r="AX215" s="208">
        <f t="shared" ca="1" si="228"/>
        <v>0</v>
      </c>
      <c r="AY215" s="207"/>
      <c r="AZ215" s="194"/>
      <c r="BA215" s="198" cm="1">
        <f t="array" ref="BA215">IFERROR(MATCH(TRUE,INDEX($B$14:$B$117&gt;=AZ215,0),0),"")</f>
        <v>1</v>
      </c>
      <c r="BB215" s="194">
        <f t="shared" ca="1" si="229"/>
        <v>1.3963799927016407E-2</v>
      </c>
      <c r="BE215" s="194">
        <f t="shared" si="230"/>
        <v>0</v>
      </c>
      <c r="BF215" s="19">
        <f ca="1"/>
        <v>0</v>
      </c>
      <c r="BG215" s="208">
        <f t="shared" ca="1" si="231"/>
        <v>0</v>
      </c>
      <c r="BH215" s="207"/>
      <c r="BI215" s="194"/>
      <c r="BJ215" s="198" cm="1">
        <f t="array" ref="BJ215">IFERROR(MATCH(TRUE,INDEX($B$14:$B$117&gt;=BI215,0),0),"")</f>
        <v>1</v>
      </c>
      <c r="BK215" s="194">
        <f t="shared" ca="1" si="232"/>
        <v>1.3963799927016407E-2</v>
      </c>
      <c r="BN215" s="194">
        <f t="shared" si="233"/>
        <v>0</v>
      </c>
      <c r="BO215" s="19">
        <f ca="1"/>
        <v>0</v>
      </c>
      <c r="BP215" s="208">
        <f t="shared" ca="1" si="234"/>
        <v>0</v>
      </c>
      <c r="BQ215" s="207"/>
      <c r="BR215" s="194"/>
      <c r="BS215" s="198" cm="1">
        <f t="array" ref="BS215">IFERROR(MATCH(TRUE,INDEX($B$14:$B$117&gt;=BR215,0),0),"")</f>
        <v>1</v>
      </c>
      <c r="BT215" s="194">
        <f t="shared" ca="1" si="235"/>
        <v>1.3963799927016407E-2</v>
      </c>
      <c r="BW215" s="194">
        <f t="shared" si="236"/>
        <v>0</v>
      </c>
      <c r="BX215" s="19">
        <f ca="1"/>
        <v>0</v>
      </c>
      <c r="BY215" s="208">
        <f t="shared" ca="1" si="237"/>
        <v>0</v>
      </c>
      <c r="BZ215" s="207"/>
      <c r="CA215" s="194"/>
      <c r="CB215" s="198" cm="1">
        <f t="array" ref="CB215">IFERROR(MATCH(TRUE,INDEX($B$14:$B$117&gt;=CA215,0),0),"")</f>
        <v>1</v>
      </c>
      <c r="CC215" s="194">
        <f t="shared" ca="1" si="238"/>
        <v>1.3963799927016407E-2</v>
      </c>
      <c r="CF215" s="194">
        <f t="shared" si="239"/>
        <v>0</v>
      </c>
      <c r="CG215" s="19">
        <f ca="1"/>
        <v>0</v>
      </c>
      <c r="CH215" s="208">
        <f t="shared" ca="1" si="240"/>
        <v>0</v>
      </c>
      <c r="CI215" s="207"/>
      <c r="CJ215" s="194"/>
      <c r="CK215" s="198" cm="1">
        <f t="array" ref="CK215">IFERROR(MATCH(TRUE,INDEX($B$14:$B$117&gt;=CJ215,0),0),"")</f>
        <v>1</v>
      </c>
      <c r="CL215" s="194">
        <f t="shared" ca="1" si="241"/>
        <v>1.3963799927016407E-2</v>
      </c>
      <c r="CO215" s="194">
        <f t="shared" si="242"/>
        <v>0</v>
      </c>
      <c r="CP215" s="19">
        <f ca="1"/>
        <v>0</v>
      </c>
      <c r="CQ215" s="208">
        <f t="shared" ca="1" si="243"/>
        <v>0</v>
      </c>
      <c r="CR215" s="207"/>
      <c r="CS215" s="194"/>
      <c r="CT215" s="198" cm="1">
        <f t="array" ref="CT215">IFERROR(MATCH(TRUE,INDEX($B$14:$B$117&gt;=CS215,0),0),"")</f>
        <v>1</v>
      </c>
      <c r="CU215" s="194">
        <f t="shared" ca="1" si="244"/>
        <v>1.3963799927016407E-2</v>
      </c>
      <c r="CX215" s="194">
        <f t="shared" si="245"/>
        <v>0</v>
      </c>
      <c r="CY215" s="19" t="e">
        <f ca="1"/>
        <v>#N/A</v>
      </c>
      <c r="CZ215" s="208" t="e">
        <f t="shared" ca="1" si="246"/>
        <v>#N/A</v>
      </c>
      <c r="DA215" s="207"/>
      <c r="DB215" s="194"/>
      <c r="DC215" s="198" cm="1">
        <f t="array" ref="DC215">IFERROR(MATCH(TRUE,INDEX($B$14:$B$117&gt;=DB215,0),0),"")</f>
        <v>1</v>
      </c>
      <c r="DD215" s="194">
        <f t="shared" ca="1" si="247"/>
        <v>1.3963799927016407E-2</v>
      </c>
      <c r="DG215" s="194">
        <f t="shared" si="248"/>
        <v>0</v>
      </c>
      <c r="DH215" s="19" t="e">
        <f ca="1"/>
        <v>#N/A</v>
      </c>
      <c r="DI215" s="208" t="e">
        <f t="shared" ca="1" si="249"/>
        <v>#N/A</v>
      </c>
      <c r="DJ215" s="207"/>
      <c r="DK215" s="194"/>
      <c r="DL215" s="198" cm="1">
        <f t="array" ref="DL215">IFERROR(MATCH(TRUE,INDEX($B$14:$B$117&gt;=DK215,0),0),"")</f>
        <v>1</v>
      </c>
      <c r="DM215" s="194">
        <f t="shared" ca="1" si="250"/>
        <v>1.3963799927016407E-2</v>
      </c>
      <c r="DP215" s="194">
        <f t="shared" si="251"/>
        <v>0</v>
      </c>
      <c r="DQ215" s="19" t="e">
        <f ca="1"/>
        <v>#N/A</v>
      </c>
      <c r="DR215" s="208" t="e">
        <f t="shared" ca="1" si="252"/>
        <v>#N/A</v>
      </c>
      <c r="DS215" s="207"/>
      <c r="DT215" s="194"/>
      <c r="DU215" s="198" cm="1">
        <f t="array" ref="DU215">IFERROR(MATCH(TRUE,INDEX($B$14:$B$117&gt;=DT215,0),0),"")</f>
        <v>1</v>
      </c>
      <c r="DV215" s="194">
        <f t="shared" ca="1" si="253"/>
        <v>1.3963799927016407E-2</v>
      </c>
      <c r="DY215" s="194">
        <f t="shared" si="254"/>
        <v>0</v>
      </c>
      <c r="DZ215" s="19" t="e">
        <f ca="1"/>
        <v>#N/A</v>
      </c>
      <c r="EA215" s="208" t="e">
        <f t="shared" ca="1" si="255"/>
        <v>#N/A</v>
      </c>
      <c r="EB215" s="207"/>
      <c r="EC215" s="194"/>
      <c r="ED215" s="198" cm="1">
        <f t="array" ref="ED215">IFERROR(MATCH(TRUE,INDEX($B$14:$B$117&gt;=EC215,0),0),"")</f>
        <v>1</v>
      </c>
      <c r="EE215" s="194">
        <f t="shared" ca="1" si="256"/>
        <v>1.3963799927016407E-2</v>
      </c>
      <c r="EH215" s="194">
        <f t="shared" si="257"/>
        <v>0</v>
      </c>
      <c r="EI215" s="19" t="e">
        <f ca="1"/>
        <v>#N/A</v>
      </c>
      <c r="EJ215" s="208" t="e">
        <f t="shared" ca="1" si="258"/>
        <v>#N/A</v>
      </c>
      <c r="EK215" s="207"/>
      <c r="EL215" s="194"/>
      <c r="EM215" s="198" cm="1">
        <f t="array" ref="EM215">IFERROR(MATCH(TRUE,INDEX($B$14:$B$117&gt;=EL215,0),0),"")</f>
        <v>1</v>
      </c>
      <c r="EN215" s="194">
        <f t="shared" ca="1" si="259"/>
        <v>1.3963799927016407E-2</v>
      </c>
      <c r="EQ215" s="194">
        <f t="shared" si="260"/>
        <v>0</v>
      </c>
      <c r="ER215" s="19" t="e">
        <f ca="1"/>
        <v>#N/A</v>
      </c>
      <c r="ES215" s="208" t="e">
        <f t="shared" ca="1" si="261"/>
        <v>#N/A</v>
      </c>
      <c r="ET215" s="207"/>
      <c r="EU215" s="194"/>
      <c r="EV215" s="198" cm="1">
        <f t="array" ref="EV215">IFERROR(MATCH(TRUE,INDEX($B$14:$B$117&gt;=EU215,0),0),"")</f>
        <v>1</v>
      </c>
      <c r="EW215" s="194">
        <f t="shared" ca="1" si="262"/>
        <v>1.3963799927016407E-2</v>
      </c>
      <c r="EZ215" s="194">
        <f t="shared" si="263"/>
        <v>0</v>
      </c>
      <c r="FA215" s="19" t="e">
        <f ca="1"/>
        <v>#N/A</v>
      </c>
      <c r="FB215" s="208" t="e">
        <f t="shared" ca="1" si="264"/>
        <v>#N/A</v>
      </c>
      <c r="FC215" s="207"/>
      <c r="FD215" s="194"/>
      <c r="FE215" s="198" cm="1">
        <f t="array" ref="FE215">IFERROR(MATCH(TRUE,INDEX($B$14:$B$117&gt;=FD215,0),0),"")</f>
        <v>1</v>
      </c>
      <c r="FF215" s="194">
        <f t="shared" ca="1" si="265"/>
        <v>1.3963799927016407E-2</v>
      </c>
      <c r="FI215" s="194">
        <f t="shared" si="266"/>
        <v>0</v>
      </c>
      <c r="FJ215" s="19" t="e">
        <f ca="1"/>
        <v>#N/A</v>
      </c>
      <c r="FK215" s="208" t="e">
        <f t="shared" ca="1" si="267"/>
        <v>#N/A</v>
      </c>
      <c r="FL215" s="207"/>
      <c r="FM215" s="194"/>
      <c r="FN215" s="198" cm="1">
        <f t="array" ref="FN215">IFERROR(MATCH(TRUE,INDEX($B$14:$B$117&gt;=FM215,0),0),"")</f>
        <v>1</v>
      </c>
      <c r="FO215" s="194">
        <f t="shared" ca="1" si="268"/>
        <v>1.3963799927016407E-2</v>
      </c>
      <c r="FR215" s="194">
        <f t="shared" si="269"/>
        <v>0</v>
      </c>
      <c r="FS215" s="19" t="e">
        <f ca="1"/>
        <v>#N/A</v>
      </c>
      <c r="FT215" s="208" t="e">
        <f t="shared" ca="1" si="270"/>
        <v>#N/A</v>
      </c>
      <c r="FU215" s="207"/>
      <c r="FV215" s="194"/>
      <c r="FW215" s="198" cm="1">
        <f t="array" ref="FW215">IFERROR(MATCH(TRUE,INDEX($B$14:$B$117&gt;=FV215,0),0),"")</f>
        <v>1</v>
      </c>
      <c r="FX215" s="194">
        <f t="shared" ca="1" si="271"/>
        <v>1.3963799927016407E-2</v>
      </c>
      <c r="GA215" s="194">
        <f t="shared" si="272"/>
        <v>0</v>
      </c>
      <c r="GB215" s="19" t="e">
        <f ca="1"/>
        <v>#N/A</v>
      </c>
      <c r="GC215" s="208" t="e">
        <f t="shared" ca="1" si="273"/>
        <v>#N/A</v>
      </c>
    </row>
    <row r="216" spans="6:185" x14ac:dyDescent="0.2">
      <c r="F216" s="207"/>
      <c r="G216" s="194"/>
      <c r="H216" s="198" cm="1">
        <f t="array" ref="H216">IFERROR(MATCH(TRUE,INDEX($B$14:$B$117&gt;=G216,0),0),"")</f>
        <v>1</v>
      </c>
      <c r="I216" s="194">
        <f t="shared" ca="1" si="218"/>
        <v>1.3963799927016407E-2</v>
      </c>
      <c r="L216" s="194">
        <f t="shared" si="274"/>
        <v>0</v>
      </c>
      <c r="M216" s="19">
        <f ca="1"/>
        <v>0</v>
      </c>
      <c r="N216" s="208">
        <f t="shared" ca="1" si="275"/>
        <v>0</v>
      </c>
      <c r="O216" s="207"/>
      <c r="P216" s="194"/>
      <c r="Q216" s="198" cm="1">
        <f t="array" ref="Q216">IFERROR(MATCH(TRUE,INDEX($B$14:$B$117&gt;=P216,0),0),"")</f>
        <v>1</v>
      </c>
      <c r="R216" s="194">
        <f t="shared" ca="1" si="219"/>
        <v>1.3963799927016407E-2</v>
      </c>
      <c r="U216" s="194">
        <f t="shared" si="276"/>
        <v>0</v>
      </c>
      <c r="V216" s="19">
        <f ca="1"/>
        <v>0</v>
      </c>
      <c r="W216" s="208">
        <f t="shared" ca="1" si="277"/>
        <v>0</v>
      </c>
      <c r="X216" s="207"/>
      <c r="Y216" s="194"/>
      <c r="Z216" s="198" cm="1">
        <f t="array" ref="Z216">IFERROR(MATCH(TRUE,INDEX($B$14:$B$117&gt;=Y216,0),0),"")</f>
        <v>1</v>
      </c>
      <c r="AA216" s="194">
        <f t="shared" ca="1" si="220"/>
        <v>1.3963799927016407E-2</v>
      </c>
      <c r="AD216" s="194">
        <f t="shared" si="221"/>
        <v>0</v>
      </c>
      <c r="AE216" s="19">
        <f ca="1"/>
        <v>0</v>
      </c>
      <c r="AF216" s="208">
        <f t="shared" ca="1" si="222"/>
        <v>0</v>
      </c>
      <c r="AG216" s="207"/>
      <c r="AH216" s="194"/>
      <c r="AI216" s="198" cm="1">
        <f t="array" ref="AI216">IFERROR(MATCH(TRUE,INDEX($B$14:$B$117&gt;=AH216,0),0),"")</f>
        <v>1</v>
      </c>
      <c r="AJ216" s="194">
        <f t="shared" ca="1" si="223"/>
        <v>1.3963799927016407E-2</v>
      </c>
      <c r="AM216" s="194">
        <f t="shared" si="224"/>
        <v>0</v>
      </c>
      <c r="AN216" s="19">
        <f ca="1"/>
        <v>0</v>
      </c>
      <c r="AO216" s="208">
        <f t="shared" ca="1" si="225"/>
        <v>0</v>
      </c>
      <c r="AP216" s="207"/>
      <c r="AQ216" s="194"/>
      <c r="AR216" s="198" cm="1">
        <f t="array" ref="AR216">IFERROR(MATCH(TRUE,INDEX($B$14:$B$117&gt;=AQ216,0),0),"")</f>
        <v>1</v>
      </c>
      <c r="AS216" s="194">
        <f t="shared" ca="1" si="226"/>
        <v>1.3963799927016407E-2</v>
      </c>
      <c r="AV216" s="194">
        <f t="shared" si="227"/>
        <v>0</v>
      </c>
      <c r="AW216" s="19">
        <f ca="1"/>
        <v>0</v>
      </c>
      <c r="AX216" s="208">
        <f t="shared" ca="1" si="228"/>
        <v>0</v>
      </c>
      <c r="AY216" s="207"/>
      <c r="AZ216" s="194"/>
      <c r="BA216" s="198" cm="1">
        <f t="array" ref="BA216">IFERROR(MATCH(TRUE,INDEX($B$14:$B$117&gt;=AZ216,0),0),"")</f>
        <v>1</v>
      </c>
      <c r="BB216" s="194">
        <f t="shared" ca="1" si="229"/>
        <v>1.3963799927016407E-2</v>
      </c>
      <c r="BE216" s="194">
        <f t="shared" si="230"/>
        <v>0</v>
      </c>
      <c r="BF216" s="19">
        <f ca="1"/>
        <v>0</v>
      </c>
      <c r="BG216" s="208">
        <f t="shared" ca="1" si="231"/>
        <v>0</v>
      </c>
      <c r="BH216" s="207"/>
      <c r="BI216" s="194"/>
      <c r="BJ216" s="198" cm="1">
        <f t="array" ref="BJ216">IFERROR(MATCH(TRUE,INDEX($B$14:$B$117&gt;=BI216,0),0),"")</f>
        <v>1</v>
      </c>
      <c r="BK216" s="194">
        <f t="shared" ca="1" si="232"/>
        <v>1.3963799927016407E-2</v>
      </c>
      <c r="BN216" s="194">
        <f t="shared" si="233"/>
        <v>0</v>
      </c>
      <c r="BO216" s="19">
        <f ca="1"/>
        <v>0</v>
      </c>
      <c r="BP216" s="208">
        <f t="shared" ca="1" si="234"/>
        <v>0</v>
      </c>
      <c r="BQ216" s="207"/>
      <c r="BR216" s="194"/>
      <c r="BS216" s="198" cm="1">
        <f t="array" ref="BS216">IFERROR(MATCH(TRUE,INDEX($B$14:$B$117&gt;=BR216,0),0),"")</f>
        <v>1</v>
      </c>
      <c r="BT216" s="194">
        <f t="shared" ca="1" si="235"/>
        <v>1.3963799927016407E-2</v>
      </c>
      <c r="BW216" s="194">
        <f t="shared" si="236"/>
        <v>0</v>
      </c>
      <c r="BX216" s="19">
        <f ca="1"/>
        <v>0</v>
      </c>
      <c r="BY216" s="208">
        <f t="shared" ca="1" si="237"/>
        <v>0</v>
      </c>
      <c r="BZ216" s="207"/>
      <c r="CA216" s="194"/>
      <c r="CB216" s="198" cm="1">
        <f t="array" ref="CB216">IFERROR(MATCH(TRUE,INDEX($B$14:$B$117&gt;=CA216,0),0),"")</f>
        <v>1</v>
      </c>
      <c r="CC216" s="194">
        <f t="shared" ca="1" si="238"/>
        <v>1.3963799927016407E-2</v>
      </c>
      <c r="CF216" s="194">
        <f t="shared" si="239"/>
        <v>0</v>
      </c>
      <c r="CG216" s="19">
        <f ca="1"/>
        <v>0</v>
      </c>
      <c r="CH216" s="208">
        <f t="shared" ca="1" si="240"/>
        <v>0</v>
      </c>
      <c r="CI216" s="207"/>
      <c r="CJ216" s="194"/>
      <c r="CK216" s="198" cm="1">
        <f t="array" ref="CK216">IFERROR(MATCH(TRUE,INDEX($B$14:$B$117&gt;=CJ216,0),0),"")</f>
        <v>1</v>
      </c>
      <c r="CL216" s="194">
        <f t="shared" ca="1" si="241"/>
        <v>1.3963799927016407E-2</v>
      </c>
      <c r="CO216" s="194">
        <f t="shared" si="242"/>
        <v>0</v>
      </c>
      <c r="CP216" s="19">
        <f ca="1"/>
        <v>0</v>
      </c>
      <c r="CQ216" s="208">
        <f t="shared" ca="1" si="243"/>
        <v>0</v>
      </c>
      <c r="CR216" s="207"/>
      <c r="CS216" s="194"/>
      <c r="CT216" s="198" cm="1">
        <f t="array" ref="CT216">IFERROR(MATCH(TRUE,INDEX($B$14:$B$117&gt;=CS216,0),0),"")</f>
        <v>1</v>
      </c>
      <c r="CU216" s="194">
        <f t="shared" ca="1" si="244"/>
        <v>1.3963799927016407E-2</v>
      </c>
      <c r="CX216" s="194">
        <f t="shared" si="245"/>
        <v>0</v>
      </c>
      <c r="CY216" s="19" t="e">
        <f ca="1"/>
        <v>#N/A</v>
      </c>
      <c r="CZ216" s="208" t="e">
        <f t="shared" ca="1" si="246"/>
        <v>#N/A</v>
      </c>
      <c r="DA216" s="207"/>
      <c r="DB216" s="194"/>
      <c r="DC216" s="198" cm="1">
        <f t="array" ref="DC216">IFERROR(MATCH(TRUE,INDEX($B$14:$B$117&gt;=DB216,0),0),"")</f>
        <v>1</v>
      </c>
      <c r="DD216" s="194">
        <f t="shared" ca="1" si="247"/>
        <v>1.3963799927016407E-2</v>
      </c>
      <c r="DG216" s="194">
        <f t="shared" si="248"/>
        <v>0</v>
      </c>
      <c r="DH216" s="19" t="e">
        <f ca="1"/>
        <v>#N/A</v>
      </c>
      <c r="DI216" s="208" t="e">
        <f t="shared" ca="1" si="249"/>
        <v>#N/A</v>
      </c>
      <c r="DJ216" s="207"/>
      <c r="DK216" s="194"/>
      <c r="DL216" s="198" cm="1">
        <f t="array" ref="DL216">IFERROR(MATCH(TRUE,INDEX($B$14:$B$117&gt;=DK216,0),0),"")</f>
        <v>1</v>
      </c>
      <c r="DM216" s="194">
        <f t="shared" ca="1" si="250"/>
        <v>1.3963799927016407E-2</v>
      </c>
      <c r="DP216" s="194">
        <f t="shared" si="251"/>
        <v>0</v>
      </c>
      <c r="DQ216" s="19" t="e">
        <f ca="1"/>
        <v>#N/A</v>
      </c>
      <c r="DR216" s="208" t="e">
        <f t="shared" ca="1" si="252"/>
        <v>#N/A</v>
      </c>
      <c r="DS216" s="207"/>
      <c r="DT216" s="194"/>
      <c r="DU216" s="198" cm="1">
        <f t="array" ref="DU216">IFERROR(MATCH(TRUE,INDEX($B$14:$B$117&gt;=DT216,0),0),"")</f>
        <v>1</v>
      </c>
      <c r="DV216" s="194">
        <f t="shared" ca="1" si="253"/>
        <v>1.3963799927016407E-2</v>
      </c>
      <c r="DY216" s="194">
        <f t="shared" si="254"/>
        <v>0</v>
      </c>
      <c r="DZ216" s="19" t="e">
        <f ca="1"/>
        <v>#N/A</v>
      </c>
      <c r="EA216" s="208" t="e">
        <f t="shared" ca="1" si="255"/>
        <v>#N/A</v>
      </c>
      <c r="EB216" s="207"/>
      <c r="EC216" s="194"/>
      <c r="ED216" s="198" cm="1">
        <f t="array" ref="ED216">IFERROR(MATCH(TRUE,INDEX($B$14:$B$117&gt;=EC216,0),0),"")</f>
        <v>1</v>
      </c>
      <c r="EE216" s="194">
        <f t="shared" ca="1" si="256"/>
        <v>1.3963799927016407E-2</v>
      </c>
      <c r="EH216" s="194">
        <f t="shared" si="257"/>
        <v>0</v>
      </c>
      <c r="EI216" s="19" t="e">
        <f ca="1"/>
        <v>#N/A</v>
      </c>
      <c r="EJ216" s="208" t="e">
        <f t="shared" ca="1" si="258"/>
        <v>#N/A</v>
      </c>
      <c r="EK216" s="207"/>
      <c r="EL216" s="194"/>
      <c r="EM216" s="198" cm="1">
        <f t="array" ref="EM216">IFERROR(MATCH(TRUE,INDEX($B$14:$B$117&gt;=EL216,0),0),"")</f>
        <v>1</v>
      </c>
      <c r="EN216" s="194">
        <f t="shared" ca="1" si="259"/>
        <v>1.3963799927016407E-2</v>
      </c>
      <c r="EQ216" s="194">
        <f t="shared" si="260"/>
        <v>0</v>
      </c>
      <c r="ER216" s="19" t="e">
        <f ca="1"/>
        <v>#N/A</v>
      </c>
      <c r="ES216" s="208" t="e">
        <f t="shared" ca="1" si="261"/>
        <v>#N/A</v>
      </c>
      <c r="ET216" s="207"/>
      <c r="EU216" s="194"/>
      <c r="EV216" s="198" cm="1">
        <f t="array" ref="EV216">IFERROR(MATCH(TRUE,INDEX($B$14:$B$117&gt;=EU216,0),0),"")</f>
        <v>1</v>
      </c>
      <c r="EW216" s="194">
        <f t="shared" ca="1" si="262"/>
        <v>1.3963799927016407E-2</v>
      </c>
      <c r="EZ216" s="194">
        <f t="shared" si="263"/>
        <v>0</v>
      </c>
      <c r="FA216" s="19" t="e">
        <f ca="1"/>
        <v>#N/A</v>
      </c>
      <c r="FB216" s="208" t="e">
        <f t="shared" ca="1" si="264"/>
        <v>#N/A</v>
      </c>
      <c r="FC216" s="207"/>
      <c r="FD216" s="194"/>
      <c r="FE216" s="198" cm="1">
        <f t="array" ref="FE216">IFERROR(MATCH(TRUE,INDEX($B$14:$B$117&gt;=FD216,0),0),"")</f>
        <v>1</v>
      </c>
      <c r="FF216" s="194">
        <f t="shared" ca="1" si="265"/>
        <v>1.3963799927016407E-2</v>
      </c>
      <c r="FI216" s="194">
        <f t="shared" si="266"/>
        <v>0</v>
      </c>
      <c r="FJ216" s="19" t="e">
        <f ca="1"/>
        <v>#N/A</v>
      </c>
      <c r="FK216" s="208" t="e">
        <f t="shared" ca="1" si="267"/>
        <v>#N/A</v>
      </c>
      <c r="FL216" s="207"/>
      <c r="FM216" s="194"/>
      <c r="FN216" s="198" cm="1">
        <f t="array" ref="FN216">IFERROR(MATCH(TRUE,INDEX($B$14:$B$117&gt;=FM216,0),0),"")</f>
        <v>1</v>
      </c>
      <c r="FO216" s="194">
        <f t="shared" ca="1" si="268"/>
        <v>1.3963799927016407E-2</v>
      </c>
      <c r="FR216" s="194">
        <f t="shared" si="269"/>
        <v>0</v>
      </c>
      <c r="FS216" s="19" t="e">
        <f ca="1"/>
        <v>#N/A</v>
      </c>
      <c r="FT216" s="208" t="e">
        <f t="shared" ca="1" si="270"/>
        <v>#N/A</v>
      </c>
      <c r="FU216" s="207"/>
      <c r="FV216" s="194"/>
      <c r="FW216" s="198" cm="1">
        <f t="array" ref="FW216">IFERROR(MATCH(TRUE,INDEX($B$14:$B$117&gt;=FV216,0),0),"")</f>
        <v>1</v>
      </c>
      <c r="FX216" s="194">
        <f t="shared" ca="1" si="271"/>
        <v>1.3963799927016407E-2</v>
      </c>
      <c r="GA216" s="194">
        <f t="shared" si="272"/>
        <v>0</v>
      </c>
      <c r="GB216" s="19" t="e">
        <f ca="1"/>
        <v>#N/A</v>
      </c>
      <c r="GC216" s="208" t="e">
        <f t="shared" ca="1" si="273"/>
        <v>#N/A</v>
      </c>
    </row>
    <row r="217" spans="6:185" x14ac:dyDescent="0.2">
      <c r="F217" s="207"/>
      <c r="G217" s="194"/>
      <c r="H217" s="198" cm="1">
        <f t="array" ref="H217">IFERROR(MATCH(TRUE,INDEX($B$14:$B$117&gt;=G217,0),0),"")</f>
        <v>1</v>
      </c>
      <c r="I217" s="194">
        <f t="shared" ca="1" si="218"/>
        <v>1.3963799927016407E-2</v>
      </c>
      <c r="L217" s="194">
        <f t="shared" si="274"/>
        <v>0</v>
      </c>
      <c r="M217" s="19">
        <f ca="1"/>
        <v>0</v>
      </c>
      <c r="N217" s="208">
        <f t="shared" ca="1" si="275"/>
        <v>0</v>
      </c>
      <c r="O217" s="207"/>
      <c r="P217" s="194"/>
      <c r="Q217" s="198" cm="1">
        <f t="array" ref="Q217">IFERROR(MATCH(TRUE,INDEX($B$14:$B$117&gt;=P217,0),0),"")</f>
        <v>1</v>
      </c>
      <c r="R217" s="194">
        <f t="shared" ca="1" si="219"/>
        <v>1.3963799927016407E-2</v>
      </c>
      <c r="U217" s="194">
        <f t="shared" si="276"/>
        <v>0</v>
      </c>
      <c r="V217" s="19">
        <f ca="1"/>
        <v>0</v>
      </c>
      <c r="W217" s="208">
        <f t="shared" ca="1" si="277"/>
        <v>0</v>
      </c>
      <c r="X217" s="207"/>
      <c r="Y217" s="194"/>
      <c r="Z217" s="198" cm="1">
        <f t="array" ref="Z217">IFERROR(MATCH(TRUE,INDEX($B$14:$B$117&gt;=Y217,0),0),"")</f>
        <v>1</v>
      </c>
      <c r="AA217" s="194">
        <f t="shared" ca="1" si="220"/>
        <v>1.3963799927016407E-2</v>
      </c>
      <c r="AD217" s="194">
        <f t="shared" si="221"/>
        <v>0</v>
      </c>
      <c r="AE217" s="19">
        <f ca="1"/>
        <v>0</v>
      </c>
      <c r="AF217" s="208">
        <f t="shared" ca="1" si="222"/>
        <v>0</v>
      </c>
      <c r="AG217" s="207"/>
      <c r="AH217" s="194"/>
      <c r="AI217" s="198" cm="1">
        <f t="array" ref="AI217">IFERROR(MATCH(TRUE,INDEX($B$14:$B$117&gt;=AH217,0),0),"")</f>
        <v>1</v>
      </c>
      <c r="AJ217" s="194">
        <f t="shared" ca="1" si="223"/>
        <v>1.3963799927016407E-2</v>
      </c>
      <c r="AM217" s="194">
        <f t="shared" si="224"/>
        <v>0</v>
      </c>
      <c r="AN217" s="19">
        <f ca="1"/>
        <v>0</v>
      </c>
      <c r="AO217" s="208">
        <f t="shared" ca="1" si="225"/>
        <v>0</v>
      </c>
      <c r="AP217" s="207"/>
      <c r="AQ217" s="194"/>
      <c r="AR217" s="198" cm="1">
        <f t="array" ref="AR217">IFERROR(MATCH(TRUE,INDEX($B$14:$B$117&gt;=AQ217,0),0),"")</f>
        <v>1</v>
      </c>
      <c r="AS217" s="194">
        <f t="shared" ca="1" si="226"/>
        <v>1.3963799927016407E-2</v>
      </c>
      <c r="AV217" s="194">
        <f t="shared" si="227"/>
        <v>0</v>
      </c>
      <c r="AW217" s="19">
        <f ca="1"/>
        <v>0</v>
      </c>
      <c r="AX217" s="208">
        <f t="shared" ca="1" si="228"/>
        <v>0</v>
      </c>
      <c r="AY217" s="207"/>
      <c r="AZ217" s="194"/>
      <c r="BA217" s="198" cm="1">
        <f t="array" ref="BA217">IFERROR(MATCH(TRUE,INDEX($B$14:$B$117&gt;=AZ217,0),0),"")</f>
        <v>1</v>
      </c>
      <c r="BB217" s="194">
        <f t="shared" ca="1" si="229"/>
        <v>1.3963799927016407E-2</v>
      </c>
      <c r="BE217" s="194">
        <f t="shared" si="230"/>
        <v>0</v>
      </c>
      <c r="BF217" s="19">
        <f ca="1"/>
        <v>0</v>
      </c>
      <c r="BG217" s="208">
        <f t="shared" ca="1" si="231"/>
        <v>0</v>
      </c>
      <c r="BH217" s="207"/>
      <c r="BI217" s="194"/>
      <c r="BJ217" s="198" cm="1">
        <f t="array" ref="BJ217">IFERROR(MATCH(TRUE,INDEX($B$14:$B$117&gt;=BI217,0),0),"")</f>
        <v>1</v>
      </c>
      <c r="BK217" s="194">
        <f t="shared" ca="1" si="232"/>
        <v>1.3963799927016407E-2</v>
      </c>
      <c r="BN217" s="194">
        <f t="shared" si="233"/>
        <v>0</v>
      </c>
      <c r="BO217" s="19">
        <f ca="1"/>
        <v>0</v>
      </c>
      <c r="BP217" s="208">
        <f t="shared" ca="1" si="234"/>
        <v>0</v>
      </c>
      <c r="BQ217" s="207"/>
      <c r="BR217" s="194"/>
      <c r="BS217" s="198" cm="1">
        <f t="array" ref="BS217">IFERROR(MATCH(TRUE,INDEX($B$14:$B$117&gt;=BR217,0),0),"")</f>
        <v>1</v>
      </c>
      <c r="BT217" s="194">
        <f t="shared" ca="1" si="235"/>
        <v>1.3963799927016407E-2</v>
      </c>
      <c r="BW217" s="194">
        <f t="shared" si="236"/>
        <v>0</v>
      </c>
      <c r="BX217" s="19">
        <f ca="1"/>
        <v>0</v>
      </c>
      <c r="BY217" s="208">
        <f t="shared" ca="1" si="237"/>
        <v>0</v>
      </c>
      <c r="BZ217" s="207"/>
      <c r="CA217" s="194"/>
      <c r="CB217" s="198" cm="1">
        <f t="array" ref="CB217">IFERROR(MATCH(TRUE,INDEX($B$14:$B$117&gt;=CA217,0),0),"")</f>
        <v>1</v>
      </c>
      <c r="CC217" s="194">
        <f t="shared" ca="1" si="238"/>
        <v>1.3963799927016407E-2</v>
      </c>
      <c r="CF217" s="194">
        <f t="shared" si="239"/>
        <v>0</v>
      </c>
      <c r="CG217" s="19">
        <f ca="1"/>
        <v>0</v>
      </c>
      <c r="CH217" s="208">
        <f t="shared" ca="1" si="240"/>
        <v>0</v>
      </c>
      <c r="CI217" s="207"/>
      <c r="CJ217" s="194"/>
      <c r="CK217" s="198" cm="1">
        <f t="array" ref="CK217">IFERROR(MATCH(TRUE,INDEX($B$14:$B$117&gt;=CJ217,0),0),"")</f>
        <v>1</v>
      </c>
      <c r="CL217" s="194">
        <f t="shared" ca="1" si="241"/>
        <v>1.3963799927016407E-2</v>
      </c>
      <c r="CO217" s="194">
        <f t="shared" si="242"/>
        <v>0</v>
      </c>
      <c r="CP217" s="19">
        <f ca="1"/>
        <v>0</v>
      </c>
      <c r="CQ217" s="208">
        <f t="shared" ca="1" si="243"/>
        <v>0</v>
      </c>
      <c r="CR217" s="207"/>
      <c r="CS217" s="194"/>
      <c r="CT217" s="198" cm="1">
        <f t="array" ref="CT217">IFERROR(MATCH(TRUE,INDEX($B$14:$B$117&gt;=CS217,0),0),"")</f>
        <v>1</v>
      </c>
      <c r="CU217" s="194">
        <f t="shared" ca="1" si="244"/>
        <v>1.3963799927016407E-2</v>
      </c>
      <c r="CX217" s="194">
        <f t="shared" si="245"/>
        <v>0</v>
      </c>
      <c r="CY217" s="19" t="e">
        <f ca="1"/>
        <v>#N/A</v>
      </c>
      <c r="CZ217" s="208" t="e">
        <f t="shared" ca="1" si="246"/>
        <v>#N/A</v>
      </c>
      <c r="DA217" s="207"/>
      <c r="DB217" s="194"/>
      <c r="DC217" s="198" cm="1">
        <f t="array" ref="DC217">IFERROR(MATCH(TRUE,INDEX($B$14:$B$117&gt;=DB217,0),0),"")</f>
        <v>1</v>
      </c>
      <c r="DD217" s="194">
        <f t="shared" ca="1" si="247"/>
        <v>1.3963799927016407E-2</v>
      </c>
      <c r="DG217" s="194">
        <f t="shared" si="248"/>
        <v>0</v>
      </c>
      <c r="DH217" s="19" t="e">
        <f ca="1"/>
        <v>#N/A</v>
      </c>
      <c r="DI217" s="208" t="e">
        <f t="shared" ca="1" si="249"/>
        <v>#N/A</v>
      </c>
      <c r="DJ217" s="207"/>
      <c r="DK217" s="194"/>
      <c r="DL217" s="198" cm="1">
        <f t="array" ref="DL217">IFERROR(MATCH(TRUE,INDEX($B$14:$B$117&gt;=DK217,0),0),"")</f>
        <v>1</v>
      </c>
      <c r="DM217" s="194">
        <f t="shared" ca="1" si="250"/>
        <v>1.3963799927016407E-2</v>
      </c>
      <c r="DP217" s="194">
        <f t="shared" si="251"/>
        <v>0</v>
      </c>
      <c r="DQ217" s="19" t="e">
        <f ca="1"/>
        <v>#N/A</v>
      </c>
      <c r="DR217" s="208" t="e">
        <f t="shared" ca="1" si="252"/>
        <v>#N/A</v>
      </c>
      <c r="DS217" s="207"/>
      <c r="DT217" s="194"/>
      <c r="DU217" s="198" cm="1">
        <f t="array" ref="DU217">IFERROR(MATCH(TRUE,INDEX($B$14:$B$117&gt;=DT217,0),0),"")</f>
        <v>1</v>
      </c>
      <c r="DV217" s="194">
        <f t="shared" ca="1" si="253"/>
        <v>1.3963799927016407E-2</v>
      </c>
      <c r="DY217" s="194">
        <f t="shared" si="254"/>
        <v>0</v>
      </c>
      <c r="DZ217" s="19" t="e">
        <f ca="1"/>
        <v>#N/A</v>
      </c>
      <c r="EA217" s="208" t="e">
        <f t="shared" ca="1" si="255"/>
        <v>#N/A</v>
      </c>
      <c r="EB217" s="207"/>
      <c r="EC217" s="194"/>
      <c r="ED217" s="198" cm="1">
        <f t="array" ref="ED217">IFERROR(MATCH(TRUE,INDEX($B$14:$B$117&gt;=EC217,0),0),"")</f>
        <v>1</v>
      </c>
      <c r="EE217" s="194">
        <f t="shared" ca="1" si="256"/>
        <v>1.3963799927016407E-2</v>
      </c>
      <c r="EH217" s="194">
        <f t="shared" si="257"/>
        <v>0</v>
      </c>
      <c r="EI217" s="19" t="e">
        <f ca="1"/>
        <v>#N/A</v>
      </c>
      <c r="EJ217" s="208" t="e">
        <f t="shared" ca="1" si="258"/>
        <v>#N/A</v>
      </c>
      <c r="EK217" s="207"/>
      <c r="EL217" s="194"/>
      <c r="EM217" s="198" cm="1">
        <f t="array" ref="EM217">IFERROR(MATCH(TRUE,INDEX($B$14:$B$117&gt;=EL217,0),0),"")</f>
        <v>1</v>
      </c>
      <c r="EN217" s="194">
        <f t="shared" ca="1" si="259"/>
        <v>1.3963799927016407E-2</v>
      </c>
      <c r="EQ217" s="194">
        <f t="shared" si="260"/>
        <v>0</v>
      </c>
      <c r="ER217" s="19" t="e">
        <f ca="1"/>
        <v>#N/A</v>
      </c>
      <c r="ES217" s="208" t="e">
        <f t="shared" ca="1" si="261"/>
        <v>#N/A</v>
      </c>
      <c r="ET217" s="207"/>
      <c r="EU217" s="194"/>
      <c r="EV217" s="198" cm="1">
        <f t="array" ref="EV217">IFERROR(MATCH(TRUE,INDEX($B$14:$B$117&gt;=EU217,0),0),"")</f>
        <v>1</v>
      </c>
      <c r="EW217" s="194">
        <f t="shared" ca="1" si="262"/>
        <v>1.3963799927016407E-2</v>
      </c>
      <c r="EZ217" s="194">
        <f t="shared" si="263"/>
        <v>0</v>
      </c>
      <c r="FA217" s="19" t="e">
        <f ca="1"/>
        <v>#N/A</v>
      </c>
      <c r="FB217" s="208" t="e">
        <f t="shared" ca="1" si="264"/>
        <v>#N/A</v>
      </c>
      <c r="FC217" s="207"/>
      <c r="FD217" s="194"/>
      <c r="FE217" s="198" cm="1">
        <f t="array" ref="FE217">IFERROR(MATCH(TRUE,INDEX($B$14:$B$117&gt;=FD217,0),0),"")</f>
        <v>1</v>
      </c>
      <c r="FF217" s="194">
        <f t="shared" ca="1" si="265"/>
        <v>1.3963799927016407E-2</v>
      </c>
      <c r="FI217" s="194">
        <f t="shared" si="266"/>
        <v>0</v>
      </c>
      <c r="FJ217" s="19" t="e">
        <f ca="1"/>
        <v>#N/A</v>
      </c>
      <c r="FK217" s="208" t="e">
        <f t="shared" ca="1" si="267"/>
        <v>#N/A</v>
      </c>
      <c r="FL217" s="207"/>
      <c r="FM217" s="194"/>
      <c r="FN217" s="198" cm="1">
        <f t="array" ref="FN217">IFERROR(MATCH(TRUE,INDEX($B$14:$B$117&gt;=FM217,0),0),"")</f>
        <v>1</v>
      </c>
      <c r="FO217" s="194">
        <f t="shared" ca="1" si="268"/>
        <v>1.3963799927016407E-2</v>
      </c>
      <c r="FR217" s="194">
        <f t="shared" si="269"/>
        <v>0</v>
      </c>
      <c r="FS217" s="19" t="e">
        <f ca="1"/>
        <v>#N/A</v>
      </c>
      <c r="FT217" s="208" t="e">
        <f t="shared" ca="1" si="270"/>
        <v>#N/A</v>
      </c>
      <c r="FU217" s="207"/>
      <c r="FV217" s="194"/>
      <c r="FW217" s="198" cm="1">
        <f t="array" ref="FW217">IFERROR(MATCH(TRUE,INDEX($B$14:$B$117&gt;=FV217,0),0),"")</f>
        <v>1</v>
      </c>
      <c r="FX217" s="194">
        <f t="shared" ca="1" si="271"/>
        <v>1.3963799927016407E-2</v>
      </c>
      <c r="GA217" s="194">
        <f t="shared" si="272"/>
        <v>0</v>
      </c>
      <c r="GB217" s="19" t="e">
        <f ca="1"/>
        <v>#N/A</v>
      </c>
      <c r="GC217" s="208" t="e">
        <f t="shared" ca="1" si="273"/>
        <v>#N/A</v>
      </c>
    </row>
    <row r="218" spans="6:185" x14ac:dyDescent="0.2">
      <c r="F218" s="207"/>
      <c r="G218" s="194"/>
      <c r="H218" s="198" cm="1">
        <f t="array" ref="H218">IFERROR(MATCH(TRUE,INDEX($B$14:$B$117&gt;=G218,0),0),"")</f>
        <v>1</v>
      </c>
      <c r="I218" s="194">
        <f t="shared" ca="1" si="218"/>
        <v>1.3963799927016407E-2</v>
      </c>
      <c r="L218" s="194">
        <f t="shared" si="274"/>
        <v>0</v>
      </c>
      <c r="M218" s="19">
        <f ca="1"/>
        <v>0</v>
      </c>
      <c r="N218" s="208">
        <f t="shared" ca="1" si="275"/>
        <v>0</v>
      </c>
      <c r="O218" s="207"/>
      <c r="P218" s="194"/>
      <c r="Q218" s="198" cm="1">
        <f t="array" ref="Q218">IFERROR(MATCH(TRUE,INDEX($B$14:$B$117&gt;=P218,0),0),"")</f>
        <v>1</v>
      </c>
      <c r="R218" s="194">
        <f t="shared" ca="1" si="219"/>
        <v>1.3963799927016407E-2</v>
      </c>
      <c r="U218" s="194">
        <f t="shared" si="276"/>
        <v>0</v>
      </c>
      <c r="V218" s="19">
        <f ca="1"/>
        <v>0</v>
      </c>
      <c r="W218" s="208">
        <f t="shared" ca="1" si="277"/>
        <v>0</v>
      </c>
      <c r="X218" s="207"/>
      <c r="Y218" s="194"/>
      <c r="Z218" s="198" cm="1">
        <f t="array" ref="Z218">IFERROR(MATCH(TRUE,INDEX($B$14:$B$117&gt;=Y218,0),0),"")</f>
        <v>1</v>
      </c>
      <c r="AA218" s="194">
        <f t="shared" ca="1" si="220"/>
        <v>1.3963799927016407E-2</v>
      </c>
      <c r="AD218" s="194">
        <f t="shared" si="221"/>
        <v>0</v>
      </c>
      <c r="AE218" s="19">
        <f ca="1"/>
        <v>0</v>
      </c>
      <c r="AF218" s="208">
        <f t="shared" ca="1" si="222"/>
        <v>0</v>
      </c>
      <c r="AG218" s="207"/>
      <c r="AH218" s="194"/>
      <c r="AI218" s="198" cm="1">
        <f t="array" ref="AI218">IFERROR(MATCH(TRUE,INDEX($B$14:$B$117&gt;=AH218,0),0),"")</f>
        <v>1</v>
      </c>
      <c r="AJ218" s="194">
        <f t="shared" ca="1" si="223"/>
        <v>1.3963799927016407E-2</v>
      </c>
      <c r="AM218" s="194">
        <f t="shared" si="224"/>
        <v>0</v>
      </c>
      <c r="AN218" s="19">
        <f ca="1"/>
        <v>0</v>
      </c>
      <c r="AO218" s="208">
        <f t="shared" ca="1" si="225"/>
        <v>0</v>
      </c>
      <c r="AP218" s="207"/>
      <c r="AQ218" s="194"/>
      <c r="AR218" s="198" cm="1">
        <f t="array" ref="AR218">IFERROR(MATCH(TRUE,INDEX($B$14:$B$117&gt;=AQ218,0),0),"")</f>
        <v>1</v>
      </c>
      <c r="AS218" s="194">
        <f t="shared" ca="1" si="226"/>
        <v>1.3963799927016407E-2</v>
      </c>
      <c r="AV218" s="194">
        <f t="shared" si="227"/>
        <v>0</v>
      </c>
      <c r="AW218" s="19">
        <f ca="1"/>
        <v>0</v>
      </c>
      <c r="AX218" s="208">
        <f t="shared" ca="1" si="228"/>
        <v>0</v>
      </c>
      <c r="AY218" s="207"/>
      <c r="AZ218" s="194"/>
      <c r="BA218" s="198" cm="1">
        <f t="array" ref="BA218">IFERROR(MATCH(TRUE,INDEX($B$14:$B$117&gt;=AZ218,0),0),"")</f>
        <v>1</v>
      </c>
      <c r="BB218" s="194">
        <f t="shared" ca="1" si="229"/>
        <v>1.3963799927016407E-2</v>
      </c>
      <c r="BE218" s="194">
        <f t="shared" si="230"/>
        <v>0</v>
      </c>
      <c r="BF218" s="19">
        <f ca="1"/>
        <v>0</v>
      </c>
      <c r="BG218" s="208">
        <f t="shared" ca="1" si="231"/>
        <v>0</v>
      </c>
      <c r="BH218" s="207"/>
      <c r="BI218" s="194"/>
      <c r="BJ218" s="198" cm="1">
        <f t="array" ref="BJ218">IFERROR(MATCH(TRUE,INDEX($B$14:$B$117&gt;=BI218,0),0),"")</f>
        <v>1</v>
      </c>
      <c r="BK218" s="194">
        <f t="shared" ca="1" si="232"/>
        <v>1.3963799927016407E-2</v>
      </c>
      <c r="BN218" s="194">
        <f t="shared" si="233"/>
        <v>0</v>
      </c>
      <c r="BO218" s="19">
        <f ca="1"/>
        <v>0</v>
      </c>
      <c r="BP218" s="208">
        <f t="shared" ca="1" si="234"/>
        <v>0</v>
      </c>
      <c r="BQ218" s="207"/>
      <c r="BR218" s="194"/>
      <c r="BS218" s="198" cm="1">
        <f t="array" ref="BS218">IFERROR(MATCH(TRUE,INDEX($B$14:$B$117&gt;=BR218,0),0),"")</f>
        <v>1</v>
      </c>
      <c r="BT218" s="194">
        <f t="shared" ca="1" si="235"/>
        <v>1.3963799927016407E-2</v>
      </c>
      <c r="BW218" s="194">
        <f t="shared" si="236"/>
        <v>0</v>
      </c>
      <c r="BX218" s="19">
        <f ca="1"/>
        <v>0</v>
      </c>
      <c r="BY218" s="208">
        <f t="shared" ca="1" si="237"/>
        <v>0</v>
      </c>
      <c r="BZ218" s="207"/>
      <c r="CA218" s="194"/>
      <c r="CB218" s="198" cm="1">
        <f t="array" ref="CB218">IFERROR(MATCH(TRUE,INDEX($B$14:$B$117&gt;=CA218,0),0),"")</f>
        <v>1</v>
      </c>
      <c r="CC218" s="194">
        <f t="shared" ca="1" si="238"/>
        <v>1.3963799927016407E-2</v>
      </c>
      <c r="CF218" s="194">
        <f t="shared" si="239"/>
        <v>0</v>
      </c>
      <c r="CG218" s="19">
        <f ca="1"/>
        <v>0</v>
      </c>
      <c r="CH218" s="208">
        <f t="shared" ca="1" si="240"/>
        <v>0</v>
      </c>
      <c r="CI218" s="207"/>
      <c r="CJ218" s="194"/>
      <c r="CK218" s="198" cm="1">
        <f t="array" ref="CK218">IFERROR(MATCH(TRUE,INDEX($B$14:$B$117&gt;=CJ218,0),0),"")</f>
        <v>1</v>
      </c>
      <c r="CL218" s="194">
        <f t="shared" ca="1" si="241"/>
        <v>1.3963799927016407E-2</v>
      </c>
      <c r="CO218" s="194">
        <f t="shared" si="242"/>
        <v>0</v>
      </c>
      <c r="CP218" s="19">
        <f ca="1"/>
        <v>0</v>
      </c>
      <c r="CQ218" s="208">
        <f t="shared" ca="1" si="243"/>
        <v>0</v>
      </c>
      <c r="CR218" s="207"/>
      <c r="CS218" s="194"/>
      <c r="CT218" s="198" cm="1">
        <f t="array" ref="CT218">IFERROR(MATCH(TRUE,INDEX($B$14:$B$117&gt;=CS218,0),0),"")</f>
        <v>1</v>
      </c>
      <c r="CU218" s="194">
        <f t="shared" ca="1" si="244"/>
        <v>1.3963799927016407E-2</v>
      </c>
      <c r="CX218" s="194">
        <f t="shared" si="245"/>
        <v>0</v>
      </c>
      <c r="CY218" s="19" t="e">
        <f ca="1"/>
        <v>#N/A</v>
      </c>
      <c r="CZ218" s="208" t="e">
        <f t="shared" ca="1" si="246"/>
        <v>#N/A</v>
      </c>
      <c r="DA218" s="207"/>
      <c r="DB218" s="194"/>
      <c r="DC218" s="198" cm="1">
        <f t="array" ref="DC218">IFERROR(MATCH(TRUE,INDEX($B$14:$B$117&gt;=DB218,0),0),"")</f>
        <v>1</v>
      </c>
      <c r="DD218" s="194">
        <f t="shared" ca="1" si="247"/>
        <v>1.3963799927016407E-2</v>
      </c>
      <c r="DG218" s="194">
        <f t="shared" si="248"/>
        <v>0</v>
      </c>
      <c r="DH218" s="19" t="e">
        <f ca="1"/>
        <v>#N/A</v>
      </c>
      <c r="DI218" s="208" t="e">
        <f t="shared" ca="1" si="249"/>
        <v>#N/A</v>
      </c>
      <c r="DJ218" s="207"/>
      <c r="DK218" s="194"/>
      <c r="DL218" s="198" cm="1">
        <f t="array" ref="DL218">IFERROR(MATCH(TRUE,INDEX($B$14:$B$117&gt;=DK218,0),0),"")</f>
        <v>1</v>
      </c>
      <c r="DM218" s="194">
        <f t="shared" ca="1" si="250"/>
        <v>1.3963799927016407E-2</v>
      </c>
      <c r="DP218" s="194">
        <f t="shared" si="251"/>
        <v>0</v>
      </c>
      <c r="DQ218" s="19" t="e">
        <f ca="1"/>
        <v>#N/A</v>
      </c>
      <c r="DR218" s="208" t="e">
        <f t="shared" ca="1" si="252"/>
        <v>#N/A</v>
      </c>
      <c r="DS218" s="207"/>
      <c r="DT218" s="194"/>
      <c r="DU218" s="198" cm="1">
        <f t="array" ref="DU218">IFERROR(MATCH(TRUE,INDEX($B$14:$B$117&gt;=DT218,0),0),"")</f>
        <v>1</v>
      </c>
      <c r="DV218" s="194">
        <f t="shared" ca="1" si="253"/>
        <v>1.3963799927016407E-2</v>
      </c>
      <c r="DY218" s="194">
        <f t="shared" si="254"/>
        <v>0</v>
      </c>
      <c r="DZ218" s="19" t="e">
        <f ca="1"/>
        <v>#N/A</v>
      </c>
      <c r="EA218" s="208" t="e">
        <f t="shared" ca="1" si="255"/>
        <v>#N/A</v>
      </c>
      <c r="EB218" s="207"/>
      <c r="EC218" s="194"/>
      <c r="ED218" s="198" cm="1">
        <f t="array" ref="ED218">IFERROR(MATCH(TRUE,INDEX($B$14:$B$117&gt;=EC218,0),0),"")</f>
        <v>1</v>
      </c>
      <c r="EE218" s="194">
        <f t="shared" ca="1" si="256"/>
        <v>1.3963799927016407E-2</v>
      </c>
      <c r="EH218" s="194">
        <f t="shared" si="257"/>
        <v>0</v>
      </c>
      <c r="EI218" s="19" t="e">
        <f ca="1"/>
        <v>#N/A</v>
      </c>
      <c r="EJ218" s="208" t="e">
        <f t="shared" ca="1" si="258"/>
        <v>#N/A</v>
      </c>
      <c r="EK218" s="207"/>
      <c r="EL218" s="194"/>
      <c r="EM218" s="198" cm="1">
        <f t="array" ref="EM218">IFERROR(MATCH(TRUE,INDEX($B$14:$B$117&gt;=EL218,0),0),"")</f>
        <v>1</v>
      </c>
      <c r="EN218" s="194">
        <f t="shared" ca="1" si="259"/>
        <v>1.3963799927016407E-2</v>
      </c>
      <c r="EQ218" s="194">
        <f t="shared" si="260"/>
        <v>0</v>
      </c>
      <c r="ER218" s="19" t="e">
        <f ca="1"/>
        <v>#N/A</v>
      </c>
      <c r="ES218" s="208" t="e">
        <f t="shared" ca="1" si="261"/>
        <v>#N/A</v>
      </c>
      <c r="ET218" s="207"/>
      <c r="EU218" s="194"/>
      <c r="EV218" s="198" cm="1">
        <f t="array" ref="EV218">IFERROR(MATCH(TRUE,INDEX($B$14:$B$117&gt;=EU218,0),0),"")</f>
        <v>1</v>
      </c>
      <c r="EW218" s="194">
        <f t="shared" ca="1" si="262"/>
        <v>1.3963799927016407E-2</v>
      </c>
      <c r="EZ218" s="194">
        <f t="shared" si="263"/>
        <v>0</v>
      </c>
      <c r="FA218" s="19" t="e">
        <f ca="1"/>
        <v>#N/A</v>
      </c>
      <c r="FB218" s="208" t="e">
        <f t="shared" ca="1" si="264"/>
        <v>#N/A</v>
      </c>
      <c r="FC218" s="207"/>
      <c r="FD218" s="194"/>
      <c r="FE218" s="198" cm="1">
        <f t="array" ref="FE218">IFERROR(MATCH(TRUE,INDEX($B$14:$B$117&gt;=FD218,0),0),"")</f>
        <v>1</v>
      </c>
      <c r="FF218" s="194">
        <f t="shared" ca="1" si="265"/>
        <v>1.3963799927016407E-2</v>
      </c>
      <c r="FI218" s="194">
        <f t="shared" si="266"/>
        <v>0</v>
      </c>
      <c r="FJ218" s="19" t="e">
        <f ca="1"/>
        <v>#N/A</v>
      </c>
      <c r="FK218" s="208" t="e">
        <f t="shared" ca="1" si="267"/>
        <v>#N/A</v>
      </c>
      <c r="FL218" s="207"/>
      <c r="FM218" s="194"/>
      <c r="FN218" s="198" cm="1">
        <f t="array" ref="FN218">IFERROR(MATCH(TRUE,INDEX($B$14:$B$117&gt;=FM218,0),0),"")</f>
        <v>1</v>
      </c>
      <c r="FO218" s="194">
        <f t="shared" ca="1" si="268"/>
        <v>1.3963799927016407E-2</v>
      </c>
      <c r="FR218" s="194">
        <f t="shared" si="269"/>
        <v>0</v>
      </c>
      <c r="FS218" s="19" t="e">
        <f ca="1"/>
        <v>#N/A</v>
      </c>
      <c r="FT218" s="208" t="e">
        <f t="shared" ca="1" si="270"/>
        <v>#N/A</v>
      </c>
      <c r="FU218" s="207"/>
      <c r="FV218" s="194"/>
      <c r="FW218" s="198" cm="1">
        <f t="array" ref="FW218">IFERROR(MATCH(TRUE,INDEX($B$14:$B$117&gt;=FV218,0),0),"")</f>
        <v>1</v>
      </c>
      <c r="FX218" s="194">
        <f t="shared" ca="1" si="271"/>
        <v>1.3963799927016407E-2</v>
      </c>
      <c r="GA218" s="194">
        <f t="shared" si="272"/>
        <v>0</v>
      </c>
      <c r="GB218" s="19" t="e">
        <f ca="1"/>
        <v>#N/A</v>
      </c>
      <c r="GC218" s="208" t="e">
        <f t="shared" ca="1" si="273"/>
        <v>#N/A</v>
      </c>
    </row>
    <row r="219" spans="6:185" x14ac:dyDescent="0.2">
      <c r="F219" s="207"/>
      <c r="G219" s="194"/>
      <c r="H219" s="198" cm="1">
        <f t="array" ref="H219">IFERROR(MATCH(TRUE,INDEX($B$14:$B$117&gt;=G219,0),0),"")</f>
        <v>1</v>
      </c>
      <c r="I219" s="194">
        <f t="shared" ca="1" si="218"/>
        <v>1.3963799927016407E-2</v>
      </c>
      <c r="L219" s="194">
        <f t="shared" si="274"/>
        <v>0</v>
      </c>
      <c r="M219" s="19">
        <f ca="1"/>
        <v>0</v>
      </c>
      <c r="N219" s="208">
        <f t="shared" ca="1" si="275"/>
        <v>0</v>
      </c>
      <c r="O219" s="207"/>
      <c r="P219" s="194"/>
      <c r="Q219" s="198" cm="1">
        <f t="array" ref="Q219">IFERROR(MATCH(TRUE,INDEX($B$14:$B$117&gt;=P219,0),0),"")</f>
        <v>1</v>
      </c>
      <c r="R219" s="194">
        <f t="shared" ca="1" si="219"/>
        <v>1.3963799927016407E-2</v>
      </c>
      <c r="U219" s="194">
        <f t="shared" si="276"/>
        <v>0</v>
      </c>
      <c r="V219" s="19">
        <f ca="1"/>
        <v>0</v>
      </c>
      <c r="W219" s="208">
        <f t="shared" ca="1" si="277"/>
        <v>0</v>
      </c>
      <c r="X219" s="207"/>
      <c r="Y219" s="194"/>
      <c r="Z219" s="198" cm="1">
        <f t="array" ref="Z219">IFERROR(MATCH(TRUE,INDEX($B$14:$B$117&gt;=Y219,0),0),"")</f>
        <v>1</v>
      </c>
      <c r="AA219" s="194">
        <f t="shared" ca="1" si="220"/>
        <v>1.3963799927016407E-2</v>
      </c>
      <c r="AD219" s="194">
        <f t="shared" si="221"/>
        <v>0</v>
      </c>
      <c r="AE219" s="19">
        <f ca="1"/>
        <v>0</v>
      </c>
      <c r="AF219" s="208">
        <f t="shared" ca="1" si="222"/>
        <v>0</v>
      </c>
      <c r="AG219" s="207"/>
      <c r="AH219" s="194"/>
      <c r="AI219" s="198" cm="1">
        <f t="array" ref="AI219">IFERROR(MATCH(TRUE,INDEX($B$14:$B$117&gt;=AH219,0),0),"")</f>
        <v>1</v>
      </c>
      <c r="AJ219" s="194">
        <f t="shared" ca="1" si="223"/>
        <v>1.3963799927016407E-2</v>
      </c>
      <c r="AM219" s="194">
        <f t="shared" si="224"/>
        <v>0</v>
      </c>
      <c r="AN219" s="19">
        <f ca="1"/>
        <v>0</v>
      </c>
      <c r="AO219" s="208">
        <f t="shared" ca="1" si="225"/>
        <v>0</v>
      </c>
      <c r="AP219" s="207"/>
      <c r="AQ219" s="194"/>
      <c r="AR219" s="198" cm="1">
        <f t="array" ref="AR219">IFERROR(MATCH(TRUE,INDEX($B$14:$B$117&gt;=AQ219,0),0),"")</f>
        <v>1</v>
      </c>
      <c r="AS219" s="194">
        <f t="shared" ca="1" si="226"/>
        <v>1.3963799927016407E-2</v>
      </c>
      <c r="AV219" s="194">
        <f t="shared" si="227"/>
        <v>0</v>
      </c>
      <c r="AW219" s="19">
        <f ca="1"/>
        <v>0</v>
      </c>
      <c r="AX219" s="208">
        <f t="shared" ca="1" si="228"/>
        <v>0</v>
      </c>
      <c r="AY219" s="207"/>
      <c r="AZ219" s="194"/>
      <c r="BA219" s="198" cm="1">
        <f t="array" ref="BA219">IFERROR(MATCH(TRUE,INDEX($B$14:$B$117&gt;=AZ219,0),0),"")</f>
        <v>1</v>
      </c>
      <c r="BB219" s="194">
        <f t="shared" ca="1" si="229"/>
        <v>1.3963799927016407E-2</v>
      </c>
      <c r="BE219" s="194">
        <f t="shared" si="230"/>
        <v>0</v>
      </c>
      <c r="BF219" s="19">
        <f ca="1"/>
        <v>0</v>
      </c>
      <c r="BG219" s="208">
        <f t="shared" ca="1" si="231"/>
        <v>0</v>
      </c>
      <c r="BH219" s="207"/>
      <c r="BI219" s="194"/>
      <c r="BJ219" s="198" cm="1">
        <f t="array" ref="BJ219">IFERROR(MATCH(TRUE,INDEX($B$14:$B$117&gt;=BI219,0),0),"")</f>
        <v>1</v>
      </c>
      <c r="BK219" s="194">
        <f t="shared" ca="1" si="232"/>
        <v>1.3963799927016407E-2</v>
      </c>
      <c r="BN219" s="194">
        <f t="shared" si="233"/>
        <v>0</v>
      </c>
      <c r="BO219" s="19">
        <f ca="1"/>
        <v>0</v>
      </c>
      <c r="BP219" s="208">
        <f t="shared" ca="1" si="234"/>
        <v>0</v>
      </c>
      <c r="BQ219" s="207"/>
      <c r="BR219" s="194"/>
      <c r="BS219" s="198" cm="1">
        <f t="array" ref="BS219">IFERROR(MATCH(TRUE,INDEX($B$14:$B$117&gt;=BR219,0),0),"")</f>
        <v>1</v>
      </c>
      <c r="BT219" s="194">
        <f t="shared" ca="1" si="235"/>
        <v>1.3963799927016407E-2</v>
      </c>
      <c r="BW219" s="194">
        <f t="shared" si="236"/>
        <v>0</v>
      </c>
      <c r="BX219" s="19">
        <f ca="1"/>
        <v>0</v>
      </c>
      <c r="BY219" s="208">
        <f t="shared" ca="1" si="237"/>
        <v>0</v>
      </c>
      <c r="BZ219" s="207"/>
      <c r="CA219" s="194"/>
      <c r="CB219" s="198" cm="1">
        <f t="array" ref="CB219">IFERROR(MATCH(TRUE,INDEX($B$14:$B$117&gt;=CA219,0),0),"")</f>
        <v>1</v>
      </c>
      <c r="CC219" s="194">
        <f t="shared" ca="1" si="238"/>
        <v>1.3963799927016407E-2</v>
      </c>
      <c r="CF219" s="194">
        <f t="shared" si="239"/>
        <v>0</v>
      </c>
      <c r="CG219" s="19">
        <f ca="1"/>
        <v>0</v>
      </c>
      <c r="CH219" s="208">
        <f t="shared" ca="1" si="240"/>
        <v>0</v>
      </c>
      <c r="CI219" s="207"/>
      <c r="CJ219" s="194"/>
      <c r="CK219" s="198" cm="1">
        <f t="array" ref="CK219">IFERROR(MATCH(TRUE,INDEX($B$14:$B$117&gt;=CJ219,0),0),"")</f>
        <v>1</v>
      </c>
      <c r="CL219" s="194">
        <f t="shared" ca="1" si="241"/>
        <v>1.3963799927016407E-2</v>
      </c>
      <c r="CO219" s="194">
        <f t="shared" si="242"/>
        <v>0</v>
      </c>
      <c r="CP219" s="19">
        <f ca="1"/>
        <v>0</v>
      </c>
      <c r="CQ219" s="208">
        <f t="shared" ca="1" si="243"/>
        <v>0</v>
      </c>
      <c r="CR219" s="207"/>
      <c r="CS219" s="194"/>
      <c r="CT219" s="198" cm="1">
        <f t="array" ref="CT219">IFERROR(MATCH(TRUE,INDEX($B$14:$B$117&gt;=CS219,0),0),"")</f>
        <v>1</v>
      </c>
      <c r="CU219" s="194">
        <f t="shared" ca="1" si="244"/>
        <v>1.3963799927016407E-2</v>
      </c>
      <c r="CX219" s="194">
        <f t="shared" si="245"/>
        <v>0</v>
      </c>
      <c r="CY219" s="19" t="e">
        <f ca="1"/>
        <v>#N/A</v>
      </c>
      <c r="CZ219" s="208" t="e">
        <f t="shared" ca="1" si="246"/>
        <v>#N/A</v>
      </c>
      <c r="DA219" s="207"/>
      <c r="DB219" s="194"/>
      <c r="DC219" s="198" cm="1">
        <f t="array" ref="DC219">IFERROR(MATCH(TRUE,INDEX($B$14:$B$117&gt;=DB219,0),0),"")</f>
        <v>1</v>
      </c>
      <c r="DD219" s="194">
        <f t="shared" ca="1" si="247"/>
        <v>1.3963799927016407E-2</v>
      </c>
      <c r="DG219" s="194">
        <f t="shared" si="248"/>
        <v>0</v>
      </c>
      <c r="DH219" s="19" t="e">
        <f ca="1"/>
        <v>#N/A</v>
      </c>
      <c r="DI219" s="208" t="e">
        <f t="shared" ca="1" si="249"/>
        <v>#N/A</v>
      </c>
      <c r="DJ219" s="207"/>
      <c r="DK219" s="194"/>
      <c r="DL219" s="198" cm="1">
        <f t="array" ref="DL219">IFERROR(MATCH(TRUE,INDEX($B$14:$B$117&gt;=DK219,0),0),"")</f>
        <v>1</v>
      </c>
      <c r="DM219" s="194">
        <f t="shared" ca="1" si="250"/>
        <v>1.3963799927016407E-2</v>
      </c>
      <c r="DP219" s="194">
        <f t="shared" si="251"/>
        <v>0</v>
      </c>
      <c r="DQ219" s="19" t="e">
        <f ca="1"/>
        <v>#N/A</v>
      </c>
      <c r="DR219" s="208" t="e">
        <f t="shared" ca="1" si="252"/>
        <v>#N/A</v>
      </c>
      <c r="DS219" s="207"/>
      <c r="DT219" s="194"/>
      <c r="DU219" s="198" cm="1">
        <f t="array" ref="DU219">IFERROR(MATCH(TRUE,INDEX($B$14:$B$117&gt;=DT219,0),0),"")</f>
        <v>1</v>
      </c>
      <c r="DV219" s="194">
        <f t="shared" ca="1" si="253"/>
        <v>1.3963799927016407E-2</v>
      </c>
      <c r="DY219" s="194">
        <f t="shared" si="254"/>
        <v>0</v>
      </c>
      <c r="DZ219" s="19" t="e">
        <f ca="1"/>
        <v>#N/A</v>
      </c>
      <c r="EA219" s="208" t="e">
        <f t="shared" ca="1" si="255"/>
        <v>#N/A</v>
      </c>
      <c r="EB219" s="207"/>
      <c r="EC219" s="194"/>
      <c r="ED219" s="198" cm="1">
        <f t="array" ref="ED219">IFERROR(MATCH(TRUE,INDEX($B$14:$B$117&gt;=EC219,0),0),"")</f>
        <v>1</v>
      </c>
      <c r="EE219" s="194">
        <f t="shared" ca="1" si="256"/>
        <v>1.3963799927016407E-2</v>
      </c>
      <c r="EH219" s="194">
        <f t="shared" si="257"/>
        <v>0</v>
      </c>
      <c r="EI219" s="19" t="e">
        <f ca="1"/>
        <v>#N/A</v>
      </c>
      <c r="EJ219" s="208" t="e">
        <f t="shared" ca="1" si="258"/>
        <v>#N/A</v>
      </c>
      <c r="EK219" s="207"/>
      <c r="EL219" s="194"/>
      <c r="EM219" s="198" cm="1">
        <f t="array" ref="EM219">IFERROR(MATCH(TRUE,INDEX($B$14:$B$117&gt;=EL219,0),0),"")</f>
        <v>1</v>
      </c>
      <c r="EN219" s="194">
        <f t="shared" ca="1" si="259"/>
        <v>1.3963799927016407E-2</v>
      </c>
      <c r="EQ219" s="194">
        <f t="shared" si="260"/>
        <v>0</v>
      </c>
      <c r="ER219" s="19" t="e">
        <f ca="1"/>
        <v>#N/A</v>
      </c>
      <c r="ES219" s="208" t="e">
        <f t="shared" ca="1" si="261"/>
        <v>#N/A</v>
      </c>
      <c r="ET219" s="207"/>
      <c r="EU219" s="194"/>
      <c r="EV219" s="198" cm="1">
        <f t="array" ref="EV219">IFERROR(MATCH(TRUE,INDEX($B$14:$B$117&gt;=EU219,0),0),"")</f>
        <v>1</v>
      </c>
      <c r="EW219" s="194">
        <f t="shared" ca="1" si="262"/>
        <v>1.3963799927016407E-2</v>
      </c>
      <c r="EZ219" s="194">
        <f t="shared" si="263"/>
        <v>0</v>
      </c>
      <c r="FA219" s="19" t="e">
        <f ca="1"/>
        <v>#N/A</v>
      </c>
      <c r="FB219" s="208" t="e">
        <f t="shared" ca="1" si="264"/>
        <v>#N/A</v>
      </c>
      <c r="FC219" s="207"/>
      <c r="FD219" s="194"/>
      <c r="FE219" s="198" cm="1">
        <f t="array" ref="FE219">IFERROR(MATCH(TRUE,INDEX($B$14:$B$117&gt;=FD219,0),0),"")</f>
        <v>1</v>
      </c>
      <c r="FF219" s="194">
        <f t="shared" ca="1" si="265"/>
        <v>1.3963799927016407E-2</v>
      </c>
      <c r="FI219" s="194">
        <f t="shared" si="266"/>
        <v>0</v>
      </c>
      <c r="FJ219" s="19" t="e">
        <f ca="1"/>
        <v>#N/A</v>
      </c>
      <c r="FK219" s="208" t="e">
        <f t="shared" ca="1" si="267"/>
        <v>#N/A</v>
      </c>
      <c r="FL219" s="207"/>
      <c r="FM219" s="194"/>
      <c r="FN219" s="198" cm="1">
        <f t="array" ref="FN219">IFERROR(MATCH(TRUE,INDEX($B$14:$B$117&gt;=FM219,0),0),"")</f>
        <v>1</v>
      </c>
      <c r="FO219" s="194">
        <f t="shared" ca="1" si="268"/>
        <v>1.3963799927016407E-2</v>
      </c>
      <c r="FR219" s="194">
        <f t="shared" si="269"/>
        <v>0</v>
      </c>
      <c r="FS219" s="19" t="e">
        <f ca="1"/>
        <v>#N/A</v>
      </c>
      <c r="FT219" s="208" t="e">
        <f t="shared" ca="1" si="270"/>
        <v>#N/A</v>
      </c>
      <c r="FU219" s="207"/>
      <c r="FV219" s="194"/>
      <c r="FW219" s="198" cm="1">
        <f t="array" ref="FW219">IFERROR(MATCH(TRUE,INDEX($B$14:$B$117&gt;=FV219,0),0),"")</f>
        <v>1</v>
      </c>
      <c r="FX219" s="194">
        <f t="shared" ca="1" si="271"/>
        <v>1.3963799927016407E-2</v>
      </c>
      <c r="GA219" s="194">
        <f t="shared" si="272"/>
        <v>0</v>
      </c>
      <c r="GB219" s="19" t="e">
        <f ca="1"/>
        <v>#N/A</v>
      </c>
      <c r="GC219" s="208" t="e">
        <f t="shared" ca="1" si="273"/>
        <v>#N/A</v>
      </c>
    </row>
    <row r="220" spans="6:185" x14ac:dyDescent="0.2">
      <c r="F220" s="207"/>
      <c r="G220" s="194"/>
      <c r="H220" s="198" cm="1">
        <f t="array" ref="H220">IFERROR(MATCH(TRUE,INDEX($B$14:$B$117&gt;=G220,0),0),"")</f>
        <v>1</v>
      </c>
      <c r="I220" s="194">
        <f t="shared" ca="1" si="218"/>
        <v>1.3963799927016407E-2</v>
      </c>
      <c r="L220" s="194">
        <f t="shared" si="274"/>
        <v>0</v>
      </c>
      <c r="M220" s="19">
        <f ca="1"/>
        <v>0</v>
      </c>
      <c r="N220" s="208">
        <f t="shared" ca="1" si="275"/>
        <v>0</v>
      </c>
      <c r="O220" s="207"/>
      <c r="P220" s="194"/>
      <c r="Q220" s="198" cm="1">
        <f t="array" ref="Q220">IFERROR(MATCH(TRUE,INDEX($B$14:$B$117&gt;=P220,0),0),"")</f>
        <v>1</v>
      </c>
      <c r="R220" s="194">
        <f t="shared" ca="1" si="219"/>
        <v>1.3963799927016407E-2</v>
      </c>
      <c r="U220" s="194">
        <f t="shared" si="276"/>
        <v>0</v>
      </c>
      <c r="V220" s="19">
        <f ca="1"/>
        <v>0</v>
      </c>
      <c r="W220" s="208">
        <f t="shared" ca="1" si="277"/>
        <v>0</v>
      </c>
      <c r="X220" s="207"/>
      <c r="Y220" s="194"/>
      <c r="Z220" s="198" cm="1">
        <f t="array" ref="Z220">IFERROR(MATCH(TRUE,INDEX($B$14:$B$117&gt;=Y220,0),0),"")</f>
        <v>1</v>
      </c>
      <c r="AA220" s="194">
        <f t="shared" ca="1" si="220"/>
        <v>1.3963799927016407E-2</v>
      </c>
      <c r="AD220" s="194">
        <f t="shared" si="221"/>
        <v>0</v>
      </c>
      <c r="AE220" s="19">
        <f ca="1"/>
        <v>0</v>
      </c>
      <c r="AF220" s="208">
        <f t="shared" ca="1" si="222"/>
        <v>0</v>
      </c>
      <c r="AG220" s="207"/>
      <c r="AH220" s="194"/>
      <c r="AI220" s="198" cm="1">
        <f t="array" ref="AI220">IFERROR(MATCH(TRUE,INDEX($B$14:$B$117&gt;=AH220,0),0),"")</f>
        <v>1</v>
      </c>
      <c r="AJ220" s="194">
        <f t="shared" ca="1" si="223"/>
        <v>1.3963799927016407E-2</v>
      </c>
      <c r="AM220" s="194">
        <f t="shared" si="224"/>
        <v>0</v>
      </c>
      <c r="AN220" s="19">
        <f ca="1"/>
        <v>0</v>
      </c>
      <c r="AO220" s="208">
        <f t="shared" ca="1" si="225"/>
        <v>0</v>
      </c>
      <c r="AP220" s="207"/>
      <c r="AQ220" s="194"/>
      <c r="AR220" s="198" cm="1">
        <f t="array" ref="AR220">IFERROR(MATCH(TRUE,INDEX($B$14:$B$117&gt;=AQ220,0),0),"")</f>
        <v>1</v>
      </c>
      <c r="AS220" s="194">
        <f t="shared" ca="1" si="226"/>
        <v>1.3963799927016407E-2</v>
      </c>
      <c r="AV220" s="194">
        <f t="shared" si="227"/>
        <v>0</v>
      </c>
      <c r="AW220" s="19">
        <f ca="1"/>
        <v>0</v>
      </c>
      <c r="AX220" s="208">
        <f t="shared" ca="1" si="228"/>
        <v>0</v>
      </c>
      <c r="AY220" s="207"/>
      <c r="AZ220" s="194"/>
      <c r="BA220" s="198" cm="1">
        <f t="array" ref="BA220">IFERROR(MATCH(TRUE,INDEX($B$14:$B$117&gt;=AZ220,0),0),"")</f>
        <v>1</v>
      </c>
      <c r="BB220" s="194">
        <f t="shared" ca="1" si="229"/>
        <v>1.3963799927016407E-2</v>
      </c>
      <c r="BE220" s="194">
        <f t="shared" si="230"/>
        <v>0</v>
      </c>
      <c r="BF220" s="19">
        <f ca="1"/>
        <v>0</v>
      </c>
      <c r="BG220" s="208">
        <f t="shared" ca="1" si="231"/>
        <v>0</v>
      </c>
      <c r="BH220" s="207"/>
      <c r="BI220" s="194"/>
      <c r="BJ220" s="198" cm="1">
        <f t="array" ref="BJ220">IFERROR(MATCH(TRUE,INDEX($B$14:$B$117&gt;=BI220,0),0),"")</f>
        <v>1</v>
      </c>
      <c r="BK220" s="194">
        <f t="shared" ca="1" si="232"/>
        <v>1.3963799927016407E-2</v>
      </c>
      <c r="BN220" s="194">
        <f t="shared" si="233"/>
        <v>0</v>
      </c>
      <c r="BO220" s="19">
        <f ca="1"/>
        <v>0</v>
      </c>
      <c r="BP220" s="208">
        <f t="shared" ca="1" si="234"/>
        <v>0</v>
      </c>
      <c r="BQ220" s="207"/>
      <c r="BR220" s="194"/>
      <c r="BS220" s="198" cm="1">
        <f t="array" ref="BS220">IFERROR(MATCH(TRUE,INDEX($B$14:$B$117&gt;=BR220,0),0),"")</f>
        <v>1</v>
      </c>
      <c r="BT220" s="194">
        <f t="shared" ca="1" si="235"/>
        <v>1.3963799927016407E-2</v>
      </c>
      <c r="BW220" s="194">
        <f t="shared" si="236"/>
        <v>0</v>
      </c>
      <c r="BX220" s="19">
        <f ca="1"/>
        <v>0</v>
      </c>
      <c r="BY220" s="208">
        <f t="shared" ca="1" si="237"/>
        <v>0</v>
      </c>
      <c r="BZ220" s="207"/>
      <c r="CA220" s="194"/>
      <c r="CB220" s="198" cm="1">
        <f t="array" ref="CB220">IFERROR(MATCH(TRUE,INDEX($B$14:$B$117&gt;=CA220,0),0),"")</f>
        <v>1</v>
      </c>
      <c r="CC220" s="194">
        <f t="shared" ca="1" si="238"/>
        <v>1.3963799927016407E-2</v>
      </c>
      <c r="CF220" s="194">
        <f t="shared" si="239"/>
        <v>0</v>
      </c>
      <c r="CG220" s="19">
        <f ca="1"/>
        <v>0</v>
      </c>
      <c r="CH220" s="208">
        <f t="shared" ca="1" si="240"/>
        <v>0</v>
      </c>
      <c r="CI220" s="207"/>
      <c r="CJ220" s="194"/>
      <c r="CK220" s="198" cm="1">
        <f t="array" ref="CK220">IFERROR(MATCH(TRUE,INDEX($B$14:$B$117&gt;=CJ220,0),0),"")</f>
        <v>1</v>
      </c>
      <c r="CL220" s="194">
        <f t="shared" ca="1" si="241"/>
        <v>1.3963799927016407E-2</v>
      </c>
      <c r="CO220" s="194">
        <f t="shared" si="242"/>
        <v>0</v>
      </c>
      <c r="CP220" s="19">
        <f ca="1"/>
        <v>0</v>
      </c>
      <c r="CQ220" s="208">
        <f t="shared" ca="1" si="243"/>
        <v>0</v>
      </c>
      <c r="CR220" s="207"/>
      <c r="CS220" s="194"/>
      <c r="CT220" s="198" cm="1">
        <f t="array" ref="CT220">IFERROR(MATCH(TRUE,INDEX($B$14:$B$117&gt;=CS220,0),0),"")</f>
        <v>1</v>
      </c>
      <c r="CU220" s="194">
        <f t="shared" ca="1" si="244"/>
        <v>1.3963799927016407E-2</v>
      </c>
      <c r="CX220" s="194">
        <f t="shared" si="245"/>
        <v>0</v>
      </c>
      <c r="CY220" s="19" t="e">
        <f ca="1"/>
        <v>#N/A</v>
      </c>
      <c r="CZ220" s="208" t="e">
        <f t="shared" ca="1" si="246"/>
        <v>#N/A</v>
      </c>
      <c r="DA220" s="207"/>
      <c r="DB220" s="194"/>
      <c r="DC220" s="198" cm="1">
        <f t="array" ref="DC220">IFERROR(MATCH(TRUE,INDEX($B$14:$B$117&gt;=DB220,0),0),"")</f>
        <v>1</v>
      </c>
      <c r="DD220" s="194">
        <f t="shared" ca="1" si="247"/>
        <v>1.3963799927016407E-2</v>
      </c>
      <c r="DG220" s="194">
        <f t="shared" si="248"/>
        <v>0</v>
      </c>
      <c r="DH220" s="19" t="e">
        <f ca="1"/>
        <v>#N/A</v>
      </c>
      <c r="DI220" s="208" t="e">
        <f t="shared" ca="1" si="249"/>
        <v>#N/A</v>
      </c>
      <c r="DJ220" s="207"/>
      <c r="DK220" s="194"/>
      <c r="DL220" s="198" cm="1">
        <f t="array" ref="DL220">IFERROR(MATCH(TRUE,INDEX($B$14:$B$117&gt;=DK220,0),0),"")</f>
        <v>1</v>
      </c>
      <c r="DM220" s="194">
        <f t="shared" ca="1" si="250"/>
        <v>1.3963799927016407E-2</v>
      </c>
      <c r="DP220" s="194">
        <f t="shared" si="251"/>
        <v>0</v>
      </c>
      <c r="DQ220" s="19" t="e">
        <f ca="1"/>
        <v>#N/A</v>
      </c>
      <c r="DR220" s="208" t="e">
        <f t="shared" ca="1" si="252"/>
        <v>#N/A</v>
      </c>
      <c r="DS220" s="207"/>
      <c r="DT220" s="194"/>
      <c r="DU220" s="198" cm="1">
        <f t="array" ref="DU220">IFERROR(MATCH(TRUE,INDEX($B$14:$B$117&gt;=DT220,0),0),"")</f>
        <v>1</v>
      </c>
      <c r="DV220" s="194">
        <f t="shared" ca="1" si="253"/>
        <v>1.3963799927016407E-2</v>
      </c>
      <c r="DY220" s="194">
        <f t="shared" si="254"/>
        <v>0</v>
      </c>
      <c r="DZ220" s="19" t="e">
        <f ca="1"/>
        <v>#N/A</v>
      </c>
      <c r="EA220" s="208" t="e">
        <f t="shared" ca="1" si="255"/>
        <v>#N/A</v>
      </c>
      <c r="EB220" s="207"/>
      <c r="EC220" s="194"/>
      <c r="ED220" s="198" cm="1">
        <f t="array" ref="ED220">IFERROR(MATCH(TRUE,INDEX($B$14:$B$117&gt;=EC220,0),0),"")</f>
        <v>1</v>
      </c>
      <c r="EE220" s="194">
        <f t="shared" ca="1" si="256"/>
        <v>1.3963799927016407E-2</v>
      </c>
      <c r="EH220" s="194">
        <f t="shared" si="257"/>
        <v>0</v>
      </c>
      <c r="EI220" s="19" t="e">
        <f ca="1"/>
        <v>#N/A</v>
      </c>
      <c r="EJ220" s="208" t="e">
        <f t="shared" ca="1" si="258"/>
        <v>#N/A</v>
      </c>
      <c r="EK220" s="207"/>
      <c r="EL220" s="194"/>
      <c r="EM220" s="198" cm="1">
        <f t="array" ref="EM220">IFERROR(MATCH(TRUE,INDEX($B$14:$B$117&gt;=EL220,0),0),"")</f>
        <v>1</v>
      </c>
      <c r="EN220" s="194">
        <f t="shared" ca="1" si="259"/>
        <v>1.3963799927016407E-2</v>
      </c>
      <c r="EQ220" s="194">
        <f t="shared" si="260"/>
        <v>0</v>
      </c>
      <c r="ER220" s="19" t="e">
        <f ca="1"/>
        <v>#N/A</v>
      </c>
      <c r="ES220" s="208" t="e">
        <f t="shared" ca="1" si="261"/>
        <v>#N/A</v>
      </c>
      <c r="ET220" s="207"/>
      <c r="EU220" s="194"/>
      <c r="EV220" s="198" cm="1">
        <f t="array" ref="EV220">IFERROR(MATCH(TRUE,INDEX($B$14:$B$117&gt;=EU220,0),0),"")</f>
        <v>1</v>
      </c>
      <c r="EW220" s="194">
        <f t="shared" ca="1" si="262"/>
        <v>1.3963799927016407E-2</v>
      </c>
      <c r="EZ220" s="194">
        <f t="shared" si="263"/>
        <v>0</v>
      </c>
      <c r="FA220" s="19" t="e">
        <f ca="1"/>
        <v>#N/A</v>
      </c>
      <c r="FB220" s="208" t="e">
        <f t="shared" ca="1" si="264"/>
        <v>#N/A</v>
      </c>
      <c r="FC220" s="207"/>
      <c r="FD220" s="194"/>
      <c r="FE220" s="198" cm="1">
        <f t="array" ref="FE220">IFERROR(MATCH(TRUE,INDEX($B$14:$B$117&gt;=FD220,0),0),"")</f>
        <v>1</v>
      </c>
      <c r="FF220" s="194">
        <f t="shared" ca="1" si="265"/>
        <v>1.3963799927016407E-2</v>
      </c>
      <c r="FI220" s="194">
        <f t="shared" si="266"/>
        <v>0</v>
      </c>
      <c r="FJ220" s="19" t="e">
        <f ca="1"/>
        <v>#N/A</v>
      </c>
      <c r="FK220" s="208" t="e">
        <f t="shared" ca="1" si="267"/>
        <v>#N/A</v>
      </c>
      <c r="FL220" s="207"/>
      <c r="FM220" s="194"/>
      <c r="FN220" s="198" cm="1">
        <f t="array" ref="FN220">IFERROR(MATCH(TRUE,INDEX($B$14:$B$117&gt;=FM220,0),0),"")</f>
        <v>1</v>
      </c>
      <c r="FO220" s="194">
        <f t="shared" ca="1" si="268"/>
        <v>1.3963799927016407E-2</v>
      </c>
      <c r="FR220" s="194">
        <f t="shared" si="269"/>
        <v>0</v>
      </c>
      <c r="FS220" s="19" t="e">
        <f ca="1"/>
        <v>#N/A</v>
      </c>
      <c r="FT220" s="208" t="e">
        <f t="shared" ca="1" si="270"/>
        <v>#N/A</v>
      </c>
      <c r="FU220" s="207"/>
      <c r="FV220" s="194"/>
      <c r="FW220" s="198" cm="1">
        <f t="array" ref="FW220">IFERROR(MATCH(TRUE,INDEX($B$14:$B$117&gt;=FV220,0),0),"")</f>
        <v>1</v>
      </c>
      <c r="FX220" s="194">
        <f t="shared" ca="1" si="271"/>
        <v>1.3963799927016407E-2</v>
      </c>
      <c r="GA220" s="194">
        <f t="shared" si="272"/>
        <v>0</v>
      </c>
      <c r="GB220" s="19" t="e">
        <f ca="1"/>
        <v>#N/A</v>
      </c>
      <c r="GC220" s="208" t="e">
        <f t="shared" ca="1" si="273"/>
        <v>#N/A</v>
      </c>
    </row>
    <row r="221" spans="6:185" x14ac:dyDescent="0.2">
      <c r="F221" s="207"/>
      <c r="G221" s="194"/>
      <c r="H221" s="198" cm="1">
        <f t="array" ref="H221">IFERROR(MATCH(TRUE,INDEX($B$14:$B$117&gt;=G221,0),0),"")</f>
        <v>1</v>
      </c>
      <c r="I221" s="194">
        <f t="shared" ca="1" si="218"/>
        <v>1.3963799927016407E-2</v>
      </c>
      <c r="L221" s="194">
        <f t="shared" si="274"/>
        <v>0</v>
      </c>
      <c r="M221" s="19">
        <f ca="1"/>
        <v>0</v>
      </c>
      <c r="N221" s="208">
        <f t="shared" ca="1" si="275"/>
        <v>0</v>
      </c>
      <c r="O221" s="207"/>
      <c r="P221" s="194"/>
      <c r="Q221" s="198" cm="1">
        <f t="array" ref="Q221">IFERROR(MATCH(TRUE,INDEX($B$14:$B$117&gt;=P221,0),0),"")</f>
        <v>1</v>
      </c>
      <c r="R221" s="194">
        <f t="shared" ca="1" si="219"/>
        <v>1.3963799927016407E-2</v>
      </c>
      <c r="U221" s="194">
        <f t="shared" si="276"/>
        <v>0</v>
      </c>
      <c r="V221" s="19">
        <f ca="1"/>
        <v>0</v>
      </c>
      <c r="W221" s="208">
        <f t="shared" ca="1" si="277"/>
        <v>0</v>
      </c>
      <c r="X221" s="207"/>
      <c r="Y221" s="194"/>
      <c r="Z221" s="198" cm="1">
        <f t="array" ref="Z221">IFERROR(MATCH(TRUE,INDEX($B$14:$B$117&gt;=Y221,0),0),"")</f>
        <v>1</v>
      </c>
      <c r="AA221" s="194">
        <f t="shared" ca="1" si="220"/>
        <v>1.3963799927016407E-2</v>
      </c>
      <c r="AD221" s="194">
        <f t="shared" si="221"/>
        <v>0</v>
      </c>
      <c r="AE221" s="19">
        <f ca="1"/>
        <v>0</v>
      </c>
      <c r="AF221" s="208">
        <f t="shared" ca="1" si="222"/>
        <v>0</v>
      </c>
      <c r="AG221" s="207"/>
      <c r="AH221" s="194"/>
      <c r="AI221" s="198" cm="1">
        <f t="array" ref="AI221">IFERROR(MATCH(TRUE,INDEX($B$14:$B$117&gt;=AH221,0),0),"")</f>
        <v>1</v>
      </c>
      <c r="AJ221" s="194">
        <f t="shared" ca="1" si="223"/>
        <v>1.3963799927016407E-2</v>
      </c>
      <c r="AM221" s="194">
        <f t="shared" si="224"/>
        <v>0</v>
      </c>
      <c r="AN221" s="19">
        <f ca="1"/>
        <v>0</v>
      </c>
      <c r="AO221" s="208">
        <f t="shared" ca="1" si="225"/>
        <v>0</v>
      </c>
      <c r="AP221" s="207"/>
      <c r="AQ221" s="194"/>
      <c r="AR221" s="198" cm="1">
        <f t="array" ref="AR221">IFERROR(MATCH(TRUE,INDEX($B$14:$B$117&gt;=AQ221,0),0),"")</f>
        <v>1</v>
      </c>
      <c r="AS221" s="194">
        <f t="shared" ca="1" si="226"/>
        <v>1.3963799927016407E-2</v>
      </c>
      <c r="AV221" s="194">
        <f t="shared" si="227"/>
        <v>0</v>
      </c>
      <c r="AW221" s="19">
        <f ca="1"/>
        <v>0</v>
      </c>
      <c r="AX221" s="208">
        <f t="shared" ca="1" si="228"/>
        <v>0</v>
      </c>
      <c r="AY221" s="207"/>
      <c r="AZ221" s="194"/>
      <c r="BA221" s="198" cm="1">
        <f t="array" ref="BA221">IFERROR(MATCH(TRUE,INDEX($B$14:$B$117&gt;=AZ221,0),0),"")</f>
        <v>1</v>
      </c>
      <c r="BB221" s="194">
        <f t="shared" ca="1" si="229"/>
        <v>1.3963799927016407E-2</v>
      </c>
      <c r="BE221" s="194">
        <f t="shared" si="230"/>
        <v>0</v>
      </c>
      <c r="BF221" s="19">
        <f ca="1"/>
        <v>0</v>
      </c>
      <c r="BG221" s="208">
        <f t="shared" ca="1" si="231"/>
        <v>0</v>
      </c>
      <c r="BH221" s="207"/>
      <c r="BI221" s="194"/>
      <c r="BJ221" s="198" cm="1">
        <f t="array" ref="BJ221">IFERROR(MATCH(TRUE,INDEX($B$14:$B$117&gt;=BI221,0),0),"")</f>
        <v>1</v>
      </c>
      <c r="BK221" s="194">
        <f t="shared" ca="1" si="232"/>
        <v>1.3963799927016407E-2</v>
      </c>
      <c r="BN221" s="194">
        <f t="shared" si="233"/>
        <v>0</v>
      </c>
      <c r="BO221" s="19">
        <f ca="1"/>
        <v>0</v>
      </c>
      <c r="BP221" s="208">
        <f t="shared" ca="1" si="234"/>
        <v>0</v>
      </c>
      <c r="BQ221" s="207"/>
      <c r="BR221" s="194"/>
      <c r="BS221" s="198" cm="1">
        <f t="array" ref="BS221">IFERROR(MATCH(TRUE,INDEX($B$14:$B$117&gt;=BR221,0),0),"")</f>
        <v>1</v>
      </c>
      <c r="BT221" s="194">
        <f t="shared" ca="1" si="235"/>
        <v>1.3963799927016407E-2</v>
      </c>
      <c r="BW221" s="194">
        <f t="shared" si="236"/>
        <v>0</v>
      </c>
      <c r="BX221" s="19">
        <f ca="1"/>
        <v>0</v>
      </c>
      <c r="BY221" s="208">
        <f t="shared" ca="1" si="237"/>
        <v>0</v>
      </c>
      <c r="BZ221" s="207"/>
      <c r="CA221" s="194"/>
      <c r="CB221" s="198" cm="1">
        <f t="array" ref="CB221">IFERROR(MATCH(TRUE,INDEX($B$14:$B$117&gt;=CA221,0),0),"")</f>
        <v>1</v>
      </c>
      <c r="CC221" s="194">
        <f t="shared" ca="1" si="238"/>
        <v>1.3963799927016407E-2</v>
      </c>
      <c r="CF221" s="194">
        <f t="shared" si="239"/>
        <v>0</v>
      </c>
      <c r="CG221" s="19">
        <f ca="1"/>
        <v>0</v>
      </c>
      <c r="CH221" s="208">
        <f t="shared" ca="1" si="240"/>
        <v>0</v>
      </c>
      <c r="CI221" s="207"/>
      <c r="CJ221" s="194"/>
      <c r="CK221" s="198" cm="1">
        <f t="array" ref="CK221">IFERROR(MATCH(TRUE,INDEX($B$14:$B$117&gt;=CJ221,0),0),"")</f>
        <v>1</v>
      </c>
      <c r="CL221" s="194">
        <f t="shared" ca="1" si="241"/>
        <v>1.3963799927016407E-2</v>
      </c>
      <c r="CO221" s="194">
        <f t="shared" si="242"/>
        <v>0</v>
      </c>
      <c r="CP221" s="19">
        <f ca="1"/>
        <v>0</v>
      </c>
      <c r="CQ221" s="208">
        <f t="shared" ca="1" si="243"/>
        <v>0</v>
      </c>
      <c r="CR221" s="207"/>
      <c r="CS221" s="194"/>
      <c r="CT221" s="198" cm="1">
        <f t="array" ref="CT221">IFERROR(MATCH(TRUE,INDEX($B$14:$B$117&gt;=CS221,0),0),"")</f>
        <v>1</v>
      </c>
      <c r="CU221" s="194">
        <f t="shared" ca="1" si="244"/>
        <v>1.3963799927016407E-2</v>
      </c>
      <c r="CX221" s="194">
        <f t="shared" si="245"/>
        <v>0</v>
      </c>
      <c r="CY221" s="19" t="e">
        <f ca="1"/>
        <v>#N/A</v>
      </c>
      <c r="CZ221" s="208" t="e">
        <f t="shared" ca="1" si="246"/>
        <v>#N/A</v>
      </c>
      <c r="DA221" s="207"/>
      <c r="DB221" s="194"/>
      <c r="DC221" s="198" cm="1">
        <f t="array" ref="DC221">IFERROR(MATCH(TRUE,INDEX($B$14:$B$117&gt;=DB221,0),0),"")</f>
        <v>1</v>
      </c>
      <c r="DD221" s="194">
        <f t="shared" ca="1" si="247"/>
        <v>1.3963799927016407E-2</v>
      </c>
      <c r="DG221" s="194">
        <f t="shared" si="248"/>
        <v>0</v>
      </c>
      <c r="DH221" s="19" t="e">
        <f ca="1"/>
        <v>#N/A</v>
      </c>
      <c r="DI221" s="208" t="e">
        <f t="shared" ca="1" si="249"/>
        <v>#N/A</v>
      </c>
      <c r="DJ221" s="207"/>
      <c r="DK221" s="194"/>
      <c r="DL221" s="198" cm="1">
        <f t="array" ref="DL221">IFERROR(MATCH(TRUE,INDEX($B$14:$B$117&gt;=DK221,0),0),"")</f>
        <v>1</v>
      </c>
      <c r="DM221" s="194">
        <f t="shared" ca="1" si="250"/>
        <v>1.3963799927016407E-2</v>
      </c>
      <c r="DP221" s="194">
        <f t="shared" si="251"/>
        <v>0</v>
      </c>
      <c r="DQ221" s="19" t="e">
        <f ca="1"/>
        <v>#N/A</v>
      </c>
      <c r="DR221" s="208" t="e">
        <f t="shared" ca="1" si="252"/>
        <v>#N/A</v>
      </c>
      <c r="DS221" s="207"/>
      <c r="DT221" s="194"/>
      <c r="DU221" s="198" cm="1">
        <f t="array" ref="DU221">IFERROR(MATCH(TRUE,INDEX($B$14:$B$117&gt;=DT221,0),0),"")</f>
        <v>1</v>
      </c>
      <c r="DV221" s="194">
        <f t="shared" ca="1" si="253"/>
        <v>1.3963799927016407E-2</v>
      </c>
      <c r="DY221" s="194">
        <f t="shared" si="254"/>
        <v>0</v>
      </c>
      <c r="DZ221" s="19" t="e">
        <f ca="1"/>
        <v>#N/A</v>
      </c>
      <c r="EA221" s="208" t="e">
        <f t="shared" ca="1" si="255"/>
        <v>#N/A</v>
      </c>
      <c r="EB221" s="207"/>
      <c r="EC221" s="194"/>
      <c r="ED221" s="198" cm="1">
        <f t="array" ref="ED221">IFERROR(MATCH(TRUE,INDEX($B$14:$B$117&gt;=EC221,0),0),"")</f>
        <v>1</v>
      </c>
      <c r="EE221" s="194">
        <f t="shared" ca="1" si="256"/>
        <v>1.3963799927016407E-2</v>
      </c>
      <c r="EH221" s="194">
        <f t="shared" si="257"/>
        <v>0</v>
      </c>
      <c r="EI221" s="19" t="e">
        <f ca="1"/>
        <v>#N/A</v>
      </c>
      <c r="EJ221" s="208" t="e">
        <f t="shared" ca="1" si="258"/>
        <v>#N/A</v>
      </c>
      <c r="EK221" s="207"/>
      <c r="EL221" s="194"/>
      <c r="EM221" s="198" cm="1">
        <f t="array" ref="EM221">IFERROR(MATCH(TRUE,INDEX($B$14:$B$117&gt;=EL221,0),0),"")</f>
        <v>1</v>
      </c>
      <c r="EN221" s="194">
        <f t="shared" ca="1" si="259"/>
        <v>1.3963799927016407E-2</v>
      </c>
      <c r="EQ221" s="194">
        <f t="shared" si="260"/>
        <v>0</v>
      </c>
      <c r="ER221" s="19" t="e">
        <f ca="1"/>
        <v>#N/A</v>
      </c>
      <c r="ES221" s="208" t="e">
        <f t="shared" ca="1" si="261"/>
        <v>#N/A</v>
      </c>
      <c r="ET221" s="207"/>
      <c r="EU221" s="194"/>
      <c r="EV221" s="198" cm="1">
        <f t="array" ref="EV221">IFERROR(MATCH(TRUE,INDEX($B$14:$B$117&gt;=EU221,0),0),"")</f>
        <v>1</v>
      </c>
      <c r="EW221" s="194">
        <f t="shared" ca="1" si="262"/>
        <v>1.3963799927016407E-2</v>
      </c>
      <c r="EZ221" s="194">
        <f t="shared" si="263"/>
        <v>0</v>
      </c>
      <c r="FA221" s="19" t="e">
        <f ca="1"/>
        <v>#N/A</v>
      </c>
      <c r="FB221" s="208" t="e">
        <f t="shared" ca="1" si="264"/>
        <v>#N/A</v>
      </c>
      <c r="FC221" s="207"/>
      <c r="FD221" s="194"/>
      <c r="FE221" s="198" cm="1">
        <f t="array" ref="FE221">IFERROR(MATCH(TRUE,INDEX($B$14:$B$117&gt;=FD221,0),0),"")</f>
        <v>1</v>
      </c>
      <c r="FF221" s="194">
        <f t="shared" ca="1" si="265"/>
        <v>1.3963799927016407E-2</v>
      </c>
      <c r="FI221" s="194">
        <f t="shared" si="266"/>
        <v>0</v>
      </c>
      <c r="FJ221" s="19" t="e">
        <f ca="1"/>
        <v>#N/A</v>
      </c>
      <c r="FK221" s="208" t="e">
        <f t="shared" ca="1" si="267"/>
        <v>#N/A</v>
      </c>
      <c r="FL221" s="207"/>
      <c r="FM221" s="194"/>
      <c r="FN221" s="198" cm="1">
        <f t="array" ref="FN221">IFERROR(MATCH(TRUE,INDEX($B$14:$B$117&gt;=FM221,0),0),"")</f>
        <v>1</v>
      </c>
      <c r="FO221" s="194">
        <f t="shared" ca="1" si="268"/>
        <v>1.3963799927016407E-2</v>
      </c>
      <c r="FR221" s="194">
        <f t="shared" si="269"/>
        <v>0</v>
      </c>
      <c r="FS221" s="19" t="e">
        <f ca="1"/>
        <v>#N/A</v>
      </c>
      <c r="FT221" s="208" t="e">
        <f t="shared" ca="1" si="270"/>
        <v>#N/A</v>
      </c>
      <c r="FU221" s="207"/>
      <c r="FV221" s="194"/>
      <c r="FW221" s="198" cm="1">
        <f t="array" ref="FW221">IFERROR(MATCH(TRUE,INDEX($B$14:$B$117&gt;=FV221,0),0),"")</f>
        <v>1</v>
      </c>
      <c r="FX221" s="194">
        <f t="shared" ca="1" si="271"/>
        <v>1.3963799927016407E-2</v>
      </c>
      <c r="GA221" s="194">
        <f t="shared" si="272"/>
        <v>0</v>
      </c>
      <c r="GB221" s="19" t="e">
        <f ca="1"/>
        <v>#N/A</v>
      </c>
      <c r="GC221" s="208" t="e">
        <f t="shared" ca="1" si="273"/>
        <v>#N/A</v>
      </c>
    </row>
    <row r="222" spans="6:185" x14ac:dyDescent="0.2">
      <c r="F222" s="207"/>
      <c r="G222" s="194"/>
      <c r="H222" s="198" cm="1">
        <f t="array" ref="H222">IFERROR(MATCH(TRUE,INDEX($B$14:$B$117&gt;=G222,0),0),"")</f>
        <v>1</v>
      </c>
      <c r="I222" s="194">
        <f t="shared" ca="1" si="218"/>
        <v>1.3963799927016407E-2</v>
      </c>
      <c r="L222" s="194">
        <f t="shared" si="274"/>
        <v>0</v>
      </c>
      <c r="M222" s="19">
        <f ca="1"/>
        <v>0</v>
      </c>
      <c r="N222" s="208">
        <f t="shared" ca="1" si="275"/>
        <v>0</v>
      </c>
      <c r="O222" s="207"/>
      <c r="P222" s="194"/>
      <c r="Q222" s="198" cm="1">
        <f t="array" ref="Q222">IFERROR(MATCH(TRUE,INDEX($B$14:$B$117&gt;=P222,0),0),"")</f>
        <v>1</v>
      </c>
      <c r="R222" s="194">
        <f t="shared" ca="1" si="219"/>
        <v>1.3963799927016407E-2</v>
      </c>
      <c r="U222" s="194">
        <f t="shared" si="276"/>
        <v>0</v>
      </c>
      <c r="V222" s="19">
        <f ca="1"/>
        <v>0</v>
      </c>
      <c r="W222" s="208">
        <f t="shared" ca="1" si="277"/>
        <v>0</v>
      </c>
      <c r="X222" s="207"/>
      <c r="Y222" s="194"/>
      <c r="Z222" s="198" cm="1">
        <f t="array" ref="Z222">IFERROR(MATCH(TRUE,INDEX($B$14:$B$117&gt;=Y222,0),0),"")</f>
        <v>1</v>
      </c>
      <c r="AA222" s="194">
        <f t="shared" ca="1" si="220"/>
        <v>1.3963799927016407E-2</v>
      </c>
      <c r="AD222" s="194">
        <f t="shared" si="221"/>
        <v>0</v>
      </c>
      <c r="AE222" s="19">
        <f ca="1"/>
        <v>0</v>
      </c>
      <c r="AF222" s="208">
        <f t="shared" ca="1" si="222"/>
        <v>0</v>
      </c>
      <c r="AG222" s="207"/>
      <c r="AH222" s="194"/>
      <c r="AI222" s="198" cm="1">
        <f t="array" ref="AI222">IFERROR(MATCH(TRUE,INDEX($B$14:$B$117&gt;=AH222,0),0),"")</f>
        <v>1</v>
      </c>
      <c r="AJ222" s="194">
        <f t="shared" ca="1" si="223"/>
        <v>1.3963799927016407E-2</v>
      </c>
      <c r="AM222" s="194">
        <f t="shared" si="224"/>
        <v>0</v>
      </c>
      <c r="AN222" s="19">
        <f ca="1"/>
        <v>0</v>
      </c>
      <c r="AO222" s="208">
        <f t="shared" ca="1" si="225"/>
        <v>0</v>
      </c>
      <c r="AP222" s="207"/>
      <c r="AQ222" s="194"/>
      <c r="AR222" s="198" cm="1">
        <f t="array" ref="AR222">IFERROR(MATCH(TRUE,INDEX($B$14:$B$117&gt;=AQ222,0),0),"")</f>
        <v>1</v>
      </c>
      <c r="AS222" s="194">
        <f t="shared" ca="1" si="226"/>
        <v>1.3963799927016407E-2</v>
      </c>
      <c r="AV222" s="194">
        <f t="shared" si="227"/>
        <v>0</v>
      </c>
      <c r="AW222" s="19">
        <f ca="1"/>
        <v>0</v>
      </c>
      <c r="AX222" s="208">
        <f t="shared" ca="1" si="228"/>
        <v>0</v>
      </c>
      <c r="AY222" s="207"/>
      <c r="AZ222" s="194"/>
      <c r="BA222" s="198" cm="1">
        <f t="array" ref="BA222">IFERROR(MATCH(TRUE,INDEX($B$14:$B$117&gt;=AZ222,0),0),"")</f>
        <v>1</v>
      </c>
      <c r="BB222" s="194">
        <f t="shared" ca="1" si="229"/>
        <v>1.3963799927016407E-2</v>
      </c>
      <c r="BE222" s="194">
        <f t="shared" si="230"/>
        <v>0</v>
      </c>
      <c r="BF222" s="19">
        <f ca="1"/>
        <v>0</v>
      </c>
      <c r="BG222" s="208">
        <f t="shared" ca="1" si="231"/>
        <v>0</v>
      </c>
      <c r="BH222" s="207"/>
      <c r="BI222" s="194"/>
      <c r="BJ222" s="198" cm="1">
        <f t="array" ref="BJ222">IFERROR(MATCH(TRUE,INDEX($B$14:$B$117&gt;=BI222,0),0),"")</f>
        <v>1</v>
      </c>
      <c r="BK222" s="194">
        <f t="shared" ca="1" si="232"/>
        <v>1.3963799927016407E-2</v>
      </c>
      <c r="BN222" s="194">
        <f t="shared" si="233"/>
        <v>0</v>
      </c>
      <c r="BO222" s="19">
        <f ca="1"/>
        <v>0</v>
      </c>
      <c r="BP222" s="208">
        <f t="shared" ca="1" si="234"/>
        <v>0</v>
      </c>
      <c r="BQ222" s="207"/>
      <c r="BR222" s="194"/>
      <c r="BS222" s="198" cm="1">
        <f t="array" ref="BS222">IFERROR(MATCH(TRUE,INDEX($B$14:$B$117&gt;=BR222,0),0),"")</f>
        <v>1</v>
      </c>
      <c r="BT222" s="194">
        <f t="shared" ca="1" si="235"/>
        <v>1.3963799927016407E-2</v>
      </c>
      <c r="BW222" s="194">
        <f t="shared" si="236"/>
        <v>0</v>
      </c>
      <c r="BX222" s="19">
        <f ca="1"/>
        <v>0</v>
      </c>
      <c r="BY222" s="208">
        <f t="shared" ca="1" si="237"/>
        <v>0</v>
      </c>
      <c r="BZ222" s="207"/>
      <c r="CA222" s="194"/>
      <c r="CB222" s="198" cm="1">
        <f t="array" ref="CB222">IFERROR(MATCH(TRUE,INDEX($B$14:$B$117&gt;=CA222,0),0),"")</f>
        <v>1</v>
      </c>
      <c r="CC222" s="194">
        <f t="shared" ca="1" si="238"/>
        <v>1.3963799927016407E-2</v>
      </c>
      <c r="CF222" s="194">
        <f t="shared" si="239"/>
        <v>0</v>
      </c>
      <c r="CG222" s="19">
        <f ca="1"/>
        <v>0</v>
      </c>
      <c r="CH222" s="208">
        <f t="shared" ca="1" si="240"/>
        <v>0</v>
      </c>
      <c r="CI222" s="207"/>
      <c r="CJ222" s="194"/>
      <c r="CK222" s="198" cm="1">
        <f t="array" ref="CK222">IFERROR(MATCH(TRUE,INDEX($B$14:$B$117&gt;=CJ222,0),0),"")</f>
        <v>1</v>
      </c>
      <c r="CL222" s="194">
        <f t="shared" ca="1" si="241"/>
        <v>1.3963799927016407E-2</v>
      </c>
      <c r="CO222" s="194">
        <f t="shared" si="242"/>
        <v>0</v>
      </c>
      <c r="CP222" s="19">
        <f ca="1"/>
        <v>0</v>
      </c>
      <c r="CQ222" s="208">
        <f t="shared" ca="1" si="243"/>
        <v>0</v>
      </c>
      <c r="CR222" s="207"/>
      <c r="CS222" s="194"/>
      <c r="CT222" s="198" cm="1">
        <f t="array" ref="CT222">IFERROR(MATCH(TRUE,INDEX($B$14:$B$117&gt;=CS222,0),0),"")</f>
        <v>1</v>
      </c>
      <c r="CU222" s="194">
        <f t="shared" ca="1" si="244"/>
        <v>1.3963799927016407E-2</v>
      </c>
      <c r="CX222" s="194">
        <f t="shared" si="245"/>
        <v>0</v>
      </c>
      <c r="CY222" s="19" t="e">
        <f ca="1"/>
        <v>#N/A</v>
      </c>
      <c r="CZ222" s="208" t="e">
        <f t="shared" ca="1" si="246"/>
        <v>#N/A</v>
      </c>
      <c r="DA222" s="207"/>
      <c r="DB222" s="194"/>
      <c r="DC222" s="198" cm="1">
        <f t="array" ref="DC222">IFERROR(MATCH(TRUE,INDEX($B$14:$B$117&gt;=DB222,0),0),"")</f>
        <v>1</v>
      </c>
      <c r="DD222" s="194">
        <f t="shared" ca="1" si="247"/>
        <v>1.3963799927016407E-2</v>
      </c>
      <c r="DG222" s="194">
        <f t="shared" si="248"/>
        <v>0</v>
      </c>
      <c r="DH222" s="19" t="e">
        <f ca="1"/>
        <v>#N/A</v>
      </c>
      <c r="DI222" s="208" t="e">
        <f t="shared" ca="1" si="249"/>
        <v>#N/A</v>
      </c>
      <c r="DJ222" s="207"/>
      <c r="DK222" s="194"/>
      <c r="DL222" s="198" cm="1">
        <f t="array" ref="DL222">IFERROR(MATCH(TRUE,INDEX($B$14:$B$117&gt;=DK222,0),0),"")</f>
        <v>1</v>
      </c>
      <c r="DM222" s="194">
        <f t="shared" ca="1" si="250"/>
        <v>1.3963799927016407E-2</v>
      </c>
      <c r="DP222" s="194">
        <f t="shared" si="251"/>
        <v>0</v>
      </c>
      <c r="DQ222" s="19" t="e">
        <f ca="1"/>
        <v>#N/A</v>
      </c>
      <c r="DR222" s="208" t="e">
        <f t="shared" ca="1" si="252"/>
        <v>#N/A</v>
      </c>
      <c r="DS222" s="207"/>
      <c r="DT222" s="194"/>
      <c r="DU222" s="198" cm="1">
        <f t="array" ref="DU222">IFERROR(MATCH(TRUE,INDEX($B$14:$B$117&gt;=DT222,0),0),"")</f>
        <v>1</v>
      </c>
      <c r="DV222" s="194">
        <f t="shared" ca="1" si="253"/>
        <v>1.3963799927016407E-2</v>
      </c>
      <c r="DY222" s="194">
        <f t="shared" si="254"/>
        <v>0</v>
      </c>
      <c r="DZ222" s="19" t="e">
        <f ca="1"/>
        <v>#N/A</v>
      </c>
      <c r="EA222" s="208" t="e">
        <f t="shared" ca="1" si="255"/>
        <v>#N/A</v>
      </c>
      <c r="EB222" s="207"/>
      <c r="EC222" s="194"/>
      <c r="ED222" s="198" cm="1">
        <f t="array" ref="ED222">IFERROR(MATCH(TRUE,INDEX($B$14:$B$117&gt;=EC222,0),0),"")</f>
        <v>1</v>
      </c>
      <c r="EE222" s="194">
        <f t="shared" ca="1" si="256"/>
        <v>1.3963799927016407E-2</v>
      </c>
      <c r="EH222" s="194">
        <f t="shared" si="257"/>
        <v>0</v>
      </c>
      <c r="EI222" s="19" t="e">
        <f ca="1"/>
        <v>#N/A</v>
      </c>
      <c r="EJ222" s="208" t="e">
        <f t="shared" ca="1" si="258"/>
        <v>#N/A</v>
      </c>
      <c r="EK222" s="207"/>
      <c r="EL222" s="194"/>
      <c r="EM222" s="198" cm="1">
        <f t="array" ref="EM222">IFERROR(MATCH(TRUE,INDEX($B$14:$B$117&gt;=EL222,0),0),"")</f>
        <v>1</v>
      </c>
      <c r="EN222" s="194">
        <f t="shared" ca="1" si="259"/>
        <v>1.3963799927016407E-2</v>
      </c>
      <c r="EQ222" s="194">
        <f t="shared" si="260"/>
        <v>0</v>
      </c>
      <c r="ER222" s="19" t="e">
        <f ca="1"/>
        <v>#N/A</v>
      </c>
      <c r="ES222" s="208" t="e">
        <f t="shared" ca="1" si="261"/>
        <v>#N/A</v>
      </c>
      <c r="ET222" s="207"/>
      <c r="EU222" s="194"/>
      <c r="EV222" s="198" cm="1">
        <f t="array" ref="EV222">IFERROR(MATCH(TRUE,INDEX($B$14:$B$117&gt;=EU222,0),0),"")</f>
        <v>1</v>
      </c>
      <c r="EW222" s="194">
        <f t="shared" ca="1" si="262"/>
        <v>1.3963799927016407E-2</v>
      </c>
      <c r="EZ222" s="194">
        <f t="shared" si="263"/>
        <v>0</v>
      </c>
      <c r="FA222" s="19" t="e">
        <f ca="1"/>
        <v>#N/A</v>
      </c>
      <c r="FB222" s="208" t="e">
        <f t="shared" ca="1" si="264"/>
        <v>#N/A</v>
      </c>
      <c r="FC222" s="207"/>
      <c r="FD222" s="194"/>
      <c r="FE222" s="198" cm="1">
        <f t="array" ref="FE222">IFERROR(MATCH(TRUE,INDEX($B$14:$B$117&gt;=FD222,0),0),"")</f>
        <v>1</v>
      </c>
      <c r="FF222" s="194">
        <f t="shared" ca="1" si="265"/>
        <v>1.3963799927016407E-2</v>
      </c>
      <c r="FI222" s="194">
        <f t="shared" si="266"/>
        <v>0</v>
      </c>
      <c r="FJ222" s="19" t="e">
        <f ca="1"/>
        <v>#N/A</v>
      </c>
      <c r="FK222" s="208" t="e">
        <f t="shared" ca="1" si="267"/>
        <v>#N/A</v>
      </c>
      <c r="FL222" s="207"/>
      <c r="FM222" s="194"/>
      <c r="FN222" s="198" cm="1">
        <f t="array" ref="FN222">IFERROR(MATCH(TRUE,INDEX($B$14:$B$117&gt;=FM222,0),0),"")</f>
        <v>1</v>
      </c>
      <c r="FO222" s="194">
        <f t="shared" ca="1" si="268"/>
        <v>1.3963799927016407E-2</v>
      </c>
      <c r="FR222" s="194">
        <f t="shared" si="269"/>
        <v>0</v>
      </c>
      <c r="FS222" s="19" t="e">
        <f ca="1"/>
        <v>#N/A</v>
      </c>
      <c r="FT222" s="208" t="e">
        <f t="shared" ca="1" si="270"/>
        <v>#N/A</v>
      </c>
      <c r="FU222" s="207"/>
      <c r="FV222" s="194"/>
      <c r="FW222" s="198" cm="1">
        <f t="array" ref="FW222">IFERROR(MATCH(TRUE,INDEX($B$14:$B$117&gt;=FV222,0),0),"")</f>
        <v>1</v>
      </c>
      <c r="FX222" s="194">
        <f t="shared" ca="1" si="271"/>
        <v>1.3963799927016407E-2</v>
      </c>
      <c r="GA222" s="194">
        <f t="shared" si="272"/>
        <v>0</v>
      </c>
      <c r="GB222" s="19" t="e">
        <f ca="1"/>
        <v>#N/A</v>
      </c>
      <c r="GC222" s="208" t="e">
        <f t="shared" ca="1" si="273"/>
        <v>#N/A</v>
      </c>
    </row>
    <row r="223" spans="6:185" x14ac:dyDescent="0.2">
      <c r="F223" s="207"/>
      <c r="G223" s="194"/>
      <c r="H223" s="198" cm="1">
        <f t="array" ref="H223">IFERROR(MATCH(TRUE,INDEX($B$14:$B$117&gt;=G223,0),0),"")</f>
        <v>1</v>
      </c>
      <c r="I223" s="194">
        <f t="shared" ca="1" si="218"/>
        <v>1.3963799927016407E-2</v>
      </c>
      <c r="L223" s="194">
        <f t="shared" si="274"/>
        <v>0</v>
      </c>
      <c r="M223" s="19">
        <f ca="1"/>
        <v>0</v>
      </c>
      <c r="N223" s="208">
        <f t="shared" ca="1" si="275"/>
        <v>0</v>
      </c>
      <c r="O223" s="207"/>
      <c r="P223" s="194"/>
      <c r="Q223" s="198" cm="1">
        <f t="array" ref="Q223">IFERROR(MATCH(TRUE,INDEX($B$14:$B$117&gt;=P223,0),0),"")</f>
        <v>1</v>
      </c>
      <c r="R223" s="194">
        <f t="shared" ca="1" si="219"/>
        <v>1.3963799927016407E-2</v>
      </c>
      <c r="U223" s="194">
        <f t="shared" si="276"/>
        <v>0</v>
      </c>
      <c r="V223" s="19">
        <f ca="1"/>
        <v>0</v>
      </c>
      <c r="W223" s="208">
        <f t="shared" ca="1" si="277"/>
        <v>0</v>
      </c>
      <c r="X223" s="207"/>
      <c r="Y223" s="194"/>
      <c r="Z223" s="198" cm="1">
        <f t="array" ref="Z223">IFERROR(MATCH(TRUE,INDEX($B$14:$B$117&gt;=Y223,0),0),"")</f>
        <v>1</v>
      </c>
      <c r="AA223" s="194">
        <f t="shared" ca="1" si="220"/>
        <v>1.3963799927016407E-2</v>
      </c>
      <c r="AD223" s="194">
        <f t="shared" si="221"/>
        <v>0</v>
      </c>
      <c r="AE223" s="19">
        <f ca="1"/>
        <v>0</v>
      </c>
      <c r="AF223" s="208">
        <f t="shared" ca="1" si="222"/>
        <v>0</v>
      </c>
      <c r="AG223" s="207"/>
      <c r="AH223" s="194"/>
      <c r="AI223" s="198" cm="1">
        <f t="array" ref="AI223">IFERROR(MATCH(TRUE,INDEX($B$14:$B$117&gt;=AH223,0),0),"")</f>
        <v>1</v>
      </c>
      <c r="AJ223" s="194">
        <f t="shared" ca="1" si="223"/>
        <v>1.3963799927016407E-2</v>
      </c>
      <c r="AM223" s="194">
        <f t="shared" si="224"/>
        <v>0</v>
      </c>
      <c r="AN223" s="19">
        <f ca="1"/>
        <v>0</v>
      </c>
      <c r="AO223" s="208">
        <f t="shared" ca="1" si="225"/>
        <v>0</v>
      </c>
      <c r="AP223" s="207"/>
      <c r="AQ223" s="194"/>
      <c r="AR223" s="198" cm="1">
        <f t="array" ref="AR223">IFERROR(MATCH(TRUE,INDEX($B$14:$B$117&gt;=AQ223,0),0),"")</f>
        <v>1</v>
      </c>
      <c r="AS223" s="194">
        <f t="shared" ca="1" si="226"/>
        <v>1.3963799927016407E-2</v>
      </c>
      <c r="AV223" s="194">
        <f t="shared" si="227"/>
        <v>0</v>
      </c>
      <c r="AW223" s="19">
        <f ca="1"/>
        <v>0</v>
      </c>
      <c r="AX223" s="208">
        <f t="shared" ca="1" si="228"/>
        <v>0</v>
      </c>
      <c r="AY223" s="207"/>
      <c r="AZ223" s="194"/>
      <c r="BA223" s="198" cm="1">
        <f t="array" ref="BA223">IFERROR(MATCH(TRUE,INDEX($B$14:$B$117&gt;=AZ223,0),0),"")</f>
        <v>1</v>
      </c>
      <c r="BB223" s="194">
        <f t="shared" ca="1" si="229"/>
        <v>1.3963799927016407E-2</v>
      </c>
      <c r="BE223" s="194">
        <f t="shared" si="230"/>
        <v>0</v>
      </c>
      <c r="BF223" s="19">
        <f ca="1"/>
        <v>0</v>
      </c>
      <c r="BG223" s="208">
        <f t="shared" ca="1" si="231"/>
        <v>0</v>
      </c>
      <c r="BH223" s="207"/>
      <c r="BI223" s="194"/>
      <c r="BJ223" s="198" cm="1">
        <f t="array" ref="BJ223">IFERROR(MATCH(TRUE,INDEX($B$14:$B$117&gt;=BI223,0),0),"")</f>
        <v>1</v>
      </c>
      <c r="BK223" s="194">
        <f t="shared" ca="1" si="232"/>
        <v>1.3963799927016407E-2</v>
      </c>
      <c r="BN223" s="194">
        <f t="shared" si="233"/>
        <v>0</v>
      </c>
      <c r="BO223" s="19">
        <f ca="1"/>
        <v>0</v>
      </c>
      <c r="BP223" s="208">
        <f t="shared" ca="1" si="234"/>
        <v>0</v>
      </c>
      <c r="BQ223" s="207"/>
      <c r="BR223" s="194"/>
      <c r="BS223" s="198" cm="1">
        <f t="array" ref="BS223">IFERROR(MATCH(TRUE,INDEX($B$14:$B$117&gt;=BR223,0),0),"")</f>
        <v>1</v>
      </c>
      <c r="BT223" s="194">
        <f t="shared" ca="1" si="235"/>
        <v>1.3963799927016407E-2</v>
      </c>
      <c r="BW223" s="194">
        <f t="shared" si="236"/>
        <v>0</v>
      </c>
      <c r="BX223" s="19">
        <f ca="1"/>
        <v>0</v>
      </c>
      <c r="BY223" s="208">
        <f t="shared" ca="1" si="237"/>
        <v>0</v>
      </c>
      <c r="BZ223" s="207"/>
      <c r="CA223" s="194"/>
      <c r="CB223" s="198" cm="1">
        <f t="array" ref="CB223">IFERROR(MATCH(TRUE,INDEX($B$14:$B$117&gt;=CA223,0),0),"")</f>
        <v>1</v>
      </c>
      <c r="CC223" s="194">
        <f t="shared" ca="1" si="238"/>
        <v>1.3963799927016407E-2</v>
      </c>
      <c r="CF223" s="194">
        <f t="shared" si="239"/>
        <v>0</v>
      </c>
      <c r="CG223" s="19">
        <f ca="1"/>
        <v>0</v>
      </c>
      <c r="CH223" s="208">
        <f t="shared" ca="1" si="240"/>
        <v>0</v>
      </c>
      <c r="CI223" s="207"/>
      <c r="CJ223" s="194"/>
      <c r="CK223" s="198" cm="1">
        <f t="array" ref="CK223">IFERROR(MATCH(TRUE,INDEX($B$14:$B$117&gt;=CJ223,0),0),"")</f>
        <v>1</v>
      </c>
      <c r="CL223" s="194">
        <f t="shared" ca="1" si="241"/>
        <v>1.3963799927016407E-2</v>
      </c>
      <c r="CO223" s="194">
        <f t="shared" si="242"/>
        <v>0</v>
      </c>
      <c r="CP223" s="19">
        <f ca="1"/>
        <v>0</v>
      </c>
      <c r="CQ223" s="208">
        <f t="shared" ca="1" si="243"/>
        <v>0</v>
      </c>
      <c r="CR223" s="207"/>
      <c r="CS223" s="194"/>
      <c r="CT223" s="198" cm="1">
        <f t="array" ref="CT223">IFERROR(MATCH(TRUE,INDEX($B$14:$B$117&gt;=CS223,0),0),"")</f>
        <v>1</v>
      </c>
      <c r="CU223" s="194">
        <f t="shared" ca="1" si="244"/>
        <v>1.3963799927016407E-2</v>
      </c>
      <c r="CX223" s="194">
        <f t="shared" si="245"/>
        <v>0</v>
      </c>
      <c r="CY223" s="19" t="e">
        <f ca="1"/>
        <v>#N/A</v>
      </c>
      <c r="CZ223" s="208" t="e">
        <f t="shared" ca="1" si="246"/>
        <v>#N/A</v>
      </c>
      <c r="DA223" s="207"/>
      <c r="DB223" s="194"/>
      <c r="DC223" s="198" cm="1">
        <f t="array" ref="DC223">IFERROR(MATCH(TRUE,INDEX($B$14:$B$117&gt;=DB223,0),0),"")</f>
        <v>1</v>
      </c>
      <c r="DD223" s="194">
        <f t="shared" ca="1" si="247"/>
        <v>1.3963799927016407E-2</v>
      </c>
      <c r="DG223" s="194">
        <f t="shared" si="248"/>
        <v>0</v>
      </c>
      <c r="DH223" s="19" t="e">
        <f ca="1"/>
        <v>#N/A</v>
      </c>
      <c r="DI223" s="208" t="e">
        <f t="shared" ca="1" si="249"/>
        <v>#N/A</v>
      </c>
      <c r="DJ223" s="207"/>
      <c r="DK223" s="194"/>
      <c r="DL223" s="198" cm="1">
        <f t="array" ref="DL223">IFERROR(MATCH(TRUE,INDEX($B$14:$B$117&gt;=DK223,0),0),"")</f>
        <v>1</v>
      </c>
      <c r="DM223" s="194">
        <f t="shared" ca="1" si="250"/>
        <v>1.3963799927016407E-2</v>
      </c>
      <c r="DP223" s="194">
        <f t="shared" si="251"/>
        <v>0</v>
      </c>
      <c r="DQ223" s="19" t="e">
        <f ca="1"/>
        <v>#N/A</v>
      </c>
      <c r="DR223" s="208" t="e">
        <f t="shared" ca="1" si="252"/>
        <v>#N/A</v>
      </c>
      <c r="DS223" s="207"/>
      <c r="DT223" s="194"/>
      <c r="DU223" s="198" cm="1">
        <f t="array" ref="DU223">IFERROR(MATCH(TRUE,INDEX($B$14:$B$117&gt;=DT223,0),0),"")</f>
        <v>1</v>
      </c>
      <c r="DV223" s="194">
        <f t="shared" ca="1" si="253"/>
        <v>1.3963799927016407E-2</v>
      </c>
      <c r="DY223" s="194">
        <f t="shared" si="254"/>
        <v>0</v>
      </c>
      <c r="DZ223" s="19" t="e">
        <f ca="1"/>
        <v>#N/A</v>
      </c>
      <c r="EA223" s="208" t="e">
        <f t="shared" ca="1" si="255"/>
        <v>#N/A</v>
      </c>
      <c r="EB223" s="207"/>
      <c r="EC223" s="194"/>
      <c r="ED223" s="198" cm="1">
        <f t="array" ref="ED223">IFERROR(MATCH(TRUE,INDEX($B$14:$B$117&gt;=EC223,0),0),"")</f>
        <v>1</v>
      </c>
      <c r="EE223" s="194">
        <f t="shared" ca="1" si="256"/>
        <v>1.3963799927016407E-2</v>
      </c>
      <c r="EH223" s="194">
        <f t="shared" si="257"/>
        <v>0</v>
      </c>
      <c r="EI223" s="19" t="e">
        <f ca="1"/>
        <v>#N/A</v>
      </c>
      <c r="EJ223" s="208" t="e">
        <f t="shared" ca="1" si="258"/>
        <v>#N/A</v>
      </c>
      <c r="EK223" s="207"/>
      <c r="EL223" s="194"/>
      <c r="EM223" s="198" cm="1">
        <f t="array" ref="EM223">IFERROR(MATCH(TRUE,INDEX($B$14:$B$117&gt;=EL223,0),0),"")</f>
        <v>1</v>
      </c>
      <c r="EN223" s="194">
        <f t="shared" ca="1" si="259"/>
        <v>1.3963799927016407E-2</v>
      </c>
      <c r="EQ223" s="194">
        <f t="shared" si="260"/>
        <v>0</v>
      </c>
      <c r="ER223" s="19" t="e">
        <f ca="1"/>
        <v>#N/A</v>
      </c>
      <c r="ES223" s="208" t="e">
        <f t="shared" ca="1" si="261"/>
        <v>#N/A</v>
      </c>
      <c r="ET223" s="207"/>
      <c r="EU223" s="194"/>
      <c r="EV223" s="198" cm="1">
        <f t="array" ref="EV223">IFERROR(MATCH(TRUE,INDEX($B$14:$B$117&gt;=EU223,0),0),"")</f>
        <v>1</v>
      </c>
      <c r="EW223" s="194">
        <f t="shared" ca="1" si="262"/>
        <v>1.3963799927016407E-2</v>
      </c>
      <c r="EZ223" s="194">
        <f t="shared" si="263"/>
        <v>0</v>
      </c>
      <c r="FA223" s="19" t="e">
        <f ca="1"/>
        <v>#N/A</v>
      </c>
      <c r="FB223" s="208" t="e">
        <f t="shared" ca="1" si="264"/>
        <v>#N/A</v>
      </c>
      <c r="FC223" s="207"/>
      <c r="FD223" s="194"/>
      <c r="FE223" s="198" cm="1">
        <f t="array" ref="FE223">IFERROR(MATCH(TRUE,INDEX($B$14:$B$117&gt;=FD223,0),0),"")</f>
        <v>1</v>
      </c>
      <c r="FF223" s="194">
        <f t="shared" ca="1" si="265"/>
        <v>1.3963799927016407E-2</v>
      </c>
      <c r="FI223" s="194">
        <f t="shared" si="266"/>
        <v>0</v>
      </c>
      <c r="FJ223" s="19" t="e">
        <f ca="1"/>
        <v>#N/A</v>
      </c>
      <c r="FK223" s="208" t="e">
        <f t="shared" ca="1" si="267"/>
        <v>#N/A</v>
      </c>
      <c r="FL223" s="207"/>
      <c r="FM223" s="194"/>
      <c r="FN223" s="198" cm="1">
        <f t="array" ref="FN223">IFERROR(MATCH(TRUE,INDEX($B$14:$B$117&gt;=FM223,0),0),"")</f>
        <v>1</v>
      </c>
      <c r="FO223" s="194">
        <f t="shared" ca="1" si="268"/>
        <v>1.3963799927016407E-2</v>
      </c>
      <c r="FR223" s="194">
        <f t="shared" si="269"/>
        <v>0</v>
      </c>
      <c r="FS223" s="19" t="e">
        <f ca="1"/>
        <v>#N/A</v>
      </c>
      <c r="FT223" s="208" t="e">
        <f t="shared" ca="1" si="270"/>
        <v>#N/A</v>
      </c>
      <c r="FU223" s="207"/>
      <c r="FV223" s="194"/>
      <c r="FW223" s="198" cm="1">
        <f t="array" ref="FW223">IFERROR(MATCH(TRUE,INDEX($B$14:$B$117&gt;=FV223,0),0),"")</f>
        <v>1</v>
      </c>
      <c r="FX223" s="194">
        <f t="shared" ca="1" si="271"/>
        <v>1.3963799927016407E-2</v>
      </c>
      <c r="GA223" s="194">
        <f t="shared" si="272"/>
        <v>0</v>
      </c>
      <c r="GB223" s="19" t="e">
        <f ca="1"/>
        <v>#N/A</v>
      </c>
      <c r="GC223" s="208" t="e">
        <f t="shared" ca="1" si="273"/>
        <v>#N/A</v>
      </c>
    </row>
    <row r="224" spans="6:185" x14ac:dyDescent="0.2">
      <c r="F224" s="207"/>
      <c r="G224" s="194"/>
      <c r="H224" s="198" cm="1">
        <f t="array" ref="H224">IFERROR(MATCH(TRUE,INDEX($B$14:$B$117&gt;=G224,0),0),"")</f>
        <v>1</v>
      </c>
      <c r="I224" s="194">
        <f t="shared" ca="1" si="218"/>
        <v>1.3963799927016407E-2</v>
      </c>
      <c r="L224" s="194">
        <f t="shared" si="274"/>
        <v>0</v>
      </c>
      <c r="M224" s="19">
        <f ca="1"/>
        <v>0</v>
      </c>
      <c r="N224" s="208">
        <f t="shared" ca="1" si="275"/>
        <v>0</v>
      </c>
      <c r="O224" s="207"/>
      <c r="P224" s="194"/>
      <c r="Q224" s="198" cm="1">
        <f t="array" ref="Q224">IFERROR(MATCH(TRUE,INDEX($B$14:$B$117&gt;=P224,0),0),"")</f>
        <v>1</v>
      </c>
      <c r="R224" s="194">
        <f t="shared" ca="1" si="219"/>
        <v>1.3963799927016407E-2</v>
      </c>
      <c r="U224" s="194">
        <f t="shared" si="276"/>
        <v>0</v>
      </c>
      <c r="V224" s="19">
        <f ca="1"/>
        <v>0</v>
      </c>
      <c r="W224" s="208">
        <f t="shared" ca="1" si="277"/>
        <v>0</v>
      </c>
      <c r="X224" s="207"/>
      <c r="Y224" s="194"/>
      <c r="Z224" s="198" cm="1">
        <f t="array" ref="Z224">IFERROR(MATCH(TRUE,INDEX($B$14:$B$117&gt;=Y224,0),0),"")</f>
        <v>1</v>
      </c>
      <c r="AA224" s="194">
        <f t="shared" ca="1" si="220"/>
        <v>1.3963799927016407E-2</v>
      </c>
      <c r="AD224" s="194">
        <f t="shared" si="221"/>
        <v>0</v>
      </c>
      <c r="AE224" s="19">
        <f ca="1"/>
        <v>0</v>
      </c>
      <c r="AF224" s="208">
        <f t="shared" ca="1" si="222"/>
        <v>0</v>
      </c>
      <c r="AG224" s="207"/>
      <c r="AH224" s="194"/>
      <c r="AI224" s="198" cm="1">
        <f t="array" ref="AI224">IFERROR(MATCH(TRUE,INDEX($B$14:$B$117&gt;=AH224,0),0),"")</f>
        <v>1</v>
      </c>
      <c r="AJ224" s="194">
        <f t="shared" ca="1" si="223"/>
        <v>1.3963799927016407E-2</v>
      </c>
      <c r="AM224" s="194">
        <f t="shared" si="224"/>
        <v>0</v>
      </c>
      <c r="AN224" s="19">
        <f ca="1"/>
        <v>0</v>
      </c>
      <c r="AO224" s="208">
        <f t="shared" ca="1" si="225"/>
        <v>0</v>
      </c>
      <c r="AP224" s="207"/>
      <c r="AQ224" s="194"/>
      <c r="AR224" s="198" cm="1">
        <f t="array" ref="AR224">IFERROR(MATCH(TRUE,INDEX($B$14:$B$117&gt;=AQ224,0),0),"")</f>
        <v>1</v>
      </c>
      <c r="AS224" s="194">
        <f t="shared" ca="1" si="226"/>
        <v>1.3963799927016407E-2</v>
      </c>
      <c r="AV224" s="194">
        <f t="shared" si="227"/>
        <v>0</v>
      </c>
      <c r="AW224" s="19">
        <f ca="1"/>
        <v>0</v>
      </c>
      <c r="AX224" s="208">
        <f t="shared" ca="1" si="228"/>
        <v>0</v>
      </c>
      <c r="AY224" s="207"/>
      <c r="AZ224" s="194"/>
      <c r="BA224" s="198" cm="1">
        <f t="array" ref="BA224">IFERROR(MATCH(TRUE,INDEX($B$14:$B$117&gt;=AZ224,0),0),"")</f>
        <v>1</v>
      </c>
      <c r="BB224" s="194">
        <f t="shared" ca="1" si="229"/>
        <v>1.3963799927016407E-2</v>
      </c>
      <c r="BE224" s="194">
        <f t="shared" si="230"/>
        <v>0</v>
      </c>
      <c r="BF224" s="19">
        <f ca="1"/>
        <v>0</v>
      </c>
      <c r="BG224" s="208">
        <f t="shared" ca="1" si="231"/>
        <v>0</v>
      </c>
      <c r="BH224" s="207"/>
      <c r="BI224" s="194"/>
      <c r="BJ224" s="198" cm="1">
        <f t="array" ref="BJ224">IFERROR(MATCH(TRUE,INDEX($B$14:$B$117&gt;=BI224,0),0),"")</f>
        <v>1</v>
      </c>
      <c r="BK224" s="194">
        <f t="shared" ca="1" si="232"/>
        <v>1.3963799927016407E-2</v>
      </c>
      <c r="BN224" s="194">
        <f t="shared" si="233"/>
        <v>0</v>
      </c>
      <c r="BO224" s="19">
        <f ca="1"/>
        <v>0</v>
      </c>
      <c r="BP224" s="208">
        <f t="shared" ca="1" si="234"/>
        <v>0</v>
      </c>
      <c r="BQ224" s="207"/>
      <c r="BR224" s="194"/>
      <c r="BS224" s="198" cm="1">
        <f t="array" ref="BS224">IFERROR(MATCH(TRUE,INDEX($B$14:$B$117&gt;=BR224,0),0),"")</f>
        <v>1</v>
      </c>
      <c r="BT224" s="194">
        <f t="shared" ca="1" si="235"/>
        <v>1.3963799927016407E-2</v>
      </c>
      <c r="BW224" s="194">
        <f t="shared" si="236"/>
        <v>0</v>
      </c>
      <c r="BX224" s="19">
        <f ca="1"/>
        <v>0</v>
      </c>
      <c r="BY224" s="208">
        <f t="shared" ca="1" si="237"/>
        <v>0</v>
      </c>
      <c r="BZ224" s="207"/>
      <c r="CA224" s="194"/>
      <c r="CB224" s="198" cm="1">
        <f t="array" ref="CB224">IFERROR(MATCH(TRUE,INDEX($B$14:$B$117&gt;=CA224,0),0),"")</f>
        <v>1</v>
      </c>
      <c r="CC224" s="194">
        <f t="shared" ca="1" si="238"/>
        <v>1.3963799927016407E-2</v>
      </c>
      <c r="CF224" s="194">
        <f t="shared" si="239"/>
        <v>0</v>
      </c>
      <c r="CG224" s="19">
        <f ca="1"/>
        <v>0</v>
      </c>
      <c r="CH224" s="208">
        <f t="shared" ca="1" si="240"/>
        <v>0</v>
      </c>
      <c r="CI224" s="207"/>
      <c r="CJ224" s="194"/>
      <c r="CK224" s="198" cm="1">
        <f t="array" ref="CK224">IFERROR(MATCH(TRUE,INDEX($B$14:$B$117&gt;=CJ224,0),0),"")</f>
        <v>1</v>
      </c>
      <c r="CL224" s="194">
        <f t="shared" ca="1" si="241"/>
        <v>1.3963799927016407E-2</v>
      </c>
      <c r="CO224" s="194">
        <f t="shared" si="242"/>
        <v>0</v>
      </c>
      <c r="CP224" s="19">
        <f ca="1"/>
        <v>0</v>
      </c>
      <c r="CQ224" s="208">
        <f t="shared" ca="1" si="243"/>
        <v>0</v>
      </c>
      <c r="CR224" s="207"/>
      <c r="CS224" s="194"/>
      <c r="CT224" s="198" cm="1">
        <f t="array" ref="CT224">IFERROR(MATCH(TRUE,INDEX($B$14:$B$117&gt;=CS224,0),0),"")</f>
        <v>1</v>
      </c>
      <c r="CU224" s="194">
        <f t="shared" ca="1" si="244"/>
        <v>1.3963799927016407E-2</v>
      </c>
      <c r="CX224" s="194">
        <f t="shared" si="245"/>
        <v>0</v>
      </c>
      <c r="CY224" s="19" t="e">
        <f ca="1"/>
        <v>#N/A</v>
      </c>
      <c r="CZ224" s="208" t="e">
        <f t="shared" ca="1" si="246"/>
        <v>#N/A</v>
      </c>
      <c r="DA224" s="207"/>
      <c r="DB224" s="194"/>
      <c r="DC224" s="198" cm="1">
        <f t="array" ref="DC224">IFERROR(MATCH(TRUE,INDEX($B$14:$B$117&gt;=DB224,0),0),"")</f>
        <v>1</v>
      </c>
      <c r="DD224" s="194">
        <f t="shared" ca="1" si="247"/>
        <v>1.3963799927016407E-2</v>
      </c>
      <c r="DG224" s="194">
        <f t="shared" si="248"/>
        <v>0</v>
      </c>
      <c r="DH224" s="19" t="e">
        <f ca="1"/>
        <v>#N/A</v>
      </c>
      <c r="DI224" s="208" t="e">
        <f t="shared" ca="1" si="249"/>
        <v>#N/A</v>
      </c>
      <c r="DJ224" s="207"/>
      <c r="DK224" s="194"/>
      <c r="DL224" s="198" cm="1">
        <f t="array" ref="DL224">IFERROR(MATCH(TRUE,INDEX($B$14:$B$117&gt;=DK224,0),0),"")</f>
        <v>1</v>
      </c>
      <c r="DM224" s="194">
        <f t="shared" ca="1" si="250"/>
        <v>1.3963799927016407E-2</v>
      </c>
      <c r="DP224" s="194">
        <f t="shared" si="251"/>
        <v>0</v>
      </c>
      <c r="DQ224" s="19" t="e">
        <f ca="1"/>
        <v>#N/A</v>
      </c>
      <c r="DR224" s="208" t="e">
        <f t="shared" ca="1" si="252"/>
        <v>#N/A</v>
      </c>
      <c r="DS224" s="207"/>
      <c r="DT224" s="194"/>
      <c r="DU224" s="198" cm="1">
        <f t="array" ref="DU224">IFERROR(MATCH(TRUE,INDEX($B$14:$B$117&gt;=DT224,0),0),"")</f>
        <v>1</v>
      </c>
      <c r="DV224" s="194">
        <f t="shared" ca="1" si="253"/>
        <v>1.3963799927016407E-2</v>
      </c>
      <c r="DY224" s="194">
        <f t="shared" si="254"/>
        <v>0</v>
      </c>
      <c r="DZ224" s="19" t="e">
        <f ca="1"/>
        <v>#N/A</v>
      </c>
      <c r="EA224" s="208" t="e">
        <f t="shared" ca="1" si="255"/>
        <v>#N/A</v>
      </c>
      <c r="EB224" s="207"/>
      <c r="EC224" s="194"/>
      <c r="ED224" s="198" cm="1">
        <f t="array" ref="ED224">IFERROR(MATCH(TRUE,INDEX($B$14:$B$117&gt;=EC224,0),0),"")</f>
        <v>1</v>
      </c>
      <c r="EE224" s="194">
        <f t="shared" ca="1" si="256"/>
        <v>1.3963799927016407E-2</v>
      </c>
      <c r="EH224" s="194">
        <f t="shared" si="257"/>
        <v>0</v>
      </c>
      <c r="EI224" s="19" t="e">
        <f ca="1"/>
        <v>#N/A</v>
      </c>
      <c r="EJ224" s="208" t="e">
        <f t="shared" ca="1" si="258"/>
        <v>#N/A</v>
      </c>
      <c r="EK224" s="207"/>
      <c r="EL224" s="194"/>
      <c r="EM224" s="198" cm="1">
        <f t="array" ref="EM224">IFERROR(MATCH(TRUE,INDEX($B$14:$B$117&gt;=EL224,0),0),"")</f>
        <v>1</v>
      </c>
      <c r="EN224" s="194">
        <f t="shared" ca="1" si="259"/>
        <v>1.3963799927016407E-2</v>
      </c>
      <c r="EQ224" s="194">
        <f t="shared" si="260"/>
        <v>0</v>
      </c>
      <c r="ER224" s="19" t="e">
        <f ca="1"/>
        <v>#N/A</v>
      </c>
      <c r="ES224" s="208" t="e">
        <f t="shared" ca="1" si="261"/>
        <v>#N/A</v>
      </c>
      <c r="ET224" s="207"/>
      <c r="EU224" s="194"/>
      <c r="EV224" s="198" cm="1">
        <f t="array" ref="EV224">IFERROR(MATCH(TRUE,INDEX($B$14:$B$117&gt;=EU224,0),0),"")</f>
        <v>1</v>
      </c>
      <c r="EW224" s="194">
        <f t="shared" ca="1" si="262"/>
        <v>1.3963799927016407E-2</v>
      </c>
      <c r="EZ224" s="194">
        <f t="shared" si="263"/>
        <v>0</v>
      </c>
      <c r="FA224" s="19" t="e">
        <f ca="1"/>
        <v>#N/A</v>
      </c>
      <c r="FB224" s="208" t="e">
        <f t="shared" ca="1" si="264"/>
        <v>#N/A</v>
      </c>
      <c r="FC224" s="207"/>
      <c r="FD224" s="194"/>
      <c r="FE224" s="198" cm="1">
        <f t="array" ref="FE224">IFERROR(MATCH(TRUE,INDEX($B$14:$B$117&gt;=FD224,0),0),"")</f>
        <v>1</v>
      </c>
      <c r="FF224" s="194">
        <f t="shared" ca="1" si="265"/>
        <v>1.3963799927016407E-2</v>
      </c>
      <c r="FI224" s="194">
        <f t="shared" si="266"/>
        <v>0</v>
      </c>
      <c r="FJ224" s="19" t="e">
        <f ca="1"/>
        <v>#N/A</v>
      </c>
      <c r="FK224" s="208" t="e">
        <f t="shared" ca="1" si="267"/>
        <v>#N/A</v>
      </c>
      <c r="FL224" s="207"/>
      <c r="FM224" s="194"/>
      <c r="FN224" s="198" cm="1">
        <f t="array" ref="FN224">IFERROR(MATCH(TRUE,INDEX($B$14:$B$117&gt;=FM224,0),0),"")</f>
        <v>1</v>
      </c>
      <c r="FO224" s="194">
        <f t="shared" ca="1" si="268"/>
        <v>1.3963799927016407E-2</v>
      </c>
      <c r="FR224" s="194">
        <f t="shared" si="269"/>
        <v>0</v>
      </c>
      <c r="FS224" s="19" t="e">
        <f ca="1"/>
        <v>#N/A</v>
      </c>
      <c r="FT224" s="208" t="e">
        <f t="shared" ca="1" si="270"/>
        <v>#N/A</v>
      </c>
      <c r="FU224" s="207"/>
      <c r="FV224" s="194"/>
      <c r="FW224" s="198" cm="1">
        <f t="array" ref="FW224">IFERROR(MATCH(TRUE,INDEX($B$14:$B$117&gt;=FV224,0),0),"")</f>
        <v>1</v>
      </c>
      <c r="FX224" s="194">
        <f t="shared" ca="1" si="271"/>
        <v>1.3963799927016407E-2</v>
      </c>
      <c r="GA224" s="194">
        <f t="shared" si="272"/>
        <v>0</v>
      </c>
      <c r="GB224" s="19" t="e">
        <f ca="1"/>
        <v>#N/A</v>
      </c>
      <c r="GC224" s="208" t="e">
        <f t="shared" ca="1" si="273"/>
        <v>#N/A</v>
      </c>
    </row>
    <row r="225" spans="6:185" x14ac:dyDescent="0.2">
      <c r="F225" s="207"/>
      <c r="G225" s="194"/>
      <c r="H225" s="198" cm="1">
        <f t="array" ref="H225">IFERROR(MATCH(TRUE,INDEX($B$14:$B$117&gt;=G225,0),0),"")</f>
        <v>1</v>
      </c>
      <c r="I225" s="194">
        <f t="shared" ca="1" si="218"/>
        <v>1.3963799927016407E-2</v>
      </c>
      <c r="L225" s="194">
        <f t="shared" si="274"/>
        <v>0</v>
      </c>
      <c r="M225" s="19">
        <f ca="1"/>
        <v>0</v>
      </c>
      <c r="N225" s="208">
        <f t="shared" ca="1" si="275"/>
        <v>0</v>
      </c>
      <c r="O225" s="207"/>
      <c r="P225" s="194"/>
      <c r="Q225" s="198" cm="1">
        <f t="array" ref="Q225">IFERROR(MATCH(TRUE,INDEX($B$14:$B$117&gt;=P225,0),0),"")</f>
        <v>1</v>
      </c>
      <c r="R225" s="194">
        <f t="shared" ca="1" si="219"/>
        <v>1.3963799927016407E-2</v>
      </c>
      <c r="U225" s="194">
        <f t="shared" si="276"/>
        <v>0</v>
      </c>
      <c r="V225" s="19">
        <f ca="1"/>
        <v>0</v>
      </c>
      <c r="W225" s="208">
        <f t="shared" ca="1" si="277"/>
        <v>0</v>
      </c>
      <c r="X225" s="207"/>
      <c r="Y225" s="194"/>
      <c r="Z225" s="198" cm="1">
        <f t="array" ref="Z225">IFERROR(MATCH(TRUE,INDEX($B$14:$B$117&gt;=Y225,0),0),"")</f>
        <v>1</v>
      </c>
      <c r="AA225" s="194">
        <f t="shared" ca="1" si="220"/>
        <v>1.3963799927016407E-2</v>
      </c>
      <c r="AD225" s="194">
        <f t="shared" si="221"/>
        <v>0</v>
      </c>
      <c r="AE225" s="19">
        <f ca="1"/>
        <v>0</v>
      </c>
      <c r="AF225" s="208">
        <f t="shared" ca="1" si="222"/>
        <v>0</v>
      </c>
      <c r="AG225" s="207"/>
      <c r="AH225" s="194"/>
      <c r="AI225" s="198" cm="1">
        <f t="array" ref="AI225">IFERROR(MATCH(TRUE,INDEX($B$14:$B$117&gt;=AH225,0),0),"")</f>
        <v>1</v>
      </c>
      <c r="AJ225" s="194">
        <f t="shared" ca="1" si="223"/>
        <v>1.3963799927016407E-2</v>
      </c>
      <c r="AM225" s="194">
        <f t="shared" si="224"/>
        <v>0</v>
      </c>
      <c r="AN225" s="19">
        <f ca="1"/>
        <v>0</v>
      </c>
      <c r="AO225" s="208">
        <f t="shared" ca="1" si="225"/>
        <v>0</v>
      </c>
      <c r="AP225" s="207"/>
      <c r="AQ225" s="194"/>
      <c r="AR225" s="198" cm="1">
        <f t="array" ref="AR225">IFERROR(MATCH(TRUE,INDEX($B$14:$B$117&gt;=AQ225,0),0),"")</f>
        <v>1</v>
      </c>
      <c r="AS225" s="194">
        <f t="shared" ca="1" si="226"/>
        <v>1.3963799927016407E-2</v>
      </c>
      <c r="AV225" s="194">
        <f t="shared" si="227"/>
        <v>0</v>
      </c>
      <c r="AW225" s="19">
        <f ca="1"/>
        <v>0</v>
      </c>
      <c r="AX225" s="208">
        <f t="shared" ca="1" si="228"/>
        <v>0</v>
      </c>
      <c r="AY225" s="207"/>
      <c r="AZ225" s="194"/>
      <c r="BA225" s="198" cm="1">
        <f t="array" ref="BA225">IFERROR(MATCH(TRUE,INDEX($B$14:$B$117&gt;=AZ225,0),0),"")</f>
        <v>1</v>
      </c>
      <c r="BB225" s="194">
        <f t="shared" ca="1" si="229"/>
        <v>1.3963799927016407E-2</v>
      </c>
      <c r="BE225" s="194">
        <f t="shared" si="230"/>
        <v>0</v>
      </c>
      <c r="BF225" s="19">
        <f ca="1"/>
        <v>0</v>
      </c>
      <c r="BG225" s="208">
        <f t="shared" ca="1" si="231"/>
        <v>0</v>
      </c>
      <c r="BH225" s="207"/>
      <c r="BI225" s="194"/>
      <c r="BJ225" s="198" cm="1">
        <f t="array" ref="BJ225">IFERROR(MATCH(TRUE,INDEX($B$14:$B$117&gt;=BI225,0),0),"")</f>
        <v>1</v>
      </c>
      <c r="BK225" s="194">
        <f t="shared" ca="1" si="232"/>
        <v>1.3963799927016407E-2</v>
      </c>
      <c r="BN225" s="194">
        <f t="shared" si="233"/>
        <v>0</v>
      </c>
      <c r="BO225" s="19">
        <f ca="1"/>
        <v>0</v>
      </c>
      <c r="BP225" s="208">
        <f t="shared" ca="1" si="234"/>
        <v>0</v>
      </c>
      <c r="BQ225" s="207"/>
      <c r="BR225" s="194"/>
      <c r="BS225" s="198" cm="1">
        <f t="array" ref="BS225">IFERROR(MATCH(TRUE,INDEX($B$14:$B$117&gt;=BR225,0),0),"")</f>
        <v>1</v>
      </c>
      <c r="BT225" s="194">
        <f t="shared" ca="1" si="235"/>
        <v>1.3963799927016407E-2</v>
      </c>
      <c r="BW225" s="194">
        <f t="shared" si="236"/>
        <v>0</v>
      </c>
      <c r="BX225" s="19">
        <f ca="1"/>
        <v>0</v>
      </c>
      <c r="BY225" s="208">
        <f t="shared" ca="1" si="237"/>
        <v>0</v>
      </c>
      <c r="BZ225" s="207"/>
      <c r="CA225" s="194"/>
      <c r="CB225" s="198" cm="1">
        <f t="array" ref="CB225">IFERROR(MATCH(TRUE,INDEX($B$14:$B$117&gt;=CA225,0),0),"")</f>
        <v>1</v>
      </c>
      <c r="CC225" s="194">
        <f t="shared" ca="1" si="238"/>
        <v>1.3963799927016407E-2</v>
      </c>
      <c r="CF225" s="194">
        <f t="shared" si="239"/>
        <v>0</v>
      </c>
      <c r="CG225" s="19">
        <f ca="1"/>
        <v>0</v>
      </c>
      <c r="CH225" s="208">
        <f t="shared" ca="1" si="240"/>
        <v>0</v>
      </c>
      <c r="CI225" s="207"/>
      <c r="CJ225" s="194"/>
      <c r="CK225" s="198" cm="1">
        <f t="array" ref="CK225">IFERROR(MATCH(TRUE,INDEX($B$14:$B$117&gt;=CJ225,0),0),"")</f>
        <v>1</v>
      </c>
      <c r="CL225" s="194">
        <f t="shared" ca="1" si="241"/>
        <v>1.3963799927016407E-2</v>
      </c>
      <c r="CO225" s="194">
        <f t="shared" si="242"/>
        <v>0</v>
      </c>
      <c r="CP225" s="19">
        <f ca="1"/>
        <v>0</v>
      </c>
      <c r="CQ225" s="208">
        <f t="shared" ca="1" si="243"/>
        <v>0</v>
      </c>
      <c r="CR225" s="207"/>
      <c r="CS225" s="194"/>
      <c r="CT225" s="198" cm="1">
        <f t="array" ref="CT225">IFERROR(MATCH(TRUE,INDEX($B$14:$B$117&gt;=CS225,0),0),"")</f>
        <v>1</v>
      </c>
      <c r="CU225" s="194">
        <f t="shared" ca="1" si="244"/>
        <v>1.3963799927016407E-2</v>
      </c>
      <c r="CX225" s="194">
        <f t="shared" si="245"/>
        <v>0</v>
      </c>
      <c r="CY225" s="19" t="e">
        <f ca="1"/>
        <v>#N/A</v>
      </c>
      <c r="CZ225" s="208" t="e">
        <f t="shared" ca="1" si="246"/>
        <v>#N/A</v>
      </c>
      <c r="DA225" s="207"/>
      <c r="DB225" s="194"/>
      <c r="DC225" s="198" cm="1">
        <f t="array" ref="DC225">IFERROR(MATCH(TRUE,INDEX($B$14:$B$117&gt;=DB225,0),0),"")</f>
        <v>1</v>
      </c>
      <c r="DD225" s="194">
        <f t="shared" ca="1" si="247"/>
        <v>1.3963799927016407E-2</v>
      </c>
      <c r="DG225" s="194">
        <f t="shared" si="248"/>
        <v>0</v>
      </c>
      <c r="DH225" s="19" t="e">
        <f ca="1"/>
        <v>#N/A</v>
      </c>
      <c r="DI225" s="208" t="e">
        <f t="shared" ca="1" si="249"/>
        <v>#N/A</v>
      </c>
      <c r="DJ225" s="207"/>
      <c r="DK225" s="194"/>
      <c r="DL225" s="198" cm="1">
        <f t="array" ref="DL225">IFERROR(MATCH(TRUE,INDEX($B$14:$B$117&gt;=DK225,0),0),"")</f>
        <v>1</v>
      </c>
      <c r="DM225" s="194">
        <f t="shared" ca="1" si="250"/>
        <v>1.3963799927016407E-2</v>
      </c>
      <c r="DP225" s="194">
        <f t="shared" si="251"/>
        <v>0</v>
      </c>
      <c r="DQ225" s="19" t="e">
        <f ca="1"/>
        <v>#N/A</v>
      </c>
      <c r="DR225" s="208" t="e">
        <f t="shared" ca="1" si="252"/>
        <v>#N/A</v>
      </c>
      <c r="DS225" s="207"/>
      <c r="DT225" s="194"/>
      <c r="DU225" s="198" cm="1">
        <f t="array" ref="DU225">IFERROR(MATCH(TRUE,INDEX($B$14:$B$117&gt;=DT225,0),0),"")</f>
        <v>1</v>
      </c>
      <c r="DV225" s="194">
        <f t="shared" ca="1" si="253"/>
        <v>1.3963799927016407E-2</v>
      </c>
      <c r="DY225" s="194">
        <f t="shared" si="254"/>
        <v>0</v>
      </c>
      <c r="DZ225" s="19" t="e">
        <f ca="1"/>
        <v>#N/A</v>
      </c>
      <c r="EA225" s="208" t="e">
        <f t="shared" ca="1" si="255"/>
        <v>#N/A</v>
      </c>
      <c r="EB225" s="207"/>
      <c r="EC225" s="194"/>
      <c r="ED225" s="198" cm="1">
        <f t="array" ref="ED225">IFERROR(MATCH(TRUE,INDEX($B$14:$B$117&gt;=EC225,0),0),"")</f>
        <v>1</v>
      </c>
      <c r="EE225" s="194">
        <f t="shared" ca="1" si="256"/>
        <v>1.3963799927016407E-2</v>
      </c>
      <c r="EH225" s="194">
        <f t="shared" si="257"/>
        <v>0</v>
      </c>
      <c r="EI225" s="19" t="e">
        <f ca="1"/>
        <v>#N/A</v>
      </c>
      <c r="EJ225" s="208" t="e">
        <f t="shared" ca="1" si="258"/>
        <v>#N/A</v>
      </c>
      <c r="EK225" s="207"/>
      <c r="EL225" s="194"/>
      <c r="EM225" s="198" cm="1">
        <f t="array" ref="EM225">IFERROR(MATCH(TRUE,INDEX($B$14:$B$117&gt;=EL225,0),0),"")</f>
        <v>1</v>
      </c>
      <c r="EN225" s="194">
        <f t="shared" ca="1" si="259"/>
        <v>1.3963799927016407E-2</v>
      </c>
      <c r="EQ225" s="194">
        <f t="shared" si="260"/>
        <v>0</v>
      </c>
      <c r="ER225" s="19" t="e">
        <f ca="1"/>
        <v>#N/A</v>
      </c>
      <c r="ES225" s="208" t="e">
        <f t="shared" ca="1" si="261"/>
        <v>#N/A</v>
      </c>
      <c r="ET225" s="207"/>
      <c r="EU225" s="194"/>
      <c r="EV225" s="198" cm="1">
        <f t="array" ref="EV225">IFERROR(MATCH(TRUE,INDEX($B$14:$B$117&gt;=EU225,0),0),"")</f>
        <v>1</v>
      </c>
      <c r="EW225" s="194">
        <f t="shared" ca="1" si="262"/>
        <v>1.3963799927016407E-2</v>
      </c>
      <c r="EZ225" s="194">
        <f t="shared" si="263"/>
        <v>0</v>
      </c>
      <c r="FA225" s="19" t="e">
        <f ca="1"/>
        <v>#N/A</v>
      </c>
      <c r="FB225" s="208" t="e">
        <f t="shared" ca="1" si="264"/>
        <v>#N/A</v>
      </c>
      <c r="FC225" s="207"/>
      <c r="FD225" s="194"/>
      <c r="FE225" s="198" cm="1">
        <f t="array" ref="FE225">IFERROR(MATCH(TRUE,INDEX($B$14:$B$117&gt;=FD225,0),0),"")</f>
        <v>1</v>
      </c>
      <c r="FF225" s="194">
        <f t="shared" ca="1" si="265"/>
        <v>1.3963799927016407E-2</v>
      </c>
      <c r="FI225" s="194">
        <f t="shared" si="266"/>
        <v>0</v>
      </c>
      <c r="FJ225" s="19" t="e">
        <f ca="1"/>
        <v>#N/A</v>
      </c>
      <c r="FK225" s="208" t="e">
        <f t="shared" ca="1" si="267"/>
        <v>#N/A</v>
      </c>
      <c r="FL225" s="207"/>
      <c r="FM225" s="194"/>
      <c r="FN225" s="198" cm="1">
        <f t="array" ref="FN225">IFERROR(MATCH(TRUE,INDEX($B$14:$B$117&gt;=FM225,0),0),"")</f>
        <v>1</v>
      </c>
      <c r="FO225" s="194">
        <f t="shared" ca="1" si="268"/>
        <v>1.3963799927016407E-2</v>
      </c>
      <c r="FR225" s="194">
        <f t="shared" si="269"/>
        <v>0</v>
      </c>
      <c r="FS225" s="19" t="e">
        <f ca="1"/>
        <v>#N/A</v>
      </c>
      <c r="FT225" s="208" t="e">
        <f t="shared" ca="1" si="270"/>
        <v>#N/A</v>
      </c>
      <c r="FU225" s="207"/>
      <c r="FV225" s="194"/>
      <c r="FW225" s="198" cm="1">
        <f t="array" ref="FW225">IFERROR(MATCH(TRUE,INDEX($B$14:$B$117&gt;=FV225,0),0),"")</f>
        <v>1</v>
      </c>
      <c r="FX225" s="194">
        <f t="shared" ca="1" si="271"/>
        <v>1.3963799927016407E-2</v>
      </c>
      <c r="GA225" s="194">
        <f t="shared" si="272"/>
        <v>0</v>
      </c>
      <c r="GB225" s="19" t="e">
        <f ca="1"/>
        <v>#N/A</v>
      </c>
      <c r="GC225" s="208" t="e">
        <f t="shared" ca="1" si="273"/>
        <v>#N/A</v>
      </c>
    </row>
    <row r="226" spans="6:185" x14ac:dyDescent="0.2">
      <c r="F226" s="207"/>
      <c r="G226" s="194"/>
      <c r="H226" s="198" cm="1">
        <f t="array" ref="H226">IFERROR(MATCH(TRUE,INDEX($B$14:$B$117&gt;=G226,0),0),"")</f>
        <v>1</v>
      </c>
      <c r="I226" s="194">
        <f t="shared" ca="1" si="218"/>
        <v>1.3963799927016407E-2</v>
      </c>
      <c r="L226" s="194">
        <f t="shared" si="274"/>
        <v>0</v>
      </c>
      <c r="M226" s="19">
        <f ca="1"/>
        <v>0</v>
      </c>
      <c r="N226" s="208">
        <f t="shared" ca="1" si="275"/>
        <v>0</v>
      </c>
      <c r="O226" s="207"/>
      <c r="P226" s="194"/>
      <c r="Q226" s="198" cm="1">
        <f t="array" ref="Q226">IFERROR(MATCH(TRUE,INDEX($B$14:$B$117&gt;=P226,0),0),"")</f>
        <v>1</v>
      </c>
      <c r="R226" s="194">
        <f t="shared" ca="1" si="219"/>
        <v>1.3963799927016407E-2</v>
      </c>
      <c r="U226" s="194">
        <f t="shared" si="276"/>
        <v>0</v>
      </c>
      <c r="V226" s="19">
        <f ca="1"/>
        <v>0</v>
      </c>
      <c r="W226" s="208">
        <f t="shared" ca="1" si="277"/>
        <v>0</v>
      </c>
      <c r="X226" s="207"/>
      <c r="Y226" s="194"/>
      <c r="Z226" s="198" cm="1">
        <f t="array" ref="Z226">IFERROR(MATCH(TRUE,INDEX($B$14:$B$117&gt;=Y226,0),0),"")</f>
        <v>1</v>
      </c>
      <c r="AA226" s="194">
        <f t="shared" ca="1" si="220"/>
        <v>1.3963799927016407E-2</v>
      </c>
      <c r="AD226" s="194">
        <f t="shared" si="221"/>
        <v>0</v>
      </c>
      <c r="AE226" s="19">
        <f ca="1"/>
        <v>0</v>
      </c>
      <c r="AF226" s="208">
        <f t="shared" ca="1" si="222"/>
        <v>0</v>
      </c>
      <c r="AG226" s="207"/>
      <c r="AH226" s="194"/>
      <c r="AI226" s="198" cm="1">
        <f t="array" ref="AI226">IFERROR(MATCH(TRUE,INDEX($B$14:$B$117&gt;=AH226,0),0),"")</f>
        <v>1</v>
      </c>
      <c r="AJ226" s="194">
        <f t="shared" ca="1" si="223"/>
        <v>1.3963799927016407E-2</v>
      </c>
      <c r="AM226" s="194">
        <f t="shared" si="224"/>
        <v>0</v>
      </c>
      <c r="AN226" s="19">
        <f ca="1"/>
        <v>0</v>
      </c>
      <c r="AO226" s="208">
        <f t="shared" ca="1" si="225"/>
        <v>0</v>
      </c>
      <c r="AP226" s="207"/>
      <c r="AQ226" s="194"/>
      <c r="AR226" s="198" cm="1">
        <f t="array" ref="AR226">IFERROR(MATCH(TRUE,INDEX($B$14:$B$117&gt;=AQ226,0),0),"")</f>
        <v>1</v>
      </c>
      <c r="AS226" s="194">
        <f t="shared" ca="1" si="226"/>
        <v>1.3963799927016407E-2</v>
      </c>
      <c r="AV226" s="194">
        <f t="shared" si="227"/>
        <v>0</v>
      </c>
      <c r="AW226" s="19">
        <f ca="1"/>
        <v>0</v>
      </c>
      <c r="AX226" s="208">
        <f t="shared" ca="1" si="228"/>
        <v>0</v>
      </c>
      <c r="AY226" s="207"/>
      <c r="AZ226" s="194"/>
      <c r="BA226" s="198" cm="1">
        <f t="array" ref="BA226">IFERROR(MATCH(TRUE,INDEX($B$14:$B$117&gt;=AZ226,0),0),"")</f>
        <v>1</v>
      </c>
      <c r="BB226" s="194">
        <f t="shared" ca="1" si="229"/>
        <v>1.3963799927016407E-2</v>
      </c>
      <c r="BE226" s="194">
        <f t="shared" si="230"/>
        <v>0</v>
      </c>
      <c r="BF226" s="19">
        <f ca="1"/>
        <v>0</v>
      </c>
      <c r="BG226" s="208">
        <f t="shared" ca="1" si="231"/>
        <v>0</v>
      </c>
      <c r="BH226" s="207"/>
      <c r="BI226" s="194"/>
      <c r="BJ226" s="198" cm="1">
        <f t="array" ref="BJ226">IFERROR(MATCH(TRUE,INDEX($B$14:$B$117&gt;=BI226,0),0),"")</f>
        <v>1</v>
      </c>
      <c r="BK226" s="194">
        <f t="shared" ca="1" si="232"/>
        <v>1.3963799927016407E-2</v>
      </c>
      <c r="BN226" s="194">
        <f t="shared" si="233"/>
        <v>0</v>
      </c>
      <c r="BO226" s="19">
        <f ca="1"/>
        <v>0</v>
      </c>
      <c r="BP226" s="208">
        <f t="shared" ca="1" si="234"/>
        <v>0</v>
      </c>
      <c r="BQ226" s="207"/>
      <c r="BR226" s="194"/>
      <c r="BS226" s="198" cm="1">
        <f t="array" ref="BS226">IFERROR(MATCH(TRUE,INDEX($B$14:$B$117&gt;=BR226,0),0),"")</f>
        <v>1</v>
      </c>
      <c r="BT226" s="194">
        <f t="shared" ca="1" si="235"/>
        <v>1.3963799927016407E-2</v>
      </c>
      <c r="BW226" s="194">
        <f t="shared" si="236"/>
        <v>0</v>
      </c>
      <c r="BX226" s="19">
        <f ca="1"/>
        <v>0</v>
      </c>
      <c r="BY226" s="208">
        <f t="shared" ca="1" si="237"/>
        <v>0</v>
      </c>
      <c r="BZ226" s="207"/>
      <c r="CA226" s="194"/>
      <c r="CB226" s="198" cm="1">
        <f t="array" ref="CB226">IFERROR(MATCH(TRUE,INDEX($B$14:$B$117&gt;=CA226,0),0),"")</f>
        <v>1</v>
      </c>
      <c r="CC226" s="194">
        <f t="shared" ca="1" si="238"/>
        <v>1.3963799927016407E-2</v>
      </c>
      <c r="CF226" s="194">
        <f t="shared" si="239"/>
        <v>0</v>
      </c>
      <c r="CG226" s="19">
        <f ca="1"/>
        <v>0</v>
      </c>
      <c r="CH226" s="208">
        <f t="shared" ca="1" si="240"/>
        <v>0</v>
      </c>
      <c r="CI226" s="207"/>
      <c r="CJ226" s="194"/>
      <c r="CK226" s="198" cm="1">
        <f t="array" ref="CK226">IFERROR(MATCH(TRUE,INDEX($B$14:$B$117&gt;=CJ226,0),0),"")</f>
        <v>1</v>
      </c>
      <c r="CL226" s="194">
        <f t="shared" ca="1" si="241"/>
        <v>1.3963799927016407E-2</v>
      </c>
      <c r="CO226" s="194">
        <f t="shared" si="242"/>
        <v>0</v>
      </c>
      <c r="CP226" s="19">
        <f ca="1"/>
        <v>0</v>
      </c>
      <c r="CQ226" s="208">
        <f t="shared" ca="1" si="243"/>
        <v>0</v>
      </c>
      <c r="CR226" s="207"/>
      <c r="CS226" s="194"/>
      <c r="CT226" s="198" cm="1">
        <f t="array" ref="CT226">IFERROR(MATCH(TRUE,INDEX($B$14:$B$117&gt;=CS226,0),0),"")</f>
        <v>1</v>
      </c>
      <c r="CU226" s="194">
        <f t="shared" ca="1" si="244"/>
        <v>1.3963799927016407E-2</v>
      </c>
      <c r="CX226" s="194">
        <f t="shared" si="245"/>
        <v>0</v>
      </c>
      <c r="CY226" s="19" t="e">
        <f ca="1"/>
        <v>#N/A</v>
      </c>
      <c r="CZ226" s="208" t="e">
        <f t="shared" ca="1" si="246"/>
        <v>#N/A</v>
      </c>
      <c r="DA226" s="207"/>
      <c r="DB226" s="194"/>
      <c r="DC226" s="198" cm="1">
        <f t="array" ref="DC226">IFERROR(MATCH(TRUE,INDEX($B$14:$B$117&gt;=DB226,0),0),"")</f>
        <v>1</v>
      </c>
      <c r="DD226" s="194">
        <f t="shared" ca="1" si="247"/>
        <v>1.3963799927016407E-2</v>
      </c>
      <c r="DG226" s="194">
        <f t="shared" si="248"/>
        <v>0</v>
      </c>
      <c r="DH226" s="19" t="e">
        <f ca="1"/>
        <v>#N/A</v>
      </c>
      <c r="DI226" s="208" t="e">
        <f t="shared" ca="1" si="249"/>
        <v>#N/A</v>
      </c>
      <c r="DJ226" s="207"/>
      <c r="DK226" s="194"/>
      <c r="DL226" s="198" cm="1">
        <f t="array" ref="DL226">IFERROR(MATCH(TRUE,INDEX($B$14:$B$117&gt;=DK226,0),0),"")</f>
        <v>1</v>
      </c>
      <c r="DM226" s="194">
        <f t="shared" ca="1" si="250"/>
        <v>1.3963799927016407E-2</v>
      </c>
      <c r="DP226" s="194">
        <f t="shared" si="251"/>
        <v>0</v>
      </c>
      <c r="DQ226" s="19" t="e">
        <f ca="1"/>
        <v>#N/A</v>
      </c>
      <c r="DR226" s="208" t="e">
        <f t="shared" ca="1" si="252"/>
        <v>#N/A</v>
      </c>
      <c r="DS226" s="207"/>
      <c r="DT226" s="194"/>
      <c r="DU226" s="198" cm="1">
        <f t="array" ref="DU226">IFERROR(MATCH(TRUE,INDEX($B$14:$B$117&gt;=DT226,0),0),"")</f>
        <v>1</v>
      </c>
      <c r="DV226" s="194">
        <f t="shared" ca="1" si="253"/>
        <v>1.3963799927016407E-2</v>
      </c>
      <c r="DY226" s="194">
        <f t="shared" si="254"/>
        <v>0</v>
      </c>
      <c r="DZ226" s="19" t="e">
        <f ca="1"/>
        <v>#N/A</v>
      </c>
      <c r="EA226" s="208" t="e">
        <f t="shared" ca="1" si="255"/>
        <v>#N/A</v>
      </c>
      <c r="EB226" s="207"/>
      <c r="EC226" s="194"/>
      <c r="ED226" s="198" cm="1">
        <f t="array" ref="ED226">IFERROR(MATCH(TRUE,INDEX($B$14:$B$117&gt;=EC226,0),0),"")</f>
        <v>1</v>
      </c>
      <c r="EE226" s="194">
        <f t="shared" ca="1" si="256"/>
        <v>1.3963799927016407E-2</v>
      </c>
      <c r="EH226" s="194">
        <f t="shared" si="257"/>
        <v>0</v>
      </c>
      <c r="EI226" s="19" t="e">
        <f ca="1"/>
        <v>#N/A</v>
      </c>
      <c r="EJ226" s="208" t="e">
        <f t="shared" ca="1" si="258"/>
        <v>#N/A</v>
      </c>
      <c r="EK226" s="207"/>
      <c r="EL226" s="194"/>
      <c r="EM226" s="198" cm="1">
        <f t="array" ref="EM226">IFERROR(MATCH(TRUE,INDEX($B$14:$B$117&gt;=EL226,0),0),"")</f>
        <v>1</v>
      </c>
      <c r="EN226" s="194">
        <f t="shared" ca="1" si="259"/>
        <v>1.3963799927016407E-2</v>
      </c>
      <c r="EQ226" s="194">
        <f t="shared" si="260"/>
        <v>0</v>
      </c>
      <c r="ER226" s="19" t="e">
        <f ca="1"/>
        <v>#N/A</v>
      </c>
      <c r="ES226" s="208" t="e">
        <f t="shared" ca="1" si="261"/>
        <v>#N/A</v>
      </c>
      <c r="ET226" s="207"/>
      <c r="EU226" s="194"/>
      <c r="EV226" s="198" cm="1">
        <f t="array" ref="EV226">IFERROR(MATCH(TRUE,INDEX($B$14:$B$117&gt;=EU226,0),0),"")</f>
        <v>1</v>
      </c>
      <c r="EW226" s="194">
        <f t="shared" ca="1" si="262"/>
        <v>1.3963799927016407E-2</v>
      </c>
      <c r="EZ226" s="194">
        <f t="shared" si="263"/>
        <v>0</v>
      </c>
      <c r="FA226" s="19" t="e">
        <f ca="1"/>
        <v>#N/A</v>
      </c>
      <c r="FB226" s="208" t="e">
        <f t="shared" ca="1" si="264"/>
        <v>#N/A</v>
      </c>
      <c r="FC226" s="207"/>
      <c r="FD226" s="194"/>
      <c r="FE226" s="198" cm="1">
        <f t="array" ref="FE226">IFERROR(MATCH(TRUE,INDEX($B$14:$B$117&gt;=FD226,0),0),"")</f>
        <v>1</v>
      </c>
      <c r="FF226" s="194">
        <f t="shared" ca="1" si="265"/>
        <v>1.3963799927016407E-2</v>
      </c>
      <c r="FI226" s="194">
        <f t="shared" si="266"/>
        <v>0</v>
      </c>
      <c r="FJ226" s="19" t="e">
        <f ca="1"/>
        <v>#N/A</v>
      </c>
      <c r="FK226" s="208" t="e">
        <f t="shared" ca="1" si="267"/>
        <v>#N/A</v>
      </c>
      <c r="FL226" s="207"/>
      <c r="FM226" s="194"/>
      <c r="FN226" s="198" cm="1">
        <f t="array" ref="FN226">IFERROR(MATCH(TRUE,INDEX($B$14:$B$117&gt;=FM226,0),0),"")</f>
        <v>1</v>
      </c>
      <c r="FO226" s="194">
        <f t="shared" ca="1" si="268"/>
        <v>1.3963799927016407E-2</v>
      </c>
      <c r="FR226" s="194">
        <f t="shared" si="269"/>
        <v>0</v>
      </c>
      <c r="FS226" s="19" t="e">
        <f ca="1"/>
        <v>#N/A</v>
      </c>
      <c r="FT226" s="208" t="e">
        <f t="shared" ca="1" si="270"/>
        <v>#N/A</v>
      </c>
      <c r="FU226" s="207"/>
      <c r="FV226" s="194"/>
      <c r="FW226" s="198" cm="1">
        <f t="array" ref="FW226">IFERROR(MATCH(TRUE,INDEX($B$14:$B$117&gt;=FV226,0),0),"")</f>
        <v>1</v>
      </c>
      <c r="FX226" s="194">
        <f t="shared" ca="1" si="271"/>
        <v>1.3963799927016407E-2</v>
      </c>
      <c r="GA226" s="194">
        <f t="shared" si="272"/>
        <v>0</v>
      </c>
      <c r="GB226" s="19" t="e">
        <f ca="1"/>
        <v>#N/A</v>
      </c>
      <c r="GC226" s="208" t="e">
        <f t="shared" ca="1" si="273"/>
        <v>#N/A</v>
      </c>
    </row>
    <row r="227" spans="6:185" x14ac:dyDescent="0.2">
      <c r="F227" s="207"/>
      <c r="G227" s="194"/>
      <c r="H227" s="198" cm="1">
        <f t="array" ref="H227">IFERROR(MATCH(TRUE,INDEX($B$14:$B$117&gt;=G227,0),0),"")</f>
        <v>1</v>
      </c>
      <c r="I227" s="194">
        <f t="shared" ca="1" si="218"/>
        <v>1.3963799927016407E-2</v>
      </c>
      <c r="L227" s="194">
        <f t="shared" si="274"/>
        <v>0</v>
      </c>
      <c r="M227" s="19">
        <f ca="1"/>
        <v>0</v>
      </c>
      <c r="N227" s="208">
        <f t="shared" ca="1" si="275"/>
        <v>0</v>
      </c>
      <c r="O227" s="207"/>
      <c r="P227" s="194"/>
      <c r="Q227" s="198" cm="1">
        <f t="array" ref="Q227">IFERROR(MATCH(TRUE,INDEX($B$14:$B$117&gt;=P227,0),0),"")</f>
        <v>1</v>
      </c>
      <c r="R227" s="194">
        <f t="shared" ca="1" si="219"/>
        <v>1.3963799927016407E-2</v>
      </c>
      <c r="U227" s="194">
        <f t="shared" si="276"/>
        <v>0</v>
      </c>
      <c r="V227" s="19">
        <f ca="1"/>
        <v>0</v>
      </c>
      <c r="W227" s="208">
        <f t="shared" ca="1" si="277"/>
        <v>0</v>
      </c>
      <c r="X227" s="207"/>
      <c r="Y227" s="194"/>
      <c r="Z227" s="198" cm="1">
        <f t="array" ref="Z227">IFERROR(MATCH(TRUE,INDEX($B$14:$B$117&gt;=Y227,0),0),"")</f>
        <v>1</v>
      </c>
      <c r="AA227" s="194">
        <f t="shared" ca="1" si="220"/>
        <v>1.3963799927016407E-2</v>
      </c>
      <c r="AD227" s="194">
        <f t="shared" si="221"/>
        <v>0</v>
      </c>
      <c r="AE227" s="19">
        <f ca="1"/>
        <v>0</v>
      </c>
      <c r="AF227" s="208">
        <f t="shared" ca="1" si="222"/>
        <v>0</v>
      </c>
      <c r="AG227" s="207"/>
      <c r="AH227" s="194"/>
      <c r="AI227" s="198" cm="1">
        <f t="array" ref="AI227">IFERROR(MATCH(TRUE,INDEX($B$14:$B$117&gt;=AH227,0),0),"")</f>
        <v>1</v>
      </c>
      <c r="AJ227" s="194">
        <f t="shared" ca="1" si="223"/>
        <v>1.3963799927016407E-2</v>
      </c>
      <c r="AM227" s="194">
        <f t="shared" si="224"/>
        <v>0</v>
      </c>
      <c r="AN227" s="19">
        <f ca="1"/>
        <v>0</v>
      </c>
      <c r="AO227" s="208">
        <f t="shared" ca="1" si="225"/>
        <v>0</v>
      </c>
      <c r="AP227" s="207"/>
      <c r="AQ227" s="194"/>
      <c r="AR227" s="198" cm="1">
        <f t="array" ref="AR227">IFERROR(MATCH(TRUE,INDEX($B$14:$B$117&gt;=AQ227,0),0),"")</f>
        <v>1</v>
      </c>
      <c r="AS227" s="194">
        <f t="shared" ca="1" si="226"/>
        <v>1.3963799927016407E-2</v>
      </c>
      <c r="AV227" s="194">
        <f t="shared" si="227"/>
        <v>0</v>
      </c>
      <c r="AW227" s="19">
        <f ca="1"/>
        <v>0</v>
      </c>
      <c r="AX227" s="208">
        <f t="shared" ca="1" si="228"/>
        <v>0</v>
      </c>
      <c r="AY227" s="207"/>
      <c r="AZ227" s="194"/>
      <c r="BA227" s="198" cm="1">
        <f t="array" ref="BA227">IFERROR(MATCH(TRUE,INDEX($B$14:$B$117&gt;=AZ227,0),0),"")</f>
        <v>1</v>
      </c>
      <c r="BB227" s="194">
        <f t="shared" ca="1" si="229"/>
        <v>1.3963799927016407E-2</v>
      </c>
      <c r="BE227" s="194">
        <f t="shared" si="230"/>
        <v>0</v>
      </c>
      <c r="BF227" s="19">
        <f ca="1"/>
        <v>0</v>
      </c>
      <c r="BG227" s="208">
        <f t="shared" ca="1" si="231"/>
        <v>0</v>
      </c>
      <c r="BH227" s="207"/>
      <c r="BI227" s="194"/>
      <c r="BJ227" s="198" cm="1">
        <f t="array" ref="BJ227">IFERROR(MATCH(TRUE,INDEX($B$14:$B$117&gt;=BI227,0),0),"")</f>
        <v>1</v>
      </c>
      <c r="BK227" s="194">
        <f t="shared" ca="1" si="232"/>
        <v>1.3963799927016407E-2</v>
      </c>
      <c r="BN227" s="194">
        <f t="shared" si="233"/>
        <v>0</v>
      </c>
      <c r="BO227" s="19">
        <f ca="1"/>
        <v>0</v>
      </c>
      <c r="BP227" s="208">
        <f t="shared" ca="1" si="234"/>
        <v>0</v>
      </c>
      <c r="BQ227" s="207"/>
      <c r="BR227" s="194"/>
      <c r="BS227" s="198" cm="1">
        <f t="array" ref="BS227">IFERROR(MATCH(TRUE,INDEX($B$14:$B$117&gt;=BR227,0),0),"")</f>
        <v>1</v>
      </c>
      <c r="BT227" s="194">
        <f t="shared" ca="1" si="235"/>
        <v>1.3963799927016407E-2</v>
      </c>
      <c r="BW227" s="194">
        <f t="shared" si="236"/>
        <v>0</v>
      </c>
      <c r="BX227" s="19">
        <f ca="1"/>
        <v>0</v>
      </c>
      <c r="BY227" s="208">
        <f t="shared" ca="1" si="237"/>
        <v>0</v>
      </c>
      <c r="BZ227" s="207"/>
      <c r="CA227" s="194"/>
      <c r="CB227" s="198" cm="1">
        <f t="array" ref="CB227">IFERROR(MATCH(TRUE,INDEX($B$14:$B$117&gt;=CA227,0),0),"")</f>
        <v>1</v>
      </c>
      <c r="CC227" s="194">
        <f t="shared" ca="1" si="238"/>
        <v>1.3963799927016407E-2</v>
      </c>
      <c r="CF227" s="194">
        <f t="shared" si="239"/>
        <v>0</v>
      </c>
      <c r="CG227" s="19">
        <f ca="1"/>
        <v>0</v>
      </c>
      <c r="CH227" s="208">
        <f t="shared" ca="1" si="240"/>
        <v>0</v>
      </c>
      <c r="CI227" s="207"/>
      <c r="CJ227" s="194"/>
      <c r="CK227" s="198" cm="1">
        <f t="array" ref="CK227">IFERROR(MATCH(TRUE,INDEX($B$14:$B$117&gt;=CJ227,0),0),"")</f>
        <v>1</v>
      </c>
      <c r="CL227" s="194">
        <f t="shared" ca="1" si="241"/>
        <v>1.3963799927016407E-2</v>
      </c>
      <c r="CO227" s="194">
        <f t="shared" si="242"/>
        <v>0</v>
      </c>
      <c r="CP227" s="19">
        <f ca="1"/>
        <v>0</v>
      </c>
      <c r="CQ227" s="208">
        <f t="shared" ca="1" si="243"/>
        <v>0</v>
      </c>
      <c r="CR227" s="207"/>
      <c r="CS227" s="194"/>
      <c r="CT227" s="198" cm="1">
        <f t="array" ref="CT227">IFERROR(MATCH(TRUE,INDEX($B$14:$B$117&gt;=CS227,0),0),"")</f>
        <v>1</v>
      </c>
      <c r="CU227" s="194">
        <f t="shared" ca="1" si="244"/>
        <v>1.3963799927016407E-2</v>
      </c>
      <c r="CX227" s="194">
        <f t="shared" si="245"/>
        <v>0</v>
      </c>
      <c r="CY227" s="19" t="e">
        <f ca="1"/>
        <v>#N/A</v>
      </c>
      <c r="CZ227" s="208" t="e">
        <f t="shared" ca="1" si="246"/>
        <v>#N/A</v>
      </c>
      <c r="DA227" s="207"/>
      <c r="DB227" s="194"/>
      <c r="DC227" s="198" cm="1">
        <f t="array" ref="DC227">IFERROR(MATCH(TRUE,INDEX($B$14:$B$117&gt;=DB227,0),0),"")</f>
        <v>1</v>
      </c>
      <c r="DD227" s="194">
        <f t="shared" ca="1" si="247"/>
        <v>1.3963799927016407E-2</v>
      </c>
      <c r="DG227" s="194">
        <f t="shared" si="248"/>
        <v>0</v>
      </c>
      <c r="DH227" s="19" t="e">
        <f ca="1"/>
        <v>#N/A</v>
      </c>
      <c r="DI227" s="208" t="e">
        <f t="shared" ca="1" si="249"/>
        <v>#N/A</v>
      </c>
      <c r="DJ227" s="207"/>
      <c r="DK227" s="194"/>
      <c r="DL227" s="198" cm="1">
        <f t="array" ref="DL227">IFERROR(MATCH(TRUE,INDEX($B$14:$B$117&gt;=DK227,0),0),"")</f>
        <v>1</v>
      </c>
      <c r="DM227" s="194">
        <f t="shared" ca="1" si="250"/>
        <v>1.3963799927016407E-2</v>
      </c>
      <c r="DP227" s="194">
        <f t="shared" si="251"/>
        <v>0</v>
      </c>
      <c r="DQ227" s="19" t="e">
        <f ca="1"/>
        <v>#N/A</v>
      </c>
      <c r="DR227" s="208" t="e">
        <f t="shared" ca="1" si="252"/>
        <v>#N/A</v>
      </c>
      <c r="DS227" s="207"/>
      <c r="DT227" s="194"/>
      <c r="DU227" s="198" cm="1">
        <f t="array" ref="DU227">IFERROR(MATCH(TRUE,INDEX($B$14:$B$117&gt;=DT227,0),0),"")</f>
        <v>1</v>
      </c>
      <c r="DV227" s="194">
        <f t="shared" ca="1" si="253"/>
        <v>1.3963799927016407E-2</v>
      </c>
      <c r="DY227" s="194">
        <f t="shared" si="254"/>
        <v>0</v>
      </c>
      <c r="DZ227" s="19" t="e">
        <f ca="1"/>
        <v>#N/A</v>
      </c>
      <c r="EA227" s="208" t="e">
        <f t="shared" ca="1" si="255"/>
        <v>#N/A</v>
      </c>
      <c r="EB227" s="207"/>
      <c r="EC227" s="194"/>
      <c r="ED227" s="198" cm="1">
        <f t="array" ref="ED227">IFERROR(MATCH(TRUE,INDEX($B$14:$B$117&gt;=EC227,0),0),"")</f>
        <v>1</v>
      </c>
      <c r="EE227" s="194">
        <f t="shared" ca="1" si="256"/>
        <v>1.3963799927016407E-2</v>
      </c>
      <c r="EH227" s="194">
        <f t="shared" si="257"/>
        <v>0</v>
      </c>
      <c r="EI227" s="19" t="e">
        <f ca="1"/>
        <v>#N/A</v>
      </c>
      <c r="EJ227" s="208" t="e">
        <f t="shared" ca="1" si="258"/>
        <v>#N/A</v>
      </c>
      <c r="EK227" s="207"/>
      <c r="EL227" s="194"/>
      <c r="EM227" s="198" cm="1">
        <f t="array" ref="EM227">IFERROR(MATCH(TRUE,INDEX($B$14:$B$117&gt;=EL227,0),0),"")</f>
        <v>1</v>
      </c>
      <c r="EN227" s="194">
        <f t="shared" ca="1" si="259"/>
        <v>1.3963799927016407E-2</v>
      </c>
      <c r="EQ227" s="194">
        <f t="shared" si="260"/>
        <v>0</v>
      </c>
      <c r="ER227" s="19" t="e">
        <f ca="1"/>
        <v>#N/A</v>
      </c>
      <c r="ES227" s="208" t="e">
        <f t="shared" ca="1" si="261"/>
        <v>#N/A</v>
      </c>
      <c r="ET227" s="207"/>
      <c r="EU227" s="194"/>
      <c r="EV227" s="198" cm="1">
        <f t="array" ref="EV227">IFERROR(MATCH(TRUE,INDEX($B$14:$B$117&gt;=EU227,0),0),"")</f>
        <v>1</v>
      </c>
      <c r="EW227" s="194">
        <f t="shared" ca="1" si="262"/>
        <v>1.3963799927016407E-2</v>
      </c>
      <c r="EZ227" s="194">
        <f t="shared" si="263"/>
        <v>0</v>
      </c>
      <c r="FA227" s="19" t="e">
        <f ca="1"/>
        <v>#N/A</v>
      </c>
      <c r="FB227" s="208" t="e">
        <f t="shared" ca="1" si="264"/>
        <v>#N/A</v>
      </c>
      <c r="FC227" s="207"/>
      <c r="FD227" s="194"/>
      <c r="FE227" s="198" cm="1">
        <f t="array" ref="FE227">IFERROR(MATCH(TRUE,INDEX($B$14:$B$117&gt;=FD227,0),0),"")</f>
        <v>1</v>
      </c>
      <c r="FF227" s="194">
        <f t="shared" ca="1" si="265"/>
        <v>1.3963799927016407E-2</v>
      </c>
      <c r="FI227" s="194">
        <f t="shared" si="266"/>
        <v>0</v>
      </c>
      <c r="FJ227" s="19" t="e">
        <f ca="1"/>
        <v>#N/A</v>
      </c>
      <c r="FK227" s="208" t="e">
        <f t="shared" ca="1" si="267"/>
        <v>#N/A</v>
      </c>
      <c r="FL227" s="207"/>
      <c r="FM227" s="194"/>
      <c r="FN227" s="198" cm="1">
        <f t="array" ref="FN227">IFERROR(MATCH(TRUE,INDEX($B$14:$B$117&gt;=FM227,0),0),"")</f>
        <v>1</v>
      </c>
      <c r="FO227" s="194">
        <f t="shared" ca="1" si="268"/>
        <v>1.3963799927016407E-2</v>
      </c>
      <c r="FR227" s="194">
        <f t="shared" si="269"/>
        <v>0</v>
      </c>
      <c r="FS227" s="19" t="e">
        <f ca="1"/>
        <v>#N/A</v>
      </c>
      <c r="FT227" s="208" t="e">
        <f t="shared" ca="1" si="270"/>
        <v>#N/A</v>
      </c>
      <c r="FU227" s="207"/>
      <c r="FV227" s="194"/>
      <c r="FW227" s="198" cm="1">
        <f t="array" ref="FW227">IFERROR(MATCH(TRUE,INDEX($B$14:$B$117&gt;=FV227,0),0),"")</f>
        <v>1</v>
      </c>
      <c r="FX227" s="194">
        <f t="shared" ca="1" si="271"/>
        <v>1.3963799927016407E-2</v>
      </c>
      <c r="GA227" s="194">
        <f t="shared" si="272"/>
        <v>0</v>
      </c>
      <c r="GB227" s="19" t="e">
        <f ca="1"/>
        <v>#N/A</v>
      </c>
      <c r="GC227" s="208" t="e">
        <f t="shared" ca="1" si="273"/>
        <v>#N/A</v>
      </c>
    </row>
    <row r="228" spans="6:185" x14ac:dyDescent="0.2">
      <c r="F228" s="207"/>
      <c r="G228" s="194"/>
      <c r="H228" s="198" cm="1">
        <f t="array" ref="H228">IFERROR(MATCH(TRUE,INDEX($B$14:$B$117&gt;=G228,0),0),"")</f>
        <v>1</v>
      </c>
      <c r="I228" s="194">
        <f t="shared" ca="1" si="218"/>
        <v>1.3963799927016407E-2</v>
      </c>
      <c r="L228" s="194">
        <f t="shared" si="274"/>
        <v>0</v>
      </c>
      <c r="M228" s="19">
        <f ca="1"/>
        <v>0</v>
      </c>
      <c r="N228" s="208">
        <f t="shared" ca="1" si="275"/>
        <v>0</v>
      </c>
      <c r="O228" s="207"/>
      <c r="P228" s="194"/>
      <c r="Q228" s="198" cm="1">
        <f t="array" ref="Q228">IFERROR(MATCH(TRUE,INDEX($B$14:$B$117&gt;=P228,0),0),"")</f>
        <v>1</v>
      </c>
      <c r="R228" s="194">
        <f t="shared" ca="1" si="219"/>
        <v>1.3963799927016407E-2</v>
      </c>
      <c r="U228" s="194">
        <f t="shared" si="276"/>
        <v>0</v>
      </c>
      <c r="V228" s="19">
        <f ca="1"/>
        <v>0</v>
      </c>
      <c r="W228" s="208">
        <f t="shared" ca="1" si="277"/>
        <v>0</v>
      </c>
      <c r="X228" s="207"/>
      <c r="Y228" s="194"/>
      <c r="Z228" s="198" cm="1">
        <f t="array" ref="Z228">IFERROR(MATCH(TRUE,INDEX($B$14:$B$117&gt;=Y228,0),0),"")</f>
        <v>1</v>
      </c>
      <c r="AA228" s="194">
        <f t="shared" ca="1" si="220"/>
        <v>1.3963799927016407E-2</v>
      </c>
      <c r="AD228" s="194">
        <f t="shared" si="221"/>
        <v>0</v>
      </c>
      <c r="AE228" s="19">
        <f ca="1"/>
        <v>0</v>
      </c>
      <c r="AF228" s="208">
        <f t="shared" ca="1" si="222"/>
        <v>0</v>
      </c>
      <c r="AG228" s="207"/>
      <c r="AH228" s="194"/>
      <c r="AI228" s="198" cm="1">
        <f t="array" ref="AI228">IFERROR(MATCH(TRUE,INDEX($B$14:$B$117&gt;=AH228,0),0),"")</f>
        <v>1</v>
      </c>
      <c r="AJ228" s="194">
        <f t="shared" ca="1" si="223"/>
        <v>1.3963799927016407E-2</v>
      </c>
      <c r="AM228" s="194">
        <f t="shared" si="224"/>
        <v>0</v>
      </c>
      <c r="AN228" s="19">
        <f ca="1"/>
        <v>0</v>
      </c>
      <c r="AO228" s="208">
        <f t="shared" ca="1" si="225"/>
        <v>0</v>
      </c>
      <c r="AP228" s="207"/>
      <c r="AQ228" s="194"/>
      <c r="AR228" s="198" cm="1">
        <f t="array" ref="AR228">IFERROR(MATCH(TRUE,INDEX($B$14:$B$117&gt;=AQ228,0),0),"")</f>
        <v>1</v>
      </c>
      <c r="AS228" s="194">
        <f t="shared" ca="1" si="226"/>
        <v>1.3963799927016407E-2</v>
      </c>
      <c r="AV228" s="194">
        <f t="shared" si="227"/>
        <v>0</v>
      </c>
      <c r="AW228" s="19">
        <f ca="1"/>
        <v>0</v>
      </c>
      <c r="AX228" s="208">
        <f t="shared" ca="1" si="228"/>
        <v>0</v>
      </c>
      <c r="AY228" s="207"/>
      <c r="AZ228" s="194"/>
      <c r="BA228" s="198" cm="1">
        <f t="array" ref="BA228">IFERROR(MATCH(TRUE,INDEX($B$14:$B$117&gt;=AZ228,0),0),"")</f>
        <v>1</v>
      </c>
      <c r="BB228" s="194">
        <f t="shared" ca="1" si="229"/>
        <v>1.3963799927016407E-2</v>
      </c>
      <c r="BE228" s="194">
        <f t="shared" si="230"/>
        <v>0</v>
      </c>
      <c r="BF228" s="19">
        <f ca="1"/>
        <v>0</v>
      </c>
      <c r="BG228" s="208">
        <f t="shared" ca="1" si="231"/>
        <v>0</v>
      </c>
      <c r="BH228" s="207"/>
      <c r="BI228" s="194"/>
      <c r="BJ228" s="198" cm="1">
        <f t="array" ref="BJ228">IFERROR(MATCH(TRUE,INDEX($B$14:$B$117&gt;=BI228,0),0),"")</f>
        <v>1</v>
      </c>
      <c r="BK228" s="194">
        <f t="shared" ca="1" si="232"/>
        <v>1.3963799927016407E-2</v>
      </c>
      <c r="BN228" s="194">
        <f t="shared" si="233"/>
        <v>0</v>
      </c>
      <c r="BO228" s="19">
        <f ca="1"/>
        <v>0</v>
      </c>
      <c r="BP228" s="208">
        <f t="shared" ca="1" si="234"/>
        <v>0</v>
      </c>
      <c r="BQ228" s="207"/>
      <c r="BR228" s="194"/>
      <c r="BS228" s="198" cm="1">
        <f t="array" ref="BS228">IFERROR(MATCH(TRUE,INDEX($B$14:$B$117&gt;=BR228,0),0),"")</f>
        <v>1</v>
      </c>
      <c r="BT228" s="194">
        <f t="shared" ca="1" si="235"/>
        <v>1.3963799927016407E-2</v>
      </c>
      <c r="BW228" s="194">
        <f t="shared" si="236"/>
        <v>0</v>
      </c>
      <c r="BX228" s="19">
        <f ca="1"/>
        <v>0</v>
      </c>
      <c r="BY228" s="208">
        <f t="shared" ca="1" si="237"/>
        <v>0</v>
      </c>
      <c r="BZ228" s="207"/>
      <c r="CA228" s="194"/>
      <c r="CB228" s="198" cm="1">
        <f t="array" ref="CB228">IFERROR(MATCH(TRUE,INDEX($B$14:$B$117&gt;=CA228,0),0),"")</f>
        <v>1</v>
      </c>
      <c r="CC228" s="194">
        <f t="shared" ca="1" si="238"/>
        <v>1.3963799927016407E-2</v>
      </c>
      <c r="CF228" s="194">
        <f t="shared" si="239"/>
        <v>0</v>
      </c>
      <c r="CG228" s="19">
        <f ca="1"/>
        <v>0</v>
      </c>
      <c r="CH228" s="208">
        <f t="shared" ca="1" si="240"/>
        <v>0</v>
      </c>
      <c r="CI228" s="207"/>
      <c r="CJ228" s="194"/>
      <c r="CK228" s="198" cm="1">
        <f t="array" ref="CK228">IFERROR(MATCH(TRUE,INDEX($B$14:$B$117&gt;=CJ228,0),0),"")</f>
        <v>1</v>
      </c>
      <c r="CL228" s="194">
        <f t="shared" ca="1" si="241"/>
        <v>1.3963799927016407E-2</v>
      </c>
      <c r="CO228" s="194">
        <f t="shared" si="242"/>
        <v>0</v>
      </c>
      <c r="CP228" s="19">
        <f ca="1"/>
        <v>0</v>
      </c>
      <c r="CQ228" s="208">
        <f t="shared" ca="1" si="243"/>
        <v>0</v>
      </c>
      <c r="CR228" s="207"/>
      <c r="CS228" s="194"/>
      <c r="CT228" s="198" cm="1">
        <f t="array" ref="CT228">IFERROR(MATCH(TRUE,INDEX($B$14:$B$117&gt;=CS228,0),0),"")</f>
        <v>1</v>
      </c>
      <c r="CU228" s="194">
        <f t="shared" ca="1" si="244"/>
        <v>1.3963799927016407E-2</v>
      </c>
      <c r="CX228" s="194">
        <f t="shared" si="245"/>
        <v>0</v>
      </c>
      <c r="CY228" s="19" t="e">
        <f ca="1"/>
        <v>#N/A</v>
      </c>
      <c r="CZ228" s="208" t="e">
        <f t="shared" ca="1" si="246"/>
        <v>#N/A</v>
      </c>
      <c r="DA228" s="207"/>
      <c r="DB228" s="194"/>
      <c r="DC228" s="198" cm="1">
        <f t="array" ref="DC228">IFERROR(MATCH(TRUE,INDEX($B$14:$B$117&gt;=DB228,0),0),"")</f>
        <v>1</v>
      </c>
      <c r="DD228" s="194">
        <f t="shared" ca="1" si="247"/>
        <v>1.3963799927016407E-2</v>
      </c>
      <c r="DG228" s="194">
        <f t="shared" si="248"/>
        <v>0</v>
      </c>
      <c r="DH228" s="19" t="e">
        <f ca="1"/>
        <v>#N/A</v>
      </c>
      <c r="DI228" s="208" t="e">
        <f t="shared" ca="1" si="249"/>
        <v>#N/A</v>
      </c>
      <c r="DJ228" s="207"/>
      <c r="DK228" s="194"/>
      <c r="DL228" s="198" cm="1">
        <f t="array" ref="DL228">IFERROR(MATCH(TRUE,INDEX($B$14:$B$117&gt;=DK228,0),0),"")</f>
        <v>1</v>
      </c>
      <c r="DM228" s="194">
        <f t="shared" ca="1" si="250"/>
        <v>1.3963799927016407E-2</v>
      </c>
      <c r="DP228" s="194">
        <f t="shared" si="251"/>
        <v>0</v>
      </c>
      <c r="DQ228" s="19" t="e">
        <f ca="1"/>
        <v>#N/A</v>
      </c>
      <c r="DR228" s="208" t="e">
        <f t="shared" ca="1" si="252"/>
        <v>#N/A</v>
      </c>
      <c r="DS228" s="207"/>
      <c r="DT228" s="194"/>
      <c r="DU228" s="198" cm="1">
        <f t="array" ref="DU228">IFERROR(MATCH(TRUE,INDEX($B$14:$B$117&gt;=DT228,0),0),"")</f>
        <v>1</v>
      </c>
      <c r="DV228" s="194">
        <f t="shared" ca="1" si="253"/>
        <v>1.3963799927016407E-2</v>
      </c>
      <c r="DY228" s="194">
        <f t="shared" si="254"/>
        <v>0</v>
      </c>
      <c r="DZ228" s="19" t="e">
        <f ca="1"/>
        <v>#N/A</v>
      </c>
      <c r="EA228" s="208" t="e">
        <f t="shared" ca="1" si="255"/>
        <v>#N/A</v>
      </c>
      <c r="EB228" s="207"/>
      <c r="EC228" s="194"/>
      <c r="ED228" s="198" cm="1">
        <f t="array" ref="ED228">IFERROR(MATCH(TRUE,INDEX($B$14:$B$117&gt;=EC228,0),0),"")</f>
        <v>1</v>
      </c>
      <c r="EE228" s="194">
        <f t="shared" ca="1" si="256"/>
        <v>1.3963799927016407E-2</v>
      </c>
      <c r="EH228" s="194">
        <f t="shared" si="257"/>
        <v>0</v>
      </c>
      <c r="EI228" s="19" t="e">
        <f ca="1"/>
        <v>#N/A</v>
      </c>
      <c r="EJ228" s="208" t="e">
        <f t="shared" ca="1" si="258"/>
        <v>#N/A</v>
      </c>
      <c r="EK228" s="207"/>
      <c r="EL228" s="194"/>
      <c r="EM228" s="198" cm="1">
        <f t="array" ref="EM228">IFERROR(MATCH(TRUE,INDEX($B$14:$B$117&gt;=EL228,0),0),"")</f>
        <v>1</v>
      </c>
      <c r="EN228" s="194">
        <f t="shared" ca="1" si="259"/>
        <v>1.3963799927016407E-2</v>
      </c>
      <c r="EQ228" s="194">
        <f t="shared" si="260"/>
        <v>0</v>
      </c>
      <c r="ER228" s="19" t="e">
        <f ca="1"/>
        <v>#N/A</v>
      </c>
      <c r="ES228" s="208" t="e">
        <f t="shared" ca="1" si="261"/>
        <v>#N/A</v>
      </c>
      <c r="ET228" s="207"/>
      <c r="EU228" s="194"/>
      <c r="EV228" s="198" cm="1">
        <f t="array" ref="EV228">IFERROR(MATCH(TRUE,INDEX($B$14:$B$117&gt;=EU228,0),0),"")</f>
        <v>1</v>
      </c>
      <c r="EW228" s="194">
        <f t="shared" ca="1" si="262"/>
        <v>1.3963799927016407E-2</v>
      </c>
      <c r="EZ228" s="194">
        <f t="shared" si="263"/>
        <v>0</v>
      </c>
      <c r="FA228" s="19" t="e">
        <f ca="1"/>
        <v>#N/A</v>
      </c>
      <c r="FB228" s="208" t="e">
        <f t="shared" ca="1" si="264"/>
        <v>#N/A</v>
      </c>
      <c r="FC228" s="207"/>
      <c r="FD228" s="194"/>
      <c r="FE228" s="198" cm="1">
        <f t="array" ref="FE228">IFERROR(MATCH(TRUE,INDEX($B$14:$B$117&gt;=FD228,0),0),"")</f>
        <v>1</v>
      </c>
      <c r="FF228" s="194">
        <f t="shared" ca="1" si="265"/>
        <v>1.3963799927016407E-2</v>
      </c>
      <c r="FI228" s="194">
        <f t="shared" si="266"/>
        <v>0</v>
      </c>
      <c r="FJ228" s="19" t="e">
        <f ca="1"/>
        <v>#N/A</v>
      </c>
      <c r="FK228" s="208" t="e">
        <f t="shared" ca="1" si="267"/>
        <v>#N/A</v>
      </c>
      <c r="FL228" s="207"/>
      <c r="FM228" s="194"/>
      <c r="FN228" s="198" cm="1">
        <f t="array" ref="FN228">IFERROR(MATCH(TRUE,INDEX($B$14:$B$117&gt;=FM228,0),0),"")</f>
        <v>1</v>
      </c>
      <c r="FO228" s="194">
        <f t="shared" ca="1" si="268"/>
        <v>1.3963799927016407E-2</v>
      </c>
      <c r="FR228" s="194">
        <f t="shared" si="269"/>
        <v>0</v>
      </c>
      <c r="FS228" s="19" t="e">
        <f ca="1"/>
        <v>#N/A</v>
      </c>
      <c r="FT228" s="208" t="e">
        <f t="shared" ca="1" si="270"/>
        <v>#N/A</v>
      </c>
      <c r="FU228" s="207"/>
      <c r="FV228" s="194"/>
      <c r="FW228" s="198" cm="1">
        <f t="array" ref="FW228">IFERROR(MATCH(TRUE,INDEX($B$14:$B$117&gt;=FV228,0),0),"")</f>
        <v>1</v>
      </c>
      <c r="FX228" s="194">
        <f t="shared" ca="1" si="271"/>
        <v>1.3963799927016407E-2</v>
      </c>
      <c r="GA228" s="194">
        <f t="shared" si="272"/>
        <v>0</v>
      </c>
      <c r="GB228" s="19" t="e">
        <f ca="1"/>
        <v>#N/A</v>
      </c>
      <c r="GC228" s="208" t="e">
        <f t="shared" ca="1" si="273"/>
        <v>#N/A</v>
      </c>
    </row>
    <row r="229" spans="6:185" x14ac:dyDescent="0.2">
      <c r="F229" s="207"/>
      <c r="G229" s="194"/>
      <c r="H229" s="198" cm="1">
        <f t="array" ref="H229">IFERROR(MATCH(TRUE,INDEX($B$14:$B$117&gt;=G229,0),0),"")</f>
        <v>1</v>
      </c>
      <c r="I229" s="194">
        <f t="shared" ca="1" si="218"/>
        <v>1.3963799927016407E-2</v>
      </c>
      <c r="L229" s="194">
        <f t="shared" si="274"/>
        <v>0</v>
      </c>
      <c r="M229" s="19">
        <f ca="1"/>
        <v>0</v>
      </c>
      <c r="N229" s="208">
        <f t="shared" ca="1" si="275"/>
        <v>0</v>
      </c>
      <c r="O229" s="207"/>
      <c r="P229" s="194"/>
      <c r="Q229" s="198" cm="1">
        <f t="array" ref="Q229">IFERROR(MATCH(TRUE,INDEX($B$14:$B$117&gt;=P229,0),0),"")</f>
        <v>1</v>
      </c>
      <c r="R229" s="194">
        <f t="shared" ca="1" si="219"/>
        <v>1.3963799927016407E-2</v>
      </c>
      <c r="U229" s="194">
        <f t="shared" si="276"/>
        <v>0</v>
      </c>
      <c r="V229" s="19">
        <f ca="1"/>
        <v>0</v>
      </c>
      <c r="W229" s="208">
        <f t="shared" ca="1" si="277"/>
        <v>0</v>
      </c>
      <c r="X229" s="207"/>
      <c r="Y229" s="194"/>
      <c r="Z229" s="198" cm="1">
        <f t="array" ref="Z229">IFERROR(MATCH(TRUE,INDEX($B$14:$B$117&gt;=Y229,0),0),"")</f>
        <v>1</v>
      </c>
      <c r="AA229" s="194">
        <f t="shared" ca="1" si="220"/>
        <v>1.3963799927016407E-2</v>
      </c>
      <c r="AD229" s="194">
        <f t="shared" si="221"/>
        <v>0</v>
      </c>
      <c r="AE229" s="19">
        <f ca="1"/>
        <v>0</v>
      </c>
      <c r="AF229" s="208">
        <f t="shared" ca="1" si="222"/>
        <v>0</v>
      </c>
      <c r="AG229" s="207"/>
      <c r="AH229" s="194"/>
      <c r="AI229" s="198" cm="1">
        <f t="array" ref="AI229">IFERROR(MATCH(TRUE,INDEX($B$14:$B$117&gt;=AH229,0),0),"")</f>
        <v>1</v>
      </c>
      <c r="AJ229" s="194">
        <f t="shared" ca="1" si="223"/>
        <v>1.3963799927016407E-2</v>
      </c>
      <c r="AM229" s="194">
        <f t="shared" si="224"/>
        <v>0</v>
      </c>
      <c r="AN229" s="19">
        <f ca="1"/>
        <v>0</v>
      </c>
      <c r="AO229" s="208">
        <f t="shared" ca="1" si="225"/>
        <v>0</v>
      </c>
      <c r="AP229" s="207"/>
      <c r="AQ229" s="194"/>
      <c r="AR229" s="198" cm="1">
        <f t="array" ref="AR229">IFERROR(MATCH(TRUE,INDEX($B$14:$B$117&gt;=AQ229,0),0),"")</f>
        <v>1</v>
      </c>
      <c r="AS229" s="194">
        <f t="shared" ca="1" si="226"/>
        <v>1.3963799927016407E-2</v>
      </c>
      <c r="AV229" s="194">
        <f t="shared" si="227"/>
        <v>0</v>
      </c>
      <c r="AW229" s="19">
        <f ca="1"/>
        <v>0</v>
      </c>
      <c r="AX229" s="208">
        <f t="shared" ca="1" si="228"/>
        <v>0</v>
      </c>
      <c r="AY229" s="207"/>
      <c r="AZ229" s="194"/>
      <c r="BA229" s="198" cm="1">
        <f t="array" ref="BA229">IFERROR(MATCH(TRUE,INDEX($B$14:$B$117&gt;=AZ229,0),0),"")</f>
        <v>1</v>
      </c>
      <c r="BB229" s="194">
        <f t="shared" ca="1" si="229"/>
        <v>1.3963799927016407E-2</v>
      </c>
      <c r="BE229" s="194">
        <f t="shared" si="230"/>
        <v>0</v>
      </c>
      <c r="BF229" s="19">
        <f ca="1"/>
        <v>0</v>
      </c>
      <c r="BG229" s="208">
        <f t="shared" ca="1" si="231"/>
        <v>0</v>
      </c>
      <c r="BH229" s="207"/>
      <c r="BI229" s="194"/>
      <c r="BJ229" s="198" cm="1">
        <f t="array" ref="BJ229">IFERROR(MATCH(TRUE,INDEX($B$14:$B$117&gt;=BI229,0),0),"")</f>
        <v>1</v>
      </c>
      <c r="BK229" s="194">
        <f t="shared" ca="1" si="232"/>
        <v>1.3963799927016407E-2</v>
      </c>
      <c r="BN229" s="194">
        <f t="shared" si="233"/>
        <v>0</v>
      </c>
      <c r="BO229" s="19">
        <f ca="1"/>
        <v>0</v>
      </c>
      <c r="BP229" s="208">
        <f t="shared" ca="1" si="234"/>
        <v>0</v>
      </c>
      <c r="BQ229" s="207"/>
      <c r="BR229" s="194"/>
      <c r="BS229" s="198" cm="1">
        <f t="array" ref="BS229">IFERROR(MATCH(TRUE,INDEX($B$14:$B$117&gt;=BR229,0),0),"")</f>
        <v>1</v>
      </c>
      <c r="BT229" s="194">
        <f t="shared" ca="1" si="235"/>
        <v>1.3963799927016407E-2</v>
      </c>
      <c r="BW229" s="194">
        <f t="shared" si="236"/>
        <v>0</v>
      </c>
      <c r="BX229" s="19">
        <f ca="1"/>
        <v>0</v>
      </c>
      <c r="BY229" s="208">
        <f t="shared" ca="1" si="237"/>
        <v>0</v>
      </c>
      <c r="BZ229" s="207"/>
      <c r="CA229" s="194"/>
      <c r="CB229" s="198" cm="1">
        <f t="array" ref="CB229">IFERROR(MATCH(TRUE,INDEX($B$14:$B$117&gt;=CA229,0),0),"")</f>
        <v>1</v>
      </c>
      <c r="CC229" s="194">
        <f t="shared" ca="1" si="238"/>
        <v>1.3963799927016407E-2</v>
      </c>
      <c r="CF229" s="194">
        <f t="shared" si="239"/>
        <v>0</v>
      </c>
      <c r="CG229" s="19">
        <f ca="1"/>
        <v>0</v>
      </c>
      <c r="CH229" s="208">
        <f t="shared" ca="1" si="240"/>
        <v>0</v>
      </c>
      <c r="CI229" s="207"/>
      <c r="CJ229" s="194"/>
      <c r="CK229" s="198" cm="1">
        <f t="array" ref="CK229">IFERROR(MATCH(TRUE,INDEX($B$14:$B$117&gt;=CJ229,0),0),"")</f>
        <v>1</v>
      </c>
      <c r="CL229" s="194">
        <f t="shared" ca="1" si="241"/>
        <v>1.3963799927016407E-2</v>
      </c>
      <c r="CO229" s="194">
        <f t="shared" si="242"/>
        <v>0</v>
      </c>
      <c r="CP229" s="19">
        <f ca="1"/>
        <v>0</v>
      </c>
      <c r="CQ229" s="208">
        <f t="shared" ca="1" si="243"/>
        <v>0</v>
      </c>
      <c r="CR229" s="207"/>
      <c r="CS229" s="194"/>
      <c r="CT229" s="198" cm="1">
        <f t="array" ref="CT229">IFERROR(MATCH(TRUE,INDEX($B$14:$B$117&gt;=CS229,0),0),"")</f>
        <v>1</v>
      </c>
      <c r="CU229" s="194">
        <f t="shared" ca="1" si="244"/>
        <v>1.3963799927016407E-2</v>
      </c>
      <c r="CX229" s="194">
        <f t="shared" si="245"/>
        <v>0</v>
      </c>
      <c r="CY229" s="19" t="e">
        <f ca="1"/>
        <v>#N/A</v>
      </c>
      <c r="CZ229" s="208" t="e">
        <f t="shared" ca="1" si="246"/>
        <v>#N/A</v>
      </c>
      <c r="DA229" s="207"/>
      <c r="DB229" s="194"/>
      <c r="DC229" s="198" cm="1">
        <f t="array" ref="DC229">IFERROR(MATCH(TRUE,INDEX($B$14:$B$117&gt;=DB229,0),0),"")</f>
        <v>1</v>
      </c>
      <c r="DD229" s="194">
        <f t="shared" ca="1" si="247"/>
        <v>1.3963799927016407E-2</v>
      </c>
      <c r="DG229" s="194">
        <f t="shared" si="248"/>
        <v>0</v>
      </c>
      <c r="DH229" s="19" t="e">
        <f ca="1"/>
        <v>#N/A</v>
      </c>
      <c r="DI229" s="208" t="e">
        <f t="shared" ca="1" si="249"/>
        <v>#N/A</v>
      </c>
      <c r="DJ229" s="207"/>
      <c r="DK229" s="194"/>
      <c r="DL229" s="198" cm="1">
        <f t="array" ref="DL229">IFERROR(MATCH(TRUE,INDEX($B$14:$B$117&gt;=DK229,0),0),"")</f>
        <v>1</v>
      </c>
      <c r="DM229" s="194">
        <f t="shared" ca="1" si="250"/>
        <v>1.3963799927016407E-2</v>
      </c>
      <c r="DP229" s="194">
        <f t="shared" si="251"/>
        <v>0</v>
      </c>
      <c r="DQ229" s="19" t="e">
        <f ca="1"/>
        <v>#N/A</v>
      </c>
      <c r="DR229" s="208" t="e">
        <f t="shared" ca="1" si="252"/>
        <v>#N/A</v>
      </c>
      <c r="DS229" s="207"/>
      <c r="DT229" s="194"/>
      <c r="DU229" s="198" cm="1">
        <f t="array" ref="DU229">IFERROR(MATCH(TRUE,INDEX($B$14:$B$117&gt;=DT229,0),0),"")</f>
        <v>1</v>
      </c>
      <c r="DV229" s="194">
        <f t="shared" ca="1" si="253"/>
        <v>1.3963799927016407E-2</v>
      </c>
      <c r="DY229" s="194">
        <f t="shared" si="254"/>
        <v>0</v>
      </c>
      <c r="DZ229" s="19" t="e">
        <f ca="1"/>
        <v>#N/A</v>
      </c>
      <c r="EA229" s="208" t="e">
        <f t="shared" ca="1" si="255"/>
        <v>#N/A</v>
      </c>
      <c r="EB229" s="207"/>
      <c r="EC229" s="194"/>
      <c r="ED229" s="198" cm="1">
        <f t="array" ref="ED229">IFERROR(MATCH(TRUE,INDEX($B$14:$B$117&gt;=EC229,0),0),"")</f>
        <v>1</v>
      </c>
      <c r="EE229" s="194">
        <f t="shared" ca="1" si="256"/>
        <v>1.3963799927016407E-2</v>
      </c>
      <c r="EH229" s="194">
        <f t="shared" si="257"/>
        <v>0</v>
      </c>
      <c r="EI229" s="19" t="e">
        <f ca="1"/>
        <v>#N/A</v>
      </c>
      <c r="EJ229" s="208" t="e">
        <f t="shared" ca="1" si="258"/>
        <v>#N/A</v>
      </c>
      <c r="EK229" s="207"/>
      <c r="EL229" s="194"/>
      <c r="EM229" s="198" cm="1">
        <f t="array" ref="EM229">IFERROR(MATCH(TRUE,INDEX($B$14:$B$117&gt;=EL229,0),0),"")</f>
        <v>1</v>
      </c>
      <c r="EN229" s="194">
        <f t="shared" ca="1" si="259"/>
        <v>1.3963799927016407E-2</v>
      </c>
      <c r="EQ229" s="194">
        <f t="shared" si="260"/>
        <v>0</v>
      </c>
      <c r="ER229" s="19" t="e">
        <f ca="1"/>
        <v>#N/A</v>
      </c>
      <c r="ES229" s="208" t="e">
        <f t="shared" ca="1" si="261"/>
        <v>#N/A</v>
      </c>
      <c r="ET229" s="207"/>
      <c r="EU229" s="194"/>
      <c r="EV229" s="198" cm="1">
        <f t="array" ref="EV229">IFERROR(MATCH(TRUE,INDEX($B$14:$B$117&gt;=EU229,0),0),"")</f>
        <v>1</v>
      </c>
      <c r="EW229" s="194">
        <f t="shared" ca="1" si="262"/>
        <v>1.3963799927016407E-2</v>
      </c>
      <c r="EZ229" s="194">
        <f t="shared" si="263"/>
        <v>0</v>
      </c>
      <c r="FA229" s="19" t="e">
        <f ca="1"/>
        <v>#N/A</v>
      </c>
      <c r="FB229" s="208" t="e">
        <f t="shared" ca="1" si="264"/>
        <v>#N/A</v>
      </c>
      <c r="FC229" s="207"/>
      <c r="FD229" s="194"/>
      <c r="FE229" s="198" cm="1">
        <f t="array" ref="FE229">IFERROR(MATCH(TRUE,INDEX($B$14:$B$117&gt;=FD229,0),0),"")</f>
        <v>1</v>
      </c>
      <c r="FF229" s="194">
        <f t="shared" ca="1" si="265"/>
        <v>1.3963799927016407E-2</v>
      </c>
      <c r="FI229" s="194">
        <f t="shared" si="266"/>
        <v>0</v>
      </c>
      <c r="FJ229" s="19" t="e">
        <f ca="1"/>
        <v>#N/A</v>
      </c>
      <c r="FK229" s="208" t="e">
        <f t="shared" ca="1" si="267"/>
        <v>#N/A</v>
      </c>
      <c r="FL229" s="207"/>
      <c r="FM229" s="194"/>
      <c r="FN229" s="198" cm="1">
        <f t="array" ref="FN229">IFERROR(MATCH(TRUE,INDEX($B$14:$B$117&gt;=FM229,0),0),"")</f>
        <v>1</v>
      </c>
      <c r="FO229" s="194">
        <f t="shared" ca="1" si="268"/>
        <v>1.3963799927016407E-2</v>
      </c>
      <c r="FR229" s="194">
        <f t="shared" si="269"/>
        <v>0</v>
      </c>
      <c r="FS229" s="19" t="e">
        <f ca="1"/>
        <v>#N/A</v>
      </c>
      <c r="FT229" s="208" t="e">
        <f t="shared" ca="1" si="270"/>
        <v>#N/A</v>
      </c>
      <c r="FU229" s="207"/>
      <c r="FV229" s="194"/>
      <c r="FW229" s="198" cm="1">
        <f t="array" ref="FW229">IFERROR(MATCH(TRUE,INDEX($B$14:$B$117&gt;=FV229,0),0),"")</f>
        <v>1</v>
      </c>
      <c r="FX229" s="194">
        <f t="shared" ca="1" si="271"/>
        <v>1.3963799927016407E-2</v>
      </c>
      <c r="GA229" s="194">
        <f t="shared" si="272"/>
        <v>0</v>
      </c>
      <c r="GB229" s="19" t="e">
        <f ca="1"/>
        <v>#N/A</v>
      </c>
      <c r="GC229" s="208" t="e">
        <f t="shared" ca="1" si="273"/>
        <v>#N/A</v>
      </c>
    </row>
    <row r="230" spans="6:185" x14ac:dyDescent="0.2">
      <c r="F230" s="207"/>
      <c r="G230" s="194"/>
      <c r="H230" s="198" cm="1">
        <f t="array" ref="H230">IFERROR(MATCH(TRUE,INDEX($B$14:$B$117&gt;=G230,0),0),"")</f>
        <v>1</v>
      </c>
      <c r="I230" s="194">
        <f t="shared" ca="1" si="218"/>
        <v>1.3963799927016407E-2</v>
      </c>
      <c r="L230" s="194">
        <f t="shared" si="274"/>
        <v>0</v>
      </c>
      <c r="M230" s="19">
        <f ca="1"/>
        <v>0</v>
      </c>
      <c r="N230" s="208">
        <f t="shared" ca="1" si="275"/>
        <v>0</v>
      </c>
      <c r="O230" s="207"/>
      <c r="P230" s="194"/>
      <c r="Q230" s="198" cm="1">
        <f t="array" ref="Q230">IFERROR(MATCH(TRUE,INDEX($B$14:$B$117&gt;=P230,0),0),"")</f>
        <v>1</v>
      </c>
      <c r="R230" s="194">
        <f t="shared" ca="1" si="219"/>
        <v>1.3963799927016407E-2</v>
      </c>
      <c r="U230" s="194">
        <f t="shared" si="276"/>
        <v>0</v>
      </c>
      <c r="V230" s="19">
        <f ca="1"/>
        <v>0</v>
      </c>
      <c r="W230" s="208">
        <f t="shared" ca="1" si="277"/>
        <v>0</v>
      </c>
      <c r="X230" s="207"/>
      <c r="Y230" s="194"/>
      <c r="Z230" s="198" cm="1">
        <f t="array" ref="Z230">IFERROR(MATCH(TRUE,INDEX($B$14:$B$117&gt;=Y230,0),0),"")</f>
        <v>1</v>
      </c>
      <c r="AA230" s="194">
        <f t="shared" ca="1" si="220"/>
        <v>1.3963799927016407E-2</v>
      </c>
      <c r="AD230" s="194">
        <f t="shared" si="221"/>
        <v>0</v>
      </c>
      <c r="AE230" s="19">
        <f ca="1"/>
        <v>0</v>
      </c>
      <c r="AF230" s="208">
        <f t="shared" ca="1" si="222"/>
        <v>0</v>
      </c>
      <c r="AG230" s="207"/>
      <c r="AH230" s="194"/>
      <c r="AI230" s="198" cm="1">
        <f t="array" ref="AI230">IFERROR(MATCH(TRUE,INDEX($B$14:$B$117&gt;=AH230,0),0),"")</f>
        <v>1</v>
      </c>
      <c r="AJ230" s="194">
        <f t="shared" ca="1" si="223"/>
        <v>1.3963799927016407E-2</v>
      </c>
      <c r="AM230" s="194">
        <f t="shared" si="224"/>
        <v>0</v>
      </c>
      <c r="AN230" s="19">
        <f ca="1"/>
        <v>0</v>
      </c>
      <c r="AO230" s="208">
        <f t="shared" ca="1" si="225"/>
        <v>0</v>
      </c>
      <c r="AP230" s="207"/>
      <c r="AQ230" s="194"/>
      <c r="AR230" s="198" cm="1">
        <f t="array" ref="AR230">IFERROR(MATCH(TRUE,INDEX($B$14:$B$117&gt;=AQ230,0),0),"")</f>
        <v>1</v>
      </c>
      <c r="AS230" s="194">
        <f t="shared" ca="1" si="226"/>
        <v>1.3963799927016407E-2</v>
      </c>
      <c r="AV230" s="194">
        <f t="shared" si="227"/>
        <v>0</v>
      </c>
      <c r="AW230" s="19">
        <f ca="1"/>
        <v>0</v>
      </c>
      <c r="AX230" s="208">
        <f t="shared" ca="1" si="228"/>
        <v>0</v>
      </c>
      <c r="AY230" s="207"/>
      <c r="AZ230" s="194"/>
      <c r="BA230" s="198" cm="1">
        <f t="array" ref="BA230">IFERROR(MATCH(TRUE,INDEX($B$14:$B$117&gt;=AZ230,0),0),"")</f>
        <v>1</v>
      </c>
      <c r="BB230" s="194">
        <f t="shared" ca="1" si="229"/>
        <v>1.3963799927016407E-2</v>
      </c>
      <c r="BE230" s="194">
        <f t="shared" si="230"/>
        <v>0</v>
      </c>
      <c r="BF230" s="19">
        <f ca="1"/>
        <v>0</v>
      </c>
      <c r="BG230" s="208">
        <f t="shared" ca="1" si="231"/>
        <v>0</v>
      </c>
      <c r="BH230" s="207"/>
      <c r="BI230" s="194"/>
      <c r="BJ230" s="198" cm="1">
        <f t="array" ref="BJ230">IFERROR(MATCH(TRUE,INDEX($B$14:$B$117&gt;=BI230,0),0),"")</f>
        <v>1</v>
      </c>
      <c r="BK230" s="194">
        <f t="shared" ca="1" si="232"/>
        <v>1.3963799927016407E-2</v>
      </c>
      <c r="BN230" s="194">
        <f t="shared" si="233"/>
        <v>0</v>
      </c>
      <c r="BO230" s="19">
        <f ca="1"/>
        <v>0</v>
      </c>
      <c r="BP230" s="208">
        <f t="shared" ca="1" si="234"/>
        <v>0</v>
      </c>
      <c r="BQ230" s="207"/>
      <c r="BR230" s="194"/>
      <c r="BS230" s="198" cm="1">
        <f t="array" ref="BS230">IFERROR(MATCH(TRUE,INDEX($B$14:$B$117&gt;=BR230,0),0),"")</f>
        <v>1</v>
      </c>
      <c r="BT230" s="194">
        <f t="shared" ca="1" si="235"/>
        <v>1.3963799927016407E-2</v>
      </c>
      <c r="BW230" s="194">
        <f t="shared" si="236"/>
        <v>0</v>
      </c>
      <c r="BX230" s="19">
        <f ca="1"/>
        <v>0</v>
      </c>
      <c r="BY230" s="208">
        <f t="shared" ca="1" si="237"/>
        <v>0</v>
      </c>
      <c r="BZ230" s="207"/>
      <c r="CA230" s="194"/>
      <c r="CB230" s="198" cm="1">
        <f t="array" ref="CB230">IFERROR(MATCH(TRUE,INDEX($B$14:$B$117&gt;=CA230,0),0),"")</f>
        <v>1</v>
      </c>
      <c r="CC230" s="194">
        <f t="shared" ca="1" si="238"/>
        <v>1.3963799927016407E-2</v>
      </c>
      <c r="CF230" s="194">
        <f t="shared" si="239"/>
        <v>0</v>
      </c>
      <c r="CG230" s="19">
        <f ca="1"/>
        <v>0</v>
      </c>
      <c r="CH230" s="208">
        <f t="shared" ca="1" si="240"/>
        <v>0</v>
      </c>
      <c r="CI230" s="207"/>
      <c r="CJ230" s="194"/>
      <c r="CK230" s="198" cm="1">
        <f t="array" ref="CK230">IFERROR(MATCH(TRUE,INDEX($B$14:$B$117&gt;=CJ230,0),0),"")</f>
        <v>1</v>
      </c>
      <c r="CL230" s="194">
        <f t="shared" ca="1" si="241"/>
        <v>1.3963799927016407E-2</v>
      </c>
      <c r="CO230" s="194">
        <f t="shared" si="242"/>
        <v>0</v>
      </c>
      <c r="CP230" s="19">
        <f ca="1"/>
        <v>0</v>
      </c>
      <c r="CQ230" s="208">
        <f t="shared" ca="1" si="243"/>
        <v>0</v>
      </c>
      <c r="CR230" s="207"/>
      <c r="CS230" s="194"/>
      <c r="CT230" s="198" cm="1">
        <f t="array" ref="CT230">IFERROR(MATCH(TRUE,INDEX($B$14:$B$117&gt;=CS230,0),0),"")</f>
        <v>1</v>
      </c>
      <c r="CU230" s="194">
        <f t="shared" ca="1" si="244"/>
        <v>1.3963799927016407E-2</v>
      </c>
      <c r="CX230" s="194">
        <f t="shared" si="245"/>
        <v>0</v>
      </c>
      <c r="CY230" s="19" t="e">
        <f ca="1"/>
        <v>#N/A</v>
      </c>
      <c r="CZ230" s="208" t="e">
        <f t="shared" ca="1" si="246"/>
        <v>#N/A</v>
      </c>
      <c r="DA230" s="207"/>
      <c r="DB230" s="194"/>
      <c r="DC230" s="198" cm="1">
        <f t="array" ref="DC230">IFERROR(MATCH(TRUE,INDEX($B$14:$B$117&gt;=DB230,0),0),"")</f>
        <v>1</v>
      </c>
      <c r="DD230" s="194">
        <f t="shared" ca="1" si="247"/>
        <v>1.3963799927016407E-2</v>
      </c>
      <c r="DG230" s="194">
        <f t="shared" si="248"/>
        <v>0</v>
      </c>
      <c r="DH230" s="19" t="e">
        <f ca="1"/>
        <v>#N/A</v>
      </c>
      <c r="DI230" s="208" t="e">
        <f t="shared" ca="1" si="249"/>
        <v>#N/A</v>
      </c>
      <c r="DJ230" s="207"/>
      <c r="DK230" s="194"/>
      <c r="DL230" s="198" cm="1">
        <f t="array" ref="DL230">IFERROR(MATCH(TRUE,INDEX($B$14:$B$117&gt;=DK230,0),0),"")</f>
        <v>1</v>
      </c>
      <c r="DM230" s="194">
        <f t="shared" ca="1" si="250"/>
        <v>1.3963799927016407E-2</v>
      </c>
      <c r="DP230" s="194">
        <f t="shared" si="251"/>
        <v>0</v>
      </c>
      <c r="DQ230" s="19" t="e">
        <f ca="1"/>
        <v>#N/A</v>
      </c>
      <c r="DR230" s="208" t="e">
        <f t="shared" ca="1" si="252"/>
        <v>#N/A</v>
      </c>
      <c r="DS230" s="207"/>
      <c r="DT230" s="194"/>
      <c r="DU230" s="198" cm="1">
        <f t="array" ref="DU230">IFERROR(MATCH(TRUE,INDEX($B$14:$B$117&gt;=DT230,0),0),"")</f>
        <v>1</v>
      </c>
      <c r="DV230" s="194">
        <f t="shared" ca="1" si="253"/>
        <v>1.3963799927016407E-2</v>
      </c>
      <c r="DY230" s="194">
        <f t="shared" si="254"/>
        <v>0</v>
      </c>
      <c r="DZ230" s="19" t="e">
        <f ca="1"/>
        <v>#N/A</v>
      </c>
      <c r="EA230" s="208" t="e">
        <f t="shared" ca="1" si="255"/>
        <v>#N/A</v>
      </c>
      <c r="EB230" s="207"/>
      <c r="EC230" s="194"/>
      <c r="ED230" s="198" cm="1">
        <f t="array" ref="ED230">IFERROR(MATCH(TRUE,INDEX($B$14:$B$117&gt;=EC230,0),0),"")</f>
        <v>1</v>
      </c>
      <c r="EE230" s="194">
        <f t="shared" ca="1" si="256"/>
        <v>1.3963799927016407E-2</v>
      </c>
      <c r="EH230" s="194">
        <f t="shared" si="257"/>
        <v>0</v>
      </c>
      <c r="EI230" s="19" t="e">
        <f ca="1"/>
        <v>#N/A</v>
      </c>
      <c r="EJ230" s="208" t="e">
        <f t="shared" ca="1" si="258"/>
        <v>#N/A</v>
      </c>
      <c r="EK230" s="207"/>
      <c r="EL230" s="194"/>
      <c r="EM230" s="198" cm="1">
        <f t="array" ref="EM230">IFERROR(MATCH(TRUE,INDEX($B$14:$B$117&gt;=EL230,0),0),"")</f>
        <v>1</v>
      </c>
      <c r="EN230" s="194">
        <f t="shared" ca="1" si="259"/>
        <v>1.3963799927016407E-2</v>
      </c>
      <c r="EQ230" s="194">
        <f t="shared" si="260"/>
        <v>0</v>
      </c>
      <c r="ER230" s="19" t="e">
        <f ca="1"/>
        <v>#N/A</v>
      </c>
      <c r="ES230" s="208" t="e">
        <f t="shared" ca="1" si="261"/>
        <v>#N/A</v>
      </c>
      <c r="ET230" s="207"/>
      <c r="EU230" s="194"/>
      <c r="EV230" s="198" cm="1">
        <f t="array" ref="EV230">IFERROR(MATCH(TRUE,INDEX($B$14:$B$117&gt;=EU230,0),0),"")</f>
        <v>1</v>
      </c>
      <c r="EW230" s="194">
        <f t="shared" ca="1" si="262"/>
        <v>1.3963799927016407E-2</v>
      </c>
      <c r="EZ230" s="194">
        <f t="shared" si="263"/>
        <v>0</v>
      </c>
      <c r="FA230" s="19" t="e">
        <f ca="1"/>
        <v>#N/A</v>
      </c>
      <c r="FB230" s="208" t="e">
        <f t="shared" ca="1" si="264"/>
        <v>#N/A</v>
      </c>
      <c r="FC230" s="207"/>
      <c r="FD230" s="194"/>
      <c r="FE230" s="198" cm="1">
        <f t="array" ref="FE230">IFERROR(MATCH(TRUE,INDEX($B$14:$B$117&gt;=FD230,0),0),"")</f>
        <v>1</v>
      </c>
      <c r="FF230" s="194">
        <f t="shared" ca="1" si="265"/>
        <v>1.3963799927016407E-2</v>
      </c>
      <c r="FI230" s="194">
        <f t="shared" si="266"/>
        <v>0</v>
      </c>
      <c r="FJ230" s="19" t="e">
        <f ca="1"/>
        <v>#N/A</v>
      </c>
      <c r="FK230" s="208" t="e">
        <f t="shared" ca="1" si="267"/>
        <v>#N/A</v>
      </c>
      <c r="FL230" s="207"/>
      <c r="FM230" s="194"/>
      <c r="FN230" s="198" cm="1">
        <f t="array" ref="FN230">IFERROR(MATCH(TRUE,INDEX($B$14:$B$117&gt;=FM230,0),0),"")</f>
        <v>1</v>
      </c>
      <c r="FO230" s="194">
        <f t="shared" ca="1" si="268"/>
        <v>1.3963799927016407E-2</v>
      </c>
      <c r="FR230" s="194">
        <f t="shared" si="269"/>
        <v>0</v>
      </c>
      <c r="FS230" s="19" t="e">
        <f ca="1"/>
        <v>#N/A</v>
      </c>
      <c r="FT230" s="208" t="e">
        <f t="shared" ca="1" si="270"/>
        <v>#N/A</v>
      </c>
      <c r="FU230" s="207"/>
      <c r="FV230" s="194"/>
      <c r="FW230" s="198" cm="1">
        <f t="array" ref="FW230">IFERROR(MATCH(TRUE,INDEX($B$14:$B$117&gt;=FV230,0),0),"")</f>
        <v>1</v>
      </c>
      <c r="FX230" s="194">
        <f t="shared" ca="1" si="271"/>
        <v>1.3963799927016407E-2</v>
      </c>
      <c r="GA230" s="194">
        <f t="shared" si="272"/>
        <v>0</v>
      </c>
      <c r="GB230" s="19" t="e">
        <f ca="1"/>
        <v>#N/A</v>
      </c>
      <c r="GC230" s="208" t="e">
        <f t="shared" ca="1" si="273"/>
        <v>#N/A</v>
      </c>
    </row>
    <row r="231" spans="6:185" x14ac:dyDescent="0.2">
      <c r="F231" s="207"/>
      <c r="G231" s="194"/>
      <c r="H231" s="198" cm="1">
        <f t="array" ref="H231">IFERROR(MATCH(TRUE,INDEX($B$14:$B$117&gt;=G231,0),0),"")</f>
        <v>1</v>
      </c>
      <c r="I231" s="194">
        <f t="shared" ca="1" si="218"/>
        <v>1.3963799927016407E-2</v>
      </c>
      <c r="L231" s="194">
        <f t="shared" si="274"/>
        <v>0</v>
      </c>
      <c r="M231" s="19">
        <f ca="1"/>
        <v>0</v>
      </c>
      <c r="N231" s="208">
        <f t="shared" ca="1" si="275"/>
        <v>0</v>
      </c>
      <c r="O231" s="207"/>
      <c r="P231" s="194"/>
      <c r="Q231" s="198" cm="1">
        <f t="array" ref="Q231">IFERROR(MATCH(TRUE,INDEX($B$14:$B$117&gt;=P231,0),0),"")</f>
        <v>1</v>
      </c>
      <c r="R231" s="194">
        <f t="shared" ca="1" si="219"/>
        <v>1.3963799927016407E-2</v>
      </c>
      <c r="U231" s="194">
        <f t="shared" si="276"/>
        <v>0</v>
      </c>
      <c r="V231" s="19">
        <f ca="1"/>
        <v>0</v>
      </c>
      <c r="W231" s="208">
        <f t="shared" ca="1" si="277"/>
        <v>0</v>
      </c>
      <c r="X231" s="207"/>
      <c r="Y231" s="194"/>
      <c r="Z231" s="198" cm="1">
        <f t="array" ref="Z231">IFERROR(MATCH(TRUE,INDEX($B$14:$B$117&gt;=Y231,0),0),"")</f>
        <v>1</v>
      </c>
      <c r="AA231" s="194">
        <f t="shared" ca="1" si="220"/>
        <v>1.3963799927016407E-2</v>
      </c>
      <c r="AD231" s="194">
        <f t="shared" si="221"/>
        <v>0</v>
      </c>
      <c r="AE231" s="19">
        <f ca="1"/>
        <v>0</v>
      </c>
      <c r="AF231" s="208">
        <f t="shared" ca="1" si="222"/>
        <v>0</v>
      </c>
      <c r="AG231" s="207"/>
      <c r="AH231" s="194"/>
      <c r="AI231" s="198" cm="1">
        <f t="array" ref="AI231">IFERROR(MATCH(TRUE,INDEX($B$14:$B$117&gt;=AH231,0),0),"")</f>
        <v>1</v>
      </c>
      <c r="AJ231" s="194">
        <f t="shared" ca="1" si="223"/>
        <v>1.3963799927016407E-2</v>
      </c>
      <c r="AM231" s="194">
        <f t="shared" si="224"/>
        <v>0</v>
      </c>
      <c r="AN231" s="19">
        <f ca="1"/>
        <v>0</v>
      </c>
      <c r="AO231" s="208">
        <f t="shared" ca="1" si="225"/>
        <v>0</v>
      </c>
      <c r="AP231" s="207"/>
      <c r="AQ231" s="194"/>
      <c r="AR231" s="198" cm="1">
        <f t="array" ref="AR231">IFERROR(MATCH(TRUE,INDEX($B$14:$B$117&gt;=AQ231,0),0),"")</f>
        <v>1</v>
      </c>
      <c r="AS231" s="194">
        <f t="shared" ca="1" si="226"/>
        <v>1.3963799927016407E-2</v>
      </c>
      <c r="AV231" s="194">
        <f t="shared" si="227"/>
        <v>0</v>
      </c>
      <c r="AW231" s="19">
        <f ca="1"/>
        <v>0</v>
      </c>
      <c r="AX231" s="208">
        <f t="shared" ca="1" si="228"/>
        <v>0</v>
      </c>
      <c r="AY231" s="207"/>
      <c r="AZ231" s="194"/>
      <c r="BA231" s="198" cm="1">
        <f t="array" ref="BA231">IFERROR(MATCH(TRUE,INDEX($B$14:$B$117&gt;=AZ231,0),0),"")</f>
        <v>1</v>
      </c>
      <c r="BB231" s="194">
        <f t="shared" ca="1" si="229"/>
        <v>1.3963799927016407E-2</v>
      </c>
      <c r="BE231" s="194">
        <f t="shared" si="230"/>
        <v>0</v>
      </c>
      <c r="BF231" s="19">
        <f ca="1"/>
        <v>0</v>
      </c>
      <c r="BG231" s="208">
        <f t="shared" ca="1" si="231"/>
        <v>0</v>
      </c>
      <c r="BH231" s="207"/>
      <c r="BI231" s="194"/>
      <c r="BJ231" s="198" cm="1">
        <f t="array" ref="BJ231">IFERROR(MATCH(TRUE,INDEX($B$14:$B$117&gt;=BI231,0),0),"")</f>
        <v>1</v>
      </c>
      <c r="BK231" s="194">
        <f t="shared" ca="1" si="232"/>
        <v>1.3963799927016407E-2</v>
      </c>
      <c r="BN231" s="194">
        <f t="shared" si="233"/>
        <v>0</v>
      </c>
      <c r="BO231" s="19">
        <f ca="1"/>
        <v>0</v>
      </c>
      <c r="BP231" s="208">
        <f t="shared" ca="1" si="234"/>
        <v>0</v>
      </c>
      <c r="BQ231" s="207"/>
      <c r="BR231" s="194"/>
      <c r="BS231" s="198" cm="1">
        <f t="array" ref="BS231">IFERROR(MATCH(TRUE,INDEX($B$14:$B$117&gt;=BR231,0),0),"")</f>
        <v>1</v>
      </c>
      <c r="BT231" s="194">
        <f t="shared" ca="1" si="235"/>
        <v>1.3963799927016407E-2</v>
      </c>
      <c r="BW231" s="194">
        <f t="shared" si="236"/>
        <v>0</v>
      </c>
      <c r="BX231" s="19">
        <f ca="1"/>
        <v>0</v>
      </c>
      <c r="BY231" s="208">
        <f t="shared" ca="1" si="237"/>
        <v>0</v>
      </c>
      <c r="BZ231" s="207"/>
      <c r="CA231" s="194"/>
      <c r="CB231" s="198" cm="1">
        <f t="array" ref="CB231">IFERROR(MATCH(TRUE,INDEX($B$14:$B$117&gt;=CA231,0),0),"")</f>
        <v>1</v>
      </c>
      <c r="CC231" s="194">
        <f t="shared" ca="1" si="238"/>
        <v>1.3963799927016407E-2</v>
      </c>
      <c r="CF231" s="194">
        <f t="shared" si="239"/>
        <v>0</v>
      </c>
      <c r="CG231" s="19">
        <f ca="1"/>
        <v>0</v>
      </c>
      <c r="CH231" s="208">
        <f t="shared" ca="1" si="240"/>
        <v>0</v>
      </c>
      <c r="CI231" s="207"/>
      <c r="CJ231" s="194"/>
      <c r="CK231" s="198" cm="1">
        <f t="array" ref="CK231">IFERROR(MATCH(TRUE,INDEX($B$14:$B$117&gt;=CJ231,0),0),"")</f>
        <v>1</v>
      </c>
      <c r="CL231" s="194">
        <f t="shared" ca="1" si="241"/>
        <v>1.3963799927016407E-2</v>
      </c>
      <c r="CO231" s="194">
        <f t="shared" si="242"/>
        <v>0</v>
      </c>
      <c r="CP231" s="19">
        <f ca="1"/>
        <v>0</v>
      </c>
      <c r="CQ231" s="208">
        <f t="shared" ca="1" si="243"/>
        <v>0</v>
      </c>
      <c r="CR231" s="207"/>
      <c r="CS231" s="194"/>
      <c r="CT231" s="198" cm="1">
        <f t="array" ref="CT231">IFERROR(MATCH(TRUE,INDEX($B$14:$B$117&gt;=CS231,0),0),"")</f>
        <v>1</v>
      </c>
      <c r="CU231" s="194">
        <f t="shared" ca="1" si="244"/>
        <v>1.3963799927016407E-2</v>
      </c>
      <c r="CX231" s="194">
        <f t="shared" si="245"/>
        <v>0</v>
      </c>
      <c r="CY231" s="19" t="e">
        <f ca="1"/>
        <v>#N/A</v>
      </c>
      <c r="CZ231" s="208" t="e">
        <f t="shared" ca="1" si="246"/>
        <v>#N/A</v>
      </c>
      <c r="DA231" s="207"/>
      <c r="DB231" s="194"/>
      <c r="DC231" s="198" cm="1">
        <f t="array" ref="DC231">IFERROR(MATCH(TRUE,INDEX($B$14:$B$117&gt;=DB231,0),0),"")</f>
        <v>1</v>
      </c>
      <c r="DD231" s="194">
        <f t="shared" ca="1" si="247"/>
        <v>1.3963799927016407E-2</v>
      </c>
      <c r="DG231" s="194">
        <f t="shared" si="248"/>
        <v>0</v>
      </c>
      <c r="DH231" s="19" t="e">
        <f ca="1"/>
        <v>#N/A</v>
      </c>
      <c r="DI231" s="208" t="e">
        <f t="shared" ca="1" si="249"/>
        <v>#N/A</v>
      </c>
      <c r="DJ231" s="207"/>
      <c r="DK231" s="194"/>
      <c r="DL231" s="198" cm="1">
        <f t="array" ref="DL231">IFERROR(MATCH(TRUE,INDEX($B$14:$B$117&gt;=DK231,0),0),"")</f>
        <v>1</v>
      </c>
      <c r="DM231" s="194">
        <f t="shared" ca="1" si="250"/>
        <v>1.3963799927016407E-2</v>
      </c>
      <c r="DP231" s="194">
        <f t="shared" si="251"/>
        <v>0</v>
      </c>
      <c r="DQ231" s="19" t="e">
        <f ca="1"/>
        <v>#N/A</v>
      </c>
      <c r="DR231" s="208" t="e">
        <f t="shared" ca="1" si="252"/>
        <v>#N/A</v>
      </c>
      <c r="DS231" s="207"/>
      <c r="DT231" s="194"/>
      <c r="DU231" s="198" cm="1">
        <f t="array" ref="DU231">IFERROR(MATCH(TRUE,INDEX($B$14:$B$117&gt;=DT231,0),0),"")</f>
        <v>1</v>
      </c>
      <c r="DV231" s="194">
        <f t="shared" ca="1" si="253"/>
        <v>1.3963799927016407E-2</v>
      </c>
      <c r="DY231" s="194">
        <f t="shared" si="254"/>
        <v>0</v>
      </c>
      <c r="DZ231" s="19" t="e">
        <f ca="1"/>
        <v>#N/A</v>
      </c>
      <c r="EA231" s="208" t="e">
        <f t="shared" ca="1" si="255"/>
        <v>#N/A</v>
      </c>
      <c r="EB231" s="207"/>
      <c r="EC231" s="194"/>
      <c r="ED231" s="198" cm="1">
        <f t="array" ref="ED231">IFERROR(MATCH(TRUE,INDEX($B$14:$B$117&gt;=EC231,0),0),"")</f>
        <v>1</v>
      </c>
      <c r="EE231" s="194">
        <f t="shared" ca="1" si="256"/>
        <v>1.3963799927016407E-2</v>
      </c>
      <c r="EH231" s="194">
        <f t="shared" si="257"/>
        <v>0</v>
      </c>
      <c r="EI231" s="19" t="e">
        <f ca="1"/>
        <v>#N/A</v>
      </c>
      <c r="EJ231" s="208" t="e">
        <f t="shared" ca="1" si="258"/>
        <v>#N/A</v>
      </c>
      <c r="EK231" s="207"/>
      <c r="EL231" s="194"/>
      <c r="EM231" s="198" cm="1">
        <f t="array" ref="EM231">IFERROR(MATCH(TRUE,INDEX($B$14:$B$117&gt;=EL231,0),0),"")</f>
        <v>1</v>
      </c>
      <c r="EN231" s="194">
        <f t="shared" ca="1" si="259"/>
        <v>1.3963799927016407E-2</v>
      </c>
      <c r="EQ231" s="194">
        <f t="shared" si="260"/>
        <v>0</v>
      </c>
      <c r="ER231" s="19" t="e">
        <f ca="1"/>
        <v>#N/A</v>
      </c>
      <c r="ES231" s="208" t="e">
        <f t="shared" ca="1" si="261"/>
        <v>#N/A</v>
      </c>
      <c r="ET231" s="207"/>
      <c r="EU231" s="194"/>
      <c r="EV231" s="198" cm="1">
        <f t="array" ref="EV231">IFERROR(MATCH(TRUE,INDEX($B$14:$B$117&gt;=EU231,0),0),"")</f>
        <v>1</v>
      </c>
      <c r="EW231" s="194">
        <f t="shared" ca="1" si="262"/>
        <v>1.3963799927016407E-2</v>
      </c>
      <c r="EZ231" s="194">
        <f t="shared" si="263"/>
        <v>0</v>
      </c>
      <c r="FA231" s="19" t="e">
        <f ca="1"/>
        <v>#N/A</v>
      </c>
      <c r="FB231" s="208" t="e">
        <f t="shared" ca="1" si="264"/>
        <v>#N/A</v>
      </c>
      <c r="FC231" s="207"/>
      <c r="FD231" s="194"/>
      <c r="FE231" s="198" cm="1">
        <f t="array" ref="FE231">IFERROR(MATCH(TRUE,INDEX($B$14:$B$117&gt;=FD231,0),0),"")</f>
        <v>1</v>
      </c>
      <c r="FF231" s="194">
        <f t="shared" ca="1" si="265"/>
        <v>1.3963799927016407E-2</v>
      </c>
      <c r="FI231" s="194">
        <f t="shared" si="266"/>
        <v>0</v>
      </c>
      <c r="FJ231" s="19" t="e">
        <f ca="1"/>
        <v>#N/A</v>
      </c>
      <c r="FK231" s="208" t="e">
        <f t="shared" ca="1" si="267"/>
        <v>#N/A</v>
      </c>
      <c r="FL231" s="207"/>
      <c r="FM231" s="194"/>
      <c r="FN231" s="198" cm="1">
        <f t="array" ref="FN231">IFERROR(MATCH(TRUE,INDEX($B$14:$B$117&gt;=FM231,0),0),"")</f>
        <v>1</v>
      </c>
      <c r="FO231" s="194">
        <f t="shared" ca="1" si="268"/>
        <v>1.3963799927016407E-2</v>
      </c>
      <c r="FR231" s="194">
        <f t="shared" si="269"/>
        <v>0</v>
      </c>
      <c r="FS231" s="19" t="e">
        <f ca="1"/>
        <v>#N/A</v>
      </c>
      <c r="FT231" s="208" t="e">
        <f t="shared" ca="1" si="270"/>
        <v>#N/A</v>
      </c>
      <c r="FU231" s="207"/>
      <c r="FV231" s="194"/>
      <c r="FW231" s="198" cm="1">
        <f t="array" ref="FW231">IFERROR(MATCH(TRUE,INDEX($B$14:$B$117&gt;=FV231,0),0),"")</f>
        <v>1</v>
      </c>
      <c r="FX231" s="194">
        <f t="shared" ca="1" si="271"/>
        <v>1.3963799927016407E-2</v>
      </c>
      <c r="GA231" s="194">
        <f t="shared" si="272"/>
        <v>0</v>
      </c>
      <c r="GB231" s="19" t="e">
        <f ca="1"/>
        <v>#N/A</v>
      </c>
      <c r="GC231" s="208" t="e">
        <f t="shared" ca="1" si="273"/>
        <v>#N/A</v>
      </c>
    </row>
    <row r="232" spans="6:185" x14ac:dyDescent="0.2">
      <c r="F232" s="207"/>
      <c r="G232" s="194"/>
      <c r="H232" s="198" cm="1">
        <f t="array" ref="H232">IFERROR(MATCH(TRUE,INDEX($B$14:$B$117&gt;=G232,0),0),"")</f>
        <v>1</v>
      </c>
      <c r="I232" s="194">
        <f t="shared" ca="1" si="218"/>
        <v>1.3963799927016407E-2</v>
      </c>
      <c r="L232" s="194">
        <f t="shared" si="274"/>
        <v>0</v>
      </c>
      <c r="M232" s="19">
        <f ca="1"/>
        <v>0</v>
      </c>
      <c r="N232" s="208">
        <f t="shared" ca="1" si="275"/>
        <v>0</v>
      </c>
      <c r="O232" s="207"/>
      <c r="P232" s="194"/>
      <c r="Q232" s="198" cm="1">
        <f t="array" ref="Q232">IFERROR(MATCH(TRUE,INDEX($B$14:$B$117&gt;=P232,0),0),"")</f>
        <v>1</v>
      </c>
      <c r="R232" s="194">
        <f t="shared" ca="1" si="219"/>
        <v>1.3963799927016407E-2</v>
      </c>
      <c r="U232" s="194">
        <f t="shared" si="276"/>
        <v>0</v>
      </c>
      <c r="V232" s="19">
        <f ca="1"/>
        <v>0</v>
      </c>
      <c r="W232" s="208">
        <f t="shared" ca="1" si="277"/>
        <v>0</v>
      </c>
      <c r="X232" s="207"/>
      <c r="Y232" s="194"/>
      <c r="Z232" s="198" cm="1">
        <f t="array" ref="Z232">IFERROR(MATCH(TRUE,INDEX($B$14:$B$117&gt;=Y232,0),0),"")</f>
        <v>1</v>
      </c>
      <c r="AA232" s="194">
        <f t="shared" ca="1" si="220"/>
        <v>1.3963799927016407E-2</v>
      </c>
      <c r="AD232" s="194">
        <f t="shared" si="221"/>
        <v>0</v>
      </c>
      <c r="AE232" s="19">
        <f ca="1"/>
        <v>0</v>
      </c>
      <c r="AF232" s="208">
        <f t="shared" ca="1" si="222"/>
        <v>0</v>
      </c>
      <c r="AG232" s="207"/>
      <c r="AH232" s="194"/>
      <c r="AI232" s="198" cm="1">
        <f t="array" ref="AI232">IFERROR(MATCH(TRUE,INDEX($B$14:$B$117&gt;=AH232,0),0),"")</f>
        <v>1</v>
      </c>
      <c r="AJ232" s="194">
        <f t="shared" ca="1" si="223"/>
        <v>1.3963799927016407E-2</v>
      </c>
      <c r="AM232" s="194">
        <f t="shared" si="224"/>
        <v>0</v>
      </c>
      <c r="AN232" s="19">
        <f ca="1"/>
        <v>0</v>
      </c>
      <c r="AO232" s="208">
        <f t="shared" ca="1" si="225"/>
        <v>0</v>
      </c>
      <c r="AP232" s="207"/>
      <c r="AQ232" s="194"/>
      <c r="AR232" s="198" cm="1">
        <f t="array" ref="AR232">IFERROR(MATCH(TRUE,INDEX($B$14:$B$117&gt;=AQ232,0),0),"")</f>
        <v>1</v>
      </c>
      <c r="AS232" s="194">
        <f t="shared" ca="1" si="226"/>
        <v>1.3963799927016407E-2</v>
      </c>
      <c r="AV232" s="194">
        <f t="shared" si="227"/>
        <v>0</v>
      </c>
      <c r="AW232" s="19">
        <f ca="1"/>
        <v>0</v>
      </c>
      <c r="AX232" s="208">
        <f t="shared" ca="1" si="228"/>
        <v>0</v>
      </c>
      <c r="AY232" s="207"/>
      <c r="AZ232" s="194"/>
      <c r="BA232" s="198" cm="1">
        <f t="array" ref="BA232">IFERROR(MATCH(TRUE,INDEX($B$14:$B$117&gt;=AZ232,0),0),"")</f>
        <v>1</v>
      </c>
      <c r="BB232" s="194">
        <f t="shared" ca="1" si="229"/>
        <v>1.3963799927016407E-2</v>
      </c>
      <c r="BE232" s="194">
        <f t="shared" si="230"/>
        <v>0</v>
      </c>
      <c r="BF232" s="19">
        <f ca="1"/>
        <v>0</v>
      </c>
      <c r="BG232" s="208">
        <f t="shared" ca="1" si="231"/>
        <v>0</v>
      </c>
      <c r="BH232" s="207"/>
      <c r="BI232" s="194"/>
      <c r="BJ232" s="198" cm="1">
        <f t="array" ref="BJ232">IFERROR(MATCH(TRUE,INDEX($B$14:$B$117&gt;=BI232,0),0),"")</f>
        <v>1</v>
      </c>
      <c r="BK232" s="194">
        <f t="shared" ca="1" si="232"/>
        <v>1.3963799927016407E-2</v>
      </c>
      <c r="BN232" s="194">
        <f t="shared" si="233"/>
        <v>0</v>
      </c>
      <c r="BO232" s="19">
        <f ca="1"/>
        <v>0</v>
      </c>
      <c r="BP232" s="208">
        <f t="shared" ca="1" si="234"/>
        <v>0</v>
      </c>
      <c r="BQ232" s="207"/>
      <c r="BR232" s="194"/>
      <c r="BS232" s="198" cm="1">
        <f t="array" ref="BS232">IFERROR(MATCH(TRUE,INDEX($B$14:$B$117&gt;=BR232,0),0),"")</f>
        <v>1</v>
      </c>
      <c r="BT232" s="194">
        <f t="shared" ca="1" si="235"/>
        <v>1.3963799927016407E-2</v>
      </c>
      <c r="BW232" s="194">
        <f t="shared" si="236"/>
        <v>0</v>
      </c>
      <c r="BX232" s="19">
        <f ca="1"/>
        <v>0</v>
      </c>
      <c r="BY232" s="208">
        <f t="shared" ca="1" si="237"/>
        <v>0</v>
      </c>
      <c r="BZ232" s="207"/>
      <c r="CA232" s="194"/>
      <c r="CB232" s="198" cm="1">
        <f t="array" ref="CB232">IFERROR(MATCH(TRUE,INDEX($B$14:$B$117&gt;=CA232,0),0),"")</f>
        <v>1</v>
      </c>
      <c r="CC232" s="194">
        <f t="shared" ca="1" si="238"/>
        <v>1.3963799927016407E-2</v>
      </c>
      <c r="CF232" s="194">
        <f t="shared" si="239"/>
        <v>0</v>
      </c>
      <c r="CG232" s="19">
        <f ca="1"/>
        <v>0</v>
      </c>
      <c r="CH232" s="208">
        <f t="shared" ca="1" si="240"/>
        <v>0</v>
      </c>
      <c r="CI232" s="207"/>
      <c r="CJ232" s="194"/>
      <c r="CK232" s="198" cm="1">
        <f t="array" ref="CK232">IFERROR(MATCH(TRUE,INDEX($B$14:$B$117&gt;=CJ232,0),0),"")</f>
        <v>1</v>
      </c>
      <c r="CL232" s="194">
        <f t="shared" ca="1" si="241"/>
        <v>1.3963799927016407E-2</v>
      </c>
      <c r="CO232" s="194">
        <f t="shared" si="242"/>
        <v>0</v>
      </c>
      <c r="CP232" s="19">
        <f ca="1"/>
        <v>0</v>
      </c>
      <c r="CQ232" s="208">
        <f t="shared" ca="1" si="243"/>
        <v>0</v>
      </c>
      <c r="CR232" s="207"/>
      <c r="CS232" s="194"/>
      <c r="CT232" s="198" cm="1">
        <f t="array" ref="CT232">IFERROR(MATCH(TRUE,INDEX($B$14:$B$117&gt;=CS232,0),0),"")</f>
        <v>1</v>
      </c>
      <c r="CU232" s="194">
        <f t="shared" ca="1" si="244"/>
        <v>1.3963799927016407E-2</v>
      </c>
      <c r="CX232" s="194">
        <f t="shared" si="245"/>
        <v>0</v>
      </c>
      <c r="CY232" s="19" t="e">
        <f ca="1"/>
        <v>#N/A</v>
      </c>
      <c r="CZ232" s="208" t="e">
        <f t="shared" ca="1" si="246"/>
        <v>#N/A</v>
      </c>
      <c r="DA232" s="207"/>
      <c r="DB232" s="194"/>
      <c r="DC232" s="198" cm="1">
        <f t="array" ref="DC232">IFERROR(MATCH(TRUE,INDEX($B$14:$B$117&gt;=DB232,0),0),"")</f>
        <v>1</v>
      </c>
      <c r="DD232" s="194">
        <f t="shared" ca="1" si="247"/>
        <v>1.3963799927016407E-2</v>
      </c>
      <c r="DG232" s="194">
        <f t="shared" si="248"/>
        <v>0</v>
      </c>
      <c r="DH232" s="19" t="e">
        <f ca="1"/>
        <v>#N/A</v>
      </c>
      <c r="DI232" s="208" t="e">
        <f t="shared" ca="1" si="249"/>
        <v>#N/A</v>
      </c>
      <c r="DJ232" s="207"/>
      <c r="DK232" s="194"/>
      <c r="DL232" s="198" cm="1">
        <f t="array" ref="DL232">IFERROR(MATCH(TRUE,INDEX($B$14:$B$117&gt;=DK232,0),0),"")</f>
        <v>1</v>
      </c>
      <c r="DM232" s="194">
        <f t="shared" ca="1" si="250"/>
        <v>1.3963799927016407E-2</v>
      </c>
      <c r="DP232" s="194">
        <f t="shared" si="251"/>
        <v>0</v>
      </c>
      <c r="DQ232" s="19" t="e">
        <f ca="1"/>
        <v>#N/A</v>
      </c>
      <c r="DR232" s="208" t="e">
        <f t="shared" ca="1" si="252"/>
        <v>#N/A</v>
      </c>
      <c r="DS232" s="207"/>
      <c r="DT232" s="194"/>
      <c r="DU232" s="198" cm="1">
        <f t="array" ref="DU232">IFERROR(MATCH(TRUE,INDEX($B$14:$B$117&gt;=DT232,0),0),"")</f>
        <v>1</v>
      </c>
      <c r="DV232" s="194">
        <f t="shared" ca="1" si="253"/>
        <v>1.3963799927016407E-2</v>
      </c>
      <c r="DY232" s="194">
        <f t="shared" si="254"/>
        <v>0</v>
      </c>
      <c r="DZ232" s="19" t="e">
        <f ca="1"/>
        <v>#N/A</v>
      </c>
      <c r="EA232" s="208" t="e">
        <f t="shared" ca="1" si="255"/>
        <v>#N/A</v>
      </c>
      <c r="EB232" s="207"/>
      <c r="EC232" s="194"/>
      <c r="ED232" s="198" cm="1">
        <f t="array" ref="ED232">IFERROR(MATCH(TRUE,INDEX($B$14:$B$117&gt;=EC232,0),0),"")</f>
        <v>1</v>
      </c>
      <c r="EE232" s="194">
        <f t="shared" ca="1" si="256"/>
        <v>1.3963799927016407E-2</v>
      </c>
      <c r="EH232" s="194">
        <f t="shared" si="257"/>
        <v>0</v>
      </c>
      <c r="EI232" s="19" t="e">
        <f ca="1"/>
        <v>#N/A</v>
      </c>
      <c r="EJ232" s="208" t="e">
        <f t="shared" ca="1" si="258"/>
        <v>#N/A</v>
      </c>
      <c r="EK232" s="207"/>
      <c r="EL232" s="194"/>
      <c r="EM232" s="198" cm="1">
        <f t="array" ref="EM232">IFERROR(MATCH(TRUE,INDEX($B$14:$B$117&gt;=EL232,0),0),"")</f>
        <v>1</v>
      </c>
      <c r="EN232" s="194">
        <f t="shared" ca="1" si="259"/>
        <v>1.3963799927016407E-2</v>
      </c>
      <c r="EQ232" s="194">
        <f t="shared" si="260"/>
        <v>0</v>
      </c>
      <c r="ER232" s="19" t="e">
        <f ca="1"/>
        <v>#N/A</v>
      </c>
      <c r="ES232" s="208" t="e">
        <f t="shared" ca="1" si="261"/>
        <v>#N/A</v>
      </c>
      <c r="ET232" s="207"/>
      <c r="EU232" s="194"/>
      <c r="EV232" s="198" cm="1">
        <f t="array" ref="EV232">IFERROR(MATCH(TRUE,INDEX($B$14:$B$117&gt;=EU232,0),0),"")</f>
        <v>1</v>
      </c>
      <c r="EW232" s="194">
        <f t="shared" ca="1" si="262"/>
        <v>1.3963799927016407E-2</v>
      </c>
      <c r="EZ232" s="194">
        <f t="shared" si="263"/>
        <v>0</v>
      </c>
      <c r="FA232" s="19" t="e">
        <f ca="1"/>
        <v>#N/A</v>
      </c>
      <c r="FB232" s="208" t="e">
        <f t="shared" ca="1" si="264"/>
        <v>#N/A</v>
      </c>
      <c r="FC232" s="207"/>
      <c r="FD232" s="194"/>
      <c r="FE232" s="198" cm="1">
        <f t="array" ref="FE232">IFERROR(MATCH(TRUE,INDEX($B$14:$B$117&gt;=FD232,0),0),"")</f>
        <v>1</v>
      </c>
      <c r="FF232" s="194">
        <f t="shared" ca="1" si="265"/>
        <v>1.3963799927016407E-2</v>
      </c>
      <c r="FI232" s="194">
        <f t="shared" si="266"/>
        <v>0</v>
      </c>
      <c r="FJ232" s="19" t="e">
        <f ca="1"/>
        <v>#N/A</v>
      </c>
      <c r="FK232" s="208" t="e">
        <f t="shared" ca="1" si="267"/>
        <v>#N/A</v>
      </c>
      <c r="FL232" s="207"/>
      <c r="FM232" s="194"/>
      <c r="FN232" s="198" cm="1">
        <f t="array" ref="FN232">IFERROR(MATCH(TRUE,INDEX($B$14:$B$117&gt;=FM232,0),0),"")</f>
        <v>1</v>
      </c>
      <c r="FO232" s="194">
        <f t="shared" ca="1" si="268"/>
        <v>1.3963799927016407E-2</v>
      </c>
      <c r="FR232" s="194">
        <f t="shared" si="269"/>
        <v>0</v>
      </c>
      <c r="FS232" s="19" t="e">
        <f ca="1"/>
        <v>#N/A</v>
      </c>
      <c r="FT232" s="208" t="e">
        <f t="shared" ca="1" si="270"/>
        <v>#N/A</v>
      </c>
      <c r="FU232" s="207"/>
      <c r="FV232" s="194"/>
      <c r="FW232" s="198" cm="1">
        <f t="array" ref="FW232">IFERROR(MATCH(TRUE,INDEX($B$14:$B$117&gt;=FV232,0),0),"")</f>
        <v>1</v>
      </c>
      <c r="FX232" s="194">
        <f t="shared" ca="1" si="271"/>
        <v>1.3963799927016407E-2</v>
      </c>
      <c r="GA232" s="194">
        <f t="shared" si="272"/>
        <v>0</v>
      </c>
      <c r="GB232" s="19" t="e">
        <f ca="1"/>
        <v>#N/A</v>
      </c>
      <c r="GC232" s="208" t="e">
        <f t="shared" ca="1" si="273"/>
        <v>#N/A</v>
      </c>
    </row>
    <row r="233" spans="6:185" x14ac:dyDescent="0.2">
      <c r="F233" s="207"/>
      <c r="G233" s="194"/>
      <c r="H233" s="198" cm="1">
        <f t="array" ref="H233">IFERROR(MATCH(TRUE,INDEX($B$14:$B$117&gt;=G233,0),0),"")</f>
        <v>1</v>
      </c>
      <c r="I233" s="194">
        <f t="shared" ca="1" si="218"/>
        <v>1.3963799927016407E-2</v>
      </c>
      <c r="L233" s="194">
        <f t="shared" si="274"/>
        <v>0</v>
      </c>
      <c r="M233" s="19">
        <f ca="1"/>
        <v>0</v>
      </c>
      <c r="N233" s="208">
        <f t="shared" ca="1" si="275"/>
        <v>0</v>
      </c>
      <c r="O233" s="207"/>
      <c r="P233" s="194"/>
      <c r="Q233" s="198" cm="1">
        <f t="array" ref="Q233">IFERROR(MATCH(TRUE,INDEX($B$14:$B$117&gt;=P233,0),0),"")</f>
        <v>1</v>
      </c>
      <c r="R233" s="194">
        <f t="shared" ca="1" si="219"/>
        <v>1.3963799927016407E-2</v>
      </c>
      <c r="U233" s="194">
        <f t="shared" si="276"/>
        <v>0</v>
      </c>
      <c r="V233" s="19">
        <f ca="1"/>
        <v>0</v>
      </c>
      <c r="W233" s="208">
        <f t="shared" ca="1" si="277"/>
        <v>0</v>
      </c>
      <c r="X233" s="207"/>
      <c r="Y233" s="194"/>
      <c r="Z233" s="198" cm="1">
        <f t="array" ref="Z233">IFERROR(MATCH(TRUE,INDEX($B$14:$B$117&gt;=Y233,0),0),"")</f>
        <v>1</v>
      </c>
      <c r="AA233" s="194">
        <f t="shared" ca="1" si="220"/>
        <v>1.3963799927016407E-2</v>
      </c>
      <c r="AD233" s="194">
        <f t="shared" si="221"/>
        <v>0</v>
      </c>
      <c r="AE233" s="19">
        <f ca="1"/>
        <v>0</v>
      </c>
      <c r="AF233" s="208">
        <f t="shared" ca="1" si="222"/>
        <v>0</v>
      </c>
      <c r="AG233" s="207"/>
      <c r="AH233" s="194"/>
      <c r="AI233" s="198" cm="1">
        <f t="array" ref="AI233">IFERROR(MATCH(TRUE,INDEX($B$14:$B$117&gt;=AH233,0),0),"")</f>
        <v>1</v>
      </c>
      <c r="AJ233" s="194">
        <f t="shared" ca="1" si="223"/>
        <v>1.3963799927016407E-2</v>
      </c>
      <c r="AM233" s="194">
        <f t="shared" si="224"/>
        <v>0</v>
      </c>
      <c r="AN233" s="19">
        <f ca="1"/>
        <v>0</v>
      </c>
      <c r="AO233" s="208">
        <f t="shared" ca="1" si="225"/>
        <v>0</v>
      </c>
      <c r="AP233" s="207"/>
      <c r="AQ233" s="194"/>
      <c r="AR233" s="198" cm="1">
        <f t="array" ref="AR233">IFERROR(MATCH(TRUE,INDEX($B$14:$B$117&gt;=AQ233,0),0),"")</f>
        <v>1</v>
      </c>
      <c r="AS233" s="194">
        <f t="shared" ca="1" si="226"/>
        <v>1.3963799927016407E-2</v>
      </c>
      <c r="AV233" s="194">
        <f t="shared" si="227"/>
        <v>0</v>
      </c>
      <c r="AW233" s="19">
        <f ca="1"/>
        <v>0</v>
      </c>
      <c r="AX233" s="208">
        <f t="shared" ca="1" si="228"/>
        <v>0</v>
      </c>
      <c r="AY233" s="207"/>
      <c r="AZ233" s="194"/>
      <c r="BA233" s="198" cm="1">
        <f t="array" ref="BA233">IFERROR(MATCH(TRUE,INDEX($B$14:$B$117&gt;=AZ233,0),0),"")</f>
        <v>1</v>
      </c>
      <c r="BB233" s="194">
        <f t="shared" ca="1" si="229"/>
        <v>1.3963799927016407E-2</v>
      </c>
      <c r="BE233" s="194">
        <f t="shared" si="230"/>
        <v>0</v>
      </c>
      <c r="BF233" s="19">
        <f ca="1"/>
        <v>0</v>
      </c>
      <c r="BG233" s="208">
        <f t="shared" ca="1" si="231"/>
        <v>0</v>
      </c>
      <c r="BH233" s="207"/>
      <c r="BI233" s="194"/>
      <c r="BJ233" s="198" cm="1">
        <f t="array" ref="BJ233">IFERROR(MATCH(TRUE,INDEX($B$14:$B$117&gt;=BI233,0),0),"")</f>
        <v>1</v>
      </c>
      <c r="BK233" s="194">
        <f t="shared" ca="1" si="232"/>
        <v>1.3963799927016407E-2</v>
      </c>
      <c r="BN233" s="194">
        <f t="shared" si="233"/>
        <v>0</v>
      </c>
      <c r="BO233" s="19">
        <f ca="1"/>
        <v>0</v>
      </c>
      <c r="BP233" s="208">
        <f t="shared" ca="1" si="234"/>
        <v>0</v>
      </c>
      <c r="BQ233" s="207"/>
      <c r="BR233" s="194"/>
      <c r="BS233" s="198" cm="1">
        <f t="array" ref="BS233">IFERROR(MATCH(TRUE,INDEX($B$14:$B$117&gt;=BR233,0),0),"")</f>
        <v>1</v>
      </c>
      <c r="BT233" s="194">
        <f t="shared" ca="1" si="235"/>
        <v>1.3963799927016407E-2</v>
      </c>
      <c r="BW233" s="194">
        <f t="shared" si="236"/>
        <v>0</v>
      </c>
      <c r="BX233" s="19">
        <f ca="1"/>
        <v>0</v>
      </c>
      <c r="BY233" s="208">
        <f t="shared" ca="1" si="237"/>
        <v>0</v>
      </c>
      <c r="BZ233" s="207"/>
      <c r="CA233" s="194"/>
      <c r="CB233" s="198" cm="1">
        <f t="array" ref="CB233">IFERROR(MATCH(TRUE,INDEX($B$14:$B$117&gt;=CA233,0),0),"")</f>
        <v>1</v>
      </c>
      <c r="CC233" s="194">
        <f t="shared" ca="1" si="238"/>
        <v>1.3963799927016407E-2</v>
      </c>
      <c r="CF233" s="194">
        <f t="shared" si="239"/>
        <v>0</v>
      </c>
      <c r="CG233" s="19">
        <f ca="1"/>
        <v>0</v>
      </c>
      <c r="CH233" s="208">
        <f t="shared" ca="1" si="240"/>
        <v>0</v>
      </c>
      <c r="CI233" s="207"/>
      <c r="CJ233" s="194"/>
      <c r="CK233" s="198" cm="1">
        <f t="array" ref="CK233">IFERROR(MATCH(TRUE,INDEX($B$14:$B$117&gt;=CJ233,0),0),"")</f>
        <v>1</v>
      </c>
      <c r="CL233" s="194">
        <f t="shared" ca="1" si="241"/>
        <v>1.3963799927016407E-2</v>
      </c>
      <c r="CO233" s="194">
        <f t="shared" si="242"/>
        <v>0</v>
      </c>
      <c r="CP233" s="19">
        <f ca="1"/>
        <v>0</v>
      </c>
      <c r="CQ233" s="208">
        <f t="shared" ca="1" si="243"/>
        <v>0</v>
      </c>
      <c r="CR233" s="207"/>
      <c r="CS233" s="194"/>
      <c r="CT233" s="198" cm="1">
        <f t="array" ref="CT233">IFERROR(MATCH(TRUE,INDEX($B$14:$B$117&gt;=CS233,0),0),"")</f>
        <v>1</v>
      </c>
      <c r="CU233" s="194">
        <f t="shared" ca="1" si="244"/>
        <v>1.3963799927016407E-2</v>
      </c>
      <c r="CX233" s="194">
        <f t="shared" si="245"/>
        <v>0</v>
      </c>
      <c r="CY233" s="19" t="e">
        <f ca="1"/>
        <v>#N/A</v>
      </c>
      <c r="CZ233" s="208" t="e">
        <f t="shared" ca="1" si="246"/>
        <v>#N/A</v>
      </c>
      <c r="DA233" s="207"/>
      <c r="DB233" s="194"/>
      <c r="DC233" s="198" cm="1">
        <f t="array" ref="DC233">IFERROR(MATCH(TRUE,INDEX($B$14:$B$117&gt;=DB233,0),0),"")</f>
        <v>1</v>
      </c>
      <c r="DD233" s="194">
        <f t="shared" ca="1" si="247"/>
        <v>1.3963799927016407E-2</v>
      </c>
      <c r="DG233" s="194">
        <f t="shared" si="248"/>
        <v>0</v>
      </c>
      <c r="DH233" s="19" t="e">
        <f ca="1"/>
        <v>#N/A</v>
      </c>
      <c r="DI233" s="208" t="e">
        <f t="shared" ca="1" si="249"/>
        <v>#N/A</v>
      </c>
      <c r="DJ233" s="207"/>
      <c r="DK233" s="194"/>
      <c r="DL233" s="198" cm="1">
        <f t="array" ref="DL233">IFERROR(MATCH(TRUE,INDEX($B$14:$B$117&gt;=DK233,0),0),"")</f>
        <v>1</v>
      </c>
      <c r="DM233" s="194">
        <f t="shared" ca="1" si="250"/>
        <v>1.3963799927016407E-2</v>
      </c>
      <c r="DP233" s="194">
        <f t="shared" si="251"/>
        <v>0</v>
      </c>
      <c r="DQ233" s="19" t="e">
        <f ca="1"/>
        <v>#N/A</v>
      </c>
      <c r="DR233" s="208" t="e">
        <f t="shared" ca="1" si="252"/>
        <v>#N/A</v>
      </c>
      <c r="DS233" s="207"/>
      <c r="DT233" s="194"/>
      <c r="DU233" s="198" cm="1">
        <f t="array" ref="DU233">IFERROR(MATCH(TRUE,INDEX($B$14:$B$117&gt;=DT233,0),0),"")</f>
        <v>1</v>
      </c>
      <c r="DV233" s="194">
        <f t="shared" ca="1" si="253"/>
        <v>1.3963799927016407E-2</v>
      </c>
      <c r="DY233" s="194">
        <f t="shared" si="254"/>
        <v>0</v>
      </c>
      <c r="DZ233" s="19" t="e">
        <f ca="1"/>
        <v>#N/A</v>
      </c>
      <c r="EA233" s="208" t="e">
        <f t="shared" ca="1" si="255"/>
        <v>#N/A</v>
      </c>
      <c r="EB233" s="207"/>
      <c r="EC233" s="194"/>
      <c r="ED233" s="198" cm="1">
        <f t="array" ref="ED233">IFERROR(MATCH(TRUE,INDEX($B$14:$B$117&gt;=EC233,0),0),"")</f>
        <v>1</v>
      </c>
      <c r="EE233" s="194">
        <f t="shared" ca="1" si="256"/>
        <v>1.3963799927016407E-2</v>
      </c>
      <c r="EH233" s="194">
        <f t="shared" si="257"/>
        <v>0</v>
      </c>
      <c r="EI233" s="19" t="e">
        <f ca="1"/>
        <v>#N/A</v>
      </c>
      <c r="EJ233" s="208" t="e">
        <f t="shared" ca="1" si="258"/>
        <v>#N/A</v>
      </c>
      <c r="EK233" s="207"/>
      <c r="EL233" s="194"/>
      <c r="EM233" s="198" cm="1">
        <f t="array" ref="EM233">IFERROR(MATCH(TRUE,INDEX($B$14:$B$117&gt;=EL233,0),0),"")</f>
        <v>1</v>
      </c>
      <c r="EN233" s="194">
        <f t="shared" ca="1" si="259"/>
        <v>1.3963799927016407E-2</v>
      </c>
      <c r="EQ233" s="194">
        <f t="shared" si="260"/>
        <v>0</v>
      </c>
      <c r="ER233" s="19" t="e">
        <f ca="1"/>
        <v>#N/A</v>
      </c>
      <c r="ES233" s="208" t="e">
        <f t="shared" ca="1" si="261"/>
        <v>#N/A</v>
      </c>
      <c r="ET233" s="207"/>
      <c r="EU233" s="194"/>
      <c r="EV233" s="198" cm="1">
        <f t="array" ref="EV233">IFERROR(MATCH(TRUE,INDEX($B$14:$B$117&gt;=EU233,0),0),"")</f>
        <v>1</v>
      </c>
      <c r="EW233" s="194">
        <f t="shared" ca="1" si="262"/>
        <v>1.3963799927016407E-2</v>
      </c>
      <c r="EZ233" s="194">
        <f t="shared" si="263"/>
        <v>0</v>
      </c>
      <c r="FA233" s="19" t="e">
        <f ca="1"/>
        <v>#N/A</v>
      </c>
      <c r="FB233" s="208" t="e">
        <f t="shared" ca="1" si="264"/>
        <v>#N/A</v>
      </c>
      <c r="FC233" s="207"/>
      <c r="FD233" s="194"/>
      <c r="FE233" s="198" cm="1">
        <f t="array" ref="FE233">IFERROR(MATCH(TRUE,INDEX($B$14:$B$117&gt;=FD233,0),0),"")</f>
        <v>1</v>
      </c>
      <c r="FF233" s="194">
        <f t="shared" ca="1" si="265"/>
        <v>1.3963799927016407E-2</v>
      </c>
      <c r="FI233" s="194">
        <f t="shared" si="266"/>
        <v>0</v>
      </c>
      <c r="FJ233" s="19" t="e">
        <f ca="1"/>
        <v>#N/A</v>
      </c>
      <c r="FK233" s="208" t="e">
        <f t="shared" ca="1" si="267"/>
        <v>#N/A</v>
      </c>
      <c r="FL233" s="207"/>
      <c r="FM233" s="194"/>
      <c r="FN233" s="198" cm="1">
        <f t="array" ref="FN233">IFERROR(MATCH(TRUE,INDEX($B$14:$B$117&gt;=FM233,0),0),"")</f>
        <v>1</v>
      </c>
      <c r="FO233" s="194">
        <f t="shared" ca="1" si="268"/>
        <v>1.3963799927016407E-2</v>
      </c>
      <c r="FR233" s="194">
        <f t="shared" si="269"/>
        <v>0</v>
      </c>
      <c r="FS233" s="19" t="e">
        <f ca="1"/>
        <v>#N/A</v>
      </c>
      <c r="FT233" s="208" t="e">
        <f t="shared" ca="1" si="270"/>
        <v>#N/A</v>
      </c>
      <c r="FU233" s="207"/>
      <c r="FV233" s="194"/>
      <c r="FW233" s="198" cm="1">
        <f t="array" ref="FW233">IFERROR(MATCH(TRUE,INDEX($B$14:$B$117&gt;=FV233,0),0),"")</f>
        <v>1</v>
      </c>
      <c r="FX233" s="194">
        <f t="shared" ca="1" si="271"/>
        <v>1.3963799927016407E-2</v>
      </c>
      <c r="GA233" s="194">
        <f t="shared" si="272"/>
        <v>0</v>
      </c>
      <c r="GB233" s="19" t="e">
        <f ca="1"/>
        <v>#N/A</v>
      </c>
      <c r="GC233" s="208" t="e">
        <f t="shared" ca="1" si="273"/>
        <v>#N/A</v>
      </c>
    </row>
    <row r="234" spans="6:185" x14ac:dyDescent="0.2">
      <c r="F234" s="207"/>
      <c r="G234" s="194"/>
      <c r="H234" s="198" cm="1">
        <f t="array" ref="H234">IFERROR(MATCH(TRUE,INDEX($B$14:$B$117&gt;=G234,0),0),"")</f>
        <v>1</v>
      </c>
      <c r="I234" s="194">
        <f t="shared" ca="1" si="218"/>
        <v>1.3963799927016407E-2</v>
      </c>
      <c r="L234" s="194">
        <f t="shared" si="274"/>
        <v>0</v>
      </c>
      <c r="M234" s="19">
        <f ca="1"/>
        <v>0</v>
      </c>
      <c r="N234" s="208">
        <f t="shared" ca="1" si="275"/>
        <v>0</v>
      </c>
      <c r="O234" s="207"/>
      <c r="P234" s="194"/>
      <c r="Q234" s="198" cm="1">
        <f t="array" ref="Q234">IFERROR(MATCH(TRUE,INDEX($B$14:$B$117&gt;=P234,0),0),"")</f>
        <v>1</v>
      </c>
      <c r="R234" s="194">
        <f t="shared" ca="1" si="219"/>
        <v>1.3963799927016407E-2</v>
      </c>
      <c r="U234" s="194">
        <f t="shared" si="276"/>
        <v>0</v>
      </c>
      <c r="V234" s="19">
        <f ca="1"/>
        <v>0</v>
      </c>
      <c r="W234" s="208">
        <f t="shared" ca="1" si="277"/>
        <v>0</v>
      </c>
      <c r="X234" s="207"/>
      <c r="Y234" s="194"/>
      <c r="Z234" s="198" cm="1">
        <f t="array" ref="Z234">IFERROR(MATCH(TRUE,INDEX($B$14:$B$117&gt;=Y234,0),0),"")</f>
        <v>1</v>
      </c>
      <c r="AA234" s="194">
        <f t="shared" ca="1" si="220"/>
        <v>1.3963799927016407E-2</v>
      </c>
      <c r="AD234" s="194">
        <f t="shared" si="221"/>
        <v>0</v>
      </c>
      <c r="AE234" s="19">
        <f ca="1"/>
        <v>0</v>
      </c>
      <c r="AF234" s="208">
        <f t="shared" ca="1" si="222"/>
        <v>0</v>
      </c>
      <c r="AG234" s="207"/>
      <c r="AH234" s="194"/>
      <c r="AI234" s="198" cm="1">
        <f t="array" ref="AI234">IFERROR(MATCH(TRUE,INDEX($B$14:$B$117&gt;=AH234,0),0),"")</f>
        <v>1</v>
      </c>
      <c r="AJ234" s="194">
        <f t="shared" ca="1" si="223"/>
        <v>1.3963799927016407E-2</v>
      </c>
      <c r="AM234" s="194">
        <f t="shared" si="224"/>
        <v>0</v>
      </c>
      <c r="AN234" s="19">
        <f ca="1"/>
        <v>0</v>
      </c>
      <c r="AO234" s="208">
        <f t="shared" ca="1" si="225"/>
        <v>0</v>
      </c>
      <c r="AP234" s="207"/>
      <c r="AQ234" s="194"/>
      <c r="AR234" s="198" cm="1">
        <f t="array" ref="AR234">IFERROR(MATCH(TRUE,INDEX($B$14:$B$117&gt;=AQ234,0),0),"")</f>
        <v>1</v>
      </c>
      <c r="AS234" s="194">
        <f t="shared" ca="1" si="226"/>
        <v>1.3963799927016407E-2</v>
      </c>
      <c r="AV234" s="194">
        <f t="shared" si="227"/>
        <v>0</v>
      </c>
      <c r="AW234" s="19">
        <f ca="1"/>
        <v>0</v>
      </c>
      <c r="AX234" s="208">
        <f t="shared" ca="1" si="228"/>
        <v>0</v>
      </c>
      <c r="AY234" s="207"/>
      <c r="AZ234" s="194"/>
      <c r="BA234" s="198" cm="1">
        <f t="array" ref="BA234">IFERROR(MATCH(TRUE,INDEX($B$14:$B$117&gt;=AZ234,0),0),"")</f>
        <v>1</v>
      </c>
      <c r="BB234" s="194">
        <f t="shared" ca="1" si="229"/>
        <v>1.3963799927016407E-2</v>
      </c>
      <c r="BE234" s="194">
        <f t="shared" si="230"/>
        <v>0</v>
      </c>
      <c r="BF234" s="19">
        <f ca="1"/>
        <v>0</v>
      </c>
      <c r="BG234" s="208">
        <f t="shared" ca="1" si="231"/>
        <v>0</v>
      </c>
      <c r="BH234" s="207"/>
      <c r="BI234" s="194"/>
      <c r="BJ234" s="198" cm="1">
        <f t="array" ref="BJ234">IFERROR(MATCH(TRUE,INDEX($B$14:$B$117&gt;=BI234,0),0),"")</f>
        <v>1</v>
      </c>
      <c r="BK234" s="194">
        <f t="shared" ca="1" si="232"/>
        <v>1.3963799927016407E-2</v>
      </c>
      <c r="BN234" s="194">
        <f t="shared" si="233"/>
        <v>0</v>
      </c>
      <c r="BO234" s="19">
        <f ca="1"/>
        <v>0</v>
      </c>
      <c r="BP234" s="208">
        <f t="shared" ca="1" si="234"/>
        <v>0</v>
      </c>
      <c r="BQ234" s="207"/>
      <c r="BR234" s="194"/>
      <c r="BS234" s="198" cm="1">
        <f t="array" ref="BS234">IFERROR(MATCH(TRUE,INDEX($B$14:$B$117&gt;=BR234,0),0),"")</f>
        <v>1</v>
      </c>
      <c r="BT234" s="194">
        <f t="shared" ca="1" si="235"/>
        <v>1.3963799927016407E-2</v>
      </c>
      <c r="BW234" s="194">
        <f t="shared" si="236"/>
        <v>0</v>
      </c>
      <c r="BX234" s="19">
        <f ca="1"/>
        <v>0</v>
      </c>
      <c r="BY234" s="208">
        <f t="shared" ca="1" si="237"/>
        <v>0</v>
      </c>
      <c r="BZ234" s="207"/>
      <c r="CA234" s="194"/>
      <c r="CB234" s="198" cm="1">
        <f t="array" ref="CB234">IFERROR(MATCH(TRUE,INDEX($B$14:$B$117&gt;=CA234,0),0),"")</f>
        <v>1</v>
      </c>
      <c r="CC234" s="194">
        <f t="shared" ca="1" si="238"/>
        <v>1.3963799927016407E-2</v>
      </c>
      <c r="CF234" s="194">
        <f t="shared" si="239"/>
        <v>0</v>
      </c>
      <c r="CG234" s="19">
        <f ca="1"/>
        <v>0</v>
      </c>
      <c r="CH234" s="208">
        <f t="shared" ca="1" si="240"/>
        <v>0</v>
      </c>
      <c r="CI234" s="207"/>
      <c r="CJ234" s="194"/>
      <c r="CK234" s="198" cm="1">
        <f t="array" ref="CK234">IFERROR(MATCH(TRUE,INDEX($B$14:$B$117&gt;=CJ234,0),0),"")</f>
        <v>1</v>
      </c>
      <c r="CL234" s="194">
        <f t="shared" ca="1" si="241"/>
        <v>1.3963799927016407E-2</v>
      </c>
      <c r="CO234" s="194">
        <f t="shared" si="242"/>
        <v>0</v>
      </c>
      <c r="CP234" s="19">
        <f ca="1"/>
        <v>0</v>
      </c>
      <c r="CQ234" s="208">
        <f t="shared" ca="1" si="243"/>
        <v>0</v>
      </c>
      <c r="CR234" s="207"/>
      <c r="CS234" s="194"/>
      <c r="CT234" s="198" cm="1">
        <f t="array" ref="CT234">IFERROR(MATCH(TRUE,INDEX($B$14:$B$117&gt;=CS234,0),0),"")</f>
        <v>1</v>
      </c>
      <c r="CU234" s="194">
        <f t="shared" ca="1" si="244"/>
        <v>1.3963799927016407E-2</v>
      </c>
      <c r="CX234" s="194">
        <f t="shared" si="245"/>
        <v>0</v>
      </c>
      <c r="CY234" s="19" t="e">
        <f ca="1"/>
        <v>#N/A</v>
      </c>
      <c r="CZ234" s="208" t="e">
        <f t="shared" ca="1" si="246"/>
        <v>#N/A</v>
      </c>
      <c r="DA234" s="207"/>
      <c r="DB234" s="194"/>
      <c r="DC234" s="198" cm="1">
        <f t="array" ref="DC234">IFERROR(MATCH(TRUE,INDEX($B$14:$B$117&gt;=DB234,0),0),"")</f>
        <v>1</v>
      </c>
      <c r="DD234" s="194">
        <f t="shared" ca="1" si="247"/>
        <v>1.3963799927016407E-2</v>
      </c>
      <c r="DG234" s="194">
        <f t="shared" si="248"/>
        <v>0</v>
      </c>
      <c r="DH234" s="19" t="e">
        <f ca="1"/>
        <v>#N/A</v>
      </c>
      <c r="DI234" s="208" t="e">
        <f t="shared" ca="1" si="249"/>
        <v>#N/A</v>
      </c>
      <c r="DJ234" s="207"/>
      <c r="DK234" s="194"/>
      <c r="DL234" s="198" cm="1">
        <f t="array" ref="DL234">IFERROR(MATCH(TRUE,INDEX($B$14:$B$117&gt;=DK234,0),0),"")</f>
        <v>1</v>
      </c>
      <c r="DM234" s="194">
        <f t="shared" ca="1" si="250"/>
        <v>1.3963799927016407E-2</v>
      </c>
      <c r="DP234" s="194">
        <f t="shared" si="251"/>
        <v>0</v>
      </c>
      <c r="DQ234" s="19" t="e">
        <f ca="1"/>
        <v>#N/A</v>
      </c>
      <c r="DR234" s="208" t="e">
        <f t="shared" ca="1" si="252"/>
        <v>#N/A</v>
      </c>
      <c r="DS234" s="207"/>
      <c r="DT234" s="194"/>
      <c r="DU234" s="198" cm="1">
        <f t="array" ref="DU234">IFERROR(MATCH(TRUE,INDEX($B$14:$B$117&gt;=DT234,0),0),"")</f>
        <v>1</v>
      </c>
      <c r="DV234" s="194">
        <f t="shared" ca="1" si="253"/>
        <v>1.3963799927016407E-2</v>
      </c>
      <c r="DY234" s="194">
        <f t="shared" si="254"/>
        <v>0</v>
      </c>
      <c r="DZ234" s="19" t="e">
        <f ca="1"/>
        <v>#N/A</v>
      </c>
      <c r="EA234" s="208" t="e">
        <f t="shared" ca="1" si="255"/>
        <v>#N/A</v>
      </c>
      <c r="EB234" s="207"/>
      <c r="EC234" s="194"/>
      <c r="ED234" s="198" cm="1">
        <f t="array" ref="ED234">IFERROR(MATCH(TRUE,INDEX($B$14:$B$117&gt;=EC234,0),0),"")</f>
        <v>1</v>
      </c>
      <c r="EE234" s="194">
        <f t="shared" ca="1" si="256"/>
        <v>1.3963799927016407E-2</v>
      </c>
      <c r="EH234" s="194">
        <f t="shared" si="257"/>
        <v>0</v>
      </c>
      <c r="EI234" s="19" t="e">
        <f ca="1"/>
        <v>#N/A</v>
      </c>
      <c r="EJ234" s="208" t="e">
        <f t="shared" ca="1" si="258"/>
        <v>#N/A</v>
      </c>
      <c r="EK234" s="207"/>
      <c r="EL234" s="194"/>
      <c r="EM234" s="198" cm="1">
        <f t="array" ref="EM234">IFERROR(MATCH(TRUE,INDEX($B$14:$B$117&gt;=EL234,0),0),"")</f>
        <v>1</v>
      </c>
      <c r="EN234" s="194">
        <f t="shared" ca="1" si="259"/>
        <v>1.3963799927016407E-2</v>
      </c>
      <c r="EQ234" s="194">
        <f t="shared" si="260"/>
        <v>0</v>
      </c>
      <c r="ER234" s="19" t="e">
        <f ca="1"/>
        <v>#N/A</v>
      </c>
      <c r="ES234" s="208" t="e">
        <f t="shared" ca="1" si="261"/>
        <v>#N/A</v>
      </c>
      <c r="ET234" s="207"/>
      <c r="EU234" s="194"/>
      <c r="EV234" s="198" cm="1">
        <f t="array" ref="EV234">IFERROR(MATCH(TRUE,INDEX($B$14:$B$117&gt;=EU234,0),0),"")</f>
        <v>1</v>
      </c>
      <c r="EW234" s="194">
        <f t="shared" ca="1" si="262"/>
        <v>1.3963799927016407E-2</v>
      </c>
      <c r="EZ234" s="194">
        <f t="shared" si="263"/>
        <v>0</v>
      </c>
      <c r="FA234" s="19" t="e">
        <f ca="1"/>
        <v>#N/A</v>
      </c>
      <c r="FB234" s="208" t="e">
        <f t="shared" ca="1" si="264"/>
        <v>#N/A</v>
      </c>
      <c r="FC234" s="207"/>
      <c r="FD234" s="194"/>
      <c r="FE234" s="198" cm="1">
        <f t="array" ref="FE234">IFERROR(MATCH(TRUE,INDEX($B$14:$B$117&gt;=FD234,0),0),"")</f>
        <v>1</v>
      </c>
      <c r="FF234" s="194">
        <f t="shared" ca="1" si="265"/>
        <v>1.3963799927016407E-2</v>
      </c>
      <c r="FI234" s="194">
        <f t="shared" si="266"/>
        <v>0</v>
      </c>
      <c r="FJ234" s="19" t="e">
        <f ca="1"/>
        <v>#N/A</v>
      </c>
      <c r="FK234" s="208" t="e">
        <f t="shared" ca="1" si="267"/>
        <v>#N/A</v>
      </c>
      <c r="FL234" s="207"/>
      <c r="FM234" s="194"/>
      <c r="FN234" s="198" cm="1">
        <f t="array" ref="FN234">IFERROR(MATCH(TRUE,INDEX($B$14:$B$117&gt;=FM234,0),0),"")</f>
        <v>1</v>
      </c>
      <c r="FO234" s="194">
        <f t="shared" ca="1" si="268"/>
        <v>1.3963799927016407E-2</v>
      </c>
      <c r="FR234" s="194">
        <f t="shared" si="269"/>
        <v>0</v>
      </c>
      <c r="FS234" s="19" t="e">
        <f ca="1"/>
        <v>#N/A</v>
      </c>
      <c r="FT234" s="208" t="e">
        <f t="shared" ca="1" si="270"/>
        <v>#N/A</v>
      </c>
      <c r="FU234" s="207"/>
      <c r="FV234" s="194"/>
      <c r="FW234" s="198" cm="1">
        <f t="array" ref="FW234">IFERROR(MATCH(TRUE,INDEX($B$14:$B$117&gt;=FV234,0),0),"")</f>
        <v>1</v>
      </c>
      <c r="FX234" s="194">
        <f t="shared" ca="1" si="271"/>
        <v>1.3963799927016407E-2</v>
      </c>
      <c r="GA234" s="194">
        <f t="shared" si="272"/>
        <v>0</v>
      </c>
      <c r="GB234" s="19" t="e">
        <f ca="1"/>
        <v>#N/A</v>
      </c>
      <c r="GC234" s="208" t="e">
        <f t="shared" ca="1" si="273"/>
        <v>#N/A</v>
      </c>
    </row>
    <row r="235" spans="6:185" x14ac:dyDescent="0.2">
      <c r="F235" s="207"/>
      <c r="G235" s="194"/>
      <c r="H235" s="198" cm="1">
        <f t="array" ref="H235">IFERROR(MATCH(TRUE,INDEX($B$14:$B$117&gt;=G235,0),0),"")</f>
        <v>1</v>
      </c>
      <c r="I235" s="194">
        <f t="shared" ca="1" si="218"/>
        <v>1.3963799927016407E-2</v>
      </c>
      <c r="L235" s="194">
        <f t="shared" si="274"/>
        <v>0</v>
      </c>
      <c r="M235" s="19">
        <f ca="1"/>
        <v>0</v>
      </c>
      <c r="N235" s="208">
        <f t="shared" ca="1" si="275"/>
        <v>0</v>
      </c>
      <c r="O235" s="207"/>
      <c r="P235" s="194"/>
      <c r="Q235" s="198" cm="1">
        <f t="array" ref="Q235">IFERROR(MATCH(TRUE,INDEX($B$14:$B$117&gt;=P235,0),0),"")</f>
        <v>1</v>
      </c>
      <c r="R235" s="194">
        <f t="shared" ca="1" si="219"/>
        <v>1.3963799927016407E-2</v>
      </c>
      <c r="U235" s="194">
        <f t="shared" si="276"/>
        <v>0</v>
      </c>
      <c r="V235" s="19">
        <f ca="1"/>
        <v>0</v>
      </c>
      <c r="W235" s="208">
        <f t="shared" ca="1" si="277"/>
        <v>0</v>
      </c>
      <c r="X235" s="207"/>
      <c r="Y235" s="194"/>
      <c r="Z235" s="198" cm="1">
        <f t="array" ref="Z235">IFERROR(MATCH(TRUE,INDEX($B$14:$B$117&gt;=Y235,0),0),"")</f>
        <v>1</v>
      </c>
      <c r="AA235" s="194">
        <f t="shared" ca="1" si="220"/>
        <v>1.3963799927016407E-2</v>
      </c>
      <c r="AD235" s="194">
        <f t="shared" si="221"/>
        <v>0</v>
      </c>
      <c r="AE235" s="19">
        <f ca="1"/>
        <v>0</v>
      </c>
      <c r="AF235" s="208">
        <f t="shared" ca="1" si="222"/>
        <v>0</v>
      </c>
      <c r="AG235" s="207"/>
      <c r="AH235" s="194"/>
      <c r="AI235" s="198" cm="1">
        <f t="array" ref="AI235">IFERROR(MATCH(TRUE,INDEX($B$14:$B$117&gt;=AH235,0),0),"")</f>
        <v>1</v>
      </c>
      <c r="AJ235" s="194">
        <f t="shared" ca="1" si="223"/>
        <v>1.3963799927016407E-2</v>
      </c>
      <c r="AM235" s="194">
        <f t="shared" si="224"/>
        <v>0</v>
      </c>
      <c r="AN235" s="19">
        <f ca="1"/>
        <v>0</v>
      </c>
      <c r="AO235" s="208">
        <f t="shared" ca="1" si="225"/>
        <v>0</v>
      </c>
      <c r="AP235" s="207"/>
      <c r="AQ235" s="194"/>
      <c r="AR235" s="198" cm="1">
        <f t="array" ref="AR235">IFERROR(MATCH(TRUE,INDEX($B$14:$B$117&gt;=AQ235,0),0),"")</f>
        <v>1</v>
      </c>
      <c r="AS235" s="194">
        <f t="shared" ca="1" si="226"/>
        <v>1.3963799927016407E-2</v>
      </c>
      <c r="AV235" s="194">
        <f t="shared" si="227"/>
        <v>0</v>
      </c>
      <c r="AW235" s="19">
        <f ca="1"/>
        <v>0</v>
      </c>
      <c r="AX235" s="208">
        <f t="shared" ca="1" si="228"/>
        <v>0</v>
      </c>
      <c r="AY235" s="207"/>
      <c r="AZ235" s="194"/>
      <c r="BA235" s="198" cm="1">
        <f t="array" ref="BA235">IFERROR(MATCH(TRUE,INDEX($B$14:$B$117&gt;=AZ235,0),0),"")</f>
        <v>1</v>
      </c>
      <c r="BB235" s="194">
        <f t="shared" ca="1" si="229"/>
        <v>1.3963799927016407E-2</v>
      </c>
      <c r="BE235" s="194">
        <f t="shared" si="230"/>
        <v>0</v>
      </c>
      <c r="BF235" s="19">
        <f ca="1"/>
        <v>0</v>
      </c>
      <c r="BG235" s="208">
        <f t="shared" ca="1" si="231"/>
        <v>0</v>
      </c>
      <c r="BH235" s="207"/>
      <c r="BI235" s="194"/>
      <c r="BJ235" s="198" cm="1">
        <f t="array" ref="BJ235">IFERROR(MATCH(TRUE,INDEX($B$14:$B$117&gt;=BI235,0),0),"")</f>
        <v>1</v>
      </c>
      <c r="BK235" s="194">
        <f t="shared" ca="1" si="232"/>
        <v>1.3963799927016407E-2</v>
      </c>
      <c r="BN235" s="194">
        <f t="shared" si="233"/>
        <v>0</v>
      </c>
      <c r="BO235" s="19">
        <f ca="1"/>
        <v>0</v>
      </c>
      <c r="BP235" s="208">
        <f t="shared" ca="1" si="234"/>
        <v>0</v>
      </c>
      <c r="BQ235" s="207"/>
      <c r="BR235" s="194"/>
      <c r="BS235" s="198" cm="1">
        <f t="array" ref="BS235">IFERROR(MATCH(TRUE,INDEX($B$14:$B$117&gt;=BR235,0),0),"")</f>
        <v>1</v>
      </c>
      <c r="BT235" s="194">
        <f t="shared" ca="1" si="235"/>
        <v>1.3963799927016407E-2</v>
      </c>
      <c r="BW235" s="194">
        <f t="shared" si="236"/>
        <v>0</v>
      </c>
      <c r="BX235" s="19">
        <f ca="1"/>
        <v>0</v>
      </c>
      <c r="BY235" s="208">
        <f t="shared" ca="1" si="237"/>
        <v>0</v>
      </c>
      <c r="BZ235" s="207"/>
      <c r="CA235" s="194"/>
      <c r="CB235" s="198" cm="1">
        <f t="array" ref="CB235">IFERROR(MATCH(TRUE,INDEX($B$14:$B$117&gt;=CA235,0),0),"")</f>
        <v>1</v>
      </c>
      <c r="CC235" s="194">
        <f t="shared" ca="1" si="238"/>
        <v>1.3963799927016407E-2</v>
      </c>
      <c r="CF235" s="194">
        <f t="shared" si="239"/>
        <v>0</v>
      </c>
      <c r="CG235" s="19">
        <f ca="1"/>
        <v>0</v>
      </c>
      <c r="CH235" s="208">
        <f t="shared" ca="1" si="240"/>
        <v>0</v>
      </c>
      <c r="CI235" s="207"/>
      <c r="CJ235" s="194"/>
      <c r="CK235" s="198" cm="1">
        <f t="array" ref="CK235">IFERROR(MATCH(TRUE,INDEX($B$14:$B$117&gt;=CJ235,0),0),"")</f>
        <v>1</v>
      </c>
      <c r="CL235" s="194">
        <f t="shared" ca="1" si="241"/>
        <v>1.3963799927016407E-2</v>
      </c>
      <c r="CO235" s="194">
        <f t="shared" si="242"/>
        <v>0</v>
      </c>
      <c r="CP235" s="19">
        <f ca="1"/>
        <v>0</v>
      </c>
      <c r="CQ235" s="208">
        <f t="shared" ca="1" si="243"/>
        <v>0</v>
      </c>
      <c r="CR235" s="207"/>
      <c r="CS235" s="194"/>
      <c r="CT235" s="198" cm="1">
        <f t="array" ref="CT235">IFERROR(MATCH(TRUE,INDEX($B$14:$B$117&gt;=CS235,0),0),"")</f>
        <v>1</v>
      </c>
      <c r="CU235" s="194">
        <f t="shared" ca="1" si="244"/>
        <v>1.3963799927016407E-2</v>
      </c>
      <c r="CX235" s="194">
        <f t="shared" si="245"/>
        <v>0</v>
      </c>
      <c r="CY235" s="19" t="e">
        <f ca="1"/>
        <v>#N/A</v>
      </c>
      <c r="CZ235" s="208" t="e">
        <f t="shared" ca="1" si="246"/>
        <v>#N/A</v>
      </c>
      <c r="DA235" s="207"/>
      <c r="DB235" s="194"/>
      <c r="DC235" s="198" cm="1">
        <f t="array" ref="DC235">IFERROR(MATCH(TRUE,INDEX($B$14:$B$117&gt;=DB235,0),0),"")</f>
        <v>1</v>
      </c>
      <c r="DD235" s="194">
        <f t="shared" ca="1" si="247"/>
        <v>1.3963799927016407E-2</v>
      </c>
      <c r="DG235" s="194">
        <f t="shared" si="248"/>
        <v>0</v>
      </c>
      <c r="DH235" s="19" t="e">
        <f ca="1"/>
        <v>#N/A</v>
      </c>
      <c r="DI235" s="208" t="e">
        <f t="shared" ca="1" si="249"/>
        <v>#N/A</v>
      </c>
      <c r="DJ235" s="207"/>
      <c r="DK235" s="194"/>
      <c r="DL235" s="198" cm="1">
        <f t="array" ref="DL235">IFERROR(MATCH(TRUE,INDEX($B$14:$B$117&gt;=DK235,0),0),"")</f>
        <v>1</v>
      </c>
      <c r="DM235" s="194">
        <f t="shared" ca="1" si="250"/>
        <v>1.3963799927016407E-2</v>
      </c>
      <c r="DP235" s="194">
        <f t="shared" si="251"/>
        <v>0</v>
      </c>
      <c r="DQ235" s="19" t="e">
        <f ca="1"/>
        <v>#N/A</v>
      </c>
      <c r="DR235" s="208" t="e">
        <f t="shared" ca="1" si="252"/>
        <v>#N/A</v>
      </c>
      <c r="DS235" s="207"/>
      <c r="DT235" s="194"/>
      <c r="DU235" s="198" cm="1">
        <f t="array" ref="DU235">IFERROR(MATCH(TRUE,INDEX($B$14:$B$117&gt;=DT235,0),0),"")</f>
        <v>1</v>
      </c>
      <c r="DV235" s="194">
        <f t="shared" ca="1" si="253"/>
        <v>1.3963799927016407E-2</v>
      </c>
      <c r="DY235" s="194">
        <f t="shared" si="254"/>
        <v>0</v>
      </c>
      <c r="DZ235" s="19" t="e">
        <f ca="1"/>
        <v>#N/A</v>
      </c>
      <c r="EA235" s="208" t="e">
        <f t="shared" ca="1" si="255"/>
        <v>#N/A</v>
      </c>
      <c r="EB235" s="207"/>
      <c r="EC235" s="194"/>
      <c r="ED235" s="198" cm="1">
        <f t="array" ref="ED235">IFERROR(MATCH(TRUE,INDEX($B$14:$B$117&gt;=EC235,0),0),"")</f>
        <v>1</v>
      </c>
      <c r="EE235" s="194">
        <f t="shared" ca="1" si="256"/>
        <v>1.3963799927016407E-2</v>
      </c>
      <c r="EH235" s="194">
        <f t="shared" si="257"/>
        <v>0</v>
      </c>
      <c r="EI235" s="19" t="e">
        <f ca="1"/>
        <v>#N/A</v>
      </c>
      <c r="EJ235" s="208" t="e">
        <f t="shared" ca="1" si="258"/>
        <v>#N/A</v>
      </c>
      <c r="EK235" s="207"/>
      <c r="EL235" s="194"/>
      <c r="EM235" s="198" cm="1">
        <f t="array" ref="EM235">IFERROR(MATCH(TRUE,INDEX($B$14:$B$117&gt;=EL235,0),0),"")</f>
        <v>1</v>
      </c>
      <c r="EN235" s="194">
        <f t="shared" ca="1" si="259"/>
        <v>1.3963799927016407E-2</v>
      </c>
      <c r="EQ235" s="194">
        <f t="shared" si="260"/>
        <v>0</v>
      </c>
      <c r="ER235" s="19" t="e">
        <f ca="1"/>
        <v>#N/A</v>
      </c>
      <c r="ES235" s="208" t="e">
        <f t="shared" ca="1" si="261"/>
        <v>#N/A</v>
      </c>
      <c r="ET235" s="207"/>
      <c r="EU235" s="194"/>
      <c r="EV235" s="198" cm="1">
        <f t="array" ref="EV235">IFERROR(MATCH(TRUE,INDEX($B$14:$B$117&gt;=EU235,0),0),"")</f>
        <v>1</v>
      </c>
      <c r="EW235" s="194">
        <f t="shared" ca="1" si="262"/>
        <v>1.3963799927016407E-2</v>
      </c>
      <c r="EZ235" s="194">
        <f t="shared" si="263"/>
        <v>0</v>
      </c>
      <c r="FA235" s="19" t="e">
        <f ca="1"/>
        <v>#N/A</v>
      </c>
      <c r="FB235" s="208" t="e">
        <f t="shared" ca="1" si="264"/>
        <v>#N/A</v>
      </c>
      <c r="FC235" s="207"/>
      <c r="FD235" s="194"/>
      <c r="FE235" s="198" cm="1">
        <f t="array" ref="FE235">IFERROR(MATCH(TRUE,INDEX($B$14:$B$117&gt;=FD235,0),0),"")</f>
        <v>1</v>
      </c>
      <c r="FF235" s="194">
        <f t="shared" ca="1" si="265"/>
        <v>1.3963799927016407E-2</v>
      </c>
      <c r="FI235" s="194">
        <f t="shared" si="266"/>
        <v>0</v>
      </c>
      <c r="FJ235" s="19" t="e">
        <f ca="1"/>
        <v>#N/A</v>
      </c>
      <c r="FK235" s="208" t="e">
        <f t="shared" ca="1" si="267"/>
        <v>#N/A</v>
      </c>
      <c r="FL235" s="207"/>
      <c r="FM235" s="194"/>
      <c r="FN235" s="198" cm="1">
        <f t="array" ref="FN235">IFERROR(MATCH(TRUE,INDEX($B$14:$B$117&gt;=FM235,0),0),"")</f>
        <v>1</v>
      </c>
      <c r="FO235" s="194">
        <f t="shared" ca="1" si="268"/>
        <v>1.3963799927016407E-2</v>
      </c>
      <c r="FR235" s="194">
        <f t="shared" si="269"/>
        <v>0</v>
      </c>
      <c r="FS235" s="19" t="e">
        <f ca="1"/>
        <v>#N/A</v>
      </c>
      <c r="FT235" s="208" t="e">
        <f t="shared" ca="1" si="270"/>
        <v>#N/A</v>
      </c>
      <c r="FU235" s="207"/>
      <c r="FV235" s="194"/>
      <c r="FW235" s="198" cm="1">
        <f t="array" ref="FW235">IFERROR(MATCH(TRUE,INDEX($B$14:$B$117&gt;=FV235,0),0),"")</f>
        <v>1</v>
      </c>
      <c r="FX235" s="194">
        <f t="shared" ca="1" si="271"/>
        <v>1.3963799927016407E-2</v>
      </c>
      <c r="GA235" s="194">
        <f t="shared" si="272"/>
        <v>0</v>
      </c>
      <c r="GB235" s="19" t="e">
        <f ca="1"/>
        <v>#N/A</v>
      </c>
      <c r="GC235" s="208" t="e">
        <f t="shared" ca="1" si="273"/>
        <v>#N/A</v>
      </c>
    </row>
    <row r="236" spans="6:185" x14ac:dyDescent="0.2">
      <c r="F236" s="207"/>
      <c r="G236" s="194"/>
      <c r="H236" s="198" cm="1">
        <f t="array" ref="H236">IFERROR(MATCH(TRUE,INDEX($B$14:$B$117&gt;=G236,0),0),"")</f>
        <v>1</v>
      </c>
      <c r="I236" s="194">
        <f t="shared" ca="1" si="218"/>
        <v>1.3963799927016407E-2</v>
      </c>
      <c r="L236" s="194">
        <f t="shared" si="274"/>
        <v>0</v>
      </c>
      <c r="M236" s="19">
        <f ca="1"/>
        <v>0</v>
      </c>
      <c r="N236" s="208">
        <f t="shared" ca="1" si="275"/>
        <v>0</v>
      </c>
      <c r="O236" s="207"/>
      <c r="P236" s="194"/>
      <c r="Q236" s="198" cm="1">
        <f t="array" ref="Q236">IFERROR(MATCH(TRUE,INDEX($B$14:$B$117&gt;=P236,0),0),"")</f>
        <v>1</v>
      </c>
      <c r="R236" s="194">
        <f t="shared" ca="1" si="219"/>
        <v>1.3963799927016407E-2</v>
      </c>
      <c r="U236" s="194">
        <f t="shared" si="276"/>
        <v>0</v>
      </c>
      <c r="V236" s="19">
        <f ca="1"/>
        <v>0</v>
      </c>
      <c r="W236" s="208">
        <f t="shared" ca="1" si="277"/>
        <v>0</v>
      </c>
      <c r="X236" s="207"/>
      <c r="Y236" s="194"/>
      <c r="Z236" s="198" cm="1">
        <f t="array" ref="Z236">IFERROR(MATCH(TRUE,INDEX($B$14:$B$117&gt;=Y236,0),0),"")</f>
        <v>1</v>
      </c>
      <c r="AA236" s="194">
        <f t="shared" ca="1" si="220"/>
        <v>1.3963799927016407E-2</v>
      </c>
      <c r="AD236" s="194">
        <f t="shared" si="221"/>
        <v>0</v>
      </c>
      <c r="AE236" s="19">
        <f ca="1"/>
        <v>0</v>
      </c>
      <c r="AF236" s="208">
        <f t="shared" ca="1" si="222"/>
        <v>0</v>
      </c>
      <c r="AG236" s="207"/>
      <c r="AH236" s="194"/>
      <c r="AI236" s="198" cm="1">
        <f t="array" ref="AI236">IFERROR(MATCH(TRUE,INDEX($B$14:$B$117&gt;=AH236,0),0),"")</f>
        <v>1</v>
      </c>
      <c r="AJ236" s="194">
        <f t="shared" ca="1" si="223"/>
        <v>1.3963799927016407E-2</v>
      </c>
      <c r="AM236" s="194">
        <f t="shared" si="224"/>
        <v>0</v>
      </c>
      <c r="AN236" s="19">
        <f ca="1"/>
        <v>0</v>
      </c>
      <c r="AO236" s="208">
        <f t="shared" ca="1" si="225"/>
        <v>0</v>
      </c>
      <c r="AP236" s="207"/>
      <c r="AQ236" s="194"/>
      <c r="AR236" s="198" cm="1">
        <f t="array" ref="AR236">IFERROR(MATCH(TRUE,INDEX($B$14:$B$117&gt;=AQ236,0),0),"")</f>
        <v>1</v>
      </c>
      <c r="AS236" s="194">
        <f t="shared" ca="1" si="226"/>
        <v>1.3963799927016407E-2</v>
      </c>
      <c r="AV236" s="194">
        <f t="shared" si="227"/>
        <v>0</v>
      </c>
      <c r="AW236" s="19">
        <f ca="1"/>
        <v>0</v>
      </c>
      <c r="AX236" s="208">
        <f t="shared" ca="1" si="228"/>
        <v>0</v>
      </c>
      <c r="AY236" s="207"/>
      <c r="AZ236" s="194"/>
      <c r="BA236" s="198" cm="1">
        <f t="array" ref="BA236">IFERROR(MATCH(TRUE,INDEX($B$14:$B$117&gt;=AZ236,0),0),"")</f>
        <v>1</v>
      </c>
      <c r="BB236" s="194">
        <f t="shared" ca="1" si="229"/>
        <v>1.3963799927016407E-2</v>
      </c>
      <c r="BE236" s="194">
        <f t="shared" si="230"/>
        <v>0</v>
      </c>
      <c r="BF236" s="19">
        <f ca="1"/>
        <v>0</v>
      </c>
      <c r="BG236" s="208">
        <f t="shared" ca="1" si="231"/>
        <v>0</v>
      </c>
      <c r="BH236" s="207"/>
      <c r="BI236" s="194"/>
      <c r="BJ236" s="198" cm="1">
        <f t="array" ref="BJ236">IFERROR(MATCH(TRUE,INDEX($B$14:$B$117&gt;=BI236,0),0),"")</f>
        <v>1</v>
      </c>
      <c r="BK236" s="194">
        <f t="shared" ca="1" si="232"/>
        <v>1.3963799927016407E-2</v>
      </c>
      <c r="BN236" s="194">
        <f t="shared" si="233"/>
        <v>0</v>
      </c>
      <c r="BO236" s="19">
        <f ca="1"/>
        <v>0</v>
      </c>
      <c r="BP236" s="208">
        <f t="shared" ca="1" si="234"/>
        <v>0</v>
      </c>
      <c r="BQ236" s="207"/>
      <c r="BR236" s="194"/>
      <c r="BS236" s="198" cm="1">
        <f t="array" ref="BS236">IFERROR(MATCH(TRUE,INDEX($B$14:$B$117&gt;=BR236,0),0),"")</f>
        <v>1</v>
      </c>
      <c r="BT236" s="194">
        <f t="shared" ca="1" si="235"/>
        <v>1.3963799927016407E-2</v>
      </c>
      <c r="BW236" s="194">
        <f t="shared" si="236"/>
        <v>0</v>
      </c>
      <c r="BX236" s="19">
        <f ca="1"/>
        <v>0</v>
      </c>
      <c r="BY236" s="208">
        <f t="shared" ca="1" si="237"/>
        <v>0</v>
      </c>
      <c r="BZ236" s="207"/>
      <c r="CA236" s="194"/>
      <c r="CB236" s="198" cm="1">
        <f t="array" ref="CB236">IFERROR(MATCH(TRUE,INDEX($B$14:$B$117&gt;=CA236,0),0),"")</f>
        <v>1</v>
      </c>
      <c r="CC236" s="194">
        <f t="shared" ca="1" si="238"/>
        <v>1.3963799927016407E-2</v>
      </c>
      <c r="CF236" s="194">
        <f t="shared" si="239"/>
        <v>0</v>
      </c>
      <c r="CG236" s="19">
        <f ca="1"/>
        <v>0</v>
      </c>
      <c r="CH236" s="208">
        <f t="shared" ca="1" si="240"/>
        <v>0</v>
      </c>
      <c r="CI236" s="207"/>
      <c r="CJ236" s="194"/>
      <c r="CK236" s="198" cm="1">
        <f t="array" ref="CK236">IFERROR(MATCH(TRUE,INDEX($B$14:$B$117&gt;=CJ236,0),0),"")</f>
        <v>1</v>
      </c>
      <c r="CL236" s="194">
        <f t="shared" ca="1" si="241"/>
        <v>1.3963799927016407E-2</v>
      </c>
      <c r="CO236" s="194">
        <f t="shared" si="242"/>
        <v>0</v>
      </c>
      <c r="CP236" s="19">
        <f ca="1"/>
        <v>0</v>
      </c>
      <c r="CQ236" s="208">
        <f t="shared" ca="1" si="243"/>
        <v>0</v>
      </c>
      <c r="CR236" s="207"/>
      <c r="CS236" s="194"/>
      <c r="CT236" s="198" cm="1">
        <f t="array" ref="CT236">IFERROR(MATCH(TRUE,INDEX($B$14:$B$117&gt;=CS236,0),0),"")</f>
        <v>1</v>
      </c>
      <c r="CU236" s="194">
        <f t="shared" ca="1" si="244"/>
        <v>1.3963799927016407E-2</v>
      </c>
      <c r="CX236" s="194">
        <f t="shared" si="245"/>
        <v>0</v>
      </c>
      <c r="CY236" s="19" t="e">
        <f ca="1"/>
        <v>#N/A</v>
      </c>
      <c r="CZ236" s="208" t="e">
        <f t="shared" ca="1" si="246"/>
        <v>#N/A</v>
      </c>
      <c r="DA236" s="207"/>
      <c r="DB236" s="194"/>
      <c r="DC236" s="198" cm="1">
        <f t="array" ref="DC236">IFERROR(MATCH(TRUE,INDEX($B$14:$B$117&gt;=DB236,0),0),"")</f>
        <v>1</v>
      </c>
      <c r="DD236" s="194">
        <f t="shared" ca="1" si="247"/>
        <v>1.3963799927016407E-2</v>
      </c>
      <c r="DG236" s="194">
        <f t="shared" si="248"/>
        <v>0</v>
      </c>
      <c r="DH236" s="19" t="e">
        <f ca="1"/>
        <v>#N/A</v>
      </c>
      <c r="DI236" s="208" t="e">
        <f t="shared" ca="1" si="249"/>
        <v>#N/A</v>
      </c>
      <c r="DJ236" s="207"/>
      <c r="DK236" s="194"/>
      <c r="DL236" s="198" cm="1">
        <f t="array" ref="DL236">IFERROR(MATCH(TRUE,INDEX($B$14:$B$117&gt;=DK236,0),0),"")</f>
        <v>1</v>
      </c>
      <c r="DM236" s="194">
        <f t="shared" ca="1" si="250"/>
        <v>1.3963799927016407E-2</v>
      </c>
      <c r="DP236" s="194">
        <f t="shared" si="251"/>
        <v>0</v>
      </c>
      <c r="DQ236" s="19" t="e">
        <f ca="1"/>
        <v>#N/A</v>
      </c>
      <c r="DR236" s="208" t="e">
        <f t="shared" ca="1" si="252"/>
        <v>#N/A</v>
      </c>
      <c r="DS236" s="207"/>
      <c r="DT236" s="194"/>
      <c r="DU236" s="198" cm="1">
        <f t="array" ref="DU236">IFERROR(MATCH(TRUE,INDEX($B$14:$B$117&gt;=DT236,0),0),"")</f>
        <v>1</v>
      </c>
      <c r="DV236" s="194">
        <f t="shared" ca="1" si="253"/>
        <v>1.3963799927016407E-2</v>
      </c>
      <c r="DY236" s="194">
        <f t="shared" si="254"/>
        <v>0</v>
      </c>
      <c r="DZ236" s="19" t="e">
        <f ca="1"/>
        <v>#N/A</v>
      </c>
      <c r="EA236" s="208" t="e">
        <f t="shared" ca="1" si="255"/>
        <v>#N/A</v>
      </c>
      <c r="EB236" s="207"/>
      <c r="EC236" s="194"/>
      <c r="ED236" s="198" cm="1">
        <f t="array" ref="ED236">IFERROR(MATCH(TRUE,INDEX($B$14:$B$117&gt;=EC236,0),0),"")</f>
        <v>1</v>
      </c>
      <c r="EE236" s="194">
        <f t="shared" ca="1" si="256"/>
        <v>1.3963799927016407E-2</v>
      </c>
      <c r="EH236" s="194">
        <f t="shared" si="257"/>
        <v>0</v>
      </c>
      <c r="EI236" s="19" t="e">
        <f ca="1"/>
        <v>#N/A</v>
      </c>
      <c r="EJ236" s="208" t="e">
        <f t="shared" ca="1" si="258"/>
        <v>#N/A</v>
      </c>
      <c r="EK236" s="207"/>
      <c r="EL236" s="194"/>
      <c r="EM236" s="198" cm="1">
        <f t="array" ref="EM236">IFERROR(MATCH(TRUE,INDEX($B$14:$B$117&gt;=EL236,0),0),"")</f>
        <v>1</v>
      </c>
      <c r="EN236" s="194">
        <f t="shared" ca="1" si="259"/>
        <v>1.3963799927016407E-2</v>
      </c>
      <c r="EQ236" s="194">
        <f t="shared" si="260"/>
        <v>0</v>
      </c>
      <c r="ER236" s="19" t="e">
        <f ca="1"/>
        <v>#N/A</v>
      </c>
      <c r="ES236" s="208" t="e">
        <f t="shared" ca="1" si="261"/>
        <v>#N/A</v>
      </c>
      <c r="ET236" s="207"/>
      <c r="EU236" s="194"/>
      <c r="EV236" s="198" cm="1">
        <f t="array" ref="EV236">IFERROR(MATCH(TRUE,INDEX($B$14:$B$117&gt;=EU236,0),0),"")</f>
        <v>1</v>
      </c>
      <c r="EW236" s="194">
        <f t="shared" ca="1" si="262"/>
        <v>1.3963799927016407E-2</v>
      </c>
      <c r="EZ236" s="194">
        <f t="shared" si="263"/>
        <v>0</v>
      </c>
      <c r="FA236" s="19" t="e">
        <f ca="1"/>
        <v>#N/A</v>
      </c>
      <c r="FB236" s="208" t="e">
        <f t="shared" ca="1" si="264"/>
        <v>#N/A</v>
      </c>
      <c r="FC236" s="207"/>
      <c r="FD236" s="194"/>
      <c r="FE236" s="198" cm="1">
        <f t="array" ref="FE236">IFERROR(MATCH(TRUE,INDEX($B$14:$B$117&gt;=FD236,0),0),"")</f>
        <v>1</v>
      </c>
      <c r="FF236" s="194">
        <f t="shared" ca="1" si="265"/>
        <v>1.3963799927016407E-2</v>
      </c>
      <c r="FI236" s="194">
        <f t="shared" si="266"/>
        <v>0</v>
      </c>
      <c r="FJ236" s="19" t="e">
        <f ca="1"/>
        <v>#N/A</v>
      </c>
      <c r="FK236" s="208" t="e">
        <f t="shared" ca="1" si="267"/>
        <v>#N/A</v>
      </c>
      <c r="FL236" s="207"/>
      <c r="FM236" s="194"/>
      <c r="FN236" s="198" cm="1">
        <f t="array" ref="FN236">IFERROR(MATCH(TRUE,INDEX($B$14:$B$117&gt;=FM236,0),0),"")</f>
        <v>1</v>
      </c>
      <c r="FO236" s="194">
        <f t="shared" ca="1" si="268"/>
        <v>1.3963799927016407E-2</v>
      </c>
      <c r="FR236" s="194">
        <f t="shared" si="269"/>
        <v>0</v>
      </c>
      <c r="FS236" s="19" t="e">
        <f ca="1"/>
        <v>#N/A</v>
      </c>
      <c r="FT236" s="208" t="e">
        <f t="shared" ca="1" si="270"/>
        <v>#N/A</v>
      </c>
      <c r="FU236" s="207"/>
      <c r="FV236" s="194"/>
      <c r="FW236" s="198" cm="1">
        <f t="array" ref="FW236">IFERROR(MATCH(TRUE,INDEX($B$14:$B$117&gt;=FV236,0),0),"")</f>
        <v>1</v>
      </c>
      <c r="FX236" s="194">
        <f t="shared" ca="1" si="271"/>
        <v>1.3963799927016407E-2</v>
      </c>
      <c r="GA236" s="194">
        <f t="shared" si="272"/>
        <v>0</v>
      </c>
      <c r="GB236" s="19" t="e">
        <f ca="1"/>
        <v>#N/A</v>
      </c>
      <c r="GC236" s="208" t="e">
        <f t="shared" ca="1" si="273"/>
        <v>#N/A</v>
      </c>
    </row>
    <row r="237" spans="6:185" x14ac:dyDescent="0.2">
      <c r="F237" s="207"/>
      <c r="G237" s="194"/>
      <c r="H237" s="198" cm="1">
        <f t="array" ref="H237">IFERROR(MATCH(TRUE,INDEX($B$14:$B$117&gt;=G237,0),0),"")</f>
        <v>1</v>
      </c>
      <c r="I237" s="194">
        <f t="shared" ca="1" si="218"/>
        <v>1.3963799927016407E-2</v>
      </c>
      <c r="L237" s="194">
        <f t="shared" si="274"/>
        <v>0</v>
      </c>
      <c r="M237" s="19">
        <f ca="1"/>
        <v>0</v>
      </c>
      <c r="N237" s="208">
        <f t="shared" ca="1" si="275"/>
        <v>0</v>
      </c>
      <c r="O237" s="207"/>
      <c r="P237" s="194"/>
      <c r="Q237" s="198" cm="1">
        <f t="array" ref="Q237">IFERROR(MATCH(TRUE,INDEX($B$14:$B$117&gt;=P237,0),0),"")</f>
        <v>1</v>
      </c>
      <c r="R237" s="194">
        <f t="shared" ca="1" si="219"/>
        <v>1.3963799927016407E-2</v>
      </c>
      <c r="U237" s="194">
        <f t="shared" si="276"/>
        <v>0</v>
      </c>
      <c r="V237" s="19">
        <f ca="1"/>
        <v>0</v>
      </c>
      <c r="W237" s="208">
        <f t="shared" ca="1" si="277"/>
        <v>0</v>
      </c>
      <c r="X237" s="207"/>
      <c r="Y237" s="194"/>
      <c r="Z237" s="198" cm="1">
        <f t="array" ref="Z237">IFERROR(MATCH(TRUE,INDEX($B$14:$B$117&gt;=Y237,0),0),"")</f>
        <v>1</v>
      </c>
      <c r="AA237" s="194">
        <f t="shared" ca="1" si="220"/>
        <v>1.3963799927016407E-2</v>
      </c>
      <c r="AD237" s="194">
        <f t="shared" si="221"/>
        <v>0</v>
      </c>
      <c r="AE237" s="19">
        <f ca="1"/>
        <v>0</v>
      </c>
      <c r="AF237" s="208">
        <f t="shared" ca="1" si="222"/>
        <v>0</v>
      </c>
      <c r="AG237" s="207"/>
      <c r="AH237" s="194"/>
      <c r="AI237" s="198" cm="1">
        <f t="array" ref="AI237">IFERROR(MATCH(TRUE,INDEX($B$14:$B$117&gt;=AH237,0),0),"")</f>
        <v>1</v>
      </c>
      <c r="AJ237" s="194">
        <f t="shared" ca="1" si="223"/>
        <v>1.3963799927016407E-2</v>
      </c>
      <c r="AM237" s="194">
        <f t="shared" si="224"/>
        <v>0</v>
      </c>
      <c r="AN237" s="19">
        <f ca="1"/>
        <v>0</v>
      </c>
      <c r="AO237" s="208">
        <f t="shared" ca="1" si="225"/>
        <v>0</v>
      </c>
      <c r="AP237" s="207"/>
      <c r="AQ237" s="194"/>
      <c r="AR237" s="198" cm="1">
        <f t="array" ref="AR237">IFERROR(MATCH(TRUE,INDEX($B$14:$B$117&gt;=AQ237,0),0),"")</f>
        <v>1</v>
      </c>
      <c r="AS237" s="194">
        <f t="shared" ca="1" si="226"/>
        <v>1.3963799927016407E-2</v>
      </c>
      <c r="AV237" s="194">
        <f t="shared" si="227"/>
        <v>0</v>
      </c>
      <c r="AW237" s="19">
        <f ca="1"/>
        <v>0</v>
      </c>
      <c r="AX237" s="208">
        <f t="shared" ca="1" si="228"/>
        <v>0</v>
      </c>
      <c r="AY237" s="207"/>
      <c r="AZ237" s="194"/>
      <c r="BA237" s="198" cm="1">
        <f t="array" ref="BA237">IFERROR(MATCH(TRUE,INDEX($B$14:$B$117&gt;=AZ237,0),0),"")</f>
        <v>1</v>
      </c>
      <c r="BB237" s="194">
        <f t="shared" ca="1" si="229"/>
        <v>1.3963799927016407E-2</v>
      </c>
      <c r="BE237" s="194">
        <f t="shared" si="230"/>
        <v>0</v>
      </c>
      <c r="BF237" s="19">
        <f ca="1"/>
        <v>0</v>
      </c>
      <c r="BG237" s="208">
        <f t="shared" ca="1" si="231"/>
        <v>0</v>
      </c>
      <c r="BH237" s="207"/>
      <c r="BI237" s="194"/>
      <c r="BJ237" s="198" cm="1">
        <f t="array" ref="BJ237">IFERROR(MATCH(TRUE,INDEX($B$14:$B$117&gt;=BI237,0),0),"")</f>
        <v>1</v>
      </c>
      <c r="BK237" s="194">
        <f t="shared" ca="1" si="232"/>
        <v>1.3963799927016407E-2</v>
      </c>
      <c r="BN237" s="194">
        <f t="shared" si="233"/>
        <v>0</v>
      </c>
      <c r="BO237" s="19">
        <f ca="1"/>
        <v>0</v>
      </c>
      <c r="BP237" s="208">
        <f t="shared" ca="1" si="234"/>
        <v>0</v>
      </c>
      <c r="BQ237" s="207"/>
      <c r="BR237" s="194"/>
      <c r="BS237" s="198" cm="1">
        <f t="array" ref="BS237">IFERROR(MATCH(TRUE,INDEX($B$14:$B$117&gt;=BR237,0),0),"")</f>
        <v>1</v>
      </c>
      <c r="BT237" s="194">
        <f t="shared" ca="1" si="235"/>
        <v>1.3963799927016407E-2</v>
      </c>
      <c r="BW237" s="194">
        <f t="shared" si="236"/>
        <v>0</v>
      </c>
      <c r="BX237" s="19">
        <f ca="1"/>
        <v>0</v>
      </c>
      <c r="BY237" s="208">
        <f t="shared" ca="1" si="237"/>
        <v>0</v>
      </c>
      <c r="BZ237" s="207"/>
      <c r="CA237" s="194"/>
      <c r="CB237" s="198" cm="1">
        <f t="array" ref="CB237">IFERROR(MATCH(TRUE,INDEX($B$14:$B$117&gt;=CA237,0),0),"")</f>
        <v>1</v>
      </c>
      <c r="CC237" s="194">
        <f t="shared" ca="1" si="238"/>
        <v>1.3963799927016407E-2</v>
      </c>
      <c r="CF237" s="194">
        <f t="shared" si="239"/>
        <v>0</v>
      </c>
      <c r="CG237" s="19">
        <f ca="1"/>
        <v>0</v>
      </c>
      <c r="CH237" s="208">
        <f t="shared" ca="1" si="240"/>
        <v>0</v>
      </c>
      <c r="CI237" s="207"/>
      <c r="CJ237" s="194"/>
      <c r="CK237" s="198" cm="1">
        <f t="array" ref="CK237">IFERROR(MATCH(TRUE,INDEX($B$14:$B$117&gt;=CJ237,0),0),"")</f>
        <v>1</v>
      </c>
      <c r="CL237" s="194">
        <f t="shared" ca="1" si="241"/>
        <v>1.3963799927016407E-2</v>
      </c>
      <c r="CO237" s="194">
        <f t="shared" si="242"/>
        <v>0</v>
      </c>
      <c r="CP237" s="19">
        <f ca="1"/>
        <v>0</v>
      </c>
      <c r="CQ237" s="208">
        <f t="shared" ca="1" si="243"/>
        <v>0</v>
      </c>
      <c r="CR237" s="207"/>
      <c r="CS237" s="194"/>
      <c r="CT237" s="198" cm="1">
        <f t="array" ref="CT237">IFERROR(MATCH(TRUE,INDEX($B$14:$B$117&gt;=CS237,0),0),"")</f>
        <v>1</v>
      </c>
      <c r="CU237" s="194">
        <f t="shared" ca="1" si="244"/>
        <v>1.3963799927016407E-2</v>
      </c>
      <c r="CX237" s="194">
        <f t="shared" si="245"/>
        <v>0</v>
      </c>
      <c r="CY237" s="19" t="e">
        <f ca="1"/>
        <v>#N/A</v>
      </c>
      <c r="CZ237" s="208" t="e">
        <f t="shared" ca="1" si="246"/>
        <v>#N/A</v>
      </c>
      <c r="DA237" s="207"/>
      <c r="DB237" s="194"/>
      <c r="DC237" s="198" cm="1">
        <f t="array" ref="DC237">IFERROR(MATCH(TRUE,INDEX($B$14:$B$117&gt;=DB237,0),0),"")</f>
        <v>1</v>
      </c>
      <c r="DD237" s="194">
        <f t="shared" ca="1" si="247"/>
        <v>1.3963799927016407E-2</v>
      </c>
      <c r="DG237" s="194">
        <f t="shared" si="248"/>
        <v>0</v>
      </c>
      <c r="DH237" s="19" t="e">
        <f ca="1"/>
        <v>#N/A</v>
      </c>
      <c r="DI237" s="208" t="e">
        <f t="shared" ca="1" si="249"/>
        <v>#N/A</v>
      </c>
      <c r="DJ237" s="207"/>
      <c r="DK237" s="194"/>
      <c r="DL237" s="198" cm="1">
        <f t="array" ref="DL237">IFERROR(MATCH(TRUE,INDEX($B$14:$B$117&gt;=DK237,0),0),"")</f>
        <v>1</v>
      </c>
      <c r="DM237" s="194">
        <f t="shared" ca="1" si="250"/>
        <v>1.3963799927016407E-2</v>
      </c>
      <c r="DP237" s="194">
        <f t="shared" si="251"/>
        <v>0</v>
      </c>
      <c r="DQ237" s="19" t="e">
        <f ca="1"/>
        <v>#N/A</v>
      </c>
      <c r="DR237" s="208" t="e">
        <f t="shared" ca="1" si="252"/>
        <v>#N/A</v>
      </c>
      <c r="DS237" s="207"/>
      <c r="DT237" s="194"/>
      <c r="DU237" s="198" cm="1">
        <f t="array" ref="DU237">IFERROR(MATCH(TRUE,INDEX($B$14:$B$117&gt;=DT237,0),0),"")</f>
        <v>1</v>
      </c>
      <c r="DV237" s="194">
        <f t="shared" ca="1" si="253"/>
        <v>1.3963799927016407E-2</v>
      </c>
      <c r="DY237" s="194">
        <f t="shared" si="254"/>
        <v>0</v>
      </c>
      <c r="DZ237" s="19" t="e">
        <f ca="1"/>
        <v>#N/A</v>
      </c>
      <c r="EA237" s="208" t="e">
        <f t="shared" ca="1" si="255"/>
        <v>#N/A</v>
      </c>
      <c r="EB237" s="207"/>
      <c r="EC237" s="194"/>
      <c r="ED237" s="198" cm="1">
        <f t="array" ref="ED237">IFERROR(MATCH(TRUE,INDEX($B$14:$B$117&gt;=EC237,0),0),"")</f>
        <v>1</v>
      </c>
      <c r="EE237" s="194">
        <f t="shared" ca="1" si="256"/>
        <v>1.3963799927016407E-2</v>
      </c>
      <c r="EH237" s="194">
        <f t="shared" si="257"/>
        <v>0</v>
      </c>
      <c r="EI237" s="19" t="e">
        <f ca="1"/>
        <v>#N/A</v>
      </c>
      <c r="EJ237" s="208" t="e">
        <f t="shared" ca="1" si="258"/>
        <v>#N/A</v>
      </c>
      <c r="EK237" s="207"/>
      <c r="EL237" s="194"/>
      <c r="EM237" s="198" cm="1">
        <f t="array" ref="EM237">IFERROR(MATCH(TRUE,INDEX($B$14:$B$117&gt;=EL237,0),0),"")</f>
        <v>1</v>
      </c>
      <c r="EN237" s="194">
        <f t="shared" ca="1" si="259"/>
        <v>1.3963799927016407E-2</v>
      </c>
      <c r="EQ237" s="194">
        <f t="shared" si="260"/>
        <v>0</v>
      </c>
      <c r="ER237" s="19" t="e">
        <f ca="1"/>
        <v>#N/A</v>
      </c>
      <c r="ES237" s="208" t="e">
        <f t="shared" ca="1" si="261"/>
        <v>#N/A</v>
      </c>
      <c r="ET237" s="207"/>
      <c r="EU237" s="194"/>
      <c r="EV237" s="198" cm="1">
        <f t="array" ref="EV237">IFERROR(MATCH(TRUE,INDEX($B$14:$B$117&gt;=EU237,0),0),"")</f>
        <v>1</v>
      </c>
      <c r="EW237" s="194">
        <f t="shared" ca="1" si="262"/>
        <v>1.3963799927016407E-2</v>
      </c>
      <c r="EZ237" s="194">
        <f t="shared" si="263"/>
        <v>0</v>
      </c>
      <c r="FA237" s="19" t="e">
        <f ca="1"/>
        <v>#N/A</v>
      </c>
      <c r="FB237" s="208" t="e">
        <f t="shared" ca="1" si="264"/>
        <v>#N/A</v>
      </c>
      <c r="FC237" s="207"/>
      <c r="FD237" s="194"/>
      <c r="FE237" s="198" cm="1">
        <f t="array" ref="FE237">IFERROR(MATCH(TRUE,INDEX($B$14:$B$117&gt;=FD237,0),0),"")</f>
        <v>1</v>
      </c>
      <c r="FF237" s="194">
        <f t="shared" ca="1" si="265"/>
        <v>1.3963799927016407E-2</v>
      </c>
      <c r="FI237" s="194">
        <f t="shared" si="266"/>
        <v>0</v>
      </c>
      <c r="FJ237" s="19" t="e">
        <f ca="1"/>
        <v>#N/A</v>
      </c>
      <c r="FK237" s="208" t="e">
        <f t="shared" ca="1" si="267"/>
        <v>#N/A</v>
      </c>
      <c r="FL237" s="207"/>
      <c r="FM237" s="194"/>
      <c r="FN237" s="198" cm="1">
        <f t="array" ref="FN237">IFERROR(MATCH(TRUE,INDEX($B$14:$B$117&gt;=FM237,0),0),"")</f>
        <v>1</v>
      </c>
      <c r="FO237" s="194">
        <f t="shared" ca="1" si="268"/>
        <v>1.3963799927016407E-2</v>
      </c>
      <c r="FR237" s="194">
        <f t="shared" si="269"/>
        <v>0</v>
      </c>
      <c r="FS237" s="19" t="e">
        <f ca="1"/>
        <v>#N/A</v>
      </c>
      <c r="FT237" s="208" t="e">
        <f t="shared" ca="1" si="270"/>
        <v>#N/A</v>
      </c>
      <c r="FU237" s="207"/>
      <c r="FV237" s="194"/>
      <c r="FW237" s="198" cm="1">
        <f t="array" ref="FW237">IFERROR(MATCH(TRUE,INDEX($B$14:$B$117&gt;=FV237,0),0),"")</f>
        <v>1</v>
      </c>
      <c r="FX237" s="194">
        <f t="shared" ca="1" si="271"/>
        <v>1.3963799927016407E-2</v>
      </c>
      <c r="GA237" s="194">
        <f t="shared" si="272"/>
        <v>0</v>
      </c>
      <c r="GB237" s="19" t="e">
        <f ca="1"/>
        <v>#N/A</v>
      </c>
      <c r="GC237" s="208" t="e">
        <f t="shared" ca="1" si="273"/>
        <v>#N/A</v>
      </c>
    </row>
    <row r="238" spans="6:185" x14ac:dyDescent="0.2">
      <c r="F238" s="207"/>
      <c r="G238" s="194"/>
      <c r="H238" s="198" cm="1">
        <f t="array" ref="H238">IFERROR(MATCH(TRUE,INDEX($B$14:$B$117&gt;=G238,0),0),"")</f>
        <v>1</v>
      </c>
      <c r="I238" s="194">
        <f t="shared" ca="1" si="218"/>
        <v>1.3963799927016407E-2</v>
      </c>
      <c r="L238" s="194">
        <f t="shared" si="274"/>
        <v>0</v>
      </c>
      <c r="M238" s="19">
        <f ca="1"/>
        <v>0</v>
      </c>
      <c r="N238" s="208">
        <f t="shared" ca="1" si="275"/>
        <v>0</v>
      </c>
      <c r="O238" s="207"/>
      <c r="P238" s="194"/>
      <c r="Q238" s="198" cm="1">
        <f t="array" ref="Q238">IFERROR(MATCH(TRUE,INDEX($B$14:$B$117&gt;=P238,0),0),"")</f>
        <v>1</v>
      </c>
      <c r="R238" s="194">
        <f t="shared" ca="1" si="219"/>
        <v>1.3963799927016407E-2</v>
      </c>
      <c r="U238" s="194">
        <f t="shared" si="276"/>
        <v>0</v>
      </c>
      <c r="V238" s="19">
        <f ca="1"/>
        <v>0</v>
      </c>
      <c r="W238" s="208">
        <f t="shared" ca="1" si="277"/>
        <v>0</v>
      </c>
      <c r="X238" s="207"/>
      <c r="Y238" s="194"/>
      <c r="Z238" s="198" cm="1">
        <f t="array" ref="Z238">IFERROR(MATCH(TRUE,INDEX($B$14:$B$117&gt;=Y238,0),0),"")</f>
        <v>1</v>
      </c>
      <c r="AA238" s="194">
        <f t="shared" ca="1" si="220"/>
        <v>1.3963799927016407E-2</v>
      </c>
      <c r="AD238" s="194">
        <f t="shared" si="221"/>
        <v>0</v>
      </c>
      <c r="AE238" s="19">
        <f ca="1"/>
        <v>0</v>
      </c>
      <c r="AF238" s="208">
        <f t="shared" ca="1" si="222"/>
        <v>0</v>
      </c>
      <c r="AG238" s="207"/>
      <c r="AH238" s="194"/>
      <c r="AI238" s="198" cm="1">
        <f t="array" ref="AI238">IFERROR(MATCH(TRUE,INDEX($B$14:$B$117&gt;=AH238,0),0),"")</f>
        <v>1</v>
      </c>
      <c r="AJ238" s="194">
        <f t="shared" ca="1" si="223"/>
        <v>1.3963799927016407E-2</v>
      </c>
      <c r="AM238" s="194">
        <f t="shared" si="224"/>
        <v>0</v>
      </c>
      <c r="AN238" s="19">
        <f ca="1"/>
        <v>0</v>
      </c>
      <c r="AO238" s="208">
        <f t="shared" ca="1" si="225"/>
        <v>0</v>
      </c>
      <c r="AP238" s="207"/>
      <c r="AQ238" s="194"/>
      <c r="AR238" s="198" cm="1">
        <f t="array" ref="AR238">IFERROR(MATCH(TRUE,INDEX($B$14:$B$117&gt;=AQ238,0),0),"")</f>
        <v>1</v>
      </c>
      <c r="AS238" s="194">
        <f t="shared" ca="1" si="226"/>
        <v>1.3963799927016407E-2</v>
      </c>
      <c r="AV238" s="194">
        <f t="shared" si="227"/>
        <v>0</v>
      </c>
      <c r="AW238" s="19">
        <f ca="1"/>
        <v>0</v>
      </c>
      <c r="AX238" s="208">
        <f t="shared" ca="1" si="228"/>
        <v>0</v>
      </c>
      <c r="AY238" s="207"/>
      <c r="AZ238" s="194"/>
      <c r="BA238" s="198" cm="1">
        <f t="array" ref="BA238">IFERROR(MATCH(TRUE,INDEX($B$14:$B$117&gt;=AZ238,0),0),"")</f>
        <v>1</v>
      </c>
      <c r="BB238" s="194">
        <f t="shared" ca="1" si="229"/>
        <v>1.3963799927016407E-2</v>
      </c>
      <c r="BE238" s="194">
        <f t="shared" si="230"/>
        <v>0</v>
      </c>
      <c r="BF238" s="19">
        <f ca="1"/>
        <v>0</v>
      </c>
      <c r="BG238" s="208">
        <f t="shared" ca="1" si="231"/>
        <v>0</v>
      </c>
      <c r="BH238" s="207"/>
      <c r="BI238" s="194"/>
      <c r="BJ238" s="198" cm="1">
        <f t="array" ref="BJ238">IFERROR(MATCH(TRUE,INDEX($B$14:$B$117&gt;=BI238,0),0),"")</f>
        <v>1</v>
      </c>
      <c r="BK238" s="194">
        <f t="shared" ca="1" si="232"/>
        <v>1.3963799927016407E-2</v>
      </c>
      <c r="BN238" s="194">
        <f t="shared" si="233"/>
        <v>0</v>
      </c>
      <c r="BO238" s="19">
        <f ca="1"/>
        <v>0</v>
      </c>
      <c r="BP238" s="208">
        <f t="shared" ca="1" si="234"/>
        <v>0</v>
      </c>
      <c r="BQ238" s="207"/>
      <c r="BR238" s="194"/>
      <c r="BS238" s="198" cm="1">
        <f t="array" ref="BS238">IFERROR(MATCH(TRUE,INDEX($B$14:$B$117&gt;=BR238,0),0),"")</f>
        <v>1</v>
      </c>
      <c r="BT238" s="194">
        <f t="shared" ca="1" si="235"/>
        <v>1.3963799927016407E-2</v>
      </c>
      <c r="BW238" s="194">
        <f t="shared" si="236"/>
        <v>0</v>
      </c>
      <c r="BX238" s="19">
        <f ca="1"/>
        <v>0</v>
      </c>
      <c r="BY238" s="208">
        <f t="shared" ca="1" si="237"/>
        <v>0</v>
      </c>
      <c r="BZ238" s="207"/>
      <c r="CA238" s="194"/>
      <c r="CB238" s="198" cm="1">
        <f t="array" ref="CB238">IFERROR(MATCH(TRUE,INDEX($B$14:$B$117&gt;=CA238,0),0),"")</f>
        <v>1</v>
      </c>
      <c r="CC238" s="194">
        <f t="shared" ca="1" si="238"/>
        <v>1.3963799927016407E-2</v>
      </c>
      <c r="CF238" s="194">
        <f t="shared" si="239"/>
        <v>0</v>
      </c>
      <c r="CG238" s="19">
        <f ca="1"/>
        <v>0</v>
      </c>
      <c r="CH238" s="208">
        <f t="shared" ca="1" si="240"/>
        <v>0</v>
      </c>
      <c r="CI238" s="207"/>
      <c r="CJ238" s="194"/>
      <c r="CK238" s="198" cm="1">
        <f t="array" ref="CK238">IFERROR(MATCH(TRUE,INDEX($B$14:$B$117&gt;=CJ238,0),0),"")</f>
        <v>1</v>
      </c>
      <c r="CL238" s="194">
        <f t="shared" ca="1" si="241"/>
        <v>1.3963799927016407E-2</v>
      </c>
      <c r="CO238" s="194">
        <f t="shared" si="242"/>
        <v>0</v>
      </c>
      <c r="CP238" s="19">
        <f ca="1"/>
        <v>0</v>
      </c>
      <c r="CQ238" s="208">
        <f t="shared" ca="1" si="243"/>
        <v>0</v>
      </c>
      <c r="CR238" s="207"/>
      <c r="CS238" s="194"/>
      <c r="CT238" s="198" cm="1">
        <f t="array" ref="CT238">IFERROR(MATCH(TRUE,INDEX($B$14:$B$117&gt;=CS238,0),0),"")</f>
        <v>1</v>
      </c>
      <c r="CU238" s="194">
        <f t="shared" ca="1" si="244"/>
        <v>1.3963799927016407E-2</v>
      </c>
      <c r="CX238" s="194">
        <f t="shared" si="245"/>
        <v>0</v>
      </c>
      <c r="CY238" s="19" t="e">
        <f ca="1"/>
        <v>#N/A</v>
      </c>
      <c r="CZ238" s="208" t="e">
        <f t="shared" ca="1" si="246"/>
        <v>#N/A</v>
      </c>
      <c r="DA238" s="207"/>
      <c r="DB238" s="194"/>
      <c r="DC238" s="198" cm="1">
        <f t="array" ref="DC238">IFERROR(MATCH(TRUE,INDEX($B$14:$B$117&gt;=DB238,0),0),"")</f>
        <v>1</v>
      </c>
      <c r="DD238" s="194">
        <f t="shared" ca="1" si="247"/>
        <v>1.3963799927016407E-2</v>
      </c>
      <c r="DG238" s="194">
        <f t="shared" si="248"/>
        <v>0</v>
      </c>
      <c r="DH238" s="19" t="e">
        <f ca="1"/>
        <v>#N/A</v>
      </c>
      <c r="DI238" s="208" t="e">
        <f t="shared" ca="1" si="249"/>
        <v>#N/A</v>
      </c>
      <c r="DJ238" s="207"/>
      <c r="DK238" s="194"/>
      <c r="DL238" s="198" cm="1">
        <f t="array" ref="DL238">IFERROR(MATCH(TRUE,INDEX($B$14:$B$117&gt;=DK238,0),0),"")</f>
        <v>1</v>
      </c>
      <c r="DM238" s="194">
        <f t="shared" ca="1" si="250"/>
        <v>1.3963799927016407E-2</v>
      </c>
      <c r="DP238" s="194">
        <f t="shared" si="251"/>
        <v>0</v>
      </c>
      <c r="DQ238" s="19" t="e">
        <f ca="1"/>
        <v>#N/A</v>
      </c>
      <c r="DR238" s="208" t="e">
        <f t="shared" ca="1" si="252"/>
        <v>#N/A</v>
      </c>
      <c r="DS238" s="207"/>
      <c r="DT238" s="194"/>
      <c r="DU238" s="198" cm="1">
        <f t="array" ref="DU238">IFERROR(MATCH(TRUE,INDEX($B$14:$B$117&gt;=DT238,0),0),"")</f>
        <v>1</v>
      </c>
      <c r="DV238" s="194">
        <f t="shared" ca="1" si="253"/>
        <v>1.3963799927016407E-2</v>
      </c>
      <c r="DY238" s="194">
        <f t="shared" si="254"/>
        <v>0</v>
      </c>
      <c r="DZ238" s="19" t="e">
        <f ca="1"/>
        <v>#N/A</v>
      </c>
      <c r="EA238" s="208" t="e">
        <f t="shared" ca="1" si="255"/>
        <v>#N/A</v>
      </c>
      <c r="EB238" s="207"/>
      <c r="EC238" s="194"/>
      <c r="ED238" s="198" cm="1">
        <f t="array" ref="ED238">IFERROR(MATCH(TRUE,INDEX($B$14:$B$117&gt;=EC238,0),0),"")</f>
        <v>1</v>
      </c>
      <c r="EE238" s="194">
        <f t="shared" ca="1" si="256"/>
        <v>1.3963799927016407E-2</v>
      </c>
      <c r="EH238" s="194">
        <f t="shared" si="257"/>
        <v>0</v>
      </c>
      <c r="EI238" s="19" t="e">
        <f ca="1"/>
        <v>#N/A</v>
      </c>
      <c r="EJ238" s="208" t="e">
        <f t="shared" ca="1" si="258"/>
        <v>#N/A</v>
      </c>
      <c r="EK238" s="207"/>
      <c r="EL238" s="194"/>
      <c r="EM238" s="198" cm="1">
        <f t="array" ref="EM238">IFERROR(MATCH(TRUE,INDEX($B$14:$B$117&gt;=EL238,0),0),"")</f>
        <v>1</v>
      </c>
      <c r="EN238" s="194">
        <f t="shared" ca="1" si="259"/>
        <v>1.3963799927016407E-2</v>
      </c>
      <c r="EQ238" s="194">
        <f t="shared" si="260"/>
        <v>0</v>
      </c>
      <c r="ER238" s="19" t="e">
        <f ca="1"/>
        <v>#N/A</v>
      </c>
      <c r="ES238" s="208" t="e">
        <f t="shared" ca="1" si="261"/>
        <v>#N/A</v>
      </c>
      <c r="ET238" s="207"/>
      <c r="EU238" s="194"/>
      <c r="EV238" s="198" cm="1">
        <f t="array" ref="EV238">IFERROR(MATCH(TRUE,INDEX($B$14:$B$117&gt;=EU238,0),0),"")</f>
        <v>1</v>
      </c>
      <c r="EW238" s="194">
        <f t="shared" ca="1" si="262"/>
        <v>1.3963799927016407E-2</v>
      </c>
      <c r="EZ238" s="194">
        <f t="shared" si="263"/>
        <v>0</v>
      </c>
      <c r="FA238" s="19" t="e">
        <f ca="1"/>
        <v>#N/A</v>
      </c>
      <c r="FB238" s="208" t="e">
        <f t="shared" ca="1" si="264"/>
        <v>#N/A</v>
      </c>
      <c r="FC238" s="207"/>
      <c r="FD238" s="194"/>
      <c r="FE238" s="198" cm="1">
        <f t="array" ref="FE238">IFERROR(MATCH(TRUE,INDEX($B$14:$B$117&gt;=FD238,0),0),"")</f>
        <v>1</v>
      </c>
      <c r="FF238" s="194">
        <f t="shared" ca="1" si="265"/>
        <v>1.3963799927016407E-2</v>
      </c>
      <c r="FI238" s="194">
        <f t="shared" si="266"/>
        <v>0</v>
      </c>
      <c r="FJ238" s="19" t="e">
        <f ca="1"/>
        <v>#N/A</v>
      </c>
      <c r="FK238" s="208" t="e">
        <f t="shared" ca="1" si="267"/>
        <v>#N/A</v>
      </c>
      <c r="FL238" s="207"/>
      <c r="FM238" s="194"/>
      <c r="FN238" s="198" cm="1">
        <f t="array" ref="FN238">IFERROR(MATCH(TRUE,INDEX($B$14:$B$117&gt;=FM238,0),0),"")</f>
        <v>1</v>
      </c>
      <c r="FO238" s="194">
        <f t="shared" ca="1" si="268"/>
        <v>1.3963799927016407E-2</v>
      </c>
      <c r="FR238" s="194">
        <f t="shared" si="269"/>
        <v>0</v>
      </c>
      <c r="FS238" s="19" t="e">
        <f ca="1"/>
        <v>#N/A</v>
      </c>
      <c r="FT238" s="208" t="e">
        <f t="shared" ca="1" si="270"/>
        <v>#N/A</v>
      </c>
      <c r="FU238" s="207"/>
      <c r="FV238" s="194"/>
      <c r="FW238" s="198" cm="1">
        <f t="array" ref="FW238">IFERROR(MATCH(TRUE,INDEX($B$14:$B$117&gt;=FV238,0),0),"")</f>
        <v>1</v>
      </c>
      <c r="FX238" s="194">
        <f t="shared" ca="1" si="271"/>
        <v>1.3963799927016407E-2</v>
      </c>
      <c r="GA238" s="194">
        <f t="shared" si="272"/>
        <v>0</v>
      </c>
      <c r="GB238" s="19" t="e">
        <f ca="1"/>
        <v>#N/A</v>
      </c>
      <c r="GC238" s="208" t="e">
        <f t="shared" ca="1" si="273"/>
        <v>#N/A</v>
      </c>
    </row>
    <row r="239" spans="6:185" x14ac:dyDescent="0.2">
      <c r="F239" s="207"/>
      <c r="G239" s="194"/>
      <c r="H239" s="198" cm="1">
        <f t="array" ref="H239">IFERROR(MATCH(TRUE,INDEX($B$14:$B$117&gt;=G239,0),0),"")</f>
        <v>1</v>
      </c>
      <c r="I239" s="194">
        <f t="shared" ca="1" si="218"/>
        <v>1.3963799927016407E-2</v>
      </c>
      <c r="L239" s="194">
        <f t="shared" si="274"/>
        <v>0</v>
      </c>
      <c r="M239" s="19">
        <f ca="1"/>
        <v>0</v>
      </c>
      <c r="N239" s="208">
        <f t="shared" ca="1" si="275"/>
        <v>0</v>
      </c>
      <c r="O239" s="207"/>
      <c r="P239" s="194"/>
      <c r="Q239" s="198" cm="1">
        <f t="array" ref="Q239">IFERROR(MATCH(TRUE,INDEX($B$14:$B$117&gt;=P239,0),0),"")</f>
        <v>1</v>
      </c>
      <c r="R239" s="194">
        <f t="shared" ca="1" si="219"/>
        <v>1.3963799927016407E-2</v>
      </c>
      <c r="U239" s="194">
        <f t="shared" si="276"/>
        <v>0</v>
      </c>
      <c r="V239" s="19">
        <f ca="1"/>
        <v>0</v>
      </c>
      <c r="W239" s="208">
        <f t="shared" ca="1" si="277"/>
        <v>0</v>
      </c>
      <c r="X239" s="207"/>
      <c r="Y239" s="194"/>
      <c r="Z239" s="198" cm="1">
        <f t="array" ref="Z239">IFERROR(MATCH(TRUE,INDEX($B$14:$B$117&gt;=Y239,0),0),"")</f>
        <v>1</v>
      </c>
      <c r="AA239" s="194">
        <f t="shared" ca="1" si="220"/>
        <v>1.3963799927016407E-2</v>
      </c>
      <c r="AD239" s="194">
        <f t="shared" si="221"/>
        <v>0</v>
      </c>
      <c r="AE239" s="19">
        <f ca="1"/>
        <v>0</v>
      </c>
      <c r="AF239" s="208">
        <f t="shared" ca="1" si="222"/>
        <v>0</v>
      </c>
      <c r="AG239" s="207"/>
      <c r="AH239" s="194"/>
      <c r="AI239" s="198" cm="1">
        <f t="array" ref="AI239">IFERROR(MATCH(TRUE,INDEX($B$14:$B$117&gt;=AH239,0),0),"")</f>
        <v>1</v>
      </c>
      <c r="AJ239" s="194">
        <f t="shared" ca="1" si="223"/>
        <v>1.3963799927016407E-2</v>
      </c>
      <c r="AM239" s="194">
        <f t="shared" si="224"/>
        <v>0</v>
      </c>
      <c r="AN239" s="19">
        <f ca="1"/>
        <v>0</v>
      </c>
      <c r="AO239" s="208">
        <f t="shared" ca="1" si="225"/>
        <v>0</v>
      </c>
      <c r="AP239" s="207"/>
      <c r="AQ239" s="194"/>
      <c r="AR239" s="198" cm="1">
        <f t="array" ref="AR239">IFERROR(MATCH(TRUE,INDEX($B$14:$B$117&gt;=AQ239,0),0),"")</f>
        <v>1</v>
      </c>
      <c r="AS239" s="194">
        <f t="shared" ca="1" si="226"/>
        <v>1.3963799927016407E-2</v>
      </c>
      <c r="AV239" s="194">
        <f t="shared" si="227"/>
        <v>0</v>
      </c>
      <c r="AW239" s="19">
        <f ca="1"/>
        <v>0</v>
      </c>
      <c r="AX239" s="208">
        <f t="shared" ca="1" si="228"/>
        <v>0</v>
      </c>
      <c r="AY239" s="207"/>
      <c r="AZ239" s="194"/>
      <c r="BA239" s="198" cm="1">
        <f t="array" ref="BA239">IFERROR(MATCH(TRUE,INDEX($B$14:$B$117&gt;=AZ239,0),0),"")</f>
        <v>1</v>
      </c>
      <c r="BB239" s="194">
        <f t="shared" ca="1" si="229"/>
        <v>1.3963799927016407E-2</v>
      </c>
      <c r="BE239" s="194">
        <f t="shared" si="230"/>
        <v>0</v>
      </c>
      <c r="BF239" s="19">
        <f ca="1"/>
        <v>0</v>
      </c>
      <c r="BG239" s="208">
        <f t="shared" ca="1" si="231"/>
        <v>0</v>
      </c>
      <c r="BH239" s="207"/>
      <c r="BI239" s="194"/>
      <c r="BJ239" s="198" cm="1">
        <f t="array" ref="BJ239">IFERROR(MATCH(TRUE,INDEX($B$14:$B$117&gt;=BI239,0),0),"")</f>
        <v>1</v>
      </c>
      <c r="BK239" s="194">
        <f t="shared" ca="1" si="232"/>
        <v>1.3963799927016407E-2</v>
      </c>
      <c r="BN239" s="194">
        <f t="shared" si="233"/>
        <v>0</v>
      </c>
      <c r="BO239" s="19">
        <f ca="1"/>
        <v>0</v>
      </c>
      <c r="BP239" s="208">
        <f t="shared" ca="1" si="234"/>
        <v>0</v>
      </c>
      <c r="BQ239" s="207"/>
      <c r="BR239" s="194"/>
      <c r="BS239" s="198" cm="1">
        <f t="array" ref="BS239">IFERROR(MATCH(TRUE,INDEX($B$14:$B$117&gt;=BR239,0),0),"")</f>
        <v>1</v>
      </c>
      <c r="BT239" s="194">
        <f t="shared" ca="1" si="235"/>
        <v>1.3963799927016407E-2</v>
      </c>
      <c r="BW239" s="194">
        <f t="shared" si="236"/>
        <v>0</v>
      </c>
      <c r="BX239" s="19">
        <f ca="1"/>
        <v>0</v>
      </c>
      <c r="BY239" s="208">
        <f t="shared" ca="1" si="237"/>
        <v>0</v>
      </c>
      <c r="BZ239" s="207"/>
      <c r="CA239" s="194"/>
      <c r="CB239" s="198" cm="1">
        <f t="array" ref="CB239">IFERROR(MATCH(TRUE,INDEX($B$14:$B$117&gt;=CA239,0),0),"")</f>
        <v>1</v>
      </c>
      <c r="CC239" s="194">
        <f t="shared" ca="1" si="238"/>
        <v>1.3963799927016407E-2</v>
      </c>
      <c r="CF239" s="194">
        <f t="shared" si="239"/>
        <v>0</v>
      </c>
      <c r="CG239" s="19">
        <f ca="1"/>
        <v>0</v>
      </c>
      <c r="CH239" s="208">
        <f t="shared" ca="1" si="240"/>
        <v>0</v>
      </c>
      <c r="CI239" s="207"/>
      <c r="CJ239" s="194"/>
      <c r="CK239" s="198" cm="1">
        <f t="array" ref="CK239">IFERROR(MATCH(TRUE,INDEX($B$14:$B$117&gt;=CJ239,0),0),"")</f>
        <v>1</v>
      </c>
      <c r="CL239" s="194">
        <f t="shared" ca="1" si="241"/>
        <v>1.3963799927016407E-2</v>
      </c>
      <c r="CO239" s="194">
        <f t="shared" si="242"/>
        <v>0</v>
      </c>
      <c r="CP239" s="19">
        <f ca="1"/>
        <v>0</v>
      </c>
      <c r="CQ239" s="208">
        <f t="shared" ca="1" si="243"/>
        <v>0</v>
      </c>
      <c r="CR239" s="207"/>
      <c r="CS239" s="194"/>
      <c r="CT239" s="198" cm="1">
        <f t="array" ref="CT239">IFERROR(MATCH(TRUE,INDEX($B$14:$B$117&gt;=CS239,0),0),"")</f>
        <v>1</v>
      </c>
      <c r="CU239" s="194">
        <f t="shared" ca="1" si="244"/>
        <v>1.3963799927016407E-2</v>
      </c>
      <c r="CX239" s="194">
        <f t="shared" si="245"/>
        <v>0</v>
      </c>
      <c r="CY239" s="19" t="e">
        <f ca="1"/>
        <v>#N/A</v>
      </c>
      <c r="CZ239" s="208" t="e">
        <f t="shared" ca="1" si="246"/>
        <v>#N/A</v>
      </c>
      <c r="DA239" s="207"/>
      <c r="DB239" s="194"/>
      <c r="DC239" s="198" cm="1">
        <f t="array" ref="DC239">IFERROR(MATCH(TRUE,INDEX($B$14:$B$117&gt;=DB239,0),0),"")</f>
        <v>1</v>
      </c>
      <c r="DD239" s="194">
        <f t="shared" ca="1" si="247"/>
        <v>1.3963799927016407E-2</v>
      </c>
      <c r="DG239" s="194">
        <f t="shared" si="248"/>
        <v>0</v>
      </c>
      <c r="DH239" s="19" t="e">
        <f ca="1"/>
        <v>#N/A</v>
      </c>
      <c r="DI239" s="208" t="e">
        <f t="shared" ca="1" si="249"/>
        <v>#N/A</v>
      </c>
      <c r="DJ239" s="207"/>
      <c r="DK239" s="194"/>
      <c r="DL239" s="198" cm="1">
        <f t="array" ref="DL239">IFERROR(MATCH(TRUE,INDEX($B$14:$B$117&gt;=DK239,0),0),"")</f>
        <v>1</v>
      </c>
      <c r="DM239" s="194">
        <f t="shared" ca="1" si="250"/>
        <v>1.3963799927016407E-2</v>
      </c>
      <c r="DP239" s="194">
        <f t="shared" si="251"/>
        <v>0</v>
      </c>
      <c r="DQ239" s="19" t="e">
        <f ca="1"/>
        <v>#N/A</v>
      </c>
      <c r="DR239" s="208" t="e">
        <f t="shared" ca="1" si="252"/>
        <v>#N/A</v>
      </c>
      <c r="DS239" s="207"/>
      <c r="DT239" s="194"/>
      <c r="DU239" s="198" cm="1">
        <f t="array" ref="DU239">IFERROR(MATCH(TRUE,INDEX($B$14:$B$117&gt;=DT239,0),0),"")</f>
        <v>1</v>
      </c>
      <c r="DV239" s="194">
        <f t="shared" ca="1" si="253"/>
        <v>1.3963799927016407E-2</v>
      </c>
      <c r="DY239" s="194">
        <f t="shared" si="254"/>
        <v>0</v>
      </c>
      <c r="DZ239" s="19" t="e">
        <f ca="1"/>
        <v>#N/A</v>
      </c>
      <c r="EA239" s="208" t="e">
        <f t="shared" ca="1" si="255"/>
        <v>#N/A</v>
      </c>
      <c r="EB239" s="207"/>
      <c r="EC239" s="194"/>
      <c r="ED239" s="198" cm="1">
        <f t="array" ref="ED239">IFERROR(MATCH(TRUE,INDEX($B$14:$B$117&gt;=EC239,0),0),"")</f>
        <v>1</v>
      </c>
      <c r="EE239" s="194">
        <f t="shared" ca="1" si="256"/>
        <v>1.3963799927016407E-2</v>
      </c>
      <c r="EH239" s="194">
        <f t="shared" si="257"/>
        <v>0</v>
      </c>
      <c r="EI239" s="19" t="e">
        <f ca="1"/>
        <v>#N/A</v>
      </c>
      <c r="EJ239" s="208" t="e">
        <f t="shared" ca="1" si="258"/>
        <v>#N/A</v>
      </c>
      <c r="EK239" s="207"/>
      <c r="EL239" s="194"/>
      <c r="EM239" s="198" cm="1">
        <f t="array" ref="EM239">IFERROR(MATCH(TRUE,INDEX($B$14:$B$117&gt;=EL239,0),0),"")</f>
        <v>1</v>
      </c>
      <c r="EN239" s="194">
        <f t="shared" ca="1" si="259"/>
        <v>1.3963799927016407E-2</v>
      </c>
      <c r="EQ239" s="194">
        <f t="shared" si="260"/>
        <v>0</v>
      </c>
      <c r="ER239" s="19" t="e">
        <f ca="1"/>
        <v>#N/A</v>
      </c>
      <c r="ES239" s="208" t="e">
        <f t="shared" ca="1" si="261"/>
        <v>#N/A</v>
      </c>
      <c r="ET239" s="207"/>
      <c r="EU239" s="194"/>
      <c r="EV239" s="198" cm="1">
        <f t="array" ref="EV239">IFERROR(MATCH(TRUE,INDEX($B$14:$B$117&gt;=EU239,0),0),"")</f>
        <v>1</v>
      </c>
      <c r="EW239" s="194">
        <f t="shared" ca="1" si="262"/>
        <v>1.3963799927016407E-2</v>
      </c>
      <c r="EZ239" s="194">
        <f t="shared" si="263"/>
        <v>0</v>
      </c>
      <c r="FA239" s="19" t="e">
        <f ca="1"/>
        <v>#N/A</v>
      </c>
      <c r="FB239" s="208" t="e">
        <f t="shared" ca="1" si="264"/>
        <v>#N/A</v>
      </c>
      <c r="FC239" s="207"/>
      <c r="FD239" s="194"/>
      <c r="FE239" s="198" cm="1">
        <f t="array" ref="FE239">IFERROR(MATCH(TRUE,INDEX($B$14:$B$117&gt;=FD239,0),0),"")</f>
        <v>1</v>
      </c>
      <c r="FF239" s="194">
        <f t="shared" ca="1" si="265"/>
        <v>1.3963799927016407E-2</v>
      </c>
      <c r="FI239" s="194">
        <f t="shared" si="266"/>
        <v>0</v>
      </c>
      <c r="FJ239" s="19" t="e">
        <f ca="1"/>
        <v>#N/A</v>
      </c>
      <c r="FK239" s="208" t="e">
        <f t="shared" ca="1" si="267"/>
        <v>#N/A</v>
      </c>
      <c r="FL239" s="207"/>
      <c r="FM239" s="194"/>
      <c r="FN239" s="198" cm="1">
        <f t="array" ref="FN239">IFERROR(MATCH(TRUE,INDEX($B$14:$B$117&gt;=FM239,0),0),"")</f>
        <v>1</v>
      </c>
      <c r="FO239" s="194">
        <f t="shared" ca="1" si="268"/>
        <v>1.3963799927016407E-2</v>
      </c>
      <c r="FR239" s="194">
        <f t="shared" si="269"/>
        <v>0</v>
      </c>
      <c r="FS239" s="19" t="e">
        <f ca="1"/>
        <v>#N/A</v>
      </c>
      <c r="FT239" s="208" t="e">
        <f t="shared" ca="1" si="270"/>
        <v>#N/A</v>
      </c>
      <c r="FU239" s="207"/>
      <c r="FV239" s="194"/>
      <c r="FW239" s="198" cm="1">
        <f t="array" ref="FW239">IFERROR(MATCH(TRUE,INDEX($B$14:$B$117&gt;=FV239,0),0),"")</f>
        <v>1</v>
      </c>
      <c r="FX239" s="194">
        <f t="shared" ca="1" si="271"/>
        <v>1.3963799927016407E-2</v>
      </c>
      <c r="GA239" s="194">
        <f t="shared" si="272"/>
        <v>0</v>
      </c>
      <c r="GB239" s="19" t="e">
        <f ca="1"/>
        <v>#N/A</v>
      </c>
      <c r="GC239" s="208" t="e">
        <f t="shared" ca="1" si="273"/>
        <v>#N/A</v>
      </c>
    </row>
    <row r="240" spans="6:185" x14ac:dyDescent="0.2">
      <c r="F240" s="207"/>
      <c r="G240" s="194"/>
      <c r="H240" s="198" cm="1">
        <f t="array" ref="H240">IFERROR(MATCH(TRUE,INDEX($B$14:$B$117&gt;=G240,0),0),"")</f>
        <v>1</v>
      </c>
      <c r="I240" s="194">
        <f t="shared" ca="1" si="218"/>
        <v>1.3963799927016407E-2</v>
      </c>
      <c r="L240" s="194">
        <f t="shared" si="274"/>
        <v>0</v>
      </c>
      <c r="M240" s="19">
        <f ca="1"/>
        <v>0</v>
      </c>
      <c r="N240" s="208">
        <f t="shared" ca="1" si="275"/>
        <v>0</v>
      </c>
      <c r="O240" s="207"/>
      <c r="P240" s="194"/>
      <c r="Q240" s="198" cm="1">
        <f t="array" ref="Q240">IFERROR(MATCH(TRUE,INDEX($B$14:$B$117&gt;=P240,0),0),"")</f>
        <v>1</v>
      </c>
      <c r="R240" s="194">
        <f t="shared" ca="1" si="219"/>
        <v>1.3963799927016407E-2</v>
      </c>
      <c r="U240" s="194">
        <f t="shared" si="276"/>
        <v>0</v>
      </c>
      <c r="V240" s="19">
        <f ca="1"/>
        <v>0</v>
      </c>
      <c r="W240" s="208">
        <f t="shared" ca="1" si="277"/>
        <v>0</v>
      </c>
      <c r="X240" s="207"/>
      <c r="Y240" s="194"/>
      <c r="Z240" s="198" cm="1">
        <f t="array" ref="Z240">IFERROR(MATCH(TRUE,INDEX($B$14:$B$117&gt;=Y240,0),0),"")</f>
        <v>1</v>
      </c>
      <c r="AA240" s="194">
        <f t="shared" ca="1" si="220"/>
        <v>1.3963799927016407E-2</v>
      </c>
      <c r="AD240" s="194">
        <f t="shared" si="221"/>
        <v>0</v>
      </c>
      <c r="AE240" s="19">
        <f ca="1"/>
        <v>0</v>
      </c>
      <c r="AF240" s="208">
        <f t="shared" ca="1" si="222"/>
        <v>0</v>
      </c>
      <c r="AG240" s="207"/>
      <c r="AH240" s="194"/>
      <c r="AI240" s="198" cm="1">
        <f t="array" ref="AI240">IFERROR(MATCH(TRUE,INDEX($B$14:$B$117&gt;=AH240,0),0),"")</f>
        <v>1</v>
      </c>
      <c r="AJ240" s="194">
        <f t="shared" ca="1" si="223"/>
        <v>1.3963799927016407E-2</v>
      </c>
      <c r="AM240" s="194">
        <f t="shared" si="224"/>
        <v>0</v>
      </c>
      <c r="AN240" s="19">
        <f ca="1"/>
        <v>0</v>
      </c>
      <c r="AO240" s="208">
        <f t="shared" ca="1" si="225"/>
        <v>0</v>
      </c>
      <c r="AP240" s="207"/>
      <c r="AQ240" s="194"/>
      <c r="AR240" s="198" cm="1">
        <f t="array" ref="AR240">IFERROR(MATCH(TRUE,INDEX($B$14:$B$117&gt;=AQ240,0),0),"")</f>
        <v>1</v>
      </c>
      <c r="AS240" s="194">
        <f t="shared" ca="1" si="226"/>
        <v>1.3963799927016407E-2</v>
      </c>
      <c r="AV240" s="194">
        <f t="shared" si="227"/>
        <v>0</v>
      </c>
      <c r="AW240" s="19">
        <f ca="1"/>
        <v>0</v>
      </c>
      <c r="AX240" s="208">
        <f t="shared" ca="1" si="228"/>
        <v>0</v>
      </c>
      <c r="AY240" s="207"/>
      <c r="AZ240" s="194"/>
      <c r="BA240" s="198" cm="1">
        <f t="array" ref="BA240">IFERROR(MATCH(TRUE,INDEX($B$14:$B$117&gt;=AZ240,0),0),"")</f>
        <v>1</v>
      </c>
      <c r="BB240" s="194">
        <f t="shared" ca="1" si="229"/>
        <v>1.3963799927016407E-2</v>
      </c>
      <c r="BE240" s="194">
        <f t="shared" si="230"/>
        <v>0</v>
      </c>
      <c r="BF240" s="19">
        <f ca="1"/>
        <v>0</v>
      </c>
      <c r="BG240" s="208">
        <f t="shared" ca="1" si="231"/>
        <v>0</v>
      </c>
      <c r="BH240" s="207"/>
      <c r="BI240" s="194"/>
      <c r="BJ240" s="198" cm="1">
        <f t="array" ref="BJ240">IFERROR(MATCH(TRUE,INDEX($B$14:$B$117&gt;=BI240,0),0),"")</f>
        <v>1</v>
      </c>
      <c r="BK240" s="194">
        <f t="shared" ca="1" si="232"/>
        <v>1.3963799927016407E-2</v>
      </c>
      <c r="BN240" s="194">
        <f t="shared" si="233"/>
        <v>0</v>
      </c>
      <c r="BO240" s="19">
        <f ca="1"/>
        <v>0</v>
      </c>
      <c r="BP240" s="208">
        <f t="shared" ca="1" si="234"/>
        <v>0</v>
      </c>
      <c r="BQ240" s="207"/>
      <c r="BR240" s="194"/>
      <c r="BS240" s="198" cm="1">
        <f t="array" ref="BS240">IFERROR(MATCH(TRUE,INDEX($B$14:$B$117&gt;=BR240,0),0),"")</f>
        <v>1</v>
      </c>
      <c r="BT240" s="194">
        <f t="shared" ca="1" si="235"/>
        <v>1.3963799927016407E-2</v>
      </c>
      <c r="BW240" s="194">
        <f t="shared" si="236"/>
        <v>0</v>
      </c>
      <c r="BX240" s="19">
        <f ca="1"/>
        <v>0</v>
      </c>
      <c r="BY240" s="208">
        <f t="shared" ca="1" si="237"/>
        <v>0</v>
      </c>
      <c r="BZ240" s="207"/>
      <c r="CA240" s="194"/>
      <c r="CB240" s="198" cm="1">
        <f t="array" ref="CB240">IFERROR(MATCH(TRUE,INDEX($B$14:$B$117&gt;=CA240,0),0),"")</f>
        <v>1</v>
      </c>
      <c r="CC240" s="194">
        <f t="shared" ca="1" si="238"/>
        <v>1.3963799927016407E-2</v>
      </c>
      <c r="CF240" s="194">
        <f t="shared" si="239"/>
        <v>0</v>
      </c>
      <c r="CG240" s="19">
        <f ca="1"/>
        <v>0</v>
      </c>
      <c r="CH240" s="208">
        <f t="shared" ca="1" si="240"/>
        <v>0</v>
      </c>
      <c r="CI240" s="207"/>
      <c r="CJ240" s="194"/>
      <c r="CK240" s="198" cm="1">
        <f t="array" ref="CK240">IFERROR(MATCH(TRUE,INDEX($B$14:$B$117&gt;=CJ240,0),0),"")</f>
        <v>1</v>
      </c>
      <c r="CL240" s="194">
        <f t="shared" ca="1" si="241"/>
        <v>1.3963799927016407E-2</v>
      </c>
      <c r="CO240" s="194">
        <f t="shared" si="242"/>
        <v>0</v>
      </c>
      <c r="CP240" s="19">
        <f ca="1"/>
        <v>0</v>
      </c>
      <c r="CQ240" s="208">
        <f t="shared" ca="1" si="243"/>
        <v>0</v>
      </c>
      <c r="CR240" s="207"/>
      <c r="CS240" s="194"/>
      <c r="CT240" s="198" cm="1">
        <f t="array" ref="CT240">IFERROR(MATCH(TRUE,INDEX($B$14:$B$117&gt;=CS240,0),0),"")</f>
        <v>1</v>
      </c>
      <c r="CU240" s="194">
        <f t="shared" ca="1" si="244"/>
        <v>1.3963799927016407E-2</v>
      </c>
      <c r="CX240" s="194">
        <f t="shared" si="245"/>
        <v>0</v>
      </c>
      <c r="CY240" s="19" t="e">
        <f ca="1"/>
        <v>#N/A</v>
      </c>
      <c r="CZ240" s="208" t="e">
        <f t="shared" ca="1" si="246"/>
        <v>#N/A</v>
      </c>
      <c r="DA240" s="207"/>
      <c r="DB240" s="194"/>
      <c r="DC240" s="198" cm="1">
        <f t="array" ref="DC240">IFERROR(MATCH(TRUE,INDEX($B$14:$B$117&gt;=DB240,0),0),"")</f>
        <v>1</v>
      </c>
      <c r="DD240" s="194">
        <f t="shared" ca="1" si="247"/>
        <v>1.3963799927016407E-2</v>
      </c>
      <c r="DG240" s="194">
        <f t="shared" si="248"/>
        <v>0</v>
      </c>
      <c r="DH240" s="19" t="e">
        <f ca="1"/>
        <v>#N/A</v>
      </c>
      <c r="DI240" s="208" t="e">
        <f t="shared" ca="1" si="249"/>
        <v>#N/A</v>
      </c>
      <c r="DJ240" s="207"/>
      <c r="DK240" s="194"/>
      <c r="DL240" s="198" cm="1">
        <f t="array" ref="DL240">IFERROR(MATCH(TRUE,INDEX($B$14:$B$117&gt;=DK240,0),0),"")</f>
        <v>1</v>
      </c>
      <c r="DM240" s="194">
        <f t="shared" ca="1" si="250"/>
        <v>1.3963799927016407E-2</v>
      </c>
      <c r="DP240" s="194">
        <f t="shared" si="251"/>
        <v>0</v>
      </c>
      <c r="DQ240" s="19" t="e">
        <f ca="1"/>
        <v>#N/A</v>
      </c>
      <c r="DR240" s="208" t="e">
        <f t="shared" ca="1" si="252"/>
        <v>#N/A</v>
      </c>
      <c r="DS240" s="207"/>
      <c r="DT240" s="194"/>
      <c r="DU240" s="198" cm="1">
        <f t="array" ref="DU240">IFERROR(MATCH(TRUE,INDEX($B$14:$B$117&gt;=DT240,0),0),"")</f>
        <v>1</v>
      </c>
      <c r="DV240" s="194">
        <f t="shared" ca="1" si="253"/>
        <v>1.3963799927016407E-2</v>
      </c>
      <c r="DY240" s="194">
        <f t="shared" si="254"/>
        <v>0</v>
      </c>
      <c r="DZ240" s="19" t="e">
        <f ca="1"/>
        <v>#N/A</v>
      </c>
      <c r="EA240" s="208" t="e">
        <f t="shared" ca="1" si="255"/>
        <v>#N/A</v>
      </c>
      <c r="EB240" s="207"/>
      <c r="EC240" s="194"/>
      <c r="ED240" s="198" cm="1">
        <f t="array" ref="ED240">IFERROR(MATCH(TRUE,INDEX($B$14:$B$117&gt;=EC240,0),0),"")</f>
        <v>1</v>
      </c>
      <c r="EE240" s="194">
        <f t="shared" ca="1" si="256"/>
        <v>1.3963799927016407E-2</v>
      </c>
      <c r="EH240" s="194">
        <f t="shared" si="257"/>
        <v>0</v>
      </c>
      <c r="EI240" s="19" t="e">
        <f ca="1"/>
        <v>#N/A</v>
      </c>
      <c r="EJ240" s="208" t="e">
        <f t="shared" ca="1" si="258"/>
        <v>#N/A</v>
      </c>
      <c r="EK240" s="207"/>
      <c r="EL240" s="194"/>
      <c r="EM240" s="198" cm="1">
        <f t="array" ref="EM240">IFERROR(MATCH(TRUE,INDEX($B$14:$B$117&gt;=EL240,0),0),"")</f>
        <v>1</v>
      </c>
      <c r="EN240" s="194">
        <f t="shared" ca="1" si="259"/>
        <v>1.3963799927016407E-2</v>
      </c>
      <c r="EQ240" s="194">
        <f t="shared" si="260"/>
        <v>0</v>
      </c>
      <c r="ER240" s="19" t="e">
        <f ca="1"/>
        <v>#N/A</v>
      </c>
      <c r="ES240" s="208" t="e">
        <f t="shared" ca="1" si="261"/>
        <v>#N/A</v>
      </c>
      <c r="ET240" s="207"/>
      <c r="EU240" s="194"/>
      <c r="EV240" s="198" cm="1">
        <f t="array" ref="EV240">IFERROR(MATCH(TRUE,INDEX($B$14:$B$117&gt;=EU240,0),0),"")</f>
        <v>1</v>
      </c>
      <c r="EW240" s="194">
        <f t="shared" ca="1" si="262"/>
        <v>1.3963799927016407E-2</v>
      </c>
      <c r="EZ240" s="194">
        <f t="shared" si="263"/>
        <v>0</v>
      </c>
      <c r="FA240" s="19" t="e">
        <f ca="1"/>
        <v>#N/A</v>
      </c>
      <c r="FB240" s="208" t="e">
        <f t="shared" ca="1" si="264"/>
        <v>#N/A</v>
      </c>
      <c r="FC240" s="207"/>
      <c r="FD240" s="194"/>
      <c r="FE240" s="198" cm="1">
        <f t="array" ref="FE240">IFERROR(MATCH(TRUE,INDEX($B$14:$B$117&gt;=FD240,0),0),"")</f>
        <v>1</v>
      </c>
      <c r="FF240" s="194">
        <f t="shared" ca="1" si="265"/>
        <v>1.3963799927016407E-2</v>
      </c>
      <c r="FI240" s="194">
        <f t="shared" si="266"/>
        <v>0</v>
      </c>
      <c r="FJ240" s="19" t="e">
        <f ca="1"/>
        <v>#N/A</v>
      </c>
      <c r="FK240" s="208" t="e">
        <f t="shared" ca="1" si="267"/>
        <v>#N/A</v>
      </c>
      <c r="FL240" s="207"/>
      <c r="FM240" s="194"/>
      <c r="FN240" s="198" cm="1">
        <f t="array" ref="FN240">IFERROR(MATCH(TRUE,INDEX($B$14:$B$117&gt;=FM240,0),0),"")</f>
        <v>1</v>
      </c>
      <c r="FO240" s="194">
        <f t="shared" ca="1" si="268"/>
        <v>1.3963799927016407E-2</v>
      </c>
      <c r="FR240" s="194">
        <f t="shared" si="269"/>
        <v>0</v>
      </c>
      <c r="FS240" s="19" t="e">
        <f ca="1"/>
        <v>#N/A</v>
      </c>
      <c r="FT240" s="208" t="e">
        <f t="shared" ca="1" si="270"/>
        <v>#N/A</v>
      </c>
      <c r="FU240" s="207"/>
      <c r="FV240" s="194"/>
      <c r="FW240" s="198" cm="1">
        <f t="array" ref="FW240">IFERROR(MATCH(TRUE,INDEX($B$14:$B$117&gt;=FV240,0),0),"")</f>
        <v>1</v>
      </c>
      <c r="FX240" s="194">
        <f t="shared" ca="1" si="271"/>
        <v>1.3963799927016407E-2</v>
      </c>
      <c r="GA240" s="194">
        <f t="shared" si="272"/>
        <v>0</v>
      </c>
      <c r="GB240" s="19" t="e">
        <f ca="1"/>
        <v>#N/A</v>
      </c>
      <c r="GC240" s="208" t="e">
        <f t="shared" ca="1" si="273"/>
        <v>#N/A</v>
      </c>
    </row>
    <row r="241" spans="6:185" x14ac:dyDescent="0.2">
      <c r="F241" s="207"/>
      <c r="G241" s="194"/>
      <c r="H241" s="198" cm="1">
        <f t="array" ref="H241">IFERROR(MATCH(TRUE,INDEX($B$14:$B$117&gt;=G241,0),0),"")</f>
        <v>1</v>
      </c>
      <c r="I241" s="194">
        <f t="shared" ca="1" si="218"/>
        <v>1.3963799927016407E-2</v>
      </c>
      <c r="L241" s="194">
        <f t="shared" si="274"/>
        <v>0</v>
      </c>
      <c r="M241" s="19">
        <f ca="1"/>
        <v>0</v>
      </c>
      <c r="N241" s="208">
        <f t="shared" ca="1" si="275"/>
        <v>0</v>
      </c>
      <c r="O241" s="207"/>
      <c r="P241" s="194"/>
      <c r="Q241" s="198" cm="1">
        <f t="array" ref="Q241">IFERROR(MATCH(TRUE,INDEX($B$14:$B$117&gt;=P241,0),0),"")</f>
        <v>1</v>
      </c>
      <c r="R241" s="194">
        <f t="shared" ca="1" si="219"/>
        <v>1.3963799927016407E-2</v>
      </c>
      <c r="U241" s="194">
        <f t="shared" si="276"/>
        <v>0</v>
      </c>
      <c r="V241" s="19">
        <f ca="1"/>
        <v>0</v>
      </c>
      <c r="W241" s="208">
        <f t="shared" ca="1" si="277"/>
        <v>0</v>
      </c>
      <c r="X241" s="207"/>
      <c r="Y241" s="194"/>
      <c r="Z241" s="198" cm="1">
        <f t="array" ref="Z241">IFERROR(MATCH(TRUE,INDEX($B$14:$B$117&gt;=Y241,0),0),"")</f>
        <v>1</v>
      </c>
      <c r="AA241" s="194">
        <f t="shared" ca="1" si="220"/>
        <v>1.3963799927016407E-2</v>
      </c>
      <c r="AD241" s="194">
        <f t="shared" si="221"/>
        <v>0</v>
      </c>
      <c r="AE241" s="19">
        <f ca="1"/>
        <v>0</v>
      </c>
      <c r="AF241" s="208">
        <f t="shared" ca="1" si="222"/>
        <v>0</v>
      </c>
      <c r="AG241" s="207"/>
      <c r="AH241" s="194"/>
      <c r="AI241" s="198" cm="1">
        <f t="array" ref="AI241">IFERROR(MATCH(TRUE,INDEX($B$14:$B$117&gt;=AH241,0),0),"")</f>
        <v>1</v>
      </c>
      <c r="AJ241" s="194">
        <f t="shared" ca="1" si="223"/>
        <v>1.3963799927016407E-2</v>
      </c>
      <c r="AM241" s="194">
        <f t="shared" si="224"/>
        <v>0</v>
      </c>
      <c r="AN241" s="19">
        <f ca="1"/>
        <v>0</v>
      </c>
      <c r="AO241" s="208">
        <f t="shared" ca="1" si="225"/>
        <v>0</v>
      </c>
      <c r="AP241" s="207"/>
      <c r="AQ241" s="194"/>
      <c r="AR241" s="198" cm="1">
        <f t="array" ref="AR241">IFERROR(MATCH(TRUE,INDEX($B$14:$B$117&gt;=AQ241,0),0),"")</f>
        <v>1</v>
      </c>
      <c r="AS241" s="194">
        <f t="shared" ca="1" si="226"/>
        <v>1.3963799927016407E-2</v>
      </c>
      <c r="AV241" s="194">
        <f t="shared" si="227"/>
        <v>0</v>
      </c>
      <c r="AW241" s="19">
        <f ca="1"/>
        <v>0</v>
      </c>
      <c r="AX241" s="208">
        <f t="shared" ca="1" si="228"/>
        <v>0</v>
      </c>
      <c r="AY241" s="207"/>
      <c r="AZ241" s="194"/>
      <c r="BA241" s="198" cm="1">
        <f t="array" ref="BA241">IFERROR(MATCH(TRUE,INDEX($B$14:$B$117&gt;=AZ241,0),0),"")</f>
        <v>1</v>
      </c>
      <c r="BB241" s="194">
        <f t="shared" ca="1" si="229"/>
        <v>1.3963799927016407E-2</v>
      </c>
      <c r="BE241" s="194">
        <f t="shared" si="230"/>
        <v>0</v>
      </c>
      <c r="BF241" s="19">
        <f ca="1"/>
        <v>0</v>
      </c>
      <c r="BG241" s="208">
        <f t="shared" ca="1" si="231"/>
        <v>0</v>
      </c>
      <c r="BH241" s="207"/>
      <c r="BI241" s="194"/>
      <c r="BJ241" s="198" cm="1">
        <f t="array" ref="BJ241">IFERROR(MATCH(TRUE,INDEX($B$14:$B$117&gt;=BI241,0),0),"")</f>
        <v>1</v>
      </c>
      <c r="BK241" s="194">
        <f t="shared" ca="1" si="232"/>
        <v>1.3963799927016407E-2</v>
      </c>
      <c r="BN241" s="194">
        <f t="shared" si="233"/>
        <v>0</v>
      </c>
      <c r="BO241" s="19">
        <f ca="1"/>
        <v>0</v>
      </c>
      <c r="BP241" s="208">
        <f t="shared" ca="1" si="234"/>
        <v>0</v>
      </c>
      <c r="BQ241" s="207"/>
      <c r="BR241" s="194"/>
      <c r="BS241" s="198" cm="1">
        <f t="array" ref="BS241">IFERROR(MATCH(TRUE,INDEX($B$14:$B$117&gt;=BR241,0),0),"")</f>
        <v>1</v>
      </c>
      <c r="BT241" s="194">
        <f t="shared" ca="1" si="235"/>
        <v>1.3963799927016407E-2</v>
      </c>
      <c r="BW241" s="194">
        <f t="shared" si="236"/>
        <v>0</v>
      </c>
      <c r="BX241" s="19">
        <f ca="1"/>
        <v>0</v>
      </c>
      <c r="BY241" s="208">
        <f t="shared" ca="1" si="237"/>
        <v>0</v>
      </c>
      <c r="BZ241" s="207"/>
      <c r="CA241" s="194"/>
      <c r="CB241" s="198" cm="1">
        <f t="array" ref="CB241">IFERROR(MATCH(TRUE,INDEX($B$14:$B$117&gt;=CA241,0),0),"")</f>
        <v>1</v>
      </c>
      <c r="CC241" s="194">
        <f t="shared" ca="1" si="238"/>
        <v>1.3963799927016407E-2</v>
      </c>
      <c r="CF241" s="194">
        <f t="shared" si="239"/>
        <v>0</v>
      </c>
      <c r="CG241" s="19">
        <f ca="1"/>
        <v>0</v>
      </c>
      <c r="CH241" s="208">
        <f t="shared" ca="1" si="240"/>
        <v>0</v>
      </c>
      <c r="CI241" s="207"/>
      <c r="CJ241" s="194"/>
      <c r="CK241" s="198" cm="1">
        <f t="array" ref="CK241">IFERROR(MATCH(TRUE,INDEX($B$14:$B$117&gt;=CJ241,0),0),"")</f>
        <v>1</v>
      </c>
      <c r="CL241" s="194">
        <f t="shared" ca="1" si="241"/>
        <v>1.3963799927016407E-2</v>
      </c>
      <c r="CO241" s="194">
        <f t="shared" si="242"/>
        <v>0</v>
      </c>
      <c r="CP241" s="19">
        <f ca="1"/>
        <v>0</v>
      </c>
      <c r="CQ241" s="208">
        <f t="shared" ca="1" si="243"/>
        <v>0</v>
      </c>
      <c r="CR241" s="207"/>
      <c r="CS241" s="194"/>
      <c r="CT241" s="198" cm="1">
        <f t="array" ref="CT241">IFERROR(MATCH(TRUE,INDEX($B$14:$B$117&gt;=CS241,0),0),"")</f>
        <v>1</v>
      </c>
      <c r="CU241" s="194">
        <f t="shared" ca="1" si="244"/>
        <v>1.3963799927016407E-2</v>
      </c>
      <c r="CX241" s="194">
        <f t="shared" si="245"/>
        <v>0</v>
      </c>
      <c r="CY241" s="19" t="e">
        <f ca="1"/>
        <v>#N/A</v>
      </c>
      <c r="CZ241" s="208" t="e">
        <f t="shared" ca="1" si="246"/>
        <v>#N/A</v>
      </c>
      <c r="DA241" s="207"/>
      <c r="DB241" s="194"/>
      <c r="DC241" s="198" cm="1">
        <f t="array" ref="DC241">IFERROR(MATCH(TRUE,INDEX($B$14:$B$117&gt;=DB241,0),0),"")</f>
        <v>1</v>
      </c>
      <c r="DD241" s="194">
        <f t="shared" ca="1" si="247"/>
        <v>1.3963799927016407E-2</v>
      </c>
      <c r="DG241" s="194">
        <f t="shared" si="248"/>
        <v>0</v>
      </c>
      <c r="DH241" s="19" t="e">
        <f ca="1"/>
        <v>#N/A</v>
      </c>
      <c r="DI241" s="208" t="e">
        <f t="shared" ca="1" si="249"/>
        <v>#N/A</v>
      </c>
      <c r="DJ241" s="207"/>
      <c r="DK241" s="194"/>
      <c r="DL241" s="198" cm="1">
        <f t="array" ref="DL241">IFERROR(MATCH(TRUE,INDEX($B$14:$B$117&gt;=DK241,0),0),"")</f>
        <v>1</v>
      </c>
      <c r="DM241" s="194">
        <f t="shared" ca="1" si="250"/>
        <v>1.3963799927016407E-2</v>
      </c>
      <c r="DP241" s="194">
        <f t="shared" si="251"/>
        <v>0</v>
      </c>
      <c r="DQ241" s="19" t="e">
        <f ca="1"/>
        <v>#N/A</v>
      </c>
      <c r="DR241" s="208" t="e">
        <f t="shared" ca="1" si="252"/>
        <v>#N/A</v>
      </c>
      <c r="DS241" s="207"/>
      <c r="DT241" s="194"/>
      <c r="DU241" s="198" cm="1">
        <f t="array" ref="DU241">IFERROR(MATCH(TRUE,INDEX($B$14:$B$117&gt;=DT241,0),0),"")</f>
        <v>1</v>
      </c>
      <c r="DV241" s="194">
        <f t="shared" ca="1" si="253"/>
        <v>1.3963799927016407E-2</v>
      </c>
      <c r="DY241" s="194">
        <f t="shared" si="254"/>
        <v>0</v>
      </c>
      <c r="DZ241" s="19" t="e">
        <f ca="1"/>
        <v>#N/A</v>
      </c>
      <c r="EA241" s="208" t="e">
        <f t="shared" ca="1" si="255"/>
        <v>#N/A</v>
      </c>
      <c r="EB241" s="207"/>
      <c r="EC241" s="194"/>
      <c r="ED241" s="198" cm="1">
        <f t="array" ref="ED241">IFERROR(MATCH(TRUE,INDEX($B$14:$B$117&gt;=EC241,0),0),"")</f>
        <v>1</v>
      </c>
      <c r="EE241" s="194">
        <f t="shared" ca="1" si="256"/>
        <v>1.3963799927016407E-2</v>
      </c>
      <c r="EH241" s="194">
        <f t="shared" si="257"/>
        <v>0</v>
      </c>
      <c r="EI241" s="19" t="e">
        <f ca="1"/>
        <v>#N/A</v>
      </c>
      <c r="EJ241" s="208" t="e">
        <f t="shared" ca="1" si="258"/>
        <v>#N/A</v>
      </c>
      <c r="EK241" s="207"/>
      <c r="EL241" s="194"/>
      <c r="EM241" s="198" cm="1">
        <f t="array" ref="EM241">IFERROR(MATCH(TRUE,INDEX($B$14:$B$117&gt;=EL241,0),0),"")</f>
        <v>1</v>
      </c>
      <c r="EN241" s="194">
        <f t="shared" ca="1" si="259"/>
        <v>1.3963799927016407E-2</v>
      </c>
      <c r="EQ241" s="194">
        <f t="shared" si="260"/>
        <v>0</v>
      </c>
      <c r="ER241" s="19" t="e">
        <f ca="1"/>
        <v>#N/A</v>
      </c>
      <c r="ES241" s="208" t="e">
        <f t="shared" ca="1" si="261"/>
        <v>#N/A</v>
      </c>
      <c r="ET241" s="207"/>
      <c r="EU241" s="194"/>
      <c r="EV241" s="198" cm="1">
        <f t="array" ref="EV241">IFERROR(MATCH(TRUE,INDEX($B$14:$B$117&gt;=EU241,0),0),"")</f>
        <v>1</v>
      </c>
      <c r="EW241" s="194">
        <f t="shared" ca="1" si="262"/>
        <v>1.3963799927016407E-2</v>
      </c>
      <c r="EZ241" s="194">
        <f t="shared" si="263"/>
        <v>0</v>
      </c>
      <c r="FA241" s="19" t="e">
        <f ca="1"/>
        <v>#N/A</v>
      </c>
      <c r="FB241" s="208" t="e">
        <f t="shared" ca="1" si="264"/>
        <v>#N/A</v>
      </c>
      <c r="FC241" s="207"/>
      <c r="FD241" s="194"/>
      <c r="FE241" s="198" cm="1">
        <f t="array" ref="FE241">IFERROR(MATCH(TRUE,INDEX($B$14:$B$117&gt;=FD241,0),0),"")</f>
        <v>1</v>
      </c>
      <c r="FF241" s="194">
        <f t="shared" ca="1" si="265"/>
        <v>1.3963799927016407E-2</v>
      </c>
      <c r="FI241" s="194">
        <f t="shared" si="266"/>
        <v>0</v>
      </c>
      <c r="FJ241" s="19" t="e">
        <f ca="1"/>
        <v>#N/A</v>
      </c>
      <c r="FK241" s="208" t="e">
        <f t="shared" ca="1" si="267"/>
        <v>#N/A</v>
      </c>
      <c r="FL241" s="207"/>
      <c r="FM241" s="194"/>
      <c r="FN241" s="198" cm="1">
        <f t="array" ref="FN241">IFERROR(MATCH(TRUE,INDEX($B$14:$B$117&gt;=FM241,0),0),"")</f>
        <v>1</v>
      </c>
      <c r="FO241" s="194">
        <f t="shared" ca="1" si="268"/>
        <v>1.3963799927016407E-2</v>
      </c>
      <c r="FR241" s="194">
        <f t="shared" si="269"/>
        <v>0</v>
      </c>
      <c r="FS241" s="19" t="e">
        <f ca="1"/>
        <v>#N/A</v>
      </c>
      <c r="FT241" s="208" t="e">
        <f t="shared" ca="1" si="270"/>
        <v>#N/A</v>
      </c>
      <c r="FU241" s="207"/>
      <c r="FV241" s="194"/>
      <c r="FW241" s="198" cm="1">
        <f t="array" ref="FW241">IFERROR(MATCH(TRUE,INDEX($B$14:$B$117&gt;=FV241,0),0),"")</f>
        <v>1</v>
      </c>
      <c r="FX241" s="194">
        <f t="shared" ca="1" si="271"/>
        <v>1.3963799927016407E-2</v>
      </c>
      <c r="GA241" s="194">
        <f t="shared" si="272"/>
        <v>0</v>
      </c>
      <c r="GB241" s="19" t="e">
        <f ca="1"/>
        <v>#N/A</v>
      </c>
      <c r="GC241" s="208" t="e">
        <f t="shared" ca="1" si="273"/>
        <v>#N/A</v>
      </c>
    </row>
    <row r="242" spans="6:185" x14ac:dyDescent="0.2">
      <c r="F242" s="207"/>
      <c r="G242" s="194"/>
      <c r="H242" s="198" cm="1">
        <f t="array" ref="H242">IFERROR(MATCH(TRUE,INDEX($B$14:$B$117&gt;=G242,0),0),"")</f>
        <v>1</v>
      </c>
      <c r="I242" s="194">
        <f t="shared" ca="1" si="218"/>
        <v>1.3963799927016407E-2</v>
      </c>
      <c r="L242" s="194">
        <f t="shared" si="274"/>
        <v>0</v>
      </c>
      <c r="M242" s="19">
        <f ca="1"/>
        <v>0</v>
      </c>
      <c r="N242" s="208">
        <f t="shared" ca="1" si="275"/>
        <v>0</v>
      </c>
      <c r="O242" s="207"/>
      <c r="P242" s="194"/>
      <c r="Q242" s="198" cm="1">
        <f t="array" ref="Q242">IFERROR(MATCH(TRUE,INDEX($B$14:$B$117&gt;=P242,0),0),"")</f>
        <v>1</v>
      </c>
      <c r="R242" s="194">
        <f t="shared" ca="1" si="219"/>
        <v>1.3963799927016407E-2</v>
      </c>
      <c r="U242" s="194">
        <f t="shared" si="276"/>
        <v>0</v>
      </c>
      <c r="V242" s="19">
        <f ca="1"/>
        <v>0</v>
      </c>
      <c r="W242" s="208">
        <f t="shared" ca="1" si="277"/>
        <v>0</v>
      </c>
      <c r="X242" s="207"/>
      <c r="Y242" s="194"/>
      <c r="Z242" s="198" cm="1">
        <f t="array" ref="Z242">IFERROR(MATCH(TRUE,INDEX($B$14:$B$117&gt;=Y242,0),0),"")</f>
        <v>1</v>
      </c>
      <c r="AA242" s="194">
        <f t="shared" ca="1" si="220"/>
        <v>1.3963799927016407E-2</v>
      </c>
      <c r="AD242" s="194">
        <f t="shared" si="221"/>
        <v>0</v>
      </c>
      <c r="AE242" s="19">
        <f ca="1"/>
        <v>0</v>
      </c>
      <c r="AF242" s="208">
        <f t="shared" ca="1" si="222"/>
        <v>0</v>
      </c>
      <c r="AG242" s="207"/>
      <c r="AH242" s="194"/>
      <c r="AI242" s="198" cm="1">
        <f t="array" ref="AI242">IFERROR(MATCH(TRUE,INDEX($B$14:$B$117&gt;=AH242,0),0),"")</f>
        <v>1</v>
      </c>
      <c r="AJ242" s="194">
        <f t="shared" ca="1" si="223"/>
        <v>1.3963799927016407E-2</v>
      </c>
      <c r="AM242" s="194">
        <f t="shared" si="224"/>
        <v>0</v>
      </c>
      <c r="AN242" s="19">
        <f ca="1"/>
        <v>0</v>
      </c>
      <c r="AO242" s="208">
        <f t="shared" ca="1" si="225"/>
        <v>0</v>
      </c>
      <c r="AP242" s="207"/>
      <c r="AQ242" s="194"/>
      <c r="AR242" s="198" cm="1">
        <f t="array" ref="AR242">IFERROR(MATCH(TRUE,INDEX($B$14:$B$117&gt;=AQ242,0),0),"")</f>
        <v>1</v>
      </c>
      <c r="AS242" s="194">
        <f t="shared" ca="1" si="226"/>
        <v>1.3963799927016407E-2</v>
      </c>
      <c r="AV242" s="194">
        <f t="shared" si="227"/>
        <v>0</v>
      </c>
      <c r="AW242" s="19">
        <f ca="1"/>
        <v>0</v>
      </c>
      <c r="AX242" s="208">
        <f t="shared" ca="1" si="228"/>
        <v>0</v>
      </c>
      <c r="AY242" s="207"/>
      <c r="AZ242" s="194"/>
      <c r="BA242" s="198" cm="1">
        <f t="array" ref="BA242">IFERROR(MATCH(TRUE,INDEX($B$14:$B$117&gt;=AZ242,0),0),"")</f>
        <v>1</v>
      </c>
      <c r="BB242" s="194">
        <f t="shared" ca="1" si="229"/>
        <v>1.3963799927016407E-2</v>
      </c>
      <c r="BE242" s="194">
        <f t="shared" si="230"/>
        <v>0</v>
      </c>
      <c r="BF242" s="19">
        <f ca="1"/>
        <v>0</v>
      </c>
      <c r="BG242" s="208">
        <f t="shared" ca="1" si="231"/>
        <v>0</v>
      </c>
      <c r="BH242" s="207"/>
      <c r="BI242" s="194"/>
      <c r="BJ242" s="198" cm="1">
        <f t="array" ref="BJ242">IFERROR(MATCH(TRUE,INDEX($B$14:$B$117&gt;=BI242,0),0),"")</f>
        <v>1</v>
      </c>
      <c r="BK242" s="194">
        <f t="shared" ca="1" si="232"/>
        <v>1.3963799927016407E-2</v>
      </c>
      <c r="BN242" s="194">
        <f t="shared" si="233"/>
        <v>0</v>
      </c>
      <c r="BO242" s="19">
        <f ca="1"/>
        <v>0</v>
      </c>
      <c r="BP242" s="208">
        <f t="shared" ca="1" si="234"/>
        <v>0</v>
      </c>
      <c r="BQ242" s="207"/>
      <c r="BR242" s="194"/>
      <c r="BS242" s="198" cm="1">
        <f t="array" ref="BS242">IFERROR(MATCH(TRUE,INDEX($B$14:$B$117&gt;=BR242,0),0),"")</f>
        <v>1</v>
      </c>
      <c r="BT242" s="194">
        <f t="shared" ca="1" si="235"/>
        <v>1.3963799927016407E-2</v>
      </c>
      <c r="BW242" s="194">
        <f t="shared" si="236"/>
        <v>0</v>
      </c>
      <c r="BX242" s="19">
        <f ca="1"/>
        <v>0</v>
      </c>
      <c r="BY242" s="208">
        <f t="shared" ca="1" si="237"/>
        <v>0</v>
      </c>
      <c r="BZ242" s="207"/>
      <c r="CA242" s="194"/>
      <c r="CB242" s="198" cm="1">
        <f t="array" ref="CB242">IFERROR(MATCH(TRUE,INDEX($B$14:$B$117&gt;=CA242,0),0),"")</f>
        <v>1</v>
      </c>
      <c r="CC242" s="194">
        <f t="shared" ca="1" si="238"/>
        <v>1.3963799927016407E-2</v>
      </c>
      <c r="CF242" s="194">
        <f t="shared" si="239"/>
        <v>0</v>
      </c>
      <c r="CG242" s="19">
        <f ca="1"/>
        <v>0</v>
      </c>
      <c r="CH242" s="208">
        <f t="shared" ca="1" si="240"/>
        <v>0</v>
      </c>
      <c r="CI242" s="207"/>
      <c r="CJ242" s="194"/>
      <c r="CK242" s="198" cm="1">
        <f t="array" ref="CK242">IFERROR(MATCH(TRUE,INDEX($B$14:$B$117&gt;=CJ242,0),0),"")</f>
        <v>1</v>
      </c>
      <c r="CL242" s="194">
        <f t="shared" ca="1" si="241"/>
        <v>1.3963799927016407E-2</v>
      </c>
      <c r="CO242" s="194">
        <f t="shared" si="242"/>
        <v>0</v>
      </c>
      <c r="CP242" s="19">
        <f ca="1"/>
        <v>0</v>
      </c>
      <c r="CQ242" s="208">
        <f t="shared" ca="1" si="243"/>
        <v>0</v>
      </c>
      <c r="CR242" s="207"/>
      <c r="CS242" s="194"/>
      <c r="CT242" s="198" cm="1">
        <f t="array" ref="CT242">IFERROR(MATCH(TRUE,INDEX($B$14:$B$117&gt;=CS242,0),0),"")</f>
        <v>1</v>
      </c>
      <c r="CU242" s="194">
        <f t="shared" ca="1" si="244"/>
        <v>1.3963799927016407E-2</v>
      </c>
      <c r="CX242" s="194">
        <f t="shared" si="245"/>
        <v>0</v>
      </c>
      <c r="CY242" s="19" t="e">
        <f ca="1"/>
        <v>#N/A</v>
      </c>
      <c r="CZ242" s="208" t="e">
        <f t="shared" ca="1" si="246"/>
        <v>#N/A</v>
      </c>
      <c r="DA242" s="207"/>
      <c r="DB242" s="194"/>
      <c r="DC242" s="198" cm="1">
        <f t="array" ref="DC242">IFERROR(MATCH(TRUE,INDEX($B$14:$B$117&gt;=DB242,0),0),"")</f>
        <v>1</v>
      </c>
      <c r="DD242" s="194">
        <f t="shared" ca="1" si="247"/>
        <v>1.3963799927016407E-2</v>
      </c>
      <c r="DG242" s="194">
        <f t="shared" si="248"/>
        <v>0</v>
      </c>
      <c r="DH242" s="19" t="e">
        <f ca="1"/>
        <v>#N/A</v>
      </c>
      <c r="DI242" s="208" t="e">
        <f t="shared" ca="1" si="249"/>
        <v>#N/A</v>
      </c>
      <c r="DJ242" s="207"/>
      <c r="DK242" s="194"/>
      <c r="DL242" s="198" cm="1">
        <f t="array" ref="DL242">IFERROR(MATCH(TRUE,INDEX($B$14:$B$117&gt;=DK242,0),0),"")</f>
        <v>1</v>
      </c>
      <c r="DM242" s="194">
        <f t="shared" ca="1" si="250"/>
        <v>1.3963799927016407E-2</v>
      </c>
      <c r="DP242" s="194">
        <f t="shared" si="251"/>
        <v>0</v>
      </c>
      <c r="DQ242" s="19" t="e">
        <f ca="1"/>
        <v>#N/A</v>
      </c>
      <c r="DR242" s="208" t="e">
        <f t="shared" ca="1" si="252"/>
        <v>#N/A</v>
      </c>
      <c r="DS242" s="207"/>
      <c r="DT242" s="194"/>
      <c r="DU242" s="198" cm="1">
        <f t="array" ref="DU242">IFERROR(MATCH(TRUE,INDEX($B$14:$B$117&gt;=DT242,0),0),"")</f>
        <v>1</v>
      </c>
      <c r="DV242" s="194">
        <f t="shared" ca="1" si="253"/>
        <v>1.3963799927016407E-2</v>
      </c>
      <c r="DY242" s="194">
        <f t="shared" si="254"/>
        <v>0</v>
      </c>
      <c r="DZ242" s="19" t="e">
        <f ca="1"/>
        <v>#N/A</v>
      </c>
      <c r="EA242" s="208" t="e">
        <f t="shared" ca="1" si="255"/>
        <v>#N/A</v>
      </c>
      <c r="EB242" s="207"/>
      <c r="EC242" s="194"/>
      <c r="ED242" s="198" cm="1">
        <f t="array" ref="ED242">IFERROR(MATCH(TRUE,INDEX($B$14:$B$117&gt;=EC242,0),0),"")</f>
        <v>1</v>
      </c>
      <c r="EE242" s="194">
        <f t="shared" ca="1" si="256"/>
        <v>1.3963799927016407E-2</v>
      </c>
      <c r="EH242" s="194">
        <f t="shared" si="257"/>
        <v>0</v>
      </c>
      <c r="EI242" s="19" t="e">
        <f ca="1"/>
        <v>#N/A</v>
      </c>
      <c r="EJ242" s="208" t="e">
        <f t="shared" ca="1" si="258"/>
        <v>#N/A</v>
      </c>
      <c r="EK242" s="207"/>
      <c r="EL242" s="194"/>
      <c r="EM242" s="198" cm="1">
        <f t="array" ref="EM242">IFERROR(MATCH(TRUE,INDEX($B$14:$B$117&gt;=EL242,0),0),"")</f>
        <v>1</v>
      </c>
      <c r="EN242" s="194">
        <f t="shared" ca="1" si="259"/>
        <v>1.3963799927016407E-2</v>
      </c>
      <c r="EQ242" s="194">
        <f t="shared" si="260"/>
        <v>0</v>
      </c>
      <c r="ER242" s="19" t="e">
        <f ca="1"/>
        <v>#N/A</v>
      </c>
      <c r="ES242" s="208" t="e">
        <f t="shared" ca="1" si="261"/>
        <v>#N/A</v>
      </c>
      <c r="ET242" s="207"/>
      <c r="EU242" s="194"/>
      <c r="EV242" s="198" cm="1">
        <f t="array" ref="EV242">IFERROR(MATCH(TRUE,INDEX($B$14:$B$117&gt;=EU242,0),0),"")</f>
        <v>1</v>
      </c>
      <c r="EW242" s="194">
        <f t="shared" ca="1" si="262"/>
        <v>1.3963799927016407E-2</v>
      </c>
      <c r="EZ242" s="194">
        <f t="shared" si="263"/>
        <v>0</v>
      </c>
      <c r="FA242" s="19" t="e">
        <f ca="1"/>
        <v>#N/A</v>
      </c>
      <c r="FB242" s="208" t="e">
        <f t="shared" ca="1" si="264"/>
        <v>#N/A</v>
      </c>
      <c r="FC242" s="207"/>
      <c r="FD242" s="194"/>
      <c r="FE242" s="198" cm="1">
        <f t="array" ref="FE242">IFERROR(MATCH(TRUE,INDEX($B$14:$B$117&gt;=FD242,0),0),"")</f>
        <v>1</v>
      </c>
      <c r="FF242" s="194">
        <f t="shared" ca="1" si="265"/>
        <v>1.3963799927016407E-2</v>
      </c>
      <c r="FI242" s="194">
        <f t="shared" si="266"/>
        <v>0</v>
      </c>
      <c r="FJ242" s="19" t="e">
        <f ca="1"/>
        <v>#N/A</v>
      </c>
      <c r="FK242" s="208" t="e">
        <f t="shared" ca="1" si="267"/>
        <v>#N/A</v>
      </c>
      <c r="FL242" s="207"/>
      <c r="FM242" s="194"/>
      <c r="FN242" s="198" cm="1">
        <f t="array" ref="FN242">IFERROR(MATCH(TRUE,INDEX($B$14:$B$117&gt;=FM242,0),0),"")</f>
        <v>1</v>
      </c>
      <c r="FO242" s="194">
        <f t="shared" ca="1" si="268"/>
        <v>1.3963799927016407E-2</v>
      </c>
      <c r="FR242" s="194">
        <f t="shared" si="269"/>
        <v>0</v>
      </c>
      <c r="FS242" s="19" t="e">
        <f ca="1"/>
        <v>#N/A</v>
      </c>
      <c r="FT242" s="208" t="e">
        <f t="shared" ca="1" si="270"/>
        <v>#N/A</v>
      </c>
      <c r="FU242" s="207"/>
      <c r="FV242" s="194"/>
      <c r="FW242" s="198" cm="1">
        <f t="array" ref="FW242">IFERROR(MATCH(TRUE,INDEX($B$14:$B$117&gt;=FV242,0),0),"")</f>
        <v>1</v>
      </c>
      <c r="FX242" s="194">
        <f t="shared" ca="1" si="271"/>
        <v>1.3963799927016407E-2</v>
      </c>
      <c r="GA242" s="194">
        <f t="shared" si="272"/>
        <v>0</v>
      </c>
      <c r="GB242" s="19" t="e">
        <f ca="1"/>
        <v>#N/A</v>
      </c>
      <c r="GC242" s="208" t="e">
        <f t="shared" ca="1" si="273"/>
        <v>#N/A</v>
      </c>
    </row>
    <row r="243" spans="6:185" x14ac:dyDescent="0.2">
      <c r="F243" s="207"/>
      <c r="G243" s="194"/>
      <c r="H243" s="198" cm="1">
        <f t="array" ref="H243">IFERROR(MATCH(TRUE,INDEX($B$14:$B$117&gt;=G243,0),0),"")</f>
        <v>1</v>
      </c>
      <c r="I243" s="194">
        <f t="shared" ca="1" si="218"/>
        <v>1.3963799927016407E-2</v>
      </c>
      <c r="L243" s="194">
        <f t="shared" si="274"/>
        <v>0</v>
      </c>
      <c r="M243" s="19">
        <f ca="1"/>
        <v>0</v>
      </c>
      <c r="N243" s="208">
        <f t="shared" ca="1" si="275"/>
        <v>0</v>
      </c>
      <c r="O243" s="207"/>
      <c r="P243" s="194"/>
      <c r="Q243" s="198" cm="1">
        <f t="array" ref="Q243">IFERROR(MATCH(TRUE,INDEX($B$14:$B$117&gt;=P243,0),0),"")</f>
        <v>1</v>
      </c>
      <c r="R243" s="194">
        <f t="shared" ca="1" si="219"/>
        <v>1.3963799927016407E-2</v>
      </c>
      <c r="U243" s="194">
        <f t="shared" si="276"/>
        <v>0</v>
      </c>
      <c r="V243" s="19">
        <f ca="1"/>
        <v>0</v>
      </c>
      <c r="W243" s="208">
        <f t="shared" ca="1" si="277"/>
        <v>0</v>
      </c>
      <c r="X243" s="207"/>
      <c r="Y243" s="194"/>
      <c r="Z243" s="198" cm="1">
        <f t="array" ref="Z243">IFERROR(MATCH(TRUE,INDEX($B$14:$B$117&gt;=Y243,0),0),"")</f>
        <v>1</v>
      </c>
      <c r="AA243" s="194">
        <f t="shared" ca="1" si="220"/>
        <v>1.3963799927016407E-2</v>
      </c>
      <c r="AD243" s="194">
        <f t="shared" si="221"/>
        <v>0</v>
      </c>
      <c r="AE243" s="19">
        <f ca="1"/>
        <v>0</v>
      </c>
      <c r="AF243" s="208">
        <f t="shared" ca="1" si="222"/>
        <v>0</v>
      </c>
      <c r="AG243" s="207"/>
      <c r="AH243" s="194"/>
      <c r="AI243" s="198" cm="1">
        <f t="array" ref="AI243">IFERROR(MATCH(TRUE,INDEX($B$14:$B$117&gt;=AH243,0),0),"")</f>
        <v>1</v>
      </c>
      <c r="AJ243" s="194">
        <f t="shared" ca="1" si="223"/>
        <v>1.3963799927016407E-2</v>
      </c>
      <c r="AM243" s="194">
        <f t="shared" si="224"/>
        <v>0</v>
      </c>
      <c r="AN243" s="19">
        <f ca="1"/>
        <v>0</v>
      </c>
      <c r="AO243" s="208">
        <f t="shared" ca="1" si="225"/>
        <v>0</v>
      </c>
      <c r="AP243" s="207"/>
      <c r="AQ243" s="194"/>
      <c r="AR243" s="198" cm="1">
        <f t="array" ref="AR243">IFERROR(MATCH(TRUE,INDEX($B$14:$B$117&gt;=AQ243,0),0),"")</f>
        <v>1</v>
      </c>
      <c r="AS243" s="194">
        <f t="shared" ca="1" si="226"/>
        <v>1.3963799927016407E-2</v>
      </c>
      <c r="AV243" s="194">
        <f t="shared" si="227"/>
        <v>0</v>
      </c>
      <c r="AW243" s="19">
        <f ca="1"/>
        <v>0</v>
      </c>
      <c r="AX243" s="208">
        <f t="shared" ca="1" si="228"/>
        <v>0</v>
      </c>
      <c r="AY243" s="207"/>
      <c r="AZ243" s="194"/>
      <c r="BA243" s="198" cm="1">
        <f t="array" ref="BA243">IFERROR(MATCH(TRUE,INDEX($B$14:$B$117&gt;=AZ243,0),0),"")</f>
        <v>1</v>
      </c>
      <c r="BB243" s="194">
        <f t="shared" ca="1" si="229"/>
        <v>1.3963799927016407E-2</v>
      </c>
      <c r="BE243" s="194">
        <f t="shared" si="230"/>
        <v>0</v>
      </c>
      <c r="BF243" s="19">
        <f ca="1"/>
        <v>0</v>
      </c>
      <c r="BG243" s="208">
        <f t="shared" ca="1" si="231"/>
        <v>0</v>
      </c>
      <c r="BH243" s="207"/>
      <c r="BI243" s="194"/>
      <c r="BJ243" s="198" cm="1">
        <f t="array" ref="BJ243">IFERROR(MATCH(TRUE,INDEX($B$14:$B$117&gt;=BI243,0),0),"")</f>
        <v>1</v>
      </c>
      <c r="BK243" s="194">
        <f t="shared" ca="1" si="232"/>
        <v>1.3963799927016407E-2</v>
      </c>
      <c r="BN243" s="194">
        <f t="shared" si="233"/>
        <v>0</v>
      </c>
      <c r="BO243" s="19">
        <f ca="1"/>
        <v>0</v>
      </c>
      <c r="BP243" s="208">
        <f t="shared" ca="1" si="234"/>
        <v>0</v>
      </c>
      <c r="BQ243" s="207"/>
      <c r="BR243" s="194"/>
      <c r="BS243" s="198" cm="1">
        <f t="array" ref="BS243">IFERROR(MATCH(TRUE,INDEX($B$14:$B$117&gt;=BR243,0),0),"")</f>
        <v>1</v>
      </c>
      <c r="BT243" s="194">
        <f t="shared" ca="1" si="235"/>
        <v>1.3963799927016407E-2</v>
      </c>
      <c r="BW243" s="194">
        <f t="shared" si="236"/>
        <v>0</v>
      </c>
      <c r="BX243" s="19">
        <f ca="1"/>
        <v>0</v>
      </c>
      <c r="BY243" s="208">
        <f t="shared" ca="1" si="237"/>
        <v>0</v>
      </c>
      <c r="BZ243" s="207"/>
      <c r="CA243" s="194"/>
      <c r="CB243" s="198" cm="1">
        <f t="array" ref="CB243">IFERROR(MATCH(TRUE,INDEX($B$14:$B$117&gt;=CA243,0),0),"")</f>
        <v>1</v>
      </c>
      <c r="CC243" s="194">
        <f t="shared" ca="1" si="238"/>
        <v>1.3963799927016407E-2</v>
      </c>
      <c r="CF243" s="194">
        <f t="shared" si="239"/>
        <v>0</v>
      </c>
      <c r="CG243" s="19">
        <f ca="1"/>
        <v>0</v>
      </c>
      <c r="CH243" s="208">
        <f t="shared" ca="1" si="240"/>
        <v>0</v>
      </c>
      <c r="CI243" s="207"/>
      <c r="CJ243" s="194"/>
      <c r="CK243" s="198" cm="1">
        <f t="array" ref="CK243">IFERROR(MATCH(TRUE,INDEX($B$14:$B$117&gt;=CJ243,0),0),"")</f>
        <v>1</v>
      </c>
      <c r="CL243" s="194">
        <f t="shared" ca="1" si="241"/>
        <v>1.3963799927016407E-2</v>
      </c>
      <c r="CO243" s="194">
        <f t="shared" si="242"/>
        <v>0</v>
      </c>
      <c r="CP243" s="19">
        <f ca="1"/>
        <v>0</v>
      </c>
      <c r="CQ243" s="208">
        <f t="shared" ca="1" si="243"/>
        <v>0</v>
      </c>
      <c r="CR243" s="207"/>
      <c r="CS243" s="194"/>
      <c r="CT243" s="198" cm="1">
        <f t="array" ref="CT243">IFERROR(MATCH(TRUE,INDEX($B$14:$B$117&gt;=CS243,0),0),"")</f>
        <v>1</v>
      </c>
      <c r="CU243" s="194">
        <f t="shared" ca="1" si="244"/>
        <v>1.3963799927016407E-2</v>
      </c>
      <c r="CX243" s="194">
        <f t="shared" si="245"/>
        <v>0</v>
      </c>
      <c r="CY243" s="19" t="e">
        <f ca="1"/>
        <v>#N/A</v>
      </c>
      <c r="CZ243" s="208" t="e">
        <f t="shared" ca="1" si="246"/>
        <v>#N/A</v>
      </c>
      <c r="DA243" s="207"/>
      <c r="DB243" s="194"/>
      <c r="DC243" s="198" cm="1">
        <f t="array" ref="DC243">IFERROR(MATCH(TRUE,INDEX($B$14:$B$117&gt;=DB243,0),0),"")</f>
        <v>1</v>
      </c>
      <c r="DD243" s="194">
        <f t="shared" ca="1" si="247"/>
        <v>1.3963799927016407E-2</v>
      </c>
      <c r="DG243" s="194">
        <f t="shared" si="248"/>
        <v>0</v>
      </c>
      <c r="DH243" s="19" t="e">
        <f ca="1"/>
        <v>#N/A</v>
      </c>
      <c r="DI243" s="208" t="e">
        <f t="shared" ca="1" si="249"/>
        <v>#N/A</v>
      </c>
      <c r="DJ243" s="207"/>
      <c r="DK243" s="194"/>
      <c r="DL243" s="198" cm="1">
        <f t="array" ref="DL243">IFERROR(MATCH(TRUE,INDEX($B$14:$B$117&gt;=DK243,0),0),"")</f>
        <v>1</v>
      </c>
      <c r="DM243" s="194">
        <f t="shared" ca="1" si="250"/>
        <v>1.3963799927016407E-2</v>
      </c>
      <c r="DP243" s="194">
        <f t="shared" si="251"/>
        <v>0</v>
      </c>
      <c r="DQ243" s="19" t="e">
        <f ca="1"/>
        <v>#N/A</v>
      </c>
      <c r="DR243" s="208" t="e">
        <f t="shared" ca="1" si="252"/>
        <v>#N/A</v>
      </c>
      <c r="DS243" s="207"/>
      <c r="DT243" s="194"/>
      <c r="DU243" s="198" cm="1">
        <f t="array" ref="DU243">IFERROR(MATCH(TRUE,INDEX($B$14:$B$117&gt;=DT243,0),0),"")</f>
        <v>1</v>
      </c>
      <c r="DV243" s="194">
        <f t="shared" ca="1" si="253"/>
        <v>1.3963799927016407E-2</v>
      </c>
      <c r="DY243" s="194">
        <f t="shared" si="254"/>
        <v>0</v>
      </c>
      <c r="DZ243" s="19" t="e">
        <f ca="1"/>
        <v>#N/A</v>
      </c>
      <c r="EA243" s="208" t="e">
        <f t="shared" ca="1" si="255"/>
        <v>#N/A</v>
      </c>
      <c r="EB243" s="207"/>
      <c r="EC243" s="194"/>
      <c r="ED243" s="198" cm="1">
        <f t="array" ref="ED243">IFERROR(MATCH(TRUE,INDEX($B$14:$B$117&gt;=EC243,0),0),"")</f>
        <v>1</v>
      </c>
      <c r="EE243" s="194">
        <f t="shared" ca="1" si="256"/>
        <v>1.3963799927016407E-2</v>
      </c>
      <c r="EH243" s="194">
        <f t="shared" si="257"/>
        <v>0</v>
      </c>
      <c r="EI243" s="19" t="e">
        <f ca="1"/>
        <v>#N/A</v>
      </c>
      <c r="EJ243" s="208" t="e">
        <f t="shared" ca="1" si="258"/>
        <v>#N/A</v>
      </c>
      <c r="EK243" s="207"/>
      <c r="EL243" s="194"/>
      <c r="EM243" s="198" cm="1">
        <f t="array" ref="EM243">IFERROR(MATCH(TRUE,INDEX($B$14:$B$117&gt;=EL243,0),0),"")</f>
        <v>1</v>
      </c>
      <c r="EN243" s="194">
        <f t="shared" ca="1" si="259"/>
        <v>1.3963799927016407E-2</v>
      </c>
      <c r="EQ243" s="194">
        <f t="shared" si="260"/>
        <v>0</v>
      </c>
      <c r="ER243" s="19" t="e">
        <f ca="1"/>
        <v>#N/A</v>
      </c>
      <c r="ES243" s="208" t="e">
        <f t="shared" ca="1" si="261"/>
        <v>#N/A</v>
      </c>
      <c r="ET243" s="207"/>
      <c r="EU243" s="194"/>
      <c r="EV243" s="198" cm="1">
        <f t="array" ref="EV243">IFERROR(MATCH(TRUE,INDEX($B$14:$B$117&gt;=EU243,0),0),"")</f>
        <v>1</v>
      </c>
      <c r="EW243" s="194">
        <f t="shared" ca="1" si="262"/>
        <v>1.3963799927016407E-2</v>
      </c>
      <c r="EZ243" s="194">
        <f t="shared" si="263"/>
        <v>0</v>
      </c>
      <c r="FA243" s="19" t="e">
        <f ca="1"/>
        <v>#N/A</v>
      </c>
      <c r="FB243" s="208" t="e">
        <f t="shared" ca="1" si="264"/>
        <v>#N/A</v>
      </c>
      <c r="FC243" s="207"/>
      <c r="FD243" s="194"/>
      <c r="FE243" s="198" cm="1">
        <f t="array" ref="FE243">IFERROR(MATCH(TRUE,INDEX($B$14:$B$117&gt;=FD243,0),0),"")</f>
        <v>1</v>
      </c>
      <c r="FF243" s="194">
        <f t="shared" ca="1" si="265"/>
        <v>1.3963799927016407E-2</v>
      </c>
      <c r="FI243" s="194">
        <f t="shared" si="266"/>
        <v>0</v>
      </c>
      <c r="FJ243" s="19" t="e">
        <f ca="1"/>
        <v>#N/A</v>
      </c>
      <c r="FK243" s="208" t="e">
        <f t="shared" ca="1" si="267"/>
        <v>#N/A</v>
      </c>
      <c r="FL243" s="207"/>
      <c r="FM243" s="194"/>
      <c r="FN243" s="198" cm="1">
        <f t="array" ref="FN243">IFERROR(MATCH(TRUE,INDEX($B$14:$B$117&gt;=FM243,0),0),"")</f>
        <v>1</v>
      </c>
      <c r="FO243" s="194">
        <f t="shared" ca="1" si="268"/>
        <v>1.3963799927016407E-2</v>
      </c>
      <c r="FR243" s="194">
        <f t="shared" si="269"/>
        <v>0</v>
      </c>
      <c r="FS243" s="19" t="e">
        <f ca="1"/>
        <v>#N/A</v>
      </c>
      <c r="FT243" s="208" t="e">
        <f t="shared" ca="1" si="270"/>
        <v>#N/A</v>
      </c>
      <c r="FU243" s="207"/>
      <c r="FV243" s="194"/>
      <c r="FW243" s="198" cm="1">
        <f t="array" ref="FW243">IFERROR(MATCH(TRUE,INDEX($B$14:$B$117&gt;=FV243,0),0),"")</f>
        <v>1</v>
      </c>
      <c r="FX243" s="194">
        <f t="shared" ca="1" si="271"/>
        <v>1.3963799927016407E-2</v>
      </c>
      <c r="GA243" s="194">
        <f t="shared" si="272"/>
        <v>0</v>
      </c>
      <c r="GB243" s="19" t="e">
        <f ca="1"/>
        <v>#N/A</v>
      </c>
      <c r="GC243" s="208" t="e">
        <f t="shared" ca="1" si="273"/>
        <v>#N/A</v>
      </c>
    </row>
    <row r="244" spans="6:185" x14ac:dyDescent="0.2">
      <c r="F244" s="207"/>
      <c r="G244" s="194"/>
      <c r="H244" s="198" cm="1">
        <f t="array" ref="H244">IFERROR(MATCH(TRUE,INDEX($B$14:$B$117&gt;=G244,0),0),"")</f>
        <v>1</v>
      </c>
      <c r="I244" s="194">
        <f t="shared" ca="1" si="218"/>
        <v>1.3963799927016407E-2</v>
      </c>
      <c r="L244" s="194">
        <f t="shared" si="274"/>
        <v>0</v>
      </c>
      <c r="M244" s="19">
        <f ca="1"/>
        <v>0</v>
      </c>
      <c r="N244" s="208">
        <f t="shared" ca="1" si="275"/>
        <v>0</v>
      </c>
      <c r="O244" s="207"/>
      <c r="P244" s="194"/>
      <c r="Q244" s="198" cm="1">
        <f t="array" ref="Q244">IFERROR(MATCH(TRUE,INDEX($B$14:$B$117&gt;=P244,0),0),"")</f>
        <v>1</v>
      </c>
      <c r="R244" s="194">
        <f t="shared" ca="1" si="219"/>
        <v>1.3963799927016407E-2</v>
      </c>
      <c r="U244" s="194">
        <f t="shared" si="276"/>
        <v>0</v>
      </c>
      <c r="V244" s="19">
        <f ca="1"/>
        <v>0</v>
      </c>
      <c r="W244" s="208">
        <f t="shared" ca="1" si="277"/>
        <v>0</v>
      </c>
      <c r="X244" s="207"/>
      <c r="Y244" s="194"/>
      <c r="Z244" s="198" cm="1">
        <f t="array" ref="Z244">IFERROR(MATCH(TRUE,INDEX($B$14:$B$117&gt;=Y244,0),0),"")</f>
        <v>1</v>
      </c>
      <c r="AA244" s="194">
        <f t="shared" ca="1" si="220"/>
        <v>1.3963799927016407E-2</v>
      </c>
      <c r="AD244" s="194">
        <f t="shared" si="221"/>
        <v>0</v>
      </c>
      <c r="AE244" s="19">
        <f ca="1"/>
        <v>0</v>
      </c>
      <c r="AF244" s="208">
        <f t="shared" ca="1" si="222"/>
        <v>0</v>
      </c>
      <c r="AG244" s="207"/>
      <c r="AH244" s="194"/>
      <c r="AI244" s="198" cm="1">
        <f t="array" ref="AI244">IFERROR(MATCH(TRUE,INDEX($B$14:$B$117&gt;=AH244,0),0),"")</f>
        <v>1</v>
      </c>
      <c r="AJ244" s="194">
        <f t="shared" ca="1" si="223"/>
        <v>1.3963799927016407E-2</v>
      </c>
      <c r="AM244" s="194">
        <f t="shared" si="224"/>
        <v>0</v>
      </c>
      <c r="AN244" s="19">
        <f ca="1"/>
        <v>0</v>
      </c>
      <c r="AO244" s="208">
        <f t="shared" ca="1" si="225"/>
        <v>0</v>
      </c>
      <c r="AP244" s="207"/>
      <c r="AQ244" s="194"/>
      <c r="AR244" s="198" cm="1">
        <f t="array" ref="AR244">IFERROR(MATCH(TRUE,INDEX($B$14:$B$117&gt;=AQ244,0),0),"")</f>
        <v>1</v>
      </c>
      <c r="AS244" s="194">
        <f t="shared" ca="1" si="226"/>
        <v>1.3963799927016407E-2</v>
      </c>
      <c r="AV244" s="194">
        <f t="shared" si="227"/>
        <v>0</v>
      </c>
      <c r="AW244" s="19">
        <f ca="1"/>
        <v>0</v>
      </c>
      <c r="AX244" s="208">
        <f t="shared" ca="1" si="228"/>
        <v>0</v>
      </c>
      <c r="AY244" s="207"/>
      <c r="AZ244" s="194"/>
      <c r="BA244" s="198" cm="1">
        <f t="array" ref="BA244">IFERROR(MATCH(TRUE,INDEX($B$14:$B$117&gt;=AZ244,0),0),"")</f>
        <v>1</v>
      </c>
      <c r="BB244" s="194">
        <f t="shared" ca="1" si="229"/>
        <v>1.3963799927016407E-2</v>
      </c>
      <c r="BE244" s="194">
        <f t="shared" si="230"/>
        <v>0</v>
      </c>
      <c r="BF244" s="19">
        <f ca="1"/>
        <v>0</v>
      </c>
      <c r="BG244" s="208">
        <f t="shared" ca="1" si="231"/>
        <v>0</v>
      </c>
      <c r="BH244" s="207"/>
      <c r="BI244" s="194"/>
      <c r="BJ244" s="198" cm="1">
        <f t="array" ref="BJ244">IFERROR(MATCH(TRUE,INDEX($B$14:$B$117&gt;=BI244,0),0),"")</f>
        <v>1</v>
      </c>
      <c r="BK244" s="194">
        <f t="shared" ca="1" si="232"/>
        <v>1.3963799927016407E-2</v>
      </c>
      <c r="BN244" s="194">
        <f t="shared" si="233"/>
        <v>0</v>
      </c>
      <c r="BO244" s="19">
        <f ca="1"/>
        <v>0</v>
      </c>
      <c r="BP244" s="208">
        <f t="shared" ca="1" si="234"/>
        <v>0</v>
      </c>
      <c r="BQ244" s="207"/>
      <c r="BR244" s="194"/>
      <c r="BS244" s="198" cm="1">
        <f t="array" ref="BS244">IFERROR(MATCH(TRUE,INDEX($B$14:$B$117&gt;=BR244,0),0),"")</f>
        <v>1</v>
      </c>
      <c r="BT244" s="194">
        <f t="shared" ca="1" si="235"/>
        <v>1.3963799927016407E-2</v>
      </c>
      <c r="BW244" s="194">
        <f t="shared" si="236"/>
        <v>0</v>
      </c>
      <c r="BX244" s="19">
        <f ca="1"/>
        <v>0</v>
      </c>
      <c r="BY244" s="208">
        <f t="shared" ca="1" si="237"/>
        <v>0</v>
      </c>
      <c r="BZ244" s="207"/>
      <c r="CA244" s="194"/>
      <c r="CB244" s="198" cm="1">
        <f t="array" ref="CB244">IFERROR(MATCH(TRUE,INDEX($B$14:$B$117&gt;=CA244,0),0),"")</f>
        <v>1</v>
      </c>
      <c r="CC244" s="194">
        <f t="shared" ca="1" si="238"/>
        <v>1.3963799927016407E-2</v>
      </c>
      <c r="CF244" s="194">
        <f t="shared" si="239"/>
        <v>0</v>
      </c>
      <c r="CG244" s="19">
        <f ca="1"/>
        <v>0</v>
      </c>
      <c r="CH244" s="208">
        <f t="shared" ca="1" si="240"/>
        <v>0</v>
      </c>
      <c r="CI244" s="207"/>
      <c r="CJ244" s="194"/>
      <c r="CK244" s="198" cm="1">
        <f t="array" ref="CK244">IFERROR(MATCH(TRUE,INDEX($B$14:$B$117&gt;=CJ244,0),0),"")</f>
        <v>1</v>
      </c>
      <c r="CL244" s="194">
        <f t="shared" ca="1" si="241"/>
        <v>1.3963799927016407E-2</v>
      </c>
      <c r="CO244" s="194">
        <f t="shared" si="242"/>
        <v>0</v>
      </c>
      <c r="CP244" s="19">
        <f ca="1"/>
        <v>0</v>
      </c>
      <c r="CQ244" s="208">
        <f t="shared" ca="1" si="243"/>
        <v>0</v>
      </c>
      <c r="CR244" s="207"/>
      <c r="CS244" s="194"/>
      <c r="CT244" s="198" cm="1">
        <f t="array" ref="CT244">IFERROR(MATCH(TRUE,INDEX($B$14:$B$117&gt;=CS244,0),0),"")</f>
        <v>1</v>
      </c>
      <c r="CU244" s="194">
        <f t="shared" ca="1" si="244"/>
        <v>1.3963799927016407E-2</v>
      </c>
      <c r="CX244" s="194">
        <f t="shared" si="245"/>
        <v>0</v>
      </c>
      <c r="CY244" s="19" t="e">
        <f ca="1"/>
        <v>#N/A</v>
      </c>
      <c r="CZ244" s="208" t="e">
        <f t="shared" ca="1" si="246"/>
        <v>#N/A</v>
      </c>
      <c r="DA244" s="207"/>
      <c r="DB244" s="194"/>
      <c r="DC244" s="198" cm="1">
        <f t="array" ref="DC244">IFERROR(MATCH(TRUE,INDEX($B$14:$B$117&gt;=DB244,0),0),"")</f>
        <v>1</v>
      </c>
      <c r="DD244" s="194">
        <f t="shared" ca="1" si="247"/>
        <v>1.3963799927016407E-2</v>
      </c>
      <c r="DG244" s="194">
        <f t="shared" si="248"/>
        <v>0</v>
      </c>
      <c r="DH244" s="19" t="e">
        <f ca="1"/>
        <v>#N/A</v>
      </c>
      <c r="DI244" s="208" t="e">
        <f t="shared" ca="1" si="249"/>
        <v>#N/A</v>
      </c>
      <c r="DJ244" s="207"/>
      <c r="DK244" s="194"/>
      <c r="DL244" s="198" cm="1">
        <f t="array" ref="DL244">IFERROR(MATCH(TRUE,INDEX($B$14:$B$117&gt;=DK244,0),0),"")</f>
        <v>1</v>
      </c>
      <c r="DM244" s="194">
        <f t="shared" ca="1" si="250"/>
        <v>1.3963799927016407E-2</v>
      </c>
      <c r="DP244" s="194">
        <f t="shared" si="251"/>
        <v>0</v>
      </c>
      <c r="DQ244" s="19" t="e">
        <f ca="1"/>
        <v>#N/A</v>
      </c>
      <c r="DR244" s="208" t="e">
        <f t="shared" ca="1" si="252"/>
        <v>#N/A</v>
      </c>
      <c r="DS244" s="207"/>
      <c r="DT244" s="194"/>
      <c r="DU244" s="198" cm="1">
        <f t="array" ref="DU244">IFERROR(MATCH(TRUE,INDEX($B$14:$B$117&gt;=DT244,0),0),"")</f>
        <v>1</v>
      </c>
      <c r="DV244" s="194">
        <f t="shared" ca="1" si="253"/>
        <v>1.3963799927016407E-2</v>
      </c>
      <c r="DY244" s="194">
        <f t="shared" si="254"/>
        <v>0</v>
      </c>
      <c r="DZ244" s="19" t="e">
        <f ca="1"/>
        <v>#N/A</v>
      </c>
      <c r="EA244" s="208" t="e">
        <f t="shared" ca="1" si="255"/>
        <v>#N/A</v>
      </c>
      <c r="EB244" s="207"/>
      <c r="EC244" s="194"/>
      <c r="ED244" s="198" cm="1">
        <f t="array" ref="ED244">IFERROR(MATCH(TRUE,INDEX($B$14:$B$117&gt;=EC244,0),0),"")</f>
        <v>1</v>
      </c>
      <c r="EE244" s="194">
        <f t="shared" ca="1" si="256"/>
        <v>1.3963799927016407E-2</v>
      </c>
      <c r="EH244" s="194">
        <f t="shared" si="257"/>
        <v>0</v>
      </c>
      <c r="EI244" s="19" t="e">
        <f ca="1"/>
        <v>#N/A</v>
      </c>
      <c r="EJ244" s="208" t="e">
        <f t="shared" ca="1" si="258"/>
        <v>#N/A</v>
      </c>
      <c r="EK244" s="207"/>
      <c r="EL244" s="194"/>
      <c r="EM244" s="198" cm="1">
        <f t="array" ref="EM244">IFERROR(MATCH(TRUE,INDEX($B$14:$B$117&gt;=EL244,0),0),"")</f>
        <v>1</v>
      </c>
      <c r="EN244" s="194">
        <f t="shared" ca="1" si="259"/>
        <v>1.3963799927016407E-2</v>
      </c>
      <c r="EQ244" s="194">
        <f t="shared" si="260"/>
        <v>0</v>
      </c>
      <c r="ER244" s="19" t="e">
        <f ca="1"/>
        <v>#N/A</v>
      </c>
      <c r="ES244" s="208" t="e">
        <f t="shared" ca="1" si="261"/>
        <v>#N/A</v>
      </c>
      <c r="ET244" s="207"/>
      <c r="EU244" s="194"/>
      <c r="EV244" s="198" cm="1">
        <f t="array" ref="EV244">IFERROR(MATCH(TRUE,INDEX($B$14:$B$117&gt;=EU244,0),0),"")</f>
        <v>1</v>
      </c>
      <c r="EW244" s="194">
        <f t="shared" ca="1" si="262"/>
        <v>1.3963799927016407E-2</v>
      </c>
      <c r="EZ244" s="194">
        <f t="shared" si="263"/>
        <v>0</v>
      </c>
      <c r="FA244" s="19" t="e">
        <f ca="1"/>
        <v>#N/A</v>
      </c>
      <c r="FB244" s="208" t="e">
        <f t="shared" ca="1" si="264"/>
        <v>#N/A</v>
      </c>
      <c r="FC244" s="207"/>
      <c r="FD244" s="194"/>
      <c r="FE244" s="198" cm="1">
        <f t="array" ref="FE244">IFERROR(MATCH(TRUE,INDEX($B$14:$B$117&gt;=FD244,0),0),"")</f>
        <v>1</v>
      </c>
      <c r="FF244" s="194">
        <f t="shared" ca="1" si="265"/>
        <v>1.3963799927016407E-2</v>
      </c>
      <c r="FI244" s="194">
        <f t="shared" si="266"/>
        <v>0</v>
      </c>
      <c r="FJ244" s="19" t="e">
        <f ca="1"/>
        <v>#N/A</v>
      </c>
      <c r="FK244" s="208" t="e">
        <f t="shared" ca="1" si="267"/>
        <v>#N/A</v>
      </c>
      <c r="FL244" s="207"/>
      <c r="FM244" s="194"/>
      <c r="FN244" s="198" cm="1">
        <f t="array" ref="FN244">IFERROR(MATCH(TRUE,INDEX($B$14:$B$117&gt;=FM244,0),0),"")</f>
        <v>1</v>
      </c>
      <c r="FO244" s="194">
        <f t="shared" ca="1" si="268"/>
        <v>1.3963799927016407E-2</v>
      </c>
      <c r="FR244" s="194">
        <f t="shared" si="269"/>
        <v>0</v>
      </c>
      <c r="FS244" s="19" t="e">
        <f ca="1"/>
        <v>#N/A</v>
      </c>
      <c r="FT244" s="208" t="e">
        <f t="shared" ca="1" si="270"/>
        <v>#N/A</v>
      </c>
      <c r="FU244" s="207"/>
      <c r="FV244" s="194"/>
      <c r="FW244" s="198" cm="1">
        <f t="array" ref="FW244">IFERROR(MATCH(TRUE,INDEX($B$14:$B$117&gt;=FV244,0),0),"")</f>
        <v>1</v>
      </c>
      <c r="FX244" s="194">
        <f t="shared" ca="1" si="271"/>
        <v>1.3963799927016407E-2</v>
      </c>
      <c r="GA244" s="194">
        <f t="shared" si="272"/>
        <v>0</v>
      </c>
      <c r="GB244" s="19" t="e">
        <f ca="1"/>
        <v>#N/A</v>
      </c>
      <c r="GC244" s="208" t="e">
        <f t="shared" ca="1" si="273"/>
        <v>#N/A</v>
      </c>
    </row>
    <row r="245" spans="6:185" x14ac:dyDescent="0.2">
      <c r="F245" s="207"/>
      <c r="G245" s="194"/>
      <c r="H245" s="198" cm="1">
        <f t="array" ref="H245">IFERROR(MATCH(TRUE,INDEX($B$14:$B$117&gt;=G245,0),0),"")</f>
        <v>1</v>
      </c>
      <c r="I245" s="194">
        <f t="shared" ca="1" si="218"/>
        <v>1.3963799927016407E-2</v>
      </c>
      <c r="L245" s="194">
        <f t="shared" si="274"/>
        <v>0</v>
      </c>
      <c r="M245" s="19">
        <f ca="1"/>
        <v>0</v>
      </c>
      <c r="N245" s="208">
        <f t="shared" ca="1" si="275"/>
        <v>0</v>
      </c>
      <c r="O245" s="207"/>
      <c r="P245" s="194"/>
      <c r="Q245" s="198" cm="1">
        <f t="array" ref="Q245">IFERROR(MATCH(TRUE,INDEX($B$14:$B$117&gt;=P245,0),0),"")</f>
        <v>1</v>
      </c>
      <c r="R245" s="194">
        <f t="shared" ca="1" si="219"/>
        <v>1.3963799927016407E-2</v>
      </c>
      <c r="U245" s="194">
        <f t="shared" si="276"/>
        <v>0</v>
      </c>
      <c r="V245" s="19">
        <f ca="1"/>
        <v>0</v>
      </c>
      <c r="W245" s="208">
        <f t="shared" ca="1" si="277"/>
        <v>0</v>
      </c>
      <c r="X245" s="207"/>
      <c r="Y245" s="194"/>
      <c r="Z245" s="198" cm="1">
        <f t="array" ref="Z245">IFERROR(MATCH(TRUE,INDEX($B$14:$B$117&gt;=Y245,0),0),"")</f>
        <v>1</v>
      </c>
      <c r="AA245" s="194">
        <f t="shared" ca="1" si="220"/>
        <v>1.3963799927016407E-2</v>
      </c>
      <c r="AD245" s="194">
        <f t="shared" si="221"/>
        <v>0</v>
      </c>
      <c r="AE245" s="19">
        <f ca="1"/>
        <v>0</v>
      </c>
      <c r="AF245" s="208">
        <f t="shared" ca="1" si="222"/>
        <v>0</v>
      </c>
      <c r="AG245" s="207"/>
      <c r="AH245" s="194"/>
      <c r="AI245" s="198" cm="1">
        <f t="array" ref="AI245">IFERROR(MATCH(TRUE,INDEX($B$14:$B$117&gt;=AH245,0),0),"")</f>
        <v>1</v>
      </c>
      <c r="AJ245" s="194">
        <f t="shared" ca="1" si="223"/>
        <v>1.3963799927016407E-2</v>
      </c>
      <c r="AM245" s="194">
        <f t="shared" si="224"/>
        <v>0</v>
      </c>
      <c r="AN245" s="19">
        <f ca="1"/>
        <v>0</v>
      </c>
      <c r="AO245" s="208">
        <f t="shared" ca="1" si="225"/>
        <v>0</v>
      </c>
      <c r="AP245" s="207"/>
      <c r="AQ245" s="194"/>
      <c r="AR245" s="198" cm="1">
        <f t="array" ref="AR245">IFERROR(MATCH(TRUE,INDEX($B$14:$B$117&gt;=AQ245,0),0),"")</f>
        <v>1</v>
      </c>
      <c r="AS245" s="194">
        <f t="shared" ca="1" si="226"/>
        <v>1.3963799927016407E-2</v>
      </c>
      <c r="AV245" s="194">
        <f t="shared" si="227"/>
        <v>0</v>
      </c>
      <c r="AW245" s="19">
        <f ca="1"/>
        <v>0</v>
      </c>
      <c r="AX245" s="208">
        <f t="shared" ca="1" si="228"/>
        <v>0</v>
      </c>
      <c r="AY245" s="207"/>
      <c r="AZ245" s="194"/>
      <c r="BA245" s="198" cm="1">
        <f t="array" ref="BA245">IFERROR(MATCH(TRUE,INDEX($B$14:$B$117&gt;=AZ245,0),0),"")</f>
        <v>1</v>
      </c>
      <c r="BB245" s="194">
        <f t="shared" ca="1" si="229"/>
        <v>1.3963799927016407E-2</v>
      </c>
      <c r="BE245" s="194">
        <f t="shared" si="230"/>
        <v>0</v>
      </c>
      <c r="BF245" s="19">
        <f ca="1"/>
        <v>0</v>
      </c>
      <c r="BG245" s="208">
        <f t="shared" ca="1" si="231"/>
        <v>0</v>
      </c>
      <c r="BH245" s="207"/>
      <c r="BI245" s="194"/>
      <c r="BJ245" s="198" cm="1">
        <f t="array" ref="BJ245">IFERROR(MATCH(TRUE,INDEX($B$14:$B$117&gt;=BI245,0),0),"")</f>
        <v>1</v>
      </c>
      <c r="BK245" s="194">
        <f t="shared" ca="1" si="232"/>
        <v>1.3963799927016407E-2</v>
      </c>
      <c r="BN245" s="194">
        <f t="shared" si="233"/>
        <v>0</v>
      </c>
      <c r="BO245" s="19">
        <f ca="1"/>
        <v>0</v>
      </c>
      <c r="BP245" s="208">
        <f t="shared" ca="1" si="234"/>
        <v>0</v>
      </c>
      <c r="BQ245" s="207"/>
      <c r="BR245" s="194"/>
      <c r="BS245" s="198" cm="1">
        <f t="array" ref="BS245">IFERROR(MATCH(TRUE,INDEX($B$14:$B$117&gt;=BR245,0),0),"")</f>
        <v>1</v>
      </c>
      <c r="BT245" s="194">
        <f t="shared" ca="1" si="235"/>
        <v>1.3963799927016407E-2</v>
      </c>
      <c r="BW245" s="194">
        <f t="shared" si="236"/>
        <v>0</v>
      </c>
      <c r="BX245" s="19">
        <f ca="1"/>
        <v>0</v>
      </c>
      <c r="BY245" s="208">
        <f t="shared" ca="1" si="237"/>
        <v>0</v>
      </c>
      <c r="BZ245" s="207"/>
      <c r="CA245" s="194"/>
      <c r="CB245" s="198" cm="1">
        <f t="array" ref="CB245">IFERROR(MATCH(TRUE,INDEX($B$14:$B$117&gt;=CA245,0),0),"")</f>
        <v>1</v>
      </c>
      <c r="CC245" s="194">
        <f t="shared" ca="1" si="238"/>
        <v>1.3963799927016407E-2</v>
      </c>
      <c r="CF245" s="194">
        <f t="shared" si="239"/>
        <v>0</v>
      </c>
      <c r="CG245" s="19">
        <f ca="1"/>
        <v>0</v>
      </c>
      <c r="CH245" s="208">
        <f t="shared" ca="1" si="240"/>
        <v>0</v>
      </c>
      <c r="CI245" s="207"/>
      <c r="CJ245" s="194"/>
      <c r="CK245" s="198" cm="1">
        <f t="array" ref="CK245">IFERROR(MATCH(TRUE,INDEX($B$14:$B$117&gt;=CJ245,0),0),"")</f>
        <v>1</v>
      </c>
      <c r="CL245" s="194">
        <f t="shared" ca="1" si="241"/>
        <v>1.3963799927016407E-2</v>
      </c>
      <c r="CO245" s="194">
        <f t="shared" si="242"/>
        <v>0</v>
      </c>
      <c r="CP245" s="19">
        <f ca="1"/>
        <v>0</v>
      </c>
      <c r="CQ245" s="208">
        <f t="shared" ca="1" si="243"/>
        <v>0</v>
      </c>
      <c r="CR245" s="207"/>
      <c r="CS245" s="194"/>
      <c r="CT245" s="198" cm="1">
        <f t="array" ref="CT245">IFERROR(MATCH(TRUE,INDEX($B$14:$B$117&gt;=CS245,0),0),"")</f>
        <v>1</v>
      </c>
      <c r="CU245" s="194">
        <f t="shared" ca="1" si="244"/>
        <v>1.3963799927016407E-2</v>
      </c>
      <c r="CX245" s="194">
        <f t="shared" si="245"/>
        <v>0</v>
      </c>
      <c r="CY245" s="19" t="e">
        <f ca="1"/>
        <v>#N/A</v>
      </c>
      <c r="CZ245" s="208" t="e">
        <f t="shared" ca="1" si="246"/>
        <v>#N/A</v>
      </c>
      <c r="DA245" s="207"/>
      <c r="DB245" s="194"/>
      <c r="DC245" s="198" cm="1">
        <f t="array" ref="DC245">IFERROR(MATCH(TRUE,INDEX($B$14:$B$117&gt;=DB245,0),0),"")</f>
        <v>1</v>
      </c>
      <c r="DD245" s="194">
        <f t="shared" ca="1" si="247"/>
        <v>1.3963799927016407E-2</v>
      </c>
      <c r="DG245" s="194">
        <f t="shared" si="248"/>
        <v>0</v>
      </c>
      <c r="DH245" s="19" t="e">
        <f ca="1"/>
        <v>#N/A</v>
      </c>
      <c r="DI245" s="208" t="e">
        <f t="shared" ca="1" si="249"/>
        <v>#N/A</v>
      </c>
      <c r="DJ245" s="207"/>
      <c r="DK245" s="194"/>
      <c r="DL245" s="198" cm="1">
        <f t="array" ref="DL245">IFERROR(MATCH(TRUE,INDEX($B$14:$B$117&gt;=DK245,0),0),"")</f>
        <v>1</v>
      </c>
      <c r="DM245" s="194">
        <f t="shared" ca="1" si="250"/>
        <v>1.3963799927016407E-2</v>
      </c>
      <c r="DP245" s="194">
        <f t="shared" si="251"/>
        <v>0</v>
      </c>
      <c r="DQ245" s="19" t="e">
        <f ca="1"/>
        <v>#N/A</v>
      </c>
      <c r="DR245" s="208" t="e">
        <f t="shared" ca="1" si="252"/>
        <v>#N/A</v>
      </c>
      <c r="DS245" s="207"/>
      <c r="DT245" s="194"/>
      <c r="DU245" s="198" cm="1">
        <f t="array" ref="DU245">IFERROR(MATCH(TRUE,INDEX($B$14:$B$117&gt;=DT245,0),0),"")</f>
        <v>1</v>
      </c>
      <c r="DV245" s="194">
        <f t="shared" ca="1" si="253"/>
        <v>1.3963799927016407E-2</v>
      </c>
      <c r="DY245" s="194">
        <f t="shared" si="254"/>
        <v>0</v>
      </c>
      <c r="DZ245" s="19" t="e">
        <f ca="1"/>
        <v>#N/A</v>
      </c>
      <c r="EA245" s="208" t="e">
        <f t="shared" ca="1" si="255"/>
        <v>#N/A</v>
      </c>
      <c r="EB245" s="207"/>
      <c r="EC245" s="194"/>
      <c r="ED245" s="198" cm="1">
        <f t="array" ref="ED245">IFERROR(MATCH(TRUE,INDEX($B$14:$B$117&gt;=EC245,0),0),"")</f>
        <v>1</v>
      </c>
      <c r="EE245" s="194">
        <f t="shared" ca="1" si="256"/>
        <v>1.3963799927016407E-2</v>
      </c>
      <c r="EH245" s="194">
        <f t="shared" si="257"/>
        <v>0</v>
      </c>
      <c r="EI245" s="19" t="e">
        <f ca="1"/>
        <v>#N/A</v>
      </c>
      <c r="EJ245" s="208" t="e">
        <f t="shared" ca="1" si="258"/>
        <v>#N/A</v>
      </c>
      <c r="EK245" s="207"/>
      <c r="EL245" s="194"/>
      <c r="EM245" s="198" cm="1">
        <f t="array" ref="EM245">IFERROR(MATCH(TRUE,INDEX($B$14:$B$117&gt;=EL245,0),0),"")</f>
        <v>1</v>
      </c>
      <c r="EN245" s="194">
        <f t="shared" ca="1" si="259"/>
        <v>1.3963799927016407E-2</v>
      </c>
      <c r="EQ245" s="194">
        <f t="shared" si="260"/>
        <v>0</v>
      </c>
      <c r="ER245" s="19" t="e">
        <f ca="1"/>
        <v>#N/A</v>
      </c>
      <c r="ES245" s="208" t="e">
        <f t="shared" ca="1" si="261"/>
        <v>#N/A</v>
      </c>
      <c r="ET245" s="207"/>
      <c r="EU245" s="194"/>
      <c r="EV245" s="198" cm="1">
        <f t="array" ref="EV245">IFERROR(MATCH(TRUE,INDEX($B$14:$B$117&gt;=EU245,0),0),"")</f>
        <v>1</v>
      </c>
      <c r="EW245" s="194">
        <f t="shared" ca="1" si="262"/>
        <v>1.3963799927016407E-2</v>
      </c>
      <c r="EZ245" s="194">
        <f t="shared" si="263"/>
        <v>0</v>
      </c>
      <c r="FA245" s="19" t="e">
        <f ca="1"/>
        <v>#N/A</v>
      </c>
      <c r="FB245" s="208" t="e">
        <f t="shared" ca="1" si="264"/>
        <v>#N/A</v>
      </c>
      <c r="FC245" s="207"/>
      <c r="FD245" s="194"/>
      <c r="FE245" s="198" cm="1">
        <f t="array" ref="FE245">IFERROR(MATCH(TRUE,INDEX($B$14:$B$117&gt;=FD245,0),0),"")</f>
        <v>1</v>
      </c>
      <c r="FF245" s="194">
        <f t="shared" ca="1" si="265"/>
        <v>1.3963799927016407E-2</v>
      </c>
      <c r="FI245" s="194">
        <f t="shared" si="266"/>
        <v>0</v>
      </c>
      <c r="FJ245" s="19" t="e">
        <f ca="1"/>
        <v>#N/A</v>
      </c>
      <c r="FK245" s="208" t="e">
        <f t="shared" ca="1" si="267"/>
        <v>#N/A</v>
      </c>
      <c r="FL245" s="207"/>
      <c r="FM245" s="194"/>
      <c r="FN245" s="198" cm="1">
        <f t="array" ref="FN245">IFERROR(MATCH(TRUE,INDEX($B$14:$B$117&gt;=FM245,0),0),"")</f>
        <v>1</v>
      </c>
      <c r="FO245" s="194">
        <f t="shared" ca="1" si="268"/>
        <v>1.3963799927016407E-2</v>
      </c>
      <c r="FR245" s="194">
        <f t="shared" si="269"/>
        <v>0</v>
      </c>
      <c r="FS245" s="19" t="e">
        <f ca="1"/>
        <v>#N/A</v>
      </c>
      <c r="FT245" s="208" t="e">
        <f t="shared" ca="1" si="270"/>
        <v>#N/A</v>
      </c>
      <c r="FU245" s="207"/>
      <c r="FV245" s="194"/>
      <c r="FW245" s="198" cm="1">
        <f t="array" ref="FW245">IFERROR(MATCH(TRUE,INDEX($B$14:$B$117&gt;=FV245,0),0),"")</f>
        <v>1</v>
      </c>
      <c r="FX245" s="194">
        <f t="shared" ca="1" si="271"/>
        <v>1.3963799927016407E-2</v>
      </c>
      <c r="GA245" s="194">
        <f t="shared" si="272"/>
        <v>0</v>
      </c>
      <c r="GB245" s="19" t="e">
        <f ca="1"/>
        <v>#N/A</v>
      </c>
      <c r="GC245" s="208" t="e">
        <f t="shared" ca="1" si="273"/>
        <v>#N/A</v>
      </c>
    </row>
    <row r="246" spans="6:185" x14ac:dyDescent="0.2">
      <c r="F246" s="207"/>
      <c r="G246" s="194"/>
      <c r="H246" s="198" cm="1">
        <f t="array" ref="H246">IFERROR(MATCH(TRUE,INDEX($B$14:$B$117&gt;=G246,0),0),"")</f>
        <v>1</v>
      </c>
      <c r="I246" s="194">
        <f t="shared" ca="1" si="218"/>
        <v>1.3963799927016407E-2</v>
      </c>
      <c r="L246" s="194">
        <f t="shared" si="274"/>
        <v>0</v>
      </c>
      <c r="M246" s="19">
        <f ca="1"/>
        <v>0</v>
      </c>
      <c r="N246" s="208">
        <f t="shared" ca="1" si="275"/>
        <v>0</v>
      </c>
      <c r="O246" s="207"/>
      <c r="P246" s="194"/>
      <c r="Q246" s="198" cm="1">
        <f t="array" ref="Q246">IFERROR(MATCH(TRUE,INDEX($B$14:$B$117&gt;=P246,0),0),"")</f>
        <v>1</v>
      </c>
      <c r="R246" s="194">
        <f t="shared" ca="1" si="219"/>
        <v>1.3963799927016407E-2</v>
      </c>
      <c r="U246" s="194">
        <f t="shared" si="276"/>
        <v>0</v>
      </c>
      <c r="V246" s="19">
        <f ca="1"/>
        <v>0</v>
      </c>
      <c r="W246" s="208">
        <f t="shared" ca="1" si="277"/>
        <v>0</v>
      </c>
      <c r="X246" s="207"/>
      <c r="Y246" s="194"/>
      <c r="Z246" s="198" cm="1">
        <f t="array" ref="Z246">IFERROR(MATCH(TRUE,INDEX($B$14:$B$117&gt;=Y246,0),0),"")</f>
        <v>1</v>
      </c>
      <c r="AA246" s="194">
        <f t="shared" ca="1" si="220"/>
        <v>1.3963799927016407E-2</v>
      </c>
      <c r="AD246" s="194">
        <f t="shared" si="221"/>
        <v>0</v>
      </c>
      <c r="AE246" s="19">
        <f ca="1"/>
        <v>0</v>
      </c>
      <c r="AF246" s="208">
        <f t="shared" ca="1" si="222"/>
        <v>0</v>
      </c>
      <c r="AG246" s="207"/>
      <c r="AH246" s="194"/>
      <c r="AI246" s="198" cm="1">
        <f t="array" ref="AI246">IFERROR(MATCH(TRUE,INDEX($B$14:$B$117&gt;=AH246,0),0),"")</f>
        <v>1</v>
      </c>
      <c r="AJ246" s="194">
        <f t="shared" ca="1" si="223"/>
        <v>1.3963799927016407E-2</v>
      </c>
      <c r="AM246" s="194">
        <f t="shared" si="224"/>
        <v>0</v>
      </c>
      <c r="AN246" s="19">
        <f ca="1"/>
        <v>0</v>
      </c>
      <c r="AO246" s="208">
        <f t="shared" ca="1" si="225"/>
        <v>0</v>
      </c>
      <c r="AP246" s="207"/>
      <c r="AQ246" s="194"/>
      <c r="AR246" s="198" cm="1">
        <f t="array" ref="AR246">IFERROR(MATCH(TRUE,INDEX($B$14:$B$117&gt;=AQ246,0),0),"")</f>
        <v>1</v>
      </c>
      <c r="AS246" s="194">
        <f t="shared" ca="1" si="226"/>
        <v>1.3963799927016407E-2</v>
      </c>
      <c r="AV246" s="194">
        <f t="shared" si="227"/>
        <v>0</v>
      </c>
      <c r="AW246" s="19">
        <f ca="1"/>
        <v>0</v>
      </c>
      <c r="AX246" s="208">
        <f t="shared" ca="1" si="228"/>
        <v>0</v>
      </c>
      <c r="AY246" s="207"/>
      <c r="AZ246" s="194"/>
      <c r="BA246" s="198" cm="1">
        <f t="array" ref="BA246">IFERROR(MATCH(TRUE,INDEX($B$14:$B$117&gt;=AZ246,0),0),"")</f>
        <v>1</v>
      </c>
      <c r="BB246" s="194">
        <f t="shared" ca="1" si="229"/>
        <v>1.3963799927016407E-2</v>
      </c>
      <c r="BE246" s="194">
        <f t="shared" si="230"/>
        <v>0</v>
      </c>
      <c r="BF246" s="19">
        <f ca="1"/>
        <v>0</v>
      </c>
      <c r="BG246" s="208">
        <f t="shared" ca="1" si="231"/>
        <v>0</v>
      </c>
      <c r="BH246" s="207"/>
      <c r="BI246" s="194"/>
      <c r="BJ246" s="198" cm="1">
        <f t="array" ref="BJ246">IFERROR(MATCH(TRUE,INDEX($B$14:$B$117&gt;=BI246,0),0),"")</f>
        <v>1</v>
      </c>
      <c r="BK246" s="194">
        <f t="shared" ca="1" si="232"/>
        <v>1.3963799927016407E-2</v>
      </c>
      <c r="BN246" s="194">
        <f t="shared" si="233"/>
        <v>0</v>
      </c>
      <c r="BO246" s="19">
        <f ca="1"/>
        <v>0</v>
      </c>
      <c r="BP246" s="208">
        <f t="shared" ca="1" si="234"/>
        <v>0</v>
      </c>
      <c r="BQ246" s="207"/>
      <c r="BR246" s="194"/>
      <c r="BS246" s="198" cm="1">
        <f t="array" ref="BS246">IFERROR(MATCH(TRUE,INDEX($B$14:$B$117&gt;=BR246,0),0),"")</f>
        <v>1</v>
      </c>
      <c r="BT246" s="194">
        <f t="shared" ca="1" si="235"/>
        <v>1.3963799927016407E-2</v>
      </c>
      <c r="BW246" s="194">
        <f t="shared" si="236"/>
        <v>0</v>
      </c>
      <c r="BX246" s="19">
        <f ca="1"/>
        <v>0</v>
      </c>
      <c r="BY246" s="208">
        <f t="shared" ca="1" si="237"/>
        <v>0</v>
      </c>
      <c r="BZ246" s="207"/>
      <c r="CA246" s="194"/>
      <c r="CB246" s="198" cm="1">
        <f t="array" ref="CB246">IFERROR(MATCH(TRUE,INDEX($B$14:$B$117&gt;=CA246,0),0),"")</f>
        <v>1</v>
      </c>
      <c r="CC246" s="194">
        <f t="shared" ca="1" si="238"/>
        <v>1.3963799927016407E-2</v>
      </c>
      <c r="CF246" s="194">
        <f t="shared" si="239"/>
        <v>0</v>
      </c>
      <c r="CG246" s="19">
        <f ca="1"/>
        <v>0</v>
      </c>
      <c r="CH246" s="208">
        <f t="shared" ca="1" si="240"/>
        <v>0</v>
      </c>
      <c r="CI246" s="207"/>
      <c r="CJ246" s="194"/>
      <c r="CK246" s="198" cm="1">
        <f t="array" ref="CK246">IFERROR(MATCH(TRUE,INDEX($B$14:$B$117&gt;=CJ246,0),0),"")</f>
        <v>1</v>
      </c>
      <c r="CL246" s="194">
        <f t="shared" ca="1" si="241"/>
        <v>1.3963799927016407E-2</v>
      </c>
      <c r="CO246" s="194">
        <f t="shared" si="242"/>
        <v>0</v>
      </c>
      <c r="CP246" s="19">
        <f ca="1"/>
        <v>0</v>
      </c>
      <c r="CQ246" s="208">
        <f t="shared" ca="1" si="243"/>
        <v>0</v>
      </c>
      <c r="CR246" s="207"/>
      <c r="CS246" s="194"/>
      <c r="CT246" s="198" cm="1">
        <f t="array" ref="CT246">IFERROR(MATCH(TRUE,INDEX($B$14:$B$117&gt;=CS246,0),0),"")</f>
        <v>1</v>
      </c>
      <c r="CU246" s="194">
        <f t="shared" ca="1" si="244"/>
        <v>1.3963799927016407E-2</v>
      </c>
      <c r="CX246" s="194">
        <f t="shared" si="245"/>
        <v>0</v>
      </c>
      <c r="CY246" s="19" t="e">
        <f ca="1"/>
        <v>#N/A</v>
      </c>
      <c r="CZ246" s="208" t="e">
        <f t="shared" ca="1" si="246"/>
        <v>#N/A</v>
      </c>
      <c r="DA246" s="207"/>
      <c r="DB246" s="194"/>
      <c r="DC246" s="198" cm="1">
        <f t="array" ref="DC246">IFERROR(MATCH(TRUE,INDEX($B$14:$B$117&gt;=DB246,0),0),"")</f>
        <v>1</v>
      </c>
      <c r="DD246" s="194">
        <f t="shared" ca="1" si="247"/>
        <v>1.3963799927016407E-2</v>
      </c>
      <c r="DG246" s="194">
        <f t="shared" si="248"/>
        <v>0</v>
      </c>
      <c r="DH246" s="19" t="e">
        <f ca="1"/>
        <v>#N/A</v>
      </c>
      <c r="DI246" s="208" t="e">
        <f t="shared" ca="1" si="249"/>
        <v>#N/A</v>
      </c>
      <c r="DJ246" s="207"/>
      <c r="DK246" s="194"/>
      <c r="DL246" s="198" cm="1">
        <f t="array" ref="DL246">IFERROR(MATCH(TRUE,INDEX($B$14:$B$117&gt;=DK246,0),0),"")</f>
        <v>1</v>
      </c>
      <c r="DM246" s="194">
        <f t="shared" ca="1" si="250"/>
        <v>1.3963799927016407E-2</v>
      </c>
      <c r="DP246" s="194">
        <f t="shared" si="251"/>
        <v>0</v>
      </c>
      <c r="DQ246" s="19" t="e">
        <f ca="1"/>
        <v>#N/A</v>
      </c>
      <c r="DR246" s="208" t="e">
        <f t="shared" ca="1" si="252"/>
        <v>#N/A</v>
      </c>
      <c r="DS246" s="207"/>
      <c r="DT246" s="194"/>
      <c r="DU246" s="198" cm="1">
        <f t="array" ref="DU246">IFERROR(MATCH(TRUE,INDEX($B$14:$B$117&gt;=DT246,0),0),"")</f>
        <v>1</v>
      </c>
      <c r="DV246" s="194">
        <f t="shared" ca="1" si="253"/>
        <v>1.3963799927016407E-2</v>
      </c>
      <c r="DY246" s="194">
        <f t="shared" si="254"/>
        <v>0</v>
      </c>
      <c r="DZ246" s="19" t="e">
        <f ca="1"/>
        <v>#N/A</v>
      </c>
      <c r="EA246" s="208" t="e">
        <f t="shared" ca="1" si="255"/>
        <v>#N/A</v>
      </c>
      <c r="EB246" s="207"/>
      <c r="EC246" s="194"/>
      <c r="ED246" s="198" cm="1">
        <f t="array" ref="ED246">IFERROR(MATCH(TRUE,INDEX($B$14:$B$117&gt;=EC246,0),0),"")</f>
        <v>1</v>
      </c>
      <c r="EE246" s="194">
        <f t="shared" ca="1" si="256"/>
        <v>1.3963799927016407E-2</v>
      </c>
      <c r="EH246" s="194">
        <f t="shared" si="257"/>
        <v>0</v>
      </c>
      <c r="EI246" s="19" t="e">
        <f ca="1"/>
        <v>#N/A</v>
      </c>
      <c r="EJ246" s="208" t="e">
        <f t="shared" ca="1" si="258"/>
        <v>#N/A</v>
      </c>
      <c r="EK246" s="207"/>
      <c r="EL246" s="194"/>
      <c r="EM246" s="198" cm="1">
        <f t="array" ref="EM246">IFERROR(MATCH(TRUE,INDEX($B$14:$B$117&gt;=EL246,0),0),"")</f>
        <v>1</v>
      </c>
      <c r="EN246" s="194">
        <f t="shared" ca="1" si="259"/>
        <v>1.3963799927016407E-2</v>
      </c>
      <c r="EQ246" s="194">
        <f t="shared" si="260"/>
        <v>0</v>
      </c>
      <c r="ER246" s="19" t="e">
        <f ca="1"/>
        <v>#N/A</v>
      </c>
      <c r="ES246" s="208" t="e">
        <f t="shared" ca="1" si="261"/>
        <v>#N/A</v>
      </c>
      <c r="ET246" s="207"/>
      <c r="EU246" s="194"/>
      <c r="EV246" s="198" cm="1">
        <f t="array" ref="EV246">IFERROR(MATCH(TRUE,INDEX($B$14:$B$117&gt;=EU246,0),0),"")</f>
        <v>1</v>
      </c>
      <c r="EW246" s="194">
        <f t="shared" ca="1" si="262"/>
        <v>1.3963799927016407E-2</v>
      </c>
      <c r="EZ246" s="194">
        <f t="shared" si="263"/>
        <v>0</v>
      </c>
      <c r="FA246" s="19" t="e">
        <f ca="1"/>
        <v>#N/A</v>
      </c>
      <c r="FB246" s="208" t="e">
        <f t="shared" ca="1" si="264"/>
        <v>#N/A</v>
      </c>
      <c r="FC246" s="207"/>
      <c r="FD246" s="194"/>
      <c r="FE246" s="198" cm="1">
        <f t="array" ref="FE246">IFERROR(MATCH(TRUE,INDEX($B$14:$B$117&gt;=FD246,0),0),"")</f>
        <v>1</v>
      </c>
      <c r="FF246" s="194">
        <f t="shared" ca="1" si="265"/>
        <v>1.3963799927016407E-2</v>
      </c>
      <c r="FI246" s="194">
        <f t="shared" si="266"/>
        <v>0</v>
      </c>
      <c r="FJ246" s="19" t="e">
        <f ca="1"/>
        <v>#N/A</v>
      </c>
      <c r="FK246" s="208" t="e">
        <f t="shared" ca="1" si="267"/>
        <v>#N/A</v>
      </c>
      <c r="FL246" s="207"/>
      <c r="FM246" s="194"/>
      <c r="FN246" s="198" cm="1">
        <f t="array" ref="FN246">IFERROR(MATCH(TRUE,INDEX($B$14:$B$117&gt;=FM246,0),0),"")</f>
        <v>1</v>
      </c>
      <c r="FO246" s="194">
        <f t="shared" ca="1" si="268"/>
        <v>1.3963799927016407E-2</v>
      </c>
      <c r="FR246" s="194">
        <f t="shared" si="269"/>
        <v>0</v>
      </c>
      <c r="FS246" s="19" t="e">
        <f ca="1"/>
        <v>#N/A</v>
      </c>
      <c r="FT246" s="208" t="e">
        <f t="shared" ca="1" si="270"/>
        <v>#N/A</v>
      </c>
      <c r="FU246" s="207"/>
      <c r="FV246" s="194"/>
      <c r="FW246" s="198" cm="1">
        <f t="array" ref="FW246">IFERROR(MATCH(TRUE,INDEX($B$14:$B$117&gt;=FV246,0),0),"")</f>
        <v>1</v>
      </c>
      <c r="FX246" s="194">
        <f t="shared" ca="1" si="271"/>
        <v>1.3963799927016407E-2</v>
      </c>
      <c r="GA246" s="194">
        <f t="shared" si="272"/>
        <v>0</v>
      </c>
      <c r="GB246" s="19" t="e">
        <f ca="1"/>
        <v>#N/A</v>
      </c>
      <c r="GC246" s="208" t="e">
        <f t="shared" ca="1" si="273"/>
        <v>#N/A</v>
      </c>
    </row>
    <row r="247" spans="6:185" x14ac:dyDescent="0.2">
      <c r="F247" s="207"/>
      <c r="G247" s="194"/>
      <c r="H247" s="198" cm="1">
        <f t="array" ref="H247">IFERROR(MATCH(TRUE,INDEX($B$14:$B$117&gt;=G247,0),0),"")</f>
        <v>1</v>
      </c>
      <c r="I247" s="194">
        <f t="shared" ca="1" si="218"/>
        <v>1.3963799927016407E-2</v>
      </c>
      <c r="L247" s="194">
        <f t="shared" si="274"/>
        <v>0</v>
      </c>
      <c r="M247" s="19">
        <f ca="1"/>
        <v>0</v>
      </c>
      <c r="N247" s="208">
        <f t="shared" ca="1" si="275"/>
        <v>0</v>
      </c>
      <c r="O247" s="207"/>
      <c r="P247" s="194"/>
      <c r="Q247" s="198" cm="1">
        <f t="array" ref="Q247">IFERROR(MATCH(TRUE,INDEX($B$14:$B$117&gt;=P247,0),0),"")</f>
        <v>1</v>
      </c>
      <c r="R247" s="194">
        <f t="shared" ca="1" si="219"/>
        <v>1.3963799927016407E-2</v>
      </c>
      <c r="U247" s="194">
        <f t="shared" si="276"/>
        <v>0</v>
      </c>
      <c r="V247" s="19">
        <f ca="1"/>
        <v>0</v>
      </c>
      <c r="W247" s="208">
        <f t="shared" ca="1" si="277"/>
        <v>0</v>
      </c>
      <c r="X247" s="207"/>
      <c r="Y247" s="194"/>
      <c r="Z247" s="198" cm="1">
        <f t="array" ref="Z247">IFERROR(MATCH(TRUE,INDEX($B$14:$B$117&gt;=Y247,0),0),"")</f>
        <v>1</v>
      </c>
      <c r="AA247" s="194">
        <f t="shared" ca="1" si="220"/>
        <v>1.3963799927016407E-2</v>
      </c>
      <c r="AD247" s="194">
        <f t="shared" si="221"/>
        <v>0</v>
      </c>
      <c r="AE247" s="19">
        <f ca="1"/>
        <v>0</v>
      </c>
      <c r="AF247" s="208">
        <f t="shared" ca="1" si="222"/>
        <v>0</v>
      </c>
      <c r="AG247" s="207"/>
      <c r="AH247" s="194"/>
      <c r="AI247" s="198" cm="1">
        <f t="array" ref="AI247">IFERROR(MATCH(TRUE,INDEX($B$14:$B$117&gt;=AH247,0),0),"")</f>
        <v>1</v>
      </c>
      <c r="AJ247" s="194">
        <f t="shared" ca="1" si="223"/>
        <v>1.3963799927016407E-2</v>
      </c>
      <c r="AM247" s="194">
        <f t="shared" si="224"/>
        <v>0</v>
      </c>
      <c r="AN247" s="19">
        <f ca="1"/>
        <v>0</v>
      </c>
      <c r="AO247" s="208">
        <f t="shared" ca="1" si="225"/>
        <v>0</v>
      </c>
      <c r="AP247" s="207"/>
      <c r="AQ247" s="194"/>
      <c r="AR247" s="198" cm="1">
        <f t="array" ref="AR247">IFERROR(MATCH(TRUE,INDEX($B$14:$B$117&gt;=AQ247,0),0),"")</f>
        <v>1</v>
      </c>
      <c r="AS247" s="194">
        <f t="shared" ca="1" si="226"/>
        <v>1.3963799927016407E-2</v>
      </c>
      <c r="AV247" s="194">
        <f t="shared" si="227"/>
        <v>0</v>
      </c>
      <c r="AW247" s="19">
        <f ca="1"/>
        <v>0</v>
      </c>
      <c r="AX247" s="208">
        <f t="shared" ca="1" si="228"/>
        <v>0</v>
      </c>
      <c r="AY247" s="207"/>
      <c r="AZ247" s="194"/>
      <c r="BA247" s="198" cm="1">
        <f t="array" ref="BA247">IFERROR(MATCH(TRUE,INDEX($B$14:$B$117&gt;=AZ247,0),0),"")</f>
        <v>1</v>
      </c>
      <c r="BB247" s="194">
        <f t="shared" ca="1" si="229"/>
        <v>1.3963799927016407E-2</v>
      </c>
      <c r="BE247" s="194">
        <f t="shared" si="230"/>
        <v>0</v>
      </c>
      <c r="BF247" s="19">
        <f ca="1"/>
        <v>0</v>
      </c>
      <c r="BG247" s="208">
        <f t="shared" ca="1" si="231"/>
        <v>0</v>
      </c>
      <c r="BH247" s="207"/>
      <c r="BI247" s="194"/>
      <c r="BJ247" s="198" cm="1">
        <f t="array" ref="BJ247">IFERROR(MATCH(TRUE,INDEX($B$14:$B$117&gt;=BI247,0),0),"")</f>
        <v>1</v>
      </c>
      <c r="BK247" s="194">
        <f t="shared" ca="1" si="232"/>
        <v>1.3963799927016407E-2</v>
      </c>
      <c r="BN247" s="194">
        <f t="shared" si="233"/>
        <v>0</v>
      </c>
      <c r="BO247" s="19">
        <f ca="1"/>
        <v>0</v>
      </c>
      <c r="BP247" s="208">
        <f t="shared" ca="1" si="234"/>
        <v>0</v>
      </c>
      <c r="BQ247" s="207"/>
      <c r="BR247" s="194"/>
      <c r="BS247" s="198" cm="1">
        <f t="array" ref="BS247">IFERROR(MATCH(TRUE,INDEX($B$14:$B$117&gt;=BR247,0),0),"")</f>
        <v>1</v>
      </c>
      <c r="BT247" s="194">
        <f t="shared" ca="1" si="235"/>
        <v>1.3963799927016407E-2</v>
      </c>
      <c r="BW247" s="194">
        <f t="shared" si="236"/>
        <v>0</v>
      </c>
      <c r="BX247" s="19">
        <f ca="1"/>
        <v>0</v>
      </c>
      <c r="BY247" s="208">
        <f t="shared" ca="1" si="237"/>
        <v>0</v>
      </c>
      <c r="BZ247" s="207"/>
      <c r="CA247" s="194"/>
      <c r="CB247" s="198" cm="1">
        <f t="array" ref="CB247">IFERROR(MATCH(TRUE,INDEX($B$14:$B$117&gt;=CA247,0),0),"")</f>
        <v>1</v>
      </c>
      <c r="CC247" s="194">
        <f t="shared" ca="1" si="238"/>
        <v>1.3963799927016407E-2</v>
      </c>
      <c r="CF247" s="194">
        <f t="shared" si="239"/>
        <v>0</v>
      </c>
      <c r="CG247" s="19">
        <f ca="1"/>
        <v>0</v>
      </c>
      <c r="CH247" s="208">
        <f t="shared" ca="1" si="240"/>
        <v>0</v>
      </c>
      <c r="CI247" s="207"/>
      <c r="CJ247" s="194"/>
      <c r="CK247" s="198" cm="1">
        <f t="array" ref="CK247">IFERROR(MATCH(TRUE,INDEX($B$14:$B$117&gt;=CJ247,0),0),"")</f>
        <v>1</v>
      </c>
      <c r="CL247" s="194">
        <f t="shared" ca="1" si="241"/>
        <v>1.3963799927016407E-2</v>
      </c>
      <c r="CO247" s="194">
        <f t="shared" si="242"/>
        <v>0</v>
      </c>
      <c r="CP247" s="19">
        <f ca="1"/>
        <v>0</v>
      </c>
      <c r="CQ247" s="208">
        <f t="shared" ca="1" si="243"/>
        <v>0</v>
      </c>
      <c r="CR247" s="207"/>
      <c r="CS247" s="194"/>
      <c r="CT247" s="198" cm="1">
        <f t="array" ref="CT247">IFERROR(MATCH(TRUE,INDEX($B$14:$B$117&gt;=CS247,0),0),"")</f>
        <v>1</v>
      </c>
      <c r="CU247" s="194">
        <f t="shared" ca="1" si="244"/>
        <v>1.3963799927016407E-2</v>
      </c>
      <c r="CX247" s="194">
        <f t="shared" si="245"/>
        <v>0</v>
      </c>
      <c r="CY247" s="19" t="e">
        <f ca="1"/>
        <v>#N/A</v>
      </c>
      <c r="CZ247" s="208" t="e">
        <f t="shared" ca="1" si="246"/>
        <v>#N/A</v>
      </c>
      <c r="DA247" s="207"/>
      <c r="DB247" s="194"/>
      <c r="DC247" s="198" cm="1">
        <f t="array" ref="DC247">IFERROR(MATCH(TRUE,INDEX($B$14:$B$117&gt;=DB247,0),0),"")</f>
        <v>1</v>
      </c>
      <c r="DD247" s="194">
        <f t="shared" ca="1" si="247"/>
        <v>1.3963799927016407E-2</v>
      </c>
      <c r="DG247" s="194">
        <f t="shared" si="248"/>
        <v>0</v>
      </c>
      <c r="DH247" s="19" t="e">
        <f ca="1"/>
        <v>#N/A</v>
      </c>
      <c r="DI247" s="208" t="e">
        <f t="shared" ca="1" si="249"/>
        <v>#N/A</v>
      </c>
      <c r="DJ247" s="207"/>
      <c r="DK247" s="194"/>
      <c r="DL247" s="198" cm="1">
        <f t="array" ref="DL247">IFERROR(MATCH(TRUE,INDEX($B$14:$B$117&gt;=DK247,0),0),"")</f>
        <v>1</v>
      </c>
      <c r="DM247" s="194">
        <f t="shared" ca="1" si="250"/>
        <v>1.3963799927016407E-2</v>
      </c>
      <c r="DP247" s="194">
        <f t="shared" si="251"/>
        <v>0</v>
      </c>
      <c r="DQ247" s="19" t="e">
        <f ca="1"/>
        <v>#N/A</v>
      </c>
      <c r="DR247" s="208" t="e">
        <f t="shared" ca="1" si="252"/>
        <v>#N/A</v>
      </c>
      <c r="DS247" s="207"/>
      <c r="DT247" s="194"/>
      <c r="DU247" s="198" cm="1">
        <f t="array" ref="DU247">IFERROR(MATCH(TRUE,INDEX($B$14:$B$117&gt;=DT247,0),0),"")</f>
        <v>1</v>
      </c>
      <c r="DV247" s="194">
        <f t="shared" ca="1" si="253"/>
        <v>1.3963799927016407E-2</v>
      </c>
      <c r="DY247" s="194">
        <f t="shared" si="254"/>
        <v>0</v>
      </c>
      <c r="DZ247" s="19" t="e">
        <f ca="1"/>
        <v>#N/A</v>
      </c>
      <c r="EA247" s="208" t="e">
        <f t="shared" ca="1" si="255"/>
        <v>#N/A</v>
      </c>
      <c r="EB247" s="207"/>
      <c r="EC247" s="194"/>
      <c r="ED247" s="198" cm="1">
        <f t="array" ref="ED247">IFERROR(MATCH(TRUE,INDEX($B$14:$B$117&gt;=EC247,0),0),"")</f>
        <v>1</v>
      </c>
      <c r="EE247" s="194">
        <f t="shared" ca="1" si="256"/>
        <v>1.3963799927016407E-2</v>
      </c>
      <c r="EH247" s="194">
        <f t="shared" si="257"/>
        <v>0</v>
      </c>
      <c r="EI247" s="19" t="e">
        <f ca="1"/>
        <v>#N/A</v>
      </c>
      <c r="EJ247" s="208" t="e">
        <f t="shared" ca="1" si="258"/>
        <v>#N/A</v>
      </c>
      <c r="EK247" s="207"/>
      <c r="EL247" s="194"/>
      <c r="EM247" s="198" cm="1">
        <f t="array" ref="EM247">IFERROR(MATCH(TRUE,INDEX($B$14:$B$117&gt;=EL247,0),0),"")</f>
        <v>1</v>
      </c>
      <c r="EN247" s="194">
        <f t="shared" ca="1" si="259"/>
        <v>1.3963799927016407E-2</v>
      </c>
      <c r="EQ247" s="194">
        <f t="shared" si="260"/>
        <v>0</v>
      </c>
      <c r="ER247" s="19" t="e">
        <f ca="1"/>
        <v>#N/A</v>
      </c>
      <c r="ES247" s="208" t="e">
        <f t="shared" ca="1" si="261"/>
        <v>#N/A</v>
      </c>
      <c r="ET247" s="207"/>
      <c r="EU247" s="194"/>
      <c r="EV247" s="198" cm="1">
        <f t="array" ref="EV247">IFERROR(MATCH(TRUE,INDEX($B$14:$B$117&gt;=EU247,0),0),"")</f>
        <v>1</v>
      </c>
      <c r="EW247" s="194">
        <f t="shared" ca="1" si="262"/>
        <v>1.3963799927016407E-2</v>
      </c>
      <c r="EZ247" s="194">
        <f t="shared" si="263"/>
        <v>0</v>
      </c>
      <c r="FA247" s="19" t="e">
        <f ca="1"/>
        <v>#N/A</v>
      </c>
      <c r="FB247" s="208" t="e">
        <f t="shared" ca="1" si="264"/>
        <v>#N/A</v>
      </c>
      <c r="FC247" s="207"/>
      <c r="FD247" s="194"/>
      <c r="FE247" s="198" cm="1">
        <f t="array" ref="FE247">IFERROR(MATCH(TRUE,INDEX($B$14:$B$117&gt;=FD247,0),0),"")</f>
        <v>1</v>
      </c>
      <c r="FF247" s="194">
        <f t="shared" ca="1" si="265"/>
        <v>1.3963799927016407E-2</v>
      </c>
      <c r="FI247" s="194">
        <f t="shared" si="266"/>
        <v>0</v>
      </c>
      <c r="FJ247" s="19" t="e">
        <f ca="1"/>
        <v>#N/A</v>
      </c>
      <c r="FK247" s="208" t="e">
        <f t="shared" ca="1" si="267"/>
        <v>#N/A</v>
      </c>
      <c r="FL247" s="207"/>
      <c r="FM247" s="194"/>
      <c r="FN247" s="198" cm="1">
        <f t="array" ref="FN247">IFERROR(MATCH(TRUE,INDEX($B$14:$B$117&gt;=FM247,0),0),"")</f>
        <v>1</v>
      </c>
      <c r="FO247" s="194">
        <f t="shared" ca="1" si="268"/>
        <v>1.3963799927016407E-2</v>
      </c>
      <c r="FR247" s="194">
        <f t="shared" si="269"/>
        <v>0</v>
      </c>
      <c r="FS247" s="19" t="e">
        <f ca="1"/>
        <v>#N/A</v>
      </c>
      <c r="FT247" s="208" t="e">
        <f t="shared" ca="1" si="270"/>
        <v>#N/A</v>
      </c>
      <c r="FU247" s="207"/>
      <c r="FV247" s="194"/>
      <c r="FW247" s="198" cm="1">
        <f t="array" ref="FW247">IFERROR(MATCH(TRUE,INDEX($B$14:$B$117&gt;=FV247,0),0),"")</f>
        <v>1</v>
      </c>
      <c r="FX247" s="194">
        <f t="shared" ca="1" si="271"/>
        <v>1.3963799927016407E-2</v>
      </c>
      <c r="GA247" s="194">
        <f t="shared" si="272"/>
        <v>0</v>
      </c>
      <c r="GB247" s="19" t="e">
        <f ca="1"/>
        <v>#N/A</v>
      </c>
      <c r="GC247" s="208" t="e">
        <f t="shared" ca="1" si="273"/>
        <v>#N/A</v>
      </c>
    </row>
    <row r="248" spans="6:185" x14ac:dyDescent="0.2">
      <c r="F248" s="207"/>
      <c r="G248" s="194"/>
      <c r="H248" s="198" cm="1">
        <f t="array" ref="H248">IFERROR(MATCH(TRUE,INDEX($B$14:$B$117&gt;=G248,0),0),"")</f>
        <v>1</v>
      </c>
      <c r="I248" s="194">
        <f t="shared" ca="1" si="218"/>
        <v>1.3963799927016407E-2</v>
      </c>
      <c r="L248" s="194">
        <f t="shared" si="274"/>
        <v>0</v>
      </c>
      <c r="M248" s="19">
        <f ca="1"/>
        <v>0</v>
      </c>
      <c r="N248" s="208">
        <f t="shared" ca="1" si="275"/>
        <v>0</v>
      </c>
      <c r="O248" s="207"/>
      <c r="P248" s="194"/>
      <c r="Q248" s="198" cm="1">
        <f t="array" ref="Q248">IFERROR(MATCH(TRUE,INDEX($B$14:$B$117&gt;=P248,0),0),"")</f>
        <v>1</v>
      </c>
      <c r="R248" s="194">
        <f t="shared" ca="1" si="219"/>
        <v>1.3963799927016407E-2</v>
      </c>
      <c r="U248" s="194">
        <f t="shared" si="276"/>
        <v>0</v>
      </c>
      <c r="V248" s="19">
        <f ca="1"/>
        <v>0</v>
      </c>
      <c r="W248" s="208">
        <f t="shared" ca="1" si="277"/>
        <v>0</v>
      </c>
      <c r="X248" s="207"/>
      <c r="Y248" s="194"/>
      <c r="Z248" s="198" cm="1">
        <f t="array" ref="Z248">IFERROR(MATCH(TRUE,INDEX($B$14:$B$117&gt;=Y248,0),0),"")</f>
        <v>1</v>
      </c>
      <c r="AA248" s="194">
        <f t="shared" ca="1" si="220"/>
        <v>1.3963799927016407E-2</v>
      </c>
      <c r="AD248" s="194">
        <f t="shared" si="221"/>
        <v>0</v>
      </c>
      <c r="AE248" s="19">
        <f ca="1"/>
        <v>0</v>
      </c>
      <c r="AF248" s="208">
        <f t="shared" ca="1" si="222"/>
        <v>0</v>
      </c>
      <c r="AG248" s="207"/>
      <c r="AH248" s="194"/>
      <c r="AI248" s="198" cm="1">
        <f t="array" ref="AI248">IFERROR(MATCH(TRUE,INDEX($B$14:$B$117&gt;=AH248,0),0),"")</f>
        <v>1</v>
      </c>
      <c r="AJ248" s="194">
        <f t="shared" ca="1" si="223"/>
        <v>1.3963799927016407E-2</v>
      </c>
      <c r="AM248" s="194">
        <f t="shared" si="224"/>
        <v>0</v>
      </c>
      <c r="AN248" s="19">
        <f ca="1"/>
        <v>0</v>
      </c>
      <c r="AO248" s="208">
        <f t="shared" ca="1" si="225"/>
        <v>0</v>
      </c>
      <c r="AP248" s="207"/>
      <c r="AQ248" s="194"/>
      <c r="AR248" s="198" cm="1">
        <f t="array" ref="AR248">IFERROR(MATCH(TRUE,INDEX($B$14:$B$117&gt;=AQ248,0),0),"")</f>
        <v>1</v>
      </c>
      <c r="AS248" s="194">
        <f t="shared" ca="1" si="226"/>
        <v>1.3963799927016407E-2</v>
      </c>
      <c r="AV248" s="194">
        <f t="shared" si="227"/>
        <v>0</v>
      </c>
      <c r="AW248" s="19">
        <f ca="1"/>
        <v>0</v>
      </c>
      <c r="AX248" s="208">
        <f t="shared" ca="1" si="228"/>
        <v>0</v>
      </c>
      <c r="AY248" s="207"/>
      <c r="AZ248" s="194"/>
      <c r="BA248" s="198" cm="1">
        <f t="array" ref="BA248">IFERROR(MATCH(TRUE,INDEX($B$14:$B$117&gt;=AZ248,0),0),"")</f>
        <v>1</v>
      </c>
      <c r="BB248" s="194">
        <f t="shared" ca="1" si="229"/>
        <v>1.3963799927016407E-2</v>
      </c>
      <c r="BE248" s="194">
        <f t="shared" si="230"/>
        <v>0</v>
      </c>
      <c r="BF248" s="19">
        <f ca="1"/>
        <v>0</v>
      </c>
      <c r="BG248" s="208">
        <f t="shared" ca="1" si="231"/>
        <v>0</v>
      </c>
      <c r="BH248" s="207"/>
      <c r="BI248" s="194"/>
      <c r="BJ248" s="198" cm="1">
        <f t="array" ref="BJ248">IFERROR(MATCH(TRUE,INDEX($B$14:$B$117&gt;=BI248,0),0),"")</f>
        <v>1</v>
      </c>
      <c r="BK248" s="194">
        <f t="shared" ca="1" si="232"/>
        <v>1.3963799927016407E-2</v>
      </c>
      <c r="BN248" s="194">
        <f t="shared" si="233"/>
        <v>0</v>
      </c>
      <c r="BO248" s="19">
        <f ca="1"/>
        <v>0</v>
      </c>
      <c r="BP248" s="208">
        <f t="shared" ca="1" si="234"/>
        <v>0</v>
      </c>
      <c r="BQ248" s="207"/>
      <c r="BR248" s="194"/>
      <c r="BS248" s="198" cm="1">
        <f t="array" ref="BS248">IFERROR(MATCH(TRUE,INDEX($B$14:$B$117&gt;=BR248,0),0),"")</f>
        <v>1</v>
      </c>
      <c r="BT248" s="194">
        <f t="shared" ca="1" si="235"/>
        <v>1.3963799927016407E-2</v>
      </c>
      <c r="BW248" s="194">
        <f t="shared" si="236"/>
        <v>0</v>
      </c>
      <c r="BX248" s="19">
        <f ca="1"/>
        <v>0</v>
      </c>
      <c r="BY248" s="208">
        <f t="shared" ca="1" si="237"/>
        <v>0</v>
      </c>
      <c r="BZ248" s="207"/>
      <c r="CA248" s="194"/>
      <c r="CB248" s="198" cm="1">
        <f t="array" ref="CB248">IFERROR(MATCH(TRUE,INDEX($B$14:$B$117&gt;=CA248,0),0),"")</f>
        <v>1</v>
      </c>
      <c r="CC248" s="194">
        <f t="shared" ca="1" si="238"/>
        <v>1.3963799927016407E-2</v>
      </c>
      <c r="CF248" s="194">
        <f t="shared" si="239"/>
        <v>0</v>
      </c>
      <c r="CG248" s="19">
        <f ca="1"/>
        <v>0</v>
      </c>
      <c r="CH248" s="208">
        <f t="shared" ca="1" si="240"/>
        <v>0</v>
      </c>
      <c r="CI248" s="207"/>
      <c r="CJ248" s="194"/>
      <c r="CK248" s="198" cm="1">
        <f t="array" ref="CK248">IFERROR(MATCH(TRUE,INDEX($B$14:$B$117&gt;=CJ248,0),0),"")</f>
        <v>1</v>
      </c>
      <c r="CL248" s="194">
        <f t="shared" ca="1" si="241"/>
        <v>1.3963799927016407E-2</v>
      </c>
      <c r="CO248" s="194">
        <f t="shared" si="242"/>
        <v>0</v>
      </c>
      <c r="CP248" s="19">
        <f ca="1"/>
        <v>0</v>
      </c>
      <c r="CQ248" s="208">
        <f t="shared" ca="1" si="243"/>
        <v>0</v>
      </c>
      <c r="CR248" s="207"/>
      <c r="CS248" s="194"/>
      <c r="CT248" s="198" cm="1">
        <f t="array" ref="CT248">IFERROR(MATCH(TRUE,INDEX($B$14:$B$117&gt;=CS248,0),0),"")</f>
        <v>1</v>
      </c>
      <c r="CU248" s="194">
        <f t="shared" ca="1" si="244"/>
        <v>1.3963799927016407E-2</v>
      </c>
      <c r="CX248" s="194">
        <f t="shared" si="245"/>
        <v>0</v>
      </c>
      <c r="CY248" s="19" t="e">
        <f ca="1"/>
        <v>#N/A</v>
      </c>
      <c r="CZ248" s="208" t="e">
        <f t="shared" ca="1" si="246"/>
        <v>#N/A</v>
      </c>
      <c r="DA248" s="207"/>
      <c r="DB248" s="194"/>
      <c r="DC248" s="198" cm="1">
        <f t="array" ref="DC248">IFERROR(MATCH(TRUE,INDEX($B$14:$B$117&gt;=DB248,0),0),"")</f>
        <v>1</v>
      </c>
      <c r="DD248" s="194">
        <f t="shared" ca="1" si="247"/>
        <v>1.3963799927016407E-2</v>
      </c>
      <c r="DG248" s="194">
        <f t="shared" si="248"/>
        <v>0</v>
      </c>
      <c r="DH248" s="19" t="e">
        <f ca="1"/>
        <v>#N/A</v>
      </c>
      <c r="DI248" s="208" t="e">
        <f t="shared" ca="1" si="249"/>
        <v>#N/A</v>
      </c>
      <c r="DJ248" s="207"/>
      <c r="DK248" s="194"/>
      <c r="DL248" s="198" cm="1">
        <f t="array" ref="DL248">IFERROR(MATCH(TRUE,INDEX($B$14:$B$117&gt;=DK248,0),0),"")</f>
        <v>1</v>
      </c>
      <c r="DM248" s="194">
        <f t="shared" ca="1" si="250"/>
        <v>1.3963799927016407E-2</v>
      </c>
      <c r="DP248" s="194">
        <f t="shared" si="251"/>
        <v>0</v>
      </c>
      <c r="DQ248" s="19" t="e">
        <f ca="1"/>
        <v>#N/A</v>
      </c>
      <c r="DR248" s="208" t="e">
        <f t="shared" ca="1" si="252"/>
        <v>#N/A</v>
      </c>
      <c r="DS248" s="207"/>
      <c r="DT248" s="194"/>
      <c r="DU248" s="198" cm="1">
        <f t="array" ref="DU248">IFERROR(MATCH(TRUE,INDEX($B$14:$B$117&gt;=DT248,0),0),"")</f>
        <v>1</v>
      </c>
      <c r="DV248" s="194">
        <f t="shared" ca="1" si="253"/>
        <v>1.3963799927016407E-2</v>
      </c>
      <c r="DY248" s="194">
        <f t="shared" si="254"/>
        <v>0</v>
      </c>
      <c r="DZ248" s="19" t="e">
        <f ca="1"/>
        <v>#N/A</v>
      </c>
      <c r="EA248" s="208" t="e">
        <f t="shared" ca="1" si="255"/>
        <v>#N/A</v>
      </c>
      <c r="EB248" s="207"/>
      <c r="EC248" s="194"/>
      <c r="ED248" s="198" cm="1">
        <f t="array" ref="ED248">IFERROR(MATCH(TRUE,INDEX($B$14:$B$117&gt;=EC248,0),0),"")</f>
        <v>1</v>
      </c>
      <c r="EE248" s="194">
        <f t="shared" ca="1" si="256"/>
        <v>1.3963799927016407E-2</v>
      </c>
      <c r="EH248" s="194">
        <f t="shared" si="257"/>
        <v>0</v>
      </c>
      <c r="EI248" s="19" t="e">
        <f ca="1"/>
        <v>#N/A</v>
      </c>
      <c r="EJ248" s="208" t="e">
        <f t="shared" ca="1" si="258"/>
        <v>#N/A</v>
      </c>
      <c r="EK248" s="207"/>
      <c r="EL248" s="194"/>
      <c r="EM248" s="198" cm="1">
        <f t="array" ref="EM248">IFERROR(MATCH(TRUE,INDEX($B$14:$B$117&gt;=EL248,0),0),"")</f>
        <v>1</v>
      </c>
      <c r="EN248" s="194">
        <f t="shared" ca="1" si="259"/>
        <v>1.3963799927016407E-2</v>
      </c>
      <c r="EQ248" s="194">
        <f t="shared" si="260"/>
        <v>0</v>
      </c>
      <c r="ER248" s="19" t="e">
        <f ca="1"/>
        <v>#N/A</v>
      </c>
      <c r="ES248" s="208" t="e">
        <f t="shared" ca="1" si="261"/>
        <v>#N/A</v>
      </c>
      <c r="ET248" s="207"/>
      <c r="EU248" s="194"/>
      <c r="EV248" s="198" cm="1">
        <f t="array" ref="EV248">IFERROR(MATCH(TRUE,INDEX($B$14:$B$117&gt;=EU248,0),0),"")</f>
        <v>1</v>
      </c>
      <c r="EW248" s="194">
        <f t="shared" ca="1" si="262"/>
        <v>1.3963799927016407E-2</v>
      </c>
      <c r="EZ248" s="194">
        <f t="shared" si="263"/>
        <v>0</v>
      </c>
      <c r="FA248" s="19" t="e">
        <f ca="1"/>
        <v>#N/A</v>
      </c>
      <c r="FB248" s="208" t="e">
        <f t="shared" ca="1" si="264"/>
        <v>#N/A</v>
      </c>
      <c r="FC248" s="207"/>
      <c r="FD248" s="194"/>
      <c r="FE248" s="198" cm="1">
        <f t="array" ref="FE248">IFERROR(MATCH(TRUE,INDEX($B$14:$B$117&gt;=FD248,0),0),"")</f>
        <v>1</v>
      </c>
      <c r="FF248" s="194">
        <f t="shared" ca="1" si="265"/>
        <v>1.3963799927016407E-2</v>
      </c>
      <c r="FI248" s="194">
        <f t="shared" si="266"/>
        <v>0</v>
      </c>
      <c r="FJ248" s="19" t="e">
        <f ca="1"/>
        <v>#N/A</v>
      </c>
      <c r="FK248" s="208" t="e">
        <f t="shared" ca="1" si="267"/>
        <v>#N/A</v>
      </c>
      <c r="FL248" s="207"/>
      <c r="FM248" s="194"/>
      <c r="FN248" s="198" cm="1">
        <f t="array" ref="FN248">IFERROR(MATCH(TRUE,INDEX($B$14:$B$117&gt;=FM248,0),0),"")</f>
        <v>1</v>
      </c>
      <c r="FO248" s="194">
        <f t="shared" ca="1" si="268"/>
        <v>1.3963799927016407E-2</v>
      </c>
      <c r="FR248" s="194">
        <f t="shared" si="269"/>
        <v>0</v>
      </c>
      <c r="FS248" s="19" t="e">
        <f ca="1"/>
        <v>#N/A</v>
      </c>
      <c r="FT248" s="208" t="e">
        <f t="shared" ca="1" si="270"/>
        <v>#N/A</v>
      </c>
      <c r="FU248" s="207"/>
      <c r="FV248" s="194"/>
      <c r="FW248" s="198" cm="1">
        <f t="array" ref="FW248">IFERROR(MATCH(TRUE,INDEX($B$14:$B$117&gt;=FV248,0),0),"")</f>
        <v>1</v>
      </c>
      <c r="FX248" s="194">
        <f t="shared" ca="1" si="271"/>
        <v>1.3963799927016407E-2</v>
      </c>
      <c r="GA248" s="194">
        <f t="shared" si="272"/>
        <v>0</v>
      </c>
      <c r="GB248" s="19" t="e">
        <f ca="1"/>
        <v>#N/A</v>
      </c>
      <c r="GC248" s="208" t="e">
        <f t="shared" ca="1" si="273"/>
        <v>#N/A</v>
      </c>
    </row>
    <row r="249" spans="6:185" x14ac:dyDescent="0.2">
      <c r="F249" s="207"/>
      <c r="G249" s="194"/>
      <c r="H249" s="198" cm="1">
        <f t="array" ref="H249">IFERROR(MATCH(TRUE,INDEX($B$14:$B$117&gt;=G249,0),0),"")</f>
        <v>1</v>
      </c>
      <c r="I249" s="194">
        <f t="shared" ca="1" si="218"/>
        <v>1.3963799927016407E-2</v>
      </c>
      <c r="L249" s="194">
        <f t="shared" si="274"/>
        <v>0</v>
      </c>
      <c r="M249" s="19">
        <f ca="1"/>
        <v>0</v>
      </c>
      <c r="N249" s="208">
        <f t="shared" ca="1" si="275"/>
        <v>0</v>
      </c>
      <c r="O249" s="207"/>
      <c r="P249" s="194"/>
      <c r="Q249" s="198" cm="1">
        <f t="array" ref="Q249">IFERROR(MATCH(TRUE,INDEX($B$14:$B$117&gt;=P249,0),0),"")</f>
        <v>1</v>
      </c>
      <c r="R249" s="194">
        <f t="shared" ca="1" si="219"/>
        <v>1.3963799927016407E-2</v>
      </c>
      <c r="U249" s="194">
        <f t="shared" si="276"/>
        <v>0</v>
      </c>
      <c r="V249" s="19">
        <f ca="1"/>
        <v>0</v>
      </c>
      <c r="W249" s="208">
        <f t="shared" ca="1" si="277"/>
        <v>0</v>
      </c>
      <c r="X249" s="207"/>
      <c r="Y249" s="194"/>
      <c r="Z249" s="198" cm="1">
        <f t="array" ref="Z249">IFERROR(MATCH(TRUE,INDEX($B$14:$B$117&gt;=Y249,0),0),"")</f>
        <v>1</v>
      </c>
      <c r="AA249" s="194">
        <f t="shared" ca="1" si="220"/>
        <v>1.3963799927016407E-2</v>
      </c>
      <c r="AD249" s="194">
        <f t="shared" si="221"/>
        <v>0</v>
      </c>
      <c r="AE249" s="19">
        <f ca="1"/>
        <v>0</v>
      </c>
      <c r="AF249" s="208">
        <f t="shared" ca="1" si="222"/>
        <v>0</v>
      </c>
      <c r="AG249" s="207"/>
      <c r="AH249" s="194"/>
      <c r="AI249" s="198" cm="1">
        <f t="array" ref="AI249">IFERROR(MATCH(TRUE,INDEX($B$14:$B$117&gt;=AH249,0),0),"")</f>
        <v>1</v>
      </c>
      <c r="AJ249" s="194">
        <f t="shared" ca="1" si="223"/>
        <v>1.3963799927016407E-2</v>
      </c>
      <c r="AM249" s="194">
        <f t="shared" si="224"/>
        <v>0</v>
      </c>
      <c r="AN249" s="19">
        <f ca="1"/>
        <v>0</v>
      </c>
      <c r="AO249" s="208">
        <f t="shared" ca="1" si="225"/>
        <v>0</v>
      </c>
      <c r="AP249" s="207"/>
      <c r="AQ249" s="194"/>
      <c r="AR249" s="198" cm="1">
        <f t="array" ref="AR249">IFERROR(MATCH(TRUE,INDEX($B$14:$B$117&gt;=AQ249,0),0),"")</f>
        <v>1</v>
      </c>
      <c r="AS249" s="194">
        <f t="shared" ca="1" si="226"/>
        <v>1.3963799927016407E-2</v>
      </c>
      <c r="AV249" s="194">
        <f t="shared" si="227"/>
        <v>0</v>
      </c>
      <c r="AW249" s="19">
        <f ca="1"/>
        <v>0</v>
      </c>
      <c r="AX249" s="208">
        <f t="shared" ca="1" si="228"/>
        <v>0</v>
      </c>
      <c r="AY249" s="207"/>
      <c r="AZ249" s="194"/>
      <c r="BA249" s="198" cm="1">
        <f t="array" ref="BA249">IFERROR(MATCH(TRUE,INDEX($B$14:$B$117&gt;=AZ249,0),0),"")</f>
        <v>1</v>
      </c>
      <c r="BB249" s="194">
        <f t="shared" ca="1" si="229"/>
        <v>1.3963799927016407E-2</v>
      </c>
      <c r="BE249" s="194">
        <f t="shared" si="230"/>
        <v>0</v>
      </c>
      <c r="BF249" s="19">
        <f ca="1"/>
        <v>0</v>
      </c>
      <c r="BG249" s="208">
        <f t="shared" ca="1" si="231"/>
        <v>0</v>
      </c>
      <c r="BH249" s="207"/>
      <c r="BI249" s="194"/>
      <c r="BJ249" s="198" cm="1">
        <f t="array" ref="BJ249">IFERROR(MATCH(TRUE,INDEX($B$14:$B$117&gt;=BI249,0),0),"")</f>
        <v>1</v>
      </c>
      <c r="BK249" s="194">
        <f t="shared" ca="1" si="232"/>
        <v>1.3963799927016407E-2</v>
      </c>
      <c r="BN249" s="194">
        <f t="shared" si="233"/>
        <v>0</v>
      </c>
      <c r="BO249" s="19">
        <f ca="1"/>
        <v>0</v>
      </c>
      <c r="BP249" s="208">
        <f t="shared" ca="1" si="234"/>
        <v>0</v>
      </c>
      <c r="BQ249" s="207"/>
      <c r="BR249" s="194"/>
      <c r="BS249" s="198" cm="1">
        <f t="array" ref="BS249">IFERROR(MATCH(TRUE,INDEX($B$14:$B$117&gt;=BR249,0),0),"")</f>
        <v>1</v>
      </c>
      <c r="BT249" s="194">
        <f t="shared" ca="1" si="235"/>
        <v>1.3963799927016407E-2</v>
      </c>
      <c r="BW249" s="194">
        <f t="shared" si="236"/>
        <v>0</v>
      </c>
      <c r="BX249" s="19">
        <f ca="1"/>
        <v>0</v>
      </c>
      <c r="BY249" s="208">
        <f t="shared" ca="1" si="237"/>
        <v>0</v>
      </c>
      <c r="BZ249" s="207"/>
      <c r="CA249" s="194"/>
      <c r="CB249" s="198" cm="1">
        <f t="array" ref="CB249">IFERROR(MATCH(TRUE,INDEX($B$14:$B$117&gt;=CA249,0),0),"")</f>
        <v>1</v>
      </c>
      <c r="CC249" s="194">
        <f t="shared" ca="1" si="238"/>
        <v>1.3963799927016407E-2</v>
      </c>
      <c r="CF249" s="194">
        <f t="shared" si="239"/>
        <v>0</v>
      </c>
      <c r="CG249" s="19">
        <f ca="1"/>
        <v>0</v>
      </c>
      <c r="CH249" s="208">
        <f t="shared" ca="1" si="240"/>
        <v>0</v>
      </c>
      <c r="CI249" s="207"/>
      <c r="CJ249" s="194"/>
      <c r="CK249" s="198" cm="1">
        <f t="array" ref="CK249">IFERROR(MATCH(TRUE,INDEX($B$14:$B$117&gt;=CJ249,0),0),"")</f>
        <v>1</v>
      </c>
      <c r="CL249" s="194">
        <f t="shared" ca="1" si="241"/>
        <v>1.3963799927016407E-2</v>
      </c>
      <c r="CO249" s="194">
        <f t="shared" si="242"/>
        <v>0</v>
      </c>
      <c r="CP249" s="19">
        <f ca="1"/>
        <v>0</v>
      </c>
      <c r="CQ249" s="208">
        <f t="shared" ca="1" si="243"/>
        <v>0</v>
      </c>
      <c r="CR249" s="207"/>
      <c r="CS249" s="194"/>
      <c r="CT249" s="198" cm="1">
        <f t="array" ref="CT249">IFERROR(MATCH(TRUE,INDEX($B$14:$B$117&gt;=CS249,0),0),"")</f>
        <v>1</v>
      </c>
      <c r="CU249" s="194">
        <f t="shared" ca="1" si="244"/>
        <v>1.3963799927016407E-2</v>
      </c>
      <c r="CX249" s="194">
        <f t="shared" si="245"/>
        <v>0</v>
      </c>
      <c r="CY249" s="19" t="e">
        <f ca="1"/>
        <v>#N/A</v>
      </c>
      <c r="CZ249" s="208" t="e">
        <f t="shared" ca="1" si="246"/>
        <v>#N/A</v>
      </c>
      <c r="DA249" s="207"/>
      <c r="DB249" s="194"/>
      <c r="DC249" s="198" cm="1">
        <f t="array" ref="DC249">IFERROR(MATCH(TRUE,INDEX($B$14:$B$117&gt;=DB249,0),0),"")</f>
        <v>1</v>
      </c>
      <c r="DD249" s="194">
        <f t="shared" ca="1" si="247"/>
        <v>1.3963799927016407E-2</v>
      </c>
      <c r="DG249" s="194">
        <f t="shared" si="248"/>
        <v>0</v>
      </c>
      <c r="DH249" s="19" t="e">
        <f ca="1"/>
        <v>#N/A</v>
      </c>
      <c r="DI249" s="208" t="e">
        <f t="shared" ca="1" si="249"/>
        <v>#N/A</v>
      </c>
      <c r="DJ249" s="207"/>
      <c r="DK249" s="194"/>
      <c r="DL249" s="198" cm="1">
        <f t="array" ref="DL249">IFERROR(MATCH(TRUE,INDEX($B$14:$B$117&gt;=DK249,0),0),"")</f>
        <v>1</v>
      </c>
      <c r="DM249" s="194">
        <f t="shared" ca="1" si="250"/>
        <v>1.3963799927016407E-2</v>
      </c>
      <c r="DP249" s="194">
        <f t="shared" si="251"/>
        <v>0</v>
      </c>
      <c r="DQ249" s="19" t="e">
        <f ca="1"/>
        <v>#N/A</v>
      </c>
      <c r="DR249" s="208" t="e">
        <f t="shared" ca="1" si="252"/>
        <v>#N/A</v>
      </c>
      <c r="DS249" s="207"/>
      <c r="DT249" s="194"/>
      <c r="DU249" s="198" cm="1">
        <f t="array" ref="DU249">IFERROR(MATCH(TRUE,INDEX($B$14:$B$117&gt;=DT249,0),0),"")</f>
        <v>1</v>
      </c>
      <c r="DV249" s="194">
        <f t="shared" ca="1" si="253"/>
        <v>1.3963799927016407E-2</v>
      </c>
      <c r="DY249" s="194">
        <f t="shared" si="254"/>
        <v>0</v>
      </c>
      <c r="DZ249" s="19" t="e">
        <f ca="1"/>
        <v>#N/A</v>
      </c>
      <c r="EA249" s="208" t="e">
        <f t="shared" ca="1" si="255"/>
        <v>#N/A</v>
      </c>
      <c r="EB249" s="207"/>
      <c r="EC249" s="194"/>
      <c r="ED249" s="198" cm="1">
        <f t="array" ref="ED249">IFERROR(MATCH(TRUE,INDEX($B$14:$B$117&gt;=EC249,0),0),"")</f>
        <v>1</v>
      </c>
      <c r="EE249" s="194">
        <f t="shared" ca="1" si="256"/>
        <v>1.3963799927016407E-2</v>
      </c>
      <c r="EH249" s="194">
        <f t="shared" si="257"/>
        <v>0</v>
      </c>
      <c r="EI249" s="19" t="e">
        <f ca="1"/>
        <v>#N/A</v>
      </c>
      <c r="EJ249" s="208" t="e">
        <f t="shared" ca="1" si="258"/>
        <v>#N/A</v>
      </c>
      <c r="EK249" s="207"/>
      <c r="EL249" s="194"/>
      <c r="EM249" s="198" cm="1">
        <f t="array" ref="EM249">IFERROR(MATCH(TRUE,INDEX($B$14:$B$117&gt;=EL249,0),0),"")</f>
        <v>1</v>
      </c>
      <c r="EN249" s="194">
        <f t="shared" ca="1" si="259"/>
        <v>1.3963799927016407E-2</v>
      </c>
      <c r="EQ249" s="194">
        <f t="shared" si="260"/>
        <v>0</v>
      </c>
      <c r="ER249" s="19" t="e">
        <f ca="1"/>
        <v>#N/A</v>
      </c>
      <c r="ES249" s="208" t="e">
        <f t="shared" ca="1" si="261"/>
        <v>#N/A</v>
      </c>
      <c r="ET249" s="207"/>
      <c r="EU249" s="194"/>
      <c r="EV249" s="198" cm="1">
        <f t="array" ref="EV249">IFERROR(MATCH(TRUE,INDEX($B$14:$B$117&gt;=EU249,0),0),"")</f>
        <v>1</v>
      </c>
      <c r="EW249" s="194">
        <f t="shared" ca="1" si="262"/>
        <v>1.3963799927016407E-2</v>
      </c>
      <c r="EZ249" s="194">
        <f t="shared" si="263"/>
        <v>0</v>
      </c>
      <c r="FA249" s="19" t="e">
        <f ca="1"/>
        <v>#N/A</v>
      </c>
      <c r="FB249" s="208" t="e">
        <f t="shared" ca="1" si="264"/>
        <v>#N/A</v>
      </c>
      <c r="FC249" s="207"/>
      <c r="FD249" s="194"/>
      <c r="FE249" s="198" cm="1">
        <f t="array" ref="FE249">IFERROR(MATCH(TRUE,INDEX($B$14:$B$117&gt;=FD249,0),0),"")</f>
        <v>1</v>
      </c>
      <c r="FF249" s="194">
        <f t="shared" ca="1" si="265"/>
        <v>1.3963799927016407E-2</v>
      </c>
      <c r="FI249" s="194">
        <f t="shared" si="266"/>
        <v>0</v>
      </c>
      <c r="FJ249" s="19" t="e">
        <f ca="1"/>
        <v>#N/A</v>
      </c>
      <c r="FK249" s="208" t="e">
        <f t="shared" ca="1" si="267"/>
        <v>#N/A</v>
      </c>
      <c r="FL249" s="207"/>
      <c r="FM249" s="194"/>
      <c r="FN249" s="198" cm="1">
        <f t="array" ref="FN249">IFERROR(MATCH(TRUE,INDEX($B$14:$B$117&gt;=FM249,0),0),"")</f>
        <v>1</v>
      </c>
      <c r="FO249" s="194">
        <f t="shared" ca="1" si="268"/>
        <v>1.3963799927016407E-2</v>
      </c>
      <c r="FR249" s="194">
        <f t="shared" si="269"/>
        <v>0</v>
      </c>
      <c r="FS249" s="19" t="e">
        <f ca="1"/>
        <v>#N/A</v>
      </c>
      <c r="FT249" s="208" t="e">
        <f t="shared" ca="1" si="270"/>
        <v>#N/A</v>
      </c>
      <c r="FU249" s="207"/>
      <c r="FV249" s="194"/>
      <c r="FW249" s="198" cm="1">
        <f t="array" ref="FW249">IFERROR(MATCH(TRUE,INDEX($B$14:$B$117&gt;=FV249,0),0),"")</f>
        <v>1</v>
      </c>
      <c r="FX249" s="194">
        <f t="shared" ca="1" si="271"/>
        <v>1.3963799927016407E-2</v>
      </c>
      <c r="GA249" s="194">
        <f t="shared" si="272"/>
        <v>0</v>
      </c>
      <c r="GB249" s="19" t="e">
        <f ca="1"/>
        <v>#N/A</v>
      </c>
      <c r="GC249" s="208" t="e">
        <f t="shared" ca="1" si="273"/>
        <v>#N/A</v>
      </c>
    </row>
    <row r="250" spans="6:185" x14ac:dyDescent="0.2">
      <c r="F250" s="207"/>
      <c r="G250" s="194"/>
      <c r="H250" s="198" cm="1">
        <f t="array" ref="H250">IFERROR(MATCH(TRUE,INDEX($B$14:$B$117&gt;=G250,0),0),"")</f>
        <v>1</v>
      </c>
      <c r="I250" s="194">
        <f t="shared" ca="1" si="218"/>
        <v>1.3963799927016407E-2</v>
      </c>
      <c r="L250" s="194">
        <f t="shared" si="274"/>
        <v>0</v>
      </c>
      <c r="M250" s="19">
        <f ca="1"/>
        <v>0</v>
      </c>
      <c r="N250" s="208">
        <f t="shared" ca="1" si="275"/>
        <v>0</v>
      </c>
      <c r="O250" s="207"/>
      <c r="P250" s="194"/>
      <c r="Q250" s="198" cm="1">
        <f t="array" ref="Q250">IFERROR(MATCH(TRUE,INDEX($B$14:$B$117&gt;=P250,0),0),"")</f>
        <v>1</v>
      </c>
      <c r="R250" s="194">
        <f t="shared" ca="1" si="219"/>
        <v>1.3963799927016407E-2</v>
      </c>
      <c r="U250" s="194">
        <f t="shared" si="276"/>
        <v>0</v>
      </c>
      <c r="V250" s="19">
        <f ca="1"/>
        <v>0</v>
      </c>
      <c r="W250" s="208">
        <f t="shared" ca="1" si="277"/>
        <v>0</v>
      </c>
      <c r="X250" s="207"/>
      <c r="Y250" s="194"/>
      <c r="Z250" s="198" cm="1">
        <f t="array" ref="Z250">IFERROR(MATCH(TRUE,INDEX($B$14:$B$117&gt;=Y250,0),0),"")</f>
        <v>1</v>
      </c>
      <c r="AA250" s="194">
        <f t="shared" ca="1" si="220"/>
        <v>1.3963799927016407E-2</v>
      </c>
      <c r="AD250" s="194">
        <f t="shared" si="221"/>
        <v>0</v>
      </c>
      <c r="AE250" s="19">
        <f ca="1"/>
        <v>0</v>
      </c>
      <c r="AF250" s="208">
        <f t="shared" ca="1" si="222"/>
        <v>0</v>
      </c>
      <c r="AG250" s="207"/>
      <c r="AH250" s="194"/>
      <c r="AI250" s="198" cm="1">
        <f t="array" ref="AI250">IFERROR(MATCH(TRUE,INDEX($B$14:$B$117&gt;=AH250,0),0),"")</f>
        <v>1</v>
      </c>
      <c r="AJ250" s="194">
        <f t="shared" ca="1" si="223"/>
        <v>1.3963799927016407E-2</v>
      </c>
      <c r="AM250" s="194">
        <f t="shared" si="224"/>
        <v>0</v>
      </c>
      <c r="AN250" s="19">
        <f ca="1"/>
        <v>0</v>
      </c>
      <c r="AO250" s="208">
        <f t="shared" ca="1" si="225"/>
        <v>0</v>
      </c>
      <c r="AP250" s="207"/>
      <c r="AQ250" s="194"/>
      <c r="AR250" s="198" cm="1">
        <f t="array" ref="AR250">IFERROR(MATCH(TRUE,INDEX($B$14:$B$117&gt;=AQ250,0),0),"")</f>
        <v>1</v>
      </c>
      <c r="AS250" s="194">
        <f t="shared" ca="1" si="226"/>
        <v>1.3963799927016407E-2</v>
      </c>
      <c r="AV250" s="194">
        <f t="shared" si="227"/>
        <v>0</v>
      </c>
      <c r="AW250" s="19">
        <f ca="1"/>
        <v>0</v>
      </c>
      <c r="AX250" s="208">
        <f t="shared" ca="1" si="228"/>
        <v>0</v>
      </c>
      <c r="AY250" s="207"/>
      <c r="AZ250" s="194"/>
      <c r="BA250" s="198" cm="1">
        <f t="array" ref="BA250">IFERROR(MATCH(TRUE,INDEX($B$14:$B$117&gt;=AZ250,0),0),"")</f>
        <v>1</v>
      </c>
      <c r="BB250" s="194">
        <f t="shared" ca="1" si="229"/>
        <v>1.3963799927016407E-2</v>
      </c>
      <c r="BE250" s="194">
        <f t="shared" si="230"/>
        <v>0</v>
      </c>
      <c r="BF250" s="19">
        <f ca="1"/>
        <v>0</v>
      </c>
      <c r="BG250" s="208">
        <f t="shared" ca="1" si="231"/>
        <v>0</v>
      </c>
      <c r="BH250" s="207"/>
      <c r="BI250" s="194"/>
      <c r="BJ250" s="198" cm="1">
        <f t="array" ref="BJ250">IFERROR(MATCH(TRUE,INDEX($B$14:$B$117&gt;=BI250,0),0),"")</f>
        <v>1</v>
      </c>
      <c r="BK250" s="194">
        <f t="shared" ca="1" si="232"/>
        <v>1.3963799927016407E-2</v>
      </c>
      <c r="BN250" s="194">
        <f t="shared" si="233"/>
        <v>0</v>
      </c>
      <c r="BO250" s="19">
        <f ca="1"/>
        <v>0</v>
      </c>
      <c r="BP250" s="208">
        <f t="shared" ca="1" si="234"/>
        <v>0</v>
      </c>
      <c r="BQ250" s="207"/>
      <c r="BR250" s="194"/>
      <c r="BS250" s="198" cm="1">
        <f t="array" ref="BS250">IFERROR(MATCH(TRUE,INDEX($B$14:$B$117&gt;=BR250,0),0),"")</f>
        <v>1</v>
      </c>
      <c r="BT250" s="194">
        <f t="shared" ca="1" si="235"/>
        <v>1.3963799927016407E-2</v>
      </c>
      <c r="BW250" s="194">
        <f t="shared" si="236"/>
        <v>0</v>
      </c>
      <c r="BX250" s="19">
        <f ca="1"/>
        <v>0</v>
      </c>
      <c r="BY250" s="208">
        <f t="shared" ca="1" si="237"/>
        <v>0</v>
      </c>
      <c r="BZ250" s="207"/>
      <c r="CA250" s="194"/>
      <c r="CB250" s="198" cm="1">
        <f t="array" ref="CB250">IFERROR(MATCH(TRUE,INDEX($B$14:$B$117&gt;=CA250,0),0),"")</f>
        <v>1</v>
      </c>
      <c r="CC250" s="194">
        <f t="shared" ca="1" si="238"/>
        <v>1.3963799927016407E-2</v>
      </c>
      <c r="CF250" s="194">
        <f t="shared" si="239"/>
        <v>0</v>
      </c>
      <c r="CG250" s="19">
        <f ca="1"/>
        <v>0</v>
      </c>
      <c r="CH250" s="208">
        <f t="shared" ca="1" si="240"/>
        <v>0</v>
      </c>
      <c r="CI250" s="207"/>
      <c r="CJ250" s="194"/>
      <c r="CK250" s="198" cm="1">
        <f t="array" ref="CK250">IFERROR(MATCH(TRUE,INDEX($B$14:$B$117&gt;=CJ250,0),0),"")</f>
        <v>1</v>
      </c>
      <c r="CL250" s="194">
        <f t="shared" ca="1" si="241"/>
        <v>1.3963799927016407E-2</v>
      </c>
      <c r="CO250" s="194">
        <f t="shared" si="242"/>
        <v>0</v>
      </c>
      <c r="CP250" s="19">
        <f ca="1"/>
        <v>0</v>
      </c>
      <c r="CQ250" s="208">
        <f t="shared" ca="1" si="243"/>
        <v>0</v>
      </c>
      <c r="CR250" s="207"/>
      <c r="CS250" s="194"/>
      <c r="CT250" s="198" cm="1">
        <f t="array" ref="CT250">IFERROR(MATCH(TRUE,INDEX($B$14:$B$117&gt;=CS250,0),0),"")</f>
        <v>1</v>
      </c>
      <c r="CU250" s="194">
        <f t="shared" ca="1" si="244"/>
        <v>1.3963799927016407E-2</v>
      </c>
      <c r="CX250" s="194">
        <f t="shared" si="245"/>
        <v>0</v>
      </c>
      <c r="CY250" s="19" t="e">
        <f ca="1"/>
        <v>#N/A</v>
      </c>
      <c r="CZ250" s="208" t="e">
        <f t="shared" ca="1" si="246"/>
        <v>#N/A</v>
      </c>
      <c r="DA250" s="207"/>
      <c r="DB250" s="194"/>
      <c r="DC250" s="198" cm="1">
        <f t="array" ref="DC250">IFERROR(MATCH(TRUE,INDEX($B$14:$B$117&gt;=DB250,0),0),"")</f>
        <v>1</v>
      </c>
      <c r="DD250" s="194">
        <f t="shared" ca="1" si="247"/>
        <v>1.3963799927016407E-2</v>
      </c>
      <c r="DG250" s="194">
        <f t="shared" si="248"/>
        <v>0</v>
      </c>
      <c r="DH250" s="19" t="e">
        <f ca="1"/>
        <v>#N/A</v>
      </c>
      <c r="DI250" s="208" t="e">
        <f t="shared" ca="1" si="249"/>
        <v>#N/A</v>
      </c>
      <c r="DJ250" s="207"/>
      <c r="DK250" s="194"/>
      <c r="DL250" s="198" cm="1">
        <f t="array" ref="DL250">IFERROR(MATCH(TRUE,INDEX($B$14:$B$117&gt;=DK250,0),0),"")</f>
        <v>1</v>
      </c>
      <c r="DM250" s="194">
        <f t="shared" ca="1" si="250"/>
        <v>1.3963799927016407E-2</v>
      </c>
      <c r="DP250" s="194">
        <f t="shared" si="251"/>
        <v>0</v>
      </c>
      <c r="DQ250" s="19" t="e">
        <f ca="1"/>
        <v>#N/A</v>
      </c>
      <c r="DR250" s="208" t="e">
        <f t="shared" ca="1" si="252"/>
        <v>#N/A</v>
      </c>
      <c r="DS250" s="207"/>
      <c r="DT250" s="194"/>
      <c r="DU250" s="198" cm="1">
        <f t="array" ref="DU250">IFERROR(MATCH(TRUE,INDEX($B$14:$B$117&gt;=DT250,0),0),"")</f>
        <v>1</v>
      </c>
      <c r="DV250" s="194">
        <f t="shared" ca="1" si="253"/>
        <v>1.3963799927016407E-2</v>
      </c>
      <c r="DY250" s="194">
        <f t="shared" si="254"/>
        <v>0</v>
      </c>
      <c r="DZ250" s="19" t="e">
        <f ca="1"/>
        <v>#N/A</v>
      </c>
      <c r="EA250" s="208" t="e">
        <f t="shared" ca="1" si="255"/>
        <v>#N/A</v>
      </c>
      <c r="EB250" s="207"/>
      <c r="EC250" s="194"/>
      <c r="ED250" s="198" cm="1">
        <f t="array" ref="ED250">IFERROR(MATCH(TRUE,INDEX($B$14:$B$117&gt;=EC250,0),0),"")</f>
        <v>1</v>
      </c>
      <c r="EE250" s="194">
        <f t="shared" ca="1" si="256"/>
        <v>1.3963799927016407E-2</v>
      </c>
      <c r="EH250" s="194">
        <f t="shared" si="257"/>
        <v>0</v>
      </c>
      <c r="EI250" s="19" t="e">
        <f ca="1"/>
        <v>#N/A</v>
      </c>
      <c r="EJ250" s="208" t="e">
        <f t="shared" ca="1" si="258"/>
        <v>#N/A</v>
      </c>
      <c r="EK250" s="207"/>
      <c r="EL250" s="194"/>
      <c r="EM250" s="198" cm="1">
        <f t="array" ref="EM250">IFERROR(MATCH(TRUE,INDEX($B$14:$B$117&gt;=EL250,0),0),"")</f>
        <v>1</v>
      </c>
      <c r="EN250" s="194">
        <f t="shared" ca="1" si="259"/>
        <v>1.3963799927016407E-2</v>
      </c>
      <c r="EQ250" s="194">
        <f t="shared" si="260"/>
        <v>0</v>
      </c>
      <c r="ER250" s="19" t="e">
        <f ca="1"/>
        <v>#N/A</v>
      </c>
      <c r="ES250" s="208" t="e">
        <f t="shared" ca="1" si="261"/>
        <v>#N/A</v>
      </c>
      <c r="ET250" s="207"/>
      <c r="EU250" s="194"/>
      <c r="EV250" s="198" cm="1">
        <f t="array" ref="EV250">IFERROR(MATCH(TRUE,INDEX($B$14:$B$117&gt;=EU250,0),0),"")</f>
        <v>1</v>
      </c>
      <c r="EW250" s="194">
        <f t="shared" ca="1" si="262"/>
        <v>1.3963799927016407E-2</v>
      </c>
      <c r="EZ250" s="194">
        <f t="shared" si="263"/>
        <v>0</v>
      </c>
      <c r="FA250" s="19" t="e">
        <f ca="1"/>
        <v>#N/A</v>
      </c>
      <c r="FB250" s="208" t="e">
        <f t="shared" ca="1" si="264"/>
        <v>#N/A</v>
      </c>
      <c r="FC250" s="207"/>
      <c r="FD250" s="194"/>
      <c r="FE250" s="198" cm="1">
        <f t="array" ref="FE250">IFERROR(MATCH(TRUE,INDEX($B$14:$B$117&gt;=FD250,0),0),"")</f>
        <v>1</v>
      </c>
      <c r="FF250" s="194">
        <f t="shared" ca="1" si="265"/>
        <v>1.3963799927016407E-2</v>
      </c>
      <c r="FI250" s="194">
        <f t="shared" si="266"/>
        <v>0</v>
      </c>
      <c r="FJ250" s="19" t="e">
        <f ca="1"/>
        <v>#N/A</v>
      </c>
      <c r="FK250" s="208" t="e">
        <f t="shared" ca="1" si="267"/>
        <v>#N/A</v>
      </c>
      <c r="FL250" s="207"/>
      <c r="FM250" s="194"/>
      <c r="FN250" s="198" cm="1">
        <f t="array" ref="FN250">IFERROR(MATCH(TRUE,INDEX($B$14:$B$117&gt;=FM250,0),0),"")</f>
        <v>1</v>
      </c>
      <c r="FO250" s="194">
        <f t="shared" ca="1" si="268"/>
        <v>1.3963799927016407E-2</v>
      </c>
      <c r="FR250" s="194">
        <f t="shared" si="269"/>
        <v>0</v>
      </c>
      <c r="FS250" s="19" t="e">
        <f ca="1"/>
        <v>#N/A</v>
      </c>
      <c r="FT250" s="208" t="e">
        <f t="shared" ca="1" si="270"/>
        <v>#N/A</v>
      </c>
      <c r="FU250" s="207"/>
      <c r="FV250" s="194"/>
      <c r="FW250" s="198" cm="1">
        <f t="array" ref="FW250">IFERROR(MATCH(TRUE,INDEX($B$14:$B$117&gt;=FV250,0),0),"")</f>
        <v>1</v>
      </c>
      <c r="FX250" s="194">
        <f t="shared" ca="1" si="271"/>
        <v>1.3963799927016407E-2</v>
      </c>
      <c r="GA250" s="194">
        <f t="shared" si="272"/>
        <v>0</v>
      </c>
      <c r="GB250" s="19" t="e">
        <f ca="1"/>
        <v>#N/A</v>
      </c>
      <c r="GC250" s="208" t="e">
        <f t="shared" ca="1" si="273"/>
        <v>#N/A</v>
      </c>
    </row>
    <row r="251" spans="6:185" x14ac:dyDescent="0.2">
      <c r="F251" s="207"/>
      <c r="G251" s="194"/>
      <c r="H251" s="198" cm="1">
        <f t="array" ref="H251">IFERROR(MATCH(TRUE,INDEX($B$14:$B$117&gt;=G251,0),0),"")</f>
        <v>1</v>
      </c>
      <c r="I251" s="194">
        <f t="shared" ca="1" si="218"/>
        <v>1.3963799927016407E-2</v>
      </c>
      <c r="L251" s="194">
        <f t="shared" si="274"/>
        <v>0</v>
      </c>
      <c r="M251" s="19">
        <f ca="1"/>
        <v>0</v>
      </c>
      <c r="N251" s="208">
        <f t="shared" ca="1" si="275"/>
        <v>0</v>
      </c>
      <c r="O251" s="207"/>
      <c r="P251" s="194"/>
      <c r="Q251" s="198" cm="1">
        <f t="array" ref="Q251">IFERROR(MATCH(TRUE,INDEX($B$14:$B$117&gt;=P251,0),0),"")</f>
        <v>1</v>
      </c>
      <c r="R251" s="194">
        <f t="shared" ca="1" si="219"/>
        <v>1.3963799927016407E-2</v>
      </c>
      <c r="U251" s="194">
        <f t="shared" si="276"/>
        <v>0</v>
      </c>
      <c r="V251" s="19">
        <f ca="1"/>
        <v>0</v>
      </c>
      <c r="W251" s="208">
        <f t="shared" ca="1" si="277"/>
        <v>0</v>
      </c>
      <c r="X251" s="207"/>
      <c r="Y251" s="194"/>
      <c r="Z251" s="198" cm="1">
        <f t="array" ref="Z251">IFERROR(MATCH(TRUE,INDEX($B$14:$B$117&gt;=Y251,0),0),"")</f>
        <v>1</v>
      </c>
      <c r="AA251" s="194">
        <f t="shared" ca="1" si="220"/>
        <v>1.3963799927016407E-2</v>
      </c>
      <c r="AD251" s="194">
        <f t="shared" si="221"/>
        <v>0</v>
      </c>
      <c r="AE251" s="19">
        <f ca="1"/>
        <v>0</v>
      </c>
      <c r="AF251" s="208">
        <f t="shared" ca="1" si="222"/>
        <v>0</v>
      </c>
      <c r="AG251" s="207"/>
      <c r="AH251" s="194"/>
      <c r="AI251" s="198" cm="1">
        <f t="array" ref="AI251">IFERROR(MATCH(TRUE,INDEX($B$14:$B$117&gt;=AH251,0),0),"")</f>
        <v>1</v>
      </c>
      <c r="AJ251" s="194">
        <f t="shared" ca="1" si="223"/>
        <v>1.3963799927016407E-2</v>
      </c>
      <c r="AM251" s="194">
        <f t="shared" si="224"/>
        <v>0</v>
      </c>
      <c r="AN251" s="19">
        <f ca="1"/>
        <v>0</v>
      </c>
      <c r="AO251" s="208">
        <f t="shared" ca="1" si="225"/>
        <v>0</v>
      </c>
      <c r="AP251" s="207"/>
      <c r="AQ251" s="194"/>
      <c r="AR251" s="198" cm="1">
        <f t="array" ref="AR251">IFERROR(MATCH(TRUE,INDEX($B$14:$B$117&gt;=AQ251,0),0),"")</f>
        <v>1</v>
      </c>
      <c r="AS251" s="194">
        <f t="shared" ca="1" si="226"/>
        <v>1.3963799927016407E-2</v>
      </c>
      <c r="AV251" s="194">
        <f t="shared" si="227"/>
        <v>0</v>
      </c>
      <c r="AW251" s="19">
        <f ca="1"/>
        <v>0</v>
      </c>
      <c r="AX251" s="208">
        <f t="shared" ca="1" si="228"/>
        <v>0</v>
      </c>
      <c r="AY251" s="207"/>
      <c r="AZ251" s="194"/>
      <c r="BA251" s="198" cm="1">
        <f t="array" ref="BA251">IFERROR(MATCH(TRUE,INDEX($B$14:$B$117&gt;=AZ251,0),0),"")</f>
        <v>1</v>
      </c>
      <c r="BB251" s="194">
        <f t="shared" ca="1" si="229"/>
        <v>1.3963799927016407E-2</v>
      </c>
      <c r="BE251" s="194">
        <f t="shared" si="230"/>
        <v>0</v>
      </c>
      <c r="BF251" s="19">
        <f ca="1"/>
        <v>0</v>
      </c>
      <c r="BG251" s="208">
        <f t="shared" ca="1" si="231"/>
        <v>0</v>
      </c>
      <c r="BH251" s="207"/>
      <c r="BI251" s="194"/>
      <c r="BJ251" s="198" cm="1">
        <f t="array" ref="BJ251">IFERROR(MATCH(TRUE,INDEX($B$14:$B$117&gt;=BI251,0),0),"")</f>
        <v>1</v>
      </c>
      <c r="BK251" s="194">
        <f t="shared" ca="1" si="232"/>
        <v>1.3963799927016407E-2</v>
      </c>
      <c r="BN251" s="194">
        <f t="shared" si="233"/>
        <v>0</v>
      </c>
      <c r="BO251" s="19">
        <f ca="1"/>
        <v>0</v>
      </c>
      <c r="BP251" s="208">
        <f t="shared" ca="1" si="234"/>
        <v>0</v>
      </c>
      <c r="BQ251" s="207"/>
      <c r="BR251" s="194"/>
      <c r="BS251" s="198" cm="1">
        <f t="array" ref="BS251">IFERROR(MATCH(TRUE,INDEX($B$14:$B$117&gt;=BR251,0),0),"")</f>
        <v>1</v>
      </c>
      <c r="BT251" s="194">
        <f t="shared" ca="1" si="235"/>
        <v>1.3963799927016407E-2</v>
      </c>
      <c r="BW251" s="194">
        <f t="shared" si="236"/>
        <v>0</v>
      </c>
      <c r="BX251" s="19">
        <f ca="1"/>
        <v>0</v>
      </c>
      <c r="BY251" s="208">
        <f t="shared" ca="1" si="237"/>
        <v>0</v>
      </c>
      <c r="BZ251" s="207"/>
      <c r="CA251" s="194"/>
      <c r="CB251" s="198" cm="1">
        <f t="array" ref="CB251">IFERROR(MATCH(TRUE,INDEX($B$14:$B$117&gt;=CA251,0),0),"")</f>
        <v>1</v>
      </c>
      <c r="CC251" s="194">
        <f t="shared" ca="1" si="238"/>
        <v>1.3963799927016407E-2</v>
      </c>
      <c r="CF251" s="194">
        <f t="shared" si="239"/>
        <v>0</v>
      </c>
      <c r="CG251" s="19">
        <f ca="1"/>
        <v>0</v>
      </c>
      <c r="CH251" s="208">
        <f t="shared" ca="1" si="240"/>
        <v>0</v>
      </c>
      <c r="CI251" s="207"/>
      <c r="CJ251" s="194"/>
      <c r="CK251" s="198" cm="1">
        <f t="array" ref="CK251">IFERROR(MATCH(TRUE,INDEX($B$14:$B$117&gt;=CJ251,0),0),"")</f>
        <v>1</v>
      </c>
      <c r="CL251" s="194">
        <f t="shared" ca="1" si="241"/>
        <v>1.3963799927016407E-2</v>
      </c>
      <c r="CO251" s="194">
        <f t="shared" si="242"/>
        <v>0</v>
      </c>
      <c r="CP251" s="19">
        <f ca="1"/>
        <v>0</v>
      </c>
      <c r="CQ251" s="208">
        <f t="shared" ca="1" si="243"/>
        <v>0</v>
      </c>
      <c r="CR251" s="207"/>
      <c r="CS251" s="194"/>
      <c r="CT251" s="198" cm="1">
        <f t="array" ref="CT251">IFERROR(MATCH(TRUE,INDEX($B$14:$B$117&gt;=CS251,0),0),"")</f>
        <v>1</v>
      </c>
      <c r="CU251" s="194">
        <f t="shared" ca="1" si="244"/>
        <v>1.3963799927016407E-2</v>
      </c>
      <c r="CX251" s="194">
        <f t="shared" si="245"/>
        <v>0</v>
      </c>
      <c r="CY251" s="19" t="e">
        <f ca="1"/>
        <v>#N/A</v>
      </c>
      <c r="CZ251" s="208" t="e">
        <f t="shared" ca="1" si="246"/>
        <v>#N/A</v>
      </c>
      <c r="DA251" s="207"/>
      <c r="DB251" s="194"/>
      <c r="DC251" s="198" cm="1">
        <f t="array" ref="DC251">IFERROR(MATCH(TRUE,INDEX($B$14:$B$117&gt;=DB251,0),0),"")</f>
        <v>1</v>
      </c>
      <c r="DD251" s="194">
        <f t="shared" ca="1" si="247"/>
        <v>1.3963799927016407E-2</v>
      </c>
      <c r="DG251" s="194">
        <f t="shared" si="248"/>
        <v>0</v>
      </c>
      <c r="DH251" s="19" t="e">
        <f ca="1"/>
        <v>#N/A</v>
      </c>
      <c r="DI251" s="208" t="e">
        <f t="shared" ca="1" si="249"/>
        <v>#N/A</v>
      </c>
      <c r="DJ251" s="207"/>
      <c r="DK251" s="194"/>
      <c r="DL251" s="198" cm="1">
        <f t="array" ref="DL251">IFERROR(MATCH(TRUE,INDEX($B$14:$B$117&gt;=DK251,0),0),"")</f>
        <v>1</v>
      </c>
      <c r="DM251" s="194">
        <f t="shared" ca="1" si="250"/>
        <v>1.3963799927016407E-2</v>
      </c>
      <c r="DP251" s="194">
        <f t="shared" si="251"/>
        <v>0</v>
      </c>
      <c r="DQ251" s="19" t="e">
        <f ca="1"/>
        <v>#N/A</v>
      </c>
      <c r="DR251" s="208" t="e">
        <f t="shared" ca="1" si="252"/>
        <v>#N/A</v>
      </c>
      <c r="DS251" s="207"/>
      <c r="DT251" s="194"/>
      <c r="DU251" s="198" cm="1">
        <f t="array" ref="DU251">IFERROR(MATCH(TRUE,INDEX($B$14:$B$117&gt;=DT251,0),0),"")</f>
        <v>1</v>
      </c>
      <c r="DV251" s="194">
        <f t="shared" ca="1" si="253"/>
        <v>1.3963799927016407E-2</v>
      </c>
      <c r="DY251" s="194">
        <f t="shared" si="254"/>
        <v>0</v>
      </c>
      <c r="DZ251" s="19" t="e">
        <f ca="1"/>
        <v>#N/A</v>
      </c>
      <c r="EA251" s="208" t="e">
        <f t="shared" ca="1" si="255"/>
        <v>#N/A</v>
      </c>
      <c r="EB251" s="207"/>
      <c r="EC251" s="194"/>
      <c r="ED251" s="198" cm="1">
        <f t="array" ref="ED251">IFERROR(MATCH(TRUE,INDEX($B$14:$B$117&gt;=EC251,0),0),"")</f>
        <v>1</v>
      </c>
      <c r="EE251" s="194">
        <f t="shared" ca="1" si="256"/>
        <v>1.3963799927016407E-2</v>
      </c>
      <c r="EH251" s="194">
        <f t="shared" si="257"/>
        <v>0</v>
      </c>
      <c r="EI251" s="19" t="e">
        <f ca="1"/>
        <v>#N/A</v>
      </c>
      <c r="EJ251" s="208" t="e">
        <f t="shared" ca="1" si="258"/>
        <v>#N/A</v>
      </c>
      <c r="EK251" s="207"/>
      <c r="EL251" s="194"/>
      <c r="EM251" s="198" cm="1">
        <f t="array" ref="EM251">IFERROR(MATCH(TRUE,INDEX($B$14:$B$117&gt;=EL251,0),0),"")</f>
        <v>1</v>
      </c>
      <c r="EN251" s="194">
        <f t="shared" ca="1" si="259"/>
        <v>1.3963799927016407E-2</v>
      </c>
      <c r="EQ251" s="194">
        <f t="shared" si="260"/>
        <v>0</v>
      </c>
      <c r="ER251" s="19" t="e">
        <f ca="1"/>
        <v>#N/A</v>
      </c>
      <c r="ES251" s="208" t="e">
        <f t="shared" ca="1" si="261"/>
        <v>#N/A</v>
      </c>
      <c r="ET251" s="207"/>
      <c r="EU251" s="194"/>
      <c r="EV251" s="198" cm="1">
        <f t="array" ref="EV251">IFERROR(MATCH(TRUE,INDEX($B$14:$B$117&gt;=EU251,0),0),"")</f>
        <v>1</v>
      </c>
      <c r="EW251" s="194">
        <f t="shared" ca="1" si="262"/>
        <v>1.3963799927016407E-2</v>
      </c>
      <c r="EZ251" s="194">
        <f t="shared" si="263"/>
        <v>0</v>
      </c>
      <c r="FA251" s="19" t="e">
        <f ca="1"/>
        <v>#N/A</v>
      </c>
      <c r="FB251" s="208" t="e">
        <f t="shared" ca="1" si="264"/>
        <v>#N/A</v>
      </c>
      <c r="FC251" s="207"/>
      <c r="FD251" s="194"/>
      <c r="FE251" s="198" cm="1">
        <f t="array" ref="FE251">IFERROR(MATCH(TRUE,INDEX($B$14:$B$117&gt;=FD251,0),0),"")</f>
        <v>1</v>
      </c>
      <c r="FF251" s="194">
        <f t="shared" ca="1" si="265"/>
        <v>1.3963799927016407E-2</v>
      </c>
      <c r="FI251" s="194">
        <f t="shared" si="266"/>
        <v>0</v>
      </c>
      <c r="FJ251" s="19" t="e">
        <f ca="1"/>
        <v>#N/A</v>
      </c>
      <c r="FK251" s="208" t="e">
        <f t="shared" ca="1" si="267"/>
        <v>#N/A</v>
      </c>
      <c r="FL251" s="207"/>
      <c r="FM251" s="194"/>
      <c r="FN251" s="198" cm="1">
        <f t="array" ref="FN251">IFERROR(MATCH(TRUE,INDEX($B$14:$B$117&gt;=FM251,0),0),"")</f>
        <v>1</v>
      </c>
      <c r="FO251" s="194">
        <f t="shared" ca="1" si="268"/>
        <v>1.3963799927016407E-2</v>
      </c>
      <c r="FR251" s="194">
        <f t="shared" si="269"/>
        <v>0</v>
      </c>
      <c r="FS251" s="19" t="e">
        <f ca="1"/>
        <v>#N/A</v>
      </c>
      <c r="FT251" s="208" t="e">
        <f t="shared" ca="1" si="270"/>
        <v>#N/A</v>
      </c>
      <c r="FU251" s="207"/>
      <c r="FV251" s="194"/>
      <c r="FW251" s="198" cm="1">
        <f t="array" ref="FW251">IFERROR(MATCH(TRUE,INDEX($B$14:$B$117&gt;=FV251,0),0),"")</f>
        <v>1</v>
      </c>
      <c r="FX251" s="194">
        <f t="shared" ca="1" si="271"/>
        <v>1.3963799927016407E-2</v>
      </c>
      <c r="GA251" s="194">
        <f t="shared" si="272"/>
        <v>0</v>
      </c>
      <c r="GB251" s="19" t="e">
        <f ca="1"/>
        <v>#N/A</v>
      </c>
      <c r="GC251" s="208" t="e">
        <f t="shared" ca="1" si="273"/>
        <v>#N/A</v>
      </c>
    </row>
    <row r="252" spans="6:185" x14ac:dyDescent="0.2">
      <c r="F252" s="207"/>
      <c r="G252" s="194"/>
      <c r="H252" s="198" cm="1">
        <f t="array" ref="H252">IFERROR(MATCH(TRUE,INDEX($B$14:$B$117&gt;=G252,0),0),"")</f>
        <v>1</v>
      </c>
      <c r="I252" s="194">
        <f t="shared" ca="1" si="218"/>
        <v>1.3963799927016407E-2</v>
      </c>
      <c r="L252" s="194">
        <f t="shared" si="274"/>
        <v>0</v>
      </c>
      <c r="M252" s="19">
        <f ca="1"/>
        <v>0</v>
      </c>
      <c r="N252" s="208">
        <f t="shared" ca="1" si="275"/>
        <v>0</v>
      </c>
      <c r="O252" s="207"/>
      <c r="P252" s="194"/>
      <c r="Q252" s="198" cm="1">
        <f t="array" ref="Q252">IFERROR(MATCH(TRUE,INDEX($B$14:$B$117&gt;=P252,0),0),"")</f>
        <v>1</v>
      </c>
      <c r="R252" s="194">
        <f t="shared" ca="1" si="219"/>
        <v>1.3963799927016407E-2</v>
      </c>
      <c r="U252" s="194">
        <f t="shared" si="276"/>
        <v>0</v>
      </c>
      <c r="V252" s="19">
        <f ca="1"/>
        <v>0</v>
      </c>
      <c r="W252" s="208">
        <f t="shared" ca="1" si="277"/>
        <v>0</v>
      </c>
      <c r="X252" s="207"/>
      <c r="Y252" s="194"/>
      <c r="Z252" s="198" cm="1">
        <f t="array" ref="Z252">IFERROR(MATCH(TRUE,INDEX($B$14:$B$117&gt;=Y252,0),0),"")</f>
        <v>1</v>
      </c>
      <c r="AA252" s="194">
        <f t="shared" ca="1" si="220"/>
        <v>1.3963799927016407E-2</v>
      </c>
      <c r="AD252" s="194">
        <f t="shared" si="221"/>
        <v>0</v>
      </c>
      <c r="AE252" s="19">
        <f ca="1"/>
        <v>0</v>
      </c>
      <c r="AF252" s="208">
        <f t="shared" ca="1" si="222"/>
        <v>0</v>
      </c>
      <c r="AG252" s="207"/>
      <c r="AH252" s="194"/>
      <c r="AI252" s="198" cm="1">
        <f t="array" ref="AI252">IFERROR(MATCH(TRUE,INDEX($B$14:$B$117&gt;=AH252,0),0),"")</f>
        <v>1</v>
      </c>
      <c r="AJ252" s="194">
        <f t="shared" ca="1" si="223"/>
        <v>1.3963799927016407E-2</v>
      </c>
      <c r="AM252" s="194">
        <f t="shared" si="224"/>
        <v>0</v>
      </c>
      <c r="AN252" s="19">
        <f ca="1"/>
        <v>0</v>
      </c>
      <c r="AO252" s="208">
        <f t="shared" ca="1" si="225"/>
        <v>0</v>
      </c>
      <c r="AP252" s="207"/>
      <c r="AQ252" s="194"/>
      <c r="AR252" s="198" cm="1">
        <f t="array" ref="AR252">IFERROR(MATCH(TRUE,INDEX($B$14:$B$117&gt;=AQ252,0),0),"")</f>
        <v>1</v>
      </c>
      <c r="AS252" s="194">
        <f t="shared" ca="1" si="226"/>
        <v>1.3963799927016407E-2</v>
      </c>
      <c r="AV252" s="194">
        <f t="shared" si="227"/>
        <v>0</v>
      </c>
      <c r="AW252" s="19">
        <f ca="1"/>
        <v>0</v>
      </c>
      <c r="AX252" s="208">
        <f t="shared" ca="1" si="228"/>
        <v>0</v>
      </c>
      <c r="AY252" s="207"/>
      <c r="AZ252" s="194"/>
      <c r="BA252" s="198" cm="1">
        <f t="array" ref="BA252">IFERROR(MATCH(TRUE,INDEX($B$14:$B$117&gt;=AZ252,0),0),"")</f>
        <v>1</v>
      </c>
      <c r="BB252" s="194">
        <f t="shared" ca="1" si="229"/>
        <v>1.3963799927016407E-2</v>
      </c>
      <c r="BE252" s="194">
        <f t="shared" si="230"/>
        <v>0</v>
      </c>
      <c r="BF252" s="19">
        <f ca="1"/>
        <v>0</v>
      </c>
      <c r="BG252" s="208">
        <f t="shared" ca="1" si="231"/>
        <v>0</v>
      </c>
      <c r="BH252" s="207"/>
      <c r="BI252" s="194"/>
      <c r="BJ252" s="198" cm="1">
        <f t="array" ref="BJ252">IFERROR(MATCH(TRUE,INDEX($B$14:$B$117&gt;=BI252,0),0),"")</f>
        <v>1</v>
      </c>
      <c r="BK252" s="194">
        <f t="shared" ca="1" si="232"/>
        <v>1.3963799927016407E-2</v>
      </c>
      <c r="BN252" s="194">
        <f t="shared" si="233"/>
        <v>0</v>
      </c>
      <c r="BO252" s="19">
        <f ca="1"/>
        <v>0</v>
      </c>
      <c r="BP252" s="208">
        <f t="shared" ca="1" si="234"/>
        <v>0</v>
      </c>
      <c r="BQ252" s="207"/>
      <c r="BR252" s="194"/>
      <c r="BS252" s="198" cm="1">
        <f t="array" ref="BS252">IFERROR(MATCH(TRUE,INDEX($B$14:$B$117&gt;=BR252,0),0),"")</f>
        <v>1</v>
      </c>
      <c r="BT252" s="194">
        <f t="shared" ca="1" si="235"/>
        <v>1.3963799927016407E-2</v>
      </c>
      <c r="BW252" s="194">
        <f t="shared" si="236"/>
        <v>0</v>
      </c>
      <c r="BX252" s="19">
        <f ca="1"/>
        <v>0</v>
      </c>
      <c r="BY252" s="208">
        <f t="shared" ca="1" si="237"/>
        <v>0</v>
      </c>
      <c r="BZ252" s="207"/>
      <c r="CA252" s="194"/>
      <c r="CB252" s="198" cm="1">
        <f t="array" ref="CB252">IFERROR(MATCH(TRUE,INDEX($B$14:$B$117&gt;=CA252,0),0),"")</f>
        <v>1</v>
      </c>
      <c r="CC252" s="194">
        <f t="shared" ca="1" si="238"/>
        <v>1.3963799927016407E-2</v>
      </c>
      <c r="CF252" s="194">
        <f t="shared" si="239"/>
        <v>0</v>
      </c>
      <c r="CG252" s="19">
        <f ca="1"/>
        <v>0</v>
      </c>
      <c r="CH252" s="208">
        <f t="shared" ca="1" si="240"/>
        <v>0</v>
      </c>
      <c r="CI252" s="207"/>
      <c r="CJ252" s="194"/>
      <c r="CK252" s="198" cm="1">
        <f t="array" ref="CK252">IFERROR(MATCH(TRUE,INDEX($B$14:$B$117&gt;=CJ252,0),0),"")</f>
        <v>1</v>
      </c>
      <c r="CL252" s="194">
        <f t="shared" ca="1" si="241"/>
        <v>1.3963799927016407E-2</v>
      </c>
      <c r="CO252" s="194">
        <f t="shared" si="242"/>
        <v>0</v>
      </c>
      <c r="CP252" s="19">
        <f ca="1"/>
        <v>0</v>
      </c>
      <c r="CQ252" s="208">
        <f t="shared" ca="1" si="243"/>
        <v>0</v>
      </c>
      <c r="CR252" s="207"/>
      <c r="CS252" s="194"/>
      <c r="CT252" s="198" cm="1">
        <f t="array" ref="CT252">IFERROR(MATCH(TRUE,INDEX($B$14:$B$117&gt;=CS252,0),0),"")</f>
        <v>1</v>
      </c>
      <c r="CU252" s="194">
        <f t="shared" ca="1" si="244"/>
        <v>1.3963799927016407E-2</v>
      </c>
      <c r="CX252" s="194">
        <f t="shared" si="245"/>
        <v>0</v>
      </c>
      <c r="CY252" s="19" t="e">
        <f ca="1"/>
        <v>#N/A</v>
      </c>
      <c r="CZ252" s="208" t="e">
        <f t="shared" ca="1" si="246"/>
        <v>#N/A</v>
      </c>
      <c r="DA252" s="207"/>
      <c r="DB252" s="194"/>
      <c r="DC252" s="198" cm="1">
        <f t="array" ref="DC252">IFERROR(MATCH(TRUE,INDEX($B$14:$B$117&gt;=DB252,0),0),"")</f>
        <v>1</v>
      </c>
      <c r="DD252" s="194">
        <f t="shared" ca="1" si="247"/>
        <v>1.3963799927016407E-2</v>
      </c>
      <c r="DG252" s="194">
        <f t="shared" si="248"/>
        <v>0</v>
      </c>
      <c r="DH252" s="19" t="e">
        <f ca="1"/>
        <v>#N/A</v>
      </c>
      <c r="DI252" s="208" t="e">
        <f t="shared" ca="1" si="249"/>
        <v>#N/A</v>
      </c>
      <c r="DJ252" s="207"/>
      <c r="DK252" s="194"/>
      <c r="DL252" s="198" cm="1">
        <f t="array" ref="DL252">IFERROR(MATCH(TRUE,INDEX($B$14:$B$117&gt;=DK252,0),0),"")</f>
        <v>1</v>
      </c>
      <c r="DM252" s="194">
        <f t="shared" ca="1" si="250"/>
        <v>1.3963799927016407E-2</v>
      </c>
      <c r="DP252" s="194">
        <f t="shared" si="251"/>
        <v>0</v>
      </c>
      <c r="DQ252" s="19" t="e">
        <f ca="1"/>
        <v>#N/A</v>
      </c>
      <c r="DR252" s="208" t="e">
        <f t="shared" ca="1" si="252"/>
        <v>#N/A</v>
      </c>
      <c r="DS252" s="207"/>
      <c r="DT252" s="194"/>
      <c r="DU252" s="198" cm="1">
        <f t="array" ref="DU252">IFERROR(MATCH(TRUE,INDEX($B$14:$B$117&gt;=DT252,0),0),"")</f>
        <v>1</v>
      </c>
      <c r="DV252" s="194">
        <f t="shared" ca="1" si="253"/>
        <v>1.3963799927016407E-2</v>
      </c>
      <c r="DY252" s="194">
        <f t="shared" si="254"/>
        <v>0</v>
      </c>
      <c r="DZ252" s="19" t="e">
        <f ca="1"/>
        <v>#N/A</v>
      </c>
      <c r="EA252" s="208" t="e">
        <f t="shared" ca="1" si="255"/>
        <v>#N/A</v>
      </c>
      <c r="EB252" s="207"/>
      <c r="EC252" s="194"/>
      <c r="ED252" s="198" cm="1">
        <f t="array" ref="ED252">IFERROR(MATCH(TRUE,INDEX($B$14:$B$117&gt;=EC252,0),0),"")</f>
        <v>1</v>
      </c>
      <c r="EE252" s="194">
        <f t="shared" ca="1" si="256"/>
        <v>1.3963799927016407E-2</v>
      </c>
      <c r="EH252" s="194">
        <f t="shared" si="257"/>
        <v>0</v>
      </c>
      <c r="EI252" s="19" t="e">
        <f ca="1"/>
        <v>#N/A</v>
      </c>
      <c r="EJ252" s="208" t="e">
        <f t="shared" ca="1" si="258"/>
        <v>#N/A</v>
      </c>
      <c r="EK252" s="207"/>
      <c r="EL252" s="194"/>
      <c r="EM252" s="198" cm="1">
        <f t="array" ref="EM252">IFERROR(MATCH(TRUE,INDEX($B$14:$B$117&gt;=EL252,0),0),"")</f>
        <v>1</v>
      </c>
      <c r="EN252" s="194">
        <f t="shared" ca="1" si="259"/>
        <v>1.3963799927016407E-2</v>
      </c>
      <c r="EQ252" s="194">
        <f t="shared" si="260"/>
        <v>0</v>
      </c>
      <c r="ER252" s="19" t="e">
        <f ca="1"/>
        <v>#N/A</v>
      </c>
      <c r="ES252" s="208" t="e">
        <f t="shared" ca="1" si="261"/>
        <v>#N/A</v>
      </c>
      <c r="ET252" s="207"/>
      <c r="EU252" s="194"/>
      <c r="EV252" s="198" cm="1">
        <f t="array" ref="EV252">IFERROR(MATCH(TRUE,INDEX($B$14:$B$117&gt;=EU252,0),0),"")</f>
        <v>1</v>
      </c>
      <c r="EW252" s="194">
        <f t="shared" ca="1" si="262"/>
        <v>1.3963799927016407E-2</v>
      </c>
      <c r="EZ252" s="194">
        <f t="shared" si="263"/>
        <v>0</v>
      </c>
      <c r="FA252" s="19" t="e">
        <f ca="1"/>
        <v>#N/A</v>
      </c>
      <c r="FB252" s="208" t="e">
        <f t="shared" ca="1" si="264"/>
        <v>#N/A</v>
      </c>
      <c r="FC252" s="207"/>
      <c r="FD252" s="194"/>
      <c r="FE252" s="198" cm="1">
        <f t="array" ref="FE252">IFERROR(MATCH(TRUE,INDEX($B$14:$B$117&gt;=FD252,0),0),"")</f>
        <v>1</v>
      </c>
      <c r="FF252" s="194">
        <f t="shared" ca="1" si="265"/>
        <v>1.3963799927016407E-2</v>
      </c>
      <c r="FI252" s="194">
        <f t="shared" si="266"/>
        <v>0</v>
      </c>
      <c r="FJ252" s="19" t="e">
        <f ca="1"/>
        <v>#N/A</v>
      </c>
      <c r="FK252" s="208" t="e">
        <f t="shared" ca="1" si="267"/>
        <v>#N/A</v>
      </c>
      <c r="FL252" s="207"/>
      <c r="FM252" s="194"/>
      <c r="FN252" s="198" cm="1">
        <f t="array" ref="FN252">IFERROR(MATCH(TRUE,INDEX($B$14:$B$117&gt;=FM252,0),0),"")</f>
        <v>1</v>
      </c>
      <c r="FO252" s="194">
        <f t="shared" ca="1" si="268"/>
        <v>1.3963799927016407E-2</v>
      </c>
      <c r="FR252" s="194">
        <f t="shared" si="269"/>
        <v>0</v>
      </c>
      <c r="FS252" s="19" t="e">
        <f ca="1"/>
        <v>#N/A</v>
      </c>
      <c r="FT252" s="208" t="e">
        <f t="shared" ca="1" si="270"/>
        <v>#N/A</v>
      </c>
      <c r="FU252" s="207"/>
      <c r="FV252" s="194"/>
      <c r="FW252" s="198" cm="1">
        <f t="array" ref="FW252">IFERROR(MATCH(TRUE,INDEX($B$14:$B$117&gt;=FV252,0),0),"")</f>
        <v>1</v>
      </c>
      <c r="FX252" s="194">
        <f t="shared" ca="1" si="271"/>
        <v>1.3963799927016407E-2</v>
      </c>
      <c r="GA252" s="194">
        <f t="shared" si="272"/>
        <v>0</v>
      </c>
      <c r="GB252" s="19" t="e">
        <f ca="1"/>
        <v>#N/A</v>
      </c>
      <c r="GC252" s="208" t="e">
        <f t="shared" ca="1" si="273"/>
        <v>#N/A</v>
      </c>
    </row>
    <row r="253" spans="6:185" x14ac:dyDescent="0.2">
      <c r="F253" s="207"/>
      <c r="G253" s="194"/>
      <c r="H253" s="198" cm="1">
        <f t="array" ref="H253">IFERROR(MATCH(TRUE,INDEX($B$14:$B$117&gt;=G253,0),0),"")</f>
        <v>1</v>
      </c>
      <c r="I253" s="194">
        <f t="shared" ca="1" si="218"/>
        <v>1.3963799927016407E-2</v>
      </c>
      <c r="L253" s="194">
        <f t="shared" si="274"/>
        <v>0</v>
      </c>
      <c r="M253" s="19">
        <f ca="1"/>
        <v>0</v>
      </c>
      <c r="N253" s="208">
        <f t="shared" ca="1" si="275"/>
        <v>0</v>
      </c>
      <c r="O253" s="207"/>
      <c r="P253" s="194"/>
      <c r="Q253" s="198" cm="1">
        <f t="array" ref="Q253">IFERROR(MATCH(TRUE,INDEX($B$14:$B$117&gt;=P253,0),0),"")</f>
        <v>1</v>
      </c>
      <c r="R253" s="194">
        <f t="shared" ca="1" si="219"/>
        <v>1.3963799927016407E-2</v>
      </c>
      <c r="U253" s="194">
        <f t="shared" si="276"/>
        <v>0</v>
      </c>
      <c r="V253" s="19">
        <f ca="1"/>
        <v>0</v>
      </c>
      <c r="W253" s="208">
        <f t="shared" ca="1" si="277"/>
        <v>0</v>
      </c>
      <c r="X253" s="207"/>
      <c r="Y253" s="194"/>
      <c r="Z253" s="198" cm="1">
        <f t="array" ref="Z253">IFERROR(MATCH(TRUE,INDEX($B$14:$B$117&gt;=Y253,0),0),"")</f>
        <v>1</v>
      </c>
      <c r="AA253" s="194">
        <f t="shared" ca="1" si="220"/>
        <v>1.3963799927016407E-2</v>
      </c>
      <c r="AD253" s="194">
        <f t="shared" si="221"/>
        <v>0</v>
      </c>
      <c r="AE253" s="19">
        <f ca="1"/>
        <v>0</v>
      </c>
      <c r="AF253" s="208">
        <f t="shared" ca="1" si="222"/>
        <v>0</v>
      </c>
      <c r="AG253" s="207"/>
      <c r="AH253" s="194"/>
      <c r="AI253" s="198" cm="1">
        <f t="array" ref="AI253">IFERROR(MATCH(TRUE,INDEX($B$14:$B$117&gt;=AH253,0),0),"")</f>
        <v>1</v>
      </c>
      <c r="AJ253" s="194">
        <f t="shared" ca="1" si="223"/>
        <v>1.3963799927016407E-2</v>
      </c>
      <c r="AM253" s="194">
        <f t="shared" si="224"/>
        <v>0</v>
      </c>
      <c r="AN253" s="19">
        <f ca="1"/>
        <v>0</v>
      </c>
      <c r="AO253" s="208">
        <f t="shared" ca="1" si="225"/>
        <v>0</v>
      </c>
      <c r="AP253" s="207"/>
      <c r="AQ253" s="194"/>
      <c r="AR253" s="198" cm="1">
        <f t="array" ref="AR253">IFERROR(MATCH(TRUE,INDEX($B$14:$B$117&gt;=AQ253,0),0),"")</f>
        <v>1</v>
      </c>
      <c r="AS253" s="194">
        <f t="shared" ca="1" si="226"/>
        <v>1.3963799927016407E-2</v>
      </c>
      <c r="AV253" s="194">
        <f t="shared" si="227"/>
        <v>0</v>
      </c>
      <c r="AW253" s="19">
        <f ca="1"/>
        <v>0</v>
      </c>
      <c r="AX253" s="208">
        <f t="shared" ca="1" si="228"/>
        <v>0</v>
      </c>
      <c r="AY253" s="207"/>
      <c r="AZ253" s="194"/>
      <c r="BA253" s="198" cm="1">
        <f t="array" ref="BA253">IFERROR(MATCH(TRUE,INDEX($B$14:$B$117&gt;=AZ253,0),0),"")</f>
        <v>1</v>
      </c>
      <c r="BB253" s="194">
        <f t="shared" ca="1" si="229"/>
        <v>1.3963799927016407E-2</v>
      </c>
      <c r="BE253" s="194">
        <f t="shared" si="230"/>
        <v>0</v>
      </c>
      <c r="BF253" s="19">
        <f ca="1"/>
        <v>0</v>
      </c>
      <c r="BG253" s="208">
        <f t="shared" ca="1" si="231"/>
        <v>0</v>
      </c>
      <c r="BH253" s="207"/>
      <c r="BI253" s="194"/>
      <c r="BJ253" s="198" cm="1">
        <f t="array" ref="BJ253">IFERROR(MATCH(TRUE,INDEX($B$14:$B$117&gt;=BI253,0),0),"")</f>
        <v>1</v>
      </c>
      <c r="BK253" s="194">
        <f t="shared" ca="1" si="232"/>
        <v>1.3963799927016407E-2</v>
      </c>
      <c r="BN253" s="194">
        <f t="shared" si="233"/>
        <v>0</v>
      </c>
      <c r="BO253" s="19">
        <f ca="1"/>
        <v>0</v>
      </c>
      <c r="BP253" s="208">
        <f t="shared" ca="1" si="234"/>
        <v>0</v>
      </c>
      <c r="BQ253" s="207"/>
      <c r="BR253" s="194"/>
      <c r="BS253" s="198" cm="1">
        <f t="array" ref="BS253">IFERROR(MATCH(TRUE,INDEX($B$14:$B$117&gt;=BR253,0),0),"")</f>
        <v>1</v>
      </c>
      <c r="BT253" s="194">
        <f t="shared" ca="1" si="235"/>
        <v>1.3963799927016407E-2</v>
      </c>
      <c r="BW253" s="194">
        <f t="shared" si="236"/>
        <v>0</v>
      </c>
      <c r="BX253" s="19">
        <f ca="1"/>
        <v>0</v>
      </c>
      <c r="BY253" s="208">
        <f t="shared" ca="1" si="237"/>
        <v>0</v>
      </c>
      <c r="BZ253" s="207"/>
      <c r="CA253" s="194"/>
      <c r="CB253" s="198" cm="1">
        <f t="array" ref="CB253">IFERROR(MATCH(TRUE,INDEX($B$14:$B$117&gt;=CA253,0),0),"")</f>
        <v>1</v>
      </c>
      <c r="CC253" s="194">
        <f t="shared" ca="1" si="238"/>
        <v>1.3963799927016407E-2</v>
      </c>
      <c r="CF253" s="194">
        <f t="shared" si="239"/>
        <v>0</v>
      </c>
      <c r="CG253" s="19">
        <f ca="1"/>
        <v>0</v>
      </c>
      <c r="CH253" s="208">
        <f t="shared" ca="1" si="240"/>
        <v>0</v>
      </c>
      <c r="CI253" s="207"/>
      <c r="CJ253" s="194"/>
      <c r="CK253" s="198" cm="1">
        <f t="array" ref="CK253">IFERROR(MATCH(TRUE,INDEX($B$14:$B$117&gt;=CJ253,0),0),"")</f>
        <v>1</v>
      </c>
      <c r="CL253" s="194">
        <f t="shared" ca="1" si="241"/>
        <v>1.3963799927016407E-2</v>
      </c>
      <c r="CO253" s="194">
        <f t="shared" si="242"/>
        <v>0</v>
      </c>
      <c r="CP253" s="19">
        <f ca="1"/>
        <v>0</v>
      </c>
      <c r="CQ253" s="208">
        <f t="shared" ca="1" si="243"/>
        <v>0</v>
      </c>
      <c r="CR253" s="207"/>
      <c r="CS253" s="194"/>
      <c r="CT253" s="198" cm="1">
        <f t="array" ref="CT253">IFERROR(MATCH(TRUE,INDEX($B$14:$B$117&gt;=CS253,0),0),"")</f>
        <v>1</v>
      </c>
      <c r="CU253" s="194">
        <f t="shared" ca="1" si="244"/>
        <v>1.3963799927016407E-2</v>
      </c>
      <c r="CX253" s="194">
        <f t="shared" si="245"/>
        <v>0</v>
      </c>
      <c r="CY253" s="19" t="e">
        <f ca="1"/>
        <v>#N/A</v>
      </c>
      <c r="CZ253" s="208" t="e">
        <f t="shared" ca="1" si="246"/>
        <v>#N/A</v>
      </c>
      <c r="DA253" s="207"/>
      <c r="DB253" s="194"/>
      <c r="DC253" s="198" cm="1">
        <f t="array" ref="DC253">IFERROR(MATCH(TRUE,INDEX($B$14:$B$117&gt;=DB253,0),0),"")</f>
        <v>1</v>
      </c>
      <c r="DD253" s="194">
        <f t="shared" ca="1" si="247"/>
        <v>1.3963799927016407E-2</v>
      </c>
      <c r="DG253" s="194">
        <f t="shared" si="248"/>
        <v>0</v>
      </c>
      <c r="DH253" s="19" t="e">
        <f ca="1"/>
        <v>#N/A</v>
      </c>
      <c r="DI253" s="208" t="e">
        <f t="shared" ca="1" si="249"/>
        <v>#N/A</v>
      </c>
      <c r="DJ253" s="207"/>
      <c r="DK253" s="194"/>
      <c r="DL253" s="198" cm="1">
        <f t="array" ref="DL253">IFERROR(MATCH(TRUE,INDEX($B$14:$B$117&gt;=DK253,0),0),"")</f>
        <v>1</v>
      </c>
      <c r="DM253" s="194">
        <f t="shared" ca="1" si="250"/>
        <v>1.3963799927016407E-2</v>
      </c>
      <c r="DP253" s="194">
        <f t="shared" si="251"/>
        <v>0</v>
      </c>
      <c r="DQ253" s="19" t="e">
        <f ca="1"/>
        <v>#N/A</v>
      </c>
      <c r="DR253" s="208" t="e">
        <f t="shared" ca="1" si="252"/>
        <v>#N/A</v>
      </c>
      <c r="DS253" s="207"/>
      <c r="DT253" s="194"/>
      <c r="DU253" s="198" cm="1">
        <f t="array" ref="DU253">IFERROR(MATCH(TRUE,INDEX($B$14:$B$117&gt;=DT253,0),0),"")</f>
        <v>1</v>
      </c>
      <c r="DV253" s="194">
        <f t="shared" ca="1" si="253"/>
        <v>1.3963799927016407E-2</v>
      </c>
      <c r="DY253" s="194">
        <f t="shared" si="254"/>
        <v>0</v>
      </c>
      <c r="DZ253" s="19" t="e">
        <f ca="1"/>
        <v>#N/A</v>
      </c>
      <c r="EA253" s="208" t="e">
        <f t="shared" ca="1" si="255"/>
        <v>#N/A</v>
      </c>
      <c r="EB253" s="207"/>
      <c r="EC253" s="194"/>
      <c r="ED253" s="198" cm="1">
        <f t="array" ref="ED253">IFERROR(MATCH(TRUE,INDEX($B$14:$B$117&gt;=EC253,0),0),"")</f>
        <v>1</v>
      </c>
      <c r="EE253" s="194">
        <f t="shared" ca="1" si="256"/>
        <v>1.3963799927016407E-2</v>
      </c>
      <c r="EH253" s="194">
        <f t="shared" si="257"/>
        <v>0</v>
      </c>
      <c r="EI253" s="19" t="e">
        <f ca="1"/>
        <v>#N/A</v>
      </c>
      <c r="EJ253" s="208" t="e">
        <f t="shared" ca="1" si="258"/>
        <v>#N/A</v>
      </c>
      <c r="EK253" s="207"/>
      <c r="EL253" s="194"/>
      <c r="EM253" s="198" cm="1">
        <f t="array" ref="EM253">IFERROR(MATCH(TRUE,INDEX($B$14:$B$117&gt;=EL253,0),0),"")</f>
        <v>1</v>
      </c>
      <c r="EN253" s="194">
        <f t="shared" ca="1" si="259"/>
        <v>1.3963799927016407E-2</v>
      </c>
      <c r="EQ253" s="194">
        <f t="shared" si="260"/>
        <v>0</v>
      </c>
      <c r="ER253" s="19" t="e">
        <f ca="1"/>
        <v>#N/A</v>
      </c>
      <c r="ES253" s="208" t="e">
        <f t="shared" ca="1" si="261"/>
        <v>#N/A</v>
      </c>
      <c r="ET253" s="207"/>
      <c r="EU253" s="194"/>
      <c r="EV253" s="198" cm="1">
        <f t="array" ref="EV253">IFERROR(MATCH(TRUE,INDEX($B$14:$B$117&gt;=EU253,0),0),"")</f>
        <v>1</v>
      </c>
      <c r="EW253" s="194">
        <f t="shared" ca="1" si="262"/>
        <v>1.3963799927016407E-2</v>
      </c>
      <c r="EZ253" s="194">
        <f t="shared" si="263"/>
        <v>0</v>
      </c>
      <c r="FA253" s="19" t="e">
        <f ca="1"/>
        <v>#N/A</v>
      </c>
      <c r="FB253" s="208" t="e">
        <f t="shared" ca="1" si="264"/>
        <v>#N/A</v>
      </c>
      <c r="FC253" s="207"/>
      <c r="FD253" s="194"/>
      <c r="FE253" s="198" cm="1">
        <f t="array" ref="FE253">IFERROR(MATCH(TRUE,INDEX($B$14:$B$117&gt;=FD253,0),0),"")</f>
        <v>1</v>
      </c>
      <c r="FF253" s="194">
        <f t="shared" ca="1" si="265"/>
        <v>1.3963799927016407E-2</v>
      </c>
      <c r="FI253" s="194">
        <f t="shared" si="266"/>
        <v>0</v>
      </c>
      <c r="FJ253" s="19" t="e">
        <f ca="1"/>
        <v>#N/A</v>
      </c>
      <c r="FK253" s="208" t="e">
        <f t="shared" ca="1" si="267"/>
        <v>#N/A</v>
      </c>
      <c r="FL253" s="207"/>
      <c r="FM253" s="194"/>
      <c r="FN253" s="198" cm="1">
        <f t="array" ref="FN253">IFERROR(MATCH(TRUE,INDEX($B$14:$B$117&gt;=FM253,0),0),"")</f>
        <v>1</v>
      </c>
      <c r="FO253" s="194">
        <f t="shared" ca="1" si="268"/>
        <v>1.3963799927016407E-2</v>
      </c>
      <c r="FR253" s="194">
        <f t="shared" si="269"/>
        <v>0</v>
      </c>
      <c r="FS253" s="19" t="e">
        <f ca="1"/>
        <v>#N/A</v>
      </c>
      <c r="FT253" s="208" t="e">
        <f t="shared" ca="1" si="270"/>
        <v>#N/A</v>
      </c>
      <c r="FU253" s="207"/>
      <c r="FV253" s="194"/>
      <c r="FW253" s="198" cm="1">
        <f t="array" ref="FW253">IFERROR(MATCH(TRUE,INDEX($B$14:$B$117&gt;=FV253,0),0),"")</f>
        <v>1</v>
      </c>
      <c r="FX253" s="194">
        <f t="shared" ca="1" si="271"/>
        <v>1.3963799927016407E-2</v>
      </c>
      <c r="GA253" s="194">
        <f t="shared" si="272"/>
        <v>0</v>
      </c>
      <c r="GB253" s="19" t="e">
        <f ca="1"/>
        <v>#N/A</v>
      </c>
      <c r="GC253" s="208" t="e">
        <f t="shared" ca="1" si="273"/>
        <v>#N/A</v>
      </c>
    </row>
    <row r="254" spans="6:185" x14ac:dyDescent="0.2">
      <c r="F254" s="207"/>
      <c r="G254" s="194"/>
      <c r="H254" s="198" cm="1">
        <f t="array" ref="H254">IFERROR(MATCH(TRUE,INDEX($B$14:$B$117&gt;=G254,0),0),"")</f>
        <v>1</v>
      </c>
      <c r="I254" s="194">
        <f t="shared" ca="1" si="218"/>
        <v>1.3963799927016407E-2</v>
      </c>
      <c r="L254" s="194">
        <f t="shared" si="274"/>
        <v>0</v>
      </c>
      <c r="M254" s="19">
        <f ca="1"/>
        <v>0</v>
      </c>
      <c r="N254" s="208">
        <f t="shared" ca="1" si="275"/>
        <v>0</v>
      </c>
      <c r="O254" s="207"/>
      <c r="P254" s="194"/>
      <c r="Q254" s="198" cm="1">
        <f t="array" ref="Q254">IFERROR(MATCH(TRUE,INDEX($B$14:$B$117&gt;=P254,0),0),"")</f>
        <v>1</v>
      </c>
      <c r="R254" s="194">
        <f t="shared" ca="1" si="219"/>
        <v>1.3963799927016407E-2</v>
      </c>
      <c r="U254" s="194">
        <f t="shared" si="276"/>
        <v>0</v>
      </c>
      <c r="V254" s="19">
        <f ca="1"/>
        <v>0</v>
      </c>
      <c r="W254" s="208">
        <f t="shared" ca="1" si="277"/>
        <v>0</v>
      </c>
      <c r="X254" s="207"/>
      <c r="Y254" s="194"/>
      <c r="Z254" s="198" cm="1">
        <f t="array" ref="Z254">IFERROR(MATCH(TRUE,INDEX($B$14:$B$117&gt;=Y254,0),0),"")</f>
        <v>1</v>
      </c>
      <c r="AA254" s="194">
        <f t="shared" ca="1" si="220"/>
        <v>1.3963799927016407E-2</v>
      </c>
      <c r="AD254" s="194">
        <f t="shared" si="221"/>
        <v>0</v>
      </c>
      <c r="AE254" s="19">
        <f ca="1"/>
        <v>0</v>
      </c>
      <c r="AF254" s="208">
        <f t="shared" ca="1" si="222"/>
        <v>0</v>
      </c>
      <c r="AG254" s="207"/>
      <c r="AH254" s="194"/>
      <c r="AI254" s="198" cm="1">
        <f t="array" ref="AI254">IFERROR(MATCH(TRUE,INDEX($B$14:$B$117&gt;=AH254,0),0),"")</f>
        <v>1</v>
      </c>
      <c r="AJ254" s="194">
        <f t="shared" ca="1" si="223"/>
        <v>1.3963799927016407E-2</v>
      </c>
      <c r="AM254" s="194">
        <f t="shared" si="224"/>
        <v>0</v>
      </c>
      <c r="AN254" s="19">
        <f ca="1"/>
        <v>0</v>
      </c>
      <c r="AO254" s="208">
        <f t="shared" ca="1" si="225"/>
        <v>0</v>
      </c>
      <c r="AP254" s="207"/>
      <c r="AQ254" s="194"/>
      <c r="AR254" s="198" cm="1">
        <f t="array" ref="AR254">IFERROR(MATCH(TRUE,INDEX($B$14:$B$117&gt;=AQ254,0),0),"")</f>
        <v>1</v>
      </c>
      <c r="AS254" s="194">
        <f t="shared" ca="1" si="226"/>
        <v>1.3963799927016407E-2</v>
      </c>
      <c r="AV254" s="194">
        <f t="shared" si="227"/>
        <v>0</v>
      </c>
      <c r="AW254" s="19">
        <f ca="1"/>
        <v>0</v>
      </c>
      <c r="AX254" s="208">
        <f t="shared" ca="1" si="228"/>
        <v>0</v>
      </c>
      <c r="AY254" s="207"/>
      <c r="AZ254" s="194"/>
      <c r="BA254" s="198" cm="1">
        <f t="array" ref="BA254">IFERROR(MATCH(TRUE,INDEX($B$14:$B$117&gt;=AZ254,0),0),"")</f>
        <v>1</v>
      </c>
      <c r="BB254" s="194">
        <f t="shared" ca="1" si="229"/>
        <v>1.3963799927016407E-2</v>
      </c>
      <c r="BE254" s="194">
        <f t="shared" si="230"/>
        <v>0</v>
      </c>
      <c r="BF254" s="19">
        <f ca="1"/>
        <v>0</v>
      </c>
      <c r="BG254" s="208">
        <f t="shared" ca="1" si="231"/>
        <v>0</v>
      </c>
      <c r="BH254" s="207"/>
      <c r="BI254" s="194"/>
      <c r="BJ254" s="198" cm="1">
        <f t="array" ref="BJ254">IFERROR(MATCH(TRUE,INDEX($B$14:$B$117&gt;=BI254,0),0),"")</f>
        <v>1</v>
      </c>
      <c r="BK254" s="194">
        <f t="shared" ca="1" si="232"/>
        <v>1.3963799927016407E-2</v>
      </c>
      <c r="BN254" s="194">
        <f t="shared" si="233"/>
        <v>0</v>
      </c>
      <c r="BO254" s="19">
        <f ca="1"/>
        <v>0</v>
      </c>
      <c r="BP254" s="208">
        <f t="shared" ca="1" si="234"/>
        <v>0</v>
      </c>
      <c r="BQ254" s="207"/>
      <c r="BR254" s="194"/>
      <c r="BS254" s="198" cm="1">
        <f t="array" ref="BS254">IFERROR(MATCH(TRUE,INDEX($B$14:$B$117&gt;=BR254,0),0),"")</f>
        <v>1</v>
      </c>
      <c r="BT254" s="194">
        <f t="shared" ca="1" si="235"/>
        <v>1.3963799927016407E-2</v>
      </c>
      <c r="BW254" s="194">
        <f t="shared" si="236"/>
        <v>0</v>
      </c>
      <c r="BX254" s="19">
        <f ca="1"/>
        <v>0</v>
      </c>
      <c r="BY254" s="208">
        <f t="shared" ca="1" si="237"/>
        <v>0</v>
      </c>
      <c r="BZ254" s="207"/>
      <c r="CA254" s="194"/>
      <c r="CB254" s="198" cm="1">
        <f t="array" ref="CB254">IFERROR(MATCH(TRUE,INDEX($B$14:$B$117&gt;=CA254,0),0),"")</f>
        <v>1</v>
      </c>
      <c r="CC254" s="194">
        <f t="shared" ca="1" si="238"/>
        <v>1.3963799927016407E-2</v>
      </c>
      <c r="CF254" s="194">
        <f t="shared" si="239"/>
        <v>0</v>
      </c>
      <c r="CG254" s="19">
        <f ca="1"/>
        <v>0</v>
      </c>
      <c r="CH254" s="208">
        <f t="shared" ca="1" si="240"/>
        <v>0</v>
      </c>
      <c r="CI254" s="207"/>
      <c r="CJ254" s="194"/>
      <c r="CK254" s="198" cm="1">
        <f t="array" ref="CK254">IFERROR(MATCH(TRUE,INDEX($B$14:$B$117&gt;=CJ254,0),0),"")</f>
        <v>1</v>
      </c>
      <c r="CL254" s="194">
        <f t="shared" ca="1" si="241"/>
        <v>1.3963799927016407E-2</v>
      </c>
      <c r="CO254" s="194">
        <f t="shared" si="242"/>
        <v>0</v>
      </c>
      <c r="CP254" s="19">
        <f ca="1"/>
        <v>0</v>
      </c>
      <c r="CQ254" s="208">
        <f t="shared" ca="1" si="243"/>
        <v>0</v>
      </c>
      <c r="CR254" s="207"/>
      <c r="CS254" s="194"/>
      <c r="CT254" s="198" cm="1">
        <f t="array" ref="CT254">IFERROR(MATCH(TRUE,INDEX($B$14:$B$117&gt;=CS254,0),0),"")</f>
        <v>1</v>
      </c>
      <c r="CU254" s="194">
        <f t="shared" ca="1" si="244"/>
        <v>1.3963799927016407E-2</v>
      </c>
      <c r="CX254" s="194">
        <f t="shared" si="245"/>
        <v>0</v>
      </c>
      <c r="CY254" s="19" t="e">
        <f ca="1"/>
        <v>#N/A</v>
      </c>
      <c r="CZ254" s="208" t="e">
        <f t="shared" ca="1" si="246"/>
        <v>#N/A</v>
      </c>
      <c r="DA254" s="207"/>
      <c r="DB254" s="194"/>
      <c r="DC254" s="198" cm="1">
        <f t="array" ref="DC254">IFERROR(MATCH(TRUE,INDEX($B$14:$B$117&gt;=DB254,0),0),"")</f>
        <v>1</v>
      </c>
      <c r="DD254" s="194">
        <f t="shared" ca="1" si="247"/>
        <v>1.3963799927016407E-2</v>
      </c>
      <c r="DG254" s="194">
        <f t="shared" si="248"/>
        <v>0</v>
      </c>
      <c r="DH254" s="19" t="e">
        <f ca="1"/>
        <v>#N/A</v>
      </c>
      <c r="DI254" s="208" t="e">
        <f t="shared" ca="1" si="249"/>
        <v>#N/A</v>
      </c>
      <c r="DJ254" s="207"/>
      <c r="DK254" s="194"/>
      <c r="DL254" s="198" cm="1">
        <f t="array" ref="DL254">IFERROR(MATCH(TRUE,INDEX($B$14:$B$117&gt;=DK254,0),0),"")</f>
        <v>1</v>
      </c>
      <c r="DM254" s="194">
        <f t="shared" ca="1" si="250"/>
        <v>1.3963799927016407E-2</v>
      </c>
      <c r="DP254" s="194">
        <f t="shared" si="251"/>
        <v>0</v>
      </c>
      <c r="DQ254" s="19" t="e">
        <f ca="1"/>
        <v>#N/A</v>
      </c>
      <c r="DR254" s="208" t="e">
        <f t="shared" ca="1" si="252"/>
        <v>#N/A</v>
      </c>
      <c r="DS254" s="207"/>
      <c r="DT254" s="194"/>
      <c r="DU254" s="198" cm="1">
        <f t="array" ref="DU254">IFERROR(MATCH(TRUE,INDEX($B$14:$B$117&gt;=DT254,0),0),"")</f>
        <v>1</v>
      </c>
      <c r="DV254" s="194">
        <f t="shared" ca="1" si="253"/>
        <v>1.3963799927016407E-2</v>
      </c>
      <c r="DY254" s="194">
        <f t="shared" si="254"/>
        <v>0</v>
      </c>
      <c r="DZ254" s="19" t="e">
        <f ca="1"/>
        <v>#N/A</v>
      </c>
      <c r="EA254" s="208" t="e">
        <f t="shared" ca="1" si="255"/>
        <v>#N/A</v>
      </c>
      <c r="EB254" s="207"/>
      <c r="EC254" s="194"/>
      <c r="ED254" s="198" cm="1">
        <f t="array" ref="ED254">IFERROR(MATCH(TRUE,INDEX($B$14:$B$117&gt;=EC254,0),0),"")</f>
        <v>1</v>
      </c>
      <c r="EE254" s="194">
        <f t="shared" ca="1" si="256"/>
        <v>1.3963799927016407E-2</v>
      </c>
      <c r="EH254" s="194">
        <f t="shared" si="257"/>
        <v>0</v>
      </c>
      <c r="EI254" s="19" t="e">
        <f ca="1"/>
        <v>#N/A</v>
      </c>
      <c r="EJ254" s="208" t="e">
        <f t="shared" ca="1" si="258"/>
        <v>#N/A</v>
      </c>
      <c r="EK254" s="207"/>
      <c r="EL254" s="194"/>
      <c r="EM254" s="198" cm="1">
        <f t="array" ref="EM254">IFERROR(MATCH(TRUE,INDEX($B$14:$B$117&gt;=EL254,0),0),"")</f>
        <v>1</v>
      </c>
      <c r="EN254" s="194">
        <f t="shared" ca="1" si="259"/>
        <v>1.3963799927016407E-2</v>
      </c>
      <c r="EQ254" s="194">
        <f t="shared" si="260"/>
        <v>0</v>
      </c>
      <c r="ER254" s="19" t="e">
        <f ca="1"/>
        <v>#N/A</v>
      </c>
      <c r="ES254" s="208" t="e">
        <f t="shared" ca="1" si="261"/>
        <v>#N/A</v>
      </c>
      <c r="ET254" s="207"/>
      <c r="EU254" s="194"/>
      <c r="EV254" s="198" cm="1">
        <f t="array" ref="EV254">IFERROR(MATCH(TRUE,INDEX($B$14:$B$117&gt;=EU254,0),0),"")</f>
        <v>1</v>
      </c>
      <c r="EW254" s="194">
        <f t="shared" ca="1" si="262"/>
        <v>1.3963799927016407E-2</v>
      </c>
      <c r="EZ254" s="194">
        <f t="shared" si="263"/>
        <v>0</v>
      </c>
      <c r="FA254" s="19" t="e">
        <f ca="1"/>
        <v>#N/A</v>
      </c>
      <c r="FB254" s="208" t="e">
        <f t="shared" ca="1" si="264"/>
        <v>#N/A</v>
      </c>
      <c r="FC254" s="207"/>
      <c r="FD254" s="194"/>
      <c r="FE254" s="198" cm="1">
        <f t="array" ref="FE254">IFERROR(MATCH(TRUE,INDEX($B$14:$B$117&gt;=FD254,0),0),"")</f>
        <v>1</v>
      </c>
      <c r="FF254" s="194">
        <f t="shared" ca="1" si="265"/>
        <v>1.3963799927016407E-2</v>
      </c>
      <c r="FI254" s="194">
        <f t="shared" si="266"/>
        <v>0</v>
      </c>
      <c r="FJ254" s="19" t="e">
        <f ca="1"/>
        <v>#N/A</v>
      </c>
      <c r="FK254" s="208" t="e">
        <f t="shared" ca="1" si="267"/>
        <v>#N/A</v>
      </c>
      <c r="FL254" s="207"/>
      <c r="FM254" s="194"/>
      <c r="FN254" s="198" cm="1">
        <f t="array" ref="FN254">IFERROR(MATCH(TRUE,INDEX($B$14:$B$117&gt;=FM254,0),0),"")</f>
        <v>1</v>
      </c>
      <c r="FO254" s="194">
        <f t="shared" ca="1" si="268"/>
        <v>1.3963799927016407E-2</v>
      </c>
      <c r="FR254" s="194">
        <f t="shared" si="269"/>
        <v>0</v>
      </c>
      <c r="FS254" s="19" t="e">
        <f ca="1"/>
        <v>#N/A</v>
      </c>
      <c r="FT254" s="208" t="e">
        <f t="shared" ca="1" si="270"/>
        <v>#N/A</v>
      </c>
      <c r="FU254" s="207"/>
      <c r="FV254" s="194"/>
      <c r="FW254" s="198" cm="1">
        <f t="array" ref="FW254">IFERROR(MATCH(TRUE,INDEX($B$14:$B$117&gt;=FV254,0),0),"")</f>
        <v>1</v>
      </c>
      <c r="FX254" s="194">
        <f t="shared" ca="1" si="271"/>
        <v>1.3963799927016407E-2</v>
      </c>
      <c r="GA254" s="194">
        <f t="shared" si="272"/>
        <v>0</v>
      </c>
      <c r="GB254" s="19" t="e">
        <f ca="1"/>
        <v>#N/A</v>
      </c>
      <c r="GC254" s="208" t="e">
        <f t="shared" ca="1" si="273"/>
        <v>#N/A</v>
      </c>
    </row>
    <row r="255" spans="6:185" x14ac:dyDescent="0.2">
      <c r="F255" s="207"/>
      <c r="G255" s="194"/>
      <c r="H255" s="198" cm="1">
        <f t="array" ref="H255">IFERROR(MATCH(TRUE,INDEX($B$14:$B$117&gt;=G255,0),0),"")</f>
        <v>1</v>
      </c>
      <c r="I255" s="194">
        <f t="shared" ca="1" si="218"/>
        <v>1.3963799927016407E-2</v>
      </c>
      <c r="L255" s="194">
        <f t="shared" si="274"/>
        <v>0</v>
      </c>
      <c r="M255" s="19">
        <f ca="1"/>
        <v>0</v>
      </c>
      <c r="N255" s="208">
        <f t="shared" ca="1" si="275"/>
        <v>0</v>
      </c>
      <c r="O255" s="207"/>
      <c r="P255" s="194"/>
      <c r="Q255" s="198" cm="1">
        <f t="array" ref="Q255">IFERROR(MATCH(TRUE,INDEX($B$14:$B$117&gt;=P255,0),0),"")</f>
        <v>1</v>
      </c>
      <c r="R255" s="194">
        <f t="shared" ca="1" si="219"/>
        <v>1.3963799927016407E-2</v>
      </c>
      <c r="U255" s="194">
        <f t="shared" si="276"/>
        <v>0</v>
      </c>
      <c r="V255" s="19">
        <f ca="1"/>
        <v>0</v>
      </c>
      <c r="W255" s="208">
        <f t="shared" ca="1" si="277"/>
        <v>0</v>
      </c>
      <c r="X255" s="207"/>
      <c r="Y255" s="194"/>
      <c r="Z255" s="198" cm="1">
        <f t="array" ref="Z255">IFERROR(MATCH(TRUE,INDEX($B$14:$B$117&gt;=Y255,0),0),"")</f>
        <v>1</v>
      </c>
      <c r="AA255" s="194">
        <f t="shared" ca="1" si="220"/>
        <v>1.3963799927016407E-2</v>
      </c>
      <c r="AD255" s="194">
        <f t="shared" si="221"/>
        <v>0</v>
      </c>
      <c r="AE255" s="19">
        <f ca="1"/>
        <v>0</v>
      </c>
      <c r="AF255" s="208">
        <f t="shared" ca="1" si="222"/>
        <v>0</v>
      </c>
      <c r="AG255" s="207"/>
      <c r="AH255" s="194"/>
      <c r="AI255" s="198" cm="1">
        <f t="array" ref="AI255">IFERROR(MATCH(TRUE,INDEX($B$14:$B$117&gt;=AH255,0),0),"")</f>
        <v>1</v>
      </c>
      <c r="AJ255" s="194">
        <f t="shared" ca="1" si="223"/>
        <v>1.3963799927016407E-2</v>
      </c>
      <c r="AM255" s="194">
        <f t="shared" si="224"/>
        <v>0</v>
      </c>
      <c r="AN255" s="19">
        <f ca="1"/>
        <v>0</v>
      </c>
      <c r="AO255" s="208">
        <f t="shared" ca="1" si="225"/>
        <v>0</v>
      </c>
      <c r="AP255" s="207"/>
      <c r="AQ255" s="194"/>
      <c r="AR255" s="198" cm="1">
        <f t="array" ref="AR255">IFERROR(MATCH(TRUE,INDEX($B$14:$B$117&gt;=AQ255,0),0),"")</f>
        <v>1</v>
      </c>
      <c r="AS255" s="194">
        <f t="shared" ca="1" si="226"/>
        <v>1.3963799927016407E-2</v>
      </c>
      <c r="AV255" s="194">
        <f t="shared" si="227"/>
        <v>0</v>
      </c>
      <c r="AW255" s="19">
        <f ca="1"/>
        <v>0</v>
      </c>
      <c r="AX255" s="208">
        <f t="shared" ca="1" si="228"/>
        <v>0</v>
      </c>
      <c r="AY255" s="207"/>
      <c r="AZ255" s="194"/>
      <c r="BA255" s="198" cm="1">
        <f t="array" ref="BA255">IFERROR(MATCH(TRUE,INDEX($B$14:$B$117&gt;=AZ255,0),0),"")</f>
        <v>1</v>
      </c>
      <c r="BB255" s="194">
        <f t="shared" ca="1" si="229"/>
        <v>1.3963799927016407E-2</v>
      </c>
      <c r="BE255" s="194">
        <f t="shared" si="230"/>
        <v>0</v>
      </c>
      <c r="BF255" s="19">
        <f ca="1"/>
        <v>0</v>
      </c>
      <c r="BG255" s="208">
        <f t="shared" ca="1" si="231"/>
        <v>0</v>
      </c>
      <c r="BH255" s="207"/>
      <c r="BI255" s="194"/>
      <c r="BJ255" s="198" cm="1">
        <f t="array" ref="BJ255">IFERROR(MATCH(TRUE,INDEX($B$14:$B$117&gt;=BI255,0),0),"")</f>
        <v>1</v>
      </c>
      <c r="BK255" s="194">
        <f t="shared" ca="1" si="232"/>
        <v>1.3963799927016407E-2</v>
      </c>
      <c r="BN255" s="194">
        <f t="shared" si="233"/>
        <v>0</v>
      </c>
      <c r="BO255" s="19">
        <f ca="1"/>
        <v>0</v>
      </c>
      <c r="BP255" s="208">
        <f t="shared" ca="1" si="234"/>
        <v>0</v>
      </c>
      <c r="BQ255" s="207"/>
      <c r="BR255" s="194"/>
      <c r="BS255" s="198" cm="1">
        <f t="array" ref="BS255">IFERROR(MATCH(TRUE,INDEX($B$14:$B$117&gt;=BR255,0),0),"")</f>
        <v>1</v>
      </c>
      <c r="BT255" s="194">
        <f t="shared" ca="1" si="235"/>
        <v>1.3963799927016407E-2</v>
      </c>
      <c r="BW255" s="194">
        <f t="shared" si="236"/>
        <v>0</v>
      </c>
      <c r="BX255" s="19">
        <f ca="1"/>
        <v>0</v>
      </c>
      <c r="BY255" s="208">
        <f t="shared" ca="1" si="237"/>
        <v>0</v>
      </c>
      <c r="BZ255" s="207"/>
      <c r="CA255" s="194"/>
      <c r="CB255" s="198" cm="1">
        <f t="array" ref="CB255">IFERROR(MATCH(TRUE,INDEX($B$14:$B$117&gt;=CA255,0),0),"")</f>
        <v>1</v>
      </c>
      <c r="CC255" s="194">
        <f t="shared" ca="1" si="238"/>
        <v>1.3963799927016407E-2</v>
      </c>
      <c r="CF255" s="194">
        <f t="shared" si="239"/>
        <v>0</v>
      </c>
      <c r="CG255" s="19">
        <f ca="1"/>
        <v>0</v>
      </c>
      <c r="CH255" s="208">
        <f t="shared" ca="1" si="240"/>
        <v>0</v>
      </c>
      <c r="CI255" s="207"/>
      <c r="CJ255" s="194"/>
      <c r="CK255" s="198" cm="1">
        <f t="array" ref="CK255">IFERROR(MATCH(TRUE,INDEX($B$14:$B$117&gt;=CJ255,0),0),"")</f>
        <v>1</v>
      </c>
      <c r="CL255" s="194">
        <f t="shared" ca="1" si="241"/>
        <v>1.3963799927016407E-2</v>
      </c>
      <c r="CO255" s="194">
        <f t="shared" si="242"/>
        <v>0</v>
      </c>
      <c r="CP255" s="19">
        <f ca="1"/>
        <v>0</v>
      </c>
      <c r="CQ255" s="208">
        <f t="shared" ca="1" si="243"/>
        <v>0</v>
      </c>
      <c r="CR255" s="207"/>
      <c r="CS255" s="194"/>
      <c r="CT255" s="198" cm="1">
        <f t="array" ref="CT255">IFERROR(MATCH(TRUE,INDEX($B$14:$B$117&gt;=CS255,0),0),"")</f>
        <v>1</v>
      </c>
      <c r="CU255" s="194">
        <f t="shared" ca="1" si="244"/>
        <v>1.3963799927016407E-2</v>
      </c>
      <c r="CX255" s="194">
        <f t="shared" si="245"/>
        <v>0</v>
      </c>
      <c r="CY255" s="19" t="e">
        <f ca="1"/>
        <v>#N/A</v>
      </c>
      <c r="CZ255" s="208" t="e">
        <f t="shared" ca="1" si="246"/>
        <v>#N/A</v>
      </c>
      <c r="DA255" s="207"/>
      <c r="DB255" s="194"/>
      <c r="DC255" s="198" cm="1">
        <f t="array" ref="DC255">IFERROR(MATCH(TRUE,INDEX($B$14:$B$117&gt;=DB255,0),0),"")</f>
        <v>1</v>
      </c>
      <c r="DD255" s="194">
        <f t="shared" ca="1" si="247"/>
        <v>1.3963799927016407E-2</v>
      </c>
      <c r="DG255" s="194">
        <f t="shared" si="248"/>
        <v>0</v>
      </c>
      <c r="DH255" s="19" t="e">
        <f ca="1"/>
        <v>#N/A</v>
      </c>
      <c r="DI255" s="208" t="e">
        <f t="shared" ca="1" si="249"/>
        <v>#N/A</v>
      </c>
      <c r="DJ255" s="207"/>
      <c r="DK255" s="194"/>
      <c r="DL255" s="198" cm="1">
        <f t="array" ref="DL255">IFERROR(MATCH(TRUE,INDEX($B$14:$B$117&gt;=DK255,0),0),"")</f>
        <v>1</v>
      </c>
      <c r="DM255" s="194">
        <f t="shared" ca="1" si="250"/>
        <v>1.3963799927016407E-2</v>
      </c>
      <c r="DP255" s="194">
        <f t="shared" si="251"/>
        <v>0</v>
      </c>
      <c r="DQ255" s="19" t="e">
        <f ca="1"/>
        <v>#N/A</v>
      </c>
      <c r="DR255" s="208" t="e">
        <f t="shared" ca="1" si="252"/>
        <v>#N/A</v>
      </c>
      <c r="DS255" s="207"/>
      <c r="DT255" s="194"/>
      <c r="DU255" s="198" cm="1">
        <f t="array" ref="DU255">IFERROR(MATCH(TRUE,INDEX($B$14:$B$117&gt;=DT255,0),0),"")</f>
        <v>1</v>
      </c>
      <c r="DV255" s="194">
        <f t="shared" ca="1" si="253"/>
        <v>1.3963799927016407E-2</v>
      </c>
      <c r="DY255" s="194">
        <f t="shared" si="254"/>
        <v>0</v>
      </c>
      <c r="DZ255" s="19" t="e">
        <f ca="1"/>
        <v>#N/A</v>
      </c>
      <c r="EA255" s="208" t="e">
        <f t="shared" ca="1" si="255"/>
        <v>#N/A</v>
      </c>
      <c r="EB255" s="207"/>
      <c r="EC255" s="194"/>
      <c r="ED255" s="198" cm="1">
        <f t="array" ref="ED255">IFERROR(MATCH(TRUE,INDEX($B$14:$B$117&gt;=EC255,0),0),"")</f>
        <v>1</v>
      </c>
      <c r="EE255" s="194">
        <f t="shared" ca="1" si="256"/>
        <v>1.3963799927016407E-2</v>
      </c>
      <c r="EH255" s="194">
        <f t="shared" si="257"/>
        <v>0</v>
      </c>
      <c r="EI255" s="19" t="e">
        <f ca="1"/>
        <v>#N/A</v>
      </c>
      <c r="EJ255" s="208" t="e">
        <f t="shared" ca="1" si="258"/>
        <v>#N/A</v>
      </c>
      <c r="EK255" s="207"/>
      <c r="EL255" s="194"/>
      <c r="EM255" s="198" cm="1">
        <f t="array" ref="EM255">IFERROR(MATCH(TRUE,INDEX($B$14:$B$117&gt;=EL255,0),0),"")</f>
        <v>1</v>
      </c>
      <c r="EN255" s="194">
        <f t="shared" ca="1" si="259"/>
        <v>1.3963799927016407E-2</v>
      </c>
      <c r="EQ255" s="194">
        <f t="shared" si="260"/>
        <v>0</v>
      </c>
      <c r="ER255" s="19" t="e">
        <f ca="1"/>
        <v>#N/A</v>
      </c>
      <c r="ES255" s="208" t="e">
        <f t="shared" ca="1" si="261"/>
        <v>#N/A</v>
      </c>
      <c r="ET255" s="207"/>
      <c r="EU255" s="194"/>
      <c r="EV255" s="198" cm="1">
        <f t="array" ref="EV255">IFERROR(MATCH(TRUE,INDEX($B$14:$B$117&gt;=EU255,0),0),"")</f>
        <v>1</v>
      </c>
      <c r="EW255" s="194">
        <f t="shared" ca="1" si="262"/>
        <v>1.3963799927016407E-2</v>
      </c>
      <c r="EZ255" s="194">
        <f t="shared" si="263"/>
        <v>0</v>
      </c>
      <c r="FA255" s="19" t="e">
        <f ca="1"/>
        <v>#N/A</v>
      </c>
      <c r="FB255" s="208" t="e">
        <f t="shared" ca="1" si="264"/>
        <v>#N/A</v>
      </c>
      <c r="FC255" s="207"/>
      <c r="FD255" s="194"/>
      <c r="FE255" s="198" cm="1">
        <f t="array" ref="FE255">IFERROR(MATCH(TRUE,INDEX($B$14:$B$117&gt;=FD255,0),0),"")</f>
        <v>1</v>
      </c>
      <c r="FF255" s="194">
        <f t="shared" ca="1" si="265"/>
        <v>1.3963799927016407E-2</v>
      </c>
      <c r="FI255" s="194">
        <f t="shared" si="266"/>
        <v>0</v>
      </c>
      <c r="FJ255" s="19" t="e">
        <f ca="1"/>
        <v>#N/A</v>
      </c>
      <c r="FK255" s="208" t="e">
        <f t="shared" ca="1" si="267"/>
        <v>#N/A</v>
      </c>
      <c r="FL255" s="207"/>
      <c r="FM255" s="194"/>
      <c r="FN255" s="198" cm="1">
        <f t="array" ref="FN255">IFERROR(MATCH(TRUE,INDEX($B$14:$B$117&gt;=FM255,0),0),"")</f>
        <v>1</v>
      </c>
      <c r="FO255" s="194">
        <f t="shared" ca="1" si="268"/>
        <v>1.3963799927016407E-2</v>
      </c>
      <c r="FR255" s="194">
        <f t="shared" si="269"/>
        <v>0</v>
      </c>
      <c r="FS255" s="19" t="e">
        <f ca="1"/>
        <v>#N/A</v>
      </c>
      <c r="FT255" s="208" t="e">
        <f t="shared" ca="1" si="270"/>
        <v>#N/A</v>
      </c>
      <c r="FU255" s="207"/>
      <c r="FV255" s="194"/>
      <c r="FW255" s="198" cm="1">
        <f t="array" ref="FW255">IFERROR(MATCH(TRUE,INDEX($B$14:$B$117&gt;=FV255,0),0),"")</f>
        <v>1</v>
      </c>
      <c r="FX255" s="194">
        <f t="shared" ca="1" si="271"/>
        <v>1.3963799927016407E-2</v>
      </c>
      <c r="GA255" s="194">
        <f t="shared" si="272"/>
        <v>0</v>
      </c>
      <c r="GB255" s="19" t="e">
        <f ca="1"/>
        <v>#N/A</v>
      </c>
      <c r="GC255" s="208" t="e">
        <f t="shared" ca="1" si="273"/>
        <v>#N/A</v>
      </c>
    </row>
    <row r="256" spans="6:185" x14ac:dyDescent="0.2">
      <c r="F256" s="207"/>
      <c r="G256" s="194"/>
      <c r="H256" s="198" cm="1">
        <f t="array" ref="H256">IFERROR(MATCH(TRUE,INDEX($B$14:$B$117&gt;=G256,0),0),"")</f>
        <v>1</v>
      </c>
      <c r="I256" s="194">
        <f t="shared" ca="1" si="218"/>
        <v>1.3963799927016407E-2</v>
      </c>
      <c r="L256" s="194">
        <f t="shared" si="274"/>
        <v>0</v>
      </c>
      <c r="M256" s="19">
        <f ca="1"/>
        <v>0</v>
      </c>
      <c r="N256" s="208">
        <f t="shared" ca="1" si="275"/>
        <v>0</v>
      </c>
      <c r="O256" s="207"/>
      <c r="P256" s="194"/>
      <c r="Q256" s="198" cm="1">
        <f t="array" ref="Q256">IFERROR(MATCH(TRUE,INDEX($B$14:$B$117&gt;=P256,0),0),"")</f>
        <v>1</v>
      </c>
      <c r="R256" s="194">
        <f t="shared" ca="1" si="219"/>
        <v>1.3963799927016407E-2</v>
      </c>
      <c r="U256" s="194">
        <f t="shared" si="276"/>
        <v>0</v>
      </c>
      <c r="V256" s="19">
        <f ca="1"/>
        <v>0</v>
      </c>
      <c r="W256" s="208">
        <f t="shared" ca="1" si="277"/>
        <v>0</v>
      </c>
      <c r="X256" s="207"/>
      <c r="Y256" s="194"/>
      <c r="Z256" s="198" cm="1">
        <f t="array" ref="Z256">IFERROR(MATCH(TRUE,INDEX($B$14:$B$117&gt;=Y256,0),0),"")</f>
        <v>1</v>
      </c>
      <c r="AA256" s="194">
        <f t="shared" ca="1" si="220"/>
        <v>1.3963799927016407E-2</v>
      </c>
      <c r="AD256" s="194">
        <f t="shared" si="221"/>
        <v>0</v>
      </c>
      <c r="AE256" s="19">
        <f ca="1"/>
        <v>0</v>
      </c>
      <c r="AF256" s="208">
        <f t="shared" ca="1" si="222"/>
        <v>0</v>
      </c>
      <c r="AG256" s="207"/>
      <c r="AH256" s="194"/>
      <c r="AI256" s="198" cm="1">
        <f t="array" ref="AI256">IFERROR(MATCH(TRUE,INDEX($B$14:$B$117&gt;=AH256,0),0),"")</f>
        <v>1</v>
      </c>
      <c r="AJ256" s="194">
        <f t="shared" ca="1" si="223"/>
        <v>1.3963799927016407E-2</v>
      </c>
      <c r="AM256" s="194">
        <f t="shared" si="224"/>
        <v>0</v>
      </c>
      <c r="AN256" s="19">
        <f ca="1"/>
        <v>0</v>
      </c>
      <c r="AO256" s="208">
        <f t="shared" ca="1" si="225"/>
        <v>0</v>
      </c>
      <c r="AP256" s="207"/>
      <c r="AQ256" s="194"/>
      <c r="AR256" s="198" cm="1">
        <f t="array" ref="AR256">IFERROR(MATCH(TRUE,INDEX($B$14:$B$117&gt;=AQ256,0),0),"")</f>
        <v>1</v>
      </c>
      <c r="AS256" s="194">
        <f t="shared" ca="1" si="226"/>
        <v>1.3963799927016407E-2</v>
      </c>
      <c r="AV256" s="194">
        <f t="shared" si="227"/>
        <v>0</v>
      </c>
      <c r="AW256" s="19">
        <f ca="1"/>
        <v>0</v>
      </c>
      <c r="AX256" s="208">
        <f t="shared" ca="1" si="228"/>
        <v>0</v>
      </c>
      <c r="AY256" s="207"/>
      <c r="AZ256" s="194"/>
      <c r="BA256" s="198" cm="1">
        <f t="array" ref="BA256">IFERROR(MATCH(TRUE,INDEX($B$14:$B$117&gt;=AZ256,0),0),"")</f>
        <v>1</v>
      </c>
      <c r="BB256" s="194">
        <f t="shared" ca="1" si="229"/>
        <v>1.3963799927016407E-2</v>
      </c>
      <c r="BE256" s="194">
        <f t="shared" si="230"/>
        <v>0</v>
      </c>
      <c r="BF256" s="19">
        <f ca="1"/>
        <v>0</v>
      </c>
      <c r="BG256" s="208">
        <f t="shared" ca="1" si="231"/>
        <v>0</v>
      </c>
      <c r="BH256" s="207"/>
      <c r="BI256" s="194"/>
      <c r="BJ256" s="198" cm="1">
        <f t="array" ref="BJ256">IFERROR(MATCH(TRUE,INDEX($B$14:$B$117&gt;=BI256,0),0),"")</f>
        <v>1</v>
      </c>
      <c r="BK256" s="194">
        <f t="shared" ca="1" si="232"/>
        <v>1.3963799927016407E-2</v>
      </c>
      <c r="BN256" s="194">
        <f t="shared" si="233"/>
        <v>0</v>
      </c>
      <c r="BO256" s="19">
        <f ca="1"/>
        <v>0</v>
      </c>
      <c r="BP256" s="208">
        <f t="shared" ca="1" si="234"/>
        <v>0</v>
      </c>
      <c r="BQ256" s="207"/>
      <c r="BR256" s="194"/>
      <c r="BS256" s="198" cm="1">
        <f t="array" ref="BS256">IFERROR(MATCH(TRUE,INDEX($B$14:$B$117&gt;=BR256,0),0),"")</f>
        <v>1</v>
      </c>
      <c r="BT256" s="194">
        <f t="shared" ca="1" si="235"/>
        <v>1.3963799927016407E-2</v>
      </c>
      <c r="BW256" s="194">
        <f t="shared" si="236"/>
        <v>0</v>
      </c>
      <c r="BX256" s="19">
        <f ca="1"/>
        <v>0</v>
      </c>
      <c r="BY256" s="208">
        <f t="shared" ca="1" si="237"/>
        <v>0</v>
      </c>
      <c r="BZ256" s="207"/>
      <c r="CA256" s="194"/>
      <c r="CB256" s="198" cm="1">
        <f t="array" ref="CB256">IFERROR(MATCH(TRUE,INDEX($B$14:$B$117&gt;=CA256,0),0),"")</f>
        <v>1</v>
      </c>
      <c r="CC256" s="194">
        <f t="shared" ca="1" si="238"/>
        <v>1.3963799927016407E-2</v>
      </c>
      <c r="CF256" s="194">
        <f t="shared" si="239"/>
        <v>0</v>
      </c>
      <c r="CG256" s="19">
        <f ca="1"/>
        <v>0</v>
      </c>
      <c r="CH256" s="208">
        <f t="shared" ca="1" si="240"/>
        <v>0</v>
      </c>
      <c r="CI256" s="207"/>
      <c r="CJ256" s="194"/>
      <c r="CK256" s="198" cm="1">
        <f t="array" ref="CK256">IFERROR(MATCH(TRUE,INDEX($B$14:$B$117&gt;=CJ256,0),0),"")</f>
        <v>1</v>
      </c>
      <c r="CL256" s="194">
        <f t="shared" ca="1" si="241"/>
        <v>1.3963799927016407E-2</v>
      </c>
      <c r="CO256" s="194">
        <f t="shared" si="242"/>
        <v>0</v>
      </c>
      <c r="CP256" s="19">
        <f ca="1"/>
        <v>0</v>
      </c>
      <c r="CQ256" s="208">
        <f t="shared" ca="1" si="243"/>
        <v>0</v>
      </c>
      <c r="CR256" s="207"/>
      <c r="CS256" s="194"/>
      <c r="CT256" s="198" cm="1">
        <f t="array" ref="CT256">IFERROR(MATCH(TRUE,INDEX($B$14:$B$117&gt;=CS256,0),0),"")</f>
        <v>1</v>
      </c>
      <c r="CU256" s="194">
        <f t="shared" ca="1" si="244"/>
        <v>1.3963799927016407E-2</v>
      </c>
      <c r="CX256" s="194">
        <f t="shared" si="245"/>
        <v>0</v>
      </c>
      <c r="CY256" s="19" t="e">
        <f ca="1"/>
        <v>#N/A</v>
      </c>
      <c r="CZ256" s="208" t="e">
        <f t="shared" ca="1" si="246"/>
        <v>#N/A</v>
      </c>
      <c r="DA256" s="207"/>
      <c r="DB256" s="194"/>
      <c r="DC256" s="198" cm="1">
        <f t="array" ref="DC256">IFERROR(MATCH(TRUE,INDEX($B$14:$B$117&gt;=DB256,0),0),"")</f>
        <v>1</v>
      </c>
      <c r="DD256" s="194">
        <f t="shared" ca="1" si="247"/>
        <v>1.3963799927016407E-2</v>
      </c>
      <c r="DG256" s="194">
        <f t="shared" si="248"/>
        <v>0</v>
      </c>
      <c r="DH256" s="19" t="e">
        <f ca="1"/>
        <v>#N/A</v>
      </c>
      <c r="DI256" s="208" t="e">
        <f t="shared" ca="1" si="249"/>
        <v>#N/A</v>
      </c>
      <c r="DJ256" s="207"/>
      <c r="DK256" s="194"/>
      <c r="DL256" s="198" cm="1">
        <f t="array" ref="DL256">IFERROR(MATCH(TRUE,INDEX($B$14:$B$117&gt;=DK256,0),0),"")</f>
        <v>1</v>
      </c>
      <c r="DM256" s="194">
        <f t="shared" ca="1" si="250"/>
        <v>1.3963799927016407E-2</v>
      </c>
      <c r="DP256" s="194">
        <f t="shared" si="251"/>
        <v>0</v>
      </c>
      <c r="DQ256" s="19" t="e">
        <f ca="1"/>
        <v>#N/A</v>
      </c>
      <c r="DR256" s="208" t="e">
        <f t="shared" ca="1" si="252"/>
        <v>#N/A</v>
      </c>
      <c r="DS256" s="207"/>
      <c r="DT256" s="194"/>
      <c r="DU256" s="198" cm="1">
        <f t="array" ref="DU256">IFERROR(MATCH(TRUE,INDEX($B$14:$B$117&gt;=DT256,0),0),"")</f>
        <v>1</v>
      </c>
      <c r="DV256" s="194">
        <f t="shared" ca="1" si="253"/>
        <v>1.3963799927016407E-2</v>
      </c>
      <c r="DY256" s="194">
        <f t="shared" si="254"/>
        <v>0</v>
      </c>
      <c r="DZ256" s="19" t="e">
        <f ca="1"/>
        <v>#N/A</v>
      </c>
      <c r="EA256" s="208" t="e">
        <f t="shared" ca="1" si="255"/>
        <v>#N/A</v>
      </c>
      <c r="EB256" s="207"/>
      <c r="EC256" s="194"/>
      <c r="ED256" s="198" cm="1">
        <f t="array" ref="ED256">IFERROR(MATCH(TRUE,INDEX($B$14:$B$117&gt;=EC256,0),0),"")</f>
        <v>1</v>
      </c>
      <c r="EE256" s="194">
        <f t="shared" ca="1" si="256"/>
        <v>1.3963799927016407E-2</v>
      </c>
      <c r="EH256" s="194">
        <f t="shared" si="257"/>
        <v>0</v>
      </c>
      <c r="EI256" s="19" t="e">
        <f ca="1"/>
        <v>#N/A</v>
      </c>
      <c r="EJ256" s="208" t="e">
        <f t="shared" ca="1" si="258"/>
        <v>#N/A</v>
      </c>
      <c r="EK256" s="207"/>
      <c r="EL256" s="194"/>
      <c r="EM256" s="198" cm="1">
        <f t="array" ref="EM256">IFERROR(MATCH(TRUE,INDEX($B$14:$B$117&gt;=EL256,0),0),"")</f>
        <v>1</v>
      </c>
      <c r="EN256" s="194">
        <f t="shared" ca="1" si="259"/>
        <v>1.3963799927016407E-2</v>
      </c>
      <c r="EQ256" s="194">
        <f t="shared" si="260"/>
        <v>0</v>
      </c>
      <c r="ER256" s="19" t="e">
        <f ca="1"/>
        <v>#N/A</v>
      </c>
      <c r="ES256" s="208" t="e">
        <f t="shared" ca="1" si="261"/>
        <v>#N/A</v>
      </c>
      <c r="ET256" s="207"/>
      <c r="EU256" s="194"/>
      <c r="EV256" s="198" cm="1">
        <f t="array" ref="EV256">IFERROR(MATCH(TRUE,INDEX($B$14:$B$117&gt;=EU256,0),0),"")</f>
        <v>1</v>
      </c>
      <c r="EW256" s="194">
        <f t="shared" ca="1" si="262"/>
        <v>1.3963799927016407E-2</v>
      </c>
      <c r="EZ256" s="194">
        <f t="shared" si="263"/>
        <v>0</v>
      </c>
      <c r="FA256" s="19" t="e">
        <f ca="1"/>
        <v>#N/A</v>
      </c>
      <c r="FB256" s="208" t="e">
        <f t="shared" ca="1" si="264"/>
        <v>#N/A</v>
      </c>
      <c r="FC256" s="207"/>
      <c r="FD256" s="194"/>
      <c r="FE256" s="198" cm="1">
        <f t="array" ref="FE256">IFERROR(MATCH(TRUE,INDEX($B$14:$B$117&gt;=FD256,0),0),"")</f>
        <v>1</v>
      </c>
      <c r="FF256" s="194">
        <f t="shared" ca="1" si="265"/>
        <v>1.3963799927016407E-2</v>
      </c>
      <c r="FI256" s="194">
        <f t="shared" si="266"/>
        <v>0</v>
      </c>
      <c r="FJ256" s="19" t="e">
        <f ca="1"/>
        <v>#N/A</v>
      </c>
      <c r="FK256" s="208" t="e">
        <f t="shared" ca="1" si="267"/>
        <v>#N/A</v>
      </c>
      <c r="FL256" s="207"/>
      <c r="FM256" s="194"/>
      <c r="FN256" s="198" cm="1">
        <f t="array" ref="FN256">IFERROR(MATCH(TRUE,INDEX($B$14:$B$117&gt;=FM256,0),0),"")</f>
        <v>1</v>
      </c>
      <c r="FO256" s="194">
        <f t="shared" ca="1" si="268"/>
        <v>1.3963799927016407E-2</v>
      </c>
      <c r="FR256" s="194">
        <f t="shared" si="269"/>
        <v>0</v>
      </c>
      <c r="FS256" s="19" t="e">
        <f ca="1"/>
        <v>#N/A</v>
      </c>
      <c r="FT256" s="208" t="e">
        <f t="shared" ca="1" si="270"/>
        <v>#N/A</v>
      </c>
      <c r="FU256" s="207"/>
      <c r="FV256" s="194"/>
      <c r="FW256" s="198" cm="1">
        <f t="array" ref="FW256">IFERROR(MATCH(TRUE,INDEX($B$14:$B$117&gt;=FV256,0),0),"")</f>
        <v>1</v>
      </c>
      <c r="FX256" s="194">
        <f t="shared" ca="1" si="271"/>
        <v>1.3963799927016407E-2</v>
      </c>
      <c r="GA256" s="194">
        <f t="shared" si="272"/>
        <v>0</v>
      </c>
      <c r="GB256" s="19" t="e">
        <f ca="1"/>
        <v>#N/A</v>
      </c>
      <c r="GC256" s="208" t="e">
        <f t="shared" ca="1" si="273"/>
        <v>#N/A</v>
      </c>
    </row>
    <row r="257" spans="6:185" x14ac:dyDescent="0.2">
      <c r="F257" s="207"/>
      <c r="G257" s="194"/>
      <c r="H257" s="198" cm="1">
        <f t="array" ref="H257">IFERROR(MATCH(TRUE,INDEX($B$14:$B$117&gt;=G257,0),0),"")</f>
        <v>1</v>
      </c>
      <c r="I257" s="194">
        <f t="shared" ca="1" si="218"/>
        <v>1.3963799927016407E-2</v>
      </c>
      <c r="L257" s="194">
        <f t="shared" si="274"/>
        <v>0</v>
      </c>
      <c r="M257" s="19">
        <f ca="1"/>
        <v>0</v>
      </c>
      <c r="N257" s="208">
        <f t="shared" ca="1" si="275"/>
        <v>0</v>
      </c>
      <c r="O257" s="207"/>
      <c r="P257" s="194"/>
      <c r="Q257" s="198" cm="1">
        <f t="array" ref="Q257">IFERROR(MATCH(TRUE,INDEX($B$14:$B$117&gt;=P257,0),0),"")</f>
        <v>1</v>
      </c>
      <c r="R257" s="194">
        <f t="shared" ca="1" si="219"/>
        <v>1.3963799927016407E-2</v>
      </c>
      <c r="U257" s="194">
        <f t="shared" si="276"/>
        <v>0</v>
      </c>
      <c r="V257" s="19">
        <f ca="1"/>
        <v>0</v>
      </c>
      <c r="W257" s="208">
        <f t="shared" ca="1" si="277"/>
        <v>0</v>
      </c>
      <c r="X257" s="207"/>
      <c r="Y257" s="194"/>
      <c r="Z257" s="198" cm="1">
        <f t="array" ref="Z257">IFERROR(MATCH(TRUE,INDEX($B$14:$B$117&gt;=Y257,0),0),"")</f>
        <v>1</v>
      </c>
      <c r="AA257" s="194">
        <f t="shared" ca="1" si="220"/>
        <v>1.3963799927016407E-2</v>
      </c>
      <c r="AD257" s="194">
        <f t="shared" si="221"/>
        <v>0</v>
      </c>
      <c r="AE257" s="19">
        <f ca="1"/>
        <v>0</v>
      </c>
      <c r="AF257" s="208">
        <f t="shared" ca="1" si="222"/>
        <v>0</v>
      </c>
      <c r="AG257" s="207"/>
      <c r="AH257" s="194"/>
      <c r="AI257" s="198" cm="1">
        <f t="array" ref="AI257">IFERROR(MATCH(TRUE,INDEX($B$14:$B$117&gt;=AH257,0),0),"")</f>
        <v>1</v>
      </c>
      <c r="AJ257" s="194">
        <f t="shared" ca="1" si="223"/>
        <v>1.3963799927016407E-2</v>
      </c>
      <c r="AM257" s="194">
        <f t="shared" si="224"/>
        <v>0</v>
      </c>
      <c r="AN257" s="19">
        <f ca="1"/>
        <v>0</v>
      </c>
      <c r="AO257" s="208">
        <f t="shared" ca="1" si="225"/>
        <v>0</v>
      </c>
      <c r="AP257" s="207"/>
      <c r="AQ257" s="194"/>
      <c r="AR257" s="198" cm="1">
        <f t="array" ref="AR257">IFERROR(MATCH(TRUE,INDEX($B$14:$B$117&gt;=AQ257,0),0),"")</f>
        <v>1</v>
      </c>
      <c r="AS257" s="194">
        <f t="shared" ca="1" si="226"/>
        <v>1.3963799927016407E-2</v>
      </c>
      <c r="AV257" s="194">
        <f t="shared" si="227"/>
        <v>0</v>
      </c>
      <c r="AW257" s="19">
        <f ca="1"/>
        <v>0</v>
      </c>
      <c r="AX257" s="208">
        <f t="shared" ca="1" si="228"/>
        <v>0</v>
      </c>
      <c r="AY257" s="207"/>
      <c r="AZ257" s="194"/>
      <c r="BA257" s="198" cm="1">
        <f t="array" ref="BA257">IFERROR(MATCH(TRUE,INDEX($B$14:$B$117&gt;=AZ257,0),0),"")</f>
        <v>1</v>
      </c>
      <c r="BB257" s="194">
        <f t="shared" ca="1" si="229"/>
        <v>1.3963799927016407E-2</v>
      </c>
      <c r="BE257" s="194">
        <f t="shared" si="230"/>
        <v>0</v>
      </c>
      <c r="BF257" s="19">
        <f ca="1"/>
        <v>0</v>
      </c>
      <c r="BG257" s="208">
        <f t="shared" ca="1" si="231"/>
        <v>0</v>
      </c>
      <c r="BH257" s="207"/>
      <c r="BI257" s="194"/>
      <c r="BJ257" s="198" cm="1">
        <f t="array" ref="BJ257">IFERROR(MATCH(TRUE,INDEX($B$14:$B$117&gt;=BI257,0),0),"")</f>
        <v>1</v>
      </c>
      <c r="BK257" s="194">
        <f t="shared" ca="1" si="232"/>
        <v>1.3963799927016407E-2</v>
      </c>
      <c r="BN257" s="194">
        <f t="shared" si="233"/>
        <v>0</v>
      </c>
      <c r="BO257" s="19">
        <f ca="1"/>
        <v>0</v>
      </c>
      <c r="BP257" s="208">
        <f t="shared" ca="1" si="234"/>
        <v>0</v>
      </c>
      <c r="BQ257" s="207"/>
      <c r="BR257" s="194"/>
      <c r="BS257" s="198" cm="1">
        <f t="array" ref="BS257">IFERROR(MATCH(TRUE,INDEX($B$14:$B$117&gt;=BR257,0),0),"")</f>
        <v>1</v>
      </c>
      <c r="BT257" s="194">
        <f t="shared" ca="1" si="235"/>
        <v>1.3963799927016407E-2</v>
      </c>
      <c r="BW257" s="194">
        <f t="shared" si="236"/>
        <v>0</v>
      </c>
      <c r="BX257" s="19">
        <f ca="1"/>
        <v>0</v>
      </c>
      <c r="BY257" s="208">
        <f t="shared" ca="1" si="237"/>
        <v>0</v>
      </c>
      <c r="BZ257" s="207"/>
      <c r="CA257" s="194"/>
      <c r="CB257" s="198" cm="1">
        <f t="array" ref="CB257">IFERROR(MATCH(TRUE,INDEX($B$14:$B$117&gt;=CA257,0),0),"")</f>
        <v>1</v>
      </c>
      <c r="CC257" s="194">
        <f t="shared" ca="1" si="238"/>
        <v>1.3963799927016407E-2</v>
      </c>
      <c r="CF257" s="194">
        <f t="shared" si="239"/>
        <v>0</v>
      </c>
      <c r="CG257" s="19">
        <f ca="1"/>
        <v>0</v>
      </c>
      <c r="CH257" s="208">
        <f t="shared" ca="1" si="240"/>
        <v>0</v>
      </c>
      <c r="CI257" s="207"/>
      <c r="CJ257" s="194"/>
      <c r="CK257" s="198" cm="1">
        <f t="array" ref="CK257">IFERROR(MATCH(TRUE,INDEX($B$14:$B$117&gt;=CJ257,0),0),"")</f>
        <v>1</v>
      </c>
      <c r="CL257" s="194">
        <f t="shared" ca="1" si="241"/>
        <v>1.3963799927016407E-2</v>
      </c>
      <c r="CO257" s="194">
        <f t="shared" si="242"/>
        <v>0</v>
      </c>
      <c r="CP257" s="19">
        <f ca="1"/>
        <v>0</v>
      </c>
      <c r="CQ257" s="208">
        <f t="shared" ca="1" si="243"/>
        <v>0</v>
      </c>
      <c r="CR257" s="207"/>
      <c r="CS257" s="194"/>
      <c r="CT257" s="198" cm="1">
        <f t="array" ref="CT257">IFERROR(MATCH(TRUE,INDEX($B$14:$B$117&gt;=CS257,0),0),"")</f>
        <v>1</v>
      </c>
      <c r="CU257" s="194">
        <f t="shared" ca="1" si="244"/>
        <v>1.3963799927016407E-2</v>
      </c>
      <c r="CX257" s="194">
        <f t="shared" si="245"/>
        <v>0</v>
      </c>
      <c r="CY257" s="19" t="e">
        <f ca="1"/>
        <v>#N/A</v>
      </c>
      <c r="CZ257" s="208" t="e">
        <f t="shared" ca="1" si="246"/>
        <v>#N/A</v>
      </c>
      <c r="DA257" s="207"/>
      <c r="DB257" s="194"/>
      <c r="DC257" s="198" cm="1">
        <f t="array" ref="DC257">IFERROR(MATCH(TRUE,INDEX($B$14:$B$117&gt;=DB257,0),0),"")</f>
        <v>1</v>
      </c>
      <c r="DD257" s="194">
        <f t="shared" ca="1" si="247"/>
        <v>1.3963799927016407E-2</v>
      </c>
      <c r="DG257" s="194">
        <f t="shared" si="248"/>
        <v>0</v>
      </c>
      <c r="DH257" s="19" t="e">
        <f ca="1"/>
        <v>#N/A</v>
      </c>
      <c r="DI257" s="208" t="e">
        <f t="shared" ca="1" si="249"/>
        <v>#N/A</v>
      </c>
      <c r="DJ257" s="207"/>
      <c r="DK257" s="194"/>
      <c r="DL257" s="198" cm="1">
        <f t="array" ref="DL257">IFERROR(MATCH(TRUE,INDEX($B$14:$B$117&gt;=DK257,0),0),"")</f>
        <v>1</v>
      </c>
      <c r="DM257" s="194">
        <f t="shared" ca="1" si="250"/>
        <v>1.3963799927016407E-2</v>
      </c>
      <c r="DP257" s="194">
        <f t="shared" si="251"/>
        <v>0</v>
      </c>
      <c r="DQ257" s="19" t="e">
        <f ca="1"/>
        <v>#N/A</v>
      </c>
      <c r="DR257" s="208" t="e">
        <f t="shared" ca="1" si="252"/>
        <v>#N/A</v>
      </c>
      <c r="DS257" s="207"/>
      <c r="DT257" s="194"/>
      <c r="DU257" s="198" cm="1">
        <f t="array" ref="DU257">IFERROR(MATCH(TRUE,INDEX($B$14:$B$117&gt;=DT257,0),0),"")</f>
        <v>1</v>
      </c>
      <c r="DV257" s="194">
        <f t="shared" ca="1" si="253"/>
        <v>1.3963799927016407E-2</v>
      </c>
      <c r="DY257" s="194">
        <f t="shared" si="254"/>
        <v>0</v>
      </c>
      <c r="DZ257" s="19" t="e">
        <f ca="1"/>
        <v>#N/A</v>
      </c>
      <c r="EA257" s="208" t="e">
        <f t="shared" ca="1" si="255"/>
        <v>#N/A</v>
      </c>
      <c r="EB257" s="207"/>
      <c r="EC257" s="194"/>
      <c r="ED257" s="198" cm="1">
        <f t="array" ref="ED257">IFERROR(MATCH(TRUE,INDEX($B$14:$B$117&gt;=EC257,0),0),"")</f>
        <v>1</v>
      </c>
      <c r="EE257" s="194">
        <f t="shared" ca="1" si="256"/>
        <v>1.3963799927016407E-2</v>
      </c>
      <c r="EH257" s="194">
        <f t="shared" si="257"/>
        <v>0</v>
      </c>
      <c r="EI257" s="19" t="e">
        <f ca="1"/>
        <v>#N/A</v>
      </c>
      <c r="EJ257" s="208" t="e">
        <f t="shared" ca="1" si="258"/>
        <v>#N/A</v>
      </c>
      <c r="EK257" s="207"/>
      <c r="EL257" s="194"/>
      <c r="EM257" s="198" cm="1">
        <f t="array" ref="EM257">IFERROR(MATCH(TRUE,INDEX($B$14:$B$117&gt;=EL257,0),0),"")</f>
        <v>1</v>
      </c>
      <c r="EN257" s="194">
        <f t="shared" ca="1" si="259"/>
        <v>1.3963799927016407E-2</v>
      </c>
      <c r="EQ257" s="194">
        <f t="shared" si="260"/>
        <v>0</v>
      </c>
      <c r="ER257" s="19" t="e">
        <f ca="1"/>
        <v>#N/A</v>
      </c>
      <c r="ES257" s="208" t="e">
        <f t="shared" ca="1" si="261"/>
        <v>#N/A</v>
      </c>
      <c r="ET257" s="207"/>
      <c r="EU257" s="194"/>
      <c r="EV257" s="198" cm="1">
        <f t="array" ref="EV257">IFERROR(MATCH(TRUE,INDEX($B$14:$B$117&gt;=EU257,0),0),"")</f>
        <v>1</v>
      </c>
      <c r="EW257" s="194">
        <f t="shared" ca="1" si="262"/>
        <v>1.3963799927016407E-2</v>
      </c>
      <c r="EZ257" s="194">
        <f t="shared" si="263"/>
        <v>0</v>
      </c>
      <c r="FA257" s="19" t="e">
        <f ca="1"/>
        <v>#N/A</v>
      </c>
      <c r="FB257" s="208" t="e">
        <f t="shared" ca="1" si="264"/>
        <v>#N/A</v>
      </c>
      <c r="FC257" s="207"/>
      <c r="FD257" s="194"/>
      <c r="FE257" s="198" cm="1">
        <f t="array" ref="FE257">IFERROR(MATCH(TRUE,INDEX($B$14:$B$117&gt;=FD257,0),0),"")</f>
        <v>1</v>
      </c>
      <c r="FF257" s="194">
        <f t="shared" ca="1" si="265"/>
        <v>1.3963799927016407E-2</v>
      </c>
      <c r="FI257" s="194">
        <f t="shared" si="266"/>
        <v>0</v>
      </c>
      <c r="FJ257" s="19" t="e">
        <f ca="1"/>
        <v>#N/A</v>
      </c>
      <c r="FK257" s="208" t="e">
        <f t="shared" ca="1" si="267"/>
        <v>#N/A</v>
      </c>
      <c r="FL257" s="207"/>
      <c r="FM257" s="194"/>
      <c r="FN257" s="198" cm="1">
        <f t="array" ref="FN257">IFERROR(MATCH(TRUE,INDEX($B$14:$B$117&gt;=FM257,0),0),"")</f>
        <v>1</v>
      </c>
      <c r="FO257" s="194">
        <f t="shared" ca="1" si="268"/>
        <v>1.3963799927016407E-2</v>
      </c>
      <c r="FR257" s="194">
        <f t="shared" si="269"/>
        <v>0</v>
      </c>
      <c r="FS257" s="19" t="e">
        <f ca="1"/>
        <v>#N/A</v>
      </c>
      <c r="FT257" s="208" t="e">
        <f t="shared" ca="1" si="270"/>
        <v>#N/A</v>
      </c>
      <c r="FU257" s="207"/>
      <c r="FV257" s="194"/>
      <c r="FW257" s="198" cm="1">
        <f t="array" ref="FW257">IFERROR(MATCH(TRUE,INDEX($B$14:$B$117&gt;=FV257,0),0),"")</f>
        <v>1</v>
      </c>
      <c r="FX257" s="194">
        <f t="shared" ca="1" si="271"/>
        <v>1.3963799927016407E-2</v>
      </c>
      <c r="GA257" s="194">
        <f t="shared" si="272"/>
        <v>0</v>
      </c>
      <c r="GB257" s="19" t="e">
        <f ca="1"/>
        <v>#N/A</v>
      </c>
      <c r="GC257" s="208" t="e">
        <f t="shared" ca="1" si="273"/>
        <v>#N/A</v>
      </c>
    </row>
    <row r="258" spans="6:185" x14ac:dyDescent="0.2">
      <c r="F258" s="207"/>
      <c r="G258" s="194"/>
      <c r="H258" s="198" cm="1">
        <f t="array" ref="H258">IFERROR(MATCH(TRUE,INDEX($B$14:$B$117&gt;=G258,0),0),"")</f>
        <v>1</v>
      </c>
      <c r="I258" s="194">
        <f t="shared" ca="1" si="218"/>
        <v>1.3963799927016407E-2</v>
      </c>
      <c r="L258" s="194">
        <f t="shared" si="274"/>
        <v>0</v>
      </c>
      <c r="M258" s="19">
        <f ca="1"/>
        <v>0</v>
      </c>
      <c r="N258" s="208">
        <f t="shared" ca="1" si="275"/>
        <v>0</v>
      </c>
      <c r="O258" s="207"/>
      <c r="P258" s="194"/>
      <c r="Q258" s="198" cm="1">
        <f t="array" ref="Q258">IFERROR(MATCH(TRUE,INDEX($B$14:$B$117&gt;=P258,0),0),"")</f>
        <v>1</v>
      </c>
      <c r="R258" s="194">
        <f t="shared" ca="1" si="219"/>
        <v>1.3963799927016407E-2</v>
      </c>
      <c r="U258" s="194">
        <f t="shared" si="276"/>
        <v>0</v>
      </c>
      <c r="V258" s="19">
        <f ca="1"/>
        <v>0</v>
      </c>
      <c r="W258" s="208">
        <f t="shared" ca="1" si="277"/>
        <v>0</v>
      </c>
      <c r="X258" s="207"/>
      <c r="Y258" s="194"/>
      <c r="Z258" s="198" cm="1">
        <f t="array" ref="Z258">IFERROR(MATCH(TRUE,INDEX($B$14:$B$117&gt;=Y258,0),0),"")</f>
        <v>1</v>
      </c>
      <c r="AA258" s="194">
        <f t="shared" ca="1" si="220"/>
        <v>1.3963799927016407E-2</v>
      </c>
      <c r="AD258" s="194">
        <f t="shared" si="221"/>
        <v>0</v>
      </c>
      <c r="AE258" s="19">
        <f ca="1"/>
        <v>0</v>
      </c>
      <c r="AF258" s="208">
        <f t="shared" ca="1" si="222"/>
        <v>0</v>
      </c>
      <c r="AG258" s="207"/>
      <c r="AH258" s="194"/>
      <c r="AI258" s="198" cm="1">
        <f t="array" ref="AI258">IFERROR(MATCH(TRUE,INDEX($B$14:$B$117&gt;=AH258,0),0),"")</f>
        <v>1</v>
      </c>
      <c r="AJ258" s="194">
        <f t="shared" ca="1" si="223"/>
        <v>1.3963799927016407E-2</v>
      </c>
      <c r="AM258" s="194">
        <f t="shared" si="224"/>
        <v>0</v>
      </c>
      <c r="AN258" s="19">
        <f ca="1"/>
        <v>0</v>
      </c>
      <c r="AO258" s="208">
        <f t="shared" ca="1" si="225"/>
        <v>0</v>
      </c>
      <c r="AP258" s="207"/>
      <c r="AQ258" s="194"/>
      <c r="AR258" s="198" cm="1">
        <f t="array" ref="AR258">IFERROR(MATCH(TRUE,INDEX($B$14:$B$117&gt;=AQ258,0),0),"")</f>
        <v>1</v>
      </c>
      <c r="AS258" s="194">
        <f t="shared" ca="1" si="226"/>
        <v>1.3963799927016407E-2</v>
      </c>
      <c r="AV258" s="194">
        <f t="shared" si="227"/>
        <v>0</v>
      </c>
      <c r="AW258" s="19">
        <f ca="1"/>
        <v>0</v>
      </c>
      <c r="AX258" s="208">
        <f t="shared" ca="1" si="228"/>
        <v>0</v>
      </c>
      <c r="AY258" s="207"/>
      <c r="AZ258" s="194"/>
      <c r="BA258" s="198" cm="1">
        <f t="array" ref="BA258">IFERROR(MATCH(TRUE,INDEX($B$14:$B$117&gt;=AZ258,0),0),"")</f>
        <v>1</v>
      </c>
      <c r="BB258" s="194">
        <f t="shared" ca="1" si="229"/>
        <v>1.3963799927016407E-2</v>
      </c>
      <c r="BE258" s="194">
        <f t="shared" si="230"/>
        <v>0</v>
      </c>
      <c r="BF258" s="19">
        <f ca="1"/>
        <v>0</v>
      </c>
      <c r="BG258" s="208">
        <f t="shared" ca="1" si="231"/>
        <v>0</v>
      </c>
      <c r="BH258" s="207"/>
      <c r="BI258" s="194"/>
      <c r="BJ258" s="198" cm="1">
        <f t="array" ref="BJ258">IFERROR(MATCH(TRUE,INDEX($B$14:$B$117&gt;=BI258,0),0),"")</f>
        <v>1</v>
      </c>
      <c r="BK258" s="194">
        <f t="shared" ca="1" si="232"/>
        <v>1.3963799927016407E-2</v>
      </c>
      <c r="BN258" s="194">
        <f t="shared" si="233"/>
        <v>0</v>
      </c>
      <c r="BO258" s="19">
        <f ca="1"/>
        <v>0</v>
      </c>
      <c r="BP258" s="208">
        <f t="shared" ca="1" si="234"/>
        <v>0</v>
      </c>
      <c r="BQ258" s="207"/>
      <c r="BR258" s="194"/>
      <c r="BS258" s="198" cm="1">
        <f t="array" ref="BS258">IFERROR(MATCH(TRUE,INDEX($B$14:$B$117&gt;=BR258,0),0),"")</f>
        <v>1</v>
      </c>
      <c r="BT258" s="194">
        <f t="shared" ca="1" si="235"/>
        <v>1.3963799927016407E-2</v>
      </c>
      <c r="BW258" s="194">
        <f t="shared" si="236"/>
        <v>0</v>
      </c>
      <c r="BX258" s="19">
        <f ca="1"/>
        <v>0</v>
      </c>
      <c r="BY258" s="208">
        <f t="shared" ca="1" si="237"/>
        <v>0</v>
      </c>
      <c r="BZ258" s="207"/>
      <c r="CA258" s="194"/>
      <c r="CB258" s="198" cm="1">
        <f t="array" ref="CB258">IFERROR(MATCH(TRUE,INDEX($B$14:$B$117&gt;=CA258,0),0),"")</f>
        <v>1</v>
      </c>
      <c r="CC258" s="194">
        <f t="shared" ca="1" si="238"/>
        <v>1.3963799927016407E-2</v>
      </c>
      <c r="CF258" s="194">
        <f t="shared" si="239"/>
        <v>0</v>
      </c>
      <c r="CG258" s="19">
        <f ca="1"/>
        <v>0</v>
      </c>
      <c r="CH258" s="208">
        <f t="shared" ca="1" si="240"/>
        <v>0</v>
      </c>
      <c r="CI258" s="207"/>
      <c r="CJ258" s="194"/>
      <c r="CK258" s="198" cm="1">
        <f t="array" ref="CK258">IFERROR(MATCH(TRUE,INDEX($B$14:$B$117&gt;=CJ258,0),0),"")</f>
        <v>1</v>
      </c>
      <c r="CL258" s="194">
        <f t="shared" ca="1" si="241"/>
        <v>1.3963799927016407E-2</v>
      </c>
      <c r="CO258" s="194">
        <f t="shared" si="242"/>
        <v>0</v>
      </c>
      <c r="CP258" s="19">
        <f ca="1"/>
        <v>0</v>
      </c>
      <c r="CQ258" s="208">
        <f t="shared" ca="1" si="243"/>
        <v>0</v>
      </c>
      <c r="CR258" s="207"/>
      <c r="CS258" s="194"/>
      <c r="CT258" s="198" cm="1">
        <f t="array" ref="CT258">IFERROR(MATCH(TRUE,INDEX($B$14:$B$117&gt;=CS258,0),0),"")</f>
        <v>1</v>
      </c>
      <c r="CU258" s="194">
        <f t="shared" ca="1" si="244"/>
        <v>1.3963799927016407E-2</v>
      </c>
      <c r="CX258" s="194">
        <f t="shared" si="245"/>
        <v>0</v>
      </c>
      <c r="CY258" s="19" t="e">
        <f ca="1"/>
        <v>#N/A</v>
      </c>
      <c r="CZ258" s="208" t="e">
        <f t="shared" ca="1" si="246"/>
        <v>#N/A</v>
      </c>
      <c r="DA258" s="207"/>
      <c r="DB258" s="194"/>
      <c r="DC258" s="198" cm="1">
        <f t="array" ref="DC258">IFERROR(MATCH(TRUE,INDEX($B$14:$B$117&gt;=DB258,0),0),"")</f>
        <v>1</v>
      </c>
      <c r="DD258" s="194">
        <f t="shared" ca="1" si="247"/>
        <v>1.3963799927016407E-2</v>
      </c>
      <c r="DG258" s="194">
        <f t="shared" si="248"/>
        <v>0</v>
      </c>
      <c r="DH258" s="19" t="e">
        <f ca="1"/>
        <v>#N/A</v>
      </c>
      <c r="DI258" s="208" t="e">
        <f t="shared" ca="1" si="249"/>
        <v>#N/A</v>
      </c>
      <c r="DJ258" s="207"/>
      <c r="DK258" s="194"/>
      <c r="DL258" s="198" cm="1">
        <f t="array" ref="DL258">IFERROR(MATCH(TRUE,INDEX($B$14:$B$117&gt;=DK258,0),0),"")</f>
        <v>1</v>
      </c>
      <c r="DM258" s="194">
        <f t="shared" ca="1" si="250"/>
        <v>1.3963799927016407E-2</v>
      </c>
      <c r="DP258" s="194">
        <f t="shared" si="251"/>
        <v>0</v>
      </c>
      <c r="DQ258" s="19" t="e">
        <f ca="1"/>
        <v>#N/A</v>
      </c>
      <c r="DR258" s="208" t="e">
        <f t="shared" ca="1" si="252"/>
        <v>#N/A</v>
      </c>
      <c r="DS258" s="207"/>
      <c r="DT258" s="194"/>
      <c r="DU258" s="198" cm="1">
        <f t="array" ref="DU258">IFERROR(MATCH(TRUE,INDEX($B$14:$B$117&gt;=DT258,0),0),"")</f>
        <v>1</v>
      </c>
      <c r="DV258" s="194">
        <f t="shared" ca="1" si="253"/>
        <v>1.3963799927016407E-2</v>
      </c>
      <c r="DY258" s="194">
        <f t="shared" si="254"/>
        <v>0</v>
      </c>
      <c r="DZ258" s="19" t="e">
        <f ca="1"/>
        <v>#N/A</v>
      </c>
      <c r="EA258" s="208" t="e">
        <f t="shared" ca="1" si="255"/>
        <v>#N/A</v>
      </c>
      <c r="EB258" s="207"/>
      <c r="EC258" s="194"/>
      <c r="ED258" s="198" cm="1">
        <f t="array" ref="ED258">IFERROR(MATCH(TRUE,INDEX($B$14:$B$117&gt;=EC258,0),0),"")</f>
        <v>1</v>
      </c>
      <c r="EE258" s="194">
        <f t="shared" ca="1" si="256"/>
        <v>1.3963799927016407E-2</v>
      </c>
      <c r="EH258" s="194">
        <f t="shared" si="257"/>
        <v>0</v>
      </c>
      <c r="EI258" s="19" t="e">
        <f ca="1"/>
        <v>#N/A</v>
      </c>
      <c r="EJ258" s="208" t="e">
        <f t="shared" ca="1" si="258"/>
        <v>#N/A</v>
      </c>
      <c r="EK258" s="207"/>
      <c r="EL258" s="194"/>
      <c r="EM258" s="198" cm="1">
        <f t="array" ref="EM258">IFERROR(MATCH(TRUE,INDEX($B$14:$B$117&gt;=EL258,0),0),"")</f>
        <v>1</v>
      </c>
      <c r="EN258" s="194">
        <f t="shared" ca="1" si="259"/>
        <v>1.3963799927016407E-2</v>
      </c>
      <c r="EQ258" s="194">
        <f t="shared" si="260"/>
        <v>0</v>
      </c>
      <c r="ER258" s="19" t="e">
        <f ca="1"/>
        <v>#N/A</v>
      </c>
      <c r="ES258" s="208" t="e">
        <f t="shared" ca="1" si="261"/>
        <v>#N/A</v>
      </c>
      <c r="ET258" s="207"/>
      <c r="EU258" s="194"/>
      <c r="EV258" s="198" cm="1">
        <f t="array" ref="EV258">IFERROR(MATCH(TRUE,INDEX($B$14:$B$117&gt;=EU258,0),0),"")</f>
        <v>1</v>
      </c>
      <c r="EW258" s="194">
        <f t="shared" ca="1" si="262"/>
        <v>1.3963799927016407E-2</v>
      </c>
      <c r="EZ258" s="194">
        <f t="shared" si="263"/>
        <v>0</v>
      </c>
      <c r="FA258" s="19" t="e">
        <f ca="1"/>
        <v>#N/A</v>
      </c>
      <c r="FB258" s="208" t="e">
        <f t="shared" ca="1" si="264"/>
        <v>#N/A</v>
      </c>
      <c r="FC258" s="207"/>
      <c r="FD258" s="194"/>
      <c r="FE258" s="198" cm="1">
        <f t="array" ref="FE258">IFERROR(MATCH(TRUE,INDEX($B$14:$B$117&gt;=FD258,0),0),"")</f>
        <v>1</v>
      </c>
      <c r="FF258" s="194">
        <f t="shared" ca="1" si="265"/>
        <v>1.3963799927016407E-2</v>
      </c>
      <c r="FI258" s="194">
        <f t="shared" si="266"/>
        <v>0</v>
      </c>
      <c r="FJ258" s="19" t="e">
        <f ca="1"/>
        <v>#N/A</v>
      </c>
      <c r="FK258" s="208" t="e">
        <f t="shared" ca="1" si="267"/>
        <v>#N/A</v>
      </c>
      <c r="FL258" s="207"/>
      <c r="FM258" s="194"/>
      <c r="FN258" s="198" cm="1">
        <f t="array" ref="FN258">IFERROR(MATCH(TRUE,INDEX($B$14:$B$117&gt;=FM258,0),0),"")</f>
        <v>1</v>
      </c>
      <c r="FO258" s="194">
        <f t="shared" ca="1" si="268"/>
        <v>1.3963799927016407E-2</v>
      </c>
      <c r="FR258" s="194">
        <f t="shared" si="269"/>
        <v>0</v>
      </c>
      <c r="FS258" s="19" t="e">
        <f ca="1"/>
        <v>#N/A</v>
      </c>
      <c r="FT258" s="208" t="e">
        <f t="shared" ca="1" si="270"/>
        <v>#N/A</v>
      </c>
      <c r="FU258" s="207"/>
      <c r="FV258" s="194"/>
      <c r="FW258" s="198" cm="1">
        <f t="array" ref="FW258">IFERROR(MATCH(TRUE,INDEX($B$14:$B$117&gt;=FV258,0),0),"")</f>
        <v>1</v>
      </c>
      <c r="FX258" s="194">
        <f t="shared" ca="1" si="271"/>
        <v>1.3963799927016407E-2</v>
      </c>
      <c r="GA258" s="194">
        <f t="shared" si="272"/>
        <v>0</v>
      </c>
      <c r="GB258" s="19" t="e">
        <f ca="1"/>
        <v>#N/A</v>
      </c>
      <c r="GC258" s="208" t="e">
        <f t="shared" ca="1" si="273"/>
        <v>#N/A</v>
      </c>
    </row>
    <row r="259" spans="6:185" x14ac:dyDescent="0.2">
      <c r="F259" s="207"/>
      <c r="G259" s="194"/>
      <c r="H259" s="198" cm="1">
        <f t="array" ref="H259">IFERROR(MATCH(TRUE,INDEX($B$14:$B$117&gt;=G259,0),0),"")</f>
        <v>1</v>
      </c>
      <c r="I259" s="194">
        <f t="shared" ca="1" si="218"/>
        <v>1.3963799927016407E-2</v>
      </c>
      <c r="L259" s="194">
        <f t="shared" si="274"/>
        <v>0</v>
      </c>
      <c r="M259" s="19">
        <f ca="1"/>
        <v>0</v>
      </c>
      <c r="N259" s="208">
        <f t="shared" ca="1" si="275"/>
        <v>0</v>
      </c>
      <c r="O259" s="207"/>
      <c r="P259" s="194"/>
      <c r="Q259" s="198" cm="1">
        <f t="array" ref="Q259">IFERROR(MATCH(TRUE,INDEX($B$14:$B$117&gt;=P259,0),0),"")</f>
        <v>1</v>
      </c>
      <c r="R259" s="194">
        <f t="shared" ca="1" si="219"/>
        <v>1.3963799927016407E-2</v>
      </c>
      <c r="U259" s="194">
        <f t="shared" si="276"/>
        <v>0</v>
      </c>
      <c r="V259" s="19">
        <f ca="1"/>
        <v>0</v>
      </c>
      <c r="W259" s="208">
        <f t="shared" ca="1" si="277"/>
        <v>0</v>
      </c>
      <c r="X259" s="207"/>
      <c r="Y259" s="194"/>
      <c r="Z259" s="198" cm="1">
        <f t="array" ref="Z259">IFERROR(MATCH(TRUE,INDEX($B$14:$B$117&gt;=Y259,0),0),"")</f>
        <v>1</v>
      </c>
      <c r="AA259" s="194">
        <f t="shared" ca="1" si="220"/>
        <v>1.3963799927016407E-2</v>
      </c>
      <c r="AD259" s="194">
        <f t="shared" si="221"/>
        <v>0</v>
      </c>
      <c r="AE259" s="19">
        <f ca="1"/>
        <v>0</v>
      </c>
      <c r="AF259" s="208">
        <f t="shared" ca="1" si="222"/>
        <v>0</v>
      </c>
      <c r="AG259" s="207"/>
      <c r="AH259" s="194"/>
      <c r="AI259" s="198" cm="1">
        <f t="array" ref="AI259">IFERROR(MATCH(TRUE,INDEX($B$14:$B$117&gt;=AH259,0),0),"")</f>
        <v>1</v>
      </c>
      <c r="AJ259" s="194">
        <f t="shared" ca="1" si="223"/>
        <v>1.3963799927016407E-2</v>
      </c>
      <c r="AM259" s="194">
        <f t="shared" si="224"/>
        <v>0</v>
      </c>
      <c r="AN259" s="19">
        <f ca="1"/>
        <v>0</v>
      </c>
      <c r="AO259" s="208">
        <f t="shared" ca="1" si="225"/>
        <v>0</v>
      </c>
      <c r="AP259" s="207"/>
      <c r="AQ259" s="194"/>
      <c r="AR259" s="198" cm="1">
        <f t="array" ref="AR259">IFERROR(MATCH(TRUE,INDEX($B$14:$B$117&gt;=AQ259,0),0),"")</f>
        <v>1</v>
      </c>
      <c r="AS259" s="194">
        <f t="shared" ca="1" si="226"/>
        <v>1.3963799927016407E-2</v>
      </c>
      <c r="AV259" s="194">
        <f t="shared" si="227"/>
        <v>0</v>
      </c>
      <c r="AW259" s="19">
        <f ca="1"/>
        <v>0</v>
      </c>
      <c r="AX259" s="208">
        <f t="shared" ca="1" si="228"/>
        <v>0</v>
      </c>
      <c r="AY259" s="207"/>
      <c r="AZ259" s="194"/>
      <c r="BA259" s="198" cm="1">
        <f t="array" ref="BA259">IFERROR(MATCH(TRUE,INDEX($B$14:$B$117&gt;=AZ259,0),0),"")</f>
        <v>1</v>
      </c>
      <c r="BB259" s="194">
        <f t="shared" ca="1" si="229"/>
        <v>1.3963799927016407E-2</v>
      </c>
      <c r="BE259" s="194">
        <f t="shared" si="230"/>
        <v>0</v>
      </c>
      <c r="BF259" s="19">
        <f ca="1"/>
        <v>0</v>
      </c>
      <c r="BG259" s="208">
        <f t="shared" ca="1" si="231"/>
        <v>0</v>
      </c>
      <c r="BH259" s="207"/>
      <c r="BI259" s="194"/>
      <c r="BJ259" s="198" cm="1">
        <f t="array" ref="BJ259">IFERROR(MATCH(TRUE,INDEX($B$14:$B$117&gt;=BI259,0),0),"")</f>
        <v>1</v>
      </c>
      <c r="BK259" s="194">
        <f t="shared" ca="1" si="232"/>
        <v>1.3963799927016407E-2</v>
      </c>
      <c r="BN259" s="194">
        <f t="shared" si="233"/>
        <v>0</v>
      </c>
      <c r="BO259" s="19">
        <f ca="1"/>
        <v>0</v>
      </c>
      <c r="BP259" s="208">
        <f t="shared" ca="1" si="234"/>
        <v>0</v>
      </c>
      <c r="BQ259" s="207"/>
      <c r="BR259" s="194"/>
      <c r="BS259" s="198" cm="1">
        <f t="array" ref="BS259">IFERROR(MATCH(TRUE,INDEX($B$14:$B$117&gt;=BR259,0),0),"")</f>
        <v>1</v>
      </c>
      <c r="BT259" s="194">
        <f t="shared" ca="1" si="235"/>
        <v>1.3963799927016407E-2</v>
      </c>
      <c r="BW259" s="194">
        <f t="shared" si="236"/>
        <v>0</v>
      </c>
      <c r="BX259" s="19">
        <f ca="1"/>
        <v>0</v>
      </c>
      <c r="BY259" s="208">
        <f t="shared" ca="1" si="237"/>
        <v>0</v>
      </c>
      <c r="BZ259" s="207"/>
      <c r="CA259" s="194"/>
      <c r="CB259" s="198" cm="1">
        <f t="array" ref="CB259">IFERROR(MATCH(TRUE,INDEX($B$14:$B$117&gt;=CA259,0),0),"")</f>
        <v>1</v>
      </c>
      <c r="CC259" s="194">
        <f t="shared" ca="1" si="238"/>
        <v>1.3963799927016407E-2</v>
      </c>
      <c r="CF259" s="194">
        <f t="shared" si="239"/>
        <v>0</v>
      </c>
      <c r="CG259" s="19">
        <f ca="1"/>
        <v>0</v>
      </c>
      <c r="CH259" s="208">
        <f t="shared" ca="1" si="240"/>
        <v>0</v>
      </c>
      <c r="CI259" s="207"/>
      <c r="CJ259" s="194"/>
      <c r="CK259" s="198" cm="1">
        <f t="array" ref="CK259">IFERROR(MATCH(TRUE,INDEX($B$14:$B$117&gt;=CJ259,0),0),"")</f>
        <v>1</v>
      </c>
      <c r="CL259" s="194">
        <f t="shared" ca="1" si="241"/>
        <v>1.3963799927016407E-2</v>
      </c>
      <c r="CO259" s="194">
        <f t="shared" si="242"/>
        <v>0</v>
      </c>
      <c r="CP259" s="19">
        <f ca="1"/>
        <v>0</v>
      </c>
      <c r="CQ259" s="208">
        <f t="shared" ca="1" si="243"/>
        <v>0</v>
      </c>
      <c r="CR259" s="207"/>
      <c r="CS259" s="194"/>
      <c r="CT259" s="198" cm="1">
        <f t="array" ref="CT259">IFERROR(MATCH(TRUE,INDEX($B$14:$B$117&gt;=CS259,0),0),"")</f>
        <v>1</v>
      </c>
      <c r="CU259" s="194">
        <f t="shared" ca="1" si="244"/>
        <v>1.3963799927016407E-2</v>
      </c>
      <c r="CX259" s="194">
        <f t="shared" si="245"/>
        <v>0</v>
      </c>
      <c r="CY259" s="19" t="e">
        <f ca="1"/>
        <v>#N/A</v>
      </c>
      <c r="CZ259" s="208" t="e">
        <f t="shared" ca="1" si="246"/>
        <v>#N/A</v>
      </c>
      <c r="DA259" s="207"/>
      <c r="DB259" s="194"/>
      <c r="DC259" s="198" cm="1">
        <f t="array" ref="DC259">IFERROR(MATCH(TRUE,INDEX($B$14:$B$117&gt;=DB259,0),0),"")</f>
        <v>1</v>
      </c>
      <c r="DD259" s="194">
        <f t="shared" ca="1" si="247"/>
        <v>1.3963799927016407E-2</v>
      </c>
      <c r="DG259" s="194">
        <f t="shared" si="248"/>
        <v>0</v>
      </c>
      <c r="DH259" s="19" t="e">
        <f ca="1"/>
        <v>#N/A</v>
      </c>
      <c r="DI259" s="208" t="e">
        <f t="shared" ca="1" si="249"/>
        <v>#N/A</v>
      </c>
      <c r="DJ259" s="207"/>
      <c r="DK259" s="194"/>
      <c r="DL259" s="198" cm="1">
        <f t="array" ref="DL259">IFERROR(MATCH(TRUE,INDEX($B$14:$B$117&gt;=DK259,0),0),"")</f>
        <v>1</v>
      </c>
      <c r="DM259" s="194">
        <f t="shared" ca="1" si="250"/>
        <v>1.3963799927016407E-2</v>
      </c>
      <c r="DP259" s="194">
        <f t="shared" si="251"/>
        <v>0</v>
      </c>
      <c r="DQ259" s="19" t="e">
        <f ca="1"/>
        <v>#N/A</v>
      </c>
      <c r="DR259" s="208" t="e">
        <f t="shared" ca="1" si="252"/>
        <v>#N/A</v>
      </c>
      <c r="DS259" s="207"/>
      <c r="DT259" s="194"/>
      <c r="DU259" s="198" cm="1">
        <f t="array" ref="DU259">IFERROR(MATCH(TRUE,INDEX($B$14:$B$117&gt;=DT259,0),0),"")</f>
        <v>1</v>
      </c>
      <c r="DV259" s="194">
        <f t="shared" ca="1" si="253"/>
        <v>1.3963799927016407E-2</v>
      </c>
      <c r="DY259" s="194">
        <f t="shared" si="254"/>
        <v>0</v>
      </c>
      <c r="DZ259" s="19" t="e">
        <f ca="1"/>
        <v>#N/A</v>
      </c>
      <c r="EA259" s="208" t="e">
        <f t="shared" ca="1" si="255"/>
        <v>#N/A</v>
      </c>
      <c r="EB259" s="207"/>
      <c r="EC259" s="194"/>
      <c r="ED259" s="198" cm="1">
        <f t="array" ref="ED259">IFERROR(MATCH(TRUE,INDEX($B$14:$B$117&gt;=EC259,0),0),"")</f>
        <v>1</v>
      </c>
      <c r="EE259" s="194">
        <f t="shared" ca="1" si="256"/>
        <v>1.3963799927016407E-2</v>
      </c>
      <c r="EH259" s="194">
        <f t="shared" si="257"/>
        <v>0</v>
      </c>
      <c r="EI259" s="19" t="e">
        <f ca="1"/>
        <v>#N/A</v>
      </c>
      <c r="EJ259" s="208" t="e">
        <f t="shared" ca="1" si="258"/>
        <v>#N/A</v>
      </c>
      <c r="EK259" s="207"/>
      <c r="EL259" s="194"/>
      <c r="EM259" s="198" cm="1">
        <f t="array" ref="EM259">IFERROR(MATCH(TRUE,INDEX($B$14:$B$117&gt;=EL259,0),0),"")</f>
        <v>1</v>
      </c>
      <c r="EN259" s="194">
        <f t="shared" ca="1" si="259"/>
        <v>1.3963799927016407E-2</v>
      </c>
      <c r="EQ259" s="194">
        <f t="shared" si="260"/>
        <v>0</v>
      </c>
      <c r="ER259" s="19" t="e">
        <f ca="1"/>
        <v>#N/A</v>
      </c>
      <c r="ES259" s="208" t="e">
        <f t="shared" ca="1" si="261"/>
        <v>#N/A</v>
      </c>
      <c r="ET259" s="207"/>
      <c r="EU259" s="194"/>
      <c r="EV259" s="198" cm="1">
        <f t="array" ref="EV259">IFERROR(MATCH(TRUE,INDEX($B$14:$B$117&gt;=EU259,0),0),"")</f>
        <v>1</v>
      </c>
      <c r="EW259" s="194">
        <f t="shared" ca="1" si="262"/>
        <v>1.3963799927016407E-2</v>
      </c>
      <c r="EZ259" s="194">
        <f t="shared" si="263"/>
        <v>0</v>
      </c>
      <c r="FA259" s="19" t="e">
        <f ca="1"/>
        <v>#N/A</v>
      </c>
      <c r="FB259" s="208" t="e">
        <f t="shared" ca="1" si="264"/>
        <v>#N/A</v>
      </c>
      <c r="FC259" s="207"/>
      <c r="FD259" s="194"/>
      <c r="FE259" s="198" cm="1">
        <f t="array" ref="FE259">IFERROR(MATCH(TRUE,INDEX($B$14:$B$117&gt;=FD259,0),0),"")</f>
        <v>1</v>
      </c>
      <c r="FF259" s="194">
        <f t="shared" ca="1" si="265"/>
        <v>1.3963799927016407E-2</v>
      </c>
      <c r="FI259" s="194">
        <f t="shared" si="266"/>
        <v>0</v>
      </c>
      <c r="FJ259" s="19" t="e">
        <f ca="1"/>
        <v>#N/A</v>
      </c>
      <c r="FK259" s="208" t="e">
        <f t="shared" ca="1" si="267"/>
        <v>#N/A</v>
      </c>
      <c r="FL259" s="207"/>
      <c r="FM259" s="194"/>
      <c r="FN259" s="198" cm="1">
        <f t="array" ref="FN259">IFERROR(MATCH(TRUE,INDEX($B$14:$B$117&gt;=FM259,0),0),"")</f>
        <v>1</v>
      </c>
      <c r="FO259" s="194">
        <f t="shared" ca="1" si="268"/>
        <v>1.3963799927016407E-2</v>
      </c>
      <c r="FR259" s="194">
        <f t="shared" si="269"/>
        <v>0</v>
      </c>
      <c r="FS259" s="19" t="e">
        <f ca="1"/>
        <v>#N/A</v>
      </c>
      <c r="FT259" s="208" t="e">
        <f t="shared" ca="1" si="270"/>
        <v>#N/A</v>
      </c>
      <c r="FU259" s="207"/>
      <c r="FV259" s="194"/>
      <c r="FW259" s="198" cm="1">
        <f t="array" ref="FW259">IFERROR(MATCH(TRUE,INDEX($B$14:$B$117&gt;=FV259,0),0),"")</f>
        <v>1</v>
      </c>
      <c r="FX259" s="194">
        <f t="shared" ca="1" si="271"/>
        <v>1.3963799927016407E-2</v>
      </c>
      <c r="GA259" s="194">
        <f t="shared" si="272"/>
        <v>0</v>
      </c>
      <c r="GB259" s="19" t="e">
        <f ca="1"/>
        <v>#N/A</v>
      </c>
      <c r="GC259" s="208" t="e">
        <f t="shared" ca="1" si="273"/>
        <v>#N/A</v>
      </c>
    </row>
    <row r="260" spans="6:185" x14ac:dyDescent="0.2">
      <c r="F260" s="207"/>
      <c r="G260" s="194"/>
      <c r="H260" s="198" cm="1">
        <f t="array" ref="H260">IFERROR(MATCH(TRUE,INDEX($B$14:$B$117&gt;=G260,0),0),"")</f>
        <v>1</v>
      </c>
      <c r="I260" s="194">
        <f t="shared" ca="1" si="218"/>
        <v>1.3963799927016407E-2</v>
      </c>
      <c r="L260" s="194">
        <f t="shared" si="274"/>
        <v>0</v>
      </c>
      <c r="M260" s="19">
        <f ca="1"/>
        <v>0</v>
      </c>
      <c r="N260" s="208">
        <f t="shared" ca="1" si="275"/>
        <v>0</v>
      </c>
      <c r="O260" s="207"/>
      <c r="P260" s="194"/>
      <c r="Q260" s="198" cm="1">
        <f t="array" ref="Q260">IFERROR(MATCH(TRUE,INDEX($B$14:$B$117&gt;=P260,0),0),"")</f>
        <v>1</v>
      </c>
      <c r="R260" s="194">
        <f t="shared" ca="1" si="219"/>
        <v>1.3963799927016407E-2</v>
      </c>
      <c r="U260" s="194">
        <f t="shared" si="276"/>
        <v>0</v>
      </c>
      <c r="V260" s="19">
        <f ca="1"/>
        <v>0</v>
      </c>
      <c r="W260" s="208">
        <f t="shared" ca="1" si="277"/>
        <v>0</v>
      </c>
      <c r="X260" s="207"/>
      <c r="Y260" s="194"/>
      <c r="Z260" s="198" cm="1">
        <f t="array" ref="Z260">IFERROR(MATCH(TRUE,INDEX($B$14:$B$117&gt;=Y260,0),0),"")</f>
        <v>1</v>
      </c>
      <c r="AA260" s="194">
        <f t="shared" ca="1" si="220"/>
        <v>1.3963799927016407E-2</v>
      </c>
      <c r="AD260" s="194">
        <f t="shared" si="221"/>
        <v>0</v>
      </c>
      <c r="AE260" s="19">
        <f ca="1"/>
        <v>0</v>
      </c>
      <c r="AF260" s="208">
        <f t="shared" ca="1" si="222"/>
        <v>0</v>
      </c>
      <c r="AG260" s="207"/>
      <c r="AH260" s="194"/>
      <c r="AI260" s="198" cm="1">
        <f t="array" ref="AI260">IFERROR(MATCH(TRUE,INDEX($B$14:$B$117&gt;=AH260,0),0),"")</f>
        <v>1</v>
      </c>
      <c r="AJ260" s="194">
        <f t="shared" ca="1" si="223"/>
        <v>1.3963799927016407E-2</v>
      </c>
      <c r="AM260" s="194">
        <f t="shared" si="224"/>
        <v>0</v>
      </c>
      <c r="AN260" s="19">
        <f ca="1"/>
        <v>0</v>
      </c>
      <c r="AO260" s="208">
        <f t="shared" ca="1" si="225"/>
        <v>0</v>
      </c>
      <c r="AP260" s="207"/>
      <c r="AQ260" s="194"/>
      <c r="AR260" s="198" cm="1">
        <f t="array" ref="AR260">IFERROR(MATCH(TRUE,INDEX($B$14:$B$117&gt;=AQ260,0),0),"")</f>
        <v>1</v>
      </c>
      <c r="AS260" s="194">
        <f t="shared" ca="1" si="226"/>
        <v>1.3963799927016407E-2</v>
      </c>
      <c r="AV260" s="194">
        <f t="shared" si="227"/>
        <v>0</v>
      </c>
      <c r="AW260" s="19">
        <f ca="1"/>
        <v>0</v>
      </c>
      <c r="AX260" s="208">
        <f t="shared" ca="1" si="228"/>
        <v>0</v>
      </c>
      <c r="AY260" s="207"/>
      <c r="AZ260" s="194"/>
      <c r="BA260" s="198" cm="1">
        <f t="array" ref="BA260">IFERROR(MATCH(TRUE,INDEX($B$14:$B$117&gt;=AZ260,0),0),"")</f>
        <v>1</v>
      </c>
      <c r="BB260" s="194">
        <f t="shared" ca="1" si="229"/>
        <v>1.3963799927016407E-2</v>
      </c>
      <c r="BE260" s="194">
        <f t="shared" si="230"/>
        <v>0</v>
      </c>
      <c r="BF260" s="19">
        <f ca="1"/>
        <v>0</v>
      </c>
      <c r="BG260" s="208">
        <f t="shared" ca="1" si="231"/>
        <v>0</v>
      </c>
      <c r="BH260" s="207"/>
      <c r="BI260" s="194"/>
      <c r="BJ260" s="198" cm="1">
        <f t="array" ref="BJ260">IFERROR(MATCH(TRUE,INDEX($B$14:$B$117&gt;=BI260,0),0),"")</f>
        <v>1</v>
      </c>
      <c r="BK260" s="194">
        <f t="shared" ca="1" si="232"/>
        <v>1.3963799927016407E-2</v>
      </c>
      <c r="BN260" s="194">
        <f t="shared" si="233"/>
        <v>0</v>
      </c>
      <c r="BO260" s="19">
        <f ca="1"/>
        <v>0</v>
      </c>
      <c r="BP260" s="208">
        <f t="shared" ca="1" si="234"/>
        <v>0</v>
      </c>
      <c r="BQ260" s="207"/>
      <c r="BR260" s="194"/>
      <c r="BS260" s="198" cm="1">
        <f t="array" ref="BS260">IFERROR(MATCH(TRUE,INDEX($B$14:$B$117&gt;=BR260,0),0),"")</f>
        <v>1</v>
      </c>
      <c r="BT260" s="194">
        <f t="shared" ca="1" si="235"/>
        <v>1.3963799927016407E-2</v>
      </c>
      <c r="BW260" s="194">
        <f t="shared" si="236"/>
        <v>0</v>
      </c>
      <c r="BX260" s="19">
        <f ca="1"/>
        <v>0</v>
      </c>
      <c r="BY260" s="208">
        <f t="shared" ca="1" si="237"/>
        <v>0</v>
      </c>
      <c r="BZ260" s="207"/>
      <c r="CA260" s="194"/>
      <c r="CB260" s="198" cm="1">
        <f t="array" ref="CB260">IFERROR(MATCH(TRUE,INDEX($B$14:$B$117&gt;=CA260,0),0),"")</f>
        <v>1</v>
      </c>
      <c r="CC260" s="194">
        <f t="shared" ca="1" si="238"/>
        <v>1.3963799927016407E-2</v>
      </c>
      <c r="CF260" s="194">
        <f t="shared" si="239"/>
        <v>0</v>
      </c>
      <c r="CG260" s="19">
        <f ca="1"/>
        <v>0</v>
      </c>
      <c r="CH260" s="208">
        <f t="shared" ca="1" si="240"/>
        <v>0</v>
      </c>
      <c r="CI260" s="207"/>
      <c r="CJ260" s="194"/>
      <c r="CK260" s="198" cm="1">
        <f t="array" ref="CK260">IFERROR(MATCH(TRUE,INDEX($B$14:$B$117&gt;=CJ260,0),0),"")</f>
        <v>1</v>
      </c>
      <c r="CL260" s="194">
        <f t="shared" ca="1" si="241"/>
        <v>1.3963799927016407E-2</v>
      </c>
      <c r="CO260" s="194">
        <f t="shared" si="242"/>
        <v>0</v>
      </c>
      <c r="CP260" s="19">
        <f ca="1"/>
        <v>0</v>
      </c>
      <c r="CQ260" s="208">
        <f t="shared" ca="1" si="243"/>
        <v>0</v>
      </c>
      <c r="CR260" s="207"/>
      <c r="CS260" s="194"/>
      <c r="CT260" s="198" cm="1">
        <f t="array" ref="CT260">IFERROR(MATCH(TRUE,INDEX($B$14:$B$117&gt;=CS260,0),0),"")</f>
        <v>1</v>
      </c>
      <c r="CU260" s="194">
        <f t="shared" ca="1" si="244"/>
        <v>1.3963799927016407E-2</v>
      </c>
      <c r="CX260" s="194">
        <f t="shared" si="245"/>
        <v>0</v>
      </c>
      <c r="CY260" s="19" t="e">
        <f ca="1"/>
        <v>#N/A</v>
      </c>
      <c r="CZ260" s="208" t="e">
        <f t="shared" ca="1" si="246"/>
        <v>#N/A</v>
      </c>
      <c r="DA260" s="207"/>
      <c r="DB260" s="194"/>
      <c r="DC260" s="198" cm="1">
        <f t="array" ref="DC260">IFERROR(MATCH(TRUE,INDEX($B$14:$B$117&gt;=DB260,0),0),"")</f>
        <v>1</v>
      </c>
      <c r="DD260" s="194">
        <f t="shared" ca="1" si="247"/>
        <v>1.3963799927016407E-2</v>
      </c>
      <c r="DG260" s="194">
        <f t="shared" si="248"/>
        <v>0</v>
      </c>
      <c r="DH260" s="19" t="e">
        <f ca="1"/>
        <v>#N/A</v>
      </c>
      <c r="DI260" s="208" t="e">
        <f t="shared" ca="1" si="249"/>
        <v>#N/A</v>
      </c>
      <c r="DJ260" s="207"/>
      <c r="DK260" s="194"/>
      <c r="DL260" s="198" cm="1">
        <f t="array" ref="DL260">IFERROR(MATCH(TRUE,INDEX($B$14:$B$117&gt;=DK260,0),0),"")</f>
        <v>1</v>
      </c>
      <c r="DM260" s="194">
        <f t="shared" ca="1" si="250"/>
        <v>1.3963799927016407E-2</v>
      </c>
      <c r="DP260" s="194">
        <f t="shared" si="251"/>
        <v>0</v>
      </c>
      <c r="DQ260" s="19" t="e">
        <f ca="1"/>
        <v>#N/A</v>
      </c>
      <c r="DR260" s="208" t="e">
        <f t="shared" ca="1" si="252"/>
        <v>#N/A</v>
      </c>
      <c r="DS260" s="207"/>
      <c r="DT260" s="194"/>
      <c r="DU260" s="198" cm="1">
        <f t="array" ref="DU260">IFERROR(MATCH(TRUE,INDEX($B$14:$B$117&gt;=DT260,0),0),"")</f>
        <v>1</v>
      </c>
      <c r="DV260" s="194">
        <f t="shared" ca="1" si="253"/>
        <v>1.3963799927016407E-2</v>
      </c>
      <c r="DY260" s="194">
        <f t="shared" si="254"/>
        <v>0</v>
      </c>
      <c r="DZ260" s="19" t="e">
        <f ca="1"/>
        <v>#N/A</v>
      </c>
      <c r="EA260" s="208" t="e">
        <f t="shared" ca="1" si="255"/>
        <v>#N/A</v>
      </c>
      <c r="EB260" s="207"/>
      <c r="EC260" s="194"/>
      <c r="ED260" s="198" cm="1">
        <f t="array" ref="ED260">IFERROR(MATCH(TRUE,INDEX($B$14:$B$117&gt;=EC260,0),0),"")</f>
        <v>1</v>
      </c>
      <c r="EE260" s="194">
        <f t="shared" ca="1" si="256"/>
        <v>1.3963799927016407E-2</v>
      </c>
      <c r="EH260" s="194">
        <f t="shared" si="257"/>
        <v>0</v>
      </c>
      <c r="EI260" s="19" t="e">
        <f ca="1"/>
        <v>#N/A</v>
      </c>
      <c r="EJ260" s="208" t="e">
        <f t="shared" ca="1" si="258"/>
        <v>#N/A</v>
      </c>
      <c r="EK260" s="207"/>
      <c r="EL260" s="194"/>
      <c r="EM260" s="198" cm="1">
        <f t="array" ref="EM260">IFERROR(MATCH(TRUE,INDEX($B$14:$B$117&gt;=EL260,0),0),"")</f>
        <v>1</v>
      </c>
      <c r="EN260" s="194">
        <f t="shared" ca="1" si="259"/>
        <v>1.3963799927016407E-2</v>
      </c>
      <c r="EQ260" s="194">
        <f t="shared" si="260"/>
        <v>0</v>
      </c>
      <c r="ER260" s="19" t="e">
        <f ca="1"/>
        <v>#N/A</v>
      </c>
      <c r="ES260" s="208" t="e">
        <f t="shared" ca="1" si="261"/>
        <v>#N/A</v>
      </c>
      <c r="ET260" s="207"/>
      <c r="EU260" s="194"/>
      <c r="EV260" s="198" cm="1">
        <f t="array" ref="EV260">IFERROR(MATCH(TRUE,INDEX($B$14:$B$117&gt;=EU260,0),0),"")</f>
        <v>1</v>
      </c>
      <c r="EW260" s="194">
        <f t="shared" ca="1" si="262"/>
        <v>1.3963799927016407E-2</v>
      </c>
      <c r="EZ260" s="194">
        <f t="shared" si="263"/>
        <v>0</v>
      </c>
      <c r="FA260" s="19" t="e">
        <f ca="1"/>
        <v>#N/A</v>
      </c>
      <c r="FB260" s="208" t="e">
        <f t="shared" ca="1" si="264"/>
        <v>#N/A</v>
      </c>
      <c r="FC260" s="207"/>
      <c r="FD260" s="194"/>
      <c r="FE260" s="198" cm="1">
        <f t="array" ref="FE260">IFERROR(MATCH(TRUE,INDEX($B$14:$B$117&gt;=FD260,0),0),"")</f>
        <v>1</v>
      </c>
      <c r="FF260" s="194">
        <f t="shared" ca="1" si="265"/>
        <v>1.3963799927016407E-2</v>
      </c>
      <c r="FI260" s="194">
        <f t="shared" si="266"/>
        <v>0</v>
      </c>
      <c r="FJ260" s="19" t="e">
        <f ca="1"/>
        <v>#N/A</v>
      </c>
      <c r="FK260" s="208" t="e">
        <f t="shared" ca="1" si="267"/>
        <v>#N/A</v>
      </c>
      <c r="FL260" s="207"/>
      <c r="FM260" s="194"/>
      <c r="FN260" s="198" cm="1">
        <f t="array" ref="FN260">IFERROR(MATCH(TRUE,INDEX($B$14:$B$117&gt;=FM260,0),0),"")</f>
        <v>1</v>
      </c>
      <c r="FO260" s="194">
        <f t="shared" ca="1" si="268"/>
        <v>1.3963799927016407E-2</v>
      </c>
      <c r="FR260" s="194">
        <f t="shared" si="269"/>
        <v>0</v>
      </c>
      <c r="FS260" s="19" t="e">
        <f ca="1"/>
        <v>#N/A</v>
      </c>
      <c r="FT260" s="208" t="e">
        <f t="shared" ca="1" si="270"/>
        <v>#N/A</v>
      </c>
      <c r="FU260" s="207"/>
      <c r="FV260" s="194"/>
      <c r="FW260" s="198" cm="1">
        <f t="array" ref="FW260">IFERROR(MATCH(TRUE,INDEX($B$14:$B$117&gt;=FV260,0),0),"")</f>
        <v>1</v>
      </c>
      <c r="FX260" s="194">
        <f t="shared" ca="1" si="271"/>
        <v>1.3963799927016407E-2</v>
      </c>
      <c r="GA260" s="194">
        <f t="shared" si="272"/>
        <v>0</v>
      </c>
      <c r="GB260" s="19" t="e">
        <f ca="1"/>
        <v>#N/A</v>
      </c>
      <c r="GC260" s="208" t="e">
        <f t="shared" ca="1" si="273"/>
        <v>#N/A</v>
      </c>
    </row>
    <row r="261" spans="6:185" x14ac:dyDescent="0.2">
      <c r="F261" s="207"/>
      <c r="G261" s="194"/>
      <c r="H261" s="198" cm="1">
        <f t="array" ref="H261">IFERROR(MATCH(TRUE,INDEX($B$14:$B$117&gt;=G261,0),0),"")</f>
        <v>1</v>
      </c>
      <c r="I261" s="194">
        <f t="shared" ca="1" si="218"/>
        <v>1.3963799927016407E-2</v>
      </c>
      <c r="L261" s="194">
        <f t="shared" si="274"/>
        <v>0</v>
      </c>
      <c r="M261" s="19">
        <f ca="1"/>
        <v>0</v>
      </c>
      <c r="N261" s="208">
        <f t="shared" ca="1" si="275"/>
        <v>0</v>
      </c>
      <c r="O261" s="207"/>
      <c r="P261" s="194"/>
      <c r="Q261" s="198" cm="1">
        <f t="array" ref="Q261">IFERROR(MATCH(TRUE,INDEX($B$14:$B$117&gt;=P261,0),0),"")</f>
        <v>1</v>
      </c>
      <c r="R261" s="194">
        <f t="shared" ca="1" si="219"/>
        <v>1.3963799927016407E-2</v>
      </c>
      <c r="U261" s="194">
        <f t="shared" si="276"/>
        <v>0</v>
      </c>
      <c r="V261" s="19">
        <f ca="1"/>
        <v>0</v>
      </c>
      <c r="W261" s="208">
        <f t="shared" ca="1" si="277"/>
        <v>0</v>
      </c>
      <c r="X261" s="207"/>
      <c r="Y261" s="194"/>
      <c r="Z261" s="198" cm="1">
        <f t="array" ref="Z261">IFERROR(MATCH(TRUE,INDEX($B$14:$B$117&gt;=Y261,0),0),"")</f>
        <v>1</v>
      </c>
      <c r="AA261" s="194">
        <f t="shared" ca="1" si="220"/>
        <v>1.3963799927016407E-2</v>
      </c>
      <c r="AD261" s="194">
        <f t="shared" si="221"/>
        <v>0</v>
      </c>
      <c r="AE261" s="19">
        <f ca="1"/>
        <v>0</v>
      </c>
      <c r="AF261" s="208">
        <f t="shared" ca="1" si="222"/>
        <v>0</v>
      </c>
      <c r="AG261" s="207"/>
      <c r="AH261" s="194"/>
      <c r="AI261" s="198" cm="1">
        <f t="array" ref="AI261">IFERROR(MATCH(TRUE,INDEX($B$14:$B$117&gt;=AH261,0),0),"")</f>
        <v>1</v>
      </c>
      <c r="AJ261" s="194">
        <f t="shared" ca="1" si="223"/>
        <v>1.3963799927016407E-2</v>
      </c>
      <c r="AM261" s="194">
        <f t="shared" si="224"/>
        <v>0</v>
      </c>
      <c r="AN261" s="19">
        <f ca="1"/>
        <v>0</v>
      </c>
      <c r="AO261" s="208">
        <f t="shared" ca="1" si="225"/>
        <v>0</v>
      </c>
      <c r="AP261" s="207"/>
      <c r="AQ261" s="194"/>
      <c r="AR261" s="198" cm="1">
        <f t="array" ref="AR261">IFERROR(MATCH(TRUE,INDEX($B$14:$B$117&gt;=AQ261,0),0),"")</f>
        <v>1</v>
      </c>
      <c r="AS261" s="194">
        <f t="shared" ca="1" si="226"/>
        <v>1.3963799927016407E-2</v>
      </c>
      <c r="AV261" s="194">
        <f t="shared" si="227"/>
        <v>0</v>
      </c>
      <c r="AW261" s="19">
        <f ca="1"/>
        <v>0</v>
      </c>
      <c r="AX261" s="208">
        <f t="shared" ca="1" si="228"/>
        <v>0</v>
      </c>
      <c r="AY261" s="207"/>
      <c r="AZ261" s="194"/>
      <c r="BA261" s="198" cm="1">
        <f t="array" ref="BA261">IFERROR(MATCH(TRUE,INDEX($B$14:$B$117&gt;=AZ261,0),0),"")</f>
        <v>1</v>
      </c>
      <c r="BB261" s="194">
        <f t="shared" ca="1" si="229"/>
        <v>1.3963799927016407E-2</v>
      </c>
      <c r="BE261" s="194">
        <f t="shared" si="230"/>
        <v>0</v>
      </c>
      <c r="BF261" s="19">
        <f ca="1"/>
        <v>0</v>
      </c>
      <c r="BG261" s="208">
        <f t="shared" ca="1" si="231"/>
        <v>0</v>
      </c>
      <c r="BH261" s="207"/>
      <c r="BI261" s="194"/>
      <c r="BJ261" s="198" cm="1">
        <f t="array" ref="BJ261">IFERROR(MATCH(TRUE,INDEX($B$14:$B$117&gt;=BI261,0),0),"")</f>
        <v>1</v>
      </c>
      <c r="BK261" s="194">
        <f t="shared" ca="1" si="232"/>
        <v>1.3963799927016407E-2</v>
      </c>
      <c r="BN261" s="194">
        <f t="shared" si="233"/>
        <v>0</v>
      </c>
      <c r="BO261" s="19">
        <f ca="1"/>
        <v>0</v>
      </c>
      <c r="BP261" s="208">
        <f t="shared" ca="1" si="234"/>
        <v>0</v>
      </c>
      <c r="BQ261" s="207"/>
      <c r="BR261" s="194"/>
      <c r="BS261" s="198" cm="1">
        <f t="array" ref="BS261">IFERROR(MATCH(TRUE,INDEX($B$14:$B$117&gt;=BR261,0),0),"")</f>
        <v>1</v>
      </c>
      <c r="BT261" s="194">
        <f t="shared" ca="1" si="235"/>
        <v>1.3963799927016407E-2</v>
      </c>
      <c r="BW261" s="194">
        <f t="shared" si="236"/>
        <v>0</v>
      </c>
      <c r="BX261" s="19">
        <f ca="1"/>
        <v>0</v>
      </c>
      <c r="BY261" s="208">
        <f t="shared" ca="1" si="237"/>
        <v>0</v>
      </c>
      <c r="BZ261" s="207"/>
      <c r="CA261" s="194"/>
      <c r="CB261" s="198" cm="1">
        <f t="array" ref="CB261">IFERROR(MATCH(TRUE,INDEX($B$14:$B$117&gt;=CA261,0),0),"")</f>
        <v>1</v>
      </c>
      <c r="CC261" s="194">
        <f t="shared" ca="1" si="238"/>
        <v>1.3963799927016407E-2</v>
      </c>
      <c r="CF261" s="194">
        <f t="shared" si="239"/>
        <v>0</v>
      </c>
      <c r="CG261" s="19">
        <f ca="1"/>
        <v>0</v>
      </c>
      <c r="CH261" s="208">
        <f t="shared" ca="1" si="240"/>
        <v>0</v>
      </c>
      <c r="CI261" s="207"/>
      <c r="CJ261" s="194"/>
      <c r="CK261" s="198" cm="1">
        <f t="array" ref="CK261">IFERROR(MATCH(TRUE,INDEX($B$14:$B$117&gt;=CJ261,0),0),"")</f>
        <v>1</v>
      </c>
      <c r="CL261" s="194">
        <f t="shared" ca="1" si="241"/>
        <v>1.3963799927016407E-2</v>
      </c>
      <c r="CO261" s="194">
        <f t="shared" si="242"/>
        <v>0</v>
      </c>
      <c r="CP261" s="19">
        <f ca="1"/>
        <v>0</v>
      </c>
      <c r="CQ261" s="208">
        <f t="shared" ca="1" si="243"/>
        <v>0</v>
      </c>
      <c r="CR261" s="207"/>
      <c r="CS261" s="194"/>
      <c r="CT261" s="198" cm="1">
        <f t="array" ref="CT261">IFERROR(MATCH(TRUE,INDEX($B$14:$B$117&gt;=CS261,0),0),"")</f>
        <v>1</v>
      </c>
      <c r="CU261" s="194">
        <f t="shared" ca="1" si="244"/>
        <v>1.3963799927016407E-2</v>
      </c>
      <c r="CX261" s="194">
        <f t="shared" si="245"/>
        <v>0</v>
      </c>
      <c r="CY261" s="19" t="e">
        <f ca="1"/>
        <v>#N/A</v>
      </c>
      <c r="CZ261" s="208" t="e">
        <f t="shared" ca="1" si="246"/>
        <v>#N/A</v>
      </c>
      <c r="DA261" s="207"/>
      <c r="DB261" s="194"/>
      <c r="DC261" s="198" cm="1">
        <f t="array" ref="DC261">IFERROR(MATCH(TRUE,INDEX($B$14:$B$117&gt;=DB261,0),0),"")</f>
        <v>1</v>
      </c>
      <c r="DD261" s="194">
        <f t="shared" ca="1" si="247"/>
        <v>1.3963799927016407E-2</v>
      </c>
      <c r="DG261" s="194">
        <f t="shared" si="248"/>
        <v>0</v>
      </c>
      <c r="DH261" s="19" t="e">
        <f ca="1"/>
        <v>#N/A</v>
      </c>
      <c r="DI261" s="208" t="e">
        <f t="shared" ca="1" si="249"/>
        <v>#N/A</v>
      </c>
      <c r="DJ261" s="207"/>
      <c r="DK261" s="194"/>
      <c r="DL261" s="198" cm="1">
        <f t="array" ref="DL261">IFERROR(MATCH(TRUE,INDEX($B$14:$B$117&gt;=DK261,0),0),"")</f>
        <v>1</v>
      </c>
      <c r="DM261" s="194">
        <f t="shared" ca="1" si="250"/>
        <v>1.3963799927016407E-2</v>
      </c>
      <c r="DP261" s="194">
        <f t="shared" si="251"/>
        <v>0</v>
      </c>
      <c r="DQ261" s="19" t="e">
        <f ca="1"/>
        <v>#N/A</v>
      </c>
      <c r="DR261" s="208" t="e">
        <f t="shared" ca="1" si="252"/>
        <v>#N/A</v>
      </c>
      <c r="DS261" s="207"/>
      <c r="DT261" s="194"/>
      <c r="DU261" s="198" cm="1">
        <f t="array" ref="DU261">IFERROR(MATCH(TRUE,INDEX($B$14:$B$117&gt;=DT261,0),0),"")</f>
        <v>1</v>
      </c>
      <c r="DV261" s="194">
        <f t="shared" ca="1" si="253"/>
        <v>1.3963799927016407E-2</v>
      </c>
      <c r="DY261" s="194">
        <f t="shared" si="254"/>
        <v>0</v>
      </c>
      <c r="DZ261" s="19" t="e">
        <f ca="1"/>
        <v>#N/A</v>
      </c>
      <c r="EA261" s="208" t="e">
        <f t="shared" ca="1" si="255"/>
        <v>#N/A</v>
      </c>
      <c r="EB261" s="207"/>
      <c r="EC261" s="194"/>
      <c r="ED261" s="198" cm="1">
        <f t="array" ref="ED261">IFERROR(MATCH(TRUE,INDEX($B$14:$B$117&gt;=EC261,0),0),"")</f>
        <v>1</v>
      </c>
      <c r="EE261" s="194">
        <f t="shared" ca="1" si="256"/>
        <v>1.3963799927016407E-2</v>
      </c>
      <c r="EH261" s="194">
        <f t="shared" si="257"/>
        <v>0</v>
      </c>
      <c r="EI261" s="19" t="e">
        <f ca="1"/>
        <v>#N/A</v>
      </c>
      <c r="EJ261" s="208" t="e">
        <f t="shared" ca="1" si="258"/>
        <v>#N/A</v>
      </c>
      <c r="EK261" s="207"/>
      <c r="EL261" s="194"/>
      <c r="EM261" s="198" cm="1">
        <f t="array" ref="EM261">IFERROR(MATCH(TRUE,INDEX($B$14:$B$117&gt;=EL261,0),0),"")</f>
        <v>1</v>
      </c>
      <c r="EN261" s="194">
        <f t="shared" ca="1" si="259"/>
        <v>1.3963799927016407E-2</v>
      </c>
      <c r="EQ261" s="194">
        <f t="shared" si="260"/>
        <v>0</v>
      </c>
      <c r="ER261" s="19" t="e">
        <f ca="1"/>
        <v>#N/A</v>
      </c>
      <c r="ES261" s="208" t="e">
        <f t="shared" ca="1" si="261"/>
        <v>#N/A</v>
      </c>
      <c r="ET261" s="207"/>
      <c r="EU261" s="194"/>
      <c r="EV261" s="198" cm="1">
        <f t="array" ref="EV261">IFERROR(MATCH(TRUE,INDEX($B$14:$B$117&gt;=EU261,0),0),"")</f>
        <v>1</v>
      </c>
      <c r="EW261" s="194">
        <f t="shared" ca="1" si="262"/>
        <v>1.3963799927016407E-2</v>
      </c>
      <c r="EZ261" s="194">
        <f t="shared" si="263"/>
        <v>0</v>
      </c>
      <c r="FA261" s="19" t="e">
        <f ca="1"/>
        <v>#N/A</v>
      </c>
      <c r="FB261" s="208" t="e">
        <f t="shared" ca="1" si="264"/>
        <v>#N/A</v>
      </c>
      <c r="FC261" s="207"/>
      <c r="FD261" s="194"/>
      <c r="FE261" s="198" cm="1">
        <f t="array" ref="FE261">IFERROR(MATCH(TRUE,INDEX($B$14:$B$117&gt;=FD261,0),0),"")</f>
        <v>1</v>
      </c>
      <c r="FF261" s="194">
        <f t="shared" ca="1" si="265"/>
        <v>1.3963799927016407E-2</v>
      </c>
      <c r="FI261" s="194">
        <f t="shared" si="266"/>
        <v>0</v>
      </c>
      <c r="FJ261" s="19" t="e">
        <f ca="1"/>
        <v>#N/A</v>
      </c>
      <c r="FK261" s="208" t="e">
        <f t="shared" ca="1" si="267"/>
        <v>#N/A</v>
      </c>
      <c r="FL261" s="207"/>
      <c r="FM261" s="194"/>
      <c r="FN261" s="198" cm="1">
        <f t="array" ref="FN261">IFERROR(MATCH(TRUE,INDEX($B$14:$B$117&gt;=FM261,0),0),"")</f>
        <v>1</v>
      </c>
      <c r="FO261" s="194">
        <f t="shared" ca="1" si="268"/>
        <v>1.3963799927016407E-2</v>
      </c>
      <c r="FR261" s="194">
        <f t="shared" si="269"/>
        <v>0</v>
      </c>
      <c r="FS261" s="19" t="e">
        <f ca="1"/>
        <v>#N/A</v>
      </c>
      <c r="FT261" s="208" t="e">
        <f t="shared" ca="1" si="270"/>
        <v>#N/A</v>
      </c>
      <c r="FU261" s="207"/>
      <c r="FV261" s="194"/>
      <c r="FW261" s="198" cm="1">
        <f t="array" ref="FW261">IFERROR(MATCH(TRUE,INDEX($B$14:$B$117&gt;=FV261,0),0),"")</f>
        <v>1</v>
      </c>
      <c r="FX261" s="194">
        <f t="shared" ca="1" si="271"/>
        <v>1.3963799927016407E-2</v>
      </c>
      <c r="GA261" s="194">
        <f t="shared" si="272"/>
        <v>0</v>
      </c>
      <c r="GB261" s="19" t="e">
        <f ca="1"/>
        <v>#N/A</v>
      </c>
      <c r="GC261" s="208" t="e">
        <f t="shared" ca="1" si="273"/>
        <v>#N/A</v>
      </c>
    </row>
    <row r="262" spans="6:185" x14ac:dyDescent="0.2">
      <c r="F262" s="207"/>
      <c r="G262" s="194"/>
      <c r="H262" s="198" cm="1">
        <f t="array" ref="H262">IFERROR(MATCH(TRUE,INDEX($B$14:$B$117&gt;=G262,0),0),"")</f>
        <v>1</v>
      </c>
      <c r="I262" s="194">
        <f t="shared" ca="1" si="218"/>
        <v>1.3963799927016407E-2</v>
      </c>
      <c r="L262" s="194">
        <f t="shared" si="274"/>
        <v>0</v>
      </c>
      <c r="M262" s="19">
        <f ca="1"/>
        <v>0</v>
      </c>
      <c r="N262" s="208">
        <f t="shared" ca="1" si="275"/>
        <v>0</v>
      </c>
      <c r="O262" s="207"/>
      <c r="P262" s="194"/>
      <c r="Q262" s="198" cm="1">
        <f t="array" ref="Q262">IFERROR(MATCH(TRUE,INDEX($B$14:$B$117&gt;=P262,0),0),"")</f>
        <v>1</v>
      </c>
      <c r="R262" s="194">
        <f t="shared" ca="1" si="219"/>
        <v>1.3963799927016407E-2</v>
      </c>
      <c r="U262" s="194">
        <f t="shared" si="276"/>
        <v>0</v>
      </c>
      <c r="V262" s="19">
        <f ca="1"/>
        <v>0</v>
      </c>
      <c r="W262" s="208">
        <f t="shared" ca="1" si="277"/>
        <v>0</v>
      </c>
      <c r="X262" s="207"/>
      <c r="Y262" s="194"/>
      <c r="Z262" s="198" cm="1">
        <f t="array" ref="Z262">IFERROR(MATCH(TRUE,INDEX($B$14:$B$117&gt;=Y262,0),0),"")</f>
        <v>1</v>
      </c>
      <c r="AA262" s="194">
        <f t="shared" ca="1" si="220"/>
        <v>1.3963799927016407E-2</v>
      </c>
      <c r="AD262" s="194">
        <f t="shared" si="221"/>
        <v>0</v>
      </c>
      <c r="AE262" s="19">
        <f ca="1"/>
        <v>0</v>
      </c>
      <c r="AF262" s="208">
        <f t="shared" ca="1" si="222"/>
        <v>0</v>
      </c>
      <c r="AG262" s="207"/>
      <c r="AH262" s="194"/>
      <c r="AI262" s="198" cm="1">
        <f t="array" ref="AI262">IFERROR(MATCH(TRUE,INDEX($B$14:$B$117&gt;=AH262,0),0),"")</f>
        <v>1</v>
      </c>
      <c r="AJ262" s="194">
        <f t="shared" ca="1" si="223"/>
        <v>1.3963799927016407E-2</v>
      </c>
      <c r="AM262" s="194">
        <f t="shared" si="224"/>
        <v>0</v>
      </c>
      <c r="AN262" s="19">
        <f ca="1"/>
        <v>0</v>
      </c>
      <c r="AO262" s="208">
        <f t="shared" ca="1" si="225"/>
        <v>0</v>
      </c>
      <c r="AP262" s="207"/>
      <c r="AQ262" s="194"/>
      <c r="AR262" s="198" cm="1">
        <f t="array" ref="AR262">IFERROR(MATCH(TRUE,INDEX($B$14:$B$117&gt;=AQ262,0),0),"")</f>
        <v>1</v>
      </c>
      <c r="AS262" s="194">
        <f t="shared" ca="1" si="226"/>
        <v>1.3963799927016407E-2</v>
      </c>
      <c r="AV262" s="194">
        <f t="shared" si="227"/>
        <v>0</v>
      </c>
      <c r="AW262" s="19">
        <f ca="1"/>
        <v>0</v>
      </c>
      <c r="AX262" s="208">
        <f t="shared" ca="1" si="228"/>
        <v>0</v>
      </c>
      <c r="AY262" s="207"/>
      <c r="AZ262" s="194"/>
      <c r="BA262" s="198" cm="1">
        <f t="array" ref="BA262">IFERROR(MATCH(TRUE,INDEX($B$14:$B$117&gt;=AZ262,0),0),"")</f>
        <v>1</v>
      </c>
      <c r="BB262" s="194">
        <f t="shared" ca="1" si="229"/>
        <v>1.3963799927016407E-2</v>
      </c>
      <c r="BE262" s="194">
        <f t="shared" si="230"/>
        <v>0</v>
      </c>
      <c r="BF262" s="19">
        <f ca="1"/>
        <v>0</v>
      </c>
      <c r="BG262" s="208">
        <f t="shared" ca="1" si="231"/>
        <v>0</v>
      </c>
      <c r="BH262" s="207"/>
      <c r="BI262" s="194"/>
      <c r="BJ262" s="198" cm="1">
        <f t="array" ref="BJ262">IFERROR(MATCH(TRUE,INDEX($B$14:$B$117&gt;=BI262,0),0),"")</f>
        <v>1</v>
      </c>
      <c r="BK262" s="194">
        <f t="shared" ca="1" si="232"/>
        <v>1.3963799927016407E-2</v>
      </c>
      <c r="BN262" s="194">
        <f t="shared" si="233"/>
        <v>0</v>
      </c>
      <c r="BO262" s="19">
        <f ca="1"/>
        <v>0</v>
      </c>
      <c r="BP262" s="208">
        <f t="shared" ca="1" si="234"/>
        <v>0</v>
      </c>
      <c r="BQ262" s="207"/>
      <c r="BR262" s="194"/>
      <c r="BS262" s="198" cm="1">
        <f t="array" ref="BS262">IFERROR(MATCH(TRUE,INDEX($B$14:$B$117&gt;=BR262,0),0),"")</f>
        <v>1</v>
      </c>
      <c r="BT262" s="194">
        <f t="shared" ca="1" si="235"/>
        <v>1.3963799927016407E-2</v>
      </c>
      <c r="BW262" s="194">
        <f t="shared" si="236"/>
        <v>0</v>
      </c>
      <c r="BX262" s="19">
        <f ca="1"/>
        <v>0</v>
      </c>
      <c r="BY262" s="208">
        <f t="shared" ca="1" si="237"/>
        <v>0</v>
      </c>
      <c r="BZ262" s="207"/>
      <c r="CA262" s="194"/>
      <c r="CB262" s="198" cm="1">
        <f t="array" ref="CB262">IFERROR(MATCH(TRUE,INDEX($B$14:$B$117&gt;=CA262,0),0),"")</f>
        <v>1</v>
      </c>
      <c r="CC262" s="194">
        <f t="shared" ca="1" si="238"/>
        <v>1.3963799927016407E-2</v>
      </c>
      <c r="CF262" s="194">
        <f t="shared" si="239"/>
        <v>0</v>
      </c>
      <c r="CG262" s="19">
        <f ca="1"/>
        <v>0</v>
      </c>
      <c r="CH262" s="208">
        <f t="shared" ca="1" si="240"/>
        <v>0</v>
      </c>
      <c r="CI262" s="207"/>
      <c r="CJ262" s="194"/>
      <c r="CK262" s="198" cm="1">
        <f t="array" ref="CK262">IFERROR(MATCH(TRUE,INDEX($B$14:$B$117&gt;=CJ262,0),0),"")</f>
        <v>1</v>
      </c>
      <c r="CL262" s="194">
        <f t="shared" ca="1" si="241"/>
        <v>1.3963799927016407E-2</v>
      </c>
      <c r="CO262" s="194">
        <f t="shared" si="242"/>
        <v>0</v>
      </c>
      <c r="CP262" s="19">
        <f ca="1"/>
        <v>0</v>
      </c>
      <c r="CQ262" s="208">
        <f t="shared" ca="1" si="243"/>
        <v>0</v>
      </c>
      <c r="CR262" s="207"/>
      <c r="CS262" s="194"/>
      <c r="CT262" s="198" cm="1">
        <f t="array" ref="CT262">IFERROR(MATCH(TRUE,INDEX($B$14:$B$117&gt;=CS262,0),0),"")</f>
        <v>1</v>
      </c>
      <c r="CU262" s="194">
        <f t="shared" ca="1" si="244"/>
        <v>1.3963799927016407E-2</v>
      </c>
      <c r="CX262" s="194">
        <f t="shared" si="245"/>
        <v>0</v>
      </c>
      <c r="CY262" s="19" t="e">
        <f ca="1"/>
        <v>#N/A</v>
      </c>
      <c r="CZ262" s="208" t="e">
        <f t="shared" ca="1" si="246"/>
        <v>#N/A</v>
      </c>
      <c r="DA262" s="207"/>
      <c r="DB262" s="194"/>
      <c r="DC262" s="198" cm="1">
        <f t="array" ref="DC262">IFERROR(MATCH(TRUE,INDEX($B$14:$B$117&gt;=DB262,0),0),"")</f>
        <v>1</v>
      </c>
      <c r="DD262" s="194">
        <f t="shared" ca="1" si="247"/>
        <v>1.3963799927016407E-2</v>
      </c>
      <c r="DG262" s="194">
        <f t="shared" si="248"/>
        <v>0</v>
      </c>
      <c r="DH262" s="19" t="e">
        <f ca="1"/>
        <v>#N/A</v>
      </c>
      <c r="DI262" s="208" t="e">
        <f t="shared" ca="1" si="249"/>
        <v>#N/A</v>
      </c>
      <c r="DJ262" s="207"/>
      <c r="DK262" s="194"/>
      <c r="DL262" s="198" cm="1">
        <f t="array" ref="DL262">IFERROR(MATCH(TRUE,INDEX($B$14:$B$117&gt;=DK262,0),0),"")</f>
        <v>1</v>
      </c>
      <c r="DM262" s="194">
        <f t="shared" ca="1" si="250"/>
        <v>1.3963799927016407E-2</v>
      </c>
      <c r="DP262" s="194">
        <f t="shared" si="251"/>
        <v>0</v>
      </c>
      <c r="DQ262" s="19" t="e">
        <f ca="1"/>
        <v>#N/A</v>
      </c>
      <c r="DR262" s="208" t="e">
        <f t="shared" ca="1" si="252"/>
        <v>#N/A</v>
      </c>
      <c r="DS262" s="207"/>
      <c r="DT262" s="194"/>
      <c r="DU262" s="198" cm="1">
        <f t="array" ref="DU262">IFERROR(MATCH(TRUE,INDEX($B$14:$B$117&gt;=DT262,0),0),"")</f>
        <v>1</v>
      </c>
      <c r="DV262" s="194">
        <f t="shared" ca="1" si="253"/>
        <v>1.3963799927016407E-2</v>
      </c>
      <c r="DY262" s="194">
        <f t="shared" si="254"/>
        <v>0</v>
      </c>
      <c r="DZ262" s="19" t="e">
        <f ca="1"/>
        <v>#N/A</v>
      </c>
      <c r="EA262" s="208" t="e">
        <f t="shared" ca="1" si="255"/>
        <v>#N/A</v>
      </c>
      <c r="EB262" s="207"/>
      <c r="EC262" s="194"/>
      <c r="ED262" s="198" cm="1">
        <f t="array" ref="ED262">IFERROR(MATCH(TRUE,INDEX($B$14:$B$117&gt;=EC262,0),0),"")</f>
        <v>1</v>
      </c>
      <c r="EE262" s="194">
        <f t="shared" ca="1" si="256"/>
        <v>1.3963799927016407E-2</v>
      </c>
      <c r="EH262" s="194">
        <f t="shared" si="257"/>
        <v>0</v>
      </c>
      <c r="EI262" s="19" t="e">
        <f ca="1"/>
        <v>#N/A</v>
      </c>
      <c r="EJ262" s="208" t="e">
        <f t="shared" ca="1" si="258"/>
        <v>#N/A</v>
      </c>
      <c r="EK262" s="207"/>
      <c r="EL262" s="194"/>
      <c r="EM262" s="198" cm="1">
        <f t="array" ref="EM262">IFERROR(MATCH(TRUE,INDEX($B$14:$B$117&gt;=EL262,0),0),"")</f>
        <v>1</v>
      </c>
      <c r="EN262" s="194">
        <f t="shared" ca="1" si="259"/>
        <v>1.3963799927016407E-2</v>
      </c>
      <c r="EQ262" s="194">
        <f t="shared" si="260"/>
        <v>0</v>
      </c>
      <c r="ER262" s="19" t="e">
        <f ca="1"/>
        <v>#N/A</v>
      </c>
      <c r="ES262" s="208" t="e">
        <f t="shared" ca="1" si="261"/>
        <v>#N/A</v>
      </c>
      <c r="ET262" s="207"/>
      <c r="EU262" s="194"/>
      <c r="EV262" s="198" cm="1">
        <f t="array" ref="EV262">IFERROR(MATCH(TRUE,INDEX($B$14:$B$117&gt;=EU262,0),0),"")</f>
        <v>1</v>
      </c>
      <c r="EW262" s="194">
        <f t="shared" ca="1" si="262"/>
        <v>1.3963799927016407E-2</v>
      </c>
      <c r="EZ262" s="194">
        <f t="shared" si="263"/>
        <v>0</v>
      </c>
      <c r="FA262" s="19" t="e">
        <f ca="1"/>
        <v>#N/A</v>
      </c>
      <c r="FB262" s="208" t="e">
        <f t="shared" ca="1" si="264"/>
        <v>#N/A</v>
      </c>
      <c r="FC262" s="207"/>
      <c r="FD262" s="194"/>
      <c r="FE262" s="198" cm="1">
        <f t="array" ref="FE262">IFERROR(MATCH(TRUE,INDEX($B$14:$B$117&gt;=FD262,0),0),"")</f>
        <v>1</v>
      </c>
      <c r="FF262" s="194">
        <f t="shared" ca="1" si="265"/>
        <v>1.3963799927016407E-2</v>
      </c>
      <c r="FI262" s="194">
        <f t="shared" si="266"/>
        <v>0</v>
      </c>
      <c r="FJ262" s="19" t="e">
        <f ca="1"/>
        <v>#N/A</v>
      </c>
      <c r="FK262" s="208" t="e">
        <f t="shared" ca="1" si="267"/>
        <v>#N/A</v>
      </c>
      <c r="FL262" s="207"/>
      <c r="FM262" s="194"/>
      <c r="FN262" s="198" cm="1">
        <f t="array" ref="FN262">IFERROR(MATCH(TRUE,INDEX($B$14:$B$117&gt;=FM262,0),0),"")</f>
        <v>1</v>
      </c>
      <c r="FO262" s="194">
        <f t="shared" ca="1" si="268"/>
        <v>1.3963799927016407E-2</v>
      </c>
      <c r="FR262" s="194">
        <f t="shared" si="269"/>
        <v>0</v>
      </c>
      <c r="FS262" s="19" t="e">
        <f ca="1"/>
        <v>#N/A</v>
      </c>
      <c r="FT262" s="208" t="e">
        <f t="shared" ca="1" si="270"/>
        <v>#N/A</v>
      </c>
      <c r="FU262" s="207"/>
      <c r="FV262" s="194"/>
      <c r="FW262" s="198" cm="1">
        <f t="array" ref="FW262">IFERROR(MATCH(TRUE,INDEX($B$14:$B$117&gt;=FV262,0),0),"")</f>
        <v>1</v>
      </c>
      <c r="FX262" s="194">
        <f t="shared" ca="1" si="271"/>
        <v>1.3963799927016407E-2</v>
      </c>
      <c r="GA262" s="194">
        <f t="shared" si="272"/>
        <v>0</v>
      </c>
      <c r="GB262" s="19" t="e">
        <f ca="1"/>
        <v>#N/A</v>
      </c>
      <c r="GC262" s="208" t="e">
        <f t="shared" ca="1" si="273"/>
        <v>#N/A</v>
      </c>
    </row>
    <row r="263" spans="6:185" x14ac:dyDescent="0.2">
      <c r="F263" s="207"/>
      <c r="G263" s="194"/>
      <c r="H263" s="198" cm="1">
        <f t="array" ref="H263">IFERROR(MATCH(TRUE,INDEX($B$14:$B$117&gt;=G263,0),0),"")</f>
        <v>1</v>
      </c>
      <c r="I263" s="194">
        <f t="shared" ca="1" si="218"/>
        <v>1.3963799927016407E-2</v>
      </c>
      <c r="L263" s="194">
        <f t="shared" si="274"/>
        <v>0</v>
      </c>
      <c r="M263" s="19">
        <f ca="1"/>
        <v>0</v>
      </c>
      <c r="N263" s="208">
        <f t="shared" ca="1" si="275"/>
        <v>0</v>
      </c>
      <c r="O263" s="207"/>
      <c r="P263" s="194"/>
      <c r="Q263" s="198" cm="1">
        <f t="array" ref="Q263">IFERROR(MATCH(TRUE,INDEX($B$14:$B$117&gt;=P263,0),0),"")</f>
        <v>1</v>
      </c>
      <c r="R263" s="194">
        <f t="shared" ca="1" si="219"/>
        <v>1.3963799927016407E-2</v>
      </c>
      <c r="U263" s="194">
        <f t="shared" si="276"/>
        <v>0</v>
      </c>
      <c r="V263" s="19">
        <f ca="1"/>
        <v>0</v>
      </c>
      <c r="W263" s="208">
        <f t="shared" ca="1" si="277"/>
        <v>0</v>
      </c>
      <c r="X263" s="207"/>
      <c r="Y263" s="194"/>
      <c r="Z263" s="198" cm="1">
        <f t="array" ref="Z263">IFERROR(MATCH(TRUE,INDEX($B$14:$B$117&gt;=Y263,0),0),"")</f>
        <v>1</v>
      </c>
      <c r="AA263" s="194">
        <f t="shared" ca="1" si="220"/>
        <v>1.3963799927016407E-2</v>
      </c>
      <c r="AD263" s="194">
        <f t="shared" si="221"/>
        <v>0</v>
      </c>
      <c r="AE263" s="19">
        <f ca="1"/>
        <v>0</v>
      </c>
      <c r="AF263" s="208">
        <f t="shared" ca="1" si="222"/>
        <v>0</v>
      </c>
      <c r="AG263" s="207"/>
      <c r="AH263" s="194"/>
      <c r="AI263" s="198" cm="1">
        <f t="array" ref="AI263">IFERROR(MATCH(TRUE,INDEX($B$14:$B$117&gt;=AH263,0),0),"")</f>
        <v>1</v>
      </c>
      <c r="AJ263" s="194">
        <f t="shared" ca="1" si="223"/>
        <v>1.3963799927016407E-2</v>
      </c>
      <c r="AM263" s="194">
        <f t="shared" si="224"/>
        <v>0</v>
      </c>
      <c r="AN263" s="19">
        <f ca="1"/>
        <v>0</v>
      </c>
      <c r="AO263" s="208">
        <f t="shared" ca="1" si="225"/>
        <v>0</v>
      </c>
      <c r="AP263" s="207"/>
      <c r="AQ263" s="194"/>
      <c r="AR263" s="198" cm="1">
        <f t="array" ref="AR263">IFERROR(MATCH(TRUE,INDEX($B$14:$B$117&gt;=AQ263,0),0),"")</f>
        <v>1</v>
      </c>
      <c r="AS263" s="194">
        <f t="shared" ca="1" si="226"/>
        <v>1.3963799927016407E-2</v>
      </c>
      <c r="AV263" s="194">
        <f t="shared" si="227"/>
        <v>0</v>
      </c>
      <c r="AW263" s="19">
        <f ca="1"/>
        <v>0</v>
      </c>
      <c r="AX263" s="208">
        <f t="shared" ca="1" si="228"/>
        <v>0</v>
      </c>
      <c r="AY263" s="207"/>
      <c r="AZ263" s="194"/>
      <c r="BA263" s="198" cm="1">
        <f t="array" ref="BA263">IFERROR(MATCH(TRUE,INDEX($B$14:$B$117&gt;=AZ263,0),0),"")</f>
        <v>1</v>
      </c>
      <c r="BB263" s="194">
        <f t="shared" ca="1" si="229"/>
        <v>1.3963799927016407E-2</v>
      </c>
      <c r="BE263" s="194">
        <f t="shared" si="230"/>
        <v>0</v>
      </c>
      <c r="BF263" s="19">
        <f ca="1"/>
        <v>0</v>
      </c>
      <c r="BG263" s="208">
        <f t="shared" ca="1" si="231"/>
        <v>0</v>
      </c>
      <c r="BH263" s="207"/>
      <c r="BI263" s="194"/>
      <c r="BJ263" s="198" cm="1">
        <f t="array" ref="BJ263">IFERROR(MATCH(TRUE,INDEX($B$14:$B$117&gt;=BI263,0),0),"")</f>
        <v>1</v>
      </c>
      <c r="BK263" s="194">
        <f t="shared" ca="1" si="232"/>
        <v>1.3963799927016407E-2</v>
      </c>
      <c r="BN263" s="194">
        <f t="shared" si="233"/>
        <v>0</v>
      </c>
      <c r="BO263" s="19">
        <f ca="1"/>
        <v>0</v>
      </c>
      <c r="BP263" s="208">
        <f t="shared" ca="1" si="234"/>
        <v>0</v>
      </c>
      <c r="BQ263" s="207"/>
      <c r="BR263" s="194"/>
      <c r="BS263" s="198" cm="1">
        <f t="array" ref="BS263">IFERROR(MATCH(TRUE,INDEX($B$14:$B$117&gt;=BR263,0),0),"")</f>
        <v>1</v>
      </c>
      <c r="BT263" s="194">
        <f t="shared" ca="1" si="235"/>
        <v>1.3963799927016407E-2</v>
      </c>
      <c r="BW263" s="194">
        <f t="shared" si="236"/>
        <v>0</v>
      </c>
      <c r="BX263" s="19">
        <f ca="1"/>
        <v>0</v>
      </c>
      <c r="BY263" s="208">
        <f t="shared" ca="1" si="237"/>
        <v>0</v>
      </c>
      <c r="BZ263" s="207"/>
      <c r="CA263" s="194"/>
      <c r="CB263" s="198" cm="1">
        <f t="array" ref="CB263">IFERROR(MATCH(TRUE,INDEX($B$14:$B$117&gt;=CA263,0),0),"")</f>
        <v>1</v>
      </c>
      <c r="CC263" s="194">
        <f t="shared" ca="1" si="238"/>
        <v>1.3963799927016407E-2</v>
      </c>
      <c r="CF263" s="194">
        <f t="shared" si="239"/>
        <v>0</v>
      </c>
      <c r="CG263" s="19">
        <f ca="1"/>
        <v>0</v>
      </c>
      <c r="CH263" s="208">
        <f t="shared" ca="1" si="240"/>
        <v>0</v>
      </c>
      <c r="CI263" s="207"/>
      <c r="CJ263" s="194"/>
      <c r="CK263" s="198" cm="1">
        <f t="array" ref="CK263">IFERROR(MATCH(TRUE,INDEX($B$14:$B$117&gt;=CJ263,0),0),"")</f>
        <v>1</v>
      </c>
      <c r="CL263" s="194">
        <f t="shared" ca="1" si="241"/>
        <v>1.3963799927016407E-2</v>
      </c>
      <c r="CO263" s="194">
        <f t="shared" si="242"/>
        <v>0</v>
      </c>
      <c r="CP263" s="19">
        <f ca="1"/>
        <v>0</v>
      </c>
      <c r="CQ263" s="208">
        <f t="shared" ca="1" si="243"/>
        <v>0</v>
      </c>
      <c r="CR263" s="207"/>
      <c r="CS263" s="194"/>
      <c r="CT263" s="198" cm="1">
        <f t="array" ref="CT263">IFERROR(MATCH(TRUE,INDEX($B$14:$B$117&gt;=CS263,0),0),"")</f>
        <v>1</v>
      </c>
      <c r="CU263" s="194">
        <f t="shared" ca="1" si="244"/>
        <v>1.3963799927016407E-2</v>
      </c>
      <c r="CX263" s="194">
        <f t="shared" si="245"/>
        <v>0</v>
      </c>
      <c r="CY263" s="19" t="e">
        <f ca="1"/>
        <v>#N/A</v>
      </c>
      <c r="CZ263" s="208" t="e">
        <f t="shared" ca="1" si="246"/>
        <v>#N/A</v>
      </c>
      <c r="DA263" s="207"/>
      <c r="DB263" s="194"/>
      <c r="DC263" s="198" cm="1">
        <f t="array" ref="DC263">IFERROR(MATCH(TRUE,INDEX($B$14:$B$117&gt;=DB263,0),0),"")</f>
        <v>1</v>
      </c>
      <c r="DD263" s="194">
        <f t="shared" ca="1" si="247"/>
        <v>1.3963799927016407E-2</v>
      </c>
      <c r="DG263" s="194">
        <f t="shared" si="248"/>
        <v>0</v>
      </c>
      <c r="DH263" s="19" t="e">
        <f ca="1"/>
        <v>#N/A</v>
      </c>
      <c r="DI263" s="208" t="e">
        <f t="shared" ca="1" si="249"/>
        <v>#N/A</v>
      </c>
      <c r="DJ263" s="207"/>
      <c r="DK263" s="194"/>
      <c r="DL263" s="198" cm="1">
        <f t="array" ref="DL263">IFERROR(MATCH(TRUE,INDEX($B$14:$B$117&gt;=DK263,0),0),"")</f>
        <v>1</v>
      </c>
      <c r="DM263" s="194">
        <f t="shared" ca="1" si="250"/>
        <v>1.3963799927016407E-2</v>
      </c>
      <c r="DP263" s="194">
        <f t="shared" si="251"/>
        <v>0</v>
      </c>
      <c r="DQ263" s="19" t="e">
        <f ca="1"/>
        <v>#N/A</v>
      </c>
      <c r="DR263" s="208" t="e">
        <f t="shared" ca="1" si="252"/>
        <v>#N/A</v>
      </c>
      <c r="DS263" s="207"/>
      <c r="DT263" s="194"/>
      <c r="DU263" s="198" cm="1">
        <f t="array" ref="DU263">IFERROR(MATCH(TRUE,INDEX($B$14:$B$117&gt;=DT263,0),0),"")</f>
        <v>1</v>
      </c>
      <c r="DV263" s="194">
        <f t="shared" ca="1" si="253"/>
        <v>1.3963799927016407E-2</v>
      </c>
      <c r="DY263" s="194">
        <f t="shared" si="254"/>
        <v>0</v>
      </c>
      <c r="DZ263" s="19" t="e">
        <f ca="1"/>
        <v>#N/A</v>
      </c>
      <c r="EA263" s="208" t="e">
        <f t="shared" ca="1" si="255"/>
        <v>#N/A</v>
      </c>
      <c r="EB263" s="207"/>
      <c r="EC263" s="194"/>
      <c r="ED263" s="198" cm="1">
        <f t="array" ref="ED263">IFERROR(MATCH(TRUE,INDEX($B$14:$B$117&gt;=EC263,0),0),"")</f>
        <v>1</v>
      </c>
      <c r="EE263" s="194">
        <f t="shared" ca="1" si="256"/>
        <v>1.3963799927016407E-2</v>
      </c>
      <c r="EH263" s="194">
        <f t="shared" si="257"/>
        <v>0</v>
      </c>
      <c r="EI263" s="19" t="e">
        <f ca="1"/>
        <v>#N/A</v>
      </c>
      <c r="EJ263" s="208" t="e">
        <f t="shared" ca="1" si="258"/>
        <v>#N/A</v>
      </c>
      <c r="EK263" s="207"/>
      <c r="EL263" s="194"/>
      <c r="EM263" s="198" cm="1">
        <f t="array" ref="EM263">IFERROR(MATCH(TRUE,INDEX($B$14:$B$117&gt;=EL263,0),0),"")</f>
        <v>1</v>
      </c>
      <c r="EN263" s="194">
        <f t="shared" ca="1" si="259"/>
        <v>1.3963799927016407E-2</v>
      </c>
      <c r="EQ263" s="194">
        <f t="shared" si="260"/>
        <v>0</v>
      </c>
      <c r="ER263" s="19" t="e">
        <f ca="1"/>
        <v>#N/A</v>
      </c>
      <c r="ES263" s="208" t="e">
        <f t="shared" ca="1" si="261"/>
        <v>#N/A</v>
      </c>
      <c r="ET263" s="207"/>
      <c r="EU263" s="194"/>
      <c r="EV263" s="198" cm="1">
        <f t="array" ref="EV263">IFERROR(MATCH(TRUE,INDEX($B$14:$B$117&gt;=EU263,0),0),"")</f>
        <v>1</v>
      </c>
      <c r="EW263" s="194">
        <f t="shared" ca="1" si="262"/>
        <v>1.3963799927016407E-2</v>
      </c>
      <c r="EZ263" s="194">
        <f t="shared" si="263"/>
        <v>0</v>
      </c>
      <c r="FA263" s="19" t="e">
        <f ca="1"/>
        <v>#N/A</v>
      </c>
      <c r="FB263" s="208" t="e">
        <f t="shared" ca="1" si="264"/>
        <v>#N/A</v>
      </c>
      <c r="FC263" s="207"/>
      <c r="FD263" s="194"/>
      <c r="FE263" s="198" cm="1">
        <f t="array" ref="FE263">IFERROR(MATCH(TRUE,INDEX($B$14:$B$117&gt;=FD263,0),0),"")</f>
        <v>1</v>
      </c>
      <c r="FF263" s="194">
        <f t="shared" ca="1" si="265"/>
        <v>1.3963799927016407E-2</v>
      </c>
      <c r="FI263" s="194">
        <f t="shared" si="266"/>
        <v>0</v>
      </c>
      <c r="FJ263" s="19" t="e">
        <f ca="1"/>
        <v>#N/A</v>
      </c>
      <c r="FK263" s="208" t="e">
        <f t="shared" ca="1" si="267"/>
        <v>#N/A</v>
      </c>
      <c r="FL263" s="207"/>
      <c r="FM263" s="194"/>
      <c r="FN263" s="198" cm="1">
        <f t="array" ref="FN263">IFERROR(MATCH(TRUE,INDEX($B$14:$B$117&gt;=FM263,0),0),"")</f>
        <v>1</v>
      </c>
      <c r="FO263" s="194">
        <f t="shared" ca="1" si="268"/>
        <v>1.3963799927016407E-2</v>
      </c>
      <c r="FR263" s="194">
        <f t="shared" si="269"/>
        <v>0</v>
      </c>
      <c r="FS263" s="19" t="e">
        <f ca="1"/>
        <v>#N/A</v>
      </c>
      <c r="FT263" s="208" t="e">
        <f t="shared" ca="1" si="270"/>
        <v>#N/A</v>
      </c>
      <c r="FU263" s="207"/>
      <c r="FV263" s="194"/>
      <c r="FW263" s="198" cm="1">
        <f t="array" ref="FW263">IFERROR(MATCH(TRUE,INDEX($B$14:$B$117&gt;=FV263,0),0),"")</f>
        <v>1</v>
      </c>
      <c r="FX263" s="194">
        <f t="shared" ca="1" si="271"/>
        <v>1.3963799927016407E-2</v>
      </c>
      <c r="GA263" s="194">
        <f t="shared" si="272"/>
        <v>0</v>
      </c>
      <c r="GB263" s="19" t="e">
        <f ca="1"/>
        <v>#N/A</v>
      </c>
      <c r="GC263" s="208" t="e">
        <f t="shared" ca="1" si="273"/>
        <v>#N/A</v>
      </c>
    </row>
    <row r="264" spans="6:185" x14ac:dyDescent="0.2">
      <c r="F264" s="207"/>
      <c r="G264" s="194"/>
      <c r="H264" s="198" cm="1">
        <f t="array" ref="H264">IFERROR(MATCH(TRUE,INDEX($B$14:$B$117&gt;=G264,0),0),"")</f>
        <v>1</v>
      </c>
      <c r="I264" s="194">
        <f t="shared" ca="1" si="218"/>
        <v>1.3963799927016407E-2</v>
      </c>
      <c r="L264" s="194">
        <f t="shared" si="274"/>
        <v>0</v>
      </c>
      <c r="M264" s="19">
        <f ca="1"/>
        <v>0</v>
      </c>
      <c r="N264" s="208">
        <f t="shared" ca="1" si="275"/>
        <v>0</v>
      </c>
      <c r="O264" s="207"/>
      <c r="P264" s="194"/>
      <c r="Q264" s="198" cm="1">
        <f t="array" ref="Q264">IFERROR(MATCH(TRUE,INDEX($B$14:$B$117&gt;=P264,0),0),"")</f>
        <v>1</v>
      </c>
      <c r="R264" s="194">
        <f t="shared" ca="1" si="219"/>
        <v>1.3963799927016407E-2</v>
      </c>
      <c r="U264" s="194">
        <f t="shared" si="276"/>
        <v>0</v>
      </c>
      <c r="V264" s="19">
        <f ca="1"/>
        <v>0</v>
      </c>
      <c r="W264" s="208">
        <f t="shared" ca="1" si="277"/>
        <v>0</v>
      </c>
      <c r="X264" s="207"/>
      <c r="Y264" s="194"/>
      <c r="Z264" s="198" cm="1">
        <f t="array" ref="Z264">IFERROR(MATCH(TRUE,INDEX($B$14:$B$117&gt;=Y264,0),0),"")</f>
        <v>1</v>
      </c>
      <c r="AA264" s="194">
        <f t="shared" ca="1" si="220"/>
        <v>1.3963799927016407E-2</v>
      </c>
      <c r="AD264" s="194">
        <f t="shared" si="221"/>
        <v>0</v>
      </c>
      <c r="AE264" s="19">
        <f ca="1"/>
        <v>0</v>
      </c>
      <c r="AF264" s="208">
        <f t="shared" ca="1" si="222"/>
        <v>0</v>
      </c>
      <c r="AG264" s="207"/>
      <c r="AH264" s="194"/>
      <c r="AI264" s="198" cm="1">
        <f t="array" ref="AI264">IFERROR(MATCH(TRUE,INDEX($B$14:$B$117&gt;=AH264,0),0),"")</f>
        <v>1</v>
      </c>
      <c r="AJ264" s="194">
        <f t="shared" ca="1" si="223"/>
        <v>1.3963799927016407E-2</v>
      </c>
      <c r="AM264" s="194">
        <f t="shared" si="224"/>
        <v>0</v>
      </c>
      <c r="AN264" s="19">
        <f ca="1"/>
        <v>0</v>
      </c>
      <c r="AO264" s="208">
        <f t="shared" ca="1" si="225"/>
        <v>0</v>
      </c>
      <c r="AP264" s="207"/>
      <c r="AQ264" s="194"/>
      <c r="AR264" s="198" cm="1">
        <f t="array" ref="AR264">IFERROR(MATCH(TRUE,INDEX($B$14:$B$117&gt;=AQ264,0),0),"")</f>
        <v>1</v>
      </c>
      <c r="AS264" s="194">
        <f t="shared" ca="1" si="226"/>
        <v>1.3963799927016407E-2</v>
      </c>
      <c r="AV264" s="194">
        <f t="shared" si="227"/>
        <v>0</v>
      </c>
      <c r="AW264" s="19">
        <f ca="1"/>
        <v>0</v>
      </c>
      <c r="AX264" s="208">
        <f t="shared" ca="1" si="228"/>
        <v>0</v>
      </c>
      <c r="AY264" s="207"/>
      <c r="AZ264" s="194"/>
      <c r="BA264" s="198" cm="1">
        <f t="array" ref="BA264">IFERROR(MATCH(TRUE,INDEX($B$14:$B$117&gt;=AZ264,0),0),"")</f>
        <v>1</v>
      </c>
      <c r="BB264" s="194">
        <f t="shared" ca="1" si="229"/>
        <v>1.3963799927016407E-2</v>
      </c>
      <c r="BE264" s="194">
        <f t="shared" si="230"/>
        <v>0</v>
      </c>
      <c r="BF264" s="19">
        <f ca="1"/>
        <v>0</v>
      </c>
      <c r="BG264" s="208">
        <f t="shared" ca="1" si="231"/>
        <v>0</v>
      </c>
      <c r="BH264" s="207"/>
      <c r="BI264" s="194"/>
      <c r="BJ264" s="198" cm="1">
        <f t="array" ref="BJ264">IFERROR(MATCH(TRUE,INDEX($B$14:$B$117&gt;=BI264,0),0),"")</f>
        <v>1</v>
      </c>
      <c r="BK264" s="194">
        <f t="shared" ca="1" si="232"/>
        <v>1.3963799927016407E-2</v>
      </c>
      <c r="BN264" s="194">
        <f t="shared" si="233"/>
        <v>0</v>
      </c>
      <c r="BO264" s="19">
        <f ca="1"/>
        <v>0</v>
      </c>
      <c r="BP264" s="208">
        <f t="shared" ca="1" si="234"/>
        <v>0</v>
      </c>
      <c r="BQ264" s="207"/>
      <c r="BR264" s="194"/>
      <c r="BS264" s="198" cm="1">
        <f t="array" ref="BS264">IFERROR(MATCH(TRUE,INDEX($B$14:$B$117&gt;=BR264,0),0),"")</f>
        <v>1</v>
      </c>
      <c r="BT264" s="194">
        <f t="shared" ca="1" si="235"/>
        <v>1.3963799927016407E-2</v>
      </c>
      <c r="BW264" s="194">
        <f t="shared" si="236"/>
        <v>0</v>
      </c>
      <c r="BX264" s="19">
        <f ca="1"/>
        <v>0</v>
      </c>
      <c r="BY264" s="208">
        <f t="shared" ca="1" si="237"/>
        <v>0</v>
      </c>
      <c r="BZ264" s="207"/>
      <c r="CA264" s="194"/>
      <c r="CB264" s="198" cm="1">
        <f t="array" ref="CB264">IFERROR(MATCH(TRUE,INDEX($B$14:$B$117&gt;=CA264,0),0),"")</f>
        <v>1</v>
      </c>
      <c r="CC264" s="194">
        <f t="shared" ca="1" si="238"/>
        <v>1.3963799927016407E-2</v>
      </c>
      <c r="CF264" s="194">
        <f t="shared" si="239"/>
        <v>0</v>
      </c>
      <c r="CG264" s="19">
        <f ca="1"/>
        <v>0</v>
      </c>
      <c r="CH264" s="208">
        <f t="shared" ca="1" si="240"/>
        <v>0</v>
      </c>
      <c r="CI264" s="207"/>
      <c r="CJ264" s="194"/>
      <c r="CK264" s="198" cm="1">
        <f t="array" ref="CK264">IFERROR(MATCH(TRUE,INDEX($B$14:$B$117&gt;=CJ264,0),0),"")</f>
        <v>1</v>
      </c>
      <c r="CL264" s="194">
        <f t="shared" ca="1" si="241"/>
        <v>1.3963799927016407E-2</v>
      </c>
      <c r="CO264" s="194">
        <f t="shared" si="242"/>
        <v>0</v>
      </c>
      <c r="CP264" s="19">
        <f ca="1"/>
        <v>0</v>
      </c>
      <c r="CQ264" s="208">
        <f t="shared" ca="1" si="243"/>
        <v>0</v>
      </c>
      <c r="CR264" s="207"/>
      <c r="CS264" s="194"/>
      <c r="CT264" s="198" cm="1">
        <f t="array" ref="CT264">IFERROR(MATCH(TRUE,INDEX($B$14:$B$117&gt;=CS264,0),0),"")</f>
        <v>1</v>
      </c>
      <c r="CU264" s="194">
        <f t="shared" ca="1" si="244"/>
        <v>1.3963799927016407E-2</v>
      </c>
      <c r="CX264" s="194">
        <f t="shared" si="245"/>
        <v>0</v>
      </c>
      <c r="CY264" s="19" t="e">
        <f ca="1"/>
        <v>#N/A</v>
      </c>
      <c r="CZ264" s="208" t="e">
        <f t="shared" ca="1" si="246"/>
        <v>#N/A</v>
      </c>
      <c r="DA264" s="207"/>
      <c r="DB264" s="194"/>
      <c r="DC264" s="198" cm="1">
        <f t="array" ref="DC264">IFERROR(MATCH(TRUE,INDEX($B$14:$B$117&gt;=DB264,0),0),"")</f>
        <v>1</v>
      </c>
      <c r="DD264" s="194">
        <f t="shared" ca="1" si="247"/>
        <v>1.3963799927016407E-2</v>
      </c>
      <c r="DG264" s="194">
        <f t="shared" si="248"/>
        <v>0</v>
      </c>
      <c r="DH264" s="19" t="e">
        <f ca="1"/>
        <v>#N/A</v>
      </c>
      <c r="DI264" s="208" t="e">
        <f t="shared" ca="1" si="249"/>
        <v>#N/A</v>
      </c>
      <c r="DJ264" s="207"/>
      <c r="DK264" s="194"/>
      <c r="DL264" s="198" cm="1">
        <f t="array" ref="DL264">IFERROR(MATCH(TRUE,INDEX($B$14:$B$117&gt;=DK264,0),0),"")</f>
        <v>1</v>
      </c>
      <c r="DM264" s="194">
        <f t="shared" ca="1" si="250"/>
        <v>1.3963799927016407E-2</v>
      </c>
      <c r="DP264" s="194">
        <f t="shared" si="251"/>
        <v>0</v>
      </c>
      <c r="DQ264" s="19" t="e">
        <f ca="1"/>
        <v>#N/A</v>
      </c>
      <c r="DR264" s="208" t="e">
        <f t="shared" ca="1" si="252"/>
        <v>#N/A</v>
      </c>
      <c r="DS264" s="207"/>
      <c r="DT264" s="194"/>
      <c r="DU264" s="198" cm="1">
        <f t="array" ref="DU264">IFERROR(MATCH(TRUE,INDEX($B$14:$B$117&gt;=DT264,0),0),"")</f>
        <v>1</v>
      </c>
      <c r="DV264" s="194">
        <f t="shared" ca="1" si="253"/>
        <v>1.3963799927016407E-2</v>
      </c>
      <c r="DY264" s="194">
        <f t="shared" si="254"/>
        <v>0</v>
      </c>
      <c r="DZ264" s="19" t="e">
        <f ca="1"/>
        <v>#N/A</v>
      </c>
      <c r="EA264" s="208" t="e">
        <f t="shared" ca="1" si="255"/>
        <v>#N/A</v>
      </c>
      <c r="EB264" s="207"/>
      <c r="EC264" s="194"/>
      <c r="ED264" s="198" cm="1">
        <f t="array" ref="ED264">IFERROR(MATCH(TRUE,INDEX($B$14:$B$117&gt;=EC264,0),0),"")</f>
        <v>1</v>
      </c>
      <c r="EE264" s="194">
        <f t="shared" ca="1" si="256"/>
        <v>1.3963799927016407E-2</v>
      </c>
      <c r="EH264" s="194">
        <f t="shared" si="257"/>
        <v>0</v>
      </c>
      <c r="EI264" s="19" t="e">
        <f ca="1"/>
        <v>#N/A</v>
      </c>
      <c r="EJ264" s="208" t="e">
        <f t="shared" ca="1" si="258"/>
        <v>#N/A</v>
      </c>
      <c r="EK264" s="207"/>
      <c r="EL264" s="194"/>
      <c r="EM264" s="198" cm="1">
        <f t="array" ref="EM264">IFERROR(MATCH(TRUE,INDEX($B$14:$B$117&gt;=EL264,0),0),"")</f>
        <v>1</v>
      </c>
      <c r="EN264" s="194">
        <f t="shared" ca="1" si="259"/>
        <v>1.3963799927016407E-2</v>
      </c>
      <c r="EQ264" s="194">
        <f t="shared" si="260"/>
        <v>0</v>
      </c>
      <c r="ER264" s="19" t="e">
        <f ca="1"/>
        <v>#N/A</v>
      </c>
      <c r="ES264" s="208" t="e">
        <f t="shared" ca="1" si="261"/>
        <v>#N/A</v>
      </c>
      <c r="ET264" s="207"/>
      <c r="EU264" s="194"/>
      <c r="EV264" s="198" cm="1">
        <f t="array" ref="EV264">IFERROR(MATCH(TRUE,INDEX($B$14:$B$117&gt;=EU264,0),0),"")</f>
        <v>1</v>
      </c>
      <c r="EW264" s="194">
        <f t="shared" ca="1" si="262"/>
        <v>1.3963799927016407E-2</v>
      </c>
      <c r="EZ264" s="194">
        <f t="shared" si="263"/>
        <v>0</v>
      </c>
      <c r="FA264" s="19" t="e">
        <f ca="1"/>
        <v>#N/A</v>
      </c>
      <c r="FB264" s="208" t="e">
        <f t="shared" ca="1" si="264"/>
        <v>#N/A</v>
      </c>
      <c r="FC264" s="207"/>
      <c r="FD264" s="194"/>
      <c r="FE264" s="198" cm="1">
        <f t="array" ref="FE264">IFERROR(MATCH(TRUE,INDEX($B$14:$B$117&gt;=FD264,0),0),"")</f>
        <v>1</v>
      </c>
      <c r="FF264" s="194">
        <f t="shared" ca="1" si="265"/>
        <v>1.3963799927016407E-2</v>
      </c>
      <c r="FI264" s="194">
        <f t="shared" si="266"/>
        <v>0</v>
      </c>
      <c r="FJ264" s="19" t="e">
        <f ca="1"/>
        <v>#N/A</v>
      </c>
      <c r="FK264" s="208" t="e">
        <f t="shared" ca="1" si="267"/>
        <v>#N/A</v>
      </c>
      <c r="FL264" s="207"/>
      <c r="FM264" s="194"/>
      <c r="FN264" s="198" cm="1">
        <f t="array" ref="FN264">IFERROR(MATCH(TRUE,INDEX($B$14:$B$117&gt;=FM264,0),0),"")</f>
        <v>1</v>
      </c>
      <c r="FO264" s="194">
        <f t="shared" ca="1" si="268"/>
        <v>1.3963799927016407E-2</v>
      </c>
      <c r="FR264" s="194">
        <f t="shared" si="269"/>
        <v>0</v>
      </c>
      <c r="FS264" s="19" t="e">
        <f ca="1"/>
        <v>#N/A</v>
      </c>
      <c r="FT264" s="208" t="e">
        <f t="shared" ca="1" si="270"/>
        <v>#N/A</v>
      </c>
      <c r="FU264" s="207"/>
      <c r="FV264" s="194"/>
      <c r="FW264" s="198" cm="1">
        <f t="array" ref="FW264">IFERROR(MATCH(TRUE,INDEX($B$14:$B$117&gt;=FV264,0),0),"")</f>
        <v>1</v>
      </c>
      <c r="FX264" s="194">
        <f t="shared" ca="1" si="271"/>
        <v>1.3963799927016407E-2</v>
      </c>
      <c r="GA264" s="194">
        <f t="shared" si="272"/>
        <v>0</v>
      </c>
      <c r="GB264" s="19" t="e">
        <f ca="1"/>
        <v>#N/A</v>
      </c>
      <c r="GC264" s="208" t="e">
        <f t="shared" ca="1" si="273"/>
        <v>#N/A</v>
      </c>
    </row>
    <row r="265" spans="6:185" x14ac:dyDescent="0.2">
      <c r="F265" s="207"/>
      <c r="G265" s="194"/>
      <c r="H265" s="198" cm="1">
        <f t="array" ref="H265">IFERROR(MATCH(TRUE,INDEX($B$14:$B$117&gt;=G265,0),0),"")</f>
        <v>1</v>
      </c>
      <c r="I265" s="194">
        <f t="shared" ca="1" si="218"/>
        <v>1.3963799927016407E-2</v>
      </c>
      <c r="L265" s="194">
        <f t="shared" si="274"/>
        <v>0</v>
      </c>
      <c r="M265" s="19">
        <f ca="1"/>
        <v>0</v>
      </c>
      <c r="N265" s="208">
        <f t="shared" ca="1" si="275"/>
        <v>0</v>
      </c>
      <c r="O265" s="207"/>
      <c r="P265" s="194"/>
      <c r="Q265" s="198" cm="1">
        <f t="array" ref="Q265">IFERROR(MATCH(TRUE,INDEX($B$14:$B$117&gt;=P265,0),0),"")</f>
        <v>1</v>
      </c>
      <c r="R265" s="194">
        <f t="shared" ca="1" si="219"/>
        <v>1.3963799927016407E-2</v>
      </c>
      <c r="U265" s="194">
        <f t="shared" si="276"/>
        <v>0</v>
      </c>
      <c r="V265" s="19">
        <f ca="1"/>
        <v>0</v>
      </c>
      <c r="W265" s="208">
        <f t="shared" ca="1" si="277"/>
        <v>0</v>
      </c>
      <c r="X265" s="207"/>
      <c r="Y265" s="194"/>
      <c r="Z265" s="198" cm="1">
        <f t="array" ref="Z265">IFERROR(MATCH(TRUE,INDEX($B$14:$B$117&gt;=Y265,0),0),"")</f>
        <v>1</v>
      </c>
      <c r="AA265" s="194">
        <f t="shared" ca="1" si="220"/>
        <v>1.3963799927016407E-2</v>
      </c>
      <c r="AD265" s="194">
        <f t="shared" si="221"/>
        <v>0</v>
      </c>
      <c r="AE265" s="19">
        <f ca="1"/>
        <v>0</v>
      </c>
      <c r="AF265" s="208">
        <f t="shared" ca="1" si="222"/>
        <v>0</v>
      </c>
      <c r="AG265" s="207"/>
      <c r="AH265" s="194"/>
      <c r="AI265" s="198" cm="1">
        <f t="array" ref="AI265">IFERROR(MATCH(TRUE,INDEX($B$14:$B$117&gt;=AH265,0),0),"")</f>
        <v>1</v>
      </c>
      <c r="AJ265" s="194">
        <f t="shared" ca="1" si="223"/>
        <v>1.3963799927016407E-2</v>
      </c>
      <c r="AM265" s="194">
        <f t="shared" si="224"/>
        <v>0</v>
      </c>
      <c r="AN265" s="19">
        <f ca="1"/>
        <v>0</v>
      </c>
      <c r="AO265" s="208">
        <f t="shared" ca="1" si="225"/>
        <v>0</v>
      </c>
      <c r="AP265" s="207"/>
      <c r="AQ265" s="194"/>
      <c r="AR265" s="198" cm="1">
        <f t="array" ref="AR265">IFERROR(MATCH(TRUE,INDEX($B$14:$B$117&gt;=AQ265,0),0),"")</f>
        <v>1</v>
      </c>
      <c r="AS265" s="194">
        <f t="shared" ca="1" si="226"/>
        <v>1.3963799927016407E-2</v>
      </c>
      <c r="AV265" s="194">
        <f t="shared" si="227"/>
        <v>0</v>
      </c>
      <c r="AW265" s="19">
        <f ca="1"/>
        <v>0</v>
      </c>
      <c r="AX265" s="208">
        <f t="shared" ca="1" si="228"/>
        <v>0</v>
      </c>
      <c r="AY265" s="207"/>
      <c r="AZ265" s="194"/>
      <c r="BA265" s="198" cm="1">
        <f t="array" ref="BA265">IFERROR(MATCH(TRUE,INDEX($B$14:$B$117&gt;=AZ265,0),0),"")</f>
        <v>1</v>
      </c>
      <c r="BB265" s="194">
        <f t="shared" ca="1" si="229"/>
        <v>1.3963799927016407E-2</v>
      </c>
      <c r="BE265" s="194">
        <f t="shared" si="230"/>
        <v>0</v>
      </c>
      <c r="BF265" s="19">
        <f ca="1"/>
        <v>0</v>
      </c>
      <c r="BG265" s="208">
        <f t="shared" ca="1" si="231"/>
        <v>0</v>
      </c>
      <c r="BH265" s="207"/>
      <c r="BI265" s="194"/>
      <c r="BJ265" s="198" cm="1">
        <f t="array" ref="BJ265">IFERROR(MATCH(TRUE,INDEX($B$14:$B$117&gt;=BI265,0),0),"")</f>
        <v>1</v>
      </c>
      <c r="BK265" s="194">
        <f t="shared" ca="1" si="232"/>
        <v>1.3963799927016407E-2</v>
      </c>
      <c r="BN265" s="194">
        <f t="shared" si="233"/>
        <v>0</v>
      </c>
      <c r="BO265" s="19">
        <f ca="1"/>
        <v>0</v>
      </c>
      <c r="BP265" s="208">
        <f t="shared" ca="1" si="234"/>
        <v>0</v>
      </c>
      <c r="BQ265" s="207"/>
      <c r="BR265" s="194"/>
      <c r="BS265" s="198" cm="1">
        <f t="array" ref="BS265">IFERROR(MATCH(TRUE,INDEX($B$14:$B$117&gt;=BR265,0),0),"")</f>
        <v>1</v>
      </c>
      <c r="BT265" s="194">
        <f t="shared" ca="1" si="235"/>
        <v>1.3963799927016407E-2</v>
      </c>
      <c r="BW265" s="194">
        <f t="shared" si="236"/>
        <v>0</v>
      </c>
      <c r="BX265" s="19">
        <f ca="1"/>
        <v>0</v>
      </c>
      <c r="BY265" s="208">
        <f t="shared" ca="1" si="237"/>
        <v>0</v>
      </c>
      <c r="BZ265" s="207"/>
      <c r="CA265" s="194"/>
      <c r="CB265" s="198" cm="1">
        <f t="array" ref="CB265">IFERROR(MATCH(TRUE,INDEX($B$14:$B$117&gt;=CA265,0),0),"")</f>
        <v>1</v>
      </c>
      <c r="CC265" s="194">
        <f t="shared" ca="1" si="238"/>
        <v>1.3963799927016407E-2</v>
      </c>
      <c r="CF265" s="194">
        <f t="shared" si="239"/>
        <v>0</v>
      </c>
      <c r="CG265" s="19">
        <f ca="1"/>
        <v>0</v>
      </c>
      <c r="CH265" s="208">
        <f t="shared" ca="1" si="240"/>
        <v>0</v>
      </c>
      <c r="CI265" s="207"/>
      <c r="CJ265" s="194"/>
      <c r="CK265" s="198" cm="1">
        <f t="array" ref="CK265">IFERROR(MATCH(TRUE,INDEX($B$14:$B$117&gt;=CJ265,0),0),"")</f>
        <v>1</v>
      </c>
      <c r="CL265" s="194">
        <f t="shared" ca="1" si="241"/>
        <v>1.3963799927016407E-2</v>
      </c>
      <c r="CO265" s="194">
        <f t="shared" si="242"/>
        <v>0</v>
      </c>
      <c r="CP265" s="19">
        <f ca="1"/>
        <v>0</v>
      </c>
      <c r="CQ265" s="208">
        <f t="shared" ca="1" si="243"/>
        <v>0</v>
      </c>
      <c r="CR265" s="207"/>
      <c r="CS265" s="194"/>
      <c r="CT265" s="198" cm="1">
        <f t="array" ref="CT265">IFERROR(MATCH(TRUE,INDEX($B$14:$B$117&gt;=CS265,0),0),"")</f>
        <v>1</v>
      </c>
      <c r="CU265" s="194">
        <f t="shared" ca="1" si="244"/>
        <v>1.3963799927016407E-2</v>
      </c>
      <c r="CX265" s="194">
        <f t="shared" si="245"/>
        <v>0</v>
      </c>
      <c r="CY265" s="19" t="e">
        <f ca="1"/>
        <v>#N/A</v>
      </c>
      <c r="CZ265" s="208" t="e">
        <f t="shared" ca="1" si="246"/>
        <v>#N/A</v>
      </c>
      <c r="DA265" s="207"/>
      <c r="DB265" s="194"/>
      <c r="DC265" s="198" cm="1">
        <f t="array" ref="DC265">IFERROR(MATCH(TRUE,INDEX($B$14:$B$117&gt;=DB265,0),0),"")</f>
        <v>1</v>
      </c>
      <c r="DD265" s="194">
        <f t="shared" ca="1" si="247"/>
        <v>1.3963799927016407E-2</v>
      </c>
      <c r="DG265" s="194">
        <f t="shared" si="248"/>
        <v>0</v>
      </c>
      <c r="DH265" s="19" t="e">
        <f ca="1"/>
        <v>#N/A</v>
      </c>
      <c r="DI265" s="208" t="e">
        <f t="shared" ca="1" si="249"/>
        <v>#N/A</v>
      </c>
      <c r="DJ265" s="207"/>
      <c r="DK265" s="194"/>
      <c r="DL265" s="198" cm="1">
        <f t="array" ref="DL265">IFERROR(MATCH(TRUE,INDEX($B$14:$B$117&gt;=DK265,0),0),"")</f>
        <v>1</v>
      </c>
      <c r="DM265" s="194">
        <f t="shared" ca="1" si="250"/>
        <v>1.3963799927016407E-2</v>
      </c>
      <c r="DP265" s="194">
        <f t="shared" si="251"/>
        <v>0</v>
      </c>
      <c r="DQ265" s="19" t="e">
        <f ca="1"/>
        <v>#N/A</v>
      </c>
      <c r="DR265" s="208" t="e">
        <f t="shared" ca="1" si="252"/>
        <v>#N/A</v>
      </c>
      <c r="DS265" s="207"/>
      <c r="DT265" s="194"/>
      <c r="DU265" s="198" cm="1">
        <f t="array" ref="DU265">IFERROR(MATCH(TRUE,INDEX($B$14:$B$117&gt;=DT265,0),0),"")</f>
        <v>1</v>
      </c>
      <c r="DV265" s="194">
        <f t="shared" ca="1" si="253"/>
        <v>1.3963799927016407E-2</v>
      </c>
      <c r="DY265" s="194">
        <f t="shared" si="254"/>
        <v>0</v>
      </c>
      <c r="DZ265" s="19" t="e">
        <f ca="1"/>
        <v>#N/A</v>
      </c>
      <c r="EA265" s="208" t="e">
        <f t="shared" ca="1" si="255"/>
        <v>#N/A</v>
      </c>
      <c r="EB265" s="207"/>
      <c r="EC265" s="194"/>
      <c r="ED265" s="198" cm="1">
        <f t="array" ref="ED265">IFERROR(MATCH(TRUE,INDEX($B$14:$B$117&gt;=EC265,0),0),"")</f>
        <v>1</v>
      </c>
      <c r="EE265" s="194">
        <f t="shared" ca="1" si="256"/>
        <v>1.3963799927016407E-2</v>
      </c>
      <c r="EH265" s="194">
        <f t="shared" si="257"/>
        <v>0</v>
      </c>
      <c r="EI265" s="19" t="e">
        <f ca="1"/>
        <v>#N/A</v>
      </c>
      <c r="EJ265" s="208" t="e">
        <f t="shared" ca="1" si="258"/>
        <v>#N/A</v>
      </c>
      <c r="EK265" s="207"/>
      <c r="EL265" s="194"/>
      <c r="EM265" s="198" cm="1">
        <f t="array" ref="EM265">IFERROR(MATCH(TRUE,INDEX($B$14:$B$117&gt;=EL265,0),0),"")</f>
        <v>1</v>
      </c>
      <c r="EN265" s="194">
        <f t="shared" ca="1" si="259"/>
        <v>1.3963799927016407E-2</v>
      </c>
      <c r="EQ265" s="194">
        <f t="shared" si="260"/>
        <v>0</v>
      </c>
      <c r="ER265" s="19" t="e">
        <f ca="1"/>
        <v>#N/A</v>
      </c>
      <c r="ES265" s="208" t="e">
        <f t="shared" ca="1" si="261"/>
        <v>#N/A</v>
      </c>
      <c r="ET265" s="207"/>
      <c r="EU265" s="194"/>
      <c r="EV265" s="198" cm="1">
        <f t="array" ref="EV265">IFERROR(MATCH(TRUE,INDEX($B$14:$B$117&gt;=EU265,0),0),"")</f>
        <v>1</v>
      </c>
      <c r="EW265" s="194">
        <f t="shared" ca="1" si="262"/>
        <v>1.3963799927016407E-2</v>
      </c>
      <c r="EZ265" s="194">
        <f t="shared" si="263"/>
        <v>0</v>
      </c>
      <c r="FA265" s="19" t="e">
        <f ca="1"/>
        <v>#N/A</v>
      </c>
      <c r="FB265" s="208" t="e">
        <f t="shared" ca="1" si="264"/>
        <v>#N/A</v>
      </c>
      <c r="FC265" s="207"/>
      <c r="FD265" s="194"/>
      <c r="FE265" s="198" cm="1">
        <f t="array" ref="FE265">IFERROR(MATCH(TRUE,INDEX($B$14:$B$117&gt;=FD265,0),0),"")</f>
        <v>1</v>
      </c>
      <c r="FF265" s="194">
        <f t="shared" ca="1" si="265"/>
        <v>1.3963799927016407E-2</v>
      </c>
      <c r="FI265" s="194">
        <f t="shared" si="266"/>
        <v>0</v>
      </c>
      <c r="FJ265" s="19" t="e">
        <f ca="1"/>
        <v>#N/A</v>
      </c>
      <c r="FK265" s="208" t="e">
        <f t="shared" ca="1" si="267"/>
        <v>#N/A</v>
      </c>
      <c r="FL265" s="207"/>
      <c r="FM265" s="194"/>
      <c r="FN265" s="198" cm="1">
        <f t="array" ref="FN265">IFERROR(MATCH(TRUE,INDEX($B$14:$B$117&gt;=FM265,0),0),"")</f>
        <v>1</v>
      </c>
      <c r="FO265" s="194">
        <f t="shared" ca="1" si="268"/>
        <v>1.3963799927016407E-2</v>
      </c>
      <c r="FR265" s="194">
        <f t="shared" si="269"/>
        <v>0</v>
      </c>
      <c r="FS265" s="19" t="e">
        <f ca="1"/>
        <v>#N/A</v>
      </c>
      <c r="FT265" s="208" t="e">
        <f t="shared" ca="1" si="270"/>
        <v>#N/A</v>
      </c>
      <c r="FU265" s="207"/>
      <c r="FV265" s="194"/>
      <c r="FW265" s="198" cm="1">
        <f t="array" ref="FW265">IFERROR(MATCH(TRUE,INDEX($B$14:$B$117&gt;=FV265,0),0),"")</f>
        <v>1</v>
      </c>
      <c r="FX265" s="194">
        <f t="shared" ca="1" si="271"/>
        <v>1.3963799927016407E-2</v>
      </c>
      <c r="GA265" s="194">
        <f t="shared" si="272"/>
        <v>0</v>
      </c>
      <c r="GB265" s="19" t="e">
        <f ca="1"/>
        <v>#N/A</v>
      </c>
      <c r="GC265" s="208" t="e">
        <f t="shared" ca="1" si="273"/>
        <v>#N/A</v>
      </c>
    </row>
    <row r="266" spans="6:185" x14ac:dyDescent="0.2">
      <c r="F266" s="207"/>
      <c r="G266" s="194"/>
      <c r="H266" s="198" cm="1">
        <f t="array" ref="H266">IFERROR(MATCH(TRUE,INDEX($B$14:$B$117&gt;=G266,0),0),"")</f>
        <v>1</v>
      </c>
      <c r="I266" s="194">
        <f t="shared" ca="1" si="218"/>
        <v>1.3963799927016407E-2</v>
      </c>
      <c r="L266" s="194">
        <f t="shared" si="274"/>
        <v>0</v>
      </c>
      <c r="M266" s="19">
        <f ca="1"/>
        <v>0</v>
      </c>
      <c r="N266" s="208">
        <f t="shared" ca="1" si="275"/>
        <v>0</v>
      </c>
      <c r="O266" s="207"/>
      <c r="P266" s="194"/>
      <c r="Q266" s="198" cm="1">
        <f t="array" ref="Q266">IFERROR(MATCH(TRUE,INDEX($B$14:$B$117&gt;=P266,0),0),"")</f>
        <v>1</v>
      </c>
      <c r="R266" s="194">
        <f t="shared" ca="1" si="219"/>
        <v>1.3963799927016407E-2</v>
      </c>
      <c r="U266" s="194">
        <f t="shared" si="276"/>
        <v>0</v>
      </c>
      <c r="V266" s="19">
        <f ca="1"/>
        <v>0</v>
      </c>
      <c r="W266" s="208">
        <f t="shared" ca="1" si="277"/>
        <v>0</v>
      </c>
      <c r="X266" s="207"/>
      <c r="Y266" s="194"/>
      <c r="Z266" s="198" cm="1">
        <f t="array" ref="Z266">IFERROR(MATCH(TRUE,INDEX($B$14:$B$117&gt;=Y266,0),0),"")</f>
        <v>1</v>
      </c>
      <c r="AA266" s="194">
        <f t="shared" ca="1" si="220"/>
        <v>1.3963799927016407E-2</v>
      </c>
      <c r="AD266" s="194">
        <f t="shared" si="221"/>
        <v>0</v>
      </c>
      <c r="AE266" s="19">
        <f ca="1"/>
        <v>0</v>
      </c>
      <c r="AF266" s="208">
        <f t="shared" ca="1" si="222"/>
        <v>0</v>
      </c>
      <c r="AG266" s="207"/>
      <c r="AH266" s="194"/>
      <c r="AI266" s="198" cm="1">
        <f t="array" ref="AI266">IFERROR(MATCH(TRUE,INDEX($B$14:$B$117&gt;=AH266,0),0),"")</f>
        <v>1</v>
      </c>
      <c r="AJ266" s="194">
        <f t="shared" ca="1" si="223"/>
        <v>1.3963799927016407E-2</v>
      </c>
      <c r="AM266" s="194">
        <f t="shared" si="224"/>
        <v>0</v>
      </c>
      <c r="AN266" s="19">
        <f ca="1"/>
        <v>0</v>
      </c>
      <c r="AO266" s="208">
        <f t="shared" ca="1" si="225"/>
        <v>0</v>
      </c>
      <c r="AP266" s="207"/>
      <c r="AQ266" s="194"/>
      <c r="AR266" s="198" cm="1">
        <f t="array" ref="AR266">IFERROR(MATCH(TRUE,INDEX($B$14:$B$117&gt;=AQ266,0),0),"")</f>
        <v>1</v>
      </c>
      <c r="AS266" s="194">
        <f t="shared" ca="1" si="226"/>
        <v>1.3963799927016407E-2</v>
      </c>
      <c r="AV266" s="194">
        <f t="shared" si="227"/>
        <v>0</v>
      </c>
      <c r="AW266" s="19">
        <f ca="1"/>
        <v>0</v>
      </c>
      <c r="AX266" s="208">
        <f t="shared" ca="1" si="228"/>
        <v>0</v>
      </c>
      <c r="AY266" s="207"/>
      <c r="AZ266" s="194"/>
      <c r="BA266" s="198" cm="1">
        <f t="array" ref="BA266">IFERROR(MATCH(TRUE,INDEX($B$14:$B$117&gt;=AZ266,0),0),"")</f>
        <v>1</v>
      </c>
      <c r="BB266" s="194">
        <f t="shared" ca="1" si="229"/>
        <v>1.3963799927016407E-2</v>
      </c>
      <c r="BE266" s="194">
        <f t="shared" si="230"/>
        <v>0</v>
      </c>
      <c r="BF266" s="19">
        <f ca="1"/>
        <v>0</v>
      </c>
      <c r="BG266" s="208">
        <f t="shared" ca="1" si="231"/>
        <v>0</v>
      </c>
      <c r="BH266" s="207"/>
      <c r="BI266" s="194"/>
      <c r="BJ266" s="198" cm="1">
        <f t="array" ref="BJ266">IFERROR(MATCH(TRUE,INDEX($B$14:$B$117&gt;=BI266,0),0),"")</f>
        <v>1</v>
      </c>
      <c r="BK266" s="194">
        <f t="shared" ca="1" si="232"/>
        <v>1.3963799927016407E-2</v>
      </c>
      <c r="BN266" s="194">
        <f t="shared" si="233"/>
        <v>0</v>
      </c>
      <c r="BO266" s="19">
        <f ca="1"/>
        <v>0</v>
      </c>
      <c r="BP266" s="208">
        <f t="shared" ca="1" si="234"/>
        <v>0</v>
      </c>
      <c r="BQ266" s="207"/>
      <c r="BR266" s="194"/>
      <c r="BS266" s="198" cm="1">
        <f t="array" ref="BS266">IFERROR(MATCH(TRUE,INDEX($B$14:$B$117&gt;=BR266,0),0),"")</f>
        <v>1</v>
      </c>
      <c r="BT266" s="194">
        <f t="shared" ca="1" si="235"/>
        <v>1.3963799927016407E-2</v>
      </c>
      <c r="BW266" s="194">
        <f t="shared" si="236"/>
        <v>0</v>
      </c>
      <c r="BX266" s="19">
        <f ca="1"/>
        <v>0</v>
      </c>
      <c r="BY266" s="208">
        <f t="shared" ca="1" si="237"/>
        <v>0</v>
      </c>
      <c r="BZ266" s="207"/>
      <c r="CA266" s="194"/>
      <c r="CB266" s="198" cm="1">
        <f t="array" ref="CB266">IFERROR(MATCH(TRUE,INDEX($B$14:$B$117&gt;=CA266,0),0),"")</f>
        <v>1</v>
      </c>
      <c r="CC266" s="194">
        <f t="shared" ca="1" si="238"/>
        <v>1.3963799927016407E-2</v>
      </c>
      <c r="CF266" s="194">
        <f t="shared" si="239"/>
        <v>0</v>
      </c>
      <c r="CG266" s="19">
        <f ca="1"/>
        <v>0</v>
      </c>
      <c r="CH266" s="208">
        <f t="shared" ca="1" si="240"/>
        <v>0</v>
      </c>
      <c r="CI266" s="207"/>
      <c r="CJ266" s="194"/>
      <c r="CK266" s="198" cm="1">
        <f t="array" ref="CK266">IFERROR(MATCH(TRUE,INDEX($B$14:$B$117&gt;=CJ266,0),0),"")</f>
        <v>1</v>
      </c>
      <c r="CL266" s="194">
        <f t="shared" ca="1" si="241"/>
        <v>1.3963799927016407E-2</v>
      </c>
      <c r="CO266" s="194">
        <f t="shared" si="242"/>
        <v>0</v>
      </c>
      <c r="CP266" s="19">
        <f ca="1"/>
        <v>0</v>
      </c>
      <c r="CQ266" s="208">
        <f t="shared" ca="1" si="243"/>
        <v>0</v>
      </c>
      <c r="CR266" s="207"/>
      <c r="CS266" s="194"/>
      <c r="CT266" s="198" cm="1">
        <f t="array" ref="CT266">IFERROR(MATCH(TRUE,INDEX($B$14:$B$117&gt;=CS266,0),0),"")</f>
        <v>1</v>
      </c>
      <c r="CU266" s="194">
        <f t="shared" ca="1" si="244"/>
        <v>1.3963799927016407E-2</v>
      </c>
      <c r="CX266" s="194">
        <f t="shared" si="245"/>
        <v>0</v>
      </c>
      <c r="CY266" s="19" t="e">
        <f ca="1"/>
        <v>#N/A</v>
      </c>
      <c r="CZ266" s="208" t="e">
        <f t="shared" ca="1" si="246"/>
        <v>#N/A</v>
      </c>
      <c r="DA266" s="207"/>
      <c r="DB266" s="194"/>
      <c r="DC266" s="198" cm="1">
        <f t="array" ref="DC266">IFERROR(MATCH(TRUE,INDEX($B$14:$B$117&gt;=DB266,0),0),"")</f>
        <v>1</v>
      </c>
      <c r="DD266" s="194">
        <f t="shared" ca="1" si="247"/>
        <v>1.3963799927016407E-2</v>
      </c>
      <c r="DG266" s="194">
        <f t="shared" si="248"/>
        <v>0</v>
      </c>
      <c r="DH266" s="19" t="e">
        <f ca="1"/>
        <v>#N/A</v>
      </c>
      <c r="DI266" s="208" t="e">
        <f t="shared" ca="1" si="249"/>
        <v>#N/A</v>
      </c>
      <c r="DJ266" s="207"/>
      <c r="DK266" s="194"/>
      <c r="DL266" s="198" cm="1">
        <f t="array" ref="DL266">IFERROR(MATCH(TRUE,INDEX($B$14:$B$117&gt;=DK266,0),0),"")</f>
        <v>1</v>
      </c>
      <c r="DM266" s="194">
        <f t="shared" ca="1" si="250"/>
        <v>1.3963799927016407E-2</v>
      </c>
      <c r="DP266" s="194">
        <f t="shared" si="251"/>
        <v>0</v>
      </c>
      <c r="DQ266" s="19" t="e">
        <f ca="1"/>
        <v>#N/A</v>
      </c>
      <c r="DR266" s="208" t="e">
        <f t="shared" ca="1" si="252"/>
        <v>#N/A</v>
      </c>
      <c r="DS266" s="207"/>
      <c r="DT266" s="194"/>
      <c r="DU266" s="198" cm="1">
        <f t="array" ref="DU266">IFERROR(MATCH(TRUE,INDEX($B$14:$B$117&gt;=DT266,0),0),"")</f>
        <v>1</v>
      </c>
      <c r="DV266" s="194">
        <f t="shared" ca="1" si="253"/>
        <v>1.3963799927016407E-2</v>
      </c>
      <c r="DY266" s="194">
        <f t="shared" si="254"/>
        <v>0</v>
      </c>
      <c r="DZ266" s="19" t="e">
        <f ca="1"/>
        <v>#N/A</v>
      </c>
      <c r="EA266" s="208" t="e">
        <f t="shared" ca="1" si="255"/>
        <v>#N/A</v>
      </c>
      <c r="EB266" s="207"/>
      <c r="EC266" s="194"/>
      <c r="ED266" s="198" cm="1">
        <f t="array" ref="ED266">IFERROR(MATCH(TRUE,INDEX($B$14:$B$117&gt;=EC266,0),0),"")</f>
        <v>1</v>
      </c>
      <c r="EE266" s="194">
        <f t="shared" ca="1" si="256"/>
        <v>1.3963799927016407E-2</v>
      </c>
      <c r="EH266" s="194">
        <f t="shared" si="257"/>
        <v>0</v>
      </c>
      <c r="EI266" s="19" t="e">
        <f ca="1"/>
        <v>#N/A</v>
      </c>
      <c r="EJ266" s="208" t="e">
        <f t="shared" ca="1" si="258"/>
        <v>#N/A</v>
      </c>
      <c r="EK266" s="207"/>
      <c r="EL266" s="194"/>
      <c r="EM266" s="198" cm="1">
        <f t="array" ref="EM266">IFERROR(MATCH(TRUE,INDEX($B$14:$B$117&gt;=EL266,0),0),"")</f>
        <v>1</v>
      </c>
      <c r="EN266" s="194">
        <f t="shared" ca="1" si="259"/>
        <v>1.3963799927016407E-2</v>
      </c>
      <c r="EQ266" s="194">
        <f t="shared" si="260"/>
        <v>0</v>
      </c>
      <c r="ER266" s="19" t="e">
        <f ca="1"/>
        <v>#N/A</v>
      </c>
      <c r="ES266" s="208" t="e">
        <f t="shared" ca="1" si="261"/>
        <v>#N/A</v>
      </c>
      <c r="ET266" s="207"/>
      <c r="EU266" s="194"/>
      <c r="EV266" s="198" cm="1">
        <f t="array" ref="EV266">IFERROR(MATCH(TRUE,INDEX($B$14:$B$117&gt;=EU266,0),0),"")</f>
        <v>1</v>
      </c>
      <c r="EW266" s="194">
        <f t="shared" ca="1" si="262"/>
        <v>1.3963799927016407E-2</v>
      </c>
      <c r="EZ266" s="194">
        <f t="shared" si="263"/>
        <v>0</v>
      </c>
      <c r="FA266" s="19" t="e">
        <f ca="1"/>
        <v>#N/A</v>
      </c>
      <c r="FB266" s="208" t="e">
        <f t="shared" ca="1" si="264"/>
        <v>#N/A</v>
      </c>
      <c r="FC266" s="207"/>
      <c r="FD266" s="194"/>
      <c r="FE266" s="198" cm="1">
        <f t="array" ref="FE266">IFERROR(MATCH(TRUE,INDEX($B$14:$B$117&gt;=FD266,0),0),"")</f>
        <v>1</v>
      </c>
      <c r="FF266" s="194">
        <f t="shared" ca="1" si="265"/>
        <v>1.3963799927016407E-2</v>
      </c>
      <c r="FI266" s="194">
        <f t="shared" si="266"/>
        <v>0</v>
      </c>
      <c r="FJ266" s="19" t="e">
        <f ca="1"/>
        <v>#N/A</v>
      </c>
      <c r="FK266" s="208" t="e">
        <f t="shared" ca="1" si="267"/>
        <v>#N/A</v>
      </c>
      <c r="FL266" s="207"/>
      <c r="FM266" s="194"/>
      <c r="FN266" s="198" cm="1">
        <f t="array" ref="FN266">IFERROR(MATCH(TRUE,INDEX($B$14:$B$117&gt;=FM266,0),0),"")</f>
        <v>1</v>
      </c>
      <c r="FO266" s="194">
        <f t="shared" ca="1" si="268"/>
        <v>1.3963799927016407E-2</v>
      </c>
      <c r="FR266" s="194">
        <f t="shared" si="269"/>
        <v>0</v>
      </c>
      <c r="FS266" s="19" t="e">
        <f ca="1"/>
        <v>#N/A</v>
      </c>
      <c r="FT266" s="208" t="e">
        <f t="shared" ca="1" si="270"/>
        <v>#N/A</v>
      </c>
      <c r="FU266" s="207"/>
      <c r="FV266" s="194"/>
      <c r="FW266" s="198" cm="1">
        <f t="array" ref="FW266">IFERROR(MATCH(TRUE,INDEX($B$14:$B$117&gt;=FV266,0),0),"")</f>
        <v>1</v>
      </c>
      <c r="FX266" s="194">
        <f t="shared" ca="1" si="271"/>
        <v>1.3963799927016407E-2</v>
      </c>
      <c r="GA266" s="194">
        <f t="shared" si="272"/>
        <v>0</v>
      </c>
      <c r="GB266" s="19" t="e">
        <f ca="1"/>
        <v>#N/A</v>
      </c>
      <c r="GC266" s="208" t="e">
        <f t="shared" ca="1" si="273"/>
        <v>#N/A</v>
      </c>
    </row>
    <row r="267" spans="6:185" x14ac:dyDescent="0.2">
      <c r="F267" s="207"/>
      <c r="G267" s="194"/>
      <c r="H267" s="198" cm="1">
        <f t="array" ref="H267">IFERROR(MATCH(TRUE,INDEX($B$14:$B$117&gt;=G267,0),0),"")</f>
        <v>1</v>
      </c>
      <c r="I267" s="194">
        <f t="shared" ca="1" si="218"/>
        <v>1.3963799927016407E-2</v>
      </c>
      <c r="L267" s="194">
        <f t="shared" si="274"/>
        <v>0</v>
      </c>
      <c r="M267" s="19">
        <f ca="1"/>
        <v>0</v>
      </c>
      <c r="N267" s="208">
        <f t="shared" ca="1" si="275"/>
        <v>0</v>
      </c>
      <c r="O267" s="207"/>
      <c r="P267" s="194"/>
      <c r="Q267" s="198" cm="1">
        <f t="array" ref="Q267">IFERROR(MATCH(TRUE,INDEX($B$14:$B$117&gt;=P267,0),0),"")</f>
        <v>1</v>
      </c>
      <c r="R267" s="194">
        <f t="shared" ca="1" si="219"/>
        <v>1.3963799927016407E-2</v>
      </c>
      <c r="U267" s="194">
        <f t="shared" si="276"/>
        <v>0</v>
      </c>
      <c r="V267" s="19">
        <f ca="1"/>
        <v>0</v>
      </c>
      <c r="W267" s="208">
        <f t="shared" ca="1" si="277"/>
        <v>0</v>
      </c>
      <c r="X267" s="207"/>
      <c r="Y267" s="194"/>
      <c r="Z267" s="198" cm="1">
        <f t="array" ref="Z267">IFERROR(MATCH(TRUE,INDEX($B$14:$B$117&gt;=Y267,0),0),"")</f>
        <v>1</v>
      </c>
      <c r="AA267" s="194">
        <f t="shared" ca="1" si="220"/>
        <v>1.3963799927016407E-2</v>
      </c>
      <c r="AD267" s="194">
        <f t="shared" si="221"/>
        <v>0</v>
      </c>
      <c r="AE267" s="19">
        <f ca="1"/>
        <v>0</v>
      </c>
      <c r="AF267" s="208">
        <f t="shared" ca="1" si="222"/>
        <v>0</v>
      </c>
      <c r="AG267" s="207"/>
      <c r="AH267" s="194"/>
      <c r="AI267" s="198" cm="1">
        <f t="array" ref="AI267">IFERROR(MATCH(TRUE,INDEX($B$14:$B$117&gt;=AH267,0),0),"")</f>
        <v>1</v>
      </c>
      <c r="AJ267" s="194">
        <f t="shared" ca="1" si="223"/>
        <v>1.3963799927016407E-2</v>
      </c>
      <c r="AM267" s="194">
        <f t="shared" si="224"/>
        <v>0</v>
      </c>
      <c r="AN267" s="19">
        <f ca="1"/>
        <v>0</v>
      </c>
      <c r="AO267" s="208">
        <f t="shared" ca="1" si="225"/>
        <v>0</v>
      </c>
      <c r="AP267" s="207"/>
      <c r="AQ267" s="194"/>
      <c r="AR267" s="198" cm="1">
        <f t="array" ref="AR267">IFERROR(MATCH(TRUE,INDEX($B$14:$B$117&gt;=AQ267,0),0),"")</f>
        <v>1</v>
      </c>
      <c r="AS267" s="194">
        <f t="shared" ca="1" si="226"/>
        <v>1.3963799927016407E-2</v>
      </c>
      <c r="AV267" s="194">
        <f t="shared" si="227"/>
        <v>0</v>
      </c>
      <c r="AW267" s="19">
        <f ca="1"/>
        <v>0</v>
      </c>
      <c r="AX267" s="208">
        <f t="shared" ca="1" si="228"/>
        <v>0</v>
      </c>
      <c r="AY267" s="207"/>
      <c r="AZ267" s="194"/>
      <c r="BA267" s="198" cm="1">
        <f t="array" ref="BA267">IFERROR(MATCH(TRUE,INDEX($B$14:$B$117&gt;=AZ267,0),0),"")</f>
        <v>1</v>
      </c>
      <c r="BB267" s="194">
        <f t="shared" ca="1" si="229"/>
        <v>1.3963799927016407E-2</v>
      </c>
      <c r="BE267" s="194">
        <f t="shared" si="230"/>
        <v>0</v>
      </c>
      <c r="BF267" s="19">
        <f ca="1"/>
        <v>0</v>
      </c>
      <c r="BG267" s="208">
        <f t="shared" ca="1" si="231"/>
        <v>0</v>
      </c>
      <c r="BH267" s="207"/>
      <c r="BI267" s="194"/>
      <c r="BJ267" s="198" cm="1">
        <f t="array" ref="BJ267">IFERROR(MATCH(TRUE,INDEX($B$14:$B$117&gt;=BI267,0),0),"")</f>
        <v>1</v>
      </c>
      <c r="BK267" s="194">
        <f t="shared" ca="1" si="232"/>
        <v>1.3963799927016407E-2</v>
      </c>
      <c r="BN267" s="194">
        <f t="shared" si="233"/>
        <v>0</v>
      </c>
      <c r="BO267" s="19">
        <f ca="1"/>
        <v>0</v>
      </c>
      <c r="BP267" s="208">
        <f t="shared" ca="1" si="234"/>
        <v>0</v>
      </c>
      <c r="BQ267" s="207"/>
      <c r="BR267" s="194"/>
      <c r="BS267" s="198" cm="1">
        <f t="array" ref="BS267">IFERROR(MATCH(TRUE,INDEX($B$14:$B$117&gt;=BR267,0),0),"")</f>
        <v>1</v>
      </c>
      <c r="BT267" s="194">
        <f t="shared" ca="1" si="235"/>
        <v>1.3963799927016407E-2</v>
      </c>
      <c r="BW267" s="194">
        <f t="shared" si="236"/>
        <v>0</v>
      </c>
      <c r="BX267" s="19">
        <f ca="1"/>
        <v>0</v>
      </c>
      <c r="BY267" s="208">
        <f t="shared" ca="1" si="237"/>
        <v>0</v>
      </c>
      <c r="BZ267" s="207"/>
      <c r="CA267" s="194"/>
      <c r="CB267" s="198" cm="1">
        <f t="array" ref="CB267">IFERROR(MATCH(TRUE,INDEX($B$14:$B$117&gt;=CA267,0),0),"")</f>
        <v>1</v>
      </c>
      <c r="CC267" s="194">
        <f t="shared" ca="1" si="238"/>
        <v>1.3963799927016407E-2</v>
      </c>
      <c r="CF267" s="194">
        <f t="shared" si="239"/>
        <v>0</v>
      </c>
      <c r="CG267" s="19">
        <f ca="1"/>
        <v>0</v>
      </c>
      <c r="CH267" s="208">
        <f t="shared" ca="1" si="240"/>
        <v>0</v>
      </c>
      <c r="CI267" s="207"/>
      <c r="CJ267" s="194"/>
      <c r="CK267" s="198" cm="1">
        <f t="array" ref="CK267">IFERROR(MATCH(TRUE,INDEX($B$14:$B$117&gt;=CJ267,0),0),"")</f>
        <v>1</v>
      </c>
      <c r="CL267" s="194">
        <f t="shared" ca="1" si="241"/>
        <v>1.3963799927016407E-2</v>
      </c>
      <c r="CO267" s="194">
        <f t="shared" si="242"/>
        <v>0</v>
      </c>
      <c r="CP267" s="19">
        <f ca="1"/>
        <v>0</v>
      </c>
      <c r="CQ267" s="208">
        <f t="shared" ca="1" si="243"/>
        <v>0</v>
      </c>
      <c r="CR267" s="207"/>
      <c r="CS267" s="194"/>
      <c r="CT267" s="198" cm="1">
        <f t="array" ref="CT267">IFERROR(MATCH(TRUE,INDEX($B$14:$B$117&gt;=CS267,0),0),"")</f>
        <v>1</v>
      </c>
      <c r="CU267" s="194">
        <f t="shared" ca="1" si="244"/>
        <v>1.3963799927016407E-2</v>
      </c>
      <c r="CX267" s="194">
        <f t="shared" si="245"/>
        <v>0</v>
      </c>
      <c r="CY267" s="19" t="e">
        <f ca="1"/>
        <v>#N/A</v>
      </c>
      <c r="CZ267" s="208" t="e">
        <f t="shared" ca="1" si="246"/>
        <v>#N/A</v>
      </c>
      <c r="DA267" s="207"/>
      <c r="DB267" s="194"/>
      <c r="DC267" s="198" cm="1">
        <f t="array" ref="DC267">IFERROR(MATCH(TRUE,INDEX($B$14:$B$117&gt;=DB267,0),0),"")</f>
        <v>1</v>
      </c>
      <c r="DD267" s="194">
        <f t="shared" ca="1" si="247"/>
        <v>1.3963799927016407E-2</v>
      </c>
      <c r="DG267" s="194">
        <f t="shared" si="248"/>
        <v>0</v>
      </c>
      <c r="DH267" s="19" t="e">
        <f ca="1"/>
        <v>#N/A</v>
      </c>
      <c r="DI267" s="208" t="e">
        <f t="shared" ca="1" si="249"/>
        <v>#N/A</v>
      </c>
      <c r="DJ267" s="207"/>
      <c r="DK267" s="194"/>
      <c r="DL267" s="198" cm="1">
        <f t="array" ref="DL267">IFERROR(MATCH(TRUE,INDEX($B$14:$B$117&gt;=DK267,0),0),"")</f>
        <v>1</v>
      </c>
      <c r="DM267" s="194">
        <f t="shared" ca="1" si="250"/>
        <v>1.3963799927016407E-2</v>
      </c>
      <c r="DP267" s="194">
        <f t="shared" si="251"/>
        <v>0</v>
      </c>
      <c r="DQ267" s="19" t="e">
        <f ca="1"/>
        <v>#N/A</v>
      </c>
      <c r="DR267" s="208" t="e">
        <f t="shared" ca="1" si="252"/>
        <v>#N/A</v>
      </c>
      <c r="DS267" s="207"/>
      <c r="DT267" s="194"/>
      <c r="DU267" s="198" cm="1">
        <f t="array" ref="DU267">IFERROR(MATCH(TRUE,INDEX($B$14:$B$117&gt;=DT267,0),0),"")</f>
        <v>1</v>
      </c>
      <c r="DV267" s="194">
        <f t="shared" ca="1" si="253"/>
        <v>1.3963799927016407E-2</v>
      </c>
      <c r="DY267" s="194">
        <f t="shared" si="254"/>
        <v>0</v>
      </c>
      <c r="DZ267" s="19" t="e">
        <f ca="1"/>
        <v>#N/A</v>
      </c>
      <c r="EA267" s="208" t="e">
        <f t="shared" ca="1" si="255"/>
        <v>#N/A</v>
      </c>
      <c r="EB267" s="207"/>
      <c r="EC267" s="194"/>
      <c r="ED267" s="198" cm="1">
        <f t="array" ref="ED267">IFERROR(MATCH(TRUE,INDEX($B$14:$B$117&gt;=EC267,0),0),"")</f>
        <v>1</v>
      </c>
      <c r="EE267" s="194">
        <f t="shared" ca="1" si="256"/>
        <v>1.3963799927016407E-2</v>
      </c>
      <c r="EH267" s="194">
        <f t="shared" si="257"/>
        <v>0</v>
      </c>
      <c r="EI267" s="19" t="e">
        <f ca="1"/>
        <v>#N/A</v>
      </c>
      <c r="EJ267" s="208" t="e">
        <f t="shared" ca="1" si="258"/>
        <v>#N/A</v>
      </c>
      <c r="EK267" s="207"/>
      <c r="EL267" s="194"/>
      <c r="EM267" s="198" cm="1">
        <f t="array" ref="EM267">IFERROR(MATCH(TRUE,INDEX($B$14:$B$117&gt;=EL267,0),0),"")</f>
        <v>1</v>
      </c>
      <c r="EN267" s="194">
        <f t="shared" ca="1" si="259"/>
        <v>1.3963799927016407E-2</v>
      </c>
      <c r="EQ267" s="194">
        <f t="shared" si="260"/>
        <v>0</v>
      </c>
      <c r="ER267" s="19" t="e">
        <f ca="1"/>
        <v>#N/A</v>
      </c>
      <c r="ES267" s="208" t="e">
        <f t="shared" ca="1" si="261"/>
        <v>#N/A</v>
      </c>
      <c r="ET267" s="207"/>
      <c r="EU267" s="194"/>
      <c r="EV267" s="198" cm="1">
        <f t="array" ref="EV267">IFERROR(MATCH(TRUE,INDEX($B$14:$B$117&gt;=EU267,0),0),"")</f>
        <v>1</v>
      </c>
      <c r="EW267" s="194">
        <f t="shared" ca="1" si="262"/>
        <v>1.3963799927016407E-2</v>
      </c>
      <c r="EZ267" s="194">
        <f t="shared" si="263"/>
        <v>0</v>
      </c>
      <c r="FA267" s="19" t="e">
        <f ca="1"/>
        <v>#N/A</v>
      </c>
      <c r="FB267" s="208" t="e">
        <f t="shared" ca="1" si="264"/>
        <v>#N/A</v>
      </c>
      <c r="FC267" s="207"/>
      <c r="FD267" s="194"/>
      <c r="FE267" s="198" cm="1">
        <f t="array" ref="FE267">IFERROR(MATCH(TRUE,INDEX($B$14:$B$117&gt;=FD267,0),0),"")</f>
        <v>1</v>
      </c>
      <c r="FF267" s="194">
        <f t="shared" ca="1" si="265"/>
        <v>1.3963799927016407E-2</v>
      </c>
      <c r="FI267" s="194">
        <f t="shared" si="266"/>
        <v>0</v>
      </c>
      <c r="FJ267" s="19" t="e">
        <f ca="1"/>
        <v>#N/A</v>
      </c>
      <c r="FK267" s="208" t="e">
        <f t="shared" ca="1" si="267"/>
        <v>#N/A</v>
      </c>
      <c r="FL267" s="207"/>
      <c r="FM267" s="194"/>
      <c r="FN267" s="198" cm="1">
        <f t="array" ref="FN267">IFERROR(MATCH(TRUE,INDEX($B$14:$B$117&gt;=FM267,0),0),"")</f>
        <v>1</v>
      </c>
      <c r="FO267" s="194">
        <f t="shared" ca="1" si="268"/>
        <v>1.3963799927016407E-2</v>
      </c>
      <c r="FR267" s="194">
        <f t="shared" si="269"/>
        <v>0</v>
      </c>
      <c r="FS267" s="19" t="e">
        <f ca="1"/>
        <v>#N/A</v>
      </c>
      <c r="FT267" s="208" t="e">
        <f t="shared" ca="1" si="270"/>
        <v>#N/A</v>
      </c>
      <c r="FU267" s="207"/>
      <c r="FV267" s="194"/>
      <c r="FW267" s="198" cm="1">
        <f t="array" ref="FW267">IFERROR(MATCH(TRUE,INDEX($B$14:$B$117&gt;=FV267,0),0),"")</f>
        <v>1</v>
      </c>
      <c r="FX267" s="194">
        <f t="shared" ca="1" si="271"/>
        <v>1.3963799927016407E-2</v>
      </c>
      <c r="GA267" s="194">
        <f t="shared" si="272"/>
        <v>0</v>
      </c>
      <c r="GB267" s="19" t="e">
        <f ca="1"/>
        <v>#N/A</v>
      </c>
      <c r="GC267" s="208" t="e">
        <f t="shared" ca="1" si="273"/>
        <v>#N/A</v>
      </c>
    </row>
    <row r="268" spans="6:185" x14ac:dyDescent="0.2">
      <c r="F268" s="207"/>
      <c r="G268" s="194"/>
      <c r="H268" s="198" cm="1">
        <f t="array" ref="H268">IFERROR(MATCH(TRUE,INDEX($B$14:$B$117&gt;=G268,0),0),"")</f>
        <v>1</v>
      </c>
      <c r="I268" s="194">
        <f t="shared" ca="1" si="218"/>
        <v>1.3963799927016407E-2</v>
      </c>
      <c r="L268" s="194">
        <f t="shared" si="274"/>
        <v>0</v>
      </c>
      <c r="M268" s="19">
        <f ca="1"/>
        <v>0</v>
      </c>
      <c r="N268" s="208">
        <f t="shared" ca="1" si="275"/>
        <v>0</v>
      </c>
      <c r="O268" s="207"/>
      <c r="P268" s="194"/>
      <c r="Q268" s="198" cm="1">
        <f t="array" ref="Q268">IFERROR(MATCH(TRUE,INDEX($B$14:$B$117&gt;=P268,0),0),"")</f>
        <v>1</v>
      </c>
      <c r="R268" s="194">
        <f t="shared" ca="1" si="219"/>
        <v>1.3963799927016407E-2</v>
      </c>
      <c r="U268" s="194">
        <f t="shared" si="276"/>
        <v>0</v>
      </c>
      <c r="V268" s="19">
        <f ca="1"/>
        <v>0</v>
      </c>
      <c r="W268" s="208">
        <f t="shared" ca="1" si="277"/>
        <v>0</v>
      </c>
      <c r="X268" s="207"/>
      <c r="Y268" s="194"/>
      <c r="Z268" s="198" cm="1">
        <f t="array" ref="Z268">IFERROR(MATCH(TRUE,INDEX($B$14:$B$117&gt;=Y268,0),0),"")</f>
        <v>1</v>
      </c>
      <c r="AA268" s="194">
        <f t="shared" ca="1" si="220"/>
        <v>1.3963799927016407E-2</v>
      </c>
      <c r="AD268" s="194">
        <f t="shared" si="221"/>
        <v>0</v>
      </c>
      <c r="AE268" s="19">
        <f ca="1"/>
        <v>0</v>
      </c>
      <c r="AF268" s="208">
        <f t="shared" ca="1" si="222"/>
        <v>0</v>
      </c>
      <c r="AG268" s="207"/>
      <c r="AH268" s="194"/>
      <c r="AI268" s="198" cm="1">
        <f t="array" ref="AI268">IFERROR(MATCH(TRUE,INDEX($B$14:$B$117&gt;=AH268,0),0),"")</f>
        <v>1</v>
      </c>
      <c r="AJ268" s="194">
        <f t="shared" ca="1" si="223"/>
        <v>1.3963799927016407E-2</v>
      </c>
      <c r="AM268" s="194">
        <f t="shared" si="224"/>
        <v>0</v>
      </c>
      <c r="AN268" s="19">
        <f ca="1"/>
        <v>0</v>
      </c>
      <c r="AO268" s="208">
        <f t="shared" ca="1" si="225"/>
        <v>0</v>
      </c>
      <c r="AP268" s="207"/>
      <c r="AQ268" s="194"/>
      <c r="AR268" s="198" cm="1">
        <f t="array" ref="AR268">IFERROR(MATCH(TRUE,INDEX($B$14:$B$117&gt;=AQ268,0),0),"")</f>
        <v>1</v>
      </c>
      <c r="AS268" s="194">
        <f t="shared" ca="1" si="226"/>
        <v>1.3963799927016407E-2</v>
      </c>
      <c r="AV268" s="194">
        <f t="shared" si="227"/>
        <v>0</v>
      </c>
      <c r="AW268" s="19">
        <f ca="1"/>
        <v>0</v>
      </c>
      <c r="AX268" s="208">
        <f t="shared" ca="1" si="228"/>
        <v>0</v>
      </c>
      <c r="AY268" s="207"/>
      <c r="AZ268" s="194"/>
      <c r="BA268" s="198" cm="1">
        <f t="array" ref="BA268">IFERROR(MATCH(TRUE,INDEX($B$14:$B$117&gt;=AZ268,0),0),"")</f>
        <v>1</v>
      </c>
      <c r="BB268" s="194">
        <f t="shared" ca="1" si="229"/>
        <v>1.3963799927016407E-2</v>
      </c>
      <c r="BE268" s="194">
        <f t="shared" si="230"/>
        <v>0</v>
      </c>
      <c r="BF268" s="19">
        <f ca="1"/>
        <v>0</v>
      </c>
      <c r="BG268" s="208">
        <f t="shared" ca="1" si="231"/>
        <v>0</v>
      </c>
      <c r="BH268" s="207"/>
      <c r="BI268" s="194"/>
      <c r="BJ268" s="198" cm="1">
        <f t="array" ref="BJ268">IFERROR(MATCH(TRUE,INDEX($B$14:$B$117&gt;=BI268,0),0),"")</f>
        <v>1</v>
      </c>
      <c r="BK268" s="194">
        <f t="shared" ca="1" si="232"/>
        <v>1.3963799927016407E-2</v>
      </c>
      <c r="BN268" s="194">
        <f t="shared" si="233"/>
        <v>0</v>
      </c>
      <c r="BO268" s="19">
        <f ca="1"/>
        <v>0</v>
      </c>
      <c r="BP268" s="208">
        <f t="shared" ca="1" si="234"/>
        <v>0</v>
      </c>
      <c r="BQ268" s="207"/>
      <c r="BR268" s="194"/>
      <c r="BS268" s="198" cm="1">
        <f t="array" ref="BS268">IFERROR(MATCH(TRUE,INDEX($B$14:$B$117&gt;=BR268,0),0),"")</f>
        <v>1</v>
      </c>
      <c r="BT268" s="194">
        <f t="shared" ca="1" si="235"/>
        <v>1.3963799927016407E-2</v>
      </c>
      <c r="BW268" s="194">
        <f t="shared" si="236"/>
        <v>0</v>
      </c>
      <c r="BX268" s="19">
        <f ca="1"/>
        <v>0</v>
      </c>
      <c r="BY268" s="208">
        <f t="shared" ca="1" si="237"/>
        <v>0</v>
      </c>
      <c r="BZ268" s="207"/>
      <c r="CA268" s="194"/>
      <c r="CB268" s="198" cm="1">
        <f t="array" ref="CB268">IFERROR(MATCH(TRUE,INDEX($B$14:$B$117&gt;=CA268,0),0),"")</f>
        <v>1</v>
      </c>
      <c r="CC268" s="194">
        <f t="shared" ca="1" si="238"/>
        <v>1.3963799927016407E-2</v>
      </c>
      <c r="CF268" s="194">
        <f t="shared" si="239"/>
        <v>0</v>
      </c>
      <c r="CG268" s="19">
        <f ca="1"/>
        <v>0</v>
      </c>
      <c r="CH268" s="208">
        <f t="shared" ca="1" si="240"/>
        <v>0</v>
      </c>
      <c r="CI268" s="207"/>
      <c r="CJ268" s="194"/>
      <c r="CK268" s="198" cm="1">
        <f t="array" ref="CK268">IFERROR(MATCH(TRUE,INDEX($B$14:$B$117&gt;=CJ268,0),0),"")</f>
        <v>1</v>
      </c>
      <c r="CL268" s="194">
        <f t="shared" ca="1" si="241"/>
        <v>1.3963799927016407E-2</v>
      </c>
      <c r="CO268" s="194">
        <f t="shared" si="242"/>
        <v>0</v>
      </c>
      <c r="CP268" s="19">
        <f ca="1"/>
        <v>0</v>
      </c>
      <c r="CQ268" s="208">
        <f t="shared" ca="1" si="243"/>
        <v>0</v>
      </c>
      <c r="CR268" s="207"/>
      <c r="CS268" s="194"/>
      <c r="CT268" s="198" cm="1">
        <f t="array" ref="CT268">IFERROR(MATCH(TRUE,INDEX($B$14:$B$117&gt;=CS268,0),0),"")</f>
        <v>1</v>
      </c>
      <c r="CU268" s="194">
        <f t="shared" ca="1" si="244"/>
        <v>1.3963799927016407E-2</v>
      </c>
      <c r="CX268" s="194">
        <f t="shared" si="245"/>
        <v>0</v>
      </c>
      <c r="CY268" s="19" t="e">
        <f ca="1"/>
        <v>#N/A</v>
      </c>
      <c r="CZ268" s="208" t="e">
        <f t="shared" ca="1" si="246"/>
        <v>#N/A</v>
      </c>
      <c r="DA268" s="207"/>
      <c r="DB268" s="194"/>
      <c r="DC268" s="198" cm="1">
        <f t="array" ref="DC268">IFERROR(MATCH(TRUE,INDEX($B$14:$B$117&gt;=DB268,0),0),"")</f>
        <v>1</v>
      </c>
      <c r="DD268" s="194">
        <f t="shared" ca="1" si="247"/>
        <v>1.3963799927016407E-2</v>
      </c>
      <c r="DG268" s="194">
        <f t="shared" si="248"/>
        <v>0</v>
      </c>
      <c r="DH268" s="19" t="e">
        <f ca="1"/>
        <v>#N/A</v>
      </c>
      <c r="DI268" s="208" t="e">
        <f t="shared" ca="1" si="249"/>
        <v>#N/A</v>
      </c>
      <c r="DJ268" s="207"/>
      <c r="DK268" s="194"/>
      <c r="DL268" s="198" cm="1">
        <f t="array" ref="DL268">IFERROR(MATCH(TRUE,INDEX($B$14:$B$117&gt;=DK268,0),0),"")</f>
        <v>1</v>
      </c>
      <c r="DM268" s="194">
        <f t="shared" ca="1" si="250"/>
        <v>1.3963799927016407E-2</v>
      </c>
      <c r="DP268" s="194">
        <f t="shared" si="251"/>
        <v>0</v>
      </c>
      <c r="DQ268" s="19" t="e">
        <f ca="1"/>
        <v>#N/A</v>
      </c>
      <c r="DR268" s="208" t="e">
        <f t="shared" ca="1" si="252"/>
        <v>#N/A</v>
      </c>
      <c r="DS268" s="207"/>
      <c r="DT268" s="194"/>
      <c r="DU268" s="198" cm="1">
        <f t="array" ref="DU268">IFERROR(MATCH(TRUE,INDEX($B$14:$B$117&gt;=DT268,0),0),"")</f>
        <v>1</v>
      </c>
      <c r="DV268" s="194">
        <f t="shared" ca="1" si="253"/>
        <v>1.3963799927016407E-2</v>
      </c>
      <c r="DY268" s="194">
        <f t="shared" si="254"/>
        <v>0</v>
      </c>
      <c r="DZ268" s="19" t="e">
        <f ca="1"/>
        <v>#N/A</v>
      </c>
      <c r="EA268" s="208" t="e">
        <f t="shared" ca="1" si="255"/>
        <v>#N/A</v>
      </c>
      <c r="EB268" s="207"/>
      <c r="EC268" s="194"/>
      <c r="ED268" s="198" cm="1">
        <f t="array" ref="ED268">IFERROR(MATCH(TRUE,INDEX($B$14:$B$117&gt;=EC268,0),0),"")</f>
        <v>1</v>
      </c>
      <c r="EE268" s="194">
        <f t="shared" ca="1" si="256"/>
        <v>1.3963799927016407E-2</v>
      </c>
      <c r="EH268" s="194">
        <f t="shared" si="257"/>
        <v>0</v>
      </c>
      <c r="EI268" s="19" t="e">
        <f ca="1"/>
        <v>#N/A</v>
      </c>
      <c r="EJ268" s="208" t="e">
        <f t="shared" ca="1" si="258"/>
        <v>#N/A</v>
      </c>
      <c r="EK268" s="207"/>
      <c r="EL268" s="194"/>
      <c r="EM268" s="198" cm="1">
        <f t="array" ref="EM268">IFERROR(MATCH(TRUE,INDEX($B$14:$B$117&gt;=EL268,0),0),"")</f>
        <v>1</v>
      </c>
      <c r="EN268" s="194">
        <f t="shared" ca="1" si="259"/>
        <v>1.3963799927016407E-2</v>
      </c>
      <c r="EQ268" s="194">
        <f t="shared" si="260"/>
        <v>0</v>
      </c>
      <c r="ER268" s="19" t="e">
        <f ca="1"/>
        <v>#N/A</v>
      </c>
      <c r="ES268" s="208" t="e">
        <f t="shared" ca="1" si="261"/>
        <v>#N/A</v>
      </c>
      <c r="ET268" s="207"/>
      <c r="EU268" s="194"/>
      <c r="EV268" s="198" cm="1">
        <f t="array" ref="EV268">IFERROR(MATCH(TRUE,INDEX($B$14:$B$117&gt;=EU268,0),0),"")</f>
        <v>1</v>
      </c>
      <c r="EW268" s="194">
        <f t="shared" ca="1" si="262"/>
        <v>1.3963799927016407E-2</v>
      </c>
      <c r="EZ268" s="194">
        <f t="shared" si="263"/>
        <v>0</v>
      </c>
      <c r="FA268" s="19" t="e">
        <f ca="1"/>
        <v>#N/A</v>
      </c>
      <c r="FB268" s="208" t="e">
        <f t="shared" ca="1" si="264"/>
        <v>#N/A</v>
      </c>
      <c r="FC268" s="207"/>
      <c r="FD268" s="194"/>
      <c r="FE268" s="198" cm="1">
        <f t="array" ref="FE268">IFERROR(MATCH(TRUE,INDEX($B$14:$B$117&gt;=FD268,0),0),"")</f>
        <v>1</v>
      </c>
      <c r="FF268" s="194">
        <f t="shared" ca="1" si="265"/>
        <v>1.3963799927016407E-2</v>
      </c>
      <c r="FI268" s="194">
        <f t="shared" si="266"/>
        <v>0</v>
      </c>
      <c r="FJ268" s="19" t="e">
        <f ca="1"/>
        <v>#N/A</v>
      </c>
      <c r="FK268" s="208" t="e">
        <f t="shared" ca="1" si="267"/>
        <v>#N/A</v>
      </c>
      <c r="FL268" s="207"/>
      <c r="FM268" s="194"/>
      <c r="FN268" s="198" cm="1">
        <f t="array" ref="FN268">IFERROR(MATCH(TRUE,INDEX($B$14:$B$117&gt;=FM268,0),0),"")</f>
        <v>1</v>
      </c>
      <c r="FO268" s="194">
        <f t="shared" ca="1" si="268"/>
        <v>1.3963799927016407E-2</v>
      </c>
      <c r="FR268" s="194">
        <f t="shared" si="269"/>
        <v>0</v>
      </c>
      <c r="FS268" s="19" t="e">
        <f ca="1"/>
        <v>#N/A</v>
      </c>
      <c r="FT268" s="208" t="e">
        <f t="shared" ca="1" si="270"/>
        <v>#N/A</v>
      </c>
      <c r="FU268" s="207"/>
      <c r="FV268" s="194"/>
      <c r="FW268" s="198" cm="1">
        <f t="array" ref="FW268">IFERROR(MATCH(TRUE,INDEX($B$14:$B$117&gt;=FV268,0),0),"")</f>
        <v>1</v>
      </c>
      <c r="FX268" s="194">
        <f t="shared" ca="1" si="271"/>
        <v>1.3963799927016407E-2</v>
      </c>
      <c r="GA268" s="194">
        <f t="shared" si="272"/>
        <v>0</v>
      </c>
      <c r="GB268" s="19" t="e">
        <f ca="1"/>
        <v>#N/A</v>
      </c>
      <c r="GC268" s="208" t="e">
        <f t="shared" ca="1" si="273"/>
        <v>#N/A</v>
      </c>
    </row>
    <row r="269" spans="6:185" x14ac:dyDescent="0.2">
      <c r="F269" s="207"/>
      <c r="G269" s="194"/>
      <c r="H269" s="198" cm="1">
        <f t="array" ref="H269">IFERROR(MATCH(TRUE,INDEX($B$14:$B$117&gt;=G269,0),0),"")</f>
        <v>1</v>
      </c>
      <c r="I269" s="194">
        <f t="shared" ca="1" si="218"/>
        <v>1.3963799927016407E-2</v>
      </c>
      <c r="L269" s="194">
        <f t="shared" si="274"/>
        <v>0</v>
      </c>
      <c r="M269" s="19">
        <f ca="1"/>
        <v>0</v>
      </c>
      <c r="N269" s="208">
        <f t="shared" ca="1" si="275"/>
        <v>0</v>
      </c>
      <c r="O269" s="207"/>
      <c r="P269" s="194"/>
      <c r="Q269" s="198" cm="1">
        <f t="array" ref="Q269">IFERROR(MATCH(TRUE,INDEX($B$14:$B$117&gt;=P269,0),0),"")</f>
        <v>1</v>
      </c>
      <c r="R269" s="194">
        <f t="shared" ca="1" si="219"/>
        <v>1.3963799927016407E-2</v>
      </c>
      <c r="U269" s="194">
        <f t="shared" si="276"/>
        <v>0</v>
      </c>
      <c r="V269" s="19">
        <f ca="1"/>
        <v>0</v>
      </c>
      <c r="W269" s="208">
        <f t="shared" ca="1" si="277"/>
        <v>0</v>
      </c>
      <c r="X269" s="207"/>
      <c r="Y269" s="194"/>
      <c r="Z269" s="198" cm="1">
        <f t="array" ref="Z269">IFERROR(MATCH(TRUE,INDEX($B$14:$B$117&gt;=Y269,0),0),"")</f>
        <v>1</v>
      </c>
      <c r="AA269" s="194">
        <f t="shared" ca="1" si="220"/>
        <v>1.3963799927016407E-2</v>
      </c>
      <c r="AD269" s="194">
        <f t="shared" si="221"/>
        <v>0</v>
      </c>
      <c r="AE269" s="19">
        <f ca="1"/>
        <v>0</v>
      </c>
      <c r="AF269" s="208">
        <f t="shared" ca="1" si="222"/>
        <v>0</v>
      </c>
      <c r="AG269" s="207"/>
      <c r="AH269" s="194"/>
      <c r="AI269" s="198" cm="1">
        <f t="array" ref="AI269">IFERROR(MATCH(TRUE,INDEX($B$14:$B$117&gt;=AH269,0),0),"")</f>
        <v>1</v>
      </c>
      <c r="AJ269" s="194">
        <f t="shared" ca="1" si="223"/>
        <v>1.3963799927016407E-2</v>
      </c>
      <c r="AM269" s="194">
        <f t="shared" si="224"/>
        <v>0</v>
      </c>
      <c r="AN269" s="19">
        <f ca="1"/>
        <v>0</v>
      </c>
      <c r="AO269" s="208">
        <f t="shared" ca="1" si="225"/>
        <v>0</v>
      </c>
      <c r="AP269" s="207"/>
      <c r="AQ269" s="194"/>
      <c r="AR269" s="198" cm="1">
        <f t="array" ref="AR269">IFERROR(MATCH(TRUE,INDEX($B$14:$B$117&gt;=AQ269,0),0),"")</f>
        <v>1</v>
      </c>
      <c r="AS269" s="194">
        <f t="shared" ca="1" si="226"/>
        <v>1.3963799927016407E-2</v>
      </c>
      <c r="AV269" s="194">
        <f t="shared" si="227"/>
        <v>0</v>
      </c>
      <c r="AW269" s="19">
        <f ca="1"/>
        <v>0</v>
      </c>
      <c r="AX269" s="208">
        <f t="shared" ca="1" si="228"/>
        <v>0</v>
      </c>
      <c r="AY269" s="207"/>
      <c r="AZ269" s="194"/>
      <c r="BA269" s="198" cm="1">
        <f t="array" ref="BA269">IFERROR(MATCH(TRUE,INDEX($B$14:$B$117&gt;=AZ269,0),0),"")</f>
        <v>1</v>
      </c>
      <c r="BB269" s="194">
        <f t="shared" ca="1" si="229"/>
        <v>1.3963799927016407E-2</v>
      </c>
      <c r="BE269" s="194">
        <f t="shared" si="230"/>
        <v>0</v>
      </c>
      <c r="BF269" s="19">
        <f ca="1"/>
        <v>0</v>
      </c>
      <c r="BG269" s="208">
        <f t="shared" ca="1" si="231"/>
        <v>0</v>
      </c>
      <c r="BH269" s="207"/>
      <c r="BI269" s="194"/>
      <c r="BJ269" s="198" cm="1">
        <f t="array" ref="BJ269">IFERROR(MATCH(TRUE,INDEX($B$14:$B$117&gt;=BI269,0),0),"")</f>
        <v>1</v>
      </c>
      <c r="BK269" s="194">
        <f t="shared" ca="1" si="232"/>
        <v>1.3963799927016407E-2</v>
      </c>
      <c r="BN269" s="194">
        <f t="shared" si="233"/>
        <v>0</v>
      </c>
      <c r="BO269" s="19">
        <f ca="1"/>
        <v>0</v>
      </c>
      <c r="BP269" s="208">
        <f t="shared" ca="1" si="234"/>
        <v>0</v>
      </c>
      <c r="BQ269" s="207"/>
      <c r="BR269" s="194"/>
      <c r="BS269" s="198" cm="1">
        <f t="array" ref="BS269">IFERROR(MATCH(TRUE,INDEX($B$14:$B$117&gt;=BR269,0),0),"")</f>
        <v>1</v>
      </c>
      <c r="BT269" s="194">
        <f t="shared" ca="1" si="235"/>
        <v>1.3963799927016407E-2</v>
      </c>
      <c r="BW269" s="194">
        <f t="shared" si="236"/>
        <v>0</v>
      </c>
      <c r="BX269" s="19">
        <f ca="1"/>
        <v>0</v>
      </c>
      <c r="BY269" s="208">
        <f t="shared" ca="1" si="237"/>
        <v>0</v>
      </c>
      <c r="BZ269" s="207"/>
      <c r="CA269" s="194"/>
      <c r="CB269" s="198" cm="1">
        <f t="array" ref="CB269">IFERROR(MATCH(TRUE,INDEX($B$14:$B$117&gt;=CA269,0),0),"")</f>
        <v>1</v>
      </c>
      <c r="CC269" s="194">
        <f t="shared" ca="1" si="238"/>
        <v>1.3963799927016407E-2</v>
      </c>
      <c r="CF269" s="194">
        <f t="shared" si="239"/>
        <v>0</v>
      </c>
      <c r="CG269" s="19">
        <f ca="1"/>
        <v>0</v>
      </c>
      <c r="CH269" s="208">
        <f t="shared" ca="1" si="240"/>
        <v>0</v>
      </c>
      <c r="CI269" s="207"/>
      <c r="CJ269" s="194"/>
      <c r="CK269" s="198" cm="1">
        <f t="array" ref="CK269">IFERROR(MATCH(TRUE,INDEX($B$14:$B$117&gt;=CJ269,0),0),"")</f>
        <v>1</v>
      </c>
      <c r="CL269" s="194">
        <f t="shared" ca="1" si="241"/>
        <v>1.3963799927016407E-2</v>
      </c>
      <c r="CO269" s="194">
        <f t="shared" si="242"/>
        <v>0</v>
      </c>
      <c r="CP269" s="19">
        <f ca="1"/>
        <v>0</v>
      </c>
      <c r="CQ269" s="208">
        <f t="shared" ca="1" si="243"/>
        <v>0</v>
      </c>
      <c r="CR269" s="207"/>
      <c r="CS269" s="194"/>
      <c r="CT269" s="198" cm="1">
        <f t="array" ref="CT269">IFERROR(MATCH(TRUE,INDEX($B$14:$B$117&gt;=CS269,0),0),"")</f>
        <v>1</v>
      </c>
      <c r="CU269" s="194">
        <f t="shared" ca="1" si="244"/>
        <v>1.3963799927016407E-2</v>
      </c>
      <c r="CX269" s="194">
        <f t="shared" si="245"/>
        <v>0</v>
      </c>
      <c r="CY269" s="19" t="e">
        <f ca="1"/>
        <v>#N/A</v>
      </c>
      <c r="CZ269" s="208" t="e">
        <f t="shared" ca="1" si="246"/>
        <v>#N/A</v>
      </c>
      <c r="DA269" s="207"/>
      <c r="DB269" s="194"/>
      <c r="DC269" s="198" cm="1">
        <f t="array" ref="DC269">IFERROR(MATCH(TRUE,INDEX($B$14:$B$117&gt;=DB269,0),0),"")</f>
        <v>1</v>
      </c>
      <c r="DD269" s="194">
        <f t="shared" ca="1" si="247"/>
        <v>1.3963799927016407E-2</v>
      </c>
      <c r="DG269" s="194">
        <f t="shared" si="248"/>
        <v>0</v>
      </c>
      <c r="DH269" s="19" t="e">
        <f ca="1"/>
        <v>#N/A</v>
      </c>
      <c r="DI269" s="208" t="e">
        <f t="shared" ca="1" si="249"/>
        <v>#N/A</v>
      </c>
      <c r="DJ269" s="207"/>
      <c r="DK269" s="194"/>
      <c r="DL269" s="198" cm="1">
        <f t="array" ref="DL269">IFERROR(MATCH(TRUE,INDEX($B$14:$B$117&gt;=DK269,0),0),"")</f>
        <v>1</v>
      </c>
      <c r="DM269" s="194">
        <f t="shared" ca="1" si="250"/>
        <v>1.3963799927016407E-2</v>
      </c>
      <c r="DP269" s="194">
        <f t="shared" si="251"/>
        <v>0</v>
      </c>
      <c r="DQ269" s="19" t="e">
        <f ca="1"/>
        <v>#N/A</v>
      </c>
      <c r="DR269" s="208" t="e">
        <f t="shared" ca="1" si="252"/>
        <v>#N/A</v>
      </c>
      <c r="DS269" s="207"/>
      <c r="DT269" s="194"/>
      <c r="DU269" s="198" cm="1">
        <f t="array" ref="DU269">IFERROR(MATCH(TRUE,INDEX($B$14:$B$117&gt;=DT269,0),0),"")</f>
        <v>1</v>
      </c>
      <c r="DV269" s="194">
        <f t="shared" ca="1" si="253"/>
        <v>1.3963799927016407E-2</v>
      </c>
      <c r="DY269" s="194">
        <f t="shared" si="254"/>
        <v>0</v>
      </c>
      <c r="DZ269" s="19" t="e">
        <f ca="1"/>
        <v>#N/A</v>
      </c>
      <c r="EA269" s="208" t="e">
        <f t="shared" ca="1" si="255"/>
        <v>#N/A</v>
      </c>
      <c r="EB269" s="207"/>
      <c r="EC269" s="194"/>
      <c r="ED269" s="198" cm="1">
        <f t="array" ref="ED269">IFERROR(MATCH(TRUE,INDEX($B$14:$B$117&gt;=EC269,0),0),"")</f>
        <v>1</v>
      </c>
      <c r="EE269" s="194">
        <f t="shared" ca="1" si="256"/>
        <v>1.3963799927016407E-2</v>
      </c>
      <c r="EH269" s="194">
        <f t="shared" si="257"/>
        <v>0</v>
      </c>
      <c r="EI269" s="19" t="e">
        <f ca="1"/>
        <v>#N/A</v>
      </c>
      <c r="EJ269" s="208" t="e">
        <f t="shared" ca="1" si="258"/>
        <v>#N/A</v>
      </c>
      <c r="EK269" s="207"/>
      <c r="EL269" s="194"/>
      <c r="EM269" s="198" cm="1">
        <f t="array" ref="EM269">IFERROR(MATCH(TRUE,INDEX($B$14:$B$117&gt;=EL269,0),0),"")</f>
        <v>1</v>
      </c>
      <c r="EN269" s="194">
        <f t="shared" ca="1" si="259"/>
        <v>1.3963799927016407E-2</v>
      </c>
      <c r="EQ269" s="194">
        <f t="shared" si="260"/>
        <v>0</v>
      </c>
      <c r="ER269" s="19" t="e">
        <f ca="1"/>
        <v>#N/A</v>
      </c>
      <c r="ES269" s="208" t="e">
        <f t="shared" ca="1" si="261"/>
        <v>#N/A</v>
      </c>
      <c r="ET269" s="207"/>
      <c r="EU269" s="194"/>
      <c r="EV269" s="198" cm="1">
        <f t="array" ref="EV269">IFERROR(MATCH(TRUE,INDEX($B$14:$B$117&gt;=EU269,0),0),"")</f>
        <v>1</v>
      </c>
      <c r="EW269" s="194">
        <f t="shared" ca="1" si="262"/>
        <v>1.3963799927016407E-2</v>
      </c>
      <c r="EZ269" s="194">
        <f t="shared" si="263"/>
        <v>0</v>
      </c>
      <c r="FA269" s="19" t="e">
        <f ca="1"/>
        <v>#N/A</v>
      </c>
      <c r="FB269" s="208" t="e">
        <f t="shared" ca="1" si="264"/>
        <v>#N/A</v>
      </c>
      <c r="FC269" s="207"/>
      <c r="FD269" s="194"/>
      <c r="FE269" s="198" cm="1">
        <f t="array" ref="FE269">IFERROR(MATCH(TRUE,INDEX($B$14:$B$117&gt;=FD269,0),0),"")</f>
        <v>1</v>
      </c>
      <c r="FF269" s="194">
        <f t="shared" ca="1" si="265"/>
        <v>1.3963799927016407E-2</v>
      </c>
      <c r="FI269" s="194">
        <f t="shared" si="266"/>
        <v>0</v>
      </c>
      <c r="FJ269" s="19" t="e">
        <f ca="1"/>
        <v>#N/A</v>
      </c>
      <c r="FK269" s="208" t="e">
        <f t="shared" ca="1" si="267"/>
        <v>#N/A</v>
      </c>
      <c r="FL269" s="207"/>
      <c r="FM269" s="194"/>
      <c r="FN269" s="198" cm="1">
        <f t="array" ref="FN269">IFERROR(MATCH(TRUE,INDEX($B$14:$B$117&gt;=FM269,0),0),"")</f>
        <v>1</v>
      </c>
      <c r="FO269" s="194">
        <f t="shared" ca="1" si="268"/>
        <v>1.3963799927016407E-2</v>
      </c>
      <c r="FR269" s="194">
        <f t="shared" si="269"/>
        <v>0</v>
      </c>
      <c r="FS269" s="19" t="e">
        <f ca="1"/>
        <v>#N/A</v>
      </c>
      <c r="FT269" s="208" t="e">
        <f t="shared" ca="1" si="270"/>
        <v>#N/A</v>
      </c>
      <c r="FU269" s="207"/>
      <c r="FV269" s="194"/>
      <c r="FW269" s="198" cm="1">
        <f t="array" ref="FW269">IFERROR(MATCH(TRUE,INDEX($B$14:$B$117&gt;=FV269,0),0),"")</f>
        <v>1</v>
      </c>
      <c r="FX269" s="194">
        <f t="shared" ca="1" si="271"/>
        <v>1.3963799927016407E-2</v>
      </c>
      <c r="GA269" s="194">
        <f t="shared" si="272"/>
        <v>0</v>
      </c>
      <c r="GB269" s="19" t="e">
        <f ca="1"/>
        <v>#N/A</v>
      </c>
      <c r="GC269" s="208" t="e">
        <f t="shared" ca="1" si="273"/>
        <v>#N/A</v>
      </c>
    </row>
    <row r="270" spans="6:185" x14ac:dyDescent="0.2">
      <c r="F270" s="207"/>
      <c r="G270" s="194"/>
      <c r="H270" s="198" cm="1">
        <f t="array" ref="H270">IFERROR(MATCH(TRUE,INDEX($B$14:$B$117&gt;=G270,0),0),"")</f>
        <v>1</v>
      </c>
      <c r="I270" s="194">
        <f t="shared" ref="I270:I333" ca="1" si="278">IFERROR(IF(ROUND(G270,3)=1,1,FORECAST(G270,OFFSET($C$14,H270-1,0,2),OFFSET($B$14,H270-1,0,2))),I269+(1-I269)/($K$4-F270))</f>
        <v>1.3963799927016407E-2</v>
      </c>
      <c r="L270" s="194">
        <f t="shared" si="274"/>
        <v>0</v>
      </c>
      <c r="M270" s="19">
        <f ca="1"/>
        <v>0</v>
      </c>
      <c r="N270" s="208">
        <f t="shared" ca="1" si="275"/>
        <v>0</v>
      </c>
      <c r="O270" s="207"/>
      <c r="P270" s="194"/>
      <c r="Q270" s="198" cm="1">
        <f t="array" ref="Q270">IFERROR(MATCH(TRUE,INDEX($B$14:$B$117&gt;=P270,0),0),"")</f>
        <v>1</v>
      </c>
      <c r="R270" s="194">
        <f t="shared" ref="R270:R333" ca="1" si="279">IFERROR(IF(ROUND(P270,3)=1,1,FORECAST(P270,OFFSET($C$14,Q270-1,0,2),OFFSET($B$14,Q270-1,0,2))),R269+(1-R269)/($K$4-O270))</f>
        <v>1.3963799927016407E-2</v>
      </c>
      <c r="U270" s="194">
        <f t="shared" si="276"/>
        <v>0</v>
      </c>
      <c r="V270" s="19">
        <f ca="1"/>
        <v>0</v>
      </c>
      <c r="W270" s="208">
        <f t="shared" ca="1" si="277"/>
        <v>0</v>
      </c>
      <c r="X270" s="207"/>
      <c r="Y270" s="194"/>
      <c r="Z270" s="198" cm="1">
        <f t="array" ref="Z270">IFERROR(MATCH(TRUE,INDEX($B$14:$B$117&gt;=Y270,0),0),"")</f>
        <v>1</v>
      </c>
      <c r="AA270" s="194">
        <f t="shared" ref="AA270:AA333" ca="1" si="280">IFERROR(IF(ROUND(Y270,3)=1,1,FORECAST(Y270,OFFSET($C$14,Z270-1,0,2),OFFSET($B$14,Z270-1,0,2))),AA269+(1-AA269)/($K$4-X270))</f>
        <v>1.3963799927016407E-2</v>
      </c>
      <c r="AD270" s="194">
        <f t="shared" ref="AD270:AD333" si="281">IF(AC270-AC269&lt;0,0,AC270-AC269)</f>
        <v>0</v>
      </c>
      <c r="AE270" s="19">
        <f ca="1"/>
        <v>0</v>
      </c>
      <c r="AF270" s="208">
        <f t="shared" ref="AF270:AF333" ca="1" si="282">(AE270*(1+AC$3)^((AC$4-AB270)/12))-AE270</f>
        <v>0</v>
      </c>
      <c r="AG270" s="207"/>
      <c r="AH270" s="194"/>
      <c r="AI270" s="198" cm="1">
        <f t="array" ref="AI270">IFERROR(MATCH(TRUE,INDEX($B$14:$B$117&gt;=AH270,0),0),"")</f>
        <v>1</v>
      </c>
      <c r="AJ270" s="194">
        <f t="shared" ref="AJ270:AJ333" ca="1" si="283">IFERROR(IF(ROUND(AH270,3)=1,1,FORECAST(AH270,OFFSET($C$14,AI270-1,0,2),OFFSET($B$14,AI270-1,0,2))),AJ269+(1-AJ269)/($K$4-AG270))</f>
        <v>1.3963799927016407E-2</v>
      </c>
      <c r="AM270" s="194">
        <f t="shared" ref="AM270:AM333" si="284">IF(AL270-AL269&lt;0,0,AL270-AL269)</f>
        <v>0</v>
      </c>
      <c r="AN270" s="19">
        <f ca="1"/>
        <v>0</v>
      </c>
      <c r="AO270" s="208">
        <f t="shared" ref="AO270:AO333" ca="1" si="285">(AN270*(1+AL$3)^((AL$4-AK270)/12))-AN270</f>
        <v>0</v>
      </c>
      <c r="AP270" s="207"/>
      <c r="AQ270" s="194"/>
      <c r="AR270" s="198" cm="1">
        <f t="array" ref="AR270">IFERROR(MATCH(TRUE,INDEX($B$14:$B$117&gt;=AQ270,0),0),"")</f>
        <v>1</v>
      </c>
      <c r="AS270" s="194">
        <f t="shared" ref="AS270:AS333" ca="1" si="286">IFERROR(IF(ROUND(AQ270,3)=1,1,FORECAST(AQ270,OFFSET($C$14,AR270-1,0,2),OFFSET($B$14,AR270-1,0,2))),AS269+(1-AS269)/($K$4-AP270))</f>
        <v>1.3963799927016407E-2</v>
      </c>
      <c r="AV270" s="194">
        <f t="shared" ref="AV270:AV333" si="287">IF(AU270-AU269&lt;0,0,AU270-AU269)</f>
        <v>0</v>
      </c>
      <c r="AW270" s="19">
        <f ca="1"/>
        <v>0</v>
      </c>
      <c r="AX270" s="208">
        <f t="shared" ref="AX270:AX333" ca="1" si="288">(AW270*(1+AU$3)^((AU$4-AT270)/12))-AW270</f>
        <v>0</v>
      </c>
      <c r="AY270" s="207"/>
      <c r="AZ270" s="194"/>
      <c r="BA270" s="198" cm="1">
        <f t="array" ref="BA270">IFERROR(MATCH(TRUE,INDEX($B$14:$B$117&gt;=AZ270,0),0),"")</f>
        <v>1</v>
      </c>
      <c r="BB270" s="194">
        <f t="shared" ref="BB270:BB333" ca="1" si="289">IFERROR(IF(ROUND(AZ270,3)=1,1,FORECAST(AZ270,OFFSET($C$14,BA270-1,0,2),OFFSET($B$14,BA270-1,0,2))),BB269+(1-BB269)/($K$4-AY270))</f>
        <v>1.3963799927016407E-2</v>
      </c>
      <c r="BE270" s="194">
        <f t="shared" ref="BE270:BE333" si="290">IF(BD270-BD269&lt;0,0,BD270-BD269)</f>
        <v>0</v>
      </c>
      <c r="BF270" s="19">
        <f ca="1"/>
        <v>0</v>
      </c>
      <c r="BG270" s="208">
        <f t="shared" ref="BG270:BG333" ca="1" si="291">(BF270*(1+BD$3)^((BD$4-BC270)/12))-BF270</f>
        <v>0</v>
      </c>
      <c r="BH270" s="207"/>
      <c r="BI270" s="194"/>
      <c r="BJ270" s="198" cm="1">
        <f t="array" ref="BJ270">IFERROR(MATCH(TRUE,INDEX($B$14:$B$117&gt;=BI270,0),0),"")</f>
        <v>1</v>
      </c>
      <c r="BK270" s="194">
        <f t="shared" ref="BK270:BK333" ca="1" si="292">IFERROR(IF(ROUND(BI270,3)=1,1,FORECAST(BI270,OFFSET($C$14,BJ270-1,0,2),OFFSET($B$14,BJ270-1,0,2))),BK269+(1-BK269)/($K$4-BH270))</f>
        <v>1.3963799927016407E-2</v>
      </c>
      <c r="BN270" s="194">
        <f t="shared" ref="BN270:BN333" si="293">IF(BM270-BM269&lt;0,0,BM270-BM269)</f>
        <v>0</v>
      </c>
      <c r="BO270" s="19">
        <f ca="1"/>
        <v>0</v>
      </c>
      <c r="BP270" s="208">
        <f t="shared" ref="BP270:BP333" ca="1" si="294">(BO270*(1+BM$3)^((BM$4-BL270)/12))-BO270</f>
        <v>0</v>
      </c>
      <c r="BQ270" s="207"/>
      <c r="BR270" s="194"/>
      <c r="BS270" s="198" cm="1">
        <f t="array" ref="BS270">IFERROR(MATCH(TRUE,INDEX($B$14:$B$117&gt;=BR270,0),0),"")</f>
        <v>1</v>
      </c>
      <c r="BT270" s="194">
        <f t="shared" ref="BT270:BT333" ca="1" si="295">IFERROR(IF(ROUND(BR270,3)=1,1,FORECAST(BR270,OFFSET($C$14,BS270-1,0,2),OFFSET($B$14,BS270-1,0,2))),BT269+(1-BT269)/($K$4-BQ270))</f>
        <v>1.3963799927016407E-2</v>
      </c>
      <c r="BW270" s="194">
        <f t="shared" ref="BW270:BW333" si="296">IF(BV270-BV269&lt;0,0,BV270-BV269)</f>
        <v>0</v>
      </c>
      <c r="BX270" s="19">
        <f ca="1"/>
        <v>0</v>
      </c>
      <c r="BY270" s="208">
        <f t="shared" ref="BY270:BY333" ca="1" si="297">(BX270*(1+BV$3)^((BV$4-BU270)/12))-BX270</f>
        <v>0</v>
      </c>
      <c r="BZ270" s="207"/>
      <c r="CA270" s="194"/>
      <c r="CB270" s="198" cm="1">
        <f t="array" ref="CB270">IFERROR(MATCH(TRUE,INDEX($B$14:$B$117&gt;=CA270,0),0),"")</f>
        <v>1</v>
      </c>
      <c r="CC270" s="194">
        <f t="shared" ref="CC270:CC333" ca="1" si="298">IFERROR(IF(ROUND(CA270,3)=1,1,FORECAST(CA270,OFFSET($C$14,CB270-1,0,2),OFFSET($B$14,CB270-1,0,2))),CC269+(1-CC269)/($K$4-BZ270))</f>
        <v>1.3963799927016407E-2</v>
      </c>
      <c r="CF270" s="194">
        <f t="shared" ref="CF270:CF333" si="299">IF(CE270-CE269&lt;0,0,CE270-CE269)</f>
        <v>0</v>
      </c>
      <c r="CG270" s="19">
        <f ca="1"/>
        <v>0</v>
      </c>
      <c r="CH270" s="208">
        <f t="shared" ref="CH270:CH333" ca="1" si="300">(CG270*(1+CE$3)^((CE$4-CD270)/12))-CG270</f>
        <v>0</v>
      </c>
      <c r="CI270" s="207"/>
      <c r="CJ270" s="194"/>
      <c r="CK270" s="198" cm="1">
        <f t="array" ref="CK270">IFERROR(MATCH(TRUE,INDEX($B$14:$B$117&gt;=CJ270,0),0),"")</f>
        <v>1</v>
      </c>
      <c r="CL270" s="194">
        <f t="shared" ref="CL270:CL333" ca="1" si="301">IFERROR(IF(ROUND(CJ270,3)=1,1,FORECAST(CJ270,OFFSET($C$14,CK270-1,0,2),OFFSET($B$14,CK270-1,0,2))),CL269+(1-CL269)/($K$4-CI270))</f>
        <v>1.3963799927016407E-2</v>
      </c>
      <c r="CO270" s="194">
        <f t="shared" ref="CO270:CO333" si="302">IF(CN270-CN269&lt;0,0,CN270-CN269)</f>
        <v>0</v>
      </c>
      <c r="CP270" s="19">
        <f ca="1"/>
        <v>0</v>
      </c>
      <c r="CQ270" s="208">
        <f t="shared" ref="CQ270:CQ333" ca="1" si="303">(CP270*(1+CN$3)^((CN$4-CM270)/12))-CP270</f>
        <v>0</v>
      </c>
      <c r="CR270" s="207"/>
      <c r="CS270" s="194"/>
      <c r="CT270" s="198" cm="1">
        <f t="array" ref="CT270">IFERROR(MATCH(TRUE,INDEX($B$14:$B$117&gt;=CS270,0),0),"")</f>
        <v>1</v>
      </c>
      <c r="CU270" s="194">
        <f t="shared" ref="CU270:CU333" ca="1" si="304">IFERROR(IF(ROUND(CS270,3)=1,1,FORECAST(CS270,OFFSET($C$14,CT270-1,0,2),OFFSET($B$14,CT270-1,0,2))),CU269+(1-CU269)/($K$4-CR270))</f>
        <v>1.3963799927016407E-2</v>
      </c>
      <c r="CX270" s="194">
        <f t="shared" ref="CX270:CX333" si="305">IF(CW270-CW269&lt;0,0,CW270-CW269)</f>
        <v>0</v>
      </c>
      <c r="CY270" s="19" t="e">
        <f ca="1"/>
        <v>#N/A</v>
      </c>
      <c r="CZ270" s="208" t="e">
        <f t="shared" ref="CZ270:CZ333" ca="1" si="306">(CY270*(1+CW$3)^((CW$4-CV270)/12))-CY270</f>
        <v>#N/A</v>
      </c>
      <c r="DA270" s="207"/>
      <c r="DB270" s="194"/>
      <c r="DC270" s="198" cm="1">
        <f t="array" ref="DC270">IFERROR(MATCH(TRUE,INDEX($B$14:$B$117&gt;=DB270,0),0),"")</f>
        <v>1</v>
      </c>
      <c r="DD270" s="194">
        <f t="shared" ref="DD270:DD333" ca="1" si="307">IFERROR(IF(ROUND(DB270,3)=1,1,FORECAST(DB270,OFFSET($C$14,DC270-1,0,2),OFFSET($B$14,DC270-1,0,2))),DD269+(1-DD269)/($K$4-DA270))</f>
        <v>1.3963799927016407E-2</v>
      </c>
      <c r="DG270" s="194">
        <f t="shared" ref="DG270:DG333" si="308">IF(DF270-DF269&lt;0,0,DF270-DF269)</f>
        <v>0</v>
      </c>
      <c r="DH270" s="19" t="e">
        <f ca="1"/>
        <v>#N/A</v>
      </c>
      <c r="DI270" s="208" t="e">
        <f t="shared" ref="DI270:DI333" ca="1" si="309">(DH270*(1+DF$3)^((DF$4-DE270)/12))-DH270</f>
        <v>#N/A</v>
      </c>
      <c r="DJ270" s="207"/>
      <c r="DK270" s="194"/>
      <c r="DL270" s="198" cm="1">
        <f t="array" ref="DL270">IFERROR(MATCH(TRUE,INDEX($B$14:$B$117&gt;=DK270,0),0),"")</f>
        <v>1</v>
      </c>
      <c r="DM270" s="194">
        <f t="shared" ref="DM270:DM333" ca="1" si="310">IFERROR(IF(ROUND(DK270,3)=1,1,FORECAST(DK270,OFFSET($C$14,DL270-1,0,2),OFFSET($B$14,DL270-1,0,2))),DM269+(1-DM269)/($K$4-DJ270))</f>
        <v>1.3963799927016407E-2</v>
      </c>
      <c r="DP270" s="194">
        <f t="shared" ref="DP270:DP333" si="311">IF(DO270-DO269&lt;0,0,DO270-DO269)</f>
        <v>0</v>
      </c>
      <c r="DQ270" s="19" t="e">
        <f ca="1"/>
        <v>#N/A</v>
      </c>
      <c r="DR270" s="208" t="e">
        <f t="shared" ref="DR270:DR333" ca="1" si="312">(DQ270*(1+DO$3)^((DO$4-DN270)/12))-DQ270</f>
        <v>#N/A</v>
      </c>
      <c r="DS270" s="207"/>
      <c r="DT270" s="194"/>
      <c r="DU270" s="198" cm="1">
        <f t="array" ref="DU270">IFERROR(MATCH(TRUE,INDEX($B$14:$B$117&gt;=DT270,0),0),"")</f>
        <v>1</v>
      </c>
      <c r="DV270" s="194">
        <f t="shared" ref="DV270:DV333" ca="1" si="313">IFERROR(IF(ROUND(DT270,3)=1,1,FORECAST(DT270,OFFSET($C$14,DU270-1,0,2),OFFSET($B$14,DU270-1,0,2))),DV269+(1-DV269)/($K$4-DS270))</f>
        <v>1.3963799927016407E-2</v>
      </c>
      <c r="DY270" s="194">
        <f t="shared" ref="DY270:DY333" si="314">IF(DX270-DX269&lt;0,0,DX270-DX269)</f>
        <v>0</v>
      </c>
      <c r="DZ270" s="19" t="e">
        <f ca="1"/>
        <v>#N/A</v>
      </c>
      <c r="EA270" s="208" t="e">
        <f t="shared" ref="EA270:EA333" ca="1" si="315">(DZ270*(1+DX$3)^((DX$4-DW270)/12))-DZ270</f>
        <v>#N/A</v>
      </c>
      <c r="EB270" s="207"/>
      <c r="EC270" s="194"/>
      <c r="ED270" s="198" cm="1">
        <f t="array" ref="ED270">IFERROR(MATCH(TRUE,INDEX($B$14:$B$117&gt;=EC270,0),0),"")</f>
        <v>1</v>
      </c>
      <c r="EE270" s="194">
        <f t="shared" ref="EE270:EE333" ca="1" si="316">IFERROR(IF(ROUND(EC270,3)=1,1,FORECAST(EC270,OFFSET($C$14,ED270-1,0,2),OFFSET($B$14,ED270-1,0,2))),EE269+(1-EE269)/($K$4-EB270))</f>
        <v>1.3963799927016407E-2</v>
      </c>
      <c r="EH270" s="194">
        <f t="shared" ref="EH270:EH333" si="317">IF(EG270-EG269&lt;0,0,EG270-EG269)</f>
        <v>0</v>
      </c>
      <c r="EI270" s="19" t="e">
        <f ca="1"/>
        <v>#N/A</v>
      </c>
      <c r="EJ270" s="208" t="e">
        <f t="shared" ref="EJ270:EJ333" ca="1" si="318">(EI270*(1+EG$3)^((EG$4-EF270)/12))-EI270</f>
        <v>#N/A</v>
      </c>
      <c r="EK270" s="207"/>
      <c r="EL270" s="194"/>
      <c r="EM270" s="198" cm="1">
        <f t="array" ref="EM270">IFERROR(MATCH(TRUE,INDEX($B$14:$B$117&gt;=EL270,0),0),"")</f>
        <v>1</v>
      </c>
      <c r="EN270" s="194">
        <f t="shared" ref="EN270:EN333" ca="1" si="319">IFERROR(IF(ROUND(EL270,3)=1,1,FORECAST(EL270,OFFSET($C$14,EM270-1,0,2),OFFSET($B$14,EM270-1,0,2))),EN269+(1-EN269)/($K$4-EK270))</f>
        <v>1.3963799927016407E-2</v>
      </c>
      <c r="EQ270" s="194">
        <f t="shared" ref="EQ270:EQ333" si="320">IF(EP270-EP269&lt;0,0,EP270-EP269)</f>
        <v>0</v>
      </c>
      <c r="ER270" s="19" t="e">
        <f ca="1"/>
        <v>#N/A</v>
      </c>
      <c r="ES270" s="208" t="e">
        <f t="shared" ref="ES270:ES333" ca="1" si="321">(ER270*(1+EP$3)^((EP$4-EO270)/12))-ER270</f>
        <v>#N/A</v>
      </c>
      <c r="ET270" s="207"/>
      <c r="EU270" s="194"/>
      <c r="EV270" s="198" cm="1">
        <f t="array" ref="EV270">IFERROR(MATCH(TRUE,INDEX($B$14:$B$117&gt;=EU270,0),0),"")</f>
        <v>1</v>
      </c>
      <c r="EW270" s="194">
        <f t="shared" ref="EW270:EW333" ca="1" si="322">IFERROR(IF(ROUND(EU270,3)=1,1,FORECAST(EU270,OFFSET($C$14,EV270-1,0,2),OFFSET($B$14,EV270-1,0,2))),EW269+(1-EW269)/($K$4-ET270))</f>
        <v>1.3963799927016407E-2</v>
      </c>
      <c r="EZ270" s="194">
        <f t="shared" ref="EZ270:EZ333" si="323">IF(EY270-EY269&lt;0,0,EY270-EY269)</f>
        <v>0</v>
      </c>
      <c r="FA270" s="19" t="e">
        <f ca="1"/>
        <v>#N/A</v>
      </c>
      <c r="FB270" s="208" t="e">
        <f t="shared" ref="FB270:FB333" ca="1" si="324">(FA270*(1+EY$3)^((EY$4-EX270)/12))-FA270</f>
        <v>#N/A</v>
      </c>
      <c r="FC270" s="207"/>
      <c r="FD270" s="194"/>
      <c r="FE270" s="198" cm="1">
        <f t="array" ref="FE270">IFERROR(MATCH(TRUE,INDEX($B$14:$B$117&gt;=FD270,0),0),"")</f>
        <v>1</v>
      </c>
      <c r="FF270" s="194">
        <f t="shared" ref="FF270:FF333" ca="1" si="325">IFERROR(IF(ROUND(FD270,3)=1,1,FORECAST(FD270,OFFSET($C$14,FE270-1,0,2),OFFSET($B$14,FE270-1,0,2))),FF269+(1-FF269)/($K$4-FC270))</f>
        <v>1.3963799927016407E-2</v>
      </c>
      <c r="FI270" s="194">
        <f t="shared" ref="FI270:FI333" si="326">IF(FH270-FH269&lt;0,0,FH270-FH269)</f>
        <v>0</v>
      </c>
      <c r="FJ270" s="19" t="e">
        <f ca="1"/>
        <v>#N/A</v>
      </c>
      <c r="FK270" s="208" t="e">
        <f t="shared" ref="FK270:FK333" ca="1" si="327">(FJ270*(1+FH$3)^((FH$4-FG270)/12))-FJ270</f>
        <v>#N/A</v>
      </c>
      <c r="FL270" s="207"/>
      <c r="FM270" s="194"/>
      <c r="FN270" s="198" cm="1">
        <f t="array" ref="FN270">IFERROR(MATCH(TRUE,INDEX($B$14:$B$117&gt;=FM270,0),0),"")</f>
        <v>1</v>
      </c>
      <c r="FO270" s="194">
        <f t="shared" ref="FO270:FO333" ca="1" si="328">IFERROR(IF(ROUND(FM270,3)=1,1,FORECAST(FM270,OFFSET($C$14,FN270-1,0,2),OFFSET($B$14,FN270-1,0,2))),FO269+(1-FO269)/($K$4-FL270))</f>
        <v>1.3963799927016407E-2</v>
      </c>
      <c r="FR270" s="194">
        <f t="shared" ref="FR270:FR333" si="329">IF(FQ270-FQ269&lt;0,0,FQ270-FQ269)</f>
        <v>0</v>
      </c>
      <c r="FS270" s="19" t="e">
        <f ca="1"/>
        <v>#N/A</v>
      </c>
      <c r="FT270" s="208" t="e">
        <f t="shared" ref="FT270:FT333" ca="1" si="330">(FS270*(1+FQ$3)^((FQ$4-FP270)/12))-FS270</f>
        <v>#N/A</v>
      </c>
      <c r="FU270" s="207"/>
      <c r="FV270" s="194"/>
      <c r="FW270" s="198" cm="1">
        <f t="array" ref="FW270">IFERROR(MATCH(TRUE,INDEX($B$14:$B$117&gt;=FV270,0),0),"")</f>
        <v>1</v>
      </c>
      <c r="FX270" s="194">
        <f t="shared" ref="FX270:FX333" ca="1" si="331">IFERROR(IF(ROUND(FV270,3)=1,1,FORECAST(FV270,OFFSET($C$14,FW270-1,0,2),OFFSET($B$14,FW270-1,0,2))),FX269+(1-FX269)/($K$4-FU270))</f>
        <v>1.3963799927016407E-2</v>
      </c>
      <c r="GA270" s="194">
        <f t="shared" ref="GA270:GA333" si="332">IF(FZ270-FZ269&lt;0,0,FZ270-FZ269)</f>
        <v>0</v>
      </c>
      <c r="GB270" s="19" t="e">
        <f ca="1"/>
        <v>#N/A</v>
      </c>
      <c r="GC270" s="208" t="e">
        <f t="shared" ref="GC270:GC333" ca="1" si="333">(GB270*(1+FZ$3)^((FZ$4-FY270)/12))-GB270</f>
        <v>#N/A</v>
      </c>
    </row>
    <row r="271" spans="6:185" x14ac:dyDescent="0.2">
      <c r="F271" s="207"/>
      <c r="G271" s="194"/>
      <c r="H271" s="198" cm="1">
        <f t="array" ref="H271">IFERROR(MATCH(TRUE,INDEX($B$14:$B$117&gt;=G271,0),0),"")</f>
        <v>1</v>
      </c>
      <c r="I271" s="194">
        <f t="shared" ca="1" si="278"/>
        <v>1.3963799927016407E-2</v>
      </c>
      <c r="L271" s="194">
        <f t="shared" ref="L271:L334" si="334">IF(K271-K270&lt;0,0,K271-K270)</f>
        <v>0</v>
      </c>
      <c r="M271" s="19">
        <f ca="1"/>
        <v>0</v>
      </c>
      <c r="N271" s="208">
        <f t="shared" ref="N271:N334" ca="1" si="335">(M271*(1+K$3)^((K$4-J271)/12))-M271</f>
        <v>0</v>
      </c>
      <c r="O271" s="207"/>
      <c r="P271" s="194"/>
      <c r="Q271" s="198" cm="1">
        <f t="array" ref="Q271">IFERROR(MATCH(TRUE,INDEX($B$14:$B$117&gt;=P271,0),0),"")</f>
        <v>1</v>
      </c>
      <c r="R271" s="194">
        <f t="shared" ca="1" si="279"/>
        <v>1.3963799927016407E-2</v>
      </c>
      <c r="U271" s="194">
        <f t="shared" ref="U271:U334" si="336">IF(T271-T270&lt;0,0,T271-T270)</f>
        <v>0</v>
      </c>
      <c r="V271" s="19">
        <f ca="1"/>
        <v>0</v>
      </c>
      <c r="W271" s="208">
        <f t="shared" ref="W271:W334" ca="1" si="337">(V271*(1+T$3)^((T$4-S271)/12))-V271</f>
        <v>0</v>
      </c>
      <c r="X271" s="207"/>
      <c r="Y271" s="194"/>
      <c r="Z271" s="198" cm="1">
        <f t="array" ref="Z271">IFERROR(MATCH(TRUE,INDEX($B$14:$B$117&gt;=Y271,0),0),"")</f>
        <v>1</v>
      </c>
      <c r="AA271" s="194">
        <f t="shared" ca="1" si="280"/>
        <v>1.3963799927016407E-2</v>
      </c>
      <c r="AD271" s="194">
        <f t="shared" si="281"/>
        <v>0</v>
      </c>
      <c r="AE271" s="19">
        <f ca="1"/>
        <v>0</v>
      </c>
      <c r="AF271" s="208">
        <f t="shared" ca="1" si="282"/>
        <v>0</v>
      </c>
      <c r="AG271" s="207"/>
      <c r="AH271" s="194"/>
      <c r="AI271" s="198" cm="1">
        <f t="array" ref="AI271">IFERROR(MATCH(TRUE,INDEX($B$14:$B$117&gt;=AH271,0),0),"")</f>
        <v>1</v>
      </c>
      <c r="AJ271" s="194">
        <f t="shared" ca="1" si="283"/>
        <v>1.3963799927016407E-2</v>
      </c>
      <c r="AM271" s="194">
        <f t="shared" si="284"/>
        <v>0</v>
      </c>
      <c r="AN271" s="19">
        <f ca="1"/>
        <v>0</v>
      </c>
      <c r="AO271" s="208">
        <f t="shared" ca="1" si="285"/>
        <v>0</v>
      </c>
      <c r="AP271" s="207"/>
      <c r="AQ271" s="194"/>
      <c r="AR271" s="198" cm="1">
        <f t="array" ref="AR271">IFERROR(MATCH(TRUE,INDEX($B$14:$B$117&gt;=AQ271,0),0),"")</f>
        <v>1</v>
      </c>
      <c r="AS271" s="194">
        <f t="shared" ca="1" si="286"/>
        <v>1.3963799927016407E-2</v>
      </c>
      <c r="AV271" s="194">
        <f t="shared" si="287"/>
        <v>0</v>
      </c>
      <c r="AW271" s="19">
        <f ca="1"/>
        <v>0</v>
      </c>
      <c r="AX271" s="208">
        <f t="shared" ca="1" si="288"/>
        <v>0</v>
      </c>
      <c r="AY271" s="207"/>
      <c r="AZ271" s="194"/>
      <c r="BA271" s="198" cm="1">
        <f t="array" ref="BA271">IFERROR(MATCH(TRUE,INDEX($B$14:$B$117&gt;=AZ271,0),0),"")</f>
        <v>1</v>
      </c>
      <c r="BB271" s="194">
        <f t="shared" ca="1" si="289"/>
        <v>1.3963799927016407E-2</v>
      </c>
      <c r="BE271" s="194">
        <f t="shared" si="290"/>
        <v>0</v>
      </c>
      <c r="BF271" s="19">
        <f ca="1"/>
        <v>0</v>
      </c>
      <c r="BG271" s="208">
        <f t="shared" ca="1" si="291"/>
        <v>0</v>
      </c>
      <c r="BH271" s="207"/>
      <c r="BI271" s="194"/>
      <c r="BJ271" s="198" cm="1">
        <f t="array" ref="BJ271">IFERROR(MATCH(TRUE,INDEX($B$14:$B$117&gt;=BI271,0),0),"")</f>
        <v>1</v>
      </c>
      <c r="BK271" s="194">
        <f t="shared" ca="1" si="292"/>
        <v>1.3963799927016407E-2</v>
      </c>
      <c r="BN271" s="194">
        <f t="shared" si="293"/>
        <v>0</v>
      </c>
      <c r="BO271" s="19">
        <f ca="1"/>
        <v>0</v>
      </c>
      <c r="BP271" s="208">
        <f t="shared" ca="1" si="294"/>
        <v>0</v>
      </c>
      <c r="BQ271" s="207"/>
      <c r="BR271" s="194"/>
      <c r="BS271" s="198" cm="1">
        <f t="array" ref="BS271">IFERROR(MATCH(TRUE,INDEX($B$14:$B$117&gt;=BR271,0),0),"")</f>
        <v>1</v>
      </c>
      <c r="BT271" s="194">
        <f t="shared" ca="1" si="295"/>
        <v>1.3963799927016407E-2</v>
      </c>
      <c r="BW271" s="194">
        <f t="shared" si="296"/>
        <v>0</v>
      </c>
      <c r="BX271" s="19">
        <f ca="1"/>
        <v>0</v>
      </c>
      <c r="BY271" s="208">
        <f t="shared" ca="1" si="297"/>
        <v>0</v>
      </c>
      <c r="BZ271" s="207"/>
      <c r="CA271" s="194"/>
      <c r="CB271" s="198" cm="1">
        <f t="array" ref="CB271">IFERROR(MATCH(TRUE,INDEX($B$14:$B$117&gt;=CA271,0),0),"")</f>
        <v>1</v>
      </c>
      <c r="CC271" s="194">
        <f t="shared" ca="1" si="298"/>
        <v>1.3963799927016407E-2</v>
      </c>
      <c r="CF271" s="194">
        <f t="shared" si="299"/>
        <v>0</v>
      </c>
      <c r="CG271" s="19">
        <f ca="1"/>
        <v>0</v>
      </c>
      <c r="CH271" s="208">
        <f t="shared" ca="1" si="300"/>
        <v>0</v>
      </c>
      <c r="CI271" s="207"/>
      <c r="CJ271" s="194"/>
      <c r="CK271" s="198" cm="1">
        <f t="array" ref="CK271">IFERROR(MATCH(TRUE,INDEX($B$14:$B$117&gt;=CJ271,0),0),"")</f>
        <v>1</v>
      </c>
      <c r="CL271" s="194">
        <f t="shared" ca="1" si="301"/>
        <v>1.3963799927016407E-2</v>
      </c>
      <c r="CO271" s="194">
        <f t="shared" si="302"/>
        <v>0</v>
      </c>
      <c r="CP271" s="19">
        <f ca="1"/>
        <v>0</v>
      </c>
      <c r="CQ271" s="208">
        <f t="shared" ca="1" si="303"/>
        <v>0</v>
      </c>
      <c r="CR271" s="207"/>
      <c r="CS271" s="194"/>
      <c r="CT271" s="198" cm="1">
        <f t="array" ref="CT271">IFERROR(MATCH(TRUE,INDEX($B$14:$B$117&gt;=CS271,0),0),"")</f>
        <v>1</v>
      </c>
      <c r="CU271" s="194">
        <f t="shared" ca="1" si="304"/>
        <v>1.3963799927016407E-2</v>
      </c>
      <c r="CX271" s="194">
        <f t="shared" si="305"/>
        <v>0</v>
      </c>
      <c r="CY271" s="19" t="e">
        <f ca="1"/>
        <v>#N/A</v>
      </c>
      <c r="CZ271" s="208" t="e">
        <f t="shared" ca="1" si="306"/>
        <v>#N/A</v>
      </c>
      <c r="DA271" s="207"/>
      <c r="DB271" s="194"/>
      <c r="DC271" s="198" cm="1">
        <f t="array" ref="DC271">IFERROR(MATCH(TRUE,INDEX($B$14:$B$117&gt;=DB271,0),0),"")</f>
        <v>1</v>
      </c>
      <c r="DD271" s="194">
        <f t="shared" ca="1" si="307"/>
        <v>1.3963799927016407E-2</v>
      </c>
      <c r="DG271" s="194">
        <f t="shared" si="308"/>
        <v>0</v>
      </c>
      <c r="DH271" s="19" t="e">
        <f ca="1"/>
        <v>#N/A</v>
      </c>
      <c r="DI271" s="208" t="e">
        <f t="shared" ca="1" si="309"/>
        <v>#N/A</v>
      </c>
      <c r="DJ271" s="207"/>
      <c r="DK271" s="194"/>
      <c r="DL271" s="198" cm="1">
        <f t="array" ref="DL271">IFERROR(MATCH(TRUE,INDEX($B$14:$B$117&gt;=DK271,0),0),"")</f>
        <v>1</v>
      </c>
      <c r="DM271" s="194">
        <f t="shared" ca="1" si="310"/>
        <v>1.3963799927016407E-2</v>
      </c>
      <c r="DP271" s="194">
        <f t="shared" si="311"/>
        <v>0</v>
      </c>
      <c r="DQ271" s="19" t="e">
        <f ca="1"/>
        <v>#N/A</v>
      </c>
      <c r="DR271" s="208" t="e">
        <f t="shared" ca="1" si="312"/>
        <v>#N/A</v>
      </c>
      <c r="DS271" s="207"/>
      <c r="DT271" s="194"/>
      <c r="DU271" s="198" cm="1">
        <f t="array" ref="DU271">IFERROR(MATCH(TRUE,INDEX($B$14:$B$117&gt;=DT271,0),0),"")</f>
        <v>1</v>
      </c>
      <c r="DV271" s="194">
        <f t="shared" ca="1" si="313"/>
        <v>1.3963799927016407E-2</v>
      </c>
      <c r="DY271" s="194">
        <f t="shared" si="314"/>
        <v>0</v>
      </c>
      <c r="DZ271" s="19" t="e">
        <f ca="1"/>
        <v>#N/A</v>
      </c>
      <c r="EA271" s="208" t="e">
        <f t="shared" ca="1" si="315"/>
        <v>#N/A</v>
      </c>
      <c r="EB271" s="207"/>
      <c r="EC271" s="194"/>
      <c r="ED271" s="198" cm="1">
        <f t="array" ref="ED271">IFERROR(MATCH(TRUE,INDEX($B$14:$B$117&gt;=EC271,0),0),"")</f>
        <v>1</v>
      </c>
      <c r="EE271" s="194">
        <f t="shared" ca="1" si="316"/>
        <v>1.3963799927016407E-2</v>
      </c>
      <c r="EH271" s="194">
        <f t="shared" si="317"/>
        <v>0</v>
      </c>
      <c r="EI271" s="19" t="e">
        <f ca="1"/>
        <v>#N/A</v>
      </c>
      <c r="EJ271" s="208" t="e">
        <f t="shared" ca="1" si="318"/>
        <v>#N/A</v>
      </c>
      <c r="EK271" s="207"/>
      <c r="EL271" s="194"/>
      <c r="EM271" s="198" cm="1">
        <f t="array" ref="EM271">IFERROR(MATCH(TRUE,INDEX($B$14:$B$117&gt;=EL271,0),0),"")</f>
        <v>1</v>
      </c>
      <c r="EN271" s="194">
        <f t="shared" ca="1" si="319"/>
        <v>1.3963799927016407E-2</v>
      </c>
      <c r="EQ271" s="194">
        <f t="shared" si="320"/>
        <v>0</v>
      </c>
      <c r="ER271" s="19" t="e">
        <f ca="1"/>
        <v>#N/A</v>
      </c>
      <c r="ES271" s="208" t="e">
        <f t="shared" ca="1" si="321"/>
        <v>#N/A</v>
      </c>
      <c r="ET271" s="207"/>
      <c r="EU271" s="194"/>
      <c r="EV271" s="198" cm="1">
        <f t="array" ref="EV271">IFERROR(MATCH(TRUE,INDEX($B$14:$B$117&gt;=EU271,0),0),"")</f>
        <v>1</v>
      </c>
      <c r="EW271" s="194">
        <f t="shared" ca="1" si="322"/>
        <v>1.3963799927016407E-2</v>
      </c>
      <c r="EZ271" s="194">
        <f t="shared" si="323"/>
        <v>0</v>
      </c>
      <c r="FA271" s="19" t="e">
        <f ca="1"/>
        <v>#N/A</v>
      </c>
      <c r="FB271" s="208" t="e">
        <f t="shared" ca="1" si="324"/>
        <v>#N/A</v>
      </c>
      <c r="FC271" s="207"/>
      <c r="FD271" s="194"/>
      <c r="FE271" s="198" cm="1">
        <f t="array" ref="FE271">IFERROR(MATCH(TRUE,INDEX($B$14:$B$117&gt;=FD271,0),0),"")</f>
        <v>1</v>
      </c>
      <c r="FF271" s="194">
        <f t="shared" ca="1" si="325"/>
        <v>1.3963799927016407E-2</v>
      </c>
      <c r="FI271" s="194">
        <f t="shared" si="326"/>
        <v>0</v>
      </c>
      <c r="FJ271" s="19" t="e">
        <f ca="1"/>
        <v>#N/A</v>
      </c>
      <c r="FK271" s="208" t="e">
        <f t="shared" ca="1" si="327"/>
        <v>#N/A</v>
      </c>
      <c r="FL271" s="207"/>
      <c r="FM271" s="194"/>
      <c r="FN271" s="198" cm="1">
        <f t="array" ref="FN271">IFERROR(MATCH(TRUE,INDEX($B$14:$B$117&gt;=FM271,0),0),"")</f>
        <v>1</v>
      </c>
      <c r="FO271" s="194">
        <f t="shared" ca="1" si="328"/>
        <v>1.3963799927016407E-2</v>
      </c>
      <c r="FR271" s="194">
        <f t="shared" si="329"/>
        <v>0</v>
      </c>
      <c r="FS271" s="19" t="e">
        <f ca="1"/>
        <v>#N/A</v>
      </c>
      <c r="FT271" s="208" t="e">
        <f t="shared" ca="1" si="330"/>
        <v>#N/A</v>
      </c>
      <c r="FU271" s="207"/>
      <c r="FV271" s="194"/>
      <c r="FW271" s="198" cm="1">
        <f t="array" ref="FW271">IFERROR(MATCH(TRUE,INDEX($B$14:$B$117&gt;=FV271,0),0),"")</f>
        <v>1</v>
      </c>
      <c r="FX271" s="194">
        <f t="shared" ca="1" si="331"/>
        <v>1.3963799927016407E-2</v>
      </c>
      <c r="GA271" s="194">
        <f t="shared" si="332"/>
        <v>0</v>
      </c>
      <c r="GB271" s="19" t="e">
        <f ca="1"/>
        <v>#N/A</v>
      </c>
      <c r="GC271" s="208" t="e">
        <f t="shared" ca="1" si="333"/>
        <v>#N/A</v>
      </c>
    </row>
    <row r="272" spans="6:185" x14ac:dyDescent="0.2">
      <c r="F272" s="207"/>
      <c r="G272" s="194"/>
      <c r="H272" s="198" cm="1">
        <f t="array" ref="H272">IFERROR(MATCH(TRUE,INDEX($B$14:$B$117&gt;=G272,0),0),"")</f>
        <v>1</v>
      </c>
      <c r="I272" s="194">
        <f t="shared" ca="1" si="278"/>
        <v>1.3963799927016407E-2</v>
      </c>
      <c r="L272" s="194">
        <f t="shared" si="334"/>
        <v>0</v>
      </c>
      <c r="M272" s="19">
        <f ca="1"/>
        <v>0</v>
      </c>
      <c r="N272" s="208">
        <f t="shared" ca="1" si="335"/>
        <v>0</v>
      </c>
      <c r="O272" s="207"/>
      <c r="P272" s="194"/>
      <c r="Q272" s="198" cm="1">
        <f t="array" ref="Q272">IFERROR(MATCH(TRUE,INDEX($B$14:$B$117&gt;=P272,0),0),"")</f>
        <v>1</v>
      </c>
      <c r="R272" s="194">
        <f t="shared" ca="1" si="279"/>
        <v>1.3963799927016407E-2</v>
      </c>
      <c r="U272" s="194">
        <f t="shared" si="336"/>
        <v>0</v>
      </c>
      <c r="V272" s="19">
        <f ca="1"/>
        <v>0</v>
      </c>
      <c r="W272" s="208">
        <f t="shared" ca="1" si="337"/>
        <v>0</v>
      </c>
      <c r="X272" s="207"/>
      <c r="Y272" s="194"/>
      <c r="Z272" s="198" cm="1">
        <f t="array" ref="Z272">IFERROR(MATCH(TRUE,INDEX($B$14:$B$117&gt;=Y272,0),0),"")</f>
        <v>1</v>
      </c>
      <c r="AA272" s="194">
        <f t="shared" ca="1" si="280"/>
        <v>1.3963799927016407E-2</v>
      </c>
      <c r="AD272" s="194">
        <f t="shared" si="281"/>
        <v>0</v>
      </c>
      <c r="AE272" s="19">
        <f ca="1"/>
        <v>0</v>
      </c>
      <c r="AF272" s="208">
        <f t="shared" ca="1" si="282"/>
        <v>0</v>
      </c>
      <c r="AG272" s="207"/>
      <c r="AH272" s="194"/>
      <c r="AI272" s="198" cm="1">
        <f t="array" ref="AI272">IFERROR(MATCH(TRUE,INDEX($B$14:$B$117&gt;=AH272,0),0),"")</f>
        <v>1</v>
      </c>
      <c r="AJ272" s="194">
        <f t="shared" ca="1" si="283"/>
        <v>1.3963799927016407E-2</v>
      </c>
      <c r="AM272" s="194">
        <f t="shared" si="284"/>
        <v>0</v>
      </c>
      <c r="AN272" s="19">
        <f ca="1"/>
        <v>0</v>
      </c>
      <c r="AO272" s="208">
        <f t="shared" ca="1" si="285"/>
        <v>0</v>
      </c>
      <c r="AP272" s="207"/>
      <c r="AQ272" s="194"/>
      <c r="AR272" s="198" cm="1">
        <f t="array" ref="AR272">IFERROR(MATCH(TRUE,INDEX($B$14:$B$117&gt;=AQ272,0),0),"")</f>
        <v>1</v>
      </c>
      <c r="AS272" s="194">
        <f t="shared" ca="1" si="286"/>
        <v>1.3963799927016407E-2</v>
      </c>
      <c r="AV272" s="194">
        <f t="shared" si="287"/>
        <v>0</v>
      </c>
      <c r="AW272" s="19">
        <f ca="1"/>
        <v>0</v>
      </c>
      <c r="AX272" s="208">
        <f t="shared" ca="1" si="288"/>
        <v>0</v>
      </c>
      <c r="AY272" s="207"/>
      <c r="AZ272" s="194"/>
      <c r="BA272" s="198" cm="1">
        <f t="array" ref="BA272">IFERROR(MATCH(TRUE,INDEX($B$14:$B$117&gt;=AZ272,0),0),"")</f>
        <v>1</v>
      </c>
      <c r="BB272" s="194">
        <f t="shared" ca="1" si="289"/>
        <v>1.3963799927016407E-2</v>
      </c>
      <c r="BE272" s="194">
        <f t="shared" si="290"/>
        <v>0</v>
      </c>
      <c r="BF272" s="19">
        <f ca="1"/>
        <v>0</v>
      </c>
      <c r="BG272" s="208">
        <f t="shared" ca="1" si="291"/>
        <v>0</v>
      </c>
      <c r="BH272" s="207"/>
      <c r="BI272" s="194"/>
      <c r="BJ272" s="198" cm="1">
        <f t="array" ref="BJ272">IFERROR(MATCH(TRUE,INDEX($B$14:$B$117&gt;=BI272,0),0),"")</f>
        <v>1</v>
      </c>
      <c r="BK272" s="194">
        <f t="shared" ca="1" si="292"/>
        <v>1.3963799927016407E-2</v>
      </c>
      <c r="BN272" s="194">
        <f t="shared" si="293"/>
        <v>0</v>
      </c>
      <c r="BO272" s="19">
        <f ca="1"/>
        <v>0</v>
      </c>
      <c r="BP272" s="208">
        <f t="shared" ca="1" si="294"/>
        <v>0</v>
      </c>
      <c r="BQ272" s="207"/>
      <c r="BR272" s="194"/>
      <c r="BS272" s="198" cm="1">
        <f t="array" ref="BS272">IFERROR(MATCH(TRUE,INDEX($B$14:$B$117&gt;=BR272,0),0),"")</f>
        <v>1</v>
      </c>
      <c r="BT272" s="194">
        <f t="shared" ca="1" si="295"/>
        <v>1.3963799927016407E-2</v>
      </c>
      <c r="BW272" s="194">
        <f t="shared" si="296"/>
        <v>0</v>
      </c>
      <c r="BX272" s="19">
        <f ca="1"/>
        <v>0</v>
      </c>
      <c r="BY272" s="208">
        <f t="shared" ca="1" si="297"/>
        <v>0</v>
      </c>
      <c r="BZ272" s="207"/>
      <c r="CA272" s="194"/>
      <c r="CB272" s="198" cm="1">
        <f t="array" ref="CB272">IFERROR(MATCH(TRUE,INDEX($B$14:$B$117&gt;=CA272,0),0),"")</f>
        <v>1</v>
      </c>
      <c r="CC272" s="194">
        <f t="shared" ca="1" si="298"/>
        <v>1.3963799927016407E-2</v>
      </c>
      <c r="CF272" s="194">
        <f t="shared" si="299"/>
        <v>0</v>
      </c>
      <c r="CG272" s="19">
        <f ca="1"/>
        <v>0</v>
      </c>
      <c r="CH272" s="208">
        <f t="shared" ca="1" si="300"/>
        <v>0</v>
      </c>
      <c r="CI272" s="207"/>
      <c r="CJ272" s="194"/>
      <c r="CK272" s="198" cm="1">
        <f t="array" ref="CK272">IFERROR(MATCH(TRUE,INDEX($B$14:$B$117&gt;=CJ272,0),0),"")</f>
        <v>1</v>
      </c>
      <c r="CL272" s="194">
        <f t="shared" ca="1" si="301"/>
        <v>1.3963799927016407E-2</v>
      </c>
      <c r="CO272" s="194">
        <f t="shared" si="302"/>
        <v>0</v>
      </c>
      <c r="CP272" s="19">
        <f ca="1"/>
        <v>0</v>
      </c>
      <c r="CQ272" s="208">
        <f t="shared" ca="1" si="303"/>
        <v>0</v>
      </c>
      <c r="CR272" s="207"/>
      <c r="CS272" s="194"/>
      <c r="CT272" s="198" cm="1">
        <f t="array" ref="CT272">IFERROR(MATCH(TRUE,INDEX($B$14:$B$117&gt;=CS272,0),0),"")</f>
        <v>1</v>
      </c>
      <c r="CU272" s="194">
        <f t="shared" ca="1" si="304"/>
        <v>1.3963799927016407E-2</v>
      </c>
      <c r="CX272" s="194">
        <f t="shared" si="305"/>
        <v>0</v>
      </c>
      <c r="CY272" s="19" t="e">
        <f ca="1"/>
        <v>#N/A</v>
      </c>
      <c r="CZ272" s="208" t="e">
        <f t="shared" ca="1" si="306"/>
        <v>#N/A</v>
      </c>
      <c r="DA272" s="207"/>
      <c r="DB272" s="194"/>
      <c r="DC272" s="198" cm="1">
        <f t="array" ref="DC272">IFERROR(MATCH(TRUE,INDEX($B$14:$B$117&gt;=DB272,0),0),"")</f>
        <v>1</v>
      </c>
      <c r="DD272" s="194">
        <f t="shared" ca="1" si="307"/>
        <v>1.3963799927016407E-2</v>
      </c>
      <c r="DG272" s="194">
        <f t="shared" si="308"/>
        <v>0</v>
      </c>
      <c r="DH272" s="19" t="e">
        <f ca="1"/>
        <v>#N/A</v>
      </c>
      <c r="DI272" s="208" t="e">
        <f t="shared" ca="1" si="309"/>
        <v>#N/A</v>
      </c>
      <c r="DJ272" s="207"/>
      <c r="DK272" s="194"/>
      <c r="DL272" s="198" cm="1">
        <f t="array" ref="DL272">IFERROR(MATCH(TRUE,INDEX($B$14:$B$117&gt;=DK272,0),0),"")</f>
        <v>1</v>
      </c>
      <c r="DM272" s="194">
        <f t="shared" ca="1" si="310"/>
        <v>1.3963799927016407E-2</v>
      </c>
      <c r="DP272" s="194">
        <f t="shared" si="311"/>
        <v>0</v>
      </c>
      <c r="DQ272" s="19" t="e">
        <f ca="1"/>
        <v>#N/A</v>
      </c>
      <c r="DR272" s="208" t="e">
        <f t="shared" ca="1" si="312"/>
        <v>#N/A</v>
      </c>
      <c r="DS272" s="207"/>
      <c r="DT272" s="194"/>
      <c r="DU272" s="198" cm="1">
        <f t="array" ref="DU272">IFERROR(MATCH(TRUE,INDEX($B$14:$B$117&gt;=DT272,0),0),"")</f>
        <v>1</v>
      </c>
      <c r="DV272" s="194">
        <f t="shared" ca="1" si="313"/>
        <v>1.3963799927016407E-2</v>
      </c>
      <c r="DY272" s="194">
        <f t="shared" si="314"/>
        <v>0</v>
      </c>
      <c r="DZ272" s="19" t="e">
        <f ca="1"/>
        <v>#N/A</v>
      </c>
      <c r="EA272" s="208" t="e">
        <f t="shared" ca="1" si="315"/>
        <v>#N/A</v>
      </c>
      <c r="EB272" s="207"/>
      <c r="EC272" s="194"/>
      <c r="ED272" s="198" cm="1">
        <f t="array" ref="ED272">IFERROR(MATCH(TRUE,INDEX($B$14:$B$117&gt;=EC272,0),0),"")</f>
        <v>1</v>
      </c>
      <c r="EE272" s="194">
        <f t="shared" ca="1" si="316"/>
        <v>1.3963799927016407E-2</v>
      </c>
      <c r="EH272" s="194">
        <f t="shared" si="317"/>
        <v>0</v>
      </c>
      <c r="EI272" s="19" t="e">
        <f ca="1"/>
        <v>#N/A</v>
      </c>
      <c r="EJ272" s="208" t="e">
        <f t="shared" ca="1" si="318"/>
        <v>#N/A</v>
      </c>
      <c r="EK272" s="207"/>
      <c r="EL272" s="194"/>
      <c r="EM272" s="198" cm="1">
        <f t="array" ref="EM272">IFERROR(MATCH(TRUE,INDEX($B$14:$B$117&gt;=EL272,0),0),"")</f>
        <v>1</v>
      </c>
      <c r="EN272" s="194">
        <f t="shared" ca="1" si="319"/>
        <v>1.3963799927016407E-2</v>
      </c>
      <c r="EQ272" s="194">
        <f t="shared" si="320"/>
        <v>0</v>
      </c>
      <c r="ER272" s="19" t="e">
        <f ca="1"/>
        <v>#N/A</v>
      </c>
      <c r="ES272" s="208" t="e">
        <f t="shared" ca="1" si="321"/>
        <v>#N/A</v>
      </c>
      <c r="ET272" s="207"/>
      <c r="EU272" s="194"/>
      <c r="EV272" s="198" cm="1">
        <f t="array" ref="EV272">IFERROR(MATCH(TRUE,INDEX($B$14:$B$117&gt;=EU272,0),0),"")</f>
        <v>1</v>
      </c>
      <c r="EW272" s="194">
        <f t="shared" ca="1" si="322"/>
        <v>1.3963799927016407E-2</v>
      </c>
      <c r="EZ272" s="194">
        <f t="shared" si="323"/>
        <v>0</v>
      </c>
      <c r="FA272" s="19" t="e">
        <f ca="1"/>
        <v>#N/A</v>
      </c>
      <c r="FB272" s="208" t="e">
        <f t="shared" ca="1" si="324"/>
        <v>#N/A</v>
      </c>
      <c r="FC272" s="207"/>
      <c r="FD272" s="194"/>
      <c r="FE272" s="198" cm="1">
        <f t="array" ref="FE272">IFERROR(MATCH(TRUE,INDEX($B$14:$B$117&gt;=FD272,0),0),"")</f>
        <v>1</v>
      </c>
      <c r="FF272" s="194">
        <f t="shared" ca="1" si="325"/>
        <v>1.3963799927016407E-2</v>
      </c>
      <c r="FI272" s="194">
        <f t="shared" si="326"/>
        <v>0</v>
      </c>
      <c r="FJ272" s="19" t="e">
        <f ca="1"/>
        <v>#N/A</v>
      </c>
      <c r="FK272" s="208" t="e">
        <f t="shared" ca="1" si="327"/>
        <v>#N/A</v>
      </c>
      <c r="FL272" s="207"/>
      <c r="FM272" s="194"/>
      <c r="FN272" s="198" cm="1">
        <f t="array" ref="FN272">IFERROR(MATCH(TRUE,INDEX($B$14:$B$117&gt;=FM272,0),0),"")</f>
        <v>1</v>
      </c>
      <c r="FO272" s="194">
        <f t="shared" ca="1" si="328"/>
        <v>1.3963799927016407E-2</v>
      </c>
      <c r="FR272" s="194">
        <f t="shared" si="329"/>
        <v>0</v>
      </c>
      <c r="FS272" s="19" t="e">
        <f ca="1"/>
        <v>#N/A</v>
      </c>
      <c r="FT272" s="208" t="e">
        <f t="shared" ca="1" si="330"/>
        <v>#N/A</v>
      </c>
      <c r="FU272" s="207"/>
      <c r="FV272" s="194"/>
      <c r="FW272" s="198" cm="1">
        <f t="array" ref="FW272">IFERROR(MATCH(TRUE,INDEX($B$14:$B$117&gt;=FV272,0),0),"")</f>
        <v>1</v>
      </c>
      <c r="FX272" s="194">
        <f t="shared" ca="1" si="331"/>
        <v>1.3963799927016407E-2</v>
      </c>
      <c r="GA272" s="194">
        <f t="shared" si="332"/>
        <v>0</v>
      </c>
      <c r="GB272" s="19" t="e">
        <f ca="1"/>
        <v>#N/A</v>
      </c>
      <c r="GC272" s="208" t="e">
        <f t="shared" ca="1" si="333"/>
        <v>#N/A</v>
      </c>
    </row>
    <row r="273" spans="6:185" x14ac:dyDescent="0.2">
      <c r="F273" s="207"/>
      <c r="G273" s="194"/>
      <c r="H273" s="198" cm="1">
        <f t="array" ref="H273">IFERROR(MATCH(TRUE,INDEX($B$14:$B$117&gt;=G273,0),0),"")</f>
        <v>1</v>
      </c>
      <c r="I273" s="194">
        <f t="shared" ca="1" si="278"/>
        <v>1.3963799927016407E-2</v>
      </c>
      <c r="L273" s="194">
        <f t="shared" si="334"/>
        <v>0</v>
      </c>
      <c r="M273" s="19">
        <f ca="1"/>
        <v>0</v>
      </c>
      <c r="N273" s="208">
        <f t="shared" ca="1" si="335"/>
        <v>0</v>
      </c>
      <c r="O273" s="207"/>
      <c r="P273" s="194"/>
      <c r="Q273" s="198" cm="1">
        <f t="array" ref="Q273">IFERROR(MATCH(TRUE,INDEX($B$14:$B$117&gt;=P273,0),0),"")</f>
        <v>1</v>
      </c>
      <c r="R273" s="194">
        <f t="shared" ca="1" si="279"/>
        <v>1.3963799927016407E-2</v>
      </c>
      <c r="U273" s="194">
        <f t="shared" si="336"/>
        <v>0</v>
      </c>
      <c r="V273" s="19">
        <f ca="1"/>
        <v>0</v>
      </c>
      <c r="W273" s="208">
        <f t="shared" ca="1" si="337"/>
        <v>0</v>
      </c>
      <c r="X273" s="207"/>
      <c r="Y273" s="194"/>
      <c r="Z273" s="198" cm="1">
        <f t="array" ref="Z273">IFERROR(MATCH(TRUE,INDEX($B$14:$B$117&gt;=Y273,0),0),"")</f>
        <v>1</v>
      </c>
      <c r="AA273" s="194">
        <f t="shared" ca="1" si="280"/>
        <v>1.3963799927016407E-2</v>
      </c>
      <c r="AD273" s="194">
        <f t="shared" si="281"/>
        <v>0</v>
      </c>
      <c r="AE273" s="19">
        <f ca="1"/>
        <v>0</v>
      </c>
      <c r="AF273" s="208">
        <f t="shared" ca="1" si="282"/>
        <v>0</v>
      </c>
      <c r="AG273" s="207"/>
      <c r="AH273" s="194"/>
      <c r="AI273" s="198" cm="1">
        <f t="array" ref="AI273">IFERROR(MATCH(TRUE,INDEX($B$14:$B$117&gt;=AH273,0),0),"")</f>
        <v>1</v>
      </c>
      <c r="AJ273" s="194">
        <f t="shared" ca="1" si="283"/>
        <v>1.3963799927016407E-2</v>
      </c>
      <c r="AM273" s="194">
        <f t="shared" si="284"/>
        <v>0</v>
      </c>
      <c r="AN273" s="19">
        <f ca="1"/>
        <v>0</v>
      </c>
      <c r="AO273" s="208">
        <f t="shared" ca="1" si="285"/>
        <v>0</v>
      </c>
      <c r="AP273" s="207"/>
      <c r="AQ273" s="194"/>
      <c r="AR273" s="198" cm="1">
        <f t="array" ref="AR273">IFERROR(MATCH(TRUE,INDEX($B$14:$B$117&gt;=AQ273,0),0),"")</f>
        <v>1</v>
      </c>
      <c r="AS273" s="194">
        <f t="shared" ca="1" si="286"/>
        <v>1.3963799927016407E-2</v>
      </c>
      <c r="AV273" s="194">
        <f t="shared" si="287"/>
        <v>0</v>
      </c>
      <c r="AW273" s="19">
        <f ca="1"/>
        <v>0</v>
      </c>
      <c r="AX273" s="208">
        <f t="shared" ca="1" si="288"/>
        <v>0</v>
      </c>
      <c r="AY273" s="207"/>
      <c r="AZ273" s="194"/>
      <c r="BA273" s="198" cm="1">
        <f t="array" ref="BA273">IFERROR(MATCH(TRUE,INDEX($B$14:$B$117&gt;=AZ273,0),0),"")</f>
        <v>1</v>
      </c>
      <c r="BB273" s="194">
        <f t="shared" ca="1" si="289"/>
        <v>1.3963799927016407E-2</v>
      </c>
      <c r="BE273" s="194">
        <f t="shared" si="290"/>
        <v>0</v>
      </c>
      <c r="BF273" s="19">
        <f ca="1"/>
        <v>0</v>
      </c>
      <c r="BG273" s="208">
        <f t="shared" ca="1" si="291"/>
        <v>0</v>
      </c>
      <c r="BH273" s="207"/>
      <c r="BI273" s="194"/>
      <c r="BJ273" s="198" cm="1">
        <f t="array" ref="BJ273">IFERROR(MATCH(TRUE,INDEX($B$14:$B$117&gt;=BI273,0),0),"")</f>
        <v>1</v>
      </c>
      <c r="BK273" s="194">
        <f t="shared" ca="1" si="292"/>
        <v>1.3963799927016407E-2</v>
      </c>
      <c r="BN273" s="194">
        <f t="shared" si="293"/>
        <v>0</v>
      </c>
      <c r="BO273" s="19">
        <f ca="1"/>
        <v>0</v>
      </c>
      <c r="BP273" s="208">
        <f t="shared" ca="1" si="294"/>
        <v>0</v>
      </c>
      <c r="BQ273" s="207"/>
      <c r="BR273" s="194"/>
      <c r="BS273" s="198" cm="1">
        <f t="array" ref="BS273">IFERROR(MATCH(TRUE,INDEX($B$14:$B$117&gt;=BR273,0),0),"")</f>
        <v>1</v>
      </c>
      <c r="BT273" s="194">
        <f t="shared" ca="1" si="295"/>
        <v>1.3963799927016407E-2</v>
      </c>
      <c r="BW273" s="194">
        <f t="shared" si="296"/>
        <v>0</v>
      </c>
      <c r="BX273" s="19">
        <f ca="1"/>
        <v>0</v>
      </c>
      <c r="BY273" s="208">
        <f t="shared" ca="1" si="297"/>
        <v>0</v>
      </c>
      <c r="BZ273" s="207"/>
      <c r="CA273" s="194"/>
      <c r="CB273" s="198" cm="1">
        <f t="array" ref="CB273">IFERROR(MATCH(TRUE,INDEX($B$14:$B$117&gt;=CA273,0),0),"")</f>
        <v>1</v>
      </c>
      <c r="CC273" s="194">
        <f t="shared" ca="1" si="298"/>
        <v>1.3963799927016407E-2</v>
      </c>
      <c r="CF273" s="194">
        <f t="shared" si="299"/>
        <v>0</v>
      </c>
      <c r="CG273" s="19">
        <f ca="1"/>
        <v>0</v>
      </c>
      <c r="CH273" s="208">
        <f t="shared" ca="1" si="300"/>
        <v>0</v>
      </c>
      <c r="CI273" s="207"/>
      <c r="CJ273" s="194"/>
      <c r="CK273" s="198" cm="1">
        <f t="array" ref="CK273">IFERROR(MATCH(TRUE,INDEX($B$14:$B$117&gt;=CJ273,0),0),"")</f>
        <v>1</v>
      </c>
      <c r="CL273" s="194">
        <f t="shared" ca="1" si="301"/>
        <v>1.3963799927016407E-2</v>
      </c>
      <c r="CO273" s="194">
        <f t="shared" si="302"/>
        <v>0</v>
      </c>
      <c r="CP273" s="19">
        <f ca="1"/>
        <v>0</v>
      </c>
      <c r="CQ273" s="208">
        <f t="shared" ca="1" si="303"/>
        <v>0</v>
      </c>
      <c r="CR273" s="207"/>
      <c r="CS273" s="194"/>
      <c r="CT273" s="198" cm="1">
        <f t="array" ref="CT273">IFERROR(MATCH(TRUE,INDEX($B$14:$B$117&gt;=CS273,0),0),"")</f>
        <v>1</v>
      </c>
      <c r="CU273" s="194">
        <f t="shared" ca="1" si="304"/>
        <v>1.3963799927016407E-2</v>
      </c>
      <c r="CX273" s="194">
        <f t="shared" si="305"/>
        <v>0</v>
      </c>
      <c r="CY273" s="19" t="e">
        <f ca="1"/>
        <v>#N/A</v>
      </c>
      <c r="CZ273" s="208" t="e">
        <f t="shared" ca="1" si="306"/>
        <v>#N/A</v>
      </c>
      <c r="DA273" s="207"/>
      <c r="DB273" s="194"/>
      <c r="DC273" s="198" cm="1">
        <f t="array" ref="DC273">IFERROR(MATCH(TRUE,INDEX($B$14:$B$117&gt;=DB273,0),0),"")</f>
        <v>1</v>
      </c>
      <c r="DD273" s="194">
        <f t="shared" ca="1" si="307"/>
        <v>1.3963799927016407E-2</v>
      </c>
      <c r="DG273" s="194">
        <f t="shared" si="308"/>
        <v>0</v>
      </c>
      <c r="DH273" s="19" t="e">
        <f ca="1"/>
        <v>#N/A</v>
      </c>
      <c r="DI273" s="208" t="e">
        <f t="shared" ca="1" si="309"/>
        <v>#N/A</v>
      </c>
      <c r="DJ273" s="207"/>
      <c r="DK273" s="194"/>
      <c r="DL273" s="198" cm="1">
        <f t="array" ref="DL273">IFERROR(MATCH(TRUE,INDEX($B$14:$B$117&gt;=DK273,0),0),"")</f>
        <v>1</v>
      </c>
      <c r="DM273" s="194">
        <f t="shared" ca="1" si="310"/>
        <v>1.3963799927016407E-2</v>
      </c>
      <c r="DP273" s="194">
        <f t="shared" si="311"/>
        <v>0</v>
      </c>
      <c r="DQ273" s="19" t="e">
        <f ca="1"/>
        <v>#N/A</v>
      </c>
      <c r="DR273" s="208" t="e">
        <f t="shared" ca="1" si="312"/>
        <v>#N/A</v>
      </c>
      <c r="DS273" s="207"/>
      <c r="DT273" s="194"/>
      <c r="DU273" s="198" cm="1">
        <f t="array" ref="DU273">IFERROR(MATCH(TRUE,INDEX($B$14:$B$117&gt;=DT273,0),0),"")</f>
        <v>1</v>
      </c>
      <c r="DV273" s="194">
        <f t="shared" ca="1" si="313"/>
        <v>1.3963799927016407E-2</v>
      </c>
      <c r="DY273" s="194">
        <f t="shared" si="314"/>
        <v>0</v>
      </c>
      <c r="DZ273" s="19" t="e">
        <f ca="1"/>
        <v>#N/A</v>
      </c>
      <c r="EA273" s="208" t="e">
        <f t="shared" ca="1" si="315"/>
        <v>#N/A</v>
      </c>
      <c r="EB273" s="207"/>
      <c r="EC273" s="194"/>
      <c r="ED273" s="198" cm="1">
        <f t="array" ref="ED273">IFERROR(MATCH(TRUE,INDEX($B$14:$B$117&gt;=EC273,0),0),"")</f>
        <v>1</v>
      </c>
      <c r="EE273" s="194">
        <f t="shared" ca="1" si="316"/>
        <v>1.3963799927016407E-2</v>
      </c>
      <c r="EH273" s="194">
        <f t="shared" si="317"/>
        <v>0</v>
      </c>
      <c r="EI273" s="19" t="e">
        <f ca="1"/>
        <v>#N/A</v>
      </c>
      <c r="EJ273" s="208" t="e">
        <f t="shared" ca="1" si="318"/>
        <v>#N/A</v>
      </c>
      <c r="EK273" s="207"/>
      <c r="EL273" s="194"/>
      <c r="EM273" s="198" cm="1">
        <f t="array" ref="EM273">IFERROR(MATCH(TRUE,INDEX($B$14:$B$117&gt;=EL273,0),0),"")</f>
        <v>1</v>
      </c>
      <c r="EN273" s="194">
        <f t="shared" ca="1" si="319"/>
        <v>1.3963799927016407E-2</v>
      </c>
      <c r="EQ273" s="194">
        <f t="shared" si="320"/>
        <v>0</v>
      </c>
      <c r="ER273" s="19" t="e">
        <f ca="1"/>
        <v>#N/A</v>
      </c>
      <c r="ES273" s="208" t="e">
        <f t="shared" ca="1" si="321"/>
        <v>#N/A</v>
      </c>
      <c r="ET273" s="207"/>
      <c r="EU273" s="194"/>
      <c r="EV273" s="198" cm="1">
        <f t="array" ref="EV273">IFERROR(MATCH(TRUE,INDEX($B$14:$B$117&gt;=EU273,0),0),"")</f>
        <v>1</v>
      </c>
      <c r="EW273" s="194">
        <f t="shared" ca="1" si="322"/>
        <v>1.3963799927016407E-2</v>
      </c>
      <c r="EZ273" s="194">
        <f t="shared" si="323"/>
        <v>0</v>
      </c>
      <c r="FA273" s="19" t="e">
        <f ca="1"/>
        <v>#N/A</v>
      </c>
      <c r="FB273" s="208" t="e">
        <f t="shared" ca="1" si="324"/>
        <v>#N/A</v>
      </c>
      <c r="FC273" s="207"/>
      <c r="FD273" s="194"/>
      <c r="FE273" s="198" cm="1">
        <f t="array" ref="FE273">IFERROR(MATCH(TRUE,INDEX($B$14:$B$117&gt;=FD273,0),0),"")</f>
        <v>1</v>
      </c>
      <c r="FF273" s="194">
        <f t="shared" ca="1" si="325"/>
        <v>1.3963799927016407E-2</v>
      </c>
      <c r="FI273" s="194">
        <f t="shared" si="326"/>
        <v>0</v>
      </c>
      <c r="FJ273" s="19" t="e">
        <f ca="1"/>
        <v>#N/A</v>
      </c>
      <c r="FK273" s="208" t="e">
        <f t="shared" ca="1" si="327"/>
        <v>#N/A</v>
      </c>
      <c r="FL273" s="207"/>
      <c r="FM273" s="194"/>
      <c r="FN273" s="198" cm="1">
        <f t="array" ref="FN273">IFERROR(MATCH(TRUE,INDEX($B$14:$B$117&gt;=FM273,0),0),"")</f>
        <v>1</v>
      </c>
      <c r="FO273" s="194">
        <f t="shared" ca="1" si="328"/>
        <v>1.3963799927016407E-2</v>
      </c>
      <c r="FR273" s="194">
        <f t="shared" si="329"/>
        <v>0</v>
      </c>
      <c r="FS273" s="19" t="e">
        <f ca="1"/>
        <v>#N/A</v>
      </c>
      <c r="FT273" s="208" t="e">
        <f t="shared" ca="1" si="330"/>
        <v>#N/A</v>
      </c>
      <c r="FU273" s="207"/>
      <c r="FV273" s="194"/>
      <c r="FW273" s="198" cm="1">
        <f t="array" ref="FW273">IFERROR(MATCH(TRUE,INDEX($B$14:$B$117&gt;=FV273,0),0),"")</f>
        <v>1</v>
      </c>
      <c r="FX273" s="194">
        <f t="shared" ca="1" si="331"/>
        <v>1.3963799927016407E-2</v>
      </c>
      <c r="GA273" s="194">
        <f t="shared" si="332"/>
        <v>0</v>
      </c>
      <c r="GB273" s="19" t="e">
        <f ca="1"/>
        <v>#N/A</v>
      </c>
      <c r="GC273" s="208" t="e">
        <f t="shared" ca="1" si="333"/>
        <v>#N/A</v>
      </c>
    </row>
    <row r="274" spans="6:185" x14ac:dyDescent="0.2">
      <c r="F274" s="207"/>
      <c r="G274" s="194"/>
      <c r="H274" s="198" cm="1">
        <f t="array" ref="H274">IFERROR(MATCH(TRUE,INDEX($B$14:$B$117&gt;=G274,0),0),"")</f>
        <v>1</v>
      </c>
      <c r="I274" s="194">
        <f t="shared" ca="1" si="278"/>
        <v>1.3963799927016407E-2</v>
      </c>
      <c r="L274" s="194">
        <f t="shared" si="334"/>
        <v>0</v>
      </c>
      <c r="M274" s="19">
        <f ca="1"/>
        <v>0</v>
      </c>
      <c r="N274" s="208">
        <f t="shared" ca="1" si="335"/>
        <v>0</v>
      </c>
      <c r="O274" s="207"/>
      <c r="P274" s="194"/>
      <c r="Q274" s="198" cm="1">
        <f t="array" ref="Q274">IFERROR(MATCH(TRUE,INDEX($B$14:$B$117&gt;=P274,0),0),"")</f>
        <v>1</v>
      </c>
      <c r="R274" s="194">
        <f t="shared" ca="1" si="279"/>
        <v>1.3963799927016407E-2</v>
      </c>
      <c r="U274" s="194">
        <f t="shared" si="336"/>
        <v>0</v>
      </c>
      <c r="V274" s="19">
        <f ca="1"/>
        <v>0</v>
      </c>
      <c r="W274" s="208">
        <f t="shared" ca="1" si="337"/>
        <v>0</v>
      </c>
      <c r="X274" s="207"/>
      <c r="Y274" s="194"/>
      <c r="Z274" s="198" cm="1">
        <f t="array" ref="Z274">IFERROR(MATCH(TRUE,INDEX($B$14:$B$117&gt;=Y274,0),0),"")</f>
        <v>1</v>
      </c>
      <c r="AA274" s="194">
        <f t="shared" ca="1" si="280"/>
        <v>1.3963799927016407E-2</v>
      </c>
      <c r="AD274" s="194">
        <f t="shared" si="281"/>
        <v>0</v>
      </c>
      <c r="AE274" s="19">
        <f ca="1"/>
        <v>0</v>
      </c>
      <c r="AF274" s="208">
        <f t="shared" ca="1" si="282"/>
        <v>0</v>
      </c>
      <c r="AG274" s="207"/>
      <c r="AH274" s="194"/>
      <c r="AI274" s="198" cm="1">
        <f t="array" ref="AI274">IFERROR(MATCH(TRUE,INDEX($B$14:$B$117&gt;=AH274,0),0),"")</f>
        <v>1</v>
      </c>
      <c r="AJ274" s="194">
        <f t="shared" ca="1" si="283"/>
        <v>1.3963799927016407E-2</v>
      </c>
      <c r="AM274" s="194">
        <f t="shared" si="284"/>
        <v>0</v>
      </c>
      <c r="AN274" s="19">
        <f ca="1"/>
        <v>0</v>
      </c>
      <c r="AO274" s="208">
        <f t="shared" ca="1" si="285"/>
        <v>0</v>
      </c>
      <c r="AP274" s="207"/>
      <c r="AQ274" s="194"/>
      <c r="AR274" s="198" cm="1">
        <f t="array" ref="AR274">IFERROR(MATCH(TRUE,INDEX($B$14:$B$117&gt;=AQ274,0),0),"")</f>
        <v>1</v>
      </c>
      <c r="AS274" s="194">
        <f t="shared" ca="1" si="286"/>
        <v>1.3963799927016407E-2</v>
      </c>
      <c r="AV274" s="194">
        <f t="shared" si="287"/>
        <v>0</v>
      </c>
      <c r="AW274" s="19">
        <f ca="1"/>
        <v>0</v>
      </c>
      <c r="AX274" s="208">
        <f t="shared" ca="1" si="288"/>
        <v>0</v>
      </c>
      <c r="AY274" s="207"/>
      <c r="AZ274" s="194"/>
      <c r="BA274" s="198" cm="1">
        <f t="array" ref="BA274">IFERROR(MATCH(TRUE,INDEX($B$14:$B$117&gt;=AZ274,0),0),"")</f>
        <v>1</v>
      </c>
      <c r="BB274" s="194">
        <f t="shared" ca="1" si="289"/>
        <v>1.3963799927016407E-2</v>
      </c>
      <c r="BE274" s="194">
        <f t="shared" si="290"/>
        <v>0</v>
      </c>
      <c r="BF274" s="19">
        <f ca="1"/>
        <v>0</v>
      </c>
      <c r="BG274" s="208">
        <f t="shared" ca="1" si="291"/>
        <v>0</v>
      </c>
      <c r="BH274" s="207"/>
      <c r="BI274" s="194"/>
      <c r="BJ274" s="198" cm="1">
        <f t="array" ref="BJ274">IFERROR(MATCH(TRUE,INDEX($B$14:$B$117&gt;=BI274,0),0),"")</f>
        <v>1</v>
      </c>
      <c r="BK274" s="194">
        <f t="shared" ca="1" si="292"/>
        <v>1.3963799927016407E-2</v>
      </c>
      <c r="BN274" s="194">
        <f t="shared" si="293"/>
        <v>0</v>
      </c>
      <c r="BO274" s="19">
        <f ca="1"/>
        <v>0</v>
      </c>
      <c r="BP274" s="208">
        <f t="shared" ca="1" si="294"/>
        <v>0</v>
      </c>
      <c r="BQ274" s="207"/>
      <c r="BR274" s="194"/>
      <c r="BS274" s="198" cm="1">
        <f t="array" ref="BS274">IFERROR(MATCH(TRUE,INDEX($B$14:$B$117&gt;=BR274,0),0),"")</f>
        <v>1</v>
      </c>
      <c r="BT274" s="194">
        <f t="shared" ca="1" si="295"/>
        <v>1.3963799927016407E-2</v>
      </c>
      <c r="BW274" s="194">
        <f t="shared" si="296"/>
        <v>0</v>
      </c>
      <c r="BX274" s="19">
        <f ca="1"/>
        <v>0</v>
      </c>
      <c r="BY274" s="208">
        <f t="shared" ca="1" si="297"/>
        <v>0</v>
      </c>
      <c r="BZ274" s="207"/>
      <c r="CA274" s="194"/>
      <c r="CB274" s="198" cm="1">
        <f t="array" ref="CB274">IFERROR(MATCH(TRUE,INDEX($B$14:$B$117&gt;=CA274,0),0),"")</f>
        <v>1</v>
      </c>
      <c r="CC274" s="194">
        <f t="shared" ca="1" si="298"/>
        <v>1.3963799927016407E-2</v>
      </c>
      <c r="CF274" s="194">
        <f t="shared" si="299"/>
        <v>0</v>
      </c>
      <c r="CG274" s="19">
        <f ca="1"/>
        <v>0</v>
      </c>
      <c r="CH274" s="208">
        <f t="shared" ca="1" si="300"/>
        <v>0</v>
      </c>
      <c r="CI274" s="207"/>
      <c r="CJ274" s="194"/>
      <c r="CK274" s="198" cm="1">
        <f t="array" ref="CK274">IFERROR(MATCH(TRUE,INDEX($B$14:$B$117&gt;=CJ274,0),0),"")</f>
        <v>1</v>
      </c>
      <c r="CL274" s="194">
        <f t="shared" ca="1" si="301"/>
        <v>1.3963799927016407E-2</v>
      </c>
      <c r="CO274" s="194">
        <f t="shared" si="302"/>
        <v>0</v>
      </c>
      <c r="CP274" s="19">
        <f ca="1"/>
        <v>0</v>
      </c>
      <c r="CQ274" s="208">
        <f t="shared" ca="1" si="303"/>
        <v>0</v>
      </c>
      <c r="CR274" s="207"/>
      <c r="CS274" s="194"/>
      <c r="CT274" s="198" cm="1">
        <f t="array" ref="CT274">IFERROR(MATCH(TRUE,INDEX($B$14:$B$117&gt;=CS274,0),0),"")</f>
        <v>1</v>
      </c>
      <c r="CU274" s="194">
        <f t="shared" ca="1" si="304"/>
        <v>1.3963799927016407E-2</v>
      </c>
      <c r="CX274" s="194">
        <f t="shared" si="305"/>
        <v>0</v>
      </c>
      <c r="CY274" s="19" t="e">
        <f ca="1"/>
        <v>#N/A</v>
      </c>
      <c r="CZ274" s="208" t="e">
        <f t="shared" ca="1" si="306"/>
        <v>#N/A</v>
      </c>
      <c r="DA274" s="207"/>
      <c r="DB274" s="194"/>
      <c r="DC274" s="198" cm="1">
        <f t="array" ref="DC274">IFERROR(MATCH(TRUE,INDEX($B$14:$B$117&gt;=DB274,0),0),"")</f>
        <v>1</v>
      </c>
      <c r="DD274" s="194">
        <f t="shared" ca="1" si="307"/>
        <v>1.3963799927016407E-2</v>
      </c>
      <c r="DG274" s="194">
        <f t="shared" si="308"/>
        <v>0</v>
      </c>
      <c r="DH274" s="19" t="e">
        <f ca="1"/>
        <v>#N/A</v>
      </c>
      <c r="DI274" s="208" t="e">
        <f t="shared" ca="1" si="309"/>
        <v>#N/A</v>
      </c>
      <c r="DJ274" s="207"/>
      <c r="DK274" s="194"/>
      <c r="DL274" s="198" cm="1">
        <f t="array" ref="DL274">IFERROR(MATCH(TRUE,INDEX($B$14:$B$117&gt;=DK274,0),0),"")</f>
        <v>1</v>
      </c>
      <c r="DM274" s="194">
        <f t="shared" ca="1" si="310"/>
        <v>1.3963799927016407E-2</v>
      </c>
      <c r="DP274" s="194">
        <f t="shared" si="311"/>
        <v>0</v>
      </c>
      <c r="DQ274" s="19" t="e">
        <f ca="1"/>
        <v>#N/A</v>
      </c>
      <c r="DR274" s="208" t="e">
        <f t="shared" ca="1" si="312"/>
        <v>#N/A</v>
      </c>
      <c r="DS274" s="207"/>
      <c r="DT274" s="194"/>
      <c r="DU274" s="198" cm="1">
        <f t="array" ref="DU274">IFERROR(MATCH(TRUE,INDEX($B$14:$B$117&gt;=DT274,0),0),"")</f>
        <v>1</v>
      </c>
      <c r="DV274" s="194">
        <f t="shared" ca="1" si="313"/>
        <v>1.3963799927016407E-2</v>
      </c>
      <c r="DY274" s="194">
        <f t="shared" si="314"/>
        <v>0</v>
      </c>
      <c r="DZ274" s="19" t="e">
        <f ca="1"/>
        <v>#N/A</v>
      </c>
      <c r="EA274" s="208" t="e">
        <f t="shared" ca="1" si="315"/>
        <v>#N/A</v>
      </c>
      <c r="EB274" s="207"/>
      <c r="EC274" s="194"/>
      <c r="ED274" s="198" cm="1">
        <f t="array" ref="ED274">IFERROR(MATCH(TRUE,INDEX($B$14:$B$117&gt;=EC274,0),0),"")</f>
        <v>1</v>
      </c>
      <c r="EE274" s="194">
        <f t="shared" ca="1" si="316"/>
        <v>1.3963799927016407E-2</v>
      </c>
      <c r="EH274" s="194">
        <f t="shared" si="317"/>
        <v>0</v>
      </c>
      <c r="EI274" s="19" t="e">
        <f ca="1"/>
        <v>#N/A</v>
      </c>
      <c r="EJ274" s="208" t="e">
        <f t="shared" ca="1" si="318"/>
        <v>#N/A</v>
      </c>
      <c r="EK274" s="207"/>
      <c r="EL274" s="194"/>
      <c r="EM274" s="198" cm="1">
        <f t="array" ref="EM274">IFERROR(MATCH(TRUE,INDEX($B$14:$B$117&gt;=EL274,0),0),"")</f>
        <v>1</v>
      </c>
      <c r="EN274" s="194">
        <f t="shared" ca="1" si="319"/>
        <v>1.3963799927016407E-2</v>
      </c>
      <c r="EQ274" s="194">
        <f t="shared" si="320"/>
        <v>0</v>
      </c>
      <c r="ER274" s="19" t="e">
        <f ca="1"/>
        <v>#N/A</v>
      </c>
      <c r="ES274" s="208" t="e">
        <f t="shared" ca="1" si="321"/>
        <v>#N/A</v>
      </c>
      <c r="ET274" s="207"/>
      <c r="EU274" s="194"/>
      <c r="EV274" s="198" cm="1">
        <f t="array" ref="EV274">IFERROR(MATCH(TRUE,INDEX($B$14:$B$117&gt;=EU274,0),0),"")</f>
        <v>1</v>
      </c>
      <c r="EW274" s="194">
        <f t="shared" ca="1" si="322"/>
        <v>1.3963799927016407E-2</v>
      </c>
      <c r="EZ274" s="194">
        <f t="shared" si="323"/>
        <v>0</v>
      </c>
      <c r="FA274" s="19" t="e">
        <f ca="1"/>
        <v>#N/A</v>
      </c>
      <c r="FB274" s="208" t="e">
        <f t="shared" ca="1" si="324"/>
        <v>#N/A</v>
      </c>
      <c r="FC274" s="207"/>
      <c r="FD274" s="194"/>
      <c r="FE274" s="198" cm="1">
        <f t="array" ref="FE274">IFERROR(MATCH(TRUE,INDEX($B$14:$B$117&gt;=FD274,0),0),"")</f>
        <v>1</v>
      </c>
      <c r="FF274" s="194">
        <f t="shared" ca="1" si="325"/>
        <v>1.3963799927016407E-2</v>
      </c>
      <c r="FI274" s="194">
        <f t="shared" si="326"/>
        <v>0</v>
      </c>
      <c r="FJ274" s="19" t="e">
        <f ca="1"/>
        <v>#N/A</v>
      </c>
      <c r="FK274" s="208" t="e">
        <f t="shared" ca="1" si="327"/>
        <v>#N/A</v>
      </c>
      <c r="FL274" s="207"/>
      <c r="FM274" s="194"/>
      <c r="FN274" s="198" cm="1">
        <f t="array" ref="FN274">IFERROR(MATCH(TRUE,INDEX($B$14:$B$117&gt;=FM274,0),0),"")</f>
        <v>1</v>
      </c>
      <c r="FO274" s="194">
        <f t="shared" ca="1" si="328"/>
        <v>1.3963799927016407E-2</v>
      </c>
      <c r="FR274" s="194">
        <f t="shared" si="329"/>
        <v>0</v>
      </c>
      <c r="FS274" s="19" t="e">
        <f ca="1"/>
        <v>#N/A</v>
      </c>
      <c r="FT274" s="208" t="e">
        <f t="shared" ca="1" si="330"/>
        <v>#N/A</v>
      </c>
      <c r="FU274" s="207"/>
      <c r="FV274" s="194"/>
      <c r="FW274" s="198" cm="1">
        <f t="array" ref="FW274">IFERROR(MATCH(TRUE,INDEX($B$14:$B$117&gt;=FV274,0),0),"")</f>
        <v>1</v>
      </c>
      <c r="FX274" s="194">
        <f t="shared" ca="1" si="331"/>
        <v>1.3963799927016407E-2</v>
      </c>
      <c r="GA274" s="194">
        <f t="shared" si="332"/>
        <v>0</v>
      </c>
      <c r="GB274" s="19" t="e">
        <f ca="1"/>
        <v>#N/A</v>
      </c>
      <c r="GC274" s="208" t="e">
        <f t="shared" ca="1" si="333"/>
        <v>#N/A</v>
      </c>
    </row>
    <row r="275" spans="6:185" x14ac:dyDescent="0.2">
      <c r="F275" s="207"/>
      <c r="G275" s="194"/>
      <c r="H275" s="198" cm="1">
        <f t="array" ref="H275">IFERROR(MATCH(TRUE,INDEX($B$14:$B$117&gt;=G275,0),0),"")</f>
        <v>1</v>
      </c>
      <c r="I275" s="194">
        <f t="shared" ca="1" si="278"/>
        <v>1.3963799927016407E-2</v>
      </c>
      <c r="L275" s="194">
        <f t="shared" si="334"/>
        <v>0</v>
      </c>
      <c r="M275" s="19">
        <f ca="1"/>
        <v>0</v>
      </c>
      <c r="N275" s="208">
        <f t="shared" ca="1" si="335"/>
        <v>0</v>
      </c>
      <c r="O275" s="207"/>
      <c r="P275" s="194"/>
      <c r="Q275" s="198" cm="1">
        <f t="array" ref="Q275">IFERROR(MATCH(TRUE,INDEX($B$14:$B$117&gt;=P275,0),0),"")</f>
        <v>1</v>
      </c>
      <c r="R275" s="194">
        <f t="shared" ca="1" si="279"/>
        <v>1.3963799927016407E-2</v>
      </c>
      <c r="U275" s="194">
        <f t="shared" si="336"/>
        <v>0</v>
      </c>
      <c r="V275" s="19">
        <f ca="1"/>
        <v>0</v>
      </c>
      <c r="W275" s="208">
        <f t="shared" ca="1" si="337"/>
        <v>0</v>
      </c>
      <c r="X275" s="207"/>
      <c r="Y275" s="194"/>
      <c r="Z275" s="198" cm="1">
        <f t="array" ref="Z275">IFERROR(MATCH(TRUE,INDEX($B$14:$B$117&gt;=Y275,0),0),"")</f>
        <v>1</v>
      </c>
      <c r="AA275" s="194">
        <f t="shared" ca="1" si="280"/>
        <v>1.3963799927016407E-2</v>
      </c>
      <c r="AD275" s="194">
        <f t="shared" si="281"/>
        <v>0</v>
      </c>
      <c r="AE275" s="19">
        <f ca="1"/>
        <v>0</v>
      </c>
      <c r="AF275" s="208">
        <f t="shared" ca="1" si="282"/>
        <v>0</v>
      </c>
      <c r="AG275" s="207"/>
      <c r="AH275" s="194"/>
      <c r="AI275" s="198" cm="1">
        <f t="array" ref="AI275">IFERROR(MATCH(TRUE,INDEX($B$14:$B$117&gt;=AH275,0),0),"")</f>
        <v>1</v>
      </c>
      <c r="AJ275" s="194">
        <f t="shared" ca="1" si="283"/>
        <v>1.3963799927016407E-2</v>
      </c>
      <c r="AM275" s="194">
        <f t="shared" si="284"/>
        <v>0</v>
      </c>
      <c r="AN275" s="19">
        <f ca="1"/>
        <v>0</v>
      </c>
      <c r="AO275" s="208">
        <f t="shared" ca="1" si="285"/>
        <v>0</v>
      </c>
      <c r="AP275" s="207"/>
      <c r="AQ275" s="194"/>
      <c r="AR275" s="198" cm="1">
        <f t="array" ref="AR275">IFERROR(MATCH(TRUE,INDEX($B$14:$B$117&gt;=AQ275,0),0),"")</f>
        <v>1</v>
      </c>
      <c r="AS275" s="194">
        <f t="shared" ca="1" si="286"/>
        <v>1.3963799927016407E-2</v>
      </c>
      <c r="AV275" s="194">
        <f t="shared" si="287"/>
        <v>0</v>
      </c>
      <c r="AW275" s="19">
        <f ca="1"/>
        <v>0</v>
      </c>
      <c r="AX275" s="208">
        <f t="shared" ca="1" si="288"/>
        <v>0</v>
      </c>
      <c r="AY275" s="207"/>
      <c r="AZ275" s="194"/>
      <c r="BA275" s="198" cm="1">
        <f t="array" ref="BA275">IFERROR(MATCH(TRUE,INDEX($B$14:$B$117&gt;=AZ275,0),0),"")</f>
        <v>1</v>
      </c>
      <c r="BB275" s="194">
        <f t="shared" ca="1" si="289"/>
        <v>1.3963799927016407E-2</v>
      </c>
      <c r="BE275" s="194">
        <f t="shared" si="290"/>
        <v>0</v>
      </c>
      <c r="BF275" s="19">
        <f ca="1"/>
        <v>0</v>
      </c>
      <c r="BG275" s="208">
        <f t="shared" ca="1" si="291"/>
        <v>0</v>
      </c>
      <c r="BH275" s="207"/>
      <c r="BI275" s="194"/>
      <c r="BJ275" s="198" cm="1">
        <f t="array" ref="BJ275">IFERROR(MATCH(TRUE,INDEX($B$14:$B$117&gt;=BI275,0),0),"")</f>
        <v>1</v>
      </c>
      <c r="BK275" s="194">
        <f t="shared" ca="1" si="292"/>
        <v>1.3963799927016407E-2</v>
      </c>
      <c r="BN275" s="194">
        <f t="shared" si="293"/>
        <v>0</v>
      </c>
      <c r="BO275" s="19">
        <f ca="1"/>
        <v>0</v>
      </c>
      <c r="BP275" s="208">
        <f t="shared" ca="1" si="294"/>
        <v>0</v>
      </c>
      <c r="BQ275" s="207"/>
      <c r="BR275" s="194"/>
      <c r="BS275" s="198" cm="1">
        <f t="array" ref="BS275">IFERROR(MATCH(TRUE,INDEX($B$14:$B$117&gt;=BR275,0),0),"")</f>
        <v>1</v>
      </c>
      <c r="BT275" s="194">
        <f t="shared" ca="1" si="295"/>
        <v>1.3963799927016407E-2</v>
      </c>
      <c r="BW275" s="194">
        <f t="shared" si="296"/>
        <v>0</v>
      </c>
      <c r="BX275" s="19">
        <f ca="1"/>
        <v>0</v>
      </c>
      <c r="BY275" s="208">
        <f t="shared" ca="1" si="297"/>
        <v>0</v>
      </c>
      <c r="BZ275" s="207"/>
      <c r="CA275" s="194"/>
      <c r="CB275" s="198" cm="1">
        <f t="array" ref="CB275">IFERROR(MATCH(TRUE,INDEX($B$14:$B$117&gt;=CA275,0),0),"")</f>
        <v>1</v>
      </c>
      <c r="CC275" s="194">
        <f t="shared" ca="1" si="298"/>
        <v>1.3963799927016407E-2</v>
      </c>
      <c r="CF275" s="194">
        <f t="shared" si="299"/>
        <v>0</v>
      </c>
      <c r="CG275" s="19">
        <f ca="1"/>
        <v>0</v>
      </c>
      <c r="CH275" s="208">
        <f t="shared" ca="1" si="300"/>
        <v>0</v>
      </c>
      <c r="CI275" s="207"/>
      <c r="CJ275" s="194"/>
      <c r="CK275" s="198" cm="1">
        <f t="array" ref="CK275">IFERROR(MATCH(TRUE,INDEX($B$14:$B$117&gt;=CJ275,0),0),"")</f>
        <v>1</v>
      </c>
      <c r="CL275" s="194">
        <f t="shared" ca="1" si="301"/>
        <v>1.3963799927016407E-2</v>
      </c>
      <c r="CO275" s="194">
        <f t="shared" si="302"/>
        <v>0</v>
      </c>
      <c r="CP275" s="19">
        <f ca="1"/>
        <v>0</v>
      </c>
      <c r="CQ275" s="208">
        <f t="shared" ca="1" si="303"/>
        <v>0</v>
      </c>
      <c r="CR275" s="207"/>
      <c r="CS275" s="194"/>
      <c r="CT275" s="198" cm="1">
        <f t="array" ref="CT275">IFERROR(MATCH(TRUE,INDEX($B$14:$B$117&gt;=CS275,0),0),"")</f>
        <v>1</v>
      </c>
      <c r="CU275" s="194">
        <f t="shared" ca="1" si="304"/>
        <v>1.3963799927016407E-2</v>
      </c>
      <c r="CX275" s="194">
        <f t="shared" si="305"/>
        <v>0</v>
      </c>
      <c r="CY275" s="19" t="e">
        <f ca="1"/>
        <v>#N/A</v>
      </c>
      <c r="CZ275" s="208" t="e">
        <f t="shared" ca="1" si="306"/>
        <v>#N/A</v>
      </c>
      <c r="DA275" s="207"/>
      <c r="DB275" s="194"/>
      <c r="DC275" s="198" cm="1">
        <f t="array" ref="DC275">IFERROR(MATCH(TRUE,INDEX($B$14:$B$117&gt;=DB275,0),0),"")</f>
        <v>1</v>
      </c>
      <c r="DD275" s="194">
        <f t="shared" ca="1" si="307"/>
        <v>1.3963799927016407E-2</v>
      </c>
      <c r="DG275" s="194">
        <f t="shared" si="308"/>
        <v>0</v>
      </c>
      <c r="DH275" s="19" t="e">
        <f ca="1"/>
        <v>#N/A</v>
      </c>
      <c r="DI275" s="208" t="e">
        <f t="shared" ca="1" si="309"/>
        <v>#N/A</v>
      </c>
      <c r="DJ275" s="207"/>
      <c r="DK275" s="194"/>
      <c r="DL275" s="198" cm="1">
        <f t="array" ref="DL275">IFERROR(MATCH(TRUE,INDEX($B$14:$B$117&gt;=DK275,0),0),"")</f>
        <v>1</v>
      </c>
      <c r="DM275" s="194">
        <f t="shared" ca="1" si="310"/>
        <v>1.3963799927016407E-2</v>
      </c>
      <c r="DP275" s="194">
        <f t="shared" si="311"/>
        <v>0</v>
      </c>
      <c r="DQ275" s="19" t="e">
        <f ca="1"/>
        <v>#N/A</v>
      </c>
      <c r="DR275" s="208" t="e">
        <f t="shared" ca="1" si="312"/>
        <v>#N/A</v>
      </c>
      <c r="DS275" s="207"/>
      <c r="DT275" s="194"/>
      <c r="DU275" s="198" cm="1">
        <f t="array" ref="DU275">IFERROR(MATCH(TRUE,INDEX($B$14:$B$117&gt;=DT275,0),0),"")</f>
        <v>1</v>
      </c>
      <c r="DV275" s="194">
        <f t="shared" ca="1" si="313"/>
        <v>1.3963799927016407E-2</v>
      </c>
      <c r="DY275" s="194">
        <f t="shared" si="314"/>
        <v>0</v>
      </c>
      <c r="DZ275" s="19" t="e">
        <f ca="1"/>
        <v>#N/A</v>
      </c>
      <c r="EA275" s="208" t="e">
        <f t="shared" ca="1" si="315"/>
        <v>#N/A</v>
      </c>
      <c r="EB275" s="207"/>
      <c r="EC275" s="194"/>
      <c r="ED275" s="198" cm="1">
        <f t="array" ref="ED275">IFERROR(MATCH(TRUE,INDEX($B$14:$B$117&gt;=EC275,0),0),"")</f>
        <v>1</v>
      </c>
      <c r="EE275" s="194">
        <f t="shared" ca="1" si="316"/>
        <v>1.3963799927016407E-2</v>
      </c>
      <c r="EH275" s="194">
        <f t="shared" si="317"/>
        <v>0</v>
      </c>
      <c r="EI275" s="19" t="e">
        <f ca="1"/>
        <v>#N/A</v>
      </c>
      <c r="EJ275" s="208" t="e">
        <f t="shared" ca="1" si="318"/>
        <v>#N/A</v>
      </c>
      <c r="EK275" s="207"/>
      <c r="EL275" s="194"/>
      <c r="EM275" s="198" cm="1">
        <f t="array" ref="EM275">IFERROR(MATCH(TRUE,INDEX($B$14:$B$117&gt;=EL275,0),0),"")</f>
        <v>1</v>
      </c>
      <c r="EN275" s="194">
        <f t="shared" ca="1" si="319"/>
        <v>1.3963799927016407E-2</v>
      </c>
      <c r="EQ275" s="194">
        <f t="shared" si="320"/>
        <v>0</v>
      </c>
      <c r="ER275" s="19" t="e">
        <f ca="1"/>
        <v>#N/A</v>
      </c>
      <c r="ES275" s="208" t="e">
        <f t="shared" ca="1" si="321"/>
        <v>#N/A</v>
      </c>
      <c r="ET275" s="207"/>
      <c r="EU275" s="194"/>
      <c r="EV275" s="198" cm="1">
        <f t="array" ref="EV275">IFERROR(MATCH(TRUE,INDEX($B$14:$B$117&gt;=EU275,0),0),"")</f>
        <v>1</v>
      </c>
      <c r="EW275" s="194">
        <f t="shared" ca="1" si="322"/>
        <v>1.3963799927016407E-2</v>
      </c>
      <c r="EZ275" s="194">
        <f t="shared" si="323"/>
        <v>0</v>
      </c>
      <c r="FA275" s="19" t="e">
        <f ca="1"/>
        <v>#N/A</v>
      </c>
      <c r="FB275" s="208" t="e">
        <f t="shared" ca="1" si="324"/>
        <v>#N/A</v>
      </c>
      <c r="FC275" s="207"/>
      <c r="FD275" s="194"/>
      <c r="FE275" s="198" cm="1">
        <f t="array" ref="FE275">IFERROR(MATCH(TRUE,INDEX($B$14:$B$117&gt;=FD275,0),0),"")</f>
        <v>1</v>
      </c>
      <c r="FF275" s="194">
        <f t="shared" ca="1" si="325"/>
        <v>1.3963799927016407E-2</v>
      </c>
      <c r="FI275" s="194">
        <f t="shared" si="326"/>
        <v>0</v>
      </c>
      <c r="FJ275" s="19" t="e">
        <f ca="1"/>
        <v>#N/A</v>
      </c>
      <c r="FK275" s="208" t="e">
        <f t="shared" ca="1" si="327"/>
        <v>#N/A</v>
      </c>
      <c r="FL275" s="207"/>
      <c r="FM275" s="194"/>
      <c r="FN275" s="198" cm="1">
        <f t="array" ref="FN275">IFERROR(MATCH(TRUE,INDEX($B$14:$B$117&gt;=FM275,0),0),"")</f>
        <v>1</v>
      </c>
      <c r="FO275" s="194">
        <f t="shared" ca="1" si="328"/>
        <v>1.3963799927016407E-2</v>
      </c>
      <c r="FR275" s="194">
        <f t="shared" si="329"/>
        <v>0</v>
      </c>
      <c r="FS275" s="19" t="e">
        <f ca="1"/>
        <v>#N/A</v>
      </c>
      <c r="FT275" s="208" t="e">
        <f t="shared" ca="1" si="330"/>
        <v>#N/A</v>
      </c>
      <c r="FU275" s="207"/>
      <c r="FV275" s="194"/>
      <c r="FW275" s="198" cm="1">
        <f t="array" ref="FW275">IFERROR(MATCH(TRUE,INDEX($B$14:$B$117&gt;=FV275,0),0),"")</f>
        <v>1</v>
      </c>
      <c r="FX275" s="194">
        <f t="shared" ca="1" si="331"/>
        <v>1.3963799927016407E-2</v>
      </c>
      <c r="GA275" s="194">
        <f t="shared" si="332"/>
        <v>0</v>
      </c>
      <c r="GB275" s="19" t="e">
        <f ca="1"/>
        <v>#N/A</v>
      </c>
      <c r="GC275" s="208" t="e">
        <f t="shared" ca="1" si="333"/>
        <v>#N/A</v>
      </c>
    </row>
    <row r="276" spans="6:185" x14ac:dyDescent="0.2">
      <c r="F276" s="207"/>
      <c r="G276" s="194"/>
      <c r="H276" s="198" cm="1">
        <f t="array" ref="H276">IFERROR(MATCH(TRUE,INDEX($B$14:$B$117&gt;=G276,0),0),"")</f>
        <v>1</v>
      </c>
      <c r="I276" s="194">
        <f t="shared" ca="1" si="278"/>
        <v>1.3963799927016407E-2</v>
      </c>
      <c r="L276" s="194">
        <f t="shared" si="334"/>
        <v>0</v>
      </c>
      <c r="M276" s="19">
        <f ca="1"/>
        <v>0</v>
      </c>
      <c r="N276" s="208">
        <f t="shared" ca="1" si="335"/>
        <v>0</v>
      </c>
      <c r="O276" s="207"/>
      <c r="P276" s="194"/>
      <c r="Q276" s="198" cm="1">
        <f t="array" ref="Q276">IFERROR(MATCH(TRUE,INDEX($B$14:$B$117&gt;=P276,0),0),"")</f>
        <v>1</v>
      </c>
      <c r="R276" s="194">
        <f t="shared" ca="1" si="279"/>
        <v>1.3963799927016407E-2</v>
      </c>
      <c r="U276" s="194">
        <f t="shared" si="336"/>
        <v>0</v>
      </c>
      <c r="V276" s="19">
        <f ca="1"/>
        <v>0</v>
      </c>
      <c r="W276" s="208">
        <f t="shared" ca="1" si="337"/>
        <v>0</v>
      </c>
      <c r="X276" s="207"/>
      <c r="Y276" s="194"/>
      <c r="Z276" s="198" cm="1">
        <f t="array" ref="Z276">IFERROR(MATCH(TRUE,INDEX($B$14:$B$117&gt;=Y276,0),0),"")</f>
        <v>1</v>
      </c>
      <c r="AA276" s="194">
        <f t="shared" ca="1" si="280"/>
        <v>1.3963799927016407E-2</v>
      </c>
      <c r="AD276" s="194">
        <f t="shared" si="281"/>
        <v>0</v>
      </c>
      <c r="AE276" s="19">
        <f ca="1"/>
        <v>0</v>
      </c>
      <c r="AF276" s="208">
        <f t="shared" ca="1" si="282"/>
        <v>0</v>
      </c>
      <c r="AG276" s="207"/>
      <c r="AH276" s="194"/>
      <c r="AI276" s="198" cm="1">
        <f t="array" ref="AI276">IFERROR(MATCH(TRUE,INDEX($B$14:$B$117&gt;=AH276,0),0),"")</f>
        <v>1</v>
      </c>
      <c r="AJ276" s="194">
        <f t="shared" ca="1" si="283"/>
        <v>1.3963799927016407E-2</v>
      </c>
      <c r="AM276" s="194">
        <f t="shared" si="284"/>
        <v>0</v>
      </c>
      <c r="AN276" s="19">
        <f ca="1"/>
        <v>0</v>
      </c>
      <c r="AO276" s="208">
        <f t="shared" ca="1" si="285"/>
        <v>0</v>
      </c>
      <c r="AP276" s="207"/>
      <c r="AQ276" s="194"/>
      <c r="AR276" s="198" cm="1">
        <f t="array" ref="AR276">IFERROR(MATCH(TRUE,INDEX($B$14:$B$117&gt;=AQ276,0),0),"")</f>
        <v>1</v>
      </c>
      <c r="AS276" s="194">
        <f t="shared" ca="1" si="286"/>
        <v>1.3963799927016407E-2</v>
      </c>
      <c r="AV276" s="194">
        <f t="shared" si="287"/>
        <v>0</v>
      </c>
      <c r="AW276" s="19">
        <f ca="1"/>
        <v>0</v>
      </c>
      <c r="AX276" s="208">
        <f t="shared" ca="1" si="288"/>
        <v>0</v>
      </c>
      <c r="AY276" s="207"/>
      <c r="AZ276" s="194"/>
      <c r="BA276" s="198" cm="1">
        <f t="array" ref="BA276">IFERROR(MATCH(TRUE,INDEX($B$14:$B$117&gt;=AZ276,0),0),"")</f>
        <v>1</v>
      </c>
      <c r="BB276" s="194">
        <f t="shared" ca="1" si="289"/>
        <v>1.3963799927016407E-2</v>
      </c>
      <c r="BE276" s="194">
        <f t="shared" si="290"/>
        <v>0</v>
      </c>
      <c r="BF276" s="19">
        <f ca="1"/>
        <v>0</v>
      </c>
      <c r="BG276" s="208">
        <f t="shared" ca="1" si="291"/>
        <v>0</v>
      </c>
      <c r="BH276" s="207"/>
      <c r="BI276" s="194"/>
      <c r="BJ276" s="198" cm="1">
        <f t="array" ref="BJ276">IFERROR(MATCH(TRUE,INDEX($B$14:$B$117&gt;=BI276,0),0),"")</f>
        <v>1</v>
      </c>
      <c r="BK276" s="194">
        <f t="shared" ca="1" si="292"/>
        <v>1.3963799927016407E-2</v>
      </c>
      <c r="BN276" s="194">
        <f t="shared" si="293"/>
        <v>0</v>
      </c>
      <c r="BO276" s="19">
        <f ca="1"/>
        <v>0</v>
      </c>
      <c r="BP276" s="208">
        <f t="shared" ca="1" si="294"/>
        <v>0</v>
      </c>
      <c r="BQ276" s="207"/>
      <c r="BR276" s="194"/>
      <c r="BS276" s="198" cm="1">
        <f t="array" ref="BS276">IFERROR(MATCH(TRUE,INDEX($B$14:$B$117&gt;=BR276,0),0),"")</f>
        <v>1</v>
      </c>
      <c r="BT276" s="194">
        <f t="shared" ca="1" si="295"/>
        <v>1.3963799927016407E-2</v>
      </c>
      <c r="BW276" s="194">
        <f t="shared" si="296"/>
        <v>0</v>
      </c>
      <c r="BX276" s="19">
        <f ca="1"/>
        <v>0</v>
      </c>
      <c r="BY276" s="208">
        <f t="shared" ca="1" si="297"/>
        <v>0</v>
      </c>
      <c r="BZ276" s="207"/>
      <c r="CA276" s="194"/>
      <c r="CB276" s="198" cm="1">
        <f t="array" ref="CB276">IFERROR(MATCH(TRUE,INDEX($B$14:$B$117&gt;=CA276,0),0),"")</f>
        <v>1</v>
      </c>
      <c r="CC276" s="194">
        <f t="shared" ca="1" si="298"/>
        <v>1.3963799927016407E-2</v>
      </c>
      <c r="CF276" s="194">
        <f t="shared" si="299"/>
        <v>0</v>
      </c>
      <c r="CG276" s="19">
        <f ca="1"/>
        <v>0</v>
      </c>
      <c r="CH276" s="208">
        <f t="shared" ca="1" si="300"/>
        <v>0</v>
      </c>
      <c r="CI276" s="207"/>
      <c r="CJ276" s="194"/>
      <c r="CK276" s="198" cm="1">
        <f t="array" ref="CK276">IFERROR(MATCH(TRUE,INDEX($B$14:$B$117&gt;=CJ276,0),0),"")</f>
        <v>1</v>
      </c>
      <c r="CL276" s="194">
        <f t="shared" ca="1" si="301"/>
        <v>1.3963799927016407E-2</v>
      </c>
      <c r="CO276" s="194">
        <f t="shared" si="302"/>
        <v>0</v>
      </c>
      <c r="CP276" s="19">
        <f ca="1"/>
        <v>0</v>
      </c>
      <c r="CQ276" s="208">
        <f t="shared" ca="1" si="303"/>
        <v>0</v>
      </c>
      <c r="CR276" s="207"/>
      <c r="CS276" s="194"/>
      <c r="CT276" s="198" cm="1">
        <f t="array" ref="CT276">IFERROR(MATCH(TRUE,INDEX($B$14:$B$117&gt;=CS276,0),0),"")</f>
        <v>1</v>
      </c>
      <c r="CU276" s="194">
        <f t="shared" ca="1" si="304"/>
        <v>1.3963799927016407E-2</v>
      </c>
      <c r="CX276" s="194">
        <f t="shared" si="305"/>
        <v>0</v>
      </c>
      <c r="CY276" s="19" t="e">
        <f ca="1"/>
        <v>#N/A</v>
      </c>
      <c r="CZ276" s="208" t="e">
        <f t="shared" ca="1" si="306"/>
        <v>#N/A</v>
      </c>
      <c r="DA276" s="207"/>
      <c r="DB276" s="194"/>
      <c r="DC276" s="198" cm="1">
        <f t="array" ref="DC276">IFERROR(MATCH(TRUE,INDEX($B$14:$B$117&gt;=DB276,0),0),"")</f>
        <v>1</v>
      </c>
      <c r="DD276" s="194">
        <f t="shared" ca="1" si="307"/>
        <v>1.3963799927016407E-2</v>
      </c>
      <c r="DG276" s="194">
        <f t="shared" si="308"/>
        <v>0</v>
      </c>
      <c r="DH276" s="19" t="e">
        <f ca="1"/>
        <v>#N/A</v>
      </c>
      <c r="DI276" s="208" t="e">
        <f t="shared" ca="1" si="309"/>
        <v>#N/A</v>
      </c>
      <c r="DJ276" s="207"/>
      <c r="DK276" s="194"/>
      <c r="DL276" s="198" cm="1">
        <f t="array" ref="DL276">IFERROR(MATCH(TRUE,INDEX($B$14:$B$117&gt;=DK276,0),0),"")</f>
        <v>1</v>
      </c>
      <c r="DM276" s="194">
        <f t="shared" ca="1" si="310"/>
        <v>1.3963799927016407E-2</v>
      </c>
      <c r="DP276" s="194">
        <f t="shared" si="311"/>
        <v>0</v>
      </c>
      <c r="DQ276" s="19" t="e">
        <f ca="1"/>
        <v>#N/A</v>
      </c>
      <c r="DR276" s="208" t="e">
        <f t="shared" ca="1" si="312"/>
        <v>#N/A</v>
      </c>
      <c r="DS276" s="207"/>
      <c r="DT276" s="194"/>
      <c r="DU276" s="198" cm="1">
        <f t="array" ref="DU276">IFERROR(MATCH(TRUE,INDEX($B$14:$B$117&gt;=DT276,0),0),"")</f>
        <v>1</v>
      </c>
      <c r="DV276" s="194">
        <f t="shared" ca="1" si="313"/>
        <v>1.3963799927016407E-2</v>
      </c>
      <c r="DY276" s="194">
        <f t="shared" si="314"/>
        <v>0</v>
      </c>
      <c r="DZ276" s="19" t="e">
        <f ca="1"/>
        <v>#N/A</v>
      </c>
      <c r="EA276" s="208" t="e">
        <f t="shared" ca="1" si="315"/>
        <v>#N/A</v>
      </c>
      <c r="EB276" s="207"/>
      <c r="EC276" s="194"/>
      <c r="ED276" s="198" cm="1">
        <f t="array" ref="ED276">IFERROR(MATCH(TRUE,INDEX($B$14:$B$117&gt;=EC276,0),0),"")</f>
        <v>1</v>
      </c>
      <c r="EE276" s="194">
        <f t="shared" ca="1" si="316"/>
        <v>1.3963799927016407E-2</v>
      </c>
      <c r="EH276" s="194">
        <f t="shared" si="317"/>
        <v>0</v>
      </c>
      <c r="EI276" s="19" t="e">
        <f ca="1"/>
        <v>#N/A</v>
      </c>
      <c r="EJ276" s="208" t="e">
        <f t="shared" ca="1" si="318"/>
        <v>#N/A</v>
      </c>
      <c r="EK276" s="207"/>
      <c r="EL276" s="194"/>
      <c r="EM276" s="198" cm="1">
        <f t="array" ref="EM276">IFERROR(MATCH(TRUE,INDEX($B$14:$B$117&gt;=EL276,0),0),"")</f>
        <v>1</v>
      </c>
      <c r="EN276" s="194">
        <f t="shared" ca="1" si="319"/>
        <v>1.3963799927016407E-2</v>
      </c>
      <c r="EQ276" s="194">
        <f t="shared" si="320"/>
        <v>0</v>
      </c>
      <c r="ER276" s="19" t="e">
        <f ca="1"/>
        <v>#N/A</v>
      </c>
      <c r="ES276" s="208" t="e">
        <f t="shared" ca="1" si="321"/>
        <v>#N/A</v>
      </c>
      <c r="ET276" s="207"/>
      <c r="EU276" s="194"/>
      <c r="EV276" s="198" cm="1">
        <f t="array" ref="EV276">IFERROR(MATCH(TRUE,INDEX($B$14:$B$117&gt;=EU276,0),0),"")</f>
        <v>1</v>
      </c>
      <c r="EW276" s="194">
        <f t="shared" ca="1" si="322"/>
        <v>1.3963799927016407E-2</v>
      </c>
      <c r="EZ276" s="194">
        <f t="shared" si="323"/>
        <v>0</v>
      </c>
      <c r="FA276" s="19" t="e">
        <f ca="1"/>
        <v>#N/A</v>
      </c>
      <c r="FB276" s="208" t="e">
        <f t="shared" ca="1" si="324"/>
        <v>#N/A</v>
      </c>
      <c r="FC276" s="207"/>
      <c r="FD276" s="194"/>
      <c r="FE276" s="198" cm="1">
        <f t="array" ref="FE276">IFERROR(MATCH(TRUE,INDEX($B$14:$B$117&gt;=FD276,0),0),"")</f>
        <v>1</v>
      </c>
      <c r="FF276" s="194">
        <f t="shared" ca="1" si="325"/>
        <v>1.3963799927016407E-2</v>
      </c>
      <c r="FI276" s="194">
        <f t="shared" si="326"/>
        <v>0</v>
      </c>
      <c r="FJ276" s="19" t="e">
        <f ca="1"/>
        <v>#N/A</v>
      </c>
      <c r="FK276" s="208" t="e">
        <f t="shared" ca="1" si="327"/>
        <v>#N/A</v>
      </c>
      <c r="FL276" s="207"/>
      <c r="FM276" s="194"/>
      <c r="FN276" s="198" cm="1">
        <f t="array" ref="FN276">IFERROR(MATCH(TRUE,INDEX($B$14:$B$117&gt;=FM276,0),0),"")</f>
        <v>1</v>
      </c>
      <c r="FO276" s="194">
        <f t="shared" ca="1" si="328"/>
        <v>1.3963799927016407E-2</v>
      </c>
      <c r="FR276" s="194">
        <f t="shared" si="329"/>
        <v>0</v>
      </c>
      <c r="FS276" s="19" t="e">
        <f ca="1"/>
        <v>#N/A</v>
      </c>
      <c r="FT276" s="208" t="e">
        <f t="shared" ca="1" si="330"/>
        <v>#N/A</v>
      </c>
      <c r="FU276" s="207"/>
      <c r="FV276" s="194"/>
      <c r="FW276" s="198" cm="1">
        <f t="array" ref="FW276">IFERROR(MATCH(TRUE,INDEX($B$14:$B$117&gt;=FV276,0),0),"")</f>
        <v>1</v>
      </c>
      <c r="FX276" s="194">
        <f t="shared" ca="1" si="331"/>
        <v>1.3963799927016407E-2</v>
      </c>
      <c r="GA276" s="194">
        <f t="shared" si="332"/>
        <v>0</v>
      </c>
      <c r="GB276" s="19" t="e">
        <f ca="1"/>
        <v>#N/A</v>
      </c>
      <c r="GC276" s="208" t="e">
        <f t="shared" ca="1" si="333"/>
        <v>#N/A</v>
      </c>
    </row>
    <row r="277" spans="6:185" x14ac:dyDescent="0.2">
      <c r="F277" s="207"/>
      <c r="G277" s="194"/>
      <c r="H277" s="198" cm="1">
        <f t="array" ref="H277">IFERROR(MATCH(TRUE,INDEX($B$14:$B$117&gt;=G277,0),0),"")</f>
        <v>1</v>
      </c>
      <c r="I277" s="194">
        <f t="shared" ca="1" si="278"/>
        <v>1.3963799927016407E-2</v>
      </c>
      <c r="L277" s="194">
        <f t="shared" si="334"/>
        <v>0</v>
      </c>
      <c r="M277" s="19">
        <f ca="1"/>
        <v>0</v>
      </c>
      <c r="N277" s="208">
        <f t="shared" ca="1" si="335"/>
        <v>0</v>
      </c>
      <c r="O277" s="207"/>
      <c r="P277" s="194"/>
      <c r="Q277" s="198" cm="1">
        <f t="array" ref="Q277">IFERROR(MATCH(TRUE,INDEX($B$14:$B$117&gt;=P277,0),0),"")</f>
        <v>1</v>
      </c>
      <c r="R277" s="194">
        <f t="shared" ca="1" si="279"/>
        <v>1.3963799927016407E-2</v>
      </c>
      <c r="U277" s="194">
        <f t="shared" si="336"/>
        <v>0</v>
      </c>
      <c r="V277" s="19">
        <f ca="1"/>
        <v>0</v>
      </c>
      <c r="W277" s="208">
        <f t="shared" ca="1" si="337"/>
        <v>0</v>
      </c>
      <c r="X277" s="207"/>
      <c r="Y277" s="194"/>
      <c r="Z277" s="198" cm="1">
        <f t="array" ref="Z277">IFERROR(MATCH(TRUE,INDEX($B$14:$B$117&gt;=Y277,0),0),"")</f>
        <v>1</v>
      </c>
      <c r="AA277" s="194">
        <f t="shared" ca="1" si="280"/>
        <v>1.3963799927016407E-2</v>
      </c>
      <c r="AD277" s="194">
        <f t="shared" si="281"/>
        <v>0</v>
      </c>
      <c r="AE277" s="19">
        <f ca="1"/>
        <v>0</v>
      </c>
      <c r="AF277" s="208">
        <f t="shared" ca="1" si="282"/>
        <v>0</v>
      </c>
      <c r="AG277" s="207"/>
      <c r="AH277" s="194"/>
      <c r="AI277" s="198" cm="1">
        <f t="array" ref="AI277">IFERROR(MATCH(TRUE,INDEX($B$14:$B$117&gt;=AH277,0),0),"")</f>
        <v>1</v>
      </c>
      <c r="AJ277" s="194">
        <f t="shared" ca="1" si="283"/>
        <v>1.3963799927016407E-2</v>
      </c>
      <c r="AM277" s="194">
        <f t="shared" si="284"/>
        <v>0</v>
      </c>
      <c r="AN277" s="19">
        <f ca="1"/>
        <v>0</v>
      </c>
      <c r="AO277" s="208">
        <f t="shared" ca="1" si="285"/>
        <v>0</v>
      </c>
      <c r="AP277" s="207"/>
      <c r="AQ277" s="194"/>
      <c r="AR277" s="198" cm="1">
        <f t="array" ref="AR277">IFERROR(MATCH(TRUE,INDEX($B$14:$B$117&gt;=AQ277,0),0),"")</f>
        <v>1</v>
      </c>
      <c r="AS277" s="194">
        <f t="shared" ca="1" si="286"/>
        <v>1.3963799927016407E-2</v>
      </c>
      <c r="AV277" s="194">
        <f t="shared" si="287"/>
        <v>0</v>
      </c>
      <c r="AW277" s="19">
        <f ca="1"/>
        <v>0</v>
      </c>
      <c r="AX277" s="208">
        <f t="shared" ca="1" si="288"/>
        <v>0</v>
      </c>
      <c r="AY277" s="207"/>
      <c r="AZ277" s="194"/>
      <c r="BA277" s="198" cm="1">
        <f t="array" ref="BA277">IFERROR(MATCH(TRUE,INDEX($B$14:$B$117&gt;=AZ277,0),0),"")</f>
        <v>1</v>
      </c>
      <c r="BB277" s="194">
        <f t="shared" ca="1" si="289"/>
        <v>1.3963799927016407E-2</v>
      </c>
      <c r="BE277" s="194">
        <f t="shared" si="290"/>
        <v>0</v>
      </c>
      <c r="BF277" s="19">
        <f ca="1"/>
        <v>0</v>
      </c>
      <c r="BG277" s="208">
        <f t="shared" ca="1" si="291"/>
        <v>0</v>
      </c>
      <c r="BH277" s="207"/>
      <c r="BI277" s="194"/>
      <c r="BJ277" s="198" cm="1">
        <f t="array" ref="BJ277">IFERROR(MATCH(TRUE,INDEX($B$14:$B$117&gt;=BI277,0),0),"")</f>
        <v>1</v>
      </c>
      <c r="BK277" s="194">
        <f t="shared" ca="1" si="292"/>
        <v>1.3963799927016407E-2</v>
      </c>
      <c r="BN277" s="194">
        <f t="shared" si="293"/>
        <v>0</v>
      </c>
      <c r="BO277" s="19">
        <f ca="1"/>
        <v>0</v>
      </c>
      <c r="BP277" s="208">
        <f t="shared" ca="1" si="294"/>
        <v>0</v>
      </c>
      <c r="BQ277" s="207"/>
      <c r="BR277" s="194"/>
      <c r="BS277" s="198" cm="1">
        <f t="array" ref="BS277">IFERROR(MATCH(TRUE,INDEX($B$14:$B$117&gt;=BR277,0),0),"")</f>
        <v>1</v>
      </c>
      <c r="BT277" s="194">
        <f t="shared" ca="1" si="295"/>
        <v>1.3963799927016407E-2</v>
      </c>
      <c r="BW277" s="194">
        <f t="shared" si="296"/>
        <v>0</v>
      </c>
      <c r="BX277" s="19">
        <f ca="1"/>
        <v>0</v>
      </c>
      <c r="BY277" s="208">
        <f t="shared" ca="1" si="297"/>
        <v>0</v>
      </c>
      <c r="BZ277" s="207"/>
      <c r="CA277" s="194"/>
      <c r="CB277" s="198" cm="1">
        <f t="array" ref="CB277">IFERROR(MATCH(TRUE,INDEX($B$14:$B$117&gt;=CA277,0),0),"")</f>
        <v>1</v>
      </c>
      <c r="CC277" s="194">
        <f t="shared" ca="1" si="298"/>
        <v>1.3963799927016407E-2</v>
      </c>
      <c r="CF277" s="194">
        <f t="shared" si="299"/>
        <v>0</v>
      </c>
      <c r="CG277" s="19">
        <f ca="1"/>
        <v>0</v>
      </c>
      <c r="CH277" s="208">
        <f t="shared" ca="1" si="300"/>
        <v>0</v>
      </c>
      <c r="CI277" s="207"/>
      <c r="CJ277" s="194"/>
      <c r="CK277" s="198" cm="1">
        <f t="array" ref="CK277">IFERROR(MATCH(TRUE,INDEX($B$14:$B$117&gt;=CJ277,0),0),"")</f>
        <v>1</v>
      </c>
      <c r="CL277" s="194">
        <f t="shared" ca="1" si="301"/>
        <v>1.3963799927016407E-2</v>
      </c>
      <c r="CO277" s="194">
        <f t="shared" si="302"/>
        <v>0</v>
      </c>
      <c r="CP277" s="19">
        <f ca="1"/>
        <v>0</v>
      </c>
      <c r="CQ277" s="208">
        <f t="shared" ca="1" si="303"/>
        <v>0</v>
      </c>
      <c r="CR277" s="207"/>
      <c r="CS277" s="194"/>
      <c r="CT277" s="198" cm="1">
        <f t="array" ref="CT277">IFERROR(MATCH(TRUE,INDEX($B$14:$B$117&gt;=CS277,0),0),"")</f>
        <v>1</v>
      </c>
      <c r="CU277" s="194">
        <f t="shared" ca="1" si="304"/>
        <v>1.3963799927016407E-2</v>
      </c>
      <c r="CX277" s="194">
        <f t="shared" si="305"/>
        <v>0</v>
      </c>
      <c r="CY277" s="19" t="e">
        <f ca="1"/>
        <v>#N/A</v>
      </c>
      <c r="CZ277" s="208" t="e">
        <f t="shared" ca="1" si="306"/>
        <v>#N/A</v>
      </c>
      <c r="DA277" s="207"/>
      <c r="DB277" s="194"/>
      <c r="DC277" s="198" cm="1">
        <f t="array" ref="DC277">IFERROR(MATCH(TRUE,INDEX($B$14:$B$117&gt;=DB277,0),0),"")</f>
        <v>1</v>
      </c>
      <c r="DD277" s="194">
        <f t="shared" ca="1" si="307"/>
        <v>1.3963799927016407E-2</v>
      </c>
      <c r="DG277" s="194">
        <f t="shared" si="308"/>
        <v>0</v>
      </c>
      <c r="DH277" s="19" t="e">
        <f ca="1"/>
        <v>#N/A</v>
      </c>
      <c r="DI277" s="208" t="e">
        <f t="shared" ca="1" si="309"/>
        <v>#N/A</v>
      </c>
      <c r="DJ277" s="207"/>
      <c r="DK277" s="194"/>
      <c r="DL277" s="198" cm="1">
        <f t="array" ref="DL277">IFERROR(MATCH(TRUE,INDEX($B$14:$B$117&gt;=DK277,0),0),"")</f>
        <v>1</v>
      </c>
      <c r="DM277" s="194">
        <f t="shared" ca="1" si="310"/>
        <v>1.3963799927016407E-2</v>
      </c>
      <c r="DP277" s="194">
        <f t="shared" si="311"/>
        <v>0</v>
      </c>
      <c r="DQ277" s="19" t="e">
        <f ca="1"/>
        <v>#N/A</v>
      </c>
      <c r="DR277" s="208" t="e">
        <f t="shared" ca="1" si="312"/>
        <v>#N/A</v>
      </c>
      <c r="DS277" s="207"/>
      <c r="DT277" s="194"/>
      <c r="DU277" s="198" cm="1">
        <f t="array" ref="DU277">IFERROR(MATCH(TRUE,INDEX($B$14:$B$117&gt;=DT277,0),0),"")</f>
        <v>1</v>
      </c>
      <c r="DV277" s="194">
        <f t="shared" ca="1" si="313"/>
        <v>1.3963799927016407E-2</v>
      </c>
      <c r="DY277" s="194">
        <f t="shared" si="314"/>
        <v>0</v>
      </c>
      <c r="DZ277" s="19" t="e">
        <f ca="1"/>
        <v>#N/A</v>
      </c>
      <c r="EA277" s="208" t="e">
        <f t="shared" ca="1" si="315"/>
        <v>#N/A</v>
      </c>
      <c r="EB277" s="207"/>
      <c r="EC277" s="194"/>
      <c r="ED277" s="198" cm="1">
        <f t="array" ref="ED277">IFERROR(MATCH(TRUE,INDEX($B$14:$B$117&gt;=EC277,0),0),"")</f>
        <v>1</v>
      </c>
      <c r="EE277" s="194">
        <f t="shared" ca="1" si="316"/>
        <v>1.3963799927016407E-2</v>
      </c>
      <c r="EH277" s="194">
        <f t="shared" si="317"/>
        <v>0</v>
      </c>
      <c r="EI277" s="19" t="e">
        <f ca="1"/>
        <v>#N/A</v>
      </c>
      <c r="EJ277" s="208" t="e">
        <f t="shared" ca="1" si="318"/>
        <v>#N/A</v>
      </c>
      <c r="EK277" s="207"/>
      <c r="EL277" s="194"/>
      <c r="EM277" s="198" cm="1">
        <f t="array" ref="EM277">IFERROR(MATCH(TRUE,INDEX($B$14:$B$117&gt;=EL277,0),0),"")</f>
        <v>1</v>
      </c>
      <c r="EN277" s="194">
        <f t="shared" ca="1" si="319"/>
        <v>1.3963799927016407E-2</v>
      </c>
      <c r="EQ277" s="194">
        <f t="shared" si="320"/>
        <v>0</v>
      </c>
      <c r="ER277" s="19" t="e">
        <f ca="1"/>
        <v>#N/A</v>
      </c>
      <c r="ES277" s="208" t="e">
        <f t="shared" ca="1" si="321"/>
        <v>#N/A</v>
      </c>
      <c r="ET277" s="207"/>
      <c r="EU277" s="194"/>
      <c r="EV277" s="198" cm="1">
        <f t="array" ref="EV277">IFERROR(MATCH(TRUE,INDEX($B$14:$B$117&gt;=EU277,0),0),"")</f>
        <v>1</v>
      </c>
      <c r="EW277" s="194">
        <f t="shared" ca="1" si="322"/>
        <v>1.3963799927016407E-2</v>
      </c>
      <c r="EZ277" s="194">
        <f t="shared" si="323"/>
        <v>0</v>
      </c>
      <c r="FA277" s="19" t="e">
        <f ca="1"/>
        <v>#N/A</v>
      </c>
      <c r="FB277" s="208" t="e">
        <f t="shared" ca="1" si="324"/>
        <v>#N/A</v>
      </c>
      <c r="FC277" s="207"/>
      <c r="FD277" s="194"/>
      <c r="FE277" s="198" cm="1">
        <f t="array" ref="FE277">IFERROR(MATCH(TRUE,INDEX($B$14:$B$117&gt;=FD277,0),0),"")</f>
        <v>1</v>
      </c>
      <c r="FF277" s="194">
        <f t="shared" ca="1" si="325"/>
        <v>1.3963799927016407E-2</v>
      </c>
      <c r="FI277" s="194">
        <f t="shared" si="326"/>
        <v>0</v>
      </c>
      <c r="FJ277" s="19" t="e">
        <f ca="1"/>
        <v>#N/A</v>
      </c>
      <c r="FK277" s="208" t="e">
        <f t="shared" ca="1" si="327"/>
        <v>#N/A</v>
      </c>
      <c r="FL277" s="207"/>
      <c r="FM277" s="194"/>
      <c r="FN277" s="198" cm="1">
        <f t="array" ref="FN277">IFERROR(MATCH(TRUE,INDEX($B$14:$B$117&gt;=FM277,0),0),"")</f>
        <v>1</v>
      </c>
      <c r="FO277" s="194">
        <f t="shared" ca="1" si="328"/>
        <v>1.3963799927016407E-2</v>
      </c>
      <c r="FR277" s="194">
        <f t="shared" si="329"/>
        <v>0</v>
      </c>
      <c r="FS277" s="19" t="e">
        <f ca="1"/>
        <v>#N/A</v>
      </c>
      <c r="FT277" s="208" t="e">
        <f t="shared" ca="1" si="330"/>
        <v>#N/A</v>
      </c>
      <c r="FU277" s="207"/>
      <c r="FV277" s="194"/>
      <c r="FW277" s="198" cm="1">
        <f t="array" ref="FW277">IFERROR(MATCH(TRUE,INDEX($B$14:$B$117&gt;=FV277,0),0),"")</f>
        <v>1</v>
      </c>
      <c r="FX277" s="194">
        <f t="shared" ca="1" si="331"/>
        <v>1.3963799927016407E-2</v>
      </c>
      <c r="GA277" s="194">
        <f t="shared" si="332"/>
        <v>0</v>
      </c>
      <c r="GB277" s="19" t="e">
        <f ca="1"/>
        <v>#N/A</v>
      </c>
      <c r="GC277" s="208" t="e">
        <f t="shared" ca="1" si="333"/>
        <v>#N/A</v>
      </c>
    </row>
    <row r="278" spans="6:185" x14ac:dyDescent="0.2">
      <c r="F278" s="207"/>
      <c r="G278" s="194"/>
      <c r="H278" s="198" cm="1">
        <f t="array" ref="H278">IFERROR(MATCH(TRUE,INDEX($B$14:$B$117&gt;=G278,0),0),"")</f>
        <v>1</v>
      </c>
      <c r="I278" s="194">
        <f t="shared" ca="1" si="278"/>
        <v>1.3963799927016407E-2</v>
      </c>
      <c r="L278" s="194">
        <f t="shared" si="334"/>
        <v>0</v>
      </c>
      <c r="M278" s="19">
        <f ca="1"/>
        <v>0</v>
      </c>
      <c r="N278" s="208">
        <f t="shared" ca="1" si="335"/>
        <v>0</v>
      </c>
      <c r="O278" s="207"/>
      <c r="P278" s="194"/>
      <c r="Q278" s="198" cm="1">
        <f t="array" ref="Q278">IFERROR(MATCH(TRUE,INDEX($B$14:$B$117&gt;=P278,0),0),"")</f>
        <v>1</v>
      </c>
      <c r="R278" s="194">
        <f t="shared" ca="1" si="279"/>
        <v>1.3963799927016407E-2</v>
      </c>
      <c r="U278" s="194">
        <f t="shared" si="336"/>
        <v>0</v>
      </c>
      <c r="V278" s="19">
        <f ca="1"/>
        <v>0</v>
      </c>
      <c r="W278" s="208">
        <f t="shared" ca="1" si="337"/>
        <v>0</v>
      </c>
      <c r="X278" s="207"/>
      <c r="Y278" s="194"/>
      <c r="Z278" s="198" cm="1">
        <f t="array" ref="Z278">IFERROR(MATCH(TRUE,INDEX($B$14:$B$117&gt;=Y278,0),0),"")</f>
        <v>1</v>
      </c>
      <c r="AA278" s="194">
        <f t="shared" ca="1" si="280"/>
        <v>1.3963799927016407E-2</v>
      </c>
      <c r="AD278" s="194">
        <f t="shared" si="281"/>
        <v>0</v>
      </c>
      <c r="AE278" s="19">
        <f ca="1"/>
        <v>0</v>
      </c>
      <c r="AF278" s="208">
        <f t="shared" ca="1" si="282"/>
        <v>0</v>
      </c>
      <c r="AG278" s="207"/>
      <c r="AH278" s="194"/>
      <c r="AI278" s="198" cm="1">
        <f t="array" ref="AI278">IFERROR(MATCH(TRUE,INDEX($B$14:$B$117&gt;=AH278,0),0),"")</f>
        <v>1</v>
      </c>
      <c r="AJ278" s="194">
        <f t="shared" ca="1" si="283"/>
        <v>1.3963799927016407E-2</v>
      </c>
      <c r="AM278" s="194">
        <f t="shared" si="284"/>
        <v>0</v>
      </c>
      <c r="AN278" s="19">
        <f ca="1"/>
        <v>0</v>
      </c>
      <c r="AO278" s="208">
        <f t="shared" ca="1" si="285"/>
        <v>0</v>
      </c>
      <c r="AP278" s="207"/>
      <c r="AQ278" s="194"/>
      <c r="AR278" s="198" cm="1">
        <f t="array" ref="AR278">IFERROR(MATCH(TRUE,INDEX($B$14:$B$117&gt;=AQ278,0),0),"")</f>
        <v>1</v>
      </c>
      <c r="AS278" s="194">
        <f t="shared" ca="1" si="286"/>
        <v>1.3963799927016407E-2</v>
      </c>
      <c r="AV278" s="194">
        <f t="shared" si="287"/>
        <v>0</v>
      </c>
      <c r="AW278" s="19">
        <f ca="1"/>
        <v>0</v>
      </c>
      <c r="AX278" s="208">
        <f t="shared" ca="1" si="288"/>
        <v>0</v>
      </c>
      <c r="AY278" s="207"/>
      <c r="AZ278" s="194"/>
      <c r="BA278" s="198" cm="1">
        <f t="array" ref="BA278">IFERROR(MATCH(TRUE,INDEX($B$14:$B$117&gt;=AZ278,0),0),"")</f>
        <v>1</v>
      </c>
      <c r="BB278" s="194">
        <f t="shared" ca="1" si="289"/>
        <v>1.3963799927016407E-2</v>
      </c>
      <c r="BE278" s="194">
        <f t="shared" si="290"/>
        <v>0</v>
      </c>
      <c r="BF278" s="19">
        <f ca="1"/>
        <v>0</v>
      </c>
      <c r="BG278" s="208">
        <f t="shared" ca="1" si="291"/>
        <v>0</v>
      </c>
      <c r="BH278" s="207"/>
      <c r="BI278" s="194"/>
      <c r="BJ278" s="198" cm="1">
        <f t="array" ref="BJ278">IFERROR(MATCH(TRUE,INDEX($B$14:$B$117&gt;=BI278,0),0),"")</f>
        <v>1</v>
      </c>
      <c r="BK278" s="194">
        <f t="shared" ca="1" si="292"/>
        <v>1.3963799927016407E-2</v>
      </c>
      <c r="BN278" s="194">
        <f t="shared" si="293"/>
        <v>0</v>
      </c>
      <c r="BO278" s="19">
        <f ca="1"/>
        <v>0</v>
      </c>
      <c r="BP278" s="208">
        <f t="shared" ca="1" si="294"/>
        <v>0</v>
      </c>
      <c r="BQ278" s="207"/>
      <c r="BR278" s="194"/>
      <c r="BS278" s="198" cm="1">
        <f t="array" ref="BS278">IFERROR(MATCH(TRUE,INDEX($B$14:$B$117&gt;=BR278,0),0),"")</f>
        <v>1</v>
      </c>
      <c r="BT278" s="194">
        <f t="shared" ca="1" si="295"/>
        <v>1.3963799927016407E-2</v>
      </c>
      <c r="BW278" s="194">
        <f t="shared" si="296"/>
        <v>0</v>
      </c>
      <c r="BX278" s="19">
        <f ca="1"/>
        <v>0</v>
      </c>
      <c r="BY278" s="208">
        <f t="shared" ca="1" si="297"/>
        <v>0</v>
      </c>
      <c r="BZ278" s="207"/>
      <c r="CA278" s="194"/>
      <c r="CB278" s="198" cm="1">
        <f t="array" ref="CB278">IFERROR(MATCH(TRUE,INDEX($B$14:$B$117&gt;=CA278,0),0),"")</f>
        <v>1</v>
      </c>
      <c r="CC278" s="194">
        <f t="shared" ca="1" si="298"/>
        <v>1.3963799927016407E-2</v>
      </c>
      <c r="CF278" s="194">
        <f t="shared" si="299"/>
        <v>0</v>
      </c>
      <c r="CG278" s="19">
        <f ca="1"/>
        <v>0</v>
      </c>
      <c r="CH278" s="208">
        <f t="shared" ca="1" si="300"/>
        <v>0</v>
      </c>
      <c r="CI278" s="207"/>
      <c r="CJ278" s="194"/>
      <c r="CK278" s="198" cm="1">
        <f t="array" ref="CK278">IFERROR(MATCH(TRUE,INDEX($B$14:$B$117&gt;=CJ278,0),0),"")</f>
        <v>1</v>
      </c>
      <c r="CL278" s="194">
        <f t="shared" ca="1" si="301"/>
        <v>1.3963799927016407E-2</v>
      </c>
      <c r="CO278" s="194">
        <f t="shared" si="302"/>
        <v>0</v>
      </c>
      <c r="CP278" s="19">
        <f ca="1"/>
        <v>0</v>
      </c>
      <c r="CQ278" s="208">
        <f t="shared" ca="1" si="303"/>
        <v>0</v>
      </c>
      <c r="CR278" s="207"/>
      <c r="CS278" s="194"/>
      <c r="CT278" s="198" cm="1">
        <f t="array" ref="CT278">IFERROR(MATCH(TRUE,INDEX($B$14:$B$117&gt;=CS278,0),0),"")</f>
        <v>1</v>
      </c>
      <c r="CU278" s="194">
        <f t="shared" ca="1" si="304"/>
        <v>1.3963799927016407E-2</v>
      </c>
      <c r="CX278" s="194">
        <f t="shared" si="305"/>
        <v>0</v>
      </c>
      <c r="CY278" s="19" t="e">
        <f ca="1"/>
        <v>#N/A</v>
      </c>
      <c r="CZ278" s="208" t="e">
        <f t="shared" ca="1" si="306"/>
        <v>#N/A</v>
      </c>
      <c r="DA278" s="207"/>
      <c r="DB278" s="194"/>
      <c r="DC278" s="198" cm="1">
        <f t="array" ref="DC278">IFERROR(MATCH(TRUE,INDEX($B$14:$B$117&gt;=DB278,0),0),"")</f>
        <v>1</v>
      </c>
      <c r="DD278" s="194">
        <f t="shared" ca="1" si="307"/>
        <v>1.3963799927016407E-2</v>
      </c>
      <c r="DG278" s="194">
        <f t="shared" si="308"/>
        <v>0</v>
      </c>
      <c r="DH278" s="19" t="e">
        <f ca="1"/>
        <v>#N/A</v>
      </c>
      <c r="DI278" s="208" t="e">
        <f t="shared" ca="1" si="309"/>
        <v>#N/A</v>
      </c>
      <c r="DJ278" s="207"/>
      <c r="DK278" s="194"/>
      <c r="DL278" s="198" cm="1">
        <f t="array" ref="DL278">IFERROR(MATCH(TRUE,INDEX($B$14:$B$117&gt;=DK278,0),0),"")</f>
        <v>1</v>
      </c>
      <c r="DM278" s="194">
        <f t="shared" ca="1" si="310"/>
        <v>1.3963799927016407E-2</v>
      </c>
      <c r="DP278" s="194">
        <f t="shared" si="311"/>
        <v>0</v>
      </c>
      <c r="DQ278" s="19" t="e">
        <f ca="1"/>
        <v>#N/A</v>
      </c>
      <c r="DR278" s="208" t="e">
        <f t="shared" ca="1" si="312"/>
        <v>#N/A</v>
      </c>
      <c r="DS278" s="207"/>
      <c r="DT278" s="194"/>
      <c r="DU278" s="198" cm="1">
        <f t="array" ref="DU278">IFERROR(MATCH(TRUE,INDEX($B$14:$B$117&gt;=DT278,0),0),"")</f>
        <v>1</v>
      </c>
      <c r="DV278" s="194">
        <f t="shared" ca="1" si="313"/>
        <v>1.3963799927016407E-2</v>
      </c>
      <c r="DY278" s="194">
        <f t="shared" si="314"/>
        <v>0</v>
      </c>
      <c r="DZ278" s="19" t="e">
        <f ca="1"/>
        <v>#N/A</v>
      </c>
      <c r="EA278" s="208" t="e">
        <f t="shared" ca="1" si="315"/>
        <v>#N/A</v>
      </c>
      <c r="EB278" s="207"/>
      <c r="EC278" s="194"/>
      <c r="ED278" s="198" cm="1">
        <f t="array" ref="ED278">IFERROR(MATCH(TRUE,INDEX($B$14:$B$117&gt;=EC278,0),0),"")</f>
        <v>1</v>
      </c>
      <c r="EE278" s="194">
        <f t="shared" ca="1" si="316"/>
        <v>1.3963799927016407E-2</v>
      </c>
      <c r="EH278" s="194">
        <f t="shared" si="317"/>
        <v>0</v>
      </c>
      <c r="EI278" s="19" t="e">
        <f ca="1"/>
        <v>#N/A</v>
      </c>
      <c r="EJ278" s="208" t="e">
        <f t="shared" ca="1" si="318"/>
        <v>#N/A</v>
      </c>
      <c r="EK278" s="207"/>
      <c r="EL278" s="194"/>
      <c r="EM278" s="198" cm="1">
        <f t="array" ref="EM278">IFERROR(MATCH(TRUE,INDEX($B$14:$B$117&gt;=EL278,0),0),"")</f>
        <v>1</v>
      </c>
      <c r="EN278" s="194">
        <f t="shared" ca="1" si="319"/>
        <v>1.3963799927016407E-2</v>
      </c>
      <c r="EQ278" s="194">
        <f t="shared" si="320"/>
        <v>0</v>
      </c>
      <c r="ER278" s="19" t="e">
        <f ca="1"/>
        <v>#N/A</v>
      </c>
      <c r="ES278" s="208" t="e">
        <f t="shared" ca="1" si="321"/>
        <v>#N/A</v>
      </c>
      <c r="ET278" s="207"/>
      <c r="EU278" s="194"/>
      <c r="EV278" s="198" cm="1">
        <f t="array" ref="EV278">IFERROR(MATCH(TRUE,INDEX($B$14:$B$117&gt;=EU278,0),0),"")</f>
        <v>1</v>
      </c>
      <c r="EW278" s="194">
        <f t="shared" ca="1" si="322"/>
        <v>1.3963799927016407E-2</v>
      </c>
      <c r="EZ278" s="194">
        <f t="shared" si="323"/>
        <v>0</v>
      </c>
      <c r="FA278" s="19" t="e">
        <f ca="1"/>
        <v>#N/A</v>
      </c>
      <c r="FB278" s="208" t="e">
        <f t="shared" ca="1" si="324"/>
        <v>#N/A</v>
      </c>
      <c r="FC278" s="207"/>
      <c r="FD278" s="194"/>
      <c r="FE278" s="198" cm="1">
        <f t="array" ref="FE278">IFERROR(MATCH(TRUE,INDEX($B$14:$B$117&gt;=FD278,0),0),"")</f>
        <v>1</v>
      </c>
      <c r="FF278" s="194">
        <f t="shared" ca="1" si="325"/>
        <v>1.3963799927016407E-2</v>
      </c>
      <c r="FI278" s="194">
        <f t="shared" si="326"/>
        <v>0</v>
      </c>
      <c r="FJ278" s="19" t="e">
        <f ca="1"/>
        <v>#N/A</v>
      </c>
      <c r="FK278" s="208" t="e">
        <f t="shared" ca="1" si="327"/>
        <v>#N/A</v>
      </c>
      <c r="FL278" s="207"/>
      <c r="FM278" s="194"/>
      <c r="FN278" s="198" cm="1">
        <f t="array" ref="FN278">IFERROR(MATCH(TRUE,INDEX($B$14:$B$117&gt;=FM278,0),0),"")</f>
        <v>1</v>
      </c>
      <c r="FO278" s="194">
        <f t="shared" ca="1" si="328"/>
        <v>1.3963799927016407E-2</v>
      </c>
      <c r="FR278" s="194">
        <f t="shared" si="329"/>
        <v>0</v>
      </c>
      <c r="FS278" s="19" t="e">
        <f ca="1"/>
        <v>#N/A</v>
      </c>
      <c r="FT278" s="208" t="e">
        <f t="shared" ca="1" si="330"/>
        <v>#N/A</v>
      </c>
      <c r="FU278" s="207"/>
      <c r="FV278" s="194"/>
      <c r="FW278" s="198" cm="1">
        <f t="array" ref="FW278">IFERROR(MATCH(TRUE,INDEX($B$14:$B$117&gt;=FV278,0),0),"")</f>
        <v>1</v>
      </c>
      <c r="FX278" s="194">
        <f t="shared" ca="1" si="331"/>
        <v>1.3963799927016407E-2</v>
      </c>
      <c r="GA278" s="194">
        <f t="shared" si="332"/>
        <v>0</v>
      </c>
      <c r="GB278" s="19" t="e">
        <f ca="1"/>
        <v>#N/A</v>
      </c>
      <c r="GC278" s="208" t="e">
        <f t="shared" ca="1" si="333"/>
        <v>#N/A</v>
      </c>
    </row>
    <row r="279" spans="6:185" x14ac:dyDescent="0.2">
      <c r="F279" s="207"/>
      <c r="G279" s="194"/>
      <c r="H279" s="198" cm="1">
        <f t="array" ref="H279">IFERROR(MATCH(TRUE,INDEX($B$14:$B$117&gt;=G279,0),0),"")</f>
        <v>1</v>
      </c>
      <c r="I279" s="194">
        <f t="shared" ca="1" si="278"/>
        <v>1.3963799927016407E-2</v>
      </c>
      <c r="L279" s="194">
        <f t="shared" si="334"/>
        <v>0</v>
      </c>
      <c r="M279" s="19">
        <f ca="1"/>
        <v>0</v>
      </c>
      <c r="N279" s="208">
        <f t="shared" ca="1" si="335"/>
        <v>0</v>
      </c>
      <c r="O279" s="207"/>
      <c r="P279" s="194"/>
      <c r="Q279" s="198" cm="1">
        <f t="array" ref="Q279">IFERROR(MATCH(TRUE,INDEX($B$14:$B$117&gt;=P279,0),0),"")</f>
        <v>1</v>
      </c>
      <c r="R279" s="194">
        <f t="shared" ca="1" si="279"/>
        <v>1.3963799927016407E-2</v>
      </c>
      <c r="U279" s="194">
        <f t="shared" si="336"/>
        <v>0</v>
      </c>
      <c r="V279" s="19">
        <f ca="1"/>
        <v>0</v>
      </c>
      <c r="W279" s="208">
        <f t="shared" ca="1" si="337"/>
        <v>0</v>
      </c>
      <c r="X279" s="207"/>
      <c r="Y279" s="194"/>
      <c r="Z279" s="198" cm="1">
        <f t="array" ref="Z279">IFERROR(MATCH(TRUE,INDEX($B$14:$B$117&gt;=Y279,0),0),"")</f>
        <v>1</v>
      </c>
      <c r="AA279" s="194">
        <f t="shared" ca="1" si="280"/>
        <v>1.3963799927016407E-2</v>
      </c>
      <c r="AD279" s="194">
        <f t="shared" si="281"/>
        <v>0</v>
      </c>
      <c r="AE279" s="19">
        <f ca="1"/>
        <v>0</v>
      </c>
      <c r="AF279" s="208">
        <f t="shared" ca="1" si="282"/>
        <v>0</v>
      </c>
      <c r="AG279" s="207"/>
      <c r="AH279" s="194"/>
      <c r="AI279" s="198" cm="1">
        <f t="array" ref="AI279">IFERROR(MATCH(TRUE,INDEX($B$14:$B$117&gt;=AH279,0),0),"")</f>
        <v>1</v>
      </c>
      <c r="AJ279" s="194">
        <f t="shared" ca="1" si="283"/>
        <v>1.3963799927016407E-2</v>
      </c>
      <c r="AM279" s="194">
        <f t="shared" si="284"/>
        <v>0</v>
      </c>
      <c r="AN279" s="19">
        <f ca="1"/>
        <v>0</v>
      </c>
      <c r="AO279" s="208">
        <f t="shared" ca="1" si="285"/>
        <v>0</v>
      </c>
      <c r="AP279" s="207"/>
      <c r="AQ279" s="194"/>
      <c r="AR279" s="198" cm="1">
        <f t="array" ref="AR279">IFERROR(MATCH(TRUE,INDEX($B$14:$B$117&gt;=AQ279,0),0),"")</f>
        <v>1</v>
      </c>
      <c r="AS279" s="194">
        <f t="shared" ca="1" si="286"/>
        <v>1.3963799927016407E-2</v>
      </c>
      <c r="AV279" s="194">
        <f t="shared" si="287"/>
        <v>0</v>
      </c>
      <c r="AW279" s="19">
        <f ca="1"/>
        <v>0</v>
      </c>
      <c r="AX279" s="208">
        <f t="shared" ca="1" si="288"/>
        <v>0</v>
      </c>
      <c r="AY279" s="207"/>
      <c r="AZ279" s="194"/>
      <c r="BA279" s="198" cm="1">
        <f t="array" ref="BA279">IFERROR(MATCH(TRUE,INDEX($B$14:$B$117&gt;=AZ279,0),0),"")</f>
        <v>1</v>
      </c>
      <c r="BB279" s="194">
        <f t="shared" ca="1" si="289"/>
        <v>1.3963799927016407E-2</v>
      </c>
      <c r="BE279" s="194">
        <f t="shared" si="290"/>
        <v>0</v>
      </c>
      <c r="BF279" s="19">
        <f ca="1"/>
        <v>0</v>
      </c>
      <c r="BG279" s="208">
        <f t="shared" ca="1" si="291"/>
        <v>0</v>
      </c>
      <c r="BH279" s="207"/>
      <c r="BI279" s="194"/>
      <c r="BJ279" s="198" cm="1">
        <f t="array" ref="BJ279">IFERROR(MATCH(TRUE,INDEX($B$14:$B$117&gt;=BI279,0),0),"")</f>
        <v>1</v>
      </c>
      <c r="BK279" s="194">
        <f t="shared" ca="1" si="292"/>
        <v>1.3963799927016407E-2</v>
      </c>
      <c r="BN279" s="194">
        <f t="shared" si="293"/>
        <v>0</v>
      </c>
      <c r="BO279" s="19">
        <f ca="1"/>
        <v>0</v>
      </c>
      <c r="BP279" s="208">
        <f t="shared" ca="1" si="294"/>
        <v>0</v>
      </c>
      <c r="BQ279" s="207"/>
      <c r="BR279" s="194"/>
      <c r="BS279" s="198" cm="1">
        <f t="array" ref="BS279">IFERROR(MATCH(TRUE,INDEX($B$14:$B$117&gt;=BR279,0),0),"")</f>
        <v>1</v>
      </c>
      <c r="BT279" s="194">
        <f t="shared" ca="1" si="295"/>
        <v>1.3963799927016407E-2</v>
      </c>
      <c r="BW279" s="194">
        <f t="shared" si="296"/>
        <v>0</v>
      </c>
      <c r="BX279" s="19">
        <f ca="1"/>
        <v>0</v>
      </c>
      <c r="BY279" s="208">
        <f t="shared" ca="1" si="297"/>
        <v>0</v>
      </c>
      <c r="BZ279" s="207"/>
      <c r="CA279" s="194"/>
      <c r="CB279" s="198" cm="1">
        <f t="array" ref="CB279">IFERROR(MATCH(TRUE,INDEX($B$14:$B$117&gt;=CA279,0),0),"")</f>
        <v>1</v>
      </c>
      <c r="CC279" s="194">
        <f t="shared" ca="1" si="298"/>
        <v>1.3963799927016407E-2</v>
      </c>
      <c r="CF279" s="194">
        <f t="shared" si="299"/>
        <v>0</v>
      </c>
      <c r="CG279" s="19">
        <f ca="1"/>
        <v>0</v>
      </c>
      <c r="CH279" s="208">
        <f t="shared" ca="1" si="300"/>
        <v>0</v>
      </c>
      <c r="CI279" s="207"/>
      <c r="CJ279" s="194"/>
      <c r="CK279" s="198" cm="1">
        <f t="array" ref="CK279">IFERROR(MATCH(TRUE,INDEX($B$14:$B$117&gt;=CJ279,0),0),"")</f>
        <v>1</v>
      </c>
      <c r="CL279" s="194">
        <f t="shared" ca="1" si="301"/>
        <v>1.3963799927016407E-2</v>
      </c>
      <c r="CO279" s="194">
        <f t="shared" si="302"/>
        <v>0</v>
      </c>
      <c r="CP279" s="19">
        <f ca="1"/>
        <v>0</v>
      </c>
      <c r="CQ279" s="208">
        <f t="shared" ca="1" si="303"/>
        <v>0</v>
      </c>
      <c r="CR279" s="207"/>
      <c r="CS279" s="194"/>
      <c r="CT279" s="198" cm="1">
        <f t="array" ref="CT279">IFERROR(MATCH(TRUE,INDEX($B$14:$B$117&gt;=CS279,0),0),"")</f>
        <v>1</v>
      </c>
      <c r="CU279" s="194">
        <f t="shared" ca="1" si="304"/>
        <v>1.3963799927016407E-2</v>
      </c>
      <c r="CX279" s="194">
        <f t="shared" si="305"/>
        <v>0</v>
      </c>
      <c r="CY279" s="19" t="e">
        <f ca="1"/>
        <v>#N/A</v>
      </c>
      <c r="CZ279" s="208" t="e">
        <f t="shared" ca="1" si="306"/>
        <v>#N/A</v>
      </c>
      <c r="DA279" s="207"/>
      <c r="DB279" s="194"/>
      <c r="DC279" s="198" cm="1">
        <f t="array" ref="DC279">IFERROR(MATCH(TRUE,INDEX($B$14:$B$117&gt;=DB279,0),0),"")</f>
        <v>1</v>
      </c>
      <c r="DD279" s="194">
        <f t="shared" ca="1" si="307"/>
        <v>1.3963799927016407E-2</v>
      </c>
      <c r="DG279" s="194">
        <f t="shared" si="308"/>
        <v>0</v>
      </c>
      <c r="DH279" s="19" t="e">
        <f ca="1"/>
        <v>#N/A</v>
      </c>
      <c r="DI279" s="208" t="e">
        <f t="shared" ca="1" si="309"/>
        <v>#N/A</v>
      </c>
      <c r="DJ279" s="207"/>
      <c r="DK279" s="194"/>
      <c r="DL279" s="198" cm="1">
        <f t="array" ref="DL279">IFERROR(MATCH(TRUE,INDEX($B$14:$B$117&gt;=DK279,0),0),"")</f>
        <v>1</v>
      </c>
      <c r="DM279" s="194">
        <f t="shared" ca="1" si="310"/>
        <v>1.3963799927016407E-2</v>
      </c>
      <c r="DP279" s="194">
        <f t="shared" si="311"/>
        <v>0</v>
      </c>
      <c r="DQ279" s="19" t="e">
        <f ca="1"/>
        <v>#N/A</v>
      </c>
      <c r="DR279" s="208" t="e">
        <f t="shared" ca="1" si="312"/>
        <v>#N/A</v>
      </c>
      <c r="DS279" s="207"/>
      <c r="DT279" s="194"/>
      <c r="DU279" s="198" cm="1">
        <f t="array" ref="DU279">IFERROR(MATCH(TRUE,INDEX($B$14:$B$117&gt;=DT279,0),0),"")</f>
        <v>1</v>
      </c>
      <c r="DV279" s="194">
        <f t="shared" ca="1" si="313"/>
        <v>1.3963799927016407E-2</v>
      </c>
      <c r="DY279" s="194">
        <f t="shared" si="314"/>
        <v>0</v>
      </c>
      <c r="DZ279" s="19" t="e">
        <f ca="1"/>
        <v>#N/A</v>
      </c>
      <c r="EA279" s="208" t="e">
        <f t="shared" ca="1" si="315"/>
        <v>#N/A</v>
      </c>
      <c r="EB279" s="207"/>
      <c r="EC279" s="194"/>
      <c r="ED279" s="198" cm="1">
        <f t="array" ref="ED279">IFERROR(MATCH(TRUE,INDEX($B$14:$B$117&gt;=EC279,0),0),"")</f>
        <v>1</v>
      </c>
      <c r="EE279" s="194">
        <f t="shared" ca="1" si="316"/>
        <v>1.3963799927016407E-2</v>
      </c>
      <c r="EH279" s="194">
        <f t="shared" si="317"/>
        <v>0</v>
      </c>
      <c r="EI279" s="19" t="e">
        <f ca="1"/>
        <v>#N/A</v>
      </c>
      <c r="EJ279" s="208" t="e">
        <f t="shared" ca="1" si="318"/>
        <v>#N/A</v>
      </c>
      <c r="EK279" s="207"/>
      <c r="EL279" s="194"/>
      <c r="EM279" s="198" cm="1">
        <f t="array" ref="EM279">IFERROR(MATCH(TRUE,INDEX($B$14:$B$117&gt;=EL279,0),0),"")</f>
        <v>1</v>
      </c>
      <c r="EN279" s="194">
        <f t="shared" ca="1" si="319"/>
        <v>1.3963799927016407E-2</v>
      </c>
      <c r="EQ279" s="194">
        <f t="shared" si="320"/>
        <v>0</v>
      </c>
      <c r="ER279" s="19" t="e">
        <f ca="1"/>
        <v>#N/A</v>
      </c>
      <c r="ES279" s="208" t="e">
        <f t="shared" ca="1" si="321"/>
        <v>#N/A</v>
      </c>
      <c r="ET279" s="207"/>
      <c r="EU279" s="194"/>
      <c r="EV279" s="198" cm="1">
        <f t="array" ref="EV279">IFERROR(MATCH(TRUE,INDEX($B$14:$B$117&gt;=EU279,0),0),"")</f>
        <v>1</v>
      </c>
      <c r="EW279" s="194">
        <f t="shared" ca="1" si="322"/>
        <v>1.3963799927016407E-2</v>
      </c>
      <c r="EZ279" s="194">
        <f t="shared" si="323"/>
        <v>0</v>
      </c>
      <c r="FA279" s="19" t="e">
        <f ca="1"/>
        <v>#N/A</v>
      </c>
      <c r="FB279" s="208" t="e">
        <f t="shared" ca="1" si="324"/>
        <v>#N/A</v>
      </c>
      <c r="FC279" s="207"/>
      <c r="FD279" s="194"/>
      <c r="FE279" s="198" cm="1">
        <f t="array" ref="FE279">IFERROR(MATCH(TRUE,INDEX($B$14:$B$117&gt;=FD279,0),0),"")</f>
        <v>1</v>
      </c>
      <c r="FF279" s="194">
        <f t="shared" ca="1" si="325"/>
        <v>1.3963799927016407E-2</v>
      </c>
      <c r="FI279" s="194">
        <f t="shared" si="326"/>
        <v>0</v>
      </c>
      <c r="FJ279" s="19" t="e">
        <f ca="1"/>
        <v>#N/A</v>
      </c>
      <c r="FK279" s="208" t="e">
        <f t="shared" ca="1" si="327"/>
        <v>#N/A</v>
      </c>
      <c r="FL279" s="207"/>
      <c r="FM279" s="194"/>
      <c r="FN279" s="198" cm="1">
        <f t="array" ref="FN279">IFERROR(MATCH(TRUE,INDEX($B$14:$B$117&gt;=FM279,0),0),"")</f>
        <v>1</v>
      </c>
      <c r="FO279" s="194">
        <f t="shared" ca="1" si="328"/>
        <v>1.3963799927016407E-2</v>
      </c>
      <c r="FR279" s="194">
        <f t="shared" si="329"/>
        <v>0</v>
      </c>
      <c r="FS279" s="19" t="e">
        <f ca="1"/>
        <v>#N/A</v>
      </c>
      <c r="FT279" s="208" t="e">
        <f t="shared" ca="1" si="330"/>
        <v>#N/A</v>
      </c>
      <c r="FU279" s="207"/>
      <c r="FV279" s="194"/>
      <c r="FW279" s="198" cm="1">
        <f t="array" ref="FW279">IFERROR(MATCH(TRUE,INDEX($B$14:$B$117&gt;=FV279,0),0),"")</f>
        <v>1</v>
      </c>
      <c r="FX279" s="194">
        <f t="shared" ca="1" si="331"/>
        <v>1.3963799927016407E-2</v>
      </c>
      <c r="GA279" s="194">
        <f t="shared" si="332"/>
        <v>0</v>
      </c>
      <c r="GB279" s="19" t="e">
        <f ca="1"/>
        <v>#N/A</v>
      </c>
      <c r="GC279" s="208" t="e">
        <f t="shared" ca="1" si="333"/>
        <v>#N/A</v>
      </c>
    </row>
    <row r="280" spans="6:185" x14ac:dyDescent="0.2">
      <c r="F280" s="207"/>
      <c r="G280" s="194"/>
      <c r="H280" s="198" cm="1">
        <f t="array" ref="H280">IFERROR(MATCH(TRUE,INDEX($B$14:$B$117&gt;=G280,0),0),"")</f>
        <v>1</v>
      </c>
      <c r="I280" s="194">
        <f t="shared" ca="1" si="278"/>
        <v>1.3963799927016407E-2</v>
      </c>
      <c r="L280" s="194">
        <f t="shared" si="334"/>
        <v>0</v>
      </c>
      <c r="M280" s="19">
        <f ca="1"/>
        <v>0</v>
      </c>
      <c r="N280" s="208">
        <f t="shared" ca="1" si="335"/>
        <v>0</v>
      </c>
      <c r="O280" s="207"/>
      <c r="P280" s="194"/>
      <c r="Q280" s="198" cm="1">
        <f t="array" ref="Q280">IFERROR(MATCH(TRUE,INDEX($B$14:$B$117&gt;=P280,0),0),"")</f>
        <v>1</v>
      </c>
      <c r="R280" s="194">
        <f t="shared" ca="1" si="279"/>
        <v>1.3963799927016407E-2</v>
      </c>
      <c r="U280" s="194">
        <f t="shared" si="336"/>
        <v>0</v>
      </c>
      <c r="V280" s="19">
        <f ca="1"/>
        <v>0</v>
      </c>
      <c r="W280" s="208">
        <f t="shared" ca="1" si="337"/>
        <v>0</v>
      </c>
      <c r="X280" s="207"/>
      <c r="Y280" s="194"/>
      <c r="Z280" s="198" cm="1">
        <f t="array" ref="Z280">IFERROR(MATCH(TRUE,INDEX($B$14:$B$117&gt;=Y280,0),0),"")</f>
        <v>1</v>
      </c>
      <c r="AA280" s="194">
        <f t="shared" ca="1" si="280"/>
        <v>1.3963799927016407E-2</v>
      </c>
      <c r="AD280" s="194">
        <f t="shared" si="281"/>
        <v>0</v>
      </c>
      <c r="AE280" s="19">
        <f ca="1"/>
        <v>0</v>
      </c>
      <c r="AF280" s="208">
        <f t="shared" ca="1" si="282"/>
        <v>0</v>
      </c>
      <c r="AG280" s="207"/>
      <c r="AH280" s="194"/>
      <c r="AI280" s="198" cm="1">
        <f t="array" ref="AI280">IFERROR(MATCH(TRUE,INDEX($B$14:$B$117&gt;=AH280,0),0),"")</f>
        <v>1</v>
      </c>
      <c r="AJ280" s="194">
        <f t="shared" ca="1" si="283"/>
        <v>1.3963799927016407E-2</v>
      </c>
      <c r="AM280" s="194">
        <f t="shared" si="284"/>
        <v>0</v>
      </c>
      <c r="AN280" s="19">
        <f ca="1"/>
        <v>0</v>
      </c>
      <c r="AO280" s="208">
        <f t="shared" ca="1" si="285"/>
        <v>0</v>
      </c>
      <c r="AP280" s="207"/>
      <c r="AQ280" s="194"/>
      <c r="AR280" s="198" cm="1">
        <f t="array" ref="AR280">IFERROR(MATCH(TRUE,INDEX($B$14:$B$117&gt;=AQ280,0),0),"")</f>
        <v>1</v>
      </c>
      <c r="AS280" s="194">
        <f t="shared" ca="1" si="286"/>
        <v>1.3963799927016407E-2</v>
      </c>
      <c r="AV280" s="194">
        <f t="shared" si="287"/>
        <v>0</v>
      </c>
      <c r="AW280" s="19">
        <f ca="1"/>
        <v>0</v>
      </c>
      <c r="AX280" s="208">
        <f t="shared" ca="1" si="288"/>
        <v>0</v>
      </c>
      <c r="AY280" s="207"/>
      <c r="AZ280" s="194"/>
      <c r="BA280" s="198" cm="1">
        <f t="array" ref="BA280">IFERROR(MATCH(TRUE,INDEX($B$14:$B$117&gt;=AZ280,0),0),"")</f>
        <v>1</v>
      </c>
      <c r="BB280" s="194">
        <f t="shared" ca="1" si="289"/>
        <v>1.3963799927016407E-2</v>
      </c>
      <c r="BE280" s="194">
        <f t="shared" si="290"/>
        <v>0</v>
      </c>
      <c r="BF280" s="19">
        <f ca="1"/>
        <v>0</v>
      </c>
      <c r="BG280" s="208">
        <f t="shared" ca="1" si="291"/>
        <v>0</v>
      </c>
      <c r="BH280" s="207"/>
      <c r="BI280" s="194"/>
      <c r="BJ280" s="198" cm="1">
        <f t="array" ref="BJ280">IFERROR(MATCH(TRUE,INDEX($B$14:$B$117&gt;=BI280,0),0),"")</f>
        <v>1</v>
      </c>
      <c r="BK280" s="194">
        <f t="shared" ca="1" si="292"/>
        <v>1.3963799927016407E-2</v>
      </c>
      <c r="BN280" s="194">
        <f t="shared" si="293"/>
        <v>0</v>
      </c>
      <c r="BO280" s="19">
        <f ca="1"/>
        <v>0</v>
      </c>
      <c r="BP280" s="208">
        <f t="shared" ca="1" si="294"/>
        <v>0</v>
      </c>
      <c r="BQ280" s="207"/>
      <c r="BR280" s="194"/>
      <c r="BS280" s="198" cm="1">
        <f t="array" ref="BS280">IFERROR(MATCH(TRUE,INDEX($B$14:$B$117&gt;=BR280,0),0),"")</f>
        <v>1</v>
      </c>
      <c r="BT280" s="194">
        <f t="shared" ca="1" si="295"/>
        <v>1.3963799927016407E-2</v>
      </c>
      <c r="BW280" s="194">
        <f t="shared" si="296"/>
        <v>0</v>
      </c>
      <c r="BX280" s="19">
        <f ca="1"/>
        <v>0</v>
      </c>
      <c r="BY280" s="208">
        <f t="shared" ca="1" si="297"/>
        <v>0</v>
      </c>
      <c r="BZ280" s="207"/>
      <c r="CA280" s="194"/>
      <c r="CB280" s="198" cm="1">
        <f t="array" ref="CB280">IFERROR(MATCH(TRUE,INDEX($B$14:$B$117&gt;=CA280,0),0),"")</f>
        <v>1</v>
      </c>
      <c r="CC280" s="194">
        <f t="shared" ca="1" si="298"/>
        <v>1.3963799927016407E-2</v>
      </c>
      <c r="CF280" s="194">
        <f t="shared" si="299"/>
        <v>0</v>
      </c>
      <c r="CG280" s="19">
        <f ca="1"/>
        <v>0</v>
      </c>
      <c r="CH280" s="208">
        <f t="shared" ca="1" si="300"/>
        <v>0</v>
      </c>
      <c r="CI280" s="207"/>
      <c r="CJ280" s="194"/>
      <c r="CK280" s="198" cm="1">
        <f t="array" ref="CK280">IFERROR(MATCH(TRUE,INDEX($B$14:$B$117&gt;=CJ280,0),0),"")</f>
        <v>1</v>
      </c>
      <c r="CL280" s="194">
        <f t="shared" ca="1" si="301"/>
        <v>1.3963799927016407E-2</v>
      </c>
      <c r="CO280" s="194">
        <f t="shared" si="302"/>
        <v>0</v>
      </c>
      <c r="CP280" s="19">
        <f ca="1"/>
        <v>0</v>
      </c>
      <c r="CQ280" s="208">
        <f t="shared" ca="1" si="303"/>
        <v>0</v>
      </c>
      <c r="CR280" s="207"/>
      <c r="CS280" s="194"/>
      <c r="CT280" s="198" cm="1">
        <f t="array" ref="CT280">IFERROR(MATCH(TRUE,INDEX($B$14:$B$117&gt;=CS280,0),0),"")</f>
        <v>1</v>
      </c>
      <c r="CU280" s="194">
        <f t="shared" ca="1" si="304"/>
        <v>1.3963799927016407E-2</v>
      </c>
      <c r="CX280" s="194">
        <f t="shared" si="305"/>
        <v>0</v>
      </c>
      <c r="CY280" s="19" t="e">
        <f ca="1"/>
        <v>#N/A</v>
      </c>
      <c r="CZ280" s="208" t="e">
        <f t="shared" ca="1" si="306"/>
        <v>#N/A</v>
      </c>
      <c r="DA280" s="207"/>
      <c r="DB280" s="194"/>
      <c r="DC280" s="198" cm="1">
        <f t="array" ref="DC280">IFERROR(MATCH(TRUE,INDEX($B$14:$B$117&gt;=DB280,0),0),"")</f>
        <v>1</v>
      </c>
      <c r="DD280" s="194">
        <f t="shared" ca="1" si="307"/>
        <v>1.3963799927016407E-2</v>
      </c>
      <c r="DG280" s="194">
        <f t="shared" si="308"/>
        <v>0</v>
      </c>
      <c r="DH280" s="19" t="e">
        <f ca="1"/>
        <v>#N/A</v>
      </c>
      <c r="DI280" s="208" t="e">
        <f t="shared" ca="1" si="309"/>
        <v>#N/A</v>
      </c>
      <c r="DJ280" s="207"/>
      <c r="DK280" s="194"/>
      <c r="DL280" s="198" cm="1">
        <f t="array" ref="DL280">IFERROR(MATCH(TRUE,INDEX($B$14:$B$117&gt;=DK280,0),0),"")</f>
        <v>1</v>
      </c>
      <c r="DM280" s="194">
        <f t="shared" ca="1" si="310"/>
        <v>1.3963799927016407E-2</v>
      </c>
      <c r="DP280" s="194">
        <f t="shared" si="311"/>
        <v>0</v>
      </c>
      <c r="DQ280" s="19" t="e">
        <f ca="1"/>
        <v>#N/A</v>
      </c>
      <c r="DR280" s="208" t="e">
        <f t="shared" ca="1" si="312"/>
        <v>#N/A</v>
      </c>
      <c r="DS280" s="207"/>
      <c r="DT280" s="194"/>
      <c r="DU280" s="198" cm="1">
        <f t="array" ref="DU280">IFERROR(MATCH(TRUE,INDEX($B$14:$B$117&gt;=DT280,0),0),"")</f>
        <v>1</v>
      </c>
      <c r="DV280" s="194">
        <f t="shared" ca="1" si="313"/>
        <v>1.3963799927016407E-2</v>
      </c>
      <c r="DY280" s="194">
        <f t="shared" si="314"/>
        <v>0</v>
      </c>
      <c r="DZ280" s="19" t="e">
        <f ca="1"/>
        <v>#N/A</v>
      </c>
      <c r="EA280" s="208" t="e">
        <f t="shared" ca="1" si="315"/>
        <v>#N/A</v>
      </c>
      <c r="EB280" s="207"/>
      <c r="EC280" s="194"/>
      <c r="ED280" s="198" cm="1">
        <f t="array" ref="ED280">IFERROR(MATCH(TRUE,INDEX($B$14:$B$117&gt;=EC280,0),0),"")</f>
        <v>1</v>
      </c>
      <c r="EE280" s="194">
        <f t="shared" ca="1" si="316"/>
        <v>1.3963799927016407E-2</v>
      </c>
      <c r="EH280" s="194">
        <f t="shared" si="317"/>
        <v>0</v>
      </c>
      <c r="EI280" s="19" t="e">
        <f ca="1"/>
        <v>#N/A</v>
      </c>
      <c r="EJ280" s="208" t="e">
        <f t="shared" ca="1" si="318"/>
        <v>#N/A</v>
      </c>
      <c r="EK280" s="207"/>
      <c r="EL280" s="194"/>
      <c r="EM280" s="198" cm="1">
        <f t="array" ref="EM280">IFERROR(MATCH(TRUE,INDEX($B$14:$B$117&gt;=EL280,0),0),"")</f>
        <v>1</v>
      </c>
      <c r="EN280" s="194">
        <f t="shared" ca="1" si="319"/>
        <v>1.3963799927016407E-2</v>
      </c>
      <c r="EQ280" s="194">
        <f t="shared" si="320"/>
        <v>0</v>
      </c>
      <c r="ER280" s="19" t="e">
        <f ca="1"/>
        <v>#N/A</v>
      </c>
      <c r="ES280" s="208" t="e">
        <f t="shared" ca="1" si="321"/>
        <v>#N/A</v>
      </c>
      <c r="ET280" s="207"/>
      <c r="EU280" s="194"/>
      <c r="EV280" s="198" cm="1">
        <f t="array" ref="EV280">IFERROR(MATCH(TRUE,INDEX($B$14:$B$117&gt;=EU280,0),0),"")</f>
        <v>1</v>
      </c>
      <c r="EW280" s="194">
        <f t="shared" ca="1" si="322"/>
        <v>1.3963799927016407E-2</v>
      </c>
      <c r="EZ280" s="194">
        <f t="shared" si="323"/>
        <v>0</v>
      </c>
      <c r="FA280" s="19" t="e">
        <f ca="1"/>
        <v>#N/A</v>
      </c>
      <c r="FB280" s="208" t="e">
        <f t="shared" ca="1" si="324"/>
        <v>#N/A</v>
      </c>
      <c r="FC280" s="207"/>
      <c r="FD280" s="194"/>
      <c r="FE280" s="198" cm="1">
        <f t="array" ref="FE280">IFERROR(MATCH(TRUE,INDEX($B$14:$B$117&gt;=FD280,0),0),"")</f>
        <v>1</v>
      </c>
      <c r="FF280" s="194">
        <f t="shared" ca="1" si="325"/>
        <v>1.3963799927016407E-2</v>
      </c>
      <c r="FI280" s="194">
        <f t="shared" si="326"/>
        <v>0</v>
      </c>
      <c r="FJ280" s="19" t="e">
        <f ca="1"/>
        <v>#N/A</v>
      </c>
      <c r="FK280" s="208" t="e">
        <f t="shared" ca="1" si="327"/>
        <v>#N/A</v>
      </c>
      <c r="FL280" s="207"/>
      <c r="FM280" s="194"/>
      <c r="FN280" s="198" cm="1">
        <f t="array" ref="FN280">IFERROR(MATCH(TRUE,INDEX($B$14:$B$117&gt;=FM280,0),0),"")</f>
        <v>1</v>
      </c>
      <c r="FO280" s="194">
        <f t="shared" ca="1" si="328"/>
        <v>1.3963799927016407E-2</v>
      </c>
      <c r="FR280" s="194">
        <f t="shared" si="329"/>
        <v>0</v>
      </c>
      <c r="FS280" s="19" t="e">
        <f ca="1"/>
        <v>#N/A</v>
      </c>
      <c r="FT280" s="208" t="e">
        <f t="shared" ca="1" si="330"/>
        <v>#N/A</v>
      </c>
      <c r="FU280" s="207"/>
      <c r="FV280" s="194"/>
      <c r="FW280" s="198" cm="1">
        <f t="array" ref="FW280">IFERROR(MATCH(TRUE,INDEX($B$14:$B$117&gt;=FV280,0),0),"")</f>
        <v>1</v>
      </c>
      <c r="FX280" s="194">
        <f t="shared" ca="1" si="331"/>
        <v>1.3963799927016407E-2</v>
      </c>
      <c r="GA280" s="194">
        <f t="shared" si="332"/>
        <v>0</v>
      </c>
      <c r="GB280" s="19" t="e">
        <f ca="1"/>
        <v>#N/A</v>
      </c>
      <c r="GC280" s="208" t="e">
        <f t="shared" ca="1" si="333"/>
        <v>#N/A</v>
      </c>
    </row>
    <row r="281" spans="6:185" x14ac:dyDescent="0.2">
      <c r="F281" s="207"/>
      <c r="G281" s="194"/>
      <c r="H281" s="198" cm="1">
        <f t="array" ref="H281">IFERROR(MATCH(TRUE,INDEX($B$14:$B$117&gt;=G281,0),0),"")</f>
        <v>1</v>
      </c>
      <c r="I281" s="194">
        <f t="shared" ca="1" si="278"/>
        <v>1.3963799927016407E-2</v>
      </c>
      <c r="L281" s="194">
        <f t="shared" si="334"/>
        <v>0</v>
      </c>
      <c r="M281" s="19">
        <f ca="1"/>
        <v>0</v>
      </c>
      <c r="N281" s="208">
        <f t="shared" ca="1" si="335"/>
        <v>0</v>
      </c>
      <c r="O281" s="207"/>
      <c r="P281" s="194"/>
      <c r="Q281" s="198" cm="1">
        <f t="array" ref="Q281">IFERROR(MATCH(TRUE,INDEX($B$14:$B$117&gt;=P281,0),0),"")</f>
        <v>1</v>
      </c>
      <c r="R281" s="194">
        <f t="shared" ca="1" si="279"/>
        <v>1.3963799927016407E-2</v>
      </c>
      <c r="U281" s="194">
        <f t="shared" si="336"/>
        <v>0</v>
      </c>
      <c r="V281" s="19">
        <f ca="1"/>
        <v>0</v>
      </c>
      <c r="W281" s="208">
        <f t="shared" ca="1" si="337"/>
        <v>0</v>
      </c>
      <c r="X281" s="207"/>
      <c r="Y281" s="194"/>
      <c r="Z281" s="198" cm="1">
        <f t="array" ref="Z281">IFERROR(MATCH(TRUE,INDEX($B$14:$B$117&gt;=Y281,0),0),"")</f>
        <v>1</v>
      </c>
      <c r="AA281" s="194">
        <f t="shared" ca="1" si="280"/>
        <v>1.3963799927016407E-2</v>
      </c>
      <c r="AD281" s="194">
        <f t="shared" si="281"/>
        <v>0</v>
      </c>
      <c r="AE281" s="19">
        <f ca="1"/>
        <v>0</v>
      </c>
      <c r="AF281" s="208">
        <f t="shared" ca="1" si="282"/>
        <v>0</v>
      </c>
      <c r="AG281" s="207"/>
      <c r="AH281" s="194"/>
      <c r="AI281" s="198" cm="1">
        <f t="array" ref="AI281">IFERROR(MATCH(TRUE,INDEX($B$14:$B$117&gt;=AH281,0),0),"")</f>
        <v>1</v>
      </c>
      <c r="AJ281" s="194">
        <f t="shared" ca="1" si="283"/>
        <v>1.3963799927016407E-2</v>
      </c>
      <c r="AM281" s="194">
        <f t="shared" si="284"/>
        <v>0</v>
      </c>
      <c r="AN281" s="19">
        <f ca="1"/>
        <v>0</v>
      </c>
      <c r="AO281" s="208">
        <f t="shared" ca="1" si="285"/>
        <v>0</v>
      </c>
      <c r="AP281" s="207"/>
      <c r="AQ281" s="194"/>
      <c r="AR281" s="198" cm="1">
        <f t="array" ref="AR281">IFERROR(MATCH(TRUE,INDEX($B$14:$B$117&gt;=AQ281,0),0),"")</f>
        <v>1</v>
      </c>
      <c r="AS281" s="194">
        <f t="shared" ca="1" si="286"/>
        <v>1.3963799927016407E-2</v>
      </c>
      <c r="AV281" s="194">
        <f t="shared" si="287"/>
        <v>0</v>
      </c>
      <c r="AW281" s="19">
        <f ca="1"/>
        <v>0</v>
      </c>
      <c r="AX281" s="208">
        <f t="shared" ca="1" si="288"/>
        <v>0</v>
      </c>
      <c r="AY281" s="207"/>
      <c r="AZ281" s="194"/>
      <c r="BA281" s="198" cm="1">
        <f t="array" ref="BA281">IFERROR(MATCH(TRUE,INDEX($B$14:$B$117&gt;=AZ281,0),0),"")</f>
        <v>1</v>
      </c>
      <c r="BB281" s="194">
        <f t="shared" ca="1" si="289"/>
        <v>1.3963799927016407E-2</v>
      </c>
      <c r="BE281" s="194">
        <f t="shared" si="290"/>
        <v>0</v>
      </c>
      <c r="BF281" s="19">
        <f ca="1"/>
        <v>0</v>
      </c>
      <c r="BG281" s="208">
        <f t="shared" ca="1" si="291"/>
        <v>0</v>
      </c>
      <c r="BH281" s="207"/>
      <c r="BI281" s="194"/>
      <c r="BJ281" s="198" cm="1">
        <f t="array" ref="BJ281">IFERROR(MATCH(TRUE,INDEX($B$14:$B$117&gt;=BI281,0),0),"")</f>
        <v>1</v>
      </c>
      <c r="BK281" s="194">
        <f t="shared" ca="1" si="292"/>
        <v>1.3963799927016407E-2</v>
      </c>
      <c r="BN281" s="194">
        <f t="shared" si="293"/>
        <v>0</v>
      </c>
      <c r="BO281" s="19">
        <f ca="1"/>
        <v>0</v>
      </c>
      <c r="BP281" s="208">
        <f t="shared" ca="1" si="294"/>
        <v>0</v>
      </c>
      <c r="BQ281" s="207"/>
      <c r="BR281" s="194"/>
      <c r="BS281" s="198" cm="1">
        <f t="array" ref="BS281">IFERROR(MATCH(TRUE,INDEX($B$14:$B$117&gt;=BR281,0),0),"")</f>
        <v>1</v>
      </c>
      <c r="BT281" s="194">
        <f t="shared" ca="1" si="295"/>
        <v>1.3963799927016407E-2</v>
      </c>
      <c r="BW281" s="194">
        <f t="shared" si="296"/>
        <v>0</v>
      </c>
      <c r="BX281" s="19">
        <f ca="1"/>
        <v>0</v>
      </c>
      <c r="BY281" s="208">
        <f t="shared" ca="1" si="297"/>
        <v>0</v>
      </c>
      <c r="BZ281" s="207"/>
      <c r="CA281" s="194"/>
      <c r="CB281" s="198" cm="1">
        <f t="array" ref="CB281">IFERROR(MATCH(TRUE,INDEX($B$14:$B$117&gt;=CA281,0),0),"")</f>
        <v>1</v>
      </c>
      <c r="CC281" s="194">
        <f t="shared" ca="1" si="298"/>
        <v>1.3963799927016407E-2</v>
      </c>
      <c r="CF281" s="194">
        <f t="shared" si="299"/>
        <v>0</v>
      </c>
      <c r="CG281" s="19">
        <f ca="1"/>
        <v>0</v>
      </c>
      <c r="CH281" s="208">
        <f t="shared" ca="1" si="300"/>
        <v>0</v>
      </c>
      <c r="CI281" s="207"/>
      <c r="CJ281" s="194"/>
      <c r="CK281" s="198" cm="1">
        <f t="array" ref="CK281">IFERROR(MATCH(TRUE,INDEX($B$14:$B$117&gt;=CJ281,0),0),"")</f>
        <v>1</v>
      </c>
      <c r="CL281" s="194">
        <f t="shared" ca="1" si="301"/>
        <v>1.3963799927016407E-2</v>
      </c>
      <c r="CO281" s="194">
        <f t="shared" si="302"/>
        <v>0</v>
      </c>
      <c r="CP281" s="19">
        <f ca="1"/>
        <v>0</v>
      </c>
      <c r="CQ281" s="208">
        <f t="shared" ca="1" si="303"/>
        <v>0</v>
      </c>
      <c r="CR281" s="207"/>
      <c r="CS281" s="194"/>
      <c r="CT281" s="198" cm="1">
        <f t="array" ref="CT281">IFERROR(MATCH(TRUE,INDEX($B$14:$B$117&gt;=CS281,0),0),"")</f>
        <v>1</v>
      </c>
      <c r="CU281" s="194">
        <f t="shared" ca="1" si="304"/>
        <v>1.3963799927016407E-2</v>
      </c>
      <c r="CX281" s="194">
        <f t="shared" si="305"/>
        <v>0</v>
      </c>
      <c r="CY281" s="19" t="e">
        <f ca="1"/>
        <v>#N/A</v>
      </c>
      <c r="CZ281" s="208" t="e">
        <f t="shared" ca="1" si="306"/>
        <v>#N/A</v>
      </c>
      <c r="DA281" s="207"/>
      <c r="DB281" s="194"/>
      <c r="DC281" s="198" cm="1">
        <f t="array" ref="DC281">IFERROR(MATCH(TRUE,INDEX($B$14:$B$117&gt;=DB281,0),0),"")</f>
        <v>1</v>
      </c>
      <c r="DD281" s="194">
        <f t="shared" ca="1" si="307"/>
        <v>1.3963799927016407E-2</v>
      </c>
      <c r="DG281" s="194">
        <f t="shared" si="308"/>
        <v>0</v>
      </c>
      <c r="DH281" s="19" t="e">
        <f ca="1"/>
        <v>#N/A</v>
      </c>
      <c r="DI281" s="208" t="e">
        <f t="shared" ca="1" si="309"/>
        <v>#N/A</v>
      </c>
      <c r="DJ281" s="207"/>
      <c r="DK281" s="194"/>
      <c r="DL281" s="198" cm="1">
        <f t="array" ref="DL281">IFERROR(MATCH(TRUE,INDEX($B$14:$B$117&gt;=DK281,0),0),"")</f>
        <v>1</v>
      </c>
      <c r="DM281" s="194">
        <f t="shared" ca="1" si="310"/>
        <v>1.3963799927016407E-2</v>
      </c>
      <c r="DP281" s="194">
        <f t="shared" si="311"/>
        <v>0</v>
      </c>
      <c r="DQ281" s="19" t="e">
        <f ca="1"/>
        <v>#N/A</v>
      </c>
      <c r="DR281" s="208" t="e">
        <f t="shared" ca="1" si="312"/>
        <v>#N/A</v>
      </c>
      <c r="DS281" s="207"/>
      <c r="DT281" s="194"/>
      <c r="DU281" s="198" cm="1">
        <f t="array" ref="DU281">IFERROR(MATCH(TRUE,INDEX($B$14:$B$117&gt;=DT281,0),0),"")</f>
        <v>1</v>
      </c>
      <c r="DV281" s="194">
        <f t="shared" ca="1" si="313"/>
        <v>1.3963799927016407E-2</v>
      </c>
      <c r="DY281" s="194">
        <f t="shared" si="314"/>
        <v>0</v>
      </c>
      <c r="DZ281" s="19" t="e">
        <f ca="1"/>
        <v>#N/A</v>
      </c>
      <c r="EA281" s="208" t="e">
        <f t="shared" ca="1" si="315"/>
        <v>#N/A</v>
      </c>
      <c r="EB281" s="207"/>
      <c r="EC281" s="194"/>
      <c r="ED281" s="198" cm="1">
        <f t="array" ref="ED281">IFERROR(MATCH(TRUE,INDEX($B$14:$B$117&gt;=EC281,0),0),"")</f>
        <v>1</v>
      </c>
      <c r="EE281" s="194">
        <f t="shared" ca="1" si="316"/>
        <v>1.3963799927016407E-2</v>
      </c>
      <c r="EH281" s="194">
        <f t="shared" si="317"/>
        <v>0</v>
      </c>
      <c r="EI281" s="19" t="e">
        <f ca="1"/>
        <v>#N/A</v>
      </c>
      <c r="EJ281" s="208" t="e">
        <f t="shared" ca="1" si="318"/>
        <v>#N/A</v>
      </c>
      <c r="EK281" s="207"/>
      <c r="EL281" s="194"/>
      <c r="EM281" s="198" cm="1">
        <f t="array" ref="EM281">IFERROR(MATCH(TRUE,INDEX($B$14:$B$117&gt;=EL281,0),0),"")</f>
        <v>1</v>
      </c>
      <c r="EN281" s="194">
        <f t="shared" ca="1" si="319"/>
        <v>1.3963799927016407E-2</v>
      </c>
      <c r="EQ281" s="194">
        <f t="shared" si="320"/>
        <v>0</v>
      </c>
      <c r="ER281" s="19" t="e">
        <f ca="1"/>
        <v>#N/A</v>
      </c>
      <c r="ES281" s="208" t="e">
        <f t="shared" ca="1" si="321"/>
        <v>#N/A</v>
      </c>
      <c r="ET281" s="207"/>
      <c r="EU281" s="194"/>
      <c r="EV281" s="198" cm="1">
        <f t="array" ref="EV281">IFERROR(MATCH(TRUE,INDEX($B$14:$B$117&gt;=EU281,0),0),"")</f>
        <v>1</v>
      </c>
      <c r="EW281" s="194">
        <f t="shared" ca="1" si="322"/>
        <v>1.3963799927016407E-2</v>
      </c>
      <c r="EZ281" s="194">
        <f t="shared" si="323"/>
        <v>0</v>
      </c>
      <c r="FA281" s="19" t="e">
        <f ca="1"/>
        <v>#N/A</v>
      </c>
      <c r="FB281" s="208" t="e">
        <f t="shared" ca="1" si="324"/>
        <v>#N/A</v>
      </c>
      <c r="FC281" s="207"/>
      <c r="FD281" s="194"/>
      <c r="FE281" s="198" cm="1">
        <f t="array" ref="FE281">IFERROR(MATCH(TRUE,INDEX($B$14:$B$117&gt;=FD281,0),0),"")</f>
        <v>1</v>
      </c>
      <c r="FF281" s="194">
        <f t="shared" ca="1" si="325"/>
        <v>1.3963799927016407E-2</v>
      </c>
      <c r="FI281" s="194">
        <f t="shared" si="326"/>
        <v>0</v>
      </c>
      <c r="FJ281" s="19" t="e">
        <f ca="1"/>
        <v>#N/A</v>
      </c>
      <c r="FK281" s="208" t="e">
        <f t="shared" ca="1" si="327"/>
        <v>#N/A</v>
      </c>
      <c r="FL281" s="207"/>
      <c r="FM281" s="194"/>
      <c r="FN281" s="198" cm="1">
        <f t="array" ref="FN281">IFERROR(MATCH(TRUE,INDEX($B$14:$B$117&gt;=FM281,0),0),"")</f>
        <v>1</v>
      </c>
      <c r="FO281" s="194">
        <f t="shared" ca="1" si="328"/>
        <v>1.3963799927016407E-2</v>
      </c>
      <c r="FR281" s="194">
        <f t="shared" si="329"/>
        <v>0</v>
      </c>
      <c r="FS281" s="19" t="e">
        <f ca="1"/>
        <v>#N/A</v>
      </c>
      <c r="FT281" s="208" t="e">
        <f t="shared" ca="1" si="330"/>
        <v>#N/A</v>
      </c>
      <c r="FU281" s="207"/>
      <c r="FV281" s="194"/>
      <c r="FW281" s="198" cm="1">
        <f t="array" ref="FW281">IFERROR(MATCH(TRUE,INDEX($B$14:$B$117&gt;=FV281,0),0),"")</f>
        <v>1</v>
      </c>
      <c r="FX281" s="194">
        <f t="shared" ca="1" si="331"/>
        <v>1.3963799927016407E-2</v>
      </c>
      <c r="GA281" s="194">
        <f t="shared" si="332"/>
        <v>0</v>
      </c>
      <c r="GB281" s="19" t="e">
        <f ca="1"/>
        <v>#N/A</v>
      </c>
      <c r="GC281" s="208" t="e">
        <f t="shared" ca="1" si="333"/>
        <v>#N/A</v>
      </c>
    </row>
    <row r="282" spans="6:185" x14ac:dyDescent="0.2">
      <c r="F282" s="207"/>
      <c r="G282" s="194"/>
      <c r="H282" s="198" cm="1">
        <f t="array" ref="H282">IFERROR(MATCH(TRUE,INDEX($B$14:$B$117&gt;=G282,0),0),"")</f>
        <v>1</v>
      </c>
      <c r="I282" s="194">
        <f t="shared" ca="1" si="278"/>
        <v>1.3963799927016407E-2</v>
      </c>
      <c r="L282" s="194">
        <f t="shared" si="334"/>
        <v>0</v>
      </c>
      <c r="M282" s="19">
        <f ca="1"/>
        <v>0</v>
      </c>
      <c r="N282" s="208">
        <f t="shared" ca="1" si="335"/>
        <v>0</v>
      </c>
      <c r="O282" s="207"/>
      <c r="P282" s="194"/>
      <c r="Q282" s="198" cm="1">
        <f t="array" ref="Q282">IFERROR(MATCH(TRUE,INDEX($B$14:$B$117&gt;=P282,0),0),"")</f>
        <v>1</v>
      </c>
      <c r="R282" s="194">
        <f t="shared" ca="1" si="279"/>
        <v>1.3963799927016407E-2</v>
      </c>
      <c r="U282" s="194">
        <f t="shared" si="336"/>
        <v>0</v>
      </c>
      <c r="V282" s="19">
        <f ca="1"/>
        <v>0</v>
      </c>
      <c r="W282" s="208">
        <f t="shared" ca="1" si="337"/>
        <v>0</v>
      </c>
      <c r="X282" s="207"/>
      <c r="Y282" s="194"/>
      <c r="Z282" s="198" cm="1">
        <f t="array" ref="Z282">IFERROR(MATCH(TRUE,INDEX($B$14:$B$117&gt;=Y282,0),0),"")</f>
        <v>1</v>
      </c>
      <c r="AA282" s="194">
        <f t="shared" ca="1" si="280"/>
        <v>1.3963799927016407E-2</v>
      </c>
      <c r="AD282" s="194">
        <f t="shared" si="281"/>
        <v>0</v>
      </c>
      <c r="AE282" s="19">
        <f ca="1"/>
        <v>0</v>
      </c>
      <c r="AF282" s="208">
        <f t="shared" ca="1" si="282"/>
        <v>0</v>
      </c>
      <c r="AG282" s="207"/>
      <c r="AH282" s="194"/>
      <c r="AI282" s="198" cm="1">
        <f t="array" ref="AI282">IFERROR(MATCH(TRUE,INDEX($B$14:$B$117&gt;=AH282,0),0),"")</f>
        <v>1</v>
      </c>
      <c r="AJ282" s="194">
        <f t="shared" ca="1" si="283"/>
        <v>1.3963799927016407E-2</v>
      </c>
      <c r="AM282" s="194">
        <f t="shared" si="284"/>
        <v>0</v>
      </c>
      <c r="AN282" s="19">
        <f ca="1"/>
        <v>0</v>
      </c>
      <c r="AO282" s="208">
        <f t="shared" ca="1" si="285"/>
        <v>0</v>
      </c>
      <c r="AP282" s="207"/>
      <c r="AQ282" s="194"/>
      <c r="AR282" s="198" cm="1">
        <f t="array" ref="AR282">IFERROR(MATCH(TRUE,INDEX($B$14:$B$117&gt;=AQ282,0),0),"")</f>
        <v>1</v>
      </c>
      <c r="AS282" s="194">
        <f t="shared" ca="1" si="286"/>
        <v>1.3963799927016407E-2</v>
      </c>
      <c r="AV282" s="194">
        <f t="shared" si="287"/>
        <v>0</v>
      </c>
      <c r="AW282" s="19">
        <f ca="1"/>
        <v>0</v>
      </c>
      <c r="AX282" s="208">
        <f t="shared" ca="1" si="288"/>
        <v>0</v>
      </c>
      <c r="AY282" s="207"/>
      <c r="AZ282" s="194"/>
      <c r="BA282" s="198" cm="1">
        <f t="array" ref="BA282">IFERROR(MATCH(TRUE,INDEX($B$14:$B$117&gt;=AZ282,0),0),"")</f>
        <v>1</v>
      </c>
      <c r="BB282" s="194">
        <f t="shared" ca="1" si="289"/>
        <v>1.3963799927016407E-2</v>
      </c>
      <c r="BE282" s="194">
        <f t="shared" si="290"/>
        <v>0</v>
      </c>
      <c r="BF282" s="19">
        <f ca="1"/>
        <v>0</v>
      </c>
      <c r="BG282" s="208">
        <f t="shared" ca="1" si="291"/>
        <v>0</v>
      </c>
      <c r="BH282" s="207"/>
      <c r="BI282" s="194"/>
      <c r="BJ282" s="198" cm="1">
        <f t="array" ref="BJ282">IFERROR(MATCH(TRUE,INDEX($B$14:$B$117&gt;=BI282,0),0),"")</f>
        <v>1</v>
      </c>
      <c r="BK282" s="194">
        <f t="shared" ca="1" si="292"/>
        <v>1.3963799927016407E-2</v>
      </c>
      <c r="BN282" s="194">
        <f t="shared" si="293"/>
        <v>0</v>
      </c>
      <c r="BO282" s="19">
        <f ca="1"/>
        <v>0</v>
      </c>
      <c r="BP282" s="208">
        <f t="shared" ca="1" si="294"/>
        <v>0</v>
      </c>
      <c r="BQ282" s="207"/>
      <c r="BR282" s="194"/>
      <c r="BS282" s="198" cm="1">
        <f t="array" ref="BS282">IFERROR(MATCH(TRUE,INDEX($B$14:$B$117&gt;=BR282,0),0),"")</f>
        <v>1</v>
      </c>
      <c r="BT282" s="194">
        <f t="shared" ca="1" si="295"/>
        <v>1.3963799927016407E-2</v>
      </c>
      <c r="BW282" s="194">
        <f t="shared" si="296"/>
        <v>0</v>
      </c>
      <c r="BX282" s="19">
        <f ca="1"/>
        <v>0</v>
      </c>
      <c r="BY282" s="208">
        <f t="shared" ca="1" si="297"/>
        <v>0</v>
      </c>
      <c r="BZ282" s="207"/>
      <c r="CA282" s="194"/>
      <c r="CB282" s="198" cm="1">
        <f t="array" ref="CB282">IFERROR(MATCH(TRUE,INDEX($B$14:$B$117&gt;=CA282,0),0),"")</f>
        <v>1</v>
      </c>
      <c r="CC282" s="194">
        <f t="shared" ca="1" si="298"/>
        <v>1.3963799927016407E-2</v>
      </c>
      <c r="CF282" s="194">
        <f t="shared" si="299"/>
        <v>0</v>
      </c>
      <c r="CG282" s="19">
        <f ca="1"/>
        <v>0</v>
      </c>
      <c r="CH282" s="208">
        <f t="shared" ca="1" si="300"/>
        <v>0</v>
      </c>
      <c r="CI282" s="207"/>
      <c r="CJ282" s="194"/>
      <c r="CK282" s="198" cm="1">
        <f t="array" ref="CK282">IFERROR(MATCH(TRUE,INDEX($B$14:$B$117&gt;=CJ282,0),0),"")</f>
        <v>1</v>
      </c>
      <c r="CL282" s="194">
        <f t="shared" ca="1" si="301"/>
        <v>1.3963799927016407E-2</v>
      </c>
      <c r="CO282" s="194">
        <f t="shared" si="302"/>
        <v>0</v>
      </c>
      <c r="CP282" s="19">
        <f ca="1"/>
        <v>0</v>
      </c>
      <c r="CQ282" s="208">
        <f t="shared" ca="1" si="303"/>
        <v>0</v>
      </c>
      <c r="CR282" s="207"/>
      <c r="CS282" s="194"/>
      <c r="CT282" s="198" cm="1">
        <f t="array" ref="CT282">IFERROR(MATCH(TRUE,INDEX($B$14:$B$117&gt;=CS282,0),0),"")</f>
        <v>1</v>
      </c>
      <c r="CU282" s="194">
        <f t="shared" ca="1" si="304"/>
        <v>1.3963799927016407E-2</v>
      </c>
      <c r="CX282" s="194">
        <f t="shared" si="305"/>
        <v>0</v>
      </c>
      <c r="CY282" s="19" t="e">
        <f ca="1"/>
        <v>#N/A</v>
      </c>
      <c r="CZ282" s="208" t="e">
        <f t="shared" ca="1" si="306"/>
        <v>#N/A</v>
      </c>
      <c r="DA282" s="207"/>
      <c r="DB282" s="194"/>
      <c r="DC282" s="198" cm="1">
        <f t="array" ref="DC282">IFERROR(MATCH(TRUE,INDEX($B$14:$B$117&gt;=DB282,0),0),"")</f>
        <v>1</v>
      </c>
      <c r="DD282" s="194">
        <f t="shared" ca="1" si="307"/>
        <v>1.3963799927016407E-2</v>
      </c>
      <c r="DG282" s="194">
        <f t="shared" si="308"/>
        <v>0</v>
      </c>
      <c r="DH282" s="19" t="e">
        <f ca="1"/>
        <v>#N/A</v>
      </c>
      <c r="DI282" s="208" t="e">
        <f t="shared" ca="1" si="309"/>
        <v>#N/A</v>
      </c>
      <c r="DJ282" s="207"/>
      <c r="DK282" s="194"/>
      <c r="DL282" s="198" cm="1">
        <f t="array" ref="DL282">IFERROR(MATCH(TRUE,INDEX($B$14:$B$117&gt;=DK282,0),0),"")</f>
        <v>1</v>
      </c>
      <c r="DM282" s="194">
        <f t="shared" ca="1" si="310"/>
        <v>1.3963799927016407E-2</v>
      </c>
      <c r="DP282" s="194">
        <f t="shared" si="311"/>
        <v>0</v>
      </c>
      <c r="DQ282" s="19" t="e">
        <f ca="1"/>
        <v>#N/A</v>
      </c>
      <c r="DR282" s="208" t="e">
        <f t="shared" ca="1" si="312"/>
        <v>#N/A</v>
      </c>
      <c r="DS282" s="207"/>
      <c r="DT282" s="194"/>
      <c r="DU282" s="198" cm="1">
        <f t="array" ref="DU282">IFERROR(MATCH(TRUE,INDEX($B$14:$B$117&gt;=DT282,0),0),"")</f>
        <v>1</v>
      </c>
      <c r="DV282" s="194">
        <f t="shared" ca="1" si="313"/>
        <v>1.3963799927016407E-2</v>
      </c>
      <c r="DY282" s="194">
        <f t="shared" si="314"/>
        <v>0</v>
      </c>
      <c r="DZ282" s="19" t="e">
        <f ca="1"/>
        <v>#N/A</v>
      </c>
      <c r="EA282" s="208" t="e">
        <f t="shared" ca="1" si="315"/>
        <v>#N/A</v>
      </c>
      <c r="EB282" s="207"/>
      <c r="EC282" s="194"/>
      <c r="ED282" s="198" cm="1">
        <f t="array" ref="ED282">IFERROR(MATCH(TRUE,INDEX($B$14:$B$117&gt;=EC282,0),0),"")</f>
        <v>1</v>
      </c>
      <c r="EE282" s="194">
        <f t="shared" ca="1" si="316"/>
        <v>1.3963799927016407E-2</v>
      </c>
      <c r="EH282" s="194">
        <f t="shared" si="317"/>
        <v>0</v>
      </c>
      <c r="EI282" s="19" t="e">
        <f ca="1"/>
        <v>#N/A</v>
      </c>
      <c r="EJ282" s="208" t="e">
        <f t="shared" ca="1" si="318"/>
        <v>#N/A</v>
      </c>
      <c r="EK282" s="207"/>
      <c r="EL282" s="194"/>
      <c r="EM282" s="198" cm="1">
        <f t="array" ref="EM282">IFERROR(MATCH(TRUE,INDEX($B$14:$B$117&gt;=EL282,0),0),"")</f>
        <v>1</v>
      </c>
      <c r="EN282" s="194">
        <f t="shared" ca="1" si="319"/>
        <v>1.3963799927016407E-2</v>
      </c>
      <c r="EQ282" s="194">
        <f t="shared" si="320"/>
        <v>0</v>
      </c>
      <c r="ER282" s="19" t="e">
        <f ca="1"/>
        <v>#N/A</v>
      </c>
      <c r="ES282" s="208" t="e">
        <f t="shared" ca="1" si="321"/>
        <v>#N/A</v>
      </c>
      <c r="ET282" s="207"/>
      <c r="EU282" s="194"/>
      <c r="EV282" s="198" cm="1">
        <f t="array" ref="EV282">IFERROR(MATCH(TRUE,INDEX($B$14:$B$117&gt;=EU282,0),0),"")</f>
        <v>1</v>
      </c>
      <c r="EW282" s="194">
        <f t="shared" ca="1" si="322"/>
        <v>1.3963799927016407E-2</v>
      </c>
      <c r="EZ282" s="194">
        <f t="shared" si="323"/>
        <v>0</v>
      </c>
      <c r="FA282" s="19" t="e">
        <f ca="1"/>
        <v>#N/A</v>
      </c>
      <c r="FB282" s="208" t="e">
        <f t="shared" ca="1" si="324"/>
        <v>#N/A</v>
      </c>
      <c r="FC282" s="207"/>
      <c r="FD282" s="194"/>
      <c r="FE282" s="198" cm="1">
        <f t="array" ref="FE282">IFERROR(MATCH(TRUE,INDEX($B$14:$B$117&gt;=FD282,0),0),"")</f>
        <v>1</v>
      </c>
      <c r="FF282" s="194">
        <f t="shared" ca="1" si="325"/>
        <v>1.3963799927016407E-2</v>
      </c>
      <c r="FI282" s="194">
        <f t="shared" si="326"/>
        <v>0</v>
      </c>
      <c r="FJ282" s="19" t="e">
        <f ca="1"/>
        <v>#N/A</v>
      </c>
      <c r="FK282" s="208" t="e">
        <f t="shared" ca="1" si="327"/>
        <v>#N/A</v>
      </c>
      <c r="FL282" s="207"/>
      <c r="FM282" s="194"/>
      <c r="FN282" s="198" cm="1">
        <f t="array" ref="FN282">IFERROR(MATCH(TRUE,INDEX($B$14:$B$117&gt;=FM282,0),0),"")</f>
        <v>1</v>
      </c>
      <c r="FO282" s="194">
        <f t="shared" ca="1" si="328"/>
        <v>1.3963799927016407E-2</v>
      </c>
      <c r="FR282" s="194">
        <f t="shared" si="329"/>
        <v>0</v>
      </c>
      <c r="FS282" s="19" t="e">
        <f ca="1"/>
        <v>#N/A</v>
      </c>
      <c r="FT282" s="208" t="e">
        <f t="shared" ca="1" si="330"/>
        <v>#N/A</v>
      </c>
      <c r="FU282" s="207"/>
      <c r="FV282" s="194"/>
      <c r="FW282" s="198" cm="1">
        <f t="array" ref="FW282">IFERROR(MATCH(TRUE,INDEX($B$14:$B$117&gt;=FV282,0),0),"")</f>
        <v>1</v>
      </c>
      <c r="FX282" s="194">
        <f t="shared" ca="1" si="331"/>
        <v>1.3963799927016407E-2</v>
      </c>
      <c r="GA282" s="194">
        <f t="shared" si="332"/>
        <v>0</v>
      </c>
      <c r="GB282" s="19" t="e">
        <f ca="1"/>
        <v>#N/A</v>
      </c>
      <c r="GC282" s="208" t="e">
        <f t="shared" ca="1" si="333"/>
        <v>#N/A</v>
      </c>
    </row>
    <row r="283" spans="6:185" x14ac:dyDescent="0.2">
      <c r="F283" s="207"/>
      <c r="G283" s="194"/>
      <c r="H283" s="198" cm="1">
        <f t="array" ref="H283">IFERROR(MATCH(TRUE,INDEX($B$14:$B$117&gt;=G283,0),0),"")</f>
        <v>1</v>
      </c>
      <c r="I283" s="194">
        <f t="shared" ca="1" si="278"/>
        <v>1.3963799927016407E-2</v>
      </c>
      <c r="L283" s="194">
        <f t="shared" si="334"/>
        <v>0</v>
      </c>
      <c r="M283" s="19">
        <f ca="1"/>
        <v>0</v>
      </c>
      <c r="N283" s="208">
        <f t="shared" ca="1" si="335"/>
        <v>0</v>
      </c>
      <c r="O283" s="207"/>
      <c r="P283" s="194"/>
      <c r="Q283" s="198" cm="1">
        <f t="array" ref="Q283">IFERROR(MATCH(TRUE,INDEX($B$14:$B$117&gt;=P283,0),0),"")</f>
        <v>1</v>
      </c>
      <c r="R283" s="194">
        <f t="shared" ca="1" si="279"/>
        <v>1.3963799927016407E-2</v>
      </c>
      <c r="U283" s="194">
        <f t="shared" si="336"/>
        <v>0</v>
      </c>
      <c r="V283" s="19">
        <f ca="1"/>
        <v>0</v>
      </c>
      <c r="W283" s="208">
        <f t="shared" ca="1" si="337"/>
        <v>0</v>
      </c>
      <c r="X283" s="207"/>
      <c r="Y283" s="194"/>
      <c r="Z283" s="198" cm="1">
        <f t="array" ref="Z283">IFERROR(MATCH(TRUE,INDEX($B$14:$B$117&gt;=Y283,0),0),"")</f>
        <v>1</v>
      </c>
      <c r="AA283" s="194">
        <f t="shared" ca="1" si="280"/>
        <v>1.3963799927016407E-2</v>
      </c>
      <c r="AD283" s="194">
        <f t="shared" si="281"/>
        <v>0</v>
      </c>
      <c r="AE283" s="19">
        <f ca="1"/>
        <v>0</v>
      </c>
      <c r="AF283" s="208">
        <f t="shared" ca="1" si="282"/>
        <v>0</v>
      </c>
      <c r="AG283" s="207"/>
      <c r="AH283" s="194"/>
      <c r="AI283" s="198" cm="1">
        <f t="array" ref="AI283">IFERROR(MATCH(TRUE,INDEX($B$14:$B$117&gt;=AH283,0),0),"")</f>
        <v>1</v>
      </c>
      <c r="AJ283" s="194">
        <f t="shared" ca="1" si="283"/>
        <v>1.3963799927016407E-2</v>
      </c>
      <c r="AM283" s="194">
        <f t="shared" si="284"/>
        <v>0</v>
      </c>
      <c r="AN283" s="19">
        <f ca="1"/>
        <v>0</v>
      </c>
      <c r="AO283" s="208">
        <f t="shared" ca="1" si="285"/>
        <v>0</v>
      </c>
      <c r="AP283" s="207"/>
      <c r="AQ283" s="194"/>
      <c r="AR283" s="198" cm="1">
        <f t="array" ref="AR283">IFERROR(MATCH(TRUE,INDEX($B$14:$B$117&gt;=AQ283,0),0),"")</f>
        <v>1</v>
      </c>
      <c r="AS283" s="194">
        <f t="shared" ca="1" si="286"/>
        <v>1.3963799927016407E-2</v>
      </c>
      <c r="AV283" s="194">
        <f t="shared" si="287"/>
        <v>0</v>
      </c>
      <c r="AW283" s="19">
        <f ca="1"/>
        <v>0</v>
      </c>
      <c r="AX283" s="208">
        <f t="shared" ca="1" si="288"/>
        <v>0</v>
      </c>
      <c r="AY283" s="207"/>
      <c r="AZ283" s="194"/>
      <c r="BA283" s="198" cm="1">
        <f t="array" ref="BA283">IFERROR(MATCH(TRUE,INDEX($B$14:$B$117&gt;=AZ283,0),0),"")</f>
        <v>1</v>
      </c>
      <c r="BB283" s="194">
        <f t="shared" ca="1" si="289"/>
        <v>1.3963799927016407E-2</v>
      </c>
      <c r="BE283" s="194">
        <f t="shared" si="290"/>
        <v>0</v>
      </c>
      <c r="BF283" s="19">
        <f ca="1"/>
        <v>0</v>
      </c>
      <c r="BG283" s="208">
        <f t="shared" ca="1" si="291"/>
        <v>0</v>
      </c>
      <c r="BH283" s="207"/>
      <c r="BI283" s="194"/>
      <c r="BJ283" s="198" cm="1">
        <f t="array" ref="BJ283">IFERROR(MATCH(TRUE,INDEX($B$14:$B$117&gt;=BI283,0),0),"")</f>
        <v>1</v>
      </c>
      <c r="BK283" s="194">
        <f t="shared" ca="1" si="292"/>
        <v>1.3963799927016407E-2</v>
      </c>
      <c r="BN283" s="194">
        <f t="shared" si="293"/>
        <v>0</v>
      </c>
      <c r="BO283" s="19">
        <f ca="1"/>
        <v>0</v>
      </c>
      <c r="BP283" s="208">
        <f t="shared" ca="1" si="294"/>
        <v>0</v>
      </c>
      <c r="BQ283" s="207"/>
      <c r="BR283" s="194"/>
      <c r="BS283" s="198" cm="1">
        <f t="array" ref="BS283">IFERROR(MATCH(TRUE,INDEX($B$14:$B$117&gt;=BR283,0),0),"")</f>
        <v>1</v>
      </c>
      <c r="BT283" s="194">
        <f t="shared" ca="1" si="295"/>
        <v>1.3963799927016407E-2</v>
      </c>
      <c r="BW283" s="194">
        <f t="shared" si="296"/>
        <v>0</v>
      </c>
      <c r="BX283" s="19">
        <f ca="1"/>
        <v>0</v>
      </c>
      <c r="BY283" s="208">
        <f t="shared" ca="1" si="297"/>
        <v>0</v>
      </c>
      <c r="BZ283" s="207"/>
      <c r="CA283" s="194"/>
      <c r="CB283" s="198" cm="1">
        <f t="array" ref="CB283">IFERROR(MATCH(TRUE,INDEX($B$14:$B$117&gt;=CA283,0),0),"")</f>
        <v>1</v>
      </c>
      <c r="CC283" s="194">
        <f t="shared" ca="1" si="298"/>
        <v>1.3963799927016407E-2</v>
      </c>
      <c r="CF283" s="194">
        <f t="shared" si="299"/>
        <v>0</v>
      </c>
      <c r="CG283" s="19">
        <f ca="1"/>
        <v>0</v>
      </c>
      <c r="CH283" s="208">
        <f t="shared" ca="1" si="300"/>
        <v>0</v>
      </c>
      <c r="CI283" s="207"/>
      <c r="CJ283" s="194"/>
      <c r="CK283" s="198" cm="1">
        <f t="array" ref="CK283">IFERROR(MATCH(TRUE,INDEX($B$14:$B$117&gt;=CJ283,0),0),"")</f>
        <v>1</v>
      </c>
      <c r="CL283" s="194">
        <f t="shared" ca="1" si="301"/>
        <v>1.3963799927016407E-2</v>
      </c>
      <c r="CO283" s="194">
        <f t="shared" si="302"/>
        <v>0</v>
      </c>
      <c r="CP283" s="19">
        <f ca="1"/>
        <v>0</v>
      </c>
      <c r="CQ283" s="208">
        <f t="shared" ca="1" si="303"/>
        <v>0</v>
      </c>
      <c r="CR283" s="207"/>
      <c r="CS283" s="194"/>
      <c r="CT283" s="198" cm="1">
        <f t="array" ref="CT283">IFERROR(MATCH(TRUE,INDEX($B$14:$B$117&gt;=CS283,0),0),"")</f>
        <v>1</v>
      </c>
      <c r="CU283" s="194">
        <f t="shared" ca="1" si="304"/>
        <v>1.3963799927016407E-2</v>
      </c>
      <c r="CX283" s="194">
        <f t="shared" si="305"/>
        <v>0</v>
      </c>
      <c r="CY283" s="19" t="e">
        <f ca="1"/>
        <v>#N/A</v>
      </c>
      <c r="CZ283" s="208" t="e">
        <f t="shared" ca="1" si="306"/>
        <v>#N/A</v>
      </c>
      <c r="DA283" s="207"/>
      <c r="DB283" s="194"/>
      <c r="DC283" s="198" cm="1">
        <f t="array" ref="DC283">IFERROR(MATCH(TRUE,INDEX($B$14:$B$117&gt;=DB283,0),0),"")</f>
        <v>1</v>
      </c>
      <c r="DD283" s="194">
        <f t="shared" ca="1" si="307"/>
        <v>1.3963799927016407E-2</v>
      </c>
      <c r="DG283" s="194">
        <f t="shared" si="308"/>
        <v>0</v>
      </c>
      <c r="DH283" s="19" t="e">
        <f ca="1"/>
        <v>#N/A</v>
      </c>
      <c r="DI283" s="208" t="e">
        <f t="shared" ca="1" si="309"/>
        <v>#N/A</v>
      </c>
      <c r="DJ283" s="207"/>
      <c r="DK283" s="194"/>
      <c r="DL283" s="198" cm="1">
        <f t="array" ref="DL283">IFERROR(MATCH(TRUE,INDEX($B$14:$B$117&gt;=DK283,0),0),"")</f>
        <v>1</v>
      </c>
      <c r="DM283" s="194">
        <f t="shared" ca="1" si="310"/>
        <v>1.3963799927016407E-2</v>
      </c>
      <c r="DP283" s="194">
        <f t="shared" si="311"/>
        <v>0</v>
      </c>
      <c r="DQ283" s="19" t="e">
        <f ca="1"/>
        <v>#N/A</v>
      </c>
      <c r="DR283" s="208" t="e">
        <f t="shared" ca="1" si="312"/>
        <v>#N/A</v>
      </c>
      <c r="DS283" s="207"/>
      <c r="DT283" s="194"/>
      <c r="DU283" s="198" cm="1">
        <f t="array" ref="DU283">IFERROR(MATCH(TRUE,INDEX($B$14:$B$117&gt;=DT283,0),0),"")</f>
        <v>1</v>
      </c>
      <c r="DV283" s="194">
        <f t="shared" ca="1" si="313"/>
        <v>1.3963799927016407E-2</v>
      </c>
      <c r="DY283" s="194">
        <f t="shared" si="314"/>
        <v>0</v>
      </c>
      <c r="DZ283" s="19" t="e">
        <f ca="1"/>
        <v>#N/A</v>
      </c>
      <c r="EA283" s="208" t="e">
        <f t="shared" ca="1" si="315"/>
        <v>#N/A</v>
      </c>
      <c r="EB283" s="207"/>
      <c r="EC283" s="194"/>
      <c r="ED283" s="198" cm="1">
        <f t="array" ref="ED283">IFERROR(MATCH(TRUE,INDEX($B$14:$B$117&gt;=EC283,0),0),"")</f>
        <v>1</v>
      </c>
      <c r="EE283" s="194">
        <f t="shared" ca="1" si="316"/>
        <v>1.3963799927016407E-2</v>
      </c>
      <c r="EH283" s="194">
        <f t="shared" si="317"/>
        <v>0</v>
      </c>
      <c r="EI283" s="19" t="e">
        <f ca="1"/>
        <v>#N/A</v>
      </c>
      <c r="EJ283" s="208" t="e">
        <f t="shared" ca="1" si="318"/>
        <v>#N/A</v>
      </c>
      <c r="EK283" s="207"/>
      <c r="EL283" s="194"/>
      <c r="EM283" s="198" cm="1">
        <f t="array" ref="EM283">IFERROR(MATCH(TRUE,INDEX($B$14:$B$117&gt;=EL283,0),0),"")</f>
        <v>1</v>
      </c>
      <c r="EN283" s="194">
        <f t="shared" ca="1" si="319"/>
        <v>1.3963799927016407E-2</v>
      </c>
      <c r="EQ283" s="194">
        <f t="shared" si="320"/>
        <v>0</v>
      </c>
      <c r="ER283" s="19" t="e">
        <f ca="1"/>
        <v>#N/A</v>
      </c>
      <c r="ES283" s="208" t="e">
        <f t="shared" ca="1" si="321"/>
        <v>#N/A</v>
      </c>
      <c r="ET283" s="207"/>
      <c r="EU283" s="194"/>
      <c r="EV283" s="198" cm="1">
        <f t="array" ref="EV283">IFERROR(MATCH(TRUE,INDEX($B$14:$B$117&gt;=EU283,0),0),"")</f>
        <v>1</v>
      </c>
      <c r="EW283" s="194">
        <f t="shared" ca="1" si="322"/>
        <v>1.3963799927016407E-2</v>
      </c>
      <c r="EZ283" s="194">
        <f t="shared" si="323"/>
        <v>0</v>
      </c>
      <c r="FA283" s="19" t="e">
        <f ca="1"/>
        <v>#N/A</v>
      </c>
      <c r="FB283" s="208" t="e">
        <f t="shared" ca="1" si="324"/>
        <v>#N/A</v>
      </c>
      <c r="FC283" s="207"/>
      <c r="FD283" s="194"/>
      <c r="FE283" s="198" cm="1">
        <f t="array" ref="FE283">IFERROR(MATCH(TRUE,INDEX($B$14:$B$117&gt;=FD283,0),0),"")</f>
        <v>1</v>
      </c>
      <c r="FF283" s="194">
        <f t="shared" ca="1" si="325"/>
        <v>1.3963799927016407E-2</v>
      </c>
      <c r="FI283" s="194">
        <f t="shared" si="326"/>
        <v>0</v>
      </c>
      <c r="FJ283" s="19" t="e">
        <f ca="1"/>
        <v>#N/A</v>
      </c>
      <c r="FK283" s="208" t="e">
        <f t="shared" ca="1" si="327"/>
        <v>#N/A</v>
      </c>
      <c r="FL283" s="207"/>
      <c r="FM283" s="194"/>
      <c r="FN283" s="198" cm="1">
        <f t="array" ref="FN283">IFERROR(MATCH(TRUE,INDEX($B$14:$B$117&gt;=FM283,0),0),"")</f>
        <v>1</v>
      </c>
      <c r="FO283" s="194">
        <f t="shared" ca="1" si="328"/>
        <v>1.3963799927016407E-2</v>
      </c>
      <c r="FR283" s="194">
        <f t="shared" si="329"/>
        <v>0</v>
      </c>
      <c r="FS283" s="19" t="e">
        <f ca="1"/>
        <v>#N/A</v>
      </c>
      <c r="FT283" s="208" t="e">
        <f t="shared" ca="1" si="330"/>
        <v>#N/A</v>
      </c>
      <c r="FU283" s="207"/>
      <c r="FV283" s="194"/>
      <c r="FW283" s="198" cm="1">
        <f t="array" ref="FW283">IFERROR(MATCH(TRUE,INDEX($B$14:$B$117&gt;=FV283,0),0),"")</f>
        <v>1</v>
      </c>
      <c r="FX283" s="194">
        <f t="shared" ca="1" si="331"/>
        <v>1.3963799927016407E-2</v>
      </c>
      <c r="GA283" s="194">
        <f t="shared" si="332"/>
        <v>0</v>
      </c>
      <c r="GB283" s="19" t="e">
        <f ca="1"/>
        <v>#N/A</v>
      </c>
      <c r="GC283" s="208" t="e">
        <f t="shared" ca="1" si="333"/>
        <v>#N/A</v>
      </c>
    </row>
    <row r="284" spans="6:185" x14ac:dyDescent="0.2">
      <c r="F284" s="207"/>
      <c r="G284" s="194"/>
      <c r="H284" s="198" cm="1">
        <f t="array" ref="H284">IFERROR(MATCH(TRUE,INDEX($B$14:$B$117&gt;=G284,0),0),"")</f>
        <v>1</v>
      </c>
      <c r="I284" s="194">
        <f t="shared" ca="1" si="278"/>
        <v>1.3963799927016407E-2</v>
      </c>
      <c r="L284" s="194">
        <f t="shared" si="334"/>
        <v>0</v>
      </c>
      <c r="M284" s="19">
        <f ca="1"/>
        <v>0</v>
      </c>
      <c r="N284" s="208">
        <f t="shared" ca="1" si="335"/>
        <v>0</v>
      </c>
      <c r="O284" s="207"/>
      <c r="P284" s="194"/>
      <c r="Q284" s="198" cm="1">
        <f t="array" ref="Q284">IFERROR(MATCH(TRUE,INDEX($B$14:$B$117&gt;=P284,0),0),"")</f>
        <v>1</v>
      </c>
      <c r="R284" s="194">
        <f t="shared" ca="1" si="279"/>
        <v>1.3963799927016407E-2</v>
      </c>
      <c r="U284" s="194">
        <f t="shared" si="336"/>
        <v>0</v>
      </c>
      <c r="V284" s="19">
        <f ca="1"/>
        <v>0</v>
      </c>
      <c r="W284" s="208">
        <f t="shared" ca="1" si="337"/>
        <v>0</v>
      </c>
      <c r="X284" s="207"/>
      <c r="Y284" s="194"/>
      <c r="Z284" s="198" cm="1">
        <f t="array" ref="Z284">IFERROR(MATCH(TRUE,INDEX($B$14:$B$117&gt;=Y284,0),0),"")</f>
        <v>1</v>
      </c>
      <c r="AA284" s="194">
        <f t="shared" ca="1" si="280"/>
        <v>1.3963799927016407E-2</v>
      </c>
      <c r="AD284" s="194">
        <f t="shared" si="281"/>
        <v>0</v>
      </c>
      <c r="AE284" s="19">
        <f ca="1"/>
        <v>0</v>
      </c>
      <c r="AF284" s="208">
        <f t="shared" ca="1" si="282"/>
        <v>0</v>
      </c>
      <c r="AG284" s="207"/>
      <c r="AH284" s="194"/>
      <c r="AI284" s="198" cm="1">
        <f t="array" ref="AI284">IFERROR(MATCH(TRUE,INDEX($B$14:$B$117&gt;=AH284,0),0),"")</f>
        <v>1</v>
      </c>
      <c r="AJ284" s="194">
        <f t="shared" ca="1" si="283"/>
        <v>1.3963799927016407E-2</v>
      </c>
      <c r="AM284" s="194">
        <f t="shared" si="284"/>
        <v>0</v>
      </c>
      <c r="AN284" s="19">
        <f ca="1"/>
        <v>0</v>
      </c>
      <c r="AO284" s="208">
        <f t="shared" ca="1" si="285"/>
        <v>0</v>
      </c>
      <c r="AP284" s="207"/>
      <c r="AQ284" s="194"/>
      <c r="AR284" s="198" cm="1">
        <f t="array" ref="AR284">IFERROR(MATCH(TRUE,INDEX($B$14:$B$117&gt;=AQ284,0),0),"")</f>
        <v>1</v>
      </c>
      <c r="AS284" s="194">
        <f t="shared" ca="1" si="286"/>
        <v>1.3963799927016407E-2</v>
      </c>
      <c r="AV284" s="194">
        <f t="shared" si="287"/>
        <v>0</v>
      </c>
      <c r="AW284" s="19">
        <f ca="1"/>
        <v>0</v>
      </c>
      <c r="AX284" s="208">
        <f t="shared" ca="1" si="288"/>
        <v>0</v>
      </c>
      <c r="AY284" s="207"/>
      <c r="AZ284" s="194"/>
      <c r="BA284" s="198" cm="1">
        <f t="array" ref="BA284">IFERROR(MATCH(TRUE,INDEX($B$14:$B$117&gt;=AZ284,0),0),"")</f>
        <v>1</v>
      </c>
      <c r="BB284" s="194">
        <f t="shared" ca="1" si="289"/>
        <v>1.3963799927016407E-2</v>
      </c>
      <c r="BE284" s="194">
        <f t="shared" si="290"/>
        <v>0</v>
      </c>
      <c r="BF284" s="19">
        <f ca="1"/>
        <v>0</v>
      </c>
      <c r="BG284" s="208">
        <f t="shared" ca="1" si="291"/>
        <v>0</v>
      </c>
      <c r="BH284" s="207"/>
      <c r="BI284" s="194"/>
      <c r="BJ284" s="198" cm="1">
        <f t="array" ref="BJ284">IFERROR(MATCH(TRUE,INDEX($B$14:$B$117&gt;=BI284,0),0),"")</f>
        <v>1</v>
      </c>
      <c r="BK284" s="194">
        <f t="shared" ca="1" si="292"/>
        <v>1.3963799927016407E-2</v>
      </c>
      <c r="BN284" s="194">
        <f t="shared" si="293"/>
        <v>0</v>
      </c>
      <c r="BO284" s="19">
        <f ca="1"/>
        <v>0</v>
      </c>
      <c r="BP284" s="208">
        <f t="shared" ca="1" si="294"/>
        <v>0</v>
      </c>
      <c r="BQ284" s="207"/>
      <c r="BR284" s="194"/>
      <c r="BS284" s="198" cm="1">
        <f t="array" ref="BS284">IFERROR(MATCH(TRUE,INDEX($B$14:$B$117&gt;=BR284,0),0),"")</f>
        <v>1</v>
      </c>
      <c r="BT284" s="194">
        <f t="shared" ca="1" si="295"/>
        <v>1.3963799927016407E-2</v>
      </c>
      <c r="BW284" s="194">
        <f t="shared" si="296"/>
        <v>0</v>
      </c>
      <c r="BX284" s="19">
        <f ca="1"/>
        <v>0</v>
      </c>
      <c r="BY284" s="208">
        <f t="shared" ca="1" si="297"/>
        <v>0</v>
      </c>
      <c r="BZ284" s="207"/>
      <c r="CA284" s="194"/>
      <c r="CB284" s="198" cm="1">
        <f t="array" ref="CB284">IFERROR(MATCH(TRUE,INDEX($B$14:$B$117&gt;=CA284,0),0),"")</f>
        <v>1</v>
      </c>
      <c r="CC284" s="194">
        <f t="shared" ca="1" si="298"/>
        <v>1.3963799927016407E-2</v>
      </c>
      <c r="CF284" s="194">
        <f t="shared" si="299"/>
        <v>0</v>
      </c>
      <c r="CG284" s="19">
        <f ca="1"/>
        <v>0</v>
      </c>
      <c r="CH284" s="208">
        <f t="shared" ca="1" si="300"/>
        <v>0</v>
      </c>
      <c r="CI284" s="207"/>
      <c r="CJ284" s="194"/>
      <c r="CK284" s="198" cm="1">
        <f t="array" ref="CK284">IFERROR(MATCH(TRUE,INDEX($B$14:$B$117&gt;=CJ284,0),0),"")</f>
        <v>1</v>
      </c>
      <c r="CL284" s="194">
        <f t="shared" ca="1" si="301"/>
        <v>1.3963799927016407E-2</v>
      </c>
      <c r="CO284" s="194">
        <f t="shared" si="302"/>
        <v>0</v>
      </c>
      <c r="CP284" s="19">
        <f ca="1"/>
        <v>0</v>
      </c>
      <c r="CQ284" s="208">
        <f t="shared" ca="1" si="303"/>
        <v>0</v>
      </c>
      <c r="CR284" s="207"/>
      <c r="CS284" s="194"/>
      <c r="CT284" s="198" cm="1">
        <f t="array" ref="CT284">IFERROR(MATCH(TRUE,INDEX($B$14:$B$117&gt;=CS284,0),0),"")</f>
        <v>1</v>
      </c>
      <c r="CU284" s="194">
        <f t="shared" ca="1" si="304"/>
        <v>1.3963799927016407E-2</v>
      </c>
      <c r="CX284" s="194">
        <f t="shared" si="305"/>
        <v>0</v>
      </c>
      <c r="CY284" s="19" t="e">
        <f ca="1"/>
        <v>#N/A</v>
      </c>
      <c r="CZ284" s="208" t="e">
        <f t="shared" ca="1" si="306"/>
        <v>#N/A</v>
      </c>
      <c r="DA284" s="207"/>
      <c r="DB284" s="194"/>
      <c r="DC284" s="198" cm="1">
        <f t="array" ref="DC284">IFERROR(MATCH(TRUE,INDEX($B$14:$B$117&gt;=DB284,0),0),"")</f>
        <v>1</v>
      </c>
      <c r="DD284" s="194">
        <f t="shared" ca="1" si="307"/>
        <v>1.3963799927016407E-2</v>
      </c>
      <c r="DG284" s="194">
        <f t="shared" si="308"/>
        <v>0</v>
      </c>
      <c r="DH284" s="19" t="e">
        <f ca="1"/>
        <v>#N/A</v>
      </c>
      <c r="DI284" s="208" t="e">
        <f t="shared" ca="1" si="309"/>
        <v>#N/A</v>
      </c>
      <c r="DJ284" s="207"/>
      <c r="DK284" s="194"/>
      <c r="DL284" s="198" cm="1">
        <f t="array" ref="DL284">IFERROR(MATCH(TRUE,INDEX($B$14:$B$117&gt;=DK284,0),0),"")</f>
        <v>1</v>
      </c>
      <c r="DM284" s="194">
        <f t="shared" ca="1" si="310"/>
        <v>1.3963799927016407E-2</v>
      </c>
      <c r="DP284" s="194">
        <f t="shared" si="311"/>
        <v>0</v>
      </c>
      <c r="DQ284" s="19" t="e">
        <f ca="1"/>
        <v>#N/A</v>
      </c>
      <c r="DR284" s="208" t="e">
        <f t="shared" ca="1" si="312"/>
        <v>#N/A</v>
      </c>
      <c r="DS284" s="207"/>
      <c r="DT284" s="194"/>
      <c r="DU284" s="198" cm="1">
        <f t="array" ref="DU284">IFERROR(MATCH(TRUE,INDEX($B$14:$B$117&gt;=DT284,0),0),"")</f>
        <v>1</v>
      </c>
      <c r="DV284" s="194">
        <f t="shared" ca="1" si="313"/>
        <v>1.3963799927016407E-2</v>
      </c>
      <c r="DY284" s="194">
        <f t="shared" si="314"/>
        <v>0</v>
      </c>
      <c r="DZ284" s="19" t="e">
        <f ca="1"/>
        <v>#N/A</v>
      </c>
      <c r="EA284" s="208" t="e">
        <f t="shared" ca="1" si="315"/>
        <v>#N/A</v>
      </c>
      <c r="EB284" s="207"/>
      <c r="EC284" s="194"/>
      <c r="ED284" s="198" cm="1">
        <f t="array" ref="ED284">IFERROR(MATCH(TRUE,INDEX($B$14:$B$117&gt;=EC284,0),0),"")</f>
        <v>1</v>
      </c>
      <c r="EE284" s="194">
        <f t="shared" ca="1" si="316"/>
        <v>1.3963799927016407E-2</v>
      </c>
      <c r="EH284" s="194">
        <f t="shared" si="317"/>
        <v>0</v>
      </c>
      <c r="EI284" s="19" t="e">
        <f ca="1"/>
        <v>#N/A</v>
      </c>
      <c r="EJ284" s="208" t="e">
        <f t="shared" ca="1" si="318"/>
        <v>#N/A</v>
      </c>
      <c r="EK284" s="207"/>
      <c r="EL284" s="194"/>
      <c r="EM284" s="198" cm="1">
        <f t="array" ref="EM284">IFERROR(MATCH(TRUE,INDEX($B$14:$B$117&gt;=EL284,0),0),"")</f>
        <v>1</v>
      </c>
      <c r="EN284" s="194">
        <f t="shared" ca="1" si="319"/>
        <v>1.3963799927016407E-2</v>
      </c>
      <c r="EQ284" s="194">
        <f t="shared" si="320"/>
        <v>0</v>
      </c>
      <c r="ER284" s="19" t="e">
        <f ca="1"/>
        <v>#N/A</v>
      </c>
      <c r="ES284" s="208" t="e">
        <f t="shared" ca="1" si="321"/>
        <v>#N/A</v>
      </c>
      <c r="ET284" s="207"/>
      <c r="EU284" s="194"/>
      <c r="EV284" s="198" cm="1">
        <f t="array" ref="EV284">IFERROR(MATCH(TRUE,INDEX($B$14:$B$117&gt;=EU284,0),0),"")</f>
        <v>1</v>
      </c>
      <c r="EW284" s="194">
        <f t="shared" ca="1" si="322"/>
        <v>1.3963799927016407E-2</v>
      </c>
      <c r="EZ284" s="194">
        <f t="shared" si="323"/>
        <v>0</v>
      </c>
      <c r="FA284" s="19" t="e">
        <f ca="1"/>
        <v>#N/A</v>
      </c>
      <c r="FB284" s="208" t="e">
        <f t="shared" ca="1" si="324"/>
        <v>#N/A</v>
      </c>
      <c r="FC284" s="207"/>
      <c r="FD284" s="194"/>
      <c r="FE284" s="198" cm="1">
        <f t="array" ref="FE284">IFERROR(MATCH(TRUE,INDEX($B$14:$B$117&gt;=FD284,0),0),"")</f>
        <v>1</v>
      </c>
      <c r="FF284" s="194">
        <f t="shared" ca="1" si="325"/>
        <v>1.3963799927016407E-2</v>
      </c>
      <c r="FI284" s="194">
        <f t="shared" si="326"/>
        <v>0</v>
      </c>
      <c r="FJ284" s="19" t="e">
        <f ca="1"/>
        <v>#N/A</v>
      </c>
      <c r="FK284" s="208" t="e">
        <f t="shared" ca="1" si="327"/>
        <v>#N/A</v>
      </c>
      <c r="FL284" s="207"/>
      <c r="FM284" s="194"/>
      <c r="FN284" s="198" cm="1">
        <f t="array" ref="FN284">IFERROR(MATCH(TRUE,INDEX($B$14:$B$117&gt;=FM284,0),0),"")</f>
        <v>1</v>
      </c>
      <c r="FO284" s="194">
        <f t="shared" ca="1" si="328"/>
        <v>1.3963799927016407E-2</v>
      </c>
      <c r="FR284" s="194">
        <f t="shared" si="329"/>
        <v>0</v>
      </c>
      <c r="FS284" s="19" t="e">
        <f ca="1"/>
        <v>#N/A</v>
      </c>
      <c r="FT284" s="208" t="e">
        <f t="shared" ca="1" si="330"/>
        <v>#N/A</v>
      </c>
      <c r="FU284" s="207"/>
      <c r="FV284" s="194"/>
      <c r="FW284" s="198" cm="1">
        <f t="array" ref="FW284">IFERROR(MATCH(TRUE,INDEX($B$14:$B$117&gt;=FV284,0),0),"")</f>
        <v>1</v>
      </c>
      <c r="FX284" s="194">
        <f t="shared" ca="1" si="331"/>
        <v>1.3963799927016407E-2</v>
      </c>
      <c r="GA284" s="194">
        <f t="shared" si="332"/>
        <v>0</v>
      </c>
      <c r="GB284" s="19" t="e">
        <f ca="1"/>
        <v>#N/A</v>
      </c>
      <c r="GC284" s="208" t="e">
        <f t="shared" ca="1" si="333"/>
        <v>#N/A</v>
      </c>
    </row>
    <row r="285" spans="6:185" x14ac:dyDescent="0.2">
      <c r="F285" s="207"/>
      <c r="G285" s="194"/>
      <c r="H285" s="198" cm="1">
        <f t="array" ref="H285">IFERROR(MATCH(TRUE,INDEX($B$14:$B$117&gt;=G285,0),0),"")</f>
        <v>1</v>
      </c>
      <c r="I285" s="194">
        <f t="shared" ca="1" si="278"/>
        <v>1.3963799927016407E-2</v>
      </c>
      <c r="L285" s="194">
        <f t="shared" si="334"/>
        <v>0</v>
      </c>
      <c r="M285" s="19">
        <f ca="1"/>
        <v>0</v>
      </c>
      <c r="N285" s="208">
        <f t="shared" ca="1" si="335"/>
        <v>0</v>
      </c>
      <c r="O285" s="207"/>
      <c r="P285" s="194"/>
      <c r="Q285" s="198" cm="1">
        <f t="array" ref="Q285">IFERROR(MATCH(TRUE,INDEX($B$14:$B$117&gt;=P285,0),0),"")</f>
        <v>1</v>
      </c>
      <c r="R285" s="194">
        <f t="shared" ca="1" si="279"/>
        <v>1.3963799927016407E-2</v>
      </c>
      <c r="U285" s="194">
        <f t="shared" si="336"/>
        <v>0</v>
      </c>
      <c r="V285" s="19">
        <f ca="1"/>
        <v>0</v>
      </c>
      <c r="W285" s="208">
        <f t="shared" ca="1" si="337"/>
        <v>0</v>
      </c>
      <c r="X285" s="207"/>
      <c r="Y285" s="194"/>
      <c r="Z285" s="198" cm="1">
        <f t="array" ref="Z285">IFERROR(MATCH(TRUE,INDEX($B$14:$B$117&gt;=Y285,0),0),"")</f>
        <v>1</v>
      </c>
      <c r="AA285" s="194">
        <f t="shared" ca="1" si="280"/>
        <v>1.3963799927016407E-2</v>
      </c>
      <c r="AD285" s="194">
        <f t="shared" si="281"/>
        <v>0</v>
      </c>
      <c r="AE285" s="19">
        <f ca="1"/>
        <v>0</v>
      </c>
      <c r="AF285" s="208">
        <f t="shared" ca="1" si="282"/>
        <v>0</v>
      </c>
      <c r="AG285" s="207"/>
      <c r="AH285" s="194"/>
      <c r="AI285" s="198" cm="1">
        <f t="array" ref="AI285">IFERROR(MATCH(TRUE,INDEX($B$14:$B$117&gt;=AH285,0),0),"")</f>
        <v>1</v>
      </c>
      <c r="AJ285" s="194">
        <f t="shared" ca="1" si="283"/>
        <v>1.3963799927016407E-2</v>
      </c>
      <c r="AM285" s="194">
        <f t="shared" si="284"/>
        <v>0</v>
      </c>
      <c r="AN285" s="19">
        <f ca="1"/>
        <v>0</v>
      </c>
      <c r="AO285" s="208">
        <f t="shared" ca="1" si="285"/>
        <v>0</v>
      </c>
      <c r="AP285" s="207"/>
      <c r="AQ285" s="194"/>
      <c r="AR285" s="198" cm="1">
        <f t="array" ref="AR285">IFERROR(MATCH(TRUE,INDEX($B$14:$B$117&gt;=AQ285,0),0),"")</f>
        <v>1</v>
      </c>
      <c r="AS285" s="194">
        <f t="shared" ca="1" si="286"/>
        <v>1.3963799927016407E-2</v>
      </c>
      <c r="AV285" s="194">
        <f t="shared" si="287"/>
        <v>0</v>
      </c>
      <c r="AW285" s="19">
        <f ca="1"/>
        <v>0</v>
      </c>
      <c r="AX285" s="208">
        <f t="shared" ca="1" si="288"/>
        <v>0</v>
      </c>
      <c r="AY285" s="207"/>
      <c r="AZ285" s="194"/>
      <c r="BA285" s="198" cm="1">
        <f t="array" ref="BA285">IFERROR(MATCH(TRUE,INDEX($B$14:$B$117&gt;=AZ285,0),0),"")</f>
        <v>1</v>
      </c>
      <c r="BB285" s="194">
        <f t="shared" ca="1" si="289"/>
        <v>1.3963799927016407E-2</v>
      </c>
      <c r="BE285" s="194">
        <f t="shared" si="290"/>
        <v>0</v>
      </c>
      <c r="BF285" s="19">
        <f ca="1"/>
        <v>0</v>
      </c>
      <c r="BG285" s="208">
        <f t="shared" ca="1" si="291"/>
        <v>0</v>
      </c>
      <c r="BH285" s="207"/>
      <c r="BI285" s="194"/>
      <c r="BJ285" s="198" cm="1">
        <f t="array" ref="BJ285">IFERROR(MATCH(TRUE,INDEX($B$14:$B$117&gt;=BI285,0),0),"")</f>
        <v>1</v>
      </c>
      <c r="BK285" s="194">
        <f t="shared" ca="1" si="292"/>
        <v>1.3963799927016407E-2</v>
      </c>
      <c r="BN285" s="194">
        <f t="shared" si="293"/>
        <v>0</v>
      </c>
      <c r="BO285" s="19">
        <f ca="1"/>
        <v>0</v>
      </c>
      <c r="BP285" s="208">
        <f t="shared" ca="1" si="294"/>
        <v>0</v>
      </c>
      <c r="BQ285" s="207"/>
      <c r="BR285" s="194"/>
      <c r="BS285" s="198" cm="1">
        <f t="array" ref="BS285">IFERROR(MATCH(TRUE,INDEX($B$14:$B$117&gt;=BR285,0),0),"")</f>
        <v>1</v>
      </c>
      <c r="BT285" s="194">
        <f t="shared" ca="1" si="295"/>
        <v>1.3963799927016407E-2</v>
      </c>
      <c r="BW285" s="194">
        <f t="shared" si="296"/>
        <v>0</v>
      </c>
      <c r="BX285" s="19">
        <f ca="1"/>
        <v>0</v>
      </c>
      <c r="BY285" s="208">
        <f t="shared" ca="1" si="297"/>
        <v>0</v>
      </c>
      <c r="BZ285" s="207"/>
      <c r="CA285" s="194"/>
      <c r="CB285" s="198" cm="1">
        <f t="array" ref="CB285">IFERROR(MATCH(TRUE,INDEX($B$14:$B$117&gt;=CA285,0),0),"")</f>
        <v>1</v>
      </c>
      <c r="CC285" s="194">
        <f t="shared" ca="1" si="298"/>
        <v>1.3963799927016407E-2</v>
      </c>
      <c r="CF285" s="194">
        <f t="shared" si="299"/>
        <v>0</v>
      </c>
      <c r="CG285" s="19">
        <f ca="1"/>
        <v>0</v>
      </c>
      <c r="CH285" s="208">
        <f t="shared" ca="1" si="300"/>
        <v>0</v>
      </c>
      <c r="CI285" s="207"/>
      <c r="CJ285" s="194"/>
      <c r="CK285" s="198" cm="1">
        <f t="array" ref="CK285">IFERROR(MATCH(TRUE,INDEX($B$14:$B$117&gt;=CJ285,0),0),"")</f>
        <v>1</v>
      </c>
      <c r="CL285" s="194">
        <f t="shared" ca="1" si="301"/>
        <v>1.3963799927016407E-2</v>
      </c>
      <c r="CO285" s="194">
        <f t="shared" si="302"/>
        <v>0</v>
      </c>
      <c r="CP285" s="19">
        <f ca="1"/>
        <v>0</v>
      </c>
      <c r="CQ285" s="208">
        <f t="shared" ca="1" si="303"/>
        <v>0</v>
      </c>
      <c r="CR285" s="207"/>
      <c r="CS285" s="194"/>
      <c r="CT285" s="198" cm="1">
        <f t="array" ref="CT285">IFERROR(MATCH(TRUE,INDEX($B$14:$B$117&gt;=CS285,0),0),"")</f>
        <v>1</v>
      </c>
      <c r="CU285" s="194">
        <f t="shared" ca="1" si="304"/>
        <v>1.3963799927016407E-2</v>
      </c>
      <c r="CX285" s="194">
        <f t="shared" si="305"/>
        <v>0</v>
      </c>
      <c r="CY285" s="19" t="e">
        <f ca="1"/>
        <v>#N/A</v>
      </c>
      <c r="CZ285" s="208" t="e">
        <f t="shared" ca="1" si="306"/>
        <v>#N/A</v>
      </c>
      <c r="DA285" s="207"/>
      <c r="DB285" s="194"/>
      <c r="DC285" s="198" cm="1">
        <f t="array" ref="DC285">IFERROR(MATCH(TRUE,INDEX($B$14:$B$117&gt;=DB285,0),0),"")</f>
        <v>1</v>
      </c>
      <c r="DD285" s="194">
        <f t="shared" ca="1" si="307"/>
        <v>1.3963799927016407E-2</v>
      </c>
      <c r="DG285" s="194">
        <f t="shared" si="308"/>
        <v>0</v>
      </c>
      <c r="DH285" s="19" t="e">
        <f ca="1"/>
        <v>#N/A</v>
      </c>
      <c r="DI285" s="208" t="e">
        <f t="shared" ca="1" si="309"/>
        <v>#N/A</v>
      </c>
      <c r="DJ285" s="207"/>
      <c r="DK285" s="194"/>
      <c r="DL285" s="198" cm="1">
        <f t="array" ref="DL285">IFERROR(MATCH(TRUE,INDEX($B$14:$B$117&gt;=DK285,0),0),"")</f>
        <v>1</v>
      </c>
      <c r="DM285" s="194">
        <f t="shared" ca="1" si="310"/>
        <v>1.3963799927016407E-2</v>
      </c>
      <c r="DP285" s="194">
        <f t="shared" si="311"/>
        <v>0</v>
      </c>
      <c r="DQ285" s="19" t="e">
        <f ca="1"/>
        <v>#N/A</v>
      </c>
      <c r="DR285" s="208" t="e">
        <f t="shared" ca="1" si="312"/>
        <v>#N/A</v>
      </c>
      <c r="DS285" s="207"/>
      <c r="DT285" s="194"/>
      <c r="DU285" s="198" cm="1">
        <f t="array" ref="DU285">IFERROR(MATCH(TRUE,INDEX($B$14:$B$117&gt;=DT285,0),0),"")</f>
        <v>1</v>
      </c>
      <c r="DV285" s="194">
        <f t="shared" ca="1" si="313"/>
        <v>1.3963799927016407E-2</v>
      </c>
      <c r="DY285" s="194">
        <f t="shared" si="314"/>
        <v>0</v>
      </c>
      <c r="DZ285" s="19" t="e">
        <f ca="1"/>
        <v>#N/A</v>
      </c>
      <c r="EA285" s="208" t="e">
        <f t="shared" ca="1" si="315"/>
        <v>#N/A</v>
      </c>
      <c r="EB285" s="207"/>
      <c r="EC285" s="194"/>
      <c r="ED285" s="198" cm="1">
        <f t="array" ref="ED285">IFERROR(MATCH(TRUE,INDEX($B$14:$B$117&gt;=EC285,0),0),"")</f>
        <v>1</v>
      </c>
      <c r="EE285" s="194">
        <f t="shared" ca="1" si="316"/>
        <v>1.3963799927016407E-2</v>
      </c>
      <c r="EH285" s="194">
        <f t="shared" si="317"/>
        <v>0</v>
      </c>
      <c r="EI285" s="19" t="e">
        <f ca="1"/>
        <v>#N/A</v>
      </c>
      <c r="EJ285" s="208" t="e">
        <f t="shared" ca="1" si="318"/>
        <v>#N/A</v>
      </c>
      <c r="EK285" s="207"/>
      <c r="EL285" s="194"/>
      <c r="EM285" s="198" cm="1">
        <f t="array" ref="EM285">IFERROR(MATCH(TRUE,INDEX($B$14:$B$117&gt;=EL285,0),0),"")</f>
        <v>1</v>
      </c>
      <c r="EN285" s="194">
        <f t="shared" ca="1" si="319"/>
        <v>1.3963799927016407E-2</v>
      </c>
      <c r="EQ285" s="194">
        <f t="shared" si="320"/>
        <v>0</v>
      </c>
      <c r="ER285" s="19" t="e">
        <f ca="1"/>
        <v>#N/A</v>
      </c>
      <c r="ES285" s="208" t="e">
        <f t="shared" ca="1" si="321"/>
        <v>#N/A</v>
      </c>
      <c r="ET285" s="207"/>
      <c r="EU285" s="194"/>
      <c r="EV285" s="198" cm="1">
        <f t="array" ref="EV285">IFERROR(MATCH(TRUE,INDEX($B$14:$B$117&gt;=EU285,0),0),"")</f>
        <v>1</v>
      </c>
      <c r="EW285" s="194">
        <f t="shared" ca="1" si="322"/>
        <v>1.3963799927016407E-2</v>
      </c>
      <c r="EZ285" s="194">
        <f t="shared" si="323"/>
        <v>0</v>
      </c>
      <c r="FA285" s="19" t="e">
        <f ca="1"/>
        <v>#N/A</v>
      </c>
      <c r="FB285" s="208" t="e">
        <f t="shared" ca="1" si="324"/>
        <v>#N/A</v>
      </c>
      <c r="FC285" s="207"/>
      <c r="FD285" s="194"/>
      <c r="FE285" s="198" cm="1">
        <f t="array" ref="FE285">IFERROR(MATCH(TRUE,INDEX($B$14:$B$117&gt;=FD285,0),0),"")</f>
        <v>1</v>
      </c>
      <c r="FF285" s="194">
        <f t="shared" ca="1" si="325"/>
        <v>1.3963799927016407E-2</v>
      </c>
      <c r="FI285" s="194">
        <f t="shared" si="326"/>
        <v>0</v>
      </c>
      <c r="FJ285" s="19" t="e">
        <f ca="1"/>
        <v>#N/A</v>
      </c>
      <c r="FK285" s="208" t="e">
        <f t="shared" ca="1" si="327"/>
        <v>#N/A</v>
      </c>
      <c r="FL285" s="207"/>
      <c r="FM285" s="194"/>
      <c r="FN285" s="198" cm="1">
        <f t="array" ref="FN285">IFERROR(MATCH(TRUE,INDEX($B$14:$B$117&gt;=FM285,0),0),"")</f>
        <v>1</v>
      </c>
      <c r="FO285" s="194">
        <f t="shared" ca="1" si="328"/>
        <v>1.3963799927016407E-2</v>
      </c>
      <c r="FR285" s="194">
        <f t="shared" si="329"/>
        <v>0</v>
      </c>
      <c r="FS285" s="19" t="e">
        <f ca="1"/>
        <v>#N/A</v>
      </c>
      <c r="FT285" s="208" t="e">
        <f t="shared" ca="1" si="330"/>
        <v>#N/A</v>
      </c>
      <c r="FU285" s="207"/>
      <c r="FV285" s="194"/>
      <c r="FW285" s="198" cm="1">
        <f t="array" ref="FW285">IFERROR(MATCH(TRUE,INDEX($B$14:$B$117&gt;=FV285,0),0),"")</f>
        <v>1</v>
      </c>
      <c r="FX285" s="194">
        <f t="shared" ca="1" si="331"/>
        <v>1.3963799927016407E-2</v>
      </c>
      <c r="GA285" s="194">
        <f t="shared" si="332"/>
        <v>0</v>
      </c>
      <c r="GB285" s="19" t="e">
        <f ca="1"/>
        <v>#N/A</v>
      </c>
      <c r="GC285" s="208" t="e">
        <f t="shared" ca="1" si="333"/>
        <v>#N/A</v>
      </c>
    </row>
    <row r="286" spans="6:185" x14ac:dyDescent="0.2">
      <c r="F286" s="207"/>
      <c r="G286" s="194"/>
      <c r="H286" s="198" cm="1">
        <f t="array" ref="H286">IFERROR(MATCH(TRUE,INDEX($B$14:$B$117&gt;=G286,0),0),"")</f>
        <v>1</v>
      </c>
      <c r="I286" s="194">
        <f t="shared" ca="1" si="278"/>
        <v>1.3963799927016407E-2</v>
      </c>
      <c r="L286" s="194">
        <f t="shared" si="334"/>
        <v>0</v>
      </c>
      <c r="M286" s="19">
        <f ca="1"/>
        <v>0</v>
      </c>
      <c r="N286" s="208">
        <f t="shared" ca="1" si="335"/>
        <v>0</v>
      </c>
      <c r="O286" s="207"/>
      <c r="P286" s="194"/>
      <c r="Q286" s="198" cm="1">
        <f t="array" ref="Q286">IFERROR(MATCH(TRUE,INDEX($B$14:$B$117&gt;=P286,0),0),"")</f>
        <v>1</v>
      </c>
      <c r="R286" s="194">
        <f t="shared" ca="1" si="279"/>
        <v>1.3963799927016407E-2</v>
      </c>
      <c r="U286" s="194">
        <f t="shared" si="336"/>
        <v>0</v>
      </c>
      <c r="V286" s="19">
        <f ca="1"/>
        <v>0</v>
      </c>
      <c r="W286" s="208">
        <f t="shared" ca="1" si="337"/>
        <v>0</v>
      </c>
      <c r="X286" s="207"/>
      <c r="Y286" s="194"/>
      <c r="Z286" s="198" cm="1">
        <f t="array" ref="Z286">IFERROR(MATCH(TRUE,INDEX($B$14:$B$117&gt;=Y286,0),0),"")</f>
        <v>1</v>
      </c>
      <c r="AA286" s="194">
        <f t="shared" ca="1" si="280"/>
        <v>1.3963799927016407E-2</v>
      </c>
      <c r="AD286" s="194">
        <f t="shared" si="281"/>
        <v>0</v>
      </c>
      <c r="AE286" s="19">
        <f ca="1"/>
        <v>0</v>
      </c>
      <c r="AF286" s="208">
        <f t="shared" ca="1" si="282"/>
        <v>0</v>
      </c>
      <c r="AG286" s="207"/>
      <c r="AH286" s="194"/>
      <c r="AI286" s="198" cm="1">
        <f t="array" ref="AI286">IFERROR(MATCH(TRUE,INDEX($B$14:$B$117&gt;=AH286,0),0),"")</f>
        <v>1</v>
      </c>
      <c r="AJ286" s="194">
        <f t="shared" ca="1" si="283"/>
        <v>1.3963799927016407E-2</v>
      </c>
      <c r="AM286" s="194">
        <f t="shared" si="284"/>
        <v>0</v>
      </c>
      <c r="AN286" s="19">
        <f ca="1"/>
        <v>0</v>
      </c>
      <c r="AO286" s="208">
        <f t="shared" ca="1" si="285"/>
        <v>0</v>
      </c>
      <c r="AP286" s="207"/>
      <c r="AQ286" s="194"/>
      <c r="AR286" s="198" cm="1">
        <f t="array" ref="AR286">IFERROR(MATCH(TRUE,INDEX($B$14:$B$117&gt;=AQ286,0),0),"")</f>
        <v>1</v>
      </c>
      <c r="AS286" s="194">
        <f t="shared" ca="1" si="286"/>
        <v>1.3963799927016407E-2</v>
      </c>
      <c r="AV286" s="194">
        <f t="shared" si="287"/>
        <v>0</v>
      </c>
      <c r="AW286" s="19">
        <f ca="1"/>
        <v>0</v>
      </c>
      <c r="AX286" s="208">
        <f t="shared" ca="1" si="288"/>
        <v>0</v>
      </c>
      <c r="AY286" s="207"/>
      <c r="AZ286" s="194"/>
      <c r="BA286" s="198" cm="1">
        <f t="array" ref="BA286">IFERROR(MATCH(TRUE,INDEX($B$14:$B$117&gt;=AZ286,0),0),"")</f>
        <v>1</v>
      </c>
      <c r="BB286" s="194">
        <f t="shared" ca="1" si="289"/>
        <v>1.3963799927016407E-2</v>
      </c>
      <c r="BE286" s="194">
        <f t="shared" si="290"/>
        <v>0</v>
      </c>
      <c r="BF286" s="19">
        <f ca="1"/>
        <v>0</v>
      </c>
      <c r="BG286" s="208">
        <f t="shared" ca="1" si="291"/>
        <v>0</v>
      </c>
      <c r="BH286" s="207"/>
      <c r="BI286" s="194"/>
      <c r="BJ286" s="198" cm="1">
        <f t="array" ref="BJ286">IFERROR(MATCH(TRUE,INDEX($B$14:$B$117&gt;=BI286,0),0),"")</f>
        <v>1</v>
      </c>
      <c r="BK286" s="194">
        <f t="shared" ca="1" si="292"/>
        <v>1.3963799927016407E-2</v>
      </c>
      <c r="BN286" s="194">
        <f t="shared" si="293"/>
        <v>0</v>
      </c>
      <c r="BO286" s="19">
        <f ca="1"/>
        <v>0</v>
      </c>
      <c r="BP286" s="208">
        <f t="shared" ca="1" si="294"/>
        <v>0</v>
      </c>
      <c r="BQ286" s="207"/>
      <c r="BR286" s="194"/>
      <c r="BS286" s="198" cm="1">
        <f t="array" ref="BS286">IFERROR(MATCH(TRUE,INDEX($B$14:$B$117&gt;=BR286,0),0),"")</f>
        <v>1</v>
      </c>
      <c r="BT286" s="194">
        <f t="shared" ca="1" si="295"/>
        <v>1.3963799927016407E-2</v>
      </c>
      <c r="BW286" s="194">
        <f t="shared" si="296"/>
        <v>0</v>
      </c>
      <c r="BX286" s="19">
        <f ca="1"/>
        <v>0</v>
      </c>
      <c r="BY286" s="208">
        <f t="shared" ca="1" si="297"/>
        <v>0</v>
      </c>
      <c r="BZ286" s="207"/>
      <c r="CA286" s="194"/>
      <c r="CB286" s="198" cm="1">
        <f t="array" ref="CB286">IFERROR(MATCH(TRUE,INDEX($B$14:$B$117&gt;=CA286,0),0),"")</f>
        <v>1</v>
      </c>
      <c r="CC286" s="194">
        <f t="shared" ca="1" si="298"/>
        <v>1.3963799927016407E-2</v>
      </c>
      <c r="CF286" s="194">
        <f t="shared" si="299"/>
        <v>0</v>
      </c>
      <c r="CG286" s="19">
        <f ca="1"/>
        <v>0</v>
      </c>
      <c r="CH286" s="208">
        <f t="shared" ca="1" si="300"/>
        <v>0</v>
      </c>
      <c r="CI286" s="207"/>
      <c r="CJ286" s="194"/>
      <c r="CK286" s="198" cm="1">
        <f t="array" ref="CK286">IFERROR(MATCH(TRUE,INDEX($B$14:$B$117&gt;=CJ286,0),0),"")</f>
        <v>1</v>
      </c>
      <c r="CL286" s="194">
        <f t="shared" ca="1" si="301"/>
        <v>1.3963799927016407E-2</v>
      </c>
      <c r="CO286" s="194">
        <f t="shared" si="302"/>
        <v>0</v>
      </c>
      <c r="CP286" s="19">
        <f ca="1"/>
        <v>0</v>
      </c>
      <c r="CQ286" s="208">
        <f t="shared" ca="1" si="303"/>
        <v>0</v>
      </c>
      <c r="CR286" s="207"/>
      <c r="CS286" s="194"/>
      <c r="CT286" s="198" cm="1">
        <f t="array" ref="CT286">IFERROR(MATCH(TRUE,INDEX($B$14:$B$117&gt;=CS286,0),0),"")</f>
        <v>1</v>
      </c>
      <c r="CU286" s="194">
        <f t="shared" ca="1" si="304"/>
        <v>1.3963799927016407E-2</v>
      </c>
      <c r="CX286" s="194">
        <f t="shared" si="305"/>
        <v>0</v>
      </c>
      <c r="CY286" s="19" t="e">
        <f ca="1"/>
        <v>#N/A</v>
      </c>
      <c r="CZ286" s="208" t="e">
        <f t="shared" ca="1" si="306"/>
        <v>#N/A</v>
      </c>
      <c r="DA286" s="207"/>
      <c r="DB286" s="194"/>
      <c r="DC286" s="198" cm="1">
        <f t="array" ref="DC286">IFERROR(MATCH(TRUE,INDEX($B$14:$B$117&gt;=DB286,0),0),"")</f>
        <v>1</v>
      </c>
      <c r="DD286" s="194">
        <f t="shared" ca="1" si="307"/>
        <v>1.3963799927016407E-2</v>
      </c>
      <c r="DG286" s="194">
        <f t="shared" si="308"/>
        <v>0</v>
      </c>
      <c r="DH286" s="19" t="e">
        <f ca="1"/>
        <v>#N/A</v>
      </c>
      <c r="DI286" s="208" t="e">
        <f t="shared" ca="1" si="309"/>
        <v>#N/A</v>
      </c>
      <c r="DJ286" s="207"/>
      <c r="DK286" s="194"/>
      <c r="DL286" s="198" cm="1">
        <f t="array" ref="DL286">IFERROR(MATCH(TRUE,INDEX($B$14:$B$117&gt;=DK286,0),0),"")</f>
        <v>1</v>
      </c>
      <c r="DM286" s="194">
        <f t="shared" ca="1" si="310"/>
        <v>1.3963799927016407E-2</v>
      </c>
      <c r="DP286" s="194">
        <f t="shared" si="311"/>
        <v>0</v>
      </c>
      <c r="DQ286" s="19" t="e">
        <f ca="1"/>
        <v>#N/A</v>
      </c>
      <c r="DR286" s="208" t="e">
        <f t="shared" ca="1" si="312"/>
        <v>#N/A</v>
      </c>
      <c r="DS286" s="207"/>
      <c r="DT286" s="194"/>
      <c r="DU286" s="198" cm="1">
        <f t="array" ref="DU286">IFERROR(MATCH(TRUE,INDEX($B$14:$B$117&gt;=DT286,0),0),"")</f>
        <v>1</v>
      </c>
      <c r="DV286" s="194">
        <f t="shared" ca="1" si="313"/>
        <v>1.3963799927016407E-2</v>
      </c>
      <c r="DY286" s="194">
        <f t="shared" si="314"/>
        <v>0</v>
      </c>
      <c r="DZ286" s="19" t="e">
        <f ca="1"/>
        <v>#N/A</v>
      </c>
      <c r="EA286" s="208" t="e">
        <f t="shared" ca="1" si="315"/>
        <v>#N/A</v>
      </c>
      <c r="EB286" s="207"/>
      <c r="EC286" s="194"/>
      <c r="ED286" s="198" cm="1">
        <f t="array" ref="ED286">IFERROR(MATCH(TRUE,INDEX($B$14:$B$117&gt;=EC286,0),0),"")</f>
        <v>1</v>
      </c>
      <c r="EE286" s="194">
        <f t="shared" ca="1" si="316"/>
        <v>1.3963799927016407E-2</v>
      </c>
      <c r="EH286" s="194">
        <f t="shared" si="317"/>
        <v>0</v>
      </c>
      <c r="EI286" s="19" t="e">
        <f ca="1"/>
        <v>#N/A</v>
      </c>
      <c r="EJ286" s="208" t="e">
        <f t="shared" ca="1" si="318"/>
        <v>#N/A</v>
      </c>
      <c r="EK286" s="207"/>
      <c r="EL286" s="194"/>
      <c r="EM286" s="198" cm="1">
        <f t="array" ref="EM286">IFERROR(MATCH(TRUE,INDEX($B$14:$B$117&gt;=EL286,0),0),"")</f>
        <v>1</v>
      </c>
      <c r="EN286" s="194">
        <f t="shared" ca="1" si="319"/>
        <v>1.3963799927016407E-2</v>
      </c>
      <c r="EQ286" s="194">
        <f t="shared" si="320"/>
        <v>0</v>
      </c>
      <c r="ER286" s="19" t="e">
        <f ca="1"/>
        <v>#N/A</v>
      </c>
      <c r="ES286" s="208" t="e">
        <f t="shared" ca="1" si="321"/>
        <v>#N/A</v>
      </c>
      <c r="ET286" s="207"/>
      <c r="EU286" s="194"/>
      <c r="EV286" s="198" cm="1">
        <f t="array" ref="EV286">IFERROR(MATCH(TRUE,INDEX($B$14:$B$117&gt;=EU286,0),0),"")</f>
        <v>1</v>
      </c>
      <c r="EW286" s="194">
        <f t="shared" ca="1" si="322"/>
        <v>1.3963799927016407E-2</v>
      </c>
      <c r="EZ286" s="194">
        <f t="shared" si="323"/>
        <v>0</v>
      </c>
      <c r="FA286" s="19" t="e">
        <f ca="1"/>
        <v>#N/A</v>
      </c>
      <c r="FB286" s="208" t="e">
        <f t="shared" ca="1" si="324"/>
        <v>#N/A</v>
      </c>
      <c r="FC286" s="207"/>
      <c r="FD286" s="194"/>
      <c r="FE286" s="198" cm="1">
        <f t="array" ref="FE286">IFERROR(MATCH(TRUE,INDEX($B$14:$B$117&gt;=FD286,0),0),"")</f>
        <v>1</v>
      </c>
      <c r="FF286" s="194">
        <f t="shared" ca="1" si="325"/>
        <v>1.3963799927016407E-2</v>
      </c>
      <c r="FI286" s="194">
        <f t="shared" si="326"/>
        <v>0</v>
      </c>
      <c r="FJ286" s="19" t="e">
        <f ca="1"/>
        <v>#N/A</v>
      </c>
      <c r="FK286" s="208" t="e">
        <f t="shared" ca="1" si="327"/>
        <v>#N/A</v>
      </c>
      <c r="FL286" s="207"/>
      <c r="FM286" s="194"/>
      <c r="FN286" s="198" cm="1">
        <f t="array" ref="FN286">IFERROR(MATCH(TRUE,INDEX($B$14:$B$117&gt;=FM286,0),0),"")</f>
        <v>1</v>
      </c>
      <c r="FO286" s="194">
        <f t="shared" ca="1" si="328"/>
        <v>1.3963799927016407E-2</v>
      </c>
      <c r="FR286" s="194">
        <f t="shared" si="329"/>
        <v>0</v>
      </c>
      <c r="FS286" s="19" t="e">
        <f ca="1"/>
        <v>#N/A</v>
      </c>
      <c r="FT286" s="208" t="e">
        <f t="shared" ca="1" si="330"/>
        <v>#N/A</v>
      </c>
      <c r="FU286" s="207"/>
      <c r="FV286" s="194"/>
      <c r="FW286" s="198" cm="1">
        <f t="array" ref="FW286">IFERROR(MATCH(TRUE,INDEX($B$14:$B$117&gt;=FV286,0),0),"")</f>
        <v>1</v>
      </c>
      <c r="FX286" s="194">
        <f t="shared" ca="1" si="331"/>
        <v>1.3963799927016407E-2</v>
      </c>
      <c r="GA286" s="194">
        <f t="shared" si="332"/>
        <v>0</v>
      </c>
      <c r="GB286" s="19" t="e">
        <f ca="1"/>
        <v>#N/A</v>
      </c>
      <c r="GC286" s="208" t="e">
        <f t="shared" ca="1" si="333"/>
        <v>#N/A</v>
      </c>
    </row>
    <row r="287" spans="6:185" x14ac:dyDescent="0.2">
      <c r="F287" s="207"/>
      <c r="G287" s="194"/>
      <c r="H287" s="198" cm="1">
        <f t="array" ref="H287">IFERROR(MATCH(TRUE,INDEX($B$14:$B$117&gt;=G287,0),0),"")</f>
        <v>1</v>
      </c>
      <c r="I287" s="194">
        <f t="shared" ca="1" si="278"/>
        <v>1.3963799927016407E-2</v>
      </c>
      <c r="L287" s="194">
        <f t="shared" si="334"/>
        <v>0</v>
      </c>
      <c r="M287" s="19">
        <f ca="1"/>
        <v>0</v>
      </c>
      <c r="N287" s="208">
        <f t="shared" ca="1" si="335"/>
        <v>0</v>
      </c>
      <c r="O287" s="207"/>
      <c r="P287" s="194"/>
      <c r="Q287" s="198" cm="1">
        <f t="array" ref="Q287">IFERROR(MATCH(TRUE,INDEX($B$14:$B$117&gt;=P287,0),0),"")</f>
        <v>1</v>
      </c>
      <c r="R287" s="194">
        <f t="shared" ca="1" si="279"/>
        <v>1.3963799927016407E-2</v>
      </c>
      <c r="U287" s="194">
        <f t="shared" si="336"/>
        <v>0</v>
      </c>
      <c r="V287" s="19">
        <f ca="1"/>
        <v>0</v>
      </c>
      <c r="W287" s="208">
        <f t="shared" ca="1" si="337"/>
        <v>0</v>
      </c>
      <c r="X287" s="207"/>
      <c r="Y287" s="194"/>
      <c r="Z287" s="198" cm="1">
        <f t="array" ref="Z287">IFERROR(MATCH(TRUE,INDEX($B$14:$B$117&gt;=Y287,0),0),"")</f>
        <v>1</v>
      </c>
      <c r="AA287" s="194">
        <f t="shared" ca="1" si="280"/>
        <v>1.3963799927016407E-2</v>
      </c>
      <c r="AD287" s="194">
        <f t="shared" si="281"/>
        <v>0</v>
      </c>
      <c r="AE287" s="19">
        <f ca="1"/>
        <v>0</v>
      </c>
      <c r="AF287" s="208">
        <f t="shared" ca="1" si="282"/>
        <v>0</v>
      </c>
      <c r="AG287" s="207"/>
      <c r="AH287" s="194"/>
      <c r="AI287" s="198" cm="1">
        <f t="array" ref="AI287">IFERROR(MATCH(TRUE,INDEX($B$14:$B$117&gt;=AH287,0),0),"")</f>
        <v>1</v>
      </c>
      <c r="AJ287" s="194">
        <f t="shared" ca="1" si="283"/>
        <v>1.3963799927016407E-2</v>
      </c>
      <c r="AM287" s="194">
        <f t="shared" si="284"/>
        <v>0</v>
      </c>
      <c r="AN287" s="19">
        <f ca="1"/>
        <v>0</v>
      </c>
      <c r="AO287" s="208">
        <f t="shared" ca="1" si="285"/>
        <v>0</v>
      </c>
      <c r="AP287" s="207"/>
      <c r="AQ287" s="194"/>
      <c r="AR287" s="198" cm="1">
        <f t="array" ref="AR287">IFERROR(MATCH(TRUE,INDEX($B$14:$B$117&gt;=AQ287,0),0),"")</f>
        <v>1</v>
      </c>
      <c r="AS287" s="194">
        <f t="shared" ca="1" si="286"/>
        <v>1.3963799927016407E-2</v>
      </c>
      <c r="AV287" s="194">
        <f t="shared" si="287"/>
        <v>0</v>
      </c>
      <c r="AW287" s="19">
        <f ca="1"/>
        <v>0</v>
      </c>
      <c r="AX287" s="208">
        <f t="shared" ca="1" si="288"/>
        <v>0</v>
      </c>
      <c r="AY287" s="207"/>
      <c r="AZ287" s="194"/>
      <c r="BA287" s="198" cm="1">
        <f t="array" ref="BA287">IFERROR(MATCH(TRUE,INDEX($B$14:$B$117&gt;=AZ287,0),0),"")</f>
        <v>1</v>
      </c>
      <c r="BB287" s="194">
        <f t="shared" ca="1" si="289"/>
        <v>1.3963799927016407E-2</v>
      </c>
      <c r="BE287" s="194">
        <f t="shared" si="290"/>
        <v>0</v>
      </c>
      <c r="BF287" s="19">
        <f ca="1"/>
        <v>0</v>
      </c>
      <c r="BG287" s="208">
        <f t="shared" ca="1" si="291"/>
        <v>0</v>
      </c>
      <c r="BH287" s="207"/>
      <c r="BI287" s="194"/>
      <c r="BJ287" s="198" cm="1">
        <f t="array" ref="BJ287">IFERROR(MATCH(TRUE,INDEX($B$14:$B$117&gt;=BI287,0),0),"")</f>
        <v>1</v>
      </c>
      <c r="BK287" s="194">
        <f t="shared" ca="1" si="292"/>
        <v>1.3963799927016407E-2</v>
      </c>
      <c r="BN287" s="194">
        <f t="shared" si="293"/>
        <v>0</v>
      </c>
      <c r="BO287" s="19">
        <f ca="1"/>
        <v>0</v>
      </c>
      <c r="BP287" s="208">
        <f t="shared" ca="1" si="294"/>
        <v>0</v>
      </c>
      <c r="BQ287" s="207"/>
      <c r="BR287" s="194"/>
      <c r="BS287" s="198" cm="1">
        <f t="array" ref="BS287">IFERROR(MATCH(TRUE,INDEX($B$14:$B$117&gt;=BR287,0),0),"")</f>
        <v>1</v>
      </c>
      <c r="BT287" s="194">
        <f t="shared" ca="1" si="295"/>
        <v>1.3963799927016407E-2</v>
      </c>
      <c r="BW287" s="194">
        <f t="shared" si="296"/>
        <v>0</v>
      </c>
      <c r="BX287" s="19">
        <f ca="1"/>
        <v>0</v>
      </c>
      <c r="BY287" s="208">
        <f t="shared" ca="1" si="297"/>
        <v>0</v>
      </c>
      <c r="BZ287" s="207"/>
      <c r="CA287" s="194"/>
      <c r="CB287" s="198" cm="1">
        <f t="array" ref="CB287">IFERROR(MATCH(TRUE,INDEX($B$14:$B$117&gt;=CA287,0),0),"")</f>
        <v>1</v>
      </c>
      <c r="CC287" s="194">
        <f t="shared" ca="1" si="298"/>
        <v>1.3963799927016407E-2</v>
      </c>
      <c r="CF287" s="194">
        <f t="shared" si="299"/>
        <v>0</v>
      </c>
      <c r="CG287" s="19">
        <f ca="1"/>
        <v>0</v>
      </c>
      <c r="CH287" s="208">
        <f t="shared" ca="1" si="300"/>
        <v>0</v>
      </c>
      <c r="CI287" s="207"/>
      <c r="CJ287" s="194"/>
      <c r="CK287" s="198" cm="1">
        <f t="array" ref="CK287">IFERROR(MATCH(TRUE,INDEX($B$14:$B$117&gt;=CJ287,0),0),"")</f>
        <v>1</v>
      </c>
      <c r="CL287" s="194">
        <f t="shared" ca="1" si="301"/>
        <v>1.3963799927016407E-2</v>
      </c>
      <c r="CO287" s="194">
        <f t="shared" si="302"/>
        <v>0</v>
      </c>
      <c r="CP287" s="19">
        <f ca="1"/>
        <v>0</v>
      </c>
      <c r="CQ287" s="208">
        <f t="shared" ca="1" si="303"/>
        <v>0</v>
      </c>
      <c r="CR287" s="207"/>
      <c r="CS287" s="194"/>
      <c r="CT287" s="198" cm="1">
        <f t="array" ref="CT287">IFERROR(MATCH(TRUE,INDEX($B$14:$B$117&gt;=CS287,0),0),"")</f>
        <v>1</v>
      </c>
      <c r="CU287" s="194">
        <f t="shared" ca="1" si="304"/>
        <v>1.3963799927016407E-2</v>
      </c>
      <c r="CX287" s="194">
        <f t="shared" si="305"/>
        <v>0</v>
      </c>
      <c r="CY287" s="19" t="e">
        <f ca="1"/>
        <v>#N/A</v>
      </c>
      <c r="CZ287" s="208" t="e">
        <f t="shared" ca="1" si="306"/>
        <v>#N/A</v>
      </c>
      <c r="DA287" s="207"/>
      <c r="DB287" s="194"/>
      <c r="DC287" s="198" cm="1">
        <f t="array" ref="DC287">IFERROR(MATCH(TRUE,INDEX($B$14:$B$117&gt;=DB287,0),0),"")</f>
        <v>1</v>
      </c>
      <c r="DD287" s="194">
        <f t="shared" ca="1" si="307"/>
        <v>1.3963799927016407E-2</v>
      </c>
      <c r="DG287" s="194">
        <f t="shared" si="308"/>
        <v>0</v>
      </c>
      <c r="DH287" s="19" t="e">
        <f ca="1"/>
        <v>#N/A</v>
      </c>
      <c r="DI287" s="208" t="e">
        <f t="shared" ca="1" si="309"/>
        <v>#N/A</v>
      </c>
      <c r="DJ287" s="207"/>
      <c r="DK287" s="194"/>
      <c r="DL287" s="198" cm="1">
        <f t="array" ref="DL287">IFERROR(MATCH(TRUE,INDEX($B$14:$B$117&gt;=DK287,0),0),"")</f>
        <v>1</v>
      </c>
      <c r="DM287" s="194">
        <f t="shared" ca="1" si="310"/>
        <v>1.3963799927016407E-2</v>
      </c>
      <c r="DP287" s="194">
        <f t="shared" si="311"/>
        <v>0</v>
      </c>
      <c r="DQ287" s="19" t="e">
        <f ca="1"/>
        <v>#N/A</v>
      </c>
      <c r="DR287" s="208" t="e">
        <f t="shared" ca="1" si="312"/>
        <v>#N/A</v>
      </c>
      <c r="DS287" s="207"/>
      <c r="DT287" s="194"/>
      <c r="DU287" s="198" cm="1">
        <f t="array" ref="DU287">IFERROR(MATCH(TRUE,INDEX($B$14:$B$117&gt;=DT287,0),0),"")</f>
        <v>1</v>
      </c>
      <c r="DV287" s="194">
        <f t="shared" ca="1" si="313"/>
        <v>1.3963799927016407E-2</v>
      </c>
      <c r="DY287" s="194">
        <f t="shared" si="314"/>
        <v>0</v>
      </c>
      <c r="DZ287" s="19" t="e">
        <f ca="1"/>
        <v>#N/A</v>
      </c>
      <c r="EA287" s="208" t="e">
        <f t="shared" ca="1" si="315"/>
        <v>#N/A</v>
      </c>
      <c r="EB287" s="207"/>
      <c r="EC287" s="194"/>
      <c r="ED287" s="198" cm="1">
        <f t="array" ref="ED287">IFERROR(MATCH(TRUE,INDEX($B$14:$B$117&gt;=EC287,0),0),"")</f>
        <v>1</v>
      </c>
      <c r="EE287" s="194">
        <f t="shared" ca="1" si="316"/>
        <v>1.3963799927016407E-2</v>
      </c>
      <c r="EH287" s="194">
        <f t="shared" si="317"/>
        <v>0</v>
      </c>
      <c r="EI287" s="19" t="e">
        <f ca="1"/>
        <v>#N/A</v>
      </c>
      <c r="EJ287" s="208" t="e">
        <f t="shared" ca="1" si="318"/>
        <v>#N/A</v>
      </c>
      <c r="EK287" s="207"/>
      <c r="EL287" s="194"/>
      <c r="EM287" s="198" cm="1">
        <f t="array" ref="EM287">IFERROR(MATCH(TRUE,INDEX($B$14:$B$117&gt;=EL287,0),0),"")</f>
        <v>1</v>
      </c>
      <c r="EN287" s="194">
        <f t="shared" ca="1" si="319"/>
        <v>1.3963799927016407E-2</v>
      </c>
      <c r="EQ287" s="194">
        <f t="shared" si="320"/>
        <v>0</v>
      </c>
      <c r="ER287" s="19" t="e">
        <f ca="1"/>
        <v>#N/A</v>
      </c>
      <c r="ES287" s="208" t="e">
        <f t="shared" ca="1" si="321"/>
        <v>#N/A</v>
      </c>
      <c r="ET287" s="207"/>
      <c r="EU287" s="194"/>
      <c r="EV287" s="198" cm="1">
        <f t="array" ref="EV287">IFERROR(MATCH(TRUE,INDEX($B$14:$B$117&gt;=EU287,0),0),"")</f>
        <v>1</v>
      </c>
      <c r="EW287" s="194">
        <f t="shared" ca="1" si="322"/>
        <v>1.3963799927016407E-2</v>
      </c>
      <c r="EZ287" s="194">
        <f t="shared" si="323"/>
        <v>0</v>
      </c>
      <c r="FA287" s="19" t="e">
        <f ca="1"/>
        <v>#N/A</v>
      </c>
      <c r="FB287" s="208" t="e">
        <f t="shared" ca="1" si="324"/>
        <v>#N/A</v>
      </c>
      <c r="FC287" s="207"/>
      <c r="FD287" s="194"/>
      <c r="FE287" s="198" cm="1">
        <f t="array" ref="FE287">IFERROR(MATCH(TRUE,INDEX($B$14:$B$117&gt;=FD287,0),0),"")</f>
        <v>1</v>
      </c>
      <c r="FF287" s="194">
        <f t="shared" ca="1" si="325"/>
        <v>1.3963799927016407E-2</v>
      </c>
      <c r="FI287" s="194">
        <f t="shared" si="326"/>
        <v>0</v>
      </c>
      <c r="FJ287" s="19" t="e">
        <f ca="1"/>
        <v>#N/A</v>
      </c>
      <c r="FK287" s="208" t="e">
        <f t="shared" ca="1" si="327"/>
        <v>#N/A</v>
      </c>
      <c r="FL287" s="207"/>
      <c r="FM287" s="194"/>
      <c r="FN287" s="198" cm="1">
        <f t="array" ref="FN287">IFERROR(MATCH(TRUE,INDEX($B$14:$B$117&gt;=FM287,0),0),"")</f>
        <v>1</v>
      </c>
      <c r="FO287" s="194">
        <f t="shared" ca="1" si="328"/>
        <v>1.3963799927016407E-2</v>
      </c>
      <c r="FR287" s="194">
        <f t="shared" si="329"/>
        <v>0</v>
      </c>
      <c r="FS287" s="19" t="e">
        <f ca="1"/>
        <v>#N/A</v>
      </c>
      <c r="FT287" s="208" t="e">
        <f t="shared" ca="1" si="330"/>
        <v>#N/A</v>
      </c>
      <c r="FU287" s="207"/>
      <c r="FV287" s="194"/>
      <c r="FW287" s="198" cm="1">
        <f t="array" ref="FW287">IFERROR(MATCH(TRUE,INDEX($B$14:$B$117&gt;=FV287,0),0),"")</f>
        <v>1</v>
      </c>
      <c r="FX287" s="194">
        <f t="shared" ca="1" si="331"/>
        <v>1.3963799927016407E-2</v>
      </c>
      <c r="GA287" s="194">
        <f t="shared" si="332"/>
        <v>0</v>
      </c>
      <c r="GB287" s="19" t="e">
        <f ca="1"/>
        <v>#N/A</v>
      </c>
      <c r="GC287" s="208" t="e">
        <f t="shared" ca="1" si="333"/>
        <v>#N/A</v>
      </c>
    </row>
    <row r="288" spans="6:185" x14ac:dyDescent="0.2">
      <c r="F288" s="207"/>
      <c r="G288" s="194"/>
      <c r="H288" s="198" cm="1">
        <f t="array" ref="H288">IFERROR(MATCH(TRUE,INDEX($B$14:$B$117&gt;=G288,0),0),"")</f>
        <v>1</v>
      </c>
      <c r="I288" s="194">
        <f t="shared" ca="1" si="278"/>
        <v>1.3963799927016407E-2</v>
      </c>
      <c r="L288" s="194">
        <f t="shared" si="334"/>
        <v>0</v>
      </c>
      <c r="M288" s="19">
        <f ca="1"/>
        <v>0</v>
      </c>
      <c r="N288" s="208">
        <f t="shared" ca="1" si="335"/>
        <v>0</v>
      </c>
      <c r="O288" s="207"/>
      <c r="P288" s="194"/>
      <c r="Q288" s="198" cm="1">
        <f t="array" ref="Q288">IFERROR(MATCH(TRUE,INDEX($B$14:$B$117&gt;=P288,0),0),"")</f>
        <v>1</v>
      </c>
      <c r="R288" s="194">
        <f t="shared" ca="1" si="279"/>
        <v>1.3963799927016407E-2</v>
      </c>
      <c r="U288" s="194">
        <f t="shared" si="336"/>
        <v>0</v>
      </c>
      <c r="V288" s="19">
        <f ca="1"/>
        <v>0</v>
      </c>
      <c r="W288" s="208">
        <f t="shared" ca="1" si="337"/>
        <v>0</v>
      </c>
      <c r="X288" s="207"/>
      <c r="Y288" s="194"/>
      <c r="Z288" s="198" cm="1">
        <f t="array" ref="Z288">IFERROR(MATCH(TRUE,INDEX($B$14:$B$117&gt;=Y288,0),0),"")</f>
        <v>1</v>
      </c>
      <c r="AA288" s="194">
        <f t="shared" ca="1" si="280"/>
        <v>1.3963799927016407E-2</v>
      </c>
      <c r="AD288" s="194">
        <f t="shared" si="281"/>
        <v>0</v>
      </c>
      <c r="AE288" s="19">
        <f ca="1"/>
        <v>0</v>
      </c>
      <c r="AF288" s="208">
        <f t="shared" ca="1" si="282"/>
        <v>0</v>
      </c>
      <c r="AG288" s="207"/>
      <c r="AH288" s="194"/>
      <c r="AI288" s="198" cm="1">
        <f t="array" ref="AI288">IFERROR(MATCH(TRUE,INDEX($B$14:$B$117&gt;=AH288,0),0),"")</f>
        <v>1</v>
      </c>
      <c r="AJ288" s="194">
        <f t="shared" ca="1" si="283"/>
        <v>1.3963799927016407E-2</v>
      </c>
      <c r="AM288" s="194">
        <f t="shared" si="284"/>
        <v>0</v>
      </c>
      <c r="AN288" s="19">
        <f ca="1"/>
        <v>0</v>
      </c>
      <c r="AO288" s="208">
        <f t="shared" ca="1" si="285"/>
        <v>0</v>
      </c>
      <c r="AP288" s="207"/>
      <c r="AQ288" s="194"/>
      <c r="AR288" s="198" cm="1">
        <f t="array" ref="AR288">IFERROR(MATCH(TRUE,INDEX($B$14:$B$117&gt;=AQ288,0),0),"")</f>
        <v>1</v>
      </c>
      <c r="AS288" s="194">
        <f t="shared" ca="1" si="286"/>
        <v>1.3963799927016407E-2</v>
      </c>
      <c r="AV288" s="194">
        <f t="shared" si="287"/>
        <v>0</v>
      </c>
      <c r="AW288" s="19">
        <f ca="1"/>
        <v>0</v>
      </c>
      <c r="AX288" s="208">
        <f t="shared" ca="1" si="288"/>
        <v>0</v>
      </c>
      <c r="AY288" s="207"/>
      <c r="AZ288" s="194"/>
      <c r="BA288" s="198" cm="1">
        <f t="array" ref="BA288">IFERROR(MATCH(TRUE,INDEX($B$14:$B$117&gt;=AZ288,0),0),"")</f>
        <v>1</v>
      </c>
      <c r="BB288" s="194">
        <f t="shared" ca="1" si="289"/>
        <v>1.3963799927016407E-2</v>
      </c>
      <c r="BE288" s="194">
        <f t="shared" si="290"/>
        <v>0</v>
      </c>
      <c r="BF288" s="19">
        <f ca="1"/>
        <v>0</v>
      </c>
      <c r="BG288" s="208">
        <f t="shared" ca="1" si="291"/>
        <v>0</v>
      </c>
      <c r="BH288" s="207"/>
      <c r="BI288" s="194"/>
      <c r="BJ288" s="198" cm="1">
        <f t="array" ref="BJ288">IFERROR(MATCH(TRUE,INDEX($B$14:$B$117&gt;=BI288,0),0),"")</f>
        <v>1</v>
      </c>
      <c r="BK288" s="194">
        <f t="shared" ca="1" si="292"/>
        <v>1.3963799927016407E-2</v>
      </c>
      <c r="BN288" s="194">
        <f t="shared" si="293"/>
        <v>0</v>
      </c>
      <c r="BO288" s="19">
        <f ca="1"/>
        <v>0</v>
      </c>
      <c r="BP288" s="208">
        <f t="shared" ca="1" si="294"/>
        <v>0</v>
      </c>
      <c r="BQ288" s="207"/>
      <c r="BR288" s="194"/>
      <c r="BS288" s="198" cm="1">
        <f t="array" ref="BS288">IFERROR(MATCH(TRUE,INDEX($B$14:$B$117&gt;=BR288,0),0),"")</f>
        <v>1</v>
      </c>
      <c r="BT288" s="194">
        <f t="shared" ca="1" si="295"/>
        <v>1.3963799927016407E-2</v>
      </c>
      <c r="BW288" s="194">
        <f t="shared" si="296"/>
        <v>0</v>
      </c>
      <c r="BX288" s="19">
        <f ca="1"/>
        <v>0</v>
      </c>
      <c r="BY288" s="208">
        <f t="shared" ca="1" si="297"/>
        <v>0</v>
      </c>
      <c r="BZ288" s="207"/>
      <c r="CA288" s="194"/>
      <c r="CB288" s="198" cm="1">
        <f t="array" ref="CB288">IFERROR(MATCH(TRUE,INDEX($B$14:$B$117&gt;=CA288,0),0),"")</f>
        <v>1</v>
      </c>
      <c r="CC288" s="194">
        <f t="shared" ca="1" si="298"/>
        <v>1.3963799927016407E-2</v>
      </c>
      <c r="CF288" s="194">
        <f t="shared" si="299"/>
        <v>0</v>
      </c>
      <c r="CG288" s="19">
        <f ca="1"/>
        <v>0</v>
      </c>
      <c r="CH288" s="208">
        <f t="shared" ca="1" si="300"/>
        <v>0</v>
      </c>
      <c r="CI288" s="207"/>
      <c r="CJ288" s="194"/>
      <c r="CK288" s="198" cm="1">
        <f t="array" ref="CK288">IFERROR(MATCH(TRUE,INDEX($B$14:$B$117&gt;=CJ288,0),0),"")</f>
        <v>1</v>
      </c>
      <c r="CL288" s="194">
        <f t="shared" ca="1" si="301"/>
        <v>1.3963799927016407E-2</v>
      </c>
      <c r="CO288" s="194">
        <f t="shared" si="302"/>
        <v>0</v>
      </c>
      <c r="CP288" s="19">
        <f ca="1"/>
        <v>0</v>
      </c>
      <c r="CQ288" s="208">
        <f t="shared" ca="1" si="303"/>
        <v>0</v>
      </c>
      <c r="CR288" s="207"/>
      <c r="CS288" s="194"/>
      <c r="CT288" s="198" cm="1">
        <f t="array" ref="CT288">IFERROR(MATCH(TRUE,INDEX($B$14:$B$117&gt;=CS288,0),0),"")</f>
        <v>1</v>
      </c>
      <c r="CU288" s="194">
        <f t="shared" ca="1" si="304"/>
        <v>1.3963799927016407E-2</v>
      </c>
      <c r="CX288" s="194">
        <f t="shared" si="305"/>
        <v>0</v>
      </c>
      <c r="CY288" s="19" t="e">
        <f ca="1"/>
        <v>#N/A</v>
      </c>
      <c r="CZ288" s="208" t="e">
        <f t="shared" ca="1" si="306"/>
        <v>#N/A</v>
      </c>
      <c r="DA288" s="207"/>
      <c r="DB288" s="194"/>
      <c r="DC288" s="198" cm="1">
        <f t="array" ref="DC288">IFERROR(MATCH(TRUE,INDEX($B$14:$B$117&gt;=DB288,0),0),"")</f>
        <v>1</v>
      </c>
      <c r="DD288" s="194">
        <f t="shared" ca="1" si="307"/>
        <v>1.3963799927016407E-2</v>
      </c>
      <c r="DG288" s="194">
        <f t="shared" si="308"/>
        <v>0</v>
      </c>
      <c r="DH288" s="19" t="e">
        <f ca="1"/>
        <v>#N/A</v>
      </c>
      <c r="DI288" s="208" t="e">
        <f t="shared" ca="1" si="309"/>
        <v>#N/A</v>
      </c>
      <c r="DJ288" s="207"/>
      <c r="DK288" s="194"/>
      <c r="DL288" s="198" cm="1">
        <f t="array" ref="DL288">IFERROR(MATCH(TRUE,INDEX($B$14:$B$117&gt;=DK288,0),0),"")</f>
        <v>1</v>
      </c>
      <c r="DM288" s="194">
        <f t="shared" ca="1" si="310"/>
        <v>1.3963799927016407E-2</v>
      </c>
      <c r="DP288" s="194">
        <f t="shared" si="311"/>
        <v>0</v>
      </c>
      <c r="DQ288" s="19" t="e">
        <f ca="1"/>
        <v>#N/A</v>
      </c>
      <c r="DR288" s="208" t="e">
        <f t="shared" ca="1" si="312"/>
        <v>#N/A</v>
      </c>
      <c r="DS288" s="207"/>
      <c r="DT288" s="194"/>
      <c r="DU288" s="198" cm="1">
        <f t="array" ref="DU288">IFERROR(MATCH(TRUE,INDEX($B$14:$B$117&gt;=DT288,0),0),"")</f>
        <v>1</v>
      </c>
      <c r="DV288" s="194">
        <f t="shared" ca="1" si="313"/>
        <v>1.3963799927016407E-2</v>
      </c>
      <c r="DY288" s="194">
        <f t="shared" si="314"/>
        <v>0</v>
      </c>
      <c r="DZ288" s="19" t="e">
        <f ca="1"/>
        <v>#N/A</v>
      </c>
      <c r="EA288" s="208" t="e">
        <f t="shared" ca="1" si="315"/>
        <v>#N/A</v>
      </c>
      <c r="EB288" s="207"/>
      <c r="EC288" s="194"/>
      <c r="ED288" s="198" cm="1">
        <f t="array" ref="ED288">IFERROR(MATCH(TRUE,INDEX($B$14:$B$117&gt;=EC288,0),0),"")</f>
        <v>1</v>
      </c>
      <c r="EE288" s="194">
        <f t="shared" ca="1" si="316"/>
        <v>1.3963799927016407E-2</v>
      </c>
      <c r="EH288" s="194">
        <f t="shared" si="317"/>
        <v>0</v>
      </c>
      <c r="EI288" s="19" t="e">
        <f ca="1"/>
        <v>#N/A</v>
      </c>
      <c r="EJ288" s="208" t="e">
        <f t="shared" ca="1" si="318"/>
        <v>#N/A</v>
      </c>
      <c r="EK288" s="207"/>
      <c r="EL288" s="194"/>
      <c r="EM288" s="198" cm="1">
        <f t="array" ref="EM288">IFERROR(MATCH(TRUE,INDEX($B$14:$B$117&gt;=EL288,0),0),"")</f>
        <v>1</v>
      </c>
      <c r="EN288" s="194">
        <f t="shared" ca="1" si="319"/>
        <v>1.3963799927016407E-2</v>
      </c>
      <c r="EQ288" s="194">
        <f t="shared" si="320"/>
        <v>0</v>
      </c>
      <c r="ER288" s="19" t="e">
        <f ca="1"/>
        <v>#N/A</v>
      </c>
      <c r="ES288" s="208" t="e">
        <f t="shared" ca="1" si="321"/>
        <v>#N/A</v>
      </c>
      <c r="ET288" s="207"/>
      <c r="EU288" s="194"/>
      <c r="EV288" s="198" cm="1">
        <f t="array" ref="EV288">IFERROR(MATCH(TRUE,INDEX($B$14:$B$117&gt;=EU288,0),0),"")</f>
        <v>1</v>
      </c>
      <c r="EW288" s="194">
        <f t="shared" ca="1" si="322"/>
        <v>1.3963799927016407E-2</v>
      </c>
      <c r="EZ288" s="194">
        <f t="shared" si="323"/>
        <v>0</v>
      </c>
      <c r="FA288" s="19" t="e">
        <f ca="1"/>
        <v>#N/A</v>
      </c>
      <c r="FB288" s="208" t="e">
        <f t="shared" ca="1" si="324"/>
        <v>#N/A</v>
      </c>
      <c r="FC288" s="207"/>
      <c r="FD288" s="194"/>
      <c r="FE288" s="198" cm="1">
        <f t="array" ref="FE288">IFERROR(MATCH(TRUE,INDEX($B$14:$B$117&gt;=FD288,0),0),"")</f>
        <v>1</v>
      </c>
      <c r="FF288" s="194">
        <f t="shared" ca="1" si="325"/>
        <v>1.3963799927016407E-2</v>
      </c>
      <c r="FI288" s="194">
        <f t="shared" si="326"/>
        <v>0</v>
      </c>
      <c r="FJ288" s="19" t="e">
        <f ca="1"/>
        <v>#N/A</v>
      </c>
      <c r="FK288" s="208" t="e">
        <f t="shared" ca="1" si="327"/>
        <v>#N/A</v>
      </c>
      <c r="FL288" s="207"/>
      <c r="FM288" s="194"/>
      <c r="FN288" s="198" cm="1">
        <f t="array" ref="FN288">IFERROR(MATCH(TRUE,INDEX($B$14:$B$117&gt;=FM288,0),0),"")</f>
        <v>1</v>
      </c>
      <c r="FO288" s="194">
        <f t="shared" ca="1" si="328"/>
        <v>1.3963799927016407E-2</v>
      </c>
      <c r="FR288" s="194">
        <f t="shared" si="329"/>
        <v>0</v>
      </c>
      <c r="FS288" s="19" t="e">
        <f ca="1"/>
        <v>#N/A</v>
      </c>
      <c r="FT288" s="208" t="e">
        <f t="shared" ca="1" si="330"/>
        <v>#N/A</v>
      </c>
      <c r="FU288" s="207"/>
      <c r="FV288" s="194"/>
      <c r="FW288" s="198" cm="1">
        <f t="array" ref="FW288">IFERROR(MATCH(TRUE,INDEX($B$14:$B$117&gt;=FV288,0),0),"")</f>
        <v>1</v>
      </c>
      <c r="FX288" s="194">
        <f t="shared" ca="1" si="331"/>
        <v>1.3963799927016407E-2</v>
      </c>
      <c r="GA288" s="194">
        <f t="shared" si="332"/>
        <v>0</v>
      </c>
      <c r="GB288" s="19" t="e">
        <f ca="1"/>
        <v>#N/A</v>
      </c>
      <c r="GC288" s="208" t="e">
        <f t="shared" ca="1" si="333"/>
        <v>#N/A</v>
      </c>
    </row>
    <row r="289" spans="6:185" x14ac:dyDescent="0.2">
      <c r="F289" s="207"/>
      <c r="G289" s="194"/>
      <c r="H289" s="198" cm="1">
        <f t="array" ref="H289">IFERROR(MATCH(TRUE,INDEX($B$14:$B$117&gt;=G289,0),0),"")</f>
        <v>1</v>
      </c>
      <c r="I289" s="194">
        <f t="shared" ca="1" si="278"/>
        <v>1.3963799927016407E-2</v>
      </c>
      <c r="L289" s="194">
        <f t="shared" si="334"/>
        <v>0</v>
      </c>
      <c r="M289" s="19">
        <f ca="1"/>
        <v>0</v>
      </c>
      <c r="N289" s="208">
        <f t="shared" ca="1" si="335"/>
        <v>0</v>
      </c>
      <c r="O289" s="207"/>
      <c r="P289" s="194"/>
      <c r="Q289" s="198" cm="1">
        <f t="array" ref="Q289">IFERROR(MATCH(TRUE,INDEX($B$14:$B$117&gt;=P289,0),0),"")</f>
        <v>1</v>
      </c>
      <c r="R289" s="194">
        <f t="shared" ca="1" si="279"/>
        <v>1.3963799927016407E-2</v>
      </c>
      <c r="U289" s="194">
        <f t="shared" si="336"/>
        <v>0</v>
      </c>
      <c r="V289" s="19">
        <f ca="1"/>
        <v>0</v>
      </c>
      <c r="W289" s="208">
        <f t="shared" ca="1" si="337"/>
        <v>0</v>
      </c>
      <c r="X289" s="207"/>
      <c r="Y289" s="194"/>
      <c r="Z289" s="198" cm="1">
        <f t="array" ref="Z289">IFERROR(MATCH(TRUE,INDEX($B$14:$B$117&gt;=Y289,0),0),"")</f>
        <v>1</v>
      </c>
      <c r="AA289" s="194">
        <f t="shared" ca="1" si="280"/>
        <v>1.3963799927016407E-2</v>
      </c>
      <c r="AD289" s="194">
        <f t="shared" si="281"/>
        <v>0</v>
      </c>
      <c r="AE289" s="19">
        <f ca="1"/>
        <v>0</v>
      </c>
      <c r="AF289" s="208">
        <f t="shared" ca="1" si="282"/>
        <v>0</v>
      </c>
      <c r="AG289" s="207"/>
      <c r="AH289" s="194"/>
      <c r="AI289" s="198" cm="1">
        <f t="array" ref="AI289">IFERROR(MATCH(TRUE,INDEX($B$14:$B$117&gt;=AH289,0),0),"")</f>
        <v>1</v>
      </c>
      <c r="AJ289" s="194">
        <f t="shared" ca="1" si="283"/>
        <v>1.3963799927016407E-2</v>
      </c>
      <c r="AM289" s="194">
        <f t="shared" si="284"/>
        <v>0</v>
      </c>
      <c r="AN289" s="19">
        <f ca="1"/>
        <v>0</v>
      </c>
      <c r="AO289" s="208">
        <f t="shared" ca="1" si="285"/>
        <v>0</v>
      </c>
      <c r="AP289" s="207"/>
      <c r="AQ289" s="194"/>
      <c r="AR289" s="198" cm="1">
        <f t="array" ref="AR289">IFERROR(MATCH(TRUE,INDEX($B$14:$B$117&gt;=AQ289,0),0),"")</f>
        <v>1</v>
      </c>
      <c r="AS289" s="194">
        <f t="shared" ca="1" si="286"/>
        <v>1.3963799927016407E-2</v>
      </c>
      <c r="AV289" s="194">
        <f t="shared" si="287"/>
        <v>0</v>
      </c>
      <c r="AW289" s="19">
        <f ca="1"/>
        <v>0</v>
      </c>
      <c r="AX289" s="208">
        <f t="shared" ca="1" si="288"/>
        <v>0</v>
      </c>
      <c r="AY289" s="207"/>
      <c r="AZ289" s="194"/>
      <c r="BA289" s="198" cm="1">
        <f t="array" ref="BA289">IFERROR(MATCH(TRUE,INDEX($B$14:$B$117&gt;=AZ289,0),0),"")</f>
        <v>1</v>
      </c>
      <c r="BB289" s="194">
        <f t="shared" ca="1" si="289"/>
        <v>1.3963799927016407E-2</v>
      </c>
      <c r="BE289" s="194">
        <f t="shared" si="290"/>
        <v>0</v>
      </c>
      <c r="BF289" s="19">
        <f ca="1"/>
        <v>0</v>
      </c>
      <c r="BG289" s="208">
        <f t="shared" ca="1" si="291"/>
        <v>0</v>
      </c>
      <c r="BH289" s="207"/>
      <c r="BI289" s="194"/>
      <c r="BJ289" s="198" cm="1">
        <f t="array" ref="BJ289">IFERROR(MATCH(TRUE,INDEX($B$14:$B$117&gt;=BI289,0),0),"")</f>
        <v>1</v>
      </c>
      <c r="BK289" s="194">
        <f t="shared" ca="1" si="292"/>
        <v>1.3963799927016407E-2</v>
      </c>
      <c r="BN289" s="194">
        <f t="shared" si="293"/>
        <v>0</v>
      </c>
      <c r="BO289" s="19">
        <f ca="1"/>
        <v>0</v>
      </c>
      <c r="BP289" s="208">
        <f t="shared" ca="1" si="294"/>
        <v>0</v>
      </c>
      <c r="BQ289" s="207"/>
      <c r="BR289" s="194"/>
      <c r="BS289" s="198" cm="1">
        <f t="array" ref="BS289">IFERROR(MATCH(TRUE,INDEX($B$14:$B$117&gt;=BR289,0),0),"")</f>
        <v>1</v>
      </c>
      <c r="BT289" s="194">
        <f t="shared" ca="1" si="295"/>
        <v>1.3963799927016407E-2</v>
      </c>
      <c r="BW289" s="194">
        <f t="shared" si="296"/>
        <v>0</v>
      </c>
      <c r="BX289" s="19">
        <f ca="1"/>
        <v>0</v>
      </c>
      <c r="BY289" s="208">
        <f t="shared" ca="1" si="297"/>
        <v>0</v>
      </c>
      <c r="BZ289" s="207"/>
      <c r="CA289" s="194"/>
      <c r="CB289" s="198" cm="1">
        <f t="array" ref="CB289">IFERROR(MATCH(TRUE,INDEX($B$14:$B$117&gt;=CA289,0),0),"")</f>
        <v>1</v>
      </c>
      <c r="CC289" s="194">
        <f t="shared" ca="1" si="298"/>
        <v>1.3963799927016407E-2</v>
      </c>
      <c r="CF289" s="194">
        <f t="shared" si="299"/>
        <v>0</v>
      </c>
      <c r="CG289" s="19">
        <f ca="1"/>
        <v>0</v>
      </c>
      <c r="CH289" s="208">
        <f t="shared" ca="1" si="300"/>
        <v>0</v>
      </c>
      <c r="CI289" s="207"/>
      <c r="CJ289" s="194"/>
      <c r="CK289" s="198" cm="1">
        <f t="array" ref="CK289">IFERROR(MATCH(TRUE,INDEX($B$14:$B$117&gt;=CJ289,0),0),"")</f>
        <v>1</v>
      </c>
      <c r="CL289" s="194">
        <f t="shared" ca="1" si="301"/>
        <v>1.3963799927016407E-2</v>
      </c>
      <c r="CO289" s="194">
        <f t="shared" si="302"/>
        <v>0</v>
      </c>
      <c r="CP289" s="19">
        <f ca="1"/>
        <v>0</v>
      </c>
      <c r="CQ289" s="208">
        <f t="shared" ca="1" si="303"/>
        <v>0</v>
      </c>
      <c r="CR289" s="207"/>
      <c r="CS289" s="194"/>
      <c r="CT289" s="198" cm="1">
        <f t="array" ref="CT289">IFERROR(MATCH(TRUE,INDEX($B$14:$B$117&gt;=CS289,0),0),"")</f>
        <v>1</v>
      </c>
      <c r="CU289" s="194">
        <f t="shared" ca="1" si="304"/>
        <v>1.3963799927016407E-2</v>
      </c>
      <c r="CX289" s="194">
        <f t="shared" si="305"/>
        <v>0</v>
      </c>
      <c r="CY289" s="19" t="e">
        <f ca="1"/>
        <v>#N/A</v>
      </c>
      <c r="CZ289" s="208" t="e">
        <f t="shared" ca="1" si="306"/>
        <v>#N/A</v>
      </c>
      <c r="DA289" s="207"/>
      <c r="DB289" s="194"/>
      <c r="DC289" s="198" cm="1">
        <f t="array" ref="DC289">IFERROR(MATCH(TRUE,INDEX($B$14:$B$117&gt;=DB289,0),0),"")</f>
        <v>1</v>
      </c>
      <c r="DD289" s="194">
        <f t="shared" ca="1" si="307"/>
        <v>1.3963799927016407E-2</v>
      </c>
      <c r="DG289" s="194">
        <f t="shared" si="308"/>
        <v>0</v>
      </c>
      <c r="DH289" s="19" t="e">
        <f ca="1"/>
        <v>#N/A</v>
      </c>
      <c r="DI289" s="208" t="e">
        <f t="shared" ca="1" si="309"/>
        <v>#N/A</v>
      </c>
      <c r="DJ289" s="207"/>
      <c r="DK289" s="194"/>
      <c r="DL289" s="198" cm="1">
        <f t="array" ref="DL289">IFERROR(MATCH(TRUE,INDEX($B$14:$B$117&gt;=DK289,0),0),"")</f>
        <v>1</v>
      </c>
      <c r="DM289" s="194">
        <f t="shared" ca="1" si="310"/>
        <v>1.3963799927016407E-2</v>
      </c>
      <c r="DP289" s="194">
        <f t="shared" si="311"/>
        <v>0</v>
      </c>
      <c r="DQ289" s="19" t="e">
        <f ca="1"/>
        <v>#N/A</v>
      </c>
      <c r="DR289" s="208" t="e">
        <f t="shared" ca="1" si="312"/>
        <v>#N/A</v>
      </c>
      <c r="DS289" s="207"/>
      <c r="DT289" s="194"/>
      <c r="DU289" s="198" cm="1">
        <f t="array" ref="DU289">IFERROR(MATCH(TRUE,INDEX($B$14:$B$117&gt;=DT289,0),0),"")</f>
        <v>1</v>
      </c>
      <c r="DV289" s="194">
        <f t="shared" ca="1" si="313"/>
        <v>1.3963799927016407E-2</v>
      </c>
      <c r="DY289" s="194">
        <f t="shared" si="314"/>
        <v>0</v>
      </c>
      <c r="DZ289" s="19" t="e">
        <f ca="1"/>
        <v>#N/A</v>
      </c>
      <c r="EA289" s="208" t="e">
        <f t="shared" ca="1" si="315"/>
        <v>#N/A</v>
      </c>
      <c r="EB289" s="207"/>
      <c r="EC289" s="194"/>
      <c r="ED289" s="198" cm="1">
        <f t="array" ref="ED289">IFERROR(MATCH(TRUE,INDEX($B$14:$B$117&gt;=EC289,0),0),"")</f>
        <v>1</v>
      </c>
      <c r="EE289" s="194">
        <f t="shared" ca="1" si="316"/>
        <v>1.3963799927016407E-2</v>
      </c>
      <c r="EH289" s="194">
        <f t="shared" si="317"/>
        <v>0</v>
      </c>
      <c r="EI289" s="19" t="e">
        <f ca="1"/>
        <v>#N/A</v>
      </c>
      <c r="EJ289" s="208" t="e">
        <f t="shared" ca="1" si="318"/>
        <v>#N/A</v>
      </c>
      <c r="EK289" s="207"/>
      <c r="EL289" s="194"/>
      <c r="EM289" s="198" cm="1">
        <f t="array" ref="EM289">IFERROR(MATCH(TRUE,INDEX($B$14:$B$117&gt;=EL289,0),0),"")</f>
        <v>1</v>
      </c>
      <c r="EN289" s="194">
        <f t="shared" ca="1" si="319"/>
        <v>1.3963799927016407E-2</v>
      </c>
      <c r="EQ289" s="194">
        <f t="shared" si="320"/>
        <v>0</v>
      </c>
      <c r="ER289" s="19" t="e">
        <f ca="1"/>
        <v>#N/A</v>
      </c>
      <c r="ES289" s="208" t="e">
        <f t="shared" ca="1" si="321"/>
        <v>#N/A</v>
      </c>
      <c r="ET289" s="207"/>
      <c r="EU289" s="194"/>
      <c r="EV289" s="198" cm="1">
        <f t="array" ref="EV289">IFERROR(MATCH(TRUE,INDEX($B$14:$B$117&gt;=EU289,0),0),"")</f>
        <v>1</v>
      </c>
      <c r="EW289" s="194">
        <f t="shared" ca="1" si="322"/>
        <v>1.3963799927016407E-2</v>
      </c>
      <c r="EZ289" s="194">
        <f t="shared" si="323"/>
        <v>0</v>
      </c>
      <c r="FA289" s="19" t="e">
        <f ca="1"/>
        <v>#N/A</v>
      </c>
      <c r="FB289" s="208" t="e">
        <f t="shared" ca="1" si="324"/>
        <v>#N/A</v>
      </c>
      <c r="FC289" s="207"/>
      <c r="FD289" s="194"/>
      <c r="FE289" s="198" cm="1">
        <f t="array" ref="FE289">IFERROR(MATCH(TRUE,INDEX($B$14:$B$117&gt;=FD289,0),0),"")</f>
        <v>1</v>
      </c>
      <c r="FF289" s="194">
        <f t="shared" ca="1" si="325"/>
        <v>1.3963799927016407E-2</v>
      </c>
      <c r="FI289" s="194">
        <f t="shared" si="326"/>
        <v>0</v>
      </c>
      <c r="FJ289" s="19" t="e">
        <f ca="1"/>
        <v>#N/A</v>
      </c>
      <c r="FK289" s="208" t="e">
        <f t="shared" ca="1" si="327"/>
        <v>#N/A</v>
      </c>
      <c r="FL289" s="207"/>
      <c r="FM289" s="194"/>
      <c r="FN289" s="198" cm="1">
        <f t="array" ref="FN289">IFERROR(MATCH(TRUE,INDEX($B$14:$B$117&gt;=FM289,0),0),"")</f>
        <v>1</v>
      </c>
      <c r="FO289" s="194">
        <f t="shared" ca="1" si="328"/>
        <v>1.3963799927016407E-2</v>
      </c>
      <c r="FR289" s="194">
        <f t="shared" si="329"/>
        <v>0</v>
      </c>
      <c r="FS289" s="19" t="e">
        <f ca="1"/>
        <v>#N/A</v>
      </c>
      <c r="FT289" s="208" t="e">
        <f t="shared" ca="1" si="330"/>
        <v>#N/A</v>
      </c>
      <c r="FU289" s="207"/>
      <c r="FV289" s="194"/>
      <c r="FW289" s="198" cm="1">
        <f t="array" ref="FW289">IFERROR(MATCH(TRUE,INDEX($B$14:$B$117&gt;=FV289,0),0),"")</f>
        <v>1</v>
      </c>
      <c r="FX289" s="194">
        <f t="shared" ca="1" si="331"/>
        <v>1.3963799927016407E-2</v>
      </c>
      <c r="GA289" s="194">
        <f t="shared" si="332"/>
        <v>0</v>
      </c>
      <c r="GB289" s="19" t="e">
        <f ca="1"/>
        <v>#N/A</v>
      </c>
      <c r="GC289" s="208" t="e">
        <f t="shared" ca="1" si="333"/>
        <v>#N/A</v>
      </c>
    </row>
    <row r="290" spans="6:185" x14ac:dyDescent="0.2">
      <c r="F290" s="207"/>
      <c r="G290" s="194"/>
      <c r="H290" s="198" cm="1">
        <f t="array" ref="H290">IFERROR(MATCH(TRUE,INDEX($B$14:$B$117&gt;=G290,0),0),"")</f>
        <v>1</v>
      </c>
      <c r="I290" s="194">
        <f t="shared" ca="1" si="278"/>
        <v>1.3963799927016407E-2</v>
      </c>
      <c r="L290" s="194">
        <f t="shared" si="334"/>
        <v>0</v>
      </c>
      <c r="M290" s="19">
        <f ca="1"/>
        <v>0</v>
      </c>
      <c r="N290" s="208">
        <f t="shared" ca="1" si="335"/>
        <v>0</v>
      </c>
      <c r="O290" s="207"/>
      <c r="P290" s="194"/>
      <c r="Q290" s="198" cm="1">
        <f t="array" ref="Q290">IFERROR(MATCH(TRUE,INDEX($B$14:$B$117&gt;=P290,0),0),"")</f>
        <v>1</v>
      </c>
      <c r="R290" s="194">
        <f t="shared" ca="1" si="279"/>
        <v>1.3963799927016407E-2</v>
      </c>
      <c r="U290" s="194">
        <f t="shared" si="336"/>
        <v>0</v>
      </c>
      <c r="V290" s="19">
        <f ca="1"/>
        <v>0</v>
      </c>
      <c r="W290" s="208">
        <f t="shared" ca="1" si="337"/>
        <v>0</v>
      </c>
      <c r="X290" s="207"/>
      <c r="Y290" s="194"/>
      <c r="Z290" s="198" cm="1">
        <f t="array" ref="Z290">IFERROR(MATCH(TRUE,INDEX($B$14:$B$117&gt;=Y290,0),0),"")</f>
        <v>1</v>
      </c>
      <c r="AA290" s="194">
        <f t="shared" ca="1" si="280"/>
        <v>1.3963799927016407E-2</v>
      </c>
      <c r="AD290" s="194">
        <f t="shared" si="281"/>
        <v>0</v>
      </c>
      <c r="AE290" s="19">
        <f ca="1"/>
        <v>0</v>
      </c>
      <c r="AF290" s="208">
        <f t="shared" ca="1" si="282"/>
        <v>0</v>
      </c>
      <c r="AG290" s="207"/>
      <c r="AH290" s="194"/>
      <c r="AI290" s="198" cm="1">
        <f t="array" ref="AI290">IFERROR(MATCH(TRUE,INDEX($B$14:$B$117&gt;=AH290,0),0),"")</f>
        <v>1</v>
      </c>
      <c r="AJ290" s="194">
        <f t="shared" ca="1" si="283"/>
        <v>1.3963799927016407E-2</v>
      </c>
      <c r="AM290" s="194">
        <f t="shared" si="284"/>
        <v>0</v>
      </c>
      <c r="AN290" s="19">
        <f ca="1"/>
        <v>0</v>
      </c>
      <c r="AO290" s="208">
        <f t="shared" ca="1" si="285"/>
        <v>0</v>
      </c>
      <c r="AP290" s="207"/>
      <c r="AQ290" s="194"/>
      <c r="AR290" s="198" cm="1">
        <f t="array" ref="AR290">IFERROR(MATCH(TRUE,INDEX($B$14:$B$117&gt;=AQ290,0),0),"")</f>
        <v>1</v>
      </c>
      <c r="AS290" s="194">
        <f t="shared" ca="1" si="286"/>
        <v>1.3963799927016407E-2</v>
      </c>
      <c r="AV290" s="194">
        <f t="shared" si="287"/>
        <v>0</v>
      </c>
      <c r="AW290" s="19">
        <f ca="1"/>
        <v>0</v>
      </c>
      <c r="AX290" s="208">
        <f t="shared" ca="1" si="288"/>
        <v>0</v>
      </c>
      <c r="AY290" s="207"/>
      <c r="AZ290" s="194"/>
      <c r="BA290" s="198" cm="1">
        <f t="array" ref="BA290">IFERROR(MATCH(TRUE,INDEX($B$14:$B$117&gt;=AZ290,0),0),"")</f>
        <v>1</v>
      </c>
      <c r="BB290" s="194">
        <f t="shared" ca="1" si="289"/>
        <v>1.3963799927016407E-2</v>
      </c>
      <c r="BE290" s="194">
        <f t="shared" si="290"/>
        <v>0</v>
      </c>
      <c r="BF290" s="19">
        <f ca="1"/>
        <v>0</v>
      </c>
      <c r="BG290" s="208">
        <f t="shared" ca="1" si="291"/>
        <v>0</v>
      </c>
      <c r="BH290" s="207"/>
      <c r="BI290" s="194"/>
      <c r="BJ290" s="198" cm="1">
        <f t="array" ref="BJ290">IFERROR(MATCH(TRUE,INDEX($B$14:$B$117&gt;=BI290,0),0),"")</f>
        <v>1</v>
      </c>
      <c r="BK290" s="194">
        <f t="shared" ca="1" si="292"/>
        <v>1.3963799927016407E-2</v>
      </c>
      <c r="BN290" s="194">
        <f t="shared" si="293"/>
        <v>0</v>
      </c>
      <c r="BO290" s="19">
        <f ca="1"/>
        <v>0</v>
      </c>
      <c r="BP290" s="208">
        <f t="shared" ca="1" si="294"/>
        <v>0</v>
      </c>
      <c r="BQ290" s="207"/>
      <c r="BR290" s="194"/>
      <c r="BS290" s="198" cm="1">
        <f t="array" ref="BS290">IFERROR(MATCH(TRUE,INDEX($B$14:$B$117&gt;=BR290,0),0),"")</f>
        <v>1</v>
      </c>
      <c r="BT290" s="194">
        <f t="shared" ca="1" si="295"/>
        <v>1.3963799927016407E-2</v>
      </c>
      <c r="BW290" s="194">
        <f t="shared" si="296"/>
        <v>0</v>
      </c>
      <c r="BX290" s="19">
        <f ca="1"/>
        <v>0</v>
      </c>
      <c r="BY290" s="208">
        <f t="shared" ca="1" si="297"/>
        <v>0</v>
      </c>
      <c r="BZ290" s="207"/>
      <c r="CA290" s="194"/>
      <c r="CB290" s="198" cm="1">
        <f t="array" ref="CB290">IFERROR(MATCH(TRUE,INDEX($B$14:$B$117&gt;=CA290,0),0),"")</f>
        <v>1</v>
      </c>
      <c r="CC290" s="194">
        <f t="shared" ca="1" si="298"/>
        <v>1.3963799927016407E-2</v>
      </c>
      <c r="CF290" s="194">
        <f t="shared" si="299"/>
        <v>0</v>
      </c>
      <c r="CG290" s="19">
        <f ca="1"/>
        <v>0</v>
      </c>
      <c r="CH290" s="208">
        <f t="shared" ca="1" si="300"/>
        <v>0</v>
      </c>
      <c r="CI290" s="207"/>
      <c r="CJ290" s="194"/>
      <c r="CK290" s="198" cm="1">
        <f t="array" ref="CK290">IFERROR(MATCH(TRUE,INDEX($B$14:$B$117&gt;=CJ290,0),0),"")</f>
        <v>1</v>
      </c>
      <c r="CL290" s="194">
        <f t="shared" ca="1" si="301"/>
        <v>1.3963799927016407E-2</v>
      </c>
      <c r="CO290" s="194">
        <f t="shared" si="302"/>
        <v>0</v>
      </c>
      <c r="CP290" s="19">
        <f ca="1"/>
        <v>0</v>
      </c>
      <c r="CQ290" s="208">
        <f t="shared" ca="1" si="303"/>
        <v>0</v>
      </c>
      <c r="CR290" s="207"/>
      <c r="CS290" s="194"/>
      <c r="CT290" s="198" cm="1">
        <f t="array" ref="CT290">IFERROR(MATCH(TRUE,INDEX($B$14:$B$117&gt;=CS290,0),0),"")</f>
        <v>1</v>
      </c>
      <c r="CU290" s="194">
        <f t="shared" ca="1" si="304"/>
        <v>1.3963799927016407E-2</v>
      </c>
      <c r="CX290" s="194">
        <f t="shared" si="305"/>
        <v>0</v>
      </c>
      <c r="CY290" s="19" t="e">
        <f ca="1"/>
        <v>#N/A</v>
      </c>
      <c r="CZ290" s="208" t="e">
        <f t="shared" ca="1" si="306"/>
        <v>#N/A</v>
      </c>
      <c r="DA290" s="207"/>
      <c r="DB290" s="194"/>
      <c r="DC290" s="198" cm="1">
        <f t="array" ref="DC290">IFERROR(MATCH(TRUE,INDEX($B$14:$B$117&gt;=DB290,0),0),"")</f>
        <v>1</v>
      </c>
      <c r="DD290" s="194">
        <f t="shared" ca="1" si="307"/>
        <v>1.3963799927016407E-2</v>
      </c>
      <c r="DG290" s="194">
        <f t="shared" si="308"/>
        <v>0</v>
      </c>
      <c r="DH290" s="19" t="e">
        <f ca="1"/>
        <v>#N/A</v>
      </c>
      <c r="DI290" s="208" t="e">
        <f t="shared" ca="1" si="309"/>
        <v>#N/A</v>
      </c>
      <c r="DJ290" s="207"/>
      <c r="DK290" s="194"/>
      <c r="DL290" s="198" cm="1">
        <f t="array" ref="DL290">IFERROR(MATCH(TRUE,INDEX($B$14:$B$117&gt;=DK290,0),0),"")</f>
        <v>1</v>
      </c>
      <c r="DM290" s="194">
        <f t="shared" ca="1" si="310"/>
        <v>1.3963799927016407E-2</v>
      </c>
      <c r="DP290" s="194">
        <f t="shared" si="311"/>
        <v>0</v>
      </c>
      <c r="DQ290" s="19" t="e">
        <f ca="1"/>
        <v>#N/A</v>
      </c>
      <c r="DR290" s="208" t="e">
        <f t="shared" ca="1" si="312"/>
        <v>#N/A</v>
      </c>
      <c r="DS290" s="207"/>
      <c r="DT290" s="194"/>
      <c r="DU290" s="198" cm="1">
        <f t="array" ref="DU290">IFERROR(MATCH(TRUE,INDEX($B$14:$B$117&gt;=DT290,0),0),"")</f>
        <v>1</v>
      </c>
      <c r="DV290" s="194">
        <f t="shared" ca="1" si="313"/>
        <v>1.3963799927016407E-2</v>
      </c>
      <c r="DY290" s="194">
        <f t="shared" si="314"/>
        <v>0</v>
      </c>
      <c r="DZ290" s="19" t="e">
        <f ca="1"/>
        <v>#N/A</v>
      </c>
      <c r="EA290" s="208" t="e">
        <f t="shared" ca="1" si="315"/>
        <v>#N/A</v>
      </c>
      <c r="EB290" s="207"/>
      <c r="EC290" s="194"/>
      <c r="ED290" s="198" cm="1">
        <f t="array" ref="ED290">IFERROR(MATCH(TRUE,INDEX($B$14:$B$117&gt;=EC290,0),0),"")</f>
        <v>1</v>
      </c>
      <c r="EE290" s="194">
        <f t="shared" ca="1" si="316"/>
        <v>1.3963799927016407E-2</v>
      </c>
      <c r="EH290" s="194">
        <f t="shared" si="317"/>
        <v>0</v>
      </c>
      <c r="EI290" s="19" t="e">
        <f ca="1"/>
        <v>#N/A</v>
      </c>
      <c r="EJ290" s="208" t="e">
        <f t="shared" ca="1" si="318"/>
        <v>#N/A</v>
      </c>
      <c r="EK290" s="207"/>
      <c r="EL290" s="194"/>
      <c r="EM290" s="198" cm="1">
        <f t="array" ref="EM290">IFERROR(MATCH(TRUE,INDEX($B$14:$B$117&gt;=EL290,0),0),"")</f>
        <v>1</v>
      </c>
      <c r="EN290" s="194">
        <f t="shared" ca="1" si="319"/>
        <v>1.3963799927016407E-2</v>
      </c>
      <c r="EQ290" s="194">
        <f t="shared" si="320"/>
        <v>0</v>
      </c>
      <c r="ER290" s="19" t="e">
        <f ca="1"/>
        <v>#N/A</v>
      </c>
      <c r="ES290" s="208" t="e">
        <f t="shared" ca="1" si="321"/>
        <v>#N/A</v>
      </c>
      <c r="ET290" s="207"/>
      <c r="EU290" s="194"/>
      <c r="EV290" s="198" cm="1">
        <f t="array" ref="EV290">IFERROR(MATCH(TRUE,INDEX($B$14:$B$117&gt;=EU290,0),0),"")</f>
        <v>1</v>
      </c>
      <c r="EW290" s="194">
        <f t="shared" ca="1" si="322"/>
        <v>1.3963799927016407E-2</v>
      </c>
      <c r="EZ290" s="194">
        <f t="shared" si="323"/>
        <v>0</v>
      </c>
      <c r="FA290" s="19" t="e">
        <f ca="1"/>
        <v>#N/A</v>
      </c>
      <c r="FB290" s="208" t="e">
        <f t="shared" ca="1" si="324"/>
        <v>#N/A</v>
      </c>
      <c r="FC290" s="207"/>
      <c r="FD290" s="194"/>
      <c r="FE290" s="198" cm="1">
        <f t="array" ref="FE290">IFERROR(MATCH(TRUE,INDEX($B$14:$B$117&gt;=FD290,0),0),"")</f>
        <v>1</v>
      </c>
      <c r="FF290" s="194">
        <f t="shared" ca="1" si="325"/>
        <v>1.3963799927016407E-2</v>
      </c>
      <c r="FI290" s="194">
        <f t="shared" si="326"/>
        <v>0</v>
      </c>
      <c r="FJ290" s="19" t="e">
        <f ca="1"/>
        <v>#N/A</v>
      </c>
      <c r="FK290" s="208" t="e">
        <f t="shared" ca="1" si="327"/>
        <v>#N/A</v>
      </c>
      <c r="FL290" s="207"/>
      <c r="FM290" s="194"/>
      <c r="FN290" s="198" cm="1">
        <f t="array" ref="FN290">IFERROR(MATCH(TRUE,INDEX($B$14:$B$117&gt;=FM290,0),0),"")</f>
        <v>1</v>
      </c>
      <c r="FO290" s="194">
        <f t="shared" ca="1" si="328"/>
        <v>1.3963799927016407E-2</v>
      </c>
      <c r="FR290" s="194">
        <f t="shared" si="329"/>
        <v>0</v>
      </c>
      <c r="FS290" s="19" t="e">
        <f ca="1"/>
        <v>#N/A</v>
      </c>
      <c r="FT290" s="208" t="e">
        <f t="shared" ca="1" si="330"/>
        <v>#N/A</v>
      </c>
      <c r="FU290" s="207"/>
      <c r="FV290" s="194"/>
      <c r="FW290" s="198" cm="1">
        <f t="array" ref="FW290">IFERROR(MATCH(TRUE,INDEX($B$14:$B$117&gt;=FV290,0),0),"")</f>
        <v>1</v>
      </c>
      <c r="FX290" s="194">
        <f t="shared" ca="1" si="331"/>
        <v>1.3963799927016407E-2</v>
      </c>
      <c r="GA290" s="194">
        <f t="shared" si="332"/>
        <v>0</v>
      </c>
      <c r="GB290" s="19" t="e">
        <f ca="1"/>
        <v>#N/A</v>
      </c>
      <c r="GC290" s="208" t="e">
        <f t="shared" ca="1" si="333"/>
        <v>#N/A</v>
      </c>
    </row>
    <row r="291" spans="6:185" x14ac:dyDescent="0.2">
      <c r="F291" s="207"/>
      <c r="G291" s="194"/>
      <c r="H291" s="198" cm="1">
        <f t="array" ref="H291">IFERROR(MATCH(TRUE,INDEX($B$14:$B$117&gt;=G291,0),0),"")</f>
        <v>1</v>
      </c>
      <c r="I291" s="194">
        <f t="shared" ca="1" si="278"/>
        <v>1.3963799927016407E-2</v>
      </c>
      <c r="L291" s="194">
        <f t="shared" si="334"/>
        <v>0</v>
      </c>
      <c r="M291" s="19">
        <f ca="1"/>
        <v>0</v>
      </c>
      <c r="N291" s="208">
        <f t="shared" ca="1" si="335"/>
        <v>0</v>
      </c>
      <c r="O291" s="207"/>
      <c r="P291" s="194"/>
      <c r="Q291" s="198" cm="1">
        <f t="array" ref="Q291">IFERROR(MATCH(TRUE,INDEX($B$14:$B$117&gt;=P291,0),0),"")</f>
        <v>1</v>
      </c>
      <c r="R291" s="194">
        <f t="shared" ca="1" si="279"/>
        <v>1.3963799927016407E-2</v>
      </c>
      <c r="U291" s="194">
        <f t="shared" si="336"/>
        <v>0</v>
      </c>
      <c r="V291" s="19">
        <f ca="1"/>
        <v>0</v>
      </c>
      <c r="W291" s="208">
        <f t="shared" ca="1" si="337"/>
        <v>0</v>
      </c>
      <c r="X291" s="207"/>
      <c r="Y291" s="194"/>
      <c r="Z291" s="198" cm="1">
        <f t="array" ref="Z291">IFERROR(MATCH(TRUE,INDEX($B$14:$B$117&gt;=Y291,0),0),"")</f>
        <v>1</v>
      </c>
      <c r="AA291" s="194">
        <f t="shared" ca="1" si="280"/>
        <v>1.3963799927016407E-2</v>
      </c>
      <c r="AD291" s="194">
        <f t="shared" si="281"/>
        <v>0</v>
      </c>
      <c r="AE291" s="19">
        <f ca="1"/>
        <v>0</v>
      </c>
      <c r="AF291" s="208">
        <f t="shared" ca="1" si="282"/>
        <v>0</v>
      </c>
      <c r="AG291" s="207"/>
      <c r="AH291" s="194"/>
      <c r="AI291" s="198" cm="1">
        <f t="array" ref="AI291">IFERROR(MATCH(TRUE,INDEX($B$14:$B$117&gt;=AH291,0),0),"")</f>
        <v>1</v>
      </c>
      <c r="AJ291" s="194">
        <f t="shared" ca="1" si="283"/>
        <v>1.3963799927016407E-2</v>
      </c>
      <c r="AM291" s="194">
        <f t="shared" si="284"/>
        <v>0</v>
      </c>
      <c r="AN291" s="19">
        <f ca="1"/>
        <v>0</v>
      </c>
      <c r="AO291" s="208">
        <f t="shared" ca="1" si="285"/>
        <v>0</v>
      </c>
      <c r="AP291" s="207"/>
      <c r="AQ291" s="194"/>
      <c r="AR291" s="198" cm="1">
        <f t="array" ref="AR291">IFERROR(MATCH(TRUE,INDEX($B$14:$B$117&gt;=AQ291,0),0),"")</f>
        <v>1</v>
      </c>
      <c r="AS291" s="194">
        <f t="shared" ca="1" si="286"/>
        <v>1.3963799927016407E-2</v>
      </c>
      <c r="AV291" s="194">
        <f t="shared" si="287"/>
        <v>0</v>
      </c>
      <c r="AW291" s="19">
        <f ca="1"/>
        <v>0</v>
      </c>
      <c r="AX291" s="208">
        <f t="shared" ca="1" si="288"/>
        <v>0</v>
      </c>
      <c r="AY291" s="207"/>
      <c r="AZ291" s="194"/>
      <c r="BA291" s="198" cm="1">
        <f t="array" ref="BA291">IFERROR(MATCH(TRUE,INDEX($B$14:$B$117&gt;=AZ291,0),0),"")</f>
        <v>1</v>
      </c>
      <c r="BB291" s="194">
        <f t="shared" ca="1" si="289"/>
        <v>1.3963799927016407E-2</v>
      </c>
      <c r="BE291" s="194">
        <f t="shared" si="290"/>
        <v>0</v>
      </c>
      <c r="BF291" s="19">
        <f ca="1"/>
        <v>0</v>
      </c>
      <c r="BG291" s="208">
        <f t="shared" ca="1" si="291"/>
        <v>0</v>
      </c>
      <c r="BH291" s="207"/>
      <c r="BI291" s="194"/>
      <c r="BJ291" s="198" cm="1">
        <f t="array" ref="BJ291">IFERROR(MATCH(TRUE,INDEX($B$14:$B$117&gt;=BI291,0),0),"")</f>
        <v>1</v>
      </c>
      <c r="BK291" s="194">
        <f t="shared" ca="1" si="292"/>
        <v>1.3963799927016407E-2</v>
      </c>
      <c r="BN291" s="194">
        <f t="shared" si="293"/>
        <v>0</v>
      </c>
      <c r="BO291" s="19">
        <f ca="1"/>
        <v>0</v>
      </c>
      <c r="BP291" s="208">
        <f t="shared" ca="1" si="294"/>
        <v>0</v>
      </c>
      <c r="BQ291" s="207"/>
      <c r="BR291" s="194"/>
      <c r="BS291" s="198" cm="1">
        <f t="array" ref="BS291">IFERROR(MATCH(TRUE,INDEX($B$14:$B$117&gt;=BR291,0),0),"")</f>
        <v>1</v>
      </c>
      <c r="BT291" s="194">
        <f t="shared" ca="1" si="295"/>
        <v>1.3963799927016407E-2</v>
      </c>
      <c r="BW291" s="194">
        <f t="shared" si="296"/>
        <v>0</v>
      </c>
      <c r="BX291" s="19">
        <f ca="1"/>
        <v>0</v>
      </c>
      <c r="BY291" s="208">
        <f t="shared" ca="1" si="297"/>
        <v>0</v>
      </c>
      <c r="BZ291" s="207"/>
      <c r="CA291" s="194"/>
      <c r="CB291" s="198" cm="1">
        <f t="array" ref="CB291">IFERROR(MATCH(TRUE,INDEX($B$14:$B$117&gt;=CA291,0),0),"")</f>
        <v>1</v>
      </c>
      <c r="CC291" s="194">
        <f t="shared" ca="1" si="298"/>
        <v>1.3963799927016407E-2</v>
      </c>
      <c r="CF291" s="194">
        <f t="shared" si="299"/>
        <v>0</v>
      </c>
      <c r="CG291" s="19">
        <f ca="1"/>
        <v>0</v>
      </c>
      <c r="CH291" s="208">
        <f t="shared" ca="1" si="300"/>
        <v>0</v>
      </c>
      <c r="CI291" s="207"/>
      <c r="CJ291" s="194"/>
      <c r="CK291" s="198" cm="1">
        <f t="array" ref="CK291">IFERROR(MATCH(TRUE,INDEX($B$14:$B$117&gt;=CJ291,0),0),"")</f>
        <v>1</v>
      </c>
      <c r="CL291" s="194">
        <f t="shared" ca="1" si="301"/>
        <v>1.3963799927016407E-2</v>
      </c>
      <c r="CO291" s="194">
        <f t="shared" si="302"/>
        <v>0</v>
      </c>
      <c r="CP291" s="19">
        <f ca="1"/>
        <v>0</v>
      </c>
      <c r="CQ291" s="208">
        <f t="shared" ca="1" si="303"/>
        <v>0</v>
      </c>
      <c r="CR291" s="207"/>
      <c r="CS291" s="194"/>
      <c r="CT291" s="198" cm="1">
        <f t="array" ref="CT291">IFERROR(MATCH(TRUE,INDEX($B$14:$B$117&gt;=CS291,0),0),"")</f>
        <v>1</v>
      </c>
      <c r="CU291" s="194">
        <f t="shared" ca="1" si="304"/>
        <v>1.3963799927016407E-2</v>
      </c>
      <c r="CX291" s="194">
        <f t="shared" si="305"/>
        <v>0</v>
      </c>
      <c r="CY291" s="19" t="e">
        <f ca="1"/>
        <v>#N/A</v>
      </c>
      <c r="CZ291" s="208" t="e">
        <f t="shared" ca="1" si="306"/>
        <v>#N/A</v>
      </c>
      <c r="DA291" s="207"/>
      <c r="DB291" s="194"/>
      <c r="DC291" s="198" cm="1">
        <f t="array" ref="DC291">IFERROR(MATCH(TRUE,INDEX($B$14:$B$117&gt;=DB291,0),0),"")</f>
        <v>1</v>
      </c>
      <c r="DD291" s="194">
        <f t="shared" ca="1" si="307"/>
        <v>1.3963799927016407E-2</v>
      </c>
      <c r="DG291" s="194">
        <f t="shared" si="308"/>
        <v>0</v>
      </c>
      <c r="DH291" s="19" t="e">
        <f ca="1"/>
        <v>#N/A</v>
      </c>
      <c r="DI291" s="208" t="e">
        <f t="shared" ca="1" si="309"/>
        <v>#N/A</v>
      </c>
      <c r="DJ291" s="207"/>
      <c r="DK291" s="194"/>
      <c r="DL291" s="198" cm="1">
        <f t="array" ref="DL291">IFERROR(MATCH(TRUE,INDEX($B$14:$B$117&gt;=DK291,0),0),"")</f>
        <v>1</v>
      </c>
      <c r="DM291" s="194">
        <f t="shared" ca="1" si="310"/>
        <v>1.3963799927016407E-2</v>
      </c>
      <c r="DP291" s="194">
        <f t="shared" si="311"/>
        <v>0</v>
      </c>
      <c r="DQ291" s="19" t="e">
        <f ca="1"/>
        <v>#N/A</v>
      </c>
      <c r="DR291" s="208" t="e">
        <f t="shared" ca="1" si="312"/>
        <v>#N/A</v>
      </c>
      <c r="DS291" s="207"/>
      <c r="DT291" s="194"/>
      <c r="DU291" s="198" cm="1">
        <f t="array" ref="DU291">IFERROR(MATCH(TRUE,INDEX($B$14:$B$117&gt;=DT291,0),0),"")</f>
        <v>1</v>
      </c>
      <c r="DV291" s="194">
        <f t="shared" ca="1" si="313"/>
        <v>1.3963799927016407E-2</v>
      </c>
      <c r="DY291" s="194">
        <f t="shared" si="314"/>
        <v>0</v>
      </c>
      <c r="DZ291" s="19" t="e">
        <f ca="1"/>
        <v>#N/A</v>
      </c>
      <c r="EA291" s="208" t="e">
        <f t="shared" ca="1" si="315"/>
        <v>#N/A</v>
      </c>
      <c r="EB291" s="207"/>
      <c r="EC291" s="194"/>
      <c r="ED291" s="198" cm="1">
        <f t="array" ref="ED291">IFERROR(MATCH(TRUE,INDEX($B$14:$B$117&gt;=EC291,0),0),"")</f>
        <v>1</v>
      </c>
      <c r="EE291" s="194">
        <f t="shared" ca="1" si="316"/>
        <v>1.3963799927016407E-2</v>
      </c>
      <c r="EH291" s="194">
        <f t="shared" si="317"/>
        <v>0</v>
      </c>
      <c r="EI291" s="19" t="e">
        <f ca="1"/>
        <v>#N/A</v>
      </c>
      <c r="EJ291" s="208" t="e">
        <f t="shared" ca="1" si="318"/>
        <v>#N/A</v>
      </c>
      <c r="EK291" s="207"/>
      <c r="EL291" s="194"/>
      <c r="EM291" s="198" cm="1">
        <f t="array" ref="EM291">IFERROR(MATCH(TRUE,INDEX($B$14:$B$117&gt;=EL291,0),0),"")</f>
        <v>1</v>
      </c>
      <c r="EN291" s="194">
        <f t="shared" ca="1" si="319"/>
        <v>1.3963799927016407E-2</v>
      </c>
      <c r="EQ291" s="194">
        <f t="shared" si="320"/>
        <v>0</v>
      </c>
      <c r="ER291" s="19" t="e">
        <f ca="1"/>
        <v>#N/A</v>
      </c>
      <c r="ES291" s="208" t="e">
        <f t="shared" ca="1" si="321"/>
        <v>#N/A</v>
      </c>
      <c r="ET291" s="207"/>
      <c r="EU291" s="194"/>
      <c r="EV291" s="198" cm="1">
        <f t="array" ref="EV291">IFERROR(MATCH(TRUE,INDEX($B$14:$B$117&gt;=EU291,0),0),"")</f>
        <v>1</v>
      </c>
      <c r="EW291" s="194">
        <f t="shared" ca="1" si="322"/>
        <v>1.3963799927016407E-2</v>
      </c>
      <c r="EZ291" s="194">
        <f t="shared" si="323"/>
        <v>0</v>
      </c>
      <c r="FA291" s="19" t="e">
        <f ca="1"/>
        <v>#N/A</v>
      </c>
      <c r="FB291" s="208" t="e">
        <f t="shared" ca="1" si="324"/>
        <v>#N/A</v>
      </c>
      <c r="FC291" s="207"/>
      <c r="FD291" s="194"/>
      <c r="FE291" s="198" cm="1">
        <f t="array" ref="FE291">IFERROR(MATCH(TRUE,INDEX($B$14:$B$117&gt;=FD291,0),0),"")</f>
        <v>1</v>
      </c>
      <c r="FF291" s="194">
        <f t="shared" ca="1" si="325"/>
        <v>1.3963799927016407E-2</v>
      </c>
      <c r="FI291" s="194">
        <f t="shared" si="326"/>
        <v>0</v>
      </c>
      <c r="FJ291" s="19" t="e">
        <f ca="1"/>
        <v>#N/A</v>
      </c>
      <c r="FK291" s="208" t="e">
        <f t="shared" ca="1" si="327"/>
        <v>#N/A</v>
      </c>
      <c r="FL291" s="207"/>
      <c r="FM291" s="194"/>
      <c r="FN291" s="198" cm="1">
        <f t="array" ref="FN291">IFERROR(MATCH(TRUE,INDEX($B$14:$B$117&gt;=FM291,0),0),"")</f>
        <v>1</v>
      </c>
      <c r="FO291" s="194">
        <f t="shared" ca="1" si="328"/>
        <v>1.3963799927016407E-2</v>
      </c>
      <c r="FR291" s="194">
        <f t="shared" si="329"/>
        <v>0</v>
      </c>
      <c r="FS291" s="19" t="e">
        <f ca="1"/>
        <v>#N/A</v>
      </c>
      <c r="FT291" s="208" t="e">
        <f t="shared" ca="1" si="330"/>
        <v>#N/A</v>
      </c>
      <c r="FU291" s="207"/>
      <c r="FV291" s="194"/>
      <c r="FW291" s="198" cm="1">
        <f t="array" ref="FW291">IFERROR(MATCH(TRUE,INDEX($B$14:$B$117&gt;=FV291,0),0),"")</f>
        <v>1</v>
      </c>
      <c r="FX291" s="194">
        <f t="shared" ca="1" si="331"/>
        <v>1.3963799927016407E-2</v>
      </c>
      <c r="GA291" s="194">
        <f t="shared" si="332"/>
        <v>0</v>
      </c>
      <c r="GB291" s="19" t="e">
        <f ca="1"/>
        <v>#N/A</v>
      </c>
      <c r="GC291" s="208" t="e">
        <f t="shared" ca="1" si="333"/>
        <v>#N/A</v>
      </c>
    </row>
    <row r="292" spans="6:185" x14ac:dyDescent="0.2">
      <c r="F292" s="207"/>
      <c r="G292" s="194"/>
      <c r="H292" s="198" cm="1">
        <f t="array" ref="H292">IFERROR(MATCH(TRUE,INDEX($B$14:$B$117&gt;=G292,0),0),"")</f>
        <v>1</v>
      </c>
      <c r="I292" s="194">
        <f t="shared" ca="1" si="278"/>
        <v>1.3963799927016407E-2</v>
      </c>
      <c r="L292" s="194">
        <f t="shared" si="334"/>
        <v>0</v>
      </c>
      <c r="M292" s="19">
        <f ca="1"/>
        <v>0</v>
      </c>
      <c r="N292" s="208">
        <f t="shared" ca="1" si="335"/>
        <v>0</v>
      </c>
      <c r="O292" s="207"/>
      <c r="P292" s="194"/>
      <c r="Q292" s="198" cm="1">
        <f t="array" ref="Q292">IFERROR(MATCH(TRUE,INDEX($B$14:$B$117&gt;=P292,0),0),"")</f>
        <v>1</v>
      </c>
      <c r="R292" s="194">
        <f t="shared" ca="1" si="279"/>
        <v>1.3963799927016407E-2</v>
      </c>
      <c r="U292" s="194">
        <f t="shared" si="336"/>
        <v>0</v>
      </c>
      <c r="V292" s="19">
        <f ca="1"/>
        <v>0</v>
      </c>
      <c r="W292" s="208">
        <f t="shared" ca="1" si="337"/>
        <v>0</v>
      </c>
      <c r="X292" s="207"/>
      <c r="Y292" s="194"/>
      <c r="Z292" s="198" cm="1">
        <f t="array" ref="Z292">IFERROR(MATCH(TRUE,INDEX($B$14:$B$117&gt;=Y292,0),0),"")</f>
        <v>1</v>
      </c>
      <c r="AA292" s="194">
        <f t="shared" ca="1" si="280"/>
        <v>1.3963799927016407E-2</v>
      </c>
      <c r="AD292" s="194">
        <f t="shared" si="281"/>
        <v>0</v>
      </c>
      <c r="AE292" s="19">
        <f ca="1"/>
        <v>0</v>
      </c>
      <c r="AF292" s="208">
        <f t="shared" ca="1" si="282"/>
        <v>0</v>
      </c>
      <c r="AG292" s="207"/>
      <c r="AH292" s="194"/>
      <c r="AI292" s="198" cm="1">
        <f t="array" ref="AI292">IFERROR(MATCH(TRUE,INDEX($B$14:$B$117&gt;=AH292,0),0),"")</f>
        <v>1</v>
      </c>
      <c r="AJ292" s="194">
        <f t="shared" ca="1" si="283"/>
        <v>1.3963799927016407E-2</v>
      </c>
      <c r="AM292" s="194">
        <f t="shared" si="284"/>
        <v>0</v>
      </c>
      <c r="AN292" s="19">
        <f ca="1"/>
        <v>0</v>
      </c>
      <c r="AO292" s="208">
        <f t="shared" ca="1" si="285"/>
        <v>0</v>
      </c>
      <c r="AP292" s="207"/>
      <c r="AQ292" s="194"/>
      <c r="AR292" s="198" cm="1">
        <f t="array" ref="AR292">IFERROR(MATCH(TRUE,INDEX($B$14:$B$117&gt;=AQ292,0),0),"")</f>
        <v>1</v>
      </c>
      <c r="AS292" s="194">
        <f t="shared" ca="1" si="286"/>
        <v>1.3963799927016407E-2</v>
      </c>
      <c r="AV292" s="194">
        <f t="shared" si="287"/>
        <v>0</v>
      </c>
      <c r="AW292" s="19">
        <f ca="1"/>
        <v>0</v>
      </c>
      <c r="AX292" s="208">
        <f t="shared" ca="1" si="288"/>
        <v>0</v>
      </c>
      <c r="AY292" s="207"/>
      <c r="AZ292" s="194"/>
      <c r="BA292" s="198" cm="1">
        <f t="array" ref="BA292">IFERROR(MATCH(TRUE,INDEX($B$14:$B$117&gt;=AZ292,0),0),"")</f>
        <v>1</v>
      </c>
      <c r="BB292" s="194">
        <f t="shared" ca="1" si="289"/>
        <v>1.3963799927016407E-2</v>
      </c>
      <c r="BE292" s="194">
        <f t="shared" si="290"/>
        <v>0</v>
      </c>
      <c r="BF292" s="19">
        <f ca="1"/>
        <v>0</v>
      </c>
      <c r="BG292" s="208">
        <f t="shared" ca="1" si="291"/>
        <v>0</v>
      </c>
      <c r="BH292" s="207"/>
      <c r="BI292" s="194"/>
      <c r="BJ292" s="198" cm="1">
        <f t="array" ref="BJ292">IFERROR(MATCH(TRUE,INDEX($B$14:$B$117&gt;=BI292,0),0),"")</f>
        <v>1</v>
      </c>
      <c r="BK292" s="194">
        <f t="shared" ca="1" si="292"/>
        <v>1.3963799927016407E-2</v>
      </c>
      <c r="BN292" s="194">
        <f t="shared" si="293"/>
        <v>0</v>
      </c>
      <c r="BO292" s="19">
        <f ca="1"/>
        <v>0</v>
      </c>
      <c r="BP292" s="208">
        <f t="shared" ca="1" si="294"/>
        <v>0</v>
      </c>
      <c r="BQ292" s="207"/>
      <c r="BR292" s="194"/>
      <c r="BS292" s="198" cm="1">
        <f t="array" ref="BS292">IFERROR(MATCH(TRUE,INDEX($B$14:$B$117&gt;=BR292,0),0),"")</f>
        <v>1</v>
      </c>
      <c r="BT292" s="194">
        <f t="shared" ca="1" si="295"/>
        <v>1.3963799927016407E-2</v>
      </c>
      <c r="BW292" s="194">
        <f t="shared" si="296"/>
        <v>0</v>
      </c>
      <c r="BX292" s="19">
        <f ca="1"/>
        <v>0</v>
      </c>
      <c r="BY292" s="208">
        <f t="shared" ca="1" si="297"/>
        <v>0</v>
      </c>
      <c r="BZ292" s="207"/>
      <c r="CA292" s="194"/>
      <c r="CB292" s="198" cm="1">
        <f t="array" ref="CB292">IFERROR(MATCH(TRUE,INDEX($B$14:$B$117&gt;=CA292,0),0),"")</f>
        <v>1</v>
      </c>
      <c r="CC292" s="194">
        <f t="shared" ca="1" si="298"/>
        <v>1.3963799927016407E-2</v>
      </c>
      <c r="CF292" s="194">
        <f t="shared" si="299"/>
        <v>0</v>
      </c>
      <c r="CG292" s="19">
        <f ca="1"/>
        <v>0</v>
      </c>
      <c r="CH292" s="208">
        <f t="shared" ca="1" si="300"/>
        <v>0</v>
      </c>
      <c r="CI292" s="207"/>
      <c r="CJ292" s="194"/>
      <c r="CK292" s="198" cm="1">
        <f t="array" ref="CK292">IFERROR(MATCH(TRUE,INDEX($B$14:$B$117&gt;=CJ292,0),0),"")</f>
        <v>1</v>
      </c>
      <c r="CL292" s="194">
        <f t="shared" ca="1" si="301"/>
        <v>1.3963799927016407E-2</v>
      </c>
      <c r="CO292" s="194">
        <f t="shared" si="302"/>
        <v>0</v>
      </c>
      <c r="CP292" s="19">
        <f ca="1"/>
        <v>0</v>
      </c>
      <c r="CQ292" s="208">
        <f t="shared" ca="1" si="303"/>
        <v>0</v>
      </c>
      <c r="CR292" s="207"/>
      <c r="CS292" s="194"/>
      <c r="CT292" s="198" cm="1">
        <f t="array" ref="CT292">IFERROR(MATCH(TRUE,INDEX($B$14:$B$117&gt;=CS292,0),0),"")</f>
        <v>1</v>
      </c>
      <c r="CU292" s="194">
        <f t="shared" ca="1" si="304"/>
        <v>1.3963799927016407E-2</v>
      </c>
      <c r="CX292" s="194">
        <f t="shared" si="305"/>
        <v>0</v>
      </c>
      <c r="CY292" s="19" t="e">
        <f ca="1"/>
        <v>#N/A</v>
      </c>
      <c r="CZ292" s="208" t="e">
        <f t="shared" ca="1" si="306"/>
        <v>#N/A</v>
      </c>
      <c r="DA292" s="207"/>
      <c r="DB292" s="194"/>
      <c r="DC292" s="198" cm="1">
        <f t="array" ref="DC292">IFERROR(MATCH(TRUE,INDEX($B$14:$B$117&gt;=DB292,0),0),"")</f>
        <v>1</v>
      </c>
      <c r="DD292" s="194">
        <f t="shared" ca="1" si="307"/>
        <v>1.3963799927016407E-2</v>
      </c>
      <c r="DG292" s="194">
        <f t="shared" si="308"/>
        <v>0</v>
      </c>
      <c r="DH292" s="19" t="e">
        <f ca="1"/>
        <v>#N/A</v>
      </c>
      <c r="DI292" s="208" t="e">
        <f t="shared" ca="1" si="309"/>
        <v>#N/A</v>
      </c>
      <c r="DJ292" s="207"/>
      <c r="DK292" s="194"/>
      <c r="DL292" s="198" cm="1">
        <f t="array" ref="DL292">IFERROR(MATCH(TRUE,INDEX($B$14:$B$117&gt;=DK292,0),0),"")</f>
        <v>1</v>
      </c>
      <c r="DM292" s="194">
        <f t="shared" ca="1" si="310"/>
        <v>1.3963799927016407E-2</v>
      </c>
      <c r="DP292" s="194">
        <f t="shared" si="311"/>
        <v>0</v>
      </c>
      <c r="DQ292" s="19" t="e">
        <f ca="1"/>
        <v>#N/A</v>
      </c>
      <c r="DR292" s="208" t="e">
        <f t="shared" ca="1" si="312"/>
        <v>#N/A</v>
      </c>
      <c r="DS292" s="207"/>
      <c r="DT292" s="194"/>
      <c r="DU292" s="198" cm="1">
        <f t="array" ref="DU292">IFERROR(MATCH(TRUE,INDEX($B$14:$B$117&gt;=DT292,0),0),"")</f>
        <v>1</v>
      </c>
      <c r="DV292" s="194">
        <f t="shared" ca="1" si="313"/>
        <v>1.3963799927016407E-2</v>
      </c>
      <c r="DY292" s="194">
        <f t="shared" si="314"/>
        <v>0</v>
      </c>
      <c r="DZ292" s="19" t="e">
        <f ca="1"/>
        <v>#N/A</v>
      </c>
      <c r="EA292" s="208" t="e">
        <f t="shared" ca="1" si="315"/>
        <v>#N/A</v>
      </c>
      <c r="EB292" s="207"/>
      <c r="EC292" s="194"/>
      <c r="ED292" s="198" cm="1">
        <f t="array" ref="ED292">IFERROR(MATCH(TRUE,INDEX($B$14:$B$117&gt;=EC292,0),0),"")</f>
        <v>1</v>
      </c>
      <c r="EE292" s="194">
        <f t="shared" ca="1" si="316"/>
        <v>1.3963799927016407E-2</v>
      </c>
      <c r="EH292" s="194">
        <f t="shared" si="317"/>
        <v>0</v>
      </c>
      <c r="EI292" s="19" t="e">
        <f ca="1"/>
        <v>#N/A</v>
      </c>
      <c r="EJ292" s="208" t="e">
        <f t="shared" ca="1" si="318"/>
        <v>#N/A</v>
      </c>
      <c r="EK292" s="207"/>
      <c r="EL292" s="194"/>
      <c r="EM292" s="198" cm="1">
        <f t="array" ref="EM292">IFERROR(MATCH(TRUE,INDEX($B$14:$B$117&gt;=EL292,0),0),"")</f>
        <v>1</v>
      </c>
      <c r="EN292" s="194">
        <f t="shared" ca="1" si="319"/>
        <v>1.3963799927016407E-2</v>
      </c>
      <c r="EQ292" s="194">
        <f t="shared" si="320"/>
        <v>0</v>
      </c>
      <c r="ER292" s="19" t="e">
        <f ca="1"/>
        <v>#N/A</v>
      </c>
      <c r="ES292" s="208" t="e">
        <f t="shared" ca="1" si="321"/>
        <v>#N/A</v>
      </c>
      <c r="ET292" s="207"/>
      <c r="EU292" s="194"/>
      <c r="EV292" s="198" cm="1">
        <f t="array" ref="EV292">IFERROR(MATCH(TRUE,INDEX($B$14:$B$117&gt;=EU292,0),0),"")</f>
        <v>1</v>
      </c>
      <c r="EW292" s="194">
        <f t="shared" ca="1" si="322"/>
        <v>1.3963799927016407E-2</v>
      </c>
      <c r="EZ292" s="194">
        <f t="shared" si="323"/>
        <v>0</v>
      </c>
      <c r="FA292" s="19" t="e">
        <f ca="1"/>
        <v>#N/A</v>
      </c>
      <c r="FB292" s="208" t="e">
        <f t="shared" ca="1" si="324"/>
        <v>#N/A</v>
      </c>
      <c r="FC292" s="207"/>
      <c r="FD292" s="194"/>
      <c r="FE292" s="198" cm="1">
        <f t="array" ref="FE292">IFERROR(MATCH(TRUE,INDEX($B$14:$B$117&gt;=FD292,0),0),"")</f>
        <v>1</v>
      </c>
      <c r="FF292" s="194">
        <f t="shared" ca="1" si="325"/>
        <v>1.3963799927016407E-2</v>
      </c>
      <c r="FI292" s="194">
        <f t="shared" si="326"/>
        <v>0</v>
      </c>
      <c r="FJ292" s="19" t="e">
        <f ca="1"/>
        <v>#N/A</v>
      </c>
      <c r="FK292" s="208" t="e">
        <f t="shared" ca="1" si="327"/>
        <v>#N/A</v>
      </c>
      <c r="FL292" s="207"/>
      <c r="FM292" s="194"/>
      <c r="FN292" s="198" cm="1">
        <f t="array" ref="FN292">IFERROR(MATCH(TRUE,INDEX($B$14:$B$117&gt;=FM292,0),0),"")</f>
        <v>1</v>
      </c>
      <c r="FO292" s="194">
        <f t="shared" ca="1" si="328"/>
        <v>1.3963799927016407E-2</v>
      </c>
      <c r="FR292" s="194">
        <f t="shared" si="329"/>
        <v>0</v>
      </c>
      <c r="FS292" s="19" t="e">
        <f ca="1"/>
        <v>#N/A</v>
      </c>
      <c r="FT292" s="208" t="e">
        <f t="shared" ca="1" si="330"/>
        <v>#N/A</v>
      </c>
      <c r="FU292" s="207"/>
      <c r="FV292" s="194"/>
      <c r="FW292" s="198" cm="1">
        <f t="array" ref="FW292">IFERROR(MATCH(TRUE,INDEX($B$14:$B$117&gt;=FV292,0),0),"")</f>
        <v>1</v>
      </c>
      <c r="FX292" s="194">
        <f t="shared" ca="1" si="331"/>
        <v>1.3963799927016407E-2</v>
      </c>
      <c r="GA292" s="194">
        <f t="shared" si="332"/>
        <v>0</v>
      </c>
      <c r="GB292" s="19" t="e">
        <f ca="1"/>
        <v>#N/A</v>
      </c>
      <c r="GC292" s="208" t="e">
        <f t="shared" ca="1" si="333"/>
        <v>#N/A</v>
      </c>
    </row>
    <row r="293" spans="6:185" x14ac:dyDescent="0.2">
      <c r="F293" s="207"/>
      <c r="G293" s="194"/>
      <c r="H293" s="198" cm="1">
        <f t="array" ref="H293">IFERROR(MATCH(TRUE,INDEX($B$14:$B$117&gt;=G293,0),0),"")</f>
        <v>1</v>
      </c>
      <c r="I293" s="194">
        <f t="shared" ca="1" si="278"/>
        <v>1.3963799927016407E-2</v>
      </c>
      <c r="L293" s="194">
        <f t="shared" si="334"/>
        <v>0</v>
      </c>
      <c r="M293" s="19">
        <f ca="1"/>
        <v>0</v>
      </c>
      <c r="N293" s="208">
        <f t="shared" ca="1" si="335"/>
        <v>0</v>
      </c>
      <c r="O293" s="207"/>
      <c r="P293" s="194"/>
      <c r="Q293" s="198" cm="1">
        <f t="array" ref="Q293">IFERROR(MATCH(TRUE,INDEX($B$14:$B$117&gt;=P293,0),0),"")</f>
        <v>1</v>
      </c>
      <c r="R293" s="194">
        <f t="shared" ca="1" si="279"/>
        <v>1.3963799927016407E-2</v>
      </c>
      <c r="U293" s="194">
        <f t="shared" si="336"/>
        <v>0</v>
      </c>
      <c r="V293" s="19">
        <f ca="1"/>
        <v>0</v>
      </c>
      <c r="W293" s="208">
        <f t="shared" ca="1" si="337"/>
        <v>0</v>
      </c>
      <c r="X293" s="207"/>
      <c r="Y293" s="194"/>
      <c r="Z293" s="198" cm="1">
        <f t="array" ref="Z293">IFERROR(MATCH(TRUE,INDEX($B$14:$B$117&gt;=Y293,0),0),"")</f>
        <v>1</v>
      </c>
      <c r="AA293" s="194">
        <f t="shared" ca="1" si="280"/>
        <v>1.3963799927016407E-2</v>
      </c>
      <c r="AD293" s="194">
        <f t="shared" si="281"/>
        <v>0</v>
      </c>
      <c r="AE293" s="19">
        <f ca="1"/>
        <v>0</v>
      </c>
      <c r="AF293" s="208">
        <f t="shared" ca="1" si="282"/>
        <v>0</v>
      </c>
      <c r="AG293" s="207"/>
      <c r="AH293" s="194"/>
      <c r="AI293" s="198" cm="1">
        <f t="array" ref="AI293">IFERROR(MATCH(TRUE,INDEX($B$14:$B$117&gt;=AH293,0),0),"")</f>
        <v>1</v>
      </c>
      <c r="AJ293" s="194">
        <f t="shared" ca="1" si="283"/>
        <v>1.3963799927016407E-2</v>
      </c>
      <c r="AM293" s="194">
        <f t="shared" si="284"/>
        <v>0</v>
      </c>
      <c r="AN293" s="19">
        <f ca="1"/>
        <v>0</v>
      </c>
      <c r="AO293" s="208">
        <f t="shared" ca="1" si="285"/>
        <v>0</v>
      </c>
      <c r="AP293" s="207"/>
      <c r="AQ293" s="194"/>
      <c r="AR293" s="198" cm="1">
        <f t="array" ref="AR293">IFERROR(MATCH(TRUE,INDEX($B$14:$B$117&gt;=AQ293,0),0),"")</f>
        <v>1</v>
      </c>
      <c r="AS293" s="194">
        <f t="shared" ca="1" si="286"/>
        <v>1.3963799927016407E-2</v>
      </c>
      <c r="AV293" s="194">
        <f t="shared" si="287"/>
        <v>0</v>
      </c>
      <c r="AW293" s="19">
        <f ca="1"/>
        <v>0</v>
      </c>
      <c r="AX293" s="208">
        <f t="shared" ca="1" si="288"/>
        <v>0</v>
      </c>
      <c r="AY293" s="207"/>
      <c r="AZ293" s="194"/>
      <c r="BA293" s="198" cm="1">
        <f t="array" ref="BA293">IFERROR(MATCH(TRUE,INDEX($B$14:$B$117&gt;=AZ293,0),0),"")</f>
        <v>1</v>
      </c>
      <c r="BB293" s="194">
        <f t="shared" ca="1" si="289"/>
        <v>1.3963799927016407E-2</v>
      </c>
      <c r="BE293" s="194">
        <f t="shared" si="290"/>
        <v>0</v>
      </c>
      <c r="BF293" s="19">
        <f ca="1"/>
        <v>0</v>
      </c>
      <c r="BG293" s="208">
        <f t="shared" ca="1" si="291"/>
        <v>0</v>
      </c>
      <c r="BH293" s="207"/>
      <c r="BI293" s="194"/>
      <c r="BJ293" s="198" cm="1">
        <f t="array" ref="BJ293">IFERROR(MATCH(TRUE,INDEX($B$14:$B$117&gt;=BI293,0),0),"")</f>
        <v>1</v>
      </c>
      <c r="BK293" s="194">
        <f t="shared" ca="1" si="292"/>
        <v>1.3963799927016407E-2</v>
      </c>
      <c r="BN293" s="194">
        <f t="shared" si="293"/>
        <v>0</v>
      </c>
      <c r="BO293" s="19">
        <f ca="1"/>
        <v>0</v>
      </c>
      <c r="BP293" s="208">
        <f t="shared" ca="1" si="294"/>
        <v>0</v>
      </c>
      <c r="BQ293" s="207"/>
      <c r="BR293" s="194"/>
      <c r="BS293" s="198" cm="1">
        <f t="array" ref="BS293">IFERROR(MATCH(TRUE,INDEX($B$14:$B$117&gt;=BR293,0),0),"")</f>
        <v>1</v>
      </c>
      <c r="BT293" s="194">
        <f t="shared" ca="1" si="295"/>
        <v>1.3963799927016407E-2</v>
      </c>
      <c r="BW293" s="194">
        <f t="shared" si="296"/>
        <v>0</v>
      </c>
      <c r="BX293" s="19">
        <f ca="1"/>
        <v>0</v>
      </c>
      <c r="BY293" s="208">
        <f t="shared" ca="1" si="297"/>
        <v>0</v>
      </c>
      <c r="BZ293" s="207"/>
      <c r="CA293" s="194"/>
      <c r="CB293" s="198" cm="1">
        <f t="array" ref="CB293">IFERROR(MATCH(TRUE,INDEX($B$14:$B$117&gt;=CA293,0),0),"")</f>
        <v>1</v>
      </c>
      <c r="CC293" s="194">
        <f t="shared" ca="1" si="298"/>
        <v>1.3963799927016407E-2</v>
      </c>
      <c r="CF293" s="194">
        <f t="shared" si="299"/>
        <v>0</v>
      </c>
      <c r="CG293" s="19">
        <f ca="1"/>
        <v>0</v>
      </c>
      <c r="CH293" s="208">
        <f t="shared" ca="1" si="300"/>
        <v>0</v>
      </c>
      <c r="CI293" s="207"/>
      <c r="CJ293" s="194"/>
      <c r="CK293" s="198" cm="1">
        <f t="array" ref="CK293">IFERROR(MATCH(TRUE,INDEX($B$14:$B$117&gt;=CJ293,0),0),"")</f>
        <v>1</v>
      </c>
      <c r="CL293" s="194">
        <f t="shared" ca="1" si="301"/>
        <v>1.3963799927016407E-2</v>
      </c>
      <c r="CO293" s="194">
        <f t="shared" si="302"/>
        <v>0</v>
      </c>
      <c r="CP293" s="19">
        <f ca="1"/>
        <v>0</v>
      </c>
      <c r="CQ293" s="208">
        <f t="shared" ca="1" si="303"/>
        <v>0</v>
      </c>
      <c r="CR293" s="207"/>
      <c r="CS293" s="194"/>
      <c r="CT293" s="198" cm="1">
        <f t="array" ref="CT293">IFERROR(MATCH(TRUE,INDEX($B$14:$B$117&gt;=CS293,0),0),"")</f>
        <v>1</v>
      </c>
      <c r="CU293" s="194">
        <f t="shared" ca="1" si="304"/>
        <v>1.3963799927016407E-2</v>
      </c>
      <c r="CX293" s="194">
        <f t="shared" si="305"/>
        <v>0</v>
      </c>
      <c r="CY293" s="19" t="e">
        <f ca="1"/>
        <v>#N/A</v>
      </c>
      <c r="CZ293" s="208" t="e">
        <f t="shared" ca="1" si="306"/>
        <v>#N/A</v>
      </c>
      <c r="DA293" s="207"/>
      <c r="DB293" s="194"/>
      <c r="DC293" s="198" cm="1">
        <f t="array" ref="DC293">IFERROR(MATCH(TRUE,INDEX($B$14:$B$117&gt;=DB293,0),0),"")</f>
        <v>1</v>
      </c>
      <c r="DD293" s="194">
        <f t="shared" ca="1" si="307"/>
        <v>1.3963799927016407E-2</v>
      </c>
      <c r="DG293" s="194">
        <f t="shared" si="308"/>
        <v>0</v>
      </c>
      <c r="DH293" s="19" t="e">
        <f ca="1"/>
        <v>#N/A</v>
      </c>
      <c r="DI293" s="208" t="e">
        <f t="shared" ca="1" si="309"/>
        <v>#N/A</v>
      </c>
      <c r="DJ293" s="207"/>
      <c r="DK293" s="194"/>
      <c r="DL293" s="198" cm="1">
        <f t="array" ref="DL293">IFERROR(MATCH(TRUE,INDEX($B$14:$B$117&gt;=DK293,0),0),"")</f>
        <v>1</v>
      </c>
      <c r="DM293" s="194">
        <f t="shared" ca="1" si="310"/>
        <v>1.3963799927016407E-2</v>
      </c>
      <c r="DP293" s="194">
        <f t="shared" si="311"/>
        <v>0</v>
      </c>
      <c r="DQ293" s="19" t="e">
        <f ca="1"/>
        <v>#N/A</v>
      </c>
      <c r="DR293" s="208" t="e">
        <f t="shared" ca="1" si="312"/>
        <v>#N/A</v>
      </c>
      <c r="DS293" s="207"/>
      <c r="DT293" s="194"/>
      <c r="DU293" s="198" cm="1">
        <f t="array" ref="DU293">IFERROR(MATCH(TRUE,INDEX($B$14:$B$117&gt;=DT293,0),0),"")</f>
        <v>1</v>
      </c>
      <c r="DV293" s="194">
        <f t="shared" ca="1" si="313"/>
        <v>1.3963799927016407E-2</v>
      </c>
      <c r="DY293" s="194">
        <f t="shared" si="314"/>
        <v>0</v>
      </c>
      <c r="DZ293" s="19" t="e">
        <f ca="1"/>
        <v>#N/A</v>
      </c>
      <c r="EA293" s="208" t="e">
        <f t="shared" ca="1" si="315"/>
        <v>#N/A</v>
      </c>
      <c r="EB293" s="207"/>
      <c r="EC293" s="194"/>
      <c r="ED293" s="198" cm="1">
        <f t="array" ref="ED293">IFERROR(MATCH(TRUE,INDEX($B$14:$B$117&gt;=EC293,0),0),"")</f>
        <v>1</v>
      </c>
      <c r="EE293" s="194">
        <f t="shared" ca="1" si="316"/>
        <v>1.3963799927016407E-2</v>
      </c>
      <c r="EH293" s="194">
        <f t="shared" si="317"/>
        <v>0</v>
      </c>
      <c r="EI293" s="19" t="e">
        <f ca="1"/>
        <v>#N/A</v>
      </c>
      <c r="EJ293" s="208" t="e">
        <f t="shared" ca="1" si="318"/>
        <v>#N/A</v>
      </c>
      <c r="EK293" s="207"/>
      <c r="EL293" s="194"/>
      <c r="EM293" s="198" cm="1">
        <f t="array" ref="EM293">IFERROR(MATCH(TRUE,INDEX($B$14:$B$117&gt;=EL293,0),0),"")</f>
        <v>1</v>
      </c>
      <c r="EN293" s="194">
        <f t="shared" ca="1" si="319"/>
        <v>1.3963799927016407E-2</v>
      </c>
      <c r="EQ293" s="194">
        <f t="shared" si="320"/>
        <v>0</v>
      </c>
      <c r="ER293" s="19" t="e">
        <f ca="1"/>
        <v>#N/A</v>
      </c>
      <c r="ES293" s="208" t="e">
        <f t="shared" ca="1" si="321"/>
        <v>#N/A</v>
      </c>
      <c r="ET293" s="207"/>
      <c r="EU293" s="194"/>
      <c r="EV293" s="198" cm="1">
        <f t="array" ref="EV293">IFERROR(MATCH(TRUE,INDEX($B$14:$B$117&gt;=EU293,0),0),"")</f>
        <v>1</v>
      </c>
      <c r="EW293" s="194">
        <f t="shared" ca="1" si="322"/>
        <v>1.3963799927016407E-2</v>
      </c>
      <c r="EZ293" s="194">
        <f t="shared" si="323"/>
        <v>0</v>
      </c>
      <c r="FA293" s="19" t="e">
        <f ca="1"/>
        <v>#N/A</v>
      </c>
      <c r="FB293" s="208" t="e">
        <f t="shared" ca="1" si="324"/>
        <v>#N/A</v>
      </c>
      <c r="FC293" s="207"/>
      <c r="FD293" s="194"/>
      <c r="FE293" s="198" cm="1">
        <f t="array" ref="FE293">IFERROR(MATCH(TRUE,INDEX($B$14:$B$117&gt;=FD293,0),0),"")</f>
        <v>1</v>
      </c>
      <c r="FF293" s="194">
        <f t="shared" ca="1" si="325"/>
        <v>1.3963799927016407E-2</v>
      </c>
      <c r="FI293" s="194">
        <f t="shared" si="326"/>
        <v>0</v>
      </c>
      <c r="FJ293" s="19" t="e">
        <f ca="1"/>
        <v>#N/A</v>
      </c>
      <c r="FK293" s="208" t="e">
        <f t="shared" ca="1" si="327"/>
        <v>#N/A</v>
      </c>
      <c r="FL293" s="207"/>
      <c r="FM293" s="194"/>
      <c r="FN293" s="198" cm="1">
        <f t="array" ref="FN293">IFERROR(MATCH(TRUE,INDEX($B$14:$B$117&gt;=FM293,0),0),"")</f>
        <v>1</v>
      </c>
      <c r="FO293" s="194">
        <f t="shared" ca="1" si="328"/>
        <v>1.3963799927016407E-2</v>
      </c>
      <c r="FR293" s="194">
        <f t="shared" si="329"/>
        <v>0</v>
      </c>
      <c r="FS293" s="19" t="e">
        <f ca="1"/>
        <v>#N/A</v>
      </c>
      <c r="FT293" s="208" t="e">
        <f t="shared" ca="1" si="330"/>
        <v>#N/A</v>
      </c>
      <c r="FU293" s="207"/>
      <c r="FV293" s="194"/>
      <c r="FW293" s="198" cm="1">
        <f t="array" ref="FW293">IFERROR(MATCH(TRUE,INDEX($B$14:$B$117&gt;=FV293,0),0),"")</f>
        <v>1</v>
      </c>
      <c r="FX293" s="194">
        <f t="shared" ca="1" si="331"/>
        <v>1.3963799927016407E-2</v>
      </c>
      <c r="GA293" s="194">
        <f t="shared" si="332"/>
        <v>0</v>
      </c>
      <c r="GB293" s="19" t="e">
        <f ca="1"/>
        <v>#N/A</v>
      </c>
      <c r="GC293" s="208" t="e">
        <f t="shared" ca="1" si="333"/>
        <v>#N/A</v>
      </c>
    </row>
    <row r="294" spans="6:185" x14ac:dyDescent="0.2">
      <c r="F294" s="207"/>
      <c r="G294" s="194"/>
      <c r="H294" s="198" cm="1">
        <f t="array" ref="H294">IFERROR(MATCH(TRUE,INDEX($B$14:$B$117&gt;=G294,0),0),"")</f>
        <v>1</v>
      </c>
      <c r="I294" s="194">
        <f t="shared" ca="1" si="278"/>
        <v>1.3963799927016407E-2</v>
      </c>
      <c r="L294" s="194">
        <f t="shared" si="334"/>
        <v>0</v>
      </c>
      <c r="M294" s="19">
        <f ca="1"/>
        <v>0</v>
      </c>
      <c r="N294" s="208">
        <f t="shared" ca="1" si="335"/>
        <v>0</v>
      </c>
      <c r="O294" s="207"/>
      <c r="P294" s="194"/>
      <c r="Q294" s="198" cm="1">
        <f t="array" ref="Q294">IFERROR(MATCH(TRUE,INDEX($B$14:$B$117&gt;=P294,0),0),"")</f>
        <v>1</v>
      </c>
      <c r="R294" s="194">
        <f t="shared" ca="1" si="279"/>
        <v>1.3963799927016407E-2</v>
      </c>
      <c r="U294" s="194">
        <f t="shared" si="336"/>
        <v>0</v>
      </c>
      <c r="V294" s="19">
        <f ca="1"/>
        <v>0</v>
      </c>
      <c r="W294" s="208">
        <f t="shared" ca="1" si="337"/>
        <v>0</v>
      </c>
      <c r="X294" s="207"/>
      <c r="Y294" s="194"/>
      <c r="Z294" s="198" cm="1">
        <f t="array" ref="Z294">IFERROR(MATCH(TRUE,INDEX($B$14:$B$117&gt;=Y294,0),0),"")</f>
        <v>1</v>
      </c>
      <c r="AA294" s="194">
        <f t="shared" ca="1" si="280"/>
        <v>1.3963799927016407E-2</v>
      </c>
      <c r="AD294" s="194">
        <f t="shared" si="281"/>
        <v>0</v>
      </c>
      <c r="AE294" s="19">
        <f ca="1"/>
        <v>0</v>
      </c>
      <c r="AF294" s="208">
        <f t="shared" ca="1" si="282"/>
        <v>0</v>
      </c>
      <c r="AG294" s="207"/>
      <c r="AH294" s="194"/>
      <c r="AI294" s="198" cm="1">
        <f t="array" ref="AI294">IFERROR(MATCH(TRUE,INDEX($B$14:$B$117&gt;=AH294,0),0),"")</f>
        <v>1</v>
      </c>
      <c r="AJ294" s="194">
        <f t="shared" ca="1" si="283"/>
        <v>1.3963799927016407E-2</v>
      </c>
      <c r="AM294" s="194">
        <f t="shared" si="284"/>
        <v>0</v>
      </c>
      <c r="AN294" s="19">
        <f ca="1"/>
        <v>0</v>
      </c>
      <c r="AO294" s="208">
        <f t="shared" ca="1" si="285"/>
        <v>0</v>
      </c>
      <c r="AP294" s="207"/>
      <c r="AQ294" s="194"/>
      <c r="AR294" s="198" cm="1">
        <f t="array" ref="AR294">IFERROR(MATCH(TRUE,INDEX($B$14:$B$117&gt;=AQ294,0),0),"")</f>
        <v>1</v>
      </c>
      <c r="AS294" s="194">
        <f t="shared" ca="1" si="286"/>
        <v>1.3963799927016407E-2</v>
      </c>
      <c r="AV294" s="194">
        <f t="shared" si="287"/>
        <v>0</v>
      </c>
      <c r="AW294" s="19">
        <f ca="1"/>
        <v>0</v>
      </c>
      <c r="AX294" s="208">
        <f t="shared" ca="1" si="288"/>
        <v>0</v>
      </c>
      <c r="AY294" s="207"/>
      <c r="AZ294" s="194"/>
      <c r="BA294" s="198" cm="1">
        <f t="array" ref="BA294">IFERROR(MATCH(TRUE,INDEX($B$14:$B$117&gt;=AZ294,0),0),"")</f>
        <v>1</v>
      </c>
      <c r="BB294" s="194">
        <f t="shared" ca="1" si="289"/>
        <v>1.3963799927016407E-2</v>
      </c>
      <c r="BE294" s="194">
        <f t="shared" si="290"/>
        <v>0</v>
      </c>
      <c r="BF294" s="19">
        <f ca="1"/>
        <v>0</v>
      </c>
      <c r="BG294" s="208">
        <f t="shared" ca="1" si="291"/>
        <v>0</v>
      </c>
      <c r="BH294" s="207"/>
      <c r="BI294" s="194"/>
      <c r="BJ294" s="198" cm="1">
        <f t="array" ref="BJ294">IFERROR(MATCH(TRUE,INDEX($B$14:$B$117&gt;=BI294,0),0),"")</f>
        <v>1</v>
      </c>
      <c r="BK294" s="194">
        <f t="shared" ca="1" si="292"/>
        <v>1.3963799927016407E-2</v>
      </c>
      <c r="BN294" s="194">
        <f t="shared" si="293"/>
        <v>0</v>
      </c>
      <c r="BO294" s="19">
        <f ca="1"/>
        <v>0</v>
      </c>
      <c r="BP294" s="208">
        <f t="shared" ca="1" si="294"/>
        <v>0</v>
      </c>
      <c r="BQ294" s="207"/>
      <c r="BR294" s="194"/>
      <c r="BS294" s="198" cm="1">
        <f t="array" ref="BS294">IFERROR(MATCH(TRUE,INDEX($B$14:$B$117&gt;=BR294,0),0),"")</f>
        <v>1</v>
      </c>
      <c r="BT294" s="194">
        <f t="shared" ca="1" si="295"/>
        <v>1.3963799927016407E-2</v>
      </c>
      <c r="BW294" s="194">
        <f t="shared" si="296"/>
        <v>0</v>
      </c>
      <c r="BX294" s="19">
        <f ca="1"/>
        <v>0</v>
      </c>
      <c r="BY294" s="208">
        <f t="shared" ca="1" si="297"/>
        <v>0</v>
      </c>
      <c r="BZ294" s="207"/>
      <c r="CA294" s="194"/>
      <c r="CB294" s="198" cm="1">
        <f t="array" ref="CB294">IFERROR(MATCH(TRUE,INDEX($B$14:$B$117&gt;=CA294,0),0),"")</f>
        <v>1</v>
      </c>
      <c r="CC294" s="194">
        <f t="shared" ca="1" si="298"/>
        <v>1.3963799927016407E-2</v>
      </c>
      <c r="CF294" s="194">
        <f t="shared" si="299"/>
        <v>0</v>
      </c>
      <c r="CG294" s="19">
        <f ca="1"/>
        <v>0</v>
      </c>
      <c r="CH294" s="208">
        <f t="shared" ca="1" si="300"/>
        <v>0</v>
      </c>
      <c r="CI294" s="207"/>
      <c r="CJ294" s="194"/>
      <c r="CK294" s="198" cm="1">
        <f t="array" ref="CK294">IFERROR(MATCH(TRUE,INDEX($B$14:$B$117&gt;=CJ294,0),0),"")</f>
        <v>1</v>
      </c>
      <c r="CL294" s="194">
        <f t="shared" ca="1" si="301"/>
        <v>1.3963799927016407E-2</v>
      </c>
      <c r="CO294" s="194">
        <f t="shared" si="302"/>
        <v>0</v>
      </c>
      <c r="CP294" s="19">
        <f ca="1"/>
        <v>0</v>
      </c>
      <c r="CQ294" s="208">
        <f t="shared" ca="1" si="303"/>
        <v>0</v>
      </c>
      <c r="CR294" s="207"/>
      <c r="CS294" s="194"/>
      <c r="CT294" s="198" cm="1">
        <f t="array" ref="CT294">IFERROR(MATCH(TRUE,INDEX($B$14:$B$117&gt;=CS294,0),0),"")</f>
        <v>1</v>
      </c>
      <c r="CU294" s="194">
        <f t="shared" ca="1" si="304"/>
        <v>1.3963799927016407E-2</v>
      </c>
      <c r="CX294" s="194">
        <f t="shared" si="305"/>
        <v>0</v>
      </c>
      <c r="CY294" s="19" t="e">
        <f ca="1"/>
        <v>#N/A</v>
      </c>
      <c r="CZ294" s="208" t="e">
        <f t="shared" ca="1" si="306"/>
        <v>#N/A</v>
      </c>
      <c r="DA294" s="207"/>
      <c r="DB294" s="194"/>
      <c r="DC294" s="198" cm="1">
        <f t="array" ref="DC294">IFERROR(MATCH(TRUE,INDEX($B$14:$B$117&gt;=DB294,0),0),"")</f>
        <v>1</v>
      </c>
      <c r="DD294" s="194">
        <f t="shared" ca="1" si="307"/>
        <v>1.3963799927016407E-2</v>
      </c>
      <c r="DG294" s="194">
        <f t="shared" si="308"/>
        <v>0</v>
      </c>
      <c r="DH294" s="19" t="e">
        <f ca="1"/>
        <v>#N/A</v>
      </c>
      <c r="DI294" s="208" t="e">
        <f t="shared" ca="1" si="309"/>
        <v>#N/A</v>
      </c>
      <c r="DJ294" s="207"/>
      <c r="DK294" s="194"/>
      <c r="DL294" s="198" cm="1">
        <f t="array" ref="DL294">IFERROR(MATCH(TRUE,INDEX($B$14:$B$117&gt;=DK294,0),0),"")</f>
        <v>1</v>
      </c>
      <c r="DM294" s="194">
        <f t="shared" ca="1" si="310"/>
        <v>1.3963799927016407E-2</v>
      </c>
      <c r="DP294" s="194">
        <f t="shared" si="311"/>
        <v>0</v>
      </c>
      <c r="DQ294" s="19" t="e">
        <f ca="1"/>
        <v>#N/A</v>
      </c>
      <c r="DR294" s="208" t="e">
        <f t="shared" ca="1" si="312"/>
        <v>#N/A</v>
      </c>
      <c r="DS294" s="207"/>
      <c r="DT294" s="194"/>
      <c r="DU294" s="198" cm="1">
        <f t="array" ref="DU294">IFERROR(MATCH(TRUE,INDEX($B$14:$B$117&gt;=DT294,0),0),"")</f>
        <v>1</v>
      </c>
      <c r="DV294" s="194">
        <f t="shared" ca="1" si="313"/>
        <v>1.3963799927016407E-2</v>
      </c>
      <c r="DY294" s="194">
        <f t="shared" si="314"/>
        <v>0</v>
      </c>
      <c r="DZ294" s="19" t="e">
        <f ca="1"/>
        <v>#N/A</v>
      </c>
      <c r="EA294" s="208" t="e">
        <f t="shared" ca="1" si="315"/>
        <v>#N/A</v>
      </c>
      <c r="EB294" s="207"/>
      <c r="EC294" s="194"/>
      <c r="ED294" s="198" cm="1">
        <f t="array" ref="ED294">IFERROR(MATCH(TRUE,INDEX($B$14:$B$117&gt;=EC294,0),0),"")</f>
        <v>1</v>
      </c>
      <c r="EE294" s="194">
        <f t="shared" ca="1" si="316"/>
        <v>1.3963799927016407E-2</v>
      </c>
      <c r="EH294" s="194">
        <f t="shared" si="317"/>
        <v>0</v>
      </c>
      <c r="EI294" s="19" t="e">
        <f ca="1"/>
        <v>#N/A</v>
      </c>
      <c r="EJ294" s="208" t="e">
        <f t="shared" ca="1" si="318"/>
        <v>#N/A</v>
      </c>
      <c r="EK294" s="207"/>
      <c r="EL294" s="194"/>
      <c r="EM294" s="198" cm="1">
        <f t="array" ref="EM294">IFERROR(MATCH(TRUE,INDEX($B$14:$B$117&gt;=EL294,0),0),"")</f>
        <v>1</v>
      </c>
      <c r="EN294" s="194">
        <f t="shared" ca="1" si="319"/>
        <v>1.3963799927016407E-2</v>
      </c>
      <c r="EQ294" s="194">
        <f t="shared" si="320"/>
        <v>0</v>
      </c>
      <c r="ER294" s="19" t="e">
        <f ca="1"/>
        <v>#N/A</v>
      </c>
      <c r="ES294" s="208" t="e">
        <f t="shared" ca="1" si="321"/>
        <v>#N/A</v>
      </c>
      <c r="ET294" s="207"/>
      <c r="EU294" s="194"/>
      <c r="EV294" s="198" cm="1">
        <f t="array" ref="EV294">IFERROR(MATCH(TRUE,INDEX($B$14:$B$117&gt;=EU294,0),0),"")</f>
        <v>1</v>
      </c>
      <c r="EW294" s="194">
        <f t="shared" ca="1" si="322"/>
        <v>1.3963799927016407E-2</v>
      </c>
      <c r="EZ294" s="194">
        <f t="shared" si="323"/>
        <v>0</v>
      </c>
      <c r="FA294" s="19" t="e">
        <f ca="1"/>
        <v>#N/A</v>
      </c>
      <c r="FB294" s="208" t="e">
        <f t="shared" ca="1" si="324"/>
        <v>#N/A</v>
      </c>
      <c r="FC294" s="207"/>
      <c r="FD294" s="194"/>
      <c r="FE294" s="198" cm="1">
        <f t="array" ref="FE294">IFERROR(MATCH(TRUE,INDEX($B$14:$B$117&gt;=FD294,0),0),"")</f>
        <v>1</v>
      </c>
      <c r="FF294" s="194">
        <f t="shared" ca="1" si="325"/>
        <v>1.3963799927016407E-2</v>
      </c>
      <c r="FI294" s="194">
        <f t="shared" si="326"/>
        <v>0</v>
      </c>
      <c r="FJ294" s="19" t="e">
        <f ca="1"/>
        <v>#N/A</v>
      </c>
      <c r="FK294" s="208" t="e">
        <f t="shared" ca="1" si="327"/>
        <v>#N/A</v>
      </c>
      <c r="FL294" s="207"/>
      <c r="FM294" s="194"/>
      <c r="FN294" s="198" cm="1">
        <f t="array" ref="FN294">IFERROR(MATCH(TRUE,INDEX($B$14:$B$117&gt;=FM294,0),0),"")</f>
        <v>1</v>
      </c>
      <c r="FO294" s="194">
        <f t="shared" ca="1" si="328"/>
        <v>1.3963799927016407E-2</v>
      </c>
      <c r="FR294" s="194">
        <f t="shared" si="329"/>
        <v>0</v>
      </c>
      <c r="FS294" s="19" t="e">
        <f ca="1"/>
        <v>#N/A</v>
      </c>
      <c r="FT294" s="208" t="e">
        <f t="shared" ca="1" si="330"/>
        <v>#N/A</v>
      </c>
      <c r="FU294" s="207"/>
      <c r="FV294" s="194"/>
      <c r="FW294" s="198" cm="1">
        <f t="array" ref="FW294">IFERROR(MATCH(TRUE,INDEX($B$14:$B$117&gt;=FV294,0),0),"")</f>
        <v>1</v>
      </c>
      <c r="FX294" s="194">
        <f t="shared" ca="1" si="331"/>
        <v>1.3963799927016407E-2</v>
      </c>
      <c r="GA294" s="194">
        <f t="shared" si="332"/>
        <v>0</v>
      </c>
      <c r="GB294" s="19" t="e">
        <f ca="1"/>
        <v>#N/A</v>
      </c>
      <c r="GC294" s="208" t="e">
        <f t="shared" ca="1" si="333"/>
        <v>#N/A</v>
      </c>
    </row>
    <row r="295" spans="6:185" x14ac:dyDescent="0.2">
      <c r="F295" s="207"/>
      <c r="G295" s="194"/>
      <c r="H295" s="198" cm="1">
        <f t="array" ref="H295">IFERROR(MATCH(TRUE,INDEX($B$14:$B$117&gt;=G295,0),0),"")</f>
        <v>1</v>
      </c>
      <c r="I295" s="194">
        <f t="shared" ca="1" si="278"/>
        <v>1.3963799927016407E-2</v>
      </c>
      <c r="L295" s="194">
        <f t="shared" si="334"/>
        <v>0</v>
      </c>
      <c r="M295" s="19">
        <f ca="1"/>
        <v>0</v>
      </c>
      <c r="N295" s="208">
        <f t="shared" ca="1" si="335"/>
        <v>0</v>
      </c>
      <c r="O295" s="207"/>
      <c r="P295" s="194"/>
      <c r="Q295" s="198" cm="1">
        <f t="array" ref="Q295">IFERROR(MATCH(TRUE,INDEX($B$14:$B$117&gt;=P295,0),0),"")</f>
        <v>1</v>
      </c>
      <c r="R295" s="194">
        <f t="shared" ca="1" si="279"/>
        <v>1.3963799927016407E-2</v>
      </c>
      <c r="U295" s="194">
        <f t="shared" si="336"/>
        <v>0</v>
      </c>
      <c r="V295" s="19">
        <f ca="1"/>
        <v>0</v>
      </c>
      <c r="W295" s="208">
        <f t="shared" ca="1" si="337"/>
        <v>0</v>
      </c>
      <c r="X295" s="207"/>
      <c r="Y295" s="194"/>
      <c r="Z295" s="198" cm="1">
        <f t="array" ref="Z295">IFERROR(MATCH(TRUE,INDEX($B$14:$B$117&gt;=Y295,0),0),"")</f>
        <v>1</v>
      </c>
      <c r="AA295" s="194">
        <f t="shared" ca="1" si="280"/>
        <v>1.3963799927016407E-2</v>
      </c>
      <c r="AD295" s="194">
        <f t="shared" si="281"/>
        <v>0</v>
      </c>
      <c r="AE295" s="19">
        <f ca="1"/>
        <v>0</v>
      </c>
      <c r="AF295" s="208">
        <f t="shared" ca="1" si="282"/>
        <v>0</v>
      </c>
      <c r="AG295" s="207"/>
      <c r="AH295" s="194"/>
      <c r="AI295" s="198" cm="1">
        <f t="array" ref="AI295">IFERROR(MATCH(TRUE,INDEX($B$14:$B$117&gt;=AH295,0),0),"")</f>
        <v>1</v>
      </c>
      <c r="AJ295" s="194">
        <f t="shared" ca="1" si="283"/>
        <v>1.3963799927016407E-2</v>
      </c>
      <c r="AM295" s="194">
        <f t="shared" si="284"/>
        <v>0</v>
      </c>
      <c r="AN295" s="19">
        <f ca="1"/>
        <v>0</v>
      </c>
      <c r="AO295" s="208">
        <f t="shared" ca="1" si="285"/>
        <v>0</v>
      </c>
      <c r="AP295" s="207"/>
      <c r="AQ295" s="194"/>
      <c r="AR295" s="198" cm="1">
        <f t="array" ref="AR295">IFERROR(MATCH(TRUE,INDEX($B$14:$B$117&gt;=AQ295,0),0),"")</f>
        <v>1</v>
      </c>
      <c r="AS295" s="194">
        <f t="shared" ca="1" si="286"/>
        <v>1.3963799927016407E-2</v>
      </c>
      <c r="AV295" s="194">
        <f t="shared" si="287"/>
        <v>0</v>
      </c>
      <c r="AW295" s="19">
        <f ca="1"/>
        <v>0</v>
      </c>
      <c r="AX295" s="208">
        <f t="shared" ca="1" si="288"/>
        <v>0</v>
      </c>
      <c r="AY295" s="207"/>
      <c r="AZ295" s="194"/>
      <c r="BA295" s="198" cm="1">
        <f t="array" ref="BA295">IFERROR(MATCH(TRUE,INDEX($B$14:$B$117&gt;=AZ295,0),0),"")</f>
        <v>1</v>
      </c>
      <c r="BB295" s="194">
        <f t="shared" ca="1" si="289"/>
        <v>1.3963799927016407E-2</v>
      </c>
      <c r="BE295" s="194">
        <f t="shared" si="290"/>
        <v>0</v>
      </c>
      <c r="BF295" s="19">
        <f ca="1"/>
        <v>0</v>
      </c>
      <c r="BG295" s="208">
        <f t="shared" ca="1" si="291"/>
        <v>0</v>
      </c>
      <c r="BH295" s="207"/>
      <c r="BI295" s="194"/>
      <c r="BJ295" s="198" cm="1">
        <f t="array" ref="BJ295">IFERROR(MATCH(TRUE,INDEX($B$14:$B$117&gt;=BI295,0),0),"")</f>
        <v>1</v>
      </c>
      <c r="BK295" s="194">
        <f t="shared" ca="1" si="292"/>
        <v>1.3963799927016407E-2</v>
      </c>
      <c r="BN295" s="194">
        <f t="shared" si="293"/>
        <v>0</v>
      </c>
      <c r="BO295" s="19">
        <f ca="1"/>
        <v>0</v>
      </c>
      <c r="BP295" s="208">
        <f t="shared" ca="1" si="294"/>
        <v>0</v>
      </c>
      <c r="BQ295" s="207"/>
      <c r="BR295" s="194"/>
      <c r="BS295" s="198" cm="1">
        <f t="array" ref="BS295">IFERROR(MATCH(TRUE,INDEX($B$14:$B$117&gt;=BR295,0),0),"")</f>
        <v>1</v>
      </c>
      <c r="BT295" s="194">
        <f t="shared" ca="1" si="295"/>
        <v>1.3963799927016407E-2</v>
      </c>
      <c r="BW295" s="194">
        <f t="shared" si="296"/>
        <v>0</v>
      </c>
      <c r="BX295" s="19">
        <f ca="1"/>
        <v>0</v>
      </c>
      <c r="BY295" s="208">
        <f t="shared" ca="1" si="297"/>
        <v>0</v>
      </c>
      <c r="BZ295" s="207"/>
      <c r="CA295" s="194"/>
      <c r="CB295" s="198" cm="1">
        <f t="array" ref="CB295">IFERROR(MATCH(TRUE,INDEX($B$14:$B$117&gt;=CA295,0),0),"")</f>
        <v>1</v>
      </c>
      <c r="CC295" s="194">
        <f t="shared" ca="1" si="298"/>
        <v>1.3963799927016407E-2</v>
      </c>
      <c r="CF295" s="194">
        <f t="shared" si="299"/>
        <v>0</v>
      </c>
      <c r="CG295" s="19">
        <f ca="1"/>
        <v>0</v>
      </c>
      <c r="CH295" s="208">
        <f t="shared" ca="1" si="300"/>
        <v>0</v>
      </c>
      <c r="CI295" s="207"/>
      <c r="CJ295" s="194"/>
      <c r="CK295" s="198" cm="1">
        <f t="array" ref="CK295">IFERROR(MATCH(TRUE,INDEX($B$14:$B$117&gt;=CJ295,0),0),"")</f>
        <v>1</v>
      </c>
      <c r="CL295" s="194">
        <f t="shared" ca="1" si="301"/>
        <v>1.3963799927016407E-2</v>
      </c>
      <c r="CO295" s="194">
        <f t="shared" si="302"/>
        <v>0</v>
      </c>
      <c r="CP295" s="19">
        <f ca="1"/>
        <v>0</v>
      </c>
      <c r="CQ295" s="208">
        <f t="shared" ca="1" si="303"/>
        <v>0</v>
      </c>
      <c r="CR295" s="207"/>
      <c r="CS295" s="194"/>
      <c r="CT295" s="198" cm="1">
        <f t="array" ref="CT295">IFERROR(MATCH(TRUE,INDEX($B$14:$B$117&gt;=CS295,0),0),"")</f>
        <v>1</v>
      </c>
      <c r="CU295" s="194">
        <f t="shared" ca="1" si="304"/>
        <v>1.3963799927016407E-2</v>
      </c>
      <c r="CX295" s="194">
        <f t="shared" si="305"/>
        <v>0</v>
      </c>
      <c r="CY295" s="19" t="e">
        <f ca="1"/>
        <v>#N/A</v>
      </c>
      <c r="CZ295" s="208" t="e">
        <f t="shared" ca="1" si="306"/>
        <v>#N/A</v>
      </c>
      <c r="DA295" s="207"/>
      <c r="DB295" s="194"/>
      <c r="DC295" s="198" cm="1">
        <f t="array" ref="DC295">IFERROR(MATCH(TRUE,INDEX($B$14:$B$117&gt;=DB295,0),0),"")</f>
        <v>1</v>
      </c>
      <c r="DD295" s="194">
        <f t="shared" ca="1" si="307"/>
        <v>1.3963799927016407E-2</v>
      </c>
      <c r="DG295" s="194">
        <f t="shared" si="308"/>
        <v>0</v>
      </c>
      <c r="DH295" s="19" t="e">
        <f ca="1"/>
        <v>#N/A</v>
      </c>
      <c r="DI295" s="208" t="e">
        <f t="shared" ca="1" si="309"/>
        <v>#N/A</v>
      </c>
      <c r="DJ295" s="207"/>
      <c r="DK295" s="194"/>
      <c r="DL295" s="198" cm="1">
        <f t="array" ref="DL295">IFERROR(MATCH(TRUE,INDEX($B$14:$B$117&gt;=DK295,0),0),"")</f>
        <v>1</v>
      </c>
      <c r="DM295" s="194">
        <f t="shared" ca="1" si="310"/>
        <v>1.3963799927016407E-2</v>
      </c>
      <c r="DP295" s="194">
        <f t="shared" si="311"/>
        <v>0</v>
      </c>
      <c r="DQ295" s="19" t="e">
        <f ca="1"/>
        <v>#N/A</v>
      </c>
      <c r="DR295" s="208" t="e">
        <f t="shared" ca="1" si="312"/>
        <v>#N/A</v>
      </c>
      <c r="DS295" s="207"/>
      <c r="DT295" s="194"/>
      <c r="DU295" s="198" cm="1">
        <f t="array" ref="DU295">IFERROR(MATCH(TRUE,INDEX($B$14:$B$117&gt;=DT295,0),0),"")</f>
        <v>1</v>
      </c>
      <c r="DV295" s="194">
        <f t="shared" ca="1" si="313"/>
        <v>1.3963799927016407E-2</v>
      </c>
      <c r="DY295" s="194">
        <f t="shared" si="314"/>
        <v>0</v>
      </c>
      <c r="DZ295" s="19" t="e">
        <f ca="1"/>
        <v>#N/A</v>
      </c>
      <c r="EA295" s="208" t="e">
        <f t="shared" ca="1" si="315"/>
        <v>#N/A</v>
      </c>
      <c r="EB295" s="207"/>
      <c r="EC295" s="194"/>
      <c r="ED295" s="198" cm="1">
        <f t="array" ref="ED295">IFERROR(MATCH(TRUE,INDEX($B$14:$B$117&gt;=EC295,0),0),"")</f>
        <v>1</v>
      </c>
      <c r="EE295" s="194">
        <f t="shared" ca="1" si="316"/>
        <v>1.3963799927016407E-2</v>
      </c>
      <c r="EH295" s="194">
        <f t="shared" si="317"/>
        <v>0</v>
      </c>
      <c r="EI295" s="19" t="e">
        <f ca="1"/>
        <v>#N/A</v>
      </c>
      <c r="EJ295" s="208" t="e">
        <f t="shared" ca="1" si="318"/>
        <v>#N/A</v>
      </c>
      <c r="EK295" s="207"/>
      <c r="EL295" s="194"/>
      <c r="EM295" s="198" cm="1">
        <f t="array" ref="EM295">IFERROR(MATCH(TRUE,INDEX($B$14:$B$117&gt;=EL295,0),0),"")</f>
        <v>1</v>
      </c>
      <c r="EN295" s="194">
        <f t="shared" ca="1" si="319"/>
        <v>1.3963799927016407E-2</v>
      </c>
      <c r="EQ295" s="194">
        <f t="shared" si="320"/>
        <v>0</v>
      </c>
      <c r="ER295" s="19" t="e">
        <f ca="1"/>
        <v>#N/A</v>
      </c>
      <c r="ES295" s="208" t="e">
        <f t="shared" ca="1" si="321"/>
        <v>#N/A</v>
      </c>
      <c r="ET295" s="207"/>
      <c r="EU295" s="194"/>
      <c r="EV295" s="198" cm="1">
        <f t="array" ref="EV295">IFERROR(MATCH(TRUE,INDEX($B$14:$B$117&gt;=EU295,0),0),"")</f>
        <v>1</v>
      </c>
      <c r="EW295" s="194">
        <f t="shared" ca="1" si="322"/>
        <v>1.3963799927016407E-2</v>
      </c>
      <c r="EZ295" s="194">
        <f t="shared" si="323"/>
        <v>0</v>
      </c>
      <c r="FA295" s="19" t="e">
        <f ca="1"/>
        <v>#N/A</v>
      </c>
      <c r="FB295" s="208" t="e">
        <f t="shared" ca="1" si="324"/>
        <v>#N/A</v>
      </c>
      <c r="FC295" s="207"/>
      <c r="FD295" s="194"/>
      <c r="FE295" s="198" cm="1">
        <f t="array" ref="FE295">IFERROR(MATCH(TRUE,INDEX($B$14:$B$117&gt;=FD295,0),0),"")</f>
        <v>1</v>
      </c>
      <c r="FF295" s="194">
        <f t="shared" ca="1" si="325"/>
        <v>1.3963799927016407E-2</v>
      </c>
      <c r="FI295" s="194">
        <f t="shared" si="326"/>
        <v>0</v>
      </c>
      <c r="FJ295" s="19" t="e">
        <f ca="1"/>
        <v>#N/A</v>
      </c>
      <c r="FK295" s="208" t="e">
        <f t="shared" ca="1" si="327"/>
        <v>#N/A</v>
      </c>
      <c r="FL295" s="207"/>
      <c r="FM295" s="194"/>
      <c r="FN295" s="198" cm="1">
        <f t="array" ref="FN295">IFERROR(MATCH(TRUE,INDEX($B$14:$B$117&gt;=FM295,0),0),"")</f>
        <v>1</v>
      </c>
      <c r="FO295" s="194">
        <f t="shared" ca="1" si="328"/>
        <v>1.3963799927016407E-2</v>
      </c>
      <c r="FR295" s="194">
        <f t="shared" si="329"/>
        <v>0</v>
      </c>
      <c r="FS295" s="19" t="e">
        <f ca="1"/>
        <v>#N/A</v>
      </c>
      <c r="FT295" s="208" t="e">
        <f t="shared" ca="1" si="330"/>
        <v>#N/A</v>
      </c>
      <c r="FU295" s="207"/>
      <c r="FV295" s="194"/>
      <c r="FW295" s="198" cm="1">
        <f t="array" ref="FW295">IFERROR(MATCH(TRUE,INDEX($B$14:$B$117&gt;=FV295,0),0),"")</f>
        <v>1</v>
      </c>
      <c r="FX295" s="194">
        <f t="shared" ca="1" si="331"/>
        <v>1.3963799927016407E-2</v>
      </c>
      <c r="GA295" s="194">
        <f t="shared" si="332"/>
        <v>0</v>
      </c>
      <c r="GB295" s="19" t="e">
        <f ca="1"/>
        <v>#N/A</v>
      </c>
      <c r="GC295" s="208" t="e">
        <f t="shared" ca="1" si="333"/>
        <v>#N/A</v>
      </c>
    </row>
    <row r="296" spans="6:185" x14ac:dyDescent="0.2">
      <c r="F296" s="207"/>
      <c r="G296" s="194"/>
      <c r="H296" s="198" cm="1">
        <f t="array" ref="H296">IFERROR(MATCH(TRUE,INDEX($B$14:$B$117&gt;=G296,0),0),"")</f>
        <v>1</v>
      </c>
      <c r="I296" s="194">
        <f t="shared" ca="1" si="278"/>
        <v>1.3963799927016407E-2</v>
      </c>
      <c r="L296" s="194">
        <f t="shared" si="334"/>
        <v>0</v>
      </c>
      <c r="M296" s="19">
        <f ca="1"/>
        <v>0</v>
      </c>
      <c r="N296" s="208">
        <f t="shared" ca="1" si="335"/>
        <v>0</v>
      </c>
      <c r="O296" s="207"/>
      <c r="P296" s="194"/>
      <c r="Q296" s="198" cm="1">
        <f t="array" ref="Q296">IFERROR(MATCH(TRUE,INDEX($B$14:$B$117&gt;=P296,0),0),"")</f>
        <v>1</v>
      </c>
      <c r="R296" s="194">
        <f t="shared" ca="1" si="279"/>
        <v>1.3963799927016407E-2</v>
      </c>
      <c r="U296" s="194">
        <f t="shared" si="336"/>
        <v>0</v>
      </c>
      <c r="V296" s="19">
        <f ca="1"/>
        <v>0</v>
      </c>
      <c r="W296" s="208">
        <f t="shared" ca="1" si="337"/>
        <v>0</v>
      </c>
      <c r="X296" s="207"/>
      <c r="Y296" s="194"/>
      <c r="Z296" s="198" cm="1">
        <f t="array" ref="Z296">IFERROR(MATCH(TRUE,INDEX($B$14:$B$117&gt;=Y296,0),0),"")</f>
        <v>1</v>
      </c>
      <c r="AA296" s="194">
        <f t="shared" ca="1" si="280"/>
        <v>1.3963799927016407E-2</v>
      </c>
      <c r="AD296" s="194">
        <f t="shared" si="281"/>
        <v>0</v>
      </c>
      <c r="AE296" s="19">
        <f ca="1"/>
        <v>0</v>
      </c>
      <c r="AF296" s="208">
        <f t="shared" ca="1" si="282"/>
        <v>0</v>
      </c>
      <c r="AG296" s="207"/>
      <c r="AH296" s="194"/>
      <c r="AI296" s="198" cm="1">
        <f t="array" ref="AI296">IFERROR(MATCH(TRUE,INDEX($B$14:$B$117&gt;=AH296,0),0),"")</f>
        <v>1</v>
      </c>
      <c r="AJ296" s="194">
        <f t="shared" ca="1" si="283"/>
        <v>1.3963799927016407E-2</v>
      </c>
      <c r="AM296" s="194">
        <f t="shared" si="284"/>
        <v>0</v>
      </c>
      <c r="AN296" s="19">
        <f ca="1"/>
        <v>0</v>
      </c>
      <c r="AO296" s="208">
        <f t="shared" ca="1" si="285"/>
        <v>0</v>
      </c>
      <c r="AP296" s="207"/>
      <c r="AQ296" s="194"/>
      <c r="AR296" s="198" cm="1">
        <f t="array" ref="AR296">IFERROR(MATCH(TRUE,INDEX($B$14:$B$117&gt;=AQ296,0),0),"")</f>
        <v>1</v>
      </c>
      <c r="AS296" s="194">
        <f t="shared" ca="1" si="286"/>
        <v>1.3963799927016407E-2</v>
      </c>
      <c r="AV296" s="194">
        <f t="shared" si="287"/>
        <v>0</v>
      </c>
      <c r="AW296" s="19">
        <f ca="1"/>
        <v>0</v>
      </c>
      <c r="AX296" s="208">
        <f t="shared" ca="1" si="288"/>
        <v>0</v>
      </c>
      <c r="AY296" s="207"/>
      <c r="AZ296" s="194"/>
      <c r="BA296" s="198" cm="1">
        <f t="array" ref="BA296">IFERROR(MATCH(TRUE,INDEX($B$14:$B$117&gt;=AZ296,0),0),"")</f>
        <v>1</v>
      </c>
      <c r="BB296" s="194">
        <f t="shared" ca="1" si="289"/>
        <v>1.3963799927016407E-2</v>
      </c>
      <c r="BE296" s="194">
        <f t="shared" si="290"/>
        <v>0</v>
      </c>
      <c r="BF296" s="19">
        <f ca="1"/>
        <v>0</v>
      </c>
      <c r="BG296" s="208">
        <f t="shared" ca="1" si="291"/>
        <v>0</v>
      </c>
      <c r="BH296" s="207"/>
      <c r="BI296" s="194"/>
      <c r="BJ296" s="198" cm="1">
        <f t="array" ref="BJ296">IFERROR(MATCH(TRUE,INDEX($B$14:$B$117&gt;=BI296,0),0),"")</f>
        <v>1</v>
      </c>
      <c r="BK296" s="194">
        <f t="shared" ca="1" si="292"/>
        <v>1.3963799927016407E-2</v>
      </c>
      <c r="BN296" s="194">
        <f t="shared" si="293"/>
        <v>0</v>
      </c>
      <c r="BO296" s="19">
        <f ca="1"/>
        <v>0</v>
      </c>
      <c r="BP296" s="208">
        <f t="shared" ca="1" si="294"/>
        <v>0</v>
      </c>
      <c r="BQ296" s="207"/>
      <c r="BR296" s="194"/>
      <c r="BS296" s="198" cm="1">
        <f t="array" ref="BS296">IFERROR(MATCH(TRUE,INDEX($B$14:$B$117&gt;=BR296,0),0),"")</f>
        <v>1</v>
      </c>
      <c r="BT296" s="194">
        <f t="shared" ca="1" si="295"/>
        <v>1.3963799927016407E-2</v>
      </c>
      <c r="BW296" s="194">
        <f t="shared" si="296"/>
        <v>0</v>
      </c>
      <c r="BX296" s="19">
        <f ca="1"/>
        <v>0</v>
      </c>
      <c r="BY296" s="208">
        <f t="shared" ca="1" si="297"/>
        <v>0</v>
      </c>
      <c r="BZ296" s="207"/>
      <c r="CA296" s="194"/>
      <c r="CB296" s="198" cm="1">
        <f t="array" ref="CB296">IFERROR(MATCH(TRUE,INDEX($B$14:$B$117&gt;=CA296,0),0),"")</f>
        <v>1</v>
      </c>
      <c r="CC296" s="194">
        <f t="shared" ca="1" si="298"/>
        <v>1.3963799927016407E-2</v>
      </c>
      <c r="CF296" s="194">
        <f t="shared" si="299"/>
        <v>0</v>
      </c>
      <c r="CG296" s="19">
        <f ca="1"/>
        <v>0</v>
      </c>
      <c r="CH296" s="208">
        <f t="shared" ca="1" si="300"/>
        <v>0</v>
      </c>
      <c r="CI296" s="207"/>
      <c r="CJ296" s="194"/>
      <c r="CK296" s="198" cm="1">
        <f t="array" ref="CK296">IFERROR(MATCH(TRUE,INDEX($B$14:$B$117&gt;=CJ296,0),0),"")</f>
        <v>1</v>
      </c>
      <c r="CL296" s="194">
        <f t="shared" ca="1" si="301"/>
        <v>1.3963799927016407E-2</v>
      </c>
      <c r="CO296" s="194">
        <f t="shared" si="302"/>
        <v>0</v>
      </c>
      <c r="CP296" s="19">
        <f ca="1"/>
        <v>0</v>
      </c>
      <c r="CQ296" s="208">
        <f t="shared" ca="1" si="303"/>
        <v>0</v>
      </c>
      <c r="CR296" s="207"/>
      <c r="CS296" s="194"/>
      <c r="CT296" s="198" cm="1">
        <f t="array" ref="CT296">IFERROR(MATCH(TRUE,INDEX($B$14:$B$117&gt;=CS296,0),0),"")</f>
        <v>1</v>
      </c>
      <c r="CU296" s="194">
        <f t="shared" ca="1" si="304"/>
        <v>1.3963799927016407E-2</v>
      </c>
      <c r="CX296" s="194">
        <f t="shared" si="305"/>
        <v>0</v>
      </c>
      <c r="CY296" s="19" t="e">
        <f ca="1"/>
        <v>#N/A</v>
      </c>
      <c r="CZ296" s="208" t="e">
        <f t="shared" ca="1" si="306"/>
        <v>#N/A</v>
      </c>
      <c r="DA296" s="207"/>
      <c r="DB296" s="194"/>
      <c r="DC296" s="198" cm="1">
        <f t="array" ref="DC296">IFERROR(MATCH(TRUE,INDEX($B$14:$B$117&gt;=DB296,0),0),"")</f>
        <v>1</v>
      </c>
      <c r="DD296" s="194">
        <f t="shared" ca="1" si="307"/>
        <v>1.3963799927016407E-2</v>
      </c>
      <c r="DG296" s="194">
        <f t="shared" si="308"/>
        <v>0</v>
      </c>
      <c r="DH296" s="19" t="e">
        <f ca="1"/>
        <v>#N/A</v>
      </c>
      <c r="DI296" s="208" t="e">
        <f t="shared" ca="1" si="309"/>
        <v>#N/A</v>
      </c>
      <c r="DJ296" s="207"/>
      <c r="DK296" s="194"/>
      <c r="DL296" s="198" cm="1">
        <f t="array" ref="DL296">IFERROR(MATCH(TRUE,INDEX($B$14:$B$117&gt;=DK296,0),0),"")</f>
        <v>1</v>
      </c>
      <c r="DM296" s="194">
        <f t="shared" ca="1" si="310"/>
        <v>1.3963799927016407E-2</v>
      </c>
      <c r="DP296" s="194">
        <f t="shared" si="311"/>
        <v>0</v>
      </c>
      <c r="DQ296" s="19" t="e">
        <f ca="1"/>
        <v>#N/A</v>
      </c>
      <c r="DR296" s="208" t="e">
        <f t="shared" ca="1" si="312"/>
        <v>#N/A</v>
      </c>
      <c r="DS296" s="207"/>
      <c r="DT296" s="194"/>
      <c r="DU296" s="198" cm="1">
        <f t="array" ref="DU296">IFERROR(MATCH(TRUE,INDEX($B$14:$B$117&gt;=DT296,0),0),"")</f>
        <v>1</v>
      </c>
      <c r="DV296" s="194">
        <f t="shared" ca="1" si="313"/>
        <v>1.3963799927016407E-2</v>
      </c>
      <c r="DY296" s="194">
        <f t="shared" si="314"/>
        <v>0</v>
      </c>
      <c r="DZ296" s="19" t="e">
        <f ca="1"/>
        <v>#N/A</v>
      </c>
      <c r="EA296" s="208" t="e">
        <f t="shared" ca="1" si="315"/>
        <v>#N/A</v>
      </c>
      <c r="EB296" s="207"/>
      <c r="EC296" s="194"/>
      <c r="ED296" s="198" cm="1">
        <f t="array" ref="ED296">IFERROR(MATCH(TRUE,INDEX($B$14:$B$117&gt;=EC296,0),0),"")</f>
        <v>1</v>
      </c>
      <c r="EE296" s="194">
        <f t="shared" ca="1" si="316"/>
        <v>1.3963799927016407E-2</v>
      </c>
      <c r="EH296" s="194">
        <f t="shared" si="317"/>
        <v>0</v>
      </c>
      <c r="EI296" s="19" t="e">
        <f ca="1"/>
        <v>#N/A</v>
      </c>
      <c r="EJ296" s="208" t="e">
        <f t="shared" ca="1" si="318"/>
        <v>#N/A</v>
      </c>
      <c r="EK296" s="207"/>
      <c r="EL296" s="194"/>
      <c r="EM296" s="198" cm="1">
        <f t="array" ref="EM296">IFERROR(MATCH(TRUE,INDEX($B$14:$B$117&gt;=EL296,0),0),"")</f>
        <v>1</v>
      </c>
      <c r="EN296" s="194">
        <f t="shared" ca="1" si="319"/>
        <v>1.3963799927016407E-2</v>
      </c>
      <c r="EQ296" s="194">
        <f t="shared" si="320"/>
        <v>0</v>
      </c>
      <c r="ER296" s="19" t="e">
        <f ca="1"/>
        <v>#N/A</v>
      </c>
      <c r="ES296" s="208" t="e">
        <f t="shared" ca="1" si="321"/>
        <v>#N/A</v>
      </c>
      <c r="ET296" s="207"/>
      <c r="EU296" s="194"/>
      <c r="EV296" s="198" cm="1">
        <f t="array" ref="EV296">IFERROR(MATCH(TRUE,INDEX($B$14:$B$117&gt;=EU296,0),0),"")</f>
        <v>1</v>
      </c>
      <c r="EW296" s="194">
        <f t="shared" ca="1" si="322"/>
        <v>1.3963799927016407E-2</v>
      </c>
      <c r="EZ296" s="194">
        <f t="shared" si="323"/>
        <v>0</v>
      </c>
      <c r="FA296" s="19" t="e">
        <f ca="1"/>
        <v>#N/A</v>
      </c>
      <c r="FB296" s="208" t="e">
        <f t="shared" ca="1" si="324"/>
        <v>#N/A</v>
      </c>
      <c r="FC296" s="207"/>
      <c r="FD296" s="194"/>
      <c r="FE296" s="198" cm="1">
        <f t="array" ref="FE296">IFERROR(MATCH(TRUE,INDEX($B$14:$B$117&gt;=FD296,0),0),"")</f>
        <v>1</v>
      </c>
      <c r="FF296" s="194">
        <f t="shared" ca="1" si="325"/>
        <v>1.3963799927016407E-2</v>
      </c>
      <c r="FI296" s="194">
        <f t="shared" si="326"/>
        <v>0</v>
      </c>
      <c r="FJ296" s="19" t="e">
        <f ca="1"/>
        <v>#N/A</v>
      </c>
      <c r="FK296" s="208" t="e">
        <f t="shared" ca="1" si="327"/>
        <v>#N/A</v>
      </c>
      <c r="FL296" s="207"/>
      <c r="FM296" s="194"/>
      <c r="FN296" s="198" cm="1">
        <f t="array" ref="FN296">IFERROR(MATCH(TRUE,INDEX($B$14:$B$117&gt;=FM296,0),0),"")</f>
        <v>1</v>
      </c>
      <c r="FO296" s="194">
        <f t="shared" ca="1" si="328"/>
        <v>1.3963799927016407E-2</v>
      </c>
      <c r="FR296" s="194">
        <f t="shared" si="329"/>
        <v>0</v>
      </c>
      <c r="FS296" s="19" t="e">
        <f ca="1"/>
        <v>#N/A</v>
      </c>
      <c r="FT296" s="208" t="e">
        <f t="shared" ca="1" si="330"/>
        <v>#N/A</v>
      </c>
      <c r="FU296" s="207"/>
      <c r="FV296" s="194"/>
      <c r="FW296" s="198" cm="1">
        <f t="array" ref="FW296">IFERROR(MATCH(TRUE,INDEX($B$14:$B$117&gt;=FV296,0),0),"")</f>
        <v>1</v>
      </c>
      <c r="FX296" s="194">
        <f t="shared" ca="1" si="331"/>
        <v>1.3963799927016407E-2</v>
      </c>
      <c r="GA296" s="194">
        <f t="shared" si="332"/>
        <v>0</v>
      </c>
      <c r="GB296" s="19" t="e">
        <f ca="1"/>
        <v>#N/A</v>
      </c>
      <c r="GC296" s="208" t="e">
        <f t="shared" ca="1" si="333"/>
        <v>#N/A</v>
      </c>
    </row>
    <row r="297" spans="6:185" x14ac:dyDescent="0.2">
      <c r="F297" s="207"/>
      <c r="G297" s="194"/>
      <c r="H297" s="198" cm="1">
        <f t="array" ref="H297">IFERROR(MATCH(TRUE,INDEX($B$14:$B$117&gt;=G297,0),0),"")</f>
        <v>1</v>
      </c>
      <c r="I297" s="194">
        <f t="shared" ca="1" si="278"/>
        <v>1.3963799927016407E-2</v>
      </c>
      <c r="L297" s="194">
        <f t="shared" si="334"/>
        <v>0</v>
      </c>
      <c r="M297" s="19">
        <f ca="1"/>
        <v>0</v>
      </c>
      <c r="N297" s="208">
        <f t="shared" ca="1" si="335"/>
        <v>0</v>
      </c>
      <c r="O297" s="207"/>
      <c r="P297" s="194"/>
      <c r="Q297" s="198" cm="1">
        <f t="array" ref="Q297">IFERROR(MATCH(TRUE,INDEX($B$14:$B$117&gt;=P297,0),0),"")</f>
        <v>1</v>
      </c>
      <c r="R297" s="194">
        <f t="shared" ca="1" si="279"/>
        <v>1.3963799927016407E-2</v>
      </c>
      <c r="U297" s="194">
        <f t="shared" si="336"/>
        <v>0</v>
      </c>
      <c r="V297" s="19">
        <f ca="1"/>
        <v>0</v>
      </c>
      <c r="W297" s="208">
        <f t="shared" ca="1" si="337"/>
        <v>0</v>
      </c>
      <c r="X297" s="207"/>
      <c r="Y297" s="194"/>
      <c r="Z297" s="198" cm="1">
        <f t="array" ref="Z297">IFERROR(MATCH(TRUE,INDEX($B$14:$B$117&gt;=Y297,0),0),"")</f>
        <v>1</v>
      </c>
      <c r="AA297" s="194">
        <f t="shared" ca="1" si="280"/>
        <v>1.3963799927016407E-2</v>
      </c>
      <c r="AD297" s="194">
        <f t="shared" si="281"/>
        <v>0</v>
      </c>
      <c r="AE297" s="19">
        <f ca="1"/>
        <v>0</v>
      </c>
      <c r="AF297" s="208">
        <f t="shared" ca="1" si="282"/>
        <v>0</v>
      </c>
      <c r="AG297" s="207"/>
      <c r="AH297" s="194"/>
      <c r="AI297" s="198" cm="1">
        <f t="array" ref="AI297">IFERROR(MATCH(TRUE,INDEX($B$14:$B$117&gt;=AH297,0),0),"")</f>
        <v>1</v>
      </c>
      <c r="AJ297" s="194">
        <f t="shared" ca="1" si="283"/>
        <v>1.3963799927016407E-2</v>
      </c>
      <c r="AM297" s="194">
        <f t="shared" si="284"/>
        <v>0</v>
      </c>
      <c r="AN297" s="19">
        <f ca="1"/>
        <v>0</v>
      </c>
      <c r="AO297" s="208">
        <f t="shared" ca="1" si="285"/>
        <v>0</v>
      </c>
      <c r="AP297" s="207"/>
      <c r="AQ297" s="194"/>
      <c r="AR297" s="198" cm="1">
        <f t="array" ref="AR297">IFERROR(MATCH(TRUE,INDEX($B$14:$B$117&gt;=AQ297,0),0),"")</f>
        <v>1</v>
      </c>
      <c r="AS297" s="194">
        <f t="shared" ca="1" si="286"/>
        <v>1.3963799927016407E-2</v>
      </c>
      <c r="AV297" s="194">
        <f t="shared" si="287"/>
        <v>0</v>
      </c>
      <c r="AW297" s="19">
        <f ca="1"/>
        <v>0</v>
      </c>
      <c r="AX297" s="208">
        <f t="shared" ca="1" si="288"/>
        <v>0</v>
      </c>
      <c r="AY297" s="207"/>
      <c r="AZ297" s="194"/>
      <c r="BA297" s="198" cm="1">
        <f t="array" ref="BA297">IFERROR(MATCH(TRUE,INDEX($B$14:$B$117&gt;=AZ297,0),0),"")</f>
        <v>1</v>
      </c>
      <c r="BB297" s="194">
        <f t="shared" ca="1" si="289"/>
        <v>1.3963799927016407E-2</v>
      </c>
      <c r="BE297" s="194">
        <f t="shared" si="290"/>
        <v>0</v>
      </c>
      <c r="BF297" s="19">
        <f ca="1"/>
        <v>0</v>
      </c>
      <c r="BG297" s="208">
        <f t="shared" ca="1" si="291"/>
        <v>0</v>
      </c>
      <c r="BH297" s="207"/>
      <c r="BI297" s="194"/>
      <c r="BJ297" s="198" cm="1">
        <f t="array" ref="BJ297">IFERROR(MATCH(TRUE,INDEX($B$14:$B$117&gt;=BI297,0),0),"")</f>
        <v>1</v>
      </c>
      <c r="BK297" s="194">
        <f t="shared" ca="1" si="292"/>
        <v>1.3963799927016407E-2</v>
      </c>
      <c r="BN297" s="194">
        <f t="shared" si="293"/>
        <v>0</v>
      </c>
      <c r="BO297" s="19">
        <f ca="1"/>
        <v>0</v>
      </c>
      <c r="BP297" s="208">
        <f t="shared" ca="1" si="294"/>
        <v>0</v>
      </c>
      <c r="BQ297" s="207"/>
      <c r="BR297" s="194"/>
      <c r="BS297" s="198" cm="1">
        <f t="array" ref="BS297">IFERROR(MATCH(TRUE,INDEX($B$14:$B$117&gt;=BR297,0),0),"")</f>
        <v>1</v>
      </c>
      <c r="BT297" s="194">
        <f t="shared" ca="1" si="295"/>
        <v>1.3963799927016407E-2</v>
      </c>
      <c r="BW297" s="194">
        <f t="shared" si="296"/>
        <v>0</v>
      </c>
      <c r="BX297" s="19">
        <f ca="1"/>
        <v>0</v>
      </c>
      <c r="BY297" s="208">
        <f t="shared" ca="1" si="297"/>
        <v>0</v>
      </c>
      <c r="BZ297" s="207"/>
      <c r="CA297" s="194"/>
      <c r="CB297" s="198" cm="1">
        <f t="array" ref="CB297">IFERROR(MATCH(TRUE,INDEX($B$14:$B$117&gt;=CA297,0),0),"")</f>
        <v>1</v>
      </c>
      <c r="CC297" s="194">
        <f t="shared" ca="1" si="298"/>
        <v>1.3963799927016407E-2</v>
      </c>
      <c r="CF297" s="194">
        <f t="shared" si="299"/>
        <v>0</v>
      </c>
      <c r="CG297" s="19">
        <f ca="1"/>
        <v>0</v>
      </c>
      <c r="CH297" s="208">
        <f t="shared" ca="1" si="300"/>
        <v>0</v>
      </c>
      <c r="CI297" s="207"/>
      <c r="CJ297" s="194"/>
      <c r="CK297" s="198" cm="1">
        <f t="array" ref="CK297">IFERROR(MATCH(TRUE,INDEX($B$14:$B$117&gt;=CJ297,0),0),"")</f>
        <v>1</v>
      </c>
      <c r="CL297" s="194">
        <f t="shared" ca="1" si="301"/>
        <v>1.3963799927016407E-2</v>
      </c>
      <c r="CO297" s="194">
        <f t="shared" si="302"/>
        <v>0</v>
      </c>
      <c r="CP297" s="19">
        <f ca="1"/>
        <v>0</v>
      </c>
      <c r="CQ297" s="208">
        <f t="shared" ca="1" si="303"/>
        <v>0</v>
      </c>
      <c r="CR297" s="207"/>
      <c r="CS297" s="194"/>
      <c r="CT297" s="198" cm="1">
        <f t="array" ref="CT297">IFERROR(MATCH(TRUE,INDEX($B$14:$B$117&gt;=CS297,0),0),"")</f>
        <v>1</v>
      </c>
      <c r="CU297" s="194">
        <f t="shared" ca="1" si="304"/>
        <v>1.3963799927016407E-2</v>
      </c>
      <c r="CX297" s="194">
        <f t="shared" si="305"/>
        <v>0</v>
      </c>
      <c r="CY297" s="19" t="e">
        <f ca="1"/>
        <v>#N/A</v>
      </c>
      <c r="CZ297" s="208" t="e">
        <f t="shared" ca="1" si="306"/>
        <v>#N/A</v>
      </c>
      <c r="DA297" s="207"/>
      <c r="DB297" s="194"/>
      <c r="DC297" s="198" cm="1">
        <f t="array" ref="DC297">IFERROR(MATCH(TRUE,INDEX($B$14:$B$117&gt;=DB297,0),0),"")</f>
        <v>1</v>
      </c>
      <c r="DD297" s="194">
        <f t="shared" ca="1" si="307"/>
        <v>1.3963799927016407E-2</v>
      </c>
      <c r="DG297" s="194">
        <f t="shared" si="308"/>
        <v>0</v>
      </c>
      <c r="DH297" s="19" t="e">
        <f ca="1"/>
        <v>#N/A</v>
      </c>
      <c r="DI297" s="208" t="e">
        <f t="shared" ca="1" si="309"/>
        <v>#N/A</v>
      </c>
      <c r="DJ297" s="207"/>
      <c r="DK297" s="194"/>
      <c r="DL297" s="198" cm="1">
        <f t="array" ref="DL297">IFERROR(MATCH(TRUE,INDEX($B$14:$B$117&gt;=DK297,0),0),"")</f>
        <v>1</v>
      </c>
      <c r="DM297" s="194">
        <f t="shared" ca="1" si="310"/>
        <v>1.3963799927016407E-2</v>
      </c>
      <c r="DP297" s="194">
        <f t="shared" si="311"/>
        <v>0</v>
      </c>
      <c r="DQ297" s="19" t="e">
        <f ca="1"/>
        <v>#N/A</v>
      </c>
      <c r="DR297" s="208" t="e">
        <f t="shared" ca="1" si="312"/>
        <v>#N/A</v>
      </c>
      <c r="DS297" s="207"/>
      <c r="DT297" s="194"/>
      <c r="DU297" s="198" cm="1">
        <f t="array" ref="DU297">IFERROR(MATCH(TRUE,INDEX($B$14:$B$117&gt;=DT297,0),0),"")</f>
        <v>1</v>
      </c>
      <c r="DV297" s="194">
        <f t="shared" ca="1" si="313"/>
        <v>1.3963799927016407E-2</v>
      </c>
      <c r="DY297" s="194">
        <f t="shared" si="314"/>
        <v>0</v>
      </c>
      <c r="DZ297" s="19" t="e">
        <f ca="1"/>
        <v>#N/A</v>
      </c>
      <c r="EA297" s="208" t="e">
        <f t="shared" ca="1" si="315"/>
        <v>#N/A</v>
      </c>
      <c r="EB297" s="207"/>
      <c r="EC297" s="194"/>
      <c r="ED297" s="198" cm="1">
        <f t="array" ref="ED297">IFERROR(MATCH(TRUE,INDEX($B$14:$B$117&gt;=EC297,0),0),"")</f>
        <v>1</v>
      </c>
      <c r="EE297" s="194">
        <f t="shared" ca="1" si="316"/>
        <v>1.3963799927016407E-2</v>
      </c>
      <c r="EH297" s="194">
        <f t="shared" si="317"/>
        <v>0</v>
      </c>
      <c r="EI297" s="19" t="e">
        <f ca="1"/>
        <v>#N/A</v>
      </c>
      <c r="EJ297" s="208" t="e">
        <f t="shared" ca="1" si="318"/>
        <v>#N/A</v>
      </c>
      <c r="EK297" s="207"/>
      <c r="EL297" s="194"/>
      <c r="EM297" s="198" cm="1">
        <f t="array" ref="EM297">IFERROR(MATCH(TRUE,INDEX($B$14:$B$117&gt;=EL297,0),0),"")</f>
        <v>1</v>
      </c>
      <c r="EN297" s="194">
        <f t="shared" ca="1" si="319"/>
        <v>1.3963799927016407E-2</v>
      </c>
      <c r="EQ297" s="194">
        <f t="shared" si="320"/>
        <v>0</v>
      </c>
      <c r="ER297" s="19" t="e">
        <f ca="1"/>
        <v>#N/A</v>
      </c>
      <c r="ES297" s="208" t="e">
        <f t="shared" ca="1" si="321"/>
        <v>#N/A</v>
      </c>
      <c r="ET297" s="207"/>
      <c r="EU297" s="194"/>
      <c r="EV297" s="198" cm="1">
        <f t="array" ref="EV297">IFERROR(MATCH(TRUE,INDEX($B$14:$B$117&gt;=EU297,0),0),"")</f>
        <v>1</v>
      </c>
      <c r="EW297" s="194">
        <f t="shared" ca="1" si="322"/>
        <v>1.3963799927016407E-2</v>
      </c>
      <c r="EZ297" s="194">
        <f t="shared" si="323"/>
        <v>0</v>
      </c>
      <c r="FA297" s="19" t="e">
        <f ca="1"/>
        <v>#N/A</v>
      </c>
      <c r="FB297" s="208" t="e">
        <f t="shared" ca="1" si="324"/>
        <v>#N/A</v>
      </c>
      <c r="FC297" s="207"/>
      <c r="FD297" s="194"/>
      <c r="FE297" s="198" cm="1">
        <f t="array" ref="FE297">IFERROR(MATCH(TRUE,INDEX($B$14:$B$117&gt;=FD297,0),0),"")</f>
        <v>1</v>
      </c>
      <c r="FF297" s="194">
        <f t="shared" ca="1" si="325"/>
        <v>1.3963799927016407E-2</v>
      </c>
      <c r="FI297" s="194">
        <f t="shared" si="326"/>
        <v>0</v>
      </c>
      <c r="FJ297" s="19" t="e">
        <f ca="1"/>
        <v>#N/A</v>
      </c>
      <c r="FK297" s="208" t="e">
        <f t="shared" ca="1" si="327"/>
        <v>#N/A</v>
      </c>
      <c r="FL297" s="207"/>
      <c r="FM297" s="194"/>
      <c r="FN297" s="198" cm="1">
        <f t="array" ref="FN297">IFERROR(MATCH(TRUE,INDEX($B$14:$B$117&gt;=FM297,0),0),"")</f>
        <v>1</v>
      </c>
      <c r="FO297" s="194">
        <f t="shared" ca="1" si="328"/>
        <v>1.3963799927016407E-2</v>
      </c>
      <c r="FR297" s="194">
        <f t="shared" si="329"/>
        <v>0</v>
      </c>
      <c r="FS297" s="19" t="e">
        <f ca="1"/>
        <v>#N/A</v>
      </c>
      <c r="FT297" s="208" t="e">
        <f t="shared" ca="1" si="330"/>
        <v>#N/A</v>
      </c>
      <c r="FU297" s="207"/>
      <c r="FV297" s="194"/>
      <c r="FW297" s="198" cm="1">
        <f t="array" ref="FW297">IFERROR(MATCH(TRUE,INDEX($B$14:$B$117&gt;=FV297,0),0),"")</f>
        <v>1</v>
      </c>
      <c r="FX297" s="194">
        <f t="shared" ca="1" si="331"/>
        <v>1.3963799927016407E-2</v>
      </c>
      <c r="GA297" s="194">
        <f t="shared" si="332"/>
        <v>0</v>
      </c>
      <c r="GB297" s="19" t="e">
        <f ca="1"/>
        <v>#N/A</v>
      </c>
      <c r="GC297" s="208" t="e">
        <f t="shared" ca="1" si="333"/>
        <v>#N/A</v>
      </c>
    </row>
    <row r="298" spans="6:185" x14ac:dyDescent="0.2">
      <c r="F298" s="207"/>
      <c r="G298" s="194"/>
      <c r="H298" s="198" cm="1">
        <f t="array" ref="H298">IFERROR(MATCH(TRUE,INDEX($B$14:$B$117&gt;=G298,0),0),"")</f>
        <v>1</v>
      </c>
      <c r="I298" s="194">
        <f t="shared" ca="1" si="278"/>
        <v>1.3963799927016407E-2</v>
      </c>
      <c r="L298" s="194">
        <f t="shared" si="334"/>
        <v>0</v>
      </c>
      <c r="M298" s="19">
        <f ca="1"/>
        <v>0</v>
      </c>
      <c r="N298" s="208">
        <f t="shared" ca="1" si="335"/>
        <v>0</v>
      </c>
      <c r="O298" s="207"/>
      <c r="P298" s="194"/>
      <c r="Q298" s="198" cm="1">
        <f t="array" ref="Q298">IFERROR(MATCH(TRUE,INDEX($B$14:$B$117&gt;=P298,0),0),"")</f>
        <v>1</v>
      </c>
      <c r="R298" s="194">
        <f t="shared" ca="1" si="279"/>
        <v>1.3963799927016407E-2</v>
      </c>
      <c r="U298" s="194">
        <f t="shared" si="336"/>
        <v>0</v>
      </c>
      <c r="V298" s="19">
        <f ca="1"/>
        <v>0</v>
      </c>
      <c r="W298" s="208">
        <f t="shared" ca="1" si="337"/>
        <v>0</v>
      </c>
      <c r="X298" s="207"/>
      <c r="Y298" s="194"/>
      <c r="Z298" s="198" cm="1">
        <f t="array" ref="Z298">IFERROR(MATCH(TRUE,INDEX($B$14:$B$117&gt;=Y298,0),0),"")</f>
        <v>1</v>
      </c>
      <c r="AA298" s="194">
        <f t="shared" ca="1" si="280"/>
        <v>1.3963799927016407E-2</v>
      </c>
      <c r="AD298" s="194">
        <f t="shared" si="281"/>
        <v>0</v>
      </c>
      <c r="AE298" s="19">
        <f ca="1"/>
        <v>0</v>
      </c>
      <c r="AF298" s="208">
        <f t="shared" ca="1" si="282"/>
        <v>0</v>
      </c>
      <c r="AG298" s="207"/>
      <c r="AH298" s="194"/>
      <c r="AI298" s="198" cm="1">
        <f t="array" ref="AI298">IFERROR(MATCH(TRUE,INDEX($B$14:$B$117&gt;=AH298,0),0),"")</f>
        <v>1</v>
      </c>
      <c r="AJ298" s="194">
        <f t="shared" ca="1" si="283"/>
        <v>1.3963799927016407E-2</v>
      </c>
      <c r="AM298" s="194">
        <f t="shared" si="284"/>
        <v>0</v>
      </c>
      <c r="AN298" s="19">
        <f ca="1"/>
        <v>0</v>
      </c>
      <c r="AO298" s="208">
        <f t="shared" ca="1" si="285"/>
        <v>0</v>
      </c>
      <c r="AP298" s="207"/>
      <c r="AQ298" s="194"/>
      <c r="AR298" s="198" cm="1">
        <f t="array" ref="AR298">IFERROR(MATCH(TRUE,INDEX($B$14:$B$117&gt;=AQ298,0),0),"")</f>
        <v>1</v>
      </c>
      <c r="AS298" s="194">
        <f t="shared" ca="1" si="286"/>
        <v>1.3963799927016407E-2</v>
      </c>
      <c r="AV298" s="194">
        <f t="shared" si="287"/>
        <v>0</v>
      </c>
      <c r="AW298" s="19">
        <f ca="1"/>
        <v>0</v>
      </c>
      <c r="AX298" s="208">
        <f t="shared" ca="1" si="288"/>
        <v>0</v>
      </c>
      <c r="AY298" s="207"/>
      <c r="AZ298" s="194"/>
      <c r="BA298" s="198" cm="1">
        <f t="array" ref="BA298">IFERROR(MATCH(TRUE,INDEX($B$14:$B$117&gt;=AZ298,0),0),"")</f>
        <v>1</v>
      </c>
      <c r="BB298" s="194">
        <f t="shared" ca="1" si="289"/>
        <v>1.3963799927016407E-2</v>
      </c>
      <c r="BE298" s="194">
        <f t="shared" si="290"/>
        <v>0</v>
      </c>
      <c r="BF298" s="19">
        <f ca="1"/>
        <v>0</v>
      </c>
      <c r="BG298" s="208">
        <f t="shared" ca="1" si="291"/>
        <v>0</v>
      </c>
      <c r="BH298" s="207"/>
      <c r="BI298" s="194"/>
      <c r="BJ298" s="198" cm="1">
        <f t="array" ref="BJ298">IFERROR(MATCH(TRUE,INDEX($B$14:$B$117&gt;=BI298,0),0),"")</f>
        <v>1</v>
      </c>
      <c r="BK298" s="194">
        <f t="shared" ca="1" si="292"/>
        <v>1.3963799927016407E-2</v>
      </c>
      <c r="BN298" s="194">
        <f t="shared" si="293"/>
        <v>0</v>
      </c>
      <c r="BO298" s="19">
        <f ca="1"/>
        <v>0</v>
      </c>
      <c r="BP298" s="208">
        <f t="shared" ca="1" si="294"/>
        <v>0</v>
      </c>
      <c r="BQ298" s="207"/>
      <c r="BR298" s="194"/>
      <c r="BS298" s="198" cm="1">
        <f t="array" ref="BS298">IFERROR(MATCH(TRUE,INDEX($B$14:$B$117&gt;=BR298,0),0),"")</f>
        <v>1</v>
      </c>
      <c r="BT298" s="194">
        <f t="shared" ca="1" si="295"/>
        <v>1.3963799927016407E-2</v>
      </c>
      <c r="BW298" s="194">
        <f t="shared" si="296"/>
        <v>0</v>
      </c>
      <c r="BX298" s="19">
        <f ca="1"/>
        <v>0</v>
      </c>
      <c r="BY298" s="208">
        <f t="shared" ca="1" si="297"/>
        <v>0</v>
      </c>
      <c r="BZ298" s="207"/>
      <c r="CA298" s="194"/>
      <c r="CB298" s="198" cm="1">
        <f t="array" ref="CB298">IFERROR(MATCH(TRUE,INDEX($B$14:$B$117&gt;=CA298,0),0),"")</f>
        <v>1</v>
      </c>
      <c r="CC298" s="194">
        <f t="shared" ca="1" si="298"/>
        <v>1.3963799927016407E-2</v>
      </c>
      <c r="CF298" s="194">
        <f t="shared" si="299"/>
        <v>0</v>
      </c>
      <c r="CG298" s="19">
        <f ca="1"/>
        <v>0</v>
      </c>
      <c r="CH298" s="208">
        <f t="shared" ca="1" si="300"/>
        <v>0</v>
      </c>
      <c r="CI298" s="207"/>
      <c r="CJ298" s="194"/>
      <c r="CK298" s="198" cm="1">
        <f t="array" ref="CK298">IFERROR(MATCH(TRUE,INDEX($B$14:$B$117&gt;=CJ298,0),0),"")</f>
        <v>1</v>
      </c>
      <c r="CL298" s="194">
        <f t="shared" ca="1" si="301"/>
        <v>1.3963799927016407E-2</v>
      </c>
      <c r="CO298" s="194">
        <f t="shared" si="302"/>
        <v>0</v>
      </c>
      <c r="CP298" s="19">
        <f ca="1"/>
        <v>0</v>
      </c>
      <c r="CQ298" s="208">
        <f t="shared" ca="1" si="303"/>
        <v>0</v>
      </c>
      <c r="CR298" s="207"/>
      <c r="CS298" s="194"/>
      <c r="CT298" s="198" cm="1">
        <f t="array" ref="CT298">IFERROR(MATCH(TRUE,INDEX($B$14:$B$117&gt;=CS298,0),0),"")</f>
        <v>1</v>
      </c>
      <c r="CU298" s="194">
        <f t="shared" ca="1" si="304"/>
        <v>1.3963799927016407E-2</v>
      </c>
      <c r="CX298" s="194">
        <f t="shared" si="305"/>
        <v>0</v>
      </c>
      <c r="CY298" s="19" t="e">
        <f ca="1"/>
        <v>#N/A</v>
      </c>
      <c r="CZ298" s="208" t="e">
        <f t="shared" ca="1" si="306"/>
        <v>#N/A</v>
      </c>
      <c r="DA298" s="207"/>
      <c r="DB298" s="194"/>
      <c r="DC298" s="198" cm="1">
        <f t="array" ref="DC298">IFERROR(MATCH(TRUE,INDEX($B$14:$B$117&gt;=DB298,0),0),"")</f>
        <v>1</v>
      </c>
      <c r="DD298" s="194">
        <f t="shared" ca="1" si="307"/>
        <v>1.3963799927016407E-2</v>
      </c>
      <c r="DG298" s="194">
        <f t="shared" si="308"/>
        <v>0</v>
      </c>
      <c r="DH298" s="19" t="e">
        <f ca="1"/>
        <v>#N/A</v>
      </c>
      <c r="DI298" s="208" t="e">
        <f t="shared" ca="1" si="309"/>
        <v>#N/A</v>
      </c>
      <c r="DJ298" s="207"/>
      <c r="DK298" s="194"/>
      <c r="DL298" s="198" cm="1">
        <f t="array" ref="DL298">IFERROR(MATCH(TRUE,INDEX($B$14:$B$117&gt;=DK298,0),0),"")</f>
        <v>1</v>
      </c>
      <c r="DM298" s="194">
        <f t="shared" ca="1" si="310"/>
        <v>1.3963799927016407E-2</v>
      </c>
      <c r="DP298" s="194">
        <f t="shared" si="311"/>
        <v>0</v>
      </c>
      <c r="DQ298" s="19" t="e">
        <f ca="1"/>
        <v>#N/A</v>
      </c>
      <c r="DR298" s="208" t="e">
        <f t="shared" ca="1" si="312"/>
        <v>#N/A</v>
      </c>
      <c r="DS298" s="207"/>
      <c r="DT298" s="194"/>
      <c r="DU298" s="198" cm="1">
        <f t="array" ref="DU298">IFERROR(MATCH(TRUE,INDEX($B$14:$B$117&gt;=DT298,0),0),"")</f>
        <v>1</v>
      </c>
      <c r="DV298" s="194">
        <f t="shared" ca="1" si="313"/>
        <v>1.3963799927016407E-2</v>
      </c>
      <c r="DY298" s="194">
        <f t="shared" si="314"/>
        <v>0</v>
      </c>
      <c r="DZ298" s="19" t="e">
        <f ca="1"/>
        <v>#N/A</v>
      </c>
      <c r="EA298" s="208" t="e">
        <f t="shared" ca="1" si="315"/>
        <v>#N/A</v>
      </c>
      <c r="EB298" s="207"/>
      <c r="EC298" s="194"/>
      <c r="ED298" s="198" cm="1">
        <f t="array" ref="ED298">IFERROR(MATCH(TRUE,INDEX($B$14:$B$117&gt;=EC298,0),0),"")</f>
        <v>1</v>
      </c>
      <c r="EE298" s="194">
        <f t="shared" ca="1" si="316"/>
        <v>1.3963799927016407E-2</v>
      </c>
      <c r="EH298" s="194">
        <f t="shared" si="317"/>
        <v>0</v>
      </c>
      <c r="EI298" s="19" t="e">
        <f ca="1"/>
        <v>#N/A</v>
      </c>
      <c r="EJ298" s="208" t="e">
        <f t="shared" ca="1" si="318"/>
        <v>#N/A</v>
      </c>
      <c r="EK298" s="207"/>
      <c r="EL298" s="194"/>
      <c r="EM298" s="198" cm="1">
        <f t="array" ref="EM298">IFERROR(MATCH(TRUE,INDEX($B$14:$B$117&gt;=EL298,0),0),"")</f>
        <v>1</v>
      </c>
      <c r="EN298" s="194">
        <f t="shared" ca="1" si="319"/>
        <v>1.3963799927016407E-2</v>
      </c>
      <c r="EQ298" s="194">
        <f t="shared" si="320"/>
        <v>0</v>
      </c>
      <c r="ER298" s="19" t="e">
        <f ca="1"/>
        <v>#N/A</v>
      </c>
      <c r="ES298" s="208" t="e">
        <f t="shared" ca="1" si="321"/>
        <v>#N/A</v>
      </c>
      <c r="ET298" s="207"/>
      <c r="EU298" s="194"/>
      <c r="EV298" s="198" cm="1">
        <f t="array" ref="EV298">IFERROR(MATCH(TRUE,INDEX($B$14:$B$117&gt;=EU298,0),0),"")</f>
        <v>1</v>
      </c>
      <c r="EW298" s="194">
        <f t="shared" ca="1" si="322"/>
        <v>1.3963799927016407E-2</v>
      </c>
      <c r="EZ298" s="194">
        <f t="shared" si="323"/>
        <v>0</v>
      </c>
      <c r="FA298" s="19" t="e">
        <f ca="1"/>
        <v>#N/A</v>
      </c>
      <c r="FB298" s="208" t="e">
        <f t="shared" ca="1" si="324"/>
        <v>#N/A</v>
      </c>
      <c r="FC298" s="207"/>
      <c r="FD298" s="194"/>
      <c r="FE298" s="198" cm="1">
        <f t="array" ref="FE298">IFERROR(MATCH(TRUE,INDEX($B$14:$B$117&gt;=FD298,0),0),"")</f>
        <v>1</v>
      </c>
      <c r="FF298" s="194">
        <f t="shared" ca="1" si="325"/>
        <v>1.3963799927016407E-2</v>
      </c>
      <c r="FI298" s="194">
        <f t="shared" si="326"/>
        <v>0</v>
      </c>
      <c r="FJ298" s="19" t="e">
        <f ca="1"/>
        <v>#N/A</v>
      </c>
      <c r="FK298" s="208" t="e">
        <f t="shared" ca="1" si="327"/>
        <v>#N/A</v>
      </c>
      <c r="FL298" s="207"/>
      <c r="FM298" s="194"/>
      <c r="FN298" s="198" cm="1">
        <f t="array" ref="FN298">IFERROR(MATCH(TRUE,INDEX($B$14:$B$117&gt;=FM298,0),0),"")</f>
        <v>1</v>
      </c>
      <c r="FO298" s="194">
        <f t="shared" ca="1" si="328"/>
        <v>1.3963799927016407E-2</v>
      </c>
      <c r="FR298" s="194">
        <f t="shared" si="329"/>
        <v>0</v>
      </c>
      <c r="FS298" s="19" t="e">
        <f ca="1"/>
        <v>#N/A</v>
      </c>
      <c r="FT298" s="208" t="e">
        <f t="shared" ca="1" si="330"/>
        <v>#N/A</v>
      </c>
      <c r="FU298" s="207"/>
      <c r="FV298" s="194"/>
      <c r="FW298" s="198" cm="1">
        <f t="array" ref="FW298">IFERROR(MATCH(TRUE,INDEX($B$14:$B$117&gt;=FV298,0),0),"")</f>
        <v>1</v>
      </c>
      <c r="FX298" s="194">
        <f t="shared" ca="1" si="331"/>
        <v>1.3963799927016407E-2</v>
      </c>
      <c r="GA298" s="194">
        <f t="shared" si="332"/>
        <v>0</v>
      </c>
      <c r="GB298" s="19" t="e">
        <f ca="1"/>
        <v>#N/A</v>
      </c>
      <c r="GC298" s="208" t="e">
        <f t="shared" ca="1" si="333"/>
        <v>#N/A</v>
      </c>
    </row>
    <row r="299" spans="6:185" x14ac:dyDescent="0.2">
      <c r="F299" s="207"/>
      <c r="G299" s="194"/>
      <c r="H299" s="198" cm="1">
        <f t="array" ref="H299">IFERROR(MATCH(TRUE,INDEX($B$14:$B$117&gt;=G299,0),0),"")</f>
        <v>1</v>
      </c>
      <c r="I299" s="194">
        <f t="shared" ca="1" si="278"/>
        <v>1.3963799927016407E-2</v>
      </c>
      <c r="L299" s="194">
        <f t="shared" si="334"/>
        <v>0</v>
      </c>
      <c r="M299" s="19">
        <f ca="1"/>
        <v>0</v>
      </c>
      <c r="N299" s="208">
        <f t="shared" ca="1" si="335"/>
        <v>0</v>
      </c>
      <c r="O299" s="207"/>
      <c r="P299" s="194"/>
      <c r="Q299" s="198" cm="1">
        <f t="array" ref="Q299">IFERROR(MATCH(TRUE,INDEX($B$14:$B$117&gt;=P299,0),0),"")</f>
        <v>1</v>
      </c>
      <c r="R299" s="194">
        <f t="shared" ca="1" si="279"/>
        <v>1.3963799927016407E-2</v>
      </c>
      <c r="U299" s="194">
        <f t="shared" si="336"/>
        <v>0</v>
      </c>
      <c r="V299" s="19">
        <f ca="1"/>
        <v>0</v>
      </c>
      <c r="W299" s="208">
        <f t="shared" ca="1" si="337"/>
        <v>0</v>
      </c>
      <c r="X299" s="207"/>
      <c r="Y299" s="194"/>
      <c r="Z299" s="198" cm="1">
        <f t="array" ref="Z299">IFERROR(MATCH(TRUE,INDEX($B$14:$B$117&gt;=Y299,0),0),"")</f>
        <v>1</v>
      </c>
      <c r="AA299" s="194">
        <f t="shared" ca="1" si="280"/>
        <v>1.3963799927016407E-2</v>
      </c>
      <c r="AD299" s="194">
        <f t="shared" si="281"/>
        <v>0</v>
      </c>
      <c r="AE299" s="19">
        <f ca="1"/>
        <v>0</v>
      </c>
      <c r="AF299" s="208">
        <f t="shared" ca="1" si="282"/>
        <v>0</v>
      </c>
      <c r="AG299" s="207"/>
      <c r="AH299" s="194"/>
      <c r="AI299" s="198" cm="1">
        <f t="array" ref="AI299">IFERROR(MATCH(TRUE,INDEX($B$14:$B$117&gt;=AH299,0),0),"")</f>
        <v>1</v>
      </c>
      <c r="AJ299" s="194">
        <f t="shared" ca="1" si="283"/>
        <v>1.3963799927016407E-2</v>
      </c>
      <c r="AM299" s="194">
        <f t="shared" si="284"/>
        <v>0</v>
      </c>
      <c r="AN299" s="19">
        <f ca="1"/>
        <v>0</v>
      </c>
      <c r="AO299" s="208">
        <f t="shared" ca="1" si="285"/>
        <v>0</v>
      </c>
      <c r="AP299" s="207"/>
      <c r="AQ299" s="194"/>
      <c r="AR299" s="198" cm="1">
        <f t="array" ref="AR299">IFERROR(MATCH(TRUE,INDEX($B$14:$B$117&gt;=AQ299,0),0),"")</f>
        <v>1</v>
      </c>
      <c r="AS299" s="194">
        <f t="shared" ca="1" si="286"/>
        <v>1.3963799927016407E-2</v>
      </c>
      <c r="AV299" s="194">
        <f t="shared" si="287"/>
        <v>0</v>
      </c>
      <c r="AW299" s="19">
        <f ca="1"/>
        <v>0</v>
      </c>
      <c r="AX299" s="208">
        <f t="shared" ca="1" si="288"/>
        <v>0</v>
      </c>
      <c r="AY299" s="207"/>
      <c r="AZ299" s="194"/>
      <c r="BA299" s="198" cm="1">
        <f t="array" ref="BA299">IFERROR(MATCH(TRUE,INDEX($B$14:$B$117&gt;=AZ299,0),0),"")</f>
        <v>1</v>
      </c>
      <c r="BB299" s="194">
        <f t="shared" ca="1" si="289"/>
        <v>1.3963799927016407E-2</v>
      </c>
      <c r="BE299" s="194">
        <f t="shared" si="290"/>
        <v>0</v>
      </c>
      <c r="BF299" s="19">
        <f ca="1"/>
        <v>0</v>
      </c>
      <c r="BG299" s="208">
        <f t="shared" ca="1" si="291"/>
        <v>0</v>
      </c>
      <c r="BH299" s="207"/>
      <c r="BI299" s="194"/>
      <c r="BJ299" s="198" cm="1">
        <f t="array" ref="BJ299">IFERROR(MATCH(TRUE,INDEX($B$14:$B$117&gt;=BI299,0),0),"")</f>
        <v>1</v>
      </c>
      <c r="BK299" s="194">
        <f t="shared" ca="1" si="292"/>
        <v>1.3963799927016407E-2</v>
      </c>
      <c r="BN299" s="194">
        <f t="shared" si="293"/>
        <v>0</v>
      </c>
      <c r="BO299" s="19">
        <f ca="1"/>
        <v>0</v>
      </c>
      <c r="BP299" s="208">
        <f t="shared" ca="1" si="294"/>
        <v>0</v>
      </c>
      <c r="BQ299" s="207"/>
      <c r="BR299" s="194"/>
      <c r="BS299" s="198" cm="1">
        <f t="array" ref="BS299">IFERROR(MATCH(TRUE,INDEX($B$14:$B$117&gt;=BR299,0),0),"")</f>
        <v>1</v>
      </c>
      <c r="BT299" s="194">
        <f t="shared" ca="1" si="295"/>
        <v>1.3963799927016407E-2</v>
      </c>
      <c r="BW299" s="194">
        <f t="shared" si="296"/>
        <v>0</v>
      </c>
      <c r="BX299" s="19">
        <f ca="1"/>
        <v>0</v>
      </c>
      <c r="BY299" s="208">
        <f t="shared" ca="1" si="297"/>
        <v>0</v>
      </c>
      <c r="BZ299" s="207"/>
      <c r="CA299" s="194"/>
      <c r="CB299" s="198" cm="1">
        <f t="array" ref="CB299">IFERROR(MATCH(TRUE,INDEX($B$14:$B$117&gt;=CA299,0),0),"")</f>
        <v>1</v>
      </c>
      <c r="CC299" s="194">
        <f t="shared" ca="1" si="298"/>
        <v>1.3963799927016407E-2</v>
      </c>
      <c r="CF299" s="194">
        <f t="shared" si="299"/>
        <v>0</v>
      </c>
      <c r="CG299" s="19">
        <f ca="1"/>
        <v>0</v>
      </c>
      <c r="CH299" s="208">
        <f t="shared" ca="1" si="300"/>
        <v>0</v>
      </c>
      <c r="CI299" s="207"/>
      <c r="CJ299" s="194"/>
      <c r="CK299" s="198" cm="1">
        <f t="array" ref="CK299">IFERROR(MATCH(TRUE,INDEX($B$14:$B$117&gt;=CJ299,0),0),"")</f>
        <v>1</v>
      </c>
      <c r="CL299" s="194">
        <f t="shared" ca="1" si="301"/>
        <v>1.3963799927016407E-2</v>
      </c>
      <c r="CO299" s="194">
        <f t="shared" si="302"/>
        <v>0</v>
      </c>
      <c r="CP299" s="19">
        <f ca="1"/>
        <v>0</v>
      </c>
      <c r="CQ299" s="208">
        <f t="shared" ca="1" si="303"/>
        <v>0</v>
      </c>
      <c r="CR299" s="207"/>
      <c r="CS299" s="194"/>
      <c r="CT299" s="198" cm="1">
        <f t="array" ref="CT299">IFERROR(MATCH(TRUE,INDEX($B$14:$B$117&gt;=CS299,0),0),"")</f>
        <v>1</v>
      </c>
      <c r="CU299" s="194">
        <f t="shared" ca="1" si="304"/>
        <v>1.3963799927016407E-2</v>
      </c>
      <c r="CX299" s="194">
        <f t="shared" si="305"/>
        <v>0</v>
      </c>
      <c r="CY299" s="19" t="e">
        <f ca="1"/>
        <v>#N/A</v>
      </c>
      <c r="CZ299" s="208" t="e">
        <f t="shared" ca="1" si="306"/>
        <v>#N/A</v>
      </c>
      <c r="DA299" s="207"/>
      <c r="DB299" s="194"/>
      <c r="DC299" s="198" cm="1">
        <f t="array" ref="DC299">IFERROR(MATCH(TRUE,INDEX($B$14:$B$117&gt;=DB299,0),0),"")</f>
        <v>1</v>
      </c>
      <c r="DD299" s="194">
        <f t="shared" ca="1" si="307"/>
        <v>1.3963799927016407E-2</v>
      </c>
      <c r="DG299" s="194">
        <f t="shared" si="308"/>
        <v>0</v>
      </c>
      <c r="DH299" s="19" t="e">
        <f ca="1"/>
        <v>#N/A</v>
      </c>
      <c r="DI299" s="208" t="e">
        <f t="shared" ca="1" si="309"/>
        <v>#N/A</v>
      </c>
      <c r="DJ299" s="207"/>
      <c r="DK299" s="194"/>
      <c r="DL299" s="198" cm="1">
        <f t="array" ref="DL299">IFERROR(MATCH(TRUE,INDEX($B$14:$B$117&gt;=DK299,0),0),"")</f>
        <v>1</v>
      </c>
      <c r="DM299" s="194">
        <f t="shared" ca="1" si="310"/>
        <v>1.3963799927016407E-2</v>
      </c>
      <c r="DP299" s="194">
        <f t="shared" si="311"/>
        <v>0</v>
      </c>
      <c r="DQ299" s="19" t="e">
        <f ca="1"/>
        <v>#N/A</v>
      </c>
      <c r="DR299" s="208" t="e">
        <f t="shared" ca="1" si="312"/>
        <v>#N/A</v>
      </c>
      <c r="DS299" s="207"/>
      <c r="DT299" s="194"/>
      <c r="DU299" s="198" cm="1">
        <f t="array" ref="DU299">IFERROR(MATCH(TRUE,INDEX($B$14:$B$117&gt;=DT299,0),0),"")</f>
        <v>1</v>
      </c>
      <c r="DV299" s="194">
        <f t="shared" ca="1" si="313"/>
        <v>1.3963799927016407E-2</v>
      </c>
      <c r="DY299" s="194">
        <f t="shared" si="314"/>
        <v>0</v>
      </c>
      <c r="DZ299" s="19" t="e">
        <f ca="1"/>
        <v>#N/A</v>
      </c>
      <c r="EA299" s="208" t="e">
        <f t="shared" ca="1" si="315"/>
        <v>#N/A</v>
      </c>
      <c r="EB299" s="207"/>
      <c r="EC299" s="194"/>
      <c r="ED299" s="198" cm="1">
        <f t="array" ref="ED299">IFERROR(MATCH(TRUE,INDEX($B$14:$B$117&gt;=EC299,0),0),"")</f>
        <v>1</v>
      </c>
      <c r="EE299" s="194">
        <f t="shared" ca="1" si="316"/>
        <v>1.3963799927016407E-2</v>
      </c>
      <c r="EH299" s="194">
        <f t="shared" si="317"/>
        <v>0</v>
      </c>
      <c r="EI299" s="19" t="e">
        <f ca="1"/>
        <v>#N/A</v>
      </c>
      <c r="EJ299" s="208" t="e">
        <f t="shared" ca="1" si="318"/>
        <v>#N/A</v>
      </c>
      <c r="EK299" s="207"/>
      <c r="EL299" s="194"/>
      <c r="EM299" s="198" cm="1">
        <f t="array" ref="EM299">IFERROR(MATCH(TRUE,INDEX($B$14:$B$117&gt;=EL299,0),0),"")</f>
        <v>1</v>
      </c>
      <c r="EN299" s="194">
        <f t="shared" ca="1" si="319"/>
        <v>1.3963799927016407E-2</v>
      </c>
      <c r="EQ299" s="194">
        <f t="shared" si="320"/>
        <v>0</v>
      </c>
      <c r="ER299" s="19" t="e">
        <f ca="1"/>
        <v>#N/A</v>
      </c>
      <c r="ES299" s="208" t="e">
        <f t="shared" ca="1" si="321"/>
        <v>#N/A</v>
      </c>
      <c r="ET299" s="207"/>
      <c r="EU299" s="194"/>
      <c r="EV299" s="198" cm="1">
        <f t="array" ref="EV299">IFERROR(MATCH(TRUE,INDEX($B$14:$B$117&gt;=EU299,0),0),"")</f>
        <v>1</v>
      </c>
      <c r="EW299" s="194">
        <f t="shared" ca="1" si="322"/>
        <v>1.3963799927016407E-2</v>
      </c>
      <c r="EZ299" s="194">
        <f t="shared" si="323"/>
        <v>0</v>
      </c>
      <c r="FA299" s="19" t="e">
        <f ca="1"/>
        <v>#N/A</v>
      </c>
      <c r="FB299" s="208" t="e">
        <f t="shared" ca="1" si="324"/>
        <v>#N/A</v>
      </c>
      <c r="FC299" s="207"/>
      <c r="FD299" s="194"/>
      <c r="FE299" s="198" cm="1">
        <f t="array" ref="FE299">IFERROR(MATCH(TRUE,INDEX($B$14:$B$117&gt;=FD299,0),0),"")</f>
        <v>1</v>
      </c>
      <c r="FF299" s="194">
        <f t="shared" ca="1" si="325"/>
        <v>1.3963799927016407E-2</v>
      </c>
      <c r="FI299" s="194">
        <f t="shared" si="326"/>
        <v>0</v>
      </c>
      <c r="FJ299" s="19" t="e">
        <f ca="1"/>
        <v>#N/A</v>
      </c>
      <c r="FK299" s="208" t="e">
        <f t="shared" ca="1" si="327"/>
        <v>#N/A</v>
      </c>
      <c r="FL299" s="207"/>
      <c r="FM299" s="194"/>
      <c r="FN299" s="198" cm="1">
        <f t="array" ref="FN299">IFERROR(MATCH(TRUE,INDEX($B$14:$B$117&gt;=FM299,0),0),"")</f>
        <v>1</v>
      </c>
      <c r="FO299" s="194">
        <f t="shared" ca="1" si="328"/>
        <v>1.3963799927016407E-2</v>
      </c>
      <c r="FR299" s="194">
        <f t="shared" si="329"/>
        <v>0</v>
      </c>
      <c r="FS299" s="19" t="e">
        <f ca="1"/>
        <v>#N/A</v>
      </c>
      <c r="FT299" s="208" t="e">
        <f t="shared" ca="1" si="330"/>
        <v>#N/A</v>
      </c>
      <c r="FU299" s="207"/>
      <c r="FV299" s="194"/>
      <c r="FW299" s="198" cm="1">
        <f t="array" ref="FW299">IFERROR(MATCH(TRUE,INDEX($B$14:$B$117&gt;=FV299,0),0),"")</f>
        <v>1</v>
      </c>
      <c r="FX299" s="194">
        <f t="shared" ca="1" si="331"/>
        <v>1.3963799927016407E-2</v>
      </c>
      <c r="GA299" s="194">
        <f t="shared" si="332"/>
        <v>0</v>
      </c>
      <c r="GB299" s="19" t="e">
        <f ca="1"/>
        <v>#N/A</v>
      </c>
      <c r="GC299" s="208" t="e">
        <f t="shared" ca="1" si="333"/>
        <v>#N/A</v>
      </c>
    </row>
    <row r="300" spans="6:185" x14ac:dyDescent="0.2">
      <c r="F300" s="207"/>
      <c r="G300" s="194"/>
      <c r="H300" s="198" cm="1">
        <f t="array" ref="H300">IFERROR(MATCH(TRUE,INDEX($B$14:$B$117&gt;=G300,0),0),"")</f>
        <v>1</v>
      </c>
      <c r="I300" s="194">
        <f t="shared" ca="1" si="278"/>
        <v>1.3963799927016407E-2</v>
      </c>
      <c r="L300" s="194">
        <f t="shared" si="334"/>
        <v>0</v>
      </c>
      <c r="M300" s="19">
        <f ca="1"/>
        <v>0</v>
      </c>
      <c r="N300" s="208">
        <f t="shared" ca="1" si="335"/>
        <v>0</v>
      </c>
      <c r="O300" s="207"/>
      <c r="P300" s="194"/>
      <c r="Q300" s="198" cm="1">
        <f t="array" ref="Q300">IFERROR(MATCH(TRUE,INDEX($B$14:$B$117&gt;=P300,0),0),"")</f>
        <v>1</v>
      </c>
      <c r="R300" s="194">
        <f t="shared" ca="1" si="279"/>
        <v>1.3963799927016407E-2</v>
      </c>
      <c r="U300" s="194">
        <f t="shared" si="336"/>
        <v>0</v>
      </c>
      <c r="V300" s="19">
        <f ca="1"/>
        <v>0</v>
      </c>
      <c r="W300" s="208">
        <f t="shared" ca="1" si="337"/>
        <v>0</v>
      </c>
      <c r="X300" s="207"/>
      <c r="Y300" s="194"/>
      <c r="Z300" s="198" cm="1">
        <f t="array" ref="Z300">IFERROR(MATCH(TRUE,INDEX($B$14:$B$117&gt;=Y300,0),0),"")</f>
        <v>1</v>
      </c>
      <c r="AA300" s="194">
        <f t="shared" ca="1" si="280"/>
        <v>1.3963799927016407E-2</v>
      </c>
      <c r="AD300" s="194">
        <f t="shared" si="281"/>
        <v>0</v>
      </c>
      <c r="AE300" s="19">
        <f ca="1"/>
        <v>0</v>
      </c>
      <c r="AF300" s="208">
        <f t="shared" ca="1" si="282"/>
        <v>0</v>
      </c>
      <c r="AG300" s="207"/>
      <c r="AH300" s="194"/>
      <c r="AI300" s="198" cm="1">
        <f t="array" ref="AI300">IFERROR(MATCH(TRUE,INDEX($B$14:$B$117&gt;=AH300,0),0),"")</f>
        <v>1</v>
      </c>
      <c r="AJ300" s="194">
        <f t="shared" ca="1" si="283"/>
        <v>1.3963799927016407E-2</v>
      </c>
      <c r="AM300" s="194">
        <f t="shared" si="284"/>
        <v>0</v>
      </c>
      <c r="AN300" s="19">
        <f ca="1"/>
        <v>0</v>
      </c>
      <c r="AO300" s="208">
        <f t="shared" ca="1" si="285"/>
        <v>0</v>
      </c>
      <c r="AP300" s="207"/>
      <c r="AQ300" s="194"/>
      <c r="AR300" s="198" cm="1">
        <f t="array" ref="AR300">IFERROR(MATCH(TRUE,INDEX($B$14:$B$117&gt;=AQ300,0),0),"")</f>
        <v>1</v>
      </c>
      <c r="AS300" s="194">
        <f t="shared" ca="1" si="286"/>
        <v>1.3963799927016407E-2</v>
      </c>
      <c r="AV300" s="194">
        <f t="shared" si="287"/>
        <v>0</v>
      </c>
      <c r="AW300" s="19">
        <f ca="1"/>
        <v>0</v>
      </c>
      <c r="AX300" s="208">
        <f t="shared" ca="1" si="288"/>
        <v>0</v>
      </c>
      <c r="AY300" s="207"/>
      <c r="AZ300" s="194"/>
      <c r="BA300" s="198" cm="1">
        <f t="array" ref="BA300">IFERROR(MATCH(TRUE,INDEX($B$14:$B$117&gt;=AZ300,0),0),"")</f>
        <v>1</v>
      </c>
      <c r="BB300" s="194">
        <f t="shared" ca="1" si="289"/>
        <v>1.3963799927016407E-2</v>
      </c>
      <c r="BE300" s="194">
        <f t="shared" si="290"/>
        <v>0</v>
      </c>
      <c r="BF300" s="19">
        <f ca="1"/>
        <v>0</v>
      </c>
      <c r="BG300" s="208">
        <f t="shared" ca="1" si="291"/>
        <v>0</v>
      </c>
      <c r="BH300" s="207"/>
      <c r="BI300" s="194"/>
      <c r="BJ300" s="198" cm="1">
        <f t="array" ref="BJ300">IFERROR(MATCH(TRUE,INDEX($B$14:$B$117&gt;=BI300,0),0),"")</f>
        <v>1</v>
      </c>
      <c r="BK300" s="194">
        <f t="shared" ca="1" si="292"/>
        <v>1.3963799927016407E-2</v>
      </c>
      <c r="BN300" s="194">
        <f t="shared" si="293"/>
        <v>0</v>
      </c>
      <c r="BO300" s="19">
        <f ca="1"/>
        <v>0</v>
      </c>
      <c r="BP300" s="208">
        <f t="shared" ca="1" si="294"/>
        <v>0</v>
      </c>
      <c r="BQ300" s="207"/>
      <c r="BR300" s="194"/>
      <c r="BS300" s="198" cm="1">
        <f t="array" ref="BS300">IFERROR(MATCH(TRUE,INDEX($B$14:$B$117&gt;=BR300,0),0),"")</f>
        <v>1</v>
      </c>
      <c r="BT300" s="194">
        <f t="shared" ca="1" si="295"/>
        <v>1.3963799927016407E-2</v>
      </c>
      <c r="BW300" s="194">
        <f t="shared" si="296"/>
        <v>0</v>
      </c>
      <c r="BX300" s="19">
        <f ca="1"/>
        <v>0</v>
      </c>
      <c r="BY300" s="208">
        <f t="shared" ca="1" si="297"/>
        <v>0</v>
      </c>
      <c r="BZ300" s="207"/>
      <c r="CA300" s="194"/>
      <c r="CB300" s="198" cm="1">
        <f t="array" ref="CB300">IFERROR(MATCH(TRUE,INDEX($B$14:$B$117&gt;=CA300,0),0),"")</f>
        <v>1</v>
      </c>
      <c r="CC300" s="194">
        <f t="shared" ca="1" si="298"/>
        <v>1.3963799927016407E-2</v>
      </c>
      <c r="CF300" s="194">
        <f t="shared" si="299"/>
        <v>0</v>
      </c>
      <c r="CG300" s="19">
        <f ca="1"/>
        <v>0</v>
      </c>
      <c r="CH300" s="208">
        <f t="shared" ca="1" si="300"/>
        <v>0</v>
      </c>
      <c r="CI300" s="207"/>
      <c r="CJ300" s="194"/>
      <c r="CK300" s="198" cm="1">
        <f t="array" ref="CK300">IFERROR(MATCH(TRUE,INDEX($B$14:$B$117&gt;=CJ300,0),0),"")</f>
        <v>1</v>
      </c>
      <c r="CL300" s="194">
        <f t="shared" ca="1" si="301"/>
        <v>1.3963799927016407E-2</v>
      </c>
      <c r="CO300" s="194">
        <f t="shared" si="302"/>
        <v>0</v>
      </c>
      <c r="CP300" s="19">
        <f ca="1"/>
        <v>0</v>
      </c>
      <c r="CQ300" s="208">
        <f t="shared" ca="1" si="303"/>
        <v>0</v>
      </c>
      <c r="CR300" s="207"/>
      <c r="CS300" s="194"/>
      <c r="CT300" s="198" cm="1">
        <f t="array" ref="CT300">IFERROR(MATCH(TRUE,INDEX($B$14:$B$117&gt;=CS300,0),0),"")</f>
        <v>1</v>
      </c>
      <c r="CU300" s="194">
        <f t="shared" ca="1" si="304"/>
        <v>1.3963799927016407E-2</v>
      </c>
      <c r="CX300" s="194">
        <f t="shared" si="305"/>
        <v>0</v>
      </c>
      <c r="CY300" s="19" t="e">
        <f ca="1"/>
        <v>#N/A</v>
      </c>
      <c r="CZ300" s="208" t="e">
        <f t="shared" ca="1" si="306"/>
        <v>#N/A</v>
      </c>
      <c r="DA300" s="207"/>
      <c r="DB300" s="194"/>
      <c r="DC300" s="198" cm="1">
        <f t="array" ref="DC300">IFERROR(MATCH(TRUE,INDEX($B$14:$B$117&gt;=DB300,0),0),"")</f>
        <v>1</v>
      </c>
      <c r="DD300" s="194">
        <f t="shared" ca="1" si="307"/>
        <v>1.3963799927016407E-2</v>
      </c>
      <c r="DG300" s="194">
        <f t="shared" si="308"/>
        <v>0</v>
      </c>
      <c r="DH300" s="19" t="e">
        <f ca="1"/>
        <v>#N/A</v>
      </c>
      <c r="DI300" s="208" t="e">
        <f t="shared" ca="1" si="309"/>
        <v>#N/A</v>
      </c>
      <c r="DJ300" s="207"/>
      <c r="DK300" s="194"/>
      <c r="DL300" s="198" cm="1">
        <f t="array" ref="DL300">IFERROR(MATCH(TRUE,INDEX($B$14:$B$117&gt;=DK300,0),0),"")</f>
        <v>1</v>
      </c>
      <c r="DM300" s="194">
        <f t="shared" ca="1" si="310"/>
        <v>1.3963799927016407E-2</v>
      </c>
      <c r="DP300" s="194">
        <f t="shared" si="311"/>
        <v>0</v>
      </c>
      <c r="DQ300" s="19" t="e">
        <f ca="1"/>
        <v>#N/A</v>
      </c>
      <c r="DR300" s="208" t="e">
        <f t="shared" ca="1" si="312"/>
        <v>#N/A</v>
      </c>
      <c r="DS300" s="207"/>
      <c r="DT300" s="194"/>
      <c r="DU300" s="198" cm="1">
        <f t="array" ref="DU300">IFERROR(MATCH(TRUE,INDEX($B$14:$B$117&gt;=DT300,0),0),"")</f>
        <v>1</v>
      </c>
      <c r="DV300" s="194">
        <f t="shared" ca="1" si="313"/>
        <v>1.3963799927016407E-2</v>
      </c>
      <c r="DY300" s="194">
        <f t="shared" si="314"/>
        <v>0</v>
      </c>
      <c r="DZ300" s="19" t="e">
        <f ca="1"/>
        <v>#N/A</v>
      </c>
      <c r="EA300" s="208" t="e">
        <f t="shared" ca="1" si="315"/>
        <v>#N/A</v>
      </c>
      <c r="EB300" s="207"/>
      <c r="EC300" s="194"/>
      <c r="ED300" s="198" cm="1">
        <f t="array" ref="ED300">IFERROR(MATCH(TRUE,INDEX($B$14:$B$117&gt;=EC300,0),0),"")</f>
        <v>1</v>
      </c>
      <c r="EE300" s="194">
        <f t="shared" ca="1" si="316"/>
        <v>1.3963799927016407E-2</v>
      </c>
      <c r="EH300" s="194">
        <f t="shared" si="317"/>
        <v>0</v>
      </c>
      <c r="EI300" s="19" t="e">
        <f ca="1"/>
        <v>#N/A</v>
      </c>
      <c r="EJ300" s="208" t="e">
        <f t="shared" ca="1" si="318"/>
        <v>#N/A</v>
      </c>
      <c r="EK300" s="207"/>
      <c r="EL300" s="194"/>
      <c r="EM300" s="198" cm="1">
        <f t="array" ref="EM300">IFERROR(MATCH(TRUE,INDEX($B$14:$B$117&gt;=EL300,0),0),"")</f>
        <v>1</v>
      </c>
      <c r="EN300" s="194">
        <f t="shared" ca="1" si="319"/>
        <v>1.3963799927016407E-2</v>
      </c>
      <c r="EQ300" s="194">
        <f t="shared" si="320"/>
        <v>0</v>
      </c>
      <c r="ER300" s="19" t="e">
        <f ca="1"/>
        <v>#N/A</v>
      </c>
      <c r="ES300" s="208" t="e">
        <f t="shared" ca="1" si="321"/>
        <v>#N/A</v>
      </c>
      <c r="ET300" s="207"/>
      <c r="EU300" s="194"/>
      <c r="EV300" s="198" cm="1">
        <f t="array" ref="EV300">IFERROR(MATCH(TRUE,INDEX($B$14:$B$117&gt;=EU300,0),0),"")</f>
        <v>1</v>
      </c>
      <c r="EW300" s="194">
        <f t="shared" ca="1" si="322"/>
        <v>1.3963799927016407E-2</v>
      </c>
      <c r="EZ300" s="194">
        <f t="shared" si="323"/>
        <v>0</v>
      </c>
      <c r="FA300" s="19" t="e">
        <f ca="1"/>
        <v>#N/A</v>
      </c>
      <c r="FB300" s="208" t="e">
        <f t="shared" ca="1" si="324"/>
        <v>#N/A</v>
      </c>
      <c r="FC300" s="207"/>
      <c r="FD300" s="194"/>
      <c r="FE300" s="198" cm="1">
        <f t="array" ref="FE300">IFERROR(MATCH(TRUE,INDEX($B$14:$B$117&gt;=FD300,0),0),"")</f>
        <v>1</v>
      </c>
      <c r="FF300" s="194">
        <f t="shared" ca="1" si="325"/>
        <v>1.3963799927016407E-2</v>
      </c>
      <c r="FI300" s="194">
        <f t="shared" si="326"/>
        <v>0</v>
      </c>
      <c r="FJ300" s="19" t="e">
        <f ca="1"/>
        <v>#N/A</v>
      </c>
      <c r="FK300" s="208" t="e">
        <f t="shared" ca="1" si="327"/>
        <v>#N/A</v>
      </c>
      <c r="FL300" s="207"/>
      <c r="FM300" s="194"/>
      <c r="FN300" s="198" cm="1">
        <f t="array" ref="FN300">IFERROR(MATCH(TRUE,INDEX($B$14:$B$117&gt;=FM300,0),0),"")</f>
        <v>1</v>
      </c>
      <c r="FO300" s="194">
        <f t="shared" ca="1" si="328"/>
        <v>1.3963799927016407E-2</v>
      </c>
      <c r="FR300" s="194">
        <f t="shared" si="329"/>
        <v>0</v>
      </c>
      <c r="FS300" s="19" t="e">
        <f ca="1"/>
        <v>#N/A</v>
      </c>
      <c r="FT300" s="208" t="e">
        <f t="shared" ca="1" si="330"/>
        <v>#N/A</v>
      </c>
      <c r="FU300" s="207"/>
      <c r="FV300" s="194"/>
      <c r="FW300" s="198" cm="1">
        <f t="array" ref="FW300">IFERROR(MATCH(TRUE,INDEX($B$14:$B$117&gt;=FV300,0),0),"")</f>
        <v>1</v>
      </c>
      <c r="FX300" s="194">
        <f t="shared" ca="1" si="331"/>
        <v>1.3963799927016407E-2</v>
      </c>
      <c r="GA300" s="194">
        <f t="shared" si="332"/>
        <v>0</v>
      </c>
      <c r="GB300" s="19" t="e">
        <f ca="1"/>
        <v>#N/A</v>
      </c>
      <c r="GC300" s="208" t="e">
        <f t="shared" ca="1" si="333"/>
        <v>#N/A</v>
      </c>
    </row>
    <row r="301" spans="6:185" x14ac:dyDescent="0.2">
      <c r="F301" s="207"/>
      <c r="G301" s="194"/>
      <c r="H301" s="198" cm="1">
        <f t="array" ref="H301">IFERROR(MATCH(TRUE,INDEX($B$14:$B$117&gt;=G301,0),0),"")</f>
        <v>1</v>
      </c>
      <c r="I301" s="194">
        <f t="shared" ca="1" si="278"/>
        <v>1.3963799927016407E-2</v>
      </c>
      <c r="L301" s="194">
        <f t="shared" si="334"/>
        <v>0</v>
      </c>
      <c r="M301" s="19">
        <f ca="1"/>
        <v>0</v>
      </c>
      <c r="N301" s="208">
        <f t="shared" ca="1" si="335"/>
        <v>0</v>
      </c>
      <c r="O301" s="207"/>
      <c r="P301" s="194"/>
      <c r="Q301" s="198" cm="1">
        <f t="array" ref="Q301">IFERROR(MATCH(TRUE,INDEX($B$14:$B$117&gt;=P301,0),0),"")</f>
        <v>1</v>
      </c>
      <c r="R301" s="194">
        <f t="shared" ca="1" si="279"/>
        <v>1.3963799927016407E-2</v>
      </c>
      <c r="U301" s="194">
        <f t="shared" si="336"/>
        <v>0</v>
      </c>
      <c r="V301" s="19">
        <f ca="1"/>
        <v>0</v>
      </c>
      <c r="W301" s="208">
        <f t="shared" ca="1" si="337"/>
        <v>0</v>
      </c>
      <c r="X301" s="207"/>
      <c r="Y301" s="194"/>
      <c r="Z301" s="198" cm="1">
        <f t="array" ref="Z301">IFERROR(MATCH(TRUE,INDEX($B$14:$B$117&gt;=Y301,0),0),"")</f>
        <v>1</v>
      </c>
      <c r="AA301" s="194">
        <f t="shared" ca="1" si="280"/>
        <v>1.3963799927016407E-2</v>
      </c>
      <c r="AD301" s="194">
        <f t="shared" si="281"/>
        <v>0</v>
      </c>
      <c r="AE301" s="19">
        <f ca="1"/>
        <v>0</v>
      </c>
      <c r="AF301" s="208">
        <f t="shared" ca="1" si="282"/>
        <v>0</v>
      </c>
      <c r="AG301" s="207"/>
      <c r="AH301" s="194"/>
      <c r="AI301" s="198" cm="1">
        <f t="array" ref="AI301">IFERROR(MATCH(TRUE,INDEX($B$14:$B$117&gt;=AH301,0),0),"")</f>
        <v>1</v>
      </c>
      <c r="AJ301" s="194">
        <f t="shared" ca="1" si="283"/>
        <v>1.3963799927016407E-2</v>
      </c>
      <c r="AM301" s="194">
        <f t="shared" si="284"/>
        <v>0</v>
      </c>
      <c r="AN301" s="19">
        <f ca="1"/>
        <v>0</v>
      </c>
      <c r="AO301" s="208">
        <f t="shared" ca="1" si="285"/>
        <v>0</v>
      </c>
      <c r="AP301" s="207"/>
      <c r="AQ301" s="194"/>
      <c r="AR301" s="198" cm="1">
        <f t="array" ref="AR301">IFERROR(MATCH(TRUE,INDEX($B$14:$B$117&gt;=AQ301,0),0),"")</f>
        <v>1</v>
      </c>
      <c r="AS301" s="194">
        <f t="shared" ca="1" si="286"/>
        <v>1.3963799927016407E-2</v>
      </c>
      <c r="AV301" s="194">
        <f t="shared" si="287"/>
        <v>0</v>
      </c>
      <c r="AW301" s="19">
        <f ca="1"/>
        <v>0</v>
      </c>
      <c r="AX301" s="208">
        <f t="shared" ca="1" si="288"/>
        <v>0</v>
      </c>
      <c r="AY301" s="207"/>
      <c r="AZ301" s="194"/>
      <c r="BA301" s="198" cm="1">
        <f t="array" ref="BA301">IFERROR(MATCH(TRUE,INDEX($B$14:$B$117&gt;=AZ301,0),0),"")</f>
        <v>1</v>
      </c>
      <c r="BB301" s="194">
        <f t="shared" ca="1" si="289"/>
        <v>1.3963799927016407E-2</v>
      </c>
      <c r="BE301" s="194">
        <f t="shared" si="290"/>
        <v>0</v>
      </c>
      <c r="BF301" s="19">
        <f ca="1"/>
        <v>0</v>
      </c>
      <c r="BG301" s="208">
        <f t="shared" ca="1" si="291"/>
        <v>0</v>
      </c>
      <c r="BH301" s="207"/>
      <c r="BI301" s="194"/>
      <c r="BJ301" s="198" cm="1">
        <f t="array" ref="BJ301">IFERROR(MATCH(TRUE,INDEX($B$14:$B$117&gt;=BI301,0),0),"")</f>
        <v>1</v>
      </c>
      <c r="BK301" s="194">
        <f t="shared" ca="1" si="292"/>
        <v>1.3963799927016407E-2</v>
      </c>
      <c r="BN301" s="194">
        <f t="shared" si="293"/>
        <v>0</v>
      </c>
      <c r="BO301" s="19">
        <f ca="1"/>
        <v>0</v>
      </c>
      <c r="BP301" s="208">
        <f t="shared" ca="1" si="294"/>
        <v>0</v>
      </c>
      <c r="BQ301" s="207"/>
      <c r="BR301" s="194"/>
      <c r="BS301" s="198" cm="1">
        <f t="array" ref="BS301">IFERROR(MATCH(TRUE,INDEX($B$14:$B$117&gt;=BR301,0),0),"")</f>
        <v>1</v>
      </c>
      <c r="BT301" s="194">
        <f t="shared" ca="1" si="295"/>
        <v>1.3963799927016407E-2</v>
      </c>
      <c r="BW301" s="194">
        <f t="shared" si="296"/>
        <v>0</v>
      </c>
      <c r="BX301" s="19">
        <f ca="1"/>
        <v>0</v>
      </c>
      <c r="BY301" s="208">
        <f t="shared" ca="1" si="297"/>
        <v>0</v>
      </c>
      <c r="BZ301" s="207"/>
      <c r="CA301" s="194"/>
      <c r="CB301" s="198" cm="1">
        <f t="array" ref="CB301">IFERROR(MATCH(TRUE,INDEX($B$14:$B$117&gt;=CA301,0),0),"")</f>
        <v>1</v>
      </c>
      <c r="CC301" s="194">
        <f t="shared" ca="1" si="298"/>
        <v>1.3963799927016407E-2</v>
      </c>
      <c r="CF301" s="194">
        <f t="shared" si="299"/>
        <v>0</v>
      </c>
      <c r="CG301" s="19">
        <f ca="1"/>
        <v>0</v>
      </c>
      <c r="CH301" s="208">
        <f t="shared" ca="1" si="300"/>
        <v>0</v>
      </c>
      <c r="CI301" s="207"/>
      <c r="CJ301" s="194"/>
      <c r="CK301" s="198" cm="1">
        <f t="array" ref="CK301">IFERROR(MATCH(TRUE,INDEX($B$14:$B$117&gt;=CJ301,0),0),"")</f>
        <v>1</v>
      </c>
      <c r="CL301" s="194">
        <f t="shared" ca="1" si="301"/>
        <v>1.3963799927016407E-2</v>
      </c>
      <c r="CO301" s="194">
        <f t="shared" si="302"/>
        <v>0</v>
      </c>
      <c r="CP301" s="19">
        <f ca="1"/>
        <v>0</v>
      </c>
      <c r="CQ301" s="208">
        <f t="shared" ca="1" si="303"/>
        <v>0</v>
      </c>
      <c r="CR301" s="207"/>
      <c r="CS301" s="194"/>
      <c r="CT301" s="198" cm="1">
        <f t="array" ref="CT301">IFERROR(MATCH(TRUE,INDEX($B$14:$B$117&gt;=CS301,0),0),"")</f>
        <v>1</v>
      </c>
      <c r="CU301" s="194">
        <f t="shared" ca="1" si="304"/>
        <v>1.3963799927016407E-2</v>
      </c>
      <c r="CX301" s="194">
        <f t="shared" si="305"/>
        <v>0</v>
      </c>
      <c r="CY301" s="19" t="e">
        <f ca="1"/>
        <v>#N/A</v>
      </c>
      <c r="CZ301" s="208" t="e">
        <f t="shared" ca="1" si="306"/>
        <v>#N/A</v>
      </c>
      <c r="DA301" s="207"/>
      <c r="DB301" s="194"/>
      <c r="DC301" s="198" cm="1">
        <f t="array" ref="DC301">IFERROR(MATCH(TRUE,INDEX($B$14:$B$117&gt;=DB301,0),0),"")</f>
        <v>1</v>
      </c>
      <c r="DD301" s="194">
        <f t="shared" ca="1" si="307"/>
        <v>1.3963799927016407E-2</v>
      </c>
      <c r="DG301" s="194">
        <f t="shared" si="308"/>
        <v>0</v>
      </c>
      <c r="DH301" s="19" t="e">
        <f ca="1"/>
        <v>#N/A</v>
      </c>
      <c r="DI301" s="208" t="e">
        <f t="shared" ca="1" si="309"/>
        <v>#N/A</v>
      </c>
      <c r="DJ301" s="207"/>
      <c r="DK301" s="194"/>
      <c r="DL301" s="198" cm="1">
        <f t="array" ref="DL301">IFERROR(MATCH(TRUE,INDEX($B$14:$B$117&gt;=DK301,0),0),"")</f>
        <v>1</v>
      </c>
      <c r="DM301" s="194">
        <f t="shared" ca="1" si="310"/>
        <v>1.3963799927016407E-2</v>
      </c>
      <c r="DP301" s="194">
        <f t="shared" si="311"/>
        <v>0</v>
      </c>
      <c r="DQ301" s="19" t="e">
        <f ca="1"/>
        <v>#N/A</v>
      </c>
      <c r="DR301" s="208" t="e">
        <f t="shared" ca="1" si="312"/>
        <v>#N/A</v>
      </c>
      <c r="DS301" s="207"/>
      <c r="DT301" s="194"/>
      <c r="DU301" s="198" cm="1">
        <f t="array" ref="DU301">IFERROR(MATCH(TRUE,INDEX($B$14:$B$117&gt;=DT301,0),0),"")</f>
        <v>1</v>
      </c>
      <c r="DV301" s="194">
        <f t="shared" ca="1" si="313"/>
        <v>1.3963799927016407E-2</v>
      </c>
      <c r="DY301" s="194">
        <f t="shared" si="314"/>
        <v>0</v>
      </c>
      <c r="DZ301" s="19" t="e">
        <f ca="1"/>
        <v>#N/A</v>
      </c>
      <c r="EA301" s="208" t="e">
        <f t="shared" ca="1" si="315"/>
        <v>#N/A</v>
      </c>
      <c r="EB301" s="207"/>
      <c r="EC301" s="194"/>
      <c r="ED301" s="198" cm="1">
        <f t="array" ref="ED301">IFERROR(MATCH(TRUE,INDEX($B$14:$B$117&gt;=EC301,0),0),"")</f>
        <v>1</v>
      </c>
      <c r="EE301" s="194">
        <f t="shared" ca="1" si="316"/>
        <v>1.3963799927016407E-2</v>
      </c>
      <c r="EH301" s="194">
        <f t="shared" si="317"/>
        <v>0</v>
      </c>
      <c r="EI301" s="19" t="e">
        <f ca="1"/>
        <v>#N/A</v>
      </c>
      <c r="EJ301" s="208" t="e">
        <f t="shared" ca="1" si="318"/>
        <v>#N/A</v>
      </c>
      <c r="EK301" s="207"/>
      <c r="EL301" s="194"/>
      <c r="EM301" s="198" cm="1">
        <f t="array" ref="EM301">IFERROR(MATCH(TRUE,INDEX($B$14:$B$117&gt;=EL301,0),0),"")</f>
        <v>1</v>
      </c>
      <c r="EN301" s="194">
        <f t="shared" ca="1" si="319"/>
        <v>1.3963799927016407E-2</v>
      </c>
      <c r="EQ301" s="194">
        <f t="shared" si="320"/>
        <v>0</v>
      </c>
      <c r="ER301" s="19" t="e">
        <f ca="1"/>
        <v>#N/A</v>
      </c>
      <c r="ES301" s="208" t="e">
        <f t="shared" ca="1" si="321"/>
        <v>#N/A</v>
      </c>
      <c r="ET301" s="207"/>
      <c r="EU301" s="194"/>
      <c r="EV301" s="198" cm="1">
        <f t="array" ref="EV301">IFERROR(MATCH(TRUE,INDEX($B$14:$B$117&gt;=EU301,0),0),"")</f>
        <v>1</v>
      </c>
      <c r="EW301" s="194">
        <f t="shared" ca="1" si="322"/>
        <v>1.3963799927016407E-2</v>
      </c>
      <c r="EZ301" s="194">
        <f t="shared" si="323"/>
        <v>0</v>
      </c>
      <c r="FA301" s="19" t="e">
        <f ca="1"/>
        <v>#N/A</v>
      </c>
      <c r="FB301" s="208" t="e">
        <f t="shared" ca="1" si="324"/>
        <v>#N/A</v>
      </c>
      <c r="FC301" s="207"/>
      <c r="FD301" s="194"/>
      <c r="FE301" s="198" cm="1">
        <f t="array" ref="FE301">IFERROR(MATCH(TRUE,INDEX($B$14:$B$117&gt;=FD301,0),0),"")</f>
        <v>1</v>
      </c>
      <c r="FF301" s="194">
        <f t="shared" ca="1" si="325"/>
        <v>1.3963799927016407E-2</v>
      </c>
      <c r="FI301" s="194">
        <f t="shared" si="326"/>
        <v>0</v>
      </c>
      <c r="FJ301" s="19" t="e">
        <f ca="1"/>
        <v>#N/A</v>
      </c>
      <c r="FK301" s="208" t="e">
        <f t="shared" ca="1" si="327"/>
        <v>#N/A</v>
      </c>
      <c r="FL301" s="207"/>
      <c r="FM301" s="194"/>
      <c r="FN301" s="198" cm="1">
        <f t="array" ref="FN301">IFERROR(MATCH(TRUE,INDEX($B$14:$B$117&gt;=FM301,0),0),"")</f>
        <v>1</v>
      </c>
      <c r="FO301" s="194">
        <f t="shared" ca="1" si="328"/>
        <v>1.3963799927016407E-2</v>
      </c>
      <c r="FR301" s="194">
        <f t="shared" si="329"/>
        <v>0</v>
      </c>
      <c r="FS301" s="19" t="e">
        <f ca="1"/>
        <v>#N/A</v>
      </c>
      <c r="FT301" s="208" t="e">
        <f t="shared" ca="1" si="330"/>
        <v>#N/A</v>
      </c>
      <c r="FU301" s="207"/>
      <c r="FV301" s="194"/>
      <c r="FW301" s="198" cm="1">
        <f t="array" ref="FW301">IFERROR(MATCH(TRUE,INDEX($B$14:$B$117&gt;=FV301,0),0),"")</f>
        <v>1</v>
      </c>
      <c r="FX301" s="194">
        <f t="shared" ca="1" si="331"/>
        <v>1.3963799927016407E-2</v>
      </c>
      <c r="GA301" s="194">
        <f t="shared" si="332"/>
        <v>0</v>
      </c>
      <c r="GB301" s="19" t="e">
        <f ca="1"/>
        <v>#N/A</v>
      </c>
      <c r="GC301" s="208" t="e">
        <f t="shared" ca="1" si="333"/>
        <v>#N/A</v>
      </c>
    </row>
    <row r="302" spans="6:185" x14ac:dyDescent="0.2">
      <c r="F302" s="207"/>
      <c r="G302" s="194"/>
      <c r="H302" s="198" cm="1">
        <f t="array" ref="H302">IFERROR(MATCH(TRUE,INDEX($B$14:$B$117&gt;=G302,0),0),"")</f>
        <v>1</v>
      </c>
      <c r="I302" s="194">
        <f t="shared" ca="1" si="278"/>
        <v>1.3963799927016407E-2</v>
      </c>
      <c r="L302" s="194">
        <f t="shared" si="334"/>
        <v>0</v>
      </c>
      <c r="M302" s="19">
        <f ca="1"/>
        <v>0</v>
      </c>
      <c r="N302" s="208">
        <f t="shared" ca="1" si="335"/>
        <v>0</v>
      </c>
      <c r="O302" s="207"/>
      <c r="P302" s="194"/>
      <c r="Q302" s="198" cm="1">
        <f t="array" ref="Q302">IFERROR(MATCH(TRUE,INDEX($B$14:$B$117&gt;=P302,0),0),"")</f>
        <v>1</v>
      </c>
      <c r="R302" s="194">
        <f t="shared" ca="1" si="279"/>
        <v>1.3963799927016407E-2</v>
      </c>
      <c r="U302" s="194">
        <f t="shared" si="336"/>
        <v>0</v>
      </c>
      <c r="V302" s="19">
        <f ca="1"/>
        <v>0</v>
      </c>
      <c r="W302" s="208">
        <f t="shared" ca="1" si="337"/>
        <v>0</v>
      </c>
      <c r="X302" s="207"/>
      <c r="Y302" s="194"/>
      <c r="Z302" s="198" cm="1">
        <f t="array" ref="Z302">IFERROR(MATCH(TRUE,INDEX($B$14:$B$117&gt;=Y302,0),0),"")</f>
        <v>1</v>
      </c>
      <c r="AA302" s="194">
        <f t="shared" ca="1" si="280"/>
        <v>1.3963799927016407E-2</v>
      </c>
      <c r="AD302" s="194">
        <f t="shared" si="281"/>
        <v>0</v>
      </c>
      <c r="AE302" s="19">
        <f ca="1"/>
        <v>0</v>
      </c>
      <c r="AF302" s="208">
        <f t="shared" ca="1" si="282"/>
        <v>0</v>
      </c>
      <c r="AG302" s="207"/>
      <c r="AH302" s="194"/>
      <c r="AI302" s="198" cm="1">
        <f t="array" ref="AI302">IFERROR(MATCH(TRUE,INDEX($B$14:$B$117&gt;=AH302,0),0),"")</f>
        <v>1</v>
      </c>
      <c r="AJ302" s="194">
        <f t="shared" ca="1" si="283"/>
        <v>1.3963799927016407E-2</v>
      </c>
      <c r="AM302" s="194">
        <f t="shared" si="284"/>
        <v>0</v>
      </c>
      <c r="AN302" s="19">
        <f ca="1"/>
        <v>0</v>
      </c>
      <c r="AO302" s="208">
        <f t="shared" ca="1" si="285"/>
        <v>0</v>
      </c>
      <c r="AP302" s="207"/>
      <c r="AQ302" s="194"/>
      <c r="AR302" s="198" cm="1">
        <f t="array" ref="AR302">IFERROR(MATCH(TRUE,INDEX($B$14:$B$117&gt;=AQ302,0),0),"")</f>
        <v>1</v>
      </c>
      <c r="AS302" s="194">
        <f t="shared" ca="1" si="286"/>
        <v>1.3963799927016407E-2</v>
      </c>
      <c r="AV302" s="194">
        <f t="shared" si="287"/>
        <v>0</v>
      </c>
      <c r="AW302" s="19">
        <f ca="1"/>
        <v>0</v>
      </c>
      <c r="AX302" s="208">
        <f t="shared" ca="1" si="288"/>
        <v>0</v>
      </c>
      <c r="AY302" s="207"/>
      <c r="AZ302" s="194"/>
      <c r="BA302" s="198" cm="1">
        <f t="array" ref="BA302">IFERROR(MATCH(TRUE,INDEX($B$14:$B$117&gt;=AZ302,0),0),"")</f>
        <v>1</v>
      </c>
      <c r="BB302" s="194">
        <f t="shared" ca="1" si="289"/>
        <v>1.3963799927016407E-2</v>
      </c>
      <c r="BE302" s="194">
        <f t="shared" si="290"/>
        <v>0</v>
      </c>
      <c r="BF302" s="19">
        <f ca="1"/>
        <v>0</v>
      </c>
      <c r="BG302" s="208">
        <f t="shared" ca="1" si="291"/>
        <v>0</v>
      </c>
      <c r="BH302" s="207"/>
      <c r="BI302" s="194"/>
      <c r="BJ302" s="198" cm="1">
        <f t="array" ref="BJ302">IFERROR(MATCH(TRUE,INDEX($B$14:$B$117&gt;=BI302,0),0),"")</f>
        <v>1</v>
      </c>
      <c r="BK302" s="194">
        <f t="shared" ca="1" si="292"/>
        <v>1.3963799927016407E-2</v>
      </c>
      <c r="BN302" s="194">
        <f t="shared" si="293"/>
        <v>0</v>
      </c>
      <c r="BO302" s="19">
        <f ca="1"/>
        <v>0</v>
      </c>
      <c r="BP302" s="208">
        <f t="shared" ca="1" si="294"/>
        <v>0</v>
      </c>
      <c r="BQ302" s="207"/>
      <c r="BR302" s="194"/>
      <c r="BS302" s="198" cm="1">
        <f t="array" ref="BS302">IFERROR(MATCH(TRUE,INDEX($B$14:$B$117&gt;=BR302,0),0),"")</f>
        <v>1</v>
      </c>
      <c r="BT302" s="194">
        <f t="shared" ca="1" si="295"/>
        <v>1.3963799927016407E-2</v>
      </c>
      <c r="BW302" s="194">
        <f t="shared" si="296"/>
        <v>0</v>
      </c>
      <c r="BX302" s="19">
        <f ca="1"/>
        <v>0</v>
      </c>
      <c r="BY302" s="208">
        <f t="shared" ca="1" si="297"/>
        <v>0</v>
      </c>
      <c r="BZ302" s="207"/>
      <c r="CA302" s="194"/>
      <c r="CB302" s="198" cm="1">
        <f t="array" ref="CB302">IFERROR(MATCH(TRUE,INDEX($B$14:$B$117&gt;=CA302,0),0),"")</f>
        <v>1</v>
      </c>
      <c r="CC302" s="194">
        <f t="shared" ca="1" si="298"/>
        <v>1.3963799927016407E-2</v>
      </c>
      <c r="CF302" s="194">
        <f t="shared" si="299"/>
        <v>0</v>
      </c>
      <c r="CG302" s="19">
        <f ca="1"/>
        <v>0</v>
      </c>
      <c r="CH302" s="208">
        <f t="shared" ca="1" si="300"/>
        <v>0</v>
      </c>
      <c r="CI302" s="207"/>
      <c r="CJ302" s="194"/>
      <c r="CK302" s="198" cm="1">
        <f t="array" ref="CK302">IFERROR(MATCH(TRUE,INDEX($B$14:$B$117&gt;=CJ302,0),0),"")</f>
        <v>1</v>
      </c>
      <c r="CL302" s="194">
        <f t="shared" ca="1" si="301"/>
        <v>1.3963799927016407E-2</v>
      </c>
      <c r="CO302" s="194">
        <f t="shared" si="302"/>
        <v>0</v>
      </c>
      <c r="CP302" s="19">
        <f ca="1"/>
        <v>0</v>
      </c>
      <c r="CQ302" s="208">
        <f t="shared" ca="1" si="303"/>
        <v>0</v>
      </c>
      <c r="CR302" s="207"/>
      <c r="CS302" s="194"/>
      <c r="CT302" s="198" cm="1">
        <f t="array" ref="CT302">IFERROR(MATCH(TRUE,INDEX($B$14:$B$117&gt;=CS302,0),0),"")</f>
        <v>1</v>
      </c>
      <c r="CU302" s="194">
        <f t="shared" ca="1" si="304"/>
        <v>1.3963799927016407E-2</v>
      </c>
      <c r="CX302" s="194">
        <f t="shared" si="305"/>
        <v>0</v>
      </c>
      <c r="CY302" s="19" t="e">
        <f ca="1"/>
        <v>#N/A</v>
      </c>
      <c r="CZ302" s="208" t="e">
        <f t="shared" ca="1" si="306"/>
        <v>#N/A</v>
      </c>
      <c r="DA302" s="207"/>
      <c r="DB302" s="194"/>
      <c r="DC302" s="198" cm="1">
        <f t="array" ref="DC302">IFERROR(MATCH(TRUE,INDEX($B$14:$B$117&gt;=DB302,0),0),"")</f>
        <v>1</v>
      </c>
      <c r="DD302" s="194">
        <f t="shared" ca="1" si="307"/>
        <v>1.3963799927016407E-2</v>
      </c>
      <c r="DG302" s="194">
        <f t="shared" si="308"/>
        <v>0</v>
      </c>
      <c r="DH302" s="19" t="e">
        <f ca="1"/>
        <v>#N/A</v>
      </c>
      <c r="DI302" s="208" t="e">
        <f t="shared" ca="1" si="309"/>
        <v>#N/A</v>
      </c>
      <c r="DJ302" s="207"/>
      <c r="DK302" s="194"/>
      <c r="DL302" s="198" cm="1">
        <f t="array" ref="DL302">IFERROR(MATCH(TRUE,INDEX($B$14:$B$117&gt;=DK302,0),0),"")</f>
        <v>1</v>
      </c>
      <c r="DM302" s="194">
        <f t="shared" ca="1" si="310"/>
        <v>1.3963799927016407E-2</v>
      </c>
      <c r="DP302" s="194">
        <f t="shared" si="311"/>
        <v>0</v>
      </c>
      <c r="DQ302" s="19" t="e">
        <f ca="1"/>
        <v>#N/A</v>
      </c>
      <c r="DR302" s="208" t="e">
        <f t="shared" ca="1" si="312"/>
        <v>#N/A</v>
      </c>
      <c r="DS302" s="207"/>
      <c r="DT302" s="194"/>
      <c r="DU302" s="198" cm="1">
        <f t="array" ref="DU302">IFERROR(MATCH(TRUE,INDEX($B$14:$B$117&gt;=DT302,0),0),"")</f>
        <v>1</v>
      </c>
      <c r="DV302" s="194">
        <f t="shared" ca="1" si="313"/>
        <v>1.3963799927016407E-2</v>
      </c>
      <c r="DY302" s="194">
        <f t="shared" si="314"/>
        <v>0</v>
      </c>
      <c r="DZ302" s="19" t="e">
        <f ca="1"/>
        <v>#N/A</v>
      </c>
      <c r="EA302" s="208" t="e">
        <f t="shared" ca="1" si="315"/>
        <v>#N/A</v>
      </c>
      <c r="EB302" s="207"/>
      <c r="EC302" s="194"/>
      <c r="ED302" s="198" cm="1">
        <f t="array" ref="ED302">IFERROR(MATCH(TRUE,INDEX($B$14:$B$117&gt;=EC302,0),0),"")</f>
        <v>1</v>
      </c>
      <c r="EE302" s="194">
        <f t="shared" ca="1" si="316"/>
        <v>1.3963799927016407E-2</v>
      </c>
      <c r="EH302" s="194">
        <f t="shared" si="317"/>
        <v>0</v>
      </c>
      <c r="EI302" s="19" t="e">
        <f ca="1"/>
        <v>#N/A</v>
      </c>
      <c r="EJ302" s="208" t="e">
        <f t="shared" ca="1" si="318"/>
        <v>#N/A</v>
      </c>
      <c r="EK302" s="207"/>
      <c r="EL302" s="194"/>
      <c r="EM302" s="198" cm="1">
        <f t="array" ref="EM302">IFERROR(MATCH(TRUE,INDEX($B$14:$B$117&gt;=EL302,0),0),"")</f>
        <v>1</v>
      </c>
      <c r="EN302" s="194">
        <f t="shared" ca="1" si="319"/>
        <v>1.3963799927016407E-2</v>
      </c>
      <c r="EQ302" s="194">
        <f t="shared" si="320"/>
        <v>0</v>
      </c>
      <c r="ER302" s="19" t="e">
        <f ca="1"/>
        <v>#N/A</v>
      </c>
      <c r="ES302" s="208" t="e">
        <f t="shared" ca="1" si="321"/>
        <v>#N/A</v>
      </c>
      <c r="ET302" s="207"/>
      <c r="EU302" s="194"/>
      <c r="EV302" s="198" cm="1">
        <f t="array" ref="EV302">IFERROR(MATCH(TRUE,INDEX($B$14:$B$117&gt;=EU302,0),0),"")</f>
        <v>1</v>
      </c>
      <c r="EW302" s="194">
        <f t="shared" ca="1" si="322"/>
        <v>1.3963799927016407E-2</v>
      </c>
      <c r="EZ302" s="194">
        <f t="shared" si="323"/>
        <v>0</v>
      </c>
      <c r="FA302" s="19" t="e">
        <f ca="1"/>
        <v>#N/A</v>
      </c>
      <c r="FB302" s="208" t="e">
        <f t="shared" ca="1" si="324"/>
        <v>#N/A</v>
      </c>
      <c r="FC302" s="207"/>
      <c r="FD302" s="194"/>
      <c r="FE302" s="198" cm="1">
        <f t="array" ref="FE302">IFERROR(MATCH(TRUE,INDEX($B$14:$B$117&gt;=FD302,0),0),"")</f>
        <v>1</v>
      </c>
      <c r="FF302" s="194">
        <f t="shared" ca="1" si="325"/>
        <v>1.3963799927016407E-2</v>
      </c>
      <c r="FI302" s="194">
        <f t="shared" si="326"/>
        <v>0</v>
      </c>
      <c r="FJ302" s="19" t="e">
        <f ca="1"/>
        <v>#N/A</v>
      </c>
      <c r="FK302" s="208" t="e">
        <f t="shared" ca="1" si="327"/>
        <v>#N/A</v>
      </c>
      <c r="FL302" s="207"/>
      <c r="FM302" s="194"/>
      <c r="FN302" s="198" cm="1">
        <f t="array" ref="FN302">IFERROR(MATCH(TRUE,INDEX($B$14:$B$117&gt;=FM302,0),0),"")</f>
        <v>1</v>
      </c>
      <c r="FO302" s="194">
        <f t="shared" ca="1" si="328"/>
        <v>1.3963799927016407E-2</v>
      </c>
      <c r="FR302" s="194">
        <f t="shared" si="329"/>
        <v>0</v>
      </c>
      <c r="FS302" s="19" t="e">
        <f ca="1"/>
        <v>#N/A</v>
      </c>
      <c r="FT302" s="208" t="e">
        <f t="shared" ca="1" si="330"/>
        <v>#N/A</v>
      </c>
      <c r="FU302" s="207"/>
      <c r="FV302" s="194"/>
      <c r="FW302" s="198" cm="1">
        <f t="array" ref="FW302">IFERROR(MATCH(TRUE,INDEX($B$14:$B$117&gt;=FV302,0),0),"")</f>
        <v>1</v>
      </c>
      <c r="FX302" s="194">
        <f t="shared" ca="1" si="331"/>
        <v>1.3963799927016407E-2</v>
      </c>
      <c r="GA302" s="194">
        <f t="shared" si="332"/>
        <v>0</v>
      </c>
      <c r="GB302" s="19" t="e">
        <f ca="1"/>
        <v>#N/A</v>
      </c>
      <c r="GC302" s="208" t="e">
        <f t="shared" ca="1" si="333"/>
        <v>#N/A</v>
      </c>
    </row>
    <row r="303" spans="6:185" x14ac:dyDescent="0.2">
      <c r="F303" s="207"/>
      <c r="G303" s="194"/>
      <c r="H303" s="198" cm="1">
        <f t="array" ref="H303">IFERROR(MATCH(TRUE,INDEX($B$14:$B$117&gt;=G303,0),0),"")</f>
        <v>1</v>
      </c>
      <c r="I303" s="194">
        <f t="shared" ca="1" si="278"/>
        <v>1.3963799927016407E-2</v>
      </c>
      <c r="L303" s="194">
        <f t="shared" si="334"/>
        <v>0</v>
      </c>
      <c r="M303" s="19">
        <f ca="1"/>
        <v>0</v>
      </c>
      <c r="N303" s="208">
        <f t="shared" ca="1" si="335"/>
        <v>0</v>
      </c>
      <c r="O303" s="207"/>
      <c r="P303" s="194"/>
      <c r="Q303" s="198" cm="1">
        <f t="array" ref="Q303">IFERROR(MATCH(TRUE,INDEX($B$14:$B$117&gt;=P303,0),0),"")</f>
        <v>1</v>
      </c>
      <c r="R303" s="194">
        <f t="shared" ca="1" si="279"/>
        <v>1.3963799927016407E-2</v>
      </c>
      <c r="U303" s="194">
        <f t="shared" si="336"/>
        <v>0</v>
      </c>
      <c r="V303" s="19">
        <f ca="1"/>
        <v>0</v>
      </c>
      <c r="W303" s="208">
        <f t="shared" ca="1" si="337"/>
        <v>0</v>
      </c>
      <c r="X303" s="207"/>
      <c r="Y303" s="194"/>
      <c r="Z303" s="198" cm="1">
        <f t="array" ref="Z303">IFERROR(MATCH(TRUE,INDEX($B$14:$B$117&gt;=Y303,0),0),"")</f>
        <v>1</v>
      </c>
      <c r="AA303" s="194">
        <f t="shared" ca="1" si="280"/>
        <v>1.3963799927016407E-2</v>
      </c>
      <c r="AD303" s="194">
        <f t="shared" si="281"/>
        <v>0</v>
      </c>
      <c r="AE303" s="19">
        <f ca="1"/>
        <v>0</v>
      </c>
      <c r="AF303" s="208">
        <f t="shared" ca="1" si="282"/>
        <v>0</v>
      </c>
      <c r="AG303" s="207"/>
      <c r="AH303" s="194"/>
      <c r="AI303" s="198" cm="1">
        <f t="array" ref="AI303">IFERROR(MATCH(TRUE,INDEX($B$14:$B$117&gt;=AH303,0),0),"")</f>
        <v>1</v>
      </c>
      <c r="AJ303" s="194">
        <f t="shared" ca="1" si="283"/>
        <v>1.3963799927016407E-2</v>
      </c>
      <c r="AM303" s="194">
        <f t="shared" si="284"/>
        <v>0</v>
      </c>
      <c r="AN303" s="19">
        <f ca="1"/>
        <v>0</v>
      </c>
      <c r="AO303" s="208">
        <f t="shared" ca="1" si="285"/>
        <v>0</v>
      </c>
      <c r="AP303" s="207"/>
      <c r="AQ303" s="194"/>
      <c r="AR303" s="198" cm="1">
        <f t="array" ref="AR303">IFERROR(MATCH(TRUE,INDEX($B$14:$B$117&gt;=AQ303,0),0),"")</f>
        <v>1</v>
      </c>
      <c r="AS303" s="194">
        <f t="shared" ca="1" si="286"/>
        <v>1.3963799927016407E-2</v>
      </c>
      <c r="AV303" s="194">
        <f t="shared" si="287"/>
        <v>0</v>
      </c>
      <c r="AW303" s="19">
        <f ca="1"/>
        <v>0</v>
      </c>
      <c r="AX303" s="208">
        <f t="shared" ca="1" si="288"/>
        <v>0</v>
      </c>
      <c r="AY303" s="207"/>
      <c r="AZ303" s="194"/>
      <c r="BA303" s="198" cm="1">
        <f t="array" ref="BA303">IFERROR(MATCH(TRUE,INDEX($B$14:$B$117&gt;=AZ303,0),0),"")</f>
        <v>1</v>
      </c>
      <c r="BB303" s="194">
        <f t="shared" ca="1" si="289"/>
        <v>1.3963799927016407E-2</v>
      </c>
      <c r="BE303" s="194">
        <f t="shared" si="290"/>
        <v>0</v>
      </c>
      <c r="BF303" s="19">
        <f ca="1"/>
        <v>0</v>
      </c>
      <c r="BG303" s="208">
        <f t="shared" ca="1" si="291"/>
        <v>0</v>
      </c>
      <c r="BH303" s="207"/>
      <c r="BI303" s="194"/>
      <c r="BJ303" s="198" cm="1">
        <f t="array" ref="BJ303">IFERROR(MATCH(TRUE,INDEX($B$14:$B$117&gt;=BI303,0),0),"")</f>
        <v>1</v>
      </c>
      <c r="BK303" s="194">
        <f t="shared" ca="1" si="292"/>
        <v>1.3963799927016407E-2</v>
      </c>
      <c r="BN303" s="194">
        <f t="shared" si="293"/>
        <v>0</v>
      </c>
      <c r="BO303" s="19">
        <f ca="1"/>
        <v>0</v>
      </c>
      <c r="BP303" s="208">
        <f t="shared" ca="1" si="294"/>
        <v>0</v>
      </c>
      <c r="BQ303" s="207"/>
      <c r="BR303" s="194"/>
      <c r="BS303" s="198" cm="1">
        <f t="array" ref="BS303">IFERROR(MATCH(TRUE,INDEX($B$14:$B$117&gt;=BR303,0),0),"")</f>
        <v>1</v>
      </c>
      <c r="BT303" s="194">
        <f t="shared" ca="1" si="295"/>
        <v>1.3963799927016407E-2</v>
      </c>
      <c r="BW303" s="194">
        <f t="shared" si="296"/>
        <v>0</v>
      </c>
      <c r="BX303" s="19">
        <f ca="1"/>
        <v>0</v>
      </c>
      <c r="BY303" s="208">
        <f t="shared" ca="1" si="297"/>
        <v>0</v>
      </c>
      <c r="BZ303" s="207"/>
      <c r="CA303" s="194"/>
      <c r="CB303" s="198" cm="1">
        <f t="array" ref="CB303">IFERROR(MATCH(TRUE,INDEX($B$14:$B$117&gt;=CA303,0),0),"")</f>
        <v>1</v>
      </c>
      <c r="CC303" s="194">
        <f t="shared" ca="1" si="298"/>
        <v>1.3963799927016407E-2</v>
      </c>
      <c r="CF303" s="194">
        <f t="shared" si="299"/>
        <v>0</v>
      </c>
      <c r="CG303" s="19">
        <f ca="1"/>
        <v>0</v>
      </c>
      <c r="CH303" s="208">
        <f t="shared" ca="1" si="300"/>
        <v>0</v>
      </c>
      <c r="CI303" s="207"/>
      <c r="CJ303" s="194"/>
      <c r="CK303" s="198" cm="1">
        <f t="array" ref="CK303">IFERROR(MATCH(TRUE,INDEX($B$14:$B$117&gt;=CJ303,0),0),"")</f>
        <v>1</v>
      </c>
      <c r="CL303" s="194">
        <f t="shared" ca="1" si="301"/>
        <v>1.3963799927016407E-2</v>
      </c>
      <c r="CO303" s="194">
        <f t="shared" si="302"/>
        <v>0</v>
      </c>
      <c r="CP303" s="19">
        <f ca="1"/>
        <v>0</v>
      </c>
      <c r="CQ303" s="208">
        <f t="shared" ca="1" si="303"/>
        <v>0</v>
      </c>
      <c r="CR303" s="207"/>
      <c r="CS303" s="194"/>
      <c r="CT303" s="198" cm="1">
        <f t="array" ref="CT303">IFERROR(MATCH(TRUE,INDEX($B$14:$B$117&gt;=CS303,0),0),"")</f>
        <v>1</v>
      </c>
      <c r="CU303" s="194">
        <f t="shared" ca="1" si="304"/>
        <v>1.3963799927016407E-2</v>
      </c>
      <c r="CX303" s="194">
        <f t="shared" si="305"/>
        <v>0</v>
      </c>
      <c r="CY303" s="19" t="e">
        <f ca="1"/>
        <v>#N/A</v>
      </c>
      <c r="CZ303" s="208" t="e">
        <f t="shared" ca="1" si="306"/>
        <v>#N/A</v>
      </c>
      <c r="DA303" s="207"/>
      <c r="DB303" s="194"/>
      <c r="DC303" s="198" cm="1">
        <f t="array" ref="DC303">IFERROR(MATCH(TRUE,INDEX($B$14:$B$117&gt;=DB303,0),0),"")</f>
        <v>1</v>
      </c>
      <c r="DD303" s="194">
        <f t="shared" ca="1" si="307"/>
        <v>1.3963799927016407E-2</v>
      </c>
      <c r="DG303" s="194">
        <f t="shared" si="308"/>
        <v>0</v>
      </c>
      <c r="DH303" s="19" t="e">
        <f ca="1"/>
        <v>#N/A</v>
      </c>
      <c r="DI303" s="208" t="e">
        <f t="shared" ca="1" si="309"/>
        <v>#N/A</v>
      </c>
      <c r="DJ303" s="207"/>
      <c r="DK303" s="194"/>
      <c r="DL303" s="198" cm="1">
        <f t="array" ref="DL303">IFERROR(MATCH(TRUE,INDEX($B$14:$B$117&gt;=DK303,0),0),"")</f>
        <v>1</v>
      </c>
      <c r="DM303" s="194">
        <f t="shared" ca="1" si="310"/>
        <v>1.3963799927016407E-2</v>
      </c>
      <c r="DP303" s="194">
        <f t="shared" si="311"/>
        <v>0</v>
      </c>
      <c r="DQ303" s="19" t="e">
        <f ca="1"/>
        <v>#N/A</v>
      </c>
      <c r="DR303" s="208" t="e">
        <f t="shared" ca="1" si="312"/>
        <v>#N/A</v>
      </c>
      <c r="DS303" s="207"/>
      <c r="DT303" s="194"/>
      <c r="DU303" s="198" cm="1">
        <f t="array" ref="DU303">IFERROR(MATCH(TRUE,INDEX($B$14:$B$117&gt;=DT303,0),0),"")</f>
        <v>1</v>
      </c>
      <c r="DV303" s="194">
        <f t="shared" ca="1" si="313"/>
        <v>1.3963799927016407E-2</v>
      </c>
      <c r="DY303" s="194">
        <f t="shared" si="314"/>
        <v>0</v>
      </c>
      <c r="DZ303" s="19" t="e">
        <f ca="1"/>
        <v>#N/A</v>
      </c>
      <c r="EA303" s="208" t="e">
        <f t="shared" ca="1" si="315"/>
        <v>#N/A</v>
      </c>
      <c r="EB303" s="207"/>
      <c r="EC303" s="194"/>
      <c r="ED303" s="198" cm="1">
        <f t="array" ref="ED303">IFERROR(MATCH(TRUE,INDEX($B$14:$B$117&gt;=EC303,0),0),"")</f>
        <v>1</v>
      </c>
      <c r="EE303" s="194">
        <f t="shared" ca="1" si="316"/>
        <v>1.3963799927016407E-2</v>
      </c>
      <c r="EH303" s="194">
        <f t="shared" si="317"/>
        <v>0</v>
      </c>
      <c r="EI303" s="19" t="e">
        <f ca="1"/>
        <v>#N/A</v>
      </c>
      <c r="EJ303" s="208" t="e">
        <f t="shared" ca="1" si="318"/>
        <v>#N/A</v>
      </c>
      <c r="EK303" s="207"/>
      <c r="EL303" s="194"/>
      <c r="EM303" s="198" cm="1">
        <f t="array" ref="EM303">IFERROR(MATCH(TRUE,INDEX($B$14:$B$117&gt;=EL303,0),0),"")</f>
        <v>1</v>
      </c>
      <c r="EN303" s="194">
        <f t="shared" ca="1" si="319"/>
        <v>1.3963799927016407E-2</v>
      </c>
      <c r="EQ303" s="194">
        <f t="shared" si="320"/>
        <v>0</v>
      </c>
      <c r="ER303" s="19" t="e">
        <f ca="1"/>
        <v>#N/A</v>
      </c>
      <c r="ES303" s="208" t="e">
        <f t="shared" ca="1" si="321"/>
        <v>#N/A</v>
      </c>
      <c r="ET303" s="207"/>
      <c r="EU303" s="194"/>
      <c r="EV303" s="198" cm="1">
        <f t="array" ref="EV303">IFERROR(MATCH(TRUE,INDEX($B$14:$B$117&gt;=EU303,0),0),"")</f>
        <v>1</v>
      </c>
      <c r="EW303" s="194">
        <f t="shared" ca="1" si="322"/>
        <v>1.3963799927016407E-2</v>
      </c>
      <c r="EZ303" s="194">
        <f t="shared" si="323"/>
        <v>0</v>
      </c>
      <c r="FA303" s="19" t="e">
        <f ca="1"/>
        <v>#N/A</v>
      </c>
      <c r="FB303" s="208" t="e">
        <f t="shared" ca="1" si="324"/>
        <v>#N/A</v>
      </c>
      <c r="FC303" s="207"/>
      <c r="FD303" s="194"/>
      <c r="FE303" s="198" cm="1">
        <f t="array" ref="FE303">IFERROR(MATCH(TRUE,INDEX($B$14:$B$117&gt;=FD303,0),0),"")</f>
        <v>1</v>
      </c>
      <c r="FF303" s="194">
        <f t="shared" ca="1" si="325"/>
        <v>1.3963799927016407E-2</v>
      </c>
      <c r="FI303" s="194">
        <f t="shared" si="326"/>
        <v>0</v>
      </c>
      <c r="FJ303" s="19" t="e">
        <f ca="1"/>
        <v>#N/A</v>
      </c>
      <c r="FK303" s="208" t="e">
        <f t="shared" ca="1" si="327"/>
        <v>#N/A</v>
      </c>
      <c r="FL303" s="207"/>
      <c r="FM303" s="194"/>
      <c r="FN303" s="198" cm="1">
        <f t="array" ref="FN303">IFERROR(MATCH(TRUE,INDEX($B$14:$B$117&gt;=FM303,0),0),"")</f>
        <v>1</v>
      </c>
      <c r="FO303" s="194">
        <f t="shared" ca="1" si="328"/>
        <v>1.3963799927016407E-2</v>
      </c>
      <c r="FR303" s="194">
        <f t="shared" si="329"/>
        <v>0</v>
      </c>
      <c r="FS303" s="19" t="e">
        <f ca="1"/>
        <v>#N/A</v>
      </c>
      <c r="FT303" s="208" t="e">
        <f t="shared" ca="1" si="330"/>
        <v>#N/A</v>
      </c>
      <c r="FU303" s="207"/>
      <c r="FV303" s="194"/>
      <c r="FW303" s="198" cm="1">
        <f t="array" ref="FW303">IFERROR(MATCH(TRUE,INDEX($B$14:$B$117&gt;=FV303,0),0),"")</f>
        <v>1</v>
      </c>
      <c r="FX303" s="194">
        <f t="shared" ca="1" si="331"/>
        <v>1.3963799927016407E-2</v>
      </c>
      <c r="GA303" s="194">
        <f t="shared" si="332"/>
        <v>0</v>
      </c>
      <c r="GB303" s="19" t="e">
        <f ca="1"/>
        <v>#N/A</v>
      </c>
      <c r="GC303" s="208" t="e">
        <f t="shared" ca="1" si="333"/>
        <v>#N/A</v>
      </c>
    </row>
    <row r="304" spans="6:185" x14ac:dyDescent="0.2">
      <c r="F304" s="207"/>
      <c r="G304" s="194"/>
      <c r="H304" s="198" cm="1">
        <f t="array" ref="H304">IFERROR(MATCH(TRUE,INDEX($B$14:$B$117&gt;=G304,0),0),"")</f>
        <v>1</v>
      </c>
      <c r="I304" s="194">
        <f t="shared" ca="1" si="278"/>
        <v>1.3963799927016407E-2</v>
      </c>
      <c r="L304" s="194">
        <f t="shared" si="334"/>
        <v>0</v>
      </c>
      <c r="M304" s="19">
        <f ca="1"/>
        <v>0</v>
      </c>
      <c r="N304" s="208">
        <f t="shared" ca="1" si="335"/>
        <v>0</v>
      </c>
      <c r="O304" s="207"/>
      <c r="P304" s="194"/>
      <c r="Q304" s="198" cm="1">
        <f t="array" ref="Q304">IFERROR(MATCH(TRUE,INDEX($B$14:$B$117&gt;=P304,0),0),"")</f>
        <v>1</v>
      </c>
      <c r="R304" s="194">
        <f t="shared" ca="1" si="279"/>
        <v>1.3963799927016407E-2</v>
      </c>
      <c r="U304" s="194">
        <f t="shared" si="336"/>
        <v>0</v>
      </c>
      <c r="V304" s="19">
        <f ca="1"/>
        <v>0</v>
      </c>
      <c r="W304" s="208">
        <f t="shared" ca="1" si="337"/>
        <v>0</v>
      </c>
      <c r="X304" s="207"/>
      <c r="Y304" s="194"/>
      <c r="Z304" s="198" cm="1">
        <f t="array" ref="Z304">IFERROR(MATCH(TRUE,INDEX($B$14:$B$117&gt;=Y304,0),0),"")</f>
        <v>1</v>
      </c>
      <c r="AA304" s="194">
        <f t="shared" ca="1" si="280"/>
        <v>1.3963799927016407E-2</v>
      </c>
      <c r="AD304" s="194">
        <f t="shared" si="281"/>
        <v>0</v>
      </c>
      <c r="AE304" s="19">
        <f ca="1"/>
        <v>0</v>
      </c>
      <c r="AF304" s="208">
        <f t="shared" ca="1" si="282"/>
        <v>0</v>
      </c>
      <c r="AG304" s="207"/>
      <c r="AH304" s="194"/>
      <c r="AI304" s="198" cm="1">
        <f t="array" ref="AI304">IFERROR(MATCH(TRUE,INDEX($B$14:$B$117&gt;=AH304,0),0),"")</f>
        <v>1</v>
      </c>
      <c r="AJ304" s="194">
        <f t="shared" ca="1" si="283"/>
        <v>1.3963799927016407E-2</v>
      </c>
      <c r="AM304" s="194">
        <f t="shared" si="284"/>
        <v>0</v>
      </c>
      <c r="AN304" s="19">
        <f ca="1"/>
        <v>0</v>
      </c>
      <c r="AO304" s="208">
        <f t="shared" ca="1" si="285"/>
        <v>0</v>
      </c>
      <c r="AP304" s="207"/>
      <c r="AQ304" s="194"/>
      <c r="AR304" s="198" cm="1">
        <f t="array" ref="AR304">IFERROR(MATCH(TRUE,INDEX($B$14:$B$117&gt;=AQ304,0),0),"")</f>
        <v>1</v>
      </c>
      <c r="AS304" s="194">
        <f t="shared" ca="1" si="286"/>
        <v>1.3963799927016407E-2</v>
      </c>
      <c r="AV304" s="194">
        <f t="shared" si="287"/>
        <v>0</v>
      </c>
      <c r="AW304" s="19">
        <f ca="1"/>
        <v>0</v>
      </c>
      <c r="AX304" s="208">
        <f t="shared" ca="1" si="288"/>
        <v>0</v>
      </c>
      <c r="AY304" s="207"/>
      <c r="AZ304" s="194"/>
      <c r="BA304" s="198" cm="1">
        <f t="array" ref="BA304">IFERROR(MATCH(TRUE,INDEX($B$14:$B$117&gt;=AZ304,0),0),"")</f>
        <v>1</v>
      </c>
      <c r="BB304" s="194">
        <f t="shared" ca="1" si="289"/>
        <v>1.3963799927016407E-2</v>
      </c>
      <c r="BE304" s="194">
        <f t="shared" si="290"/>
        <v>0</v>
      </c>
      <c r="BF304" s="19">
        <f ca="1"/>
        <v>0</v>
      </c>
      <c r="BG304" s="208">
        <f t="shared" ca="1" si="291"/>
        <v>0</v>
      </c>
      <c r="BH304" s="207"/>
      <c r="BI304" s="194"/>
      <c r="BJ304" s="198" cm="1">
        <f t="array" ref="BJ304">IFERROR(MATCH(TRUE,INDEX($B$14:$B$117&gt;=BI304,0),0),"")</f>
        <v>1</v>
      </c>
      <c r="BK304" s="194">
        <f t="shared" ca="1" si="292"/>
        <v>1.3963799927016407E-2</v>
      </c>
      <c r="BN304" s="194">
        <f t="shared" si="293"/>
        <v>0</v>
      </c>
      <c r="BO304" s="19">
        <f ca="1"/>
        <v>0</v>
      </c>
      <c r="BP304" s="208">
        <f t="shared" ca="1" si="294"/>
        <v>0</v>
      </c>
      <c r="BQ304" s="207"/>
      <c r="BR304" s="194"/>
      <c r="BS304" s="198" cm="1">
        <f t="array" ref="BS304">IFERROR(MATCH(TRUE,INDEX($B$14:$B$117&gt;=BR304,0),0),"")</f>
        <v>1</v>
      </c>
      <c r="BT304" s="194">
        <f t="shared" ca="1" si="295"/>
        <v>1.3963799927016407E-2</v>
      </c>
      <c r="BW304" s="194">
        <f t="shared" si="296"/>
        <v>0</v>
      </c>
      <c r="BX304" s="19">
        <f ca="1"/>
        <v>0</v>
      </c>
      <c r="BY304" s="208">
        <f t="shared" ca="1" si="297"/>
        <v>0</v>
      </c>
      <c r="BZ304" s="207"/>
      <c r="CA304" s="194"/>
      <c r="CB304" s="198" cm="1">
        <f t="array" ref="CB304">IFERROR(MATCH(TRUE,INDEX($B$14:$B$117&gt;=CA304,0),0),"")</f>
        <v>1</v>
      </c>
      <c r="CC304" s="194">
        <f t="shared" ca="1" si="298"/>
        <v>1.3963799927016407E-2</v>
      </c>
      <c r="CF304" s="194">
        <f t="shared" si="299"/>
        <v>0</v>
      </c>
      <c r="CG304" s="19">
        <f ca="1"/>
        <v>0</v>
      </c>
      <c r="CH304" s="208">
        <f t="shared" ca="1" si="300"/>
        <v>0</v>
      </c>
      <c r="CI304" s="207"/>
      <c r="CJ304" s="194"/>
      <c r="CK304" s="198" cm="1">
        <f t="array" ref="CK304">IFERROR(MATCH(TRUE,INDEX($B$14:$B$117&gt;=CJ304,0),0),"")</f>
        <v>1</v>
      </c>
      <c r="CL304" s="194">
        <f t="shared" ca="1" si="301"/>
        <v>1.3963799927016407E-2</v>
      </c>
      <c r="CO304" s="194">
        <f t="shared" si="302"/>
        <v>0</v>
      </c>
      <c r="CP304" s="19">
        <f ca="1"/>
        <v>0</v>
      </c>
      <c r="CQ304" s="208">
        <f t="shared" ca="1" si="303"/>
        <v>0</v>
      </c>
      <c r="CR304" s="207"/>
      <c r="CS304" s="194"/>
      <c r="CT304" s="198" cm="1">
        <f t="array" ref="CT304">IFERROR(MATCH(TRUE,INDEX($B$14:$B$117&gt;=CS304,0),0),"")</f>
        <v>1</v>
      </c>
      <c r="CU304" s="194">
        <f t="shared" ca="1" si="304"/>
        <v>1.3963799927016407E-2</v>
      </c>
      <c r="CX304" s="194">
        <f t="shared" si="305"/>
        <v>0</v>
      </c>
      <c r="CY304" s="19" t="e">
        <f ca="1"/>
        <v>#N/A</v>
      </c>
      <c r="CZ304" s="208" t="e">
        <f t="shared" ca="1" si="306"/>
        <v>#N/A</v>
      </c>
      <c r="DA304" s="207"/>
      <c r="DB304" s="194"/>
      <c r="DC304" s="198" cm="1">
        <f t="array" ref="DC304">IFERROR(MATCH(TRUE,INDEX($B$14:$B$117&gt;=DB304,0),0),"")</f>
        <v>1</v>
      </c>
      <c r="DD304" s="194">
        <f t="shared" ca="1" si="307"/>
        <v>1.3963799927016407E-2</v>
      </c>
      <c r="DG304" s="194">
        <f t="shared" si="308"/>
        <v>0</v>
      </c>
      <c r="DH304" s="19" t="e">
        <f ca="1"/>
        <v>#N/A</v>
      </c>
      <c r="DI304" s="208" t="e">
        <f t="shared" ca="1" si="309"/>
        <v>#N/A</v>
      </c>
      <c r="DJ304" s="207"/>
      <c r="DK304" s="194"/>
      <c r="DL304" s="198" cm="1">
        <f t="array" ref="DL304">IFERROR(MATCH(TRUE,INDEX($B$14:$B$117&gt;=DK304,0),0),"")</f>
        <v>1</v>
      </c>
      <c r="DM304" s="194">
        <f t="shared" ca="1" si="310"/>
        <v>1.3963799927016407E-2</v>
      </c>
      <c r="DP304" s="194">
        <f t="shared" si="311"/>
        <v>0</v>
      </c>
      <c r="DQ304" s="19" t="e">
        <f ca="1"/>
        <v>#N/A</v>
      </c>
      <c r="DR304" s="208" t="e">
        <f t="shared" ca="1" si="312"/>
        <v>#N/A</v>
      </c>
      <c r="DS304" s="207"/>
      <c r="DT304" s="194"/>
      <c r="DU304" s="198" cm="1">
        <f t="array" ref="DU304">IFERROR(MATCH(TRUE,INDEX($B$14:$B$117&gt;=DT304,0),0),"")</f>
        <v>1</v>
      </c>
      <c r="DV304" s="194">
        <f t="shared" ca="1" si="313"/>
        <v>1.3963799927016407E-2</v>
      </c>
      <c r="DY304" s="194">
        <f t="shared" si="314"/>
        <v>0</v>
      </c>
      <c r="DZ304" s="19" t="e">
        <f ca="1"/>
        <v>#N/A</v>
      </c>
      <c r="EA304" s="208" t="e">
        <f t="shared" ca="1" si="315"/>
        <v>#N/A</v>
      </c>
      <c r="EB304" s="207"/>
      <c r="EC304" s="194"/>
      <c r="ED304" s="198" cm="1">
        <f t="array" ref="ED304">IFERROR(MATCH(TRUE,INDEX($B$14:$B$117&gt;=EC304,0),0),"")</f>
        <v>1</v>
      </c>
      <c r="EE304" s="194">
        <f t="shared" ca="1" si="316"/>
        <v>1.3963799927016407E-2</v>
      </c>
      <c r="EH304" s="194">
        <f t="shared" si="317"/>
        <v>0</v>
      </c>
      <c r="EI304" s="19" t="e">
        <f ca="1"/>
        <v>#N/A</v>
      </c>
      <c r="EJ304" s="208" t="e">
        <f t="shared" ca="1" si="318"/>
        <v>#N/A</v>
      </c>
      <c r="EK304" s="207"/>
      <c r="EL304" s="194"/>
      <c r="EM304" s="198" cm="1">
        <f t="array" ref="EM304">IFERROR(MATCH(TRUE,INDEX($B$14:$B$117&gt;=EL304,0),0),"")</f>
        <v>1</v>
      </c>
      <c r="EN304" s="194">
        <f t="shared" ca="1" si="319"/>
        <v>1.3963799927016407E-2</v>
      </c>
      <c r="EQ304" s="194">
        <f t="shared" si="320"/>
        <v>0</v>
      </c>
      <c r="ER304" s="19" t="e">
        <f ca="1"/>
        <v>#N/A</v>
      </c>
      <c r="ES304" s="208" t="e">
        <f t="shared" ca="1" si="321"/>
        <v>#N/A</v>
      </c>
      <c r="ET304" s="207"/>
      <c r="EU304" s="194"/>
      <c r="EV304" s="198" cm="1">
        <f t="array" ref="EV304">IFERROR(MATCH(TRUE,INDEX($B$14:$B$117&gt;=EU304,0),0),"")</f>
        <v>1</v>
      </c>
      <c r="EW304" s="194">
        <f t="shared" ca="1" si="322"/>
        <v>1.3963799927016407E-2</v>
      </c>
      <c r="EZ304" s="194">
        <f t="shared" si="323"/>
        <v>0</v>
      </c>
      <c r="FA304" s="19" t="e">
        <f ca="1"/>
        <v>#N/A</v>
      </c>
      <c r="FB304" s="208" t="e">
        <f t="shared" ca="1" si="324"/>
        <v>#N/A</v>
      </c>
      <c r="FC304" s="207"/>
      <c r="FD304" s="194"/>
      <c r="FE304" s="198" cm="1">
        <f t="array" ref="FE304">IFERROR(MATCH(TRUE,INDEX($B$14:$B$117&gt;=FD304,0),0),"")</f>
        <v>1</v>
      </c>
      <c r="FF304" s="194">
        <f t="shared" ca="1" si="325"/>
        <v>1.3963799927016407E-2</v>
      </c>
      <c r="FI304" s="194">
        <f t="shared" si="326"/>
        <v>0</v>
      </c>
      <c r="FJ304" s="19" t="e">
        <f ca="1"/>
        <v>#N/A</v>
      </c>
      <c r="FK304" s="208" t="e">
        <f t="shared" ca="1" si="327"/>
        <v>#N/A</v>
      </c>
      <c r="FL304" s="207"/>
      <c r="FM304" s="194"/>
      <c r="FN304" s="198" cm="1">
        <f t="array" ref="FN304">IFERROR(MATCH(TRUE,INDEX($B$14:$B$117&gt;=FM304,0),0),"")</f>
        <v>1</v>
      </c>
      <c r="FO304" s="194">
        <f t="shared" ca="1" si="328"/>
        <v>1.3963799927016407E-2</v>
      </c>
      <c r="FR304" s="194">
        <f t="shared" si="329"/>
        <v>0</v>
      </c>
      <c r="FS304" s="19" t="e">
        <f ca="1"/>
        <v>#N/A</v>
      </c>
      <c r="FT304" s="208" t="e">
        <f t="shared" ca="1" si="330"/>
        <v>#N/A</v>
      </c>
      <c r="FU304" s="207"/>
      <c r="FV304" s="194"/>
      <c r="FW304" s="198" cm="1">
        <f t="array" ref="FW304">IFERROR(MATCH(TRUE,INDEX($B$14:$B$117&gt;=FV304,0),0),"")</f>
        <v>1</v>
      </c>
      <c r="FX304" s="194">
        <f t="shared" ca="1" si="331"/>
        <v>1.3963799927016407E-2</v>
      </c>
      <c r="GA304" s="194">
        <f t="shared" si="332"/>
        <v>0</v>
      </c>
      <c r="GB304" s="19" t="e">
        <f ca="1"/>
        <v>#N/A</v>
      </c>
      <c r="GC304" s="208" t="e">
        <f t="shared" ca="1" si="333"/>
        <v>#N/A</v>
      </c>
    </row>
    <row r="305" spans="6:185" x14ac:dyDescent="0.2">
      <c r="F305" s="207"/>
      <c r="G305" s="194"/>
      <c r="H305" s="198" cm="1">
        <f t="array" ref="H305">IFERROR(MATCH(TRUE,INDEX($B$14:$B$117&gt;=G305,0),0),"")</f>
        <v>1</v>
      </c>
      <c r="I305" s="194">
        <f t="shared" ca="1" si="278"/>
        <v>1.3963799927016407E-2</v>
      </c>
      <c r="L305" s="194">
        <f t="shared" si="334"/>
        <v>0</v>
      </c>
      <c r="M305" s="19">
        <f ca="1"/>
        <v>0</v>
      </c>
      <c r="N305" s="208">
        <f t="shared" ca="1" si="335"/>
        <v>0</v>
      </c>
      <c r="O305" s="207"/>
      <c r="P305" s="194"/>
      <c r="Q305" s="198" cm="1">
        <f t="array" ref="Q305">IFERROR(MATCH(TRUE,INDEX($B$14:$B$117&gt;=P305,0),0),"")</f>
        <v>1</v>
      </c>
      <c r="R305" s="194">
        <f t="shared" ca="1" si="279"/>
        <v>1.3963799927016407E-2</v>
      </c>
      <c r="U305" s="194">
        <f t="shared" si="336"/>
        <v>0</v>
      </c>
      <c r="V305" s="19">
        <f ca="1"/>
        <v>0</v>
      </c>
      <c r="W305" s="208">
        <f t="shared" ca="1" si="337"/>
        <v>0</v>
      </c>
      <c r="X305" s="207"/>
      <c r="Y305" s="194"/>
      <c r="Z305" s="198" cm="1">
        <f t="array" ref="Z305">IFERROR(MATCH(TRUE,INDEX($B$14:$B$117&gt;=Y305,0),0),"")</f>
        <v>1</v>
      </c>
      <c r="AA305" s="194">
        <f t="shared" ca="1" si="280"/>
        <v>1.3963799927016407E-2</v>
      </c>
      <c r="AD305" s="194">
        <f t="shared" si="281"/>
        <v>0</v>
      </c>
      <c r="AE305" s="19">
        <f ca="1"/>
        <v>0</v>
      </c>
      <c r="AF305" s="208">
        <f t="shared" ca="1" si="282"/>
        <v>0</v>
      </c>
      <c r="AG305" s="207"/>
      <c r="AH305" s="194"/>
      <c r="AI305" s="198" cm="1">
        <f t="array" ref="AI305">IFERROR(MATCH(TRUE,INDEX($B$14:$B$117&gt;=AH305,0),0),"")</f>
        <v>1</v>
      </c>
      <c r="AJ305" s="194">
        <f t="shared" ca="1" si="283"/>
        <v>1.3963799927016407E-2</v>
      </c>
      <c r="AM305" s="194">
        <f t="shared" si="284"/>
        <v>0</v>
      </c>
      <c r="AN305" s="19">
        <f ca="1"/>
        <v>0</v>
      </c>
      <c r="AO305" s="208">
        <f t="shared" ca="1" si="285"/>
        <v>0</v>
      </c>
      <c r="AP305" s="207"/>
      <c r="AQ305" s="194"/>
      <c r="AR305" s="198" cm="1">
        <f t="array" ref="AR305">IFERROR(MATCH(TRUE,INDEX($B$14:$B$117&gt;=AQ305,0),0),"")</f>
        <v>1</v>
      </c>
      <c r="AS305" s="194">
        <f t="shared" ca="1" si="286"/>
        <v>1.3963799927016407E-2</v>
      </c>
      <c r="AV305" s="194">
        <f t="shared" si="287"/>
        <v>0</v>
      </c>
      <c r="AW305" s="19">
        <f ca="1"/>
        <v>0</v>
      </c>
      <c r="AX305" s="208">
        <f t="shared" ca="1" si="288"/>
        <v>0</v>
      </c>
      <c r="AY305" s="207"/>
      <c r="AZ305" s="194"/>
      <c r="BA305" s="198" cm="1">
        <f t="array" ref="BA305">IFERROR(MATCH(TRUE,INDEX($B$14:$B$117&gt;=AZ305,0),0),"")</f>
        <v>1</v>
      </c>
      <c r="BB305" s="194">
        <f t="shared" ca="1" si="289"/>
        <v>1.3963799927016407E-2</v>
      </c>
      <c r="BE305" s="194">
        <f t="shared" si="290"/>
        <v>0</v>
      </c>
      <c r="BF305" s="19">
        <f ca="1"/>
        <v>0</v>
      </c>
      <c r="BG305" s="208">
        <f t="shared" ca="1" si="291"/>
        <v>0</v>
      </c>
      <c r="BH305" s="207"/>
      <c r="BI305" s="194"/>
      <c r="BJ305" s="198" cm="1">
        <f t="array" ref="BJ305">IFERROR(MATCH(TRUE,INDEX($B$14:$B$117&gt;=BI305,0),0),"")</f>
        <v>1</v>
      </c>
      <c r="BK305" s="194">
        <f t="shared" ca="1" si="292"/>
        <v>1.3963799927016407E-2</v>
      </c>
      <c r="BN305" s="194">
        <f t="shared" si="293"/>
        <v>0</v>
      </c>
      <c r="BO305" s="19">
        <f ca="1"/>
        <v>0</v>
      </c>
      <c r="BP305" s="208">
        <f t="shared" ca="1" si="294"/>
        <v>0</v>
      </c>
      <c r="BQ305" s="207"/>
      <c r="BR305" s="194"/>
      <c r="BS305" s="198" cm="1">
        <f t="array" ref="BS305">IFERROR(MATCH(TRUE,INDEX($B$14:$B$117&gt;=BR305,0),0),"")</f>
        <v>1</v>
      </c>
      <c r="BT305" s="194">
        <f t="shared" ca="1" si="295"/>
        <v>1.3963799927016407E-2</v>
      </c>
      <c r="BW305" s="194">
        <f t="shared" si="296"/>
        <v>0</v>
      </c>
      <c r="BX305" s="19">
        <f ca="1"/>
        <v>0</v>
      </c>
      <c r="BY305" s="208">
        <f t="shared" ca="1" si="297"/>
        <v>0</v>
      </c>
      <c r="BZ305" s="207"/>
      <c r="CA305" s="194"/>
      <c r="CB305" s="198" cm="1">
        <f t="array" ref="CB305">IFERROR(MATCH(TRUE,INDEX($B$14:$B$117&gt;=CA305,0),0),"")</f>
        <v>1</v>
      </c>
      <c r="CC305" s="194">
        <f t="shared" ca="1" si="298"/>
        <v>1.3963799927016407E-2</v>
      </c>
      <c r="CF305" s="194">
        <f t="shared" si="299"/>
        <v>0</v>
      </c>
      <c r="CG305" s="19">
        <f ca="1"/>
        <v>0</v>
      </c>
      <c r="CH305" s="208">
        <f t="shared" ca="1" si="300"/>
        <v>0</v>
      </c>
      <c r="CI305" s="207"/>
      <c r="CJ305" s="194"/>
      <c r="CK305" s="198" cm="1">
        <f t="array" ref="CK305">IFERROR(MATCH(TRUE,INDEX($B$14:$B$117&gt;=CJ305,0),0),"")</f>
        <v>1</v>
      </c>
      <c r="CL305" s="194">
        <f t="shared" ca="1" si="301"/>
        <v>1.3963799927016407E-2</v>
      </c>
      <c r="CO305" s="194">
        <f t="shared" si="302"/>
        <v>0</v>
      </c>
      <c r="CP305" s="19">
        <f ca="1"/>
        <v>0</v>
      </c>
      <c r="CQ305" s="208">
        <f t="shared" ca="1" si="303"/>
        <v>0</v>
      </c>
      <c r="CR305" s="207"/>
      <c r="CS305" s="194"/>
      <c r="CT305" s="198" cm="1">
        <f t="array" ref="CT305">IFERROR(MATCH(TRUE,INDEX($B$14:$B$117&gt;=CS305,0),0),"")</f>
        <v>1</v>
      </c>
      <c r="CU305" s="194">
        <f t="shared" ca="1" si="304"/>
        <v>1.3963799927016407E-2</v>
      </c>
      <c r="CX305" s="194">
        <f t="shared" si="305"/>
        <v>0</v>
      </c>
      <c r="CY305" s="19" t="e">
        <f ca="1"/>
        <v>#N/A</v>
      </c>
      <c r="CZ305" s="208" t="e">
        <f t="shared" ca="1" si="306"/>
        <v>#N/A</v>
      </c>
      <c r="DA305" s="207"/>
      <c r="DB305" s="194"/>
      <c r="DC305" s="198" cm="1">
        <f t="array" ref="DC305">IFERROR(MATCH(TRUE,INDEX($B$14:$B$117&gt;=DB305,0),0),"")</f>
        <v>1</v>
      </c>
      <c r="DD305" s="194">
        <f t="shared" ca="1" si="307"/>
        <v>1.3963799927016407E-2</v>
      </c>
      <c r="DG305" s="194">
        <f t="shared" si="308"/>
        <v>0</v>
      </c>
      <c r="DH305" s="19" t="e">
        <f ca="1"/>
        <v>#N/A</v>
      </c>
      <c r="DI305" s="208" t="e">
        <f t="shared" ca="1" si="309"/>
        <v>#N/A</v>
      </c>
      <c r="DJ305" s="207"/>
      <c r="DK305" s="194"/>
      <c r="DL305" s="198" cm="1">
        <f t="array" ref="DL305">IFERROR(MATCH(TRUE,INDEX($B$14:$B$117&gt;=DK305,0),0),"")</f>
        <v>1</v>
      </c>
      <c r="DM305" s="194">
        <f t="shared" ca="1" si="310"/>
        <v>1.3963799927016407E-2</v>
      </c>
      <c r="DP305" s="194">
        <f t="shared" si="311"/>
        <v>0</v>
      </c>
      <c r="DQ305" s="19" t="e">
        <f ca="1"/>
        <v>#N/A</v>
      </c>
      <c r="DR305" s="208" t="e">
        <f t="shared" ca="1" si="312"/>
        <v>#N/A</v>
      </c>
      <c r="DS305" s="207"/>
      <c r="DT305" s="194"/>
      <c r="DU305" s="198" cm="1">
        <f t="array" ref="DU305">IFERROR(MATCH(TRUE,INDEX($B$14:$B$117&gt;=DT305,0),0),"")</f>
        <v>1</v>
      </c>
      <c r="DV305" s="194">
        <f t="shared" ca="1" si="313"/>
        <v>1.3963799927016407E-2</v>
      </c>
      <c r="DY305" s="194">
        <f t="shared" si="314"/>
        <v>0</v>
      </c>
      <c r="DZ305" s="19" t="e">
        <f ca="1"/>
        <v>#N/A</v>
      </c>
      <c r="EA305" s="208" t="e">
        <f t="shared" ca="1" si="315"/>
        <v>#N/A</v>
      </c>
      <c r="EB305" s="207"/>
      <c r="EC305" s="194"/>
      <c r="ED305" s="198" cm="1">
        <f t="array" ref="ED305">IFERROR(MATCH(TRUE,INDEX($B$14:$B$117&gt;=EC305,0),0),"")</f>
        <v>1</v>
      </c>
      <c r="EE305" s="194">
        <f t="shared" ca="1" si="316"/>
        <v>1.3963799927016407E-2</v>
      </c>
      <c r="EH305" s="194">
        <f t="shared" si="317"/>
        <v>0</v>
      </c>
      <c r="EI305" s="19" t="e">
        <f ca="1"/>
        <v>#N/A</v>
      </c>
      <c r="EJ305" s="208" t="e">
        <f t="shared" ca="1" si="318"/>
        <v>#N/A</v>
      </c>
      <c r="EK305" s="207"/>
      <c r="EL305" s="194"/>
      <c r="EM305" s="198" cm="1">
        <f t="array" ref="EM305">IFERROR(MATCH(TRUE,INDEX($B$14:$B$117&gt;=EL305,0),0),"")</f>
        <v>1</v>
      </c>
      <c r="EN305" s="194">
        <f t="shared" ca="1" si="319"/>
        <v>1.3963799927016407E-2</v>
      </c>
      <c r="EQ305" s="194">
        <f t="shared" si="320"/>
        <v>0</v>
      </c>
      <c r="ER305" s="19" t="e">
        <f ca="1"/>
        <v>#N/A</v>
      </c>
      <c r="ES305" s="208" t="e">
        <f t="shared" ca="1" si="321"/>
        <v>#N/A</v>
      </c>
      <c r="ET305" s="207"/>
      <c r="EU305" s="194"/>
      <c r="EV305" s="198" cm="1">
        <f t="array" ref="EV305">IFERROR(MATCH(TRUE,INDEX($B$14:$B$117&gt;=EU305,0),0),"")</f>
        <v>1</v>
      </c>
      <c r="EW305" s="194">
        <f t="shared" ca="1" si="322"/>
        <v>1.3963799927016407E-2</v>
      </c>
      <c r="EZ305" s="194">
        <f t="shared" si="323"/>
        <v>0</v>
      </c>
      <c r="FA305" s="19" t="e">
        <f ca="1"/>
        <v>#N/A</v>
      </c>
      <c r="FB305" s="208" t="e">
        <f t="shared" ca="1" si="324"/>
        <v>#N/A</v>
      </c>
      <c r="FC305" s="207"/>
      <c r="FD305" s="194"/>
      <c r="FE305" s="198" cm="1">
        <f t="array" ref="FE305">IFERROR(MATCH(TRUE,INDEX($B$14:$B$117&gt;=FD305,0),0),"")</f>
        <v>1</v>
      </c>
      <c r="FF305" s="194">
        <f t="shared" ca="1" si="325"/>
        <v>1.3963799927016407E-2</v>
      </c>
      <c r="FI305" s="194">
        <f t="shared" si="326"/>
        <v>0</v>
      </c>
      <c r="FJ305" s="19" t="e">
        <f ca="1"/>
        <v>#N/A</v>
      </c>
      <c r="FK305" s="208" t="e">
        <f t="shared" ca="1" si="327"/>
        <v>#N/A</v>
      </c>
      <c r="FL305" s="207"/>
      <c r="FM305" s="194"/>
      <c r="FN305" s="198" cm="1">
        <f t="array" ref="FN305">IFERROR(MATCH(TRUE,INDEX($B$14:$B$117&gt;=FM305,0),0),"")</f>
        <v>1</v>
      </c>
      <c r="FO305" s="194">
        <f t="shared" ca="1" si="328"/>
        <v>1.3963799927016407E-2</v>
      </c>
      <c r="FR305" s="194">
        <f t="shared" si="329"/>
        <v>0</v>
      </c>
      <c r="FS305" s="19" t="e">
        <f ca="1"/>
        <v>#N/A</v>
      </c>
      <c r="FT305" s="208" t="e">
        <f t="shared" ca="1" si="330"/>
        <v>#N/A</v>
      </c>
      <c r="FU305" s="207"/>
      <c r="FV305" s="194"/>
      <c r="FW305" s="198" cm="1">
        <f t="array" ref="FW305">IFERROR(MATCH(TRUE,INDEX($B$14:$B$117&gt;=FV305,0),0),"")</f>
        <v>1</v>
      </c>
      <c r="FX305" s="194">
        <f t="shared" ca="1" si="331"/>
        <v>1.3963799927016407E-2</v>
      </c>
      <c r="GA305" s="194">
        <f t="shared" si="332"/>
        <v>0</v>
      </c>
      <c r="GB305" s="19" t="e">
        <f ca="1"/>
        <v>#N/A</v>
      </c>
      <c r="GC305" s="208" t="e">
        <f t="shared" ca="1" si="333"/>
        <v>#N/A</v>
      </c>
    </row>
    <row r="306" spans="6:185" x14ac:dyDescent="0.2">
      <c r="F306" s="207"/>
      <c r="G306" s="194"/>
      <c r="H306" s="198" cm="1">
        <f t="array" ref="H306">IFERROR(MATCH(TRUE,INDEX($B$14:$B$117&gt;=G306,0),0),"")</f>
        <v>1</v>
      </c>
      <c r="I306" s="194">
        <f t="shared" ca="1" si="278"/>
        <v>1.3963799927016407E-2</v>
      </c>
      <c r="L306" s="194">
        <f t="shared" si="334"/>
        <v>0</v>
      </c>
      <c r="M306" s="19">
        <f ca="1"/>
        <v>0</v>
      </c>
      <c r="N306" s="208">
        <f t="shared" ca="1" si="335"/>
        <v>0</v>
      </c>
      <c r="O306" s="207"/>
      <c r="P306" s="194"/>
      <c r="Q306" s="198" cm="1">
        <f t="array" ref="Q306">IFERROR(MATCH(TRUE,INDEX($B$14:$B$117&gt;=P306,0),0),"")</f>
        <v>1</v>
      </c>
      <c r="R306" s="194">
        <f t="shared" ca="1" si="279"/>
        <v>1.3963799927016407E-2</v>
      </c>
      <c r="U306" s="194">
        <f t="shared" si="336"/>
        <v>0</v>
      </c>
      <c r="V306" s="19">
        <f ca="1"/>
        <v>0</v>
      </c>
      <c r="W306" s="208">
        <f t="shared" ca="1" si="337"/>
        <v>0</v>
      </c>
      <c r="X306" s="207"/>
      <c r="Y306" s="194"/>
      <c r="Z306" s="198" cm="1">
        <f t="array" ref="Z306">IFERROR(MATCH(TRUE,INDEX($B$14:$B$117&gt;=Y306,0),0),"")</f>
        <v>1</v>
      </c>
      <c r="AA306" s="194">
        <f t="shared" ca="1" si="280"/>
        <v>1.3963799927016407E-2</v>
      </c>
      <c r="AD306" s="194">
        <f t="shared" si="281"/>
        <v>0</v>
      </c>
      <c r="AE306" s="19">
        <f ca="1"/>
        <v>0</v>
      </c>
      <c r="AF306" s="208">
        <f t="shared" ca="1" si="282"/>
        <v>0</v>
      </c>
      <c r="AG306" s="207"/>
      <c r="AH306" s="194"/>
      <c r="AI306" s="198" cm="1">
        <f t="array" ref="AI306">IFERROR(MATCH(TRUE,INDEX($B$14:$B$117&gt;=AH306,0),0),"")</f>
        <v>1</v>
      </c>
      <c r="AJ306" s="194">
        <f t="shared" ca="1" si="283"/>
        <v>1.3963799927016407E-2</v>
      </c>
      <c r="AM306" s="194">
        <f t="shared" si="284"/>
        <v>0</v>
      </c>
      <c r="AN306" s="19">
        <f ca="1"/>
        <v>0</v>
      </c>
      <c r="AO306" s="208">
        <f t="shared" ca="1" si="285"/>
        <v>0</v>
      </c>
      <c r="AP306" s="207"/>
      <c r="AQ306" s="194"/>
      <c r="AR306" s="198" cm="1">
        <f t="array" ref="AR306">IFERROR(MATCH(TRUE,INDEX($B$14:$B$117&gt;=AQ306,0),0),"")</f>
        <v>1</v>
      </c>
      <c r="AS306" s="194">
        <f t="shared" ca="1" si="286"/>
        <v>1.3963799927016407E-2</v>
      </c>
      <c r="AV306" s="194">
        <f t="shared" si="287"/>
        <v>0</v>
      </c>
      <c r="AW306" s="19">
        <f ca="1"/>
        <v>0</v>
      </c>
      <c r="AX306" s="208">
        <f t="shared" ca="1" si="288"/>
        <v>0</v>
      </c>
      <c r="AY306" s="207"/>
      <c r="AZ306" s="194"/>
      <c r="BA306" s="198" cm="1">
        <f t="array" ref="BA306">IFERROR(MATCH(TRUE,INDEX($B$14:$B$117&gt;=AZ306,0),0),"")</f>
        <v>1</v>
      </c>
      <c r="BB306" s="194">
        <f t="shared" ca="1" si="289"/>
        <v>1.3963799927016407E-2</v>
      </c>
      <c r="BE306" s="194">
        <f t="shared" si="290"/>
        <v>0</v>
      </c>
      <c r="BF306" s="19">
        <f ca="1"/>
        <v>0</v>
      </c>
      <c r="BG306" s="208">
        <f t="shared" ca="1" si="291"/>
        <v>0</v>
      </c>
      <c r="BH306" s="207"/>
      <c r="BI306" s="194"/>
      <c r="BJ306" s="198" cm="1">
        <f t="array" ref="BJ306">IFERROR(MATCH(TRUE,INDEX($B$14:$B$117&gt;=BI306,0),0),"")</f>
        <v>1</v>
      </c>
      <c r="BK306" s="194">
        <f t="shared" ca="1" si="292"/>
        <v>1.3963799927016407E-2</v>
      </c>
      <c r="BN306" s="194">
        <f t="shared" si="293"/>
        <v>0</v>
      </c>
      <c r="BO306" s="19">
        <f ca="1"/>
        <v>0</v>
      </c>
      <c r="BP306" s="208">
        <f t="shared" ca="1" si="294"/>
        <v>0</v>
      </c>
      <c r="BQ306" s="207"/>
      <c r="BR306" s="194"/>
      <c r="BS306" s="198" cm="1">
        <f t="array" ref="BS306">IFERROR(MATCH(TRUE,INDEX($B$14:$B$117&gt;=BR306,0),0),"")</f>
        <v>1</v>
      </c>
      <c r="BT306" s="194">
        <f t="shared" ca="1" si="295"/>
        <v>1.3963799927016407E-2</v>
      </c>
      <c r="BW306" s="194">
        <f t="shared" si="296"/>
        <v>0</v>
      </c>
      <c r="BX306" s="19">
        <f ca="1"/>
        <v>0</v>
      </c>
      <c r="BY306" s="208">
        <f t="shared" ca="1" si="297"/>
        <v>0</v>
      </c>
      <c r="BZ306" s="207"/>
      <c r="CA306" s="194"/>
      <c r="CB306" s="198" cm="1">
        <f t="array" ref="CB306">IFERROR(MATCH(TRUE,INDEX($B$14:$B$117&gt;=CA306,0),0),"")</f>
        <v>1</v>
      </c>
      <c r="CC306" s="194">
        <f t="shared" ca="1" si="298"/>
        <v>1.3963799927016407E-2</v>
      </c>
      <c r="CF306" s="194">
        <f t="shared" si="299"/>
        <v>0</v>
      </c>
      <c r="CG306" s="19">
        <f ca="1"/>
        <v>0</v>
      </c>
      <c r="CH306" s="208">
        <f t="shared" ca="1" si="300"/>
        <v>0</v>
      </c>
      <c r="CI306" s="207"/>
      <c r="CJ306" s="194"/>
      <c r="CK306" s="198" cm="1">
        <f t="array" ref="CK306">IFERROR(MATCH(TRUE,INDEX($B$14:$B$117&gt;=CJ306,0),0),"")</f>
        <v>1</v>
      </c>
      <c r="CL306" s="194">
        <f t="shared" ca="1" si="301"/>
        <v>1.3963799927016407E-2</v>
      </c>
      <c r="CO306" s="194">
        <f t="shared" si="302"/>
        <v>0</v>
      </c>
      <c r="CP306" s="19">
        <f ca="1"/>
        <v>0</v>
      </c>
      <c r="CQ306" s="208">
        <f t="shared" ca="1" si="303"/>
        <v>0</v>
      </c>
      <c r="CR306" s="207"/>
      <c r="CS306" s="194"/>
      <c r="CT306" s="198" cm="1">
        <f t="array" ref="CT306">IFERROR(MATCH(TRUE,INDEX($B$14:$B$117&gt;=CS306,0),0),"")</f>
        <v>1</v>
      </c>
      <c r="CU306" s="194">
        <f t="shared" ca="1" si="304"/>
        <v>1.3963799927016407E-2</v>
      </c>
      <c r="CX306" s="194">
        <f t="shared" si="305"/>
        <v>0</v>
      </c>
      <c r="CY306" s="19" t="e">
        <f ca="1"/>
        <v>#N/A</v>
      </c>
      <c r="CZ306" s="208" t="e">
        <f t="shared" ca="1" si="306"/>
        <v>#N/A</v>
      </c>
      <c r="DA306" s="207"/>
      <c r="DB306" s="194"/>
      <c r="DC306" s="198" cm="1">
        <f t="array" ref="DC306">IFERROR(MATCH(TRUE,INDEX($B$14:$B$117&gt;=DB306,0),0),"")</f>
        <v>1</v>
      </c>
      <c r="DD306" s="194">
        <f t="shared" ca="1" si="307"/>
        <v>1.3963799927016407E-2</v>
      </c>
      <c r="DG306" s="194">
        <f t="shared" si="308"/>
        <v>0</v>
      </c>
      <c r="DH306" s="19" t="e">
        <f ca="1"/>
        <v>#N/A</v>
      </c>
      <c r="DI306" s="208" t="e">
        <f t="shared" ca="1" si="309"/>
        <v>#N/A</v>
      </c>
      <c r="DJ306" s="207"/>
      <c r="DK306" s="194"/>
      <c r="DL306" s="198" cm="1">
        <f t="array" ref="DL306">IFERROR(MATCH(TRUE,INDEX($B$14:$B$117&gt;=DK306,0),0),"")</f>
        <v>1</v>
      </c>
      <c r="DM306" s="194">
        <f t="shared" ca="1" si="310"/>
        <v>1.3963799927016407E-2</v>
      </c>
      <c r="DP306" s="194">
        <f t="shared" si="311"/>
        <v>0</v>
      </c>
      <c r="DQ306" s="19" t="e">
        <f ca="1"/>
        <v>#N/A</v>
      </c>
      <c r="DR306" s="208" t="e">
        <f t="shared" ca="1" si="312"/>
        <v>#N/A</v>
      </c>
      <c r="DS306" s="207"/>
      <c r="DT306" s="194"/>
      <c r="DU306" s="198" cm="1">
        <f t="array" ref="DU306">IFERROR(MATCH(TRUE,INDEX($B$14:$B$117&gt;=DT306,0),0),"")</f>
        <v>1</v>
      </c>
      <c r="DV306" s="194">
        <f t="shared" ca="1" si="313"/>
        <v>1.3963799927016407E-2</v>
      </c>
      <c r="DY306" s="194">
        <f t="shared" si="314"/>
        <v>0</v>
      </c>
      <c r="DZ306" s="19" t="e">
        <f ca="1"/>
        <v>#N/A</v>
      </c>
      <c r="EA306" s="208" t="e">
        <f t="shared" ca="1" si="315"/>
        <v>#N/A</v>
      </c>
      <c r="EB306" s="207"/>
      <c r="EC306" s="194"/>
      <c r="ED306" s="198" cm="1">
        <f t="array" ref="ED306">IFERROR(MATCH(TRUE,INDEX($B$14:$B$117&gt;=EC306,0),0),"")</f>
        <v>1</v>
      </c>
      <c r="EE306" s="194">
        <f t="shared" ca="1" si="316"/>
        <v>1.3963799927016407E-2</v>
      </c>
      <c r="EH306" s="194">
        <f t="shared" si="317"/>
        <v>0</v>
      </c>
      <c r="EI306" s="19" t="e">
        <f ca="1"/>
        <v>#N/A</v>
      </c>
      <c r="EJ306" s="208" t="e">
        <f t="shared" ca="1" si="318"/>
        <v>#N/A</v>
      </c>
      <c r="EK306" s="207"/>
      <c r="EL306" s="194"/>
      <c r="EM306" s="198" cm="1">
        <f t="array" ref="EM306">IFERROR(MATCH(TRUE,INDEX($B$14:$B$117&gt;=EL306,0),0),"")</f>
        <v>1</v>
      </c>
      <c r="EN306" s="194">
        <f t="shared" ca="1" si="319"/>
        <v>1.3963799927016407E-2</v>
      </c>
      <c r="EQ306" s="194">
        <f t="shared" si="320"/>
        <v>0</v>
      </c>
      <c r="ER306" s="19" t="e">
        <f ca="1"/>
        <v>#N/A</v>
      </c>
      <c r="ES306" s="208" t="e">
        <f t="shared" ca="1" si="321"/>
        <v>#N/A</v>
      </c>
      <c r="ET306" s="207"/>
      <c r="EU306" s="194"/>
      <c r="EV306" s="198" cm="1">
        <f t="array" ref="EV306">IFERROR(MATCH(TRUE,INDEX($B$14:$B$117&gt;=EU306,0),0),"")</f>
        <v>1</v>
      </c>
      <c r="EW306" s="194">
        <f t="shared" ca="1" si="322"/>
        <v>1.3963799927016407E-2</v>
      </c>
      <c r="EZ306" s="194">
        <f t="shared" si="323"/>
        <v>0</v>
      </c>
      <c r="FA306" s="19" t="e">
        <f ca="1"/>
        <v>#N/A</v>
      </c>
      <c r="FB306" s="208" t="e">
        <f t="shared" ca="1" si="324"/>
        <v>#N/A</v>
      </c>
      <c r="FC306" s="207"/>
      <c r="FD306" s="194"/>
      <c r="FE306" s="198" cm="1">
        <f t="array" ref="FE306">IFERROR(MATCH(TRUE,INDEX($B$14:$B$117&gt;=FD306,0),0),"")</f>
        <v>1</v>
      </c>
      <c r="FF306" s="194">
        <f t="shared" ca="1" si="325"/>
        <v>1.3963799927016407E-2</v>
      </c>
      <c r="FI306" s="194">
        <f t="shared" si="326"/>
        <v>0</v>
      </c>
      <c r="FJ306" s="19" t="e">
        <f ca="1"/>
        <v>#N/A</v>
      </c>
      <c r="FK306" s="208" t="e">
        <f t="shared" ca="1" si="327"/>
        <v>#N/A</v>
      </c>
      <c r="FL306" s="207"/>
      <c r="FM306" s="194"/>
      <c r="FN306" s="198" cm="1">
        <f t="array" ref="FN306">IFERROR(MATCH(TRUE,INDEX($B$14:$B$117&gt;=FM306,0),0),"")</f>
        <v>1</v>
      </c>
      <c r="FO306" s="194">
        <f t="shared" ca="1" si="328"/>
        <v>1.3963799927016407E-2</v>
      </c>
      <c r="FR306" s="194">
        <f t="shared" si="329"/>
        <v>0</v>
      </c>
      <c r="FS306" s="19" t="e">
        <f ca="1"/>
        <v>#N/A</v>
      </c>
      <c r="FT306" s="208" t="e">
        <f t="shared" ca="1" si="330"/>
        <v>#N/A</v>
      </c>
      <c r="FU306" s="207"/>
      <c r="FV306" s="194"/>
      <c r="FW306" s="198" cm="1">
        <f t="array" ref="FW306">IFERROR(MATCH(TRUE,INDEX($B$14:$B$117&gt;=FV306,0),0),"")</f>
        <v>1</v>
      </c>
      <c r="FX306" s="194">
        <f t="shared" ca="1" si="331"/>
        <v>1.3963799927016407E-2</v>
      </c>
      <c r="GA306" s="194">
        <f t="shared" si="332"/>
        <v>0</v>
      </c>
      <c r="GB306" s="19" t="e">
        <f ca="1"/>
        <v>#N/A</v>
      </c>
      <c r="GC306" s="208" t="e">
        <f t="shared" ca="1" si="333"/>
        <v>#N/A</v>
      </c>
    </row>
    <row r="307" spans="6:185" x14ac:dyDescent="0.2">
      <c r="F307" s="207"/>
      <c r="G307" s="194"/>
      <c r="H307" s="198" cm="1">
        <f t="array" ref="H307">IFERROR(MATCH(TRUE,INDEX($B$14:$B$117&gt;=G307,0),0),"")</f>
        <v>1</v>
      </c>
      <c r="I307" s="194">
        <f t="shared" ca="1" si="278"/>
        <v>1.3963799927016407E-2</v>
      </c>
      <c r="L307" s="194">
        <f t="shared" si="334"/>
        <v>0</v>
      </c>
      <c r="M307" s="19">
        <f ca="1"/>
        <v>0</v>
      </c>
      <c r="N307" s="208">
        <f t="shared" ca="1" si="335"/>
        <v>0</v>
      </c>
      <c r="O307" s="207"/>
      <c r="P307" s="194"/>
      <c r="Q307" s="198" cm="1">
        <f t="array" ref="Q307">IFERROR(MATCH(TRUE,INDEX($B$14:$B$117&gt;=P307,0),0),"")</f>
        <v>1</v>
      </c>
      <c r="R307" s="194">
        <f t="shared" ca="1" si="279"/>
        <v>1.3963799927016407E-2</v>
      </c>
      <c r="U307" s="194">
        <f t="shared" si="336"/>
        <v>0</v>
      </c>
      <c r="V307" s="19">
        <f ca="1"/>
        <v>0</v>
      </c>
      <c r="W307" s="208">
        <f t="shared" ca="1" si="337"/>
        <v>0</v>
      </c>
      <c r="X307" s="207"/>
      <c r="Y307" s="194"/>
      <c r="Z307" s="198" cm="1">
        <f t="array" ref="Z307">IFERROR(MATCH(TRUE,INDEX($B$14:$B$117&gt;=Y307,0),0),"")</f>
        <v>1</v>
      </c>
      <c r="AA307" s="194">
        <f t="shared" ca="1" si="280"/>
        <v>1.3963799927016407E-2</v>
      </c>
      <c r="AD307" s="194">
        <f t="shared" si="281"/>
        <v>0</v>
      </c>
      <c r="AE307" s="19">
        <f ca="1"/>
        <v>0</v>
      </c>
      <c r="AF307" s="208">
        <f t="shared" ca="1" si="282"/>
        <v>0</v>
      </c>
      <c r="AG307" s="207"/>
      <c r="AH307" s="194"/>
      <c r="AI307" s="198" cm="1">
        <f t="array" ref="AI307">IFERROR(MATCH(TRUE,INDEX($B$14:$B$117&gt;=AH307,0),0),"")</f>
        <v>1</v>
      </c>
      <c r="AJ307" s="194">
        <f t="shared" ca="1" si="283"/>
        <v>1.3963799927016407E-2</v>
      </c>
      <c r="AM307" s="194">
        <f t="shared" si="284"/>
        <v>0</v>
      </c>
      <c r="AN307" s="19">
        <f ca="1"/>
        <v>0</v>
      </c>
      <c r="AO307" s="208">
        <f t="shared" ca="1" si="285"/>
        <v>0</v>
      </c>
      <c r="AP307" s="207"/>
      <c r="AQ307" s="194"/>
      <c r="AR307" s="198" cm="1">
        <f t="array" ref="AR307">IFERROR(MATCH(TRUE,INDEX($B$14:$B$117&gt;=AQ307,0),0),"")</f>
        <v>1</v>
      </c>
      <c r="AS307" s="194">
        <f t="shared" ca="1" si="286"/>
        <v>1.3963799927016407E-2</v>
      </c>
      <c r="AV307" s="194">
        <f t="shared" si="287"/>
        <v>0</v>
      </c>
      <c r="AW307" s="19">
        <f ca="1"/>
        <v>0</v>
      </c>
      <c r="AX307" s="208">
        <f t="shared" ca="1" si="288"/>
        <v>0</v>
      </c>
      <c r="AY307" s="207"/>
      <c r="AZ307" s="194"/>
      <c r="BA307" s="198" cm="1">
        <f t="array" ref="BA307">IFERROR(MATCH(TRUE,INDEX($B$14:$B$117&gt;=AZ307,0),0),"")</f>
        <v>1</v>
      </c>
      <c r="BB307" s="194">
        <f t="shared" ca="1" si="289"/>
        <v>1.3963799927016407E-2</v>
      </c>
      <c r="BE307" s="194">
        <f t="shared" si="290"/>
        <v>0</v>
      </c>
      <c r="BF307" s="19">
        <f ca="1"/>
        <v>0</v>
      </c>
      <c r="BG307" s="208">
        <f t="shared" ca="1" si="291"/>
        <v>0</v>
      </c>
      <c r="BH307" s="207"/>
      <c r="BI307" s="194"/>
      <c r="BJ307" s="198" cm="1">
        <f t="array" ref="BJ307">IFERROR(MATCH(TRUE,INDEX($B$14:$B$117&gt;=BI307,0),0),"")</f>
        <v>1</v>
      </c>
      <c r="BK307" s="194">
        <f t="shared" ca="1" si="292"/>
        <v>1.3963799927016407E-2</v>
      </c>
      <c r="BN307" s="194">
        <f t="shared" si="293"/>
        <v>0</v>
      </c>
      <c r="BO307" s="19">
        <f ca="1"/>
        <v>0</v>
      </c>
      <c r="BP307" s="208">
        <f t="shared" ca="1" si="294"/>
        <v>0</v>
      </c>
      <c r="BQ307" s="207"/>
      <c r="BR307" s="194"/>
      <c r="BS307" s="198" cm="1">
        <f t="array" ref="BS307">IFERROR(MATCH(TRUE,INDEX($B$14:$B$117&gt;=BR307,0),0),"")</f>
        <v>1</v>
      </c>
      <c r="BT307" s="194">
        <f t="shared" ca="1" si="295"/>
        <v>1.3963799927016407E-2</v>
      </c>
      <c r="BW307" s="194">
        <f t="shared" si="296"/>
        <v>0</v>
      </c>
      <c r="BX307" s="19">
        <f ca="1"/>
        <v>0</v>
      </c>
      <c r="BY307" s="208">
        <f t="shared" ca="1" si="297"/>
        <v>0</v>
      </c>
      <c r="BZ307" s="207"/>
      <c r="CA307" s="194"/>
      <c r="CB307" s="198" cm="1">
        <f t="array" ref="CB307">IFERROR(MATCH(TRUE,INDEX($B$14:$B$117&gt;=CA307,0),0),"")</f>
        <v>1</v>
      </c>
      <c r="CC307" s="194">
        <f t="shared" ca="1" si="298"/>
        <v>1.3963799927016407E-2</v>
      </c>
      <c r="CF307" s="194">
        <f t="shared" si="299"/>
        <v>0</v>
      </c>
      <c r="CG307" s="19">
        <f ca="1"/>
        <v>0</v>
      </c>
      <c r="CH307" s="208">
        <f t="shared" ca="1" si="300"/>
        <v>0</v>
      </c>
      <c r="CI307" s="207"/>
      <c r="CJ307" s="194"/>
      <c r="CK307" s="198" cm="1">
        <f t="array" ref="CK307">IFERROR(MATCH(TRUE,INDEX($B$14:$B$117&gt;=CJ307,0),0),"")</f>
        <v>1</v>
      </c>
      <c r="CL307" s="194">
        <f t="shared" ca="1" si="301"/>
        <v>1.3963799927016407E-2</v>
      </c>
      <c r="CO307" s="194">
        <f t="shared" si="302"/>
        <v>0</v>
      </c>
      <c r="CP307" s="19">
        <f ca="1"/>
        <v>0</v>
      </c>
      <c r="CQ307" s="208">
        <f t="shared" ca="1" si="303"/>
        <v>0</v>
      </c>
      <c r="CR307" s="207"/>
      <c r="CS307" s="194"/>
      <c r="CT307" s="198" cm="1">
        <f t="array" ref="CT307">IFERROR(MATCH(TRUE,INDEX($B$14:$B$117&gt;=CS307,0),0),"")</f>
        <v>1</v>
      </c>
      <c r="CU307" s="194">
        <f t="shared" ca="1" si="304"/>
        <v>1.3963799927016407E-2</v>
      </c>
      <c r="CX307" s="194">
        <f t="shared" si="305"/>
        <v>0</v>
      </c>
      <c r="CY307" s="19" t="e">
        <f ca="1"/>
        <v>#N/A</v>
      </c>
      <c r="CZ307" s="208" t="e">
        <f t="shared" ca="1" si="306"/>
        <v>#N/A</v>
      </c>
      <c r="DA307" s="207"/>
      <c r="DB307" s="194"/>
      <c r="DC307" s="198" cm="1">
        <f t="array" ref="DC307">IFERROR(MATCH(TRUE,INDEX($B$14:$B$117&gt;=DB307,0),0),"")</f>
        <v>1</v>
      </c>
      <c r="DD307" s="194">
        <f t="shared" ca="1" si="307"/>
        <v>1.3963799927016407E-2</v>
      </c>
      <c r="DG307" s="194">
        <f t="shared" si="308"/>
        <v>0</v>
      </c>
      <c r="DH307" s="19" t="e">
        <f ca="1"/>
        <v>#N/A</v>
      </c>
      <c r="DI307" s="208" t="e">
        <f t="shared" ca="1" si="309"/>
        <v>#N/A</v>
      </c>
      <c r="DJ307" s="207"/>
      <c r="DK307" s="194"/>
      <c r="DL307" s="198" cm="1">
        <f t="array" ref="DL307">IFERROR(MATCH(TRUE,INDEX($B$14:$B$117&gt;=DK307,0),0),"")</f>
        <v>1</v>
      </c>
      <c r="DM307" s="194">
        <f t="shared" ca="1" si="310"/>
        <v>1.3963799927016407E-2</v>
      </c>
      <c r="DP307" s="194">
        <f t="shared" si="311"/>
        <v>0</v>
      </c>
      <c r="DQ307" s="19" t="e">
        <f ca="1"/>
        <v>#N/A</v>
      </c>
      <c r="DR307" s="208" t="e">
        <f t="shared" ca="1" si="312"/>
        <v>#N/A</v>
      </c>
      <c r="DS307" s="207"/>
      <c r="DT307" s="194"/>
      <c r="DU307" s="198" cm="1">
        <f t="array" ref="DU307">IFERROR(MATCH(TRUE,INDEX($B$14:$B$117&gt;=DT307,0),0),"")</f>
        <v>1</v>
      </c>
      <c r="DV307" s="194">
        <f t="shared" ca="1" si="313"/>
        <v>1.3963799927016407E-2</v>
      </c>
      <c r="DY307" s="194">
        <f t="shared" si="314"/>
        <v>0</v>
      </c>
      <c r="DZ307" s="19" t="e">
        <f ca="1"/>
        <v>#N/A</v>
      </c>
      <c r="EA307" s="208" t="e">
        <f t="shared" ca="1" si="315"/>
        <v>#N/A</v>
      </c>
      <c r="EB307" s="207"/>
      <c r="EC307" s="194"/>
      <c r="ED307" s="198" cm="1">
        <f t="array" ref="ED307">IFERROR(MATCH(TRUE,INDEX($B$14:$B$117&gt;=EC307,0),0),"")</f>
        <v>1</v>
      </c>
      <c r="EE307" s="194">
        <f t="shared" ca="1" si="316"/>
        <v>1.3963799927016407E-2</v>
      </c>
      <c r="EH307" s="194">
        <f t="shared" si="317"/>
        <v>0</v>
      </c>
      <c r="EI307" s="19" t="e">
        <f ca="1"/>
        <v>#N/A</v>
      </c>
      <c r="EJ307" s="208" t="e">
        <f t="shared" ca="1" si="318"/>
        <v>#N/A</v>
      </c>
      <c r="EK307" s="207"/>
      <c r="EL307" s="194"/>
      <c r="EM307" s="198" cm="1">
        <f t="array" ref="EM307">IFERROR(MATCH(TRUE,INDEX($B$14:$B$117&gt;=EL307,0),0),"")</f>
        <v>1</v>
      </c>
      <c r="EN307" s="194">
        <f t="shared" ca="1" si="319"/>
        <v>1.3963799927016407E-2</v>
      </c>
      <c r="EQ307" s="194">
        <f t="shared" si="320"/>
        <v>0</v>
      </c>
      <c r="ER307" s="19" t="e">
        <f ca="1"/>
        <v>#N/A</v>
      </c>
      <c r="ES307" s="208" t="e">
        <f t="shared" ca="1" si="321"/>
        <v>#N/A</v>
      </c>
      <c r="ET307" s="207"/>
      <c r="EU307" s="194"/>
      <c r="EV307" s="198" cm="1">
        <f t="array" ref="EV307">IFERROR(MATCH(TRUE,INDEX($B$14:$B$117&gt;=EU307,0),0),"")</f>
        <v>1</v>
      </c>
      <c r="EW307" s="194">
        <f t="shared" ca="1" si="322"/>
        <v>1.3963799927016407E-2</v>
      </c>
      <c r="EZ307" s="194">
        <f t="shared" si="323"/>
        <v>0</v>
      </c>
      <c r="FA307" s="19" t="e">
        <f ca="1"/>
        <v>#N/A</v>
      </c>
      <c r="FB307" s="208" t="e">
        <f t="shared" ca="1" si="324"/>
        <v>#N/A</v>
      </c>
      <c r="FC307" s="207"/>
      <c r="FD307" s="194"/>
      <c r="FE307" s="198" cm="1">
        <f t="array" ref="FE307">IFERROR(MATCH(TRUE,INDEX($B$14:$B$117&gt;=FD307,0),0),"")</f>
        <v>1</v>
      </c>
      <c r="FF307" s="194">
        <f t="shared" ca="1" si="325"/>
        <v>1.3963799927016407E-2</v>
      </c>
      <c r="FI307" s="194">
        <f t="shared" si="326"/>
        <v>0</v>
      </c>
      <c r="FJ307" s="19" t="e">
        <f ca="1"/>
        <v>#N/A</v>
      </c>
      <c r="FK307" s="208" t="e">
        <f t="shared" ca="1" si="327"/>
        <v>#N/A</v>
      </c>
      <c r="FL307" s="207"/>
      <c r="FM307" s="194"/>
      <c r="FN307" s="198" cm="1">
        <f t="array" ref="FN307">IFERROR(MATCH(TRUE,INDEX($B$14:$B$117&gt;=FM307,0),0),"")</f>
        <v>1</v>
      </c>
      <c r="FO307" s="194">
        <f t="shared" ca="1" si="328"/>
        <v>1.3963799927016407E-2</v>
      </c>
      <c r="FR307" s="194">
        <f t="shared" si="329"/>
        <v>0</v>
      </c>
      <c r="FS307" s="19" t="e">
        <f ca="1"/>
        <v>#N/A</v>
      </c>
      <c r="FT307" s="208" t="e">
        <f t="shared" ca="1" si="330"/>
        <v>#N/A</v>
      </c>
      <c r="FU307" s="207"/>
      <c r="FV307" s="194"/>
      <c r="FW307" s="198" cm="1">
        <f t="array" ref="FW307">IFERROR(MATCH(TRUE,INDEX($B$14:$B$117&gt;=FV307,0),0),"")</f>
        <v>1</v>
      </c>
      <c r="FX307" s="194">
        <f t="shared" ca="1" si="331"/>
        <v>1.3963799927016407E-2</v>
      </c>
      <c r="GA307" s="194">
        <f t="shared" si="332"/>
        <v>0</v>
      </c>
      <c r="GB307" s="19" t="e">
        <f ca="1"/>
        <v>#N/A</v>
      </c>
      <c r="GC307" s="208" t="e">
        <f t="shared" ca="1" si="333"/>
        <v>#N/A</v>
      </c>
    </row>
    <row r="308" spans="6:185" x14ac:dyDescent="0.2">
      <c r="F308" s="207"/>
      <c r="G308" s="194"/>
      <c r="H308" s="198" cm="1">
        <f t="array" ref="H308">IFERROR(MATCH(TRUE,INDEX($B$14:$B$117&gt;=G308,0),0),"")</f>
        <v>1</v>
      </c>
      <c r="I308" s="194">
        <f t="shared" ca="1" si="278"/>
        <v>1.3963799927016407E-2</v>
      </c>
      <c r="L308" s="194">
        <f t="shared" si="334"/>
        <v>0</v>
      </c>
      <c r="M308" s="19">
        <f ca="1"/>
        <v>0</v>
      </c>
      <c r="N308" s="208">
        <f t="shared" ca="1" si="335"/>
        <v>0</v>
      </c>
      <c r="O308" s="207"/>
      <c r="P308" s="194"/>
      <c r="Q308" s="198" cm="1">
        <f t="array" ref="Q308">IFERROR(MATCH(TRUE,INDEX($B$14:$B$117&gt;=P308,0),0),"")</f>
        <v>1</v>
      </c>
      <c r="R308" s="194">
        <f t="shared" ca="1" si="279"/>
        <v>1.3963799927016407E-2</v>
      </c>
      <c r="U308" s="194">
        <f t="shared" si="336"/>
        <v>0</v>
      </c>
      <c r="V308" s="19">
        <f ca="1"/>
        <v>0</v>
      </c>
      <c r="W308" s="208">
        <f t="shared" ca="1" si="337"/>
        <v>0</v>
      </c>
      <c r="X308" s="207"/>
      <c r="Y308" s="194"/>
      <c r="Z308" s="198" cm="1">
        <f t="array" ref="Z308">IFERROR(MATCH(TRUE,INDEX($B$14:$B$117&gt;=Y308,0),0),"")</f>
        <v>1</v>
      </c>
      <c r="AA308" s="194">
        <f t="shared" ca="1" si="280"/>
        <v>1.3963799927016407E-2</v>
      </c>
      <c r="AD308" s="194">
        <f t="shared" si="281"/>
        <v>0</v>
      </c>
      <c r="AE308" s="19">
        <f ca="1"/>
        <v>0</v>
      </c>
      <c r="AF308" s="208">
        <f t="shared" ca="1" si="282"/>
        <v>0</v>
      </c>
      <c r="AG308" s="207"/>
      <c r="AH308" s="194"/>
      <c r="AI308" s="198" cm="1">
        <f t="array" ref="AI308">IFERROR(MATCH(TRUE,INDEX($B$14:$B$117&gt;=AH308,0),0),"")</f>
        <v>1</v>
      </c>
      <c r="AJ308" s="194">
        <f t="shared" ca="1" si="283"/>
        <v>1.3963799927016407E-2</v>
      </c>
      <c r="AM308" s="194">
        <f t="shared" si="284"/>
        <v>0</v>
      </c>
      <c r="AN308" s="19">
        <f ca="1"/>
        <v>0</v>
      </c>
      <c r="AO308" s="208">
        <f t="shared" ca="1" si="285"/>
        <v>0</v>
      </c>
      <c r="AP308" s="207"/>
      <c r="AQ308" s="194"/>
      <c r="AR308" s="198" cm="1">
        <f t="array" ref="AR308">IFERROR(MATCH(TRUE,INDEX($B$14:$B$117&gt;=AQ308,0),0),"")</f>
        <v>1</v>
      </c>
      <c r="AS308" s="194">
        <f t="shared" ca="1" si="286"/>
        <v>1.3963799927016407E-2</v>
      </c>
      <c r="AV308" s="194">
        <f t="shared" si="287"/>
        <v>0</v>
      </c>
      <c r="AW308" s="19">
        <f ca="1"/>
        <v>0</v>
      </c>
      <c r="AX308" s="208">
        <f t="shared" ca="1" si="288"/>
        <v>0</v>
      </c>
      <c r="AY308" s="207"/>
      <c r="AZ308" s="194"/>
      <c r="BA308" s="198" cm="1">
        <f t="array" ref="BA308">IFERROR(MATCH(TRUE,INDEX($B$14:$B$117&gt;=AZ308,0),0),"")</f>
        <v>1</v>
      </c>
      <c r="BB308" s="194">
        <f t="shared" ca="1" si="289"/>
        <v>1.3963799927016407E-2</v>
      </c>
      <c r="BE308" s="194">
        <f t="shared" si="290"/>
        <v>0</v>
      </c>
      <c r="BF308" s="19">
        <f ca="1"/>
        <v>0</v>
      </c>
      <c r="BG308" s="208">
        <f t="shared" ca="1" si="291"/>
        <v>0</v>
      </c>
      <c r="BH308" s="207"/>
      <c r="BI308" s="194"/>
      <c r="BJ308" s="198" cm="1">
        <f t="array" ref="BJ308">IFERROR(MATCH(TRUE,INDEX($B$14:$B$117&gt;=BI308,0),0),"")</f>
        <v>1</v>
      </c>
      <c r="BK308" s="194">
        <f t="shared" ca="1" si="292"/>
        <v>1.3963799927016407E-2</v>
      </c>
      <c r="BN308" s="194">
        <f t="shared" si="293"/>
        <v>0</v>
      </c>
      <c r="BO308" s="19">
        <f ca="1"/>
        <v>0</v>
      </c>
      <c r="BP308" s="208">
        <f t="shared" ca="1" si="294"/>
        <v>0</v>
      </c>
      <c r="BQ308" s="207"/>
      <c r="BR308" s="194"/>
      <c r="BS308" s="198" cm="1">
        <f t="array" ref="BS308">IFERROR(MATCH(TRUE,INDEX($B$14:$B$117&gt;=BR308,0),0),"")</f>
        <v>1</v>
      </c>
      <c r="BT308" s="194">
        <f t="shared" ca="1" si="295"/>
        <v>1.3963799927016407E-2</v>
      </c>
      <c r="BW308" s="194">
        <f t="shared" si="296"/>
        <v>0</v>
      </c>
      <c r="BX308" s="19">
        <f ca="1"/>
        <v>0</v>
      </c>
      <c r="BY308" s="208">
        <f t="shared" ca="1" si="297"/>
        <v>0</v>
      </c>
      <c r="BZ308" s="207"/>
      <c r="CA308" s="194"/>
      <c r="CB308" s="198" cm="1">
        <f t="array" ref="CB308">IFERROR(MATCH(TRUE,INDEX($B$14:$B$117&gt;=CA308,0),0),"")</f>
        <v>1</v>
      </c>
      <c r="CC308" s="194">
        <f t="shared" ca="1" si="298"/>
        <v>1.3963799927016407E-2</v>
      </c>
      <c r="CF308" s="194">
        <f t="shared" si="299"/>
        <v>0</v>
      </c>
      <c r="CG308" s="19">
        <f ca="1"/>
        <v>0</v>
      </c>
      <c r="CH308" s="208">
        <f t="shared" ca="1" si="300"/>
        <v>0</v>
      </c>
      <c r="CI308" s="207"/>
      <c r="CJ308" s="194"/>
      <c r="CK308" s="198" cm="1">
        <f t="array" ref="CK308">IFERROR(MATCH(TRUE,INDEX($B$14:$B$117&gt;=CJ308,0),0),"")</f>
        <v>1</v>
      </c>
      <c r="CL308" s="194">
        <f t="shared" ca="1" si="301"/>
        <v>1.3963799927016407E-2</v>
      </c>
      <c r="CO308" s="194">
        <f t="shared" si="302"/>
        <v>0</v>
      </c>
      <c r="CP308" s="19">
        <f ca="1"/>
        <v>0</v>
      </c>
      <c r="CQ308" s="208">
        <f t="shared" ca="1" si="303"/>
        <v>0</v>
      </c>
      <c r="CR308" s="207"/>
      <c r="CS308" s="194"/>
      <c r="CT308" s="198" cm="1">
        <f t="array" ref="CT308">IFERROR(MATCH(TRUE,INDEX($B$14:$B$117&gt;=CS308,0),0),"")</f>
        <v>1</v>
      </c>
      <c r="CU308" s="194">
        <f t="shared" ca="1" si="304"/>
        <v>1.3963799927016407E-2</v>
      </c>
      <c r="CX308" s="194">
        <f t="shared" si="305"/>
        <v>0</v>
      </c>
      <c r="CY308" s="19" t="e">
        <f ca="1"/>
        <v>#N/A</v>
      </c>
      <c r="CZ308" s="208" t="e">
        <f t="shared" ca="1" si="306"/>
        <v>#N/A</v>
      </c>
      <c r="DA308" s="207"/>
      <c r="DB308" s="194"/>
      <c r="DC308" s="198" cm="1">
        <f t="array" ref="DC308">IFERROR(MATCH(TRUE,INDEX($B$14:$B$117&gt;=DB308,0),0),"")</f>
        <v>1</v>
      </c>
      <c r="DD308" s="194">
        <f t="shared" ca="1" si="307"/>
        <v>1.3963799927016407E-2</v>
      </c>
      <c r="DG308" s="194">
        <f t="shared" si="308"/>
        <v>0</v>
      </c>
      <c r="DH308" s="19" t="e">
        <f ca="1"/>
        <v>#N/A</v>
      </c>
      <c r="DI308" s="208" t="e">
        <f t="shared" ca="1" si="309"/>
        <v>#N/A</v>
      </c>
      <c r="DJ308" s="207"/>
      <c r="DK308" s="194"/>
      <c r="DL308" s="198" cm="1">
        <f t="array" ref="DL308">IFERROR(MATCH(TRUE,INDEX($B$14:$B$117&gt;=DK308,0),0),"")</f>
        <v>1</v>
      </c>
      <c r="DM308" s="194">
        <f t="shared" ca="1" si="310"/>
        <v>1.3963799927016407E-2</v>
      </c>
      <c r="DP308" s="194">
        <f t="shared" si="311"/>
        <v>0</v>
      </c>
      <c r="DQ308" s="19" t="e">
        <f ca="1"/>
        <v>#N/A</v>
      </c>
      <c r="DR308" s="208" t="e">
        <f t="shared" ca="1" si="312"/>
        <v>#N/A</v>
      </c>
      <c r="DS308" s="207"/>
      <c r="DT308" s="194"/>
      <c r="DU308" s="198" cm="1">
        <f t="array" ref="DU308">IFERROR(MATCH(TRUE,INDEX($B$14:$B$117&gt;=DT308,0),0),"")</f>
        <v>1</v>
      </c>
      <c r="DV308" s="194">
        <f t="shared" ca="1" si="313"/>
        <v>1.3963799927016407E-2</v>
      </c>
      <c r="DY308" s="194">
        <f t="shared" si="314"/>
        <v>0</v>
      </c>
      <c r="DZ308" s="19" t="e">
        <f ca="1"/>
        <v>#N/A</v>
      </c>
      <c r="EA308" s="208" t="e">
        <f t="shared" ca="1" si="315"/>
        <v>#N/A</v>
      </c>
      <c r="EB308" s="207"/>
      <c r="EC308" s="194"/>
      <c r="ED308" s="198" cm="1">
        <f t="array" ref="ED308">IFERROR(MATCH(TRUE,INDEX($B$14:$B$117&gt;=EC308,0),0),"")</f>
        <v>1</v>
      </c>
      <c r="EE308" s="194">
        <f t="shared" ca="1" si="316"/>
        <v>1.3963799927016407E-2</v>
      </c>
      <c r="EH308" s="194">
        <f t="shared" si="317"/>
        <v>0</v>
      </c>
      <c r="EI308" s="19" t="e">
        <f ca="1"/>
        <v>#N/A</v>
      </c>
      <c r="EJ308" s="208" t="e">
        <f t="shared" ca="1" si="318"/>
        <v>#N/A</v>
      </c>
      <c r="EK308" s="207"/>
      <c r="EL308" s="194"/>
      <c r="EM308" s="198" cm="1">
        <f t="array" ref="EM308">IFERROR(MATCH(TRUE,INDEX($B$14:$B$117&gt;=EL308,0),0),"")</f>
        <v>1</v>
      </c>
      <c r="EN308" s="194">
        <f t="shared" ca="1" si="319"/>
        <v>1.3963799927016407E-2</v>
      </c>
      <c r="EQ308" s="194">
        <f t="shared" si="320"/>
        <v>0</v>
      </c>
      <c r="ER308" s="19" t="e">
        <f ca="1"/>
        <v>#N/A</v>
      </c>
      <c r="ES308" s="208" t="e">
        <f t="shared" ca="1" si="321"/>
        <v>#N/A</v>
      </c>
      <c r="ET308" s="207"/>
      <c r="EU308" s="194"/>
      <c r="EV308" s="198" cm="1">
        <f t="array" ref="EV308">IFERROR(MATCH(TRUE,INDEX($B$14:$B$117&gt;=EU308,0),0),"")</f>
        <v>1</v>
      </c>
      <c r="EW308" s="194">
        <f t="shared" ca="1" si="322"/>
        <v>1.3963799927016407E-2</v>
      </c>
      <c r="EZ308" s="194">
        <f t="shared" si="323"/>
        <v>0</v>
      </c>
      <c r="FA308" s="19" t="e">
        <f ca="1"/>
        <v>#N/A</v>
      </c>
      <c r="FB308" s="208" t="e">
        <f t="shared" ca="1" si="324"/>
        <v>#N/A</v>
      </c>
      <c r="FC308" s="207"/>
      <c r="FD308" s="194"/>
      <c r="FE308" s="198" cm="1">
        <f t="array" ref="FE308">IFERROR(MATCH(TRUE,INDEX($B$14:$B$117&gt;=FD308,0),0),"")</f>
        <v>1</v>
      </c>
      <c r="FF308" s="194">
        <f t="shared" ca="1" si="325"/>
        <v>1.3963799927016407E-2</v>
      </c>
      <c r="FI308" s="194">
        <f t="shared" si="326"/>
        <v>0</v>
      </c>
      <c r="FJ308" s="19" t="e">
        <f ca="1"/>
        <v>#N/A</v>
      </c>
      <c r="FK308" s="208" t="e">
        <f t="shared" ca="1" si="327"/>
        <v>#N/A</v>
      </c>
      <c r="FL308" s="207"/>
      <c r="FM308" s="194"/>
      <c r="FN308" s="198" cm="1">
        <f t="array" ref="FN308">IFERROR(MATCH(TRUE,INDEX($B$14:$B$117&gt;=FM308,0),0),"")</f>
        <v>1</v>
      </c>
      <c r="FO308" s="194">
        <f t="shared" ca="1" si="328"/>
        <v>1.3963799927016407E-2</v>
      </c>
      <c r="FR308" s="194">
        <f t="shared" si="329"/>
        <v>0</v>
      </c>
      <c r="FS308" s="19" t="e">
        <f ca="1"/>
        <v>#N/A</v>
      </c>
      <c r="FT308" s="208" t="e">
        <f t="shared" ca="1" si="330"/>
        <v>#N/A</v>
      </c>
      <c r="FU308" s="207"/>
      <c r="FV308" s="194"/>
      <c r="FW308" s="198" cm="1">
        <f t="array" ref="FW308">IFERROR(MATCH(TRUE,INDEX($B$14:$B$117&gt;=FV308,0),0),"")</f>
        <v>1</v>
      </c>
      <c r="FX308" s="194">
        <f t="shared" ca="1" si="331"/>
        <v>1.3963799927016407E-2</v>
      </c>
      <c r="GA308" s="194">
        <f t="shared" si="332"/>
        <v>0</v>
      </c>
      <c r="GB308" s="19" t="e">
        <f ca="1"/>
        <v>#N/A</v>
      </c>
      <c r="GC308" s="208" t="e">
        <f t="shared" ca="1" si="333"/>
        <v>#N/A</v>
      </c>
    </row>
    <row r="309" spans="6:185" x14ac:dyDescent="0.2">
      <c r="F309" s="207"/>
      <c r="G309" s="194"/>
      <c r="H309" s="198" cm="1">
        <f t="array" ref="H309">IFERROR(MATCH(TRUE,INDEX($B$14:$B$117&gt;=G309,0),0),"")</f>
        <v>1</v>
      </c>
      <c r="I309" s="194">
        <f t="shared" ca="1" si="278"/>
        <v>1.3963799927016407E-2</v>
      </c>
      <c r="L309" s="194">
        <f t="shared" si="334"/>
        <v>0</v>
      </c>
      <c r="M309" s="19">
        <f ca="1"/>
        <v>0</v>
      </c>
      <c r="N309" s="208">
        <f t="shared" ca="1" si="335"/>
        <v>0</v>
      </c>
      <c r="O309" s="207"/>
      <c r="P309" s="194"/>
      <c r="Q309" s="198" cm="1">
        <f t="array" ref="Q309">IFERROR(MATCH(TRUE,INDEX($B$14:$B$117&gt;=P309,0),0),"")</f>
        <v>1</v>
      </c>
      <c r="R309" s="194">
        <f t="shared" ca="1" si="279"/>
        <v>1.3963799927016407E-2</v>
      </c>
      <c r="U309" s="194">
        <f t="shared" si="336"/>
        <v>0</v>
      </c>
      <c r="V309" s="19">
        <f ca="1"/>
        <v>0</v>
      </c>
      <c r="W309" s="208">
        <f t="shared" ca="1" si="337"/>
        <v>0</v>
      </c>
      <c r="X309" s="207"/>
      <c r="Y309" s="194"/>
      <c r="Z309" s="198" cm="1">
        <f t="array" ref="Z309">IFERROR(MATCH(TRUE,INDEX($B$14:$B$117&gt;=Y309,0),0),"")</f>
        <v>1</v>
      </c>
      <c r="AA309" s="194">
        <f t="shared" ca="1" si="280"/>
        <v>1.3963799927016407E-2</v>
      </c>
      <c r="AD309" s="194">
        <f t="shared" si="281"/>
        <v>0</v>
      </c>
      <c r="AE309" s="19">
        <f ca="1"/>
        <v>0</v>
      </c>
      <c r="AF309" s="208">
        <f t="shared" ca="1" si="282"/>
        <v>0</v>
      </c>
      <c r="AG309" s="207"/>
      <c r="AH309" s="194"/>
      <c r="AI309" s="198" cm="1">
        <f t="array" ref="AI309">IFERROR(MATCH(TRUE,INDEX($B$14:$B$117&gt;=AH309,0),0),"")</f>
        <v>1</v>
      </c>
      <c r="AJ309" s="194">
        <f t="shared" ca="1" si="283"/>
        <v>1.3963799927016407E-2</v>
      </c>
      <c r="AM309" s="194">
        <f t="shared" si="284"/>
        <v>0</v>
      </c>
      <c r="AN309" s="19">
        <f ca="1"/>
        <v>0</v>
      </c>
      <c r="AO309" s="208">
        <f t="shared" ca="1" si="285"/>
        <v>0</v>
      </c>
      <c r="AP309" s="207"/>
      <c r="AQ309" s="194"/>
      <c r="AR309" s="198" cm="1">
        <f t="array" ref="AR309">IFERROR(MATCH(TRUE,INDEX($B$14:$B$117&gt;=AQ309,0),0),"")</f>
        <v>1</v>
      </c>
      <c r="AS309" s="194">
        <f t="shared" ca="1" si="286"/>
        <v>1.3963799927016407E-2</v>
      </c>
      <c r="AV309" s="194">
        <f t="shared" si="287"/>
        <v>0</v>
      </c>
      <c r="AW309" s="19">
        <f ca="1"/>
        <v>0</v>
      </c>
      <c r="AX309" s="208">
        <f t="shared" ca="1" si="288"/>
        <v>0</v>
      </c>
      <c r="AY309" s="207"/>
      <c r="AZ309" s="194"/>
      <c r="BA309" s="198" cm="1">
        <f t="array" ref="BA309">IFERROR(MATCH(TRUE,INDEX($B$14:$B$117&gt;=AZ309,0),0),"")</f>
        <v>1</v>
      </c>
      <c r="BB309" s="194">
        <f t="shared" ca="1" si="289"/>
        <v>1.3963799927016407E-2</v>
      </c>
      <c r="BE309" s="194">
        <f t="shared" si="290"/>
        <v>0</v>
      </c>
      <c r="BF309" s="19">
        <f ca="1"/>
        <v>0</v>
      </c>
      <c r="BG309" s="208">
        <f t="shared" ca="1" si="291"/>
        <v>0</v>
      </c>
      <c r="BH309" s="207"/>
      <c r="BI309" s="194"/>
      <c r="BJ309" s="198" cm="1">
        <f t="array" ref="BJ309">IFERROR(MATCH(TRUE,INDEX($B$14:$B$117&gt;=BI309,0),0),"")</f>
        <v>1</v>
      </c>
      <c r="BK309" s="194">
        <f t="shared" ca="1" si="292"/>
        <v>1.3963799927016407E-2</v>
      </c>
      <c r="BN309" s="194">
        <f t="shared" si="293"/>
        <v>0</v>
      </c>
      <c r="BO309" s="19">
        <f ca="1"/>
        <v>0</v>
      </c>
      <c r="BP309" s="208">
        <f t="shared" ca="1" si="294"/>
        <v>0</v>
      </c>
      <c r="BQ309" s="207"/>
      <c r="BR309" s="194"/>
      <c r="BS309" s="198" cm="1">
        <f t="array" ref="BS309">IFERROR(MATCH(TRUE,INDEX($B$14:$B$117&gt;=BR309,0),0),"")</f>
        <v>1</v>
      </c>
      <c r="BT309" s="194">
        <f t="shared" ca="1" si="295"/>
        <v>1.3963799927016407E-2</v>
      </c>
      <c r="BW309" s="194">
        <f t="shared" si="296"/>
        <v>0</v>
      </c>
      <c r="BX309" s="19">
        <f ca="1"/>
        <v>0</v>
      </c>
      <c r="BY309" s="208">
        <f t="shared" ca="1" si="297"/>
        <v>0</v>
      </c>
      <c r="BZ309" s="207"/>
      <c r="CA309" s="194"/>
      <c r="CB309" s="198" cm="1">
        <f t="array" ref="CB309">IFERROR(MATCH(TRUE,INDEX($B$14:$B$117&gt;=CA309,0),0),"")</f>
        <v>1</v>
      </c>
      <c r="CC309" s="194">
        <f t="shared" ca="1" si="298"/>
        <v>1.3963799927016407E-2</v>
      </c>
      <c r="CF309" s="194">
        <f t="shared" si="299"/>
        <v>0</v>
      </c>
      <c r="CG309" s="19">
        <f ca="1"/>
        <v>0</v>
      </c>
      <c r="CH309" s="208">
        <f t="shared" ca="1" si="300"/>
        <v>0</v>
      </c>
      <c r="CI309" s="207"/>
      <c r="CJ309" s="194"/>
      <c r="CK309" s="198" cm="1">
        <f t="array" ref="CK309">IFERROR(MATCH(TRUE,INDEX($B$14:$B$117&gt;=CJ309,0),0),"")</f>
        <v>1</v>
      </c>
      <c r="CL309" s="194">
        <f t="shared" ca="1" si="301"/>
        <v>1.3963799927016407E-2</v>
      </c>
      <c r="CO309" s="194">
        <f t="shared" si="302"/>
        <v>0</v>
      </c>
      <c r="CP309" s="19">
        <f ca="1"/>
        <v>0</v>
      </c>
      <c r="CQ309" s="208">
        <f t="shared" ca="1" si="303"/>
        <v>0</v>
      </c>
      <c r="CR309" s="207"/>
      <c r="CS309" s="194"/>
      <c r="CT309" s="198" cm="1">
        <f t="array" ref="CT309">IFERROR(MATCH(TRUE,INDEX($B$14:$B$117&gt;=CS309,0),0),"")</f>
        <v>1</v>
      </c>
      <c r="CU309" s="194">
        <f t="shared" ca="1" si="304"/>
        <v>1.3963799927016407E-2</v>
      </c>
      <c r="CX309" s="194">
        <f t="shared" si="305"/>
        <v>0</v>
      </c>
      <c r="CY309" s="19" t="e">
        <f ca="1"/>
        <v>#N/A</v>
      </c>
      <c r="CZ309" s="208" t="e">
        <f t="shared" ca="1" si="306"/>
        <v>#N/A</v>
      </c>
      <c r="DA309" s="207"/>
      <c r="DB309" s="194"/>
      <c r="DC309" s="198" cm="1">
        <f t="array" ref="DC309">IFERROR(MATCH(TRUE,INDEX($B$14:$B$117&gt;=DB309,0),0),"")</f>
        <v>1</v>
      </c>
      <c r="DD309" s="194">
        <f t="shared" ca="1" si="307"/>
        <v>1.3963799927016407E-2</v>
      </c>
      <c r="DG309" s="194">
        <f t="shared" si="308"/>
        <v>0</v>
      </c>
      <c r="DH309" s="19" t="e">
        <f ca="1"/>
        <v>#N/A</v>
      </c>
      <c r="DI309" s="208" t="e">
        <f t="shared" ca="1" si="309"/>
        <v>#N/A</v>
      </c>
      <c r="DJ309" s="207"/>
      <c r="DK309" s="194"/>
      <c r="DL309" s="198" cm="1">
        <f t="array" ref="DL309">IFERROR(MATCH(TRUE,INDEX($B$14:$B$117&gt;=DK309,0),0),"")</f>
        <v>1</v>
      </c>
      <c r="DM309" s="194">
        <f t="shared" ca="1" si="310"/>
        <v>1.3963799927016407E-2</v>
      </c>
      <c r="DP309" s="194">
        <f t="shared" si="311"/>
        <v>0</v>
      </c>
      <c r="DQ309" s="19" t="e">
        <f ca="1"/>
        <v>#N/A</v>
      </c>
      <c r="DR309" s="208" t="e">
        <f t="shared" ca="1" si="312"/>
        <v>#N/A</v>
      </c>
      <c r="DS309" s="207"/>
      <c r="DT309" s="194"/>
      <c r="DU309" s="198" cm="1">
        <f t="array" ref="DU309">IFERROR(MATCH(TRUE,INDEX($B$14:$B$117&gt;=DT309,0),0),"")</f>
        <v>1</v>
      </c>
      <c r="DV309" s="194">
        <f t="shared" ca="1" si="313"/>
        <v>1.3963799927016407E-2</v>
      </c>
      <c r="DY309" s="194">
        <f t="shared" si="314"/>
        <v>0</v>
      </c>
      <c r="DZ309" s="19" t="e">
        <f ca="1"/>
        <v>#N/A</v>
      </c>
      <c r="EA309" s="208" t="e">
        <f t="shared" ca="1" si="315"/>
        <v>#N/A</v>
      </c>
      <c r="EB309" s="207"/>
      <c r="EC309" s="194"/>
      <c r="ED309" s="198" cm="1">
        <f t="array" ref="ED309">IFERROR(MATCH(TRUE,INDEX($B$14:$B$117&gt;=EC309,0),0),"")</f>
        <v>1</v>
      </c>
      <c r="EE309" s="194">
        <f t="shared" ca="1" si="316"/>
        <v>1.3963799927016407E-2</v>
      </c>
      <c r="EH309" s="194">
        <f t="shared" si="317"/>
        <v>0</v>
      </c>
      <c r="EI309" s="19" t="e">
        <f ca="1"/>
        <v>#N/A</v>
      </c>
      <c r="EJ309" s="208" t="e">
        <f t="shared" ca="1" si="318"/>
        <v>#N/A</v>
      </c>
      <c r="EK309" s="207"/>
      <c r="EL309" s="194"/>
      <c r="EM309" s="198" cm="1">
        <f t="array" ref="EM309">IFERROR(MATCH(TRUE,INDEX($B$14:$B$117&gt;=EL309,0),0),"")</f>
        <v>1</v>
      </c>
      <c r="EN309" s="194">
        <f t="shared" ca="1" si="319"/>
        <v>1.3963799927016407E-2</v>
      </c>
      <c r="EQ309" s="194">
        <f t="shared" si="320"/>
        <v>0</v>
      </c>
      <c r="ER309" s="19" t="e">
        <f ca="1"/>
        <v>#N/A</v>
      </c>
      <c r="ES309" s="208" t="e">
        <f t="shared" ca="1" si="321"/>
        <v>#N/A</v>
      </c>
      <c r="ET309" s="207"/>
      <c r="EU309" s="194"/>
      <c r="EV309" s="198" cm="1">
        <f t="array" ref="EV309">IFERROR(MATCH(TRUE,INDEX($B$14:$B$117&gt;=EU309,0),0),"")</f>
        <v>1</v>
      </c>
      <c r="EW309" s="194">
        <f t="shared" ca="1" si="322"/>
        <v>1.3963799927016407E-2</v>
      </c>
      <c r="EZ309" s="194">
        <f t="shared" si="323"/>
        <v>0</v>
      </c>
      <c r="FA309" s="19" t="e">
        <f ca="1"/>
        <v>#N/A</v>
      </c>
      <c r="FB309" s="208" t="e">
        <f t="shared" ca="1" si="324"/>
        <v>#N/A</v>
      </c>
      <c r="FC309" s="207"/>
      <c r="FD309" s="194"/>
      <c r="FE309" s="198" cm="1">
        <f t="array" ref="FE309">IFERROR(MATCH(TRUE,INDEX($B$14:$B$117&gt;=FD309,0),0),"")</f>
        <v>1</v>
      </c>
      <c r="FF309" s="194">
        <f t="shared" ca="1" si="325"/>
        <v>1.3963799927016407E-2</v>
      </c>
      <c r="FI309" s="194">
        <f t="shared" si="326"/>
        <v>0</v>
      </c>
      <c r="FJ309" s="19" t="e">
        <f ca="1"/>
        <v>#N/A</v>
      </c>
      <c r="FK309" s="208" t="e">
        <f t="shared" ca="1" si="327"/>
        <v>#N/A</v>
      </c>
      <c r="FL309" s="207"/>
      <c r="FM309" s="194"/>
      <c r="FN309" s="198" cm="1">
        <f t="array" ref="FN309">IFERROR(MATCH(TRUE,INDEX($B$14:$B$117&gt;=FM309,0),0),"")</f>
        <v>1</v>
      </c>
      <c r="FO309" s="194">
        <f t="shared" ca="1" si="328"/>
        <v>1.3963799927016407E-2</v>
      </c>
      <c r="FR309" s="194">
        <f t="shared" si="329"/>
        <v>0</v>
      </c>
      <c r="FS309" s="19" t="e">
        <f ca="1"/>
        <v>#N/A</v>
      </c>
      <c r="FT309" s="208" t="e">
        <f t="shared" ca="1" si="330"/>
        <v>#N/A</v>
      </c>
      <c r="FU309" s="207"/>
      <c r="FV309" s="194"/>
      <c r="FW309" s="198" cm="1">
        <f t="array" ref="FW309">IFERROR(MATCH(TRUE,INDEX($B$14:$B$117&gt;=FV309,0),0),"")</f>
        <v>1</v>
      </c>
      <c r="FX309" s="194">
        <f t="shared" ca="1" si="331"/>
        <v>1.3963799927016407E-2</v>
      </c>
      <c r="GA309" s="194">
        <f t="shared" si="332"/>
        <v>0</v>
      </c>
      <c r="GB309" s="19" t="e">
        <f ca="1"/>
        <v>#N/A</v>
      </c>
      <c r="GC309" s="208" t="e">
        <f t="shared" ca="1" si="333"/>
        <v>#N/A</v>
      </c>
    </row>
    <row r="310" spans="6:185" x14ac:dyDescent="0.2">
      <c r="F310" s="207"/>
      <c r="G310" s="194"/>
      <c r="H310" s="198" cm="1">
        <f t="array" ref="H310">IFERROR(MATCH(TRUE,INDEX($B$14:$B$117&gt;=G310,0),0),"")</f>
        <v>1</v>
      </c>
      <c r="I310" s="194">
        <f t="shared" ca="1" si="278"/>
        <v>1.3963799927016407E-2</v>
      </c>
      <c r="L310" s="194">
        <f t="shared" si="334"/>
        <v>0</v>
      </c>
      <c r="M310" s="19">
        <f ca="1"/>
        <v>0</v>
      </c>
      <c r="N310" s="208">
        <f t="shared" ca="1" si="335"/>
        <v>0</v>
      </c>
      <c r="O310" s="207"/>
      <c r="P310" s="194"/>
      <c r="Q310" s="198" cm="1">
        <f t="array" ref="Q310">IFERROR(MATCH(TRUE,INDEX($B$14:$B$117&gt;=P310,0),0),"")</f>
        <v>1</v>
      </c>
      <c r="R310" s="194">
        <f t="shared" ca="1" si="279"/>
        <v>1.3963799927016407E-2</v>
      </c>
      <c r="U310" s="194">
        <f t="shared" si="336"/>
        <v>0</v>
      </c>
      <c r="V310" s="19">
        <f ca="1"/>
        <v>0</v>
      </c>
      <c r="W310" s="208">
        <f t="shared" ca="1" si="337"/>
        <v>0</v>
      </c>
      <c r="X310" s="207"/>
      <c r="Y310" s="194"/>
      <c r="Z310" s="198" cm="1">
        <f t="array" ref="Z310">IFERROR(MATCH(TRUE,INDEX($B$14:$B$117&gt;=Y310,0),0),"")</f>
        <v>1</v>
      </c>
      <c r="AA310" s="194">
        <f t="shared" ca="1" si="280"/>
        <v>1.3963799927016407E-2</v>
      </c>
      <c r="AD310" s="194">
        <f t="shared" si="281"/>
        <v>0</v>
      </c>
      <c r="AE310" s="19">
        <f ca="1"/>
        <v>0</v>
      </c>
      <c r="AF310" s="208">
        <f t="shared" ca="1" si="282"/>
        <v>0</v>
      </c>
      <c r="AG310" s="207"/>
      <c r="AH310" s="194"/>
      <c r="AI310" s="198" cm="1">
        <f t="array" ref="AI310">IFERROR(MATCH(TRUE,INDEX($B$14:$B$117&gt;=AH310,0),0),"")</f>
        <v>1</v>
      </c>
      <c r="AJ310" s="194">
        <f t="shared" ca="1" si="283"/>
        <v>1.3963799927016407E-2</v>
      </c>
      <c r="AM310" s="194">
        <f t="shared" si="284"/>
        <v>0</v>
      </c>
      <c r="AN310" s="19">
        <f ca="1"/>
        <v>0</v>
      </c>
      <c r="AO310" s="208">
        <f t="shared" ca="1" si="285"/>
        <v>0</v>
      </c>
      <c r="AP310" s="207"/>
      <c r="AQ310" s="194"/>
      <c r="AR310" s="198" cm="1">
        <f t="array" ref="AR310">IFERROR(MATCH(TRUE,INDEX($B$14:$B$117&gt;=AQ310,0),0),"")</f>
        <v>1</v>
      </c>
      <c r="AS310" s="194">
        <f t="shared" ca="1" si="286"/>
        <v>1.3963799927016407E-2</v>
      </c>
      <c r="AV310" s="194">
        <f t="shared" si="287"/>
        <v>0</v>
      </c>
      <c r="AW310" s="19">
        <f ca="1"/>
        <v>0</v>
      </c>
      <c r="AX310" s="208">
        <f t="shared" ca="1" si="288"/>
        <v>0</v>
      </c>
      <c r="AY310" s="207"/>
      <c r="AZ310" s="194"/>
      <c r="BA310" s="198" cm="1">
        <f t="array" ref="BA310">IFERROR(MATCH(TRUE,INDEX($B$14:$B$117&gt;=AZ310,0),0),"")</f>
        <v>1</v>
      </c>
      <c r="BB310" s="194">
        <f t="shared" ca="1" si="289"/>
        <v>1.3963799927016407E-2</v>
      </c>
      <c r="BE310" s="194">
        <f t="shared" si="290"/>
        <v>0</v>
      </c>
      <c r="BF310" s="19">
        <f ca="1"/>
        <v>0</v>
      </c>
      <c r="BG310" s="208">
        <f t="shared" ca="1" si="291"/>
        <v>0</v>
      </c>
      <c r="BH310" s="207"/>
      <c r="BI310" s="194"/>
      <c r="BJ310" s="198" cm="1">
        <f t="array" ref="BJ310">IFERROR(MATCH(TRUE,INDEX($B$14:$B$117&gt;=BI310,0),0),"")</f>
        <v>1</v>
      </c>
      <c r="BK310" s="194">
        <f t="shared" ca="1" si="292"/>
        <v>1.3963799927016407E-2</v>
      </c>
      <c r="BN310" s="194">
        <f t="shared" si="293"/>
        <v>0</v>
      </c>
      <c r="BO310" s="19">
        <f ca="1"/>
        <v>0</v>
      </c>
      <c r="BP310" s="208">
        <f t="shared" ca="1" si="294"/>
        <v>0</v>
      </c>
      <c r="BQ310" s="207"/>
      <c r="BR310" s="194"/>
      <c r="BS310" s="198" cm="1">
        <f t="array" ref="BS310">IFERROR(MATCH(TRUE,INDEX($B$14:$B$117&gt;=BR310,0),0),"")</f>
        <v>1</v>
      </c>
      <c r="BT310" s="194">
        <f t="shared" ca="1" si="295"/>
        <v>1.3963799927016407E-2</v>
      </c>
      <c r="BW310" s="194">
        <f t="shared" si="296"/>
        <v>0</v>
      </c>
      <c r="BX310" s="19">
        <f ca="1"/>
        <v>0</v>
      </c>
      <c r="BY310" s="208">
        <f t="shared" ca="1" si="297"/>
        <v>0</v>
      </c>
      <c r="BZ310" s="207"/>
      <c r="CA310" s="194"/>
      <c r="CB310" s="198" cm="1">
        <f t="array" ref="CB310">IFERROR(MATCH(TRUE,INDEX($B$14:$B$117&gt;=CA310,0),0),"")</f>
        <v>1</v>
      </c>
      <c r="CC310" s="194">
        <f t="shared" ca="1" si="298"/>
        <v>1.3963799927016407E-2</v>
      </c>
      <c r="CF310" s="194">
        <f t="shared" si="299"/>
        <v>0</v>
      </c>
      <c r="CG310" s="19">
        <f ca="1"/>
        <v>0</v>
      </c>
      <c r="CH310" s="208">
        <f t="shared" ca="1" si="300"/>
        <v>0</v>
      </c>
      <c r="CI310" s="207"/>
      <c r="CJ310" s="194"/>
      <c r="CK310" s="198" cm="1">
        <f t="array" ref="CK310">IFERROR(MATCH(TRUE,INDEX($B$14:$B$117&gt;=CJ310,0),0),"")</f>
        <v>1</v>
      </c>
      <c r="CL310" s="194">
        <f t="shared" ca="1" si="301"/>
        <v>1.3963799927016407E-2</v>
      </c>
      <c r="CO310" s="194">
        <f t="shared" si="302"/>
        <v>0</v>
      </c>
      <c r="CP310" s="19">
        <f ca="1"/>
        <v>0</v>
      </c>
      <c r="CQ310" s="208">
        <f t="shared" ca="1" si="303"/>
        <v>0</v>
      </c>
      <c r="CR310" s="207"/>
      <c r="CS310" s="194"/>
      <c r="CT310" s="198" cm="1">
        <f t="array" ref="CT310">IFERROR(MATCH(TRUE,INDEX($B$14:$B$117&gt;=CS310,0),0),"")</f>
        <v>1</v>
      </c>
      <c r="CU310" s="194">
        <f t="shared" ca="1" si="304"/>
        <v>1.3963799927016407E-2</v>
      </c>
      <c r="CX310" s="194">
        <f t="shared" si="305"/>
        <v>0</v>
      </c>
      <c r="CY310" s="19" t="e">
        <f ca="1"/>
        <v>#N/A</v>
      </c>
      <c r="CZ310" s="208" t="e">
        <f t="shared" ca="1" si="306"/>
        <v>#N/A</v>
      </c>
      <c r="DA310" s="207"/>
      <c r="DB310" s="194"/>
      <c r="DC310" s="198" cm="1">
        <f t="array" ref="DC310">IFERROR(MATCH(TRUE,INDEX($B$14:$B$117&gt;=DB310,0),0),"")</f>
        <v>1</v>
      </c>
      <c r="DD310" s="194">
        <f t="shared" ca="1" si="307"/>
        <v>1.3963799927016407E-2</v>
      </c>
      <c r="DG310" s="194">
        <f t="shared" si="308"/>
        <v>0</v>
      </c>
      <c r="DH310" s="19" t="e">
        <f ca="1"/>
        <v>#N/A</v>
      </c>
      <c r="DI310" s="208" t="e">
        <f t="shared" ca="1" si="309"/>
        <v>#N/A</v>
      </c>
      <c r="DJ310" s="207"/>
      <c r="DK310" s="194"/>
      <c r="DL310" s="198" cm="1">
        <f t="array" ref="DL310">IFERROR(MATCH(TRUE,INDEX($B$14:$B$117&gt;=DK310,0),0),"")</f>
        <v>1</v>
      </c>
      <c r="DM310" s="194">
        <f t="shared" ca="1" si="310"/>
        <v>1.3963799927016407E-2</v>
      </c>
      <c r="DP310" s="194">
        <f t="shared" si="311"/>
        <v>0</v>
      </c>
      <c r="DQ310" s="19" t="e">
        <f ca="1"/>
        <v>#N/A</v>
      </c>
      <c r="DR310" s="208" t="e">
        <f t="shared" ca="1" si="312"/>
        <v>#N/A</v>
      </c>
      <c r="DS310" s="207"/>
      <c r="DT310" s="194"/>
      <c r="DU310" s="198" cm="1">
        <f t="array" ref="DU310">IFERROR(MATCH(TRUE,INDEX($B$14:$B$117&gt;=DT310,0),0),"")</f>
        <v>1</v>
      </c>
      <c r="DV310" s="194">
        <f t="shared" ca="1" si="313"/>
        <v>1.3963799927016407E-2</v>
      </c>
      <c r="DY310" s="194">
        <f t="shared" si="314"/>
        <v>0</v>
      </c>
      <c r="DZ310" s="19" t="e">
        <f ca="1"/>
        <v>#N/A</v>
      </c>
      <c r="EA310" s="208" t="e">
        <f t="shared" ca="1" si="315"/>
        <v>#N/A</v>
      </c>
      <c r="EB310" s="207"/>
      <c r="EC310" s="194"/>
      <c r="ED310" s="198" cm="1">
        <f t="array" ref="ED310">IFERROR(MATCH(TRUE,INDEX($B$14:$B$117&gt;=EC310,0),0),"")</f>
        <v>1</v>
      </c>
      <c r="EE310" s="194">
        <f t="shared" ca="1" si="316"/>
        <v>1.3963799927016407E-2</v>
      </c>
      <c r="EH310" s="194">
        <f t="shared" si="317"/>
        <v>0</v>
      </c>
      <c r="EI310" s="19" t="e">
        <f ca="1"/>
        <v>#N/A</v>
      </c>
      <c r="EJ310" s="208" t="e">
        <f t="shared" ca="1" si="318"/>
        <v>#N/A</v>
      </c>
      <c r="EK310" s="207"/>
      <c r="EL310" s="194"/>
      <c r="EM310" s="198" cm="1">
        <f t="array" ref="EM310">IFERROR(MATCH(TRUE,INDEX($B$14:$B$117&gt;=EL310,0),0),"")</f>
        <v>1</v>
      </c>
      <c r="EN310" s="194">
        <f t="shared" ca="1" si="319"/>
        <v>1.3963799927016407E-2</v>
      </c>
      <c r="EQ310" s="194">
        <f t="shared" si="320"/>
        <v>0</v>
      </c>
      <c r="ER310" s="19" t="e">
        <f ca="1"/>
        <v>#N/A</v>
      </c>
      <c r="ES310" s="208" t="e">
        <f t="shared" ca="1" si="321"/>
        <v>#N/A</v>
      </c>
      <c r="ET310" s="207"/>
      <c r="EU310" s="194"/>
      <c r="EV310" s="198" cm="1">
        <f t="array" ref="EV310">IFERROR(MATCH(TRUE,INDEX($B$14:$B$117&gt;=EU310,0),0),"")</f>
        <v>1</v>
      </c>
      <c r="EW310" s="194">
        <f t="shared" ca="1" si="322"/>
        <v>1.3963799927016407E-2</v>
      </c>
      <c r="EZ310" s="194">
        <f t="shared" si="323"/>
        <v>0</v>
      </c>
      <c r="FA310" s="19" t="e">
        <f ca="1"/>
        <v>#N/A</v>
      </c>
      <c r="FB310" s="208" t="e">
        <f t="shared" ca="1" si="324"/>
        <v>#N/A</v>
      </c>
      <c r="FC310" s="207"/>
      <c r="FD310" s="194"/>
      <c r="FE310" s="198" cm="1">
        <f t="array" ref="FE310">IFERROR(MATCH(TRUE,INDEX($B$14:$B$117&gt;=FD310,0),0),"")</f>
        <v>1</v>
      </c>
      <c r="FF310" s="194">
        <f t="shared" ca="1" si="325"/>
        <v>1.3963799927016407E-2</v>
      </c>
      <c r="FI310" s="194">
        <f t="shared" si="326"/>
        <v>0</v>
      </c>
      <c r="FJ310" s="19" t="e">
        <f ca="1"/>
        <v>#N/A</v>
      </c>
      <c r="FK310" s="208" t="e">
        <f t="shared" ca="1" si="327"/>
        <v>#N/A</v>
      </c>
      <c r="FL310" s="207"/>
      <c r="FM310" s="194"/>
      <c r="FN310" s="198" cm="1">
        <f t="array" ref="FN310">IFERROR(MATCH(TRUE,INDEX($B$14:$B$117&gt;=FM310,0),0),"")</f>
        <v>1</v>
      </c>
      <c r="FO310" s="194">
        <f t="shared" ca="1" si="328"/>
        <v>1.3963799927016407E-2</v>
      </c>
      <c r="FR310" s="194">
        <f t="shared" si="329"/>
        <v>0</v>
      </c>
      <c r="FS310" s="19" t="e">
        <f ca="1"/>
        <v>#N/A</v>
      </c>
      <c r="FT310" s="208" t="e">
        <f t="shared" ca="1" si="330"/>
        <v>#N/A</v>
      </c>
      <c r="FU310" s="207"/>
      <c r="FV310" s="194"/>
      <c r="FW310" s="198" cm="1">
        <f t="array" ref="FW310">IFERROR(MATCH(TRUE,INDEX($B$14:$B$117&gt;=FV310,0),0),"")</f>
        <v>1</v>
      </c>
      <c r="FX310" s="194">
        <f t="shared" ca="1" si="331"/>
        <v>1.3963799927016407E-2</v>
      </c>
      <c r="GA310" s="194">
        <f t="shared" si="332"/>
        <v>0</v>
      </c>
      <c r="GB310" s="19" t="e">
        <f ca="1"/>
        <v>#N/A</v>
      </c>
      <c r="GC310" s="208" t="e">
        <f t="shared" ca="1" si="333"/>
        <v>#N/A</v>
      </c>
    </row>
    <row r="311" spans="6:185" x14ac:dyDescent="0.2">
      <c r="F311" s="207"/>
      <c r="G311" s="194"/>
      <c r="H311" s="198" cm="1">
        <f t="array" ref="H311">IFERROR(MATCH(TRUE,INDEX($B$14:$B$117&gt;=G311,0),0),"")</f>
        <v>1</v>
      </c>
      <c r="I311" s="194">
        <f t="shared" ca="1" si="278"/>
        <v>1.3963799927016407E-2</v>
      </c>
      <c r="L311" s="194">
        <f t="shared" si="334"/>
        <v>0</v>
      </c>
      <c r="M311" s="19">
        <f ca="1"/>
        <v>0</v>
      </c>
      <c r="N311" s="208">
        <f t="shared" ca="1" si="335"/>
        <v>0</v>
      </c>
      <c r="O311" s="207"/>
      <c r="P311" s="194"/>
      <c r="Q311" s="198" cm="1">
        <f t="array" ref="Q311">IFERROR(MATCH(TRUE,INDEX($B$14:$B$117&gt;=P311,0),0),"")</f>
        <v>1</v>
      </c>
      <c r="R311" s="194">
        <f t="shared" ca="1" si="279"/>
        <v>1.3963799927016407E-2</v>
      </c>
      <c r="U311" s="194">
        <f t="shared" si="336"/>
        <v>0</v>
      </c>
      <c r="V311" s="19">
        <f ca="1"/>
        <v>0</v>
      </c>
      <c r="W311" s="208">
        <f t="shared" ca="1" si="337"/>
        <v>0</v>
      </c>
      <c r="X311" s="207"/>
      <c r="Y311" s="194"/>
      <c r="Z311" s="198" cm="1">
        <f t="array" ref="Z311">IFERROR(MATCH(TRUE,INDEX($B$14:$B$117&gt;=Y311,0),0),"")</f>
        <v>1</v>
      </c>
      <c r="AA311" s="194">
        <f t="shared" ca="1" si="280"/>
        <v>1.3963799927016407E-2</v>
      </c>
      <c r="AD311" s="194">
        <f t="shared" si="281"/>
        <v>0</v>
      </c>
      <c r="AE311" s="19">
        <f ca="1"/>
        <v>0</v>
      </c>
      <c r="AF311" s="208">
        <f t="shared" ca="1" si="282"/>
        <v>0</v>
      </c>
      <c r="AG311" s="207"/>
      <c r="AH311" s="194"/>
      <c r="AI311" s="198" cm="1">
        <f t="array" ref="AI311">IFERROR(MATCH(TRUE,INDEX($B$14:$B$117&gt;=AH311,0),0),"")</f>
        <v>1</v>
      </c>
      <c r="AJ311" s="194">
        <f t="shared" ca="1" si="283"/>
        <v>1.3963799927016407E-2</v>
      </c>
      <c r="AM311" s="194">
        <f t="shared" si="284"/>
        <v>0</v>
      </c>
      <c r="AN311" s="19">
        <f ca="1"/>
        <v>0</v>
      </c>
      <c r="AO311" s="208">
        <f t="shared" ca="1" si="285"/>
        <v>0</v>
      </c>
      <c r="AP311" s="207"/>
      <c r="AQ311" s="194"/>
      <c r="AR311" s="198" cm="1">
        <f t="array" ref="AR311">IFERROR(MATCH(TRUE,INDEX($B$14:$B$117&gt;=AQ311,0),0),"")</f>
        <v>1</v>
      </c>
      <c r="AS311" s="194">
        <f t="shared" ca="1" si="286"/>
        <v>1.3963799927016407E-2</v>
      </c>
      <c r="AV311" s="194">
        <f t="shared" si="287"/>
        <v>0</v>
      </c>
      <c r="AW311" s="19">
        <f ca="1"/>
        <v>0</v>
      </c>
      <c r="AX311" s="208">
        <f t="shared" ca="1" si="288"/>
        <v>0</v>
      </c>
      <c r="AY311" s="207"/>
      <c r="AZ311" s="194"/>
      <c r="BA311" s="198" cm="1">
        <f t="array" ref="BA311">IFERROR(MATCH(TRUE,INDEX($B$14:$B$117&gt;=AZ311,0),0),"")</f>
        <v>1</v>
      </c>
      <c r="BB311" s="194">
        <f t="shared" ca="1" si="289"/>
        <v>1.3963799927016407E-2</v>
      </c>
      <c r="BE311" s="194">
        <f t="shared" si="290"/>
        <v>0</v>
      </c>
      <c r="BF311" s="19">
        <f ca="1"/>
        <v>0</v>
      </c>
      <c r="BG311" s="208">
        <f t="shared" ca="1" si="291"/>
        <v>0</v>
      </c>
      <c r="BH311" s="207"/>
      <c r="BI311" s="194"/>
      <c r="BJ311" s="198" cm="1">
        <f t="array" ref="BJ311">IFERROR(MATCH(TRUE,INDEX($B$14:$B$117&gt;=BI311,0),0),"")</f>
        <v>1</v>
      </c>
      <c r="BK311" s="194">
        <f t="shared" ca="1" si="292"/>
        <v>1.3963799927016407E-2</v>
      </c>
      <c r="BN311" s="194">
        <f t="shared" si="293"/>
        <v>0</v>
      </c>
      <c r="BO311" s="19">
        <f ca="1"/>
        <v>0</v>
      </c>
      <c r="BP311" s="208">
        <f t="shared" ca="1" si="294"/>
        <v>0</v>
      </c>
      <c r="BQ311" s="207"/>
      <c r="BR311" s="194"/>
      <c r="BS311" s="198" cm="1">
        <f t="array" ref="BS311">IFERROR(MATCH(TRUE,INDEX($B$14:$B$117&gt;=BR311,0),0),"")</f>
        <v>1</v>
      </c>
      <c r="BT311" s="194">
        <f t="shared" ca="1" si="295"/>
        <v>1.3963799927016407E-2</v>
      </c>
      <c r="BW311" s="194">
        <f t="shared" si="296"/>
        <v>0</v>
      </c>
      <c r="BX311" s="19">
        <f ca="1"/>
        <v>0</v>
      </c>
      <c r="BY311" s="208">
        <f t="shared" ca="1" si="297"/>
        <v>0</v>
      </c>
      <c r="BZ311" s="207"/>
      <c r="CA311" s="194"/>
      <c r="CB311" s="198" cm="1">
        <f t="array" ref="CB311">IFERROR(MATCH(TRUE,INDEX($B$14:$B$117&gt;=CA311,0),0),"")</f>
        <v>1</v>
      </c>
      <c r="CC311" s="194">
        <f t="shared" ca="1" si="298"/>
        <v>1.3963799927016407E-2</v>
      </c>
      <c r="CF311" s="194">
        <f t="shared" si="299"/>
        <v>0</v>
      </c>
      <c r="CG311" s="19">
        <f ca="1"/>
        <v>0</v>
      </c>
      <c r="CH311" s="208">
        <f t="shared" ca="1" si="300"/>
        <v>0</v>
      </c>
      <c r="CI311" s="207"/>
      <c r="CJ311" s="194"/>
      <c r="CK311" s="198" cm="1">
        <f t="array" ref="CK311">IFERROR(MATCH(TRUE,INDEX($B$14:$B$117&gt;=CJ311,0),0),"")</f>
        <v>1</v>
      </c>
      <c r="CL311" s="194">
        <f t="shared" ca="1" si="301"/>
        <v>1.3963799927016407E-2</v>
      </c>
      <c r="CO311" s="194">
        <f t="shared" si="302"/>
        <v>0</v>
      </c>
      <c r="CP311" s="19">
        <f ca="1"/>
        <v>0</v>
      </c>
      <c r="CQ311" s="208">
        <f t="shared" ca="1" si="303"/>
        <v>0</v>
      </c>
      <c r="CR311" s="207"/>
      <c r="CS311" s="194"/>
      <c r="CT311" s="198" cm="1">
        <f t="array" ref="CT311">IFERROR(MATCH(TRUE,INDEX($B$14:$B$117&gt;=CS311,0),0),"")</f>
        <v>1</v>
      </c>
      <c r="CU311" s="194">
        <f t="shared" ca="1" si="304"/>
        <v>1.3963799927016407E-2</v>
      </c>
      <c r="CX311" s="194">
        <f t="shared" si="305"/>
        <v>0</v>
      </c>
      <c r="CY311" s="19" t="e">
        <f ca="1"/>
        <v>#N/A</v>
      </c>
      <c r="CZ311" s="208" t="e">
        <f t="shared" ca="1" si="306"/>
        <v>#N/A</v>
      </c>
      <c r="DA311" s="207"/>
      <c r="DB311" s="194"/>
      <c r="DC311" s="198" cm="1">
        <f t="array" ref="DC311">IFERROR(MATCH(TRUE,INDEX($B$14:$B$117&gt;=DB311,0),0),"")</f>
        <v>1</v>
      </c>
      <c r="DD311" s="194">
        <f t="shared" ca="1" si="307"/>
        <v>1.3963799927016407E-2</v>
      </c>
      <c r="DG311" s="194">
        <f t="shared" si="308"/>
        <v>0</v>
      </c>
      <c r="DH311" s="19" t="e">
        <f ca="1"/>
        <v>#N/A</v>
      </c>
      <c r="DI311" s="208" t="e">
        <f t="shared" ca="1" si="309"/>
        <v>#N/A</v>
      </c>
      <c r="DJ311" s="207"/>
      <c r="DK311" s="194"/>
      <c r="DL311" s="198" cm="1">
        <f t="array" ref="DL311">IFERROR(MATCH(TRUE,INDEX($B$14:$B$117&gt;=DK311,0),0),"")</f>
        <v>1</v>
      </c>
      <c r="DM311" s="194">
        <f t="shared" ca="1" si="310"/>
        <v>1.3963799927016407E-2</v>
      </c>
      <c r="DP311" s="194">
        <f t="shared" si="311"/>
        <v>0</v>
      </c>
      <c r="DQ311" s="19" t="e">
        <f ca="1"/>
        <v>#N/A</v>
      </c>
      <c r="DR311" s="208" t="e">
        <f t="shared" ca="1" si="312"/>
        <v>#N/A</v>
      </c>
      <c r="DS311" s="207"/>
      <c r="DT311" s="194"/>
      <c r="DU311" s="198" cm="1">
        <f t="array" ref="DU311">IFERROR(MATCH(TRUE,INDEX($B$14:$B$117&gt;=DT311,0),0),"")</f>
        <v>1</v>
      </c>
      <c r="DV311" s="194">
        <f t="shared" ca="1" si="313"/>
        <v>1.3963799927016407E-2</v>
      </c>
      <c r="DY311" s="194">
        <f t="shared" si="314"/>
        <v>0</v>
      </c>
      <c r="DZ311" s="19" t="e">
        <f ca="1"/>
        <v>#N/A</v>
      </c>
      <c r="EA311" s="208" t="e">
        <f t="shared" ca="1" si="315"/>
        <v>#N/A</v>
      </c>
      <c r="EB311" s="207"/>
      <c r="EC311" s="194"/>
      <c r="ED311" s="198" cm="1">
        <f t="array" ref="ED311">IFERROR(MATCH(TRUE,INDEX($B$14:$B$117&gt;=EC311,0),0),"")</f>
        <v>1</v>
      </c>
      <c r="EE311" s="194">
        <f t="shared" ca="1" si="316"/>
        <v>1.3963799927016407E-2</v>
      </c>
      <c r="EH311" s="194">
        <f t="shared" si="317"/>
        <v>0</v>
      </c>
      <c r="EI311" s="19" t="e">
        <f ca="1"/>
        <v>#N/A</v>
      </c>
      <c r="EJ311" s="208" t="e">
        <f t="shared" ca="1" si="318"/>
        <v>#N/A</v>
      </c>
      <c r="EK311" s="207"/>
      <c r="EL311" s="194"/>
      <c r="EM311" s="198" cm="1">
        <f t="array" ref="EM311">IFERROR(MATCH(TRUE,INDEX($B$14:$B$117&gt;=EL311,0),0),"")</f>
        <v>1</v>
      </c>
      <c r="EN311" s="194">
        <f t="shared" ca="1" si="319"/>
        <v>1.3963799927016407E-2</v>
      </c>
      <c r="EQ311" s="194">
        <f t="shared" si="320"/>
        <v>0</v>
      </c>
      <c r="ER311" s="19" t="e">
        <f ca="1"/>
        <v>#N/A</v>
      </c>
      <c r="ES311" s="208" t="e">
        <f t="shared" ca="1" si="321"/>
        <v>#N/A</v>
      </c>
      <c r="ET311" s="207"/>
      <c r="EU311" s="194"/>
      <c r="EV311" s="198" cm="1">
        <f t="array" ref="EV311">IFERROR(MATCH(TRUE,INDEX($B$14:$B$117&gt;=EU311,0),0),"")</f>
        <v>1</v>
      </c>
      <c r="EW311" s="194">
        <f t="shared" ca="1" si="322"/>
        <v>1.3963799927016407E-2</v>
      </c>
      <c r="EZ311" s="194">
        <f t="shared" si="323"/>
        <v>0</v>
      </c>
      <c r="FA311" s="19" t="e">
        <f ca="1"/>
        <v>#N/A</v>
      </c>
      <c r="FB311" s="208" t="e">
        <f t="shared" ca="1" si="324"/>
        <v>#N/A</v>
      </c>
      <c r="FC311" s="207"/>
      <c r="FD311" s="194"/>
      <c r="FE311" s="198" cm="1">
        <f t="array" ref="FE311">IFERROR(MATCH(TRUE,INDEX($B$14:$B$117&gt;=FD311,0),0),"")</f>
        <v>1</v>
      </c>
      <c r="FF311" s="194">
        <f t="shared" ca="1" si="325"/>
        <v>1.3963799927016407E-2</v>
      </c>
      <c r="FI311" s="194">
        <f t="shared" si="326"/>
        <v>0</v>
      </c>
      <c r="FJ311" s="19" t="e">
        <f ca="1"/>
        <v>#N/A</v>
      </c>
      <c r="FK311" s="208" t="e">
        <f t="shared" ca="1" si="327"/>
        <v>#N/A</v>
      </c>
      <c r="FL311" s="207"/>
      <c r="FM311" s="194"/>
      <c r="FN311" s="198" cm="1">
        <f t="array" ref="FN311">IFERROR(MATCH(TRUE,INDEX($B$14:$B$117&gt;=FM311,0),0),"")</f>
        <v>1</v>
      </c>
      <c r="FO311" s="194">
        <f t="shared" ca="1" si="328"/>
        <v>1.3963799927016407E-2</v>
      </c>
      <c r="FR311" s="194">
        <f t="shared" si="329"/>
        <v>0</v>
      </c>
      <c r="FS311" s="19" t="e">
        <f ca="1"/>
        <v>#N/A</v>
      </c>
      <c r="FT311" s="208" t="e">
        <f t="shared" ca="1" si="330"/>
        <v>#N/A</v>
      </c>
      <c r="FU311" s="207"/>
      <c r="FV311" s="194"/>
      <c r="FW311" s="198" cm="1">
        <f t="array" ref="FW311">IFERROR(MATCH(TRUE,INDEX($B$14:$B$117&gt;=FV311,0),0),"")</f>
        <v>1</v>
      </c>
      <c r="FX311" s="194">
        <f t="shared" ca="1" si="331"/>
        <v>1.3963799927016407E-2</v>
      </c>
      <c r="GA311" s="194">
        <f t="shared" si="332"/>
        <v>0</v>
      </c>
      <c r="GB311" s="19" t="e">
        <f ca="1"/>
        <v>#N/A</v>
      </c>
      <c r="GC311" s="208" t="e">
        <f t="shared" ca="1" si="333"/>
        <v>#N/A</v>
      </c>
    </row>
    <row r="312" spans="6:185" x14ac:dyDescent="0.2">
      <c r="F312" s="207"/>
      <c r="G312" s="194"/>
      <c r="H312" s="198" cm="1">
        <f t="array" ref="H312">IFERROR(MATCH(TRUE,INDEX($B$14:$B$117&gt;=G312,0),0),"")</f>
        <v>1</v>
      </c>
      <c r="I312" s="194">
        <f t="shared" ca="1" si="278"/>
        <v>1.3963799927016407E-2</v>
      </c>
      <c r="L312" s="194">
        <f t="shared" si="334"/>
        <v>0</v>
      </c>
      <c r="M312" s="19">
        <f ca="1"/>
        <v>0</v>
      </c>
      <c r="N312" s="208">
        <f t="shared" ca="1" si="335"/>
        <v>0</v>
      </c>
      <c r="O312" s="207"/>
      <c r="P312" s="194"/>
      <c r="Q312" s="198" cm="1">
        <f t="array" ref="Q312">IFERROR(MATCH(TRUE,INDEX($B$14:$B$117&gt;=P312,0),0),"")</f>
        <v>1</v>
      </c>
      <c r="R312" s="194">
        <f t="shared" ca="1" si="279"/>
        <v>1.3963799927016407E-2</v>
      </c>
      <c r="U312" s="194">
        <f t="shared" si="336"/>
        <v>0</v>
      </c>
      <c r="V312" s="19">
        <f ca="1"/>
        <v>0</v>
      </c>
      <c r="W312" s="208">
        <f t="shared" ca="1" si="337"/>
        <v>0</v>
      </c>
      <c r="X312" s="207"/>
      <c r="Y312" s="194"/>
      <c r="Z312" s="198" cm="1">
        <f t="array" ref="Z312">IFERROR(MATCH(TRUE,INDEX($B$14:$B$117&gt;=Y312,0),0),"")</f>
        <v>1</v>
      </c>
      <c r="AA312" s="194">
        <f t="shared" ca="1" si="280"/>
        <v>1.3963799927016407E-2</v>
      </c>
      <c r="AD312" s="194">
        <f t="shared" si="281"/>
        <v>0</v>
      </c>
      <c r="AE312" s="19">
        <f ca="1"/>
        <v>0</v>
      </c>
      <c r="AF312" s="208">
        <f t="shared" ca="1" si="282"/>
        <v>0</v>
      </c>
      <c r="AG312" s="207"/>
      <c r="AH312" s="194"/>
      <c r="AI312" s="198" cm="1">
        <f t="array" ref="AI312">IFERROR(MATCH(TRUE,INDEX($B$14:$B$117&gt;=AH312,0),0),"")</f>
        <v>1</v>
      </c>
      <c r="AJ312" s="194">
        <f t="shared" ca="1" si="283"/>
        <v>1.3963799927016407E-2</v>
      </c>
      <c r="AM312" s="194">
        <f t="shared" si="284"/>
        <v>0</v>
      </c>
      <c r="AN312" s="19">
        <f ca="1"/>
        <v>0</v>
      </c>
      <c r="AO312" s="208">
        <f t="shared" ca="1" si="285"/>
        <v>0</v>
      </c>
      <c r="AP312" s="207"/>
      <c r="AQ312" s="194"/>
      <c r="AR312" s="198" cm="1">
        <f t="array" ref="AR312">IFERROR(MATCH(TRUE,INDEX($B$14:$B$117&gt;=AQ312,0),0),"")</f>
        <v>1</v>
      </c>
      <c r="AS312" s="194">
        <f t="shared" ca="1" si="286"/>
        <v>1.3963799927016407E-2</v>
      </c>
      <c r="AV312" s="194">
        <f t="shared" si="287"/>
        <v>0</v>
      </c>
      <c r="AW312" s="19">
        <f ca="1"/>
        <v>0</v>
      </c>
      <c r="AX312" s="208">
        <f t="shared" ca="1" si="288"/>
        <v>0</v>
      </c>
      <c r="AY312" s="207"/>
      <c r="AZ312" s="194"/>
      <c r="BA312" s="198" cm="1">
        <f t="array" ref="BA312">IFERROR(MATCH(TRUE,INDEX($B$14:$B$117&gt;=AZ312,0),0),"")</f>
        <v>1</v>
      </c>
      <c r="BB312" s="194">
        <f t="shared" ca="1" si="289"/>
        <v>1.3963799927016407E-2</v>
      </c>
      <c r="BE312" s="194">
        <f t="shared" si="290"/>
        <v>0</v>
      </c>
      <c r="BF312" s="19">
        <f ca="1"/>
        <v>0</v>
      </c>
      <c r="BG312" s="208">
        <f t="shared" ca="1" si="291"/>
        <v>0</v>
      </c>
      <c r="BH312" s="207"/>
      <c r="BI312" s="194"/>
      <c r="BJ312" s="198" cm="1">
        <f t="array" ref="BJ312">IFERROR(MATCH(TRUE,INDEX($B$14:$B$117&gt;=BI312,0),0),"")</f>
        <v>1</v>
      </c>
      <c r="BK312" s="194">
        <f t="shared" ca="1" si="292"/>
        <v>1.3963799927016407E-2</v>
      </c>
      <c r="BN312" s="194">
        <f t="shared" si="293"/>
        <v>0</v>
      </c>
      <c r="BO312" s="19">
        <f ca="1"/>
        <v>0</v>
      </c>
      <c r="BP312" s="208">
        <f t="shared" ca="1" si="294"/>
        <v>0</v>
      </c>
      <c r="BQ312" s="207"/>
      <c r="BR312" s="194"/>
      <c r="BS312" s="198" cm="1">
        <f t="array" ref="BS312">IFERROR(MATCH(TRUE,INDEX($B$14:$B$117&gt;=BR312,0),0),"")</f>
        <v>1</v>
      </c>
      <c r="BT312" s="194">
        <f t="shared" ca="1" si="295"/>
        <v>1.3963799927016407E-2</v>
      </c>
      <c r="BW312" s="194">
        <f t="shared" si="296"/>
        <v>0</v>
      </c>
      <c r="BX312" s="19">
        <f ca="1"/>
        <v>0</v>
      </c>
      <c r="BY312" s="208">
        <f t="shared" ca="1" si="297"/>
        <v>0</v>
      </c>
      <c r="BZ312" s="207"/>
      <c r="CA312" s="194"/>
      <c r="CB312" s="198" cm="1">
        <f t="array" ref="CB312">IFERROR(MATCH(TRUE,INDEX($B$14:$B$117&gt;=CA312,0),0),"")</f>
        <v>1</v>
      </c>
      <c r="CC312" s="194">
        <f t="shared" ca="1" si="298"/>
        <v>1.3963799927016407E-2</v>
      </c>
      <c r="CF312" s="194">
        <f t="shared" si="299"/>
        <v>0</v>
      </c>
      <c r="CG312" s="19">
        <f ca="1"/>
        <v>0</v>
      </c>
      <c r="CH312" s="208">
        <f t="shared" ca="1" si="300"/>
        <v>0</v>
      </c>
      <c r="CI312" s="207"/>
      <c r="CJ312" s="194"/>
      <c r="CK312" s="198" cm="1">
        <f t="array" ref="CK312">IFERROR(MATCH(TRUE,INDEX($B$14:$B$117&gt;=CJ312,0),0),"")</f>
        <v>1</v>
      </c>
      <c r="CL312" s="194">
        <f t="shared" ca="1" si="301"/>
        <v>1.3963799927016407E-2</v>
      </c>
      <c r="CO312" s="194">
        <f t="shared" si="302"/>
        <v>0</v>
      </c>
      <c r="CP312" s="19">
        <f ca="1"/>
        <v>0</v>
      </c>
      <c r="CQ312" s="208">
        <f t="shared" ca="1" si="303"/>
        <v>0</v>
      </c>
      <c r="CR312" s="207"/>
      <c r="CS312" s="194"/>
      <c r="CT312" s="198" cm="1">
        <f t="array" ref="CT312">IFERROR(MATCH(TRUE,INDEX($B$14:$B$117&gt;=CS312,0),0),"")</f>
        <v>1</v>
      </c>
      <c r="CU312" s="194">
        <f t="shared" ca="1" si="304"/>
        <v>1.3963799927016407E-2</v>
      </c>
      <c r="CX312" s="194">
        <f t="shared" si="305"/>
        <v>0</v>
      </c>
      <c r="CY312" s="19" t="e">
        <f ca="1"/>
        <v>#N/A</v>
      </c>
      <c r="CZ312" s="208" t="e">
        <f t="shared" ca="1" si="306"/>
        <v>#N/A</v>
      </c>
      <c r="DA312" s="207"/>
      <c r="DB312" s="194"/>
      <c r="DC312" s="198" cm="1">
        <f t="array" ref="DC312">IFERROR(MATCH(TRUE,INDEX($B$14:$B$117&gt;=DB312,0),0),"")</f>
        <v>1</v>
      </c>
      <c r="DD312" s="194">
        <f t="shared" ca="1" si="307"/>
        <v>1.3963799927016407E-2</v>
      </c>
      <c r="DG312" s="194">
        <f t="shared" si="308"/>
        <v>0</v>
      </c>
      <c r="DH312" s="19" t="e">
        <f ca="1"/>
        <v>#N/A</v>
      </c>
      <c r="DI312" s="208" t="e">
        <f t="shared" ca="1" si="309"/>
        <v>#N/A</v>
      </c>
      <c r="DJ312" s="207"/>
      <c r="DK312" s="194"/>
      <c r="DL312" s="198" cm="1">
        <f t="array" ref="DL312">IFERROR(MATCH(TRUE,INDEX($B$14:$B$117&gt;=DK312,0),0),"")</f>
        <v>1</v>
      </c>
      <c r="DM312" s="194">
        <f t="shared" ca="1" si="310"/>
        <v>1.3963799927016407E-2</v>
      </c>
      <c r="DP312" s="194">
        <f t="shared" si="311"/>
        <v>0</v>
      </c>
      <c r="DQ312" s="19" t="e">
        <f ca="1"/>
        <v>#N/A</v>
      </c>
      <c r="DR312" s="208" t="e">
        <f t="shared" ca="1" si="312"/>
        <v>#N/A</v>
      </c>
      <c r="DS312" s="207"/>
      <c r="DT312" s="194"/>
      <c r="DU312" s="198" cm="1">
        <f t="array" ref="DU312">IFERROR(MATCH(TRUE,INDEX($B$14:$B$117&gt;=DT312,0),0),"")</f>
        <v>1</v>
      </c>
      <c r="DV312" s="194">
        <f t="shared" ca="1" si="313"/>
        <v>1.3963799927016407E-2</v>
      </c>
      <c r="DY312" s="194">
        <f t="shared" si="314"/>
        <v>0</v>
      </c>
      <c r="DZ312" s="19" t="e">
        <f ca="1"/>
        <v>#N/A</v>
      </c>
      <c r="EA312" s="208" t="e">
        <f t="shared" ca="1" si="315"/>
        <v>#N/A</v>
      </c>
      <c r="EB312" s="207"/>
      <c r="EC312" s="194"/>
      <c r="ED312" s="198" cm="1">
        <f t="array" ref="ED312">IFERROR(MATCH(TRUE,INDEX($B$14:$B$117&gt;=EC312,0),0),"")</f>
        <v>1</v>
      </c>
      <c r="EE312" s="194">
        <f t="shared" ca="1" si="316"/>
        <v>1.3963799927016407E-2</v>
      </c>
      <c r="EH312" s="194">
        <f t="shared" si="317"/>
        <v>0</v>
      </c>
      <c r="EI312" s="19" t="e">
        <f ca="1"/>
        <v>#N/A</v>
      </c>
      <c r="EJ312" s="208" t="e">
        <f t="shared" ca="1" si="318"/>
        <v>#N/A</v>
      </c>
      <c r="EK312" s="207"/>
      <c r="EL312" s="194"/>
      <c r="EM312" s="198" cm="1">
        <f t="array" ref="EM312">IFERROR(MATCH(TRUE,INDEX($B$14:$B$117&gt;=EL312,0),0),"")</f>
        <v>1</v>
      </c>
      <c r="EN312" s="194">
        <f t="shared" ca="1" si="319"/>
        <v>1.3963799927016407E-2</v>
      </c>
      <c r="EQ312" s="194">
        <f t="shared" si="320"/>
        <v>0</v>
      </c>
      <c r="ER312" s="19" t="e">
        <f ca="1"/>
        <v>#N/A</v>
      </c>
      <c r="ES312" s="208" t="e">
        <f t="shared" ca="1" si="321"/>
        <v>#N/A</v>
      </c>
      <c r="ET312" s="207"/>
      <c r="EU312" s="194"/>
      <c r="EV312" s="198" cm="1">
        <f t="array" ref="EV312">IFERROR(MATCH(TRUE,INDEX($B$14:$B$117&gt;=EU312,0),0),"")</f>
        <v>1</v>
      </c>
      <c r="EW312" s="194">
        <f t="shared" ca="1" si="322"/>
        <v>1.3963799927016407E-2</v>
      </c>
      <c r="EZ312" s="194">
        <f t="shared" si="323"/>
        <v>0</v>
      </c>
      <c r="FA312" s="19" t="e">
        <f ca="1"/>
        <v>#N/A</v>
      </c>
      <c r="FB312" s="208" t="e">
        <f t="shared" ca="1" si="324"/>
        <v>#N/A</v>
      </c>
      <c r="FC312" s="207"/>
      <c r="FD312" s="194"/>
      <c r="FE312" s="198" cm="1">
        <f t="array" ref="FE312">IFERROR(MATCH(TRUE,INDEX($B$14:$B$117&gt;=FD312,0),0),"")</f>
        <v>1</v>
      </c>
      <c r="FF312" s="194">
        <f t="shared" ca="1" si="325"/>
        <v>1.3963799927016407E-2</v>
      </c>
      <c r="FI312" s="194">
        <f t="shared" si="326"/>
        <v>0</v>
      </c>
      <c r="FJ312" s="19" t="e">
        <f ca="1"/>
        <v>#N/A</v>
      </c>
      <c r="FK312" s="208" t="e">
        <f t="shared" ca="1" si="327"/>
        <v>#N/A</v>
      </c>
      <c r="FL312" s="207"/>
      <c r="FM312" s="194"/>
      <c r="FN312" s="198" cm="1">
        <f t="array" ref="FN312">IFERROR(MATCH(TRUE,INDEX($B$14:$B$117&gt;=FM312,0),0),"")</f>
        <v>1</v>
      </c>
      <c r="FO312" s="194">
        <f t="shared" ca="1" si="328"/>
        <v>1.3963799927016407E-2</v>
      </c>
      <c r="FR312" s="194">
        <f t="shared" si="329"/>
        <v>0</v>
      </c>
      <c r="FS312" s="19" t="e">
        <f ca="1"/>
        <v>#N/A</v>
      </c>
      <c r="FT312" s="208" t="e">
        <f t="shared" ca="1" si="330"/>
        <v>#N/A</v>
      </c>
      <c r="FU312" s="207"/>
      <c r="FV312" s="194"/>
      <c r="FW312" s="198" cm="1">
        <f t="array" ref="FW312">IFERROR(MATCH(TRUE,INDEX($B$14:$B$117&gt;=FV312,0),0),"")</f>
        <v>1</v>
      </c>
      <c r="FX312" s="194">
        <f t="shared" ca="1" si="331"/>
        <v>1.3963799927016407E-2</v>
      </c>
      <c r="GA312" s="194">
        <f t="shared" si="332"/>
        <v>0</v>
      </c>
      <c r="GB312" s="19" t="e">
        <f ca="1"/>
        <v>#N/A</v>
      </c>
      <c r="GC312" s="208" t="e">
        <f t="shared" ca="1" si="333"/>
        <v>#N/A</v>
      </c>
    </row>
    <row r="313" spans="6:185" x14ac:dyDescent="0.2">
      <c r="F313" s="207"/>
      <c r="G313" s="194"/>
      <c r="H313" s="198" cm="1">
        <f t="array" ref="H313">IFERROR(MATCH(TRUE,INDEX($B$14:$B$117&gt;=G313,0),0),"")</f>
        <v>1</v>
      </c>
      <c r="I313" s="194">
        <f t="shared" ca="1" si="278"/>
        <v>1.3963799927016407E-2</v>
      </c>
      <c r="L313" s="194">
        <f t="shared" si="334"/>
        <v>0</v>
      </c>
      <c r="M313" s="19">
        <f ca="1"/>
        <v>0</v>
      </c>
      <c r="N313" s="208">
        <f t="shared" ca="1" si="335"/>
        <v>0</v>
      </c>
      <c r="O313" s="207"/>
      <c r="P313" s="194"/>
      <c r="Q313" s="198" cm="1">
        <f t="array" ref="Q313">IFERROR(MATCH(TRUE,INDEX($B$14:$B$117&gt;=P313,0),0),"")</f>
        <v>1</v>
      </c>
      <c r="R313" s="194">
        <f t="shared" ca="1" si="279"/>
        <v>1.3963799927016407E-2</v>
      </c>
      <c r="U313" s="194">
        <f t="shared" si="336"/>
        <v>0</v>
      </c>
      <c r="V313" s="19">
        <f ca="1"/>
        <v>0</v>
      </c>
      <c r="W313" s="208">
        <f t="shared" ca="1" si="337"/>
        <v>0</v>
      </c>
      <c r="X313" s="207"/>
      <c r="Y313" s="194"/>
      <c r="Z313" s="198" cm="1">
        <f t="array" ref="Z313">IFERROR(MATCH(TRUE,INDEX($B$14:$B$117&gt;=Y313,0),0),"")</f>
        <v>1</v>
      </c>
      <c r="AA313" s="194">
        <f t="shared" ca="1" si="280"/>
        <v>1.3963799927016407E-2</v>
      </c>
      <c r="AD313" s="194">
        <f t="shared" si="281"/>
        <v>0</v>
      </c>
      <c r="AE313" s="19">
        <f ca="1"/>
        <v>0</v>
      </c>
      <c r="AF313" s="208">
        <f t="shared" ca="1" si="282"/>
        <v>0</v>
      </c>
      <c r="AG313" s="207"/>
      <c r="AH313" s="194"/>
      <c r="AI313" s="198" cm="1">
        <f t="array" ref="AI313">IFERROR(MATCH(TRUE,INDEX($B$14:$B$117&gt;=AH313,0),0),"")</f>
        <v>1</v>
      </c>
      <c r="AJ313" s="194">
        <f t="shared" ca="1" si="283"/>
        <v>1.3963799927016407E-2</v>
      </c>
      <c r="AM313" s="194">
        <f t="shared" si="284"/>
        <v>0</v>
      </c>
      <c r="AN313" s="19">
        <f ca="1"/>
        <v>0</v>
      </c>
      <c r="AO313" s="208">
        <f t="shared" ca="1" si="285"/>
        <v>0</v>
      </c>
      <c r="AP313" s="207"/>
      <c r="AQ313" s="194"/>
      <c r="AR313" s="198" cm="1">
        <f t="array" ref="AR313">IFERROR(MATCH(TRUE,INDEX($B$14:$B$117&gt;=AQ313,0),0),"")</f>
        <v>1</v>
      </c>
      <c r="AS313" s="194">
        <f t="shared" ca="1" si="286"/>
        <v>1.3963799927016407E-2</v>
      </c>
      <c r="AV313" s="194">
        <f t="shared" si="287"/>
        <v>0</v>
      </c>
      <c r="AW313" s="19">
        <f ca="1"/>
        <v>0</v>
      </c>
      <c r="AX313" s="208">
        <f t="shared" ca="1" si="288"/>
        <v>0</v>
      </c>
      <c r="AY313" s="207"/>
      <c r="AZ313" s="194"/>
      <c r="BA313" s="198" cm="1">
        <f t="array" ref="BA313">IFERROR(MATCH(TRUE,INDEX($B$14:$B$117&gt;=AZ313,0),0),"")</f>
        <v>1</v>
      </c>
      <c r="BB313" s="194">
        <f t="shared" ca="1" si="289"/>
        <v>1.3963799927016407E-2</v>
      </c>
      <c r="BE313" s="194">
        <f t="shared" si="290"/>
        <v>0</v>
      </c>
      <c r="BF313" s="19">
        <f ca="1"/>
        <v>0</v>
      </c>
      <c r="BG313" s="208">
        <f t="shared" ca="1" si="291"/>
        <v>0</v>
      </c>
      <c r="BH313" s="207"/>
      <c r="BI313" s="194"/>
      <c r="BJ313" s="198" cm="1">
        <f t="array" ref="BJ313">IFERROR(MATCH(TRUE,INDEX($B$14:$B$117&gt;=BI313,0),0),"")</f>
        <v>1</v>
      </c>
      <c r="BK313" s="194">
        <f t="shared" ca="1" si="292"/>
        <v>1.3963799927016407E-2</v>
      </c>
      <c r="BN313" s="194">
        <f t="shared" si="293"/>
        <v>0</v>
      </c>
      <c r="BO313" s="19">
        <f ca="1"/>
        <v>0</v>
      </c>
      <c r="BP313" s="208">
        <f t="shared" ca="1" si="294"/>
        <v>0</v>
      </c>
      <c r="BQ313" s="207"/>
      <c r="BR313" s="194"/>
      <c r="BS313" s="198" cm="1">
        <f t="array" ref="BS313">IFERROR(MATCH(TRUE,INDEX($B$14:$B$117&gt;=BR313,0),0),"")</f>
        <v>1</v>
      </c>
      <c r="BT313" s="194">
        <f t="shared" ca="1" si="295"/>
        <v>1.3963799927016407E-2</v>
      </c>
      <c r="BW313" s="194">
        <f t="shared" si="296"/>
        <v>0</v>
      </c>
      <c r="BX313" s="19">
        <f ca="1"/>
        <v>0</v>
      </c>
      <c r="BY313" s="208">
        <f t="shared" ca="1" si="297"/>
        <v>0</v>
      </c>
      <c r="BZ313" s="207"/>
      <c r="CA313" s="194"/>
      <c r="CB313" s="198" cm="1">
        <f t="array" ref="CB313">IFERROR(MATCH(TRUE,INDEX($B$14:$B$117&gt;=CA313,0),0),"")</f>
        <v>1</v>
      </c>
      <c r="CC313" s="194">
        <f t="shared" ca="1" si="298"/>
        <v>1.3963799927016407E-2</v>
      </c>
      <c r="CF313" s="194">
        <f t="shared" si="299"/>
        <v>0</v>
      </c>
      <c r="CG313" s="19">
        <f ca="1"/>
        <v>0</v>
      </c>
      <c r="CH313" s="208">
        <f t="shared" ca="1" si="300"/>
        <v>0</v>
      </c>
      <c r="CI313" s="207"/>
      <c r="CJ313" s="194"/>
      <c r="CK313" s="198" cm="1">
        <f t="array" ref="CK313">IFERROR(MATCH(TRUE,INDEX($B$14:$B$117&gt;=CJ313,0),0),"")</f>
        <v>1</v>
      </c>
      <c r="CL313" s="194">
        <f t="shared" ca="1" si="301"/>
        <v>1.3963799927016407E-2</v>
      </c>
      <c r="CO313" s="194">
        <f t="shared" si="302"/>
        <v>0</v>
      </c>
      <c r="CP313" s="19">
        <f ca="1"/>
        <v>0</v>
      </c>
      <c r="CQ313" s="208">
        <f t="shared" ca="1" si="303"/>
        <v>0</v>
      </c>
      <c r="CR313" s="207"/>
      <c r="CS313" s="194"/>
      <c r="CT313" s="198" cm="1">
        <f t="array" ref="CT313">IFERROR(MATCH(TRUE,INDEX($B$14:$B$117&gt;=CS313,0),0),"")</f>
        <v>1</v>
      </c>
      <c r="CU313" s="194">
        <f t="shared" ca="1" si="304"/>
        <v>1.3963799927016407E-2</v>
      </c>
      <c r="CX313" s="194">
        <f t="shared" si="305"/>
        <v>0</v>
      </c>
      <c r="CY313" s="19" t="e">
        <f ca="1"/>
        <v>#N/A</v>
      </c>
      <c r="CZ313" s="208" t="e">
        <f t="shared" ca="1" si="306"/>
        <v>#N/A</v>
      </c>
      <c r="DA313" s="207"/>
      <c r="DB313" s="194"/>
      <c r="DC313" s="198" cm="1">
        <f t="array" ref="DC313">IFERROR(MATCH(TRUE,INDEX($B$14:$B$117&gt;=DB313,0),0),"")</f>
        <v>1</v>
      </c>
      <c r="DD313" s="194">
        <f t="shared" ca="1" si="307"/>
        <v>1.3963799927016407E-2</v>
      </c>
      <c r="DG313" s="194">
        <f t="shared" si="308"/>
        <v>0</v>
      </c>
      <c r="DH313" s="19" t="e">
        <f ca="1"/>
        <v>#N/A</v>
      </c>
      <c r="DI313" s="208" t="e">
        <f t="shared" ca="1" si="309"/>
        <v>#N/A</v>
      </c>
      <c r="DJ313" s="207"/>
      <c r="DK313" s="194"/>
      <c r="DL313" s="198" cm="1">
        <f t="array" ref="DL313">IFERROR(MATCH(TRUE,INDEX($B$14:$B$117&gt;=DK313,0),0),"")</f>
        <v>1</v>
      </c>
      <c r="DM313" s="194">
        <f t="shared" ca="1" si="310"/>
        <v>1.3963799927016407E-2</v>
      </c>
      <c r="DP313" s="194">
        <f t="shared" si="311"/>
        <v>0</v>
      </c>
      <c r="DQ313" s="19" t="e">
        <f ca="1"/>
        <v>#N/A</v>
      </c>
      <c r="DR313" s="208" t="e">
        <f t="shared" ca="1" si="312"/>
        <v>#N/A</v>
      </c>
      <c r="DS313" s="207"/>
      <c r="DT313" s="194"/>
      <c r="DU313" s="198" cm="1">
        <f t="array" ref="DU313">IFERROR(MATCH(TRUE,INDEX($B$14:$B$117&gt;=DT313,0),0),"")</f>
        <v>1</v>
      </c>
      <c r="DV313" s="194">
        <f t="shared" ca="1" si="313"/>
        <v>1.3963799927016407E-2</v>
      </c>
      <c r="DY313" s="194">
        <f t="shared" si="314"/>
        <v>0</v>
      </c>
      <c r="DZ313" s="19" t="e">
        <f ca="1"/>
        <v>#N/A</v>
      </c>
      <c r="EA313" s="208" t="e">
        <f t="shared" ca="1" si="315"/>
        <v>#N/A</v>
      </c>
      <c r="EB313" s="207"/>
      <c r="EC313" s="194"/>
      <c r="ED313" s="198" cm="1">
        <f t="array" ref="ED313">IFERROR(MATCH(TRUE,INDEX($B$14:$B$117&gt;=EC313,0),0),"")</f>
        <v>1</v>
      </c>
      <c r="EE313" s="194">
        <f t="shared" ca="1" si="316"/>
        <v>1.3963799927016407E-2</v>
      </c>
      <c r="EH313" s="194">
        <f t="shared" si="317"/>
        <v>0</v>
      </c>
      <c r="EI313" s="19" t="e">
        <f ca="1"/>
        <v>#N/A</v>
      </c>
      <c r="EJ313" s="208" t="e">
        <f t="shared" ca="1" si="318"/>
        <v>#N/A</v>
      </c>
      <c r="EK313" s="207"/>
      <c r="EL313" s="194"/>
      <c r="EM313" s="198" cm="1">
        <f t="array" ref="EM313">IFERROR(MATCH(TRUE,INDEX($B$14:$B$117&gt;=EL313,0),0),"")</f>
        <v>1</v>
      </c>
      <c r="EN313" s="194">
        <f t="shared" ca="1" si="319"/>
        <v>1.3963799927016407E-2</v>
      </c>
      <c r="EQ313" s="194">
        <f t="shared" si="320"/>
        <v>0</v>
      </c>
      <c r="ER313" s="19" t="e">
        <f ca="1"/>
        <v>#N/A</v>
      </c>
      <c r="ES313" s="208" t="e">
        <f t="shared" ca="1" si="321"/>
        <v>#N/A</v>
      </c>
      <c r="ET313" s="207"/>
      <c r="EU313" s="194"/>
      <c r="EV313" s="198" cm="1">
        <f t="array" ref="EV313">IFERROR(MATCH(TRUE,INDEX($B$14:$B$117&gt;=EU313,0),0),"")</f>
        <v>1</v>
      </c>
      <c r="EW313" s="194">
        <f t="shared" ca="1" si="322"/>
        <v>1.3963799927016407E-2</v>
      </c>
      <c r="EZ313" s="194">
        <f t="shared" si="323"/>
        <v>0</v>
      </c>
      <c r="FA313" s="19" t="e">
        <f ca="1"/>
        <v>#N/A</v>
      </c>
      <c r="FB313" s="208" t="e">
        <f t="shared" ca="1" si="324"/>
        <v>#N/A</v>
      </c>
      <c r="FC313" s="207"/>
      <c r="FD313" s="194"/>
      <c r="FE313" s="198" cm="1">
        <f t="array" ref="FE313">IFERROR(MATCH(TRUE,INDEX($B$14:$B$117&gt;=FD313,0),0),"")</f>
        <v>1</v>
      </c>
      <c r="FF313" s="194">
        <f t="shared" ca="1" si="325"/>
        <v>1.3963799927016407E-2</v>
      </c>
      <c r="FI313" s="194">
        <f t="shared" si="326"/>
        <v>0</v>
      </c>
      <c r="FJ313" s="19" t="e">
        <f ca="1"/>
        <v>#N/A</v>
      </c>
      <c r="FK313" s="208" t="e">
        <f t="shared" ca="1" si="327"/>
        <v>#N/A</v>
      </c>
      <c r="FL313" s="207"/>
      <c r="FM313" s="194"/>
      <c r="FN313" s="198" cm="1">
        <f t="array" ref="FN313">IFERROR(MATCH(TRUE,INDEX($B$14:$B$117&gt;=FM313,0),0),"")</f>
        <v>1</v>
      </c>
      <c r="FO313" s="194">
        <f t="shared" ca="1" si="328"/>
        <v>1.3963799927016407E-2</v>
      </c>
      <c r="FR313" s="194">
        <f t="shared" si="329"/>
        <v>0</v>
      </c>
      <c r="FS313" s="19" t="e">
        <f ca="1"/>
        <v>#N/A</v>
      </c>
      <c r="FT313" s="208" t="e">
        <f t="shared" ca="1" si="330"/>
        <v>#N/A</v>
      </c>
      <c r="FU313" s="207"/>
      <c r="FV313" s="194"/>
      <c r="FW313" s="198" cm="1">
        <f t="array" ref="FW313">IFERROR(MATCH(TRUE,INDEX($B$14:$B$117&gt;=FV313,0),0),"")</f>
        <v>1</v>
      </c>
      <c r="FX313" s="194">
        <f t="shared" ca="1" si="331"/>
        <v>1.3963799927016407E-2</v>
      </c>
      <c r="GA313" s="194">
        <f t="shared" si="332"/>
        <v>0</v>
      </c>
      <c r="GB313" s="19" t="e">
        <f ca="1"/>
        <v>#N/A</v>
      </c>
      <c r="GC313" s="208" t="e">
        <f t="shared" ca="1" si="333"/>
        <v>#N/A</v>
      </c>
    </row>
    <row r="314" spans="6:185" x14ac:dyDescent="0.2">
      <c r="F314" s="207"/>
      <c r="G314" s="194"/>
      <c r="H314" s="198" cm="1">
        <f t="array" ref="H314">IFERROR(MATCH(TRUE,INDEX($B$14:$B$117&gt;=G314,0),0),"")</f>
        <v>1</v>
      </c>
      <c r="I314" s="194">
        <f t="shared" ca="1" si="278"/>
        <v>1.3963799927016407E-2</v>
      </c>
      <c r="L314" s="194">
        <f t="shared" si="334"/>
        <v>0</v>
      </c>
      <c r="M314" s="19">
        <f ca="1"/>
        <v>0</v>
      </c>
      <c r="N314" s="208">
        <f t="shared" ca="1" si="335"/>
        <v>0</v>
      </c>
      <c r="O314" s="207"/>
      <c r="P314" s="194"/>
      <c r="Q314" s="198" cm="1">
        <f t="array" ref="Q314">IFERROR(MATCH(TRUE,INDEX($B$14:$B$117&gt;=P314,0),0),"")</f>
        <v>1</v>
      </c>
      <c r="R314" s="194">
        <f t="shared" ca="1" si="279"/>
        <v>1.3963799927016407E-2</v>
      </c>
      <c r="U314" s="194">
        <f t="shared" si="336"/>
        <v>0</v>
      </c>
      <c r="V314" s="19">
        <f ca="1"/>
        <v>0</v>
      </c>
      <c r="W314" s="208">
        <f t="shared" ca="1" si="337"/>
        <v>0</v>
      </c>
      <c r="X314" s="207"/>
      <c r="Y314" s="194"/>
      <c r="Z314" s="198" cm="1">
        <f t="array" ref="Z314">IFERROR(MATCH(TRUE,INDEX($B$14:$B$117&gt;=Y314,0),0),"")</f>
        <v>1</v>
      </c>
      <c r="AA314" s="194">
        <f t="shared" ca="1" si="280"/>
        <v>1.3963799927016407E-2</v>
      </c>
      <c r="AD314" s="194">
        <f t="shared" si="281"/>
        <v>0</v>
      </c>
      <c r="AE314" s="19">
        <f ca="1"/>
        <v>0</v>
      </c>
      <c r="AF314" s="208">
        <f t="shared" ca="1" si="282"/>
        <v>0</v>
      </c>
      <c r="AG314" s="207"/>
      <c r="AH314" s="194"/>
      <c r="AI314" s="198" cm="1">
        <f t="array" ref="AI314">IFERROR(MATCH(TRUE,INDEX($B$14:$B$117&gt;=AH314,0),0),"")</f>
        <v>1</v>
      </c>
      <c r="AJ314" s="194">
        <f t="shared" ca="1" si="283"/>
        <v>1.3963799927016407E-2</v>
      </c>
      <c r="AM314" s="194">
        <f t="shared" si="284"/>
        <v>0</v>
      </c>
      <c r="AN314" s="19">
        <f ca="1"/>
        <v>0</v>
      </c>
      <c r="AO314" s="208">
        <f t="shared" ca="1" si="285"/>
        <v>0</v>
      </c>
      <c r="AP314" s="207"/>
      <c r="AQ314" s="194"/>
      <c r="AR314" s="198" cm="1">
        <f t="array" ref="AR314">IFERROR(MATCH(TRUE,INDEX($B$14:$B$117&gt;=AQ314,0),0),"")</f>
        <v>1</v>
      </c>
      <c r="AS314" s="194">
        <f t="shared" ca="1" si="286"/>
        <v>1.3963799927016407E-2</v>
      </c>
      <c r="AV314" s="194">
        <f t="shared" si="287"/>
        <v>0</v>
      </c>
      <c r="AW314" s="19">
        <f ca="1"/>
        <v>0</v>
      </c>
      <c r="AX314" s="208">
        <f t="shared" ca="1" si="288"/>
        <v>0</v>
      </c>
      <c r="AY314" s="207"/>
      <c r="AZ314" s="194"/>
      <c r="BA314" s="198" cm="1">
        <f t="array" ref="BA314">IFERROR(MATCH(TRUE,INDEX($B$14:$B$117&gt;=AZ314,0),0),"")</f>
        <v>1</v>
      </c>
      <c r="BB314" s="194">
        <f t="shared" ca="1" si="289"/>
        <v>1.3963799927016407E-2</v>
      </c>
      <c r="BE314" s="194">
        <f t="shared" si="290"/>
        <v>0</v>
      </c>
      <c r="BF314" s="19">
        <f ca="1"/>
        <v>0</v>
      </c>
      <c r="BG314" s="208">
        <f t="shared" ca="1" si="291"/>
        <v>0</v>
      </c>
      <c r="BH314" s="207"/>
      <c r="BI314" s="194"/>
      <c r="BJ314" s="198" cm="1">
        <f t="array" ref="BJ314">IFERROR(MATCH(TRUE,INDEX($B$14:$B$117&gt;=BI314,0),0),"")</f>
        <v>1</v>
      </c>
      <c r="BK314" s="194">
        <f t="shared" ca="1" si="292"/>
        <v>1.3963799927016407E-2</v>
      </c>
      <c r="BN314" s="194">
        <f t="shared" si="293"/>
        <v>0</v>
      </c>
      <c r="BO314" s="19">
        <f ca="1"/>
        <v>0</v>
      </c>
      <c r="BP314" s="208">
        <f t="shared" ca="1" si="294"/>
        <v>0</v>
      </c>
      <c r="BQ314" s="207"/>
      <c r="BR314" s="194"/>
      <c r="BS314" s="198" cm="1">
        <f t="array" ref="BS314">IFERROR(MATCH(TRUE,INDEX($B$14:$B$117&gt;=BR314,0),0),"")</f>
        <v>1</v>
      </c>
      <c r="BT314" s="194">
        <f t="shared" ca="1" si="295"/>
        <v>1.3963799927016407E-2</v>
      </c>
      <c r="BW314" s="194">
        <f t="shared" si="296"/>
        <v>0</v>
      </c>
      <c r="BX314" s="19">
        <f ca="1"/>
        <v>0</v>
      </c>
      <c r="BY314" s="208">
        <f t="shared" ca="1" si="297"/>
        <v>0</v>
      </c>
      <c r="BZ314" s="207"/>
      <c r="CA314" s="194"/>
      <c r="CB314" s="198" cm="1">
        <f t="array" ref="CB314">IFERROR(MATCH(TRUE,INDEX($B$14:$B$117&gt;=CA314,0),0),"")</f>
        <v>1</v>
      </c>
      <c r="CC314" s="194">
        <f t="shared" ca="1" si="298"/>
        <v>1.3963799927016407E-2</v>
      </c>
      <c r="CF314" s="194">
        <f t="shared" si="299"/>
        <v>0</v>
      </c>
      <c r="CG314" s="19">
        <f ca="1"/>
        <v>0</v>
      </c>
      <c r="CH314" s="208">
        <f t="shared" ca="1" si="300"/>
        <v>0</v>
      </c>
      <c r="CI314" s="207"/>
      <c r="CJ314" s="194"/>
      <c r="CK314" s="198" cm="1">
        <f t="array" ref="CK314">IFERROR(MATCH(TRUE,INDEX($B$14:$B$117&gt;=CJ314,0),0),"")</f>
        <v>1</v>
      </c>
      <c r="CL314" s="194">
        <f t="shared" ca="1" si="301"/>
        <v>1.3963799927016407E-2</v>
      </c>
      <c r="CO314" s="194">
        <f t="shared" si="302"/>
        <v>0</v>
      </c>
      <c r="CP314" s="19">
        <f ca="1"/>
        <v>0</v>
      </c>
      <c r="CQ314" s="208">
        <f t="shared" ca="1" si="303"/>
        <v>0</v>
      </c>
      <c r="CR314" s="207"/>
      <c r="CS314" s="194"/>
      <c r="CT314" s="198" cm="1">
        <f t="array" ref="CT314">IFERROR(MATCH(TRUE,INDEX($B$14:$B$117&gt;=CS314,0),0),"")</f>
        <v>1</v>
      </c>
      <c r="CU314" s="194">
        <f t="shared" ca="1" si="304"/>
        <v>1.3963799927016407E-2</v>
      </c>
      <c r="CX314" s="194">
        <f t="shared" si="305"/>
        <v>0</v>
      </c>
      <c r="CY314" s="19" t="e">
        <f ca="1"/>
        <v>#N/A</v>
      </c>
      <c r="CZ314" s="208" t="e">
        <f t="shared" ca="1" si="306"/>
        <v>#N/A</v>
      </c>
      <c r="DA314" s="207"/>
      <c r="DB314" s="194"/>
      <c r="DC314" s="198" cm="1">
        <f t="array" ref="DC314">IFERROR(MATCH(TRUE,INDEX($B$14:$B$117&gt;=DB314,0),0),"")</f>
        <v>1</v>
      </c>
      <c r="DD314" s="194">
        <f t="shared" ca="1" si="307"/>
        <v>1.3963799927016407E-2</v>
      </c>
      <c r="DG314" s="194">
        <f t="shared" si="308"/>
        <v>0</v>
      </c>
      <c r="DH314" s="19" t="e">
        <f ca="1"/>
        <v>#N/A</v>
      </c>
      <c r="DI314" s="208" t="e">
        <f t="shared" ca="1" si="309"/>
        <v>#N/A</v>
      </c>
      <c r="DJ314" s="207"/>
      <c r="DK314" s="194"/>
      <c r="DL314" s="198" cm="1">
        <f t="array" ref="DL314">IFERROR(MATCH(TRUE,INDEX($B$14:$B$117&gt;=DK314,0),0),"")</f>
        <v>1</v>
      </c>
      <c r="DM314" s="194">
        <f t="shared" ca="1" si="310"/>
        <v>1.3963799927016407E-2</v>
      </c>
      <c r="DP314" s="194">
        <f t="shared" si="311"/>
        <v>0</v>
      </c>
      <c r="DQ314" s="19" t="e">
        <f ca="1"/>
        <v>#N/A</v>
      </c>
      <c r="DR314" s="208" t="e">
        <f t="shared" ca="1" si="312"/>
        <v>#N/A</v>
      </c>
      <c r="DS314" s="207"/>
      <c r="DT314" s="194"/>
      <c r="DU314" s="198" cm="1">
        <f t="array" ref="DU314">IFERROR(MATCH(TRUE,INDEX($B$14:$B$117&gt;=DT314,0),0),"")</f>
        <v>1</v>
      </c>
      <c r="DV314" s="194">
        <f t="shared" ca="1" si="313"/>
        <v>1.3963799927016407E-2</v>
      </c>
      <c r="DY314" s="194">
        <f t="shared" si="314"/>
        <v>0</v>
      </c>
      <c r="DZ314" s="19" t="e">
        <f ca="1"/>
        <v>#N/A</v>
      </c>
      <c r="EA314" s="208" t="e">
        <f t="shared" ca="1" si="315"/>
        <v>#N/A</v>
      </c>
      <c r="EB314" s="207"/>
      <c r="EC314" s="194"/>
      <c r="ED314" s="198" cm="1">
        <f t="array" ref="ED314">IFERROR(MATCH(TRUE,INDEX($B$14:$B$117&gt;=EC314,0),0),"")</f>
        <v>1</v>
      </c>
      <c r="EE314" s="194">
        <f t="shared" ca="1" si="316"/>
        <v>1.3963799927016407E-2</v>
      </c>
      <c r="EH314" s="194">
        <f t="shared" si="317"/>
        <v>0</v>
      </c>
      <c r="EI314" s="19" t="e">
        <f ca="1"/>
        <v>#N/A</v>
      </c>
      <c r="EJ314" s="208" t="e">
        <f t="shared" ca="1" si="318"/>
        <v>#N/A</v>
      </c>
      <c r="EK314" s="207"/>
      <c r="EL314" s="194"/>
      <c r="EM314" s="198" cm="1">
        <f t="array" ref="EM314">IFERROR(MATCH(TRUE,INDEX($B$14:$B$117&gt;=EL314,0),0),"")</f>
        <v>1</v>
      </c>
      <c r="EN314" s="194">
        <f t="shared" ca="1" si="319"/>
        <v>1.3963799927016407E-2</v>
      </c>
      <c r="EQ314" s="194">
        <f t="shared" si="320"/>
        <v>0</v>
      </c>
      <c r="ER314" s="19" t="e">
        <f ca="1"/>
        <v>#N/A</v>
      </c>
      <c r="ES314" s="208" t="e">
        <f t="shared" ca="1" si="321"/>
        <v>#N/A</v>
      </c>
      <c r="ET314" s="207"/>
      <c r="EU314" s="194"/>
      <c r="EV314" s="198" cm="1">
        <f t="array" ref="EV314">IFERROR(MATCH(TRUE,INDEX($B$14:$B$117&gt;=EU314,0),0),"")</f>
        <v>1</v>
      </c>
      <c r="EW314" s="194">
        <f t="shared" ca="1" si="322"/>
        <v>1.3963799927016407E-2</v>
      </c>
      <c r="EZ314" s="194">
        <f t="shared" si="323"/>
        <v>0</v>
      </c>
      <c r="FA314" s="19" t="e">
        <f ca="1"/>
        <v>#N/A</v>
      </c>
      <c r="FB314" s="208" t="e">
        <f t="shared" ca="1" si="324"/>
        <v>#N/A</v>
      </c>
      <c r="FC314" s="207"/>
      <c r="FD314" s="194"/>
      <c r="FE314" s="198" cm="1">
        <f t="array" ref="FE314">IFERROR(MATCH(TRUE,INDEX($B$14:$B$117&gt;=FD314,0),0),"")</f>
        <v>1</v>
      </c>
      <c r="FF314" s="194">
        <f t="shared" ca="1" si="325"/>
        <v>1.3963799927016407E-2</v>
      </c>
      <c r="FI314" s="194">
        <f t="shared" si="326"/>
        <v>0</v>
      </c>
      <c r="FJ314" s="19" t="e">
        <f ca="1"/>
        <v>#N/A</v>
      </c>
      <c r="FK314" s="208" t="e">
        <f t="shared" ca="1" si="327"/>
        <v>#N/A</v>
      </c>
      <c r="FL314" s="207"/>
      <c r="FM314" s="194"/>
      <c r="FN314" s="198" cm="1">
        <f t="array" ref="FN314">IFERROR(MATCH(TRUE,INDEX($B$14:$B$117&gt;=FM314,0),0),"")</f>
        <v>1</v>
      </c>
      <c r="FO314" s="194">
        <f t="shared" ca="1" si="328"/>
        <v>1.3963799927016407E-2</v>
      </c>
      <c r="FR314" s="194">
        <f t="shared" si="329"/>
        <v>0</v>
      </c>
      <c r="FS314" s="19" t="e">
        <f ca="1"/>
        <v>#N/A</v>
      </c>
      <c r="FT314" s="208" t="e">
        <f t="shared" ca="1" si="330"/>
        <v>#N/A</v>
      </c>
      <c r="FU314" s="207"/>
      <c r="FV314" s="194"/>
      <c r="FW314" s="198" cm="1">
        <f t="array" ref="FW314">IFERROR(MATCH(TRUE,INDEX($B$14:$B$117&gt;=FV314,0),0),"")</f>
        <v>1</v>
      </c>
      <c r="FX314" s="194">
        <f t="shared" ca="1" si="331"/>
        <v>1.3963799927016407E-2</v>
      </c>
      <c r="GA314" s="194">
        <f t="shared" si="332"/>
        <v>0</v>
      </c>
      <c r="GB314" s="19" t="e">
        <f ca="1"/>
        <v>#N/A</v>
      </c>
      <c r="GC314" s="208" t="e">
        <f t="shared" ca="1" si="333"/>
        <v>#N/A</v>
      </c>
    </row>
    <row r="315" spans="6:185" x14ac:dyDescent="0.2">
      <c r="F315" s="207"/>
      <c r="G315" s="194"/>
      <c r="H315" s="198" cm="1">
        <f t="array" ref="H315">IFERROR(MATCH(TRUE,INDEX($B$14:$B$117&gt;=G315,0),0),"")</f>
        <v>1</v>
      </c>
      <c r="I315" s="194">
        <f t="shared" ca="1" si="278"/>
        <v>1.3963799927016407E-2</v>
      </c>
      <c r="L315" s="194">
        <f t="shared" si="334"/>
        <v>0</v>
      </c>
      <c r="M315" s="19">
        <f ca="1"/>
        <v>0</v>
      </c>
      <c r="N315" s="208">
        <f t="shared" ca="1" si="335"/>
        <v>0</v>
      </c>
      <c r="O315" s="207"/>
      <c r="P315" s="194"/>
      <c r="Q315" s="198" cm="1">
        <f t="array" ref="Q315">IFERROR(MATCH(TRUE,INDEX($B$14:$B$117&gt;=P315,0),0),"")</f>
        <v>1</v>
      </c>
      <c r="R315" s="194">
        <f t="shared" ca="1" si="279"/>
        <v>1.3963799927016407E-2</v>
      </c>
      <c r="U315" s="194">
        <f t="shared" si="336"/>
        <v>0</v>
      </c>
      <c r="V315" s="19">
        <f ca="1"/>
        <v>0</v>
      </c>
      <c r="W315" s="208">
        <f t="shared" ca="1" si="337"/>
        <v>0</v>
      </c>
      <c r="X315" s="207"/>
      <c r="Y315" s="194"/>
      <c r="Z315" s="198" cm="1">
        <f t="array" ref="Z315">IFERROR(MATCH(TRUE,INDEX($B$14:$B$117&gt;=Y315,0),0),"")</f>
        <v>1</v>
      </c>
      <c r="AA315" s="194">
        <f t="shared" ca="1" si="280"/>
        <v>1.3963799927016407E-2</v>
      </c>
      <c r="AD315" s="194">
        <f t="shared" si="281"/>
        <v>0</v>
      </c>
      <c r="AE315" s="19">
        <f ca="1"/>
        <v>0</v>
      </c>
      <c r="AF315" s="208">
        <f t="shared" ca="1" si="282"/>
        <v>0</v>
      </c>
      <c r="AG315" s="207"/>
      <c r="AH315" s="194"/>
      <c r="AI315" s="198" cm="1">
        <f t="array" ref="AI315">IFERROR(MATCH(TRUE,INDEX($B$14:$B$117&gt;=AH315,0),0),"")</f>
        <v>1</v>
      </c>
      <c r="AJ315" s="194">
        <f t="shared" ca="1" si="283"/>
        <v>1.3963799927016407E-2</v>
      </c>
      <c r="AM315" s="194">
        <f t="shared" si="284"/>
        <v>0</v>
      </c>
      <c r="AN315" s="19">
        <f ca="1"/>
        <v>0</v>
      </c>
      <c r="AO315" s="208">
        <f t="shared" ca="1" si="285"/>
        <v>0</v>
      </c>
      <c r="AP315" s="207"/>
      <c r="AQ315" s="194"/>
      <c r="AR315" s="198" cm="1">
        <f t="array" ref="AR315">IFERROR(MATCH(TRUE,INDEX($B$14:$B$117&gt;=AQ315,0),0),"")</f>
        <v>1</v>
      </c>
      <c r="AS315" s="194">
        <f t="shared" ca="1" si="286"/>
        <v>1.3963799927016407E-2</v>
      </c>
      <c r="AV315" s="194">
        <f t="shared" si="287"/>
        <v>0</v>
      </c>
      <c r="AW315" s="19">
        <f ca="1"/>
        <v>0</v>
      </c>
      <c r="AX315" s="208">
        <f t="shared" ca="1" si="288"/>
        <v>0</v>
      </c>
      <c r="AY315" s="207"/>
      <c r="AZ315" s="194"/>
      <c r="BA315" s="198" cm="1">
        <f t="array" ref="BA315">IFERROR(MATCH(TRUE,INDEX($B$14:$B$117&gt;=AZ315,0),0),"")</f>
        <v>1</v>
      </c>
      <c r="BB315" s="194">
        <f t="shared" ca="1" si="289"/>
        <v>1.3963799927016407E-2</v>
      </c>
      <c r="BE315" s="194">
        <f t="shared" si="290"/>
        <v>0</v>
      </c>
      <c r="BF315" s="19">
        <f ca="1"/>
        <v>0</v>
      </c>
      <c r="BG315" s="208">
        <f t="shared" ca="1" si="291"/>
        <v>0</v>
      </c>
      <c r="BH315" s="207"/>
      <c r="BI315" s="194"/>
      <c r="BJ315" s="198" cm="1">
        <f t="array" ref="BJ315">IFERROR(MATCH(TRUE,INDEX($B$14:$B$117&gt;=BI315,0),0),"")</f>
        <v>1</v>
      </c>
      <c r="BK315" s="194">
        <f t="shared" ca="1" si="292"/>
        <v>1.3963799927016407E-2</v>
      </c>
      <c r="BN315" s="194">
        <f t="shared" si="293"/>
        <v>0</v>
      </c>
      <c r="BO315" s="19">
        <f ca="1"/>
        <v>0</v>
      </c>
      <c r="BP315" s="208">
        <f t="shared" ca="1" si="294"/>
        <v>0</v>
      </c>
      <c r="BQ315" s="207"/>
      <c r="BR315" s="194"/>
      <c r="BS315" s="198" cm="1">
        <f t="array" ref="BS315">IFERROR(MATCH(TRUE,INDEX($B$14:$B$117&gt;=BR315,0),0),"")</f>
        <v>1</v>
      </c>
      <c r="BT315" s="194">
        <f t="shared" ca="1" si="295"/>
        <v>1.3963799927016407E-2</v>
      </c>
      <c r="BW315" s="194">
        <f t="shared" si="296"/>
        <v>0</v>
      </c>
      <c r="BX315" s="19">
        <f ca="1"/>
        <v>0</v>
      </c>
      <c r="BY315" s="208">
        <f t="shared" ca="1" si="297"/>
        <v>0</v>
      </c>
      <c r="BZ315" s="207"/>
      <c r="CA315" s="194"/>
      <c r="CB315" s="198" cm="1">
        <f t="array" ref="CB315">IFERROR(MATCH(TRUE,INDEX($B$14:$B$117&gt;=CA315,0),0),"")</f>
        <v>1</v>
      </c>
      <c r="CC315" s="194">
        <f t="shared" ca="1" si="298"/>
        <v>1.3963799927016407E-2</v>
      </c>
      <c r="CF315" s="194">
        <f t="shared" si="299"/>
        <v>0</v>
      </c>
      <c r="CG315" s="19">
        <f ca="1"/>
        <v>0</v>
      </c>
      <c r="CH315" s="208">
        <f t="shared" ca="1" si="300"/>
        <v>0</v>
      </c>
      <c r="CI315" s="207"/>
      <c r="CJ315" s="194"/>
      <c r="CK315" s="198" cm="1">
        <f t="array" ref="CK315">IFERROR(MATCH(TRUE,INDEX($B$14:$B$117&gt;=CJ315,0),0),"")</f>
        <v>1</v>
      </c>
      <c r="CL315" s="194">
        <f t="shared" ca="1" si="301"/>
        <v>1.3963799927016407E-2</v>
      </c>
      <c r="CO315" s="194">
        <f t="shared" si="302"/>
        <v>0</v>
      </c>
      <c r="CP315" s="19">
        <f ca="1"/>
        <v>0</v>
      </c>
      <c r="CQ315" s="208">
        <f t="shared" ca="1" si="303"/>
        <v>0</v>
      </c>
      <c r="CR315" s="207"/>
      <c r="CS315" s="194"/>
      <c r="CT315" s="198" cm="1">
        <f t="array" ref="CT315">IFERROR(MATCH(TRUE,INDEX($B$14:$B$117&gt;=CS315,0),0),"")</f>
        <v>1</v>
      </c>
      <c r="CU315" s="194">
        <f t="shared" ca="1" si="304"/>
        <v>1.3963799927016407E-2</v>
      </c>
      <c r="CX315" s="194">
        <f t="shared" si="305"/>
        <v>0</v>
      </c>
      <c r="CY315" s="19" t="e">
        <f ca="1"/>
        <v>#N/A</v>
      </c>
      <c r="CZ315" s="208" t="e">
        <f t="shared" ca="1" si="306"/>
        <v>#N/A</v>
      </c>
      <c r="DA315" s="207"/>
      <c r="DB315" s="194"/>
      <c r="DC315" s="198" cm="1">
        <f t="array" ref="DC315">IFERROR(MATCH(TRUE,INDEX($B$14:$B$117&gt;=DB315,0),0),"")</f>
        <v>1</v>
      </c>
      <c r="DD315" s="194">
        <f t="shared" ca="1" si="307"/>
        <v>1.3963799927016407E-2</v>
      </c>
      <c r="DG315" s="194">
        <f t="shared" si="308"/>
        <v>0</v>
      </c>
      <c r="DH315" s="19" t="e">
        <f ca="1"/>
        <v>#N/A</v>
      </c>
      <c r="DI315" s="208" t="e">
        <f t="shared" ca="1" si="309"/>
        <v>#N/A</v>
      </c>
      <c r="DJ315" s="207"/>
      <c r="DK315" s="194"/>
      <c r="DL315" s="198" cm="1">
        <f t="array" ref="DL315">IFERROR(MATCH(TRUE,INDEX($B$14:$B$117&gt;=DK315,0),0),"")</f>
        <v>1</v>
      </c>
      <c r="DM315" s="194">
        <f t="shared" ca="1" si="310"/>
        <v>1.3963799927016407E-2</v>
      </c>
      <c r="DP315" s="194">
        <f t="shared" si="311"/>
        <v>0</v>
      </c>
      <c r="DQ315" s="19" t="e">
        <f ca="1"/>
        <v>#N/A</v>
      </c>
      <c r="DR315" s="208" t="e">
        <f t="shared" ca="1" si="312"/>
        <v>#N/A</v>
      </c>
      <c r="DS315" s="207"/>
      <c r="DT315" s="194"/>
      <c r="DU315" s="198" cm="1">
        <f t="array" ref="DU315">IFERROR(MATCH(TRUE,INDEX($B$14:$B$117&gt;=DT315,0),0),"")</f>
        <v>1</v>
      </c>
      <c r="DV315" s="194">
        <f t="shared" ca="1" si="313"/>
        <v>1.3963799927016407E-2</v>
      </c>
      <c r="DY315" s="194">
        <f t="shared" si="314"/>
        <v>0</v>
      </c>
      <c r="DZ315" s="19" t="e">
        <f ca="1"/>
        <v>#N/A</v>
      </c>
      <c r="EA315" s="208" t="e">
        <f t="shared" ca="1" si="315"/>
        <v>#N/A</v>
      </c>
      <c r="EB315" s="207"/>
      <c r="EC315" s="194"/>
      <c r="ED315" s="198" cm="1">
        <f t="array" ref="ED315">IFERROR(MATCH(TRUE,INDEX($B$14:$B$117&gt;=EC315,0),0),"")</f>
        <v>1</v>
      </c>
      <c r="EE315" s="194">
        <f t="shared" ca="1" si="316"/>
        <v>1.3963799927016407E-2</v>
      </c>
      <c r="EH315" s="194">
        <f t="shared" si="317"/>
        <v>0</v>
      </c>
      <c r="EI315" s="19" t="e">
        <f ca="1"/>
        <v>#N/A</v>
      </c>
      <c r="EJ315" s="208" t="e">
        <f t="shared" ca="1" si="318"/>
        <v>#N/A</v>
      </c>
      <c r="EK315" s="207"/>
      <c r="EL315" s="194"/>
      <c r="EM315" s="198" cm="1">
        <f t="array" ref="EM315">IFERROR(MATCH(TRUE,INDEX($B$14:$B$117&gt;=EL315,0),0),"")</f>
        <v>1</v>
      </c>
      <c r="EN315" s="194">
        <f t="shared" ca="1" si="319"/>
        <v>1.3963799927016407E-2</v>
      </c>
      <c r="EQ315" s="194">
        <f t="shared" si="320"/>
        <v>0</v>
      </c>
      <c r="ER315" s="19" t="e">
        <f ca="1"/>
        <v>#N/A</v>
      </c>
      <c r="ES315" s="208" t="e">
        <f t="shared" ca="1" si="321"/>
        <v>#N/A</v>
      </c>
      <c r="ET315" s="207"/>
      <c r="EU315" s="194"/>
      <c r="EV315" s="198" cm="1">
        <f t="array" ref="EV315">IFERROR(MATCH(TRUE,INDEX($B$14:$B$117&gt;=EU315,0),0),"")</f>
        <v>1</v>
      </c>
      <c r="EW315" s="194">
        <f t="shared" ca="1" si="322"/>
        <v>1.3963799927016407E-2</v>
      </c>
      <c r="EZ315" s="194">
        <f t="shared" si="323"/>
        <v>0</v>
      </c>
      <c r="FA315" s="19" t="e">
        <f ca="1"/>
        <v>#N/A</v>
      </c>
      <c r="FB315" s="208" t="e">
        <f t="shared" ca="1" si="324"/>
        <v>#N/A</v>
      </c>
      <c r="FC315" s="207"/>
      <c r="FD315" s="194"/>
      <c r="FE315" s="198" cm="1">
        <f t="array" ref="FE315">IFERROR(MATCH(TRUE,INDEX($B$14:$B$117&gt;=FD315,0),0),"")</f>
        <v>1</v>
      </c>
      <c r="FF315" s="194">
        <f t="shared" ca="1" si="325"/>
        <v>1.3963799927016407E-2</v>
      </c>
      <c r="FI315" s="194">
        <f t="shared" si="326"/>
        <v>0</v>
      </c>
      <c r="FJ315" s="19" t="e">
        <f ca="1"/>
        <v>#N/A</v>
      </c>
      <c r="FK315" s="208" t="e">
        <f t="shared" ca="1" si="327"/>
        <v>#N/A</v>
      </c>
      <c r="FL315" s="207"/>
      <c r="FM315" s="194"/>
      <c r="FN315" s="198" cm="1">
        <f t="array" ref="FN315">IFERROR(MATCH(TRUE,INDEX($B$14:$B$117&gt;=FM315,0),0),"")</f>
        <v>1</v>
      </c>
      <c r="FO315" s="194">
        <f t="shared" ca="1" si="328"/>
        <v>1.3963799927016407E-2</v>
      </c>
      <c r="FR315" s="194">
        <f t="shared" si="329"/>
        <v>0</v>
      </c>
      <c r="FS315" s="19" t="e">
        <f ca="1"/>
        <v>#N/A</v>
      </c>
      <c r="FT315" s="208" t="e">
        <f t="shared" ca="1" si="330"/>
        <v>#N/A</v>
      </c>
      <c r="FU315" s="207"/>
      <c r="FV315" s="194"/>
      <c r="FW315" s="198" cm="1">
        <f t="array" ref="FW315">IFERROR(MATCH(TRUE,INDEX($B$14:$B$117&gt;=FV315,0),0),"")</f>
        <v>1</v>
      </c>
      <c r="FX315" s="194">
        <f t="shared" ca="1" si="331"/>
        <v>1.3963799927016407E-2</v>
      </c>
      <c r="GA315" s="194">
        <f t="shared" si="332"/>
        <v>0</v>
      </c>
      <c r="GB315" s="19" t="e">
        <f ca="1"/>
        <v>#N/A</v>
      </c>
      <c r="GC315" s="208" t="e">
        <f t="shared" ca="1" si="333"/>
        <v>#N/A</v>
      </c>
    </row>
    <row r="316" spans="6:185" x14ac:dyDescent="0.2">
      <c r="F316" s="207"/>
      <c r="G316" s="194"/>
      <c r="H316" s="198" cm="1">
        <f t="array" ref="H316">IFERROR(MATCH(TRUE,INDEX($B$14:$B$117&gt;=G316,0),0),"")</f>
        <v>1</v>
      </c>
      <c r="I316" s="194">
        <f t="shared" ca="1" si="278"/>
        <v>1.3963799927016407E-2</v>
      </c>
      <c r="L316" s="194">
        <f t="shared" si="334"/>
        <v>0</v>
      </c>
      <c r="M316" s="19">
        <f ca="1"/>
        <v>0</v>
      </c>
      <c r="N316" s="208">
        <f t="shared" ca="1" si="335"/>
        <v>0</v>
      </c>
      <c r="O316" s="207"/>
      <c r="P316" s="194"/>
      <c r="Q316" s="198" cm="1">
        <f t="array" ref="Q316">IFERROR(MATCH(TRUE,INDEX($B$14:$B$117&gt;=P316,0),0),"")</f>
        <v>1</v>
      </c>
      <c r="R316" s="194">
        <f t="shared" ca="1" si="279"/>
        <v>1.3963799927016407E-2</v>
      </c>
      <c r="U316" s="194">
        <f t="shared" si="336"/>
        <v>0</v>
      </c>
      <c r="V316" s="19">
        <f ca="1"/>
        <v>0</v>
      </c>
      <c r="W316" s="208">
        <f t="shared" ca="1" si="337"/>
        <v>0</v>
      </c>
      <c r="X316" s="207"/>
      <c r="Y316" s="194"/>
      <c r="Z316" s="198" cm="1">
        <f t="array" ref="Z316">IFERROR(MATCH(TRUE,INDEX($B$14:$B$117&gt;=Y316,0),0),"")</f>
        <v>1</v>
      </c>
      <c r="AA316" s="194">
        <f t="shared" ca="1" si="280"/>
        <v>1.3963799927016407E-2</v>
      </c>
      <c r="AD316" s="194">
        <f t="shared" si="281"/>
        <v>0</v>
      </c>
      <c r="AE316" s="19">
        <f ca="1"/>
        <v>0</v>
      </c>
      <c r="AF316" s="208">
        <f t="shared" ca="1" si="282"/>
        <v>0</v>
      </c>
      <c r="AG316" s="207"/>
      <c r="AH316" s="194"/>
      <c r="AI316" s="198" cm="1">
        <f t="array" ref="AI316">IFERROR(MATCH(TRUE,INDEX($B$14:$B$117&gt;=AH316,0),0),"")</f>
        <v>1</v>
      </c>
      <c r="AJ316" s="194">
        <f t="shared" ca="1" si="283"/>
        <v>1.3963799927016407E-2</v>
      </c>
      <c r="AM316" s="194">
        <f t="shared" si="284"/>
        <v>0</v>
      </c>
      <c r="AN316" s="19">
        <f ca="1"/>
        <v>0</v>
      </c>
      <c r="AO316" s="208">
        <f t="shared" ca="1" si="285"/>
        <v>0</v>
      </c>
      <c r="AP316" s="207"/>
      <c r="AQ316" s="194"/>
      <c r="AR316" s="198" cm="1">
        <f t="array" ref="AR316">IFERROR(MATCH(TRUE,INDEX($B$14:$B$117&gt;=AQ316,0),0),"")</f>
        <v>1</v>
      </c>
      <c r="AS316" s="194">
        <f t="shared" ca="1" si="286"/>
        <v>1.3963799927016407E-2</v>
      </c>
      <c r="AV316" s="194">
        <f t="shared" si="287"/>
        <v>0</v>
      </c>
      <c r="AW316" s="19">
        <f ca="1"/>
        <v>0</v>
      </c>
      <c r="AX316" s="208">
        <f t="shared" ca="1" si="288"/>
        <v>0</v>
      </c>
      <c r="AY316" s="207"/>
      <c r="AZ316" s="194"/>
      <c r="BA316" s="198" cm="1">
        <f t="array" ref="BA316">IFERROR(MATCH(TRUE,INDEX($B$14:$B$117&gt;=AZ316,0),0),"")</f>
        <v>1</v>
      </c>
      <c r="BB316" s="194">
        <f t="shared" ca="1" si="289"/>
        <v>1.3963799927016407E-2</v>
      </c>
      <c r="BE316" s="194">
        <f t="shared" si="290"/>
        <v>0</v>
      </c>
      <c r="BF316" s="19">
        <f ca="1"/>
        <v>0</v>
      </c>
      <c r="BG316" s="208">
        <f t="shared" ca="1" si="291"/>
        <v>0</v>
      </c>
      <c r="BH316" s="207"/>
      <c r="BI316" s="194"/>
      <c r="BJ316" s="198" cm="1">
        <f t="array" ref="BJ316">IFERROR(MATCH(TRUE,INDEX($B$14:$B$117&gt;=BI316,0),0),"")</f>
        <v>1</v>
      </c>
      <c r="BK316" s="194">
        <f t="shared" ca="1" si="292"/>
        <v>1.3963799927016407E-2</v>
      </c>
      <c r="BN316" s="194">
        <f t="shared" si="293"/>
        <v>0</v>
      </c>
      <c r="BO316" s="19">
        <f ca="1"/>
        <v>0</v>
      </c>
      <c r="BP316" s="208">
        <f t="shared" ca="1" si="294"/>
        <v>0</v>
      </c>
      <c r="BQ316" s="207"/>
      <c r="BR316" s="194"/>
      <c r="BS316" s="198" cm="1">
        <f t="array" ref="BS316">IFERROR(MATCH(TRUE,INDEX($B$14:$B$117&gt;=BR316,0),0),"")</f>
        <v>1</v>
      </c>
      <c r="BT316" s="194">
        <f t="shared" ca="1" si="295"/>
        <v>1.3963799927016407E-2</v>
      </c>
      <c r="BW316" s="194">
        <f t="shared" si="296"/>
        <v>0</v>
      </c>
      <c r="BX316" s="19">
        <f ca="1"/>
        <v>0</v>
      </c>
      <c r="BY316" s="208">
        <f t="shared" ca="1" si="297"/>
        <v>0</v>
      </c>
      <c r="BZ316" s="207"/>
      <c r="CA316" s="194"/>
      <c r="CB316" s="198" cm="1">
        <f t="array" ref="CB316">IFERROR(MATCH(TRUE,INDEX($B$14:$B$117&gt;=CA316,0),0),"")</f>
        <v>1</v>
      </c>
      <c r="CC316" s="194">
        <f t="shared" ca="1" si="298"/>
        <v>1.3963799927016407E-2</v>
      </c>
      <c r="CF316" s="194">
        <f t="shared" si="299"/>
        <v>0</v>
      </c>
      <c r="CG316" s="19">
        <f ca="1"/>
        <v>0</v>
      </c>
      <c r="CH316" s="208">
        <f t="shared" ca="1" si="300"/>
        <v>0</v>
      </c>
      <c r="CI316" s="207"/>
      <c r="CJ316" s="194"/>
      <c r="CK316" s="198" cm="1">
        <f t="array" ref="CK316">IFERROR(MATCH(TRUE,INDEX($B$14:$B$117&gt;=CJ316,0),0),"")</f>
        <v>1</v>
      </c>
      <c r="CL316" s="194">
        <f t="shared" ca="1" si="301"/>
        <v>1.3963799927016407E-2</v>
      </c>
      <c r="CO316" s="194">
        <f t="shared" si="302"/>
        <v>0</v>
      </c>
      <c r="CP316" s="19">
        <f ca="1"/>
        <v>0</v>
      </c>
      <c r="CQ316" s="208">
        <f t="shared" ca="1" si="303"/>
        <v>0</v>
      </c>
      <c r="CR316" s="207"/>
      <c r="CS316" s="194"/>
      <c r="CT316" s="198" cm="1">
        <f t="array" ref="CT316">IFERROR(MATCH(TRUE,INDEX($B$14:$B$117&gt;=CS316,0),0),"")</f>
        <v>1</v>
      </c>
      <c r="CU316" s="194">
        <f t="shared" ca="1" si="304"/>
        <v>1.3963799927016407E-2</v>
      </c>
      <c r="CX316" s="194">
        <f t="shared" si="305"/>
        <v>0</v>
      </c>
      <c r="CY316" s="19" t="e">
        <f ca="1"/>
        <v>#N/A</v>
      </c>
      <c r="CZ316" s="208" t="e">
        <f t="shared" ca="1" si="306"/>
        <v>#N/A</v>
      </c>
      <c r="DA316" s="207"/>
      <c r="DB316" s="194"/>
      <c r="DC316" s="198" cm="1">
        <f t="array" ref="DC316">IFERROR(MATCH(TRUE,INDEX($B$14:$B$117&gt;=DB316,0),0),"")</f>
        <v>1</v>
      </c>
      <c r="DD316" s="194">
        <f t="shared" ca="1" si="307"/>
        <v>1.3963799927016407E-2</v>
      </c>
      <c r="DG316" s="194">
        <f t="shared" si="308"/>
        <v>0</v>
      </c>
      <c r="DH316" s="19" t="e">
        <f ca="1"/>
        <v>#N/A</v>
      </c>
      <c r="DI316" s="208" t="e">
        <f t="shared" ca="1" si="309"/>
        <v>#N/A</v>
      </c>
      <c r="DJ316" s="207"/>
      <c r="DK316" s="194"/>
      <c r="DL316" s="198" cm="1">
        <f t="array" ref="DL316">IFERROR(MATCH(TRUE,INDEX($B$14:$B$117&gt;=DK316,0),0),"")</f>
        <v>1</v>
      </c>
      <c r="DM316" s="194">
        <f t="shared" ca="1" si="310"/>
        <v>1.3963799927016407E-2</v>
      </c>
      <c r="DP316" s="194">
        <f t="shared" si="311"/>
        <v>0</v>
      </c>
      <c r="DQ316" s="19" t="e">
        <f ca="1"/>
        <v>#N/A</v>
      </c>
      <c r="DR316" s="208" t="e">
        <f t="shared" ca="1" si="312"/>
        <v>#N/A</v>
      </c>
      <c r="DS316" s="207"/>
      <c r="DT316" s="194"/>
      <c r="DU316" s="198" cm="1">
        <f t="array" ref="DU316">IFERROR(MATCH(TRUE,INDEX($B$14:$B$117&gt;=DT316,0),0),"")</f>
        <v>1</v>
      </c>
      <c r="DV316" s="194">
        <f t="shared" ca="1" si="313"/>
        <v>1.3963799927016407E-2</v>
      </c>
      <c r="DY316" s="194">
        <f t="shared" si="314"/>
        <v>0</v>
      </c>
      <c r="DZ316" s="19" t="e">
        <f ca="1"/>
        <v>#N/A</v>
      </c>
      <c r="EA316" s="208" t="e">
        <f t="shared" ca="1" si="315"/>
        <v>#N/A</v>
      </c>
      <c r="EB316" s="207"/>
      <c r="EC316" s="194"/>
      <c r="ED316" s="198" cm="1">
        <f t="array" ref="ED316">IFERROR(MATCH(TRUE,INDEX($B$14:$B$117&gt;=EC316,0),0),"")</f>
        <v>1</v>
      </c>
      <c r="EE316" s="194">
        <f t="shared" ca="1" si="316"/>
        <v>1.3963799927016407E-2</v>
      </c>
      <c r="EH316" s="194">
        <f t="shared" si="317"/>
        <v>0</v>
      </c>
      <c r="EI316" s="19" t="e">
        <f ca="1"/>
        <v>#N/A</v>
      </c>
      <c r="EJ316" s="208" t="e">
        <f t="shared" ca="1" si="318"/>
        <v>#N/A</v>
      </c>
      <c r="EK316" s="207"/>
      <c r="EL316" s="194"/>
      <c r="EM316" s="198" cm="1">
        <f t="array" ref="EM316">IFERROR(MATCH(TRUE,INDEX($B$14:$B$117&gt;=EL316,0),0),"")</f>
        <v>1</v>
      </c>
      <c r="EN316" s="194">
        <f t="shared" ca="1" si="319"/>
        <v>1.3963799927016407E-2</v>
      </c>
      <c r="EQ316" s="194">
        <f t="shared" si="320"/>
        <v>0</v>
      </c>
      <c r="ER316" s="19" t="e">
        <f ca="1"/>
        <v>#N/A</v>
      </c>
      <c r="ES316" s="208" t="e">
        <f t="shared" ca="1" si="321"/>
        <v>#N/A</v>
      </c>
      <c r="ET316" s="207"/>
      <c r="EU316" s="194"/>
      <c r="EV316" s="198" cm="1">
        <f t="array" ref="EV316">IFERROR(MATCH(TRUE,INDEX($B$14:$B$117&gt;=EU316,0),0),"")</f>
        <v>1</v>
      </c>
      <c r="EW316" s="194">
        <f t="shared" ca="1" si="322"/>
        <v>1.3963799927016407E-2</v>
      </c>
      <c r="EZ316" s="194">
        <f t="shared" si="323"/>
        <v>0</v>
      </c>
      <c r="FA316" s="19" t="e">
        <f ca="1"/>
        <v>#N/A</v>
      </c>
      <c r="FB316" s="208" t="e">
        <f t="shared" ca="1" si="324"/>
        <v>#N/A</v>
      </c>
      <c r="FC316" s="207"/>
      <c r="FD316" s="194"/>
      <c r="FE316" s="198" cm="1">
        <f t="array" ref="FE316">IFERROR(MATCH(TRUE,INDEX($B$14:$B$117&gt;=FD316,0),0),"")</f>
        <v>1</v>
      </c>
      <c r="FF316" s="194">
        <f t="shared" ca="1" si="325"/>
        <v>1.3963799927016407E-2</v>
      </c>
      <c r="FI316" s="194">
        <f t="shared" si="326"/>
        <v>0</v>
      </c>
      <c r="FJ316" s="19" t="e">
        <f ca="1"/>
        <v>#N/A</v>
      </c>
      <c r="FK316" s="208" t="e">
        <f t="shared" ca="1" si="327"/>
        <v>#N/A</v>
      </c>
      <c r="FL316" s="207"/>
      <c r="FM316" s="194"/>
      <c r="FN316" s="198" cm="1">
        <f t="array" ref="FN316">IFERROR(MATCH(TRUE,INDEX($B$14:$B$117&gt;=FM316,0),0),"")</f>
        <v>1</v>
      </c>
      <c r="FO316" s="194">
        <f t="shared" ca="1" si="328"/>
        <v>1.3963799927016407E-2</v>
      </c>
      <c r="FR316" s="194">
        <f t="shared" si="329"/>
        <v>0</v>
      </c>
      <c r="FS316" s="19" t="e">
        <f ca="1"/>
        <v>#N/A</v>
      </c>
      <c r="FT316" s="208" t="e">
        <f t="shared" ca="1" si="330"/>
        <v>#N/A</v>
      </c>
      <c r="FU316" s="207"/>
      <c r="FV316" s="194"/>
      <c r="FW316" s="198" cm="1">
        <f t="array" ref="FW316">IFERROR(MATCH(TRUE,INDEX($B$14:$B$117&gt;=FV316,0),0),"")</f>
        <v>1</v>
      </c>
      <c r="FX316" s="194">
        <f t="shared" ca="1" si="331"/>
        <v>1.3963799927016407E-2</v>
      </c>
      <c r="GA316" s="194">
        <f t="shared" si="332"/>
        <v>0</v>
      </c>
      <c r="GB316" s="19" t="e">
        <f ca="1"/>
        <v>#N/A</v>
      </c>
      <c r="GC316" s="208" t="e">
        <f t="shared" ca="1" si="333"/>
        <v>#N/A</v>
      </c>
    </row>
    <row r="317" spans="6:185" x14ac:dyDescent="0.2">
      <c r="F317" s="207"/>
      <c r="G317" s="194"/>
      <c r="H317" s="198" cm="1">
        <f t="array" ref="H317">IFERROR(MATCH(TRUE,INDEX($B$14:$B$117&gt;=G317,0),0),"")</f>
        <v>1</v>
      </c>
      <c r="I317" s="194">
        <f t="shared" ca="1" si="278"/>
        <v>1.3963799927016407E-2</v>
      </c>
      <c r="L317" s="194">
        <f t="shared" si="334"/>
        <v>0</v>
      </c>
      <c r="M317" s="19">
        <f ca="1"/>
        <v>0</v>
      </c>
      <c r="N317" s="208">
        <f t="shared" ca="1" si="335"/>
        <v>0</v>
      </c>
      <c r="O317" s="207"/>
      <c r="P317" s="194"/>
      <c r="Q317" s="198" cm="1">
        <f t="array" ref="Q317">IFERROR(MATCH(TRUE,INDEX($B$14:$B$117&gt;=P317,0),0),"")</f>
        <v>1</v>
      </c>
      <c r="R317" s="194">
        <f t="shared" ca="1" si="279"/>
        <v>1.3963799927016407E-2</v>
      </c>
      <c r="U317" s="194">
        <f t="shared" si="336"/>
        <v>0</v>
      </c>
      <c r="V317" s="19">
        <f ca="1"/>
        <v>0</v>
      </c>
      <c r="W317" s="208">
        <f t="shared" ca="1" si="337"/>
        <v>0</v>
      </c>
      <c r="X317" s="207"/>
      <c r="Y317" s="194"/>
      <c r="Z317" s="198" cm="1">
        <f t="array" ref="Z317">IFERROR(MATCH(TRUE,INDEX($B$14:$B$117&gt;=Y317,0),0),"")</f>
        <v>1</v>
      </c>
      <c r="AA317" s="194">
        <f t="shared" ca="1" si="280"/>
        <v>1.3963799927016407E-2</v>
      </c>
      <c r="AD317" s="194">
        <f t="shared" si="281"/>
        <v>0</v>
      </c>
      <c r="AE317" s="19">
        <f ca="1"/>
        <v>0</v>
      </c>
      <c r="AF317" s="208">
        <f t="shared" ca="1" si="282"/>
        <v>0</v>
      </c>
      <c r="AG317" s="207"/>
      <c r="AH317" s="194"/>
      <c r="AI317" s="198" cm="1">
        <f t="array" ref="AI317">IFERROR(MATCH(TRUE,INDEX($B$14:$B$117&gt;=AH317,0),0),"")</f>
        <v>1</v>
      </c>
      <c r="AJ317" s="194">
        <f t="shared" ca="1" si="283"/>
        <v>1.3963799927016407E-2</v>
      </c>
      <c r="AM317" s="194">
        <f t="shared" si="284"/>
        <v>0</v>
      </c>
      <c r="AN317" s="19">
        <f ca="1"/>
        <v>0</v>
      </c>
      <c r="AO317" s="208">
        <f t="shared" ca="1" si="285"/>
        <v>0</v>
      </c>
      <c r="AP317" s="207"/>
      <c r="AQ317" s="194"/>
      <c r="AR317" s="198" cm="1">
        <f t="array" ref="AR317">IFERROR(MATCH(TRUE,INDEX($B$14:$B$117&gt;=AQ317,0),0),"")</f>
        <v>1</v>
      </c>
      <c r="AS317" s="194">
        <f t="shared" ca="1" si="286"/>
        <v>1.3963799927016407E-2</v>
      </c>
      <c r="AV317" s="194">
        <f t="shared" si="287"/>
        <v>0</v>
      </c>
      <c r="AW317" s="19">
        <f ca="1"/>
        <v>0</v>
      </c>
      <c r="AX317" s="208">
        <f t="shared" ca="1" si="288"/>
        <v>0</v>
      </c>
      <c r="AY317" s="207"/>
      <c r="AZ317" s="194"/>
      <c r="BA317" s="198" cm="1">
        <f t="array" ref="BA317">IFERROR(MATCH(TRUE,INDEX($B$14:$B$117&gt;=AZ317,0),0),"")</f>
        <v>1</v>
      </c>
      <c r="BB317" s="194">
        <f t="shared" ca="1" si="289"/>
        <v>1.3963799927016407E-2</v>
      </c>
      <c r="BE317" s="194">
        <f t="shared" si="290"/>
        <v>0</v>
      </c>
      <c r="BF317" s="19">
        <f ca="1"/>
        <v>0</v>
      </c>
      <c r="BG317" s="208">
        <f t="shared" ca="1" si="291"/>
        <v>0</v>
      </c>
      <c r="BH317" s="207"/>
      <c r="BI317" s="194"/>
      <c r="BJ317" s="198" cm="1">
        <f t="array" ref="BJ317">IFERROR(MATCH(TRUE,INDEX($B$14:$B$117&gt;=BI317,0),0),"")</f>
        <v>1</v>
      </c>
      <c r="BK317" s="194">
        <f t="shared" ca="1" si="292"/>
        <v>1.3963799927016407E-2</v>
      </c>
      <c r="BN317" s="194">
        <f t="shared" si="293"/>
        <v>0</v>
      </c>
      <c r="BO317" s="19">
        <f ca="1"/>
        <v>0</v>
      </c>
      <c r="BP317" s="208">
        <f t="shared" ca="1" si="294"/>
        <v>0</v>
      </c>
      <c r="BQ317" s="207"/>
      <c r="BR317" s="194"/>
      <c r="BS317" s="198" cm="1">
        <f t="array" ref="BS317">IFERROR(MATCH(TRUE,INDEX($B$14:$B$117&gt;=BR317,0),0),"")</f>
        <v>1</v>
      </c>
      <c r="BT317" s="194">
        <f t="shared" ca="1" si="295"/>
        <v>1.3963799927016407E-2</v>
      </c>
      <c r="BW317" s="194">
        <f t="shared" si="296"/>
        <v>0</v>
      </c>
      <c r="BX317" s="19">
        <f ca="1"/>
        <v>0</v>
      </c>
      <c r="BY317" s="208">
        <f t="shared" ca="1" si="297"/>
        <v>0</v>
      </c>
      <c r="BZ317" s="207"/>
      <c r="CA317" s="194"/>
      <c r="CB317" s="198" cm="1">
        <f t="array" ref="CB317">IFERROR(MATCH(TRUE,INDEX($B$14:$B$117&gt;=CA317,0),0),"")</f>
        <v>1</v>
      </c>
      <c r="CC317" s="194">
        <f t="shared" ca="1" si="298"/>
        <v>1.3963799927016407E-2</v>
      </c>
      <c r="CF317" s="194">
        <f t="shared" si="299"/>
        <v>0</v>
      </c>
      <c r="CG317" s="19">
        <f ca="1"/>
        <v>0</v>
      </c>
      <c r="CH317" s="208">
        <f t="shared" ca="1" si="300"/>
        <v>0</v>
      </c>
      <c r="CI317" s="207"/>
      <c r="CJ317" s="194"/>
      <c r="CK317" s="198" cm="1">
        <f t="array" ref="CK317">IFERROR(MATCH(TRUE,INDEX($B$14:$B$117&gt;=CJ317,0),0),"")</f>
        <v>1</v>
      </c>
      <c r="CL317" s="194">
        <f t="shared" ca="1" si="301"/>
        <v>1.3963799927016407E-2</v>
      </c>
      <c r="CO317" s="194">
        <f t="shared" si="302"/>
        <v>0</v>
      </c>
      <c r="CP317" s="19">
        <f ca="1"/>
        <v>0</v>
      </c>
      <c r="CQ317" s="208">
        <f t="shared" ca="1" si="303"/>
        <v>0</v>
      </c>
      <c r="CR317" s="207"/>
      <c r="CS317" s="194"/>
      <c r="CT317" s="198" cm="1">
        <f t="array" ref="CT317">IFERROR(MATCH(TRUE,INDEX($B$14:$B$117&gt;=CS317,0),0),"")</f>
        <v>1</v>
      </c>
      <c r="CU317" s="194">
        <f t="shared" ca="1" si="304"/>
        <v>1.3963799927016407E-2</v>
      </c>
      <c r="CX317" s="194">
        <f t="shared" si="305"/>
        <v>0</v>
      </c>
      <c r="CY317" s="19" t="e">
        <f ca="1"/>
        <v>#N/A</v>
      </c>
      <c r="CZ317" s="208" t="e">
        <f t="shared" ca="1" si="306"/>
        <v>#N/A</v>
      </c>
      <c r="DA317" s="207"/>
      <c r="DB317" s="194"/>
      <c r="DC317" s="198" cm="1">
        <f t="array" ref="DC317">IFERROR(MATCH(TRUE,INDEX($B$14:$B$117&gt;=DB317,0),0),"")</f>
        <v>1</v>
      </c>
      <c r="DD317" s="194">
        <f t="shared" ca="1" si="307"/>
        <v>1.3963799927016407E-2</v>
      </c>
      <c r="DG317" s="194">
        <f t="shared" si="308"/>
        <v>0</v>
      </c>
      <c r="DH317" s="19" t="e">
        <f ca="1"/>
        <v>#N/A</v>
      </c>
      <c r="DI317" s="208" t="e">
        <f t="shared" ca="1" si="309"/>
        <v>#N/A</v>
      </c>
      <c r="DJ317" s="207"/>
      <c r="DK317" s="194"/>
      <c r="DL317" s="198" cm="1">
        <f t="array" ref="DL317">IFERROR(MATCH(TRUE,INDEX($B$14:$B$117&gt;=DK317,0),0),"")</f>
        <v>1</v>
      </c>
      <c r="DM317" s="194">
        <f t="shared" ca="1" si="310"/>
        <v>1.3963799927016407E-2</v>
      </c>
      <c r="DP317" s="194">
        <f t="shared" si="311"/>
        <v>0</v>
      </c>
      <c r="DQ317" s="19" t="e">
        <f ca="1"/>
        <v>#N/A</v>
      </c>
      <c r="DR317" s="208" t="e">
        <f t="shared" ca="1" si="312"/>
        <v>#N/A</v>
      </c>
      <c r="DS317" s="207"/>
      <c r="DT317" s="194"/>
      <c r="DU317" s="198" cm="1">
        <f t="array" ref="DU317">IFERROR(MATCH(TRUE,INDEX($B$14:$B$117&gt;=DT317,0),0),"")</f>
        <v>1</v>
      </c>
      <c r="DV317" s="194">
        <f t="shared" ca="1" si="313"/>
        <v>1.3963799927016407E-2</v>
      </c>
      <c r="DY317" s="194">
        <f t="shared" si="314"/>
        <v>0</v>
      </c>
      <c r="DZ317" s="19" t="e">
        <f ca="1"/>
        <v>#N/A</v>
      </c>
      <c r="EA317" s="208" t="e">
        <f t="shared" ca="1" si="315"/>
        <v>#N/A</v>
      </c>
      <c r="EB317" s="207"/>
      <c r="EC317" s="194"/>
      <c r="ED317" s="198" cm="1">
        <f t="array" ref="ED317">IFERROR(MATCH(TRUE,INDEX($B$14:$B$117&gt;=EC317,0),0),"")</f>
        <v>1</v>
      </c>
      <c r="EE317" s="194">
        <f t="shared" ca="1" si="316"/>
        <v>1.3963799927016407E-2</v>
      </c>
      <c r="EH317" s="194">
        <f t="shared" si="317"/>
        <v>0</v>
      </c>
      <c r="EI317" s="19" t="e">
        <f ca="1"/>
        <v>#N/A</v>
      </c>
      <c r="EJ317" s="208" t="e">
        <f t="shared" ca="1" si="318"/>
        <v>#N/A</v>
      </c>
      <c r="EK317" s="207"/>
      <c r="EL317" s="194"/>
      <c r="EM317" s="198" cm="1">
        <f t="array" ref="EM317">IFERROR(MATCH(TRUE,INDEX($B$14:$B$117&gt;=EL317,0),0),"")</f>
        <v>1</v>
      </c>
      <c r="EN317" s="194">
        <f t="shared" ca="1" si="319"/>
        <v>1.3963799927016407E-2</v>
      </c>
      <c r="EQ317" s="194">
        <f t="shared" si="320"/>
        <v>0</v>
      </c>
      <c r="ER317" s="19" t="e">
        <f ca="1"/>
        <v>#N/A</v>
      </c>
      <c r="ES317" s="208" t="e">
        <f t="shared" ca="1" si="321"/>
        <v>#N/A</v>
      </c>
      <c r="ET317" s="207"/>
      <c r="EU317" s="194"/>
      <c r="EV317" s="198" cm="1">
        <f t="array" ref="EV317">IFERROR(MATCH(TRUE,INDEX($B$14:$B$117&gt;=EU317,0),0),"")</f>
        <v>1</v>
      </c>
      <c r="EW317" s="194">
        <f t="shared" ca="1" si="322"/>
        <v>1.3963799927016407E-2</v>
      </c>
      <c r="EZ317" s="194">
        <f t="shared" si="323"/>
        <v>0</v>
      </c>
      <c r="FA317" s="19" t="e">
        <f ca="1"/>
        <v>#N/A</v>
      </c>
      <c r="FB317" s="208" t="e">
        <f t="shared" ca="1" si="324"/>
        <v>#N/A</v>
      </c>
      <c r="FC317" s="207"/>
      <c r="FD317" s="194"/>
      <c r="FE317" s="198" cm="1">
        <f t="array" ref="FE317">IFERROR(MATCH(TRUE,INDEX($B$14:$B$117&gt;=FD317,0),0),"")</f>
        <v>1</v>
      </c>
      <c r="FF317" s="194">
        <f t="shared" ca="1" si="325"/>
        <v>1.3963799927016407E-2</v>
      </c>
      <c r="FI317" s="194">
        <f t="shared" si="326"/>
        <v>0</v>
      </c>
      <c r="FJ317" s="19" t="e">
        <f ca="1"/>
        <v>#N/A</v>
      </c>
      <c r="FK317" s="208" t="e">
        <f t="shared" ca="1" si="327"/>
        <v>#N/A</v>
      </c>
      <c r="FL317" s="207"/>
      <c r="FM317" s="194"/>
      <c r="FN317" s="198" cm="1">
        <f t="array" ref="FN317">IFERROR(MATCH(TRUE,INDEX($B$14:$B$117&gt;=FM317,0),0),"")</f>
        <v>1</v>
      </c>
      <c r="FO317" s="194">
        <f t="shared" ca="1" si="328"/>
        <v>1.3963799927016407E-2</v>
      </c>
      <c r="FR317" s="194">
        <f t="shared" si="329"/>
        <v>0</v>
      </c>
      <c r="FS317" s="19" t="e">
        <f ca="1"/>
        <v>#N/A</v>
      </c>
      <c r="FT317" s="208" t="e">
        <f t="shared" ca="1" si="330"/>
        <v>#N/A</v>
      </c>
      <c r="FU317" s="207"/>
      <c r="FV317" s="194"/>
      <c r="FW317" s="198" cm="1">
        <f t="array" ref="FW317">IFERROR(MATCH(TRUE,INDEX($B$14:$B$117&gt;=FV317,0),0),"")</f>
        <v>1</v>
      </c>
      <c r="FX317" s="194">
        <f t="shared" ca="1" si="331"/>
        <v>1.3963799927016407E-2</v>
      </c>
      <c r="GA317" s="194">
        <f t="shared" si="332"/>
        <v>0</v>
      </c>
      <c r="GB317" s="19" t="e">
        <f ca="1"/>
        <v>#N/A</v>
      </c>
      <c r="GC317" s="208" t="e">
        <f t="shared" ca="1" si="333"/>
        <v>#N/A</v>
      </c>
    </row>
    <row r="318" spans="6:185" x14ac:dyDescent="0.2">
      <c r="F318" s="207"/>
      <c r="G318" s="194"/>
      <c r="H318" s="198" cm="1">
        <f t="array" ref="H318">IFERROR(MATCH(TRUE,INDEX($B$14:$B$117&gt;=G318,0),0),"")</f>
        <v>1</v>
      </c>
      <c r="I318" s="194">
        <f t="shared" ca="1" si="278"/>
        <v>1.3963799927016407E-2</v>
      </c>
      <c r="L318" s="194">
        <f t="shared" si="334"/>
        <v>0</v>
      </c>
      <c r="M318" s="19">
        <f ca="1"/>
        <v>0</v>
      </c>
      <c r="N318" s="208">
        <f t="shared" ca="1" si="335"/>
        <v>0</v>
      </c>
      <c r="O318" s="207"/>
      <c r="P318" s="194"/>
      <c r="Q318" s="198" cm="1">
        <f t="array" ref="Q318">IFERROR(MATCH(TRUE,INDEX($B$14:$B$117&gt;=P318,0),0),"")</f>
        <v>1</v>
      </c>
      <c r="R318" s="194">
        <f t="shared" ca="1" si="279"/>
        <v>1.3963799927016407E-2</v>
      </c>
      <c r="U318" s="194">
        <f t="shared" si="336"/>
        <v>0</v>
      </c>
      <c r="V318" s="19">
        <f ca="1"/>
        <v>0</v>
      </c>
      <c r="W318" s="208">
        <f t="shared" ca="1" si="337"/>
        <v>0</v>
      </c>
      <c r="X318" s="207"/>
      <c r="Y318" s="194"/>
      <c r="Z318" s="198" cm="1">
        <f t="array" ref="Z318">IFERROR(MATCH(TRUE,INDEX($B$14:$B$117&gt;=Y318,0),0),"")</f>
        <v>1</v>
      </c>
      <c r="AA318" s="194">
        <f t="shared" ca="1" si="280"/>
        <v>1.3963799927016407E-2</v>
      </c>
      <c r="AD318" s="194">
        <f t="shared" si="281"/>
        <v>0</v>
      </c>
      <c r="AE318" s="19">
        <f ca="1"/>
        <v>0</v>
      </c>
      <c r="AF318" s="208">
        <f t="shared" ca="1" si="282"/>
        <v>0</v>
      </c>
      <c r="AG318" s="207"/>
      <c r="AH318" s="194"/>
      <c r="AI318" s="198" cm="1">
        <f t="array" ref="AI318">IFERROR(MATCH(TRUE,INDEX($B$14:$B$117&gt;=AH318,0),0),"")</f>
        <v>1</v>
      </c>
      <c r="AJ318" s="194">
        <f t="shared" ca="1" si="283"/>
        <v>1.3963799927016407E-2</v>
      </c>
      <c r="AM318" s="194">
        <f t="shared" si="284"/>
        <v>0</v>
      </c>
      <c r="AN318" s="19">
        <f ca="1"/>
        <v>0</v>
      </c>
      <c r="AO318" s="208">
        <f t="shared" ca="1" si="285"/>
        <v>0</v>
      </c>
      <c r="AP318" s="207"/>
      <c r="AQ318" s="194"/>
      <c r="AR318" s="198" cm="1">
        <f t="array" ref="AR318">IFERROR(MATCH(TRUE,INDEX($B$14:$B$117&gt;=AQ318,0),0),"")</f>
        <v>1</v>
      </c>
      <c r="AS318" s="194">
        <f t="shared" ca="1" si="286"/>
        <v>1.3963799927016407E-2</v>
      </c>
      <c r="AV318" s="194">
        <f t="shared" si="287"/>
        <v>0</v>
      </c>
      <c r="AW318" s="19">
        <f ca="1"/>
        <v>0</v>
      </c>
      <c r="AX318" s="208">
        <f t="shared" ca="1" si="288"/>
        <v>0</v>
      </c>
      <c r="AY318" s="207"/>
      <c r="AZ318" s="194"/>
      <c r="BA318" s="198" cm="1">
        <f t="array" ref="BA318">IFERROR(MATCH(TRUE,INDEX($B$14:$B$117&gt;=AZ318,0),0),"")</f>
        <v>1</v>
      </c>
      <c r="BB318" s="194">
        <f t="shared" ca="1" si="289"/>
        <v>1.3963799927016407E-2</v>
      </c>
      <c r="BE318" s="194">
        <f t="shared" si="290"/>
        <v>0</v>
      </c>
      <c r="BF318" s="19">
        <f ca="1"/>
        <v>0</v>
      </c>
      <c r="BG318" s="208">
        <f t="shared" ca="1" si="291"/>
        <v>0</v>
      </c>
      <c r="BH318" s="207"/>
      <c r="BI318" s="194"/>
      <c r="BJ318" s="198" cm="1">
        <f t="array" ref="BJ318">IFERROR(MATCH(TRUE,INDEX($B$14:$B$117&gt;=BI318,0),0),"")</f>
        <v>1</v>
      </c>
      <c r="BK318" s="194">
        <f t="shared" ca="1" si="292"/>
        <v>1.3963799927016407E-2</v>
      </c>
      <c r="BN318" s="194">
        <f t="shared" si="293"/>
        <v>0</v>
      </c>
      <c r="BO318" s="19">
        <f ca="1"/>
        <v>0</v>
      </c>
      <c r="BP318" s="208">
        <f t="shared" ca="1" si="294"/>
        <v>0</v>
      </c>
      <c r="BQ318" s="207"/>
      <c r="BR318" s="194"/>
      <c r="BS318" s="198" cm="1">
        <f t="array" ref="BS318">IFERROR(MATCH(TRUE,INDEX($B$14:$B$117&gt;=BR318,0),0),"")</f>
        <v>1</v>
      </c>
      <c r="BT318" s="194">
        <f t="shared" ca="1" si="295"/>
        <v>1.3963799927016407E-2</v>
      </c>
      <c r="BW318" s="194">
        <f t="shared" si="296"/>
        <v>0</v>
      </c>
      <c r="BX318" s="19">
        <f ca="1"/>
        <v>0</v>
      </c>
      <c r="BY318" s="208">
        <f t="shared" ca="1" si="297"/>
        <v>0</v>
      </c>
      <c r="BZ318" s="207"/>
      <c r="CA318" s="194"/>
      <c r="CB318" s="198" cm="1">
        <f t="array" ref="CB318">IFERROR(MATCH(TRUE,INDEX($B$14:$B$117&gt;=CA318,0),0),"")</f>
        <v>1</v>
      </c>
      <c r="CC318" s="194">
        <f t="shared" ca="1" si="298"/>
        <v>1.3963799927016407E-2</v>
      </c>
      <c r="CF318" s="194">
        <f t="shared" si="299"/>
        <v>0</v>
      </c>
      <c r="CG318" s="19">
        <f ca="1"/>
        <v>0</v>
      </c>
      <c r="CH318" s="208">
        <f t="shared" ca="1" si="300"/>
        <v>0</v>
      </c>
      <c r="CI318" s="207"/>
      <c r="CJ318" s="194"/>
      <c r="CK318" s="198" cm="1">
        <f t="array" ref="CK318">IFERROR(MATCH(TRUE,INDEX($B$14:$B$117&gt;=CJ318,0),0),"")</f>
        <v>1</v>
      </c>
      <c r="CL318" s="194">
        <f t="shared" ca="1" si="301"/>
        <v>1.3963799927016407E-2</v>
      </c>
      <c r="CO318" s="194">
        <f t="shared" si="302"/>
        <v>0</v>
      </c>
      <c r="CP318" s="19">
        <f ca="1"/>
        <v>0</v>
      </c>
      <c r="CQ318" s="208">
        <f t="shared" ca="1" si="303"/>
        <v>0</v>
      </c>
      <c r="CR318" s="207"/>
      <c r="CS318" s="194"/>
      <c r="CT318" s="198" cm="1">
        <f t="array" ref="CT318">IFERROR(MATCH(TRUE,INDEX($B$14:$B$117&gt;=CS318,0),0),"")</f>
        <v>1</v>
      </c>
      <c r="CU318" s="194">
        <f t="shared" ca="1" si="304"/>
        <v>1.3963799927016407E-2</v>
      </c>
      <c r="CX318" s="194">
        <f t="shared" si="305"/>
        <v>0</v>
      </c>
      <c r="CY318" s="19" t="e">
        <f ca="1"/>
        <v>#N/A</v>
      </c>
      <c r="CZ318" s="208" t="e">
        <f t="shared" ca="1" si="306"/>
        <v>#N/A</v>
      </c>
      <c r="DA318" s="207"/>
      <c r="DB318" s="194"/>
      <c r="DC318" s="198" cm="1">
        <f t="array" ref="DC318">IFERROR(MATCH(TRUE,INDEX($B$14:$B$117&gt;=DB318,0),0),"")</f>
        <v>1</v>
      </c>
      <c r="DD318" s="194">
        <f t="shared" ca="1" si="307"/>
        <v>1.3963799927016407E-2</v>
      </c>
      <c r="DG318" s="194">
        <f t="shared" si="308"/>
        <v>0</v>
      </c>
      <c r="DH318" s="19" t="e">
        <f ca="1"/>
        <v>#N/A</v>
      </c>
      <c r="DI318" s="208" t="e">
        <f t="shared" ca="1" si="309"/>
        <v>#N/A</v>
      </c>
      <c r="DJ318" s="207"/>
      <c r="DK318" s="194"/>
      <c r="DL318" s="198" cm="1">
        <f t="array" ref="DL318">IFERROR(MATCH(TRUE,INDEX($B$14:$B$117&gt;=DK318,0),0),"")</f>
        <v>1</v>
      </c>
      <c r="DM318" s="194">
        <f t="shared" ca="1" si="310"/>
        <v>1.3963799927016407E-2</v>
      </c>
      <c r="DP318" s="194">
        <f t="shared" si="311"/>
        <v>0</v>
      </c>
      <c r="DQ318" s="19" t="e">
        <f ca="1"/>
        <v>#N/A</v>
      </c>
      <c r="DR318" s="208" t="e">
        <f t="shared" ca="1" si="312"/>
        <v>#N/A</v>
      </c>
      <c r="DS318" s="207"/>
      <c r="DT318" s="194"/>
      <c r="DU318" s="198" cm="1">
        <f t="array" ref="DU318">IFERROR(MATCH(TRUE,INDEX($B$14:$B$117&gt;=DT318,0),0),"")</f>
        <v>1</v>
      </c>
      <c r="DV318" s="194">
        <f t="shared" ca="1" si="313"/>
        <v>1.3963799927016407E-2</v>
      </c>
      <c r="DY318" s="194">
        <f t="shared" si="314"/>
        <v>0</v>
      </c>
      <c r="DZ318" s="19" t="e">
        <f ca="1"/>
        <v>#N/A</v>
      </c>
      <c r="EA318" s="208" t="e">
        <f t="shared" ca="1" si="315"/>
        <v>#N/A</v>
      </c>
      <c r="EB318" s="207"/>
      <c r="EC318" s="194"/>
      <c r="ED318" s="198" cm="1">
        <f t="array" ref="ED318">IFERROR(MATCH(TRUE,INDEX($B$14:$B$117&gt;=EC318,0),0),"")</f>
        <v>1</v>
      </c>
      <c r="EE318" s="194">
        <f t="shared" ca="1" si="316"/>
        <v>1.3963799927016407E-2</v>
      </c>
      <c r="EH318" s="194">
        <f t="shared" si="317"/>
        <v>0</v>
      </c>
      <c r="EI318" s="19" t="e">
        <f ca="1"/>
        <v>#N/A</v>
      </c>
      <c r="EJ318" s="208" t="e">
        <f t="shared" ca="1" si="318"/>
        <v>#N/A</v>
      </c>
      <c r="EK318" s="207"/>
      <c r="EL318" s="194"/>
      <c r="EM318" s="198" cm="1">
        <f t="array" ref="EM318">IFERROR(MATCH(TRUE,INDEX($B$14:$B$117&gt;=EL318,0),0),"")</f>
        <v>1</v>
      </c>
      <c r="EN318" s="194">
        <f t="shared" ca="1" si="319"/>
        <v>1.3963799927016407E-2</v>
      </c>
      <c r="EQ318" s="194">
        <f t="shared" si="320"/>
        <v>0</v>
      </c>
      <c r="ER318" s="19" t="e">
        <f ca="1"/>
        <v>#N/A</v>
      </c>
      <c r="ES318" s="208" t="e">
        <f t="shared" ca="1" si="321"/>
        <v>#N/A</v>
      </c>
      <c r="ET318" s="207"/>
      <c r="EU318" s="194"/>
      <c r="EV318" s="198" cm="1">
        <f t="array" ref="EV318">IFERROR(MATCH(TRUE,INDEX($B$14:$B$117&gt;=EU318,0),0),"")</f>
        <v>1</v>
      </c>
      <c r="EW318" s="194">
        <f t="shared" ca="1" si="322"/>
        <v>1.3963799927016407E-2</v>
      </c>
      <c r="EZ318" s="194">
        <f t="shared" si="323"/>
        <v>0</v>
      </c>
      <c r="FA318" s="19" t="e">
        <f ca="1"/>
        <v>#N/A</v>
      </c>
      <c r="FB318" s="208" t="e">
        <f t="shared" ca="1" si="324"/>
        <v>#N/A</v>
      </c>
      <c r="FC318" s="207"/>
      <c r="FD318" s="194"/>
      <c r="FE318" s="198" cm="1">
        <f t="array" ref="FE318">IFERROR(MATCH(TRUE,INDEX($B$14:$B$117&gt;=FD318,0),0),"")</f>
        <v>1</v>
      </c>
      <c r="FF318" s="194">
        <f t="shared" ca="1" si="325"/>
        <v>1.3963799927016407E-2</v>
      </c>
      <c r="FI318" s="194">
        <f t="shared" si="326"/>
        <v>0</v>
      </c>
      <c r="FJ318" s="19" t="e">
        <f ca="1"/>
        <v>#N/A</v>
      </c>
      <c r="FK318" s="208" t="e">
        <f t="shared" ca="1" si="327"/>
        <v>#N/A</v>
      </c>
      <c r="FL318" s="207"/>
      <c r="FM318" s="194"/>
      <c r="FN318" s="198" cm="1">
        <f t="array" ref="FN318">IFERROR(MATCH(TRUE,INDEX($B$14:$B$117&gt;=FM318,0),0),"")</f>
        <v>1</v>
      </c>
      <c r="FO318" s="194">
        <f t="shared" ca="1" si="328"/>
        <v>1.3963799927016407E-2</v>
      </c>
      <c r="FR318" s="194">
        <f t="shared" si="329"/>
        <v>0</v>
      </c>
      <c r="FS318" s="19" t="e">
        <f ca="1"/>
        <v>#N/A</v>
      </c>
      <c r="FT318" s="208" t="e">
        <f t="shared" ca="1" si="330"/>
        <v>#N/A</v>
      </c>
      <c r="FU318" s="207"/>
      <c r="FV318" s="194"/>
      <c r="FW318" s="198" cm="1">
        <f t="array" ref="FW318">IFERROR(MATCH(TRUE,INDEX($B$14:$B$117&gt;=FV318,0),0),"")</f>
        <v>1</v>
      </c>
      <c r="FX318" s="194">
        <f t="shared" ca="1" si="331"/>
        <v>1.3963799927016407E-2</v>
      </c>
      <c r="GA318" s="194">
        <f t="shared" si="332"/>
        <v>0</v>
      </c>
      <c r="GB318" s="19" t="e">
        <f ca="1"/>
        <v>#N/A</v>
      </c>
      <c r="GC318" s="208" t="e">
        <f t="shared" ca="1" si="333"/>
        <v>#N/A</v>
      </c>
    </row>
    <row r="319" spans="6:185" x14ac:dyDescent="0.2">
      <c r="F319" s="207"/>
      <c r="G319" s="194"/>
      <c r="H319" s="198" cm="1">
        <f t="array" ref="H319">IFERROR(MATCH(TRUE,INDEX($B$14:$B$117&gt;=G319,0),0),"")</f>
        <v>1</v>
      </c>
      <c r="I319" s="194">
        <f t="shared" ca="1" si="278"/>
        <v>1.3963799927016407E-2</v>
      </c>
      <c r="L319" s="194">
        <f t="shared" si="334"/>
        <v>0</v>
      </c>
      <c r="M319" s="19">
        <f ca="1"/>
        <v>0</v>
      </c>
      <c r="N319" s="208">
        <f t="shared" ca="1" si="335"/>
        <v>0</v>
      </c>
      <c r="O319" s="207"/>
      <c r="P319" s="194"/>
      <c r="Q319" s="198" cm="1">
        <f t="array" ref="Q319">IFERROR(MATCH(TRUE,INDEX($B$14:$B$117&gt;=P319,0),0),"")</f>
        <v>1</v>
      </c>
      <c r="R319" s="194">
        <f t="shared" ca="1" si="279"/>
        <v>1.3963799927016407E-2</v>
      </c>
      <c r="U319" s="194">
        <f t="shared" si="336"/>
        <v>0</v>
      </c>
      <c r="V319" s="19">
        <f ca="1"/>
        <v>0</v>
      </c>
      <c r="W319" s="208">
        <f t="shared" ca="1" si="337"/>
        <v>0</v>
      </c>
      <c r="X319" s="207"/>
      <c r="Y319" s="194"/>
      <c r="Z319" s="198" cm="1">
        <f t="array" ref="Z319">IFERROR(MATCH(TRUE,INDEX($B$14:$B$117&gt;=Y319,0),0),"")</f>
        <v>1</v>
      </c>
      <c r="AA319" s="194">
        <f t="shared" ca="1" si="280"/>
        <v>1.3963799927016407E-2</v>
      </c>
      <c r="AD319" s="194">
        <f t="shared" si="281"/>
        <v>0</v>
      </c>
      <c r="AE319" s="19">
        <f ca="1"/>
        <v>0</v>
      </c>
      <c r="AF319" s="208">
        <f t="shared" ca="1" si="282"/>
        <v>0</v>
      </c>
      <c r="AG319" s="207"/>
      <c r="AH319" s="194"/>
      <c r="AI319" s="198" cm="1">
        <f t="array" ref="AI319">IFERROR(MATCH(TRUE,INDEX($B$14:$B$117&gt;=AH319,0),0),"")</f>
        <v>1</v>
      </c>
      <c r="AJ319" s="194">
        <f t="shared" ca="1" si="283"/>
        <v>1.3963799927016407E-2</v>
      </c>
      <c r="AM319" s="194">
        <f t="shared" si="284"/>
        <v>0</v>
      </c>
      <c r="AN319" s="19">
        <f ca="1"/>
        <v>0</v>
      </c>
      <c r="AO319" s="208">
        <f t="shared" ca="1" si="285"/>
        <v>0</v>
      </c>
      <c r="AP319" s="207"/>
      <c r="AQ319" s="194"/>
      <c r="AR319" s="198" cm="1">
        <f t="array" ref="AR319">IFERROR(MATCH(TRUE,INDEX($B$14:$B$117&gt;=AQ319,0),0),"")</f>
        <v>1</v>
      </c>
      <c r="AS319" s="194">
        <f t="shared" ca="1" si="286"/>
        <v>1.3963799927016407E-2</v>
      </c>
      <c r="AV319" s="194">
        <f t="shared" si="287"/>
        <v>0</v>
      </c>
      <c r="AW319" s="19">
        <f ca="1"/>
        <v>0</v>
      </c>
      <c r="AX319" s="208">
        <f t="shared" ca="1" si="288"/>
        <v>0</v>
      </c>
      <c r="AY319" s="207"/>
      <c r="AZ319" s="194"/>
      <c r="BA319" s="198" cm="1">
        <f t="array" ref="BA319">IFERROR(MATCH(TRUE,INDEX($B$14:$B$117&gt;=AZ319,0),0),"")</f>
        <v>1</v>
      </c>
      <c r="BB319" s="194">
        <f t="shared" ca="1" si="289"/>
        <v>1.3963799927016407E-2</v>
      </c>
      <c r="BE319" s="194">
        <f t="shared" si="290"/>
        <v>0</v>
      </c>
      <c r="BF319" s="19">
        <f ca="1"/>
        <v>0</v>
      </c>
      <c r="BG319" s="208">
        <f t="shared" ca="1" si="291"/>
        <v>0</v>
      </c>
      <c r="BH319" s="207"/>
      <c r="BI319" s="194"/>
      <c r="BJ319" s="198" cm="1">
        <f t="array" ref="BJ319">IFERROR(MATCH(TRUE,INDEX($B$14:$B$117&gt;=BI319,0),0),"")</f>
        <v>1</v>
      </c>
      <c r="BK319" s="194">
        <f t="shared" ca="1" si="292"/>
        <v>1.3963799927016407E-2</v>
      </c>
      <c r="BN319" s="194">
        <f t="shared" si="293"/>
        <v>0</v>
      </c>
      <c r="BO319" s="19">
        <f ca="1"/>
        <v>0</v>
      </c>
      <c r="BP319" s="208">
        <f t="shared" ca="1" si="294"/>
        <v>0</v>
      </c>
      <c r="BQ319" s="207"/>
      <c r="BR319" s="194"/>
      <c r="BS319" s="198" cm="1">
        <f t="array" ref="BS319">IFERROR(MATCH(TRUE,INDEX($B$14:$B$117&gt;=BR319,0),0),"")</f>
        <v>1</v>
      </c>
      <c r="BT319" s="194">
        <f t="shared" ca="1" si="295"/>
        <v>1.3963799927016407E-2</v>
      </c>
      <c r="BW319" s="194">
        <f t="shared" si="296"/>
        <v>0</v>
      </c>
      <c r="BX319" s="19">
        <f ca="1"/>
        <v>0</v>
      </c>
      <c r="BY319" s="208">
        <f t="shared" ca="1" si="297"/>
        <v>0</v>
      </c>
      <c r="BZ319" s="207"/>
      <c r="CA319" s="194"/>
      <c r="CB319" s="198" cm="1">
        <f t="array" ref="CB319">IFERROR(MATCH(TRUE,INDEX($B$14:$B$117&gt;=CA319,0),0),"")</f>
        <v>1</v>
      </c>
      <c r="CC319" s="194">
        <f t="shared" ca="1" si="298"/>
        <v>1.3963799927016407E-2</v>
      </c>
      <c r="CF319" s="194">
        <f t="shared" si="299"/>
        <v>0</v>
      </c>
      <c r="CG319" s="19">
        <f ca="1"/>
        <v>0</v>
      </c>
      <c r="CH319" s="208">
        <f t="shared" ca="1" si="300"/>
        <v>0</v>
      </c>
      <c r="CI319" s="207"/>
      <c r="CJ319" s="194"/>
      <c r="CK319" s="198" cm="1">
        <f t="array" ref="CK319">IFERROR(MATCH(TRUE,INDEX($B$14:$B$117&gt;=CJ319,0),0),"")</f>
        <v>1</v>
      </c>
      <c r="CL319" s="194">
        <f t="shared" ca="1" si="301"/>
        <v>1.3963799927016407E-2</v>
      </c>
      <c r="CO319" s="194">
        <f t="shared" si="302"/>
        <v>0</v>
      </c>
      <c r="CP319" s="19">
        <f ca="1"/>
        <v>0</v>
      </c>
      <c r="CQ319" s="208">
        <f t="shared" ca="1" si="303"/>
        <v>0</v>
      </c>
      <c r="CR319" s="207"/>
      <c r="CS319" s="194"/>
      <c r="CT319" s="198" cm="1">
        <f t="array" ref="CT319">IFERROR(MATCH(TRUE,INDEX($B$14:$B$117&gt;=CS319,0),0),"")</f>
        <v>1</v>
      </c>
      <c r="CU319" s="194">
        <f t="shared" ca="1" si="304"/>
        <v>1.3963799927016407E-2</v>
      </c>
      <c r="CX319" s="194">
        <f t="shared" si="305"/>
        <v>0</v>
      </c>
      <c r="CY319" s="19" t="e">
        <f ca="1"/>
        <v>#N/A</v>
      </c>
      <c r="CZ319" s="208" t="e">
        <f t="shared" ca="1" si="306"/>
        <v>#N/A</v>
      </c>
      <c r="DA319" s="207"/>
      <c r="DB319" s="194"/>
      <c r="DC319" s="198" cm="1">
        <f t="array" ref="DC319">IFERROR(MATCH(TRUE,INDEX($B$14:$B$117&gt;=DB319,0),0),"")</f>
        <v>1</v>
      </c>
      <c r="DD319" s="194">
        <f t="shared" ca="1" si="307"/>
        <v>1.3963799927016407E-2</v>
      </c>
      <c r="DG319" s="194">
        <f t="shared" si="308"/>
        <v>0</v>
      </c>
      <c r="DH319" s="19" t="e">
        <f ca="1"/>
        <v>#N/A</v>
      </c>
      <c r="DI319" s="208" t="e">
        <f t="shared" ca="1" si="309"/>
        <v>#N/A</v>
      </c>
      <c r="DJ319" s="207"/>
      <c r="DK319" s="194"/>
      <c r="DL319" s="198" cm="1">
        <f t="array" ref="DL319">IFERROR(MATCH(TRUE,INDEX($B$14:$B$117&gt;=DK319,0),0),"")</f>
        <v>1</v>
      </c>
      <c r="DM319" s="194">
        <f t="shared" ca="1" si="310"/>
        <v>1.3963799927016407E-2</v>
      </c>
      <c r="DP319" s="194">
        <f t="shared" si="311"/>
        <v>0</v>
      </c>
      <c r="DQ319" s="19" t="e">
        <f ca="1"/>
        <v>#N/A</v>
      </c>
      <c r="DR319" s="208" t="e">
        <f t="shared" ca="1" si="312"/>
        <v>#N/A</v>
      </c>
      <c r="DS319" s="207"/>
      <c r="DT319" s="194"/>
      <c r="DU319" s="198" cm="1">
        <f t="array" ref="DU319">IFERROR(MATCH(TRUE,INDEX($B$14:$B$117&gt;=DT319,0),0),"")</f>
        <v>1</v>
      </c>
      <c r="DV319" s="194">
        <f t="shared" ca="1" si="313"/>
        <v>1.3963799927016407E-2</v>
      </c>
      <c r="DY319" s="194">
        <f t="shared" si="314"/>
        <v>0</v>
      </c>
      <c r="DZ319" s="19" t="e">
        <f ca="1"/>
        <v>#N/A</v>
      </c>
      <c r="EA319" s="208" t="e">
        <f t="shared" ca="1" si="315"/>
        <v>#N/A</v>
      </c>
      <c r="EB319" s="207"/>
      <c r="EC319" s="194"/>
      <c r="ED319" s="198" cm="1">
        <f t="array" ref="ED319">IFERROR(MATCH(TRUE,INDEX($B$14:$B$117&gt;=EC319,0),0),"")</f>
        <v>1</v>
      </c>
      <c r="EE319" s="194">
        <f t="shared" ca="1" si="316"/>
        <v>1.3963799927016407E-2</v>
      </c>
      <c r="EH319" s="194">
        <f t="shared" si="317"/>
        <v>0</v>
      </c>
      <c r="EI319" s="19" t="e">
        <f ca="1"/>
        <v>#N/A</v>
      </c>
      <c r="EJ319" s="208" t="e">
        <f t="shared" ca="1" si="318"/>
        <v>#N/A</v>
      </c>
      <c r="EK319" s="207"/>
      <c r="EL319" s="194"/>
      <c r="EM319" s="198" cm="1">
        <f t="array" ref="EM319">IFERROR(MATCH(TRUE,INDEX($B$14:$B$117&gt;=EL319,0),0),"")</f>
        <v>1</v>
      </c>
      <c r="EN319" s="194">
        <f t="shared" ca="1" si="319"/>
        <v>1.3963799927016407E-2</v>
      </c>
      <c r="EQ319" s="194">
        <f t="shared" si="320"/>
        <v>0</v>
      </c>
      <c r="ER319" s="19" t="e">
        <f ca="1"/>
        <v>#N/A</v>
      </c>
      <c r="ES319" s="208" t="e">
        <f t="shared" ca="1" si="321"/>
        <v>#N/A</v>
      </c>
      <c r="ET319" s="207"/>
      <c r="EU319" s="194"/>
      <c r="EV319" s="198" cm="1">
        <f t="array" ref="EV319">IFERROR(MATCH(TRUE,INDEX($B$14:$B$117&gt;=EU319,0),0),"")</f>
        <v>1</v>
      </c>
      <c r="EW319" s="194">
        <f t="shared" ca="1" si="322"/>
        <v>1.3963799927016407E-2</v>
      </c>
      <c r="EZ319" s="194">
        <f t="shared" si="323"/>
        <v>0</v>
      </c>
      <c r="FA319" s="19" t="e">
        <f ca="1"/>
        <v>#N/A</v>
      </c>
      <c r="FB319" s="208" t="e">
        <f t="shared" ca="1" si="324"/>
        <v>#N/A</v>
      </c>
      <c r="FC319" s="207"/>
      <c r="FD319" s="194"/>
      <c r="FE319" s="198" cm="1">
        <f t="array" ref="FE319">IFERROR(MATCH(TRUE,INDEX($B$14:$B$117&gt;=FD319,0),0),"")</f>
        <v>1</v>
      </c>
      <c r="FF319" s="194">
        <f t="shared" ca="1" si="325"/>
        <v>1.3963799927016407E-2</v>
      </c>
      <c r="FI319" s="194">
        <f t="shared" si="326"/>
        <v>0</v>
      </c>
      <c r="FJ319" s="19" t="e">
        <f ca="1"/>
        <v>#N/A</v>
      </c>
      <c r="FK319" s="208" t="e">
        <f t="shared" ca="1" si="327"/>
        <v>#N/A</v>
      </c>
      <c r="FL319" s="207"/>
      <c r="FM319" s="194"/>
      <c r="FN319" s="198" cm="1">
        <f t="array" ref="FN319">IFERROR(MATCH(TRUE,INDEX($B$14:$B$117&gt;=FM319,0),0),"")</f>
        <v>1</v>
      </c>
      <c r="FO319" s="194">
        <f t="shared" ca="1" si="328"/>
        <v>1.3963799927016407E-2</v>
      </c>
      <c r="FR319" s="194">
        <f t="shared" si="329"/>
        <v>0</v>
      </c>
      <c r="FS319" s="19" t="e">
        <f ca="1"/>
        <v>#N/A</v>
      </c>
      <c r="FT319" s="208" t="e">
        <f t="shared" ca="1" si="330"/>
        <v>#N/A</v>
      </c>
      <c r="FU319" s="207"/>
      <c r="FV319" s="194"/>
      <c r="FW319" s="198" cm="1">
        <f t="array" ref="FW319">IFERROR(MATCH(TRUE,INDEX($B$14:$B$117&gt;=FV319,0),0),"")</f>
        <v>1</v>
      </c>
      <c r="FX319" s="194">
        <f t="shared" ca="1" si="331"/>
        <v>1.3963799927016407E-2</v>
      </c>
      <c r="GA319" s="194">
        <f t="shared" si="332"/>
        <v>0</v>
      </c>
      <c r="GB319" s="19" t="e">
        <f ca="1"/>
        <v>#N/A</v>
      </c>
      <c r="GC319" s="208" t="e">
        <f t="shared" ca="1" si="333"/>
        <v>#N/A</v>
      </c>
    </row>
    <row r="320" spans="6:185" x14ac:dyDescent="0.2">
      <c r="F320" s="207"/>
      <c r="G320" s="194"/>
      <c r="H320" s="198" cm="1">
        <f t="array" ref="H320">IFERROR(MATCH(TRUE,INDEX($B$14:$B$117&gt;=G320,0),0),"")</f>
        <v>1</v>
      </c>
      <c r="I320" s="194">
        <f t="shared" ca="1" si="278"/>
        <v>1.3963799927016407E-2</v>
      </c>
      <c r="L320" s="194">
        <f t="shared" si="334"/>
        <v>0</v>
      </c>
      <c r="M320" s="19">
        <f ca="1"/>
        <v>0</v>
      </c>
      <c r="N320" s="208">
        <f t="shared" ca="1" si="335"/>
        <v>0</v>
      </c>
      <c r="O320" s="207"/>
      <c r="P320" s="194"/>
      <c r="Q320" s="198" cm="1">
        <f t="array" ref="Q320">IFERROR(MATCH(TRUE,INDEX($B$14:$B$117&gt;=P320,0),0),"")</f>
        <v>1</v>
      </c>
      <c r="R320" s="194">
        <f t="shared" ca="1" si="279"/>
        <v>1.3963799927016407E-2</v>
      </c>
      <c r="U320" s="194">
        <f t="shared" si="336"/>
        <v>0</v>
      </c>
      <c r="V320" s="19">
        <f ca="1"/>
        <v>0</v>
      </c>
      <c r="W320" s="208">
        <f t="shared" ca="1" si="337"/>
        <v>0</v>
      </c>
      <c r="X320" s="207"/>
      <c r="Y320" s="194"/>
      <c r="Z320" s="198" cm="1">
        <f t="array" ref="Z320">IFERROR(MATCH(TRUE,INDEX($B$14:$B$117&gt;=Y320,0),0),"")</f>
        <v>1</v>
      </c>
      <c r="AA320" s="194">
        <f t="shared" ca="1" si="280"/>
        <v>1.3963799927016407E-2</v>
      </c>
      <c r="AD320" s="194">
        <f t="shared" si="281"/>
        <v>0</v>
      </c>
      <c r="AE320" s="19">
        <f ca="1"/>
        <v>0</v>
      </c>
      <c r="AF320" s="208">
        <f t="shared" ca="1" si="282"/>
        <v>0</v>
      </c>
      <c r="AG320" s="207"/>
      <c r="AH320" s="194"/>
      <c r="AI320" s="198" cm="1">
        <f t="array" ref="AI320">IFERROR(MATCH(TRUE,INDEX($B$14:$B$117&gt;=AH320,0),0),"")</f>
        <v>1</v>
      </c>
      <c r="AJ320" s="194">
        <f t="shared" ca="1" si="283"/>
        <v>1.3963799927016407E-2</v>
      </c>
      <c r="AM320" s="194">
        <f t="shared" si="284"/>
        <v>0</v>
      </c>
      <c r="AN320" s="19">
        <f ca="1"/>
        <v>0</v>
      </c>
      <c r="AO320" s="208">
        <f t="shared" ca="1" si="285"/>
        <v>0</v>
      </c>
      <c r="AP320" s="207"/>
      <c r="AQ320" s="194"/>
      <c r="AR320" s="198" cm="1">
        <f t="array" ref="AR320">IFERROR(MATCH(TRUE,INDEX($B$14:$B$117&gt;=AQ320,0),0),"")</f>
        <v>1</v>
      </c>
      <c r="AS320" s="194">
        <f t="shared" ca="1" si="286"/>
        <v>1.3963799927016407E-2</v>
      </c>
      <c r="AV320" s="194">
        <f t="shared" si="287"/>
        <v>0</v>
      </c>
      <c r="AW320" s="19">
        <f ca="1"/>
        <v>0</v>
      </c>
      <c r="AX320" s="208">
        <f t="shared" ca="1" si="288"/>
        <v>0</v>
      </c>
      <c r="AY320" s="207"/>
      <c r="AZ320" s="194"/>
      <c r="BA320" s="198" cm="1">
        <f t="array" ref="BA320">IFERROR(MATCH(TRUE,INDEX($B$14:$B$117&gt;=AZ320,0),0),"")</f>
        <v>1</v>
      </c>
      <c r="BB320" s="194">
        <f t="shared" ca="1" si="289"/>
        <v>1.3963799927016407E-2</v>
      </c>
      <c r="BE320" s="194">
        <f t="shared" si="290"/>
        <v>0</v>
      </c>
      <c r="BF320" s="19">
        <f ca="1"/>
        <v>0</v>
      </c>
      <c r="BG320" s="208">
        <f t="shared" ca="1" si="291"/>
        <v>0</v>
      </c>
      <c r="BH320" s="207"/>
      <c r="BI320" s="194"/>
      <c r="BJ320" s="198" cm="1">
        <f t="array" ref="BJ320">IFERROR(MATCH(TRUE,INDEX($B$14:$B$117&gt;=BI320,0),0),"")</f>
        <v>1</v>
      </c>
      <c r="BK320" s="194">
        <f t="shared" ca="1" si="292"/>
        <v>1.3963799927016407E-2</v>
      </c>
      <c r="BN320" s="194">
        <f t="shared" si="293"/>
        <v>0</v>
      </c>
      <c r="BO320" s="19">
        <f ca="1"/>
        <v>0</v>
      </c>
      <c r="BP320" s="208">
        <f t="shared" ca="1" si="294"/>
        <v>0</v>
      </c>
      <c r="BQ320" s="207"/>
      <c r="BR320" s="194"/>
      <c r="BS320" s="198" cm="1">
        <f t="array" ref="BS320">IFERROR(MATCH(TRUE,INDEX($B$14:$B$117&gt;=BR320,0),0),"")</f>
        <v>1</v>
      </c>
      <c r="BT320" s="194">
        <f t="shared" ca="1" si="295"/>
        <v>1.3963799927016407E-2</v>
      </c>
      <c r="BW320" s="194">
        <f t="shared" si="296"/>
        <v>0</v>
      </c>
      <c r="BX320" s="19">
        <f ca="1"/>
        <v>0</v>
      </c>
      <c r="BY320" s="208">
        <f t="shared" ca="1" si="297"/>
        <v>0</v>
      </c>
      <c r="BZ320" s="207"/>
      <c r="CA320" s="194"/>
      <c r="CB320" s="198" cm="1">
        <f t="array" ref="CB320">IFERROR(MATCH(TRUE,INDEX($B$14:$B$117&gt;=CA320,0),0),"")</f>
        <v>1</v>
      </c>
      <c r="CC320" s="194">
        <f t="shared" ca="1" si="298"/>
        <v>1.3963799927016407E-2</v>
      </c>
      <c r="CF320" s="194">
        <f t="shared" si="299"/>
        <v>0</v>
      </c>
      <c r="CG320" s="19">
        <f ca="1"/>
        <v>0</v>
      </c>
      <c r="CH320" s="208">
        <f t="shared" ca="1" si="300"/>
        <v>0</v>
      </c>
      <c r="CI320" s="207"/>
      <c r="CJ320" s="194"/>
      <c r="CK320" s="198" cm="1">
        <f t="array" ref="CK320">IFERROR(MATCH(TRUE,INDEX($B$14:$B$117&gt;=CJ320,0),0),"")</f>
        <v>1</v>
      </c>
      <c r="CL320" s="194">
        <f t="shared" ca="1" si="301"/>
        <v>1.3963799927016407E-2</v>
      </c>
      <c r="CO320" s="194">
        <f t="shared" si="302"/>
        <v>0</v>
      </c>
      <c r="CP320" s="19">
        <f ca="1"/>
        <v>0</v>
      </c>
      <c r="CQ320" s="208">
        <f t="shared" ca="1" si="303"/>
        <v>0</v>
      </c>
      <c r="CR320" s="207"/>
      <c r="CS320" s="194"/>
      <c r="CT320" s="198" cm="1">
        <f t="array" ref="CT320">IFERROR(MATCH(TRUE,INDEX($B$14:$B$117&gt;=CS320,0),0),"")</f>
        <v>1</v>
      </c>
      <c r="CU320" s="194">
        <f t="shared" ca="1" si="304"/>
        <v>1.3963799927016407E-2</v>
      </c>
      <c r="CX320" s="194">
        <f t="shared" si="305"/>
        <v>0</v>
      </c>
      <c r="CY320" s="19" t="e">
        <f ca="1"/>
        <v>#N/A</v>
      </c>
      <c r="CZ320" s="208" t="e">
        <f t="shared" ca="1" si="306"/>
        <v>#N/A</v>
      </c>
      <c r="DA320" s="207"/>
      <c r="DB320" s="194"/>
      <c r="DC320" s="198" cm="1">
        <f t="array" ref="DC320">IFERROR(MATCH(TRUE,INDEX($B$14:$B$117&gt;=DB320,0),0),"")</f>
        <v>1</v>
      </c>
      <c r="DD320" s="194">
        <f t="shared" ca="1" si="307"/>
        <v>1.3963799927016407E-2</v>
      </c>
      <c r="DG320" s="194">
        <f t="shared" si="308"/>
        <v>0</v>
      </c>
      <c r="DH320" s="19" t="e">
        <f ca="1"/>
        <v>#N/A</v>
      </c>
      <c r="DI320" s="208" t="e">
        <f t="shared" ca="1" si="309"/>
        <v>#N/A</v>
      </c>
      <c r="DJ320" s="207"/>
      <c r="DK320" s="194"/>
      <c r="DL320" s="198" cm="1">
        <f t="array" ref="DL320">IFERROR(MATCH(TRUE,INDEX($B$14:$B$117&gt;=DK320,0),0),"")</f>
        <v>1</v>
      </c>
      <c r="DM320" s="194">
        <f t="shared" ca="1" si="310"/>
        <v>1.3963799927016407E-2</v>
      </c>
      <c r="DP320" s="194">
        <f t="shared" si="311"/>
        <v>0</v>
      </c>
      <c r="DQ320" s="19" t="e">
        <f ca="1"/>
        <v>#N/A</v>
      </c>
      <c r="DR320" s="208" t="e">
        <f t="shared" ca="1" si="312"/>
        <v>#N/A</v>
      </c>
      <c r="DS320" s="207"/>
      <c r="DT320" s="194"/>
      <c r="DU320" s="198" cm="1">
        <f t="array" ref="DU320">IFERROR(MATCH(TRUE,INDEX($B$14:$B$117&gt;=DT320,0),0),"")</f>
        <v>1</v>
      </c>
      <c r="DV320" s="194">
        <f t="shared" ca="1" si="313"/>
        <v>1.3963799927016407E-2</v>
      </c>
      <c r="DY320" s="194">
        <f t="shared" si="314"/>
        <v>0</v>
      </c>
      <c r="DZ320" s="19" t="e">
        <f ca="1"/>
        <v>#N/A</v>
      </c>
      <c r="EA320" s="208" t="e">
        <f t="shared" ca="1" si="315"/>
        <v>#N/A</v>
      </c>
      <c r="EB320" s="207"/>
      <c r="EC320" s="194"/>
      <c r="ED320" s="198" cm="1">
        <f t="array" ref="ED320">IFERROR(MATCH(TRUE,INDEX($B$14:$B$117&gt;=EC320,0),0),"")</f>
        <v>1</v>
      </c>
      <c r="EE320" s="194">
        <f t="shared" ca="1" si="316"/>
        <v>1.3963799927016407E-2</v>
      </c>
      <c r="EH320" s="194">
        <f t="shared" si="317"/>
        <v>0</v>
      </c>
      <c r="EI320" s="19" t="e">
        <f ca="1"/>
        <v>#N/A</v>
      </c>
      <c r="EJ320" s="208" t="e">
        <f t="shared" ca="1" si="318"/>
        <v>#N/A</v>
      </c>
      <c r="EK320" s="207"/>
      <c r="EL320" s="194"/>
      <c r="EM320" s="198" cm="1">
        <f t="array" ref="EM320">IFERROR(MATCH(TRUE,INDEX($B$14:$B$117&gt;=EL320,0),0),"")</f>
        <v>1</v>
      </c>
      <c r="EN320" s="194">
        <f t="shared" ca="1" si="319"/>
        <v>1.3963799927016407E-2</v>
      </c>
      <c r="EQ320" s="194">
        <f t="shared" si="320"/>
        <v>0</v>
      </c>
      <c r="ER320" s="19" t="e">
        <f ca="1"/>
        <v>#N/A</v>
      </c>
      <c r="ES320" s="208" t="e">
        <f t="shared" ca="1" si="321"/>
        <v>#N/A</v>
      </c>
      <c r="ET320" s="207"/>
      <c r="EU320" s="194"/>
      <c r="EV320" s="198" cm="1">
        <f t="array" ref="EV320">IFERROR(MATCH(TRUE,INDEX($B$14:$B$117&gt;=EU320,0),0),"")</f>
        <v>1</v>
      </c>
      <c r="EW320" s="194">
        <f t="shared" ca="1" si="322"/>
        <v>1.3963799927016407E-2</v>
      </c>
      <c r="EZ320" s="194">
        <f t="shared" si="323"/>
        <v>0</v>
      </c>
      <c r="FA320" s="19" t="e">
        <f ca="1"/>
        <v>#N/A</v>
      </c>
      <c r="FB320" s="208" t="e">
        <f t="shared" ca="1" si="324"/>
        <v>#N/A</v>
      </c>
      <c r="FC320" s="207"/>
      <c r="FD320" s="194"/>
      <c r="FE320" s="198" cm="1">
        <f t="array" ref="FE320">IFERROR(MATCH(TRUE,INDEX($B$14:$B$117&gt;=FD320,0),0),"")</f>
        <v>1</v>
      </c>
      <c r="FF320" s="194">
        <f t="shared" ca="1" si="325"/>
        <v>1.3963799927016407E-2</v>
      </c>
      <c r="FI320" s="194">
        <f t="shared" si="326"/>
        <v>0</v>
      </c>
      <c r="FJ320" s="19" t="e">
        <f ca="1"/>
        <v>#N/A</v>
      </c>
      <c r="FK320" s="208" t="e">
        <f t="shared" ca="1" si="327"/>
        <v>#N/A</v>
      </c>
      <c r="FL320" s="207"/>
      <c r="FM320" s="194"/>
      <c r="FN320" s="198" cm="1">
        <f t="array" ref="FN320">IFERROR(MATCH(TRUE,INDEX($B$14:$B$117&gt;=FM320,0),0),"")</f>
        <v>1</v>
      </c>
      <c r="FO320" s="194">
        <f t="shared" ca="1" si="328"/>
        <v>1.3963799927016407E-2</v>
      </c>
      <c r="FR320" s="194">
        <f t="shared" si="329"/>
        <v>0</v>
      </c>
      <c r="FS320" s="19" t="e">
        <f ca="1"/>
        <v>#N/A</v>
      </c>
      <c r="FT320" s="208" t="e">
        <f t="shared" ca="1" si="330"/>
        <v>#N/A</v>
      </c>
      <c r="FU320" s="207"/>
      <c r="FV320" s="194"/>
      <c r="FW320" s="198" cm="1">
        <f t="array" ref="FW320">IFERROR(MATCH(TRUE,INDEX($B$14:$B$117&gt;=FV320,0),0),"")</f>
        <v>1</v>
      </c>
      <c r="FX320" s="194">
        <f t="shared" ca="1" si="331"/>
        <v>1.3963799927016407E-2</v>
      </c>
      <c r="GA320" s="194">
        <f t="shared" si="332"/>
        <v>0</v>
      </c>
      <c r="GB320" s="19" t="e">
        <f ca="1"/>
        <v>#N/A</v>
      </c>
      <c r="GC320" s="208" t="e">
        <f t="shared" ca="1" si="333"/>
        <v>#N/A</v>
      </c>
    </row>
    <row r="321" spans="6:185" x14ac:dyDescent="0.2">
      <c r="F321" s="207"/>
      <c r="G321" s="194"/>
      <c r="H321" s="198" cm="1">
        <f t="array" ref="H321">IFERROR(MATCH(TRUE,INDEX($B$14:$B$117&gt;=G321,0),0),"")</f>
        <v>1</v>
      </c>
      <c r="I321" s="194">
        <f t="shared" ca="1" si="278"/>
        <v>1.3963799927016407E-2</v>
      </c>
      <c r="L321" s="194">
        <f t="shared" si="334"/>
        <v>0</v>
      </c>
      <c r="M321" s="19">
        <f ca="1"/>
        <v>0</v>
      </c>
      <c r="N321" s="208">
        <f t="shared" ca="1" si="335"/>
        <v>0</v>
      </c>
      <c r="O321" s="207"/>
      <c r="P321" s="194"/>
      <c r="Q321" s="198" cm="1">
        <f t="array" ref="Q321">IFERROR(MATCH(TRUE,INDEX($B$14:$B$117&gt;=P321,0),0),"")</f>
        <v>1</v>
      </c>
      <c r="R321" s="194">
        <f t="shared" ca="1" si="279"/>
        <v>1.3963799927016407E-2</v>
      </c>
      <c r="U321" s="194">
        <f t="shared" si="336"/>
        <v>0</v>
      </c>
      <c r="V321" s="19">
        <f ca="1"/>
        <v>0</v>
      </c>
      <c r="W321" s="208">
        <f t="shared" ca="1" si="337"/>
        <v>0</v>
      </c>
      <c r="X321" s="207"/>
      <c r="Y321" s="194"/>
      <c r="Z321" s="198" cm="1">
        <f t="array" ref="Z321">IFERROR(MATCH(TRUE,INDEX($B$14:$B$117&gt;=Y321,0),0),"")</f>
        <v>1</v>
      </c>
      <c r="AA321" s="194">
        <f t="shared" ca="1" si="280"/>
        <v>1.3963799927016407E-2</v>
      </c>
      <c r="AD321" s="194">
        <f t="shared" si="281"/>
        <v>0</v>
      </c>
      <c r="AE321" s="19">
        <f ca="1"/>
        <v>0</v>
      </c>
      <c r="AF321" s="208">
        <f t="shared" ca="1" si="282"/>
        <v>0</v>
      </c>
      <c r="AG321" s="207"/>
      <c r="AH321" s="194"/>
      <c r="AI321" s="198" cm="1">
        <f t="array" ref="AI321">IFERROR(MATCH(TRUE,INDEX($B$14:$B$117&gt;=AH321,0),0),"")</f>
        <v>1</v>
      </c>
      <c r="AJ321" s="194">
        <f t="shared" ca="1" si="283"/>
        <v>1.3963799927016407E-2</v>
      </c>
      <c r="AM321" s="194">
        <f t="shared" si="284"/>
        <v>0</v>
      </c>
      <c r="AN321" s="19">
        <f ca="1"/>
        <v>0</v>
      </c>
      <c r="AO321" s="208">
        <f t="shared" ca="1" si="285"/>
        <v>0</v>
      </c>
      <c r="AP321" s="207"/>
      <c r="AQ321" s="194"/>
      <c r="AR321" s="198" cm="1">
        <f t="array" ref="AR321">IFERROR(MATCH(TRUE,INDEX($B$14:$B$117&gt;=AQ321,0),0),"")</f>
        <v>1</v>
      </c>
      <c r="AS321" s="194">
        <f t="shared" ca="1" si="286"/>
        <v>1.3963799927016407E-2</v>
      </c>
      <c r="AV321" s="194">
        <f t="shared" si="287"/>
        <v>0</v>
      </c>
      <c r="AW321" s="19">
        <f ca="1"/>
        <v>0</v>
      </c>
      <c r="AX321" s="208">
        <f t="shared" ca="1" si="288"/>
        <v>0</v>
      </c>
      <c r="AY321" s="207"/>
      <c r="AZ321" s="194"/>
      <c r="BA321" s="198" cm="1">
        <f t="array" ref="BA321">IFERROR(MATCH(TRUE,INDEX($B$14:$B$117&gt;=AZ321,0),0),"")</f>
        <v>1</v>
      </c>
      <c r="BB321" s="194">
        <f t="shared" ca="1" si="289"/>
        <v>1.3963799927016407E-2</v>
      </c>
      <c r="BE321" s="194">
        <f t="shared" si="290"/>
        <v>0</v>
      </c>
      <c r="BF321" s="19">
        <f ca="1"/>
        <v>0</v>
      </c>
      <c r="BG321" s="208">
        <f t="shared" ca="1" si="291"/>
        <v>0</v>
      </c>
      <c r="BH321" s="207"/>
      <c r="BI321" s="194"/>
      <c r="BJ321" s="198" cm="1">
        <f t="array" ref="BJ321">IFERROR(MATCH(TRUE,INDEX($B$14:$B$117&gt;=BI321,0),0),"")</f>
        <v>1</v>
      </c>
      <c r="BK321" s="194">
        <f t="shared" ca="1" si="292"/>
        <v>1.3963799927016407E-2</v>
      </c>
      <c r="BN321" s="194">
        <f t="shared" si="293"/>
        <v>0</v>
      </c>
      <c r="BO321" s="19">
        <f ca="1"/>
        <v>0</v>
      </c>
      <c r="BP321" s="208">
        <f t="shared" ca="1" si="294"/>
        <v>0</v>
      </c>
      <c r="BQ321" s="207"/>
      <c r="BR321" s="194"/>
      <c r="BS321" s="198" cm="1">
        <f t="array" ref="BS321">IFERROR(MATCH(TRUE,INDEX($B$14:$B$117&gt;=BR321,0),0),"")</f>
        <v>1</v>
      </c>
      <c r="BT321" s="194">
        <f t="shared" ca="1" si="295"/>
        <v>1.3963799927016407E-2</v>
      </c>
      <c r="BW321" s="194">
        <f t="shared" si="296"/>
        <v>0</v>
      </c>
      <c r="BX321" s="19">
        <f ca="1"/>
        <v>0</v>
      </c>
      <c r="BY321" s="208">
        <f t="shared" ca="1" si="297"/>
        <v>0</v>
      </c>
      <c r="BZ321" s="207"/>
      <c r="CA321" s="194"/>
      <c r="CB321" s="198" cm="1">
        <f t="array" ref="CB321">IFERROR(MATCH(TRUE,INDEX($B$14:$B$117&gt;=CA321,0),0),"")</f>
        <v>1</v>
      </c>
      <c r="CC321" s="194">
        <f t="shared" ca="1" si="298"/>
        <v>1.3963799927016407E-2</v>
      </c>
      <c r="CF321" s="194">
        <f t="shared" si="299"/>
        <v>0</v>
      </c>
      <c r="CG321" s="19">
        <f ca="1"/>
        <v>0</v>
      </c>
      <c r="CH321" s="208">
        <f t="shared" ca="1" si="300"/>
        <v>0</v>
      </c>
      <c r="CI321" s="207"/>
      <c r="CJ321" s="194"/>
      <c r="CK321" s="198" cm="1">
        <f t="array" ref="CK321">IFERROR(MATCH(TRUE,INDEX($B$14:$B$117&gt;=CJ321,0),0),"")</f>
        <v>1</v>
      </c>
      <c r="CL321" s="194">
        <f t="shared" ca="1" si="301"/>
        <v>1.3963799927016407E-2</v>
      </c>
      <c r="CO321" s="194">
        <f t="shared" si="302"/>
        <v>0</v>
      </c>
      <c r="CP321" s="19">
        <f ca="1"/>
        <v>0</v>
      </c>
      <c r="CQ321" s="208">
        <f t="shared" ca="1" si="303"/>
        <v>0</v>
      </c>
      <c r="CR321" s="207"/>
      <c r="CS321" s="194"/>
      <c r="CT321" s="198" cm="1">
        <f t="array" ref="CT321">IFERROR(MATCH(TRUE,INDEX($B$14:$B$117&gt;=CS321,0),0),"")</f>
        <v>1</v>
      </c>
      <c r="CU321" s="194">
        <f t="shared" ca="1" si="304"/>
        <v>1.3963799927016407E-2</v>
      </c>
      <c r="CX321" s="194">
        <f t="shared" si="305"/>
        <v>0</v>
      </c>
      <c r="CY321" s="19" t="e">
        <f ca="1"/>
        <v>#N/A</v>
      </c>
      <c r="CZ321" s="208" t="e">
        <f t="shared" ca="1" si="306"/>
        <v>#N/A</v>
      </c>
      <c r="DA321" s="207"/>
      <c r="DB321" s="194"/>
      <c r="DC321" s="198" cm="1">
        <f t="array" ref="DC321">IFERROR(MATCH(TRUE,INDEX($B$14:$B$117&gt;=DB321,0),0),"")</f>
        <v>1</v>
      </c>
      <c r="DD321" s="194">
        <f t="shared" ca="1" si="307"/>
        <v>1.3963799927016407E-2</v>
      </c>
      <c r="DG321" s="194">
        <f t="shared" si="308"/>
        <v>0</v>
      </c>
      <c r="DH321" s="19" t="e">
        <f ca="1"/>
        <v>#N/A</v>
      </c>
      <c r="DI321" s="208" t="e">
        <f t="shared" ca="1" si="309"/>
        <v>#N/A</v>
      </c>
      <c r="DJ321" s="207"/>
      <c r="DK321" s="194"/>
      <c r="DL321" s="198" cm="1">
        <f t="array" ref="DL321">IFERROR(MATCH(TRUE,INDEX($B$14:$B$117&gt;=DK321,0),0),"")</f>
        <v>1</v>
      </c>
      <c r="DM321" s="194">
        <f t="shared" ca="1" si="310"/>
        <v>1.3963799927016407E-2</v>
      </c>
      <c r="DP321" s="194">
        <f t="shared" si="311"/>
        <v>0</v>
      </c>
      <c r="DQ321" s="19" t="e">
        <f ca="1"/>
        <v>#N/A</v>
      </c>
      <c r="DR321" s="208" t="e">
        <f t="shared" ca="1" si="312"/>
        <v>#N/A</v>
      </c>
      <c r="DS321" s="207"/>
      <c r="DT321" s="194"/>
      <c r="DU321" s="198" cm="1">
        <f t="array" ref="DU321">IFERROR(MATCH(TRUE,INDEX($B$14:$B$117&gt;=DT321,0),0),"")</f>
        <v>1</v>
      </c>
      <c r="DV321" s="194">
        <f t="shared" ca="1" si="313"/>
        <v>1.3963799927016407E-2</v>
      </c>
      <c r="DY321" s="194">
        <f t="shared" si="314"/>
        <v>0</v>
      </c>
      <c r="DZ321" s="19" t="e">
        <f ca="1"/>
        <v>#N/A</v>
      </c>
      <c r="EA321" s="208" t="e">
        <f t="shared" ca="1" si="315"/>
        <v>#N/A</v>
      </c>
      <c r="EB321" s="207"/>
      <c r="EC321" s="194"/>
      <c r="ED321" s="198" cm="1">
        <f t="array" ref="ED321">IFERROR(MATCH(TRUE,INDEX($B$14:$B$117&gt;=EC321,0),0),"")</f>
        <v>1</v>
      </c>
      <c r="EE321" s="194">
        <f t="shared" ca="1" si="316"/>
        <v>1.3963799927016407E-2</v>
      </c>
      <c r="EH321" s="194">
        <f t="shared" si="317"/>
        <v>0</v>
      </c>
      <c r="EI321" s="19" t="e">
        <f ca="1"/>
        <v>#N/A</v>
      </c>
      <c r="EJ321" s="208" t="e">
        <f t="shared" ca="1" si="318"/>
        <v>#N/A</v>
      </c>
      <c r="EK321" s="207"/>
      <c r="EL321" s="194"/>
      <c r="EM321" s="198" cm="1">
        <f t="array" ref="EM321">IFERROR(MATCH(TRUE,INDEX($B$14:$B$117&gt;=EL321,0),0),"")</f>
        <v>1</v>
      </c>
      <c r="EN321" s="194">
        <f t="shared" ca="1" si="319"/>
        <v>1.3963799927016407E-2</v>
      </c>
      <c r="EQ321" s="194">
        <f t="shared" si="320"/>
        <v>0</v>
      </c>
      <c r="ER321" s="19" t="e">
        <f ca="1"/>
        <v>#N/A</v>
      </c>
      <c r="ES321" s="208" t="e">
        <f t="shared" ca="1" si="321"/>
        <v>#N/A</v>
      </c>
      <c r="ET321" s="207"/>
      <c r="EU321" s="194"/>
      <c r="EV321" s="198" cm="1">
        <f t="array" ref="EV321">IFERROR(MATCH(TRUE,INDEX($B$14:$B$117&gt;=EU321,0),0),"")</f>
        <v>1</v>
      </c>
      <c r="EW321" s="194">
        <f t="shared" ca="1" si="322"/>
        <v>1.3963799927016407E-2</v>
      </c>
      <c r="EZ321" s="194">
        <f t="shared" si="323"/>
        <v>0</v>
      </c>
      <c r="FA321" s="19" t="e">
        <f ca="1"/>
        <v>#N/A</v>
      </c>
      <c r="FB321" s="208" t="e">
        <f t="shared" ca="1" si="324"/>
        <v>#N/A</v>
      </c>
      <c r="FC321" s="207"/>
      <c r="FD321" s="194"/>
      <c r="FE321" s="198" cm="1">
        <f t="array" ref="FE321">IFERROR(MATCH(TRUE,INDEX($B$14:$B$117&gt;=FD321,0),0),"")</f>
        <v>1</v>
      </c>
      <c r="FF321" s="194">
        <f t="shared" ca="1" si="325"/>
        <v>1.3963799927016407E-2</v>
      </c>
      <c r="FI321" s="194">
        <f t="shared" si="326"/>
        <v>0</v>
      </c>
      <c r="FJ321" s="19" t="e">
        <f ca="1"/>
        <v>#N/A</v>
      </c>
      <c r="FK321" s="208" t="e">
        <f t="shared" ca="1" si="327"/>
        <v>#N/A</v>
      </c>
      <c r="FL321" s="207"/>
      <c r="FM321" s="194"/>
      <c r="FN321" s="198" cm="1">
        <f t="array" ref="FN321">IFERROR(MATCH(TRUE,INDEX($B$14:$B$117&gt;=FM321,0),0),"")</f>
        <v>1</v>
      </c>
      <c r="FO321" s="194">
        <f t="shared" ca="1" si="328"/>
        <v>1.3963799927016407E-2</v>
      </c>
      <c r="FR321" s="194">
        <f t="shared" si="329"/>
        <v>0</v>
      </c>
      <c r="FS321" s="19" t="e">
        <f ca="1"/>
        <v>#N/A</v>
      </c>
      <c r="FT321" s="208" t="e">
        <f t="shared" ca="1" si="330"/>
        <v>#N/A</v>
      </c>
      <c r="FU321" s="207"/>
      <c r="FV321" s="194"/>
      <c r="FW321" s="198" cm="1">
        <f t="array" ref="FW321">IFERROR(MATCH(TRUE,INDEX($B$14:$B$117&gt;=FV321,0),0),"")</f>
        <v>1</v>
      </c>
      <c r="FX321" s="194">
        <f t="shared" ca="1" si="331"/>
        <v>1.3963799927016407E-2</v>
      </c>
      <c r="GA321" s="194">
        <f t="shared" si="332"/>
        <v>0</v>
      </c>
      <c r="GB321" s="19" t="e">
        <f ca="1"/>
        <v>#N/A</v>
      </c>
      <c r="GC321" s="208" t="e">
        <f t="shared" ca="1" si="333"/>
        <v>#N/A</v>
      </c>
    </row>
    <row r="322" spans="6:185" x14ac:dyDescent="0.2">
      <c r="F322" s="207"/>
      <c r="G322" s="194"/>
      <c r="H322" s="198" cm="1">
        <f t="array" ref="H322">IFERROR(MATCH(TRUE,INDEX($B$14:$B$117&gt;=G322,0),0),"")</f>
        <v>1</v>
      </c>
      <c r="I322" s="194">
        <f t="shared" ca="1" si="278"/>
        <v>1.3963799927016407E-2</v>
      </c>
      <c r="L322" s="194">
        <f t="shared" si="334"/>
        <v>0</v>
      </c>
      <c r="M322" s="19">
        <f ca="1"/>
        <v>0</v>
      </c>
      <c r="N322" s="208">
        <f t="shared" ca="1" si="335"/>
        <v>0</v>
      </c>
      <c r="O322" s="207"/>
      <c r="P322" s="194"/>
      <c r="Q322" s="198" cm="1">
        <f t="array" ref="Q322">IFERROR(MATCH(TRUE,INDEX($B$14:$B$117&gt;=P322,0),0),"")</f>
        <v>1</v>
      </c>
      <c r="R322" s="194">
        <f t="shared" ca="1" si="279"/>
        <v>1.3963799927016407E-2</v>
      </c>
      <c r="U322" s="194">
        <f t="shared" si="336"/>
        <v>0</v>
      </c>
      <c r="V322" s="19">
        <f ca="1"/>
        <v>0</v>
      </c>
      <c r="W322" s="208">
        <f t="shared" ca="1" si="337"/>
        <v>0</v>
      </c>
      <c r="X322" s="207"/>
      <c r="Y322" s="194"/>
      <c r="Z322" s="198" cm="1">
        <f t="array" ref="Z322">IFERROR(MATCH(TRUE,INDEX($B$14:$B$117&gt;=Y322,0),0),"")</f>
        <v>1</v>
      </c>
      <c r="AA322" s="194">
        <f t="shared" ca="1" si="280"/>
        <v>1.3963799927016407E-2</v>
      </c>
      <c r="AD322" s="194">
        <f t="shared" si="281"/>
        <v>0</v>
      </c>
      <c r="AE322" s="19">
        <f ca="1"/>
        <v>0</v>
      </c>
      <c r="AF322" s="208">
        <f t="shared" ca="1" si="282"/>
        <v>0</v>
      </c>
      <c r="AG322" s="207"/>
      <c r="AH322" s="194"/>
      <c r="AI322" s="198" cm="1">
        <f t="array" ref="AI322">IFERROR(MATCH(TRUE,INDEX($B$14:$B$117&gt;=AH322,0),0),"")</f>
        <v>1</v>
      </c>
      <c r="AJ322" s="194">
        <f t="shared" ca="1" si="283"/>
        <v>1.3963799927016407E-2</v>
      </c>
      <c r="AM322" s="194">
        <f t="shared" si="284"/>
        <v>0</v>
      </c>
      <c r="AN322" s="19">
        <f ca="1"/>
        <v>0</v>
      </c>
      <c r="AO322" s="208">
        <f t="shared" ca="1" si="285"/>
        <v>0</v>
      </c>
      <c r="AP322" s="207"/>
      <c r="AQ322" s="194"/>
      <c r="AR322" s="198" cm="1">
        <f t="array" ref="AR322">IFERROR(MATCH(TRUE,INDEX($B$14:$B$117&gt;=AQ322,0),0),"")</f>
        <v>1</v>
      </c>
      <c r="AS322" s="194">
        <f t="shared" ca="1" si="286"/>
        <v>1.3963799927016407E-2</v>
      </c>
      <c r="AV322" s="194">
        <f t="shared" si="287"/>
        <v>0</v>
      </c>
      <c r="AW322" s="19">
        <f ca="1"/>
        <v>0</v>
      </c>
      <c r="AX322" s="208">
        <f t="shared" ca="1" si="288"/>
        <v>0</v>
      </c>
      <c r="AY322" s="207"/>
      <c r="AZ322" s="194"/>
      <c r="BA322" s="198" cm="1">
        <f t="array" ref="BA322">IFERROR(MATCH(TRUE,INDEX($B$14:$B$117&gt;=AZ322,0),0),"")</f>
        <v>1</v>
      </c>
      <c r="BB322" s="194">
        <f t="shared" ca="1" si="289"/>
        <v>1.3963799927016407E-2</v>
      </c>
      <c r="BE322" s="194">
        <f t="shared" si="290"/>
        <v>0</v>
      </c>
      <c r="BF322" s="19">
        <f ca="1"/>
        <v>0</v>
      </c>
      <c r="BG322" s="208">
        <f t="shared" ca="1" si="291"/>
        <v>0</v>
      </c>
      <c r="BH322" s="207"/>
      <c r="BI322" s="194"/>
      <c r="BJ322" s="198" cm="1">
        <f t="array" ref="BJ322">IFERROR(MATCH(TRUE,INDEX($B$14:$B$117&gt;=BI322,0),0),"")</f>
        <v>1</v>
      </c>
      <c r="BK322" s="194">
        <f t="shared" ca="1" si="292"/>
        <v>1.3963799927016407E-2</v>
      </c>
      <c r="BN322" s="194">
        <f t="shared" si="293"/>
        <v>0</v>
      </c>
      <c r="BO322" s="19">
        <f ca="1"/>
        <v>0</v>
      </c>
      <c r="BP322" s="208">
        <f t="shared" ca="1" si="294"/>
        <v>0</v>
      </c>
      <c r="BQ322" s="207"/>
      <c r="BR322" s="194"/>
      <c r="BS322" s="198" cm="1">
        <f t="array" ref="BS322">IFERROR(MATCH(TRUE,INDEX($B$14:$B$117&gt;=BR322,0),0),"")</f>
        <v>1</v>
      </c>
      <c r="BT322" s="194">
        <f t="shared" ca="1" si="295"/>
        <v>1.3963799927016407E-2</v>
      </c>
      <c r="BW322" s="194">
        <f t="shared" si="296"/>
        <v>0</v>
      </c>
      <c r="BX322" s="19">
        <f ca="1"/>
        <v>0</v>
      </c>
      <c r="BY322" s="208">
        <f t="shared" ca="1" si="297"/>
        <v>0</v>
      </c>
      <c r="BZ322" s="207"/>
      <c r="CA322" s="194"/>
      <c r="CB322" s="198" cm="1">
        <f t="array" ref="CB322">IFERROR(MATCH(TRUE,INDEX($B$14:$B$117&gt;=CA322,0),0),"")</f>
        <v>1</v>
      </c>
      <c r="CC322" s="194">
        <f t="shared" ca="1" si="298"/>
        <v>1.3963799927016407E-2</v>
      </c>
      <c r="CF322" s="194">
        <f t="shared" si="299"/>
        <v>0</v>
      </c>
      <c r="CG322" s="19">
        <f ca="1"/>
        <v>0</v>
      </c>
      <c r="CH322" s="208">
        <f t="shared" ca="1" si="300"/>
        <v>0</v>
      </c>
      <c r="CI322" s="207"/>
      <c r="CJ322" s="194"/>
      <c r="CK322" s="198" cm="1">
        <f t="array" ref="CK322">IFERROR(MATCH(TRUE,INDEX($B$14:$B$117&gt;=CJ322,0),0),"")</f>
        <v>1</v>
      </c>
      <c r="CL322" s="194">
        <f t="shared" ca="1" si="301"/>
        <v>1.3963799927016407E-2</v>
      </c>
      <c r="CO322" s="194">
        <f t="shared" si="302"/>
        <v>0</v>
      </c>
      <c r="CP322" s="19">
        <f ca="1"/>
        <v>0</v>
      </c>
      <c r="CQ322" s="208">
        <f t="shared" ca="1" si="303"/>
        <v>0</v>
      </c>
      <c r="CR322" s="207"/>
      <c r="CS322" s="194"/>
      <c r="CT322" s="198" cm="1">
        <f t="array" ref="CT322">IFERROR(MATCH(TRUE,INDEX($B$14:$B$117&gt;=CS322,0),0),"")</f>
        <v>1</v>
      </c>
      <c r="CU322" s="194">
        <f t="shared" ca="1" si="304"/>
        <v>1.3963799927016407E-2</v>
      </c>
      <c r="CX322" s="194">
        <f t="shared" si="305"/>
        <v>0</v>
      </c>
      <c r="CY322" s="19" t="e">
        <f ca="1"/>
        <v>#N/A</v>
      </c>
      <c r="CZ322" s="208" t="e">
        <f t="shared" ca="1" si="306"/>
        <v>#N/A</v>
      </c>
      <c r="DA322" s="207"/>
      <c r="DB322" s="194"/>
      <c r="DC322" s="198" cm="1">
        <f t="array" ref="DC322">IFERROR(MATCH(TRUE,INDEX($B$14:$B$117&gt;=DB322,0),0),"")</f>
        <v>1</v>
      </c>
      <c r="DD322" s="194">
        <f t="shared" ca="1" si="307"/>
        <v>1.3963799927016407E-2</v>
      </c>
      <c r="DG322" s="194">
        <f t="shared" si="308"/>
        <v>0</v>
      </c>
      <c r="DH322" s="19" t="e">
        <f ca="1"/>
        <v>#N/A</v>
      </c>
      <c r="DI322" s="208" t="e">
        <f t="shared" ca="1" si="309"/>
        <v>#N/A</v>
      </c>
      <c r="DJ322" s="207"/>
      <c r="DK322" s="194"/>
      <c r="DL322" s="198" cm="1">
        <f t="array" ref="DL322">IFERROR(MATCH(TRUE,INDEX($B$14:$B$117&gt;=DK322,0),0),"")</f>
        <v>1</v>
      </c>
      <c r="DM322" s="194">
        <f t="shared" ca="1" si="310"/>
        <v>1.3963799927016407E-2</v>
      </c>
      <c r="DP322" s="194">
        <f t="shared" si="311"/>
        <v>0</v>
      </c>
      <c r="DQ322" s="19" t="e">
        <f ca="1"/>
        <v>#N/A</v>
      </c>
      <c r="DR322" s="208" t="e">
        <f t="shared" ca="1" si="312"/>
        <v>#N/A</v>
      </c>
      <c r="DS322" s="207"/>
      <c r="DT322" s="194"/>
      <c r="DU322" s="198" cm="1">
        <f t="array" ref="DU322">IFERROR(MATCH(TRUE,INDEX($B$14:$B$117&gt;=DT322,0),0),"")</f>
        <v>1</v>
      </c>
      <c r="DV322" s="194">
        <f t="shared" ca="1" si="313"/>
        <v>1.3963799927016407E-2</v>
      </c>
      <c r="DY322" s="194">
        <f t="shared" si="314"/>
        <v>0</v>
      </c>
      <c r="DZ322" s="19" t="e">
        <f ca="1"/>
        <v>#N/A</v>
      </c>
      <c r="EA322" s="208" t="e">
        <f t="shared" ca="1" si="315"/>
        <v>#N/A</v>
      </c>
      <c r="EB322" s="207"/>
      <c r="EC322" s="194"/>
      <c r="ED322" s="198" cm="1">
        <f t="array" ref="ED322">IFERROR(MATCH(TRUE,INDEX($B$14:$B$117&gt;=EC322,0),0),"")</f>
        <v>1</v>
      </c>
      <c r="EE322" s="194">
        <f t="shared" ca="1" si="316"/>
        <v>1.3963799927016407E-2</v>
      </c>
      <c r="EH322" s="194">
        <f t="shared" si="317"/>
        <v>0</v>
      </c>
      <c r="EI322" s="19" t="e">
        <f ca="1"/>
        <v>#N/A</v>
      </c>
      <c r="EJ322" s="208" t="e">
        <f t="shared" ca="1" si="318"/>
        <v>#N/A</v>
      </c>
      <c r="EK322" s="207"/>
      <c r="EL322" s="194"/>
      <c r="EM322" s="198" cm="1">
        <f t="array" ref="EM322">IFERROR(MATCH(TRUE,INDEX($B$14:$B$117&gt;=EL322,0),0),"")</f>
        <v>1</v>
      </c>
      <c r="EN322" s="194">
        <f t="shared" ca="1" si="319"/>
        <v>1.3963799927016407E-2</v>
      </c>
      <c r="EQ322" s="194">
        <f t="shared" si="320"/>
        <v>0</v>
      </c>
      <c r="ER322" s="19" t="e">
        <f ca="1"/>
        <v>#N/A</v>
      </c>
      <c r="ES322" s="208" t="e">
        <f t="shared" ca="1" si="321"/>
        <v>#N/A</v>
      </c>
      <c r="ET322" s="207"/>
      <c r="EU322" s="194"/>
      <c r="EV322" s="198" cm="1">
        <f t="array" ref="EV322">IFERROR(MATCH(TRUE,INDEX($B$14:$B$117&gt;=EU322,0),0),"")</f>
        <v>1</v>
      </c>
      <c r="EW322" s="194">
        <f t="shared" ca="1" si="322"/>
        <v>1.3963799927016407E-2</v>
      </c>
      <c r="EZ322" s="194">
        <f t="shared" si="323"/>
        <v>0</v>
      </c>
      <c r="FA322" s="19" t="e">
        <f ca="1"/>
        <v>#N/A</v>
      </c>
      <c r="FB322" s="208" t="e">
        <f t="shared" ca="1" si="324"/>
        <v>#N/A</v>
      </c>
      <c r="FC322" s="207"/>
      <c r="FD322" s="194"/>
      <c r="FE322" s="198" cm="1">
        <f t="array" ref="FE322">IFERROR(MATCH(TRUE,INDEX($B$14:$B$117&gt;=FD322,0),0),"")</f>
        <v>1</v>
      </c>
      <c r="FF322" s="194">
        <f t="shared" ca="1" si="325"/>
        <v>1.3963799927016407E-2</v>
      </c>
      <c r="FI322" s="194">
        <f t="shared" si="326"/>
        <v>0</v>
      </c>
      <c r="FJ322" s="19" t="e">
        <f ca="1"/>
        <v>#N/A</v>
      </c>
      <c r="FK322" s="208" t="e">
        <f t="shared" ca="1" si="327"/>
        <v>#N/A</v>
      </c>
      <c r="FL322" s="207"/>
      <c r="FM322" s="194"/>
      <c r="FN322" s="198" cm="1">
        <f t="array" ref="FN322">IFERROR(MATCH(TRUE,INDEX($B$14:$B$117&gt;=FM322,0),0),"")</f>
        <v>1</v>
      </c>
      <c r="FO322" s="194">
        <f t="shared" ca="1" si="328"/>
        <v>1.3963799927016407E-2</v>
      </c>
      <c r="FR322" s="194">
        <f t="shared" si="329"/>
        <v>0</v>
      </c>
      <c r="FS322" s="19" t="e">
        <f ca="1"/>
        <v>#N/A</v>
      </c>
      <c r="FT322" s="208" t="e">
        <f t="shared" ca="1" si="330"/>
        <v>#N/A</v>
      </c>
      <c r="FU322" s="207"/>
      <c r="FV322" s="194"/>
      <c r="FW322" s="198" cm="1">
        <f t="array" ref="FW322">IFERROR(MATCH(TRUE,INDEX($B$14:$B$117&gt;=FV322,0),0),"")</f>
        <v>1</v>
      </c>
      <c r="FX322" s="194">
        <f t="shared" ca="1" si="331"/>
        <v>1.3963799927016407E-2</v>
      </c>
      <c r="GA322" s="194">
        <f t="shared" si="332"/>
        <v>0</v>
      </c>
      <c r="GB322" s="19" t="e">
        <f ca="1"/>
        <v>#N/A</v>
      </c>
      <c r="GC322" s="208" t="e">
        <f t="shared" ca="1" si="333"/>
        <v>#N/A</v>
      </c>
    </row>
    <row r="323" spans="6:185" x14ac:dyDescent="0.2">
      <c r="F323" s="207"/>
      <c r="G323" s="194"/>
      <c r="H323" s="198" cm="1">
        <f t="array" ref="H323">IFERROR(MATCH(TRUE,INDEX($B$14:$B$117&gt;=G323,0),0),"")</f>
        <v>1</v>
      </c>
      <c r="I323" s="194">
        <f t="shared" ca="1" si="278"/>
        <v>1.3963799927016407E-2</v>
      </c>
      <c r="L323" s="194">
        <f t="shared" si="334"/>
        <v>0</v>
      </c>
      <c r="M323" s="19">
        <f ca="1"/>
        <v>0</v>
      </c>
      <c r="N323" s="208">
        <f t="shared" ca="1" si="335"/>
        <v>0</v>
      </c>
      <c r="O323" s="207"/>
      <c r="P323" s="194"/>
      <c r="Q323" s="198" cm="1">
        <f t="array" ref="Q323">IFERROR(MATCH(TRUE,INDEX($B$14:$B$117&gt;=P323,0),0),"")</f>
        <v>1</v>
      </c>
      <c r="R323" s="194">
        <f t="shared" ca="1" si="279"/>
        <v>1.3963799927016407E-2</v>
      </c>
      <c r="U323" s="194">
        <f t="shared" si="336"/>
        <v>0</v>
      </c>
      <c r="V323" s="19">
        <f ca="1"/>
        <v>0</v>
      </c>
      <c r="W323" s="208">
        <f t="shared" ca="1" si="337"/>
        <v>0</v>
      </c>
      <c r="X323" s="207"/>
      <c r="Y323" s="194"/>
      <c r="Z323" s="198" cm="1">
        <f t="array" ref="Z323">IFERROR(MATCH(TRUE,INDEX($B$14:$B$117&gt;=Y323,0),0),"")</f>
        <v>1</v>
      </c>
      <c r="AA323" s="194">
        <f t="shared" ca="1" si="280"/>
        <v>1.3963799927016407E-2</v>
      </c>
      <c r="AD323" s="194">
        <f t="shared" si="281"/>
        <v>0</v>
      </c>
      <c r="AE323" s="19">
        <f ca="1"/>
        <v>0</v>
      </c>
      <c r="AF323" s="208">
        <f t="shared" ca="1" si="282"/>
        <v>0</v>
      </c>
      <c r="AG323" s="207"/>
      <c r="AH323" s="194"/>
      <c r="AI323" s="198" cm="1">
        <f t="array" ref="AI323">IFERROR(MATCH(TRUE,INDEX($B$14:$B$117&gt;=AH323,0),0),"")</f>
        <v>1</v>
      </c>
      <c r="AJ323" s="194">
        <f t="shared" ca="1" si="283"/>
        <v>1.3963799927016407E-2</v>
      </c>
      <c r="AM323" s="194">
        <f t="shared" si="284"/>
        <v>0</v>
      </c>
      <c r="AN323" s="19">
        <f ca="1"/>
        <v>0</v>
      </c>
      <c r="AO323" s="208">
        <f t="shared" ca="1" si="285"/>
        <v>0</v>
      </c>
      <c r="AP323" s="207"/>
      <c r="AQ323" s="194"/>
      <c r="AR323" s="198" cm="1">
        <f t="array" ref="AR323">IFERROR(MATCH(TRUE,INDEX($B$14:$B$117&gt;=AQ323,0),0),"")</f>
        <v>1</v>
      </c>
      <c r="AS323" s="194">
        <f t="shared" ca="1" si="286"/>
        <v>1.3963799927016407E-2</v>
      </c>
      <c r="AV323" s="194">
        <f t="shared" si="287"/>
        <v>0</v>
      </c>
      <c r="AW323" s="19">
        <f ca="1"/>
        <v>0</v>
      </c>
      <c r="AX323" s="208">
        <f t="shared" ca="1" si="288"/>
        <v>0</v>
      </c>
      <c r="AY323" s="207"/>
      <c r="AZ323" s="194"/>
      <c r="BA323" s="198" cm="1">
        <f t="array" ref="BA323">IFERROR(MATCH(TRUE,INDEX($B$14:$B$117&gt;=AZ323,0),0),"")</f>
        <v>1</v>
      </c>
      <c r="BB323" s="194">
        <f t="shared" ca="1" si="289"/>
        <v>1.3963799927016407E-2</v>
      </c>
      <c r="BE323" s="194">
        <f t="shared" si="290"/>
        <v>0</v>
      </c>
      <c r="BF323" s="19">
        <f ca="1"/>
        <v>0</v>
      </c>
      <c r="BG323" s="208">
        <f t="shared" ca="1" si="291"/>
        <v>0</v>
      </c>
      <c r="BH323" s="207"/>
      <c r="BI323" s="194"/>
      <c r="BJ323" s="198" cm="1">
        <f t="array" ref="BJ323">IFERROR(MATCH(TRUE,INDEX($B$14:$B$117&gt;=BI323,0),0),"")</f>
        <v>1</v>
      </c>
      <c r="BK323" s="194">
        <f t="shared" ca="1" si="292"/>
        <v>1.3963799927016407E-2</v>
      </c>
      <c r="BN323" s="194">
        <f t="shared" si="293"/>
        <v>0</v>
      </c>
      <c r="BO323" s="19">
        <f ca="1"/>
        <v>0</v>
      </c>
      <c r="BP323" s="208">
        <f t="shared" ca="1" si="294"/>
        <v>0</v>
      </c>
      <c r="BQ323" s="207"/>
      <c r="BR323" s="194"/>
      <c r="BS323" s="198" cm="1">
        <f t="array" ref="BS323">IFERROR(MATCH(TRUE,INDEX($B$14:$B$117&gt;=BR323,0),0),"")</f>
        <v>1</v>
      </c>
      <c r="BT323" s="194">
        <f t="shared" ca="1" si="295"/>
        <v>1.3963799927016407E-2</v>
      </c>
      <c r="BW323" s="194">
        <f t="shared" si="296"/>
        <v>0</v>
      </c>
      <c r="BX323" s="19">
        <f ca="1"/>
        <v>0</v>
      </c>
      <c r="BY323" s="208">
        <f t="shared" ca="1" si="297"/>
        <v>0</v>
      </c>
      <c r="BZ323" s="207"/>
      <c r="CA323" s="194"/>
      <c r="CB323" s="198" cm="1">
        <f t="array" ref="CB323">IFERROR(MATCH(TRUE,INDEX($B$14:$B$117&gt;=CA323,0),0),"")</f>
        <v>1</v>
      </c>
      <c r="CC323" s="194">
        <f t="shared" ca="1" si="298"/>
        <v>1.3963799927016407E-2</v>
      </c>
      <c r="CF323" s="194">
        <f t="shared" si="299"/>
        <v>0</v>
      </c>
      <c r="CG323" s="19">
        <f ca="1"/>
        <v>0</v>
      </c>
      <c r="CH323" s="208">
        <f t="shared" ca="1" si="300"/>
        <v>0</v>
      </c>
      <c r="CI323" s="207"/>
      <c r="CJ323" s="194"/>
      <c r="CK323" s="198" cm="1">
        <f t="array" ref="CK323">IFERROR(MATCH(TRUE,INDEX($B$14:$B$117&gt;=CJ323,0),0),"")</f>
        <v>1</v>
      </c>
      <c r="CL323" s="194">
        <f t="shared" ca="1" si="301"/>
        <v>1.3963799927016407E-2</v>
      </c>
      <c r="CO323" s="194">
        <f t="shared" si="302"/>
        <v>0</v>
      </c>
      <c r="CP323" s="19">
        <f ca="1"/>
        <v>0</v>
      </c>
      <c r="CQ323" s="208">
        <f t="shared" ca="1" si="303"/>
        <v>0</v>
      </c>
      <c r="CR323" s="207"/>
      <c r="CS323" s="194"/>
      <c r="CT323" s="198" cm="1">
        <f t="array" ref="CT323">IFERROR(MATCH(TRUE,INDEX($B$14:$B$117&gt;=CS323,0),0),"")</f>
        <v>1</v>
      </c>
      <c r="CU323" s="194">
        <f t="shared" ca="1" si="304"/>
        <v>1.3963799927016407E-2</v>
      </c>
      <c r="CX323" s="194">
        <f t="shared" si="305"/>
        <v>0</v>
      </c>
      <c r="CY323" s="19" t="e">
        <f ca="1"/>
        <v>#N/A</v>
      </c>
      <c r="CZ323" s="208" t="e">
        <f t="shared" ca="1" si="306"/>
        <v>#N/A</v>
      </c>
      <c r="DA323" s="207"/>
      <c r="DB323" s="194"/>
      <c r="DC323" s="198" cm="1">
        <f t="array" ref="DC323">IFERROR(MATCH(TRUE,INDEX($B$14:$B$117&gt;=DB323,0),0),"")</f>
        <v>1</v>
      </c>
      <c r="DD323" s="194">
        <f t="shared" ca="1" si="307"/>
        <v>1.3963799927016407E-2</v>
      </c>
      <c r="DG323" s="194">
        <f t="shared" si="308"/>
        <v>0</v>
      </c>
      <c r="DH323" s="19" t="e">
        <f ca="1"/>
        <v>#N/A</v>
      </c>
      <c r="DI323" s="208" t="e">
        <f t="shared" ca="1" si="309"/>
        <v>#N/A</v>
      </c>
      <c r="DJ323" s="207"/>
      <c r="DK323" s="194"/>
      <c r="DL323" s="198" cm="1">
        <f t="array" ref="DL323">IFERROR(MATCH(TRUE,INDEX($B$14:$B$117&gt;=DK323,0),0),"")</f>
        <v>1</v>
      </c>
      <c r="DM323" s="194">
        <f t="shared" ca="1" si="310"/>
        <v>1.3963799927016407E-2</v>
      </c>
      <c r="DP323" s="194">
        <f t="shared" si="311"/>
        <v>0</v>
      </c>
      <c r="DQ323" s="19" t="e">
        <f ca="1"/>
        <v>#N/A</v>
      </c>
      <c r="DR323" s="208" t="e">
        <f t="shared" ca="1" si="312"/>
        <v>#N/A</v>
      </c>
      <c r="DS323" s="207"/>
      <c r="DT323" s="194"/>
      <c r="DU323" s="198" cm="1">
        <f t="array" ref="DU323">IFERROR(MATCH(TRUE,INDEX($B$14:$B$117&gt;=DT323,0),0),"")</f>
        <v>1</v>
      </c>
      <c r="DV323" s="194">
        <f t="shared" ca="1" si="313"/>
        <v>1.3963799927016407E-2</v>
      </c>
      <c r="DY323" s="194">
        <f t="shared" si="314"/>
        <v>0</v>
      </c>
      <c r="DZ323" s="19" t="e">
        <f ca="1"/>
        <v>#N/A</v>
      </c>
      <c r="EA323" s="208" t="e">
        <f t="shared" ca="1" si="315"/>
        <v>#N/A</v>
      </c>
      <c r="EB323" s="207"/>
      <c r="EC323" s="194"/>
      <c r="ED323" s="198" cm="1">
        <f t="array" ref="ED323">IFERROR(MATCH(TRUE,INDEX($B$14:$B$117&gt;=EC323,0),0),"")</f>
        <v>1</v>
      </c>
      <c r="EE323" s="194">
        <f t="shared" ca="1" si="316"/>
        <v>1.3963799927016407E-2</v>
      </c>
      <c r="EH323" s="194">
        <f t="shared" si="317"/>
        <v>0</v>
      </c>
      <c r="EI323" s="19" t="e">
        <f ca="1"/>
        <v>#N/A</v>
      </c>
      <c r="EJ323" s="208" t="e">
        <f t="shared" ca="1" si="318"/>
        <v>#N/A</v>
      </c>
      <c r="EK323" s="207"/>
      <c r="EL323" s="194"/>
      <c r="EM323" s="198" cm="1">
        <f t="array" ref="EM323">IFERROR(MATCH(TRUE,INDEX($B$14:$B$117&gt;=EL323,0),0),"")</f>
        <v>1</v>
      </c>
      <c r="EN323" s="194">
        <f t="shared" ca="1" si="319"/>
        <v>1.3963799927016407E-2</v>
      </c>
      <c r="EQ323" s="194">
        <f t="shared" si="320"/>
        <v>0</v>
      </c>
      <c r="ER323" s="19" t="e">
        <f ca="1"/>
        <v>#N/A</v>
      </c>
      <c r="ES323" s="208" t="e">
        <f t="shared" ca="1" si="321"/>
        <v>#N/A</v>
      </c>
      <c r="ET323" s="207"/>
      <c r="EU323" s="194"/>
      <c r="EV323" s="198" cm="1">
        <f t="array" ref="EV323">IFERROR(MATCH(TRUE,INDEX($B$14:$B$117&gt;=EU323,0),0),"")</f>
        <v>1</v>
      </c>
      <c r="EW323" s="194">
        <f t="shared" ca="1" si="322"/>
        <v>1.3963799927016407E-2</v>
      </c>
      <c r="EZ323" s="194">
        <f t="shared" si="323"/>
        <v>0</v>
      </c>
      <c r="FA323" s="19" t="e">
        <f ca="1"/>
        <v>#N/A</v>
      </c>
      <c r="FB323" s="208" t="e">
        <f t="shared" ca="1" si="324"/>
        <v>#N/A</v>
      </c>
      <c r="FC323" s="207"/>
      <c r="FD323" s="194"/>
      <c r="FE323" s="198" cm="1">
        <f t="array" ref="FE323">IFERROR(MATCH(TRUE,INDEX($B$14:$B$117&gt;=FD323,0),0),"")</f>
        <v>1</v>
      </c>
      <c r="FF323" s="194">
        <f t="shared" ca="1" si="325"/>
        <v>1.3963799927016407E-2</v>
      </c>
      <c r="FI323" s="194">
        <f t="shared" si="326"/>
        <v>0</v>
      </c>
      <c r="FJ323" s="19" t="e">
        <f ca="1"/>
        <v>#N/A</v>
      </c>
      <c r="FK323" s="208" t="e">
        <f t="shared" ca="1" si="327"/>
        <v>#N/A</v>
      </c>
      <c r="FL323" s="207"/>
      <c r="FM323" s="194"/>
      <c r="FN323" s="198" cm="1">
        <f t="array" ref="FN323">IFERROR(MATCH(TRUE,INDEX($B$14:$B$117&gt;=FM323,0),0),"")</f>
        <v>1</v>
      </c>
      <c r="FO323" s="194">
        <f t="shared" ca="1" si="328"/>
        <v>1.3963799927016407E-2</v>
      </c>
      <c r="FR323" s="194">
        <f t="shared" si="329"/>
        <v>0</v>
      </c>
      <c r="FS323" s="19" t="e">
        <f ca="1"/>
        <v>#N/A</v>
      </c>
      <c r="FT323" s="208" t="e">
        <f t="shared" ca="1" si="330"/>
        <v>#N/A</v>
      </c>
      <c r="FU323" s="207"/>
      <c r="FV323" s="194"/>
      <c r="FW323" s="198" cm="1">
        <f t="array" ref="FW323">IFERROR(MATCH(TRUE,INDEX($B$14:$B$117&gt;=FV323,0),0),"")</f>
        <v>1</v>
      </c>
      <c r="FX323" s="194">
        <f t="shared" ca="1" si="331"/>
        <v>1.3963799927016407E-2</v>
      </c>
      <c r="GA323" s="194">
        <f t="shared" si="332"/>
        <v>0</v>
      </c>
      <c r="GB323" s="19" t="e">
        <f ca="1"/>
        <v>#N/A</v>
      </c>
      <c r="GC323" s="208" t="e">
        <f t="shared" ca="1" si="333"/>
        <v>#N/A</v>
      </c>
    </row>
    <row r="324" spans="6:185" x14ac:dyDescent="0.2">
      <c r="F324" s="207"/>
      <c r="G324" s="194"/>
      <c r="H324" s="198" cm="1">
        <f t="array" ref="H324">IFERROR(MATCH(TRUE,INDEX($B$14:$B$117&gt;=G324,0),0),"")</f>
        <v>1</v>
      </c>
      <c r="I324" s="194">
        <f t="shared" ca="1" si="278"/>
        <v>1.3963799927016407E-2</v>
      </c>
      <c r="L324" s="194">
        <f t="shared" si="334"/>
        <v>0</v>
      </c>
      <c r="M324" s="19">
        <f ca="1"/>
        <v>0</v>
      </c>
      <c r="N324" s="208">
        <f t="shared" ca="1" si="335"/>
        <v>0</v>
      </c>
      <c r="O324" s="207"/>
      <c r="P324" s="194"/>
      <c r="Q324" s="198" cm="1">
        <f t="array" ref="Q324">IFERROR(MATCH(TRUE,INDEX($B$14:$B$117&gt;=P324,0),0),"")</f>
        <v>1</v>
      </c>
      <c r="R324" s="194">
        <f t="shared" ca="1" si="279"/>
        <v>1.3963799927016407E-2</v>
      </c>
      <c r="U324" s="194">
        <f t="shared" si="336"/>
        <v>0</v>
      </c>
      <c r="V324" s="19">
        <f ca="1"/>
        <v>0</v>
      </c>
      <c r="W324" s="208">
        <f t="shared" ca="1" si="337"/>
        <v>0</v>
      </c>
      <c r="X324" s="207"/>
      <c r="Y324" s="194"/>
      <c r="Z324" s="198" cm="1">
        <f t="array" ref="Z324">IFERROR(MATCH(TRUE,INDEX($B$14:$B$117&gt;=Y324,0),0),"")</f>
        <v>1</v>
      </c>
      <c r="AA324" s="194">
        <f t="shared" ca="1" si="280"/>
        <v>1.3963799927016407E-2</v>
      </c>
      <c r="AD324" s="194">
        <f t="shared" si="281"/>
        <v>0</v>
      </c>
      <c r="AE324" s="19">
        <f ca="1"/>
        <v>0</v>
      </c>
      <c r="AF324" s="208">
        <f t="shared" ca="1" si="282"/>
        <v>0</v>
      </c>
      <c r="AG324" s="207"/>
      <c r="AH324" s="194"/>
      <c r="AI324" s="198" cm="1">
        <f t="array" ref="AI324">IFERROR(MATCH(TRUE,INDEX($B$14:$B$117&gt;=AH324,0),0),"")</f>
        <v>1</v>
      </c>
      <c r="AJ324" s="194">
        <f t="shared" ca="1" si="283"/>
        <v>1.3963799927016407E-2</v>
      </c>
      <c r="AM324" s="194">
        <f t="shared" si="284"/>
        <v>0</v>
      </c>
      <c r="AN324" s="19">
        <f ca="1"/>
        <v>0</v>
      </c>
      <c r="AO324" s="208">
        <f t="shared" ca="1" si="285"/>
        <v>0</v>
      </c>
      <c r="AP324" s="207"/>
      <c r="AQ324" s="194"/>
      <c r="AR324" s="198" cm="1">
        <f t="array" ref="AR324">IFERROR(MATCH(TRUE,INDEX($B$14:$B$117&gt;=AQ324,0),0),"")</f>
        <v>1</v>
      </c>
      <c r="AS324" s="194">
        <f t="shared" ca="1" si="286"/>
        <v>1.3963799927016407E-2</v>
      </c>
      <c r="AV324" s="194">
        <f t="shared" si="287"/>
        <v>0</v>
      </c>
      <c r="AW324" s="19">
        <f ca="1"/>
        <v>0</v>
      </c>
      <c r="AX324" s="208">
        <f t="shared" ca="1" si="288"/>
        <v>0</v>
      </c>
      <c r="AY324" s="207"/>
      <c r="AZ324" s="194"/>
      <c r="BA324" s="198" cm="1">
        <f t="array" ref="BA324">IFERROR(MATCH(TRUE,INDEX($B$14:$B$117&gt;=AZ324,0),0),"")</f>
        <v>1</v>
      </c>
      <c r="BB324" s="194">
        <f t="shared" ca="1" si="289"/>
        <v>1.3963799927016407E-2</v>
      </c>
      <c r="BE324" s="194">
        <f t="shared" si="290"/>
        <v>0</v>
      </c>
      <c r="BF324" s="19">
        <f ca="1"/>
        <v>0</v>
      </c>
      <c r="BG324" s="208">
        <f t="shared" ca="1" si="291"/>
        <v>0</v>
      </c>
      <c r="BH324" s="207"/>
      <c r="BI324" s="194"/>
      <c r="BJ324" s="198" cm="1">
        <f t="array" ref="BJ324">IFERROR(MATCH(TRUE,INDEX($B$14:$B$117&gt;=BI324,0),0),"")</f>
        <v>1</v>
      </c>
      <c r="BK324" s="194">
        <f t="shared" ca="1" si="292"/>
        <v>1.3963799927016407E-2</v>
      </c>
      <c r="BN324" s="194">
        <f t="shared" si="293"/>
        <v>0</v>
      </c>
      <c r="BO324" s="19">
        <f ca="1"/>
        <v>0</v>
      </c>
      <c r="BP324" s="208">
        <f t="shared" ca="1" si="294"/>
        <v>0</v>
      </c>
      <c r="BQ324" s="207"/>
      <c r="BR324" s="194"/>
      <c r="BS324" s="198" cm="1">
        <f t="array" ref="BS324">IFERROR(MATCH(TRUE,INDEX($B$14:$B$117&gt;=BR324,0),0),"")</f>
        <v>1</v>
      </c>
      <c r="BT324" s="194">
        <f t="shared" ca="1" si="295"/>
        <v>1.3963799927016407E-2</v>
      </c>
      <c r="BW324" s="194">
        <f t="shared" si="296"/>
        <v>0</v>
      </c>
      <c r="BX324" s="19">
        <f ca="1"/>
        <v>0</v>
      </c>
      <c r="BY324" s="208">
        <f t="shared" ca="1" si="297"/>
        <v>0</v>
      </c>
      <c r="BZ324" s="207"/>
      <c r="CA324" s="194"/>
      <c r="CB324" s="198" cm="1">
        <f t="array" ref="CB324">IFERROR(MATCH(TRUE,INDEX($B$14:$B$117&gt;=CA324,0),0),"")</f>
        <v>1</v>
      </c>
      <c r="CC324" s="194">
        <f t="shared" ca="1" si="298"/>
        <v>1.3963799927016407E-2</v>
      </c>
      <c r="CF324" s="194">
        <f t="shared" si="299"/>
        <v>0</v>
      </c>
      <c r="CG324" s="19">
        <f ca="1"/>
        <v>0</v>
      </c>
      <c r="CH324" s="208">
        <f t="shared" ca="1" si="300"/>
        <v>0</v>
      </c>
      <c r="CI324" s="207"/>
      <c r="CJ324" s="194"/>
      <c r="CK324" s="198" cm="1">
        <f t="array" ref="CK324">IFERROR(MATCH(TRUE,INDEX($B$14:$B$117&gt;=CJ324,0),0),"")</f>
        <v>1</v>
      </c>
      <c r="CL324" s="194">
        <f t="shared" ca="1" si="301"/>
        <v>1.3963799927016407E-2</v>
      </c>
      <c r="CO324" s="194">
        <f t="shared" si="302"/>
        <v>0</v>
      </c>
      <c r="CP324" s="19">
        <f ca="1"/>
        <v>0</v>
      </c>
      <c r="CQ324" s="208">
        <f t="shared" ca="1" si="303"/>
        <v>0</v>
      </c>
      <c r="CR324" s="207"/>
      <c r="CS324" s="194"/>
      <c r="CT324" s="198" cm="1">
        <f t="array" ref="CT324">IFERROR(MATCH(TRUE,INDEX($B$14:$B$117&gt;=CS324,0),0),"")</f>
        <v>1</v>
      </c>
      <c r="CU324" s="194">
        <f t="shared" ca="1" si="304"/>
        <v>1.3963799927016407E-2</v>
      </c>
      <c r="CX324" s="194">
        <f t="shared" si="305"/>
        <v>0</v>
      </c>
      <c r="CY324" s="19" t="e">
        <f ca="1"/>
        <v>#N/A</v>
      </c>
      <c r="CZ324" s="208" t="e">
        <f t="shared" ca="1" si="306"/>
        <v>#N/A</v>
      </c>
      <c r="DA324" s="207"/>
      <c r="DB324" s="194"/>
      <c r="DC324" s="198" cm="1">
        <f t="array" ref="DC324">IFERROR(MATCH(TRUE,INDEX($B$14:$B$117&gt;=DB324,0),0),"")</f>
        <v>1</v>
      </c>
      <c r="DD324" s="194">
        <f t="shared" ca="1" si="307"/>
        <v>1.3963799927016407E-2</v>
      </c>
      <c r="DG324" s="194">
        <f t="shared" si="308"/>
        <v>0</v>
      </c>
      <c r="DH324" s="19" t="e">
        <f ca="1"/>
        <v>#N/A</v>
      </c>
      <c r="DI324" s="208" t="e">
        <f t="shared" ca="1" si="309"/>
        <v>#N/A</v>
      </c>
      <c r="DJ324" s="207"/>
      <c r="DK324" s="194"/>
      <c r="DL324" s="198" cm="1">
        <f t="array" ref="DL324">IFERROR(MATCH(TRUE,INDEX($B$14:$B$117&gt;=DK324,0),0),"")</f>
        <v>1</v>
      </c>
      <c r="DM324" s="194">
        <f t="shared" ca="1" si="310"/>
        <v>1.3963799927016407E-2</v>
      </c>
      <c r="DP324" s="194">
        <f t="shared" si="311"/>
        <v>0</v>
      </c>
      <c r="DQ324" s="19" t="e">
        <f ca="1"/>
        <v>#N/A</v>
      </c>
      <c r="DR324" s="208" t="e">
        <f t="shared" ca="1" si="312"/>
        <v>#N/A</v>
      </c>
      <c r="DS324" s="207"/>
      <c r="DT324" s="194"/>
      <c r="DU324" s="198" cm="1">
        <f t="array" ref="DU324">IFERROR(MATCH(TRUE,INDEX($B$14:$B$117&gt;=DT324,0),0),"")</f>
        <v>1</v>
      </c>
      <c r="DV324" s="194">
        <f t="shared" ca="1" si="313"/>
        <v>1.3963799927016407E-2</v>
      </c>
      <c r="DY324" s="194">
        <f t="shared" si="314"/>
        <v>0</v>
      </c>
      <c r="DZ324" s="19" t="e">
        <f ca="1"/>
        <v>#N/A</v>
      </c>
      <c r="EA324" s="208" t="e">
        <f t="shared" ca="1" si="315"/>
        <v>#N/A</v>
      </c>
      <c r="EB324" s="207"/>
      <c r="EC324" s="194"/>
      <c r="ED324" s="198" cm="1">
        <f t="array" ref="ED324">IFERROR(MATCH(TRUE,INDEX($B$14:$B$117&gt;=EC324,0),0),"")</f>
        <v>1</v>
      </c>
      <c r="EE324" s="194">
        <f t="shared" ca="1" si="316"/>
        <v>1.3963799927016407E-2</v>
      </c>
      <c r="EH324" s="194">
        <f t="shared" si="317"/>
        <v>0</v>
      </c>
      <c r="EI324" s="19" t="e">
        <f ca="1"/>
        <v>#N/A</v>
      </c>
      <c r="EJ324" s="208" t="e">
        <f t="shared" ca="1" si="318"/>
        <v>#N/A</v>
      </c>
      <c r="EK324" s="207"/>
      <c r="EL324" s="194"/>
      <c r="EM324" s="198" cm="1">
        <f t="array" ref="EM324">IFERROR(MATCH(TRUE,INDEX($B$14:$B$117&gt;=EL324,0),0),"")</f>
        <v>1</v>
      </c>
      <c r="EN324" s="194">
        <f t="shared" ca="1" si="319"/>
        <v>1.3963799927016407E-2</v>
      </c>
      <c r="EQ324" s="194">
        <f t="shared" si="320"/>
        <v>0</v>
      </c>
      <c r="ER324" s="19" t="e">
        <f ca="1"/>
        <v>#N/A</v>
      </c>
      <c r="ES324" s="208" t="e">
        <f t="shared" ca="1" si="321"/>
        <v>#N/A</v>
      </c>
      <c r="ET324" s="207"/>
      <c r="EU324" s="194"/>
      <c r="EV324" s="198" cm="1">
        <f t="array" ref="EV324">IFERROR(MATCH(TRUE,INDEX($B$14:$B$117&gt;=EU324,0),0),"")</f>
        <v>1</v>
      </c>
      <c r="EW324" s="194">
        <f t="shared" ca="1" si="322"/>
        <v>1.3963799927016407E-2</v>
      </c>
      <c r="EZ324" s="194">
        <f t="shared" si="323"/>
        <v>0</v>
      </c>
      <c r="FA324" s="19" t="e">
        <f ca="1"/>
        <v>#N/A</v>
      </c>
      <c r="FB324" s="208" t="e">
        <f t="shared" ca="1" si="324"/>
        <v>#N/A</v>
      </c>
      <c r="FC324" s="207"/>
      <c r="FD324" s="194"/>
      <c r="FE324" s="198" cm="1">
        <f t="array" ref="FE324">IFERROR(MATCH(TRUE,INDEX($B$14:$B$117&gt;=FD324,0),0),"")</f>
        <v>1</v>
      </c>
      <c r="FF324" s="194">
        <f t="shared" ca="1" si="325"/>
        <v>1.3963799927016407E-2</v>
      </c>
      <c r="FI324" s="194">
        <f t="shared" si="326"/>
        <v>0</v>
      </c>
      <c r="FJ324" s="19" t="e">
        <f ca="1"/>
        <v>#N/A</v>
      </c>
      <c r="FK324" s="208" t="e">
        <f t="shared" ca="1" si="327"/>
        <v>#N/A</v>
      </c>
      <c r="FL324" s="207"/>
      <c r="FM324" s="194"/>
      <c r="FN324" s="198" cm="1">
        <f t="array" ref="FN324">IFERROR(MATCH(TRUE,INDEX($B$14:$B$117&gt;=FM324,0),0),"")</f>
        <v>1</v>
      </c>
      <c r="FO324" s="194">
        <f t="shared" ca="1" si="328"/>
        <v>1.3963799927016407E-2</v>
      </c>
      <c r="FR324" s="194">
        <f t="shared" si="329"/>
        <v>0</v>
      </c>
      <c r="FS324" s="19" t="e">
        <f ca="1"/>
        <v>#N/A</v>
      </c>
      <c r="FT324" s="208" t="e">
        <f t="shared" ca="1" si="330"/>
        <v>#N/A</v>
      </c>
      <c r="FU324" s="207"/>
      <c r="FV324" s="194"/>
      <c r="FW324" s="198" cm="1">
        <f t="array" ref="FW324">IFERROR(MATCH(TRUE,INDEX($B$14:$B$117&gt;=FV324,0),0),"")</f>
        <v>1</v>
      </c>
      <c r="FX324" s="194">
        <f t="shared" ca="1" si="331"/>
        <v>1.3963799927016407E-2</v>
      </c>
      <c r="GA324" s="194">
        <f t="shared" si="332"/>
        <v>0</v>
      </c>
      <c r="GB324" s="19" t="e">
        <f ca="1"/>
        <v>#N/A</v>
      </c>
      <c r="GC324" s="208" t="e">
        <f t="shared" ca="1" si="333"/>
        <v>#N/A</v>
      </c>
    </row>
    <row r="325" spans="6:185" x14ac:dyDescent="0.2">
      <c r="F325" s="207"/>
      <c r="G325" s="194"/>
      <c r="H325" s="198" cm="1">
        <f t="array" ref="H325">IFERROR(MATCH(TRUE,INDEX($B$14:$B$117&gt;=G325,0),0),"")</f>
        <v>1</v>
      </c>
      <c r="I325" s="194">
        <f t="shared" ca="1" si="278"/>
        <v>1.3963799927016407E-2</v>
      </c>
      <c r="L325" s="194">
        <f t="shared" si="334"/>
        <v>0</v>
      </c>
      <c r="M325" s="19">
        <f ca="1"/>
        <v>0</v>
      </c>
      <c r="N325" s="208">
        <f t="shared" ca="1" si="335"/>
        <v>0</v>
      </c>
      <c r="O325" s="207"/>
      <c r="P325" s="194"/>
      <c r="Q325" s="198" cm="1">
        <f t="array" ref="Q325">IFERROR(MATCH(TRUE,INDEX($B$14:$B$117&gt;=P325,0),0),"")</f>
        <v>1</v>
      </c>
      <c r="R325" s="194">
        <f t="shared" ca="1" si="279"/>
        <v>1.3963799927016407E-2</v>
      </c>
      <c r="U325" s="194">
        <f t="shared" si="336"/>
        <v>0</v>
      </c>
      <c r="V325" s="19">
        <f ca="1"/>
        <v>0</v>
      </c>
      <c r="W325" s="208">
        <f t="shared" ca="1" si="337"/>
        <v>0</v>
      </c>
      <c r="X325" s="207"/>
      <c r="Y325" s="194"/>
      <c r="Z325" s="198" cm="1">
        <f t="array" ref="Z325">IFERROR(MATCH(TRUE,INDEX($B$14:$B$117&gt;=Y325,0),0),"")</f>
        <v>1</v>
      </c>
      <c r="AA325" s="194">
        <f t="shared" ca="1" si="280"/>
        <v>1.3963799927016407E-2</v>
      </c>
      <c r="AD325" s="194">
        <f t="shared" si="281"/>
        <v>0</v>
      </c>
      <c r="AE325" s="19">
        <f ca="1"/>
        <v>0</v>
      </c>
      <c r="AF325" s="208">
        <f t="shared" ca="1" si="282"/>
        <v>0</v>
      </c>
      <c r="AG325" s="207"/>
      <c r="AH325" s="194"/>
      <c r="AI325" s="198" cm="1">
        <f t="array" ref="AI325">IFERROR(MATCH(TRUE,INDEX($B$14:$B$117&gt;=AH325,0),0),"")</f>
        <v>1</v>
      </c>
      <c r="AJ325" s="194">
        <f t="shared" ca="1" si="283"/>
        <v>1.3963799927016407E-2</v>
      </c>
      <c r="AM325" s="194">
        <f t="shared" si="284"/>
        <v>0</v>
      </c>
      <c r="AN325" s="19">
        <f ca="1"/>
        <v>0</v>
      </c>
      <c r="AO325" s="208">
        <f t="shared" ca="1" si="285"/>
        <v>0</v>
      </c>
      <c r="AP325" s="207"/>
      <c r="AQ325" s="194"/>
      <c r="AR325" s="198" cm="1">
        <f t="array" ref="AR325">IFERROR(MATCH(TRUE,INDEX($B$14:$B$117&gt;=AQ325,0),0),"")</f>
        <v>1</v>
      </c>
      <c r="AS325" s="194">
        <f t="shared" ca="1" si="286"/>
        <v>1.3963799927016407E-2</v>
      </c>
      <c r="AV325" s="194">
        <f t="shared" si="287"/>
        <v>0</v>
      </c>
      <c r="AW325" s="19">
        <f ca="1"/>
        <v>0</v>
      </c>
      <c r="AX325" s="208">
        <f t="shared" ca="1" si="288"/>
        <v>0</v>
      </c>
      <c r="AY325" s="207"/>
      <c r="AZ325" s="194"/>
      <c r="BA325" s="198" cm="1">
        <f t="array" ref="BA325">IFERROR(MATCH(TRUE,INDEX($B$14:$B$117&gt;=AZ325,0),0),"")</f>
        <v>1</v>
      </c>
      <c r="BB325" s="194">
        <f t="shared" ca="1" si="289"/>
        <v>1.3963799927016407E-2</v>
      </c>
      <c r="BE325" s="194">
        <f t="shared" si="290"/>
        <v>0</v>
      </c>
      <c r="BF325" s="19">
        <f ca="1"/>
        <v>0</v>
      </c>
      <c r="BG325" s="208">
        <f t="shared" ca="1" si="291"/>
        <v>0</v>
      </c>
      <c r="BH325" s="207"/>
      <c r="BI325" s="194"/>
      <c r="BJ325" s="198" cm="1">
        <f t="array" ref="BJ325">IFERROR(MATCH(TRUE,INDEX($B$14:$B$117&gt;=BI325,0),0),"")</f>
        <v>1</v>
      </c>
      <c r="BK325" s="194">
        <f t="shared" ca="1" si="292"/>
        <v>1.3963799927016407E-2</v>
      </c>
      <c r="BN325" s="194">
        <f t="shared" si="293"/>
        <v>0</v>
      </c>
      <c r="BO325" s="19">
        <f ca="1"/>
        <v>0</v>
      </c>
      <c r="BP325" s="208">
        <f t="shared" ca="1" si="294"/>
        <v>0</v>
      </c>
      <c r="BQ325" s="207"/>
      <c r="BR325" s="194"/>
      <c r="BS325" s="198" cm="1">
        <f t="array" ref="BS325">IFERROR(MATCH(TRUE,INDEX($B$14:$B$117&gt;=BR325,0),0),"")</f>
        <v>1</v>
      </c>
      <c r="BT325" s="194">
        <f t="shared" ca="1" si="295"/>
        <v>1.3963799927016407E-2</v>
      </c>
      <c r="BW325" s="194">
        <f t="shared" si="296"/>
        <v>0</v>
      </c>
      <c r="BX325" s="19">
        <f ca="1"/>
        <v>0</v>
      </c>
      <c r="BY325" s="208">
        <f t="shared" ca="1" si="297"/>
        <v>0</v>
      </c>
      <c r="BZ325" s="207"/>
      <c r="CA325" s="194"/>
      <c r="CB325" s="198" cm="1">
        <f t="array" ref="CB325">IFERROR(MATCH(TRUE,INDEX($B$14:$B$117&gt;=CA325,0),0),"")</f>
        <v>1</v>
      </c>
      <c r="CC325" s="194">
        <f t="shared" ca="1" si="298"/>
        <v>1.3963799927016407E-2</v>
      </c>
      <c r="CF325" s="194">
        <f t="shared" si="299"/>
        <v>0</v>
      </c>
      <c r="CG325" s="19">
        <f ca="1"/>
        <v>0</v>
      </c>
      <c r="CH325" s="208">
        <f t="shared" ca="1" si="300"/>
        <v>0</v>
      </c>
      <c r="CI325" s="207"/>
      <c r="CJ325" s="194"/>
      <c r="CK325" s="198" cm="1">
        <f t="array" ref="CK325">IFERROR(MATCH(TRUE,INDEX($B$14:$B$117&gt;=CJ325,0),0),"")</f>
        <v>1</v>
      </c>
      <c r="CL325" s="194">
        <f t="shared" ca="1" si="301"/>
        <v>1.3963799927016407E-2</v>
      </c>
      <c r="CO325" s="194">
        <f t="shared" si="302"/>
        <v>0</v>
      </c>
      <c r="CP325" s="19">
        <f ca="1"/>
        <v>0</v>
      </c>
      <c r="CQ325" s="208">
        <f t="shared" ca="1" si="303"/>
        <v>0</v>
      </c>
      <c r="CR325" s="207"/>
      <c r="CS325" s="194"/>
      <c r="CT325" s="198" cm="1">
        <f t="array" ref="CT325">IFERROR(MATCH(TRUE,INDEX($B$14:$B$117&gt;=CS325,0),0),"")</f>
        <v>1</v>
      </c>
      <c r="CU325" s="194">
        <f t="shared" ca="1" si="304"/>
        <v>1.3963799927016407E-2</v>
      </c>
      <c r="CX325" s="194">
        <f t="shared" si="305"/>
        <v>0</v>
      </c>
      <c r="CY325" s="19" t="e">
        <f ca="1"/>
        <v>#N/A</v>
      </c>
      <c r="CZ325" s="208" t="e">
        <f t="shared" ca="1" si="306"/>
        <v>#N/A</v>
      </c>
      <c r="DA325" s="207"/>
      <c r="DB325" s="194"/>
      <c r="DC325" s="198" cm="1">
        <f t="array" ref="DC325">IFERROR(MATCH(TRUE,INDEX($B$14:$B$117&gt;=DB325,0),0),"")</f>
        <v>1</v>
      </c>
      <c r="DD325" s="194">
        <f t="shared" ca="1" si="307"/>
        <v>1.3963799927016407E-2</v>
      </c>
      <c r="DG325" s="194">
        <f t="shared" si="308"/>
        <v>0</v>
      </c>
      <c r="DH325" s="19" t="e">
        <f ca="1"/>
        <v>#N/A</v>
      </c>
      <c r="DI325" s="208" t="e">
        <f t="shared" ca="1" si="309"/>
        <v>#N/A</v>
      </c>
      <c r="DJ325" s="207"/>
      <c r="DK325" s="194"/>
      <c r="DL325" s="198" cm="1">
        <f t="array" ref="DL325">IFERROR(MATCH(TRUE,INDEX($B$14:$B$117&gt;=DK325,0),0),"")</f>
        <v>1</v>
      </c>
      <c r="DM325" s="194">
        <f t="shared" ca="1" si="310"/>
        <v>1.3963799927016407E-2</v>
      </c>
      <c r="DP325" s="194">
        <f t="shared" si="311"/>
        <v>0</v>
      </c>
      <c r="DQ325" s="19" t="e">
        <f ca="1"/>
        <v>#N/A</v>
      </c>
      <c r="DR325" s="208" t="e">
        <f t="shared" ca="1" si="312"/>
        <v>#N/A</v>
      </c>
      <c r="DS325" s="207"/>
      <c r="DT325" s="194"/>
      <c r="DU325" s="198" cm="1">
        <f t="array" ref="DU325">IFERROR(MATCH(TRUE,INDEX($B$14:$B$117&gt;=DT325,0),0),"")</f>
        <v>1</v>
      </c>
      <c r="DV325" s="194">
        <f t="shared" ca="1" si="313"/>
        <v>1.3963799927016407E-2</v>
      </c>
      <c r="DY325" s="194">
        <f t="shared" si="314"/>
        <v>0</v>
      </c>
      <c r="DZ325" s="19" t="e">
        <f ca="1"/>
        <v>#N/A</v>
      </c>
      <c r="EA325" s="208" t="e">
        <f t="shared" ca="1" si="315"/>
        <v>#N/A</v>
      </c>
      <c r="EB325" s="207"/>
      <c r="EC325" s="194"/>
      <c r="ED325" s="198" cm="1">
        <f t="array" ref="ED325">IFERROR(MATCH(TRUE,INDEX($B$14:$B$117&gt;=EC325,0),0),"")</f>
        <v>1</v>
      </c>
      <c r="EE325" s="194">
        <f t="shared" ca="1" si="316"/>
        <v>1.3963799927016407E-2</v>
      </c>
      <c r="EH325" s="194">
        <f t="shared" si="317"/>
        <v>0</v>
      </c>
      <c r="EI325" s="19" t="e">
        <f ca="1"/>
        <v>#N/A</v>
      </c>
      <c r="EJ325" s="208" t="e">
        <f t="shared" ca="1" si="318"/>
        <v>#N/A</v>
      </c>
      <c r="EK325" s="207"/>
      <c r="EL325" s="194"/>
      <c r="EM325" s="198" cm="1">
        <f t="array" ref="EM325">IFERROR(MATCH(TRUE,INDEX($B$14:$B$117&gt;=EL325,0),0),"")</f>
        <v>1</v>
      </c>
      <c r="EN325" s="194">
        <f t="shared" ca="1" si="319"/>
        <v>1.3963799927016407E-2</v>
      </c>
      <c r="EQ325" s="194">
        <f t="shared" si="320"/>
        <v>0</v>
      </c>
      <c r="ER325" s="19" t="e">
        <f ca="1"/>
        <v>#N/A</v>
      </c>
      <c r="ES325" s="208" t="e">
        <f t="shared" ca="1" si="321"/>
        <v>#N/A</v>
      </c>
      <c r="ET325" s="207"/>
      <c r="EU325" s="194"/>
      <c r="EV325" s="198" cm="1">
        <f t="array" ref="EV325">IFERROR(MATCH(TRUE,INDEX($B$14:$B$117&gt;=EU325,0),0),"")</f>
        <v>1</v>
      </c>
      <c r="EW325" s="194">
        <f t="shared" ca="1" si="322"/>
        <v>1.3963799927016407E-2</v>
      </c>
      <c r="EZ325" s="194">
        <f t="shared" si="323"/>
        <v>0</v>
      </c>
      <c r="FA325" s="19" t="e">
        <f ca="1"/>
        <v>#N/A</v>
      </c>
      <c r="FB325" s="208" t="e">
        <f t="shared" ca="1" si="324"/>
        <v>#N/A</v>
      </c>
      <c r="FC325" s="207"/>
      <c r="FD325" s="194"/>
      <c r="FE325" s="198" cm="1">
        <f t="array" ref="FE325">IFERROR(MATCH(TRUE,INDEX($B$14:$B$117&gt;=FD325,0),0),"")</f>
        <v>1</v>
      </c>
      <c r="FF325" s="194">
        <f t="shared" ca="1" si="325"/>
        <v>1.3963799927016407E-2</v>
      </c>
      <c r="FI325" s="194">
        <f t="shared" si="326"/>
        <v>0</v>
      </c>
      <c r="FJ325" s="19" t="e">
        <f ca="1"/>
        <v>#N/A</v>
      </c>
      <c r="FK325" s="208" t="e">
        <f t="shared" ca="1" si="327"/>
        <v>#N/A</v>
      </c>
      <c r="FL325" s="207"/>
      <c r="FM325" s="194"/>
      <c r="FN325" s="198" cm="1">
        <f t="array" ref="FN325">IFERROR(MATCH(TRUE,INDEX($B$14:$B$117&gt;=FM325,0),0),"")</f>
        <v>1</v>
      </c>
      <c r="FO325" s="194">
        <f t="shared" ca="1" si="328"/>
        <v>1.3963799927016407E-2</v>
      </c>
      <c r="FR325" s="194">
        <f t="shared" si="329"/>
        <v>0</v>
      </c>
      <c r="FS325" s="19" t="e">
        <f ca="1"/>
        <v>#N/A</v>
      </c>
      <c r="FT325" s="208" t="e">
        <f t="shared" ca="1" si="330"/>
        <v>#N/A</v>
      </c>
      <c r="FU325" s="207"/>
      <c r="FV325" s="194"/>
      <c r="FW325" s="198" cm="1">
        <f t="array" ref="FW325">IFERROR(MATCH(TRUE,INDEX($B$14:$B$117&gt;=FV325,0),0),"")</f>
        <v>1</v>
      </c>
      <c r="FX325" s="194">
        <f t="shared" ca="1" si="331"/>
        <v>1.3963799927016407E-2</v>
      </c>
      <c r="GA325" s="194">
        <f t="shared" si="332"/>
        <v>0</v>
      </c>
      <c r="GB325" s="19" t="e">
        <f ca="1"/>
        <v>#N/A</v>
      </c>
      <c r="GC325" s="208" t="e">
        <f t="shared" ca="1" si="333"/>
        <v>#N/A</v>
      </c>
    </row>
    <row r="326" spans="6:185" x14ac:dyDescent="0.2">
      <c r="F326" s="207"/>
      <c r="G326" s="194"/>
      <c r="H326" s="198" cm="1">
        <f t="array" ref="H326">IFERROR(MATCH(TRUE,INDEX($B$14:$B$117&gt;=G326,0),0),"")</f>
        <v>1</v>
      </c>
      <c r="I326" s="194">
        <f t="shared" ca="1" si="278"/>
        <v>1.3963799927016407E-2</v>
      </c>
      <c r="L326" s="194">
        <f t="shared" si="334"/>
        <v>0</v>
      </c>
      <c r="M326" s="19">
        <f ca="1"/>
        <v>0</v>
      </c>
      <c r="N326" s="208">
        <f t="shared" ca="1" si="335"/>
        <v>0</v>
      </c>
      <c r="O326" s="207"/>
      <c r="P326" s="194"/>
      <c r="Q326" s="198" cm="1">
        <f t="array" ref="Q326">IFERROR(MATCH(TRUE,INDEX($B$14:$B$117&gt;=P326,0),0),"")</f>
        <v>1</v>
      </c>
      <c r="R326" s="194">
        <f t="shared" ca="1" si="279"/>
        <v>1.3963799927016407E-2</v>
      </c>
      <c r="U326" s="194">
        <f t="shared" si="336"/>
        <v>0</v>
      </c>
      <c r="V326" s="19">
        <f ca="1"/>
        <v>0</v>
      </c>
      <c r="W326" s="208">
        <f t="shared" ca="1" si="337"/>
        <v>0</v>
      </c>
      <c r="X326" s="207"/>
      <c r="Y326" s="194"/>
      <c r="Z326" s="198" cm="1">
        <f t="array" ref="Z326">IFERROR(MATCH(TRUE,INDEX($B$14:$B$117&gt;=Y326,0),0),"")</f>
        <v>1</v>
      </c>
      <c r="AA326" s="194">
        <f t="shared" ca="1" si="280"/>
        <v>1.3963799927016407E-2</v>
      </c>
      <c r="AD326" s="194">
        <f t="shared" si="281"/>
        <v>0</v>
      </c>
      <c r="AE326" s="19">
        <f ca="1"/>
        <v>0</v>
      </c>
      <c r="AF326" s="208">
        <f t="shared" ca="1" si="282"/>
        <v>0</v>
      </c>
      <c r="AG326" s="207"/>
      <c r="AH326" s="194"/>
      <c r="AI326" s="198" cm="1">
        <f t="array" ref="AI326">IFERROR(MATCH(TRUE,INDEX($B$14:$B$117&gt;=AH326,0),0),"")</f>
        <v>1</v>
      </c>
      <c r="AJ326" s="194">
        <f t="shared" ca="1" si="283"/>
        <v>1.3963799927016407E-2</v>
      </c>
      <c r="AM326" s="194">
        <f t="shared" si="284"/>
        <v>0</v>
      </c>
      <c r="AN326" s="19">
        <f ca="1"/>
        <v>0</v>
      </c>
      <c r="AO326" s="208">
        <f t="shared" ca="1" si="285"/>
        <v>0</v>
      </c>
      <c r="AP326" s="207"/>
      <c r="AQ326" s="194"/>
      <c r="AR326" s="198" cm="1">
        <f t="array" ref="AR326">IFERROR(MATCH(TRUE,INDEX($B$14:$B$117&gt;=AQ326,0),0),"")</f>
        <v>1</v>
      </c>
      <c r="AS326" s="194">
        <f t="shared" ca="1" si="286"/>
        <v>1.3963799927016407E-2</v>
      </c>
      <c r="AV326" s="194">
        <f t="shared" si="287"/>
        <v>0</v>
      </c>
      <c r="AW326" s="19">
        <f ca="1"/>
        <v>0</v>
      </c>
      <c r="AX326" s="208">
        <f t="shared" ca="1" si="288"/>
        <v>0</v>
      </c>
      <c r="AY326" s="207"/>
      <c r="AZ326" s="194"/>
      <c r="BA326" s="198" cm="1">
        <f t="array" ref="BA326">IFERROR(MATCH(TRUE,INDEX($B$14:$B$117&gt;=AZ326,0),0),"")</f>
        <v>1</v>
      </c>
      <c r="BB326" s="194">
        <f t="shared" ca="1" si="289"/>
        <v>1.3963799927016407E-2</v>
      </c>
      <c r="BE326" s="194">
        <f t="shared" si="290"/>
        <v>0</v>
      </c>
      <c r="BF326" s="19">
        <f ca="1"/>
        <v>0</v>
      </c>
      <c r="BG326" s="208">
        <f t="shared" ca="1" si="291"/>
        <v>0</v>
      </c>
      <c r="BH326" s="207"/>
      <c r="BI326" s="194"/>
      <c r="BJ326" s="198" cm="1">
        <f t="array" ref="BJ326">IFERROR(MATCH(TRUE,INDEX($B$14:$B$117&gt;=BI326,0),0),"")</f>
        <v>1</v>
      </c>
      <c r="BK326" s="194">
        <f t="shared" ca="1" si="292"/>
        <v>1.3963799927016407E-2</v>
      </c>
      <c r="BN326" s="194">
        <f t="shared" si="293"/>
        <v>0</v>
      </c>
      <c r="BO326" s="19">
        <f ca="1"/>
        <v>0</v>
      </c>
      <c r="BP326" s="208">
        <f t="shared" ca="1" si="294"/>
        <v>0</v>
      </c>
      <c r="BQ326" s="207"/>
      <c r="BR326" s="194"/>
      <c r="BS326" s="198" cm="1">
        <f t="array" ref="BS326">IFERROR(MATCH(TRUE,INDEX($B$14:$B$117&gt;=BR326,0),0),"")</f>
        <v>1</v>
      </c>
      <c r="BT326" s="194">
        <f t="shared" ca="1" si="295"/>
        <v>1.3963799927016407E-2</v>
      </c>
      <c r="BW326" s="194">
        <f t="shared" si="296"/>
        <v>0</v>
      </c>
      <c r="BX326" s="19">
        <f ca="1"/>
        <v>0</v>
      </c>
      <c r="BY326" s="208">
        <f t="shared" ca="1" si="297"/>
        <v>0</v>
      </c>
      <c r="BZ326" s="207"/>
      <c r="CA326" s="194"/>
      <c r="CB326" s="198" cm="1">
        <f t="array" ref="CB326">IFERROR(MATCH(TRUE,INDEX($B$14:$B$117&gt;=CA326,0),0),"")</f>
        <v>1</v>
      </c>
      <c r="CC326" s="194">
        <f t="shared" ca="1" si="298"/>
        <v>1.3963799927016407E-2</v>
      </c>
      <c r="CF326" s="194">
        <f t="shared" si="299"/>
        <v>0</v>
      </c>
      <c r="CG326" s="19">
        <f ca="1"/>
        <v>0</v>
      </c>
      <c r="CH326" s="208">
        <f t="shared" ca="1" si="300"/>
        <v>0</v>
      </c>
      <c r="CI326" s="207"/>
      <c r="CJ326" s="194"/>
      <c r="CK326" s="198" cm="1">
        <f t="array" ref="CK326">IFERROR(MATCH(TRUE,INDEX($B$14:$B$117&gt;=CJ326,0),0),"")</f>
        <v>1</v>
      </c>
      <c r="CL326" s="194">
        <f t="shared" ca="1" si="301"/>
        <v>1.3963799927016407E-2</v>
      </c>
      <c r="CO326" s="194">
        <f t="shared" si="302"/>
        <v>0</v>
      </c>
      <c r="CP326" s="19">
        <f ca="1"/>
        <v>0</v>
      </c>
      <c r="CQ326" s="208">
        <f t="shared" ca="1" si="303"/>
        <v>0</v>
      </c>
      <c r="CR326" s="207"/>
      <c r="CS326" s="194"/>
      <c r="CT326" s="198" cm="1">
        <f t="array" ref="CT326">IFERROR(MATCH(TRUE,INDEX($B$14:$B$117&gt;=CS326,0),0),"")</f>
        <v>1</v>
      </c>
      <c r="CU326" s="194">
        <f t="shared" ca="1" si="304"/>
        <v>1.3963799927016407E-2</v>
      </c>
      <c r="CX326" s="194">
        <f t="shared" si="305"/>
        <v>0</v>
      </c>
      <c r="CY326" s="19" t="e">
        <f ca="1"/>
        <v>#N/A</v>
      </c>
      <c r="CZ326" s="208" t="e">
        <f t="shared" ca="1" si="306"/>
        <v>#N/A</v>
      </c>
      <c r="DA326" s="207"/>
      <c r="DB326" s="194"/>
      <c r="DC326" s="198" cm="1">
        <f t="array" ref="DC326">IFERROR(MATCH(TRUE,INDEX($B$14:$B$117&gt;=DB326,0),0),"")</f>
        <v>1</v>
      </c>
      <c r="DD326" s="194">
        <f t="shared" ca="1" si="307"/>
        <v>1.3963799927016407E-2</v>
      </c>
      <c r="DG326" s="194">
        <f t="shared" si="308"/>
        <v>0</v>
      </c>
      <c r="DH326" s="19" t="e">
        <f ca="1"/>
        <v>#N/A</v>
      </c>
      <c r="DI326" s="208" t="e">
        <f t="shared" ca="1" si="309"/>
        <v>#N/A</v>
      </c>
      <c r="DJ326" s="207"/>
      <c r="DK326" s="194"/>
      <c r="DL326" s="198" cm="1">
        <f t="array" ref="DL326">IFERROR(MATCH(TRUE,INDEX($B$14:$B$117&gt;=DK326,0),0),"")</f>
        <v>1</v>
      </c>
      <c r="DM326" s="194">
        <f t="shared" ca="1" si="310"/>
        <v>1.3963799927016407E-2</v>
      </c>
      <c r="DP326" s="194">
        <f t="shared" si="311"/>
        <v>0</v>
      </c>
      <c r="DQ326" s="19" t="e">
        <f ca="1"/>
        <v>#N/A</v>
      </c>
      <c r="DR326" s="208" t="e">
        <f t="shared" ca="1" si="312"/>
        <v>#N/A</v>
      </c>
      <c r="DS326" s="207"/>
      <c r="DT326" s="194"/>
      <c r="DU326" s="198" cm="1">
        <f t="array" ref="DU326">IFERROR(MATCH(TRUE,INDEX($B$14:$B$117&gt;=DT326,0),0),"")</f>
        <v>1</v>
      </c>
      <c r="DV326" s="194">
        <f t="shared" ca="1" si="313"/>
        <v>1.3963799927016407E-2</v>
      </c>
      <c r="DY326" s="194">
        <f t="shared" si="314"/>
        <v>0</v>
      </c>
      <c r="DZ326" s="19" t="e">
        <f ca="1"/>
        <v>#N/A</v>
      </c>
      <c r="EA326" s="208" t="e">
        <f t="shared" ca="1" si="315"/>
        <v>#N/A</v>
      </c>
      <c r="EB326" s="207"/>
      <c r="EC326" s="194"/>
      <c r="ED326" s="198" cm="1">
        <f t="array" ref="ED326">IFERROR(MATCH(TRUE,INDEX($B$14:$B$117&gt;=EC326,0),0),"")</f>
        <v>1</v>
      </c>
      <c r="EE326" s="194">
        <f t="shared" ca="1" si="316"/>
        <v>1.3963799927016407E-2</v>
      </c>
      <c r="EH326" s="194">
        <f t="shared" si="317"/>
        <v>0</v>
      </c>
      <c r="EI326" s="19" t="e">
        <f ca="1"/>
        <v>#N/A</v>
      </c>
      <c r="EJ326" s="208" t="e">
        <f t="shared" ca="1" si="318"/>
        <v>#N/A</v>
      </c>
      <c r="EK326" s="207"/>
      <c r="EL326" s="194"/>
      <c r="EM326" s="198" cm="1">
        <f t="array" ref="EM326">IFERROR(MATCH(TRUE,INDEX($B$14:$B$117&gt;=EL326,0),0),"")</f>
        <v>1</v>
      </c>
      <c r="EN326" s="194">
        <f t="shared" ca="1" si="319"/>
        <v>1.3963799927016407E-2</v>
      </c>
      <c r="EQ326" s="194">
        <f t="shared" si="320"/>
        <v>0</v>
      </c>
      <c r="ER326" s="19" t="e">
        <f ca="1"/>
        <v>#N/A</v>
      </c>
      <c r="ES326" s="208" t="e">
        <f t="shared" ca="1" si="321"/>
        <v>#N/A</v>
      </c>
      <c r="ET326" s="207"/>
      <c r="EU326" s="194"/>
      <c r="EV326" s="198" cm="1">
        <f t="array" ref="EV326">IFERROR(MATCH(TRUE,INDEX($B$14:$B$117&gt;=EU326,0),0),"")</f>
        <v>1</v>
      </c>
      <c r="EW326" s="194">
        <f t="shared" ca="1" si="322"/>
        <v>1.3963799927016407E-2</v>
      </c>
      <c r="EZ326" s="194">
        <f t="shared" si="323"/>
        <v>0</v>
      </c>
      <c r="FA326" s="19" t="e">
        <f ca="1"/>
        <v>#N/A</v>
      </c>
      <c r="FB326" s="208" t="e">
        <f t="shared" ca="1" si="324"/>
        <v>#N/A</v>
      </c>
      <c r="FC326" s="207"/>
      <c r="FD326" s="194"/>
      <c r="FE326" s="198" cm="1">
        <f t="array" ref="FE326">IFERROR(MATCH(TRUE,INDEX($B$14:$B$117&gt;=FD326,0),0),"")</f>
        <v>1</v>
      </c>
      <c r="FF326" s="194">
        <f t="shared" ca="1" si="325"/>
        <v>1.3963799927016407E-2</v>
      </c>
      <c r="FI326" s="194">
        <f t="shared" si="326"/>
        <v>0</v>
      </c>
      <c r="FJ326" s="19" t="e">
        <f ca="1"/>
        <v>#N/A</v>
      </c>
      <c r="FK326" s="208" t="e">
        <f t="shared" ca="1" si="327"/>
        <v>#N/A</v>
      </c>
      <c r="FL326" s="207"/>
      <c r="FM326" s="194"/>
      <c r="FN326" s="198" cm="1">
        <f t="array" ref="FN326">IFERROR(MATCH(TRUE,INDEX($B$14:$B$117&gt;=FM326,0),0),"")</f>
        <v>1</v>
      </c>
      <c r="FO326" s="194">
        <f t="shared" ca="1" si="328"/>
        <v>1.3963799927016407E-2</v>
      </c>
      <c r="FR326" s="194">
        <f t="shared" si="329"/>
        <v>0</v>
      </c>
      <c r="FS326" s="19" t="e">
        <f ca="1"/>
        <v>#N/A</v>
      </c>
      <c r="FT326" s="208" t="e">
        <f t="shared" ca="1" si="330"/>
        <v>#N/A</v>
      </c>
      <c r="FU326" s="207"/>
      <c r="FV326" s="194"/>
      <c r="FW326" s="198" cm="1">
        <f t="array" ref="FW326">IFERROR(MATCH(TRUE,INDEX($B$14:$B$117&gt;=FV326,0),0),"")</f>
        <v>1</v>
      </c>
      <c r="FX326" s="194">
        <f t="shared" ca="1" si="331"/>
        <v>1.3963799927016407E-2</v>
      </c>
      <c r="GA326" s="194">
        <f t="shared" si="332"/>
        <v>0</v>
      </c>
      <c r="GB326" s="19" t="e">
        <f ca="1"/>
        <v>#N/A</v>
      </c>
      <c r="GC326" s="208" t="e">
        <f t="shared" ca="1" si="333"/>
        <v>#N/A</v>
      </c>
    </row>
    <row r="327" spans="6:185" x14ac:dyDescent="0.2">
      <c r="F327" s="207"/>
      <c r="G327" s="194"/>
      <c r="H327" s="198" cm="1">
        <f t="array" ref="H327">IFERROR(MATCH(TRUE,INDEX($B$14:$B$117&gt;=G327,0),0),"")</f>
        <v>1</v>
      </c>
      <c r="I327" s="194">
        <f t="shared" ca="1" si="278"/>
        <v>1.3963799927016407E-2</v>
      </c>
      <c r="L327" s="194">
        <f t="shared" si="334"/>
        <v>0</v>
      </c>
      <c r="M327" s="19">
        <f ca="1"/>
        <v>0</v>
      </c>
      <c r="N327" s="208">
        <f t="shared" ca="1" si="335"/>
        <v>0</v>
      </c>
      <c r="O327" s="207"/>
      <c r="P327" s="194"/>
      <c r="Q327" s="198" cm="1">
        <f t="array" ref="Q327">IFERROR(MATCH(TRUE,INDEX($B$14:$B$117&gt;=P327,0),0),"")</f>
        <v>1</v>
      </c>
      <c r="R327" s="194">
        <f t="shared" ca="1" si="279"/>
        <v>1.3963799927016407E-2</v>
      </c>
      <c r="U327" s="194">
        <f t="shared" si="336"/>
        <v>0</v>
      </c>
      <c r="V327" s="19">
        <f ca="1"/>
        <v>0</v>
      </c>
      <c r="W327" s="208">
        <f t="shared" ca="1" si="337"/>
        <v>0</v>
      </c>
      <c r="X327" s="207"/>
      <c r="Y327" s="194"/>
      <c r="Z327" s="198" cm="1">
        <f t="array" ref="Z327">IFERROR(MATCH(TRUE,INDEX($B$14:$B$117&gt;=Y327,0),0),"")</f>
        <v>1</v>
      </c>
      <c r="AA327" s="194">
        <f t="shared" ca="1" si="280"/>
        <v>1.3963799927016407E-2</v>
      </c>
      <c r="AD327" s="194">
        <f t="shared" si="281"/>
        <v>0</v>
      </c>
      <c r="AE327" s="19">
        <f ca="1"/>
        <v>0</v>
      </c>
      <c r="AF327" s="208">
        <f t="shared" ca="1" si="282"/>
        <v>0</v>
      </c>
      <c r="AG327" s="207"/>
      <c r="AH327" s="194"/>
      <c r="AI327" s="198" cm="1">
        <f t="array" ref="AI327">IFERROR(MATCH(TRUE,INDEX($B$14:$B$117&gt;=AH327,0),0),"")</f>
        <v>1</v>
      </c>
      <c r="AJ327" s="194">
        <f t="shared" ca="1" si="283"/>
        <v>1.3963799927016407E-2</v>
      </c>
      <c r="AM327" s="194">
        <f t="shared" si="284"/>
        <v>0</v>
      </c>
      <c r="AN327" s="19">
        <f ca="1"/>
        <v>0</v>
      </c>
      <c r="AO327" s="208">
        <f t="shared" ca="1" si="285"/>
        <v>0</v>
      </c>
      <c r="AP327" s="207"/>
      <c r="AQ327" s="194"/>
      <c r="AR327" s="198" cm="1">
        <f t="array" ref="AR327">IFERROR(MATCH(TRUE,INDEX($B$14:$B$117&gt;=AQ327,0),0),"")</f>
        <v>1</v>
      </c>
      <c r="AS327" s="194">
        <f t="shared" ca="1" si="286"/>
        <v>1.3963799927016407E-2</v>
      </c>
      <c r="AV327" s="194">
        <f t="shared" si="287"/>
        <v>0</v>
      </c>
      <c r="AW327" s="19">
        <f ca="1"/>
        <v>0</v>
      </c>
      <c r="AX327" s="208">
        <f t="shared" ca="1" si="288"/>
        <v>0</v>
      </c>
      <c r="AY327" s="207"/>
      <c r="AZ327" s="194"/>
      <c r="BA327" s="198" cm="1">
        <f t="array" ref="BA327">IFERROR(MATCH(TRUE,INDEX($B$14:$B$117&gt;=AZ327,0),0),"")</f>
        <v>1</v>
      </c>
      <c r="BB327" s="194">
        <f t="shared" ca="1" si="289"/>
        <v>1.3963799927016407E-2</v>
      </c>
      <c r="BE327" s="194">
        <f t="shared" si="290"/>
        <v>0</v>
      </c>
      <c r="BF327" s="19">
        <f ca="1"/>
        <v>0</v>
      </c>
      <c r="BG327" s="208">
        <f t="shared" ca="1" si="291"/>
        <v>0</v>
      </c>
      <c r="BH327" s="207"/>
      <c r="BI327" s="194"/>
      <c r="BJ327" s="198" cm="1">
        <f t="array" ref="BJ327">IFERROR(MATCH(TRUE,INDEX($B$14:$B$117&gt;=BI327,0),0),"")</f>
        <v>1</v>
      </c>
      <c r="BK327" s="194">
        <f t="shared" ca="1" si="292"/>
        <v>1.3963799927016407E-2</v>
      </c>
      <c r="BN327" s="194">
        <f t="shared" si="293"/>
        <v>0</v>
      </c>
      <c r="BO327" s="19">
        <f ca="1"/>
        <v>0</v>
      </c>
      <c r="BP327" s="208">
        <f t="shared" ca="1" si="294"/>
        <v>0</v>
      </c>
      <c r="BQ327" s="207"/>
      <c r="BR327" s="194"/>
      <c r="BS327" s="198" cm="1">
        <f t="array" ref="BS327">IFERROR(MATCH(TRUE,INDEX($B$14:$B$117&gt;=BR327,0),0),"")</f>
        <v>1</v>
      </c>
      <c r="BT327" s="194">
        <f t="shared" ca="1" si="295"/>
        <v>1.3963799927016407E-2</v>
      </c>
      <c r="BW327" s="194">
        <f t="shared" si="296"/>
        <v>0</v>
      </c>
      <c r="BX327" s="19">
        <f ca="1"/>
        <v>0</v>
      </c>
      <c r="BY327" s="208">
        <f t="shared" ca="1" si="297"/>
        <v>0</v>
      </c>
      <c r="BZ327" s="207"/>
      <c r="CA327" s="194"/>
      <c r="CB327" s="198" cm="1">
        <f t="array" ref="CB327">IFERROR(MATCH(TRUE,INDEX($B$14:$B$117&gt;=CA327,0),0),"")</f>
        <v>1</v>
      </c>
      <c r="CC327" s="194">
        <f t="shared" ca="1" si="298"/>
        <v>1.3963799927016407E-2</v>
      </c>
      <c r="CF327" s="194">
        <f t="shared" si="299"/>
        <v>0</v>
      </c>
      <c r="CG327" s="19">
        <f ca="1"/>
        <v>0</v>
      </c>
      <c r="CH327" s="208">
        <f t="shared" ca="1" si="300"/>
        <v>0</v>
      </c>
      <c r="CI327" s="207"/>
      <c r="CJ327" s="194"/>
      <c r="CK327" s="198" cm="1">
        <f t="array" ref="CK327">IFERROR(MATCH(TRUE,INDEX($B$14:$B$117&gt;=CJ327,0),0),"")</f>
        <v>1</v>
      </c>
      <c r="CL327" s="194">
        <f t="shared" ca="1" si="301"/>
        <v>1.3963799927016407E-2</v>
      </c>
      <c r="CO327" s="194">
        <f t="shared" si="302"/>
        <v>0</v>
      </c>
      <c r="CP327" s="19">
        <f ca="1"/>
        <v>0</v>
      </c>
      <c r="CQ327" s="208">
        <f t="shared" ca="1" si="303"/>
        <v>0</v>
      </c>
      <c r="CR327" s="207"/>
      <c r="CS327" s="194"/>
      <c r="CT327" s="198" cm="1">
        <f t="array" ref="CT327">IFERROR(MATCH(TRUE,INDEX($B$14:$B$117&gt;=CS327,0),0),"")</f>
        <v>1</v>
      </c>
      <c r="CU327" s="194">
        <f t="shared" ca="1" si="304"/>
        <v>1.3963799927016407E-2</v>
      </c>
      <c r="CX327" s="194">
        <f t="shared" si="305"/>
        <v>0</v>
      </c>
      <c r="CY327" s="19" t="e">
        <f ca="1"/>
        <v>#N/A</v>
      </c>
      <c r="CZ327" s="208" t="e">
        <f t="shared" ca="1" si="306"/>
        <v>#N/A</v>
      </c>
      <c r="DA327" s="207"/>
      <c r="DB327" s="194"/>
      <c r="DC327" s="198" cm="1">
        <f t="array" ref="DC327">IFERROR(MATCH(TRUE,INDEX($B$14:$B$117&gt;=DB327,0),0),"")</f>
        <v>1</v>
      </c>
      <c r="DD327" s="194">
        <f t="shared" ca="1" si="307"/>
        <v>1.3963799927016407E-2</v>
      </c>
      <c r="DG327" s="194">
        <f t="shared" si="308"/>
        <v>0</v>
      </c>
      <c r="DH327" s="19" t="e">
        <f ca="1"/>
        <v>#N/A</v>
      </c>
      <c r="DI327" s="208" t="e">
        <f t="shared" ca="1" si="309"/>
        <v>#N/A</v>
      </c>
      <c r="DJ327" s="207"/>
      <c r="DK327" s="194"/>
      <c r="DL327" s="198" cm="1">
        <f t="array" ref="DL327">IFERROR(MATCH(TRUE,INDEX($B$14:$B$117&gt;=DK327,0),0),"")</f>
        <v>1</v>
      </c>
      <c r="DM327" s="194">
        <f t="shared" ca="1" si="310"/>
        <v>1.3963799927016407E-2</v>
      </c>
      <c r="DP327" s="194">
        <f t="shared" si="311"/>
        <v>0</v>
      </c>
      <c r="DQ327" s="19" t="e">
        <f ca="1"/>
        <v>#N/A</v>
      </c>
      <c r="DR327" s="208" t="e">
        <f t="shared" ca="1" si="312"/>
        <v>#N/A</v>
      </c>
      <c r="DS327" s="207"/>
      <c r="DT327" s="194"/>
      <c r="DU327" s="198" cm="1">
        <f t="array" ref="DU327">IFERROR(MATCH(TRUE,INDEX($B$14:$B$117&gt;=DT327,0),0),"")</f>
        <v>1</v>
      </c>
      <c r="DV327" s="194">
        <f t="shared" ca="1" si="313"/>
        <v>1.3963799927016407E-2</v>
      </c>
      <c r="DY327" s="194">
        <f t="shared" si="314"/>
        <v>0</v>
      </c>
      <c r="DZ327" s="19" t="e">
        <f ca="1"/>
        <v>#N/A</v>
      </c>
      <c r="EA327" s="208" t="e">
        <f t="shared" ca="1" si="315"/>
        <v>#N/A</v>
      </c>
      <c r="EB327" s="207"/>
      <c r="EC327" s="194"/>
      <c r="ED327" s="198" cm="1">
        <f t="array" ref="ED327">IFERROR(MATCH(TRUE,INDEX($B$14:$B$117&gt;=EC327,0),0),"")</f>
        <v>1</v>
      </c>
      <c r="EE327" s="194">
        <f t="shared" ca="1" si="316"/>
        <v>1.3963799927016407E-2</v>
      </c>
      <c r="EH327" s="194">
        <f t="shared" si="317"/>
        <v>0</v>
      </c>
      <c r="EI327" s="19" t="e">
        <f ca="1"/>
        <v>#N/A</v>
      </c>
      <c r="EJ327" s="208" t="e">
        <f t="shared" ca="1" si="318"/>
        <v>#N/A</v>
      </c>
      <c r="EK327" s="207"/>
      <c r="EL327" s="194"/>
      <c r="EM327" s="198" cm="1">
        <f t="array" ref="EM327">IFERROR(MATCH(TRUE,INDEX($B$14:$B$117&gt;=EL327,0),0),"")</f>
        <v>1</v>
      </c>
      <c r="EN327" s="194">
        <f t="shared" ca="1" si="319"/>
        <v>1.3963799927016407E-2</v>
      </c>
      <c r="EQ327" s="194">
        <f t="shared" si="320"/>
        <v>0</v>
      </c>
      <c r="ER327" s="19" t="e">
        <f ca="1"/>
        <v>#N/A</v>
      </c>
      <c r="ES327" s="208" t="e">
        <f t="shared" ca="1" si="321"/>
        <v>#N/A</v>
      </c>
      <c r="ET327" s="207"/>
      <c r="EU327" s="194"/>
      <c r="EV327" s="198" cm="1">
        <f t="array" ref="EV327">IFERROR(MATCH(TRUE,INDEX($B$14:$B$117&gt;=EU327,0),0),"")</f>
        <v>1</v>
      </c>
      <c r="EW327" s="194">
        <f t="shared" ca="1" si="322"/>
        <v>1.3963799927016407E-2</v>
      </c>
      <c r="EZ327" s="194">
        <f t="shared" si="323"/>
        <v>0</v>
      </c>
      <c r="FA327" s="19" t="e">
        <f ca="1"/>
        <v>#N/A</v>
      </c>
      <c r="FB327" s="208" t="e">
        <f t="shared" ca="1" si="324"/>
        <v>#N/A</v>
      </c>
      <c r="FC327" s="207"/>
      <c r="FD327" s="194"/>
      <c r="FE327" s="198" cm="1">
        <f t="array" ref="FE327">IFERROR(MATCH(TRUE,INDEX($B$14:$B$117&gt;=FD327,0),0),"")</f>
        <v>1</v>
      </c>
      <c r="FF327" s="194">
        <f t="shared" ca="1" si="325"/>
        <v>1.3963799927016407E-2</v>
      </c>
      <c r="FI327" s="194">
        <f t="shared" si="326"/>
        <v>0</v>
      </c>
      <c r="FJ327" s="19" t="e">
        <f ca="1"/>
        <v>#N/A</v>
      </c>
      <c r="FK327" s="208" t="e">
        <f t="shared" ca="1" si="327"/>
        <v>#N/A</v>
      </c>
      <c r="FL327" s="207"/>
      <c r="FM327" s="194"/>
      <c r="FN327" s="198" cm="1">
        <f t="array" ref="FN327">IFERROR(MATCH(TRUE,INDEX($B$14:$B$117&gt;=FM327,0),0),"")</f>
        <v>1</v>
      </c>
      <c r="FO327" s="194">
        <f t="shared" ca="1" si="328"/>
        <v>1.3963799927016407E-2</v>
      </c>
      <c r="FR327" s="194">
        <f t="shared" si="329"/>
        <v>0</v>
      </c>
      <c r="FS327" s="19" t="e">
        <f ca="1"/>
        <v>#N/A</v>
      </c>
      <c r="FT327" s="208" t="e">
        <f t="shared" ca="1" si="330"/>
        <v>#N/A</v>
      </c>
      <c r="FU327" s="207"/>
      <c r="FV327" s="194"/>
      <c r="FW327" s="198" cm="1">
        <f t="array" ref="FW327">IFERROR(MATCH(TRUE,INDEX($B$14:$B$117&gt;=FV327,0),0),"")</f>
        <v>1</v>
      </c>
      <c r="FX327" s="194">
        <f t="shared" ca="1" si="331"/>
        <v>1.3963799927016407E-2</v>
      </c>
      <c r="GA327" s="194">
        <f t="shared" si="332"/>
        <v>0</v>
      </c>
      <c r="GB327" s="19" t="e">
        <f ca="1"/>
        <v>#N/A</v>
      </c>
      <c r="GC327" s="208" t="e">
        <f t="shared" ca="1" si="333"/>
        <v>#N/A</v>
      </c>
    </row>
    <row r="328" spans="6:185" x14ac:dyDescent="0.2">
      <c r="F328" s="207"/>
      <c r="G328" s="194"/>
      <c r="H328" s="198" cm="1">
        <f t="array" ref="H328">IFERROR(MATCH(TRUE,INDEX($B$14:$B$117&gt;=G328,0),0),"")</f>
        <v>1</v>
      </c>
      <c r="I328" s="194">
        <f t="shared" ca="1" si="278"/>
        <v>1.3963799927016407E-2</v>
      </c>
      <c r="L328" s="194">
        <f t="shared" si="334"/>
        <v>0</v>
      </c>
      <c r="M328" s="19">
        <f ca="1"/>
        <v>0</v>
      </c>
      <c r="N328" s="208">
        <f t="shared" ca="1" si="335"/>
        <v>0</v>
      </c>
      <c r="O328" s="207"/>
      <c r="P328" s="194"/>
      <c r="Q328" s="198" cm="1">
        <f t="array" ref="Q328">IFERROR(MATCH(TRUE,INDEX($B$14:$B$117&gt;=P328,0),0),"")</f>
        <v>1</v>
      </c>
      <c r="R328" s="194">
        <f t="shared" ca="1" si="279"/>
        <v>1.3963799927016407E-2</v>
      </c>
      <c r="U328" s="194">
        <f t="shared" si="336"/>
        <v>0</v>
      </c>
      <c r="V328" s="19">
        <f ca="1"/>
        <v>0</v>
      </c>
      <c r="W328" s="208">
        <f t="shared" ca="1" si="337"/>
        <v>0</v>
      </c>
      <c r="X328" s="207"/>
      <c r="Y328" s="194"/>
      <c r="Z328" s="198" cm="1">
        <f t="array" ref="Z328">IFERROR(MATCH(TRUE,INDEX($B$14:$B$117&gt;=Y328,0),0),"")</f>
        <v>1</v>
      </c>
      <c r="AA328" s="194">
        <f t="shared" ca="1" si="280"/>
        <v>1.3963799927016407E-2</v>
      </c>
      <c r="AD328" s="194">
        <f t="shared" si="281"/>
        <v>0</v>
      </c>
      <c r="AE328" s="19">
        <f ca="1"/>
        <v>0</v>
      </c>
      <c r="AF328" s="208">
        <f t="shared" ca="1" si="282"/>
        <v>0</v>
      </c>
      <c r="AG328" s="207"/>
      <c r="AH328" s="194"/>
      <c r="AI328" s="198" cm="1">
        <f t="array" ref="AI328">IFERROR(MATCH(TRUE,INDEX($B$14:$B$117&gt;=AH328,0),0),"")</f>
        <v>1</v>
      </c>
      <c r="AJ328" s="194">
        <f t="shared" ca="1" si="283"/>
        <v>1.3963799927016407E-2</v>
      </c>
      <c r="AM328" s="194">
        <f t="shared" si="284"/>
        <v>0</v>
      </c>
      <c r="AN328" s="19">
        <f ca="1"/>
        <v>0</v>
      </c>
      <c r="AO328" s="208">
        <f t="shared" ca="1" si="285"/>
        <v>0</v>
      </c>
      <c r="AP328" s="207"/>
      <c r="AQ328" s="194"/>
      <c r="AR328" s="198" cm="1">
        <f t="array" ref="AR328">IFERROR(MATCH(TRUE,INDEX($B$14:$B$117&gt;=AQ328,0),0),"")</f>
        <v>1</v>
      </c>
      <c r="AS328" s="194">
        <f t="shared" ca="1" si="286"/>
        <v>1.3963799927016407E-2</v>
      </c>
      <c r="AV328" s="194">
        <f t="shared" si="287"/>
        <v>0</v>
      </c>
      <c r="AW328" s="19">
        <f ca="1"/>
        <v>0</v>
      </c>
      <c r="AX328" s="208">
        <f t="shared" ca="1" si="288"/>
        <v>0</v>
      </c>
      <c r="AY328" s="207"/>
      <c r="AZ328" s="194"/>
      <c r="BA328" s="198" cm="1">
        <f t="array" ref="BA328">IFERROR(MATCH(TRUE,INDEX($B$14:$B$117&gt;=AZ328,0),0),"")</f>
        <v>1</v>
      </c>
      <c r="BB328" s="194">
        <f t="shared" ca="1" si="289"/>
        <v>1.3963799927016407E-2</v>
      </c>
      <c r="BE328" s="194">
        <f t="shared" si="290"/>
        <v>0</v>
      </c>
      <c r="BF328" s="19">
        <f ca="1"/>
        <v>0</v>
      </c>
      <c r="BG328" s="208">
        <f t="shared" ca="1" si="291"/>
        <v>0</v>
      </c>
      <c r="BH328" s="207"/>
      <c r="BI328" s="194"/>
      <c r="BJ328" s="198" cm="1">
        <f t="array" ref="BJ328">IFERROR(MATCH(TRUE,INDEX($B$14:$B$117&gt;=BI328,0),0),"")</f>
        <v>1</v>
      </c>
      <c r="BK328" s="194">
        <f t="shared" ca="1" si="292"/>
        <v>1.3963799927016407E-2</v>
      </c>
      <c r="BN328" s="194">
        <f t="shared" si="293"/>
        <v>0</v>
      </c>
      <c r="BO328" s="19">
        <f ca="1"/>
        <v>0</v>
      </c>
      <c r="BP328" s="208">
        <f t="shared" ca="1" si="294"/>
        <v>0</v>
      </c>
      <c r="BQ328" s="207"/>
      <c r="BR328" s="194"/>
      <c r="BS328" s="198" cm="1">
        <f t="array" ref="BS328">IFERROR(MATCH(TRUE,INDEX($B$14:$B$117&gt;=BR328,0),0),"")</f>
        <v>1</v>
      </c>
      <c r="BT328" s="194">
        <f t="shared" ca="1" si="295"/>
        <v>1.3963799927016407E-2</v>
      </c>
      <c r="BW328" s="194">
        <f t="shared" si="296"/>
        <v>0</v>
      </c>
      <c r="BX328" s="19">
        <f ca="1"/>
        <v>0</v>
      </c>
      <c r="BY328" s="208">
        <f t="shared" ca="1" si="297"/>
        <v>0</v>
      </c>
      <c r="BZ328" s="207"/>
      <c r="CA328" s="194"/>
      <c r="CB328" s="198" cm="1">
        <f t="array" ref="CB328">IFERROR(MATCH(TRUE,INDEX($B$14:$B$117&gt;=CA328,0),0),"")</f>
        <v>1</v>
      </c>
      <c r="CC328" s="194">
        <f t="shared" ca="1" si="298"/>
        <v>1.3963799927016407E-2</v>
      </c>
      <c r="CF328" s="194">
        <f t="shared" si="299"/>
        <v>0</v>
      </c>
      <c r="CG328" s="19">
        <f ca="1"/>
        <v>0</v>
      </c>
      <c r="CH328" s="208">
        <f t="shared" ca="1" si="300"/>
        <v>0</v>
      </c>
      <c r="CI328" s="207"/>
      <c r="CJ328" s="194"/>
      <c r="CK328" s="198" cm="1">
        <f t="array" ref="CK328">IFERROR(MATCH(TRUE,INDEX($B$14:$B$117&gt;=CJ328,0),0),"")</f>
        <v>1</v>
      </c>
      <c r="CL328" s="194">
        <f t="shared" ca="1" si="301"/>
        <v>1.3963799927016407E-2</v>
      </c>
      <c r="CO328" s="194">
        <f t="shared" si="302"/>
        <v>0</v>
      </c>
      <c r="CP328" s="19">
        <f ca="1"/>
        <v>0</v>
      </c>
      <c r="CQ328" s="208">
        <f t="shared" ca="1" si="303"/>
        <v>0</v>
      </c>
      <c r="CR328" s="207"/>
      <c r="CS328" s="194"/>
      <c r="CT328" s="198" cm="1">
        <f t="array" ref="CT328">IFERROR(MATCH(TRUE,INDEX($B$14:$B$117&gt;=CS328,0),0),"")</f>
        <v>1</v>
      </c>
      <c r="CU328" s="194">
        <f t="shared" ca="1" si="304"/>
        <v>1.3963799927016407E-2</v>
      </c>
      <c r="CX328" s="194">
        <f t="shared" si="305"/>
        <v>0</v>
      </c>
      <c r="CY328" s="19" t="e">
        <f ca="1"/>
        <v>#N/A</v>
      </c>
      <c r="CZ328" s="208" t="e">
        <f t="shared" ca="1" si="306"/>
        <v>#N/A</v>
      </c>
      <c r="DA328" s="207"/>
      <c r="DB328" s="194"/>
      <c r="DC328" s="198" cm="1">
        <f t="array" ref="DC328">IFERROR(MATCH(TRUE,INDEX($B$14:$B$117&gt;=DB328,0),0),"")</f>
        <v>1</v>
      </c>
      <c r="DD328" s="194">
        <f t="shared" ca="1" si="307"/>
        <v>1.3963799927016407E-2</v>
      </c>
      <c r="DG328" s="194">
        <f t="shared" si="308"/>
        <v>0</v>
      </c>
      <c r="DH328" s="19" t="e">
        <f ca="1"/>
        <v>#N/A</v>
      </c>
      <c r="DI328" s="208" t="e">
        <f t="shared" ca="1" si="309"/>
        <v>#N/A</v>
      </c>
      <c r="DJ328" s="207"/>
      <c r="DK328" s="194"/>
      <c r="DL328" s="198" cm="1">
        <f t="array" ref="DL328">IFERROR(MATCH(TRUE,INDEX($B$14:$B$117&gt;=DK328,0),0),"")</f>
        <v>1</v>
      </c>
      <c r="DM328" s="194">
        <f t="shared" ca="1" si="310"/>
        <v>1.3963799927016407E-2</v>
      </c>
      <c r="DP328" s="194">
        <f t="shared" si="311"/>
        <v>0</v>
      </c>
      <c r="DQ328" s="19" t="e">
        <f ca="1"/>
        <v>#N/A</v>
      </c>
      <c r="DR328" s="208" t="e">
        <f t="shared" ca="1" si="312"/>
        <v>#N/A</v>
      </c>
      <c r="DS328" s="207"/>
      <c r="DT328" s="194"/>
      <c r="DU328" s="198" cm="1">
        <f t="array" ref="DU328">IFERROR(MATCH(TRUE,INDEX($B$14:$B$117&gt;=DT328,0),0),"")</f>
        <v>1</v>
      </c>
      <c r="DV328" s="194">
        <f t="shared" ca="1" si="313"/>
        <v>1.3963799927016407E-2</v>
      </c>
      <c r="DY328" s="194">
        <f t="shared" si="314"/>
        <v>0</v>
      </c>
      <c r="DZ328" s="19" t="e">
        <f ca="1"/>
        <v>#N/A</v>
      </c>
      <c r="EA328" s="208" t="e">
        <f t="shared" ca="1" si="315"/>
        <v>#N/A</v>
      </c>
      <c r="EB328" s="207"/>
      <c r="EC328" s="194"/>
      <c r="ED328" s="198" cm="1">
        <f t="array" ref="ED328">IFERROR(MATCH(TRUE,INDEX($B$14:$B$117&gt;=EC328,0),0),"")</f>
        <v>1</v>
      </c>
      <c r="EE328" s="194">
        <f t="shared" ca="1" si="316"/>
        <v>1.3963799927016407E-2</v>
      </c>
      <c r="EH328" s="194">
        <f t="shared" si="317"/>
        <v>0</v>
      </c>
      <c r="EI328" s="19" t="e">
        <f ca="1"/>
        <v>#N/A</v>
      </c>
      <c r="EJ328" s="208" t="e">
        <f t="shared" ca="1" si="318"/>
        <v>#N/A</v>
      </c>
      <c r="EK328" s="207"/>
      <c r="EL328" s="194"/>
      <c r="EM328" s="198" cm="1">
        <f t="array" ref="EM328">IFERROR(MATCH(TRUE,INDEX($B$14:$B$117&gt;=EL328,0),0),"")</f>
        <v>1</v>
      </c>
      <c r="EN328" s="194">
        <f t="shared" ca="1" si="319"/>
        <v>1.3963799927016407E-2</v>
      </c>
      <c r="EQ328" s="194">
        <f t="shared" si="320"/>
        <v>0</v>
      </c>
      <c r="ER328" s="19" t="e">
        <f ca="1"/>
        <v>#N/A</v>
      </c>
      <c r="ES328" s="208" t="e">
        <f t="shared" ca="1" si="321"/>
        <v>#N/A</v>
      </c>
      <c r="ET328" s="207"/>
      <c r="EU328" s="194"/>
      <c r="EV328" s="198" cm="1">
        <f t="array" ref="EV328">IFERROR(MATCH(TRUE,INDEX($B$14:$B$117&gt;=EU328,0),0),"")</f>
        <v>1</v>
      </c>
      <c r="EW328" s="194">
        <f t="shared" ca="1" si="322"/>
        <v>1.3963799927016407E-2</v>
      </c>
      <c r="EZ328" s="194">
        <f t="shared" si="323"/>
        <v>0</v>
      </c>
      <c r="FA328" s="19" t="e">
        <f ca="1"/>
        <v>#N/A</v>
      </c>
      <c r="FB328" s="208" t="e">
        <f t="shared" ca="1" si="324"/>
        <v>#N/A</v>
      </c>
      <c r="FC328" s="207"/>
      <c r="FD328" s="194"/>
      <c r="FE328" s="198" cm="1">
        <f t="array" ref="FE328">IFERROR(MATCH(TRUE,INDEX($B$14:$B$117&gt;=FD328,0),0),"")</f>
        <v>1</v>
      </c>
      <c r="FF328" s="194">
        <f t="shared" ca="1" si="325"/>
        <v>1.3963799927016407E-2</v>
      </c>
      <c r="FI328" s="194">
        <f t="shared" si="326"/>
        <v>0</v>
      </c>
      <c r="FJ328" s="19" t="e">
        <f ca="1"/>
        <v>#N/A</v>
      </c>
      <c r="FK328" s="208" t="e">
        <f t="shared" ca="1" si="327"/>
        <v>#N/A</v>
      </c>
      <c r="FL328" s="207"/>
      <c r="FM328" s="194"/>
      <c r="FN328" s="198" cm="1">
        <f t="array" ref="FN328">IFERROR(MATCH(TRUE,INDEX($B$14:$B$117&gt;=FM328,0),0),"")</f>
        <v>1</v>
      </c>
      <c r="FO328" s="194">
        <f t="shared" ca="1" si="328"/>
        <v>1.3963799927016407E-2</v>
      </c>
      <c r="FR328" s="194">
        <f t="shared" si="329"/>
        <v>0</v>
      </c>
      <c r="FS328" s="19" t="e">
        <f ca="1"/>
        <v>#N/A</v>
      </c>
      <c r="FT328" s="208" t="e">
        <f t="shared" ca="1" si="330"/>
        <v>#N/A</v>
      </c>
      <c r="FU328" s="207"/>
      <c r="FV328" s="194"/>
      <c r="FW328" s="198" cm="1">
        <f t="array" ref="FW328">IFERROR(MATCH(TRUE,INDEX($B$14:$B$117&gt;=FV328,0),0),"")</f>
        <v>1</v>
      </c>
      <c r="FX328" s="194">
        <f t="shared" ca="1" si="331"/>
        <v>1.3963799927016407E-2</v>
      </c>
      <c r="GA328" s="194">
        <f t="shared" si="332"/>
        <v>0</v>
      </c>
      <c r="GB328" s="19" t="e">
        <f ca="1"/>
        <v>#N/A</v>
      </c>
      <c r="GC328" s="208" t="e">
        <f t="shared" ca="1" si="333"/>
        <v>#N/A</v>
      </c>
    </row>
    <row r="329" spans="6:185" x14ac:dyDescent="0.2">
      <c r="F329" s="207"/>
      <c r="G329" s="194"/>
      <c r="H329" s="198" cm="1">
        <f t="array" ref="H329">IFERROR(MATCH(TRUE,INDEX($B$14:$B$117&gt;=G329,0),0),"")</f>
        <v>1</v>
      </c>
      <c r="I329" s="194">
        <f t="shared" ca="1" si="278"/>
        <v>1.3963799927016407E-2</v>
      </c>
      <c r="L329" s="194">
        <f t="shared" si="334"/>
        <v>0</v>
      </c>
      <c r="M329" s="19">
        <f ca="1"/>
        <v>0</v>
      </c>
      <c r="N329" s="208">
        <f t="shared" ca="1" si="335"/>
        <v>0</v>
      </c>
      <c r="O329" s="207"/>
      <c r="P329" s="194"/>
      <c r="Q329" s="198" cm="1">
        <f t="array" ref="Q329">IFERROR(MATCH(TRUE,INDEX($B$14:$B$117&gt;=P329,0),0),"")</f>
        <v>1</v>
      </c>
      <c r="R329" s="194">
        <f t="shared" ca="1" si="279"/>
        <v>1.3963799927016407E-2</v>
      </c>
      <c r="U329" s="194">
        <f t="shared" si="336"/>
        <v>0</v>
      </c>
      <c r="V329" s="19">
        <f ca="1"/>
        <v>0</v>
      </c>
      <c r="W329" s="208">
        <f t="shared" ca="1" si="337"/>
        <v>0</v>
      </c>
      <c r="X329" s="207"/>
      <c r="Y329" s="194"/>
      <c r="Z329" s="198" cm="1">
        <f t="array" ref="Z329">IFERROR(MATCH(TRUE,INDEX($B$14:$B$117&gt;=Y329,0),0),"")</f>
        <v>1</v>
      </c>
      <c r="AA329" s="194">
        <f t="shared" ca="1" si="280"/>
        <v>1.3963799927016407E-2</v>
      </c>
      <c r="AD329" s="194">
        <f t="shared" si="281"/>
        <v>0</v>
      </c>
      <c r="AE329" s="19">
        <f ca="1"/>
        <v>0</v>
      </c>
      <c r="AF329" s="208">
        <f t="shared" ca="1" si="282"/>
        <v>0</v>
      </c>
      <c r="AG329" s="207"/>
      <c r="AH329" s="194"/>
      <c r="AI329" s="198" cm="1">
        <f t="array" ref="AI329">IFERROR(MATCH(TRUE,INDEX($B$14:$B$117&gt;=AH329,0),0),"")</f>
        <v>1</v>
      </c>
      <c r="AJ329" s="194">
        <f t="shared" ca="1" si="283"/>
        <v>1.3963799927016407E-2</v>
      </c>
      <c r="AM329" s="194">
        <f t="shared" si="284"/>
        <v>0</v>
      </c>
      <c r="AN329" s="19">
        <f ca="1"/>
        <v>0</v>
      </c>
      <c r="AO329" s="208">
        <f t="shared" ca="1" si="285"/>
        <v>0</v>
      </c>
      <c r="AP329" s="207"/>
      <c r="AQ329" s="194"/>
      <c r="AR329" s="198" cm="1">
        <f t="array" ref="AR329">IFERROR(MATCH(TRUE,INDEX($B$14:$B$117&gt;=AQ329,0),0),"")</f>
        <v>1</v>
      </c>
      <c r="AS329" s="194">
        <f t="shared" ca="1" si="286"/>
        <v>1.3963799927016407E-2</v>
      </c>
      <c r="AV329" s="194">
        <f t="shared" si="287"/>
        <v>0</v>
      </c>
      <c r="AW329" s="19">
        <f ca="1"/>
        <v>0</v>
      </c>
      <c r="AX329" s="208">
        <f t="shared" ca="1" si="288"/>
        <v>0</v>
      </c>
      <c r="AY329" s="207"/>
      <c r="AZ329" s="194"/>
      <c r="BA329" s="198" cm="1">
        <f t="array" ref="BA329">IFERROR(MATCH(TRUE,INDEX($B$14:$B$117&gt;=AZ329,0),0),"")</f>
        <v>1</v>
      </c>
      <c r="BB329" s="194">
        <f t="shared" ca="1" si="289"/>
        <v>1.3963799927016407E-2</v>
      </c>
      <c r="BE329" s="194">
        <f t="shared" si="290"/>
        <v>0</v>
      </c>
      <c r="BF329" s="19">
        <f ca="1"/>
        <v>0</v>
      </c>
      <c r="BG329" s="208">
        <f t="shared" ca="1" si="291"/>
        <v>0</v>
      </c>
      <c r="BH329" s="207"/>
      <c r="BI329" s="194"/>
      <c r="BJ329" s="198" cm="1">
        <f t="array" ref="BJ329">IFERROR(MATCH(TRUE,INDEX($B$14:$B$117&gt;=BI329,0),0),"")</f>
        <v>1</v>
      </c>
      <c r="BK329" s="194">
        <f t="shared" ca="1" si="292"/>
        <v>1.3963799927016407E-2</v>
      </c>
      <c r="BN329" s="194">
        <f t="shared" si="293"/>
        <v>0</v>
      </c>
      <c r="BO329" s="19">
        <f ca="1"/>
        <v>0</v>
      </c>
      <c r="BP329" s="208">
        <f t="shared" ca="1" si="294"/>
        <v>0</v>
      </c>
      <c r="BQ329" s="207"/>
      <c r="BR329" s="194"/>
      <c r="BS329" s="198" cm="1">
        <f t="array" ref="BS329">IFERROR(MATCH(TRUE,INDEX($B$14:$B$117&gt;=BR329,0),0),"")</f>
        <v>1</v>
      </c>
      <c r="BT329" s="194">
        <f t="shared" ca="1" si="295"/>
        <v>1.3963799927016407E-2</v>
      </c>
      <c r="BW329" s="194">
        <f t="shared" si="296"/>
        <v>0</v>
      </c>
      <c r="BX329" s="19">
        <f ca="1"/>
        <v>0</v>
      </c>
      <c r="BY329" s="208">
        <f t="shared" ca="1" si="297"/>
        <v>0</v>
      </c>
      <c r="BZ329" s="207"/>
      <c r="CA329" s="194"/>
      <c r="CB329" s="198" cm="1">
        <f t="array" ref="CB329">IFERROR(MATCH(TRUE,INDEX($B$14:$B$117&gt;=CA329,0),0),"")</f>
        <v>1</v>
      </c>
      <c r="CC329" s="194">
        <f t="shared" ca="1" si="298"/>
        <v>1.3963799927016407E-2</v>
      </c>
      <c r="CF329" s="194">
        <f t="shared" si="299"/>
        <v>0</v>
      </c>
      <c r="CG329" s="19">
        <f ca="1"/>
        <v>0</v>
      </c>
      <c r="CH329" s="208">
        <f t="shared" ca="1" si="300"/>
        <v>0</v>
      </c>
      <c r="CI329" s="207"/>
      <c r="CJ329" s="194"/>
      <c r="CK329" s="198" cm="1">
        <f t="array" ref="CK329">IFERROR(MATCH(TRUE,INDEX($B$14:$B$117&gt;=CJ329,0),0),"")</f>
        <v>1</v>
      </c>
      <c r="CL329" s="194">
        <f t="shared" ca="1" si="301"/>
        <v>1.3963799927016407E-2</v>
      </c>
      <c r="CO329" s="194">
        <f t="shared" si="302"/>
        <v>0</v>
      </c>
      <c r="CP329" s="19">
        <f ca="1"/>
        <v>0</v>
      </c>
      <c r="CQ329" s="208">
        <f t="shared" ca="1" si="303"/>
        <v>0</v>
      </c>
      <c r="CR329" s="207"/>
      <c r="CS329" s="194"/>
      <c r="CT329" s="198" cm="1">
        <f t="array" ref="CT329">IFERROR(MATCH(TRUE,INDEX($B$14:$B$117&gt;=CS329,0),0),"")</f>
        <v>1</v>
      </c>
      <c r="CU329" s="194">
        <f t="shared" ca="1" si="304"/>
        <v>1.3963799927016407E-2</v>
      </c>
      <c r="CX329" s="194">
        <f t="shared" si="305"/>
        <v>0</v>
      </c>
      <c r="CY329" s="19" t="e">
        <f ca="1"/>
        <v>#N/A</v>
      </c>
      <c r="CZ329" s="208" t="e">
        <f t="shared" ca="1" si="306"/>
        <v>#N/A</v>
      </c>
      <c r="DA329" s="207"/>
      <c r="DB329" s="194"/>
      <c r="DC329" s="198" cm="1">
        <f t="array" ref="DC329">IFERROR(MATCH(TRUE,INDEX($B$14:$B$117&gt;=DB329,0),0),"")</f>
        <v>1</v>
      </c>
      <c r="DD329" s="194">
        <f t="shared" ca="1" si="307"/>
        <v>1.3963799927016407E-2</v>
      </c>
      <c r="DG329" s="194">
        <f t="shared" si="308"/>
        <v>0</v>
      </c>
      <c r="DH329" s="19" t="e">
        <f ca="1"/>
        <v>#N/A</v>
      </c>
      <c r="DI329" s="208" t="e">
        <f t="shared" ca="1" si="309"/>
        <v>#N/A</v>
      </c>
      <c r="DJ329" s="207"/>
      <c r="DK329" s="194"/>
      <c r="DL329" s="198" cm="1">
        <f t="array" ref="DL329">IFERROR(MATCH(TRUE,INDEX($B$14:$B$117&gt;=DK329,0),0),"")</f>
        <v>1</v>
      </c>
      <c r="DM329" s="194">
        <f t="shared" ca="1" si="310"/>
        <v>1.3963799927016407E-2</v>
      </c>
      <c r="DP329" s="194">
        <f t="shared" si="311"/>
        <v>0</v>
      </c>
      <c r="DQ329" s="19" t="e">
        <f ca="1"/>
        <v>#N/A</v>
      </c>
      <c r="DR329" s="208" t="e">
        <f t="shared" ca="1" si="312"/>
        <v>#N/A</v>
      </c>
      <c r="DS329" s="207"/>
      <c r="DT329" s="194"/>
      <c r="DU329" s="198" cm="1">
        <f t="array" ref="DU329">IFERROR(MATCH(TRUE,INDEX($B$14:$B$117&gt;=DT329,0),0),"")</f>
        <v>1</v>
      </c>
      <c r="DV329" s="194">
        <f t="shared" ca="1" si="313"/>
        <v>1.3963799927016407E-2</v>
      </c>
      <c r="DY329" s="194">
        <f t="shared" si="314"/>
        <v>0</v>
      </c>
      <c r="DZ329" s="19" t="e">
        <f ca="1"/>
        <v>#N/A</v>
      </c>
      <c r="EA329" s="208" t="e">
        <f t="shared" ca="1" si="315"/>
        <v>#N/A</v>
      </c>
      <c r="EB329" s="207"/>
      <c r="EC329" s="194"/>
      <c r="ED329" s="198" cm="1">
        <f t="array" ref="ED329">IFERROR(MATCH(TRUE,INDEX($B$14:$B$117&gt;=EC329,0),0),"")</f>
        <v>1</v>
      </c>
      <c r="EE329" s="194">
        <f t="shared" ca="1" si="316"/>
        <v>1.3963799927016407E-2</v>
      </c>
      <c r="EH329" s="194">
        <f t="shared" si="317"/>
        <v>0</v>
      </c>
      <c r="EI329" s="19" t="e">
        <f ca="1"/>
        <v>#N/A</v>
      </c>
      <c r="EJ329" s="208" t="e">
        <f t="shared" ca="1" si="318"/>
        <v>#N/A</v>
      </c>
      <c r="EK329" s="207"/>
      <c r="EL329" s="194"/>
      <c r="EM329" s="198" cm="1">
        <f t="array" ref="EM329">IFERROR(MATCH(TRUE,INDEX($B$14:$B$117&gt;=EL329,0),0),"")</f>
        <v>1</v>
      </c>
      <c r="EN329" s="194">
        <f t="shared" ca="1" si="319"/>
        <v>1.3963799927016407E-2</v>
      </c>
      <c r="EQ329" s="194">
        <f t="shared" si="320"/>
        <v>0</v>
      </c>
      <c r="ER329" s="19" t="e">
        <f ca="1"/>
        <v>#N/A</v>
      </c>
      <c r="ES329" s="208" t="e">
        <f t="shared" ca="1" si="321"/>
        <v>#N/A</v>
      </c>
      <c r="ET329" s="207"/>
      <c r="EU329" s="194"/>
      <c r="EV329" s="198" cm="1">
        <f t="array" ref="EV329">IFERROR(MATCH(TRUE,INDEX($B$14:$B$117&gt;=EU329,0),0),"")</f>
        <v>1</v>
      </c>
      <c r="EW329" s="194">
        <f t="shared" ca="1" si="322"/>
        <v>1.3963799927016407E-2</v>
      </c>
      <c r="EZ329" s="194">
        <f t="shared" si="323"/>
        <v>0</v>
      </c>
      <c r="FA329" s="19" t="e">
        <f ca="1"/>
        <v>#N/A</v>
      </c>
      <c r="FB329" s="208" t="e">
        <f t="shared" ca="1" si="324"/>
        <v>#N/A</v>
      </c>
      <c r="FC329" s="207"/>
      <c r="FD329" s="194"/>
      <c r="FE329" s="198" cm="1">
        <f t="array" ref="FE329">IFERROR(MATCH(TRUE,INDEX($B$14:$B$117&gt;=FD329,0),0),"")</f>
        <v>1</v>
      </c>
      <c r="FF329" s="194">
        <f t="shared" ca="1" si="325"/>
        <v>1.3963799927016407E-2</v>
      </c>
      <c r="FI329" s="194">
        <f t="shared" si="326"/>
        <v>0</v>
      </c>
      <c r="FJ329" s="19" t="e">
        <f ca="1"/>
        <v>#N/A</v>
      </c>
      <c r="FK329" s="208" t="e">
        <f t="shared" ca="1" si="327"/>
        <v>#N/A</v>
      </c>
      <c r="FL329" s="207"/>
      <c r="FM329" s="194"/>
      <c r="FN329" s="198" cm="1">
        <f t="array" ref="FN329">IFERROR(MATCH(TRUE,INDEX($B$14:$B$117&gt;=FM329,0),0),"")</f>
        <v>1</v>
      </c>
      <c r="FO329" s="194">
        <f t="shared" ca="1" si="328"/>
        <v>1.3963799927016407E-2</v>
      </c>
      <c r="FR329" s="194">
        <f t="shared" si="329"/>
        <v>0</v>
      </c>
      <c r="FS329" s="19" t="e">
        <f ca="1"/>
        <v>#N/A</v>
      </c>
      <c r="FT329" s="208" t="e">
        <f t="shared" ca="1" si="330"/>
        <v>#N/A</v>
      </c>
      <c r="FU329" s="207"/>
      <c r="FV329" s="194"/>
      <c r="FW329" s="198" cm="1">
        <f t="array" ref="FW329">IFERROR(MATCH(TRUE,INDEX($B$14:$B$117&gt;=FV329,0),0),"")</f>
        <v>1</v>
      </c>
      <c r="FX329" s="194">
        <f t="shared" ca="1" si="331"/>
        <v>1.3963799927016407E-2</v>
      </c>
      <c r="GA329" s="194">
        <f t="shared" si="332"/>
        <v>0</v>
      </c>
      <c r="GB329" s="19" t="e">
        <f ca="1"/>
        <v>#N/A</v>
      </c>
      <c r="GC329" s="208" t="e">
        <f t="shared" ca="1" si="333"/>
        <v>#N/A</v>
      </c>
    </row>
    <row r="330" spans="6:185" x14ac:dyDescent="0.2">
      <c r="F330" s="207"/>
      <c r="G330" s="194"/>
      <c r="H330" s="198" cm="1">
        <f t="array" ref="H330">IFERROR(MATCH(TRUE,INDEX($B$14:$B$117&gt;=G330,0),0),"")</f>
        <v>1</v>
      </c>
      <c r="I330" s="194">
        <f t="shared" ca="1" si="278"/>
        <v>1.3963799927016407E-2</v>
      </c>
      <c r="L330" s="194">
        <f t="shared" si="334"/>
        <v>0</v>
      </c>
      <c r="M330" s="19">
        <f ca="1"/>
        <v>0</v>
      </c>
      <c r="N330" s="208">
        <f t="shared" ca="1" si="335"/>
        <v>0</v>
      </c>
      <c r="O330" s="207"/>
      <c r="P330" s="194"/>
      <c r="Q330" s="198" cm="1">
        <f t="array" ref="Q330">IFERROR(MATCH(TRUE,INDEX($B$14:$B$117&gt;=P330,0),0),"")</f>
        <v>1</v>
      </c>
      <c r="R330" s="194">
        <f t="shared" ca="1" si="279"/>
        <v>1.3963799927016407E-2</v>
      </c>
      <c r="U330" s="194">
        <f t="shared" si="336"/>
        <v>0</v>
      </c>
      <c r="V330" s="19">
        <f ca="1"/>
        <v>0</v>
      </c>
      <c r="W330" s="208">
        <f t="shared" ca="1" si="337"/>
        <v>0</v>
      </c>
      <c r="X330" s="207"/>
      <c r="Y330" s="194"/>
      <c r="Z330" s="198" cm="1">
        <f t="array" ref="Z330">IFERROR(MATCH(TRUE,INDEX($B$14:$B$117&gt;=Y330,0),0),"")</f>
        <v>1</v>
      </c>
      <c r="AA330" s="194">
        <f t="shared" ca="1" si="280"/>
        <v>1.3963799927016407E-2</v>
      </c>
      <c r="AD330" s="194">
        <f t="shared" si="281"/>
        <v>0</v>
      </c>
      <c r="AE330" s="19">
        <f ca="1"/>
        <v>0</v>
      </c>
      <c r="AF330" s="208">
        <f t="shared" ca="1" si="282"/>
        <v>0</v>
      </c>
      <c r="AG330" s="207"/>
      <c r="AH330" s="194"/>
      <c r="AI330" s="198" cm="1">
        <f t="array" ref="AI330">IFERROR(MATCH(TRUE,INDEX($B$14:$B$117&gt;=AH330,0),0),"")</f>
        <v>1</v>
      </c>
      <c r="AJ330" s="194">
        <f t="shared" ca="1" si="283"/>
        <v>1.3963799927016407E-2</v>
      </c>
      <c r="AM330" s="194">
        <f t="shared" si="284"/>
        <v>0</v>
      </c>
      <c r="AN330" s="19">
        <f ca="1"/>
        <v>0</v>
      </c>
      <c r="AO330" s="208">
        <f t="shared" ca="1" si="285"/>
        <v>0</v>
      </c>
      <c r="AP330" s="207"/>
      <c r="AQ330" s="194"/>
      <c r="AR330" s="198" cm="1">
        <f t="array" ref="AR330">IFERROR(MATCH(TRUE,INDEX($B$14:$B$117&gt;=AQ330,0),0),"")</f>
        <v>1</v>
      </c>
      <c r="AS330" s="194">
        <f t="shared" ca="1" si="286"/>
        <v>1.3963799927016407E-2</v>
      </c>
      <c r="AV330" s="194">
        <f t="shared" si="287"/>
        <v>0</v>
      </c>
      <c r="AW330" s="19">
        <f ca="1"/>
        <v>0</v>
      </c>
      <c r="AX330" s="208">
        <f t="shared" ca="1" si="288"/>
        <v>0</v>
      </c>
      <c r="AY330" s="207"/>
      <c r="AZ330" s="194"/>
      <c r="BA330" s="198" cm="1">
        <f t="array" ref="BA330">IFERROR(MATCH(TRUE,INDEX($B$14:$B$117&gt;=AZ330,0),0),"")</f>
        <v>1</v>
      </c>
      <c r="BB330" s="194">
        <f t="shared" ca="1" si="289"/>
        <v>1.3963799927016407E-2</v>
      </c>
      <c r="BE330" s="194">
        <f t="shared" si="290"/>
        <v>0</v>
      </c>
      <c r="BF330" s="19">
        <f ca="1"/>
        <v>0</v>
      </c>
      <c r="BG330" s="208">
        <f t="shared" ca="1" si="291"/>
        <v>0</v>
      </c>
      <c r="BH330" s="207"/>
      <c r="BI330" s="194"/>
      <c r="BJ330" s="198" cm="1">
        <f t="array" ref="BJ330">IFERROR(MATCH(TRUE,INDEX($B$14:$B$117&gt;=BI330,0),0),"")</f>
        <v>1</v>
      </c>
      <c r="BK330" s="194">
        <f t="shared" ca="1" si="292"/>
        <v>1.3963799927016407E-2</v>
      </c>
      <c r="BN330" s="194">
        <f t="shared" si="293"/>
        <v>0</v>
      </c>
      <c r="BO330" s="19">
        <f ca="1"/>
        <v>0</v>
      </c>
      <c r="BP330" s="208">
        <f t="shared" ca="1" si="294"/>
        <v>0</v>
      </c>
      <c r="BQ330" s="207"/>
      <c r="BR330" s="194"/>
      <c r="BS330" s="198" cm="1">
        <f t="array" ref="BS330">IFERROR(MATCH(TRUE,INDEX($B$14:$B$117&gt;=BR330,0),0),"")</f>
        <v>1</v>
      </c>
      <c r="BT330" s="194">
        <f t="shared" ca="1" si="295"/>
        <v>1.3963799927016407E-2</v>
      </c>
      <c r="BW330" s="194">
        <f t="shared" si="296"/>
        <v>0</v>
      </c>
      <c r="BX330" s="19">
        <f ca="1"/>
        <v>0</v>
      </c>
      <c r="BY330" s="208">
        <f t="shared" ca="1" si="297"/>
        <v>0</v>
      </c>
      <c r="BZ330" s="207"/>
      <c r="CA330" s="194"/>
      <c r="CB330" s="198" cm="1">
        <f t="array" ref="CB330">IFERROR(MATCH(TRUE,INDEX($B$14:$B$117&gt;=CA330,0),0),"")</f>
        <v>1</v>
      </c>
      <c r="CC330" s="194">
        <f t="shared" ca="1" si="298"/>
        <v>1.3963799927016407E-2</v>
      </c>
      <c r="CF330" s="194">
        <f t="shared" si="299"/>
        <v>0</v>
      </c>
      <c r="CG330" s="19">
        <f ca="1"/>
        <v>0</v>
      </c>
      <c r="CH330" s="208">
        <f t="shared" ca="1" si="300"/>
        <v>0</v>
      </c>
      <c r="CI330" s="207"/>
      <c r="CJ330" s="194"/>
      <c r="CK330" s="198" cm="1">
        <f t="array" ref="CK330">IFERROR(MATCH(TRUE,INDEX($B$14:$B$117&gt;=CJ330,0),0),"")</f>
        <v>1</v>
      </c>
      <c r="CL330" s="194">
        <f t="shared" ca="1" si="301"/>
        <v>1.3963799927016407E-2</v>
      </c>
      <c r="CO330" s="194">
        <f t="shared" si="302"/>
        <v>0</v>
      </c>
      <c r="CP330" s="19">
        <f ca="1"/>
        <v>0</v>
      </c>
      <c r="CQ330" s="208">
        <f t="shared" ca="1" si="303"/>
        <v>0</v>
      </c>
      <c r="CR330" s="207"/>
      <c r="CS330" s="194"/>
      <c r="CT330" s="198" cm="1">
        <f t="array" ref="CT330">IFERROR(MATCH(TRUE,INDEX($B$14:$B$117&gt;=CS330,0),0),"")</f>
        <v>1</v>
      </c>
      <c r="CU330" s="194">
        <f t="shared" ca="1" si="304"/>
        <v>1.3963799927016407E-2</v>
      </c>
      <c r="CX330" s="194">
        <f t="shared" si="305"/>
        <v>0</v>
      </c>
      <c r="CY330" s="19" t="e">
        <f ca="1"/>
        <v>#N/A</v>
      </c>
      <c r="CZ330" s="208" t="e">
        <f t="shared" ca="1" si="306"/>
        <v>#N/A</v>
      </c>
      <c r="DA330" s="207"/>
      <c r="DB330" s="194"/>
      <c r="DC330" s="198" cm="1">
        <f t="array" ref="DC330">IFERROR(MATCH(TRUE,INDEX($B$14:$B$117&gt;=DB330,0),0),"")</f>
        <v>1</v>
      </c>
      <c r="DD330" s="194">
        <f t="shared" ca="1" si="307"/>
        <v>1.3963799927016407E-2</v>
      </c>
      <c r="DG330" s="194">
        <f t="shared" si="308"/>
        <v>0</v>
      </c>
      <c r="DH330" s="19" t="e">
        <f ca="1"/>
        <v>#N/A</v>
      </c>
      <c r="DI330" s="208" t="e">
        <f t="shared" ca="1" si="309"/>
        <v>#N/A</v>
      </c>
      <c r="DJ330" s="207"/>
      <c r="DK330" s="194"/>
      <c r="DL330" s="198" cm="1">
        <f t="array" ref="DL330">IFERROR(MATCH(TRUE,INDEX($B$14:$B$117&gt;=DK330,0),0),"")</f>
        <v>1</v>
      </c>
      <c r="DM330" s="194">
        <f t="shared" ca="1" si="310"/>
        <v>1.3963799927016407E-2</v>
      </c>
      <c r="DP330" s="194">
        <f t="shared" si="311"/>
        <v>0</v>
      </c>
      <c r="DQ330" s="19" t="e">
        <f ca="1"/>
        <v>#N/A</v>
      </c>
      <c r="DR330" s="208" t="e">
        <f t="shared" ca="1" si="312"/>
        <v>#N/A</v>
      </c>
      <c r="DS330" s="207"/>
      <c r="DT330" s="194"/>
      <c r="DU330" s="198" cm="1">
        <f t="array" ref="DU330">IFERROR(MATCH(TRUE,INDEX($B$14:$B$117&gt;=DT330,0),0),"")</f>
        <v>1</v>
      </c>
      <c r="DV330" s="194">
        <f t="shared" ca="1" si="313"/>
        <v>1.3963799927016407E-2</v>
      </c>
      <c r="DY330" s="194">
        <f t="shared" si="314"/>
        <v>0</v>
      </c>
      <c r="DZ330" s="19" t="e">
        <f ca="1"/>
        <v>#N/A</v>
      </c>
      <c r="EA330" s="208" t="e">
        <f t="shared" ca="1" si="315"/>
        <v>#N/A</v>
      </c>
      <c r="EB330" s="207"/>
      <c r="EC330" s="194"/>
      <c r="ED330" s="198" cm="1">
        <f t="array" ref="ED330">IFERROR(MATCH(TRUE,INDEX($B$14:$B$117&gt;=EC330,0),0),"")</f>
        <v>1</v>
      </c>
      <c r="EE330" s="194">
        <f t="shared" ca="1" si="316"/>
        <v>1.3963799927016407E-2</v>
      </c>
      <c r="EH330" s="194">
        <f t="shared" si="317"/>
        <v>0</v>
      </c>
      <c r="EI330" s="19" t="e">
        <f ca="1"/>
        <v>#N/A</v>
      </c>
      <c r="EJ330" s="208" t="e">
        <f t="shared" ca="1" si="318"/>
        <v>#N/A</v>
      </c>
      <c r="EK330" s="207"/>
      <c r="EL330" s="194"/>
      <c r="EM330" s="198" cm="1">
        <f t="array" ref="EM330">IFERROR(MATCH(TRUE,INDEX($B$14:$B$117&gt;=EL330,0),0),"")</f>
        <v>1</v>
      </c>
      <c r="EN330" s="194">
        <f t="shared" ca="1" si="319"/>
        <v>1.3963799927016407E-2</v>
      </c>
      <c r="EQ330" s="194">
        <f t="shared" si="320"/>
        <v>0</v>
      </c>
      <c r="ER330" s="19" t="e">
        <f ca="1"/>
        <v>#N/A</v>
      </c>
      <c r="ES330" s="208" t="e">
        <f t="shared" ca="1" si="321"/>
        <v>#N/A</v>
      </c>
      <c r="ET330" s="207"/>
      <c r="EU330" s="194"/>
      <c r="EV330" s="198" cm="1">
        <f t="array" ref="EV330">IFERROR(MATCH(TRUE,INDEX($B$14:$B$117&gt;=EU330,0),0),"")</f>
        <v>1</v>
      </c>
      <c r="EW330" s="194">
        <f t="shared" ca="1" si="322"/>
        <v>1.3963799927016407E-2</v>
      </c>
      <c r="EZ330" s="194">
        <f t="shared" si="323"/>
        <v>0</v>
      </c>
      <c r="FA330" s="19" t="e">
        <f ca="1"/>
        <v>#N/A</v>
      </c>
      <c r="FB330" s="208" t="e">
        <f t="shared" ca="1" si="324"/>
        <v>#N/A</v>
      </c>
      <c r="FC330" s="207"/>
      <c r="FD330" s="194"/>
      <c r="FE330" s="198" cm="1">
        <f t="array" ref="FE330">IFERROR(MATCH(TRUE,INDEX($B$14:$B$117&gt;=FD330,0),0),"")</f>
        <v>1</v>
      </c>
      <c r="FF330" s="194">
        <f t="shared" ca="1" si="325"/>
        <v>1.3963799927016407E-2</v>
      </c>
      <c r="FI330" s="194">
        <f t="shared" si="326"/>
        <v>0</v>
      </c>
      <c r="FJ330" s="19" t="e">
        <f ca="1"/>
        <v>#N/A</v>
      </c>
      <c r="FK330" s="208" t="e">
        <f t="shared" ca="1" si="327"/>
        <v>#N/A</v>
      </c>
      <c r="FL330" s="207"/>
      <c r="FM330" s="194"/>
      <c r="FN330" s="198" cm="1">
        <f t="array" ref="FN330">IFERROR(MATCH(TRUE,INDEX($B$14:$B$117&gt;=FM330,0),0),"")</f>
        <v>1</v>
      </c>
      <c r="FO330" s="194">
        <f t="shared" ca="1" si="328"/>
        <v>1.3963799927016407E-2</v>
      </c>
      <c r="FR330" s="194">
        <f t="shared" si="329"/>
        <v>0</v>
      </c>
      <c r="FS330" s="19" t="e">
        <f ca="1"/>
        <v>#N/A</v>
      </c>
      <c r="FT330" s="208" t="e">
        <f t="shared" ca="1" si="330"/>
        <v>#N/A</v>
      </c>
      <c r="FU330" s="207"/>
      <c r="FV330" s="194"/>
      <c r="FW330" s="198" cm="1">
        <f t="array" ref="FW330">IFERROR(MATCH(TRUE,INDEX($B$14:$B$117&gt;=FV330,0),0),"")</f>
        <v>1</v>
      </c>
      <c r="FX330" s="194">
        <f t="shared" ca="1" si="331"/>
        <v>1.3963799927016407E-2</v>
      </c>
      <c r="GA330" s="194">
        <f t="shared" si="332"/>
        <v>0</v>
      </c>
      <c r="GB330" s="19" t="e">
        <f ca="1"/>
        <v>#N/A</v>
      </c>
      <c r="GC330" s="208" t="e">
        <f t="shared" ca="1" si="333"/>
        <v>#N/A</v>
      </c>
    </row>
    <row r="331" spans="6:185" x14ac:dyDescent="0.2">
      <c r="F331" s="207"/>
      <c r="G331" s="194"/>
      <c r="H331" s="198" cm="1">
        <f t="array" ref="H331">IFERROR(MATCH(TRUE,INDEX($B$14:$B$117&gt;=G331,0),0),"")</f>
        <v>1</v>
      </c>
      <c r="I331" s="194">
        <f t="shared" ca="1" si="278"/>
        <v>1.3963799927016407E-2</v>
      </c>
      <c r="L331" s="194">
        <f t="shared" si="334"/>
        <v>0</v>
      </c>
      <c r="M331" s="19">
        <f ca="1"/>
        <v>0</v>
      </c>
      <c r="N331" s="208">
        <f t="shared" ca="1" si="335"/>
        <v>0</v>
      </c>
      <c r="O331" s="207"/>
      <c r="P331" s="194"/>
      <c r="Q331" s="198" cm="1">
        <f t="array" ref="Q331">IFERROR(MATCH(TRUE,INDEX($B$14:$B$117&gt;=P331,0),0),"")</f>
        <v>1</v>
      </c>
      <c r="R331" s="194">
        <f t="shared" ca="1" si="279"/>
        <v>1.3963799927016407E-2</v>
      </c>
      <c r="U331" s="194">
        <f t="shared" si="336"/>
        <v>0</v>
      </c>
      <c r="V331" s="19">
        <f ca="1"/>
        <v>0</v>
      </c>
      <c r="W331" s="208">
        <f t="shared" ca="1" si="337"/>
        <v>0</v>
      </c>
      <c r="X331" s="207"/>
      <c r="Y331" s="194"/>
      <c r="Z331" s="198" cm="1">
        <f t="array" ref="Z331">IFERROR(MATCH(TRUE,INDEX($B$14:$B$117&gt;=Y331,0),0),"")</f>
        <v>1</v>
      </c>
      <c r="AA331" s="194">
        <f t="shared" ca="1" si="280"/>
        <v>1.3963799927016407E-2</v>
      </c>
      <c r="AD331" s="194">
        <f t="shared" si="281"/>
        <v>0</v>
      </c>
      <c r="AE331" s="19">
        <f ca="1"/>
        <v>0</v>
      </c>
      <c r="AF331" s="208">
        <f t="shared" ca="1" si="282"/>
        <v>0</v>
      </c>
      <c r="AG331" s="207"/>
      <c r="AH331" s="194"/>
      <c r="AI331" s="198" cm="1">
        <f t="array" ref="AI331">IFERROR(MATCH(TRUE,INDEX($B$14:$B$117&gt;=AH331,0),0),"")</f>
        <v>1</v>
      </c>
      <c r="AJ331" s="194">
        <f t="shared" ca="1" si="283"/>
        <v>1.3963799927016407E-2</v>
      </c>
      <c r="AM331" s="194">
        <f t="shared" si="284"/>
        <v>0</v>
      </c>
      <c r="AN331" s="19">
        <f ca="1"/>
        <v>0</v>
      </c>
      <c r="AO331" s="208">
        <f t="shared" ca="1" si="285"/>
        <v>0</v>
      </c>
      <c r="AP331" s="207"/>
      <c r="AQ331" s="194"/>
      <c r="AR331" s="198" cm="1">
        <f t="array" ref="AR331">IFERROR(MATCH(TRUE,INDEX($B$14:$B$117&gt;=AQ331,0),0),"")</f>
        <v>1</v>
      </c>
      <c r="AS331" s="194">
        <f t="shared" ca="1" si="286"/>
        <v>1.3963799927016407E-2</v>
      </c>
      <c r="AV331" s="194">
        <f t="shared" si="287"/>
        <v>0</v>
      </c>
      <c r="AW331" s="19">
        <f ca="1"/>
        <v>0</v>
      </c>
      <c r="AX331" s="208">
        <f t="shared" ca="1" si="288"/>
        <v>0</v>
      </c>
      <c r="AY331" s="207"/>
      <c r="AZ331" s="194"/>
      <c r="BA331" s="198" cm="1">
        <f t="array" ref="BA331">IFERROR(MATCH(TRUE,INDEX($B$14:$B$117&gt;=AZ331,0),0),"")</f>
        <v>1</v>
      </c>
      <c r="BB331" s="194">
        <f t="shared" ca="1" si="289"/>
        <v>1.3963799927016407E-2</v>
      </c>
      <c r="BE331" s="194">
        <f t="shared" si="290"/>
        <v>0</v>
      </c>
      <c r="BF331" s="19">
        <f ca="1"/>
        <v>0</v>
      </c>
      <c r="BG331" s="208">
        <f t="shared" ca="1" si="291"/>
        <v>0</v>
      </c>
      <c r="BH331" s="207"/>
      <c r="BI331" s="194"/>
      <c r="BJ331" s="198" cm="1">
        <f t="array" ref="BJ331">IFERROR(MATCH(TRUE,INDEX($B$14:$B$117&gt;=BI331,0),0),"")</f>
        <v>1</v>
      </c>
      <c r="BK331" s="194">
        <f t="shared" ca="1" si="292"/>
        <v>1.3963799927016407E-2</v>
      </c>
      <c r="BN331" s="194">
        <f t="shared" si="293"/>
        <v>0</v>
      </c>
      <c r="BO331" s="19">
        <f ca="1"/>
        <v>0</v>
      </c>
      <c r="BP331" s="208">
        <f t="shared" ca="1" si="294"/>
        <v>0</v>
      </c>
      <c r="BQ331" s="207"/>
      <c r="BR331" s="194"/>
      <c r="BS331" s="198" cm="1">
        <f t="array" ref="BS331">IFERROR(MATCH(TRUE,INDEX($B$14:$B$117&gt;=BR331,0),0),"")</f>
        <v>1</v>
      </c>
      <c r="BT331" s="194">
        <f t="shared" ca="1" si="295"/>
        <v>1.3963799927016407E-2</v>
      </c>
      <c r="BW331" s="194">
        <f t="shared" si="296"/>
        <v>0</v>
      </c>
      <c r="BX331" s="19">
        <f ca="1"/>
        <v>0</v>
      </c>
      <c r="BY331" s="208">
        <f t="shared" ca="1" si="297"/>
        <v>0</v>
      </c>
      <c r="BZ331" s="207"/>
      <c r="CA331" s="194"/>
      <c r="CB331" s="198" cm="1">
        <f t="array" ref="CB331">IFERROR(MATCH(TRUE,INDEX($B$14:$B$117&gt;=CA331,0),0),"")</f>
        <v>1</v>
      </c>
      <c r="CC331" s="194">
        <f t="shared" ca="1" si="298"/>
        <v>1.3963799927016407E-2</v>
      </c>
      <c r="CF331" s="194">
        <f t="shared" si="299"/>
        <v>0</v>
      </c>
      <c r="CG331" s="19">
        <f ca="1"/>
        <v>0</v>
      </c>
      <c r="CH331" s="208">
        <f t="shared" ca="1" si="300"/>
        <v>0</v>
      </c>
      <c r="CI331" s="207"/>
      <c r="CJ331" s="194"/>
      <c r="CK331" s="198" cm="1">
        <f t="array" ref="CK331">IFERROR(MATCH(TRUE,INDEX($B$14:$B$117&gt;=CJ331,0),0),"")</f>
        <v>1</v>
      </c>
      <c r="CL331" s="194">
        <f t="shared" ca="1" si="301"/>
        <v>1.3963799927016407E-2</v>
      </c>
      <c r="CO331" s="194">
        <f t="shared" si="302"/>
        <v>0</v>
      </c>
      <c r="CP331" s="19">
        <f ca="1"/>
        <v>0</v>
      </c>
      <c r="CQ331" s="208">
        <f t="shared" ca="1" si="303"/>
        <v>0</v>
      </c>
      <c r="CR331" s="207"/>
      <c r="CS331" s="194"/>
      <c r="CT331" s="198" cm="1">
        <f t="array" ref="CT331">IFERROR(MATCH(TRUE,INDEX($B$14:$B$117&gt;=CS331,0),0),"")</f>
        <v>1</v>
      </c>
      <c r="CU331" s="194">
        <f t="shared" ca="1" si="304"/>
        <v>1.3963799927016407E-2</v>
      </c>
      <c r="CX331" s="194">
        <f t="shared" si="305"/>
        <v>0</v>
      </c>
      <c r="CY331" s="19" t="e">
        <f ca="1"/>
        <v>#N/A</v>
      </c>
      <c r="CZ331" s="208" t="e">
        <f t="shared" ca="1" si="306"/>
        <v>#N/A</v>
      </c>
      <c r="DA331" s="207"/>
      <c r="DB331" s="194"/>
      <c r="DC331" s="198" cm="1">
        <f t="array" ref="DC331">IFERROR(MATCH(TRUE,INDEX($B$14:$B$117&gt;=DB331,0),0),"")</f>
        <v>1</v>
      </c>
      <c r="DD331" s="194">
        <f t="shared" ca="1" si="307"/>
        <v>1.3963799927016407E-2</v>
      </c>
      <c r="DG331" s="194">
        <f t="shared" si="308"/>
        <v>0</v>
      </c>
      <c r="DH331" s="19" t="e">
        <f ca="1"/>
        <v>#N/A</v>
      </c>
      <c r="DI331" s="208" t="e">
        <f t="shared" ca="1" si="309"/>
        <v>#N/A</v>
      </c>
      <c r="DJ331" s="207"/>
      <c r="DK331" s="194"/>
      <c r="DL331" s="198" cm="1">
        <f t="array" ref="DL331">IFERROR(MATCH(TRUE,INDEX($B$14:$B$117&gt;=DK331,0),0),"")</f>
        <v>1</v>
      </c>
      <c r="DM331" s="194">
        <f t="shared" ca="1" si="310"/>
        <v>1.3963799927016407E-2</v>
      </c>
      <c r="DP331" s="194">
        <f t="shared" si="311"/>
        <v>0</v>
      </c>
      <c r="DQ331" s="19" t="e">
        <f ca="1"/>
        <v>#N/A</v>
      </c>
      <c r="DR331" s="208" t="e">
        <f t="shared" ca="1" si="312"/>
        <v>#N/A</v>
      </c>
      <c r="DS331" s="207"/>
      <c r="DT331" s="194"/>
      <c r="DU331" s="198" cm="1">
        <f t="array" ref="DU331">IFERROR(MATCH(TRUE,INDEX($B$14:$B$117&gt;=DT331,0),0),"")</f>
        <v>1</v>
      </c>
      <c r="DV331" s="194">
        <f t="shared" ca="1" si="313"/>
        <v>1.3963799927016407E-2</v>
      </c>
      <c r="DY331" s="194">
        <f t="shared" si="314"/>
        <v>0</v>
      </c>
      <c r="DZ331" s="19" t="e">
        <f ca="1"/>
        <v>#N/A</v>
      </c>
      <c r="EA331" s="208" t="e">
        <f t="shared" ca="1" si="315"/>
        <v>#N/A</v>
      </c>
      <c r="EB331" s="207"/>
      <c r="EC331" s="194"/>
      <c r="ED331" s="198" cm="1">
        <f t="array" ref="ED331">IFERROR(MATCH(TRUE,INDEX($B$14:$B$117&gt;=EC331,0),0),"")</f>
        <v>1</v>
      </c>
      <c r="EE331" s="194">
        <f t="shared" ca="1" si="316"/>
        <v>1.3963799927016407E-2</v>
      </c>
      <c r="EH331" s="194">
        <f t="shared" si="317"/>
        <v>0</v>
      </c>
      <c r="EI331" s="19" t="e">
        <f ca="1"/>
        <v>#N/A</v>
      </c>
      <c r="EJ331" s="208" t="e">
        <f t="shared" ca="1" si="318"/>
        <v>#N/A</v>
      </c>
      <c r="EK331" s="207"/>
      <c r="EL331" s="194"/>
      <c r="EM331" s="198" cm="1">
        <f t="array" ref="EM331">IFERROR(MATCH(TRUE,INDEX($B$14:$B$117&gt;=EL331,0),0),"")</f>
        <v>1</v>
      </c>
      <c r="EN331" s="194">
        <f t="shared" ca="1" si="319"/>
        <v>1.3963799927016407E-2</v>
      </c>
      <c r="EQ331" s="194">
        <f t="shared" si="320"/>
        <v>0</v>
      </c>
      <c r="ER331" s="19" t="e">
        <f ca="1"/>
        <v>#N/A</v>
      </c>
      <c r="ES331" s="208" t="e">
        <f t="shared" ca="1" si="321"/>
        <v>#N/A</v>
      </c>
      <c r="ET331" s="207"/>
      <c r="EU331" s="194"/>
      <c r="EV331" s="198" cm="1">
        <f t="array" ref="EV331">IFERROR(MATCH(TRUE,INDEX($B$14:$B$117&gt;=EU331,0),0),"")</f>
        <v>1</v>
      </c>
      <c r="EW331" s="194">
        <f t="shared" ca="1" si="322"/>
        <v>1.3963799927016407E-2</v>
      </c>
      <c r="EZ331" s="194">
        <f t="shared" si="323"/>
        <v>0</v>
      </c>
      <c r="FA331" s="19" t="e">
        <f ca="1"/>
        <v>#N/A</v>
      </c>
      <c r="FB331" s="208" t="e">
        <f t="shared" ca="1" si="324"/>
        <v>#N/A</v>
      </c>
      <c r="FC331" s="207"/>
      <c r="FD331" s="194"/>
      <c r="FE331" s="198" cm="1">
        <f t="array" ref="FE331">IFERROR(MATCH(TRUE,INDEX($B$14:$B$117&gt;=FD331,0),0),"")</f>
        <v>1</v>
      </c>
      <c r="FF331" s="194">
        <f t="shared" ca="1" si="325"/>
        <v>1.3963799927016407E-2</v>
      </c>
      <c r="FI331" s="194">
        <f t="shared" si="326"/>
        <v>0</v>
      </c>
      <c r="FJ331" s="19" t="e">
        <f ca="1"/>
        <v>#N/A</v>
      </c>
      <c r="FK331" s="208" t="e">
        <f t="shared" ca="1" si="327"/>
        <v>#N/A</v>
      </c>
      <c r="FL331" s="207"/>
      <c r="FM331" s="194"/>
      <c r="FN331" s="198" cm="1">
        <f t="array" ref="FN331">IFERROR(MATCH(TRUE,INDEX($B$14:$B$117&gt;=FM331,0),0),"")</f>
        <v>1</v>
      </c>
      <c r="FO331" s="194">
        <f t="shared" ca="1" si="328"/>
        <v>1.3963799927016407E-2</v>
      </c>
      <c r="FR331" s="194">
        <f t="shared" si="329"/>
        <v>0</v>
      </c>
      <c r="FS331" s="19" t="e">
        <f ca="1"/>
        <v>#N/A</v>
      </c>
      <c r="FT331" s="208" t="e">
        <f t="shared" ca="1" si="330"/>
        <v>#N/A</v>
      </c>
      <c r="FU331" s="207"/>
      <c r="FV331" s="194"/>
      <c r="FW331" s="198" cm="1">
        <f t="array" ref="FW331">IFERROR(MATCH(TRUE,INDEX($B$14:$B$117&gt;=FV331,0),0),"")</f>
        <v>1</v>
      </c>
      <c r="FX331" s="194">
        <f t="shared" ca="1" si="331"/>
        <v>1.3963799927016407E-2</v>
      </c>
      <c r="GA331" s="194">
        <f t="shared" si="332"/>
        <v>0</v>
      </c>
      <c r="GB331" s="19" t="e">
        <f ca="1"/>
        <v>#N/A</v>
      </c>
      <c r="GC331" s="208" t="e">
        <f t="shared" ca="1" si="333"/>
        <v>#N/A</v>
      </c>
    </row>
    <row r="332" spans="6:185" x14ac:dyDescent="0.2">
      <c r="F332" s="207"/>
      <c r="G332" s="194"/>
      <c r="H332" s="198" cm="1">
        <f t="array" ref="H332">IFERROR(MATCH(TRUE,INDEX($B$14:$B$117&gt;=G332,0),0),"")</f>
        <v>1</v>
      </c>
      <c r="I332" s="194">
        <f t="shared" ca="1" si="278"/>
        <v>1.3963799927016407E-2</v>
      </c>
      <c r="L332" s="194">
        <f t="shared" si="334"/>
        <v>0</v>
      </c>
      <c r="M332" s="19">
        <f ca="1"/>
        <v>0</v>
      </c>
      <c r="N332" s="208">
        <f t="shared" ca="1" si="335"/>
        <v>0</v>
      </c>
      <c r="O332" s="207"/>
      <c r="P332" s="194"/>
      <c r="Q332" s="198" cm="1">
        <f t="array" ref="Q332">IFERROR(MATCH(TRUE,INDEX($B$14:$B$117&gt;=P332,0),0),"")</f>
        <v>1</v>
      </c>
      <c r="R332" s="194">
        <f t="shared" ca="1" si="279"/>
        <v>1.3963799927016407E-2</v>
      </c>
      <c r="U332" s="194">
        <f t="shared" si="336"/>
        <v>0</v>
      </c>
      <c r="V332" s="19">
        <f ca="1"/>
        <v>0</v>
      </c>
      <c r="W332" s="208">
        <f t="shared" ca="1" si="337"/>
        <v>0</v>
      </c>
      <c r="X332" s="207"/>
      <c r="Y332" s="194"/>
      <c r="Z332" s="198" cm="1">
        <f t="array" ref="Z332">IFERROR(MATCH(TRUE,INDEX($B$14:$B$117&gt;=Y332,0),0),"")</f>
        <v>1</v>
      </c>
      <c r="AA332" s="194">
        <f t="shared" ca="1" si="280"/>
        <v>1.3963799927016407E-2</v>
      </c>
      <c r="AD332" s="194">
        <f t="shared" si="281"/>
        <v>0</v>
      </c>
      <c r="AE332" s="19">
        <f ca="1"/>
        <v>0</v>
      </c>
      <c r="AF332" s="208">
        <f t="shared" ca="1" si="282"/>
        <v>0</v>
      </c>
      <c r="AG332" s="207"/>
      <c r="AH332" s="194"/>
      <c r="AI332" s="198" cm="1">
        <f t="array" ref="AI332">IFERROR(MATCH(TRUE,INDEX($B$14:$B$117&gt;=AH332,0),0),"")</f>
        <v>1</v>
      </c>
      <c r="AJ332" s="194">
        <f t="shared" ca="1" si="283"/>
        <v>1.3963799927016407E-2</v>
      </c>
      <c r="AM332" s="194">
        <f t="shared" si="284"/>
        <v>0</v>
      </c>
      <c r="AN332" s="19">
        <f ca="1"/>
        <v>0</v>
      </c>
      <c r="AO332" s="208">
        <f t="shared" ca="1" si="285"/>
        <v>0</v>
      </c>
      <c r="AP332" s="207"/>
      <c r="AQ332" s="194"/>
      <c r="AR332" s="198" cm="1">
        <f t="array" ref="AR332">IFERROR(MATCH(TRUE,INDEX($B$14:$B$117&gt;=AQ332,0),0),"")</f>
        <v>1</v>
      </c>
      <c r="AS332" s="194">
        <f t="shared" ca="1" si="286"/>
        <v>1.3963799927016407E-2</v>
      </c>
      <c r="AV332" s="194">
        <f t="shared" si="287"/>
        <v>0</v>
      </c>
      <c r="AW332" s="19">
        <f ca="1"/>
        <v>0</v>
      </c>
      <c r="AX332" s="208">
        <f t="shared" ca="1" si="288"/>
        <v>0</v>
      </c>
      <c r="AY332" s="207"/>
      <c r="AZ332" s="194"/>
      <c r="BA332" s="198" cm="1">
        <f t="array" ref="BA332">IFERROR(MATCH(TRUE,INDEX($B$14:$B$117&gt;=AZ332,0),0),"")</f>
        <v>1</v>
      </c>
      <c r="BB332" s="194">
        <f t="shared" ca="1" si="289"/>
        <v>1.3963799927016407E-2</v>
      </c>
      <c r="BE332" s="194">
        <f t="shared" si="290"/>
        <v>0</v>
      </c>
      <c r="BF332" s="19">
        <f ca="1"/>
        <v>0</v>
      </c>
      <c r="BG332" s="208">
        <f t="shared" ca="1" si="291"/>
        <v>0</v>
      </c>
      <c r="BH332" s="207"/>
      <c r="BI332" s="194"/>
      <c r="BJ332" s="198" cm="1">
        <f t="array" ref="BJ332">IFERROR(MATCH(TRUE,INDEX($B$14:$B$117&gt;=BI332,0),0),"")</f>
        <v>1</v>
      </c>
      <c r="BK332" s="194">
        <f t="shared" ca="1" si="292"/>
        <v>1.3963799927016407E-2</v>
      </c>
      <c r="BN332" s="194">
        <f t="shared" si="293"/>
        <v>0</v>
      </c>
      <c r="BO332" s="19">
        <f ca="1"/>
        <v>0</v>
      </c>
      <c r="BP332" s="208">
        <f t="shared" ca="1" si="294"/>
        <v>0</v>
      </c>
      <c r="BQ332" s="207"/>
      <c r="BR332" s="194"/>
      <c r="BS332" s="198" cm="1">
        <f t="array" ref="BS332">IFERROR(MATCH(TRUE,INDEX($B$14:$B$117&gt;=BR332,0),0),"")</f>
        <v>1</v>
      </c>
      <c r="BT332" s="194">
        <f t="shared" ca="1" si="295"/>
        <v>1.3963799927016407E-2</v>
      </c>
      <c r="BW332" s="194">
        <f t="shared" si="296"/>
        <v>0</v>
      </c>
      <c r="BX332" s="19">
        <f ca="1"/>
        <v>0</v>
      </c>
      <c r="BY332" s="208">
        <f t="shared" ca="1" si="297"/>
        <v>0</v>
      </c>
      <c r="BZ332" s="207"/>
      <c r="CA332" s="194"/>
      <c r="CB332" s="198" cm="1">
        <f t="array" ref="CB332">IFERROR(MATCH(TRUE,INDEX($B$14:$B$117&gt;=CA332,0),0),"")</f>
        <v>1</v>
      </c>
      <c r="CC332" s="194">
        <f t="shared" ca="1" si="298"/>
        <v>1.3963799927016407E-2</v>
      </c>
      <c r="CF332" s="194">
        <f t="shared" si="299"/>
        <v>0</v>
      </c>
      <c r="CG332" s="19">
        <f ca="1"/>
        <v>0</v>
      </c>
      <c r="CH332" s="208">
        <f t="shared" ca="1" si="300"/>
        <v>0</v>
      </c>
      <c r="CI332" s="207"/>
      <c r="CJ332" s="194"/>
      <c r="CK332" s="198" cm="1">
        <f t="array" ref="CK332">IFERROR(MATCH(TRUE,INDEX($B$14:$B$117&gt;=CJ332,0),0),"")</f>
        <v>1</v>
      </c>
      <c r="CL332" s="194">
        <f t="shared" ca="1" si="301"/>
        <v>1.3963799927016407E-2</v>
      </c>
      <c r="CO332" s="194">
        <f t="shared" si="302"/>
        <v>0</v>
      </c>
      <c r="CP332" s="19">
        <f ca="1"/>
        <v>0</v>
      </c>
      <c r="CQ332" s="208">
        <f t="shared" ca="1" si="303"/>
        <v>0</v>
      </c>
      <c r="CR332" s="207"/>
      <c r="CS332" s="194"/>
      <c r="CT332" s="198" cm="1">
        <f t="array" ref="CT332">IFERROR(MATCH(TRUE,INDEX($B$14:$B$117&gt;=CS332,0),0),"")</f>
        <v>1</v>
      </c>
      <c r="CU332" s="194">
        <f t="shared" ca="1" si="304"/>
        <v>1.3963799927016407E-2</v>
      </c>
      <c r="CX332" s="194">
        <f t="shared" si="305"/>
        <v>0</v>
      </c>
      <c r="CY332" s="19" t="e">
        <f ca="1"/>
        <v>#N/A</v>
      </c>
      <c r="CZ332" s="208" t="e">
        <f t="shared" ca="1" si="306"/>
        <v>#N/A</v>
      </c>
      <c r="DA332" s="207"/>
      <c r="DB332" s="194"/>
      <c r="DC332" s="198" cm="1">
        <f t="array" ref="DC332">IFERROR(MATCH(TRUE,INDEX($B$14:$B$117&gt;=DB332,0),0),"")</f>
        <v>1</v>
      </c>
      <c r="DD332" s="194">
        <f t="shared" ca="1" si="307"/>
        <v>1.3963799927016407E-2</v>
      </c>
      <c r="DG332" s="194">
        <f t="shared" si="308"/>
        <v>0</v>
      </c>
      <c r="DH332" s="19" t="e">
        <f ca="1"/>
        <v>#N/A</v>
      </c>
      <c r="DI332" s="208" t="e">
        <f t="shared" ca="1" si="309"/>
        <v>#N/A</v>
      </c>
      <c r="DJ332" s="207"/>
      <c r="DK332" s="194"/>
      <c r="DL332" s="198" cm="1">
        <f t="array" ref="DL332">IFERROR(MATCH(TRUE,INDEX($B$14:$B$117&gt;=DK332,0),0),"")</f>
        <v>1</v>
      </c>
      <c r="DM332" s="194">
        <f t="shared" ca="1" si="310"/>
        <v>1.3963799927016407E-2</v>
      </c>
      <c r="DP332" s="194">
        <f t="shared" si="311"/>
        <v>0</v>
      </c>
      <c r="DQ332" s="19" t="e">
        <f ca="1"/>
        <v>#N/A</v>
      </c>
      <c r="DR332" s="208" t="e">
        <f t="shared" ca="1" si="312"/>
        <v>#N/A</v>
      </c>
      <c r="DS332" s="207"/>
      <c r="DT332" s="194"/>
      <c r="DU332" s="198" cm="1">
        <f t="array" ref="DU332">IFERROR(MATCH(TRUE,INDEX($B$14:$B$117&gt;=DT332,0),0),"")</f>
        <v>1</v>
      </c>
      <c r="DV332" s="194">
        <f t="shared" ca="1" si="313"/>
        <v>1.3963799927016407E-2</v>
      </c>
      <c r="DY332" s="194">
        <f t="shared" si="314"/>
        <v>0</v>
      </c>
      <c r="DZ332" s="19" t="e">
        <f ca="1"/>
        <v>#N/A</v>
      </c>
      <c r="EA332" s="208" t="e">
        <f t="shared" ca="1" si="315"/>
        <v>#N/A</v>
      </c>
      <c r="EB332" s="207"/>
      <c r="EC332" s="194"/>
      <c r="ED332" s="198" cm="1">
        <f t="array" ref="ED332">IFERROR(MATCH(TRUE,INDEX($B$14:$B$117&gt;=EC332,0),0),"")</f>
        <v>1</v>
      </c>
      <c r="EE332" s="194">
        <f t="shared" ca="1" si="316"/>
        <v>1.3963799927016407E-2</v>
      </c>
      <c r="EH332" s="194">
        <f t="shared" si="317"/>
        <v>0</v>
      </c>
      <c r="EI332" s="19" t="e">
        <f ca="1"/>
        <v>#N/A</v>
      </c>
      <c r="EJ332" s="208" t="e">
        <f t="shared" ca="1" si="318"/>
        <v>#N/A</v>
      </c>
      <c r="EK332" s="207"/>
      <c r="EL332" s="194"/>
      <c r="EM332" s="198" cm="1">
        <f t="array" ref="EM332">IFERROR(MATCH(TRUE,INDEX($B$14:$B$117&gt;=EL332,0),0),"")</f>
        <v>1</v>
      </c>
      <c r="EN332" s="194">
        <f t="shared" ca="1" si="319"/>
        <v>1.3963799927016407E-2</v>
      </c>
      <c r="EQ332" s="194">
        <f t="shared" si="320"/>
        <v>0</v>
      </c>
      <c r="ER332" s="19" t="e">
        <f ca="1"/>
        <v>#N/A</v>
      </c>
      <c r="ES332" s="208" t="e">
        <f t="shared" ca="1" si="321"/>
        <v>#N/A</v>
      </c>
      <c r="ET332" s="207"/>
      <c r="EU332" s="194"/>
      <c r="EV332" s="198" cm="1">
        <f t="array" ref="EV332">IFERROR(MATCH(TRUE,INDEX($B$14:$B$117&gt;=EU332,0),0),"")</f>
        <v>1</v>
      </c>
      <c r="EW332" s="194">
        <f t="shared" ca="1" si="322"/>
        <v>1.3963799927016407E-2</v>
      </c>
      <c r="EZ332" s="194">
        <f t="shared" si="323"/>
        <v>0</v>
      </c>
      <c r="FA332" s="19" t="e">
        <f ca="1"/>
        <v>#N/A</v>
      </c>
      <c r="FB332" s="208" t="e">
        <f t="shared" ca="1" si="324"/>
        <v>#N/A</v>
      </c>
      <c r="FC332" s="207"/>
      <c r="FD332" s="194"/>
      <c r="FE332" s="198" cm="1">
        <f t="array" ref="FE332">IFERROR(MATCH(TRUE,INDEX($B$14:$B$117&gt;=FD332,0),0),"")</f>
        <v>1</v>
      </c>
      <c r="FF332" s="194">
        <f t="shared" ca="1" si="325"/>
        <v>1.3963799927016407E-2</v>
      </c>
      <c r="FI332" s="194">
        <f t="shared" si="326"/>
        <v>0</v>
      </c>
      <c r="FJ332" s="19" t="e">
        <f ca="1"/>
        <v>#N/A</v>
      </c>
      <c r="FK332" s="208" t="e">
        <f t="shared" ca="1" si="327"/>
        <v>#N/A</v>
      </c>
      <c r="FL332" s="207"/>
      <c r="FM332" s="194"/>
      <c r="FN332" s="198" cm="1">
        <f t="array" ref="FN332">IFERROR(MATCH(TRUE,INDEX($B$14:$B$117&gt;=FM332,0),0),"")</f>
        <v>1</v>
      </c>
      <c r="FO332" s="194">
        <f t="shared" ca="1" si="328"/>
        <v>1.3963799927016407E-2</v>
      </c>
      <c r="FR332" s="194">
        <f t="shared" si="329"/>
        <v>0</v>
      </c>
      <c r="FS332" s="19" t="e">
        <f ca="1"/>
        <v>#N/A</v>
      </c>
      <c r="FT332" s="208" t="e">
        <f t="shared" ca="1" si="330"/>
        <v>#N/A</v>
      </c>
      <c r="FU332" s="207"/>
      <c r="FV332" s="194"/>
      <c r="FW332" s="198" cm="1">
        <f t="array" ref="FW332">IFERROR(MATCH(TRUE,INDEX($B$14:$B$117&gt;=FV332,0),0),"")</f>
        <v>1</v>
      </c>
      <c r="FX332" s="194">
        <f t="shared" ca="1" si="331"/>
        <v>1.3963799927016407E-2</v>
      </c>
      <c r="GA332" s="194">
        <f t="shared" si="332"/>
        <v>0</v>
      </c>
      <c r="GB332" s="19" t="e">
        <f ca="1"/>
        <v>#N/A</v>
      </c>
      <c r="GC332" s="208" t="e">
        <f t="shared" ca="1" si="333"/>
        <v>#N/A</v>
      </c>
    </row>
    <row r="333" spans="6:185" x14ac:dyDescent="0.2">
      <c r="F333" s="207"/>
      <c r="G333" s="194"/>
      <c r="H333" s="198" cm="1">
        <f t="array" ref="H333">IFERROR(MATCH(TRUE,INDEX($B$14:$B$117&gt;=G333,0),0),"")</f>
        <v>1</v>
      </c>
      <c r="I333" s="194">
        <f t="shared" ca="1" si="278"/>
        <v>1.3963799927016407E-2</v>
      </c>
      <c r="L333" s="194">
        <f t="shared" si="334"/>
        <v>0</v>
      </c>
      <c r="M333" s="19">
        <f ca="1"/>
        <v>0</v>
      </c>
      <c r="N333" s="208">
        <f t="shared" ca="1" si="335"/>
        <v>0</v>
      </c>
      <c r="O333" s="207"/>
      <c r="P333" s="194"/>
      <c r="Q333" s="198" cm="1">
        <f t="array" ref="Q333">IFERROR(MATCH(TRUE,INDEX($B$14:$B$117&gt;=P333,0),0),"")</f>
        <v>1</v>
      </c>
      <c r="R333" s="194">
        <f t="shared" ca="1" si="279"/>
        <v>1.3963799927016407E-2</v>
      </c>
      <c r="U333" s="194">
        <f t="shared" si="336"/>
        <v>0</v>
      </c>
      <c r="V333" s="19">
        <f ca="1"/>
        <v>0</v>
      </c>
      <c r="W333" s="208">
        <f t="shared" ca="1" si="337"/>
        <v>0</v>
      </c>
      <c r="X333" s="207"/>
      <c r="Y333" s="194"/>
      <c r="Z333" s="198" cm="1">
        <f t="array" ref="Z333">IFERROR(MATCH(TRUE,INDEX($B$14:$B$117&gt;=Y333,0),0),"")</f>
        <v>1</v>
      </c>
      <c r="AA333" s="194">
        <f t="shared" ca="1" si="280"/>
        <v>1.3963799927016407E-2</v>
      </c>
      <c r="AD333" s="194">
        <f t="shared" si="281"/>
        <v>0</v>
      </c>
      <c r="AE333" s="19">
        <f ca="1"/>
        <v>0</v>
      </c>
      <c r="AF333" s="208">
        <f t="shared" ca="1" si="282"/>
        <v>0</v>
      </c>
      <c r="AG333" s="207"/>
      <c r="AH333" s="194"/>
      <c r="AI333" s="198" cm="1">
        <f t="array" ref="AI333">IFERROR(MATCH(TRUE,INDEX($B$14:$B$117&gt;=AH333,0),0),"")</f>
        <v>1</v>
      </c>
      <c r="AJ333" s="194">
        <f t="shared" ca="1" si="283"/>
        <v>1.3963799927016407E-2</v>
      </c>
      <c r="AM333" s="194">
        <f t="shared" si="284"/>
        <v>0</v>
      </c>
      <c r="AN333" s="19">
        <f ca="1"/>
        <v>0</v>
      </c>
      <c r="AO333" s="208">
        <f t="shared" ca="1" si="285"/>
        <v>0</v>
      </c>
      <c r="AP333" s="207"/>
      <c r="AQ333" s="194"/>
      <c r="AR333" s="198" cm="1">
        <f t="array" ref="AR333">IFERROR(MATCH(TRUE,INDEX($B$14:$B$117&gt;=AQ333,0),0),"")</f>
        <v>1</v>
      </c>
      <c r="AS333" s="194">
        <f t="shared" ca="1" si="286"/>
        <v>1.3963799927016407E-2</v>
      </c>
      <c r="AV333" s="194">
        <f t="shared" si="287"/>
        <v>0</v>
      </c>
      <c r="AW333" s="19">
        <f ca="1"/>
        <v>0</v>
      </c>
      <c r="AX333" s="208">
        <f t="shared" ca="1" si="288"/>
        <v>0</v>
      </c>
      <c r="AY333" s="207"/>
      <c r="AZ333" s="194"/>
      <c r="BA333" s="198" cm="1">
        <f t="array" ref="BA333">IFERROR(MATCH(TRUE,INDEX($B$14:$B$117&gt;=AZ333,0),0),"")</f>
        <v>1</v>
      </c>
      <c r="BB333" s="194">
        <f t="shared" ca="1" si="289"/>
        <v>1.3963799927016407E-2</v>
      </c>
      <c r="BE333" s="194">
        <f t="shared" si="290"/>
        <v>0</v>
      </c>
      <c r="BF333" s="19">
        <f ca="1"/>
        <v>0</v>
      </c>
      <c r="BG333" s="208">
        <f t="shared" ca="1" si="291"/>
        <v>0</v>
      </c>
      <c r="BH333" s="207"/>
      <c r="BI333" s="194"/>
      <c r="BJ333" s="198" cm="1">
        <f t="array" ref="BJ333">IFERROR(MATCH(TRUE,INDEX($B$14:$B$117&gt;=BI333,0),0),"")</f>
        <v>1</v>
      </c>
      <c r="BK333" s="194">
        <f t="shared" ca="1" si="292"/>
        <v>1.3963799927016407E-2</v>
      </c>
      <c r="BN333" s="194">
        <f t="shared" si="293"/>
        <v>0</v>
      </c>
      <c r="BO333" s="19">
        <f ca="1"/>
        <v>0</v>
      </c>
      <c r="BP333" s="208">
        <f t="shared" ca="1" si="294"/>
        <v>0</v>
      </c>
      <c r="BQ333" s="207"/>
      <c r="BR333" s="194"/>
      <c r="BS333" s="198" cm="1">
        <f t="array" ref="BS333">IFERROR(MATCH(TRUE,INDEX($B$14:$B$117&gt;=BR333,0),0),"")</f>
        <v>1</v>
      </c>
      <c r="BT333" s="194">
        <f t="shared" ca="1" si="295"/>
        <v>1.3963799927016407E-2</v>
      </c>
      <c r="BW333" s="194">
        <f t="shared" si="296"/>
        <v>0</v>
      </c>
      <c r="BX333" s="19">
        <f ca="1"/>
        <v>0</v>
      </c>
      <c r="BY333" s="208">
        <f t="shared" ca="1" si="297"/>
        <v>0</v>
      </c>
      <c r="BZ333" s="207"/>
      <c r="CA333" s="194"/>
      <c r="CB333" s="198" cm="1">
        <f t="array" ref="CB333">IFERROR(MATCH(TRUE,INDEX($B$14:$B$117&gt;=CA333,0),0),"")</f>
        <v>1</v>
      </c>
      <c r="CC333" s="194">
        <f t="shared" ca="1" si="298"/>
        <v>1.3963799927016407E-2</v>
      </c>
      <c r="CF333" s="194">
        <f t="shared" si="299"/>
        <v>0</v>
      </c>
      <c r="CG333" s="19">
        <f ca="1"/>
        <v>0</v>
      </c>
      <c r="CH333" s="208">
        <f t="shared" ca="1" si="300"/>
        <v>0</v>
      </c>
      <c r="CI333" s="207"/>
      <c r="CJ333" s="194"/>
      <c r="CK333" s="198" cm="1">
        <f t="array" ref="CK333">IFERROR(MATCH(TRUE,INDEX($B$14:$B$117&gt;=CJ333,0),0),"")</f>
        <v>1</v>
      </c>
      <c r="CL333" s="194">
        <f t="shared" ca="1" si="301"/>
        <v>1.3963799927016407E-2</v>
      </c>
      <c r="CO333" s="194">
        <f t="shared" si="302"/>
        <v>0</v>
      </c>
      <c r="CP333" s="19">
        <f ca="1"/>
        <v>0</v>
      </c>
      <c r="CQ333" s="208">
        <f t="shared" ca="1" si="303"/>
        <v>0</v>
      </c>
      <c r="CR333" s="207"/>
      <c r="CS333" s="194"/>
      <c r="CT333" s="198" cm="1">
        <f t="array" ref="CT333">IFERROR(MATCH(TRUE,INDEX($B$14:$B$117&gt;=CS333,0),0),"")</f>
        <v>1</v>
      </c>
      <c r="CU333" s="194">
        <f t="shared" ca="1" si="304"/>
        <v>1.3963799927016407E-2</v>
      </c>
      <c r="CX333" s="194">
        <f t="shared" si="305"/>
        <v>0</v>
      </c>
      <c r="CY333" s="19" t="e">
        <f ca="1"/>
        <v>#N/A</v>
      </c>
      <c r="CZ333" s="208" t="e">
        <f t="shared" ca="1" si="306"/>
        <v>#N/A</v>
      </c>
      <c r="DA333" s="207"/>
      <c r="DB333" s="194"/>
      <c r="DC333" s="198" cm="1">
        <f t="array" ref="DC333">IFERROR(MATCH(TRUE,INDEX($B$14:$B$117&gt;=DB333,0),0),"")</f>
        <v>1</v>
      </c>
      <c r="DD333" s="194">
        <f t="shared" ca="1" si="307"/>
        <v>1.3963799927016407E-2</v>
      </c>
      <c r="DG333" s="194">
        <f t="shared" si="308"/>
        <v>0</v>
      </c>
      <c r="DH333" s="19" t="e">
        <f ca="1"/>
        <v>#N/A</v>
      </c>
      <c r="DI333" s="208" t="e">
        <f t="shared" ca="1" si="309"/>
        <v>#N/A</v>
      </c>
      <c r="DJ333" s="207"/>
      <c r="DK333" s="194"/>
      <c r="DL333" s="198" cm="1">
        <f t="array" ref="DL333">IFERROR(MATCH(TRUE,INDEX($B$14:$B$117&gt;=DK333,0),0),"")</f>
        <v>1</v>
      </c>
      <c r="DM333" s="194">
        <f t="shared" ca="1" si="310"/>
        <v>1.3963799927016407E-2</v>
      </c>
      <c r="DP333" s="194">
        <f t="shared" si="311"/>
        <v>0</v>
      </c>
      <c r="DQ333" s="19" t="e">
        <f ca="1"/>
        <v>#N/A</v>
      </c>
      <c r="DR333" s="208" t="e">
        <f t="shared" ca="1" si="312"/>
        <v>#N/A</v>
      </c>
      <c r="DS333" s="207"/>
      <c r="DT333" s="194"/>
      <c r="DU333" s="198" cm="1">
        <f t="array" ref="DU333">IFERROR(MATCH(TRUE,INDEX($B$14:$B$117&gt;=DT333,0),0),"")</f>
        <v>1</v>
      </c>
      <c r="DV333" s="194">
        <f t="shared" ca="1" si="313"/>
        <v>1.3963799927016407E-2</v>
      </c>
      <c r="DY333" s="194">
        <f t="shared" si="314"/>
        <v>0</v>
      </c>
      <c r="DZ333" s="19" t="e">
        <f ca="1"/>
        <v>#N/A</v>
      </c>
      <c r="EA333" s="208" t="e">
        <f t="shared" ca="1" si="315"/>
        <v>#N/A</v>
      </c>
      <c r="EB333" s="207"/>
      <c r="EC333" s="194"/>
      <c r="ED333" s="198" cm="1">
        <f t="array" ref="ED333">IFERROR(MATCH(TRUE,INDEX($B$14:$B$117&gt;=EC333,0),0),"")</f>
        <v>1</v>
      </c>
      <c r="EE333" s="194">
        <f t="shared" ca="1" si="316"/>
        <v>1.3963799927016407E-2</v>
      </c>
      <c r="EH333" s="194">
        <f t="shared" si="317"/>
        <v>0</v>
      </c>
      <c r="EI333" s="19" t="e">
        <f ca="1"/>
        <v>#N/A</v>
      </c>
      <c r="EJ333" s="208" t="e">
        <f t="shared" ca="1" si="318"/>
        <v>#N/A</v>
      </c>
      <c r="EK333" s="207"/>
      <c r="EL333" s="194"/>
      <c r="EM333" s="198" cm="1">
        <f t="array" ref="EM333">IFERROR(MATCH(TRUE,INDEX($B$14:$B$117&gt;=EL333,0),0),"")</f>
        <v>1</v>
      </c>
      <c r="EN333" s="194">
        <f t="shared" ca="1" si="319"/>
        <v>1.3963799927016407E-2</v>
      </c>
      <c r="EQ333" s="194">
        <f t="shared" si="320"/>
        <v>0</v>
      </c>
      <c r="ER333" s="19" t="e">
        <f ca="1"/>
        <v>#N/A</v>
      </c>
      <c r="ES333" s="208" t="e">
        <f t="shared" ca="1" si="321"/>
        <v>#N/A</v>
      </c>
      <c r="ET333" s="207"/>
      <c r="EU333" s="194"/>
      <c r="EV333" s="198" cm="1">
        <f t="array" ref="EV333">IFERROR(MATCH(TRUE,INDEX($B$14:$B$117&gt;=EU333,0),0),"")</f>
        <v>1</v>
      </c>
      <c r="EW333" s="194">
        <f t="shared" ca="1" si="322"/>
        <v>1.3963799927016407E-2</v>
      </c>
      <c r="EZ333" s="194">
        <f t="shared" si="323"/>
        <v>0</v>
      </c>
      <c r="FA333" s="19" t="e">
        <f ca="1"/>
        <v>#N/A</v>
      </c>
      <c r="FB333" s="208" t="e">
        <f t="shared" ca="1" si="324"/>
        <v>#N/A</v>
      </c>
      <c r="FC333" s="207"/>
      <c r="FD333" s="194"/>
      <c r="FE333" s="198" cm="1">
        <f t="array" ref="FE333">IFERROR(MATCH(TRUE,INDEX($B$14:$B$117&gt;=FD333,0),0),"")</f>
        <v>1</v>
      </c>
      <c r="FF333" s="194">
        <f t="shared" ca="1" si="325"/>
        <v>1.3963799927016407E-2</v>
      </c>
      <c r="FI333" s="194">
        <f t="shared" si="326"/>
        <v>0</v>
      </c>
      <c r="FJ333" s="19" t="e">
        <f ca="1"/>
        <v>#N/A</v>
      </c>
      <c r="FK333" s="208" t="e">
        <f t="shared" ca="1" si="327"/>
        <v>#N/A</v>
      </c>
      <c r="FL333" s="207"/>
      <c r="FM333" s="194"/>
      <c r="FN333" s="198" cm="1">
        <f t="array" ref="FN333">IFERROR(MATCH(TRUE,INDEX($B$14:$B$117&gt;=FM333,0),0),"")</f>
        <v>1</v>
      </c>
      <c r="FO333" s="194">
        <f t="shared" ca="1" si="328"/>
        <v>1.3963799927016407E-2</v>
      </c>
      <c r="FR333" s="194">
        <f t="shared" si="329"/>
        <v>0</v>
      </c>
      <c r="FS333" s="19" t="e">
        <f ca="1"/>
        <v>#N/A</v>
      </c>
      <c r="FT333" s="208" t="e">
        <f t="shared" ca="1" si="330"/>
        <v>#N/A</v>
      </c>
      <c r="FU333" s="207"/>
      <c r="FV333" s="194"/>
      <c r="FW333" s="198" cm="1">
        <f t="array" ref="FW333">IFERROR(MATCH(TRUE,INDEX($B$14:$B$117&gt;=FV333,0),0),"")</f>
        <v>1</v>
      </c>
      <c r="FX333" s="194">
        <f t="shared" ca="1" si="331"/>
        <v>1.3963799927016407E-2</v>
      </c>
      <c r="GA333" s="194">
        <f t="shared" si="332"/>
        <v>0</v>
      </c>
      <c r="GB333" s="19" t="e">
        <f ca="1"/>
        <v>#N/A</v>
      </c>
      <c r="GC333" s="208" t="e">
        <f t="shared" ca="1" si="333"/>
        <v>#N/A</v>
      </c>
    </row>
    <row r="334" spans="6:185" x14ac:dyDescent="0.2">
      <c r="F334" s="207"/>
      <c r="G334" s="194"/>
      <c r="H334" s="198" cm="1">
        <f t="array" ref="H334">IFERROR(MATCH(TRUE,INDEX($B$14:$B$117&gt;=G334,0),0),"")</f>
        <v>1</v>
      </c>
      <c r="I334" s="194">
        <f t="shared" ref="I334:I397" ca="1" si="338">IFERROR(IF(ROUND(G334,3)=1,1,FORECAST(G334,OFFSET($C$14,H334-1,0,2),OFFSET($B$14,H334-1,0,2))),I333+(1-I333)/($K$4-F334))</f>
        <v>1.3963799927016407E-2</v>
      </c>
      <c r="L334" s="194">
        <f t="shared" si="334"/>
        <v>0</v>
      </c>
      <c r="M334" s="19">
        <f ca="1"/>
        <v>0</v>
      </c>
      <c r="N334" s="208">
        <f t="shared" ca="1" si="335"/>
        <v>0</v>
      </c>
      <c r="O334" s="207"/>
      <c r="P334" s="194"/>
      <c r="Q334" s="198" cm="1">
        <f t="array" ref="Q334">IFERROR(MATCH(TRUE,INDEX($B$14:$B$117&gt;=P334,0),0),"")</f>
        <v>1</v>
      </c>
      <c r="R334" s="194">
        <f t="shared" ref="R334:R397" ca="1" si="339">IFERROR(IF(ROUND(P334,3)=1,1,FORECAST(P334,OFFSET($C$14,Q334-1,0,2),OFFSET($B$14,Q334-1,0,2))),R333+(1-R333)/($K$4-O334))</f>
        <v>1.3963799927016407E-2</v>
      </c>
      <c r="U334" s="194">
        <f t="shared" si="336"/>
        <v>0</v>
      </c>
      <c r="V334" s="19">
        <f ca="1"/>
        <v>0</v>
      </c>
      <c r="W334" s="208">
        <f t="shared" ca="1" si="337"/>
        <v>0</v>
      </c>
      <c r="X334" s="207"/>
      <c r="Y334" s="194"/>
      <c r="Z334" s="198" cm="1">
        <f t="array" ref="Z334">IFERROR(MATCH(TRUE,INDEX($B$14:$B$117&gt;=Y334,0),0),"")</f>
        <v>1</v>
      </c>
      <c r="AA334" s="194">
        <f t="shared" ref="AA334:AA397" ca="1" si="340">IFERROR(IF(ROUND(Y334,3)=1,1,FORECAST(Y334,OFFSET($C$14,Z334-1,0,2),OFFSET($B$14,Z334-1,0,2))),AA333+(1-AA333)/($K$4-X334))</f>
        <v>1.3963799927016407E-2</v>
      </c>
      <c r="AD334" s="194">
        <f t="shared" ref="AD334:AD397" si="341">IF(AC334-AC333&lt;0,0,AC334-AC333)</f>
        <v>0</v>
      </c>
      <c r="AE334" s="19">
        <f ca="1"/>
        <v>0</v>
      </c>
      <c r="AF334" s="208">
        <f t="shared" ref="AF334:AF397" ca="1" si="342">(AE334*(1+AC$3)^((AC$4-AB334)/12))-AE334</f>
        <v>0</v>
      </c>
      <c r="AG334" s="207"/>
      <c r="AH334" s="194"/>
      <c r="AI334" s="198" cm="1">
        <f t="array" ref="AI334">IFERROR(MATCH(TRUE,INDEX($B$14:$B$117&gt;=AH334,0),0),"")</f>
        <v>1</v>
      </c>
      <c r="AJ334" s="194">
        <f t="shared" ref="AJ334:AJ397" ca="1" si="343">IFERROR(IF(ROUND(AH334,3)=1,1,FORECAST(AH334,OFFSET($C$14,AI334-1,0,2),OFFSET($B$14,AI334-1,0,2))),AJ333+(1-AJ333)/($K$4-AG334))</f>
        <v>1.3963799927016407E-2</v>
      </c>
      <c r="AM334" s="194">
        <f t="shared" ref="AM334:AM397" si="344">IF(AL334-AL333&lt;0,0,AL334-AL333)</f>
        <v>0</v>
      </c>
      <c r="AN334" s="19">
        <f ca="1"/>
        <v>0</v>
      </c>
      <c r="AO334" s="208">
        <f t="shared" ref="AO334:AO397" ca="1" si="345">(AN334*(1+AL$3)^((AL$4-AK334)/12))-AN334</f>
        <v>0</v>
      </c>
      <c r="AP334" s="207"/>
      <c r="AQ334" s="194"/>
      <c r="AR334" s="198" cm="1">
        <f t="array" ref="AR334">IFERROR(MATCH(TRUE,INDEX($B$14:$B$117&gt;=AQ334,0),0),"")</f>
        <v>1</v>
      </c>
      <c r="AS334" s="194">
        <f t="shared" ref="AS334:AS397" ca="1" si="346">IFERROR(IF(ROUND(AQ334,3)=1,1,FORECAST(AQ334,OFFSET($C$14,AR334-1,0,2),OFFSET($B$14,AR334-1,0,2))),AS333+(1-AS333)/($K$4-AP334))</f>
        <v>1.3963799927016407E-2</v>
      </c>
      <c r="AV334" s="194">
        <f t="shared" ref="AV334:AV397" si="347">IF(AU334-AU333&lt;0,0,AU334-AU333)</f>
        <v>0</v>
      </c>
      <c r="AW334" s="19">
        <f ca="1"/>
        <v>0</v>
      </c>
      <c r="AX334" s="208">
        <f t="shared" ref="AX334:AX397" ca="1" si="348">(AW334*(1+AU$3)^((AU$4-AT334)/12))-AW334</f>
        <v>0</v>
      </c>
      <c r="AY334" s="207"/>
      <c r="AZ334" s="194"/>
      <c r="BA334" s="198" cm="1">
        <f t="array" ref="BA334">IFERROR(MATCH(TRUE,INDEX($B$14:$B$117&gt;=AZ334,0),0),"")</f>
        <v>1</v>
      </c>
      <c r="BB334" s="194">
        <f t="shared" ref="BB334:BB397" ca="1" si="349">IFERROR(IF(ROUND(AZ334,3)=1,1,FORECAST(AZ334,OFFSET($C$14,BA334-1,0,2),OFFSET($B$14,BA334-1,0,2))),BB333+(1-BB333)/($K$4-AY334))</f>
        <v>1.3963799927016407E-2</v>
      </c>
      <c r="BE334" s="194">
        <f t="shared" ref="BE334:BE397" si="350">IF(BD334-BD333&lt;0,0,BD334-BD333)</f>
        <v>0</v>
      </c>
      <c r="BF334" s="19">
        <f ca="1"/>
        <v>0</v>
      </c>
      <c r="BG334" s="208">
        <f t="shared" ref="BG334:BG397" ca="1" si="351">(BF334*(1+BD$3)^((BD$4-BC334)/12))-BF334</f>
        <v>0</v>
      </c>
      <c r="BH334" s="207"/>
      <c r="BI334" s="194"/>
      <c r="BJ334" s="198" cm="1">
        <f t="array" ref="BJ334">IFERROR(MATCH(TRUE,INDEX($B$14:$B$117&gt;=BI334,0),0),"")</f>
        <v>1</v>
      </c>
      <c r="BK334" s="194">
        <f t="shared" ref="BK334:BK397" ca="1" si="352">IFERROR(IF(ROUND(BI334,3)=1,1,FORECAST(BI334,OFFSET($C$14,BJ334-1,0,2),OFFSET($B$14,BJ334-1,0,2))),BK333+(1-BK333)/($K$4-BH334))</f>
        <v>1.3963799927016407E-2</v>
      </c>
      <c r="BN334" s="194">
        <f t="shared" ref="BN334:BN397" si="353">IF(BM334-BM333&lt;0,0,BM334-BM333)</f>
        <v>0</v>
      </c>
      <c r="BO334" s="19">
        <f ca="1"/>
        <v>0</v>
      </c>
      <c r="BP334" s="208">
        <f t="shared" ref="BP334:BP397" ca="1" si="354">(BO334*(1+BM$3)^((BM$4-BL334)/12))-BO334</f>
        <v>0</v>
      </c>
      <c r="BQ334" s="207"/>
      <c r="BR334" s="194"/>
      <c r="BS334" s="198" cm="1">
        <f t="array" ref="BS334">IFERROR(MATCH(TRUE,INDEX($B$14:$B$117&gt;=BR334,0),0),"")</f>
        <v>1</v>
      </c>
      <c r="BT334" s="194">
        <f t="shared" ref="BT334:BT397" ca="1" si="355">IFERROR(IF(ROUND(BR334,3)=1,1,FORECAST(BR334,OFFSET($C$14,BS334-1,0,2),OFFSET($B$14,BS334-1,0,2))),BT333+(1-BT333)/($K$4-BQ334))</f>
        <v>1.3963799927016407E-2</v>
      </c>
      <c r="BW334" s="194">
        <f t="shared" ref="BW334:BW397" si="356">IF(BV334-BV333&lt;0,0,BV334-BV333)</f>
        <v>0</v>
      </c>
      <c r="BX334" s="19">
        <f ca="1"/>
        <v>0</v>
      </c>
      <c r="BY334" s="208">
        <f t="shared" ref="BY334:BY397" ca="1" si="357">(BX334*(1+BV$3)^((BV$4-BU334)/12))-BX334</f>
        <v>0</v>
      </c>
      <c r="BZ334" s="207"/>
      <c r="CA334" s="194"/>
      <c r="CB334" s="198" cm="1">
        <f t="array" ref="CB334">IFERROR(MATCH(TRUE,INDEX($B$14:$B$117&gt;=CA334,0),0),"")</f>
        <v>1</v>
      </c>
      <c r="CC334" s="194">
        <f t="shared" ref="CC334:CC397" ca="1" si="358">IFERROR(IF(ROUND(CA334,3)=1,1,FORECAST(CA334,OFFSET($C$14,CB334-1,0,2),OFFSET($B$14,CB334-1,0,2))),CC333+(1-CC333)/($K$4-BZ334))</f>
        <v>1.3963799927016407E-2</v>
      </c>
      <c r="CF334" s="194">
        <f t="shared" ref="CF334:CF397" si="359">IF(CE334-CE333&lt;0,0,CE334-CE333)</f>
        <v>0</v>
      </c>
      <c r="CG334" s="19">
        <f ca="1"/>
        <v>0</v>
      </c>
      <c r="CH334" s="208">
        <f t="shared" ref="CH334:CH397" ca="1" si="360">(CG334*(1+CE$3)^((CE$4-CD334)/12))-CG334</f>
        <v>0</v>
      </c>
      <c r="CI334" s="207"/>
      <c r="CJ334" s="194"/>
      <c r="CK334" s="198" cm="1">
        <f t="array" ref="CK334">IFERROR(MATCH(TRUE,INDEX($B$14:$B$117&gt;=CJ334,0),0),"")</f>
        <v>1</v>
      </c>
      <c r="CL334" s="194">
        <f t="shared" ref="CL334:CL397" ca="1" si="361">IFERROR(IF(ROUND(CJ334,3)=1,1,FORECAST(CJ334,OFFSET($C$14,CK334-1,0,2),OFFSET($B$14,CK334-1,0,2))),CL333+(1-CL333)/($K$4-CI334))</f>
        <v>1.3963799927016407E-2</v>
      </c>
      <c r="CO334" s="194">
        <f t="shared" ref="CO334:CO397" si="362">IF(CN334-CN333&lt;0,0,CN334-CN333)</f>
        <v>0</v>
      </c>
      <c r="CP334" s="19">
        <f ca="1"/>
        <v>0</v>
      </c>
      <c r="CQ334" s="208">
        <f t="shared" ref="CQ334:CQ397" ca="1" si="363">(CP334*(1+CN$3)^((CN$4-CM334)/12))-CP334</f>
        <v>0</v>
      </c>
      <c r="CR334" s="207"/>
      <c r="CS334" s="194"/>
      <c r="CT334" s="198" cm="1">
        <f t="array" ref="CT334">IFERROR(MATCH(TRUE,INDEX($B$14:$B$117&gt;=CS334,0),0),"")</f>
        <v>1</v>
      </c>
      <c r="CU334" s="194">
        <f t="shared" ref="CU334:CU397" ca="1" si="364">IFERROR(IF(ROUND(CS334,3)=1,1,FORECAST(CS334,OFFSET($C$14,CT334-1,0,2),OFFSET($B$14,CT334-1,0,2))),CU333+(1-CU333)/($K$4-CR334))</f>
        <v>1.3963799927016407E-2</v>
      </c>
      <c r="CX334" s="194">
        <f t="shared" ref="CX334:CX397" si="365">IF(CW334-CW333&lt;0,0,CW334-CW333)</f>
        <v>0</v>
      </c>
      <c r="CY334" s="19" t="e">
        <f ca="1"/>
        <v>#N/A</v>
      </c>
      <c r="CZ334" s="208" t="e">
        <f t="shared" ref="CZ334:CZ397" ca="1" si="366">(CY334*(1+CW$3)^((CW$4-CV334)/12))-CY334</f>
        <v>#N/A</v>
      </c>
      <c r="DA334" s="207"/>
      <c r="DB334" s="194"/>
      <c r="DC334" s="198" cm="1">
        <f t="array" ref="DC334">IFERROR(MATCH(TRUE,INDEX($B$14:$B$117&gt;=DB334,0),0),"")</f>
        <v>1</v>
      </c>
      <c r="DD334" s="194">
        <f t="shared" ref="DD334:DD397" ca="1" si="367">IFERROR(IF(ROUND(DB334,3)=1,1,FORECAST(DB334,OFFSET($C$14,DC334-1,0,2),OFFSET($B$14,DC334-1,0,2))),DD333+(1-DD333)/($K$4-DA334))</f>
        <v>1.3963799927016407E-2</v>
      </c>
      <c r="DG334" s="194">
        <f t="shared" ref="DG334:DG397" si="368">IF(DF334-DF333&lt;0,0,DF334-DF333)</f>
        <v>0</v>
      </c>
      <c r="DH334" s="19" t="e">
        <f ca="1"/>
        <v>#N/A</v>
      </c>
      <c r="DI334" s="208" t="e">
        <f t="shared" ref="DI334:DI397" ca="1" si="369">(DH334*(1+DF$3)^((DF$4-DE334)/12))-DH334</f>
        <v>#N/A</v>
      </c>
      <c r="DJ334" s="207"/>
      <c r="DK334" s="194"/>
      <c r="DL334" s="198" cm="1">
        <f t="array" ref="DL334">IFERROR(MATCH(TRUE,INDEX($B$14:$B$117&gt;=DK334,0),0),"")</f>
        <v>1</v>
      </c>
      <c r="DM334" s="194">
        <f t="shared" ref="DM334:DM397" ca="1" si="370">IFERROR(IF(ROUND(DK334,3)=1,1,FORECAST(DK334,OFFSET($C$14,DL334-1,0,2),OFFSET($B$14,DL334-1,0,2))),DM333+(1-DM333)/($K$4-DJ334))</f>
        <v>1.3963799927016407E-2</v>
      </c>
      <c r="DP334" s="194">
        <f t="shared" ref="DP334:DP397" si="371">IF(DO334-DO333&lt;0,0,DO334-DO333)</f>
        <v>0</v>
      </c>
      <c r="DQ334" s="19" t="e">
        <f ca="1"/>
        <v>#N/A</v>
      </c>
      <c r="DR334" s="208" t="e">
        <f t="shared" ref="DR334:DR397" ca="1" si="372">(DQ334*(1+DO$3)^((DO$4-DN334)/12))-DQ334</f>
        <v>#N/A</v>
      </c>
      <c r="DS334" s="207"/>
      <c r="DT334" s="194"/>
      <c r="DU334" s="198" cm="1">
        <f t="array" ref="DU334">IFERROR(MATCH(TRUE,INDEX($B$14:$B$117&gt;=DT334,0),0),"")</f>
        <v>1</v>
      </c>
      <c r="DV334" s="194">
        <f t="shared" ref="DV334:DV397" ca="1" si="373">IFERROR(IF(ROUND(DT334,3)=1,1,FORECAST(DT334,OFFSET($C$14,DU334-1,0,2),OFFSET($B$14,DU334-1,0,2))),DV333+(1-DV333)/($K$4-DS334))</f>
        <v>1.3963799927016407E-2</v>
      </c>
      <c r="DY334" s="194">
        <f t="shared" ref="DY334:DY397" si="374">IF(DX334-DX333&lt;0,0,DX334-DX333)</f>
        <v>0</v>
      </c>
      <c r="DZ334" s="19" t="e">
        <f ca="1"/>
        <v>#N/A</v>
      </c>
      <c r="EA334" s="208" t="e">
        <f t="shared" ref="EA334:EA397" ca="1" si="375">(DZ334*(1+DX$3)^((DX$4-DW334)/12))-DZ334</f>
        <v>#N/A</v>
      </c>
      <c r="EB334" s="207"/>
      <c r="EC334" s="194"/>
      <c r="ED334" s="198" cm="1">
        <f t="array" ref="ED334">IFERROR(MATCH(TRUE,INDEX($B$14:$B$117&gt;=EC334,0),0),"")</f>
        <v>1</v>
      </c>
      <c r="EE334" s="194">
        <f t="shared" ref="EE334:EE397" ca="1" si="376">IFERROR(IF(ROUND(EC334,3)=1,1,FORECAST(EC334,OFFSET($C$14,ED334-1,0,2),OFFSET($B$14,ED334-1,0,2))),EE333+(1-EE333)/($K$4-EB334))</f>
        <v>1.3963799927016407E-2</v>
      </c>
      <c r="EH334" s="194">
        <f t="shared" ref="EH334:EH397" si="377">IF(EG334-EG333&lt;0,0,EG334-EG333)</f>
        <v>0</v>
      </c>
      <c r="EI334" s="19" t="e">
        <f ca="1"/>
        <v>#N/A</v>
      </c>
      <c r="EJ334" s="208" t="e">
        <f t="shared" ref="EJ334:EJ397" ca="1" si="378">(EI334*(1+EG$3)^((EG$4-EF334)/12))-EI334</f>
        <v>#N/A</v>
      </c>
      <c r="EK334" s="207"/>
      <c r="EL334" s="194"/>
      <c r="EM334" s="198" cm="1">
        <f t="array" ref="EM334">IFERROR(MATCH(TRUE,INDEX($B$14:$B$117&gt;=EL334,0),0),"")</f>
        <v>1</v>
      </c>
      <c r="EN334" s="194">
        <f t="shared" ref="EN334:EN397" ca="1" si="379">IFERROR(IF(ROUND(EL334,3)=1,1,FORECAST(EL334,OFFSET($C$14,EM334-1,0,2),OFFSET($B$14,EM334-1,0,2))),EN333+(1-EN333)/($K$4-EK334))</f>
        <v>1.3963799927016407E-2</v>
      </c>
      <c r="EQ334" s="194">
        <f t="shared" ref="EQ334:EQ397" si="380">IF(EP334-EP333&lt;0,0,EP334-EP333)</f>
        <v>0</v>
      </c>
      <c r="ER334" s="19" t="e">
        <f ca="1"/>
        <v>#N/A</v>
      </c>
      <c r="ES334" s="208" t="e">
        <f t="shared" ref="ES334:ES397" ca="1" si="381">(ER334*(1+EP$3)^((EP$4-EO334)/12))-ER334</f>
        <v>#N/A</v>
      </c>
      <c r="ET334" s="207"/>
      <c r="EU334" s="194"/>
      <c r="EV334" s="198" cm="1">
        <f t="array" ref="EV334">IFERROR(MATCH(TRUE,INDEX($B$14:$B$117&gt;=EU334,0),0),"")</f>
        <v>1</v>
      </c>
      <c r="EW334" s="194">
        <f t="shared" ref="EW334:EW397" ca="1" si="382">IFERROR(IF(ROUND(EU334,3)=1,1,FORECAST(EU334,OFFSET($C$14,EV334-1,0,2),OFFSET($B$14,EV334-1,0,2))),EW333+(1-EW333)/($K$4-ET334))</f>
        <v>1.3963799927016407E-2</v>
      </c>
      <c r="EZ334" s="194">
        <f t="shared" ref="EZ334:EZ397" si="383">IF(EY334-EY333&lt;0,0,EY334-EY333)</f>
        <v>0</v>
      </c>
      <c r="FA334" s="19" t="e">
        <f ca="1"/>
        <v>#N/A</v>
      </c>
      <c r="FB334" s="208" t="e">
        <f t="shared" ref="FB334:FB397" ca="1" si="384">(FA334*(1+EY$3)^((EY$4-EX334)/12))-FA334</f>
        <v>#N/A</v>
      </c>
      <c r="FC334" s="207"/>
      <c r="FD334" s="194"/>
      <c r="FE334" s="198" cm="1">
        <f t="array" ref="FE334">IFERROR(MATCH(TRUE,INDEX($B$14:$B$117&gt;=FD334,0),0),"")</f>
        <v>1</v>
      </c>
      <c r="FF334" s="194">
        <f t="shared" ref="FF334:FF397" ca="1" si="385">IFERROR(IF(ROUND(FD334,3)=1,1,FORECAST(FD334,OFFSET($C$14,FE334-1,0,2),OFFSET($B$14,FE334-1,0,2))),FF333+(1-FF333)/($K$4-FC334))</f>
        <v>1.3963799927016407E-2</v>
      </c>
      <c r="FI334" s="194">
        <f t="shared" ref="FI334:FI397" si="386">IF(FH334-FH333&lt;0,0,FH334-FH333)</f>
        <v>0</v>
      </c>
      <c r="FJ334" s="19" t="e">
        <f ca="1"/>
        <v>#N/A</v>
      </c>
      <c r="FK334" s="208" t="e">
        <f t="shared" ref="FK334:FK397" ca="1" si="387">(FJ334*(1+FH$3)^((FH$4-FG334)/12))-FJ334</f>
        <v>#N/A</v>
      </c>
      <c r="FL334" s="207"/>
      <c r="FM334" s="194"/>
      <c r="FN334" s="198" cm="1">
        <f t="array" ref="FN334">IFERROR(MATCH(TRUE,INDEX($B$14:$B$117&gt;=FM334,0),0),"")</f>
        <v>1</v>
      </c>
      <c r="FO334" s="194">
        <f t="shared" ref="FO334:FO397" ca="1" si="388">IFERROR(IF(ROUND(FM334,3)=1,1,FORECAST(FM334,OFFSET($C$14,FN334-1,0,2),OFFSET($B$14,FN334-1,0,2))),FO333+(1-FO333)/($K$4-FL334))</f>
        <v>1.3963799927016407E-2</v>
      </c>
      <c r="FR334" s="194">
        <f t="shared" ref="FR334:FR397" si="389">IF(FQ334-FQ333&lt;0,0,FQ334-FQ333)</f>
        <v>0</v>
      </c>
      <c r="FS334" s="19" t="e">
        <f ca="1"/>
        <v>#N/A</v>
      </c>
      <c r="FT334" s="208" t="e">
        <f t="shared" ref="FT334:FT397" ca="1" si="390">(FS334*(1+FQ$3)^((FQ$4-FP334)/12))-FS334</f>
        <v>#N/A</v>
      </c>
      <c r="FU334" s="207"/>
      <c r="FV334" s="194"/>
      <c r="FW334" s="198" cm="1">
        <f t="array" ref="FW334">IFERROR(MATCH(TRUE,INDEX($B$14:$B$117&gt;=FV334,0),0),"")</f>
        <v>1</v>
      </c>
      <c r="FX334" s="194">
        <f t="shared" ref="FX334:FX397" ca="1" si="391">IFERROR(IF(ROUND(FV334,3)=1,1,FORECAST(FV334,OFFSET($C$14,FW334-1,0,2),OFFSET($B$14,FW334-1,0,2))),FX333+(1-FX333)/($K$4-FU334))</f>
        <v>1.3963799927016407E-2</v>
      </c>
      <c r="GA334" s="194">
        <f t="shared" ref="GA334:GA397" si="392">IF(FZ334-FZ333&lt;0,0,FZ334-FZ333)</f>
        <v>0</v>
      </c>
      <c r="GB334" s="19" t="e">
        <f ca="1"/>
        <v>#N/A</v>
      </c>
      <c r="GC334" s="208" t="e">
        <f t="shared" ref="GC334:GC397" ca="1" si="393">(GB334*(1+FZ$3)^((FZ$4-FY334)/12))-GB334</f>
        <v>#N/A</v>
      </c>
    </row>
    <row r="335" spans="6:185" x14ac:dyDescent="0.2">
      <c r="F335" s="207"/>
      <c r="G335" s="194"/>
      <c r="H335" s="198" cm="1">
        <f t="array" ref="H335">IFERROR(MATCH(TRUE,INDEX($B$14:$B$117&gt;=G335,0),0),"")</f>
        <v>1</v>
      </c>
      <c r="I335" s="194">
        <f t="shared" ca="1" si="338"/>
        <v>1.3963799927016407E-2</v>
      </c>
      <c r="L335" s="194">
        <f t="shared" ref="L335:L398" si="394">IF(K335-K334&lt;0,0,K335-K334)</f>
        <v>0</v>
      </c>
      <c r="M335" s="19">
        <f ca="1"/>
        <v>0</v>
      </c>
      <c r="N335" s="208">
        <f t="shared" ref="N335:N398" ca="1" si="395">(M335*(1+K$3)^((K$4-J335)/12))-M335</f>
        <v>0</v>
      </c>
      <c r="O335" s="207"/>
      <c r="P335" s="194"/>
      <c r="Q335" s="198" cm="1">
        <f t="array" ref="Q335">IFERROR(MATCH(TRUE,INDEX($B$14:$B$117&gt;=P335,0),0),"")</f>
        <v>1</v>
      </c>
      <c r="R335" s="194">
        <f t="shared" ca="1" si="339"/>
        <v>1.3963799927016407E-2</v>
      </c>
      <c r="U335" s="194">
        <f t="shared" ref="U335:U398" si="396">IF(T335-T334&lt;0,0,T335-T334)</f>
        <v>0</v>
      </c>
      <c r="V335" s="19">
        <f ca="1"/>
        <v>0</v>
      </c>
      <c r="W335" s="208">
        <f t="shared" ref="W335:W398" ca="1" si="397">(V335*(1+T$3)^((T$4-S335)/12))-V335</f>
        <v>0</v>
      </c>
      <c r="X335" s="207"/>
      <c r="Y335" s="194"/>
      <c r="Z335" s="198" cm="1">
        <f t="array" ref="Z335">IFERROR(MATCH(TRUE,INDEX($B$14:$B$117&gt;=Y335,0),0),"")</f>
        <v>1</v>
      </c>
      <c r="AA335" s="194">
        <f t="shared" ca="1" si="340"/>
        <v>1.3963799927016407E-2</v>
      </c>
      <c r="AD335" s="194">
        <f t="shared" si="341"/>
        <v>0</v>
      </c>
      <c r="AE335" s="19">
        <f ca="1"/>
        <v>0</v>
      </c>
      <c r="AF335" s="208">
        <f t="shared" ca="1" si="342"/>
        <v>0</v>
      </c>
      <c r="AG335" s="207"/>
      <c r="AH335" s="194"/>
      <c r="AI335" s="198" cm="1">
        <f t="array" ref="AI335">IFERROR(MATCH(TRUE,INDEX($B$14:$B$117&gt;=AH335,0),0),"")</f>
        <v>1</v>
      </c>
      <c r="AJ335" s="194">
        <f t="shared" ca="1" si="343"/>
        <v>1.3963799927016407E-2</v>
      </c>
      <c r="AM335" s="194">
        <f t="shared" si="344"/>
        <v>0</v>
      </c>
      <c r="AN335" s="19">
        <f ca="1"/>
        <v>0</v>
      </c>
      <c r="AO335" s="208">
        <f t="shared" ca="1" si="345"/>
        <v>0</v>
      </c>
      <c r="AP335" s="207"/>
      <c r="AQ335" s="194"/>
      <c r="AR335" s="198" cm="1">
        <f t="array" ref="AR335">IFERROR(MATCH(TRUE,INDEX($B$14:$B$117&gt;=AQ335,0),0),"")</f>
        <v>1</v>
      </c>
      <c r="AS335" s="194">
        <f t="shared" ca="1" si="346"/>
        <v>1.3963799927016407E-2</v>
      </c>
      <c r="AV335" s="194">
        <f t="shared" si="347"/>
        <v>0</v>
      </c>
      <c r="AW335" s="19">
        <f ca="1"/>
        <v>0</v>
      </c>
      <c r="AX335" s="208">
        <f t="shared" ca="1" si="348"/>
        <v>0</v>
      </c>
      <c r="AY335" s="207"/>
      <c r="AZ335" s="194"/>
      <c r="BA335" s="198" cm="1">
        <f t="array" ref="BA335">IFERROR(MATCH(TRUE,INDEX($B$14:$B$117&gt;=AZ335,0),0),"")</f>
        <v>1</v>
      </c>
      <c r="BB335" s="194">
        <f t="shared" ca="1" si="349"/>
        <v>1.3963799927016407E-2</v>
      </c>
      <c r="BE335" s="194">
        <f t="shared" si="350"/>
        <v>0</v>
      </c>
      <c r="BF335" s="19">
        <f ca="1"/>
        <v>0</v>
      </c>
      <c r="BG335" s="208">
        <f t="shared" ca="1" si="351"/>
        <v>0</v>
      </c>
      <c r="BH335" s="207"/>
      <c r="BI335" s="194"/>
      <c r="BJ335" s="198" cm="1">
        <f t="array" ref="BJ335">IFERROR(MATCH(TRUE,INDEX($B$14:$B$117&gt;=BI335,0),0),"")</f>
        <v>1</v>
      </c>
      <c r="BK335" s="194">
        <f t="shared" ca="1" si="352"/>
        <v>1.3963799927016407E-2</v>
      </c>
      <c r="BN335" s="194">
        <f t="shared" si="353"/>
        <v>0</v>
      </c>
      <c r="BO335" s="19">
        <f ca="1"/>
        <v>0</v>
      </c>
      <c r="BP335" s="208">
        <f t="shared" ca="1" si="354"/>
        <v>0</v>
      </c>
      <c r="BQ335" s="207"/>
      <c r="BR335" s="194"/>
      <c r="BS335" s="198" cm="1">
        <f t="array" ref="BS335">IFERROR(MATCH(TRUE,INDEX($B$14:$B$117&gt;=BR335,0),0),"")</f>
        <v>1</v>
      </c>
      <c r="BT335" s="194">
        <f t="shared" ca="1" si="355"/>
        <v>1.3963799927016407E-2</v>
      </c>
      <c r="BW335" s="194">
        <f t="shared" si="356"/>
        <v>0</v>
      </c>
      <c r="BX335" s="19">
        <f ca="1"/>
        <v>0</v>
      </c>
      <c r="BY335" s="208">
        <f t="shared" ca="1" si="357"/>
        <v>0</v>
      </c>
      <c r="BZ335" s="207"/>
      <c r="CA335" s="194"/>
      <c r="CB335" s="198" cm="1">
        <f t="array" ref="CB335">IFERROR(MATCH(TRUE,INDEX($B$14:$B$117&gt;=CA335,0),0),"")</f>
        <v>1</v>
      </c>
      <c r="CC335" s="194">
        <f t="shared" ca="1" si="358"/>
        <v>1.3963799927016407E-2</v>
      </c>
      <c r="CF335" s="194">
        <f t="shared" si="359"/>
        <v>0</v>
      </c>
      <c r="CG335" s="19">
        <f ca="1"/>
        <v>0</v>
      </c>
      <c r="CH335" s="208">
        <f t="shared" ca="1" si="360"/>
        <v>0</v>
      </c>
      <c r="CI335" s="207"/>
      <c r="CJ335" s="194"/>
      <c r="CK335" s="198" cm="1">
        <f t="array" ref="CK335">IFERROR(MATCH(TRUE,INDEX($B$14:$B$117&gt;=CJ335,0),0),"")</f>
        <v>1</v>
      </c>
      <c r="CL335" s="194">
        <f t="shared" ca="1" si="361"/>
        <v>1.3963799927016407E-2</v>
      </c>
      <c r="CO335" s="194">
        <f t="shared" si="362"/>
        <v>0</v>
      </c>
      <c r="CP335" s="19">
        <f ca="1"/>
        <v>0</v>
      </c>
      <c r="CQ335" s="208">
        <f t="shared" ca="1" si="363"/>
        <v>0</v>
      </c>
      <c r="CR335" s="207"/>
      <c r="CS335" s="194"/>
      <c r="CT335" s="198" cm="1">
        <f t="array" ref="CT335">IFERROR(MATCH(TRUE,INDEX($B$14:$B$117&gt;=CS335,0),0),"")</f>
        <v>1</v>
      </c>
      <c r="CU335" s="194">
        <f t="shared" ca="1" si="364"/>
        <v>1.3963799927016407E-2</v>
      </c>
      <c r="CX335" s="194">
        <f t="shared" si="365"/>
        <v>0</v>
      </c>
      <c r="CY335" s="19" t="e">
        <f ca="1"/>
        <v>#N/A</v>
      </c>
      <c r="CZ335" s="208" t="e">
        <f t="shared" ca="1" si="366"/>
        <v>#N/A</v>
      </c>
      <c r="DA335" s="207"/>
      <c r="DB335" s="194"/>
      <c r="DC335" s="198" cm="1">
        <f t="array" ref="DC335">IFERROR(MATCH(TRUE,INDEX($B$14:$B$117&gt;=DB335,0),0),"")</f>
        <v>1</v>
      </c>
      <c r="DD335" s="194">
        <f t="shared" ca="1" si="367"/>
        <v>1.3963799927016407E-2</v>
      </c>
      <c r="DG335" s="194">
        <f t="shared" si="368"/>
        <v>0</v>
      </c>
      <c r="DH335" s="19" t="e">
        <f ca="1"/>
        <v>#N/A</v>
      </c>
      <c r="DI335" s="208" t="e">
        <f t="shared" ca="1" si="369"/>
        <v>#N/A</v>
      </c>
      <c r="DJ335" s="207"/>
      <c r="DK335" s="194"/>
      <c r="DL335" s="198" cm="1">
        <f t="array" ref="DL335">IFERROR(MATCH(TRUE,INDEX($B$14:$B$117&gt;=DK335,0),0),"")</f>
        <v>1</v>
      </c>
      <c r="DM335" s="194">
        <f t="shared" ca="1" si="370"/>
        <v>1.3963799927016407E-2</v>
      </c>
      <c r="DP335" s="194">
        <f t="shared" si="371"/>
        <v>0</v>
      </c>
      <c r="DQ335" s="19" t="e">
        <f ca="1"/>
        <v>#N/A</v>
      </c>
      <c r="DR335" s="208" t="e">
        <f t="shared" ca="1" si="372"/>
        <v>#N/A</v>
      </c>
      <c r="DS335" s="207"/>
      <c r="DT335" s="194"/>
      <c r="DU335" s="198" cm="1">
        <f t="array" ref="DU335">IFERROR(MATCH(TRUE,INDEX($B$14:$B$117&gt;=DT335,0),0),"")</f>
        <v>1</v>
      </c>
      <c r="DV335" s="194">
        <f t="shared" ca="1" si="373"/>
        <v>1.3963799927016407E-2</v>
      </c>
      <c r="DY335" s="194">
        <f t="shared" si="374"/>
        <v>0</v>
      </c>
      <c r="DZ335" s="19" t="e">
        <f ca="1"/>
        <v>#N/A</v>
      </c>
      <c r="EA335" s="208" t="e">
        <f t="shared" ca="1" si="375"/>
        <v>#N/A</v>
      </c>
      <c r="EB335" s="207"/>
      <c r="EC335" s="194"/>
      <c r="ED335" s="198" cm="1">
        <f t="array" ref="ED335">IFERROR(MATCH(TRUE,INDEX($B$14:$B$117&gt;=EC335,0),0),"")</f>
        <v>1</v>
      </c>
      <c r="EE335" s="194">
        <f t="shared" ca="1" si="376"/>
        <v>1.3963799927016407E-2</v>
      </c>
      <c r="EH335" s="194">
        <f t="shared" si="377"/>
        <v>0</v>
      </c>
      <c r="EI335" s="19" t="e">
        <f ca="1"/>
        <v>#N/A</v>
      </c>
      <c r="EJ335" s="208" t="e">
        <f t="shared" ca="1" si="378"/>
        <v>#N/A</v>
      </c>
      <c r="EK335" s="207"/>
      <c r="EL335" s="194"/>
      <c r="EM335" s="198" cm="1">
        <f t="array" ref="EM335">IFERROR(MATCH(TRUE,INDEX($B$14:$B$117&gt;=EL335,0),0),"")</f>
        <v>1</v>
      </c>
      <c r="EN335" s="194">
        <f t="shared" ca="1" si="379"/>
        <v>1.3963799927016407E-2</v>
      </c>
      <c r="EQ335" s="194">
        <f t="shared" si="380"/>
        <v>0</v>
      </c>
      <c r="ER335" s="19" t="e">
        <f ca="1"/>
        <v>#N/A</v>
      </c>
      <c r="ES335" s="208" t="e">
        <f t="shared" ca="1" si="381"/>
        <v>#N/A</v>
      </c>
      <c r="ET335" s="207"/>
      <c r="EU335" s="194"/>
      <c r="EV335" s="198" cm="1">
        <f t="array" ref="EV335">IFERROR(MATCH(TRUE,INDEX($B$14:$B$117&gt;=EU335,0),0),"")</f>
        <v>1</v>
      </c>
      <c r="EW335" s="194">
        <f t="shared" ca="1" si="382"/>
        <v>1.3963799927016407E-2</v>
      </c>
      <c r="EZ335" s="194">
        <f t="shared" si="383"/>
        <v>0</v>
      </c>
      <c r="FA335" s="19" t="e">
        <f ca="1"/>
        <v>#N/A</v>
      </c>
      <c r="FB335" s="208" t="e">
        <f t="shared" ca="1" si="384"/>
        <v>#N/A</v>
      </c>
      <c r="FC335" s="207"/>
      <c r="FD335" s="194"/>
      <c r="FE335" s="198" cm="1">
        <f t="array" ref="FE335">IFERROR(MATCH(TRUE,INDEX($B$14:$B$117&gt;=FD335,0),0),"")</f>
        <v>1</v>
      </c>
      <c r="FF335" s="194">
        <f t="shared" ca="1" si="385"/>
        <v>1.3963799927016407E-2</v>
      </c>
      <c r="FI335" s="194">
        <f t="shared" si="386"/>
        <v>0</v>
      </c>
      <c r="FJ335" s="19" t="e">
        <f ca="1"/>
        <v>#N/A</v>
      </c>
      <c r="FK335" s="208" t="e">
        <f t="shared" ca="1" si="387"/>
        <v>#N/A</v>
      </c>
      <c r="FL335" s="207"/>
      <c r="FM335" s="194"/>
      <c r="FN335" s="198" cm="1">
        <f t="array" ref="FN335">IFERROR(MATCH(TRUE,INDEX($B$14:$B$117&gt;=FM335,0),0),"")</f>
        <v>1</v>
      </c>
      <c r="FO335" s="194">
        <f t="shared" ca="1" si="388"/>
        <v>1.3963799927016407E-2</v>
      </c>
      <c r="FR335" s="194">
        <f t="shared" si="389"/>
        <v>0</v>
      </c>
      <c r="FS335" s="19" t="e">
        <f ca="1"/>
        <v>#N/A</v>
      </c>
      <c r="FT335" s="208" t="e">
        <f t="shared" ca="1" si="390"/>
        <v>#N/A</v>
      </c>
      <c r="FU335" s="207"/>
      <c r="FV335" s="194"/>
      <c r="FW335" s="198" cm="1">
        <f t="array" ref="FW335">IFERROR(MATCH(TRUE,INDEX($B$14:$B$117&gt;=FV335,0),0),"")</f>
        <v>1</v>
      </c>
      <c r="FX335" s="194">
        <f t="shared" ca="1" si="391"/>
        <v>1.3963799927016407E-2</v>
      </c>
      <c r="GA335" s="194">
        <f t="shared" si="392"/>
        <v>0</v>
      </c>
      <c r="GB335" s="19" t="e">
        <f ca="1"/>
        <v>#N/A</v>
      </c>
      <c r="GC335" s="208" t="e">
        <f t="shared" ca="1" si="393"/>
        <v>#N/A</v>
      </c>
    </row>
    <row r="336" spans="6:185" x14ac:dyDescent="0.2">
      <c r="F336" s="207"/>
      <c r="G336" s="194"/>
      <c r="H336" s="198" cm="1">
        <f t="array" ref="H336">IFERROR(MATCH(TRUE,INDEX($B$14:$B$117&gt;=G336,0),0),"")</f>
        <v>1</v>
      </c>
      <c r="I336" s="194">
        <f t="shared" ca="1" si="338"/>
        <v>1.3963799927016407E-2</v>
      </c>
      <c r="L336" s="194">
        <f t="shared" si="394"/>
        <v>0</v>
      </c>
      <c r="M336" s="19">
        <f ca="1"/>
        <v>0</v>
      </c>
      <c r="N336" s="208">
        <f t="shared" ca="1" si="395"/>
        <v>0</v>
      </c>
      <c r="O336" s="207"/>
      <c r="P336" s="194"/>
      <c r="Q336" s="198" cm="1">
        <f t="array" ref="Q336">IFERROR(MATCH(TRUE,INDEX($B$14:$B$117&gt;=P336,0),0),"")</f>
        <v>1</v>
      </c>
      <c r="R336" s="194">
        <f t="shared" ca="1" si="339"/>
        <v>1.3963799927016407E-2</v>
      </c>
      <c r="U336" s="194">
        <f t="shared" si="396"/>
        <v>0</v>
      </c>
      <c r="V336" s="19">
        <f ca="1"/>
        <v>0</v>
      </c>
      <c r="W336" s="208">
        <f t="shared" ca="1" si="397"/>
        <v>0</v>
      </c>
      <c r="X336" s="207"/>
      <c r="Y336" s="194"/>
      <c r="Z336" s="198" cm="1">
        <f t="array" ref="Z336">IFERROR(MATCH(TRUE,INDEX($B$14:$B$117&gt;=Y336,0),0),"")</f>
        <v>1</v>
      </c>
      <c r="AA336" s="194">
        <f t="shared" ca="1" si="340"/>
        <v>1.3963799927016407E-2</v>
      </c>
      <c r="AD336" s="194">
        <f t="shared" si="341"/>
        <v>0</v>
      </c>
      <c r="AE336" s="19">
        <f ca="1"/>
        <v>0</v>
      </c>
      <c r="AF336" s="208">
        <f t="shared" ca="1" si="342"/>
        <v>0</v>
      </c>
      <c r="AG336" s="207"/>
      <c r="AH336" s="194"/>
      <c r="AI336" s="198" cm="1">
        <f t="array" ref="AI336">IFERROR(MATCH(TRUE,INDEX($B$14:$B$117&gt;=AH336,0),0),"")</f>
        <v>1</v>
      </c>
      <c r="AJ336" s="194">
        <f t="shared" ca="1" si="343"/>
        <v>1.3963799927016407E-2</v>
      </c>
      <c r="AM336" s="194">
        <f t="shared" si="344"/>
        <v>0</v>
      </c>
      <c r="AN336" s="19">
        <f ca="1"/>
        <v>0</v>
      </c>
      <c r="AO336" s="208">
        <f t="shared" ca="1" si="345"/>
        <v>0</v>
      </c>
      <c r="AP336" s="207"/>
      <c r="AQ336" s="194"/>
      <c r="AR336" s="198" cm="1">
        <f t="array" ref="AR336">IFERROR(MATCH(TRUE,INDEX($B$14:$B$117&gt;=AQ336,0),0),"")</f>
        <v>1</v>
      </c>
      <c r="AS336" s="194">
        <f t="shared" ca="1" si="346"/>
        <v>1.3963799927016407E-2</v>
      </c>
      <c r="AV336" s="194">
        <f t="shared" si="347"/>
        <v>0</v>
      </c>
      <c r="AW336" s="19">
        <f ca="1"/>
        <v>0</v>
      </c>
      <c r="AX336" s="208">
        <f t="shared" ca="1" si="348"/>
        <v>0</v>
      </c>
      <c r="AY336" s="207"/>
      <c r="AZ336" s="194"/>
      <c r="BA336" s="198" cm="1">
        <f t="array" ref="BA336">IFERROR(MATCH(TRUE,INDEX($B$14:$B$117&gt;=AZ336,0),0),"")</f>
        <v>1</v>
      </c>
      <c r="BB336" s="194">
        <f t="shared" ca="1" si="349"/>
        <v>1.3963799927016407E-2</v>
      </c>
      <c r="BE336" s="194">
        <f t="shared" si="350"/>
        <v>0</v>
      </c>
      <c r="BF336" s="19">
        <f ca="1"/>
        <v>0</v>
      </c>
      <c r="BG336" s="208">
        <f t="shared" ca="1" si="351"/>
        <v>0</v>
      </c>
      <c r="BH336" s="207"/>
      <c r="BI336" s="194"/>
      <c r="BJ336" s="198" cm="1">
        <f t="array" ref="BJ336">IFERROR(MATCH(TRUE,INDEX($B$14:$B$117&gt;=BI336,0),0),"")</f>
        <v>1</v>
      </c>
      <c r="BK336" s="194">
        <f t="shared" ca="1" si="352"/>
        <v>1.3963799927016407E-2</v>
      </c>
      <c r="BN336" s="194">
        <f t="shared" si="353"/>
        <v>0</v>
      </c>
      <c r="BO336" s="19">
        <f ca="1"/>
        <v>0</v>
      </c>
      <c r="BP336" s="208">
        <f t="shared" ca="1" si="354"/>
        <v>0</v>
      </c>
      <c r="BQ336" s="207"/>
      <c r="BR336" s="194"/>
      <c r="BS336" s="198" cm="1">
        <f t="array" ref="BS336">IFERROR(MATCH(TRUE,INDEX($B$14:$B$117&gt;=BR336,0),0),"")</f>
        <v>1</v>
      </c>
      <c r="BT336" s="194">
        <f t="shared" ca="1" si="355"/>
        <v>1.3963799927016407E-2</v>
      </c>
      <c r="BW336" s="194">
        <f t="shared" si="356"/>
        <v>0</v>
      </c>
      <c r="BX336" s="19">
        <f ca="1"/>
        <v>0</v>
      </c>
      <c r="BY336" s="208">
        <f t="shared" ca="1" si="357"/>
        <v>0</v>
      </c>
      <c r="BZ336" s="207"/>
      <c r="CA336" s="194"/>
      <c r="CB336" s="198" cm="1">
        <f t="array" ref="CB336">IFERROR(MATCH(TRUE,INDEX($B$14:$B$117&gt;=CA336,0),0),"")</f>
        <v>1</v>
      </c>
      <c r="CC336" s="194">
        <f t="shared" ca="1" si="358"/>
        <v>1.3963799927016407E-2</v>
      </c>
      <c r="CF336" s="194">
        <f t="shared" si="359"/>
        <v>0</v>
      </c>
      <c r="CG336" s="19">
        <f ca="1"/>
        <v>0</v>
      </c>
      <c r="CH336" s="208">
        <f t="shared" ca="1" si="360"/>
        <v>0</v>
      </c>
      <c r="CI336" s="207"/>
      <c r="CJ336" s="194"/>
      <c r="CK336" s="198" cm="1">
        <f t="array" ref="CK336">IFERROR(MATCH(TRUE,INDEX($B$14:$B$117&gt;=CJ336,0),0),"")</f>
        <v>1</v>
      </c>
      <c r="CL336" s="194">
        <f t="shared" ca="1" si="361"/>
        <v>1.3963799927016407E-2</v>
      </c>
      <c r="CO336" s="194">
        <f t="shared" si="362"/>
        <v>0</v>
      </c>
      <c r="CP336" s="19">
        <f ca="1"/>
        <v>0</v>
      </c>
      <c r="CQ336" s="208">
        <f t="shared" ca="1" si="363"/>
        <v>0</v>
      </c>
      <c r="CR336" s="207"/>
      <c r="CS336" s="194"/>
      <c r="CT336" s="198" cm="1">
        <f t="array" ref="CT336">IFERROR(MATCH(TRUE,INDEX($B$14:$B$117&gt;=CS336,0),0),"")</f>
        <v>1</v>
      </c>
      <c r="CU336" s="194">
        <f t="shared" ca="1" si="364"/>
        <v>1.3963799927016407E-2</v>
      </c>
      <c r="CX336" s="194">
        <f t="shared" si="365"/>
        <v>0</v>
      </c>
      <c r="CY336" s="19" t="e">
        <f ca="1"/>
        <v>#N/A</v>
      </c>
      <c r="CZ336" s="208" t="e">
        <f t="shared" ca="1" si="366"/>
        <v>#N/A</v>
      </c>
      <c r="DA336" s="207"/>
      <c r="DB336" s="194"/>
      <c r="DC336" s="198" cm="1">
        <f t="array" ref="DC336">IFERROR(MATCH(TRUE,INDEX($B$14:$B$117&gt;=DB336,0),0),"")</f>
        <v>1</v>
      </c>
      <c r="DD336" s="194">
        <f t="shared" ca="1" si="367"/>
        <v>1.3963799927016407E-2</v>
      </c>
      <c r="DG336" s="194">
        <f t="shared" si="368"/>
        <v>0</v>
      </c>
      <c r="DH336" s="19" t="e">
        <f ca="1"/>
        <v>#N/A</v>
      </c>
      <c r="DI336" s="208" t="e">
        <f t="shared" ca="1" si="369"/>
        <v>#N/A</v>
      </c>
      <c r="DJ336" s="207"/>
      <c r="DK336" s="194"/>
      <c r="DL336" s="198" cm="1">
        <f t="array" ref="DL336">IFERROR(MATCH(TRUE,INDEX($B$14:$B$117&gt;=DK336,0),0),"")</f>
        <v>1</v>
      </c>
      <c r="DM336" s="194">
        <f t="shared" ca="1" si="370"/>
        <v>1.3963799927016407E-2</v>
      </c>
      <c r="DP336" s="194">
        <f t="shared" si="371"/>
        <v>0</v>
      </c>
      <c r="DQ336" s="19" t="e">
        <f ca="1"/>
        <v>#N/A</v>
      </c>
      <c r="DR336" s="208" t="e">
        <f t="shared" ca="1" si="372"/>
        <v>#N/A</v>
      </c>
      <c r="DS336" s="207"/>
      <c r="DT336" s="194"/>
      <c r="DU336" s="198" cm="1">
        <f t="array" ref="DU336">IFERROR(MATCH(TRUE,INDEX($B$14:$B$117&gt;=DT336,0),0),"")</f>
        <v>1</v>
      </c>
      <c r="DV336" s="194">
        <f t="shared" ca="1" si="373"/>
        <v>1.3963799927016407E-2</v>
      </c>
      <c r="DY336" s="194">
        <f t="shared" si="374"/>
        <v>0</v>
      </c>
      <c r="DZ336" s="19" t="e">
        <f ca="1"/>
        <v>#N/A</v>
      </c>
      <c r="EA336" s="208" t="e">
        <f t="shared" ca="1" si="375"/>
        <v>#N/A</v>
      </c>
      <c r="EB336" s="207"/>
      <c r="EC336" s="194"/>
      <c r="ED336" s="198" cm="1">
        <f t="array" ref="ED336">IFERROR(MATCH(TRUE,INDEX($B$14:$B$117&gt;=EC336,0),0),"")</f>
        <v>1</v>
      </c>
      <c r="EE336" s="194">
        <f t="shared" ca="1" si="376"/>
        <v>1.3963799927016407E-2</v>
      </c>
      <c r="EH336" s="194">
        <f t="shared" si="377"/>
        <v>0</v>
      </c>
      <c r="EI336" s="19" t="e">
        <f ca="1"/>
        <v>#N/A</v>
      </c>
      <c r="EJ336" s="208" t="e">
        <f t="shared" ca="1" si="378"/>
        <v>#N/A</v>
      </c>
      <c r="EK336" s="207"/>
      <c r="EL336" s="194"/>
      <c r="EM336" s="198" cm="1">
        <f t="array" ref="EM336">IFERROR(MATCH(TRUE,INDEX($B$14:$B$117&gt;=EL336,0),0),"")</f>
        <v>1</v>
      </c>
      <c r="EN336" s="194">
        <f t="shared" ca="1" si="379"/>
        <v>1.3963799927016407E-2</v>
      </c>
      <c r="EQ336" s="194">
        <f t="shared" si="380"/>
        <v>0</v>
      </c>
      <c r="ER336" s="19" t="e">
        <f ca="1"/>
        <v>#N/A</v>
      </c>
      <c r="ES336" s="208" t="e">
        <f t="shared" ca="1" si="381"/>
        <v>#N/A</v>
      </c>
      <c r="ET336" s="207"/>
      <c r="EU336" s="194"/>
      <c r="EV336" s="198" cm="1">
        <f t="array" ref="EV336">IFERROR(MATCH(TRUE,INDEX($B$14:$B$117&gt;=EU336,0),0),"")</f>
        <v>1</v>
      </c>
      <c r="EW336" s="194">
        <f t="shared" ca="1" si="382"/>
        <v>1.3963799927016407E-2</v>
      </c>
      <c r="EZ336" s="194">
        <f t="shared" si="383"/>
        <v>0</v>
      </c>
      <c r="FA336" s="19" t="e">
        <f ca="1"/>
        <v>#N/A</v>
      </c>
      <c r="FB336" s="208" t="e">
        <f t="shared" ca="1" si="384"/>
        <v>#N/A</v>
      </c>
      <c r="FC336" s="207"/>
      <c r="FD336" s="194"/>
      <c r="FE336" s="198" cm="1">
        <f t="array" ref="FE336">IFERROR(MATCH(TRUE,INDEX($B$14:$B$117&gt;=FD336,0),0),"")</f>
        <v>1</v>
      </c>
      <c r="FF336" s="194">
        <f t="shared" ca="1" si="385"/>
        <v>1.3963799927016407E-2</v>
      </c>
      <c r="FI336" s="194">
        <f t="shared" si="386"/>
        <v>0</v>
      </c>
      <c r="FJ336" s="19" t="e">
        <f ca="1"/>
        <v>#N/A</v>
      </c>
      <c r="FK336" s="208" t="e">
        <f t="shared" ca="1" si="387"/>
        <v>#N/A</v>
      </c>
      <c r="FL336" s="207"/>
      <c r="FM336" s="194"/>
      <c r="FN336" s="198" cm="1">
        <f t="array" ref="FN336">IFERROR(MATCH(TRUE,INDEX($B$14:$B$117&gt;=FM336,0),0),"")</f>
        <v>1</v>
      </c>
      <c r="FO336" s="194">
        <f t="shared" ca="1" si="388"/>
        <v>1.3963799927016407E-2</v>
      </c>
      <c r="FR336" s="194">
        <f t="shared" si="389"/>
        <v>0</v>
      </c>
      <c r="FS336" s="19" t="e">
        <f ca="1"/>
        <v>#N/A</v>
      </c>
      <c r="FT336" s="208" t="e">
        <f t="shared" ca="1" si="390"/>
        <v>#N/A</v>
      </c>
      <c r="FU336" s="207"/>
      <c r="FV336" s="194"/>
      <c r="FW336" s="198" cm="1">
        <f t="array" ref="FW336">IFERROR(MATCH(TRUE,INDEX($B$14:$B$117&gt;=FV336,0),0),"")</f>
        <v>1</v>
      </c>
      <c r="FX336" s="194">
        <f t="shared" ca="1" si="391"/>
        <v>1.3963799927016407E-2</v>
      </c>
      <c r="GA336" s="194">
        <f t="shared" si="392"/>
        <v>0</v>
      </c>
      <c r="GB336" s="19" t="e">
        <f ca="1"/>
        <v>#N/A</v>
      </c>
      <c r="GC336" s="208" t="e">
        <f t="shared" ca="1" si="393"/>
        <v>#N/A</v>
      </c>
    </row>
    <row r="337" spans="6:185" x14ac:dyDescent="0.2">
      <c r="F337" s="207"/>
      <c r="G337" s="194"/>
      <c r="H337" s="198" cm="1">
        <f t="array" ref="H337">IFERROR(MATCH(TRUE,INDEX($B$14:$B$117&gt;=G337,0),0),"")</f>
        <v>1</v>
      </c>
      <c r="I337" s="194">
        <f t="shared" ca="1" si="338"/>
        <v>1.3963799927016407E-2</v>
      </c>
      <c r="L337" s="194">
        <f t="shared" si="394"/>
        <v>0</v>
      </c>
      <c r="M337" s="19">
        <f ca="1"/>
        <v>0</v>
      </c>
      <c r="N337" s="208">
        <f t="shared" ca="1" si="395"/>
        <v>0</v>
      </c>
      <c r="O337" s="207"/>
      <c r="P337" s="194"/>
      <c r="Q337" s="198" cm="1">
        <f t="array" ref="Q337">IFERROR(MATCH(TRUE,INDEX($B$14:$B$117&gt;=P337,0),0),"")</f>
        <v>1</v>
      </c>
      <c r="R337" s="194">
        <f t="shared" ca="1" si="339"/>
        <v>1.3963799927016407E-2</v>
      </c>
      <c r="U337" s="194">
        <f t="shared" si="396"/>
        <v>0</v>
      </c>
      <c r="V337" s="19">
        <f ca="1"/>
        <v>0</v>
      </c>
      <c r="W337" s="208">
        <f t="shared" ca="1" si="397"/>
        <v>0</v>
      </c>
      <c r="X337" s="207"/>
      <c r="Y337" s="194"/>
      <c r="Z337" s="198" cm="1">
        <f t="array" ref="Z337">IFERROR(MATCH(TRUE,INDEX($B$14:$B$117&gt;=Y337,0),0),"")</f>
        <v>1</v>
      </c>
      <c r="AA337" s="194">
        <f t="shared" ca="1" si="340"/>
        <v>1.3963799927016407E-2</v>
      </c>
      <c r="AD337" s="194">
        <f t="shared" si="341"/>
        <v>0</v>
      </c>
      <c r="AE337" s="19">
        <f ca="1"/>
        <v>0</v>
      </c>
      <c r="AF337" s="208">
        <f t="shared" ca="1" si="342"/>
        <v>0</v>
      </c>
      <c r="AG337" s="207"/>
      <c r="AH337" s="194"/>
      <c r="AI337" s="198" cm="1">
        <f t="array" ref="AI337">IFERROR(MATCH(TRUE,INDEX($B$14:$B$117&gt;=AH337,0),0),"")</f>
        <v>1</v>
      </c>
      <c r="AJ337" s="194">
        <f t="shared" ca="1" si="343"/>
        <v>1.3963799927016407E-2</v>
      </c>
      <c r="AM337" s="194">
        <f t="shared" si="344"/>
        <v>0</v>
      </c>
      <c r="AN337" s="19">
        <f ca="1"/>
        <v>0</v>
      </c>
      <c r="AO337" s="208">
        <f t="shared" ca="1" si="345"/>
        <v>0</v>
      </c>
      <c r="AP337" s="207"/>
      <c r="AQ337" s="194"/>
      <c r="AR337" s="198" cm="1">
        <f t="array" ref="AR337">IFERROR(MATCH(TRUE,INDEX($B$14:$B$117&gt;=AQ337,0),0),"")</f>
        <v>1</v>
      </c>
      <c r="AS337" s="194">
        <f t="shared" ca="1" si="346"/>
        <v>1.3963799927016407E-2</v>
      </c>
      <c r="AV337" s="194">
        <f t="shared" si="347"/>
        <v>0</v>
      </c>
      <c r="AW337" s="19">
        <f ca="1"/>
        <v>0</v>
      </c>
      <c r="AX337" s="208">
        <f t="shared" ca="1" si="348"/>
        <v>0</v>
      </c>
      <c r="AY337" s="207"/>
      <c r="AZ337" s="194"/>
      <c r="BA337" s="198" cm="1">
        <f t="array" ref="BA337">IFERROR(MATCH(TRUE,INDEX($B$14:$B$117&gt;=AZ337,0),0),"")</f>
        <v>1</v>
      </c>
      <c r="BB337" s="194">
        <f t="shared" ca="1" si="349"/>
        <v>1.3963799927016407E-2</v>
      </c>
      <c r="BE337" s="194">
        <f t="shared" si="350"/>
        <v>0</v>
      </c>
      <c r="BF337" s="19">
        <f ca="1"/>
        <v>0</v>
      </c>
      <c r="BG337" s="208">
        <f t="shared" ca="1" si="351"/>
        <v>0</v>
      </c>
      <c r="BH337" s="207"/>
      <c r="BI337" s="194"/>
      <c r="BJ337" s="198" cm="1">
        <f t="array" ref="BJ337">IFERROR(MATCH(TRUE,INDEX($B$14:$B$117&gt;=BI337,0),0),"")</f>
        <v>1</v>
      </c>
      <c r="BK337" s="194">
        <f t="shared" ca="1" si="352"/>
        <v>1.3963799927016407E-2</v>
      </c>
      <c r="BN337" s="194">
        <f t="shared" si="353"/>
        <v>0</v>
      </c>
      <c r="BO337" s="19">
        <f ca="1"/>
        <v>0</v>
      </c>
      <c r="BP337" s="208">
        <f t="shared" ca="1" si="354"/>
        <v>0</v>
      </c>
      <c r="BQ337" s="207"/>
      <c r="BR337" s="194"/>
      <c r="BS337" s="198" cm="1">
        <f t="array" ref="BS337">IFERROR(MATCH(TRUE,INDEX($B$14:$B$117&gt;=BR337,0),0),"")</f>
        <v>1</v>
      </c>
      <c r="BT337" s="194">
        <f t="shared" ca="1" si="355"/>
        <v>1.3963799927016407E-2</v>
      </c>
      <c r="BW337" s="194">
        <f t="shared" si="356"/>
        <v>0</v>
      </c>
      <c r="BX337" s="19">
        <f ca="1"/>
        <v>0</v>
      </c>
      <c r="BY337" s="208">
        <f t="shared" ca="1" si="357"/>
        <v>0</v>
      </c>
      <c r="BZ337" s="207"/>
      <c r="CA337" s="194"/>
      <c r="CB337" s="198" cm="1">
        <f t="array" ref="CB337">IFERROR(MATCH(TRUE,INDEX($B$14:$B$117&gt;=CA337,0),0),"")</f>
        <v>1</v>
      </c>
      <c r="CC337" s="194">
        <f t="shared" ca="1" si="358"/>
        <v>1.3963799927016407E-2</v>
      </c>
      <c r="CF337" s="194">
        <f t="shared" si="359"/>
        <v>0</v>
      </c>
      <c r="CG337" s="19">
        <f ca="1"/>
        <v>0</v>
      </c>
      <c r="CH337" s="208">
        <f t="shared" ca="1" si="360"/>
        <v>0</v>
      </c>
      <c r="CI337" s="207"/>
      <c r="CJ337" s="194"/>
      <c r="CK337" s="198" cm="1">
        <f t="array" ref="CK337">IFERROR(MATCH(TRUE,INDEX($B$14:$B$117&gt;=CJ337,0),0),"")</f>
        <v>1</v>
      </c>
      <c r="CL337" s="194">
        <f t="shared" ca="1" si="361"/>
        <v>1.3963799927016407E-2</v>
      </c>
      <c r="CO337" s="194">
        <f t="shared" si="362"/>
        <v>0</v>
      </c>
      <c r="CP337" s="19">
        <f ca="1"/>
        <v>0</v>
      </c>
      <c r="CQ337" s="208">
        <f t="shared" ca="1" si="363"/>
        <v>0</v>
      </c>
      <c r="CR337" s="207"/>
      <c r="CS337" s="194"/>
      <c r="CT337" s="198" cm="1">
        <f t="array" ref="CT337">IFERROR(MATCH(TRUE,INDEX($B$14:$B$117&gt;=CS337,0),0),"")</f>
        <v>1</v>
      </c>
      <c r="CU337" s="194">
        <f t="shared" ca="1" si="364"/>
        <v>1.3963799927016407E-2</v>
      </c>
      <c r="CX337" s="194">
        <f t="shared" si="365"/>
        <v>0</v>
      </c>
      <c r="CY337" s="19" t="e">
        <f ca="1"/>
        <v>#N/A</v>
      </c>
      <c r="CZ337" s="208" t="e">
        <f t="shared" ca="1" si="366"/>
        <v>#N/A</v>
      </c>
      <c r="DA337" s="207"/>
      <c r="DB337" s="194"/>
      <c r="DC337" s="198" cm="1">
        <f t="array" ref="DC337">IFERROR(MATCH(TRUE,INDEX($B$14:$B$117&gt;=DB337,0),0),"")</f>
        <v>1</v>
      </c>
      <c r="DD337" s="194">
        <f t="shared" ca="1" si="367"/>
        <v>1.3963799927016407E-2</v>
      </c>
      <c r="DG337" s="194">
        <f t="shared" si="368"/>
        <v>0</v>
      </c>
      <c r="DH337" s="19" t="e">
        <f ca="1"/>
        <v>#N/A</v>
      </c>
      <c r="DI337" s="208" t="e">
        <f t="shared" ca="1" si="369"/>
        <v>#N/A</v>
      </c>
      <c r="DJ337" s="207"/>
      <c r="DK337" s="194"/>
      <c r="DL337" s="198" cm="1">
        <f t="array" ref="DL337">IFERROR(MATCH(TRUE,INDEX($B$14:$B$117&gt;=DK337,0),0),"")</f>
        <v>1</v>
      </c>
      <c r="DM337" s="194">
        <f t="shared" ca="1" si="370"/>
        <v>1.3963799927016407E-2</v>
      </c>
      <c r="DP337" s="194">
        <f t="shared" si="371"/>
        <v>0</v>
      </c>
      <c r="DQ337" s="19" t="e">
        <f ca="1"/>
        <v>#N/A</v>
      </c>
      <c r="DR337" s="208" t="e">
        <f t="shared" ca="1" si="372"/>
        <v>#N/A</v>
      </c>
      <c r="DS337" s="207"/>
      <c r="DT337" s="194"/>
      <c r="DU337" s="198" cm="1">
        <f t="array" ref="DU337">IFERROR(MATCH(TRUE,INDEX($B$14:$B$117&gt;=DT337,0),0),"")</f>
        <v>1</v>
      </c>
      <c r="DV337" s="194">
        <f t="shared" ca="1" si="373"/>
        <v>1.3963799927016407E-2</v>
      </c>
      <c r="DY337" s="194">
        <f t="shared" si="374"/>
        <v>0</v>
      </c>
      <c r="DZ337" s="19" t="e">
        <f ca="1"/>
        <v>#N/A</v>
      </c>
      <c r="EA337" s="208" t="e">
        <f t="shared" ca="1" si="375"/>
        <v>#N/A</v>
      </c>
      <c r="EB337" s="207"/>
      <c r="EC337" s="194"/>
      <c r="ED337" s="198" cm="1">
        <f t="array" ref="ED337">IFERROR(MATCH(TRUE,INDEX($B$14:$B$117&gt;=EC337,0),0),"")</f>
        <v>1</v>
      </c>
      <c r="EE337" s="194">
        <f t="shared" ca="1" si="376"/>
        <v>1.3963799927016407E-2</v>
      </c>
      <c r="EH337" s="194">
        <f t="shared" si="377"/>
        <v>0</v>
      </c>
      <c r="EI337" s="19" t="e">
        <f ca="1"/>
        <v>#N/A</v>
      </c>
      <c r="EJ337" s="208" t="e">
        <f t="shared" ca="1" si="378"/>
        <v>#N/A</v>
      </c>
      <c r="EK337" s="207"/>
      <c r="EL337" s="194"/>
      <c r="EM337" s="198" cm="1">
        <f t="array" ref="EM337">IFERROR(MATCH(TRUE,INDEX($B$14:$B$117&gt;=EL337,0),0),"")</f>
        <v>1</v>
      </c>
      <c r="EN337" s="194">
        <f t="shared" ca="1" si="379"/>
        <v>1.3963799927016407E-2</v>
      </c>
      <c r="EQ337" s="194">
        <f t="shared" si="380"/>
        <v>0</v>
      </c>
      <c r="ER337" s="19" t="e">
        <f ca="1"/>
        <v>#N/A</v>
      </c>
      <c r="ES337" s="208" t="e">
        <f t="shared" ca="1" si="381"/>
        <v>#N/A</v>
      </c>
      <c r="ET337" s="207"/>
      <c r="EU337" s="194"/>
      <c r="EV337" s="198" cm="1">
        <f t="array" ref="EV337">IFERROR(MATCH(TRUE,INDEX($B$14:$B$117&gt;=EU337,0),0),"")</f>
        <v>1</v>
      </c>
      <c r="EW337" s="194">
        <f t="shared" ca="1" si="382"/>
        <v>1.3963799927016407E-2</v>
      </c>
      <c r="EZ337" s="194">
        <f t="shared" si="383"/>
        <v>0</v>
      </c>
      <c r="FA337" s="19" t="e">
        <f ca="1"/>
        <v>#N/A</v>
      </c>
      <c r="FB337" s="208" t="e">
        <f t="shared" ca="1" si="384"/>
        <v>#N/A</v>
      </c>
      <c r="FC337" s="207"/>
      <c r="FD337" s="194"/>
      <c r="FE337" s="198" cm="1">
        <f t="array" ref="FE337">IFERROR(MATCH(TRUE,INDEX($B$14:$B$117&gt;=FD337,0),0),"")</f>
        <v>1</v>
      </c>
      <c r="FF337" s="194">
        <f t="shared" ca="1" si="385"/>
        <v>1.3963799927016407E-2</v>
      </c>
      <c r="FI337" s="194">
        <f t="shared" si="386"/>
        <v>0</v>
      </c>
      <c r="FJ337" s="19" t="e">
        <f ca="1"/>
        <v>#N/A</v>
      </c>
      <c r="FK337" s="208" t="e">
        <f t="shared" ca="1" si="387"/>
        <v>#N/A</v>
      </c>
      <c r="FL337" s="207"/>
      <c r="FM337" s="194"/>
      <c r="FN337" s="198" cm="1">
        <f t="array" ref="FN337">IFERROR(MATCH(TRUE,INDEX($B$14:$B$117&gt;=FM337,0),0),"")</f>
        <v>1</v>
      </c>
      <c r="FO337" s="194">
        <f t="shared" ca="1" si="388"/>
        <v>1.3963799927016407E-2</v>
      </c>
      <c r="FR337" s="194">
        <f t="shared" si="389"/>
        <v>0</v>
      </c>
      <c r="FS337" s="19" t="e">
        <f ca="1"/>
        <v>#N/A</v>
      </c>
      <c r="FT337" s="208" t="e">
        <f t="shared" ca="1" si="390"/>
        <v>#N/A</v>
      </c>
      <c r="FU337" s="207"/>
      <c r="FV337" s="194"/>
      <c r="FW337" s="198" cm="1">
        <f t="array" ref="FW337">IFERROR(MATCH(TRUE,INDEX($B$14:$B$117&gt;=FV337,0),0),"")</f>
        <v>1</v>
      </c>
      <c r="FX337" s="194">
        <f t="shared" ca="1" si="391"/>
        <v>1.3963799927016407E-2</v>
      </c>
      <c r="GA337" s="194">
        <f t="shared" si="392"/>
        <v>0</v>
      </c>
      <c r="GB337" s="19" t="e">
        <f ca="1"/>
        <v>#N/A</v>
      </c>
      <c r="GC337" s="208" t="e">
        <f t="shared" ca="1" si="393"/>
        <v>#N/A</v>
      </c>
    </row>
    <row r="338" spans="6:185" x14ac:dyDescent="0.2">
      <c r="F338" s="207"/>
      <c r="G338" s="194"/>
      <c r="H338" s="198" cm="1">
        <f t="array" ref="H338">IFERROR(MATCH(TRUE,INDEX($B$14:$B$117&gt;=G338,0),0),"")</f>
        <v>1</v>
      </c>
      <c r="I338" s="194">
        <f t="shared" ca="1" si="338"/>
        <v>1.3963799927016407E-2</v>
      </c>
      <c r="L338" s="194">
        <f t="shared" si="394"/>
        <v>0</v>
      </c>
      <c r="M338" s="19">
        <f ca="1"/>
        <v>0</v>
      </c>
      <c r="N338" s="208">
        <f t="shared" ca="1" si="395"/>
        <v>0</v>
      </c>
      <c r="O338" s="207"/>
      <c r="P338" s="194"/>
      <c r="Q338" s="198" cm="1">
        <f t="array" ref="Q338">IFERROR(MATCH(TRUE,INDEX($B$14:$B$117&gt;=P338,0),0),"")</f>
        <v>1</v>
      </c>
      <c r="R338" s="194">
        <f t="shared" ca="1" si="339"/>
        <v>1.3963799927016407E-2</v>
      </c>
      <c r="U338" s="194">
        <f t="shared" si="396"/>
        <v>0</v>
      </c>
      <c r="V338" s="19">
        <f ca="1"/>
        <v>0</v>
      </c>
      <c r="W338" s="208">
        <f t="shared" ca="1" si="397"/>
        <v>0</v>
      </c>
      <c r="X338" s="207"/>
      <c r="Y338" s="194"/>
      <c r="Z338" s="198" cm="1">
        <f t="array" ref="Z338">IFERROR(MATCH(TRUE,INDEX($B$14:$B$117&gt;=Y338,0),0),"")</f>
        <v>1</v>
      </c>
      <c r="AA338" s="194">
        <f t="shared" ca="1" si="340"/>
        <v>1.3963799927016407E-2</v>
      </c>
      <c r="AD338" s="194">
        <f t="shared" si="341"/>
        <v>0</v>
      </c>
      <c r="AE338" s="19">
        <f ca="1"/>
        <v>0</v>
      </c>
      <c r="AF338" s="208">
        <f t="shared" ca="1" si="342"/>
        <v>0</v>
      </c>
      <c r="AG338" s="207"/>
      <c r="AH338" s="194"/>
      <c r="AI338" s="198" cm="1">
        <f t="array" ref="AI338">IFERROR(MATCH(TRUE,INDEX($B$14:$B$117&gt;=AH338,0),0),"")</f>
        <v>1</v>
      </c>
      <c r="AJ338" s="194">
        <f t="shared" ca="1" si="343"/>
        <v>1.3963799927016407E-2</v>
      </c>
      <c r="AM338" s="194">
        <f t="shared" si="344"/>
        <v>0</v>
      </c>
      <c r="AN338" s="19">
        <f ca="1"/>
        <v>0</v>
      </c>
      <c r="AO338" s="208">
        <f t="shared" ca="1" si="345"/>
        <v>0</v>
      </c>
      <c r="AP338" s="207"/>
      <c r="AQ338" s="194"/>
      <c r="AR338" s="198" cm="1">
        <f t="array" ref="AR338">IFERROR(MATCH(TRUE,INDEX($B$14:$B$117&gt;=AQ338,0),0),"")</f>
        <v>1</v>
      </c>
      <c r="AS338" s="194">
        <f t="shared" ca="1" si="346"/>
        <v>1.3963799927016407E-2</v>
      </c>
      <c r="AV338" s="194">
        <f t="shared" si="347"/>
        <v>0</v>
      </c>
      <c r="AW338" s="19">
        <f ca="1"/>
        <v>0</v>
      </c>
      <c r="AX338" s="208">
        <f t="shared" ca="1" si="348"/>
        <v>0</v>
      </c>
      <c r="AY338" s="207"/>
      <c r="AZ338" s="194"/>
      <c r="BA338" s="198" cm="1">
        <f t="array" ref="BA338">IFERROR(MATCH(TRUE,INDEX($B$14:$B$117&gt;=AZ338,0),0),"")</f>
        <v>1</v>
      </c>
      <c r="BB338" s="194">
        <f t="shared" ca="1" si="349"/>
        <v>1.3963799927016407E-2</v>
      </c>
      <c r="BE338" s="194">
        <f t="shared" si="350"/>
        <v>0</v>
      </c>
      <c r="BF338" s="19">
        <f ca="1"/>
        <v>0</v>
      </c>
      <c r="BG338" s="208">
        <f t="shared" ca="1" si="351"/>
        <v>0</v>
      </c>
      <c r="BH338" s="207"/>
      <c r="BI338" s="194"/>
      <c r="BJ338" s="198" cm="1">
        <f t="array" ref="BJ338">IFERROR(MATCH(TRUE,INDEX($B$14:$B$117&gt;=BI338,0),0),"")</f>
        <v>1</v>
      </c>
      <c r="BK338" s="194">
        <f t="shared" ca="1" si="352"/>
        <v>1.3963799927016407E-2</v>
      </c>
      <c r="BN338" s="194">
        <f t="shared" si="353"/>
        <v>0</v>
      </c>
      <c r="BO338" s="19">
        <f ca="1"/>
        <v>0</v>
      </c>
      <c r="BP338" s="208">
        <f t="shared" ca="1" si="354"/>
        <v>0</v>
      </c>
      <c r="BQ338" s="207"/>
      <c r="BR338" s="194"/>
      <c r="BS338" s="198" cm="1">
        <f t="array" ref="BS338">IFERROR(MATCH(TRUE,INDEX($B$14:$B$117&gt;=BR338,0),0),"")</f>
        <v>1</v>
      </c>
      <c r="BT338" s="194">
        <f t="shared" ca="1" si="355"/>
        <v>1.3963799927016407E-2</v>
      </c>
      <c r="BW338" s="194">
        <f t="shared" si="356"/>
        <v>0</v>
      </c>
      <c r="BX338" s="19">
        <f ca="1"/>
        <v>0</v>
      </c>
      <c r="BY338" s="208">
        <f t="shared" ca="1" si="357"/>
        <v>0</v>
      </c>
      <c r="BZ338" s="207"/>
      <c r="CA338" s="194"/>
      <c r="CB338" s="198" cm="1">
        <f t="array" ref="CB338">IFERROR(MATCH(TRUE,INDEX($B$14:$B$117&gt;=CA338,0),0),"")</f>
        <v>1</v>
      </c>
      <c r="CC338" s="194">
        <f t="shared" ca="1" si="358"/>
        <v>1.3963799927016407E-2</v>
      </c>
      <c r="CF338" s="194">
        <f t="shared" si="359"/>
        <v>0</v>
      </c>
      <c r="CG338" s="19">
        <f ca="1"/>
        <v>0</v>
      </c>
      <c r="CH338" s="208">
        <f t="shared" ca="1" si="360"/>
        <v>0</v>
      </c>
      <c r="CI338" s="207"/>
      <c r="CJ338" s="194"/>
      <c r="CK338" s="198" cm="1">
        <f t="array" ref="CK338">IFERROR(MATCH(TRUE,INDEX($B$14:$B$117&gt;=CJ338,0),0),"")</f>
        <v>1</v>
      </c>
      <c r="CL338" s="194">
        <f t="shared" ca="1" si="361"/>
        <v>1.3963799927016407E-2</v>
      </c>
      <c r="CO338" s="194">
        <f t="shared" si="362"/>
        <v>0</v>
      </c>
      <c r="CP338" s="19">
        <f ca="1"/>
        <v>0</v>
      </c>
      <c r="CQ338" s="208">
        <f t="shared" ca="1" si="363"/>
        <v>0</v>
      </c>
      <c r="CR338" s="207"/>
      <c r="CS338" s="194"/>
      <c r="CT338" s="198" cm="1">
        <f t="array" ref="CT338">IFERROR(MATCH(TRUE,INDEX($B$14:$B$117&gt;=CS338,0),0),"")</f>
        <v>1</v>
      </c>
      <c r="CU338" s="194">
        <f t="shared" ca="1" si="364"/>
        <v>1.3963799927016407E-2</v>
      </c>
      <c r="CX338" s="194">
        <f t="shared" si="365"/>
        <v>0</v>
      </c>
      <c r="CY338" s="19" t="e">
        <f ca="1"/>
        <v>#N/A</v>
      </c>
      <c r="CZ338" s="208" t="e">
        <f t="shared" ca="1" si="366"/>
        <v>#N/A</v>
      </c>
      <c r="DA338" s="207"/>
      <c r="DB338" s="194"/>
      <c r="DC338" s="198" cm="1">
        <f t="array" ref="DC338">IFERROR(MATCH(TRUE,INDEX($B$14:$B$117&gt;=DB338,0),0),"")</f>
        <v>1</v>
      </c>
      <c r="DD338" s="194">
        <f t="shared" ca="1" si="367"/>
        <v>1.3963799927016407E-2</v>
      </c>
      <c r="DG338" s="194">
        <f t="shared" si="368"/>
        <v>0</v>
      </c>
      <c r="DH338" s="19" t="e">
        <f ca="1"/>
        <v>#N/A</v>
      </c>
      <c r="DI338" s="208" t="e">
        <f t="shared" ca="1" si="369"/>
        <v>#N/A</v>
      </c>
      <c r="DJ338" s="207"/>
      <c r="DK338" s="194"/>
      <c r="DL338" s="198" cm="1">
        <f t="array" ref="DL338">IFERROR(MATCH(TRUE,INDEX($B$14:$B$117&gt;=DK338,0),0),"")</f>
        <v>1</v>
      </c>
      <c r="DM338" s="194">
        <f t="shared" ca="1" si="370"/>
        <v>1.3963799927016407E-2</v>
      </c>
      <c r="DP338" s="194">
        <f t="shared" si="371"/>
        <v>0</v>
      </c>
      <c r="DQ338" s="19" t="e">
        <f ca="1"/>
        <v>#N/A</v>
      </c>
      <c r="DR338" s="208" t="e">
        <f t="shared" ca="1" si="372"/>
        <v>#N/A</v>
      </c>
      <c r="DS338" s="207"/>
      <c r="DT338" s="194"/>
      <c r="DU338" s="198" cm="1">
        <f t="array" ref="DU338">IFERROR(MATCH(TRUE,INDEX($B$14:$B$117&gt;=DT338,0),0),"")</f>
        <v>1</v>
      </c>
      <c r="DV338" s="194">
        <f t="shared" ca="1" si="373"/>
        <v>1.3963799927016407E-2</v>
      </c>
      <c r="DY338" s="194">
        <f t="shared" si="374"/>
        <v>0</v>
      </c>
      <c r="DZ338" s="19" t="e">
        <f ca="1"/>
        <v>#N/A</v>
      </c>
      <c r="EA338" s="208" t="e">
        <f t="shared" ca="1" si="375"/>
        <v>#N/A</v>
      </c>
      <c r="EB338" s="207"/>
      <c r="EC338" s="194"/>
      <c r="ED338" s="198" cm="1">
        <f t="array" ref="ED338">IFERROR(MATCH(TRUE,INDEX($B$14:$B$117&gt;=EC338,0),0),"")</f>
        <v>1</v>
      </c>
      <c r="EE338" s="194">
        <f t="shared" ca="1" si="376"/>
        <v>1.3963799927016407E-2</v>
      </c>
      <c r="EH338" s="194">
        <f t="shared" si="377"/>
        <v>0</v>
      </c>
      <c r="EI338" s="19" t="e">
        <f ca="1"/>
        <v>#N/A</v>
      </c>
      <c r="EJ338" s="208" t="e">
        <f t="shared" ca="1" si="378"/>
        <v>#N/A</v>
      </c>
      <c r="EK338" s="207"/>
      <c r="EL338" s="194"/>
      <c r="EM338" s="198" cm="1">
        <f t="array" ref="EM338">IFERROR(MATCH(TRUE,INDEX($B$14:$B$117&gt;=EL338,0),0),"")</f>
        <v>1</v>
      </c>
      <c r="EN338" s="194">
        <f t="shared" ca="1" si="379"/>
        <v>1.3963799927016407E-2</v>
      </c>
      <c r="EQ338" s="194">
        <f t="shared" si="380"/>
        <v>0</v>
      </c>
      <c r="ER338" s="19" t="e">
        <f ca="1"/>
        <v>#N/A</v>
      </c>
      <c r="ES338" s="208" t="e">
        <f t="shared" ca="1" si="381"/>
        <v>#N/A</v>
      </c>
      <c r="ET338" s="207"/>
      <c r="EU338" s="194"/>
      <c r="EV338" s="198" cm="1">
        <f t="array" ref="EV338">IFERROR(MATCH(TRUE,INDEX($B$14:$B$117&gt;=EU338,0),0),"")</f>
        <v>1</v>
      </c>
      <c r="EW338" s="194">
        <f t="shared" ca="1" si="382"/>
        <v>1.3963799927016407E-2</v>
      </c>
      <c r="EZ338" s="194">
        <f t="shared" si="383"/>
        <v>0</v>
      </c>
      <c r="FA338" s="19" t="e">
        <f ca="1"/>
        <v>#N/A</v>
      </c>
      <c r="FB338" s="208" t="e">
        <f t="shared" ca="1" si="384"/>
        <v>#N/A</v>
      </c>
      <c r="FC338" s="207"/>
      <c r="FD338" s="194"/>
      <c r="FE338" s="198" cm="1">
        <f t="array" ref="FE338">IFERROR(MATCH(TRUE,INDEX($B$14:$B$117&gt;=FD338,0),0),"")</f>
        <v>1</v>
      </c>
      <c r="FF338" s="194">
        <f t="shared" ca="1" si="385"/>
        <v>1.3963799927016407E-2</v>
      </c>
      <c r="FI338" s="194">
        <f t="shared" si="386"/>
        <v>0</v>
      </c>
      <c r="FJ338" s="19" t="e">
        <f ca="1"/>
        <v>#N/A</v>
      </c>
      <c r="FK338" s="208" t="e">
        <f t="shared" ca="1" si="387"/>
        <v>#N/A</v>
      </c>
      <c r="FL338" s="207"/>
      <c r="FM338" s="194"/>
      <c r="FN338" s="198" cm="1">
        <f t="array" ref="FN338">IFERROR(MATCH(TRUE,INDEX($B$14:$B$117&gt;=FM338,0),0),"")</f>
        <v>1</v>
      </c>
      <c r="FO338" s="194">
        <f t="shared" ca="1" si="388"/>
        <v>1.3963799927016407E-2</v>
      </c>
      <c r="FR338" s="194">
        <f t="shared" si="389"/>
        <v>0</v>
      </c>
      <c r="FS338" s="19" t="e">
        <f ca="1"/>
        <v>#N/A</v>
      </c>
      <c r="FT338" s="208" t="e">
        <f t="shared" ca="1" si="390"/>
        <v>#N/A</v>
      </c>
      <c r="FU338" s="207"/>
      <c r="FV338" s="194"/>
      <c r="FW338" s="198" cm="1">
        <f t="array" ref="FW338">IFERROR(MATCH(TRUE,INDEX($B$14:$B$117&gt;=FV338,0),0),"")</f>
        <v>1</v>
      </c>
      <c r="FX338" s="194">
        <f t="shared" ca="1" si="391"/>
        <v>1.3963799927016407E-2</v>
      </c>
      <c r="GA338" s="194">
        <f t="shared" si="392"/>
        <v>0</v>
      </c>
      <c r="GB338" s="19" t="e">
        <f ca="1"/>
        <v>#N/A</v>
      </c>
      <c r="GC338" s="208" t="e">
        <f t="shared" ca="1" si="393"/>
        <v>#N/A</v>
      </c>
    </row>
    <row r="339" spans="6:185" x14ac:dyDescent="0.2">
      <c r="F339" s="207"/>
      <c r="G339" s="194"/>
      <c r="H339" s="198" cm="1">
        <f t="array" ref="H339">IFERROR(MATCH(TRUE,INDEX($B$14:$B$117&gt;=G339,0),0),"")</f>
        <v>1</v>
      </c>
      <c r="I339" s="194">
        <f t="shared" ca="1" si="338"/>
        <v>1.3963799927016407E-2</v>
      </c>
      <c r="L339" s="194">
        <f t="shared" si="394"/>
        <v>0</v>
      </c>
      <c r="M339" s="19">
        <f ca="1"/>
        <v>0</v>
      </c>
      <c r="N339" s="208">
        <f t="shared" ca="1" si="395"/>
        <v>0</v>
      </c>
      <c r="O339" s="207"/>
      <c r="P339" s="194"/>
      <c r="Q339" s="198" cm="1">
        <f t="array" ref="Q339">IFERROR(MATCH(TRUE,INDEX($B$14:$B$117&gt;=P339,0),0),"")</f>
        <v>1</v>
      </c>
      <c r="R339" s="194">
        <f t="shared" ca="1" si="339"/>
        <v>1.3963799927016407E-2</v>
      </c>
      <c r="U339" s="194">
        <f t="shared" si="396"/>
        <v>0</v>
      </c>
      <c r="V339" s="19">
        <f ca="1"/>
        <v>0</v>
      </c>
      <c r="W339" s="208">
        <f t="shared" ca="1" si="397"/>
        <v>0</v>
      </c>
      <c r="X339" s="207"/>
      <c r="Y339" s="194"/>
      <c r="Z339" s="198" cm="1">
        <f t="array" ref="Z339">IFERROR(MATCH(TRUE,INDEX($B$14:$B$117&gt;=Y339,0),0),"")</f>
        <v>1</v>
      </c>
      <c r="AA339" s="194">
        <f t="shared" ca="1" si="340"/>
        <v>1.3963799927016407E-2</v>
      </c>
      <c r="AD339" s="194">
        <f t="shared" si="341"/>
        <v>0</v>
      </c>
      <c r="AE339" s="19">
        <f ca="1"/>
        <v>0</v>
      </c>
      <c r="AF339" s="208">
        <f t="shared" ca="1" si="342"/>
        <v>0</v>
      </c>
      <c r="AG339" s="207"/>
      <c r="AH339" s="194"/>
      <c r="AI339" s="198" cm="1">
        <f t="array" ref="AI339">IFERROR(MATCH(TRUE,INDEX($B$14:$B$117&gt;=AH339,0),0),"")</f>
        <v>1</v>
      </c>
      <c r="AJ339" s="194">
        <f t="shared" ca="1" si="343"/>
        <v>1.3963799927016407E-2</v>
      </c>
      <c r="AM339" s="194">
        <f t="shared" si="344"/>
        <v>0</v>
      </c>
      <c r="AN339" s="19">
        <f ca="1"/>
        <v>0</v>
      </c>
      <c r="AO339" s="208">
        <f t="shared" ca="1" si="345"/>
        <v>0</v>
      </c>
      <c r="AP339" s="207"/>
      <c r="AQ339" s="194"/>
      <c r="AR339" s="198" cm="1">
        <f t="array" ref="AR339">IFERROR(MATCH(TRUE,INDEX($B$14:$B$117&gt;=AQ339,0),0),"")</f>
        <v>1</v>
      </c>
      <c r="AS339" s="194">
        <f t="shared" ca="1" si="346"/>
        <v>1.3963799927016407E-2</v>
      </c>
      <c r="AV339" s="194">
        <f t="shared" si="347"/>
        <v>0</v>
      </c>
      <c r="AW339" s="19">
        <f ca="1"/>
        <v>0</v>
      </c>
      <c r="AX339" s="208">
        <f t="shared" ca="1" si="348"/>
        <v>0</v>
      </c>
      <c r="AY339" s="207"/>
      <c r="AZ339" s="194"/>
      <c r="BA339" s="198" cm="1">
        <f t="array" ref="BA339">IFERROR(MATCH(TRUE,INDEX($B$14:$B$117&gt;=AZ339,0),0),"")</f>
        <v>1</v>
      </c>
      <c r="BB339" s="194">
        <f t="shared" ca="1" si="349"/>
        <v>1.3963799927016407E-2</v>
      </c>
      <c r="BE339" s="194">
        <f t="shared" si="350"/>
        <v>0</v>
      </c>
      <c r="BF339" s="19">
        <f ca="1"/>
        <v>0</v>
      </c>
      <c r="BG339" s="208">
        <f t="shared" ca="1" si="351"/>
        <v>0</v>
      </c>
      <c r="BH339" s="207"/>
      <c r="BI339" s="194"/>
      <c r="BJ339" s="198" cm="1">
        <f t="array" ref="BJ339">IFERROR(MATCH(TRUE,INDEX($B$14:$B$117&gt;=BI339,0),0),"")</f>
        <v>1</v>
      </c>
      <c r="BK339" s="194">
        <f t="shared" ca="1" si="352"/>
        <v>1.3963799927016407E-2</v>
      </c>
      <c r="BN339" s="194">
        <f t="shared" si="353"/>
        <v>0</v>
      </c>
      <c r="BO339" s="19">
        <f ca="1"/>
        <v>0</v>
      </c>
      <c r="BP339" s="208">
        <f t="shared" ca="1" si="354"/>
        <v>0</v>
      </c>
      <c r="BQ339" s="207"/>
      <c r="BR339" s="194"/>
      <c r="BS339" s="198" cm="1">
        <f t="array" ref="BS339">IFERROR(MATCH(TRUE,INDEX($B$14:$B$117&gt;=BR339,0),0),"")</f>
        <v>1</v>
      </c>
      <c r="BT339" s="194">
        <f t="shared" ca="1" si="355"/>
        <v>1.3963799927016407E-2</v>
      </c>
      <c r="BW339" s="194">
        <f t="shared" si="356"/>
        <v>0</v>
      </c>
      <c r="BX339" s="19">
        <f ca="1"/>
        <v>0</v>
      </c>
      <c r="BY339" s="208">
        <f t="shared" ca="1" si="357"/>
        <v>0</v>
      </c>
      <c r="BZ339" s="207"/>
      <c r="CA339" s="194"/>
      <c r="CB339" s="198" cm="1">
        <f t="array" ref="CB339">IFERROR(MATCH(TRUE,INDEX($B$14:$B$117&gt;=CA339,0),0),"")</f>
        <v>1</v>
      </c>
      <c r="CC339" s="194">
        <f t="shared" ca="1" si="358"/>
        <v>1.3963799927016407E-2</v>
      </c>
      <c r="CF339" s="194">
        <f t="shared" si="359"/>
        <v>0</v>
      </c>
      <c r="CG339" s="19">
        <f ca="1"/>
        <v>0</v>
      </c>
      <c r="CH339" s="208">
        <f t="shared" ca="1" si="360"/>
        <v>0</v>
      </c>
      <c r="CI339" s="207"/>
      <c r="CJ339" s="194"/>
      <c r="CK339" s="198" cm="1">
        <f t="array" ref="CK339">IFERROR(MATCH(TRUE,INDEX($B$14:$B$117&gt;=CJ339,0),0),"")</f>
        <v>1</v>
      </c>
      <c r="CL339" s="194">
        <f t="shared" ca="1" si="361"/>
        <v>1.3963799927016407E-2</v>
      </c>
      <c r="CO339" s="194">
        <f t="shared" si="362"/>
        <v>0</v>
      </c>
      <c r="CP339" s="19">
        <f ca="1"/>
        <v>0</v>
      </c>
      <c r="CQ339" s="208">
        <f t="shared" ca="1" si="363"/>
        <v>0</v>
      </c>
      <c r="CR339" s="207"/>
      <c r="CS339" s="194"/>
      <c r="CT339" s="198" cm="1">
        <f t="array" ref="CT339">IFERROR(MATCH(TRUE,INDEX($B$14:$B$117&gt;=CS339,0),0),"")</f>
        <v>1</v>
      </c>
      <c r="CU339" s="194">
        <f t="shared" ca="1" si="364"/>
        <v>1.3963799927016407E-2</v>
      </c>
      <c r="CX339" s="194">
        <f t="shared" si="365"/>
        <v>0</v>
      </c>
      <c r="CY339" s="19" t="e">
        <f ca="1"/>
        <v>#N/A</v>
      </c>
      <c r="CZ339" s="208" t="e">
        <f t="shared" ca="1" si="366"/>
        <v>#N/A</v>
      </c>
      <c r="DA339" s="207"/>
      <c r="DB339" s="194"/>
      <c r="DC339" s="198" cm="1">
        <f t="array" ref="DC339">IFERROR(MATCH(TRUE,INDEX($B$14:$B$117&gt;=DB339,0),0),"")</f>
        <v>1</v>
      </c>
      <c r="DD339" s="194">
        <f t="shared" ca="1" si="367"/>
        <v>1.3963799927016407E-2</v>
      </c>
      <c r="DG339" s="194">
        <f t="shared" si="368"/>
        <v>0</v>
      </c>
      <c r="DH339" s="19" t="e">
        <f ca="1"/>
        <v>#N/A</v>
      </c>
      <c r="DI339" s="208" t="e">
        <f t="shared" ca="1" si="369"/>
        <v>#N/A</v>
      </c>
      <c r="DJ339" s="207"/>
      <c r="DK339" s="194"/>
      <c r="DL339" s="198" cm="1">
        <f t="array" ref="DL339">IFERROR(MATCH(TRUE,INDEX($B$14:$B$117&gt;=DK339,0),0),"")</f>
        <v>1</v>
      </c>
      <c r="DM339" s="194">
        <f t="shared" ca="1" si="370"/>
        <v>1.3963799927016407E-2</v>
      </c>
      <c r="DP339" s="194">
        <f t="shared" si="371"/>
        <v>0</v>
      </c>
      <c r="DQ339" s="19" t="e">
        <f ca="1"/>
        <v>#N/A</v>
      </c>
      <c r="DR339" s="208" t="e">
        <f t="shared" ca="1" si="372"/>
        <v>#N/A</v>
      </c>
      <c r="DS339" s="207"/>
      <c r="DT339" s="194"/>
      <c r="DU339" s="198" cm="1">
        <f t="array" ref="DU339">IFERROR(MATCH(TRUE,INDEX($B$14:$B$117&gt;=DT339,0),0),"")</f>
        <v>1</v>
      </c>
      <c r="DV339" s="194">
        <f t="shared" ca="1" si="373"/>
        <v>1.3963799927016407E-2</v>
      </c>
      <c r="DY339" s="194">
        <f t="shared" si="374"/>
        <v>0</v>
      </c>
      <c r="DZ339" s="19" t="e">
        <f ca="1"/>
        <v>#N/A</v>
      </c>
      <c r="EA339" s="208" t="e">
        <f t="shared" ca="1" si="375"/>
        <v>#N/A</v>
      </c>
      <c r="EB339" s="207"/>
      <c r="EC339" s="194"/>
      <c r="ED339" s="198" cm="1">
        <f t="array" ref="ED339">IFERROR(MATCH(TRUE,INDEX($B$14:$B$117&gt;=EC339,0),0),"")</f>
        <v>1</v>
      </c>
      <c r="EE339" s="194">
        <f t="shared" ca="1" si="376"/>
        <v>1.3963799927016407E-2</v>
      </c>
      <c r="EH339" s="194">
        <f t="shared" si="377"/>
        <v>0</v>
      </c>
      <c r="EI339" s="19" t="e">
        <f ca="1"/>
        <v>#N/A</v>
      </c>
      <c r="EJ339" s="208" t="e">
        <f t="shared" ca="1" si="378"/>
        <v>#N/A</v>
      </c>
      <c r="EK339" s="207"/>
      <c r="EL339" s="194"/>
      <c r="EM339" s="198" cm="1">
        <f t="array" ref="EM339">IFERROR(MATCH(TRUE,INDEX($B$14:$B$117&gt;=EL339,0),0),"")</f>
        <v>1</v>
      </c>
      <c r="EN339" s="194">
        <f t="shared" ca="1" si="379"/>
        <v>1.3963799927016407E-2</v>
      </c>
      <c r="EQ339" s="194">
        <f t="shared" si="380"/>
        <v>0</v>
      </c>
      <c r="ER339" s="19" t="e">
        <f ca="1"/>
        <v>#N/A</v>
      </c>
      <c r="ES339" s="208" t="e">
        <f t="shared" ca="1" si="381"/>
        <v>#N/A</v>
      </c>
      <c r="ET339" s="207"/>
      <c r="EU339" s="194"/>
      <c r="EV339" s="198" cm="1">
        <f t="array" ref="EV339">IFERROR(MATCH(TRUE,INDEX($B$14:$B$117&gt;=EU339,0),0),"")</f>
        <v>1</v>
      </c>
      <c r="EW339" s="194">
        <f t="shared" ca="1" si="382"/>
        <v>1.3963799927016407E-2</v>
      </c>
      <c r="EZ339" s="194">
        <f t="shared" si="383"/>
        <v>0</v>
      </c>
      <c r="FA339" s="19" t="e">
        <f ca="1"/>
        <v>#N/A</v>
      </c>
      <c r="FB339" s="208" t="e">
        <f t="shared" ca="1" si="384"/>
        <v>#N/A</v>
      </c>
      <c r="FC339" s="207"/>
      <c r="FD339" s="194"/>
      <c r="FE339" s="198" cm="1">
        <f t="array" ref="FE339">IFERROR(MATCH(TRUE,INDEX($B$14:$B$117&gt;=FD339,0),0),"")</f>
        <v>1</v>
      </c>
      <c r="FF339" s="194">
        <f t="shared" ca="1" si="385"/>
        <v>1.3963799927016407E-2</v>
      </c>
      <c r="FI339" s="194">
        <f t="shared" si="386"/>
        <v>0</v>
      </c>
      <c r="FJ339" s="19" t="e">
        <f ca="1"/>
        <v>#N/A</v>
      </c>
      <c r="FK339" s="208" t="e">
        <f t="shared" ca="1" si="387"/>
        <v>#N/A</v>
      </c>
      <c r="FL339" s="207"/>
      <c r="FM339" s="194"/>
      <c r="FN339" s="198" cm="1">
        <f t="array" ref="FN339">IFERROR(MATCH(TRUE,INDEX($B$14:$B$117&gt;=FM339,0),0),"")</f>
        <v>1</v>
      </c>
      <c r="FO339" s="194">
        <f t="shared" ca="1" si="388"/>
        <v>1.3963799927016407E-2</v>
      </c>
      <c r="FR339" s="194">
        <f t="shared" si="389"/>
        <v>0</v>
      </c>
      <c r="FS339" s="19" t="e">
        <f ca="1"/>
        <v>#N/A</v>
      </c>
      <c r="FT339" s="208" t="e">
        <f t="shared" ca="1" si="390"/>
        <v>#N/A</v>
      </c>
      <c r="FU339" s="207"/>
      <c r="FV339" s="194"/>
      <c r="FW339" s="198" cm="1">
        <f t="array" ref="FW339">IFERROR(MATCH(TRUE,INDEX($B$14:$B$117&gt;=FV339,0),0),"")</f>
        <v>1</v>
      </c>
      <c r="FX339" s="194">
        <f t="shared" ca="1" si="391"/>
        <v>1.3963799927016407E-2</v>
      </c>
      <c r="GA339" s="194">
        <f t="shared" si="392"/>
        <v>0</v>
      </c>
      <c r="GB339" s="19" t="e">
        <f ca="1"/>
        <v>#N/A</v>
      </c>
      <c r="GC339" s="208" t="e">
        <f t="shared" ca="1" si="393"/>
        <v>#N/A</v>
      </c>
    </row>
    <row r="340" spans="6:185" x14ac:dyDescent="0.2">
      <c r="F340" s="207"/>
      <c r="G340" s="194"/>
      <c r="H340" s="198" cm="1">
        <f t="array" ref="H340">IFERROR(MATCH(TRUE,INDEX($B$14:$B$117&gt;=G340,0),0),"")</f>
        <v>1</v>
      </c>
      <c r="I340" s="194">
        <f t="shared" ca="1" si="338"/>
        <v>1.3963799927016407E-2</v>
      </c>
      <c r="L340" s="194">
        <f t="shared" si="394"/>
        <v>0</v>
      </c>
      <c r="M340" s="19">
        <f ca="1"/>
        <v>0</v>
      </c>
      <c r="N340" s="208">
        <f t="shared" ca="1" si="395"/>
        <v>0</v>
      </c>
      <c r="O340" s="207"/>
      <c r="P340" s="194"/>
      <c r="Q340" s="198" cm="1">
        <f t="array" ref="Q340">IFERROR(MATCH(TRUE,INDEX($B$14:$B$117&gt;=P340,0),0),"")</f>
        <v>1</v>
      </c>
      <c r="R340" s="194">
        <f t="shared" ca="1" si="339"/>
        <v>1.3963799927016407E-2</v>
      </c>
      <c r="U340" s="194">
        <f t="shared" si="396"/>
        <v>0</v>
      </c>
      <c r="V340" s="19">
        <f ca="1"/>
        <v>0</v>
      </c>
      <c r="W340" s="208">
        <f t="shared" ca="1" si="397"/>
        <v>0</v>
      </c>
      <c r="X340" s="207"/>
      <c r="Y340" s="194"/>
      <c r="Z340" s="198" cm="1">
        <f t="array" ref="Z340">IFERROR(MATCH(TRUE,INDEX($B$14:$B$117&gt;=Y340,0),0),"")</f>
        <v>1</v>
      </c>
      <c r="AA340" s="194">
        <f t="shared" ca="1" si="340"/>
        <v>1.3963799927016407E-2</v>
      </c>
      <c r="AD340" s="194">
        <f t="shared" si="341"/>
        <v>0</v>
      </c>
      <c r="AE340" s="19">
        <f ca="1"/>
        <v>0</v>
      </c>
      <c r="AF340" s="208">
        <f t="shared" ca="1" si="342"/>
        <v>0</v>
      </c>
      <c r="AG340" s="207"/>
      <c r="AH340" s="194"/>
      <c r="AI340" s="198" cm="1">
        <f t="array" ref="AI340">IFERROR(MATCH(TRUE,INDEX($B$14:$B$117&gt;=AH340,0),0),"")</f>
        <v>1</v>
      </c>
      <c r="AJ340" s="194">
        <f t="shared" ca="1" si="343"/>
        <v>1.3963799927016407E-2</v>
      </c>
      <c r="AM340" s="194">
        <f t="shared" si="344"/>
        <v>0</v>
      </c>
      <c r="AN340" s="19">
        <f ca="1"/>
        <v>0</v>
      </c>
      <c r="AO340" s="208">
        <f t="shared" ca="1" si="345"/>
        <v>0</v>
      </c>
      <c r="AP340" s="207"/>
      <c r="AQ340" s="194"/>
      <c r="AR340" s="198" cm="1">
        <f t="array" ref="AR340">IFERROR(MATCH(TRUE,INDEX($B$14:$B$117&gt;=AQ340,0),0),"")</f>
        <v>1</v>
      </c>
      <c r="AS340" s="194">
        <f t="shared" ca="1" si="346"/>
        <v>1.3963799927016407E-2</v>
      </c>
      <c r="AV340" s="194">
        <f t="shared" si="347"/>
        <v>0</v>
      </c>
      <c r="AW340" s="19">
        <f ca="1"/>
        <v>0</v>
      </c>
      <c r="AX340" s="208">
        <f t="shared" ca="1" si="348"/>
        <v>0</v>
      </c>
      <c r="AY340" s="207"/>
      <c r="AZ340" s="194"/>
      <c r="BA340" s="198" cm="1">
        <f t="array" ref="BA340">IFERROR(MATCH(TRUE,INDEX($B$14:$B$117&gt;=AZ340,0),0),"")</f>
        <v>1</v>
      </c>
      <c r="BB340" s="194">
        <f t="shared" ca="1" si="349"/>
        <v>1.3963799927016407E-2</v>
      </c>
      <c r="BE340" s="194">
        <f t="shared" si="350"/>
        <v>0</v>
      </c>
      <c r="BF340" s="19">
        <f ca="1"/>
        <v>0</v>
      </c>
      <c r="BG340" s="208">
        <f t="shared" ca="1" si="351"/>
        <v>0</v>
      </c>
      <c r="BH340" s="207"/>
      <c r="BI340" s="194"/>
      <c r="BJ340" s="198" cm="1">
        <f t="array" ref="BJ340">IFERROR(MATCH(TRUE,INDEX($B$14:$B$117&gt;=BI340,0),0),"")</f>
        <v>1</v>
      </c>
      <c r="BK340" s="194">
        <f t="shared" ca="1" si="352"/>
        <v>1.3963799927016407E-2</v>
      </c>
      <c r="BN340" s="194">
        <f t="shared" si="353"/>
        <v>0</v>
      </c>
      <c r="BO340" s="19">
        <f ca="1"/>
        <v>0</v>
      </c>
      <c r="BP340" s="208">
        <f t="shared" ca="1" si="354"/>
        <v>0</v>
      </c>
      <c r="BQ340" s="207"/>
      <c r="BR340" s="194"/>
      <c r="BS340" s="198" cm="1">
        <f t="array" ref="BS340">IFERROR(MATCH(TRUE,INDEX($B$14:$B$117&gt;=BR340,0),0),"")</f>
        <v>1</v>
      </c>
      <c r="BT340" s="194">
        <f t="shared" ca="1" si="355"/>
        <v>1.3963799927016407E-2</v>
      </c>
      <c r="BW340" s="194">
        <f t="shared" si="356"/>
        <v>0</v>
      </c>
      <c r="BX340" s="19">
        <f ca="1"/>
        <v>0</v>
      </c>
      <c r="BY340" s="208">
        <f t="shared" ca="1" si="357"/>
        <v>0</v>
      </c>
      <c r="BZ340" s="207"/>
      <c r="CA340" s="194"/>
      <c r="CB340" s="198" cm="1">
        <f t="array" ref="CB340">IFERROR(MATCH(TRUE,INDEX($B$14:$B$117&gt;=CA340,0),0),"")</f>
        <v>1</v>
      </c>
      <c r="CC340" s="194">
        <f t="shared" ca="1" si="358"/>
        <v>1.3963799927016407E-2</v>
      </c>
      <c r="CF340" s="194">
        <f t="shared" si="359"/>
        <v>0</v>
      </c>
      <c r="CG340" s="19">
        <f ca="1"/>
        <v>0</v>
      </c>
      <c r="CH340" s="208">
        <f t="shared" ca="1" si="360"/>
        <v>0</v>
      </c>
      <c r="CI340" s="207"/>
      <c r="CJ340" s="194"/>
      <c r="CK340" s="198" cm="1">
        <f t="array" ref="CK340">IFERROR(MATCH(TRUE,INDEX($B$14:$B$117&gt;=CJ340,0),0),"")</f>
        <v>1</v>
      </c>
      <c r="CL340" s="194">
        <f t="shared" ca="1" si="361"/>
        <v>1.3963799927016407E-2</v>
      </c>
      <c r="CO340" s="194">
        <f t="shared" si="362"/>
        <v>0</v>
      </c>
      <c r="CP340" s="19">
        <f ca="1"/>
        <v>0</v>
      </c>
      <c r="CQ340" s="208">
        <f t="shared" ca="1" si="363"/>
        <v>0</v>
      </c>
      <c r="CR340" s="207"/>
      <c r="CS340" s="194"/>
      <c r="CT340" s="198" cm="1">
        <f t="array" ref="CT340">IFERROR(MATCH(TRUE,INDEX($B$14:$B$117&gt;=CS340,0),0),"")</f>
        <v>1</v>
      </c>
      <c r="CU340" s="194">
        <f t="shared" ca="1" si="364"/>
        <v>1.3963799927016407E-2</v>
      </c>
      <c r="CX340" s="194">
        <f t="shared" si="365"/>
        <v>0</v>
      </c>
      <c r="CY340" s="19" t="e">
        <f ca="1"/>
        <v>#N/A</v>
      </c>
      <c r="CZ340" s="208" t="e">
        <f t="shared" ca="1" si="366"/>
        <v>#N/A</v>
      </c>
      <c r="DA340" s="207"/>
      <c r="DB340" s="194"/>
      <c r="DC340" s="198" cm="1">
        <f t="array" ref="DC340">IFERROR(MATCH(TRUE,INDEX($B$14:$B$117&gt;=DB340,0),0),"")</f>
        <v>1</v>
      </c>
      <c r="DD340" s="194">
        <f t="shared" ca="1" si="367"/>
        <v>1.3963799927016407E-2</v>
      </c>
      <c r="DG340" s="194">
        <f t="shared" si="368"/>
        <v>0</v>
      </c>
      <c r="DH340" s="19" t="e">
        <f ca="1"/>
        <v>#N/A</v>
      </c>
      <c r="DI340" s="208" t="e">
        <f t="shared" ca="1" si="369"/>
        <v>#N/A</v>
      </c>
      <c r="DJ340" s="207"/>
      <c r="DK340" s="194"/>
      <c r="DL340" s="198" cm="1">
        <f t="array" ref="DL340">IFERROR(MATCH(TRUE,INDEX($B$14:$B$117&gt;=DK340,0),0),"")</f>
        <v>1</v>
      </c>
      <c r="DM340" s="194">
        <f t="shared" ca="1" si="370"/>
        <v>1.3963799927016407E-2</v>
      </c>
      <c r="DP340" s="194">
        <f t="shared" si="371"/>
        <v>0</v>
      </c>
      <c r="DQ340" s="19" t="e">
        <f ca="1"/>
        <v>#N/A</v>
      </c>
      <c r="DR340" s="208" t="e">
        <f t="shared" ca="1" si="372"/>
        <v>#N/A</v>
      </c>
      <c r="DS340" s="207"/>
      <c r="DT340" s="194"/>
      <c r="DU340" s="198" cm="1">
        <f t="array" ref="DU340">IFERROR(MATCH(TRUE,INDEX($B$14:$B$117&gt;=DT340,0),0),"")</f>
        <v>1</v>
      </c>
      <c r="DV340" s="194">
        <f t="shared" ca="1" si="373"/>
        <v>1.3963799927016407E-2</v>
      </c>
      <c r="DY340" s="194">
        <f t="shared" si="374"/>
        <v>0</v>
      </c>
      <c r="DZ340" s="19" t="e">
        <f ca="1"/>
        <v>#N/A</v>
      </c>
      <c r="EA340" s="208" t="e">
        <f t="shared" ca="1" si="375"/>
        <v>#N/A</v>
      </c>
      <c r="EB340" s="207"/>
      <c r="EC340" s="194"/>
      <c r="ED340" s="198" cm="1">
        <f t="array" ref="ED340">IFERROR(MATCH(TRUE,INDEX($B$14:$B$117&gt;=EC340,0),0),"")</f>
        <v>1</v>
      </c>
      <c r="EE340" s="194">
        <f t="shared" ca="1" si="376"/>
        <v>1.3963799927016407E-2</v>
      </c>
      <c r="EH340" s="194">
        <f t="shared" si="377"/>
        <v>0</v>
      </c>
      <c r="EI340" s="19" t="e">
        <f ca="1"/>
        <v>#N/A</v>
      </c>
      <c r="EJ340" s="208" t="e">
        <f t="shared" ca="1" si="378"/>
        <v>#N/A</v>
      </c>
      <c r="EK340" s="207"/>
      <c r="EL340" s="194"/>
      <c r="EM340" s="198" cm="1">
        <f t="array" ref="EM340">IFERROR(MATCH(TRUE,INDEX($B$14:$B$117&gt;=EL340,0),0),"")</f>
        <v>1</v>
      </c>
      <c r="EN340" s="194">
        <f t="shared" ca="1" si="379"/>
        <v>1.3963799927016407E-2</v>
      </c>
      <c r="EQ340" s="194">
        <f t="shared" si="380"/>
        <v>0</v>
      </c>
      <c r="ER340" s="19" t="e">
        <f ca="1"/>
        <v>#N/A</v>
      </c>
      <c r="ES340" s="208" t="e">
        <f t="shared" ca="1" si="381"/>
        <v>#N/A</v>
      </c>
      <c r="ET340" s="207"/>
      <c r="EU340" s="194"/>
      <c r="EV340" s="198" cm="1">
        <f t="array" ref="EV340">IFERROR(MATCH(TRUE,INDEX($B$14:$B$117&gt;=EU340,0),0),"")</f>
        <v>1</v>
      </c>
      <c r="EW340" s="194">
        <f t="shared" ca="1" si="382"/>
        <v>1.3963799927016407E-2</v>
      </c>
      <c r="EZ340" s="194">
        <f t="shared" si="383"/>
        <v>0</v>
      </c>
      <c r="FA340" s="19" t="e">
        <f ca="1"/>
        <v>#N/A</v>
      </c>
      <c r="FB340" s="208" t="e">
        <f t="shared" ca="1" si="384"/>
        <v>#N/A</v>
      </c>
      <c r="FC340" s="207"/>
      <c r="FD340" s="194"/>
      <c r="FE340" s="198" cm="1">
        <f t="array" ref="FE340">IFERROR(MATCH(TRUE,INDEX($B$14:$B$117&gt;=FD340,0),0),"")</f>
        <v>1</v>
      </c>
      <c r="FF340" s="194">
        <f t="shared" ca="1" si="385"/>
        <v>1.3963799927016407E-2</v>
      </c>
      <c r="FI340" s="194">
        <f t="shared" si="386"/>
        <v>0</v>
      </c>
      <c r="FJ340" s="19" t="e">
        <f ca="1"/>
        <v>#N/A</v>
      </c>
      <c r="FK340" s="208" t="e">
        <f t="shared" ca="1" si="387"/>
        <v>#N/A</v>
      </c>
      <c r="FL340" s="207"/>
      <c r="FM340" s="194"/>
      <c r="FN340" s="198" cm="1">
        <f t="array" ref="FN340">IFERROR(MATCH(TRUE,INDEX($B$14:$B$117&gt;=FM340,0),0),"")</f>
        <v>1</v>
      </c>
      <c r="FO340" s="194">
        <f t="shared" ca="1" si="388"/>
        <v>1.3963799927016407E-2</v>
      </c>
      <c r="FR340" s="194">
        <f t="shared" si="389"/>
        <v>0</v>
      </c>
      <c r="FS340" s="19" t="e">
        <f ca="1"/>
        <v>#N/A</v>
      </c>
      <c r="FT340" s="208" t="e">
        <f t="shared" ca="1" si="390"/>
        <v>#N/A</v>
      </c>
      <c r="FU340" s="207"/>
      <c r="FV340" s="194"/>
      <c r="FW340" s="198" cm="1">
        <f t="array" ref="FW340">IFERROR(MATCH(TRUE,INDEX($B$14:$B$117&gt;=FV340,0),0),"")</f>
        <v>1</v>
      </c>
      <c r="FX340" s="194">
        <f t="shared" ca="1" si="391"/>
        <v>1.3963799927016407E-2</v>
      </c>
      <c r="GA340" s="194">
        <f t="shared" si="392"/>
        <v>0</v>
      </c>
      <c r="GB340" s="19" t="e">
        <f ca="1"/>
        <v>#N/A</v>
      </c>
      <c r="GC340" s="208" t="e">
        <f t="shared" ca="1" si="393"/>
        <v>#N/A</v>
      </c>
    </row>
    <row r="341" spans="6:185" x14ac:dyDescent="0.2">
      <c r="F341" s="207"/>
      <c r="G341" s="194"/>
      <c r="H341" s="198" cm="1">
        <f t="array" ref="H341">IFERROR(MATCH(TRUE,INDEX($B$14:$B$117&gt;=G341,0),0),"")</f>
        <v>1</v>
      </c>
      <c r="I341" s="194">
        <f t="shared" ca="1" si="338"/>
        <v>1.3963799927016407E-2</v>
      </c>
      <c r="L341" s="194">
        <f t="shared" si="394"/>
        <v>0</v>
      </c>
      <c r="M341" s="19">
        <f ca="1"/>
        <v>0</v>
      </c>
      <c r="N341" s="208">
        <f t="shared" ca="1" si="395"/>
        <v>0</v>
      </c>
      <c r="O341" s="207"/>
      <c r="P341" s="194"/>
      <c r="Q341" s="198" cm="1">
        <f t="array" ref="Q341">IFERROR(MATCH(TRUE,INDEX($B$14:$B$117&gt;=P341,0),0),"")</f>
        <v>1</v>
      </c>
      <c r="R341" s="194">
        <f t="shared" ca="1" si="339"/>
        <v>1.3963799927016407E-2</v>
      </c>
      <c r="U341" s="194">
        <f t="shared" si="396"/>
        <v>0</v>
      </c>
      <c r="V341" s="19">
        <f ca="1"/>
        <v>0</v>
      </c>
      <c r="W341" s="208">
        <f t="shared" ca="1" si="397"/>
        <v>0</v>
      </c>
      <c r="X341" s="207"/>
      <c r="Y341" s="194"/>
      <c r="Z341" s="198" cm="1">
        <f t="array" ref="Z341">IFERROR(MATCH(TRUE,INDEX($B$14:$B$117&gt;=Y341,0),0),"")</f>
        <v>1</v>
      </c>
      <c r="AA341" s="194">
        <f t="shared" ca="1" si="340"/>
        <v>1.3963799927016407E-2</v>
      </c>
      <c r="AD341" s="194">
        <f t="shared" si="341"/>
        <v>0</v>
      </c>
      <c r="AE341" s="19">
        <f ca="1"/>
        <v>0</v>
      </c>
      <c r="AF341" s="208">
        <f t="shared" ca="1" si="342"/>
        <v>0</v>
      </c>
      <c r="AG341" s="207"/>
      <c r="AH341" s="194"/>
      <c r="AI341" s="198" cm="1">
        <f t="array" ref="AI341">IFERROR(MATCH(TRUE,INDEX($B$14:$B$117&gt;=AH341,0),0),"")</f>
        <v>1</v>
      </c>
      <c r="AJ341" s="194">
        <f t="shared" ca="1" si="343"/>
        <v>1.3963799927016407E-2</v>
      </c>
      <c r="AM341" s="194">
        <f t="shared" si="344"/>
        <v>0</v>
      </c>
      <c r="AN341" s="19">
        <f ca="1"/>
        <v>0</v>
      </c>
      <c r="AO341" s="208">
        <f t="shared" ca="1" si="345"/>
        <v>0</v>
      </c>
      <c r="AP341" s="207"/>
      <c r="AQ341" s="194"/>
      <c r="AR341" s="198" cm="1">
        <f t="array" ref="AR341">IFERROR(MATCH(TRUE,INDEX($B$14:$B$117&gt;=AQ341,0),0),"")</f>
        <v>1</v>
      </c>
      <c r="AS341" s="194">
        <f t="shared" ca="1" si="346"/>
        <v>1.3963799927016407E-2</v>
      </c>
      <c r="AV341" s="194">
        <f t="shared" si="347"/>
        <v>0</v>
      </c>
      <c r="AW341" s="19">
        <f ca="1"/>
        <v>0</v>
      </c>
      <c r="AX341" s="208">
        <f t="shared" ca="1" si="348"/>
        <v>0</v>
      </c>
      <c r="AY341" s="207"/>
      <c r="AZ341" s="194"/>
      <c r="BA341" s="198" cm="1">
        <f t="array" ref="BA341">IFERROR(MATCH(TRUE,INDEX($B$14:$B$117&gt;=AZ341,0),0),"")</f>
        <v>1</v>
      </c>
      <c r="BB341" s="194">
        <f t="shared" ca="1" si="349"/>
        <v>1.3963799927016407E-2</v>
      </c>
      <c r="BE341" s="194">
        <f t="shared" si="350"/>
        <v>0</v>
      </c>
      <c r="BF341" s="19">
        <f ca="1"/>
        <v>0</v>
      </c>
      <c r="BG341" s="208">
        <f t="shared" ca="1" si="351"/>
        <v>0</v>
      </c>
      <c r="BH341" s="207"/>
      <c r="BI341" s="194"/>
      <c r="BJ341" s="198" cm="1">
        <f t="array" ref="BJ341">IFERROR(MATCH(TRUE,INDEX($B$14:$B$117&gt;=BI341,0),0),"")</f>
        <v>1</v>
      </c>
      <c r="BK341" s="194">
        <f t="shared" ca="1" si="352"/>
        <v>1.3963799927016407E-2</v>
      </c>
      <c r="BN341" s="194">
        <f t="shared" si="353"/>
        <v>0</v>
      </c>
      <c r="BO341" s="19">
        <f ca="1"/>
        <v>0</v>
      </c>
      <c r="BP341" s="208">
        <f t="shared" ca="1" si="354"/>
        <v>0</v>
      </c>
      <c r="BQ341" s="207"/>
      <c r="BR341" s="194"/>
      <c r="BS341" s="198" cm="1">
        <f t="array" ref="BS341">IFERROR(MATCH(TRUE,INDEX($B$14:$B$117&gt;=BR341,0),0),"")</f>
        <v>1</v>
      </c>
      <c r="BT341" s="194">
        <f t="shared" ca="1" si="355"/>
        <v>1.3963799927016407E-2</v>
      </c>
      <c r="BW341" s="194">
        <f t="shared" si="356"/>
        <v>0</v>
      </c>
      <c r="BX341" s="19">
        <f ca="1"/>
        <v>0</v>
      </c>
      <c r="BY341" s="208">
        <f t="shared" ca="1" si="357"/>
        <v>0</v>
      </c>
      <c r="BZ341" s="207"/>
      <c r="CA341" s="194"/>
      <c r="CB341" s="198" cm="1">
        <f t="array" ref="CB341">IFERROR(MATCH(TRUE,INDEX($B$14:$B$117&gt;=CA341,0),0),"")</f>
        <v>1</v>
      </c>
      <c r="CC341" s="194">
        <f t="shared" ca="1" si="358"/>
        <v>1.3963799927016407E-2</v>
      </c>
      <c r="CF341" s="194">
        <f t="shared" si="359"/>
        <v>0</v>
      </c>
      <c r="CG341" s="19">
        <f ca="1"/>
        <v>0</v>
      </c>
      <c r="CH341" s="208">
        <f t="shared" ca="1" si="360"/>
        <v>0</v>
      </c>
      <c r="CI341" s="207"/>
      <c r="CJ341" s="194"/>
      <c r="CK341" s="198" cm="1">
        <f t="array" ref="CK341">IFERROR(MATCH(TRUE,INDEX($B$14:$B$117&gt;=CJ341,0),0),"")</f>
        <v>1</v>
      </c>
      <c r="CL341" s="194">
        <f t="shared" ca="1" si="361"/>
        <v>1.3963799927016407E-2</v>
      </c>
      <c r="CO341" s="194">
        <f t="shared" si="362"/>
        <v>0</v>
      </c>
      <c r="CP341" s="19">
        <f ca="1"/>
        <v>0</v>
      </c>
      <c r="CQ341" s="208">
        <f t="shared" ca="1" si="363"/>
        <v>0</v>
      </c>
      <c r="CR341" s="207"/>
      <c r="CS341" s="194"/>
      <c r="CT341" s="198" cm="1">
        <f t="array" ref="CT341">IFERROR(MATCH(TRUE,INDEX($B$14:$B$117&gt;=CS341,0),0),"")</f>
        <v>1</v>
      </c>
      <c r="CU341" s="194">
        <f t="shared" ca="1" si="364"/>
        <v>1.3963799927016407E-2</v>
      </c>
      <c r="CX341" s="194">
        <f t="shared" si="365"/>
        <v>0</v>
      </c>
      <c r="CY341" s="19" t="e">
        <f ca="1"/>
        <v>#N/A</v>
      </c>
      <c r="CZ341" s="208" t="e">
        <f t="shared" ca="1" si="366"/>
        <v>#N/A</v>
      </c>
      <c r="DA341" s="207"/>
      <c r="DB341" s="194"/>
      <c r="DC341" s="198" cm="1">
        <f t="array" ref="DC341">IFERROR(MATCH(TRUE,INDEX($B$14:$B$117&gt;=DB341,0),0),"")</f>
        <v>1</v>
      </c>
      <c r="DD341" s="194">
        <f t="shared" ca="1" si="367"/>
        <v>1.3963799927016407E-2</v>
      </c>
      <c r="DG341" s="194">
        <f t="shared" si="368"/>
        <v>0</v>
      </c>
      <c r="DH341" s="19" t="e">
        <f ca="1"/>
        <v>#N/A</v>
      </c>
      <c r="DI341" s="208" t="e">
        <f t="shared" ca="1" si="369"/>
        <v>#N/A</v>
      </c>
      <c r="DJ341" s="207"/>
      <c r="DK341" s="194"/>
      <c r="DL341" s="198" cm="1">
        <f t="array" ref="DL341">IFERROR(MATCH(TRUE,INDEX($B$14:$B$117&gt;=DK341,0),0),"")</f>
        <v>1</v>
      </c>
      <c r="DM341" s="194">
        <f t="shared" ca="1" si="370"/>
        <v>1.3963799927016407E-2</v>
      </c>
      <c r="DP341" s="194">
        <f t="shared" si="371"/>
        <v>0</v>
      </c>
      <c r="DQ341" s="19" t="e">
        <f ca="1"/>
        <v>#N/A</v>
      </c>
      <c r="DR341" s="208" t="e">
        <f t="shared" ca="1" si="372"/>
        <v>#N/A</v>
      </c>
      <c r="DS341" s="207"/>
      <c r="DT341" s="194"/>
      <c r="DU341" s="198" cm="1">
        <f t="array" ref="DU341">IFERROR(MATCH(TRUE,INDEX($B$14:$B$117&gt;=DT341,0),0),"")</f>
        <v>1</v>
      </c>
      <c r="DV341" s="194">
        <f t="shared" ca="1" si="373"/>
        <v>1.3963799927016407E-2</v>
      </c>
      <c r="DY341" s="194">
        <f t="shared" si="374"/>
        <v>0</v>
      </c>
      <c r="DZ341" s="19" t="e">
        <f ca="1"/>
        <v>#N/A</v>
      </c>
      <c r="EA341" s="208" t="e">
        <f t="shared" ca="1" si="375"/>
        <v>#N/A</v>
      </c>
      <c r="EB341" s="207"/>
      <c r="EC341" s="194"/>
      <c r="ED341" s="198" cm="1">
        <f t="array" ref="ED341">IFERROR(MATCH(TRUE,INDEX($B$14:$B$117&gt;=EC341,0),0),"")</f>
        <v>1</v>
      </c>
      <c r="EE341" s="194">
        <f t="shared" ca="1" si="376"/>
        <v>1.3963799927016407E-2</v>
      </c>
      <c r="EH341" s="194">
        <f t="shared" si="377"/>
        <v>0</v>
      </c>
      <c r="EI341" s="19" t="e">
        <f ca="1"/>
        <v>#N/A</v>
      </c>
      <c r="EJ341" s="208" t="e">
        <f t="shared" ca="1" si="378"/>
        <v>#N/A</v>
      </c>
      <c r="EK341" s="207"/>
      <c r="EL341" s="194"/>
      <c r="EM341" s="198" cm="1">
        <f t="array" ref="EM341">IFERROR(MATCH(TRUE,INDEX($B$14:$B$117&gt;=EL341,0),0),"")</f>
        <v>1</v>
      </c>
      <c r="EN341" s="194">
        <f t="shared" ca="1" si="379"/>
        <v>1.3963799927016407E-2</v>
      </c>
      <c r="EQ341" s="194">
        <f t="shared" si="380"/>
        <v>0</v>
      </c>
      <c r="ER341" s="19" t="e">
        <f ca="1"/>
        <v>#N/A</v>
      </c>
      <c r="ES341" s="208" t="e">
        <f t="shared" ca="1" si="381"/>
        <v>#N/A</v>
      </c>
      <c r="ET341" s="207"/>
      <c r="EU341" s="194"/>
      <c r="EV341" s="198" cm="1">
        <f t="array" ref="EV341">IFERROR(MATCH(TRUE,INDEX($B$14:$B$117&gt;=EU341,0),0),"")</f>
        <v>1</v>
      </c>
      <c r="EW341" s="194">
        <f t="shared" ca="1" si="382"/>
        <v>1.3963799927016407E-2</v>
      </c>
      <c r="EZ341" s="194">
        <f t="shared" si="383"/>
        <v>0</v>
      </c>
      <c r="FA341" s="19" t="e">
        <f ca="1"/>
        <v>#N/A</v>
      </c>
      <c r="FB341" s="208" t="e">
        <f t="shared" ca="1" si="384"/>
        <v>#N/A</v>
      </c>
      <c r="FC341" s="207"/>
      <c r="FD341" s="194"/>
      <c r="FE341" s="198" cm="1">
        <f t="array" ref="FE341">IFERROR(MATCH(TRUE,INDEX($B$14:$B$117&gt;=FD341,0),0),"")</f>
        <v>1</v>
      </c>
      <c r="FF341" s="194">
        <f t="shared" ca="1" si="385"/>
        <v>1.3963799927016407E-2</v>
      </c>
      <c r="FI341" s="194">
        <f t="shared" si="386"/>
        <v>0</v>
      </c>
      <c r="FJ341" s="19" t="e">
        <f ca="1"/>
        <v>#N/A</v>
      </c>
      <c r="FK341" s="208" t="e">
        <f t="shared" ca="1" si="387"/>
        <v>#N/A</v>
      </c>
      <c r="FL341" s="207"/>
      <c r="FM341" s="194"/>
      <c r="FN341" s="198" cm="1">
        <f t="array" ref="FN341">IFERROR(MATCH(TRUE,INDEX($B$14:$B$117&gt;=FM341,0),0),"")</f>
        <v>1</v>
      </c>
      <c r="FO341" s="194">
        <f t="shared" ca="1" si="388"/>
        <v>1.3963799927016407E-2</v>
      </c>
      <c r="FR341" s="194">
        <f t="shared" si="389"/>
        <v>0</v>
      </c>
      <c r="FS341" s="19" t="e">
        <f ca="1"/>
        <v>#N/A</v>
      </c>
      <c r="FT341" s="208" t="e">
        <f t="shared" ca="1" si="390"/>
        <v>#N/A</v>
      </c>
      <c r="FU341" s="207"/>
      <c r="FV341" s="194"/>
      <c r="FW341" s="198" cm="1">
        <f t="array" ref="FW341">IFERROR(MATCH(TRUE,INDEX($B$14:$B$117&gt;=FV341,0),0),"")</f>
        <v>1</v>
      </c>
      <c r="FX341" s="194">
        <f t="shared" ca="1" si="391"/>
        <v>1.3963799927016407E-2</v>
      </c>
      <c r="GA341" s="194">
        <f t="shared" si="392"/>
        <v>0</v>
      </c>
      <c r="GB341" s="19" t="e">
        <f ca="1"/>
        <v>#N/A</v>
      </c>
      <c r="GC341" s="208" t="e">
        <f t="shared" ca="1" si="393"/>
        <v>#N/A</v>
      </c>
    </row>
    <row r="342" spans="6:185" x14ac:dyDescent="0.2">
      <c r="F342" s="207"/>
      <c r="G342" s="194"/>
      <c r="H342" s="198" cm="1">
        <f t="array" ref="H342">IFERROR(MATCH(TRUE,INDEX($B$14:$B$117&gt;=G342,0),0),"")</f>
        <v>1</v>
      </c>
      <c r="I342" s="194">
        <f t="shared" ca="1" si="338"/>
        <v>1.3963799927016407E-2</v>
      </c>
      <c r="L342" s="194">
        <f t="shared" si="394"/>
        <v>0</v>
      </c>
      <c r="M342" s="19">
        <f ca="1"/>
        <v>0</v>
      </c>
      <c r="N342" s="208">
        <f t="shared" ca="1" si="395"/>
        <v>0</v>
      </c>
      <c r="O342" s="207"/>
      <c r="P342" s="194"/>
      <c r="Q342" s="198" cm="1">
        <f t="array" ref="Q342">IFERROR(MATCH(TRUE,INDEX($B$14:$B$117&gt;=P342,0),0),"")</f>
        <v>1</v>
      </c>
      <c r="R342" s="194">
        <f t="shared" ca="1" si="339"/>
        <v>1.3963799927016407E-2</v>
      </c>
      <c r="U342" s="194">
        <f t="shared" si="396"/>
        <v>0</v>
      </c>
      <c r="V342" s="19">
        <f ca="1"/>
        <v>0</v>
      </c>
      <c r="W342" s="208">
        <f t="shared" ca="1" si="397"/>
        <v>0</v>
      </c>
      <c r="X342" s="207"/>
      <c r="Y342" s="194"/>
      <c r="Z342" s="198" cm="1">
        <f t="array" ref="Z342">IFERROR(MATCH(TRUE,INDEX($B$14:$B$117&gt;=Y342,0),0),"")</f>
        <v>1</v>
      </c>
      <c r="AA342" s="194">
        <f t="shared" ca="1" si="340"/>
        <v>1.3963799927016407E-2</v>
      </c>
      <c r="AD342" s="194">
        <f t="shared" si="341"/>
        <v>0</v>
      </c>
      <c r="AE342" s="19">
        <f ca="1"/>
        <v>0</v>
      </c>
      <c r="AF342" s="208">
        <f t="shared" ca="1" si="342"/>
        <v>0</v>
      </c>
      <c r="AG342" s="207"/>
      <c r="AH342" s="194"/>
      <c r="AI342" s="198" cm="1">
        <f t="array" ref="AI342">IFERROR(MATCH(TRUE,INDEX($B$14:$B$117&gt;=AH342,0),0),"")</f>
        <v>1</v>
      </c>
      <c r="AJ342" s="194">
        <f t="shared" ca="1" si="343"/>
        <v>1.3963799927016407E-2</v>
      </c>
      <c r="AM342" s="194">
        <f t="shared" si="344"/>
        <v>0</v>
      </c>
      <c r="AN342" s="19">
        <f ca="1"/>
        <v>0</v>
      </c>
      <c r="AO342" s="208">
        <f t="shared" ca="1" si="345"/>
        <v>0</v>
      </c>
      <c r="AP342" s="207"/>
      <c r="AQ342" s="194"/>
      <c r="AR342" s="198" cm="1">
        <f t="array" ref="AR342">IFERROR(MATCH(TRUE,INDEX($B$14:$B$117&gt;=AQ342,0),0),"")</f>
        <v>1</v>
      </c>
      <c r="AS342" s="194">
        <f t="shared" ca="1" si="346"/>
        <v>1.3963799927016407E-2</v>
      </c>
      <c r="AV342" s="194">
        <f t="shared" si="347"/>
        <v>0</v>
      </c>
      <c r="AW342" s="19">
        <f ca="1"/>
        <v>0</v>
      </c>
      <c r="AX342" s="208">
        <f t="shared" ca="1" si="348"/>
        <v>0</v>
      </c>
      <c r="AY342" s="207"/>
      <c r="AZ342" s="194"/>
      <c r="BA342" s="198" cm="1">
        <f t="array" ref="BA342">IFERROR(MATCH(TRUE,INDEX($B$14:$B$117&gt;=AZ342,0),0),"")</f>
        <v>1</v>
      </c>
      <c r="BB342" s="194">
        <f t="shared" ca="1" si="349"/>
        <v>1.3963799927016407E-2</v>
      </c>
      <c r="BE342" s="194">
        <f t="shared" si="350"/>
        <v>0</v>
      </c>
      <c r="BF342" s="19">
        <f ca="1"/>
        <v>0</v>
      </c>
      <c r="BG342" s="208">
        <f t="shared" ca="1" si="351"/>
        <v>0</v>
      </c>
      <c r="BH342" s="207"/>
      <c r="BI342" s="194"/>
      <c r="BJ342" s="198" cm="1">
        <f t="array" ref="BJ342">IFERROR(MATCH(TRUE,INDEX($B$14:$B$117&gt;=BI342,0),0),"")</f>
        <v>1</v>
      </c>
      <c r="BK342" s="194">
        <f t="shared" ca="1" si="352"/>
        <v>1.3963799927016407E-2</v>
      </c>
      <c r="BN342" s="194">
        <f t="shared" si="353"/>
        <v>0</v>
      </c>
      <c r="BO342" s="19">
        <f ca="1"/>
        <v>0</v>
      </c>
      <c r="BP342" s="208">
        <f t="shared" ca="1" si="354"/>
        <v>0</v>
      </c>
      <c r="BQ342" s="207"/>
      <c r="BR342" s="194"/>
      <c r="BS342" s="198" cm="1">
        <f t="array" ref="BS342">IFERROR(MATCH(TRUE,INDEX($B$14:$B$117&gt;=BR342,0),0),"")</f>
        <v>1</v>
      </c>
      <c r="BT342" s="194">
        <f t="shared" ca="1" si="355"/>
        <v>1.3963799927016407E-2</v>
      </c>
      <c r="BW342" s="194">
        <f t="shared" si="356"/>
        <v>0</v>
      </c>
      <c r="BX342" s="19">
        <f ca="1"/>
        <v>0</v>
      </c>
      <c r="BY342" s="208">
        <f t="shared" ca="1" si="357"/>
        <v>0</v>
      </c>
      <c r="BZ342" s="207"/>
      <c r="CA342" s="194"/>
      <c r="CB342" s="198" cm="1">
        <f t="array" ref="CB342">IFERROR(MATCH(TRUE,INDEX($B$14:$B$117&gt;=CA342,0),0),"")</f>
        <v>1</v>
      </c>
      <c r="CC342" s="194">
        <f t="shared" ca="1" si="358"/>
        <v>1.3963799927016407E-2</v>
      </c>
      <c r="CF342" s="194">
        <f t="shared" si="359"/>
        <v>0</v>
      </c>
      <c r="CG342" s="19">
        <f ca="1"/>
        <v>0</v>
      </c>
      <c r="CH342" s="208">
        <f t="shared" ca="1" si="360"/>
        <v>0</v>
      </c>
      <c r="CI342" s="207"/>
      <c r="CJ342" s="194"/>
      <c r="CK342" s="198" cm="1">
        <f t="array" ref="CK342">IFERROR(MATCH(TRUE,INDEX($B$14:$B$117&gt;=CJ342,0),0),"")</f>
        <v>1</v>
      </c>
      <c r="CL342" s="194">
        <f t="shared" ca="1" si="361"/>
        <v>1.3963799927016407E-2</v>
      </c>
      <c r="CO342" s="194">
        <f t="shared" si="362"/>
        <v>0</v>
      </c>
      <c r="CP342" s="19">
        <f ca="1"/>
        <v>0</v>
      </c>
      <c r="CQ342" s="208">
        <f t="shared" ca="1" si="363"/>
        <v>0</v>
      </c>
      <c r="CR342" s="207"/>
      <c r="CS342" s="194"/>
      <c r="CT342" s="198" cm="1">
        <f t="array" ref="CT342">IFERROR(MATCH(TRUE,INDEX($B$14:$B$117&gt;=CS342,0),0),"")</f>
        <v>1</v>
      </c>
      <c r="CU342" s="194">
        <f t="shared" ca="1" si="364"/>
        <v>1.3963799927016407E-2</v>
      </c>
      <c r="CX342" s="194">
        <f t="shared" si="365"/>
        <v>0</v>
      </c>
      <c r="CY342" s="19" t="e">
        <f ca="1"/>
        <v>#N/A</v>
      </c>
      <c r="CZ342" s="208" t="e">
        <f t="shared" ca="1" si="366"/>
        <v>#N/A</v>
      </c>
      <c r="DA342" s="207"/>
      <c r="DB342" s="194"/>
      <c r="DC342" s="198" cm="1">
        <f t="array" ref="DC342">IFERROR(MATCH(TRUE,INDEX($B$14:$B$117&gt;=DB342,0),0),"")</f>
        <v>1</v>
      </c>
      <c r="DD342" s="194">
        <f t="shared" ca="1" si="367"/>
        <v>1.3963799927016407E-2</v>
      </c>
      <c r="DG342" s="194">
        <f t="shared" si="368"/>
        <v>0</v>
      </c>
      <c r="DH342" s="19" t="e">
        <f ca="1"/>
        <v>#N/A</v>
      </c>
      <c r="DI342" s="208" t="e">
        <f t="shared" ca="1" si="369"/>
        <v>#N/A</v>
      </c>
      <c r="DJ342" s="207"/>
      <c r="DK342" s="194"/>
      <c r="DL342" s="198" cm="1">
        <f t="array" ref="DL342">IFERROR(MATCH(TRUE,INDEX($B$14:$B$117&gt;=DK342,0),0),"")</f>
        <v>1</v>
      </c>
      <c r="DM342" s="194">
        <f t="shared" ca="1" si="370"/>
        <v>1.3963799927016407E-2</v>
      </c>
      <c r="DP342" s="194">
        <f t="shared" si="371"/>
        <v>0</v>
      </c>
      <c r="DQ342" s="19" t="e">
        <f ca="1"/>
        <v>#N/A</v>
      </c>
      <c r="DR342" s="208" t="e">
        <f t="shared" ca="1" si="372"/>
        <v>#N/A</v>
      </c>
      <c r="DS342" s="207"/>
      <c r="DT342" s="194"/>
      <c r="DU342" s="198" cm="1">
        <f t="array" ref="DU342">IFERROR(MATCH(TRUE,INDEX($B$14:$B$117&gt;=DT342,0),0),"")</f>
        <v>1</v>
      </c>
      <c r="DV342" s="194">
        <f t="shared" ca="1" si="373"/>
        <v>1.3963799927016407E-2</v>
      </c>
      <c r="DY342" s="194">
        <f t="shared" si="374"/>
        <v>0</v>
      </c>
      <c r="DZ342" s="19" t="e">
        <f ca="1"/>
        <v>#N/A</v>
      </c>
      <c r="EA342" s="208" t="e">
        <f t="shared" ca="1" si="375"/>
        <v>#N/A</v>
      </c>
      <c r="EB342" s="207"/>
      <c r="EC342" s="194"/>
      <c r="ED342" s="198" cm="1">
        <f t="array" ref="ED342">IFERROR(MATCH(TRUE,INDEX($B$14:$B$117&gt;=EC342,0),0),"")</f>
        <v>1</v>
      </c>
      <c r="EE342" s="194">
        <f t="shared" ca="1" si="376"/>
        <v>1.3963799927016407E-2</v>
      </c>
      <c r="EH342" s="194">
        <f t="shared" si="377"/>
        <v>0</v>
      </c>
      <c r="EI342" s="19" t="e">
        <f ca="1"/>
        <v>#N/A</v>
      </c>
      <c r="EJ342" s="208" t="e">
        <f t="shared" ca="1" si="378"/>
        <v>#N/A</v>
      </c>
      <c r="EK342" s="207"/>
      <c r="EL342" s="194"/>
      <c r="EM342" s="198" cm="1">
        <f t="array" ref="EM342">IFERROR(MATCH(TRUE,INDEX($B$14:$B$117&gt;=EL342,0),0),"")</f>
        <v>1</v>
      </c>
      <c r="EN342" s="194">
        <f t="shared" ca="1" si="379"/>
        <v>1.3963799927016407E-2</v>
      </c>
      <c r="EQ342" s="194">
        <f t="shared" si="380"/>
        <v>0</v>
      </c>
      <c r="ER342" s="19" t="e">
        <f ca="1"/>
        <v>#N/A</v>
      </c>
      <c r="ES342" s="208" t="e">
        <f t="shared" ca="1" si="381"/>
        <v>#N/A</v>
      </c>
      <c r="ET342" s="207"/>
      <c r="EU342" s="194"/>
      <c r="EV342" s="198" cm="1">
        <f t="array" ref="EV342">IFERROR(MATCH(TRUE,INDEX($B$14:$B$117&gt;=EU342,0),0),"")</f>
        <v>1</v>
      </c>
      <c r="EW342" s="194">
        <f t="shared" ca="1" si="382"/>
        <v>1.3963799927016407E-2</v>
      </c>
      <c r="EZ342" s="194">
        <f t="shared" si="383"/>
        <v>0</v>
      </c>
      <c r="FA342" s="19" t="e">
        <f ca="1"/>
        <v>#N/A</v>
      </c>
      <c r="FB342" s="208" t="e">
        <f t="shared" ca="1" si="384"/>
        <v>#N/A</v>
      </c>
      <c r="FC342" s="207"/>
      <c r="FD342" s="194"/>
      <c r="FE342" s="198" cm="1">
        <f t="array" ref="FE342">IFERROR(MATCH(TRUE,INDEX($B$14:$B$117&gt;=FD342,0),0),"")</f>
        <v>1</v>
      </c>
      <c r="FF342" s="194">
        <f t="shared" ca="1" si="385"/>
        <v>1.3963799927016407E-2</v>
      </c>
      <c r="FI342" s="194">
        <f t="shared" si="386"/>
        <v>0</v>
      </c>
      <c r="FJ342" s="19" t="e">
        <f ca="1"/>
        <v>#N/A</v>
      </c>
      <c r="FK342" s="208" t="e">
        <f t="shared" ca="1" si="387"/>
        <v>#N/A</v>
      </c>
      <c r="FL342" s="207"/>
      <c r="FM342" s="194"/>
      <c r="FN342" s="198" cm="1">
        <f t="array" ref="FN342">IFERROR(MATCH(TRUE,INDEX($B$14:$B$117&gt;=FM342,0),0),"")</f>
        <v>1</v>
      </c>
      <c r="FO342" s="194">
        <f t="shared" ca="1" si="388"/>
        <v>1.3963799927016407E-2</v>
      </c>
      <c r="FR342" s="194">
        <f t="shared" si="389"/>
        <v>0</v>
      </c>
      <c r="FS342" s="19" t="e">
        <f ca="1"/>
        <v>#N/A</v>
      </c>
      <c r="FT342" s="208" t="e">
        <f t="shared" ca="1" si="390"/>
        <v>#N/A</v>
      </c>
      <c r="FU342" s="207"/>
      <c r="FV342" s="194"/>
      <c r="FW342" s="198" cm="1">
        <f t="array" ref="FW342">IFERROR(MATCH(TRUE,INDEX($B$14:$B$117&gt;=FV342,0),0),"")</f>
        <v>1</v>
      </c>
      <c r="FX342" s="194">
        <f t="shared" ca="1" si="391"/>
        <v>1.3963799927016407E-2</v>
      </c>
      <c r="GA342" s="194">
        <f t="shared" si="392"/>
        <v>0</v>
      </c>
      <c r="GB342" s="19" t="e">
        <f ca="1"/>
        <v>#N/A</v>
      </c>
      <c r="GC342" s="208" t="e">
        <f t="shared" ca="1" si="393"/>
        <v>#N/A</v>
      </c>
    </row>
    <row r="343" spans="6:185" x14ac:dyDescent="0.2">
      <c r="F343" s="207"/>
      <c r="G343" s="194"/>
      <c r="H343" s="198" cm="1">
        <f t="array" ref="H343">IFERROR(MATCH(TRUE,INDEX($B$14:$B$117&gt;=G343,0),0),"")</f>
        <v>1</v>
      </c>
      <c r="I343" s="194">
        <f t="shared" ca="1" si="338"/>
        <v>1.3963799927016407E-2</v>
      </c>
      <c r="L343" s="194">
        <f t="shared" si="394"/>
        <v>0</v>
      </c>
      <c r="M343" s="19">
        <f ca="1"/>
        <v>0</v>
      </c>
      <c r="N343" s="208">
        <f t="shared" ca="1" si="395"/>
        <v>0</v>
      </c>
      <c r="O343" s="207"/>
      <c r="P343" s="194"/>
      <c r="Q343" s="198" cm="1">
        <f t="array" ref="Q343">IFERROR(MATCH(TRUE,INDEX($B$14:$B$117&gt;=P343,0),0),"")</f>
        <v>1</v>
      </c>
      <c r="R343" s="194">
        <f t="shared" ca="1" si="339"/>
        <v>1.3963799927016407E-2</v>
      </c>
      <c r="U343" s="194">
        <f t="shared" si="396"/>
        <v>0</v>
      </c>
      <c r="V343" s="19">
        <f ca="1"/>
        <v>0</v>
      </c>
      <c r="W343" s="208">
        <f t="shared" ca="1" si="397"/>
        <v>0</v>
      </c>
      <c r="X343" s="207"/>
      <c r="Y343" s="194"/>
      <c r="Z343" s="198" cm="1">
        <f t="array" ref="Z343">IFERROR(MATCH(TRUE,INDEX($B$14:$B$117&gt;=Y343,0),0),"")</f>
        <v>1</v>
      </c>
      <c r="AA343" s="194">
        <f t="shared" ca="1" si="340"/>
        <v>1.3963799927016407E-2</v>
      </c>
      <c r="AD343" s="194">
        <f t="shared" si="341"/>
        <v>0</v>
      </c>
      <c r="AE343" s="19">
        <f ca="1"/>
        <v>0</v>
      </c>
      <c r="AF343" s="208">
        <f t="shared" ca="1" si="342"/>
        <v>0</v>
      </c>
      <c r="AG343" s="207"/>
      <c r="AH343" s="194"/>
      <c r="AI343" s="198" cm="1">
        <f t="array" ref="AI343">IFERROR(MATCH(TRUE,INDEX($B$14:$B$117&gt;=AH343,0),0),"")</f>
        <v>1</v>
      </c>
      <c r="AJ343" s="194">
        <f t="shared" ca="1" si="343"/>
        <v>1.3963799927016407E-2</v>
      </c>
      <c r="AM343" s="194">
        <f t="shared" si="344"/>
        <v>0</v>
      </c>
      <c r="AN343" s="19">
        <f ca="1"/>
        <v>0</v>
      </c>
      <c r="AO343" s="208">
        <f t="shared" ca="1" si="345"/>
        <v>0</v>
      </c>
      <c r="AP343" s="207"/>
      <c r="AQ343" s="194"/>
      <c r="AR343" s="198" cm="1">
        <f t="array" ref="AR343">IFERROR(MATCH(TRUE,INDEX($B$14:$B$117&gt;=AQ343,0),0),"")</f>
        <v>1</v>
      </c>
      <c r="AS343" s="194">
        <f t="shared" ca="1" si="346"/>
        <v>1.3963799927016407E-2</v>
      </c>
      <c r="AV343" s="194">
        <f t="shared" si="347"/>
        <v>0</v>
      </c>
      <c r="AW343" s="19">
        <f ca="1"/>
        <v>0</v>
      </c>
      <c r="AX343" s="208">
        <f t="shared" ca="1" si="348"/>
        <v>0</v>
      </c>
      <c r="AY343" s="207"/>
      <c r="AZ343" s="194"/>
      <c r="BA343" s="198" cm="1">
        <f t="array" ref="BA343">IFERROR(MATCH(TRUE,INDEX($B$14:$B$117&gt;=AZ343,0),0),"")</f>
        <v>1</v>
      </c>
      <c r="BB343" s="194">
        <f t="shared" ca="1" si="349"/>
        <v>1.3963799927016407E-2</v>
      </c>
      <c r="BE343" s="194">
        <f t="shared" si="350"/>
        <v>0</v>
      </c>
      <c r="BF343" s="19">
        <f ca="1"/>
        <v>0</v>
      </c>
      <c r="BG343" s="208">
        <f t="shared" ca="1" si="351"/>
        <v>0</v>
      </c>
      <c r="BH343" s="207"/>
      <c r="BI343" s="194"/>
      <c r="BJ343" s="198" cm="1">
        <f t="array" ref="BJ343">IFERROR(MATCH(TRUE,INDEX($B$14:$B$117&gt;=BI343,0),0),"")</f>
        <v>1</v>
      </c>
      <c r="BK343" s="194">
        <f t="shared" ca="1" si="352"/>
        <v>1.3963799927016407E-2</v>
      </c>
      <c r="BN343" s="194">
        <f t="shared" si="353"/>
        <v>0</v>
      </c>
      <c r="BO343" s="19">
        <f ca="1"/>
        <v>0</v>
      </c>
      <c r="BP343" s="208">
        <f t="shared" ca="1" si="354"/>
        <v>0</v>
      </c>
      <c r="BQ343" s="207"/>
      <c r="BR343" s="194"/>
      <c r="BS343" s="198" cm="1">
        <f t="array" ref="BS343">IFERROR(MATCH(TRUE,INDEX($B$14:$B$117&gt;=BR343,0),0),"")</f>
        <v>1</v>
      </c>
      <c r="BT343" s="194">
        <f t="shared" ca="1" si="355"/>
        <v>1.3963799927016407E-2</v>
      </c>
      <c r="BW343" s="194">
        <f t="shared" si="356"/>
        <v>0</v>
      </c>
      <c r="BX343" s="19">
        <f ca="1"/>
        <v>0</v>
      </c>
      <c r="BY343" s="208">
        <f t="shared" ca="1" si="357"/>
        <v>0</v>
      </c>
      <c r="BZ343" s="207"/>
      <c r="CA343" s="194"/>
      <c r="CB343" s="198" cm="1">
        <f t="array" ref="CB343">IFERROR(MATCH(TRUE,INDEX($B$14:$B$117&gt;=CA343,0),0),"")</f>
        <v>1</v>
      </c>
      <c r="CC343" s="194">
        <f t="shared" ca="1" si="358"/>
        <v>1.3963799927016407E-2</v>
      </c>
      <c r="CF343" s="194">
        <f t="shared" si="359"/>
        <v>0</v>
      </c>
      <c r="CG343" s="19">
        <f ca="1"/>
        <v>0</v>
      </c>
      <c r="CH343" s="208">
        <f t="shared" ca="1" si="360"/>
        <v>0</v>
      </c>
      <c r="CI343" s="207"/>
      <c r="CJ343" s="194"/>
      <c r="CK343" s="198" cm="1">
        <f t="array" ref="CK343">IFERROR(MATCH(TRUE,INDEX($B$14:$B$117&gt;=CJ343,0),0),"")</f>
        <v>1</v>
      </c>
      <c r="CL343" s="194">
        <f t="shared" ca="1" si="361"/>
        <v>1.3963799927016407E-2</v>
      </c>
      <c r="CO343" s="194">
        <f t="shared" si="362"/>
        <v>0</v>
      </c>
      <c r="CP343" s="19">
        <f ca="1"/>
        <v>0</v>
      </c>
      <c r="CQ343" s="208">
        <f t="shared" ca="1" si="363"/>
        <v>0</v>
      </c>
      <c r="CR343" s="207"/>
      <c r="CS343" s="194"/>
      <c r="CT343" s="198" cm="1">
        <f t="array" ref="CT343">IFERROR(MATCH(TRUE,INDEX($B$14:$B$117&gt;=CS343,0),0),"")</f>
        <v>1</v>
      </c>
      <c r="CU343" s="194">
        <f t="shared" ca="1" si="364"/>
        <v>1.3963799927016407E-2</v>
      </c>
      <c r="CX343" s="194">
        <f t="shared" si="365"/>
        <v>0</v>
      </c>
      <c r="CY343" s="19" t="e">
        <f ca="1"/>
        <v>#N/A</v>
      </c>
      <c r="CZ343" s="208" t="e">
        <f t="shared" ca="1" si="366"/>
        <v>#N/A</v>
      </c>
      <c r="DA343" s="207"/>
      <c r="DB343" s="194"/>
      <c r="DC343" s="198" cm="1">
        <f t="array" ref="DC343">IFERROR(MATCH(TRUE,INDEX($B$14:$B$117&gt;=DB343,0),0),"")</f>
        <v>1</v>
      </c>
      <c r="DD343" s="194">
        <f t="shared" ca="1" si="367"/>
        <v>1.3963799927016407E-2</v>
      </c>
      <c r="DG343" s="194">
        <f t="shared" si="368"/>
        <v>0</v>
      </c>
      <c r="DH343" s="19" t="e">
        <f ca="1"/>
        <v>#N/A</v>
      </c>
      <c r="DI343" s="208" t="e">
        <f t="shared" ca="1" si="369"/>
        <v>#N/A</v>
      </c>
      <c r="DJ343" s="207"/>
      <c r="DK343" s="194"/>
      <c r="DL343" s="198" cm="1">
        <f t="array" ref="DL343">IFERROR(MATCH(TRUE,INDEX($B$14:$B$117&gt;=DK343,0),0),"")</f>
        <v>1</v>
      </c>
      <c r="DM343" s="194">
        <f t="shared" ca="1" si="370"/>
        <v>1.3963799927016407E-2</v>
      </c>
      <c r="DP343" s="194">
        <f t="shared" si="371"/>
        <v>0</v>
      </c>
      <c r="DQ343" s="19" t="e">
        <f ca="1"/>
        <v>#N/A</v>
      </c>
      <c r="DR343" s="208" t="e">
        <f t="shared" ca="1" si="372"/>
        <v>#N/A</v>
      </c>
      <c r="DS343" s="207"/>
      <c r="DT343" s="194"/>
      <c r="DU343" s="198" cm="1">
        <f t="array" ref="DU343">IFERROR(MATCH(TRUE,INDEX($B$14:$B$117&gt;=DT343,0),0),"")</f>
        <v>1</v>
      </c>
      <c r="DV343" s="194">
        <f t="shared" ca="1" si="373"/>
        <v>1.3963799927016407E-2</v>
      </c>
      <c r="DY343" s="194">
        <f t="shared" si="374"/>
        <v>0</v>
      </c>
      <c r="DZ343" s="19" t="e">
        <f ca="1"/>
        <v>#N/A</v>
      </c>
      <c r="EA343" s="208" t="e">
        <f t="shared" ca="1" si="375"/>
        <v>#N/A</v>
      </c>
      <c r="EB343" s="207"/>
      <c r="EC343" s="194"/>
      <c r="ED343" s="198" cm="1">
        <f t="array" ref="ED343">IFERROR(MATCH(TRUE,INDEX($B$14:$B$117&gt;=EC343,0),0),"")</f>
        <v>1</v>
      </c>
      <c r="EE343" s="194">
        <f t="shared" ca="1" si="376"/>
        <v>1.3963799927016407E-2</v>
      </c>
      <c r="EH343" s="194">
        <f t="shared" si="377"/>
        <v>0</v>
      </c>
      <c r="EI343" s="19" t="e">
        <f ca="1"/>
        <v>#N/A</v>
      </c>
      <c r="EJ343" s="208" t="e">
        <f t="shared" ca="1" si="378"/>
        <v>#N/A</v>
      </c>
      <c r="EK343" s="207"/>
      <c r="EL343" s="194"/>
      <c r="EM343" s="198" cm="1">
        <f t="array" ref="EM343">IFERROR(MATCH(TRUE,INDEX($B$14:$B$117&gt;=EL343,0),0),"")</f>
        <v>1</v>
      </c>
      <c r="EN343" s="194">
        <f t="shared" ca="1" si="379"/>
        <v>1.3963799927016407E-2</v>
      </c>
      <c r="EQ343" s="194">
        <f t="shared" si="380"/>
        <v>0</v>
      </c>
      <c r="ER343" s="19" t="e">
        <f ca="1"/>
        <v>#N/A</v>
      </c>
      <c r="ES343" s="208" t="e">
        <f t="shared" ca="1" si="381"/>
        <v>#N/A</v>
      </c>
      <c r="ET343" s="207"/>
      <c r="EU343" s="194"/>
      <c r="EV343" s="198" cm="1">
        <f t="array" ref="EV343">IFERROR(MATCH(TRUE,INDEX($B$14:$B$117&gt;=EU343,0),0),"")</f>
        <v>1</v>
      </c>
      <c r="EW343" s="194">
        <f t="shared" ca="1" si="382"/>
        <v>1.3963799927016407E-2</v>
      </c>
      <c r="EZ343" s="194">
        <f t="shared" si="383"/>
        <v>0</v>
      </c>
      <c r="FA343" s="19" t="e">
        <f ca="1"/>
        <v>#N/A</v>
      </c>
      <c r="FB343" s="208" t="e">
        <f t="shared" ca="1" si="384"/>
        <v>#N/A</v>
      </c>
      <c r="FC343" s="207"/>
      <c r="FD343" s="194"/>
      <c r="FE343" s="198" cm="1">
        <f t="array" ref="FE343">IFERROR(MATCH(TRUE,INDEX($B$14:$B$117&gt;=FD343,0),0),"")</f>
        <v>1</v>
      </c>
      <c r="FF343" s="194">
        <f t="shared" ca="1" si="385"/>
        <v>1.3963799927016407E-2</v>
      </c>
      <c r="FI343" s="194">
        <f t="shared" si="386"/>
        <v>0</v>
      </c>
      <c r="FJ343" s="19" t="e">
        <f ca="1"/>
        <v>#N/A</v>
      </c>
      <c r="FK343" s="208" t="e">
        <f t="shared" ca="1" si="387"/>
        <v>#N/A</v>
      </c>
      <c r="FL343" s="207"/>
      <c r="FM343" s="194"/>
      <c r="FN343" s="198" cm="1">
        <f t="array" ref="FN343">IFERROR(MATCH(TRUE,INDEX($B$14:$B$117&gt;=FM343,0),0),"")</f>
        <v>1</v>
      </c>
      <c r="FO343" s="194">
        <f t="shared" ca="1" si="388"/>
        <v>1.3963799927016407E-2</v>
      </c>
      <c r="FR343" s="194">
        <f t="shared" si="389"/>
        <v>0</v>
      </c>
      <c r="FS343" s="19" t="e">
        <f ca="1"/>
        <v>#N/A</v>
      </c>
      <c r="FT343" s="208" t="e">
        <f t="shared" ca="1" si="390"/>
        <v>#N/A</v>
      </c>
      <c r="FU343" s="207"/>
      <c r="FV343" s="194"/>
      <c r="FW343" s="198" cm="1">
        <f t="array" ref="FW343">IFERROR(MATCH(TRUE,INDEX($B$14:$B$117&gt;=FV343,0),0),"")</f>
        <v>1</v>
      </c>
      <c r="FX343" s="194">
        <f t="shared" ca="1" si="391"/>
        <v>1.3963799927016407E-2</v>
      </c>
      <c r="GA343" s="194">
        <f t="shared" si="392"/>
        <v>0</v>
      </c>
      <c r="GB343" s="19" t="e">
        <f ca="1"/>
        <v>#N/A</v>
      </c>
      <c r="GC343" s="208" t="e">
        <f t="shared" ca="1" si="393"/>
        <v>#N/A</v>
      </c>
    </row>
    <row r="344" spans="6:185" x14ac:dyDescent="0.2">
      <c r="F344" s="207"/>
      <c r="G344" s="194"/>
      <c r="H344" s="198" cm="1">
        <f t="array" ref="H344">IFERROR(MATCH(TRUE,INDEX($B$14:$B$117&gt;=G344,0),0),"")</f>
        <v>1</v>
      </c>
      <c r="I344" s="194">
        <f t="shared" ca="1" si="338"/>
        <v>1.3963799927016407E-2</v>
      </c>
      <c r="L344" s="194">
        <f t="shared" si="394"/>
        <v>0</v>
      </c>
      <c r="M344" s="19">
        <f ca="1"/>
        <v>0</v>
      </c>
      <c r="N344" s="208">
        <f t="shared" ca="1" si="395"/>
        <v>0</v>
      </c>
      <c r="O344" s="207"/>
      <c r="P344" s="194"/>
      <c r="Q344" s="198" cm="1">
        <f t="array" ref="Q344">IFERROR(MATCH(TRUE,INDEX($B$14:$B$117&gt;=P344,0),0),"")</f>
        <v>1</v>
      </c>
      <c r="R344" s="194">
        <f t="shared" ca="1" si="339"/>
        <v>1.3963799927016407E-2</v>
      </c>
      <c r="U344" s="194">
        <f t="shared" si="396"/>
        <v>0</v>
      </c>
      <c r="V344" s="19">
        <f ca="1"/>
        <v>0</v>
      </c>
      <c r="W344" s="208">
        <f t="shared" ca="1" si="397"/>
        <v>0</v>
      </c>
      <c r="X344" s="207"/>
      <c r="Y344" s="194"/>
      <c r="Z344" s="198" cm="1">
        <f t="array" ref="Z344">IFERROR(MATCH(TRUE,INDEX($B$14:$B$117&gt;=Y344,0),0),"")</f>
        <v>1</v>
      </c>
      <c r="AA344" s="194">
        <f t="shared" ca="1" si="340"/>
        <v>1.3963799927016407E-2</v>
      </c>
      <c r="AD344" s="194">
        <f t="shared" si="341"/>
        <v>0</v>
      </c>
      <c r="AE344" s="19">
        <f ca="1"/>
        <v>0</v>
      </c>
      <c r="AF344" s="208">
        <f t="shared" ca="1" si="342"/>
        <v>0</v>
      </c>
      <c r="AG344" s="207"/>
      <c r="AH344" s="194"/>
      <c r="AI344" s="198" cm="1">
        <f t="array" ref="AI344">IFERROR(MATCH(TRUE,INDEX($B$14:$B$117&gt;=AH344,0),0),"")</f>
        <v>1</v>
      </c>
      <c r="AJ344" s="194">
        <f t="shared" ca="1" si="343"/>
        <v>1.3963799927016407E-2</v>
      </c>
      <c r="AM344" s="194">
        <f t="shared" si="344"/>
        <v>0</v>
      </c>
      <c r="AN344" s="19">
        <f ca="1"/>
        <v>0</v>
      </c>
      <c r="AO344" s="208">
        <f t="shared" ca="1" si="345"/>
        <v>0</v>
      </c>
      <c r="AP344" s="207"/>
      <c r="AQ344" s="194"/>
      <c r="AR344" s="198" cm="1">
        <f t="array" ref="AR344">IFERROR(MATCH(TRUE,INDEX($B$14:$B$117&gt;=AQ344,0),0),"")</f>
        <v>1</v>
      </c>
      <c r="AS344" s="194">
        <f t="shared" ca="1" si="346"/>
        <v>1.3963799927016407E-2</v>
      </c>
      <c r="AV344" s="194">
        <f t="shared" si="347"/>
        <v>0</v>
      </c>
      <c r="AW344" s="19">
        <f ca="1"/>
        <v>0</v>
      </c>
      <c r="AX344" s="208">
        <f t="shared" ca="1" si="348"/>
        <v>0</v>
      </c>
      <c r="AY344" s="207"/>
      <c r="AZ344" s="194"/>
      <c r="BA344" s="198" cm="1">
        <f t="array" ref="BA344">IFERROR(MATCH(TRUE,INDEX($B$14:$B$117&gt;=AZ344,0),0),"")</f>
        <v>1</v>
      </c>
      <c r="BB344" s="194">
        <f t="shared" ca="1" si="349"/>
        <v>1.3963799927016407E-2</v>
      </c>
      <c r="BE344" s="194">
        <f t="shared" si="350"/>
        <v>0</v>
      </c>
      <c r="BF344" s="19">
        <f ca="1"/>
        <v>0</v>
      </c>
      <c r="BG344" s="208">
        <f t="shared" ca="1" si="351"/>
        <v>0</v>
      </c>
      <c r="BH344" s="207"/>
      <c r="BI344" s="194"/>
      <c r="BJ344" s="198" cm="1">
        <f t="array" ref="BJ344">IFERROR(MATCH(TRUE,INDEX($B$14:$B$117&gt;=BI344,0),0),"")</f>
        <v>1</v>
      </c>
      <c r="BK344" s="194">
        <f t="shared" ca="1" si="352"/>
        <v>1.3963799927016407E-2</v>
      </c>
      <c r="BN344" s="194">
        <f t="shared" si="353"/>
        <v>0</v>
      </c>
      <c r="BO344" s="19">
        <f ca="1"/>
        <v>0</v>
      </c>
      <c r="BP344" s="208">
        <f t="shared" ca="1" si="354"/>
        <v>0</v>
      </c>
      <c r="BQ344" s="207"/>
      <c r="BR344" s="194"/>
      <c r="BS344" s="198" cm="1">
        <f t="array" ref="BS344">IFERROR(MATCH(TRUE,INDEX($B$14:$B$117&gt;=BR344,0),0),"")</f>
        <v>1</v>
      </c>
      <c r="BT344" s="194">
        <f t="shared" ca="1" si="355"/>
        <v>1.3963799927016407E-2</v>
      </c>
      <c r="BW344" s="194">
        <f t="shared" si="356"/>
        <v>0</v>
      </c>
      <c r="BX344" s="19">
        <f ca="1"/>
        <v>0</v>
      </c>
      <c r="BY344" s="208">
        <f t="shared" ca="1" si="357"/>
        <v>0</v>
      </c>
      <c r="BZ344" s="207"/>
      <c r="CA344" s="194"/>
      <c r="CB344" s="198" cm="1">
        <f t="array" ref="CB344">IFERROR(MATCH(TRUE,INDEX($B$14:$B$117&gt;=CA344,0),0),"")</f>
        <v>1</v>
      </c>
      <c r="CC344" s="194">
        <f t="shared" ca="1" si="358"/>
        <v>1.3963799927016407E-2</v>
      </c>
      <c r="CF344" s="194">
        <f t="shared" si="359"/>
        <v>0</v>
      </c>
      <c r="CG344" s="19">
        <f ca="1"/>
        <v>0</v>
      </c>
      <c r="CH344" s="208">
        <f t="shared" ca="1" si="360"/>
        <v>0</v>
      </c>
      <c r="CI344" s="207"/>
      <c r="CJ344" s="194"/>
      <c r="CK344" s="198" cm="1">
        <f t="array" ref="CK344">IFERROR(MATCH(TRUE,INDEX($B$14:$B$117&gt;=CJ344,0),0),"")</f>
        <v>1</v>
      </c>
      <c r="CL344" s="194">
        <f t="shared" ca="1" si="361"/>
        <v>1.3963799927016407E-2</v>
      </c>
      <c r="CO344" s="194">
        <f t="shared" si="362"/>
        <v>0</v>
      </c>
      <c r="CP344" s="19">
        <f ca="1"/>
        <v>0</v>
      </c>
      <c r="CQ344" s="208">
        <f t="shared" ca="1" si="363"/>
        <v>0</v>
      </c>
      <c r="CR344" s="207"/>
      <c r="CS344" s="194"/>
      <c r="CT344" s="198" cm="1">
        <f t="array" ref="CT344">IFERROR(MATCH(TRUE,INDEX($B$14:$B$117&gt;=CS344,0),0),"")</f>
        <v>1</v>
      </c>
      <c r="CU344" s="194">
        <f t="shared" ca="1" si="364"/>
        <v>1.3963799927016407E-2</v>
      </c>
      <c r="CX344" s="194">
        <f t="shared" si="365"/>
        <v>0</v>
      </c>
      <c r="CY344" s="19" t="e">
        <f ca="1"/>
        <v>#N/A</v>
      </c>
      <c r="CZ344" s="208" t="e">
        <f t="shared" ca="1" si="366"/>
        <v>#N/A</v>
      </c>
      <c r="DA344" s="207"/>
      <c r="DB344" s="194"/>
      <c r="DC344" s="198" cm="1">
        <f t="array" ref="DC344">IFERROR(MATCH(TRUE,INDEX($B$14:$B$117&gt;=DB344,0),0),"")</f>
        <v>1</v>
      </c>
      <c r="DD344" s="194">
        <f t="shared" ca="1" si="367"/>
        <v>1.3963799927016407E-2</v>
      </c>
      <c r="DG344" s="194">
        <f t="shared" si="368"/>
        <v>0</v>
      </c>
      <c r="DH344" s="19" t="e">
        <f ca="1"/>
        <v>#N/A</v>
      </c>
      <c r="DI344" s="208" t="e">
        <f t="shared" ca="1" si="369"/>
        <v>#N/A</v>
      </c>
      <c r="DJ344" s="207"/>
      <c r="DK344" s="194"/>
      <c r="DL344" s="198" cm="1">
        <f t="array" ref="DL344">IFERROR(MATCH(TRUE,INDEX($B$14:$B$117&gt;=DK344,0),0),"")</f>
        <v>1</v>
      </c>
      <c r="DM344" s="194">
        <f t="shared" ca="1" si="370"/>
        <v>1.3963799927016407E-2</v>
      </c>
      <c r="DP344" s="194">
        <f t="shared" si="371"/>
        <v>0</v>
      </c>
      <c r="DQ344" s="19" t="e">
        <f ca="1"/>
        <v>#N/A</v>
      </c>
      <c r="DR344" s="208" t="e">
        <f t="shared" ca="1" si="372"/>
        <v>#N/A</v>
      </c>
      <c r="DS344" s="207"/>
      <c r="DT344" s="194"/>
      <c r="DU344" s="198" cm="1">
        <f t="array" ref="DU344">IFERROR(MATCH(TRUE,INDEX($B$14:$B$117&gt;=DT344,0),0),"")</f>
        <v>1</v>
      </c>
      <c r="DV344" s="194">
        <f t="shared" ca="1" si="373"/>
        <v>1.3963799927016407E-2</v>
      </c>
      <c r="DY344" s="194">
        <f t="shared" si="374"/>
        <v>0</v>
      </c>
      <c r="DZ344" s="19" t="e">
        <f ca="1"/>
        <v>#N/A</v>
      </c>
      <c r="EA344" s="208" t="e">
        <f t="shared" ca="1" si="375"/>
        <v>#N/A</v>
      </c>
      <c r="EB344" s="207"/>
      <c r="EC344" s="194"/>
      <c r="ED344" s="198" cm="1">
        <f t="array" ref="ED344">IFERROR(MATCH(TRUE,INDEX($B$14:$B$117&gt;=EC344,0),0),"")</f>
        <v>1</v>
      </c>
      <c r="EE344" s="194">
        <f t="shared" ca="1" si="376"/>
        <v>1.3963799927016407E-2</v>
      </c>
      <c r="EH344" s="194">
        <f t="shared" si="377"/>
        <v>0</v>
      </c>
      <c r="EI344" s="19" t="e">
        <f ca="1"/>
        <v>#N/A</v>
      </c>
      <c r="EJ344" s="208" t="e">
        <f t="shared" ca="1" si="378"/>
        <v>#N/A</v>
      </c>
      <c r="EK344" s="207"/>
      <c r="EL344" s="194"/>
      <c r="EM344" s="198" cm="1">
        <f t="array" ref="EM344">IFERROR(MATCH(TRUE,INDEX($B$14:$B$117&gt;=EL344,0),0),"")</f>
        <v>1</v>
      </c>
      <c r="EN344" s="194">
        <f t="shared" ca="1" si="379"/>
        <v>1.3963799927016407E-2</v>
      </c>
      <c r="EQ344" s="194">
        <f t="shared" si="380"/>
        <v>0</v>
      </c>
      <c r="ER344" s="19" t="e">
        <f ca="1"/>
        <v>#N/A</v>
      </c>
      <c r="ES344" s="208" t="e">
        <f t="shared" ca="1" si="381"/>
        <v>#N/A</v>
      </c>
      <c r="ET344" s="207"/>
      <c r="EU344" s="194"/>
      <c r="EV344" s="198" cm="1">
        <f t="array" ref="EV344">IFERROR(MATCH(TRUE,INDEX($B$14:$B$117&gt;=EU344,0),0),"")</f>
        <v>1</v>
      </c>
      <c r="EW344" s="194">
        <f t="shared" ca="1" si="382"/>
        <v>1.3963799927016407E-2</v>
      </c>
      <c r="EZ344" s="194">
        <f t="shared" si="383"/>
        <v>0</v>
      </c>
      <c r="FA344" s="19" t="e">
        <f ca="1"/>
        <v>#N/A</v>
      </c>
      <c r="FB344" s="208" t="e">
        <f t="shared" ca="1" si="384"/>
        <v>#N/A</v>
      </c>
      <c r="FC344" s="207"/>
      <c r="FD344" s="194"/>
      <c r="FE344" s="198" cm="1">
        <f t="array" ref="FE344">IFERROR(MATCH(TRUE,INDEX($B$14:$B$117&gt;=FD344,0),0),"")</f>
        <v>1</v>
      </c>
      <c r="FF344" s="194">
        <f t="shared" ca="1" si="385"/>
        <v>1.3963799927016407E-2</v>
      </c>
      <c r="FI344" s="194">
        <f t="shared" si="386"/>
        <v>0</v>
      </c>
      <c r="FJ344" s="19" t="e">
        <f ca="1"/>
        <v>#N/A</v>
      </c>
      <c r="FK344" s="208" t="e">
        <f t="shared" ca="1" si="387"/>
        <v>#N/A</v>
      </c>
      <c r="FL344" s="207"/>
      <c r="FM344" s="194"/>
      <c r="FN344" s="198" cm="1">
        <f t="array" ref="FN344">IFERROR(MATCH(TRUE,INDEX($B$14:$B$117&gt;=FM344,0),0),"")</f>
        <v>1</v>
      </c>
      <c r="FO344" s="194">
        <f t="shared" ca="1" si="388"/>
        <v>1.3963799927016407E-2</v>
      </c>
      <c r="FR344" s="194">
        <f t="shared" si="389"/>
        <v>0</v>
      </c>
      <c r="FS344" s="19" t="e">
        <f ca="1"/>
        <v>#N/A</v>
      </c>
      <c r="FT344" s="208" t="e">
        <f t="shared" ca="1" si="390"/>
        <v>#N/A</v>
      </c>
      <c r="FU344" s="207"/>
      <c r="FV344" s="194"/>
      <c r="FW344" s="198" cm="1">
        <f t="array" ref="FW344">IFERROR(MATCH(TRUE,INDEX($B$14:$B$117&gt;=FV344,0),0),"")</f>
        <v>1</v>
      </c>
      <c r="FX344" s="194">
        <f t="shared" ca="1" si="391"/>
        <v>1.3963799927016407E-2</v>
      </c>
      <c r="GA344" s="194">
        <f t="shared" si="392"/>
        <v>0</v>
      </c>
      <c r="GB344" s="19" t="e">
        <f ca="1"/>
        <v>#N/A</v>
      </c>
      <c r="GC344" s="208" t="e">
        <f t="shared" ca="1" si="393"/>
        <v>#N/A</v>
      </c>
    </row>
    <row r="345" spans="6:185" x14ac:dyDescent="0.2">
      <c r="F345" s="207"/>
      <c r="G345" s="194"/>
      <c r="H345" s="198" cm="1">
        <f t="array" ref="H345">IFERROR(MATCH(TRUE,INDEX($B$14:$B$117&gt;=G345,0),0),"")</f>
        <v>1</v>
      </c>
      <c r="I345" s="194">
        <f t="shared" ca="1" si="338"/>
        <v>1.3963799927016407E-2</v>
      </c>
      <c r="L345" s="194">
        <f t="shared" si="394"/>
        <v>0</v>
      </c>
      <c r="M345" s="19">
        <f ca="1"/>
        <v>0</v>
      </c>
      <c r="N345" s="208">
        <f t="shared" ca="1" si="395"/>
        <v>0</v>
      </c>
      <c r="O345" s="207"/>
      <c r="P345" s="194"/>
      <c r="Q345" s="198" cm="1">
        <f t="array" ref="Q345">IFERROR(MATCH(TRUE,INDEX($B$14:$B$117&gt;=P345,0),0),"")</f>
        <v>1</v>
      </c>
      <c r="R345" s="194">
        <f t="shared" ca="1" si="339"/>
        <v>1.3963799927016407E-2</v>
      </c>
      <c r="U345" s="194">
        <f t="shared" si="396"/>
        <v>0</v>
      </c>
      <c r="V345" s="19">
        <f ca="1"/>
        <v>0</v>
      </c>
      <c r="W345" s="208">
        <f t="shared" ca="1" si="397"/>
        <v>0</v>
      </c>
      <c r="X345" s="207"/>
      <c r="Y345" s="194"/>
      <c r="Z345" s="198" cm="1">
        <f t="array" ref="Z345">IFERROR(MATCH(TRUE,INDEX($B$14:$B$117&gt;=Y345,0),0),"")</f>
        <v>1</v>
      </c>
      <c r="AA345" s="194">
        <f t="shared" ca="1" si="340"/>
        <v>1.3963799927016407E-2</v>
      </c>
      <c r="AD345" s="194">
        <f t="shared" si="341"/>
        <v>0</v>
      </c>
      <c r="AE345" s="19">
        <f ca="1"/>
        <v>0</v>
      </c>
      <c r="AF345" s="208">
        <f t="shared" ca="1" si="342"/>
        <v>0</v>
      </c>
      <c r="AG345" s="207"/>
      <c r="AH345" s="194"/>
      <c r="AI345" s="198" cm="1">
        <f t="array" ref="AI345">IFERROR(MATCH(TRUE,INDEX($B$14:$B$117&gt;=AH345,0),0),"")</f>
        <v>1</v>
      </c>
      <c r="AJ345" s="194">
        <f t="shared" ca="1" si="343"/>
        <v>1.3963799927016407E-2</v>
      </c>
      <c r="AM345" s="194">
        <f t="shared" si="344"/>
        <v>0</v>
      </c>
      <c r="AN345" s="19">
        <f ca="1"/>
        <v>0</v>
      </c>
      <c r="AO345" s="208">
        <f t="shared" ca="1" si="345"/>
        <v>0</v>
      </c>
      <c r="AP345" s="207"/>
      <c r="AQ345" s="194"/>
      <c r="AR345" s="198" cm="1">
        <f t="array" ref="AR345">IFERROR(MATCH(TRUE,INDEX($B$14:$B$117&gt;=AQ345,0),0),"")</f>
        <v>1</v>
      </c>
      <c r="AS345" s="194">
        <f t="shared" ca="1" si="346"/>
        <v>1.3963799927016407E-2</v>
      </c>
      <c r="AV345" s="194">
        <f t="shared" si="347"/>
        <v>0</v>
      </c>
      <c r="AW345" s="19">
        <f ca="1"/>
        <v>0</v>
      </c>
      <c r="AX345" s="208">
        <f t="shared" ca="1" si="348"/>
        <v>0</v>
      </c>
      <c r="AY345" s="207"/>
      <c r="AZ345" s="194"/>
      <c r="BA345" s="198" cm="1">
        <f t="array" ref="BA345">IFERROR(MATCH(TRUE,INDEX($B$14:$B$117&gt;=AZ345,0),0),"")</f>
        <v>1</v>
      </c>
      <c r="BB345" s="194">
        <f t="shared" ca="1" si="349"/>
        <v>1.3963799927016407E-2</v>
      </c>
      <c r="BE345" s="194">
        <f t="shared" si="350"/>
        <v>0</v>
      </c>
      <c r="BF345" s="19">
        <f ca="1"/>
        <v>0</v>
      </c>
      <c r="BG345" s="208">
        <f t="shared" ca="1" si="351"/>
        <v>0</v>
      </c>
      <c r="BH345" s="207"/>
      <c r="BI345" s="194"/>
      <c r="BJ345" s="198" cm="1">
        <f t="array" ref="BJ345">IFERROR(MATCH(TRUE,INDEX($B$14:$B$117&gt;=BI345,0),0),"")</f>
        <v>1</v>
      </c>
      <c r="BK345" s="194">
        <f t="shared" ca="1" si="352"/>
        <v>1.3963799927016407E-2</v>
      </c>
      <c r="BN345" s="194">
        <f t="shared" si="353"/>
        <v>0</v>
      </c>
      <c r="BO345" s="19">
        <f ca="1"/>
        <v>0</v>
      </c>
      <c r="BP345" s="208">
        <f t="shared" ca="1" si="354"/>
        <v>0</v>
      </c>
      <c r="BQ345" s="207"/>
      <c r="BR345" s="194"/>
      <c r="BS345" s="198" cm="1">
        <f t="array" ref="BS345">IFERROR(MATCH(TRUE,INDEX($B$14:$B$117&gt;=BR345,0),0),"")</f>
        <v>1</v>
      </c>
      <c r="BT345" s="194">
        <f t="shared" ca="1" si="355"/>
        <v>1.3963799927016407E-2</v>
      </c>
      <c r="BW345" s="194">
        <f t="shared" si="356"/>
        <v>0</v>
      </c>
      <c r="BX345" s="19">
        <f ca="1"/>
        <v>0</v>
      </c>
      <c r="BY345" s="208">
        <f t="shared" ca="1" si="357"/>
        <v>0</v>
      </c>
      <c r="BZ345" s="207"/>
      <c r="CA345" s="194"/>
      <c r="CB345" s="198" cm="1">
        <f t="array" ref="CB345">IFERROR(MATCH(TRUE,INDEX($B$14:$B$117&gt;=CA345,0),0),"")</f>
        <v>1</v>
      </c>
      <c r="CC345" s="194">
        <f t="shared" ca="1" si="358"/>
        <v>1.3963799927016407E-2</v>
      </c>
      <c r="CF345" s="194">
        <f t="shared" si="359"/>
        <v>0</v>
      </c>
      <c r="CG345" s="19">
        <f ca="1"/>
        <v>0</v>
      </c>
      <c r="CH345" s="208">
        <f t="shared" ca="1" si="360"/>
        <v>0</v>
      </c>
      <c r="CI345" s="207"/>
      <c r="CJ345" s="194"/>
      <c r="CK345" s="198" cm="1">
        <f t="array" ref="CK345">IFERROR(MATCH(TRUE,INDEX($B$14:$B$117&gt;=CJ345,0),0),"")</f>
        <v>1</v>
      </c>
      <c r="CL345" s="194">
        <f t="shared" ca="1" si="361"/>
        <v>1.3963799927016407E-2</v>
      </c>
      <c r="CO345" s="194">
        <f t="shared" si="362"/>
        <v>0</v>
      </c>
      <c r="CP345" s="19">
        <f ca="1"/>
        <v>0</v>
      </c>
      <c r="CQ345" s="208">
        <f t="shared" ca="1" si="363"/>
        <v>0</v>
      </c>
      <c r="CR345" s="207"/>
      <c r="CS345" s="194"/>
      <c r="CT345" s="198" cm="1">
        <f t="array" ref="CT345">IFERROR(MATCH(TRUE,INDEX($B$14:$B$117&gt;=CS345,0),0),"")</f>
        <v>1</v>
      </c>
      <c r="CU345" s="194">
        <f t="shared" ca="1" si="364"/>
        <v>1.3963799927016407E-2</v>
      </c>
      <c r="CX345" s="194">
        <f t="shared" si="365"/>
        <v>0</v>
      </c>
      <c r="CY345" s="19" t="e">
        <f ca="1"/>
        <v>#N/A</v>
      </c>
      <c r="CZ345" s="208" t="e">
        <f t="shared" ca="1" si="366"/>
        <v>#N/A</v>
      </c>
      <c r="DA345" s="207"/>
      <c r="DB345" s="194"/>
      <c r="DC345" s="198" cm="1">
        <f t="array" ref="DC345">IFERROR(MATCH(TRUE,INDEX($B$14:$B$117&gt;=DB345,0),0),"")</f>
        <v>1</v>
      </c>
      <c r="DD345" s="194">
        <f t="shared" ca="1" si="367"/>
        <v>1.3963799927016407E-2</v>
      </c>
      <c r="DG345" s="194">
        <f t="shared" si="368"/>
        <v>0</v>
      </c>
      <c r="DH345" s="19" t="e">
        <f ca="1"/>
        <v>#N/A</v>
      </c>
      <c r="DI345" s="208" t="e">
        <f t="shared" ca="1" si="369"/>
        <v>#N/A</v>
      </c>
      <c r="DJ345" s="207"/>
      <c r="DK345" s="194"/>
      <c r="DL345" s="198" cm="1">
        <f t="array" ref="DL345">IFERROR(MATCH(TRUE,INDEX($B$14:$B$117&gt;=DK345,0),0),"")</f>
        <v>1</v>
      </c>
      <c r="DM345" s="194">
        <f t="shared" ca="1" si="370"/>
        <v>1.3963799927016407E-2</v>
      </c>
      <c r="DP345" s="194">
        <f t="shared" si="371"/>
        <v>0</v>
      </c>
      <c r="DQ345" s="19" t="e">
        <f ca="1"/>
        <v>#N/A</v>
      </c>
      <c r="DR345" s="208" t="e">
        <f t="shared" ca="1" si="372"/>
        <v>#N/A</v>
      </c>
      <c r="DS345" s="207"/>
      <c r="DT345" s="194"/>
      <c r="DU345" s="198" cm="1">
        <f t="array" ref="DU345">IFERROR(MATCH(TRUE,INDEX($B$14:$B$117&gt;=DT345,0),0),"")</f>
        <v>1</v>
      </c>
      <c r="DV345" s="194">
        <f t="shared" ca="1" si="373"/>
        <v>1.3963799927016407E-2</v>
      </c>
      <c r="DY345" s="194">
        <f t="shared" si="374"/>
        <v>0</v>
      </c>
      <c r="DZ345" s="19" t="e">
        <f ca="1"/>
        <v>#N/A</v>
      </c>
      <c r="EA345" s="208" t="e">
        <f t="shared" ca="1" si="375"/>
        <v>#N/A</v>
      </c>
      <c r="EB345" s="207"/>
      <c r="EC345" s="194"/>
      <c r="ED345" s="198" cm="1">
        <f t="array" ref="ED345">IFERROR(MATCH(TRUE,INDEX($B$14:$B$117&gt;=EC345,0),0),"")</f>
        <v>1</v>
      </c>
      <c r="EE345" s="194">
        <f t="shared" ca="1" si="376"/>
        <v>1.3963799927016407E-2</v>
      </c>
      <c r="EH345" s="194">
        <f t="shared" si="377"/>
        <v>0</v>
      </c>
      <c r="EI345" s="19" t="e">
        <f ca="1"/>
        <v>#N/A</v>
      </c>
      <c r="EJ345" s="208" t="e">
        <f t="shared" ca="1" si="378"/>
        <v>#N/A</v>
      </c>
      <c r="EK345" s="207"/>
      <c r="EL345" s="194"/>
      <c r="EM345" s="198" cm="1">
        <f t="array" ref="EM345">IFERROR(MATCH(TRUE,INDEX($B$14:$B$117&gt;=EL345,0),0),"")</f>
        <v>1</v>
      </c>
      <c r="EN345" s="194">
        <f t="shared" ca="1" si="379"/>
        <v>1.3963799927016407E-2</v>
      </c>
      <c r="EQ345" s="194">
        <f t="shared" si="380"/>
        <v>0</v>
      </c>
      <c r="ER345" s="19" t="e">
        <f ca="1"/>
        <v>#N/A</v>
      </c>
      <c r="ES345" s="208" t="e">
        <f t="shared" ca="1" si="381"/>
        <v>#N/A</v>
      </c>
      <c r="ET345" s="207"/>
      <c r="EU345" s="194"/>
      <c r="EV345" s="198" cm="1">
        <f t="array" ref="EV345">IFERROR(MATCH(TRUE,INDEX($B$14:$B$117&gt;=EU345,0),0),"")</f>
        <v>1</v>
      </c>
      <c r="EW345" s="194">
        <f t="shared" ca="1" si="382"/>
        <v>1.3963799927016407E-2</v>
      </c>
      <c r="EZ345" s="194">
        <f t="shared" si="383"/>
        <v>0</v>
      </c>
      <c r="FA345" s="19" t="e">
        <f ca="1"/>
        <v>#N/A</v>
      </c>
      <c r="FB345" s="208" t="e">
        <f t="shared" ca="1" si="384"/>
        <v>#N/A</v>
      </c>
      <c r="FC345" s="207"/>
      <c r="FD345" s="194"/>
      <c r="FE345" s="198" cm="1">
        <f t="array" ref="FE345">IFERROR(MATCH(TRUE,INDEX($B$14:$B$117&gt;=FD345,0),0),"")</f>
        <v>1</v>
      </c>
      <c r="FF345" s="194">
        <f t="shared" ca="1" si="385"/>
        <v>1.3963799927016407E-2</v>
      </c>
      <c r="FI345" s="194">
        <f t="shared" si="386"/>
        <v>0</v>
      </c>
      <c r="FJ345" s="19" t="e">
        <f ca="1"/>
        <v>#N/A</v>
      </c>
      <c r="FK345" s="208" t="e">
        <f t="shared" ca="1" si="387"/>
        <v>#N/A</v>
      </c>
      <c r="FL345" s="207"/>
      <c r="FM345" s="194"/>
      <c r="FN345" s="198" cm="1">
        <f t="array" ref="FN345">IFERROR(MATCH(TRUE,INDEX($B$14:$B$117&gt;=FM345,0),0),"")</f>
        <v>1</v>
      </c>
      <c r="FO345" s="194">
        <f t="shared" ca="1" si="388"/>
        <v>1.3963799927016407E-2</v>
      </c>
      <c r="FR345" s="194">
        <f t="shared" si="389"/>
        <v>0</v>
      </c>
      <c r="FS345" s="19" t="e">
        <f ca="1"/>
        <v>#N/A</v>
      </c>
      <c r="FT345" s="208" t="e">
        <f t="shared" ca="1" si="390"/>
        <v>#N/A</v>
      </c>
      <c r="FU345" s="207"/>
      <c r="FV345" s="194"/>
      <c r="FW345" s="198" cm="1">
        <f t="array" ref="FW345">IFERROR(MATCH(TRUE,INDEX($B$14:$B$117&gt;=FV345,0),0),"")</f>
        <v>1</v>
      </c>
      <c r="FX345" s="194">
        <f t="shared" ca="1" si="391"/>
        <v>1.3963799927016407E-2</v>
      </c>
      <c r="GA345" s="194">
        <f t="shared" si="392"/>
        <v>0</v>
      </c>
      <c r="GB345" s="19" t="e">
        <f ca="1"/>
        <v>#N/A</v>
      </c>
      <c r="GC345" s="208" t="e">
        <f t="shared" ca="1" si="393"/>
        <v>#N/A</v>
      </c>
    </row>
    <row r="346" spans="6:185" x14ac:dyDescent="0.2">
      <c r="F346" s="207"/>
      <c r="G346" s="194"/>
      <c r="H346" s="198" cm="1">
        <f t="array" ref="H346">IFERROR(MATCH(TRUE,INDEX($B$14:$B$117&gt;=G346,0),0),"")</f>
        <v>1</v>
      </c>
      <c r="I346" s="194">
        <f t="shared" ca="1" si="338"/>
        <v>1.3963799927016407E-2</v>
      </c>
      <c r="L346" s="194">
        <f t="shared" si="394"/>
        <v>0</v>
      </c>
      <c r="M346" s="19">
        <f ca="1"/>
        <v>0</v>
      </c>
      <c r="N346" s="208">
        <f t="shared" ca="1" si="395"/>
        <v>0</v>
      </c>
      <c r="O346" s="207"/>
      <c r="P346" s="194"/>
      <c r="Q346" s="198" cm="1">
        <f t="array" ref="Q346">IFERROR(MATCH(TRUE,INDEX($B$14:$B$117&gt;=P346,0),0),"")</f>
        <v>1</v>
      </c>
      <c r="R346" s="194">
        <f t="shared" ca="1" si="339"/>
        <v>1.3963799927016407E-2</v>
      </c>
      <c r="U346" s="194">
        <f t="shared" si="396"/>
        <v>0</v>
      </c>
      <c r="V346" s="19">
        <f ca="1"/>
        <v>0</v>
      </c>
      <c r="W346" s="208">
        <f t="shared" ca="1" si="397"/>
        <v>0</v>
      </c>
      <c r="X346" s="207"/>
      <c r="Y346" s="194"/>
      <c r="Z346" s="198" cm="1">
        <f t="array" ref="Z346">IFERROR(MATCH(TRUE,INDEX($B$14:$B$117&gt;=Y346,0),0),"")</f>
        <v>1</v>
      </c>
      <c r="AA346" s="194">
        <f t="shared" ca="1" si="340"/>
        <v>1.3963799927016407E-2</v>
      </c>
      <c r="AD346" s="194">
        <f t="shared" si="341"/>
        <v>0</v>
      </c>
      <c r="AE346" s="19">
        <f ca="1"/>
        <v>0</v>
      </c>
      <c r="AF346" s="208">
        <f t="shared" ca="1" si="342"/>
        <v>0</v>
      </c>
      <c r="AG346" s="207"/>
      <c r="AH346" s="194"/>
      <c r="AI346" s="198" cm="1">
        <f t="array" ref="AI346">IFERROR(MATCH(TRUE,INDEX($B$14:$B$117&gt;=AH346,0),0),"")</f>
        <v>1</v>
      </c>
      <c r="AJ346" s="194">
        <f t="shared" ca="1" si="343"/>
        <v>1.3963799927016407E-2</v>
      </c>
      <c r="AM346" s="194">
        <f t="shared" si="344"/>
        <v>0</v>
      </c>
      <c r="AN346" s="19">
        <f ca="1"/>
        <v>0</v>
      </c>
      <c r="AO346" s="208">
        <f t="shared" ca="1" si="345"/>
        <v>0</v>
      </c>
      <c r="AP346" s="207"/>
      <c r="AQ346" s="194"/>
      <c r="AR346" s="198" cm="1">
        <f t="array" ref="AR346">IFERROR(MATCH(TRUE,INDEX($B$14:$B$117&gt;=AQ346,0),0),"")</f>
        <v>1</v>
      </c>
      <c r="AS346" s="194">
        <f t="shared" ca="1" si="346"/>
        <v>1.3963799927016407E-2</v>
      </c>
      <c r="AV346" s="194">
        <f t="shared" si="347"/>
        <v>0</v>
      </c>
      <c r="AW346" s="19">
        <f ca="1"/>
        <v>0</v>
      </c>
      <c r="AX346" s="208">
        <f t="shared" ca="1" si="348"/>
        <v>0</v>
      </c>
      <c r="AY346" s="207"/>
      <c r="AZ346" s="194"/>
      <c r="BA346" s="198" cm="1">
        <f t="array" ref="BA346">IFERROR(MATCH(TRUE,INDEX($B$14:$B$117&gt;=AZ346,0),0),"")</f>
        <v>1</v>
      </c>
      <c r="BB346" s="194">
        <f t="shared" ca="1" si="349"/>
        <v>1.3963799927016407E-2</v>
      </c>
      <c r="BE346" s="194">
        <f t="shared" si="350"/>
        <v>0</v>
      </c>
      <c r="BF346" s="19">
        <f ca="1"/>
        <v>0</v>
      </c>
      <c r="BG346" s="208">
        <f t="shared" ca="1" si="351"/>
        <v>0</v>
      </c>
      <c r="BH346" s="207"/>
      <c r="BI346" s="194"/>
      <c r="BJ346" s="198" cm="1">
        <f t="array" ref="BJ346">IFERROR(MATCH(TRUE,INDEX($B$14:$B$117&gt;=BI346,0),0),"")</f>
        <v>1</v>
      </c>
      <c r="BK346" s="194">
        <f t="shared" ca="1" si="352"/>
        <v>1.3963799927016407E-2</v>
      </c>
      <c r="BN346" s="194">
        <f t="shared" si="353"/>
        <v>0</v>
      </c>
      <c r="BO346" s="19">
        <f ca="1"/>
        <v>0</v>
      </c>
      <c r="BP346" s="208">
        <f t="shared" ca="1" si="354"/>
        <v>0</v>
      </c>
      <c r="BQ346" s="207"/>
      <c r="BR346" s="194"/>
      <c r="BS346" s="198" cm="1">
        <f t="array" ref="BS346">IFERROR(MATCH(TRUE,INDEX($B$14:$B$117&gt;=BR346,0),0),"")</f>
        <v>1</v>
      </c>
      <c r="BT346" s="194">
        <f t="shared" ca="1" si="355"/>
        <v>1.3963799927016407E-2</v>
      </c>
      <c r="BW346" s="194">
        <f t="shared" si="356"/>
        <v>0</v>
      </c>
      <c r="BX346" s="19">
        <f ca="1"/>
        <v>0</v>
      </c>
      <c r="BY346" s="208">
        <f t="shared" ca="1" si="357"/>
        <v>0</v>
      </c>
      <c r="BZ346" s="207"/>
      <c r="CA346" s="194"/>
      <c r="CB346" s="198" cm="1">
        <f t="array" ref="CB346">IFERROR(MATCH(TRUE,INDEX($B$14:$B$117&gt;=CA346,0),0),"")</f>
        <v>1</v>
      </c>
      <c r="CC346" s="194">
        <f t="shared" ca="1" si="358"/>
        <v>1.3963799927016407E-2</v>
      </c>
      <c r="CF346" s="194">
        <f t="shared" si="359"/>
        <v>0</v>
      </c>
      <c r="CG346" s="19">
        <f ca="1"/>
        <v>0</v>
      </c>
      <c r="CH346" s="208">
        <f t="shared" ca="1" si="360"/>
        <v>0</v>
      </c>
      <c r="CI346" s="207"/>
      <c r="CJ346" s="194"/>
      <c r="CK346" s="198" cm="1">
        <f t="array" ref="CK346">IFERROR(MATCH(TRUE,INDEX($B$14:$B$117&gt;=CJ346,0),0),"")</f>
        <v>1</v>
      </c>
      <c r="CL346" s="194">
        <f t="shared" ca="1" si="361"/>
        <v>1.3963799927016407E-2</v>
      </c>
      <c r="CO346" s="194">
        <f t="shared" si="362"/>
        <v>0</v>
      </c>
      <c r="CP346" s="19">
        <f ca="1"/>
        <v>0</v>
      </c>
      <c r="CQ346" s="208">
        <f t="shared" ca="1" si="363"/>
        <v>0</v>
      </c>
      <c r="CR346" s="207"/>
      <c r="CS346" s="194"/>
      <c r="CT346" s="198" cm="1">
        <f t="array" ref="CT346">IFERROR(MATCH(TRUE,INDEX($B$14:$B$117&gt;=CS346,0),0),"")</f>
        <v>1</v>
      </c>
      <c r="CU346" s="194">
        <f t="shared" ca="1" si="364"/>
        <v>1.3963799927016407E-2</v>
      </c>
      <c r="CX346" s="194">
        <f t="shared" si="365"/>
        <v>0</v>
      </c>
      <c r="CY346" s="19" t="e">
        <f ca="1"/>
        <v>#N/A</v>
      </c>
      <c r="CZ346" s="208" t="e">
        <f t="shared" ca="1" si="366"/>
        <v>#N/A</v>
      </c>
      <c r="DA346" s="207"/>
      <c r="DB346" s="194"/>
      <c r="DC346" s="198" cm="1">
        <f t="array" ref="DC346">IFERROR(MATCH(TRUE,INDEX($B$14:$B$117&gt;=DB346,0),0),"")</f>
        <v>1</v>
      </c>
      <c r="DD346" s="194">
        <f t="shared" ca="1" si="367"/>
        <v>1.3963799927016407E-2</v>
      </c>
      <c r="DG346" s="194">
        <f t="shared" si="368"/>
        <v>0</v>
      </c>
      <c r="DH346" s="19" t="e">
        <f ca="1"/>
        <v>#N/A</v>
      </c>
      <c r="DI346" s="208" t="e">
        <f t="shared" ca="1" si="369"/>
        <v>#N/A</v>
      </c>
      <c r="DJ346" s="207"/>
      <c r="DK346" s="194"/>
      <c r="DL346" s="198" cm="1">
        <f t="array" ref="DL346">IFERROR(MATCH(TRUE,INDEX($B$14:$B$117&gt;=DK346,0),0),"")</f>
        <v>1</v>
      </c>
      <c r="DM346" s="194">
        <f t="shared" ca="1" si="370"/>
        <v>1.3963799927016407E-2</v>
      </c>
      <c r="DP346" s="194">
        <f t="shared" si="371"/>
        <v>0</v>
      </c>
      <c r="DQ346" s="19" t="e">
        <f ca="1"/>
        <v>#N/A</v>
      </c>
      <c r="DR346" s="208" t="e">
        <f t="shared" ca="1" si="372"/>
        <v>#N/A</v>
      </c>
      <c r="DS346" s="207"/>
      <c r="DT346" s="194"/>
      <c r="DU346" s="198" cm="1">
        <f t="array" ref="DU346">IFERROR(MATCH(TRUE,INDEX($B$14:$B$117&gt;=DT346,0),0),"")</f>
        <v>1</v>
      </c>
      <c r="DV346" s="194">
        <f t="shared" ca="1" si="373"/>
        <v>1.3963799927016407E-2</v>
      </c>
      <c r="DY346" s="194">
        <f t="shared" si="374"/>
        <v>0</v>
      </c>
      <c r="DZ346" s="19" t="e">
        <f ca="1"/>
        <v>#N/A</v>
      </c>
      <c r="EA346" s="208" t="e">
        <f t="shared" ca="1" si="375"/>
        <v>#N/A</v>
      </c>
      <c r="EB346" s="207"/>
      <c r="EC346" s="194"/>
      <c r="ED346" s="198" cm="1">
        <f t="array" ref="ED346">IFERROR(MATCH(TRUE,INDEX($B$14:$B$117&gt;=EC346,0),0),"")</f>
        <v>1</v>
      </c>
      <c r="EE346" s="194">
        <f t="shared" ca="1" si="376"/>
        <v>1.3963799927016407E-2</v>
      </c>
      <c r="EH346" s="194">
        <f t="shared" si="377"/>
        <v>0</v>
      </c>
      <c r="EI346" s="19" t="e">
        <f ca="1"/>
        <v>#N/A</v>
      </c>
      <c r="EJ346" s="208" t="e">
        <f t="shared" ca="1" si="378"/>
        <v>#N/A</v>
      </c>
      <c r="EK346" s="207"/>
      <c r="EL346" s="194"/>
      <c r="EM346" s="198" cm="1">
        <f t="array" ref="EM346">IFERROR(MATCH(TRUE,INDEX($B$14:$B$117&gt;=EL346,0),0),"")</f>
        <v>1</v>
      </c>
      <c r="EN346" s="194">
        <f t="shared" ca="1" si="379"/>
        <v>1.3963799927016407E-2</v>
      </c>
      <c r="EQ346" s="194">
        <f t="shared" si="380"/>
        <v>0</v>
      </c>
      <c r="ER346" s="19" t="e">
        <f ca="1"/>
        <v>#N/A</v>
      </c>
      <c r="ES346" s="208" t="e">
        <f t="shared" ca="1" si="381"/>
        <v>#N/A</v>
      </c>
      <c r="ET346" s="207"/>
      <c r="EU346" s="194"/>
      <c r="EV346" s="198" cm="1">
        <f t="array" ref="EV346">IFERROR(MATCH(TRUE,INDEX($B$14:$B$117&gt;=EU346,0),0),"")</f>
        <v>1</v>
      </c>
      <c r="EW346" s="194">
        <f t="shared" ca="1" si="382"/>
        <v>1.3963799927016407E-2</v>
      </c>
      <c r="EZ346" s="194">
        <f t="shared" si="383"/>
        <v>0</v>
      </c>
      <c r="FA346" s="19" t="e">
        <f ca="1"/>
        <v>#N/A</v>
      </c>
      <c r="FB346" s="208" t="e">
        <f t="shared" ca="1" si="384"/>
        <v>#N/A</v>
      </c>
      <c r="FC346" s="207"/>
      <c r="FD346" s="194"/>
      <c r="FE346" s="198" cm="1">
        <f t="array" ref="FE346">IFERROR(MATCH(TRUE,INDEX($B$14:$B$117&gt;=FD346,0),0),"")</f>
        <v>1</v>
      </c>
      <c r="FF346" s="194">
        <f t="shared" ca="1" si="385"/>
        <v>1.3963799927016407E-2</v>
      </c>
      <c r="FI346" s="194">
        <f t="shared" si="386"/>
        <v>0</v>
      </c>
      <c r="FJ346" s="19" t="e">
        <f ca="1"/>
        <v>#N/A</v>
      </c>
      <c r="FK346" s="208" t="e">
        <f t="shared" ca="1" si="387"/>
        <v>#N/A</v>
      </c>
      <c r="FL346" s="207"/>
      <c r="FM346" s="194"/>
      <c r="FN346" s="198" cm="1">
        <f t="array" ref="FN346">IFERROR(MATCH(TRUE,INDEX($B$14:$B$117&gt;=FM346,0),0),"")</f>
        <v>1</v>
      </c>
      <c r="FO346" s="194">
        <f t="shared" ca="1" si="388"/>
        <v>1.3963799927016407E-2</v>
      </c>
      <c r="FR346" s="194">
        <f t="shared" si="389"/>
        <v>0</v>
      </c>
      <c r="FS346" s="19" t="e">
        <f ca="1"/>
        <v>#N/A</v>
      </c>
      <c r="FT346" s="208" t="e">
        <f t="shared" ca="1" si="390"/>
        <v>#N/A</v>
      </c>
      <c r="FU346" s="207"/>
      <c r="FV346" s="194"/>
      <c r="FW346" s="198" cm="1">
        <f t="array" ref="FW346">IFERROR(MATCH(TRUE,INDEX($B$14:$B$117&gt;=FV346,0),0),"")</f>
        <v>1</v>
      </c>
      <c r="FX346" s="194">
        <f t="shared" ca="1" si="391"/>
        <v>1.3963799927016407E-2</v>
      </c>
      <c r="GA346" s="194">
        <f t="shared" si="392"/>
        <v>0</v>
      </c>
      <c r="GB346" s="19" t="e">
        <f ca="1"/>
        <v>#N/A</v>
      </c>
      <c r="GC346" s="208" t="e">
        <f t="shared" ca="1" si="393"/>
        <v>#N/A</v>
      </c>
    </row>
    <row r="347" spans="6:185" x14ac:dyDescent="0.2">
      <c r="F347" s="207"/>
      <c r="G347" s="194"/>
      <c r="H347" s="198" cm="1">
        <f t="array" ref="H347">IFERROR(MATCH(TRUE,INDEX($B$14:$B$117&gt;=G347,0),0),"")</f>
        <v>1</v>
      </c>
      <c r="I347" s="194">
        <f t="shared" ca="1" si="338"/>
        <v>1.3963799927016407E-2</v>
      </c>
      <c r="L347" s="194">
        <f t="shared" si="394"/>
        <v>0</v>
      </c>
      <c r="M347" s="19">
        <f ca="1"/>
        <v>0</v>
      </c>
      <c r="N347" s="208">
        <f t="shared" ca="1" si="395"/>
        <v>0</v>
      </c>
      <c r="O347" s="207"/>
      <c r="P347" s="194"/>
      <c r="Q347" s="198" cm="1">
        <f t="array" ref="Q347">IFERROR(MATCH(TRUE,INDEX($B$14:$B$117&gt;=P347,0),0),"")</f>
        <v>1</v>
      </c>
      <c r="R347" s="194">
        <f t="shared" ca="1" si="339"/>
        <v>1.3963799927016407E-2</v>
      </c>
      <c r="U347" s="194">
        <f t="shared" si="396"/>
        <v>0</v>
      </c>
      <c r="V347" s="19">
        <f ca="1"/>
        <v>0</v>
      </c>
      <c r="W347" s="208">
        <f t="shared" ca="1" si="397"/>
        <v>0</v>
      </c>
      <c r="X347" s="207"/>
      <c r="Y347" s="194"/>
      <c r="Z347" s="198" cm="1">
        <f t="array" ref="Z347">IFERROR(MATCH(TRUE,INDEX($B$14:$B$117&gt;=Y347,0),0),"")</f>
        <v>1</v>
      </c>
      <c r="AA347" s="194">
        <f t="shared" ca="1" si="340"/>
        <v>1.3963799927016407E-2</v>
      </c>
      <c r="AD347" s="194">
        <f t="shared" si="341"/>
        <v>0</v>
      </c>
      <c r="AE347" s="19">
        <f ca="1"/>
        <v>0</v>
      </c>
      <c r="AF347" s="208">
        <f t="shared" ca="1" si="342"/>
        <v>0</v>
      </c>
      <c r="AG347" s="207"/>
      <c r="AH347" s="194"/>
      <c r="AI347" s="198" cm="1">
        <f t="array" ref="AI347">IFERROR(MATCH(TRUE,INDEX($B$14:$B$117&gt;=AH347,0),0),"")</f>
        <v>1</v>
      </c>
      <c r="AJ347" s="194">
        <f t="shared" ca="1" si="343"/>
        <v>1.3963799927016407E-2</v>
      </c>
      <c r="AM347" s="194">
        <f t="shared" si="344"/>
        <v>0</v>
      </c>
      <c r="AN347" s="19">
        <f ca="1"/>
        <v>0</v>
      </c>
      <c r="AO347" s="208">
        <f t="shared" ca="1" si="345"/>
        <v>0</v>
      </c>
      <c r="AP347" s="207"/>
      <c r="AQ347" s="194"/>
      <c r="AR347" s="198" cm="1">
        <f t="array" ref="AR347">IFERROR(MATCH(TRUE,INDEX($B$14:$B$117&gt;=AQ347,0),0),"")</f>
        <v>1</v>
      </c>
      <c r="AS347" s="194">
        <f t="shared" ca="1" si="346"/>
        <v>1.3963799927016407E-2</v>
      </c>
      <c r="AV347" s="194">
        <f t="shared" si="347"/>
        <v>0</v>
      </c>
      <c r="AW347" s="19">
        <f ca="1"/>
        <v>0</v>
      </c>
      <c r="AX347" s="208">
        <f t="shared" ca="1" si="348"/>
        <v>0</v>
      </c>
      <c r="AY347" s="207"/>
      <c r="AZ347" s="194"/>
      <c r="BA347" s="198" cm="1">
        <f t="array" ref="BA347">IFERROR(MATCH(TRUE,INDEX($B$14:$B$117&gt;=AZ347,0),0),"")</f>
        <v>1</v>
      </c>
      <c r="BB347" s="194">
        <f t="shared" ca="1" si="349"/>
        <v>1.3963799927016407E-2</v>
      </c>
      <c r="BE347" s="194">
        <f t="shared" si="350"/>
        <v>0</v>
      </c>
      <c r="BF347" s="19">
        <f ca="1"/>
        <v>0</v>
      </c>
      <c r="BG347" s="208">
        <f t="shared" ca="1" si="351"/>
        <v>0</v>
      </c>
      <c r="BH347" s="207"/>
      <c r="BI347" s="194"/>
      <c r="BJ347" s="198" cm="1">
        <f t="array" ref="BJ347">IFERROR(MATCH(TRUE,INDEX($B$14:$B$117&gt;=BI347,0),0),"")</f>
        <v>1</v>
      </c>
      <c r="BK347" s="194">
        <f t="shared" ca="1" si="352"/>
        <v>1.3963799927016407E-2</v>
      </c>
      <c r="BN347" s="194">
        <f t="shared" si="353"/>
        <v>0</v>
      </c>
      <c r="BO347" s="19">
        <f ca="1"/>
        <v>0</v>
      </c>
      <c r="BP347" s="208">
        <f t="shared" ca="1" si="354"/>
        <v>0</v>
      </c>
      <c r="BQ347" s="207"/>
      <c r="BR347" s="194"/>
      <c r="BS347" s="198" cm="1">
        <f t="array" ref="BS347">IFERROR(MATCH(TRUE,INDEX($B$14:$B$117&gt;=BR347,0),0),"")</f>
        <v>1</v>
      </c>
      <c r="BT347" s="194">
        <f t="shared" ca="1" si="355"/>
        <v>1.3963799927016407E-2</v>
      </c>
      <c r="BW347" s="194">
        <f t="shared" si="356"/>
        <v>0</v>
      </c>
      <c r="BX347" s="19">
        <f ca="1"/>
        <v>0</v>
      </c>
      <c r="BY347" s="208">
        <f t="shared" ca="1" si="357"/>
        <v>0</v>
      </c>
      <c r="BZ347" s="207"/>
      <c r="CA347" s="194"/>
      <c r="CB347" s="198" cm="1">
        <f t="array" ref="CB347">IFERROR(MATCH(TRUE,INDEX($B$14:$B$117&gt;=CA347,0),0),"")</f>
        <v>1</v>
      </c>
      <c r="CC347" s="194">
        <f t="shared" ca="1" si="358"/>
        <v>1.3963799927016407E-2</v>
      </c>
      <c r="CF347" s="194">
        <f t="shared" si="359"/>
        <v>0</v>
      </c>
      <c r="CG347" s="19">
        <f ca="1"/>
        <v>0</v>
      </c>
      <c r="CH347" s="208">
        <f t="shared" ca="1" si="360"/>
        <v>0</v>
      </c>
      <c r="CI347" s="207"/>
      <c r="CJ347" s="194"/>
      <c r="CK347" s="198" cm="1">
        <f t="array" ref="CK347">IFERROR(MATCH(TRUE,INDEX($B$14:$B$117&gt;=CJ347,0),0),"")</f>
        <v>1</v>
      </c>
      <c r="CL347" s="194">
        <f t="shared" ca="1" si="361"/>
        <v>1.3963799927016407E-2</v>
      </c>
      <c r="CO347" s="194">
        <f t="shared" si="362"/>
        <v>0</v>
      </c>
      <c r="CP347" s="19">
        <f ca="1"/>
        <v>0</v>
      </c>
      <c r="CQ347" s="208">
        <f t="shared" ca="1" si="363"/>
        <v>0</v>
      </c>
      <c r="CR347" s="207"/>
      <c r="CS347" s="194"/>
      <c r="CT347" s="198" cm="1">
        <f t="array" ref="CT347">IFERROR(MATCH(TRUE,INDEX($B$14:$B$117&gt;=CS347,0),0),"")</f>
        <v>1</v>
      </c>
      <c r="CU347" s="194">
        <f t="shared" ca="1" si="364"/>
        <v>1.3963799927016407E-2</v>
      </c>
      <c r="CX347" s="194">
        <f t="shared" si="365"/>
        <v>0</v>
      </c>
      <c r="CY347" s="19" t="e">
        <f ca="1"/>
        <v>#N/A</v>
      </c>
      <c r="CZ347" s="208" t="e">
        <f t="shared" ca="1" si="366"/>
        <v>#N/A</v>
      </c>
      <c r="DA347" s="207"/>
      <c r="DB347" s="194"/>
      <c r="DC347" s="198" cm="1">
        <f t="array" ref="DC347">IFERROR(MATCH(TRUE,INDEX($B$14:$B$117&gt;=DB347,0),0),"")</f>
        <v>1</v>
      </c>
      <c r="DD347" s="194">
        <f t="shared" ca="1" si="367"/>
        <v>1.3963799927016407E-2</v>
      </c>
      <c r="DG347" s="194">
        <f t="shared" si="368"/>
        <v>0</v>
      </c>
      <c r="DH347" s="19" t="e">
        <f ca="1"/>
        <v>#N/A</v>
      </c>
      <c r="DI347" s="208" t="e">
        <f t="shared" ca="1" si="369"/>
        <v>#N/A</v>
      </c>
      <c r="DJ347" s="207"/>
      <c r="DK347" s="194"/>
      <c r="DL347" s="198" cm="1">
        <f t="array" ref="DL347">IFERROR(MATCH(TRUE,INDEX($B$14:$B$117&gt;=DK347,0),0),"")</f>
        <v>1</v>
      </c>
      <c r="DM347" s="194">
        <f t="shared" ca="1" si="370"/>
        <v>1.3963799927016407E-2</v>
      </c>
      <c r="DP347" s="194">
        <f t="shared" si="371"/>
        <v>0</v>
      </c>
      <c r="DQ347" s="19" t="e">
        <f ca="1"/>
        <v>#N/A</v>
      </c>
      <c r="DR347" s="208" t="e">
        <f t="shared" ca="1" si="372"/>
        <v>#N/A</v>
      </c>
      <c r="DS347" s="207"/>
      <c r="DT347" s="194"/>
      <c r="DU347" s="198" cm="1">
        <f t="array" ref="DU347">IFERROR(MATCH(TRUE,INDEX($B$14:$B$117&gt;=DT347,0),0),"")</f>
        <v>1</v>
      </c>
      <c r="DV347" s="194">
        <f t="shared" ca="1" si="373"/>
        <v>1.3963799927016407E-2</v>
      </c>
      <c r="DY347" s="194">
        <f t="shared" si="374"/>
        <v>0</v>
      </c>
      <c r="DZ347" s="19" t="e">
        <f ca="1"/>
        <v>#N/A</v>
      </c>
      <c r="EA347" s="208" t="e">
        <f t="shared" ca="1" si="375"/>
        <v>#N/A</v>
      </c>
      <c r="EB347" s="207"/>
      <c r="EC347" s="194"/>
      <c r="ED347" s="198" cm="1">
        <f t="array" ref="ED347">IFERROR(MATCH(TRUE,INDEX($B$14:$B$117&gt;=EC347,0),0),"")</f>
        <v>1</v>
      </c>
      <c r="EE347" s="194">
        <f t="shared" ca="1" si="376"/>
        <v>1.3963799927016407E-2</v>
      </c>
      <c r="EH347" s="194">
        <f t="shared" si="377"/>
        <v>0</v>
      </c>
      <c r="EI347" s="19" t="e">
        <f ca="1"/>
        <v>#N/A</v>
      </c>
      <c r="EJ347" s="208" t="e">
        <f t="shared" ca="1" si="378"/>
        <v>#N/A</v>
      </c>
      <c r="EK347" s="207"/>
      <c r="EL347" s="194"/>
      <c r="EM347" s="198" cm="1">
        <f t="array" ref="EM347">IFERROR(MATCH(TRUE,INDEX($B$14:$B$117&gt;=EL347,0),0),"")</f>
        <v>1</v>
      </c>
      <c r="EN347" s="194">
        <f t="shared" ca="1" si="379"/>
        <v>1.3963799927016407E-2</v>
      </c>
      <c r="EQ347" s="194">
        <f t="shared" si="380"/>
        <v>0</v>
      </c>
      <c r="ER347" s="19" t="e">
        <f ca="1"/>
        <v>#N/A</v>
      </c>
      <c r="ES347" s="208" t="e">
        <f t="shared" ca="1" si="381"/>
        <v>#N/A</v>
      </c>
      <c r="ET347" s="207"/>
      <c r="EU347" s="194"/>
      <c r="EV347" s="198" cm="1">
        <f t="array" ref="EV347">IFERROR(MATCH(TRUE,INDEX($B$14:$B$117&gt;=EU347,0),0),"")</f>
        <v>1</v>
      </c>
      <c r="EW347" s="194">
        <f t="shared" ca="1" si="382"/>
        <v>1.3963799927016407E-2</v>
      </c>
      <c r="EZ347" s="194">
        <f t="shared" si="383"/>
        <v>0</v>
      </c>
      <c r="FA347" s="19" t="e">
        <f ca="1"/>
        <v>#N/A</v>
      </c>
      <c r="FB347" s="208" t="e">
        <f t="shared" ca="1" si="384"/>
        <v>#N/A</v>
      </c>
      <c r="FC347" s="207"/>
      <c r="FD347" s="194"/>
      <c r="FE347" s="198" cm="1">
        <f t="array" ref="FE347">IFERROR(MATCH(TRUE,INDEX($B$14:$B$117&gt;=FD347,0),0),"")</f>
        <v>1</v>
      </c>
      <c r="FF347" s="194">
        <f t="shared" ca="1" si="385"/>
        <v>1.3963799927016407E-2</v>
      </c>
      <c r="FI347" s="194">
        <f t="shared" si="386"/>
        <v>0</v>
      </c>
      <c r="FJ347" s="19" t="e">
        <f ca="1"/>
        <v>#N/A</v>
      </c>
      <c r="FK347" s="208" t="e">
        <f t="shared" ca="1" si="387"/>
        <v>#N/A</v>
      </c>
      <c r="FL347" s="207"/>
      <c r="FM347" s="194"/>
      <c r="FN347" s="198" cm="1">
        <f t="array" ref="FN347">IFERROR(MATCH(TRUE,INDEX($B$14:$B$117&gt;=FM347,0),0),"")</f>
        <v>1</v>
      </c>
      <c r="FO347" s="194">
        <f t="shared" ca="1" si="388"/>
        <v>1.3963799927016407E-2</v>
      </c>
      <c r="FR347" s="194">
        <f t="shared" si="389"/>
        <v>0</v>
      </c>
      <c r="FS347" s="19" t="e">
        <f ca="1"/>
        <v>#N/A</v>
      </c>
      <c r="FT347" s="208" t="e">
        <f t="shared" ca="1" si="390"/>
        <v>#N/A</v>
      </c>
      <c r="FU347" s="207"/>
      <c r="FV347" s="194"/>
      <c r="FW347" s="198" cm="1">
        <f t="array" ref="FW347">IFERROR(MATCH(TRUE,INDEX($B$14:$B$117&gt;=FV347,0),0),"")</f>
        <v>1</v>
      </c>
      <c r="FX347" s="194">
        <f t="shared" ca="1" si="391"/>
        <v>1.3963799927016407E-2</v>
      </c>
      <c r="GA347" s="194">
        <f t="shared" si="392"/>
        <v>0</v>
      </c>
      <c r="GB347" s="19" t="e">
        <f ca="1"/>
        <v>#N/A</v>
      </c>
      <c r="GC347" s="208" t="e">
        <f t="shared" ca="1" si="393"/>
        <v>#N/A</v>
      </c>
    </row>
    <row r="348" spans="6:185" x14ac:dyDescent="0.2">
      <c r="F348" s="207"/>
      <c r="G348" s="194"/>
      <c r="H348" s="198" cm="1">
        <f t="array" ref="H348">IFERROR(MATCH(TRUE,INDEX($B$14:$B$117&gt;=G348,0),0),"")</f>
        <v>1</v>
      </c>
      <c r="I348" s="194">
        <f t="shared" ca="1" si="338"/>
        <v>1.3963799927016407E-2</v>
      </c>
      <c r="L348" s="194">
        <f t="shared" si="394"/>
        <v>0</v>
      </c>
      <c r="M348" s="19">
        <f ca="1"/>
        <v>0</v>
      </c>
      <c r="N348" s="208">
        <f t="shared" ca="1" si="395"/>
        <v>0</v>
      </c>
      <c r="O348" s="207"/>
      <c r="P348" s="194"/>
      <c r="Q348" s="198" cm="1">
        <f t="array" ref="Q348">IFERROR(MATCH(TRUE,INDEX($B$14:$B$117&gt;=P348,0),0),"")</f>
        <v>1</v>
      </c>
      <c r="R348" s="194">
        <f t="shared" ca="1" si="339"/>
        <v>1.3963799927016407E-2</v>
      </c>
      <c r="U348" s="194">
        <f t="shared" si="396"/>
        <v>0</v>
      </c>
      <c r="V348" s="19">
        <f ca="1"/>
        <v>0</v>
      </c>
      <c r="W348" s="208">
        <f t="shared" ca="1" si="397"/>
        <v>0</v>
      </c>
      <c r="X348" s="207"/>
      <c r="Y348" s="194"/>
      <c r="Z348" s="198" cm="1">
        <f t="array" ref="Z348">IFERROR(MATCH(TRUE,INDEX($B$14:$B$117&gt;=Y348,0),0),"")</f>
        <v>1</v>
      </c>
      <c r="AA348" s="194">
        <f t="shared" ca="1" si="340"/>
        <v>1.3963799927016407E-2</v>
      </c>
      <c r="AD348" s="194">
        <f t="shared" si="341"/>
        <v>0</v>
      </c>
      <c r="AE348" s="19">
        <f ca="1"/>
        <v>0</v>
      </c>
      <c r="AF348" s="208">
        <f t="shared" ca="1" si="342"/>
        <v>0</v>
      </c>
      <c r="AG348" s="207"/>
      <c r="AH348" s="194"/>
      <c r="AI348" s="198" cm="1">
        <f t="array" ref="AI348">IFERROR(MATCH(TRUE,INDEX($B$14:$B$117&gt;=AH348,0),0),"")</f>
        <v>1</v>
      </c>
      <c r="AJ348" s="194">
        <f t="shared" ca="1" si="343"/>
        <v>1.3963799927016407E-2</v>
      </c>
      <c r="AM348" s="194">
        <f t="shared" si="344"/>
        <v>0</v>
      </c>
      <c r="AN348" s="19">
        <f ca="1"/>
        <v>0</v>
      </c>
      <c r="AO348" s="208">
        <f t="shared" ca="1" si="345"/>
        <v>0</v>
      </c>
      <c r="AP348" s="207"/>
      <c r="AQ348" s="194"/>
      <c r="AR348" s="198" cm="1">
        <f t="array" ref="AR348">IFERROR(MATCH(TRUE,INDEX($B$14:$B$117&gt;=AQ348,0),0),"")</f>
        <v>1</v>
      </c>
      <c r="AS348" s="194">
        <f t="shared" ca="1" si="346"/>
        <v>1.3963799927016407E-2</v>
      </c>
      <c r="AV348" s="194">
        <f t="shared" si="347"/>
        <v>0</v>
      </c>
      <c r="AW348" s="19">
        <f ca="1"/>
        <v>0</v>
      </c>
      <c r="AX348" s="208">
        <f t="shared" ca="1" si="348"/>
        <v>0</v>
      </c>
      <c r="AY348" s="207"/>
      <c r="AZ348" s="194"/>
      <c r="BA348" s="198" cm="1">
        <f t="array" ref="BA348">IFERROR(MATCH(TRUE,INDEX($B$14:$B$117&gt;=AZ348,0),0),"")</f>
        <v>1</v>
      </c>
      <c r="BB348" s="194">
        <f t="shared" ca="1" si="349"/>
        <v>1.3963799927016407E-2</v>
      </c>
      <c r="BE348" s="194">
        <f t="shared" si="350"/>
        <v>0</v>
      </c>
      <c r="BF348" s="19">
        <f ca="1"/>
        <v>0</v>
      </c>
      <c r="BG348" s="208">
        <f t="shared" ca="1" si="351"/>
        <v>0</v>
      </c>
      <c r="BH348" s="207"/>
      <c r="BI348" s="194"/>
      <c r="BJ348" s="198" cm="1">
        <f t="array" ref="BJ348">IFERROR(MATCH(TRUE,INDEX($B$14:$B$117&gt;=BI348,0),0),"")</f>
        <v>1</v>
      </c>
      <c r="BK348" s="194">
        <f t="shared" ca="1" si="352"/>
        <v>1.3963799927016407E-2</v>
      </c>
      <c r="BN348" s="194">
        <f t="shared" si="353"/>
        <v>0</v>
      </c>
      <c r="BO348" s="19">
        <f ca="1"/>
        <v>0</v>
      </c>
      <c r="BP348" s="208">
        <f t="shared" ca="1" si="354"/>
        <v>0</v>
      </c>
      <c r="BQ348" s="207"/>
      <c r="BR348" s="194"/>
      <c r="BS348" s="198" cm="1">
        <f t="array" ref="BS348">IFERROR(MATCH(TRUE,INDEX($B$14:$B$117&gt;=BR348,0),0),"")</f>
        <v>1</v>
      </c>
      <c r="BT348" s="194">
        <f t="shared" ca="1" si="355"/>
        <v>1.3963799927016407E-2</v>
      </c>
      <c r="BW348" s="194">
        <f t="shared" si="356"/>
        <v>0</v>
      </c>
      <c r="BX348" s="19">
        <f ca="1"/>
        <v>0</v>
      </c>
      <c r="BY348" s="208">
        <f t="shared" ca="1" si="357"/>
        <v>0</v>
      </c>
      <c r="BZ348" s="207"/>
      <c r="CA348" s="194"/>
      <c r="CB348" s="198" cm="1">
        <f t="array" ref="CB348">IFERROR(MATCH(TRUE,INDEX($B$14:$B$117&gt;=CA348,0),0),"")</f>
        <v>1</v>
      </c>
      <c r="CC348" s="194">
        <f t="shared" ca="1" si="358"/>
        <v>1.3963799927016407E-2</v>
      </c>
      <c r="CF348" s="194">
        <f t="shared" si="359"/>
        <v>0</v>
      </c>
      <c r="CG348" s="19">
        <f ca="1"/>
        <v>0</v>
      </c>
      <c r="CH348" s="208">
        <f t="shared" ca="1" si="360"/>
        <v>0</v>
      </c>
      <c r="CI348" s="207"/>
      <c r="CJ348" s="194"/>
      <c r="CK348" s="198" cm="1">
        <f t="array" ref="CK348">IFERROR(MATCH(TRUE,INDEX($B$14:$B$117&gt;=CJ348,0),0),"")</f>
        <v>1</v>
      </c>
      <c r="CL348" s="194">
        <f t="shared" ca="1" si="361"/>
        <v>1.3963799927016407E-2</v>
      </c>
      <c r="CO348" s="194">
        <f t="shared" si="362"/>
        <v>0</v>
      </c>
      <c r="CP348" s="19">
        <f ca="1"/>
        <v>0</v>
      </c>
      <c r="CQ348" s="208">
        <f t="shared" ca="1" si="363"/>
        <v>0</v>
      </c>
      <c r="CR348" s="207"/>
      <c r="CS348" s="194"/>
      <c r="CT348" s="198" cm="1">
        <f t="array" ref="CT348">IFERROR(MATCH(TRUE,INDEX($B$14:$B$117&gt;=CS348,0),0),"")</f>
        <v>1</v>
      </c>
      <c r="CU348" s="194">
        <f t="shared" ca="1" si="364"/>
        <v>1.3963799927016407E-2</v>
      </c>
      <c r="CX348" s="194">
        <f t="shared" si="365"/>
        <v>0</v>
      </c>
      <c r="CY348" s="19" t="e">
        <f ca="1"/>
        <v>#N/A</v>
      </c>
      <c r="CZ348" s="208" t="e">
        <f t="shared" ca="1" si="366"/>
        <v>#N/A</v>
      </c>
      <c r="DA348" s="207"/>
      <c r="DB348" s="194"/>
      <c r="DC348" s="198" cm="1">
        <f t="array" ref="DC348">IFERROR(MATCH(TRUE,INDEX($B$14:$B$117&gt;=DB348,0),0),"")</f>
        <v>1</v>
      </c>
      <c r="DD348" s="194">
        <f t="shared" ca="1" si="367"/>
        <v>1.3963799927016407E-2</v>
      </c>
      <c r="DG348" s="194">
        <f t="shared" si="368"/>
        <v>0</v>
      </c>
      <c r="DH348" s="19" t="e">
        <f ca="1"/>
        <v>#N/A</v>
      </c>
      <c r="DI348" s="208" t="e">
        <f t="shared" ca="1" si="369"/>
        <v>#N/A</v>
      </c>
      <c r="DJ348" s="207"/>
      <c r="DK348" s="194"/>
      <c r="DL348" s="198" cm="1">
        <f t="array" ref="DL348">IFERROR(MATCH(TRUE,INDEX($B$14:$B$117&gt;=DK348,0),0),"")</f>
        <v>1</v>
      </c>
      <c r="DM348" s="194">
        <f t="shared" ca="1" si="370"/>
        <v>1.3963799927016407E-2</v>
      </c>
      <c r="DP348" s="194">
        <f t="shared" si="371"/>
        <v>0</v>
      </c>
      <c r="DQ348" s="19" t="e">
        <f ca="1"/>
        <v>#N/A</v>
      </c>
      <c r="DR348" s="208" t="e">
        <f t="shared" ca="1" si="372"/>
        <v>#N/A</v>
      </c>
      <c r="DS348" s="207"/>
      <c r="DT348" s="194"/>
      <c r="DU348" s="198" cm="1">
        <f t="array" ref="DU348">IFERROR(MATCH(TRUE,INDEX($B$14:$B$117&gt;=DT348,0),0),"")</f>
        <v>1</v>
      </c>
      <c r="DV348" s="194">
        <f t="shared" ca="1" si="373"/>
        <v>1.3963799927016407E-2</v>
      </c>
      <c r="DY348" s="194">
        <f t="shared" si="374"/>
        <v>0</v>
      </c>
      <c r="DZ348" s="19" t="e">
        <f ca="1"/>
        <v>#N/A</v>
      </c>
      <c r="EA348" s="208" t="e">
        <f t="shared" ca="1" si="375"/>
        <v>#N/A</v>
      </c>
      <c r="EB348" s="207"/>
      <c r="EC348" s="194"/>
      <c r="ED348" s="198" cm="1">
        <f t="array" ref="ED348">IFERROR(MATCH(TRUE,INDEX($B$14:$B$117&gt;=EC348,0),0),"")</f>
        <v>1</v>
      </c>
      <c r="EE348" s="194">
        <f t="shared" ca="1" si="376"/>
        <v>1.3963799927016407E-2</v>
      </c>
      <c r="EH348" s="194">
        <f t="shared" si="377"/>
        <v>0</v>
      </c>
      <c r="EI348" s="19" t="e">
        <f ca="1"/>
        <v>#N/A</v>
      </c>
      <c r="EJ348" s="208" t="e">
        <f t="shared" ca="1" si="378"/>
        <v>#N/A</v>
      </c>
      <c r="EK348" s="207"/>
      <c r="EL348" s="194"/>
      <c r="EM348" s="198" cm="1">
        <f t="array" ref="EM348">IFERROR(MATCH(TRUE,INDEX($B$14:$B$117&gt;=EL348,0),0),"")</f>
        <v>1</v>
      </c>
      <c r="EN348" s="194">
        <f t="shared" ca="1" si="379"/>
        <v>1.3963799927016407E-2</v>
      </c>
      <c r="EQ348" s="194">
        <f t="shared" si="380"/>
        <v>0</v>
      </c>
      <c r="ER348" s="19" t="e">
        <f ca="1"/>
        <v>#N/A</v>
      </c>
      <c r="ES348" s="208" t="e">
        <f t="shared" ca="1" si="381"/>
        <v>#N/A</v>
      </c>
      <c r="ET348" s="207"/>
      <c r="EU348" s="194"/>
      <c r="EV348" s="198" cm="1">
        <f t="array" ref="EV348">IFERROR(MATCH(TRUE,INDEX($B$14:$B$117&gt;=EU348,0),0),"")</f>
        <v>1</v>
      </c>
      <c r="EW348" s="194">
        <f t="shared" ca="1" si="382"/>
        <v>1.3963799927016407E-2</v>
      </c>
      <c r="EZ348" s="194">
        <f t="shared" si="383"/>
        <v>0</v>
      </c>
      <c r="FA348" s="19" t="e">
        <f ca="1"/>
        <v>#N/A</v>
      </c>
      <c r="FB348" s="208" t="e">
        <f t="shared" ca="1" si="384"/>
        <v>#N/A</v>
      </c>
      <c r="FC348" s="207"/>
      <c r="FD348" s="194"/>
      <c r="FE348" s="198" cm="1">
        <f t="array" ref="FE348">IFERROR(MATCH(TRUE,INDEX($B$14:$B$117&gt;=FD348,0),0),"")</f>
        <v>1</v>
      </c>
      <c r="FF348" s="194">
        <f t="shared" ca="1" si="385"/>
        <v>1.3963799927016407E-2</v>
      </c>
      <c r="FI348" s="194">
        <f t="shared" si="386"/>
        <v>0</v>
      </c>
      <c r="FJ348" s="19" t="e">
        <f ca="1"/>
        <v>#N/A</v>
      </c>
      <c r="FK348" s="208" t="e">
        <f t="shared" ca="1" si="387"/>
        <v>#N/A</v>
      </c>
      <c r="FL348" s="207"/>
      <c r="FM348" s="194"/>
      <c r="FN348" s="198" cm="1">
        <f t="array" ref="FN348">IFERROR(MATCH(TRUE,INDEX($B$14:$B$117&gt;=FM348,0),0),"")</f>
        <v>1</v>
      </c>
      <c r="FO348" s="194">
        <f t="shared" ca="1" si="388"/>
        <v>1.3963799927016407E-2</v>
      </c>
      <c r="FR348" s="194">
        <f t="shared" si="389"/>
        <v>0</v>
      </c>
      <c r="FS348" s="19" t="e">
        <f ca="1"/>
        <v>#N/A</v>
      </c>
      <c r="FT348" s="208" t="e">
        <f t="shared" ca="1" si="390"/>
        <v>#N/A</v>
      </c>
      <c r="FU348" s="207"/>
      <c r="FV348" s="194"/>
      <c r="FW348" s="198" cm="1">
        <f t="array" ref="FW348">IFERROR(MATCH(TRUE,INDEX($B$14:$B$117&gt;=FV348,0),0),"")</f>
        <v>1</v>
      </c>
      <c r="FX348" s="194">
        <f t="shared" ca="1" si="391"/>
        <v>1.3963799927016407E-2</v>
      </c>
      <c r="GA348" s="194">
        <f t="shared" si="392"/>
        <v>0</v>
      </c>
      <c r="GB348" s="19" t="e">
        <f ca="1"/>
        <v>#N/A</v>
      </c>
      <c r="GC348" s="208" t="e">
        <f t="shared" ca="1" si="393"/>
        <v>#N/A</v>
      </c>
    </row>
    <row r="349" spans="6:185" x14ac:dyDescent="0.2">
      <c r="F349" s="207"/>
      <c r="G349" s="194"/>
      <c r="H349" s="198" cm="1">
        <f t="array" ref="H349">IFERROR(MATCH(TRUE,INDEX($B$14:$B$117&gt;=G349,0),0),"")</f>
        <v>1</v>
      </c>
      <c r="I349" s="194">
        <f t="shared" ca="1" si="338"/>
        <v>1.3963799927016407E-2</v>
      </c>
      <c r="L349" s="194">
        <f t="shared" si="394"/>
        <v>0</v>
      </c>
      <c r="M349" s="19">
        <f ca="1"/>
        <v>0</v>
      </c>
      <c r="N349" s="208">
        <f t="shared" ca="1" si="395"/>
        <v>0</v>
      </c>
      <c r="O349" s="207"/>
      <c r="P349" s="194"/>
      <c r="Q349" s="198" cm="1">
        <f t="array" ref="Q349">IFERROR(MATCH(TRUE,INDEX($B$14:$B$117&gt;=P349,0),0),"")</f>
        <v>1</v>
      </c>
      <c r="R349" s="194">
        <f t="shared" ca="1" si="339"/>
        <v>1.3963799927016407E-2</v>
      </c>
      <c r="U349" s="194">
        <f t="shared" si="396"/>
        <v>0</v>
      </c>
      <c r="V349" s="19">
        <f ca="1"/>
        <v>0</v>
      </c>
      <c r="W349" s="208">
        <f t="shared" ca="1" si="397"/>
        <v>0</v>
      </c>
      <c r="X349" s="207"/>
      <c r="Y349" s="194"/>
      <c r="Z349" s="198" cm="1">
        <f t="array" ref="Z349">IFERROR(MATCH(TRUE,INDEX($B$14:$B$117&gt;=Y349,0),0),"")</f>
        <v>1</v>
      </c>
      <c r="AA349" s="194">
        <f t="shared" ca="1" si="340"/>
        <v>1.3963799927016407E-2</v>
      </c>
      <c r="AD349" s="194">
        <f t="shared" si="341"/>
        <v>0</v>
      </c>
      <c r="AE349" s="19">
        <f ca="1"/>
        <v>0</v>
      </c>
      <c r="AF349" s="208">
        <f t="shared" ca="1" si="342"/>
        <v>0</v>
      </c>
      <c r="AG349" s="207"/>
      <c r="AH349" s="194"/>
      <c r="AI349" s="198" cm="1">
        <f t="array" ref="AI349">IFERROR(MATCH(TRUE,INDEX($B$14:$B$117&gt;=AH349,0),0),"")</f>
        <v>1</v>
      </c>
      <c r="AJ349" s="194">
        <f t="shared" ca="1" si="343"/>
        <v>1.3963799927016407E-2</v>
      </c>
      <c r="AM349" s="194">
        <f t="shared" si="344"/>
        <v>0</v>
      </c>
      <c r="AN349" s="19">
        <f ca="1"/>
        <v>0</v>
      </c>
      <c r="AO349" s="208">
        <f t="shared" ca="1" si="345"/>
        <v>0</v>
      </c>
      <c r="AP349" s="207"/>
      <c r="AQ349" s="194"/>
      <c r="AR349" s="198" cm="1">
        <f t="array" ref="AR349">IFERROR(MATCH(TRUE,INDEX($B$14:$B$117&gt;=AQ349,0),0),"")</f>
        <v>1</v>
      </c>
      <c r="AS349" s="194">
        <f t="shared" ca="1" si="346"/>
        <v>1.3963799927016407E-2</v>
      </c>
      <c r="AV349" s="194">
        <f t="shared" si="347"/>
        <v>0</v>
      </c>
      <c r="AW349" s="19">
        <f ca="1"/>
        <v>0</v>
      </c>
      <c r="AX349" s="208">
        <f t="shared" ca="1" si="348"/>
        <v>0</v>
      </c>
      <c r="AY349" s="207"/>
      <c r="AZ349" s="194"/>
      <c r="BA349" s="198" cm="1">
        <f t="array" ref="BA349">IFERROR(MATCH(TRUE,INDEX($B$14:$B$117&gt;=AZ349,0),0),"")</f>
        <v>1</v>
      </c>
      <c r="BB349" s="194">
        <f t="shared" ca="1" si="349"/>
        <v>1.3963799927016407E-2</v>
      </c>
      <c r="BE349" s="194">
        <f t="shared" si="350"/>
        <v>0</v>
      </c>
      <c r="BF349" s="19">
        <f ca="1"/>
        <v>0</v>
      </c>
      <c r="BG349" s="208">
        <f t="shared" ca="1" si="351"/>
        <v>0</v>
      </c>
      <c r="BH349" s="207"/>
      <c r="BI349" s="194"/>
      <c r="BJ349" s="198" cm="1">
        <f t="array" ref="BJ349">IFERROR(MATCH(TRUE,INDEX($B$14:$B$117&gt;=BI349,0),0),"")</f>
        <v>1</v>
      </c>
      <c r="BK349" s="194">
        <f t="shared" ca="1" si="352"/>
        <v>1.3963799927016407E-2</v>
      </c>
      <c r="BN349" s="194">
        <f t="shared" si="353"/>
        <v>0</v>
      </c>
      <c r="BO349" s="19">
        <f ca="1"/>
        <v>0</v>
      </c>
      <c r="BP349" s="208">
        <f t="shared" ca="1" si="354"/>
        <v>0</v>
      </c>
      <c r="BQ349" s="207"/>
      <c r="BR349" s="194"/>
      <c r="BS349" s="198" cm="1">
        <f t="array" ref="BS349">IFERROR(MATCH(TRUE,INDEX($B$14:$B$117&gt;=BR349,0),0),"")</f>
        <v>1</v>
      </c>
      <c r="BT349" s="194">
        <f t="shared" ca="1" si="355"/>
        <v>1.3963799927016407E-2</v>
      </c>
      <c r="BW349" s="194">
        <f t="shared" si="356"/>
        <v>0</v>
      </c>
      <c r="BX349" s="19">
        <f ca="1"/>
        <v>0</v>
      </c>
      <c r="BY349" s="208">
        <f t="shared" ca="1" si="357"/>
        <v>0</v>
      </c>
      <c r="BZ349" s="207"/>
      <c r="CA349" s="194"/>
      <c r="CB349" s="198" cm="1">
        <f t="array" ref="CB349">IFERROR(MATCH(TRUE,INDEX($B$14:$B$117&gt;=CA349,0),0),"")</f>
        <v>1</v>
      </c>
      <c r="CC349" s="194">
        <f t="shared" ca="1" si="358"/>
        <v>1.3963799927016407E-2</v>
      </c>
      <c r="CF349" s="194">
        <f t="shared" si="359"/>
        <v>0</v>
      </c>
      <c r="CG349" s="19">
        <f ca="1"/>
        <v>0</v>
      </c>
      <c r="CH349" s="208">
        <f t="shared" ca="1" si="360"/>
        <v>0</v>
      </c>
      <c r="CI349" s="207"/>
      <c r="CJ349" s="194"/>
      <c r="CK349" s="198" cm="1">
        <f t="array" ref="CK349">IFERROR(MATCH(TRUE,INDEX($B$14:$B$117&gt;=CJ349,0),0),"")</f>
        <v>1</v>
      </c>
      <c r="CL349" s="194">
        <f t="shared" ca="1" si="361"/>
        <v>1.3963799927016407E-2</v>
      </c>
      <c r="CO349" s="194">
        <f t="shared" si="362"/>
        <v>0</v>
      </c>
      <c r="CP349" s="19">
        <f ca="1"/>
        <v>0</v>
      </c>
      <c r="CQ349" s="208">
        <f t="shared" ca="1" si="363"/>
        <v>0</v>
      </c>
      <c r="CR349" s="207"/>
      <c r="CS349" s="194"/>
      <c r="CT349" s="198" cm="1">
        <f t="array" ref="CT349">IFERROR(MATCH(TRUE,INDEX($B$14:$B$117&gt;=CS349,0),0),"")</f>
        <v>1</v>
      </c>
      <c r="CU349" s="194">
        <f t="shared" ca="1" si="364"/>
        <v>1.3963799927016407E-2</v>
      </c>
      <c r="CX349" s="194">
        <f t="shared" si="365"/>
        <v>0</v>
      </c>
      <c r="CY349" s="19" t="e">
        <f ca="1"/>
        <v>#N/A</v>
      </c>
      <c r="CZ349" s="208" t="e">
        <f t="shared" ca="1" si="366"/>
        <v>#N/A</v>
      </c>
      <c r="DA349" s="207"/>
      <c r="DB349" s="194"/>
      <c r="DC349" s="198" cm="1">
        <f t="array" ref="DC349">IFERROR(MATCH(TRUE,INDEX($B$14:$B$117&gt;=DB349,0),0),"")</f>
        <v>1</v>
      </c>
      <c r="DD349" s="194">
        <f t="shared" ca="1" si="367"/>
        <v>1.3963799927016407E-2</v>
      </c>
      <c r="DG349" s="194">
        <f t="shared" si="368"/>
        <v>0</v>
      </c>
      <c r="DH349" s="19" t="e">
        <f ca="1"/>
        <v>#N/A</v>
      </c>
      <c r="DI349" s="208" t="e">
        <f t="shared" ca="1" si="369"/>
        <v>#N/A</v>
      </c>
      <c r="DJ349" s="207"/>
      <c r="DK349" s="194"/>
      <c r="DL349" s="198" cm="1">
        <f t="array" ref="DL349">IFERROR(MATCH(TRUE,INDEX($B$14:$B$117&gt;=DK349,0),0),"")</f>
        <v>1</v>
      </c>
      <c r="DM349" s="194">
        <f t="shared" ca="1" si="370"/>
        <v>1.3963799927016407E-2</v>
      </c>
      <c r="DP349" s="194">
        <f t="shared" si="371"/>
        <v>0</v>
      </c>
      <c r="DQ349" s="19" t="e">
        <f ca="1"/>
        <v>#N/A</v>
      </c>
      <c r="DR349" s="208" t="e">
        <f t="shared" ca="1" si="372"/>
        <v>#N/A</v>
      </c>
      <c r="DS349" s="207"/>
      <c r="DT349" s="194"/>
      <c r="DU349" s="198" cm="1">
        <f t="array" ref="DU349">IFERROR(MATCH(TRUE,INDEX($B$14:$B$117&gt;=DT349,0),0),"")</f>
        <v>1</v>
      </c>
      <c r="DV349" s="194">
        <f t="shared" ca="1" si="373"/>
        <v>1.3963799927016407E-2</v>
      </c>
      <c r="DY349" s="194">
        <f t="shared" si="374"/>
        <v>0</v>
      </c>
      <c r="DZ349" s="19" t="e">
        <f ca="1"/>
        <v>#N/A</v>
      </c>
      <c r="EA349" s="208" t="e">
        <f t="shared" ca="1" si="375"/>
        <v>#N/A</v>
      </c>
      <c r="EB349" s="207"/>
      <c r="EC349" s="194"/>
      <c r="ED349" s="198" cm="1">
        <f t="array" ref="ED349">IFERROR(MATCH(TRUE,INDEX($B$14:$B$117&gt;=EC349,0),0),"")</f>
        <v>1</v>
      </c>
      <c r="EE349" s="194">
        <f t="shared" ca="1" si="376"/>
        <v>1.3963799927016407E-2</v>
      </c>
      <c r="EH349" s="194">
        <f t="shared" si="377"/>
        <v>0</v>
      </c>
      <c r="EI349" s="19" t="e">
        <f ca="1"/>
        <v>#N/A</v>
      </c>
      <c r="EJ349" s="208" t="e">
        <f t="shared" ca="1" si="378"/>
        <v>#N/A</v>
      </c>
      <c r="EK349" s="207"/>
      <c r="EL349" s="194"/>
      <c r="EM349" s="198" cm="1">
        <f t="array" ref="EM349">IFERROR(MATCH(TRUE,INDEX($B$14:$B$117&gt;=EL349,0),0),"")</f>
        <v>1</v>
      </c>
      <c r="EN349" s="194">
        <f t="shared" ca="1" si="379"/>
        <v>1.3963799927016407E-2</v>
      </c>
      <c r="EQ349" s="194">
        <f t="shared" si="380"/>
        <v>0</v>
      </c>
      <c r="ER349" s="19" t="e">
        <f ca="1"/>
        <v>#N/A</v>
      </c>
      <c r="ES349" s="208" t="e">
        <f t="shared" ca="1" si="381"/>
        <v>#N/A</v>
      </c>
      <c r="ET349" s="207"/>
      <c r="EU349" s="194"/>
      <c r="EV349" s="198" cm="1">
        <f t="array" ref="EV349">IFERROR(MATCH(TRUE,INDEX($B$14:$B$117&gt;=EU349,0),0),"")</f>
        <v>1</v>
      </c>
      <c r="EW349" s="194">
        <f t="shared" ca="1" si="382"/>
        <v>1.3963799927016407E-2</v>
      </c>
      <c r="EZ349" s="194">
        <f t="shared" si="383"/>
        <v>0</v>
      </c>
      <c r="FA349" s="19" t="e">
        <f ca="1"/>
        <v>#N/A</v>
      </c>
      <c r="FB349" s="208" t="e">
        <f t="shared" ca="1" si="384"/>
        <v>#N/A</v>
      </c>
      <c r="FC349" s="207"/>
      <c r="FD349" s="194"/>
      <c r="FE349" s="198" cm="1">
        <f t="array" ref="FE349">IFERROR(MATCH(TRUE,INDEX($B$14:$B$117&gt;=FD349,0),0),"")</f>
        <v>1</v>
      </c>
      <c r="FF349" s="194">
        <f t="shared" ca="1" si="385"/>
        <v>1.3963799927016407E-2</v>
      </c>
      <c r="FI349" s="194">
        <f t="shared" si="386"/>
        <v>0</v>
      </c>
      <c r="FJ349" s="19" t="e">
        <f ca="1"/>
        <v>#N/A</v>
      </c>
      <c r="FK349" s="208" t="e">
        <f t="shared" ca="1" si="387"/>
        <v>#N/A</v>
      </c>
      <c r="FL349" s="207"/>
      <c r="FM349" s="194"/>
      <c r="FN349" s="198" cm="1">
        <f t="array" ref="FN349">IFERROR(MATCH(TRUE,INDEX($B$14:$B$117&gt;=FM349,0),0),"")</f>
        <v>1</v>
      </c>
      <c r="FO349" s="194">
        <f t="shared" ca="1" si="388"/>
        <v>1.3963799927016407E-2</v>
      </c>
      <c r="FR349" s="194">
        <f t="shared" si="389"/>
        <v>0</v>
      </c>
      <c r="FS349" s="19" t="e">
        <f ca="1"/>
        <v>#N/A</v>
      </c>
      <c r="FT349" s="208" t="e">
        <f t="shared" ca="1" si="390"/>
        <v>#N/A</v>
      </c>
      <c r="FU349" s="207"/>
      <c r="FV349" s="194"/>
      <c r="FW349" s="198" cm="1">
        <f t="array" ref="FW349">IFERROR(MATCH(TRUE,INDEX($B$14:$B$117&gt;=FV349,0),0),"")</f>
        <v>1</v>
      </c>
      <c r="FX349" s="194">
        <f t="shared" ca="1" si="391"/>
        <v>1.3963799927016407E-2</v>
      </c>
      <c r="GA349" s="194">
        <f t="shared" si="392"/>
        <v>0</v>
      </c>
      <c r="GB349" s="19" t="e">
        <f ca="1"/>
        <v>#N/A</v>
      </c>
      <c r="GC349" s="208" t="e">
        <f t="shared" ca="1" si="393"/>
        <v>#N/A</v>
      </c>
    </row>
    <row r="350" spans="6:185" x14ac:dyDescent="0.2">
      <c r="F350" s="207"/>
      <c r="G350" s="194"/>
      <c r="H350" s="198" cm="1">
        <f t="array" ref="H350">IFERROR(MATCH(TRUE,INDEX($B$14:$B$117&gt;=G350,0),0),"")</f>
        <v>1</v>
      </c>
      <c r="I350" s="194">
        <f t="shared" ca="1" si="338"/>
        <v>1.3963799927016407E-2</v>
      </c>
      <c r="L350" s="194">
        <f t="shared" si="394"/>
        <v>0</v>
      </c>
      <c r="M350" s="19">
        <f ca="1"/>
        <v>0</v>
      </c>
      <c r="N350" s="208">
        <f t="shared" ca="1" si="395"/>
        <v>0</v>
      </c>
      <c r="O350" s="207"/>
      <c r="P350" s="194"/>
      <c r="Q350" s="198" cm="1">
        <f t="array" ref="Q350">IFERROR(MATCH(TRUE,INDEX($B$14:$B$117&gt;=P350,0),0),"")</f>
        <v>1</v>
      </c>
      <c r="R350" s="194">
        <f t="shared" ca="1" si="339"/>
        <v>1.3963799927016407E-2</v>
      </c>
      <c r="U350" s="194">
        <f t="shared" si="396"/>
        <v>0</v>
      </c>
      <c r="V350" s="19">
        <f ca="1"/>
        <v>0</v>
      </c>
      <c r="W350" s="208">
        <f t="shared" ca="1" si="397"/>
        <v>0</v>
      </c>
      <c r="X350" s="207"/>
      <c r="Y350" s="194"/>
      <c r="Z350" s="198" cm="1">
        <f t="array" ref="Z350">IFERROR(MATCH(TRUE,INDEX($B$14:$B$117&gt;=Y350,0),0),"")</f>
        <v>1</v>
      </c>
      <c r="AA350" s="194">
        <f t="shared" ca="1" si="340"/>
        <v>1.3963799927016407E-2</v>
      </c>
      <c r="AD350" s="194">
        <f t="shared" si="341"/>
        <v>0</v>
      </c>
      <c r="AE350" s="19">
        <f ca="1"/>
        <v>0</v>
      </c>
      <c r="AF350" s="208">
        <f t="shared" ca="1" si="342"/>
        <v>0</v>
      </c>
      <c r="AG350" s="207"/>
      <c r="AH350" s="194"/>
      <c r="AI350" s="198" cm="1">
        <f t="array" ref="AI350">IFERROR(MATCH(TRUE,INDEX($B$14:$B$117&gt;=AH350,0),0),"")</f>
        <v>1</v>
      </c>
      <c r="AJ350" s="194">
        <f t="shared" ca="1" si="343"/>
        <v>1.3963799927016407E-2</v>
      </c>
      <c r="AM350" s="194">
        <f t="shared" si="344"/>
        <v>0</v>
      </c>
      <c r="AN350" s="19">
        <f ca="1"/>
        <v>0</v>
      </c>
      <c r="AO350" s="208">
        <f t="shared" ca="1" si="345"/>
        <v>0</v>
      </c>
      <c r="AP350" s="207"/>
      <c r="AQ350" s="194"/>
      <c r="AR350" s="198" cm="1">
        <f t="array" ref="AR350">IFERROR(MATCH(TRUE,INDEX($B$14:$B$117&gt;=AQ350,0),0),"")</f>
        <v>1</v>
      </c>
      <c r="AS350" s="194">
        <f t="shared" ca="1" si="346"/>
        <v>1.3963799927016407E-2</v>
      </c>
      <c r="AV350" s="194">
        <f t="shared" si="347"/>
        <v>0</v>
      </c>
      <c r="AW350" s="19">
        <f ca="1"/>
        <v>0</v>
      </c>
      <c r="AX350" s="208">
        <f t="shared" ca="1" si="348"/>
        <v>0</v>
      </c>
      <c r="AY350" s="207"/>
      <c r="AZ350" s="194"/>
      <c r="BA350" s="198" cm="1">
        <f t="array" ref="BA350">IFERROR(MATCH(TRUE,INDEX($B$14:$B$117&gt;=AZ350,0),0),"")</f>
        <v>1</v>
      </c>
      <c r="BB350" s="194">
        <f t="shared" ca="1" si="349"/>
        <v>1.3963799927016407E-2</v>
      </c>
      <c r="BE350" s="194">
        <f t="shared" si="350"/>
        <v>0</v>
      </c>
      <c r="BF350" s="19">
        <f ca="1"/>
        <v>0</v>
      </c>
      <c r="BG350" s="208">
        <f t="shared" ca="1" si="351"/>
        <v>0</v>
      </c>
      <c r="BH350" s="207"/>
      <c r="BI350" s="194"/>
      <c r="BJ350" s="198" cm="1">
        <f t="array" ref="BJ350">IFERROR(MATCH(TRUE,INDEX($B$14:$B$117&gt;=BI350,0),0),"")</f>
        <v>1</v>
      </c>
      <c r="BK350" s="194">
        <f t="shared" ca="1" si="352"/>
        <v>1.3963799927016407E-2</v>
      </c>
      <c r="BN350" s="194">
        <f t="shared" si="353"/>
        <v>0</v>
      </c>
      <c r="BO350" s="19">
        <f ca="1"/>
        <v>0</v>
      </c>
      <c r="BP350" s="208">
        <f t="shared" ca="1" si="354"/>
        <v>0</v>
      </c>
      <c r="BQ350" s="207"/>
      <c r="BR350" s="194"/>
      <c r="BS350" s="198" cm="1">
        <f t="array" ref="BS350">IFERROR(MATCH(TRUE,INDEX($B$14:$B$117&gt;=BR350,0),0),"")</f>
        <v>1</v>
      </c>
      <c r="BT350" s="194">
        <f t="shared" ca="1" si="355"/>
        <v>1.3963799927016407E-2</v>
      </c>
      <c r="BW350" s="194">
        <f t="shared" si="356"/>
        <v>0</v>
      </c>
      <c r="BX350" s="19">
        <f ca="1"/>
        <v>0</v>
      </c>
      <c r="BY350" s="208">
        <f t="shared" ca="1" si="357"/>
        <v>0</v>
      </c>
      <c r="BZ350" s="207"/>
      <c r="CA350" s="194"/>
      <c r="CB350" s="198" cm="1">
        <f t="array" ref="CB350">IFERROR(MATCH(TRUE,INDEX($B$14:$B$117&gt;=CA350,0),0),"")</f>
        <v>1</v>
      </c>
      <c r="CC350" s="194">
        <f t="shared" ca="1" si="358"/>
        <v>1.3963799927016407E-2</v>
      </c>
      <c r="CF350" s="194">
        <f t="shared" si="359"/>
        <v>0</v>
      </c>
      <c r="CG350" s="19">
        <f ca="1"/>
        <v>0</v>
      </c>
      <c r="CH350" s="208">
        <f t="shared" ca="1" si="360"/>
        <v>0</v>
      </c>
      <c r="CI350" s="207"/>
      <c r="CJ350" s="194"/>
      <c r="CK350" s="198" cm="1">
        <f t="array" ref="CK350">IFERROR(MATCH(TRUE,INDEX($B$14:$B$117&gt;=CJ350,0),0),"")</f>
        <v>1</v>
      </c>
      <c r="CL350" s="194">
        <f t="shared" ca="1" si="361"/>
        <v>1.3963799927016407E-2</v>
      </c>
      <c r="CO350" s="194">
        <f t="shared" si="362"/>
        <v>0</v>
      </c>
      <c r="CP350" s="19">
        <f ca="1"/>
        <v>0</v>
      </c>
      <c r="CQ350" s="208">
        <f t="shared" ca="1" si="363"/>
        <v>0</v>
      </c>
      <c r="CR350" s="207"/>
      <c r="CS350" s="194"/>
      <c r="CT350" s="198" cm="1">
        <f t="array" ref="CT350">IFERROR(MATCH(TRUE,INDEX($B$14:$B$117&gt;=CS350,0),0),"")</f>
        <v>1</v>
      </c>
      <c r="CU350" s="194">
        <f t="shared" ca="1" si="364"/>
        <v>1.3963799927016407E-2</v>
      </c>
      <c r="CX350" s="194">
        <f t="shared" si="365"/>
        <v>0</v>
      </c>
      <c r="CY350" s="19" t="e">
        <f ca="1"/>
        <v>#N/A</v>
      </c>
      <c r="CZ350" s="208" t="e">
        <f t="shared" ca="1" si="366"/>
        <v>#N/A</v>
      </c>
      <c r="DA350" s="207"/>
      <c r="DB350" s="194"/>
      <c r="DC350" s="198" cm="1">
        <f t="array" ref="DC350">IFERROR(MATCH(TRUE,INDEX($B$14:$B$117&gt;=DB350,0),0),"")</f>
        <v>1</v>
      </c>
      <c r="DD350" s="194">
        <f t="shared" ca="1" si="367"/>
        <v>1.3963799927016407E-2</v>
      </c>
      <c r="DG350" s="194">
        <f t="shared" si="368"/>
        <v>0</v>
      </c>
      <c r="DH350" s="19" t="e">
        <f ca="1"/>
        <v>#N/A</v>
      </c>
      <c r="DI350" s="208" t="e">
        <f t="shared" ca="1" si="369"/>
        <v>#N/A</v>
      </c>
      <c r="DJ350" s="207"/>
      <c r="DK350" s="194"/>
      <c r="DL350" s="198" cm="1">
        <f t="array" ref="DL350">IFERROR(MATCH(TRUE,INDEX($B$14:$B$117&gt;=DK350,0),0),"")</f>
        <v>1</v>
      </c>
      <c r="DM350" s="194">
        <f t="shared" ca="1" si="370"/>
        <v>1.3963799927016407E-2</v>
      </c>
      <c r="DP350" s="194">
        <f t="shared" si="371"/>
        <v>0</v>
      </c>
      <c r="DQ350" s="19" t="e">
        <f ca="1"/>
        <v>#N/A</v>
      </c>
      <c r="DR350" s="208" t="e">
        <f t="shared" ca="1" si="372"/>
        <v>#N/A</v>
      </c>
      <c r="DS350" s="207"/>
      <c r="DT350" s="194"/>
      <c r="DU350" s="198" cm="1">
        <f t="array" ref="DU350">IFERROR(MATCH(TRUE,INDEX($B$14:$B$117&gt;=DT350,0),0),"")</f>
        <v>1</v>
      </c>
      <c r="DV350" s="194">
        <f t="shared" ca="1" si="373"/>
        <v>1.3963799927016407E-2</v>
      </c>
      <c r="DY350" s="194">
        <f t="shared" si="374"/>
        <v>0</v>
      </c>
      <c r="DZ350" s="19" t="e">
        <f ca="1"/>
        <v>#N/A</v>
      </c>
      <c r="EA350" s="208" t="e">
        <f t="shared" ca="1" si="375"/>
        <v>#N/A</v>
      </c>
      <c r="EB350" s="207"/>
      <c r="EC350" s="194"/>
      <c r="ED350" s="198" cm="1">
        <f t="array" ref="ED350">IFERROR(MATCH(TRUE,INDEX($B$14:$B$117&gt;=EC350,0),0),"")</f>
        <v>1</v>
      </c>
      <c r="EE350" s="194">
        <f t="shared" ca="1" si="376"/>
        <v>1.3963799927016407E-2</v>
      </c>
      <c r="EH350" s="194">
        <f t="shared" si="377"/>
        <v>0</v>
      </c>
      <c r="EI350" s="19" t="e">
        <f ca="1"/>
        <v>#N/A</v>
      </c>
      <c r="EJ350" s="208" t="e">
        <f t="shared" ca="1" si="378"/>
        <v>#N/A</v>
      </c>
      <c r="EK350" s="207"/>
      <c r="EL350" s="194"/>
      <c r="EM350" s="198" cm="1">
        <f t="array" ref="EM350">IFERROR(MATCH(TRUE,INDEX($B$14:$B$117&gt;=EL350,0),0),"")</f>
        <v>1</v>
      </c>
      <c r="EN350" s="194">
        <f t="shared" ca="1" si="379"/>
        <v>1.3963799927016407E-2</v>
      </c>
      <c r="EQ350" s="194">
        <f t="shared" si="380"/>
        <v>0</v>
      </c>
      <c r="ER350" s="19" t="e">
        <f ca="1"/>
        <v>#N/A</v>
      </c>
      <c r="ES350" s="208" t="e">
        <f t="shared" ca="1" si="381"/>
        <v>#N/A</v>
      </c>
      <c r="ET350" s="207"/>
      <c r="EU350" s="194"/>
      <c r="EV350" s="198" cm="1">
        <f t="array" ref="EV350">IFERROR(MATCH(TRUE,INDEX($B$14:$B$117&gt;=EU350,0),0),"")</f>
        <v>1</v>
      </c>
      <c r="EW350" s="194">
        <f t="shared" ca="1" si="382"/>
        <v>1.3963799927016407E-2</v>
      </c>
      <c r="EZ350" s="194">
        <f t="shared" si="383"/>
        <v>0</v>
      </c>
      <c r="FA350" s="19" t="e">
        <f ca="1"/>
        <v>#N/A</v>
      </c>
      <c r="FB350" s="208" t="e">
        <f t="shared" ca="1" si="384"/>
        <v>#N/A</v>
      </c>
      <c r="FC350" s="207"/>
      <c r="FD350" s="194"/>
      <c r="FE350" s="198" cm="1">
        <f t="array" ref="FE350">IFERROR(MATCH(TRUE,INDEX($B$14:$B$117&gt;=FD350,0),0),"")</f>
        <v>1</v>
      </c>
      <c r="FF350" s="194">
        <f t="shared" ca="1" si="385"/>
        <v>1.3963799927016407E-2</v>
      </c>
      <c r="FI350" s="194">
        <f t="shared" si="386"/>
        <v>0</v>
      </c>
      <c r="FJ350" s="19" t="e">
        <f ca="1"/>
        <v>#N/A</v>
      </c>
      <c r="FK350" s="208" t="e">
        <f t="shared" ca="1" si="387"/>
        <v>#N/A</v>
      </c>
      <c r="FL350" s="207"/>
      <c r="FM350" s="194"/>
      <c r="FN350" s="198" cm="1">
        <f t="array" ref="FN350">IFERROR(MATCH(TRUE,INDEX($B$14:$B$117&gt;=FM350,0),0),"")</f>
        <v>1</v>
      </c>
      <c r="FO350" s="194">
        <f t="shared" ca="1" si="388"/>
        <v>1.3963799927016407E-2</v>
      </c>
      <c r="FR350" s="194">
        <f t="shared" si="389"/>
        <v>0</v>
      </c>
      <c r="FS350" s="19" t="e">
        <f ca="1"/>
        <v>#N/A</v>
      </c>
      <c r="FT350" s="208" t="e">
        <f t="shared" ca="1" si="390"/>
        <v>#N/A</v>
      </c>
      <c r="FU350" s="207"/>
      <c r="FV350" s="194"/>
      <c r="FW350" s="198" cm="1">
        <f t="array" ref="FW350">IFERROR(MATCH(TRUE,INDEX($B$14:$B$117&gt;=FV350,0),0),"")</f>
        <v>1</v>
      </c>
      <c r="FX350" s="194">
        <f t="shared" ca="1" si="391"/>
        <v>1.3963799927016407E-2</v>
      </c>
      <c r="GA350" s="194">
        <f t="shared" si="392"/>
        <v>0</v>
      </c>
      <c r="GB350" s="19" t="e">
        <f ca="1"/>
        <v>#N/A</v>
      </c>
      <c r="GC350" s="208" t="e">
        <f t="shared" ca="1" si="393"/>
        <v>#N/A</v>
      </c>
    </row>
    <row r="351" spans="6:185" x14ac:dyDescent="0.2">
      <c r="F351" s="207"/>
      <c r="G351" s="194"/>
      <c r="H351" s="198" cm="1">
        <f t="array" ref="H351">IFERROR(MATCH(TRUE,INDEX($B$14:$B$117&gt;=G351,0),0),"")</f>
        <v>1</v>
      </c>
      <c r="I351" s="194">
        <f t="shared" ca="1" si="338"/>
        <v>1.3963799927016407E-2</v>
      </c>
      <c r="L351" s="194">
        <f t="shared" si="394"/>
        <v>0</v>
      </c>
      <c r="M351" s="19">
        <f ca="1"/>
        <v>0</v>
      </c>
      <c r="N351" s="208">
        <f t="shared" ca="1" si="395"/>
        <v>0</v>
      </c>
      <c r="O351" s="207"/>
      <c r="P351" s="194"/>
      <c r="Q351" s="198" cm="1">
        <f t="array" ref="Q351">IFERROR(MATCH(TRUE,INDEX($B$14:$B$117&gt;=P351,0),0),"")</f>
        <v>1</v>
      </c>
      <c r="R351" s="194">
        <f t="shared" ca="1" si="339"/>
        <v>1.3963799927016407E-2</v>
      </c>
      <c r="U351" s="194">
        <f t="shared" si="396"/>
        <v>0</v>
      </c>
      <c r="V351" s="19">
        <f ca="1"/>
        <v>0</v>
      </c>
      <c r="W351" s="208">
        <f t="shared" ca="1" si="397"/>
        <v>0</v>
      </c>
      <c r="X351" s="207"/>
      <c r="Y351" s="194"/>
      <c r="Z351" s="198" cm="1">
        <f t="array" ref="Z351">IFERROR(MATCH(TRUE,INDEX($B$14:$B$117&gt;=Y351,0),0),"")</f>
        <v>1</v>
      </c>
      <c r="AA351" s="194">
        <f t="shared" ca="1" si="340"/>
        <v>1.3963799927016407E-2</v>
      </c>
      <c r="AD351" s="194">
        <f t="shared" si="341"/>
        <v>0</v>
      </c>
      <c r="AE351" s="19">
        <f ca="1"/>
        <v>0</v>
      </c>
      <c r="AF351" s="208">
        <f t="shared" ca="1" si="342"/>
        <v>0</v>
      </c>
      <c r="AG351" s="207"/>
      <c r="AH351" s="194"/>
      <c r="AI351" s="198" cm="1">
        <f t="array" ref="AI351">IFERROR(MATCH(TRUE,INDEX($B$14:$B$117&gt;=AH351,0),0),"")</f>
        <v>1</v>
      </c>
      <c r="AJ351" s="194">
        <f t="shared" ca="1" si="343"/>
        <v>1.3963799927016407E-2</v>
      </c>
      <c r="AM351" s="194">
        <f t="shared" si="344"/>
        <v>0</v>
      </c>
      <c r="AN351" s="19">
        <f ca="1"/>
        <v>0</v>
      </c>
      <c r="AO351" s="208">
        <f t="shared" ca="1" si="345"/>
        <v>0</v>
      </c>
      <c r="AP351" s="207"/>
      <c r="AQ351" s="194"/>
      <c r="AR351" s="198" cm="1">
        <f t="array" ref="AR351">IFERROR(MATCH(TRUE,INDEX($B$14:$B$117&gt;=AQ351,0),0),"")</f>
        <v>1</v>
      </c>
      <c r="AS351" s="194">
        <f t="shared" ca="1" si="346"/>
        <v>1.3963799927016407E-2</v>
      </c>
      <c r="AV351" s="194">
        <f t="shared" si="347"/>
        <v>0</v>
      </c>
      <c r="AW351" s="19">
        <f ca="1"/>
        <v>0</v>
      </c>
      <c r="AX351" s="208">
        <f t="shared" ca="1" si="348"/>
        <v>0</v>
      </c>
      <c r="AY351" s="207"/>
      <c r="AZ351" s="194"/>
      <c r="BA351" s="198" cm="1">
        <f t="array" ref="BA351">IFERROR(MATCH(TRUE,INDEX($B$14:$B$117&gt;=AZ351,0),0),"")</f>
        <v>1</v>
      </c>
      <c r="BB351" s="194">
        <f t="shared" ca="1" si="349"/>
        <v>1.3963799927016407E-2</v>
      </c>
      <c r="BE351" s="194">
        <f t="shared" si="350"/>
        <v>0</v>
      </c>
      <c r="BF351" s="19">
        <f ca="1"/>
        <v>0</v>
      </c>
      <c r="BG351" s="208">
        <f t="shared" ca="1" si="351"/>
        <v>0</v>
      </c>
      <c r="BH351" s="207"/>
      <c r="BI351" s="194"/>
      <c r="BJ351" s="198" cm="1">
        <f t="array" ref="BJ351">IFERROR(MATCH(TRUE,INDEX($B$14:$B$117&gt;=BI351,0),0),"")</f>
        <v>1</v>
      </c>
      <c r="BK351" s="194">
        <f t="shared" ca="1" si="352"/>
        <v>1.3963799927016407E-2</v>
      </c>
      <c r="BN351" s="194">
        <f t="shared" si="353"/>
        <v>0</v>
      </c>
      <c r="BO351" s="19">
        <f ca="1"/>
        <v>0</v>
      </c>
      <c r="BP351" s="208">
        <f t="shared" ca="1" si="354"/>
        <v>0</v>
      </c>
      <c r="BQ351" s="207"/>
      <c r="BR351" s="194"/>
      <c r="BS351" s="198" cm="1">
        <f t="array" ref="BS351">IFERROR(MATCH(TRUE,INDEX($B$14:$B$117&gt;=BR351,0),0),"")</f>
        <v>1</v>
      </c>
      <c r="BT351" s="194">
        <f t="shared" ca="1" si="355"/>
        <v>1.3963799927016407E-2</v>
      </c>
      <c r="BW351" s="194">
        <f t="shared" si="356"/>
        <v>0</v>
      </c>
      <c r="BX351" s="19">
        <f ca="1"/>
        <v>0</v>
      </c>
      <c r="BY351" s="208">
        <f t="shared" ca="1" si="357"/>
        <v>0</v>
      </c>
      <c r="BZ351" s="207"/>
      <c r="CA351" s="194"/>
      <c r="CB351" s="198" cm="1">
        <f t="array" ref="CB351">IFERROR(MATCH(TRUE,INDEX($B$14:$B$117&gt;=CA351,0),0),"")</f>
        <v>1</v>
      </c>
      <c r="CC351" s="194">
        <f t="shared" ca="1" si="358"/>
        <v>1.3963799927016407E-2</v>
      </c>
      <c r="CF351" s="194">
        <f t="shared" si="359"/>
        <v>0</v>
      </c>
      <c r="CG351" s="19">
        <f ca="1"/>
        <v>0</v>
      </c>
      <c r="CH351" s="208">
        <f t="shared" ca="1" si="360"/>
        <v>0</v>
      </c>
      <c r="CI351" s="207"/>
      <c r="CJ351" s="194"/>
      <c r="CK351" s="198" cm="1">
        <f t="array" ref="CK351">IFERROR(MATCH(TRUE,INDEX($B$14:$B$117&gt;=CJ351,0),0),"")</f>
        <v>1</v>
      </c>
      <c r="CL351" s="194">
        <f t="shared" ca="1" si="361"/>
        <v>1.3963799927016407E-2</v>
      </c>
      <c r="CO351" s="194">
        <f t="shared" si="362"/>
        <v>0</v>
      </c>
      <c r="CP351" s="19">
        <f ca="1"/>
        <v>0</v>
      </c>
      <c r="CQ351" s="208">
        <f t="shared" ca="1" si="363"/>
        <v>0</v>
      </c>
      <c r="CR351" s="207"/>
      <c r="CS351" s="194"/>
      <c r="CT351" s="198" cm="1">
        <f t="array" ref="CT351">IFERROR(MATCH(TRUE,INDEX($B$14:$B$117&gt;=CS351,0),0),"")</f>
        <v>1</v>
      </c>
      <c r="CU351" s="194">
        <f t="shared" ca="1" si="364"/>
        <v>1.3963799927016407E-2</v>
      </c>
      <c r="CX351" s="194">
        <f t="shared" si="365"/>
        <v>0</v>
      </c>
      <c r="CY351" s="19" t="e">
        <f ca="1"/>
        <v>#N/A</v>
      </c>
      <c r="CZ351" s="208" t="e">
        <f t="shared" ca="1" si="366"/>
        <v>#N/A</v>
      </c>
      <c r="DA351" s="207"/>
      <c r="DB351" s="194"/>
      <c r="DC351" s="198" cm="1">
        <f t="array" ref="DC351">IFERROR(MATCH(TRUE,INDEX($B$14:$B$117&gt;=DB351,0),0),"")</f>
        <v>1</v>
      </c>
      <c r="DD351" s="194">
        <f t="shared" ca="1" si="367"/>
        <v>1.3963799927016407E-2</v>
      </c>
      <c r="DG351" s="194">
        <f t="shared" si="368"/>
        <v>0</v>
      </c>
      <c r="DH351" s="19" t="e">
        <f ca="1"/>
        <v>#N/A</v>
      </c>
      <c r="DI351" s="208" t="e">
        <f t="shared" ca="1" si="369"/>
        <v>#N/A</v>
      </c>
      <c r="DJ351" s="207"/>
      <c r="DK351" s="194"/>
      <c r="DL351" s="198" cm="1">
        <f t="array" ref="DL351">IFERROR(MATCH(TRUE,INDEX($B$14:$B$117&gt;=DK351,0),0),"")</f>
        <v>1</v>
      </c>
      <c r="DM351" s="194">
        <f t="shared" ca="1" si="370"/>
        <v>1.3963799927016407E-2</v>
      </c>
      <c r="DP351" s="194">
        <f t="shared" si="371"/>
        <v>0</v>
      </c>
      <c r="DQ351" s="19" t="e">
        <f ca="1"/>
        <v>#N/A</v>
      </c>
      <c r="DR351" s="208" t="e">
        <f t="shared" ca="1" si="372"/>
        <v>#N/A</v>
      </c>
      <c r="DS351" s="207"/>
      <c r="DT351" s="194"/>
      <c r="DU351" s="198" cm="1">
        <f t="array" ref="DU351">IFERROR(MATCH(TRUE,INDEX($B$14:$B$117&gt;=DT351,0),0),"")</f>
        <v>1</v>
      </c>
      <c r="DV351" s="194">
        <f t="shared" ca="1" si="373"/>
        <v>1.3963799927016407E-2</v>
      </c>
      <c r="DY351" s="194">
        <f t="shared" si="374"/>
        <v>0</v>
      </c>
      <c r="DZ351" s="19" t="e">
        <f ca="1"/>
        <v>#N/A</v>
      </c>
      <c r="EA351" s="208" t="e">
        <f t="shared" ca="1" si="375"/>
        <v>#N/A</v>
      </c>
      <c r="EB351" s="207"/>
      <c r="EC351" s="194"/>
      <c r="ED351" s="198" cm="1">
        <f t="array" ref="ED351">IFERROR(MATCH(TRUE,INDEX($B$14:$B$117&gt;=EC351,0),0),"")</f>
        <v>1</v>
      </c>
      <c r="EE351" s="194">
        <f t="shared" ca="1" si="376"/>
        <v>1.3963799927016407E-2</v>
      </c>
      <c r="EH351" s="194">
        <f t="shared" si="377"/>
        <v>0</v>
      </c>
      <c r="EI351" s="19" t="e">
        <f ca="1"/>
        <v>#N/A</v>
      </c>
      <c r="EJ351" s="208" t="e">
        <f t="shared" ca="1" si="378"/>
        <v>#N/A</v>
      </c>
      <c r="EK351" s="207"/>
      <c r="EL351" s="194"/>
      <c r="EM351" s="198" cm="1">
        <f t="array" ref="EM351">IFERROR(MATCH(TRUE,INDEX($B$14:$B$117&gt;=EL351,0),0),"")</f>
        <v>1</v>
      </c>
      <c r="EN351" s="194">
        <f t="shared" ca="1" si="379"/>
        <v>1.3963799927016407E-2</v>
      </c>
      <c r="EQ351" s="194">
        <f t="shared" si="380"/>
        <v>0</v>
      </c>
      <c r="ER351" s="19" t="e">
        <f ca="1"/>
        <v>#N/A</v>
      </c>
      <c r="ES351" s="208" t="e">
        <f t="shared" ca="1" si="381"/>
        <v>#N/A</v>
      </c>
      <c r="ET351" s="207"/>
      <c r="EU351" s="194"/>
      <c r="EV351" s="198" cm="1">
        <f t="array" ref="EV351">IFERROR(MATCH(TRUE,INDEX($B$14:$B$117&gt;=EU351,0),0),"")</f>
        <v>1</v>
      </c>
      <c r="EW351" s="194">
        <f t="shared" ca="1" si="382"/>
        <v>1.3963799927016407E-2</v>
      </c>
      <c r="EZ351" s="194">
        <f t="shared" si="383"/>
        <v>0</v>
      </c>
      <c r="FA351" s="19" t="e">
        <f ca="1"/>
        <v>#N/A</v>
      </c>
      <c r="FB351" s="208" t="e">
        <f t="shared" ca="1" si="384"/>
        <v>#N/A</v>
      </c>
      <c r="FC351" s="207"/>
      <c r="FD351" s="194"/>
      <c r="FE351" s="198" cm="1">
        <f t="array" ref="FE351">IFERROR(MATCH(TRUE,INDEX($B$14:$B$117&gt;=FD351,0),0),"")</f>
        <v>1</v>
      </c>
      <c r="FF351" s="194">
        <f t="shared" ca="1" si="385"/>
        <v>1.3963799927016407E-2</v>
      </c>
      <c r="FI351" s="194">
        <f t="shared" si="386"/>
        <v>0</v>
      </c>
      <c r="FJ351" s="19" t="e">
        <f ca="1"/>
        <v>#N/A</v>
      </c>
      <c r="FK351" s="208" t="e">
        <f t="shared" ca="1" si="387"/>
        <v>#N/A</v>
      </c>
      <c r="FL351" s="207"/>
      <c r="FM351" s="194"/>
      <c r="FN351" s="198" cm="1">
        <f t="array" ref="FN351">IFERROR(MATCH(TRUE,INDEX($B$14:$B$117&gt;=FM351,0),0),"")</f>
        <v>1</v>
      </c>
      <c r="FO351" s="194">
        <f t="shared" ca="1" si="388"/>
        <v>1.3963799927016407E-2</v>
      </c>
      <c r="FR351" s="194">
        <f t="shared" si="389"/>
        <v>0</v>
      </c>
      <c r="FS351" s="19" t="e">
        <f ca="1"/>
        <v>#N/A</v>
      </c>
      <c r="FT351" s="208" t="e">
        <f t="shared" ca="1" si="390"/>
        <v>#N/A</v>
      </c>
      <c r="FU351" s="207"/>
      <c r="FV351" s="194"/>
      <c r="FW351" s="198" cm="1">
        <f t="array" ref="FW351">IFERROR(MATCH(TRUE,INDEX($B$14:$B$117&gt;=FV351,0),0),"")</f>
        <v>1</v>
      </c>
      <c r="FX351" s="194">
        <f t="shared" ca="1" si="391"/>
        <v>1.3963799927016407E-2</v>
      </c>
      <c r="GA351" s="194">
        <f t="shared" si="392"/>
        <v>0</v>
      </c>
      <c r="GB351" s="19" t="e">
        <f ca="1"/>
        <v>#N/A</v>
      </c>
      <c r="GC351" s="208" t="e">
        <f t="shared" ca="1" si="393"/>
        <v>#N/A</v>
      </c>
    </row>
    <row r="352" spans="6:185" x14ac:dyDescent="0.2">
      <c r="F352" s="207"/>
      <c r="G352" s="194"/>
      <c r="H352" s="198" cm="1">
        <f t="array" ref="H352">IFERROR(MATCH(TRUE,INDEX($B$14:$B$117&gt;=G352,0),0),"")</f>
        <v>1</v>
      </c>
      <c r="I352" s="194">
        <f t="shared" ca="1" si="338"/>
        <v>1.3963799927016407E-2</v>
      </c>
      <c r="L352" s="194">
        <f t="shared" si="394"/>
        <v>0</v>
      </c>
      <c r="M352" s="19">
        <f ca="1"/>
        <v>0</v>
      </c>
      <c r="N352" s="208">
        <f t="shared" ca="1" si="395"/>
        <v>0</v>
      </c>
      <c r="O352" s="207"/>
      <c r="P352" s="194"/>
      <c r="Q352" s="198" cm="1">
        <f t="array" ref="Q352">IFERROR(MATCH(TRUE,INDEX($B$14:$B$117&gt;=P352,0),0),"")</f>
        <v>1</v>
      </c>
      <c r="R352" s="194">
        <f t="shared" ca="1" si="339"/>
        <v>1.3963799927016407E-2</v>
      </c>
      <c r="U352" s="194">
        <f t="shared" si="396"/>
        <v>0</v>
      </c>
      <c r="V352" s="19">
        <f ca="1"/>
        <v>0</v>
      </c>
      <c r="W352" s="208">
        <f t="shared" ca="1" si="397"/>
        <v>0</v>
      </c>
      <c r="X352" s="207"/>
      <c r="Y352" s="194"/>
      <c r="Z352" s="198" cm="1">
        <f t="array" ref="Z352">IFERROR(MATCH(TRUE,INDEX($B$14:$B$117&gt;=Y352,0),0),"")</f>
        <v>1</v>
      </c>
      <c r="AA352" s="194">
        <f t="shared" ca="1" si="340"/>
        <v>1.3963799927016407E-2</v>
      </c>
      <c r="AD352" s="194">
        <f t="shared" si="341"/>
        <v>0</v>
      </c>
      <c r="AE352" s="19">
        <f ca="1"/>
        <v>0</v>
      </c>
      <c r="AF352" s="208">
        <f t="shared" ca="1" si="342"/>
        <v>0</v>
      </c>
      <c r="AG352" s="207"/>
      <c r="AH352" s="194"/>
      <c r="AI352" s="198" cm="1">
        <f t="array" ref="AI352">IFERROR(MATCH(TRUE,INDEX($B$14:$B$117&gt;=AH352,0),0),"")</f>
        <v>1</v>
      </c>
      <c r="AJ352" s="194">
        <f t="shared" ca="1" si="343"/>
        <v>1.3963799927016407E-2</v>
      </c>
      <c r="AM352" s="194">
        <f t="shared" si="344"/>
        <v>0</v>
      </c>
      <c r="AN352" s="19">
        <f ca="1"/>
        <v>0</v>
      </c>
      <c r="AO352" s="208">
        <f t="shared" ca="1" si="345"/>
        <v>0</v>
      </c>
      <c r="AP352" s="207"/>
      <c r="AQ352" s="194"/>
      <c r="AR352" s="198" cm="1">
        <f t="array" ref="AR352">IFERROR(MATCH(TRUE,INDEX($B$14:$B$117&gt;=AQ352,0),0),"")</f>
        <v>1</v>
      </c>
      <c r="AS352" s="194">
        <f t="shared" ca="1" si="346"/>
        <v>1.3963799927016407E-2</v>
      </c>
      <c r="AV352" s="194">
        <f t="shared" si="347"/>
        <v>0</v>
      </c>
      <c r="AW352" s="19">
        <f ca="1"/>
        <v>0</v>
      </c>
      <c r="AX352" s="208">
        <f t="shared" ca="1" si="348"/>
        <v>0</v>
      </c>
      <c r="AY352" s="207"/>
      <c r="AZ352" s="194"/>
      <c r="BA352" s="198" cm="1">
        <f t="array" ref="BA352">IFERROR(MATCH(TRUE,INDEX($B$14:$B$117&gt;=AZ352,0),0),"")</f>
        <v>1</v>
      </c>
      <c r="BB352" s="194">
        <f t="shared" ca="1" si="349"/>
        <v>1.3963799927016407E-2</v>
      </c>
      <c r="BE352" s="194">
        <f t="shared" si="350"/>
        <v>0</v>
      </c>
      <c r="BF352" s="19">
        <f ca="1"/>
        <v>0</v>
      </c>
      <c r="BG352" s="208">
        <f t="shared" ca="1" si="351"/>
        <v>0</v>
      </c>
      <c r="BH352" s="207"/>
      <c r="BI352" s="194"/>
      <c r="BJ352" s="198" cm="1">
        <f t="array" ref="BJ352">IFERROR(MATCH(TRUE,INDEX($B$14:$B$117&gt;=BI352,0),0),"")</f>
        <v>1</v>
      </c>
      <c r="BK352" s="194">
        <f t="shared" ca="1" si="352"/>
        <v>1.3963799927016407E-2</v>
      </c>
      <c r="BN352" s="194">
        <f t="shared" si="353"/>
        <v>0</v>
      </c>
      <c r="BO352" s="19">
        <f ca="1"/>
        <v>0</v>
      </c>
      <c r="BP352" s="208">
        <f t="shared" ca="1" si="354"/>
        <v>0</v>
      </c>
      <c r="BQ352" s="207"/>
      <c r="BR352" s="194"/>
      <c r="BS352" s="198" cm="1">
        <f t="array" ref="BS352">IFERROR(MATCH(TRUE,INDEX($B$14:$B$117&gt;=BR352,0),0),"")</f>
        <v>1</v>
      </c>
      <c r="BT352" s="194">
        <f t="shared" ca="1" si="355"/>
        <v>1.3963799927016407E-2</v>
      </c>
      <c r="BW352" s="194">
        <f t="shared" si="356"/>
        <v>0</v>
      </c>
      <c r="BX352" s="19">
        <f ca="1"/>
        <v>0</v>
      </c>
      <c r="BY352" s="208">
        <f t="shared" ca="1" si="357"/>
        <v>0</v>
      </c>
      <c r="BZ352" s="207"/>
      <c r="CA352" s="194"/>
      <c r="CB352" s="198" cm="1">
        <f t="array" ref="CB352">IFERROR(MATCH(TRUE,INDEX($B$14:$B$117&gt;=CA352,0),0),"")</f>
        <v>1</v>
      </c>
      <c r="CC352" s="194">
        <f t="shared" ca="1" si="358"/>
        <v>1.3963799927016407E-2</v>
      </c>
      <c r="CF352" s="194">
        <f t="shared" si="359"/>
        <v>0</v>
      </c>
      <c r="CG352" s="19">
        <f ca="1"/>
        <v>0</v>
      </c>
      <c r="CH352" s="208">
        <f t="shared" ca="1" si="360"/>
        <v>0</v>
      </c>
      <c r="CI352" s="207"/>
      <c r="CJ352" s="194"/>
      <c r="CK352" s="198" cm="1">
        <f t="array" ref="CK352">IFERROR(MATCH(TRUE,INDEX($B$14:$B$117&gt;=CJ352,0),0),"")</f>
        <v>1</v>
      </c>
      <c r="CL352" s="194">
        <f t="shared" ca="1" si="361"/>
        <v>1.3963799927016407E-2</v>
      </c>
      <c r="CO352" s="194">
        <f t="shared" si="362"/>
        <v>0</v>
      </c>
      <c r="CP352" s="19">
        <f ca="1"/>
        <v>0</v>
      </c>
      <c r="CQ352" s="208">
        <f t="shared" ca="1" si="363"/>
        <v>0</v>
      </c>
      <c r="CR352" s="207"/>
      <c r="CS352" s="194"/>
      <c r="CT352" s="198" cm="1">
        <f t="array" ref="CT352">IFERROR(MATCH(TRUE,INDEX($B$14:$B$117&gt;=CS352,0),0),"")</f>
        <v>1</v>
      </c>
      <c r="CU352" s="194">
        <f t="shared" ca="1" si="364"/>
        <v>1.3963799927016407E-2</v>
      </c>
      <c r="CX352" s="194">
        <f t="shared" si="365"/>
        <v>0</v>
      </c>
      <c r="CY352" s="19" t="e">
        <f ca="1"/>
        <v>#N/A</v>
      </c>
      <c r="CZ352" s="208" t="e">
        <f t="shared" ca="1" si="366"/>
        <v>#N/A</v>
      </c>
      <c r="DA352" s="207"/>
      <c r="DB352" s="194"/>
      <c r="DC352" s="198" cm="1">
        <f t="array" ref="DC352">IFERROR(MATCH(TRUE,INDEX($B$14:$B$117&gt;=DB352,0),0),"")</f>
        <v>1</v>
      </c>
      <c r="DD352" s="194">
        <f t="shared" ca="1" si="367"/>
        <v>1.3963799927016407E-2</v>
      </c>
      <c r="DG352" s="194">
        <f t="shared" si="368"/>
        <v>0</v>
      </c>
      <c r="DH352" s="19" t="e">
        <f ca="1"/>
        <v>#N/A</v>
      </c>
      <c r="DI352" s="208" t="e">
        <f t="shared" ca="1" si="369"/>
        <v>#N/A</v>
      </c>
      <c r="DJ352" s="207"/>
      <c r="DK352" s="194"/>
      <c r="DL352" s="198" cm="1">
        <f t="array" ref="DL352">IFERROR(MATCH(TRUE,INDEX($B$14:$B$117&gt;=DK352,0),0),"")</f>
        <v>1</v>
      </c>
      <c r="DM352" s="194">
        <f t="shared" ca="1" si="370"/>
        <v>1.3963799927016407E-2</v>
      </c>
      <c r="DP352" s="194">
        <f t="shared" si="371"/>
        <v>0</v>
      </c>
      <c r="DQ352" s="19" t="e">
        <f ca="1"/>
        <v>#N/A</v>
      </c>
      <c r="DR352" s="208" t="e">
        <f t="shared" ca="1" si="372"/>
        <v>#N/A</v>
      </c>
      <c r="DS352" s="207"/>
      <c r="DT352" s="194"/>
      <c r="DU352" s="198" cm="1">
        <f t="array" ref="DU352">IFERROR(MATCH(TRUE,INDEX($B$14:$B$117&gt;=DT352,0),0),"")</f>
        <v>1</v>
      </c>
      <c r="DV352" s="194">
        <f t="shared" ca="1" si="373"/>
        <v>1.3963799927016407E-2</v>
      </c>
      <c r="DY352" s="194">
        <f t="shared" si="374"/>
        <v>0</v>
      </c>
      <c r="DZ352" s="19" t="e">
        <f ca="1"/>
        <v>#N/A</v>
      </c>
      <c r="EA352" s="208" t="e">
        <f t="shared" ca="1" si="375"/>
        <v>#N/A</v>
      </c>
      <c r="EB352" s="207"/>
      <c r="EC352" s="194"/>
      <c r="ED352" s="198" cm="1">
        <f t="array" ref="ED352">IFERROR(MATCH(TRUE,INDEX($B$14:$B$117&gt;=EC352,0),0),"")</f>
        <v>1</v>
      </c>
      <c r="EE352" s="194">
        <f t="shared" ca="1" si="376"/>
        <v>1.3963799927016407E-2</v>
      </c>
      <c r="EH352" s="194">
        <f t="shared" si="377"/>
        <v>0</v>
      </c>
      <c r="EI352" s="19" t="e">
        <f ca="1"/>
        <v>#N/A</v>
      </c>
      <c r="EJ352" s="208" t="e">
        <f t="shared" ca="1" si="378"/>
        <v>#N/A</v>
      </c>
      <c r="EK352" s="207"/>
      <c r="EL352" s="194"/>
      <c r="EM352" s="198" cm="1">
        <f t="array" ref="EM352">IFERROR(MATCH(TRUE,INDEX($B$14:$B$117&gt;=EL352,0),0),"")</f>
        <v>1</v>
      </c>
      <c r="EN352" s="194">
        <f t="shared" ca="1" si="379"/>
        <v>1.3963799927016407E-2</v>
      </c>
      <c r="EQ352" s="194">
        <f t="shared" si="380"/>
        <v>0</v>
      </c>
      <c r="ER352" s="19" t="e">
        <f ca="1"/>
        <v>#N/A</v>
      </c>
      <c r="ES352" s="208" t="e">
        <f t="shared" ca="1" si="381"/>
        <v>#N/A</v>
      </c>
      <c r="ET352" s="207"/>
      <c r="EU352" s="194"/>
      <c r="EV352" s="198" cm="1">
        <f t="array" ref="EV352">IFERROR(MATCH(TRUE,INDEX($B$14:$B$117&gt;=EU352,0),0),"")</f>
        <v>1</v>
      </c>
      <c r="EW352" s="194">
        <f t="shared" ca="1" si="382"/>
        <v>1.3963799927016407E-2</v>
      </c>
      <c r="EZ352" s="194">
        <f t="shared" si="383"/>
        <v>0</v>
      </c>
      <c r="FA352" s="19" t="e">
        <f ca="1"/>
        <v>#N/A</v>
      </c>
      <c r="FB352" s="208" t="e">
        <f t="shared" ca="1" si="384"/>
        <v>#N/A</v>
      </c>
      <c r="FC352" s="207"/>
      <c r="FD352" s="194"/>
      <c r="FE352" s="198" cm="1">
        <f t="array" ref="FE352">IFERROR(MATCH(TRUE,INDEX($B$14:$B$117&gt;=FD352,0),0),"")</f>
        <v>1</v>
      </c>
      <c r="FF352" s="194">
        <f t="shared" ca="1" si="385"/>
        <v>1.3963799927016407E-2</v>
      </c>
      <c r="FI352" s="194">
        <f t="shared" si="386"/>
        <v>0</v>
      </c>
      <c r="FJ352" s="19" t="e">
        <f ca="1"/>
        <v>#N/A</v>
      </c>
      <c r="FK352" s="208" t="e">
        <f t="shared" ca="1" si="387"/>
        <v>#N/A</v>
      </c>
      <c r="FL352" s="207"/>
      <c r="FM352" s="194"/>
      <c r="FN352" s="198" cm="1">
        <f t="array" ref="FN352">IFERROR(MATCH(TRUE,INDEX($B$14:$B$117&gt;=FM352,0),0),"")</f>
        <v>1</v>
      </c>
      <c r="FO352" s="194">
        <f t="shared" ca="1" si="388"/>
        <v>1.3963799927016407E-2</v>
      </c>
      <c r="FR352" s="194">
        <f t="shared" si="389"/>
        <v>0</v>
      </c>
      <c r="FS352" s="19" t="e">
        <f ca="1"/>
        <v>#N/A</v>
      </c>
      <c r="FT352" s="208" t="e">
        <f t="shared" ca="1" si="390"/>
        <v>#N/A</v>
      </c>
      <c r="FU352" s="207"/>
      <c r="FV352" s="194"/>
      <c r="FW352" s="198" cm="1">
        <f t="array" ref="FW352">IFERROR(MATCH(TRUE,INDEX($B$14:$B$117&gt;=FV352,0),0),"")</f>
        <v>1</v>
      </c>
      <c r="FX352" s="194">
        <f t="shared" ca="1" si="391"/>
        <v>1.3963799927016407E-2</v>
      </c>
      <c r="GA352" s="194">
        <f t="shared" si="392"/>
        <v>0</v>
      </c>
      <c r="GB352" s="19" t="e">
        <f ca="1"/>
        <v>#N/A</v>
      </c>
      <c r="GC352" s="208" t="e">
        <f t="shared" ca="1" si="393"/>
        <v>#N/A</v>
      </c>
    </row>
    <row r="353" spans="6:185" x14ac:dyDescent="0.2">
      <c r="F353" s="207"/>
      <c r="G353" s="194"/>
      <c r="H353" s="198" cm="1">
        <f t="array" ref="H353">IFERROR(MATCH(TRUE,INDEX($B$14:$B$117&gt;=G353,0),0),"")</f>
        <v>1</v>
      </c>
      <c r="I353" s="194">
        <f t="shared" ca="1" si="338"/>
        <v>1.3963799927016407E-2</v>
      </c>
      <c r="L353" s="194">
        <f t="shared" si="394"/>
        <v>0</v>
      </c>
      <c r="M353" s="19">
        <f ca="1"/>
        <v>0</v>
      </c>
      <c r="N353" s="208">
        <f t="shared" ca="1" si="395"/>
        <v>0</v>
      </c>
      <c r="O353" s="207"/>
      <c r="P353" s="194"/>
      <c r="Q353" s="198" cm="1">
        <f t="array" ref="Q353">IFERROR(MATCH(TRUE,INDEX($B$14:$B$117&gt;=P353,0),0),"")</f>
        <v>1</v>
      </c>
      <c r="R353" s="194">
        <f t="shared" ca="1" si="339"/>
        <v>1.3963799927016407E-2</v>
      </c>
      <c r="U353" s="194">
        <f t="shared" si="396"/>
        <v>0</v>
      </c>
      <c r="V353" s="19">
        <f ca="1"/>
        <v>0</v>
      </c>
      <c r="W353" s="208">
        <f t="shared" ca="1" si="397"/>
        <v>0</v>
      </c>
      <c r="X353" s="207"/>
      <c r="Y353" s="194"/>
      <c r="Z353" s="198" cm="1">
        <f t="array" ref="Z353">IFERROR(MATCH(TRUE,INDEX($B$14:$B$117&gt;=Y353,0),0),"")</f>
        <v>1</v>
      </c>
      <c r="AA353" s="194">
        <f t="shared" ca="1" si="340"/>
        <v>1.3963799927016407E-2</v>
      </c>
      <c r="AD353" s="194">
        <f t="shared" si="341"/>
        <v>0</v>
      </c>
      <c r="AE353" s="19">
        <f ca="1"/>
        <v>0</v>
      </c>
      <c r="AF353" s="208">
        <f t="shared" ca="1" si="342"/>
        <v>0</v>
      </c>
      <c r="AG353" s="207"/>
      <c r="AH353" s="194"/>
      <c r="AI353" s="198" cm="1">
        <f t="array" ref="AI353">IFERROR(MATCH(TRUE,INDEX($B$14:$B$117&gt;=AH353,0),0),"")</f>
        <v>1</v>
      </c>
      <c r="AJ353" s="194">
        <f t="shared" ca="1" si="343"/>
        <v>1.3963799927016407E-2</v>
      </c>
      <c r="AM353" s="194">
        <f t="shared" si="344"/>
        <v>0</v>
      </c>
      <c r="AN353" s="19">
        <f ca="1"/>
        <v>0</v>
      </c>
      <c r="AO353" s="208">
        <f t="shared" ca="1" si="345"/>
        <v>0</v>
      </c>
      <c r="AP353" s="207"/>
      <c r="AQ353" s="194"/>
      <c r="AR353" s="198" cm="1">
        <f t="array" ref="AR353">IFERROR(MATCH(TRUE,INDEX($B$14:$B$117&gt;=AQ353,0),0),"")</f>
        <v>1</v>
      </c>
      <c r="AS353" s="194">
        <f t="shared" ca="1" si="346"/>
        <v>1.3963799927016407E-2</v>
      </c>
      <c r="AV353" s="194">
        <f t="shared" si="347"/>
        <v>0</v>
      </c>
      <c r="AW353" s="19">
        <f ca="1"/>
        <v>0</v>
      </c>
      <c r="AX353" s="208">
        <f t="shared" ca="1" si="348"/>
        <v>0</v>
      </c>
      <c r="AY353" s="207"/>
      <c r="AZ353" s="194"/>
      <c r="BA353" s="198" cm="1">
        <f t="array" ref="BA353">IFERROR(MATCH(TRUE,INDEX($B$14:$B$117&gt;=AZ353,0),0),"")</f>
        <v>1</v>
      </c>
      <c r="BB353" s="194">
        <f t="shared" ca="1" si="349"/>
        <v>1.3963799927016407E-2</v>
      </c>
      <c r="BE353" s="194">
        <f t="shared" si="350"/>
        <v>0</v>
      </c>
      <c r="BF353" s="19">
        <f ca="1"/>
        <v>0</v>
      </c>
      <c r="BG353" s="208">
        <f t="shared" ca="1" si="351"/>
        <v>0</v>
      </c>
      <c r="BH353" s="207"/>
      <c r="BI353" s="194"/>
      <c r="BJ353" s="198" cm="1">
        <f t="array" ref="BJ353">IFERROR(MATCH(TRUE,INDEX($B$14:$B$117&gt;=BI353,0),0),"")</f>
        <v>1</v>
      </c>
      <c r="BK353" s="194">
        <f t="shared" ca="1" si="352"/>
        <v>1.3963799927016407E-2</v>
      </c>
      <c r="BN353" s="194">
        <f t="shared" si="353"/>
        <v>0</v>
      </c>
      <c r="BO353" s="19">
        <f ca="1"/>
        <v>0</v>
      </c>
      <c r="BP353" s="208">
        <f t="shared" ca="1" si="354"/>
        <v>0</v>
      </c>
      <c r="BQ353" s="207"/>
      <c r="BR353" s="194"/>
      <c r="BS353" s="198" cm="1">
        <f t="array" ref="BS353">IFERROR(MATCH(TRUE,INDEX($B$14:$B$117&gt;=BR353,0),0),"")</f>
        <v>1</v>
      </c>
      <c r="BT353" s="194">
        <f t="shared" ca="1" si="355"/>
        <v>1.3963799927016407E-2</v>
      </c>
      <c r="BW353" s="194">
        <f t="shared" si="356"/>
        <v>0</v>
      </c>
      <c r="BX353" s="19">
        <f ca="1"/>
        <v>0</v>
      </c>
      <c r="BY353" s="208">
        <f t="shared" ca="1" si="357"/>
        <v>0</v>
      </c>
      <c r="BZ353" s="207"/>
      <c r="CA353" s="194"/>
      <c r="CB353" s="198" cm="1">
        <f t="array" ref="CB353">IFERROR(MATCH(TRUE,INDEX($B$14:$B$117&gt;=CA353,0),0),"")</f>
        <v>1</v>
      </c>
      <c r="CC353" s="194">
        <f t="shared" ca="1" si="358"/>
        <v>1.3963799927016407E-2</v>
      </c>
      <c r="CF353" s="194">
        <f t="shared" si="359"/>
        <v>0</v>
      </c>
      <c r="CG353" s="19">
        <f ca="1"/>
        <v>0</v>
      </c>
      <c r="CH353" s="208">
        <f t="shared" ca="1" si="360"/>
        <v>0</v>
      </c>
      <c r="CI353" s="207"/>
      <c r="CJ353" s="194"/>
      <c r="CK353" s="198" cm="1">
        <f t="array" ref="CK353">IFERROR(MATCH(TRUE,INDEX($B$14:$B$117&gt;=CJ353,0),0),"")</f>
        <v>1</v>
      </c>
      <c r="CL353" s="194">
        <f t="shared" ca="1" si="361"/>
        <v>1.3963799927016407E-2</v>
      </c>
      <c r="CO353" s="194">
        <f t="shared" si="362"/>
        <v>0</v>
      </c>
      <c r="CP353" s="19">
        <f ca="1"/>
        <v>0</v>
      </c>
      <c r="CQ353" s="208">
        <f t="shared" ca="1" si="363"/>
        <v>0</v>
      </c>
      <c r="CR353" s="207"/>
      <c r="CS353" s="194"/>
      <c r="CT353" s="198" cm="1">
        <f t="array" ref="CT353">IFERROR(MATCH(TRUE,INDEX($B$14:$B$117&gt;=CS353,0),0),"")</f>
        <v>1</v>
      </c>
      <c r="CU353" s="194">
        <f t="shared" ca="1" si="364"/>
        <v>1.3963799927016407E-2</v>
      </c>
      <c r="CX353" s="194">
        <f t="shared" si="365"/>
        <v>0</v>
      </c>
      <c r="CY353" s="19" t="e">
        <f ca="1"/>
        <v>#N/A</v>
      </c>
      <c r="CZ353" s="208" t="e">
        <f t="shared" ca="1" si="366"/>
        <v>#N/A</v>
      </c>
      <c r="DA353" s="207"/>
      <c r="DB353" s="194"/>
      <c r="DC353" s="198" cm="1">
        <f t="array" ref="DC353">IFERROR(MATCH(TRUE,INDEX($B$14:$B$117&gt;=DB353,0),0),"")</f>
        <v>1</v>
      </c>
      <c r="DD353" s="194">
        <f t="shared" ca="1" si="367"/>
        <v>1.3963799927016407E-2</v>
      </c>
      <c r="DG353" s="194">
        <f t="shared" si="368"/>
        <v>0</v>
      </c>
      <c r="DH353" s="19" t="e">
        <f ca="1"/>
        <v>#N/A</v>
      </c>
      <c r="DI353" s="208" t="e">
        <f t="shared" ca="1" si="369"/>
        <v>#N/A</v>
      </c>
      <c r="DJ353" s="207"/>
      <c r="DK353" s="194"/>
      <c r="DL353" s="198" cm="1">
        <f t="array" ref="DL353">IFERROR(MATCH(TRUE,INDEX($B$14:$B$117&gt;=DK353,0),0),"")</f>
        <v>1</v>
      </c>
      <c r="DM353" s="194">
        <f t="shared" ca="1" si="370"/>
        <v>1.3963799927016407E-2</v>
      </c>
      <c r="DP353" s="194">
        <f t="shared" si="371"/>
        <v>0</v>
      </c>
      <c r="DQ353" s="19" t="e">
        <f ca="1"/>
        <v>#N/A</v>
      </c>
      <c r="DR353" s="208" t="e">
        <f t="shared" ca="1" si="372"/>
        <v>#N/A</v>
      </c>
      <c r="DS353" s="207"/>
      <c r="DT353" s="194"/>
      <c r="DU353" s="198" cm="1">
        <f t="array" ref="DU353">IFERROR(MATCH(TRUE,INDEX($B$14:$B$117&gt;=DT353,0),0),"")</f>
        <v>1</v>
      </c>
      <c r="DV353" s="194">
        <f t="shared" ca="1" si="373"/>
        <v>1.3963799927016407E-2</v>
      </c>
      <c r="DY353" s="194">
        <f t="shared" si="374"/>
        <v>0</v>
      </c>
      <c r="DZ353" s="19" t="e">
        <f ca="1"/>
        <v>#N/A</v>
      </c>
      <c r="EA353" s="208" t="e">
        <f t="shared" ca="1" si="375"/>
        <v>#N/A</v>
      </c>
      <c r="EB353" s="207"/>
      <c r="EC353" s="194"/>
      <c r="ED353" s="198" cm="1">
        <f t="array" ref="ED353">IFERROR(MATCH(TRUE,INDEX($B$14:$B$117&gt;=EC353,0),0),"")</f>
        <v>1</v>
      </c>
      <c r="EE353" s="194">
        <f t="shared" ca="1" si="376"/>
        <v>1.3963799927016407E-2</v>
      </c>
      <c r="EH353" s="194">
        <f t="shared" si="377"/>
        <v>0</v>
      </c>
      <c r="EI353" s="19" t="e">
        <f ca="1"/>
        <v>#N/A</v>
      </c>
      <c r="EJ353" s="208" t="e">
        <f t="shared" ca="1" si="378"/>
        <v>#N/A</v>
      </c>
      <c r="EK353" s="207"/>
      <c r="EL353" s="194"/>
      <c r="EM353" s="198" cm="1">
        <f t="array" ref="EM353">IFERROR(MATCH(TRUE,INDEX($B$14:$B$117&gt;=EL353,0),0),"")</f>
        <v>1</v>
      </c>
      <c r="EN353" s="194">
        <f t="shared" ca="1" si="379"/>
        <v>1.3963799927016407E-2</v>
      </c>
      <c r="EQ353" s="194">
        <f t="shared" si="380"/>
        <v>0</v>
      </c>
      <c r="ER353" s="19" t="e">
        <f ca="1"/>
        <v>#N/A</v>
      </c>
      <c r="ES353" s="208" t="e">
        <f t="shared" ca="1" si="381"/>
        <v>#N/A</v>
      </c>
      <c r="ET353" s="207"/>
      <c r="EU353" s="194"/>
      <c r="EV353" s="198" cm="1">
        <f t="array" ref="EV353">IFERROR(MATCH(TRUE,INDEX($B$14:$B$117&gt;=EU353,0),0),"")</f>
        <v>1</v>
      </c>
      <c r="EW353" s="194">
        <f t="shared" ca="1" si="382"/>
        <v>1.3963799927016407E-2</v>
      </c>
      <c r="EZ353" s="194">
        <f t="shared" si="383"/>
        <v>0</v>
      </c>
      <c r="FA353" s="19" t="e">
        <f ca="1"/>
        <v>#N/A</v>
      </c>
      <c r="FB353" s="208" t="e">
        <f t="shared" ca="1" si="384"/>
        <v>#N/A</v>
      </c>
      <c r="FC353" s="207"/>
      <c r="FD353" s="194"/>
      <c r="FE353" s="198" cm="1">
        <f t="array" ref="FE353">IFERROR(MATCH(TRUE,INDEX($B$14:$B$117&gt;=FD353,0),0),"")</f>
        <v>1</v>
      </c>
      <c r="FF353" s="194">
        <f t="shared" ca="1" si="385"/>
        <v>1.3963799927016407E-2</v>
      </c>
      <c r="FI353" s="194">
        <f t="shared" si="386"/>
        <v>0</v>
      </c>
      <c r="FJ353" s="19" t="e">
        <f ca="1"/>
        <v>#N/A</v>
      </c>
      <c r="FK353" s="208" t="e">
        <f t="shared" ca="1" si="387"/>
        <v>#N/A</v>
      </c>
      <c r="FL353" s="207"/>
      <c r="FM353" s="194"/>
      <c r="FN353" s="198" cm="1">
        <f t="array" ref="FN353">IFERROR(MATCH(TRUE,INDEX($B$14:$B$117&gt;=FM353,0),0),"")</f>
        <v>1</v>
      </c>
      <c r="FO353" s="194">
        <f t="shared" ca="1" si="388"/>
        <v>1.3963799927016407E-2</v>
      </c>
      <c r="FR353" s="194">
        <f t="shared" si="389"/>
        <v>0</v>
      </c>
      <c r="FS353" s="19" t="e">
        <f ca="1"/>
        <v>#N/A</v>
      </c>
      <c r="FT353" s="208" t="e">
        <f t="shared" ca="1" si="390"/>
        <v>#N/A</v>
      </c>
      <c r="FU353" s="207"/>
      <c r="FV353" s="194"/>
      <c r="FW353" s="198" cm="1">
        <f t="array" ref="FW353">IFERROR(MATCH(TRUE,INDEX($B$14:$B$117&gt;=FV353,0),0),"")</f>
        <v>1</v>
      </c>
      <c r="FX353" s="194">
        <f t="shared" ca="1" si="391"/>
        <v>1.3963799927016407E-2</v>
      </c>
      <c r="GA353" s="194">
        <f t="shared" si="392"/>
        <v>0</v>
      </c>
      <c r="GB353" s="19" t="e">
        <f ca="1"/>
        <v>#N/A</v>
      </c>
      <c r="GC353" s="208" t="e">
        <f t="shared" ca="1" si="393"/>
        <v>#N/A</v>
      </c>
    </row>
    <row r="354" spans="6:185" x14ac:dyDescent="0.2">
      <c r="F354" s="207"/>
      <c r="G354" s="194"/>
      <c r="H354" s="198" cm="1">
        <f t="array" ref="H354">IFERROR(MATCH(TRUE,INDEX($B$14:$B$117&gt;=G354,0),0),"")</f>
        <v>1</v>
      </c>
      <c r="I354" s="194">
        <f t="shared" ca="1" si="338"/>
        <v>1.3963799927016407E-2</v>
      </c>
      <c r="L354" s="194">
        <f t="shared" si="394"/>
        <v>0</v>
      </c>
      <c r="M354" s="19">
        <f ca="1"/>
        <v>0</v>
      </c>
      <c r="N354" s="208">
        <f t="shared" ca="1" si="395"/>
        <v>0</v>
      </c>
      <c r="O354" s="207"/>
      <c r="P354" s="194"/>
      <c r="Q354" s="198" cm="1">
        <f t="array" ref="Q354">IFERROR(MATCH(TRUE,INDEX($B$14:$B$117&gt;=P354,0),0),"")</f>
        <v>1</v>
      </c>
      <c r="R354" s="194">
        <f t="shared" ca="1" si="339"/>
        <v>1.3963799927016407E-2</v>
      </c>
      <c r="U354" s="194">
        <f t="shared" si="396"/>
        <v>0</v>
      </c>
      <c r="V354" s="19">
        <f ca="1"/>
        <v>0</v>
      </c>
      <c r="W354" s="208">
        <f t="shared" ca="1" si="397"/>
        <v>0</v>
      </c>
      <c r="X354" s="207"/>
      <c r="Y354" s="194"/>
      <c r="Z354" s="198" cm="1">
        <f t="array" ref="Z354">IFERROR(MATCH(TRUE,INDEX($B$14:$B$117&gt;=Y354,0),0),"")</f>
        <v>1</v>
      </c>
      <c r="AA354" s="194">
        <f t="shared" ca="1" si="340"/>
        <v>1.3963799927016407E-2</v>
      </c>
      <c r="AD354" s="194">
        <f t="shared" si="341"/>
        <v>0</v>
      </c>
      <c r="AE354" s="19">
        <f ca="1"/>
        <v>0</v>
      </c>
      <c r="AF354" s="208">
        <f t="shared" ca="1" si="342"/>
        <v>0</v>
      </c>
      <c r="AG354" s="207"/>
      <c r="AH354" s="194"/>
      <c r="AI354" s="198" cm="1">
        <f t="array" ref="AI354">IFERROR(MATCH(TRUE,INDEX($B$14:$B$117&gt;=AH354,0),0),"")</f>
        <v>1</v>
      </c>
      <c r="AJ354" s="194">
        <f t="shared" ca="1" si="343"/>
        <v>1.3963799927016407E-2</v>
      </c>
      <c r="AM354" s="194">
        <f t="shared" si="344"/>
        <v>0</v>
      </c>
      <c r="AN354" s="19">
        <f ca="1"/>
        <v>0</v>
      </c>
      <c r="AO354" s="208">
        <f t="shared" ca="1" si="345"/>
        <v>0</v>
      </c>
      <c r="AP354" s="207"/>
      <c r="AQ354" s="194"/>
      <c r="AR354" s="198" cm="1">
        <f t="array" ref="AR354">IFERROR(MATCH(TRUE,INDEX($B$14:$B$117&gt;=AQ354,0),0),"")</f>
        <v>1</v>
      </c>
      <c r="AS354" s="194">
        <f t="shared" ca="1" si="346"/>
        <v>1.3963799927016407E-2</v>
      </c>
      <c r="AV354" s="194">
        <f t="shared" si="347"/>
        <v>0</v>
      </c>
      <c r="AW354" s="19">
        <f ca="1"/>
        <v>0</v>
      </c>
      <c r="AX354" s="208">
        <f t="shared" ca="1" si="348"/>
        <v>0</v>
      </c>
      <c r="AY354" s="207"/>
      <c r="AZ354" s="194"/>
      <c r="BA354" s="198" cm="1">
        <f t="array" ref="BA354">IFERROR(MATCH(TRUE,INDEX($B$14:$B$117&gt;=AZ354,0),0),"")</f>
        <v>1</v>
      </c>
      <c r="BB354" s="194">
        <f t="shared" ca="1" si="349"/>
        <v>1.3963799927016407E-2</v>
      </c>
      <c r="BE354" s="194">
        <f t="shared" si="350"/>
        <v>0</v>
      </c>
      <c r="BF354" s="19">
        <f ca="1"/>
        <v>0</v>
      </c>
      <c r="BG354" s="208">
        <f t="shared" ca="1" si="351"/>
        <v>0</v>
      </c>
      <c r="BH354" s="207"/>
      <c r="BI354" s="194"/>
      <c r="BJ354" s="198" cm="1">
        <f t="array" ref="BJ354">IFERROR(MATCH(TRUE,INDEX($B$14:$B$117&gt;=BI354,0),0),"")</f>
        <v>1</v>
      </c>
      <c r="BK354" s="194">
        <f t="shared" ca="1" si="352"/>
        <v>1.3963799927016407E-2</v>
      </c>
      <c r="BN354" s="194">
        <f t="shared" si="353"/>
        <v>0</v>
      </c>
      <c r="BO354" s="19">
        <f ca="1"/>
        <v>0</v>
      </c>
      <c r="BP354" s="208">
        <f t="shared" ca="1" si="354"/>
        <v>0</v>
      </c>
      <c r="BQ354" s="207"/>
      <c r="BR354" s="194"/>
      <c r="BS354" s="198" cm="1">
        <f t="array" ref="BS354">IFERROR(MATCH(TRUE,INDEX($B$14:$B$117&gt;=BR354,0),0),"")</f>
        <v>1</v>
      </c>
      <c r="BT354" s="194">
        <f t="shared" ca="1" si="355"/>
        <v>1.3963799927016407E-2</v>
      </c>
      <c r="BW354" s="194">
        <f t="shared" si="356"/>
        <v>0</v>
      </c>
      <c r="BX354" s="19">
        <f ca="1"/>
        <v>0</v>
      </c>
      <c r="BY354" s="208">
        <f t="shared" ca="1" si="357"/>
        <v>0</v>
      </c>
      <c r="BZ354" s="207"/>
      <c r="CA354" s="194"/>
      <c r="CB354" s="198" cm="1">
        <f t="array" ref="CB354">IFERROR(MATCH(TRUE,INDEX($B$14:$B$117&gt;=CA354,0),0),"")</f>
        <v>1</v>
      </c>
      <c r="CC354" s="194">
        <f t="shared" ca="1" si="358"/>
        <v>1.3963799927016407E-2</v>
      </c>
      <c r="CF354" s="194">
        <f t="shared" si="359"/>
        <v>0</v>
      </c>
      <c r="CG354" s="19">
        <f ca="1"/>
        <v>0</v>
      </c>
      <c r="CH354" s="208">
        <f t="shared" ca="1" si="360"/>
        <v>0</v>
      </c>
      <c r="CI354" s="207"/>
      <c r="CJ354" s="194"/>
      <c r="CK354" s="198" cm="1">
        <f t="array" ref="CK354">IFERROR(MATCH(TRUE,INDEX($B$14:$B$117&gt;=CJ354,0),0),"")</f>
        <v>1</v>
      </c>
      <c r="CL354" s="194">
        <f t="shared" ca="1" si="361"/>
        <v>1.3963799927016407E-2</v>
      </c>
      <c r="CO354" s="194">
        <f t="shared" si="362"/>
        <v>0</v>
      </c>
      <c r="CP354" s="19">
        <f ca="1"/>
        <v>0</v>
      </c>
      <c r="CQ354" s="208">
        <f t="shared" ca="1" si="363"/>
        <v>0</v>
      </c>
      <c r="CR354" s="207"/>
      <c r="CS354" s="194"/>
      <c r="CT354" s="198" cm="1">
        <f t="array" ref="CT354">IFERROR(MATCH(TRUE,INDEX($B$14:$B$117&gt;=CS354,0),0),"")</f>
        <v>1</v>
      </c>
      <c r="CU354" s="194">
        <f t="shared" ca="1" si="364"/>
        <v>1.3963799927016407E-2</v>
      </c>
      <c r="CX354" s="194">
        <f t="shared" si="365"/>
        <v>0</v>
      </c>
      <c r="CY354" s="19" t="e">
        <f ca="1"/>
        <v>#N/A</v>
      </c>
      <c r="CZ354" s="208" t="e">
        <f t="shared" ca="1" si="366"/>
        <v>#N/A</v>
      </c>
      <c r="DA354" s="207"/>
      <c r="DB354" s="194"/>
      <c r="DC354" s="198" cm="1">
        <f t="array" ref="DC354">IFERROR(MATCH(TRUE,INDEX($B$14:$B$117&gt;=DB354,0),0),"")</f>
        <v>1</v>
      </c>
      <c r="DD354" s="194">
        <f t="shared" ca="1" si="367"/>
        <v>1.3963799927016407E-2</v>
      </c>
      <c r="DG354" s="194">
        <f t="shared" si="368"/>
        <v>0</v>
      </c>
      <c r="DH354" s="19" t="e">
        <f ca="1"/>
        <v>#N/A</v>
      </c>
      <c r="DI354" s="208" t="e">
        <f t="shared" ca="1" si="369"/>
        <v>#N/A</v>
      </c>
      <c r="DJ354" s="207"/>
      <c r="DK354" s="194"/>
      <c r="DL354" s="198" cm="1">
        <f t="array" ref="DL354">IFERROR(MATCH(TRUE,INDEX($B$14:$B$117&gt;=DK354,0),0),"")</f>
        <v>1</v>
      </c>
      <c r="DM354" s="194">
        <f t="shared" ca="1" si="370"/>
        <v>1.3963799927016407E-2</v>
      </c>
      <c r="DP354" s="194">
        <f t="shared" si="371"/>
        <v>0</v>
      </c>
      <c r="DQ354" s="19" t="e">
        <f ca="1"/>
        <v>#N/A</v>
      </c>
      <c r="DR354" s="208" t="e">
        <f t="shared" ca="1" si="372"/>
        <v>#N/A</v>
      </c>
      <c r="DS354" s="207"/>
      <c r="DT354" s="194"/>
      <c r="DU354" s="198" cm="1">
        <f t="array" ref="DU354">IFERROR(MATCH(TRUE,INDEX($B$14:$B$117&gt;=DT354,0),0),"")</f>
        <v>1</v>
      </c>
      <c r="DV354" s="194">
        <f t="shared" ca="1" si="373"/>
        <v>1.3963799927016407E-2</v>
      </c>
      <c r="DY354" s="194">
        <f t="shared" si="374"/>
        <v>0</v>
      </c>
      <c r="DZ354" s="19" t="e">
        <f ca="1"/>
        <v>#N/A</v>
      </c>
      <c r="EA354" s="208" t="e">
        <f t="shared" ca="1" si="375"/>
        <v>#N/A</v>
      </c>
      <c r="EB354" s="207"/>
      <c r="EC354" s="194"/>
      <c r="ED354" s="198" cm="1">
        <f t="array" ref="ED354">IFERROR(MATCH(TRUE,INDEX($B$14:$B$117&gt;=EC354,0),0),"")</f>
        <v>1</v>
      </c>
      <c r="EE354" s="194">
        <f t="shared" ca="1" si="376"/>
        <v>1.3963799927016407E-2</v>
      </c>
      <c r="EH354" s="194">
        <f t="shared" si="377"/>
        <v>0</v>
      </c>
      <c r="EI354" s="19" t="e">
        <f ca="1"/>
        <v>#N/A</v>
      </c>
      <c r="EJ354" s="208" t="e">
        <f t="shared" ca="1" si="378"/>
        <v>#N/A</v>
      </c>
      <c r="EK354" s="207"/>
      <c r="EL354" s="194"/>
      <c r="EM354" s="198" cm="1">
        <f t="array" ref="EM354">IFERROR(MATCH(TRUE,INDEX($B$14:$B$117&gt;=EL354,0),0),"")</f>
        <v>1</v>
      </c>
      <c r="EN354" s="194">
        <f t="shared" ca="1" si="379"/>
        <v>1.3963799927016407E-2</v>
      </c>
      <c r="EQ354" s="194">
        <f t="shared" si="380"/>
        <v>0</v>
      </c>
      <c r="ER354" s="19" t="e">
        <f ca="1"/>
        <v>#N/A</v>
      </c>
      <c r="ES354" s="208" t="e">
        <f t="shared" ca="1" si="381"/>
        <v>#N/A</v>
      </c>
      <c r="ET354" s="207"/>
      <c r="EU354" s="194"/>
      <c r="EV354" s="198" cm="1">
        <f t="array" ref="EV354">IFERROR(MATCH(TRUE,INDEX($B$14:$B$117&gt;=EU354,0),0),"")</f>
        <v>1</v>
      </c>
      <c r="EW354" s="194">
        <f t="shared" ca="1" si="382"/>
        <v>1.3963799927016407E-2</v>
      </c>
      <c r="EZ354" s="194">
        <f t="shared" si="383"/>
        <v>0</v>
      </c>
      <c r="FA354" s="19" t="e">
        <f ca="1"/>
        <v>#N/A</v>
      </c>
      <c r="FB354" s="208" t="e">
        <f t="shared" ca="1" si="384"/>
        <v>#N/A</v>
      </c>
      <c r="FC354" s="207"/>
      <c r="FD354" s="194"/>
      <c r="FE354" s="198" cm="1">
        <f t="array" ref="FE354">IFERROR(MATCH(TRUE,INDEX($B$14:$B$117&gt;=FD354,0),0),"")</f>
        <v>1</v>
      </c>
      <c r="FF354" s="194">
        <f t="shared" ca="1" si="385"/>
        <v>1.3963799927016407E-2</v>
      </c>
      <c r="FI354" s="194">
        <f t="shared" si="386"/>
        <v>0</v>
      </c>
      <c r="FJ354" s="19" t="e">
        <f ca="1"/>
        <v>#N/A</v>
      </c>
      <c r="FK354" s="208" t="e">
        <f t="shared" ca="1" si="387"/>
        <v>#N/A</v>
      </c>
      <c r="FL354" s="207"/>
      <c r="FM354" s="194"/>
      <c r="FN354" s="198" cm="1">
        <f t="array" ref="FN354">IFERROR(MATCH(TRUE,INDEX($B$14:$B$117&gt;=FM354,0),0),"")</f>
        <v>1</v>
      </c>
      <c r="FO354" s="194">
        <f t="shared" ca="1" si="388"/>
        <v>1.3963799927016407E-2</v>
      </c>
      <c r="FR354" s="194">
        <f t="shared" si="389"/>
        <v>0</v>
      </c>
      <c r="FS354" s="19" t="e">
        <f ca="1"/>
        <v>#N/A</v>
      </c>
      <c r="FT354" s="208" t="e">
        <f t="shared" ca="1" si="390"/>
        <v>#N/A</v>
      </c>
      <c r="FU354" s="207"/>
      <c r="FV354" s="194"/>
      <c r="FW354" s="198" cm="1">
        <f t="array" ref="FW354">IFERROR(MATCH(TRUE,INDEX($B$14:$B$117&gt;=FV354,0),0),"")</f>
        <v>1</v>
      </c>
      <c r="FX354" s="194">
        <f t="shared" ca="1" si="391"/>
        <v>1.3963799927016407E-2</v>
      </c>
      <c r="GA354" s="194">
        <f t="shared" si="392"/>
        <v>0</v>
      </c>
      <c r="GB354" s="19" t="e">
        <f ca="1"/>
        <v>#N/A</v>
      </c>
      <c r="GC354" s="208" t="e">
        <f t="shared" ca="1" si="393"/>
        <v>#N/A</v>
      </c>
    </row>
    <row r="355" spans="6:185" x14ac:dyDescent="0.2">
      <c r="F355" s="207"/>
      <c r="G355" s="194"/>
      <c r="H355" s="198" cm="1">
        <f t="array" ref="H355">IFERROR(MATCH(TRUE,INDEX($B$14:$B$117&gt;=G355,0),0),"")</f>
        <v>1</v>
      </c>
      <c r="I355" s="194">
        <f t="shared" ca="1" si="338"/>
        <v>1.3963799927016407E-2</v>
      </c>
      <c r="L355" s="194">
        <f t="shared" si="394"/>
        <v>0</v>
      </c>
      <c r="M355" s="19">
        <f ca="1"/>
        <v>0</v>
      </c>
      <c r="N355" s="208">
        <f t="shared" ca="1" si="395"/>
        <v>0</v>
      </c>
      <c r="O355" s="207"/>
      <c r="P355" s="194"/>
      <c r="Q355" s="198" cm="1">
        <f t="array" ref="Q355">IFERROR(MATCH(TRUE,INDEX($B$14:$B$117&gt;=P355,0),0),"")</f>
        <v>1</v>
      </c>
      <c r="R355" s="194">
        <f t="shared" ca="1" si="339"/>
        <v>1.3963799927016407E-2</v>
      </c>
      <c r="U355" s="194">
        <f t="shared" si="396"/>
        <v>0</v>
      </c>
      <c r="V355" s="19">
        <f ca="1"/>
        <v>0</v>
      </c>
      <c r="W355" s="208">
        <f t="shared" ca="1" si="397"/>
        <v>0</v>
      </c>
      <c r="X355" s="207"/>
      <c r="Y355" s="194"/>
      <c r="Z355" s="198" cm="1">
        <f t="array" ref="Z355">IFERROR(MATCH(TRUE,INDEX($B$14:$B$117&gt;=Y355,0),0),"")</f>
        <v>1</v>
      </c>
      <c r="AA355" s="194">
        <f t="shared" ca="1" si="340"/>
        <v>1.3963799927016407E-2</v>
      </c>
      <c r="AD355" s="194">
        <f t="shared" si="341"/>
        <v>0</v>
      </c>
      <c r="AE355" s="19">
        <f ca="1"/>
        <v>0</v>
      </c>
      <c r="AF355" s="208">
        <f t="shared" ca="1" si="342"/>
        <v>0</v>
      </c>
      <c r="AG355" s="207"/>
      <c r="AH355" s="194"/>
      <c r="AI355" s="198" cm="1">
        <f t="array" ref="AI355">IFERROR(MATCH(TRUE,INDEX($B$14:$B$117&gt;=AH355,0),0),"")</f>
        <v>1</v>
      </c>
      <c r="AJ355" s="194">
        <f t="shared" ca="1" si="343"/>
        <v>1.3963799927016407E-2</v>
      </c>
      <c r="AM355" s="194">
        <f t="shared" si="344"/>
        <v>0</v>
      </c>
      <c r="AN355" s="19">
        <f ca="1"/>
        <v>0</v>
      </c>
      <c r="AO355" s="208">
        <f t="shared" ca="1" si="345"/>
        <v>0</v>
      </c>
      <c r="AP355" s="207"/>
      <c r="AQ355" s="194"/>
      <c r="AR355" s="198" cm="1">
        <f t="array" ref="AR355">IFERROR(MATCH(TRUE,INDEX($B$14:$B$117&gt;=AQ355,0),0),"")</f>
        <v>1</v>
      </c>
      <c r="AS355" s="194">
        <f t="shared" ca="1" si="346"/>
        <v>1.3963799927016407E-2</v>
      </c>
      <c r="AV355" s="194">
        <f t="shared" si="347"/>
        <v>0</v>
      </c>
      <c r="AW355" s="19">
        <f ca="1"/>
        <v>0</v>
      </c>
      <c r="AX355" s="208">
        <f t="shared" ca="1" si="348"/>
        <v>0</v>
      </c>
      <c r="AY355" s="207"/>
      <c r="AZ355" s="194"/>
      <c r="BA355" s="198" cm="1">
        <f t="array" ref="BA355">IFERROR(MATCH(TRUE,INDEX($B$14:$B$117&gt;=AZ355,0),0),"")</f>
        <v>1</v>
      </c>
      <c r="BB355" s="194">
        <f t="shared" ca="1" si="349"/>
        <v>1.3963799927016407E-2</v>
      </c>
      <c r="BE355" s="194">
        <f t="shared" si="350"/>
        <v>0</v>
      </c>
      <c r="BF355" s="19">
        <f ca="1"/>
        <v>0</v>
      </c>
      <c r="BG355" s="208">
        <f t="shared" ca="1" si="351"/>
        <v>0</v>
      </c>
      <c r="BH355" s="207"/>
      <c r="BI355" s="194"/>
      <c r="BJ355" s="198" cm="1">
        <f t="array" ref="BJ355">IFERROR(MATCH(TRUE,INDEX($B$14:$B$117&gt;=BI355,0),0),"")</f>
        <v>1</v>
      </c>
      <c r="BK355" s="194">
        <f t="shared" ca="1" si="352"/>
        <v>1.3963799927016407E-2</v>
      </c>
      <c r="BN355" s="194">
        <f t="shared" si="353"/>
        <v>0</v>
      </c>
      <c r="BO355" s="19">
        <f ca="1"/>
        <v>0</v>
      </c>
      <c r="BP355" s="208">
        <f t="shared" ca="1" si="354"/>
        <v>0</v>
      </c>
      <c r="BQ355" s="207"/>
      <c r="BR355" s="194"/>
      <c r="BS355" s="198" cm="1">
        <f t="array" ref="BS355">IFERROR(MATCH(TRUE,INDEX($B$14:$B$117&gt;=BR355,0),0),"")</f>
        <v>1</v>
      </c>
      <c r="BT355" s="194">
        <f t="shared" ca="1" si="355"/>
        <v>1.3963799927016407E-2</v>
      </c>
      <c r="BW355" s="194">
        <f t="shared" si="356"/>
        <v>0</v>
      </c>
      <c r="BX355" s="19">
        <f ca="1"/>
        <v>0</v>
      </c>
      <c r="BY355" s="208">
        <f t="shared" ca="1" si="357"/>
        <v>0</v>
      </c>
      <c r="BZ355" s="207"/>
      <c r="CA355" s="194"/>
      <c r="CB355" s="198" cm="1">
        <f t="array" ref="CB355">IFERROR(MATCH(TRUE,INDEX($B$14:$B$117&gt;=CA355,0),0),"")</f>
        <v>1</v>
      </c>
      <c r="CC355" s="194">
        <f t="shared" ca="1" si="358"/>
        <v>1.3963799927016407E-2</v>
      </c>
      <c r="CF355" s="194">
        <f t="shared" si="359"/>
        <v>0</v>
      </c>
      <c r="CG355" s="19">
        <f ca="1"/>
        <v>0</v>
      </c>
      <c r="CH355" s="208">
        <f t="shared" ca="1" si="360"/>
        <v>0</v>
      </c>
      <c r="CI355" s="207"/>
      <c r="CJ355" s="194"/>
      <c r="CK355" s="198" cm="1">
        <f t="array" ref="CK355">IFERROR(MATCH(TRUE,INDEX($B$14:$B$117&gt;=CJ355,0),0),"")</f>
        <v>1</v>
      </c>
      <c r="CL355" s="194">
        <f t="shared" ca="1" si="361"/>
        <v>1.3963799927016407E-2</v>
      </c>
      <c r="CO355" s="194">
        <f t="shared" si="362"/>
        <v>0</v>
      </c>
      <c r="CP355" s="19">
        <f ca="1"/>
        <v>0</v>
      </c>
      <c r="CQ355" s="208">
        <f t="shared" ca="1" si="363"/>
        <v>0</v>
      </c>
      <c r="CR355" s="207"/>
      <c r="CS355" s="194"/>
      <c r="CT355" s="198" cm="1">
        <f t="array" ref="CT355">IFERROR(MATCH(TRUE,INDEX($B$14:$B$117&gt;=CS355,0),0),"")</f>
        <v>1</v>
      </c>
      <c r="CU355" s="194">
        <f t="shared" ca="1" si="364"/>
        <v>1.3963799927016407E-2</v>
      </c>
      <c r="CX355" s="194">
        <f t="shared" si="365"/>
        <v>0</v>
      </c>
      <c r="CY355" s="19" t="e">
        <f ca="1"/>
        <v>#N/A</v>
      </c>
      <c r="CZ355" s="208" t="e">
        <f t="shared" ca="1" si="366"/>
        <v>#N/A</v>
      </c>
      <c r="DA355" s="207"/>
      <c r="DB355" s="194"/>
      <c r="DC355" s="198" cm="1">
        <f t="array" ref="DC355">IFERROR(MATCH(TRUE,INDEX($B$14:$B$117&gt;=DB355,0),0),"")</f>
        <v>1</v>
      </c>
      <c r="DD355" s="194">
        <f t="shared" ca="1" si="367"/>
        <v>1.3963799927016407E-2</v>
      </c>
      <c r="DG355" s="194">
        <f t="shared" si="368"/>
        <v>0</v>
      </c>
      <c r="DH355" s="19" t="e">
        <f ca="1"/>
        <v>#N/A</v>
      </c>
      <c r="DI355" s="208" t="e">
        <f t="shared" ca="1" si="369"/>
        <v>#N/A</v>
      </c>
      <c r="DJ355" s="207"/>
      <c r="DK355" s="194"/>
      <c r="DL355" s="198" cm="1">
        <f t="array" ref="DL355">IFERROR(MATCH(TRUE,INDEX($B$14:$B$117&gt;=DK355,0),0),"")</f>
        <v>1</v>
      </c>
      <c r="DM355" s="194">
        <f t="shared" ca="1" si="370"/>
        <v>1.3963799927016407E-2</v>
      </c>
      <c r="DP355" s="194">
        <f t="shared" si="371"/>
        <v>0</v>
      </c>
      <c r="DQ355" s="19" t="e">
        <f ca="1"/>
        <v>#N/A</v>
      </c>
      <c r="DR355" s="208" t="e">
        <f t="shared" ca="1" si="372"/>
        <v>#N/A</v>
      </c>
      <c r="DS355" s="207"/>
      <c r="DT355" s="194"/>
      <c r="DU355" s="198" cm="1">
        <f t="array" ref="DU355">IFERROR(MATCH(TRUE,INDEX($B$14:$B$117&gt;=DT355,0),0),"")</f>
        <v>1</v>
      </c>
      <c r="DV355" s="194">
        <f t="shared" ca="1" si="373"/>
        <v>1.3963799927016407E-2</v>
      </c>
      <c r="DY355" s="194">
        <f t="shared" si="374"/>
        <v>0</v>
      </c>
      <c r="DZ355" s="19" t="e">
        <f ca="1"/>
        <v>#N/A</v>
      </c>
      <c r="EA355" s="208" t="e">
        <f t="shared" ca="1" si="375"/>
        <v>#N/A</v>
      </c>
      <c r="EB355" s="207"/>
      <c r="EC355" s="194"/>
      <c r="ED355" s="198" cm="1">
        <f t="array" ref="ED355">IFERROR(MATCH(TRUE,INDEX($B$14:$B$117&gt;=EC355,0),0),"")</f>
        <v>1</v>
      </c>
      <c r="EE355" s="194">
        <f t="shared" ca="1" si="376"/>
        <v>1.3963799927016407E-2</v>
      </c>
      <c r="EH355" s="194">
        <f t="shared" si="377"/>
        <v>0</v>
      </c>
      <c r="EI355" s="19" t="e">
        <f ca="1"/>
        <v>#N/A</v>
      </c>
      <c r="EJ355" s="208" t="e">
        <f t="shared" ca="1" si="378"/>
        <v>#N/A</v>
      </c>
      <c r="EK355" s="207"/>
      <c r="EL355" s="194"/>
      <c r="EM355" s="198" cm="1">
        <f t="array" ref="EM355">IFERROR(MATCH(TRUE,INDEX($B$14:$B$117&gt;=EL355,0),0),"")</f>
        <v>1</v>
      </c>
      <c r="EN355" s="194">
        <f t="shared" ca="1" si="379"/>
        <v>1.3963799927016407E-2</v>
      </c>
      <c r="EQ355" s="194">
        <f t="shared" si="380"/>
        <v>0</v>
      </c>
      <c r="ER355" s="19" t="e">
        <f ca="1"/>
        <v>#N/A</v>
      </c>
      <c r="ES355" s="208" t="e">
        <f t="shared" ca="1" si="381"/>
        <v>#N/A</v>
      </c>
      <c r="ET355" s="207"/>
      <c r="EU355" s="194"/>
      <c r="EV355" s="198" cm="1">
        <f t="array" ref="EV355">IFERROR(MATCH(TRUE,INDEX($B$14:$B$117&gt;=EU355,0),0),"")</f>
        <v>1</v>
      </c>
      <c r="EW355" s="194">
        <f t="shared" ca="1" si="382"/>
        <v>1.3963799927016407E-2</v>
      </c>
      <c r="EZ355" s="194">
        <f t="shared" si="383"/>
        <v>0</v>
      </c>
      <c r="FA355" s="19" t="e">
        <f ca="1"/>
        <v>#N/A</v>
      </c>
      <c r="FB355" s="208" t="e">
        <f t="shared" ca="1" si="384"/>
        <v>#N/A</v>
      </c>
      <c r="FC355" s="207"/>
      <c r="FD355" s="194"/>
      <c r="FE355" s="198" cm="1">
        <f t="array" ref="FE355">IFERROR(MATCH(TRUE,INDEX($B$14:$B$117&gt;=FD355,0),0),"")</f>
        <v>1</v>
      </c>
      <c r="FF355" s="194">
        <f t="shared" ca="1" si="385"/>
        <v>1.3963799927016407E-2</v>
      </c>
      <c r="FI355" s="194">
        <f t="shared" si="386"/>
        <v>0</v>
      </c>
      <c r="FJ355" s="19" t="e">
        <f ca="1"/>
        <v>#N/A</v>
      </c>
      <c r="FK355" s="208" t="e">
        <f t="shared" ca="1" si="387"/>
        <v>#N/A</v>
      </c>
      <c r="FL355" s="207"/>
      <c r="FM355" s="194"/>
      <c r="FN355" s="198" cm="1">
        <f t="array" ref="FN355">IFERROR(MATCH(TRUE,INDEX($B$14:$B$117&gt;=FM355,0),0),"")</f>
        <v>1</v>
      </c>
      <c r="FO355" s="194">
        <f t="shared" ca="1" si="388"/>
        <v>1.3963799927016407E-2</v>
      </c>
      <c r="FR355" s="194">
        <f t="shared" si="389"/>
        <v>0</v>
      </c>
      <c r="FS355" s="19" t="e">
        <f ca="1"/>
        <v>#N/A</v>
      </c>
      <c r="FT355" s="208" t="e">
        <f t="shared" ca="1" si="390"/>
        <v>#N/A</v>
      </c>
      <c r="FU355" s="207"/>
      <c r="FV355" s="194"/>
      <c r="FW355" s="198" cm="1">
        <f t="array" ref="FW355">IFERROR(MATCH(TRUE,INDEX($B$14:$B$117&gt;=FV355,0),0),"")</f>
        <v>1</v>
      </c>
      <c r="FX355" s="194">
        <f t="shared" ca="1" si="391"/>
        <v>1.3963799927016407E-2</v>
      </c>
      <c r="GA355" s="194">
        <f t="shared" si="392"/>
        <v>0</v>
      </c>
      <c r="GB355" s="19" t="e">
        <f ca="1"/>
        <v>#N/A</v>
      </c>
      <c r="GC355" s="208" t="e">
        <f t="shared" ca="1" si="393"/>
        <v>#N/A</v>
      </c>
    </row>
    <row r="356" spans="6:185" x14ac:dyDescent="0.2">
      <c r="F356" s="207"/>
      <c r="G356" s="194"/>
      <c r="H356" s="198" cm="1">
        <f t="array" ref="H356">IFERROR(MATCH(TRUE,INDEX($B$14:$B$117&gt;=G356,0),0),"")</f>
        <v>1</v>
      </c>
      <c r="I356" s="194">
        <f t="shared" ca="1" si="338"/>
        <v>1.3963799927016407E-2</v>
      </c>
      <c r="L356" s="194">
        <f t="shared" si="394"/>
        <v>0</v>
      </c>
      <c r="M356" s="19">
        <f ca="1"/>
        <v>0</v>
      </c>
      <c r="N356" s="208">
        <f t="shared" ca="1" si="395"/>
        <v>0</v>
      </c>
      <c r="O356" s="207"/>
      <c r="P356" s="194"/>
      <c r="Q356" s="198" cm="1">
        <f t="array" ref="Q356">IFERROR(MATCH(TRUE,INDEX($B$14:$B$117&gt;=P356,0),0),"")</f>
        <v>1</v>
      </c>
      <c r="R356" s="194">
        <f t="shared" ca="1" si="339"/>
        <v>1.3963799927016407E-2</v>
      </c>
      <c r="U356" s="194">
        <f t="shared" si="396"/>
        <v>0</v>
      </c>
      <c r="V356" s="19">
        <f ca="1"/>
        <v>0</v>
      </c>
      <c r="W356" s="208">
        <f t="shared" ca="1" si="397"/>
        <v>0</v>
      </c>
      <c r="X356" s="207"/>
      <c r="Y356" s="194"/>
      <c r="Z356" s="198" cm="1">
        <f t="array" ref="Z356">IFERROR(MATCH(TRUE,INDEX($B$14:$B$117&gt;=Y356,0),0),"")</f>
        <v>1</v>
      </c>
      <c r="AA356" s="194">
        <f t="shared" ca="1" si="340"/>
        <v>1.3963799927016407E-2</v>
      </c>
      <c r="AD356" s="194">
        <f t="shared" si="341"/>
        <v>0</v>
      </c>
      <c r="AE356" s="19">
        <f ca="1"/>
        <v>0</v>
      </c>
      <c r="AF356" s="208">
        <f t="shared" ca="1" si="342"/>
        <v>0</v>
      </c>
      <c r="AG356" s="207"/>
      <c r="AH356" s="194"/>
      <c r="AI356" s="198" cm="1">
        <f t="array" ref="AI356">IFERROR(MATCH(TRUE,INDEX($B$14:$B$117&gt;=AH356,0),0),"")</f>
        <v>1</v>
      </c>
      <c r="AJ356" s="194">
        <f t="shared" ca="1" si="343"/>
        <v>1.3963799927016407E-2</v>
      </c>
      <c r="AM356" s="194">
        <f t="shared" si="344"/>
        <v>0</v>
      </c>
      <c r="AN356" s="19">
        <f ca="1"/>
        <v>0</v>
      </c>
      <c r="AO356" s="208">
        <f t="shared" ca="1" si="345"/>
        <v>0</v>
      </c>
      <c r="AP356" s="207"/>
      <c r="AQ356" s="194"/>
      <c r="AR356" s="198" cm="1">
        <f t="array" ref="AR356">IFERROR(MATCH(TRUE,INDEX($B$14:$B$117&gt;=AQ356,0),0),"")</f>
        <v>1</v>
      </c>
      <c r="AS356" s="194">
        <f t="shared" ca="1" si="346"/>
        <v>1.3963799927016407E-2</v>
      </c>
      <c r="AV356" s="194">
        <f t="shared" si="347"/>
        <v>0</v>
      </c>
      <c r="AW356" s="19">
        <f ca="1"/>
        <v>0</v>
      </c>
      <c r="AX356" s="208">
        <f t="shared" ca="1" si="348"/>
        <v>0</v>
      </c>
      <c r="AY356" s="207"/>
      <c r="AZ356" s="194"/>
      <c r="BA356" s="198" cm="1">
        <f t="array" ref="BA356">IFERROR(MATCH(TRUE,INDEX($B$14:$B$117&gt;=AZ356,0),0),"")</f>
        <v>1</v>
      </c>
      <c r="BB356" s="194">
        <f t="shared" ca="1" si="349"/>
        <v>1.3963799927016407E-2</v>
      </c>
      <c r="BE356" s="194">
        <f t="shared" si="350"/>
        <v>0</v>
      </c>
      <c r="BF356" s="19">
        <f ca="1"/>
        <v>0</v>
      </c>
      <c r="BG356" s="208">
        <f t="shared" ca="1" si="351"/>
        <v>0</v>
      </c>
      <c r="BH356" s="207"/>
      <c r="BI356" s="194"/>
      <c r="BJ356" s="198" cm="1">
        <f t="array" ref="BJ356">IFERROR(MATCH(TRUE,INDEX($B$14:$B$117&gt;=BI356,0),0),"")</f>
        <v>1</v>
      </c>
      <c r="BK356" s="194">
        <f t="shared" ca="1" si="352"/>
        <v>1.3963799927016407E-2</v>
      </c>
      <c r="BN356" s="194">
        <f t="shared" si="353"/>
        <v>0</v>
      </c>
      <c r="BO356" s="19">
        <f ca="1"/>
        <v>0</v>
      </c>
      <c r="BP356" s="208">
        <f t="shared" ca="1" si="354"/>
        <v>0</v>
      </c>
      <c r="BQ356" s="207"/>
      <c r="BR356" s="194"/>
      <c r="BS356" s="198" cm="1">
        <f t="array" ref="BS356">IFERROR(MATCH(TRUE,INDEX($B$14:$B$117&gt;=BR356,0),0),"")</f>
        <v>1</v>
      </c>
      <c r="BT356" s="194">
        <f t="shared" ca="1" si="355"/>
        <v>1.3963799927016407E-2</v>
      </c>
      <c r="BW356" s="194">
        <f t="shared" si="356"/>
        <v>0</v>
      </c>
      <c r="BX356" s="19">
        <f ca="1"/>
        <v>0</v>
      </c>
      <c r="BY356" s="208">
        <f t="shared" ca="1" si="357"/>
        <v>0</v>
      </c>
      <c r="BZ356" s="207"/>
      <c r="CA356" s="194"/>
      <c r="CB356" s="198" cm="1">
        <f t="array" ref="CB356">IFERROR(MATCH(TRUE,INDEX($B$14:$B$117&gt;=CA356,0),0),"")</f>
        <v>1</v>
      </c>
      <c r="CC356" s="194">
        <f t="shared" ca="1" si="358"/>
        <v>1.3963799927016407E-2</v>
      </c>
      <c r="CF356" s="194">
        <f t="shared" si="359"/>
        <v>0</v>
      </c>
      <c r="CG356" s="19">
        <f ca="1"/>
        <v>0</v>
      </c>
      <c r="CH356" s="208">
        <f t="shared" ca="1" si="360"/>
        <v>0</v>
      </c>
      <c r="CI356" s="207"/>
      <c r="CJ356" s="194"/>
      <c r="CK356" s="198" cm="1">
        <f t="array" ref="CK356">IFERROR(MATCH(TRUE,INDEX($B$14:$B$117&gt;=CJ356,0),0),"")</f>
        <v>1</v>
      </c>
      <c r="CL356" s="194">
        <f t="shared" ca="1" si="361"/>
        <v>1.3963799927016407E-2</v>
      </c>
      <c r="CO356" s="194">
        <f t="shared" si="362"/>
        <v>0</v>
      </c>
      <c r="CP356" s="19">
        <f ca="1"/>
        <v>0</v>
      </c>
      <c r="CQ356" s="208">
        <f t="shared" ca="1" si="363"/>
        <v>0</v>
      </c>
      <c r="CR356" s="207"/>
      <c r="CS356" s="194"/>
      <c r="CT356" s="198" cm="1">
        <f t="array" ref="CT356">IFERROR(MATCH(TRUE,INDEX($B$14:$B$117&gt;=CS356,0),0),"")</f>
        <v>1</v>
      </c>
      <c r="CU356" s="194">
        <f t="shared" ca="1" si="364"/>
        <v>1.3963799927016407E-2</v>
      </c>
      <c r="CX356" s="194">
        <f t="shared" si="365"/>
        <v>0</v>
      </c>
      <c r="CY356" s="19" t="e">
        <f ca="1"/>
        <v>#N/A</v>
      </c>
      <c r="CZ356" s="208" t="e">
        <f t="shared" ca="1" si="366"/>
        <v>#N/A</v>
      </c>
      <c r="DA356" s="207"/>
      <c r="DB356" s="194"/>
      <c r="DC356" s="198" cm="1">
        <f t="array" ref="DC356">IFERROR(MATCH(TRUE,INDEX($B$14:$B$117&gt;=DB356,0),0),"")</f>
        <v>1</v>
      </c>
      <c r="DD356" s="194">
        <f t="shared" ca="1" si="367"/>
        <v>1.3963799927016407E-2</v>
      </c>
      <c r="DG356" s="194">
        <f t="shared" si="368"/>
        <v>0</v>
      </c>
      <c r="DH356" s="19" t="e">
        <f ca="1"/>
        <v>#N/A</v>
      </c>
      <c r="DI356" s="208" t="e">
        <f t="shared" ca="1" si="369"/>
        <v>#N/A</v>
      </c>
      <c r="DJ356" s="207"/>
      <c r="DK356" s="194"/>
      <c r="DL356" s="198" cm="1">
        <f t="array" ref="DL356">IFERROR(MATCH(TRUE,INDEX($B$14:$B$117&gt;=DK356,0),0),"")</f>
        <v>1</v>
      </c>
      <c r="DM356" s="194">
        <f t="shared" ca="1" si="370"/>
        <v>1.3963799927016407E-2</v>
      </c>
      <c r="DP356" s="194">
        <f t="shared" si="371"/>
        <v>0</v>
      </c>
      <c r="DQ356" s="19" t="e">
        <f ca="1"/>
        <v>#N/A</v>
      </c>
      <c r="DR356" s="208" t="e">
        <f t="shared" ca="1" si="372"/>
        <v>#N/A</v>
      </c>
      <c r="DS356" s="207"/>
      <c r="DT356" s="194"/>
      <c r="DU356" s="198" cm="1">
        <f t="array" ref="DU356">IFERROR(MATCH(TRUE,INDEX($B$14:$B$117&gt;=DT356,0),0),"")</f>
        <v>1</v>
      </c>
      <c r="DV356" s="194">
        <f t="shared" ca="1" si="373"/>
        <v>1.3963799927016407E-2</v>
      </c>
      <c r="DY356" s="194">
        <f t="shared" si="374"/>
        <v>0</v>
      </c>
      <c r="DZ356" s="19" t="e">
        <f ca="1"/>
        <v>#N/A</v>
      </c>
      <c r="EA356" s="208" t="e">
        <f t="shared" ca="1" si="375"/>
        <v>#N/A</v>
      </c>
      <c r="EB356" s="207"/>
      <c r="EC356" s="194"/>
      <c r="ED356" s="198" cm="1">
        <f t="array" ref="ED356">IFERROR(MATCH(TRUE,INDEX($B$14:$B$117&gt;=EC356,0),0),"")</f>
        <v>1</v>
      </c>
      <c r="EE356" s="194">
        <f t="shared" ca="1" si="376"/>
        <v>1.3963799927016407E-2</v>
      </c>
      <c r="EH356" s="194">
        <f t="shared" si="377"/>
        <v>0</v>
      </c>
      <c r="EI356" s="19" t="e">
        <f ca="1"/>
        <v>#N/A</v>
      </c>
      <c r="EJ356" s="208" t="e">
        <f t="shared" ca="1" si="378"/>
        <v>#N/A</v>
      </c>
      <c r="EK356" s="207"/>
      <c r="EL356" s="194"/>
      <c r="EM356" s="198" cm="1">
        <f t="array" ref="EM356">IFERROR(MATCH(TRUE,INDEX($B$14:$B$117&gt;=EL356,0),0),"")</f>
        <v>1</v>
      </c>
      <c r="EN356" s="194">
        <f t="shared" ca="1" si="379"/>
        <v>1.3963799927016407E-2</v>
      </c>
      <c r="EQ356" s="194">
        <f t="shared" si="380"/>
        <v>0</v>
      </c>
      <c r="ER356" s="19" t="e">
        <f ca="1"/>
        <v>#N/A</v>
      </c>
      <c r="ES356" s="208" t="e">
        <f t="shared" ca="1" si="381"/>
        <v>#N/A</v>
      </c>
      <c r="ET356" s="207"/>
      <c r="EU356" s="194"/>
      <c r="EV356" s="198" cm="1">
        <f t="array" ref="EV356">IFERROR(MATCH(TRUE,INDEX($B$14:$B$117&gt;=EU356,0),0),"")</f>
        <v>1</v>
      </c>
      <c r="EW356" s="194">
        <f t="shared" ca="1" si="382"/>
        <v>1.3963799927016407E-2</v>
      </c>
      <c r="EZ356" s="194">
        <f t="shared" si="383"/>
        <v>0</v>
      </c>
      <c r="FA356" s="19" t="e">
        <f ca="1"/>
        <v>#N/A</v>
      </c>
      <c r="FB356" s="208" t="e">
        <f t="shared" ca="1" si="384"/>
        <v>#N/A</v>
      </c>
      <c r="FC356" s="207"/>
      <c r="FD356" s="194"/>
      <c r="FE356" s="198" cm="1">
        <f t="array" ref="FE356">IFERROR(MATCH(TRUE,INDEX($B$14:$B$117&gt;=FD356,0),0),"")</f>
        <v>1</v>
      </c>
      <c r="FF356" s="194">
        <f t="shared" ca="1" si="385"/>
        <v>1.3963799927016407E-2</v>
      </c>
      <c r="FI356" s="194">
        <f t="shared" si="386"/>
        <v>0</v>
      </c>
      <c r="FJ356" s="19" t="e">
        <f ca="1"/>
        <v>#N/A</v>
      </c>
      <c r="FK356" s="208" t="e">
        <f t="shared" ca="1" si="387"/>
        <v>#N/A</v>
      </c>
      <c r="FL356" s="207"/>
      <c r="FM356" s="194"/>
      <c r="FN356" s="198" cm="1">
        <f t="array" ref="FN356">IFERROR(MATCH(TRUE,INDEX($B$14:$B$117&gt;=FM356,0),0),"")</f>
        <v>1</v>
      </c>
      <c r="FO356" s="194">
        <f t="shared" ca="1" si="388"/>
        <v>1.3963799927016407E-2</v>
      </c>
      <c r="FR356" s="194">
        <f t="shared" si="389"/>
        <v>0</v>
      </c>
      <c r="FS356" s="19" t="e">
        <f ca="1"/>
        <v>#N/A</v>
      </c>
      <c r="FT356" s="208" t="e">
        <f t="shared" ca="1" si="390"/>
        <v>#N/A</v>
      </c>
      <c r="FU356" s="207"/>
      <c r="FV356" s="194"/>
      <c r="FW356" s="198" cm="1">
        <f t="array" ref="FW356">IFERROR(MATCH(TRUE,INDEX($B$14:$B$117&gt;=FV356,0),0),"")</f>
        <v>1</v>
      </c>
      <c r="FX356" s="194">
        <f t="shared" ca="1" si="391"/>
        <v>1.3963799927016407E-2</v>
      </c>
      <c r="GA356" s="194">
        <f t="shared" si="392"/>
        <v>0</v>
      </c>
      <c r="GB356" s="19" t="e">
        <f ca="1"/>
        <v>#N/A</v>
      </c>
      <c r="GC356" s="208" t="e">
        <f t="shared" ca="1" si="393"/>
        <v>#N/A</v>
      </c>
    </row>
    <row r="357" spans="6:185" x14ac:dyDescent="0.2">
      <c r="F357" s="207"/>
      <c r="G357" s="194"/>
      <c r="H357" s="198" cm="1">
        <f t="array" ref="H357">IFERROR(MATCH(TRUE,INDEX($B$14:$B$117&gt;=G357,0),0),"")</f>
        <v>1</v>
      </c>
      <c r="I357" s="194">
        <f t="shared" ca="1" si="338"/>
        <v>1.3963799927016407E-2</v>
      </c>
      <c r="L357" s="194">
        <f t="shared" si="394"/>
        <v>0</v>
      </c>
      <c r="M357" s="19">
        <f ca="1"/>
        <v>0</v>
      </c>
      <c r="N357" s="208">
        <f t="shared" ca="1" si="395"/>
        <v>0</v>
      </c>
      <c r="O357" s="207"/>
      <c r="P357" s="194"/>
      <c r="Q357" s="198" cm="1">
        <f t="array" ref="Q357">IFERROR(MATCH(TRUE,INDEX($B$14:$B$117&gt;=P357,0),0),"")</f>
        <v>1</v>
      </c>
      <c r="R357" s="194">
        <f t="shared" ca="1" si="339"/>
        <v>1.3963799927016407E-2</v>
      </c>
      <c r="U357" s="194">
        <f t="shared" si="396"/>
        <v>0</v>
      </c>
      <c r="V357" s="19">
        <f ca="1"/>
        <v>0</v>
      </c>
      <c r="W357" s="208">
        <f t="shared" ca="1" si="397"/>
        <v>0</v>
      </c>
      <c r="X357" s="207"/>
      <c r="Y357" s="194"/>
      <c r="Z357" s="198" cm="1">
        <f t="array" ref="Z357">IFERROR(MATCH(TRUE,INDEX($B$14:$B$117&gt;=Y357,0),0),"")</f>
        <v>1</v>
      </c>
      <c r="AA357" s="194">
        <f t="shared" ca="1" si="340"/>
        <v>1.3963799927016407E-2</v>
      </c>
      <c r="AD357" s="194">
        <f t="shared" si="341"/>
        <v>0</v>
      </c>
      <c r="AE357" s="19">
        <f ca="1"/>
        <v>0</v>
      </c>
      <c r="AF357" s="208">
        <f t="shared" ca="1" si="342"/>
        <v>0</v>
      </c>
      <c r="AG357" s="207"/>
      <c r="AH357" s="194"/>
      <c r="AI357" s="198" cm="1">
        <f t="array" ref="AI357">IFERROR(MATCH(TRUE,INDEX($B$14:$B$117&gt;=AH357,0),0),"")</f>
        <v>1</v>
      </c>
      <c r="AJ357" s="194">
        <f t="shared" ca="1" si="343"/>
        <v>1.3963799927016407E-2</v>
      </c>
      <c r="AM357" s="194">
        <f t="shared" si="344"/>
        <v>0</v>
      </c>
      <c r="AN357" s="19">
        <f ca="1"/>
        <v>0</v>
      </c>
      <c r="AO357" s="208">
        <f t="shared" ca="1" si="345"/>
        <v>0</v>
      </c>
      <c r="AP357" s="207"/>
      <c r="AQ357" s="194"/>
      <c r="AR357" s="198" cm="1">
        <f t="array" ref="AR357">IFERROR(MATCH(TRUE,INDEX($B$14:$B$117&gt;=AQ357,0),0),"")</f>
        <v>1</v>
      </c>
      <c r="AS357" s="194">
        <f t="shared" ca="1" si="346"/>
        <v>1.3963799927016407E-2</v>
      </c>
      <c r="AV357" s="194">
        <f t="shared" si="347"/>
        <v>0</v>
      </c>
      <c r="AW357" s="19">
        <f ca="1"/>
        <v>0</v>
      </c>
      <c r="AX357" s="208">
        <f t="shared" ca="1" si="348"/>
        <v>0</v>
      </c>
      <c r="AY357" s="207"/>
      <c r="AZ357" s="194"/>
      <c r="BA357" s="198" cm="1">
        <f t="array" ref="BA357">IFERROR(MATCH(TRUE,INDEX($B$14:$B$117&gt;=AZ357,0),0),"")</f>
        <v>1</v>
      </c>
      <c r="BB357" s="194">
        <f t="shared" ca="1" si="349"/>
        <v>1.3963799927016407E-2</v>
      </c>
      <c r="BE357" s="194">
        <f t="shared" si="350"/>
        <v>0</v>
      </c>
      <c r="BF357" s="19">
        <f ca="1"/>
        <v>0</v>
      </c>
      <c r="BG357" s="208">
        <f t="shared" ca="1" si="351"/>
        <v>0</v>
      </c>
      <c r="BH357" s="207"/>
      <c r="BI357" s="194"/>
      <c r="BJ357" s="198" cm="1">
        <f t="array" ref="BJ357">IFERROR(MATCH(TRUE,INDEX($B$14:$B$117&gt;=BI357,0),0),"")</f>
        <v>1</v>
      </c>
      <c r="BK357" s="194">
        <f t="shared" ca="1" si="352"/>
        <v>1.3963799927016407E-2</v>
      </c>
      <c r="BN357" s="194">
        <f t="shared" si="353"/>
        <v>0</v>
      </c>
      <c r="BO357" s="19">
        <f ca="1"/>
        <v>0</v>
      </c>
      <c r="BP357" s="208">
        <f t="shared" ca="1" si="354"/>
        <v>0</v>
      </c>
      <c r="BQ357" s="207"/>
      <c r="BR357" s="194"/>
      <c r="BS357" s="198" cm="1">
        <f t="array" ref="BS357">IFERROR(MATCH(TRUE,INDEX($B$14:$B$117&gt;=BR357,0),0),"")</f>
        <v>1</v>
      </c>
      <c r="BT357" s="194">
        <f t="shared" ca="1" si="355"/>
        <v>1.3963799927016407E-2</v>
      </c>
      <c r="BW357" s="194">
        <f t="shared" si="356"/>
        <v>0</v>
      </c>
      <c r="BX357" s="19">
        <f ca="1"/>
        <v>0</v>
      </c>
      <c r="BY357" s="208">
        <f t="shared" ca="1" si="357"/>
        <v>0</v>
      </c>
      <c r="BZ357" s="207"/>
      <c r="CA357" s="194"/>
      <c r="CB357" s="198" cm="1">
        <f t="array" ref="CB357">IFERROR(MATCH(TRUE,INDEX($B$14:$B$117&gt;=CA357,0),0),"")</f>
        <v>1</v>
      </c>
      <c r="CC357" s="194">
        <f t="shared" ca="1" si="358"/>
        <v>1.3963799927016407E-2</v>
      </c>
      <c r="CF357" s="194">
        <f t="shared" si="359"/>
        <v>0</v>
      </c>
      <c r="CG357" s="19">
        <f ca="1"/>
        <v>0</v>
      </c>
      <c r="CH357" s="208">
        <f t="shared" ca="1" si="360"/>
        <v>0</v>
      </c>
      <c r="CI357" s="207"/>
      <c r="CJ357" s="194"/>
      <c r="CK357" s="198" cm="1">
        <f t="array" ref="CK357">IFERROR(MATCH(TRUE,INDEX($B$14:$B$117&gt;=CJ357,0),0),"")</f>
        <v>1</v>
      </c>
      <c r="CL357" s="194">
        <f t="shared" ca="1" si="361"/>
        <v>1.3963799927016407E-2</v>
      </c>
      <c r="CO357" s="194">
        <f t="shared" si="362"/>
        <v>0</v>
      </c>
      <c r="CP357" s="19">
        <f ca="1"/>
        <v>0</v>
      </c>
      <c r="CQ357" s="208">
        <f t="shared" ca="1" si="363"/>
        <v>0</v>
      </c>
      <c r="CR357" s="207"/>
      <c r="CS357" s="194"/>
      <c r="CT357" s="198" cm="1">
        <f t="array" ref="CT357">IFERROR(MATCH(TRUE,INDEX($B$14:$B$117&gt;=CS357,0),0),"")</f>
        <v>1</v>
      </c>
      <c r="CU357" s="194">
        <f t="shared" ca="1" si="364"/>
        <v>1.3963799927016407E-2</v>
      </c>
      <c r="CX357" s="194">
        <f t="shared" si="365"/>
        <v>0</v>
      </c>
      <c r="CY357" s="19" t="e">
        <f ca="1"/>
        <v>#N/A</v>
      </c>
      <c r="CZ357" s="208" t="e">
        <f t="shared" ca="1" si="366"/>
        <v>#N/A</v>
      </c>
      <c r="DA357" s="207"/>
      <c r="DB357" s="194"/>
      <c r="DC357" s="198" cm="1">
        <f t="array" ref="DC357">IFERROR(MATCH(TRUE,INDEX($B$14:$B$117&gt;=DB357,0),0),"")</f>
        <v>1</v>
      </c>
      <c r="DD357" s="194">
        <f t="shared" ca="1" si="367"/>
        <v>1.3963799927016407E-2</v>
      </c>
      <c r="DG357" s="194">
        <f t="shared" si="368"/>
        <v>0</v>
      </c>
      <c r="DH357" s="19" t="e">
        <f ca="1"/>
        <v>#N/A</v>
      </c>
      <c r="DI357" s="208" t="e">
        <f t="shared" ca="1" si="369"/>
        <v>#N/A</v>
      </c>
      <c r="DJ357" s="207"/>
      <c r="DK357" s="194"/>
      <c r="DL357" s="198" cm="1">
        <f t="array" ref="DL357">IFERROR(MATCH(TRUE,INDEX($B$14:$B$117&gt;=DK357,0),0),"")</f>
        <v>1</v>
      </c>
      <c r="DM357" s="194">
        <f t="shared" ca="1" si="370"/>
        <v>1.3963799927016407E-2</v>
      </c>
      <c r="DP357" s="194">
        <f t="shared" si="371"/>
        <v>0</v>
      </c>
      <c r="DQ357" s="19" t="e">
        <f ca="1"/>
        <v>#N/A</v>
      </c>
      <c r="DR357" s="208" t="e">
        <f t="shared" ca="1" si="372"/>
        <v>#N/A</v>
      </c>
      <c r="DS357" s="207"/>
      <c r="DT357" s="194"/>
      <c r="DU357" s="198" cm="1">
        <f t="array" ref="DU357">IFERROR(MATCH(TRUE,INDEX($B$14:$B$117&gt;=DT357,0),0),"")</f>
        <v>1</v>
      </c>
      <c r="DV357" s="194">
        <f t="shared" ca="1" si="373"/>
        <v>1.3963799927016407E-2</v>
      </c>
      <c r="DY357" s="194">
        <f t="shared" si="374"/>
        <v>0</v>
      </c>
      <c r="DZ357" s="19" t="e">
        <f ca="1"/>
        <v>#N/A</v>
      </c>
      <c r="EA357" s="208" t="e">
        <f t="shared" ca="1" si="375"/>
        <v>#N/A</v>
      </c>
      <c r="EB357" s="207"/>
      <c r="EC357" s="194"/>
      <c r="ED357" s="198" cm="1">
        <f t="array" ref="ED357">IFERROR(MATCH(TRUE,INDEX($B$14:$B$117&gt;=EC357,0),0),"")</f>
        <v>1</v>
      </c>
      <c r="EE357" s="194">
        <f t="shared" ca="1" si="376"/>
        <v>1.3963799927016407E-2</v>
      </c>
      <c r="EH357" s="194">
        <f t="shared" si="377"/>
        <v>0</v>
      </c>
      <c r="EI357" s="19" t="e">
        <f ca="1"/>
        <v>#N/A</v>
      </c>
      <c r="EJ357" s="208" t="e">
        <f t="shared" ca="1" si="378"/>
        <v>#N/A</v>
      </c>
      <c r="EK357" s="207"/>
      <c r="EL357" s="194"/>
      <c r="EM357" s="198" cm="1">
        <f t="array" ref="EM357">IFERROR(MATCH(TRUE,INDEX($B$14:$B$117&gt;=EL357,0),0),"")</f>
        <v>1</v>
      </c>
      <c r="EN357" s="194">
        <f t="shared" ca="1" si="379"/>
        <v>1.3963799927016407E-2</v>
      </c>
      <c r="EQ357" s="194">
        <f t="shared" si="380"/>
        <v>0</v>
      </c>
      <c r="ER357" s="19" t="e">
        <f ca="1"/>
        <v>#N/A</v>
      </c>
      <c r="ES357" s="208" t="e">
        <f t="shared" ca="1" si="381"/>
        <v>#N/A</v>
      </c>
      <c r="ET357" s="207"/>
      <c r="EU357" s="194"/>
      <c r="EV357" s="198" cm="1">
        <f t="array" ref="EV357">IFERROR(MATCH(TRUE,INDEX($B$14:$B$117&gt;=EU357,0),0),"")</f>
        <v>1</v>
      </c>
      <c r="EW357" s="194">
        <f t="shared" ca="1" si="382"/>
        <v>1.3963799927016407E-2</v>
      </c>
      <c r="EZ357" s="194">
        <f t="shared" si="383"/>
        <v>0</v>
      </c>
      <c r="FA357" s="19" t="e">
        <f ca="1"/>
        <v>#N/A</v>
      </c>
      <c r="FB357" s="208" t="e">
        <f t="shared" ca="1" si="384"/>
        <v>#N/A</v>
      </c>
      <c r="FC357" s="207"/>
      <c r="FD357" s="194"/>
      <c r="FE357" s="198" cm="1">
        <f t="array" ref="FE357">IFERROR(MATCH(TRUE,INDEX($B$14:$B$117&gt;=FD357,0),0),"")</f>
        <v>1</v>
      </c>
      <c r="FF357" s="194">
        <f t="shared" ca="1" si="385"/>
        <v>1.3963799927016407E-2</v>
      </c>
      <c r="FI357" s="194">
        <f t="shared" si="386"/>
        <v>0</v>
      </c>
      <c r="FJ357" s="19" t="e">
        <f ca="1"/>
        <v>#N/A</v>
      </c>
      <c r="FK357" s="208" t="e">
        <f t="shared" ca="1" si="387"/>
        <v>#N/A</v>
      </c>
      <c r="FL357" s="207"/>
      <c r="FM357" s="194"/>
      <c r="FN357" s="198" cm="1">
        <f t="array" ref="FN357">IFERROR(MATCH(TRUE,INDEX($B$14:$B$117&gt;=FM357,0),0),"")</f>
        <v>1</v>
      </c>
      <c r="FO357" s="194">
        <f t="shared" ca="1" si="388"/>
        <v>1.3963799927016407E-2</v>
      </c>
      <c r="FR357" s="194">
        <f t="shared" si="389"/>
        <v>0</v>
      </c>
      <c r="FS357" s="19" t="e">
        <f ca="1"/>
        <v>#N/A</v>
      </c>
      <c r="FT357" s="208" t="e">
        <f t="shared" ca="1" si="390"/>
        <v>#N/A</v>
      </c>
      <c r="FU357" s="207"/>
      <c r="FV357" s="194"/>
      <c r="FW357" s="198" cm="1">
        <f t="array" ref="FW357">IFERROR(MATCH(TRUE,INDEX($B$14:$B$117&gt;=FV357,0),0),"")</f>
        <v>1</v>
      </c>
      <c r="FX357" s="194">
        <f t="shared" ca="1" si="391"/>
        <v>1.3963799927016407E-2</v>
      </c>
      <c r="GA357" s="194">
        <f t="shared" si="392"/>
        <v>0</v>
      </c>
      <c r="GB357" s="19" t="e">
        <f ca="1"/>
        <v>#N/A</v>
      </c>
      <c r="GC357" s="208" t="e">
        <f t="shared" ca="1" si="393"/>
        <v>#N/A</v>
      </c>
    </row>
    <row r="358" spans="6:185" x14ac:dyDescent="0.2">
      <c r="F358" s="207"/>
      <c r="G358" s="194"/>
      <c r="H358" s="198" cm="1">
        <f t="array" ref="H358">IFERROR(MATCH(TRUE,INDEX($B$14:$B$117&gt;=G358,0),0),"")</f>
        <v>1</v>
      </c>
      <c r="I358" s="194">
        <f t="shared" ca="1" si="338"/>
        <v>1.3963799927016407E-2</v>
      </c>
      <c r="L358" s="194">
        <f t="shared" si="394"/>
        <v>0</v>
      </c>
      <c r="M358" s="19">
        <f ca="1"/>
        <v>0</v>
      </c>
      <c r="N358" s="208">
        <f t="shared" ca="1" si="395"/>
        <v>0</v>
      </c>
      <c r="O358" s="207"/>
      <c r="P358" s="194"/>
      <c r="Q358" s="198" cm="1">
        <f t="array" ref="Q358">IFERROR(MATCH(TRUE,INDEX($B$14:$B$117&gt;=P358,0),0),"")</f>
        <v>1</v>
      </c>
      <c r="R358" s="194">
        <f t="shared" ca="1" si="339"/>
        <v>1.3963799927016407E-2</v>
      </c>
      <c r="U358" s="194">
        <f t="shared" si="396"/>
        <v>0</v>
      </c>
      <c r="V358" s="19">
        <f ca="1"/>
        <v>0</v>
      </c>
      <c r="W358" s="208">
        <f t="shared" ca="1" si="397"/>
        <v>0</v>
      </c>
      <c r="X358" s="207"/>
      <c r="Y358" s="194"/>
      <c r="Z358" s="198" cm="1">
        <f t="array" ref="Z358">IFERROR(MATCH(TRUE,INDEX($B$14:$B$117&gt;=Y358,0),0),"")</f>
        <v>1</v>
      </c>
      <c r="AA358" s="194">
        <f t="shared" ca="1" si="340"/>
        <v>1.3963799927016407E-2</v>
      </c>
      <c r="AD358" s="194">
        <f t="shared" si="341"/>
        <v>0</v>
      </c>
      <c r="AE358" s="19">
        <f ca="1"/>
        <v>0</v>
      </c>
      <c r="AF358" s="208">
        <f t="shared" ca="1" si="342"/>
        <v>0</v>
      </c>
      <c r="AG358" s="207"/>
      <c r="AH358" s="194"/>
      <c r="AI358" s="198" cm="1">
        <f t="array" ref="AI358">IFERROR(MATCH(TRUE,INDEX($B$14:$B$117&gt;=AH358,0),0),"")</f>
        <v>1</v>
      </c>
      <c r="AJ358" s="194">
        <f t="shared" ca="1" si="343"/>
        <v>1.3963799927016407E-2</v>
      </c>
      <c r="AM358" s="194">
        <f t="shared" si="344"/>
        <v>0</v>
      </c>
      <c r="AN358" s="19">
        <f ca="1"/>
        <v>0</v>
      </c>
      <c r="AO358" s="208">
        <f t="shared" ca="1" si="345"/>
        <v>0</v>
      </c>
      <c r="AP358" s="207"/>
      <c r="AQ358" s="194"/>
      <c r="AR358" s="198" cm="1">
        <f t="array" ref="AR358">IFERROR(MATCH(TRUE,INDEX($B$14:$B$117&gt;=AQ358,0),0),"")</f>
        <v>1</v>
      </c>
      <c r="AS358" s="194">
        <f t="shared" ca="1" si="346"/>
        <v>1.3963799927016407E-2</v>
      </c>
      <c r="AV358" s="194">
        <f t="shared" si="347"/>
        <v>0</v>
      </c>
      <c r="AW358" s="19">
        <f ca="1"/>
        <v>0</v>
      </c>
      <c r="AX358" s="208">
        <f t="shared" ca="1" si="348"/>
        <v>0</v>
      </c>
      <c r="AY358" s="207"/>
      <c r="AZ358" s="194"/>
      <c r="BA358" s="198" cm="1">
        <f t="array" ref="BA358">IFERROR(MATCH(TRUE,INDEX($B$14:$B$117&gt;=AZ358,0),0),"")</f>
        <v>1</v>
      </c>
      <c r="BB358" s="194">
        <f t="shared" ca="1" si="349"/>
        <v>1.3963799927016407E-2</v>
      </c>
      <c r="BE358" s="194">
        <f t="shared" si="350"/>
        <v>0</v>
      </c>
      <c r="BF358" s="19">
        <f ca="1"/>
        <v>0</v>
      </c>
      <c r="BG358" s="208">
        <f t="shared" ca="1" si="351"/>
        <v>0</v>
      </c>
      <c r="BH358" s="207"/>
      <c r="BI358" s="194"/>
      <c r="BJ358" s="198" cm="1">
        <f t="array" ref="BJ358">IFERROR(MATCH(TRUE,INDEX($B$14:$B$117&gt;=BI358,0),0),"")</f>
        <v>1</v>
      </c>
      <c r="BK358" s="194">
        <f t="shared" ca="1" si="352"/>
        <v>1.3963799927016407E-2</v>
      </c>
      <c r="BN358" s="194">
        <f t="shared" si="353"/>
        <v>0</v>
      </c>
      <c r="BO358" s="19">
        <f ca="1"/>
        <v>0</v>
      </c>
      <c r="BP358" s="208">
        <f t="shared" ca="1" si="354"/>
        <v>0</v>
      </c>
      <c r="BQ358" s="207"/>
      <c r="BR358" s="194"/>
      <c r="BS358" s="198" cm="1">
        <f t="array" ref="BS358">IFERROR(MATCH(TRUE,INDEX($B$14:$B$117&gt;=BR358,0),0),"")</f>
        <v>1</v>
      </c>
      <c r="BT358" s="194">
        <f t="shared" ca="1" si="355"/>
        <v>1.3963799927016407E-2</v>
      </c>
      <c r="BW358" s="194">
        <f t="shared" si="356"/>
        <v>0</v>
      </c>
      <c r="BX358" s="19">
        <f ca="1"/>
        <v>0</v>
      </c>
      <c r="BY358" s="208">
        <f t="shared" ca="1" si="357"/>
        <v>0</v>
      </c>
      <c r="BZ358" s="207"/>
      <c r="CA358" s="194"/>
      <c r="CB358" s="198" cm="1">
        <f t="array" ref="CB358">IFERROR(MATCH(TRUE,INDEX($B$14:$B$117&gt;=CA358,0),0),"")</f>
        <v>1</v>
      </c>
      <c r="CC358" s="194">
        <f t="shared" ca="1" si="358"/>
        <v>1.3963799927016407E-2</v>
      </c>
      <c r="CF358" s="194">
        <f t="shared" si="359"/>
        <v>0</v>
      </c>
      <c r="CG358" s="19">
        <f ca="1"/>
        <v>0</v>
      </c>
      <c r="CH358" s="208">
        <f t="shared" ca="1" si="360"/>
        <v>0</v>
      </c>
      <c r="CI358" s="207"/>
      <c r="CJ358" s="194"/>
      <c r="CK358" s="198" cm="1">
        <f t="array" ref="CK358">IFERROR(MATCH(TRUE,INDEX($B$14:$B$117&gt;=CJ358,0),0),"")</f>
        <v>1</v>
      </c>
      <c r="CL358" s="194">
        <f t="shared" ca="1" si="361"/>
        <v>1.3963799927016407E-2</v>
      </c>
      <c r="CO358" s="194">
        <f t="shared" si="362"/>
        <v>0</v>
      </c>
      <c r="CP358" s="19">
        <f ca="1"/>
        <v>0</v>
      </c>
      <c r="CQ358" s="208">
        <f t="shared" ca="1" si="363"/>
        <v>0</v>
      </c>
      <c r="CR358" s="207"/>
      <c r="CS358" s="194"/>
      <c r="CT358" s="198" cm="1">
        <f t="array" ref="CT358">IFERROR(MATCH(TRUE,INDEX($B$14:$B$117&gt;=CS358,0),0),"")</f>
        <v>1</v>
      </c>
      <c r="CU358" s="194">
        <f t="shared" ca="1" si="364"/>
        <v>1.3963799927016407E-2</v>
      </c>
      <c r="CX358" s="194">
        <f t="shared" si="365"/>
        <v>0</v>
      </c>
      <c r="CY358" s="19" t="e">
        <f ca="1"/>
        <v>#N/A</v>
      </c>
      <c r="CZ358" s="208" t="e">
        <f t="shared" ca="1" si="366"/>
        <v>#N/A</v>
      </c>
      <c r="DA358" s="207"/>
      <c r="DB358" s="194"/>
      <c r="DC358" s="198" cm="1">
        <f t="array" ref="DC358">IFERROR(MATCH(TRUE,INDEX($B$14:$B$117&gt;=DB358,0),0),"")</f>
        <v>1</v>
      </c>
      <c r="DD358" s="194">
        <f t="shared" ca="1" si="367"/>
        <v>1.3963799927016407E-2</v>
      </c>
      <c r="DG358" s="194">
        <f t="shared" si="368"/>
        <v>0</v>
      </c>
      <c r="DH358" s="19" t="e">
        <f ca="1"/>
        <v>#N/A</v>
      </c>
      <c r="DI358" s="208" t="e">
        <f t="shared" ca="1" si="369"/>
        <v>#N/A</v>
      </c>
      <c r="DJ358" s="207"/>
      <c r="DK358" s="194"/>
      <c r="DL358" s="198" cm="1">
        <f t="array" ref="DL358">IFERROR(MATCH(TRUE,INDEX($B$14:$B$117&gt;=DK358,0),0),"")</f>
        <v>1</v>
      </c>
      <c r="DM358" s="194">
        <f t="shared" ca="1" si="370"/>
        <v>1.3963799927016407E-2</v>
      </c>
      <c r="DP358" s="194">
        <f t="shared" si="371"/>
        <v>0</v>
      </c>
      <c r="DQ358" s="19" t="e">
        <f ca="1"/>
        <v>#N/A</v>
      </c>
      <c r="DR358" s="208" t="e">
        <f t="shared" ca="1" si="372"/>
        <v>#N/A</v>
      </c>
      <c r="DS358" s="207"/>
      <c r="DT358" s="194"/>
      <c r="DU358" s="198" cm="1">
        <f t="array" ref="DU358">IFERROR(MATCH(TRUE,INDEX($B$14:$B$117&gt;=DT358,0),0),"")</f>
        <v>1</v>
      </c>
      <c r="DV358" s="194">
        <f t="shared" ca="1" si="373"/>
        <v>1.3963799927016407E-2</v>
      </c>
      <c r="DY358" s="194">
        <f t="shared" si="374"/>
        <v>0</v>
      </c>
      <c r="DZ358" s="19" t="e">
        <f ca="1"/>
        <v>#N/A</v>
      </c>
      <c r="EA358" s="208" t="e">
        <f t="shared" ca="1" si="375"/>
        <v>#N/A</v>
      </c>
      <c r="EB358" s="207"/>
      <c r="EC358" s="194"/>
      <c r="ED358" s="198" cm="1">
        <f t="array" ref="ED358">IFERROR(MATCH(TRUE,INDEX($B$14:$B$117&gt;=EC358,0),0),"")</f>
        <v>1</v>
      </c>
      <c r="EE358" s="194">
        <f t="shared" ca="1" si="376"/>
        <v>1.3963799927016407E-2</v>
      </c>
      <c r="EH358" s="194">
        <f t="shared" si="377"/>
        <v>0</v>
      </c>
      <c r="EI358" s="19" t="e">
        <f ca="1"/>
        <v>#N/A</v>
      </c>
      <c r="EJ358" s="208" t="e">
        <f t="shared" ca="1" si="378"/>
        <v>#N/A</v>
      </c>
      <c r="EK358" s="207"/>
      <c r="EL358" s="194"/>
      <c r="EM358" s="198" cm="1">
        <f t="array" ref="EM358">IFERROR(MATCH(TRUE,INDEX($B$14:$B$117&gt;=EL358,0),0),"")</f>
        <v>1</v>
      </c>
      <c r="EN358" s="194">
        <f t="shared" ca="1" si="379"/>
        <v>1.3963799927016407E-2</v>
      </c>
      <c r="EQ358" s="194">
        <f t="shared" si="380"/>
        <v>0</v>
      </c>
      <c r="ER358" s="19" t="e">
        <f ca="1"/>
        <v>#N/A</v>
      </c>
      <c r="ES358" s="208" t="e">
        <f t="shared" ca="1" si="381"/>
        <v>#N/A</v>
      </c>
      <c r="ET358" s="207"/>
      <c r="EU358" s="194"/>
      <c r="EV358" s="198" cm="1">
        <f t="array" ref="EV358">IFERROR(MATCH(TRUE,INDEX($B$14:$B$117&gt;=EU358,0),0),"")</f>
        <v>1</v>
      </c>
      <c r="EW358" s="194">
        <f t="shared" ca="1" si="382"/>
        <v>1.3963799927016407E-2</v>
      </c>
      <c r="EZ358" s="194">
        <f t="shared" si="383"/>
        <v>0</v>
      </c>
      <c r="FA358" s="19" t="e">
        <f ca="1"/>
        <v>#N/A</v>
      </c>
      <c r="FB358" s="208" t="e">
        <f t="shared" ca="1" si="384"/>
        <v>#N/A</v>
      </c>
      <c r="FC358" s="207"/>
      <c r="FD358" s="194"/>
      <c r="FE358" s="198" cm="1">
        <f t="array" ref="FE358">IFERROR(MATCH(TRUE,INDEX($B$14:$B$117&gt;=FD358,0),0),"")</f>
        <v>1</v>
      </c>
      <c r="FF358" s="194">
        <f t="shared" ca="1" si="385"/>
        <v>1.3963799927016407E-2</v>
      </c>
      <c r="FI358" s="194">
        <f t="shared" si="386"/>
        <v>0</v>
      </c>
      <c r="FJ358" s="19" t="e">
        <f ca="1"/>
        <v>#N/A</v>
      </c>
      <c r="FK358" s="208" t="e">
        <f t="shared" ca="1" si="387"/>
        <v>#N/A</v>
      </c>
      <c r="FL358" s="207"/>
      <c r="FM358" s="194"/>
      <c r="FN358" s="198" cm="1">
        <f t="array" ref="FN358">IFERROR(MATCH(TRUE,INDEX($B$14:$B$117&gt;=FM358,0),0),"")</f>
        <v>1</v>
      </c>
      <c r="FO358" s="194">
        <f t="shared" ca="1" si="388"/>
        <v>1.3963799927016407E-2</v>
      </c>
      <c r="FR358" s="194">
        <f t="shared" si="389"/>
        <v>0</v>
      </c>
      <c r="FS358" s="19" t="e">
        <f ca="1"/>
        <v>#N/A</v>
      </c>
      <c r="FT358" s="208" t="e">
        <f t="shared" ca="1" si="390"/>
        <v>#N/A</v>
      </c>
      <c r="FU358" s="207"/>
      <c r="FV358" s="194"/>
      <c r="FW358" s="198" cm="1">
        <f t="array" ref="FW358">IFERROR(MATCH(TRUE,INDEX($B$14:$B$117&gt;=FV358,0),0),"")</f>
        <v>1</v>
      </c>
      <c r="FX358" s="194">
        <f t="shared" ca="1" si="391"/>
        <v>1.3963799927016407E-2</v>
      </c>
      <c r="GA358" s="194">
        <f t="shared" si="392"/>
        <v>0</v>
      </c>
      <c r="GB358" s="19" t="e">
        <f ca="1"/>
        <v>#N/A</v>
      </c>
      <c r="GC358" s="208" t="e">
        <f t="shared" ca="1" si="393"/>
        <v>#N/A</v>
      </c>
    </row>
    <row r="359" spans="6:185" x14ac:dyDescent="0.2">
      <c r="F359" s="207"/>
      <c r="G359" s="194"/>
      <c r="H359" s="198" cm="1">
        <f t="array" ref="H359">IFERROR(MATCH(TRUE,INDEX($B$14:$B$117&gt;=G359,0),0),"")</f>
        <v>1</v>
      </c>
      <c r="I359" s="194">
        <f t="shared" ca="1" si="338"/>
        <v>1.3963799927016407E-2</v>
      </c>
      <c r="L359" s="194">
        <f t="shared" si="394"/>
        <v>0</v>
      </c>
      <c r="M359" s="19">
        <f ca="1"/>
        <v>0</v>
      </c>
      <c r="N359" s="208">
        <f t="shared" ca="1" si="395"/>
        <v>0</v>
      </c>
      <c r="O359" s="207"/>
      <c r="P359" s="194"/>
      <c r="Q359" s="198" cm="1">
        <f t="array" ref="Q359">IFERROR(MATCH(TRUE,INDEX($B$14:$B$117&gt;=P359,0),0),"")</f>
        <v>1</v>
      </c>
      <c r="R359" s="194">
        <f t="shared" ca="1" si="339"/>
        <v>1.3963799927016407E-2</v>
      </c>
      <c r="U359" s="194">
        <f t="shared" si="396"/>
        <v>0</v>
      </c>
      <c r="V359" s="19">
        <f ca="1"/>
        <v>0</v>
      </c>
      <c r="W359" s="208">
        <f t="shared" ca="1" si="397"/>
        <v>0</v>
      </c>
      <c r="X359" s="207"/>
      <c r="Y359" s="194"/>
      <c r="Z359" s="198" cm="1">
        <f t="array" ref="Z359">IFERROR(MATCH(TRUE,INDEX($B$14:$B$117&gt;=Y359,0),0),"")</f>
        <v>1</v>
      </c>
      <c r="AA359" s="194">
        <f t="shared" ca="1" si="340"/>
        <v>1.3963799927016407E-2</v>
      </c>
      <c r="AD359" s="194">
        <f t="shared" si="341"/>
        <v>0</v>
      </c>
      <c r="AE359" s="19">
        <f ca="1"/>
        <v>0</v>
      </c>
      <c r="AF359" s="208">
        <f t="shared" ca="1" si="342"/>
        <v>0</v>
      </c>
      <c r="AG359" s="207"/>
      <c r="AH359" s="194"/>
      <c r="AI359" s="198" cm="1">
        <f t="array" ref="AI359">IFERROR(MATCH(TRUE,INDEX($B$14:$B$117&gt;=AH359,0),0),"")</f>
        <v>1</v>
      </c>
      <c r="AJ359" s="194">
        <f t="shared" ca="1" si="343"/>
        <v>1.3963799927016407E-2</v>
      </c>
      <c r="AM359" s="194">
        <f t="shared" si="344"/>
        <v>0</v>
      </c>
      <c r="AN359" s="19">
        <f ca="1"/>
        <v>0</v>
      </c>
      <c r="AO359" s="208">
        <f t="shared" ca="1" si="345"/>
        <v>0</v>
      </c>
      <c r="AP359" s="207"/>
      <c r="AQ359" s="194"/>
      <c r="AR359" s="198" cm="1">
        <f t="array" ref="AR359">IFERROR(MATCH(TRUE,INDEX($B$14:$B$117&gt;=AQ359,0),0),"")</f>
        <v>1</v>
      </c>
      <c r="AS359" s="194">
        <f t="shared" ca="1" si="346"/>
        <v>1.3963799927016407E-2</v>
      </c>
      <c r="AV359" s="194">
        <f t="shared" si="347"/>
        <v>0</v>
      </c>
      <c r="AW359" s="19">
        <f ca="1"/>
        <v>0</v>
      </c>
      <c r="AX359" s="208">
        <f t="shared" ca="1" si="348"/>
        <v>0</v>
      </c>
      <c r="AY359" s="207"/>
      <c r="AZ359" s="194"/>
      <c r="BA359" s="198" cm="1">
        <f t="array" ref="BA359">IFERROR(MATCH(TRUE,INDEX($B$14:$B$117&gt;=AZ359,0),0),"")</f>
        <v>1</v>
      </c>
      <c r="BB359" s="194">
        <f t="shared" ca="1" si="349"/>
        <v>1.3963799927016407E-2</v>
      </c>
      <c r="BE359" s="194">
        <f t="shared" si="350"/>
        <v>0</v>
      </c>
      <c r="BF359" s="19">
        <f ca="1"/>
        <v>0</v>
      </c>
      <c r="BG359" s="208">
        <f t="shared" ca="1" si="351"/>
        <v>0</v>
      </c>
      <c r="BH359" s="207"/>
      <c r="BI359" s="194"/>
      <c r="BJ359" s="198" cm="1">
        <f t="array" ref="BJ359">IFERROR(MATCH(TRUE,INDEX($B$14:$B$117&gt;=BI359,0),0),"")</f>
        <v>1</v>
      </c>
      <c r="BK359" s="194">
        <f t="shared" ca="1" si="352"/>
        <v>1.3963799927016407E-2</v>
      </c>
      <c r="BN359" s="194">
        <f t="shared" si="353"/>
        <v>0</v>
      </c>
      <c r="BO359" s="19">
        <f ca="1"/>
        <v>0</v>
      </c>
      <c r="BP359" s="208">
        <f t="shared" ca="1" si="354"/>
        <v>0</v>
      </c>
      <c r="BQ359" s="207"/>
      <c r="BR359" s="194"/>
      <c r="BS359" s="198" cm="1">
        <f t="array" ref="BS359">IFERROR(MATCH(TRUE,INDEX($B$14:$B$117&gt;=BR359,0),0),"")</f>
        <v>1</v>
      </c>
      <c r="BT359" s="194">
        <f t="shared" ca="1" si="355"/>
        <v>1.3963799927016407E-2</v>
      </c>
      <c r="BW359" s="194">
        <f t="shared" si="356"/>
        <v>0</v>
      </c>
      <c r="BX359" s="19">
        <f ca="1"/>
        <v>0</v>
      </c>
      <c r="BY359" s="208">
        <f t="shared" ca="1" si="357"/>
        <v>0</v>
      </c>
      <c r="BZ359" s="207"/>
      <c r="CA359" s="194"/>
      <c r="CB359" s="198" cm="1">
        <f t="array" ref="CB359">IFERROR(MATCH(TRUE,INDEX($B$14:$B$117&gt;=CA359,0),0),"")</f>
        <v>1</v>
      </c>
      <c r="CC359" s="194">
        <f t="shared" ca="1" si="358"/>
        <v>1.3963799927016407E-2</v>
      </c>
      <c r="CF359" s="194">
        <f t="shared" si="359"/>
        <v>0</v>
      </c>
      <c r="CG359" s="19">
        <f ca="1"/>
        <v>0</v>
      </c>
      <c r="CH359" s="208">
        <f t="shared" ca="1" si="360"/>
        <v>0</v>
      </c>
      <c r="CI359" s="207"/>
      <c r="CJ359" s="194"/>
      <c r="CK359" s="198" cm="1">
        <f t="array" ref="CK359">IFERROR(MATCH(TRUE,INDEX($B$14:$B$117&gt;=CJ359,0),0),"")</f>
        <v>1</v>
      </c>
      <c r="CL359" s="194">
        <f t="shared" ca="1" si="361"/>
        <v>1.3963799927016407E-2</v>
      </c>
      <c r="CO359" s="194">
        <f t="shared" si="362"/>
        <v>0</v>
      </c>
      <c r="CP359" s="19">
        <f ca="1"/>
        <v>0</v>
      </c>
      <c r="CQ359" s="208">
        <f t="shared" ca="1" si="363"/>
        <v>0</v>
      </c>
      <c r="CR359" s="207"/>
      <c r="CS359" s="194"/>
      <c r="CT359" s="198" cm="1">
        <f t="array" ref="CT359">IFERROR(MATCH(TRUE,INDEX($B$14:$B$117&gt;=CS359,0),0),"")</f>
        <v>1</v>
      </c>
      <c r="CU359" s="194">
        <f t="shared" ca="1" si="364"/>
        <v>1.3963799927016407E-2</v>
      </c>
      <c r="CX359" s="194">
        <f t="shared" si="365"/>
        <v>0</v>
      </c>
      <c r="CY359" s="19" t="e">
        <f ca="1"/>
        <v>#N/A</v>
      </c>
      <c r="CZ359" s="208" t="e">
        <f t="shared" ca="1" si="366"/>
        <v>#N/A</v>
      </c>
      <c r="DA359" s="207"/>
      <c r="DB359" s="194"/>
      <c r="DC359" s="198" cm="1">
        <f t="array" ref="DC359">IFERROR(MATCH(TRUE,INDEX($B$14:$B$117&gt;=DB359,0),0),"")</f>
        <v>1</v>
      </c>
      <c r="DD359" s="194">
        <f t="shared" ca="1" si="367"/>
        <v>1.3963799927016407E-2</v>
      </c>
      <c r="DG359" s="194">
        <f t="shared" si="368"/>
        <v>0</v>
      </c>
      <c r="DH359" s="19" t="e">
        <f ca="1"/>
        <v>#N/A</v>
      </c>
      <c r="DI359" s="208" t="e">
        <f t="shared" ca="1" si="369"/>
        <v>#N/A</v>
      </c>
      <c r="DJ359" s="207"/>
      <c r="DK359" s="194"/>
      <c r="DL359" s="198" cm="1">
        <f t="array" ref="DL359">IFERROR(MATCH(TRUE,INDEX($B$14:$B$117&gt;=DK359,0),0),"")</f>
        <v>1</v>
      </c>
      <c r="DM359" s="194">
        <f t="shared" ca="1" si="370"/>
        <v>1.3963799927016407E-2</v>
      </c>
      <c r="DP359" s="194">
        <f t="shared" si="371"/>
        <v>0</v>
      </c>
      <c r="DQ359" s="19" t="e">
        <f ca="1"/>
        <v>#N/A</v>
      </c>
      <c r="DR359" s="208" t="e">
        <f t="shared" ca="1" si="372"/>
        <v>#N/A</v>
      </c>
      <c r="DS359" s="207"/>
      <c r="DT359" s="194"/>
      <c r="DU359" s="198" cm="1">
        <f t="array" ref="DU359">IFERROR(MATCH(TRUE,INDEX($B$14:$B$117&gt;=DT359,0),0),"")</f>
        <v>1</v>
      </c>
      <c r="DV359" s="194">
        <f t="shared" ca="1" si="373"/>
        <v>1.3963799927016407E-2</v>
      </c>
      <c r="DY359" s="194">
        <f t="shared" si="374"/>
        <v>0</v>
      </c>
      <c r="DZ359" s="19" t="e">
        <f ca="1"/>
        <v>#N/A</v>
      </c>
      <c r="EA359" s="208" t="e">
        <f t="shared" ca="1" si="375"/>
        <v>#N/A</v>
      </c>
      <c r="EB359" s="207"/>
      <c r="EC359" s="194"/>
      <c r="ED359" s="198" cm="1">
        <f t="array" ref="ED359">IFERROR(MATCH(TRUE,INDEX($B$14:$B$117&gt;=EC359,0),0),"")</f>
        <v>1</v>
      </c>
      <c r="EE359" s="194">
        <f t="shared" ca="1" si="376"/>
        <v>1.3963799927016407E-2</v>
      </c>
      <c r="EH359" s="194">
        <f t="shared" si="377"/>
        <v>0</v>
      </c>
      <c r="EI359" s="19" t="e">
        <f ca="1"/>
        <v>#N/A</v>
      </c>
      <c r="EJ359" s="208" t="e">
        <f t="shared" ca="1" si="378"/>
        <v>#N/A</v>
      </c>
      <c r="EK359" s="207"/>
      <c r="EL359" s="194"/>
      <c r="EM359" s="198" cm="1">
        <f t="array" ref="EM359">IFERROR(MATCH(TRUE,INDEX($B$14:$B$117&gt;=EL359,0),0),"")</f>
        <v>1</v>
      </c>
      <c r="EN359" s="194">
        <f t="shared" ca="1" si="379"/>
        <v>1.3963799927016407E-2</v>
      </c>
      <c r="EQ359" s="194">
        <f t="shared" si="380"/>
        <v>0</v>
      </c>
      <c r="ER359" s="19" t="e">
        <f ca="1"/>
        <v>#N/A</v>
      </c>
      <c r="ES359" s="208" t="e">
        <f t="shared" ca="1" si="381"/>
        <v>#N/A</v>
      </c>
      <c r="ET359" s="207"/>
      <c r="EU359" s="194"/>
      <c r="EV359" s="198" cm="1">
        <f t="array" ref="EV359">IFERROR(MATCH(TRUE,INDEX($B$14:$B$117&gt;=EU359,0),0),"")</f>
        <v>1</v>
      </c>
      <c r="EW359" s="194">
        <f t="shared" ca="1" si="382"/>
        <v>1.3963799927016407E-2</v>
      </c>
      <c r="EZ359" s="194">
        <f t="shared" si="383"/>
        <v>0</v>
      </c>
      <c r="FA359" s="19" t="e">
        <f ca="1"/>
        <v>#N/A</v>
      </c>
      <c r="FB359" s="208" t="e">
        <f t="shared" ca="1" si="384"/>
        <v>#N/A</v>
      </c>
      <c r="FC359" s="207"/>
      <c r="FD359" s="194"/>
      <c r="FE359" s="198" cm="1">
        <f t="array" ref="FE359">IFERROR(MATCH(TRUE,INDEX($B$14:$B$117&gt;=FD359,0),0),"")</f>
        <v>1</v>
      </c>
      <c r="FF359" s="194">
        <f t="shared" ca="1" si="385"/>
        <v>1.3963799927016407E-2</v>
      </c>
      <c r="FI359" s="194">
        <f t="shared" si="386"/>
        <v>0</v>
      </c>
      <c r="FJ359" s="19" t="e">
        <f ca="1"/>
        <v>#N/A</v>
      </c>
      <c r="FK359" s="208" t="e">
        <f t="shared" ca="1" si="387"/>
        <v>#N/A</v>
      </c>
      <c r="FL359" s="207"/>
      <c r="FM359" s="194"/>
      <c r="FN359" s="198" cm="1">
        <f t="array" ref="FN359">IFERROR(MATCH(TRUE,INDEX($B$14:$B$117&gt;=FM359,0),0),"")</f>
        <v>1</v>
      </c>
      <c r="FO359" s="194">
        <f t="shared" ca="1" si="388"/>
        <v>1.3963799927016407E-2</v>
      </c>
      <c r="FR359" s="194">
        <f t="shared" si="389"/>
        <v>0</v>
      </c>
      <c r="FS359" s="19" t="e">
        <f ca="1"/>
        <v>#N/A</v>
      </c>
      <c r="FT359" s="208" t="e">
        <f t="shared" ca="1" si="390"/>
        <v>#N/A</v>
      </c>
      <c r="FU359" s="207"/>
      <c r="FV359" s="194"/>
      <c r="FW359" s="198" cm="1">
        <f t="array" ref="FW359">IFERROR(MATCH(TRUE,INDEX($B$14:$B$117&gt;=FV359,0),0),"")</f>
        <v>1</v>
      </c>
      <c r="FX359" s="194">
        <f t="shared" ca="1" si="391"/>
        <v>1.3963799927016407E-2</v>
      </c>
      <c r="GA359" s="194">
        <f t="shared" si="392"/>
        <v>0</v>
      </c>
      <c r="GB359" s="19" t="e">
        <f ca="1"/>
        <v>#N/A</v>
      </c>
      <c r="GC359" s="208" t="e">
        <f t="shared" ca="1" si="393"/>
        <v>#N/A</v>
      </c>
    </row>
    <row r="360" spans="6:185" x14ac:dyDescent="0.2">
      <c r="F360" s="207"/>
      <c r="G360" s="194"/>
      <c r="H360" s="198" cm="1">
        <f t="array" ref="H360">IFERROR(MATCH(TRUE,INDEX($B$14:$B$117&gt;=G360,0),0),"")</f>
        <v>1</v>
      </c>
      <c r="I360" s="194">
        <f t="shared" ca="1" si="338"/>
        <v>1.3963799927016407E-2</v>
      </c>
      <c r="L360" s="194">
        <f t="shared" si="394"/>
        <v>0</v>
      </c>
      <c r="M360" s="19">
        <f ca="1"/>
        <v>0</v>
      </c>
      <c r="N360" s="208">
        <f t="shared" ca="1" si="395"/>
        <v>0</v>
      </c>
      <c r="O360" s="207"/>
      <c r="P360" s="194"/>
      <c r="Q360" s="198" cm="1">
        <f t="array" ref="Q360">IFERROR(MATCH(TRUE,INDEX($B$14:$B$117&gt;=P360,0),0),"")</f>
        <v>1</v>
      </c>
      <c r="R360" s="194">
        <f t="shared" ca="1" si="339"/>
        <v>1.3963799927016407E-2</v>
      </c>
      <c r="U360" s="194">
        <f t="shared" si="396"/>
        <v>0</v>
      </c>
      <c r="V360" s="19">
        <f ca="1"/>
        <v>0</v>
      </c>
      <c r="W360" s="208">
        <f t="shared" ca="1" si="397"/>
        <v>0</v>
      </c>
      <c r="X360" s="207"/>
      <c r="Y360" s="194"/>
      <c r="Z360" s="198" cm="1">
        <f t="array" ref="Z360">IFERROR(MATCH(TRUE,INDEX($B$14:$B$117&gt;=Y360,0),0),"")</f>
        <v>1</v>
      </c>
      <c r="AA360" s="194">
        <f t="shared" ca="1" si="340"/>
        <v>1.3963799927016407E-2</v>
      </c>
      <c r="AD360" s="194">
        <f t="shared" si="341"/>
        <v>0</v>
      </c>
      <c r="AE360" s="19">
        <f ca="1"/>
        <v>0</v>
      </c>
      <c r="AF360" s="208">
        <f t="shared" ca="1" si="342"/>
        <v>0</v>
      </c>
      <c r="AG360" s="207"/>
      <c r="AH360" s="194"/>
      <c r="AI360" s="198" cm="1">
        <f t="array" ref="AI360">IFERROR(MATCH(TRUE,INDEX($B$14:$B$117&gt;=AH360,0),0),"")</f>
        <v>1</v>
      </c>
      <c r="AJ360" s="194">
        <f t="shared" ca="1" si="343"/>
        <v>1.3963799927016407E-2</v>
      </c>
      <c r="AM360" s="194">
        <f t="shared" si="344"/>
        <v>0</v>
      </c>
      <c r="AN360" s="19">
        <f ca="1"/>
        <v>0</v>
      </c>
      <c r="AO360" s="208">
        <f t="shared" ca="1" si="345"/>
        <v>0</v>
      </c>
      <c r="AP360" s="207"/>
      <c r="AQ360" s="194"/>
      <c r="AR360" s="198" cm="1">
        <f t="array" ref="AR360">IFERROR(MATCH(TRUE,INDEX($B$14:$B$117&gt;=AQ360,0),0),"")</f>
        <v>1</v>
      </c>
      <c r="AS360" s="194">
        <f t="shared" ca="1" si="346"/>
        <v>1.3963799927016407E-2</v>
      </c>
      <c r="AV360" s="194">
        <f t="shared" si="347"/>
        <v>0</v>
      </c>
      <c r="AW360" s="19">
        <f ca="1"/>
        <v>0</v>
      </c>
      <c r="AX360" s="208">
        <f t="shared" ca="1" si="348"/>
        <v>0</v>
      </c>
      <c r="AY360" s="207"/>
      <c r="AZ360" s="194"/>
      <c r="BA360" s="198" cm="1">
        <f t="array" ref="BA360">IFERROR(MATCH(TRUE,INDEX($B$14:$B$117&gt;=AZ360,0),0),"")</f>
        <v>1</v>
      </c>
      <c r="BB360" s="194">
        <f t="shared" ca="1" si="349"/>
        <v>1.3963799927016407E-2</v>
      </c>
      <c r="BE360" s="194">
        <f t="shared" si="350"/>
        <v>0</v>
      </c>
      <c r="BF360" s="19">
        <f ca="1"/>
        <v>0</v>
      </c>
      <c r="BG360" s="208">
        <f t="shared" ca="1" si="351"/>
        <v>0</v>
      </c>
      <c r="BH360" s="207"/>
      <c r="BI360" s="194"/>
      <c r="BJ360" s="198" cm="1">
        <f t="array" ref="BJ360">IFERROR(MATCH(TRUE,INDEX($B$14:$B$117&gt;=BI360,0),0),"")</f>
        <v>1</v>
      </c>
      <c r="BK360" s="194">
        <f t="shared" ca="1" si="352"/>
        <v>1.3963799927016407E-2</v>
      </c>
      <c r="BN360" s="194">
        <f t="shared" si="353"/>
        <v>0</v>
      </c>
      <c r="BO360" s="19">
        <f ca="1"/>
        <v>0</v>
      </c>
      <c r="BP360" s="208">
        <f t="shared" ca="1" si="354"/>
        <v>0</v>
      </c>
      <c r="BQ360" s="207"/>
      <c r="BR360" s="194"/>
      <c r="BS360" s="198" cm="1">
        <f t="array" ref="BS360">IFERROR(MATCH(TRUE,INDEX($B$14:$B$117&gt;=BR360,0),0),"")</f>
        <v>1</v>
      </c>
      <c r="BT360" s="194">
        <f t="shared" ca="1" si="355"/>
        <v>1.3963799927016407E-2</v>
      </c>
      <c r="BW360" s="194">
        <f t="shared" si="356"/>
        <v>0</v>
      </c>
      <c r="BX360" s="19">
        <f ca="1"/>
        <v>0</v>
      </c>
      <c r="BY360" s="208">
        <f t="shared" ca="1" si="357"/>
        <v>0</v>
      </c>
      <c r="BZ360" s="207"/>
      <c r="CA360" s="194"/>
      <c r="CB360" s="198" cm="1">
        <f t="array" ref="CB360">IFERROR(MATCH(TRUE,INDEX($B$14:$B$117&gt;=CA360,0),0),"")</f>
        <v>1</v>
      </c>
      <c r="CC360" s="194">
        <f t="shared" ca="1" si="358"/>
        <v>1.3963799927016407E-2</v>
      </c>
      <c r="CF360" s="194">
        <f t="shared" si="359"/>
        <v>0</v>
      </c>
      <c r="CG360" s="19">
        <f ca="1"/>
        <v>0</v>
      </c>
      <c r="CH360" s="208">
        <f t="shared" ca="1" si="360"/>
        <v>0</v>
      </c>
      <c r="CI360" s="207"/>
      <c r="CJ360" s="194"/>
      <c r="CK360" s="198" cm="1">
        <f t="array" ref="CK360">IFERROR(MATCH(TRUE,INDEX($B$14:$B$117&gt;=CJ360,0),0),"")</f>
        <v>1</v>
      </c>
      <c r="CL360" s="194">
        <f t="shared" ca="1" si="361"/>
        <v>1.3963799927016407E-2</v>
      </c>
      <c r="CO360" s="194">
        <f t="shared" si="362"/>
        <v>0</v>
      </c>
      <c r="CP360" s="19">
        <f ca="1"/>
        <v>0</v>
      </c>
      <c r="CQ360" s="208">
        <f t="shared" ca="1" si="363"/>
        <v>0</v>
      </c>
      <c r="CR360" s="207"/>
      <c r="CS360" s="194"/>
      <c r="CT360" s="198" cm="1">
        <f t="array" ref="CT360">IFERROR(MATCH(TRUE,INDEX($B$14:$B$117&gt;=CS360,0),0),"")</f>
        <v>1</v>
      </c>
      <c r="CU360" s="194">
        <f t="shared" ca="1" si="364"/>
        <v>1.3963799927016407E-2</v>
      </c>
      <c r="CX360" s="194">
        <f t="shared" si="365"/>
        <v>0</v>
      </c>
      <c r="CY360" s="19" t="e">
        <f ca="1"/>
        <v>#N/A</v>
      </c>
      <c r="CZ360" s="208" t="e">
        <f t="shared" ca="1" si="366"/>
        <v>#N/A</v>
      </c>
      <c r="DA360" s="207"/>
      <c r="DB360" s="194"/>
      <c r="DC360" s="198" cm="1">
        <f t="array" ref="DC360">IFERROR(MATCH(TRUE,INDEX($B$14:$B$117&gt;=DB360,0),0),"")</f>
        <v>1</v>
      </c>
      <c r="DD360" s="194">
        <f t="shared" ca="1" si="367"/>
        <v>1.3963799927016407E-2</v>
      </c>
      <c r="DG360" s="194">
        <f t="shared" si="368"/>
        <v>0</v>
      </c>
      <c r="DH360" s="19" t="e">
        <f ca="1"/>
        <v>#N/A</v>
      </c>
      <c r="DI360" s="208" t="e">
        <f t="shared" ca="1" si="369"/>
        <v>#N/A</v>
      </c>
      <c r="DJ360" s="207"/>
      <c r="DK360" s="194"/>
      <c r="DL360" s="198" cm="1">
        <f t="array" ref="DL360">IFERROR(MATCH(TRUE,INDEX($B$14:$B$117&gt;=DK360,0),0),"")</f>
        <v>1</v>
      </c>
      <c r="DM360" s="194">
        <f t="shared" ca="1" si="370"/>
        <v>1.3963799927016407E-2</v>
      </c>
      <c r="DP360" s="194">
        <f t="shared" si="371"/>
        <v>0</v>
      </c>
      <c r="DQ360" s="19" t="e">
        <f ca="1"/>
        <v>#N/A</v>
      </c>
      <c r="DR360" s="208" t="e">
        <f t="shared" ca="1" si="372"/>
        <v>#N/A</v>
      </c>
      <c r="DS360" s="207"/>
      <c r="DT360" s="194"/>
      <c r="DU360" s="198" cm="1">
        <f t="array" ref="DU360">IFERROR(MATCH(TRUE,INDEX($B$14:$B$117&gt;=DT360,0),0),"")</f>
        <v>1</v>
      </c>
      <c r="DV360" s="194">
        <f t="shared" ca="1" si="373"/>
        <v>1.3963799927016407E-2</v>
      </c>
      <c r="DY360" s="194">
        <f t="shared" si="374"/>
        <v>0</v>
      </c>
      <c r="DZ360" s="19" t="e">
        <f ca="1"/>
        <v>#N/A</v>
      </c>
      <c r="EA360" s="208" t="e">
        <f t="shared" ca="1" si="375"/>
        <v>#N/A</v>
      </c>
      <c r="EB360" s="207"/>
      <c r="EC360" s="194"/>
      <c r="ED360" s="198" cm="1">
        <f t="array" ref="ED360">IFERROR(MATCH(TRUE,INDEX($B$14:$B$117&gt;=EC360,0),0),"")</f>
        <v>1</v>
      </c>
      <c r="EE360" s="194">
        <f t="shared" ca="1" si="376"/>
        <v>1.3963799927016407E-2</v>
      </c>
      <c r="EH360" s="194">
        <f t="shared" si="377"/>
        <v>0</v>
      </c>
      <c r="EI360" s="19" t="e">
        <f ca="1"/>
        <v>#N/A</v>
      </c>
      <c r="EJ360" s="208" t="e">
        <f t="shared" ca="1" si="378"/>
        <v>#N/A</v>
      </c>
      <c r="EK360" s="207"/>
      <c r="EL360" s="194"/>
      <c r="EM360" s="198" cm="1">
        <f t="array" ref="EM360">IFERROR(MATCH(TRUE,INDEX($B$14:$B$117&gt;=EL360,0),0),"")</f>
        <v>1</v>
      </c>
      <c r="EN360" s="194">
        <f t="shared" ca="1" si="379"/>
        <v>1.3963799927016407E-2</v>
      </c>
      <c r="EQ360" s="194">
        <f t="shared" si="380"/>
        <v>0</v>
      </c>
      <c r="ER360" s="19" t="e">
        <f ca="1"/>
        <v>#N/A</v>
      </c>
      <c r="ES360" s="208" t="e">
        <f t="shared" ca="1" si="381"/>
        <v>#N/A</v>
      </c>
      <c r="ET360" s="207"/>
      <c r="EU360" s="194"/>
      <c r="EV360" s="198" cm="1">
        <f t="array" ref="EV360">IFERROR(MATCH(TRUE,INDEX($B$14:$B$117&gt;=EU360,0),0),"")</f>
        <v>1</v>
      </c>
      <c r="EW360" s="194">
        <f t="shared" ca="1" si="382"/>
        <v>1.3963799927016407E-2</v>
      </c>
      <c r="EZ360" s="194">
        <f t="shared" si="383"/>
        <v>0</v>
      </c>
      <c r="FA360" s="19" t="e">
        <f ca="1"/>
        <v>#N/A</v>
      </c>
      <c r="FB360" s="208" t="e">
        <f t="shared" ca="1" si="384"/>
        <v>#N/A</v>
      </c>
      <c r="FC360" s="207"/>
      <c r="FD360" s="194"/>
      <c r="FE360" s="198" cm="1">
        <f t="array" ref="FE360">IFERROR(MATCH(TRUE,INDEX($B$14:$B$117&gt;=FD360,0),0),"")</f>
        <v>1</v>
      </c>
      <c r="FF360" s="194">
        <f t="shared" ca="1" si="385"/>
        <v>1.3963799927016407E-2</v>
      </c>
      <c r="FI360" s="194">
        <f t="shared" si="386"/>
        <v>0</v>
      </c>
      <c r="FJ360" s="19" t="e">
        <f ca="1"/>
        <v>#N/A</v>
      </c>
      <c r="FK360" s="208" t="e">
        <f t="shared" ca="1" si="387"/>
        <v>#N/A</v>
      </c>
      <c r="FL360" s="207"/>
      <c r="FM360" s="194"/>
      <c r="FN360" s="198" cm="1">
        <f t="array" ref="FN360">IFERROR(MATCH(TRUE,INDEX($B$14:$B$117&gt;=FM360,0),0),"")</f>
        <v>1</v>
      </c>
      <c r="FO360" s="194">
        <f t="shared" ca="1" si="388"/>
        <v>1.3963799927016407E-2</v>
      </c>
      <c r="FR360" s="194">
        <f t="shared" si="389"/>
        <v>0</v>
      </c>
      <c r="FS360" s="19" t="e">
        <f ca="1"/>
        <v>#N/A</v>
      </c>
      <c r="FT360" s="208" t="e">
        <f t="shared" ca="1" si="390"/>
        <v>#N/A</v>
      </c>
      <c r="FU360" s="207"/>
      <c r="FV360" s="194"/>
      <c r="FW360" s="198" cm="1">
        <f t="array" ref="FW360">IFERROR(MATCH(TRUE,INDEX($B$14:$B$117&gt;=FV360,0),0),"")</f>
        <v>1</v>
      </c>
      <c r="FX360" s="194">
        <f t="shared" ca="1" si="391"/>
        <v>1.3963799927016407E-2</v>
      </c>
      <c r="GA360" s="194">
        <f t="shared" si="392"/>
        <v>0</v>
      </c>
      <c r="GB360" s="19" t="e">
        <f ca="1"/>
        <v>#N/A</v>
      </c>
      <c r="GC360" s="208" t="e">
        <f t="shared" ca="1" si="393"/>
        <v>#N/A</v>
      </c>
    </row>
    <row r="361" spans="6:185" x14ac:dyDescent="0.2">
      <c r="F361" s="207"/>
      <c r="G361" s="194"/>
      <c r="H361" s="198" cm="1">
        <f t="array" ref="H361">IFERROR(MATCH(TRUE,INDEX($B$14:$B$117&gt;=G361,0),0),"")</f>
        <v>1</v>
      </c>
      <c r="I361" s="194">
        <f t="shared" ca="1" si="338"/>
        <v>1.3963799927016407E-2</v>
      </c>
      <c r="L361" s="194">
        <f t="shared" si="394"/>
        <v>0</v>
      </c>
      <c r="M361" s="19">
        <f ca="1"/>
        <v>0</v>
      </c>
      <c r="N361" s="208">
        <f t="shared" ca="1" si="395"/>
        <v>0</v>
      </c>
      <c r="O361" s="207"/>
      <c r="P361" s="194"/>
      <c r="Q361" s="198" cm="1">
        <f t="array" ref="Q361">IFERROR(MATCH(TRUE,INDEX($B$14:$B$117&gt;=P361,0),0),"")</f>
        <v>1</v>
      </c>
      <c r="R361" s="194">
        <f t="shared" ca="1" si="339"/>
        <v>1.3963799927016407E-2</v>
      </c>
      <c r="U361" s="194">
        <f t="shared" si="396"/>
        <v>0</v>
      </c>
      <c r="V361" s="19">
        <f ca="1"/>
        <v>0</v>
      </c>
      <c r="W361" s="208">
        <f t="shared" ca="1" si="397"/>
        <v>0</v>
      </c>
      <c r="X361" s="207"/>
      <c r="Y361" s="194"/>
      <c r="Z361" s="198" cm="1">
        <f t="array" ref="Z361">IFERROR(MATCH(TRUE,INDEX($B$14:$B$117&gt;=Y361,0),0),"")</f>
        <v>1</v>
      </c>
      <c r="AA361" s="194">
        <f t="shared" ca="1" si="340"/>
        <v>1.3963799927016407E-2</v>
      </c>
      <c r="AD361" s="194">
        <f t="shared" si="341"/>
        <v>0</v>
      </c>
      <c r="AE361" s="19">
        <f ca="1"/>
        <v>0</v>
      </c>
      <c r="AF361" s="208">
        <f t="shared" ca="1" si="342"/>
        <v>0</v>
      </c>
      <c r="AG361" s="207"/>
      <c r="AH361" s="194"/>
      <c r="AI361" s="198" cm="1">
        <f t="array" ref="AI361">IFERROR(MATCH(TRUE,INDEX($B$14:$B$117&gt;=AH361,0),0),"")</f>
        <v>1</v>
      </c>
      <c r="AJ361" s="194">
        <f t="shared" ca="1" si="343"/>
        <v>1.3963799927016407E-2</v>
      </c>
      <c r="AM361" s="194">
        <f t="shared" si="344"/>
        <v>0</v>
      </c>
      <c r="AN361" s="19">
        <f ca="1"/>
        <v>0</v>
      </c>
      <c r="AO361" s="208">
        <f t="shared" ca="1" si="345"/>
        <v>0</v>
      </c>
      <c r="AP361" s="207"/>
      <c r="AQ361" s="194"/>
      <c r="AR361" s="198" cm="1">
        <f t="array" ref="AR361">IFERROR(MATCH(TRUE,INDEX($B$14:$B$117&gt;=AQ361,0),0),"")</f>
        <v>1</v>
      </c>
      <c r="AS361" s="194">
        <f t="shared" ca="1" si="346"/>
        <v>1.3963799927016407E-2</v>
      </c>
      <c r="AV361" s="194">
        <f t="shared" si="347"/>
        <v>0</v>
      </c>
      <c r="AW361" s="19">
        <f ca="1"/>
        <v>0</v>
      </c>
      <c r="AX361" s="208">
        <f t="shared" ca="1" si="348"/>
        <v>0</v>
      </c>
      <c r="AY361" s="207"/>
      <c r="AZ361" s="194"/>
      <c r="BA361" s="198" cm="1">
        <f t="array" ref="BA361">IFERROR(MATCH(TRUE,INDEX($B$14:$B$117&gt;=AZ361,0),0),"")</f>
        <v>1</v>
      </c>
      <c r="BB361" s="194">
        <f t="shared" ca="1" si="349"/>
        <v>1.3963799927016407E-2</v>
      </c>
      <c r="BE361" s="194">
        <f t="shared" si="350"/>
        <v>0</v>
      </c>
      <c r="BF361" s="19">
        <f ca="1"/>
        <v>0</v>
      </c>
      <c r="BG361" s="208">
        <f t="shared" ca="1" si="351"/>
        <v>0</v>
      </c>
      <c r="BH361" s="207"/>
      <c r="BI361" s="194"/>
      <c r="BJ361" s="198" cm="1">
        <f t="array" ref="BJ361">IFERROR(MATCH(TRUE,INDEX($B$14:$B$117&gt;=BI361,0),0),"")</f>
        <v>1</v>
      </c>
      <c r="BK361" s="194">
        <f t="shared" ca="1" si="352"/>
        <v>1.3963799927016407E-2</v>
      </c>
      <c r="BN361" s="194">
        <f t="shared" si="353"/>
        <v>0</v>
      </c>
      <c r="BO361" s="19">
        <f ca="1"/>
        <v>0</v>
      </c>
      <c r="BP361" s="208">
        <f t="shared" ca="1" si="354"/>
        <v>0</v>
      </c>
      <c r="BQ361" s="207"/>
      <c r="BR361" s="194"/>
      <c r="BS361" s="198" cm="1">
        <f t="array" ref="BS361">IFERROR(MATCH(TRUE,INDEX($B$14:$B$117&gt;=BR361,0),0),"")</f>
        <v>1</v>
      </c>
      <c r="BT361" s="194">
        <f t="shared" ca="1" si="355"/>
        <v>1.3963799927016407E-2</v>
      </c>
      <c r="BW361" s="194">
        <f t="shared" si="356"/>
        <v>0</v>
      </c>
      <c r="BX361" s="19">
        <f ca="1"/>
        <v>0</v>
      </c>
      <c r="BY361" s="208">
        <f t="shared" ca="1" si="357"/>
        <v>0</v>
      </c>
      <c r="BZ361" s="207"/>
      <c r="CA361" s="194"/>
      <c r="CB361" s="198" cm="1">
        <f t="array" ref="CB361">IFERROR(MATCH(TRUE,INDEX($B$14:$B$117&gt;=CA361,0),0),"")</f>
        <v>1</v>
      </c>
      <c r="CC361" s="194">
        <f t="shared" ca="1" si="358"/>
        <v>1.3963799927016407E-2</v>
      </c>
      <c r="CF361" s="194">
        <f t="shared" si="359"/>
        <v>0</v>
      </c>
      <c r="CG361" s="19">
        <f ca="1"/>
        <v>0</v>
      </c>
      <c r="CH361" s="208">
        <f t="shared" ca="1" si="360"/>
        <v>0</v>
      </c>
      <c r="CI361" s="207"/>
      <c r="CJ361" s="194"/>
      <c r="CK361" s="198" cm="1">
        <f t="array" ref="CK361">IFERROR(MATCH(TRUE,INDEX($B$14:$B$117&gt;=CJ361,0),0),"")</f>
        <v>1</v>
      </c>
      <c r="CL361" s="194">
        <f t="shared" ca="1" si="361"/>
        <v>1.3963799927016407E-2</v>
      </c>
      <c r="CO361" s="194">
        <f t="shared" si="362"/>
        <v>0</v>
      </c>
      <c r="CP361" s="19">
        <f ca="1"/>
        <v>0</v>
      </c>
      <c r="CQ361" s="208">
        <f t="shared" ca="1" si="363"/>
        <v>0</v>
      </c>
      <c r="CR361" s="207"/>
      <c r="CS361" s="194"/>
      <c r="CT361" s="198" cm="1">
        <f t="array" ref="CT361">IFERROR(MATCH(TRUE,INDEX($B$14:$B$117&gt;=CS361,0),0),"")</f>
        <v>1</v>
      </c>
      <c r="CU361" s="194">
        <f t="shared" ca="1" si="364"/>
        <v>1.3963799927016407E-2</v>
      </c>
      <c r="CX361" s="194">
        <f t="shared" si="365"/>
        <v>0</v>
      </c>
      <c r="CY361" s="19" t="e">
        <f ca="1"/>
        <v>#N/A</v>
      </c>
      <c r="CZ361" s="208" t="e">
        <f t="shared" ca="1" si="366"/>
        <v>#N/A</v>
      </c>
      <c r="DA361" s="207"/>
      <c r="DB361" s="194"/>
      <c r="DC361" s="198" cm="1">
        <f t="array" ref="DC361">IFERROR(MATCH(TRUE,INDEX($B$14:$B$117&gt;=DB361,0),0),"")</f>
        <v>1</v>
      </c>
      <c r="DD361" s="194">
        <f t="shared" ca="1" si="367"/>
        <v>1.3963799927016407E-2</v>
      </c>
      <c r="DG361" s="194">
        <f t="shared" si="368"/>
        <v>0</v>
      </c>
      <c r="DH361" s="19" t="e">
        <f ca="1"/>
        <v>#N/A</v>
      </c>
      <c r="DI361" s="208" t="e">
        <f t="shared" ca="1" si="369"/>
        <v>#N/A</v>
      </c>
      <c r="DJ361" s="207"/>
      <c r="DK361" s="194"/>
      <c r="DL361" s="198" cm="1">
        <f t="array" ref="DL361">IFERROR(MATCH(TRUE,INDEX($B$14:$B$117&gt;=DK361,0),0),"")</f>
        <v>1</v>
      </c>
      <c r="DM361" s="194">
        <f t="shared" ca="1" si="370"/>
        <v>1.3963799927016407E-2</v>
      </c>
      <c r="DP361" s="194">
        <f t="shared" si="371"/>
        <v>0</v>
      </c>
      <c r="DQ361" s="19" t="e">
        <f ca="1"/>
        <v>#N/A</v>
      </c>
      <c r="DR361" s="208" t="e">
        <f t="shared" ca="1" si="372"/>
        <v>#N/A</v>
      </c>
      <c r="DS361" s="207"/>
      <c r="DT361" s="194"/>
      <c r="DU361" s="198" cm="1">
        <f t="array" ref="DU361">IFERROR(MATCH(TRUE,INDEX($B$14:$B$117&gt;=DT361,0),0),"")</f>
        <v>1</v>
      </c>
      <c r="DV361" s="194">
        <f t="shared" ca="1" si="373"/>
        <v>1.3963799927016407E-2</v>
      </c>
      <c r="DY361" s="194">
        <f t="shared" si="374"/>
        <v>0</v>
      </c>
      <c r="DZ361" s="19" t="e">
        <f ca="1"/>
        <v>#N/A</v>
      </c>
      <c r="EA361" s="208" t="e">
        <f t="shared" ca="1" si="375"/>
        <v>#N/A</v>
      </c>
      <c r="EB361" s="207"/>
      <c r="EC361" s="194"/>
      <c r="ED361" s="198" cm="1">
        <f t="array" ref="ED361">IFERROR(MATCH(TRUE,INDEX($B$14:$B$117&gt;=EC361,0),0),"")</f>
        <v>1</v>
      </c>
      <c r="EE361" s="194">
        <f t="shared" ca="1" si="376"/>
        <v>1.3963799927016407E-2</v>
      </c>
      <c r="EH361" s="194">
        <f t="shared" si="377"/>
        <v>0</v>
      </c>
      <c r="EI361" s="19" t="e">
        <f ca="1"/>
        <v>#N/A</v>
      </c>
      <c r="EJ361" s="208" t="e">
        <f t="shared" ca="1" si="378"/>
        <v>#N/A</v>
      </c>
      <c r="EK361" s="207"/>
      <c r="EL361" s="194"/>
      <c r="EM361" s="198" cm="1">
        <f t="array" ref="EM361">IFERROR(MATCH(TRUE,INDEX($B$14:$B$117&gt;=EL361,0),0),"")</f>
        <v>1</v>
      </c>
      <c r="EN361" s="194">
        <f t="shared" ca="1" si="379"/>
        <v>1.3963799927016407E-2</v>
      </c>
      <c r="EQ361" s="194">
        <f t="shared" si="380"/>
        <v>0</v>
      </c>
      <c r="ER361" s="19" t="e">
        <f ca="1"/>
        <v>#N/A</v>
      </c>
      <c r="ES361" s="208" t="e">
        <f t="shared" ca="1" si="381"/>
        <v>#N/A</v>
      </c>
      <c r="ET361" s="207"/>
      <c r="EU361" s="194"/>
      <c r="EV361" s="198" cm="1">
        <f t="array" ref="EV361">IFERROR(MATCH(TRUE,INDEX($B$14:$B$117&gt;=EU361,0),0),"")</f>
        <v>1</v>
      </c>
      <c r="EW361" s="194">
        <f t="shared" ca="1" si="382"/>
        <v>1.3963799927016407E-2</v>
      </c>
      <c r="EZ361" s="194">
        <f t="shared" si="383"/>
        <v>0</v>
      </c>
      <c r="FA361" s="19" t="e">
        <f ca="1"/>
        <v>#N/A</v>
      </c>
      <c r="FB361" s="208" t="e">
        <f t="shared" ca="1" si="384"/>
        <v>#N/A</v>
      </c>
      <c r="FC361" s="207"/>
      <c r="FD361" s="194"/>
      <c r="FE361" s="198" cm="1">
        <f t="array" ref="FE361">IFERROR(MATCH(TRUE,INDEX($B$14:$B$117&gt;=FD361,0),0),"")</f>
        <v>1</v>
      </c>
      <c r="FF361" s="194">
        <f t="shared" ca="1" si="385"/>
        <v>1.3963799927016407E-2</v>
      </c>
      <c r="FI361" s="194">
        <f t="shared" si="386"/>
        <v>0</v>
      </c>
      <c r="FJ361" s="19" t="e">
        <f ca="1"/>
        <v>#N/A</v>
      </c>
      <c r="FK361" s="208" t="e">
        <f t="shared" ca="1" si="387"/>
        <v>#N/A</v>
      </c>
      <c r="FL361" s="207"/>
      <c r="FM361" s="194"/>
      <c r="FN361" s="198" cm="1">
        <f t="array" ref="FN361">IFERROR(MATCH(TRUE,INDEX($B$14:$B$117&gt;=FM361,0),0),"")</f>
        <v>1</v>
      </c>
      <c r="FO361" s="194">
        <f t="shared" ca="1" si="388"/>
        <v>1.3963799927016407E-2</v>
      </c>
      <c r="FR361" s="194">
        <f t="shared" si="389"/>
        <v>0</v>
      </c>
      <c r="FS361" s="19" t="e">
        <f ca="1"/>
        <v>#N/A</v>
      </c>
      <c r="FT361" s="208" t="e">
        <f t="shared" ca="1" si="390"/>
        <v>#N/A</v>
      </c>
      <c r="FU361" s="207"/>
      <c r="FV361" s="194"/>
      <c r="FW361" s="198" cm="1">
        <f t="array" ref="FW361">IFERROR(MATCH(TRUE,INDEX($B$14:$B$117&gt;=FV361,0),0),"")</f>
        <v>1</v>
      </c>
      <c r="FX361" s="194">
        <f t="shared" ca="1" si="391"/>
        <v>1.3963799927016407E-2</v>
      </c>
      <c r="GA361" s="194">
        <f t="shared" si="392"/>
        <v>0</v>
      </c>
      <c r="GB361" s="19" t="e">
        <f ca="1"/>
        <v>#N/A</v>
      </c>
      <c r="GC361" s="208" t="e">
        <f t="shared" ca="1" si="393"/>
        <v>#N/A</v>
      </c>
    </row>
    <row r="362" spans="6:185" x14ac:dyDescent="0.2">
      <c r="F362" s="207"/>
      <c r="G362" s="194"/>
      <c r="H362" s="198" cm="1">
        <f t="array" ref="H362">IFERROR(MATCH(TRUE,INDEX($B$14:$B$117&gt;=G362,0),0),"")</f>
        <v>1</v>
      </c>
      <c r="I362" s="194">
        <f t="shared" ca="1" si="338"/>
        <v>1.3963799927016407E-2</v>
      </c>
      <c r="L362" s="194">
        <f t="shared" si="394"/>
        <v>0</v>
      </c>
      <c r="M362" s="19">
        <f ca="1"/>
        <v>0</v>
      </c>
      <c r="N362" s="208">
        <f t="shared" ca="1" si="395"/>
        <v>0</v>
      </c>
      <c r="O362" s="207"/>
      <c r="P362" s="194"/>
      <c r="Q362" s="198" cm="1">
        <f t="array" ref="Q362">IFERROR(MATCH(TRUE,INDEX($B$14:$B$117&gt;=P362,0),0),"")</f>
        <v>1</v>
      </c>
      <c r="R362" s="194">
        <f t="shared" ca="1" si="339"/>
        <v>1.3963799927016407E-2</v>
      </c>
      <c r="U362" s="194">
        <f t="shared" si="396"/>
        <v>0</v>
      </c>
      <c r="V362" s="19">
        <f ca="1"/>
        <v>0</v>
      </c>
      <c r="W362" s="208">
        <f t="shared" ca="1" si="397"/>
        <v>0</v>
      </c>
      <c r="X362" s="207"/>
      <c r="Y362" s="194"/>
      <c r="Z362" s="198" cm="1">
        <f t="array" ref="Z362">IFERROR(MATCH(TRUE,INDEX($B$14:$B$117&gt;=Y362,0),0),"")</f>
        <v>1</v>
      </c>
      <c r="AA362" s="194">
        <f t="shared" ca="1" si="340"/>
        <v>1.3963799927016407E-2</v>
      </c>
      <c r="AD362" s="194">
        <f t="shared" si="341"/>
        <v>0</v>
      </c>
      <c r="AE362" s="19">
        <f ca="1"/>
        <v>0</v>
      </c>
      <c r="AF362" s="208">
        <f t="shared" ca="1" si="342"/>
        <v>0</v>
      </c>
      <c r="AG362" s="207"/>
      <c r="AH362" s="194"/>
      <c r="AI362" s="198" cm="1">
        <f t="array" ref="AI362">IFERROR(MATCH(TRUE,INDEX($B$14:$B$117&gt;=AH362,0),0),"")</f>
        <v>1</v>
      </c>
      <c r="AJ362" s="194">
        <f t="shared" ca="1" si="343"/>
        <v>1.3963799927016407E-2</v>
      </c>
      <c r="AM362" s="194">
        <f t="shared" si="344"/>
        <v>0</v>
      </c>
      <c r="AN362" s="19">
        <f ca="1"/>
        <v>0</v>
      </c>
      <c r="AO362" s="208">
        <f t="shared" ca="1" si="345"/>
        <v>0</v>
      </c>
      <c r="AP362" s="207"/>
      <c r="AQ362" s="194"/>
      <c r="AR362" s="198" cm="1">
        <f t="array" ref="AR362">IFERROR(MATCH(TRUE,INDEX($B$14:$B$117&gt;=AQ362,0),0),"")</f>
        <v>1</v>
      </c>
      <c r="AS362" s="194">
        <f t="shared" ca="1" si="346"/>
        <v>1.3963799927016407E-2</v>
      </c>
      <c r="AV362" s="194">
        <f t="shared" si="347"/>
        <v>0</v>
      </c>
      <c r="AW362" s="19">
        <f ca="1"/>
        <v>0</v>
      </c>
      <c r="AX362" s="208">
        <f t="shared" ca="1" si="348"/>
        <v>0</v>
      </c>
      <c r="AY362" s="207"/>
      <c r="AZ362" s="194"/>
      <c r="BA362" s="198" cm="1">
        <f t="array" ref="BA362">IFERROR(MATCH(TRUE,INDEX($B$14:$B$117&gt;=AZ362,0),0),"")</f>
        <v>1</v>
      </c>
      <c r="BB362" s="194">
        <f t="shared" ca="1" si="349"/>
        <v>1.3963799927016407E-2</v>
      </c>
      <c r="BE362" s="194">
        <f t="shared" si="350"/>
        <v>0</v>
      </c>
      <c r="BF362" s="19">
        <f ca="1"/>
        <v>0</v>
      </c>
      <c r="BG362" s="208">
        <f t="shared" ca="1" si="351"/>
        <v>0</v>
      </c>
      <c r="BH362" s="207"/>
      <c r="BI362" s="194"/>
      <c r="BJ362" s="198" cm="1">
        <f t="array" ref="BJ362">IFERROR(MATCH(TRUE,INDEX($B$14:$B$117&gt;=BI362,0),0),"")</f>
        <v>1</v>
      </c>
      <c r="BK362" s="194">
        <f t="shared" ca="1" si="352"/>
        <v>1.3963799927016407E-2</v>
      </c>
      <c r="BN362" s="194">
        <f t="shared" si="353"/>
        <v>0</v>
      </c>
      <c r="BO362" s="19">
        <f ca="1"/>
        <v>0</v>
      </c>
      <c r="BP362" s="208">
        <f t="shared" ca="1" si="354"/>
        <v>0</v>
      </c>
      <c r="BQ362" s="207"/>
      <c r="BR362" s="194"/>
      <c r="BS362" s="198" cm="1">
        <f t="array" ref="BS362">IFERROR(MATCH(TRUE,INDEX($B$14:$B$117&gt;=BR362,0),0),"")</f>
        <v>1</v>
      </c>
      <c r="BT362" s="194">
        <f t="shared" ca="1" si="355"/>
        <v>1.3963799927016407E-2</v>
      </c>
      <c r="BW362" s="194">
        <f t="shared" si="356"/>
        <v>0</v>
      </c>
      <c r="BX362" s="19">
        <f ca="1"/>
        <v>0</v>
      </c>
      <c r="BY362" s="208">
        <f t="shared" ca="1" si="357"/>
        <v>0</v>
      </c>
      <c r="BZ362" s="207"/>
      <c r="CA362" s="194"/>
      <c r="CB362" s="198" cm="1">
        <f t="array" ref="CB362">IFERROR(MATCH(TRUE,INDEX($B$14:$B$117&gt;=CA362,0),0),"")</f>
        <v>1</v>
      </c>
      <c r="CC362" s="194">
        <f t="shared" ca="1" si="358"/>
        <v>1.3963799927016407E-2</v>
      </c>
      <c r="CF362" s="194">
        <f t="shared" si="359"/>
        <v>0</v>
      </c>
      <c r="CG362" s="19">
        <f ca="1"/>
        <v>0</v>
      </c>
      <c r="CH362" s="208">
        <f t="shared" ca="1" si="360"/>
        <v>0</v>
      </c>
      <c r="CI362" s="207"/>
      <c r="CJ362" s="194"/>
      <c r="CK362" s="198" cm="1">
        <f t="array" ref="CK362">IFERROR(MATCH(TRUE,INDEX($B$14:$B$117&gt;=CJ362,0),0),"")</f>
        <v>1</v>
      </c>
      <c r="CL362" s="194">
        <f t="shared" ca="1" si="361"/>
        <v>1.3963799927016407E-2</v>
      </c>
      <c r="CO362" s="194">
        <f t="shared" si="362"/>
        <v>0</v>
      </c>
      <c r="CP362" s="19">
        <f ca="1"/>
        <v>0</v>
      </c>
      <c r="CQ362" s="208">
        <f t="shared" ca="1" si="363"/>
        <v>0</v>
      </c>
      <c r="CR362" s="207"/>
      <c r="CS362" s="194"/>
      <c r="CT362" s="198" cm="1">
        <f t="array" ref="CT362">IFERROR(MATCH(TRUE,INDEX($B$14:$B$117&gt;=CS362,0),0),"")</f>
        <v>1</v>
      </c>
      <c r="CU362" s="194">
        <f t="shared" ca="1" si="364"/>
        <v>1.3963799927016407E-2</v>
      </c>
      <c r="CX362" s="194">
        <f t="shared" si="365"/>
        <v>0</v>
      </c>
      <c r="CY362" s="19" t="e">
        <f ca="1"/>
        <v>#N/A</v>
      </c>
      <c r="CZ362" s="208" t="e">
        <f t="shared" ca="1" si="366"/>
        <v>#N/A</v>
      </c>
      <c r="DA362" s="207"/>
      <c r="DB362" s="194"/>
      <c r="DC362" s="198" cm="1">
        <f t="array" ref="DC362">IFERROR(MATCH(TRUE,INDEX($B$14:$B$117&gt;=DB362,0),0),"")</f>
        <v>1</v>
      </c>
      <c r="DD362" s="194">
        <f t="shared" ca="1" si="367"/>
        <v>1.3963799927016407E-2</v>
      </c>
      <c r="DG362" s="194">
        <f t="shared" si="368"/>
        <v>0</v>
      </c>
      <c r="DH362" s="19" t="e">
        <f ca="1"/>
        <v>#N/A</v>
      </c>
      <c r="DI362" s="208" t="e">
        <f t="shared" ca="1" si="369"/>
        <v>#N/A</v>
      </c>
      <c r="DJ362" s="207"/>
      <c r="DK362" s="194"/>
      <c r="DL362" s="198" cm="1">
        <f t="array" ref="DL362">IFERROR(MATCH(TRUE,INDEX($B$14:$B$117&gt;=DK362,0),0),"")</f>
        <v>1</v>
      </c>
      <c r="DM362" s="194">
        <f t="shared" ca="1" si="370"/>
        <v>1.3963799927016407E-2</v>
      </c>
      <c r="DP362" s="194">
        <f t="shared" si="371"/>
        <v>0</v>
      </c>
      <c r="DQ362" s="19" t="e">
        <f ca="1"/>
        <v>#N/A</v>
      </c>
      <c r="DR362" s="208" t="e">
        <f t="shared" ca="1" si="372"/>
        <v>#N/A</v>
      </c>
      <c r="DS362" s="207"/>
      <c r="DT362" s="194"/>
      <c r="DU362" s="198" cm="1">
        <f t="array" ref="DU362">IFERROR(MATCH(TRUE,INDEX($B$14:$B$117&gt;=DT362,0),0),"")</f>
        <v>1</v>
      </c>
      <c r="DV362" s="194">
        <f t="shared" ca="1" si="373"/>
        <v>1.3963799927016407E-2</v>
      </c>
      <c r="DY362" s="194">
        <f t="shared" si="374"/>
        <v>0</v>
      </c>
      <c r="DZ362" s="19" t="e">
        <f ca="1"/>
        <v>#N/A</v>
      </c>
      <c r="EA362" s="208" t="e">
        <f t="shared" ca="1" si="375"/>
        <v>#N/A</v>
      </c>
      <c r="EB362" s="207"/>
      <c r="EC362" s="194"/>
      <c r="ED362" s="198" cm="1">
        <f t="array" ref="ED362">IFERROR(MATCH(TRUE,INDEX($B$14:$B$117&gt;=EC362,0),0),"")</f>
        <v>1</v>
      </c>
      <c r="EE362" s="194">
        <f t="shared" ca="1" si="376"/>
        <v>1.3963799927016407E-2</v>
      </c>
      <c r="EH362" s="194">
        <f t="shared" si="377"/>
        <v>0</v>
      </c>
      <c r="EI362" s="19" t="e">
        <f ca="1"/>
        <v>#N/A</v>
      </c>
      <c r="EJ362" s="208" t="e">
        <f t="shared" ca="1" si="378"/>
        <v>#N/A</v>
      </c>
      <c r="EK362" s="207"/>
      <c r="EL362" s="194"/>
      <c r="EM362" s="198" cm="1">
        <f t="array" ref="EM362">IFERROR(MATCH(TRUE,INDEX($B$14:$B$117&gt;=EL362,0),0),"")</f>
        <v>1</v>
      </c>
      <c r="EN362" s="194">
        <f t="shared" ca="1" si="379"/>
        <v>1.3963799927016407E-2</v>
      </c>
      <c r="EQ362" s="194">
        <f t="shared" si="380"/>
        <v>0</v>
      </c>
      <c r="ER362" s="19" t="e">
        <f ca="1"/>
        <v>#N/A</v>
      </c>
      <c r="ES362" s="208" t="e">
        <f t="shared" ca="1" si="381"/>
        <v>#N/A</v>
      </c>
      <c r="ET362" s="207"/>
      <c r="EU362" s="194"/>
      <c r="EV362" s="198" cm="1">
        <f t="array" ref="EV362">IFERROR(MATCH(TRUE,INDEX($B$14:$B$117&gt;=EU362,0),0),"")</f>
        <v>1</v>
      </c>
      <c r="EW362" s="194">
        <f t="shared" ca="1" si="382"/>
        <v>1.3963799927016407E-2</v>
      </c>
      <c r="EZ362" s="194">
        <f t="shared" si="383"/>
        <v>0</v>
      </c>
      <c r="FA362" s="19" t="e">
        <f ca="1"/>
        <v>#N/A</v>
      </c>
      <c r="FB362" s="208" t="e">
        <f t="shared" ca="1" si="384"/>
        <v>#N/A</v>
      </c>
      <c r="FC362" s="207"/>
      <c r="FD362" s="194"/>
      <c r="FE362" s="198" cm="1">
        <f t="array" ref="FE362">IFERROR(MATCH(TRUE,INDEX($B$14:$B$117&gt;=FD362,0),0),"")</f>
        <v>1</v>
      </c>
      <c r="FF362" s="194">
        <f t="shared" ca="1" si="385"/>
        <v>1.3963799927016407E-2</v>
      </c>
      <c r="FI362" s="194">
        <f t="shared" si="386"/>
        <v>0</v>
      </c>
      <c r="FJ362" s="19" t="e">
        <f ca="1"/>
        <v>#N/A</v>
      </c>
      <c r="FK362" s="208" t="e">
        <f t="shared" ca="1" si="387"/>
        <v>#N/A</v>
      </c>
      <c r="FL362" s="207"/>
      <c r="FM362" s="194"/>
      <c r="FN362" s="198" cm="1">
        <f t="array" ref="FN362">IFERROR(MATCH(TRUE,INDEX($B$14:$B$117&gt;=FM362,0),0),"")</f>
        <v>1</v>
      </c>
      <c r="FO362" s="194">
        <f t="shared" ca="1" si="388"/>
        <v>1.3963799927016407E-2</v>
      </c>
      <c r="FR362" s="194">
        <f t="shared" si="389"/>
        <v>0</v>
      </c>
      <c r="FS362" s="19" t="e">
        <f ca="1"/>
        <v>#N/A</v>
      </c>
      <c r="FT362" s="208" t="e">
        <f t="shared" ca="1" si="390"/>
        <v>#N/A</v>
      </c>
      <c r="FU362" s="207"/>
      <c r="FV362" s="194"/>
      <c r="FW362" s="198" cm="1">
        <f t="array" ref="FW362">IFERROR(MATCH(TRUE,INDEX($B$14:$B$117&gt;=FV362,0),0),"")</f>
        <v>1</v>
      </c>
      <c r="FX362" s="194">
        <f t="shared" ca="1" si="391"/>
        <v>1.3963799927016407E-2</v>
      </c>
      <c r="GA362" s="194">
        <f t="shared" si="392"/>
        <v>0</v>
      </c>
      <c r="GB362" s="19" t="e">
        <f ca="1"/>
        <v>#N/A</v>
      </c>
      <c r="GC362" s="208" t="e">
        <f t="shared" ca="1" si="393"/>
        <v>#N/A</v>
      </c>
    </row>
    <row r="363" spans="6:185" x14ac:dyDescent="0.2">
      <c r="F363" s="207"/>
      <c r="G363" s="194"/>
      <c r="H363" s="198" cm="1">
        <f t="array" ref="H363">IFERROR(MATCH(TRUE,INDEX($B$14:$B$117&gt;=G363,0),0),"")</f>
        <v>1</v>
      </c>
      <c r="I363" s="194">
        <f t="shared" ca="1" si="338"/>
        <v>1.3963799927016407E-2</v>
      </c>
      <c r="L363" s="194">
        <f t="shared" si="394"/>
        <v>0</v>
      </c>
      <c r="M363" s="19">
        <f ca="1"/>
        <v>0</v>
      </c>
      <c r="N363" s="208">
        <f t="shared" ca="1" si="395"/>
        <v>0</v>
      </c>
      <c r="O363" s="207"/>
      <c r="P363" s="194"/>
      <c r="Q363" s="198" cm="1">
        <f t="array" ref="Q363">IFERROR(MATCH(TRUE,INDEX($B$14:$B$117&gt;=P363,0),0),"")</f>
        <v>1</v>
      </c>
      <c r="R363" s="194">
        <f t="shared" ca="1" si="339"/>
        <v>1.3963799927016407E-2</v>
      </c>
      <c r="U363" s="194">
        <f t="shared" si="396"/>
        <v>0</v>
      </c>
      <c r="V363" s="19">
        <f ca="1"/>
        <v>0</v>
      </c>
      <c r="W363" s="208">
        <f t="shared" ca="1" si="397"/>
        <v>0</v>
      </c>
      <c r="X363" s="207"/>
      <c r="Y363" s="194"/>
      <c r="Z363" s="198" cm="1">
        <f t="array" ref="Z363">IFERROR(MATCH(TRUE,INDEX($B$14:$B$117&gt;=Y363,0),0),"")</f>
        <v>1</v>
      </c>
      <c r="AA363" s="194">
        <f t="shared" ca="1" si="340"/>
        <v>1.3963799927016407E-2</v>
      </c>
      <c r="AD363" s="194">
        <f t="shared" si="341"/>
        <v>0</v>
      </c>
      <c r="AE363" s="19">
        <f ca="1"/>
        <v>0</v>
      </c>
      <c r="AF363" s="208">
        <f t="shared" ca="1" si="342"/>
        <v>0</v>
      </c>
      <c r="AG363" s="207"/>
      <c r="AH363" s="194"/>
      <c r="AI363" s="198" cm="1">
        <f t="array" ref="AI363">IFERROR(MATCH(TRUE,INDEX($B$14:$B$117&gt;=AH363,0),0),"")</f>
        <v>1</v>
      </c>
      <c r="AJ363" s="194">
        <f t="shared" ca="1" si="343"/>
        <v>1.3963799927016407E-2</v>
      </c>
      <c r="AM363" s="194">
        <f t="shared" si="344"/>
        <v>0</v>
      </c>
      <c r="AN363" s="19">
        <f ca="1"/>
        <v>0</v>
      </c>
      <c r="AO363" s="208">
        <f t="shared" ca="1" si="345"/>
        <v>0</v>
      </c>
      <c r="AP363" s="207"/>
      <c r="AQ363" s="194"/>
      <c r="AR363" s="198" cm="1">
        <f t="array" ref="AR363">IFERROR(MATCH(TRUE,INDEX($B$14:$B$117&gt;=AQ363,0),0),"")</f>
        <v>1</v>
      </c>
      <c r="AS363" s="194">
        <f t="shared" ca="1" si="346"/>
        <v>1.3963799927016407E-2</v>
      </c>
      <c r="AV363" s="194">
        <f t="shared" si="347"/>
        <v>0</v>
      </c>
      <c r="AW363" s="19">
        <f ca="1"/>
        <v>0</v>
      </c>
      <c r="AX363" s="208">
        <f t="shared" ca="1" si="348"/>
        <v>0</v>
      </c>
      <c r="AY363" s="207"/>
      <c r="AZ363" s="194"/>
      <c r="BA363" s="198" cm="1">
        <f t="array" ref="BA363">IFERROR(MATCH(TRUE,INDEX($B$14:$B$117&gt;=AZ363,0),0),"")</f>
        <v>1</v>
      </c>
      <c r="BB363" s="194">
        <f t="shared" ca="1" si="349"/>
        <v>1.3963799927016407E-2</v>
      </c>
      <c r="BE363" s="194">
        <f t="shared" si="350"/>
        <v>0</v>
      </c>
      <c r="BF363" s="19">
        <f ca="1"/>
        <v>0</v>
      </c>
      <c r="BG363" s="208">
        <f t="shared" ca="1" si="351"/>
        <v>0</v>
      </c>
      <c r="BH363" s="207"/>
      <c r="BI363" s="194"/>
      <c r="BJ363" s="198" cm="1">
        <f t="array" ref="BJ363">IFERROR(MATCH(TRUE,INDEX($B$14:$B$117&gt;=BI363,0),0),"")</f>
        <v>1</v>
      </c>
      <c r="BK363" s="194">
        <f t="shared" ca="1" si="352"/>
        <v>1.3963799927016407E-2</v>
      </c>
      <c r="BN363" s="194">
        <f t="shared" si="353"/>
        <v>0</v>
      </c>
      <c r="BO363" s="19">
        <f ca="1"/>
        <v>0</v>
      </c>
      <c r="BP363" s="208">
        <f t="shared" ca="1" si="354"/>
        <v>0</v>
      </c>
      <c r="BQ363" s="207"/>
      <c r="BR363" s="194"/>
      <c r="BS363" s="198" cm="1">
        <f t="array" ref="BS363">IFERROR(MATCH(TRUE,INDEX($B$14:$B$117&gt;=BR363,0),0),"")</f>
        <v>1</v>
      </c>
      <c r="BT363" s="194">
        <f t="shared" ca="1" si="355"/>
        <v>1.3963799927016407E-2</v>
      </c>
      <c r="BW363" s="194">
        <f t="shared" si="356"/>
        <v>0</v>
      </c>
      <c r="BX363" s="19">
        <f ca="1"/>
        <v>0</v>
      </c>
      <c r="BY363" s="208">
        <f t="shared" ca="1" si="357"/>
        <v>0</v>
      </c>
      <c r="BZ363" s="207"/>
      <c r="CA363" s="194"/>
      <c r="CB363" s="198" cm="1">
        <f t="array" ref="CB363">IFERROR(MATCH(TRUE,INDEX($B$14:$B$117&gt;=CA363,0),0),"")</f>
        <v>1</v>
      </c>
      <c r="CC363" s="194">
        <f t="shared" ca="1" si="358"/>
        <v>1.3963799927016407E-2</v>
      </c>
      <c r="CF363" s="194">
        <f t="shared" si="359"/>
        <v>0</v>
      </c>
      <c r="CG363" s="19">
        <f ca="1"/>
        <v>0</v>
      </c>
      <c r="CH363" s="208">
        <f t="shared" ca="1" si="360"/>
        <v>0</v>
      </c>
      <c r="CI363" s="207"/>
      <c r="CJ363" s="194"/>
      <c r="CK363" s="198" cm="1">
        <f t="array" ref="CK363">IFERROR(MATCH(TRUE,INDEX($B$14:$B$117&gt;=CJ363,0),0),"")</f>
        <v>1</v>
      </c>
      <c r="CL363" s="194">
        <f t="shared" ca="1" si="361"/>
        <v>1.3963799927016407E-2</v>
      </c>
      <c r="CO363" s="194">
        <f t="shared" si="362"/>
        <v>0</v>
      </c>
      <c r="CP363" s="19">
        <f ca="1"/>
        <v>0</v>
      </c>
      <c r="CQ363" s="208">
        <f t="shared" ca="1" si="363"/>
        <v>0</v>
      </c>
      <c r="CR363" s="207"/>
      <c r="CS363" s="194"/>
      <c r="CT363" s="198" cm="1">
        <f t="array" ref="CT363">IFERROR(MATCH(TRUE,INDEX($B$14:$B$117&gt;=CS363,0),0),"")</f>
        <v>1</v>
      </c>
      <c r="CU363" s="194">
        <f t="shared" ca="1" si="364"/>
        <v>1.3963799927016407E-2</v>
      </c>
      <c r="CX363" s="194">
        <f t="shared" si="365"/>
        <v>0</v>
      </c>
      <c r="CY363" s="19" t="e">
        <f ca="1"/>
        <v>#N/A</v>
      </c>
      <c r="CZ363" s="208" t="e">
        <f t="shared" ca="1" si="366"/>
        <v>#N/A</v>
      </c>
      <c r="DA363" s="207"/>
      <c r="DB363" s="194"/>
      <c r="DC363" s="198" cm="1">
        <f t="array" ref="DC363">IFERROR(MATCH(TRUE,INDEX($B$14:$B$117&gt;=DB363,0),0),"")</f>
        <v>1</v>
      </c>
      <c r="DD363" s="194">
        <f t="shared" ca="1" si="367"/>
        <v>1.3963799927016407E-2</v>
      </c>
      <c r="DG363" s="194">
        <f t="shared" si="368"/>
        <v>0</v>
      </c>
      <c r="DH363" s="19" t="e">
        <f ca="1"/>
        <v>#N/A</v>
      </c>
      <c r="DI363" s="208" t="e">
        <f t="shared" ca="1" si="369"/>
        <v>#N/A</v>
      </c>
      <c r="DJ363" s="207"/>
      <c r="DK363" s="194"/>
      <c r="DL363" s="198" cm="1">
        <f t="array" ref="DL363">IFERROR(MATCH(TRUE,INDEX($B$14:$B$117&gt;=DK363,0),0),"")</f>
        <v>1</v>
      </c>
      <c r="DM363" s="194">
        <f t="shared" ca="1" si="370"/>
        <v>1.3963799927016407E-2</v>
      </c>
      <c r="DP363" s="194">
        <f t="shared" si="371"/>
        <v>0</v>
      </c>
      <c r="DQ363" s="19" t="e">
        <f ca="1"/>
        <v>#N/A</v>
      </c>
      <c r="DR363" s="208" t="e">
        <f t="shared" ca="1" si="372"/>
        <v>#N/A</v>
      </c>
      <c r="DS363" s="207"/>
      <c r="DT363" s="194"/>
      <c r="DU363" s="198" cm="1">
        <f t="array" ref="DU363">IFERROR(MATCH(TRUE,INDEX($B$14:$B$117&gt;=DT363,0),0),"")</f>
        <v>1</v>
      </c>
      <c r="DV363" s="194">
        <f t="shared" ca="1" si="373"/>
        <v>1.3963799927016407E-2</v>
      </c>
      <c r="DY363" s="194">
        <f t="shared" si="374"/>
        <v>0</v>
      </c>
      <c r="DZ363" s="19" t="e">
        <f ca="1"/>
        <v>#N/A</v>
      </c>
      <c r="EA363" s="208" t="e">
        <f t="shared" ca="1" si="375"/>
        <v>#N/A</v>
      </c>
      <c r="EB363" s="207"/>
      <c r="EC363" s="194"/>
      <c r="ED363" s="198" cm="1">
        <f t="array" ref="ED363">IFERROR(MATCH(TRUE,INDEX($B$14:$B$117&gt;=EC363,0),0),"")</f>
        <v>1</v>
      </c>
      <c r="EE363" s="194">
        <f t="shared" ca="1" si="376"/>
        <v>1.3963799927016407E-2</v>
      </c>
      <c r="EH363" s="194">
        <f t="shared" si="377"/>
        <v>0</v>
      </c>
      <c r="EI363" s="19" t="e">
        <f ca="1"/>
        <v>#N/A</v>
      </c>
      <c r="EJ363" s="208" t="e">
        <f t="shared" ca="1" si="378"/>
        <v>#N/A</v>
      </c>
      <c r="EK363" s="207"/>
      <c r="EL363" s="194"/>
      <c r="EM363" s="198" cm="1">
        <f t="array" ref="EM363">IFERROR(MATCH(TRUE,INDEX($B$14:$B$117&gt;=EL363,0),0),"")</f>
        <v>1</v>
      </c>
      <c r="EN363" s="194">
        <f t="shared" ca="1" si="379"/>
        <v>1.3963799927016407E-2</v>
      </c>
      <c r="EQ363" s="194">
        <f t="shared" si="380"/>
        <v>0</v>
      </c>
      <c r="ER363" s="19" t="e">
        <f ca="1"/>
        <v>#N/A</v>
      </c>
      <c r="ES363" s="208" t="e">
        <f t="shared" ca="1" si="381"/>
        <v>#N/A</v>
      </c>
      <c r="ET363" s="207"/>
      <c r="EU363" s="194"/>
      <c r="EV363" s="198" cm="1">
        <f t="array" ref="EV363">IFERROR(MATCH(TRUE,INDEX($B$14:$B$117&gt;=EU363,0),0),"")</f>
        <v>1</v>
      </c>
      <c r="EW363" s="194">
        <f t="shared" ca="1" si="382"/>
        <v>1.3963799927016407E-2</v>
      </c>
      <c r="EZ363" s="194">
        <f t="shared" si="383"/>
        <v>0</v>
      </c>
      <c r="FA363" s="19" t="e">
        <f ca="1"/>
        <v>#N/A</v>
      </c>
      <c r="FB363" s="208" t="e">
        <f t="shared" ca="1" si="384"/>
        <v>#N/A</v>
      </c>
      <c r="FC363" s="207"/>
      <c r="FD363" s="194"/>
      <c r="FE363" s="198" cm="1">
        <f t="array" ref="FE363">IFERROR(MATCH(TRUE,INDEX($B$14:$B$117&gt;=FD363,0),0),"")</f>
        <v>1</v>
      </c>
      <c r="FF363" s="194">
        <f t="shared" ca="1" si="385"/>
        <v>1.3963799927016407E-2</v>
      </c>
      <c r="FI363" s="194">
        <f t="shared" si="386"/>
        <v>0</v>
      </c>
      <c r="FJ363" s="19" t="e">
        <f ca="1"/>
        <v>#N/A</v>
      </c>
      <c r="FK363" s="208" t="e">
        <f t="shared" ca="1" si="387"/>
        <v>#N/A</v>
      </c>
      <c r="FL363" s="207"/>
      <c r="FM363" s="194"/>
      <c r="FN363" s="198" cm="1">
        <f t="array" ref="FN363">IFERROR(MATCH(TRUE,INDEX($B$14:$B$117&gt;=FM363,0),0),"")</f>
        <v>1</v>
      </c>
      <c r="FO363" s="194">
        <f t="shared" ca="1" si="388"/>
        <v>1.3963799927016407E-2</v>
      </c>
      <c r="FR363" s="194">
        <f t="shared" si="389"/>
        <v>0</v>
      </c>
      <c r="FS363" s="19" t="e">
        <f ca="1"/>
        <v>#N/A</v>
      </c>
      <c r="FT363" s="208" t="e">
        <f t="shared" ca="1" si="390"/>
        <v>#N/A</v>
      </c>
      <c r="FU363" s="207"/>
      <c r="FV363" s="194"/>
      <c r="FW363" s="198" cm="1">
        <f t="array" ref="FW363">IFERROR(MATCH(TRUE,INDEX($B$14:$B$117&gt;=FV363,0),0),"")</f>
        <v>1</v>
      </c>
      <c r="FX363" s="194">
        <f t="shared" ca="1" si="391"/>
        <v>1.3963799927016407E-2</v>
      </c>
      <c r="GA363" s="194">
        <f t="shared" si="392"/>
        <v>0</v>
      </c>
      <c r="GB363" s="19" t="e">
        <f ca="1"/>
        <v>#N/A</v>
      </c>
      <c r="GC363" s="208" t="e">
        <f t="shared" ca="1" si="393"/>
        <v>#N/A</v>
      </c>
    </row>
    <row r="364" spans="6:185" x14ac:dyDescent="0.2">
      <c r="F364" s="207"/>
      <c r="G364" s="194"/>
      <c r="H364" s="198" cm="1">
        <f t="array" ref="H364">IFERROR(MATCH(TRUE,INDEX($B$14:$B$117&gt;=G364,0),0),"")</f>
        <v>1</v>
      </c>
      <c r="I364" s="194">
        <f t="shared" ca="1" si="338"/>
        <v>1.3963799927016407E-2</v>
      </c>
      <c r="L364" s="194">
        <f t="shared" si="394"/>
        <v>0</v>
      </c>
      <c r="M364" s="19">
        <f ca="1"/>
        <v>0</v>
      </c>
      <c r="N364" s="208">
        <f t="shared" ca="1" si="395"/>
        <v>0</v>
      </c>
      <c r="O364" s="207"/>
      <c r="P364" s="194"/>
      <c r="Q364" s="198" cm="1">
        <f t="array" ref="Q364">IFERROR(MATCH(TRUE,INDEX($B$14:$B$117&gt;=P364,0),0),"")</f>
        <v>1</v>
      </c>
      <c r="R364" s="194">
        <f t="shared" ca="1" si="339"/>
        <v>1.3963799927016407E-2</v>
      </c>
      <c r="U364" s="194">
        <f t="shared" si="396"/>
        <v>0</v>
      </c>
      <c r="V364" s="19">
        <f ca="1"/>
        <v>0</v>
      </c>
      <c r="W364" s="208">
        <f t="shared" ca="1" si="397"/>
        <v>0</v>
      </c>
      <c r="X364" s="207"/>
      <c r="Y364" s="194"/>
      <c r="Z364" s="198" cm="1">
        <f t="array" ref="Z364">IFERROR(MATCH(TRUE,INDEX($B$14:$B$117&gt;=Y364,0),0),"")</f>
        <v>1</v>
      </c>
      <c r="AA364" s="194">
        <f t="shared" ca="1" si="340"/>
        <v>1.3963799927016407E-2</v>
      </c>
      <c r="AD364" s="194">
        <f t="shared" si="341"/>
        <v>0</v>
      </c>
      <c r="AE364" s="19">
        <f ca="1"/>
        <v>0</v>
      </c>
      <c r="AF364" s="208">
        <f t="shared" ca="1" si="342"/>
        <v>0</v>
      </c>
      <c r="AG364" s="207"/>
      <c r="AH364" s="194"/>
      <c r="AI364" s="198" cm="1">
        <f t="array" ref="AI364">IFERROR(MATCH(TRUE,INDEX($B$14:$B$117&gt;=AH364,0),0),"")</f>
        <v>1</v>
      </c>
      <c r="AJ364" s="194">
        <f t="shared" ca="1" si="343"/>
        <v>1.3963799927016407E-2</v>
      </c>
      <c r="AM364" s="194">
        <f t="shared" si="344"/>
        <v>0</v>
      </c>
      <c r="AN364" s="19">
        <f ca="1"/>
        <v>0</v>
      </c>
      <c r="AO364" s="208">
        <f t="shared" ca="1" si="345"/>
        <v>0</v>
      </c>
      <c r="AP364" s="207"/>
      <c r="AQ364" s="194"/>
      <c r="AR364" s="198" cm="1">
        <f t="array" ref="AR364">IFERROR(MATCH(TRUE,INDEX($B$14:$B$117&gt;=AQ364,0),0),"")</f>
        <v>1</v>
      </c>
      <c r="AS364" s="194">
        <f t="shared" ca="1" si="346"/>
        <v>1.3963799927016407E-2</v>
      </c>
      <c r="AV364" s="194">
        <f t="shared" si="347"/>
        <v>0</v>
      </c>
      <c r="AW364" s="19">
        <f ca="1"/>
        <v>0</v>
      </c>
      <c r="AX364" s="208">
        <f t="shared" ca="1" si="348"/>
        <v>0</v>
      </c>
      <c r="AY364" s="207"/>
      <c r="AZ364" s="194"/>
      <c r="BA364" s="198" cm="1">
        <f t="array" ref="BA364">IFERROR(MATCH(TRUE,INDEX($B$14:$B$117&gt;=AZ364,0),0),"")</f>
        <v>1</v>
      </c>
      <c r="BB364" s="194">
        <f t="shared" ca="1" si="349"/>
        <v>1.3963799927016407E-2</v>
      </c>
      <c r="BE364" s="194">
        <f t="shared" si="350"/>
        <v>0</v>
      </c>
      <c r="BF364" s="19">
        <f ca="1"/>
        <v>0</v>
      </c>
      <c r="BG364" s="208">
        <f t="shared" ca="1" si="351"/>
        <v>0</v>
      </c>
      <c r="BH364" s="207"/>
      <c r="BI364" s="194"/>
      <c r="BJ364" s="198" cm="1">
        <f t="array" ref="BJ364">IFERROR(MATCH(TRUE,INDEX($B$14:$B$117&gt;=BI364,0),0),"")</f>
        <v>1</v>
      </c>
      <c r="BK364" s="194">
        <f t="shared" ca="1" si="352"/>
        <v>1.3963799927016407E-2</v>
      </c>
      <c r="BN364" s="194">
        <f t="shared" si="353"/>
        <v>0</v>
      </c>
      <c r="BO364" s="19">
        <f ca="1"/>
        <v>0</v>
      </c>
      <c r="BP364" s="208">
        <f t="shared" ca="1" si="354"/>
        <v>0</v>
      </c>
      <c r="BQ364" s="207"/>
      <c r="BR364" s="194"/>
      <c r="BS364" s="198" cm="1">
        <f t="array" ref="BS364">IFERROR(MATCH(TRUE,INDEX($B$14:$B$117&gt;=BR364,0),0),"")</f>
        <v>1</v>
      </c>
      <c r="BT364" s="194">
        <f t="shared" ca="1" si="355"/>
        <v>1.3963799927016407E-2</v>
      </c>
      <c r="BW364" s="194">
        <f t="shared" si="356"/>
        <v>0</v>
      </c>
      <c r="BX364" s="19">
        <f ca="1"/>
        <v>0</v>
      </c>
      <c r="BY364" s="208">
        <f t="shared" ca="1" si="357"/>
        <v>0</v>
      </c>
      <c r="BZ364" s="207"/>
      <c r="CA364" s="194"/>
      <c r="CB364" s="198" cm="1">
        <f t="array" ref="CB364">IFERROR(MATCH(TRUE,INDEX($B$14:$B$117&gt;=CA364,0),0),"")</f>
        <v>1</v>
      </c>
      <c r="CC364" s="194">
        <f t="shared" ca="1" si="358"/>
        <v>1.3963799927016407E-2</v>
      </c>
      <c r="CF364" s="194">
        <f t="shared" si="359"/>
        <v>0</v>
      </c>
      <c r="CG364" s="19">
        <f ca="1"/>
        <v>0</v>
      </c>
      <c r="CH364" s="208">
        <f t="shared" ca="1" si="360"/>
        <v>0</v>
      </c>
      <c r="CI364" s="207"/>
      <c r="CJ364" s="194"/>
      <c r="CK364" s="198" cm="1">
        <f t="array" ref="CK364">IFERROR(MATCH(TRUE,INDEX($B$14:$B$117&gt;=CJ364,0),0),"")</f>
        <v>1</v>
      </c>
      <c r="CL364" s="194">
        <f t="shared" ca="1" si="361"/>
        <v>1.3963799927016407E-2</v>
      </c>
      <c r="CO364" s="194">
        <f t="shared" si="362"/>
        <v>0</v>
      </c>
      <c r="CP364" s="19">
        <f ca="1"/>
        <v>0</v>
      </c>
      <c r="CQ364" s="208">
        <f t="shared" ca="1" si="363"/>
        <v>0</v>
      </c>
      <c r="CR364" s="207"/>
      <c r="CS364" s="194"/>
      <c r="CT364" s="198" cm="1">
        <f t="array" ref="CT364">IFERROR(MATCH(TRUE,INDEX($B$14:$B$117&gt;=CS364,0),0),"")</f>
        <v>1</v>
      </c>
      <c r="CU364" s="194">
        <f t="shared" ca="1" si="364"/>
        <v>1.3963799927016407E-2</v>
      </c>
      <c r="CX364" s="194">
        <f t="shared" si="365"/>
        <v>0</v>
      </c>
      <c r="CY364" s="19" t="e">
        <f ca="1"/>
        <v>#N/A</v>
      </c>
      <c r="CZ364" s="208" t="e">
        <f t="shared" ca="1" si="366"/>
        <v>#N/A</v>
      </c>
      <c r="DA364" s="207"/>
      <c r="DB364" s="194"/>
      <c r="DC364" s="198" cm="1">
        <f t="array" ref="DC364">IFERROR(MATCH(TRUE,INDEX($B$14:$B$117&gt;=DB364,0),0),"")</f>
        <v>1</v>
      </c>
      <c r="DD364" s="194">
        <f t="shared" ca="1" si="367"/>
        <v>1.3963799927016407E-2</v>
      </c>
      <c r="DG364" s="194">
        <f t="shared" si="368"/>
        <v>0</v>
      </c>
      <c r="DH364" s="19" t="e">
        <f ca="1"/>
        <v>#N/A</v>
      </c>
      <c r="DI364" s="208" t="e">
        <f t="shared" ca="1" si="369"/>
        <v>#N/A</v>
      </c>
      <c r="DJ364" s="207"/>
      <c r="DK364" s="194"/>
      <c r="DL364" s="198" cm="1">
        <f t="array" ref="DL364">IFERROR(MATCH(TRUE,INDEX($B$14:$B$117&gt;=DK364,0),0),"")</f>
        <v>1</v>
      </c>
      <c r="DM364" s="194">
        <f t="shared" ca="1" si="370"/>
        <v>1.3963799927016407E-2</v>
      </c>
      <c r="DP364" s="194">
        <f t="shared" si="371"/>
        <v>0</v>
      </c>
      <c r="DQ364" s="19" t="e">
        <f ca="1"/>
        <v>#N/A</v>
      </c>
      <c r="DR364" s="208" t="e">
        <f t="shared" ca="1" si="372"/>
        <v>#N/A</v>
      </c>
      <c r="DS364" s="207"/>
      <c r="DT364" s="194"/>
      <c r="DU364" s="198" cm="1">
        <f t="array" ref="DU364">IFERROR(MATCH(TRUE,INDEX($B$14:$B$117&gt;=DT364,0),0),"")</f>
        <v>1</v>
      </c>
      <c r="DV364" s="194">
        <f t="shared" ca="1" si="373"/>
        <v>1.3963799927016407E-2</v>
      </c>
      <c r="DY364" s="194">
        <f t="shared" si="374"/>
        <v>0</v>
      </c>
      <c r="DZ364" s="19" t="e">
        <f ca="1"/>
        <v>#N/A</v>
      </c>
      <c r="EA364" s="208" t="e">
        <f t="shared" ca="1" si="375"/>
        <v>#N/A</v>
      </c>
      <c r="EB364" s="207"/>
      <c r="EC364" s="194"/>
      <c r="ED364" s="198" cm="1">
        <f t="array" ref="ED364">IFERROR(MATCH(TRUE,INDEX($B$14:$B$117&gt;=EC364,0),0),"")</f>
        <v>1</v>
      </c>
      <c r="EE364" s="194">
        <f t="shared" ca="1" si="376"/>
        <v>1.3963799927016407E-2</v>
      </c>
      <c r="EH364" s="194">
        <f t="shared" si="377"/>
        <v>0</v>
      </c>
      <c r="EI364" s="19" t="e">
        <f ca="1"/>
        <v>#N/A</v>
      </c>
      <c r="EJ364" s="208" t="e">
        <f t="shared" ca="1" si="378"/>
        <v>#N/A</v>
      </c>
      <c r="EK364" s="207"/>
      <c r="EL364" s="194"/>
      <c r="EM364" s="198" cm="1">
        <f t="array" ref="EM364">IFERROR(MATCH(TRUE,INDEX($B$14:$B$117&gt;=EL364,0),0),"")</f>
        <v>1</v>
      </c>
      <c r="EN364" s="194">
        <f t="shared" ca="1" si="379"/>
        <v>1.3963799927016407E-2</v>
      </c>
      <c r="EQ364" s="194">
        <f t="shared" si="380"/>
        <v>0</v>
      </c>
      <c r="ER364" s="19" t="e">
        <f ca="1"/>
        <v>#N/A</v>
      </c>
      <c r="ES364" s="208" t="e">
        <f t="shared" ca="1" si="381"/>
        <v>#N/A</v>
      </c>
      <c r="ET364" s="207"/>
      <c r="EU364" s="194"/>
      <c r="EV364" s="198" cm="1">
        <f t="array" ref="EV364">IFERROR(MATCH(TRUE,INDEX($B$14:$B$117&gt;=EU364,0),0),"")</f>
        <v>1</v>
      </c>
      <c r="EW364" s="194">
        <f t="shared" ca="1" si="382"/>
        <v>1.3963799927016407E-2</v>
      </c>
      <c r="EZ364" s="194">
        <f t="shared" si="383"/>
        <v>0</v>
      </c>
      <c r="FA364" s="19" t="e">
        <f ca="1"/>
        <v>#N/A</v>
      </c>
      <c r="FB364" s="208" t="e">
        <f t="shared" ca="1" si="384"/>
        <v>#N/A</v>
      </c>
      <c r="FC364" s="207"/>
      <c r="FD364" s="194"/>
      <c r="FE364" s="198" cm="1">
        <f t="array" ref="FE364">IFERROR(MATCH(TRUE,INDEX($B$14:$B$117&gt;=FD364,0),0),"")</f>
        <v>1</v>
      </c>
      <c r="FF364" s="194">
        <f t="shared" ca="1" si="385"/>
        <v>1.3963799927016407E-2</v>
      </c>
      <c r="FI364" s="194">
        <f t="shared" si="386"/>
        <v>0</v>
      </c>
      <c r="FJ364" s="19" t="e">
        <f ca="1"/>
        <v>#N/A</v>
      </c>
      <c r="FK364" s="208" t="e">
        <f t="shared" ca="1" si="387"/>
        <v>#N/A</v>
      </c>
      <c r="FL364" s="207"/>
      <c r="FM364" s="194"/>
      <c r="FN364" s="198" cm="1">
        <f t="array" ref="FN364">IFERROR(MATCH(TRUE,INDEX($B$14:$B$117&gt;=FM364,0),0),"")</f>
        <v>1</v>
      </c>
      <c r="FO364" s="194">
        <f t="shared" ca="1" si="388"/>
        <v>1.3963799927016407E-2</v>
      </c>
      <c r="FR364" s="194">
        <f t="shared" si="389"/>
        <v>0</v>
      </c>
      <c r="FS364" s="19" t="e">
        <f ca="1"/>
        <v>#N/A</v>
      </c>
      <c r="FT364" s="208" t="e">
        <f t="shared" ca="1" si="390"/>
        <v>#N/A</v>
      </c>
      <c r="FU364" s="207"/>
      <c r="FV364" s="194"/>
      <c r="FW364" s="198" cm="1">
        <f t="array" ref="FW364">IFERROR(MATCH(TRUE,INDEX($B$14:$B$117&gt;=FV364,0),0),"")</f>
        <v>1</v>
      </c>
      <c r="FX364" s="194">
        <f t="shared" ca="1" si="391"/>
        <v>1.3963799927016407E-2</v>
      </c>
      <c r="GA364" s="194">
        <f t="shared" si="392"/>
        <v>0</v>
      </c>
      <c r="GB364" s="19" t="e">
        <f ca="1"/>
        <v>#N/A</v>
      </c>
      <c r="GC364" s="208" t="e">
        <f t="shared" ca="1" si="393"/>
        <v>#N/A</v>
      </c>
    </row>
    <row r="365" spans="6:185" x14ac:dyDescent="0.2">
      <c r="F365" s="207"/>
      <c r="G365" s="194"/>
      <c r="H365" s="198" cm="1">
        <f t="array" ref="H365">IFERROR(MATCH(TRUE,INDEX($B$14:$B$117&gt;=G365,0),0),"")</f>
        <v>1</v>
      </c>
      <c r="I365" s="194">
        <f t="shared" ca="1" si="338"/>
        <v>1.3963799927016407E-2</v>
      </c>
      <c r="L365" s="194">
        <f t="shared" si="394"/>
        <v>0</v>
      </c>
      <c r="M365" s="19">
        <f ca="1"/>
        <v>0</v>
      </c>
      <c r="N365" s="208">
        <f t="shared" ca="1" si="395"/>
        <v>0</v>
      </c>
      <c r="O365" s="207"/>
      <c r="P365" s="194"/>
      <c r="Q365" s="198" cm="1">
        <f t="array" ref="Q365">IFERROR(MATCH(TRUE,INDEX($B$14:$B$117&gt;=P365,0),0),"")</f>
        <v>1</v>
      </c>
      <c r="R365" s="194">
        <f t="shared" ca="1" si="339"/>
        <v>1.3963799927016407E-2</v>
      </c>
      <c r="U365" s="194">
        <f t="shared" si="396"/>
        <v>0</v>
      </c>
      <c r="V365" s="19">
        <f ca="1"/>
        <v>0</v>
      </c>
      <c r="W365" s="208">
        <f t="shared" ca="1" si="397"/>
        <v>0</v>
      </c>
      <c r="X365" s="207"/>
      <c r="Y365" s="194"/>
      <c r="Z365" s="198" cm="1">
        <f t="array" ref="Z365">IFERROR(MATCH(TRUE,INDEX($B$14:$B$117&gt;=Y365,0),0),"")</f>
        <v>1</v>
      </c>
      <c r="AA365" s="194">
        <f t="shared" ca="1" si="340"/>
        <v>1.3963799927016407E-2</v>
      </c>
      <c r="AD365" s="194">
        <f t="shared" si="341"/>
        <v>0</v>
      </c>
      <c r="AE365" s="19">
        <f ca="1"/>
        <v>0</v>
      </c>
      <c r="AF365" s="208">
        <f t="shared" ca="1" si="342"/>
        <v>0</v>
      </c>
      <c r="AG365" s="207"/>
      <c r="AH365" s="194"/>
      <c r="AI365" s="198" cm="1">
        <f t="array" ref="AI365">IFERROR(MATCH(TRUE,INDEX($B$14:$B$117&gt;=AH365,0),0),"")</f>
        <v>1</v>
      </c>
      <c r="AJ365" s="194">
        <f t="shared" ca="1" si="343"/>
        <v>1.3963799927016407E-2</v>
      </c>
      <c r="AM365" s="194">
        <f t="shared" si="344"/>
        <v>0</v>
      </c>
      <c r="AN365" s="19">
        <f ca="1"/>
        <v>0</v>
      </c>
      <c r="AO365" s="208">
        <f t="shared" ca="1" si="345"/>
        <v>0</v>
      </c>
      <c r="AP365" s="207"/>
      <c r="AQ365" s="194"/>
      <c r="AR365" s="198" cm="1">
        <f t="array" ref="AR365">IFERROR(MATCH(TRUE,INDEX($B$14:$B$117&gt;=AQ365,0),0),"")</f>
        <v>1</v>
      </c>
      <c r="AS365" s="194">
        <f t="shared" ca="1" si="346"/>
        <v>1.3963799927016407E-2</v>
      </c>
      <c r="AV365" s="194">
        <f t="shared" si="347"/>
        <v>0</v>
      </c>
      <c r="AW365" s="19">
        <f ca="1"/>
        <v>0</v>
      </c>
      <c r="AX365" s="208">
        <f t="shared" ca="1" si="348"/>
        <v>0</v>
      </c>
      <c r="AY365" s="207"/>
      <c r="AZ365" s="194"/>
      <c r="BA365" s="198" cm="1">
        <f t="array" ref="BA365">IFERROR(MATCH(TRUE,INDEX($B$14:$B$117&gt;=AZ365,0),0),"")</f>
        <v>1</v>
      </c>
      <c r="BB365" s="194">
        <f t="shared" ca="1" si="349"/>
        <v>1.3963799927016407E-2</v>
      </c>
      <c r="BE365" s="194">
        <f t="shared" si="350"/>
        <v>0</v>
      </c>
      <c r="BF365" s="19">
        <f ca="1"/>
        <v>0</v>
      </c>
      <c r="BG365" s="208">
        <f t="shared" ca="1" si="351"/>
        <v>0</v>
      </c>
      <c r="BH365" s="207"/>
      <c r="BI365" s="194"/>
      <c r="BJ365" s="198" cm="1">
        <f t="array" ref="BJ365">IFERROR(MATCH(TRUE,INDEX($B$14:$B$117&gt;=BI365,0),0),"")</f>
        <v>1</v>
      </c>
      <c r="BK365" s="194">
        <f t="shared" ca="1" si="352"/>
        <v>1.3963799927016407E-2</v>
      </c>
      <c r="BN365" s="194">
        <f t="shared" si="353"/>
        <v>0</v>
      </c>
      <c r="BO365" s="19">
        <f ca="1"/>
        <v>0</v>
      </c>
      <c r="BP365" s="208">
        <f t="shared" ca="1" si="354"/>
        <v>0</v>
      </c>
      <c r="BQ365" s="207"/>
      <c r="BR365" s="194"/>
      <c r="BS365" s="198" cm="1">
        <f t="array" ref="BS365">IFERROR(MATCH(TRUE,INDEX($B$14:$B$117&gt;=BR365,0),0),"")</f>
        <v>1</v>
      </c>
      <c r="BT365" s="194">
        <f t="shared" ca="1" si="355"/>
        <v>1.3963799927016407E-2</v>
      </c>
      <c r="BW365" s="194">
        <f t="shared" si="356"/>
        <v>0</v>
      </c>
      <c r="BX365" s="19">
        <f ca="1"/>
        <v>0</v>
      </c>
      <c r="BY365" s="208">
        <f t="shared" ca="1" si="357"/>
        <v>0</v>
      </c>
      <c r="BZ365" s="207"/>
      <c r="CA365" s="194"/>
      <c r="CB365" s="198" cm="1">
        <f t="array" ref="CB365">IFERROR(MATCH(TRUE,INDEX($B$14:$B$117&gt;=CA365,0),0),"")</f>
        <v>1</v>
      </c>
      <c r="CC365" s="194">
        <f t="shared" ca="1" si="358"/>
        <v>1.3963799927016407E-2</v>
      </c>
      <c r="CF365" s="194">
        <f t="shared" si="359"/>
        <v>0</v>
      </c>
      <c r="CG365" s="19">
        <f ca="1"/>
        <v>0</v>
      </c>
      <c r="CH365" s="208">
        <f t="shared" ca="1" si="360"/>
        <v>0</v>
      </c>
      <c r="CI365" s="207"/>
      <c r="CJ365" s="194"/>
      <c r="CK365" s="198" cm="1">
        <f t="array" ref="CK365">IFERROR(MATCH(TRUE,INDEX($B$14:$B$117&gt;=CJ365,0),0),"")</f>
        <v>1</v>
      </c>
      <c r="CL365" s="194">
        <f t="shared" ca="1" si="361"/>
        <v>1.3963799927016407E-2</v>
      </c>
      <c r="CO365" s="194">
        <f t="shared" si="362"/>
        <v>0</v>
      </c>
      <c r="CP365" s="19">
        <f ca="1"/>
        <v>0</v>
      </c>
      <c r="CQ365" s="208">
        <f t="shared" ca="1" si="363"/>
        <v>0</v>
      </c>
      <c r="CR365" s="207"/>
      <c r="CS365" s="194"/>
      <c r="CT365" s="198" cm="1">
        <f t="array" ref="CT365">IFERROR(MATCH(TRUE,INDEX($B$14:$B$117&gt;=CS365,0),0),"")</f>
        <v>1</v>
      </c>
      <c r="CU365" s="194">
        <f t="shared" ca="1" si="364"/>
        <v>1.3963799927016407E-2</v>
      </c>
      <c r="CX365" s="194">
        <f t="shared" si="365"/>
        <v>0</v>
      </c>
      <c r="CY365" s="19" t="e">
        <f ca="1"/>
        <v>#N/A</v>
      </c>
      <c r="CZ365" s="208" t="e">
        <f t="shared" ca="1" si="366"/>
        <v>#N/A</v>
      </c>
      <c r="DA365" s="207"/>
      <c r="DB365" s="194"/>
      <c r="DC365" s="198" cm="1">
        <f t="array" ref="DC365">IFERROR(MATCH(TRUE,INDEX($B$14:$B$117&gt;=DB365,0),0),"")</f>
        <v>1</v>
      </c>
      <c r="DD365" s="194">
        <f t="shared" ca="1" si="367"/>
        <v>1.3963799927016407E-2</v>
      </c>
      <c r="DG365" s="194">
        <f t="shared" si="368"/>
        <v>0</v>
      </c>
      <c r="DH365" s="19" t="e">
        <f ca="1"/>
        <v>#N/A</v>
      </c>
      <c r="DI365" s="208" t="e">
        <f t="shared" ca="1" si="369"/>
        <v>#N/A</v>
      </c>
      <c r="DJ365" s="207"/>
      <c r="DK365" s="194"/>
      <c r="DL365" s="198" cm="1">
        <f t="array" ref="DL365">IFERROR(MATCH(TRUE,INDEX($B$14:$B$117&gt;=DK365,0),0),"")</f>
        <v>1</v>
      </c>
      <c r="DM365" s="194">
        <f t="shared" ca="1" si="370"/>
        <v>1.3963799927016407E-2</v>
      </c>
      <c r="DP365" s="194">
        <f t="shared" si="371"/>
        <v>0</v>
      </c>
      <c r="DQ365" s="19" t="e">
        <f ca="1"/>
        <v>#N/A</v>
      </c>
      <c r="DR365" s="208" t="e">
        <f t="shared" ca="1" si="372"/>
        <v>#N/A</v>
      </c>
      <c r="DS365" s="207"/>
      <c r="DT365" s="194"/>
      <c r="DU365" s="198" cm="1">
        <f t="array" ref="DU365">IFERROR(MATCH(TRUE,INDEX($B$14:$B$117&gt;=DT365,0),0),"")</f>
        <v>1</v>
      </c>
      <c r="DV365" s="194">
        <f t="shared" ca="1" si="373"/>
        <v>1.3963799927016407E-2</v>
      </c>
      <c r="DY365" s="194">
        <f t="shared" si="374"/>
        <v>0</v>
      </c>
      <c r="DZ365" s="19" t="e">
        <f ca="1"/>
        <v>#N/A</v>
      </c>
      <c r="EA365" s="208" t="e">
        <f t="shared" ca="1" si="375"/>
        <v>#N/A</v>
      </c>
      <c r="EB365" s="207"/>
      <c r="EC365" s="194"/>
      <c r="ED365" s="198" cm="1">
        <f t="array" ref="ED365">IFERROR(MATCH(TRUE,INDEX($B$14:$B$117&gt;=EC365,0),0),"")</f>
        <v>1</v>
      </c>
      <c r="EE365" s="194">
        <f t="shared" ca="1" si="376"/>
        <v>1.3963799927016407E-2</v>
      </c>
      <c r="EH365" s="194">
        <f t="shared" si="377"/>
        <v>0</v>
      </c>
      <c r="EI365" s="19" t="e">
        <f ca="1"/>
        <v>#N/A</v>
      </c>
      <c r="EJ365" s="208" t="e">
        <f t="shared" ca="1" si="378"/>
        <v>#N/A</v>
      </c>
      <c r="EK365" s="207"/>
      <c r="EL365" s="194"/>
      <c r="EM365" s="198" cm="1">
        <f t="array" ref="EM365">IFERROR(MATCH(TRUE,INDEX($B$14:$B$117&gt;=EL365,0),0),"")</f>
        <v>1</v>
      </c>
      <c r="EN365" s="194">
        <f t="shared" ca="1" si="379"/>
        <v>1.3963799927016407E-2</v>
      </c>
      <c r="EQ365" s="194">
        <f t="shared" si="380"/>
        <v>0</v>
      </c>
      <c r="ER365" s="19" t="e">
        <f ca="1"/>
        <v>#N/A</v>
      </c>
      <c r="ES365" s="208" t="e">
        <f t="shared" ca="1" si="381"/>
        <v>#N/A</v>
      </c>
      <c r="ET365" s="207"/>
      <c r="EU365" s="194"/>
      <c r="EV365" s="198" cm="1">
        <f t="array" ref="EV365">IFERROR(MATCH(TRUE,INDEX($B$14:$B$117&gt;=EU365,0),0),"")</f>
        <v>1</v>
      </c>
      <c r="EW365" s="194">
        <f t="shared" ca="1" si="382"/>
        <v>1.3963799927016407E-2</v>
      </c>
      <c r="EZ365" s="194">
        <f t="shared" si="383"/>
        <v>0</v>
      </c>
      <c r="FA365" s="19" t="e">
        <f ca="1"/>
        <v>#N/A</v>
      </c>
      <c r="FB365" s="208" t="e">
        <f t="shared" ca="1" si="384"/>
        <v>#N/A</v>
      </c>
      <c r="FC365" s="207"/>
      <c r="FD365" s="194"/>
      <c r="FE365" s="198" cm="1">
        <f t="array" ref="FE365">IFERROR(MATCH(TRUE,INDEX($B$14:$B$117&gt;=FD365,0),0),"")</f>
        <v>1</v>
      </c>
      <c r="FF365" s="194">
        <f t="shared" ca="1" si="385"/>
        <v>1.3963799927016407E-2</v>
      </c>
      <c r="FI365" s="194">
        <f t="shared" si="386"/>
        <v>0</v>
      </c>
      <c r="FJ365" s="19" t="e">
        <f ca="1"/>
        <v>#N/A</v>
      </c>
      <c r="FK365" s="208" t="e">
        <f t="shared" ca="1" si="387"/>
        <v>#N/A</v>
      </c>
      <c r="FL365" s="207"/>
      <c r="FM365" s="194"/>
      <c r="FN365" s="198" cm="1">
        <f t="array" ref="FN365">IFERROR(MATCH(TRUE,INDEX($B$14:$B$117&gt;=FM365,0),0),"")</f>
        <v>1</v>
      </c>
      <c r="FO365" s="194">
        <f t="shared" ca="1" si="388"/>
        <v>1.3963799927016407E-2</v>
      </c>
      <c r="FR365" s="194">
        <f t="shared" si="389"/>
        <v>0</v>
      </c>
      <c r="FS365" s="19" t="e">
        <f ca="1"/>
        <v>#N/A</v>
      </c>
      <c r="FT365" s="208" t="e">
        <f t="shared" ca="1" si="390"/>
        <v>#N/A</v>
      </c>
      <c r="FU365" s="207"/>
      <c r="FV365" s="194"/>
      <c r="FW365" s="198" cm="1">
        <f t="array" ref="FW365">IFERROR(MATCH(TRUE,INDEX($B$14:$B$117&gt;=FV365,0),0),"")</f>
        <v>1</v>
      </c>
      <c r="FX365" s="194">
        <f t="shared" ca="1" si="391"/>
        <v>1.3963799927016407E-2</v>
      </c>
      <c r="GA365" s="194">
        <f t="shared" si="392"/>
        <v>0</v>
      </c>
      <c r="GB365" s="19" t="e">
        <f ca="1"/>
        <v>#N/A</v>
      </c>
      <c r="GC365" s="208" t="e">
        <f t="shared" ca="1" si="393"/>
        <v>#N/A</v>
      </c>
    </row>
    <row r="366" spans="6:185" x14ac:dyDescent="0.2">
      <c r="F366" s="207"/>
      <c r="G366" s="194"/>
      <c r="H366" s="198" cm="1">
        <f t="array" ref="H366">IFERROR(MATCH(TRUE,INDEX($B$14:$B$117&gt;=G366,0),0),"")</f>
        <v>1</v>
      </c>
      <c r="I366" s="194">
        <f t="shared" ca="1" si="338"/>
        <v>1.3963799927016407E-2</v>
      </c>
      <c r="L366" s="194">
        <f t="shared" si="394"/>
        <v>0</v>
      </c>
      <c r="M366" s="19">
        <f ca="1"/>
        <v>0</v>
      </c>
      <c r="N366" s="208">
        <f t="shared" ca="1" si="395"/>
        <v>0</v>
      </c>
      <c r="O366" s="207"/>
      <c r="P366" s="194"/>
      <c r="Q366" s="198" cm="1">
        <f t="array" ref="Q366">IFERROR(MATCH(TRUE,INDEX($B$14:$B$117&gt;=P366,0),0),"")</f>
        <v>1</v>
      </c>
      <c r="R366" s="194">
        <f t="shared" ca="1" si="339"/>
        <v>1.3963799927016407E-2</v>
      </c>
      <c r="U366" s="194">
        <f t="shared" si="396"/>
        <v>0</v>
      </c>
      <c r="V366" s="19">
        <f ca="1"/>
        <v>0</v>
      </c>
      <c r="W366" s="208">
        <f t="shared" ca="1" si="397"/>
        <v>0</v>
      </c>
      <c r="X366" s="207"/>
      <c r="Y366" s="194"/>
      <c r="Z366" s="198" cm="1">
        <f t="array" ref="Z366">IFERROR(MATCH(TRUE,INDEX($B$14:$B$117&gt;=Y366,0),0),"")</f>
        <v>1</v>
      </c>
      <c r="AA366" s="194">
        <f t="shared" ca="1" si="340"/>
        <v>1.3963799927016407E-2</v>
      </c>
      <c r="AD366" s="194">
        <f t="shared" si="341"/>
        <v>0</v>
      </c>
      <c r="AE366" s="19">
        <f ca="1"/>
        <v>0</v>
      </c>
      <c r="AF366" s="208">
        <f t="shared" ca="1" si="342"/>
        <v>0</v>
      </c>
      <c r="AG366" s="207"/>
      <c r="AH366" s="194"/>
      <c r="AI366" s="198" cm="1">
        <f t="array" ref="AI366">IFERROR(MATCH(TRUE,INDEX($B$14:$B$117&gt;=AH366,0),0),"")</f>
        <v>1</v>
      </c>
      <c r="AJ366" s="194">
        <f t="shared" ca="1" si="343"/>
        <v>1.3963799927016407E-2</v>
      </c>
      <c r="AM366" s="194">
        <f t="shared" si="344"/>
        <v>0</v>
      </c>
      <c r="AN366" s="19">
        <f ca="1"/>
        <v>0</v>
      </c>
      <c r="AO366" s="208">
        <f t="shared" ca="1" si="345"/>
        <v>0</v>
      </c>
      <c r="AP366" s="207"/>
      <c r="AQ366" s="194"/>
      <c r="AR366" s="198" cm="1">
        <f t="array" ref="AR366">IFERROR(MATCH(TRUE,INDEX($B$14:$B$117&gt;=AQ366,0),0),"")</f>
        <v>1</v>
      </c>
      <c r="AS366" s="194">
        <f t="shared" ca="1" si="346"/>
        <v>1.3963799927016407E-2</v>
      </c>
      <c r="AV366" s="194">
        <f t="shared" si="347"/>
        <v>0</v>
      </c>
      <c r="AW366" s="19">
        <f ca="1"/>
        <v>0</v>
      </c>
      <c r="AX366" s="208">
        <f t="shared" ca="1" si="348"/>
        <v>0</v>
      </c>
      <c r="AY366" s="207"/>
      <c r="AZ366" s="194"/>
      <c r="BA366" s="198" cm="1">
        <f t="array" ref="BA366">IFERROR(MATCH(TRUE,INDEX($B$14:$B$117&gt;=AZ366,0),0),"")</f>
        <v>1</v>
      </c>
      <c r="BB366" s="194">
        <f t="shared" ca="1" si="349"/>
        <v>1.3963799927016407E-2</v>
      </c>
      <c r="BE366" s="194">
        <f t="shared" si="350"/>
        <v>0</v>
      </c>
      <c r="BF366" s="19">
        <f ca="1"/>
        <v>0</v>
      </c>
      <c r="BG366" s="208">
        <f t="shared" ca="1" si="351"/>
        <v>0</v>
      </c>
      <c r="BH366" s="207"/>
      <c r="BI366" s="194"/>
      <c r="BJ366" s="198" cm="1">
        <f t="array" ref="BJ366">IFERROR(MATCH(TRUE,INDEX($B$14:$B$117&gt;=BI366,0),0),"")</f>
        <v>1</v>
      </c>
      <c r="BK366" s="194">
        <f t="shared" ca="1" si="352"/>
        <v>1.3963799927016407E-2</v>
      </c>
      <c r="BN366" s="194">
        <f t="shared" si="353"/>
        <v>0</v>
      </c>
      <c r="BO366" s="19">
        <f ca="1"/>
        <v>0</v>
      </c>
      <c r="BP366" s="208">
        <f t="shared" ca="1" si="354"/>
        <v>0</v>
      </c>
      <c r="BQ366" s="207"/>
      <c r="BR366" s="194"/>
      <c r="BS366" s="198" cm="1">
        <f t="array" ref="BS366">IFERROR(MATCH(TRUE,INDEX($B$14:$B$117&gt;=BR366,0),0),"")</f>
        <v>1</v>
      </c>
      <c r="BT366" s="194">
        <f t="shared" ca="1" si="355"/>
        <v>1.3963799927016407E-2</v>
      </c>
      <c r="BW366" s="194">
        <f t="shared" si="356"/>
        <v>0</v>
      </c>
      <c r="BX366" s="19">
        <f ca="1"/>
        <v>0</v>
      </c>
      <c r="BY366" s="208">
        <f t="shared" ca="1" si="357"/>
        <v>0</v>
      </c>
      <c r="BZ366" s="207"/>
      <c r="CA366" s="194"/>
      <c r="CB366" s="198" cm="1">
        <f t="array" ref="CB366">IFERROR(MATCH(TRUE,INDEX($B$14:$B$117&gt;=CA366,0),0),"")</f>
        <v>1</v>
      </c>
      <c r="CC366" s="194">
        <f t="shared" ca="1" si="358"/>
        <v>1.3963799927016407E-2</v>
      </c>
      <c r="CF366" s="194">
        <f t="shared" si="359"/>
        <v>0</v>
      </c>
      <c r="CG366" s="19">
        <f ca="1"/>
        <v>0</v>
      </c>
      <c r="CH366" s="208">
        <f t="shared" ca="1" si="360"/>
        <v>0</v>
      </c>
      <c r="CI366" s="207"/>
      <c r="CJ366" s="194"/>
      <c r="CK366" s="198" cm="1">
        <f t="array" ref="CK366">IFERROR(MATCH(TRUE,INDEX($B$14:$B$117&gt;=CJ366,0),0),"")</f>
        <v>1</v>
      </c>
      <c r="CL366" s="194">
        <f t="shared" ca="1" si="361"/>
        <v>1.3963799927016407E-2</v>
      </c>
      <c r="CO366" s="194">
        <f t="shared" si="362"/>
        <v>0</v>
      </c>
      <c r="CP366" s="19">
        <f ca="1"/>
        <v>0</v>
      </c>
      <c r="CQ366" s="208">
        <f t="shared" ca="1" si="363"/>
        <v>0</v>
      </c>
      <c r="CR366" s="207"/>
      <c r="CS366" s="194"/>
      <c r="CT366" s="198" cm="1">
        <f t="array" ref="CT366">IFERROR(MATCH(TRUE,INDEX($B$14:$B$117&gt;=CS366,0),0),"")</f>
        <v>1</v>
      </c>
      <c r="CU366" s="194">
        <f t="shared" ca="1" si="364"/>
        <v>1.3963799927016407E-2</v>
      </c>
      <c r="CX366" s="194">
        <f t="shared" si="365"/>
        <v>0</v>
      </c>
      <c r="CY366" s="19" t="e">
        <f ca="1"/>
        <v>#N/A</v>
      </c>
      <c r="CZ366" s="208" t="e">
        <f t="shared" ca="1" si="366"/>
        <v>#N/A</v>
      </c>
      <c r="DA366" s="207"/>
      <c r="DB366" s="194"/>
      <c r="DC366" s="198" cm="1">
        <f t="array" ref="DC366">IFERROR(MATCH(TRUE,INDEX($B$14:$B$117&gt;=DB366,0),0),"")</f>
        <v>1</v>
      </c>
      <c r="DD366" s="194">
        <f t="shared" ca="1" si="367"/>
        <v>1.3963799927016407E-2</v>
      </c>
      <c r="DG366" s="194">
        <f t="shared" si="368"/>
        <v>0</v>
      </c>
      <c r="DH366" s="19" t="e">
        <f ca="1"/>
        <v>#N/A</v>
      </c>
      <c r="DI366" s="208" t="e">
        <f t="shared" ca="1" si="369"/>
        <v>#N/A</v>
      </c>
      <c r="DJ366" s="207"/>
      <c r="DK366" s="194"/>
      <c r="DL366" s="198" cm="1">
        <f t="array" ref="DL366">IFERROR(MATCH(TRUE,INDEX($B$14:$B$117&gt;=DK366,0),0),"")</f>
        <v>1</v>
      </c>
      <c r="DM366" s="194">
        <f t="shared" ca="1" si="370"/>
        <v>1.3963799927016407E-2</v>
      </c>
      <c r="DP366" s="194">
        <f t="shared" si="371"/>
        <v>0</v>
      </c>
      <c r="DQ366" s="19" t="e">
        <f ca="1"/>
        <v>#N/A</v>
      </c>
      <c r="DR366" s="208" t="e">
        <f t="shared" ca="1" si="372"/>
        <v>#N/A</v>
      </c>
      <c r="DS366" s="207"/>
      <c r="DT366" s="194"/>
      <c r="DU366" s="198" cm="1">
        <f t="array" ref="DU366">IFERROR(MATCH(TRUE,INDEX($B$14:$B$117&gt;=DT366,0),0),"")</f>
        <v>1</v>
      </c>
      <c r="DV366" s="194">
        <f t="shared" ca="1" si="373"/>
        <v>1.3963799927016407E-2</v>
      </c>
      <c r="DY366" s="194">
        <f t="shared" si="374"/>
        <v>0</v>
      </c>
      <c r="DZ366" s="19" t="e">
        <f ca="1"/>
        <v>#N/A</v>
      </c>
      <c r="EA366" s="208" t="e">
        <f t="shared" ca="1" si="375"/>
        <v>#N/A</v>
      </c>
      <c r="EB366" s="207"/>
      <c r="EC366" s="194"/>
      <c r="ED366" s="198" cm="1">
        <f t="array" ref="ED366">IFERROR(MATCH(TRUE,INDEX($B$14:$B$117&gt;=EC366,0),0),"")</f>
        <v>1</v>
      </c>
      <c r="EE366" s="194">
        <f t="shared" ca="1" si="376"/>
        <v>1.3963799927016407E-2</v>
      </c>
      <c r="EH366" s="194">
        <f t="shared" si="377"/>
        <v>0</v>
      </c>
      <c r="EI366" s="19" t="e">
        <f ca="1"/>
        <v>#N/A</v>
      </c>
      <c r="EJ366" s="208" t="e">
        <f t="shared" ca="1" si="378"/>
        <v>#N/A</v>
      </c>
      <c r="EK366" s="207"/>
      <c r="EL366" s="194"/>
      <c r="EM366" s="198" cm="1">
        <f t="array" ref="EM366">IFERROR(MATCH(TRUE,INDEX($B$14:$B$117&gt;=EL366,0),0),"")</f>
        <v>1</v>
      </c>
      <c r="EN366" s="194">
        <f t="shared" ca="1" si="379"/>
        <v>1.3963799927016407E-2</v>
      </c>
      <c r="EQ366" s="194">
        <f t="shared" si="380"/>
        <v>0</v>
      </c>
      <c r="ER366" s="19" t="e">
        <f ca="1"/>
        <v>#N/A</v>
      </c>
      <c r="ES366" s="208" t="e">
        <f t="shared" ca="1" si="381"/>
        <v>#N/A</v>
      </c>
      <c r="ET366" s="207"/>
      <c r="EU366" s="194"/>
      <c r="EV366" s="198" cm="1">
        <f t="array" ref="EV366">IFERROR(MATCH(TRUE,INDEX($B$14:$B$117&gt;=EU366,0),0),"")</f>
        <v>1</v>
      </c>
      <c r="EW366" s="194">
        <f t="shared" ca="1" si="382"/>
        <v>1.3963799927016407E-2</v>
      </c>
      <c r="EZ366" s="194">
        <f t="shared" si="383"/>
        <v>0</v>
      </c>
      <c r="FA366" s="19" t="e">
        <f ca="1"/>
        <v>#N/A</v>
      </c>
      <c r="FB366" s="208" t="e">
        <f t="shared" ca="1" si="384"/>
        <v>#N/A</v>
      </c>
      <c r="FC366" s="207"/>
      <c r="FD366" s="194"/>
      <c r="FE366" s="198" cm="1">
        <f t="array" ref="FE366">IFERROR(MATCH(TRUE,INDEX($B$14:$B$117&gt;=FD366,0),0),"")</f>
        <v>1</v>
      </c>
      <c r="FF366" s="194">
        <f t="shared" ca="1" si="385"/>
        <v>1.3963799927016407E-2</v>
      </c>
      <c r="FI366" s="194">
        <f t="shared" si="386"/>
        <v>0</v>
      </c>
      <c r="FJ366" s="19" t="e">
        <f ca="1"/>
        <v>#N/A</v>
      </c>
      <c r="FK366" s="208" t="e">
        <f t="shared" ca="1" si="387"/>
        <v>#N/A</v>
      </c>
      <c r="FL366" s="207"/>
      <c r="FM366" s="194"/>
      <c r="FN366" s="198" cm="1">
        <f t="array" ref="FN366">IFERROR(MATCH(TRUE,INDEX($B$14:$B$117&gt;=FM366,0),0),"")</f>
        <v>1</v>
      </c>
      <c r="FO366" s="194">
        <f t="shared" ca="1" si="388"/>
        <v>1.3963799927016407E-2</v>
      </c>
      <c r="FR366" s="194">
        <f t="shared" si="389"/>
        <v>0</v>
      </c>
      <c r="FS366" s="19" t="e">
        <f ca="1"/>
        <v>#N/A</v>
      </c>
      <c r="FT366" s="208" t="e">
        <f t="shared" ca="1" si="390"/>
        <v>#N/A</v>
      </c>
      <c r="FU366" s="207"/>
      <c r="FV366" s="194"/>
      <c r="FW366" s="198" cm="1">
        <f t="array" ref="FW366">IFERROR(MATCH(TRUE,INDEX($B$14:$B$117&gt;=FV366,0),0),"")</f>
        <v>1</v>
      </c>
      <c r="FX366" s="194">
        <f t="shared" ca="1" si="391"/>
        <v>1.3963799927016407E-2</v>
      </c>
      <c r="GA366" s="194">
        <f t="shared" si="392"/>
        <v>0</v>
      </c>
      <c r="GB366" s="19" t="e">
        <f ca="1"/>
        <v>#N/A</v>
      </c>
      <c r="GC366" s="208" t="e">
        <f t="shared" ca="1" si="393"/>
        <v>#N/A</v>
      </c>
    </row>
    <row r="367" spans="6:185" x14ac:dyDescent="0.2">
      <c r="F367" s="207"/>
      <c r="G367" s="194"/>
      <c r="H367" s="198" cm="1">
        <f t="array" ref="H367">IFERROR(MATCH(TRUE,INDEX($B$14:$B$117&gt;=G367,0),0),"")</f>
        <v>1</v>
      </c>
      <c r="I367" s="194">
        <f t="shared" ca="1" si="338"/>
        <v>1.3963799927016407E-2</v>
      </c>
      <c r="L367" s="194">
        <f t="shared" si="394"/>
        <v>0</v>
      </c>
      <c r="M367" s="19">
        <f ca="1"/>
        <v>0</v>
      </c>
      <c r="N367" s="208">
        <f t="shared" ca="1" si="395"/>
        <v>0</v>
      </c>
      <c r="O367" s="207"/>
      <c r="P367" s="194"/>
      <c r="Q367" s="198" cm="1">
        <f t="array" ref="Q367">IFERROR(MATCH(TRUE,INDEX($B$14:$B$117&gt;=P367,0),0),"")</f>
        <v>1</v>
      </c>
      <c r="R367" s="194">
        <f t="shared" ca="1" si="339"/>
        <v>1.3963799927016407E-2</v>
      </c>
      <c r="U367" s="194">
        <f t="shared" si="396"/>
        <v>0</v>
      </c>
      <c r="V367" s="19">
        <f ca="1"/>
        <v>0</v>
      </c>
      <c r="W367" s="208">
        <f t="shared" ca="1" si="397"/>
        <v>0</v>
      </c>
      <c r="X367" s="207"/>
      <c r="Y367" s="194"/>
      <c r="Z367" s="198" cm="1">
        <f t="array" ref="Z367">IFERROR(MATCH(TRUE,INDEX($B$14:$B$117&gt;=Y367,0),0),"")</f>
        <v>1</v>
      </c>
      <c r="AA367" s="194">
        <f t="shared" ca="1" si="340"/>
        <v>1.3963799927016407E-2</v>
      </c>
      <c r="AD367" s="194">
        <f t="shared" si="341"/>
        <v>0</v>
      </c>
      <c r="AE367" s="19">
        <f ca="1"/>
        <v>0</v>
      </c>
      <c r="AF367" s="208">
        <f t="shared" ca="1" si="342"/>
        <v>0</v>
      </c>
      <c r="AG367" s="207"/>
      <c r="AH367" s="194"/>
      <c r="AI367" s="198" cm="1">
        <f t="array" ref="AI367">IFERROR(MATCH(TRUE,INDEX($B$14:$B$117&gt;=AH367,0),0),"")</f>
        <v>1</v>
      </c>
      <c r="AJ367" s="194">
        <f t="shared" ca="1" si="343"/>
        <v>1.3963799927016407E-2</v>
      </c>
      <c r="AM367" s="194">
        <f t="shared" si="344"/>
        <v>0</v>
      </c>
      <c r="AN367" s="19">
        <f ca="1"/>
        <v>0</v>
      </c>
      <c r="AO367" s="208">
        <f t="shared" ca="1" si="345"/>
        <v>0</v>
      </c>
      <c r="AP367" s="207"/>
      <c r="AQ367" s="194"/>
      <c r="AR367" s="198" cm="1">
        <f t="array" ref="AR367">IFERROR(MATCH(TRUE,INDEX($B$14:$B$117&gt;=AQ367,0),0),"")</f>
        <v>1</v>
      </c>
      <c r="AS367" s="194">
        <f t="shared" ca="1" si="346"/>
        <v>1.3963799927016407E-2</v>
      </c>
      <c r="AV367" s="194">
        <f t="shared" si="347"/>
        <v>0</v>
      </c>
      <c r="AW367" s="19">
        <f ca="1"/>
        <v>0</v>
      </c>
      <c r="AX367" s="208">
        <f t="shared" ca="1" si="348"/>
        <v>0</v>
      </c>
      <c r="AY367" s="207"/>
      <c r="AZ367" s="194"/>
      <c r="BA367" s="198" cm="1">
        <f t="array" ref="BA367">IFERROR(MATCH(TRUE,INDEX($B$14:$B$117&gt;=AZ367,0),0),"")</f>
        <v>1</v>
      </c>
      <c r="BB367" s="194">
        <f t="shared" ca="1" si="349"/>
        <v>1.3963799927016407E-2</v>
      </c>
      <c r="BE367" s="194">
        <f t="shared" si="350"/>
        <v>0</v>
      </c>
      <c r="BF367" s="19">
        <f ca="1"/>
        <v>0</v>
      </c>
      <c r="BG367" s="208">
        <f t="shared" ca="1" si="351"/>
        <v>0</v>
      </c>
      <c r="BH367" s="207"/>
      <c r="BI367" s="194"/>
      <c r="BJ367" s="198" cm="1">
        <f t="array" ref="BJ367">IFERROR(MATCH(TRUE,INDEX($B$14:$B$117&gt;=BI367,0),0),"")</f>
        <v>1</v>
      </c>
      <c r="BK367" s="194">
        <f t="shared" ca="1" si="352"/>
        <v>1.3963799927016407E-2</v>
      </c>
      <c r="BN367" s="194">
        <f t="shared" si="353"/>
        <v>0</v>
      </c>
      <c r="BO367" s="19">
        <f ca="1"/>
        <v>0</v>
      </c>
      <c r="BP367" s="208">
        <f t="shared" ca="1" si="354"/>
        <v>0</v>
      </c>
      <c r="BQ367" s="207"/>
      <c r="BR367" s="194"/>
      <c r="BS367" s="198" cm="1">
        <f t="array" ref="BS367">IFERROR(MATCH(TRUE,INDEX($B$14:$B$117&gt;=BR367,0),0),"")</f>
        <v>1</v>
      </c>
      <c r="BT367" s="194">
        <f t="shared" ca="1" si="355"/>
        <v>1.3963799927016407E-2</v>
      </c>
      <c r="BW367" s="194">
        <f t="shared" si="356"/>
        <v>0</v>
      </c>
      <c r="BX367" s="19">
        <f ca="1"/>
        <v>0</v>
      </c>
      <c r="BY367" s="208">
        <f t="shared" ca="1" si="357"/>
        <v>0</v>
      </c>
      <c r="BZ367" s="207"/>
      <c r="CA367" s="194"/>
      <c r="CB367" s="198" cm="1">
        <f t="array" ref="CB367">IFERROR(MATCH(TRUE,INDEX($B$14:$B$117&gt;=CA367,0),0),"")</f>
        <v>1</v>
      </c>
      <c r="CC367" s="194">
        <f t="shared" ca="1" si="358"/>
        <v>1.3963799927016407E-2</v>
      </c>
      <c r="CF367" s="194">
        <f t="shared" si="359"/>
        <v>0</v>
      </c>
      <c r="CG367" s="19">
        <f ca="1"/>
        <v>0</v>
      </c>
      <c r="CH367" s="208">
        <f t="shared" ca="1" si="360"/>
        <v>0</v>
      </c>
      <c r="CI367" s="207"/>
      <c r="CJ367" s="194"/>
      <c r="CK367" s="198" cm="1">
        <f t="array" ref="CK367">IFERROR(MATCH(TRUE,INDEX($B$14:$B$117&gt;=CJ367,0),0),"")</f>
        <v>1</v>
      </c>
      <c r="CL367" s="194">
        <f t="shared" ca="1" si="361"/>
        <v>1.3963799927016407E-2</v>
      </c>
      <c r="CO367" s="194">
        <f t="shared" si="362"/>
        <v>0</v>
      </c>
      <c r="CP367" s="19">
        <f ca="1"/>
        <v>0</v>
      </c>
      <c r="CQ367" s="208">
        <f t="shared" ca="1" si="363"/>
        <v>0</v>
      </c>
      <c r="CR367" s="207"/>
      <c r="CS367" s="194"/>
      <c r="CT367" s="198" cm="1">
        <f t="array" ref="CT367">IFERROR(MATCH(TRUE,INDEX($B$14:$B$117&gt;=CS367,0),0),"")</f>
        <v>1</v>
      </c>
      <c r="CU367" s="194">
        <f t="shared" ca="1" si="364"/>
        <v>1.3963799927016407E-2</v>
      </c>
      <c r="CX367" s="194">
        <f t="shared" si="365"/>
        <v>0</v>
      </c>
      <c r="CY367" s="19" t="e">
        <f ca="1"/>
        <v>#N/A</v>
      </c>
      <c r="CZ367" s="208" t="e">
        <f t="shared" ca="1" si="366"/>
        <v>#N/A</v>
      </c>
      <c r="DA367" s="207"/>
      <c r="DB367" s="194"/>
      <c r="DC367" s="198" cm="1">
        <f t="array" ref="DC367">IFERROR(MATCH(TRUE,INDEX($B$14:$B$117&gt;=DB367,0),0),"")</f>
        <v>1</v>
      </c>
      <c r="DD367" s="194">
        <f t="shared" ca="1" si="367"/>
        <v>1.3963799927016407E-2</v>
      </c>
      <c r="DG367" s="194">
        <f t="shared" si="368"/>
        <v>0</v>
      </c>
      <c r="DH367" s="19" t="e">
        <f ca="1"/>
        <v>#N/A</v>
      </c>
      <c r="DI367" s="208" t="e">
        <f t="shared" ca="1" si="369"/>
        <v>#N/A</v>
      </c>
      <c r="DJ367" s="207"/>
      <c r="DK367" s="194"/>
      <c r="DL367" s="198" cm="1">
        <f t="array" ref="DL367">IFERROR(MATCH(TRUE,INDEX($B$14:$B$117&gt;=DK367,0),0),"")</f>
        <v>1</v>
      </c>
      <c r="DM367" s="194">
        <f t="shared" ca="1" si="370"/>
        <v>1.3963799927016407E-2</v>
      </c>
      <c r="DP367" s="194">
        <f t="shared" si="371"/>
        <v>0</v>
      </c>
      <c r="DQ367" s="19" t="e">
        <f ca="1"/>
        <v>#N/A</v>
      </c>
      <c r="DR367" s="208" t="e">
        <f t="shared" ca="1" si="372"/>
        <v>#N/A</v>
      </c>
      <c r="DS367" s="207"/>
      <c r="DT367" s="194"/>
      <c r="DU367" s="198" cm="1">
        <f t="array" ref="DU367">IFERROR(MATCH(TRUE,INDEX($B$14:$B$117&gt;=DT367,0),0),"")</f>
        <v>1</v>
      </c>
      <c r="DV367" s="194">
        <f t="shared" ca="1" si="373"/>
        <v>1.3963799927016407E-2</v>
      </c>
      <c r="DY367" s="194">
        <f t="shared" si="374"/>
        <v>0</v>
      </c>
      <c r="DZ367" s="19" t="e">
        <f ca="1"/>
        <v>#N/A</v>
      </c>
      <c r="EA367" s="208" t="e">
        <f t="shared" ca="1" si="375"/>
        <v>#N/A</v>
      </c>
      <c r="EB367" s="207"/>
      <c r="EC367" s="194"/>
      <c r="ED367" s="198" cm="1">
        <f t="array" ref="ED367">IFERROR(MATCH(TRUE,INDEX($B$14:$B$117&gt;=EC367,0),0),"")</f>
        <v>1</v>
      </c>
      <c r="EE367" s="194">
        <f t="shared" ca="1" si="376"/>
        <v>1.3963799927016407E-2</v>
      </c>
      <c r="EH367" s="194">
        <f t="shared" si="377"/>
        <v>0</v>
      </c>
      <c r="EI367" s="19" t="e">
        <f ca="1"/>
        <v>#N/A</v>
      </c>
      <c r="EJ367" s="208" t="e">
        <f t="shared" ca="1" si="378"/>
        <v>#N/A</v>
      </c>
      <c r="EK367" s="207"/>
      <c r="EL367" s="194"/>
      <c r="EM367" s="198" cm="1">
        <f t="array" ref="EM367">IFERROR(MATCH(TRUE,INDEX($B$14:$B$117&gt;=EL367,0),0),"")</f>
        <v>1</v>
      </c>
      <c r="EN367" s="194">
        <f t="shared" ca="1" si="379"/>
        <v>1.3963799927016407E-2</v>
      </c>
      <c r="EQ367" s="194">
        <f t="shared" si="380"/>
        <v>0</v>
      </c>
      <c r="ER367" s="19" t="e">
        <f ca="1"/>
        <v>#N/A</v>
      </c>
      <c r="ES367" s="208" t="e">
        <f t="shared" ca="1" si="381"/>
        <v>#N/A</v>
      </c>
      <c r="ET367" s="207"/>
      <c r="EU367" s="194"/>
      <c r="EV367" s="198" cm="1">
        <f t="array" ref="EV367">IFERROR(MATCH(TRUE,INDEX($B$14:$B$117&gt;=EU367,0),0),"")</f>
        <v>1</v>
      </c>
      <c r="EW367" s="194">
        <f t="shared" ca="1" si="382"/>
        <v>1.3963799927016407E-2</v>
      </c>
      <c r="EZ367" s="194">
        <f t="shared" si="383"/>
        <v>0</v>
      </c>
      <c r="FA367" s="19" t="e">
        <f ca="1"/>
        <v>#N/A</v>
      </c>
      <c r="FB367" s="208" t="e">
        <f t="shared" ca="1" si="384"/>
        <v>#N/A</v>
      </c>
      <c r="FC367" s="207"/>
      <c r="FD367" s="194"/>
      <c r="FE367" s="198" cm="1">
        <f t="array" ref="FE367">IFERROR(MATCH(TRUE,INDEX($B$14:$B$117&gt;=FD367,0),0),"")</f>
        <v>1</v>
      </c>
      <c r="FF367" s="194">
        <f t="shared" ca="1" si="385"/>
        <v>1.3963799927016407E-2</v>
      </c>
      <c r="FI367" s="194">
        <f t="shared" si="386"/>
        <v>0</v>
      </c>
      <c r="FJ367" s="19" t="e">
        <f ca="1"/>
        <v>#N/A</v>
      </c>
      <c r="FK367" s="208" t="e">
        <f t="shared" ca="1" si="387"/>
        <v>#N/A</v>
      </c>
      <c r="FL367" s="207"/>
      <c r="FM367" s="194"/>
      <c r="FN367" s="198" cm="1">
        <f t="array" ref="FN367">IFERROR(MATCH(TRUE,INDEX($B$14:$B$117&gt;=FM367,0),0),"")</f>
        <v>1</v>
      </c>
      <c r="FO367" s="194">
        <f t="shared" ca="1" si="388"/>
        <v>1.3963799927016407E-2</v>
      </c>
      <c r="FR367" s="194">
        <f t="shared" si="389"/>
        <v>0</v>
      </c>
      <c r="FS367" s="19" t="e">
        <f ca="1"/>
        <v>#N/A</v>
      </c>
      <c r="FT367" s="208" t="e">
        <f t="shared" ca="1" si="390"/>
        <v>#N/A</v>
      </c>
      <c r="FU367" s="207"/>
      <c r="FV367" s="194"/>
      <c r="FW367" s="198" cm="1">
        <f t="array" ref="FW367">IFERROR(MATCH(TRUE,INDEX($B$14:$B$117&gt;=FV367,0),0),"")</f>
        <v>1</v>
      </c>
      <c r="FX367" s="194">
        <f t="shared" ca="1" si="391"/>
        <v>1.3963799927016407E-2</v>
      </c>
      <c r="GA367" s="194">
        <f t="shared" si="392"/>
        <v>0</v>
      </c>
      <c r="GB367" s="19" t="e">
        <f ca="1"/>
        <v>#N/A</v>
      </c>
      <c r="GC367" s="208" t="e">
        <f t="shared" ca="1" si="393"/>
        <v>#N/A</v>
      </c>
    </row>
    <row r="368" spans="6:185" x14ac:dyDescent="0.2">
      <c r="F368" s="207"/>
      <c r="G368" s="194"/>
      <c r="H368" s="198" cm="1">
        <f t="array" ref="H368">IFERROR(MATCH(TRUE,INDEX($B$14:$B$117&gt;=G368,0),0),"")</f>
        <v>1</v>
      </c>
      <c r="I368" s="194">
        <f t="shared" ca="1" si="338"/>
        <v>1.3963799927016407E-2</v>
      </c>
      <c r="L368" s="194">
        <f t="shared" si="394"/>
        <v>0</v>
      </c>
      <c r="M368" s="19">
        <f ca="1"/>
        <v>0</v>
      </c>
      <c r="N368" s="208">
        <f t="shared" ca="1" si="395"/>
        <v>0</v>
      </c>
      <c r="O368" s="207"/>
      <c r="P368" s="194"/>
      <c r="Q368" s="198" cm="1">
        <f t="array" ref="Q368">IFERROR(MATCH(TRUE,INDEX($B$14:$B$117&gt;=P368,0),0),"")</f>
        <v>1</v>
      </c>
      <c r="R368" s="194">
        <f t="shared" ca="1" si="339"/>
        <v>1.3963799927016407E-2</v>
      </c>
      <c r="U368" s="194">
        <f t="shared" si="396"/>
        <v>0</v>
      </c>
      <c r="V368" s="19">
        <f ca="1"/>
        <v>0</v>
      </c>
      <c r="W368" s="208">
        <f t="shared" ca="1" si="397"/>
        <v>0</v>
      </c>
      <c r="X368" s="207"/>
      <c r="Y368" s="194"/>
      <c r="Z368" s="198" cm="1">
        <f t="array" ref="Z368">IFERROR(MATCH(TRUE,INDEX($B$14:$B$117&gt;=Y368,0),0),"")</f>
        <v>1</v>
      </c>
      <c r="AA368" s="194">
        <f t="shared" ca="1" si="340"/>
        <v>1.3963799927016407E-2</v>
      </c>
      <c r="AD368" s="194">
        <f t="shared" si="341"/>
        <v>0</v>
      </c>
      <c r="AE368" s="19">
        <f ca="1"/>
        <v>0</v>
      </c>
      <c r="AF368" s="208">
        <f t="shared" ca="1" si="342"/>
        <v>0</v>
      </c>
      <c r="AG368" s="207"/>
      <c r="AH368" s="194"/>
      <c r="AI368" s="198" cm="1">
        <f t="array" ref="AI368">IFERROR(MATCH(TRUE,INDEX($B$14:$B$117&gt;=AH368,0),0),"")</f>
        <v>1</v>
      </c>
      <c r="AJ368" s="194">
        <f t="shared" ca="1" si="343"/>
        <v>1.3963799927016407E-2</v>
      </c>
      <c r="AM368" s="194">
        <f t="shared" si="344"/>
        <v>0</v>
      </c>
      <c r="AN368" s="19">
        <f ca="1"/>
        <v>0</v>
      </c>
      <c r="AO368" s="208">
        <f t="shared" ca="1" si="345"/>
        <v>0</v>
      </c>
      <c r="AP368" s="207"/>
      <c r="AQ368" s="194"/>
      <c r="AR368" s="198" cm="1">
        <f t="array" ref="AR368">IFERROR(MATCH(TRUE,INDEX($B$14:$B$117&gt;=AQ368,0),0),"")</f>
        <v>1</v>
      </c>
      <c r="AS368" s="194">
        <f t="shared" ca="1" si="346"/>
        <v>1.3963799927016407E-2</v>
      </c>
      <c r="AV368" s="194">
        <f t="shared" si="347"/>
        <v>0</v>
      </c>
      <c r="AW368" s="19">
        <f ca="1"/>
        <v>0</v>
      </c>
      <c r="AX368" s="208">
        <f t="shared" ca="1" si="348"/>
        <v>0</v>
      </c>
      <c r="AY368" s="207"/>
      <c r="AZ368" s="194"/>
      <c r="BA368" s="198" cm="1">
        <f t="array" ref="BA368">IFERROR(MATCH(TRUE,INDEX($B$14:$B$117&gt;=AZ368,0),0),"")</f>
        <v>1</v>
      </c>
      <c r="BB368" s="194">
        <f t="shared" ca="1" si="349"/>
        <v>1.3963799927016407E-2</v>
      </c>
      <c r="BE368" s="194">
        <f t="shared" si="350"/>
        <v>0</v>
      </c>
      <c r="BF368" s="19">
        <f ca="1"/>
        <v>0</v>
      </c>
      <c r="BG368" s="208">
        <f t="shared" ca="1" si="351"/>
        <v>0</v>
      </c>
      <c r="BH368" s="207"/>
      <c r="BI368" s="194"/>
      <c r="BJ368" s="198" cm="1">
        <f t="array" ref="BJ368">IFERROR(MATCH(TRUE,INDEX($B$14:$B$117&gt;=BI368,0),0),"")</f>
        <v>1</v>
      </c>
      <c r="BK368" s="194">
        <f t="shared" ca="1" si="352"/>
        <v>1.3963799927016407E-2</v>
      </c>
      <c r="BN368" s="194">
        <f t="shared" si="353"/>
        <v>0</v>
      </c>
      <c r="BO368" s="19">
        <f ca="1"/>
        <v>0</v>
      </c>
      <c r="BP368" s="208">
        <f t="shared" ca="1" si="354"/>
        <v>0</v>
      </c>
      <c r="BQ368" s="207"/>
      <c r="BR368" s="194"/>
      <c r="BS368" s="198" cm="1">
        <f t="array" ref="BS368">IFERROR(MATCH(TRUE,INDEX($B$14:$B$117&gt;=BR368,0),0),"")</f>
        <v>1</v>
      </c>
      <c r="BT368" s="194">
        <f t="shared" ca="1" si="355"/>
        <v>1.3963799927016407E-2</v>
      </c>
      <c r="BW368" s="194">
        <f t="shared" si="356"/>
        <v>0</v>
      </c>
      <c r="BX368" s="19">
        <f ca="1"/>
        <v>0</v>
      </c>
      <c r="BY368" s="208">
        <f t="shared" ca="1" si="357"/>
        <v>0</v>
      </c>
      <c r="BZ368" s="207"/>
      <c r="CA368" s="194"/>
      <c r="CB368" s="198" cm="1">
        <f t="array" ref="CB368">IFERROR(MATCH(TRUE,INDEX($B$14:$B$117&gt;=CA368,0),0),"")</f>
        <v>1</v>
      </c>
      <c r="CC368" s="194">
        <f t="shared" ca="1" si="358"/>
        <v>1.3963799927016407E-2</v>
      </c>
      <c r="CF368" s="194">
        <f t="shared" si="359"/>
        <v>0</v>
      </c>
      <c r="CG368" s="19">
        <f ca="1"/>
        <v>0</v>
      </c>
      <c r="CH368" s="208">
        <f t="shared" ca="1" si="360"/>
        <v>0</v>
      </c>
      <c r="CI368" s="207"/>
      <c r="CJ368" s="194"/>
      <c r="CK368" s="198" cm="1">
        <f t="array" ref="CK368">IFERROR(MATCH(TRUE,INDEX($B$14:$B$117&gt;=CJ368,0),0),"")</f>
        <v>1</v>
      </c>
      <c r="CL368" s="194">
        <f t="shared" ca="1" si="361"/>
        <v>1.3963799927016407E-2</v>
      </c>
      <c r="CO368" s="194">
        <f t="shared" si="362"/>
        <v>0</v>
      </c>
      <c r="CP368" s="19">
        <f ca="1"/>
        <v>0</v>
      </c>
      <c r="CQ368" s="208">
        <f t="shared" ca="1" si="363"/>
        <v>0</v>
      </c>
      <c r="CR368" s="207"/>
      <c r="CS368" s="194"/>
      <c r="CT368" s="198" cm="1">
        <f t="array" ref="CT368">IFERROR(MATCH(TRUE,INDEX($B$14:$B$117&gt;=CS368,0),0),"")</f>
        <v>1</v>
      </c>
      <c r="CU368" s="194">
        <f t="shared" ca="1" si="364"/>
        <v>1.3963799927016407E-2</v>
      </c>
      <c r="CX368" s="194">
        <f t="shared" si="365"/>
        <v>0</v>
      </c>
      <c r="CY368" s="19" t="e">
        <f ca="1"/>
        <v>#N/A</v>
      </c>
      <c r="CZ368" s="208" t="e">
        <f t="shared" ca="1" si="366"/>
        <v>#N/A</v>
      </c>
      <c r="DA368" s="207"/>
      <c r="DB368" s="194"/>
      <c r="DC368" s="198" cm="1">
        <f t="array" ref="DC368">IFERROR(MATCH(TRUE,INDEX($B$14:$B$117&gt;=DB368,0),0),"")</f>
        <v>1</v>
      </c>
      <c r="DD368" s="194">
        <f t="shared" ca="1" si="367"/>
        <v>1.3963799927016407E-2</v>
      </c>
      <c r="DG368" s="194">
        <f t="shared" si="368"/>
        <v>0</v>
      </c>
      <c r="DH368" s="19" t="e">
        <f ca="1"/>
        <v>#N/A</v>
      </c>
      <c r="DI368" s="208" t="e">
        <f t="shared" ca="1" si="369"/>
        <v>#N/A</v>
      </c>
      <c r="DJ368" s="207"/>
      <c r="DK368" s="194"/>
      <c r="DL368" s="198" cm="1">
        <f t="array" ref="DL368">IFERROR(MATCH(TRUE,INDEX($B$14:$B$117&gt;=DK368,0),0),"")</f>
        <v>1</v>
      </c>
      <c r="DM368" s="194">
        <f t="shared" ca="1" si="370"/>
        <v>1.3963799927016407E-2</v>
      </c>
      <c r="DP368" s="194">
        <f t="shared" si="371"/>
        <v>0</v>
      </c>
      <c r="DQ368" s="19" t="e">
        <f ca="1"/>
        <v>#N/A</v>
      </c>
      <c r="DR368" s="208" t="e">
        <f t="shared" ca="1" si="372"/>
        <v>#N/A</v>
      </c>
      <c r="DS368" s="207"/>
      <c r="DT368" s="194"/>
      <c r="DU368" s="198" cm="1">
        <f t="array" ref="DU368">IFERROR(MATCH(TRUE,INDEX($B$14:$B$117&gt;=DT368,0),0),"")</f>
        <v>1</v>
      </c>
      <c r="DV368" s="194">
        <f t="shared" ca="1" si="373"/>
        <v>1.3963799927016407E-2</v>
      </c>
      <c r="DY368" s="194">
        <f t="shared" si="374"/>
        <v>0</v>
      </c>
      <c r="DZ368" s="19" t="e">
        <f ca="1"/>
        <v>#N/A</v>
      </c>
      <c r="EA368" s="208" t="e">
        <f t="shared" ca="1" si="375"/>
        <v>#N/A</v>
      </c>
      <c r="EB368" s="207"/>
      <c r="EC368" s="194"/>
      <c r="ED368" s="198" cm="1">
        <f t="array" ref="ED368">IFERROR(MATCH(TRUE,INDEX($B$14:$B$117&gt;=EC368,0),0),"")</f>
        <v>1</v>
      </c>
      <c r="EE368" s="194">
        <f t="shared" ca="1" si="376"/>
        <v>1.3963799927016407E-2</v>
      </c>
      <c r="EH368" s="194">
        <f t="shared" si="377"/>
        <v>0</v>
      </c>
      <c r="EI368" s="19" t="e">
        <f ca="1"/>
        <v>#N/A</v>
      </c>
      <c r="EJ368" s="208" t="e">
        <f t="shared" ca="1" si="378"/>
        <v>#N/A</v>
      </c>
      <c r="EK368" s="207"/>
      <c r="EL368" s="194"/>
      <c r="EM368" s="198" cm="1">
        <f t="array" ref="EM368">IFERROR(MATCH(TRUE,INDEX($B$14:$B$117&gt;=EL368,0),0),"")</f>
        <v>1</v>
      </c>
      <c r="EN368" s="194">
        <f t="shared" ca="1" si="379"/>
        <v>1.3963799927016407E-2</v>
      </c>
      <c r="EQ368" s="194">
        <f t="shared" si="380"/>
        <v>0</v>
      </c>
      <c r="ER368" s="19" t="e">
        <f ca="1"/>
        <v>#N/A</v>
      </c>
      <c r="ES368" s="208" t="e">
        <f t="shared" ca="1" si="381"/>
        <v>#N/A</v>
      </c>
      <c r="ET368" s="207"/>
      <c r="EU368" s="194"/>
      <c r="EV368" s="198" cm="1">
        <f t="array" ref="EV368">IFERROR(MATCH(TRUE,INDEX($B$14:$B$117&gt;=EU368,0),0),"")</f>
        <v>1</v>
      </c>
      <c r="EW368" s="194">
        <f t="shared" ca="1" si="382"/>
        <v>1.3963799927016407E-2</v>
      </c>
      <c r="EZ368" s="194">
        <f t="shared" si="383"/>
        <v>0</v>
      </c>
      <c r="FA368" s="19" t="e">
        <f ca="1"/>
        <v>#N/A</v>
      </c>
      <c r="FB368" s="208" t="e">
        <f t="shared" ca="1" si="384"/>
        <v>#N/A</v>
      </c>
      <c r="FC368" s="207"/>
      <c r="FD368" s="194"/>
      <c r="FE368" s="198" cm="1">
        <f t="array" ref="FE368">IFERROR(MATCH(TRUE,INDEX($B$14:$B$117&gt;=FD368,0),0),"")</f>
        <v>1</v>
      </c>
      <c r="FF368" s="194">
        <f t="shared" ca="1" si="385"/>
        <v>1.3963799927016407E-2</v>
      </c>
      <c r="FI368" s="194">
        <f t="shared" si="386"/>
        <v>0</v>
      </c>
      <c r="FJ368" s="19" t="e">
        <f ca="1"/>
        <v>#N/A</v>
      </c>
      <c r="FK368" s="208" t="e">
        <f t="shared" ca="1" si="387"/>
        <v>#N/A</v>
      </c>
      <c r="FL368" s="207"/>
      <c r="FM368" s="194"/>
      <c r="FN368" s="198" cm="1">
        <f t="array" ref="FN368">IFERROR(MATCH(TRUE,INDEX($B$14:$B$117&gt;=FM368,0),0),"")</f>
        <v>1</v>
      </c>
      <c r="FO368" s="194">
        <f t="shared" ca="1" si="388"/>
        <v>1.3963799927016407E-2</v>
      </c>
      <c r="FR368" s="194">
        <f t="shared" si="389"/>
        <v>0</v>
      </c>
      <c r="FS368" s="19" t="e">
        <f ca="1"/>
        <v>#N/A</v>
      </c>
      <c r="FT368" s="208" t="e">
        <f t="shared" ca="1" si="390"/>
        <v>#N/A</v>
      </c>
      <c r="FU368" s="207"/>
      <c r="FV368" s="194"/>
      <c r="FW368" s="198" cm="1">
        <f t="array" ref="FW368">IFERROR(MATCH(TRUE,INDEX($B$14:$B$117&gt;=FV368,0),0),"")</f>
        <v>1</v>
      </c>
      <c r="FX368" s="194">
        <f t="shared" ca="1" si="391"/>
        <v>1.3963799927016407E-2</v>
      </c>
      <c r="GA368" s="194">
        <f t="shared" si="392"/>
        <v>0</v>
      </c>
      <c r="GB368" s="19" t="e">
        <f ca="1"/>
        <v>#N/A</v>
      </c>
      <c r="GC368" s="208" t="e">
        <f t="shared" ca="1" si="393"/>
        <v>#N/A</v>
      </c>
    </row>
    <row r="369" spans="6:185" x14ac:dyDescent="0.2">
      <c r="F369" s="207"/>
      <c r="G369" s="194"/>
      <c r="H369" s="198" cm="1">
        <f t="array" ref="H369">IFERROR(MATCH(TRUE,INDEX($B$14:$B$117&gt;=G369,0),0),"")</f>
        <v>1</v>
      </c>
      <c r="I369" s="194">
        <f t="shared" ca="1" si="338"/>
        <v>1.3963799927016407E-2</v>
      </c>
      <c r="L369" s="194">
        <f t="shared" si="394"/>
        <v>0</v>
      </c>
      <c r="M369" s="19">
        <f ca="1"/>
        <v>0</v>
      </c>
      <c r="N369" s="208">
        <f t="shared" ca="1" si="395"/>
        <v>0</v>
      </c>
      <c r="O369" s="207"/>
      <c r="P369" s="194"/>
      <c r="Q369" s="198" cm="1">
        <f t="array" ref="Q369">IFERROR(MATCH(TRUE,INDEX($B$14:$B$117&gt;=P369,0),0),"")</f>
        <v>1</v>
      </c>
      <c r="R369" s="194">
        <f t="shared" ca="1" si="339"/>
        <v>1.3963799927016407E-2</v>
      </c>
      <c r="U369" s="194">
        <f t="shared" si="396"/>
        <v>0</v>
      </c>
      <c r="V369" s="19">
        <f ca="1"/>
        <v>0</v>
      </c>
      <c r="W369" s="208">
        <f t="shared" ca="1" si="397"/>
        <v>0</v>
      </c>
      <c r="X369" s="207"/>
      <c r="Y369" s="194"/>
      <c r="Z369" s="198" cm="1">
        <f t="array" ref="Z369">IFERROR(MATCH(TRUE,INDEX($B$14:$B$117&gt;=Y369,0),0),"")</f>
        <v>1</v>
      </c>
      <c r="AA369" s="194">
        <f t="shared" ca="1" si="340"/>
        <v>1.3963799927016407E-2</v>
      </c>
      <c r="AD369" s="194">
        <f t="shared" si="341"/>
        <v>0</v>
      </c>
      <c r="AE369" s="19">
        <f ca="1"/>
        <v>0</v>
      </c>
      <c r="AF369" s="208">
        <f t="shared" ca="1" si="342"/>
        <v>0</v>
      </c>
      <c r="AG369" s="207"/>
      <c r="AH369" s="194"/>
      <c r="AI369" s="198" cm="1">
        <f t="array" ref="AI369">IFERROR(MATCH(TRUE,INDEX($B$14:$B$117&gt;=AH369,0),0),"")</f>
        <v>1</v>
      </c>
      <c r="AJ369" s="194">
        <f t="shared" ca="1" si="343"/>
        <v>1.3963799927016407E-2</v>
      </c>
      <c r="AM369" s="194">
        <f t="shared" si="344"/>
        <v>0</v>
      </c>
      <c r="AN369" s="19">
        <f ca="1"/>
        <v>0</v>
      </c>
      <c r="AO369" s="208">
        <f t="shared" ca="1" si="345"/>
        <v>0</v>
      </c>
      <c r="AP369" s="207"/>
      <c r="AQ369" s="194"/>
      <c r="AR369" s="198" cm="1">
        <f t="array" ref="AR369">IFERROR(MATCH(TRUE,INDEX($B$14:$B$117&gt;=AQ369,0),0),"")</f>
        <v>1</v>
      </c>
      <c r="AS369" s="194">
        <f t="shared" ca="1" si="346"/>
        <v>1.3963799927016407E-2</v>
      </c>
      <c r="AV369" s="194">
        <f t="shared" si="347"/>
        <v>0</v>
      </c>
      <c r="AW369" s="19">
        <f ca="1"/>
        <v>0</v>
      </c>
      <c r="AX369" s="208">
        <f t="shared" ca="1" si="348"/>
        <v>0</v>
      </c>
      <c r="AY369" s="207"/>
      <c r="AZ369" s="194"/>
      <c r="BA369" s="198" cm="1">
        <f t="array" ref="BA369">IFERROR(MATCH(TRUE,INDEX($B$14:$B$117&gt;=AZ369,0),0),"")</f>
        <v>1</v>
      </c>
      <c r="BB369" s="194">
        <f t="shared" ca="1" si="349"/>
        <v>1.3963799927016407E-2</v>
      </c>
      <c r="BE369" s="194">
        <f t="shared" si="350"/>
        <v>0</v>
      </c>
      <c r="BF369" s="19">
        <f ca="1"/>
        <v>0</v>
      </c>
      <c r="BG369" s="208">
        <f t="shared" ca="1" si="351"/>
        <v>0</v>
      </c>
      <c r="BH369" s="207"/>
      <c r="BI369" s="194"/>
      <c r="BJ369" s="198" cm="1">
        <f t="array" ref="BJ369">IFERROR(MATCH(TRUE,INDEX($B$14:$B$117&gt;=BI369,0),0),"")</f>
        <v>1</v>
      </c>
      <c r="BK369" s="194">
        <f t="shared" ca="1" si="352"/>
        <v>1.3963799927016407E-2</v>
      </c>
      <c r="BN369" s="194">
        <f t="shared" si="353"/>
        <v>0</v>
      </c>
      <c r="BO369" s="19">
        <f ca="1"/>
        <v>0</v>
      </c>
      <c r="BP369" s="208">
        <f t="shared" ca="1" si="354"/>
        <v>0</v>
      </c>
      <c r="BQ369" s="207"/>
      <c r="BR369" s="194"/>
      <c r="BS369" s="198" cm="1">
        <f t="array" ref="BS369">IFERROR(MATCH(TRUE,INDEX($B$14:$B$117&gt;=BR369,0),0),"")</f>
        <v>1</v>
      </c>
      <c r="BT369" s="194">
        <f t="shared" ca="1" si="355"/>
        <v>1.3963799927016407E-2</v>
      </c>
      <c r="BW369" s="194">
        <f t="shared" si="356"/>
        <v>0</v>
      </c>
      <c r="BX369" s="19">
        <f ca="1"/>
        <v>0</v>
      </c>
      <c r="BY369" s="208">
        <f t="shared" ca="1" si="357"/>
        <v>0</v>
      </c>
      <c r="BZ369" s="207"/>
      <c r="CA369" s="194"/>
      <c r="CB369" s="198" cm="1">
        <f t="array" ref="CB369">IFERROR(MATCH(TRUE,INDEX($B$14:$B$117&gt;=CA369,0),0),"")</f>
        <v>1</v>
      </c>
      <c r="CC369" s="194">
        <f t="shared" ca="1" si="358"/>
        <v>1.3963799927016407E-2</v>
      </c>
      <c r="CF369" s="194">
        <f t="shared" si="359"/>
        <v>0</v>
      </c>
      <c r="CG369" s="19">
        <f ca="1"/>
        <v>0</v>
      </c>
      <c r="CH369" s="208">
        <f t="shared" ca="1" si="360"/>
        <v>0</v>
      </c>
      <c r="CI369" s="207"/>
      <c r="CJ369" s="194"/>
      <c r="CK369" s="198" cm="1">
        <f t="array" ref="CK369">IFERROR(MATCH(TRUE,INDEX($B$14:$B$117&gt;=CJ369,0),0),"")</f>
        <v>1</v>
      </c>
      <c r="CL369" s="194">
        <f t="shared" ca="1" si="361"/>
        <v>1.3963799927016407E-2</v>
      </c>
      <c r="CO369" s="194">
        <f t="shared" si="362"/>
        <v>0</v>
      </c>
      <c r="CP369" s="19">
        <f ca="1"/>
        <v>0</v>
      </c>
      <c r="CQ369" s="208">
        <f t="shared" ca="1" si="363"/>
        <v>0</v>
      </c>
      <c r="CR369" s="207"/>
      <c r="CS369" s="194"/>
      <c r="CT369" s="198" cm="1">
        <f t="array" ref="CT369">IFERROR(MATCH(TRUE,INDEX($B$14:$B$117&gt;=CS369,0),0),"")</f>
        <v>1</v>
      </c>
      <c r="CU369" s="194">
        <f t="shared" ca="1" si="364"/>
        <v>1.3963799927016407E-2</v>
      </c>
      <c r="CX369" s="194">
        <f t="shared" si="365"/>
        <v>0</v>
      </c>
      <c r="CY369" s="19" t="e">
        <f ca="1"/>
        <v>#N/A</v>
      </c>
      <c r="CZ369" s="208" t="e">
        <f t="shared" ca="1" si="366"/>
        <v>#N/A</v>
      </c>
      <c r="DA369" s="207"/>
      <c r="DB369" s="194"/>
      <c r="DC369" s="198" cm="1">
        <f t="array" ref="DC369">IFERROR(MATCH(TRUE,INDEX($B$14:$B$117&gt;=DB369,0),0),"")</f>
        <v>1</v>
      </c>
      <c r="DD369" s="194">
        <f t="shared" ca="1" si="367"/>
        <v>1.3963799927016407E-2</v>
      </c>
      <c r="DG369" s="194">
        <f t="shared" si="368"/>
        <v>0</v>
      </c>
      <c r="DH369" s="19" t="e">
        <f ca="1"/>
        <v>#N/A</v>
      </c>
      <c r="DI369" s="208" t="e">
        <f t="shared" ca="1" si="369"/>
        <v>#N/A</v>
      </c>
      <c r="DJ369" s="207"/>
      <c r="DK369" s="194"/>
      <c r="DL369" s="198" cm="1">
        <f t="array" ref="DL369">IFERROR(MATCH(TRUE,INDEX($B$14:$B$117&gt;=DK369,0),0),"")</f>
        <v>1</v>
      </c>
      <c r="DM369" s="194">
        <f t="shared" ca="1" si="370"/>
        <v>1.3963799927016407E-2</v>
      </c>
      <c r="DP369" s="194">
        <f t="shared" si="371"/>
        <v>0</v>
      </c>
      <c r="DQ369" s="19" t="e">
        <f ca="1"/>
        <v>#N/A</v>
      </c>
      <c r="DR369" s="208" t="e">
        <f t="shared" ca="1" si="372"/>
        <v>#N/A</v>
      </c>
      <c r="DS369" s="207"/>
      <c r="DT369" s="194"/>
      <c r="DU369" s="198" cm="1">
        <f t="array" ref="DU369">IFERROR(MATCH(TRUE,INDEX($B$14:$B$117&gt;=DT369,0),0),"")</f>
        <v>1</v>
      </c>
      <c r="DV369" s="194">
        <f t="shared" ca="1" si="373"/>
        <v>1.3963799927016407E-2</v>
      </c>
      <c r="DY369" s="194">
        <f t="shared" si="374"/>
        <v>0</v>
      </c>
      <c r="DZ369" s="19" t="e">
        <f ca="1"/>
        <v>#N/A</v>
      </c>
      <c r="EA369" s="208" t="e">
        <f t="shared" ca="1" si="375"/>
        <v>#N/A</v>
      </c>
      <c r="EB369" s="207"/>
      <c r="EC369" s="194"/>
      <c r="ED369" s="198" cm="1">
        <f t="array" ref="ED369">IFERROR(MATCH(TRUE,INDEX($B$14:$B$117&gt;=EC369,0),0),"")</f>
        <v>1</v>
      </c>
      <c r="EE369" s="194">
        <f t="shared" ca="1" si="376"/>
        <v>1.3963799927016407E-2</v>
      </c>
      <c r="EH369" s="194">
        <f t="shared" si="377"/>
        <v>0</v>
      </c>
      <c r="EI369" s="19" t="e">
        <f ca="1"/>
        <v>#N/A</v>
      </c>
      <c r="EJ369" s="208" t="e">
        <f t="shared" ca="1" si="378"/>
        <v>#N/A</v>
      </c>
      <c r="EK369" s="207"/>
      <c r="EL369" s="194"/>
      <c r="EM369" s="198" cm="1">
        <f t="array" ref="EM369">IFERROR(MATCH(TRUE,INDEX($B$14:$B$117&gt;=EL369,0),0),"")</f>
        <v>1</v>
      </c>
      <c r="EN369" s="194">
        <f t="shared" ca="1" si="379"/>
        <v>1.3963799927016407E-2</v>
      </c>
      <c r="EQ369" s="194">
        <f t="shared" si="380"/>
        <v>0</v>
      </c>
      <c r="ER369" s="19" t="e">
        <f ca="1"/>
        <v>#N/A</v>
      </c>
      <c r="ES369" s="208" t="e">
        <f t="shared" ca="1" si="381"/>
        <v>#N/A</v>
      </c>
      <c r="ET369" s="207"/>
      <c r="EU369" s="194"/>
      <c r="EV369" s="198" cm="1">
        <f t="array" ref="EV369">IFERROR(MATCH(TRUE,INDEX($B$14:$B$117&gt;=EU369,0),0),"")</f>
        <v>1</v>
      </c>
      <c r="EW369" s="194">
        <f t="shared" ca="1" si="382"/>
        <v>1.3963799927016407E-2</v>
      </c>
      <c r="EZ369" s="194">
        <f t="shared" si="383"/>
        <v>0</v>
      </c>
      <c r="FA369" s="19" t="e">
        <f ca="1"/>
        <v>#N/A</v>
      </c>
      <c r="FB369" s="208" t="e">
        <f t="shared" ca="1" si="384"/>
        <v>#N/A</v>
      </c>
      <c r="FC369" s="207"/>
      <c r="FD369" s="194"/>
      <c r="FE369" s="198" cm="1">
        <f t="array" ref="FE369">IFERROR(MATCH(TRUE,INDEX($B$14:$B$117&gt;=FD369,0),0),"")</f>
        <v>1</v>
      </c>
      <c r="FF369" s="194">
        <f t="shared" ca="1" si="385"/>
        <v>1.3963799927016407E-2</v>
      </c>
      <c r="FI369" s="194">
        <f t="shared" si="386"/>
        <v>0</v>
      </c>
      <c r="FJ369" s="19" t="e">
        <f ca="1"/>
        <v>#N/A</v>
      </c>
      <c r="FK369" s="208" t="e">
        <f t="shared" ca="1" si="387"/>
        <v>#N/A</v>
      </c>
      <c r="FL369" s="207"/>
      <c r="FM369" s="194"/>
      <c r="FN369" s="198" cm="1">
        <f t="array" ref="FN369">IFERROR(MATCH(TRUE,INDEX($B$14:$B$117&gt;=FM369,0),0),"")</f>
        <v>1</v>
      </c>
      <c r="FO369" s="194">
        <f t="shared" ca="1" si="388"/>
        <v>1.3963799927016407E-2</v>
      </c>
      <c r="FR369" s="194">
        <f t="shared" si="389"/>
        <v>0</v>
      </c>
      <c r="FS369" s="19" t="e">
        <f ca="1"/>
        <v>#N/A</v>
      </c>
      <c r="FT369" s="208" t="e">
        <f t="shared" ca="1" si="390"/>
        <v>#N/A</v>
      </c>
      <c r="FU369" s="207"/>
      <c r="FV369" s="194"/>
      <c r="FW369" s="198" cm="1">
        <f t="array" ref="FW369">IFERROR(MATCH(TRUE,INDEX($B$14:$B$117&gt;=FV369,0),0),"")</f>
        <v>1</v>
      </c>
      <c r="FX369" s="194">
        <f t="shared" ca="1" si="391"/>
        <v>1.3963799927016407E-2</v>
      </c>
      <c r="GA369" s="194">
        <f t="shared" si="392"/>
        <v>0</v>
      </c>
      <c r="GB369" s="19" t="e">
        <f ca="1"/>
        <v>#N/A</v>
      </c>
      <c r="GC369" s="208" t="e">
        <f t="shared" ca="1" si="393"/>
        <v>#N/A</v>
      </c>
    </row>
    <row r="370" spans="6:185" x14ac:dyDescent="0.2">
      <c r="F370" s="207"/>
      <c r="G370" s="194"/>
      <c r="H370" s="198" cm="1">
        <f t="array" ref="H370">IFERROR(MATCH(TRUE,INDEX($B$14:$B$117&gt;=G370,0),0),"")</f>
        <v>1</v>
      </c>
      <c r="I370" s="194">
        <f t="shared" ca="1" si="338"/>
        <v>1.3963799927016407E-2</v>
      </c>
      <c r="L370" s="194">
        <f t="shared" si="394"/>
        <v>0</v>
      </c>
      <c r="M370" s="19">
        <f ca="1"/>
        <v>0</v>
      </c>
      <c r="N370" s="208">
        <f t="shared" ca="1" si="395"/>
        <v>0</v>
      </c>
      <c r="O370" s="207"/>
      <c r="P370" s="194"/>
      <c r="Q370" s="198" cm="1">
        <f t="array" ref="Q370">IFERROR(MATCH(TRUE,INDEX($B$14:$B$117&gt;=P370,0),0),"")</f>
        <v>1</v>
      </c>
      <c r="R370" s="194">
        <f t="shared" ca="1" si="339"/>
        <v>1.3963799927016407E-2</v>
      </c>
      <c r="U370" s="194">
        <f t="shared" si="396"/>
        <v>0</v>
      </c>
      <c r="V370" s="19">
        <f ca="1"/>
        <v>0</v>
      </c>
      <c r="W370" s="208">
        <f t="shared" ca="1" si="397"/>
        <v>0</v>
      </c>
      <c r="X370" s="207"/>
      <c r="Y370" s="194"/>
      <c r="Z370" s="198" cm="1">
        <f t="array" ref="Z370">IFERROR(MATCH(TRUE,INDEX($B$14:$B$117&gt;=Y370,0),0),"")</f>
        <v>1</v>
      </c>
      <c r="AA370" s="194">
        <f t="shared" ca="1" si="340"/>
        <v>1.3963799927016407E-2</v>
      </c>
      <c r="AD370" s="194">
        <f t="shared" si="341"/>
        <v>0</v>
      </c>
      <c r="AE370" s="19">
        <f ca="1"/>
        <v>0</v>
      </c>
      <c r="AF370" s="208">
        <f t="shared" ca="1" si="342"/>
        <v>0</v>
      </c>
      <c r="AG370" s="207"/>
      <c r="AH370" s="194"/>
      <c r="AI370" s="198" cm="1">
        <f t="array" ref="AI370">IFERROR(MATCH(TRUE,INDEX($B$14:$B$117&gt;=AH370,0),0),"")</f>
        <v>1</v>
      </c>
      <c r="AJ370" s="194">
        <f t="shared" ca="1" si="343"/>
        <v>1.3963799927016407E-2</v>
      </c>
      <c r="AM370" s="194">
        <f t="shared" si="344"/>
        <v>0</v>
      </c>
      <c r="AN370" s="19">
        <f ca="1"/>
        <v>0</v>
      </c>
      <c r="AO370" s="208">
        <f t="shared" ca="1" si="345"/>
        <v>0</v>
      </c>
      <c r="AP370" s="207"/>
      <c r="AQ370" s="194"/>
      <c r="AR370" s="198" cm="1">
        <f t="array" ref="AR370">IFERROR(MATCH(TRUE,INDEX($B$14:$B$117&gt;=AQ370,0),0),"")</f>
        <v>1</v>
      </c>
      <c r="AS370" s="194">
        <f t="shared" ca="1" si="346"/>
        <v>1.3963799927016407E-2</v>
      </c>
      <c r="AV370" s="194">
        <f t="shared" si="347"/>
        <v>0</v>
      </c>
      <c r="AW370" s="19">
        <f ca="1"/>
        <v>0</v>
      </c>
      <c r="AX370" s="208">
        <f t="shared" ca="1" si="348"/>
        <v>0</v>
      </c>
      <c r="AY370" s="207"/>
      <c r="AZ370" s="194"/>
      <c r="BA370" s="198" cm="1">
        <f t="array" ref="BA370">IFERROR(MATCH(TRUE,INDEX($B$14:$B$117&gt;=AZ370,0),0),"")</f>
        <v>1</v>
      </c>
      <c r="BB370" s="194">
        <f t="shared" ca="1" si="349"/>
        <v>1.3963799927016407E-2</v>
      </c>
      <c r="BE370" s="194">
        <f t="shared" si="350"/>
        <v>0</v>
      </c>
      <c r="BF370" s="19">
        <f ca="1"/>
        <v>0</v>
      </c>
      <c r="BG370" s="208">
        <f t="shared" ca="1" si="351"/>
        <v>0</v>
      </c>
      <c r="BH370" s="207"/>
      <c r="BI370" s="194"/>
      <c r="BJ370" s="198" cm="1">
        <f t="array" ref="BJ370">IFERROR(MATCH(TRUE,INDEX($B$14:$B$117&gt;=BI370,0),0),"")</f>
        <v>1</v>
      </c>
      <c r="BK370" s="194">
        <f t="shared" ca="1" si="352"/>
        <v>1.3963799927016407E-2</v>
      </c>
      <c r="BN370" s="194">
        <f t="shared" si="353"/>
        <v>0</v>
      </c>
      <c r="BO370" s="19">
        <f ca="1"/>
        <v>0</v>
      </c>
      <c r="BP370" s="208">
        <f t="shared" ca="1" si="354"/>
        <v>0</v>
      </c>
      <c r="BQ370" s="207"/>
      <c r="BR370" s="194"/>
      <c r="BS370" s="198" cm="1">
        <f t="array" ref="BS370">IFERROR(MATCH(TRUE,INDEX($B$14:$B$117&gt;=BR370,0),0),"")</f>
        <v>1</v>
      </c>
      <c r="BT370" s="194">
        <f t="shared" ca="1" si="355"/>
        <v>1.3963799927016407E-2</v>
      </c>
      <c r="BW370" s="194">
        <f t="shared" si="356"/>
        <v>0</v>
      </c>
      <c r="BX370" s="19">
        <f ca="1"/>
        <v>0</v>
      </c>
      <c r="BY370" s="208">
        <f t="shared" ca="1" si="357"/>
        <v>0</v>
      </c>
      <c r="BZ370" s="207"/>
      <c r="CA370" s="194"/>
      <c r="CB370" s="198" cm="1">
        <f t="array" ref="CB370">IFERROR(MATCH(TRUE,INDEX($B$14:$B$117&gt;=CA370,0),0),"")</f>
        <v>1</v>
      </c>
      <c r="CC370" s="194">
        <f t="shared" ca="1" si="358"/>
        <v>1.3963799927016407E-2</v>
      </c>
      <c r="CF370" s="194">
        <f t="shared" si="359"/>
        <v>0</v>
      </c>
      <c r="CG370" s="19">
        <f ca="1"/>
        <v>0</v>
      </c>
      <c r="CH370" s="208">
        <f t="shared" ca="1" si="360"/>
        <v>0</v>
      </c>
      <c r="CI370" s="207"/>
      <c r="CJ370" s="194"/>
      <c r="CK370" s="198" cm="1">
        <f t="array" ref="CK370">IFERROR(MATCH(TRUE,INDEX($B$14:$B$117&gt;=CJ370,0),0),"")</f>
        <v>1</v>
      </c>
      <c r="CL370" s="194">
        <f t="shared" ca="1" si="361"/>
        <v>1.3963799927016407E-2</v>
      </c>
      <c r="CO370" s="194">
        <f t="shared" si="362"/>
        <v>0</v>
      </c>
      <c r="CP370" s="19">
        <f ca="1"/>
        <v>0</v>
      </c>
      <c r="CQ370" s="208">
        <f t="shared" ca="1" si="363"/>
        <v>0</v>
      </c>
      <c r="CR370" s="207"/>
      <c r="CS370" s="194"/>
      <c r="CT370" s="198" cm="1">
        <f t="array" ref="CT370">IFERROR(MATCH(TRUE,INDEX($B$14:$B$117&gt;=CS370,0),0),"")</f>
        <v>1</v>
      </c>
      <c r="CU370" s="194">
        <f t="shared" ca="1" si="364"/>
        <v>1.3963799927016407E-2</v>
      </c>
      <c r="CX370" s="194">
        <f t="shared" si="365"/>
        <v>0</v>
      </c>
      <c r="CY370" s="19" t="e">
        <f ca="1"/>
        <v>#N/A</v>
      </c>
      <c r="CZ370" s="208" t="e">
        <f t="shared" ca="1" si="366"/>
        <v>#N/A</v>
      </c>
      <c r="DA370" s="207"/>
      <c r="DB370" s="194"/>
      <c r="DC370" s="198" cm="1">
        <f t="array" ref="DC370">IFERROR(MATCH(TRUE,INDEX($B$14:$B$117&gt;=DB370,0),0),"")</f>
        <v>1</v>
      </c>
      <c r="DD370" s="194">
        <f t="shared" ca="1" si="367"/>
        <v>1.3963799927016407E-2</v>
      </c>
      <c r="DG370" s="194">
        <f t="shared" si="368"/>
        <v>0</v>
      </c>
      <c r="DH370" s="19" t="e">
        <f ca="1"/>
        <v>#N/A</v>
      </c>
      <c r="DI370" s="208" t="e">
        <f t="shared" ca="1" si="369"/>
        <v>#N/A</v>
      </c>
      <c r="DJ370" s="207"/>
      <c r="DK370" s="194"/>
      <c r="DL370" s="198" cm="1">
        <f t="array" ref="DL370">IFERROR(MATCH(TRUE,INDEX($B$14:$B$117&gt;=DK370,0),0),"")</f>
        <v>1</v>
      </c>
      <c r="DM370" s="194">
        <f t="shared" ca="1" si="370"/>
        <v>1.3963799927016407E-2</v>
      </c>
      <c r="DP370" s="194">
        <f t="shared" si="371"/>
        <v>0</v>
      </c>
      <c r="DQ370" s="19" t="e">
        <f ca="1"/>
        <v>#N/A</v>
      </c>
      <c r="DR370" s="208" t="e">
        <f t="shared" ca="1" si="372"/>
        <v>#N/A</v>
      </c>
      <c r="DS370" s="207"/>
      <c r="DT370" s="194"/>
      <c r="DU370" s="198" cm="1">
        <f t="array" ref="DU370">IFERROR(MATCH(TRUE,INDEX($B$14:$B$117&gt;=DT370,0),0),"")</f>
        <v>1</v>
      </c>
      <c r="DV370" s="194">
        <f t="shared" ca="1" si="373"/>
        <v>1.3963799927016407E-2</v>
      </c>
      <c r="DY370" s="194">
        <f t="shared" si="374"/>
        <v>0</v>
      </c>
      <c r="DZ370" s="19" t="e">
        <f ca="1"/>
        <v>#N/A</v>
      </c>
      <c r="EA370" s="208" t="e">
        <f t="shared" ca="1" si="375"/>
        <v>#N/A</v>
      </c>
      <c r="EB370" s="207"/>
      <c r="EC370" s="194"/>
      <c r="ED370" s="198" cm="1">
        <f t="array" ref="ED370">IFERROR(MATCH(TRUE,INDEX($B$14:$B$117&gt;=EC370,0),0),"")</f>
        <v>1</v>
      </c>
      <c r="EE370" s="194">
        <f t="shared" ca="1" si="376"/>
        <v>1.3963799927016407E-2</v>
      </c>
      <c r="EH370" s="194">
        <f t="shared" si="377"/>
        <v>0</v>
      </c>
      <c r="EI370" s="19" t="e">
        <f ca="1"/>
        <v>#N/A</v>
      </c>
      <c r="EJ370" s="208" t="e">
        <f t="shared" ca="1" si="378"/>
        <v>#N/A</v>
      </c>
      <c r="EK370" s="207"/>
      <c r="EL370" s="194"/>
      <c r="EM370" s="198" cm="1">
        <f t="array" ref="EM370">IFERROR(MATCH(TRUE,INDEX($B$14:$B$117&gt;=EL370,0),0),"")</f>
        <v>1</v>
      </c>
      <c r="EN370" s="194">
        <f t="shared" ca="1" si="379"/>
        <v>1.3963799927016407E-2</v>
      </c>
      <c r="EQ370" s="194">
        <f t="shared" si="380"/>
        <v>0</v>
      </c>
      <c r="ER370" s="19" t="e">
        <f ca="1"/>
        <v>#N/A</v>
      </c>
      <c r="ES370" s="208" t="e">
        <f t="shared" ca="1" si="381"/>
        <v>#N/A</v>
      </c>
      <c r="ET370" s="207"/>
      <c r="EU370" s="194"/>
      <c r="EV370" s="198" cm="1">
        <f t="array" ref="EV370">IFERROR(MATCH(TRUE,INDEX($B$14:$B$117&gt;=EU370,0),0),"")</f>
        <v>1</v>
      </c>
      <c r="EW370" s="194">
        <f t="shared" ca="1" si="382"/>
        <v>1.3963799927016407E-2</v>
      </c>
      <c r="EZ370" s="194">
        <f t="shared" si="383"/>
        <v>0</v>
      </c>
      <c r="FA370" s="19" t="e">
        <f ca="1"/>
        <v>#N/A</v>
      </c>
      <c r="FB370" s="208" t="e">
        <f t="shared" ca="1" si="384"/>
        <v>#N/A</v>
      </c>
      <c r="FC370" s="207"/>
      <c r="FD370" s="194"/>
      <c r="FE370" s="198" cm="1">
        <f t="array" ref="FE370">IFERROR(MATCH(TRUE,INDEX($B$14:$B$117&gt;=FD370,0),0),"")</f>
        <v>1</v>
      </c>
      <c r="FF370" s="194">
        <f t="shared" ca="1" si="385"/>
        <v>1.3963799927016407E-2</v>
      </c>
      <c r="FI370" s="194">
        <f t="shared" si="386"/>
        <v>0</v>
      </c>
      <c r="FJ370" s="19" t="e">
        <f ca="1"/>
        <v>#N/A</v>
      </c>
      <c r="FK370" s="208" t="e">
        <f t="shared" ca="1" si="387"/>
        <v>#N/A</v>
      </c>
      <c r="FL370" s="207"/>
      <c r="FM370" s="194"/>
      <c r="FN370" s="198" cm="1">
        <f t="array" ref="FN370">IFERROR(MATCH(TRUE,INDEX($B$14:$B$117&gt;=FM370,0),0),"")</f>
        <v>1</v>
      </c>
      <c r="FO370" s="194">
        <f t="shared" ca="1" si="388"/>
        <v>1.3963799927016407E-2</v>
      </c>
      <c r="FR370" s="194">
        <f t="shared" si="389"/>
        <v>0</v>
      </c>
      <c r="FS370" s="19" t="e">
        <f ca="1"/>
        <v>#N/A</v>
      </c>
      <c r="FT370" s="208" t="e">
        <f t="shared" ca="1" si="390"/>
        <v>#N/A</v>
      </c>
      <c r="FU370" s="207"/>
      <c r="FV370" s="194"/>
      <c r="FW370" s="198" cm="1">
        <f t="array" ref="FW370">IFERROR(MATCH(TRUE,INDEX($B$14:$B$117&gt;=FV370,0),0),"")</f>
        <v>1</v>
      </c>
      <c r="FX370" s="194">
        <f t="shared" ca="1" si="391"/>
        <v>1.3963799927016407E-2</v>
      </c>
      <c r="GA370" s="194">
        <f t="shared" si="392"/>
        <v>0</v>
      </c>
      <c r="GB370" s="19" t="e">
        <f ca="1"/>
        <v>#N/A</v>
      </c>
      <c r="GC370" s="208" t="e">
        <f t="shared" ca="1" si="393"/>
        <v>#N/A</v>
      </c>
    </row>
    <row r="371" spans="6:185" x14ac:dyDescent="0.2">
      <c r="F371" s="207"/>
      <c r="G371" s="194"/>
      <c r="H371" s="198" cm="1">
        <f t="array" ref="H371">IFERROR(MATCH(TRUE,INDEX($B$14:$B$117&gt;=G371,0),0),"")</f>
        <v>1</v>
      </c>
      <c r="I371" s="194">
        <f t="shared" ca="1" si="338"/>
        <v>1.3963799927016407E-2</v>
      </c>
      <c r="L371" s="194">
        <f t="shared" si="394"/>
        <v>0</v>
      </c>
      <c r="M371" s="19">
        <f ca="1"/>
        <v>0</v>
      </c>
      <c r="N371" s="208">
        <f t="shared" ca="1" si="395"/>
        <v>0</v>
      </c>
      <c r="O371" s="207"/>
      <c r="P371" s="194"/>
      <c r="Q371" s="198" cm="1">
        <f t="array" ref="Q371">IFERROR(MATCH(TRUE,INDEX($B$14:$B$117&gt;=P371,0),0),"")</f>
        <v>1</v>
      </c>
      <c r="R371" s="194">
        <f t="shared" ca="1" si="339"/>
        <v>1.3963799927016407E-2</v>
      </c>
      <c r="U371" s="194">
        <f t="shared" si="396"/>
        <v>0</v>
      </c>
      <c r="V371" s="19">
        <f ca="1"/>
        <v>0</v>
      </c>
      <c r="W371" s="208">
        <f t="shared" ca="1" si="397"/>
        <v>0</v>
      </c>
      <c r="X371" s="207"/>
      <c r="Y371" s="194"/>
      <c r="Z371" s="198" cm="1">
        <f t="array" ref="Z371">IFERROR(MATCH(TRUE,INDEX($B$14:$B$117&gt;=Y371,0),0),"")</f>
        <v>1</v>
      </c>
      <c r="AA371" s="194">
        <f t="shared" ca="1" si="340"/>
        <v>1.3963799927016407E-2</v>
      </c>
      <c r="AD371" s="194">
        <f t="shared" si="341"/>
        <v>0</v>
      </c>
      <c r="AE371" s="19">
        <f ca="1"/>
        <v>0</v>
      </c>
      <c r="AF371" s="208">
        <f t="shared" ca="1" si="342"/>
        <v>0</v>
      </c>
      <c r="AG371" s="207"/>
      <c r="AH371" s="194"/>
      <c r="AI371" s="198" cm="1">
        <f t="array" ref="AI371">IFERROR(MATCH(TRUE,INDEX($B$14:$B$117&gt;=AH371,0),0),"")</f>
        <v>1</v>
      </c>
      <c r="AJ371" s="194">
        <f t="shared" ca="1" si="343"/>
        <v>1.3963799927016407E-2</v>
      </c>
      <c r="AM371" s="194">
        <f t="shared" si="344"/>
        <v>0</v>
      </c>
      <c r="AN371" s="19">
        <f ca="1"/>
        <v>0</v>
      </c>
      <c r="AO371" s="208">
        <f t="shared" ca="1" si="345"/>
        <v>0</v>
      </c>
      <c r="AP371" s="207"/>
      <c r="AQ371" s="194"/>
      <c r="AR371" s="198" cm="1">
        <f t="array" ref="AR371">IFERROR(MATCH(TRUE,INDEX($B$14:$B$117&gt;=AQ371,0),0),"")</f>
        <v>1</v>
      </c>
      <c r="AS371" s="194">
        <f t="shared" ca="1" si="346"/>
        <v>1.3963799927016407E-2</v>
      </c>
      <c r="AV371" s="194">
        <f t="shared" si="347"/>
        <v>0</v>
      </c>
      <c r="AW371" s="19">
        <f ca="1"/>
        <v>0</v>
      </c>
      <c r="AX371" s="208">
        <f t="shared" ca="1" si="348"/>
        <v>0</v>
      </c>
      <c r="AY371" s="207"/>
      <c r="AZ371" s="194"/>
      <c r="BA371" s="198" cm="1">
        <f t="array" ref="BA371">IFERROR(MATCH(TRUE,INDEX($B$14:$B$117&gt;=AZ371,0),0),"")</f>
        <v>1</v>
      </c>
      <c r="BB371" s="194">
        <f t="shared" ca="1" si="349"/>
        <v>1.3963799927016407E-2</v>
      </c>
      <c r="BE371" s="194">
        <f t="shared" si="350"/>
        <v>0</v>
      </c>
      <c r="BF371" s="19">
        <f ca="1"/>
        <v>0</v>
      </c>
      <c r="BG371" s="208">
        <f t="shared" ca="1" si="351"/>
        <v>0</v>
      </c>
      <c r="BH371" s="207"/>
      <c r="BI371" s="194"/>
      <c r="BJ371" s="198" cm="1">
        <f t="array" ref="BJ371">IFERROR(MATCH(TRUE,INDEX($B$14:$B$117&gt;=BI371,0),0),"")</f>
        <v>1</v>
      </c>
      <c r="BK371" s="194">
        <f t="shared" ca="1" si="352"/>
        <v>1.3963799927016407E-2</v>
      </c>
      <c r="BN371" s="194">
        <f t="shared" si="353"/>
        <v>0</v>
      </c>
      <c r="BO371" s="19">
        <f ca="1"/>
        <v>0</v>
      </c>
      <c r="BP371" s="208">
        <f t="shared" ca="1" si="354"/>
        <v>0</v>
      </c>
      <c r="BQ371" s="207"/>
      <c r="BR371" s="194"/>
      <c r="BS371" s="198" cm="1">
        <f t="array" ref="BS371">IFERROR(MATCH(TRUE,INDEX($B$14:$B$117&gt;=BR371,0),0),"")</f>
        <v>1</v>
      </c>
      <c r="BT371" s="194">
        <f t="shared" ca="1" si="355"/>
        <v>1.3963799927016407E-2</v>
      </c>
      <c r="BW371" s="194">
        <f t="shared" si="356"/>
        <v>0</v>
      </c>
      <c r="BX371" s="19">
        <f ca="1"/>
        <v>0</v>
      </c>
      <c r="BY371" s="208">
        <f t="shared" ca="1" si="357"/>
        <v>0</v>
      </c>
      <c r="BZ371" s="207"/>
      <c r="CA371" s="194"/>
      <c r="CB371" s="198" cm="1">
        <f t="array" ref="CB371">IFERROR(MATCH(TRUE,INDEX($B$14:$B$117&gt;=CA371,0),0),"")</f>
        <v>1</v>
      </c>
      <c r="CC371" s="194">
        <f t="shared" ca="1" si="358"/>
        <v>1.3963799927016407E-2</v>
      </c>
      <c r="CF371" s="194">
        <f t="shared" si="359"/>
        <v>0</v>
      </c>
      <c r="CG371" s="19">
        <f ca="1"/>
        <v>0</v>
      </c>
      <c r="CH371" s="208">
        <f t="shared" ca="1" si="360"/>
        <v>0</v>
      </c>
      <c r="CI371" s="207"/>
      <c r="CJ371" s="194"/>
      <c r="CK371" s="198" cm="1">
        <f t="array" ref="CK371">IFERROR(MATCH(TRUE,INDEX($B$14:$B$117&gt;=CJ371,0),0),"")</f>
        <v>1</v>
      </c>
      <c r="CL371" s="194">
        <f t="shared" ca="1" si="361"/>
        <v>1.3963799927016407E-2</v>
      </c>
      <c r="CO371" s="194">
        <f t="shared" si="362"/>
        <v>0</v>
      </c>
      <c r="CP371" s="19">
        <f ca="1"/>
        <v>0</v>
      </c>
      <c r="CQ371" s="208">
        <f t="shared" ca="1" si="363"/>
        <v>0</v>
      </c>
      <c r="CR371" s="207"/>
      <c r="CS371" s="194"/>
      <c r="CT371" s="198" cm="1">
        <f t="array" ref="CT371">IFERROR(MATCH(TRUE,INDEX($B$14:$B$117&gt;=CS371,0),0),"")</f>
        <v>1</v>
      </c>
      <c r="CU371" s="194">
        <f t="shared" ca="1" si="364"/>
        <v>1.3963799927016407E-2</v>
      </c>
      <c r="CX371" s="194">
        <f t="shared" si="365"/>
        <v>0</v>
      </c>
      <c r="CY371" s="19" t="e">
        <f ca="1"/>
        <v>#N/A</v>
      </c>
      <c r="CZ371" s="208" t="e">
        <f t="shared" ca="1" si="366"/>
        <v>#N/A</v>
      </c>
      <c r="DA371" s="207"/>
      <c r="DB371" s="194"/>
      <c r="DC371" s="198" cm="1">
        <f t="array" ref="DC371">IFERROR(MATCH(TRUE,INDEX($B$14:$B$117&gt;=DB371,0),0),"")</f>
        <v>1</v>
      </c>
      <c r="DD371" s="194">
        <f t="shared" ca="1" si="367"/>
        <v>1.3963799927016407E-2</v>
      </c>
      <c r="DG371" s="194">
        <f t="shared" si="368"/>
        <v>0</v>
      </c>
      <c r="DH371" s="19" t="e">
        <f ca="1"/>
        <v>#N/A</v>
      </c>
      <c r="DI371" s="208" t="e">
        <f t="shared" ca="1" si="369"/>
        <v>#N/A</v>
      </c>
      <c r="DJ371" s="207"/>
      <c r="DK371" s="194"/>
      <c r="DL371" s="198" cm="1">
        <f t="array" ref="DL371">IFERROR(MATCH(TRUE,INDEX($B$14:$B$117&gt;=DK371,0),0),"")</f>
        <v>1</v>
      </c>
      <c r="DM371" s="194">
        <f t="shared" ca="1" si="370"/>
        <v>1.3963799927016407E-2</v>
      </c>
      <c r="DP371" s="194">
        <f t="shared" si="371"/>
        <v>0</v>
      </c>
      <c r="DQ371" s="19" t="e">
        <f ca="1"/>
        <v>#N/A</v>
      </c>
      <c r="DR371" s="208" t="e">
        <f t="shared" ca="1" si="372"/>
        <v>#N/A</v>
      </c>
      <c r="DS371" s="207"/>
      <c r="DT371" s="194"/>
      <c r="DU371" s="198" cm="1">
        <f t="array" ref="DU371">IFERROR(MATCH(TRUE,INDEX($B$14:$B$117&gt;=DT371,0),0),"")</f>
        <v>1</v>
      </c>
      <c r="DV371" s="194">
        <f t="shared" ca="1" si="373"/>
        <v>1.3963799927016407E-2</v>
      </c>
      <c r="DY371" s="194">
        <f t="shared" si="374"/>
        <v>0</v>
      </c>
      <c r="DZ371" s="19" t="e">
        <f ca="1"/>
        <v>#N/A</v>
      </c>
      <c r="EA371" s="208" t="e">
        <f t="shared" ca="1" si="375"/>
        <v>#N/A</v>
      </c>
      <c r="EB371" s="207"/>
      <c r="EC371" s="194"/>
      <c r="ED371" s="198" cm="1">
        <f t="array" ref="ED371">IFERROR(MATCH(TRUE,INDEX($B$14:$B$117&gt;=EC371,0),0),"")</f>
        <v>1</v>
      </c>
      <c r="EE371" s="194">
        <f t="shared" ca="1" si="376"/>
        <v>1.3963799927016407E-2</v>
      </c>
      <c r="EH371" s="194">
        <f t="shared" si="377"/>
        <v>0</v>
      </c>
      <c r="EI371" s="19" t="e">
        <f ca="1"/>
        <v>#N/A</v>
      </c>
      <c r="EJ371" s="208" t="e">
        <f t="shared" ca="1" si="378"/>
        <v>#N/A</v>
      </c>
      <c r="EK371" s="207"/>
      <c r="EL371" s="194"/>
      <c r="EM371" s="198" cm="1">
        <f t="array" ref="EM371">IFERROR(MATCH(TRUE,INDEX($B$14:$B$117&gt;=EL371,0),0),"")</f>
        <v>1</v>
      </c>
      <c r="EN371" s="194">
        <f t="shared" ca="1" si="379"/>
        <v>1.3963799927016407E-2</v>
      </c>
      <c r="EQ371" s="194">
        <f t="shared" si="380"/>
        <v>0</v>
      </c>
      <c r="ER371" s="19" t="e">
        <f ca="1"/>
        <v>#N/A</v>
      </c>
      <c r="ES371" s="208" t="e">
        <f t="shared" ca="1" si="381"/>
        <v>#N/A</v>
      </c>
      <c r="ET371" s="207"/>
      <c r="EU371" s="194"/>
      <c r="EV371" s="198" cm="1">
        <f t="array" ref="EV371">IFERROR(MATCH(TRUE,INDEX($B$14:$B$117&gt;=EU371,0),0),"")</f>
        <v>1</v>
      </c>
      <c r="EW371" s="194">
        <f t="shared" ca="1" si="382"/>
        <v>1.3963799927016407E-2</v>
      </c>
      <c r="EZ371" s="194">
        <f t="shared" si="383"/>
        <v>0</v>
      </c>
      <c r="FA371" s="19" t="e">
        <f ca="1"/>
        <v>#N/A</v>
      </c>
      <c r="FB371" s="208" t="e">
        <f t="shared" ca="1" si="384"/>
        <v>#N/A</v>
      </c>
      <c r="FC371" s="207"/>
      <c r="FD371" s="194"/>
      <c r="FE371" s="198" cm="1">
        <f t="array" ref="FE371">IFERROR(MATCH(TRUE,INDEX($B$14:$B$117&gt;=FD371,0),0),"")</f>
        <v>1</v>
      </c>
      <c r="FF371" s="194">
        <f t="shared" ca="1" si="385"/>
        <v>1.3963799927016407E-2</v>
      </c>
      <c r="FI371" s="194">
        <f t="shared" si="386"/>
        <v>0</v>
      </c>
      <c r="FJ371" s="19" t="e">
        <f ca="1"/>
        <v>#N/A</v>
      </c>
      <c r="FK371" s="208" t="e">
        <f t="shared" ca="1" si="387"/>
        <v>#N/A</v>
      </c>
      <c r="FL371" s="207"/>
      <c r="FM371" s="194"/>
      <c r="FN371" s="198" cm="1">
        <f t="array" ref="FN371">IFERROR(MATCH(TRUE,INDEX($B$14:$B$117&gt;=FM371,0),0),"")</f>
        <v>1</v>
      </c>
      <c r="FO371" s="194">
        <f t="shared" ca="1" si="388"/>
        <v>1.3963799927016407E-2</v>
      </c>
      <c r="FR371" s="194">
        <f t="shared" si="389"/>
        <v>0</v>
      </c>
      <c r="FS371" s="19" t="e">
        <f ca="1"/>
        <v>#N/A</v>
      </c>
      <c r="FT371" s="208" t="e">
        <f t="shared" ca="1" si="390"/>
        <v>#N/A</v>
      </c>
      <c r="FU371" s="207"/>
      <c r="FV371" s="194"/>
      <c r="FW371" s="198" cm="1">
        <f t="array" ref="FW371">IFERROR(MATCH(TRUE,INDEX($B$14:$B$117&gt;=FV371,0),0),"")</f>
        <v>1</v>
      </c>
      <c r="FX371" s="194">
        <f t="shared" ca="1" si="391"/>
        <v>1.3963799927016407E-2</v>
      </c>
      <c r="GA371" s="194">
        <f t="shared" si="392"/>
        <v>0</v>
      </c>
      <c r="GB371" s="19" t="e">
        <f ca="1"/>
        <v>#N/A</v>
      </c>
      <c r="GC371" s="208" t="e">
        <f t="shared" ca="1" si="393"/>
        <v>#N/A</v>
      </c>
    </row>
    <row r="372" spans="6:185" x14ac:dyDescent="0.2">
      <c r="F372" s="207"/>
      <c r="G372" s="194"/>
      <c r="H372" s="198" cm="1">
        <f t="array" ref="H372">IFERROR(MATCH(TRUE,INDEX($B$14:$B$117&gt;=G372,0),0),"")</f>
        <v>1</v>
      </c>
      <c r="I372" s="194">
        <f t="shared" ca="1" si="338"/>
        <v>1.3963799927016407E-2</v>
      </c>
      <c r="L372" s="194">
        <f t="shared" si="394"/>
        <v>0</v>
      </c>
      <c r="M372" s="19">
        <f ca="1"/>
        <v>0</v>
      </c>
      <c r="N372" s="208">
        <f t="shared" ca="1" si="395"/>
        <v>0</v>
      </c>
      <c r="O372" s="207"/>
      <c r="P372" s="194"/>
      <c r="Q372" s="198" cm="1">
        <f t="array" ref="Q372">IFERROR(MATCH(TRUE,INDEX($B$14:$B$117&gt;=P372,0),0),"")</f>
        <v>1</v>
      </c>
      <c r="R372" s="194">
        <f t="shared" ca="1" si="339"/>
        <v>1.3963799927016407E-2</v>
      </c>
      <c r="U372" s="194">
        <f t="shared" si="396"/>
        <v>0</v>
      </c>
      <c r="V372" s="19">
        <f ca="1"/>
        <v>0</v>
      </c>
      <c r="W372" s="208">
        <f t="shared" ca="1" si="397"/>
        <v>0</v>
      </c>
      <c r="X372" s="207"/>
      <c r="Y372" s="194"/>
      <c r="Z372" s="198" cm="1">
        <f t="array" ref="Z372">IFERROR(MATCH(TRUE,INDEX($B$14:$B$117&gt;=Y372,0),0),"")</f>
        <v>1</v>
      </c>
      <c r="AA372" s="194">
        <f t="shared" ca="1" si="340"/>
        <v>1.3963799927016407E-2</v>
      </c>
      <c r="AD372" s="194">
        <f t="shared" si="341"/>
        <v>0</v>
      </c>
      <c r="AE372" s="19">
        <f ca="1"/>
        <v>0</v>
      </c>
      <c r="AF372" s="208">
        <f t="shared" ca="1" si="342"/>
        <v>0</v>
      </c>
      <c r="AG372" s="207"/>
      <c r="AH372" s="194"/>
      <c r="AI372" s="198" cm="1">
        <f t="array" ref="AI372">IFERROR(MATCH(TRUE,INDEX($B$14:$B$117&gt;=AH372,0),0),"")</f>
        <v>1</v>
      </c>
      <c r="AJ372" s="194">
        <f t="shared" ca="1" si="343"/>
        <v>1.3963799927016407E-2</v>
      </c>
      <c r="AM372" s="194">
        <f t="shared" si="344"/>
        <v>0</v>
      </c>
      <c r="AN372" s="19">
        <f ca="1"/>
        <v>0</v>
      </c>
      <c r="AO372" s="208">
        <f t="shared" ca="1" si="345"/>
        <v>0</v>
      </c>
      <c r="AP372" s="207"/>
      <c r="AQ372" s="194"/>
      <c r="AR372" s="198" cm="1">
        <f t="array" ref="AR372">IFERROR(MATCH(TRUE,INDEX($B$14:$B$117&gt;=AQ372,0),0),"")</f>
        <v>1</v>
      </c>
      <c r="AS372" s="194">
        <f t="shared" ca="1" si="346"/>
        <v>1.3963799927016407E-2</v>
      </c>
      <c r="AV372" s="194">
        <f t="shared" si="347"/>
        <v>0</v>
      </c>
      <c r="AW372" s="19">
        <f ca="1"/>
        <v>0</v>
      </c>
      <c r="AX372" s="208">
        <f t="shared" ca="1" si="348"/>
        <v>0</v>
      </c>
      <c r="AY372" s="207"/>
      <c r="AZ372" s="194"/>
      <c r="BA372" s="198" cm="1">
        <f t="array" ref="BA372">IFERROR(MATCH(TRUE,INDEX($B$14:$B$117&gt;=AZ372,0),0),"")</f>
        <v>1</v>
      </c>
      <c r="BB372" s="194">
        <f t="shared" ca="1" si="349"/>
        <v>1.3963799927016407E-2</v>
      </c>
      <c r="BE372" s="194">
        <f t="shared" si="350"/>
        <v>0</v>
      </c>
      <c r="BF372" s="19">
        <f ca="1"/>
        <v>0</v>
      </c>
      <c r="BG372" s="208">
        <f t="shared" ca="1" si="351"/>
        <v>0</v>
      </c>
      <c r="BH372" s="207"/>
      <c r="BI372" s="194"/>
      <c r="BJ372" s="198" cm="1">
        <f t="array" ref="BJ372">IFERROR(MATCH(TRUE,INDEX($B$14:$B$117&gt;=BI372,0),0),"")</f>
        <v>1</v>
      </c>
      <c r="BK372" s="194">
        <f t="shared" ca="1" si="352"/>
        <v>1.3963799927016407E-2</v>
      </c>
      <c r="BN372" s="194">
        <f t="shared" si="353"/>
        <v>0</v>
      </c>
      <c r="BO372" s="19">
        <f ca="1"/>
        <v>0</v>
      </c>
      <c r="BP372" s="208">
        <f t="shared" ca="1" si="354"/>
        <v>0</v>
      </c>
      <c r="BQ372" s="207"/>
      <c r="BR372" s="194"/>
      <c r="BS372" s="198" cm="1">
        <f t="array" ref="BS372">IFERROR(MATCH(TRUE,INDEX($B$14:$B$117&gt;=BR372,0),0),"")</f>
        <v>1</v>
      </c>
      <c r="BT372" s="194">
        <f t="shared" ca="1" si="355"/>
        <v>1.3963799927016407E-2</v>
      </c>
      <c r="BW372" s="194">
        <f t="shared" si="356"/>
        <v>0</v>
      </c>
      <c r="BX372" s="19">
        <f ca="1"/>
        <v>0</v>
      </c>
      <c r="BY372" s="208">
        <f t="shared" ca="1" si="357"/>
        <v>0</v>
      </c>
      <c r="BZ372" s="207"/>
      <c r="CA372" s="194"/>
      <c r="CB372" s="198" cm="1">
        <f t="array" ref="CB372">IFERROR(MATCH(TRUE,INDEX($B$14:$B$117&gt;=CA372,0),0),"")</f>
        <v>1</v>
      </c>
      <c r="CC372" s="194">
        <f t="shared" ca="1" si="358"/>
        <v>1.3963799927016407E-2</v>
      </c>
      <c r="CF372" s="194">
        <f t="shared" si="359"/>
        <v>0</v>
      </c>
      <c r="CG372" s="19">
        <f ca="1"/>
        <v>0</v>
      </c>
      <c r="CH372" s="208">
        <f t="shared" ca="1" si="360"/>
        <v>0</v>
      </c>
      <c r="CI372" s="207"/>
      <c r="CJ372" s="194"/>
      <c r="CK372" s="198" cm="1">
        <f t="array" ref="CK372">IFERROR(MATCH(TRUE,INDEX($B$14:$B$117&gt;=CJ372,0),0),"")</f>
        <v>1</v>
      </c>
      <c r="CL372" s="194">
        <f t="shared" ca="1" si="361"/>
        <v>1.3963799927016407E-2</v>
      </c>
      <c r="CO372" s="194">
        <f t="shared" si="362"/>
        <v>0</v>
      </c>
      <c r="CP372" s="19">
        <f ca="1"/>
        <v>0</v>
      </c>
      <c r="CQ372" s="208">
        <f t="shared" ca="1" si="363"/>
        <v>0</v>
      </c>
      <c r="CR372" s="207"/>
      <c r="CS372" s="194"/>
      <c r="CT372" s="198" cm="1">
        <f t="array" ref="CT372">IFERROR(MATCH(TRUE,INDEX($B$14:$B$117&gt;=CS372,0),0),"")</f>
        <v>1</v>
      </c>
      <c r="CU372" s="194">
        <f t="shared" ca="1" si="364"/>
        <v>1.3963799927016407E-2</v>
      </c>
      <c r="CX372" s="194">
        <f t="shared" si="365"/>
        <v>0</v>
      </c>
      <c r="CY372" s="19" t="e">
        <f ca="1"/>
        <v>#N/A</v>
      </c>
      <c r="CZ372" s="208" t="e">
        <f t="shared" ca="1" si="366"/>
        <v>#N/A</v>
      </c>
      <c r="DA372" s="207"/>
      <c r="DB372" s="194"/>
      <c r="DC372" s="198" cm="1">
        <f t="array" ref="DC372">IFERROR(MATCH(TRUE,INDEX($B$14:$B$117&gt;=DB372,0),0),"")</f>
        <v>1</v>
      </c>
      <c r="DD372" s="194">
        <f t="shared" ca="1" si="367"/>
        <v>1.3963799927016407E-2</v>
      </c>
      <c r="DG372" s="194">
        <f t="shared" si="368"/>
        <v>0</v>
      </c>
      <c r="DH372" s="19" t="e">
        <f ca="1"/>
        <v>#N/A</v>
      </c>
      <c r="DI372" s="208" t="e">
        <f t="shared" ca="1" si="369"/>
        <v>#N/A</v>
      </c>
      <c r="DJ372" s="207"/>
      <c r="DK372" s="194"/>
      <c r="DL372" s="198" cm="1">
        <f t="array" ref="DL372">IFERROR(MATCH(TRUE,INDEX($B$14:$B$117&gt;=DK372,0),0),"")</f>
        <v>1</v>
      </c>
      <c r="DM372" s="194">
        <f t="shared" ca="1" si="370"/>
        <v>1.3963799927016407E-2</v>
      </c>
      <c r="DP372" s="194">
        <f t="shared" si="371"/>
        <v>0</v>
      </c>
      <c r="DQ372" s="19" t="e">
        <f ca="1"/>
        <v>#N/A</v>
      </c>
      <c r="DR372" s="208" t="e">
        <f t="shared" ca="1" si="372"/>
        <v>#N/A</v>
      </c>
      <c r="DS372" s="207"/>
      <c r="DT372" s="194"/>
      <c r="DU372" s="198" cm="1">
        <f t="array" ref="DU372">IFERROR(MATCH(TRUE,INDEX($B$14:$B$117&gt;=DT372,0),0),"")</f>
        <v>1</v>
      </c>
      <c r="DV372" s="194">
        <f t="shared" ca="1" si="373"/>
        <v>1.3963799927016407E-2</v>
      </c>
      <c r="DY372" s="194">
        <f t="shared" si="374"/>
        <v>0</v>
      </c>
      <c r="DZ372" s="19" t="e">
        <f ca="1"/>
        <v>#N/A</v>
      </c>
      <c r="EA372" s="208" t="e">
        <f t="shared" ca="1" si="375"/>
        <v>#N/A</v>
      </c>
      <c r="EB372" s="207"/>
      <c r="EC372" s="194"/>
      <c r="ED372" s="198" cm="1">
        <f t="array" ref="ED372">IFERROR(MATCH(TRUE,INDEX($B$14:$B$117&gt;=EC372,0),0),"")</f>
        <v>1</v>
      </c>
      <c r="EE372" s="194">
        <f t="shared" ca="1" si="376"/>
        <v>1.3963799927016407E-2</v>
      </c>
      <c r="EH372" s="194">
        <f t="shared" si="377"/>
        <v>0</v>
      </c>
      <c r="EI372" s="19" t="e">
        <f ca="1"/>
        <v>#N/A</v>
      </c>
      <c r="EJ372" s="208" t="e">
        <f t="shared" ca="1" si="378"/>
        <v>#N/A</v>
      </c>
      <c r="EK372" s="207"/>
      <c r="EL372" s="194"/>
      <c r="EM372" s="198" cm="1">
        <f t="array" ref="EM372">IFERROR(MATCH(TRUE,INDEX($B$14:$B$117&gt;=EL372,0),0),"")</f>
        <v>1</v>
      </c>
      <c r="EN372" s="194">
        <f t="shared" ca="1" si="379"/>
        <v>1.3963799927016407E-2</v>
      </c>
      <c r="EQ372" s="194">
        <f t="shared" si="380"/>
        <v>0</v>
      </c>
      <c r="ER372" s="19" t="e">
        <f ca="1"/>
        <v>#N/A</v>
      </c>
      <c r="ES372" s="208" t="e">
        <f t="shared" ca="1" si="381"/>
        <v>#N/A</v>
      </c>
      <c r="ET372" s="207"/>
      <c r="EU372" s="194"/>
      <c r="EV372" s="198" cm="1">
        <f t="array" ref="EV372">IFERROR(MATCH(TRUE,INDEX($B$14:$B$117&gt;=EU372,0),0),"")</f>
        <v>1</v>
      </c>
      <c r="EW372" s="194">
        <f t="shared" ca="1" si="382"/>
        <v>1.3963799927016407E-2</v>
      </c>
      <c r="EZ372" s="194">
        <f t="shared" si="383"/>
        <v>0</v>
      </c>
      <c r="FA372" s="19" t="e">
        <f ca="1"/>
        <v>#N/A</v>
      </c>
      <c r="FB372" s="208" t="e">
        <f t="shared" ca="1" si="384"/>
        <v>#N/A</v>
      </c>
      <c r="FC372" s="207"/>
      <c r="FD372" s="194"/>
      <c r="FE372" s="198" cm="1">
        <f t="array" ref="FE372">IFERROR(MATCH(TRUE,INDEX($B$14:$B$117&gt;=FD372,0),0),"")</f>
        <v>1</v>
      </c>
      <c r="FF372" s="194">
        <f t="shared" ca="1" si="385"/>
        <v>1.3963799927016407E-2</v>
      </c>
      <c r="FI372" s="194">
        <f t="shared" si="386"/>
        <v>0</v>
      </c>
      <c r="FJ372" s="19" t="e">
        <f ca="1"/>
        <v>#N/A</v>
      </c>
      <c r="FK372" s="208" t="e">
        <f t="shared" ca="1" si="387"/>
        <v>#N/A</v>
      </c>
      <c r="FL372" s="207"/>
      <c r="FM372" s="194"/>
      <c r="FN372" s="198" cm="1">
        <f t="array" ref="FN372">IFERROR(MATCH(TRUE,INDEX($B$14:$B$117&gt;=FM372,0),0),"")</f>
        <v>1</v>
      </c>
      <c r="FO372" s="194">
        <f t="shared" ca="1" si="388"/>
        <v>1.3963799927016407E-2</v>
      </c>
      <c r="FR372" s="194">
        <f t="shared" si="389"/>
        <v>0</v>
      </c>
      <c r="FS372" s="19" t="e">
        <f ca="1"/>
        <v>#N/A</v>
      </c>
      <c r="FT372" s="208" t="e">
        <f t="shared" ca="1" si="390"/>
        <v>#N/A</v>
      </c>
      <c r="FU372" s="207"/>
      <c r="FV372" s="194"/>
      <c r="FW372" s="198" cm="1">
        <f t="array" ref="FW372">IFERROR(MATCH(TRUE,INDEX($B$14:$B$117&gt;=FV372,0),0),"")</f>
        <v>1</v>
      </c>
      <c r="FX372" s="194">
        <f t="shared" ca="1" si="391"/>
        <v>1.3963799927016407E-2</v>
      </c>
      <c r="GA372" s="194">
        <f t="shared" si="392"/>
        <v>0</v>
      </c>
      <c r="GB372" s="19" t="e">
        <f ca="1"/>
        <v>#N/A</v>
      </c>
      <c r="GC372" s="208" t="e">
        <f t="shared" ca="1" si="393"/>
        <v>#N/A</v>
      </c>
    </row>
    <row r="373" spans="6:185" x14ac:dyDescent="0.2">
      <c r="F373" s="207"/>
      <c r="G373" s="194"/>
      <c r="H373" s="198" cm="1">
        <f t="array" ref="H373">IFERROR(MATCH(TRUE,INDEX($B$14:$B$117&gt;=G373,0),0),"")</f>
        <v>1</v>
      </c>
      <c r="I373" s="194">
        <f t="shared" ca="1" si="338"/>
        <v>1.3963799927016407E-2</v>
      </c>
      <c r="L373" s="194">
        <f t="shared" si="394"/>
        <v>0</v>
      </c>
      <c r="M373" s="19">
        <f ca="1"/>
        <v>0</v>
      </c>
      <c r="N373" s="208">
        <f t="shared" ca="1" si="395"/>
        <v>0</v>
      </c>
      <c r="O373" s="207"/>
      <c r="P373" s="194"/>
      <c r="Q373" s="198" cm="1">
        <f t="array" ref="Q373">IFERROR(MATCH(TRUE,INDEX($B$14:$B$117&gt;=P373,0),0),"")</f>
        <v>1</v>
      </c>
      <c r="R373" s="194">
        <f t="shared" ca="1" si="339"/>
        <v>1.3963799927016407E-2</v>
      </c>
      <c r="U373" s="194">
        <f t="shared" si="396"/>
        <v>0</v>
      </c>
      <c r="V373" s="19">
        <f ca="1"/>
        <v>0</v>
      </c>
      <c r="W373" s="208">
        <f t="shared" ca="1" si="397"/>
        <v>0</v>
      </c>
      <c r="X373" s="207"/>
      <c r="Y373" s="194"/>
      <c r="Z373" s="198" cm="1">
        <f t="array" ref="Z373">IFERROR(MATCH(TRUE,INDEX($B$14:$B$117&gt;=Y373,0),0),"")</f>
        <v>1</v>
      </c>
      <c r="AA373" s="194">
        <f t="shared" ca="1" si="340"/>
        <v>1.3963799927016407E-2</v>
      </c>
      <c r="AD373" s="194">
        <f t="shared" si="341"/>
        <v>0</v>
      </c>
      <c r="AE373" s="19">
        <f ca="1"/>
        <v>0</v>
      </c>
      <c r="AF373" s="208">
        <f t="shared" ca="1" si="342"/>
        <v>0</v>
      </c>
      <c r="AG373" s="207"/>
      <c r="AH373" s="194"/>
      <c r="AI373" s="198" cm="1">
        <f t="array" ref="AI373">IFERROR(MATCH(TRUE,INDEX($B$14:$B$117&gt;=AH373,0),0),"")</f>
        <v>1</v>
      </c>
      <c r="AJ373" s="194">
        <f t="shared" ca="1" si="343"/>
        <v>1.3963799927016407E-2</v>
      </c>
      <c r="AM373" s="194">
        <f t="shared" si="344"/>
        <v>0</v>
      </c>
      <c r="AN373" s="19">
        <f ca="1"/>
        <v>0</v>
      </c>
      <c r="AO373" s="208">
        <f t="shared" ca="1" si="345"/>
        <v>0</v>
      </c>
      <c r="AP373" s="207"/>
      <c r="AQ373" s="194"/>
      <c r="AR373" s="198" cm="1">
        <f t="array" ref="AR373">IFERROR(MATCH(TRUE,INDEX($B$14:$B$117&gt;=AQ373,0),0),"")</f>
        <v>1</v>
      </c>
      <c r="AS373" s="194">
        <f t="shared" ca="1" si="346"/>
        <v>1.3963799927016407E-2</v>
      </c>
      <c r="AV373" s="194">
        <f t="shared" si="347"/>
        <v>0</v>
      </c>
      <c r="AW373" s="19">
        <f ca="1"/>
        <v>0</v>
      </c>
      <c r="AX373" s="208">
        <f t="shared" ca="1" si="348"/>
        <v>0</v>
      </c>
      <c r="AY373" s="207"/>
      <c r="AZ373" s="194"/>
      <c r="BA373" s="198" cm="1">
        <f t="array" ref="BA373">IFERROR(MATCH(TRUE,INDEX($B$14:$B$117&gt;=AZ373,0),0),"")</f>
        <v>1</v>
      </c>
      <c r="BB373" s="194">
        <f t="shared" ca="1" si="349"/>
        <v>1.3963799927016407E-2</v>
      </c>
      <c r="BE373" s="194">
        <f t="shared" si="350"/>
        <v>0</v>
      </c>
      <c r="BF373" s="19">
        <f ca="1"/>
        <v>0</v>
      </c>
      <c r="BG373" s="208">
        <f t="shared" ca="1" si="351"/>
        <v>0</v>
      </c>
      <c r="BH373" s="207"/>
      <c r="BI373" s="194"/>
      <c r="BJ373" s="198" cm="1">
        <f t="array" ref="BJ373">IFERROR(MATCH(TRUE,INDEX($B$14:$B$117&gt;=BI373,0),0),"")</f>
        <v>1</v>
      </c>
      <c r="BK373" s="194">
        <f t="shared" ca="1" si="352"/>
        <v>1.3963799927016407E-2</v>
      </c>
      <c r="BN373" s="194">
        <f t="shared" si="353"/>
        <v>0</v>
      </c>
      <c r="BO373" s="19">
        <f ca="1"/>
        <v>0</v>
      </c>
      <c r="BP373" s="208">
        <f t="shared" ca="1" si="354"/>
        <v>0</v>
      </c>
      <c r="BQ373" s="207"/>
      <c r="BR373" s="194"/>
      <c r="BS373" s="198" cm="1">
        <f t="array" ref="BS373">IFERROR(MATCH(TRUE,INDEX($B$14:$B$117&gt;=BR373,0),0),"")</f>
        <v>1</v>
      </c>
      <c r="BT373" s="194">
        <f t="shared" ca="1" si="355"/>
        <v>1.3963799927016407E-2</v>
      </c>
      <c r="BW373" s="194">
        <f t="shared" si="356"/>
        <v>0</v>
      </c>
      <c r="BX373" s="19">
        <f ca="1"/>
        <v>0</v>
      </c>
      <c r="BY373" s="208">
        <f t="shared" ca="1" si="357"/>
        <v>0</v>
      </c>
      <c r="BZ373" s="207"/>
      <c r="CA373" s="194"/>
      <c r="CB373" s="198" cm="1">
        <f t="array" ref="CB373">IFERROR(MATCH(TRUE,INDEX($B$14:$B$117&gt;=CA373,0),0),"")</f>
        <v>1</v>
      </c>
      <c r="CC373" s="194">
        <f t="shared" ca="1" si="358"/>
        <v>1.3963799927016407E-2</v>
      </c>
      <c r="CF373" s="194">
        <f t="shared" si="359"/>
        <v>0</v>
      </c>
      <c r="CG373" s="19">
        <f ca="1"/>
        <v>0</v>
      </c>
      <c r="CH373" s="208">
        <f t="shared" ca="1" si="360"/>
        <v>0</v>
      </c>
      <c r="CI373" s="207"/>
      <c r="CJ373" s="194"/>
      <c r="CK373" s="198" cm="1">
        <f t="array" ref="CK373">IFERROR(MATCH(TRUE,INDEX($B$14:$B$117&gt;=CJ373,0),0),"")</f>
        <v>1</v>
      </c>
      <c r="CL373" s="194">
        <f t="shared" ca="1" si="361"/>
        <v>1.3963799927016407E-2</v>
      </c>
      <c r="CO373" s="194">
        <f t="shared" si="362"/>
        <v>0</v>
      </c>
      <c r="CP373" s="19">
        <f ca="1"/>
        <v>0</v>
      </c>
      <c r="CQ373" s="208">
        <f t="shared" ca="1" si="363"/>
        <v>0</v>
      </c>
      <c r="CR373" s="207"/>
      <c r="CS373" s="194"/>
      <c r="CT373" s="198" cm="1">
        <f t="array" ref="CT373">IFERROR(MATCH(TRUE,INDEX($B$14:$B$117&gt;=CS373,0),0),"")</f>
        <v>1</v>
      </c>
      <c r="CU373" s="194">
        <f t="shared" ca="1" si="364"/>
        <v>1.3963799927016407E-2</v>
      </c>
      <c r="CX373" s="194">
        <f t="shared" si="365"/>
        <v>0</v>
      </c>
      <c r="CY373" s="19" t="e">
        <f ca="1"/>
        <v>#N/A</v>
      </c>
      <c r="CZ373" s="208" t="e">
        <f t="shared" ca="1" si="366"/>
        <v>#N/A</v>
      </c>
      <c r="DA373" s="207"/>
      <c r="DB373" s="194"/>
      <c r="DC373" s="198" cm="1">
        <f t="array" ref="DC373">IFERROR(MATCH(TRUE,INDEX($B$14:$B$117&gt;=DB373,0),0),"")</f>
        <v>1</v>
      </c>
      <c r="DD373" s="194">
        <f t="shared" ca="1" si="367"/>
        <v>1.3963799927016407E-2</v>
      </c>
      <c r="DG373" s="194">
        <f t="shared" si="368"/>
        <v>0</v>
      </c>
      <c r="DH373" s="19" t="e">
        <f ca="1"/>
        <v>#N/A</v>
      </c>
      <c r="DI373" s="208" t="e">
        <f t="shared" ca="1" si="369"/>
        <v>#N/A</v>
      </c>
      <c r="DJ373" s="207"/>
      <c r="DK373" s="194"/>
      <c r="DL373" s="198" cm="1">
        <f t="array" ref="DL373">IFERROR(MATCH(TRUE,INDEX($B$14:$B$117&gt;=DK373,0),0),"")</f>
        <v>1</v>
      </c>
      <c r="DM373" s="194">
        <f t="shared" ca="1" si="370"/>
        <v>1.3963799927016407E-2</v>
      </c>
      <c r="DP373" s="194">
        <f t="shared" si="371"/>
        <v>0</v>
      </c>
      <c r="DQ373" s="19" t="e">
        <f ca="1"/>
        <v>#N/A</v>
      </c>
      <c r="DR373" s="208" t="e">
        <f t="shared" ca="1" si="372"/>
        <v>#N/A</v>
      </c>
      <c r="DS373" s="207"/>
      <c r="DT373" s="194"/>
      <c r="DU373" s="198" cm="1">
        <f t="array" ref="DU373">IFERROR(MATCH(TRUE,INDEX($B$14:$B$117&gt;=DT373,0),0),"")</f>
        <v>1</v>
      </c>
      <c r="DV373" s="194">
        <f t="shared" ca="1" si="373"/>
        <v>1.3963799927016407E-2</v>
      </c>
      <c r="DY373" s="194">
        <f t="shared" si="374"/>
        <v>0</v>
      </c>
      <c r="DZ373" s="19" t="e">
        <f ca="1"/>
        <v>#N/A</v>
      </c>
      <c r="EA373" s="208" t="e">
        <f t="shared" ca="1" si="375"/>
        <v>#N/A</v>
      </c>
      <c r="EB373" s="207"/>
      <c r="EC373" s="194"/>
      <c r="ED373" s="198" cm="1">
        <f t="array" ref="ED373">IFERROR(MATCH(TRUE,INDEX($B$14:$B$117&gt;=EC373,0),0),"")</f>
        <v>1</v>
      </c>
      <c r="EE373" s="194">
        <f t="shared" ca="1" si="376"/>
        <v>1.3963799927016407E-2</v>
      </c>
      <c r="EH373" s="194">
        <f t="shared" si="377"/>
        <v>0</v>
      </c>
      <c r="EI373" s="19" t="e">
        <f ca="1"/>
        <v>#N/A</v>
      </c>
      <c r="EJ373" s="208" t="e">
        <f t="shared" ca="1" si="378"/>
        <v>#N/A</v>
      </c>
      <c r="EK373" s="207"/>
      <c r="EL373" s="194"/>
      <c r="EM373" s="198" cm="1">
        <f t="array" ref="EM373">IFERROR(MATCH(TRUE,INDEX($B$14:$B$117&gt;=EL373,0),0),"")</f>
        <v>1</v>
      </c>
      <c r="EN373" s="194">
        <f t="shared" ca="1" si="379"/>
        <v>1.3963799927016407E-2</v>
      </c>
      <c r="EQ373" s="194">
        <f t="shared" si="380"/>
        <v>0</v>
      </c>
      <c r="ER373" s="19" t="e">
        <f ca="1"/>
        <v>#N/A</v>
      </c>
      <c r="ES373" s="208" t="e">
        <f t="shared" ca="1" si="381"/>
        <v>#N/A</v>
      </c>
      <c r="ET373" s="207"/>
      <c r="EU373" s="194"/>
      <c r="EV373" s="198" cm="1">
        <f t="array" ref="EV373">IFERROR(MATCH(TRUE,INDEX($B$14:$B$117&gt;=EU373,0),0),"")</f>
        <v>1</v>
      </c>
      <c r="EW373" s="194">
        <f t="shared" ca="1" si="382"/>
        <v>1.3963799927016407E-2</v>
      </c>
      <c r="EZ373" s="194">
        <f t="shared" si="383"/>
        <v>0</v>
      </c>
      <c r="FA373" s="19" t="e">
        <f ca="1"/>
        <v>#N/A</v>
      </c>
      <c r="FB373" s="208" t="e">
        <f t="shared" ca="1" si="384"/>
        <v>#N/A</v>
      </c>
      <c r="FC373" s="207"/>
      <c r="FD373" s="194"/>
      <c r="FE373" s="198" cm="1">
        <f t="array" ref="FE373">IFERROR(MATCH(TRUE,INDEX($B$14:$B$117&gt;=FD373,0),0),"")</f>
        <v>1</v>
      </c>
      <c r="FF373" s="194">
        <f t="shared" ca="1" si="385"/>
        <v>1.3963799927016407E-2</v>
      </c>
      <c r="FI373" s="194">
        <f t="shared" si="386"/>
        <v>0</v>
      </c>
      <c r="FJ373" s="19" t="e">
        <f ca="1"/>
        <v>#N/A</v>
      </c>
      <c r="FK373" s="208" t="e">
        <f t="shared" ca="1" si="387"/>
        <v>#N/A</v>
      </c>
      <c r="FL373" s="207"/>
      <c r="FM373" s="194"/>
      <c r="FN373" s="198" cm="1">
        <f t="array" ref="FN373">IFERROR(MATCH(TRUE,INDEX($B$14:$B$117&gt;=FM373,0),0),"")</f>
        <v>1</v>
      </c>
      <c r="FO373" s="194">
        <f t="shared" ca="1" si="388"/>
        <v>1.3963799927016407E-2</v>
      </c>
      <c r="FR373" s="194">
        <f t="shared" si="389"/>
        <v>0</v>
      </c>
      <c r="FS373" s="19" t="e">
        <f ca="1"/>
        <v>#N/A</v>
      </c>
      <c r="FT373" s="208" t="e">
        <f t="shared" ca="1" si="390"/>
        <v>#N/A</v>
      </c>
      <c r="FU373" s="207"/>
      <c r="FV373" s="194"/>
      <c r="FW373" s="198" cm="1">
        <f t="array" ref="FW373">IFERROR(MATCH(TRUE,INDEX($B$14:$B$117&gt;=FV373,0),0),"")</f>
        <v>1</v>
      </c>
      <c r="FX373" s="194">
        <f t="shared" ca="1" si="391"/>
        <v>1.3963799927016407E-2</v>
      </c>
      <c r="GA373" s="194">
        <f t="shared" si="392"/>
        <v>0</v>
      </c>
      <c r="GB373" s="19" t="e">
        <f ca="1"/>
        <v>#N/A</v>
      </c>
      <c r="GC373" s="208" t="e">
        <f t="shared" ca="1" si="393"/>
        <v>#N/A</v>
      </c>
    </row>
    <row r="374" spans="6:185" x14ac:dyDescent="0.2">
      <c r="F374" s="207"/>
      <c r="G374" s="194"/>
      <c r="H374" s="198" cm="1">
        <f t="array" ref="H374">IFERROR(MATCH(TRUE,INDEX($B$14:$B$117&gt;=G374,0),0),"")</f>
        <v>1</v>
      </c>
      <c r="I374" s="194">
        <f t="shared" ca="1" si="338"/>
        <v>1.3963799927016407E-2</v>
      </c>
      <c r="L374" s="194">
        <f t="shared" si="394"/>
        <v>0</v>
      </c>
      <c r="M374" s="19">
        <f ca="1"/>
        <v>0</v>
      </c>
      <c r="N374" s="208">
        <f t="shared" ca="1" si="395"/>
        <v>0</v>
      </c>
      <c r="O374" s="207"/>
      <c r="P374" s="194"/>
      <c r="Q374" s="198" cm="1">
        <f t="array" ref="Q374">IFERROR(MATCH(TRUE,INDEX($B$14:$B$117&gt;=P374,0),0),"")</f>
        <v>1</v>
      </c>
      <c r="R374" s="194">
        <f t="shared" ca="1" si="339"/>
        <v>1.3963799927016407E-2</v>
      </c>
      <c r="U374" s="194">
        <f t="shared" si="396"/>
        <v>0</v>
      </c>
      <c r="V374" s="19">
        <f ca="1"/>
        <v>0</v>
      </c>
      <c r="W374" s="208">
        <f t="shared" ca="1" si="397"/>
        <v>0</v>
      </c>
      <c r="X374" s="207"/>
      <c r="Y374" s="194"/>
      <c r="Z374" s="198" cm="1">
        <f t="array" ref="Z374">IFERROR(MATCH(TRUE,INDEX($B$14:$B$117&gt;=Y374,0),0),"")</f>
        <v>1</v>
      </c>
      <c r="AA374" s="194">
        <f t="shared" ca="1" si="340"/>
        <v>1.3963799927016407E-2</v>
      </c>
      <c r="AD374" s="194">
        <f t="shared" si="341"/>
        <v>0</v>
      </c>
      <c r="AE374" s="19">
        <f ca="1"/>
        <v>0</v>
      </c>
      <c r="AF374" s="208">
        <f t="shared" ca="1" si="342"/>
        <v>0</v>
      </c>
      <c r="AG374" s="207"/>
      <c r="AH374" s="194"/>
      <c r="AI374" s="198" cm="1">
        <f t="array" ref="AI374">IFERROR(MATCH(TRUE,INDEX($B$14:$B$117&gt;=AH374,0),0),"")</f>
        <v>1</v>
      </c>
      <c r="AJ374" s="194">
        <f t="shared" ca="1" si="343"/>
        <v>1.3963799927016407E-2</v>
      </c>
      <c r="AM374" s="194">
        <f t="shared" si="344"/>
        <v>0</v>
      </c>
      <c r="AN374" s="19">
        <f ca="1"/>
        <v>0</v>
      </c>
      <c r="AO374" s="208">
        <f t="shared" ca="1" si="345"/>
        <v>0</v>
      </c>
      <c r="AP374" s="207"/>
      <c r="AQ374" s="194"/>
      <c r="AR374" s="198" cm="1">
        <f t="array" ref="AR374">IFERROR(MATCH(TRUE,INDEX($B$14:$B$117&gt;=AQ374,0),0),"")</f>
        <v>1</v>
      </c>
      <c r="AS374" s="194">
        <f t="shared" ca="1" si="346"/>
        <v>1.3963799927016407E-2</v>
      </c>
      <c r="AV374" s="194">
        <f t="shared" si="347"/>
        <v>0</v>
      </c>
      <c r="AW374" s="19">
        <f ca="1"/>
        <v>0</v>
      </c>
      <c r="AX374" s="208">
        <f t="shared" ca="1" si="348"/>
        <v>0</v>
      </c>
      <c r="AY374" s="207"/>
      <c r="AZ374" s="194"/>
      <c r="BA374" s="198" cm="1">
        <f t="array" ref="BA374">IFERROR(MATCH(TRUE,INDEX($B$14:$B$117&gt;=AZ374,0),0),"")</f>
        <v>1</v>
      </c>
      <c r="BB374" s="194">
        <f t="shared" ca="1" si="349"/>
        <v>1.3963799927016407E-2</v>
      </c>
      <c r="BE374" s="194">
        <f t="shared" si="350"/>
        <v>0</v>
      </c>
      <c r="BF374" s="19">
        <f ca="1"/>
        <v>0</v>
      </c>
      <c r="BG374" s="208">
        <f t="shared" ca="1" si="351"/>
        <v>0</v>
      </c>
      <c r="BH374" s="207"/>
      <c r="BI374" s="194"/>
      <c r="BJ374" s="198" cm="1">
        <f t="array" ref="BJ374">IFERROR(MATCH(TRUE,INDEX($B$14:$B$117&gt;=BI374,0),0),"")</f>
        <v>1</v>
      </c>
      <c r="BK374" s="194">
        <f t="shared" ca="1" si="352"/>
        <v>1.3963799927016407E-2</v>
      </c>
      <c r="BN374" s="194">
        <f t="shared" si="353"/>
        <v>0</v>
      </c>
      <c r="BO374" s="19">
        <f ca="1"/>
        <v>0</v>
      </c>
      <c r="BP374" s="208">
        <f t="shared" ca="1" si="354"/>
        <v>0</v>
      </c>
      <c r="BQ374" s="207"/>
      <c r="BR374" s="194"/>
      <c r="BS374" s="198" cm="1">
        <f t="array" ref="BS374">IFERROR(MATCH(TRUE,INDEX($B$14:$B$117&gt;=BR374,0),0),"")</f>
        <v>1</v>
      </c>
      <c r="BT374" s="194">
        <f t="shared" ca="1" si="355"/>
        <v>1.3963799927016407E-2</v>
      </c>
      <c r="BW374" s="194">
        <f t="shared" si="356"/>
        <v>0</v>
      </c>
      <c r="BX374" s="19">
        <f ca="1"/>
        <v>0</v>
      </c>
      <c r="BY374" s="208">
        <f t="shared" ca="1" si="357"/>
        <v>0</v>
      </c>
      <c r="BZ374" s="207"/>
      <c r="CA374" s="194"/>
      <c r="CB374" s="198" cm="1">
        <f t="array" ref="CB374">IFERROR(MATCH(TRUE,INDEX($B$14:$B$117&gt;=CA374,0),0),"")</f>
        <v>1</v>
      </c>
      <c r="CC374" s="194">
        <f t="shared" ca="1" si="358"/>
        <v>1.3963799927016407E-2</v>
      </c>
      <c r="CF374" s="194">
        <f t="shared" si="359"/>
        <v>0</v>
      </c>
      <c r="CG374" s="19">
        <f ca="1"/>
        <v>0</v>
      </c>
      <c r="CH374" s="208">
        <f t="shared" ca="1" si="360"/>
        <v>0</v>
      </c>
      <c r="CI374" s="207"/>
      <c r="CJ374" s="194"/>
      <c r="CK374" s="198" cm="1">
        <f t="array" ref="CK374">IFERROR(MATCH(TRUE,INDEX($B$14:$B$117&gt;=CJ374,0),0),"")</f>
        <v>1</v>
      </c>
      <c r="CL374" s="194">
        <f t="shared" ca="1" si="361"/>
        <v>1.3963799927016407E-2</v>
      </c>
      <c r="CO374" s="194">
        <f t="shared" si="362"/>
        <v>0</v>
      </c>
      <c r="CP374" s="19">
        <f ca="1"/>
        <v>0</v>
      </c>
      <c r="CQ374" s="208">
        <f t="shared" ca="1" si="363"/>
        <v>0</v>
      </c>
      <c r="CR374" s="207"/>
      <c r="CS374" s="194"/>
      <c r="CT374" s="198" cm="1">
        <f t="array" ref="CT374">IFERROR(MATCH(TRUE,INDEX($B$14:$B$117&gt;=CS374,0),0),"")</f>
        <v>1</v>
      </c>
      <c r="CU374" s="194">
        <f t="shared" ca="1" si="364"/>
        <v>1.3963799927016407E-2</v>
      </c>
      <c r="CX374" s="194">
        <f t="shared" si="365"/>
        <v>0</v>
      </c>
      <c r="CY374" s="19" t="e">
        <f ca="1"/>
        <v>#N/A</v>
      </c>
      <c r="CZ374" s="208" t="e">
        <f t="shared" ca="1" si="366"/>
        <v>#N/A</v>
      </c>
      <c r="DA374" s="207"/>
      <c r="DB374" s="194"/>
      <c r="DC374" s="198" cm="1">
        <f t="array" ref="DC374">IFERROR(MATCH(TRUE,INDEX($B$14:$B$117&gt;=DB374,0),0),"")</f>
        <v>1</v>
      </c>
      <c r="DD374" s="194">
        <f t="shared" ca="1" si="367"/>
        <v>1.3963799927016407E-2</v>
      </c>
      <c r="DG374" s="194">
        <f t="shared" si="368"/>
        <v>0</v>
      </c>
      <c r="DH374" s="19" t="e">
        <f ca="1"/>
        <v>#N/A</v>
      </c>
      <c r="DI374" s="208" t="e">
        <f t="shared" ca="1" si="369"/>
        <v>#N/A</v>
      </c>
      <c r="DJ374" s="207"/>
      <c r="DK374" s="194"/>
      <c r="DL374" s="198" cm="1">
        <f t="array" ref="DL374">IFERROR(MATCH(TRUE,INDEX($B$14:$B$117&gt;=DK374,0),0),"")</f>
        <v>1</v>
      </c>
      <c r="DM374" s="194">
        <f t="shared" ca="1" si="370"/>
        <v>1.3963799927016407E-2</v>
      </c>
      <c r="DP374" s="194">
        <f t="shared" si="371"/>
        <v>0</v>
      </c>
      <c r="DQ374" s="19" t="e">
        <f ca="1"/>
        <v>#N/A</v>
      </c>
      <c r="DR374" s="208" t="e">
        <f t="shared" ca="1" si="372"/>
        <v>#N/A</v>
      </c>
      <c r="DS374" s="207"/>
      <c r="DT374" s="194"/>
      <c r="DU374" s="198" cm="1">
        <f t="array" ref="DU374">IFERROR(MATCH(TRUE,INDEX($B$14:$B$117&gt;=DT374,0),0),"")</f>
        <v>1</v>
      </c>
      <c r="DV374" s="194">
        <f t="shared" ca="1" si="373"/>
        <v>1.3963799927016407E-2</v>
      </c>
      <c r="DY374" s="194">
        <f t="shared" si="374"/>
        <v>0</v>
      </c>
      <c r="DZ374" s="19" t="e">
        <f ca="1"/>
        <v>#N/A</v>
      </c>
      <c r="EA374" s="208" t="e">
        <f t="shared" ca="1" si="375"/>
        <v>#N/A</v>
      </c>
      <c r="EB374" s="207"/>
      <c r="EC374" s="194"/>
      <c r="ED374" s="198" cm="1">
        <f t="array" ref="ED374">IFERROR(MATCH(TRUE,INDEX($B$14:$B$117&gt;=EC374,0),0),"")</f>
        <v>1</v>
      </c>
      <c r="EE374" s="194">
        <f t="shared" ca="1" si="376"/>
        <v>1.3963799927016407E-2</v>
      </c>
      <c r="EH374" s="194">
        <f t="shared" si="377"/>
        <v>0</v>
      </c>
      <c r="EI374" s="19" t="e">
        <f ca="1"/>
        <v>#N/A</v>
      </c>
      <c r="EJ374" s="208" t="e">
        <f t="shared" ca="1" si="378"/>
        <v>#N/A</v>
      </c>
      <c r="EK374" s="207"/>
      <c r="EL374" s="194"/>
      <c r="EM374" s="198" cm="1">
        <f t="array" ref="EM374">IFERROR(MATCH(TRUE,INDEX($B$14:$B$117&gt;=EL374,0),0),"")</f>
        <v>1</v>
      </c>
      <c r="EN374" s="194">
        <f t="shared" ca="1" si="379"/>
        <v>1.3963799927016407E-2</v>
      </c>
      <c r="EQ374" s="194">
        <f t="shared" si="380"/>
        <v>0</v>
      </c>
      <c r="ER374" s="19" t="e">
        <f ca="1"/>
        <v>#N/A</v>
      </c>
      <c r="ES374" s="208" t="e">
        <f t="shared" ca="1" si="381"/>
        <v>#N/A</v>
      </c>
      <c r="ET374" s="207"/>
      <c r="EU374" s="194"/>
      <c r="EV374" s="198" cm="1">
        <f t="array" ref="EV374">IFERROR(MATCH(TRUE,INDEX($B$14:$B$117&gt;=EU374,0),0),"")</f>
        <v>1</v>
      </c>
      <c r="EW374" s="194">
        <f t="shared" ca="1" si="382"/>
        <v>1.3963799927016407E-2</v>
      </c>
      <c r="EZ374" s="194">
        <f t="shared" si="383"/>
        <v>0</v>
      </c>
      <c r="FA374" s="19" t="e">
        <f ca="1"/>
        <v>#N/A</v>
      </c>
      <c r="FB374" s="208" t="e">
        <f t="shared" ca="1" si="384"/>
        <v>#N/A</v>
      </c>
      <c r="FC374" s="207"/>
      <c r="FD374" s="194"/>
      <c r="FE374" s="198" cm="1">
        <f t="array" ref="FE374">IFERROR(MATCH(TRUE,INDEX($B$14:$B$117&gt;=FD374,0),0),"")</f>
        <v>1</v>
      </c>
      <c r="FF374" s="194">
        <f t="shared" ca="1" si="385"/>
        <v>1.3963799927016407E-2</v>
      </c>
      <c r="FI374" s="194">
        <f t="shared" si="386"/>
        <v>0</v>
      </c>
      <c r="FJ374" s="19" t="e">
        <f ca="1"/>
        <v>#N/A</v>
      </c>
      <c r="FK374" s="208" t="e">
        <f t="shared" ca="1" si="387"/>
        <v>#N/A</v>
      </c>
      <c r="FL374" s="207"/>
      <c r="FM374" s="194"/>
      <c r="FN374" s="198" cm="1">
        <f t="array" ref="FN374">IFERROR(MATCH(TRUE,INDEX($B$14:$B$117&gt;=FM374,0),0),"")</f>
        <v>1</v>
      </c>
      <c r="FO374" s="194">
        <f t="shared" ca="1" si="388"/>
        <v>1.3963799927016407E-2</v>
      </c>
      <c r="FR374" s="194">
        <f t="shared" si="389"/>
        <v>0</v>
      </c>
      <c r="FS374" s="19" t="e">
        <f ca="1"/>
        <v>#N/A</v>
      </c>
      <c r="FT374" s="208" t="e">
        <f t="shared" ca="1" si="390"/>
        <v>#N/A</v>
      </c>
      <c r="FU374" s="207"/>
      <c r="FV374" s="194"/>
      <c r="FW374" s="198" cm="1">
        <f t="array" ref="FW374">IFERROR(MATCH(TRUE,INDEX($B$14:$B$117&gt;=FV374,0),0),"")</f>
        <v>1</v>
      </c>
      <c r="FX374" s="194">
        <f t="shared" ca="1" si="391"/>
        <v>1.3963799927016407E-2</v>
      </c>
      <c r="GA374" s="194">
        <f t="shared" si="392"/>
        <v>0</v>
      </c>
      <c r="GB374" s="19" t="e">
        <f ca="1"/>
        <v>#N/A</v>
      </c>
      <c r="GC374" s="208" t="e">
        <f t="shared" ca="1" si="393"/>
        <v>#N/A</v>
      </c>
    </row>
    <row r="375" spans="6:185" x14ac:dyDescent="0.2">
      <c r="F375" s="207"/>
      <c r="G375" s="194"/>
      <c r="H375" s="198" cm="1">
        <f t="array" ref="H375">IFERROR(MATCH(TRUE,INDEX($B$14:$B$117&gt;=G375,0),0),"")</f>
        <v>1</v>
      </c>
      <c r="I375" s="194">
        <f t="shared" ca="1" si="338"/>
        <v>1.3963799927016407E-2</v>
      </c>
      <c r="L375" s="194">
        <f t="shared" si="394"/>
        <v>0</v>
      </c>
      <c r="M375" s="19">
        <f ca="1"/>
        <v>0</v>
      </c>
      <c r="N375" s="208">
        <f t="shared" ca="1" si="395"/>
        <v>0</v>
      </c>
      <c r="O375" s="207"/>
      <c r="P375" s="194"/>
      <c r="Q375" s="198" cm="1">
        <f t="array" ref="Q375">IFERROR(MATCH(TRUE,INDEX($B$14:$B$117&gt;=P375,0),0),"")</f>
        <v>1</v>
      </c>
      <c r="R375" s="194">
        <f t="shared" ca="1" si="339"/>
        <v>1.3963799927016407E-2</v>
      </c>
      <c r="U375" s="194">
        <f t="shared" si="396"/>
        <v>0</v>
      </c>
      <c r="V375" s="19">
        <f ca="1"/>
        <v>0</v>
      </c>
      <c r="W375" s="208">
        <f t="shared" ca="1" si="397"/>
        <v>0</v>
      </c>
      <c r="X375" s="207"/>
      <c r="Y375" s="194"/>
      <c r="Z375" s="198" cm="1">
        <f t="array" ref="Z375">IFERROR(MATCH(TRUE,INDEX($B$14:$B$117&gt;=Y375,0),0),"")</f>
        <v>1</v>
      </c>
      <c r="AA375" s="194">
        <f t="shared" ca="1" si="340"/>
        <v>1.3963799927016407E-2</v>
      </c>
      <c r="AD375" s="194">
        <f t="shared" si="341"/>
        <v>0</v>
      </c>
      <c r="AE375" s="19">
        <f ca="1"/>
        <v>0</v>
      </c>
      <c r="AF375" s="208">
        <f t="shared" ca="1" si="342"/>
        <v>0</v>
      </c>
      <c r="AG375" s="207"/>
      <c r="AH375" s="194"/>
      <c r="AI375" s="198" cm="1">
        <f t="array" ref="AI375">IFERROR(MATCH(TRUE,INDEX($B$14:$B$117&gt;=AH375,0),0),"")</f>
        <v>1</v>
      </c>
      <c r="AJ375" s="194">
        <f t="shared" ca="1" si="343"/>
        <v>1.3963799927016407E-2</v>
      </c>
      <c r="AM375" s="194">
        <f t="shared" si="344"/>
        <v>0</v>
      </c>
      <c r="AN375" s="19">
        <f ca="1"/>
        <v>0</v>
      </c>
      <c r="AO375" s="208">
        <f t="shared" ca="1" si="345"/>
        <v>0</v>
      </c>
      <c r="AP375" s="207"/>
      <c r="AQ375" s="194"/>
      <c r="AR375" s="198" cm="1">
        <f t="array" ref="AR375">IFERROR(MATCH(TRUE,INDEX($B$14:$B$117&gt;=AQ375,0),0),"")</f>
        <v>1</v>
      </c>
      <c r="AS375" s="194">
        <f t="shared" ca="1" si="346"/>
        <v>1.3963799927016407E-2</v>
      </c>
      <c r="AV375" s="194">
        <f t="shared" si="347"/>
        <v>0</v>
      </c>
      <c r="AW375" s="19">
        <f ca="1"/>
        <v>0</v>
      </c>
      <c r="AX375" s="208">
        <f t="shared" ca="1" si="348"/>
        <v>0</v>
      </c>
      <c r="AY375" s="207"/>
      <c r="AZ375" s="194"/>
      <c r="BA375" s="198" cm="1">
        <f t="array" ref="BA375">IFERROR(MATCH(TRUE,INDEX($B$14:$B$117&gt;=AZ375,0),0),"")</f>
        <v>1</v>
      </c>
      <c r="BB375" s="194">
        <f t="shared" ca="1" si="349"/>
        <v>1.3963799927016407E-2</v>
      </c>
      <c r="BE375" s="194">
        <f t="shared" si="350"/>
        <v>0</v>
      </c>
      <c r="BF375" s="19">
        <f ca="1"/>
        <v>0</v>
      </c>
      <c r="BG375" s="208">
        <f t="shared" ca="1" si="351"/>
        <v>0</v>
      </c>
      <c r="BH375" s="207"/>
      <c r="BI375" s="194"/>
      <c r="BJ375" s="198" cm="1">
        <f t="array" ref="BJ375">IFERROR(MATCH(TRUE,INDEX($B$14:$B$117&gt;=BI375,0),0),"")</f>
        <v>1</v>
      </c>
      <c r="BK375" s="194">
        <f t="shared" ca="1" si="352"/>
        <v>1.3963799927016407E-2</v>
      </c>
      <c r="BN375" s="194">
        <f t="shared" si="353"/>
        <v>0</v>
      </c>
      <c r="BO375" s="19">
        <f ca="1"/>
        <v>0</v>
      </c>
      <c r="BP375" s="208">
        <f t="shared" ca="1" si="354"/>
        <v>0</v>
      </c>
      <c r="BQ375" s="207"/>
      <c r="BR375" s="194"/>
      <c r="BS375" s="198" cm="1">
        <f t="array" ref="BS375">IFERROR(MATCH(TRUE,INDEX($B$14:$B$117&gt;=BR375,0),0),"")</f>
        <v>1</v>
      </c>
      <c r="BT375" s="194">
        <f t="shared" ca="1" si="355"/>
        <v>1.3963799927016407E-2</v>
      </c>
      <c r="BW375" s="194">
        <f t="shared" si="356"/>
        <v>0</v>
      </c>
      <c r="BX375" s="19">
        <f ca="1"/>
        <v>0</v>
      </c>
      <c r="BY375" s="208">
        <f t="shared" ca="1" si="357"/>
        <v>0</v>
      </c>
      <c r="BZ375" s="207"/>
      <c r="CA375" s="194"/>
      <c r="CB375" s="198" cm="1">
        <f t="array" ref="CB375">IFERROR(MATCH(TRUE,INDEX($B$14:$B$117&gt;=CA375,0),0),"")</f>
        <v>1</v>
      </c>
      <c r="CC375" s="194">
        <f t="shared" ca="1" si="358"/>
        <v>1.3963799927016407E-2</v>
      </c>
      <c r="CF375" s="194">
        <f t="shared" si="359"/>
        <v>0</v>
      </c>
      <c r="CG375" s="19">
        <f ca="1"/>
        <v>0</v>
      </c>
      <c r="CH375" s="208">
        <f t="shared" ca="1" si="360"/>
        <v>0</v>
      </c>
      <c r="CI375" s="207"/>
      <c r="CJ375" s="194"/>
      <c r="CK375" s="198" cm="1">
        <f t="array" ref="CK375">IFERROR(MATCH(TRUE,INDEX($B$14:$B$117&gt;=CJ375,0),0),"")</f>
        <v>1</v>
      </c>
      <c r="CL375" s="194">
        <f t="shared" ca="1" si="361"/>
        <v>1.3963799927016407E-2</v>
      </c>
      <c r="CO375" s="194">
        <f t="shared" si="362"/>
        <v>0</v>
      </c>
      <c r="CP375" s="19">
        <f ca="1"/>
        <v>0</v>
      </c>
      <c r="CQ375" s="208">
        <f t="shared" ca="1" si="363"/>
        <v>0</v>
      </c>
      <c r="CR375" s="207"/>
      <c r="CS375" s="194"/>
      <c r="CT375" s="198" cm="1">
        <f t="array" ref="CT375">IFERROR(MATCH(TRUE,INDEX($B$14:$B$117&gt;=CS375,0),0),"")</f>
        <v>1</v>
      </c>
      <c r="CU375" s="194">
        <f t="shared" ca="1" si="364"/>
        <v>1.3963799927016407E-2</v>
      </c>
      <c r="CX375" s="194">
        <f t="shared" si="365"/>
        <v>0</v>
      </c>
      <c r="CY375" s="19" t="e">
        <f ca="1"/>
        <v>#N/A</v>
      </c>
      <c r="CZ375" s="208" t="e">
        <f t="shared" ca="1" si="366"/>
        <v>#N/A</v>
      </c>
      <c r="DA375" s="207"/>
      <c r="DB375" s="194"/>
      <c r="DC375" s="198" cm="1">
        <f t="array" ref="DC375">IFERROR(MATCH(TRUE,INDEX($B$14:$B$117&gt;=DB375,0),0),"")</f>
        <v>1</v>
      </c>
      <c r="DD375" s="194">
        <f t="shared" ca="1" si="367"/>
        <v>1.3963799927016407E-2</v>
      </c>
      <c r="DG375" s="194">
        <f t="shared" si="368"/>
        <v>0</v>
      </c>
      <c r="DH375" s="19" t="e">
        <f ca="1"/>
        <v>#N/A</v>
      </c>
      <c r="DI375" s="208" t="e">
        <f t="shared" ca="1" si="369"/>
        <v>#N/A</v>
      </c>
      <c r="DJ375" s="207"/>
      <c r="DK375" s="194"/>
      <c r="DL375" s="198" cm="1">
        <f t="array" ref="DL375">IFERROR(MATCH(TRUE,INDEX($B$14:$B$117&gt;=DK375,0),0),"")</f>
        <v>1</v>
      </c>
      <c r="DM375" s="194">
        <f t="shared" ca="1" si="370"/>
        <v>1.3963799927016407E-2</v>
      </c>
      <c r="DP375" s="194">
        <f t="shared" si="371"/>
        <v>0</v>
      </c>
      <c r="DQ375" s="19" t="e">
        <f ca="1"/>
        <v>#N/A</v>
      </c>
      <c r="DR375" s="208" t="e">
        <f t="shared" ca="1" si="372"/>
        <v>#N/A</v>
      </c>
      <c r="DS375" s="207"/>
      <c r="DT375" s="194"/>
      <c r="DU375" s="198" cm="1">
        <f t="array" ref="DU375">IFERROR(MATCH(TRUE,INDEX($B$14:$B$117&gt;=DT375,0),0),"")</f>
        <v>1</v>
      </c>
      <c r="DV375" s="194">
        <f t="shared" ca="1" si="373"/>
        <v>1.3963799927016407E-2</v>
      </c>
      <c r="DY375" s="194">
        <f t="shared" si="374"/>
        <v>0</v>
      </c>
      <c r="DZ375" s="19" t="e">
        <f ca="1"/>
        <v>#N/A</v>
      </c>
      <c r="EA375" s="208" t="e">
        <f t="shared" ca="1" si="375"/>
        <v>#N/A</v>
      </c>
      <c r="EB375" s="207"/>
      <c r="EC375" s="194"/>
      <c r="ED375" s="198" cm="1">
        <f t="array" ref="ED375">IFERROR(MATCH(TRUE,INDEX($B$14:$B$117&gt;=EC375,0),0),"")</f>
        <v>1</v>
      </c>
      <c r="EE375" s="194">
        <f t="shared" ca="1" si="376"/>
        <v>1.3963799927016407E-2</v>
      </c>
      <c r="EH375" s="194">
        <f t="shared" si="377"/>
        <v>0</v>
      </c>
      <c r="EI375" s="19" t="e">
        <f ca="1"/>
        <v>#N/A</v>
      </c>
      <c r="EJ375" s="208" t="e">
        <f t="shared" ca="1" si="378"/>
        <v>#N/A</v>
      </c>
      <c r="EK375" s="207"/>
      <c r="EL375" s="194"/>
      <c r="EM375" s="198" cm="1">
        <f t="array" ref="EM375">IFERROR(MATCH(TRUE,INDEX($B$14:$B$117&gt;=EL375,0),0),"")</f>
        <v>1</v>
      </c>
      <c r="EN375" s="194">
        <f t="shared" ca="1" si="379"/>
        <v>1.3963799927016407E-2</v>
      </c>
      <c r="EQ375" s="194">
        <f t="shared" si="380"/>
        <v>0</v>
      </c>
      <c r="ER375" s="19" t="e">
        <f ca="1"/>
        <v>#N/A</v>
      </c>
      <c r="ES375" s="208" t="e">
        <f t="shared" ca="1" si="381"/>
        <v>#N/A</v>
      </c>
      <c r="ET375" s="207"/>
      <c r="EU375" s="194"/>
      <c r="EV375" s="198" cm="1">
        <f t="array" ref="EV375">IFERROR(MATCH(TRUE,INDEX($B$14:$B$117&gt;=EU375,0),0),"")</f>
        <v>1</v>
      </c>
      <c r="EW375" s="194">
        <f t="shared" ca="1" si="382"/>
        <v>1.3963799927016407E-2</v>
      </c>
      <c r="EZ375" s="194">
        <f t="shared" si="383"/>
        <v>0</v>
      </c>
      <c r="FA375" s="19" t="e">
        <f ca="1"/>
        <v>#N/A</v>
      </c>
      <c r="FB375" s="208" t="e">
        <f t="shared" ca="1" si="384"/>
        <v>#N/A</v>
      </c>
      <c r="FC375" s="207"/>
      <c r="FD375" s="194"/>
      <c r="FE375" s="198" cm="1">
        <f t="array" ref="FE375">IFERROR(MATCH(TRUE,INDEX($B$14:$B$117&gt;=FD375,0),0),"")</f>
        <v>1</v>
      </c>
      <c r="FF375" s="194">
        <f t="shared" ca="1" si="385"/>
        <v>1.3963799927016407E-2</v>
      </c>
      <c r="FI375" s="194">
        <f t="shared" si="386"/>
        <v>0</v>
      </c>
      <c r="FJ375" s="19" t="e">
        <f ca="1"/>
        <v>#N/A</v>
      </c>
      <c r="FK375" s="208" t="e">
        <f t="shared" ca="1" si="387"/>
        <v>#N/A</v>
      </c>
      <c r="FL375" s="207"/>
      <c r="FM375" s="194"/>
      <c r="FN375" s="198" cm="1">
        <f t="array" ref="FN375">IFERROR(MATCH(TRUE,INDEX($B$14:$B$117&gt;=FM375,0),0),"")</f>
        <v>1</v>
      </c>
      <c r="FO375" s="194">
        <f t="shared" ca="1" si="388"/>
        <v>1.3963799927016407E-2</v>
      </c>
      <c r="FR375" s="194">
        <f t="shared" si="389"/>
        <v>0</v>
      </c>
      <c r="FS375" s="19" t="e">
        <f ca="1"/>
        <v>#N/A</v>
      </c>
      <c r="FT375" s="208" t="e">
        <f t="shared" ca="1" si="390"/>
        <v>#N/A</v>
      </c>
      <c r="FU375" s="207"/>
      <c r="FV375" s="194"/>
      <c r="FW375" s="198" cm="1">
        <f t="array" ref="FW375">IFERROR(MATCH(TRUE,INDEX($B$14:$B$117&gt;=FV375,0),0),"")</f>
        <v>1</v>
      </c>
      <c r="FX375" s="194">
        <f t="shared" ca="1" si="391"/>
        <v>1.3963799927016407E-2</v>
      </c>
      <c r="GA375" s="194">
        <f t="shared" si="392"/>
        <v>0</v>
      </c>
      <c r="GB375" s="19" t="e">
        <f ca="1"/>
        <v>#N/A</v>
      </c>
      <c r="GC375" s="208" t="e">
        <f t="shared" ca="1" si="393"/>
        <v>#N/A</v>
      </c>
    </row>
    <row r="376" spans="6:185" x14ac:dyDescent="0.2">
      <c r="F376" s="207"/>
      <c r="G376" s="194"/>
      <c r="H376" s="198" cm="1">
        <f t="array" ref="H376">IFERROR(MATCH(TRUE,INDEX($B$14:$B$117&gt;=G376,0),0),"")</f>
        <v>1</v>
      </c>
      <c r="I376" s="194">
        <f t="shared" ca="1" si="338"/>
        <v>1.3963799927016407E-2</v>
      </c>
      <c r="L376" s="194">
        <f t="shared" si="394"/>
        <v>0</v>
      </c>
      <c r="M376" s="19">
        <f ca="1"/>
        <v>0</v>
      </c>
      <c r="N376" s="208">
        <f t="shared" ca="1" si="395"/>
        <v>0</v>
      </c>
      <c r="O376" s="207"/>
      <c r="P376" s="194"/>
      <c r="Q376" s="198" cm="1">
        <f t="array" ref="Q376">IFERROR(MATCH(TRUE,INDEX($B$14:$B$117&gt;=P376,0),0),"")</f>
        <v>1</v>
      </c>
      <c r="R376" s="194">
        <f t="shared" ca="1" si="339"/>
        <v>1.3963799927016407E-2</v>
      </c>
      <c r="U376" s="194">
        <f t="shared" si="396"/>
        <v>0</v>
      </c>
      <c r="V376" s="19">
        <f ca="1"/>
        <v>0</v>
      </c>
      <c r="W376" s="208">
        <f t="shared" ca="1" si="397"/>
        <v>0</v>
      </c>
      <c r="X376" s="207"/>
      <c r="Y376" s="194"/>
      <c r="Z376" s="198" cm="1">
        <f t="array" ref="Z376">IFERROR(MATCH(TRUE,INDEX($B$14:$B$117&gt;=Y376,0),0),"")</f>
        <v>1</v>
      </c>
      <c r="AA376" s="194">
        <f t="shared" ca="1" si="340"/>
        <v>1.3963799927016407E-2</v>
      </c>
      <c r="AD376" s="194">
        <f t="shared" si="341"/>
        <v>0</v>
      </c>
      <c r="AE376" s="19">
        <f ca="1"/>
        <v>0</v>
      </c>
      <c r="AF376" s="208">
        <f t="shared" ca="1" si="342"/>
        <v>0</v>
      </c>
      <c r="AG376" s="207"/>
      <c r="AH376" s="194"/>
      <c r="AI376" s="198" cm="1">
        <f t="array" ref="AI376">IFERROR(MATCH(TRUE,INDEX($B$14:$B$117&gt;=AH376,0),0),"")</f>
        <v>1</v>
      </c>
      <c r="AJ376" s="194">
        <f t="shared" ca="1" si="343"/>
        <v>1.3963799927016407E-2</v>
      </c>
      <c r="AM376" s="194">
        <f t="shared" si="344"/>
        <v>0</v>
      </c>
      <c r="AN376" s="19">
        <f ca="1"/>
        <v>0</v>
      </c>
      <c r="AO376" s="208">
        <f t="shared" ca="1" si="345"/>
        <v>0</v>
      </c>
      <c r="AP376" s="207"/>
      <c r="AQ376" s="194"/>
      <c r="AR376" s="198" cm="1">
        <f t="array" ref="AR376">IFERROR(MATCH(TRUE,INDEX($B$14:$B$117&gt;=AQ376,0),0),"")</f>
        <v>1</v>
      </c>
      <c r="AS376" s="194">
        <f t="shared" ca="1" si="346"/>
        <v>1.3963799927016407E-2</v>
      </c>
      <c r="AV376" s="194">
        <f t="shared" si="347"/>
        <v>0</v>
      </c>
      <c r="AW376" s="19">
        <f ca="1"/>
        <v>0</v>
      </c>
      <c r="AX376" s="208">
        <f t="shared" ca="1" si="348"/>
        <v>0</v>
      </c>
      <c r="AY376" s="207"/>
      <c r="AZ376" s="194"/>
      <c r="BA376" s="198" cm="1">
        <f t="array" ref="BA376">IFERROR(MATCH(TRUE,INDEX($B$14:$B$117&gt;=AZ376,0),0),"")</f>
        <v>1</v>
      </c>
      <c r="BB376" s="194">
        <f t="shared" ca="1" si="349"/>
        <v>1.3963799927016407E-2</v>
      </c>
      <c r="BE376" s="194">
        <f t="shared" si="350"/>
        <v>0</v>
      </c>
      <c r="BF376" s="19">
        <f ca="1"/>
        <v>0</v>
      </c>
      <c r="BG376" s="208">
        <f t="shared" ca="1" si="351"/>
        <v>0</v>
      </c>
      <c r="BH376" s="207"/>
      <c r="BI376" s="194"/>
      <c r="BJ376" s="198" cm="1">
        <f t="array" ref="BJ376">IFERROR(MATCH(TRUE,INDEX($B$14:$B$117&gt;=BI376,0),0),"")</f>
        <v>1</v>
      </c>
      <c r="BK376" s="194">
        <f t="shared" ca="1" si="352"/>
        <v>1.3963799927016407E-2</v>
      </c>
      <c r="BN376" s="194">
        <f t="shared" si="353"/>
        <v>0</v>
      </c>
      <c r="BO376" s="19">
        <f ca="1"/>
        <v>0</v>
      </c>
      <c r="BP376" s="208">
        <f t="shared" ca="1" si="354"/>
        <v>0</v>
      </c>
      <c r="BQ376" s="207"/>
      <c r="BR376" s="194"/>
      <c r="BS376" s="198" cm="1">
        <f t="array" ref="BS376">IFERROR(MATCH(TRUE,INDEX($B$14:$B$117&gt;=BR376,0),0),"")</f>
        <v>1</v>
      </c>
      <c r="BT376" s="194">
        <f t="shared" ca="1" si="355"/>
        <v>1.3963799927016407E-2</v>
      </c>
      <c r="BW376" s="194">
        <f t="shared" si="356"/>
        <v>0</v>
      </c>
      <c r="BX376" s="19">
        <f ca="1"/>
        <v>0</v>
      </c>
      <c r="BY376" s="208">
        <f t="shared" ca="1" si="357"/>
        <v>0</v>
      </c>
      <c r="BZ376" s="207"/>
      <c r="CA376" s="194"/>
      <c r="CB376" s="198" cm="1">
        <f t="array" ref="CB376">IFERROR(MATCH(TRUE,INDEX($B$14:$B$117&gt;=CA376,0),0),"")</f>
        <v>1</v>
      </c>
      <c r="CC376" s="194">
        <f t="shared" ca="1" si="358"/>
        <v>1.3963799927016407E-2</v>
      </c>
      <c r="CF376" s="194">
        <f t="shared" si="359"/>
        <v>0</v>
      </c>
      <c r="CG376" s="19">
        <f ca="1"/>
        <v>0</v>
      </c>
      <c r="CH376" s="208">
        <f t="shared" ca="1" si="360"/>
        <v>0</v>
      </c>
      <c r="CI376" s="207"/>
      <c r="CJ376" s="194"/>
      <c r="CK376" s="198" cm="1">
        <f t="array" ref="CK376">IFERROR(MATCH(TRUE,INDEX($B$14:$B$117&gt;=CJ376,0),0),"")</f>
        <v>1</v>
      </c>
      <c r="CL376" s="194">
        <f t="shared" ca="1" si="361"/>
        <v>1.3963799927016407E-2</v>
      </c>
      <c r="CO376" s="194">
        <f t="shared" si="362"/>
        <v>0</v>
      </c>
      <c r="CP376" s="19">
        <f ca="1"/>
        <v>0</v>
      </c>
      <c r="CQ376" s="208">
        <f t="shared" ca="1" si="363"/>
        <v>0</v>
      </c>
      <c r="CR376" s="207"/>
      <c r="CS376" s="194"/>
      <c r="CT376" s="198" cm="1">
        <f t="array" ref="CT376">IFERROR(MATCH(TRUE,INDEX($B$14:$B$117&gt;=CS376,0),0),"")</f>
        <v>1</v>
      </c>
      <c r="CU376" s="194">
        <f t="shared" ca="1" si="364"/>
        <v>1.3963799927016407E-2</v>
      </c>
      <c r="CX376" s="194">
        <f t="shared" si="365"/>
        <v>0</v>
      </c>
      <c r="CY376" s="19" t="e">
        <f ca="1"/>
        <v>#N/A</v>
      </c>
      <c r="CZ376" s="208" t="e">
        <f t="shared" ca="1" si="366"/>
        <v>#N/A</v>
      </c>
      <c r="DA376" s="207"/>
      <c r="DB376" s="194"/>
      <c r="DC376" s="198" cm="1">
        <f t="array" ref="DC376">IFERROR(MATCH(TRUE,INDEX($B$14:$B$117&gt;=DB376,0),0),"")</f>
        <v>1</v>
      </c>
      <c r="DD376" s="194">
        <f t="shared" ca="1" si="367"/>
        <v>1.3963799927016407E-2</v>
      </c>
      <c r="DG376" s="194">
        <f t="shared" si="368"/>
        <v>0</v>
      </c>
      <c r="DH376" s="19" t="e">
        <f ca="1"/>
        <v>#N/A</v>
      </c>
      <c r="DI376" s="208" t="e">
        <f t="shared" ca="1" si="369"/>
        <v>#N/A</v>
      </c>
      <c r="DJ376" s="207"/>
      <c r="DK376" s="194"/>
      <c r="DL376" s="198" cm="1">
        <f t="array" ref="DL376">IFERROR(MATCH(TRUE,INDEX($B$14:$B$117&gt;=DK376,0),0),"")</f>
        <v>1</v>
      </c>
      <c r="DM376" s="194">
        <f t="shared" ca="1" si="370"/>
        <v>1.3963799927016407E-2</v>
      </c>
      <c r="DP376" s="194">
        <f t="shared" si="371"/>
        <v>0</v>
      </c>
      <c r="DQ376" s="19" t="e">
        <f ca="1"/>
        <v>#N/A</v>
      </c>
      <c r="DR376" s="208" t="e">
        <f t="shared" ca="1" si="372"/>
        <v>#N/A</v>
      </c>
      <c r="DS376" s="207"/>
      <c r="DT376" s="194"/>
      <c r="DU376" s="198" cm="1">
        <f t="array" ref="DU376">IFERROR(MATCH(TRUE,INDEX($B$14:$B$117&gt;=DT376,0),0),"")</f>
        <v>1</v>
      </c>
      <c r="DV376" s="194">
        <f t="shared" ca="1" si="373"/>
        <v>1.3963799927016407E-2</v>
      </c>
      <c r="DY376" s="194">
        <f t="shared" si="374"/>
        <v>0</v>
      </c>
      <c r="DZ376" s="19" t="e">
        <f ca="1"/>
        <v>#N/A</v>
      </c>
      <c r="EA376" s="208" t="e">
        <f t="shared" ca="1" si="375"/>
        <v>#N/A</v>
      </c>
      <c r="EB376" s="207"/>
      <c r="EC376" s="194"/>
      <c r="ED376" s="198" cm="1">
        <f t="array" ref="ED376">IFERROR(MATCH(TRUE,INDEX($B$14:$B$117&gt;=EC376,0),0),"")</f>
        <v>1</v>
      </c>
      <c r="EE376" s="194">
        <f t="shared" ca="1" si="376"/>
        <v>1.3963799927016407E-2</v>
      </c>
      <c r="EH376" s="194">
        <f t="shared" si="377"/>
        <v>0</v>
      </c>
      <c r="EI376" s="19" t="e">
        <f ca="1"/>
        <v>#N/A</v>
      </c>
      <c r="EJ376" s="208" t="e">
        <f t="shared" ca="1" si="378"/>
        <v>#N/A</v>
      </c>
      <c r="EK376" s="207"/>
      <c r="EL376" s="194"/>
      <c r="EM376" s="198" cm="1">
        <f t="array" ref="EM376">IFERROR(MATCH(TRUE,INDEX($B$14:$B$117&gt;=EL376,0),0),"")</f>
        <v>1</v>
      </c>
      <c r="EN376" s="194">
        <f t="shared" ca="1" si="379"/>
        <v>1.3963799927016407E-2</v>
      </c>
      <c r="EQ376" s="194">
        <f t="shared" si="380"/>
        <v>0</v>
      </c>
      <c r="ER376" s="19" t="e">
        <f ca="1"/>
        <v>#N/A</v>
      </c>
      <c r="ES376" s="208" t="e">
        <f t="shared" ca="1" si="381"/>
        <v>#N/A</v>
      </c>
      <c r="ET376" s="207"/>
      <c r="EU376" s="194"/>
      <c r="EV376" s="198" cm="1">
        <f t="array" ref="EV376">IFERROR(MATCH(TRUE,INDEX($B$14:$B$117&gt;=EU376,0),0),"")</f>
        <v>1</v>
      </c>
      <c r="EW376" s="194">
        <f t="shared" ca="1" si="382"/>
        <v>1.3963799927016407E-2</v>
      </c>
      <c r="EZ376" s="194">
        <f t="shared" si="383"/>
        <v>0</v>
      </c>
      <c r="FA376" s="19" t="e">
        <f ca="1"/>
        <v>#N/A</v>
      </c>
      <c r="FB376" s="208" t="e">
        <f t="shared" ca="1" si="384"/>
        <v>#N/A</v>
      </c>
      <c r="FC376" s="207"/>
      <c r="FD376" s="194"/>
      <c r="FE376" s="198" cm="1">
        <f t="array" ref="FE376">IFERROR(MATCH(TRUE,INDEX($B$14:$B$117&gt;=FD376,0),0),"")</f>
        <v>1</v>
      </c>
      <c r="FF376" s="194">
        <f t="shared" ca="1" si="385"/>
        <v>1.3963799927016407E-2</v>
      </c>
      <c r="FI376" s="194">
        <f t="shared" si="386"/>
        <v>0</v>
      </c>
      <c r="FJ376" s="19" t="e">
        <f ca="1"/>
        <v>#N/A</v>
      </c>
      <c r="FK376" s="208" t="e">
        <f t="shared" ca="1" si="387"/>
        <v>#N/A</v>
      </c>
      <c r="FL376" s="207"/>
      <c r="FM376" s="194"/>
      <c r="FN376" s="198" cm="1">
        <f t="array" ref="FN376">IFERROR(MATCH(TRUE,INDEX($B$14:$B$117&gt;=FM376,0),0),"")</f>
        <v>1</v>
      </c>
      <c r="FO376" s="194">
        <f t="shared" ca="1" si="388"/>
        <v>1.3963799927016407E-2</v>
      </c>
      <c r="FR376" s="194">
        <f t="shared" si="389"/>
        <v>0</v>
      </c>
      <c r="FS376" s="19" t="e">
        <f ca="1"/>
        <v>#N/A</v>
      </c>
      <c r="FT376" s="208" t="e">
        <f t="shared" ca="1" si="390"/>
        <v>#N/A</v>
      </c>
      <c r="FU376" s="207"/>
      <c r="FV376" s="194"/>
      <c r="FW376" s="198" cm="1">
        <f t="array" ref="FW376">IFERROR(MATCH(TRUE,INDEX($B$14:$B$117&gt;=FV376,0),0),"")</f>
        <v>1</v>
      </c>
      <c r="FX376" s="194">
        <f t="shared" ca="1" si="391"/>
        <v>1.3963799927016407E-2</v>
      </c>
      <c r="GA376" s="194">
        <f t="shared" si="392"/>
        <v>0</v>
      </c>
      <c r="GB376" s="19" t="e">
        <f ca="1"/>
        <v>#N/A</v>
      </c>
      <c r="GC376" s="208" t="e">
        <f t="shared" ca="1" si="393"/>
        <v>#N/A</v>
      </c>
    </row>
    <row r="377" spans="6:185" x14ac:dyDescent="0.2">
      <c r="F377" s="207"/>
      <c r="G377" s="194"/>
      <c r="H377" s="198" cm="1">
        <f t="array" ref="H377">IFERROR(MATCH(TRUE,INDEX($B$14:$B$117&gt;=G377,0),0),"")</f>
        <v>1</v>
      </c>
      <c r="I377" s="194">
        <f t="shared" ca="1" si="338"/>
        <v>1.3963799927016407E-2</v>
      </c>
      <c r="L377" s="194">
        <f t="shared" si="394"/>
        <v>0</v>
      </c>
      <c r="M377" s="19">
        <f ca="1"/>
        <v>0</v>
      </c>
      <c r="N377" s="208">
        <f t="shared" ca="1" si="395"/>
        <v>0</v>
      </c>
      <c r="O377" s="207"/>
      <c r="P377" s="194"/>
      <c r="Q377" s="198" cm="1">
        <f t="array" ref="Q377">IFERROR(MATCH(TRUE,INDEX($B$14:$B$117&gt;=P377,0),0),"")</f>
        <v>1</v>
      </c>
      <c r="R377" s="194">
        <f t="shared" ca="1" si="339"/>
        <v>1.3963799927016407E-2</v>
      </c>
      <c r="U377" s="194">
        <f t="shared" si="396"/>
        <v>0</v>
      </c>
      <c r="V377" s="19">
        <f ca="1"/>
        <v>0</v>
      </c>
      <c r="W377" s="208">
        <f t="shared" ca="1" si="397"/>
        <v>0</v>
      </c>
      <c r="X377" s="207"/>
      <c r="Y377" s="194"/>
      <c r="Z377" s="198" cm="1">
        <f t="array" ref="Z377">IFERROR(MATCH(TRUE,INDEX($B$14:$B$117&gt;=Y377,0),0),"")</f>
        <v>1</v>
      </c>
      <c r="AA377" s="194">
        <f t="shared" ca="1" si="340"/>
        <v>1.3963799927016407E-2</v>
      </c>
      <c r="AD377" s="194">
        <f t="shared" si="341"/>
        <v>0</v>
      </c>
      <c r="AE377" s="19">
        <f ca="1"/>
        <v>0</v>
      </c>
      <c r="AF377" s="208">
        <f t="shared" ca="1" si="342"/>
        <v>0</v>
      </c>
      <c r="AG377" s="207"/>
      <c r="AH377" s="194"/>
      <c r="AI377" s="198" cm="1">
        <f t="array" ref="AI377">IFERROR(MATCH(TRUE,INDEX($B$14:$B$117&gt;=AH377,0),0),"")</f>
        <v>1</v>
      </c>
      <c r="AJ377" s="194">
        <f t="shared" ca="1" si="343"/>
        <v>1.3963799927016407E-2</v>
      </c>
      <c r="AM377" s="194">
        <f t="shared" si="344"/>
        <v>0</v>
      </c>
      <c r="AN377" s="19">
        <f ca="1"/>
        <v>0</v>
      </c>
      <c r="AO377" s="208">
        <f t="shared" ca="1" si="345"/>
        <v>0</v>
      </c>
      <c r="AP377" s="207"/>
      <c r="AQ377" s="194"/>
      <c r="AR377" s="198" cm="1">
        <f t="array" ref="AR377">IFERROR(MATCH(TRUE,INDEX($B$14:$B$117&gt;=AQ377,0),0),"")</f>
        <v>1</v>
      </c>
      <c r="AS377" s="194">
        <f t="shared" ca="1" si="346"/>
        <v>1.3963799927016407E-2</v>
      </c>
      <c r="AV377" s="194">
        <f t="shared" si="347"/>
        <v>0</v>
      </c>
      <c r="AW377" s="19">
        <f ca="1"/>
        <v>0</v>
      </c>
      <c r="AX377" s="208">
        <f t="shared" ca="1" si="348"/>
        <v>0</v>
      </c>
      <c r="AY377" s="207"/>
      <c r="AZ377" s="194"/>
      <c r="BA377" s="198" cm="1">
        <f t="array" ref="BA377">IFERROR(MATCH(TRUE,INDEX($B$14:$B$117&gt;=AZ377,0),0),"")</f>
        <v>1</v>
      </c>
      <c r="BB377" s="194">
        <f t="shared" ca="1" si="349"/>
        <v>1.3963799927016407E-2</v>
      </c>
      <c r="BE377" s="194">
        <f t="shared" si="350"/>
        <v>0</v>
      </c>
      <c r="BF377" s="19">
        <f ca="1"/>
        <v>0</v>
      </c>
      <c r="BG377" s="208">
        <f t="shared" ca="1" si="351"/>
        <v>0</v>
      </c>
      <c r="BH377" s="207"/>
      <c r="BI377" s="194"/>
      <c r="BJ377" s="198" cm="1">
        <f t="array" ref="BJ377">IFERROR(MATCH(TRUE,INDEX($B$14:$B$117&gt;=BI377,0),0),"")</f>
        <v>1</v>
      </c>
      <c r="BK377" s="194">
        <f t="shared" ca="1" si="352"/>
        <v>1.3963799927016407E-2</v>
      </c>
      <c r="BN377" s="194">
        <f t="shared" si="353"/>
        <v>0</v>
      </c>
      <c r="BO377" s="19">
        <f ca="1"/>
        <v>0</v>
      </c>
      <c r="BP377" s="208">
        <f t="shared" ca="1" si="354"/>
        <v>0</v>
      </c>
      <c r="BQ377" s="207"/>
      <c r="BR377" s="194"/>
      <c r="BS377" s="198" cm="1">
        <f t="array" ref="BS377">IFERROR(MATCH(TRUE,INDEX($B$14:$B$117&gt;=BR377,0),0),"")</f>
        <v>1</v>
      </c>
      <c r="BT377" s="194">
        <f t="shared" ca="1" si="355"/>
        <v>1.3963799927016407E-2</v>
      </c>
      <c r="BW377" s="194">
        <f t="shared" si="356"/>
        <v>0</v>
      </c>
      <c r="BX377" s="19">
        <f ca="1"/>
        <v>0</v>
      </c>
      <c r="BY377" s="208">
        <f t="shared" ca="1" si="357"/>
        <v>0</v>
      </c>
      <c r="BZ377" s="207"/>
      <c r="CA377" s="194"/>
      <c r="CB377" s="198" cm="1">
        <f t="array" ref="CB377">IFERROR(MATCH(TRUE,INDEX($B$14:$B$117&gt;=CA377,0),0),"")</f>
        <v>1</v>
      </c>
      <c r="CC377" s="194">
        <f t="shared" ca="1" si="358"/>
        <v>1.3963799927016407E-2</v>
      </c>
      <c r="CF377" s="194">
        <f t="shared" si="359"/>
        <v>0</v>
      </c>
      <c r="CG377" s="19">
        <f ca="1"/>
        <v>0</v>
      </c>
      <c r="CH377" s="208">
        <f t="shared" ca="1" si="360"/>
        <v>0</v>
      </c>
      <c r="CI377" s="207"/>
      <c r="CJ377" s="194"/>
      <c r="CK377" s="198" cm="1">
        <f t="array" ref="CK377">IFERROR(MATCH(TRUE,INDEX($B$14:$B$117&gt;=CJ377,0),0),"")</f>
        <v>1</v>
      </c>
      <c r="CL377" s="194">
        <f t="shared" ca="1" si="361"/>
        <v>1.3963799927016407E-2</v>
      </c>
      <c r="CO377" s="194">
        <f t="shared" si="362"/>
        <v>0</v>
      </c>
      <c r="CP377" s="19">
        <f ca="1"/>
        <v>0</v>
      </c>
      <c r="CQ377" s="208">
        <f t="shared" ca="1" si="363"/>
        <v>0</v>
      </c>
      <c r="CR377" s="207"/>
      <c r="CS377" s="194"/>
      <c r="CT377" s="198" cm="1">
        <f t="array" ref="CT377">IFERROR(MATCH(TRUE,INDEX($B$14:$B$117&gt;=CS377,0),0),"")</f>
        <v>1</v>
      </c>
      <c r="CU377" s="194">
        <f t="shared" ca="1" si="364"/>
        <v>1.3963799927016407E-2</v>
      </c>
      <c r="CX377" s="194">
        <f t="shared" si="365"/>
        <v>0</v>
      </c>
      <c r="CY377" s="19" t="e">
        <f ca="1"/>
        <v>#N/A</v>
      </c>
      <c r="CZ377" s="208" t="e">
        <f t="shared" ca="1" si="366"/>
        <v>#N/A</v>
      </c>
      <c r="DA377" s="207"/>
      <c r="DB377" s="194"/>
      <c r="DC377" s="198" cm="1">
        <f t="array" ref="DC377">IFERROR(MATCH(TRUE,INDEX($B$14:$B$117&gt;=DB377,0),0),"")</f>
        <v>1</v>
      </c>
      <c r="DD377" s="194">
        <f t="shared" ca="1" si="367"/>
        <v>1.3963799927016407E-2</v>
      </c>
      <c r="DG377" s="194">
        <f t="shared" si="368"/>
        <v>0</v>
      </c>
      <c r="DH377" s="19" t="e">
        <f ca="1"/>
        <v>#N/A</v>
      </c>
      <c r="DI377" s="208" t="e">
        <f t="shared" ca="1" si="369"/>
        <v>#N/A</v>
      </c>
      <c r="DJ377" s="207"/>
      <c r="DK377" s="194"/>
      <c r="DL377" s="198" cm="1">
        <f t="array" ref="DL377">IFERROR(MATCH(TRUE,INDEX($B$14:$B$117&gt;=DK377,0),0),"")</f>
        <v>1</v>
      </c>
      <c r="DM377" s="194">
        <f t="shared" ca="1" si="370"/>
        <v>1.3963799927016407E-2</v>
      </c>
      <c r="DP377" s="194">
        <f t="shared" si="371"/>
        <v>0</v>
      </c>
      <c r="DQ377" s="19" t="e">
        <f ca="1"/>
        <v>#N/A</v>
      </c>
      <c r="DR377" s="208" t="e">
        <f t="shared" ca="1" si="372"/>
        <v>#N/A</v>
      </c>
      <c r="DS377" s="207"/>
      <c r="DT377" s="194"/>
      <c r="DU377" s="198" cm="1">
        <f t="array" ref="DU377">IFERROR(MATCH(TRUE,INDEX($B$14:$B$117&gt;=DT377,0),0),"")</f>
        <v>1</v>
      </c>
      <c r="DV377" s="194">
        <f t="shared" ca="1" si="373"/>
        <v>1.3963799927016407E-2</v>
      </c>
      <c r="DY377" s="194">
        <f t="shared" si="374"/>
        <v>0</v>
      </c>
      <c r="DZ377" s="19" t="e">
        <f ca="1"/>
        <v>#N/A</v>
      </c>
      <c r="EA377" s="208" t="e">
        <f t="shared" ca="1" si="375"/>
        <v>#N/A</v>
      </c>
      <c r="EB377" s="207"/>
      <c r="EC377" s="194"/>
      <c r="ED377" s="198" cm="1">
        <f t="array" ref="ED377">IFERROR(MATCH(TRUE,INDEX($B$14:$B$117&gt;=EC377,0),0),"")</f>
        <v>1</v>
      </c>
      <c r="EE377" s="194">
        <f t="shared" ca="1" si="376"/>
        <v>1.3963799927016407E-2</v>
      </c>
      <c r="EH377" s="194">
        <f t="shared" si="377"/>
        <v>0</v>
      </c>
      <c r="EI377" s="19" t="e">
        <f ca="1"/>
        <v>#N/A</v>
      </c>
      <c r="EJ377" s="208" t="e">
        <f t="shared" ca="1" si="378"/>
        <v>#N/A</v>
      </c>
      <c r="EK377" s="207"/>
      <c r="EL377" s="194"/>
      <c r="EM377" s="198" cm="1">
        <f t="array" ref="EM377">IFERROR(MATCH(TRUE,INDEX($B$14:$B$117&gt;=EL377,0),0),"")</f>
        <v>1</v>
      </c>
      <c r="EN377" s="194">
        <f t="shared" ca="1" si="379"/>
        <v>1.3963799927016407E-2</v>
      </c>
      <c r="EQ377" s="194">
        <f t="shared" si="380"/>
        <v>0</v>
      </c>
      <c r="ER377" s="19" t="e">
        <f ca="1"/>
        <v>#N/A</v>
      </c>
      <c r="ES377" s="208" t="e">
        <f t="shared" ca="1" si="381"/>
        <v>#N/A</v>
      </c>
      <c r="ET377" s="207"/>
      <c r="EU377" s="194"/>
      <c r="EV377" s="198" cm="1">
        <f t="array" ref="EV377">IFERROR(MATCH(TRUE,INDEX($B$14:$B$117&gt;=EU377,0),0),"")</f>
        <v>1</v>
      </c>
      <c r="EW377" s="194">
        <f t="shared" ca="1" si="382"/>
        <v>1.3963799927016407E-2</v>
      </c>
      <c r="EZ377" s="194">
        <f t="shared" si="383"/>
        <v>0</v>
      </c>
      <c r="FA377" s="19" t="e">
        <f ca="1"/>
        <v>#N/A</v>
      </c>
      <c r="FB377" s="208" t="e">
        <f t="shared" ca="1" si="384"/>
        <v>#N/A</v>
      </c>
      <c r="FC377" s="207"/>
      <c r="FD377" s="194"/>
      <c r="FE377" s="198" cm="1">
        <f t="array" ref="FE377">IFERROR(MATCH(TRUE,INDEX($B$14:$B$117&gt;=FD377,0),0),"")</f>
        <v>1</v>
      </c>
      <c r="FF377" s="194">
        <f t="shared" ca="1" si="385"/>
        <v>1.3963799927016407E-2</v>
      </c>
      <c r="FI377" s="194">
        <f t="shared" si="386"/>
        <v>0</v>
      </c>
      <c r="FJ377" s="19" t="e">
        <f ca="1"/>
        <v>#N/A</v>
      </c>
      <c r="FK377" s="208" t="e">
        <f t="shared" ca="1" si="387"/>
        <v>#N/A</v>
      </c>
      <c r="FL377" s="207"/>
      <c r="FM377" s="194"/>
      <c r="FN377" s="198" cm="1">
        <f t="array" ref="FN377">IFERROR(MATCH(TRUE,INDEX($B$14:$B$117&gt;=FM377,0),0),"")</f>
        <v>1</v>
      </c>
      <c r="FO377" s="194">
        <f t="shared" ca="1" si="388"/>
        <v>1.3963799927016407E-2</v>
      </c>
      <c r="FR377" s="194">
        <f t="shared" si="389"/>
        <v>0</v>
      </c>
      <c r="FS377" s="19" t="e">
        <f ca="1"/>
        <v>#N/A</v>
      </c>
      <c r="FT377" s="208" t="e">
        <f t="shared" ca="1" si="390"/>
        <v>#N/A</v>
      </c>
      <c r="FU377" s="207"/>
      <c r="FV377" s="194"/>
      <c r="FW377" s="198" cm="1">
        <f t="array" ref="FW377">IFERROR(MATCH(TRUE,INDEX($B$14:$B$117&gt;=FV377,0),0),"")</f>
        <v>1</v>
      </c>
      <c r="FX377" s="194">
        <f t="shared" ca="1" si="391"/>
        <v>1.3963799927016407E-2</v>
      </c>
      <c r="GA377" s="194">
        <f t="shared" si="392"/>
        <v>0</v>
      </c>
      <c r="GB377" s="19" t="e">
        <f ca="1"/>
        <v>#N/A</v>
      </c>
      <c r="GC377" s="208" t="e">
        <f t="shared" ca="1" si="393"/>
        <v>#N/A</v>
      </c>
    </row>
    <row r="378" spans="6:185" x14ac:dyDescent="0.2">
      <c r="F378" s="207"/>
      <c r="G378" s="194"/>
      <c r="H378" s="198" cm="1">
        <f t="array" ref="H378">IFERROR(MATCH(TRUE,INDEX($B$14:$B$117&gt;=G378,0),0),"")</f>
        <v>1</v>
      </c>
      <c r="I378" s="194">
        <f t="shared" ca="1" si="338"/>
        <v>1.3963799927016407E-2</v>
      </c>
      <c r="L378" s="194">
        <f t="shared" si="394"/>
        <v>0</v>
      </c>
      <c r="M378" s="19">
        <f ca="1"/>
        <v>0</v>
      </c>
      <c r="N378" s="208">
        <f t="shared" ca="1" si="395"/>
        <v>0</v>
      </c>
      <c r="O378" s="207"/>
      <c r="P378" s="194"/>
      <c r="Q378" s="198" cm="1">
        <f t="array" ref="Q378">IFERROR(MATCH(TRUE,INDEX($B$14:$B$117&gt;=P378,0),0),"")</f>
        <v>1</v>
      </c>
      <c r="R378" s="194">
        <f t="shared" ca="1" si="339"/>
        <v>1.3963799927016407E-2</v>
      </c>
      <c r="U378" s="194">
        <f t="shared" si="396"/>
        <v>0</v>
      </c>
      <c r="V378" s="19">
        <f ca="1"/>
        <v>0</v>
      </c>
      <c r="W378" s="208">
        <f t="shared" ca="1" si="397"/>
        <v>0</v>
      </c>
      <c r="X378" s="207"/>
      <c r="Y378" s="194"/>
      <c r="Z378" s="198" cm="1">
        <f t="array" ref="Z378">IFERROR(MATCH(TRUE,INDEX($B$14:$B$117&gt;=Y378,0),0),"")</f>
        <v>1</v>
      </c>
      <c r="AA378" s="194">
        <f t="shared" ca="1" si="340"/>
        <v>1.3963799927016407E-2</v>
      </c>
      <c r="AD378" s="194">
        <f t="shared" si="341"/>
        <v>0</v>
      </c>
      <c r="AE378" s="19">
        <f ca="1"/>
        <v>0</v>
      </c>
      <c r="AF378" s="208">
        <f t="shared" ca="1" si="342"/>
        <v>0</v>
      </c>
      <c r="AG378" s="207"/>
      <c r="AH378" s="194"/>
      <c r="AI378" s="198" cm="1">
        <f t="array" ref="AI378">IFERROR(MATCH(TRUE,INDEX($B$14:$B$117&gt;=AH378,0),0),"")</f>
        <v>1</v>
      </c>
      <c r="AJ378" s="194">
        <f t="shared" ca="1" si="343"/>
        <v>1.3963799927016407E-2</v>
      </c>
      <c r="AM378" s="194">
        <f t="shared" si="344"/>
        <v>0</v>
      </c>
      <c r="AN378" s="19">
        <f ca="1"/>
        <v>0</v>
      </c>
      <c r="AO378" s="208">
        <f t="shared" ca="1" si="345"/>
        <v>0</v>
      </c>
      <c r="AP378" s="207"/>
      <c r="AQ378" s="194"/>
      <c r="AR378" s="198" cm="1">
        <f t="array" ref="AR378">IFERROR(MATCH(TRUE,INDEX($B$14:$B$117&gt;=AQ378,0),0),"")</f>
        <v>1</v>
      </c>
      <c r="AS378" s="194">
        <f t="shared" ca="1" si="346"/>
        <v>1.3963799927016407E-2</v>
      </c>
      <c r="AV378" s="194">
        <f t="shared" si="347"/>
        <v>0</v>
      </c>
      <c r="AW378" s="19">
        <f ca="1"/>
        <v>0</v>
      </c>
      <c r="AX378" s="208">
        <f t="shared" ca="1" si="348"/>
        <v>0</v>
      </c>
      <c r="AY378" s="207"/>
      <c r="AZ378" s="194"/>
      <c r="BA378" s="198" cm="1">
        <f t="array" ref="BA378">IFERROR(MATCH(TRUE,INDEX($B$14:$B$117&gt;=AZ378,0),0),"")</f>
        <v>1</v>
      </c>
      <c r="BB378" s="194">
        <f t="shared" ca="1" si="349"/>
        <v>1.3963799927016407E-2</v>
      </c>
      <c r="BE378" s="194">
        <f t="shared" si="350"/>
        <v>0</v>
      </c>
      <c r="BF378" s="19">
        <f ca="1"/>
        <v>0</v>
      </c>
      <c r="BG378" s="208">
        <f t="shared" ca="1" si="351"/>
        <v>0</v>
      </c>
      <c r="BH378" s="207"/>
      <c r="BI378" s="194"/>
      <c r="BJ378" s="198" cm="1">
        <f t="array" ref="BJ378">IFERROR(MATCH(TRUE,INDEX($B$14:$B$117&gt;=BI378,0),0),"")</f>
        <v>1</v>
      </c>
      <c r="BK378" s="194">
        <f t="shared" ca="1" si="352"/>
        <v>1.3963799927016407E-2</v>
      </c>
      <c r="BN378" s="194">
        <f t="shared" si="353"/>
        <v>0</v>
      </c>
      <c r="BO378" s="19">
        <f ca="1"/>
        <v>0</v>
      </c>
      <c r="BP378" s="208">
        <f t="shared" ca="1" si="354"/>
        <v>0</v>
      </c>
      <c r="BQ378" s="207"/>
      <c r="BR378" s="194"/>
      <c r="BS378" s="198" cm="1">
        <f t="array" ref="BS378">IFERROR(MATCH(TRUE,INDEX($B$14:$B$117&gt;=BR378,0),0),"")</f>
        <v>1</v>
      </c>
      <c r="BT378" s="194">
        <f t="shared" ca="1" si="355"/>
        <v>1.3963799927016407E-2</v>
      </c>
      <c r="BW378" s="194">
        <f t="shared" si="356"/>
        <v>0</v>
      </c>
      <c r="BX378" s="19">
        <f ca="1"/>
        <v>0</v>
      </c>
      <c r="BY378" s="208">
        <f t="shared" ca="1" si="357"/>
        <v>0</v>
      </c>
      <c r="BZ378" s="207"/>
      <c r="CA378" s="194"/>
      <c r="CB378" s="198" cm="1">
        <f t="array" ref="CB378">IFERROR(MATCH(TRUE,INDEX($B$14:$B$117&gt;=CA378,0),0),"")</f>
        <v>1</v>
      </c>
      <c r="CC378" s="194">
        <f t="shared" ca="1" si="358"/>
        <v>1.3963799927016407E-2</v>
      </c>
      <c r="CF378" s="194">
        <f t="shared" si="359"/>
        <v>0</v>
      </c>
      <c r="CG378" s="19">
        <f ca="1"/>
        <v>0</v>
      </c>
      <c r="CH378" s="208">
        <f t="shared" ca="1" si="360"/>
        <v>0</v>
      </c>
      <c r="CI378" s="207"/>
      <c r="CJ378" s="194"/>
      <c r="CK378" s="198" cm="1">
        <f t="array" ref="CK378">IFERROR(MATCH(TRUE,INDEX($B$14:$B$117&gt;=CJ378,0),0),"")</f>
        <v>1</v>
      </c>
      <c r="CL378" s="194">
        <f t="shared" ca="1" si="361"/>
        <v>1.3963799927016407E-2</v>
      </c>
      <c r="CO378" s="194">
        <f t="shared" si="362"/>
        <v>0</v>
      </c>
      <c r="CP378" s="19">
        <f ca="1"/>
        <v>0</v>
      </c>
      <c r="CQ378" s="208">
        <f t="shared" ca="1" si="363"/>
        <v>0</v>
      </c>
      <c r="CR378" s="207"/>
      <c r="CS378" s="194"/>
      <c r="CT378" s="198" cm="1">
        <f t="array" ref="CT378">IFERROR(MATCH(TRUE,INDEX($B$14:$B$117&gt;=CS378,0),0),"")</f>
        <v>1</v>
      </c>
      <c r="CU378" s="194">
        <f t="shared" ca="1" si="364"/>
        <v>1.3963799927016407E-2</v>
      </c>
      <c r="CX378" s="194">
        <f t="shared" si="365"/>
        <v>0</v>
      </c>
      <c r="CY378" s="19" t="e">
        <f ca="1"/>
        <v>#N/A</v>
      </c>
      <c r="CZ378" s="208" t="e">
        <f t="shared" ca="1" si="366"/>
        <v>#N/A</v>
      </c>
      <c r="DA378" s="207"/>
      <c r="DB378" s="194"/>
      <c r="DC378" s="198" cm="1">
        <f t="array" ref="DC378">IFERROR(MATCH(TRUE,INDEX($B$14:$B$117&gt;=DB378,0),0),"")</f>
        <v>1</v>
      </c>
      <c r="DD378" s="194">
        <f t="shared" ca="1" si="367"/>
        <v>1.3963799927016407E-2</v>
      </c>
      <c r="DG378" s="194">
        <f t="shared" si="368"/>
        <v>0</v>
      </c>
      <c r="DH378" s="19" t="e">
        <f ca="1"/>
        <v>#N/A</v>
      </c>
      <c r="DI378" s="208" t="e">
        <f t="shared" ca="1" si="369"/>
        <v>#N/A</v>
      </c>
      <c r="DJ378" s="207"/>
      <c r="DK378" s="194"/>
      <c r="DL378" s="198" cm="1">
        <f t="array" ref="DL378">IFERROR(MATCH(TRUE,INDEX($B$14:$B$117&gt;=DK378,0),0),"")</f>
        <v>1</v>
      </c>
      <c r="DM378" s="194">
        <f t="shared" ca="1" si="370"/>
        <v>1.3963799927016407E-2</v>
      </c>
      <c r="DP378" s="194">
        <f t="shared" si="371"/>
        <v>0</v>
      </c>
      <c r="DQ378" s="19" t="e">
        <f ca="1"/>
        <v>#N/A</v>
      </c>
      <c r="DR378" s="208" t="e">
        <f t="shared" ca="1" si="372"/>
        <v>#N/A</v>
      </c>
      <c r="DS378" s="207"/>
      <c r="DT378" s="194"/>
      <c r="DU378" s="198" cm="1">
        <f t="array" ref="DU378">IFERROR(MATCH(TRUE,INDEX($B$14:$B$117&gt;=DT378,0),0),"")</f>
        <v>1</v>
      </c>
      <c r="DV378" s="194">
        <f t="shared" ca="1" si="373"/>
        <v>1.3963799927016407E-2</v>
      </c>
      <c r="DY378" s="194">
        <f t="shared" si="374"/>
        <v>0</v>
      </c>
      <c r="DZ378" s="19" t="e">
        <f ca="1"/>
        <v>#N/A</v>
      </c>
      <c r="EA378" s="208" t="e">
        <f t="shared" ca="1" si="375"/>
        <v>#N/A</v>
      </c>
      <c r="EB378" s="207"/>
      <c r="EC378" s="194"/>
      <c r="ED378" s="198" cm="1">
        <f t="array" ref="ED378">IFERROR(MATCH(TRUE,INDEX($B$14:$B$117&gt;=EC378,0),0),"")</f>
        <v>1</v>
      </c>
      <c r="EE378" s="194">
        <f t="shared" ca="1" si="376"/>
        <v>1.3963799927016407E-2</v>
      </c>
      <c r="EH378" s="194">
        <f t="shared" si="377"/>
        <v>0</v>
      </c>
      <c r="EI378" s="19" t="e">
        <f ca="1"/>
        <v>#N/A</v>
      </c>
      <c r="EJ378" s="208" t="e">
        <f t="shared" ca="1" si="378"/>
        <v>#N/A</v>
      </c>
      <c r="EK378" s="207"/>
      <c r="EL378" s="194"/>
      <c r="EM378" s="198" cm="1">
        <f t="array" ref="EM378">IFERROR(MATCH(TRUE,INDEX($B$14:$B$117&gt;=EL378,0),0),"")</f>
        <v>1</v>
      </c>
      <c r="EN378" s="194">
        <f t="shared" ca="1" si="379"/>
        <v>1.3963799927016407E-2</v>
      </c>
      <c r="EQ378" s="194">
        <f t="shared" si="380"/>
        <v>0</v>
      </c>
      <c r="ER378" s="19" t="e">
        <f ca="1"/>
        <v>#N/A</v>
      </c>
      <c r="ES378" s="208" t="e">
        <f t="shared" ca="1" si="381"/>
        <v>#N/A</v>
      </c>
      <c r="ET378" s="207"/>
      <c r="EU378" s="194"/>
      <c r="EV378" s="198" cm="1">
        <f t="array" ref="EV378">IFERROR(MATCH(TRUE,INDEX($B$14:$B$117&gt;=EU378,0),0),"")</f>
        <v>1</v>
      </c>
      <c r="EW378" s="194">
        <f t="shared" ca="1" si="382"/>
        <v>1.3963799927016407E-2</v>
      </c>
      <c r="EZ378" s="194">
        <f t="shared" si="383"/>
        <v>0</v>
      </c>
      <c r="FA378" s="19" t="e">
        <f ca="1"/>
        <v>#N/A</v>
      </c>
      <c r="FB378" s="208" t="e">
        <f t="shared" ca="1" si="384"/>
        <v>#N/A</v>
      </c>
      <c r="FC378" s="207"/>
      <c r="FD378" s="194"/>
      <c r="FE378" s="198" cm="1">
        <f t="array" ref="FE378">IFERROR(MATCH(TRUE,INDEX($B$14:$B$117&gt;=FD378,0),0),"")</f>
        <v>1</v>
      </c>
      <c r="FF378" s="194">
        <f t="shared" ca="1" si="385"/>
        <v>1.3963799927016407E-2</v>
      </c>
      <c r="FI378" s="194">
        <f t="shared" si="386"/>
        <v>0</v>
      </c>
      <c r="FJ378" s="19" t="e">
        <f ca="1"/>
        <v>#N/A</v>
      </c>
      <c r="FK378" s="208" t="e">
        <f t="shared" ca="1" si="387"/>
        <v>#N/A</v>
      </c>
      <c r="FL378" s="207"/>
      <c r="FM378" s="194"/>
      <c r="FN378" s="198" cm="1">
        <f t="array" ref="FN378">IFERROR(MATCH(TRUE,INDEX($B$14:$B$117&gt;=FM378,0),0),"")</f>
        <v>1</v>
      </c>
      <c r="FO378" s="194">
        <f t="shared" ca="1" si="388"/>
        <v>1.3963799927016407E-2</v>
      </c>
      <c r="FR378" s="194">
        <f t="shared" si="389"/>
        <v>0</v>
      </c>
      <c r="FS378" s="19" t="e">
        <f ca="1"/>
        <v>#N/A</v>
      </c>
      <c r="FT378" s="208" t="e">
        <f t="shared" ca="1" si="390"/>
        <v>#N/A</v>
      </c>
      <c r="FU378" s="207"/>
      <c r="FV378" s="194"/>
      <c r="FW378" s="198" cm="1">
        <f t="array" ref="FW378">IFERROR(MATCH(TRUE,INDEX($B$14:$B$117&gt;=FV378,0),0),"")</f>
        <v>1</v>
      </c>
      <c r="FX378" s="194">
        <f t="shared" ca="1" si="391"/>
        <v>1.3963799927016407E-2</v>
      </c>
      <c r="GA378" s="194">
        <f t="shared" si="392"/>
        <v>0</v>
      </c>
      <c r="GB378" s="19" t="e">
        <f ca="1"/>
        <v>#N/A</v>
      </c>
      <c r="GC378" s="208" t="e">
        <f t="shared" ca="1" si="393"/>
        <v>#N/A</v>
      </c>
    </row>
    <row r="379" spans="6:185" x14ac:dyDescent="0.2">
      <c r="F379" s="207"/>
      <c r="G379" s="194"/>
      <c r="H379" s="198" cm="1">
        <f t="array" ref="H379">IFERROR(MATCH(TRUE,INDEX($B$14:$B$117&gt;=G379,0),0),"")</f>
        <v>1</v>
      </c>
      <c r="I379" s="194">
        <f t="shared" ca="1" si="338"/>
        <v>1.3963799927016407E-2</v>
      </c>
      <c r="L379" s="194">
        <f t="shared" si="394"/>
        <v>0</v>
      </c>
      <c r="M379" s="19">
        <f ca="1"/>
        <v>0</v>
      </c>
      <c r="N379" s="208">
        <f t="shared" ca="1" si="395"/>
        <v>0</v>
      </c>
      <c r="O379" s="207"/>
      <c r="P379" s="194"/>
      <c r="Q379" s="198" cm="1">
        <f t="array" ref="Q379">IFERROR(MATCH(TRUE,INDEX($B$14:$B$117&gt;=P379,0),0),"")</f>
        <v>1</v>
      </c>
      <c r="R379" s="194">
        <f t="shared" ca="1" si="339"/>
        <v>1.3963799927016407E-2</v>
      </c>
      <c r="U379" s="194">
        <f t="shared" si="396"/>
        <v>0</v>
      </c>
      <c r="V379" s="19">
        <f ca="1"/>
        <v>0</v>
      </c>
      <c r="W379" s="208">
        <f t="shared" ca="1" si="397"/>
        <v>0</v>
      </c>
      <c r="X379" s="207"/>
      <c r="Y379" s="194"/>
      <c r="Z379" s="198" cm="1">
        <f t="array" ref="Z379">IFERROR(MATCH(TRUE,INDEX($B$14:$B$117&gt;=Y379,0),0),"")</f>
        <v>1</v>
      </c>
      <c r="AA379" s="194">
        <f t="shared" ca="1" si="340"/>
        <v>1.3963799927016407E-2</v>
      </c>
      <c r="AD379" s="194">
        <f t="shared" si="341"/>
        <v>0</v>
      </c>
      <c r="AE379" s="19">
        <f ca="1"/>
        <v>0</v>
      </c>
      <c r="AF379" s="208">
        <f t="shared" ca="1" si="342"/>
        <v>0</v>
      </c>
      <c r="AG379" s="207"/>
      <c r="AH379" s="194"/>
      <c r="AI379" s="198" cm="1">
        <f t="array" ref="AI379">IFERROR(MATCH(TRUE,INDEX($B$14:$B$117&gt;=AH379,0),0),"")</f>
        <v>1</v>
      </c>
      <c r="AJ379" s="194">
        <f t="shared" ca="1" si="343"/>
        <v>1.3963799927016407E-2</v>
      </c>
      <c r="AM379" s="194">
        <f t="shared" si="344"/>
        <v>0</v>
      </c>
      <c r="AN379" s="19">
        <f ca="1"/>
        <v>0</v>
      </c>
      <c r="AO379" s="208">
        <f t="shared" ca="1" si="345"/>
        <v>0</v>
      </c>
      <c r="AP379" s="207"/>
      <c r="AQ379" s="194"/>
      <c r="AR379" s="198" cm="1">
        <f t="array" ref="AR379">IFERROR(MATCH(TRUE,INDEX($B$14:$B$117&gt;=AQ379,0),0),"")</f>
        <v>1</v>
      </c>
      <c r="AS379" s="194">
        <f t="shared" ca="1" si="346"/>
        <v>1.3963799927016407E-2</v>
      </c>
      <c r="AV379" s="194">
        <f t="shared" si="347"/>
        <v>0</v>
      </c>
      <c r="AW379" s="19">
        <f ca="1"/>
        <v>0</v>
      </c>
      <c r="AX379" s="208">
        <f t="shared" ca="1" si="348"/>
        <v>0</v>
      </c>
      <c r="AY379" s="207"/>
      <c r="AZ379" s="194"/>
      <c r="BA379" s="198" cm="1">
        <f t="array" ref="BA379">IFERROR(MATCH(TRUE,INDEX($B$14:$B$117&gt;=AZ379,0),0),"")</f>
        <v>1</v>
      </c>
      <c r="BB379" s="194">
        <f t="shared" ca="1" si="349"/>
        <v>1.3963799927016407E-2</v>
      </c>
      <c r="BE379" s="194">
        <f t="shared" si="350"/>
        <v>0</v>
      </c>
      <c r="BF379" s="19">
        <f ca="1"/>
        <v>0</v>
      </c>
      <c r="BG379" s="208">
        <f t="shared" ca="1" si="351"/>
        <v>0</v>
      </c>
      <c r="BH379" s="207"/>
      <c r="BI379" s="194"/>
      <c r="BJ379" s="198" cm="1">
        <f t="array" ref="BJ379">IFERROR(MATCH(TRUE,INDEX($B$14:$B$117&gt;=BI379,0),0),"")</f>
        <v>1</v>
      </c>
      <c r="BK379" s="194">
        <f t="shared" ca="1" si="352"/>
        <v>1.3963799927016407E-2</v>
      </c>
      <c r="BN379" s="194">
        <f t="shared" si="353"/>
        <v>0</v>
      </c>
      <c r="BO379" s="19">
        <f ca="1"/>
        <v>0</v>
      </c>
      <c r="BP379" s="208">
        <f t="shared" ca="1" si="354"/>
        <v>0</v>
      </c>
      <c r="BQ379" s="207"/>
      <c r="BR379" s="194"/>
      <c r="BS379" s="198" cm="1">
        <f t="array" ref="BS379">IFERROR(MATCH(TRUE,INDEX($B$14:$B$117&gt;=BR379,0),0),"")</f>
        <v>1</v>
      </c>
      <c r="BT379" s="194">
        <f t="shared" ca="1" si="355"/>
        <v>1.3963799927016407E-2</v>
      </c>
      <c r="BW379" s="194">
        <f t="shared" si="356"/>
        <v>0</v>
      </c>
      <c r="BX379" s="19">
        <f ca="1"/>
        <v>0</v>
      </c>
      <c r="BY379" s="208">
        <f t="shared" ca="1" si="357"/>
        <v>0</v>
      </c>
      <c r="BZ379" s="207"/>
      <c r="CA379" s="194"/>
      <c r="CB379" s="198" cm="1">
        <f t="array" ref="CB379">IFERROR(MATCH(TRUE,INDEX($B$14:$B$117&gt;=CA379,0),0),"")</f>
        <v>1</v>
      </c>
      <c r="CC379" s="194">
        <f t="shared" ca="1" si="358"/>
        <v>1.3963799927016407E-2</v>
      </c>
      <c r="CF379" s="194">
        <f t="shared" si="359"/>
        <v>0</v>
      </c>
      <c r="CG379" s="19">
        <f ca="1"/>
        <v>0</v>
      </c>
      <c r="CH379" s="208">
        <f t="shared" ca="1" si="360"/>
        <v>0</v>
      </c>
      <c r="CI379" s="207"/>
      <c r="CJ379" s="194"/>
      <c r="CK379" s="198" cm="1">
        <f t="array" ref="CK379">IFERROR(MATCH(TRUE,INDEX($B$14:$B$117&gt;=CJ379,0),0),"")</f>
        <v>1</v>
      </c>
      <c r="CL379" s="194">
        <f t="shared" ca="1" si="361"/>
        <v>1.3963799927016407E-2</v>
      </c>
      <c r="CO379" s="194">
        <f t="shared" si="362"/>
        <v>0</v>
      </c>
      <c r="CP379" s="19">
        <f ca="1"/>
        <v>0</v>
      </c>
      <c r="CQ379" s="208">
        <f t="shared" ca="1" si="363"/>
        <v>0</v>
      </c>
      <c r="CR379" s="207"/>
      <c r="CS379" s="194"/>
      <c r="CT379" s="198" cm="1">
        <f t="array" ref="CT379">IFERROR(MATCH(TRUE,INDEX($B$14:$B$117&gt;=CS379,0),0),"")</f>
        <v>1</v>
      </c>
      <c r="CU379" s="194">
        <f t="shared" ca="1" si="364"/>
        <v>1.3963799927016407E-2</v>
      </c>
      <c r="CX379" s="194">
        <f t="shared" si="365"/>
        <v>0</v>
      </c>
      <c r="CY379" s="19" t="e">
        <f ca="1"/>
        <v>#N/A</v>
      </c>
      <c r="CZ379" s="208" t="e">
        <f t="shared" ca="1" si="366"/>
        <v>#N/A</v>
      </c>
      <c r="DA379" s="207"/>
      <c r="DB379" s="194"/>
      <c r="DC379" s="198" cm="1">
        <f t="array" ref="DC379">IFERROR(MATCH(TRUE,INDEX($B$14:$B$117&gt;=DB379,0),0),"")</f>
        <v>1</v>
      </c>
      <c r="DD379" s="194">
        <f t="shared" ca="1" si="367"/>
        <v>1.3963799927016407E-2</v>
      </c>
      <c r="DG379" s="194">
        <f t="shared" si="368"/>
        <v>0</v>
      </c>
      <c r="DH379" s="19" t="e">
        <f ca="1"/>
        <v>#N/A</v>
      </c>
      <c r="DI379" s="208" t="e">
        <f t="shared" ca="1" si="369"/>
        <v>#N/A</v>
      </c>
      <c r="DJ379" s="207"/>
      <c r="DK379" s="194"/>
      <c r="DL379" s="198" cm="1">
        <f t="array" ref="DL379">IFERROR(MATCH(TRUE,INDEX($B$14:$B$117&gt;=DK379,0),0),"")</f>
        <v>1</v>
      </c>
      <c r="DM379" s="194">
        <f t="shared" ca="1" si="370"/>
        <v>1.3963799927016407E-2</v>
      </c>
      <c r="DP379" s="194">
        <f t="shared" si="371"/>
        <v>0</v>
      </c>
      <c r="DQ379" s="19" t="e">
        <f ca="1"/>
        <v>#N/A</v>
      </c>
      <c r="DR379" s="208" t="e">
        <f t="shared" ca="1" si="372"/>
        <v>#N/A</v>
      </c>
      <c r="DS379" s="207"/>
      <c r="DT379" s="194"/>
      <c r="DU379" s="198" cm="1">
        <f t="array" ref="DU379">IFERROR(MATCH(TRUE,INDEX($B$14:$B$117&gt;=DT379,0),0),"")</f>
        <v>1</v>
      </c>
      <c r="DV379" s="194">
        <f t="shared" ca="1" si="373"/>
        <v>1.3963799927016407E-2</v>
      </c>
      <c r="DY379" s="194">
        <f t="shared" si="374"/>
        <v>0</v>
      </c>
      <c r="DZ379" s="19" t="e">
        <f ca="1"/>
        <v>#N/A</v>
      </c>
      <c r="EA379" s="208" t="e">
        <f t="shared" ca="1" si="375"/>
        <v>#N/A</v>
      </c>
      <c r="EB379" s="207"/>
      <c r="EC379" s="194"/>
      <c r="ED379" s="198" cm="1">
        <f t="array" ref="ED379">IFERROR(MATCH(TRUE,INDEX($B$14:$B$117&gt;=EC379,0),0),"")</f>
        <v>1</v>
      </c>
      <c r="EE379" s="194">
        <f t="shared" ca="1" si="376"/>
        <v>1.3963799927016407E-2</v>
      </c>
      <c r="EH379" s="194">
        <f t="shared" si="377"/>
        <v>0</v>
      </c>
      <c r="EI379" s="19" t="e">
        <f ca="1"/>
        <v>#N/A</v>
      </c>
      <c r="EJ379" s="208" t="e">
        <f t="shared" ca="1" si="378"/>
        <v>#N/A</v>
      </c>
      <c r="EK379" s="207"/>
      <c r="EL379" s="194"/>
      <c r="EM379" s="198" cm="1">
        <f t="array" ref="EM379">IFERROR(MATCH(TRUE,INDEX($B$14:$B$117&gt;=EL379,0),0),"")</f>
        <v>1</v>
      </c>
      <c r="EN379" s="194">
        <f t="shared" ca="1" si="379"/>
        <v>1.3963799927016407E-2</v>
      </c>
      <c r="EQ379" s="194">
        <f t="shared" si="380"/>
        <v>0</v>
      </c>
      <c r="ER379" s="19" t="e">
        <f ca="1"/>
        <v>#N/A</v>
      </c>
      <c r="ES379" s="208" t="e">
        <f t="shared" ca="1" si="381"/>
        <v>#N/A</v>
      </c>
      <c r="ET379" s="207"/>
      <c r="EU379" s="194"/>
      <c r="EV379" s="198" cm="1">
        <f t="array" ref="EV379">IFERROR(MATCH(TRUE,INDEX($B$14:$B$117&gt;=EU379,0),0),"")</f>
        <v>1</v>
      </c>
      <c r="EW379" s="194">
        <f t="shared" ca="1" si="382"/>
        <v>1.3963799927016407E-2</v>
      </c>
      <c r="EZ379" s="194">
        <f t="shared" si="383"/>
        <v>0</v>
      </c>
      <c r="FA379" s="19" t="e">
        <f ca="1"/>
        <v>#N/A</v>
      </c>
      <c r="FB379" s="208" t="e">
        <f t="shared" ca="1" si="384"/>
        <v>#N/A</v>
      </c>
      <c r="FC379" s="207"/>
      <c r="FD379" s="194"/>
      <c r="FE379" s="198" cm="1">
        <f t="array" ref="FE379">IFERROR(MATCH(TRUE,INDEX($B$14:$B$117&gt;=FD379,0),0),"")</f>
        <v>1</v>
      </c>
      <c r="FF379" s="194">
        <f t="shared" ca="1" si="385"/>
        <v>1.3963799927016407E-2</v>
      </c>
      <c r="FI379" s="194">
        <f t="shared" si="386"/>
        <v>0</v>
      </c>
      <c r="FJ379" s="19" t="e">
        <f ca="1"/>
        <v>#N/A</v>
      </c>
      <c r="FK379" s="208" t="e">
        <f t="shared" ca="1" si="387"/>
        <v>#N/A</v>
      </c>
      <c r="FL379" s="207"/>
      <c r="FM379" s="194"/>
      <c r="FN379" s="198" cm="1">
        <f t="array" ref="FN379">IFERROR(MATCH(TRUE,INDEX($B$14:$B$117&gt;=FM379,0),0),"")</f>
        <v>1</v>
      </c>
      <c r="FO379" s="194">
        <f t="shared" ca="1" si="388"/>
        <v>1.3963799927016407E-2</v>
      </c>
      <c r="FR379" s="194">
        <f t="shared" si="389"/>
        <v>0</v>
      </c>
      <c r="FS379" s="19" t="e">
        <f ca="1"/>
        <v>#N/A</v>
      </c>
      <c r="FT379" s="208" t="e">
        <f t="shared" ca="1" si="390"/>
        <v>#N/A</v>
      </c>
      <c r="FU379" s="207"/>
      <c r="FV379" s="194"/>
      <c r="FW379" s="198" cm="1">
        <f t="array" ref="FW379">IFERROR(MATCH(TRUE,INDEX($B$14:$B$117&gt;=FV379,0),0),"")</f>
        <v>1</v>
      </c>
      <c r="FX379" s="194">
        <f t="shared" ca="1" si="391"/>
        <v>1.3963799927016407E-2</v>
      </c>
      <c r="GA379" s="194">
        <f t="shared" si="392"/>
        <v>0</v>
      </c>
      <c r="GB379" s="19" t="e">
        <f ca="1"/>
        <v>#N/A</v>
      </c>
      <c r="GC379" s="208" t="e">
        <f t="shared" ca="1" si="393"/>
        <v>#N/A</v>
      </c>
    </row>
    <row r="380" spans="6:185" x14ac:dyDescent="0.2">
      <c r="F380" s="207"/>
      <c r="G380" s="194"/>
      <c r="H380" s="198" cm="1">
        <f t="array" ref="H380">IFERROR(MATCH(TRUE,INDEX($B$14:$B$117&gt;=G380,0),0),"")</f>
        <v>1</v>
      </c>
      <c r="I380" s="194">
        <f t="shared" ca="1" si="338"/>
        <v>1.3963799927016407E-2</v>
      </c>
      <c r="L380" s="194">
        <f t="shared" si="394"/>
        <v>0</v>
      </c>
      <c r="M380" s="19">
        <f ca="1"/>
        <v>0</v>
      </c>
      <c r="N380" s="208">
        <f t="shared" ca="1" si="395"/>
        <v>0</v>
      </c>
      <c r="O380" s="207"/>
      <c r="P380" s="194"/>
      <c r="Q380" s="198" cm="1">
        <f t="array" ref="Q380">IFERROR(MATCH(TRUE,INDEX($B$14:$B$117&gt;=P380,0),0),"")</f>
        <v>1</v>
      </c>
      <c r="R380" s="194">
        <f t="shared" ca="1" si="339"/>
        <v>1.3963799927016407E-2</v>
      </c>
      <c r="U380" s="194">
        <f t="shared" si="396"/>
        <v>0</v>
      </c>
      <c r="V380" s="19">
        <f ca="1"/>
        <v>0</v>
      </c>
      <c r="W380" s="208">
        <f t="shared" ca="1" si="397"/>
        <v>0</v>
      </c>
      <c r="X380" s="207"/>
      <c r="Y380" s="194"/>
      <c r="Z380" s="198" cm="1">
        <f t="array" ref="Z380">IFERROR(MATCH(TRUE,INDEX($B$14:$B$117&gt;=Y380,0),0),"")</f>
        <v>1</v>
      </c>
      <c r="AA380" s="194">
        <f t="shared" ca="1" si="340"/>
        <v>1.3963799927016407E-2</v>
      </c>
      <c r="AD380" s="194">
        <f t="shared" si="341"/>
        <v>0</v>
      </c>
      <c r="AE380" s="19">
        <f ca="1"/>
        <v>0</v>
      </c>
      <c r="AF380" s="208">
        <f t="shared" ca="1" si="342"/>
        <v>0</v>
      </c>
      <c r="AG380" s="207"/>
      <c r="AH380" s="194"/>
      <c r="AI380" s="198" cm="1">
        <f t="array" ref="AI380">IFERROR(MATCH(TRUE,INDEX($B$14:$B$117&gt;=AH380,0),0),"")</f>
        <v>1</v>
      </c>
      <c r="AJ380" s="194">
        <f t="shared" ca="1" si="343"/>
        <v>1.3963799927016407E-2</v>
      </c>
      <c r="AM380" s="194">
        <f t="shared" si="344"/>
        <v>0</v>
      </c>
      <c r="AN380" s="19">
        <f ca="1"/>
        <v>0</v>
      </c>
      <c r="AO380" s="208">
        <f t="shared" ca="1" si="345"/>
        <v>0</v>
      </c>
      <c r="AP380" s="207"/>
      <c r="AQ380" s="194"/>
      <c r="AR380" s="198" cm="1">
        <f t="array" ref="AR380">IFERROR(MATCH(TRUE,INDEX($B$14:$B$117&gt;=AQ380,0),0),"")</f>
        <v>1</v>
      </c>
      <c r="AS380" s="194">
        <f t="shared" ca="1" si="346"/>
        <v>1.3963799927016407E-2</v>
      </c>
      <c r="AV380" s="194">
        <f t="shared" si="347"/>
        <v>0</v>
      </c>
      <c r="AW380" s="19">
        <f ca="1"/>
        <v>0</v>
      </c>
      <c r="AX380" s="208">
        <f t="shared" ca="1" si="348"/>
        <v>0</v>
      </c>
      <c r="AY380" s="207"/>
      <c r="AZ380" s="194"/>
      <c r="BA380" s="198" cm="1">
        <f t="array" ref="BA380">IFERROR(MATCH(TRUE,INDEX($B$14:$B$117&gt;=AZ380,0),0),"")</f>
        <v>1</v>
      </c>
      <c r="BB380" s="194">
        <f t="shared" ca="1" si="349"/>
        <v>1.3963799927016407E-2</v>
      </c>
      <c r="BE380" s="194">
        <f t="shared" si="350"/>
        <v>0</v>
      </c>
      <c r="BF380" s="19">
        <f ca="1"/>
        <v>0</v>
      </c>
      <c r="BG380" s="208">
        <f t="shared" ca="1" si="351"/>
        <v>0</v>
      </c>
      <c r="BH380" s="207"/>
      <c r="BI380" s="194"/>
      <c r="BJ380" s="198" cm="1">
        <f t="array" ref="BJ380">IFERROR(MATCH(TRUE,INDEX($B$14:$B$117&gt;=BI380,0),0),"")</f>
        <v>1</v>
      </c>
      <c r="BK380" s="194">
        <f t="shared" ca="1" si="352"/>
        <v>1.3963799927016407E-2</v>
      </c>
      <c r="BN380" s="194">
        <f t="shared" si="353"/>
        <v>0</v>
      </c>
      <c r="BO380" s="19">
        <f ca="1"/>
        <v>0</v>
      </c>
      <c r="BP380" s="208">
        <f t="shared" ca="1" si="354"/>
        <v>0</v>
      </c>
      <c r="BQ380" s="207"/>
      <c r="BR380" s="194"/>
      <c r="BS380" s="198" cm="1">
        <f t="array" ref="BS380">IFERROR(MATCH(TRUE,INDEX($B$14:$B$117&gt;=BR380,0),0),"")</f>
        <v>1</v>
      </c>
      <c r="BT380" s="194">
        <f t="shared" ca="1" si="355"/>
        <v>1.3963799927016407E-2</v>
      </c>
      <c r="BW380" s="194">
        <f t="shared" si="356"/>
        <v>0</v>
      </c>
      <c r="BX380" s="19">
        <f ca="1"/>
        <v>0</v>
      </c>
      <c r="BY380" s="208">
        <f t="shared" ca="1" si="357"/>
        <v>0</v>
      </c>
      <c r="BZ380" s="207"/>
      <c r="CA380" s="194"/>
      <c r="CB380" s="198" cm="1">
        <f t="array" ref="CB380">IFERROR(MATCH(TRUE,INDEX($B$14:$B$117&gt;=CA380,0),0),"")</f>
        <v>1</v>
      </c>
      <c r="CC380" s="194">
        <f t="shared" ca="1" si="358"/>
        <v>1.3963799927016407E-2</v>
      </c>
      <c r="CF380" s="194">
        <f t="shared" si="359"/>
        <v>0</v>
      </c>
      <c r="CG380" s="19">
        <f ca="1"/>
        <v>0</v>
      </c>
      <c r="CH380" s="208">
        <f t="shared" ca="1" si="360"/>
        <v>0</v>
      </c>
      <c r="CI380" s="207"/>
      <c r="CJ380" s="194"/>
      <c r="CK380" s="198" cm="1">
        <f t="array" ref="CK380">IFERROR(MATCH(TRUE,INDEX($B$14:$B$117&gt;=CJ380,0),0),"")</f>
        <v>1</v>
      </c>
      <c r="CL380" s="194">
        <f t="shared" ca="1" si="361"/>
        <v>1.3963799927016407E-2</v>
      </c>
      <c r="CO380" s="194">
        <f t="shared" si="362"/>
        <v>0</v>
      </c>
      <c r="CP380" s="19">
        <f ca="1"/>
        <v>0</v>
      </c>
      <c r="CQ380" s="208">
        <f t="shared" ca="1" si="363"/>
        <v>0</v>
      </c>
      <c r="CR380" s="207"/>
      <c r="CS380" s="194"/>
      <c r="CT380" s="198" cm="1">
        <f t="array" ref="CT380">IFERROR(MATCH(TRUE,INDEX($B$14:$B$117&gt;=CS380,0),0),"")</f>
        <v>1</v>
      </c>
      <c r="CU380" s="194">
        <f t="shared" ca="1" si="364"/>
        <v>1.3963799927016407E-2</v>
      </c>
      <c r="CX380" s="194">
        <f t="shared" si="365"/>
        <v>0</v>
      </c>
      <c r="CY380" s="19" t="e">
        <f ca="1"/>
        <v>#N/A</v>
      </c>
      <c r="CZ380" s="208" t="e">
        <f t="shared" ca="1" si="366"/>
        <v>#N/A</v>
      </c>
      <c r="DA380" s="207"/>
      <c r="DB380" s="194"/>
      <c r="DC380" s="198" cm="1">
        <f t="array" ref="DC380">IFERROR(MATCH(TRUE,INDEX($B$14:$B$117&gt;=DB380,0),0),"")</f>
        <v>1</v>
      </c>
      <c r="DD380" s="194">
        <f t="shared" ca="1" si="367"/>
        <v>1.3963799927016407E-2</v>
      </c>
      <c r="DG380" s="194">
        <f t="shared" si="368"/>
        <v>0</v>
      </c>
      <c r="DH380" s="19" t="e">
        <f ca="1"/>
        <v>#N/A</v>
      </c>
      <c r="DI380" s="208" t="e">
        <f t="shared" ca="1" si="369"/>
        <v>#N/A</v>
      </c>
      <c r="DJ380" s="207"/>
      <c r="DK380" s="194"/>
      <c r="DL380" s="198" cm="1">
        <f t="array" ref="DL380">IFERROR(MATCH(TRUE,INDEX($B$14:$B$117&gt;=DK380,0),0),"")</f>
        <v>1</v>
      </c>
      <c r="DM380" s="194">
        <f t="shared" ca="1" si="370"/>
        <v>1.3963799927016407E-2</v>
      </c>
      <c r="DP380" s="194">
        <f t="shared" si="371"/>
        <v>0</v>
      </c>
      <c r="DQ380" s="19" t="e">
        <f ca="1"/>
        <v>#N/A</v>
      </c>
      <c r="DR380" s="208" t="e">
        <f t="shared" ca="1" si="372"/>
        <v>#N/A</v>
      </c>
      <c r="DS380" s="207"/>
      <c r="DT380" s="194"/>
      <c r="DU380" s="198" cm="1">
        <f t="array" ref="DU380">IFERROR(MATCH(TRUE,INDEX($B$14:$B$117&gt;=DT380,0),0),"")</f>
        <v>1</v>
      </c>
      <c r="DV380" s="194">
        <f t="shared" ca="1" si="373"/>
        <v>1.3963799927016407E-2</v>
      </c>
      <c r="DY380" s="194">
        <f t="shared" si="374"/>
        <v>0</v>
      </c>
      <c r="DZ380" s="19" t="e">
        <f ca="1"/>
        <v>#N/A</v>
      </c>
      <c r="EA380" s="208" t="e">
        <f t="shared" ca="1" si="375"/>
        <v>#N/A</v>
      </c>
      <c r="EB380" s="207"/>
      <c r="EC380" s="194"/>
      <c r="ED380" s="198" cm="1">
        <f t="array" ref="ED380">IFERROR(MATCH(TRUE,INDEX($B$14:$B$117&gt;=EC380,0),0),"")</f>
        <v>1</v>
      </c>
      <c r="EE380" s="194">
        <f t="shared" ca="1" si="376"/>
        <v>1.3963799927016407E-2</v>
      </c>
      <c r="EH380" s="194">
        <f t="shared" si="377"/>
        <v>0</v>
      </c>
      <c r="EI380" s="19" t="e">
        <f ca="1"/>
        <v>#N/A</v>
      </c>
      <c r="EJ380" s="208" t="e">
        <f t="shared" ca="1" si="378"/>
        <v>#N/A</v>
      </c>
      <c r="EK380" s="207"/>
      <c r="EL380" s="194"/>
      <c r="EM380" s="198" cm="1">
        <f t="array" ref="EM380">IFERROR(MATCH(TRUE,INDEX($B$14:$B$117&gt;=EL380,0),0),"")</f>
        <v>1</v>
      </c>
      <c r="EN380" s="194">
        <f t="shared" ca="1" si="379"/>
        <v>1.3963799927016407E-2</v>
      </c>
      <c r="EQ380" s="194">
        <f t="shared" si="380"/>
        <v>0</v>
      </c>
      <c r="ER380" s="19" t="e">
        <f ca="1"/>
        <v>#N/A</v>
      </c>
      <c r="ES380" s="208" t="e">
        <f t="shared" ca="1" si="381"/>
        <v>#N/A</v>
      </c>
      <c r="ET380" s="207"/>
      <c r="EU380" s="194"/>
      <c r="EV380" s="198" cm="1">
        <f t="array" ref="EV380">IFERROR(MATCH(TRUE,INDEX($B$14:$B$117&gt;=EU380,0),0),"")</f>
        <v>1</v>
      </c>
      <c r="EW380" s="194">
        <f t="shared" ca="1" si="382"/>
        <v>1.3963799927016407E-2</v>
      </c>
      <c r="EZ380" s="194">
        <f t="shared" si="383"/>
        <v>0</v>
      </c>
      <c r="FA380" s="19" t="e">
        <f ca="1"/>
        <v>#N/A</v>
      </c>
      <c r="FB380" s="208" t="e">
        <f t="shared" ca="1" si="384"/>
        <v>#N/A</v>
      </c>
      <c r="FC380" s="207"/>
      <c r="FD380" s="194"/>
      <c r="FE380" s="198" cm="1">
        <f t="array" ref="FE380">IFERROR(MATCH(TRUE,INDEX($B$14:$B$117&gt;=FD380,0),0),"")</f>
        <v>1</v>
      </c>
      <c r="FF380" s="194">
        <f t="shared" ca="1" si="385"/>
        <v>1.3963799927016407E-2</v>
      </c>
      <c r="FI380" s="194">
        <f t="shared" si="386"/>
        <v>0</v>
      </c>
      <c r="FJ380" s="19" t="e">
        <f ca="1"/>
        <v>#N/A</v>
      </c>
      <c r="FK380" s="208" t="e">
        <f t="shared" ca="1" si="387"/>
        <v>#N/A</v>
      </c>
      <c r="FL380" s="207"/>
      <c r="FM380" s="194"/>
      <c r="FN380" s="198" cm="1">
        <f t="array" ref="FN380">IFERROR(MATCH(TRUE,INDEX($B$14:$B$117&gt;=FM380,0),0),"")</f>
        <v>1</v>
      </c>
      <c r="FO380" s="194">
        <f t="shared" ca="1" si="388"/>
        <v>1.3963799927016407E-2</v>
      </c>
      <c r="FR380" s="194">
        <f t="shared" si="389"/>
        <v>0</v>
      </c>
      <c r="FS380" s="19" t="e">
        <f ca="1"/>
        <v>#N/A</v>
      </c>
      <c r="FT380" s="208" t="e">
        <f t="shared" ca="1" si="390"/>
        <v>#N/A</v>
      </c>
      <c r="FU380" s="207"/>
      <c r="FV380" s="194"/>
      <c r="FW380" s="198" cm="1">
        <f t="array" ref="FW380">IFERROR(MATCH(TRUE,INDEX($B$14:$B$117&gt;=FV380,0),0),"")</f>
        <v>1</v>
      </c>
      <c r="FX380" s="194">
        <f t="shared" ca="1" si="391"/>
        <v>1.3963799927016407E-2</v>
      </c>
      <c r="GA380" s="194">
        <f t="shared" si="392"/>
        <v>0</v>
      </c>
      <c r="GB380" s="19" t="e">
        <f ca="1"/>
        <v>#N/A</v>
      </c>
      <c r="GC380" s="208" t="e">
        <f t="shared" ca="1" si="393"/>
        <v>#N/A</v>
      </c>
    </row>
    <row r="381" spans="6:185" x14ac:dyDescent="0.2">
      <c r="F381" s="207"/>
      <c r="G381" s="194"/>
      <c r="H381" s="198" cm="1">
        <f t="array" ref="H381">IFERROR(MATCH(TRUE,INDEX($B$14:$B$117&gt;=G381,0),0),"")</f>
        <v>1</v>
      </c>
      <c r="I381" s="194">
        <f t="shared" ca="1" si="338"/>
        <v>1.3963799927016407E-2</v>
      </c>
      <c r="L381" s="194">
        <f t="shared" si="394"/>
        <v>0</v>
      </c>
      <c r="M381" s="19">
        <f ca="1"/>
        <v>0</v>
      </c>
      <c r="N381" s="208">
        <f t="shared" ca="1" si="395"/>
        <v>0</v>
      </c>
      <c r="O381" s="207"/>
      <c r="P381" s="194"/>
      <c r="Q381" s="198" cm="1">
        <f t="array" ref="Q381">IFERROR(MATCH(TRUE,INDEX($B$14:$B$117&gt;=P381,0),0),"")</f>
        <v>1</v>
      </c>
      <c r="R381" s="194">
        <f t="shared" ca="1" si="339"/>
        <v>1.3963799927016407E-2</v>
      </c>
      <c r="U381" s="194">
        <f t="shared" si="396"/>
        <v>0</v>
      </c>
      <c r="V381" s="19">
        <f ca="1"/>
        <v>0</v>
      </c>
      <c r="W381" s="208">
        <f t="shared" ca="1" si="397"/>
        <v>0</v>
      </c>
      <c r="X381" s="207"/>
      <c r="Y381" s="194"/>
      <c r="Z381" s="198" cm="1">
        <f t="array" ref="Z381">IFERROR(MATCH(TRUE,INDEX($B$14:$B$117&gt;=Y381,0),0),"")</f>
        <v>1</v>
      </c>
      <c r="AA381" s="194">
        <f t="shared" ca="1" si="340"/>
        <v>1.3963799927016407E-2</v>
      </c>
      <c r="AD381" s="194">
        <f t="shared" si="341"/>
        <v>0</v>
      </c>
      <c r="AE381" s="19">
        <f ca="1"/>
        <v>0</v>
      </c>
      <c r="AF381" s="208">
        <f t="shared" ca="1" si="342"/>
        <v>0</v>
      </c>
      <c r="AG381" s="207"/>
      <c r="AH381" s="194"/>
      <c r="AI381" s="198" cm="1">
        <f t="array" ref="AI381">IFERROR(MATCH(TRUE,INDEX($B$14:$B$117&gt;=AH381,0),0),"")</f>
        <v>1</v>
      </c>
      <c r="AJ381" s="194">
        <f t="shared" ca="1" si="343"/>
        <v>1.3963799927016407E-2</v>
      </c>
      <c r="AM381" s="194">
        <f t="shared" si="344"/>
        <v>0</v>
      </c>
      <c r="AN381" s="19">
        <f ca="1"/>
        <v>0</v>
      </c>
      <c r="AO381" s="208">
        <f t="shared" ca="1" si="345"/>
        <v>0</v>
      </c>
      <c r="AP381" s="207"/>
      <c r="AQ381" s="194"/>
      <c r="AR381" s="198" cm="1">
        <f t="array" ref="AR381">IFERROR(MATCH(TRUE,INDEX($B$14:$B$117&gt;=AQ381,0),0),"")</f>
        <v>1</v>
      </c>
      <c r="AS381" s="194">
        <f t="shared" ca="1" si="346"/>
        <v>1.3963799927016407E-2</v>
      </c>
      <c r="AV381" s="194">
        <f t="shared" si="347"/>
        <v>0</v>
      </c>
      <c r="AW381" s="19">
        <f ca="1"/>
        <v>0</v>
      </c>
      <c r="AX381" s="208">
        <f t="shared" ca="1" si="348"/>
        <v>0</v>
      </c>
      <c r="AY381" s="207"/>
      <c r="AZ381" s="194"/>
      <c r="BA381" s="198" cm="1">
        <f t="array" ref="BA381">IFERROR(MATCH(TRUE,INDEX($B$14:$B$117&gt;=AZ381,0),0),"")</f>
        <v>1</v>
      </c>
      <c r="BB381" s="194">
        <f t="shared" ca="1" si="349"/>
        <v>1.3963799927016407E-2</v>
      </c>
      <c r="BE381" s="194">
        <f t="shared" si="350"/>
        <v>0</v>
      </c>
      <c r="BF381" s="19">
        <f ca="1"/>
        <v>0</v>
      </c>
      <c r="BG381" s="208">
        <f t="shared" ca="1" si="351"/>
        <v>0</v>
      </c>
      <c r="BH381" s="207"/>
      <c r="BI381" s="194"/>
      <c r="BJ381" s="198" cm="1">
        <f t="array" ref="BJ381">IFERROR(MATCH(TRUE,INDEX($B$14:$B$117&gt;=BI381,0),0),"")</f>
        <v>1</v>
      </c>
      <c r="BK381" s="194">
        <f t="shared" ca="1" si="352"/>
        <v>1.3963799927016407E-2</v>
      </c>
      <c r="BN381" s="194">
        <f t="shared" si="353"/>
        <v>0</v>
      </c>
      <c r="BO381" s="19">
        <f ca="1"/>
        <v>0</v>
      </c>
      <c r="BP381" s="208">
        <f t="shared" ca="1" si="354"/>
        <v>0</v>
      </c>
      <c r="BQ381" s="207"/>
      <c r="BR381" s="194"/>
      <c r="BS381" s="198" cm="1">
        <f t="array" ref="BS381">IFERROR(MATCH(TRUE,INDEX($B$14:$B$117&gt;=BR381,0),0),"")</f>
        <v>1</v>
      </c>
      <c r="BT381" s="194">
        <f t="shared" ca="1" si="355"/>
        <v>1.3963799927016407E-2</v>
      </c>
      <c r="BW381" s="194">
        <f t="shared" si="356"/>
        <v>0</v>
      </c>
      <c r="BX381" s="19">
        <f ca="1"/>
        <v>0</v>
      </c>
      <c r="BY381" s="208">
        <f t="shared" ca="1" si="357"/>
        <v>0</v>
      </c>
      <c r="BZ381" s="207"/>
      <c r="CA381" s="194"/>
      <c r="CB381" s="198" cm="1">
        <f t="array" ref="CB381">IFERROR(MATCH(TRUE,INDEX($B$14:$B$117&gt;=CA381,0),0),"")</f>
        <v>1</v>
      </c>
      <c r="CC381" s="194">
        <f t="shared" ca="1" si="358"/>
        <v>1.3963799927016407E-2</v>
      </c>
      <c r="CF381" s="194">
        <f t="shared" si="359"/>
        <v>0</v>
      </c>
      <c r="CG381" s="19">
        <f ca="1"/>
        <v>0</v>
      </c>
      <c r="CH381" s="208">
        <f t="shared" ca="1" si="360"/>
        <v>0</v>
      </c>
      <c r="CI381" s="207"/>
      <c r="CJ381" s="194"/>
      <c r="CK381" s="198" cm="1">
        <f t="array" ref="CK381">IFERROR(MATCH(TRUE,INDEX($B$14:$B$117&gt;=CJ381,0),0),"")</f>
        <v>1</v>
      </c>
      <c r="CL381" s="194">
        <f t="shared" ca="1" si="361"/>
        <v>1.3963799927016407E-2</v>
      </c>
      <c r="CO381" s="194">
        <f t="shared" si="362"/>
        <v>0</v>
      </c>
      <c r="CP381" s="19">
        <f ca="1"/>
        <v>0</v>
      </c>
      <c r="CQ381" s="208">
        <f t="shared" ca="1" si="363"/>
        <v>0</v>
      </c>
      <c r="CR381" s="207"/>
      <c r="CS381" s="194"/>
      <c r="CT381" s="198" cm="1">
        <f t="array" ref="CT381">IFERROR(MATCH(TRUE,INDEX($B$14:$B$117&gt;=CS381,0),0),"")</f>
        <v>1</v>
      </c>
      <c r="CU381" s="194">
        <f t="shared" ca="1" si="364"/>
        <v>1.3963799927016407E-2</v>
      </c>
      <c r="CX381" s="194">
        <f t="shared" si="365"/>
        <v>0</v>
      </c>
      <c r="CY381" s="19" t="e">
        <f ca="1"/>
        <v>#N/A</v>
      </c>
      <c r="CZ381" s="208" t="e">
        <f t="shared" ca="1" si="366"/>
        <v>#N/A</v>
      </c>
      <c r="DA381" s="207"/>
      <c r="DB381" s="194"/>
      <c r="DC381" s="198" cm="1">
        <f t="array" ref="DC381">IFERROR(MATCH(TRUE,INDEX($B$14:$B$117&gt;=DB381,0),0),"")</f>
        <v>1</v>
      </c>
      <c r="DD381" s="194">
        <f t="shared" ca="1" si="367"/>
        <v>1.3963799927016407E-2</v>
      </c>
      <c r="DG381" s="194">
        <f t="shared" si="368"/>
        <v>0</v>
      </c>
      <c r="DH381" s="19" t="e">
        <f ca="1"/>
        <v>#N/A</v>
      </c>
      <c r="DI381" s="208" t="e">
        <f t="shared" ca="1" si="369"/>
        <v>#N/A</v>
      </c>
      <c r="DJ381" s="207"/>
      <c r="DK381" s="194"/>
      <c r="DL381" s="198" cm="1">
        <f t="array" ref="DL381">IFERROR(MATCH(TRUE,INDEX($B$14:$B$117&gt;=DK381,0),0),"")</f>
        <v>1</v>
      </c>
      <c r="DM381" s="194">
        <f t="shared" ca="1" si="370"/>
        <v>1.3963799927016407E-2</v>
      </c>
      <c r="DP381" s="194">
        <f t="shared" si="371"/>
        <v>0</v>
      </c>
      <c r="DQ381" s="19" t="e">
        <f ca="1"/>
        <v>#N/A</v>
      </c>
      <c r="DR381" s="208" t="e">
        <f t="shared" ca="1" si="372"/>
        <v>#N/A</v>
      </c>
      <c r="DS381" s="207"/>
      <c r="DT381" s="194"/>
      <c r="DU381" s="198" cm="1">
        <f t="array" ref="DU381">IFERROR(MATCH(TRUE,INDEX($B$14:$B$117&gt;=DT381,0),0),"")</f>
        <v>1</v>
      </c>
      <c r="DV381" s="194">
        <f t="shared" ca="1" si="373"/>
        <v>1.3963799927016407E-2</v>
      </c>
      <c r="DY381" s="194">
        <f t="shared" si="374"/>
        <v>0</v>
      </c>
      <c r="DZ381" s="19" t="e">
        <f ca="1"/>
        <v>#N/A</v>
      </c>
      <c r="EA381" s="208" t="e">
        <f t="shared" ca="1" si="375"/>
        <v>#N/A</v>
      </c>
      <c r="EB381" s="207"/>
      <c r="EC381" s="194"/>
      <c r="ED381" s="198" cm="1">
        <f t="array" ref="ED381">IFERROR(MATCH(TRUE,INDEX($B$14:$B$117&gt;=EC381,0),0),"")</f>
        <v>1</v>
      </c>
      <c r="EE381" s="194">
        <f t="shared" ca="1" si="376"/>
        <v>1.3963799927016407E-2</v>
      </c>
      <c r="EH381" s="194">
        <f t="shared" si="377"/>
        <v>0</v>
      </c>
      <c r="EI381" s="19" t="e">
        <f ca="1"/>
        <v>#N/A</v>
      </c>
      <c r="EJ381" s="208" t="e">
        <f t="shared" ca="1" si="378"/>
        <v>#N/A</v>
      </c>
      <c r="EK381" s="207"/>
      <c r="EL381" s="194"/>
      <c r="EM381" s="198" cm="1">
        <f t="array" ref="EM381">IFERROR(MATCH(TRUE,INDEX($B$14:$B$117&gt;=EL381,0),0),"")</f>
        <v>1</v>
      </c>
      <c r="EN381" s="194">
        <f t="shared" ca="1" si="379"/>
        <v>1.3963799927016407E-2</v>
      </c>
      <c r="EQ381" s="194">
        <f t="shared" si="380"/>
        <v>0</v>
      </c>
      <c r="ER381" s="19" t="e">
        <f ca="1"/>
        <v>#N/A</v>
      </c>
      <c r="ES381" s="208" t="e">
        <f t="shared" ca="1" si="381"/>
        <v>#N/A</v>
      </c>
      <c r="ET381" s="207"/>
      <c r="EU381" s="194"/>
      <c r="EV381" s="198" cm="1">
        <f t="array" ref="EV381">IFERROR(MATCH(TRUE,INDEX($B$14:$B$117&gt;=EU381,0),0),"")</f>
        <v>1</v>
      </c>
      <c r="EW381" s="194">
        <f t="shared" ca="1" si="382"/>
        <v>1.3963799927016407E-2</v>
      </c>
      <c r="EZ381" s="194">
        <f t="shared" si="383"/>
        <v>0</v>
      </c>
      <c r="FA381" s="19" t="e">
        <f ca="1"/>
        <v>#N/A</v>
      </c>
      <c r="FB381" s="208" t="e">
        <f t="shared" ca="1" si="384"/>
        <v>#N/A</v>
      </c>
      <c r="FC381" s="207"/>
      <c r="FD381" s="194"/>
      <c r="FE381" s="198" cm="1">
        <f t="array" ref="FE381">IFERROR(MATCH(TRUE,INDEX($B$14:$B$117&gt;=FD381,0),0),"")</f>
        <v>1</v>
      </c>
      <c r="FF381" s="194">
        <f t="shared" ca="1" si="385"/>
        <v>1.3963799927016407E-2</v>
      </c>
      <c r="FI381" s="194">
        <f t="shared" si="386"/>
        <v>0</v>
      </c>
      <c r="FJ381" s="19" t="e">
        <f ca="1"/>
        <v>#N/A</v>
      </c>
      <c r="FK381" s="208" t="e">
        <f t="shared" ca="1" si="387"/>
        <v>#N/A</v>
      </c>
      <c r="FL381" s="207"/>
      <c r="FM381" s="194"/>
      <c r="FN381" s="198" cm="1">
        <f t="array" ref="FN381">IFERROR(MATCH(TRUE,INDEX($B$14:$B$117&gt;=FM381,0),0),"")</f>
        <v>1</v>
      </c>
      <c r="FO381" s="194">
        <f t="shared" ca="1" si="388"/>
        <v>1.3963799927016407E-2</v>
      </c>
      <c r="FR381" s="194">
        <f t="shared" si="389"/>
        <v>0</v>
      </c>
      <c r="FS381" s="19" t="e">
        <f ca="1"/>
        <v>#N/A</v>
      </c>
      <c r="FT381" s="208" t="e">
        <f t="shared" ca="1" si="390"/>
        <v>#N/A</v>
      </c>
      <c r="FU381" s="207"/>
      <c r="FV381" s="194"/>
      <c r="FW381" s="198" cm="1">
        <f t="array" ref="FW381">IFERROR(MATCH(TRUE,INDEX($B$14:$B$117&gt;=FV381,0),0),"")</f>
        <v>1</v>
      </c>
      <c r="FX381" s="194">
        <f t="shared" ca="1" si="391"/>
        <v>1.3963799927016407E-2</v>
      </c>
      <c r="GA381" s="194">
        <f t="shared" si="392"/>
        <v>0</v>
      </c>
      <c r="GB381" s="19" t="e">
        <f ca="1"/>
        <v>#N/A</v>
      </c>
      <c r="GC381" s="208" t="e">
        <f t="shared" ca="1" si="393"/>
        <v>#N/A</v>
      </c>
    </row>
    <row r="382" spans="6:185" x14ac:dyDescent="0.2">
      <c r="F382" s="207"/>
      <c r="G382" s="194"/>
      <c r="H382" s="198" cm="1">
        <f t="array" ref="H382">IFERROR(MATCH(TRUE,INDEX($B$14:$B$117&gt;=G382,0),0),"")</f>
        <v>1</v>
      </c>
      <c r="I382" s="194">
        <f t="shared" ca="1" si="338"/>
        <v>1.3963799927016407E-2</v>
      </c>
      <c r="L382" s="194">
        <f t="shared" si="394"/>
        <v>0</v>
      </c>
      <c r="M382" s="19">
        <f ca="1"/>
        <v>0</v>
      </c>
      <c r="N382" s="208">
        <f t="shared" ca="1" si="395"/>
        <v>0</v>
      </c>
      <c r="O382" s="207"/>
      <c r="P382" s="194"/>
      <c r="Q382" s="198" cm="1">
        <f t="array" ref="Q382">IFERROR(MATCH(TRUE,INDEX($B$14:$B$117&gt;=P382,0),0),"")</f>
        <v>1</v>
      </c>
      <c r="R382" s="194">
        <f t="shared" ca="1" si="339"/>
        <v>1.3963799927016407E-2</v>
      </c>
      <c r="U382" s="194">
        <f t="shared" si="396"/>
        <v>0</v>
      </c>
      <c r="V382" s="19">
        <f ca="1"/>
        <v>0</v>
      </c>
      <c r="W382" s="208">
        <f t="shared" ca="1" si="397"/>
        <v>0</v>
      </c>
      <c r="X382" s="207"/>
      <c r="Y382" s="194"/>
      <c r="Z382" s="198" cm="1">
        <f t="array" ref="Z382">IFERROR(MATCH(TRUE,INDEX($B$14:$B$117&gt;=Y382,0),0),"")</f>
        <v>1</v>
      </c>
      <c r="AA382" s="194">
        <f t="shared" ca="1" si="340"/>
        <v>1.3963799927016407E-2</v>
      </c>
      <c r="AD382" s="194">
        <f t="shared" si="341"/>
        <v>0</v>
      </c>
      <c r="AE382" s="19">
        <f ca="1"/>
        <v>0</v>
      </c>
      <c r="AF382" s="208">
        <f t="shared" ca="1" si="342"/>
        <v>0</v>
      </c>
      <c r="AG382" s="207"/>
      <c r="AH382" s="194"/>
      <c r="AI382" s="198" cm="1">
        <f t="array" ref="AI382">IFERROR(MATCH(TRUE,INDEX($B$14:$B$117&gt;=AH382,0),0),"")</f>
        <v>1</v>
      </c>
      <c r="AJ382" s="194">
        <f t="shared" ca="1" si="343"/>
        <v>1.3963799927016407E-2</v>
      </c>
      <c r="AM382" s="194">
        <f t="shared" si="344"/>
        <v>0</v>
      </c>
      <c r="AN382" s="19">
        <f ca="1"/>
        <v>0</v>
      </c>
      <c r="AO382" s="208">
        <f t="shared" ca="1" si="345"/>
        <v>0</v>
      </c>
      <c r="AP382" s="207"/>
      <c r="AQ382" s="194"/>
      <c r="AR382" s="198" cm="1">
        <f t="array" ref="AR382">IFERROR(MATCH(TRUE,INDEX($B$14:$B$117&gt;=AQ382,0),0),"")</f>
        <v>1</v>
      </c>
      <c r="AS382" s="194">
        <f t="shared" ca="1" si="346"/>
        <v>1.3963799927016407E-2</v>
      </c>
      <c r="AV382" s="194">
        <f t="shared" si="347"/>
        <v>0</v>
      </c>
      <c r="AW382" s="19">
        <f ca="1"/>
        <v>0</v>
      </c>
      <c r="AX382" s="208">
        <f t="shared" ca="1" si="348"/>
        <v>0</v>
      </c>
      <c r="AY382" s="207"/>
      <c r="AZ382" s="194"/>
      <c r="BA382" s="198" cm="1">
        <f t="array" ref="BA382">IFERROR(MATCH(TRUE,INDEX($B$14:$B$117&gt;=AZ382,0),0),"")</f>
        <v>1</v>
      </c>
      <c r="BB382" s="194">
        <f t="shared" ca="1" si="349"/>
        <v>1.3963799927016407E-2</v>
      </c>
      <c r="BE382" s="194">
        <f t="shared" si="350"/>
        <v>0</v>
      </c>
      <c r="BF382" s="19">
        <f ca="1"/>
        <v>0</v>
      </c>
      <c r="BG382" s="208">
        <f t="shared" ca="1" si="351"/>
        <v>0</v>
      </c>
      <c r="BH382" s="207"/>
      <c r="BI382" s="194"/>
      <c r="BJ382" s="198" cm="1">
        <f t="array" ref="BJ382">IFERROR(MATCH(TRUE,INDEX($B$14:$B$117&gt;=BI382,0),0),"")</f>
        <v>1</v>
      </c>
      <c r="BK382" s="194">
        <f t="shared" ca="1" si="352"/>
        <v>1.3963799927016407E-2</v>
      </c>
      <c r="BN382" s="194">
        <f t="shared" si="353"/>
        <v>0</v>
      </c>
      <c r="BO382" s="19">
        <f ca="1"/>
        <v>0</v>
      </c>
      <c r="BP382" s="208">
        <f t="shared" ca="1" si="354"/>
        <v>0</v>
      </c>
      <c r="BQ382" s="207"/>
      <c r="BR382" s="194"/>
      <c r="BS382" s="198" cm="1">
        <f t="array" ref="BS382">IFERROR(MATCH(TRUE,INDEX($B$14:$B$117&gt;=BR382,0),0),"")</f>
        <v>1</v>
      </c>
      <c r="BT382" s="194">
        <f t="shared" ca="1" si="355"/>
        <v>1.3963799927016407E-2</v>
      </c>
      <c r="BW382" s="194">
        <f t="shared" si="356"/>
        <v>0</v>
      </c>
      <c r="BX382" s="19">
        <f ca="1"/>
        <v>0</v>
      </c>
      <c r="BY382" s="208">
        <f t="shared" ca="1" si="357"/>
        <v>0</v>
      </c>
      <c r="BZ382" s="207"/>
      <c r="CA382" s="194"/>
      <c r="CB382" s="198" cm="1">
        <f t="array" ref="CB382">IFERROR(MATCH(TRUE,INDEX($B$14:$B$117&gt;=CA382,0),0),"")</f>
        <v>1</v>
      </c>
      <c r="CC382" s="194">
        <f t="shared" ca="1" si="358"/>
        <v>1.3963799927016407E-2</v>
      </c>
      <c r="CF382" s="194">
        <f t="shared" si="359"/>
        <v>0</v>
      </c>
      <c r="CG382" s="19">
        <f ca="1"/>
        <v>0</v>
      </c>
      <c r="CH382" s="208">
        <f t="shared" ca="1" si="360"/>
        <v>0</v>
      </c>
      <c r="CI382" s="207"/>
      <c r="CJ382" s="194"/>
      <c r="CK382" s="198" cm="1">
        <f t="array" ref="CK382">IFERROR(MATCH(TRUE,INDEX($B$14:$B$117&gt;=CJ382,0),0),"")</f>
        <v>1</v>
      </c>
      <c r="CL382" s="194">
        <f t="shared" ca="1" si="361"/>
        <v>1.3963799927016407E-2</v>
      </c>
      <c r="CO382" s="194">
        <f t="shared" si="362"/>
        <v>0</v>
      </c>
      <c r="CP382" s="19">
        <f ca="1"/>
        <v>0</v>
      </c>
      <c r="CQ382" s="208">
        <f t="shared" ca="1" si="363"/>
        <v>0</v>
      </c>
      <c r="CR382" s="207"/>
      <c r="CS382" s="194"/>
      <c r="CT382" s="198" cm="1">
        <f t="array" ref="CT382">IFERROR(MATCH(TRUE,INDEX($B$14:$B$117&gt;=CS382,0),0),"")</f>
        <v>1</v>
      </c>
      <c r="CU382" s="194">
        <f t="shared" ca="1" si="364"/>
        <v>1.3963799927016407E-2</v>
      </c>
      <c r="CX382" s="194">
        <f t="shared" si="365"/>
        <v>0</v>
      </c>
      <c r="CY382" s="19" t="e">
        <f ca="1"/>
        <v>#N/A</v>
      </c>
      <c r="CZ382" s="208" t="e">
        <f t="shared" ca="1" si="366"/>
        <v>#N/A</v>
      </c>
      <c r="DA382" s="207"/>
      <c r="DB382" s="194"/>
      <c r="DC382" s="198" cm="1">
        <f t="array" ref="DC382">IFERROR(MATCH(TRUE,INDEX($B$14:$B$117&gt;=DB382,0),0),"")</f>
        <v>1</v>
      </c>
      <c r="DD382" s="194">
        <f t="shared" ca="1" si="367"/>
        <v>1.3963799927016407E-2</v>
      </c>
      <c r="DG382" s="194">
        <f t="shared" si="368"/>
        <v>0</v>
      </c>
      <c r="DH382" s="19" t="e">
        <f ca="1"/>
        <v>#N/A</v>
      </c>
      <c r="DI382" s="208" t="e">
        <f t="shared" ca="1" si="369"/>
        <v>#N/A</v>
      </c>
      <c r="DJ382" s="207"/>
      <c r="DK382" s="194"/>
      <c r="DL382" s="198" cm="1">
        <f t="array" ref="DL382">IFERROR(MATCH(TRUE,INDEX($B$14:$B$117&gt;=DK382,0),0),"")</f>
        <v>1</v>
      </c>
      <c r="DM382" s="194">
        <f t="shared" ca="1" si="370"/>
        <v>1.3963799927016407E-2</v>
      </c>
      <c r="DP382" s="194">
        <f t="shared" si="371"/>
        <v>0</v>
      </c>
      <c r="DQ382" s="19" t="e">
        <f ca="1"/>
        <v>#N/A</v>
      </c>
      <c r="DR382" s="208" t="e">
        <f t="shared" ca="1" si="372"/>
        <v>#N/A</v>
      </c>
      <c r="DS382" s="207"/>
      <c r="DT382" s="194"/>
      <c r="DU382" s="198" cm="1">
        <f t="array" ref="DU382">IFERROR(MATCH(TRUE,INDEX($B$14:$B$117&gt;=DT382,0),0),"")</f>
        <v>1</v>
      </c>
      <c r="DV382" s="194">
        <f t="shared" ca="1" si="373"/>
        <v>1.3963799927016407E-2</v>
      </c>
      <c r="DY382" s="194">
        <f t="shared" si="374"/>
        <v>0</v>
      </c>
      <c r="DZ382" s="19" t="e">
        <f ca="1"/>
        <v>#N/A</v>
      </c>
      <c r="EA382" s="208" t="e">
        <f t="shared" ca="1" si="375"/>
        <v>#N/A</v>
      </c>
      <c r="EB382" s="207"/>
      <c r="EC382" s="194"/>
      <c r="ED382" s="198" cm="1">
        <f t="array" ref="ED382">IFERROR(MATCH(TRUE,INDEX($B$14:$B$117&gt;=EC382,0),0),"")</f>
        <v>1</v>
      </c>
      <c r="EE382" s="194">
        <f t="shared" ca="1" si="376"/>
        <v>1.3963799927016407E-2</v>
      </c>
      <c r="EH382" s="194">
        <f t="shared" si="377"/>
        <v>0</v>
      </c>
      <c r="EI382" s="19" t="e">
        <f ca="1"/>
        <v>#N/A</v>
      </c>
      <c r="EJ382" s="208" t="e">
        <f t="shared" ca="1" si="378"/>
        <v>#N/A</v>
      </c>
      <c r="EK382" s="207"/>
      <c r="EL382" s="194"/>
      <c r="EM382" s="198" cm="1">
        <f t="array" ref="EM382">IFERROR(MATCH(TRUE,INDEX($B$14:$B$117&gt;=EL382,0),0),"")</f>
        <v>1</v>
      </c>
      <c r="EN382" s="194">
        <f t="shared" ca="1" si="379"/>
        <v>1.3963799927016407E-2</v>
      </c>
      <c r="EQ382" s="194">
        <f t="shared" si="380"/>
        <v>0</v>
      </c>
      <c r="ER382" s="19" t="e">
        <f ca="1"/>
        <v>#N/A</v>
      </c>
      <c r="ES382" s="208" t="e">
        <f t="shared" ca="1" si="381"/>
        <v>#N/A</v>
      </c>
      <c r="ET382" s="207"/>
      <c r="EU382" s="194"/>
      <c r="EV382" s="198" cm="1">
        <f t="array" ref="EV382">IFERROR(MATCH(TRUE,INDEX($B$14:$B$117&gt;=EU382,0),0),"")</f>
        <v>1</v>
      </c>
      <c r="EW382" s="194">
        <f t="shared" ca="1" si="382"/>
        <v>1.3963799927016407E-2</v>
      </c>
      <c r="EZ382" s="194">
        <f t="shared" si="383"/>
        <v>0</v>
      </c>
      <c r="FA382" s="19" t="e">
        <f ca="1"/>
        <v>#N/A</v>
      </c>
      <c r="FB382" s="208" t="e">
        <f t="shared" ca="1" si="384"/>
        <v>#N/A</v>
      </c>
      <c r="FC382" s="207"/>
      <c r="FD382" s="194"/>
      <c r="FE382" s="198" cm="1">
        <f t="array" ref="FE382">IFERROR(MATCH(TRUE,INDEX($B$14:$B$117&gt;=FD382,0),0),"")</f>
        <v>1</v>
      </c>
      <c r="FF382" s="194">
        <f t="shared" ca="1" si="385"/>
        <v>1.3963799927016407E-2</v>
      </c>
      <c r="FI382" s="194">
        <f t="shared" si="386"/>
        <v>0</v>
      </c>
      <c r="FJ382" s="19" t="e">
        <f ca="1"/>
        <v>#N/A</v>
      </c>
      <c r="FK382" s="208" t="e">
        <f t="shared" ca="1" si="387"/>
        <v>#N/A</v>
      </c>
      <c r="FL382" s="207"/>
      <c r="FM382" s="194"/>
      <c r="FN382" s="198" cm="1">
        <f t="array" ref="FN382">IFERROR(MATCH(TRUE,INDEX($B$14:$B$117&gt;=FM382,0),0),"")</f>
        <v>1</v>
      </c>
      <c r="FO382" s="194">
        <f t="shared" ca="1" si="388"/>
        <v>1.3963799927016407E-2</v>
      </c>
      <c r="FR382" s="194">
        <f t="shared" si="389"/>
        <v>0</v>
      </c>
      <c r="FS382" s="19" t="e">
        <f ca="1"/>
        <v>#N/A</v>
      </c>
      <c r="FT382" s="208" t="e">
        <f t="shared" ca="1" si="390"/>
        <v>#N/A</v>
      </c>
      <c r="FU382" s="207"/>
      <c r="FV382" s="194"/>
      <c r="FW382" s="198" cm="1">
        <f t="array" ref="FW382">IFERROR(MATCH(TRUE,INDEX($B$14:$B$117&gt;=FV382,0),0),"")</f>
        <v>1</v>
      </c>
      <c r="FX382" s="194">
        <f t="shared" ca="1" si="391"/>
        <v>1.3963799927016407E-2</v>
      </c>
      <c r="GA382" s="194">
        <f t="shared" si="392"/>
        <v>0</v>
      </c>
      <c r="GB382" s="19" t="e">
        <f ca="1"/>
        <v>#N/A</v>
      </c>
      <c r="GC382" s="208" t="e">
        <f t="shared" ca="1" si="393"/>
        <v>#N/A</v>
      </c>
    </row>
    <row r="383" spans="6:185" x14ac:dyDescent="0.2">
      <c r="F383" s="207"/>
      <c r="G383" s="194"/>
      <c r="H383" s="198" cm="1">
        <f t="array" ref="H383">IFERROR(MATCH(TRUE,INDEX($B$14:$B$117&gt;=G383,0),0),"")</f>
        <v>1</v>
      </c>
      <c r="I383" s="194">
        <f t="shared" ca="1" si="338"/>
        <v>1.3963799927016407E-2</v>
      </c>
      <c r="L383" s="194">
        <f t="shared" si="394"/>
        <v>0</v>
      </c>
      <c r="M383" s="19">
        <f ca="1"/>
        <v>0</v>
      </c>
      <c r="N383" s="208">
        <f t="shared" ca="1" si="395"/>
        <v>0</v>
      </c>
      <c r="O383" s="207"/>
      <c r="P383" s="194"/>
      <c r="Q383" s="198" cm="1">
        <f t="array" ref="Q383">IFERROR(MATCH(TRUE,INDEX($B$14:$B$117&gt;=P383,0),0),"")</f>
        <v>1</v>
      </c>
      <c r="R383" s="194">
        <f t="shared" ca="1" si="339"/>
        <v>1.3963799927016407E-2</v>
      </c>
      <c r="U383" s="194">
        <f t="shared" si="396"/>
        <v>0</v>
      </c>
      <c r="V383" s="19">
        <f ca="1"/>
        <v>0</v>
      </c>
      <c r="W383" s="208">
        <f t="shared" ca="1" si="397"/>
        <v>0</v>
      </c>
      <c r="X383" s="207"/>
      <c r="Y383" s="194"/>
      <c r="Z383" s="198" cm="1">
        <f t="array" ref="Z383">IFERROR(MATCH(TRUE,INDEX($B$14:$B$117&gt;=Y383,0),0),"")</f>
        <v>1</v>
      </c>
      <c r="AA383" s="194">
        <f t="shared" ca="1" si="340"/>
        <v>1.3963799927016407E-2</v>
      </c>
      <c r="AD383" s="194">
        <f t="shared" si="341"/>
        <v>0</v>
      </c>
      <c r="AE383" s="19">
        <f ca="1"/>
        <v>0</v>
      </c>
      <c r="AF383" s="208">
        <f t="shared" ca="1" si="342"/>
        <v>0</v>
      </c>
      <c r="AG383" s="207"/>
      <c r="AH383" s="194"/>
      <c r="AI383" s="198" cm="1">
        <f t="array" ref="AI383">IFERROR(MATCH(TRUE,INDEX($B$14:$B$117&gt;=AH383,0),0),"")</f>
        <v>1</v>
      </c>
      <c r="AJ383" s="194">
        <f t="shared" ca="1" si="343"/>
        <v>1.3963799927016407E-2</v>
      </c>
      <c r="AM383" s="194">
        <f t="shared" si="344"/>
        <v>0</v>
      </c>
      <c r="AN383" s="19">
        <f ca="1"/>
        <v>0</v>
      </c>
      <c r="AO383" s="208">
        <f t="shared" ca="1" si="345"/>
        <v>0</v>
      </c>
      <c r="AP383" s="207"/>
      <c r="AQ383" s="194"/>
      <c r="AR383" s="198" cm="1">
        <f t="array" ref="AR383">IFERROR(MATCH(TRUE,INDEX($B$14:$B$117&gt;=AQ383,0),0),"")</f>
        <v>1</v>
      </c>
      <c r="AS383" s="194">
        <f t="shared" ca="1" si="346"/>
        <v>1.3963799927016407E-2</v>
      </c>
      <c r="AV383" s="194">
        <f t="shared" si="347"/>
        <v>0</v>
      </c>
      <c r="AW383" s="19">
        <f ca="1"/>
        <v>0</v>
      </c>
      <c r="AX383" s="208">
        <f t="shared" ca="1" si="348"/>
        <v>0</v>
      </c>
      <c r="AY383" s="207"/>
      <c r="AZ383" s="194"/>
      <c r="BA383" s="198" cm="1">
        <f t="array" ref="BA383">IFERROR(MATCH(TRUE,INDEX($B$14:$B$117&gt;=AZ383,0),0),"")</f>
        <v>1</v>
      </c>
      <c r="BB383" s="194">
        <f t="shared" ca="1" si="349"/>
        <v>1.3963799927016407E-2</v>
      </c>
      <c r="BE383" s="194">
        <f t="shared" si="350"/>
        <v>0</v>
      </c>
      <c r="BF383" s="19">
        <f ca="1"/>
        <v>0</v>
      </c>
      <c r="BG383" s="208">
        <f t="shared" ca="1" si="351"/>
        <v>0</v>
      </c>
      <c r="BH383" s="207"/>
      <c r="BI383" s="194"/>
      <c r="BJ383" s="198" cm="1">
        <f t="array" ref="BJ383">IFERROR(MATCH(TRUE,INDEX($B$14:$B$117&gt;=BI383,0),0),"")</f>
        <v>1</v>
      </c>
      <c r="BK383" s="194">
        <f t="shared" ca="1" si="352"/>
        <v>1.3963799927016407E-2</v>
      </c>
      <c r="BN383" s="194">
        <f t="shared" si="353"/>
        <v>0</v>
      </c>
      <c r="BO383" s="19">
        <f ca="1"/>
        <v>0</v>
      </c>
      <c r="BP383" s="208">
        <f t="shared" ca="1" si="354"/>
        <v>0</v>
      </c>
      <c r="BQ383" s="207"/>
      <c r="BR383" s="194"/>
      <c r="BS383" s="198" cm="1">
        <f t="array" ref="BS383">IFERROR(MATCH(TRUE,INDEX($B$14:$B$117&gt;=BR383,0),0),"")</f>
        <v>1</v>
      </c>
      <c r="BT383" s="194">
        <f t="shared" ca="1" si="355"/>
        <v>1.3963799927016407E-2</v>
      </c>
      <c r="BW383" s="194">
        <f t="shared" si="356"/>
        <v>0</v>
      </c>
      <c r="BX383" s="19">
        <f ca="1"/>
        <v>0</v>
      </c>
      <c r="BY383" s="208">
        <f t="shared" ca="1" si="357"/>
        <v>0</v>
      </c>
      <c r="BZ383" s="207"/>
      <c r="CA383" s="194"/>
      <c r="CB383" s="198" cm="1">
        <f t="array" ref="CB383">IFERROR(MATCH(TRUE,INDEX($B$14:$B$117&gt;=CA383,0),0),"")</f>
        <v>1</v>
      </c>
      <c r="CC383" s="194">
        <f t="shared" ca="1" si="358"/>
        <v>1.3963799927016407E-2</v>
      </c>
      <c r="CF383" s="194">
        <f t="shared" si="359"/>
        <v>0</v>
      </c>
      <c r="CG383" s="19">
        <f ca="1"/>
        <v>0</v>
      </c>
      <c r="CH383" s="208">
        <f t="shared" ca="1" si="360"/>
        <v>0</v>
      </c>
      <c r="CI383" s="207"/>
      <c r="CJ383" s="194"/>
      <c r="CK383" s="198" cm="1">
        <f t="array" ref="CK383">IFERROR(MATCH(TRUE,INDEX($B$14:$B$117&gt;=CJ383,0),0),"")</f>
        <v>1</v>
      </c>
      <c r="CL383" s="194">
        <f t="shared" ca="1" si="361"/>
        <v>1.3963799927016407E-2</v>
      </c>
      <c r="CO383" s="194">
        <f t="shared" si="362"/>
        <v>0</v>
      </c>
      <c r="CP383" s="19">
        <f ca="1"/>
        <v>0</v>
      </c>
      <c r="CQ383" s="208">
        <f t="shared" ca="1" si="363"/>
        <v>0</v>
      </c>
      <c r="CR383" s="207"/>
      <c r="CS383" s="194"/>
      <c r="CT383" s="198" cm="1">
        <f t="array" ref="CT383">IFERROR(MATCH(TRUE,INDEX($B$14:$B$117&gt;=CS383,0),0),"")</f>
        <v>1</v>
      </c>
      <c r="CU383" s="194">
        <f t="shared" ca="1" si="364"/>
        <v>1.3963799927016407E-2</v>
      </c>
      <c r="CX383" s="194">
        <f t="shared" si="365"/>
        <v>0</v>
      </c>
      <c r="CY383" s="19" t="e">
        <f ca="1"/>
        <v>#N/A</v>
      </c>
      <c r="CZ383" s="208" t="e">
        <f t="shared" ca="1" si="366"/>
        <v>#N/A</v>
      </c>
      <c r="DA383" s="207"/>
      <c r="DB383" s="194"/>
      <c r="DC383" s="198" cm="1">
        <f t="array" ref="DC383">IFERROR(MATCH(TRUE,INDEX($B$14:$B$117&gt;=DB383,0),0),"")</f>
        <v>1</v>
      </c>
      <c r="DD383" s="194">
        <f t="shared" ca="1" si="367"/>
        <v>1.3963799927016407E-2</v>
      </c>
      <c r="DG383" s="194">
        <f t="shared" si="368"/>
        <v>0</v>
      </c>
      <c r="DH383" s="19" t="e">
        <f ca="1"/>
        <v>#N/A</v>
      </c>
      <c r="DI383" s="208" t="e">
        <f t="shared" ca="1" si="369"/>
        <v>#N/A</v>
      </c>
      <c r="DJ383" s="207"/>
      <c r="DK383" s="194"/>
      <c r="DL383" s="198" cm="1">
        <f t="array" ref="DL383">IFERROR(MATCH(TRUE,INDEX($B$14:$B$117&gt;=DK383,0),0),"")</f>
        <v>1</v>
      </c>
      <c r="DM383" s="194">
        <f t="shared" ca="1" si="370"/>
        <v>1.3963799927016407E-2</v>
      </c>
      <c r="DP383" s="194">
        <f t="shared" si="371"/>
        <v>0</v>
      </c>
      <c r="DQ383" s="19" t="e">
        <f ca="1"/>
        <v>#N/A</v>
      </c>
      <c r="DR383" s="208" t="e">
        <f t="shared" ca="1" si="372"/>
        <v>#N/A</v>
      </c>
      <c r="DS383" s="207"/>
      <c r="DT383" s="194"/>
      <c r="DU383" s="198" cm="1">
        <f t="array" ref="DU383">IFERROR(MATCH(TRUE,INDEX($B$14:$B$117&gt;=DT383,0),0),"")</f>
        <v>1</v>
      </c>
      <c r="DV383" s="194">
        <f t="shared" ca="1" si="373"/>
        <v>1.3963799927016407E-2</v>
      </c>
      <c r="DY383" s="194">
        <f t="shared" si="374"/>
        <v>0</v>
      </c>
      <c r="DZ383" s="19" t="e">
        <f ca="1"/>
        <v>#N/A</v>
      </c>
      <c r="EA383" s="208" t="e">
        <f t="shared" ca="1" si="375"/>
        <v>#N/A</v>
      </c>
      <c r="EB383" s="207"/>
      <c r="EC383" s="194"/>
      <c r="ED383" s="198" cm="1">
        <f t="array" ref="ED383">IFERROR(MATCH(TRUE,INDEX($B$14:$B$117&gt;=EC383,0),0),"")</f>
        <v>1</v>
      </c>
      <c r="EE383" s="194">
        <f t="shared" ca="1" si="376"/>
        <v>1.3963799927016407E-2</v>
      </c>
      <c r="EH383" s="194">
        <f t="shared" si="377"/>
        <v>0</v>
      </c>
      <c r="EI383" s="19" t="e">
        <f ca="1"/>
        <v>#N/A</v>
      </c>
      <c r="EJ383" s="208" t="e">
        <f t="shared" ca="1" si="378"/>
        <v>#N/A</v>
      </c>
      <c r="EK383" s="207"/>
      <c r="EL383" s="194"/>
      <c r="EM383" s="198" cm="1">
        <f t="array" ref="EM383">IFERROR(MATCH(TRUE,INDEX($B$14:$B$117&gt;=EL383,0),0),"")</f>
        <v>1</v>
      </c>
      <c r="EN383" s="194">
        <f t="shared" ca="1" si="379"/>
        <v>1.3963799927016407E-2</v>
      </c>
      <c r="EQ383" s="194">
        <f t="shared" si="380"/>
        <v>0</v>
      </c>
      <c r="ER383" s="19" t="e">
        <f ca="1"/>
        <v>#N/A</v>
      </c>
      <c r="ES383" s="208" t="e">
        <f t="shared" ca="1" si="381"/>
        <v>#N/A</v>
      </c>
      <c r="ET383" s="207"/>
      <c r="EU383" s="194"/>
      <c r="EV383" s="198" cm="1">
        <f t="array" ref="EV383">IFERROR(MATCH(TRUE,INDEX($B$14:$B$117&gt;=EU383,0),0),"")</f>
        <v>1</v>
      </c>
      <c r="EW383" s="194">
        <f t="shared" ca="1" si="382"/>
        <v>1.3963799927016407E-2</v>
      </c>
      <c r="EZ383" s="194">
        <f t="shared" si="383"/>
        <v>0</v>
      </c>
      <c r="FA383" s="19" t="e">
        <f ca="1"/>
        <v>#N/A</v>
      </c>
      <c r="FB383" s="208" t="e">
        <f t="shared" ca="1" si="384"/>
        <v>#N/A</v>
      </c>
      <c r="FC383" s="207"/>
      <c r="FD383" s="194"/>
      <c r="FE383" s="198" cm="1">
        <f t="array" ref="FE383">IFERROR(MATCH(TRUE,INDEX($B$14:$B$117&gt;=FD383,0),0),"")</f>
        <v>1</v>
      </c>
      <c r="FF383" s="194">
        <f t="shared" ca="1" si="385"/>
        <v>1.3963799927016407E-2</v>
      </c>
      <c r="FI383" s="194">
        <f t="shared" si="386"/>
        <v>0</v>
      </c>
      <c r="FJ383" s="19" t="e">
        <f ca="1"/>
        <v>#N/A</v>
      </c>
      <c r="FK383" s="208" t="e">
        <f t="shared" ca="1" si="387"/>
        <v>#N/A</v>
      </c>
      <c r="FL383" s="207"/>
      <c r="FM383" s="194"/>
      <c r="FN383" s="198" cm="1">
        <f t="array" ref="FN383">IFERROR(MATCH(TRUE,INDEX($B$14:$B$117&gt;=FM383,0),0),"")</f>
        <v>1</v>
      </c>
      <c r="FO383" s="194">
        <f t="shared" ca="1" si="388"/>
        <v>1.3963799927016407E-2</v>
      </c>
      <c r="FR383" s="194">
        <f t="shared" si="389"/>
        <v>0</v>
      </c>
      <c r="FS383" s="19" t="e">
        <f ca="1"/>
        <v>#N/A</v>
      </c>
      <c r="FT383" s="208" t="e">
        <f t="shared" ca="1" si="390"/>
        <v>#N/A</v>
      </c>
      <c r="FU383" s="207"/>
      <c r="FV383" s="194"/>
      <c r="FW383" s="198" cm="1">
        <f t="array" ref="FW383">IFERROR(MATCH(TRUE,INDEX($B$14:$B$117&gt;=FV383,0),0),"")</f>
        <v>1</v>
      </c>
      <c r="FX383" s="194">
        <f t="shared" ca="1" si="391"/>
        <v>1.3963799927016407E-2</v>
      </c>
      <c r="GA383" s="194">
        <f t="shared" si="392"/>
        <v>0</v>
      </c>
      <c r="GB383" s="19" t="e">
        <f ca="1"/>
        <v>#N/A</v>
      </c>
      <c r="GC383" s="208" t="e">
        <f t="shared" ca="1" si="393"/>
        <v>#N/A</v>
      </c>
    </row>
    <row r="384" spans="6:185" x14ac:dyDescent="0.2">
      <c r="F384" s="207"/>
      <c r="G384" s="194"/>
      <c r="H384" s="198" cm="1">
        <f t="array" ref="H384">IFERROR(MATCH(TRUE,INDEX($B$14:$B$117&gt;=G384,0),0),"")</f>
        <v>1</v>
      </c>
      <c r="I384" s="194">
        <f t="shared" ca="1" si="338"/>
        <v>1.3963799927016407E-2</v>
      </c>
      <c r="L384" s="194">
        <f t="shared" si="394"/>
        <v>0</v>
      </c>
      <c r="M384" s="19">
        <f ca="1"/>
        <v>0</v>
      </c>
      <c r="N384" s="208">
        <f t="shared" ca="1" si="395"/>
        <v>0</v>
      </c>
      <c r="O384" s="207"/>
      <c r="P384" s="194"/>
      <c r="Q384" s="198" cm="1">
        <f t="array" ref="Q384">IFERROR(MATCH(TRUE,INDEX($B$14:$B$117&gt;=P384,0),0),"")</f>
        <v>1</v>
      </c>
      <c r="R384" s="194">
        <f t="shared" ca="1" si="339"/>
        <v>1.3963799927016407E-2</v>
      </c>
      <c r="U384" s="194">
        <f t="shared" si="396"/>
        <v>0</v>
      </c>
      <c r="V384" s="19">
        <f ca="1"/>
        <v>0</v>
      </c>
      <c r="W384" s="208">
        <f t="shared" ca="1" si="397"/>
        <v>0</v>
      </c>
      <c r="X384" s="207"/>
      <c r="Y384" s="194"/>
      <c r="Z384" s="198" cm="1">
        <f t="array" ref="Z384">IFERROR(MATCH(TRUE,INDEX($B$14:$B$117&gt;=Y384,0),0),"")</f>
        <v>1</v>
      </c>
      <c r="AA384" s="194">
        <f t="shared" ca="1" si="340"/>
        <v>1.3963799927016407E-2</v>
      </c>
      <c r="AD384" s="194">
        <f t="shared" si="341"/>
        <v>0</v>
      </c>
      <c r="AE384" s="19">
        <f ca="1"/>
        <v>0</v>
      </c>
      <c r="AF384" s="208">
        <f t="shared" ca="1" si="342"/>
        <v>0</v>
      </c>
      <c r="AG384" s="207"/>
      <c r="AH384" s="194"/>
      <c r="AI384" s="198" cm="1">
        <f t="array" ref="AI384">IFERROR(MATCH(TRUE,INDEX($B$14:$B$117&gt;=AH384,0),0),"")</f>
        <v>1</v>
      </c>
      <c r="AJ384" s="194">
        <f t="shared" ca="1" si="343"/>
        <v>1.3963799927016407E-2</v>
      </c>
      <c r="AM384" s="194">
        <f t="shared" si="344"/>
        <v>0</v>
      </c>
      <c r="AN384" s="19">
        <f ca="1"/>
        <v>0</v>
      </c>
      <c r="AO384" s="208">
        <f t="shared" ca="1" si="345"/>
        <v>0</v>
      </c>
      <c r="AP384" s="207"/>
      <c r="AQ384" s="194"/>
      <c r="AR384" s="198" cm="1">
        <f t="array" ref="AR384">IFERROR(MATCH(TRUE,INDEX($B$14:$B$117&gt;=AQ384,0),0),"")</f>
        <v>1</v>
      </c>
      <c r="AS384" s="194">
        <f t="shared" ca="1" si="346"/>
        <v>1.3963799927016407E-2</v>
      </c>
      <c r="AV384" s="194">
        <f t="shared" si="347"/>
        <v>0</v>
      </c>
      <c r="AW384" s="19">
        <f ca="1"/>
        <v>0</v>
      </c>
      <c r="AX384" s="208">
        <f t="shared" ca="1" si="348"/>
        <v>0</v>
      </c>
      <c r="AY384" s="207"/>
      <c r="AZ384" s="194"/>
      <c r="BA384" s="198" cm="1">
        <f t="array" ref="BA384">IFERROR(MATCH(TRUE,INDEX($B$14:$B$117&gt;=AZ384,0),0),"")</f>
        <v>1</v>
      </c>
      <c r="BB384" s="194">
        <f t="shared" ca="1" si="349"/>
        <v>1.3963799927016407E-2</v>
      </c>
      <c r="BE384" s="194">
        <f t="shared" si="350"/>
        <v>0</v>
      </c>
      <c r="BF384" s="19">
        <f ca="1"/>
        <v>0</v>
      </c>
      <c r="BG384" s="208">
        <f t="shared" ca="1" si="351"/>
        <v>0</v>
      </c>
      <c r="BH384" s="207"/>
      <c r="BI384" s="194"/>
      <c r="BJ384" s="198" cm="1">
        <f t="array" ref="BJ384">IFERROR(MATCH(TRUE,INDEX($B$14:$B$117&gt;=BI384,0),0),"")</f>
        <v>1</v>
      </c>
      <c r="BK384" s="194">
        <f t="shared" ca="1" si="352"/>
        <v>1.3963799927016407E-2</v>
      </c>
      <c r="BN384" s="194">
        <f t="shared" si="353"/>
        <v>0</v>
      </c>
      <c r="BO384" s="19">
        <f ca="1"/>
        <v>0</v>
      </c>
      <c r="BP384" s="208">
        <f t="shared" ca="1" si="354"/>
        <v>0</v>
      </c>
      <c r="BQ384" s="207"/>
      <c r="BR384" s="194"/>
      <c r="BS384" s="198" cm="1">
        <f t="array" ref="BS384">IFERROR(MATCH(TRUE,INDEX($B$14:$B$117&gt;=BR384,0),0),"")</f>
        <v>1</v>
      </c>
      <c r="BT384" s="194">
        <f t="shared" ca="1" si="355"/>
        <v>1.3963799927016407E-2</v>
      </c>
      <c r="BW384" s="194">
        <f t="shared" si="356"/>
        <v>0</v>
      </c>
      <c r="BX384" s="19">
        <f ca="1"/>
        <v>0</v>
      </c>
      <c r="BY384" s="208">
        <f t="shared" ca="1" si="357"/>
        <v>0</v>
      </c>
      <c r="BZ384" s="207"/>
      <c r="CA384" s="194"/>
      <c r="CB384" s="198" cm="1">
        <f t="array" ref="CB384">IFERROR(MATCH(TRUE,INDEX($B$14:$B$117&gt;=CA384,0),0),"")</f>
        <v>1</v>
      </c>
      <c r="CC384" s="194">
        <f t="shared" ca="1" si="358"/>
        <v>1.3963799927016407E-2</v>
      </c>
      <c r="CF384" s="194">
        <f t="shared" si="359"/>
        <v>0</v>
      </c>
      <c r="CG384" s="19">
        <f ca="1"/>
        <v>0</v>
      </c>
      <c r="CH384" s="208">
        <f t="shared" ca="1" si="360"/>
        <v>0</v>
      </c>
      <c r="CI384" s="207"/>
      <c r="CJ384" s="194"/>
      <c r="CK384" s="198" cm="1">
        <f t="array" ref="CK384">IFERROR(MATCH(TRUE,INDEX($B$14:$B$117&gt;=CJ384,0),0),"")</f>
        <v>1</v>
      </c>
      <c r="CL384" s="194">
        <f t="shared" ca="1" si="361"/>
        <v>1.3963799927016407E-2</v>
      </c>
      <c r="CO384" s="194">
        <f t="shared" si="362"/>
        <v>0</v>
      </c>
      <c r="CP384" s="19">
        <f ca="1"/>
        <v>0</v>
      </c>
      <c r="CQ384" s="208">
        <f t="shared" ca="1" si="363"/>
        <v>0</v>
      </c>
      <c r="CR384" s="207"/>
      <c r="CS384" s="194"/>
      <c r="CT384" s="198" cm="1">
        <f t="array" ref="CT384">IFERROR(MATCH(TRUE,INDEX($B$14:$B$117&gt;=CS384,0),0),"")</f>
        <v>1</v>
      </c>
      <c r="CU384" s="194">
        <f t="shared" ca="1" si="364"/>
        <v>1.3963799927016407E-2</v>
      </c>
      <c r="CX384" s="194">
        <f t="shared" si="365"/>
        <v>0</v>
      </c>
      <c r="CY384" s="19" t="e">
        <f ca="1"/>
        <v>#N/A</v>
      </c>
      <c r="CZ384" s="208" t="e">
        <f t="shared" ca="1" si="366"/>
        <v>#N/A</v>
      </c>
      <c r="DA384" s="207"/>
      <c r="DB384" s="194"/>
      <c r="DC384" s="198" cm="1">
        <f t="array" ref="DC384">IFERROR(MATCH(TRUE,INDEX($B$14:$B$117&gt;=DB384,0),0),"")</f>
        <v>1</v>
      </c>
      <c r="DD384" s="194">
        <f t="shared" ca="1" si="367"/>
        <v>1.3963799927016407E-2</v>
      </c>
      <c r="DG384" s="194">
        <f t="shared" si="368"/>
        <v>0</v>
      </c>
      <c r="DH384" s="19" t="e">
        <f ca="1"/>
        <v>#N/A</v>
      </c>
      <c r="DI384" s="208" t="e">
        <f t="shared" ca="1" si="369"/>
        <v>#N/A</v>
      </c>
      <c r="DJ384" s="207"/>
      <c r="DK384" s="194"/>
      <c r="DL384" s="198" cm="1">
        <f t="array" ref="DL384">IFERROR(MATCH(TRUE,INDEX($B$14:$B$117&gt;=DK384,0),0),"")</f>
        <v>1</v>
      </c>
      <c r="DM384" s="194">
        <f t="shared" ca="1" si="370"/>
        <v>1.3963799927016407E-2</v>
      </c>
      <c r="DP384" s="194">
        <f t="shared" si="371"/>
        <v>0</v>
      </c>
      <c r="DQ384" s="19" t="e">
        <f ca="1"/>
        <v>#N/A</v>
      </c>
      <c r="DR384" s="208" t="e">
        <f t="shared" ca="1" si="372"/>
        <v>#N/A</v>
      </c>
      <c r="DS384" s="207"/>
      <c r="DT384" s="194"/>
      <c r="DU384" s="198" cm="1">
        <f t="array" ref="DU384">IFERROR(MATCH(TRUE,INDEX($B$14:$B$117&gt;=DT384,0),0),"")</f>
        <v>1</v>
      </c>
      <c r="DV384" s="194">
        <f t="shared" ca="1" si="373"/>
        <v>1.3963799927016407E-2</v>
      </c>
      <c r="DY384" s="194">
        <f t="shared" si="374"/>
        <v>0</v>
      </c>
      <c r="DZ384" s="19" t="e">
        <f ca="1"/>
        <v>#N/A</v>
      </c>
      <c r="EA384" s="208" t="e">
        <f t="shared" ca="1" si="375"/>
        <v>#N/A</v>
      </c>
      <c r="EB384" s="207"/>
      <c r="EC384" s="194"/>
      <c r="ED384" s="198" cm="1">
        <f t="array" ref="ED384">IFERROR(MATCH(TRUE,INDEX($B$14:$B$117&gt;=EC384,0),0),"")</f>
        <v>1</v>
      </c>
      <c r="EE384" s="194">
        <f t="shared" ca="1" si="376"/>
        <v>1.3963799927016407E-2</v>
      </c>
      <c r="EH384" s="194">
        <f t="shared" si="377"/>
        <v>0</v>
      </c>
      <c r="EI384" s="19" t="e">
        <f ca="1"/>
        <v>#N/A</v>
      </c>
      <c r="EJ384" s="208" t="e">
        <f t="shared" ca="1" si="378"/>
        <v>#N/A</v>
      </c>
      <c r="EK384" s="207"/>
      <c r="EL384" s="194"/>
      <c r="EM384" s="198" cm="1">
        <f t="array" ref="EM384">IFERROR(MATCH(TRUE,INDEX($B$14:$B$117&gt;=EL384,0),0),"")</f>
        <v>1</v>
      </c>
      <c r="EN384" s="194">
        <f t="shared" ca="1" si="379"/>
        <v>1.3963799927016407E-2</v>
      </c>
      <c r="EQ384" s="194">
        <f t="shared" si="380"/>
        <v>0</v>
      </c>
      <c r="ER384" s="19" t="e">
        <f ca="1"/>
        <v>#N/A</v>
      </c>
      <c r="ES384" s="208" t="e">
        <f t="shared" ca="1" si="381"/>
        <v>#N/A</v>
      </c>
      <c r="ET384" s="207"/>
      <c r="EU384" s="194"/>
      <c r="EV384" s="198" cm="1">
        <f t="array" ref="EV384">IFERROR(MATCH(TRUE,INDEX($B$14:$B$117&gt;=EU384,0),0),"")</f>
        <v>1</v>
      </c>
      <c r="EW384" s="194">
        <f t="shared" ca="1" si="382"/>
        <v>1.3963799927016407E-2</v>
      </c>
      <c r="EZ384" s="194">
        <f t="shared" si="383"/>
        <v>0</v>
      </c>
      <c r="FA384" s="19" t="e">
        <f ca="1"/>
        <v>#N/A</v>
      </c>
      <c r="FB384" s="208" t="e">
        <f t="shared" ca="1" si="384"/>
        <v>#N/A</v>
      </c>
      <c r="FC384" s="207"/>
      <c r="FD384" s="194"/>
      <c r="FE384" s="198" cm="1">
        <f t="array" ref="FE384">IFERROR(MATCH(TRUE,INDEX($B$14:$B$117&gt;=FD384,0),0),"")</f>
        <v>1</v>
      </c>
      <c r="FF384" s="194">
        <f t="shared" ca="1" si="385"/>
        <v>1.3963799927016407E-2</v>
      </c>
      <c r="FI384" s="194">
        <f t="shared" si="386"/>
        <v>0</v>
      </c>
      <c r="FJ384" s="19" t="e">
        <f ca="1"/>
        <v>#N/A</v>
      </c>
      <c r="FK384" s="208" t="e">
        <f t="shared" ca="1" si="387"/>
        <v>#N/A</v>
      </c>
      <c r="FL384" s="207"/>
      <c r="FM384" s="194"/>
      <c r="FN384" s="198" cm="1">
        <f t="array" ref="FN384">IFERROR(MATCH(TRUE,INDEX($B$14:$B$117&gt;=FM384,0),0),"")</f>
        <v>1</v>
      </c>
      <c r="FO384" s="194">
        <f t="shared" ca="1" si="388"/>
        <v>1.3963799927016407E-2</v>
      </c>
      <c r="FR384" s="194">
        <f t="shared" si="389"/>
        <v>0</v>
      </c>
      <c r="FS384" s="19" t="e">
        <f ca="1"/>
        <v>#N/A</v>
      </c>
      <c r="FT384" s="208" t="e">
        <f t="shared" ca="1" si="390"/>
        <v>#N/A</v>
      </c>
      <c r="FU384" s="207"/>
      <c r="FV384" s="194"/>
      <c r="FW384" s="198" cm="1">
        <f t="array" ref="FW384">IFERROR(MATCH(TRUE,INDEX($B$14:$B$117&gt;=FV384,0),0),"")</f>
        <v>1</v>
      </c>
      <c r="FX384" s="194">
        <f t="shared" ca="1" si="391"/>
        <v>1.3963799927016407E-2</v>
      </c>
      <c r="GA384" s="194">
        <f t="shared" si="392"/>
        <v>0</v>
      </c>
      <c r="GB384" s="19" t="e">
        <f ca="1"/>
        <v>#N/A</v>
      </c>
      <c r="GC384" s="208" t="e">
        <f t="shared" ca="1" si="393"/>
        <v>#N/A</v>
      </c>
    </row>
    <row r="385" spans="6:185" x14ac:dyDescent="0.2">
      <c r="F385" s="207"/>
      <c r="G385" s="194"/>
      <c r="H385" s="198" cm="1">
        <f t="array" ref="H385">IFERROR(MATCH(TRUE,INDEX($B$14:$B$117&gt;=G385,0),0),"")</f>
        <v>1</v>
      </c>
      <c r="I385" s="194">
        <f t="shared" ca="1" si="338"/>
        <v>1.3963799927016407E-2</v>
      </c>
      <c r="L385" s="194">
        <f t="shared" si="394"/>
        <v>0</v>
      </c>
      <c r="M385" s="19">
        <f ca="1"/>
        <v>0</v>
      </c>
      <c r="N385" s="208">
        <f t="shared" ca="1" si="395"/>
        <v>0</v>
      </c>
      <c r="O385" s="207"/>
      <c r="P385" s="194"/>
      <c r="Q385" s="198" cm="1">
        <f t="array" ref="Q385">IFERROR(MATCH(TRUE,INDEX($B$14:$B$117&gt;=P385,0),0),"")</f>
        <v>1</v>
      </c>
      <c r="R385" s="194">
        <f t="shared" ca="1" si="339"/>
        <v>1.3963799927016407E-2</v>
      </c>
      <c r="U385" s="194">
        <f t="shared" si="396"/>
        <v>0</v>
      </c>
      <c r="V385" s="19">
        <f ca="1"/>
        <v>0</v>
      </c>
      <c r="W385" s="208">
        <f t="shared" ca="1" si="397"/>
        <v>0</v>
      </c>
      <c r="X385" s="207"/>
      <c r="Y385" s="194"/>
      <c r="Z385" s="198" cm="1">
        <f t="array" ref="Z385">IFERROR(MATCH(TRUE,INDEX($B$14:$B$117&gt;=Y385,0),0),"")</f>
        <v>1</v>
      </c>
      <c r="AA385" s="194">
        <f t="shared" ca="1" si="340"/>
        <v>1.3963799927016407E-2</v>
      </c>
      <c r="AD385" s="194">
        <f t="shared" si="341"/>
        <v>0</v>
      </c>
      <c r="AE385" s="19">
        <f ca="1"/>
        <v>0</v>
      </c>
      <c r="AF385" s="208">
        <f t="shared" ca="1" si="342"/>
        <v>0</v>
      </c>
      <c r="AG385" s="207"/>
      <c r="AH385" s="194"/>
      <c r="AI385" s="198" cm="1">
        <f t="array" ref="AI385">IFERROR(MATCH(TRUE,INDEX($B$14:$B$117&gt;=AH385,0),0),"")</f>
        <v>1</v>
      </c>
      <c r="AJ385" s="194">
        <f t="shared" ca="1" si="343"/>
        <v>1.3963799927016407E-2</v>
      </c>
      <c r="AM385" s="194">
        <f t="shared" si="344"/>
        <v>0</v>
      </c>
      <c r="AN385" s="19">
        <f ca="1"/>
        <v>0</v>
      </c>
      <c r="AO385" s="208">
        <f t="shared" ca="1" si="345"/>
        <v>0</v>
      </c>
      <c r="AP385" s="207"/>
      <c r="AQ385" s="194"/>
      <c r="AR385" s="198" cm="1">
        <f t="array" ref="AR385">IFERROR(MATCH(TRUE,INDEX($B$14:$B$117&gt;=AQ385,0),0),"")</f>
        <v>1</v>
      </c>
      <c r="AS385" s="194">
        <f t="shared" ca="1" si="346"/>
        <v>1.3963799927016407E-2</v>
      </c>
      <c r="AV385" s="194">
        <f t="shared" si="347"/>
        <v>0</v>
      </c>
      <c r="AW385" s="19">
        <f ca="1"/>
        <v>0</v>
      </c>
      <c r="AX385" s="208">
        <f t="shared" ca="1" si="348"/>
        <v>0</v>
      </c>
      <c r="AY385" s="207"/>
      <c r="AZ385" s="194"/>
      <c r="BA385" s="198" cm="1">
        <f t="array" ref="BA385">IFERROR(MATCH(TRUE,INDEX($B$14:$B$117&gt;=AZ385,0),0),"")</f>
        <v>1</v>
      </c>
      <c r="BB385" s="194">
        <f t="shared" ca="1" si="349"/>
        <v>1.3963799927016407E-2</v>
      </c>
      <c r="BE385" s="194">
        <f t="shared" si="350"/>
        <v>0</v>
      </c>
      <c r="BF385" s="19">
        <f ca="1"/>
        <v>0</v>
      </c>
      <c r="BG385" s="208">
        <f t="shared" ca="1" si="351"/>
        <v>0</v>
      </c>
      <c r="BH385" s="207"/>
      <c r="BI385" s="194"/>
      <c r="BJ385" s="198" cm="1">
        <f t="array" ref="BJ385">IFERROR(MATCH(TRUE,INDEX($B$14:$B$117&gt;=BI385,0),0),"")</f>
        <v>1</v>
      </c>
      <c r="BK385" s="194">
        <f t="shared" ca="1" si="352"/>
        <v>1.3963799927016407E-2</v>
      </c>
      <c r="BN385" s="194">
        <f t="shared" si="353"/>
        <v>0</v>
      </c>
      <c r="BO385" s="19">
        <f ca="1"/>
        <v>0</v>
      </c>
      <c r="BP385" s="208">
        <f t="shared" ca="1" si="354"/>
        <v>0</v>
      </c>
      <c r="BQ385" s="207"/>
      <c r="BR385" s="194"/>
      <c r="BS385" s="198" cm="1">
        <f t="array" ref="BS385">IFERROR(MATCH(TRUE,INDEX($B$14:$B$117&gt;=BR385,0),0),"")</f>
        <v>1</v>
      </c>
      <c r="BT385" s="194">
        <f t="shared" ca="1" si="355"/>
        <v>1.3963799927016407E-2</v>
      </c>
      <c r="BW385" s="194">
        <f t="shared" si="356"/>
        <v>0</v>
      </c>
      <c r="BX385" s="19">
        <f ca="1"/>
        <v>0</v>
      </c>
      <c r="BY385" s="208">
        <f t="shared" ca="1" si="357"/>
        <v>0</v>
      </c>
      <c r="BZ385" s="207"/>
      <c r="CA385" s="194"/>
      <c r="CB385" s="198" cm="1">
        <f t="array" ref="CB385">IFERROR(MATCH(TRUE,INDEX($B$14:$B$117&gt;=CA385,0),0),"")</f>
        <v>1</v>
      </c>
      <c r="CC385" s="194">
        <f t="shared" ca="1" si="358"/>
        <v>1.3963799927016407E-2</v>
      </c>
      <c r="CF385" s="194">
        <f t="shared" si="359"/>
        <v>0</v>
      </c>
      <c r="CG385" s="19">
        <f ca="1"/>
        <v>0</v>
      </c>
      <c r="CH385" s="208">
        <f t="shared" ca="1" si="360"/>
        <v>0</v>
      </c>
      <c r="CI385" s="207"/>
      <c r="CJ385" s="194"/>
      <c r="CK385" s="198" cm="1">
        <f t="array" ref="CK385">IFERROR(MATCH(TRUE,INDEX($B$14:$B$117&gt;=CJ385,0),0),"")</f>
        <v>1</v>
      </c>
      <c r="CL385" s="194">
        <f t="shared" ca="1" si="361"/>
        <v>1.3963799927016407E-2</v>
      </c>
      <c r="CO385" s="194">
        <f t="shared" si="362"/>
        <v>0</v>
      </c>
      <c r="CP385" s="19">
        <f ca="1"/>
        <v>0</v>
      </c>
      <c r="CQ385" s="208">
        <f t="shared" ca="1" si="363"/>
        <v>0</v>
      </c>
      <c r="CR385" s="207"/>
      <c r="CS385" s="194"/>
      <c r="CT385" s="198" cm="1">
        <f t="array" ref="CT385">IFERROR(MATCH(TRUE,INDEX($B$14:$B$117&gt;=CS385,0),0),"")</f>
        <v>1</v>
      </c>
      <c r="CU385" s="194">
        <f t="shared" ca="1" si="364"/>
        <v>1.3963799927016407E-2</v>
      </c>
      <c r="CX385" s="194">
        <f t="shared" si="365"/>
        <v>0</v>
      </c>
      <c r="CY385" s="19" t="e">
        <f ca="1"/>
        <v>#N/A</v>
      </c>
      <c r="CZ385" s="208" t="e">
        <f t="shared" ca="1" si="366"/>
        <v>#N/A</v>
      </c>
      <c r="DA385" s="207"/>
      <c r="DB385" s="194"/>
      <c r="DC385" s="198" cm="1">
        <f t="array" ref="DC385">IFERROR(MATCH(TRUE,INDEX($B$14:$B$117&gt;=DB385,0),0),"")</f>
        <v>1</v>
      </c>
      <c r="DD385" s="194">
        <f t="shared" ca="1" si="367"/>
        <v>1.3963799927016407E-2</v>
      </c>
      <c r="DG385" s="194">
        <f t="shared" si="368"/>
        <v>0</v>
      </c>
      <c r="DH385" s="19" t="e">
        <f ca="1"/>
        <v>#N/A</v>
      </c>
      <c r="DI385" s="208" t="e">
        <f t="shared" ca="1" si="369"/>
        <v>#N/A</v>
      </c>
      <c r="DJ385" s="207"/>
      <c r="DK385" s="194"/>
      <c r="DL385" s="198" cm="1">
        <f t="array" ref="DL385">IFERROR(MATCH(TRUE,INDEX($B$14:$B$117&gt;=DK385,0),0),"")</f>
        <v>1</v>
      </c>
      <c r="DM385" s="194">
        <f t="shared" ca="1" si="370"/>
        <v>1.3963799927016407E-2</v>
      </c>
      <c r="DP385" s="194">
        <f t="shared" si="371"/>
        <v>0</v>
      </c>
      <c r="DQ385" s="19" t="e">
        <f ca="1"/>
        <v>#N/A</v>
      </c>
      <c r="DR385" s="208" t="e">
        <f t="shared" ca="1" si="372"/>
        <v>#N/A</v>
      </c>
      <c r="DS385" s="207"/>
      <c r="DT385" s="194"/>
      <c r="DU385" s="198" cm="1">
        <f t="array" ref="DU385">IFERROR(MATCH(TRUE,INDEX($B$14:$B$117&gt;=DT385,0),0),"")</f>
        <v>1</v>
      </c>
      <c r="DV385" s="194">
        <f t="shared" ca="1" si="373"/>
        <v>1.3963799927016407E-2</v>
      </c>
      <c r="DY385" s="194">
        <f t="shared" si="374"/>
        <v>0</v>
      </c>
      <c r="DZ385" s="19" t="e">
        <f ca="1"/>
        <v>#N/A</v>
      </c>
      <c r="EA385" s="208" t="e">
        <f t="shared" ca="1" si="375"/>
        <v>#N/A</v>
      </c>
      <c r="EB385" s="207"/>
      <c r="EC385" s="194"/>
      <c r="ED385" s="198" cm="1">
        <f t="array" ref="ED385">IFERROR(MATCH(TRUE,INDEX($B$14:$B$117&gt;=EC385,0),0),"")</f>
        <v>1</v>
      </c>
      <c r="EE385" s="194">
        <f t="shared" ca="1" si="376"/>
        <v>1.3963799927016407E-2</v>
      </c>
      <c r="EH385" s="194">
        <f t="shared" si="377"/>
        <v>0</v>
      </c>
      <c r="EI385" s="19" t="e">
        <f ca="1"/>
        <v>#N/A</v>
      </c>
      <c r="EJ385" s="208" t="e">
        <f t="shared" ca="1" si="378"/>
        <v>#N/A</v>
      </c>
      <c r="EK385" s="207"/>
      <c r="EL385" s="194"/>
      <c r="EM385" s="198" cm="1">
        <f t="array" ref="EM385">IFERROR(MATCH(TRUE,INDEX($B$14:$B$117&gt;=EL385,0),0),"")</f>
        <v>1</v>
      </c>
      <c r="EN385" s="194">
        <f t="shared" ca="1" si="379"/>
        <v>1.3963799927016407E-2</v>
      </c>
      <c r="EQ385" s="194">
        <f t="shared" si="380"/>
        <v>0</v>
      </c>
      <c r="ER385" s="19" t="e">
        <f ca="1"/>
        <v>#N/A</v>
      </c>
      <c r="ES385" s="208" t="e">
        <f t="shared" ca="1" si="381"/>
        <v>#N/A</v>
      </c>
      <c r="ET385" s="207"/>
      <c r="EU385" s="194"/>
      <c r="EV385" s="198" cm="1">
        <f t="array" ref="EV385">IFERROR(MATCH(TRUE,INDEX($B$14:$B$117&gt;=EU385,0),0),"")</f>
        <v>1</v>
      </c>
      <c r="EW385" s="194">
        <f t="shared" ca="1" si="382"/>
        <v>1.3963799927016407E-2</v>
      </c>
      <c r="EZ385" s="194">
        <f t="shared" si="383"/>
        <v>0</v>
      </c>
      <c r="FA385" s="19" t="e">
        <f ca="1"/>
        <v>#N/A</v>
      </c>
      <c r="FB385" s="208" t="e">
        <f t="shared" ca="1" si="384"/>
        <v>#N/A</v>
      </c>
      <c r="FC385" s="207"/>
      <c r="FD385" s="194"/>
      <c r="FE385" s="198" cm="1">
        <f t="array" ref="FE385">IFERROR(MATCH(TRUE,INDEX($B$14:$B$117&gt;=FD385,0),0),"")</f>
        <v>1</v>
      </c>
      <c r="FF385" s="194">
        <f t="shared" ca="1" si="385"/>
        <v>1.3963799927016407E-2</v>
      </c>
      <c r="FI385" s="194">
        <f t="shared" si="386"/>
        <v>0</v>
      </c>
      <c r="FJ385" s="19" t="e">
        <f ca="1"/>
        <v>#N/A</v>
      </c>
      <c r="FK385" s="208" t="e">
        <f t="shared" ca="1" si="387"/>
        <v>#N/A</v>
      </c>
      <c r="FL385" s="207"/>
      <c r="FM385" s="194"/>
      <c r="FN385" s="198" cm="1">
        <f t="array" ref="FN385">IFERROR(MATCH(TRUE,INDEX($B$14:$B$117&gt;=FM385,0),0),"")</f>
        <v>1</v>
      </c>
      <c r="FO385" s="194">
        <f t="shared" ca="1" si="388"/>
        <v>1.3963799927016407E-2</v>
      </c>
      <c r="FR385" s="194">
        <f t="shared" si="389"/>
        <v>0</v>
      </c>
      <c r="FS385" s="19" t="e">
        <f ca="1"/>
        <v>#N/A</v>
      </c>
      <c r="FT385" s="208" t="e">
        <f t="shared" ca="1" si="390"/>
        <v>#N/A</v>
      </c>
      <c r="FU385" s="207"/>
      <c r="FV385" s="194"/>
      <c r="FW385" s="198" cm="1">
        <f t="array" ref="FW385">IFERROR(MATCH(TRUE,INDEX($B$14:$B$117&gt;=FV385,0),0),"")</f>
        <v>1</v>
      </c>
      <c r="FX385" s="194">
        <f t="shared" ca="1" si="391"/>
        <v>1.3963799927016407E-2</v>
      </c>
      <c r="GA385" s="194">
        <f t="shared" si="392"/>
        <v>0</v>
      </c>
      <c r="GB385" s="19" t="e">
        <f ca="1"/>
        <v>#N/A</v>
      </c>
      <c r="GC385" s="208" t="e">
        <f t="shared" ca="1" si="393"/>
        <v>#N/A</v>
      </c>
    </row>
    <row r="386" spans="6:185" x14ac:dyDescent="0.2">
      <c r="F386" s="207"/>
      <c r="G386" s="194"/>
      <c r="H386" s="198" cm="1">
        <f t="array" ref="H386">IFERROR(MATCH(TRUE,INDEX($B$14:$B$117&gt;=G386,0),0),"")</f>
        <v>1</v>
      </c>
      <c r="I386" s="194">
        <f t="shared" ca="1" si="338"/>
        <v>1.3963799927016407E-2</v>
      </c>
      <c r="L386" s="194">
        <f t="shared" si="394"/>
        <v>0</v>
      </c>
      <c r="M386" s="19">
        <f ca="1"/>
        <v>0</v>
      </c>
      <c r="N386" s="208">
        <f t="shared" ca="1" si="395"/>
        <v>0</v>
      </c>
      <c r="O386" s="207"/>
      <c r="P386" s="194"/>
      <c r="Q386" s="198" cm="1">
        <f t="array" ref="Q386">IFERROR(MATCH(TRUE,INDEX($B$14:$B$117&gt;=P386,0),0),"")</f>
        <v>1</v>
      </c>
      <c r="R386" s="194">
        <f t="shared" ca="1" si="339"/>
        <v>1.3963799927016407E-2</v>
      </c>
      <c r="U386" s="194">
        <f t="shared" si="396"/>
        <v>0</v>
      </c>
      <c r="V386" s="19">
        <f ca="1"/>
        <v>0</v>
      </c>
      <c r="W386" s="208">
        <f t="shared" ca="1" si="397"/>
        <v>0</v>
      </c>
      <c r="X386" s="207"/>
      <c r="Y386" s="194"/>
      <c r="Z386" s="198" cm="1">
        <f t="array" ref="Z386">IFERROR(MATCH(TRUE,INDEX($B$14:$B$117&gt;=Y386,0),0),"")</f>
        <v>1</v>
      </c>
      <c r="AA386" s="194">
        <f t="shared" ca="1" si="340"/>
        <v>1.3963799927016407E-2</v>
      </c>
      <c r="AD386" s="194">
        <f t="shared" si="341"/>
        <v>0</v>
      </c>
      <c r="AE386" s="19">
        <f ca="1"/>
        <v>0</v>
      </c>
      <c r="AF386" s="208">
        <f t="shared" ca="1" si="342"/>
        <v>0</v>
      </c>
      <c r="AG386" s="207"/>
      <c r="AH386" s="194"/>
      <c r="AI386" s="198" cm="1">
        <f t="array" ref="AI386">IFERROR(MATCH(TRUE,INDEX($B$14:$B$117&gt;=AH386,0),0),"")</f>
        <v>1</v>
      </c>
      <c r="AJ386" s="194">
        <f t="shared" ca="1" si="343"/>
        <v>1.3963799927016407E-2</v>
      </c>
      <c r="AM386" s="194">
        <f t="shared" si="344"/>
        <v>0</v>
      </c>
      <c r="AN386" s="19">
        <f ca="1"/>
        <v>0</v>
      </c>
      <c r="AO386" s="208">
        <f t="shared" ca="1" si="345"/>
        <v>0</v>
      </c>
      <c r="AP386" s="207"/>
      <c r="AQ386" s="194"/>
      <c r="AR386" s="198" cm="1">
        <f t="array" ref="AR386">IFERROR(MATCH(TRUE,INDEX($B$14:$B$117&gt;=AQ386,0),0),"")</f>
        <v>1</v>
      </c>
      <c r="AS386" s="194">
        <f t="shared" ca="1" si="346"/>
        <v>1.3963799927016407E-2</v>
      </c>
      <c r="AV386" s="194">
        <f t="shared" si="347"/>
        <v>0</v>
      </c>
      <c r="AW386" s="19">
        <f ca="1"/>
        <v>0</v>
      </c>
      <c r="AX386" s="208">
        <f t="shared" ca="1" si="348"/>
        <v>0</v>
      </c>
      <c r="AY386" s="207"/>
      <c r="AZ386" s="194"/>
      <c r="BA386" s="198" cm="1">
        <f t="array" ref="BA386">IFERROR(MATCH(TRUE,INDEX($B$14:$B$117&gt;=AZ386,0),0),"")</f>
        <v>1</v>
      </c>
      <c r="BB386" s="194">
        <f t="shared" ca="1" si="349"/>
        <v>1.3963799927016407E-2</v>
      </c>
      <c r="BE386" s="194">
        <f t="shared" si="350"/>
        <v>0</v>
      </c>
      <c r="BF386" s="19">
        <f ca="1"/>
        <v>0</v>
      </c>
      <c r="BG386" s="208">
        <f t="shared" ca="1" si="351"/>
        <v>0</v>
      </c>
      <c r="BH386" s="207"/>
      <c r="BI386" s="194"/>
      <c r="BJ386" s="198" cm="1">
        <f t="array" ref="BJ386">IFERROR(MATCH(TRUE,INDEX($B$14:$B$117&gt;=BI386,0),0),"")</f>
        <v>1</v>
      </c>
      <c r="BK386" s="194">
        <f t="shared" ca="1" si="352"/>
        <v>1.3963799927016407E-2</v>
      </c>
      <c r="BN386" s="194">
        <f t="shared" si="353"/>
        <v>0</v>
      </c>
      <c r="BO386" s="19">
        <f ca="1"/>
        <v>0</v>
      </c>
      <c r="BP386" s="208">
        <f t="shared" ca="1" si="354"/>
        <v>0</v>
      </c>
      <c r="BQ386" s="207"/>
      <c r="BR386" s="194"/>
      <c r="BS386" s="198" cm="1">
        <f t="array" ref="BS386">IFERROR(MATCH(TRUE,INDEX($B$14:$B$117&gt;=BR386,0),0),"")</f>
        <v>1</v>
      </c>
      <c r="BT386" s="194">
        <f t="shared" ca="1" si="355"/>
        <v>1.3963799927016407E-2</v>
      </c>
      <c r="BW386" s="194">
        <f t="shared" si="356"/>
        <v>0</v>
      </c>
      <c r="BX386" s="19">
        <f ca="1"/>
        <v>0</v>
      </c>
      <c r="BY386" s="208">
        <f t="shared" ca="1" si="357"/>
        <v>0</v>
      </c>
      <c r="BZ386" s="207"/>
      <c r="CA386" s="194"/>
      <c r="CB386" s="198" cm="1">
        <f t="array" ref="CB386">IFERROR(MATCH(TRUE,INDEX($B$14:$B$117&gt;=CA386,0),0),"")</f>
        <v>1</v>
      </c>
      <c r="CC386" s="194">
        <f t="shared" ca="1" si="358"/>
        <v>1.3963799927016407E-2</v>
      </c>
      <c r="CF386" s="194">
        <f t="shared" si="359"/>
        <v>0</v>
      </c>
      <c r="CG386" s="19">
        <f ca="1"/>
        <v>0</v>
      </c>
      <c r="CH386" s="208">
        <f t="shared" ca="1" si="360"/>
        <v>0</v>
      </c>
      <c r="CI386" s="207"/>
      <c r="CJ386" s="194"/>
      <c r="CK386" s="198" cm="1">
        <f t="array" ref="CK386">IFERROR(MATCH(TRUE,INDEX($B$14:$B$117&gt;=CJ386,0),0),"")</f>
        <v>1</v>
      </c>
      <c r="CL386" s="194">
        <f t="shared" ca="1" si="361"/>
        <v>1.3963799927016407E-2</v>
      </c>
      <c r="CO386" s="194">
        <f t="shared" si="362"/>
        <v>0</v>
      </c>
      <c r="CP386" s="19">
        <f ca="1"/>
        <v>0</v>
      </c>
      <c r="CQ386" s="208">
        <f t="shared" ca="1" si="363"/>
        <v>0</v>
      </c>
      <c r="CR386" s="207"/>
      <c r="CS386" s="194"/>
      <c r="CT386" s="198" cm="1">
        <f t="array" ref="CT386">IFERROR(MATCH(TRUE,INDEX($B$14:$B$117&gt;=CS386,0),0),"")</f>
        <v>1</v>
      </c>
      <c r="CU386" s="194">
        <f t="shared" ca="1" si="364"/>
        <v>1.3963799927016407E-2</v>
      </c>
      <c r="CX386" s="194">
        <f t="shared" si="365"/>
        <v>0</v>
      </c>
      <c r="CY386" s="19" t="e">
        <f ca="1"/>
        <v>#N/A</v>
      </c>
      <c r="CZ386" s="208" t="e">
        <f t="shared" ca="1" si="366"/>
        <v>#N/A</v>
      </c>
      <c r="DA386" s="207"/>
      <c r="DB386" s="194"/>
      <c r="DC386" s="198" cm="1">
        <f t="array" ref="DC386">IFERROR(MATCH(TRUE,INDEX($B$14:$B$117&gt;=DB386,0),0),"")</f>
        <v>1</v>
      </c>
      <c r="DD386" s="194">
        <f t="shared" ca="1" si="367"/>
        <v>1.3963799927016407E-2</v>
      </c>
      <c r="DG386" s="194">
        <f t="shared" si="368"/>
        <v>0</v>
      </c>
      <c r="DH386" s="19" t="e">
        <f ca="1"/>
        <v>#N/A</v>
      </c>
      <c r="DI386" s="208" t="e">
        <f t="shared" ca="1" si="369"/>
        <v>#N/A</v>
      </c>
      <c r="DJ386" s="207"/>
      <c r="DK386" s="194"/>
      <c r="DL386" s="198" cm="1">
        <f t="array" ref="DL386">IFERROR(MATCH(TRUE,INDEX($B$14:$B$117&gt;=DK386,0),0),"")</f>
        <v>1</v>
      </c>
      <c r="DM386" s="194">
        <f t="shared" ca="1" si="370"/>
        <v>1.3963799927016407E-2</v>
      </c>
      <c r="DP386" s="194">
        <f t="shared" si="371"/>
        <v>0</v>
      </c>
      <c r="DQ386" s="19" t="e">
        <f ca="1"/>
        <v>#N/A</v>
      </c>
      <c r="DR386" s="208" t="e">
        <f t="shared" ca="1" si="372"/>
        <v>#N/A</v>
      </c>
      <c r="DS386" s="207"/>
      <c r="DT386" s="194"/>
      <c r="DU386" s="198" cm="1">
        <f t="array" ref="DU386">IFERROR(MATCH(TRUE,INDEX($B$14:$B$117&gt;=DT386,0),0),"")</f>
        <v>1</v>
      </c>
      <c r="DV386" s="194">
        <f t="shared" ca="1" si="373"/>
        <v>1.3963799927016407E-2</v>
      </c>
      <c r="DY386" s="194">
        <f t="shared" si="374"/>
        <v>0</v>
      </c>
      <c r="DZ386" s="19" t="e">
        <f ca="1"/>
        <v>#N/A</v>
      </c>
      <c r="EA386" s="208" t="e">
        <f t="shared" ca="1" si="375"/>
        <v>#N/A</v>
      </c>
      <c r="EB386" s="207"/>
      <c r="EC386" s="194"/>
      <c r="ED386" s="198" cm="1">
        <f t="array" ref="ED386">IFERROR(MATCH(TRUE,INDEX($B$14:$B$117&gt;=EC386,0),0),"")</f>
        <v>1</v>
      </c>
      <c r="EE386" s="194">
        <f t="shared" ca="1" si="376"/>
        <v>1.3963799927016407E-2</v>
      </c>
      <c r="EH386" s="194">
        <f t="shared" si="377"/>
        <v>0</v>
      </c>
      <c r="EI386" s="19" t="e">
        <f ca="1"/>
        <v>#N/A</v>
      </c>
      <c r="EJ386" s="208" t="e">
        <f t="shared" ca="1" si="378"/>
        <v>#N/A</v>
      </c>
      <c r="EK386" s="207"/>
      <c r="EL386" s="194"/>
      <c r="EM386" s="198" cm="1">
        <f t="array" ref="EM386">IFERROR(MATCH(TRUE,INDEX($B$14:$B$117&gt;=EL386,0),0),"")</f>
        <v>1</v>
      </c>
      <c r="EN386" s="194">
        <f t="shared" ca="1" si="379"/>
        <v>1.3963799927016407E-2</v>
      </c>
      <c r="EQ386" s="194">
        <f t="shared" si="380"/>
        <v>0</v>
      </c>
      <c r="ER386" s="19" t="e">
        <f ca="1"/>
        <v>#N/A</v>
      </c>
      <c r="ES386" s="208" t="e">
        <f t="shared" ca="1" si="381"/>
        <v>#N/A</v>
      </c>
      <c r="ET386" s="207"/>
      <c r="EU386" s="194"/>
      <c r="EV386" s="198" cm="1">
        <f t="array" ref="EV386">IFERROR(MATCH(TRUE,INDEX($B$14:$B$117&gt;=EU386,0),0),"")</f>
        <v>1</v>
      </c>
      <c r="EW386" s="194">
        <f t="shared" ca="1" si="382"/>
        <v>1.3963799927016407E-2</v>
      </c>
      <c r="EZ386" s="194">
        <f t="shared" si="383"/>
        <v>0</v>
      </c>
      <c r="FA386" s="19" t="e">
        <f ca="1"/>
        <v>#N/A</v>
      </c>
      <c r="FB386" s="208" t="e">
        <f t="shared" ca="1" si="384"/>
        <v>#N/A</v>
      </c>
      <c r="FC386" s="207"/>
      <c r="FD386" s="194"/>
      <c r="FE386" s="198" cm="1">
        <f t="array" ref="FE386">IFERROR(MATCH(TRUE,INDEX($B$14:$B$117&gt;=FD386,0),0),"")</f>
        <v>1</v>
      </c>
      <c r="FF386" s="194">
        <f t="shared" ca="1" si="385"/>
        <v>1.3963799927016407E-2</v>
      </c>
      <c r="FI386" s="194">
        <f t="shared" si="386"/>
        <v>0</v>
      </c>
      <c r="FJ386" s="19" t="e">
        <f ca="1"/>
        <v>#N/A</v>
      </c>
      <c r="FK386" s="208" t="e">
        <f t="shared" ca="1" si="387"/>
        <v>#N/A</v>
      </c>
      <c r="FL386" s="207"/>
      <c r="FM386" s="194"/>
      <c r="FN386" s="198" cm="1">
        <f t="array" ref="FN386">IFERROR(MATCH(TRUE,INDEX($B$14:$B$117&gt;=FM386,0),0),"")</f>
        <v>1</v>
      </c>
      <c r="FO386" s="194">
        <f t="shared" ca="1" si="388"/>
        <v>1.3963799927016407E-2</v>
      </c>
      <c r="FR386" s="194">
        <f t="shared" si="389"/>
        <v>0</v>
      </c>
      <c r="FS386" s="19" t="e">
        <f ca="1"/>
        <v>#N/A</v>
      </c>
      <c r="FT386" s="208" t="e">
        <f t="shared" ca="1" si="390"/>
        <v>#N/A</v>
      </c>
      <c r="FU386" s="207"/>
      <c r="FV386" s="194"/>
      <c r="FW386" s="198" cm="1">
        <f t="array" ref="FW386">IFERROR(MATCH(TRUE,INDEX($B$14:$B$117&gt;=FV386,0),0),"")</f>
        <v>1</v>
      </c>
      <c r="FX386" s="194">
        <f t="shared" ca="1" si="391"/>
        <v>1.3963799927016407E-2</v>
      </c>
      <c r="GA386" s="194">
        <f t="shared" si="392"/>
        <v>0</v>
      </c>
      <c r="GB386" s="19" t="e">
        <f ca="1"/>
        <v>#N/A</v>
      </c>
      <c r="GC386" s="208" t="e">
        <f t="shared" ca="1" si="393"/>
        <v>#N/A</v>
      </c>
    </row>
    <row r="387" spans="6:185" x14ac:dyDescent="0.2">
      <c r="F387" s="207"/>
      <c r="G387" s="194"/>
      <c r="H387" s="198" cm="1">
        <f t="array" ref="H387">IFERROR(MATCH(TRUE,INDEX($B$14:$B$117&gt;=G387,0),0),"")</f>
        <v>1</v>
      </c>
      <c r="I387" s="194">
        <f t="shared" ca="1" si="338"/>
        <v>1.3963799927016407E-2</v>
      </c>
      <c r="L387" s="194">
        <f t="shared" si="394"/>
        <v>0</v>
      </c>
      <c r="M387" s="19">
        <f ca="1"/>
        <v>0</v>
      </c>
      <c r="N387" s="208">
        <f t="shared" ca="1" si="395"/>
        <v>0</v>
      </c>
      <c r="O387" s="207"/>
      <c r="P387" s="194"/>
      <c r="Q387" s="198" cm="1">
        <f t="array" ref="Q387">IFERROR(MATCH(TRUE,INDEX($B$14:$B$117&gt;=P387,0),0),"")</f>
        <v>1</v>
      </c>
      <c r="R387" s="194">
        <f t="shared" ca="1" si="339"/>
        <v>1.3963799927016407E-2</v>
      </c>
      <c r="U387" s="194">
        <f t="shared" si="396"/>
        <v>0</v>
      </c>
      <c r="V387" s="19">
        <f ca="1"/>
        <v>0</v>
      </c>
      <c r="W387" s="208">
        <f t="shared" ca="1" si="397"/>
        <v>0</v>
      </c>
      <c r="X387" s="207"/>
      <c r="Y387" s="194"/>
      <c r="Z387" s="198" cm="1">
        <f t="array" ref="Z387">IFERROR(MATCH(TRUE,INDEX($B$14:$B$117&gt;=Y387,0),0),"")</f>
        <v>1</v>
      </c>
      <c r="AA387" s="194">
        <f t="shared" ca="1" si="340"/>
        <v>1.3963799927016407E-2</v>
      </c>
      <c r="AD387" s="194">
        <f t="shared" si="341"/>
        <v>0</v>
      </c>
      <c r="AE387" s="19">
        <f ca="1"/>
        <v>0</v>
      </c>
      <c r="AF387" s="208">
        <f t="shared" ca="1" si="342"/>
        <v>0</v>
      </c>
      <c r="AG387" s="207"/>
      <c r="AH387" s="194"/>
      <c r="AI387" s="198" cm="1">
        <f t="array" ref="AI387">IFERROR(MATCH(TRUE,INDEX($B$14:$B$117&gt;=AH387,0),0),"")</f>
        <v>1</v>
      </c>
      <c r="AJ387" s="194">
        <f t="shared" ca="1" si="343"/>
        <v>1.3963799927016407E-2</v>
      </c>
      <c r="AM387" s="194">
        <f t="shared" si="344"/>
        <v>0</v>
      </c>
      <c r="AN387" s="19">
        <f ca="1"/>
        <v>0</v>
      </c>
      <c r="AO387" s="208">
        <f t="shared" ca="1" si="345"/>
        <v>0</v>
      </c>
      <c r="AP387" s="207"/>
      <c r="AQ387" s="194"/>
      <c r="AR387" s="198" cm="1">
        <f t="array" ref="AR387">IFERROR(MATCH(TRUE,INDEX($B$14:$B$117&gt;=AQ387,0),0),"")</f>
        <v>1</v>
      </c>
      <c r="AS387" s="194">
        <f t="shared" ca="1" si="346"/>
        <v>1.3963799927016407E-2</v>
      </c>
      <c r="AV387" s="194">
        <f t="shared" si="347"/>
        <v>0</v>
      </c>
      <c r="AW387" s="19">
        <f ca="1"/>
        <v>0</v>
      </c>
      <c r="AX387" s="208">
        <f t="shared" ca="1" si="348"/>
        <v>0</v>
      </c>
      <c r="AY387" s="207"/>
      <c r="AZ387" s="194"/>
      <c r="BA387" s="198" cm="1">
        <f t="array" ref="BA387">IFERROR(MATCH(TRUE,INDEX($B$14:$B$117&gt;=AZ387,0),0),"")</f>
        <v>1</v>
      </c>
      <c r="BB387" s="194">
        <f t="shared" ca="1" si="349"/>
        <v>1.3963799927016407E-2</v>
      </c>
      <c r="BE387" s="194">
        <f t="shared" si="350"/>
        <v>0</v>
      </c>
      <c r="BF387" s="19">
        <f ca="1"/>
        <v>0</v>
      </c>
      <c r="BG387" s="208">
        <f t="shared" ca="1" si="351"/>
        <v>0</v>
      </c>
      <c r="BH387" s="207"/>
      <c r="BI387" s="194"/>
      <c r="BJ387" s="198" cm="1">
        <f t="array" ref="BJ387">IFERROR(MATCH(TRUE,INDEX($B$14:$B$117&gt;=BI387,0),0),"")</f>
        <v>1</v>
      </c>
      <c r="BK387" s="194">
        <f t="shared" ca="1" si="352"/>
        <v>1.3963799927016407E-2</v>
      </c>
      <c r="BN387" s="194">
        <f t="shared" si="353"/>
        <v>0</v>
      </c>
      <c r="BO387" s="19">
        <f ca="1"/>
        <v>0</v>
      </c>
      <c r="BP387" s="208">
        <f t="shared" ca="1" si="354"/>
        <v>0</v>
      </c>
      <c r="BQ387" s="207"/>
      <c r="BR387" s="194"/>
      <c r="BS387" s="198" cm="1">
        <f t="array" ref="BS387">IFERROR(MATCH(TRUE,INDEX($B$14:$B$117&gt;=BR387,0),0),"")</f>
        <v>1</v>
      </c>
      <c r="BT387" s="194">
        <f t="shared" ca="1" si="355"/>
        <v>1.3963799927016407E-2</v>
      </c>
      <c r="BW387" s="194">
        <f t="shared" si="356"/>
        <v>0</v>
      </c>
      <c r="BX387" s="19">
        <f ca="1"/>
        <v>0</v>
      </c>
      <c r="BY387" s="208">
        <f t="shared" ca="1" si="357"/>
        <v>0</v>
      </c>
      <c r="BZ387" s="207"/>
      <c r="CA387" s="194"/>
      <c r="CB387" s="198" cm="1">
        <f t="array" ref="CB387">IFERROR(MATCH(TRUE,INDEX($B$14:$B$117&gt;=CA387,0),0),"")</f>
        <v>1</v>
      </c>
      <c r="CC387" s="194">
        <f t="shared" ca="1" si="358"/>
        <v>1.3963799927016407E-2</v>
      </c>
      <c r="CF387" s="194">
        <f t="shared" si="359"/>
        <v>0</v>
      </c>
      <c r="CG387" s="19">
        <f ca="1"/>
        <v>0</v>
      </c>
      <c r="CH387" s="208">
        <f t="shared" ca="1" si="360"/>
        <v>0</v>
      </c>
      <c r="CI387" s="207"/>
      <c r="CJ387" s="194"/>
      <c r="CK387" s="198" cm="1">
        <f t="array" ref="CK387">IFERROR(MATCH(TRUE,INDEX($B$14:$B$117&gt;=CJ387,0),0),"")</f>
        <v>1</v>
      </c>
      <c r="CL387" s="194">
        <f t="shared" ca="1" si="361"/>
        <v>1.3963799927016407E-2</v>
      </c>
      <c r="CO387" s="194">
        <f t="shared" si="362"/>
        <v>0</v>
      </c>
      <c r="CP387" s="19">
        <f ca="1"/>
        <v>0</v>
      </c>
      <c r="CQ387" s="208">
        <f t="shared" ca="1" si="363"/>
        <v>0</v>
      </c>
      <c r="CR387" s="207"/>
      <c r="CS387" s="194"/>
      <c r="CT387" s="198" cm="1">
        <f t="array" ref="CT387">IFERROR(MATCH(TRUE,INDEX($B$14:$B$117&gt;=CS387,0),0),"")</f>
        <v>1</v>
      </c>
      <c r="CU387" s="194">
        <f t="shared" ca="1" si="364"/>
        <v>1.3963799927016407E-2</v>
      </c>
      <c r="CX387" s="194">
        <f t="shared" si="365"/>
        <v>0</v>
      </c>
      <c r="CY387" s="19" t="e">
        <f ca="1"/>
        <v>#N/A</v>
      </c>
      <c r="CZ387" s="208" t="e">
        <f t="shared" ca="1" si="366"/>
        <v>#N/A</v>
      </c>
      <c r="DA387" s="207"/>
      <c r="DB387" s="194"/>
      <c r="DC387" s="198" cm="1">
        <f t="array" ref="DC387">IFERROR(MATCH(TRUE,INDEX($B$14:$B$117&gt;=DB387,0),0),"")</f>
        <v>1</v>
      </c>
      <c r="DD387" s="194">
        <f t="shared" ca="1" si="367"/>
        <v>1.3963799927016407E-2</v>
      </c>
      <c r="DG387" s="194">
        <f t="shared" si="368"/>
        <v>0</v>
      </c>
      <c r="DH387" s="19" t="e">
        <f ca="1"/>
        <v>#N/A</v>
      </c>
      <c r="DI387" s="208" t="e">
        <f t="shared" ca="1" si="369"/>
        <v>#N/A</v>
      </c>
      <c r="DJ387" s="207"/>
      <c r="DK387" s="194"/>
      <c r="DL387" s="198" cm="1">
        <f t="array" ref="DL387">IFERROR(MATCH(TRUE,INDEX($B$14:$B$117&gt;=DK387,0),0),"")</f>
        <v>1</v>
      </c>
      <c r="DM387" s="194">
        <f t="shared" ca="1" si="370"/>
        <v>1.3963799927016407E-2</v>
      </c>
      <c r="DP387" s="194">
        <f t="shared" si="371"/>
        <v>0</v>
      </c>
      <c r="DQ387" s="19" t="e">
        <f ca="1"/>
        <v>#N/A</v>
      </c>
      <c r="DR387" s="208" t="e">
        <f t="shared" ca="1" si="372"/>
        <v>#N/A</v>
      </c>
      <c r="DS387" s="207"/>
      <c r="DT387" s="194"/>
      <c r="DU387" s="198" cm="1">
        <f t="array" ref="DU387">IFERROR(MATCH(TRUE,INDEX($B$14:$B$117&gt;=DT387,0),0),"")</f>
        <v>1</v>
      </c>
      <c r="DV387" s="194">
        <f t="shared" ca="1" si="373"/>
        <v>1.3963799927016407E-2</v>
      </c>
      <c r="DY387" s="194">
        <f t="shared" si="374"/>
        <v>0</v>
      </c>
      <c r="DZ387" s="19" t="e">
        <f ca="1"/>
        <v>#N/A</v>
      </c>
      <c r="EA387" s="208" t="e">
        <f t="shared" ca="1" si="375"/>
        <v>#N/A</v>
      </c>
      <c r="EB387" s="207"/>
      <c r="EC387" s="194"/>
      <c r="ED387" s="198" cm="1">
        <f t="array" ref="ED387">IFERROR(MATCH(TRUE,INDEX($B$14:$B$117&gt;=EC387,0),0),"")</f>
        <v>1</v>
      </c>
      <c r="EE387" s="194">
        <f t="shared" ca="1" si="376"/>
        <v>1.3963799927016407E-2</v>
      </c>
      <c r="EH387" s="194">
        <f t="shared" si="377"/>
        <v>0</v>
      </c>
      <c r="EI387" s="19" t="e">
        <f ca="1"/>
        <v>#N/A</v>
      </c>
      <c r="EJ387" s="208" t="e">
        <f t="shared" ca="1" si="378"/>
        <v>#N/A</v>
      </c>
      <c r="EK387" s="207"/>
      <c r="EL387" s="194"/>
      <c r="EM387" s="198" cm="1">
        <f t="array" ref="EM387">IFERROR(MATCH(TRUE,INDEX($B$14:$B$117&gt;=EL387,0),0),"")</f>
        <v>1</v>
      </c>
      <c r="EN387" s="194">
        <f t="shared" ca="1" si="379"/>
        <v>1.3963799927016407E-2</v>
      </c>
      <c r="EQ387" s="194">
        <f t="shared" si="380"/>
        <v>0</v>
      </c>
      <c r="ER387" s="19" t="e">
        <f ca="1"/>
        <v>#N/A</v>
      </c>
      <c r="ES387" s="208" t="e">
        <f t="shared" ca="1" si="381"/>
        <v>#N/A</v>
      </c>
      <c r="ET387" s="207"/>
      <c r="EU387" s="194"/>
      <c r="EV387" s="198" cm="1">
        <f t="array" ref="EV387">IFERROR(MATCH(TRUE,INDEX($B$14:$B$117&gt;=EU387,0),0),"")</f>
        <v>1</v>
      </c>
      <c r="EW387" s="194">
        <f t="shared" ca="1" si="382"/>
        <v>1.3963799927016407E-2</v>
      </c>
      <c r="EZ387" s="194">
        <f t="shared" si="383"/>
        <v>0</v>
      </c>
      <c r="FA387" s="19" t="e">
        <f ca="1"/>
        <v>#N/A</v>
      </c>
      <c r="FB387" s="208" t="e">
        <f t="shared" ca="1" si="384"/>
        <v>#N/A</v>
      </c>
      <c r="FC387" s="207"/>
      <c r="FD387" s="194"/>
      <c r="FE387" s="198" cm="1">
        <f t="array" ref="FE387">IFERROR(MATCH(TRUE,INDEX($B$14:$B$117&gt;=FD387,0),0),"")</f>
        <v>1</v>
      </c>
      <c r="FF387" s="194">
        <f t="shared" ca="1" si="385"/>
        <v>1.3963799927016407E-2</v>
      </c>
      <c r="FI387" s="194">
        <f t="shared" si="386"/>
        <v>0</v>
      </c>
      <c r="FJ387" s="19" t="e">
        <f ca="1"/>
        <v>#N/A</v>
      </c>
      <c r="FK387" s="208" t="e">
        <f t="shared" ca="1" si="387"/>
        <v>#N/A</v>
      </c>
      <c r="FL387" s="207"/>
      <c r="FM387" s="194"/>
      <c r="FN387" s="198" cm="1">
        <f t="array" ref="FN387">IFERROR(MATCH(TRUE,INDEX($B$14:$B$117&gt;=FM387,0),0),"")</f>
        <v>1</v>
      </c>
      <c r="FO387" s="194">
        <f t="shared" ca="1" si="388"/>
        <v>1.3963799927016407E-2</v>
      </c>
      <c r="FR387" s="194">
        <f t="shared" si="389"/>
        <v>0</v>
      </c>
      <c r="FS387" s="19" t="e">
        <f ca="1"/>
        <v>#N/A</v>
      </c>
      <c r="FT387" s="208" t="e">
        <f t="shared" ca="1" si="390"/>
        <v>#N/A</v>
      </c>
      <c r="FU387" s="207"/>
      <c r="FV387" s="194"/>
      <c r="FW387" s="198" cm="1">
        <f t="array" ref="FW387">IFERROR(MATCH(TRUE,INDEX($B$14:$B$117&gt;=FV387,0),0),"")</f>
        <v>1</v>
      </c>
      <c r="FX387" s="194">
        <f t="shared" ca="1" si="391"/>
        <v>1.3963799927016407E-2</v>
      </c>
      <c r="GA387" s="194">
        <f t="shared" si="392"/>
        <v>0</v>
      </c>
      <c r="GB387" s="19" t="e">
        <f ca="1"/>
        <v>#N/A</v>
      </c>
      <c r="GC387" s="208" t="e">
        <f t="shared" ca="1" si="393"/>
        <v>#N/A</v>
      </c>
    </row>
    <row r="388" spans="6:185" x14ac:dyDescent="0.2">
      <c r="F388" s="207"/>
      <c r="G388" s="194"/>
      <c r="H388" s="198" cm="1">
        <f t="array" ref="H388">IFERROR(MATCH(TRUE,INDEX($B$14:$B$117&gt;=G388,0),0),"")</f>
        <v>1</v>
      </c>
      <c r="I388" s="194">
        <f t="shared" ca="1" si="338"/>
        <v>1.3963799927016407E-2</v>
      </c>
      <c r="L388" s="194">
        <f t="shared" si="394"/>
        <v>0</v>
      </c>
      <c r="M388" s="19">
        <f ca="1"/>
        <v>0</v>
      </c>
      <c r="N388" s="208">
        <f t="shared" ca="1" si="395"/>
        <v>0</v>
      </c>
      <c r="O388" s="207"/>
      <c r="P388" s="194"/>
      <c r="Q388" s="198" cm="1">
        <f t="array" ref="Q388">IFERROR(MATCH(TRUE,INDEX($B$14:$B$117&gt;=P388,0),0),"")</f>
        <v>1</v>
      </c>
      <c r="R388" s="194">
        <f t="shared" ca="1" si="339"/>
        <v>1.3963799927016407E-2</v>
      </c>
      <c r="U388" s="194">
        <f t="shared" si="396"/>
        <v>0</v>
      </c>
      <c r="V388" s="19">
        <f ca="1"/>
        <v>0</v>
      </c>
      <c r="W388" s="208">
        <f t="shared" ca="1" si="397"/>
        <v>0</v>
      </c>
      <c r="X388" s="207"/>
      <c r="Y388" s="194"/>
      <c r="Z388" s="198" cm="1">
        <f t="array" ref="Z388">IFERROR(MATCH(TRUE,INDEX($B$14:$B$117&gt;=Y388,0),0),"")</f>
        <v>1</v>
      </c>
      <c r="AA388" s="194">
        <f t="shared" ca="1" si="340"/>
        <v>1.3963799927016407E-2</v>
      </c>
      <c r="AD388" s="194">
        <f t="shared" si="341"/>
        <v>0</v>
      </c>
      <c r="AE388" s="19">
        <f ca="1"/>
        <v>0</v>
      </c>
      <c r="AF388" s="208">
        <f t="shared" ca="1" si="342"/>
        <v>0</v>
      </c>
      <c r="AG388" s="207"/>
      <c r="AH388" s="194"/>
      <c r="AI388" s="198" cm="1">
        <f t="array" ref="AI388">IFERROR(MATCH(TRUE,INDEX($B$14:$B$117&gt;=AH388,0),0),"")</f>
        <v>1</v>
      </c>
      <c r="AJ388" s="194">
        <f t="shared" ca="1" si="343"/>
        <v>1.3963799927016407E-2</v>
      </c>
      <c r="AM388" s="194">
        <f t="shared" si="344"/>
        <v>0</v>
      </c>
      <c r="AN388" s="19">
        <f ca="1"/>
        <v>0</v>
      </c>
      <c r="AO388" s="208">
        <f t="shared" ca="1" si="345"/>
        <v>0</v>
      </c>
      <c r="AP388" s="207"/>
      <c r="AQ388" s="194"/>
      <c r="AR388" s="198" cm="1">
        <f t="array" ref="AR388">IFERROR(MATCH(TRUE,INDEX($B$14:$B$117&gt;=AQ388,0),0),"")</f>
        <v>1</v>
      </c>
      <c r="AS388" s="194">
        <f t="shared" ca="1" si="346"/>
        <v>1.3963799927016407E-2</v>
      </c>
      <c r="AV388" s="194">
        <f t="shared" si="347"/>
        <v>0</v>
      </c>
      <c r="AW388" s="19">
        <f ca="1"/>
        <v>0</v>
      </c>
      <c r="AX388" s="208">
        <f t="shared" ca="1" si="348"/>
        <v>0</v>
      </c>
      <c r="AY388" s="207"/>
      <c r="AZ388" s="194"/>
      <c r="BA388" s="198" cm="1">
        <f t="array" ref="BA388">IFERROR(MATCH(TRUE,INDEX($B$14:$B$117&gt;=AZ388,0),0),"")</f>
        <v>1</v>
      </c>
      <c r="BB388" s="194">
        <f t="shared" ca="1" si="349"/>
        <v>1.3963799927016407E-2</v>
      </c>
      <c r="BE388" s="194">
        <f t="shared" si="350"/>
        <v>0</v>
      </c>
      <c r="BF388" s="19">
        <f ca="1"/>
        <v>0</v>
      </c>
      <c r="BG388" s="208">
        <f t="shared" ca="1" si="351"/>
        <v>0</v>
      </c>
      <c r="BH388" s="207"/>
      <c r="BI388" s="194"/>
      <c r="BJ388" s="198" cm="1">
        <f t="array" ref="BJ388">IFERROR(MATCH(TRUE,INDEX($B$14:$B$117&gt;=BI388,0),0),"")</f>
        <v>1</v>
      </c>
      <c r="BK388" s="194">
        <f t="shared" ca="1" si="352"/>
        <v>1.3963799927016407E-2</v>
      </c>
      <c r="BN388" s="194">
        <f t="shared" si="353"/>
        <v>0</v>
      </c>
      <c r="BO388" s="19">
        <f ca="1"/>
        <v>0</v>
      </c>
      <c r="BP388" s="208">
        <f t="shared" ca="1" si="354"/>
        <v>0</v>
      </c>
      <c r="BQ388" s="207"/>
      <c r="BR388" s="194"/>
      <c r="BS388" s="198" cm="1">
        <f t="array" ref="BS388">IFERROR(MATCH(TRUE,INDEX($B$14:$B$117&gt;=BR388,0),0),"")</f>
        <v>1</v>
      </c>
      <c r="BT388" s="194">
        <f t="shared" ca="1" si="355"/>
        <v>1.3963799927016407E-2</v>
      </c>
      <c r="BW388" s="194">
        <f t="shared" si="356"/>
        <v>0</v>
      </c>
      <c r="BX388" s="19">
        <f ca="1"/>
        <v>0</v>
      </c>
      <c r="BY388" s="208">
        <f t="shared" ca="1" si="357"/>
        <v>0</v>
      </c>
      <c r="BZ388" s="207"/>
      <c r="CA388" s="194"/>
      <c r="CB388" s="198" cm="1">
        <f t="array" ref="CB388">IFERROR(MATCH(TRUE,INDEX($B$14:$B$117&gt;=CA388,0),0),"")</f>
        <v>1</v>
      </c>
      <c r="CC388" s="194">
        <f t="shared" ca="1" si="358"/>
        <v>1.3963799927016407E-2</v>
      </c>
      <c r="CF388" s="194">
        <f t="shared" si="359"/>
        <v>0</v>
      </c>
      <c r="CG388" s="19">
        <f ca="1"/>
        <v>0</v>
      </c>
      <c r="CH388" s="208">
        <f t="shared" ca="1" si="360"/>
        <v>0</v>
      </c>
      <c r="CI388" s="207"/>
      <c r="CJ388" s="194"/>
      <c r="CK388" s="198" cm="1">
        <f t="array" ref="CK388">IFERROR(MATCH(TRUE,INDEX($B$14:$B$117&gt;=CJ388,0),0),"")</f>
        <v>1</v>
      </c>
      <c r="CL388" s="194">
        <f t="shared" ca="1" si="361"/>
        <v>1.3963799927016407E-2</v>
      </c>
      <c r="CO388" s="194">
        <f t="shared" si="362"/>
        <v>0</v>
      </c>
      <c r="CP388" s="19">
        <f ca="1"/>
        <v>0</v>
      </c>
      <c r="CQ388" s="208">
        <f t="shared" ca="1" si="363"/>
        <v>0</v>
      </c>
      <c r="CR388" s="207"/>
      <c r="CS388" s="194"/>
      <c r="CT388" s="198" cm="1">
        <f t="array" ref="CT388">IFERROR(MATCH(TRUE,INDEX($B$14:$B$117&gt;=CS388,0),0),"")</f>
        <v>1</v>
      </c>
      <c r="CU388" s="194">
        <f t="shared" ca="1" si="364"/>
        <v>1.3963799927016407E-2</v>
      </c>
      <c r="CX388" s="194">
        <f t="shared" si="365"/>
        <v>0</v>
      </c>
      <c r="CY388" s="19" t="e">
        <f ca="1"/>
        <v>#N/A</v>
      </c>
      <c r="CZ388" s="208" t="e">
        <f t="shared" ca="1" si="366"/>
        <v>#N/A</v>
      </c>
      <c r="DA388" s="207"/>
      <c r="DB388" s="194"/>
      <c r="DC388" s="198" cm="1">
        <f t="array" ref="DC388">IFERROR(MATCH(TRUE,INDEX($B$14:$B$117&gt;=DB388,0),0),"")</f>
        <v>1</v>
      </c>
      <c r="DD388" s="194">
        <f t="shared" ca="1" si="367"/>
        <v>1.3963799927016407E-2</v>
      </c>
      <c r="DG388" s="194">
        <f t="shared" si="368"/>
        <v>0</v>
      </c>
      <c r="DH388" s="19" t="e">
        <f ca="1"/>
        <v>#N/A</v>
      </c>
      <c r="DI388" s="208" t="e">
        <f t="shared" ca="1" si="369"/>
        <v>#N/A</v>
      </c>
      <c r="DJ388" s="207"/>
      <c r="DK388" s="194"/>
      <c r="DL388" s="198" cm="1">
        <f t="array" ref="DL388">IFERROR(MATCH(TRUE,INDEX($B$14:$B$117&gt;=DK388,0),0),"")</f>
        <v>1</v>
      </c>
      <c r="DM388" s="194">
        <f t="shared" ca="1" si="370"/>
        <v>1.3963799927016407E-2</v>
      </c>
      <c r="DP388" s="194">
        <f t="shared" si="371"/>
        <v>0</v>
      </c>
      <c r="DQ388" s="19" t="e">
        <f ca="1"/>
        <v>#N/A</v>
      </c>
      <c r="DR388" s="208" t="e">
        <f t="shared" ca="1" si="372"/>
        <v>#N/A</v>
      </c>
      <c r="DS388" s="207"/>
      <c r="DT388" s="194"/>
      <c r="DU388" s="198" cm="1">
        <f t="array" ref="DU388">IFERROR(MATCH(TRUE,INDEX($B$14:$B$117&gt;=DT388,0),0),"")</f>
        <v>1</v>
      </c>
      <c r="DV388" s="194">
        <f t="shared" ca="1" si="373"/>
        <v>1.3963799927016407E-2</v>
      </c>
      <c r="DY388" s="194">
        <f t="shared" si="374"/>
        <v>0</v>
      </c>
      <c r="DZ388" s="19" t="e">
        <f ca="1"/>
        <v>#N/A</v>
      </c>
      <c r="EA388" s="208" t="e">
        <f t="shared" ca="1" si="375"/>
        <v>#N/A</v>
      </c>
      <c r="EB388" s="207"/>
      <c r="EC388" s="194"/>
      <c r="ED388" s="198" cm="1">
        <f t="array" ref="ED388">IFERROR(MATCH(TRUE,INDEX($B$14:$B$117&gt;=EC388,0),0),"")</f>
        <v>1</v>
      </c>
      <c r="EE388" s="194">
        <f t="shared" ca="1" si="376"/>
        <v>1.3963799927016407E-2</v>
      </c>
      <c r="EH388" s="194">
        <f t="shared" si="377"/>
        <v>0</v>
      </c>
      <c r="EI388" s="19" t="e">
        <f ca="1"/>
        <v>#N/A</v>
      </c>
      <c r="EJ388" s="208" t="e">
        <f t="shared" ca="1" si="378"/>
        <v>#N/A</v>
      </c>
      <c r="EK388" s="207"/>
      <c r="EL388" s="194"/>
      <c r="EM388" s="198" cm="1">
        <f t="array" ref="EM388">IFERROR(MATCH(TRUE,INDEX($B$14:$B$117&gt;=EL388,0),0),"")</f>
        <v>1</v>
      </c>
      <c r="EN388" s="194">
        <f t="shared" ca="1" si="379"/>
        <v>1.3963799927016407E-2</v>
      </c>
      <c r="EQ388" s="194">
        <f t="shared" si="380"/>
        <v>0</v>
      </c>
      <c r="ER388" s="19" t="e">
        <f ca="1"/>
        <v>#N/A</v>
      </c>
      <c r="ES388" s="208" t="e">
        <f t="shared" ca="1" si="381"/>
        <v>#N/A</v>
      </c>
      <c r="ET388" s="207"/>
      <c r="EU388" s="194"/>
      <c r="EV388" s="198" cm="1">
        <f t="array" ref="EV388">IFERROR(MATCH(TRUE,INDEX($B$14:$B$117&gt;=EU388,0),0),"")</f>
        <v>1</v>
      </c>
      <c r="EW388" s="194">
        <f t="shared" ca="1" si="382"/>
        <v>1.3963799927016407E-2</v>
      </c>
      <c r="EZ388" s="194">
        <f t="shared" si="383"/>
        <v>0</v>
      </c>
      <c r="FA388" s="19" t="e">
        <f ca="1"/>
        <v>#N/A</v>
      </c>
      <c r="FB388" s="208" t="e">
        <f t="shared" ca="1" si="384"/>
        <v>#N/A</v>
      </c>
      <c r="FC388" s="207"/>
      <c r="FD388" s="194"/>
      <c r="FE388" s="198" cm="1">
        <f t="array" ref="FE388">IFERROR(MATCH(TRUE,INDEX($B$14:$B$117&gt;=FD388,0),0),"")</f>
        <v>1</v>
      </c>
      <c r="FF388" s="194">
        <f t="shared" ca="1" si="385"/>
        <v>1.3963799927016407E-2</v>
      </c>
      <c r="FI388" s="194">
        <f t="shared" si="386"/>
        <v>0</v>
      </c>
      <c r="FJ388" s="19" t="e">
        <f ca="1"/>
        <v>#N/A</v>
      </c>
      <c r="FK388" s="208" t="e">
        <f t="shared" ca="1" si="387"/>
        <v>#N/A</v>
      </c>
      <c r="FL388" s="207"/>
      <c r="FM388" s="194"/>
      <c r="FN388" s="198" cm="1">
        <f t="array" ref="FN388">IFERROR(MATCH(TRUE,INDEX($B$14:$B$117&gt;=FM388,0),0),"")</f>
        <v>1</v>
      </c>
      <c r="FO388" s="194">
        <f t="shared" ca="1" si="388"/>
        <v>1.3963799927016407E-2</v>
      </c>
      <c r="FR388" s="194">
        <f t="shared" si="389"/>
        <v>0</v>
      </c>
      <c r="FS388" s="19" t="e">
        <f ca="1"/>
        <v>#N/A</v>
      </c>
      <c r="FT388" s="208" t="e">
        <f t="shared" ca="1" si="390"/>
        <v>#N/A</v>
      </c>
      <c r="FU388" s="207"/>
      <c r="FV388" s="194"/>
      <c r="FW388" s="198" cm="1">
        <f t="array" ref="FW388">IFERROR(MATCH(TRUE,INDEX($B$14:$B$117&gt;=FV388,0),0),"")</f>
        <v>1</v>
      </c>
      <c r="FX388" s="194">
        <f t="shared" ca="1" si="391"/>
        <v>1.3963799927016407E-2</v>
      </c>
      <c r="GA388" s="194">
        <f t="shared" si="392"/>
        <v>0</v>
      </c>
      <c r="GB388" s="19" t="e">
        <f ca="1"/>
        <v>#N/A</v>
      </c>
      <c r="GC388" s="208" t="e">
        <f t="shared" ca="1" si="393"/>
        <v>#N/A</v>
      </c>
    </row>
    <row r="389" spans="6:185" x14ac:dyDescent="0.2">
      <c r="F389" s="207"/>
      <c r="G389" s="194"/>
      <c r="H389" s="198" cm="1">
        <f t="array" ref="H389">IFERROR(MATCH(TRUE,INDEX($B$14:$B$117&gt;=G389,0),0),"")</f>
        <v>1</v>
      </c>
      <c r="I389" s="194">
        <f t="shared" ca="1" si="338"/>
        <v>1.3963799927016407E-2</v>
      </c>
      <c r="L389" s="194">
        <f t="shared" si="394"/>
        <v>0</v>
      </c>
      <c r="M389" s="19">
        <f ca="1"/>
        <v>0</v>
      </c>
      <c r="N389" s="208">
        <f t="shared" ca="1" si="395"/>
        <v>0</v>
      </c>
      <c r="O389" s="207"/>
      <c r="P389" s="194"/>
      <c r="Q389" s="198" cm="1">
        <f t="array" ref="Q389">IFERROR(MATCH(TRUE,INDEX($B$14:$B$117&gt;=P389,0),0),"")</f>
        <v>1</v>
      </c>
      <c r="R389" s="194">
        <f t="shared" ca="1" si="339"/>
        <v>1.3963799927016407E-2</v>
      </c>
      <c r="U389" s="194">
        <f t="shared" si="396"/>
        <v>0</v>
      </c>
      <c r="V389" s="19">
        <f ca="1"/>
        <v>0</v>
      </c>
      <c r="W389" s="208">
        <f t="shared" ca="1" si="397"/>
        <v>0</v>
      </c>
      <c r="X389" s="207"/>
      <c r="Y389" s="194"/>
      <c r="Z389" s="198" cm="1">
        <f t="array" ref="Z389">IFERROR(MATCH(TRUE,INDEX($B$14:$B$117&gt;=Y389,0),0),"")</f>
        <v>1</v>
      </c>
      <c r="AA389" s="194">
        <f t="shared" ca="1" si="340"/>
        <v>1.3963799927016407E-2</v>
      </c>
      <c r="AD389" s="194">
        <f t="shared" si="341"/>
        <v>0</v>
      </c>
      <c r="AE389" s="19">
        <f ca="1"/>
        <v>0</v>
      </c>
      <c r="AF389" s="208">
        <f t="shared" ca="1" si="342"/>
        <v>0</v>
      </c>
      <c r="AG389" s="207"/>
      <c r="AH389" s="194"/>
      <c r="AI389" s="198" cm="1">
        <f t="array" ref="AI389">IFERROR(MATCH(TRUE,INDEX($B$14:$B$117&gt;=AH389,0),0),"")</f>
        <v>1</v>
      </c>
      <c r="AJ389" s="194">
        <f t="shared" ca="1" si="343"/>
        <v>1.3963799927016407E-2</v>
      </c>
      <c r="AM389" s="194">
        <f t="shared" si="344"/>
        <v>0</v>
      </c>
      <c r="AN389" s="19">
        <f ca="1"/>
        <v>0</v>
      </c>
      <c r="AO389" s="208">
        <f t="shared" ca="1" si="345"/>
        <v>0</v>
      </c>
      <c r="AP389" s="207"/>
      <c r="AQ389" s="194"/>
      <c r="AR389" s="198" cm="1">
        <f t="array" ref="AR389">IFERROR(MATCH(TRUE,INDEX($B$14:$B$117&gt;=AQ389,0),0),"")</f>
        <v>1</v>
      </c>
      <c r="AS389" s="194">
        <f t="shared" ca="1" si="346"/>
        <v>1.3963799927016407E-2</v>
      </c>
      <c r="AV389" s="194">
        <f t="shared" si="347"/>
        <v>0</v>
      </c>
      <c r="AW389" s="19">
        <f ca="1"/>
        <v>0</v>
      </c>
      <c r="AX389" s="208">
        <f t="shared" ca="1" si="348"/>
        <v>0</v>
      </c>
      <c r="AY389" s="207"/>
      <c r="AZ389" s="194"/>
      <c r="BA389" s="198" cm="1">
        <f t="array" ref="BA389">IFERROR(MATCH(TRUE,INDEX($B$14:$B$117&gt;=AZ389,0),0),"")</f>
        <v>1</v>
      </c>
      <c r="BB389" s="194">
        <f t="shared" ca="1" si="349"/>
        <v>1.3963799927016407E-2</v>
      </c>
      <c r="BE389" s="194">
        <f t="shared" si="350"/>
        <v>0</v>
      </c>
      <c r="BF389" s="19">
        <f ca="1"/>
        <v>0</v>
      </c>
      <c r="BG389" s="208">
        <f t="shared" ca="1" si="351"/>
        <v>0</v>
      </c>
      <c r="BH389" s="207"/>
      <c r="BI389" s="194"/>
      <c r="BJ389" s="198" cm="1">
        <f t="array" ref="BJ389">IFERROR(MATCH(TRUE,INDEX($B$14:$B$117&gt;=BI389,0),0),"")</f>
        <v>1</v>
      </c>
      <c r="BK389" s="194">
        <f t="shared" ca="1" si="352"/>
        <v>1.3963799927016407E-2</v>
      </c>
      <c r="BN389" s="194">
        <f t="shared" si="353"/>
        <v>0</v>
      </c>
      <c r="BO389" s="19">
        <f ca="1"/>
        <v>0</v>
      </c>
      <c r="BP389" s="208">
        <f t="shared" ca="1" si="354"/>
        <v>0</v>
      </c>
      <c r="BQ389" s="207"/>
      <c r="BR389" s="194"/>
      <c r="BS389" s="198" cm="1">
        <f t="array" ref="BS389">IFERROR(MATCH(TRUE,INDEX($B$14:$B$117&gt;=BR389,0),0),"")</f>
        <v>1</v>
      </c>
      <c r="BT389" s="194">
        <f t="shared" ca="1" si="355"/>
        <v>1.3963799927016407E-2</v>
      </c>
      <c r="BW389" s="194">
        <f t="shared" si="356"/>
        <v>0</v>
      </c>
      <c r="BX389" s="19">
        <f ca="1"/>
        <v>0</v>
      </c>
      <c r="BY389" s="208">
        <f t="shared" ca="1" si="357"/>
        <v>0</v>
      </c>
      <c r="BZ389" s="207"/>
      <c r="CA389" s="194"/>
      <c r="CB389" s="198" cm="1">
        <f t="array" ref="CB389">IFERROR(MATCH(TRUE,INDEX($B$14:$B$117&gt;=CA389,0),0),"")</f>
        <v>1</v>
      </c>
      <c r="CC389" s="194">
        <f t="shared" ca="1" si="358"/>
        <v>1.3963799927016407E-2</v>
      </c>
      <c r="CF389" s="194">
        <f t="shared" si="359"/>
        <v>0</v>
      </c>
      <c r="CG389" s="19">
        <f ca="1"/>
        <v>0</v>
      </c>
      <c r="CH389" s="208">
        <f t="shared" ca="1" si="360"/>
        <v>0</v>
      </c>
      <c r="CI389" s="207"/>
      <c r="CJ389" s="194"/>
      <c r="CK389" s="198" cm="1">
        <f t="array" ref="CK389">IFERROR(MATCH(TRUE,INDEX($B$14:$B$117&gt;=CJ389,0),0),"")</f>
        <v>1</v>
      </c>
      <c r="CL389" s="194">
        <f t="shared" ca="1" si="361"/>
        <v>1.3963799927016407E-2</v>
      </c>
      <c r="CO389" s="194">
        <f t="shared" si="362"/>
        <v>0</v>
      </c>
      <c r="CP389" s="19">
        <f ca="1"/>
        <v>0</v>
      </c>
      <c r="CQ389" s="208">
        <f t="shared" ca="1" si="363"/>
        <v>0</v>
      </c>
      <c r="CR389" s="207"/>
      <c r="CS389" s="194"/>
      <c r="CT389" s="198" cm="1">
        <f t="array" ref="CT389">IFERROR(MATCH(TRUE,INDEX($B$14:$B$117&gt;=CS389,0),0),"")</f>
        <v>1</v>
      </c>
      <c r="CU389" s="194">
        <f t="shared" ca="1" si="364"/>
        <v>1.3963799927016407E-2</v>
      </c>
      <c r="CX389" s="194">
        <f t="shared" si="365"/>
        <v>0</v>
      </c>
      <c r="CY389" s="19" t="e">
        <f ca="1"/>
        <v>#N/A</v>
      </c>
      <c r="CZ389" s="208" t="e">
        <f t="shared" ca="1" si="366"/>
        <v>#N/A</v>
      </c>
      <c r="DA389" s="207"/>
      <c r="DB389" s="194"/>
      <c r="DC389" s="198" cm="1">
        <f t="array" ref="DC389">IFERROR(MATCH(TRUE,INDEX($B$14:$B$117&gt;=DB389,0),0),"")</f>
        <v>1</v>
      </c>
      <c r="DD389" s="194">
        <f t="shared" ca="1" si="367"/>
        <v>1.3963799927016407E-2</v>
      </c>
      <c r="DG389" s="194">
        <f t="shared" si="368"/>
        <v>0</v>
      </c>
      <c r="DH389" s="19" t="e">
        <f ca="1"/>
        <v>#N/A</v>
      </c>
      <c r="DI389" s="208" t="e">
        <f t="shared" ca="1" si="369"/>
        <v>#N/A</v>
      </c>
      <c r="DJ389" s="207"/>
      <c r="DK389" s="194"/>
      <c r="DL389" s="198" cm="1">
        <f t="array" ref="DL389">IFERROR(MATCH(TRUE,INDEX($B$14:$B$117&gt;=DK389,0),0),"")</f>
        <v>1</v>
      </c>
      <c r="DM389" s="194">
        <f t="shared" ca="1" si="370"/>
        <v>1.3963799927016407E-2</v>
      </c>
      <c r="DP389" s="194">
        <f t="shared" si="371"/>
        <v>0</v>
      </c>
      <c r="DQ389" s="19" t="e">
        <f ca="1"/>
        <v>#N/A</v>
      </c>
      <c r="DR389" s="208" t="e">
        <f t="shared" ca="1" si="372"/>
        <v>#N/A</v>
      </c>
      <c r="DS389" s="207"/>
      <c r="DT389" s="194"/>
      <c r="DU389" s="198" cm="1">
        <f t="array" ref="DU389">IFERROR(MATCH(TRUE,INDEX($B$14:$B$117&gt;=DT389,0),0),"")</f>
        <v>1</v>
      </c>
      <c r="DV389" s="194">
        <f t="shared" ca="1" si="373"/>
        <v>1.3963799927016407E-2</v>
      </c>
      <c r="DY389" s="194">
        <f t="shared" si="374"/>
        <v>0</v>
      </c>
      <c r="DZ389" s="19" t="e">
        <f ca="1"/>
        <v>#N/A</v>
      </c>
      <c r="EA389" s="208" t="e">
        <f t="shared" ca="1" si="375"/>
        <v>#N/A</v>
      </c>
      <c r="EB389" s="207"/>
      <c r="EC389" s="194"/>
      <c r="ED389" s="198" cm="1">
        <f t="array" ref="ED389">IFERROR(MATCH(TRUE,INDEX($B$14:$B$117&gt;=EC389,0),0),"")</f>
        <v>1</v>
      </c>
      <c r="EE389" s="194">
        <f t="shared" ca="1" si="376"/>
        <v>1.3963799927016407E-2</v>
      </c>
      <c r="EH389" s="194">
        <f t="shared" si="377"/>
        <v>0</v>
      </c>
      <c r="EI389" s="19" t="e">
        <f ca="1"/>
        <v>#N/A</v>
      </c>
      <c r="EJ389" s="208" t="e">
        <f t="shared" ca="1" si="378"/>
        <v>#N/A</v>
      </c>
      <c r="EK389" s="207"/>
      <c r="EL389" s="194"/>
      <c r="EM389" s="198" cm="1">
        <f t="array" ref="EM389">IFERROR(MATCH(TRUE,INDEX($B$14:$B$117&gt;=EL389,0),0),"")</f>
        <v>1</v>
      </c>
      <c r="EN389" s="194">
        <f t="shared" ca="1" si="379"/>
        <v>1.3963799927016407E-2</v>
      </c>
      <c r="EQ389" s="194">
        <f t="shared" si="380"/>
        <v>0</v>
      </c>
      <c r="ER389" s="19" t="e">
        <f ca="1"/>
        <v>#N/A</v>
      </c>
      <c r="ES389" s="208" t="e">
        <f t="shared" ca="1" si="381"/>
        <v>#N/A</v>
      </c>
      <c r="ET389" s="207"/>
      <c r="EU389" s="194"/>
      <c r="EV389" s="198" cm="1">
        <f t="array" ref="EV389">IFERROR(MATCH(TRUE,INDEX($B$14:$B$117&gt;=EU389,0),0),"")</f>
        <v>1</v>
      </c>
      <c r="EW389" s="194">
        <f t="shared" ca="1" si="382"/>
        <v>1.3963799927016407E-2</v>
      </c>
      <c r="EZ389" s="194">
        <f t="shared" si="383"/>
        <v>0</v>
      </c>
      <c r="FA389" s="19" t="e">
        <f ca="1"/>
        <v>#N/A</v>
      </c>
      <c r="FB389" s="208" t="e">
        <f t="shared" ca="1" si="384"/>
        <v>#N/A</v>
      </c>
      <c r="FC389" s="207"/>
      <c r="FD389" s="194"/>
      <c r="FE389" s="198" cm="1">
        <f t="array" ref="FE389">IFERROR(MATCH(TRUE,INDEX($B$14:$B$117&gt;=FD389,0),0),"")</f>
        <v>1</v>
      </c>
      <c r="FF389" s="194">
        <f t="shared" ca="1" si="385"/>
        <v>1.3963799927016407E-2</v>
      </c>
      <c r="FI389" s="194">
        <f t="shared" si="386"/>
        <v>0</v>
      </c>
      <c r="FJ389" s="19" t="e">
        <f ca="1"/>
        <v>#N/A</v>
      </c>
      <c r="FK389" s="208" t="e">
        <f t="shared" ca="1" si="387"/>
        <v>#N/A</v>
      </c>
      <c r="FL389" s="207"/>
      <c r="FM389" s="194"/>
      <c r="FN389" s="198" cm="1">
        <f t="array" ref="FN389">IFERROR(MATCH(TRUE,INDEX($B$14:$B$117&gt;=FM389,0),0),"")</f>
        <v>1</v>
      </c>
      <c r="FO389" s="194">
        <f t="shared" ca="1" si="388"/>
        <v>1.3963799927016407E-2</v>
      </c>
      <c r="FR389" s="194">
        <f t="shared" si="389"/>
        <v>0</v>
      </c>
      <c r="FS389" s="19" t="e">
        <f ca="1"/>
        <v>#N/A</v>
      </c>
      <c r="FT389" s="208" t="e">
        <f t="shared" ca="1" si="390"/>
        <v>#N/A</v>
      </c>
      <c r="FU389" s="207"/>
      <c r="FV389" s="194"/>
      <c r="FW389" s="198" cm="1">
        <f t="array" ref="FW389">IFERROR(MATCH(TRUE,INDEX($B$14:$B$117&gt;=FV389,0),0),"")</f>
        <v>1</v>
      </c>
      <c r="FX389" s="194">
        <f t="shared" ca="1" si="391"/>
        <v>1.3963799927016407E-2</v>
      </c>
      <c r="GA389" s="194">
        <f t="shared" si="392"/>
        <v>0</v>
      </c>
      <c r="GB389" s="19" t="e">
        <f ca="1"/>
        <v>#N/A</v>
      </c>
      <c r="GC389" s="208" t="e">
        <f t="shared" ca="1" si="393"/>
        <v>#N/A</v>
      </c>
    </row>
    <row r="390" spans="6:185" x14ac:dyDescent="0.2">
      <c r="F390" s="207"/>
      <c r="G390" s="194"/>
      <c r="H390" s="198" cm="1">
        <f t="array" ref="H390">IFERROR(MATCH(TRUE,INDEX($B$14:$B$117&gt;=G390,0),0),"")</f>
        <v>1</v>
      </c>
      <c r="I390" s="194">
        <f t="shared" ca="1" si="338"/>
        <v>1.3963799927016407E-2</v>
      </c>
      <c r="L390" s="194">
        <f t="shared" si="394"/>
        <v>0</v>
      </c>
      <c r="M390" s="19">
        <f ca="1"/>
        <v>0</v>
      </c>
      <c r="N390" s="208">
        <f t="shared" ca="1" si="395"/>
        <v>0</v>
      </c>
      <c r="O390" s="207"/>
      <c r="P390" s="194"/>
      <c r="Q390" s="198" cm="1">
        <f t="array" ref="Q390">IFERROR(MATCH(TRUE,INDEX($B$14:$B$117&gt;=P390,0),0),"")</f>
        <v>1</v>
      </c>
      <c r="R390" s="194">
        <f t="shared" ca="1" si="339"/>
        <v>1.3963799927016407E-2</v>
      </c>
      <c r="U390" s="194">
        <f t="shared" si="396"/>
        <v>0</v>
      </c>
      <c r="V390" s="19">
        <f ca="1"/>
        <v>0</v>
      </c>
      <c r="W390" s="208">
        <f t="shared" ca="1" si="397"/>
        <v>0</v>
      </c>
      <c r="X390" s="207"/>
      <c r="Y390" s="194"/>
      <c r="Z390" s="198" cm="1">
        <f t="array" ref="Z390">IFERROR(MATCH(TRUE,INDEX($B$14:$B$117&gt;=Y390,0),0),"")</f>
        <v>1</v>
      </c>
      <c r="AA390" s="194">
        <f t="shared" ca="1" si="340"/>
        <v>1.3963799927016407E-2</v>
      </c>
      <c r="AD390" s="194">
        <f t="shared" si="341"/>
        <v>0</v>
      </c>
      <c r="AE390" s="19">
        <f ca="1"/>
        <v>0</v>
      </c>
      <c r="AF390" s="208">
        <f t="shared" ca="1" si="342"/>
        <v>0</v>
      </c>
      <c r="AG390" s="207"/>
      <c r="AH390" s="194"/>
      <c r="AI390" s="198" cm="1">
        <f t="array" ref="AI390">IFERROR(MATCH(TRUE,INDEX($B$14:$B$117&gt;=AH390,0),0),"")</f>
        <v>1</v>
      </c>
      <c r="AJ390" s="194">
        <f t="shared" ca="1" si="343"/>
        <v>1.3963799927016407E-2</v>
      </c>
      <c r="AM390" s="194">
        <f t="shared" si="344"/>
        <v>0</v>
      </c>
      <c r="AN390" s="19">
        <f ca="1"/>
        <v>0</v>
      </c>
      <c r="AO390" s="208">
        <f t="shared" ca="1" si="345"/>
        <v>0</v>
      </c>
      <c r="AP390" s="207"/>
      <c r="AQ390" s="194"/>
      <c r="AR390" s="198" cm="1">
        <f t="array" ref="AR390">IFERROR(MATCH(TRUE,INDEX($B$14:$B$117&gt;=AQ390,0),0),"")</f>
        <v>1</v>
      </c>
      <c r="AS390" s="194">
        <f t="shared" ca="1" si="346"/>
        <v>1.3963799927016407E-2</v>
      </c>
      <c r="AV390" s="194">
        <f t="shared" si="347"/>
        <v>0</v>
      </c>
      <c r="AW390" s="19">
        <f ca="1"/>
        <v>0</v>
      </c>
      <c r="AX390" s="208">
        <f t="shared" ca="1" si="348"/>
        <v>0</v>
      </c>
      <c r="AY390" s="207"/>
      <c r="AZ390" s="194"/>
      <c r="BA390" s="198" cm="1">
        <f t="array" ref="BA390">IFERROR(MATCH(TRUE,INDEX($B$14:$B$117&gt;=AZ390,0),0),"")</f>
        <v>1</v>
      </c>
      <c r="BB390" s="194">
        <f t="shared" ca="1" si="349"/>
        <v>1.3963799927016407E-2</v>
      </c>
      <c r="BE390" s="194">
        <f t="shared" si="350"/>
        <v>0</v>
      </c>
      <c r="BF390" s="19">
        <f ca="1"/>
        <v>0</v>
      </c>
      <c r="BG390" s="208">
        <f t="shared" ca="1" si="351"/>
        <v>0</v>
      </c>
      <c r="BH390" s="207"/>
      <c r="BI390" s="194"/>
      <c r="BJ390" s="198" cm="1">
        <f t="array" ref="BJ390">IFERROR(MATCH(TRUE,INDEX($B$14:$B$117&gt;=BI390,0),0),"")</f>
        <v>1</v>
      </c>
      <c r="BK390" s="194">
        <f t="shared" ca="1" si="352"/>
        <v>1.3963799927016407E-2</v>
      </c>
      <c r="BN390" s="194">
        <f t="shared" si="353"/>
        <v>0</v>
      </c>
      <c r="BO390" s="19">
        <f ca="1"/>
        <v>0</v>
      </c>
      <c r="BP390" s="208">
        <f t="shared" ca="1" si="354"/>
        <v>0</v>
      </c>
      <c r="BQ390" s="207"/>
      <c r="BR390" s="194"/>
      <c r="BS390" s="198" cm="1">
        <f t="array" ref="BS390">IFERROR(MATCH(TRUE,INDEX($B$14:$B$117&gt;=BR390,0),0),"")</f>
        <v>1</v>
      </c>
      <c r="BT390" s="194">
        <f t="shared" ca="1" si="355"/>
        <v>1.3963799927016407E-2</v>
      </c>
      <c r="BW390" s="194">
        <f t="shared" si="356"/>
        <v>0</v>
      </c>
      <c r="BX390" s="19">
        <f ca="1"/>
        <v>0</v>
      </c>
      <c r="BY390" s="208">
        <f t="shared" ca="1" si="357"/>
        <v>0</v>
      </c>
      <c r="BZ390" s="207"/>
      <c r="CA390" s="194"/>
      <c r="CB390" s="198" cm="1">
        <f t="array" ref="CB390">IFERROR(MATCH(TRUE,INDEX($B$14:$B$117&gt;=CA390,0),0),"")</f>
        <v>1</v>
      </c>
      <c r="CC390" s="194">
        <f t="shared" ca="1" si="358"/>
        <v>1.3963799927016407E-2</v>
      </c>
      <c r="CF390" s="194">
        <f t="shared" si="359"/>
        <v>0</v>
      </c>
      <c r="CG390" s="19">
        <f ca="1"/>
        <v>0</v>
      </c>
      <c r="CH390" s="208">
        <f t="shared" ca="1" si="360"/>
        <v>0</v>
      </c>
      <c r="CI390" s="207"/>
      <c r="CJ390" s="194"/>
      <c r="CK390" s="198" cm="1">
        <f t="array" ref="CK390">IFERROR(MATCH(TRUE,INDEX($B$14:$B$117&gt;=CJ390,0),0),"")</f>
        <v>1</v>
      </c>
      <c r="CL390" s="194">
        <f t="shared" ca="1" si="361"/>
        <v>1.3963799927016407E-2</v>
      </c>
      <c r="CO390" s="194">
        <f t="shared" si="362"/>
        <v>0</v>
      </c>
      <c r="CP390" s="19">
        <f ca="1"/>
        <v>0</v>
      </c>
      <c r="CQ390" s="208">
        <f t="shared" ca="1" si="363"/>
        <v>0</v>
      </c>
      <c r="CR390" s="207"/>
      <c r="CS390" s="194"/>
      <c r="CT390" s="198" cm="1">
        <f t="array" ref="CT390">IFERROR(MATCH(TRUE,INDEX($B$14:$B$117&gt;=CS390,0),0),"")</f>
        <v>1</v>
      </c>
      <c r="CU390" s="194">
        <f t="shared" ca="1" si="364"/>
        <v>1.3963799927016407E-2</v>
      </c>
      <c r="CX390" s="194">
        <f t="shared" si="365"/>
        <v>0</v>
      </c>
      <c r="CY390" s="19" t="e">
        <f ca="1"/>
        <v>#N/A</v>
      </c>
      <c r="CZ390" s="208" t="e">
        <f t="shared" ca="1" si="366"/>
        <v>#N/A</v>
      </c>
      <c r="DA390" s="207"/>
      <c r="DB390" s="194"/>
      <c r="DC390" s="198" cm="1">
        <f t="array" ref="DC390">IFERROR(MATCH(TRUE,INDEX($B$14:$B$117&gt;=DB390,0),0),"")</f>
        <v>1</v>
      </c>
      <c r="DD390" s="194">
        <f t="shared" ca="1" si="367"/>
        <v>1.3963799927016407E-2</v>
      </c>
      <c r="DG390" s="194">
        <f t="shared" si="368"/>
        <v>0</v>
      </c>
      <c r="DH390" s="19" t="e">
        <f ca="1"/>
        <v>#N/A</v>
      </c>
      <c r="DI390" s="208" t="e">
        <f t="shared" ca="1" si="369"/>
        <v>#N/A</v>
      </c>
      <c r="DJ390" s="207"/>
      <c r="DK390" s="194"/>
      <c r="DL390" s="198" cm="1">
        <f t="array" ref="DL390">IFERROR(MATCH(TRUE,INDEX($B$14:$B$117&gt;=DK390,0),0),"")</f>
        <v>1</v>
      </c>
      <c r="DM390" s="194">
        <f t="shared" ca="1" si="370"/>
        <v>1.3963799927016407E-2</v>
      </c>
      <c r="DP390" s="194">
        <f t="shared" si="371"/>
        <v>0</v>
      </c>
      <c r="DQ390" s="19" t="e">
        <f ca="1"/>
        <v>#N/A</v>
      </c>
      <c r="DR390" s="208" t="e">
        <f t="shared" ca="1" si="372"/>
        <v>#N/A</v>
      </c>
      <c r="DS390" s="207"/>
      <c r="DT390" s="194"/>
      <c r="DU390" s="198" cm="1">
        <f t="array" ref="DU390">IFERROR(MATCH(TRUE,INDEX($B$14:$B$117&gt;=DT390,0),0),"")</f>
        <v>1</v>
      </c>
      <c r="DV390" s="194">
        <f t="shared" ca="1" si="373"/>
        <v>1.3963799927016407E-2</v>
      </c>
      <c r="DY390" s="194">
        <f t="shared" si="374"/>
        <v>0</v>
      </c>
      <c r="DZ390" s="19" t="e">
        <f ca="1"/>
        <v>#N/A</v>
      </c>
      <c r="EA390" s="208" t="e">
        <f t="shared" ca="1" si="375"/>
        <v>#N/A</v>
      </c>
      <c r="EB390" s="207"/>
      <c r="EC390" s="194"/>
      <c r="ED390" s="198" cm="1">
        <f t="array" ref="ED390">IFERROR(MATCH(TRUE,INDEX($B$14:$B$117&gt;=EC390,0),0),"")</f>
        <v>1</v>
      </c>
      <c r="EE390" s="194">
        <f t="shared" ca="1" si="376"/>
        <v>1.3963799927016407E-2</v>
      </c>
      <c r="EH390" s="194">
        <f t="shared" si="377"/>
        <v>0</v>
      </c>
      <c r="EI390" s="19" t="e">
        <f ca="1"/>
        <v>#N/A</v>
      </c>
      <c r="EJ390" s="208" t="e">
        <f t="shared" ca="1" si="378"/>
        <v>#N/A</v>
      </c>
      <c r="EK390" s="207"/>
      <c r="EL390" s="194"/>
      <c r="EM390" s="198" cm="1">
        <f t="array" ref="EM390">IFERROR(MATCH(TRUE,INDEX($B$14:$B$117&gt;=EL390,0),0),"")</f>
        <v>1</v>
      </c>
      <c r="EN390" s="194">
        <f t="shared" ca="1" si="379"/>
        <v>1.3963799927016407E-2</v>
      </c>
      <c r="EQ390" s="194">
        <f t="shared" si="380"/>
        <v>0</v>
      </c>
      <c r="ER390" s="19" t="e">
        <f ca="1"/>
        <v>#N/A</v>
      </c>
      <c r="ES390" s="208" t="e">
        <f t="shared" ca="1" si="381"/>
        <v>#N/A</v>
      </c>
      <c r="ET390" s="207"/>
      <c r="EU390" s="194"/>
      <c r="EV390" s="198" cm="1">
        <f t="array" ref="EV390">IFERROR(MATCH(TRUE,INDEX($B$14:$B$117&gt;=EU390,0),0),"")</f>
        <v>1</v>
      </c>
      <c r="EW390" s="194">
        <f t="shared" ca="1" si="382"/>
        <v>1.3963799927016407E-2</v>
      </c>
      <c r="EZ390" s="194">
        <f t="shared" si="383"/>
        <v>0</v>
      </c>
      <c r="FA390" s="19" t="e">
        <f ca="1"/>
        <v>#N/A</v>
      </c>
      <c r="FB390" s="208" t="e">
        <f t="shared" ca="1" si="384"/>
        <v>#N/A</v>
      </c>
      <c r="FC390" s="207"/>
      <c r="FD390" s="194"/>
      <c r="FE390" s="198" cm="1">
        <f t="array" ref="FE390">IFERROR(MATCH(TRUE,INDEX($B$14:$B$117&gt;=FD390,0),0),"")</f>
        <v>1</v>
      </c>
      <c r="FF390" s="194">
        <f t="shared" ca="1" si="385"/>
        <v>1.3963799927016407E-2</v>
      </c>
      <c r="FI390" s="194">
        <f t="shared" si="386"/>
        <v>0</v>
      </c>
      <c r="FJ390" s="19" t="e">
        <f ca="1"/>
        <v>#N/A</v>
      </c>
      <c r="FK390" s="208" t="e">
        <f t="shared" ca="1" si="387"/>
        <v>#N/A</v>
      </c>
      <c r="FL390" s="207"/>
      <c r="FM390" s="194"/>
      <c r="FN390" s="198" cm="1">
        <f t="array" ref="FN390">IFERROR(MATCH(TRUE,INDEX($B$14:$B$117&gt;=FM390,0),0),"")</f>
        <v>1</v>
      </c>
      <c r="FO390" s="194">
        <f t="shared" ca="1" si="388"/>
        <v>1.3963799927016407E-2</v>
      </c>
      <c r="FR390" s="194">
        <f t="shared" si="389"/>
        <v>0</v>
      </c>
      <c r="FS390" s="19" t="e">
        <f ca="1"/>
        <v>#N/A</v>
      </c>
      <c r="FT390" s="208" t="e">
        <f t="shared" ca="1" si="390"/>
        <v>#N/A</v>
      </c>
      <c r="FU390" s="207"/>
      <c r="FV390" s="194"/>
      <c r="FW390" s="198" cm="1">
        <f t="array" ref="FW390">IFERROR(MATCH(TRUE,INDEX($B$14:$B$117&gt;=FV390,0),0),"")</f>
        <v>1</v>
      </c>
      <c r="FX390" s="194">
        <f t="shared" ca="1" si="391"/>
        <v>1.3963799927016407E-2</v>
      </c>
      <c r="GA390" s="194">
        <f t="shared" si="392"/>
        <v>0</v>
      </c>
      <c r="GB390" s="19" t="e">
        <f ca="1"/>
        <v>#N/A</v>
      </c>
      <c r="GC390" s="208" t="e">
        <f t="shared" ca="1" si="393"/>
        <v>#N/A</v>
      </c>
    </row>
    <row r="391" spans="6:185" x14ac:dyDescent="0.2">
      <c r="F391" s="207"/>
      <c r="G391" s="194"/>
      <c r="H391" s="198" cm="1">
        <f t="array" ref="H391">IFERROR(MATCH(TRUE,INDEX($B$14:$B$117&gt;=G391,0),0),"")</f>
        <v>1</v>
      </c>
      <c r="I391" s="194">
        <f t="shared" ca="1" si="338"/>
        <v>1.3963799927016407E-2</v>
      </c>
      <c r="L391" s="194">
        <f t="shared" si="394"/>
        <v>0</v>
      </c>
      <c r="M391" s="19">
        <f ca="1"/>
        <v>0</v>
      </c>
      <c r="N391" s="208">
        <f t="shared" ca="1" si="395"/>
        <v>0</v>
      </c>
      <c r="O391" s="207"/>
      <c r="P391" s="194"/>
      <c r="Q391" s="198" cm="1">
        <f t="array" ref="Q391">IFERROR(MATCH(TRUE,INDEX($B$14:$B$117&gt;=P391,0),0),"")</f>
        <v>1</v>
      </c>
      <c r="R391" s="194">
        <f t="shared" ca="1" si="339"/>
        <v>1.3963799927016407E-2</v>
      </c>
      <c r="U391" s="194">
        <f t="shared" si="396"/>
        <v>0</v>
      </c>
      <c r="V391" s="19">
        <f ca="1"/>
        <v>0</v>
      </c>
      <c r="W391" s="208">
        <f t="shared" ca="1" si="397"/>
        <v>0</v>
      </c>
      <c r="X391" s="207"/>
      <c r="Y391" s="194"/>
      <c r="Z391" s="198" cm="1">
        <f t="array" ref="Z391">IFERROR(MATCH(TRUE,INDEX($B$14:$B$117&gt;=Y391,0),0),"")</f>
        <v>1</v>
      </c>
      <c r="AA391" s="194">
        <f t="shared" ca="1" si="340"/>
        <v>1.3963799927016407E-2</v>
      </c>
      <c r="AD391" s="194">
        <f t="shared" si="341"/>
        <v>0</v>
      </c>
      <c r="AE391" s="19">
        <f ca="1"/>
        <v>0</v>
      </c>
      <c r="AF391" s="208">
        <f t="shared" ca="1" si="342"/>
        <v>0</v>
      </c>
      <c r="AG391" s="207"/>
      <c r="AH391" s="194"/>
      <c r="AI391" s="198" cm="1">
        <f t="array" ref="AI391">IFERROR(MATCH(TRUE,INDEX($B$14:$B$117&gt;=AH391,0),0),"")</f>
        <v>1</v>
      </c>
      <c r="AJ391" s="194">
        <f t="shared" ca="1" si="343"/>
        <v>1.3963799927016407E-2</v>
      </c>
      <c r="AM391" s="194">
        <f t="shared" si="344"/>
        <v>0</v>
      </c>
      <c r="AN391" s="19">
        <f ca="1"/>
        <v>0</v>
      </c>
      <c r="AO391" s="208">
        <f t="shared" ca="1" si="345"/>
        <v>0</v>
      </c>
      <c r="AP391" s="207"/>
      <c r="AQ391" s="194"/>
      <c r="AR391" s="198" cm="1">
        <f t="array" ref="AR391">IFERROR(MATCH(TRUE,INDEX($B$14:$B$117&gt;=AQ391,0),0),"")</f>
        <v>1</v>
      </c>
      <c r="AS391" s="194">
        <f t="shared" ca="1" si="346"/>
        <v>1.3963799927016407E-2</v>
      </c>
      <c r="AV391" s="194">
        <f t="shared" si="347"/>
        <v>0</v>
      </c>
      <c r="AW391" s="19">
        <f ca="1"/>
        <v>0</v>
      </c>
      <c r="AX391" s="208">
        <f t="shared" ca="1" si="348"/>
        <v>0</v>
      </c>
      <c r="AY391" s="207"/>
      <c r="AZ391" s="194"/>
      <c r="BA391" s="198" cm="1">
        <f t="array" ref="BA391">IFERROR(MATCH(TRUE,INDEX($B$14:$B$117&gt;=AZ391,0),0),"")</f>
        <v>1</v>
      </c>
      <c r="BB391" s="194">
        <f t="shared" ca="1" si="349"/>
        <v>1.3963799927016407E-2</v>
      </c>
      <c r="BE391" s="194">
        <f t="shared" si="350"/>
        <v>0</v>
      </c>
      <c r="BF391" s="19">
        <f ca="1"/>
        <v>0</v>
      </c>
      <c r="BG391" s="208">
        <f t="shared" ca="1" si="351"/>
        <v>0</v>
      </c>
      <c r="BH391" s="207"/>
      <c r="BI391" s="194"/>
      <c r="BJ391" s="198" cm="1">
        <f t="array" ref="BJ391">IFERROR(MATCH(TRUE,INDEX($B$14:$B$117&gt;=BI391,0),0),"")</f>
        <v>1</v>
      </c>
      <c r="BK391" s="194">
        <f t="shared" ca="1" si="352"/>
        <v>1.3963799927016407E-2</v>
      </c>
      <c r="BN391" s="194">
        <f t="shared" si="353"/>
        <v>0</v>
      </c>
      <c r="BO391" s="19">
        <f ca="1"/>
        <v>0</v>
      </c>
      <c r="BP391" s="208">
        <f t="shared" ca="1" si="354"/>
        <v>0</v>
      </c>
      <c r="BQ391" s="207"/>
      <c r="BR391" s="194"/>
      <c r="BS391" s="198" cm="1">
        <f t="array" ref="BS391">IFERROR(MATCH(TRUE,INDEX($B$14:$B$117&gt;=BR391,0),0),"")</f>
        <v>1</v>
      </c>
      <c r="BT391" s="194">
        <f t="shared" ca="1" si="355"/>
        <v>1.3963799927016407E-2</v>
      </c>
      <c r="BW391" s="194">
        <f t="shared" si="356"/>
        <v>0</v>
      </c>
      <c r="BX391" s="19">
        <f ca="1"/>
        <v>0</v>
      </c>
      <c r="BY391" s="208">
        <f t="shared" ca="1" si="357"/>
        <v>0</v>
      </c>
      <c r="BZ391" s="207"/>
      <c r="CA391" s="194"/>
      <c r="CB391" s="198" cm="1">
        <f t="array" ref="CB391">IFERROR(MATCH(TRUE,INDEX($B$14:$B$117&gt;=CA391,0),0),"")</f>
        <v>1</v>
      </c>
      <c r="CC391" s="194">
        <f t="shared" ca="1" si="358"/>
        <v>1.3963799927016407E-2</v>
      </c>
      <c r="CF391" s="194">
        <f t="shared" si="359"/>
        <v>0</v>
      </c>
      <c r="CG391" s="19">
        <f ca="1"/>
        <v>0</v>
      </c>
      <c r="CH391" s="208">
        <f t="shared" ca="1" si="360"/>
        <v>0</v>
      </c>
      <c r="CI391" s="207"/>
      <c r="CJ391" s="194"/>
      <c r="CK391" s="198" cm="1">
        <f t="array" ref="CK391">IFERROR(MATCH(TRUE,INDEX($B$14:$B$117&gt;=CJ391,0),0),"")</f>
        <v>1</v>
      </c>
      <c r="CL391" s="194">
        <f t="shared" ca="1" si="361"/>
        <v>1.3963799927016407E-2</v>
      </c>
      <c r="CO391" s="194">
        <f t="shared" si="362"/>
        <v>0</v>
      </c>
      <c r="CP391" s="19">
        <f ca="1"/>
        <v>0</v>
      </c>
      <c r="CQ391" s="208">
        <f t="shared" ca="1" si="363"/>
        <v>0</v>
      </c>
      <c r="CR391" s="207"/>
      <c r="CS391" s="194"/>
      <c r="CT391" s="198" cm="1">
        <f t="array" ref="CT391">IFERROR(MATCH(TRUE,INDEX($B$14:$B$117&gt;=CS391,0),0),"")</f>
        <v>1</v>
      </c>
      <c r="CU391" s="194">
        <f t="shared" ca="1" si="364"/>
        <v>1.3963799927016407E-2</v>
      </c>
      <c r="CX391" s="194">
        <f t="shared" si="365"/>
        <v>0</v>
      </c>
      <c r="CY391" s="19" t="e">
        <f ca="1"/>
        <v>#N/A</v>
      </c>
      <c r="CZ391" s="208" t="e">
        <f t="shared" ca="1" si="366"/>
        <v>#N/A</v>
      </c>
      <c r="DA391" s="207"/>
      <c r="DB391" s="194"/>
      <c r="DC391" s="198" cm="1">
        <f t="array" ref="DC391">IFERROR(MATCH(TRUE,INDEX($B$14:$B$117&gt;=DB391,0),0),"")</f>
        <v>1</v>
      </c>
      <c r="DD391" s="194">
        <f t="shared" ca="1" si="367"/>
        <v>1.3963799927016407E-2</v>
      </c>
      <c r="DG391" s="194">
        <f t="shared" si="368"/>
        <v>0</v>
      </c>
      <c r="DH391" s="19" t="e">
        <f ca="1"/>
        <v>#N/A</v>
      </c>
      <c r="DI391" s="208" t="e">
        <f t="shared" ca="1" si="369"/>
        <v>#N/A</v>
      </c>
      <c r="DJ391" s="207"/>
      <c r="DK391" s="194"/>
      <c r="DL391" s="198" cm="1">
        <f t="array" ref="DL391">IFERROR(MATCH(TRUE,INDEX($B$14:$B$117&gt;=DK391,0),0),"")</f>
        <v>1</v>
      </c>
      <c r="DM391" s="194">
        <f t="shared" ca="1" si="370"/>
        <v>1.3963799927016407E-2</v>
      </c>
      <c r="DP391" s="194">
        <f t="shared" si="371"/>
        <v>0</v>
      </c>
      <c r="DQ391" s="19" t="e">
        <f ca="1"/>
        <v>#N/A</v>
      </c>
      <c r="DR391" s="208" t="e">
        <f t="shared" ca="1" si="372"/>
        <v>#N/A</v>
      </c>
      <c r="DS391" s="207"/>
      <c r="DT391" s="194"/>
      <c r="DU391" s="198" cm="1">
        <f t="array" ref="DU391">IFERROR(MATCH(TRUE,INDEX($B$14:$B$117&gt;=DT391,0),0),"")</f>
        <v>1</v>
      </c>
      <c r="DV391" s="194">
        <f t="shared" ca="1" si="373"/>
        <v>1.3963799927016407E-2</v>
      </c>
      <c r="DY391" s="194">
        <f t="shared" si="374"/>
        <v>0</v>
      </c>
      <c r="DZ391" s="19" t="e">
        <f ca="1"/>
        <v>#N/A</v>
      </c>
      <c r="EA391" s="208" t="e">
        <f t="shared" ca="1" si="375"/>
        <v>#N/A</v>
      </c>
      <c r="EB391" s="207"/>
      <c r="EC391" s="194"/>
      <c r="ED391" s="198" cm="1">
        <f t="array" ref="ED391">IFERROR(MATCH(TRUE,INDEX($B$14:$B$117&gt;=EC391,0),0),"")</f>
        <v>1</v>
      </c>
      <c r="EE391" s="194">
        <f t="shared" ca="1" si="376"/>
        <v>1.3963799927016407E-2</v>
      </c>
      <c r="EH391" s="194">
        <f t="shared" si="377"/>
        <v>0</v>
      </c>
      <c r="EI391" s="19" t="e">
        <f ca="1"/>
        <v>#N/A</v>
      </c>
      <c r="EJ391" s="208" t="e">
        <f t="shared" ca="1" si="378"/>
        <v>#N/A</v>
      </c>
      <c r="EK391" s="207"/>
      <c r="EL391" s="194"/>
      <c r="EM391" s="198" cm="1">
        <f t="array" ref="EM391">IFERROR(MATCH(TRUE,INDEX($B$14:$B$117&gt;=EL391,0),0),"")</f>
        <v>1</v>
      </c>
      <c r="EN391" s="194">
        <f t="shared" ca="1" si="379"/>
        <v>1.3963799927016407E-2</v>
      </c>
      <c r="EQ391" s="194">
        <f t="shared" si="380"/>
        <v>0</v>
      </c>
      <c r="ER391" s="19" t="e">
        <f ca="1"/>
        <v>#N/A</v>
      </c>
      <c r="ES391" s="208" t="e">
        <f t="shared" ca="1" si="381"/>
        <v>#N/A</v>
      </c>
      <c r="ET391" s="207"/>
      <c r="EU391" s="194"/>
      <c r="EV391" s="198" cm="1">
        <f t="array" ref="EV391">IFERROR(MATCH(TRUE,INDEX($B$14:$B$117&gt;=EU391,0),0),"")</f>
        <v>1</v>
      </c>
      <c r="EW391" s="194">
        <f t="shared" ca="1" si="382"/>
        <v>1.3963799927016407E-2</v>
      </c>
      <c r="EZ391" s="194">
        <f t="shared" si="383"/>
        <v>0</v>
      </c>
      <c r="FA391" s="19" t="e">
        <f ca="1"/>
        <v>#N/A</v>
      </c>
      <c r="FB391" s="208" t="e">
        <f t="shared" ca="1" si="384"/>
        <v>#N/A</v>
      </c>
      <c r="FC391" s="207"/>
      <c r="FD391" s="194"/>
      <c r="FE391" s="198" cm="1">
        <f t="array" ref="FE391">IFERROR(MATCH(TRUE,INDEX($B$14:$B$117&gt;=FD391,0),0),"")</f>
        <v>1</v>
      </c>
      <c r="FF391" s="194">
        <f t="shared" ca="1" si="385"/>
        <v>1.3963799927016407E-2</v>
      </c>
      <c r="FI391" s="194">
        <f t="shared" si="386"/>
        <v>0</v>
      </c>
      <c r="FJ391" s="19" t="e">
        <f ca="1"/>
        <v>#N/A</v>
      </c>
      <c r="FK391" s="208" t="e">
        <f t="shared" ca="1" si="387"/>
        <v>#N/A</v>
      </c>
      <c r="FL391" s="207"/>
      <c r="FM391" s="194"/>
      <c r="FN391" s="198" cm="1">
        <f t="array" ref="FN391">IFERROR(MATCH(TRUE,INDEX($B$14:$B$117&gt;=FM391,0),0),"")</f>
        <v>1</v>
      </c>
      <c r="FO391" s="194">
        <f t="shared" ca="1" si="388"/>
        <v>1.3963799927016407E-2</v>
      </c>
      <c r="FR391" s="194">
        <f t="shared" si="389"/>
        <v>0</v>
      </c>
      <c r="FS391" s="19" t="e">
        <f ca="1"/>
        <v>#N/A</v>
      </c>
      <c r="FT391" s="208" t="e">
        <f t="shared" ca="1" si="390"/>
        <v>#N/A</v>
      </c>
      <c r="FU391" s="207"/>
      <c r="FV391" s="194"/>
      <c r="FW391" s="198" cm="1">
        <f t="array" ref="FW391">IFERROR(MATCH(TRUE,INDEX($B$14:$B$117&gt;=FV391,0),0),"")</f>
        <v>1</v>
      </c>
      <c r="FX391" s="194">
        <f t="shared" ca="1" si="391"/>
        <v>1.3963799927016407E-2</v>
      </c>
      <c r="GA391" s="194">
        <f t="shared" si="392"/>
        <v>0</v>
      </c>
      <c r="GB391" s="19" t="e">
        <f ca="1"/>
        <v>#N/A</v>
      </c>
      <c r="GC391" s="208" t="e">
        <f t="shared" ca="1" si="393"/>
        <v>#N/A</v>
      </c>
    </row>
    <row r="392" spans="6:185" x14ac:dyDescent="0.2">
      <c r="F392" s="207"/>
      <c r="G392" s="194"/>
      <c r="H392" s="198" cm="1">
        <f t="array" ref="H392">IFERROR(MATCH(TRUE,INDEX($B$14:$B$117&gt;=G392,0),0),"")</f>
        <v>1</v>
      </c>
      <c r="I392" s="194">
        <f t="shared" ca="1" si="338"/>
        <v>1.3963799927016407E-2</v>
      </c>
      <c r="L392" s="194">
        <f t="shared" si="394"/>
        <v>0</v>
      </c>
      <c r="M392" s="19">
        <f ca="1"/>
        <v>0</v>
      </c>
      <c r="N392" s="208">
        <f t="shared" ca="1" si="395"/>
        <v>0</v>
      </c>
      <c r="O392" s="207"/>
      <c r="P392" s="194"/>
      <c r="Q392" s="198" cm="1">
        <f t="array" ref="Q392">IFERROR(MATCH(TRUE,INDEX($B$14:$B$117&gt;=P392,0),0),"")</f>
        <v>1</v>
      </c>
      <c r="R392" s="194">
        <f t="shared" ca="1" si="339"/>
        <v>1.3963799927016407E-2</v>
      </c>
      <c r="U392" s="194">
        <f t="shared" si="396"/>
        <v>0</v>
      </c>
      <c r="V392" s="19">
        <f ca="1"/>
        <v>0</v>
      </c>
      <c r="W392" s="208">
        <f t="shared" ca="1" si="397"/>
        <v>0</v>
      </c>
      <c r="X392" s="207"/>
      <c r="Y392" s="194"/>
      <c r="Z392" s="198" cm="1">
        <f t="array" ref="Z392">IFERROR(MATCH(TRUE,INDEX($B$14:$B$117&gt;=Y392,0),0),"")</f>
        <v>1</v>
      </c>
      <c r="AA392" s="194">
        <f t="shared" ca="1" si="340"/>
        <v>1.3963799927016407E-2</v>
      </c>
      <c r="AD392" s="194">
        <f t="shared" si="341"/>
        <v>0</v>
      </c>
      <c r="AE392" s="19">
        <f ca="1"/>
        <v>0</v>
      </c>
      <c r="AF392" s="208">
        <f t="shared" ca="1" si="342"/>
        <v>0</v>
      </c>
      <c r="AG392" s="207"/>
      <c r="AH392" s="194"/>
      <c r="AI392" s="198" cm="1">
        <f t="array" ref="AI392">IFERROR(MATCH(TRUE,INDEX($B$14:$B$117&gt;=AH392,0),0),"")</f>
        <v>1</v>
      </c>
      <c r="AJ392" s="194">
        <f t="shared" ca="1" si="343"/>
        <v>1.3963799927016407E-2</v>
      </c>
      <c r="AM392" s="194">
        <f t="shared" si="344"/>
        <v>0</v>
      </c>
      <c r="AN392" s="19">
        <f ca="1"/>
        <v>0</v>
      </c>
      <c r="AO392" s="208">
        <f t="shared" ca="1" si="345"/>
        <v>0</v>
      </c>
      <c r="AP392" s="207"/>
      <c r="AQ392" s="194"/>
      <c r="AR392" s="198" cm="1">
        <f t="array" ref="AR392">IFERROR(MATCH(TRUE,INDEX($B$14:$B$117&gt;=AQ392,0),0),"")</f>
        <v>1</v>
      </c>
      <c r="AS392" s="194">
        <f t="shared" ca="1" si="346"/>
        <v>1.3963799927016407E-2</v>
      </c>
      <c r="AV392" s="194">
        <f t="shared" si="347"/>
        <v>0</v>
      </c>
      <c r="AW392" s="19">
        <f ca="1"/>
        <v>0</v>
      </c>
      <c r="AX392" s="208">
        <f t="shared" ca="1" si="348"/>
        <v>0</v>
      </c>
      <c r="AY392" s="207"/>
      <c r="AZ392" s="194"/>
      <c r="BA392" s="198" cm="1">
        <f t="array" ref="BA392">IFERROR(MATCH(TRUE,INDEX($B$14:$B$117&gt;=AZ392,0),0),"")</f>
        <v>1</v>
      </c>
      <c r="BB392" s="194">
        <f t="shared" ca="1" si="349"/>
        <v>1.3963799927016407E-2</v>
      </c>
      <c r="BE392" s="194">
        <f t="shared" si="350"/>
        <v>0</v>
      </c>
      <c r="BF392" s="19">
        <f ca="1"/>
        <v>0</v>
      </c>
      <c r="BG392" s="208">
        <f t="shared" ca="1" si="351"/>
        <v>0</v>
      </c>
      <c r="BH392" s="207"/>
      <c r="BI392" s="194"/>
      <c r="BJ392" s="198" cm="1">
        <f t="array" ref="BJ392">IFERROR(MATCH(TRUE,INDEX($B$14:$B$117&gt;=BI392,0),0),"")</f>
        <v>1</v>
      </c>
      <c r="BK392" s="194">
        <f t="shared" ca="1" si="352"/>
        <v>1.3963799927016407E-2</v>
      </c>
      <c r="BN392" s="194">
        <f t="shared" si="353"/>
        <v>0</v>
      </c>
      <c r="BO392" s="19">
        <f ca="1"/>
        <v>0</v>
      </c>
      <c r="BP392" s="208">
        <f t="shared" ca="1" si="354"/>
        <v>0</v>
      </c>
      <c r="BQ392" s="207"/>
      <c r="BR392" s="194"/>
      <c r="BS392" s="198" cm="1">
        <f t="array" ref="BS392">IFERROR(MATCH(TRUE,INDEX($B$14:$B$117&gt;=BR392,0),0),"")</f>
        <v>1</v>
      </c>
      <c r="BT392" s="194">
        <f t="shared" ca="1" si="355"/>
        <v>1.3963799927016407E-2</v>
      </c>
      <c r="BW392" s="194">
        <f t="shared" si="356"/>
        <v>0</v>
      </c>
      <c r="BX392" s="19">
        <f ca="1"/>
        <v>0</v>
      </c>
      <c r="BY392" s="208">
        <f t="shared" ca="1" si="357"/>
        <v>0</v>
      </c>
      <c r="BZ392" s="207"/>
      <c r="CA392" s="194"/>
      <c r="CB392" s="198" cm="1">
        <f t="array" ref="CB392">IFERROR(MATCH(TRUE,INDEX($B$14:$B$117&gt;=CA392,0),0),"")</f>
        <v>1</v>
      </c>
      <c r="CC392" s="194">
        <f t="shared" ca="1" si="358"/>
        <v>1.3963799927016407E-2</v>
      </c>
      <c r="CF392" s="194">
        <f t="shared" si="359"/>
        <v>0</v>
      </c>
      <c r="CG392" s="19">
        <f ca="1"/>
        <v>0</v>
      </c>
      <c r="CH392" s="208">
        <f t="shared" ca="1" si="360"/>
        <v>0</v>
      </c>
      <c r="CI392" s="207"/>
      <c r="CJ392" s="194"/>
      <c r="CK392" s="198" cm="1">
        <f t="array" ref="CK392">IFERROR(MATCH(TRUE,INDEX($B$14:$B$117&gt;=CJ392,0),0),"")</f>
        <v>1</v>
      </c>
      <c r="CL392" s="194">
        <f t="shared" ca="1" si="361"/>
        <v>1.3963799927016407E-2</v>
      </c>
      <c r="CO392" s="194">
        <f t="shared" si="362"/>
        <v>0</v>
      </c>
      <c r="CP392" s="19">
        <f ca="1"/>
        <v>0</v>
      </c>
      <c r="CQ392" s="208">
        <f t="shared" ca="1" si="363"/>
        <v>0</v>
      </c>
      <c r="CR392" s="207"/>
      <c r="CS392" s="194"/>
      <c r="CT392" s="198" cm="1">
        <f t="array" ref="CT392">IFERROR(MATCH(TRUE,INDEX($B$14:$B$117&gt;=CS392,0),0),"")</f>
        <v>1</v>
      </c>
      <c r="CU392" s="194">
        <f t="shared" ca="1" si="364"/>
        <v>1.3963799927016407E-2</v>
      </c>
      <c r="CX392" s="194">
        <f t="shared" si="365"/>
        <v>0</v>
      </c>
      <c r="CY392" s="19" t="e">
        <f ca="1"/>
        <v>#N/A</v>
      </c>
      <c r="CZ392" s="208" t="e">
        <f t="shared" ca="1" si="366"/>
        <v>#N/A</v>
      </c>
      <c r="DA392" s="207"/>
      <c r="DB392" s="194"/>
      <c r="DC392" s="198" cm="1">
        <f t="array" ref="DC392">IFERROR(MATCH(TRUE,INDEX($B$14:$B$117&gt;=DB392,0),0),"")</f>
        <v>1</v>
      </c>
      <c r="DD392" s="194">
        <f t="shared" ca="1" si="367"/>
        <v>1.3963799927016407E-2</v>
      </c>
      <c r="DG392" s="194">
        <f t="shared" si="368"/>
        <v>0</v>
      </c>
      <c r="DH392" s="19" t="e">
        <f ca="1"/>
        <v>#N/A</v>
      </c>
      <c r="DI392" s="208" t="e">
        <f t="shared" ca="1" si="369"/>
        <v>#N/A</v>
      </c>
      <c r="DJ392" s="207"/>
      <c r="DK392" s="194"/>
      <c r="DL392" s="198" cm="1">
        <f t="array" ref="DL392">IFERROR(MATCH(TRUE,INDEX($B$14:$B$117&gt;=DK392,0),0),"")</f>
        <v>1</v>
      </c>
      <c r="DM392" s="194">
        <f t="shared" ca="1" si="370"/>
        <v>1.3963799927016407E-2</v>
      </c>
      <c r="DP392" s="194">
        <f t="shared" si="371"/>
        <v>0</v>
      </c>
      <c r="DQ392" s="19" t="e">
        <f ca="1"/>
        <v>#N/A</v>
      </c>
      <c r="DR392" s="208" t="e">
        <f t="shared" ca="1" si="372"/>
        <v>#N/A</v>
      </c>
      <c r="DS392" s="207"/>
      <c r="DT392" s="194"/>
      <c r="DU392" s="198" cm="1">
        <f t="array" ref="DU392">IFERROR(MATCH(TRUE,INDEX($B$14:$B$117&gt;=DT392,0),0),"")</f>
        <v>1</v>
      </c>
      <c r="DV392" s="194">
        <f t="shared" ca="1" si="373"/>
        <v>1.3963799927016407E-2</v>
      </c>
      <c r="DY392" s="194">
        <f t="shared" si="374"/>
        <v>0</v>
      </c>
      <c r="DZ392" s="19" t="e">
        <f ca="1"/>
        <v>#N/A</v>
      </c>
      <c r="EA392" s="208" t="e">
        <f t="shared" ca="1" si="375"/>
        <v>#N/A</v>
      </c>
      <c r="EB392" s="207"/>
      <c r="EC392" s="194"/>
      <c r="ED392" s="198" cm="1">
        <f t="array" ref="ED392">IFERROR(MATCH(TRUE,INDEX($B$14:$B$117&gt;=EC392,0),0),"")</f>
        <v>1</v>
      </c>
      <c r="EE392" s="194">
        <f t="shared" ca="1" si="376"/>
        <v>1.3963799927016407E-2</v>
      </c>
      <c r="EH392" s="194">
        <f t="shared" si="377"/>
        <v>0</v>
      </c>
      <c r="EI392" s="19" t="e">
        <f ca="1"/>
        <v>#N/A</v>
      </c>
      <c r="EJ392" s="208" t="e">
        <f t="shared" ca="1" si="378"/>
        <v>#N/A</v>
      </c>
      <c r="EK392" s="207"/>
      <c r="EL392" s="194"/>
      <c r="EM392" s="198" cm="1">
        <f t="array" ref="EM392">IFERROR(MATCH(TRUE,INDEX($B$14:$B$117&gt;=EL392,0),0),"")</f>
        <v>1</v>
      </c>
      <c r="EN392" s="194">
        <f t="shared" ca="1" si="379"/>
        <v>1.3963799927016407E-2</v>
      </c>
      <c r="EQ392" s="194">
        <f t="shared" si="380"/>
        <v>0</v>
      </c>
      <c r="ER392" s="19" t="e">
        <f ca="1"/>
        <v>#N/A</v>
      </c>
      <c r="ES392" s="208" t="e">
        <f t="shared" ca="1" si="381"/>
        <v>#N/A</v>
      </c>
      <c r="ET392" s="207"/>
      <c r="EU392" s="194"/>
      <c r="EV392" s="198" cm="1">
        <f t="array" ref="EV392">IFERROR(MATCH(TRUE,INDEX($B$14:$B$117&gt;=EU392,0),0),"")</f>
        <v>1</v>
      </c>
      <c r="EW392" s="194">
        <f t="shared" ca="1" si="382"/>
        <v>1.3963799927016407E-2</v>
      </c>
      <c r="EZ392" s="194">
        <f t="shared" si="383"/>
        <v>0</v>
      </c>
      <c r="FA392" s="19" t="e">
        <f ca="1"/>
        <v>#N/A</v>
      </c>
      <c r="FB392" s="208" t="e">
        <f t="shared" ca="1" si="384"/>
        <v>#N/A</v>
      </c>
      <c r="FC392" s="207"/>
      <c r="FD392" s="194"/>
      <c r="FE392" s="198" cm="1">
        <f t="array" ref="FE392">IFERROR(MATCH(TRUE,INDEX($B$14:$B$117&gt;=FD392,0),0),"")</f>
        <v>1</v>
      </c>
      <c r="FF392" s="194">
        <f t="shared" ca="1" si="385"/>
        <v>1.3963799927016407E-2</v>
      </c>
      <c r="FI392" s="194">
        <f t="shared" si="386"/>
        <v>0</v>
      </c>
      <c r="FJ392" s="19" t="e">
        <f ca="1"/>
        <v>#N/A</v>
      </c>
      <c r="FK392" s="208" t="e">
        <f t="shared" ca="1" si="387"/>
        <v>#N/A</v>
      </c>
      <c r="FL392" s="207"/>
      <c r="FM392" s="194"/>
      <c r="FN392" s="198" cm="1">
        <f t="array" ref="FN392">IFERROR(MATCH(TRUE,INDEX($B$14:$B$117&gt;=FM392,0),0),"")</f>
        <v>1</v>
      </c>
      <c r="FO392" s="194">
        <f t="shared" ca="1" si="388"/>
        <v>1.3963799927016407E-2</v>
      </c>
      <c r="FR392" s="194">
        <f t="shared" si="389"/>
        <v>0</v>
      </c>
      <c r="FS392" s="19" t="e">
        <f ca="1"/>
        <v>#N/A</v>
      </c>
      <c r="FT392" s="208" t="e">
        <f t="shared" ca="1" si="390"/>
        <v>#N/A</v>
      </c>
      <c r="FU392" s="207"/>
      <c r="FV392" s="194"/>
      <c r="FW392" s="198" cm="1">
        <f t="array" ref="FW392">IFERROR(MATCH(TRUE,INDEX($B$14:$B$117&gt;=FV392,0),0),"")</f>
        <v>1</v>
      </c>
      <c r="FX392" s="194">
        <f t="shared" ca="1" si="391"/>
        <v>1.3963799927016407E-2</v>
      </c>
      <c r="GA392" s="194">
        <f t="shared" si="392"/>
        <v>0</v>
      </c>
      <c r="GB392" s="19" t="e">
        <f ca="1"/>
        <v>#N/A</v>
      </c>
      <c r="GC392" s="208" t="e">
        <f t="shared" ca="1" si="393"/>
        <v>#N/A</v>
      </c>
    </row>
    <row r="393" spans="6:185" x14ac:dyDescent="0.2">
      <c r="F393" s="207"/>
      <c r="G393" s="194"/>
      <c r="H393" s="198" cm="1">
        <f t="array" ref="H393">IFERROR(MATCH(TRUE,INDEX($B$14:$B$117&gt;=G393,0),0),"")</f>
        <v>1</v>
      </c>
      <c r="I393" s="194">
        <f t="shared" ca="1" si="338"/>
        <v>1.3963799927016407E-2</v>
      </c>
      <c r="L393" s="194">
        <f t="shared" si="394"/>
        <v>0</v>
      </c>
      <c r="M393" s="19">
        <f ca="1"/>
        <v>0</v>
      </c>
      <c r="N393" s="208">
        <f t="shared" ca="1" si="395"/>
        <v>0</v>
      </c>
      <c r="O393" s="207"/>
      <c r="P393" s="194"/>
      <c r="Q393" s="198" cm="1">
        <f t="array" ref="Q393">IFERROR(MATCH(TRUE,INDEX($B$14:$B$117&gt;=P393,0),0),"")</f>
        <v>1</v>
      </c>
      <c r="R393" s="194">
        <f t="shared" ca="1" si="339"/>
        <v>1.3963799927016407E-2</v>
      </c>
      <c r="U393" s="194">
        <f t="shared" si="396"/>
        <v>0</v>
      </c>
      <c r="V393" s="19">
        <f ca="1"/>
        <v>0</v>
      </c>
      <c r="W393" s="208">
        <f t="shared" ca="1" si="397"/>
        <v>0</v>
      </c>
      <c r="X393" s="207"/>
      <c r="Y393" s="194"/>
      <c r="Z393" s="198" cm="1">
        <f t="array" ref="Z393">IFERROR(MATCH(TRUE,INDEX($B$14:$B$117&gt;=Y393,0),0),"")</f>
        <v>1</v>
      </c>
      <c r="AA393" s="194">
        <f t="shared" ca="1" si="340"/>
        <v>1.3963799927016407E-2</v>
      </c>
      <c r="AD393" s="194">
        <f t="shared" si="341"/>
        <v>0</v>
      </c>
      <c r="AE393" s="19">
        <f ca="1"/>
        <v>0</v>
      </c>
      <c r="AF393" s="208">
        <f t="shared" ca="1" si="342"/>
        <v>0</v>
      </c>
      <c r="AG393" s="207"/>
      <c r="AH393" s="194"/>
      <c r="AI393" s="198" cm="1">
        <f t="array" ref="AI393">IFERROR(MATCH(TRUE,INDEX($B$14:$B$117&gt;=AH393,0),0),"")</f>
        <v>1</v>
      </c>
      <c r="AJ393" s="194">
        <f t="shared" ca="1" si="343"/>
        <v>1.3963799927016407E-2</v>
      </c>
      <c r="AM393" s="194">
        <f t="shared" si="344"/>
        <v>0</v>
      </c>
      <c r="AN393" s="19">
        <f ca="1"/>
        <v>0</v>
      </c>
      <c r="AO393" s="208">
        <f t="shared" ca="1" si="345"/>
        <v>0</v>
      </c>
      <c r="AP393" s="207"/>
      <c r="AQ393" s="194"/>
      <c r="AR393" s="198" cm="1">
        <f t="array" ref="AR393">IFERROR(MATCH(TRUE,INDEX($B$14:$B$117&gt;=AQ393,0),0),"")</f>
        <v>1</v>
      </c>
      <c r="AS393" s="194">
        <f t="shared" ca="1" si="346"/>
        <v>1.3963799927016407E-2</v>
      </c>
      <c r="AV393" s="194">
        <f t="shared" si="347"/>
        <v>0</v>
      </c>
      <c r="AW393" s="19">
        <f ca="1"/>
        <v>0</v>
      </c>
      <c r="AX393" s="208">
        <f t="shared" ca="1" si="348"/>
        <v>0</v>
      </c>
      <c r="AY393" s="207"/>
      <c r="AZ393" s="194"/>
      <c r="BA393" s="198" cm="1">
        <f t="array" ref="BA393">IFERROR(MATCH(TRUE,INDEX($B$14:$B$117&gt;=AZ393,0),0),"")</f>
        <v>1</v>
      </c>
      <c r="BB393" s="194">
        <f t="shared" ca="1" si="349"/>
        <v>1.3963799927016407E-2</v>
      </c>
      <c r="BE393" s="194">
        <f t="shared" si="350"/>
        <v>0</v>
      </c>
      <c r="BF393" s="19">
        <f ca="1"/>
        <v>0</v>
      </c>
      <c r="BG393" s="208">
        <f t="shared" ca="1" si="351"/>
        <v>0</v>
      </c>
      <c r="BH393" s="207"/>
      <c r="BI393" s="194"/>
      <c r="BJ393" s="198" cm="1">
        <f t="array" ref="BJ393">IFERROR(MATCH(TRUE,INDEX($B$14:$B$117&gt;=BI393,0),0),"")</f>
        <v>1</v>
      </c>
      <c r="BK393" s="194">
        <f t="shared" ca="1" si="352"/>
        <v>1.3963799927016407E-2</v>
      </c>
      <c r="BN393" s="194">
        <f t="shared" si="353"/>
        <v>0</v>
      </c>
      <c r="BO393" s="19">
        <f ca="1"/>
        <v>0</v>
      </c>
      <c r="BP393" s="208">
        <f t="shared" ca="1" si="354"/>
        <v>0</v>
      </c>
      <c r="BQ393" s="207"/>
      <c r="BR393" s="194"/>
      <c r="BS393" s="198" cm="1">
        <f t="array" ref="BS393">IFERROR(MATCH(TRUE,INDEX($B$14:$B$117&gt;=BR393,0),0),"")</f>
        <v>1</v>
      </c>
      <c r="BT393" s="194">
        <f t="shared" ca="1" si="355"/>
        <v>1.3963799927016407E-2</v>
      </c>
      <c r="BW393" s="194">
        <f t="shared" si="356"/>
        <v>0</v>
      </c>
      <c r="BX393" s="19">
        <f ca="1"/>
        <v>0</v>
      </c>
      <c r="BY393" s="208">
        <f t="shared" ca="1" si="357"/>
        <v>0</v>
      </c>
      <c r="BZ393" s="207"/>
      <c r="CA393" s="194"/>
      <c r="CB393" s="198" cm="1">
        <f t="array" ref="CB393">IFERROR(MATCH(TRUE,INDEX($B$14:$B$117&gt;=CA393,0),0),"")</f>
        <v>1</v>
      </c>
      <c r="CC393" s="194">
        <f t="shared" ca="1" si="358"/>
        <v>1.3963799927016407E-2</v>
      </c>
      <c r="CF393" s="194">
        <f t="shared" si="359"/>
        <v>0</v>
      </c>
      <c r="CG393" s="19">
        <f ca="1"/>
        <v>0</v>
      </c>
      <c r="CH393" s="208">
        <f t="shared" ca="1" si="360"/>
        <v>0</v>
      </c>
      <c r="CI393" s="207"/>
      <c r="CJ393" s="194"/>
      <c r="CK393" s="198" cm="1">
        <f t="array" ref="CK393">IFERROR(MATCH(TRUE,INDEX($B$14:$B$117&gt;=CJ393,0),0),"")</f>
        <v>1</v>
      </c>
      <c r="CL393" s="194">
        <f t="shared" ca="1" si="361"/>
        <v>1.3963799927016407E-2</v>
      </c>
      <c r="CO393" s="194">
        <f t="shared" si="362"/>
        <v>0</v>
      </c>
      <c r="CP393" s="19">
        <f ca="1"/>
        <v>0</v>
      </c>
      <c r="CQ393" s="208">
        <f t="shared" ca="1" si="363"/>
        <v>0</v>
      </c>
      <c r="CR393" s="207"/>
      <c r="CS393" s="194"/>
      <c r="CT393" s="198" cm="1">
        <f t="array" ref="CT393">IFERROR(MATCH(TRUE,INDEX($B$14:$B$117&gt;=CS393,0),0),"")</f>
        <v>1</v>
      </c>
      <c r="CU393" s="194">
        <f t="shared" ca="1" si="364"/>
        <v>1.3963799927016407E-2</v>
      </c>
      <c r="CX393" s="194">
        <f t="shared" si="365"/>
        <v>0</v>
      </c>
      <c r="CY393" s="19" t="e">
        <f ca="1"/>
        <v>#N/A</v>
      </c>
      <c r="CZ393" s="208" t="e">
        <f t="shared" ca="1" si="366"/>
        <v>#N/A</v>
      </c>
      <c r="DA393" s="207"/>
      <c r="DB393" s="194"/>
      <c r="DC393" s="198" cm="1">
        <f t="array" ref="DC393">IFERROR(MATCH(TRUE,INDEX($B$14:$B$117&gt;=DB393,0),0),"")</f>
        <v>1</v>
      </c>
      <c r="DD393" s="194">
        <f t="shared" ca="1" si="367"/>
        <v>1.3963799927016407E-2</v>
      </c>
      <c r="DG393" s="194">
        <f t="shared" si="368"/>
        <v>0</v>
      </c>
      <c r="DH393" s="19" t="e">
        <f ca="1"/>
        <v>#N/A</v>
      </c>
      <c r="DI393" s="208" t="e">
        <f t="shared" ca="1" si="369"/>
        <v>#N/A</v>
      </c>
      <c r="DJ393" s="207"/>
      <c r="DK393" s="194"/>
      <c r="DL393" s="198" cm="1">
        <f t="array" ref="DL393">IFERROR(MATCH(TRUE,INDEX($B$14:$B$117&gt;=DK393,0),0),"")</f>
        <v>1</v>
      </c>
      <c r="DM393" s="194">
        <f t="shared" ca="1" si="370"/>
        <v>1.3963799927016407E-2</v>
      </c>
      <c r="DP393" s="194">
        <f t="shared" si="371"/>
        <v>0</v>
      </c>
      <c r="DQ393" s="19" t="e">
        <f ca="1"/>
        <v>#N/A</v>
      </c>
      <c r="DR393" s="208" t="e">
        <f t="shared" ca="1" si="372"/>
        <v>#N/A</v>
      </c>
      <c r="DS393" s="207"/>
      <c r="DT393" s="194"/>
      <c r="DU393" s="198" cm="1">
        <f t="array" ref="DU393">IFERROR(MATCH(TRUE,INDEX($B$14:$B$117&gt;=DT393,0),0),"")</f>
        <v>1</v>
      </c>
      <c r="DV393" s="194">
        <f t="shared" ca="1" si="373"/>
        <v>1.3963799927016407E-2</v>
      </c>
      <c r="DY393" s="194">
        <f t="shared" si="374"/>
        <v>0</v>
      </c>
      <c r="DZ393" s="19" t="e">
        <f ca="1"/>
        <v>#N/A</v>
      </c>
      <c r="EA393" s="208" t="e">
        <f t="shared" ca="1" si="375"/>
        <v>#N/A</v>
      </c>
      <c r="EB393" s="207"/>
      <c r="EC393" s="194"/>
      <c r="ED393" s="198" cm="1">
        <f t="array" ref="ED393">IFERROR(MATCH(TRUE,INDEX($B$14:$B$117&gt;=EC393,0),0),"")</f>
        <v>1</v>
      </c>
      <c r="EE393" s="194">
        <f t="shared" ca="1" si="376"/>
        <v>1.3963799927016407E-2</v>
      </c>
      <c r="EH393" s="194">
        <f t="shared" si="377"/>
        <v>0</v>
      </c>
      <c r="EI393" s="19" t="e">
        <f ca="1"/>
        <v>#N/A</v>
      </c>
      <c r="EJ393" s="208" t="e">
        <f t="shared" ca="1" si="378"/>
        <v>#N/A</v>
      </c>
      <c r="EK393" s="207"/>
      <c r="EL393" s="194"/>
      <c r="EM393" s="198" cm="1">
        <f t="array" ref="EM393">IFERROR(MATCH(TRUE,INDEX($B$14:$B$117&gt;=EL393,0),0),"")</f>
        <v>1</v>
      </c>
      <c r="EN393" s="194">
        <f t="shared" ca="1" si="379"/>
        <v>1.3963799927016407E-2</v>
      </c>
      <c r="EQ393" s="194">
        <f t="shared" si="380"/>
        <v>0</v>
      </c>
      <c r="ER393" s="19" t="e">
        <f ca="1"/>
        <v>#N/A</v>
      </c>
      <c r="ES393" s="208" t="e">
        <f t="shared" ca="1" si="381"/>
        <v>#N/A</v>
      </c>
      <c r="ET393" s="207"/>
      <c r="EU393" s="194"/>
      <c r="EV393" s="198" cm="1">
        <f t="array" ref="EV393">IFERROR(MATCH(TRUE,INDEX($B$14:$B$117&gt;=EU393,0),0),"")</f>
        <v>1</v>
      </c>
      <c r="EW393" s="194">
        <f t="shared" ca="1" si="382"/>
        <v>1.3963799927016407E-2</v>
      </c>
      <c r="EZ393" s="194">
        <f t="shared" si="383"/>
        <v>0</v>
      </c>
      <c r="FA393" s="19" t="e">
        <f ca="1"/>
        <v>#N/A</v>
      </c>
      <c r="FB393" s="208" t="e">
        <f t="shared" ca="1" si="384"/>
        <v>#N/A</v>
      </c>
      <c r="FC393" s="207"/>
      <c r="FD393" s="194"/>
      <c r="FE393" s="198" cm="1">
        <f t="array" ref="FE393">IFERROR(MATCH(TRUE,INDEX($B$14:$B$117&gt;=FD393,0),0),"")</f>
        <v>1</v>
      </c>
      <c r="FF393" s="194">
        <f t="shared" ca="1" si="385"/>
        <v>1.3963799927016407E-2</v>
      </c>
      <c r="FI393" s="194">
        <f t="shared" si="386"/>
        <v>0</v>
      </c>
      <c r="FJ393" s="19" t="e">
        <f ca="1"/>
        <v>#N/A</v>
      </c>
      <c r="FK393" s="208" t="e">
        <f t="shared" ca="1" si="387"/>
        <v>#N/A</v>
      </c>
      <c r="FL393" s="207"/>
      <c r="FM393" s="194"/>
      <c r="FN393" s="198" cm="1">
        <f t="array" ref="FN393">IFERROR(MATCH(TRUE,INDEX($B$14:$B$117&gt;=FM393,0),0),"")</f>
        <v>1</v>
      </c>
      <c r="FO393" s="194">
        <f t="shared" ca="1" si="388"/>
        <v>1.3963799927016407E-2</v>
      </c>
      <c r="FR393" s="194">
        <f t="shared" si="389"/>
        <v>0</v>
      </c>
      <c r="FS393" s="19" t="e">
        <f ca="1"/>
        <v>#N/A</v>
      </c>
      <c r="FT393" s="208" t="e">
        <f t="shared" ca="1" si="390"/>
        <v>#N/A</v>
      </c>
      <c r="FU393" s="207"/>
      <c r="FV393" s="194"/>
      <c r="FW393" s="198" cm="1">
        <f t="array" ref="FW393">IFERROR(MATCH(TRUE,INDEX($B$14:$B$117&gt;=FV393,0),0),"")</f>
        <v>1</v>
      </c>
      <c r="FX393" s="194">
        <f t="shared" ca="1" si="391"/>
        <v>1.3963799927016407E-2</v>
      </c>
      <c r="GA393" s="194">
        <f t="shared" si="392"/>
        <v>0</v>
      </c>
      <c r="GB393" s="19" t="e">
        <f ca="1"/>
        <v>#N/A</v>
      </c>
      <c r="GC393" s="208" t="e">
        <f t="shared" ca="1" si="393"/>
        <v>#N/A</v>
      </c>
    </row>
    <row r="394" spans="6:185" x14ac:dyDescent="0.2">
      <c r="F394" s="207"/>
      <c r="G394" s="194"/>
      <c r="H394" s="198" cm="1">
        <f t="array" ref="H394">IFERROR(MATCH(TRUE,INDEX($B$14:$B$117&gt;=G394,0),0),"")</f>
        <v>1</v>
      </c>
      <c r="I394" s="194">
        <f t="shared" ca="1" si="338"/>
        <v>1.3963799927016407E-2</v>
      </c>
      <c r="L394" s="194">
        <f t="shared" si="394"/>
        <v>0</v>
      </c>
      <c r="M394" s="19">
        <f ca="1"/>
        <v>0</v>
      </c>
      <c r="N394" s="208">
        <f t="shared" ca="1" si="395"/>
        <v>0</v>
      </c>
      <c r="O394" s="207"/>
      <c r="P394" s="194"/>
      <c r="Q394" s="198" cm="1">
        <f t="array" ref="Q394">IFERROR(MATCH(TRUE,INDEX($B$14:$B$117&gt;=P394,0),0),"")</f>
        <v>1</v>
      </c>
      <c r="R394" s="194">
        <f t="shared" ca="1" si="339"/>
        <v>1.3963799927016407E-2</v>
      </c>
      <c r="U394" s="194">
        <f t="shared" si="396"/>
        <v>0</v>
      </c>
      <c r="V394" s="19">
        <f ca="1"/>
        <v>0</v>
      </c>
      <c r="W394" s="208">
        <f t="shared" ca="1" si="397"/>
        <v>0</v>
      </c>
      <c r="X394" s="207"/>
      <c r="Y394" s="194"/>
      <c r="Z394" s="198" cm="1">
        <f t="array" ref="Z394">IFERROR(MATCH(TRUE,INDEX($B$14:$B$117&gt;=Y394,0),0),"")</f>
        <v>1</v>
      </c>
      <c r="AA394" s="194">
        <f t="shared" ca="1" si="340"/>
        <v>1.3963799927016407E-2</v>
      </c>
      <c r="AD394" s="194">
        <f t="shared" si="341"/>
        <v>0</v>
      </c>
      <c r="AE394" s="19">
        <f ca="1"/>
        <v>0</v>
      </c>
      <c r="AF394" s="208">
        <f t="shared" ca="1" si="342"/>
        <v>0</v>
      </c>
      <c r="AG394" s="207"/>
      <c r="AH394" s="194"/>
      <c r="AI394" s="198" cm="1">
        <f t="array" ref="AI394">IFERROR(MATCH(TRUE,INDEX($B$14:$B$117&gt;=AH394,0),0),"")</f>
        <v>1</v>
      </c>
      <c r="AJ394" s="194">
        <f t="shared" ca="1" si="343"/>
        <v>1.3963799927016407E-2</v>
      </c>
      <c r="AM394" s="194">
        <f t="shared" si="344"/>
        <v>0</v>
      </c>
      <c r="AN394" s="19">
        <f ca="1"/>
        <v>0</v>
      </c>
      <c r="AO394" s="208">
        <f t="shared" ca="1" si="345"/>
        <v>0</v>
      </c>
      <c r="AP394" s="207"/>
      <c r="AQ394" s="194"/>
      <c r="AR394" s="198" cm="1">
        <f t="array" ref="AR394">IFERROR(MATCH(TRUE,INDEX($B$14:$B$117&gt;=AQ394,0),0),"")</f>
        <v>1</v>
      </c>
      <c r="AS394" s="194">
        <f t="shared" ca="1" si="346"/>
        <v>1.3963799927016407E-2</v>
      </c>
      <c r="AV394" s="194">
        <f t="shared" si="347"/>
        <v>0</v>
      </c>
      <c r="AW394" s="19">
        <f ca="1"/>
        <v>0</v>
      </c>
      <c r="AX394" s="208">
        <f t="shared" ca="1" si="348"/>
        <v>0</v>
      </c>
      <c r="AY394" s="207"/>
      <c r="AZ394" s="194"/>
      <c r="BA394" s="198" cm="1">
        <f t="array" ref="BA394">IFERROR(MATCH(TRUE,INDEX($B$14:$B$117&gt;=AZ394,0),0),"")</f>
        <v>1</v>
      </c>
      <c r="BB394" s="194">
        <f t="shared" ca="1" si="349"/>
        <v>1.3963799927016407E-2</v>
      </c>
      <c r="BE394" s="194">
        <f t="shared" si="350"/>
        <v>0</v>
      </c>
      <c r="BF394" s="19">
        <f ca="1"/>
        <v>0</v>
      </c>
      <c r="BG394" s="208">
        <f t="shared" ca="1" si="351"/>
        <v>0</v>
      </c>
      <c r="BH394" s="207"/>
      <c r="BI394" s="194"/>
      <c r="BJ394" s="198" cm="1">
        <f t="array" ref="BJ394">IFERROR(MATCH(TRUE,INDEX($B$14:$B$117&gt;=BI394,0),0),"")</f>
        <v>1</v>
      </c>
      <c r="BK394" s="194">
        <f t="shared" ca="1" si="352"/>
        <v>1.3963799927016407E-2</v>
      </c>
      <c r="BN394" s="194">
        <f t="shared" si="353"/>
        <v>0</v>
      </c>
      <c r="BO394" s="19">
        <f ca="1"/>
        <v>0</v>
      </c>
      <c r="BP394" s="208">
        <f t="shared" ca="1" si="354"/>
        <v>0</v>
      </c>
      <c r="BQ394" s="207"/>
      <c r="BR394" s="194"/>
      <c r="BS394" s="198" cm="1">
        <f t="array" ref="BS394">IFERROR(MATCH(TRUE,INDEX($B$14:$B$117&gt;=BR394,0),0),"")</f>
        <v>1</v>
      </c>
      <c r="BT394" s="194">
        <f t="shared" ca="1" si="355"/>
        <v>1.3963799927016407E-2</v>
      </c>
      <c r="BW394" s="194">
        <f t="shared" si="356"/>
        <v>0</v>
      </c>
      <c r="BX394" s="19">
        <f ca="1"/>
        <v>0</v>
      </c>
      <c r="BY394" s="208">
        <f t="shared" ca="1" si="357"/>
        <v>0</v>
      </c>
      <c r="BZ394" s="207"/>
      <c r="CA394" s="194"/>
      <c r="CB394" s="198" cm="1">
        <f t="array" ref="CB394">IFERROR(MATCH(TRUE,INDEX($B$14:$B$117&gt;=CA394,0),0),"")</f>
        <v>1</v>
      </c>
      <c r="CC394" s="194">
        <f t="shared" ca="1" si="358"/>
        <v>1.3963799927016407E-2</v>
      </c>
      <c r="CF394" s="194">
        <f t="shared" si="359"/>
        <v>0</v>
      </c>
      <c r="CG394" s="19">
        <f ca="1"/>
        <v>0</v>
      </c>
      <c r="CH394" s="208">
        <f t="shared" ca="1" si="360"/>
        <v>0</v>
      </c>
      <c r="CI394" s="207"/>
      <c r="CJ394" s="194"/>
      <c r="CK394" s="198" cm="1">
        <f t="array" ref="CK394">IFERROR(MATCH(TRUE,INDEX($B$14:$B$117&gt;=CJ394,0),0),"")</f>
        <v>1</v>
      </c>
      <c r="CL394" s="194">
        <f t="shared" ca="1" si="361"/>
        <v>1.3963799927016407E-2</v>
      </c>
      <c r="CO394" s="194">
        <f t="shared" si="362"/>
        <v>0</v>
      </c>
      <c r="CP394" s="19">
        <f ca="1"/>
        <v>0</v>
      </c>
      <c r="CQ394" s="208">
        <f t="shared" ca="1" si="363"/>
        <v>0</v>
      </c>
      <c r="CR394" s="207"/>
      <c r="CS394" s="194"/>
      <c r="CT394" s="198" cm="1">
        <f t="array" ref="CT394">IFERROR(MATCH(TRUE,INDEX($B$14:$B$117&gt;=CS394,0),0),"")</f>
        <v>1</v>
      </c>
      <c r="CU394" s="194">
        <f t="shared" ca="1" si="364"/>
        <v>1.3963799927016407E-2</v>
      </c>
      <c r="CX394" s="194">
        <f t="shared" si="365"/>
        <v>0</v>
      </c>
      <c r="CY394" s="19" t="e">
        <f ca="1"/>
        <v>#N/A</v>
      </c>
      <c r="CZ394" s="208" t="e">
        <f t="shared" ca="1" si="366"/>
        <v>#N/A</v>
      </c>
      <c r="DA394" s="207"/>
      <c r="DB394" s="194"/>
      <c r="DC394" s="198" cm="1">
        <f t="array" ref="DC394">IFERROR(MATCH(TRUE,INDEX($B$14:$B$117&gt;=DB394,0),0),"")</f>
        <v>1</v>
      </c>
      <c r="DD394" s="194">
        <f t="shared" ca="1" si="367"/>
        <v>1.3963799927016407E-2</v>
      </c>
      <c r="DG394" s="194">
        <f t="shared" si="368"/>
        <v>0</v>
      </c>
      <c r="DH394" s="19" t="e">
        <f ca="1"/>
        <v>#N/A</v>
      </c>
      <c r="DI394" s="208" t="e">
        <f t="shared" ca="1" si="369"/>
        <v>#N/A</v>
      </c>
      <c r="DJ394" s="207"/>
      <c r="DK394" s="194"/>
      <c r="DL394" s="198" cm="1">
        <f t="array" ref="DL394">IFERROR(MATCH(TRUE,INDEX($B$14:$B$117&gt;=DK394,0),0),"")</f>
        <v>1</v>
      </c>
      <c r="DM394" s="194">
        <f t="shared" ca="1" si="370"/>
        <v>1.3963799927016407E-2</v>
      </c>
      <c r="DP394" s="194">
        <f t="shared" si="371"/>
        <v>0</v>
      </c>
      <c r="DQ394" s="19" t="e">
        <f ca="1"/>
        <v>#N/A</v>
      </c>
      <c r="DR394" s="208" t="e">
        <f t="shared" ca="1" si="372"/>
        <v>#N/A</v>
      </c>
      <c r="DS394" s="207"/>
      <c r="DT394" s="194"/>
      <c r="DU394" s="198" cm="1">
        <f t="array" ref="DU394">IFERROR(MATCH(TRUE,INDEX($B$14:$B$117&gt;=DT394,0),0),"")</f>
        <v>1</v>
      </c>
      <c r="DV394" s="194">
        <f t="shared" ca="1" si="373"/>
        <v>1.3963799927016407E-2</v>
      </c>
      <c r="DY394" s="194">
        <f t="shared" si="374"/>
        <v>0</v>
      </c>
      <c r="DZ394" s="19" t="e">
        <f ca="1"/>
        <v>#N/A</v>
      </c>
      <c r="EA394" s="208" t="e">
        <f t="shared" ca="1" si="375"/>
        <v>#N/A</v>
      </c>
      <c r="EB394" s="207"/>
      <c r="EC394" s="194"/>
      <c r="ED394" s="198" cm="1">
        <f t="array" ref="ED394">IFERROR(MATCH(TRUE,INDEX($B$14:$B$117&gt;=EC394,0),0),"")</f>
        <v>1</v>
      </c>
      <c r="EE394" s="194">
        <f t="shared" ca="1" si="376"/>
        <v>1.3963799927016407E-2</v>
      </c>
      <c r="EH394" s="194">
        <f t="shared" si="377"/>
        <v>0</v>
      </c>
      <c r="EI394" s="19" t="e">
        <f ca="1"/>
        <v>#N/A</v>
      </c>
      <c r="EJ394" s="208" t="e">
        <f t="shared" ca="1" si="378"/>
        <v>#N/A</v>
      </c>
      <c r="EK394" s="207"/>
      <c r="EL394" s="194"/>
      <c r="EM394" s="198" cm="1">
        <f t="array" ref="EM394">IFERROR(MATCH(TRUE,INDEX($B$14:$B$117&gt;=EL394,0),0),"")</f>
        <v>1</v>
      </c>
      <c r="EN394" s="194">
        <f t="shared" ca="1" si="379"/>
        <v>1.3963799927016407E-2</v>
      </c>
      <c r="EQ394" s="194">
        <f t="shared" si="380"/>
        <v>0</v>
      </c>
      <c r="ER394" s="19" t="e">
        <f ca="1"/>
        <v>#N/A</v>
      </c>
      <c r="ES394" s="208" t="e">
        <f t="shared" ca="1" si="381"/>
        <v>#N/A</v>
      </c>
      <c r="ET394" s="207"/>
      <c r="EU394" s="194"/>
      <c r="EV394" s="198" cm="1">
        <f t="array" ref="EV394">IFERROR(MATCH(TRUE,INDEX($B$14:$B$117&gt;=EU394,0),0),"")</f>
        <v>1</v>
      </c>
      <c r="EW394" s="194">
        <f t="shared" ca="1" si="382"/>
        <v>1.3963799927016407E-2</v>
      </c>
      <c r="EZ394" s="194">
        <f t="shared" si="383"/>
        <v>0</v>
      </c>
      <c r="FA394" s="19" t="e">
        <f ca="1"/>
        <v>#N/A</v>
      </c>
      <c r="FB394" s="208" t="e">
        <f t="shared" ca="1" si="384"/>
        <v>#N/A</v>
      </c>
      <c r="FC394" s="207"/>
      <c r="FD394" s="194"/>
      <c r="FE394" s="198" cm="1">
        <f t="array" ref="FE394">IFERROR(MATCH(TRUE,INDEX($B$14:$B$117&gt;=FD394,0),0),"")</f>
        <v>1</v>
      </c>
      <c r="FF394" s="194">
        <f t="shared" ca="1" si="385"/>
        <v>1.3963799927016407E-2</v>
      </c>
      <c r="FI394" s="194">
        <f t="shared" si="386"/>
        <v>0</v>
      </c>
      <c r="FJ394" s="19" t="e">
        <f ca="1"/>
        <v>#N/A</v>
      </c>
      <c r="FK394" s="208" t="e">
        <f t="shared" ca="1" si="387"/>
        <v>#N/A</v>
      </c>
      <c r="FL394" s="207"/>
      <c r="FM394" s="194"/>
      <c r="FN394" s="198" cm="1">
        <f t="array" ref="FN394">IFERROR(MATCH(TRUE,INDEX($B$14:$B$117&gt;=FM394,0),0),"")</f>
        <v>1</v>
      </c>
      <c r="FO394" s="194">
        <f t="shared" ca="1" si="388"/>
        <v>1.3963799927016407E-2</v>
      </c>
      <c r="FR394" s="194">
        <f t="shared" si="389"/>
        <v>0</v>
      </c>
      <c r="FS394" s="19" t="e">
        <f ca="1"/>
        <v>#N/A</v>
      </c>
      <c r="FT394" s="208" t="e">
        <f t="shared" ca="1" si="390"/>
        <v>#N/A</v>
      </c>
      <c r="FU394" s="207"/>
      <c r="FV394" s="194"/>
      <c r="FW394" s="198" cm="1">
        <f t="array" ref="FW394">IFERROR(MATCH(TRUE,INDEX($B$14:$B$117&gt;=FV394,0),0),"")</f>
        <v>1</v>
      </c>
      <c r="FX394" s="194">
        <f t="shared" ca="1" si="391"/>
        <v>1.3963799927016407E-2</v>
      </c>
      <c r="GA394" s="194">
        <f t="shared" si="392"/>
        <v>0</v>
      </c>
      <c r="GB394" s="19" t="e">
        <f ca="1"/>
        <v>#N/A</v>
      </c>
      <c r="GC394" s="208" t="e">
        <f t="shared" ca="1" si="393"/>
        <v>#N/A</v>
      </c>
    </row>
    <row r="395" spans="6:185" x14ac:dyDescent="0.2">
      <c r="F395" s="207"/>
      <c r="G395" s="194"/>
      <c r="H395" s="198" cm="1">
        <f t="array" ref="H395">IFERROR(MATCH(TRUE,INDEX($B$14:$B$117&gt;=G395,0),0),"")</f>
        <v>1</v>
      </c>
      <c r="I395" s="194">
        <f t="shared" ca="1" si="338"/>
        <v>1.3963799927016407E-2</v>
      </c>
      <c r="L395" s="194">
        <f t="shared" si="394"/>
        <v>0</v>
      </c>
      <c r="M395" s="19">
        <f ca="1"/>
        <v>0</v>
      </c>
      <c r="N395" s="208">
        <f t="shared" ca="1" si="395"/>
        <v>0</v>
      </c>
      <c r="O395" s="207"/>
      <c r="P395" s="194"/>
      <c r="Q395" s="198" cm="1">
        <f t="array" ref="Q395">IFERROR(MATCH(TRUE,INDEX($B$14:$B$117&gt;=P395,0),0),"")</f>
        <v>1</v>
      </c>
      <c r="R395" s="194">
        <f t="shared" ca="1" si="339"/>
        <v>1.3963799927016407E-2</v>
      </c>
      <c r="U395" s="194">
        <f t="shared" si="396"/>
        <v>0</v>
      </c>
      <c r="V395" s="19">
        <f ca="1"/>
        <v>0</v>
      </c>
      <c r="W395" s="208">
        <f t="shared" ca="1" si="397"/>
        <v>0</v>
      </c>
      <c r="X395" s="207"/>
      <c r="Y395" s="194"/>
      <c r="Z395" s="198" cm="1">
        <f t="array" ref="Z395">IFERROR(MATCH(TRUE,INDEX($B$14:$B$117&gt;=Y395,0),0),"")</f>
        <v>1</v>
      </c>
      <c r="AA395" s="194">
        <f t="shared" ca="1" si="340"/>
        <v>1.3963799927016407E-2</v>
      </c>
      <c r="AD395" s="194">
        <f t="shared" si="341"/>
        <v>0</v>
      </c>
      <c r="AE395" s="19">
        <f ca="1"/>
        <v>0</v>
      </c>
      <c r="AF395" s="208">
        <f t="shared" ca="1" si="342"/>
        <v>0</v>
      </c>
      <c r="AG395" s="207"/>
      <c r="AH395" s="194"/>
      <c r="AI395" s="198" cm="1">
        <f t="array" ref="AI395">IFERROR(MATCH(TRUE,INDEX($B$14:$B$117&gt;=AH395,0),0),"")</f>
        <v>1</v>
      </c>
      <c r="AJ395" s="194">
        <f t="shared" ca="1" si="343"/>
        <v>1.3963799927016407E-2</v>
      </c>
      <c r="AM395" s="194">
        <f t="shared" si="344"/>
        <v>0</v>
      </c>
      <c r="AN395" s="19">
        <f ca="1"/>
        <v>0</v>
      </c>
      <c r="AO395" s="208">
        <f t="shared" ca="1" si="345"/>
        <v>0</v>
      </c>
      <c r="AP395" s="207"/>
      <c r="AQ395" s="194"/>
      <c r="AR395" s="198" cm="1">
        <f t="array" ref="AR395">IFERROR(MATCH(TRUE,INDEX($B$14:$B$117&gt;=AQ395,0),0),"")</f>
        <v>1</v>
      </c>
      <c r="AS395" s="194">
        <f t="shared" ca="1" si="346"/>
        <v>1.3963799927016407E-2</v>
      </c>
      <c r="AV395" s="194">
        <f t="shared" si="347"/>
        <v>0</v>
      </c>
      <c r="AW395" s="19">
        <f ca="1"/>
        <v>0</v>
      </c>
      <c r="AX395" s="208">
        <f t="shared" ca="1" si="348"/>
        <v>0</v>
      </c>
      <c r="AY395" s="207"/>
      <c r="AZ395" s="194"/>
      <c r="BA395" s="198" cm="1">
        <f t="array" ref="BA395">IFERROR(MATCH(TRUE,INDEX($B$14:$B$117&gt;=AZ395,0),0),"")</f>
        <v>1</v>
      </c>
      <c r="BB395" s="194">
        <f t="shared" ca="1" si="349"/>
        <v>1.3963799927016407E-2</v>
      </c>
      <c r="BE395" s="194">
        <f t="shared" si="350"/>
        <v>0</v>
      </c>
      <c r="BF395" s="19">
        <f ca="1"/>
        <v>0</v>
      </c>
      <c r="BG395" s="208">
        <f t="shared" ca="1" si="351"/>
        <v>0</v>
      </c>
      <c r="BH395" s="207"/>
      <c r="BI395" s="194"/>
      <c r="BJ395" s="198" cm="1">
        <f t="array" ref="BJ395">IFERROR(MATCH(TRUE,INDEX($B$14:$B$117&gt;=BI395,0),0),"")</f>
        <v>1</v>
      </c>
      <c r="BK395" s="194">
        <f t="shared" ca="1" si="352"/>
        <v>1.3963799927016407E-2</v>
      </c>
      <c r="BN395" s="194">
        <f t="shared" si="353"/>
        <v>0</v>
      </c>
      <c r="BO395" s="19">
        <f ca="1"/>
        <v>0</v>
      </c>
      <c r="BP395" s="208">
        <f t="shared" ca="1" si="354"/>
        <v>0</v>
      </c>
      <c r="BQ395" s="207"/>
      <c r="BR395" s="194"/>
      <c r="BS395" s="198" cm="1">
        <f t="array" ref="BS395">IFERROR(MATCH(TRUE,INDEX($B$14:$B$117&gt;=BR395,0),0),"")</f>
        <v>1</v>
      </c>
      <c r="BT395" s="194">
        <f t="shared" ca="1" si="355"/>
        <v>1.3963799927016407E-2</v>
      </c>
      <c r="BW395" s="194">
        <f t="shared" si="356"/>
        <v>0</v>
      </c>
      <c r="BX395" s="19">
        <f ca="1"/>
        <v>0</v>
      </c>
      <c r="BY395" s="208">
        <f t="shared" ca="1" si="357"/>
        <v>0</v>
      </c>
      <c r="BZ395" s="207"/>
      <c r="CA395" s="194"/>
      <c r="CB395" s="198" cm="1">
        <f t="array" ref="CB395">IFERROR(MATCH(TRUE,INDEX($B$14:$B$117&gt;=CA395,0),0),"")</f>
        <v>1</v>
      </c>
      <c r="CC395" s="194">
        <f t="shared" ca="1" si="358"/>
        <v>1.3963799927016407E-2</v>
      </c>
      <c r="CF395" s="194">
        <f t="shared" si="359"/>
        <v>0</v>
      </c>
      <c r="CG395" s="19">
        <f ca="1"/>
        <v>0</v>
      </c>
      <c r="CH395" s="208">
        <f t="shared" ca="1" si="360"/>
        <v>0</v>
      </c>
      <c r="CI395" s="207"/>
      <c r="CJ395" s="194"/>
      <c r="CK395" s="198" cm="1">
        <f t="array" ref="CK395">IFERROR(MATCH(TRUE,INDEX($B$14:$B$117&gt;=CJ395,0),0),"")</f>
        <v>1</v>
      </c>
      <c r="CL395" s="194">
        <f t="shared" ca="1" si="361"/>
        <v>1.3963799927016407E-2</v>
      </c>
      <c r="CO395" s="194">
        <f t="shared" si="362"/>
        <v>0</v>
      </c>
      <c r="CP395" s="19">
        <f ca="1"/>
        <v>0</v>
      </c>
      <c r="CQ395" s="208">
        <f t="shared" ca="1" si="363"/>
        <v>0</v>
      </c>
      <c r="CR395" s="207"/>
      <c r="CS395" s="194"/>
      <c r="CT395" s="198" cm="1">
        <f t="array" ref="CT395">IFERROR(MATCH(TRUE,INDEX($B$14:$B$117&gt;=CS395,0),0),"")</f>
        <v>1</v>
      </c>
      <c r="CU395" s="194">
        <f t="shared" ca="1" si="364"/>
        <v>1.3963799927016407E-2</v>
      </c>
      <c r="CX395" s="194">
        <f t="shared" si="365"/>
        <v>0</v>
      </c>
      <c r="CY395" s="19" t="e">
        <f ca="1"/>
        <v>#N/A</v>
      </c>
      <c r="CZ395" s="208" t="e">
        <f t="shared" ca="1" si="366"/>
        <v>#N/A</v>
      </c>
      <c r="DA395" s="207"/>
      <c r="DB395" s="194"/>
      <c r="DC395" s="198" cm="1">
        <f t="array" ref="DC395">IFERROR(MATCH(TRUE,INDEX($B$14:$B$117&gt;=DB395,0),0),"")</f>
        <v>1</v>
      </c>
      <c r="DD395" s="194">
        <f t="shared" ca="1" si="367"/>
        <v>1.3963799927016407E-2</v>
      </c>
      <c r="DG395" s="194">
        <f t="shared" si="368"/>
        <v>0</v>
      </c>
      <c r="DH395" s="19" t="e">
        <f ca="1"/>
        <v>#N/A</v>
      </c>
      <c r="DI395" s="208" t="e">
        <f t="shared" ca="1" si="369"/>
        <v>#N/A</v>
      </c>
      <c r="DJ395" s="207"/>
      <c r="DK395" s="194"/>
      <c r="DL395" s="198" cm="1">
        <f t="array" ref="DL395">IFERROR(MATCH(TRUE,INDEX($B$14:$B$117&gt;=DK395,0),0),"")</f>
        <v>1</v>
      </c>
      <c r="DM395" s="194">
        <f t="shared" ca="1" si="370"/>
        <v>1.3963799927016407E-2</v>
      </c>
      <c r="DP395" s="194">
        <f t="shared" si="371"/>
        <v>0</v>
      </c>
      <c r="DQ395" s="19" t="e">
        <f ca="1"/>
        <v>#N/A</v>
      </c>
      <c r="DR395" s="208" t="e">
        <f t="shared" ca="1" si="372"/>
        <v>#N/A</v>
      </c>
      <c r="DS395" s="207"/>
      <c r="DT395" s="194"/>
      <c r="DU395" s="198" cm="1">
        <f t="array" ref="DU395">IFERROR(MATCH(TRUE,INDEX($B$14:$B$117&gt;=DT395,0),0),"")</f>
        <v>1</v>
      </c>
      <c r="DV395" s="194">
        <f t="shared" ca="1" si="373"/>
        <v>1.3963799927016407E-2</v>
      </c>
      <c r="DY395" s="194">
        <f t="shared" si="374"/>
        <v>0</v>
      </c>
      <c r="DZ395" s="19" t="e">
        <f ca="1"/>
        <v>#N/A</v>
      </c>
      <c r="EA395" s="208" t="e">
        <f t="shared" ca="1" si="375"/>
        <v>#N/A</v>
      </c>
      <c r="EB395" s="207"/>
      <c r="EC395" s="194"/>
      <c r="ED395" s="198" cm="1">
        <f t="array" ref="ED395">IFERROR(MATCH(TRUE,INDEX($B$14:$B$117&gt;=EC395,0),0),"")</f>
        <v>1</v>
      </c>
      <c r="EE395" s="194">
        <f t="shared" ca="1" si="376"/>
        <v>1.3963799927016407E-2</v>
      </c>
      <c r="EH395" s="194">
        <f t="shared" si="377"/>
        <v>0</v>
      </c>
      <c r="EI395" s="19" t="e">
        <f ca="1"/>
        <v>#N/A</v>
      </c>
      <c r="EJ395" s="208" t="e">
        <f t="shared" ca="1" si="378"/>
        <v>#N/A</v>
      </c>
      <c r="EK395" s="207"/>
      <c r="EL395" s="194"/>
      <c r="EM395" s="198" cm="1">
        <f t="array" ref="EM395">IFERROR(MATCH(TRUE,INDEX($B$14:$B$117&gt;=EL395,0),0),"")</f>
        <v>1</v>
      </c>
      <c r="EN395" s="194">
        <f t="shared" ca="1" si="379"/>
        <v>1.3963799927016407E-2</v>
      </c>
      <c r="EQ395" s="194">
        <f t="shared" si="380"/>
        <v>0</v>
      </c>
      <c r="ER395" s="19" t="e">
        <f ca="1"/>
        <v>#N/A</v>
      </c>
      <c r="ES395" s="208" t="e">
        <f t="shared" ca="1" si="381"/>
        <v>#N/A</v>
      </c>
      <c r="ET395" s="207"/>
      <c r="EU395" s="194"/>
      <c r="EV395" s="198" cm="1">
        <f t="array" ref="EV395">IFERROR(MATCH(TRUE,INDEX($B$14:$B$117&gt;=EU395,0),0),"")</f>
        <v>1</v>
      </c>
      <c r="EW395" s="194">
        <f t="shared" ca="1" si="382"/>
        <v>1.3963799927016407E-2</v>
      </c>
      <c r="EZ395" s="194">
        <f t="shared" si="383"/>
        <v>0</v>
      </c>
      <c r="FA395" s="19" t="e">
        <f ca="1"/>
        <v>#N/A</v>
      </c>
      <c r="FB395" s="208" t="e">
        <f t="shared" ca="1" si="384"/>
        <v>#N/A</v>
      </c>
      <c r="FC395" s="207"/>
      <c r="FD395" s="194"/>
      <c r="FE395" s="198" cm="1">
        <f t="array" ref="FE395">IFERROR(MATCH(TRUE,INDEX($B$14:$B$117&gt;=FD395,0),0),"")</f>
        <v>1</v>
      </c>
      <c r="FF395" s="194">
        <f t="shared" ca="1" si="385"/>
        <v>1.3963799927016407E-2</v>
      </c>
      <c r="FI395" s="194">
        <f t="shared" si="386"/>
        <v>0</v>
      </c>
      <c r="FJ395" s="19" t="e">
        <f ca="1"/>
        <v>#N/A</v>
      </c>
      <c r="FK395" s="208" t="e">
        <f t="shared" ca="1" si="387"/>
        <v>#N/A</v>
      </c>
      <c r="FL395" s="207"/>
      <c r="FM395" s="194"/>
      <c r="FN395" s="198" cm="1">
        <f t="array" ref="FN395">IFERROR(MATCH(TRUE,INDEX($B$14:$B$117&gt;=FM395,0),0),"")</f>
        <v>1</v>
      </c>
      <c r="FO395" s="194">
        <f t="shared" ca="1" si="388"/>
        <v>1.3963799927016407E-2</v>
      </c>
      <c r="FR395" s="194">
        <f t="shared" si="389"/>
        <v>0</v>
      </c>
      <c r="FS395" s="19" t="e">
        <f ca="1"/>
        <v>#N/A</v>
      </c>
      <c r="FT395" s="208" t="e">
        <f t="shared" ca="1" si="390"/>
        <v>#N/A</v>
      </c>
      <c r="FU395" s="207"/>
      <c r="FV395" s="194"/>
      <c r="FW395" s="198" cm="1">
        <f t="array" ref="FW395">IFERROR(MATCH(TRUE,INDEX($B$14:$B$117&gt;=FV395,0),0),"")</f>
        <v>1</v>
      </c>
      <c r="FX395" s="194">
        <f t="shared" ca="1" si="391"/>
        <v>1.3963799927016407E-2</v>
      </c>
      <c r="GA395" s="194">
        <f t="shared" si="392"/>
        <v>0</v>
      </c>
      <c r="GB395" s="19" t="e">
        <f ca="1"/>
        <v>#N/A</v>
      </c>
      <c r="GC395" s="208" t="e">
        <f t="shared" ca="1" si="393"/>
        <v>#N/A</v>
      </c>
    </row>
    <row r="396" spans="6:185" x14ac:dyDescent="0.2">
      <c r="F396" s="207"/>
      <c r="G396" s="194"/>
      <c r="H396" s="198" cm="1">
        <f t="array" ref="H396">IFERROR(MATCH(TRUE,INDEX($B$14:$B$117&gt;=G396,0),0),"")</f>
        <v>1</v>
      </c>
      <c r="I396" s="194">
        <f t="shared" ca="1" si="338"/>
        <v>1.3963799927016407E-2</v>
      </c>
      <c r="L396" s="194">
        <f t="shared" si="394"/>
        <v>0</v>
      </c>
      <c r="M396" s="19">
        <f ca="1"/>
        <v>0</v>
      </c>
      <c r="N396" s="208">
        <f t="shared" ca="1" si="395"/>
        <v>0</v>
      </c>
      <c r="O396" s="207"/>
      <c r="P396" s="194"/>
      <c r="Q396" s="198" cm="1">
        <f t="array" ref="Q396">IFERROR(MATCH(TRUE,INDEX($B$14:$B$117&gt;=P396,0),0),"")</f>
        <v>1</v>
      </c>
      <c r="R396" s="194">
        <f t="shared" ca="1" si="339"/>
        <v>1.3963799927016407E-2</v>
      </c>
      <c r="U396" s="194">
        <f t="shared" si="396"/>
        <v>0</v>
      </c>
      <c r="V396" s="19">
        <f ca="1"/>
        <v>0</v>
      </c>
      <c r="W396" s="208">
        <f t="shared" ca="1" si="397"/>
        <v>0</v>
      </c>
      <c r="X396" s="207"/>
      <c r="Y396" s="194"/>
      <c r="Z396" s="198" cm="1">
        <f t="array" ref="Z396">IFERROR(MATCH(TRUE,INDEX($B$14:$B$117&gt;=Y396,0),0),"")</f>
        <v>1</v>
      </c>
      <c r="AA396" s="194">
        <f t="shared" ca="1" si="340"/>
        <v>1.3963799927016407E-2</v>
      </c>
      <c r="AD396" s="194">
        <f t="shared" si="341"/>
        <v>0</v>
      </c>
      <c r="AE396" s="19">
        <f ca="1"/>
        <v>0</v>
      </c>
      <c r="AF396" s="208">
        <f t="shared" ca="1" si="342"/>
        <v>0</v>
      </c>
      <c r="AG396" s="207"/>
      <c r="AH396" s="194"/>
      <c r="AI396" s="198" cm="1">
        <f t="array" ref="AI396">IFERROR(MATCH(TRUE,INDEX($B$14:$B$117&gt;=AH396,0),0),"")</f>
        <v>1</v>
      </c>
      <c r="AJ396" s="194">
        <f t="shared" ca="1" si="343"/>
        <v>1.3963799927016407E-2</v>
      </c>
      <c r="AM396" s="194">
        <f t="shared" si="344"/>
        <v>0</v>
      </c>
      <c r="AN396" s="19">
        <f ca="1"/>
        <v>0</v>
      </c>
      <c r="AO396" s="208">
        <f t="shared" ca="1" si="345"/>
        <v>0</v>
      </c>
      <c r="AP396" s="207"/>
      <c r="AQ396" s="194"/>
      <c r="AR396" s="198" cm="1">
        <f t="array" ref="AR396">IFERROR(MATCH(TRUE,INDEX($B$14:$B$117&gt;=AQ396,0),0),"")</f>
        <v>1</v>
      </c>
      <c r="AS396" s="194">
        <f t="shared" ca="1" si="346"/>
        <v>1.3963799927016407E-2</v>
      </c>
      <c r="AV396" s="194">
        <f t="shared" si="347"/>
        <v>0</v>
      </c>
      <c r="AW396" s="19">
        <f ca="1"/>
        <v>0</v>
      </c>
      <c r="AX396" s="208">
        <f t="shared" ca="1" si="348"/>
        <v>0</v>
      </c>
      <c r="AY396" s="207"/>
      <c r="AZ396" s="194"/>
      <c r="BA396" s="198" cm="1">
        <f t="array" ref="BA396">IFERROR(MATCH(TRUE,INDEX($B$14:$B$117&gt;=AZ396,0),0),"")</f>
        <v>1</v>
      </c>
      <c r="BB396" s="194">
        <f t="shared" ca="1" si="349"/>
        <v>1.3963799927016407E-2</v>
      </c>
      <c r="BE396" s="194">
        <f t="shared" si="350"/>
        <v>0</v>
      </c>
      <c r="BF396" s="19">
        <f ca="1"/>
        <v>0</v>
      </c>
      <c r="BG396" s="208">
        <f t="shared" ca="1" si="351"/>
        <v>0</v>
      </c>
      <c r="BH396" s="207"/>
      <c r="BI396" s="194"/>
      <c r="BJ396" s="198" cm="1">
        <f t="array" ref="BJ396">IFERROR(MATCH(TRUE,INDEX($B$14:$B$117&gt;=BI396,0),0),"")</f>
        <v>1</v>
      </c>
      <c r="BK396" s="194">
        <f t="shared" ca="1" si="352"/>
        <v>1.3963799927016407E-2</v>
      </c>
      <c r="BN396" s="194">
        <f t="shared" si="353"/>
        <v>0</v>
      </c>
      <c r="BO396" s="19">
        <f ca="1"/>
        <v>0</v>
      </c>
      <c r="BP396" s="208">
        <f t="shared" ca="1" si="354"/>
        <v>0</v>
      </c>
      <c r="BQ396" s="207"/>
      <c r="BR396" s="194"/>
      <c r="BS396" s="198" cm="1">
        <f t="array" ref="BS396">IFERROR(MATCH(TRUE,INDEX($B$14:$B$117&gt;=BR396,0),0),"")</f>
        <v>1</v>
      </c>
      <c r="BT396" s="194">
        <f t="shared" ca="1" si="355"/>
        <v>1.3963799927016407E-2</v>
      </c>
      <c r="BW396" s="194">
        <f t="shared" si="356"/>
        <v>0</v>
      </c>
      <c r="BX396" s="19">
        <f ca="1"/>
        <v>0</v>
      </c>
      <c r="BY396" s="208">
        <f t="shared" ca="1" si="357"/>
        <v>0</v>
      </c>
      <c r="BZ396" s="207"/>
      <c r="CA396" s="194"/>
      <c r="CB396" s="198" cm="1">
        <f t="array" ref="CB396">IFERROR(MATCH(TRUE,INDEX($B$14:$B$117&gt;=CA396,0),0),"")</f>
        <v>1</v>
      </c>
      <c r="CC396" s="194">
        <f t="shared" ca="1" si="358"/>
        <v>1.3963799927016407E-2</v>
      </c>
      <c r="CF396" s="194">
        <f t="shared" si="359"/>
        <v>0</v>
      </c>
      <c r="CG396" s="19">
        <f ca="1"/>
        <v>0</v>
      </c>
      <c r="CH396" s="208">
        <f t="shared" ca="1" si="360"/>
        <v>0</v>
      </c>
      <c r="CI396" s="207"/>
      <c r="CJ396" s="194"/>
      <c r="CK396" s="198" cm="1">
        <f t="array" ref="CK396">IFERROR(MATCH(TRUE,INDEX($B$14:$B$117&gt;=CJ396,0),0),"")</f>
        <v>1</v>
      </c>
      <c r="CL396" s="194">
        <f t="shared" ca="1" si="361"/>
        <v>1.3963799927016407E-2</v>
      </c>
      <c r="CO396" s="194">
        <f t="shared" si="362"/>
        <v>0</v>
      </c>
      <c r="CP396" s="19">
        <f ca="1"/>
        <v>0</v>
      </c>
      <c r="CQ396" s="208">
        <f t="shared" ca="1" si="363"/>
        <v>0</v>
      </c>
      <c r="CR396" s="207"/>
      <c r="CS396" s="194"/>
      <c r="CT396" s="198" cm="1">
        <f t="array" ref="CT396">IFERROR(MATCH(TRUE,INDEX($B$14:$B$117&gt;=CS396,0),0),"")</f>
        <v>1</v>
      </c>
      <c r="CU396" s="194">
        <f t="shared" ca="1" si="364"/>
        <v>1.3963799927016407E-2</v>
      </c>
      <c r="CX396" s="194">
        <f t="shared" si="365"/>
        <v>0</v>
      </c>
      <c r="CY396" s="19" t="e">
        <f ca="1"/>
        <v>#N/A</v>
      </c>
      <c r="CZ396" s="208" t="e">
        <f t="shared" ca="1" si="366"/>
        <v>#N/A</v>
      </c>
      <c r="DA396" s="207"/>
      <c r="DB396" s="194"/>
      <c r="DC396" s="198" cm="1">
        <f t="array" ref="DC396">IFERROR(MATCH(TRUE,INDEX($B$14:$B$117&gt;=DB396,0),0),"")</f>
        <v>1</v>
      </c>
      <c r="DD396" s="194">
        <f t="shared" ca="1" si="367"/>
        <v>1.3963799927016407E-2</v>
      </c>
      <c r="DG396" s="194">
        <f t="shared" si="368"/>
        <v>0</v>
      </c>
      <c r="DH396" s="19" t="e">
        <f ca="1"/>
        <v>#N/A</v>
      </c>
      <c r="DI396" s="208" t="e">
        <f t="shared" ca="1" si="369"/>
        <v>#N/A</v>
      </c>
      <c r="DJ396" s="207"/>
      <c r="DK396" s="194"/>
      <c r="DL396" s="198" cm="1">
        <f t="array" ref="DL396">IFERROR(MATCH(TRUE,INDEX($B$14:$B$117&gt;=DK396,0),0),"")</f>
        <v>1</v>
      </c>
      <c r="DM396" s="194">
        <f t="shared" ca="1" si="370"/>
        <v>1.3963799927016407E-2</v>
      </c>
      <c r="DP396" s="194">
        <f t="shared" si="371"/>
        <v>0</v>
      </c>
      <c r="DQ396" s="19" t="e">
        <f ca="1"/>
        <v>#N/A</v>
      </c>
      <c r="DR396" s="208" t="e">
        <f t="shared" ca="1" si="372"/>
        <v>#N/A</v>
      </c>
      <c r="DS396" s="207"/>
      <c r="DT396" s="194"/>
      <c r="DU396" s="198" cm="1">
        <f t="array" ref="DU396">IFERROR(MATCH(TRUE,INDEX($B$14:$B$117&gt;=DT396,0),0),"")</f>
        <v>1</v>
      </c>
      <c r="DV396" s="194">
        <f t="shared" ca="1" si="373"/>
        <v>1.3963799927016407E-2</v>
      </c>
      <c r="DY396" s="194">
        <f t="shared" si="374"/>
        <v>0</v>
      </c>
      <c r="DZ396" s="19" t="e">
        <f ca="1"/>
        <v>#N/A</v>
      </c>
      <c r="EA396" s="208" t="e">
        <f t="shared" ca="1" si="375"/>
        <v>#N/A</v>
      </c>
      <c r="EB396" s="207"/>
      <c r="EC396" s="194"/>
      <c r="ED396" s="198" cm="1">
        <f t="array" ref="ED396">IFERROR(MATCH(TRUE,INDEX($B$14:$B$117&gt;=EC396,0),0),"")</f>
        <v>1</v>
      </c>
      <c r="EE396" s="194">
        <f t="shared" ca="1" si="376"/>
        <v>1.3963799927016407E-2</v>
      </c>
      <c r="EH396" s="194">
        <f t="shared" si="377"/>
        <v>0</v>
      </c>
      <c r="EI396" s="19" t="e">
        <f ca="1"/>
        <v>#N/A</v>
      </c>
      <c r="EJ396" s="208" t="e">
        <f t="shared" ca="1" si="378"/>
        <v>#N/A</v>
      </c>
      <c r="EK396" s="207"/>
      <c r="EL396" s="194"/>
      <c r="EM396" s="198" cm="1">
        <f t="array" ref="EM396">IFERROR(MATCH(TRUE,INDEX($B$14:$B$117&gt;=EL396,0),0),"")</f>
        <v>1</v>
      </c>
      <c r="EN396" s="194">
        <f t="shared" ca="1" si="379"/>
        <v>1.3963799927016407E-2</v>
      </c>
      <c r="EQ396" s="194">
        <f t="shared" si="380"/>
        <v>0</v>
      </c>
      <c r="ER396" s="19" t="e">
        <f ca="1"/>
        <v>#N/A</v>
      </c>
      <c r="ES396" s="208" t="e">
        <f t="shared" ca="1" si="381"/>
        <v>#N/A</v>
      </c>
      <c r="ET396" s="207"/>
      <c r="EU396" s="194"/>
      <c r="EV396" s="198" cm="1">
        <f t="array" ref="EV396">IFERROR(MATCH(TRUE,INDEX($B$14:$B$117&gt;=EU396,0),0),"")</f>
        <v>1</v>
      </c>
      <c r="EW396" s="194">
        <f t="shared" ca="1" si="382"/>
        <v>1.3963799927016407E-2</v>
      </c>
      <c r="EZ396" s="194">
        <f t="shared" si="383"/>
        <v>0</v>
      </c>
      <c r="FA396" s="19" t="e">
        <f ca="1"/>
        <v>#N/A</v>
      </c>
      <c r="FB396" s="208" t="e">
        <f t="shared" ca="1" si="384"/>
        <v>#N/A</v>
      </c>
      <c r="FC396" s="207"/>
      <c r="FD396" s="194"/>
      <c r="FE396" s="198" cm="1">
        <f t="array" ref="FE396">IFERROR(MATCH(TRUE,INDEX($B$14:$B$117&gt;=FD396,0),0),"")</f>
        <v>1</v>
      </c>
      <c r="FF396" s="194">
        <f t="shared" ca="1" si="385"/>
        <v>1.3963799927016407E-2</v>
      </c>
      <c r="FI396" s="194">
        <f t="shared" si="386"/>
        <v>0</v>
      </c>
      <c r="FJ396" s="19" t="e">
        <f ca="1"/>
        <v>#N/A</v>
      </c>
      <c r="FK396" s="208" t="e">
        <f t="shared" ca="1" si="387"/>
        <v>#N/A</v>
      </c>
      <c r="FL396" s="207"/>
      <c r="FM396" s="194"/>
      <c r="FN396" s="198" cm="1">
        <f t="array" ref="FN396">IFERROR(MATCH(TRUE,INDEX($B$14:$B$117&gt;=FM396,0),0),"")</f>
        <v>1</v>
      </c>
      <c r="FO396" s="194">
        <f t="shared" ca="1" si="388"/>
        <v>1.3963799927016407E-2</v>
      </c>
      <c r="FR396" s="194">
        <f t="shared" si="389"/>
        <v>0</v>
      </c>
      <c r="FS396" s="19" t="e">
        <f ca="1"/>
        <v>#N/A</v>
      </c>
      <c r="FT396" s="208" t="e">
        <f t="shared" ca="1" si="390"/>
        <v>#N/A</v>
      </c>
      <c r="FU396" s="207"/>
      <c r="FV396" s="194"/>
      <c r="FW396" s="198" cm="1">
        <f t="array" ref="FW396">IFERROR(MATCH(TRUE,INDEX($B$14:$B$117&gt;=FV396,0),0),"")</f>
        <v>1</v>
      </c>
      <c r="FX396" s="194">
        <f t="shared" ca="1" si="391"/>
        <v>1.3963799927016407E-2</v>
      </c>
      <c r="GA396" s="194">
        <f t="shared" si="392"/>
        <v>0</v>
      </c>
      <c r="GB396" s="19" t="e">
        <f ca="1"/>
        <v>#N/A</v>
      </c>
      <c r="GC396" s="208" t="e">
        <f t="shared" ca="1" si="393"/>
        <v>#N/A</v>
      </c>
    </row>
    <row r="397" spans="6:185" x14ac:dyDescent="0.2">
      <c r="F397" s="207"/>
      <c r="G397" s="194"/>
      <c r="H397" s="198" cm="1">
        <f t="array" ref="H397">IFERROR(MATCH(TRUE,INDEX($B$14:$B$117&gt;=G397,0),0),"")</f>
        <v>1</v>
      </c>
      <c r="I397" s="194">
        <f t="shared" ca="1" si="338"/>
        <v>1.3963799927016407E-2</v>
      </c>
      <c r="L397" s="194">
        <f t="shared" si="394"/>
        <v>0</v>
      </c>
      <c r="M397" s="19">
        <f ca="1"/>
        <v>0</v>
      </c>
      <c r="N397" s="208">
        <f t="shared" ca="1" si="395"/>
        <v>0</v>
      </c>
      <c r="O397" s="207"/>
      <c r="P397" s="194"/>
      <c r="Q397" s="198" cm="1">
        <f t="array" ref="Q397">IFERROR(MATCH(TRUE,INDEX($B$14:$B$117&gt;=P397,0),0),"")</f>
        <v>1</v>
      </c>
      <c r="R397" s="194">
        <f t="shared" ca="1" si="339"/>
        <v>1.3963799927016407E-2</v>
      </c>
      <c r="U397" s="194">
        <f t="shared" si="396"/>
        <v>0</v>
      </c>
      <c r="V397" s="19">
        <f ca="1"/>
        <v>0</v>
      </c>
      <c r="W397" s="208">
        <f t="shared" ca="1" si="397"/>
        <v>0</v>
      </c>
      <c r="X397" s="207"/>
      <c r="Y397" s="194"/>
      <c r="Z397" s="198" cm="1">
        <f t="array" ref="Z397">IFERROR(MATCH(TRUE,INDEX($B$14:$B$117&gt;=Y397,0),0),"")</f>
        <v>1</v>
      </c>
      <c r="AA397" s="194">
        <f t="shared" ca="1" si="340"/>
        <v>1.3963799927016407E-2</v>
      </c>
      <c r="AD397" s="194">
        <f t="shared" si="341"/>
        <v>0</v>
      </c>
      <c r="AE397" s="19">
        <f ca="1"/>
        <v>0</v>
      </c>
      <c r="AF397" s="208">
        <f t="shared" ca="1" si="342"/>
        <v>0</v>
      </c>
      <c r="AG397" s="207"/>
      <c r="AH397" s="194"/>
      <c r="AI397" s="198" cm="1">
        <f t="array" ref="AI397">IFERROR(MATCH(TRUE,INDEX($B$14:$B$117&gt;=AH397,0),0),"")</f>
        <v>1</v>
      </c>
      <c r="AJ397" s="194">
        <f t="shared" ca="1" si="343"/>
        <v>1.3963799927016407E-2</v>
      </c>
      <c r="AM397" s="194">
        <f t="shared" si="344"/>
        <v>0</v>
      </c>
      <c r="AN397" s="19">
        <f ca="1"/>
        <v>0</v>
      </c>
      <c r="AO397" s="208">
        <f t="shared" ca="1" si="345"/>
        <v>0</v>
      </c>
      <c r="AP397" s="207"/>
      <c r="AQ397" s="194"/>
      <c r="AR397" s="198" cm="1">
        <f t="array" ref="AR397">IFERROR(MATCH(TRUE,INDEX($B$14:$B$117&gt;=AQ397,0),0),"")</f>
        <v>1</v>
      </c>
      <c r="AS397" s="194">
        <f t="shared" ca="1" si="346"/>
        <v>1.3963799927016407E-2</v>
      </c>
      <c r="AV397" s="194">
        <f t="shared" si="347"/>
        <v>0</v>
      </c>
      <c r="AW397" s="19">
        <f ca="1"/>
        <v>0</v>
      </c>
      <c r="AX397" s="208">
        <f t="shared" ca="1" si="348"/>
        <v>0</v>
      </c>
      <c r="AY397" s="207"/>
      <c r="AZ397" s="194"/>
      <c r="BA397" s="198" cm="1">
        <f t="array" ref="BA397">IFERROR(MATCH(TRUE,INDEX($B$14:$B$117&gt;=AZ397,0),0),"")</f>
        <v>1</v>
      </c>
      <c r="BB397" s="194">
        <f t="shared" ca="1" si="349"/>
        <v>1.3963799927016407E-2</v>
      </c>
      <c r="BE397" s="194">
        <f t="shared" si="350"/>
        <v>0</v>
      </c>
      <c r="BF397" s="19">
        <f ca="1"/>
        <v>0</v>
      </c>
      <c r="BG397" s="208">
        <f t="shared" ca="1" si="351"/>
        <v>0</v>
      </c>
      <c r="BH397" s="207"/>
      <c r="BI397" s="194"/>
      <c r="BJ397" s="198" cm="1">
        <f t="array" ref="BJ397">IFERROR(MATCH(TRUE,INDEX($B$14:$B$117&gt;=BI397,0),0),"")</f>
        <v>1</v>
      </c>
      <c r="BK397" s="194">
        <f t="shared" ca="1" si="352"/>
        <v>1.3963799927016407E-2</v>
      </c>
      <c r="BN397" s="194">
        <f t="shared" si="353"/>
        <v>0</v>
      </c>
      <c r="BO397" s="19">
        <f ca="1"/>
        <v>0</v>
      </c>
      <c r="BP397" s="208">
        <f t="shared" ca="1" si="354"/>
        <v>0</v>
      </c>
      <c r="BQ397" s="207"/>
      <c r="BR397" s="194"/>
      <c r="BS397" s="198" cm="1">
        <f t="array" ref="BS397">IFERROR(MATCH(TRUE,INDEX($B$14:$B$117&gt;=BR397,0),0),"")</f>
        <v>1</v>
      </c>
      <c r="BT397" s="194">
        <f t="shared" ca="1" si="355"/>
        <v>1.3963799927016407E-2</v>
      </c>
      <c r="BW397" s="194">
        <f t="shared" si="356"/>
        <v>0</v>
      </c>
      <c r="BX397" s="19">
        <f ca="1"/>
        <v>0</v>
      </c>
      <c r="BY397" s="208">
        <f t="shared" ca="1" si="357"/>
        <v>0</v>
      </c>
      <c r="BZ397" s="207"/>
      <c r="CA397" s="194"/>
      <c r="CB397" s="198" cm="1">
        <f t="array" ref="CB397">IFERROR(MATCH(TRUE,INDEX($B$14:$B$117&gt;=CA397,0),0),"")</f>
        <v>1</v>
      </c>
      <c r="CC397" s="194">
        <f t="shared" ca="1" si="358"/>
        <v>1.3963799927016407E-2</v>
      </c>
      <c r="CF397" s="194">
        <f t="shared" si="359"/>
        <v>0</v>
      </c>
      <c r="CG397" s="19">
        <f ca="1"/>
        <v>0</v>
      </c>
      <c r="CH397" s="208">
        <f t="shared" ca="1" si="360"/>
        <v>0</v>
      </c>
      <c r="CI397" s="207"/>
      <c r="CJ397" s="194"/>
      <c r="CK397" s="198" cm="1">
        <f t="array" ref="CK397">IFERROR(MATCH(TRUE,INDEX($B$14:$B$117&gt;=CJ397,0),0),"")</f>
        <v>1</v>
      </c>
      <c r="CL397" s="194">
        <f t="shared" ca="1" si="361"/>
        <v>1.3963799927016407E-2</v>
      </c>
      <c r="CO397" s="194">
        <f t="shared" si="362"/>
        <v>0</v>
      </c>
      <c r="CP397" s="19">
        <f ca="1"/>
        <v>0</v>
      </c>
      <c r="CQ397" s="208">
        <f t="shared" ca="1" si="363"/>
        <v>0</v>
      </c>
      <c r="CR397" s="207"/>
      <c r="CS397" s="194"/>
      <c r="CT397" s="198" cm="1">
        <f t="array" ref="CT397">IFERROR(MATCH(TRUE,INDEX($B$14:$B$117&gt;=CS397,0),0),"")</f>
        <v>1</v>
      </c>
      <c r="CU397" s="194">
        <f t="shared" ca="1" si="364"/>
        <v>1.3963799927016407E-2</v>
      </c>
      <c r="CX397" s="194">
        <f t="shared" si="365"/>
        <v>0</v>
      </c>
      <c r="CY397" s="19" t="e">
        <f ca="1"/>
        <v>#N/A</v>
      </c>
      <c r="CZ397" s="208" t="e">
        <f t="shared" ca="1" si="366"/>
        <v>#N/A</v>
      </c>
      <c r="DA397" s="207"/>
      <c r="DB397" s="194"/>
      <c r="DC397" s="198" cm="1">
        <f t="array" ref="DC397">IFERROR(MATCH(TRUE,INDEX($B$14:$B$117&gt;=DB397,0),0),"")</f>
        <v>1</v>
      </c>
      <c r="DD397" s="194">
        <f t="shared" ca="1" si="367"/>
        <v>1.3963799927016407E-2</v>
      </c>
      <c r="DG397" s="194">
        <f t="shared" si="368"/>
        <v>0</v>
      </c>
      <c r="DH397" s="19" t="e">
        <f ca="1"/>
        <v>#N/A</v>
      </c>
      <c r="DI397" s="208" t="e">
        <f t="shared" ca="1" si="369"/>
        <v>#N/A</v>
      </c>
      <c r="DJ397" s="207"/>
      <c r="DK397" s="194"/>
      <c r="DL397" s="198" cm="1">
        <f t="array" ref="DL397">IFERROR(MATCH(TRUE,INDEX($B$14:$B$117&gt;=DK397,0),0),"")</f>
        <v>1</v>
      </c>
      <c r="DM397" s="194">
        <f t="shared" ca="1" si="370"/>
        <v>1.3963799927016407E-2</v>
      </c>
      <c r="DP397" s="194">
        <f t="shared" si="371"/>
        <v>0</v>
      </c>
      <c r="DQ397" s="19" t="e">
        <f ca="1"/>
        <v>#N/A</v>
      </c>
      <c r="DR397" s="208" t="e">
        <f t="shared" ca="1" si="372"/>
        <v>#N/A</v>
      </c>
      <c r="DS397" s="207"/>
      <c r="DT397" s="194"/>
      <c r="DU397" s="198" cm="1">
        <f t="array" ref="DU397">IFERROR(MATCH(TRUE,INDEX($B$14:$B$117&gt;=DT397,0),0),"")</f>
        <v>1</v>
      </c>
      <c r="DV397" s="194">
        <f t="shared" ca="1" si="373"/>
        <v>1.3963799927016407E-2</v>
      </c>
      <c r="DY397" s="194">
        <f t="shared" si="374"/>
        <v>0</v>
      </c>
      <c r="DZ397" s="19" t="e">
        <f ca="1"/>
        <v>#N/A</v>
      </c>
      <c r="EA397" s="208" t="e">
        <f t="shared" ca="1" si="375"/>
        <v>#N/A</v>
      </c>
      <c r="EB397" s="207"/>
      <c r="EC397" s="194"/>
      <c r="ED397" s="198" cm="1">
        <f t="array" ref="ED397">IFERROR(MATCH(TRUE,INDEX($B$14:$B$117&gt;=EC397,0),0),"")</f>
        <v>1</v>
      </c>
      <c r="EE397" s="194">
        <f t="shared" ca="1" si="376"/>
        <v>1.3963799927016407E-2</v>
      </c>
      <c r="EH397" s="194">
        <f t="shared" si="377"/>
        <v>0</v>
      </c>
      <c r="EI397" s="19" t="e">
        <f ca="1"/>
        <v>#N/A</v>
      </c>
      <c r="EJ397" s="208" t="e">
        <f t="shared" ca="1" si="378"/>
        <v>#N/A</v>
      </c>
      <c r="EK397" s="207"/>
      <c r="EL397" s="194"/>
      <c r="EM397" s="198" cm="1">
        <f t="array" ref="EM397">IFERROR(MATCH(TRUE,INDEX($B$14:$B$117&gt;=EL397,0),0),"")</f>
        <v>1</v>
      </c>
      <c r="EN397" s="194">
        <f t="shared" ca="1" si="379"/>
        <v>1.3963799927016407E-2</v>
      </c>
      <c r="EQ397" s="194">
        <f t="shared" si="380"/>
        <v>0</v>
      </c>
      <c r="ER397" s="19" t="e">
        <f ca="1"/>
        <v>#N/A</v>
      </c>
      <c r="ES397" s="208" t="e">
        <f t="shared" ca="1" si="381"/>
        <v>#N/A</v>
      </c>
      <c r="ET397" s="207"/>
      <c r="EU397" s="194"/>
      <c r="EV397" s="198" cm="1">
        <f t="array" ref="EV397">IFERROR(MATCH(TRUE,INDEX($B$14:$B$117&gt;=EU397,0),0),"")</f>
        <v>1</v>
      </c>
      <c r="EW397" s="194">
        <f t="shared" ca="1" si="382"/>
        <v>1.3963799927016407E-2</v>
      </c>
      <c r="EZ397" s="194">
        <f t="shared" si="383"/>
        <v>0</v>
      </c>
      <c r="FA397" s="19" t="e">
        <f ca="1"/>
        <v>#N/A</v>
      </c>
      <c r="FB397" s="208" t="e">
        <f t="shared" ca="1" si="384"/>
        <v>#N/A</v>
      </c>
      <c r="FC397" s="207"/>
      <c r="FD397" s="194"/>
      <c r="FE397" s="198" cm="1">
        <f t="array" ref="FE397">IFERROR(MATCH(TRUE,INDEX($B$14:$B$117&gt;=FD397,0),0),"")</f>
        <v>1</v>
      </c>
      <c r="FF397" s="194">
        <f t="shared" ca="1" si="385"/>
        <v>1.3963799927016407E-2</v>
      </c>
      <c r="FI397" s="194">
        <f t="shared" si="386"/>
        <v>0</v>
      </c>
      <c r="FJ397" s="19" t="e">
        <f ca="1"/>
        <v>#N/A</v>
      </c>
      <c r="FK397" s="208" t="e">
        <f t="shared" ca="1" si="387"/>
        <v>#N/A</v>
      </c>
      <c r="FL397" s="207"/>
      <c r="FM397" s="194"/>
      <c r="FN397" s="198" cm="1">
        <f t="array" ref="FN397">IFERROR(MATCH(TRUE,INDEX($B$14:$B$117&gt;=FM397,0),0),"")</f>
        <v>1</v>
      </c>
      <c r="FO397" s="194">
        <f t="shared" ca="1" si="388"/>
        <v>1.3963799927016407E-2</v>
      </c>
      <c r="FR397" s="194">
        <f t="shared" si="389"/>
        <v>0</v>
      </c>
      <c r="FS397" s="19" t="e">
        <f ca="1"/>
        <v>#N/A</v>
      </c>
      <c r="FT397" s="208" t="e">
        <f t="shared" ca="1" si="390"/>
        <v>#N/A</v>
      </c>
      <c r="FU397" s="207"/>
      <c r="FV397" s="194"/>
      <c r="FW397" s="198" cm="1">
        <f t="array" ref="FW397">IFERROR(MATCH(TRUE,INDEX($B$14:$B$117&gt;=FV397,0),0),"")</f>
        <v>1</v>
      </c>
      <c r="FX397" s="194">
        <f t="shared" ca="1" si="391"/>
        <v>1.3963799927016407E-2</v>
      </c>
      <c r="GA397" s="194">
        <f t="shared" si="392"/>
        <v>0</v>
      </c>
      <c r="GB397" s="19" t="e">
        <f ca="1"/>
        <v>#N/A</v>
      </c>
      <c r="GC397" s="208" t="e">
        <f t="shared" ca="1" si="393"/>
        <v>#N/A</v>
      </c>
    </row>
    <row r="398" spans="6:185" x14ac:dyDescent="0.2">
      <c r="F398" s="207"/>
      <c r="G398" s="194"/>
      <c r="H398" s="198" cm="1">
        <f t="array" ref="H398">IFERROR(MATCH(TRUE,INDEX($B$14:$B$117&gt;=G398,0),0),"")</f>
        <v>1</v>
      </c>
      <c r="I398" s="194">
        <f t="shared" ref="I398:I461" ca="1" si="398">IFERROR(IF(ROUND(G398,3)=1,1,FORECAST(G398,OFFSET($C$14,H398-1,0,2),OFFSET($B$14,H398-1,0,2))),I397+(1-I397)/($K$4-F398))</f>
        <v>1.3963799927016407E-2</v>
      </c>
      <c r="L398" s="194">
        <f t="shared" si="394"/>
        <v>0</v>
      </c>
      <c r="M398" s="19">
        <f ca="1"/>
        <v>0</v>
      </c>
      <c r="N398" s="208">
        <f t="shared" ca="1" si="395"/>
        <v>0</v>
      </c>
      <c r="O398" s="207"/>
      <c r="P398" s="194"/>
      <c r="Q398" s="198" cm="1">
        <f t="array" ref="Q398">IFERROR(MATCH(TRUE,INDEX($B$14:$B$117&gt;=P398,0),0),"")</f>
        <v>1</v>
      </c>
      <c r="R398" s="194">
        <f t="shared" ref="R398:R461" ca="1" si="399">IFERROR(IF(ROUND(P398,3)=1,1,FORECAST(P398,OFFSET($C$14,Q398-1,0,2),OFFSET($B$14,Q398-1,0,2))),R397+(1-R397)/($K$4-O398))</f>
        <v>1.3963799927016407E-2</v>
      </c>
      <c r="U398" s="194">
        <f t="shared" si="396"/>
        <v>0</v>
      </c>
      <c r="V398" s="19">
        <f ca="1"/>
        <v>0</v>
      </c>
      <c r="W398" s="208">
        <f t="shared" ca="1" si="397"/>
        <v>0</v>
      </c>
      <c r="X398" s="207"/>
      <c r="Y398" s="194"/>
      <c r="Z398" s="198" cm="1">
        <f t="array" ref="Z398">IFERROR(MATCH(TRUE,INDEX($B$14:$B$117&gt;=Y398,0),0),"")</f>
        <v>1</v>
      </c>
      <c r="AA398" s="194">
        <f t="shared" ref="AA398:AA461" ca="1" si="400">IFERROR(IF(ROUND(Y398,3)=1,1,FORECAST(Y398,OFFSET($C$14,Z398-1,0,2),OFFSET($B$14,Z398-1,0,2))),AA397+(1-AA397)/($K$4-X398))</f>
        <v>1.3963799927016407E-2</v>
      </c>
      <c r="AD398" s="194">
        <f t="shared" ref="AD398:AD461" si="401">IF(AC398-AC397&lt;0,0,AC398-AC397)</f>
        <v>0</v>
      </c>
      <c r="AE398" s="19">
        <f ca="1"/>
        <v>0</v>
      </c>
      <c r="AF398" s="208">
        <f t="shared" ref="AF398:AF461" ca="1" si="402">(AE398*(1+AC$3)^((AC$4-AB398)/12))-AE398</f>
        <v>0</v>
      </c>
      <c r="AG398" s="207"/>
      <c r="AH398" s="194"/>
      <c r="AI398" s="198" cm="1">
        <f t="array" ref="AI398">IFERROR(MATCH(TRUE,INDEX($B$14:$B$117&gt;=AH398,0),0),"")</f>
        <v>1</v>
      </c>
      <c r="AJ398" s="194">
        <f t="shared" ref="AJ398:AJ461" ca="1" si="403">IFERROR(IF(ROUND(AH398,3)=1,1,FORECAST(AH398,OFFSET($C$14,AI398-1,0,2),OFFSET($B$14,AI398-1,0,2))),AJ397+(1-AJ397)/($K$4-AG398))</f>
        <v>1.3963799927016407E-2</v>
      </c>
      <c r="AM398" s="194">
        <f t="shared" ref="AM398:AM461" si="404">IF(AL398-AL397&lt;0,0,AL398-AL397)</f>
        <v>0</v>
      </c>
      <c r="AN398" s="19">
        <f ca="1"/>
        <v>0</v>
      </c>
      <c r="AO398" s="208">
        <f t="shared" ref="AO398:AO461" ca="1" si="405">(AN398*(1+AL$3)^((AL$4-AK398)/12))-AN398</f>
        <v>0</v>
      </c>
      <c r="AP398" s="207"/>
      <c r="AQ398" s="194"/>
      <c r="AR398" s="198" cm="1">
        <f t="array" ref="AR398">IFERROR(MATCH(TRUE,INDEX($B$14:$B$117&gt;=AQ398,0),0),"")</f>
        <v>1</v>
      </c>
      <c r="AS398" s="194">
        <f t="shared" ref="AS398:AS461" ca="1" si="406">IFERROR(IF(ROUND(AQ398,3)=1,1,FORECAST(AQ398,OFFSET($C$14,AR398-1,0,2),OFFSET($B$14,AR398-1,0,2))),AS397+(1-AS397)/($K$4-AP398))</f>
        <v>1.3963799927016407E-2</v>
      </c>
      <c r="AV398" s="194">
        <f t="shared" ref="AV398:AV461" si="407">IF(AU398-AU397&lt;0,0,AU398-AU397)</f>
        <v>0</v>
      </c>
      <c r="AW398" s="19">
        <f ca="1"/>
        <v>0</v>
      </c>
      <c r="AX398" s="208">
        <f t="shared" ref="AX398:AX461" ca="1" si="408">(AW398*(1+AU$3)^((AU$4-AT398)/12))-AW398</f>
        <v>0</v>
      </c>
      <c r="AY398" s="207"/>
      <c r="AZ398" s="194"/>
      <c r="BA398" s="198" cm="1">
        <f t="array" ref="BA398">IFERROR(MATCH(TRUE,INDEX($B$14:$B$117&gt;=AZ398,0),0),"")</f>
        <v>1</v>
      </c>
      <c r="BB398" s="194">
        <f t="shared" ref="BB398:BB461" ca="1" si="409">IFERROR(IF(ROUND(AZ398,3)=1,1,FORECAST(AZ398,OFFSET($C$14,BA398-1,0,2),OFFSET($B$14,BA398-1,0,2))),BB397+(1-BB397)/($K$4-AY398))</f>
        <v>1.3963799927016407E-2</v>
      </c>
      <c r="BE398" s="194">
        <f t="shared" ref="BE398:BE461" si="410">IF(BD398-BD397&lt;0,0,BD398-BD397)</f>
        <v>0</v>
      </c>
      <c r="BF398" s="19">
        <f ca="1"/>
        <v>0</v>
      </c>
      <c r="BG398" s="208">
        <f t="shared" ref="BG398:BG461" ca="1" si="411">(BF398*(1+BD$3)^((BD$4-BC398)/12))-BF398</f>
        <v>0</v>
      </c>
      <c r="BH398" s="207"/>
      <c r="BI398" s="194"/>
      <c r="BJ398" s="198" cm="1">
        <f t="array" ref="BJ398">IFERROR(MATCH(TRUE,INDEX($B$14:$B$117&gt;=BI398,0),0),"")</f>
        <v>1</v>
      </c>
      <c r="BK398" s="194">
        <f t="shared" ref="BK398:BK461" ca="1" si="412">IFERROR(IF(ROUND(BI398,3)=1,1,FORECAST(BI398,OFFSET($C$14,BJ398-1,0,2),OFFSET($B$14,BJ398-1,0,2))),BK397+(1-BK397)/($K$4-BH398))</f>
        <v>1.3963799927016407E-2</v>
      </c>
      <c r="BN398" s="194">
        <f t="shared" ref="BN398:BN461" si="413">IF(BM398-BM397&lt;0,0,BM398-BM397)</f>
        <v>0</v>
      </c>
      <c r="BO398" s="19">
        <f ca="1"/>
        <v>0</v>
      </c>
      <c r="BP398" s="208">
        <f t="shared" ref="BP398:BP461" ca="1" si="414">(BO398*(1+BM$3)^((BM$4-BL398)/12))-BO398</f>
        <v>0</v>
      </c>
      <c r="BQ398" s="207"/>
      <c r="BR398" s="194"/>
      <c r="BS398" s="198" cm="1">
        <f t="array" ref="BS398">IFERROR(MATCH(TRUE,INDEX($B$14:$B$117&gt;=BR398,0),0),"")</f>
        <v>1</v>
      </c>
      <c r="BT398" s="194">
        <f t="shared" ref="BT398:BT461" ca="1" si="415">IFERROR(IF(ROUND(BR398,3)=1,1,FORECAST(BR398,OFFSET($C$14,BS398-1,0,2),OFFSET($B$14,BS398-1,0,2))),BT397+(1-BT397)/($K$4-BQ398))</f>
        <v>1.3963799927016407E-2</v>
      </c>
      <c r="BW398" s="194">
        <f t="shared" ref="BW398:BW461" si="416">IF(BV398-BV397&lt;0,0,BV398-BV397)</f>
        <v>0</v>
      </c>
      <c r="BX398" s="19">
        <f ca="1"/>
        <v>0</v>
      </c>
      <c r="BY398" s="208">
        <f t="shared" ref="BY398:BY461" ca="1" si="417">(BX398*(1+BV$3)^((BV$4-BU398)/12))-BX398</f>
        <v>0</v>
      </c>
      <c r="BZ398" s="207"/>
      <c r="CA398" s="194"/>
      <c r="CB398" s="198" cm="1">
        <f t="array" ref="CB398">IFERROR(MATCH(TRUE,INDEX($B$14:$B$117&gt;=CA398,0),0),"")</f>
        <v>1</v>
      </c>
      <c r="CC398" s="194">
        <f t="shared" ref="CC398:CC461" ca="1" si="418">IFERROR(IF(ROUND(CA398,3)=1,1,FORECAST(CA398,OFFSET($C$14,CB398-1,0,2),OFFSET($B$14,CB398-1,0,2))),CC397+(1-CC397)/($K$4-BZ398))</f>
        <v>1.3963799927016407E-2</v>
      </c>
      <c r="CF398" s="194">
        <f t="shared" ref="CF398:CF461" si="419">IF(CE398-CE397&lt;0,0,CE398-CE397)</f>
        <v>0</v>
      </c>
      <c r="CG398" s="19">
        <f ca="1"/>
        <v>0</v>
      </c>
      <c r="CH398" s="208">
        <f t="shared" ref="CH398:CH461" ca="1" si="420">(CG398*(1+CE$3)^((CE$4-CD398)/12))-CG398</f>
        <v>0</v>
      </c>
      <c r="CI398" s="207"/>
      <c r="CJ398" s="194"/>
      <c r="CK398" s="198" cm="1">
        <f t="array" ref="CK398">IFERROR(MATCH(TRUE,INDEX($B$14:$B$117&gt;=CJ398,0),0),"")</f>
        <v>1</v>
      </c>
      <c r="CL398" s="194">
        <f t="shared" ref="CL398:CL461" ca="1" si="421">IFERROR(IF(ROUND(CJ398,3)=1,1,FORECAST(CJ398,OFFSET($C$14,CK398-1,0,2),OFFSET($B$14,CK398-1,0,2))),CL397+(1-CL397)/($K$4-CI398))</f>
        <v>1.3963799927016407E-2</v>
      </c>
      <c r="CO398" s="194">
        <f t="shared" ref="CO398:CO461" si="422">IF(CN398-CN397&lt;0,0,CN398-CN397)</f>
        <v>0</v>
      </c>
      <c r="CP398" s="19">
        <f ca="1"/>
        <v>0</v>
      </c>
      <c r="CQ398" s="208">
        <f t="shared" ref="CQ398:CQ461" ca="1" si="423">(CP398*(1+CN$3)^((CN$4-CM398)/12))-CP398</f>
        <v>0</v>
      </c>
      <c r="CR398" s="207"/>
      <c r="CS398" s="194"/>
      <c r="CT398" s="198" cm="1">
        <f t="array" ref="CT398">IFERROR(MATCH(TRUE,INDEX($B$14:$B$117&gt;=CS398,0),0),"")</f>
        <v>1</v>
      </c>
      <c r="CU398" s="194">
        <f t="shared" ref="CU398:CU461" ca="1" si="424">IFERROR(IF(ROUND(CS398,3)=1,1,FORECAST(CS398,OFFSET($C$14,CT398-1,0,2),OFFSET($B$14,CT398-1,0,2))),CU397+(1-CU397)/($K$4-CR398))</f>
        <v>1.3963799927016407E-2</v>
      </c>
      <c r="CX398" s="194">
        <f t="shared" ref="CX398:CX461" si="425">IF(CW398-CW397&lt;0,0,CW398-CW397)</f>
        <v>0</v>
      </c>
      <c r="CY398" s="19" t="e">
        <f ca="1"/>
        <v>#N/A</v>
      </c>
      <c r="CZ398" s="208" t="e">
        <f t="shared" ref="CZ398:CZ461" ca="1" si="426">(CY398*(1+CW$3)^((CW$4-CV398)/12))-CY398</f>
        <v>#N/A</v>
      </c>
      <c r="DA398" s="207"/>
      <c r="DB398" s="194"/>
      <c r="DC398" s="198" cm="1">
        <f t="array" ref="DC398">IFERROR(MATCH(TRUE,INDEX($B$14:$B$117&gt;=DB398,0),0),"")</f>
        <v>1</v>
      </c>
      <c r="DD398" s="194">
        <f t="shared" ref="DD398:DD461" ca="1" si="427">IFERROR(IF(ROUND(DB398,3)=1,1,FORECAST(DB398,OFFSET($C$14,DC398-1,0,2),OFFSET($B$14,DC398-1,0,2))),DD397+(1-DD397)/($K$4-DA398))</f>
        <v>1.3963799927016407E-2</v>
      </c>
      <c r="DG398" s="194">
        <f t="shared" ref="DG398:DG461" si="428">IF(DF398-DF397&lt;0,0,DF398-DF397)</f>
        <v>0</v>
      </c>
      <c r="DH398" s="19" t="e">
        <f ca="1"/>
        <v>#N/A</v>
      </c>
      <c r="DI398" s="208" t="e">
        <f t="shared" ref="DI398:DI461" ca="1" si="429">(DH398*(1+DF$3)^((DF$4-DE398)/12))-DH398</f>
        <v>#N/A</v>
      </c>
      <c r="DJ398" s="207"/>
      <c r="DK398" s="194"/>
      <c r="DL398" s="198" cm="1">
        <f t="array" ref="DL398">IFERROR(MATCH(TRUE,INDEX($B$14:$B$117&gt;=DK398,0),0),"")</f>
        <v>1</v>
      </c>
      <c r="DM398" s="194">
        <f t="shared" ref="DM398:DM461" ca="1" si="430">IFERROR(IF(ROUND(DK398,3)=1,1,FORECAST(DK398,OFFSET($C$14,DL398-1,0,2),OFFSET($B$14,DL398-1,0,2))),DM397+(1-DM397)/($K$4-DJ398))</f>
        <v>1.3963799927016407E-2</v>
      </c>
      <c r="DP398" s="194">
        <f t="shared" ref="DP398:DP461" si="431">IF(DO398-DO397&lt;0,0,DO398-DO397)</f>
        <v>0</v>
      </c>
      <c r="DQ398" s="19" t="e">
        <f ca="1"/>
        <v>#N/A</v>
      </c>
      <c r="DR398" s="208" t="e">
        <f t="shared" ref="DR398:DR461" ca="1" si="432">(DQ398*(1+DO$3)^((DO$4-DN398)/12))-DQ398</f>
        <v>#N/A</v>
      </c>
      <c r="DS398" s="207"/>
      <c r="DT398" s="194"/>
      <c r="DU398" s="198" cm="1">
        <f t="array" ref="DU398">IFERROR(MATCH(TRUE,INDEX($B$14:$B$117&gt;=DT398,0),0),"")</f>
        <v>1</v>
      </c>
      <c r="DV398" s="194">
        <f t="shared" ref="DV398:DV461" ca="1" si="433">IFERROR(IF(ROUND(DT398,3)=1,1,FORECAST(DT398,OFFSET($C$14,DU398-1,0,2),OFFSET($B$14,DU398-1,0,2))),DV397+(1-DV397)/($K$4-DS398))</f>
        <v>1.3963799927016407E-2</v>
      </c>
      <c r="DY398" s="194">
        <f t="shared" ref="DY398:DY461" si="434">IF(DX398-DX397&lt;0,0,DX398-DX397)</f>
        <v>0</v>
      </c>
      <c r="DZ398" s="19" t="e">
        <f ca="1"/>
        <v>#N/A</v>
      </c>
      <c r="EA398" s="208" t="e">
        <f t="shared" ref="EA398:EA461" ca="1" si="435">(DZ398*(1+DX$3)^((DX$4-DW398)/12))-DZ398</f>
        <v>#N/A</v>
      </c>
      <c r="EB398" s="207"/>
      <c r="EC398" s="194"/>
      <c r="ED398" s="198" cm="1">
        <f t="array" ref="ED398">IFERROR(MATCH(TRUE,INDEX($B$14:$B$117&gt;=EC398,0),0),"")</f>
        <v>1</v>
      </c>
      <c r="EE398" s="194">
        <f t="shared" ref="EE398:EE461" ca="1" si="436">IFERROR(IF(ROUND(EC398,3)=1,1,FORECAST(EC398,OFFSET($C$14,ED398-1,0,2),OFFSET($B$14,ED398-1,0,2))),EE397+(1-EE397)/($K$4-EB398))</f>
        <v>1.3963799927016407E-2</v>
      </c>
      <c r="EH398" s="194">
        <f t="shared" ref="EH398:EH461" si="437">IF(EG398-EG397&lt;0,0,EG398-EG397)</f>
        <v>0</v>
      </c>
      <c r="EI398" s="19" t="e">
        <f ca="1"/>
        <v>#N/A</v>
      </c>
      <c r="EJ398" s="208" t="e">
        <f t="shared" ref="EJ398:EJ461" ca="1" si="438">(EI398*(1+EG$3)^((EG$4-EF398)/12))-EI398</f>
        <v>#N/A</v>
      </c>
      <c r="EK398" s="207"/>
      <c r="EL398" s="194"/>
      <c r="EM398" s="198" cm="1">
        <f t="array" ref="EM398">IFERROR(MATCH(TRUE,INDEX($B$14:$B$117&gt;=EL398,0),0),"")</f>
        <v>1</v>
      </c>
      <c r="EN398" s="194">
        <f t="shared" ref="EN398:EN461" ca="1" si="439">IFERROR(IF(ROUND(EL398,3)=1,1,FORECAST(EL398,OFFSET($C$14,EM398-1,0,2),OFFSET($B$14,EM398-1,0,2))),EN397+(1-EN397)/($K$4-EK398))</f>
        <v>1.3963799927016407E-2</v>
      </c>
      <c r="EQ398" s="194">
        <f t="shared" ref="EQ398:EQ461" si="440">IF(EP398-EP397&lt;0,0,EP398-EP397)</f>
        <v>0</v>
      </c>
      <c r="ER398" s="19" t="e">
        <f ca="1"/>
        <v>#N/A</v>
      </c>
      <c r="ES398" s="208" t="e">
        <f t="shared" ref="ES398:ES461" ca="1" si="441">(ER398*(1+EP$3)^((EP$4-EO398)/12))-ER398</f>
        <v>#N/A</v>
      </c>
      <c r="ET398" s="207"/>
      <c r="EU398" s="194"/>
      <c r="EV398" s="198" cm="1">
        <f t="array" ref="EV398">IFERROR(MATCH(TRUE,INDEX($B$14:$B$117&gt;=EU398,0),0),"")</f>
        <v>1</v>
      </c>
      <c r="EW398" s="194">
        <f t="shared" ref="EW398:EW461" ca="1" si="442">IFERROR(IF(ROUND(EU398,3)=1,1,FORECAST(EU398,OFFSET($C$14,EV398-1,0,2),OFFSET($B$14,EV398-1,0,2))),EW397+(1-EW397)/($K$4-ET398))</f>
        <v>1.3963799927016407E-2</v>
      </c>
      <c r="EZ398" s="194">
        <f t="shared" ref="EZ398:EZ461" si="443">IF(EY398-EY397&lt;0,0,EY398-EY397)</f>
        <v>0</v>
      </c>
      <c r="FA398" s="19" t="e">
        <f ca="1"/>
        <v>#N/A</v>
      </c>
      <c r="FB398" s="208" t="e">
        <f t="shared" ref="FB398:FB461" ca="1" si="444">(FA398*(1+EY$3)^((EY$4-EX398)/12))-FA398</f>
        <v>#N/A</v>
      </c>
      <c r="FC398" s="207"/>
      <c r="FD398" s="194"/>
      <c r="FE398" s="198" cm="1">
        <f t="array" ref="FE398">IFERROR(MATCH(TRUE,INDEX($B$14:$B$117&gt;=FD398,0),0),"")</f>
        <v>1</v>
      </c>
      <c r="FF398" s="194">
        <f t="shared" ref="FF398:FF461" ca="1" si="445">IFERROR(IF(ROUND(FD398,3)=1,1,FORECAST(FD398,OFFSET($C$14,FE398-1,0,2),OFFSET($B$14,FE398-1,0,2))),FF397+(1-FF397)/($K$4-FC398))</f>
        <v>1.3963799927016407E-2</v>
      </c>
      <c r="FI398" s="194">
        <f t="shared" ref="FI398:FI461" si="446">IF(FH398-FH397&lt;0,0,FH398-FH397)</f>
        <v>0</v>
      </c>
      <c r="FJ398" s="19" t="e">
        <f ca="1"/>
        <v>#N/A</v>
      </c>
      <c r="FK398" s="208" t="e">
        <f t="shared" ref="FK398:FK461" ca="1" si="447">(FJ398*(1+FH$3)^((FH$4-FG398)/12))-FJ398</f>
        <v>#N/A</v>
      </c>
      <c r="FL398" s="207"/>
      <c r="FM398" s="194"/>
      <c r="FN398" s="198" cm="1">
        <f t="array" ref="FN398">IFERROR(MATCH(TRUE,INDEX($B$14:$B$117&gt;=FM398,0),0),"")</f>
        <v>1</v>
      </c>
      <c r="FO398" s="194">
        <f t="shared" ref="FO398:FO461" ca="1" si="448">IFERROR(IF(ROUND(FM398,3)=1,1,FORECAST(FM398,OFFSET($C$14,FN398-1,0,2),OFFSET($B$14,FN398-1,0,2))),FO397+(1-FO397)/($K$4-FL398))</f>
        <v>1.3963799927016407E-2</v>
      </c>
      <c r="FR398" s="194">
        <f t="shared" ref="FR398:FR461" si="449">IF(FQ398-FQ397&lt;0,0,FQ398-FQ397)</f>
        <v>0</v>
      </c>
      <c r="FS398" s="19" t="e">
        <f ca="1"/>
        <v>#N/A</v>
      </c>
      <c r="FT398" s="208" t="e">
        <f t="shared" ref="FT398:FT461" ca="1" si="450">(FS398*(1+FQ$3)^((FQ$4-FP398)/12))-FS398</f>
        <v>#N/A</v>
      </c>
      <c r="FU398" s="207"/>
      <c r="FV398" s="194"/>
      <c r="FW398" s="198" cm="1">
        <f t="array" ref="FW398">IFERROR(MATCH(TRUE,INDEX($B$14:$B$117&gt;=FV398,0),0),"")</f>
        <v>1</v>
      </c>
      <c r="FX398" s="194">
        <f t="shared" ref="FX398:FX461" ca="1" si="451">IFERROR(IF(ROUND(FV398,3)=1,1,FORECAST(FV398,OFFSET($C$14,FW398-1,0,2),OFFSET($B$14,FW398-1,0,2))),FX397+(1-FX397)/($K$4-FU398))</f>
        <v>1.3963799927016407E-2</v>
      </c>
      <c r="GA398" s="194">
        <f t="shared" ref="GA398:GA461" si="452">IF(FZ398-FZ397&lt;0,0,FZ398-FZ397)</f>
        <v>0</v>
      </c>
      <c r="GB398" s="19" t="e">
        <f ca="1"/>
        <v>#N/A</v>
      </c>
      <c r="GC398" s="208" t="e">
        <f t="shared" ref="GC398:GC461" ca="1" si="453">(GB398*(1+FZ$3)^((FZ$4-FY398)/12))-GB398</f>
        <v>#N/A</v>
      </c>
    </row>
    <row r="399" spans="6:185" x14ac:dyDescent="0.2">
      <c r="F399" s="207"/>
      <c r="G399" s="194"/>
      <c r="H399" s="198" cm="1">
        <f t="array" ref="H399">IFERROR(MATCH(TRUE,INDEX($B$14:$B$117&gt;=G399,0),0),"")</f>
        <v>1</v>
      </c>
      <c r="I399" s="194">
        <f t="shared" ca="1" si="398"/>
        <v>1.3963799927016407E-2</v>
      </c>
      <c r="L399" s="194">
        <f t="shared" ref="L399:L462" si="454">IF(K399-K398&lt;0,0,K399-K398)</f>
        <v>0</v>
      </c>
      <c r="M399" s="19">
        <f ca="1"/>
        <v>0</v>
      </c>
      <c r="N399" s="208">
        <f t="shared" ref="N399:N462" ca="1" si="455">(M399*(1+K$3)^((K$4-J399)/12))-M399</f>
        <v>0</v>
      </c>
      <c r="O399" s="207"/>
      <c r="P399" s="194"/>
      <c r="Q399" s="198" cm="1">
        <f t="array" ref="Q399">IFERROR(MATCH(TRUE,INDEX($B$14:$B$117&gt;=P399,0),0),"")</f>
        <v>1</v>
      </c>
      <c r="R399" s="194">
        <f t="shared" ca="1" si="399"/>
        <v>1.3963799927016407E-2</v>
      </c>
      <c r="U399" s="194">
        <f t="shared" ref="U399:U462" si="456">IF(T399-T398&lt;0,0,T399-T398)</f>
        <v>0</v>
      </c>
      <c r="V399" s="19">
        <f ca="1"/>
        <v>0</v>
      </c>
      <c r="W399" s="208">
        <f t="shared" ref="W399:W462" ca="1" si="457">(V399*(1+T$3)^((T$4-S399)/12))-V399</f>
        <v>0</v>
      </c>
      <c r="X399" s="207"/>
      <c r="Y399" s="194"/>
      <c r="Z399" s="198" cm="1">
        <f t="array" ref="Z399">IFERROR(MATCH(TRUE,INDEX($B$14:$B$117&gt;=Y399,0),0),"")</f>
        <v>1</v>
      </c>
      <c r="AA399" s="194">
        <f t="shared" ca="1" si="400"/>
        <v>1.3963799927016407E-2</v>
      </c>
      <c r="AD399" s="194">
        <f t="shared" si="401"/>
        <v>0</v>
      </c>
      <c r="AE399" s="19">
        <f ca="1"/>
        <v>0</v>
      </c>
      <c r="AF399" s="208">
        <f t="shared" ca="1" si="402"/>
        <v>0</v>
      </c>
      <c r="AG399" s="207"/>
      <c r="AH399" s="194"/>
      <c r="AI399" s="198" cm="1">
        <f t="array" ref="AI399">IFERROR(MATCH(TRUE,INDEX($B$14:$B$117&gt;=AH399,0),0),"")</f>
        <v>1</v>
      </c>
      <c r="AJ399" s="194">
        <f t="shared" ca="1" si="403"/>
        <v>1.3963799927016407E-2</v>
      </c>
      <c r="AM399" s="194">
        <f t="shared" si="404"/>
        <v>0</v>
      </c>
      <c r="AN399" s="19">
        <f ca="1"/>
        <v>0</v>
      </c>
      <c r="AO399" s="208">
        <f t="shared" ca="1" si="405"/>
        <v>0</v>
      </c>
      <c r="AP399" s="207"/>
      <c r="AQ399" s="194"/>
      <c r="AR399" s="198" cm="1">
        <f t="array" ref="AR399">IFERROR(MATCH(TRUE,INDEX($B$14:$B$117&gt;=AQ399,0),0),"")</f>
        <v>1</v>
      </c>
      <c r="AS399" s="194">
        <f t="shared" ca="1" si="406"/>
        <v>1.3963799927016407E-2</v>
      </c>
      <c r="AV399" s="194">
        <f t="shared" si="407"/>
        <v>0</v>
      </c>
      <c r="AW399" s="19">
        <f ca="1"/>
        <v>0</v>
      </c>
      <c r="AX399" s="208">
        <f t="shared" ca="1" si="408"/>
        <v>0</v>
      </c>
      <c r="AY399" s="207"/>
      <c r="AZ399" s="194"/>
      <c r="BA399" s="198" cm="1">
        <f t="array" ref="BA399">IFERROR(MATCH(TRUE,INDEX($B$14:$B$117&gt;=AZ399,0),0),"")</f>
        <v>1</v>
      </c>
      <c r="BB399" s="194">
        <f t="shared" ca="1" si="409"/>
        <v>1.3963799927016407E-2</v>
      </c>
      <c r="BE399" s="194">
        <f t="shared" si="410"/>
        <v>0</v>
      </c>
      <c r="BF399" s="19">
        <f ca="1"/>
        <v>0</v>
      </c>
      <c r="BG399" s="208">
        <f t="shared" ca="1" si="411"/>
        <v>0</v>
      </c>
      <c r="BH399" s="207"/>
      <c r="BI399" s="194"/>
      <c r="BJ399" s="198" cm="1">
        <f t="array" ref="BJ399">IFERROR(MATCH(TRUE,INDEX($B$14:$B$117&gt;=BI399,0),0),"")</f>
        <v>1</v>
      </c>
      <c r="BK399" s="194">
        <f t="shared" ca="1" si="412"/>
        <v>1.3963799927016407E-2</v>
      </c>
      <c r="BN399" s="194">
        <f t="shared" si="413"/>
        <v>0</v>
      </c>
      <c r="BO399" s="19">
        <f ca="1"/>
        <v>0</v>
      </c>
      <c r="BP399" s="208">
        <f t="shared" ca="1" si="414"/>
        <v>0</v>
      </c>
      <c r="BQ399" s="207"/>
      <c r="BR399" s="194"/>
      <c r="BS399" s="198" cm="1">
        <f t="array" ref="BS399">IFERROR(MATCH(TRUE,INDEX($B$14:$B$117&gt;=BR399,0),0),"")</f>
        <v>1</v>
      </c>
      <c r="BT399" s="194">
        <f t="shared" ca="1" si="415"/>
        <v>1.3963799927016407E-2</v>
      </c>
      <c r="BW399" s="194">
        <f t="shared" si="416"/>
        <v>0</v>
      </c>
      <c r="BX399" s="19">
        <f ca="1"/>
        <v>0</v>
      </c>
      <c r="BY399" s="208">
        <f t="shared" ca="1" si="417"/>
        <v>0</v>
      </c>
      <c r="BZ399" s="207"/>
      <c r="CA399" s="194"/>
      <c r="CB399" s="198" cm="1">
        <f t="array" ref="CB399">IFERROR(MATCH(TRUE,INDEX($B$14:$B$117&gt;=CA399,0),0),"")</f>
        <v>1</v>
      </c>
      <c r="CC399" s="194">
        <f t="shared" ca="1" si="418"/>
        <v>1.3963799927016407E-2</v>
      </c>
      <c r="CF399" s="194">
        <f t="shared" si="419"/>
        <v>0</v>
      </c>
      <c r="CG399" s="19">
        <f ca="1"/>
        <v>0</v>
      </c>
      <c r="CH399" s="208">
        <f t="shared" ca="1" si="420"/>
        <v>0</v>
      </c>
      <c r="CI399" s="207"/>
      <c r="CJ399" s="194"/>
      <c r="CK399" s="198" cm="1">
        <f t="array" ref="CK399">IFERROR(MATCH(TRUE,INDEX($B$14:$B$117&gt;=CJ399,0),0),"")</f>
        <v>1</v>
      </c>
      <c r="CL399" s="194">
        <f t="shared" ca="1" si="421"/>
        <v>1.3963799927016407E-2</v>
      </c>
      <c r="CO399" s="194">
        <f t="shared" si="422"/>
        <v>0</v>
      </c>
      <c r="CP399" s="19">
        <f ca="1"/>
        <v>0</v>
      </c>
      <c r="CQ399" s="208">
        <f t="shared" ca="1" si="423"/>
        <v>0</v>
      </c>
      <c r="CR399" s="207"/>
      <c r="CS399" s="194"/>
      <c r="CT399" s="198" cm="1">
        <f t="array" ref="CT399">IFERROR(MATCH(TRUE,INDEX($B$14:$B$117&gt;=CS399,0),0),"")</f>
        <v>1</v>
      </c>
      <c r="CU399" s="194">
        <f t="shared" ca="1" si="424"/>
        <v>1.3963799927016407E-2</v>
      </c>
      <c r="CX399" s="194">
        <f t="shared" si="425"/>
        <v>0</v>
      </c>
      <c r="CY399" s="19" t="e">
        <f ca="1"/>
        <v>#N/A</v>
      </c>
      <c r="CZ399" s="208" t="e">
        <f t="shared" ca="1" si="426"/>
        <v>#N/A</v>
      </c>
      <c r="DA399" s="207"/>
      <c r="DB399" s="194"/>
      <c r="DC399" s="198" cm="1">
        <f t="array" ref="DC399">IFERROR(MATCH(TRUE,INDEX($B$14:$B$117&gt;=DB399,0),0),"")</f>
        <v>1</v>
      </c>
      <c r="DD399" s="194">
        <f t="shared" ca="1" si="427"/>
        <v>1.3963799927016407E-2</v>
      </c>
      <c r="DG399" s="194">
        <f t="shared" si="428"/>
        <v>0</v>
      </c>
      <c r="DH399" s="19" t="e">
        <f ca="1"/>
        <v>#N/A</v>
      </c>
      <c r="DI399" s="208" t="e">
        <f t="shared" ca="1" si="429"/>
        <v>#N/A</v>
      </c>
      <c r="DJ399" s="207"/>
      <c r="DK399" s="194"/>
      <c r="DL399" s="198" cm="1">
        <f t="array" ref="DL399">IFERROR(MATCH(TRUE,INDEX($B$14:$B$117&gt;=DK399,0),0),"")</f>
        <v>1</v>
      </c>
      <c r="DM399" s="194">
        <f t="shared" ca="1" si="430"/>
        <v>1.3963799927016407E-2</v>
      </c>
      <c r="DP399" s="194">
        <f t="shared" si="431"/>
        <v>0</v>
      </c>
      <c r="DQ399" s="19" t="e">
        <f ca="1"/>
        <v>#N/A</v>
      </c>
      <c r="DR399" s="208" t="e">
        <f t="shared" ca="1" si="432"/>
        <v>#N/A</v>
      </c>
      <c r="DS399" s="207"/>
      <c r="DT399" s="194"/>
      <c r="DU399" s="198" cm="1">
        <f t="array" ref="DU399">IFERROR(MATCH(TRUE,INDEX($B$14:$B$117&gt;=DT399,0),0),"")</f>
        <v>1</v>
      </c>
      <c r="DV399" s="194">
        <f t="shared" ca="1" si="433"/>
        <v>1.3963799927016407E-2</v>
      </c>
      <c r="DY399" s="194">
        <f t="shared" si="434"/>
        <v>0</v>
      </c>
      <c r="DZ399" s="19" t="e">
        <f ca="1"/>
        <v>#N/A</v>
      </c>
      <c r="EA399" s="208" t="e">
        <f t="shared" ca="1" si="435"/>
        <v>#N/A</v>
      </c>
      <c r="EB399" s="207"/>
      <c r="EC399" s="194"/>
      <c r="ED399" s="198" cm="1">
        <f t="array" ref="ED399">IFERROR(MATCH(TRUE,INDEX($B$14:$B$117&gt;=EC399,0),0),"")</f>
        <v>1</v>
      </c>
      <c r="EE399" s="194">
        <f t="shared" ca="1" si="436"/>
        <v>1.3963799927016407E-2</v>
      </c>
      <c r="EH399" s="194">
        <f t="shared" si="437"/>
        <v>0</v>
      </c>
      <c r="EI399" s="19" t="e">
        <f ca="1"/>
        <v>#N/A</v>
      </c>
      <c r="EJ399" s="208" t="e">
        <f t="shared" ca="1" si="438"/>
        <v>#N/A</v>
      </c>
      <c r="EK399" s="207"/>
      <c r="EL399" s="194"/>
      <c r="EM399" s="198" cm="1">
        <f t="array" ref="EM399">IFERROR(MATCH(TRUE,INDEX($B$14:$B$117&gt;=EL399,0),0),"")</f>
        <v>1</v>
      </c>
      <c r="EN399" s="194">
        <f t="shared" ca="1" si="439"/>
        <v>1.3963799927016407E-2</v>
      </c>
      <c r="EQ399" s="194">
        <f t="shared" si="440"/>
        <v>0</v>
      </c>
      <c r="ER399" s="19" t="e">
        <f ca="1"/>
        <v>#N/A</v>
      </c>
      <c r="ES399" s="208" t="e">
        <f t="shared" ca="1" si="441"/>
        <v>#N/A</v>
      </c>
      <c r="ET399" s="207"/>
      <c r="EU399" s="194"/>
      <c r="EV399" s="198" cm="1">
        <f t="array" ref="EV399">IFERROR(MATCH(TRUE,INDEX($B$14:$B$117&gt;=EU399,0),0),"")</f>
        <v>1</v>
      </c>
      <c r="EW399" s="194">
        <f t="shared" ca="1" si="442"/>
        <v>1.3963799927016407E-2</v>
      </c>
      <c r="EZ399" s="194">
        <f t="shared" si="443"/>
        <v>0</v>
      </c>
      <c r="FA399" s="19" t="e">
        <f ca="1"/>
        <v>#N/A</v>
      </c>
      <c r="FB399" s="208" t="e">
        <f t="shared" ca="1" si="444"/>
        <v>#N/A</v>
      </c>
      <c r="FC399" s="207"/>
      <c r="FD399" s="194"/>
      <c r="FE399" s="198" cm="1">
        <f t="array" ref="FE399">IFERROR(MATCH(TRUE,INDEX($B$14:$B$117&gt;=FD399,0),0),"")</f>
        <v>1</v>
      </c>
      <c r="FF399" s="194">
        <f t="shared" ca="1" si="445"/>
        <v>1.3963799927016407E-2</v>
      </c>
      <c r="FI399" s="194">
        <f t="shared" si="446"/>
        <v>0</v>
      </c>
      <c r="FJ399" s="19" t="e">
        <f ca="1"/>
        <v>#N/A</v>
      </c>
      <c r="FK399" s="208" t="e">
        <f t="shared" ca="1" si="447"/>
        <v>#N/A</v>
      </c>
      <c r="FL399" s="207"/>
      <c r="FM399" s="194"/>
      <c r="FN399" s="198" cm="1">
        <f t="array" ref="FN399">IFERROR(MATCH(TRUE,INDEX($B$14:$B$117&gt;=FM399,0),0),"")</f>
        <v>1</v>
      </c>
      <c r="FO399" s="194">
        <f t="shared" ca="1" si="448"/>
        <v>1.3963799927016407E-2</v>
      </c>
      <c r="FR399" s="194">
        <f t="shared" si="449"/>
        <v>0</v>
      </c>
      <c r="FS399" s="19" t="e">
        <f ca="1"/>
        <v>#N/A</v>
      </c>
      <c r="FT399" s="208" t="e">
        <f t="shared" ca="1" si="450"/>
        <v>#N/A</v>
      </c>
      <c r="FU399" s="207"/>
      <c r="FV399" s="194"/>
      <c r="FW399" s="198" cm="1">
        <f t="array" ref="FW399">IFERROR(MATCH(TRUE,INDEX($B$14:$B$117&gt;=FV399,0),0),"")</f>
        <v>1</v>
      </c>
      <c r="FX399" s="194">
        <f t="shared" ca="1" si="451"/>
        <v>1.3963799927016407E-2</v>
      </c>
      <c r="GA399" s="194">
        <f t="shared" si="452"/>
        <v>0</v>
      </c>
      <c r="GB399" s="19" t="e">
        <f ca="1"/>
        <v>#N/A</v>
      </c>
      <c r="GC399" s="208" t="e">
        <f t="shared" ca="1" si="453"/>
        <v>#N/A</v>
      </c>
    </row>
    <row r="400" spans="6:185" x14ac:dyDescent="0.2">
      <c r="F400" s="207"/>
      <c r="G400" s="194"/>
      <c r="H400" s="198" cm="1">
        <f t="array" ref="H400">IFERROR(MATCH(TRUE,INDEX($B$14:$B$117&gt;=G400,0),0),"")</f>
        <v>1</v>
      </c>
      <c r="I400" s="194">
        <f t="shared" ca="1" si="398"/>
        <v>1.3963799927016407E-2</v>
      </c>
      <c r="L400" s="194">
        <f t="shared" si="454"/>
        <v>0</v>
      </c>
      <c r="M400" s="19">
        <f ca="1"/>
        <v>0</v>
      </c>
      <c r="N400" s="208">
        <f t="shared" ca="1" si="455"/>
        <v>0</v>
      </c>
      <c r="O400" s="207"/>
      <c r="P400" s="194"/>
      <c r="Q400" s="198" cm="1">
        <f t="array" ref="Q400">IFERROR(MATCH(TRUE,INDEX($B$14:$B$117&gt;=P400,0),0),"")</f>
        <v>1</v>
      </c>
      <c r="R400" s="194">
        <f t="shared" ca="1" si="399"/>
        <v>1.3963799927016407E-2</v>
      </c>
      <c r="U400" s="194">
        <f t="shared" si="456"/>
        <v>0</v>
      </c>
      <c r="V400" s="19">
        <f ca="1"/>
        <v>0</v>
      </c>
      <c r="W400" s="208">
        <f t="shared" ca="1" si="457"/>
        <v>0</v>
      </c>
      <c r="X400" s="207"/>
      <c r="Y400" s="194"/>
      <c r="Z400" s="198" cm="1">
        <f t="array" ref="Z400">IFERROR(MATCH(TRUE,INDEX($B$14:$B$117&gt;=Y400,0),0),"")</f>
        <v>1</v>
      </c>
      <c r="AA400" s="194">
        <f t="shared" ca="1" si="400"/>
        <v>1.3963799927016407E-2</v>
      </c>
      <c r="AD400" s="194">
        <f t="shared" si="401"/>
        <v>0</v>
      </c>
      <c r="AE400" s="19">
        <f ca="1"/>
        <v>0</v>
      </c>
      <c r="AF400" s="208">
        <f t="shared" ca="1" si="402"/>
        <v>0</v>
      </c>
      <c r="AG400" s="207"/>
      <c r="AH400" s="194"/>
      <c r="AI400" s="198" cm="1">
        <f t="array" ref="AI400">IFERROR(MATCH(TRUE,INDEX($B$14:$B$117&gt;=AH400,0),0),"")</f>
        <v>1</v>
      </c>
      <c r="AJ400" s="194">
        <f t="shared" ca="1" si="403"/>
        <v>1.3963799927016407E-2</v>
      </c>
      <c r="AM400" s="194">
        <f t="shared" si="404"/>
        <v>0</v>
      </c>
      <c r="AN400" s="19">
        <f ca="1"/>
        <v>0</v>
      </c>
      <c r="AO400" s="208">
        <f t="shared" ca="1" si="405"/>
        <v>0</v>
      </c>
      <c r="AP400" s="207"/>
      <c r="AQ400" s="194"/>
      <c r="AR400" s="198" cm="1">
        <f t="array" ref="AR400">IFERROR(MATCH(TRUE,INDEX($B$14:$B$117&gt;=AQ400,0),0),"")</f>
        <v>1</v>
      </c>
      <c r="AS400" s="194">
        <f t="shared" ca="1" si="406"/>
        <v>1.3963799927016407E-2</v>
      </c>
      <c r="AV400" s="194">
        <f t="shared" si="407"/>
        <v>0</v>
      </c>
      <c r="AW400" s="19">
        <f ca="1"/>
        <v>0</v>
      </c>
      <c r="AX400" s="208">
        <f t="shared" ca="1" si="408"/>
        <v>0</v>
      </c>
      <c r="AY400" s="207"/>
      <c r="AZ400" s="194"/>
      <c r="BA400" s="198" cm="1">
        <f t="array" ref="BA400">IFERROR(MATCH(TRUE,INDEX($B$14:$B$117&gt;=AZ400,0),0),"")</f>
        <v>1</v>
      </c>
      <c r="BB400" s="194">
        <f t="shared" ca="1" si="409"/>
        <v>1.3963799927016407E-2</v>
      </c>
      <c r="BE400" s="194">
        <f t="shared" si="410"/>
        <v>0</v>
      </c>
      <c r="BF400" s="19">
        <f ca="1"/>
        <v>0</v>
      </c>
      <c r="BG400" s="208">
        <f t="shared" ca="1" si="411"/>
        <v>0</v>
      </c>
      <c r="BH400" s="207"/>
      <c r="BI400" s="194"/>
      <c r="BJ400" s="198" cm="1">
        <f t="array" ref="BJ400">IFERROR(MATCH(TRUE,INDEX($B$14:$B$117&gt;=BI400,0),0),"")</f>
        <v>1</v>
      </c>
      <c r="BK400" s="194">
        <f t="shared" ca="1" si="412"/>
        <v>1.3963799927016407E-2</v>
      </c>
      <c r="BN400" s="194">
        <f t="shared" si="413"/>
        <v>0</v>
      </c>
      <c r="BO400" s="19">
        <f ca="1"/>
        <v>0</v>
      </c>
      <c r="BP400" s="208">
        <f t="shared" ca="1" si="414"/>
        <v>0</v>
      </c>
      <c r="BQ400" s="207"/>
      <c r="BR400" s="194"/>
      <c r="BS400" s="198" cm="1">
        <f t="array" ref="BS400">IFERROR(MATCH(TRUE,INDEX($B$14:$B$117&gt;=BR400,0),0),"")</f>
        <v>1</v>
      </c>
      <c r="BT400" s="194">
        <f t="shared" ca="1" si="415"/>
        <v>1.3963799927016407E-2</v>
      </c>
      <c r="BW400" s="194">
        <f t="shared" si="416"/>
        <v>0</v>
      </c>
      <c r="BX400" s="19">
        <f ca="1"/>
        <v>0</v>
      </c>
      <c r="BY400" s="208">
        <f t="shared" ca="1" si="417"/>
        <v>0</v>
      </c>
      <c r="BZ400" s="207"/>
      <c r="CA400" s="194"/>
      <c r="CB400" s="198" cm="1">
        <f t="array" ref="CB400">IFERROR(MATCH(TRUE,INDEX($B$14:$B$117&gt;=CA400,0),0),"")</f>
        <v>1</v>
      </c>
      <c r="CC400" s="194">
        <f t="shared" ca="1" si="418"/>
        <v>1.3963799927016407E-2</v>
      </c>
      <c r="CF400" s="194">
        <f t="shared" si="419"/>
        <v>0</v>
      </c>
      <c r="CG400" s="19">
        <f ca="1"/>
        <v>0</v>
      </c>
      <c r="CH400" s="208">
        <f t="shared" ca="1" si="420"/>
        <v>0</v>
      </c>
      <c r="CI400" s="207"/>
      <c r="CJ400" s="194"/>
      <c r="CK400" s="198" cm="1">
        <f t="array" ref="CK400">IFERROR(MATCH(TRUE,INDEX($B$14:$B$117&gt;=CJ400,0),0),"")</f>
        <v>1</v>
      </c>
      <c r="CL400" s="194">
        <f t="shared" ca="1" si="421"/>
        <v>1.3963799927016407E-2</v>
      </c>
      <c r="CO400" s="194">
        <f t="shared" si="422"/>
        <v>0</v>
      </c>
      <c r="CP400" s="19">
        <f ca="1"/>
        <v>0</v>
      </c>
      <c r="CQ400" s="208">
        <f t="shared" ca="1" si="423"/>
        <v>0</v>
      </c>
      <c r="CR400" s="207"/>
      <c r="CS400" s="194"/>
      <c r="CT400" s="198" cm="1">
        <f t="array" ref="CT400">IFERROR(MATCH(TRUE,INDEX($B$14:$B$117&gt;=CS400,0),0),"")</f>
        <v>1</v>
      </c>
      <c r="CU400" s="194">
        <f t="shared" ca="1" si="424"/>
        <v>1.3963799927016407E-2</v>
      </c>
      <c r="CX400" s="194">
        <f t="shared" si="425"/>
        <v>0</v>
      </c>
      <c r="CY400" s="19" t="e">
        <f ca="1"/>
        <v>#N/A</v>
      </c>
      <c r="CZ400" s="208" t="e">
        <f t="shared" ca="1" si="426"/>
        <v>#N/A</v>
      </c>
      <c r="DA400" s="207"/>
      <c r="DB400" s="194"/>
      <c r="DC400" s="198" cm="1">
        <f t="array" ref="DC400">IFERROR(MATCH(TRUE,INDEX($B$14:$B$117&gt;=DB400,0),0),"")</f>
        <v>1</v>
      </c>
      <c r="DD400" s="194">
        <f t="shared" ca="1" si="427"/>
        <v>1.3963799927016407E-2</v>
      </c>
      <c r="DG400" s="194">
        <f t="shared" si="428"/>
        <v>0</v>
      </c>
      <c r="DH400" s="19" t="e">
        <f ca="1"/>
        <v>#N/A</v>
      </c>
      <c r="DI400" s="208" t="e">
        <f t="shared" ca="1" si="429"/>
        <v>#N/A</v>
      </c>
      <c r="DJ400" s="207"/>
      <c r="DK400" s="194"/>
      <c r="DL400" s="198" cm="1">
        <f t="array" ref="DL400">IFERROR(MATCH(TRUE,INDEX($B$14:$B$117&gt;=DK400,0),0),"")</f>
        <v>1</v>
      </c>
      <c r="DM400" s="194">
        <f t="shared" ca="1" si="430"/>
        <v>1.3963799927016407E-2</v>
      </c>
      <c r="DP400" s="194">
        <f t="shared" si="431"/>
        <v>0</v>
      </c>
      <c r="DQ400" s="19" t="e">
        <f ca="1"/>
        <v>#N/A</v>
      </c>
      <c r="DR400" s="208" t="e">
        <f t="shared" ca="1" si="432"/>
        <v>#N/A</v>
      </c>
      <c r="DS400" s="207"/>
      <c r="DT400" s="194"/>
      <c r="DU400" s="198" cm="1">
        <f t="array" ref="DU400">IFERROR(MATCH(TRUE,INDEX($B$14:$B$117&gt;=DT400,0),0),"")</f>
        <v>1</v>
      </c>
      <c r="DV400" s="194">
        <f t="shared" ca="1" si="433"/>
        <v>1.3963799927016407E-2</v>
      </c>
      <c r="DY400" s="194">
        <f t="shared" si="434"/>
        <v>0</v>
      </c>
      <c r="DZ400" s="19" t="e">
        <f ca="1"/>
        <v>#N/A</v>
      </c>
      <c r="EA400" s="208" t="e">
        <f t="shared" ca="1" si="435"/>
        <v>#N/A</v>
      </c>
      <c r="EB400" s="207"/>
      <c r="EC400" s="194"/>
      <c r="ED400" s="198" cm="1">
        <f t="array" ref="ED400">IFERROR(MATCH(TRUE,INDEX($B$14:$B$117&gt;=EC400,0),0),"")</f>
        <v>1</v>
      </c>
      <c r="EE400" s="194">
        <f t="shared" ca="1" si="436"/>
        <v>1.3963799927016407E-2</v>
      </c>
      <c r="EH400" s="194">
        <f t="shared" si="437"/>
        <v>0</v>
      </c>
      <c r="EI400" s="19" t="e">
        <f ca="1"/>
        <v>#N/A</v>
      </c>
      <c r="EJ400" s="208" t="e">
        <f t="shared" ca="1" si="438"/>
        <v>#N/A</v>
      </c>
      <c r="EK400" s="207"/>
      <c r="EL400" s="194"/>
      <c r="EM400" s="198" cm="1">
        <f t="array" ref="EM400">IFERROR(MATCH(TRUE,INDEX($B$14:$B$117&gt;=EL400,0),0),"")</f>
        <v>1</v>
      </c>
      <c r="EN400" s="194">
        <f t="shared" ca="1" si="439"/>
        <v>1.3963799927016407E-2</v>
      </c>
      <c r="EQ400" s="194">
        <f t="shared" si="440"/>
        <v>0</v>
      </c>
      <c r="ER400" s="19" t="e">
        <f ca="1"/>
        <v>#N/A</v>
      </c>
      <c r="ES400" s="208" t="e">
        <f t="shared" ca="1" si="441"/>
        <v>#N/A</v>
      </c>
      <c r="ET400" s="207"/>
      <c r="EU400" s="194"/>
      <c r="EV400" s="198" cm="1">
        <f t="array" ref="EV400">IFERROR(MATCH(TRUE,INDEX($B$14:$B$117&gt;=EU400,0),0),"")</f>
        <v>1</v>
      </c>
      <c r="EW400" s="194">
        <f t="shared" ca="1" si="442"/>
        <v>1.3963799927016407E-2</v>
      </c>
      <c r="EZ400" s="194">
        <f t="shared" si="443"/>
        <v>0</v>
      </c>
      <c r="FA400" s="19" t="e">
        <f ca="1"/>
        <v>#N/A</v>
      </c>
      <c r="FB400" s="208" t="e">
        <f t="shared" ca="1" si="444"/>
        <v>#N/A</v>
      </c>
      <c r="FC400" s="207"/>
      <c r="FD400" s="194"/>
      <c r="FE400" s="198" cm="1">
        <f t="array" ref="FE400">IFERROR(MATCH(TRUE,INDEX($B$14:$B$117&gt;=FD400,0),0),"")</f>
        <v>1</v>
      </c>
      <c r="FF400" s="194">
        <f t="shared" ca="1" si="445"/>
        <v>1.3963799927016407E-2</v>
      </c>
      <c r="FI400" s="194">
        <f t="shared" si="446"/>
        <v>0</v>
      </c>
      <c r="FJ400" s="19" t="e">
        <f ca="1"/>
        <v>#N/A</v>
      </c>
      <c r="FK400" s="208" t="e">
        <f t="shared" ca="1" si="447"/>
        <v>#N/A</v>
      </c>
      <c r="FL400" s="207"/>
      <c r="FM400" s="194"/>
      <c r="FN400" s="198" cm="1">
        <f t="array" ref="FN400">IFERROR(MATCH(TRUE,INDEX($B$14:$B$117&gt;=FM400,0),0),"")</f>
        <v>1</v>
      </c>
      <c r="FO400" s="194">
        <f t="shared" ca="1" si="448"/>
        <v>1.3963799927016407E-2</v>
      </c>
      <c r="FR400" s="194">
        <f t="shared" si="449"/>
        <v>0</v>
      </c>
      <c r="FS400" s="19" t="e">
        <f ca="1"/>
        <v>#N/A</v>
      </c>
      <c r="FT400" s="208" t="e">
        <f t="shared" ca="1" si="450"/>
        <v>#N/A</v>
      </c>
      <c r="FU400" s="207"/>
      <c r="FV400" s="194"/>
      <c r="FW400" s="198" cm="1">
        <f t="array" ref="FW400">IFERROR(MATCH(TRUE,INDEX($B$14:$B$117&gt;=FV400,0),0),"")</f>
        <v>1</v>
      </c>
      <c r="FX400" s="194">
        <f t="shared" ca="1" si="451"/>
        <v>1.3963799927016407E-2</v>
      </c>
      <c r="GA400" s="194">
        <f t="shared" si="452"/>
        <v>0</v>
      </c>
      <c r="GB400" s="19" t="e">
        <f ca="1"/>
        <v>#N/A</v>
      </c>
      <c r="GC400" s="208" t="e">
        <f t="shared" ca="1" si="453"/>
        <v>#N/A</v>
      </c>
    </row>
    <row r="401" spans="6:185" x14ac:dyDescent="0.2">
      <c r="F401" s="207"/>
      <c r="G401" s="194"/>
      <c r="H401" s="198" cm="1">
        <f t="array" ref="H401">IFERROR(MATCH(TRUE,INDEX($B$14:$B$117&gt;=G401,0),0),"")</f>
        <v>1</v>
      </c>
      <c r="I401" s="194">
        <f t="shared" ca="1" si="398"/>
        <v>1.3963799927016407E-2</v>
      </c>
      <c r="L401" s="194">
        <f t="shared" si="454"/>
        <v>0</v>
      </c>
      <c r="M401" s="19">
        <f ca="1"/>
        <v>0</v>
      </c>
      <c r="N401" s="208">
        <f t="shared" ca="1" si="455"/>
        <v>0</v>
      </c>
      <c r="O401" s="207"/>
      <c r="P401" s="194"/>
      <c r="Q401" s="198" cm="1">
        <f t="array" ref="Q401">IFERROR(MATCH(TRUE,INDEX($B$14:$B$117&gt;=P401,0),0),"")</f>
        <v>1</v>
      </c>
      <c r="R401" s="194">
        <f t="shared" ca="1" si="399"/>
        <v>1.3963799927016407E-2</v>
      </c>
      <c r="U401" s="194">
        <f t="shared" si="456"/>
        <v>0</v>
      </c>
      <c r="V401" s="19">
        <f ca="1"/>
        <v>0</v>
      </c>
      <c r="W401" s="208">
        <f t="shared" ca="1" si="457"/>
        <v>0</v>
      </c>
      <c r="X401" s="207"/>
      <c r="Y401" s="194"/>
      <c r="Z401" s="198" cm="1">
        <f t="array" ref="Z401">IFERROR(MATCH(TRUE,INDEX($B$14:$B$117&gt;=Y401,0),0),"")</f>
        <v>1</v>
      </c>
      <c r="AA401" s="194">
        <f t="shared" ca="1" si="400"/>
        <v>1.3963799927016407E-2</v>
      </c>
      <c r="AD401" s="194">
        <f t="shared" si="401"/>
        <v>0</v>
      </c>
      <c r="AE401" s="19">
        <f ca="1"/>
        <v>0</v>
      </c>
      <c r="AF401" s="208">
        <f t="shared" ca="1" si="402"/>
        <v>0</v>
      </c>
      <c r="AG401" s="207"/>
      <c r="AH401" s="194"/>
      <c r="AI401" s="198" cm="1">
        <f t="array" ref="AI401">IFERROR(MATCH(TRUE,INDEX($B$14:$B$117&gt;=AH401,0),0),"")</f>
        <v>1</v>
      </c>
      <c r="AJ401" s="194">
        <f t="shared" ca="1" si="403"/>
        <v>1.3963799927016407E-2</v>
      </c>
      <c r="AM401" s="194">
        <f t="shared" si="404"/>
        <v>0</v>
      </c>
      <c r="AN401" s="19">
        <f ca="1"/>
        <v>0</v>
      </c>
      <c r="AO401" s="208">
        <f t="shared" ca="1" si="405"/>
        <v>0</v>
      </c>
      <c r="AP401" s="207"/>
      <c r="AQ401" s="194"/>
      <c r="AR401" s="198" cm="1">
        <f t="array" ref="AR401">IFERROR(MATCH(TRUE,INDEX($B$14:$B$117&gt;=AQ401,0),0),"")</f>
        <v>1</v>
      </c>
      <c r="AS401" s="194">
        <f t="shared" ca="1" si="406"/>
        <v>1.3963799927016407E-2</v>
      </c>
      <c r="AV401" s="194">
        <f t="shared" si="407"/>
        <v>0</v>
      </c>
      <c r="AW401" s="19">
        <f ca="1"/>
        <v>0</v>
      </c>
      <c r="AX401" s="208">
        <f t="shared" ca="1" si="408"/>
        <v>0</v>
      </c>
      <c r="AY401" s="207"/>
      <c r="AZ401" s="194"/>
      <c r="BA401" s="198" cm="1">
        <f t="array" ref="BA401">IFERROR(MATCH(TRUE,INDEX($B$14:$B$117&gt;=AZ401,0),0),"")</f>
        <v>1</v>
      </c>
      <c r="BB401" s="194">
        <f t="shared" ca="1" si="409"/>
        <v>1.3963799927016407E-2</v>
      </c>
      <c r="BE401" s="194">
        <f t="shared" si="410"/>
        <v>0</v>
      </c>
      <c r="BF401" s="19">
        <f ca="1"/>
        <v>0</v>
      </c>
      <c r="BG401" s="208">
        <f t="shared" ca="1" si="411"/>
        <v>0</v>
      </c>
      <c r="BH401" s="207"/>
      <c r="BI401" s="194"/>
      <c r="BJ401" s="198" cm="1">
        <f t="array" ref="BJ401">IFERROR(MATCH(TRUE,INDEX($B$14:$B$117&gt;=BI401,0),0),"")</f>
        <v>1</v>
      </c>
      <c r="BK401" s="194">
        <f t="shared" ca="1" si="412"/>
        <v>1.3963799927016407E-2</v>
      </c>
      <c r="BN401" s="194">
        <f t="shared" si="413"/>
        <v>0</v>
      </c>
      <c r="BO401" s="19">
        <f ca="1"/>
        <v>0</v>
      </c>
      <c r="BP401" s="208">
        <f t="shared" ca="1" si="414"/>
        <v>0</v>
      </c>
      <c r="BQ401" s="207"/>
      <c r="BR401" s="194"/>
      <c r="BS401" s="198" cm="1">
        <f t="array" ref="BS401">IFERROR(MATCH(TRUE,INDEX($B$14:$B$117&gt;=BR401,0),0),"")</f>
        <v>1</v>
      </c>
      <c r="BT401" s="194">
        <f t="shared" ca="1" si="415"/>
        <v>1.3963799927016407E-2</v>
      </c>
      <c r="BW401" s="194">
        <f t="shared" si="416"/>
        <v>0</v>
      </c>
      <c r="BX401" s="19">
        <f ca="1"/>
        <v>0</v>
      </c>
      <c r="BY401" s="208">
        <f t="shared" ca="1" si="417"/>
        <v>0</v>
      </c>
      <c r="BZ401" s="207"/>
      <c r="CA401" s="194"/>
      <c r="CB401" s="198" cm="1">
        <f t="array" ref="CB401">IFERROR(MATCH(TRUE,INDEX($B$14:$B$117&gt;=CA401,0),0),"")</f>
        <v>1</v>
      </c>
      <c r="CC401" s="194">
        <f t="shared" ca="1" si="418"/>
        <v>1.3963799927016407E-2</v>
      </c>
      <c r="CF401" s="194">
        <f t="shared" si="419"/>
        <v>0</v>
      </c>
      <c r="CG401" s="19">
        <f ca="1"/>
        <v>0</v>
      </c>
      <c r="CH401" s="208">
        <f t="shared" ca="1" si="420"/>
        <v>0</v>
      </c>
      <c r="CI401" s="207"/>
      <c r="CJ401" s="194"/>
      <c r="CK401" s="198" cm="1">
        <f t="array" ref="CK401">IFERROR(MATCH(TRUE,INDEX($B$14:$B$117&gt;=CJ401,0),0),"")</f>
        <v>1</v>
      </c>
      <c r="CL401" s="194">
        <f t="shared" ca="1" si="421"/>
        <v>1.3963799927016407E-2</v>
      </c>
      <c r="CO401" s="194">
        <f t="shared" si="422"/>
        <v>0</v>
      </c>
      <c r="CP401" s="19">
        <f ca="1"/>
        <v>0</v>
      </c>
      <c r="CQ401" s="208">
        <f t="shared" ca="1" si="423"/>
        <v>0</v>
      </c>
      <c r="CR401" s="207"/>
      <c r="CS401" s="194"/>
      <c r="CT401" s="198" cm="1">
        <f t="array" ref="CT401">IFERROR(MATCH(TRUE,INDEX($B$14:$B$117&gt;=CS401,0),0),"")</f>
        <v>1</v>
      </c>
      <c r="CU401" s="194">
        <f t="shared" ca="1" si="424"/>
        <v>1.3963799927016407E-2</v>
      </c>
      <c r="CX401" s="194">
        <f t="shared" si="425"/>
        <v>0</v>
      </c>
      <c r="CY401" s="19" t="e">
        <f ca="1"/>
        <v>#N/A</v>
      </c>
      <c r="CZ401" s="208" t="e">
        <f t="shared" ca="1" si="426"/>
        <v>#N/A</v>
      </c>
      <c r="DA401" s="207"/>
      <c r="DB401" s="194"/>
      <c r="DC401" s="198" cm="1">
        <f t="array" ref="DC401">IFERROR(MATCH(TRUE,INDEX($B$14:$B$117&gt;=DB401,0),0),"")</f>
        <v>1</v>
      </c>
      <c r="DD401" s="194">
        <f t="shared" ca="1" si="427"/>
        <v>1.3963799927016407E-2</v>
      </c>
      <c r="DG401" s="194">
        <f t="shared" si="428"/>
        <v>0</v>
      </c>
      <c r="DH401" s="19" t="e">
        <f ca="1"/>
        <v>#N/A</v>
      </c>
      <c r="DI401" s="208" t="e">
        <f t="shared" ca="1" si="429"/>
        <v>#N/A</v>
      </c>
      <c r="DJ401" s="207"/>
      <c r="DK401" s="194"/>
      <c r="DL401" s="198" cm="1">
        <f t="array" ref="DL401">IFERROR(MATCH(TRUE,INDEX($B$14:$B$117&gt;=DK401,0),0),"")</f>
        <v>1</v>
      </c>
      <c r="DM401" s="194">
        <f t="shared" ca="1" si="430"/>
        <v>1.3963799927016407E-2</v>
      </c>
      <c r="DP401" s="194">
        <f t="shared" si="431"/>
        <v>0</v>
      </c>
      <c r="DQ401" s="19" t="e">
        <f ca="1"/>
        <v>#N/A</v>
      </c>
      <c r="DR401" s="208" t="e">
        <f t="shared" ca="1" si="432"/>
        <v>#N/A</v>
      </c>
      <c r="DS401" s="207"/>
      <c r="DT401" s="194"/>
      <c r="DU401" s="198" cm="1">
        <f t="array" ref="DU401">IFERROR(MATCH(TRUE,INDEX($B$14:$B$117&gt;=DT401,0),0),"")</f>
        <v>1</v>
      </c>
      <c r="DV401" s="194">
        <f t="shared" ca="1" si="433"/>
        <v>1.3963799927016407E-2</v>
      </c>
      <c r="DY401" s="194">
        <f t="shared" si="434"/>
        <v>0</v>
      </c>
      <c r="DZ401" s="19" t="e">
        <f ca="1"/>
        <v>#N/A</v>
      </c>
      <c r="EA401" s="208" t="e">
        <f t="shared" ca="1" si="435"/>
        <v>#N/A</v>
      </c>
      <c r="EB401" s="207"/>
      <c r="EC401" s="194"/>
      <c r="ED401" s="198" cm="1">
        <f t="array" ref="ED401">IFERROR(MATCH(TRUE,INDEX($B$14:$B$117&gt;=EC401,0),0),"")</f>
        <v>1</v>
      </c>
      <c r="EE401" s="194">
        <f t="shared" ca="1" si="436"/>
        <v>1.3963799927016407E-2</v>
      </c>
      <c r="EH401" s="194">
        <f t="shared" si="437"/>
        <v>0</v>
      </c>
      <c r="EI401" s="19" t="e">
        <f ca="1"/>
        <v>#N/A</v>
      </c>
      <c r="EJ401" s="208" t="e">
        <f t="shared" ca="1" si="438"/>
        <v>#N/A</v>
      </c>
      <c r="EK401" s="207"/>
      <c r="EL401" s="194"/>
      <c r="EM401" s="198" cm="1">
        <f t="array" ref="EM401">IFERROR(MATCH(TRUE,INDEX($B$14:$B$117&gt;=EL401,0),0),"")</f>
        <v>1</v>
      </c>
      <c r="EN401" s="194">
        <f t="shared" ca="1" si="439"/>
        <v>1.3963799927016407E-2</v>
      </c>
      <c r="EQ401" s="194">
        <f t="shared" si="440"/>
        <v>0</v>
      </c>
      <c r="ER401" s="19" t="e">
        <f ca="1"/>
        <v>#N/A</v>
      </c>
      <c r="ES401" s="208" t="e">
        <f t="shared" ca="1" si="441"/>
        <v>#N/A</v>
      </c>
      <c r="ET401" s="207"/>
      <c r="EU401" s="194"/>
      <c r="EV401" s="198" cm="1">
        <f t="array" ref="EV401">IFERROR(MATCH(TRUE,INDEX($B$14:$B$117&gt;=EU401,0),0),"")</f>
        <v>1</v>
      </c>
      <c r="EW401" s="194">
        <f t="shared" ca="1" si="442"/>
        <v>1.3963799927016407E-2</v>
      </c>
      <c r="EZ401" s="194">
        <f t="shared" si="443"/>
        <v>0</v>
      </c>
      <c r="FA401" s="19" t="e">
        <f ca="1"/>
        <v>#N/A</v>
      </c>
      <c r="FB401" s="208" t="e">
        <f t="shared" ca="1" si="444"/>
        <v>#N/A</v>
      </c>
      <c r="FC401" s="207"/>
      <c r="FD401" s="194"/>
      <c r="FE401" s="198" cm="1">
        <f t="array" ref="FE401">IFERROR(MATCH(TRUE,INDEX($B$14:$B$117&gt;=FD401,0),0),"")</f>
        <v>1</v>
      </c>
      <c r="FF401" s="194">
        <f t="shared" ca="1" si="445"/>
        <v>1.3963799927016407E-2</v>
      </c>
      <c r="FI401" s="194">
        <f t="shared" si="446"/>
        <v>0</v>
      </c>
      <c r="FJ401" s="19" t="e">
        <f ca="1"/>
        <v>#N/A</v>
      </c>
      <c r="FK401" s="208" t="e">
        <f t="shared" ca="1" si="447"/>
        <v>#N/A</v>
      </c>
      <c r="FL401" s="207"/>
      <c r="FM401" s="194"/>
      <c r="FN401" s="198" cm="1">
        <f t="array" ref="FN401">IFERROR(MATCH(TRUE,INDEX($B$14:$B$117&gt;=FM401,0),0),"")</f>
        <v>1</v>
      </c>
      <c r="FO401" s="194">
        <f t="shared" ca="1" si="448"/>
        <v>1.3963799927016407E-2</v>
      </c>
      <c r="FR401" s="194">
        <f t="shared" si="449"/>
        <v>0</v>
      </c>
      <c r="FS401" s="19" t="e">
        <f ca="1"/>
        <v>#N/A</v>
      </c>
      <c r="FT401" s="208" t="e">
        <f t="shared" ca="1" si="450"/>
        <v>#N/A</v>
      </c>
      <c r="FU401" s="207"/>
      <c r="FV401" s="194"/>
      <c r="FW401" s="198" cm="1">
        <f t="array" ref="FW401">IFERROR(MATCH(TRUE,INDEX($B$14:$B$117&gt;=FV401,0),0),"")</f>
        <v>1</v>
      </c>
      <c r="FX401" s="194">
        <f t="shared" ca="1" si="451"/>
        <v>1.3963799927016407E-2</v>
      </c>
      <c r="GA401" s="194">
        <f t="shared" si="452"/>
        <v>0</v>
      </c>
      <c r="GB401" s="19" t="e">
        <f ca="1"/>
        <v>#N/A</v>
      </c>
      <c r="GC401" s="208" t="e">
        <f t="shared" ca="1" si="453"/>
        <v>#N/A</v>
      </c>
    </row>
    <row r="402" spans="6:185" x14ac:dyDescent="0.2">
      <c r="F402" s="207"/>
      <c r="G402" s="194"/>
      <c r="H402" s="198" cm="1">
        <f t="array" ref="H402">IFERROR(MATCH(TRUE,INDEX($B$14:$B$117&gt;=G402,0),0),"")</f>
        <v>1</v>
      </c>
      <c r="I402" s="194">
        <f t="shared" ca="1" si="398"/>
        <v>1.3963799927016407E-2</v>
      </c>
      <c r="L402" s="194">
        <f t="shared" si="454"/>
        <v>0</v>
      </c>
      <c r="M402" s="19">
        <f ca="1"/>
        <v>0</v>
      </c>
      <c r="N402" s="208">
        <f t="shared" ca="1" si="455"/>
        <v>0</v>
      </c>
      <c r="O402" s="207"/>
      <c r="P402" s="194"/>
      <c r="Q402" s="198" cm="1">
        <f t="array" ref="Q402">IFERROR(MATCH(TRUE,INDEX($B$14:$B$117&gt;=P402,0),0),"")</f>
        <v>1</v>
      </c>
      <c r="R402" s="194">
        <f t="shared" ca="1" si="399"/>
        <v>1.3963799927016407E-2</v>
      </c>
      <c r="U402" s="194">
        <f t="shared" si="456"/>
        <v>0</v>
      </c>
      <c r="V402" s="19">
        <f ca="1"/>
        <v>0</v>
      </c>
      <c r="W402" s="208">
        <f t="shared" ca="1" si="457"/>
        <v>0</v>
      </c>
      <c r="X402" s="207"/>
      <c r="Y402" s="194"/>
      <c r="Z402" s="198" cm="1">
        <f t="array" ref="Z402">IFERROR(MATCH(TRUE,INDEX($B$14:$B$117&gt;=Y402,0),0),"")</f>
        <v>1</v>
      </c>
      <c r="AA402" s="194">
        <f t="shared" ca="1" si="400"/>
        <v>1.3963799927016407E-2</v>
      </c>
      <c r="AD402" s="194">
        <f t="shared" si="401"/>
        <v>0</v>
      </c>
      <c r="AE402" s="19">
        <f ca="1"/>
        <v>0</v>
      </c>
      <c r="AF402" s="208">
        <f t="shared" ca="1" si="402"/>
        <v>0</v>
      </c>
      <c r="AG402" s="207"/>
      <c r="AH402" s="194"/>
      <c r="AI402" s="198" cm="1">
        <f t="array" ref="AI402">IFERROR(MATCH(TRUE,INDEX($B$14:$B$117&gt;=AH402,0),0),"")</f>
        <v>1</v>
      </c>
      <c r="AJ402" s="194">
        <f t="shared" ca="1" si="403"/>
        <v>1.3963799927016407E-2</v>
      </c>
      <c r="AM402" s="194">
        <f t="shared" si="404"/>
        <v>0</v>
      </c>
      <c r="AN402" s="19">
        <f ca="1"/>
        <v>0</v>
      </c>
      <c r="AO402" s="208">
        <f t="shared" ca="1" si="405"/>
        <v>0</v>
      </c>
      <c r="AP402" s="207"/>
      <c r="AQ402" s="194"/>
      <c r="AR402" s="198" cm="1">
        <f t="array" ref="AR402">IFERROR(MATCH(TRUE,INDEX($B$14:$B$117&gt;=AQ402,0),0),"")</f>
        <v>1</v>
      </c>
      <c r="AS402" s="194">
        <f t="shared" ca="1" si="406"/>
        <v>1.3963799927016407E-2</v>
      </c>
      <c r="AV402" s="194">
        <f t="shared" si="407"/>
        <v>0</v>
      </c>
      <c r="AW402" s="19">
        <f ca="1"/>
        <v>0</v>
      </c>
      <c r="AX402" s="208">
        <f t="shared" ca="1" si="408"/>
        <v>0</v>
      </c>
      <c r="AY402" s="207"/>
      <c r="AZ402" s="194"/>
      <c r="BA402" s="198" cm="1">
        <f t="array" ref="BA402">IFERROR(MATCH(TRUE,INDEX($B$14:$B$117&gt;=AZ402,0),0),"")</f>
        <v>1</v>
      </c>
      <c r="BB402" s="194">
        <f t="shared" ca="1" si="409"/>
        <v>1.3963799927016407E-2</v>
      </c>
      <c r="BE402" s="194">
        <f t="shared" si="410"/>
        <v>0</v>
      </c>
      <c r="BF402" s="19">
        <f ca="1"/>
        <v>0</v>
      </c>
      <c r="BG402" s="208">
        <f t="shared" ca="1" si="411"/>
        <v>0</v>
      </c>
      <c r="BH402" s="207"/>
      <c r="BI402" s="194"/>
      <c r="BJ402" s="198" cm="1">
        <f t="array" ref="BJ402">IFERROR(MATCH(TRUE,INDEX($B$14:$B$117&gt;=BI402,0),0),"")</f>
        <v>1</v>
      </c>
      <c r="BK402" s="194">
        <f t="shared" ca="1" si="412"/>
        <v>1.3963799927016407E-2</v>
      </c>
      <c r="BN402" s="194">
        <f t="shared" si="413"/>
        <v>0</v>
      </c>
      <c r="BO402" s="19">
        <f ca="1"/>
        <v>0</v>
      </c>
      <c r="BP402" s="208">
        <f t="shared" ca="1" si="414"/>
        <v>0</v>
      </c>
      <c r="BQ402" s="207"/>
      <c r="BR402" s="194"/>
      <c r="BS402" s="198" cm="1">
        <f t="array" ref="BS402">IFERROR(MATCH(TRUE,INDEX($B$14:$B$117&gt;=BR402,0),0),"")</f>
        <v>1</v>
      </c>
      <c r="BT402" s="194">
        <f t="shared" ca="1" si="415"/>
        <v>1.3963799927016407E-2</v>
      </c>
      <c r="BW402" s="194">
        <f t="shared" si="416"/>
        <v>0</v>
      </c>
      <c r="BX402" s="19">
        <f ca="1"/>
        <v>0</v>
      </c>
      <c r="BY402" s="208">
        <f t="shared" ca="1" si="417"/>
        <v>0</v>
      </c>
      <c r="BZ402" s="207"/>
      <c r="CA402" s="194"/>
      <c r="CB402" s="198" cm="1">
        <f t="array" ref="CB402">IFERROR(MATCH(TRUE,INDEX($B$14:$B$117&gt;=CA402,0),0),"")</f>
        <v>1</v>
      </c>
      <c r="CC402" s="194">
        <f t="shared" ca="1" si="418"/>
        <v>1.3963799927016407E-2</v>
      </c>
      <c r="CF402" s="194">
        <f t="shared" si="419"/>
        <v>0</v>
      </c>
      <c r="CG402" s="19">
        <f ca="1"/>
        <v>0</v>
      </c>
      <c r="CH402" s="208">
        <f t="shared" ca="1" si="420"/>
        <v>0</v>
      </c>
      <c r="CI402" s="207"/>
      <c r="CJ402" s="194"/>
      <c r="CK402" s="198" cm="1">
        <f t="array" ref="CK402">IFERROR(MATCH(TRUE,INDEX($B$14:$B$117&gt;=CJ402,0),0),"")</f>
        <v>1</v>
      </c>
      <c r="CL402" s="194">
        <f t="shared" ca="1" si="421"/>
        <v>1.3963799927016407E-2</v>
      </c>
      <c r="CO402" s="194">
        <f t="shared" si="422"/>
        <v>0</v>
      </c>
      <c r="CP402" s="19">
        <f ca="1"/>
        <v>0</v>
      </c>
      <c r="CQ402" s="208">
        <f t="shared" ca="1" si="423"/>
        <v>0</v>
      </c>
      <c r="CR402" s="207"/>
      <c r="CS402" s="194"/>
      <c r="CT402" s="198" cm="1">
        <f t="array" ref="CT402">IFERROR(MATCH(TRUE,INDEX($B$14:$B$117&gt;=CS402,0),0),"")</f>
        <v>1</v>
      </c>
      <c r="CU402" s="194">
        <f t="shared" ca="1" si="424"/>
        <v>1.3963799927016407E-2</v>
      </c>
      <c r="CX402" s="194">
        <f t="shared" si="425"/>
        <v>0</v>
      </c>
      <c r="CY402" s="19" t="e">
        <f ca="1"/>
        <v>#N/A</v>
      </c>
      <c r="CZ402" s="208" t="e">
        <f t="shared" ca="1" si="426"/>
        <v>#N/A</v>
      </c>
      <c r="DA402" s="207"/>
      <c r="DB402" s="194"/>
      <c r="DC402" s="198" cm="1">
        <f t="array" ref="DC402">IFERROR(MATCH(TRUE,INDEX($B$14:$B$117&gt;=DB402,0),0),"")</f>
        <v>1</v>
      </c>
      <c r="DD402" s="194">
        <f t="shared" ca="1" si="427"/>
        <v>1.3963799927016407E-2</v>
      </c>
      <c r="DG402" s="194">
        <f t="shared" si="428"/>
        <v>0</v>
      </c>
      <c r="DH402" s="19" t="e">
        <f ca="1"/>
        <v>#N/A</v>
      </c>
      <c r="DI402" s="208" t="e">
        <f t="shared" ca="1" si="429"/>
        <v>#N/A</v>
      </c>
      <c r="DJ402" s="207"/>
      <c r="DK402" s="194"/>
      <c r="DL402" s="198" cm="1">
        <f t="array" ref="DL402">IFERROR(MATCH(TRUE,INDEX($B$14:$B$117&gt;=DK402,0),0),"")</f>
        <v>1</v>
      </c>
      <c r="DM402" s="194">
        <f t="shared" ca="1" si="430"/>
        <v>1.3963799927016407E-2</v>
      </c>
      <c r="DP402" s="194">
        <f t="shared" si="431"/>
        <v>0</v>
      </c>
      <c r="DQ402" s="19" t="e">
        <f ca="1"/>
        <v>#N/A</v>
      </c>
      <c r="DR402" s="208" t="e">
        <f t="shared" ca="1" si="432"/>
        <v>#N/A</v>
      </c>
      <c r="DS402" s="207"/>
      <c r="DT402" s="194"/>
      <c r="DU402" s="198" cm="1">
        <f t="array" ref="DU402">IFERROR(MATCH(TRUE,INDEX($B$14:$B$117&gt;=DT402,0),0),"")</f>
        <v>1</v>
      </c>
      <c r="DV402" s="194">
        <f t="shared" ca="1" si="433"/>
        <v>1.3963799927016407E-2</v>
      </c>
      <c r="DY402" s="194">
        <f t="shared" si="434"/>
        <v>0</v>
      </c>
      <c r="DZ402" s="19" t="e">
        <f ca="1"/>
        <v>#N/A</v>
      </c>
      <c r="EA402" s="208" t="e">
        <f t="shared" ca="1" si="435"/>
        <v>#N/A</v>
      </c>
      <c r="EB402" s="207"/>
      <c r="EC402" s="194"/>
      <c r="ED402" s="198" cm="1">
        <f t="array" ref="ED402">IFERROR(MATCH(TRUE,INDEX($B$14:$B$117&gt;=EC402,0),0),"")</f>
        <v>1</v>
      </c>
      <c r="EE402" s="194">
        <f t="shared" ca="1" si="436"/>
        <v>1.3963799927016407E-2</v>
      </c>
      <c r="EH402" s="194">
        <f t="shared" si="437"/>
        <v>0</v>
      </c>
      <c r="EI402" s="19" t="e">
        <f ca="1"/>
        <v>#N/A</v>
      </c>
      <c r="EJ402" s="208" t="e">
        <f t="shared" ca="1" si="438"/>
        <v>#N/A</v>
      </c>
      <c r="EK402" s="207"/>
      <c r="EL402" s="194"/>
      <c r="EM402" s="198" cm="1">
        <f t="array" ref="EM402">IFERROR(MATCH(TRUE,INDEX($B$14:$B$117&gt;=EL402,0),0),"")</f>
        <v>1</v>
      </c>
      <c r="EN402" s="194">
        <f t="shared" ca="1" si="439"/>
        <v>1.3963799927016407E-2</v>
      </c>
      <c r="EQ402" s="194">
        <f t="shared" si="440"/>
        <v>0</v>
      </c>
      <c r="ER402" s="19" t="e">
        <f ca="1"/>
        <v>#N/A</v>
      </c>
      <c r="ES402" s="208" t="e">
        <f t="shared" ca="1" si="441"/>
        <v>#N/A</v>
      </c>
      <c r="ET402" s="207"/>
      <c r="EU402" s="194"/>
      <c r="EV402" s="198" cm="1">
        <f t="array" ref="EV402">IFERROR(MATCH(TRUE,INDEX($B$14:$B$117&gt;=EU402,0),0),"")</f>
        <v>1</v>
      </c>
      <c r="EW402" s="194">
        <f t="shared" ca="1" si="442"/>
        <v>1.3963799927016407E-2</v>
      </c>
      <c r="EZ402" s="194">
        <f t="shared" si="443"/>
        <v>0</v>
      </c>
      <c r="FA402" s="19" t="e">
        <f ca="1"/>
        <v>#N/A</v>
      </c>
      <c r="FB402" s="208" t="e">
        <f t="shared" ca="1" si="444"/>
        <v>#N/A</v>
      </c>
      <c r="FC402" s="207"/>
      <c r="FD402" s="194"/>
      <c r="FE402" s="198" cm="1">
        <f t="array" ref="FE402">IFERROR(MATCH(TRUE,INDEX($B$14:$B$117&gt;=FD402,0),0),"")</f>
        <v>1</v>
      </c>
      <c r="FF402" s="194">
        <f t="shared" ca="1" si="445"/>
        <v>1.3963799927016407E-2</v>
      </c>
      <c r="FI402" s="194">
        <f t="shared" si="446"/>
        <v>0</v>
      </c>
      <c r="FJ402" s="19" t="e">
        <f ca="1"/>
        <v>#N/A</v>
      </c>
      <c r="FK402" s="208" t="e">
        <f t="shared" ca="1" si="447"/>
        <v>#N/A</v>
      </c>
      <c r="FL402" s="207"/>
      <c r="FM402" s="194"/>
      <c r="FN402" s="198" cm="1">
        <f t="array" ref="FN402">IFERROR(MATCH(TRUE,INDEX($B$14:$B$117&gt;=FM402,0),0),"")</f>
        <v>1</v>
      </c>
      <c r="FO402" s="194">
        <f t="shared" ca="1" si="448"/>
        <v>1.3963799927016407E-2</v>
      </c>
      <c r="FR402" s="194">
        <f t="shared" si="449"/>
        <v>0</v>
      </c>
      <c r="FS402" s="19" t="e">
        <f ca="1"/>
        <v>#N/A</v>
      </c>
      <c r="FT402" s="208" t="e">
        <f t="shared" ca="1" si="450"/>
        <v>#N/A</v>
      </c>
      <c r="FU402" s="207"/>
      <c r="FV402" s="194"/>
      <c r="FW402" s="198" cm="1">
        <f t="array" ref="FW402">IFERROR(MATCH(TRUE,INDEX($B$14:$B$117&gt;=FV402,0),0),"")</f>
        <v>1</v>
      </c>
      <c r="FX402" s="194">
        <f t="shared" ca="1" si="451"/>
        <v>1.3963799927016407E-2</v>
      </c>
      <c r="GA402" s="194">
        <f t="shared" si="452"/>
        <v>0</v>
      </c>
      <c r="GB402" s="19" t="e">
        <f ca="1"/>
        <v>#N/A</v>
      </c>
      <c r="GC402" s="208" t="e">
        <f t="shared" ca="1" si="453"/>
        <v>#N/A</v>
      </c>
    </row>
    <row r="403" spans="6:185" x14ac:dyDescent="0.2">
      <c r="F403" s="207"/>
      <c r="G403" s="194"/>
      <c r="H403" s="198" cm="1">
        <f t="array" ref="H403">IFERROR(MATCH(TRUE,INDEX($B$14:$B$117&gt;=G403,0),0),"")</f>
        <v>1</v>
      </c>
      <c r="I403" s="194">
        <f t="shared" ca="1" si="398"/>
        <v>1.3963799927016407E-2</v>
      </c>
      <c r="L403" s="194">
        <f t="shared" si="454"/>
        <v>0</v>
      </c>
      <c r="M403" s="19">
        <f ca="1"/>
        <v>0</v>
      </c>
      <c r="N403" s="208">
        <f t="shared" ca="1" si="455"/>
        <v>0</v>
      </c>
      <c r="O403" s="207"/>
      <c r="P403" s="194"/>
      <c r="Q403" s="198" cm="1">
        <f t="array" ref="Q403">IFERROR(MATCH(TRUE,INDEX($B$14:$B$117&gt;=P403,0),0),"")</f>
        <v>1</v>
      </c>
      <c r="R403" s="194">
        <f t="shared" ca="1" si="399"/>
        <v>1.3963799927016407E-2</v>
      </c>
      <c r="U403" s="194">
        <f t="shared" si="456"/>
        <v>0</v>
      </c>
      <c r="V403" s="19">
        <f ca="1"/>
        <v>0</v>
      </c>
      <c r="W403" s="208">
        <f t="shared" ca="1" si="457"/>
        <v>0</v>
      </c>
      <c r="X403" s="207"/>
      <c r="Y403" s="194"/>
      <c r="Z403" s="198" cm="1">
        <f t="array" ref="Z403">IFERROR(MATCH(TRUE,INDEX($B$14:$B$117&gt;=Y403,0),0),"")</f>
        <v>1</v>
      </c>
      <c r="AA403" s="194">
        <f t="shared" ca="1" si="400"/>
        <v>1.3963799927016407E-2</v>
      </c>
      <c r="AD403" s="194">
        <f t="shared" si="401"/>
        <v>0</v>
      </c>
      <c r="AE403" s="19">
        <f ca="1"/>
        <v>0</v>
      </c>
      <c r="AF403" s="208">
        <f t="shared" ca="1" si="402"/>
        <v>0</v>
      </c>
      <c r="AG403" s="207"/>
      <c r="AH403" s="194"/>
      <c r="AI403" s="198" cm="1">
        <f t="array" ref="AI403">IFERROR(MATCH(TRUE,INDEX($B$14:$B$117&gt;=AH403,0),0),"")</f>
        <v>1</v>
      </c>
      <c r="AJ403" s="194">
        <f t="shared" ca="1" si="403"/>
        <v>1.3963799927016407E-2</v>
      </c>
      <c r="AM403" s="194">
        <f t="shared" si="404"/>
        <v>0</v>
      </c>
      <c r="AN403" s="19">
        <f ca="1"/>
        <v>0</v>
      </c>
      <c r="AO403" s="208">
        <f t="shared" ca="1" si="405"/>
        <v>0</v>
      </c>
      <c r="AP403" s="207"/>
      <c r="AQ403" s="194"/>
      <c r="AR403" s="198" cm="1">
        <f t="array" ref="AR403">IFERROR(MATCH(TRUE,INDEX($B$14:$B$117&gt;=AQ403,0),0),"")</f>
        <v>1</v>
      </c>
      <c r="AS403" s="194">
        <f t="shared" ca="1" si="406"/>
        <v>1.3963799927016407E-2</v>
      </c>
      <c r="AV403" s="194">
        <f t="shared" si="407"/>
        <v>0</v>
      </c>
      <c r="AW403" s="19">
        <f ca="1"/>
        <v>0</v>
      </c>
      <c r="AX403" s="208">
        <f t="shared" ca="1" si="408"/>
        <v>0</v>
      </c>
      <c r="AY403" s="207"/>
      <c r="AZ403" s="194"/>
      <c r="BA403" s="198" cm="1">
        <f t="array" ref="BA403">IFERROR(MATCH(TRUE,INDEX($B$14:$B$117&gt;=AZ403,0),0),"")</f>
        <v>1</v>
      </c>
      <c r="BB403" s="194">
        <f t="shared" ca="1" si="409"/>
        <v>1.3963799927016407E-2</v>
      </c>
      <c r="BE403" s="194">
        <f t="shared" si="410"/>
        <v>0</v>
      </c>
      <c r="BF403" s="19">
        <f ca="1"/>
        <v>0</v>
      </c>
      <c r="BG403" s="208">
        <f t="shared" ca="1" si="411"/>
        <v>0</v>
      </c>
      <c r="BH403" s="207"/>
      <c r="BI403" s="194"/>
      <c r="BJ403" s="198" cm="1">
        <f t="array" ref="BJ403">IFERROR(MATCH(TRUE,INDEX($B$14:$B$117&gt;=BI403,0),0),"")</f>
        <v>1</v>
      </c>
      <c r="BK403" s="194">
        <f t="shared" ca="1" si="412"/>
        <v>1.3963799927016407E-2</v>
      </c>
      <c r="BN403" s="194">
        <f t="shared" si="413"/>
        <v>0</v>
      </c>
      <c r="BO403" s="19">
        <f ca="1"/>
        <v>0</v>
      </c>
      <c r="BP403" s="208">
        <f t="shared" ca="1" si="414"/>
        <v>0</v>
      </c>
      <c r="BQ403" s="207"/>
      <c r="BR403" s="194"/>
      <c r="BS403" s="198" cm="1">
        <f t="array" ref="BS403">IFERROR(MATCH(TRUE,INDEX($B$14:$B$117&gt;=BR403,0),0),"")</f>
        <v>1</v>
      </c>
      <c r="BT403" s="194">
        <f t="shared" ca="1" si="415"/>
        <v>1.3963799927016407E-2</v>
      </c>
      <c r="BW403" s="194">
        <f t="shared" si="416"/>
        <v>0</v>
      </c>
      <c r="BX403" s="19">
        <f ca="1"/>
        <v>0</v>
      </c>
      <c r="BY403" s="208">
        <f t="shared" ca="1" si="417"/>
        <v>0</v>
      </c>
      <c r="BZ403" s="207"/>
      <c r="CA403" s="194"/>
      <c r="CB403" s="198" cm="1">
        <f t="array" ref="CB403">IFERROR(MATCH(TRUE,INDEX($B$14:$B$117&gt;=CA403,0),0),"")</f>
        <v>1</v>
      </c>
      <c r="CC403" s="194">
        <f t="shared" ca="1" si="418"/>
        <v>1.3963799927016407E-2</v>
      </c>
      <c r="CF403" s="194">
        <f t="shared" si="419"/>
        <v>0</v>
      </c>
      <c r="CG403" s="19">
        <f ca="1"/>
        <v>0</v>
      </c>
      <c r="CH403" s="208">
        <f t="shared" ca="1" si="420"/>
        <v>0</v>
      </c>
      <c r="CI403" s="207"/>
      <c r="CJ403" s="194"/>
      <c r="CK403" s="198" cm="1">
        <f t="array" ref="CK403">IFERROR(MATCH(TRUE,INDEX($B$14:$B$117&gt;=CJ403,0),0),"")</f>
        <v>1</v>
      </c>
      <c r="CL403" s="194">
        <f t="shared" ca="1" si="421"/>
        <v>1.3963799927016407E-2</v>
      </c>
      <c r="CO403" s="194">
        <f t="shared" si="422"/>
        <v>0</v>
      </c>
      <c r="CP403" s="19">
        <f ca="1"/>
        <v>0</v>
      </c>
      <c r="CQ403" s="208">
        <f t="shared" ca="1" si="423"/>
        <v>0</v>
      </c>
      <c r="CR403" s="207"/>
      <c r="CS403" s="194"/>
      <c r="CT403" s="198" cm="1">
        <f t="array" ref="CT403">IFERROR(MATCH(TRUE,INDEX($B$14:$B$117&gt;=CS403,0),0),"")</f>
        <v>1</v>
      </c>
      <c r="CU403" s="194">
        <f t="shared" ca="1" si="424"/>
        <v>1.3963799927016407E-2</v>
      </c>
      <c r="CX403" s="194">
        <f t="shared" si="425"/>
        <v>0</v>
      </c>
      <c r="CY403" s="19" t="e">
        <f ca="1"/>
        <v>#N/A</v>
      </c>
      <c r="CZ403" s="208" t="e">
        <f t="shared" ca="1" si="426"/>
        <v>#N/A</v>
      </c>
      <c r="DA403" s="207"/>
      <c r="DB403" s="194"/>
      <c r="DC403" s="198" cm="1">
        <f t="array" ref="DC403">IFERROR(MATCH(TRUE,INDEX($B$14:$B$117&gt;=DB403,0),0),"")</f>
        <v>1</v>
      </c>
      <c r="DD403" s="194">
        <f t="shared" ca="1" si="427"/>
        <v>1.3963799927016407E-2</v>
      </c>
      <c r="DG403" s="194">
        <f t="shared" si="428"/>
        <v>0</v>
      </c>
      <c r="DH403" s="19" t="e">
        <f ca="1"/>
        <v>#N/A</v>
      </c>
      <c r="DI403" s="208" t="e">
        <f t="shared" ca="1" si="429"/>
        <v>#N/A</v>
      </c>
      <c r="DJ403" s="207"/>
      <c r="DK403" s="194"/>
      <c r="DL403" s="198" cm="1">
        <f t="array" ref="DL403">IFERROR(MATCH(TRUE,INDEX($B$14:$B$117&gt;=DK403,0),0),"")</f>
        <v>1</v>
      </c>
      <c r="DM403" s="194">
        <f t="shared" ca="1" si="430"/>
        <v>1.3963799927016407E-2</v>
      </c>
      <c r="DP403" s="194">
        <f t="shared" si="431"/>
        <v>0</v>
      </c>
      <c r="DQ403" s="19" t="e">
        <f ca="1"/>
        <v>#N/A</v>
      </c>
      <c r="DR403" s="208" t="e">
        <f t="shared" ca="1" si="432"/>
        <v>#N/A</v>
      </c>
      <c r="DS403" s="207"/>
      <c r="DT403" s="194"/>
      <c r="DU403" s="198" cm="1">
        <f t="array" ref="DU403">IFERROR(MATCH(TRUE,INDEX($B$14:$B$117&gt;=DT403,0),0),"")</f>
        <v>1</v>
      </c>
      <c r="DV403" s="194">
        <f t="shared" ca="1" si="433"/>
        <v>1.3963799927016407E-2</v>
      </c>
      <c r="DY403" s="194">
        <f t="shared" si="434"/>
        <v>0</v>
      </c>
      <c r="DZ403" s="19" t="e">
        <f ca="1"/>
        <v>#N/A</v>
      </c>
      <c r="EA403" s="208" t="e">
        <f t="shared" ca="1" si="435"/>
        <v>#N/A</v>
      </c>
      <c r="EB403" s="207"/>
      <c r="EC403" s="194"/>
      <c r="ED403" s="198" cm="1">
        <f t="array" ref="ED403">IFERROR(MATCH(TRUE,INDEX($B$14:$B$117&gt;=EC403,0),0),"")</f>
        <v>1</v>
      </c>
      <c r="EE403" s="194">
        <f t="shared" ca="1" si="436"/>
        <v>1.3963799927016407E-2</v>
      </c>
      <c r="EH403" s="194">
        <f t="shared" si="437"/>
        <v>0</v>
      </c>
      <c r="EI403" s="19" t="e">
        <f ca="1"/>
        <v>#N/A</v>
      </c>
      <c r="EJ403" s="208" t="e">
        <f t="shared" ca="1" si="438"/>
        <v>#N/A</v>
      </c>
      <c r="EK403" s="207"/>
      <c r="EL403" s="194"/>
      <c r="EM403" s="198" cm="1">
        <f t="array" ref="EM403">IFERROR(MATCH(TRUE,INDEX($B$14:$B$117&gt;=EL403,0),0),"")</f>
        <v>1</v>
      </c>
      <c r="EN403" s="194">
        <f t="shared" ca="1" si="439"/>
        <v>1.3963799927016407E-2</v>
      </c>
      <c r="EQ403" s="194">
        <f t="shared" si="440"/>
        <v>0</v>
      </c>
      <c r="ER403" s="19" t="e">
        <f ca="1"/>
        <v>#N/A</v>
      </c>
      <c r="ES403" s="208" t="e">
        <f t="shared" ca="1" si="441"/>
        <v>#N/A</v>
      </c>
      <c r="ET403" s="207"/>
      <c r="EU403" s="194"/>
      <c r="EV403" s="198" cm="1">
        <f t="array" ref="EV403">IFERROR(MATCH(TRUE,INDEX($B$14:$B$117&gt;=EU403,0),0),"")</f>
        <v>1</v>
      </c>
      <c r="EW403" s="194">
        <f t="shared" ca="1" si="442"/>
        <v>1.3963799927016407E-2</v>
      </c>
      <c r="EZ403" s="194">
        <f t="shared" si="443"/>
        <v>0</v>
      </c>
      <c r="FA403" s="19" t="e">
        <f ca="1"/>
        <v>#N/A</v>
      </c>
      <c r="FB403" s="208" t="e">
        <f t="shared" ca="1" si="444"/>
        <v>#N/A</v>
      </c>
      <c r="FC403" s="207"/>
      <c r="FD403" s="194"/>
      <c r="FE403" s="198" cm="1">
        <f t="array" ref="FE403">IFERROR(MATCH(TRUE,INDEX($B$14:$B$117&gt;=FD403,0),0),"")</f>
        <v>1</v>
      </c>
      <c r="FF403" s="194">
        <f t="shared" ca="1" si="445"/>
        <v>1.3963799927016407E-2</v>
      </c>
      <c r="FI403" s="194">
        <f t="shared" si="446"/>
        <v>0</v>
      </c>
      <c r="FJ403" s="19" t="e">
        <f ca="1"/>
        <v>#N/A</v>
      </c>
      <c r="FK403" s="208" t="e">
        <f t="shared" ca="1" si="447"/>
        <v>#N/A</v>
      </c>
      <c r="FL403" s="207"/>
      <c r="FM403" s="194"/>
      <c r="FN403" s="198" cm="1">
        <f t="array" ref="FN403">IFERROR(MATCH(TRUE,INDEX($B$14:$B$117&gt;=FM403,0),0),"")</f>
        <v>1</v>
      </c>
      <c r="FO403" s="194">
        <f t="shared" ca="1" si="448"/>
        <v>1.3963799927016407E-2</v>
      </c>
      <c r="FR403" s="194">
        <f t="shared" si="449"/>
        <v>0</v>
      </c>
      <c r="FS403" s="19" t="e">
        <f ca="1"/>
        <v>#N/A</v>
      </c>
      <c r="FT403" s="208" t="e">
        <f t="shared" ca="1" si="450"/>
        <v>#N/A</v>
      </c>
      <c r="FU403" s="207"/>
      <c r="FV403" s="194"/>
      <c r="FW403" s="198" cm="1">
        <f t="array" ref="FW403">IFERROR(MATCH(TRUE,INDEX($B$14:$B$117&gt;=FV403,0),0),"")</f>
        <v>1</v>
      </c>
      <c r="FX403" s="194">
        <f t="shared" ca="1" si="451"/>
        <v>1.3963799927016407E-2</v>
      </c>
      <c r="GA403" s="194">
        <f t="shared" si="452"/>
        <v>0</v>
      </c>
      <c r="GB403" s="19" t="e">
        <f ca="1"/>
        <v>#N/A</v>
      </c>
      <c r="GC403" s="208" t="e">
        <f t="shared" ca="1" si="453"/>
        <v>#N/A</v>
      </c>
    </row>
    <row r="404" spans="6:185" x14ac:dyDescent="0.2">
      <c r="F404" s="207"/>
      <c r="G404" s="194"/>
      <c r="H404" s="198" cm="1">
        <f t="array" ref="H404">IFERROR(MATCH(TRUE,INDEX($B$14:$B$117&gt;=G404,0),0),"")</f>
        <v>1</v>
      </c>
      <c r="I404" s="194">
        <f t="shared" ca="1" si="398"/>
        <v>1.3963799927016407E-2</v>
      </c>
      <c r="L404" s="194">
        <f t="shared" si="454"/>
        <v>0</v>
      </c>
      <c r="M404" s="19">
        <f ca="1"/>
        <v>0</v>
      </c>
      <c r="N404" s="208">
        <f t="shared" ca="1" si="455"/>
        <v>0</v>
      </c>
      <c r="O404" s="207"/>
      <c r="P404" s="194"/>
      <c r="Q404" s="198" cm="1">
        <f t="array" ref="Q404">IFERROR(MATCH(TRUE,INDEX($B$14:$B$117&gt;=P404,0),0),"")</f>
        <v>1</v>
      </c>
      <c r="R404" s="194">
        <f t="shared" ca="1" si="399"/>
        <v>1.3963799927016407E-2</v>
      </c>
      <c r="U404" s="194">
        <f t="shared" si="456"/>
        <v>0</v>
      </c>
      <c r="V404" s="19">
        <f ca="1"/>
        <v>0</v>
      </c>
      <c r="W404" s="208">
        <f t="shared" ca="1" si="457"/>
        <v>0</v>
      </c>
      <c r="X404" s="207"/>
      <c r="Y404" s="194"/>
      <c r="Z404" s="198" cm="1">
        <f t="array" ref="Z404">IFERROR(MATCH(TRUE,INDEX($B$14:$B$117&gt;=Y404,0),0),"")</f>
        <v>1</v>
      </c>
      <c r="AA404" s="194">
        <f t="shared" ca="1" si="400"/>
        <v>1.3963799927016407E-2</v>
      </c>
      <c r="AD404" s="194">
        <f t="shared" si="401"/>
        <v>0</v>
      </c>
      <c r="AE404" s="19">
        <f ca="1"/>
        <v>0</v>
      </c>
      <c r="AF404" s="208">
        <f t="shared" ca="1" si="402"/>
        <v>0</v>
      </c>
      <c r="AG404" s="207"/>
      <c r="AH404" s="194"/>
      <c r="AI404" s="198" cm="1">
        <f t="array" ref="AI404">IFERROR(MATCH(TRUE,INDEX($B$14:$B$117&gt;=AH404,0),0),"")</f>
        <v>1</v>
      </c>
      <c r="AJ404" s="194">
        <f t="shared" ca="1" si="403"/>
        <v>1.3963799927016407E-2</v>
      </c>
      <c r="AM404" s="194">
        <f t="shared" si="404"/>
        <v>0</v>
      </c>
      <c r="AN404" s="19">
        <f ca="1"/>
        <v>0</v>
      </c>
      <c r="AO404" s="208">
        <f t="shared" ca="1" si="405"/>
        <v>0</v>
      </c>
      <c r="AP404" s="207"/>
      <c r="AQ404" s="194"/>
      <c r="AR404" s="198" cm="1">
        <f t="array" ref="AR404">IFERROR(MATCH(TRUE,INDEX($B$14:$B$117&gt;=AQ404,0),0),"")</f>
        <v>1</v>
      </c>
      <c r="AS404" s="194">
        <f t="shared" ca="1" si="406"/>
        <v>1.3963799927016407E-2</v>
      </c>
      <c r="AV404" s="194">
        <f t="shared" si="407"/>
        <v>0</v>
      </c>
      <c r="AW404" s="19">
        <f ca="1"/>
        <v>0</v>
      </c>
      <c r="AX404" s="208">
        <f t="shared" ca="1" si="408"/>
        <v>0</v>
      </c>
      <c r="AY404" s="207"/>
      <c r="AZ404" s="194"/>
      <c r="BA404" s="198" cm="1">
        <f t="array" ref="BA404">IFERROR(MATCH(TRUE,INDEX($B$14:$B$117&gt;=AZ404,0),0),"")</f>
        <v>1</v>
      </c>
      <c r="BB404" s="194">
        <f t="shared" ca="1" si="409"/>
        <v>1.3963799927016407E-2</v>
      </c>
      <c r="BE404" s="194">
        <f t="shared" si="410"/>
        <v>0</v>
      </c>
      <c r="BF404" s="19">
        <f ca="1"/>
        <v>0</v>
      </c>
      <c r="BG404" s="208">
        <f t="shared" ca="1" si="411"/>
        <v>0</v>
      </c>
      <c r="BH404" s="207"/>
      <c r="BI404" s="194"/>
      <c r="BJ404" s="198" cm="1">
        <f t="array" ref="BJ404">IFERROR(MATCH(TRUE,INDEX($B$14:$B$117&gt;=BI404,0),0),"")</f>
        <v>1</v>
      </c>
      <c r="BK404" s="194">
        <f t="shared" ca="1" si="412"/>
        <v>1.3963799927016407E-2</v>
      </c>
      <c r="BN404" s="194">
        <f t="shared" si="413"/>
        <v>0</v>
      </c>
      <c r="BO404" s="19">
        <f ca="1"/>
        <v>0</v>
      </c>
      <c r="BP404" s="208">
        <f t="shared" ca="1" si="414"/>
        <v>0</v>
      </c>
      <c r="BQ404" s="207"/>
      <c r="BR404" s="194"/>
      <c r="BS404" s="198" cm="1">
        <f t="array" ref="BS404">IFERROR(MATCH(TRUE,INDEX($B$14:$B$117&gt;=BR404,0),0),"")</f>
        <v>1</v>
      </c>
      <c r="BT404" s="194">
        <f t="shared" ca="1" si="415"/>
        <v>1.3963799927016407E-2</v>
      </c>
      <c r="BW404" s="194">
        <f t="shared" si="416"/>
        <v>0</v>
      </c>
      <c r="BX404" s="19">
        <f ca="1"/>
        <v>0</v>
      </c>
      <c r="BY404" s="208">
        <f t="shared" ca="1" si="417"/>
        <v>0</v>
      </c>
      <c r="BZ404" s="207"/>
      <c r="CA404" s="194"/>
      <c r="CB404" s="198" cm="1">
        <f t="array" ref="CB404">IFERROR(MATCH(TRUE,INDEX($B$14:$B$117&gt;=CA404,0),0),"")</f>
        <v>1</v>
      </c>
      <c r="CC404" s="194">
        <f t="shared" ca="1" si="418"/>
        <v>1.3963799927016407E-2</v>
      </c>
      <c r="CF404" s="194">
        <f t="shared" si="419"/>
        <v>0</v>
      </c>
      <c r="CG404" s="19">
        <f ca="1"/>
        <v>0</v>
      </c>
      <c r="CH404" s="208">
        <f t="shared" ca="1" si="420"/>
        <v>0</v>
      </c>
      <c r="CI404" s="207"/>
      <c r="CJ404" s="194"/>
      <c r="CK404" s="198" cm="1">
        <f t="array" ref="CK404">IFERROR(MATCH(TRUE,INDEX($B$14:$B$117&gt;=CJ404,0),0),"")</f>
        <v>1</v>
      </c>
      <c r="CL404" s="194">
        <f t="shared" ca="1" si="421"/>
        <v>1.3963799927016407E-2</v>
      </c>
      <c r="CO404" s="194">
        <f t="shared" si="422"/>
        <v>0</v>
      </c>
      <c r="CP404" s="19">
        <f ca="1"/>
        <v>0</v>
      </c>
      <c r="CQ404" s="208">
        <f t="shared" ca="1" si="423"/>
        <v>0</v>
      </c>
      <c r="CR404" s="207"/>
      <c r="CS404" s="194"/>
      <c r="CT404" s="198" cm="1">
        <f t="array" ref="CT404">IFERROR(MATCH(TRUE,INDEX($B$14:$B$117&gt;=CS404,0),0),"")</f>
        <v>1</v>
      </c>
      <c r="CU404" s="194">
        <f t="shared" ca="1" si="424"/>
        <v>1.3963799927016407E-2</v>
      </c>
      <c r="CX404" s="194">
        <f t="shared" si="425"/>
        <v>0</v>
      </c>
      <c r="CY404" s="19" t="e">
        <f ca="1"/>
        <v>#N/A</v>
      </c>
      <c r="CZ404" s="208" t="e">
        <f t="shared" ca="1" si="426"/>
        <v>#N/A</v>
      </c>
      <c r="DA404" s="207"/>
      <c r="DB404" s="194"/>
      <c r="DC404" s="198" cm="1">
        <f t="array" ref="DC404">IFERROR(MATCH(TRUE,INDEX($B$14:$B$117&gt;=DB404,0),0),"")</f>
        <v>1</v>
      </c>
      <c r="DD404" s="194">
        <f t="shared" ca="1" si="427"/>
        <v>1.3963799927016407E-2</v>
      </c>
      <c r="DG404" s="194">
        <f t="shared" si="428"/>
        <v>0</v>
      </c>
      <c r="DH404" s="19" t="e">
        <f ca="1"/>
        <v>#N/A</v>
      </c>
      <c r="DI404" s="208" t="e">
        <f t="shared" ca="1" si="429"/>
        <v>#N/A</v>
      </c>
      <c r="DJ404" s="207"/>
      <c r="DK404" s="194"/>
      <c r="DL404" s="198" cm="1">
        <f t="array" ref="DL404">IFERROR(MATCH(TRUE,INDEX($B$14:$B$117&gt;=DK404,0),0),"")</f>
        <v>1</v>
      </c>
      <c r="DM404" s="194">
        <f t="shared" ca="1" si="430"/>
        <v>1.3963799927016407E-2</v>
      </c>
      <c r="DP404" s="194">
        <f t="shared" si="431"/>
        <v>0</v>
      </c>
      <c r="DQ404" s="19" t="e">
        <f ca="1"/>
        <v>#N/A</v>
      </c>
      <c r="DR404" s="208" t="e">
        <f t="shared" ca="1" si="432"/>
        <v>#N/A</v>
      </c>
      <c r="DS404" s="207"/>
      <c r="DT404" s="194"/>
      <c r="DU404" s="198" cm="1">
        <f t="array" ref="DU404">IFERROR(MATCH(TRUE,INDEX($B$14:$B$117&gt;=DT404,0),0),"")</f>
        <v>1</v>
      </c>
      <c r="DV404" s="194">
        <f t="shared" ca="1" si="433"/>
        <v>1.3963799927016407E-2</v>
      </c>
      <c r="DY404" s="194">
        <f t="shared" si="434"/>
        <v>0</v>
      </c>
      <c r="DZ404" s="19" t="e">
        <f ca="1"/>
        <v>#N/A</v>
      </c>
      <c r="EA404" s="208" t="e">
        <f t="shared" ca="1" si="435"/>
        <v>#N/A</v>
      </c>
      <c r="EB404" s="207"/>
      <c r="EC404" s="194"/>
      <c r="ED404" s="198" cm="1">
        <f t="array" ref="ED404">IFERROR(MATCH(TRUE,INDEX($B$14:$B$117&gt;=EC404,0),0),"")</f>
        <v>1</v>
      </c>
      <c r="EE404" s="194">
        <f t="shared" ca="1" si="436"/>
        <v>1.3963799927016407E-2</v>
      </c>
      <c r="EH404" s="194">
        <f t="shared" si="437"/>
        <v>0</v>
      </c>
      <c r="EI404" s="19" t="e">
        <f ca="1"/>
        <v>#N/A</v>
      </c>
      <c r="EJ404" s="208" t="e">
        <f t="shared" ca="1" si="438"/>
        <v>#N/A</v>
      </c>
      <c r="EK404" s="207"/>
      <c r="EL404" s="194"/>
      <c r="EM404" s="198" cm="1">
        <f t="array" ref="EM404">IFERROR(MATCH(TRUE,INDEX($B$14:$B$117&gt;=EL404,0),0),"")</f>
        <v>1</v>
      </c>
      <c r="EN404" s="194">
        <f t="shared" ca="1" si="439"/>
        <v>1.3963799927016407E-2</v>
      </c>
      <c r="EQ404" s="194">
        <f t="shared" si="440"/>
        <v>0</v>
      </c>
      <c r="ER404" s="19" t="e">
        <f ca="1"/>
        <v>#N/A</v>
      </c>
      <c r="ES404" s="208" t="e">
        <f t="shared" ca="1" si="441"/>
        <v>#N/A</v>
      </c>
      <c r="ET404" s="207"/>
      <c r="EU404" s="194"/>
      <c r="EV404" s="198" cm="1">
        <f t="array" ref="EV404">IFERROR(MATCH(TRUE,INDEX($B$14:$B$117&gt;=EU404,0),0),"")</f>
        <v>1</v>
      </c>
      <c r="EW404" s="194">
        <f t="shared" ca="1" si="442"/>
        <v>1.3963799927016407E-2</v>
      </c>
      <c r="EZ404" s="194">
        <f t="shared" si="443"/>
        <v>0</v>
      </c>
      <c r="FA404" s="19" t="e">
        <f ca="1"/>
        <v>#N/A</v>
      </c>
      <c r="FB404" s="208" t="e">
        <f t="shared" ca="1" si="444"/>
        <v>#N/A</v>
      </c>
      <c r="FC404" s="207"/>
      <c r="FD404" s="194"/>
      <c r="FE404" s="198" cm="1">
        <f t="array" ref="FE404">IFERROR(MATCH(TRUE,INDEX($B$14:$B$117&gt;=FD404,0),0),"")</f>
        <v>1</v>
      </c>
      <c r="FF404" s="194">
        <f t="shared" ca="1" si="445"/>
        <v>1.3963799927016407E-2</v>
      </c>
      <c r="FI404" s="194">
        <f t="shared" si="446"/>
        <v>0</v>
      </c>
      <c r="FJ404" s="19" t="e">
        <f ca="1"/>
        <v>#N/A</v>
      </c>
      <c r="FK404" s="208" t="e">
        <f t="shared" ca="1" si="447"/>
        <v>#N/A</v>
      </c>
      <c r="FL404" s="207"/>
      <c r="FM404" s="194"/>
      <c r="FN404" s="198" cm="1">
        <f t="array" ref="FN404">IFERROR(MATCH(TRUE,INDEX($B$14:$B$117&gt;=FM404,0),0),"")</f>
        <v>1</v>
      </c>
      <c r="FO404" s="194">
        <f t="shared" ca="1" si="448"/>
        <v>1.3963799927016407E-2</v>
      </c>
      <c r="FR404" s="194">
        <f t="shared" si="449"/>
        <v>0</v>
      </c>
      <c r="FS404" s="19" t="e">
        <f ca="1"/>
        <v>#N/A</v>
      </c>
      <c r="FT404" s="208" t="e">
        <f t="shared" ca="1" si="450"/>
        <v>#N/A</v>
      </c>
      <c r="FU404" s="207"/>
      <c r="FV404" s="194"/>
      <c r="FW404" s="198" cm="1">
        <f t="array" ref="FW404">IFERROR(MATCH(TRUE,INDEX($B$14:$B$117&gt;=FV404,0),0),"")</f>
        <v>1</v>
      </c>
      <c r="FX404" s="194">
        <f t="shared" ca="1" si="451"/>
        <v>1.3963799927016407E-2</v>
      </c>
      <c r="GA404" s="194">
        <f t="shared" si="452"/>
        <v>0</v>
      </c>
      <c r="GB404" s="19" t="e">
        <f ca="1"/>
        <v>#N/A</v>
      </c>
      <c r="GC404" s="208" t="e">
        <f t="shared" ca="1" si="453"/>
        <v>#N/A</v>
      </c>
    </row>
    <row r="405" spans="6:185" x14ac:dyDescent="0.2">
      <c r="F405" s="207"/>
      <c r="G405" s="194"/>
      <c r="H405" s="198" cm="1">
        <f t="array" ref="H405">IFERROR(MATCH(TRUE,INDEX($B$14:$B$117&gt;=G405,0),0),"")</f>
        <v>1</v>
      </c>
      <c r="I405" s="194">
        <f t="shared" ca="1" si="398"/>
        <v>1.3963799927016407E-2</v>
      </c>
      <c r="L405" s="194">
        <f t="shared" si="454"/>
        <v>0</v>
      </c>
      <c r="M405" s="19">
        <f ca="1"/>
        <v>0</v>
      </c>
      <c r="N405" s="208">
        <f t="shared" ca="1" si="455"/>
        <v>0</v>
      </c>
      <c r="O405" s="207"/>
      <c r="P405" s="194"/>
      <c r="Q405" s="198" cm="1">
        <f t="array" ref="Q405">IFERROR(MATCH(TRUE,INDEX($B$14:$B$117&gt;=P405,0),0),"")</f>
        <v>1</v>
      </c>
      <c r="R405" s="194">
        <f t="shared" ca="1" si="399"/>
        <v>1.3963799927016407E-2</v>
      </c>
      <c r="U405" s="194">
        <f t="shared" si="456"/>
        <v>0</v>
      </c>
      <c r="V405" s="19">
        <f ca="1"/>
        <v>0</v>
      </c>
      <c r="W405" s="208">
        <f t="shared" ca="1" si="457"/>
        <v>0</v>
      </c>
      <c r="X405" s="207"/>
      <c r="Y405" s="194"/>
      <c r="Z405" s="198" cm="1">
        <f t="array" ref="Z405">IFERROR(MATCH(TRUE,INDEX($B$14:$B$117&gt;=Y405,0),0),"")</f>
        <v>1</v>
      </c>
      <c r="AA405" s="194">
        <f t="shared" ca="1" si="400"/>
        <v>1.3963799927016407E-2</v>
      </c>
      <c r="AD405" s="194">
        <f t="shared" si="401"/>
        <v>0</v>
      </c>
      <c r="AE405" s="19">
        <f ca="1"/>
        <v>0</v>
      </c>
      <c r="AF405" s="208">
        <f t="shared" ca="1" si="402"/>
        <v>0</v>
      </c>
      <c r="AG405" s="207"/>
      <c r="AH405" s="194"/>
      <c r="AI405" s="198" cm="1">
        <f t="array" ref="AI405">IFERROR(MATCH(TRUE,INDEX($B$14:$B$117&gt;=AH405,0),0),"")</f>
        <v>1</v>
      </c>
      <c r="AJ405" s="194">
        <f t="shared" ca="1" si="403"/>
        <v>1.3963799927016407E-2</v>
      </c>
      <c r="AM405" s="194">
        <f t="shared" si="404"/>
        <v>0</v>
      </c>
      <c r="AN405" s="19">
        <f ca="1"/>
        <v>0</v>
      </c>
      <c r="AO405" s="208">
        <f t="shared" ca="1" si="405"/>
        <v>0</v>
      </c>
      <c r="AP405" s="207"/>
      <c r="AQ405" s="194"/>
      <c r="AR405" s="198" cm="1">
        <f t="array" ref="AR405">IFERROR(MATCH(TRUE,INDEX($B$14:$B$117&gt;=AQ405,0),0),"")</f>
        <v>1</v>
      </c>
      <c r="AS405" s="194">
        <f t="shared" ca="1" si="406"/>
        <v>1.3963799927016407E-2</v>
      </c>
      <c r="AV405" s="194">
        <f t="shared" si="407"/>
        <v>0</v>
      </c>
      <c r="AW405" s="19">
        <f ca="1"/>
        <v>0</v>
      </c>
      <c r="AX405" s="208">
        <f t="shared" ca="1" si="408"/>
        <v>0</v>
      </c>
      <c r="AY405" s="207"/>
      <c r="AZ405" s="194"/>
      <c r="BA405" s="198" cm="1">
        <f t="array" ref="BA405">IFERROR(MATCH(TRUE,INDEX($B$14:$B$117&gt;=AZ405,0),0),"")</f>
        <v>1</v>
      </c>
      <c r="BB405" s="194">
        <f t="shared" ca="1" si="409"/>
        <v>1.3963799927016407E-2</v>
      </c>
      <c r="BE405" s="194">
        <f t="shared" si="410"/>
        <v>0</v>
      </c>
      <c r="BF405" s="19">
        <f ca="1"/>
        <v>0</v>
      </c>
      <c r="BG405" s="208">
        <f t="shared" ca="1" si="411"/>
        <v>0</v>
      </c>
      <c r="BH405" s="207"/>
      <c r="BI405" s="194"/>
      <c r="BJ405" s="198" cm="1">
        <f t="array" ref="BJ405">IFERROR(MATCH(TRUE,INDEX($B$14:$B$117&gt;=BI405,0),0),"")</f>
        <v>1</v>
      </c>
      <c r="BK405" s="194">
        <f t="shared" ca="1" si="412"/>
        <v>1.3963799927016407E-2</v>
      </c>
      <c r="BN405" s="194">
        <f t="shared" si="413"/>
        <v>0</v>
      </c>
      <c r="BO405" s="19">
        <f ca="1"/>
        <v>0</v>
      </c>
      <c r="BP405" s="208">
        <f t="shared" ca="1" si="414"/>
        <v>0</v>
      </c>
      <c r="BQ405" s="207"/>
      <c r="BR405" s="194"/>
      <c r="BS405" s="198" cm="1">
        <f t="array" ref="BS405">IFERROR(MATCH(TRUE,INDEX($B$14:$B$117&gt;=BR405,0),0),"")</f>
        <v>1</v>
      </c>
      <c r="BT405" s="194">
        <f t="shared" ca="1" si="415"/>
        <v>1.3963799927016407E-2</v>
      </c>
      <c r="BW405" s="194">
        <f t="shared" si="416"/>
        <v>0</v>
      </c>
      <c r="BX405" s="19">
        <f ca="1"/>
        <v>0</v>
      </c>
      <c r="BY405" s="208">
        <f t="shared" ca="1" si="417"/>
        <v>0</v>
      </c>
      <c r="BZ405" s="207"/>
      <c r="CA405" s="194"/>
      <c r="CB405" s="198" cm="1">
        <f t="array" ref="CB405">IFERROR(MATCH(TRUE,INDEX($B$14:$B$117&gt;=CA405,0),0),"")</f>
        <v>1</v>
      </c>
      <c r="CC405" s="194">
        <f t="shared" ca="1" si="418"/>
        <v>1.3963799927016407E-2</v>
      </c>
      <c r="CF405" s="194">
        <f t="shared" si="419"/>
        <v>0</v>
      </c>
      <c r="CG405" s="19">
        <f ca="1"/>
        <v>0</v>
      </c>
      <c r="CH405" s="208">
        <f t="shared" ca="1" si="420"/>
        <v>0</v>
      </c>
      <c r="CI405" s="207"/>
      <c r="CJ405" s="194"/>
      <c r="CK405" s="198" cm="1">
        <f t="array" ref="CK405">IFERROR(MATCH(TRUE,INDEX($B$14:$B$117&gt;=CJ405,0),0),"")</f>
        <v>1</v>
      </c>
      <c r="CL405" s="194">
        <f t="shared" ca="1" si="421"/>
        <v>1.3963799927016407E-2</v>
      </c>
      <c r="CO405" s="194">
        <f t="shared" si="422"/>
        <v>0</v>
      </c>
      <c r="CP405" s="19">
        <f ca="1"/>
        <v>0</v>
      </c>
      <c r="CQ405" s="208">
        <f t="shared" ca="1" si="423"/>
        <v>0</v>
      </c>
      <c r="CR405" s="207"/>
      <c r="CS405" s="194"/>
      <c r="CT405" s="198" cm="1">
        <f t="array" ref="CT405">IFERROR(MATCH(TRUE,INDEX($B$14:$B$117&gt;=CS405,0),0),"")</f>
        <v>1</v>
      </c>
      <c r="CU405" s="194">
        <f t="shared" ca="1" si="424"/>
        <v>1.3963799927016407E-2</v>
      </c>
      <c r="CX405" s="194">
        <f t="shared" si="425"/>
        <v>0</v>
      </c>
      <c r="CY405" s="19" t="e">
        <f ca="1"/>
        <v>#N/A</v>
      </c>
      <c r="CZ405" s="208" t="e">
        <f t="shared" ca="1" si="426"/>
        <v>#N/A</v>
      </c>
      <c r="DA405" s="207"/>
      <c r="DB405" s="194"/>
      <c r="DC405" s="198" cm="1">
        <f t="array" ref="DC405">IFERROR(MATCH(TRUE,INDEX($B$14:$B$117&gt;=DB405,0),0),"")</f>
        <v>1</v>
      </c>
      <c r="DD405" s="194">
        <f t="shared" ca="1" si="427"/>
        <v>1.3963799927016407E-2</v>
      </c>
      <c r="DG405" s="194">
        <f t="shared" si="428"/>
        <v>0</v>
      </c>
      <c r="DH405" s="19" t="e">
        <f ca="1"/>
        <v>#N/A</v>
      </c>
      <c r="DI405" s="208" t="e">
        <f t="shared" ca="1" si="429"/>
        <v>#N/A</v>
      </c>
      <c r="DJ405" s="207"/>
      <c r="DK405" s="194"/>
      <c r="DL405" s="198" cm="1">
        <f t="array" ref="DL405">IFERROR(MATCH(TRUE,INDEX($B$14:$B$117&gt;=DK405,0),0),"")</f>
        <v>1</v>
      </c>
      <c r="DM405" s="194">
        <f t="shared" ca="1" si="430"/>
        <v>1.3963799927016407E-2</v>
      </c>
      <c r="DP405" s="194">
        <f t="shared" si="431"/>
        <v>0</v>
      </c>
      <c r="DQ405" s="19" t="e">
        <f ca="1"/>
        <v>#N/A</v>
      </c>
      <c r="DR405" s="208" t="e">
        <f t="shared" ca="1" si="432"/>
        <v>#N/A</v>
      </c>
      <c r="DS405" s="207"/>
      <c r="DT405" s="194"/>
      <c r="DU405" s="198" cm="1">
        <f t="array" ref="DU405">IFERROR(MATCH(TRUE,INDEX($B$14:$B$117&gt;=DT405,0),0),"")</f>
        <v>1</v>
      </c>
      <c r="DV405" s="194">
        <f t="shared" ca="1" si="433"/>
        <v>1.3963799927016407E-2</v>
      </c>
      <c r="DY405" s="194">
        <f t="shared" si="434"/>
        <v>0</v>
      </c>
      <c r="DZ405" s="19" t="e">
        <f ca="1"/>
        <v>#N/A</v>
      </c>
      <c r="EA405" s="208" t="e">
        <f t="shared" ca="1" si="435"/>
        <v>#N/A</v>
      </c>
      <c r="EB405" s="207"/>
      <c r="EC405" s="194"/>
      <c r="ED405" s="198" cm="1">
        <f t="array" ref="ED405">IFERROR(MATCH(TRUE,INDEX($B$14:$B$117&gt;=EC405,0),0),"")</f>
        <v>1</v>
      </c>
      <c r="EE405" s="194">
        <f t="shared" ca="1" si="436"/>
        <v>1.3963799927016407E-2</v>
      </c>
      <c r="EH405" s="194">
        <f t="shared" si="437"/>
        <v>0</v>
      </c>
      <c r="EI405" s="19" t="e">
        <f ca="1"/>
        <v>#N/A</v>
      </c>
      <c r="EJ405" s="208" t="e">
        <f t="shared" ca="1" si="438"/>
        <v>#N/A</v>
      </c>
      <c r="EK405" s="207"/>
      <c r="EL405" s="194"/>
      <c r="EM405" s="198" cm="1">
        <f t="array" ref="EM405">IFERROR(MATCH(TRUE,INDEX($B$14:$B$117&gt;=EL405,0),0),"")</f>
        <v>1</v>
      </c>
      <c r="EN405" s="194">
        <f t="shared" ca="1" si="439"/>
        <v>1.3963799927016407E-2</v>
      </c>
      <c r="EQ405" s="194">
        <f t="shared" si="440"/>
        <v>0</v>
      </c>
      <c r="ER405" s="19" t="e">
        <f ca="1"/>
        <v>#N/A</v>
      </c>
      <c r="ES405" s="208" t="e">
        <f t="shared" ca="1" si="441"/>
        <v>#N/A</v>
      </c>
      <c r="ET405" s="207"/>
      <c r="EU405" s="194"/>
      <c r="EV405" s="198" cm="1">
        <f t="array" ref="EV405">IFERROR(MATCH(TRUE,INDEX($B$14:$B$117&gt;=EU405,0),0),"")</f>
        <v>1</v>
      </c>
      <c r="EW405" s="194">
        <f t="shared" ca="1" si="442"/>
        <v>1.3963799927016407E-2</v>
      </c>
      <c r="EZ405" s="194">
        <f t="shared" si="443"/>
        <v>0</v>
      </c>
      <c r="FA405" s="19" t="e">
        <f ca="1"/>
        <v>#N/A</v>
      </c>
      <c r="FB405" s="208" t="e">
        <f t="shared" ca="1" si="444"/>
        <v>#N/A</v>
      </c>
      <c r="FC405" s="207"/>
      <c r="FD405" s="194"/>
      <c r="FE405" s="198" cm="1">
        <f t="array" ref="FE405">IFERROR(MATCH(TRUE,INDEX($B$14:$B$117&gt;=FD405,0),0),"")</f>
        <v>1</v>
      </c>
      <c r="FF405" s="194">
        <f t="shared" ca="1" si="445"/>
        <v>1.3963799927016407E-2</v>
      </c>
      <c r="FI405" s="194">
        <f t="shared" si="446"/>
        <v>0</v>
      </c>
      <c r="FJ405" s="19" t="e">
        <f ca="1"/>
        <v>#N/A</v>
      </c>
      <c r="FK405" s="208" t="e">
        <f t="shared" ca="1" si="447"/>
        <v>#N/A</v>
      </c>
      <c r="FL405" s="207"/>
      <c r="FM405" s="194"/>
      <c r="FN405" s="198" cm="1">
        <f t="array" ref="FN405">IFERROR(MATCH(TRUE,INDEX($B$14:$B$117&gt;=FM405,0),0),"")</f>
        <v>1</v>
      </c>
      <c r="FO405" s="194">
        <f t="shared" ca="1" si="448"/>
        <v>1.3963799927016407E-2</v>
      </c>
      <c r="FR405" s="194">
        <f t="shared" si="449"/>
        <v>0</v>
      </c>
      <c r="FS405" s="19" t="e">
        <f ca="1"/>
        <v>#N/A</v>
      </c>
      <c r="FT405" s="208" t="e">
        <f t="shared" ca="1" si="450"/>
        <v>#N/A</v>
      </c>
      <c r="FU405" s="207"/>
      <c r="FV405" s="194"/>
      <c r="FW405" s="198" cm="1">
        <f t="array" ref="FW405">IFERROR(MATCH(TRUE,INDEX($B$14:$B$117&gt;=FV405,0),0),"")</f>
        <v>1</v>
      </c>
      <c r="FX405" s="194">
        <f t="shared" ca="1" si="451"/>
        <v>1.3963799927016407E-2</v>
      </c>
      <c r="GA405" s="194">
        <f t="shared" si="452"/>
        <v>0</v>
      </c>
      <c r="GB405" s="19" t="e">
        <f ca="1"/>
        <v>#N/A</v>
      </c>
      <c r="GC405" s="208" t="e">
        <f t="shared" ca="1" si="453"/>
        <v>#N/A</v>
      </c>
    </row>
    <row r="406" spans="6:185" x14ac:dyDescent="0.2">
      <c r="F406" s="207"/>
      <c r="G406" s="194"/>
      <c r="H406" s="198" cm="1">
        <f t="array" ref="H406">IFERROR(MATCH(TRUE,INDEX($B$14:$B$117&gt;=G406,0),0),"")</f>
        <v>1</v>
      </c>
      <c r="I406" s="194">
        <f t="shared" ca="1" si="398"/>
        <v>1.3963799927016407E-2</v>
      </c>
      <c r="L406" s="194">
        <f t="shared" si="454"/>
        <v>0</v>
      </c>
      <c r="M406" s="19">
        <f ca="1"/>
        <v>0</v>
      </c>
      <c r="N406" s="208">
        <f t="shared" ca="1" si="455"/>
        <v>0</v>
      </c>
      <c r="O406" s="207"/>
      <c r="P406" s="194"/>
      <c r="Q406" s="198" cm="1">
        <f t="array" ref="Q406">IFERROR(MATCH(TRUE,INDEX($B$14:$B$117&gt;=P406,0),0),"")</f>
        <v>1</v>
      </c>
      <c r="R406" s="194">
        <f t="shared" ca="1" si="399"/>
        <v>1.3963799927016407E-2</v>
      </c>
      <c r="U406" s="194">
        <f t="shared" si="456"/>
        <v>0</v>
      </c>
      <c r="V406" s="19">
        <f ca="1"/>
        <v>0</v>
      </c>
      <c r="W406" s="208">
        <f t="shared" ca="1" si="457"/>
        <v>0</v>
      </c>
      <c r="X406" s="207"/>
      <c r="Y406" s="194"/>
      <c r="Z406" s="198" cm="1">
        <f t="array" ref="Z406">IFERROR(MATCH(TRUE,INDEX($B$14:$B$117&gt;=Y406,0),0),"")</f>
        <v>1</v>
      </c>
      <c r="AA406" s="194">
        <f t="shared" ca="1" si="400"/>
        <v>1.3963799927016407E-2</v>
      </c>
      <c r="AD406" s="194">
        <f t="shared" si="401"/>
        <v>0</v>
      </c>
      <c r="AE406" s="19">
        <f ca="1"/>
        <v>0</v>
      </c>
      <c r="AF406" s="208">
        <f t="shared" ca="1" si="402"/>
        <v>0</v>
      </c>
      <c r="AG406" s="207"/>
      <c r="AH406" s="194"/>
      <c r="AI406" s="198" cm="1">
        <f t="array" ref="AI406">IFERROR(MATCH(TRUE,INDEX($B$14:$B$117&gt;=AH406,0),0),"")</f>
        <v>1</v>
      </c>
      <c r="AJ406" s="194">
        <f t="shared" ca="1" si="403"/>
        <v>1.3963799927016407E-2</v>
      </c>
      <c r="AM406" s="194">
        <f t="shared" si="404"/>
        <v>0</v>
      </c>
      <c r="AN406" s="19">
        <f ca="1"/>
        <v>0</v>
      </c>
      <c r="AO406" s="208">
        <f t="shared" ca="1" si="405"/>
        <v>0</v>
      </c>
      <c r="AP406" s="207"/>
      <c r="AQ406" s="194"/>
      <c r="AR406" s="198" cm="1">
        <f t="array" ref="AR406">IFERROR(MATCH(TRUE,INDEX($B$14:$B$117&gt;=AQ406,0),0),"")</f>
        <v>1</v>
      </c>
      <c r="AS406" s="194">
        <f t="shared" ca="1" si="406"/>
        <v>1.3963799927016407E-2</v>
      </c>
      <c r="AV406" s="194">
        <f t="shared" si="407"/>
        <v>0</v>
      </c>
      <c r="AW406" s="19">
        <f ca="1"/>
        <v>0</v>
      </c>
      <c r="AX406" s="208">
        <f t="shared" ca="1" si="408"/>
        <v>0</v>
      </c>
      <c r="AY406" s="207"/>
      <c r="AZ406" s="194"/>
      <c r="BA406" s="198" cm="1">
        <f t="array" ref="BA406">IFERROR(MATCH(TRUE,INDEX($B$14:$B$117&gt;=AZ406,0),0),"")</f>
        <v>1</v>
      </c>
      <c r="BB406" s="194">
        <f t="shared" ca="1" si="409"/>
        <v>1.3963799927016407E-2</v>
      </c>
      <c r="BE406" s="194">
        <f t="shared" si="410"/>
        <v>0</v>
      </c>
      <c r="BF406" s="19">
        <f ca="1"/>
        <v>0</v>
      </c>
      <c r="BG406" s="208">
        <f t="shared" ca="1" si="411"/>
        <v>0</v>
      </c>
      <c r="BH406" s="207"/>
      <c r="BI406" s="194"/>
      <c r="BJ406" s="198" cm="1">
        <f t="array" ref="BJ406">IFERROR(MATCH(TRUE,INDEX($B$14:$B$117&gt;=BI406,0),0),"")</f>
        <v>1</v>
      </c>
      <c r="BK406" s="194">
        <f t="shared" ca="1" si="412"/>
        <v>1.3963799927016407E-2</v>
      </c>
      <c r="BN406" s="194">
        <f t="shared" si="413"/>
        <v>0</v>
      </c>
      <c r="BO406" s="19">
        <f ca="1"/>
        <v>0</v>
      </c>
      <c r="BP406" s="208">
        <f t="shared" ca="1" si="414"/>
        <v>0</v>
      </c>
      <c r="BQ406" s="207"/>
      <c r="BR406" s="194"/>
      <c r="BS406" s="198" cm="1">
        <f t="array" ref="BS406">IFERROR(MATCH(TRUE,INDEX($B$14:$B$117&gt;=BR406,0),0),"")</f>
        <v>1</v>
      </c>
      <c r="BT406" s="194">
        <f t="shared" ca="1" si="415"/>
        <v>1.3963799927016407E-2</v>
      </c>
      <c r="BW406" s="194">
        <f t="shared" si="416"/>
        <v>0</v>
      </c>
      <c r="BX406" s="19">
        <f ca="1"/>
        <v>0</v>
      </c>
      <c r="BY406" s="208">
        <f t="shared" ca="1" si="417"/>
        <v>0</v>
      </c>
      <c r="BZ406" s="207"/>
      <c r="CA406" s="194"/>
      <c r="CB406" s="198" cm="1">
        <f t="array" ref="CB406">IFERROR(MATCH(TRUE,INDEX($B$14:$B$117&gt;=CA406,0),0),"")</f>
        <v>1</v>
      </c>
      <c r="CC406" s="194">
        <f t="shared" ca="1" si="418"/>
        <v>1.3963799927016407E-2</v>
      </c>
      <c r="CF406" s="194">
        <f t="shared" si="419"/>
        <v>0</v>
      </c>
      <c r="CG406" s="19">
        <f ca="1"/>
        <v>0</v>
      </c>
      <c r="CH406" s="208">
        <f t="shared" ca="1" si="420"/>
        <v>0</v>
      </c>
      <c r="CI406" s="207"/>
      <c r="CJ406" s="194"/>
      <c r="CK406" s="198" cm="1">
        <f t="array" ref="CK406">IFERROR(MATCH(TRUE,INDEX($B$14:$B$117&gt;=CJ406,0),0),"")</f>
        <v>1</v>
      </c>
      <c r="CL406" s="194">
        <f t="shared" ca="1" si="421"/>
        <v>1.3963799927016407E-2</v>
      </c>
      <c r="CO406" s="194">
        <f t="shared" si="422"/>
        <v>0</v>
      </c>
      <c r="CP406" s="19">
        <f ca="1"/>
        <v>0</v>
      </c>
      <c r="CQ406" s="208">
        <f t="shared" ca="1" si="423"/>
        <v>0</v>
      </c>
      <c r="CR406" s="207"/>
      <c r="CS406" s="194"/>
      <c r="CT406" s="198" cm="1">
        <f t="array" ref="CT406">IFERROR(MATCH(TRUE,INDEX($B$14:$B$117&gt;=CS406,0),0),"")</f>
        <v>1</v>
      </c>
      <c r="CU406" s="194">
        <f t="shared" ca="1" si="424"/>
        <v>1.3963799927016407E-2</v>
      </c>
      <c r="CX406" s="194">
        <f t="shared" si="425"/>
        <v>0</v>
      </c>
      <c r="CY406" s="19" t="e">
        <f ca="1"/>
        <v>#N/A</v>
      </c>
      <c r="CZ406" s="208" t="e">
        <f t="shared" ca="1" si="426"/>
        <v>#N/A</v>
      </c>
      <c r="DA406" s="207"/>
      <c r="DB406" s="194"/>
      <c r="DC406" s="198" cm="1">
        <f t="array" ref="DC406">IFERROR(MATCH(TRUE,INDEX($B$14:$B$117&gt;=DB406,0),0),"")</f>
        <v>1</v>
      </c>
      <c r="DD406" s="194">
        <f t="shared" ca="1" si="427"/>
        <v>1.3963799927016407E-2</v>
      </c>
      <c r="DG406" s="194">
        <f t="shared" si="428"/>
        <v>0</v>
      </c>
      <c r="DH406" s="19" t="e">
        <f ca="1"/>
        <v>#N/A</v>
      </c>
      <c r="DI406" s="208" t="e">
        <f t="shared" ca="1" si="429"/>
        <v>#N/A</v>
      </c>
      <c r="DJ406" s="207"/>
      <c r="DK406" s="194"/>
      <c r="DL406" s="198" cm="1">
        <f t="array" ref="DL406">IFERROR(MATCH(TRUE,INDEX($B$14:$B$117&gt;=DK406,0),0),"")</f>
        <v>1</v>
      </c>
      <c r="DM406" s="194">
        <f t="shared" ca="1" si="430"/>
        <v>1.3963799927016407E-2</v>
      </c>
      <c r="DP406" s="194">
        <f t="shared" si="431"/>
        <v>0</v>
      </c>
      <c r="DQ406" s="19" t="e">
        <f ca="1"/>
        <v>#N/A</v>
      </c>
      <c r="DR406" s="208" t="e">
        <f t="shared" ca="1" si="432"/>
        <v>#N/A</v>
      </c>
      <c r="DS406" s="207"/>
      <c r="DT406" s="194"/>
      <c r="DU406" s="198" cm="1">
        <f t="array" ref="DU406">IFERROR(MATCH(TRUE,INDEX($B$14:$B$117&gt;=DT406,0),0),"")</f>
        <v>1</v>
      </c>
      <c r="DV406" s="194">
        <f t="shared" ca="1" si="433"/>
        <v>1.3963799927016407E-2</v>
      </c>
      <c r="DY406" s="194">
        <f t="shared" si="434"/>
        <v>0</v>
      </c>
      <c r="DZ406" s="19" t="e">
        <f ca="1"/>
        <v>#N/A</v>
      </c>
      <c r="EA406" s="208" t="e">
        <f t="shared" ca="1" si="435"/>
        <v>#N/A</v>
      </c>
      <c r="EB406" s="207"/>
      <c r="EC406" s="194"/>
      <c r="ED406" s="198" cm="1">
        <f t="array" ref="ED406">IFERROR(MATCH(TRUE,INDEX($B$14:$B$117&gt;=EC406,0),0),"")</f>
        <v>1</v>
      </c>
      <c r="EE406" s="194">
        <f t="shared" ca="1" si="436"/>
        <v>1.3963799927016407E-2</v>
      </c>
      <c r="EH406" s="194">
        <f t="shared" si="437"/>
        <v>0</v>
      </c>
      <c r="EI406" s="19" t="e">
        <f ca="1"/>
        <v>#N/A</v>
      </c>
      <c r="EJ406" s="208" t="e">
        <f t="shared" ca="1" si="438"/>
        <v>#N/A</v>
      </c>
      <c r="EK406" s="207"/>
      <c r="EL406" s="194"/>
      <c r="EM406" s="198" cm="1">
        <f t="array" ref="EM406">IFERROR(MATCH(TRUE,INDEX($B$14:$B$117&gt;=EL406,0),0),"")</f>
        <v>1</v>
      </c>
      <c r="EN406" s="194">
        <f t="shared" ca="1" si="439"/>
        <v>1.3963799927016407E-2</v>
      </c>
      <c r="EQ406" s="194">
        <f t="shared" si="440"/>
        <v>0</v>
      </c>
      <c r="ER406" s="19" t="e">
        <f ca="1"/>
        <v>#N/A</v>
      </c>
      <c r="ES406" s="208" t="e">
        <f t="shared" ca="1" si="441"/>
        <v>#N/A</v>
      </c>
      <c r="ET406" s="207"/>
      <c r="EU406" s="194"/>
      <c r="EV406" s="198" cm="1">
        <f t="array" ref="EV406">IFERROR(MATCH(TRUE,INDEX($B$14:$B$117&gt;=EU406,0),0),"")</f>
        <v>1</v>
      </c>
      <c r="EW406" s="194">
        <f t="shared" ca="1" si="442"/>
        <v>1.3963799927016407E-2</v>
      </c>
      <c r="EZ406" s="194">
        <f t="shared" si="443"/>
        <v>0</v>
      </c>
      <c r="FA406" s="19" t="e">
        <f ca="1"/>
        <v>#N/A</v>
      </c>
      <c r="FB406" s="208" t="e">
        <f t="shared" ca="1" si="444"/>
        <v>#N/A</v>
      </c>
      <c r="FC406" s="207"/>
      <c r="FD406" s="194"/>
      <c r="FE406" s="198" cm="1">
        <f t="array" ref="FE406">IFERROR(MATCH(TRUE,INDEX($B$14:$B$117&gt;=FD406,0),0),"")</f>
        <v>1</v>
      </c>
      <c r="FF406" s="194">
        <f t="shared" ca="1" si="445"/>
        <v>1.3963799927016407E-2</v>
      </c>
      <c r="FI406" s="194">
        <f t="shared" si="446"/>
        <v>0</v>
      </c>
      <c r="FJ406" s="19" t="e">
        <f ca="1"/>
        <v>#N/A</v>
      </c>
      <c r="FK406" s="208" t="e">
        <f t="shared" ca="1" si="447"/>
        <v>#N/A</v>
      </c>
      <c r="FL406" s="207"/>
      <c r="FM406" s="194"/>
      <c r="FN406" s="198" cm="1">
        <f t="array" ref="FN406">IFERROR(MATCH(TRUE,INDEX($B$14:$B$117&gt;=FM406,0),0),"")</f>
        <v>1</v>
      </c>
      <c r="FO406" s="194">
        <f t="shared" ca="1" si="448"/>
        <v>1.3963799927016407E-2</v>
      </c>
      <c r="FR406" s="194">
        <f t="shared" si="449"/>
        <v>0</v>
      </c>
      <c r="FS406" s="19" t="e">
        <f ca="1"/>
        <v>#N/A</v>
      </c>
      <c r="FT406" s="208" t="e">
        <f t="shared" ca="1" si="450"/>
        <v>#N/A</v>
      </c>
      <c r="FU406" s="207"/>
      <c r="FV406" s="194"/>
      <c r="FW406" s="198" cm="1">
        <f t="array" ref="FW406">IFERROR(MATCH(TRUE,INDEX($B$14:$B$117&gt;=FV406,0),0),"")</f>
        <v>1</v>
      </c>
      <c r="FX406" s="194">
        <f t="shared" ca="1" si="451"/>
        <v>1.3963799927016407E-2</v>
      </c>
      <c r="GA406" s="194">
        <f t="shared" si="452"/>
        <v>0</v>
      </c>
      <c r="GB406" s="19" t="e">
        <f ca="1"/>
        <v>#N/A</v>
      </c>
      <c r="GC406" s="208" t="e">
        <f t="shared" ca="1" si="453"/>
        <v>#N/A</v>
      </c>
    </row>
    <row r="407" spans="6:185" x14ac:dyDescent="0.2">
      <c r="F407" s="207"/>
      <c r="G407" s="194"/>
      <c r="H407" s="198" cm="1">
        <f t="array" ref="H407">IFERROR(MATCH(TRUE,INDEX($B$14:$B$117&gt;=G407,0),0),"")</f>
        <v>1</v>
      </c>
      <c r="I407" s="194">
        <f t="shared" ca="1" si="398"/>
        <v>1.3963799927016407E-2</v>
      </c>
      <c r="L407" s="194">
        <f t="shared" si="454"/>
        <v>0</v>
      </c>
      <c r="M407" s="19">
        <f ca="1"/>
        <v>0</v>
      </c>
      <c r="N407" s="208">
        <f t="shared" ca="1" si="455"/>
        <v>0</v>
      </c>
      <c r="O407" s="207"/>
      <c r="P407" s="194"/>
      <c r="Q407" s="198" cm="1">
        <f t="array" ref="Q407">IFERROR(MATCH(TRUE,INDEX($B$14:$B$117&gt;=P407,0),0),"")</f>
        <v>1</v>
      </c>
      <c r="R407" s="194">
        <f t="shared" ca="1" si="399"/>
        <v>1.3963799927016407E-2</v>
      </c>
      <c r="U407" s="194">
        <f t="shared" si="456"/>
        <v>0</v>
      </c>
      <c r="V407" s="19">
        <f ca="1"/>
        <v>0</v>
      </c>
      <c r="W407" s="208">
        <f t="shared" ca="1" si="457"/>
        <v>0</v>
      </c>
      <c r="X407" s="207"/>
      <c r="Y407" s="194"/>
      <c r="Z407" s="198" cm="1">
        <f t="array" ref="Z407">IFERROR(MATCH(TRUE,INDEX($B$14:$B$117&gt;=Y407,0),0),"")</f>
        <v>1</v>
      </c>
      <c r="AA407" s="194">
        <f t="shared" ca="1" si="400"/>
        <v>1.3963799927016407E-2</v>
      </c>
      <c r="AD407" s="194">
        <f t="shared" si="401"/>
        <v>0</v>
      </c>
      <c r="AE407" s="19">
        <f ca="1"/>
        <v>0</v>
      </c>
      <c r="AF407" s="208">
        <f t="shared" ca="1" si="402"/>
        <v>0</v>
      </c>
      <c r="AG407" s="207"/>
      <c r="AH407" s="194"/>
      <c r="AI407" s="198" cm="1">
        <f t="array" ref="AI407">IFERROR(MATCH(TRUE,INDEX($B$14:$B$117&gt;=AH407,0),0),"")</f>
        <v>1</v>
      </c>
      <c r="AJ407" s="194">
        <f t="shared" ca="1" si="403"/>
        <v>1.3963799927016407E-2</v>
      </c>
      <c r="AM407" s="194">
        <f t="shared" si="404"/>
        <v>0</v>
      </c>
      <c r="AN407" s="19">
        <f ca="1"/>
        <v>0</v>
      </c>
      <c r="AO407" s="208">
        <f t="shared" ca="1" si="405"/>
        <v>0</v>
      </c>
      <c r="AP407" s="207"/>
      <c r="AQ407" s="194"/>
      <c r="AR407" s="198" cm="1">
        <f t="array" ref="AR407">IFERROR(MATCH(TRUE,INDEX($B$14:$B$117&gt;=AQ407,0),0),"")</f>
        <v>1</v>
      </c>
      <c r="AS407" s="194">
        <f t="shared" ca="1" si="406"/>
        <v>1.3963799927016407E-2</v>
      </c>
      <c r="AV407" s="194">
        <f t="shared" si="407"/>
        <v>0</v>
      </c>
      <c r="AW407" s="19">
        <f ca="1"/>
        <v>0</v>
      </c>
      <c r="AX407" s="208">
        <f t="shared" ca="1" si="408"/>
        <v>0</v>
      </c>
      <c r="AY407" s="207"/>
      <c r="AZ407" s="194"/>
      <c r="BA407" s="198" cm="1">
        <f t="array" ref="BA407">IFERROR(MATCH(TRUE,INDEX($B$14:$B$117&gt;=AZ407,0),0),"")</f>
        <v>1</v>
      </c>
      <c r="BB407" s="194">
        <f t="shared" ca="1" si="409"/>
        <v>1.3963799927016407E-2</v>
      </c>
      <c r="BE407" s="194">
        <f t="shared" si="410"/>
        <v>0</v>
      </c>
      <c r="BF407" s="19">
        <f ca="1"/>
        <v>0</v>
      </c>
      <c r="BG407" s="208">
        <f t="shared" ca="1" si="411"/>
        <v>0</v>
      </c>
      <c r="BH407" s="207"/>
      <c r="BI407" s="194"/>
      <c r="BJ407" s="198" cm="1">
        <f t="array" ref="BJ407">IFERROR(MATCH(TRUE,INDEX($B$14:$B$117&gt;=BI407,0),0),"")</f>
        <v>1</v>
      </c>
      <c r="BK407" s="194">
        <f t="shared" ca="1" si="412"/>
        <v>1.3963799927016407E-2</v>
      </c>
      <c r="BN407" s="194">
        <f t="shared" si="413"/>
        <v>0</v>
      </c>
      <c r="BO407" s="19">
        <f ca="1"/>
        <v>0</v>
      </c>
      <c r="BP407" s="208">
        <f t="shared" ca="1" si="414"/>
        <v>0</v>
      </c>
      <c r="BQ407" s="207"/>
      <c r="BR407" s="194"/>
      <c r="BS407" s="198" cm="1">
        <f t="array" ref="BS407">IFERROR(MATCH(TRUE,INDEX($B$14:$B$117&gt;=BR407,0),0),"")</f>
        <v>1</v>
      </c>
      <c r="BT407" s="194">
        <f t="shared" ca="1" si="415"/>
        <v>1.3963799927016407E-2</v>
      </c>
      <c r="BW407" s="194">
        <f t="shared" si="416"/>
        <v>0</v>
      </c>
      <c r="BX407" s="19">
        <f ca="1"/>
        <v>0</v>
      </c>
      <c r="BY407" s="208">
        <f t="shared" ca="1" si="417"/>
        <v>0</v>
      </c>
      <c r="BZ407" s="207"/>
      <c r="CA407" s="194"/>
      <c r="CB407" s="198" cm="1">
        <f t="array" ref="CB407">IFERROR(MATCH(TRUE,INDEX($B$14:$B$117&gt;=CA407,0),0),"")</f>
        <v>1</v>
      </c>
      <c r="CC407" s="194">
        <f t="shared" ca="1" si="418"/>
        <v>1.3963799927016407E-2</v>
      </c>
      <c r="CF407" s="194">
        <f t="shared" si="419"/>
        <v>0</v>
      </c>
      <c r="CG407" s="19">
        <f ca="1"/>
        <v>0</v>
      </c>
      <c r="CH407" s="208">
        <f t="shared" ca="1" si="420"/>
        <v>0</v>
      </c>
      <c r="CI407" s="207"/>
      <c r="CJ407" s="194"/>
      <c r="CK407" s="198" cm="1">
        <f t="array" ref="CK407">IFERROR(MATCH(TRUE,INDEX($B$14:$B$117&gt;=CJ407,0),0),"")</f>
        <v>1</v>
      </c>
      <c r="CL407" s="194">
        <f t="shared" ca="1" si="421"/>
        <v>1.3963799927016407E-2</v>
      </c>
      <c r="CO407" s="194">
        <f t="shared" si="422"/>
        <v>0</v>
      </c>
      <c r="CP407" s="19">
        <f ca="1"/>
        <v>0</v>
      </c>
      <c r="CQ407" s="208">
        <f t="shared" ca="1" si="423"/>
        <v>0</v>
      </c>
      <c r="CR407" s="207"/>
      <c r="CS407" s="194"/>
      <c r="CT407" s="198" cm="1">
        <f t="array" ref="CT407">IFERROR(MATCH(TRUE,INDEX($B$14:$B$117&gt;=CS407,0),0),"")</f>
        <v>1</v>
      </c>
      <c r="CU407" s="194">
        <f t="shared" ca="1" si="424"/>
        <v>1.3963799927016407E-2</v>
      </c>
      <c r="CX407" s="194">
        <f t="shared" si="425"/>
        <v>0</v>
      </c>
      <c r="CY407" s="19" t="e">
        <f ca="1"/>
        <v>#N/A</v>
      </c>
      <c r="CZ407" s="208" t="e">
        <f t="shared" ca="1" si="426"/>
        <v>#N/A</v>
      </c>
      <c r="DA407" s="207"/>
      <c r="DB407" s="194"/>
      <c r="DC407" s="198" cm="1">
        <f t="array" ref="DC407">IFERROR(MATCH(TRUE,INDEX($B$14:$B$117&gt;=DB407,0),0),"")</f>
        <v>1</v>
      </c>
      <c r="DD407" s="194">
        <f t="shared" ca="1" si="427"/>
        <v>1.3963799927016407E-2</v>
      </c>
      <c r="DG407" s="194">
        <f t="shared" si="428"/>
        <v>0</v>
      </c>
      <c r="DH407" s="19" t="e">
        <f ca="1"/>
        <v>#N/A</v>
      </c>
      <c r="DI407" s="208" t="e">
        <f t="shared" ca="1" si="429"/>
        <v>#N/A</v>
      </c>
      <c r="DJ407" s="207"/>
      <c r="DK407" s="194"/>
      <c r="DL407" s="198" cm="1">
        <f t="array" ref="DL407">IFERROR(MATCH(TRUE,INDEX($B$14:$B$117&gt;=DK407,0),0),"")</f>
        <v>1</v>
      </c>
      <c r="DM407" s="194">
        <f t="shared" ca="1" si="430"/>
        <v>1.3963799927016407E-2</v>
      </c>
      <c r="DP407" s="194">
        <f t="shared" si="431"/>
        <v>0</v>
      </c>
      <c r="DQ407" s="19" t="e">
        <f ca="1"/>
        <v>#N/A</v>
      </c>
      <c r="DR407" s="208" t="e">
        <f t="shared" ca="1" si="432"/>
        <v>#N/A</v>
      </c>
      <c r="DS407" s="207"/>
      <c r="DT407" s="194"/>
      <c r="DU407" s="198" cm="1">
        <f t="array" ref="DU407">IFERROR(MATCH(TRUE,INDEX($B$14:$B$117&gt;=DT407,0),0),"")</f>
        <v>1</v>
      </c>
      <c r="DV407" s="194">
        <f t="shared" ca="1" si="433"/>
        <v>1.3963799927016407E-2</v>
      </c>
      <c r="DY407" s="194">
        <f t="shared" si="434"/>
        <v>0</v>
      </c>
      <c r="DZ407" s="19" t="e">
        <f ca="1"/>
        <v>#N/A</v>
      </c>
      <c r="EA407" s="208" t="e">
        <f t="shared" ca="1" si="435"/>
        <v>#N/A</v>
      </c>
      <c r="EB407" s="207"/>
      <c r="EC407" s="194"/>
      <c r="ED407" s="198" cm="1">
        <f t="array" ref="ED407">IFERROR(MATCH(TRUE,INDEX($B$14:$B$117&gt;=EC407,0),0),"")</f>
        <v>1</v>
      </c>
      <c r="EE407" s="194">
        <f t="shared" ca="1" si="436"/>
        <v>1.3963799927016407E-2</v>
      </c>
      <c r="EH407" s="194">
        <f t="shared" si="437"/>
        <v>0</v>
      </c>
      <c r="EI407" s="19" t="e">
        <f ca="1"/>
        <v>#N/A</v>
      </c>
      <c r="EJ407" s="208" t="e">
        <f t="shared" ca="1" si="438"/>
        <v>#N/A</v>
      </c>
      <c r="EK407" s="207"/>
      <c r="EL407" s="194"/>
      <c r="EM407" s="198" cm="1">
        <f t="array" ref="EM407">IFERROR(MATCH(TRUE,INDEX($B$14:$B$117&gt;=EL407,0),0),"")</f>
        <v>1</v>
      </c>
      <c r="EN407" s="194">
        <f t="shared" ca="1" si="439"/>
        <v>1.3963799927016407E-2</v>
      </c>
      <c r="EQ407" s="194">
        <f t="shared" si="440"/>
        <v>0</v>
      </c>
      <c r="ER407" s="19" t="e">
        <f ca="1"/>
        <v>#N/A</v>
      </c>
      <c r="ES407" s="208" t="e">
        <f t="shared" ca="1" si="441"/>
        <v>#N/A</v>
      </c>
      <c r="ET407" s="207"/>
      <c r="EU407" s="194"/>
      <c r="EV407" s="198" cm="1">
        <f t="array" ref="EV407">IFERROR(MATCH(TRUE,INDEX($B$14:$B$117&gt;=EU407,0),0),"")</f>
        <v>1</v>
      </c>
      <c r="EW407" s="194">
        <f t="shared" ca="1" si="442"/>
        <v>1.3963799927016407E-2</v>
      </c>
      <c r="EZ407" s="194">
        <f t="shared" si="443"/>
        <v>0</v>
      </c>
      <c r="FA407" s="19" t="e">
        <f ca="1"/>
        <v>#N/A</v>
      </c>
      <c r="FB407" s="208" t="e">
        <f t="shared" ca="1" si="444"/>
        <v>#N/A</v>
      </c>
      <c r="FC407" s="207"/>
      <c r="FD407" s="194"/>
      <c r="FE407" s="198" cm="1">
        <f t="array" ref="FE407">IFERROR(MATCH(TRUE,INDEX($B$14:$B$117&gt;=FD407,0),0),"")</f>
        <v>1</v>
      </c>
      <c r="FF407" s="194">
        <f t="shared" ca="1" si="445"/>
        <v>1.3963799927016407E-2</v>
      </c>
      <c r="FI407" s="194">
        <f t="shared" si="446"/>
        <v>0</v>
      </c>
      <c r="FJ407" s="19" t="e">
        <f ca="1"/>
        <v>#N/A</v>
      </c>
      <c r="FK407" s="208" t="e">
        <f t="shared" ca="1" si="447"/>
        <v>#N/A</v>
      </c>
      <c r="FL407" s="207"/>
      <c r="FM407" s="194"/>
      <c r="FN407" s="198" cm="1">
        <f t="array" ref="FN407">IFERROR(MATCH(TRUE,INDEX($B$14:$B$117&gt;=FM407,0),0),"")</f>
        <v>1</v>
      </c>
      <c r="FO407" s="194">
        <f t="shared" ca="1" si="448"/>
        <v>1.3963799927016407E-2</v>
      </c>
      <c r="FR407" s="194">
        <f t="shared" si="449"/>
        <v>0</v>
      </c>
      <c r="FS407" s="19" t="e">
        <f ca="1"/>
        <v>#N/A</v>
      </c>
      <c r="FT407" s="208" t="e">
        <f t="shared" ca="1" si="450"/>
        <v>#N/A</v>
      </c>
      <c r="FU407" s="207"/>
      <c r="FV407" s="194"/>
      <c r="FW407" s="198" cm="1">
        <f t="array" ref="FW407">IFERROR(MATCH(TRUE,INDEX($B$14:$B$117&gt;=FV407,0),0),"")</f>
        <v>1</v>
      </c>
      <c r="FX407" s="194">
        <f t="shared" ca="1" si="451"/>
        <v>1.3963799927016407E-2</v>
      </c>
      <c r="GA407" s="194">
        <f t="shared" si="452"/>
        <v>0</v>
      </c>
      <c r="GB407" s="19" t="e">
        <f ca="1"/>
        <v>#N/A</v>
      </c>
      <c r="GC407" s="208" t="e">
        <f t="shared" ca="1" si="453"/>
        <v>#N/A</v>
      </c>
    </row>
    <row r="408" spans="6:185" x14ac:dyDescent="0.2">
      <c r="F408" s="207"/>
      <c r="G408" s="194"/>
      <c r="H408" s="198" cm="1">
        <f t="array" ref="H408">IFERROR(MATCH(TRUE,INDEX($B$14:$B$117&gt;=G408,0),0),"")</f>
        <v>1</v>
      </c>
      <c r="I408" s="194">
        <f t="shared" ca="1" si="398"/>
        <v>1.3963799927016407E-2</v>
      </c>
      <c r="L408" s="194">
        <f t="shared" si="454"/>
        <v>0</v>
      </c>
      <c r="M408" s="19">
        <f ca="1"/>
        <v>0</v>
      </c>
      <c r="N408" s="208">
        <f t="shared" ca="1" si="455"/>
        <v>0</v>
      </c>
      <c r="O408" s="207"/>
      <c r="P408" s="194"/>
      <c r="Q408" s="198" cm="1">
        <f t="array" ref="Q408">IFERROR(MATCH(TRUE,INDEX($B$14:$B$117&gt;=P408,0),0),"")</f>
        <v>1</v>
      </c>
      <c r="R408" s="194">
        <f t="shared" ca="1" si="399"/>
        <v>1.3963799927016407E-2</v>
      </c>
      <c r="U408" s="194">
        <f t="shared" si="456"/>
        <v>0</v>
      </c>
      <c r="V408" s="19">
        <f ca="1"/>
        <v>0</v>
      </c>
      <c r="W408" s="208">
        <f t="shared" ca="1" si="457"/>
        <v>0</v>
      </c>
      <c r="X408" s="207"/>
      <c r="Y408" s="194"/>
      <c r="Z408" s="198" cm="1">
        <f t="array" ref="Z408">IFERROR(MATCH(TRUE,INDEX($B$14:$B$117&gt;=Y408,0),0),"")</f>
        <v>1</v>
      </c>
      <c r="AA408" s="194">
        <f t="shared" ca="1" si="400"/>
        <v>1.3963799927016407E-2</v>
      </c>
      <c r="AD408" s="194">
        <f t="shared" si="401"/>
        <v>0</v>
      </c>
      <c r="AE408" s="19">
        <f ca="1"/>
        <v>0</v>
      </c>
      <c r="AF408" s="208">
        <f t="shared" ca="1" si="402"/>
        <v>0</v>
      </c>
      <c r="AG408" s="207"/>
      <c r="AH408" s="194"/>
      <c r="AI408" s="198" cm="1">
        <f t="array" ref="AI408">IFERROR(MATCH(TRUE,INDEX($B$14:$B$117&gt;=AH408,0),0),"")</f>
        <v>1</v>
      </c>
      <c r="AJ408" s="194">
        <f t="shared" ca="1" si="403"/>
        <v>1.3963799927016407E-2</v>
      </c>
      <c r="AM408" s="194">
        <f t="shared" si="404"/>
        <v>0</v>
      </c>
      <c r="AN408" s="19">
        <f ca="1"/>
        <v>0</v>
      </c>
      <c r="AO408" s="208">
        <f t="shared" ca="1" si="405"/>
        <v>0</v>
      </c>
      <c r="AP408" s="207"/>
      <c r="AQ408" s="194"/>
      <c r="AR408" s="198" cm="1">
        <f t="array" ref="AR408">IFERROR(MATCH(TRUE,INDEX($B$14:$B$117&gt;=AQ408,0),0),"")</f>
        <v>1</v>
      </c>
      <c r="AS408" s="194">
        <f t="shared" ca="1" si="406"/>
        <v>1.3963799927016407E-2</v>
      </c>
      <c r="AV408" s="194">
        <f t="shared" si="407"/>
        <v>0</v>
      </c>
      <c r="AW408" s="19">
        <f ca="1"/>
        <v>0</v>
      </c>
      <c r="AX408" s="208">
        <f t="shared" ca="1" si="408"/>
        <v>0</v>
      </c>
      <c r="AY408" s="207"/>
      <c r="AZ408" s="194"/>
      <c r="BA408" s="198" cm="1">
        <f t="array" ref="BA408">IFERROR(MATCH(TRUE,INDEX($B$14:$B$117&gt;=AZ408,0),0),"")</f>
        <v>1</v>
      </c>
      <c r="BB408" s="194">
        <f t="shared" ca="1" si="409"/>
        <v>1.3963799927016407E-2</v>
      </c>
      <c r="BE408" s="194">
        <f t="shared" si="410"/>
        <v>0</v>
      </c>
      <c r="BF408" s="19">
        <f ca="1"/>
        <v>0</v>
      </c>
      <c r="BG408" s="208">
        <f t="shared" ca="1" si="411"/>
        <v>0</v>
      </c>
      <c r="BH408" s="207"/>
      <c r="BI408" s="194"/>
      <c r="BJ408" s="198" cm="1">
        <f t="array" ref="BJ408">IFERROR(MATCH(TRUE,INDEX($B$14:$B$117&gt;=BI408,0),0),"")</f>
        <v>1</v>
      </c>
      <c r="BK408" s="194">
        <f t="shared" ca="1" si="412"/>
        <v>1.3963799927016407E-2</v>
      </c>
      <c r="BN408" s="194">
        <f t="shared" si="413"/>
        <v>0</v>
      </c>
      <c r="BO408" s="19">
        <f ca="1"/>
        <v>0</v>
      </c>
      <c r="BP408" s="208">
        <f t="shared" ca="1" si="414"/>
        <v>0</v>
      </c>
      <c r="BQ408" s="207"/>
      <c r="BR408" s="194"/>
      <c r="BS408" s="198" cm="1">
        <f t="array" ref="BS408">IFERROR(MATCH(TRUE,INDEX($B$14:$B$117&gt;=BR408,0),0),"")</f>
        <v>1</v>
      </c>
      <c r="BT408" s="194">
        <f t="shared" ca="1" si="415"/>
        <v>1.3963799927016407E-2</v>
      </c>
      <c r="BW408" s="194">
        <f t="shared" si="416"/>
        <v>0</v>
      </c>
      <c r="BX408" s="19">
        <f ca="1"/>
        <v>0</v>
      </c>
      <c r="BY408" s="208">
        <f t="shared" ca="1" si="417"/>
        <v>0</v>
      </c>
      <c r="BZ408" s="207"/>
      <c r="CA408" s="194"/>
      <c r="CB408" s="198" cm="1">
        <f t="array" ref="CB408">IFERROR(MATCH(TRUE,INDEX($B$14:$B$117&gt;=CA408,0),0),"")</f>
        <v>1</v>
      </c>
      <c r="CC408" s="194">
        <f t="shared" ca="1" si="418"/>
        <v>1.3963799927016407E-2</v>
      </c>
      <c r="CF408" s="194">
        <f t="shared" si="419"/>
        <v>0</v>
      </c>
      <c r="CG408" s="19">
        <f ca="1"/>
        <v>0</v>
      </c>
      <c r="CH408" s="208">
        <f t="shared" ca="1" si="420"/>
        <v>0</v>
      </c>
      <c r="CI408" s="207"/>
      <c r="CJ408" s="194"/>
      <c r="CK408" s="198" cm="1">
        <f t="array" ref="CK408">IFERROR(MATCH(TRUE,INDEX($B$14:$B$117&gt;=CJ408,0),0),"")</f>
        <v>1</v>
      </c>
      <c r="CL408" s="194">
        <f t="shared" ca="1" si="421"/>
        <v>1.3963799927016407E-2</v>
      </c>
      <c r="CO408" s="194">
        <f t="shared" si="422"/>
        <v>0</v>
      </c>
      <c r="CP408" s="19">
        <f ca="1"/>
        <v>0</v>
      </c>
      <c r="CQ408" s="208">
        <f t="shared" ca="1" si="423"/>
        <v>0</v>
      </c>
      <c r="CR408" s="207"/>
      <c r="CS408" s="194"/>
      <c r="CT408" s="198" cm="1">
        <f t="array" ref="CT408">IFERROR(MATCH(TRUE,INDEX($B$14:$B$117&gt;=CS408,0),0),"")</f>
        <v>1</v>
      </c>
      <c r="CU408" s="194">
        <f t="shared" ca="1" si="424"/>
        <v>1.3963799927016407E-2</v>
      </c>
      <c r="CX408" s="194">
        <f t="shared" si="425"/>
        <v>0</v>
      </c>
      <c r="CY408" s="19" t="e">
        <f ca="1"/>
        <v>#N/A</v>
      </c>
      <c r="CZ408" s="208" t="e">
        <f t="shared" ca="1" si="426"/>
        <v>#N/A</v>
      </c>
      <c r="DA408" s="207"/>
      <c r="DB408" s="194"/>
      <c r="DC408" s="198" cm="1">
        <f t="array" ref="DC408">IFERROR(MATCH(TRUE,INDEX($B$14:$B$117&gt;=DB408,0),0),"")</f>
        <v>1</v>
      </c>
      <c r="DD408" s="194">
        <f t="shared" ca="1" si="427"/>
        <v>1.3963799927016407E-2</v>
      </c>
      <c r="DG408" s="194">
        <f t="shared" si="428"/>
        <v>0</v>
      </c>
      <c r="DH408" s="19" t="e">
        <f ca="1"/>
        <v>#N/A</v>
      </c>
      <c r="DI408" s="208" t="e">
        <f t="shared" ca="1" si="429"/>
        <v>#N/A</v>
      </c>
      <c r="DJ408" s="207"/>
      <c r="DK408" s="194"/>
      <c r="DL408" s="198" cm="1">
        <f t="array" ref="DL408">IFERROR(MATCH(TRUE,INDEX($B$14:$B$117&gt;=DK408,0),0),"")</f>
        <v>1</v>
      </c>
      <c r="DM408" s="194">
        <f t="shared" ca="1" si="430"/>
        <v>1.3963799927016407E-2</v>
      </c>
      <c r="DP408" s="194">
        <f t="shared" si="431"/>
        <v>0</v>
      </c>
      <c r="DQ408" s="19" t="e">
        <f ca="1"/>
        <v>#N/A</v>
      </c>
      <c r="DR408" s="208" t="e">
        <f t="shared" ca="1" si="432"/>
        <v>#N/A</v>
      </c>
      <c r="DS408" s="207"/>
      <c r="DT408" s="194"/>
      <c r="DU408" s="198" cm="1">
        <f t="array" ref="DU408">IFERROR(MATCH(TRUE,INDEX($B$14:$B$117&gt;=DT408,0),0),"")</f>
        <v>1</v>
      </c>
      <c r="DV408" s="194">
        <f t="shared" ca="1" si="433"/>
        <v>1.3963799927016407E-2</v>
      </c>
      <c r="DY408" s="194">
        <f t="shared" si="434"/>
        <v>0</v>
      </c>
      <c r="DZ408" s="19" t="e">
        <f ca="1"/>
        <v>#N/A</v>
      </c>
      <c r="EA408" s="208" t="e">
        <f t="shared" ca="1" si="435"/>
        <v>#N/A</v>
      </c>
      <c r="EB408" s="207"/>
      <c r="EC408" s="194"/>
      <c r="ED408" s="198" cm="1">
        <f t="array" ref="ED408">IFERROR(MATCH(TRUE,INDEX($B$14:$B$117&gt;=EC408,0),0),"")</f>
        <v>1</v>
      </c>
      <c r="EE408" s="194">
        <f t="shared" ca="1" si="436"/>
        <v>1.3963799927016407E-2</v>
      </c>
      <c r="EH408" s="194">
        <f t="shared" si="437"/>
        <v>0</v>
      </c>
      <c r="EI408" s="19" t="e">
        <f ca="1"/>
        <v>#N/A</v>
      </c>
      <c r="EJ408" s="208" t="e">
        <f t="shared" ca="1" si="438"/>
        <v>#N/A</v>
      </c>
      <c r="EK408" s="207"/>
      <c r="EL408" s="194"/>
      <c r="EM408" s="198" cm="1">
        <f t="array" ref="EM408">IFERROR(MATCH(TRUE,INDEX($B$14:$B$117&gt;=EL408,0),0),"")</f>
        <v>1</v>
      </c>
      <c r="EN408" s="194">
        <f t="shared" ca="1" si="439"/>
        <v>1.3963799927016407E-2</v>
      </c>
      <c r="EQ408" s="194">
        <f t="shared" si="440"/>
        <v>0</v>
      </c>
      <c r="ER408" s="19" t="e">
        <f ca="1"/>
        <v>#N/A</v>
      </c>
      <c r="ES408" s="208" t="e">
        <f t="shared" ca="1" si="441"/>
        <v>#N/A</v>
      </c>
      <c r="ET408" s="207"/>
      <c r="EU408" s="194"/>
      <c r="EV408" s="198" cm="1">
        <f t="array" ref="EV408">IFERROR(MATCH(TRUE,INDEX($B$14:$B$117&gt;=EU408,0),0),"")</f>
        <v>1</v>
      </c>
      <c r="EW408" s="194">
        <f t="shared" ca="1" si="442"/>
        <v>1.3963799927016407E-2</v>
      </c>
      <c r="EZ408" s="194">
        <f t="shared" si="443"/>
        <v>0</v>
      </c>
      <c r="FA408" s="19" t="e">
        <f ca="1"/>
        <v>#N/A</v>
      </c>
      <c r="FB408" s="208" t="e">
        <f t="shared" ca="1" si="444"/>
        <v>#N/A</v>
      </c>
      <c r="FC408" s="207"/>
      <c r="FD408" s="194"/>
      <c r="FE408" s="198" cm="1">
        <f t="array" ref="FE408">IFERROR(MATCH(TRUE,INDEX($B$14:$B$117&gt;=FD408,0),0),"")</f>
        <v>1</v>
      </c>
      <c r="FF408" s="194">
        <f t="shared" ca="1" si="445"/>
        <v>1.3963799927016407E-2</v>
      </c>
      <c r="FI408" s="194">
        <f t="shared" si="446"/>
        <v>0</v>
      </c>
      <c r="FJ408" s="19" t="e">
        <f ca="1"/>
        <v>#N/A</v>
      </c>
      <c r="FK408" s="208" t="e">
        <f t="shared" ca="1" si="447"/>
        <v>#N/A</v>
      </c>
      <c r="FL408" s="207"/>
      <c r="FM408" s="194"/>
      <c r="FN408" s="198" cm="1">
        <f t="array" ref="FN408">IFERROR(MATCH(TRUE,INDEX($B$14:$B$117&gt;=FM408,0),0),"")</f>
        <v>1</v>
      </c>
      <c r="FO408" s="194">
        <f t="shared" ca="1" si="448"/>
        <v>1.3963799927016407E-2</v>
      </c>
      <c r="FR408" s="194">
        <f t="shared" si="449"/>
        <v>0</v>
      </c>
      <c r="FS408" s="19" t="e">
        <f ca="1"/>
        <v>#N/A</v>
      </c>
      <c r="FT408" s="208" t="e">
        <f t="shared" ca="1" si="450"/>
        <v>#N/A</v>
      </c>
      <c r="FU408" s="207"/>
      <c r="FV408" s="194"/>
      <c r="FW408" s="198" cm="1">
        <f t="array" ref="FW408">IFERROR(MATCH(TRUE,INDEX($B$14:$B$117&gt;=FV408,0),0),"")</f>
        <v>1</v>
      </c>
      <c r="FX408" s="194">
        <f t="shared" ca="1" si="451"/>
        <v>1.3963799927016407E-2</v>
      </c>
      <c r="GA408" s="194">
        <f t="shared" si="452"/>
        <v>0</v>
      </c>
      <c r="GB408" s="19" t="e">
        <f ca="1"/>
        <v>#N/A</v>
      </c>
      <c r="GC408" s="208" t="e">
        <f t="shared" ca="1" si="453"/>
        <v>#N/A</v>
      </c>
    </row>
    <row r="409" spans="6:185" x14ac:dyDescent="0.2">
      <c r="F409" s="207"/>
      <c r="G409" s="194"/>
      <c r="H409" s="198" cm="1">
        <f t="array" ref="H409">IFERROR(MATCH(TRUE,INDEX($B$14:$B$117&gt;=G409,0),0),"")</f>
        <v>1</v>
      </c>
      <c r="I409" s="194">
        <f t="shared" ca="1" si="398"/>
        <v>1.3963799927016407E-2</v>
      </c>
      <c r="L409" s="194">
        <f t="shared" si="454"/>
        <v>0</v>
      </c>
      <c r="M409" s="19">
        <f ca="1"/>
        <v>0</v>
      </c>
      <c r="N409" s="208">
        <f t="shared" ca="1" si="455"/>
        <v>0</v>
      </c>
      <c r="O409" s="207"/>
      <c r="P409" s="194"/>
      <c r="Q409" s="198" cm="1">
        <f t="array" ref="Q409">IFERROR(MATCH(TRUE,INDEX($B$14:$B$117&gt;=P409,0),0),"")</f>
        <v>1</v>
      </c>
      <c r="R409" s="194">
        <f t="shared" ca="1" si="399"/>
        <v>1.3963799927016407E-2</v>
      </c>
      <c r="U409" s="194">
        <f t="shared" si="456"/>
        <v>0</v>
      </c>
      <c r="V409" s="19">
        <f ca="1"/>
        <v>0</v>
      </c>
      <c r="W409" s="208">
        <f t="shared" ca="1" si="457"/>
        <v>0</v>
      </c>
      <c r="X409" s="207"/>
      <c r="Y409" s="194"/>
      <c r="Z409" s="198" cm="1">
        <f t="array" ref="Z409">IFERROR(MATCH(TRUE,INDEX($B$14:$B$117&gt;=Y409,0),0),"")</f>
        <v>1</v>
      </c>
      <c r="AA409" s="194">
        <f t="shared" ca="1" si="400"/>
        <v>1.3963799927016407E-2</v>
      </c>
      <c r="AD409" s="194">
        <f t="shared" si="401"/>
        <v>0</v>
      </c>
      <c r="AE409" s="19">
        <f ca="1"/>
        <v>0</v>
      </c>
      <c r="AF409" s="208">
        <f t="shared" ca="1" si="402"/>
        <v>0</v>
      </c>
      <c r="AG409" s="207"/>
      <c r="AH409" s="194"/>
      <c r="AI409" s="198" cm="1">
        <f t="array" ref="AI409">IFERROR(MATCH(TRUE,INDEX($B$14:$B$117&gt;=AH409,0),0),"")</f>
        <v>1</v>
      </c>
      <c r="AJ409" s="194">
        <f t="shared" ca="1" si="403"/>
        <v>1.3963799927016407E-2</v>
      </c>
      <c r="AM409" s="194">
        <f t="shared" si="404"/>
        <v>0</v>
      </c>
      <c r="AN409" s="19">
        <f ca="1"/>
        <v>0</v>
      </c>
      <c r="AO409" s="208">
        <f t="shared" ca="1" si="405"/>
        <v>0</v>
      </c>
      <c r="AP409" s="207"/>
      <c r="AQ409" s="194"/>
      <c r="AR409" s="198" cm="1">
        <f t="array" ref="AR409">IFERROR(MATCH(TRUE,INDEX($B$14:$B$117&gt;=AQ409,0),0),"")</f>
        <v>1</v>
      </c>
      <c r="AS409" s="194">
        <f t="shared" ca="1" si="406"/>
        <v>1.3963799927016407E-2</v>
      </c>
      <c r="AV409" s="194">
        <f t="shared" si="407"/>
        <v>0</v>
      </c>
      <c r="AW409" s="19">
        <f ca="1"/>
        <v>0</v>
      </c>
      <c r="AX409" s="208">
        <f t="shared" ca="1" si="408"/>
        <v>0</v>
      </c>
      <c r="AY409" s="207"/>
      <c r="AZ409" s="194"/>
      <c r="BA409" s="198" cm="1">
        <f t="array" ref="BA409">IFERROR(MATCH(TRUE,INDEX($B$14:$B$117&gt;=AZ409,0),0),"")</f>
        <v>1</v>
      </c>
      <c r="BB409" s="194">
        <f t="shared" ca="1" si="409"/>
        <v>1.3963799927016407E-2</v>
      </c>
      <c r="BE409" s="194">
        <f t="shared" si="410"/>
        <v>0</v>
      </c>
      <c r="BF409" s="19">
        <f ca="1"/>
        <v>0</v>
      </c>
      <c r="BG409" s="208">
        <f t="shared" ca="1" si="411"/>
        <v>0</v>
      </c>
      <c r="BH409" s="207"/>
      <c r="BI409" s="194"/>
      <c r="BJ409" s="198" cm="1">
        <f t="array" ref="BJ409">IFERROR(MATCH(TRUE,INDEX($B$14:$B$117&gt;=BI409,0),0),"")</f>
        <v>1</v>
      </c>
      <c r="BK409" s="194">
        <f t="shared" ca="1" si="412"/>
        <v>1.3963799927016407E-2</v>
      </c>
      <c r="BN409" s="194">
        <f t="shared" si="413"/>
        <v>0</v>
      </c>
      <c r="BO409" s="19">
        <f ca="1"/>
        <v>0</v>
      </c>
      <c r="BP409" s="208">
        <f t="shared" ca="1" si="414"/>
        <v>0</v>
      </c>
      <c r="BQ409" s="207"/>
      <c r="BR409" s="194"/>
      <c r="BS409" s="198" cm="1">
        <f t="array" ref="BS409">IFERROR(MATCH(TRUE,INDEX($B$14:$B$117&gt;=BR409,0),0),"")</f>
        <v>1</v>
      </c>
      <c r="BT409" s="194">
        <f t="shared" ca="1" si="415"/>
        <v>1.3963799927016407E-2</v>
      </c>
      <c r="BW409" s="194">
        <f t="shared" si="416"/>
        <v>0</v>
      </c>
      <c r="BX409" s="19">
        <f ca="1"/>
        <v>0</v>
      </c>
      <c r="BY409" s="208">
        <f t="shared" ca="1" si="417"/>
        <v>0</v>
      </c>
      <c r="BZ409" s="207"/>
      <c r="CA409" s="194"/>
      <c r="CB409" s="198" cm="1">
        <f t="array" ref="CB409">IFERROR(MATCH(TRUE,INDEX($B$14:$B$117&gt;=CA409,0),0),"")</f>
        <v>1</v>
      </c>
      <c r="CC409" s="194">
        <f t="shared" ca="1" si="418"/>
        <v>1.3963799927016407E-2</v>
      </c>
      <c r="CF409" s="194">
        <f t="shared" si="419"/>
        <v>0</v>
      </c>
      <c r="CG409" s="19">
        <f ca="1"/>
        <v>0</v>
      </c>
      <c r="CH409" s="208">
        <f t="shared" ca="1" si="420"/>
        <v>0</v>
      </c>
      <c r="CI409" s="207"/>
      <c r="CJ409" s="194"/>
      <c r="CK409" s="198" cm="1">
        <f t="array" ref="CK409">IFERROR(MATCH(TRUE,INDEX($B$14:$B$117&gt;=CJ409,0),0),"")</f>
        <v>1</v>
      </c>
      <c r="CL409" s="194">
        <f t="shared" ca="1" si="421"/>
        <v>1.3963799927016407E-2</v>
      </c>
      <c r="CO409" s="194">
        <f t="shared" si="422"/>
        <v>0</v>
      </c>
      <c r="CP409" s="19">
        <f ca="1"/>
        <v>0</v>
      </c>
      <c r="CQ409" s="208">
        <f t="shared" ca="1" si="423"/>
        <v>0</v>
      </c>
      <c r="CR409" s="207"/>
      <c r="CS409" s="194"/>
      <c r="CT409" s="198" cm="1">
        <f t="array" ref="CT409">IFERROR(MATCH(TRUE,INDEX($B$14:$B$117&gt;=CS409,0),0),"")</f>
        <v>1</v>
      </c>
      <c r="CU409" s="194">
        <f t="shared" ca="1" si="424"/>
        <v>1.3963799927016407E-2</v>
      </c>
      <c r="CX409" s="194">
        <f t="shared" si="425"/>
        <v>0</v>
      </c>
      <c r="CY409" s="19" t="e">
        <f ca="1"/>
        <v>#N/A</v>
      </c>
      <c r="CZ409" s="208" t="e">
        <f t="shared" ca="1" si="426"/>
        <v>#N/A</v>
      </c>
      <c r="DA409" s="207"/>
      <c r="DB409" s="194"/>
      <c r="DC409" s="198" cm="1">
        <f t="array" ref="DC409">IFERROR(MATCH(TRUE,INDEX($B$14:$B$117&gt;=DB409,0),0),"")</f>
        <v>1</v>
      </c>
      <c r="DD409" s="194">
        <f t="shared" ca="1" si="427"/>
        <v>1.3963799927016407E-2</v>
      </c>
      <c r="DG409" s="194">
        <f t="shared" si="428"/>
        <v>0</v>
      </c>
      <c r="DH409" s="19" t="e">
        <f ca="1"/>
        <v>#N/A</v>
      </c>
      <c r="DI409" s="208" t="e">
        <f t="shared" ca="1" si="429"/>
        <v>#N/A</v>
      </c>
      <c r="DJ409" s="207"/>
      <c r="DK409" s="194"/>
      <c r="DL409" s="198" cm="1">
        <f t="array" ref="DL409">IFERROR(MATCH(TRUE,INDEX($B$14:$B$117&gt;=DK409,0),0),"")</f>
        <v>1</v>
      </c>
      <c r="DM409" s="194">
        <f t="shared" ca="1" si="430"/>
        <v>1.3963799927016407E-2</v>
      </c>
      <c r="DP409" s="194">
        <f t="shared" si="431"/>
        <v>0</v>
      </c>
      <c r="DQ409" s="19" t="e">
        <f ca="1"/>
        <v>#N/A</v>
      </c>
      <c r="DR409" s="208" t="e">
        <f t="shared" ca="1" si="432"/>
        <v>#N/A</v>
      </c>
      <c r="DS409" s="207"/>
      <c r="DT409" s="194"/>
      <c r="DU409" s="198" cm="1">
        <f t="array" ref="DU409">IFERROR(MATCH(TRUE,INDEX($B$14:$B$117&gt;=DT409,0),0),"")</f>
        <v>1</v>
      </c>
      <c r="DV409" s="194">
        <f t="shared" ca="1" si="433"/>
        <v>1.3963799927016407E-2</v>
      </c>
      <c r="DY409" s="194">
        <f t="shared" si="434"/>
        <v>0</v>
      </c>
      <c r="DZ409" s="19" t="e">
        <f ca="1"/>
        <v>#N/A</v>
      </c>
      <c r="EA409" s="208" t="e">
        <f t="shared" ca="1" si="435"/>
        <v>#N/A</v>
      </c>
      <c r="EB409" s="207"/>
      <c r="EC409" s="194"/>
      <c r="ED409" s="198" cm="1">
        <f t="array" ref="ED409">IFERROR(MATCH(TRUE,INDEX($B$14:$B$117&gt;=EC409,0),0),"")</f>
        <v>1</v>
      </c>
      <c r="EE409" s="194">
        <f t="shared" ca="1" si="436"/>
        <v>1.3963799927016407E-2</v>
      </c>
      <c r="EH409" s="194">
        <f t="shared" si="437"/>
        <v>0</v>
      </c>
      <c r="EI409" s="19" t="e">
        <f ca="1"/>
        <v>#N/A</v>
      </c>
      <c r="EJ409" s="208" t="e">
        <f t="shared" ca="1" si="438"/>
        <v>#N/A</v>
      </c>
      <c r="EK409" s="207"/>
      <c r="EL409" s="194"/>
      <c r="EM409" s="198" cm="1">
        <f t="array" ref="EM409">IFERROR(MATCH(TRUE,INDEX($B$14:$B$117&gt;=EL409,0),0),"")</f>
        <v>1</v>
      </c>
      <c r="EN409" s="194">
        <f t="shared" ca="1" si="439"/>
        <v>1.3963799927016407E-2</v>
      </c>
      <c r="EQ409" s="194">
        <f t="shared" si="440"/>
        <v>0</v>
      </c>
      <c r="ER409" s="19" t="e">
        <f ca="1"/>
        <v>#N/A</v>
      </c>
      <c r="ES409" s="208" t="e">
        <f t="shared" ca="1" si="441"/>
        <v>#N/A</v>
      </c>
      <c r="ET409" s="207"/>
      <c r="EU409" s="194"/>
      <c r="EV409" s="198" cm="1">
        <f t="array" ref="EV409">IFERROR(MATCH(TRUE,INDEX($B$14:$B$117&gt;=EU409,0),0),"")</f>
        <v>1</v>
      </c>
      <c r="EW409" s="194">
        <f t="shared" ca="1" si="442"/>
        <v>1.3963799927016407E-2</v>
      </c>
      <c r="EZ409" s="194">
        <f t="shared" si="443"/>
        <v>0</v>
      </c>
      <c r="FA409" s="19" t="e">
        <f ca="1"/>
        <v>#N/A</v>
      </c>
      <c r="FB409" s="208" t="e">
        <f t="shared" ca="1" si="444"/>
        <v>#N/A</v>
      </c>
      <c r="FC409" s="207"/>
      <c r="FD409" s="194"/>
      <c r="FE409" s="198" cm="1">
        <f t="array" ref="FE409">IFERROR(MATCH(TRUE,INDEX($B$14:$B$117&gt;=FD409,0),0),"")</f>
        <v>1</v>
      </c>
      <c r="FF409" s="194">
        <f t="shared" ca="1" si="445"/>
        <v>1.3963799927016407E-2</v>
      </c>
      <c r="FI409" s="194">
        <f t="shared" si="446"/>
        <v>0</v>
      </c>
      <c r="FJ409" s="19" t="e">
        <f ca="1"/>
        <v>#N/A</v>
      </c>
      <c r="FK409" s="208" t="e">
        <f t="shared" ca="1" si="447"/>
        <v>#N/A</v>
      </c>
      <c r="FL409" s="207"/>
      <c r="FM409" s="194"/>
      <c r="FN409" s="198" cm="1">
        <f t="array" ref="FN409">IFERROR(MATCH(TRUE,INDEX($B$14:$B$117&gt;=FM409,0),0),"")</f>
        <v>1</v>
      </c>
      <c r="FO409" s="194">
        <f t="shared" ca="1" si="448"/>
        <v>1.3963799927016407E-2</v>
      </c>
      <c r="FR409" s="194">
        <f t="shared" si="449"/>
        <v>0</v>
      </c>
      <c r="FS409" s="19" t="e">
        <f ca="1"/>
        <v>#N/A</v>
      </c>
      <c r="FT409" s="208" t="e">
        <f t="shared" ca="1" si="450"/>
        <v>#N/A</v>
      </c>
      <c r="FU409" s="207"/>
      <c r="FV409" s="194"/>
      <c r="FW409" s="198" cm="1">
        <f t="array" ref="FW409">IFERROR(MATCH(TRUE,INDEX($B$14:$B$117&gt;=FV409,0),0),"")</f>
        <v>1</v>
      </c>
      <c r="FX409" s="194">
        <f t="shared" ca="1" si="451"/>
        <v>1.3963799927016407E-2</v>
      </c>
      <c r="GA409" s="194">
        <f t="shared" si="452"/>
        <v>0</v>
      </c>
      <c r="GB409" s="19" t="e">
        <f ca="1"/>
        <v>#N/A</v>
      </c>
      <c r="GC409" s="208" t="e">
        <f t="shared" ca="1" si="453"/>
        <v>#N/A</v>
      </c>
    </row>
    <row r="410" spans="6:185" x14ac:dyDescent="0.2">
      <c r="F410" s="207"/>
      <c r="G410" s="194"/>
      <c r="H410" s="198" cm="1">
        <f t="array" ref="H410">IFERROR(MATCH(TRUE,INDEX($B$14:$B$117&gt;=G410,0),0),"")</f>
        <v>1</v>
      </c>
      <c r="I410" s="194">
        <f t="shared" ca="1" si="398"/>
        <v>1.3963799927016407E-2</v>
      </c>
      <c r="L410" s="194">
        <f t="shared" si="454"/>
        <v>0</v>
      </c>
      <c r="M410" s="19">
        <f ca="1"/>
        <v>0</v>
      </c>
      <c r="N410" s="208">
        <f t="shared" ca="1" si="455"/>
        <v>0</v>
      </c>
      <c r="O410" s="207"/>
      <c r="P410" s="194"/>
      <c r="Q410" s="198" cm="1">
        <f t="array" ref="Q410">IFERROR(MATCH(TRUE,INDEX($B$14:$B$117&gt;=P410,0),0),"")</f>
        <v>1</v>
      </c>
      <c r="R410" s="194">
        <f t="shared" ca="1" si="399"/>
        <v>1.3963799927016407E-2</v>
      </c>
      <c r="U410" s="194">
        <f t="shared" si="456"/>
        <v>0</v>
      </c>
      <c r="V410" s="19">
        <f ca="1"/>
        <v>0</v>
      </c>
      <c r="W410" s="208">
        <f t="shared" ca="1" si="457"/>
        <v>0</v>
      </c>
      <c r="X410" s="207"/>
      <c r="Y410" s="194"/>
      <c r="Z410" s="198" cm="1">
        <f t="array" ref="Z410">IFERROR(MATCH(TRUE,INDEX($B$14:$B$117&gt;=Y410,0),0),"")</f>
        <v>1</v>
      </c>
      <c r="AA410" s="194">
        <f t="shared" ca="1" si="400"/>
        <v>1.3963799927016407E-2</v>
      </c>
      <c r="AD410" s="194">
        <f t="shared" si="401"/>
        <v>0</v>
      </c>
      <c r="AE410" s="19">
        <f ca="1"/>
        <v>0</v>
      </c>
      <c r="AF410" s="208">
        <f t="shared" ca="1" si="402"/>
        <v>0</v>
      </c>
      <c r="AG410" s="207"/>
      <c r="AH410" s="194"/>
      <c r="AI410" s="198" cm="1">
        <f t="array" ref="AI410">IFERROR(MATCH(TRUE,INDEX($B$14:$B$117&gt;=AH410,0),0),"")</f>
        <v>1</v>
      </c>
      <c r="AJ410" s="194">
        <f t="shared" ca="1" si="403"/>
        <v>1.3963799927016407E-2</v>
      </c>
      <c r="AM410" s="194">
        <f t="shared" si="404"/>
        <v>0</v>
      </c>
      <c r="AN410" s="19">
        <f ca="1"/>
        <v>0</v>
      </c>
      <c r="AO410" s="208">
        <f t="shared" ca="1" si="405"/>
        <v>0</v>
      </c>
      <c r="AP410" s="207"/>
      <c r="AQ410" s="194"/>
      <c r="AR410" s="198" cm="1">
        <f t="array" ref="AR410">IFERROR(MATCH(TRUE,INDEX($B$14:$B$117&gt;=AQ410,0),0),"")</f>
        <v>1</v>
      </c>
      <c r="AS410" s="194">
        <f t="shared" ca="1" si="406"/>
        <v>1.3963799927016407E-2</v>
      </c>
      <c r="AV410" s="194">
        <f t="shared" si="407"/>
        <v>0</v>
      </c>
      <c r="AW410" s="19">
        <f ca="1"/>
        <v>0</v>
      </c>
      <c r="AX410" s="208">
        <f t="shared" ca="1" si="408"/>
        <v>0</v>
      </c>
      <c r="AY410" s="207"/>
      <c r="AZ410" s="194"/>
      <c r="BA410" s="198" cm="1">
        <f t="array" ref="BA410">IFERROR(MATCH(TRUE,INDEX($B$14:$B$117&gt;=AZ410,0),0),"")</f>
        <v>1</v>
      </c>
      <c r="BB410" s="194">
        <f t="shared" ca="1" si="409"/>
        <v>1.3963799927016407E-2</v>
      </c>
      <c r="BE410" s="194">
        <f t="shared" si="410"/>
        <v>0</v>
      </c>
      <c r="BF410" s="19">
        <f ca="1"/>
        <v>0</v>
      </c>
      <c r="BG410" s="208">
        <f t="shared" ca="1" si="411"/>
        <v>0</v>
      </c>
      <c r="BH410" s="207"/>
      <c r="BI410" s="194"/>
      <c r="BJ410" s="198" cm="1">
        <f t="array" ref="BJ410">IFERROR(MATCH(TRUE,INDEX($B$14:$B$117&gt;=BI410,0),0),"")</f>
        <v>1</v>
      </c>
      <c r="BK410" s="194">
        <f t="shared" ca="1" si="412"/>
        <v>1.3963799927016407E-2</v>
      </c>
      <c r="BN410" s="194">
        <f t="shared" si="413"/>
        <v>0</v>
      </c>
      <c r="BO410" s="19">
        <f ca="1"/>
        <v>0</v>
      </c>
      <c r="BP410" s="208">
        <f t="shared" ca="1" si="414"/>
        <v>0</v>
      </c>
      <c r="BQ410" s="207"/>
      <c r="BR410" s="194"/>
      <c r="BS410" s="198" cm="1">
        <f t="array" ref="BS410">IFERROR(MATCH(TRUE,INDEX($B$14:$B$117&gt;=BR410,0),0),"")</f>
        <v>1</v>
      </c>
      <c r="BT410" s="194">
        <f t="shared" ca="1" si="415"/>
        <v>1.3963799927016407E-2</v>
      </c>
      <c r="BW410" s="194">
        <f t="shared" si="416"/>
        <v>0</v>
      </c>
      <c r="BX410" s="19">
        <f ca="1"/>
        <v>0</v>
      </c>
      <c r="BY410" s="208">
        <f t="shared" ca="1" si="417"/>
        <v>0</v>
      </c>
      <c r="BZ410" s="207"/>
      <c r="CA410" s="194"/>
      <c r="CB410" s="198" cm="1">
        <f t="array" ref="CB410">IFERROR(MATCH(TRUE,INDEX($B$14:$B$117&gt;=CA410,0),0),"")</f>
        <v>1</v>
      </c>
      <c r="CC410" s="194">
        <f t="shared" ca="1" si="418"/>
        <v>1.3963799927016407E-2</v>
      </c>
      <c r="CF410" s="194">
        <f t="shared" si="419"/>
        <v>0</v>
      </c>
      <c r="CG410" s="19">
        <f ca="1"/>
        <v>0</v>
      </c>
      <c r="CH410" s="208">
        <f t="shared" ca="1" si="420"/>
        <v>0</v>
      </c>
      <c r="CI410" s="207"/>
      <c r="CJ410" s="194"/>
      <c r="CK410" s="198" cm="1">
        <f t="array" ref="CK410">IFERROR(MATCH(TRUE,INDEX($B$14:$B$117&gt;=CJ410,0),0),"")</f>
        <v>1</v>
      </c>
      <c r="CL410" s="194">
        <f t="shared" ca="1" si="421"/>
        <v>1.3963799927016407E-2</v>
      </c>
      <c r="CO410" s="194">
        <f t="shared" si="422"/>
        <v>0</v>
      </c>
      <c r="CP410" s="19">
        <f ca="1"/>
        <v>0</v>
      </c>
      <c r="CQ410" s="208">
        <f t="shared" ca="1" si="423"/>
        <v>0</v>
      </c>
      <c r="CR410" s="207"/>
      <c r="CS410" s="194"/>
      <c r="CT410" s="198" cm="1">
        <f t="array" ref="CT410">IFERROR(MATCH(TRUE,INDEX($B$14:$B$117&gt;=CS410,0),0),"")</f>
        <v>1</v>
      </c>
      <c r="CU410" s="194">
        <f t="shared" ca="1" si="424"/>
        <v>1.3963799927016407E-2</v>
      </c>
      <c r="CX410" s="194">
        <f t="shared" si="425"/>
        <v>0</v>
      </c>
      <c r="CY410" s="19" t="e">
        <f ca="1"/>
        <v>#N/A</v>
      </c>
      <c r="CZ410" s="208" t="e">
        <f t="shared" ca="1" si="426"/>
        <v>#N/A</v>
      </c>
      <c r="DA410" s="207"/>
      <c r="DB410" s="194"/>
      <c r="DC410" s="198" cm="1">
        <f t="array" ref="DC410">IFERROR(MATCH(TRUE,INDEX($B$14:$B$117&gt;=DB410,0),0),"")</f>
        <v>1</v>
      </c>
      <c r="DD410" s="194">
        <f t="shared" ca="1" si="427"/>
        <v>1.3963799927016407E-2</v>
      </c>
      <c r="DG410" s="194">
        <f t="shared" si="428"/>
        <v>0</v>
      </c>
      <c r="DH410" s="19" t="e">
        <f ca="1"/>
        <v>#N/A</v>
      </c>
      <c r="DI410" s="208" t="e">
        <f t="shared" ca="1" si="429"/>
        <v>#N/A</v>
      </c>
      <c r="DJ410" s="207"/>
      <c r="DK410" s="194"/>
      <c r="DL410" s="198" cm="1">
        <f t="array" ref="DL410">IFERROR(MATCH(TRUE,INDEX($B$14:$B$117&gt;=DK410,0),0),"")</f>
        <v>1</v>
      </c>
      <c r="DM410" s="194">
        <f t="shared" ca="1" si="430"/>
        <v>1.3963799927016407E-2</v>
      </c>
      <c r="DP410" s="194">
        <f t="shared" si="431"/>
        <v>0</v>
      </c>
      <c r="DQ410" s="19" t="e">
        <f ca="1"/>
        <v>#N/A</v>
      </c>
      <c r="DR410" s="208" t="e">
        <f t="shared" ca="1" si="432"/>
        <v>#N/A</v>
      </c>
      <c r="DS410" s="207"/>
      <c r="DT410" s="194"/>
      <c r="DU410" s="198" cm="1">
        <f t="array" ref="DU410">IFERROR(MATCH(TRUE,INDEX($B$14:$B$117&gt;=DT410,0),0),"")</f>
        <v>1</v>
      </c>
      <c r="DV410" s="194">
        <f t="shared" ca="1" si="433"/>
        <v>1.3963799927016407E-2</v>
      </c>
      <c r="DY410" s="194">
        <f t="shared" si="434"/>
        <v>0</v>
      </c>
      <c r="DZ410" s="19" t="e">
        <f ca="1"/>
        <v>#N/A</v>
      </c>
      <c r="EA410" s="208" t="e">
        <f t="shared" ca="1" si="435"/>
        <v>#N/A</v>
      </c>
      <c r="EB410" s="207"/>
      <c r="EC410" s="194"/>
      <c r="ED410" s="198" cm="1">
        <f t="array" ref="ED410">IFERROR(MATCH(TRUE,INDEX($B$14:$B$117&gt;=EC410,0),0),"")</f>
        <v>1</v>
      </c>
      <c r="EE410" s="194">
        <f t="shared" ca="1" si="436"/>
        <v>1.3963799927016407E-2</v>
      </c>
      <c r="EH410" s="194">
        <f t="shared" si="437"/>
        <v>0</v>
      </c>
      <c r="EI410" s="19" t="e">
        <f ca="1"/>
        <v>#N/A</v>
      </c>
      <c r="EJ410" s="208" t="e">
        <f t="shared" ca="1" si="438"/>
        <v>#N/A</v>
      </c>
      <c r="EK410" s="207"/>
      <c r="EL410" s="194"/>
      <c r="EM410" s="198" cm="1">
        <f t="array" ref="EM410">IFERROR(MATCH(TRUE,INDEX($B$14:$B$117&gt;=EL410,0),0),"")</f>
        <v>1</v>
      </c>
      <c r="EN410" s="194">
        <f t="shared" ca="1" si="439"/>
        <v>1.3963799927016407E-2</v>
      </c>
      <c r="EQ410" s="194">
        <f t="shared" si="440"/>
        <v>0</v>
      </c>
      <c r="ER410" s="19" t="e">
        <f ca="1"/>
        <v>#N/A</v>
      </c>
      <c r="ES410" s="208" t="e">
        <f t="shared" ca="1" si="441"/>
        <v>#N/A</v>
      </c>
      <c r="ET410" s="207"/>
      <c r="EU410" s="194"/>
      <c r="EV410" s="198" cm="1">
        <f t="array" ref="EV410">IFERROR(MATCH(TRUE,INDEX($B$14:$B$117&gt;=EU410,0),0),"")</f>
        <v>1</v>
      </c>
      <c r="EW410" s="194">
        <f t="shared" ca="1" si="442"/>
        <v>1.3963799927016407E-2</v>
      </c>
      <c r="EZ410" s="194">
        <f t="shared" si="443"/>
        <v>0</v>
      </c>
      <c r="FA410" s="19" t="e">
        <f ca="1"/>
        <v>#N/A</v>
      </c>
      <c r="FB410" s="208" t="e">
        <f t="shared" ca="1" si="444"/>
        <v>#N/A</v>
      </c>
      <c r="FC410" s="207"/>
      <c r="FD410" s="194"/>
      <c r="FE410" s="198" cm="1">
        <f t="array" ref="FE410">IFERROR(MATCH(TRUE,INDEX($B$14:$B$117&gt;=FD410,0),0),"")</f>
        <v>1</v>
      </c>
      <c r="FF410" s="194">
        <f t="shared" ca="1" si="445"/>
        <v>1.3963799927016407E-2</v>
      </c>
      <c r="FI410" s="194">
        <f t="shared" si="446"/>
        <v>0</v>
      </c>
      <c r="FJ410" s="19" t="e">
        <f ca="1"/>
        <v>#N/A</v>
      </c>
      <c r="FK410" s="208" t="e">
        <f t="shared" ca="1" si="447"/>
        <v>#N/A</v>
      </c>
      <c r="FL410" s="207"/>
      <c r="FM410" s="194"/>
      <c r="FN410" s="198" cm="1">
        <f t="array" ref="FN410">IFERROR(MATCH(TRUE,INDEX($B$14:$B$117&gt;=FM410,0),0),"")</f>
        <v>1</v>
      </c>
      <c r="FO410" s="194">
        <f t="shared" ca="1" si="448"/>
        <v>1.3963799927016407E-2</v>
      </c>
      <c r="FR410" s="194">
        <f t="shared" si="449"/>
        <v>0</v>
      </c>
      <c r="FS410" s="19" t="e">
        <f ca="1"/>
        <v>#N/A</v>
      </c>
      <c r="FT410" s="208" t="e">
        <f t="shared" ca="1" si="450"/>
        <v>#N/A</v>
      </c>
      <c r="FU410" s="207"/>
      <c r="FV410" s="194"/>
      <c r="FW410" s="198" cm="1">
        <f t="array" ref="FW410">IFERROR(MATCH(TRUE,INDEX($B$14:$B$117&gt;=FV410,0),0),"")</f>
        <v>1</v>
      </c>
      <c r="FX410" s="194">
        <f t="shared" ca="1" si="451"/>
        <v>1.3963799927016407E-2</v>
      </c>
      <c r="GA410" s="194">
        <f t="shared" si="452"/>
        <v>0</v>
      </c>
      <c r="GB410" s="19" t="e">
        <f ca="1"/>
        <v>#N/A</v>
      </c>
      <c r="GC410" s="208" t="e">
        <f t="shared" ca="1" si="453"/>
        <v>#N/A</v>
      </c>
    </row>
    <row r="411" spans="6:185" x14ac:dyDescent="0.2">
      <c r="F411" s="207"/>
      <c r="G411" s="194"/>
      <c r="H411" s="198" cm="1">
        <f t="array" ref="H411">IFERROR(MATCH(TRUE,INDEX($B$14:$B$117&gt;=G411,0),0),"")</f>
        <v>1</v>
      </c>
      <c r="I411" s="194">
        <f t="shared" ca="1" si="398"/>
        <v>1.3963799927016407E-2</v>
      </c>
      <c r="L411" s="194">
        <f t="shared" si="454"/>
        <v>0</v>
      </c>
      <c r="M411" s="19">
        <f ca="1"/>
        <v>0</v>
      </c>
      <c r="N411" s="208">
        <f t="shared" ca="1" si="455"/>
        <v>0</v>
      </c>
      <c r="O411" s="207"/>
      <c r="P411" s="194"/>
      <c r="Q411" s="198" cm="1">
        <f t="array" ref="Q411">IFERROR(MATCH(TRUE,INDEX($B$14:$B$117&gt;=P411,0),0),"")</f>
        <v>1</v>
      </c>
      <c r="R411" s="194">
        <f t="shared" ca="1" si="399"/>
        <v>1.3963799927016407E-2</v>
      </c>
      <c r="U411" s="194">
        <f t="shared" si="456"/>
        <v>0</v>
      </c>
      <c r="V411" s="19">
        <f ca="1"/>
        <v>0</v>
      </c>
      <c r="W411" s="208">
        <f t="shared" ca="1" si="457"/>
        <v>0</v>
      </c>
      <c r="X411" s="207"/>
      <c r="Y411" s="194"/>
      <c r="Z411" s="198" cm="1">
        <f t="array" ref="Z411">IFERROR(MATCH(TRUE,INDEX($B$14:$B$117&gt;=Y411,0),0),"")</f>
        <v>1</v>
      </c>
      <c r="AA411" s="194">
        <f t="shared" ca="1" si="400"/>
        <v>1.3963799927016407E-2</v>
      </c>
      <c r="AD411" s="194">
        <f t="shared" si="401"/>
        <v>0</v>
      </c>
      <c r="AE411" s="19">
        <f ca="1"/>
        <v>0</v>
      </c>
      <c r="AF411" s="208">
        <f t="shared" ca="1" si="402"/>
        <v>0</v>
      </c>
      <c r="AG411" s="207"/>
      <c r="AH411" s="194"/>
      <c r="AI411" s="198" cm="1">
        <f t="array" ref="AI411">IFERROR(MATCH(TRUE,INDEX($B$14:$B$117&gt;=AH411,0),0),"")</f>
        <v>1</v>
      </c>
      <c r="AJ411" s="194">
        <f t="shared" ca="1" si="403"/>
        <v>1.3963799927016407E-2</v>
      </c>
      <c r="AM411" s="194">
        <f t="shared" si="404"/>
        <v>0</v>
      </c>
      <c r="AN411" s="19">
        <f ca="1"/>
        <v>0</v>
      </c>
      <c r="AO411" s="208">
        <f t="shared" ca="1" si="405"/>
        <v>0</v>
      </c>
      <c r="AP411" s="207"/>
      <c r="AQ411" s="194"/>
      <c r="AR411" s="198" cm="1">
        <f t="array" ref="AR411">IFERROR(MATCH(TRUE,INDEX($B$14:$B$117&gt;=AQ411,0),0),"")</f>
        <v>1</v>
      </c>
      <c r="AS411" s="194">
        <f t="shared" ca="1" si="406"/>
        <v>1.3963799927016407E-2</v>
      </c>
      <c r="AV411" s="194">
        <f t="shared" si="407"/>
        <v>0</v>
      </c>
      <c r="AW411" s="19">
        <f ca="1"/>
        <v>0</v>
      </c>
      <c r="AX411" s="208">
        <f t="shared" ca="1" si="408"/>
        <v>0</v>
      </c>
      <c r="AY411" s="207"/>
      <c r="AZ411" s="194"/>
      <c r="BA411" s="198" cm="1">
        <f t="array" ref="BA411">IFERROR(MATCH(TRUE,INDEX($B$14:$B$117&gt;=AZ411,0),0),"")</f>
        <v>1</v>
      </c>
      <c r="BB411" s="194">
        <f t="shared" ca="1" si="409"/>
        <v>1.3963799927016407E-2</v>
      </c>
      <c r="BE411" s="194">
        <f t="shared" si="410"/>
        <v>0</v>
      </c>
      <c r="BF411" s="19">
        <f ca="1"/>
        <v>0</v>
      </c>
      <c r="BG411" s="208">
        <f t="shared" ca="1" si="411"/>
        <v>0</v>
      </c>
      <c r="BH411" s="207"/>
      <c r="BI411" s="194"/>
      <c r="BJ411" s="198" cm="1">
        <f t="array" ref="BJ411">IFERROR(MATCH(TRUE,INDEX($B$14:$B$117&gt;=BI411,0),0),"")</f>
        <v>1</v>
      </c>
      <c r="BK411" s="194">
        <f t="shared" ca="1" si="412"/>
        <v>1.3963799927016407E-2</v>
      </c>
      <c r="BN411" s="194">
        <f t="shared" si="413"/>
        <v>0</v>
      </c>
      <c r="BO411" s="19">
        <f ca="1"/>
        <v>0</v>
      </c>
      <c r="BP411" s="208">
        <f t="shared" ca="1" si="414"/>
        <v>0</v>
      </c>
      <c r="BQ411" s="207"/>
      <c r="BR411" s="194"/>
      <c r="BS411" s="198" cm="1">
        <f t="array" ref="BS411">IFERROR(MATCH(TRUE,INDEX($B$14:$B$117&gt;=BR411,0),0),"")</f>
        <v>1</v>
      </c>
      <c r="BT411" s="194">
        <f t="shared" ca="1" si="415"/>
        <v>1.3963799927016407E-2</v>
      </c>
      <c r="BW411" s="194">
        <f t="shared" si="416"/>
        <v>0</v>
      </c>
      <c r="BX411" s="19">
        <f ca="1"/>
        <v>0</v>
      </c>
      <c r="BY411" s="208">
        <f t="shared" ca="1" si="417"/>
        <v>0</v>
      </c>
      <c r="BZ411" s="207"/>
      <c r="CA411" s="194"/>
      <c r="CB411" s="198" cm="1">
        <f t="array" ref="CB411">IFERROR(MATCH(TRUE,INDEX($B$14:$B$117&gt;=CA411,0),0),"")</f>
        <v>1</v>
      </c>
      <c r="CC411" s="194">
        <f t="shared" ca="1" si="418"/>
        <v>1.3963799927016407E-2</v>
      </c>
      <c r="CF411" s="194">
        <f t="shared" si="419"/>
        <v>0</v>
      </c>
      <c r="CG411" s="19">
        <f ca="1"/>
        <v>0</v>
      </c>
      <c r="CH411" s="208">
        <f t="shared" ca="1" si="420"/>
        <v>0</v>
      </c>
      <c r="CI411" s="207"/>
      <c r="CJ411" s="194"/>
      <c r="CK411" s="198" cm="1">
        <f t="array" ref="CK411">IFERROR(MATCH(TRUE,INDEX($B$14:$B$117&gt;=CJ411,0),0),"")</f>
        <v>1</v>
      </c>
      <c r="CL411" s="194">
        <f t="shared" ca="1" si="421"/>
        <v>1.3963799927016407E-2</v>
      </c>
      <c r="CO411" s="194">
        <f t="shared" si="422"/>
        <v>0</v>
      </c>
      <c r="CP411" s="19">
        <f ca="1"/>
        <v>0</v>
      </c>
      <c r="CQ411" s="208">
        <f t="shared" ca="1" si="423"/>
        <v>0</v>
      </c>
      <c r="CR411" s="207"/>
      <c r="CS411" s="194"/>
      <c r="CT411" s="198" cm="1">
        <f t="array" ref="CT411">IFERROR(MATCH(TRUE,INDEX($B$14:$B$117&gt;=CS411,0),0),"")</f>
        <v>1</v>
      </c>
      <c r="CU411" s="194">
        <f t="shared" ca="1" si="424"/>
        <v>1.3963799927016407E-2</v>
      </c>
      <c r="CX411" s="194">
        <f t="shared" si="425"/>
        <v>0</v>
      </c>
      <c r="CY411" s="19" t="e">
        <f ca="1"/>
        <v>#N/A</v>
      </c>
      <c r="CZ411" s="208" t="e">
        <f t="shared" ca="1" si="426"/>
        <v>#N/A</v>
      </c>
      <c r="DA411" s="207"/>
      <c r="DB411" s="194"/>
      <c r="DC411" s="198" cm="1">
        <f t="array" ref="DC411">IFERROR(MATCH(TRUE,INDEX($B$14:$B$117&gt;=DB411,0),0),"")</f>
        <v>1</v>
      </c>
      <c r="DD411" s="194">
        <f t="shared" ca="1" si="427"/>
        <v>1.3963799927016407E-2</v>
      </c>
      <c r="DG411" s="194">
        <f t="shared" si="428"/>
        <v>0</v>
      </c>
      <c r="DH411" s="19" t="e">
        <f ca="1"/>
        <v>#N/A</v>
      </c>
      <c r="DI411" s="208" t="e">
        <f t="shared" ca="1" si="429"/>
        <v>#N/A</v>
      </c>
      <c r="DJ411" s="207"/>
      <c r="DK411" s="194"/>
      <c r="DL411" s="198" cm="1">
        <f t="array" ref="DL411">IFERROR(MATCH(TRUE,INDEX($B$14:$B$117&gt;=DK411,0),0),"")</f>
        <v>1</v>
      </c>
      <c r="DM411" s="194">
        <f t="shared" ca="1" si="430"/>
        <v>1.3963799927016407E-2</v>
      </c>
      <c r="DP411" s="194">
        <f t="shared" si="431"/>
        <v>0</v>
      </c>
      <c r="DQ411" s="19" t="e">
        <f ca="1"/>
        <v>#N/A</v>
      </c>
      <c r="DR411" s="208" t="e">
        <f t="shared" ca="1" si="432"/>
        <v>#N/A</v>
      </c>
      <c r="DS411" s="207"/>
      <c r="DT411" s="194"/>
      <c r="DU411" s="198" cm="1">
        <f t="array" ref="DU411">IFERROR(MATCH(TRUE,INDEX($B$14:$B$117&gt;=DT411,0),0),"")</f>
        <v>1</v>
      </c>
      <c r="DV411" s="194">
        <f t="shared" ca="1" si="433"/>
        <v>1.3963799927016407E-2</v>
      </c>
      <c r="DY411" s="194">
        <f t="shared" si="434"/>
        <v>0</v>
      </c>
      <c r="DZ411" s="19" t="e">
        <f ca="1"/>
        <v>#N/A</v>
      </c>
      <c r="EA411" s="208" t="e">
        <f t="shared" ca="1" si="435"/>
        <v>#N/A</v>
      </c>
      <c r="EB411" s="207"/>
      <c r="EC411" s="194"/>
      <c r="ED411" s="198" cm="1">
        <f t="array" ref="ED411">IFERROR(MATCH(TRUE,INDEX($B$14:$B$117&gt;=EC411,0),0),"")</f>
        <v>1</v>
      </c>
      <c r="EE411" s="194">
        <f t="shared" ca="1" si="436"/>
        <v>1.3963799927016407E-2</v>
      </c>
      <c r="EH411" s="194">
        <f t="shared" si="437"/>
        <v>0</v>
      </c>
      <c r="EI411" s="19" t="e">
        <f ca="1"/>
        <v>#N/A</v>
      </c>
      <c r="EJ411" s="208" t="e">
        <f t="shared" ca="1" si="438"/>
        <v>#N/A</v>
      </c>
      <c r="EK411" s="207"/>
      <c r="EL411" s="194"/>
      <c r="EM411" s="198" cm="1">
        <f t="array" ref="EM411">IFERROR(MATCH(TRUE,INDEX($B$14:$B$117&gt;=EL411,0),0),"")</f>
        <v>1</v>
      </c>
      <c r="EN411" s="194">
        <f t="shared" ca="1" si="439"/>
        <v>1.3963799927016407E-2</v>
      </c>
      <c r="EQ411" s="194">
        <f t="shared" si="440"/>
        <v>0</v>
      </c>
      <c r="ER411" s="19" t="e">
        <f ca="1"/>
        <v>#N/A</v>
      </c>
      <c r="ES411" s="208" t="e">
        <f t="shared" ca="1" si="441"/>
        <v>#N/A</v>
      </c>
      <c r="ET411" s="207"/>
      <c r="EU411" s="194"/>
      <c r="EV411" s="198" cm="1">
        <f t="array" ref="EV411">IFERROR(MATCH(TRUE,INDEX($B$14:$B$117&gt;=EU411,0),0),"")</f>
        <v>1</v>
      </c>
      <c r="EW411" s="194">
        <f t="shared" ca="1" si="442"/>
        <v>1.3963799927016407E-2</v>
      </c>
      <c r="EZ411" s="194">
        <f t="shared" si="443"/>
        <v>0</v>
      </c>
      <c r="FA411" s="19" t="e">
        <f ca="1"/>
        <v>#N/A</v>
      </c>
      <c r="FB411" s="208" t="e">
        <f t="shared" ca="1" si="444"/>
        <v>#N/A</v>
      </c>
      <c r="FC411" s="207"/>
      <c r="FD411" s="194"/>
      <c r="FE411" s="198" cm="1">
        <f t="array" ref="FE411">IFERROR(MATCH(TRUE,INDEX($B$14:$B$117&gt;=FD411,0),0),"")</f>
        <v>1</v>
      </c>
      <c r="FF411" s="194">
        <f t="shared" ca="1" si="445"/>
        <v>1.3963799927016407E-2</v>
      </c>
      <c r="FI411" s="194">
        <f t="shared" si="446"/>
        <v>0</v>
      </c>
      <c r="FJ411" s="19" t="e">
        <f ca="1"/>
        <v>#N/A</v>
      </c>
      <c r="FK411" s="208" t="e">
        <f t="shared" ca="1" si="447"/>
        <v>#N/A</v>
      </c>
      <c r="FL411" s="207"/>
      <c r="FM411" s="194"/>
      <c r="FN411" s="198" cm="1">
        <f t="array" ref="FN411">IFERROR(MATCH(TRUE,INDEX($B$14:$B$117&gt;=FM411,0),0),"")</f>
        <v>1</v>
      </c>
      <c r="FO411" s="194">
        <f t="shared" ca="1" si="448"/>
        <v>1.3963799927016407E-2</v>
      </c>
      <c r="FR411" s="194">
        <f t="shared" si="449"/>
        <v>0</v>
      </c>
      <c r="FS411" s="19" t="e">
        <f ca="1"/>
        <v>#N/A</v>
      </c>
      <c r="FT411" s="208" t="e">
        <f t="shared" ca="1" si="450"/>
        <v>#N/A</v>
      </c>
      <c r="FU411" s="207"/>
      <c r="FV411" s="194"/>
      <c r="FW411" s="198" cm="1">
        <f t="array" ref="FW411">IFERROR(MATCH(TRUE,INDEX($B$14:$B$117&gt;=FV411,0),0),"")</f>
        <v>1</v>
      </c>
      <c r="FX411" s="194">
        <f t="shared" ca="1" si="451"/>
        <v>1.3963799927016407E-2</v>
      </c>
      <c r="GA411" s="194">
        <f t="shared" si="452"/>
        <v>0</v>
      </c>
      <c r="GB411" s="19" t="e">
        <f ca="1"/>
        <v>#N/A</v>
      </c>
      <c r="GC411" s="208" t="e">
        <f t="shared" ca="1" si="453"/>
        <v>#N/A</v>
      </c>
    </row>
    <row r="412" spans="6:185" x14ac:dyDescent="0.2">
      <c r="F412" s="207"/>
      <c r="G412" s="194"/>
      <c r="H412" s="198" cm="1">
        <f t="array" ref="H412">IFERROR(MATCH(TRUE,INDEX($B$14:$B$117&gt;=G412,0),0),"")</f>
        <v>1</v>
      </c>
      <c r="I412" s="194">
        <f t="shared" ca="1" si="398"/>
        <v>1.3963799927016407E-2</v>
      </c>
      <c r="L412" s="194">
        <f t="shared" si="454"/>
        <v>0</v>
      </c>
      <c r="M412" s="19">
        <f ca="1"/>
        <v>0</v>
      </c>
      <c r="N412" s="208">
        <f t="shared" ca="1" si="455"/>
        <v>0</v>
      </c>
      <c r="O412" s="207"/>
      <c r="P412" s="194"/>
      <c r="Q412" s="198" cm="1">
        <f t="array" ref="Q412">IFERROR(MATCH(TRUE,INDEX($B$14:$B$117&gt;=P412,0),0),"")</f>
        <v>1</v>
      </c>
      <c r="R412" s="194">
        <f t="shared" ca="1" si="399"/>
        <v>1.3963799927016407E-2</v>
      </c>
      <c r="U412" s="194">
        <f t="shared" si="456"/>
        <v>0</v>
      </c>
      <c r="V412" s="19">
        <f ca="1"/>
        <v>0</v>
      </c>
      <c r="W412" s="208">
        <f t="shared" ca="1" si="457"/>
        <v>0</v>
      </c>
      <c r="X412" s="207"/>
      <c r="Y412" s="194"/>
      <c r="Z412" s="198" cm="1">
        <f t="array" ref="Z412">IFERROR(MATCH(TRUE,INDEX($B$14:$B$117&gt;=Y412,0),0),"")</f>
        <v>1</v>
      </c>
      <c r="AA412" s="194">
        <f t="shared" ca="1" si="400"/>
        <v>1.3963799927016407E-2</v>
      </c>
      <c r="AD412" s="194">
        <f t="shared" si="401"/>
        <v>0</v>
      </c>
      <c r="AE412" s="19">
        <f ca="1"/>
        <v>0</v>
      </c>
      <c r="AF412" s="208">
        <f t="shared" ca="1" si="402"/>
        <v>0</v>
      </c>
      <c r="AG412" s="207"/>
      <c r="AH412" s="194"/>
      <c r="AI412" s="198" cm="1">
        <f t="array" ref="AI412">IFERROR(MATCH(TRUE,INDEX($B$14:$B$117&gt;=AH412,0),0),"")</f>
        <v>1</v>
      </c>
      <c r="AJ412" s="194">
        <f t="shared" ca="1" si="403"/>
        <v>1.3963799927016407E-2</v>
      </c>
      <c r="AM412" s="194">
        <f t="shared" si="404"/>
        <v>0</v>
      </c>
      <c r="AN412" s="19">
        <f ca="1"/>
        <v>0</v>
      </c>
      <c r="AO412" s="208">
        <f t="shared" ca="1" si="405"/>
        <v>0</v>
      </c>
      <c r="AP412" s="207"/>
      <c r="AQ412" s="194"/>
      <c r="AR412" s="198" cm="1">
        <f t="array" ref="AR412">IFERROR(MATCH(TRUE,INDEX($B$14:$B$117&gt;=AQ412,0),0),"")</f>
        <v>1</v>
      </c>
      <c r="AS412" s="194">
        <f t="shared" ca="1" si="406"/>
        <v>1.3963799927016407E-2</v>
      </c>
      <c r="AV412" s="194">
        <f t="shared" si="407"/>
        <v>0</v>
      </c>
      <c r="AW412" s="19">
        <f ca="1"/>
        <v>0</v>
      </c>
      <c r="AX412" s="208">
        <f t="shared" ca="1" si="408"/>
        <v>0</v>
      </c>
      <c r="AY412" s="207"/>
      <c r="AZ412" s="194"/>
      <c r="BA412" s="198" cm="1">
        <f t="array" ref="BA412">IFERROR(MATCH(TRUE,INDEX($B$14:$B$117&gt;=AZ412,0),0),"")</f>
        <v>1</v>
      </c>
      <c r="BB412" s="194">
        <f t="shared" ca="1" si="409"/>
        <v>1.3963799927016407E-2</v>
      </c>
      <c r="BE412" s="194">
        <f t="shared" si="410"/>
        <v>0</v>
      </c>
      <c r="BF412" s="19">
        <f ca="1"/>
        <v>0</v>
      </c>
      <c r="BG412" s="208">
        <f t="shared" ca="1" si="411"/>
        <v>0</v>
      </c>
      <c r="BH412" s="207"/>
      <c r="BI412" s="194"/>
      <c r="BJ412" s="198" cm="1">
        <f t="array" ref="BJ412">IFERROR(MATCH(TRUE,INDEX($B$14:$B$117&gt;=BI412,0),0),"")</f>
        <v>1</v>
      </c>
      <c r="BK412" s="194">
        <f t="shared" ca="1" si="412"/>
        <v>1.3963799927016407E-2</v>
      </c>
      <c r="BN412" s="194">
        <f t="shared" si="413"/>
        <v>0</v>
      </c>
      <c r="BO412" s="19">
        <f ca="1"/>
        <v>0</v>
      </c>
      <c r="BP412" s="208">
        <f t="shared" ca="1" si="414"/>
        <v>0</v>
      </c>
      <c r="BQ412" s="207"/>
      <c r="BR412" s="194"/>
      <c r="BS412" s="198" cm="1">
        <f t="array" ref="BS412">IFERROR(MATCH(TRUE,INDEX($B$14:$B$117&gt;=BR412,0),0),"")</f>
        <v>1</v>
      </c>
      <c r="BT412" s="194">
        <f t="shared" ca="1" si="415"/>
        <v>1.3963799927016407E-2</v>
      </c>
      <c r="BW412" s="194">
        <f t="shared" si="416"/>
        <v>0</v>
      </c>
      <c r="BX412" s="19">
        <f ca="1"/>
        <v>0</v>
      </c>
      <c r="BY412" s="208">
        <f t="shared" ca="1" si="417"/>
        <v>0</v>
      </c>
      <c r="BZ412" s="207"/>
      <c r="CA412" s="194"/>
      <c r="CB412" s="198" cm="1">
        <f t="array" ref="CB412">IFERROR(MATCH(TRUE,INDEX($B$14:$B$117&gt;=CA412,0),0),"")</f>
        <v>1</v>
      </c>
      <c r="CC412" s="194">
        <f t="shared" ca="1" si="418"/>
        <v>1.3963799927016407E-2</v>
      </c>
      <c r="CF412" s="194">
        <f t="shared" si="419"/>
        <v>0</v>
      </c>
      <c r="CG412" s="19">
        <f ca="1"/>
        <v>0</v>
      </c>
      <c r="CH412" s="208">
        <f t="shared" ca="1" si="420"/>
        <v>0</v>
      </c>
      <c r="CI412" s="207"/>
      <c r="CJ412" s="194"/>
      <c r="CK412" s="198" cm="1">
        <f t="array" ref="CK412">IFERROR(MATCH(TRUE,INDEX($B$14:$B$117&gt;=CJ412,0),0),"")</f>
        <v>1</v>
      </c>
      <c r="CL412" s="194">
        <f t="shared" ca="1" si="421"/>
        <v>1.3963799927016407E-2</v>
      </c>
      <c r="CO412" s="194">
        <f t="shared" si="422"/>
        <v>0</v>
      </c>
      <c r="CP412" s="19">
        <f ca="1"/>
        <v>0</v>
      </c>
      <c r="CQ412" s="208">
        <f t="shared" ca="1" si="423"/>
        <v>0</v>
      </c>
      <c r="CR412" s="207"/>
      <c r="CS412" s="194"/>
      <c r="CT412" s="198" cm="1">
        <f t="array" ref="CT412">IFERROR(MATCH(TRUE,INDEX($B$14:$B$117&gt;=CS412,0),0),"")</f>
        <v>1</v>
      </c>
      <c r="CU412" s="194">
        <f t="shared" ca="1" si="424"/>
        <v>1.3963799927016407E-2</v>
      </c>
      <c r="CX412" s="194">
        <f t="shared" si="425"/>
        <v>0</v>
      </c>
      <c r="CY412" s="19" t="e">
        <f ca="1"/>
        <v>#N/A</v>
      </c>
      <c r="CZ412" s="208" t="e">
        <f t="shared" ca="1" si="426"/>
        <v>#N/A</v>
      </c>
      <c r="DA412" s="207"/>
      <c r="DB412" s="194"/>
      <c r="DC412" s="198" cm="1">
        <f t="array" ref="DC412">IFERROR(MATCH(TRUE,INDEX($B$14:$B$117&gt;=DB412,0),0),"")</f>
        <v>1</v>
      </c>
      <c r="DD412" s="194">
        <f t="shared" ca="1" si="427"/>
        <v>1.3963799927016407E-2</v>
      </c>
      <c r="DG412" s="194">
        <f t="shared" si="428"/>
        <v>0</v>
      </c>
      <c r="DH412" s="19" t="e">
        <f ca="1"/>
        <v>#N/A</v>
      </c>
      <c r="DI412" s="208" t="e">
        <f t="shared" ca="1" si="429"/>
        <v>#N/A</v>
      </c>
      <c r="DJ412" s="207"/>
      <c r="DK412" s="194"/>
      <c r="DL412" s="198" cm="1">
        <f t="array" ref="DL412">IFERROR(MATCH(TRUE,INDEX($B$14:$B$117&gt;=DK412,0),0),"")</f>
        <v>1</v>
      </c>
      <c r="DM412" s="194">
        <f t="shared" ca="1" si="430"/>
        <v>1.3963799927016407E-2</v>
      </c>
      <c r="DP412" s="194">
        <f t="shared" si="431"/>
        <v>0</v>
      </c>
      <c r="DQ412" s="19" t="e">
        <f ca="1"/>
        <v>#N/A</v>
      </c>
      <c r="DR412" s="208" t="e">
        <f t="shared" ca="1" si="432"/>
        <v>#N/A</v>
      </c>
      <c r="DS412" s="207"/>
      <c r="DT412" s="194"/>
      <c r="DU412" s="198" cm="1">
        <f t="array" ref="DU412">IFERROR(MATCH(TRUE,INDEX($B$14:$B$117&gt;=DT412,0),0),"")</f>
        <v>1</v>
      </c>
      <c r="DV412" s="194">
        <f t="shared" ca="1" si="433"/>
        <v>1.3963799927016407E-2</v>
      </c>
      <c r="DY412" s="194">
        <f t="shared" si="434"/>
        <v>0</v>
      </c>
      <c r="DZ412" s="19" t="e">
        <f ca="1"/>
        <v>#N/A</v>
      </c>
      <c r="EA412" s="208" t="e">
        <f t="shared" ca="1" si="435"/>
        <v>#N/A</v>
      </c>
      <c r="EB412" s="207"/>
      <c r="EC412" s="194"/>
      <c r="ED412" s="198" cm="1">
        <f t="array" ref="ED412">IFERROR(MATCH(TRUE,INDEX($B$14:$B$117&gt;=EC412,0),0),"")</f>
        <v>1</v>
      </c>
      <c r="EE412" s="194">
        <f t="shared" ca="1" si="436"/>
        <v>1.3963799927016407E-2</v>
      </c>
      <c r="EH412" s="194">
        <f t="shared" si="437"/>
        <v>0</v>
      </c>
      <c r="EI412" s="19" t="e">
        <f ca="1"/>
        <v>#N/A</v>
      </c>
      <c r="EJ412" s="208" t="e">
        <f t="shared" ca="1" si="438"/>
        <v>#N/A</v>
      </c>
      <c r="EK412" s="207"/>
      <c r="EL412" s="194"/>
      <c r="EM412" s="198" cm="1">
        <f t="array" ref="EM412">IFERROR(MATCH(TRUE,INDEX($B$14:$B$117&gt;=EL412,0),0),"")</f>
        <v>1</v>
      </c>
      <c r="EN412" s="194">
        <f t="shared" ca="1" si="439"/>
        <v>1.3963799927016407E-2</v>
      </c>
      <c r="EQ412" s="194">
        <f t="shared" si="440"/>
        <v>0</v>
      </c>
      <c r="ER412" s="19" t="e">
        <f ca="1"/>
        <v>#N/A</v>
      </c>
      <c r="ES412" s="208" t="e">
        <f t="shared" ca="1" si="441"/>
        <v>#N/A</v>
      </c>
      <c r="ET412" s="207"/>
      <c r="EU412" s="194"/>
      <c r="EV412" s="198" cm="1">
        <f t="array" ref="EV412">IFERROR(MATCH(TRUE,INDEX($B$14:$B$117&gt;=EU412,0),0),"")</f>
        <v>1</v>
      </c>
      <c r="EW412" s="194">
        <f t="shared" ca="1" si="442"/>
        <v>1.3963799927016407E-2</v>
      </c>
      <c r="EZ412" s="194">
        <f t="shared" si="443"/>
        <v>0</v>
      </c>
      <c r="FA412" s="19" t="e">
        <f ca="1"/>
        <v>#N/A</v>
      </c>
      <c r="FB412" s="208" t="e">
        <f t="shared" ca="1" si="444"/>
        <v>#N/A</v>
      </c>
      <c r="FC412" s="207"/>
      <c r="FD412" s="194"/>
      <c r="FE412" s="198" cm="1">
        <f t="array" ref="FE412">IFERROR(MATCH(TRUE,INDEX($B$14:$B$117&gt;=FD412,0),0),"")</f>
        <v>1</v>
      </c>
      <c r="FF412" s="194">
        <f t="shared" ca="1" si="445"/>
        <v>1.3963799927016407E-2</v>
      </c>
      <c r="FI412" s="194">
        <f t="shared" si="446"/>
        <v>0</v>
      </c>
      <c r="FJ412" s="19" t="e">
        <f ca="1"/>
        <v>#N/A</v>
      </c>
      <c r="FK412" s="208" t="e">
        <f t="shared" ca="1" si="447"/>
        <v>#N/A</v>
      </c>
      <c r="FL412" s="207"/>
      <c r="FM412" s="194"/>
      <c r="FN412" s="198" cm="1">
        <f t="array" ref="FN412">IFERROR(MATCH(TRUE,INDEX($B$14:$B$117&gt;=FM412,0),0),"")</f>
        <v>1</v>
      </c>
      <c r="FO412" s="194">
        <f t="shared" ca="1" si="448"/>
        <v>1.3963799927016407E-2</v>
      </c>
      <c r="FR412" s="194">
        <f t="shared" si="449"/>
        <v>0</v>
      </c>
      <c r="FS412" s="19" t="e">
        <f ca="1"/>
        <v>#N/A</v>
      </c>
      <c r="FT412" s="208" t="e">
        <f t="shared" ca="1" si="450"/>
        <v>#N/A</v>
      </c>
      <c r="FU412" s="207"/>
      <c r="FV412" s="194"/>
      <c r="FW412" s="198" cm="1">
        <f t="array" ref="FW412">IFERROR(MATCH(TRUE,INDEX($B$14:$B$117&gt;=FV412,0),0),"")</f>
        <v>1</v>
      </c>
      <c r="FX412" s="194">
        <f t="shared" ca="1" si="451"/>
        <v>1.3963799927016407E-2</v>
      </c>
      <c r="GA412" s="194">
        <f t="shared" si="452"/>
        <v>0</v>
      </c>
      <c r="GB412" s="19" t="e">
        <f ca="1"/>
        <v>#N/A</v>
      </c>
      <c r="GC412" s="208" t="e">
        <f t="shared" ca="1" si="453"/>
        <v>#N/A</v>
      </c>
    </row>
    <row r="413" spans="6:185" x14ac:dyDescent="0.2">
      <c r="F413" s="207"/>
      <c r="G413" s="194"/>
      <c r="H413" s="198" cm="1">
        <f t="array" ref="H413">IFERROR(MATCH(TRUE,INDEX($B$14:$B$117&gt;=G413,0),0),"")</f>
        <v>1</v>
      </c>
      <c r="I413" s="194">
        <f t="shared" ca="1" si="398"/>
        <v>1.3963799927016407E-2</v>
      </c>
      <c r="L413" s="194">
        <f t="shared" si="454"/>
        <v>0</v>
      </c>
      <c r="M413" s="19">
        <f ca="1"/>
        <v>0</v>
      </c>
      <c r="N413" s="208">
        <f t="shared" ca="1" si="455"/>
        <v>0</v>
      </c>
      <c r="O413" s="207"/>
      <c r="P413" s="194"/>
      <c r="Q413" s="198" cm="1">
        <f t="array" ref="Q413">IFERROR(MATCH(TRUE,INDEX($B$14:$B$117&gt;=P413,0),0),"")</f>
        <v>1</v>
      </c>
      <c r="R413" s="194">
        <f t="shared" ca="1" si="399"/>
        <v>1.3963799927016407E-2</v>
      </c>
      <c r="U413" s="194">
        <f t="shared" si="456"/>
        <v>0</v>
      </c>
      <c r="V413" s="19">
        <f ca="1"/>
        <v>0</v>
      </c>
      <c r="W413" s="208">
        <f t="shared" ca="1" si="457"/>
        <v>0</v>
      </c>
      <c r="X413" s="207"/>
      <c r="Y413" s="194"/>
      <c r="Z413" s="198" cm="1">
        <f t="array" ref="Z413">IFERROR(MATCH(TRUE,INDEX($B$14:$B$117&gt;=Y413,0),0),"")</f>
        <v>1</v>
      </c>
      <c r="AA413" s="194">
        <f t="shared" ca="1" si="400"/>
        <v>1.3963799927016407E-2</v>
      </c>
      <c r="AD413" s="194">
        <f t="shared" si="401"/>
        <v>0</v>
      </c>
      <c r="AE413" s="19">
        <f ca="1"/>
        <v>0</v>
      </c>
      <c r="AF413" s="208">
        <f t="shared" ca="1" si="402"/>
        <v>0</v>
      </c>
      <c r="AG413" s="207"/>
      <c r="AH413" s="194"/>
      <c r="AI413" s="198" cm="1">
        <f t="array" ref="AI413">IFERROR(MATCH(TRUE,INDEX($B$14:$B$117&gt;=AH413,0),0),"")</f>
        <v>1</v>
      </c>
      <c r="AJ413" s="194">
        <f t="shared" ca="1" si="403"/>
        <v>1.3963799927016407E-2</v>
      </c>
      <c r="AM413" s="194">
        <f t="shared" si="404"/>
        <v>0</v>
      </c>
      <c r="AN413" s="19">
        <f ca="1"/>
        <v>0</v>
      </c>
      <c r="AO413" s="208">
        <f t="shared" ca="1" si="405"/>
        <v>0</v>
      </c>
      <c r="AP413" s="207"/>
      <c r="AQ413" s="194"/>
      <c r="AR413" s="198" cm="1">
        <f t="array" ref="AR413">IFERROR(MATCH(TRUE,INDEX($B$14:$B$117&gt;=AQ413,0),0),"")</f>
        <v>1</v>
      </c>
      <c r="AS413" s="194">
        <f t="shared" ca="1" si="406"/>
        <v>1.3963799927016407E-2</v>
      </c>
      <c r="AV413" s="194">
        <f t="shared" si="407"/>
        <v>0</v>
      </c>
      <c r="AW413" s="19">
        <f ca="1"/>
        <v>0</v>
      </c>
      <c r="AX413" s="208">
        <f t="shared" ca="1" si="408"/>
        <v>0</v>
      </c>
      <c r="AY413" s="207"/>
      <c r="AZ413" s="194"/>
      <c r="BA413" s="198" cm="1">
        <f t="array" ref="BA413">IFERROR(MATCH(TRUE,INDEX($B$14:$B$117&gt;=AZ413,0),0),"")</f>
        <v>1</v>
      </c>
      <c r="BB413" s="194">
        <f t="shared" ca="1" si="409"/>
        <v>1.3963799927016407E-2</v>
      </c>
      <c r="BE413" s="194">
        <f t="shared" si="410"/>
        <v>0</v>
      </c>
      <c r="BF413" s="19">
        <f ca="1"/>
        <v>0</v>
      </c>
      <c r="BG413" s="208">
        <f t="shared" ca="1" si="411"/>
        <v>0</v>
      </c>
      <c r="BH413" s="207"/>
      <c r="BI413" s="194"/>
      <c r="BJ413" s="198" cm="1">
        <f t="array" ref="BJ413">IFERROR(MATCH(TRUE,INDEX($B$14:$B$117&gt;=BI413,0),0),"")</f>
        <v>1</v>
      </c>
      <c r="BK413" s="194">
        <f t="shared" ca="1" si="412"/>
        <v>1.3963799927016407E-2</v>
      </c>
      <c r="BN413" s="194">
        <f t="shared" si="413"/>
        <v>0</v>
      </c>
      <c r="BO413" s="19">
        <f ca="1"/>
        <v>0</v>
      </c>
      <c r="BP413" s="208">
        <f t="shared" ca="1" si="414"/>
        <v>0</v>
      </c>
      <c r="BQ413" s="207"/>
      <c r="BR413" s="194"/>
      <c r="BS413" s="198" cm="1">
        <f t="array" ref="BS413">IFERROR(MATCH(TRUE,INDEX($B$14:$B$117&gt;=BR413,0),0),"")</f>
        <v>1</v>
      </c>
      <c r="BT413" s="194">
        <f t="shared" ca="1" si="415"/>
        <v>1.3963799927016407E-2</v>
      </c>
      <c r="BW413" s="194">
        <f t="shared" si="416"/>
        <v>0</v>
      </c>
      <c r="BX413" s="19">
        <f ca="1"/>
        <v>0</v>
      </c>
      <c r="BY413" s="208">
        <f t="shared" ca="1" si="417"/>
        <v>0</v>
      </c>
      <c r="BZ413" s="207"/>
      <c r="CA413" s="194"/>
      <c r="CB413" s="198" cm="1">
        <f t="array" ref="CB413">IFERROR(MATCH(TRUE,INDEX($B$14:$B$117&gt;=CA413,0),0),"")</f>
        <v>1</v>
      </c>
      <c r="CC413" s="194">
        <f t="shared" ca="1" si="418"/>
        <v>1.3963799927016407E-2</v>
      </c>
      <c r="CF413" s="194">
        <f t="shared" si="419"/>
        <v>0</v>
      </c>
      <c r="CG413" s="19">
        <f ca="1"/>
        <v>0</v>
      </c>
      <c r="CH413" s="208">
        <f t="shared" ca="1" si="420"/>
        <v>0</v>
      </c>
      <c r="CI413" s="207"/>
      <c r="CJ413" s="194"/>
      <c r="CK413" s="198" cm="1">
        <f t="array" ref="CK413">IFERROR(MATCH(TRUE,INDEX($B$14:$B$117&gt;=CJ413,0),0),"")</f>
        <v>1</v>
      </c>
      <c r="CL413" s="194">
        <f t="shared" ca="1" si="421"/>
        <v>1.3963799927016407E-2</v>
      </c>
      <c r="CO413" s="194">
        <f t="shared" si="422"/>
        <v>0</v>
      </c>
      <c r="CP413" s="19">
        <f ca="1"/>
        <v>0</v>
      </c>
      <c r="CQ413" s="208">
        <f t="shared" ca="1" si="423"/>
        <v>0</v>
      </c>
      <c r="CR413" s="207"/>
      <c r="CS413" s="194"/>
      <c r="CT413" s="198" cm="1">
        <f t="array" ref="CT413">IFERROR(MATCH(TRUE,INDEX($B$14:$B$117&gt;=CS413,0),0),"")</f>
        <v>1</v>
      </c>
      <c r="CU413" s="194">
        <f t="shared" ca="1" si="424"/>
        <v>1.3963799927016407E-2</v>
      </c>
      <c r="CX413" s="194">
        <f t="shared" si="425"/>
        <v>0</v>
      </c>
      <c r="CY413" s="19" t="e">
        <f ca="1"/>
        <v>#N/A</v>
      </c>
      <c r="CZ413" s="208" t="e">
        <f t="shared" ca="1" si="426"/>
        <v>#N/A</v>
      </c>
      <c r="DA413" s="207"/>
      <c r="DB413" s="194"/>
      <c r="DC413" s="198" cm="1">
        <f t="array" ref="DC413">IFERROR(MATCH(TRUE,INDEX($B$14:$B$117&gt;=DB413,0),0),"")</f>
        <v>1</v>
      </c>
      <c r="DD413" s="194">
        <f t="shared" ca="1" si="427"/>
        <v>1.3963799927016407E-2</v>
      </c>
      <c r="DG413" s="194">
        <f t="shared" si="428"/>
        <v>0</v>
      </c>
      <c r="DH413" s="19" t="e">
        <f ca="1"/>
        <v>#N/A</v>
      </c>
      <c r="DI413" s="208" t="e">
        <f t="shared" ca="1" si="429"/>
        <v>#N/A</v>
      </c>
      <c r="DJ413" s="207"/>
      <c r="DK413" s="194"/>
      <c r="DL413" s="198" cm="1">
        <f t="array" ref="DL413">IFERROR(MATCH(TRUE,INDEX($B$14:$B$117&gt;=DK413,0),0),"")</f>
        <v>1</v>
      </c>
      <c r="DM413" s="194">
        <f t="shared" ca="1" si="430"/>
        <v>1.3963799927016407E-2</v>
      </c>
      <c r="DP413" s="194">
        <f t="shared" si="431"/>
        <v>0</v>
      </c>
      <c r="DQ413" s="19" t="e">
        <f ca="1"/>
        <v>#N/A</v>
      </c>
      <c r="DR413" s="208" t="e">
        <f t="shared" ca="1" si="432"/>
        <v>#N/A</v>
      </c>
      <c r="DS413" s="207"/>
      <c r="DT413" s="194"/>
      <c r="DU413" s="198" cm="1">
        <f t="array" ref="DU413">IFERROR(MATCH(TRUE,INDEX($B$14:$B$117&gt;=DT413,0),0),"")</f>
        <v>1</v>
      </c>
      <c r="DV413" s="194">
        <f t="shared" ca="1" si="433"/>
        <v>1.3963799927016407E-2</v>
      </c>
      <c r="DY413" s="194">
        <f t="shared" si="434"/>
        <v>0</v>
      </c>
      <c r="DZ413" s="19" t="e">
        <f ca="1"/>
        <v>#N/A</v>
      </c>
      <c r="EA413" s="208" t="e">
        <f t="shared" ca="1" si="435"/>
        <v>#N/A</v>
      </c>
      <c r="EB413" s="207"/>
      <c r="EC413" s="194"/>
      <c r="ED413" s="198" cm="1">
        <f t="array" ref="ED413">IFERROR(MATCH(TRUE,INDEX($B$14:$B$117&gt;=EC413,0),0),"")</f>
        <v>1</v>
      </c>
      <c r="EE413" s="194">
        <f t="shared" ca="1" si="436"/>
        <v>1.3963799927016407E-2</v>
      </c>
      <c r="EH413" s="194">
        <f t="shared" si="437"/>
        <v>0</v>
      </c>
      <c r="EI413" s="19" t="e">
        <f ca="1"/>
        <v>#N/A</v>
      </c>
      <c r="EJ413" s="208" t="e">
        <f t="shared" ca="1" si="438"/>
        <v>#N/A</v>
      </c>
      <c r="EK413" s="207"/>
      <c r="EL413" s="194"/>
      <c r="EM413" s="198" cm="1">
        <f t="array" ref="EM413">IFERROR(MATCH(TRUE,INDEX($B$14:$B$117&gt;=EL413,0),0),"")</f>
        <v>1</v>
      </c>
      <c r="EN413" s="194">
        <f t="shared" ca="1" si="439"/>
        <v>1.3963799927016407E-2</v>
      </c>
      <c r="EQ413" s="194">
        <f t="shared" si="440"/>
        <v>0</v>
      </c>
      <c r="ER413" s="19" t="e">
        <f ca="1"/>
        <v>#N/A</v>
      </c>
      <c r="ES413" s="208" t="e">
        <f t="shared" ca="1" si="441"/>
        <v>#N/A</v>
      </c>
      <c r="ET413" s="207"/>
      <c r="EU413" s="194"/>
      <c r="EV413" s="198" cm="1">
        <f t="array" ref="EV413">IFERROR(MATCH(TRUE,INDEX($B$14:$B$117&gt;=EU413,0),0),"")</f>
        <v>1</v>
      </c>
      <c r="EW413" s="194">
        <f t="shared" ca="1" si="442"/>
        <v>1.3963799927016407E-2</v>
      </c>
      <c r="EZ413" s="194">
        <f t="shared" si="443"/>
        <v>0</v>
      </c>
      <c r="FA413" s="19" t="e">
        <f ca="1"/>
        <v>#N/A</v>
      </c>
      <c r="FB413" s="208" t="e">
        <f t="shared" ca="1" si="444"/>
        <v>#N/A</v>
      </c>
      <c r="FC413" s="207"/>
      <c r="FD413" s="194"/>
      <c r="FE413" s="198" cm="1">
        <f t="array" ref="FE413">IFERROR(MATCH(TRUE,INDEX($B$14:$B$117&gt;=FD413,0),0),"")</f>
        <v>1</v>
      </c>
      <c r="FF413" s="194">
        <f t="shared" ca="1" si="445"/>
        <v>1.3963799927016407E-2</v>
      </c>
      <c r="FI413" s="194">
        <f t="shared" si="446"/>
        <v>0</v>
      </c>
      <c r="FJ413" s="19" t="e">
        <f ca="1"/>
        <v>#N/A</v>
      </c>
      <c r="FK413" s="208" t="e">
        <f t="shared" ca="1" si="447"/>
        <v>#N/A</v>
      </c>
      <c r="FL413" s="207"/>
      <c r="FM413" s="194"/>
      <c r="FN413" s="198" cm="1">
        <f t="array" ref="FN413">IFERROR(MATCH(TRUE,INDEX($B$14:$B$117&gt;=FM413,0),0),"")</f>
        <v>1</v>
      </c>
      <c r="FO413" s="194">
        <f t="shared" ca="1" si="448"/>
        <v>1.3963799927016407E-2</v>
      </c>
      <c r="FR413" s="194">
        <f t="shared" si="449"/>
        <v>0</v>
      </c>
      <c r="FS413" s="19" t="e">
        <f ca="1"/>
        <v>#N/A</v>
      </c>
      <c r="FT413" s="208" t="e">
        <f t="shared" ca="1" si="450"/>
        <v>#N/A</v>
      </c>
      <c r="FU413" s="207"/>
      <c r="FV413" s="194"/>
      <c r="FW413" s="198" cm="1">
        <f t="array" ref="FW413">IFERROR(MATCH(TRUE,INDEX($B$14:$B$117&gt;=FV413,0),0),"")</f>
        <v>1</v>
      </c>
      <c r="FX413" s="194">
        <f t="shared" ca="1" si="451"/>
        <v>1.3963799927016407E-2</v>
      </c>
      <c r="GA413" s="194">
        <f t="shared" si="452"/>
        <v>0</v>
      </c>
      <c r="GB413" s="19" t="e">
        <f ca="1"/>
        <v>#N/A</v>
      </c>
      <c r="GC413" s="208" t="e">
        <f t="shared" ca="1" si="453"/>
        <v>#N/A</v>
      </c>
    </row>
    <row r="414" spans="6:185" x14ac:dyDescent="0.2">
      <c r="F414" s="207"/>
      <c r="G414" s="194"/>
      <c r="H414" s="198" cm="1">
        <f t="array" ref="H414">IFERROR(MATCH(TRUE,INDEX($B$14:$B$117&gt;=G414,0),0),"")</f>
        <v>1</v>
      </c>
      <c r="I414" s="194">
        <f t="shared" ca="1" si="398"/>
        <v>1.3963799927016407E-2</v>
      </c>
      <c r="L414" s="194">
        <f t="shared" si="454"/>
        <v>0</v>
      </c>
      <c r="M414" s="19">
        <f ca="1"/>
        <v>0</v>
      </c>
      <c r="N414" s="208">
        <f t="shared" ca="1" si="455"/>
        <v>0</v>
      </c>
      <c r="O414" s="207"/>
      <c r="P414" s="194"/>
      <c r="Q414" s="198" cm="1">
        <f t="array" ref="Q414">IFERROR(MATCH(TRUE,INDEX($B$14:$B$117&gt;=P414,0),0),"")</f>
        <v>1</v>
      </c>
      <c r="R414" s="194">
        <f t="shared" ca="1" si="399"/>
        <v>1.3963799927016407E-2</v>
      </c>
      <c r="U414" s="194">
        <f t="shared" si="456"/>
        <v>0</v>
      </c>
      <c r="V414" s="19">
        <f ca="1"/>
        <v>0</v>
      </c>
      <c r="W414" s="208">
        <f t="shared" ca="1" si="457"/>
        <v>0</v>
      </c>
      <c r="X414" s="207"/>
      <c r="Y414" s="194"/>
      <c r="Z414" s="198" cm="1">
        <f t="array" ref="Z414">IFERROR(MATCH(TRUE,INDEX($B$14:$B$117&gt;=Y414,0),0),"")</f>
        <v>1</v>
      </c>
      <c r="AA414" s="194">
        <f t="shared" ca="1" si="400"/>
        <v>1.3963799927016407E-2</v>
      </c>
      <c r="AD414" s="194">
        <f t="shared" si="401"/>
        <v>0</v>
      </c>
      <c r="AE414" s="19">
        <f ca="1"/>
        <v>0</v>
      </c>
      <c r="AF414" s="208">
        <f t="shared" ca="1" si="402"/>
        <v>0</v>
      </c>
      <c r="AG414" s="207"/>
      <c r="AH414" s="194"/>
      <c r="AI414" s="198" cm="1">
        <f t="array" ref="AI414">IFERROR(MATCH(TRUE,INDEX($B$14:$B$117&gt;=AH414,0),0),"")</f>
        <v>1</v>
      </c>
      <c r="AJ414" s="194">
        <f t="shared" ca="1" si="403"/>
        <v>1.3963799927016407E-2</v>
      </c>
      <c r="AM414" s="194">
        <f t="shared" si="404"/>
        <v>0</v>
      </c>
      <c r="AN414" s="19">
        <f ca="1"/>
        <v>0</v>
      </c>
      <c r="AO414" s="208">
        <f t="shared" ca="1" si="405"/>
        <v>0</v>
      </c>
      <c r="AP414" s="207"/>
      <c r="AQ414" s="194"/>
      <c r="AR414" s="198" cm="1">
        <f t="array" ref="AR414">IFERROR(MATCH(TRUE,INDEX($B$14:$B$117&gt;=AQ414,0),0),"")</f>
        <v>1</v>
      </c>
      <c r="AS414" s="194">
        <f t="shared" ca="1" si="406"/>
        <v>1.3963799927016407E-2</v>
      </c>
      <c r="AV414" s="194">
        <f t="shared" si="407"/>
        <v>0</v>
      </c>
      <c r="AW414" s="19">
        <f ca="1"/>
        <v>0</v>
      </c>
      <c r="AX414" s="208">
        <f t="shared" ca="1" si="408"/>
        <v>0</v>
      </c>
      <c r="AY414" s="207"/>
      <c r="AZ414" s="194"/>
      <c r="BA414" s="198" cm="1">
        <f t="array" ref="BA414">IFERROR(MATCH(TRUE,INDEX($B$14:$B$117&gt;=AZ414,0),0),"")</f>
        <v>1</v>
      </c>
      <c r="BB414" s="194">
        <f t="shared" ca="1" si="409"/>
        <v>1.3963799927016407E-2</v>
      </c>
      <c r="BE414" s="194">
        <f t="shared" si="410"/>
        <v>0</v>
      </c>
      <c r="BF414" s="19">
        <f ca="1"/>
        <v>0</v>
      </c>
      <c r="BG414" s="208">
        <f t="shared" ca="1" si="411"/>
        <v>0</v>
      </c>
      <c r="BH414" s="207"/>
      <c r="BI414" s="194"/>
      <c r="BJ414" s="198" cm="1">
        <f t="array" ref="BJ414">IFERROR(MATCH(TRUE,INDEX($B$14:$B$117&gt;=BI414,0),0),"")</f>
        <v>1</v>
      </c>
      <c r="BK414" s="194">
        <f t="shared" ca="1" si="412"/>
        <v>1.3963799927016407E-2</v>
      </c>
      <c r="BN414" s="194">
        <f t="shared" si="413"/>
        <v>0</v>
      </c>
      <c r="BO414" s="19">
        <f ca="1"/>
        <v>0</v>
      </c>
      <c r="BP414" s="208">
        <f t="shared" ca="1" si="414"/>
        <v>0</v>
      </c>
      <c r="BQ414" s="207"/>
      <c r="BR414" s="194"/>
      <c r="BS414" s="198" cm="1">
        <f t="array" ref="BS414">IFERROR(MATCH(TRUE,INDEX($B$14:$B$117&gt;=BR414,0),0),"")</f>
        <v>1</v>
      </c>
      <c r="BT414" s="194">
        <f t="shared" ca="1" si="415"/>
        <v>1.3963799927016407E-2</v>
      </c>
      <c r="BW414" s="194">
        <f t="shared" si="416"/>
        <v>0</v>
      </c>
      <c r="BX414" s="19">
        <f ca="1"/>
        <v>0</v>
      </c>
      <c r="BY414" s="208">
        <f t="shared" ca="1" si="417"/>
        <v>0</v>
      </c>
      <c r="BZ414" s="207"/>
      <c r="CA414" s="194"/>
      <c r="CB414" s="198" cm="1">
        <f t="array" ref="CB414">IFERROR(MATCH(TRUE,INDEX($B$14:$B$117&gt;=CA414,0),0),"")</f>
        <v>1</v>
      </c>
      <c r="CC414" s="194">
        <f t="shared" ca="1" si="418"/>
        <v>1.3963799927016407E-2</v>
      </c>
      <c r="CF414" s="194">
        <f t="shared" si="419"/>
        <v>0</v>
      </c>
      <c r="CG414" s="19">
        <f ca="1"/>
        <v>0</v>
      </c>
      <c r="CH414" s="208">
        <f t="shared" ca="1" si="420"/>
        <v>0</v>
      </c>
      <c r="CI414" s="207"/>
      <c r="CJ414" s="194"/>
      <c r="CK414" s="198" cm="1">
        <f t="array" ref="CK414">IFERROR(MATCH(TRUE,INDEX($B$14:$B$117&gt;=CJ414,0),0),"")</f>
        <v>1</v>
      </c>
      <c r="CL414" s="194">
        <f t="shared" ca="1" si="421"/>
        <v>1.3963799927016407E-2</v>
      </c>
      <c r="CO414" s="194">
        <f t="shared" si="422"/>
        <v>0</v>
      </c>
      <c r="CP414" s="19">
        <f ca="1"/>
        <v>0</v>
      </c>
      <c r="CQ414" s="208">
        <f t="shared" ca="1" si="423"/>
        <v>0</v>
      </c>
      <c r="CR414" s="207"/>
      <c r="CS414" s="194"/>
      <c r="CT414" s="198" cm="1">
        <f t="array" ref="CT414">IFERROR(MATCH(TRUE,INDEX($B$14:$B$117&gt;=CS414,0),0),"")</f>
        <v>1</v>
      </c>
      <c r="CU414" s="194">
        <f t="shared" ca="1" si="424"/>
        <v>1.3963799927016407E-2</v>
      </c>
      <c r="CX414" s="194">
        <f t="shared" si="425"/>
        <v>0</v>
      </c>
      <c r="CY414" s="19" t="e">
        <f ca="1"/>
        <v>#N/A</v>
      </c>
      <c r="CZ414" s="208" t="e">
        <f t="shared" ca="1" si="426"/>
        <v>#N/A</v>
      </c>
      <c r="DA414" s="207"/>
      <c r="DB414" s="194"/>
      <c r="DC414" s="198" cm="1">
        <f t="array" ref="DC414">IFERROR(MATCH(TRUE,INDEX($B$14:$B$117&gt;=DB414,0),0),"")</f>
        <v>1</v>
      </c>
      <c r="DD414" s="194">
        <f t="shared" ca="1" si="427"/>
        <v>1.3963799927016407E-2</v>
      </c>
      <c r="DG414" s="194">
        <f t="shared" si="428"/>
        <v>0</v>
      </c>
      <c r="DH414" s="19" t="e">
        <f ca="1"/>
        <v>#N/A</v>
      </c>
      <c r="DI414" s="208" t="e">
        <f t="shared" ca="1" si="429"/>
        <v>#N/A</v>
      </c>
      <c r="DJ414" s="207"/>
      <c r="DK414" s="194"/>
      <c r="DL414" s="198" cm="1">
        <f t="array" ref="DL414">IFERROR(MATCH(TRUE,INDEX($B$14:$B$117&gt;=DK414,0),0),"")</f>
        <v>1</v>
      </c>
      <c r="DM414" s="194">
        <f t="shared" ca="1" si="430"/>
        <v>1.3963799927016407E-2</v>
      </c>
      <c r="DP414" s="194">
        <f t="shared" si="431"/>
        <v>0</v>
      </c>
      <c r="DQ414" s="19" t="e">
        <f ca="1"/>
        <v>#N/A</v>
      </c>
      <c r="DR414" s="208" t="e">
        <f t="shared" ca="1" si="432"/>
        <v>#N/A</v>
      </c>
      <c r="DS414" s="207"/>
      <c r="DT414" s="194"/>
      <c r="DU414" s="198" cm="1">
        <f t="array" ref="DU414">IFERROR(MATCH(TRUE,INDEX($B$14:$B$117&gt;=DT414,0),0),"")</f>
        <v>1</v>
      </c>
      <c r="DV414" s="194">
        <f t="shared" ca="1" si="433"/>
        <v>1.3963799927016407E-2</v>
      </c>
      <c r="DY414" s="194">
        <f t="shared" si="434"/>
        <v>0</v>
      </c>
      <c r="DZ414" s="19" t="e">
        <f ca="1"/>
        <v>#N/A</v>
      </c>
      <c r="EA414" s="208" t="e">
        <f t="shared" ca="1" si="435"/>
        <v>#N/A</v>
      </c>
      <c r="EB414" s="207"/>
      <c r="EC414" s="194"/>
      <c r="ED414" s="198" cm="1">
        <f t="array" ref="ED414">IFERROR(MATCH(TRUE,INDEX($B$14:$B$117&gt;=EC414,0),0),"")</f>
        <v>1</v>
      </c>
      <c r="EE414" s="194">
        <f t="shared" ca="1" si="436"/>
        <v>1.3963799927016407E-2</v>
      </c>
      <c r="EH414" s="194">
        <f t="shared" si="437"/>
        <v>0</v>
      </c>
      <c r="EI414" s="19" t="e">
        <f ca="1"/>
        <v>#N/A</v>
      </c>
      <c r="EJ414" s="208" t="e">
        <f t="shared" ca="1" si="438"/>
        <v>#N/A</v>
      </c>
      <c r="EK414" s="207"/>
      <c r="EL414" s="194"/>
      <c r="EM414" s="198" cm="1">
        <f t="array" ref="EM414">IFERROR(MATCH(TRUE,INDEX($B$14:$B$117&gt;=EL414,0),0),"")</f>
        <v>1</v>
      </c>
      <c r="EN414" s="194">
        <f t="shared" ca="1" si="439"/>
        <v>1.3963799927016407E-2</v>
      </c>
      <c r="EQ414" s="194">
        <f t="shared" si="440"/>
        <v>0</v>
      </c>
      <c r="ER414" s="19" t="e">
        <f ca="1"/>
        <v>#N/A</v>
      </c>
      <c r="ES414" s="208" t="e">
        <f t="shared" ca="1" si="441"/>
        <v>#N/A</v>
      </c>
      <c r="ET414" s="207"/>
      <c r="EU414" s="194"/>
      <c r="EV414" s="198" cm="1">
        <f t="array" ref="EV414">IFERROR(MATCH(TRUE,INDEX($B$14:$B$117&gt;=EU414,0),0),"")</f>
        <v>1</v>
      </c>
      <c r="EW414" s="194">
        <f t="shared" ca="1" si="442"/>
        <v>1.3963799927016407E-2</v>
      </c>
      <c r="EZ414" s="194">
        <f t="shared" si="443"/>
        <v>0</v>
      </c>
      <c r="FA414" s="19" t="e">
        <f ca="1"/>
        <v>#N/A</v>
      </c>
      <c r="FB414" s="208" t="e">
        <f t="shared" ca="1" si="444"/>
        <v>#N/A</v>
      </c>
      <c r="FC414" s="207"/>
      <c r="FD414" s="194"/>
      <c r="FE414" s="198" cm="1">
        <f t="array" ref="FE414">IFERROR(MATCH(TRUE,INDEX($B$14:$B$117&gt;=FD414,0),0),"")</f>
        <v>1</v>
      </c>
      <c r="FF414" s="194">
        <f t="shared" ca="1" si="445"/>
        <v>1.3963799927016407E-2</v>
      </c>
      <c r="FI414" s="194">
        <f t="shared" si="446"/>
        <v>0</v>
      </c>
      <c r="FJ414" s="19" t="e">
        <f ca="1"/>
        <v>#N/A</v>
      </c>
      <c r="FK414" s="208" t="e">
        <f t="shared" ca="1" si="447"/>
        <v>#N/A</v>
      </c>
      <c r="FL414" s="207"/>
      <c r="FM414" s="194"/>
      <c r="FN414" s="198" cm="1">
        <f t="array" ref="FN414">IFERROR(MATCH(TRUE,INDEX($B$14:$B$117&gt;=FM414,0),0),"")</f>
        <v>1</v>
      </c>
      <c r="FO414" s="194">
        <f t="shared" ca="1" si="448"/>
        <v>1.3963799927016407E-2</v>
      </c>
      <c r="FR414" s="194">
        <f t="shared" si="449"/>
        <v>0</v>
      </c>
      <c r="FS414" s="19" t="e">
        <f ca="1"/>
        <v>#N/A</v>
      </c>
      <c r="FT414" s="208" t="e">
        <f t="shared" ca="1" si="450"/>
        <v>#N/A</v>
      </c>
      <c r="FU414" s="207"/>
      <c r="FV414" s="194"/>
      <c r="FW414" s="198" cm="1">
        <f t="array" ref="FW414">IFERROR(MATCH(TRUE,INDEX($B$14:$B$117&gt;=FV414,0),0),"")</f>
        <v>1</v>
      </c>
      <c r="FX414" s="194">
        <f t="shared" ca="1" si="451"/>
        <v>1.3963799927016407E-2</v>
      </c>
      <c r="GA414" s="194">
        <f t="shared" si="452"/>
        <v>0</v>
      </c>
      <c r="GB414" s="19" t="e">
        <f ca="1"/>
        <v>#N/A</v>
      </c>
      <c r="GC414" s="208" t="e">
        <f t="shared" ca="1" si="453"/>
        <v>#N/A</v>
      </c>
    </row>
    <row r="415" spans="6:185" ht="17" thickBot="1" x14ac:dyDescent="0.25">
      <c r="F415" s="209"/>
      <c r="G415" s="210"/>
      <c r="H415" s="211" cm="1">
        <f t="array" ref="H415">IFERROR(MATCH(TRUE,INDEX($B$14:$B$117&gt;=G415,0),0),"")</f>
        <v>1</v>
      </c>
      <c r="I415" s="210">
        <f t="shared" ca="1" si="398"/>
        <v>1.3963799927016407E-2</v>
      </c>
      <c r="J415" s="212"/>
      <c r="K415" s="212"/>
      <c r="L415" s="210">
        <f t="shared" si="454"/>
        <v>0</v>
      </c>
      <c r="M415" s="213">
        <f ca="1"/>
        <v>0</v>
      </c>
      <c r="N415" s="214">
        <f t="shared" ca="1" si="455"/>
        <v>0</v>
      </c>
      <c r="O415" s="209"/>
      <c r="P415" s="210"/>
      <c r="Q415" s="211" cm="1">
        <f t="array" ref="Q415">IFERROR(MATCH(TRUE,INDEX($B$14:$B$117&gt;=P415,0),0),"")</f>
        <v>1</v>
      </c>
      <c r="R415" s="210">
        <f t="shared" ca="1" si="399"/>
        <v>1.3963799927016407E-2</v>
      </c>
      <c r="S415" s="212"/>
      <c r="T415" s="212"/>
      <c r="U415" s="210">
        <f t="shared" si="456"/>
        <v>0</v>
      </c>
      <c r="V415" s="213">
        <f ca="1"/>
        <v>0</v>
      </c>
      <c r="W415" s="214">
        <f t="shared" ca="1" si="457"/>
        <v>0</v>
      </c>
      <c r="X415" s="209"/>
      <c r="Y415" s="210"/>
      <c r="Z415" s="211" cm="1">
        <f t="array" ref="Z415">IFERROR(MATCH(TRUE,INDEX($B$14:$B$117&gt;=Y415,0),0),"")</f>
        <v>1</v>
      </c>
      <c r="AA415" s="210">
        <f t="shared" ca="1" si="400"/>
        <v>1.3963799927016407E-2</v>
      </c>
      <c r="AB415" s="212"/>
      <c r="AC415" s="212"/>
      <c r="AD415" s="210">
        <f t="shared" si="401"/>
        <v>0</v>
      </c>
      <c r="AE415" s="213">
        <f ca="1"/>
        <v>0</v>
      </c>
      <c r="AF415" s="214">
        <f t="shared" ca="1" si="402"/>
        <v>0</v>
      </c>
      <c r="AG415" s="209"/>
      <c r="AH415" s="210"/>
      <c r="AI415" s="211" cm="1">
        <f t="array" ref="AI415">IFERROR(MATCH(TRUE,INDEX($B$14:$B$117&gt;=AH415,0),0),"")</f>
        <v>1</v>
      </c>
      <c r="AJ415" s="210">
        <f t="shared" ca="1" si="403"/>
        <v>1.3963799927016407E-2</v>
      </c>
      <c r="AK415" s="212"/>
      <c r="AL415" s="212"/>
      <c r="AM415" s="210">
        <f t="shared" si="404"/>
        <v>0</v>
      </c>
      <c r="AN415" s="213">
        <f ca="1"/>
        <v>0</v>
      </c>
      <c r="AO415" s="214">
        <f t="shared" ca="1" si="405"/>
        <v>0</v>
      </c>
      <c r="AP415" s="209"/>
      <c r="AQ415" s="210"/>
      <c r="AR415" s="211" cm="1">
        <f t="array" ref="AR415">IFERROR(MATCH(TRUE,INDEX($B$14:$B$117&gt;=AQ415,0),0),"")</f>
        <v>1</v>
      </c>
      <c r="AS415" s="210">
        <f t="shared" ca="1" si="406"/>
        <v>1.3963799927016407E-2</v>
      </c>
      <c r="AT415" s="212"/>
      <c r="AU415" s="212"/>
      <c r="AV415" s="210">
        <f t="shared" si="407"/>
        <v>0</v>
      </c>
      <c r="AW415" s="213">
        <f ca="1"/>
        <v>0</v>
      </c>
      <c r="AX415" s="214">
        <f t="shared" ca="1" si="408"/>
        <v>0</v>
      </c>
      <c r="AY415" s="209"/>
      <c r="AZ415" s="210"/>
      <c r="BA415" s="211" cm="1">
        <f t="array" ref="BA415">IFERROR(MATCH(TRUE,INDEX($B$14:$B$117&gt;=AZ415,0),0),"")</f>
        <v>1</v>
      </c>
      <c r="BB415" s="210">
        <f t="shared" ca="1" si="409"/>
        <v>1.3963799927016407E-2</v>
      </c>
      <c r="BC415" s="212"/>
      <c r="BD415" s="212"/>
      <c r="BE415" s="210">
        <f t="shared" si="410"/>
        <v>0</v>
      </c>
      <c r="BF415" s="213">
        <f ca="1"/>
        <v>0</v>
      </c>
      <c r="BG415" s="214">
        <f t="shared" ca="1" si="411"/>
        <v>0</v>
      </c>
      <c r="BH415" s="209"/>
      <c r="BI415" s="210"/>
      <c r="BJ415" s="211" cm="1">
        <f t="array" ref="BJ415">IFERROR(MATCH(TRUE,INDEX($B$14:$B$117&gt;=BI415,0),0),"")</f>
        <v>1</v>
      </c>
      <c r="BK415" s="210">
        <f t="shared" ca="1" si="412"/>
        <v>1.3963799927016407E-2</v>
      </c>
      <c r="BL415" s="212"/>
      <c r="BM415" s="212"/>
      <c r="BN415" s="210">
        <f t="shared" si="413"/>
        <v>0</v>
      </c>
      <c r="BO415" s="213">
        <f ca="1"/>
        <v>0</v>
      </c>
      <c r="BP415" s="214">
        <f t="shared" ca="1" si="414"/>
        <v>0</v>
      </c>
      <c r="BQ415" s="209"/>
      <c r="BR415" s="210"/>
      <c r="BS415" s="211" cm="1">
        <f t="array" ref="BS415">IFERROR(MATCH(TRUE,INDEX($B$14:$B$117&gt;=BR415,0),0),"")</f>
        <v>1</v>
      </c>
      <c r="BT415" s="210">
        <f t="shared" ca="1" si="415"/>
        <v>1.3963799927016407E-2</v>
      </c>
      <c r="BU415" s="212"/>
      <c r="BV415" s="212"/>
      <c r="BW415" s="210">
        <f t="shared" si="416"/>
        <v>0</v>
      </c>
      <c r="BX415" s="213">
        <f ca="1"/>
        <v>0</v>
      </c>
      <c r="BY415" s="214">
        <f t="shared" ca="1" si="417"/>
        <v>0</v>
      </c>
      <c r="BZ415" s="209"/>
      <c r="CA415" s="210"/>
      <c r="CB415" s="211" cm="1">
        <f t="array" ref="CB415">IFERROR(MATCH(TRUE,INDEX($B$14:$B$117&gt;=CA415,0),0),"")</f>
        <v>1</v>
      </c>
      <c r="CC415" s="210">
        <f t="shared" ca="1" si="418"/>
        <v>1.3963799927016407E-2</v>
      </c>
      <c r="CD415" s="212"/>
      <c r="CE415" s="212"/>
      <c r="CF415" s="210">
        <f t="shared" si="419"/>
        <v>0</v>
      </c>
      <c r="CG415" s="213">
        <f ca="1"/>
        <v>0</v>
      </c>
      <c r="CH415" s="214">
        <f t="shared" ca="1" si="420"/>
        <v>0</v>
      </c>
      <c r="CI415" s="209"/>
      <c r="CJ415" s="210"/>
      <c r="CK415" s="211" cm="1">
        <f t="array" ref="CK415">IFERROR(MATCH(TRUE,INDEX($B$14:$B$117&gt;=CJ415,0),0),"")</f>
        <v>1</v>
      </c>
      <c r="CL415" s="210">
        <f t="shared" ca="1" si="421"/>
        <v>1.3963799927016407E-2</v>
      </c>
      <c r="CM415" s="212"/>
      <c r="CN415" s="212"/>
      <c r="CO415" s="210">
        <f t="shared" si="422"/>
        <v>0</v>
      </c>
      <c r="CP415" s="213">
        <f ca="1"/>
        <v>0</v>
      </c>
      <c r="CQ415" s="214">
        <f t="shared" ca="1" si="423"/>
        <v>0</v>
      </c>
      <c r="CR415" s="209"/>
      <c r="CS415" s="210"/>
      <c r="CT415" s="211" cm="1">
        <f t="array" ref="CT415">IFERROR(MATCH(TRUE,INDEX($B$14:$B$117&gt;=CS415,0),0),"")</f>
        <v>1</v>
      </c>
      <c r="CU415" s="210">
        <f t="shared" ca="1" si="424"/>
        <v>1.3963799927016407E-2</v>
      </c>
      <c r="CV415" s="212"/>
      <c r="CW415" s="212"/>
      <c r="CX415" s="210">
        <f t="shared" si="425"/>
        <v>0</v>
      </c>
      <c r="CY415" s="213" t="e">
        <f ca="1"/>
        <v>#N/A</v>
      </c>
      <c r="CZ415" s="214" t="e">
        <f t="shared" ca="1" si="426"/>
        <v>#N/A</v>
      </c>
      <c r="DA415" s="209"/>
      <c r="DB415" s="210"/>
      <c r="DC415" s="211" cm="1">
        <f t="array" ref="DC415">IFERROR(MATCH(TRUE,INDEX($B$14:$B$117&gt;=DB415,0),0),"")</f>
        <v>1</v>
      </c>
      <c r="DD415" s="210">
        <f t="shared" ca="1" si="427"/>
        <v>1.3963799927016407E-2</v>
      </c>
      <c r="DE415" s="212"/>
      <c r="DF415" s="212"/>
      <c r="DG415" s="210">
        <f t="shared" si="428"/>
        <v>0</v>
      </c>
      <c r="DH415" s="213" t="e">
        <f ca="1"/>
        <v>#N/A</v>
      </c>
      <c r="DI415" s="214" t="e">
        <f t="shared" ca="1" si="429"/>
        <v>#N/A</v>
      </c>
      <c r="DJ415" s="209"/>
      <c r="DK415" s="210"/>
      <c r="DL415" s="211" cm="1">
        <f t="array" ref="DL415">IFERROR(MATCH(TRUE,INDEX($B$14:$B$117&gt;=DK415,0),0),"")</f>
        <v>1</v>
      </c>
      <c r="DM415" s="210">
        <f t="shared" ca="1" si="430"/>
        <v>1.3963799927016407E-2</v>
      </c>
      <c r="DN415" s="212"/>
      <c r="DO415" s="212"/>
      <c r="DP415" s="210">
        <f t="shared" si="431"/>
        <v>0</v>
      </c>
      <c r="DQ415" s="213" t="e">
        <f ca="1"/>
        <v>#N/A</v>
      </c>
      <c r="DR415" s="214" t="e">
        <f t="shared" ca="1" si="432"/>
        <v>#N/A</v>
      </c>
      <c r="DS415" s="209"/>
      <c r="DT415" s="210"/>
      <c r="DU415" s="211" cm="1">
        <f t="array" ref="DU415">IFERROR(MATCH(TRUE,INDEX($B$14:$B$117&gt;=DT415,0),0),"")</f>
        <v>1</v>
      </c>
      <c r="DV415" s="210">
        <f t="shared" ca="1" si="433"/>
        <v>1.3963799927016407E-2</v>
      </c>
      <c r="DW415" s="212"/>
      <c r="DX415" s="212"/>
      <c r="DY415" s="210">
        <f t="shared" si="434"/>
        <v>0</v>
      </c>
      <c r="DZ415" s="213" t="e">
        <f ca="1"/>
        <v>#N/A</v>
      </c>
      <c r="EA415" s="214" t="e">
        <f t="shared" ca="1" si="435"/>
        <v>#N/A</v>
      </c>
      <c r="EB415" s="209"/>
      <c r="EC415" s="210"/>
      <c r="ED415" s="211" cm="1">
        <f t="array" ref="ED415">IFERROR(MATCH(TRUE,INDEX($B$14:$B$117&gt;=EC415,0),0),"")</f>
        <v>1</v>
      </c>
      <c r="EE415" s="210">
        <f t="shared" ca="1" si="436"/>
        <v>1.3963799927016407E-2</v>
      </c>
      <c r="EF415" s="212"/>
      <c r="EG415" s="212"/>
      <c r="EH415" s="210">
        <f t="shared" si="437"/>
        <v>0</v>
      </c>
      <c r="EI415" s="213" t="e">
        <f ca="1"/>
        <v>#N/A</v>
      </c>
      <c r="EJ415" s="214" t="e">
        <f t="shared" ca="1" si="438"/>
        <v>#N/A</v>
      </c>
      <c r="EK415" s="209"/>
      <c r="EL415" s="210"/>
      <c r="EM415" s="211" cm="1">
        <f t="array" ref="EM415">IFERROR(MATCH(TRUE,INDEX($B$14:$B$117&gt;=EL415,0),0),"")</f>
        <v>1</v>
      </c>
      <c r="EN415" s="210">
        <f t="shared" ca="1" si="439"/>
        <v>1.3963799927016407E-2</v>
      </c>
      <c r="EO415" s="212"/>
      <c r="EP415" s="212"/>
      <c r="EQ415" s="210">
        <f t="shared" si="440"/>
        <v>0</v>
      </c>
      <c r="ER415" s="213" t="e">
        <f ca="1"/>
        <v>#N/A</v>
      </c>
      <c r="ES415" s="214" t="e">
        <f t="shared" ca="1" si="441"/>
        <v>#N/A</v>
      </c>
      <c r="ET415" s="209"/>
      <c r="EU415" s="210"/>
      <c r="EV415" s="211" cm="1">
        <f t="array" ref="EV415">IFERROR(MATCH(TRUE,INDEX($B$14:$B$117&gt;=EU415,0),0),"")</f>
        <v>1</v>
      </c>
      <c r="EW415" s="210">
        <f t="shared" ca="1" si="442"/>
        <v>1.3963799927016407E-2</v>
      </c>
      <c r="EX415" s="212"/>
      <c r="EY415" s="212"/>
      <c r="EZ415" s="210">
        <f t="shared" si="443"/>
        <v>0</v>
      </c>
      <c r="FA415" s="213" t="e">
        <f ca="1"/>
        <v>#N/A</v>
      </c>
      <c r="FB415" s="214" t="e">
        <f t="shared" ca="1" si="444"/>
        <v>#N/A</v>
      </c>
      <c r="FC415" s="209"/>
      <c r="FD415" s="210"/>
      <c r="FE415" s="211" cm="1">
        <f t="array" ref="FE415">IFERROR(MATCH(TRUE,INDEX($B$14:$B$117&gt;=FD415,0),0),"")</f>
        <v>1</v>
      </c>
      <c r="FF415" s="210">
        <f t="shared" ca="1" si="445"/>
        <v>1.3963799927016407E-2</v>
      </c>
      <c r="FG415" s="212"/>
      <c r="FH415" s="212"/>
      <c r="FI415" s="210">
        <f t="shared" si="446"/>
        <v>0</v>
      </c>
      <c r="FJ415" s="213" t="e">
        <f ca="1"/>
        <v>#N/A</v>
      </c>
      <c r="FK415" s="214" t="e">
        <f t="shared" ca="1" si="447"/>
        <v>#N/A</v>
      </c>
      <c r="FL415" s="209"/>
      <c r="FM415" s="210"/>
      <c r="FN415" s="211" cm="1">
        <f t="array" ref="FN415">IFERROR(MATCH(TRUE,INDEX($B$14:$B$117&gt;=FM415,0),0),"")</f>
        <v>1</v>
      </c>
      <c r="FO415" s="210">
        <f t="shared" ca="1" si="448"/>
        <v>1.3963799927016407E-2</v>
      </c>
      <c r="FP415" s="212"/>
      <c r="FQ415" s="212"/>
      <c r="FR415" s="210">
        <f t="shared" si="449"/>
        <v>0</v>
      </c>
      <c r="FS415" s="213" t="e">
        <f ca="1"/>
        <v>#N/A</v>
      </c>
      <c r="FT415" s="214" t="e">
        <f t="shared" ca="1" si="450"/>
        <v>#N/A</v>
      </c>
      <c r="FU415" s="209"/>
      <c r="FV415" s="210"/>
      <c r="FW415" s="211" cm="1">
        <f t="array" ref="FW415">IFERROR(MATCH(TRUE,INDEX($B$14:$B$117&gt;=FV415,0),0),"")</f>
        <v>1</v>
      </c>
      <c r="FX415" s="210">
        <f t="shared" ca="1" si="451"/>
        <v>1.3963799927016407E-2</v>
      </c>
      <c r="FY415" s="212"/>
      <c r="FZ415" s="212"/>
      <c r="GA415" s="210">
        <f t="shared" si="452"/>
        <v>0</v>
      </c>
      <c r="GB415" s="213" t="e">
        <f ca="1"/>
        <v>#N/A</v>
      </c>
      <c r="GC415" s="214" t="e">
        <f t="shared" ca="1" si="453"/>
        <v>#N/A</v>
      </c>
    </row>
    <row r="416" spans="6:185" x14ac:dyDescent="0.2">
      <c r="H416" s="198" cm="1">
        <f t="array" ref="H416">IFERROR(MATCH(TRUE,INDEX($B$14:$B$117&gt;=G416,0),0),"")</f>
        <v>1</v>
      </c>
      <c r="I416" s="194">
        <f t="shared" ca="1" si="398"/>
        <v>1.3963799927016407E-2</v>
      </c>
      <c r="L416" s="194">
        <f t="shared" si="454"/>
        <v>0</v>
      </c>
      <c r="M416" s="19">
        <f ca="1"/>
        <v>0</v>
      </c>
      <c r="N416" s="19">
        <f t="shared" ca="1" si="455"/>
        <v>0</v>
      </c>
      <c r="Q416" s="198" cm="1">
        <f t="array" ref="Q416">IFERROR(MATCH(TRUE,INDEX($B$14:$B$117&gt;=P416,0),0),"")</f>
        <v>1</v>
      </c>
      <c r="R416" s="194">
        <f t="shared" ca="1" si="399"/>
        <v>1.3963799927016407E-2</v>
      </c>
      <c r="U416" s="194">
        <f t="shared" si="456"/>
        <v>0</v>
      </c>
      <c r="V416" s="19">
        <f ca="1"/>
        <v>0</v>
      </c>
      <c r="W416" s="19">
        <f t="shared" ca="1" si="457"/>
        <v>0</v>
      </c>
      <c r="Z416" s="198" cm="1">
        <f t="array" ref="Z416">IFERROR(MATCH(TRUE,INDEX($B$14:$B$117&gt;=Y416,0),0),"")</f>
        <v>1</v>
      </c>
      <c r="AA416" s="194">
        <f t="shared" ca="1" si="400"/>
        <v>1.3963799927016407E-2</v>
      </c>
      <c r="AD416" s="194">
        <f t="shared" si="401"/>
        <v>0</v>
      </c>
      <c r="AE416" s="19">
        <f ca="1"/>
        <v>0</v>
      </c>
      <c r="AF416" s="19">
        <f t="shared" ca="1" si="402"/>
        <v>0</v>
      </c>
      <c r="AI416" s="198" cm="1">
        <f t="array" ref="AI416">IFERROR(MATCH(TRUE,INDEX($B$14:$B$117&gt;=AH416,0),0),"")</f>
        <v>1</v>
      </c>
      <c r="AJ416" s="194">
        <f t="shared" ca="1" si="403"/>
        <v>1.3963799927016407E-2</v>
      </c>
      <c r="AM416" s="194">
        <f t="shared" si="404"/>
        <v>0</v>
      </c>
      <c r="AN416" s="19">
        <f ca="1"/>
        <v>0</v>
      </c>
      <c r="AO416" s="19">
        <f t="shared" ca="1" si="405"/>
        <v>0</v>
      </c>
      <c r="AR416" s="198" cm="1">
        <f t="array" ref="AR416">IFERROR(MATCH(TRUE,INDEX($B$14:$B$117&gt;=AQ416,0),0),"")</f>
        <v>1</v>
      </c>
      <c r="AS416" s="194">
        <f t="shared" ca="1" si="406"/>
        <v>1.3963799927016407E-2</v>
      </c>
      <c r="AV416" s="194">
        <f t="shared" si="407"/>
        <v>0</v>
      </c>
      <c r="AW416" s="19">
        <f ca="1"/>
        <v>0</v>
      </c>
      <c r="AX416" s="19">
        <f t="shared" ca="1" si="408"/>
        <v>0</v>
      </c>
      <c r="BA416" s="198" cm="1">
        <f t="array" ref="BA416">IFERROR(MATCH(TRUE,INDEX($B$14:$B$117&gt;=AZ416,0),0),"")</f>
        <v>1</v>
      </c>
      <c r="BB416" s="194">
        <f t="shared" ca="1" si="409"/>
        <v>1.3963799927016407E-2</v>
      </c>
      <c r="BE416" s="194">
        <f t="shared" si="410"/>
        <v>0</v>
      </c>
      <c r="BF416" s="19">
        <f ca="1"/>
        <v>0</v>
      </c>
      <c r="BG416" s="19">
        <f t="shared" ca="1" si="411"/>
        <v>0</v>
      </c>
      <c r="BJ416" s="198" cm="1">
        <f t="array" ref="BJ416">IFERROR(MATCH(TRUE,INDEX($B$14:$B$117&gt;=BI416,0),0),"")</f>
        <v>1</v>
      </c>
      <c r="BK416" s="194">
        <f t="shared" ca="1" si="412"/>
        <v>1.3963799927016407E-2</v>
      </c>
      <c r="BN416" s="194">
        <f t="shared" si="413"/>
        <v>0</v>
      </c>
      <c r="BO416" s="19">
        <f ca="1"/>
        <v>0</v>
      </c>
      <c r="BP416" s="19">
        <f t="shared" ca="1" si="414"/>
        <v>0</v>
      </c>
      <c r="BS416" s="198" cm="1">
        <f t="array" ref="BS416">IFERROR(MATCH(TRUE,INDEX($B$14:$B$117&gt;=BR416,0),0),"")</f>
        <v>1</v>
      </c>
      <c r="BT416" s="194">
        <f t="shared" ca="1" si="415"/>
        <v>1.3963799927016407E-2</v>
      </c>
      <c r="BW416" s="194">
        <f t="shared" si="416"/>
        <v>0</v>
      </c>
      <c r="BX416" s="19">
        <f ca="1"/>
        <v>0</v>
      </c>
      <c r="BY416" s="19">
        <f t="shared" ca="1" si="417"/>
        <v>0</v>
      </c>
      <c r="CB416" s="198" cm="1">
        <f t="array" ref="CB416">IFERROR(MATCH(TRUE,INDEX($B$14:$B$117&gt;=CA416,0),0),"")</f>
        <v>1</v>
      </c>
      <c r="CC416" s="194">
        <f t="shared" ca="1" si="418"/>
        <v>1.3963799927016407E-2</v>
      </c>
      <c r="CF416" s="194">
        <f t="shared" si="419"/>
        <v>0</v>
      </c>
      <c r="CG416" s="19">
        <f ca="1"/>
        <v>0</v>
      </c>
      <c r="CH416" s="19">
        <f t="shared" ca="1" si="420"/>
        <v>0</v>
      </c>
      <c r="CK416" s="198" cm="1">
        <f t="array" ref="CK416">IFERROR(MATCH(TRUE,INDEX($B$14:$B$117&gt;=CJ416,0),0),"")</f>
        <v>1</v>
      </c>
      <c r="CL416" s="194">
        <f t="shared" ca="1" si="421"/>
        <v>1.3963799927016407E-2</v>
      </c>
      <c r="CO416" s="194">
        <f t="shared" si="422"/>
        <v>0</v>
      </c>
      <c r="CP416" s="19">
        <f ca="1"/>
        <v>0</v>
      </c>
      <c r="CQ416" s="19">
        <f t="shared" ca="1" si="423"/>
        <v>0</v>
      </c>
      <c r="CT416" s="198" cm="1">
        <f t="array" ref="CT416">IFERROR(MATCH(TRUE,INDEX($B$14:$B$117&gt;=CS416,0),0),"")</f>
        <v>1</v>
      </c>
      <c r="CU416" s="194">
        <f t="shared" ca="1" si="424"/>
        <v>1.3963799927016407E-2</v>
      </c>
      <c r="CX416" s="194">
        <f t="shared" si="425"/>
        <v>0</v>
      </c>
      <c r="CY416" s="19" t="e">
        <f ca="1"/>
        <v>#N/A</v>
      </c>
      <c r="CZ416" s="19" t="e">
        <f t="shared" ca="1" si="426"/>
        <v>#N/A</v>
      </c>
      <c r="DC416" s="198" cm="1">
        <f t="array" ref="DC416">IFERROR(MATCH(TRUE,INDEX($B$14:$B$117&gt;=DB416,0),0),"")</f>
        <v>1</v>
      </c>
      <c r="DD416" s="194">
        <f t="shared" ca="1" si="427"/>
        <v>1.3963799927016407E-2</v>
      </c>
      <c r="DG416" s="194">
        <f t="shared" si="428"/>
        <v>0</v>
      </c>
      <c r="DH416" s="19" t="e">
        <f ca="1"/>
        <v>#N/A</v>
      </c>
      <c r="DI416" s="19" t="e">
        <f t="shared" ca="1" si="429"/>
        <v>#N/A</v>
      </c>
      <c r="DL416" s="198" cm="1">
        <f t="array" ref="DL416">IFERROR(MATCH(TRUE,INDEX($B$14:$B$117&gt;=DK416,0),0),"")</f>
        <v>1</v>
      </c>
      <c r="DM416" s="194">
        <f t="shared" ca="1" si="430"/>
        <v>1.3963799927016407E-2</v>
      </c>
      <c r="DP416" s="194">
        <f t="shared" si="431"/>
        <v>0</v>
      </c>
      <c r="DQ416" s="19" t="e">
        <f ca="1"/>
        <v>#N/A</v>
      </c>
      <c r="DR416" s="19" t="e">
        <f t="shared" ca="1" si="432"/>
        <v>#N/A</v>
      </c>
      <c r="DU416" s="198" cm="1">
        <f t="array" ref="DU416">IFERROR(MATCH(TRUE,INDEX($B$14:$B$117&gt;=DT416,0),0),"")</f>
        <v>1</v>
      </c>
      <c r="DV416" s="194">
        <f t="shared" ca="1" si="433"/>
        <v>1.3963799927016407E-2</v>
      </c>
      <c r="DY416" s="194">
        <f t="shared" si="434"/>
        <v>0</v>
      </c>
      <c r="DZ416" s="19" t="e">
        <f ca="1"/>
        <v>#N/A</v>
      </c>
      <c r="EA416" s="19" t="e">
        <f t="shared" ca="1" si="435"/>
        <v>#N/A</v>
      </c>
      <c r="ED416" s="198" cm="1">
        <f t="array" ref="ED416">IFERROR(MATCH(TRUE,INDEX($B$14:$B$117&gt;=EC416,0),0),"")</f>
        <v>1</v>
      </c>
      <c r="EE416" s="194">
        <f t="shared" ca="1" si="436"/>
        <v>1.3963799927016407E-2</v>
      </c>
      <c r="EH416" s="194">
        <f t="shared" si="437"/>
        <v>0</v>
      </c>
      <c r="EI416" s="19" t="e">
        <f ca="1"/>
        <v>#N/A</v>
      </c>
      <c r="EJ416" s="19" t="e">
        <f t="shared" ca="1" si="438"/>
        <v>#N/A</v>
      </c>
      <c r="EM416" s="198" cm="1">
        <f t="array" ref="EM416">IFERROR(MATCH(TRUE,INDEX($B$14:$B$117&gt;=EL416,0),0),"")</f>
        <v>1</v>
      </c>
      <c r="EN416" s="194">
        <f t="shared" ca="1" si="439"/>
        <v>1.3963799927016407E-2</v>
      </c>
      <c r="EQ416" s="194">
        <f t="shared" si="440"/>
        <v>0</v>
      </c>
      <c r="ER416" s="19" t="e">
        <f ca="1"/>
        <v>#N/A</v>
      </c>
      <c r="ES416" s="19" t="e">
        <f t="shared" ca="1" si="441"/>
        <v>#N/A</v>
      </c>
      <c r="EV416" s="198" cm="1">
        <f t="array" ref="EV416">IFERROR(MATCH(TRUE,INDEX($B$14:$B$117&gt;=EU416,0),0),"")</f>
        <v>1</v>
      </c>
      <c r="EW416" s="194">
        <f t="shared" ca="1" si="442"/>
        <v>1.3963799927016407E-2</v>
      </c>
      <c r="EZ416" s="194">
        <f t="shared" si="443"/>
        <v>0</v>
      </c>
      <c r="FA416" s="19" t="e">
        <f ca="1"/>
        <v>#N/A</v>
      </c>
      <c r="FB416" s="19" t="e">
        <f t="shared" ca="1" si="444"/>
        <v>#N/A</v>
      </c>
      <c r="FE416" s="198" cm="1">
        <f t="array" ref="FE416">IFERROR(MATCH(TRUE,INDEX($B$14:$B$117&gt;=FD416,0),0),"")</f>
        <v>1</v>
      </c>
      <c r="FF416" s="194">
        <f t="shared" ca="1" si="445"/>
        <v>1.3963799927016407E-2</v>
      </c>
      <c r="FI416" s="194">
        <f t="shared" si="446"/>
        <v>0</v>
      </c>
      <c r="FJ416" s="19" t="e">
        <f ca="1"/>
        <v>#N/A</v>
      </c>
      <c r="FK416" s="19" t="e">
        <f t="shared" ca="1" si="447"/>
        <v>#N/A</v>
      </c>
      <c r="FN416" s="198" cm="1">
        <f t="array" ref="FN416">IFERROR(MATCH(TRUE,INDEX($B$14:$B$117&gt;=FM416,0),0),"")</f>
        <v>1</v>
      </c>
      <c r="FO416" s="194">
        <f t="shared" ca="1" si="448"/>
        <v>1.3963799927016407E-2</v>
      </c>
      <c r="FR416" s="194">
        <f t="shared" si="449"/>
        <v>0</v>
      </c>
      <c r="FS416" s="19" t="e">
        <f ca="1"/>
        <v>#N/A</v>
      </c>
      <c r="FT416" s="19" t="e">
        <f t="shared" ca="1" si="450"/>
        <v>#N/A</v>
      </c>
      <c r="FW416" s="198" cm="1">
        <f t="array" ref="FW416">IFERROR(MATCH(TRUE,INDEX($B$14:$B$117&gt;=FV416,0),0),"")</f>
        <v>1</v>
      </c>
      <c r="FX416" s="194">
        <f t="shared" ca="1" si="451"/>
        <v>1.3963799927016407E-2</v>
      </c>
      <c r="GA416" s="194">
        <f t="shared" si="452"/>
        <v>0</v>
      </c>
      <c r="GB416" s="19" t="e">
        <f ca="1"/>
        <v>#N/A</v>
      </c>
      <c r="GC416" s="19" t="e">
        <f t="shared" ca="1" si="453"/>
        <v>#N/A</v>
      </c>
    </row>
    <row r="417" spans="8:185" x14ac:dyDescent="0.2">
      <c r="H417" s="198" cm="1">
        <f t="array" ref="H417">IFERROR(MATCH(TRUE,INDEX($B$14:$B$117&gt;=G417,0),0),"")</f>
        <v>1</v>
      </c>
      <c r="I417" s="194">
        <f t="shared" ca="1" si="398"/>
        <v>1.3963799927016407E-2</v>
      </c>
      <c r="L417" s="194">
        <f t="shared" si="454"/>
        <v>0</v>
      </c>
      <c r="M417" s="19">
        <f ca="1"/>
        <v>0</v>
      </c>
      <c r="N417" s="19">
        <f t="shared" ca="1" si="455"/>
        <v>0</v>
      </c>
      <c r="Q417" s="198" cm="1">
        <f t="array" ref="Q417">IFERROR(MATCH(TRUE,INDEX($B$14:$B$117&gt;=P417,0),0),"")</f>
        <v>1</v>
      </c>
      <c r="R417" s="194">
        <f t="shared" ca="1" si="399"/>
        <v>1.3963799927016407E-2</v>
      </c>
      <c r="U417" s="194">
        <f t="shared" si="456"/>
        <v>0</v>
      </c>
      <c r="V417" s="19">
        <f ca="1"/>
        <v>0</v>
      </c>
      <c r="W417" s="19">
        <f t="shared" ca="1" si="457"/>
        <v>0</v>
      </c>
      <c r="Z417" s="198" cm="1">
        <f t="array" ref="Z417">IFERROR(MATCH(TRUE,INDEX($B$14:$B$117&gt;=Y417,0),0),"")</f>
        <v>1</v>
      </c>
      <c r="AA417" s="194">
        <f t="shared" ca="1" si="400"/>
        <v>1.3963799927016407E-2</v>
      </c>
      <c r="AD417" s="194">
        <f t="shared" si="401"/>
        <v>0</v>
      </c>
      <c r="AE417" s="19">
        <f ca="1"/>
        <v>0</v>
      </c>
      <c r="AF417" s="19">
        <f t="shared" ca="1" si="402"/>
        <v>0</v>
      </c>
      <c r="AI417" s="198" cm="1">
        <f t="array" ref="AI417">IFERROR(MATCH(TRUE,INDEX($B$14:$B$117&gt;=AH417,0),0),"")</f>
        <v>1</v>
      </c>
      <c r="AJ417" s="194">
        <f t="shared" ca="1" si="403"/>
        <v>1.3963799927016407E-2</v>
      </c>
      <c r="AM417" s="194">
        <f t="shared" si="404"/>
        <v>0</v>
      </c>
      <c r="AN417" s="19">
        <f ca="1"/>
        <v>0</v>
      </c>
      <c r="AO417" s="19">
        <f t="shared" ca="1" si="405"/>
        <v>0</v>
      </c>
      <c r="AR417" s="198" cm="1">
        <f t="array" ref="AR417">IFERROR(MATCH(TRUE,INDEX($B$14:$B$117&gt;=AQ417,0),0),"")</f>
        <v>1</v>
      </c>
      <c r="AS417" s="194">
        <f t="shared" ca="1" si="406"/>
        <v>1.3963799927016407E-2</v>
      </c>
      <c r="AV417" s="194">
        <f t="shared" si="407"/>
        <v>0</v>
      </c>
      <c r="AW417" s="19">
        <f ca="1"/>
        <v>0</v>
      </c>
      <c r="AX417" s="19">
        <f t="shared" ca="1" si="408"/>
        <v>0</v>
      </c>
      <c r="BA417" s="198" cm="1">
        <f t="array" ref="BA417">IFERROR(MATCH(TRUE,INDEX($B$14:$B$117&gt;=AZ417,0),0),"")</f>
        <v>1</v>
      </c>
      <c r="BB417" s="194">
        <f t="shared" ca="1" si="409"/>
        <v>1.3963799927016407E-2</v>
      </c>
      <c r="BE417" s="194">
        <f t="shared" si="410"/>
        <v>0</v>
      </c>
      <c r="BF417" s="19">
        <f ca="1"/>
        <v>0</v>
      </c>
      <c r="BG417" s="19">
        <f t="shared" ca="1" si="411"/>
        <v>0</v>
      </c>
      <c r="BJ417" s="198" cm="1">
        <f t="array" ref="BJ417">IFERROR(MATCH(TRUE,INDEX($B$14:$B$117&gt;=BI417,0),0),"")</f>
        <v>1</v>
      </c>
      <c r="BK417" s="194">
        <f t="shared" ca="1" si="412"/>
        <v>1.3963799927016407E-2</v>
      </c>
      <c r="BN417" s="194">
        <f t="shared" si="413"/>
        <v>0</v>
      </c>
      <c r="BO417" s="19">
        <f ca="1"/>
        <v>0</v>
      </c>
      <c r="BP417" s="19">
        <f t="shared" ca="1" si="414"/>
        <v>0</v>
      </c>
      <c r="BS417" s="198" cm="1">
        <f t="array" ref="BS417">IFERROR(MATCH(TRUE,INDEX($B$14:$B$117&gt;=BR417,0),0),"")</f>
        <v>1</v>
      </c>
      <c r="BT417" s="194">
        <f t="shared" ca="1" si="415"/>
        <v>1.3963799927016407E-2</v>
      </c>
      <c r="BW417" s="194">
        <f t="shared" si="416"/>
        <v>0</v>
      </c>
      <c r="BX417" s="19">
        <f ca="1"/>
        <v>0</v>
      </c>
      <c r="BY417" s="19">
        <f t="shared" ca="1" si="417"/>
        <v>0</v>
      </c>
      <c r="CB417" s="198" cm="1">
        <f t="array" ref="CB417">IFERROR(MATCH(TRUE,INDEX($B$14:$B$117&gt;=CA417,0),0),"")</f>
        <v>1</v>
      </c>
      <c r="CC417" s="194">
        <f t="shared" ca="1" si="418"/>
        <v>1.3963799927016407E-2</v>
      </c>
      <c r="CF417" s="194">
        <f t="shared" si="419"/>
        <v>0</v>
      </c>
      <c r="CG417" s="19">
        <f ca="1"/>
        <v>0</v>
      </c>
      <c r="CH417" s="19">
        <f t="shared" ca="1" si="420"/>
        <v>0</v>
      </c>
      <c r="CK417" s="198" cm="1">
        <f t="array" ref="CK417">IFERROR(MATCH(TRUE,INDEX($B$14:$B$117&gt;=CJ417,0),0),"")</f>
        <v>1</v>
      </c>
      <c r="CL417" s="194">
        <f t="shared" ca="1" si="421"/>
        <v>1.3963799927016407E-2</v>
      </c>
      <c r="CO417" s="194">
        <f t="shared" si="422"/>
        <v>0</v>
      </c>
      <c r="CP417" s="19">
        <f ca="1"/>
        <v>0</v>
      </c>
      <c r="CQ417" s="19">
        <f t="shared" ca="1" si="423"/>
        <v>0</v>
      </c>
      <c r="CT417" s="198" cm="1">
        <f t="array" ref="CT417">IFERROR(MATCH(TRUE,INDEX($B$14:$B$117&gt;=CS417,0),0),"")</f>
        <v>1</v>
      </c>
      <c r="CU417" s="194">
        <f t="shared" ca="1" si="424"/>
        <v>1.3963799927016407E-2</v>
      </c>
      <c r="CX417" s="194">
        <f t="shared" si="425"/>
        <v>0</v>
      </c>
      <c r="CY417" s="19" t="e">
        <f ca="1"/>
        <v>#N/A</v>
      </c>
      <c r="CZ417" s="19" t="e">
        <f t="shared" ca="1" si="426"/>
        <v>#N/A</v>
      </c>
      <c r="DC417" s="198" cm="1">
        <f t="array" ref="DC417">IFERROR(MATCH(TRUE,INDEX($B$14:$B$117&gt;=DB417,0),0),"")</f>
        <v>1</v>
      </c>
      <c r="DD417" s="194">
        <f t="shared" ca="1" si="427"/>
        <v>1.3963799927016407E-2</v>
      </c>
      <c r="DG417" s="194">
        <f t="shared" si="428"/>
        <v>0</v>
      </c>
      <c r="DH417" s="19" t="e">
        <f ca="1"/>
        <v>#N/A</v>
      </c>
      <c r="DI417" s="19" t="e">
        <f t="shared" ca="1" si="429"/>
        <v>#N/A</v>
      </c>
      <c r="DL417" s="198" cm="1">
        <f t="array" ref="DL417">IFERROR(MATCH(TRUE,INDEX($B$14:$B$117&gt;=DK417,0),0),"")</f>
        <v>1</v>
      </c>
      <c r="DM417" s="194">
        <f t="shared" ca="1" si="430"/>
        <v>1.3963799927016407E-2</v>
      </c>
      <c r="DP417" s="194">
        <f t="shared" si="431"/>
        <v>0</v>
      </c>
      <c r="DQ417" s="19" t="e">
        <f ca="1"/>
        <v>#N/A</v>
      </c>
      <c r="DR417" s="19" t="e">
        <f t="shared" ca="1" si="432"/>
        <v>#N/A</v>
      </c>
      <c r="DU417" s="198" cm="1">
        <f t="array" ref="DU417">IFERROR(MATCH(TRUE,INDEX($B$14:$B$117&gt;=DT417,0),0),"")</f>
        <v>1</v>
      </c>
      <c r="DV417" s="194">
        <f t="shared" ca="1" si="433"/>
        <v>1.3963799927016407E-2</v>
      </c>
      <c r="DY417" s="194">
        <f t="shared" si="434"/>
        <v>0</v>
      </c>
      <c r="DZ417" s="19" t="e">
        <f ca="1"/>
        <v>#N/A</v>
      </c>
      <c r="EA417" s="19" t="e">
        <f t="shared" ca="1" si="435"/>
        <v>#N/A</v>
      </c>
      <c r="ED417" s="198" cm="1">
        <f t="array" ref="ED417">IFERROR(MATCH(TRUE,INDEX($B$14:$B$117&gt;=EC417,0),0),"")</f>
        <v>1</v>
      </c>
      <c r="EE417" s="194">
        <f t="shared" ca="1" si="436"/>
        <v>1.3963799927016407E-2</v>
      </c>
      <c r="EH417" s="194">
        <f t="shared" si="437"/>
        <v>0</v>
      </c>
      <c r="EI417" s="19" t="e">
        <f ca="1"/>
        <v>#N/A</v>
      </c>
      <c r="EJ417" s="19" t="e">
        <f t="shared" ca="1" si="438"/>
        <v>#N/A</v>
      </c>
      <c r="EM417" s="198" cm="1">
        <f t="array" ref="EM417">IFERROR(MATCH(TRUE,INDEX($B$14:$B$117&gt;=EL417,0),0),"")</f>
        <v>1</v>
      </c>
      <c r="EN417" s="194">
        <f t="shared" ca="1" si="439"/>
        <v>1.3963799927016407E-2</v>
      </c>
      <c r="EQ417" s="194">
        <f t="shared" si="440"/>
        <v>0</v>
      </c>
      <c r="ER417" s="19" t="e">
        <f ca="1"/>
        <v>#N/A</v>
      </c>
      <c r="ES417" s="19" t="e">
        <f t="shared" ca="1" si="441"/>
        <v>#N/A</v>
      </c>
      <c r="EV417" s="198" cm="1">
        <f t="array" ref="EV417">IFERROR(MATCH(TRUE,INDEX($B$14:$B$117&gt;=EU417,0),0),"")</f>
        <v>1</v>
      </c>
      <c r="EW417" s="194">
        <f t="shared" ca="1" si="442"/>
        <v>1.3963799927016407E-2</v>
      </c>
      <c r="EZ417" s="194">
        <f t="shared" si="443"/>
        <v>0</v>
      </c>
      <c r="FA417" s="19" t="e">
        <f ca="1"/>
        <v>#N/A</v>
      </c>
      <c r="FB417" s="19" t="e">
        <f t="shared" ca="1" si="444"/>
        <v>#N/A</v>
      </c>
      <c r="FE417" s="198" cm="1">
        <f t="array" ref="FE417">IFERROR(MATCH(TRUE,INDEX($B$14:$B$117&gt;=FD417,0),0),"")</f>
        <v>1</v>
      </c>
      <c r="FF417" s="194">
        <f t="shared" ca="1" si="445"/>
        <v>1.3963799927016407E-2</v>
      </c>
      <c r="FI417" s="194">
        <f t="shared" si="446"/>
        <v>0</v>
      </c>
      <c r="FJ417" s="19" t="e">
        <f ca="1"/>
        <v>#N/A</v>
      </c>
      <c r="FK417" s="19" t="e">
        <f t="shared" ca="1" si="447"/>
        <v>#N/A</v>
      </c>
      <c r="FN417" s="198" cm="1">
        <f t="array" ref="FN417">IFERROR(MATCH(TRUE,INDEX($B$14:$B$117&gt;=FM417,0),0),"")</f>
        <v>1</v>
      </c>
      <c r="FO417" s="194">
        <f t="shared" ca="1" si="448"/>
        <v>1.3963799927016407E-2</v>
      </c>
      <c r="FR417" s="194">
        <f t="shared" si="449"/>
        <v>0</v>
      </c>
      <c r="FS417" s="19" t="e">
        <f ca="1"/>
        <v>#N/A</v>
      </c>
      <c r="FT417" s="19" t="e">
        <f t="shared" ca="1" si="450"/>
        <v>#N/A</v>
      </c>
      <c r="FW417" s="198" cm="1">
        <f t="array" ref="FW417">IFERROR(MATCH(TRUE,INDEX($B$14:$B$117&gt;=FV417,0),0),"")</f>
        <v>1</v>
      </c>
      <c r="FX417" s="194">
        <f t="shared" ca="1" si="451"/>
        <v>1.3963799927016407E-2</v>
      </c>
      <c r="GA417" s="194">
        <f t="shared" si="452"/>
        <v>0</v>
      </c>
      <c r="GB417" s="19" t="e">
        <f ca="1"/>
        <v>#N/A</v>
      </c>
      <c r="GC417" s="19" t="e">
        <f t="shared" ca="1" si="453"/>
        <v>#N/A</v>
      </c>
    </row>
    <row r="418" spans="8:185" x14ac:dyDescent="0.2">
      <c r="H418" s="198" cm="1">
        <f t="array" ref="H418">IFERROR(MATCH(TRUE,INDEX($B$14:$B$117&gt;=G418,0),0),"")</f>
        <v>1</v>
      </c>
      <c r="I418" s="194">
        <f t="shared" ca="1" si="398"/>
        <v>1.3963799927016407E-2</v>
      </c>
      <c r="L418" s="194">
        <f t="shared" si="454"/>
        <v>0</v>
      </c>
      <c r="M418" s="19">
        <f ca="1"/>
        <v>0</v>
      </c>
      <c r="N418" s="19">
        <f t="shared" ca="1" si="455"/>
        <v>0</v>
      </c>
      <c r="Q418" s="198" cm="1">
        <f t="array" ref="Q418">IFERROR(MATCH(TRUE,INDEX($B$14:$B$117&gt;=P418,0),0),"")</f>
        <v>1</v>
      </c>
      <c r="R418" s="194">
        <f t="shared" ca="1" si="399"/>
        <v>1.3963799927016407E-2</v>
      </c>
      <c r="U418" s="194">
        <f t="shared" si="456"/>
        <v>0</v>
      </c>
      <c r="V418" s="19">
        <f ca="1"/>
        <v>0</v>
      </c>
      <c r="W418" s="19">
        <f t="shared" ca="1" si="457"/>
        <v>0</v>
      </c>
      <c r="Z418" s="198" cm="1">
        <f t="array" ref="Z418">IFERROR(MATCH(TRUE,INDEX($B$14:$B$117&gt;=Y418,0),0),"")</f>
        <v>1</v>
      </c>
      <c r="AA418" s="194">
        <f t="shared" ca="1" si="400"/>
        <v>1.3963799927016407E-2</v>
      </c>
      <c r="AD418" s="194">
        <f t="shared" si="401"/>
        <v>0</v>
      </c>
      <c r="AE418" s="19">
        <f ca="1"/>
        <v>0</v>
      </c>
      <c r="AF418" s="19">
        <f t="shared" ca="1" si="402"/>
        <v>0</v>
      </c>
      <c r="AI418" s="198" cm="1">
        <f t="array" ref="AI418">IFERROR(MATCH(TRUE,INDEX($B$14:$B$117&gt;=AH418,0),0),"")</f>
        <v>1</v>
      </c>
      <c r="AJ418" s="194">
        <f t="shared" ca="1" si="403"/>
        <v>1.3963799927016407E-2</v>
      </c>
      <c r="AM418" s="194">
        <f t="shared" si="404"/>
        <v>0</v>
      </c>
      <c r="AN418" s="19">
        <f ca="1"/>
        <v>0</v>
      </c>
      <c r="AO418" s="19">
        <f t="shared" ca="1" si="405"/>
        <v>0</v>
      </c>
      <c r="AR418" s="198" cm="1">
        <f t="array" ref="AR418">IFERROR(MATCH(TRUE,INDEX($B$14:$B$117&gt;=AQ418,0),0),"")</f>
        <v>1</v>
      </c>
      <c r="AS418" s="194">
        <f t="shared" ca="1" si="406"/>
        <v>1.3963799927016407E-2</v>
      </c>
      <c r="AV418" s="194">
        <f t="shared" si="407"/>
        <v>0</v>
      </c>
      <c r="AW418" s="19">
        <f ca="1"/>
        <v>0</v>
      </c>
      <c r="AX418" s="19">
        <f t="shared" ca="1" si="408"/>
        <v>0</v>
      </c>
      <c r="BA418" s="198" cm="1">
        <f t="array" ref="BA418">IFERROR(MATCH(TRUE,INDEX($B$14:$B$117&gt;=AZ418,0),0),"")</f>
        <v>1</v>
      </c>
      <c r="BB418" s="194">
        <f t="shared" ca="1" si="409"/>
        <v>1.3963799927016407E-2</v>
      </c>
      <c r="BE418" s="194">
        <f t="shared" si="410"/>
        <v>0</v>
      </c>
      <c r="BF418" s="19">
        <f ca="1"/>
        <v>0</v>
      </c>
      <c r="BG418" s="19">
        <f t="shared" ca="1" si="411"/>
        <v>0</v>
      </c>
      <c r="BJ418" s="198" cm="1">
        <f t="array" ref="BJ418">IFERROR(MATCH(TRUE,INDEX($B$14:$B$117&gt;=BI418,0),0),"")</f>
        <v>1</v>
      </c>
      <c r="BK418" s="194">
        <f t="shared" ca="1" si="412"/>
        <v>1.3963799927016407E-2</v>
      </c>
      <c r="BN418" s="194">
        <f t="shared" si="413"/>
        <v>0</v>
      </c>
      <c r="BO418" s="19">
        <f ca="1"/>
        <v>0</v>
      </c>
      <c r="BP418" s="19">
        <f t="shared" ca="1" si="414"/>
        <v>0</v>
      </c>
      <c r="BS418" s="198" cm="1">
        <f t="array" ref="BS418">IFERROR(MATCH(TRUE,INDEX($B$14:$B$117&gt;=BR418,0),0),"")</f>
        <v>1</v>
      </c>
      <c r="BT418" s="194">
        <f t="shared" ca="1" si="415"/>
        <v>1.3963799927016407E-2</v>
      </c>
      <c r="BW418" s="194">
        <f t="shared" si="416"/>
        <v>0</v>
      </c>
      <c r="BX418" s="19">
        <f ca="1"/>
        <v>0</v>
      </c>
      <c r="BY418" s="19">
        <f t="shared" ca="1" si="417"/>
        <v>0</v>
      </c>
      <c r="CB418" s="198" cm="1">
        <f t="array" ref="CB418">IFERROR(MATCH(TRUE,INDEX($B$14:$B$117&gt;=CA418,0),0),"")</f>
        <v>1</v>
      </c>
      <c r="CC418" s="194">
        <f t="shared" ca="1" si="418"/>
        <v>1.3963799927016407E-2</v>
      </c>
      <c r="CF418" s="194">
        <f t="shared" si="419"/>
        <v>0</v>
      </c>
      <c r="CG418" s="19">
        <f ca="1"/>
        <v>0</v>
      </c>
      <c r="CH418" s="19">
        <f t="shared" ca="1" si="420"/>
        <v>0</v>
      </c>
      <c r="CK418" s="198" cm="1">
        <f t="array" ref="CK418">IFERROR(MATCH(TRUE,INDEX($B$14:$B$117&gt;=CJ418,0),0),"")</f>
        <v>1</v>
      </c>
      <c r="CL418" s="194">
        <f t="shared" ca="1" si="421"/>
        <v>1.3963799927016407E-2</v>
      </c>
      <c r="CO418" s="194">
        <f t="shared" si="422"/>
        <v>0</v>
      </c>
      <c r="CP418" s="19">
        <f ca="1"/>
        <v>0</v>
      </c>
      <c r="CQ418" s="19">
        <f t="shared" ca="1" si="423"/>
        <v>0</v>
      </c>
      <c r="CT418" s="198" cm="1">
        <f t="array" ref="CT418">IFERROR(MATCH(TRUE,INDEX($B$14:$B$117&gt;=CS418,0),0),"")</f>
        <v>1</v>
      </c>
      <c r="CU418" s="194">
        <f t="shared" ca="1" si="424"/>
        <v>1.3963799927016407E-2</v>
      </c>
      <c r="CX418" s="194">
        <f t="shared" si="425"/>
        <v>0</v>
      </c>
      <c r="CY418" s="19" t="e">
        <f ca="1"/>
        <v>#N/A</v>
      </c>
      <c r="CZ418" s="19" t="e">
        <f t="shared" ca="1" si="426"/>
        <v>#N/A</v>
      </c>
      <c r="DC418" s="198" cm="1">
        <f t="array" ref="DC418">IFERROR(MATCH(TRUE,INDEX($B$14:$B$117&gt;=DB418,0),0),"")</f>
        <v>1</v>
      </c>
      <c r="DD418" s="194">
        <f t="shared" ca="1" si="427"/>
        <v>1.3963799927016407E-2</v>
      </c>
      <c r="DG418" s="194">
        <f t="shared" si="428"/>
        <v>0</v>
      </c>
      <c r="DH418" s="19" t="e">
        <f ca="1"/>
        <v>#N/A</v>
      </c>
      <c r="DI418" s="19" t="e">
        <f t="shared" ca="1" si="429"/>
        <v>#N/A</v>
      </c>
      <c r="DL418" s="198" cm="1">
        <f t="array" ref="DL418">IFERROR(MATCH(TRUE,INDEX($B$14:$B$117&gt;=DK418,0),0),"")</f>
        <v>1</v>
      </c>
      <c r="DM418" s="194">
        <f t="shared" ca="1" si="430"/>
        <v>1.3963799927016407E-2</v>
      </c>
      <c r="DP418" s="194">
        <f t="shared" si="431"/>
        <v>0</v>
      </c>
      <c r="DQ418" s="19" t="e">
        <f ca="1"/>
        <v>#N/A</v>
      </c>
      <c r="DR418" s="19" t="e">
        <f t="shared" ca="1" si="432"/>
        <v>#N/A</v>
      </c>
      <c r="DU418" s="198" cm="1">
        <f t="array" ref="DU418">IFERROR(MATCH(TRUE,INDEX($B$14:$B$117&gt;=DT418,0),0),"")</f>
        <v>1</v>
      </c>
      <c r="DV418" s="194">
        <f t="shared" ca="1" si="433"/>
        <v>1.3963799927016407E-2</v>
      </c>
      <c r="DY418" s="194">
        <f t="shared" si="434"/>
        <v>0</v>
      </c>
      <c r="DZ418" s="19" t="e">
        <f ca="1"/>
        <v>#N/A</v>
      </c>
      <c r="EA418" s="19" t="e">
        <f t="shared" ca="1" si="435"/>
        <v>#N/A</v>
      </c>
      <c r="ED418" s="198" cm="1">
        <f t="array" ref="ED418">IFERROR(MATCH(TRUE,INDEX($B$14:$B$117&gt;=EC418,0),0),"")</f>
        <v>1</v>
      </c>
      <c r="EE418" s="194">
        <f t="shared" ca="1" si="436"/>
        <v>1.3963799927016407E-2</v>
      </c>
      <c r="EH418" s="194">
        <f t="shared" si="437"/>
        <v>0</v>
      </c>
      <c r="EI418" s="19" t="e">
        <f ca="1"/>
        <v>#N/A</v>
      </c>
      <c r="EJ418" s="19" t="e">
        <f t="shared" ca="1" si="438"/>
        <v>#N/A</v>
      </c>
      <c r="EM418" s="198" cm="1">
        <f t="array" ref="EM418">IFERROR(MATCH(TRUE,INDEX($B$14:$B$117&gt;=EL418,0),0),"")</f>
        <v>1</v>
      </c>
      <c r="EN418" s="194">
        <f t="shared" ca="1" si="439"/>
        <v>1.3963799927016407E-2</v>
      </c>
      <c r="EQ418" s="194">
        <f t="shared" si="440"/>
        <v>0</v>
      </c>
      <c r="ER418" s="19" t="e">
        <f ca="1"/>
        <v>#N/A</v>
      </c>
      <c r="ES418" s="19" t="e">
        <f t="shared" ca="1" si="441"/>
        <v>#N/A</v>
      </c>
      <c r="EV418" s="198" cm="1">
        <f t="array" ref="EV418">IFERROR(MATCH(TRUE,INDEX($B$14:$B$117&gt;=EU418,0),0),"")</f>
        <v>1</v>
      </c>
      <c r="EW418" s="194">
        <f t="shared" ca="1" si="442"/>
        <v>1.3963799927016407E-2</v>
      </c>
      <c r="EZ418" s="194">
        <f t="shared" si="443"/>
        <v>0</v>
      </c>
      <c r="FA418" s="19" t="e">
        <f ca="1"/>
        <v>#N/A</v>
      </c>
      <c r="FB418" s="19" t="e">
        <f t="shared" ca="1" si="444"/>
        <v>#N/A</v>
      </c>
      <c r="FE418" s="198" cm="1">
        <f t="array" ref="FE418">IFERROR(MATCH(TRUE,INDEX($B$14:$B$117&gt;=FD418,0),0),"")</f>
        <v>1</v>
      </c>
      <c r="FF418" s="194">
        <f t="shared" ca="1" si="445"/>
        <v>1.3963799927016407E-2</v>
      </c>
      <c r="FI418" s="194">
        <f t="shared" si="446"/>
        <v>0</v>
      </c>
      <c r="FJ418" s="19" t="e">
        <f ca="1"/>
        <v>#N/A</v>
      </c>
      <c r="FK418" s="19" t="e">
        <f t="shared" ca="1" si="447"/>
        <v>#N/A</v>
      </c>
      <c r="FN418" s="198" cm="1">
        <f t="array" ref="FN418">IFERROR(MATCH(TRUE,INDEX($B$14:$B$117&gt;=FM418,0),0),"")</f>
        <v>1</v>
      </c>
      <c r="FO418" s="194">
        <f t="shared" ca="1" si="448"/>
        <v>1.3963799927016407E-2</v>
      </c>
      <c r="FR418" s="194">
        <f t="shared" si="449"/>
        <v>0</v>
      </c>
      <c r="FS418" s="19" t="e">
        <f ca="1"/>
        <v>#N/A</v>
      </c>
      <c r="FT418" s="19" t="e">
        <f t="shared" ca="1" si="450"/>
        <v>#N/A</v>
      </c>
      <c r="FW418" s="198" cm="1">
        <f t="array" ref="FW418">IFERROR(MATCH(TRUE,INDEX($B$14:$B$117&gt;=FV418,0),0),"")</f>
        <v>1</v>
      </c>
      <c r="FX418" s="194">
        <f t="shared" ca="1" si="451"/>
        <v>1.3963799927016407E-2</v>
      </c>
      <c r="GA418" s="194">
        <f t="shared" si="452"/>
        <v>0</v>
      </c>
      <c r="GB418" s="19" t="e">
        <f ca="1"/>
        <v>#N/A</v>
      </c>
      <c r="GC418" s="19" t="e">
        <f t="shared" ca="1" si="453"/>
        <v>#N/A</v>
      </c>
    </row>
    <row r="419" spans="8:185" x14ac:dyDescent="0.2">
      <c r="H419" s="198" cm="1">
        <f t="array" ref="H419">IFERROR(MATCH(TRUE,INDEX($B$14:$B$117&gt;=G419,0),0),"")</f>
        <v>1</v>
      </c>
      <c r="I419" s="194">
        <f t="shared" ca="1" si="398"/>
        <v>1.3963799927016407E-2</v>
      </c>
      <c r="L419" s="194">
        <f t="shared" si="454"/>
        <v>0</v>
      </c>
      <c r="M419" s="19">
        <f ca="1"/>
        <v>0</v>
      </c>
      <c r="N419" s="19">
        <f t="shared" ca="1" si="455"/>
        <v>0</v>
      </c>
      <c r="Q419" s="198" cm="1">
        <f t="array" ref="Q419">IFERROR(MATCH(TRUE,INDEX($B$14:$B$117&gt;=P419,0),0),"")</f>
        <v>1</v>
      </c>
      <c r="R419" s="194">
        <f t="shared" ca="1" si="399"/>
        <v>1.3963799927016407E-2</v>
      </c>
      <c r="U419" s="194">
        <f t="shared" si="456"/>
        <v>0</v>
      </c>
      <c r="V419" s="19">
        <f ca="1"/>
        <v>0</v>
      </c>
      <c r="W419" s="19">
        <f t="shared" ca="1" si="457"/>
        <v>0</v>
      </c>
      <c r="Z419" s="198" cm="1">
        <f t="array" ref="Z419">IFERROR(MATCH(TRUE,INDEX($B$14:$B$117&gt;=Y419,0),0),"")</f>
        <v>1</v>
      </c>
      <c r="AA419" s="194">
        <f t="shared" ca="1" si="400"/>
        <v>1.3963799927016407E-2</v>
      </c>
      <c r="AD419" s="194">
        <f t="shared" si="401"/>
        <v>0</v>
      </c>
      <c r="AE419" s="19">
        <f ca="1"/>
        <v>0</v>
      </c>
      <c r="AF419" s="19">
        <f t="shared" ca="1" si="402"/>
        <v>0</v>
      </c>
      <c r="AI419" s="198" cm="1">
        <f t="array" ref="AI419">IFERROR(MATCH(TRUE,INDEX($B$14:$B$117&gt;=AH419,0),0),"")</f>
        <v>1</v>
      </c>
      <c r="AJ419" s="194">
        <f t="shared" ca="1" si="403"/>
        <v>1.3963799927016407E-2</v>
      </c>
      <c r="AM419" s="194">
        <f t="shared" si="404"/>
        <v>0</v>
      </c>
      <c r="AN419" s="19">
        <f ca="1"/>
        <v>0</v>
      </c>
      <c r="AO419" s="19">
        <f t="shared" ca="1" si="405"/>
        <v>0</v>
      </c>
      <c r="AR419" s="198" cm="1">
        <f t="array" ref="AR419">IFERROR(MATCH(TRUE,INDEX($B$14:$B$117&gt;=AQ419,0),0),"")</f>
        <v>1</v>
      </c>
      <c r="AS419" s="194">
        <f t="shared" ca="1" si="406"/>
        <v>1.3963799927016407E-2</v>
      </c>
      <c r="AV419" s="194">
        <f t="shared" si="407"/>
        <v>0</v>
      </c>
      <c r="AW419" s="19">
        <f ca="1"/>
        <v>0</v>
      </c>
      <c r="AX419" s="19">
        <f t="shared" ca="1" si="408"/>
        <v>0</v>
      </c>
      <c r="BA419" s="198" cm="1">
        <f t="array" ref="BA419">IFERROR(MATCH(TRUE,INDEX($B$14:$B$117&gt;=AZ419,0),0),"")</f>
        <v>1</v>
      </c>
      <c r="BB419" s="194">
        <f t="shared" ca="1" si="409"/>
        <v>1.3963799927016407E-2</v>
      </c>
      <c r="BE419" s="194">
        <f t="shared" si="410"/>
        <v>0</v>
      </c>
      <c r="BF419" s="19">
        <f ca="1"/>
        <v>0</v>
      </c>
      <c r="BG419" s="19">
        <f t="shared" ca="1" si="411"/>
        <v>0</v>
      </c>
      <c r="BJ419" s="198" cm="1">
        <f t="array" ref="BJ419">IFERROR(MATCH(TRUE,INDEX($B$14:$B$117&gt;=BI419,0),0),"")</f>
        <v>1</v>
      </c>
      <c r="BK419" s="194">
        <f t="shared" ca="1" si="412"/>
        <v>1.3963799927016407E-2</v>
      </c>
      <c r="BN419" s="194">
        <f t="shared" si="413"/>
        <v>0</v>
      </c>
      <c r="BO419" s="19">
        <f ca="1"/>
        <v>0</v>
      </c>
      <c r="BP419" s="19">
        <f t="shared" ca="1" si="414"/>
        <v>0</v>
      </c>
      <c r="BS419" s="198" cm="1">
        <f t="array" ref="BS419">IFERROR(MATCH(TRUE,INDEX($B$14:$B$117&gt;=BR419,0),0),"")</f>
        <v>1</v>
      </c>
      <c r="BT419" s="194">
        <f t="shared" ca="1" si="415"/>
        <v>1.3963799927016407E-2</v>
      </c>
      <c r="BW419" s="194">
        <f t="shared" si="416"/>
        <v>0</v>
      </c>
      <c r="BX419" s="19">
        <f ca="1"/>
        <v>0</v>
      </c>
      <c r="BY419" s="19">
        <f t="shared" ca="1" si="417"/>
        <v>0</v>
      </c>
      <c r="CB419" s="198" cm="1">
        <f t="array" ref="CB419">IFERROR(MATCH(TRUE,INDEX($B$14:$B$117&gt;=CA419,0),0),"")</f>
        <v>1</v>
      </c>
      <c r="CC419" s="194">
        <f t="shared" ca="1" si="418"/>
        <v>1.3963799927016407E-2</v>
      </c>
      <c r="CF419" s="194">
        <f t="shared" si="419"/>
        <v>0</v>
      </c>
      <c r="CG419" s="19">
        <f ca="1"/>
        <v>0</v>
      </c>
      <c r="CH419" s="19">
        <f t="shared" ca="1" si="420"/>
        <v>0</v>
      </c>
      <c r="CK419" s="198" cm="1">
        <f t="array" ref="CK419">IFERROR(MATCH(TRUE,INDEX($B$14:$B$117&gt;=CJ419,0),0),"")</f>
        <v>1</v>
      </c>
      <c r="CL419" s="194">
        <f t="shared" ca="1" si="421"/>
        <v>1.3963799927016407E-2</v>
      </c>
      <c r="CO419" s="194">
        <f t="shared" si="422"/>
        <v>0</v>
      </c>
      <c r="CP419" s="19">
        <f ca="1"/>
        <v>0</v>
      </c>
      <c r="CQ419" s="19">
        <f t="shared" ca="1" si="423"/>
        <v>0</v>
      </c>
      <c r="CT419" s="198" cm="1">
        <f t="array" ref="CT419">IFERROR(MATCH(TRUE,INDEX($B$14:$B$117&gt;=CS419,0),0),"")</f>
        <v>1</v>
      </c>
      <c r="CU419" s="194">
        <f t="shared" ca="1" si="424"/>
        <v>1.3963799927016407E-2</v>
      </c>
      <c r="CX419" s="194">
        <f t="shared" si="425"/>
        <v>0</v>
      </c>
      <c r="CY419" s="19" t="e">
        <f ca="1"/>
        <v>#N/A</v>
      </c>
      <c r="CZ419" s="19" t="e">
        <f t="shared" ca="1" si="426"/>
        <v>#N/A</v>
      </c>
      <c r="DC419" s="198" cm="1">
        <f t="array" ref="DC419">IFERROR(MATCH(TRUE,INDEX($B$14:$B$117&gt;=DB419,0),0),"")</f>
        <v>1</v>
      </c>
      <c r="DD419" s="194">
        <f t="shared" ca="1" si="427"/>
        <v>1.3963799927016407E-2</v>
      </c>
      <c r="DG419" s="194">
        <f t="shared" si="428"/>
        <v>0</v>
      </c>
      <c r="DH419" s="19" t="e">
        <f ca="1"/>
        <v>#N/A</v>
      </c>
      <c r="DI419" s="19" t="e">
        <f t="shared" ca="1" si="429"/>
        <v>#N/A</v>
      </c>
      <c r="DL419" s="198" cm="1">
        <f t="array" ref="DL419">IFERROR(MATCH(TRUE,INDEX($B$14:$B$117&gt;=DK419,0),0),"")</f>
        <v>1</v>
      </c>
      <c r="DM419" s="194">
        <f t="shared" ca="1" si="430"/>
        <v>1.3963799927016407E-2</v>
      </c>
      <c r="DP419" s="194">
        <f t="shared" si="431"/>
        <v>0</v>
      </c>
      <c r="DQ419" s="19" t="e">
        <f ca="1"/>
        <v>#N/A</v>
      </c>
      <c r="DR419" s="19" t="e">
        <f t="shared" ca="1" si="432"/>
        <v>#N/A</v>
      </c>
      <c r="DU419" s="198" cm="1">
        <f t="array" ref="DU419">IFERROR(MATCH(TRUE,INDEX($B$14:$B$117&gt;=DT419,0),0),"")</f>
        <v>1</v>
      </c>
      <c r="DV419" s="194">
        <f t="shared" ca="1" si="433"/>
        <v>1.3963799927016407E-2</v>
      </c>
      <c r="DY419" s="194">
        <f t="shared" si="434"/>
        <v>0</v>
      </c>
      <c r="DZ419" s="19" t="e">
        <f ca="1"/>
        <v>#N/A</v>
      </c>
      <c r="EA419" s="19" t="e">
        <f t="shared" ca="1" si="435"/>
        <v>#N/A</v>
      </c>
      <c r="ED419" s="198" cm="1">
        <f t="array" ref="ED419">IFERROR(MATCH(TRUE,INDEX($B$14:$B$117&gt;=EC419,0),0),"")</f>
        <v>1</v>
      </c>
      <c r="EE419" s="194">
        <f t="shared" ca="1" si="436"/>
        <v>1.3963799927016407E-2</v>
      </c>
      <c r="EH419" s="194">
        <f t="shared" si="437"/>
        <v>0</v>
      </c>
      <c r="EI419" s="19" t="e">
        <f ca="1"/>
        <v>#N/A</v>
      </c>
      <c r="EJ419" s="19" t="e">
        <f t="shared" ca="1" si="438"/>
        <v>#N/A</v>
      </c>
      <c r="EM419" s="198" cm="1">
        <f t="array" ref="EM419">IFERROR(MATCH(TRUE,INDEX($B$14:$B$117&gt;=EL419,0),0),"")</f>
        <v>1</v>
      </c>
      <c r="EN419" s="194">
        <f t="shared" ca="1" si="439"/>
        <v>1.3963799927016407E-2</v>
      </c>
      <c r="EQ419" s="194">
        <f t="shared" si="440"/>
        <v>0</v>
      </c>
      <c r="ER419" s="19" t="e">
        <f ca="1"/>
        <v>#N/A</v>
      </c>
      <c r="ES419" s="19" t="e">
        <f t="shared" ca="1" si="441"/>
        <v>#N/A</v>
      </c>
      <c r="EV419" s="198" cm="1">
        <f t="array" ref="EV419">IFERROR(MATCH(TRUE,INDEX($B$14:$B$117&gt;=EU419,0),0),"")</f>
        <v>1</v>
      </c>
      <c r="EW419" s="194">
        <f t="shared" ca="1" si="442"/>
        <v>1.3963799927016407E-2</v>
      </c>
      <c r="EZ419" s="194">
        <f t="shared" si="443"/>
        <v>0</v>
      </c>
      <c r="FA419" s="19" t="e">
        <f ca="1"/>
        <v>#N/A</v>
      </c>
      <c r="FB419" s="19" t="e">
        <f t="shared" ca="1" si="444"/>
        <v>#N/A</v>
      </c>
      <c r="FE419" s="198" cm="1">
        <f t="array" ref="FE419">IFERROR(MATCH(TRUE,INDEX($B$14:$B$117&gt;=FD419,0),0),"")</f>
        <v>1</v>
      </c>
      <c r="FF419" s="194">
        <f t="shared" ca="1" si="445"/>
        <v>1.3963799927016407E-2</v>
      </c>
      <c r="FI419" s="194">
        <f t="shared" si="446"/>
        <v>0</v>
      </c>
      <c r="FJ419" s="19" t="e">
        <f ca="1"/>
        <v>#N/A</v>
      </c>
      <c r="FK419" s="19" t="e">
        <f t="shared" ca="1" si="447"/>
        <v>#N/A</v>
      </c>
      <c r="FN419" s="198" cm="1">
        <f t="array" ref="FN419">IFERROR(MATCH(TRUE,INDEX($B$14:$B$117&gt;=FM419,0),0),"")</f>
        <v>1</v>
      </c>
      <c r="FO419" s="194">
        <f t="shared" ca="1" si="448"/>
        <v>1.3963799927016407E-2</v>
      </c>
      <c r="FR419" s="194">
        <f t="shared" si="449"/>
        <v>0</v>
      </c>
      <c r="FS419" s="19" t="e">
        <f ca="1"/>
        <v>#N/A</v>
      </c>
      <c r="FT419" s="19" t="e">
        <f t="shared" ca="1" si="450"/>
        <v>#N/A</v>
      </c>
      <c r="FW419" s="198" cm="1">
        <f t="array" ref="FW419">IFERROR(MATCH(TRUE,INDEX($B$14:$B$117&gt;=FV419,0),0),"")</f>
        <v>1</v>
      </c>
      <c r="FX419" s="194">
        <f t="shared" ca="1" si="451"/>
        <v>1.3963799927016407E-2</v>
      </c>
      <c r="GA419" s="194">
        <f t="shared" si="452"/>
        <v>0</v>
      </c>
      <c r="GB419" s="19" t="e">
        <f ca="1"/>
        <v>#N/A</v>
      </c>
      <c r="GC419" s="19" t="e">
        <f t="shared" ca="1" si="453"/>
        <v>#N/A</v>
      </c>
    </row>
    <row r="420" spans="8:185" x14ac:dyDescent="0.2">
      <c r="H420" s="198" cm="1">
        <f t="array" ref="H420">IFERROR(MATCH(TRUE,INDEX($B$14:$B$117&gt;=G420,0),0),"")</f>
        <v>1</v>
      </c>
      <c r="I420" s="194">
        <f t="shared" ca="1" si="398"/>
        <v>1.3963799927016407E-2</v>
      </c>
      <c r="L420" s="194">
        <f t="shared" si="454"/>
        <v>0</v>
      </c>
      <c r="M420" s="19">
        <f ca="1"/>
        <v>0</v>
      </c>
      <c r="N420" s="19">
        <f t="shared" ca="1" si="455"/>
        <v>0</v>
      </c>
      <c r="Q420" s="198" cm="1">
        <f t="array" ref="Q420">IFERROR(MATCH(TRUE,INDEX($B$14:$B$117&gt;=P420,0),0),"")</f>
        <v>1</v>
      </c>
      <c r="R420" s="194">
        <f t="shared" ca="1" si="399"/>
        <v>1.3963799927016407E-2</v>
      </c>
      <c r="U420" s="194">
        <f t="shared" si="456"/>
        <v>0</v>
      </c>
      <c r="V420" s="19">
        <f ca="1"/>
        <v>0</v>
      </c>
      <c r="W420" s="19">
        <f t="shared" ca="1" si="457"/>
        <v>0</v>
      </c>
      <c r="Z420" s="198" cm="1">
        <f t="array" ref="Z420">IFERROR(MATCH(TRUE,INDEX($B$14:$B$117&gt;=Y420,0),0),"")</f>
        <v>1</v>
      </c>
      <c r="AA420" s="194">
        <f t="shared" ca="1" si="400"/>
        <v>1.3963799927016407E-2</v>
      </c>
      <c r="AD420" s="194">
        <f t="shared" si="401"/>
        <v>0</v>
      </c>
      <c r="AE420" s="19">
        <f ca="1"/>
        <v>0</v>
      </c>
      <c r="AF420" s="19">
        <f t="shared" ca="1" si="402"/>
        <v>0</v>
      </c>
      <c r="AI420" s="198" cm="1">
        <f t="array" ref="AI420">IFERROR(MATCH(TRUE,INDEX($B$14:$B$117&gt;=AH420,0),0),"")</f>
        <v>1</v>
      </c>
      <c r="AJ420" s="194">
        <f t="shared" ca="1" si="403"/>
        <v>1.3963799927016407E-2</v>
      </c>
      <c r="AM420" s="194">
        <f t="shared" si="404"/>
        <v>0</v>
      </c>
      <c r="AN420" s="19">
        <f ca="1"/>
        <v>0</v>
      </c>
      <c r="AO420" s="19">
        <f t="shared" ca="1" si="405"/>
        <v>0</v>
      </c>
      <c r="AR420" s="198" cm="1">
        <f t="array" ref="AR420">IFERROR(MATCH(TRUE,INDEX($B$14:$B$117&gt;=AQ420,0),0),"")</f>
        <v>1</v>
      </c>
      <c r="AS420" s="194">
        <f t="shared" ca="1" si="406"/>
        <v>1.3963799927016407E-2</v>
      </c>
      <c r="AV420" s="194">
        <f t="shared" si="407"/>
        <v>0</v>
      </c>
      <c r="AW420" s="19">
        <f ca="1"/>
        <v>0</v>
      </c>
      <c r="AX420" s="19">
        <f t="shared" ca="1" si="408"/>
        <v>0</v>
      </c>
      <c r="BA420" s="198" cm="1">
        <f t="array" ref="BA420">IFERROR(MATCH(TRUE,INDEX($B$14:$B$117&gt;=AZ420,0),0),"")</f>
        <v>1</v>
      </c>
      <c r="BB420" s="194">
        <f t="shared" ca="1" si="409"/>
        <v>1.3963799927016407E-2</v>
      </c>
      <c r="BE420" s="194">
        <f t="shared" si="410"/>
        <v>0</v>
      </c>
      <c r="BF420" s="19">
        <f ca="1"/>
        <v>0</v>
      </c>
      <c r="BG420" s="19">
        <f t="shared" ca="1" si="411"/>
        <v>0</v>
      </c>
      <c r="BJ420" s="198" cm="1">
        <f t="array" ref="BJ420">IFERROR(MATCH(TRUE,INDEX($B$14:$B$117&gt;=BI420,0),0),"")</f>
        <v>1</v>
      </c>
      <c r="BK420" s="194">
        <f t="shared" ca="1" si="412"/>
        <v>1.3963799927016407E-2</v>
      </c>
      <c r="BN420" s="194">
        <f t="shared" si="413"/>
        <v>0</v>
      </c>
      <c r="BO420" s="19">
        <f ca="1"/>
        <v>0</v>
      </c>
      <c r="BP420" s="19">
        <f t="shared" ca="1" si="414"/>
        <v>0</v>
      </c>
      <c r="BS420" s="198" cm="1">
        <f t="array" ref="BS420">IFERROR(MATCH(TRUE,INDEX($B$14:$B$117&gt;=BR420,0),0),"")</f>
        <v>1</v>
      </c>
      <c r="BT420" s="194">
        <f t="shared" ca="1" si="415"/>
        <v>1.3963799927016407E-2</v>
      </c>
      <c r="BW420" s="194">
        <f t="shared" si="416"/>
        <v>0</v>
      </c>
      <c r="BX420" s="19">
        <f ca="1"/>
        <v>0</v>
      </c>
      <c r="BY420" s="19">
        <f t="shared" ca="1" si="417"/>
        <v>0</v>
      </c>
      <c r="CB420" s="198" cm="1">
        <f t="array" ref="CB420">IFERROR(MATCH(TRUE,INDEX($B$14:$B$117&gt;=CA420,0),0),"")</f>
        <v>1</v>
      </c>
      <c r="CC420" s="194">
        <f t="shared" ca="1" si="418"/>
        <v>1.3963799927016407E-2</v>
      </c>
      <c r="CF420" s="194">
        <f t="shared" si="419"/>
        <v>0</v>
      </c>
      <c r="CG420" s="19">
        <f ca="1"/>
        <v>0</v>
      </c>
      <c r="CH420" s="19">
        <f t="shared" ca="1" si="420"/>
        <v>0</v>
      </c>
      <c r="CK420" s="198" cm="1">
        <f t="array" ref="CK420">IFERROR(MATCH(TRUE,INDEX($B$14:$B$117&gt;=CJ420,0),0),"")</f>
        <v>1</v>
      </c>
      <c r="CL420" s="194">
        <f t="shared" ca="1" si="421"/>
        <v>1.3963799927016407E-2</v>
      </c>
      <c r="CO420" s="194">
        <f t="shared" si="422"/>
        <v>0</v>
      </c>
      <c r="CP420" s="19">
        <f ca="1"/>
        <v>0</v>
      </c>
      <c r="CQ420" s="19">
        <f t="shared" ca="1" si="423"/>
        <v>0</v>
      </c>
      <c r="CT420" s="198" cm="1">
        <f t="array" ref="CT420">IFERROR(MATCH(TRUE,INDEX($B$14:$B$117&gt;=CS420,0),0),"")</f>
        <v>1</v>
      </c>
      <c r="CU420" s="194">
        <f t="shared" ca="1" si="424"/>
        <v>1.3963799927016407E-2</v>
      </c>
      <c r="CX420" s="194">
        <f t="shared" si="425"/>
        <v>0</v>
      </c>
      <c r="CY420" s="19" t="e">
        <f ca="1"/>
        <v>#N/A</v>
      </c>
      <c r="CZ420" s="19" t="e">
        <f t="shared" ca="1" si="426"/>
        <v>#N/A</v>
      </c>
      <c r="DC420" s="198" cm="1">
        <f t="array" ref="DC420">IFERROR(MATCH(TRUE,INDEX($B$14:$B$117&gt;=DB420,0),0),"")</f>
        <v>1</v>
      </c>
      <c r="DD420" s="194">
        <f t="shared" ca="1" si="427"/>
        <v>1.3963799927016407E-2</v>
      </c>
      <c r="DG420" s="194">
        <f t="shared" si="428"/>
        <v>0</v>
      </c>
      <c r="DH420" s="19" t="e">
        <f ca="1"/>
        <v>#N/A</v>
      </c>
      <c r="DI420" s="19" t="e">
        <f t="shared" ca="1" si="429"/>
        <v>#N/A</v>
      </c>
      <c r="DL420" s="198" cm="1">
        <f t="array" ref="DL420">IFERROR(MATCH(TRUE,INDEX($B$14:$B$117&gt;=DK420,0),0),"")</f>
        <v>1</v>
      </c>
      <c r="DM420" s="194">
        <f t="shared" ca="1" si="430"/>
        <v>1.3963799927016407E-2</v>
      </c>
      <c r="DP420" s="194">
        <f t="shared" si="431"/>
        <v>0</v>
      </c>
      <c r="DQ420" s="19" t="e">
        <f ca="1"/>
        <v>#N/A</v>
      </c>
      <c r="DR420" s="19" t="e">
        <f t="shared" ca="1" si="432"/>
        <v>#N/A</v>
      </c>
      <c r="DU420" s="198" cm="1">
        <f t="array" ref="DU420">IFERROR(MATCH(TRUE,INDEX($B$14:$B$117&gt;=DT420,0),0),"")</f>
        <v>1</v>
      </c>
      <c r="DV420" s="194">
        <f t="shared" ca="1" si="433"/>
        <v>1.3963799927016407E-2</v>
      </c>
      <c r="DY420" s="194">
        <f t="shared" si="434"/>
        <v>0</v>
      </c>
      <c r="DZ420" s="19" t="e">
        <f ca="1"/>
        <v>#N/A</v>
      </c>
      <c r="EA420" s="19" t="e">
        <f t="shared" ca="1" si="435"/>
        <v>#N/A</v>
      </c>
      <c r="ED420" s="198" cm="1">
        <f t="array" ref="ED420">IFERROR(MATCH(TRUE,INDEX($B$14:$B$117&gt;=EC420,0),0),"")</f>
        <v>1</v>
      </c>
      <c r="EE420" s="194">
        <f t="shared" ca="1" si="436"/>
        <v>1.3963799927016407E-2</v>
      </c>
      <c r="EH420" s="194">
        <f t="shared" si="437"/>
        <v>0</v>
      </c>
      <c r="EI420" s="19" t="e">
        <f ca="1"/>
        <v>#N/A</v>
      </c>
      <c r="EJ420" s="19" t="e">
        <f t="shared" ca="1" si="438"/>
        <v>#N/A</v>
      </c>
      <c r="EM420" s="198" cm="1">
        <f t="array" ref="EM420">IFERROR(MATCH(TRUE,INDEX($B$14:$B$117&gt;=EL420,0),0),"")</f>
        <v>1</v>
      </c>
      <c r="EN420" s="194">
        <f t="shared" ca="1" si="439"/>
        <v>1.3963799927016407E-2</v>
      </c>
      <c r="EQ420" s="194">
        <f t="shared" si="440"/>
        <v>0</v>
      </c>
      <c r="ER420" s="19" t="e">
        <f ca="1"/>
        <v>#N/A</v>
      </c>
      <c r="ES420" s="19" t="e">
        <f t="shared" ca="1" si="441"/>
        <v>#N/A</v>
      </c>
      <c r="EV420" s="198" cm="1">
        <f t="array" ref="EV420">IFERROR(MATCH(TRUE,INDEX($B$14:$B$117&gt;=EU420,0),0),"")</f>
        <v>1</v>
      </c>
      <c r="EW420" s="194">
        <f t="shared" ca="1" si="442"/>
        <v>1.3963799927016407E-2</v>
      </c>
      <c r="EZ420" s="194">
        <f t="shared" si="443"/>
        <v>0</v>
      </c>
      <c r="FA420" s="19" t="e">
        <f ca="1"/>
        <v>#N/A</v>
      </c>
      <c r="FB420" s="19" t="e">
        <f t="shared" ca="1" si="444"/>
        <v>#N/A</v>
      </c>
      <c r="FE420" s="198" cm="1">
        <f t="array" ref="FE420">IFERROR(MATCH(TRUE,INDEX($B$14:$B$117&gt;=FD420,0),0),"")</f>
        <v>1</v>
      </c>
      <c r="FF420" s="194">
        <f t="shared" ca="1" si="445"/>
        <v>1.3963799927016407E-2</v>
      </c>
      <c r="FI420" s="194">
        <f t="shared" si="446"/>
        <v>0</v>
      </c>
      <c r="FJ420" s="19" t="e">
        <f ca="1"/>
        <v>#N/A</v>
      </c>
      <c r="FK420" s="19" t="e">
        <f t="shared" ca="1" si="447"/>
        <v>#N/A</v>
      </c>
      <c r="FN420" s="198" cm="1">
        <f t="array" ref="FN420">IFERROR(MATCH(TRUE,INDEX($B$14:$B$117&gt;=FM420,0),0),"")</f>
        <v>1</v>
      </c>
      <c r="FO420" s="194">
        <f t="shared" ca="1" si="448"/>
        <v>1.3963799927016407E-2</v>
      </c>
      <c r="FR420" s="194">
        <f t="shared" si="449"/>
        <v>0</v>
      </c>
      <c r="FS420" s="19" t="e">
        <f ca="1"/>
        <v>#N/A</v>
      </c>
      <c r="FT420" s="19" t="e">
        <f t="shared" ca="1" si="450"/>
        <v>#N/A</v>
      </c>
      <c r="FW420" s="198" cm="1">
        <f t="array" ref="FW420">IFERROR(MATCH(TRUE,INDEX($B$14:$B$117&gt;=FV420,0),0),"")</f>
        <v>1</v>
      </c>
      <c r="FX420" s="194">
        <f t="shared" ca="1" si="451"/>
        <v>1.3963799927016407E-2</v>
      </c>
      <c r="GA420" s="194">
        <f t="shared" si="452"/>
        <v>0</v>
      </c>
      <c r="GB420" s="19" t="e">
        <f ca="1"/>
        <v>#N/A</v>
      </c>
      <c r="GC420" s="19" t="e">
        <f t="shared" ca="1" si="453"/>
        <v>#N/A</v>
      </c>
    </row>
    <row r="421" spans="8:185" x14ac:dyDescent="0.2">
      <c r="H421" s="198" cm="1">
        <f t="array" ref="H421">IFERROR(MATCH(TRUE,INDEX($B$14:$B$117&gt;=G421,0),0),"")</f>
        <v>1</v>
      </c>
      <c r="I421" s="194">
        <f t="shared" ca="1" si="398"/>
        <v>1.3963799927016407E-2</v>
      </c>
      <c r="L421" s="194">
        <f t="shared" si="454"/>
        <v>0</v>
      </c>
      <c r="M421" s="19">
        <f ca="1"/>
        <v>0</v>
      </c>
      <c r="N421" s="19">
        <f t="shared" ca="1" si="455"/>
        <v>0</v>
      </c>
      <c r="Q421" s="198" cm="1">
        <f t="array" ref="Q421">IFERROR(MATCH(TRUE,INDEX($B$14:$B$117&gt;=P421,0),0),"")</f>
        <v>1</v>
      </c>
      <c r="R421" s="194">
        <f t="shared" ca="1" si="399"/>
        <v>1.3963799927016407E-2</v>
      </c>
      <c r="U421" s="194">
        <f t="shared" si="456"/>
        <v>0</v>
      </c>
      <c r="V421" s="19">
        <f ca="1"/>
        <v>0</v>
      </c>
      <c r="W421" s="19">
        <f t="shared" ca="1" si="457"/>
        <v>0</v>
      </c>
      <c r="Z421" s="198" cm="1">
        <f t="array" ref="Z421">IFERROR(MATCH(TRUE,INDEX($B$14:$B$117&gt;=Y421,0),0),"")</f>
        <v>1</v>
      </c>
      <c r="AA421" s="194">
        <f t="shared" ca="1" si="400"/>
        <v>1.3963799927016407E-2</v>
      </c>
      <c r="AD421" s="194">
        <f t="shared" si="401"/>
        <v>0</v>
      </c>
      <c r="AE421" s="19">
        <f ca="1"/>
        <v>0</v>
      </c>
      <c r="AF421" s="19">
        <f t="shared" ca="1" si="402"/>
        <v>0</v>
      </c>
      <c r="AI421" s="198" cm="1">
        <f t="array" ref="AI421">IFERROR(MATCH(TRUE,INDEX($B$14:$B$117&gt;=AH421,0),0),"")</f>
        <v>1</v>
      </c>
      <c r="AJ421" s="194">
        <f t="shared" ca="1" si="403"/>
        <v>1.3963799927016407E-2</v>
      </c>
      <c r="AM421" s="194">
        <f t="shared" si="404"/>
        <v>0</v>
      </c>
      <c r="AN421" s="19">
        <f ca="1"/>
        <v>0</v>
      </c>
      <c r="AO421" s="19">
        <f t="shared" ca="1" si="405"/>
        <v>0</v>
      </c>
      <c r="AR421" s="198" cm="1">
        <f t="array" ref="AR421">IFERROR(MATCH(TRUE,INDEX($B$14:$B$117&gt;=AQ421,0),0),"")</f>
        <v>1</v>
      </c>
      <c r="AS421" s="194">
        <f t="shared" ca="1" si="406"/>
        <v>1.3963799927016407E-2</v>
      </c>
      <c r="AV421" s="194">
        <f t="shared" si="407"/>
        <v>0</v>
      </c>
      <c r="AW421" s="19">
        <f ca="1"/>
        <v>0</v>
      </c>
      <c r="AX421" s="19">
        <f t="shared" ca="1" si="408"/>
        <v>0</v>
      </c>
      <c r="BA421" s="198" cm="1">
        <f t="array" ref="BA421">IFERROR(MATCH(TRUE,INDEX($B$14:$B$117&gt;=AZ421,0),0),"")</f>
        <v>1</v>
      </c>
      <c r="BB421" s="194">
        <f t="shared" ca="1" si="409"/>
        <v>1.3963799927016407E-2</v>
      </c>
      <c r="BE421" s="194">
        <f t="shared" si="410"/>
        <v>0</v>
      </c>
      <c r="BF421" s="19">
        <f ca="1"/>
        <v>0</v>
      </c>
      <c r="BG421" s="19">
        <f t="shared" ca="1" si="411"/>
        <v>0</v>
      </c>
      <c r="BJ421" s="198" cm="1">
        <f t="array" ref="BJ421">IFERROR(MATCH(TRUE,INDEX($B$14:$B$117&gt;=BI421,0),0),"")</f>
        <v>1</v>
      </c>
      <c r="BK421" s="194">
        <f t="shared" ca="1" si="412"/>
        <v>1.3963799927016407E-2</v>
      </c>
      <c r="BN421" s="194">
        <f t="shared" si="413"/>
        <v>0</v>
      </c>
      <c r="BO421" s="19">
        <f ca="1"/>
        <v>0</v>
      </c>
      <c r="BP421" s="19">
        <f t="shared" ca="1" si="414"/>
        <v>0</v>
      </c>
      <c r="BS421" s="198" cm="1">
        <f t="array" ref="BS421">IFERROR(MATCH(TRUE,INDEX($B$14:$B$117&gt;=BR421,0),0),"")</f>
        <v>1</v>
      </c>
      <c r="BT421" s="194">
        <f t="shared" ca="1" si="415"/>
        <v>1.3963799927016407E-2</v>
      </c>
      <c r="BW421" s="194">
        <f t="shared" si="416"/>
        <v>0</v>
      </c>
      <c r="BX421" s="19">
        <f ca="1"/>
        <v>0</v>
      </c>
      <c r="BY421" s="19">
        <f t="shared" ca="1" si="417"/>
        <v>0</v>
      </c>
      <c r="CB421" s="198" cm="1">
        <f t="array" ref="CB421">IFERROR(MATCH(TRUE,INDEX($B$14:$B$117&gt;=CA421,0),0),"")</f>
        <v>1</v>
      </c>
      <c r="CC421" s="194">
        <f t="shared" ca="1" si="418"/>
        <v>1.3963799927016407E-2</v>
      </c>
      <c r="CF421" s="194">
        <f t="shared" si="419"/>
        <v>0</v>
      </c>
      <c r="CG421" s="19">
        <f ca="1"/>
        <v>0</v>
      </c>
      <c r="CH421" s="19">
        <f t="shared" ca="1" si="420"/>
        <v>0</v>
      </c>
      <c r="CK421" s="198" cm="1">
        <f t="array" ref="CK421">IFERROR(MATCH(TRUE,INDEX($B$14:$B$117&gt;=CJ421,0),0),"")</f>
        <v>1</v>
      </c>
      <c r="CL421" s="194">
        <f t="shared" ca="1" si="421"/>
        <v>1.3963799927016407E-2</v>
      </c>
      <c r="CO421" s="194">
        <f t="shared" si="422"/>
        <v>0</v>
      </c>
      <c r="CP421" s="19">
        <f ca="1"/>
        <v>0</v>
      </c>
      <c r="CQ421" s="19">
        <f t="shared" ca="1" si="423"/>
        <v>0</v>
      </c>
      <c r="CT421" s="198" cm="1">
        <f t="array" ref="CT421">IFERROR(MATCH(TRUE,INDEX($B$14:$B$117&gt;=CS421,0),0),"")</f>
        <v>1</v>
      </c>
      <c r="CU421" s="194">
        <f t="shared" ca="1" si="424"/>
        <v>1.3963799927016407E-2</v>
      </c>
      <c r="CX421" s="194">
        <f t="shared" si="425"/>
        <v>0</v>
      </c>
      <c r="CY421" s="19" t="e">
        <f ca="1"/>
        <v>#N/A</v>
      </c>
      <c r="CZ421" s="19" t="e">
        <f t="shared" ca="1" si="426"/>
        <v>#N/A</v>
      </c>
      <c r="DC421" s="198" cm="1">
        <f t="array" ref="DC421">IFERROR(MATCH(TRUE,INDEX($B$14:$B$117&gt;=DB421,0),0),"")</f>
        <v>1</v>
      </c>
      <c r="DD421" s="194">
        <f t="shared" ca="1" si="427"/>
        <v>1.3963799927016407E-2</v>
      </c>
      <c r="DG421" s="194">
        <f t="shared" si="428"/>
        <v>0</v>
      </c>
      <c r="DH421" s="19" t="e">
        <f ca="1"/>
        <v>#N/A</v>
      </c>
      <c r="DI421" s="19" t="e">
        <f t="shared" ca="1" si="429"/>
        <v>#N/A</v>
      </c>
      <c r="DL421" s="198" cm="1">
        <f t="array" ref="DL421">IFERROR(MATCH(TRUE,INDEX($B$14:$B$117&gt;=DK421,0),0),"")</f>
        <v>1</v>
      </c>
      <c r="DM421" s="194">
        <f t="shared" ca="1" si="430"/>
        <v>1.3963799927016407E-2</v>
      </c>
      <c r="DP421" s="194">
        <f t="shared" si="431"/>
        <v>0</v>
      </c>
      <c r="DQ421" s="19" t="e">
        <f ca="1"/>
        <v>#N/A</v>
      </c>
      <c r="DR421" s="19" t="e">
        <f t="shared" ca="1" si="432"/>
        <v>#N/A</v>
      </c>
      <c r="DU421" s="198" cm="1">
        <f t="array" ref="DU421">IFERROR(MATCH(TRUE,INDEX($B$14:$B$117&gt;=DT421,0),0),"")</f>
        <v>1</v>
      </c>
      <c r="DV421" s="194">
        <f t="shared" ca="1" si="433"/>
        <v>1.3963799927016407E-2</v>
      </c>
      <c r="DY421" s="194">
        <f t="shared" si="434"/>
        <v>0</v>
      </c>
      <c r="DZ421" s="19" t="e">
        <f ca="1"/>
        <v>#N/A</v>
      </c>
      <c r="EA421" s="19" t="e">
        <f t="shared" ca="1" si="435"/>
        <v>#N/A</v>
      </c>
      <c r="ED421" s="198" cm="1">
        <f t="array" ref="ED421">IFERROR(MATCH(TRUE,INDEX($B$14:$B$117&gt;=EC421,0),0),"")</f>
        <v>1</v>
      </c>
      <c r="EE421" s="194">
        <f t="shared" ca="1" si="436"/>
        <v>1.3963799927016407E-2</v>
      </c>
      <c r="EH421" s="194">
        <f t="shared" si="437"/>
        <v>0</v>
      </c>
      <c r="EI421" s="19" t="e">
        <f ca="1"/>
        <v>#N/A</v>
      </c>
      <c r="EJ421" s="19" t="e">
        <f t="shared" ca="1" si="438"/>
        <v>#N/A</v>
      </c>
      <c r="EM421" s="198" cm="1">
        <f t="array" ref="EM421">IFERROR(MATCH(TRUE,INDEX($B$14:$B$117&gt;=EL421,0),0),"")</f>
        <v>1</v>
      </c>
      <c r="EN421" s="194">
        <f t="shared" ca="1" si="439"/>
        <v>1.3963799927016407E-2</v>
      </c>
      <c r="EQ421" s="194">
        <f t="shared" si="440"/>
        <v>0</v>
      </c>
      <c r="ER421" s="19" t="e">
        <f ca="1"/>
        <v>#N/A</v>
      </c>
      <c r="ES421" s="19" t="e">
        <f t="shared" ca="1" si="441"/>
        <v>#N/A</v>
      </c>
      <c r="EV421" s="198" cm="1">
        <f t="array" ref="EV421">IFERROR(MATCH(TRUE,INDEX($B$14:$B$117&gt;=EU421,0),0),"")</f>
        <v>1</v>
      </c>
      <c r="EW421" s="194">
        <f t="shared" ca="1" si="442"/>
        <v>1.3963799927016407E-2</v>
      </c>
      <c r="EZ421" s="194">
        <f t="shared" si="443"/>
        <v>0</v>
      </c>
      <c r="FA421" s="19" t="e">
        <f ca="1"/>
        <v>#N/A</v>
      </c>
      <c r="FB421" s="19" t="e">
        <f t="shared" ca="1" si="444"/>
        <v>#N/A</v>
      </c>
      <c r="FE421" s="198" cm="1">
        <f t="array" ref="FE421">IFERROR(MATCH(TRUE,INDEX($B$14:$B$117&gt;=FD421,0),0),"")</f>
        <v>1</v>
      </c>
      <c r="FF421" s="194">
        <f t="shared" ca="1" si="445"/>
        <v>1.3963799927016407E-2</v>
      </c>
      <c r="FI421" s="194">
        <f t="shared" si="446"/>
        <v>0</v>
      </c>
      <c r="FJ421" s="19" t="e">
        <f ca="1"/>
        <v>#N/A</v>
      </c>
      <c r="FK421" s="19" t="e">
        <f t="shared" ca="1" si="447"/>
        <v>#N/A</v>
      </c>
      <c r="FN421" s="198" cm="1">
        <f t="array" ref="FN421">IFERROR(MATCH(TRUE,INDEX($B$14:$B$117&gt;=FM421,0),0),"")</f>
        <v>1</v>
      </c>
      <c r="FO421" s="194">
        <f t="shared" ca="1" si="448"/>
        <v>1.3963799927016407E-2</v>
      </c>
      <c r="FR421" s="194">
        <f t="shared" si="449"/>
        <v>0</v>
      </c>
      <c r="FS421" s="19" t="e">
        <f ca="1"/>
        <v>#N/A</v>
      </c>
      <c r="FT421" s="19" t="e">
        <f t="shared" ca="1" si="450"/>
        <v>#N/A</v>
      </c>
      <c r="FW421" s="198" cm="1">
        <f t="array" ref="FW421">IFERROR(MATCH(TRUE,INDEX($B$14:$B$117&gt;=FV421,0),0),"")</f>
        <v>1</v>
      </c>
      <c r="FX421" s="194">
        <f t="shared" ca="1" si="451"/>
        <v>1.3963799927016407E-2</v>
      </c>
      <c r="GA421" s="194">
        <f t="shared" si="452"/>
        <v>0</v>
      </c>
      <c r="GB421" s="19" t="e">
        <f ca="1"/>
        <v>#N/A</v>
      </c>
      <c r="GC421" s="19" t="e">
        <f t="shared" ca="1" si="453"/>
        <v>#N/A</v>
      </c>
    </row>
    <row r="422" spans="8:185" x14ac:dyDescent="0.2">
      <c r="H422" s="198" cm="1">
        <f t="array" ref="H422">IFERROR(MATCH(TRUE,INDEX($B$14:$B$117&gt;=G422,0),0),"")</f>
        <v>1</v>
      </c>
      <c r="I422" s="194">
        <f t="shared" ca="1" si="398"/>
        <v>1.3963799927016407E-2</v>
      </c>
      <c r="L422" s="194">
        <f t="shared" si="454"/>
        <v>0</v>
      </c>
      <c r="M422" s="19">
        <f ca="1"/>
        <v>0</v>
      </c>
      <c r="N422" s="19">
        <f t="shared" ca="1" si="455"/>
        <v>0</v>
      </c>
      <c r="Q422" s="198" cm="1">
        <f t="array" ref="Q422">IFERROR(MATCH(TRUE,INDEX($B$14:$B$117&gt;=P422,0),0),"")</f>
        <v>1</v>
      </c>
      <c r="R422" s="194">
        <f t="shared" ca="1" si="399"/>
        <v>1.3963799927016407E-2</v>
      </c>
      <c r="U422" s="194">
        <f t="shared" si="456"/>
        <v>0</v>
      </c>
      <c r="V422" s="19">
        <f ca="1"/>
        <v>0</v>
      </c>
      <c r="W422" s="19">
        <f t="shared" ca="1" si="457"/>
        <v>0</v>
      </c>
      <c r="Z422" s="198" cm="1">
        <f t="array" ref="Z422">IFERROR(MATCH(TRUE,INDEX($B$14:$B$117&gt;=Y422,0),0),"")</f>
        <v>1</v>
      </c>
      <c r="AA422" s="194">
        <f t="shared" ca="1" si="400"/>
        <v>1.3963799927016407E-2</v>
      </c>
      <c r="AD422" s="194">
        <f t="shared" si="401"/>
        <v>0</v>
      </c>
      <c r="AE422" s="19">
        <f ca="1"/>
        <v>0</v>
      </c>
      <c r="AF422" s="19">
        <f t="shared" ca="1" si="402"/>
        <v>0</v>
      </c>
      <c r="AI422" s="198" cm="1">
        <f t="array" ref="AI422">IFERROR(MATCH(TRUE,INDEX($B$14:$B$117&gt;=AH422,0),0),"")</f>
        <v>1</v>
      </c>
      <c r="AJ422" s="194">
        <f t="shared" ca="1" si="403"/>
        <v>1.3963799927016407E-2</v>
      </c>
      <c r="AM422" s="194">
        <f t="shared" si="404"/>
        <v>0</v>
      </c>
      <c r="AN422" s="19">
        <f ca="1"/>
        <v>0</v>
      </c>
      <c r="AO422" s="19">
        <f t="shared" ca="1" si="405"/>
        <v>0</v>
      </c>
      <c r="AR422" s="198" cm="1">
        <f t="array" ref="AR422">IFERROR(MATCH(TRUE,INDEX($B$14:$B$117&gt;=AQ422,0),0),"")</f>
        <v>1</v>
      </c>
      <c r="AS422" s="194">
        <f t="shared" ca="1" si="406"/>
        <v>1.3963799927016407E-2</v>
      </c>
      <c r="AV422" s="194">
        <f t="shared" si="407"/>
        <v>0</v>
      </c>
      <c r="AW422" s="19">
        <f ca="1"/>
        <v>0</v>
      </c>
      <c r="AX422" s="19">
        <f t="shared" ca="1" si="408"/>
        <v>0</v>
      </c>
      <c r="BA422" s="198" cm="1">
        <f t="array" ref="BA422">IFERROR(MATCH(TRUE,INDEX($B$14:$B$117&gt;=AZ422,0),0),"")</f>
        <v>1</v>
      </c>
      <c r="BB422" s="194">
        <f t="shared" ca="1" si="409"/>
        <v>1.3963799927016407E-2</v>
      </c>
      <c r="BE422" s="194">
        <f t="shared" si="410"/>
        <v>0</v>
      </c>
      <c r="BF422" s="19">
        <f ca="1"/>
        <v>0</v>
      </c>
      <c r="BG422" s="19">
        <f t="shared" ca="1" si="411"/>
        <v>0</v>
      </c>
      <c r="BJ422" s="198" cm="1">
        <f t="array" ref="BJ422">IFERROR(MATCH(TRUE,INDEX($B$14:$B$117&gt;=BI422,0),0),"")</f>
        <v>1</v>
      </c>
      <c r="BK422" s="194">
        <f t="shared" ca="1" si="412"/>
        <v>1.3963799927016407E-2</v>
      </c>
      <c r="BN422" s="194">
        <f t="shared" si="413"/>
        <v>0</v>
      </c>
      <c r="BO422" s="19">
        <f ca="1"/>
        <v>0</v>
      </c>
      <c r="BP422" s="19">
        <f t="shared" ca="1" si="414"/>
        <v>0</v>
      </c>
      <c r="BS422" s="198" cm="1">
        <f t="array" ref="BS422">IFERROR(MATCH(TRUE,INDEX($B$14:$B$117&gt;=BR422,0),0),"")</f>
        <v>1</v>
      </c>
      <c r="BT422" s="194">
        <f t="shared" ca="1" si="415"/>
        <v>1.3963799927016407E-2</v>
      </c>
      <c r="BW422" s="194">
        <f t="shared" si="416"/>
        <v>0</v>
      </c>
      <c r="BX422" s="19">
        <f ca="1"/>
        <v>0</v>
      </c>
      <c r="BY422" s="19">
        <f t="shared" ca="1" si="417"/>
        <v>0</v>
      </c>
      <c r="CB422" s="198" cm="1">
        <f t="array" ref="CB422">IFERROR(MATCH(TRUE,INDEX($B$14:$B$117&gt;=CA422,0),0),"")</f>
        <v>1</v>
      </c>
      <c r="CC422" s="194">
        <f t="shared" ca="1" si="418"/>
        <v>1.3963799927016407E-2</v>
      </c>
      <c r="CF422" s="194">
        <f t="shared" si="419"/>
        <v>0</v>
      </c>
      <c r="CG422" s="19">
        <f ca="1"/>
        <v>0</v>
      </c>
      <c r="CH422" s="19">
        <f t="shared" ca="1" si="420"/>
        <v>0</v>
      </c>
      <c r="CK422" s="198" cm="1">
        <f t="array" ref="CK422">IFERROR(MATCH(TRUE,INDEX($B$14:$B$117&gt;=CJ422,0),0),"")</f>
        <v>1</v>
      </c>
      <c r="CL422" s="194">
        <f t="shared" ca="1" si="421"/>
        <v>1.3963799927016407E-2</v>
      </c>
      <c r="CO422" s="194">
        <f t="shared" si="422"/>
        <v>0</v>
      </c>
      <c r="CP422" s="19">
        <f ca="1"/>
        <v>0</v>
      </c>
      <c r="CQ422" s="19">
        <f t="shared" ca="1" si="423"/>
        <v>0</v>
      </c>
      <c r="CT422" s="198" cm="1">
        <f t="array" ref="CT422">IFERROR(MATCH(TRUE,INDEX($B$14:$B$117&gt;=CS422,0),0),"")</f>
        <v>1</v>
      </c>
      <c r="CU422" s="194">
        <f t="shared" ca="1" si="424"/>
        <v>1.3963799927016407E-2</v>
      </c>
      <c r="CX422" s="194">
        <f t="shared" si="425"/>
        <v>0</v>
      </c>
      <c r="CY422" s="19" t="e">
        <f ca="1"/>
        <v>#N/A</v>
      </c>
      <c r="CZ422" s="19" t="e">
        <f t="shared" ca="1" si="426"/>
        <v>#N/A</v>
      </c>
      <c r="DC422" s="198" cm="1">
        <f t="array" ref="DC422">IFERROR(MATCH(TRUE,INDEX($B$14:$B$117&gt;=DB422,0),0),"")</f>
        <v>1</v>
      </c>
      <c r="DD422" s="194">
        <f t="shared" ca="1" si="427"/>
        <v>1.3963799927016407E-2</v>
      </c>
      <c r="DG422" s="194">
        <f t="shared" si="428"/>
        <v>0</v>
      </c>
      <c r="DH422" s="19" t="e">
        <f ca="1"/>
        <v>#N/A</v>
      </c>
      <c r="DI422" s="19" t="e">
        <f t="shared" ca="1" si="429"/>
        <v>#N/A</v>
      </c>
      <c r="DL422" s="198" cm="1">
        <f t="array" ref="DL422">IFERROR(MATCH(TRUE,INDEX($B$14:$B$117&gt;=DK422,0),0),"")</f>
        <v>1</v>
      </c>
      <c r="DM422" s="194">
        <f t="shared" ca="1" si="430"/>
        <v>1.3963799927016407E-2</v>
      </c>
      <c r="DP422" s="194">
        <f t="shared" si="431"/>
        <v>0</v>
      </c>
      <c r="DQ422" s="19" t="e">
        <f ca="1"/>
        <v>#N/A</v>
      </c>
      <c r="DR422" s="19" t="e">
        <f t="shared" ca="1" si="432"/>
        <v>#N/A</v>
      </c>
      <c r="DU422" s="198" cm="1">
        <f t="array" ref="DU422">IFERROR(MATCH(TRUE,INDEX($B$14:$B$117&gt;=DT422,0),0),"")</f>
        <v>1</v>
      </c>
      <c r="DV422" s="194">
        <f t="shared" ca="1" si="433"/>
        <v>1.3963799927016407E-2</v>
      </c>
      <c r="DY422" s="194">
        <f t="shared" si="434"/>
        <v>0</v>
      </c>
      <c r="DZ422" s="19" t="e">
        <f ca="1"/>
        <v>#N/A</v>
      </c>
      <c r="EA422" s="19" t="e">
        <f t="shared" ca="1" si="435"/>
        <v>#N/A</v>
      </c>
      <c r="ED422" s="198" cm="1">
        <f t="array" ref="ED422">IFERROR(MATCH(TRUE,INDEX($B$14:$B$117&gt;=EC422,0),0),"")</f>
        <v>1</v>
      </c>
      <c r="EE422" s="194">
        <f t="shared" ca="1" si="436"/>
        <v>1.3963799927016407E-2</v>
      </c>
      <c r="EH422" s="194">
        <f t="shared" si="437"/>
        <v>0</v>
      </c>
      <c r="EI422" s="19" t="e">
        <f ca="1"/>
        <v>#N/A</v>
      </c>
      <c r="EJ422" s="19" t="e">
        <f t="shared" ca="1" si="438"/>
        <v>#N/A</v>
      </c>
      <c r="EM422" s="198" cm="1">
        <f t="array" ref="EM422">IFERROR(MATCH(TRUE,INDEX($B$14:$B$117&gt;=EL422,0),0),"")</f>
        <v>1</v>
      </c>
      <c r="EN422" s="194">
        <f t="shared" ca="1" si="439"/>
        <v>1.3963799927016407E-2</v>
      </c>
      <c r="EQ422" s="194">
        <f t="shared" si="440"/>
        <v>0</v>
      </c>
      <c r="ER422" s="19" t="e">
        <f ca="1"/>
        <v>#N/A</v>
      </c>
      <c r="ES422" s="19" t="e">
        <f t="shared" ca="1" si="441"/>
        <v>#N/A</v>
      </c>
      <c r="EV422" s="198" cm="1">
        <f t="array" ref="EV422">IFERROR(MATCH(TRUE,INDEX($B$14:$B$117&gt;=EU422,0),0),"")</f>
        <v>1</v>
      </c>
      <c r="EW422" s="194">
        <f t="shared" ca="1" si="442"/>
        <v>1.3963799927016407E-2</v>
      </c>
      <c r="EZ422" s="194">
        <f t="shared" si="443"/>
        <v>0</v>
      </c>
      <c r="FA422" s="19" t="e">
        <f ca="1"/>
        <v>#N/A</v>
      </c>
      <c r="FB422" s="19" t="e">
        <f t="shared" ca="1" si="444"/>
        <v>#N/A</v>
      </c>
      <c r="FE422" s="198" cm="1">
        <f t="array" ref="FE422">IFERROR(MATCH(TRUE,INDEX($B$14:$B$117&gt;=FD422,0),0),"")</f>
        <v>1</v>
      </c>
      <c r="FF422" s="194">
        <f t="shared" ca="1" si="445"/>
        <v>1.3963799927016407E-2</v>
      </c>
      <c r="FI422" s="194">
        <f t="shared" si="446"/>
        <v>0</v>
      </c>
      <c r="FJ422" s="19" t="e">
        <f ca="1"/>
        <v>#N/A</v>
      </c>
      <c r="FK422" s="19" t="e">
        <f t="shared" ca="1" si="447"/>
        <v>#N/A</v>
      </c>
      <c r="FN422" s="198" cm="1">
        <f t="array" ref="FN422">IFERROR(MATCH(TRUE,INDEX($B$14:$B$117&gt;=FM422,0),0),"")</f>
        <v>1</v>
      </c>
      <c r="FO422" s="194">
        <f t="shared" ca="1" si="448"/>
        <v>1.3963799927016407E-2</v>
      </c>
      <c r="FR422" s="194">
        <f t="shared" si="449"/>
        <v>0</v>
      </c>
      <c r="FS422" s="19" t="e">
        <f ca="1"/>
        <v>#N/A</v>
      </c>
      <c r="FT422" s="19" t="e">
        <f t="shared" ca="1" si="450"/>
        <v>#N/A</v>
      </c>
      <c r="FW422" s="198" cm="1">
        <f t="array" ref="FW422">IFERROR(MATCH(TRUE,INDEX($B$14:$B$117&gt;=FV422,0),0),"")</f>
        <v>1</v>
      </c>
      <c r="FX422" s="194">
        <f t="shared" ca="1" si="451"/>
        <v>1.3963799927016407E-2</v>
      </c>
      <c r="GA422" s="194">
        <f t="shared" si="452"/>
        <v>0</v>
      </c>
      <c r="GB422" s="19" t="e">
        <f ca="1"/>
        <v>#N/A</v>
      </c>
      <c r="GC422" s="19" t="e">
        <f t="shared" ca="1" si="453"/>
        <v>#N/A</v>
      </c>
    </row>
    <row r="423" spans="8:185" x14ac:dyDescent="0.2">
      <c r="H423" s="198" cm="1">
        <f t="array" ref="H423">IFERROR(MATCH(TRUE,INDEX($B$14:$B$117&gt;=G423,0),0),"")</f>
        <v>1</v>
      </c>
      <c r="I423" s="194">
        <f t="shared" ca="1" si="398"/>
        <v>1.3963799927016407E-2</v>
      </c>
      <c r="L423" s="194">
        <f t="shared" si="454"/>
        <v>0</v>
      </c>
      <c r="M423" s="19">
        <f ca="1"/>
        <v>0</v>
      </c>
      <c r="N423" s="19">
        <f t="shared" ca="1" si="455"/>
        <v>0</v>
      </c>
      <c r="Q423" s="198" cm="1">
        <f t="array" ref="Q423">IFERROR(MATCH(TRUE,INDEX($B$14:$B$117&gt;=P423,0),0),"")</f>
        <v>1</v>
      </c>
      <c r="R423" s="194">
        <f t="shared" ca="1" si="399"/>
        <v>1.3963799927016407E-2</v>
      </c>
      <c r="U423" s="194">
        <f t="shared" si="456"/>
        <v>0</v>
      </c>
      <c r="V423" s="19">
        <f ca="1"/>
        <v>0</v>
      </c>
      <c r="W423" s="19">
        <f t="shared" ca="1" si="457"/>
        <v>0</v>
      </c>
      <c r="Z423" s="198" cm="1">
        <f t="array" ref="Z423">IFERROR(MATCH(TRUE,INDEX($B$14:$B$117&gt;=Y423,0),0),"")</f>
        <v>1</v>
      </c>
      <c r="AA423" s="194">
        <f t="shared" ca="1" si="400"/>
        <v>1.3963799927016407E-2</v>
      </c>
      <c r="AD423" s="194">
        <f t="shared" si="401"/>
        <v>0</v>
      </c>
      <c r="AE423" s="19">
        <f ca="1"/>
        <v>0</v>
      </c>
      <c r="AF423" s="19">
        <f t="shared" ca="1" si="402"/>
        <v>0</v>
      </c>
      <c r="AI423" s="198" cm="1">
        <f t="array" ref="AI423">IFERROR(MATCH(TRUE,INDEX($B$14:$B$117&gt;=AH423,0),0),"")</f>
        <v>1</v>
      </c>
      <c r="AJ423" s="194">
        <f t="shared" ca="1" si="403"/>
        <v>1.3963799927016407E-2</v>
      </c>
      <c r="AM423" s="194">
        <f t="shared" si="404"/>
        <v>0</v>
      </c>
      <c r="AN423" s="19">
        <f ca="1"/>
        <v>0</v>
      </c>
      <c r="AO423" s="19">
        <f t="shared" ca="1" si="405"/>
        <v>0</v>
      </c>
      <c r="AR423" s="198" cm="1">
        <f t="array" ref="AR423">IFERROR(MATCH(TRUE,INDEX($B$14:$B$117&gt;=AQ423,0),0),"")</f>
        <v>1</v>
      </c>
      <c r="AS423" s="194">
        <f t="shared" ca="1" si="406"/>
        <v>1.3963799927016407E-2</v>
      </c>
      <c r="AV423" s="194">
        <f t="shared" si="407"/>
        <v>0</v>
      </c>
      <c r="AW423" s="19">
        <f ca="1"/>
        <v>0</v>
      </c>
      <c r="AX423" s="19">
        <f t="shared" ca="1" si="408"/>
        <v>0</v>
      </c>
      <c r="BA423" s="198" cm="1">
        <f t="array" ref="BA423">IFERROR(MATCH(TRUE,INDEX($B$14:$B$117&gt;=AZ423,0),0),"")</f>
        <v>1</v>
      </c>
      <c r="BB423" s="194">
        <f t="shared" ca="1" si="409"/>
        <v>1.3963799927016407E-2</v>
      </c>
      <c r="BE423" s="194">
        <f t="shared" si="410"/>
        <v>0</v>
      </c>
      <c r="BF423" s="19">
        <f ca="1"/>
        <v>0</v>
      </c>
      <c r="BG423" s="19">
        <f t="shared" ca="1" si="411"/>
        <v>0</v>
      </c>
      <c r="BJ423" s="198" cm="1">
        <f t="array" ref="BJ423">IFERROR(MATCH(TRUE,INDEX($B$14:$B$117&gt;=BI423,0),0),"")</f>
        <v>1</v>
      </c>
      <c r="BK423" s="194">
        <f t="shared" ca="1" si="412"/>
        <v>1.3963799927016407E-2</v>
      </c>
      <c r="BN423" s="194">
        <f t="shared" si="413"/>
        <v>0</v>
      </c>
      <c r="BO423" s="19">
        <f ca="1"/>
        <v>0</v>
      </c>
      <c r="BP423" s="19">
        <f t="shared" ca="1" si="414"/>
        <v>0</v>
      </c>
      <c r="BS423" s="198" cm="1">
        <f t="array" ref="BS423">IFERROR(MATCH(TRUE,INDEX($B$14:$B$117&gt;=BR423,0),0),"")</f>
        <v>1</v>
      </c>
      <c r="BT423" s="194">
        <f t="shared" ca="1" si="415"/>
        <v>1.3963799927016407E-2</v>
      </c>
      <c r="BW423" s="194">
        <f t="shared" si="416"/>
        <v>0</v>
      </c>
      <c r="BX423" s="19">
        <f ca="1"/>
        <v>0</v>
      </c>
      <c r="BY423" s="19">
        <f t="shared" ca="1" si="417"/>
        <v>0</v>
      </c>
      <c r="CB423" s="198" cm="1">
        <f t="array" ref="CB423">IFERROR(MATCH(TRUE,INDEX($B$14:$B$117&gt;=CA423,0),0),"")</f>
        <v>1</v>
      </c>
      <c r="CC423" s="194">
        <f t="shared" ca="1" si="418"/>
        <v>1.3963799927016407E-2</v>
      </c>
      <c r="CF423" s="194">
        <f t="shared" si="419"/>
        <v>0</v>
      </c>
      <c r="CG423" s="19">
        <f ca="1"/>
        <v>0</v>
      </c>
      <c r="CH423" s="19">
        <f t="shared" ca="1" si="420"/>
        <v>0</v>
      </c>
      <c r="CK423" s="198" cm="1">
        <f t="array" ref="CK423">IFERROR(MATCH(TRUE,INDEX($B$14:$B$117&gt;=CJ423,0),0),"")</f>
        <v>1</v>
      </c>
      <c r="CL423" s="194">
        <f t="shared" ca="1" si="421"/>
        <v>1.3963799927016407E-2</v>
      </c>
      <c r="CO423" s="194">
        <f t="shared" si="422"/>
        <v>0</v>
      </c>
      <c r="CP423" s="19">
        <f ca="1"/>
        <v>0</v>
      </c>
      <c r="CQ423" s="19">
        <f t="shared" ca="1" si="423"/>
        <v>0</v>
      </c>
      <c r="CT423" s="198" cm="1">
        <f t="array" ref="CT423">IFERROR(MATCH(TRUE,INDEX($B$14:$B$117&gt;=CS423,0),0),"")</f>
        <v>1</v>
      </c>
      <c r="CU423" s="194">
        <f t="shared" ca="1" si="424"/>
        <v>1.3963799927016407E-2</v>
      </c>
      <c r="CX423" s="194">
        <f t="shared" si="425"/>
        <v>0</v>
      </c>
      <c r="CY423" s="19" t="e">
        <f ca="1"/>
        <v>#N/A</v>
      </c>
      <c r="CZ423" s="19" t="e">
        <f t="shared" ca="1" si="426"/>
        <v>#N/A</v>
      </c>
      <c r="DC423" s="198" cm="1">
        <f t="array" ref="DC423">IFERROR(MATCH(TRUE,INDEX($B$14:$B$117&gt;=DB423,0),0),"")</f>
        <v>1</v>
      </c>
      <c r="DD423" s="194">
        <f t="shared" ca="1" si="427"/>
        <v>1.3963799927016407E-2</v>
      </c>
      <c r="DG423" s="194">
        <f t="shared" si="428"/>
        <v>0</v>
      </c>
      <c r="DH423" s="19" t="e">
        <f ca="1"/>
        <v>#N/A</v>
      </c>
      <c r="DI423" s="19" t="e">
        <f t="shared" ca="1" si="429"/>
        <v>#N/A</v>
      </c>
      <c r="DL423" s="198" cm="1">
        <f t="array" ref="DL423">IFERROR(MATCH(TRUE,INDEX($B$14:$B$117&gt;=DK423,0),0),"")</f>
        <v>1</v>
      </c>
      <c r="DM423" s="194">
        <f t="shared" ca="1" si="430"/>
        <v>1.3963799927016407E-2</v>
      </c>
      <c r="DP423" s="194">
        <f t="shared" si="431"/>
        <v>0</v>
      </c>
      <c r="DQ423" s="19" t="e">
        <f ca="1"/>
        <v>#N/A</v>
      </c>
      <c r="DR423" s="19" t="e">
        <f t="shared" ca="1" si="432"/>
        <v>#N/A</v>
      </c>
      <c r="DU423" s="198" cm="1">
        <f t="array" ref="DU423">IFERROR(MATCH(TRUE,INDEX($B$14:$B$117&gt;=DT423,0),0),"")</f>
        <v>1</v>
      </c>
      <c r="DV423" s="194">
        <f t="shared" ca="1" si="433"/>
        <v>1.3963799927016407E-2</v>
      </c>
      <c r="DY423" s="194">
        <f t="shared" si="434"/>
        <v>0</v>
      </c>
      <c r="DZ423" s="19" t="e">
        <f ca="1"/>
        <v>#N/A</v>
      </c>
      <c r="EA423" s="19" t="e">
        <f t="shared" ca="1" si="435"/>
        <v>#N/A</v>
      </c>
      <c r="ED423" s="198" cm="1">
        <f t="array" ref="ED423">IFERROR(MATCH(TRUE,INDEX($B$14:$B$117&gt;=EC423,0),0),"")</f>
        <v>1</v>
      </c>
      <c r="EE423" s="194">
        <f t="shared" ca="1" si="436"/>
        <v>1.3963799927016407E-2</v>
      </c>
      <c r="EH423" s="194">
        <f t="shared" si="437"/>
        <v>0</v>
      </c>
      <c r="EI423" s="19" t="e">
        <f ca="1"/>
        <v>#N/A</v>
      </c>
      <c r="EJ423" s="19" t="e">
        <f t="shared" ca="1" si="438"/>
        <v>#N/A</v>
      </c>
      <c r="EM423" s="198" cm="1">
        <f t="array" ref="EM423">IFERROR(MATCH(TRUE,INDEX($B$14:$B$117&gt;=EL423,0),0),"")</f>
        <v>1</v>
      </c>
      <c r="EN423" s="194">
        <f t="shared" ca="1" si="439"/>
        <v>1.3963799927016407E-2</v>
      </c>
      <c r="EQ423" s="194">
        <f t="shared" si="440"/>
        <v>0</v>
      </c>
      <c r="ER423" s="19" t="e">
        <f ca="1"/>
        <v>#N/A</v>
      </c>
      <c r="ES423" s="19" t="e">
        <f t="shared" ca="1" si="441"/>
        <v>#N/A</v>
      </c>
      <c r="EV423" s="198" cm="1">
        <f t="array" ref="EV423">IFERROR(MATCH(TRUE,INDEX($B$14:$B$117&gt;=EU423,0),0),"")</f>
        <v>1</v>
      </c>
      <c r="EW423" s="194">
        <f t="shared" ca="1" si="442"/>
        <v>1.3963799927016407E-2</v>
      </c>
      <c r="EZ423" s="194">
        <f t="shared" si="443"/>
        <v>0</v>
      </c>
      <c r="FA423" s="19" t="e">
        <f ca="1"/>
        <v>#N/A</v>
      </c>
      <c r="FB423" s="19" t="e">
        <f t="shared" ca="1" si="444"/>
        <v>#N/A</v>
      </c>
      <c r="FE423" s="198" cm="1">
        <f t="array" ref="FE423">IFERROR(MATCH(TRUE,INDEX($B$14:$B$117&gt;=FD423,0),0),"")</f>
        <v>1</v>
      </c>
      <c r="FF423" s="194">
        <f t="shared" ca="1" si="445"/>
        <v>1.3963799927016407E-2</v>
      </c>
      <c r="FI423" s="194">
        <f t="shared" si="446"/>
        <v>0</v>
      </c>
      <c r="FJ423" s="19" t="e">
        <f ca="1"/>
        <v>#N/A</v>
      </c>
      <c r="FK423" s="19" t="e">
        <f t="shared" ca="1" si="447"/>
        <v>#N/A</v>
      </c>
      <c r="FN423" s="198" cm="1">
        <f t="array" ref="FN423">IFERROR(MATCH(TRUE,INDEX($B$14:$B$117&gt;=FM423,0),0),"")</f>
        <v>1</v>
      </c>
      <c r="FO423" s="194">
        <f t="shared" ca="1" si="448"/>
        <v>1.3963799927016407E-2</v>
      </c>
      <c r="FR423" s="194">
        <f t="shared" si="449"/>
        <v>0</v>
      </c>
      <c r="FS423" s="19" t="e">
        <f ca="1"/>
        <v>#N/A</v>
      </c>
      <c r="FT423" s="19" t="e">
        <f t="shared" ca="1" si="450"/>
        <v>#N/A</v>
      </c>
      <c r="FW423" s="198" cm="1">
        <f t="array" ref="FW423">IFERROR(MATCH(TRUE,INDEX($B$14:$B$117&gt;=FV423,0),0),"")</f>
        <v>1</v>
      </c>
      <c r="FX423" s="194">
        <f t="shared" ca="1" si="451"/>
        <v>1.3963799927016407E-2</v>
      </c>
      <c r="GA423" s="194">
        <f t="shared" si="452"/>
        <v>0</v>
      </c>
      <c r="GB423" s="19" t="e">
        <f ca="1"/>
        <v>#N/A</v>
      </c>
      <c r="GC423" s="19" t="e">
        <f t="shared" ca="1" si="453"/>
        <v>#N/A</v>
      </c>
    </row>
    <row r="424" spans="8:185" x14ac:dyDescent="0.2">
      <c r="H424" s="198" cm="1">
        <f t="array" ref="H424">IFERROR(MATCH(TRUE,INDEX($B$14:$B$117&gt;=G424,0),0),"")</f>
        <v>1</v>
      </c>
      <c r="I424" s="194">
        <f t="shared" ca="1" si="398"/>
        <v>1.3963799927016407E-2</v>
      </c>
      <c r="L424" s="194">
        <f t="shared" si="454"/>
        <v>0</v>
      </c>
      <c r="M424" s="19">
        <f ca="1"/>
        <v>0</v>
      </c>
      <c r="N424" s="19">
        <f t="shared" ca="1" si="455"/>
        <v>0</v>
      </c>
      <c r="Q424" s="198" cm="1">
        <f t="array" ref="Q424">IFERROR(MATCH(TRUE,INDEX($B$14:$B$117&gt;=P424,0),0),"")</f>
        <v>1</v>
      </c>
      <c r="R424" s="194">
        <f t="shared" ca="1" si="399"/>
        <v>1.3963799927016407E-2</v>
      </c>
      <c r="U424" s="194">
        <f t="shared" si="456"/>
        <v>0</v>
      </c>
      <c r="V424" s="19">
        <f ca="1"/>
        <v>0</v>
      </c>
      <c r="W424" s="19">
        <f t="shared" ca="1" si="457"/>
        <v>0</v>
      </c>
      <c r="Z424" s="198" cm="1">
        <f t="array" ref="Z424">IFERROR(MATCH(TRUE,INDEX($B$14:$B$117&gt;=Y424,0),0),"")</f>
        <v>1</v>
      </c>
      <c r="AA424" s="194">
        <f t="shared" ca="1" si="400"/>
        <v>1.3963799927016407E-2</v>
      </c>
      <c r="AD424" s="194">
        <f t="shared" si="401"/>
        <v>0</v>
      </c>
      <c r="AE424" s="19">
        <f ca="1"/>
        <v>0</v>
      </c>
      <c r="AF424" s="19">
        <f t="shared" ca="1" si="402"/>
        <v>0</v>
      </c>
      <c r="AI424" s="198" cm="1">
        <f t="array" ref="AI424">IFERROR(MATCH(TRUE,INDEX($B$14:$B$117&gt;=AH424,0),0),"")</f>
        <v>1</v>
      </c>
      <c r="AJ424" s="194">
        <f t="shared" ca="1" si="403"/>
        <v>1.3963799927016407E-2</v>
      </c>
      <c r="AM424" s="194">
        <f t="shared" si="404"/>
        <v>0</v>
      </c>
      <c r="AN424" s="19">
        <f ca="1"/>
        <v>0</v>
      </c>
      <c r="AO424" s="19">
        <f t="shared" ca="1" si="405"/>
        <v>0</v>
      </c>
      <c r="AR424" s="198" cm="1">
        <f t="array" ref="AR424">IFERROR(MATCH(TRUE,INDEX($B$14:$B$117&gt;=AQ424,0),0),"")</f>
        <v>1</v>
      </c>
      <c r="AS424" s="194">
        <f t="shared" ca="1" si="406"/>
        <v>1.3963799927016407E-2</v>
      </c>
      <c r="AV424" s="194">
        <f t="shared" si="407"/>
        <v>0</v>
      </c>
      <c r="AW424" s="19">
        <f ca="1"/>
        <v>0</v>
      </c>
      <c r="AX424" s="19">
        <f t="shared" ca="1" si="408"/>
        <v>0</v>
      </c>
      <c r="BA424" s="198" cm="1">
        <f t="array" ref="BA424">IFERROR(MATCH(TRUE,INDEX($B$14:$B$117&gt;=AZ424,0),0),"")</f>
        <v>1</v>
      </c>
      <c r="BB424" s="194">
        <f t="shared" ca="1" si="409"/>
        <v>1.3963799927016407E-2</v>
      </c>
      <c r="BE424" s="194">
        <f t="shared" si="410"/>
        <v>0</v>
      </c>
      <c r="BF424" s="19">
        <f ca="1"/>
        <v>0</v>
      </c>
      <c r="BG424" s="19">
        <f t="shared" ca="1" si="411"/>
        <v>0</v>
      </c>
      <c r="BJ424" s="198" cm="1">
        <f t="array" ref="BJ424">IFERROR(MATCH(TRUE,INDEX($B$14:$B$117&gt;=BI424,0),0),"")</f>
        <v>1</v>
      </c>
      <c r="BK424" s="194">
        <f t="shared" ca="1" si="412"/>
        <v>1.3963799927016407E-2</v>
      </c>
      <c r="BN424" s="194">
        <f t="shared" si="413"/>
        <v>0</v>
      </c>
      <c r="BO424" s="19">
        <f ca="1"/>
        <v>0</v>
      </c>
      <c r="BP424" s="19">
        <f t="shared" ca="1" si="414"/>
        <v>0</v>
      </c>
      <c r="BS424" s="198" cm="1">
        <f t="array" ref="BS424">IFERROR(MATCH(TRUE,INDEX($B$14:$B$117&gt;=BR424,0),0),"")</f>
        <v>1</v>
      </c>
      <c r="BT424" s="194">
        <f t="shared" ca="1" si="415"/>
        <v>1.3963799927016407E-2</v>
      </c>
      <c r="BW424" s="194">
        <f t="shared" si="416"/>
        <v>0</v>
      </c>
      <c r="BX424" s="19">
        <f ca="1"/>
        <v>0</v>
      </c>
      <c r="BY424" s="19">
        <f t="shared" ca="1" si="417"/>
        <v>0</v>
      </c>
      <c r="CB424" s="198" cm="1">
        <f t="array" ref="CB424">IFERROR(MATCH(TRUE,INDEX($B$14:$B$117&gt;=CA424,0),0),"")</f>
        <v>1</v>
      </c>
      <c r="CC424" s="194">
        <f t="shared" ca="1" si="418"/>
        <v>1.3963799927016407E-2</v>
      </c>
      <c r="CF424" s="194">
        <f t="shared" si="419"/>
        <v>0</v>
      </c>
      <c r="CG424" s="19">
        <f ca="1"/>
        <v>0</v>
      </c>
      <c r="CH424" s="19">
        <f t="shared" ca="1" si="420"/>
        <v>0</v>
      </c>
      <c r="CK424" s="198" cm="1">
        <f t="array" ref="CK424">IFERROR(MATCH(TRUE,INDEX($B$14:$B$117&gt;=CJ424,0),0),"")</f>
        <v>1</v>
      </c>
      <c r="CL424" s="194">
        <f t="shared" ca="1" si="421"/>
        <v>1.3963799927016407E-2</v>
      </c>
      <c r="CO424" s="194">
        <f t="shared" si="422"/>
        <v>0</v>
      </c>
      <c r="CP424" s="19">
        <f ca="1"/>
        <v>0</v>
      </c>
      <c r="CQ424" s="19">
        <f t="shared" ca="1" si="423"/>
        <v>0</v>
      </c>
      <c r="CT424" s="198" cm="1">
        <f t="array" ref="CT424">IFERROR(MATCH(TRUE,INDEX($B$14:$B$117&gt;=CS424,0),0),"")</f>
        <v>1</v>
      </c>
      <c r="CU424" s="194">
        <f t="shared" ca="1" si="424"/>
        <v>1.3963799927016407E-2</v>
      </c>
      <c r="CX424" s="194">
        <f t="shared" si="425"/>
        <v>0</v>
      </c>
      <c r="CY424" s="19" t="e">
        <f ca="1"/>
        <v>#N/A</v>
      </c>
      <c r="CZ424" s="19" t="e">
        <f t="shared" ca="1" si="426"/>
        <v>#N/A</v>
      </c>
      <c r="DC424" s="198" cm="1">
        <f t="array" ref="DC424">IFERROR(MATCH(TRUE,INDEX($B$14:$B$117&gt;=DB424,0),0),"")</f>
        <v>1</v>
      </c>
      <c r="DD424" s="194">
        <f t="shared" ca="1" si="427"/>
        <v>1.3963799927016407E-2</v>
      </c>
      <c r="DG424" s="194">
        <f t="shared" si="428"/>
        <v>0</v>
      </c>
      <c r="DH424" s="19" t="e">
        <f ca="1"/>
        <v>#N/A</v>
      </c>
      <c r="DI424" s="19" t="e">
        <f t="shared" ca="1" si="429"/>
        <v>#N/A</v>
      </c>
      <c r="DL424" s="198" cm="1">
        <f t="array" ref="DL424">IFERROR(MATCH(TRUE,INDEX($B$14:$B$117&gt;=DK424,0),0),"")</f>
        <v>1</v>
      </c>
      <c r="DM424" s="194">
        <f t="shared" ca="1" si="430"/>
        <v>1.3963799927016407E-2</v>
      </c>
      <c r="DP424" s="194">
        <f t="shared" si="431"/>
        <v>0</v>
      </c>
      <c r="DQ424" s="19" t="e">
        <f ca="1"/>
        <v>#N/A</v>
      </c>
      <c r="DR424" s="19" t="e">
        <f t="shared" ca="1" si="432"/>
        <v>#N/A</v>
      </c>
      <c r="DU424" s="198" cm="1">
        <f t="array" ref="DU424">IFERROR(MATCH(TRUE,INDEX($B$14:$B$117&gt;=DT424,0),0),"")</f>
        <v>1</v>
      </c>
      <c r="DV424" s="194">
        <f t="shared" ca="1" si="433"/>
        <v>1.3963799927016407E-2</v>
      </c>
      <c r="DY424" s="194">
        <f t="shared" si="434"/>
        <v>0</v>
      </c>
      <c r="DZ424" s="19" t="e">
        <f ca="1"/>
        <v>#N/A</v>
      </c>
      <c r="EA424" s="19" t="e">
        <f t="shared" ca="1" si="435"/>
        <v>#N/A</v>
      </c>
      <c r="ED424" s="198" cm="1">
        <f t="array" ref="ED424">IFERROR(MATCH(TRUE,INDEX($B$14:$B$117&gt;=EC424,0),0),"")</f>
        <v>1</v>
      </c>
      <c r="EE424" s="194">
        <f t="shared" ca="1" si="436"/>
        <v>1.3963799927016407E-2</v>
      </c>
      <c r="EH424" s="194">
        <f t="shared" si="437"/>
        <v>0</v>
      </c>
      <c r="EI424" s="19" t="e">
        <f ca="1"/>
        <v>#N/A</v>
      </c>
      <c r="EJ424" s="19" t="e">
        <f t="shared" ca="1" si="438"/>
        <v>#N/A</v>
      </c>
      <c r="EM424" s="198" cm="1">
        <f t="array" ref="EM424">IFERROR(MATCH(TRUE,INDEX($B$14:$B$117&gt;=EL424,0),0),"")</f>
        <v>1</v>
      </c>
      <c r="EN424" s="194">
        <f t="shared" ca="1" si="439"/>
        <v>1.3963799927016407E-2</v>
      </c>
      <c r="EQ424" s="194">
        <f t="shared" si="440"/>
        <v>0</v>
      </c>
      <c r="ER424" s="19" t="e">
        <f ca="1"/>
        <v>#N/A</v>
      </c>
      <c r="ES424" s="19" t="e">
        <f t="shared" ca="1" si="441"/>
        <v>#N/A</v>
      </c>
      <c r="EV424" s="198" cm="1">
        <f t="array" ref="EV424">IFERROR(MATCH(TRUE,INDEX($B$14:$B$117&gt;=EU424,0),0),"")</f>
        <v>1</v>
      </c>
      <c r="EW424" s="194">
        <f t="shared" ca="1" si="442"/>
        <v>1.3963799927016407E-2</v>
      </c>
      <c r="EZ424" s="194">
        <f t="shared" si="443"/>
        <v>0</v>
      </c>
      <c r="FA424" s="19" t="e">
        <f ca="1"/>
        <v>#N/A</v>
      </c>
      <c r="FB424" s="19" t="e">
        <f t="shared" ca="1" si="444"/>
        <v>#N/A</v>
      </c>
      <c r="FE424" s="198" cm="1">
        <f t="array" ref="FE424">IFERROR(MATCH(TRUE,INDEX($B$14:$B$117&gt;=FD424,0),0),"")</f>
        <v>1</v>
      </c>
      <c r="FF424" s="194">
        <f t="shared" ca="1" si="445"/>
        <v>1.3963799927016407E-2</v>
      </c>
      <c r="FI424" s="194">
        <f t="shared" si="446"/>
        <v>0</v>
      </c>
      <c r="FJ424" s="19" t="e">
        <f ca="1"/>
        <v>#N/A</v>
      </c>
      <c r="FK424" s="19" t="e">
        <f t="shared" ca="1" si="447"/>
        <v>#N/A</v>
      </c>
      <c r="FN424" s="198" cm="1">
        <f t="array" ref="FN424">IFERROR(MATCH(TRUE,INDEX($B$14:$B$117&gt;=FM424,0),0),"")</f>
        <v>1</v>
      </c>
      <c r="FO424" s="194">
        <f t="shared" ca="1" si="448"/>
        <v>1.3963799927016407E-2</v>
      </c>
      <c r="FR424" s="194">
        <f t="shared" si="449"/>
        <v>0</v>
      </c>
      <c r="FS424" s="19" t="e">
        <f ca="1"/>
        <v>#N/A</v>
      </c>
      <c r="FT424" s="19" t="e">
        <f t="shared" ca="1" si="450"/>
        <v>#N/A</v>
      </c>
      <c r="FW424" s="198" cm="1">
        <f t="array" ref="FW424">IFERROR(MATCH(TRUE,INDEX($B$14:$B$117&gt;=FV424,0),0),"")</f>
        <v>1</v>
      </c>
      <c r="FX424" s="194">
        <f t="shared" ca="1" si="451"/>
        <v>1.3963799927016407E-2</v>
      </c>
      <c r="GA424" s="194">
        <f t="shared" si="452"/>
        <v>0</v>
      </c>
      <c r="GB424" s="19" t="e">
        <f ca="1"/>
        <v>#N/A</v>
      </c>
      <c r="GC424" s="19" t="e">
        <f t="shared" ca="1" si="453"/>
        <v>#N/A</v>
      </c>
    </row>
    <row r="425" spans="8:185" x14ac:dyDescent="0.2">
      <c r="H425" s="198" cm="1">
        <f t="array" ref="H425">IFERROR(MATCH(TRUE,INDEX($B$14:$B$117&gt;=G425,0),0),"")</f>
        <v>1</v>
      </c>
      <c r="I425" s="194">
        <f t="shared" ca="1" si="398"/>
        <v>1.3963799927016407E-2</v>
      </c>
      <c r="L425" s="194">
        <f t="shared" si="454"/>
        <v>0</v>
      </c>
      <c r="M425" s="19">
        <f ca="1"/>
        <v>0</v>
      </c>
      <c r="N425" s="19">
        <f t="shared" ca="1" si="455"/>
        <v>0</v>
      </c>
      <c r="Q425" s="198" cm="1">
        <f t="array" ref="Q425">IFERROR(MATCH(TRUE,INDEX($B$14:$B$117&gt;=P425,0),0),"")</f>
        <v>1</v>
      </c>
      <c r="R425" s="194">
        <f t="shared" ca="1" si="399"/>
        <v>1.3963799927016407E-2</v>
      </c>
      <c r="U425" s="194">
        <f t="shared" si="456"/>
        <v>0</v>
      </c>
      <c r="V425" s="19">
        <f ca="1"/>
        <v>0</v>
      </c>
      <c r="W425" s="19">
        <f t="shared" ca="1" si="457"/>
        <v>0</v>
      </c>
      <c r="Z425" s="198" cm="1">
        <f t="array" ref="Z425">IFERROR(MATCH(TRUE,INDEX($B$14:$B$117&gt;=Y425,0),0),"")</f>
        <v>1</v>
      </c>
      <c r="AA425" s="194">
        <f t="shared" ca="1" si="400"/>
        <v>1.3963799927016407E-2</v>
      </c>
      <c r="AD425" s="194">
        <f t="shared" si="401"/>
        <v>0</v>
      </c>
      <c r="AE425" s="19">
        <f ca="1"/>
        <v>0</v>
      </c>
      <c r="AF425" s="19">
        <f t="shared" ca="1" si="402"/>
        <v>0</v>
      </c>
      <c r="AI425" s="198" cm="1">
        <f t="array" ref="AI425">IFERROR(MATCH(TRUE,INDEX($B$14:$B$117&gt;=AH425,0),0),"")</f>
        <v>1</v>
      </c>
      <c r="AJ425" s="194">
        <f t="shared" ca="1" si="403"/>
        <v>1.3963799927016407E-2</v>
      </c>
      <c r="AM425" s="194">
        <f t="shared" si="404"/>
        <v>0</v>
      </c>
      <c r="AN425" s="19">
        <f ca="1"/>
        <v>0</v>
      </c>
      <c r="AO425" s="19">
        <f t="shared" ca="1" si="405"/>
        <v>0</v>
      </c>
      <c r="AR425" s="198" cm="1">
        <f t="array" ref="AR425">IFERROR(MATCH(TRUE,INDEX($B$14:$B$117&gt;=AQ425,0),0),"")</f>
        <v>1</v>
      </c>
      <c r="AS425" s="194">
        <f t="shared" ca="1" si="406"/>
        <v>1.3963799927016407E-2</v>
      </c>
      <c r="AV425" s="194">
        <f t="shared" si="407"/>
        <v>0</v>
      </c>
      <c r="AW425" s="19">
        <f ca="1"/>
        <v>0</v>
      </c>
      <c r="AX425" s="19">
        <f t="shared" ca="1" si="408"/>
        <v>0</v>
      </c>
      <c r="BA425" s="198" cm="1">
        <f t="array" ref="BA425">IFERROR(MATCH(TRUE,INDEX($B$14:$B$117&gt;=AZ425,0),0),"")</f>
        <v>1</v>
      </c>
      <c r="BB425" s="194">
        <f t="shared" ca="1" si="409"/>
        <v>1.3963799927016407E-2</v>
      </c>
      <c r="BE425" s="194">
        <f t="shared" si="410"/>
        <v>0</v>
      </c>
      <c r="BF425" s="19">
        <f ca="1"/>
        <v>0</v>
      </c>
      <c r="BG425" s="19">
        <f t="shared" ca="1" si="411"/>
        <v>0</v>
      </c>
      <c r="BJ425" s="198" cm="1">
        <f t="array" ref="BJ425">IFERROR(MATCH(TRUE,INDEX($B$14:$B$117&gt;=BI425,0),0),"")</f>
        <v>1</v>
      </c>
      <c r="BK425" s="194">
        <f t="shared" ca="1" si="412"/>
        <v>1.3963799927016407E-2</v>
      </c>
      <c r="BN425" s="194">
        <f t="shared" si="413"/>
        <v>0</v>
      </c>
      <c r="BO425" s="19">
        <f ca="1"/>
        <v>0</v>
      </c>
      <c r="BP425" s="19">
        <f t="shared" ca="1" si="414"/>
        <v>0</v>
      </c>
      <c r="BS425" s="198" cm="1">
        <f t="array" ref="BS425">IFERROR(MATCH(TRUE,INDEX($B$14:$B$117&gt;=BR425,0),0),"")</f>
        <v>1</v>
      </c>
      <c r="BT425" s="194">
        <f t="shared" ca="1" si="415"/>
        <v>1.3963799927016407E-2</v>
      </c>
      <c r="BW425" s="194">
        <f t="shared" si="416"/>
        <v>0</v>
      </c>
      <c r="BX425" s="19">
        <f ca="1"/>
        <v>0</v>
      </c>
      <c r="BY425" s="19">
        <f t="shared" ca="1" si="417"/>
        <v>0</v>
      </c>
      <c r="CB425" s="198" cm="1">
        <f t="array" ref="CB425">IFERROR(MATCH(TRUE,INDEX($B$14:$B$117&gt;=CA425,0),0),"")</f>
        <v>1</v>
      </c>
      <c r="CC425" s="194">
        <f t="shared" ca="1" si="418"/>
        <v>1.3963799927016407E-2</v>
      </c>
      <c r="CF425" s="194">
        <f t="shared" si="419"/>
        <v>0</v>
      </c>
      <c r="CG425" s="19">
        <f ca="1"/>
        <v>0</v>
      </c>
      <c r="CH425" s="19">
        <f t="shared" ca="1" si="420"/>
        <v>0</v>
      </c>
      <c r="CK425" s="198" cm="1">
        <f t="array" ref="CK425">IFERROR(MATCH(TRUE,INDEX($B$14:$B$117&gt;=CJ425,0),0),"")</f>
        <v>1</v>
      </c>
      <c r="CL425" s="194">
        <f t="shared" ca="1" si="421"/>
        <v>1.3963799927016407E-2</v>
      </c>
      <c r="CO425" s="194">
        <f t="shared" si="422"/>
        <v>0</v>
      </c>
      <c r="CP425" s="19">
        <f ca="1"/>
        <v>0</v>
      </c>
      <c r="CQ425" s="19">
        <f t="shared" ca="1" si="423"/>
        <v>0</v>
      </c>
      <c r="CT425" s="198" cm="1">
        <f t="array" ref="CT425">IFERROR(MATCH(TRUE,INDEX($B$14:$B$117&gt;=CS425,0),0),"")</f>
        <v>1</v>
      </c>
      <c r="CU425" s="194">
        <f t="shared" ca="1" si="424"/>
        <v>1.3963799927016407E-2</v>
      </c>
      <c r="CX425" s="194">
        <f t="shared" si="425"/>
        <v>0</v>
      </c>
      <c r="CY425" s="19" t="e">
        <f ca="1"/>
        <v>#N/A</v>
      </c>
      <c r="CZ425" s="19" t="e">
        <f t="shared" ca="1" si="426"/>
        <v>#N/A</v>
      </c>
      <c r="DC425" s="198" cm="1">
        <f t="array" ref="DC425">IFERROR(MATCH(TRUE,INDEX($B$14:$B$117&gt;=DB425,0),0),"")</f>
        <v>1</v>
      </c>
      <c r="DD425" s="194">
        <f t="shared" ca="1" si="427"/>
        <v>1.3963799927016407E-2</v>
      </c>
      <c r="DG425" s="194">
        <f t="shared" si="428"/>
        <v>0</v>
      </c>
      <c r="DH425" s="19" t="e">
        <f ca="1"/>
        <v>#N/A</v>
      </c>
      <c r="DI425" s="19" t="e">
        <f t="shared" ca="1" si="429"/>
        <v>#N/A</v>
      </c>
      <c r="DL425" s="198" cm="1">
        <f t="array" ref="DL425">IFERROR(MATCH(TRUE,INDEX($B$14:$B$117&gt;=DK425,0),0),"")</f>
        <v>1</v>
      </c>
      <c r="DM425" s="194">
        <f t="shared" ca="1" si="430"/>
        <v>1.3963799927016407E-2</v>
      </c>
      <c r="DP425" s="194">
        <f t="shared" si="431"/>
        <v>0</v>
      </c>
      <c r="DQ425" s="19" t="e">
        <f ca="1"/>
        <v>#N/A</v>
      </c>
      <c r="DR425" s="19" t="e">
        <f t="shared" ca="1" si="432"/>
        <v>#N/A</v>
      </c>
      <c r="DU425" s="198" cm="1">
        <f t="array" ref="DU425">IFERROR(MATCH(TRUE,INDEX($B$14:$B$117&gt;=DT425,0),0),"")</f>
        <v>1</v>
      </c>
      <c r="DV425" s="194">
        <f t="shared" ca="1" si="433"/>
        <v>1.3963799927016407E-2</v>
      </c>
      <c r="DY425" s="194">
        <f t="shared" si="434"/>
        <v>0</v>
      </c>
      <c r="DZ425" s="19" t="e">
        <f ca="1"/>
        <v>#N/A</v>
      </c>
      <c r="EA425" s="19" t="e">
        <f t="shared" ca="1" si="435"/>
        <v>#N/A</v>
      </c>
      <c r="ED425" s="198" cm="1">
        <f t="array" ref="ED425">IFERROR(MATCH(TRUE,INDEX($B$14:$B$117&gt;=EC425,0),0),"")</f>
        <v>1</v>
      </c>
      <c r="EE425" s="194">
        <f t="shared" ca="1" si="436"/>
        <v>1.3963799927016407E-2</v>
      </c>
      <c r="EH425" s="194">
        <f t="shared" si="437"/>
        <v>0</v>
      </c>
      <c r="EI425" s="19" t="e">
        <f ca="1"/>
        <v>#N/A</v>
      </c>
      <c r="EJ425" s="19" t="e">
        <f t="shared" ca="1" si="438"/>
        <v>#N/A</v>
      </c>
      <c r="EM425" s="198" cm="1">
        <f t="array" ref="EM425">IFERROR(MATCH(TRUE,INDEX($B$14:$B$117&gt;=EL425,0),0),"")</f>
        <v>1</v>
      </c>
      <c r="EN425" s="194">
        <f t="shared" ca="1" si="439"/>
        <v>1.3963799927016407E-2</v>
      </c>
      <c r="EQ425" s="194">
        <f t="shared" si="440"/>
        <v>0</v>
      </c>
      <c r="ER425" s="19" t="e">
        <f ca="1"/>
        <v>#N/A</v>
      </c>
      <c r="ES425" s="19" t="e">
        <f t="shared" ca="1" si="441"/>
        <v>#N/A</v>
      </c>
      <c r="EV425" s="198" cm="1">
        <f t="array" ref="EV425">IFERROR(MATCH(TRUE,INDEX($B$14:$B$117&gt;=EU425,0),0),"")</f>
        <v>1</v>
      </c>
      <c r="EW425" s="194">
        <f t="shared" ca="1" si="442"/>
        <v>1.3963799927016407E-2</v>
      </c>
      <c r="EZ425" s="194">
        <f t="shared" si="443"/>
        <v>0</v>
      </c>
      <c r="FA425" s="19" t="e">
        <f ca="1"/>
        <v>#N/A</v>
      </c>
      <c r="FB425" s="19" t="e">
        <f t="shared" ca="1" si="444"/>
        <v>#N/A</v>
      </c>
      <c r="FE425" s="198" cm="1">
        <f t="array" ref="FE425">IFERROR(MATCH(TRUE,INDEX($B$14:$B$117&gt;=FD425,0),0),"")</f>
        <v>1</v>
      </c>
      <c r="FF425" s="194">
        <f t="shared" ca="1" si="445"/>
        <v>1.3963799927016407E-2</v>
      </c>
      <c r="FI425" s="194">
        <f t="shared" si="446"/>
        <v>0</v>
      </c>
      <c r="FJ425" s="19" t="e">
        <f ca="1"/>
        <v>#N/A</v>
      </c>
      <c r="FK425" s="19" t="e">
        <f t="shared" ca="1" si="447"/>
        <v>#N/A</v>
      </c>
      <c r="FN425" s="198" cm="1">
        <f t="array" ref="FN425">IFERROR(MATCH(TRUE,INDEX($B$14:$B$117&gt;=FM425,0),0),"")</f>
        <v>1</v>
      </c>
      <c r="FO425" s="194">
        <f t="shared" ca="1" si="448"/>
        <v>1.3963799927016407E-2</v>
      </c>
      <c r="FR425" s="194">
        <f t="shared" si="449"/>
        <v>0</v>
      </c>
      <c r="FS425" s="19" t="e">
        <f ca="1"/>
        <v>#N/A</v>
      </c>
      <c r="FT425" s="19" t="e">
        <f t="shared" ca="1" si="450"/>
        <v>#N/A</v>
      </c>
      <c r="FW425" s="198" cm="1">
        <f t="array" ref="FW425">IFERROR(MATCH(TRUE,INDEX($B$14:$B$117&gt;=FV425,0),0),"")</f>
        <v>1</v>
      </c>
      <c r="FX425" s="194">
        <f t="shared" ca="1" si="451"/>
        <v>1.3963799927016407E-2</v>
      </c>
      <c r="GA425" s="194">
        <f t="shared" si="452"/>
        <v>0</v>
      </c>
      <c r="GB425" s="19" t="e">
        <f ca="1"/>
        <v>#N/A</v>
      </c>
      <c r="GC425" s="19" t="e">
        <f t="shared" ca="1" si="453"/>
        <v>#N/A</v>
      </c>
    </row>
    <row r="426" spans="8:185" x14ac:dyDescent="0.2">
      <c r="H426" s="198" cm="1">
        <f t="array" ref="H426">IFERROR(MATCH(TRUE,INDEX($B$14:$B$117&gt;=G426,0),0),"")</f>
        <v>1</v>
      </c>
      <c r="I426" s="194">
        <f t="shared" ca="1" si="398"/>
        <v>1.3963799927016407E-2</v>
      </c>
      <c r="L426" s="194">
        <f t="shared" si="454"/>
        <v>0</v>
      </c>
      <c r="M426" s="19">
        <f ca="1"/>
        <v>0</v>
      </c>
      <c r="N426" s="19">
        <f t="shared" ca="1" si="455"/>
        <v>0</v>
      </c>
      <c r="Q426" s="198" cm="1">
        <f t="array" ref="Q426">IFERROR(MATCH(TRUE,INDEX($B$14:$B$117&gt;=P426,0),0),"")</f>
        <v>1</v>
      </c>
      <c r="R426" s="194">
        <f t="shared" ca="1" si="399"/>
        <v>1.3963799927016407E-2</v>
      </c>
      <c r="U426" s="194">
        <f t="shared" si="456"/>
        <v>0</v>
      </c>
      <c r="V426" s="19">
        <f ca="1"/>
        <v>0</v>
      </c>
      <c r="W426" s="19">
        <f t="shared" ca="1" si="457"/>
        <v>0</v>
      </c>
      <c r="Z426" s="198" cm="1">
        <f t="array" ref="Z426">IFERROR(MATCH(TRUE,INDEX($B$14:$B$117&gt;=Y426,0),0),"")</f>
        <v>1</v>
      </c>
      <c r="AA426" s="194">
        <f t="shared" ca="1" si="400"/>
        <v>1.3963799927016407E-2</v>
      </c>
      <c r="AD426" s="194">
        <f t="shared" si="401"/>
        <v>0</v>
      </c>
      <c r="AE426" s="19">
        <f ca="1"/>
        <v>0</v>
      </c>
      <c r="AF426" s="19">
        <f t="shared" ca="1" si="402"/>
        <v>0</v>
      </c>
      <c r="AI426" s="198" cm="1">
        <f t="array" ref="AI426">IFERROR(MATCH(TRUE,INDEX($B$14:$B$117&gt;=AH426,0),0),"")</f>
        <v>1</v>
      </c>
      <c r="AJ426" s="194">
        <f t="shared" ca="1" si="403"/>
        <v>1.3963799927016407E-2</v>
      </c>
      <c r="AM426" s="194">
        <f t="shared" si="404"/>
        <v>0</v>
      </c>
      <c r="AN426" s="19">
        <f ca="1"/>
        <v>0</v>
      </c>
      <c r="AO426" s="19">
        <f t="shared" ca="1" si="405"/>
        <v>0</v>
      </c>
      <c r="AR426" s="198" cm="1">
        <f t="array" ref="AR426">IFERROR(MATCH(TRUE,INDEX($B$14:$B$117&gt;=AQ426,0),0),"")</f>
        <v>1</v>
      </c>
      <c r="AS426" s="194">
        <f t="shared" ca="1" si="406"/>
        <v>1.3963799927016407E-2</v>
      </c>
      <c r="AV426" s="194">
        <f t="shared" si="407"/>
        <v>0</v>
      </c>
      <c r="AW426" s="19">
        <f ca="1"/>
        <v>0</v>
      </c>
      <c r="AX426" s="19">
        <f t="shared" ca="1" si="408"/>
        <v>0</v>
      </c>
      <c r="BA426" s="198" cm="1">
        <f t="array" ref="BA426">IFERROR(MATCH(TRUE,INDEX($B$14:$B$117&gt;=AZ426,0),0),"")</f>
        <v>1</v>
      </c>
      <c r="BB426" s="194">
        <f t="shared" ca="1" si="409"/>
        <v>1.3963799927016407E-2</v>
      </c>
      <c r="BE426" s="194">
        <f t="shared" si="410"/>
        <v>0</v>
      </c>
      <c r="BF426" s="19">
        <f ca="1"/>
        <v>0</v>
      </c>
      <c r="BG426" s="19">
        <f t="shared" ca="1" si="411"/>
        <v>0</v>
      </c>
      <c r="BJ426" s="198" cm="1">
        <f t="array" ref="BJ426">IFERROR(MATCH(TRUE,INDEX($B$14:$B$117&gt;=BI426,0),0),"")</f>
        <v>1</v>
      </c>
      <c r="BK426" s="194">
        <f t="shared" ca="1" si="412"/>
        <v>1.3963799927016407E-2</v>
      </c>
      <c r="BN426" s="194">
        <f t="shared" si="413"/>
        <v>0</v>
      </c>
      <c r="BO426" s="19">
        <f ca="1"/>
        <v>0</v>
      </c>
      <c r="BP426" s="19">
        <f t="shared" ca="1" si="414"/>
        <v>0</v>
      </c>
      <c r="BS426" s="198" cm="1">
        <f t="array" ref="BS426">IFERROR(MATCH(TRUE,INDEX($B$14:$B$117&gt;=BR426,0),0),"")</f>
        <v>1</v>
      </c>
      <c r="BT426" s="194">
        <f t="shared" ca="1" si="415"/>
        <v>1.3963799927016407E-2</v>
      </c>
      <c r="BW426" s="194">
        <f t="shared" si="416"/>
        <v>0</v>
      </c>
      <c r="BX426" s="19">
        <f ca="1"/>
        <v>0</v>
      </c>
      <c r="BY426" s="19">
        <f t="shared" ca="1" si="417"/>
        <v>0</v>
      </c>
      <c r="CB426" s="198" cm="1">
        <f t="array" ref="CB426">IFERROR(MATCH(TRUE,INDEX($B$14:$B$117&gt;=CA426,0),0),"")</f>
        <v>1</v>
      </c>
      <c r="CC426" s="194">
        <f t="shared" ca="1" si="418"/>
        <v>1.3963799927016407E-2</v>
      </c>
      <c r="CF426" s="194">
        <f t="shared" si="419"/>
        <v>0</v>
      </c>
      <c r="CG426" s="19">
        <f ca="1"/>
        <v>0</v>
      </c>
      <c r="CH426" s="19">
        <f t="shared" ca="1" si="420"/>
        <v>0</v>
      </c>
      <c r="CK426" s="198" cm="1">
        <f t="array" ref="CK426">IFERROR(MATCH(TRUE,INDEX($B$14:$B$117&gt;=CJ426,0),0),"")</f>
        <v>1</v>
      </c>
      <c r="CL426" s="194">
        <f t="shared" ca="1" si="421"/>
        <v>1.3963799927016407E-2</v>
      </c>
      <c r="CO426" s="194">
        <f t="shared" si="422"/>
        <v>0</v>
      </c>
      <c r="CP426" s="19">
        <f ca="1"/>
        <v>0</v>
      </c>
      <c r="CQ426" s="19">
        <f t="shared" ca="1" si="423"/>
        <v>0</v>
      </c>
      <c r="CT426" s="198" cm="1">
        <f t="array" ref="CT426">IFERROR(MATCH(TRUE,INDEX($B$14:$B$117&gt;=CS426,0),0),"")</f>
        <v>1</v>
      </c>
      <c r="CU426" s="194">
        <f t="shared" ca="1" si="424"/>
        <v>1.3963799927016407E-2</v>
      </c>
      <c r="CX426" s="194">
        <f t="shared" si="425"/>
        <v>0</v>
      </c>
      <c r="CY426" s="19" t="e">
        <f ca="1"/>
        <v>#N/A</v>
      </c>
      <c r="CZ426" s="19" t="e">
        <f t="shared" ca="1" si="426"/>
        <v>#N/A</v>
      </c>
      <c r="DC426" s="198" cm="1">
        <f t="array" ref="DC426">IFERROR(MATCH(TRUE,INDEX($B$14:$B$117&gt;=DB426,0),0),"")</f>
        <v>1</v>
      </c>
      <c r="DD426" s="194">
        <f t="shared" ca="1" si="427"/>
        <v>1.3963799927016407E-2</v>
      </c>
      <c r="DG426" s="194">
        <f t="shared" si="428"/>
        <v>0</v>
      </c>
      <c r="DH426" s="19" t="e">
        <f ca="1"/>
        <v>#N/A</v>
      </c>
      <c r="DI426" s="19" t="e">
        <f t="shared" ca="1" si="429"/>
        <v>#N/A</v>
      </c>
      <c r="DL426" s="198" cm="1">
        <f t="array" ref="DL426">IFERROR(MATCH(TRUE,INDEX($B$14:$B$117&gt;=DK426,0),0),"")</f>
        <v>1</v>
      </c>
      <c r="DM426" s="194">
        <f t="shared" ca="1" si="430"/>
        <v>1.3963799927016407E-2</v>
      </c>
      <c r="DP426" s="194">
        <f t="shared" si="431"/>
        <v>0</v>
      </c>
      <c r="DQ426" s="19" t="e">
        <f ca="1"/>
        <v>#N/A</v>
      </c>
      <c r="DR426" s="19" t="e">
        <f t="shared" ca="1" si="432"/>
        <v>#N/A</v>
      </c>
      <c r="DU426" s="198" cm="1">
        <f t="array" ref="DU426">IFERROR(MATCH(TRUE,INDEX($B$14:$B$117&gt;=DT426,0),0),"")</f>
        <v>1</v>
      </c>
      <c r="DV426" s="194">
        <f t="shared" ca="1" si="433"/>
        <v>1.3963799927016407E-2</v>
      </c>
      <c r="DY426" s="194">
        <f t="shared" si="434"/>
        <v>0</v>
      </c>
      <c r="DZ426" s="19" t="e">
        <f ca="1"/>
        <v>#N/A</v>
      </c>
      <c r="EA426" s="19" t="e">
        <f t="shared" ca="1" si="435"/>
        <v>#N/A</v>
      </c>
      <c r="ED426" s="198" cm="1">
        <f t="array" ref="ED426">IFERROR(MATCH(TRUE,INDEX($B$14:$B$117&gt;=EC426,0),0),"")</f>
        <v>1</v>
      </c>
      <c r="EE426" s="194">
        <f t="shared" ca="1" si="436"/>
        <v>1.3963799927016407E-2</v>
      </c>
      <c r="EH426" s="194">
        <f t="shared" si="437"/>
        <v>0</v>
      </c>
      <c r="EI426" s="19" t="e">
        <f ca="1"/>
        <v>#N/A</v>
      </c>
      <c r="EJ426" s="19" t="e">
        <f t="shared" ca="1" si="438"/>
        <v>#N/A</v>
      </c>
      <c r="EM426" s="198" cm="1">
        <f t="array" ref="EM426">IFERROR(MATCH(TRUE,INDEX($B$14:$B$117&gt;=EL426,0),0),"")</f>
        <v>1</v>
      </c>
      <c r="EN426" s="194">
        <f t="shared" ca="1" si="439"/>
        <v>1.3963799927016407E-2</v>
      </c>
      <c r="EQ426" s="194">
        <f t="shared" si="440"/>
        <v>0</v>
      </c>
      <c r="ER426" s="19" t="e">
        <f ca="1"/>
        <v>#N/A</v>
      </c>
      <c r="ES426" s="19" t="e">
        <f t="shared" ca="1" si="441"/>
        <v>#N/A</v>
      </c>
      <c r="EV426" s="198" cm="1">
        <f t="array" ref="EV426">IFERROR(MATCH(TRUE,INDEX($B$14:$B$117&gt;=EU426,0),0),"")</f>
        <v>1</v>
      </c>
      <c r="EW426" s="194">
        <f t="shared" ca="1" si="442"/>
        <v>1.3963799927016407E-2</v>
      </c>
      <c r="EZ426" s="194">
        <f t="shared" si="443"/>
        <v>0</v>
      </c>
      <c r="FA426" s="19" t="e">
        <f ca="1"/>
        <v>#N/A</v>
      </c>
      <c r="FB426" s="19" t="e">
        <f t="shared" ca="1" si="444"/>
        <v>#N/A</v>
      </c>
      <c r="FE426" s="198" cm="1">
        <f t="array" ref="FE426">IFERROR(MATCH(TRUE,INDEX($B$14:$B$117&gt;=FD426,0),0),"")</f>
        <v>1</v>
      </c>
      <c r="FF426" s="194">
        <f t="shared" ca="1" si="445"/>
        <v>1.3963799927016407E-2</v>
      </c>
      <c r="FI426" s="194">
        <f t="shared" si="446"/>
        <v>0</v>
      </c>
      <c r="FJ426" s="19" t="e">
        <f ca="1"/>
        <v>#N/A</v>
      </c>
      <c r="FK426" s="19" t="e">
        <f t="shared" ca="1" si="447"/>
        <v>#N/A</v>
      </c>
      <c r="FN426" s="198" cm="1">
        <f t="array" ref="FN426">IFERROR(MATCH(TRUE,INDEX($B$14:$B$117&gt;=FM426,0),0),"")</f>
        <v>1</v>
      </c>
      <c r="FO426" s="194">
        <f t="shared" ca="1" si="448"/>
        <v>1.3963799927016407E-2</v>
      </c>
      <c r="FR426" s="194">
        <f t="shared" si="449"/>
        <v>0</v>
      </c>
      <c r="FS426" s="19" t="e">
        <f ca="1"/>
        <v>#N/A</v>
      </c>
      <c r="FT426" s="19" t="e">
        <f t="shared" ca="1" si="450"/>
        <v>#N/A</v>
      </c>
      <c r="FW426" s="198" cm="1">
        <f t="array" ref="FW426">IFERROR(MATCH(TRUE,INDEX($B$14:$B$117&gt;=FV426,0),0),"")</f>
        <v>1</v>
      </c>
      <c r="FX426" s="194">
        <f t="shared" ca="1" si="451"/>
        <v>1.3963799927016407E-2</v>
      </c>
      <c r="GA426" s="194">
        <f t="shared" si="452"/>
        <v>0</v>
      </c>
      <c r="GB426" s="19" t="e">
        <f ca="1"/>
        <v>#N/A</v>
      </c>
      <c r="GC426" s="19" t="e">
        <f t="shared" ca="1" si="453"/>
        <v>#N/A</v>
      </c>
    </row>
    <row r="427" spans="8:185" x14ac:dyDescent="0.2">
      <c r="H427" s="198" cm="1">
        <f t="array" ref="H427">IFERROR(MATCH(TRUE,INDEX($B$14:$B$117&gt;=G427,0),0),"")</f>
        <v>1</v>
      </c>
      <c r="I427" s="194">
        <f t="shared" ca="1" si="398"/>
        <v>1.3963799927016407E-2</v>
      </c>
      <c r="L427" s="194">
        <f t="shared" si="454"/>
        <v>0</v>
      </c>
      <c r="M427" s="19">
        <f ca="1"/>
        <v>0</v>
      </c>
      <c r="N427" s="19">
        <f t="shared" ca="1" si="455"/>
        <v>0</v>
      </c>
      <c r="Q427" s="198" cm="1">
        <f t="array" ref="Q427">IFERROR(MATCH(TRUE,INDEX($B$14:$B$117&gt;=P427,0),0),"")</f>
        <v>1</v>
      </c>
      <c r="R427" s="194">
        <f t="shared" ca="1" si="399"/>
        <v>1.3963799927016407E-2</v>
      </c>
      <c r="U427" s="194">
        <f t="shared" si="456"/>
        <v>0</v>
      </c>
      <c r="V427" s="19">
        <f ca="1"/>
        <v>0</v>
      </c>
      <c r="W427" s="19">
        <f t="shared" ca="1" si="457"/>
        <v>0</v>
      </c>
      <c r="Z427" s="198" cm="1">
        <f t="array" ref="Z427">IFERROR(MATCH(TRUE,INDEX($B$14:$B$117&gt;=Y427,0),0),"")</f>
        <v>1</v>
      </c>
      <c r="AA427" s="194">
        <f t="shared" ca="1" si="400"/>
        <v>1.3963799927016407E-2</v>
      </c>
      <c r="AD427" s="194">
        <f t="shared" si="401"/>
        <v>0</v>
      </c>
      <c r="AE427" s="19">
        <f ca="1"/>
        <v>0</v>
      </c>
      <c r="AF427" s="19">
        <f t="shared" ca="1" si="402"/>
        <v>0</v>
      </c>
      <c r="AI427" s="198" cm="1">
        <f t="array" ref="AI427">IFERROR(MATCH(TRUE,INDEX($B$14:$B$117&gt;=AH427,0),0),"")</f>
        <v>1</v>
      </c>
      <c r="AJ427" s="194">
        <f t="shared" ca="1" si="403"/>
        <v>1.3963799927016407E-2</v>
      </c>
      <c r="AM427" s="194">
        <f t="shared" si="404"/>
        <v>0</v>
      </c>
      <c r="AN427" s="19">
        <f ca="1"/>
        <v>0</v>
      </c>
      <c r="AO427" s="19">
        <f t="shared" ca="1" si="405"/>
        <v>0</v>
      </c>
      <c r="AR427" s="198" cm="1">
        <f t="array" ref="AR427">IFERROR(MATCH(TRUE,INDEX($B$14:$B$117&gt;=AQ427,0),0),"")</f>
        <v>1</v>
      </c>
      <c r="AS427" s="194">
        <f t="shared" ca="1" si="406"/>
        <v>1.3963799927016407E-2</v>
      </c>
      <c r="AV427" s="194">
        <f t="shared" si="407"/>
        <v>0</v>
      </c>
      <c r="AW427" s="19">
        <f ca="1"/>
        <v>0</v>
      </c>
      <c r="AX427" s="19">
        <f t="shared" ca="1" si="408"/>
        <v>0</v>
      </c>
      <c r="BA427" s="198" cm="1">
        <f t="array" ref="BA427">IFERROR(MATCH(TRUE,INDEX($B$14:$B$117&gt;=AZ427,0),0),"")</f>
        <v>1</v>
      </c>
      <c r="BB427" s="194">
        <f t="shared" ca="1" si="409"/>
        <v>1.3963799927016407E-2</v>
      </c>
      <c r="BE427" s="194">
        <f t="shared" si="410"/>
        <v>0</v>
      </c>
      <c r="BF427" s="19">
        <f ca="1"/>
        <v>0</v>
      </c>
      <c r="BG427" s="19">
        <f t="shared" ca="1" si="411"/>
        <v>0</v>
      </c>
      <c r="BJ427" s="198" cm="1">
        <f t="array" ref="BJ427">IFERROR(MATCH(TRUE,INDEX($B$14:$B$117&gt;=BI427,0),0),"")</f>
        <v>1</v>
      </c>
      <c r="BK427" s="194">
        <f t="shared" ca="1" si="412"/>
        <v>1.3963799927016407E-2</v>
      </c>
      <c r="BN427" s="194">
        <f t="shared" si="413"/>
        <v>0</v>
      </c>
      <c r="BO427" s="19">
        <f ca="1"/>
        <v>0</v>
      </c>
      <c r="BP427" s="19">
        <f t="shared" ca="1" si="414"/>
        <v>0</v>
      </c>
      <c r="BS427" s="198" cm="1">
        <f t="array" ref="BS427">IFERROR(MATCH(TRUE,INDEX($B$14:$B$117&gt;=BR427,0),0),"")</f>
        <v>1</v>
      </c>
      <c r="BT427" s="194">
        <f t="shared" ca="1" si="415"/>
        <v>1.3963799927016407E-2</v>
      </c>
      <c r="BW427" s="194">
        <f t="shared" si="416"/>
        <v>0</v>
      </c>
      <c r="BX427" s="19">
        <f ca="1"/>
        <v>0</v>
      </c>
      <c r="BY427" s="19">
        <f t="shared" ca="1" si="417"/>
        <v>0</v>
      </c>
      <c r="CB427" s="198" cm="1">
        <f t="array" ref="CB427">IFERROR(MATCH(TRUE,INDEX($B$14:$B$117&gt;=CA427,0),0),"")</f>
        <v>1</v>
      </c>
      <c r="CC427" s="194">
        <f t="shared" ca="1" si="418"/>
        <v>1.3963799927016407E-2</v>
      </c>
      <c r="CF427" s="194">
        <f t="shared" si="419"/>
        <v>0</v>
      </c>
      <c r="CG427" s="19">
        <f ca="1"/>
        <v>0</v>
      </c>
      <c r="CH427" s="19">
        <f t="shared" ca="1" si="420"/>
        <v>0</v>
      </c>
      <c r="CK427" s="198" cm="1">
        <f t="array" ref="CK427">IFERROR(MATCH(TRUE,INDEX($B$14:$B$117&gt;=CJ427,0),0),"")</f>
        <v>1</v>
      </c>
      <c r="CL427" s="194">
        <f t="shared" ca="1" si="421"/>
        <v>1.3963799927016407E-2</v>
      </c>
      <c r="CO427" s="194">
        <f t="shared" si="422"/>
        <v>0</v>
      </c>
      <c r="CP427" s="19">
        <f ca="1"/>
        <v>0</v>
      </c>
      <c r="CQ427" s="19">
        <f t="shared" ca="1" si="423"/>
        <v>0</v>
      </c>
      <c r="CT427" s="198" cm="1">
        <f t="array" ref="CT427">IFERROR(MATCH(TRUE,INDEX($B$14:$B$117&gt;=CS427,0),0),"")</f>
        <v>1</v>
      </c>
      <c r="CU427" s="194">
        <f t="shared" ca="1" si="424"/>
        <v>1.3963799927016407E-2</v>
      </c>
      <c r="CX427" s="194">
        <f t="shared" si="425"/>
        <v>0</v>
      </c>
      <c r="CY427" s="19" t="e">
        <f ca="1"/>
        <v>#N/A</v>
      </c>
      <c r="CZ427" s="19" t="e">
        <f t="shared" ca="1" si="426"/>
        <v>#N/A</v>
      </c>
      <c r="DC427" s="198" cm="1">
        <f t="array" ref="DC427">IFERROR(MATCH(TRUE,INDEX($B$14:$B$117&gt;=DB427,0),0),"")</f>
        <v>1</v>
      </c>
      <c r="DD427" s="194">
        <f t="shared" ca="1" si="427"/>
        <v>1.3963799927016407E-2</v>
      </c>
      <c r="DG427" s="194">
        <f t="shared" si="428"/>
        <v>0</v>
      </c>
      <c r="DH427" s="19" t="e">
        <f ca="1"/>
        <v>#N/A</v>
      </c>
      <c r="DI427" s="19" t="e">
        <f t="shared" ca="1" si="429"/>
        <v>#N/A</v>
      </c>
      <c r="DL427" s="198" cm="1">
        <f t="array" ref="DL427">IFERROR(MATCH(TRUE,INDEX($B$14:$B$117&gt;=DK427,0),0),"")</f>
        <v>1</v>
      </c>
      <c r="DM427" s="194">
        <f t="shared" ca="1" si="430"/>
        <v>1.3963799927016407E-2</v>
      </c>
      <c r="DP427" s="194">
        <f t="shared" si="431"/>
        <v>0</v>
      </c>
      <c r="DQ427" s="19" t="e">
        <f ca="1"/>
        <v>#N/A</v>
      </c>
      <c r="DR427" s="19" t="e">
        <f t="shared" ca="1" si="432"/>
        <v>#N/A</v>
      </c>
      <c r="DU427" s="198" cm="1">
        <f t="array" ref="DU427">IFERROR(MATCH(TRUE,INDEX($B$14:$B$117&gt;=DT427,0),0),"")</f>
        <v>1</v>
      </c>
      <c r="DV427" s="194">
        <f t="shared" ca="1" si="433"/>
        <v>1.3963799927016407E-2</v>
      </c>
      <c r="DY427" s="194">
        <f t="shared" si="434"/>
        <v>0</v>
      </c>
      <c r="DZ427" s="19" t="e">
        <f ca="1"/>
        <v>#N/A</v>
      </c>
      <c r="EA427" s="19" t="e">
        <f t="shared" ca="1" si="435"/>
        <v>#N/A</v>
      </c>
      <c r="ED427" s="198" cm="1">
        <f t="array" ref="ED427">IFERROR(MATCH(TRUE,INDEX($B$14:$B$117&gt;=EC427,0),0),"")</f>
        <v>1</v>
      </c>
      <c r="EE427" s="194">
        <f t="shared" ca="1" si="436"/>
        <v>1.3963799927016407E-2</v>
      </c>
      <c r="EH427" s="194">
        <f t="shared" si="437"/>
        <v>0</v>
      </c>
      <c r="EI427" s="19" t="e">
        <f ca="1"/>
        <v>#N/A</v>
      </c>
      <c r="EJ427" s="19" t="e">
        <f t="shared" ca="1" si="438"/>
        <v>#N/A</v>
      </c>
      <c r="EM427" s="198" cm="1">
        <f t="array" ref="EM427">IFERROR(MATCH(TRUE,INDEX($B$14:$B$117&gt;=EL427,0),0),"")</f>
        <v>1</v>
      </c>
      <c r="EN427" s="194">
        <f t="shared" ca="1" si="439"/>
        <v>1.3963799927016407E-2</v>
      </c>
      <c r="EQ427" s="194">
        <f t="shared" si="440"/>
        <v>0</v>
      </c>
      <c r="ER427" s="19" t="e">
        <f ca="1"/>
        <v>#N/A</v>
      </c>
      <c r="ES427" s="19" t="e">
        <f t="shared" ca="1" si="441"/>
        <v>#N/A</v>
      </c>
      <c r="EV427" s="198" cm="1">
        <f t="array" ref="EV427">IFERROR(MATCH(TRUE,INDEX($B$14:$B$117&gt;=EU427,0),0),"")</f>
        <v>1</v>
      </c>
      <c r="EW427" s="194">
        <f t="shared" ca="1" si="442"/>
        <v>1.3963799927016407E-2</v>
      </c>
      <c r="EZ427" s="194">
        <f t="shared" si="443"/>
        <v>0</v>
      </c>
      <c r="FA427" s="19" t="e">
        <f ca="1"/>
        <v>#N/A</v>
      </c>
      <c r="FB427" s="19" t="e">
        <f t="shared" ca="1" si="444"/>
        <v>#N/A</v>
      </c>
      <c r="FE427" s="198" cm="1">
        <f t="array" ref="FE427">IFERROR(MATCH(TRUE,INDEX($B$14:$B$117&gt;=FD427,0),0),"")</f>
        <v>1</v>
      </c>
      <c r="FF427" s="194">
        <f t="shared" ca="1" si="445"/>
        <v>1.3963799927016407E-2</v>
      </c>
      <c r="FI427" s="194">
        <f t="shared" si="446"/>
        <v>0</v>
      </c>
      <c r="FJ427" s="19" t="e">
        <f ca="1"/>
        <v>#N/A</v>
      </c>
      <c r="FK427" s="19" t="e">
        <f t="shared" ca="1" si="447"/>
        <v>#N/A</v>
      </c>
      <c r="FN427" s="198" cm="1">
        <f t="array" ref="FN427">IFERROR(MATCH(TRUE,INDEX($B$14:$B$117&gt;=FM427,0),0),"")</f>
        <v>1</v>
      </c>
      <c r="FO427" s="194">
        <f t="shared" ca="1" si="448"/>
        <v>1.3963799927016407E-2</v>
      </c>
      <c r="FR427" s="194">
        <f t="shared" si="449"/>
        <v>0</v>
      </c>
      <c r="FS427" s="19" t="e">
        <f ca="1"/>
        <v>#N/A</v>
      </c>
      <c r="FT427" s="19" t="e">
        <f t="shared" ca="1" si="450"/>
        <v>#N/A</v>
      </c>
      <c r="FW427" s="198" cm="1">
        <f t="array" ref="FW427">IFERROR(MATCH(TRUE,INDEX($B$14:$B$117&gt;=FV427,0),0),"")</f>
        <v>1</v>
      </c>
      <c r="FX427" s="194">
        <f t="shared" ca="1" si="451"/>
        <v>1.3963799927016407E-2</v>
      </c>
      <c r="GA427" s="194">
        <f t="shared" si="452"/>
        <v>0</v>
      </c>
      <c r="GB427" s="19" t="e">
        <f ca="1"/>
        <v>#N/A</v>
      </c>
      <c r="GC427" s="19" t="e">
        <f t="shared" ca="1" si="453"/>
        <v>#N/A</v>
      </c>
    </row>
    <row r="428" spans="8:185" x14ac:dyDescent="0.2">
      <c r="H428" s="198" cm="1">
        <f t="array" ref="H428">IFERROR(MATCH(TRUE,INDEX($B$14:$B$117&gt;=G428,0),0),"")</f>
        <v>1</v>
      </c>
      <c r="I428" s="194">
        <f t="shared" ca="1" si="398"/>
        <v>1.3963799927016407E-2</v>
      </c>
      <c r="L428" s="194">
        <f t="shared" si="454"/>
        <v>0</v>
      </c>
      <c r="M428" s="19">
        <f ca="1"/>
        <v>0</v>
      </c>
      <c r="N428" s="19">
        <f t="shared" ca="1" si="455"/>
        <v>0</v>
      </c>
      <c r="Q428" s="198" cm="1">
        <f t="array" ref="Q428">IFERROR(MATCH(TRUE,INDEX($B$14:$B$117&gt;=P428,0),0),"")</f>
        <v>1</v>
      </c>
      <c r="R428" s="194">
        <f t="shared" ca="1" si="399"/>
        <v>1.3963799927016407E-2</v>
      </c>
      <c r="U428" s="194">
        <f t="shared" si="456"/>
        <v>0</v>
      </c>
      <c r="V428" s="19">
        <f ca="1"/>
        <v>0</v>
      </c>
      <c r="W428" s="19">
        <f t="shared" ca="1" si="457"/>
        <v>0</v>
      </c>
      <c r="Z428" s="198" cm="1">
        <f t="array" ref="Z428">IFERROR(MATCH(TRUE,INDEX($B$14:$B$117&gt;=Y428,0),0),"")</f>
        <v>1</v>
      </c>
      <c r="AA428" s="194">
        <f t="shared" ca="1" si="400"/>
        <v>1.3963799927016407E-2</v>
      </c>
      <c r="AD428" s="194">
        <f t="shared" si="401"/>
        <v>0</v>
      </c>
      <c r="AE428" s="19">
        <f ca="1"/>
        <v>0</v>
      </c>
      <c r="AF428" s="19">
        <f t="shared" ca="1" si="402"/>
        <v>0</v>
      </c>
      <c r="AI428" s="198" cm="1">
        <f t="array" ref="AI428">IFERROR(MATCH(TRUE,INDEX($B$14:$B$117&gt;=AH428,0),0),"")</f>
        <v>1</v>
      </c>
      <c r="AJ428" s="194">
        <f t="shared" ca="1" si="403"/>
        <v>1.3963799927016407E-2</v>
      </c>
      <c r="AM428" s="194">
        <f t="shared" si="404"/>
        <v>0</v>
      </c>
      <c r="AN428" s="19">
        <f ca="1"/>
        <v>0</v>
      </c>
      <c r="AO428" s="19">
        <f t="shared" ca="1" si="405"/>
        <v>0</v>
      </c>
      <c r="AR428" s="198" cm="1">
        <f t="array" ref="AR428">IFERROR(MATCH(TRUE,INDEX($B$14:$B$117&gt;=AQ428,0),0),"")</f>
        <v>1</v>
      </c>
      <c r="AS428" s="194">
        <f t="shared" ca="1" si="406"/>
        <v>1.3963799927016407E-2</v>
      </c>
      <c r="AV428" s="194">
        <f t="shared" si="407"/>
        <v>0</v>
      </c>
      <c r="AW428" s="19">
        <f ca="1"/>
        <v>0</v>
      </c>
      <c r="AX428" s="19">
        <f t="shared" ca="1" si="408"/>
        <v>0</v>
      </c>
      <c r="BA428" s="198" cm="1">
        <f t="array" ref="BA428">IFERROR(MATCH(TRUE,INDEX($B$14:$B$117&gt;=AZ428,0),0),"")</f>
        <v>1</v>
      </c>
      <c r="BB428" s="194">
        <f t="shared" ca="1" si="409"/>
        <v>1.3963799927016407E-2</v>
      </c>
      <c r="BE428" s="194">
        <f t="shared" si="410"/>
        <v>0</v>
      </c>
      <c r="BF428" s="19">
        <f ca="1"/>
        <v>0</v>
      </c>
      <c r="BG428" s="19">
        <f t="shared" ca="1" si="411"/>
        <v>0</v>
      </c>
      <c r="BJ428" s="198" cm="1">
        <f t="array" ref="BJ428">IFERROR(MATCH(TRUE,INDEX($B$14:$B$117&gt;=BI428,0),0),"")</f>
        <v>1</v>
      </c>
      <c r="BK428" s="194">
        <f t="shared" ca="1" si="412"/>
        <v>1.3963799927016407E-2</v>
      </c>
      <c r="BN428" s="194">
        <f t="shared" si="413"/>
        <v>0</v>
      </c>
      <c r="BO428" s="19">
        <f ca="1"/>
        <v>0</v>
      </c>
      <c r="BP428" s="19">
        <f t="shared" ca="1" si="414"/>
        <v>0</v>
      </c>
      <c r="BS428" s="198" cm="1">
        <f t="array" ref="BS428">IFERROR(MATCH(TRUE,INDEX($B$14:$B$117&gt;=BR428,0),0),"")</f>
        <v>1</v>
      </c>
      <c r="BT428" s="194">
        <f t="shared" ca="1" si="415"/>
        <v>1.3963799927016407E-2</v>
      </c>
      <c r="BW428" s="194">
        <f t="shared" si="416"/>
        <v>0</v>
      </c>
      <c r="BX428" s="19">
        <f ca="1"/>
        <v>0</v>
      </c>
      <c r="BY428" s="19">
        <f t="shared" ca="1" si="417"/>
        <v>0</v>
      </c>
      <c r="CB428" s="198" cm="1">
        <f t="array" ref="CB428">IFERROR(MATCH(TRUE,INDEX($B$14:$B$117&gt;=CA428,0),0),"")</f>
        <v>1</v>
      </c>
      <c r="CC428" s="194">
        <f t="shared" ca="1" si="418"/>
        <v>1.3963799927016407E-2</v>
      </c>
      <c r="CF428" s="194">
        <f t="shared" si="419"/>
        <v>0</v>
      </c>
      <c r="CG428" s="19">
        <f ca="1"/>
        <v>0</v>
      </c>
      <c r="CH428" s="19">
        <f t="shared" ca="1" si="420"/>
        <v>0</v>
      </c>
      <c r="CK428" s="198" cm="1">
        <f t="array" ref="CK428">IFERROR(MATCH(TRUE,INDEX($B$14:$B$117&gt;=CJ428,0),0),"")</f>
        <v>1</v>
      </c>
      <c r="CL428" s="194">
        <f t="shared" ca="1" si="421"/>
        <v>1.3963799927016407E-2</v>
      </c>
      <c r="CO428" s="194">
        <f t="shared" si="422"/>
        <v>0</v>
      </c>
      <c r="CP428" s="19">
        <f ca="1"/>
        <v>0</v>
      </c>
      <c r="CQ428" s="19">
        <f t="shared" ca="1" si="423"/>
        <v>0</v>
      </c>
      <c r="CT428" s="198" cm="1">
        <f t="array" ref="CT428">IFERROR(MATCH(TRUE,INDEX($B$14:$B$117&gt;=CS428,0),0),"")</f>
        <v>1</v>
      </c>
      <c r="CU428" s="194">
        <f t="shared" ca="1" si="424"/>
        <v>1.3963799927016407E-2</v>
      </c>
      <c r="CX428" s="194">
        <f t="shared" si="425"/>
        <v>0</v>
      </c>
      <c r="CY428" s="19" t="e">
        <f ca="1"/>
        <v>#N/A</v>
      </c>
      <c r="CZ428" s="19" t="e">
        <f t="shared" ca="1" si="426"/>
        <v>#N/A</v>
      </c>
      <c r="DC428" s="198" cm="1">
        <f t="array" ref="DC428">IFERROR(MATCH(TRUE,INDEX($B$14:$B$117&gt;=DB428,0),0),"")</f>
        <v>1</v>
      </c>
      <c r="DD428" s="194">
        <f t="shared" ca="1" si="427"/>
        <v>1.3963799927016407E-2</v>
      </c>
      <c r="DG428" s="194">
        <f t="shared" si="428"/>
        <v>0</v>
      </c>
      <c r="DH428" s="19" t="e">
        <f ca="1"/>
        <v>#N/A</v>
      </c>
      <c r="DI428" s="19" t="e">
        <f t="shared" ca="1" si="429"/>
        <v>#N/A</v>
      </c>
      <c r="DL428" s="198" cm="1">
        <f t="array" ref="DL428">IFERROR(MATCH(TRUE,INDEX($B$14:$B$117&gt;=DK428,0),0),"")</f>
        <v>1</v>
      </c>
      <c r="DM428" s="194">
        <f t="shared" ca="1" si="430"/>
        <v>1.3963799927016407E-2</v>
      </c>
      <c r="DP428" s="194">
        <f t="shared" si="431"/>
        <v>0</v>
      </c>
      <c r="DQ428" s="19" t="e">
        <f ca="1"/>
        <v>#N/A</v>
      </c>
      <c r="DR428" s="19" t="e">
        <f t="shared" ca="1" si="432"/>
        <v>#N/A</v>
      </c>
      <c r="DU428" s="198" cm="1">
        <f t="array" ref="DU428">IFERROR(MATCH(TRUE,INDEX($B$14:$B$117&gt;=DT428,0),0),"")</f>
        <v>1</v>
      </c>
      <c r="DV428" s="194">
        <f t="shared" ca="1" si="433"/>
        <v>1.3963799927016407E-2</v>
      </c>
      <c r="DY428" s="194">
        <f t="shared" si="434"/>
        <v>0</v>
      </c>
      <c r="DZ428" s="19" t="e">
        <f ca="1"/>
        <v>#N/A</v>
      </c>
      <c r="EA428" s="19" t="e">
        <f t="shared" ca="1" si="435"/>
        <v>#N/A</v>
      </c>
      <c r="ED428" s="198" cm="1">
        <f t="array" ref="ED428">IFERROR(MATCH(TRUE,INDEX($B$14:$B$117&gt;=EC428,0),0),"")</f>
        <v>1</v>
      </c>
      <c r="EE428" s="194">
        <f t="shared" ca="1" si="436"/>
        <v>1.3963799927016407E-2</v>
      </c>
      <c r="EH428" s="194">
        <f t="shared" si="437"/>
        <v>0</v>
      </c>
      <c r="EI428" s="19" t="e">
        <f ca="1"/>
        <v>#N/A</v>
      </c>
      <c r="EJ428" s="19" t="e">
        <f t="shared" ca="1" si="438"/>
        <v>#N/A</v>
      </c>
      <c r="EM428" s="198" cm="1">
        <f t="array" ref="EM428">IFERROR(MATCH(TRUE,INDEX($B$14:$B$117&gt;=EL428,0),0),"")</f>
        <v>1</v>
      </c>
      <c r="EN428" s="194">
        <f t="shared" ca="1" si="439"/>
        <v>1.3963799927016407E-2</v>
      </c>
      <c r="EQ428" s="194">
        <f t="shared" si="440"/>
        <v>0</v>
      </c>
      <c r="ER428" s="19" t="e">
        <f ca="1"/>
        <v>#N/A</v>
      </c>
      <c r="ES428" s="19" t="e">
        <f t="shared" ca="1" si="441"/>
        <v>#N/A</v>
      </c>
      <c r="EV428" s="198" cm="1">
        <f t="array" ref="EV428">IFERROR(MATCH(TRUE,INDEX($B$14:$B$117&gt;=EU428,0),0),"")</f>
        <v>1</v>
      </c>
      <c r="EW428" s="194">
        <f t="shared" ca="1" si="442"/>
        <v>1.3963799927016407E-2</v>
      </c>
      <c r="EZ428" s="194">
        <f t="shared" si="443"/>
        <v>0</v>
      </c>
      <c r="FA428" s="19" t="e">
        <f ca="1"/>
        <v>#N/A</v>
      </c>
      <c r="FB428" s="19" t="e">
        <f t="shared" ca="1" si="444"/>
        <v>#N/A</v>
      </c>
      <c r="FE428" s="198" cm="1">
        <f t="array" ref="FE428">IFERROR(MATCH(TRUE,INDEX($B$14:$B$117&gt;=FD428,0),0),"")</f>
        <v>1</v>
      </c>
      <c r="FF428" s="194">
        <f t="shared" ca="1" si="445"/>
        <v>1.3963799927016407E-2</v>
      </c>
      <c r="FI428" s="194">
        <f t="shared" si="446"/>
        <v>0</v>
      </c>
      <c r="FJ428" s="19" t="e">
        <f ca="1"/>
        <v>#N/A</v>
      </c>
      <c r="FK428" s="19" t="e">
        <f t="shared" ca="1" si="447"/>
        <v>#N/A</v>
      </c>
      <c r="FN428" s="198" cm="1">
        <f t="array" ref="FN428">IFERROR(MATCH(TRUE,INDEX($B$14:$B$117&gt;=FM428,0),0),"")</f>
        <v>1</v>
      </c>
      <c r="FO428" s="194">
        <f t="shared" ca="1" si="448"/>
        <v>1.3963799927016407E-2</v>
      </c>
      <c r="FR428" s="194">
        <f t="shared" si="449"/>
        <v>0</v>
      </c>
      <c r="FS428" s="19" t="e">
        <f ca="1"/>
        <v>#N/A</v>
      </c>
      <c r="FT428" s="19" t="e">
        <f t="shared" ca="1" si="450"/>
        <v>#N/A</v>
      </c>
      <c r="FW428" s="198" cm="1">
        <f t="array" ref="FW428">IFERROR(MATCH(TRUE,INDEX($B$14:$B$117&gt;=FV428,0),0),"")</f>
        <v>1</v>
      </c>
      <c r="FX428" s="194">
        <f t="shared" ca="1" si="451"/>
        <v>1.3963799927016407E-2</v>
      </c>
      <c r="GA428" s="194">
        <f t="shared" si="452"/>
        <v>0</v>
      </c>
      <c r="GB428" s="19" t="e">
        <f ca="1"/>
        <v>#N/A</v>
      </c>
      <c r="GC428" s="19" t="e">
        <f t="shared" ca="1" si="453"/>
        <v>#N/A</v>
      </c>
    </row>
    <row r="429" spans="8:185" x14ac:dyDescent="0.2">
      <c r="H429" s="198" cm="1">
        <f t="array" ref="H429">IFERROR(MATCH(TRUE,INDEX($B$14:$B$117&gt;=G429,0),0),"")</f>
        <v>1</v>
      </c>
      <c r="I429" s="194">
        <f t="shared" ca="1" si="398"/>
        <v>1.3963799927016407E-2</v>
      </c>
      <c r="L429" s="194">
        <f t="shared" si="454"/>
        <v>0</v>
      </c>
      <c r="M429" s="19">
        <f ca="1"/>
        <v>0</v>
      </c>
      <c r="N429" s="19">
        <f t="shared" ca="1" si="455"/>
        <v>0</v>
      </c>
      <c r="Q429" s="198" cm="1">
        <f t="array" ref="Q429">IFERROR(MATCH(TRUE,INDEX($B$14:$B$117&gt;=P429,0),0),"")</f>
        <v>1</v>
      </c>
      <c r="R429" s="194">
        <f t="shared" ca="1" si="399"/>
        <v>1.3963799927016407E-2</v>
      </c>
      <c r="U429" s="194">
        <f t="shared" si="456"/>
        <v>0</v>
      </c>
      <c r="V429" s="19">
        <f ca="1"/>
        <v>0</v>
      </c>
      <c r="W429" s="19">
        <f t="shared" ca="1" si="457"/>
        <v>0</v>
      </c>
      <c r="Z429" s="198" cm="1">
        <f t="array" ref="Z429">IFERROR(MATCH(TRUE,INDEX($B$14:$B$117&gt;=Y429,0),0),"")</f>
        <v>1</v>
      </c>
      <c r="AA429" s="194">
        <f t="shared" ca="1" si="400"/>
        <v>1.3963799927016407E-2</v>
      </c>
      <c r="AD429" s="194">
        <f t="shared" si="401"/>
        <v>0</v>
      </c>
      <c r="AE429" s="19">
        <f ca="1"/>
        <v>0</v>
      </c>
      <c r="AF429" s="19">
        <f t="shared" ca="1" si="402"/>
        <v>0</v>
      </c>
      <c r="AI429" s="198" cm="1">
        <f t="array" ref="AI429">IFERROR(MATCH(TRUE,INDEX($B$14:$B$117&gt;=AH429,0),0),"")</f>
        <v>1</v>
      </c>
      <c r="AJ429" s="194">
        <f t="shared" ca="1" si="403"/>
        <v>1.3963799927016407E-2</v>
      </c>
      <c r="AM429" s="194">
        <f t="shared" si="404"/>
        <v>0</v>
      </c>
      <c r="AN429" s="19">
        <f ca="1"/>
        <v>0</v>
      </c>
      <c r="AO429" s="19">
        <f t="shared" ca="1" si="405"/>
        <v>0</v>
      </c>
      <c r="AR429" s="198" cm="1">
        <f t="array" ref="AR429">IFERROR(MATCH(TRUE,INDEX($B$14:$B$117&gt;=AQ429,0),0),"")</f>
        <v>1</v>
      </c>
      <c r="AS429" s="194">
        <f t="shared" ca="1" si="406"/>
        <v>1.3963799927016407E-2</v>
      </c>
      <c r="AV429" s="194">
        <f t="shared" si="407"/>
        <v>0</v>
      </c>
      <c r="AW429" s="19">
        <f ca="1"/>
        <v>0</v>
      </c>
      <c r="AX429" s="19">
        <f t="shared" ca="1" si="408"/>
        <v>0</v>
      </c>
      <c r="BA429" s="198" cm="1">
        <f t="array" ref="BA429">IFERROR(MATCH(TRUE,INDEX($B$14:$B$117&gt;=AZ429,0),0),"")</f>
        <v>1</v>
      </c>
      <c r="BB429" s="194">
        <f t="shared" ca="1" si="409"/>
        <v>1.3963799927016407E-2</v>
      </c>
      <c r="BE429" s="194">
        <f t="shared" si="410"/>
        <v>0</v>
      </c>
      <c r="BF429" s="19">
        <f ca="1"/>
        <v>0</v>
      </c>
      <c r="BG429" s="19">
        <f t="shared" ca="1" si="411"/>
        <v>0</v>
      </c>
      <c r="BJ429" s="198" cm="1">
        <f t="array" ref="BJ429">IFERROR(MATCH(TRUE,INDEX($B$14:$B$117&gt;=BI429,0),0),"")</f>
        <v>1</v>
      </c>
      <c r="BK429" s="194">
        <f t="shared" ca="1" si="412"/>
        <v>1.3963799927016407E-2</v>
      </c>
      <c r="BN429" s="194">
        <f t="shared" si="413"/>
        <v>0</v>
      </c>
      <c r="BO429" s="19">
        <f ca="1"/>
        <v>0</v>
      </c>
      <c r="BP429" s="19">
        <f t="shared" ca="1" si="414"/>
        <v>0</v>
      </c>
      <c r="BS429" s="198" cm="1">
        <f t="array" ref="BS429">IFERROR(MATCH(TRUE,INDEX($B$14:$B$117&gt;=BR429,0),0),"")</f>
        <v>1</v>
      </c>
      <c r="BT429" s="194">
        <f t="shared" ca="1" si="415"/>
        <v>1.3963799927016407E-2</v>
      </c>
      <c r="BW429" s="194">
        <f t="shared" si="416"/>
        <v>0</v>
      </c>
      <c r="BX429" s="19">
        <f ca="1"/>
        <v>0</v>
      </c>
      <c r="BY429" s="19">
        <f t="shared" ca="1" si="417"/>
        <v>0</v>
      </c>
      <c r="CB429" s="198" cm="1">
        <f t="array" ref="CB429">IFERROR(MATCH(TRUE,INDEX($B$14:$B$117&gt;=CA429,0),0),"")</f>
        <v>1</v>
      </c>
      <c r="CC429" s="194">
        <f t="shared" ca="1" si="418"/>
        <v>1.3963799927016407E-2</v>
      </c>
      <c r="CF429" s="194">
        <f t="shared" si="419"/>
        <v>0</v>
      </c>
      <c r="CG429" s="19">
        <f ca="1"/>
        <v>0</v>
      </c>
      <c r="CH429" s="19">
        <f t="shared" ca="1" si="420"/>
        <v>0</v>
      </c>
      <c r="CK429" s="198" cm="1">
        <f t="array" ref="CK429">IFERROR(MATCH(TRUE,INDEX($B$14:$B$117&gt;=CJ429,0),0),"")</f>
        <v>1</v>
      </c>
      <c r="CL429" s="194">
        <f t="shared" ca="1" si="421"/>
        <v>1.3963799927016407E-2</v>
      </c>
      <c r="CO429" s="194">
        <f t="shared" si="422"/>
        <v>0</v>
      </c>
      <c r="CP429" s="19">
        <f ca="1"/>
        <v>0</v>
      </c>
      <c r="CQ429" s="19">
        <f t="shared" ca="1" si="423"/>
        <v>0</v>
      </c>
      <c r="CT429" s="198" cm="1">
        <f t="array" ref="CT429">IFERROR(MATCH(TRUE,INDEX($B$14:$B$117&gt;=CS429,0),0),"")</f>
        <v>1</v>
      </c>
      <c r="CU429" s="194">
        <f t="shared" ca="1" si="424"/>
        <v>1.3963799927016407E-2</v>
      </c>
      <c r="CX429" s="194">
        <f t="shared" si="425"/>
        <v>0</v>
      </c>
      <c r="CY429" s="19" t="e">
        <f ca="1"/>
        <v>#N/A</v>
      </c>
      <c r="CZ429" s="19" t="e">
        <f t="shared" ca="1" si="426"/>
        <v>#N/A</v>
      </c>
      <c r="DC429" s="198" cm="1">
        <f t="array" ref="DC429">IFERROR(MATCH(TRUE,INDEX($B$14:$B$117&gt;=DB429,0),0),"")</f>
        <v>1</v>
      </c>
      <c r="DD429" s="194">
        <f t="shared" ca="1" si="427"/>
        <v>1.3963799927016407E-2</v>
      </c>
      <c r="DG429" s="194">
        <f t="shared" si="428"/>
        <v>0</v>
      </c>
      <c r="DH429" s="19" t="e">
        <f ca="1"/>
        <v>#N/A</v>
      </c>
      <c r="DI429" s="19" t="e">
        <f t="shared" ca="1" si="429"/>
        <v>#N/A</v>
      </c>
      <c r="DL429" s="198" cm="1">
        <f t="array" ref="DL429">IFERROR(MATCH(TRUE,INDEX($B$14:$B$117&gt;=DK429,0),0),"")</f>
        <v>1</v>
      </c>
      <c r="DM429" s="194">
        <f t="shared" ca="1" si="430"/>
        <v>1.3963799927016407E-2</v>
      </c>
      <c r="DP429" s="194">
        <f t="shared" si="431"/>
        <v>0</v>
      </c>
      <c r="DQ429" s="19" t="e">
        <f ca="1"/>
        <v>#N/A</v>
      </c>
      <c r="DR429" s="19" t="e">
        <f t="shared" ca="1" si="432"/>
        <v>#N/A</v>
      </c>
      <c r="DU429" s="198" cm="1">
        <f t="array" ref="DU429">IFERROR(MATCH(TRUE,INDEX($B$14:$B$117&gt;=DT429,0),0),"")</f>
        <v>1</v>
      </c>
      <c r="DV429" s="194">
        <f t="shared" ca="1" si="433"/>
        <v>1.3963799927016407E-2</v>
      </c>
      <c r="DY429" s="194">
        <f t="shared" si="434"/>
        <v>0</v>
      </c>
      <c r="DZ429" s="19" t="e">
        <f ca="1"/>
        <v>#N/A</v>
      </c>
      <c r="EA429" s="19" t="e">
        <f t="shared" ca="1" si="435"/>
        <v>#N/A</v>
      </c>
      <c r="ED429" s="198" cm="1">
        <f t="array" ref="ED429">IFERROR(MATCH(TRUE,INDEX($B$14:$B$117&gt;=EC429,0),0),"")</f>
        <v>1</v>
      </c>
      <c r="EE429" s="194">
        <f t="shared" ca="1" si="436"/>
        <v>1.3963799927016407E-2</v>
      </c>
      <c r="EH429" s="194">
        <f t="shared" si="437"/>
        <v>0</v>
      </c>
      <c r="EI429" s="19" t="e">
        <f ca="1"/>
        <v>#N/A</v>
      </c>
      <c r="EJ429" s="19" t="e">
        <f t="shared" ca="1" si="438"/>
        <v>#N/A</v>
      </c>
      <c r="EM429" s="198" cm="1">
        <f t="array" ref="EM429">IFERROR(MATCH(TRUE,INDEX($B$14:$B$117&gt;=EL429,0),0),"")</f>
        <v>1</v>
      </c>
      <c r="EN429" s="194">
        <f t="shared" ca="1" si="439"/>
        <v>1.3963799927016407E-2</v>
      </c>
      <c r="EQ429" s="194">
        <f t="shared" si="440"/>
        <v>0</v>
      </c>
      <c r="ER429" s="19" t="e">
        <f ca="1"/>
        <v>#N/A</v>
      </c>
      <c r="ES429" s="19" t="e">
        <f t="shared" ca="1" si="441"/>
        <v>#N/A</v>
      </c>
      <c r="EV429" s="198" cm="1">
        <f t="array" ref="EV429">IFERROR(MATCH(TRUE,INDEX($B$14:$B$117&gt;=EU429,0),0),"")</f>
        <v>1</v>
      </c>
      <c r="EW429" s="194">
        <f t="shared" ca="1" si="442"/>
        <v>1.3963799927016407E-2</v>
      </c>
      <c r="EZ429" s="194">
        <f t="shared" si="443"/>
        <v>0</v>
      </c>
      <c r="FA429" s="19" t="e">
        <f ca="1"/>
        <v>#N/A</v>
      </c>
      <c r="FB429" s="19" t="e">
        <f t="shared" ca="1" si="444"/>
        <v>#N/A</v>
      </c>
      <c r="FE429" s="198" cm="1">
        <f t="array" ref="FE429">IFERROR(MATCH(TRUE,INDEX($B$14:$B$117&gt;=FD429,0),0),"")</f>
        <v>1</v>
      </c>
      <c r="FF429" s="194">
        <f t="shared" ca="1" si="445"/>
        <v>1.3963799927016407E-2</v>
      </c>
      <c r="FI429" s="194">
        <f t="shared" si="446"/>
        <v>0</v>
      </c>
      <c r="FJ429" s="19" t="e">
        <f ca="1"/>
        <v>#N/A</v>
      </c>
      <c r="FK429" s="19" t="e">
        <f t="shared" ca="1" si="447"/>
        <v>#N/A</v>
      </c>
      <c r="FN429" s="198" cm="1">
        <f t="array" ref="FN429">IFERROR(MATCH(TRUE,INDEX($B$14:$B$117&gt;=FM429,0),0),"")</f>
        <v>1</v>
      </c>
      <c r="FO429" s="194">
        <f t="shared" ca="1" si="448"/>
        <v>1.3963799927016407E-2</v>
      </c>
      <c r="FR429" s="194">
        <f t="shared" si="449"/>
        <v>0</v>
      </c>
      <c r="FS429" s="19" t="e">
        <f ca="1"/>
        <v>#N/A</v>
      </c>
      <c r="FT429" s="19" t="e">
        <f t="shared" ca="1" si="450"/>
        <v>#N/A</v>
      </c>
      <c r="FW429" s="198" cm="1">
        <f t="array" ref="FW429">IFERROR(MATCH(TRUE,INDEX($B$14:$B$117&gt;=FV429,0),0),"")</f>
        <v>1</v>
      </c>
      <c r="FX429" s="194">
        <f t="shared" ca="1" si="451"/>
        <v>1.3963799927016407E-2</v>
      </c>
      <c r="GA429" s="194">
        <f t="shared" si="452"/>
        <v>0</v>
      </c>
      <c r="GB429" s="19" t="e">
        <f ca="1"/>
        <v>#N/A</v>
      </c>
      <c r="GC429" s="19" t="e">
        <f t="shared" ca="1" si="453"/>
        <v>#N/A</v>
      </c>
    </row>
    <row r="430" spans="8:185" x14ac:dyDescent="0.2">
      <c r="H430" s="198" cm="1">
        <f t="array" ref="H430">IFERROR(MATCH(TRUE,INDEX($B$14:$B$117&gt;=G430,0),0),"")</f>
        <v>1</v>
      </c>
      <c r="I430" s="194">
        <f t="shared" ca="1" si="398"/>
        <v>1.3963799927016407E-2</v>
      </c>
      <c r="L430" s="194">
        <f t="shared" si="454"/>
        <v>0</v>
      </c>
      <c r="M430" s="19">
        <f ca="1"/>
        <v>0</v>
      </c>
      <c r="N430" s="19">
        <f t="shared" ca="1" si="455"/>
        <v>0</v>
      </c>
      <c r="Q430" s="198" cm="1">
        <f t="array" ref="Q430">IFERROR(MATCH(TRUE,INDEX($B$14:$B$117&gt;=P430,0),0),"")</f>
        <v>1</v>
      </c>
      <c r="R430" s="194">
        <f t="shared" ca="1" si="399"/>
        <v>1.3963799927016407E-2</v>
      </c>
      <c r="U430" s="194">
        <f t="shared" si="456"/>
        <v>0</v>
      </c>
      <c r="V430" s="19">
        <f ca="1"/>
        <v>0</v>
      </c>
      <c r="W430" s="19">
        <f t="shared" ca="1" si="457"/>
        <v>0</v>
      </c>
      <c r="Z430" s="198" cm="1">
        <f t="array" ref="Z430">IFERROR(MATCH(TRUE,INDEX($B$14:$B$117&gt;=Y430,0),0),"")</f>
        <v>1</v>
      </c>
      <c r="AA430" s="194">
        <f t="shared" ca="1" si="400"/>
        <v>1.3963799927016407E-2</v>
      </c>
      <c r="AD430" s="194">
        <f t="shared" si="401"/>
        <v>0</v>
      </c>
      <c r="AE430" s="19">
        <f ca="1"/>
        <v>0</v>
      </c>
      <c r="AF430" s="19">
        <f t="shared" ca="1" si="402"/>
        <v>0</v>
      </c>
      <c r="AI430" s="198" cm="1">
        <f t="array" ref="AI430">IFERROR(MATCH(TRUE,INDEX($B$14:$B$117&gt;=AH430,0),0),"")</f>
        <v>1</v>
      </c>
      <c r="AJ430" s="194">
        <f t="shared" ca="1" si="403"/>
        <v>1.3963799927016407E-2</v>
      </c>
      <c r="AM430" s="194">
        <f t="shared" si="404"/>
        <v>0</v>
      </c>
      <c r="AN430" s="19">
        <f ca="1"/>
        <v>0</v>
      </c>
      <c r="AO430" s="19">
        <f t="shared" ca="1" si="405"/>
        <v>0</v>
      </c>
      <c r="AR430" s="198" cm="1">
        <f t="array" ref="AR430">IFERROR(MATCH(TRUE,INDEX($B$14:$B$117&gt;=AQ430,0),0),"")</f>
        <v>1</v>
      </c>
      <c r="AS430" s="194">
        <f t="shared" ca="1" si="406"/>
        <v>1.3963799927016407E-2</v>
      </c>
      <c r="AV430" s="194">
        <f t="shared" si="407"/>
        <v>0</v>
      </c>
      <c r="AW430" s="19">
        <f ca="1"/>
        <v>0</v>
      </c>
      <c r="AX430" s="19">
        <f t="shared" ca="1" si="408"/>
        <v>0</v>
      </c>
      <c r="BA430" s="198" cm="1">
        <f t="array" ref="BA430">IFERROR(MATCH(TRUE,INDEX($B$14:$B$117&gt;=AZ430,0),0),"")</f>
        <v>1</v>
      </c>
      <c r="BB430" s="194">
        <f t="shared" ca="1" si="409"/>
        <v>1.3963799927016407E-2</v>
      </c>
      <c r="BE430" s="194">
        <f t="shared" si="410"/>
        <v>0</v>
      </c>
      <c r="BF430" s="19">
        <f ca="1"/>
        <v>0</v>
      </c>
      <c r="BG430" s="19">
        <f t="shared" ca="1" si="411"/>
        <v>0</v>
      </c>
      <c r="BJ430" s="198" cm="1">
        <f t="array" ref="BJ430">IFERROR(MATCH(TRUE,INDEX($B$14:$B$117&gt;=BI430,0),0),"")</f>
        <v>1</v>
      </c>
      <c r="BK430" s="194">
        <f t="shared" ca="1" si="412"/>
        <v>1.3963799927016407E-2</v>
      </c>
      <c r="BN430" s="194">
        <f t="shared" si="413"/>
        <v>0</v>
      </c>
      <c r="BO430" s="19">
        <f ca="1"/>
        <v>0</v>
      </c>
      <c r="BP430" s="19">
        <f t="shared" ca="1" si="414"/>
        <v>0</v>
      </c>
      <c r="BS430" s="198" cm="1">
        <f t="array" ref="BS430">IFERROR(MATCH(TRUE,INDEX($B$14:$B$117&gt;=BR430,0),0),"")</f>
        <v>1</v>
      </c>
      <c r="BT430" s="194">
        <f t="shared" ca="1" si="415"/>
        <v>1.3963799927016407E-2</v>
      </c>
      <c r="BW430" s="194">
        <f t="shared" si="416"/>
        <v>0</v>
      </c>
      <c r="BX430" s="19">
        <f ca="1"/>
        <v>0</v>
      </c>
      <c r="BY430" s="19">
        <f t="shared" ca="1" si="417"/>
        <v>0</v>
      </c>
      <c r="CB430" s="198" cm="1">
        <f t="array" ref="CB430">IFERROR(MATCH(TRUE,INDEX($B$14:$B$117&gt;=CA430,0),0),"")</f>
        <v>1</v>
      </c>
      <c r="CC430" s="194">
        <f t="shared" ca="1" si="418"/>
        <v>1.3963799927016407E-2</v>
      </c>
      <c r="CF430" s="194">
        <f t="shared" si="419"/>
        <v>0</v>
      </c>
      <c r="CG430" s="19">
        <f ca="1"/>
        <v>0</v>
      </c>
      <c r="CH430" s="19">
        <f t="shared" ca="1" si="420"/>
        <v>0</v>
      </c>
      <c r="CK430" s="198" cm="1">
        <f t="array" ref="CK430">IFERROR(MATCH(TRUE,INDEX($B$14:$B$117&gt;=CJ430,0),0),"")</f>
        <v>1</v>
      </c>
      <c r="CL430" s="194">
        <f t="shared" ca="1" si="421"/>
        <v>1.3963799927016407E-2</v>
      </c>
      <c r="CO430" s="194">
        <f t="shared" si="422"/>
        <v>0</v>
      </c>
      <c r="CP430" s="19">
        <f ca="1"/>
        <v>0</v>
      </c>
      <c r="CQ430" s="19">
        <f t="shared" ca="1" si="423"/>
        <v>0</v>
      </c>
      <c r="CT430" s="198" cm="1">
        <f t="array" ref="CT430">IFERROR(MATCH(TRUE,INDEX($B$14:$B$117&gt;=CS430,0),0),"")</f>
        <v>1</v>
      </c>
      <c r="CU430" s="194">
        <f t="shared" ca="1" si="424"/>
        <v>1.3963799927016407E-2</v>
      </c>
      <c r="CX430" s="194">
        <f t="shared" si="425"/>
        <v>0</v>
      </c>
      <c r="CY430" s="19" t="e">
        <f ca="1"/>
        <v>#N/A</v>
      </c>
      <c r="CZ430" s="19" t="e">
        <f t="shared" ca="1" si="426"/>
        <v>#N/A</v>
      </c>
      <c r="DC430" s="198" cm="1">
        <f t="array" ref="DC430">IFERROR(MATCH(TRUE,INDEX($B$14:$B$117&gt;=DB430,0),0),"")</f>
        <v>1</v>
      </c>
      <c r="DD430" s="194">
        <f t="shared" ca="1" si="427"/>
        <v>1.3963799927016407E-2</v>
      </c>
      <c r="DG430" s="194">
        <f t="shared" si="428"/>
        <v>0</v>
      </c>
      <c r="DH430" s="19" t="e">
        <f ca="1"/>
        <v>#N/A</v>
      </c>
      <c r="DI430" s="19" t="e">
        <f t="shared" ca="1" si="429"/>
        <v>#N/A</v>
      </c>
      <c r="DL430" s="198" cm="1">
        <f t="array" ref="DL430">IFERROR(MATCH(TRUE,INDEX($B$14:$B$117&gt;=DK430,0),0),"")</f>
        <v>1</v>
      </c>
      <c r="DM430" s="194">
        <f t="shared" ca="1" si="430"/>
        <v>1.3963799927016407E-2</v>
      </c>
      <c r="DP430" s="194">
        <f t="shared" si="431"/>
        <v>0</v>
      </c>
      <c r="DQ430" s="19" t="e">
        <f ca="1"/>
        <v>#N/A</v>
      </c>
      <c r="DR430" s="19" t="e">
        <f t="shared" ca="1" si="432"/>
        <v>#N/A</v>
      </c>
      <c r="DU430" s="198" cm="1">
        <f t="array" ref="DU430">IFERROR(MATCH(TRUE,INDEX($B$14:$B$117&gt;=DT430,0),0),"")</f>
        <v>1</v>
      </c>
      <c r="DV430" s="194">
        <f t="shared" ca="1" si="433"/>
        <v>1.3963799927016407E-2</v>
      </c>
      <c r="DY430" s="194">
        <f t="shared" si="434"/>
        <v>0</v>
      </c>
      <c r="DZ430" s="19" t="e">
        <f ca="1"/>
        <v>#N/A</v>
      </c>
      <c r="EA430" s="19" t="e">
        <f t="shared" ca="1" si="435"/>
        <v>#N/A</v>
      </c>
      <c r="ED430" s="198" cm="1">
        <f t="array" ref="ED430">IFERROR(MATCH(TRUE,INDEX($B$14:$B$117&gt;=EC430,0),0),"")</f>
        <v>1</v>
      </c>
      <c r="EE430" s="194">
        <f t="shared" ca="1" si="436"/>
        <v>1.3963799927016407E-2</v>
      </c>
      <c r="EH430" s="194">
        <f t="shared" si="437"/>
        <v>0</v>
      </c>
      <c r="EI430" s="19" t="e">
        <f ca="1"/>
        <v>#N/A</v>
      </c>
      <c r="EJ430" s="19" t="e">
        <f t="shared" ca="1" si="438"/>
        <v>#N/A</v>
      </c>
      <c r="EM430" s="198" cm="1">
        <f t="array" ref="EM430">IFERROR(MATCH(TRUE,INDEX($B$14:$B$117&gt;=EL430,0),0),"")</f>
        <v>1</v>
      </c>
      <c r="EN430" s="194">
        <f t="shared" ca="1" si="439"/>
        <v>1.3963799927016407E-2</v>
      </c>
      <c r="EQ430" s="194">
        <f t="shared" si="440"/>
        <v>0</v>
      </c>
      <c r="ER430" s="19" t="e">
        <f ca="1"/>
        <v>#N/A</v>
      </c>
      <c r="ES430" s="19" t="e">
        <f t="shared" ca="1" si="441"/>
        <v>#N/A</v>
      </c>
      <c r="EV430" s="198" cm="1">
        <f t="array" ref="EV430">IFERROR(MATCH(TRUE,INDEX($B$14:$B$117&gt;=EU430,0),0),"")</f>
        <v>1</v>
      </c>
      <c r="EW430" s="194">
        <f t="shared" ca="1" si="442"/>
        <v>1.3963799927016407E-2</v>
      </c>
      <c r="EZ430" s="194">
        <f t="shared" si="443"/>
        <v>0</v>
      </c>
      <c r="FA430" s="19" t="e">
        <f ca="1"/>
        <v>#N/A</v>
      </c>
      <c r="FB430" s="19" t="e">
        <f t="shared" ca="1" si="444"/>
        <v>#N/A</v>
      </c>
      <c r="FE430" s="198" cm="1">
        <f t="array" ref="FE430">IFERROR(MATCH(TRUE,INDEX($B$14:$B$117&gt;=FD430,0),0),"")</f>
        <v>1</v>
      </c>
      <c r="FF430" s="194">
        <f t="shared" ca="1" si="445"/>
        <v>1.3963799927016407E-2</v>
      </c>
      <c r="FI430" s="194">
        <f t="shared" si="446"/>
        <v>0</v>
      </c>
      <c r="FJ430" s="19" t="e">
        <f ca="1"/>
        <v>#N/A</v>
      </c>
      <c r="FK430" s="19" t="e">
        <f t="shared" ca="1" si="447"/>
        <v>#N/A</v>
      </c>
      <c r="FN430" s="198" cm="1">
        <f t="array" ref="FN430">IFERROR(MATCH(TRUE,INDEX($B$14:$B$117&gt;=FM430,0),0),"")</f>
        <v>1</v>
      </c>
      <c r="FO430" s="194">
        <f t="shared" ca="1" si="448"/>
        <v>1.3963799927016407E-2</v>
      </c>
      <c r="FR430" s="194">
        <f t="shared" si="449"/>
        <v>0</v>
      </c>
      <c r="FS430" s="19" t="e">
        <f ca="1"/>
        <v>#N/A</v>
      </c>
      <c r="FT430" s="19" t="e">
        <f t="shared" ca="1" si="450"/>
        <v>#N/A</v>
      </c>
      <c r="FW430" s="198" cm="1">
        <f t="array" ref="FW430">IFERROR(MATCH(TRUE,INDEX($B$14:$B$117&gt;=FV430,0),0),"")</f>
        <v>1</v>
      </c>
      <c r="FX430" s="194">
        <f t="shared" ca="1" si="451"/>
        <v>1.3963799927016407E-2</v>
      </c>
      <c r="GA430" s="194">
        <f t="shared" si="452"/>
        <v>0</v>
      </c>
      <c r="GB430" s="19" t="e">
        <f ca="1"/>
        <v>#N/A</v>
      </c>
      <c r="GC430" s="19" t="e">
        <f t="shared" ca="1" si="453"/>
        <v>#N/A</v>
      </c>
    </row>
    <row r="431" spans="8:185" x14ac:dyDescent="0.2">
      <c r="H431" s="198" cm="1">
        <f t="array" ref="H431">IFERROR(MATCH(TRUE,INDEX($B$14:$B$117&gt;=G431,0),0),"")</f>
        <v>1</v>
      </c>
      <c r="I431" s="194">
        <f t="shared" ca="1" si="398"/>
        <v>1.3963799927016407E-2</v>
      </c>
      <c r="L431" s="194">
        <f t="shared" si="454"/>
        <v>0</v>
      </c>
      <c r="M431" s="19">
        <f ca="1"/>
        <v>0</v>
      </c>
      <c r="N431" s="19">
        <f t="shared" ca="1" si="455"/>
        <v>0</v>
      </c>
      <c r="Q431" s="198" cm="1">
        <f t="array" ref="Q431">IFERROR(MATCH(TRUE,INDEX($B$14:$B$117&gt;=P431,0),0),"")</f>
        <v>1</v>
      </c>
      <c r="R431" s="194">
        <f t="shared" ca="1" si="399"/>
        <v>1.3963799927016407E-2</v>
      </c>
      <c r="U431" s="194">
        <f t="shared" si="456"/>
        <v>0</v>
      </c>
      <c r="V431" s="19">
        <f ca="1"/>
        <v>0</v>
      </c>
      <c r="W431" s="19">
        <f t="shared" ca="1" si="457"/>
        <v>0</v>
      </c>
      <c r="Z431" s="198" cm="1">
        <f t="array" ref="Z431">IFERROR(MATCH(TRUE,INDEX($B$14:$B$117&gt;=Y431,0),0),"")</f>
        <v>1</v>
      </c>
      <c r="AA431" s="194">
        <f t="shared" ca="1" si="400"/>
        <v>1.3963799927016407E-2</v>
      </c>
      <c r="AD431" s="194">
        <f t="shared" si="401"/>
        <v>0</v>
      </c>
      <c r="AE431" s="19">
        <f ca="1"/>
        <v>0</v>
      </c>
      <c r="AF431" s="19">
        <f t="shared" ca="1" si="402"/>
        <v>0</v>
      </c>
      <c r="AI431" s="198" cm="1">
        <f t="array" ref="AI431">IFERROR(MATCH(TRUE,INDEX($B$14:$B$117&gt;=AH431,0),0),"")</f>
        <v>1</v>
      </c>
      <c r="AJ431" s="194">
        <f t="shared" ca="1" si="403"/>
        <v>1.3963799927016407E-2</v>
      </c>
      <c r="AM431" s="194">
        <f t="shared" si="404"/>
        <v>0</v>
      </c>
      <c r="AN431" s="19">
        <f ca="1"/>
        <v>0</v>
      </c>
      <c r="AO431" s="19">
        <f t="shared" ca="1" si="405"/>
        <v>0</v>
      </c>
      <c r="AR431" s="198" cm="1">
        <f t="array" ref="AR431">IFERROR(MATCH(TRUE,INDEX($B$14:$B$117&gt;=AQ431,0),0),"")</f>
        <v>1</v>
      </c>
      <c r="AS431" s="194">
        <f t="shared" ca="1" si="406"/>
        <v>1.3963799927016407E-2</v>
      </c>
      <c r="AV431" s="194">
        <f t="shared" si="407"/>
        <v>0</v>
      </c>
      <c r="AW431" s="19">
        <f ca="1"/>
        <v>0</v>
      </c>
      <c r="AX431" s="19">
        <f t="shared" ca="1" si="408"/>
        <v>0</v>
      </c>
      <c r="BA431" s="198" cm="1">
        <f t="array" ref="BA431">IFERROR(MATCH(TRUE,INDEX($B$14:$B$117&gt;=AZ431,0),0),"")</f>
        <v>1</v>
      </c>
      <c r="BB431" s="194">
        <f t="shared" ca="1" si="409"/>
        <v>1.3963799927016407E-2</v>
      </c>
      <c r="BE431" s="194">
        <f t="shared" si="410"/>
        <v>0</v>
      </c>
      <c r="BF431" s="19">
        <f ca="1"/>
        <v>0</v>
      </c>
      <c r="BG431" s="19">
        <f t="shared" ca="1" si="411"/>
        <v>0</v>
      </c>
      <c r="BJ431" s="198" cm="1">
        <f t="array" ref="BJ431">IFERROR(MATCH(TRUE,INDEX($B$14:$B$117&gt;=BI431,0),0),"")</f>
        <v>1</v>
      </c>
      <c r="BK431" s="194">
        <f t="shared" ca="1" si="412"/>
        <v>1.3963799927016407E-2</v>
      </c>
      <c r="BN431" s="194">
        <f t="shared" si="413"/>
        <v>0</v>
      </c>
      <c r="BO431" s="19">
        <f ca="1"/>
        <v>0</v>
      </c>
      <c r="BP431" s="19">
        <f t="shared" ca="1" si="414"/>
        <v>0</v>
      </c>
      <c r="BS431" s="198" cm="1">
        <f t="array" ref="BS431">IFERROR(MATCH(TRUE,INDEX($B$14:$B$117&gt;=BR431,0),0),"")</f>
        <v>1</v>
      </c>
      <c r="BT431" s="194">
        <f t="shared" ca="1" si="415"/>
        <v>1.3963799927016407E-2</v>
      </c>
      <c r="BW431" s="194">
        <f t="shared" si="416"/>
        <v>0</v>
      </c>
      <c r="BX431" s="19">
        <f ca="1"/>
        <v>0</v>
      </c>
      <c r="BY431" s="19">
        <f t="shared" ca="1" si="417"/>
        <v>0</v>
      </c>
      <c r="CB431" s="198" cm="1">
        <f t="array" ref="CB431">IFERROR(MATCH(TRUE,INDEX($B$14:$B$117&gt;=CA431,0),0),"")</f>
        <v>1</v>
      </c>
      <c r="CC431" s="194">
        <f t="shared" ca="1" si="418"/>
        <v>1.3963799927016407E-2</v>
      </c>
      <c r="CF431" s="194">
        <f t="shared" si="419"/>
        <v>0</v>
      </c>
      <c r="CG431" s="19">
        <f ca="1"/>
        <v>0</v>
      </c>
      <c r="CH431" s="19">
        <f t="shared" ca="1" si="420"/>
        <v>0</v>
      </c>
      <c r="CK431" s="198" cm="1">
        <f t="array" ref="CK431">IFERROR(MATCH(TRUE,INDEX($B$14:$B$117&gt;=CJ431,0),0),"")</f>
        <v>1</v>
      </c>
      <c r="CL431" s="194">
        <f t="shared" ca="1" si="421"/>
        <v>1.3963799927016407E-2</v>
      </c>
      <c r="CO431" s="194">
        <f t="shared" si="422"/>
        <v>0</v>
      </c>
      <c r="CP431" s="19">
        <f ca="1"/>
        <v>0</v>
      </c>
      <c r="CQ431" s="19">
        <f t="shared" ca="1" si="423"/>
        <v>0</v>
      </c>
      <c r="CT431" s="198" cm="1">
        <f t="array" ref="CT431">IFERROR(MATCH(TRUE,INDEX($B$14:$B$117&gt;=CS431,0),0),"")</f>
        <v>1</v>
      </c>
      <c r="CU431" s="194">
        <f t="shared" ca="1" si="424"/>
        <v>1.3963799927016407E-2</v>
      </c>
      <c r="CX431" s="194">
        <f t="shared" si="425"/>
        <v>0</v>
      </c>
      <c r="CY431" s="19" t="e">
        <f ca="1"/>
        <v>#N/A</v>
      </c>
      <c r="CZ431" s="19" t="e">
        <f t="shared" ca="1" si="426"/>
        <v>#N/A</v>
      </c>
      <c r="DC431" s="198" cm="1">
        <f t="array" ref="DC431">IFERROR(MATCH(TRUE,INDEX($B$14:$B$117&gt;=DB431,0),0),"")</f>
        <v>1</v>
      </c>
      <c r="DD431" s="194">
        <f t="shared" ca="1" si="427"/>
        <v>1.3963799927016407E-2</v>
      </c>
      <c r="DG431" s="194">
        <f t="shared" si="428"/>
        <v>0</v>
      </c>
      <c r="DH431" s="19" t="e">
        <f ca="1"/>
        <v>#N/A</v>
      </c>
      <c r="DI431" s="19" t="e">
        <f t="shared" ca="1" si="429"/>
        <v>#N/A</v>
      </c>
      <c r="DL431" s="198" cm="1">
        <f t="array" ref="DL431">IFERROR(MATCH(TRUE,INDEX($B$14:$B$117&gt;=DK431,0),0),"")</f>
        <v>1</v>
      </c>
      <c r="DM431" s="194">
        <f t="shared" ca="1" si="430"/>
        <v>1.3963799927016407E-2</v>
      </c>
      <c r="DP431" s="194">
        <f t="shared" si="431"/>
        <v>0</v>
      </c>
      <c r="DQ431" s="19" t="e">
        <f ca="1"/>
        <v>#N/A</v>
      </c>
      <c r="DR431" s="19" t="e">
        <f t="shared" ca="1" si="432"/>
        <v>#N/A</v>
      </c>
      <c r="DU431" s="198" cm="1">
        <f t="array" ref="DU431">IFERROR(MATCH(TRUE,INDEX($B$14:$B$117&gt;=DT431,0),0),"")</f>
        <v>1</v>
      </c>
      <c r="DV431" s="194">
        <f t="shared" ca="1" si="433"/>
        <v>1.3963799927016407E-2</v>
      </c>
      <c r="DY431" s="194">
        <f t="shared" si="434"/>
        <v>0</v>
      </c>
      <c r="DZ431" s="19" t="e">
        <f ca="1"/>
        <v>#N/A</v>
      </c>
      <c r="EA431" s="19" t="e">
        <f t="shared" ca="1" si="435"/>
        <v>#N/A</v>
      </c>
      <c r="ED431" s="198" cm="1">
        <f t="array" ref="ED431">IFERROR(MATCH(TRUE,INDEX($B$14:$B$117&gt;=EC431,0),0),"")</f>
        <v>1</v>
      </c>
      <c r="EE431" s="194">
        <f t="shared" ca="1" si="436"/>
        <v>1.3963799927016407E-2</v>
      </c>
      <c r="EH431" s="194">
        <f t="shared" si="437"/>
        <v>0</v>
      </c>
      <c r="EI431" s="19" t="e">
        <f ca="1"/>
        <v>#N/A</v>
      </c>
      <c r="EJ431" s="19" t="e">
        <f t="shared" ca="1" si="438"/>
        <v>#N/A</v>
      </c>
      <c r="EM431" s="198" cm="1">
        <f t="array" ref="EM431">IFERROR(MATCH(TRUE,INDEX($B$14:$B$117&gt;=EL431,0),0),"")</f>
        <v>1</v>
      </c>
      <c r="EN431" s="194">
        <f t="shared" ca="1" si="439"/>
        <v>1.3963799927016407E-2</v>
      </c>
      <c r="EQ431" s="194">
        <f t="shared" si="440"/>
        <v>0</v>
      </c>
      <c r="ER431" s="19" t="e">
        <f ca="1"/>
        <v>#N/A</v>
      </c>
      <c r="ES431" s="19" t="e">
        <f t="shared" ca="1" si="441"/>
        <v>#N/A</v>
      </c>
      <c r="EV431" s="198" cm="1">
        <f t="array" ref="EV431">IFERROR(MATCH(TRUE,INDEX($B$14:$B$117&gt;=EU431,0),0),"")</f>
        <v>1</v>
      </c>
      <c r="EW431" s="194">
        <f t="shared" ca="1" si="442"/>
        <v>1.3963799927016407E-2</v>
      </c>
      <c r="EZ431" s="194">
        <f t="shared" si="443"/>
        <v>0</v>
      </c>
      <c r="FA431" s="19" t="e">
        <f ca="1"/>
        <v>#N/A</v>
      </c>
      <c r="FB431" s="19" t="e">
        <f t="shared" ca="1" si="444"/>
        <v>#N/A</v>
      </c>
      <c r="FE431" s="198" cm="1">
        <f t="array" ref="FE431">IFERROR(MATCH(TRUE,INDEX($B$14:$B$117&gt;=FD431,0),0),"")</f>
        <v>1</v>
      </c>
      <c r="FF431" s="194">
        <f t="shared" ca="1" si="445"/>
        <v>1.3963799927016407E-2</v>
      </c>
      <c r="FI431" s="194">
        <f t="shared" si="446"/>
        <v>0</v>
      </c>
      <c r="FJ431" s="19" t="e">
        <f ca="1"/>
        <v>#N/A</v>
      </c>
      <c r="FK431" s="19" t="e">
        <f t="shared" ca="1" si="447"/>
        <v>#N/A</v>
      </c>
      <c r="FN431" s="198" cm="1">
        <f t="array" ref="FN431">IFERROR(MATCH(TRUE,INDEX($B$14:$B$117&gt;=FM431,0),0),"")</f>
        <v>1</v>
      </c>
      <c r="FO431" s="194">
        <f t="shared" ca="1" si="448"/>
        <v>1.3963799927016407E-2</v>
      </c>
      <c r="FR431" s="194">
        <f t="shared" si="449"/>
        <v>0</v>
      </c>
      <c r="FS431" s="19" t="e">
        <f ca="1"/>
        <v>#N/A</v>
      </c>
      <c r="FT431" s="19" t="e">
        <f t="shared" ca="1" si="450"/>
        <v>#N/A</v>
      </c>
      <c r="FW431" s="198" cm="1">
        <f t="array" ref="FW431">IFERROR(MATCH(TRUE,INDEX($B$14:$B$117&gt;=FV431,0),0),"")</f>
        <v>1</v>
      </c>
      <c r="FX431" s="194">
        <f t="shared" ca="1" si="451"/>
        <v>1.3963799927016407E-2</v>
      </c>
      <c r="GA431" s="194">
        <f t="shared" si="452"/>
        <v>0</v>
      </c>
      <c r="GB431" s="19" t="e">
        <f ca="1"/>
        <v>#N/A</v>
      </c>
      <c r="GC431" s="19" t="e">
        <f t="shared" ca="1" si="453"/>
        <v>#N/A</v>
      </c>
    </row>
    <row r="432" spans="8:185" x14ac:dyDescent="0.2">
      <c r="H432" s="198" cm="1">
        <f t="array" ref="H432">IFERROR(MATCH(TRUE,INDEX($B$14:$B$117&gt;=G432,0),0),"")</f>
        <v>1</v>
      </c>
      <c r="I432" s="194">
        <f t="shared" ca="1" si="398"/>
        <v>1.3963799927016407E-2</v>
      </c>
      <c r="L432" s="194">
        <f t="shared" si="454"/>
        <v>0</v>
      </c>
      <c r="M432" s="19">
        <f ca="1"/>
        <v>0</v>
      </c>
      <c r="N432" s="19">
        <f t="shared" ca="1" si="455"/>
        <v>0</v>
      </c>
      <c r="Q432" s="198" cm="1">
        <f t="array" ref="Q432">IFERROR(MATCH(TRUE,INDEX($B$14:$B$117&gt;=P432,0),0),"")</f>
        <v>1</v>
      </c>
      <c r="R432" s="194">
        <f t="shared" ca="1" si="399"/>
        <v>1.3963799927016407E-2</v>
      </c>
      <c r="U432" s="194">
        <f t="shared" si="456"/>
        <v>0</v>
      </c>
      <c r="V432" s="19">
        <f ca="1"/>
        <v>0</v>
      </c>
      <c r="W432" s="19">
        <f t="shared" ca="1" si="457"/>
        <v>0</v>
      </c>
      <c r="Z432" s="198" cm="1">
        <f t="array" ref="Z432">IFERROR(MATCH(TRUE,INDEX($B$14:$B$117&gt;=Y432,0),0),"")</f>
        <v>1</v>
      </c>
      <c r="AA432" s="194">
        <f t="shared" ca="1" si="400"/>
        <v>1.3963799927016407E-2</v>
      </c>
      <c r="AD432" s="194">
        <f t="shared" si="401"/>
        <v>0</v>
      </c>
      <c r="AE432" s="19">
        <f ca="1"/>
        <v>0</v>
      </c>
      <c r="AF432" s="19">
        <f t="shared" ca="1" si="402"/>
        <v>0</v>
      </c>
      <c r="AI432" s="198" cm="1">
        <f t="array" ref="AI432">IFERROR(MATCH(TRUE,INDEX($B$14:$B$117&gt;=AH432,0),0),"")</f>
        <v>1</v>
      </c>
      <c r="AJ432" s="194">
        <f t="shared" ca="1" si="403"/>
        <v>1.3963799927016407E-2</v>
      </c>
      <c r="AM432" s="194">
        <f t="shared" si="404"/>
        <v>0</v>
      </c>
      <c r="AN432" s="19">
        <f ca="1"/>
        <v>0</v>
      </c>
      <c r="AO432" s="19">
        <f t="shared" ca="1" si="405"/>
        <v>0</v>
      </c>
      <c r="AR432" s="198" cm="1">
        <f t="array" ref="AR432">IFERROR(MATCH(TRUE,INDEX($B$14:$B$117&gt;=AQ432,0),0),"")</f>
        <v>1</v>
      </c>
      <c r="AS432" s="194">
        <f t="shared" ca="1" si="406"/>
        <v>1.3963799927016407E-2</v>
      </c>
      <c r="AV432" s="194">
        <f t="shared" si="407"/>
        <v>0</v>
      </c>
      <c r="AW432" s="19">
        <f ca="1"/>
        <v>0</v>
      </c>
      <c r="AX432" s="19">
        <f t="shared" ca="1" si="408"/>
        <v>0</v>
      </c>
      <c r="BA432" s="198" cm="1">
        <f t="array" ref="BA432">IFERROR(MATCH(TRUE,INDEX($B$14:$B$117&gt;=AZ432,0),0),"")</f>
        <v>1</v>
      </c>
      <c r="BB432" s="194">
        <f t="shared" ca="1" si="409"/>
        <v>1.3963799927016407E-2</v>
      </c>
      <c r="BE432" s="194">
        <f t="shared" si="410"/>
        <v>0</v>
      </c>
      <c r="BF432" s="19">
        <f ca="1"/>
        <v>0</v>
      </c>
      <c r="BG432" s="19">
        <f t="shared" ca="1" si="411"/>
        <v>0</v>
      </c>
      <c r="BJ432" s="198" cm="1">
        <f t="array" ref="BJ432">IFERROR(MATCH(TRUE,INDEX($B$14:$B$117&gt;=BI432,0),0),"")</f>
        <v>1</v>
      </c>
      <c r="BK432" s="194">
        <f t="shared" ca="1" si="412"/>
        <v>1.3963799927016407E-2</v>
      </c>
      <c r="BN432" s="194">
        <f t="shared" si="413"/>
        <v>0</v>
      </c>
      <c r="BO432" s="19">
        <f ca="1"/>
        <v>0</v>
      </c>
      <c r="BP432" s="19">
        <f t="shared" ca="1" si="414"/>
        <v>0</v>
      </c>
      <c r="BS432" s="198" cm="1">
        <f t="array" ref="BS432">IFERROR(MATCH(TRUE,INDEX($B$14:$B$117&gt;=BR432,0),0),"")</f>
        <v>1</v>
      </c>
      <c r="BT432" s="194">
        <f t="shared" ca="1" si="415"/>
        <v>1.3963799927016407E-2</v>
      </c>
      <c r="BW432" s="194">
        <f t="shared" si="416"/>
        <v>0</v>
      </c>
      <c r="BX432" s="19">
        <f ca="1"/>
        <v>0</v>
      </c>
      <c r="BY432" s="19">
        <f t="shared" ca="1" si="417"/>
        <v>0</v>
      </c>
      <c r="CB432" s="198" cm="1">
        <f t="array" ref="CB432">IFERROR(MATCH(TRUE,INDEX($B$14:$B$117&gt;=CA432,0),0),"")</f>
        <v>1</v>
      </c>
      <c r="CC432" s="194">
        <f t="shared" ca="1" si="418"/>
        <v>1.3963799927016407E-2</v>
      </c>
      <c r="CF432" s="194">
        <f t="shared" si="419"/>
        <v>0</v>
      </c>
      <c r="CG432" s="19">
        <f ca="1"/>
        <v>0</v>
      </c>
      <c r="CH432" s="19">
        <f t="shared" ca="1" si="420"/>
        <v>0</v>
      </c>
      <c r="CK432" s="198" cm="1">
        <f t="array" ref="CK432">IFERROR(MATCH(TRUE,INDEX($B$14:$B$117&gt;=CJ432,0),0),"")</f>
        <v>1</v>
      </c>
      <c r="CL432" s="194">
        <f t="shared" ca="1" si="421"/>
        <v>1.3963799927016407E-2</v>
      </c>
      <c r="CO432" s="194">
        <f t="shared" si="422"/>
        <v>0</v>
      </c>
      <c r="CP432" s="19">
        <f ca="1"/>
        <v>0</v>
      </c>
      <c r="CQ432" s="19">
        <f t="shared" ca="1" si="423"/>
        <v>0</v>
      </c>
      <c r="CT432" s="198" cm="1">
        <f t="array" ref="CT432">IFERROR(MATCH(TRUE,INDEX($B$14:$B$117&gt;=CS432,0),0),"")</f>
        <v>1</v>
      </c>
      <c r="CU432" s="194">
        <f t="shared" ca="1" si="424"/>
        <v>1.3963799927016407E-2</v>
      </c>
      <c r="CX432" s="194">
        <f t="shared" si="425"/>
        <v>0</v>
      </c>
      <c r="CY432" s="19" t="e">
        <f ca="1"/>
        <v>#N/A</v>
      </c>
      <c r="CZ432" s="19" t="e">
        <f t="shared" ca="1" si="426"/>
        <v>#N/A</v>
      </c>
      <c r="DC432" s="198" cm="1">
        <f t="array" ref="DC432">IFERROR(MATCH(TRUE,INDEX($B$14:$B$117&gt;=DB432,0),0),"")</f>
        <v>1</v>
      </c>
      <c r="DD432" s="194">
        <f t="shared" ca="1" si="427"/>
        <v>1.3963799927016407E-2</v>
      </c>
      <c r="DG432" s="194">
        <f t="shared" si="428"/>
        <v>0</v>
      </c>
      <c r="DH432" s="19" t="e">
        <f ca="1"/>
        <v>#N/A</v>
      </c>
      <c r="DI432" s="19" t="e">
        <f t="shared" ca="1" si="429"/>
        <v>#N/A</v>
      </c>
      <c r="DL432" s="198" cm="1">
        <f t="array" ref="DL432">IFERROR(MATCH(TRUE,INDEX($B$14:$B$117&gt;=DK432,0),0),"")</f>
        <v>1</v>
      </c>
      <c r="DM432" s="194">
        <f t="shared" ca="1" si="430"/>
        <v>1.3963799927016407E-2</v>
      </c>
      <c r="DP432" s="194">
        <f t="shared" si="431"/>
        <v>0</v>
      </c>
      <c r="DQ432" s="19" t="e">
        <f ca="1"/>
        <v>#N/A</v>
      </c>
      <c r="DR432" s="19" t="e">
        <f t="shared" ca="1" si="432"/>
        <v>#N/A</v>
      </c>
      <c r="DU432" s="198" cm="1">
        <f t="array" ref="DU432">IFERROR(MATCH(TRUE,INDEX($B$14:$B$117&gt;=DT432,0),0),"")</f>
        <v>1</v>
      </c>
      <c r="DV432" s="194">
        <f t="shared" ca="1" si="433"/>
        <v>1.3963799927016407E-2</v>
      </c>
      <c r="DY432" s="194">
        <f t="shared" si="434"/>
        <v>0</v>
      </c>
      <c r="DZ432" s="19" t="e">
        <f ca="1"/>
        <v>#N/A</v>
      </c>
      <c r="EA432" s="19" t="e">
        <f t="shared" ca="1" si="435"/>
        <v>#N/A</v>
      </c>
      <c r="ED432" s="198" cm="1">
        <f t="array" ref="ED432">IFERROR(MATCH(TRUE,INDEX($B$14:$B$117&gt;=EC432,0),0),"")</f>
        <v>1</v>
      </c>
      <c r="EE432" s="194">
        <f t="shared" ca="1" si="436"/>
        <v>1.3963799927016407E-2</v>
      </c>
      <c r="EH432" s="194">
        <f t="shared" si="437"/>
        <v>0</v>
      </c>
      <c r="EI432" s="19" t="e">
        <f ca="1"/>
        <v>#N/A</v>
      </c>
      <c r="EJ432" s="19" t="e">
        <f t="shared" ca="1" si="438"/>
        <v>#N/A</v>
      </c>
      <c r="EM432" s="198" cm="1">
        <f t="array" ref="EM432">IFERROR(MATCH(TRUE,INDEX($B$14:$B$117&gt;=EL432,0),0),"")</f>
        <v>1</v>
      </c>
      <c r="EN432" s="194">
        <f t="shared" ca="1" si="439"/>
        <v>1.3963799927016407E-2</v>
      </c>
      <c r="EQ432" s="194">
        <f t="shared" si="440"/>
        <v>0</v>
      </c>
      <c r="ER432" s="19" t="e">
        <f ca="1"/>
        <v>#N/A</v>
      </c>
      <c r="ES432" s="19" t="e">
        <f t="shared" ca="1" si="441"/>
        <v>#N/A</v>
      </c>
      <c r="EV432" s="198" cm="1">
        <f t="array" ref="EV432">IFERROR(MATCH(TRUE,INDEX($B$14:$B$117&gt;=EU432,0),0),"")</f>
        <v>1</v>
      </c>
      <c r="EW432" s="194">
        <f t="shared" ca="1" si="442"/>
        <v>1.3963799927016407E-2</v>
      </c>
      <c r="EZ432" s="194">
        <f t="shared" si="443"/>
        <v>0</v>
      </c>
      <c r="FA432" s="19" t="e">
        <f ca="1"/>
        <v>#N/A</v>
      </c>
      <c r="FB432" s="19" t="e">
        <f t="shared" ca="1" si="444"/>
        <v>#N/A</v>
      </c>
      <c r="FE432" s="198" cm="1">
        <f t="array" ref="FE432">IFERROR(MATCH(TRUE,INDEX($B$14:$B$117&gt;=FD432,0),0),"")</f>
        <v>1</v>
      </c>
      <c r="FF432" s="194">
        <f t="shared" ca="1" si="445"/>
        <v>1.3963799927016407E-2</v>
      </c>
      <c r="FI432" s="194">
        <f t="shared" si="446"/>
        <v>0</v>
      </c>
      <c r="FJ432" s="19" t="e">
        <f ca="1"/>
        <v>#N/A</v>
      </c>
      <c r="FK432" s="19" t="e">
        <f t="shared" ca="1" si="447"/>
        <v>#N/A</v>
      </c>
      <c r="FN432" s="198" cm="1">
        <f t="array" ref="FN432">IFERROR(MATCH(TRUE,INDEX($B$14:$B$117&gt;=FM432,0),0),"")</f>
        <v>1</v>
      </c>
      <c r="FO432" s="194">
        <f t="shared" ca="1" si="448"/>
        <v>1.3963799927016407E-2</v>
      </c>
      <c r="FR432" s="194">
        <f t="shared" si="449"/>
        <v>0</v>
      </c>
      <c r="FS432" s="19" t="e">
        <f ca="1"/>
        <v>#N/A</v>
      </c>
      <c r="FT432" s="19" t="e">
        <f t="shared" ca="1" si="450"/>
        <v>#N/A</v>
      </c>
      <c r="FW432" s="198" cm="1">
        <f t="array" ref="FW432">IFERROR(MATCH(TRUE,INDEX($B$14:$B$117&gt;=FV432,0),0),"")</f>
        <v>1</v>
      </c>
      <c r="FX432" s="194">
        <f t="shared" ca="1" si="451"/>
        <v>1.3963799927016407E-2</v>
      </c>
      <c r="GA432" s="194">
        <f t="shared" si="452"/>
        <v>0</v>
      </c>
      <c r="GB432" s="19" t="e">
        <f ca="1"/>
        <v>#N/A</v>
      </c>
      <c r="GC432" s="19" t="e">
        <f t="shared" ca="1" si="453"/>
        <v>#N/A</v>
      </c>
    </row>
    <row r="433" spans="8:185" x14ac:dyDescent="0.2">
      <c r="H433" s="198" cm="1">
        <f t="array" ref="H433">IFERROR(MATCH(TRUE,INDEX($B$14:$B$117&gt;=G433,0),0),"")</f>
        <v>1</v>
      </c>
      <c r="I433" s="194">
        <f t="shared" ca="1" si="398"/>
        <v>1.3963799927016407E-2</v>
      </c>
      <c r="L433" s="194">
        <f t="shared" si="454"/>
        <v>0</v>
      </c>
      <c r="M433" s="19">
        <f ca="1"/>
        <v>0</v>
      </c>
      <c r="N433" s="19">
        <f t="shared" ca="1" si="455"/>
        <v>0</v>
      </c>
      <c r="Q433" s="198" cm="1">
        <f t="array" ref="Q433">IFERROR(MATCH(TRUE,INDEX($B$14:$B$117&gt;=P433,0),0),"")</f>
        <v>1</v>
      </c>
      <c r="R433" s="194">
        <f t="shared" ca="1" si="399"/>
        <v>1.3963799927016407E-2</v>
      </c>
      <c r="U433" s="194">
        <f t="shared" si="456"/>
        <v>0</v>
      </c>
      <c r="V433" s="19">
        <f ca="1"/>
        <v>0</v>
      </c>
      <c r="W433" s="19">
        <f t="shared" ca="1" si="457"/>
        <v>0</v>
      </c>
      <c r="Z433" s="198" cm="1">
        <f t="array" ref="Z433">IFERROR(MATCH(TRUE,INDEX($B$14:$B$117&gt;=Y433,0),0),"")</f>
        <v>1</v>
      </c>
      <c r="AA433" s="194">
        <f t="shared" ca="1" si="400"/>
        <v>1.3963799927016407E-2</v>
      </c>
      <c r="AD433" s="194">
        <f t="shared" si="401"/>
        <v>0</v>
      </c>
      <c r="AE433" s="19">
        <f ca="1"/>
        <v>0</v>
      </c>
      <c r="AF433" s="19">
        <f t="shared" ca="1" si="402"/>
        <v>0</v>
      </c>
      <c r="AI433" s="198" cm="1">
        <f t="array" ref="AI433">IFERROR(MATCH(TRUE,INDEX($B$14:$B$117&gt;=AH433,0),0),"")</f>
        <v>1</v>
      </c>
      <c r="AJ433" s="194">
        <f t="shared" ca="1" si="403"/>
        <v>1.3963799927016407E-2</v>
      </c>
      <c r="AM433" s="194">
        <f t="shared" si="404"/>
        <v>0</v>
      </c>
      <c r="AN433" s="19">
        <f ca="1"/>
        <v>0</v>
      </c>
      <c r="AO433" s="19">
        <f t="shared" ca="1" si="405"/>
        <v>0</v>
      </c>
      <c r="AR433" s="198" cm="1">
        <f t="array" ref="AR433">IFERROR(MATCH(TRUE,INDEX($B$14:$B$117&gt;=AQ433,0),0),"")</f>
        <v>1</v>
      </c>
      <c r="AS433" s="194">
        <f t="shared" ca="1" si="406"/>
        <v>1.3963799927016407E-2</v>
      </c>
      <c r="AV433" s="194">
        <f t="shared" si="407"/>
        <v>0</v>
      </c>
      <c r="AW433" s="19">
        <f ca="1"/>
        <v>0</v>
      </c>
      <c r="AX433" s="19">
        <f t="shared" ca="1" si="408"/>
        <v>0</v>
      </c>
      <c r="BA433" s="198" cm="1">
        <f t="array" ref="BA433">IFERROR(MATCH(TRUE,INDEX($B$14:$B$117&gt;=AZ433,0),0),"")</f>
        <v>1</v>
      </c>
      <c r="BB433" s="194">
        <f t="shared" ca="1" si="409"/>
        <v>1.3963799927016407E-2</v>
      </c>
      <c r="BE433" s="194">
        <f t="shared" si="410"/>
        <v>0</v>
      </c>
      <c r="BF433" s="19">
        <f ca="1"/>
        <v>0</v>
      </c>
      <c r="BG433" s="19">
        <f t="shared" ca="1" si="411"/>
        <v>0</v>
      </c>
      <c r="BJ433" s="198" cm="1">
        <f t="array" ref="BJ433">IFERROR(MATCH(TRUE,INDEX($B$14:$B$117&gt;=BI433,0),0),"")</f>
        <v>1</v>
      </c>
      <c r="BK433" s="194">
        <f t="shared" ca="1" si="412"/>
        <v>1.3963799927016407E-2</v>
      </c>
      <c r="BN433" s="194">
        <f t="shared" si="413"/>
        <v>0</v>
      </c>
      <c r="BO433" s="19">
        <f ca="1"/>
        <v>0</v>
      </c>
      <c r="BP433" s="19">
        <f t="shared" ca="1" si="414"/>
        <v>0</v>
      </c>
      <c r="BS433" s="198" cm="1">
        <f t="array" ref="BS433">IFERROR(MATCH(TRUE,INDEX($B$14:$B$117&gt;=BR433,0),0),"")</f>
        <v>1</v>
      </c>
      <c r="BT433" s="194">
        <f t="shared" ca="1" si="415"/>
        <v>1.3963799927016407E-2</v>
      </c>
      <c r="BW433" s="194">
        <f t="shared" si="416"/>
        <v>0</v>
      </c>
      <c r="BX433" s="19">
        <f ca="1"/>
        <v>0</v>
      </c>
      <c r="BY433" s="19">
        <f t="shared" ca="1" si="417"/>
        <v>0</v>
      </c>
      <c r="CB433" s="198" cm="1">
        <f t="array" ref="CB433">IFERROR(MATCH(TRUE,INDEX($B$14:$B$117&gt;=CA433,0),0),"")</f>
        <v>1</v>
      </c>
      <c r="CC433" s="194">
        <f t="shared" ca="1" si="418"/>
        <v>1.3963799927016407E-2</v>
      </c>
      <c r="CF433" s="194">
        <f t="shared" si="419"/>
        <v>0</v>
      </c>
      <c r="CG433" s="19">
        <f ca="1"/>
        <v>0</v>
      </c>
      <c r="CH433" s="19">
        <f t="shared" ca="1" si="420"/>
        <v>0</v>
      </c>
      <c r="CK433" s="198" cm="1">
        <f t="array" ref="CK433">IFERROR(MATCH(TRUE,INDEX($B$14:$B$117&gt;=CJ433,0),0),"")</f>
        <v>1</v>
      </c>
      <c r="CL433" s="194">
        <f t="shared" ca="1" si="421"/>
        <v>1.3963799927016407E-2</v>
      </c>
      <c r="CO433" s="194">
        <f t="shared" si="422"/>
        <v>0</v>
      </c>
      <c r="CP433" s="19">
        <f ca="1"/>
        <v>0</v>
      </c>
      <c r="CQ433" s="19">
        <f t="shared" ca="1" si="423"/>
        <v>0</v>
      </c>
      <c r="CT433" s="198" cm="1">
        <f t="array" ref="CT433">IFERROR(MATCH(TRUE,INDEX($B$14:$B$117&gt;=CS433,0),0),"")</f>
        <v>1</v>
      </c>
      <c r="CU433" s="194">
        <f t="shared" ca="1" si="424"/>
        <v>1.3963799927016407E-2</v>
      </c>
      <c r="CX433" s="194">
        <f t="shared" si="425"/>
        <v>0</v>
      </c>
      <c r="CY433" s="19" t="e">
        <f ca="1"/>
        <v>#N/A</v>
      </c>
      <c r="CZ433" s="19" t="e">
        <f t="shared" ca="1" si="426"/>
        <v>#N/A</v>
      </c>
      <c r="DC433" s="198" cm="1">
        <f t="array" ref="DC433">IFERROR(MATCH(TRUE,INDEX($B$14:$B$117&gt;=DB433,0),0),"")</f>
        <v>1</v>
      </c>
      <c r="DD433" s="194">
        <f t="shared" ca="1" si="427"/>
        <v>1.3963799927016407E-2</v>
      </c>
      <c r="DG433" s="194">
        <f t="shared" si="428"/>
        <v>0</v>
      </c>
      <c r="DH433" s="19" t="e">
        <f ca="1"/>
        <v>#N/A</v>
      </c>
      <c r="DI433" s="19" t="e">
        <f t="shared" ca="1" si="429"/>
        <v>#N/A</v>
      </c>
      <c r="DL433" s="198" cm="1">
        <f t="array" ref="DL433">IFERROR(MATCH(TRUE,INDEX($B$14:$B$117&gt;=DK433,0),0),"")</f>
        <v>1</v>
      </c>
      <c r="DM433" s="194">
        <f t="shared" ca="1" si="430"/>
        <v>1.3963799927016407E-2</v>
      </c>
      <c r="DP433" s="194">
        <f t="shared" si="431"/>
        <v>0</v>
      </c>
      <c r="DQ433" s="19" t="e">
        <f ca="1"/>
        <v>#N/A</v>
      </c>
      <c r="DR433" s="19" t="e">
        <f t="shared" ca="1" si="432"/>
        <v>#N/A</v>
      </c>
      <c r="DU433" s="198" cm="1">
        <f t="array" ref="DU433">IFERROR(MATCH(TRUE,INDEX($B$14:$B$117&gt;=DT433,0),0),"")</f>
        <v>1</v>
      </c>
      <c r="DV433" s="194">
        <f t="shared" ca="1" si="433"/>
        <v>1.3963799927016407E-2</v>
      </c>
      <c r="DY433" s="194">
        <f t="shared" si="434"/>
        <v>0</v>
      </c>
      <c r="DZ433" s="19" t="e">
        <f ca="1"/>
        <v>#N/A</v>
      </c>
      <c r="EA433" s="19" t="e">
        <f t="shared" ca="1" si="435"/>
        <v>#N/A</v>
      </c>
      <c r="ED433" s="198" cm="1">
        <f t="array" ref="ED433">IFERROR(MATCH(TRUE,INDEX($B$14:$B$117&gt;=EC433,0),0),"")</f>
        <v>1</v>
      </c>
      <c r="EE433" s="194">
        <f t="shared" ca="1" si="436"/>
        <v>1.3963799927016407E-2</v>
      </c>
      <c r="EH433" s="194">
        <f t="shared" si="437"/>
        <v>0</v>
      </c>
      <c r="EI433" s="19" t="e">
        <f ca="1"/>
        <v>#N/A</v>
      </c>
      <c r="EJ433" s="19" t="e">
        <f t="shared" ca="1" si="438"/>
        <v>#N/A</v>
      </c>
      <c r="EM433" s="198" cm="1">
        <f t="array" ref="EM433">IFERROR(MATCH(TRUE,INDEX($B$14:$B$117&gt;=EL433,0),0),"")</f>
        <v>1</v>
      </c>
      <c r="EN433" s="194">
        <f t="shared" ca="1" si="439"/>
        <v>1.3963799927016407E-2</v>
      </c>
      <c r="EQ433" s="194">
        <f t="shared" si="440"/>
        <v>0</v>
      </c>
      <c r="ER433" s="19" t="e">
        <f ca="1"/>
        <v>#N/A</v>
      </c>
      <c r="ES433" s="19" t="e">
        <f t="shared" ca="1" si="441"/>
        <v>#N/A</v>
      </c>
      <c r="EV433" s="198" cm="1">
        <f t="array" ref="EV433">IFERROR(MATCH(TRUE,INDEX($B$14:$B$117&gt;=EU433,0),0),"")</f>
        <v>1</v>
      </c>
      <c r="EW433" s="194">
        <f t="shared" ca="1" si="442"/>
        <v>1.3963799927016407E-2</v>
      </c>
      <c r="EZ433" s="194">
        <f t="shared" si="443"/>
        <v>0</v>
      </c>
      <c r="FA433" s="19" t="e">
        <f ca="1"/>
        <v>#N/A</v>
      </c>
      <c r="FB433" s="19" t="e">
        <f t="shared" ca="1" si="444"/>
        <v>#N/A</v>
      </c>
      <c r="FE433" s="198" cm="1">
        <f t="array" ref="FE433">IFERROR(MATCH(TRUE,INDEX($B$14:$B$117&gt;=FD433,0),0),"")</f>
        <v>1</v>
      </c>
      <c r="FF433" s="194">
        <f t="shared" ca="1" si="445"/>
        <v>1.3963799927016407E-2</v>
      </c>
      <c r="FI433" s="194">
        <f t="shared" si="446"/>
        <v>0</v>
      </c>
      <c r="FJ433" s="19" t="e">
        <f ca="1"/>
        <v>#N/A</v>
      </c>
      <c r="FK433" s="19" t="e">
        <f t="shared" ca="1" si="447"/>
        <v>#N/A</v>
      </c>
      <c r="FN433" s="198" cm="1">
        <f t="array" ref="FN433">IFERROR(MATCH(TRUE,INDEX($B$14:$B$117&gt;=FM433,0),0),"")</f>
        <v>1</v>
      </c>
      <c r="FO433" s="194">
        <f t="shared" ca="1" si="448"/>
        <v>1.3963799927016407E-2</v>
      </c>
      <c r="FR433" s="194">
        <f t="shared" si="449"/>
        <v>0</v>
      </c>
      <c r="FS433" s="19" t="e">
        <f ca="1"/>
        <v>#N/A</v>
      </c>
      <c r="FT433" s="19" t="e">
        <f t="shared" ca="1" si="450"/>
        <v>#N/A</v>
      </c>
      <c r="FW433" s="198" cm="1">
        <f t="array" ref="FW433">IFERROR(MATCH(TRUE,INDEX($B$14:$B$117&gt;=FV433,0),0),"")</f>
        <v>1</v>
      </c>
      <c r="FX433" s="194">
        <f t="shared" ca="1" si="451"/>
        <v>1.3963799927016407E-2</v>
      </c>
      <c r="GA433" s="194">
        <f t="shared" si="452"/>
        <v>0</v>
      </c>
      <c r="GB433" s="19" t="e">
        <f ca="1"/>
        <v>#N/A</v>
      </c>
      <c r="GC433" s="19" t="e">
        <f t="shared" ca="1" si="453"/>
        <v>#N/A</v>
      </c>
    </row>
    <row r="434" spans="8:185" x14ac:dyDescent="0.2">
      <c r="H434" s="198" cm="1">
        <f t="array" ref="H434">IFERROR(MATCH(TRUE,INDEX($B$14:$B$117&gt;=G434,0),0),"")</f>
        <v>1</v>
      </c>
      <c r="I434" s="194">
        <f t="shared" ca="1" si="398"/>
        <v>1.3963799927016407E-2</v>
      </c>
      <c r="L434" s="194">
        <f t="shared" si="454"/>
        <v>0</v>
      </c>
      <c r="M434" s="19">
        <f ca="1"/>
        <v>0</v>
      </c>
      <c r="N434" s="19">
        <f t="shared" ca="1" si="455"/>
        <v>0</v>
      </c>
      <c r="Q434" s="198" cm="1">
        <f t="array" ref="Q434">IFERROR(MATCH(TRUE,INDEX($B$14:$B$117&gt;=P434,0),0),"")</f>
        <v>1</v>
      </c>
      <c r="R434" s="194">
        <f t="shared" ca="1" si="399"/>
        <v>1.3963799927016407E-2</v>
      </c>
      <c r="U434" s="194">
        <f t="shared" si="456"/>
        <v>0</v>
      </c>
      <c r="V434" s="19">
        <f ca="1"/>
        <v>0</v>
      </c>
      <c r="W434" s="19">
        <f t="shared" ca="1" si="457"/>
        <v>0</v>
      </c>
      <c r="Z434" s="198" cm="1">
        <f t="array" ref="Z434">IFERROR(MATCH(TRUE,INDEX($B$14:$B$117&gt;=Y434,0),0),"")</f>
        <v>1</v>
      </c>
      <c r="AA434" s="194">
        <f t="shared" ca="1" si="400"/>
        <v>1.3963799927016407E-2</v>
      </c>
      <c r="AD434" s="194">
        <f t="shared" si="401"/>
        <v>0</v>
      </c>
      <c r="AE434" s="19">
        <f ca="1"/>
        <v>0</v>
      </c>
      <c r="AF434" s="19">
        <f t="shared" ca="1" si="402"/>
        <v>0</v>
      </c>
      <c r="AI434" s="198" cm="1">
        <f t="array" ref="AI434">IFERROR(MATCH(TRUE,INDEX($B$14:$B$117&gt;=AH434,0),0),"")</f>
        <v>1</v>
      </c>
      <c r="AJ434" s="194">
        <f t="shared" ca="1" si="403"/>
        <v>1.3963799927016407E-2</v>
      </c>
      <c r="AM434" s="194">
        <f t="shared" si="404"/>
        <v>0</v>
      </c>
      <c r="AN434" s="19">
        <f ca="1"/>
        <v>0</v>
      </c>
      <c r="AO434" s="19">
        <f t="shared" ca="1" si="405"/>
        <v>0</v>
      </c>
      <c r="AR434" s="198" cm="1">
        <f t="array" ref="AR434">IFERROR(MATCH(TRUE,INDEX($B$14:$B$117&gt;=AQ434,0),0),"")</f>
        <v>1</v>
      </c>
      <c r="AS434" s="194">
        <f t="shared" ca="1" si="406"/>
        <v>1.3963799927016407E-2</v>
      </c>
      <c r="AV434" s="194">
        <f t="shared" si="407"/>
        <v>0</v>
      </c>
      <c r="AW434" s="19">
        <f ca="1"/>
        <v>0</v>
      </c>
      <c r="AX434" s="19">
        <f t="shared" ca="1" si="408"/>
        <v>0</v>
      </c>
      <c r="BA434" s="198" cm="1">
        <f t="array" ref="BA434">IFERROR(MATCH(TRUE,INDEX($B$14:$B$117&gt;=AZ434,0),0),"")</f>
        <v>1</v>
      </c>
      <c r="BB434" s="194">
        <f t="shared" ca="1" si="409"/>
        <v>1.3963799927016407E-2</v>
      </c>
      <c r="BE434" s="194">
        <f t="shared" si="410"/>
        <v>0</v>
      </c>
      <c r="BF434" s="19">
        <f ca="1"/>
        <v>0</v>
      </c>
      <c r="BG434" s="19">
        <f t="shared" ca="1" si="411"/>
        <v>0</v>
      </c>
      <c r="BJ434" s="198" cm="1">
        <f t="array" ref="BJ434">IFERROR(MATCH(TRUE,INDEX($B$14:$B$117&gt;=BI434,0),0),"")</f>
        <v>1</v>
      </c>
      <c r="BK434" s="194">
        <f t="shared" ca="1" si="412"/>
        <v>1.3963799927016407E-2</v>
      </c>
      <c r="BN434" s="194">
        <f t="shared" si="413"/>
        <v>0</v>
      </c>
      <c r="BO434" s="19">
        <f ca="1"/>
        <v>0</v>
      </c>
      <c r="BP434" s="19">
        <f t="shared" ca="1" si="414"/>
        <v>0</v>
      </c>
      <c r="BS434" s="198" cm="1">
        <f t="array" ref="BS434">IFERROR(MATCH(TRUE,INDEX($B$14:$B$117&gt;=BR434,0),0),"")</f>
        <v>1</v>
      </c>
      <c r="BT434" s="194">
        <f t="shared" ca="1" si="415"/>
        <v>1.3963799927016407E-2</v>
      </c>
      <c r="BW434" s="194">
        <f t="shared" si="416"/>
        <v>0</v>
      </c>
      <c r="BX434" s="19">
        <f ca="1"/>
        <v>0</v>
      </c>
      <c r="BY434" s="19">
        <f t="shared" ca="1" si="417"/>
        <v>0</v>
      </c>
      <c r="CB434" s="198" cm="1">
        <f t="array" ref="CB434">IFERROR(MATCH(TRUE,INDEX($B$14:$B$117&gt;=CA434,0),0),"")</f>
        <v>1</v>
      </c>
      <c r="CC434" s="194">
        <f t="shared" ca="1" si="418"/>
        <v>1.3963799927016407E-2</v>
      </c>
      <c r="CF434" s="194">
        <f t="shared" si="419"/>
        <v>0</v>
      </c>
      <c r="CG434" s="19">
        <f ca="1"/>
        <v>0</v>
      </c>
      <c r="CH434" s="19">
        <f t="shared" ca="1" si="420"/>
        <v>0</v>
      </c>
      <c r="CK434" s="198" cm="1">
        <f t="array" ref="CK434">IFERROR(MATCH(TRUE,INDEX($B$14:$B$117&gt;=CJ434,0),0),"")</f>
        <v>1</v>
      </c>
      <c r="CL434" s="194">
        <f t="shared" ca="1" si="421"/>
        <v>1.3963799927016407E-2</v>
      </c>
      <c r="CO434" s="194">
        <f t="shared" si="422"/>
        <v>0</v>
      </c>
      <c r="CP434" s="19">
        <f ca="1"/>
        <v>0</v>
      </c>
      <c r="CQ434" s="19">
        <f t="shared" ca="1" si="423"/>
        <v>0</v>
      </c>
      <c r="CT434" s="198" cm="1">
        <f t="array" ref="CT434">IFERROR(MATCH(TRUE,INDEX($B$14:$B$117&gt;=CS434,0),0),"")</f>
        <v>1</v>
      </c>
      <c r="CU434" s="194">
        <f t="shared" ca="1" si="424"/>
        <v>1.3963799927016407E-2</v>
      </c>
      <c r="CX434" s="194">
        <f t="shared" si="425"/>
        <v>0</v>
      </c>
      <c r="CY434" s="19" t="e">
        <f ca="1"/>
        <v>#N/A</v>
      </c>
      <c r="CZ434" s="19" t="e">
        <f t="shared" ca="1" si="426"/>
        <v>#N/A</v>
      </c>
      <c r="DC434" s="198" cm="1">
        <f t="array" ref="DC434">IFERROR(MATCH(TRUE,INDEX($B$14:$B$117&gt;=DB434,0),0),"")</f>
        <v>1</v>
      </c>
      <c r="DD434" s="194">
        <f t="shared" ca="1" si="427"/>
        <v>1.3963799927016407E-2</v>
      </c>
      <c r="DG434" s="194">
        <f t="shared" si="428"/>
        <v>0</v>
      </c>
      <c r="DH434" s="19" t="e">
        <f ca="1"/>
        <v>#N/A</v>
      </c>
      <c r="DI434" s="19" t="e">
        <f t="shared" ca="1" si="429"/>
        <v>#N/A</v>
      </c>
      <c r="DL434" s="198" cm="1">
        <f t="array" ref="DL434">IFERROR(MATCH(TRUE,INDEX($B$14:$B$117&gt;=DK434,0),0),"")</f>
        <v>1</v>
      </c>
      <c r="DM434" s="194">
        <f t="shared" ca="1" si="430"/>
        <v>1.3963799927016407E-2</v>
      </c>
      <c r="DP434" s="194">
        <f t="shared" si="431"/>
        <v>0</v>
      </c>
      <c r="DQ434" s="19" t="e">
        <f ca="1"/>
        <v>#N/A</v>
      </c>
      <c r="DR434" s="19" t="e">
        <f t="shared" ca="1" si="432"/>
        <v>#N/A</v>
      </c>
      <c r="DU434" s="198" cm="1">
        <f t="array" ref="DU434">IFERROR(MATCH(TRUE,INDEX($B$14:$B$117&gt;=DT434,0),0),"")</f>
        <v>1</v>
      </c>
      <c r="DV434" s="194">
        <f t="shared" ca="1" si="433"/>
        <v>1.3963799927016407E-2</v>
      </c>
      <c r="DY434" s="194">
        <f t="shared" si="434"/>
        <v>0</v>
      </c>
      <c r="DZ434" s="19" t="e">
        <f ca="1"/>
        <v>#N/A</v>
      </c>
      <c r="EA434" s="19" t="e">
        <f t="shared" ca="1" si="435"/>
        <v>#N/A</v>
      </c>
      <c r="ED434" s="198" cm="1">
        <f t="array" ref="ED434">IFERROR(MATCH(TRUE,INDEX($B$14:$B$117&gt;=EC434,0),0),"")</f>
        <v>1</v>
      </c>
      <c r="EE434" s="194">
        <f t="shared" ca="1" si="436"/>
        <v>1.3963799927016407E-2</v>
      </c>
      <c r="EH434" s="194">
        <f t="shared" si="437"/>
        <v>0</v>
      </c>
      <c r="EI434" s="19" t="e">
        <f ca="1"/>
        <v>#N/A</v>
      </c>
      <c r="EJ434" s="19" t="e">
        <f t="shared" ca="1" si="438"/>
        <v>#N/A</v>
      </c>
      <c r="EM434" s="198" cm="1">
        <f t="array" ref="EM434">IFERROR(MATCH(TRUE,INDEX($B$14:$B$117&gt;=EL434,0),0),"")</f>
        <v>1</v>
      </c>
      <c r="EN434" s="194">
        <f t="shared" ca="1" si="439"/>
        <v>1.3963799927016407E-2</v>
      </c>
      <c r="EQ434" s="194">
        <f t="shared" si="440"/>
        <v>0</v>
      </c>
      <c r="ER434" s="19" t="e">
        <f ca="1"/>
        <v>#N/A</v>
      </c>
      <c r="ES434" s="19" t="e">
        <f t="shared" ca="1" si="441"/>
        <v>#N/A</v>
      </c>
      <c r="EV434" s="198" cm="1">
        <f t="array" ref="EV434">IFERROR(MATCH(TRUE,INDEX($B$14:$B$117&gt;=EU434,0),0),"")</f>
        <v>1</v>
      </c>
      <c r="EW434" s="194">
        <f t="shared" ca="1" si="442"/>
        <v>1.3963799927016407E-2</v>
      </c>
      <c r="EZ434" s="194">
        <f t="shared" si="443"/>
        <v>0</v>
      </c>
      <c r="FA434" s="19" t="e">
        <f ca="1"/>
        <v>#N/A</v>
      </c>
      <c r="FB434" s="19" t="e">
        <f t="shared" ca="1" si="444"/>
        <v>#N/A</v>
      </c>
      <c r="FE434" s="198" cm="1">
        <f t="array" ref="FE434">IFERROR(MATCH(TRUE,INDEX($B$14:$B$117&gt;=FD434,0),0),"")</f>
        <v>1</v>
      </c>
      <c r="FF434" s="194">
        <f t="shared" ca="1" si="445"/>
        <v>1.3963799927016407E-2</v>
      </c>
      <c r="FI434" s="194">
        <f t="shared" si="446"/>
        <v>0</v>
      </c>
      <c r="FJ434" s="19" t="e">
        <f ca="1"/>
        <v>#N/A</v>
      </c>
      <c r="FK434" s="19" t="e">
        <f t="shared" ca="1" si="447"/>
        <v>#N/A</v>
      </c>
      <c r="FN434" s="198" cm="1">
        <f t="array" ref="FN434">IFERROR(MATCH(TRUE,INDEX($B$14:$B$117&gt;=FM434,0),0),"")</f>
        <v>1</v>
      </c>
      <c r="FO434" s="194">
        <f t="shared" ca="1" si="448"/>
        <v>1.3963799927016407E-2</v>
      </c>
      <c r="FR434" s="194">
        <f t="shared" si="449"/>
        <v>0</v>
      </c>
      <c r="FS434" s="19" t="e">
        <f ca="1"/>
        <v>#N/A</v>
      </c>
      <c r="FT434" s="19" t="e">
        <f t="shared" ca="1" si="450"/>
        <v>#N/A</v>
      </c>
      <c r="FW434" s="198" cm="1">
        <f t="array" ref="FW434">IFERROR(MATCH(TRUE,INDEX($B$14:$B$117&gt;=FV434,0),0),"")</f>
        <v>1</v>
      </c>
      <c r="FX434" s="194">
        <f t="shared" ca="1" si="451"/>
        <v>1.3963799927016407E-2</v>
      </c>
      <c r="GA434" s="194">
        <f t="shared" si="452"/>
        <v>0</v>
      </c>
      <c r="GB434" s="19" t="e">
        <f ca="1"/>
        <v>#N/A</v>
      </c>
      <c r="GC434" s="19" t="e">
        <f t="shared" ca="1" si="453"/>
        <v>#N/A</v>
      </c>
    </row>
    <row r="435" spans="8:185" x14ac:dyDescent="0.2">
      <c r="H435" s="198" cm="1">
        <f t="array" ref="H435">IFERROR(MATCH(TRUE,INDEX($B$14:$B$117&gt;=G435,0),0),"")</f>
        <v>1</v>
      </c>
      <c r="I435" s="194">
        <f t="shared" ca="1" si="398"/>
        <v>1.3963799927016407E-2</v>
      </c>
      <c r="L435" s="194">
        <f t="shared" si="454"/>
        <v>0</v>
      </c>
      <c r="M435" s="19">
        <f ca="1"/>
        <v>0</v>
      </c>
      <c r="N435" s="19">
        <f t="shared" ca="1" si="455"/>
        <v>0</v>
      </c>
      <c r="Q435" s="198" cm="1">
        <f t="array" ref="Q435">IFERROR(MATCH(TRUE,INDEX($B$14:$B$117&gt;=P435,0),0),"")</f>
        <v>1</v>
      </c>
      <c r="R435" s="194">
        <f t="shared" ca="1" si="399"/>
        <v>1.3963799927016407E-2</v>
      </c>
      <c r="U435" s="194">
        <f t="shared" si="456"/>
        <v>0</v>
      </c>
      <c r="V435" s="19">
        <f ca="1"/>
        <v>0</v>
      </c>
      <c r="W435" s="19">
        <f t="shared" ca="1" si="457"/>
        <v>0</v>
      </c>
      <c r="Z435" s="198" cm="1">
        <f t="array" ref="Z435">IFERROR(MATCH(TRUE,INDEX($B$14:$B$117&gt;=Y435,0),0),"")</f>
        <v>1</v>
      </c>
      <c r="AA435" s="194">
        <f t="shared" ca="1" si="400"/>
        <v>1.3963799927016407E-2</v>
      </c>
      <c r="AD435" s="194">
        <f t="shared" si="401"/>
        <v>0</v>
      </c>
      <c r="AE435" s="19">
        <f ca="1"/>
        <v>0</v>
      </c>
      <c r="AF435" s="19">
        <f t="shared" ca="1" si="402"/>
        <v>0</v>
      </c>
      <c r="AI435" s="198" cm="1">
        <f t="array" ref="AI435">IFERROR(MATCH(TRUE,INDEX($B$14:$B$117&gt;=AH435,0),0),"")</f>
        <v>1</v>
      </c>
      <c r="AJ435" s="194">
        <f t="shared" ca="1" si="403"/>
        <v>1.3963799927016407E-2</v>
      </c>
      <c r="AM435" s="194">
        <f t="shared" si="404"/>
        <v>0</v>
      </c>
      <c r="AN435" s="19">
        <f ca="1"/>
        <v>0</v>
      </c>
      <c r="AO435" s="19">
        <f t="shared" ca="1" si="405"/>
        <v>0</v>
      </c>
      <c r="AR435" s="198" cm="1">
        <f t="array" ref="AR435">IFERROR(MATCH(TRUE,INDEX($B$14:$B$117&gt;=AQ435,0),0),"")</f>
        <v>1</v>
      </c>
      <c r="AS435" s="194">
        <f t="shared" ca="1" si="406"/>
        <v>1.3963799927016407E-2</v>
      </c>
      <c r="AV435" s="194">
        <f t="shared" si="407"/>
        <v>0</v>
      </c>
      <c r="AW435" s="19">
        <f ca="1"/>
        <v>0</v>
      </c>
      <c r="AX435" s="19">
        <f t="shared" ca="1" si="408"/>
        <v>0</v>
      </c>
      <c r="BA435" s="198" cm="1">
        <f t="array" ref="BA435">IFERROR(MATCH(TRUE,INDEX($B$14:$B$117&gt;=AZ435,0),0),"")</f>
        <v>1</v>
      </c>
      <c r="BB435" s="194">
        <f t="shared" ca="1" si="409"/>
        <v>1.3963799927016407E-2</v>
      </c>
      <c r="BE435" s="194">
        <f t="shared" si="410"/>
        <v>0</v>
      </c>
      <c r="BF435" s="19">
        <f ca="1"/>
        <v>0</v>
      </c>
      <c r="BG435" s="19">
        <f t="shared" ca="1" si="411"/>
        <v>0</v>
      </c>
      <c r="BJ435" s="198" cm="1">
        <f t="array" ref="BJ435">IFERROR(MATCH(TRUE,INDEX($B$14:$B$117&gt;=BI435,0),0),"")</f>
        <v>1</v>
      </c>
      <c r="BK435" s="194">
        <f t="shared" ca="1" si="412"/>
        <v>1.3963799927016407E-2</v>
      </c>
      <c r="BN435" s="194">
        <f t="shared" si="413"/>
        <v>0</v>
      </c>
      <c r="BO435" s="19">
        <f ca="1"/>
        <v>0</v>
      </c>
      <c r="BP435" s="19">
        <f t="shared" ca="1" si="414"/>
        <v>0</v>
      </c>
      <c r="BS435" s="198" cm="1">
        <f t="array" ref="BS435">IFERROR(MATCH(TRUE,INDEX($B$14:$B$117&gt;=BR435,0),0),"")</f>
        <v>1</v>
      </c>
      <c r="BT435" s="194">
        <f t="shared" ca="1" si="415"/>
        <v>1.3963799927016407E-2</v>
      </c>
      <c r="BW435" s="194">
        <f t="shared" si="416"/>
        <v>0</v>
      </c>
      <c r="BX435" s="19">
        <f ca="1"/>
        <v>0</v>
      </c>
      <c r="BY435" s="19">
        <f t="shared" ca="1" si="417"/>
        <v>0</v>
      </c>
      <c r="CB435" s="198" cm="1">
        <f t="array" ref="CB435">IFERROR(MATCH(TRUE,INDEX($B$14:$B$117&gt;=CA435,0),0),"")</f>
        <v>1</v>
      </c>
      <c r="CC435" s="194">
        <f t="shared" ca="1" si="418"/>
        <v>1.3963799927016407E-2</v>
      </c>
      <c r="CF435" s="194">
        <f t="shared" si="419"/>
        <v>0</v>
      </c>
      <c r="CG435" s="19">
        <f ca="1"/>
        <v>0</v>
      </c>
      <c r="CH435" s="19">
        <f t="shared" ca="1" si="420"/>
        <v>0</v>
      </c>
      <c r="CK435" s="198" cm="1">
        <f t="array" ref="CK435">IFERROR(MATCH(TRUE,INDEX($B$14:$B$117&gt;=CJ435,0),0),"")</f>
        <v>1</v>
      </c>
      <c r="CL435" s="194">
        <f t="shared" ca="1" si="421"/>
        <v>1.3963799927016407E-2</v>
      </c>
      <c r="CO435" s="194">
        <f t="shared" si="422"/>
        <v>0</v>
      </c>
      <c r="CP435" s="19">
        <f ca="1"/>
        <v>0</v>
      </c>
      <c r="CQ435" s="19">
        <f t="shared" ca="1" si="423"/>
        <v>0</v>
      </c>
      <c r="CT435" s="198" cm="1">
        <f t="array" ref="CT435">IFERROR(MATCH(TRUE,INDEX($B$14:$B$117&gt;=CS435,0),0),"")</f>
        <v>1</v>
      </c>
      <c r="CU435" s="194">
        <f t="shared" ca="1" si="424"/>
        <v>1.3963799927016407E-2</v>
      </c>
      <c r="CX435" s="194">
        <f t="shared" si="425"/>
        <v>0</v>
      </c>
      <c r="CY435" s="19" t="e">
        <f ca="1"/>
        <v>#N/A</v>
      </c>
      <c r="CZ435" s="19" t="e">
        <f t="shared" ca="1" si="426"/>
        <v>#N/A</v>
      </c>
      <c r="DC435" s="198" cm="1">
        <f t="array" ref="DC435">IFERROR(MATCH(TRUE,INDEX($B$14:$B$117&gt;=DB435,0),0),"")</f>
        <v>1</v>
      </c>
      <c r="DD435" s="194">
        <f t="shared" ca="1" si="427"/>
        <v>1.3963799927016407E-2</v>
      </c>
      <c r="DG435" s="194">
        <f t="shared" si="428"/>
        <v>0</v>
      </c>
      <c r="DH435" s="19" t="e">
        <f ca="1"/>
        <v>#N/A</v>
      </c>
      <c r="DI435" s="19" t="e">
        <f t="shared" ca="1" si="429"/>
        <v>#N/A</v>
      </c>
      <c r="DL435" s="198" cm="1">
        <f t="array" ref="DL435">IFERROR(MATCH(TRUE,INDEX($B$14:$B$117&gt;=DK435,0),0),"")</f>
        <v>1</v>
      </c>
      <c r="DM435" s="194">
        <f t="shared" ca="1" si="430"/>
        <v>1.3963799927016407E-2</v>
      </c>
      <c r="DP435" s="194">
        <f t="shared" si="431"/>
        <v>0</v>
      </c>
      <c r="DQ435" s="19" t="e">
        <f ca="1"/>
        <v>#N/A</v>
      </c>
      <c r="DR435" s="19" t="e">
        <f t="shared" ca="1" si="432"/>
        <v>#N/A</v>
      </c>
      <c r="DU435" s="198" cm="1">
        <f t="array" ref="DU435">IFERROR(MATCH(TRUE,INDEX($B$14:$B$117&gt;=DT435,0),0),"")</f>
        <v>1</v>
      </c>
      <c r="DV435" s="194">
        <f t="shared" ca="1" si="433"/>
        <v>1.3963799927016407E-2</v>
      </c>
      <c r="DY435" s="194">
        <f t="shared" si="434"/>
        <v>0</v>
      </c>
      <c r="DZ435" s="19" t="e">
        <f ca="1"/>
        <v>#N/A</v>
      </c>
      <c r="EA435" s="19" t="e">
        <f t="shared" ca="1" si="435"/>
        <v>#N/A</v>
      </c>
      <c r="ED435" s="198" cm="1">
        <f t="array" ref="ED435">IFERROR(MATCH(TRUE,INDEX($B$14:$B$117&gt;=EC435,0),0),"")</f>
        <v>1</v>
      </c>
      <c r="EE435" s="194">
        <f t="shared" ca="1" si="436"/>
        <v>1.3963799927016407E-2</v>
      </c>
      <c r="EH435" s="194">
        <f t="shared" si="437"/>
        <v>0</v>
      </c>
      <c r="EI435" s="19" t="e">
        <f ca="1"/>
        <v>#N/A</v>
      </c>
      <c r="EJ435" s="19" t="e">
        <f t="shared" ca="1" si="438"/>
        <v>#N/A</v>
      </c>
      <c r="EM435" s="198" cm="1">
        <f t="array" ref="EM435">IFERROR(MATCH(TRUE,INDEX($B$14:$B$117&gt;=EL435,0),0),"")</f>
        <v>1</v>
      </c>
      <c r="EN435" s="194">
        <f t="shared" ca="1" si="439"/>
        <v>1.3963799927016407E-2</v>
      </c>
      <c r="EQ435" s="194">
        <f t="shared" si="440"/>
        <v>0</v>
      </c>
      <c r="ER435" s="19" t="e">
        <f ca="1"/>
        <v>#N/A</v>
      </c>
      <c r="ES435" s="19" t="e">
        <f t="shared" ca="1" si="441"/>
        <v>#N/A</v>
      </c>
      <c r="EV435" s="198" cm="1">
        <f t="array" ref="EV435">IFERROR(MATCH(TRUE,INDEX($B$14:$B$117&gt;=EU435,0),0),"")</f>
        <v>1</v>
      </c>
      <c r="EW435" s="194">
        <f t="shared" ca="1" si="442"/>
        <v>1.3963799927016407E-2</v>
      </c>
      <c r="EZ435" s="194">
        <f t="shared" si="443"/>
        <v>0</v>
      </c>
      <c r="FA435" s="19" t="e">
        <f ca="1"/>
        <v>#N/A</v>
      </c>
      <c r="FB435" s="19" t="e">
        <f t="shared" ca="1" si="444"/>
        <v>#N/A</v>
      </c>
      <c r="FE435" s="198" cm="1">
        <f t="array" ref="FE435">IFERROR(MATCH(TRUE,INDEX($B$14:$B$117&gt;=FD435,0),0),"")</f>
        <v>1</v>
      </c>
      <c r="FF435" s="194">
        <f t="shared" ca="1" si="445"/>
        <v>1.3963799927016407E-2</v>
      </c>
      <c r="FI435" s="194">
        <f t="shared" si="446"/>
        <v>0</v>
      </c>
      <c r="FJ435" s="19" t="e">
        <f ca="1"/>
        <v>#N/A</v>
      </c>
      <c r="FK435" s="19" t="e">
        <f t="shared" ca="1" si="447"/>
        <v>#N/A</v>
      </c>
      <c r="FN435" s="198" cm="1">
        <f t="array" ref="FN435">IFERROR(MATCH(TRUE,INDEX($B$14:$B$117&gt;=FM435,0),0),"")</f>
        <v>1</v>
      </c>
      <c r="FO435" s="194">
        <f t="shared" ca="1" si="448"/>
        <v>1.3963799927016407E-2</v>
      </c>
      <c r="FR435" s="194">
        <f t="shared" si="449"/>
        <v>0</v>
      </c>
      <c r="FS435" s="19" t="e">
        <f ca="1"/>
        <v>#N/A</v>
      </c>
      <c r="FT435" s="19" t="e">
        <f t="shared" ca="1" si="450"/>
        <v>#N/A</v>
      </c>
      <c r="FW435" s="198" cm="1">
        <f t="array" ref="FW435">IFERROR(MATCH(TRUE,INDEX($B$14:$B$117&gt;=FV435,0),0),"")</f>
        <v>1</v>
      </c>
      <c r="FX435" s="194">
        <f t="shared" ca="1" si="451"/>
        <v>1.3963799927016407E-2</v>
      </c>
      <c r="GA435" s="194">
        <f t="shared" si="452"/>
        <v>0</v>
      </c>
      <c r="GB435" s="19" t="e">
        <f ca="1"/>
        <v>#N/A</v>
      </c>
      <c r="GC435" s="19" t="e">
        <f t="shared" ca="1" si="453"/>
        <v>#N/A</v>
      </c>
    </row>
    <row r="436" spans="8:185" x14ac:dyDescent="0.2">
      <c r="H436" s="198" cm="1">
        <f t="array" ref="H436">IFERROR(MATCH(TRUE,INDEX($B$14:$B$117&gt;=G436,0),0),"")</f>
        <v>1</v>
      </c>
      <c r="I436" s="194">
        <f t="shared" ca="1" si="398"/>
        <v>1.3963799927016407E-2</v>
      </c>
      <c r="L436" s="194">
        <f t="shared" si="454"/>
        <v>0</v>
      </c>
      <c r="M436" s="19">
        <f ca="1"/>
        <v>0</v>
      </c>
      <c r="N436" s="19">
        <f t="shared" ca="1" si="455"/>
        <v>0</v>
      </c>
      <c r="Q436" s="198" cm="1">
        <f t="array" ref="Q436">IFERROR(MATCH(TRUE,INDEX($B$14:$B$117&gt;=P436,0),0),"")</f>
        <v>1</v>
      </c>
      <c r="R436" s="194">
        <f t="shared" ca="1" si="399"/>
        <v>1.3963799927016407E-2</v>
      </c>
      <c r="U436" s="194">
        <f t="shared" si="456"/>
        <v>0</v>
      </c>
      <c r="V436" s="19">
        <f ca="1"/>
        <v>0</v>
      </c>
      <c r="W436" s="19">
        <f t="shared" ca="1" si="457"/>
        <v>0</v>
      </c>
      <c r="Z436" s="198" cm="1">
        <f t="array" ref="Z436">IFERROR(MATCH(TRUE,INDEX($B$14:$B$117&gt;=Y436,0),0),"")</f>
        <v>1</v>
      </c>
      <c r="AA436" s="194">
        <f t="shared" ca="1" si="400"/>
        <v>1.3963799927016407E-2</v>
      </c>
      <c r="AD436" s="194">
        <f t="shared" si="401"/>
        <v>0</v>
      </c>
      <c r="AE436" s="19">
        <f ca="1"/>
        <v>0</v>
      </c>
      <c r="AF436" s="19">
        <f t="shared" ca="1" si="402"/>
        <v>0</v>
      </c>
      <c r="AI436" s="198" cm="1">
        <f t="array" ref="AI436">IFERROR(MATCH(TRUE,INDEX($B$14:$B$117&gt;=AH436,0),0),"")</f>
        <v>1</v>
      </c>
      <c r="AJ436" s="194">
        <f t="shared" ca="1" si="403"/>
        <v>1.3963799927016407E-2</v>
      </c>
      <c r="AM436" s="194">
        <f t="shared" si="404"/>
        <v>0</v>
      </c>
      <c r="AN436" s="19">
        <f ca="1"/>
        <v>0</v>
      </c>
      <c r="AO436" s="19">
        <f t="shared" ca="1" si="405"/>
        <v>0</v>
      </c>
      <c r="AR436" s="198" cm="1">
        <f t="array" ref="AR436">IFERROR(MATCH(TRUE,INDEX($B$14:$B$117&gt;=AQ436,0),0),"")</f>
        <v>1</v>
      </c>
      <c r="AS436" s="194">
        <f t="shared" ca="1" si="406"/>
        <v>1.3963799927016407E-2</v>
      </c>
      <c r="AV436" s="194">
        <f t="shared" si="407"/>
        <v>0</v>
      </c>
      <c r="AW436" s="19">
        <f ca="1"/>
        <v>0</v>
      </c>
      <c r="AX436" s="19">
        <f t="shared" ca="1" si="408"/>
        <v>0</v>
      </c>
      <c r="BA436" s="198" cm="1">
        <f t="array" ref="BA436">IFERROR(MATCH(TRUE,INDEX($B$14:$B$117&gt;=AZ436,0),0),"")</f>
        <v>1</v>
      </c>
      <c r="BB436" s="194">
        <f t="shared" ca="1" si="409"/>
        <v>1.3963799927016407E-2</v>
      </c>
      <c r="BE436" s="194">
        <f t="shared" si="410"/>
        <v>0</v>
      </c>
      <c r="BF436" s="19">
        <f ca="1"/>
        <v>0</v>
      </c>
      <c r="BG436" s="19">
        <f t="shared" ca="1" si="411"/>
        <v>0</v>
      </c>
      <c r="BJ436" s="198" cm="1">
        <f t="array" ref="BJ436">IFERROR(MATCH(TRUE,INDEX($B$14:$B$117&gt;=BI436,0),0),"")</f>
        <v>1</v>
      </c>
      <c r="BK436" s="194">
        <f t="shared" ca="1" si="412"/>
        <v>1.3963799927016407E-2</v>
      </c>
      <c r="BN436" s="194">
        <f t="shared" si="413"/>
        <v>0</v>
      </c>
      <c r="BO436" s="19">
        <f ca="1"/>
        <v>0</v>
      </c>
      <c r="BP436" s="19">
        <f t="shared" ca="1" si="414"/>
        <v>0</v>
      </c>
      <c r="BS436" s="198" cm="1">
        <f t="array" ref="BS436">IFERROR(MATCH(TRUE,INDEX($B$14:$B$117&gt;=BR436,0),0),"")</f>
        <v>1</v>
      </c>
      <c r="BT436" s="194">
        <f t="shared" ca="1" si="415"/>
        <v>1.3963799927016407E-2</v>
      </c>
      <c r="BW436" s="194">
        <f t="shared" si="416"/>
        <v>0</v>
      </c>
      <c r="BX436" s="19">
        <f ca="1"/>
        <v>0</v>
      </c>
      <c r="BY436" s="19">
        <f t="shared" ca="1" si="417"/>
        <v>0</v>
      </c>
      <c r="CB436" s="198" cm="1">
        <f t="array" ref="CB436">IFERROR(MATCH(TRUE,INDEX($B$14:$B$117&gt;=CA436,0),0),"")</f>
        <v>1</v>
      </c>
      <c r="CC436" s="194">
        <f t="shared" ca="1" si="418"/>
        <v>1.3963799927016407E-2</v>
      </c>
      <c r="CF436" s="194">
        <f t="shared" si="419"/>
        <v>0</v>
      </c>
      <c r="CG436" s="19">
        <f ca="1"/>
        <v>0</v>
      </c>
      <c r="CH436" s="19">
        <f t="shared" ca="1" si="420"/>
        <v>0</v>
      </c>
      <c r="CK436" s="198" cm="1">
        <f t="array" ref="CK436">IFERROR(MATCH(TRUE,INDEX($B$14:$B$117&gt;=CJ436,0),0),"")</f>
        <v>1</v>
      </c>
      <c r="CL436" s="194">
        <f t="shared" ca="1" si="421"/>
        <v>1.3963799927016407E-2</v>
      </c>
      <c r="CO436" s="194">
        <f t="shared" si="422"/>
        <v>0</v>
      </c>
      <c r="CP436" s="19">
        <f ca="1"/>
        <v>0</v>
      </c>
      <c r="CQ436" s="19">
        <f t="shared" ca="1" si="423"/>
        <v>0</v>
      </c>
      <c r="CT436" s="198" cm="1">
        <f t="array" ref="CT436">IFERROR(MATCH(TRUE,INDEX($B$14:$B$117&gt;=CS436,0),0),"")</f>
        <v>1</v>
      </c>
      <c r="CU436" s="194">
        <f t="shared" ca="1" si="424"/>
        <v>1.3963799927016407E-2</v>
      </c>
      <c r="CX436" s="194">
        <f t="shared" si="425"/>
        <v>0</v>
      </c>
      <c r="CY436" s="19" t="e">
        <f ca="1"/>
        <v>#N/A</v>
      </c>
      <c r="CZ436" s="19" t="e">
        <f t="shared" ca="1" si="426"/>
        <v>#N/A</v>
      </c>
      <c r="DC436" s="198" cm="1">
        <f t="array" ref="DC436">IFERROR(MATCH(TRUE,INDEX($B$14:$B$117&gt;=DB436,0),0),"")</f>
        <v>1</v>
      </c>
      <c r="DD436" s="194">
        <f t="shared" ca="1" si="427"/>
        <v>1.3963799927016407E-2</v>
      </c>
      <c r="DG436" s="194">
        <f t="shared" si="428"/>
        <v>0</v>
      </c>
      <c r="DH436" s="19" t="e">
        <f ca="1"/>
        <v>#N/A</v>
      </c>
      <c r="DI436" s="19" t="e">
        <f t="shared" ca="1" si="429"/>
        <v>#N/A</v>
      </c>
      <c r="DL436" s="198" cm="1">
        <f t="array" ref="DL436">IFERROR(MATCH(TRUE,INDEX($B$14:$B$117&gt;=DK436,0),0),"")</f>
        <v>1</v>
      </c>
      <c r="DM436" s="194">
        <f t="shared" ca="1" si="430"/>
        <v>1.3963799927016407E-2</v>
      </c>
      <c r="DP436" s="194">
        <f t="shared" si="431"/>
        <v>0</v>
      </c>
      <c r="DQ436" s="19" t="e">
        <f ca="1"/>
        <v>#N/A</v>
      </c>
      <c r="DR436" s="19" t="e">
        <f t="shared" ca="1" si="432"/>
        <v>#N/A</v>
      </c>
      <c r="DU436" s="198" cm="1">
        <f t="array" ref="DU436">IFERROR(MATCH(TRUE,INDEX($B$14:$B$117&gt;=DT436,0),0),"")</f>
        <v>1</v>
      </c>
      <c r="DV436" s="194">
        <f t="shared" ca="1" si="433"/>
        <v>1.3963799927016407E-2</v>
      </c>
      <c r="DY436" s="194">
        <f t="shared" si="434"/>
        <v>0</v>
      </c>
      <c r="DZ436" s="19" t="e">
        <f ca="1"/>
        <v>#N/A</v>
      </c>
      <c r="EA436" s="19" t="e">
        <f t="shared" ca="1" si="435"/>
        <v>#N/A</v>
      </c>
      <c r="ED436" s="198" cm="1">
        <f t="array" ref="ED436">IFERROR(MATCH(TRUE,INDEX($B$14:$B$117&gt;=EC436,0),0),"")</f>
        <v>1</v>
      </c>
      <c r="EE436" s="194">
        <f t="shared" ca="1" si="436"/>
        <v>1.3963799927016407E-2</v>
      </c>
      <c r="EH436" s="194">
        <f t="shared" si="437"/>
        <v>0</v>
      </c>
      <c r="EI436" s="19" t="e">
        <f ca="1"/>
        <v>#N/A</v>
      </c>
      <c r="EJ436" s="19" t="e">
        <f t="shared" ca="1" si="438"/>
        <v>#N/A</v>
      </c>
      <c r="EM436" s="198" cm="1">
        <f t="array" ref="EM436">IFERROR(MATCH(TRUE,INDEX($B$14:$B$117&gt;=EL436,0),0),"")</f>
        <v>1</v>
      </c>
      <c r="EN436" s="194">
        <f t="shared" ca="1" si="439"/>
        <v>1.3963799927016407E-2</v>
      </c>
      <c r="EQ436" s="194">
        <f t="shared" si="440"/>
        <v>0</v>
      </c>
      <c r="ER436" s="19" t="e">
        <f ca="1"/>
        <v>#N/A</v>
      </c>
      <c r="ES436" s="19" t="e">
        <f t="shared" ca="1" si="441"/>
        <v>#N/A</v>
      </c>
      <c r="EV436" s="198" cm="1">
        <f t="array" ref="EV436">IFERROR(MATCH(TRUE,INDEX($B$14:$B$117&gt;=EU436,0),0),"")</f>
        <v>1</v>
      </c>
      <c r="EW436" s="194">
        <f t="shared" ca="1" si="442"/>
        <v>1.3963799927016407E-2</v>
      </c>
      <c r="EZ436" s="194">
        <f t="shared" si="443"/>
        <v>0</v>
      </c>
      <c r="FA436" s="19" t="e">
        <f ca="1"/>
        <v>#N/A</v>
      </c>
      <c r="FB436" s="19" t="e">
        <f t="shared" ca="1" si="444"/>
        <v>#N/A</v>
      </c>
      <c r="FE436" s="198" cm="1">
        <f t="array" ref="FE436">IFERROR(MATCH(TRUE,INDEX($B$14:$B$117&gt;=FD436,0),0),"")</f>
        <v>1</v>
      </c>
      <c r="FF436" s="194">
        <f t="shared" ca="1" si="445"/>
        <v>1.3963799927016407E-2</v>
      </c>
      <c r="FI436" s="194">
        <f t="shared" si="446"/>
        <v>0</v>
      </c>
      <c r="FJ436" s="19" t="e">
        <f ca="1"/>
        <v>#N/A</v>
      </c>
      <c r="FK436" s="19" t="e">
        <f t="shared" ca="1" si="447"/>
        <v>#N/A</v>
      </c>
      <c r="FN436" s="198" cm="1">
        <f t="array" ref="FN436">IFERROR(MATCH(TRUE,INDEX($B$14:$B$117&gt;=FM436,0),0),"")</f>
        <v>1</v>
      </c>
      <c r="FO436" s="194">
        <f t="shared" ca="1" si="448"/>
        <v>1.3963799927016407E-2</v>
      </c>
      <c r="FR436" s="194">
        <f t="shared" si="449"/>
        <v>0</v>
      </c>
      <c r="FS436" s="19" t="e">
        <f ca="1"/>
        <v>#N/A</v>
      </c>
      <c r="FT436" s="19" t="e">
        <f t="shared" ca="1" si="450"/>
        <v>#N/A</v>
      </c>
      <c r="FW436" s="198" cm="1">
        <f t="array" ref="FW436">IFERROR(MATCH(TRUE,INDEX($B$14:$B$117&gt;=FV436,0),0),"")</f>
        <v>1</v>
      </c>
      <c r="FX436" s="194">
        <f t="shared" ca="1" si="451"/>
        <v>1.3963799927016407E-2</v>
      </c>
      <c r="GA436" s="194">
        <f t="shared" si="452"/>
        <v>0</v>
      </c>
      <c r="GB436" s="19" t="e">
        <f ca="1"/>
        <v>#N/A</v>
      </c>
      <c r="GC436" s="19" t="e">
        <f t="shared" ca="1" si="453"/>
        <v>#N/A</v>
      </c>
    </row>
    <row r="437" spans="8:185" x14ac:dyDescent="0.2">
      <c r="H437" s="198" cm="1">
        <f t="array" ref="H437">IFERROR(MATCH(TRUE,INDEX($B$14:$B$117&gt;=G437,0),0),"")</f>
        <v>1</v>
      </c>
      <c r="I437" s="194">
        <f t="shared" ca="1" si="398"/>
        <v>1.3963799927016407E-2</v>
      </c>
      <c r="L437" s="194">
        <f t="shared" si="454"/>
        <v>0</v>
      </c>
      <c r="M437" s="19">
        <f ca="1"/>
        <v>0</v>
      </c>
      <c r="N437" s="19">
        <f t="shared" ca="1" si="455"/>
        <v>0</v>
      </c>
      <c r="Q437" s="198" cm="1">
        <f t="array" ref="Q437">IFERROR(MATCH(TRUE,INDEX($B$14:$B$117&gt;=P437,0),0),"")</f>
        <v>1</v>
      </c>
      <c r="R437" s="194">
        <f t="shared" ca="1" si="399"/>
        <v>1.3963799927016407E-2</v>
      </c>
      <c r="U437" s="194">
        <f t="shared" si="456"/>
        <v>0</v>
      </c>
      <c r="V437" s="19">
        <f ca="1"/>
        <v>0</v>
      </c>
      <c r="W437" s="19">
        <f t="shared" ca="1" si="457"/>
        <v>0</v>
      </c>
      <c r="Z437" s="198" cm="1">
        <f t="array" ref="Z437">IFERROR(MATCH(TRUE,INDEX($B$14:$B$117&gt;=Y437,0),0),"")</f>
        <v>1</v>
      </c>
      <c r="AA437" s="194">
        <f t="shared" ca="1" si="400"/>
        <v>1.3963799927016407E-2</v>
      </c>
      <c r="AD437" s="194">
        <f t="shared" si="401"/>
        <v>0</v>
      </c>
      <c r="AE437" s="19">
        <f ca="1"/>
        <v>0</v>
      </c>
      <c r="AF437" s="19">
        <f t="shared" ca="1" si="402"/>
        <v>0</v>
      </c>
      <c r="AI437" s="198" cm="1">
        <f t="array" ref="AI437">IFERROR(MATCH(TRUE,INDEX($B$14:$B$117&gt;=AH437,0),0),"")</f>
        <v>1</v>
      </c>
      <c r="AJ437" s="194">
        <f t="shared" ca="1" si="403"/>
        <v>1.3963799927016407E-2</v>
      </c>
      <c r="AM437" s="194">
        <f t="shared" si="404"/>
        <v>0</v>
      </c>
      <c r="AN437" s="19">
        <f ca="1"/>
        <v>0</v>
      </c>
      <c r="AO437" s="19">
        <f t="shared" ca="1" si="405"/>
        <v>0</v>
      </c>
      <c r="AR437" s="198" cm="1">
        <f t="array" ref="AR437">IFERROR(MATCH(TRUE,INDEX($B$14:$B$117&gt;=AQ437,0),0),"")</f>
        <v>1</v>
      </c>
      <c r="AS437" s="194">
        <f t="shared" ca="1" si="406"/>
        <v>1.3963799927016407E-2</v>
      </c>
      <c r="AV437" s="194">
        <f t="shared" si="407"/>
        <v>0</v>
      </c>
      <c r="AW437" s="19">
        <f ca="1"/>
        <v>0</v>
      </c>
      <c r="AX437" s="19">
        <f t="shared" ca="1" si="408"/>
        <v>0</v>
      </c>
      <c r="BA437" s="198" cm="1">
        <f t="array" ref="BA437">IFERROR(MATCH(TRUE,INDEX($B$14:$B$117&gt;=AZ437,0),0),"")</f>
        <v>1</v>
      </c>
      <c r="BB437" s="194">
        <f t="shared" ca="1" si="409"/>
        <v>1.3963799927016407E-2</v>
      </c>
      <c r="BE437" s="194">
        <f t="shared" si="410"/>
        <v>0</v>
      </c>
      <c r="BF437" s="19">
        <f ca="1"/>
        <v>0</v>
      </c>
      <c r="BG437" s="19">
        <f t="shared" ca="1" si="411"/>
        <v>0</v>
      </c>
      <c r="BJ437" s="198" cm="1">
        <f t="array" ref="BJ437">IFERROR(MATCH(TRUE,INDEX($B$14:$B$117&gt;=BI437,0),0),"")</f>
        <v>1</v>
      </c>
      <c r="BK437" s="194">
        <f t="shared" ca="1" si="412"/>
        <v>1.3963799927016407E-2</v>
      </c>
      <c r="BN437" s="194">
        <f t="shared" si="413"/>
        <v>0</v>
      </c>
      <c r="BO437" s="19">
        <f ca="1"/>
        <v>0</v>
      </c>
      <c r="BP437" s="19">
        <f t="shared" ca="1" si="414"/>
        <v>0</v>
      </c>
      <c r="BS437" s="198" cm="1">
        <f t="array" ref="BS437">IFERROR(MATCH(TRUE,INDEX($B$14:$B$117&gt;=BR437,0),0),"")</f>
        <v>1</v>
      </c>
      <c r="BT437" s="194">
        <f t="shared" ca="1" si="415"/>
        <v>1.3963799927016407E-2</v>
      </c>
      <c r="BW437" s="194">
        <f t="shared" si="416"/>
        <v>0</v>
      </c>
      <c r="BX437" s="19">
        <f ca="1"/>
        <v>0</v>
      </c>
      <c r="BY437" s="19">
        <f t="shared" ca="1" si="417"/>
        <v>0</v>
      </c>
      <c r="CB437" s="198" cm="1">
        <f t="array" ref="CB437">IFERROR(MATCH(TRUE,INDEX($B$14:$B$117&gt;=CA437,0),0),"")</f>
        <v>1</v>
      </c>
      <c r="CC437" s="194">
        <f t="shared" ca="1" si="418"/>
        <v>1.3963799927016407E-2</v>
      </c>
      <c r="CF437" s="194">
        <f t="shared" si="419"/>
        <v>0</v>
      </c>
      <c r="CG437" s="19">
        <f ca="1"/>
        <v>0</v>
      </c>
      <c r="CH437" s="19">
        <f t="shared" ca="1" si="420"/>
        <v>0</v>
      </c>
      <c r="CK437" s="198" cm="1">
        <f t="array" ref="CK437">IFERROR(MATCH(TRUE,INDEX($B$14:$B$117&gt;=CJ437,0),0),"")</f>
        <v>1</v>
      </c>
      <c r="CL437" s="194">
        <f t="shared" ca="1" si="421"/>
        <v>1.3963799927016407E-2</v>
      </c>
      <c r="CO437" s="194">
        <f t="shared" si="422"/>
        <v>0</v>
      </c>
      <c r="CP437" s="19">
        <f ca="1"/>
        <v>0</v>
      </c>
      <c r="CQ437" s="19">
        <f t="shared" ca="1" si="423"/>
        <v>0</v>
      </c>
      <c r="CT437" s="198" cm="1">
        <f t="array" ref="CT437">IFERROR(MATCH(TRUE,INDEX($B$14:$B$117&gt;=CS437,0),0),"")</f>
        <v>1</v>
      </c>
      <c r="CU437" s="194">
        <f t="shared" ca="1" si="424"/>
        <v>1.3963799927016407E-2</v>
      </c>
      <c r="CX437" s="194">
        <f t="shared" si="425"/>
        <v>0</v>
      </c>
      <c r="CY437" s="19" t="e">
        <f ca="1"/>
        <v>#N/A</v>
      </c>
      <c r="CZ437" s="19" t="e">
        <f t="shared" ca="1" si="426"/>
        <v>#N/A</v>
      </c>
      <c r="DC437" s="198" cm="1">
        <f t="array" ref="DC437">IFERROR(MATCH(TRUE,INDEX($B$14:$B$117&gt;=DB437,0),0),"")</f>
        <v>1</v>
      </c>
      <c r="DD437" s="194">
        <f t="shared" ca="1" si="427"/>
        <v>1.3963799927016407E-2</v>
      </c>
      <c r="DG437" s="194">
        <f t="shared" si="428"/>
        <v>0</v>
      </c>
      <c r="DH437" s="19" t="e">
        <f ca="1"/>
        <v>#N/A</v>
      </c>
      <c r="DI437" s="19" t="e">
        <f t="shared" ca="1" si="429"/>
        <v>#N/A</v>
      </c>
      <c r="DL437" s="198" cm="1">
        <f t="array" ref="DL437">IFERROR(MATCH(TRUE,INDEX($B$14:$B$117&gt;=DK437,0),0),"")</f>
        <v>1</v>
      </c>
      <c r="DM437" s="194">
        <f t="shared" ca="1" si="430"/>
        <v>1.3963799927016407E-2</v>
      </c>
      <c r="DP437" s="194">
        <f t="shared" si="431"/>
        <v>0</v>
      </c>
      <c r="DQ437" s="19" t="e">
        <f ca="1"/>
        <v>#N/A</v>
      </c>
      <c r="DR437" s="19" t="e">
        <f t="shared" ca="1" si="432"/>
        <v>#N/A</v>
      </c>
      <c r="DU437" s="198" cm="1">
        <f t="array" ref="DU437">IFERROR(MATCH(TRUE,INDEX($B$14:$B$117&gt;=DT437,0),0),"")</f>
        <v>1</v>
      </c>
      <c r="DV437" s="194">
        <f t="shared" ca="1" si="433"/>
        <v>1.3963799927016407E-2</v>
      </c>
      <c r="DY437" s="194">
        <f t="shared" si="434"/>
        <v>0</v>
      </c>
      <c r="DZ437" s="19" t="e">
        <f ca="1"/>
        <v>#N/A</v>
      </c>
      <c r="EA437" s="19" t="e">
        <f t="shared" ca="1" si="435"/>
        <v>#N/A</v>
      </c>
      <c r="ED437" s="198" cm="1">
        <f t="array" ref="ED437">IFERROR(MATCH(TRUE,INDEX($B$14:$B$117&gt;=EC437,0),0),"")</f>
        <v>1</v>
      </c>
      <c r="EE437" s="194">
        <f t="shared" ca="1" si="436"/>
        <v>1.3963799927016407E-2</v>
      </c>
      <c r="EH437" s="194">
        <f t="shared" si="437"/>
        <v>0</v>
      </c>
      <c r="EI437" s="19" t="e">
        <f ca="1"/>
        <v>#N/A</v>
      </c>
      <c r="EJ437" s="19" t="e">
        <f t="shared" ca="1" si="438"/>
        <v>#N/A</v>
      </c>
      <c r="EM437" s="198" cm="1">
        <f t="array" ref="EM437">IFERROR(MATCH(TRUE,INDEX($B$14:$B$117&gt;=EL437,0),0),"")</f>
        <v>1</v>
      </c>
      <c r="EN437" s="194">
        <f t="shared" ca="1" si="439"/>
        <v>1.3963799927016407E-2</v>
      </c>
      <c r="EQ437" s="194">
        <f t="shared" si="440"/>
        <v>0</v>
      </c>
      <c r="ER437" s="19" t="e">
        <f ca="1"/>
        <v>#N/A</v>
      </c>
      <c r="ES437" s="19" t="e">
        <f t="shared" ca="1" si="441"/>
        <v>#N/A</v>
      </c>
      <c r="EV437" s="198" cm="1">
        <f t="array" ref="EV437">IFERROR(MATCH(TRUE,INDEX($B$14:$B$117&gt;=EU437,0),0),"")</f>
        <v>1</v>
      </c>
      <c r="EW437" s="194">
        <f t="shared" ca="1" si="442"/>
        <v>1.3963799927016407E-2</v>
      </c>
      <c r="EZ437" s="194">
        <f t="shared" si="443"/>
        <v>0</v>
      </c>
      <c r="FA437" s="19" t="e">
        <f ca="1"/>
        <v>#N/A</v>
      </c>
      <c r="FB437" s="19" t="e">
        <f t="shared" ca="1" si="444"/>
        <v>#N/A</v>
      </c>
      <c r="FE437" s="198" cm="1">
        <f t="array" ref="FE437">IFERROR(MATCH(TRUE,INDEX($B$14:$B$117&gt;=FD437,0),0),"")</f>
        <v>1</v>
      </c>
      <c r="FF437" s="194">
        <f t="shared" ca="1" si="445"/>
        <v>1.3963799927016407E-2</v>
      </c>
      <c r="FI437" s="194">
        <f t="shared" si="446"/>
        <v>0</v>
      </c>
      <c r="FJ437" s="19" t="e">
        <f ca="1"/>
        <v>#N/A</v>
      </c>
      <c r="FK437" s="19" t="e">
        <f t="shared" ca="1" si="447"/>
        <v>#N/A</v>
      </c>
      <c r="FN437" s="198" cm="1">
        <f t="array" ref="FN437">IFERROR(MATCH(TRUE,INDEX($B$14:$B$117&gt;=FM437,0),0),"")</f>
        <v>1</v>
      </c>
      <c r="FO437" s="194">
        <f t="shared" ca="1" si="448"/>
        <v>1.3963799927016407E-2</v>
      </c>
      <c r="FR437" s="194">
        <f t="shared" si="449"/>
        <v>0</v>
      </c>
      <c r="FS437" s="19" t="e">
        <f ca="1"/>
        <v>#N/A</v>
      </c>
      <c r="FT437" s="19" t="e">
        <f t="shared" ca="1" si="450"/>
        <v>#N/A</v>
      </c>
      <c r="FW437" s="198" cm="1">
        <f t="array" ref="FW437">IFERROR(MATCH(TRUE,INDEX($B$14:$B$117&gt;=FV437,0),0),"")</f>
        <v>1</v>
      </c>
      <c r="FX437" s="194">
        <f t="shared" ca="1" si="451"/>
        <v>1.3963799927016407E-2</v>
      </c>
      <c r="GA437" s="194">
        <f t="shared" si="452"/>
        <v>0</v>
      </c>
      <c r="GB437" s="19" t="e">
        <f ca="1"/>
        <v>#N/A</v>
      </c>
      <c r="GC437" s="19" t="e">
        <f t="shared" ca="1" si="453"/>
        <v>#N/A</v>
      </c>
    </row>
    <row r="438" spans="8:185" x14ac:dyDescent="0.2">
      <c r="H438" s="198" cm="1">
        <f t="array" ref="H438">IFERROR(MATCH(TRUE,INDEX($B$14:$B$117&gt;=G438,0),0),"")</f>
        <v>1</v>
      </c>
      <c r="I438" s="194">
        <f t="shared" ca="1" si="398"/>
        <v>1.3963799927016407E-2</v>
      </c>
      <c r="L438" s="194">
        <f t="shared" si="454"/>
        <v>0</v>
      </c>
      <c r="M438" s="19">
        <f ca="1"/>
        <v>0</v>
      </c>
      <c r="N438" s="19">
        <f t="shared" ca="1" si="455"/>
        <v>0</v>
      </c>
      <c r="Q438" s="198" cm="1">
        <f t="array" ref="Q438">IFERROR(MATCH(TRUE,INDEX($B$14:$B$117&gt;=P438,0),0),"")</f>
        <v>1</v>
      </c>
      <c r="R438" s="194">
        <f t="shared" ca="1" si="399"/>
        <v>1.3963799927016407E-2</v>
      </c>
      <c r="U438" s="194">
        <f t="shared" si="456"/>
        <v>0</v>
      </c>
      <c r="V438" s="19">
        <f ca="1"/>
        <v>0</v>
      </c>
      <c r="W438" s="19">
        <f t="shared" ca="1" si="457"/>
        <v>0</v>
      </c>
      <c r="Z438" s="198" cm="1">
        <f t="array" ref="Z438">IFERROR(MATCH(TRUE,INDEX($B$14:$B$117&gt;=Y438,0),0),"")</f>
        <v>1</v>
      </c>
      <c r="AA438" s="194">
        <f t="shared" ca="1" si="400"/>
        <v>1.3963799927016407E-2</v>
      </c>
      <c r="AD438" s="194">
        <f t="shared" si="401"/>
        <v>0</v>
      </c>
      <c r="AE438" s="19">
        <f ca="1"/>
        <v>0</v>
      </c>
      <c r="AF438" s="19">
        <f t="shared" ca="1" si="402"/>
        <v>0</v>
      </c>
      <c r="AI438" s="198" cm="1">
        <f t="array" ref="AI438">IFERROR(MATCH(TRUE,INDEX($B$14:$B$117&gt;=AH438,0),0),"")</f>
        <v>1</v>
      </c>
      <c r="AJ438" s="194">
        <f t="shared" ca="1" si="403"/>
        <v>1.3963799927016407E-2</v>
      </c>
      <c r="AM438" s="194">
        <f t="shared" si="404"/>
        <v>0</v>
      </c>
      <c r="AN438" s="19">
        <f ca="1"/>
        <v>0</v>
      </c>
      <c r="AO438" s="19">
        <f t="shared" ca="1" si="405"/>
        <v>0</v>
      </c>
      <c r="AR438" s="198" cm="1">
        <f t="array" ref="AR438">IFERROR(MATCH(TRUE,INDEX($B$14:$B$117&gt;=AQ438,0),0),"")</f>
        <v>1</v>
      </c>
      <c r="AS438" s="194">
        <f t="shared" ca="1" si="406"/>
        <v>1.3963799927016407E-2</v>
      </c>
      <c r="AV438" s="194">
        <f t="shared" si="407"/>
        <v>0</v>
      </c>
      <c r="AW438" s="19">
        <f ca="1"/>
        <v>0</v>
      </c>
      <c r="AX438" s="19">
        <f t="shared" ca="1" si="408"/>
        <v>0</v>
      </c>
      <c r="BA438" s="198" cm="1">
        <f t="array" ref="BA438">IFERROR(MATCH(TRUE,INDEX($B$14:$B$117&gt;=AZ438,0),0),"")</f>
        <v>1</v>
      </c>
      <c r="BB438" s="194">
        <f t="shared" ca="1" si="409"/>
        <v>1.3963799927016407E-2</v>
      </c>
      <c r="BE438" s="194">
        <f t="shared" si="410"/>
        <v>0</v>
      </c>
      <c r="BF438" s="19">
        <f ca="1"/>
        <v>0</v>
      </c>
      <c r="BG438" s="19">
        <f t="shared" ca="1" si="411"/>
        <v>0</v>
      </c>
      <c r="BJ438" s="198" cm="1">
        <f t="array" ref="BJ438">IFERROR(MATCH(TRUE,INDEX($B$14:$B$117&gt;=BI438,0),0),"")</f>
        <v>1</v>
      </c>
      <c r="BK438" s="194">
        <f t="shared" ca="1" si="412"/>
        <v>1.3963799927016407E-2</v>
      </c>
      <c r="BN438" s="194">
        <f t="shared" si="413"/>
        <v>0</v>
      </c>
      <c r="BO438" s="19">
        <f ca="1"/>
        <v>0</v>
      </c>
      <c r="BP438" s="19">
        <f t="shared" ca="1" si="414"/>
        <v>0</v>
      </c>
      <c r="BS438" s="198" cm="1">
        <f t="array" ref="BS438">IFERROR(MATCH(TRUE,INDEX($B$14:$B$117&gt;=BR438,0),0),"")</f>
        <v>1</v>
      </c>
      <c r="BT438" s="194">
        <f t="shared" ca="1" si="415"/>
        <v>1.3963799927016407E-2</v>
      </c>
      <c r="BW438" s="194">
        <f t="shared" si="416"/>
        <v>0</v>
      </c>
      <c r="BX438" s="19">
        <f ca="1"/>
        <v>0</v>
      </c>
      <c r="BY438" s="19">
        <f t="shared" ca="1" si="417"/>
        <v>0</v>
      </c>
      <c r="CB438" s="198" cm="1">
        <f t="array" ref="CB438">IFERROR(MATCH(TRUE,INDEX($B$14:$B$117&gt;=CA438,0),0),"")</f>
        <v>1</v>
      </c>
      <c r="CC438" s="194">
        <f t="shared" ca="1" si="418"/>
        <v>1.3963799927016407E-2</v>
      </c>
      <c r="CF438" s="194">
        <f t="shared" si="419"/>
        <v>0</v>
      </c>
      <c r="CG438" s="19">
        <f ca="1"/>
        <v>0</v>
      </c>
      <c r="CH438" s="19">
        <f t="shared" ca="1" si="420"/>
        <v>0</v>
      </c>
      <c r="CK438" s="198" cm="1">
        <f t="array" ref="CK438">IFERROR(MATCH(TRUE,INDEX($B$14:$B$117&gt;=CJ438,0),0),"")</f>
        <v>1</v>
      </c>
      <c r="CL438" s="194">
        <f t="shared" ca="1" si="421"/>
        <v>1.3963799927016407E-2</v>
      </c>
      <c r="CO438" s="194">
        <f t="shared" si="422"/>
        <v>0</v>
      </c>
      <c r="CP438" s="19">
        <f ca="1"/>
        <v>0</v>
      </c>
      <c r="CQ438" s="19">
        <f t="shared" ca="1" si="423"/>
        <v>0</v>
      </c>
      <c r="CT438" s="198" cm="1">
        <f t="array" ref="CT438">IFERROR(MATCH(TRUE,INDEX($B$14:$B$117&gt;=CS438,0),0),"")</f>
        <v>1</v>
      </c>
      <c r="CU438" s="194">
        <f t="shared" ca="1" si="424"/>
        <v>1.3963799927016407E-2</v>
      </c>
      <c r="CX438" s="194">
        <f t="shared" si="425"/>
        <v>0</v>
      </c>
      <c r="CY438" s="19" t="e">
        <f ca="1"/>
        <v>#N/A</v>
      </c>
      <c r="CZ438" s="19" t="e">
        <f t="shared" ca="1" si="426"/>
        <v>#N/A</v>
      </c>
      <c r="DC438" s="198" cm="1">
        <f t="array" ref="DC438">IFERROR(MATCH(TRUE,INDEX($B$14:$B$117&gt;=DB438,0),0),"")</f>
        <v>1</v>
      </c>
      <c r="DD438" s="194">
        <f t="shared" ca="1" si="427"/>
        <v>1.3963799927016407E-2</v>
      </c>
      <c r="DG438" s="194">
        <f t="shared" si="428"/>
        <v>0</v>
      </c>
      <c r="DH438" s="19" t="e">
        <f ca="1"/>
        <v>#N/A</v>
      </c>
      <c r="DI438" s="19" t="e">
        <f t="shared" ca="1" si="429"/>
        <v>#N/A</v>
      </c>
      <c r="DL438" s="198" cm="1">
        <f t="array" ref="DL438">IFERROR(MATCH(TRUE,INDEX($B$14:$B$117&gt;=DK438,0),0),"")</f>
        <v>1</v>
      </c>
      <c r="DM438" s="194">
        <f t="shared" ca="1" si="430"/>
        <v>1.3963799927016407E-2</v>
      </c>
      <c r="DP438" s="194">
        <f t="shared" si="431"/>
        <v>0</v>
      </c>
      <c r="DQ438" s="19" t="e">
        <f ca="1"/>
        <v>#N/A</v>
      </c>
      <c r="DR438" s="19" t="e">
        <f t="shared" ca="1" si="432"/>
        <v>#N/A</v>
      </c>
      <c r="DU438" s="198" cm="1">
        <f t="array" ref="DU438">IFERROR(MATCH(TRUE,INDEX($B$14:$B$117&gt;=DT438,0),0),"")</f>
        <v>1</v>
      </c>
      <c r="DV438" s="194">
        <f t="shared" ca="1" si="433"/>
        <v>1.3963799927016407E-2</v>
      </c>
      <c r="DY438" s="194">
        <f t="shared" si="434"/>
        <v>0</v>
      </c>
      <c r="DZ438" s="19" t="e">
        <f ca="1"/>
        <v>#N/A</v>
      </c>
      <c r="EA438" s="19" t="e">
        <f t="shared" ca="1" si="435"/>
        <v>#N/A</v>
      </c>
      <c r="ED438" s="198" cm="1">
        <f t="array" ref="ED438">IFERROR(MATCH(TRUE,INDEX($B$14:$B$117&gt;=EC438,0),0),"")</f>
        <v>1</v>
      </c>
      <c r="EE438" s="194">
        <f t="shared" ca="1" si="436"/>
        <v>1.3963799927016407E-2</v>
      </c>
      <c r="EH438" s="194">
        <f t="shared" si="437"/>
        <v>0</v>
      </c>
      <c r="EI438" s="19" t="e">
        <f ca="1"/>
        <v>#N/A</v>
      </c>
      <c r="EJ438" s="19" t="e">
        <f t="shared" ca="1" si="438"/>
        <v>#N/A</v>
      </c>
      <c r="EM438" s="198" cm="1">
        <f t="array" ref="EM438">IFERROR(MATCH(TRUE,INDEX($B$14:$B$117&gt;=EL438,0),0),"")</f>
        <v>1</v>
      </c>
      <c r="EN438" s="194">
        <f t="shared" ca="1" si="439"/>
        <v>1.3963799927016407E-2</v>
      </c>
      <c r="EQ438" s="194">
        <f t="shared" si="440"/>
        <v>0</v>
      </c>
      <c r="ER438" s="19" t="e">
        <f ca="1"/>
        <v>#N/A</v>
      </c>
      <c r="ES438" s="19" t="e">
        <f t="shared" ca="1" si="441"/>
        <v>#N/A</v>
      </c>
      <c r="EV438" s="198" cm="1">
        <f t="array" ref="EV438">IFERROR(MATCH(TRUE,INDEX($B$14:$B$117&gt;=EU438,0),0),"")</f>
        <v>1</v>
      </c>
      <c r="EW438" s="194">
        <f t="shared" ca="1" si="442"/>
        <v>1.3963799927016407E-2</v>
      </c>
      <c r="EZ438" s="194">
        <f t="shared" si="443"/>
        <v>0</v>
      </c>
      <c r="FA438" s="19" t="e">
        <f ca="1"/>
        <v>#N/A</v>
      </c>
      <c r="FB438" s="19" t="e">
        <f t="shared" ca="1" si="444"/>
        <v>#N/A</v>
      </c>
      <c r="FE438" s="198" cm="1">
        <f t="array" ref="FE438">IFERROR(MATCH(TRUE,INDEX($B$14:$B$117&gt;=FD438,0),0),"")</f>
        <v>1</v>
      </c>
      <c r="FF438" s="194">
        <f t="shared" ca="1" si="445"/>
        <v>1.3963799927016407E-2</v>
      </c>
      <c r="FI438" s="194">
        <f t="shared" si="446"/>
        <v>0</v>
      </c>
      <c r="FJ438" s="19" t="e">
        <f ca="1"/>
        <v>#N/A</v>
      </c>
      <c r="FK438" s="19" t="e">
        <f t="shared" ca="1" si="447"/>
        <v>#N/A</v>
      </c>
      <c r="FN438" s="198" cm="1">
        <f t="array" ref="FN438">IFERROR(MATCH(TRUE,INDEX($B$14:$B$117&gt;=FM438,0),0),"")</f>
        <v>1</v>
      </c>
      <c r="FO438" s="194">
        <f t="shared" ca="1" si="448"/>
        <v>1.3963799927016407E-2</v>
      </c>
      <c r="FR438" s="194">
        <f t="shared" si="449"/>
        <v>0</v>
      </c>
      <c r="FS438" s="19" t="e">
        <f ca="1"/>
        <v>#N/A</v>
      </c>
      <c r="FT438" s="19" t="e">
        <f t="shared" ca="1" si="450"/>
        <v>#N/A</v>
      </c>
      <c r="FW438" s="198" cm="1">
        <f t="array" ref="FW438">IFERROR(MATCH(TRUE,INDEX($B$14:$B$117&gt;=FV438,0),0),"")</f>
        <v>1</v>
      </c>
      <c r="FX438" s="194">
        <f t="shared" ca="1" si="451"/>
        <v>1.3963799927016407E-2</v>
      </c>
      <c r="GA438" s="194">
        <f t="shared" si="452"/>
        <v>0</v>
      </c>
      <c r="GB438" s="19" t="e">
        <f ca="1"/>
        <v>#N/A</v>
      </c>
      <c r="GC438" s="19" t="e">
        <f t="shared" ca="1" si="453"/>
        <v>#N/A</v>
      </c>
    </row>
    <row r="439" spans="8:185" x14ac:dyDescent="0.2">
      <c r="H439" s="198" cm="1">
        <f t="array" ref="H439">IFERROR(MATCH(TRUE,INDEX($B$14:$B$117&gt;=G439,0),0),"")</f>
        <v>1</v>
      </c>
      <c r="I439" s="194">
        <f t="shared" ca="1" si="398"/>
        <v>1.3963799927016407E-2</v>
      </c>
      <c r="L439" s="194">
        <f t="shared" si="454"/>
        <v>0</v>
      </c>
      <c r="M439" s="19">
        <f ca="1"/>
        <v>0</v>
      </c>
      <c r="N439" s="19">
        <f t="shared" ca="1" si="455"/>
        <v>0</v>
      </c>
      <c r="Q439" s="198" cm="1">
        <f t="array" ref="Q439">IFERROR(MATCH(TRUE,INDEX($B$14:$B$117&gt;=P439,0),0),"")</f>
        <v>1</v>
      </c>
      <c r="R439" s="194">
        <f t="shared" ca="1" si="399"/>
        <v>1.3963799927016407E-2</v>
      </c>
      <c r="U439" s="194">
        <f t="shared" si="456"/>
        <v>0</v>
      </c>
      <c r="V439" s="19">
        <f ca="1"/>
        <v>0</v>
      </c>
      <c r="W439" s="19">
        <f t="shared" ca="1" si="457"/>
        <v>0</v>
      </c>
      <c r="Z439" s="198" cm="1">
        <f t="array" ref="Z439">IFERROR(MATCH(TRUE,INDEX($B$14:$B$117&gt;=Y439,0),0),"")</f>
        <v>1</v>
      </c>
      <c r="AA439" s="194">
        <f t="shared" ca="1" si="400"/>
        <v>1.3963799927016407E-2</v>
      </c>
      <c r="AD439" s="194">
        <f t="shared" si="401"/>
        <v>0</v>
      </c>
      <c r="AE439" s="19">
        <f ca="1"/>
        <v>0</v>
      </c>
      <c r="AF439" s="19">
        <f t="shared" ca="1" si="402"/>
        <v>0</v>
      </c>
      <c r="AI439" s="198" cm="1">
        <f t="array" ref="AI439">IFERROR(MATCH(TRUE,INDEX($B$14:$B$117&gt;=AH439,0),0),"")</f>
        <v>1</v>
      </c>
      <c r="AJ439" s="194">
        <f t="shared" ca="1" si="403"/>
        <v>1.3963799927016407E-2</v>
      </c>
      <c r="AM439" s="194">
        <f t="shared" si="404"/>
        <v>0</v>
      </c>
      <c r="AN439" s="19">
        <f ca="1"/>
        <v>0</v>
      </c>
      <c r="AO439" s="19">
        <f t="shared" ca="1" si="405"/>
        <v>0</v>
      </c>
      <c r="AR439" s="198" cm="1">
        <f t="array" ref="AR439">IFERROR(MATCH(TRUE,INDEX($B$14:$B$117&gt;=AQ439,0),0),"")</f>
        <v>1</v>
      </c>
      <c r="AS439" s="194">
        <f t="shared" ca="1" si="406"/>
        <v>1.3963799927016407E-2</v>
      </c>
      <c r="AV439" s="194">
        <f t="shared" si="407"/>
        <v>0</v>
      </c>
      <c r="AW439" s="19">
        <f ca="1"/>
        <v>0</v>
      </c>
      <c r="AX439" s="19">
        <f t="shared" ca="1" si="408"/>
        <v>0</v>
      </c>
      <c r="BA439" s="198" cm="1">
        <f t="array" ref="BA439">IFERROR(MATCH(TRUE,INDEX($B$14:$B$117&gt;=AZ439,0),0),"")</f>
        <v>1</v>
      </c>
      <c r="BB439" s="194">
        <f t="shared" ca="1" si="409"/>
        <v>1.3963799927016407E-2</v>
      </c>
      <c r="BE439" s="194">
        <f t="shared" si="410"/>
        <v>0</v>
      </c>
      <c r="BF439" s="19">
        <f ca="1"/>
        <v>0</v>
      </c>
      <c r="BG439" s="19">
        <f t="shared" ca="1" si="411"/>
        <v>0</v>
      </c>
      <c r="BJ439" s="198" cm="1">
        <f t="array" ref="BJ439">IFERROR(MATCH(TRUE,INDEX($B$14:$B$117&gt;=BI439,0),0),"")</f>
        <v>1</v>
      </c>
      <c r="BK439" s="194">
        <f t="shared" ca="1" si="412"/>
        <v>1.3963799927016407E-2</v>
      </c>
      <c r="BN439" s="194">
        <f t="shared" si="413"/>
        <v>0</v>
      </c>
      <c r="BO439" s="19">
        <f ca="1"/>
        <v>0</v>
      </c>
      <c r="BP439" s="19">
        <f t="shared" ca="1" si="414"/>
        <v>0</v>
      </c>
      <c r="BS439" s="198" cm="1">
        <f t="array" ref="BS439">IFERROR(MATCH(TRUE,INDEX($B$14:$B$117&gt;=BR439,0),0),"")</f>
        <v>1</v>
      </c>
      <c r="BT439" s="194">
        <f t="shared" ca="1" si="415"/>
        <v>1.3963799927016407E-2</v>
      </c>
      <c r="BW439" s="194">
        <f t="shared" si="416"/>
        <v>0</v>
      </c>
      <c r="BX439" s="19">
        <f ca="1"/>
        <v>0</v>
      </c>
      <c r="BY439" s="19">
        <f t="shared" ca="1" si="417"/>
        <v>0</v>
      </c>
      <c r="CB439" s="198" cm="1">
        <f t="array" ref="CB439">IFERROR(MATCH(TRUE,INDEX($B$14:$B$117&gt;=CA439,0),0),"")</f>
        <v>1</v>
      </c>
      <c r="CC439" s="194">
        <f t="shared" ca="1" si="418"/>
        <v>1.3963799927016407E-2</v>
      </c>
      <c r="CF439" s="194">
        <f t="shared" si="419"/>
        <v>0</v>
      </c>
      <c r="CG439" s="19">
        <f ca="1"/>
        <v>0</v>
      </c>
      <c r="CH439" s="19">
        <f t="shared" ca="1" si="420"/>
        <v>0</v>
      </c>
      <c r="CK439" s="198" cm="1">
        <f t="array" ref="CK439">IFERROR(MATCH(TRUE,INDEX($B$14:$B$117&gt;=CJ439,0),0),"")</f>
        <v>1</v>
      </c>
      <c r="CL439" s="194">
        <f t="shared" ca="1" si="421"/>
        <v>1.3963799927016407E-2</v>
      </c>
      <c r="CO439" s="194">
        <f t="shared" si="422"/>
        <v>0</v>
      </c>
      <c r="CP439" s="19">
        <f ca="1"/>
        <v>0</v>
      </c>
      <c r="CQ439" s="19">
        <f t="shared" ca="1" si="423"/>
        <v>0</v>
      </c>
      <c r="CT439" s="198" cm="1">
        <f t="array" ref="CT439">IFERROR(MATCH(TRUE,INDEX($B$14:$B$117&gt;=CS439,0),0),"")</f>
        <v>1</v>
      </c>
      <c r="CU439" s="194">
        <f t="shared" ca="1" si="424"/>
        <v>1.3963799927016407E-2</v>
      </c>
      <c r="CX439" s="194">
        <f t="shared" si="425"/>
        <v>0</v>
      </c>
      <c r="CY439" s="19" t="e">
        <f ca="1"/>
        <v>#N/A</v>
      </c>
      <c r="CZ439" s="19" t="e">
        <f t="shared" ca="1" si="426"/>
        <v>#N/A</v>
      </c>
      <c r="DC439" s="198" cm="1">
        <f t="array" ref="DC439">IFERROR(MATCH(TRUE,INDEX($B$14:$B$117&gt;=DB439,0),0),"")</f>
        <v>1</v>
      </c>
      <c r="DD439" s="194">
        <f t="shared" ca="1" si="427"/>
        <v>1.3963799927016407E-2</v>
      </c>
      <c r="DG439" s="194">
        <f t="shared" si="428"/>
        <v>0</v>
      </c>
      <c r="DH439" s="19" t="e">
        <f ca="1"/>
        <v>#N/A</v>
      </c>
      <c r="DI439" s="19" t="e">
        <f t="shared" ca="1" si="429"/>
        <v>#N/A</v>
      </c>
      <c r="DL439" s="198" cm="1">
        <f t="array" ref="DL439">IFERROR(MATCH(TRUE,INDEX($B$14:$B$117&gt;=DK439,0),0),"")</f>
        <v>1</v>
      </c>
      <c r="DM439" s="194">
        <f t="shared" ca="1" si="430"/>
        <v>1.3963799927016407E-2</v>
      </c>
      <c r="DP439" s="194">
        <f t="shared" si="431"/>
        <v>0</v>
      </c>
      <c r="DQ439" s="19" t="e">
        <f ca="1"/>
        <v>#N/A</v>
      </c>
      <c r="DR439" s="19" t="e">
        <f t="shared" ca="1" si="432"/>
        <v>#N/A</v>
      </c>
      <c r="DU439" s="198" cm="1">
        <f t="array" ref="DU439">IFERROR(MATCH(TRUE,INDEX($B$14:$B$117&gt;=DT439,0),0),"")</f>
        <v>1</v>
      </c>
      <c r="DV439" s="194">
        <f t="shared" ca="1" si="433"/>
        <v>1.3963799927016407E-2</v>
      </c>
      <c r="DY439" s="194">
        <f t="shared" si="434"/>
        <v>0</v>
      </c>
      <c r="DZ439" s="19" t="e">
        <f ca="1"/>
        <v>#N/A</v>
      </c>
      <c r="EA439" s="19" t="e">
        <f t="shared" ca="1" si="435"/>
        <v>#N/A</v>
      </c>
      <c r="ED439" s="198" cm="1">
        <f t="array" ref="ED439">IFERROR(MATCH(TRUE,INDEX($B$14:$B$117&gt;=EC439,0),0),"")</f>
        <v>1</v>
      </c>
      <c r="EE439" s="194">
        <f t="shared" ca="1" si="436"/>
        <v>1.3963799927016407E-2</v>
      </c>
      <c r="EH439" s="194">
        <f t="shared" si="437"/>
        <v>0</v>
      </c>
      <c r="EI439" s="19" t="e">
        <f ca="1"/>
        <v>#N/A</v>
      </c>
      <c r="EJ439" s="19" t="e">
        <f t="shared" ca="1" si="438"/>
        <v>#N/A</v>
      </c>
      <c r="EM439" s="198" cm="1">
        <f t="array" ref="EM439">IFERROR(MATCH(TRUE,INDEX($B$14:$B$117&gt;=EL439,0),0),"")</f>
        <v>1</v>
      </c>
      <c r="EN439" s="194">
        <f t="shared" ca="1" si="439"/>
        <v>1.3963799927016407E-2</v>
      </c>
      <c r="EQ439" s="194">
        <f t="shared" si="440"/>
        <v>0</v>
      </c>
      <c r="ER439" s="19" t="e">
        <f ca="1"/>
        <v>#N/A</v>
      </c>
      <c r="ES439" s="19" t="e">
        <f t="shared" ca="1" si="441"/>
        <v>#N/A</v>
      </c>
      <c r="EV439" s="198" cm="1">
        <f t="array" ref="EV439">IFERROR(MATCH(TRUE,INDEX($B$14:$B$117&gt;=EU439,0),0),"")</f>
        <v>1</v>
      </c>
      <c r="EW439" s="194">
        <f t="shared" ca="1" si="442"/>
        <v>1.3963799927016407E-2</v>
      </c>
      <c r="EZ439" s="194">
        <f t="shared" si="443"/>
        <v>0</v>
      </c>
      <c r="FA439" s="19" t="e">
        <f ca="1"/>
        <v>#N/A</v>
      </c>
      <c r="FB439" s="19" t="e">
        <f t="shared" ca="1" si="444"/>
        <v>#N/A</v>
      </c>
      <c r="FE439" s="198" cm="1">
        <f t="array" ref="FE439">IFERROR(MATCH(TRUE,INDEX($B$14:$B$117&gt;=FD439,0),0),"")</f>
        <v>1</v>
      </c>
      <c r="FF439" s="194">
        <f t="shared" ca="1" si="445"/>
        <v>1.3963799927016407E-2</v>
      </c>
      <c r="FI439" s="194">
        <f t="shared" si="446"/>
        <v>0</v>
      </c>
      <c r="FJ439" s="19" t="e">
        <f ca="1"/>
        <v>#N/A</v>
      </c>
      <c r="FK439" s="19" t="e">
        <f t="shared" ca="1" si="447"/>
        <v>#N/A</v>
      </c>
      <c r="FN439" s="198" cm="1">
        <f t="array" ref="FN439">IFERROR(MATCH(TRUE,INDEX($B$14:$B$117&gt;=FM439,0),0),"")</f>
        <v>1</v>
      </c>
      <c r="FO439" s="194">
        <f t="shared" ca="1" si="448"/>
        <v>1.3963799927016407E-2</v>
      </c>
      <c r="FR439" s="194">
        <f t="shared" si="449"/>
        <v>0</v>
      </c>
      <c r="FS439" s="19" t="e">
        <f ca="1"/>
        <v>#N/A</v>
      </c>
      <c r="FT439" s="19" t="e">
        <f t="shared" ca="1" si="450"/>
        <v>#N/A</v>
      </c>
      <c r="FW439" s="198" cm="1">
        <f t="array" ref="FW439">IFERROR(MATCH(TRUE,INDEX($B$14:$B$117&gt;=FV439,0),0),"")</f>
        <v>1</v>
      </c>
      <c r="FX439" s="194">
        <f t="shared" ca="1" si="451"/>
        <v>1.3963799927016407E-2</v>
      </c>
      <c r="GA439" s="194">
        <f t="shared" si="452"/>
        <v>0</v>
      </c>
      <c r="GB439" s="19" t="e">
        <f ca="1"/>
        <v>#N/A</v>
      </c>
      <c r="GC439" s="19" t="e">
        <f t="shared" ca="1" si="453"/>
        <v>#N/A</v>
      </c>
    </row>
    <row r="440" spans="8:185" x14ac:dyDescent="0.2">
      <c r="H440" s="198" cm="1">
        <f t="array" ref="H440">IFERROR(MATCH(TRUE,INDEX($B$14:$B$117&gt;=G440,0),0),"")</f>
        <v>1</v>
      </c>
      <c r="I440" s="194">
        <f t="shared" ca="1" si="398"/>
        <v>1.3963799927016407E-2</v>
      </c>
      <c r="L440" s="194">
        <f t="shared" si="454"/>
        <v>0</v>
      </c>
      <c r="M440" s="19">
        <f ca="1"/>
        <v>0</v>
      </c>
      <c r="N440" s="19">
        <f t="shared" ca="1" si="455"/>
        <v>0</v>
      </c>
      <c r="Q440" s="198" cm="1">
        <f t="array" ref="Q440">IFERROR(MATCH(TRUE,INDEX($B$14:$B$117&gt;=P440,0),0),"")</f>
        <v>1</v>
      </c>
      <c r="R440" s="194">
        <f t="shared" ca="1" si="399"/>
        <v>1.3963799927016407E-2</v>
      </c>
      <c r="U440" s="194">
        <f t="shared" si="456"/>
        <v>0</v>
      </c>
      <c r="V440" s="19">
        <f ca="1"/>
        <v>0</v>
      </c>
      <c r="W440" s="19">
        <f t="shared" ca="1" si="457"/>
        <v>0</v>
      </c>
      <c r="Z440" s="198" cm="1">
        <f t="array" ref="Z440">IFERROR(MATCH(TRUE,INDEX($B$14:$B$117&gt;=Y440,0),0),"")</f>
        <v>1</v>
      </c>
      <c r="AA440" s="194">
        <f t="shared" ca="1" si="400"/>
        <v>1.3963799927016407E-2</v>
      </c>
      <c r="AD440" s="194">
        <f t="shared" si="401"/>
        <v>0</v>
      </c>
      <c r="AE440" s="19">
        <f ca="1"/>
        <v>0</v>
      </c>
      <c r="AF440" s="19">
        <f t="shared" ca="1" si="402"/>
        <v>0</v>
      </c>
      <c r="AI440" s="198" cm="1">
        <f t="array" ref="AI440">IFERROR(MATCH(TRUE,INDEX($B$14:$B$117&gt;=AH440,0),0),"")</f>
        <v>1</v>
      </c>
      <c r="AJ440" s="194">
        <f t="shared" ca="1" si="403"/>
        <v>1.3963799927016407E-2</v>
      </c>
      <c r="AM440" s="194">
        <f t="shared" si="404"/>
        <v>0</v>
      </c>
      <c r="AN440" s="19">
        <f ca="1"/>
        <v>0</v>
      </c>
      <c r="AO440" s="19">
        <f t="shared" ca="1" si="405"/>
        <v>0</v>
      </c>
      <c r="AR440" s="198" cm="1">
        <f t="array" ref="AR440">IFERROR(MATCH(TRUE,INDEX($B$14:$B$117&gt;=AQ440,0),0),"")</f>
        <v>1</v>
      </c>
      <c r="AS440" s="194">
        <f t="shared" ca="1" si="406"/>
        <v>1.3963799927016407E-2</v>
      </c>
      <c r="AV440" s="194">
        <f t="shared" si="407"/>
        <v>0</v>
      </c>
      <c r="AW440" s="19">
        <f ca="1"/>
        <v>0</v>
      </c>
      <c r="AX440" s="19">
        <f t="shared" ca="1" si="408"/>
        <v>0</v>
      </c>
      <c r="BA440" s="198" cm="1">
        <f t="array" ref="BA440">IFERROR(MATCH(TRUE,INDEX($B$14:$B$117&gt;=AZ440,0),0),"")</f>
        <v>1</v>
      </c>
      <c r="BB440" s="194">
        <f t="shared" ca="1" si="409"/>
        <v>1.3963799927016407E-2</v>
      </c>
      <c r="BE440" s="194">
        <f t="shared" si="410"/>
        <v>0</v>
      </c>
      <c r="BF440" s="19">
        <f ca="1"/>
        <v>0</v>
      </c>
      <c r="BG440" s="19">
        <f t="shared" ca="1" si="411"/>
        <v>0</v>
      </c>
      <c r="BJ440" s="198" cm="1">
        <f t="array" ref="BJ440">IFERROR(MATCH(TRUE,INDEX($B$14:$B$117&gt;=BI440,0),0),"")</f>
        <v>1</v>
      </c>
      <c r="BK440" s="194">
        <f t="shared" ca="1" si="412"/>
        <v>1.3963799927016407E-2</v>
      </c>
      <c r="BN440" s="194">
        <f t="shared" si="413"/>
        <v>0</v>
      </c>
      <c r="BO440" s="19">
        <f ca="1"/>
        <v>0</v>
      </c>
      <c r="BP440" s="19">
        <f t="shared" ca="1" si="414"/>
        <v>0</v>
      </c>
      <c r="BS440" s="198" cm="1">
        <f t="array" ref="BS440">IFERROR(MATCH(TRUE,INDEX($B$14:$B$117&gt;=BR440,0),0),"")</f>
        <v>1</v>
      </c>
      <c r="BT440" s="194">
        <f t="shared" ca="1" si="415"/>
        <v>1.3963799927016407E-2</v>
      </c>
      <c r="BW440" s="194">
        <f t="shared" si="416"/>
        <v>0</v>
      </c>
      <c r="BX440" s="19">
        <f ca="1"/>
        <v>0</v>
      </c>
      <c r="BY440" s="19">
        <f t="shared" ca="1" si="417"/>
        <v>0</v>
      </c>
      <c r="CB440" s="198" cm="1">
        <f t="array" ref="CB440">IFERROR(MATCH(TRUE,INDEX($B$14:$B$117&gt;=CA440,0),0),"")</f>
        <v>1</v>
      </c>
      <c r="CC440" s="194">
        <f t="shared" ca="1" si="418"/>
        <v>1.3963799927016407E-2</v>
      </c>
      <c r="CF440" s="194">
        <f t="shared" si="419"/>
        <v>0</v>
      </c>
      <c r="CG440" s="19">
        <f ca="1"/>
        <v>0</v>
      </c>
      <c r="CH440" s="19">
        <f t="shared" ca="1" si="420"/>
        <v>0</v>
      </c>
      <c r="CK440" s="198" cm="1">
        <f t="array" ref="CK440">IFERROR(MATCH(TRUE,INDEX($B$14:$B$117&gt;=CJ440,0),0),"")</f>
        <v>1</v>
      </c>
      <c r="CL440" s="194">
        <f t="shared" ca="1" si="421"/>
        <v>1.3963799927016407E-2</v>
      </c>
      <c r="CO440" s="194">
        <f t="shared" si="422"/>
        <v>0</v>
      </c>
      <c r="CP440" s="19">
        <f ca="1"/>
        <v>0</v>
      </c>
      <c r="CQ440" s="19">
        <f t="shared" ca="1" si="423"/>
        <v>0</v>
      </c>
      <c r="CT440" s="198" cm="1">
        <f t="array" ref="CT440">IFERROR(MATCH(TRUE,INDEX($B$14:$B$117&gt;=CS440,0),0),"")</f>
        <v>1</v>
      </c>
      <c r="CU440" s="194">
        <f t="shared" ca="1" si="424"/>
        <v>1.3963799927016407E-2</v>
      </c>
      <c r="CX440" s="194">
        <f t="shared" si="425"/>
        <v>0</v>
      </c>
      <c r="CY440" s="19" t="e">
        <f ca="1"/>
        <v>#N/A</v>
      </c>
      <c r="CZ440" s="19" t="e">
        <f t="shared" ca="1" si="426"/>
        <v>#N/A</v>
      </c>
      <c r="DC440" s="198" cm="1">
        <f t="array" ref="DC440">IFERROR(MATCH(TRUE,INDEX($B$14:$B$117&gt;=DB440,0),0),"")</f>
        <v>1</v>
      </c>
      <c r="DD440" s="194">
        <f t="shared" ca="1" si="427"/>
        <v>1.3963799927016407E-2</v>
      </c>
      <c r="DG440" s="194">
        <f t="shared" si="428"/>
        <v>0</v>
      </c>
      <c r="DH440" s="19" t="e">
        <f ca="1"/>
        <v>#N/A</v>
      </c>
      <c r="DI440" s="19" t="e">
        <f t="shared" ca="1" si="429"/>
        <v>#N/A</v>
      </c>
      <c r="DL440" s="198" cm="1">
        <f t="array" ref="DL440">IFERROR(MATCH(TRUE,INDEX($B$14:$B$117&gt;=DK440,0),0),"")</f>
        <v>1</v>
      </c>
      <c r="DM440" s="194">
        <f t="shared" ca="1" si="430"/>
        <v>1.3963799927016407E-2</v>
      </c>
      <c r="DP440" s="194">
        <f t="shared" si="431"/>
        <v>0</v>
      </c>
      <c r="DQ440" s="19" t="e">
        <f ca="1"/>
        <v>#N/A</v>
      </c>
      <c r="DR440" s="19" t="e">
        <f t="shared" ca="1" si="432"/>
        <v>#N/A</v>
      </c>
      <c r="DU440" s="198" cm="1">
        <f t="array" ref="DU440">IFERROR(MATCH(TRUE,INDEX($B$14:$B$117&gt;=DT440,0),0),"")</f>
        <v>1</v>
      </c>
      <c r="DV440" s="194">
        <f t="shared" ca="1" si="433"/>
        <v>1.3963799927016407E-2</v>
      </c>
      <c r="DY440" s="194">
        <f t="shared" si="434"/>
        <v>0</v>
      </c>
      <c r="DZ440" s="19" t="e">
        <f ca="1"/>
        <v>#N/A</v>
      </c>
      <c r="EA440" s="19" t="e">
        <f t="shared" ca="1" si="435"/>
        <v>#N/A</v>
      </c>
      <c r="ED440" s="198" cm="1">
        <f t="array" ref="ED440">IFERROR(MATCH(TRUE,INDEX($B$14:$B$117&gt;=EC440,0),0),"")</f>
        <v>1</v>
      </c>
      <c r="EE440" s="194">
        <f t="shared" ca="1" si="436"/>
        <v>1.3963799927016407E-2</v>
      </c>
      <c r="EH440" s="194">
        <f t="shared" si="437"/>
        <v>0</v>
      </c>
      <c r="EI440" s="19" t="e">
        <f ca="1"/>
        <v>#N/A</v>
      </c>
      <c r="EJ440" s="19" t="e">
        <f t="shared" ca="1" si="438"/>
        <v>#N/A</v>
      </c>
      <c r="EM440" s="198" cm="1">
        <f t="array" ref="EM440">IFERROR(MATCH(TRUE,INDEX($B$14:$B$117&gt;=EL440,0),0),"")</f>
        <v>1</v>
      </c>
      <c r="EN440" s="194">
        <f t="shared" ca="1" si="439"/>
        <v>1.3963799927016407E-2</v>
      </c>
      <c r="EQ440" s="194">
        <f t="shared" si="440"/>
        <v>0</v>
      </c>
      <c r="ER440" s="19" t="e">
        <f ca="1"/>
        <v>#N/A</v>
      </c>
      <c r="ES440" s="19" t="e">
        <f t="shared" ca="1" si="441"/>
        <v>#N/A</v>
      </c>
      <c r="EV440" s="198" cm="1">
        <f t="array" ref="EV440">IFERROR(MATCH(TRUE,INDEX($B$14:$B$117&gt;=EU440,0),0),"")</f>
        <v>1</v>
      </c>
      <c r="EW440" s="194">
        <f t="shared" ca="1" si="442"/>
        <v>1.3963799927016407E-2</v>
      </c>
      <c r="EZ440" s="194">
        <f t="shared" si="443"/>
        <v>0</v>
      </c>
      <c r="FA440" s="19" t="e">
        <f ca="1"/>
        <v>#N/A</v>
      </c>
      <c r="FB440" s="19" t="e">
        <f t="shared" ca="1" si="444"/>
        <v>#N/A</v>
      </c>
      <c r="FE440" s="198" cm="1">
        <f t="array" ref="FE440">IFERROR(MATCH(TRUE,INDEX($B$14:$B$117&gt;=FD440,0),0),"")</f>
        <v>1</v>
      </c>
      <c r="FF440" s="194">
        <f t="shared" ca="1" si="445"/>
        <v>1.3963799927016407E-2</v>
      </c>
      <c r="FI440" s="194">
        <f t="shared" si="446"/>
        <v>0</v>
      </c>
      <c r="FJ440" s="19" t="e">
        <f ca="1"/>
        <v>#N/A</v>
      </c>
      <c r="FK440" s="19" t="e">
        <f t="shared" ca="1" si="447"/>
        <v>#N/A</v>
      </c>
      <c r="FN440" s="198" cm="1">
        <f t="array" ref="FN440">IFERROR(MATCH(TRUE,INDEX($B$14:$B$117&gt;=FM440,0),0),"")</f>
        <v>1</v>
      </c>
      <c r="FO440" s="194">
        <f t="shared" ca="1" si="448"/>
        <v>1.3963799927016407E-2</v>
      </c>
      <c r="FR440" s="194">
        <f t="shared" si="449"/>
        <v>0</v>
      </c>
      <c r="FS440" s="19" t="e">
        <f ca="1"/>
        <v>#N/A</v>
      </c>
      <c r="FT440" s="19" t="e">
        <f t="shared" ca="1" si="450"/>
        <v>#N/A</v>
      </c>
      <c r="FW440" s="198" cm="1">
        <f t="array" ref="FW440">IFERROR(MATCH(TRUE,INDEX($B$14:$B$117&gt;=FV440,0),0),"")</f>
        <v>1</v>
      </c>
      <c r="FX440" s="194">
        <f t="shared" ca="1" si="451"/>
        <v>1.3963799927016407E-2</v>
      </c>
      <c r="GA440" s="194">
        <f t="shared" si="452"/>
        <v>0</v>
      </c>
      <c r="GB440" s="19" t="e">
        <f ca="1"/>
        <v>#N/A</v>
      </c>
      <c r="GC440" s="19" t="e">
        <f t="shared" ca="1" si="453"/>
        <v>#N/A</v>
      </c>
    </row>
    <row r="441" spans="8:185" x14ac:dyDescent="0.2">
      <c r="H441" s="198" cm="1">
        <f t="array" ref="H441">IFERROR(MATCH(TRUE,INDEX($B$14:$B$117&gt;=G441,0),0),"")</f>
        <v>1</v>
      </c>
      <c r="I441" s="194">
        <f t="shared" ca="1" si="398"/>
        <v>1.3963799927016407E-2</v>
      </c>
      <c r="L441" s="194">
        <f t="shared" si="454"/>
        <v>0</v>
      </c>
      <c r="M441" s="19">
        <f ca="1"/>
        <v>0</v>
      </c>
      <c r="N441" s="19">
        <f t="shared" ca="1" si="455"/>
        <v>0</v>
      </c>
      <c r="Q441" s="198" cm="1">
        <f t="array" ref="Q441">IFERROR(MATCH(TRUE,INDEX($B$14:$B$117&gt;=P441,0),0),"")</f>
        <v>1</v>
      </c>
      <c r="R441" s="194">
        <f t="shared" ca="1" si="399"/>
        <v>1.3963799927016407E-2</v>
      </c>
      <c r="U441" s="194">
        <f t="shared" si="456"/>
        <v>0</v>
      </c>
      <c r="V441" s="19">
        <f ca="1"/>
        <v>0</v>
      </c>
      <c r="W441" s="19">
        <f t="shared" ca="1" si="457"/>
        <v>0</v>
      </c>
      <c r="Z441" s="198" cm="1">
        <f t="array" ref="Z441">IFERROR(MATCH(TRUE,INDEX($B$14:$B$117&gt;=Y441,0),0),"")</f>
        <v>1</v>
      </c>
      <c r="AA441" s="194">
        <f t="shared" ca="1" si="400"/>
        <v>1.3963799927016407E-2</v>
      </c>
      <c r="AD441" s="194">
        <f t="shared" si="401"/>
        <v>0</v>
      </c>
      <c r="AE441" s="19">
        <f ca="1"/>
        <v>0</v>
      </c>
      <c r="AF441" s="19">
        <f t="shared" ca="1" si="402"/>
        <v>0</v>
      </c>
      <c r="AI441" s="198" cm="1">
        <f t="array" ref="AI441">IFERROR(MATCH(TRUE,INDEX($B$14:$B$117&gt;=AH441,0),0),"")</f>
        <v>1</v>
      </c>
      <c r="AJ441" s="194">
        <f t="shared" ca="1" si="403"/>
        <v>1.3963799927016407E-2</v>
      </c>
      <c r="AM441" s="194">
        <f t="shared" si="404"/>
        <v>0</v>
      </c>
      <c r="AN441" s="19">
        <f ca="1"/>
        <v>0</v>
      </c>
      <c r="AO441" s="19">
        <f t="shared" ca="1" si="405"/>
        <v>0</v>
      </c>
      <c r="AR441" s="198" cm="1">
        <f t="array" ref="AR441">IFERROR(MATCH(TRUE,INDEX($B$14:$B$117&gt;=AQ441,0),0),"")</f>
        <v>1</v>
      </c>
      <c r="AS441" s="194">
        <f t="shared" ca="1" si="406"/>
        <v>1.3963799927016407E-2</v>
      </c>
      <c r="AV441" s="194">
        <f t="shared" si="407"/>
        <v>0</v>
      </c>
      <c r="AW441" s="19">
        <f ca="1"/>
        <v>0</v>
      </c>
      <c r="AX441" s="19">
        <f t="shared" ca="1" si="408"/>
        <v>0</v>
      </c>
      <c r="BA441" s="198" cm="1">
        <f t="array" ref="BA441">IFERROR(MATCH(TRUE,INDEX($B$14:$B$117&gt;=AZ441,0),0),"")</f>
        <v>1</v>
      </c>
      <c r="BB441" s="194">
        <f t="shared" ca="1" si="409"/>
        <v>1.3963799927016407E-2</v>
      </c>
      <c r="BE441" s="194">
        <f t="shared" si="410"/>
        <v>0</v>
      </c>
      <c r="BF441" s="19">
        <f ca="1"/>
        <v>0</v>
      </c>
      <c r="BG441" s="19">
        <f t="shared" ca="1" si="411"/>
        <v>0</v>
      </c>
      <c r="BJ441" s="198" cm="1">
        <f t="array" ref="BJ441">IFERROR(MATCH(TRUE,INDEX($B$14:$B$117&gt;=BI441,0),0),"")</f>
        <v>1</v>
      </c>
      <c r="BK441" s="194">
        <f t="shared" ca="1" si="412"/>
        <v>1.3963799927016407E-2</v>
      </c>
      <c r="BN441" s="194">
        <f t="shared" si="413"/>
        <v>0</v>
      </c>
      <c r="BO441" s="19">
        <f ca="1"/>
        <v>0</v>
      </c>
      <c r="BP441" s="19">
        <f t="shared" ca="1" si="414"/>
        <v>0</v>
      </c>
      <c r="BS441" s="198" cm="1">
        <f t="array" ref="BS441">IFERROR(MATCH(TRUE,INDEX($B$14:$B$117&gt;=BR441,0),0),"")</f>
        <v>1</v>
      </c>
      <c r="BT441" s="194">
        <f t="shared" ca="1" si="415"/>
        <v>1.3963799927016407E-2</v>
      </c>
      <c r="BW441" s="194">
        <f t="shared" si="416"/>
        <v>0</v>
      </c>
      <c r="BX441" s="19">
        <f ca="1"/>
        <v>0</v>
      </c>
      <c r="BY441" s="19">
        <f t="shared" ca="1" si="417"/>
        <v>0</v>
      </c>
      <c r="CB441" s="198" cm="1">
        <f t="array" ref="CB441">IFERROR(MATCH(TRUE,INDEX($B$14:$B$117&gt;=CA441,0),0),"")</f>
        <v>1</v>
      </c>
      <c r="CC441" s="194">
        <f t="shared" ca="1" si="418"/>
        <v>1.3963799927016407E-2</v>
      </c>
      <c r="CF441" s="194">
        <f t="shared" si="419"/>
        <v>0</v>
      </c>
      <c r="CG441" s="19">
        <f ca="1"/>
        <v>0</v>
      </c>
      <c r="CH441" s="19">
        <f t="shared" ca="1" si="420"/>
        <v>0</v>
      </c>
      <c r="CK441" s="198" cm="1">
        <f t="array" ref="CK441">IFERROR(MATCH(TRUE,INDEX($B$14:$B$117&gt;=CJ441,0),0),"")</f>
        <v>1</v>
      </c>
      <c r="CL441" s="194">
        <f t="shared" ca="1" si="421"/>
        <v>1.3963799927016407E-2</v>
      </c>
      <c r="CO441" s="194">
        <f t="shared" si="422"/>
        <v>0</v>
      </c>
      <c r="CP441" s="19">
        <f ca="1"/>
        <v>0</v>
      </c>
      <c r="CQ441" s="19">
        <f t="shared" ca="1" si="423"/>
        <v>0</v>
      </c>
      <c r="CT441" s="198" cm="1">
        <f t="array" ref="CT441">IFERROR(MATCH(TRUE,INDEX($B$14:$B$117&gt;=CS441,0),0),"")</f>
        <v>1</v>
      </c>
      <c r="CU441" s="194">
        <f t="shared" ca="1" si="424"/>
        <v>1.3963799927016407E-2</v>
      </c>
      <c r="CX441" s="194">
        <f t="shared" si="425"/>
        <v>0</v>
      </c>
      <c r="CY441" s="19" t="e">
        <f ca="1"/>
        <v>#N/A</v>
      </c>
      <c r="CZ441" s="19" t="e">
        <f t="shared" ca="1" si="426"/>
        <v>#N/A</v>
      </c>
      <c r="DC441" s="198" cm="1">
        <f t="array" ref="DC441">IFERROR(MATCH(TRUE,INDEX($B$14:$B$117&gt;=DB441,0),0),"")</f>
        <v>1</v>
      </c>
      <c r="DD441" s="194">
        <f t="shared" ca="1" si="427"/>
        <v>1.3963799927016407E-2</v>
      </c>
      <c r="DG441" s="194">
        <f t="shared" si="428"/>
        <v>0</v>
      </c>
      <c r="DH441" s="19" t="e">
        <f ca="1"/>
        <v>#N/A</v>
      </c>
      <c r="DI441" s="19" t="e">
        <f t="shared" ca="1" si="429"/>
        <v>#N/A</v>
      </c>
      <c r="DL441" s="198" cm="1">
        <f t="array" ref="DL441">IFERROR(MATCH(TRUE,INDEX($B$14:$B$117&gt;=DK441,0),0),"")</f>
        <v>1</v>
      </c>
      <c r="DM441" s="194">
        <f t="shared" ca="1" si="430"/>
        <v>1.3963799927016407E-2</v>
      </c>
      <c r="DP441" s="194">
        <f t="shared" si="431"/>
        <v>0</v>
      </c>
      <c r="DQ441" s="19" t="e">
        <f ca="1"/>
        <v>#N/A</v>
      </c>
      <c r="DR441" s="19" t="e">
        <f t="shared" ca="1" si="432"/>
        <v>#N/A</v>
      </c>
      <c r="DU441" s="198" cm="1">
        <f t="array" ref="DU441">IFERROR(MATCH(TRUE,INDEX($B$14:$B$117&gt;=DT441,0),0),"")</f>
        <v>1</v>
      </c>
      <c r="DV441" s="194">
        <f t="shared" ca="1" si="433"/>
        <v>1.3963799927016407E-2</v>
      </c>
      <c r="DY441" s="194">
        <f t="shared" si="434"/>
        <v>0</v>
      </c>
      <c r="DZ441" s="19" t="e">
        <f ca="1"/>
        <v>#N/A</v>
      </c>
      <c r="EA441" s="19" t="e">
        <f t="shared" ca="1" si="435"/>
        <v>#N/A</v>
      </c>
      <c r="ED441" s="198" cm="1">
        <f t="array" ref="ED441">IFERROR(MATCH(TRUE,INDEX($B$14:$B$117&gt;=EC441,0),0),"")</f>
        <v>1</v>
      </c>
      <c r="EE441" s="194">
        <f t="shared" ca="1" si="436"/>
        <v>1.3963799927016407E-2</v>
      </c>
      <c r="EH441" s="194">
        <f t="shared" si="437"/>
        <v>0</v>
      </c>
      <c r="EI441" s="19" t="e">
        <f ca="1"/>
        <v>#N/A</v>
      </c>
      <c r="EJ441" s="19" t="e">
        <f t="shared" ca="1" si="438"/>
        <v>#N/A</v>
      </c>
      <c r="EM441" s="198" cm="1">
        <f t="array" ref="EM441">IFERROR(MATCH(TRUE,INDEX($B$14:$B$117&gt;=EL441,0),0),"")</f>
        <v>1</v>
      </c>
      <c r="EN441" s="194">
        <f t="shared" ca="1" si="439"/>
        <v>1.3963799927016407E-2</v>
      </c>
      <c r="EQ441" s="194">
        <f t="shared" si="440"/>
        <v>0</v>
      </c>
      <c r="ER441" s="19" t="e">
        <f ca="1"/>
        <v>#N/A</v>
      </c>
      <c r="ES441" s="19" t="e">
        <f t="shared" ca="1" si="441"/>
        <v>#N/A</v>
      </c>
      <c r="EV441" s="198" cm="1">
        <f t="array" ref="EV441">IFERROR(MATCH(TRUE,INDEX($B$14:$B$117&gt;=EU441,0),0),"")</f>
        <v>1</v>
      </c>
      <c r="EW441" s="194">
        <f t="shared" ca="1" si="442"/>
        <v>1.3963799927016407E-2</v>
      </c>
      <c r="EZ441" s="194">
        <f t="shared" si="443"/>
        <v>0</v>
      </c>
      <c r="FA441" s="19" t="e">
        <f ca="1"/>
        <v>#N/A</v>
      </c>
      <c r="FB441" s="19" t="e">
        <f t="shared" ca="1" si="444"/>
        <v>#N/A</v>
      </c>
      <c r="FE441" s="198" cm="1">
        <f t="array" ref="FE441">IFERROR(MATCH(TRUE,INDEX($B$14:$B$117&gt;=FD441,0),0),"")</f>
        <v>1</v>
      </c>
      <c r="FF441" s="194">
        <f t="shared" ca="1" si="445"/>
        <v>1.3963799927016407E-2</v>
      </c>
      <c r="FI441" s="194">
        <f t="shared" si="446"/>
        <v>0</v>
      </c>
      <c r="FJ441" s="19" t="e">
        <f ca="1"/>
        <v>#N/A</v>
      </c>
      <c r="FK441" s="19" t="e">
        <f t="shared" ca="1" si="447"/>
        <v>#N/A</v>
      </c>
      <c r="FN441" s="198" cm="1">
        <f t="array" ref="FN441">IFERROR(MATCH(TRUE,INDEX($B$14:$B$117&gt;=FM441,0),0),"")</f>
        <v>1</v>
      </c>
      <c r="FO441" s="194">
        <f t="shared" ca="1" si="448"/>
        <v>1.3963799927016407E-2</v>
      </c>
      <c r="FR441" s="194">
        <f t="shared" si="449"/>
        <v>0</v>
      </c>
      <c r="FS441" s="19" t="e">
        <f ca="1"/>
        <v>#N/A</v>
      </c>
      <c r="FT441" s="19" t="e">
        <f t="shared" ca="1" si="450"/>
        <v>#N/A</v>
      </c>
      <c r="FW441" s="198" cm="1">
        <f t="array" ref="FW441">IFERROR(MATCH(TRUE,INDEX($B$14:$B$117&gt;=FV441,0),0),"")</f>
        <v>1</v>
      </c>
      <c r="FX441" s="194">
        <f t="shared" ca="1" si="451"/>
        <v>1.3963799927016407E-2</v>
      </c>
      <c r="GA441" s="194">
        <f t="shared" si="452"/>
        <v>0</v>
      </c>
      <c r="GB441" s="19" t="e">
        <f ca="1"/>
        <v>#N/A</v>
      </c>
      <c r="GC441" s="19" t="e">
        <f t="shared" ca="1" si="453"/>
        <v>#N/A</v>
      </c>
    </row>
    <row r="442" spans="8:185" x14ac:dyDescent="0.2">
      <c r="H442" s="198" cm="1">
        <f t="array" ref="H442">IFERROR(MATCH(TRUE,INDEX($B$14:$B$117&gt;=G442,0),0),"")</f>
        <v>1</v>
      </c>
      <c r="I442" s="194">
        <f t="shared" ca="1" si="398"/>
        <v>1.3963799927016407E-2</v>
      </c>
      <c r="L442" s="194">
        <f t="shared" si="454"/>
        <v>0</v>
      </c>
      <c r="M442" s="19">
        <f ca="1"/>
        <v>0</v>
      </c>
      <c r="N442" s="19">
        <f t="shared" ca="1" si="455"/>
        <v>0</v>
      </c>
      <c r="Q442" s="198" cm="1">
        <f t="array" ref="Q442">IFERROR(MATCH(TRUE,INDEX($B$14:$B$117&gt;=P442,0),0),"")</f>
        <v>1</v>
      </c>
      <c r="R442" s="194">
        <f t="shared" ca="1" si="399"/>
        <v>1.3963799927016407E-2</v>
      </c>
      <c r="U442" s="194">
        <f t="shared" si="456"/>
        <v>0</v>
      </c>
      <c r="V442" s="19">
        <f ca="1"/>
        <v>0</v>
      </c>
      <c r="W442" s="19">
        <f t="shared" ca="1" si="457"/>
        <v>0</v>
      </c>
      <c r="Z442" s="198" cm="1">
        <f t="array" ref="Z442">IFERROR(MATCH(TRUE,INDEX($B$14:$B$117&gt;=Y442,0),0),"")</f>
        <v>1</v>
      </c>
      <c r="AA442" s="194">
        <f t="shared" ca="1" si="400"/>
        <v>1.3963799927016407E-2</v>
      </c>
      <c r="AD442" s="194">
        <f t="shared" si="401"/>
        <v>0</v>
      </c>
      <c r="AE442" s="19">
        <f ca="1"/>
        <v>0</v>
      </c>
      <c r="AF442" s="19">
        <f t="shared" ca="1" si="402"/>
        <v>0</v>
      </c>
      <c r="AI442" s="198" cm="1">
        <f t="array" ref="AI442">IFERROR(MATCH(TRUE,INDEX($B$14:$B$117&gt;=AH442,0),0),"")</f>
        <v>1</v>
      </c>
      <c r="AJ442" s="194">
        <f t="shared" ca="1" si="403"/>
        <v>1.3963799927016407E-2</v>
      </c>
      <c r="AM442" s="194">
        <f t="shared" si="404"/>
        <v>0</v>
      </c>
      <c r="AN442" s="19">
        <f ca="1"/>
        <v>0</v>
      </c>
      <c r="AO442" s="19">
        <f t="shared" ca="1" si="405"/>
        <v>0</v>
      </c>
      <c r="AR442" s="198" cm="1">
        <f t="array" ref="AR442">IFERROR(MATCH(TRUE,INDEX($B$14:$B$117&gt;=AQ442,0),0),"")</f>
        <v>1</v>
      </c>
      <c r="AS442" s="194">
        <f t="shared" ca="1" si="406"/>
        <v>1.3963799927016407E-2</v>
      </c>
      <c r="AV442" s="194">
        <f t="shared" si="407"/>
        <v>0</v>
      </c>
      <c r="AW442" s="19">
        <f ca="1"/>
        <v>0</v>
      </c>
      <c r="AX442" s="19">
        <f t="shared" ca="1" si="408"/>
        <v>0</v>
      </c>
      <c r="BA442" s="198" cm="1">
        <f t="array" ref="BA442">IFERROR(MATCH(TRUE,INDEX($B$14:$B$117&gt;=AZ442,0),0),"")</f>
        <v>1</v>
      </c>
      <c r="BB442" s="194">
        <f t="shared" ca="1" si="409"/>
        <v>1.3963799927016407E-2</v>
      </c>
      <c r="BE442" s="194">
        <f t="shared" si="410"/>
        <v>0</v>
      </c>
      <c r="BF442" s="19">
        <f ca="1"/>
        <v>0</v>
      </c>
      <c r="BG442" s="19">
        <f t="shared" ca="1" si="411"/>
        <v>0</v>
      </c>
      <c r="BJ442" s="198" cm="1">
        <f t="array" ref="BJ442">IFERROR(MATCH(TRUE,INDEX($B$14:$B$117&gt;=BI442,0),0),"")</f>
        <v>1</v>
      </c>
      <c r="BK442" s="194">
        <f t="shared" ca="1" si="412"/>
        <v>1.3963799927016407E-2</v>
      </c>
      <c r="BN442" s="194">
        <f t="shared" si="413"/>
        <v>0</v>
      </c>
      <c r="BO442" s="19">
        <f ca="1"/>
        <v>0</v>
      </c>
      <c r="BP442" s="19">
        <f t="shared" ca="1" si="414"/>
        <v>0</v>
      </c>
      <c r="BS442" s="198" cm="1">
        <f t="array" ref="BS442">IFERROR(MATCH(TRUE,INDEX($B$14:$B$117&gt;=BR442,0),0),"")</f>
        <v>1</v>
      </c>
      <c r="BT442" s="194">
        <f t="shared" ca="1" si="415"/>
        <v>1.3963799927016407E-2</v>
      </c>
      <c r="BW442" s="194">
        <f t="shared" si="416"/>
        <v>0</v>
      </c>
      <c r="BX442" s="19">
        <f ca="1"/>
        <v>0</v>
      </c>
      <c r="BY442" s="19">
        <f t="shared" ca="1" si="417"/>
        <v>0</v>
      </c>
      <c r="CB442" s="198" cm="1">
        <f t="array" ref="CB442">IFERROR(MATCH(TRUE,INDEX($B$14:$B$117&gt;=CA442,0),0),"")</f>
        <v>1</v>
      </c>
      <c r="CC442" s="194">
        <f t="shared" ca="1" si="418"/>
        <v>1.3963799927016407E-2</v>
      </c>
      <c r="CF442" s="194">
        <f t="shared" si="419"/>
        <v>0</v>
      </c>
      <c r="CG442" s="19">
        <f ca="1"/>
        <v>0</v>
      </c>
      <c r="CH442" s="19">
        <f t="shared" ca="1" si="420"/>
        <v>0</v>
      </c>
      <c r="CK442" s="198" cm="1">
        <f t="array" ref="CK442">IFERROR(MATCH(TRUE,INDEX($B$14:$B$117&gt;=CJ442,0),0),"")</f>
        <v>1</v>
      </c>
      <c r="CL442" s="194">
        <f t="shared" ca="1" si="421"/>
        <v>1.3963799927016407E-2</v>
      </c>
      <c r="CO442" s="194">
        <f t="shared" si="422"/>
        <v>0</v>
      </c>
      <c r="CP442" s="19">
        <f ca="1"/>
        <v>0</v>
      </c>
      <c r="CQ442" s="19">
        <f t="shared" ca="1" si="423"/>
        <v>0</v>
      </c>
      <c r="CT442" s="198" cm="1">
        <f t="array" ref="CT442">IFERROR(MATCH(TRUE,INDEX($B$14:$B$117&gt;=CS442,0),0),"")</f>
        <v>1</v>
      </c>
      <c r="CU442" s="194">
        <f t="shared" ca="1" si="424"/>
        <v>1.3963799927016407E-2</v>
      </c>
      <c r="CX442" s="194">
        <f t="shared" si="425"/>
        <v>0</v>
      </c>
      <c r="CY442" s="19" t="e">
        <f ca="1"/>
        <v>#N/A</v>
      </c>
      <c r="CZ442" s="19" t="e">
        <f t="shared" ca="1" si="426"/>
        <v>#N/A</v>
      </c>
      <c r="DC442" s="198" cm="1">
        <f t="array" ref="DC442">IFERROR(MATCH(TRUE,INDEX($B$14:$B$117&gt;=DB442,0),0),"")</f>
        <v>1</v>
      </c>
      <c r="DD442" s="194">
        <f t="shared" ca="1" si="427"/>
        <v>1.3963799927016407E-2</v>
      </c>
      <c r="DG442" s="194">
        <f t="shared" si="428"/>
        <v>0</v>
      </c>
      <c r="DH442" s="19" t="e">
        <f ca="1"/>
        <v>#N/A</v>
      </c>
      <c r="DI442" s="19" t="e">
        <f t="shared" ca="1" si="429"/>
        <v>#N/A</v>
      </c>
      <c r="DL442" s="198" cm="1">
        <f t="array" ref="DL442">IFERROR(MATCH(TRUE,INDEX($B$14:$B$117&gt;=DK442,0),0),"")</f>
        <v>1</v>
      </c>
      <c r="DM442" s="194">
        <f t="shared" ca="1" si="430"/>
        <v>1.3963799927016407E-2</v>
      </c>
      <c r="DP442" s="194">
        <f t="shared" si="431"/>
        <v>0</v>
      </c>
      <c r="DQ442" s="19" t="e">
        <f ca="1"/>
        <v>#N/A</v>
      </c>
      <c r="DR442" s="19" t="e">
        <f t="shared" ca="1" si="432"/>
        <v>#N/A</v>
      </c>
      <c r="DU442" s="198" cm="1">
        <f t="array" ref="DU442">IFERROR(MATCH(TRUE,INDEX($B$14:$B$117&gt;=DT442,0),0),"")</f>
        <v>1</v>
      </c>
      <c r="DV442" s="194">
        <f t="shared" ca="1" si="433"/>
        <v>1.3963799927016407E-2</v>
      </c>
      <c r="DY442" s="194">
        <f t="shared" si="434"/>
        <v>0</v>
      </c>
      <c r="DZ442" s="19" t="e">
        <f ca="1"/>
        <v>#N/A</v>
      </c>
      <c r="EA442" s="19" t="e">
        <f t="shared" ca="1" si="435"/>
        <v>#N/A</v>
      </c>
      <c r="ED442" s="198" cm="1">
        <f t="array" ref="ED442">IFERROR(MATCH(TRUE,INDEX($B$14:$B$117&gt;=EC442,0),0),"")</f>
        <v>1</v>
      </c>
      <c r="EE442" s="194">
        <f t="shared" ca="1" si="436"/>
        <v>1.3963799927016407E-2</v>
      </c>
      <c r="EH442" s="194">
        <f t="shared" si="437"/>
        <v>0</v>
      </c>
      <c r="EI442" s="19" t="e">
        <f ca="1"/>
        <v>#N/A</v>
      </c>
      <c r="EJ442" s="19" t="e">
        <f t="shared" ca="1" si="438"/>
        <v>#N/A</v>
      </c>
      <c r="EM442" s="198" cm="1">
        <f t="array" ref="EM442">IFERROR(MATCH(TRUE,INDEX($B$14:$B$117&gt;=EL442,0),0),"")</f>
        <v>1</v>
      </c>
      <c r="EN442" s="194">
        <f t="shared" ca="1" si="439"/>
        <v>1.3963799927016407E-2</v>
      </c>
      <c r="EQ442" s="194">
        <f t="shared" si="440"/>
        <v>0</v>
      </c>
      <c r="ER442" s="19" t="e">
        <f ca="1"/>
        <v>#N/A</v>
      </c>
      <c r="ES442" s="19" t="e">
        <f t="shared" ca="1" si="441"/>
        <v>#N/A</v>
      </c>
      <c r="EV442" s="198" cm="1">
        <f t="array" ref="EV442">IFERROR(MATCH(TRUE,INDEX($B$14:$B$117&gt;=EU442,0),0),"")</f>
        <v>1</v>
      </c>
      <c r="EW442" s="194">
        <f t="shared" ca="1" si="442"/>
        <v>1.3963799927016407E-2</v>
      </c>
      <c r="EZ442" s="194">
        <f t="shared" si="443"/>
        <v>0</v>
      </c>
      <c r="FA442" s="19" t="e">
        <f ca="1"/>
        <v>#N/A</v>
      </c>
      <c r="FB442" s="19" t="e">
        <f t="shared" ca="1" si="444"/>
        <v>#N/A</v>
      </c>
      <c r="FE442" s="198" cm="1">
        <f t="array" ref="FE442">IFERROR(MATCH(TRUE,INDEX($B$14:$B$117&gt;=FD442,0),0),"")</f>
        <v>1</v>
      </c>
      <c r="FF442" s="194">
        <f t="shared" ca="1" si="445"/>
        <v>1.3963799927016407E-2</v>
      </c>
      <c r="FI442" s="194">
        <f t="shared" si="446"/>
        <v>0</v>
      </c>
      <c r="FJ442" s="19" t="e">
        <f ca="1"/>
        <v>#N/A</v>
      </c>
      <c r="FK442" s="19" t="e">
        <f t="shared" ca="1" si="447"/>
        <v>#N/A</v>
      </c>
      <c r="FN442" s="198" cm="1">
        <f t="array" ref="FN442">IFERROR(MATCH(TRUE,INDEX($B$14:$B$117&gt;=FM442,0),0),"")</f>
        <v>1</v>
      </c>
      <c r="FO442" s="194">
        <f t="shared" ca="1" si="448"/>
        <v>1.3963799927016407E-2</v>
      </c>
      <c r="FR442" s="194">
        <f t="shared" si="449"/>
        <v>0</v>
      </c>
      <c r="FS442" s="19" t="e">
        <f ca="1"/>
        <v>#N/A</v>
      </c>
      <c r="FT442" s="19" t="e">
        <f t="shared" ca="1" si="450"/>
        <v>#N/A</v>
      </c>
      <c r="FW442" s="198" cm="1">
        <f t="array" ref="FW442">IFERROR(MATCH(TRUE,INDEX($B$14:$B$117&gt;=FV442,0),0),"")</f>
        <v>1</v>
      </c>
      <c r="FX442" s="194">
        <f t="shared" ca="1" si="451"/>
        <v>1.3963799927016407E-2</v>
      </c>
      <c r="GA442" s="194">
        <f t="shared" si="452"/>
        <v>0</v>
      </c>
      <c r="GB442" s="19" t="e">
        <f ca="1"/>
        <v>#N/A</v>
      </c>
      <c r="GC442" s="19" t="e">
        <f t="shared" ca="1" si="453"/>
        <v>#N/A</v>
      </c>
    </row>
    <row r="443" spans="8:185" x14ac:dyDescent="0.2">
      <c r="H443" s="198" cm="1">
        <f t="array" ref="H443">IFERROR(MATCH(TRUE,INDEX($B$14:$B$117&gt;=G443,0),0),"")</f>
        <v>1</v>
      </c>
      <c r="I443" s="194">
        <f t="shared" ca="1" si="398"/>
        <v>1.3963799927016407E-2</v>
      </c>
      <c r="L443" s="194">
        <f t="shared" si="454"/>
        <v>0</v>
      </c>
      <c r="M443" s="19">
        <f ca="1"/>
        <v>0</v>
      </c>
      <c r="N443" s="19">
        <f t="shared" ca="1" si="455"/>
        <v>0</v>
      </c>
      <c r="Q443" s="198" cm="1">
        <f t="array" ref="Q443">IFERROR(MATCH(TRUE,INDEX($B$14:$B$117&gt;=P443,0),0),"")</f>
        <v>1</v>
      </c>
      <c r="R443" s="194">
        <f t="shared" ca="1" si="399"/>
        <v>1.3963799927016407E-2</v>
      </c>
      <c r="U443" s="194">
        <f t="shared" si="456"/>
        <v>0</v>
      </c>
      <c r="V443" s="19">
        <f ca="1"/>
        <v>0</v>
      </c>
      <c r="W443" s="19">
        <f t="shared" ca="1" si="457"/>
        <v>0</v>
      </c>
      <c r="Z443" s="198" cm="1">
        <f t="array" ref="Z443">IFERROR(MATCH(TRUE,INDEX($B$14:$B$117&gt;=Y443,0),0),"")</f>
        <v>1</v>
      </c>
      <c r="AA443" s="194">
        <f t="shared" ca="1" si="400"/>
        <v>1.3963799927016407E-2</v>
      </c>
      <c r="AD443" s="194">
        <f t="shared" si="401"/>
        <v>0</v>
      </c>
      <c r="AE443" s="19">
        <f ca="1"/>
        <v>0</v>
      </c>
      <c r="AF443" s="19">
        <f t="shared" ca="1" si="402"/>
        <v>0</v>
      </c>
      <c r="AI443" s="198" cm="1">
        <f t="array" ref="AI443">IFERROR(MATCH(TRUE,INDEX($B$14:$B$117&gt;=AH443,0),0),"")</f>
        <v>1</v>
      </c>
      <c r="AJ443" s="194">
        <f t="shared" ca="1" si="403"/>
        <v>1.3963799927016407E-2</v>
      </c>
      <c r="AM443" s="194">
        <f t="shared" si="404"/>
        <v>0</v>
      </c>
      <c r="AN443" s="19">
        <f ca="1"/>
        <v>0</v>
      </c>
      <c r="AO443" s="19">
        <f t="shared" ca="1" si="405"/>
        <v>0</v>
      </c>
      <c r="AR443" s="198" cm="1">
        <f t="array" ref="AR443">IFERROR(MATCH(TRUE,INDEX($B$14:$B$117&gt;=AQ443,0),0),"")</f>
        <v>1</v>
      </c>
      <c r="AS443" s="194">
        <f t="shared" ca="1" si="406"/>
        <v>1.3963799927016407E-2</v>
      </c>
      <c r="AV443" s="194">
        <f t="shared" si="407"/>
        <v>0</v>
      </c>
      <c r="AW443" s="19">
        <f ca="1"/>
        <v>0</v>
      </c>
      <c r="AX443" s="19">
        <f t="shared" ca="1" si="408"/>
        <v>0</v>
      </c>
      <c r="BA443" s="198" cm="1">
        <f t="array" ref="BA443">IFERROR(MATCH(TRUE,INDEX($B$14:$B$117&gt;=AZ443,0),0),"")</f>
        <v>1</v>
      </c>
      <c r="BB443" s="194">
        <f t="shared" ca="1" si="409"/>
        <v>1.3963799927016407E-2</v>
      </c>
      <c r="BE443" s="194">
        <f t="shared" si="410"/>
        <v>0</v>
      </c>
      <c r="BF443" s="19">
        <f ca="1"/>
        <v>0</v>
      </c>
      <c r="BG443" s="19">
        <f t="shared" ca="1" si="411"/>
        <v>0</v>
      </c>
      <c r="BJ443" s="198" cm="1">
        <f t="array" ref="BJ443">IFERROR(MATCH(TRUE,INDEX($B$14:$B$117&gt;=BI443,0),0),"")</f>
        <v>1</v>
      </c>
      <c r="BK443" s="194">
        <f t="shared" ca="1" si="412"/>
        <v>1.3963799927016407E-2</v>
      </c>
      <c r="BN443" s="194">
        <f t="shared" si="413"/>
        <v>0</v>
      </c>
      <c r="BO443" s="19">
        <f ca="1"/>
        <v>0</v>
      </c>
      <c r="BP443" s="19">
        <f t="shared" ca="1" si="414"/>
        <v>0</v>
      </c>
      <c r="BS443" s="198" cm="1">
        <f t="array" ref="BS443">IFERROR(MATCH(TRUE,INDEX($B$14:$B$117&gt;=BR443,0),0),"")</f>
        <v>1</v>
      </c>
      <c r="BT443" s="194">
        <f t="shared" ca="1" si="415"/>
        <v>1.3963799927016407E-2</v>
      </c>
      <c r="BW443" s="194">
        <f t="shared" si="416"/>
        <v>0</v>
      </c>
      <c r="BX443" s="19">
        <f ca="1"/>
        <v>0</v>
      </c>
      <c r="BY443" s="19">
        <f t="shared" ca="1" si="417"/>
        <v>0</v>
      </c>
      <c r="CB443" s="198" cm="1">
        <f t="array" ref="CB443">IFERROR(MATCH(TRUE,INDEX($B$14:$B$117&gt;=CA443,0),0),"")</f>
        <v>1</v>
      </c>
      <c r="CC443" s="194">
        <f t="shared" ca="1" si="418"/>
        <v>1.3963799927016407E-2</v>
      </c>
      <c r="CF443" s="194">
        <f t="shared" si="419"/>
        <v>0</v>
      </c>
      <c r="CG443" s="19">
        <f ca="1"/>
        <v>0</v>
      </c>
      <c r="CH443" s="19">
        <f t="shared" ca="1" si="420"/>
        <v>0</v>
      </c>
      <c r="CK443" s="198" cm="1">
        <f t="array" ref="CK443">IFERROR(MATCH(TRUE,INDEX($B$14:$B$117&gt;=CJ443,0),0),"")</f>
        <v>1</v>
      </c>
      <c r="CL443" s="194">
        <f t="shared" ca="1" si="421"/>
        <v>1.3963799927016407E-2</v>
      </c>
      <c r="CO443" s="194">
        <f t="shared" si="422"/>
        <v>0</v>
      </c>
      <c r="CP443" s="19">
        <f ca="1"/>
        <v>0</v>
      </c>
      <c r="CQ443" s="19">
        <f t="shared" ca="1" si="423"/>
        <v>0</v>
      </c>
      <c r="CT443" s="198" cm="1">
        <f t="array" ref="CT443">IFERROR(MATCH(TRUE,INDEX($B$14:$B$117&gt;=CS443,0),0),"")</f>
        <v>1</v>
      </c>
      <c r="CU443" s="194">
        <f t="shared" ca="1" si="424"/>
        <v>1.3963799927016407E-2</v>
      </c>
      <c r="CX443" s="194">
        <f t="shared" si="425"/>
        <v>0</v>
      </c>
      <c r="CY443" s="19" t="e">
        <f ca="1"/>
        <v>#N/A</v>
      </c>
      <c r="CZ443" s="19" t="e">
        <f t="shared" ca="1" si="426"/>
        <v>#N/A</v>
      </c>
      <c r="DC443" s="198" cm="1">
        <f t="array" ref="DC443">IFERROR(MATCH(TRUE,INDEX($B$14:$B$117&gt;=DB443,0),0),"")</f>
        <v>1</v>
      </c>
      <c r="DD443" s="194">
        <f t="shared" ca="1" si="427"/>
        <v>1.3963799927016407E-2</v>
      </c>
      <c r="DG443" s="194">
        <f t="shared" si="428"/>
        <v>0</v>
      </c>
      <c r="DH443" s="19" t="e">
        <f ca="1"/>
        <v>#N/A</v>
      </c>
      <c r="DI443" s="19" t="e">
        <f t="shared" ca="1" si="429"/>
        <v>#N/A</v>
      </c>
      <c r="DL443" s="198" cm="1">
        <f t="array" ref="DL443">IFERROR(MATCH(TRUE,INDEX($B$14:$B$117&gt;=DK443,0),0),"")</f>
        <v>1</v>
      </c>
      <c r="DM443" s="194">
        <f t="shared" ca="1" si="430"/>
        <v>1.3963799927016407E-2</v>
      </c>
      <c r="DP443" s="194">
        <f t="shared" si="431"/>
        <v>0</v>
      </c>
      <c r="DQ443" s="19" t="e">
        <f ca="1"/>
        <v>#N/A</v>
      </c>
      <c r="DR443" s="19" t="e">
        <f t="shared" ca="1" si="432"/>
        <v>#N/A</v>
      </c>
      <c r="DU443" s="198" cm="1">
        <f t="array" ref="DU443">IFERROR(MATCH(TRUE,INDEX($B$14:$B$117&gt;=DT443,0),0),"")</f>
        <v>1</v>
      </c>
      <c r="DV443" s="194">
        <f t="shared" ca="1" si="433"/>
        <v>1.3963799927016407E-2</v>
      </c>
      <c r="DY443" s="194">
        <f t="shared" si="434"/>
        <v>0</v>
      </c>
      <c r="DZ443" s="19" t="e">
        <f ca="1"/>
        <v>#N/A</v>
      </c>
      <c r="EA443" s="19" t="e">
        <f t="shared" ca="1" si="435"/>
        <v>#N/A</v>
      </c>
      <c r="ED443" s="198" cm="1">
        <f t="array" ref="ED443">IFERROR(MATCH(TRUE,INDEX($B$14:$B$117&gt;=EC443,0),0),"")</f>
        <v>1</v>
      </c>
      <c r="EE443" s="194">
        <f t="shared" ca="1" si="436"/>
        <v>1.3963799927016407E-2</v>
      </c>
      <c r="EH443" s="194">
        <f t="shared" si="437"/>
        <v>0</v>
      </c>
      <c r="EI443" s="19" t="e">
        <f ca="1"/>
        <v>#N/A</v>
      </c>
      <c r="EJ443" s="19" t="e">
        <f t="shared" ca="1" si="438"/>
        <v>#N/A</v>
      </c>
      <c r="EM443" s="198" cm="1">
        <f t="array" ref="EM443">IFERROR(MATCH(TRUE,INDEX($B$14:$B$117&gt;=EL443,0),0),"")</f>
        <v>1</v>
      </c>
      <c r="EN443" s="194">
        <f t="shared" ca="1" si="439"/>
        <v>1.3963799927016407E-2</v>
      </c>
      <c r="EQ443" s="194">
        <f t="shared" si="440"/>
        <v>0</v>
      </c>
      <c r="ER443" s="19" t="e">
        <f ca="1"/>
        <v>#N/A</v>
      </c>
      <c r="ES443" s="19" t="e">
        <f t="shared" ca="1" si="441"/>
        <v>#N/A</v>
      </c>
      <c r="EV443" s="198" cm="1">
        <f t="array" ref="EV443">IFERROR(MATCH(TRUE,INDEX($B$14:$B$117&gt;=EU443,0),0),"")</f>
        <v>1</v>
      </c>
      <c r="EW443" s="194">
        <f t="shared" ca="1" si="442"/>
        <v>1.3963799927016407E-2</v>
      </c>
      <c r="EZ443" s="194">
        <f t="shared" si="443"/>
        <v>0</v>
      </c>
      <c r="FA443" s="19" t="e">
        <f ca="1"/>
        <v>#N/A</v>
      </c>
      <c r="FB443" s="19" t="e">
        <f t="shared" ca="1" si="444"/>
        <v>#N/A</v>
      </c>
      <c r="FE443" s="198" cm="1">
        <f t="array" ref="FE443">IFERROR(MATCH(TRUE,INDEX($B$14:$B$117&gt;=FD443,0),0),"")</f>
        <v>1</v>
      </c>
      <c r="FF443" s="194">
        <f t="shared" ca="1" si="445"/>
        <v>1.3963799927016407E-2</v>
      </c>
      <c r="FI443" s="194">
        <f t="shared" si="446"/>
        <v>0</v>
      </c>
      <c r="FJ443" s="19" t="e">
        <f ca="1"/>
        <v>#N/A</v>
      </c>
      <c r="FK443" s="19" t="e">
        <f t="shared" ca="1" si="447"/>
        <v>#N/A</v>
      </c>
      <c r="FN443" s="198" cm="1">
        <f t="array" ref="FN443">IFERROR(MATCH(TRUE,INDEX($B$14:$B$117&gt;=FM443,0),0),"")</f>
        <v>1</v>
      </c>
      <c r="FO443" s="194">
        <f t="shared" ca="1" si="448"/>
        <v>1.3963799927016407E-2</v>
      </c>
      <c r="FR443" s="194">
        <f t="shared" si="449"/>
        <v>0</v>
      </c>
      <c r="FS443" s="19" t="e">
        <f ca="1"/>
        <v>#N/A</v>
      </c>
      <c r="FT443" s="19" t="e">
        <f t="shared" ca="1" si="450"/>
        <v>#N/A</v>
      </c>
      <c r="FW443" s="198" cm="1">
        <f t="array" ref="FW443">IFERROR(MATCH(TRUE,INDEX($B$14:$B$117&gt;=FV443,0),0),"")</f>
        <v>1</v>
      </c>
      <c r="FX443" s="194">
        <f t="shared" ca="1" si="451"/>
        <v>1.3963799927016407E-2</v>
      </c>
      <c r="GA443" s="194">
        <f t="shared" si="452"/>
        <v>0</v>
      </c>
      <c r="GB443" s="19" t="e">
        <f ca="1"/>
        <v>#N/A</v>
      </c>
      <c r="GC443" s="19" t="e">
        <f t="shared" ca="1" si="453"/>
        <v>#N/A</v>
      </c>
    </row>
    <row r="444" spans="8:185" x14ac:dyDescent="0.2">
      <c r="H444" s="198" cm="1">
        <f t="array" ref="H444">IFERROR(MATCH(TRUE,INDEX($B$14:$B$117&gt;=G444,0),0),"")</f>
        <v>1</v>
      </c>
      <c r="I444" s="194">
        <f t="shared" ca="1" si="398"/>
        <v>1.3963799927016407E-2</v>
      </c>
      <c r="L444" s="194">
        <f t="shared" si="454"/>
        <v>0</v>
      </c>
      <c r="M444" s="19">
        <f ca="1"/>
        <v>0</v>
      </c>
      <c r="N444" s="19">
        <f t="shared" ca="1" si="455"/>
        <v>0</v>
      </c>
      <c r="Q444" s="198" cm="1">
        <f t="array" ref="Q444">IFERROR(MATCH(TRUE,INDEX($B$14:$B$117&gt;=P444,0),0),"")</f>
        <v>1</v>
      </c>
      <c r="R444" s="194">
        <f t="shared" ca="1" si="399"/>
        <v>1.3963799927016407E-2</v>
      </c>
      <c r="U444" s="194">
        <f t="shared" si="456"/>
        <v>0</v>
      </c>
      <c r="V444" s="19">
        <f ca="1"/>
        <v>0</v>
      </c>
      <c r="W444" s="19">
        <f t="shared" ca="1" si="457"/>
        <v>0</v>
      </c>
      <c r="Z444" s="198" cm="1">
        <f t="array" ref="Z444">IFERROR(MATCH(TRUE,INDEX($B$14:$B$117&gt;=Y444,0),0),"")</f>
        <v>1</v>
      </c>
      <c r="AA444" s="194">
        <f t="shared" ca="1" si="400"/>
        <v>1.3963799927016407E-2</v>
      </c>
      <c r="AD444" s="194">
        <f t="shared" si="401"/>
        <v>0</v>
      </c>
      <c r="AE444" s="19">
        <f ca="1"/>
        <v>0</v>
      </c>
      <c r="AF444" s="19">
        <f t="shared" ca="1" si="402"/>
        <v>0</v>
      </c>
      <c r="AI444" s="198" cm="1">
        <f t="array" ref="AI444">IFERROR(MATCH(TRUE,INDEX($B$14:$B$117&gt;=AH444,0),0),"")</f>
        <v>1</v>
      </c>
      <c r="AJ444" s="194">
        <f t="shared" ca="1" si="403"/>
        <v>1.3963799927016407E-2</v>
      </c>
      <c r="AM444" s="194">
        <f t="shared" si="404"/>
        <v>0</v>
      </c>
      <c r="AN444" s="19">
        <f ca="1"/>
        <v>0</v>
      </c>
      <c r="AO444" s="19">
        <f t="shared" ca="1" si="405"/>
        <v>0</v>
      </c>
      <c r="AR444" s="198" cm="1">
        <f t="array" ref="AR444">IFERROR(MATCH(TRUE,INDEX($B$14:$B$117&gt;=AQ444,0),0),"")</f>
        <v>1</v>
      </c>
      <c r="AS444" s="194">
        <f t="shared" ca="1" si="406"/>
        <v>1.3963799927016407E-2</v>
      </c>
      <c r="AV444" s="194">
        <f t="shared" si="407"/>
        <v>0</v>
      </c>
      <c r="AW444" s="19">
        <f ca="1"/>
        <v>0</v>
      </c>
      <c r="AX444" s="19">
        <f t="shared" ca="1" si="408"/>
        <v>0</v>
      </c>
      <c r="BA444" s="198" cm="1">
        <f t="array" ref="BA444">IFERROR(MATCH(TRUE,INDEX($B$14:$B$117&gt;=AZ444,0),0),"")</f>
        <v>1</v>
      </c>
      <c r="BB444" s="194">
        <f t="shared" ca="1" si="409"/>
        <v>1.3963799927016407E-2</v>
      </c>
      <c r="BE444" s="194">
        <f t="shared" si="410"/>
        <v>0</v>
      </c>
      <c r="BF444" s="19">
        <f ca="1"/>
        <v>0</v>
      </c>
      <c r="BG444" s="19">
        <f t="shared" ca="1" si="411"/>
        <v>0</v>
      </c>
      <c r="BJ444" s="198" cm="1">
        <f t="array" ref="BJ444">IFERROR(MATCH(TRUE,INDEX($B$14:$B$117&gt;=BI444,0),0),"")</f>
        <v>1</v>
      </c>
      <c r="BK444" s="194">
        <f t="shared" ca="1" si="412"/>
        <v>1.3963799927016407E-2</v>
      </c>
      <c r="BN444" s="194">
        <f t="shared" si="413"/>
        <v>0</v>
      </c>
      <c r="BO444" s="19">
        <f ca="1"/>
        <v>0</v>
      </c>
      <c r="BP444" s="19">
        <f t="shared" ca="1" si="414"/>
        <v>0</v>
      </c>
      <c r="BS444" s="198" cm="1">
        <f t="array" ref="BS444">IFERROR(MATCH(TRUE,INDEX($B$14:$B$117&gt;=BR444,0),0),"")</f>
        <v>1</v>
      </c>
      <c r="BT444" s="194">
        <f t="shared" ca="1" si="415"/>
        <v>1.3963799927016407E-2</v>
      </c>
      <c r="BW444" s="194">
        <f t="shared" si="416"/>
        <v>0</v>
      </c>
      <c r="BX444" s="19">
        <f ca="1"/>
        <v>0</v>
      </c>
      <c r="BY444" s="19">
        <f t="shared" ca="1" si="417"/>
        <v>0</v>
      </c>
      <c r="CB444" s="198" cm="1">
        <f t="array" ref="CB444">IFERROR(MATCH(TRUE,INDEX($B$14:$B$117&gt;=CA444,0),0),"")</f>
        <v>1</v>
      </c>
      <c r="CC444" s="194">
        <f t="shared" ca="1" si="418"/>
        <v>1.3963799927016407E-2</v>
      </c>
      <c r="CF444" s="194">
        <f t="shared" si="419"/>
        <v>0</v>
      </c>
      <c r="CG444" s="19">
        <f ca="1"/>
        <v>0</v>
      </c>
      <c r="CH444" s="19">
        <f t="shared" ca="1" si="420"/>
        <v>0</v>
      </c>
      <c r="CK444" s="198" cm="1">
        <f t="array" ref="CK444">IFERROR(MATCH(TRUE,INDEX($B$14:$B$117&gt;=CJ444,0),0),"")</f>
        <v>1</v>
      </c>
      <c r="CL444" s="194">
        <f t="shared" ca="1" si="421"/>
        <v>1.3963799927016407E-2</v>
      </c>
      <c r="CO444" s="194">
        <f t="shared" si="422"/>
        <v>0</v>
      </c>
      <c r="CP444" s="19">
        <f ca="1"/>
        <v>0</v>
      </c>
      <c r="CQ444" s="19">
        <f t="shared" ca="1" si="423"/>
        <v>0</v>
      </c>
      <c r="CT444" s="198" cm="1">
        <f t="array" ref="CT444">IFERROR(MATCH(TRUE,INDEX($B$14:$B$117&gt;=CS444,0),0),"")</f>
        <v>1</v>
      </c>
      <c r="CU444" s="194">
        <f t="shared" ca="1" si="424"/>
        <v>1.3963799927016407E-2</v>
      </c>
      <c r="CX444" s="194">
        <f t="shared" si="425"/>
        <v>0</v>
      </c>
      <c r="CY444" s="19" t="e">
        <f ca="1"/>
        <v>#N/A</v>
      </c>
      <c r="CZ444" s="19" t="e">
        <f t="shared" ca="1" si="426"/>
        <v>#N/A</v>
      </c>
      <c r="DC444" s="198" cm="1">
        <f t="array" ref="DC444">IFERROR(MATCH(TRUE,INDEX($B$14:$B$117&gt;=DB444,0),0),"")</f>
        <v>1</v>
      </c>
      <c r="DD444" s="194">
        <f t="shared" ca="1" si="427"/>
        <v>1.3963799927016407E-2</v>
      </c>
      <c r="DG444" s="194">
        <f t="shared" si="428"/>
        <v>0</v>
      </c>
      <c r="DH444" s="19" t="e">
        <f ca="1"/>
        <v>#N/A</v>
      </c>
      <c r="DI444" s="19" t="e">
        <f t="shared" ca="1" si="429"/>
        <v>#N/A</v>
      </c>
      <c r="DL444" s="198" cm="1">
        <f t="array" ref="DL444">IFERROR(MATCH(TRUE,INDEX($B$14:$B$117&gt;=DK444,0),0),"")</f>
        <v>1</v>
      </c>
      <c r="DM444" s="194">
        <f t="shared" ca="1" si="430"/>
        <v>1.3963799927016407E-2</v>
      </c>
      <c r="DP444" s="194">
        <f t="shared" si="431"/>
        <v>0</v>
      </c>
      <c r="DQ444" s="19" t="e">
        <f ca="1"/>
        <v>#N/A</v>
      </c>
      <c r="DR444" s="19" t="e">
        <f t="shared" ca="1" si="432"/>
        <v>#N/A</v>
      </c>
      <c r="DU444" s="198" cm="1">
        <f t="array" ref="DU444">IFERROR(MATCH(TRUE,INDEX($B$14:$B$117&gt;=DT444,0),0),"")</f>
        <v>1</v>
      </c>
      <c r="DV444" s="194">
        <f t="shared" ca="1" si="433"/>
        <v>1.3963799927016407E-2</v>
      </c>
      <c r="DY444" s="194">
        <f t="shared" si="434"/>
        <v>0</v>
      </c>
      <c r="DZ444" s="19" t="e">
        <f ca="1"/>
        <v>#N/A</v>
      </c>
      <c r="EA444" s="19" t="e">
        <f t="shared" ca="1" si="435"/>
        <v>#N/A</v>
      </c>
      <c r="ED444" s="198" cm="1">
        <f t="array" ref="ED444">IFERROR(MATCH(TRUE,INDEX($B$14:$B$117&gt;=EC444,0),0),"")</f>
        <v>1</v>
      </c>
      <c r="EE444" s="194">
        <f t="shared" ca="1" si="436"/>
        <v>1.3963799927016407E-2</v>
      </c>
      <c r="EH444" s="194">
        <f t="shared" si="437"/>
        <v>0</v>
      </c>
      <c r="EI444" s="19" t="e">
        <f ca="1"/>
        <v>#N/A</v>
      </c>
      <c r="EJ444" s="19" t="e">
        <f t="shared" ca="1" si="438"/>
        <v>#N/A</v>
      </c>
      <c r="EM444" s="198" cm="1">
        <f t="array" ref="EM444">IFERROR(MATCH(TRUE,INDEX($B$14:$B$117&gt;=EL444,0),0),"")</f>
        <v>1</v>
      </c>
      <c r="EN444" s="194">
        <f t="shared" ca="1" si="439"/>
        <v>1.3963799927016407E-2</v>
      </c>
      <c r="EQ444" s="194">
        <f t="shared" si="440"/>
        <v>0</v>
      </c>
      <c r="ER444" s="19" t="e">
        <f ca="1"/>
        <v>#N/A</v>
      </c>
      <c r="ES444" s="19" t="e">
        <f t="shared" ca="1" si="441"/>
        <v>#N/A</v>
      </c>
      <c r="EV444" s="198" cm="1">
        <f t="array" ref="EV444">IFERROR(MATCH(TRUE,INDEX($B$14:$B$117&gt;=EU444,0),0),"")</f>
        <v>1</v>
      </c>
      <c r="EW444" s="194">
        <f t="shared" ca="1" si="442"/>
        <v>1.3963799927016407E-2</v>
      </c>
      <c r="EZ444" s="194">
        <f t="shared" si="443"/>
        <v>0</v>
      </c>
      <c r="FA444" s="19" t="e">
        <f ca="1"/>
        <v>#N/A</v>
      </c>
      <c r="FB444" s="19" t="e">
        <f t="shared" ca="1" si="444"/>
        <v>#N/A</v>
      </c>
      <c r="FE444" s="198" cm="1">
        <f t="array" ref="FE444">IFERROR(MATCH(TRUE,INDEX($B$14:$B$117&gt;=FD444,0),0),"")</f>
        <v>1</v>
      </c>
      <c r="FF444" s="194">
        <f t="shared" ca="1" si="445"/>
        <v>1.3963799927016407E-2</v>
      </c>
      <c r="FI444" s="194">
        <f t="shared" si="446"/>
        <v>0</v>
      </c>
      <c r="FJ444" s="19" t="e">
        <f ca="1"/>
        <v>#N/A</v>
      </c>
      <c r="FK444" s="19" t="e">
        <f t="shared" ca="1" si="447"/>
        <v>#N/A</v>
      </c>
      <c r="FN444" s="198" cm="1">
        <f t="array" ref="FN444">IFERROR(MATCH(TRUE,INDEX($B$14:$B$117&gt;=FM444,0),0),"")</f>
        <v>1</v>
      </c>
      <c r="FO444" s="194">
        <f t="shared" ca="1" si="448"/>
        <v>1.3963799927016407E-2</v>
      </c>
      <c r="FR444" s="194">
        <f t="shared" si="449"/>
        <v>0</v>
      </c>
      <c r="FS444" s="19" t="e">
        <f ca="1"/>
        <v>#N/A</v>
      </c>
      <c r="FT444" s="19" t="e">
        <f t="shared" ca="1" si="450"/>
        <v>#N/A</v>
      </c>
      <c r="FW444" s="198" cm="1">
        <f t="array" ref="FW444">IFERROR(MATCH(TRUE,INDEX($B$14:$B$117&gt;=FV444,0),0),"")</f>
        <v>1</v>
      </c>
      <c r="FX444" s="194">
        <f t="shared" ca="1" si="451"/>
        <v>1.3963799927016407E-2</v>
      </c>
      <c r="GA444" s="194">
        <f t="shared" si="452"/>
        <v>0</v>
      </c>
      <c r="GB444" s="19" t="e">
        <f ca="1"/>
        <v>#N/A</v>
      </c>
      <c r="GC444" s="19" t="e">
        <f t="shared" ca="1" si="453"/>
        <v>#N/A</v>
      </c>
    </row>
    <row r="445" spans="8:185" x14ac:dyDescent="0.2">
      <c r="H445" s="198" cm="1">
        <f t="array" ref="H445">IFERROR(MATCH(TRUE,INDEX($B$14:$B$117&gt;=G445,0),0),"")</f>
        <v>1</v>
      </c>
      <c r="I445" s="194">
        <f t="shared" ca="1" si="398"/>
        <v>1.3963799927016407E-2</v>
      </c>
      <c r="L445" s="194">
        <f t="shared" si="454"/>
        <v>0</v>
      </c>
      <c r="M445" s="19">
        <f ca="1"/>
        <v>0</v>
      </c>
      <c r="N445" s="19">
        <f t="shared" ca="1" si="455"/>
        <v>0</v>
      </c>
      <c r="Q445" s="198" cm="1">
        <f t="array" ref="Q445">IFERROR(MATCH(TRUE,INDEX($B$14:$B$117&gt;=P445,0),0),"")</f>
        <v>1</v>
      </c>
      <c r="R445" s="194">
        <f t="shared" ca="1" si="399"/>
        <v>1.3963799927016407E-2</v>
      </c>
      <c r="U445" s="194">
        <f t="shared" si="456"/>
        <v>0</v>
      </c>
      <c r="V445" s="19">
        <f ca="1"/>
        <v>0</v>
      </c>
      <c r="W445" s="19">
        <f t="shared" ca="1" si="457"/>
        <v>0</v>
      </c>
      <c r="Z445" s="198" cm="1">
        <f t="array" ref="Z445">IFERROR(MATCH(TRUE,INDEX($B$14:$B$117&gt;=Y445,0),0),"")</f>
        <v>1</v>
      </c>
      <c r="AA445" s="194">
        <f t="shared" ca="1" si="400"/>
        <v>1.3963799927016407E-2</v>
      </c>
      <c r="AD445" s="194">
        <f t="shared" si="401"/>
        <v>0</v>
      </c>
      <c r="AE445" s="19">
        <f ca="1"/>
        <v>0</v>
      </c>
      <c r="AF445" s="19">
        <f t="shared" ca="1" si="402"/>
        <v>0</v>
      </c>
      <c r="AI445" s="198" cm="1">
        <f t="array" ref="AI445">IFERROR(MATCH(TRUE,INDEX($B$14:$B$117&gt;=AH445,0),0),"")</f>
        <v>1</v>
      </c>
      <c r="AJ445" s="194">
        <f t="shared" ca="1" si="403"/>
        <v>1.3963799927016407E-2</v>
      </c>
      <c r="AM445" s="194">
        <f t="shared" si="404"/>
        <v>0</v>
      </c>
      <c r="AN445" s="19">
        <f ca="1"/>
        <v>0</v>
      </c>
      <c r="AO445" s="19">
        <f t="shared" ca="1" si="405"/>
        <v>0</v>
      </c>
      <c r="AR445" s="198" cm="1">
        <f t="array" ref="AR445">IFERROR(MATCH(TRUE,INDEX($B$14:$B$117&gt;=AQ445,0),0),"")</f>
        <v>1</v>
      </c>
      <c r="AS445" s="194">
        <f t="shared" ca="1" si="406"/>
        <v>1.3963799927016407E-2</v>
      </c>
      <c r="AV445" s="194">
        <f t="shared" si="407"/>
        <v>0</v>
      </c>
      <c r="AW445" s="19">
        <f ca="1"/>
        <v>0</v>
      </c>
      <c r="AX445" s="19">
        <f t="shared" ca="1" si="408"/>
        <v>0</v>
      </c>
      <c r="BA445" s="198" cm="1">
        <f t="array" ref="BA445">IFERROR(MATCH(TRUE,INDEX($B$14:$B$117&gt;=AZ445,0),0),"")</f>
        <v>1</v>
      </c>
      <c r="BB445" s="194">
        <f t="shared" ca="1" si="409"/>
        <v>1.3963799927016407E-2</v>
      </c>
      <c r="BE445" s="194">
        <f t="shared" si="410"/>
        <v>0</v>
      </c>
      <c r="BF445" s="19">
        <f ca="1"/>
        <v>0</v>
      </c>
      <c r="BG445" s="19">
        <f t="shared" ca="1" si="411"/>
        <v>0</v>
      </c>
      <c r="BJ445" s="198" cm="1">
        <f t="array" ref="BJ445">IFERROR(MATCH(TRUE,INDEX($B$14:$B$117&gt;=BI445,0),0),"")</f>
        <v>1</v>
      </c>
      <c r="BK445" s="194">
        <f t="shared" ca="1" si="412"/>
        <v>1.3963799927016407E-2</v>
      </c>
      <c r="BN445" s="194">
        <f t="shared" si="413"/>
        <v>0</v>
      </c>
      <c r="BO445" s="19">
        <f ca="1"/>
        <v>0</v>
      </c>
      <c r="BP445" s="19">
        <f t="shared" ca="1" si="414"/>
        <v>0</v>
      </c>
      <c r="BS445" s="198" cm="1">
        <f t="array" ref="BS445">IFERROR(MATCH(TRUE,INDEX($B$14:$B$117&gt;=BR445,0),0),"")</f>
        <v>1</v>
      </c>
      <c r="BT445" s="194">
        <f t="shared" ca="1" si="415"/>
        <v>1.3963799927016407E-2</v>
      </c>
      <c r="BW445" s="194">
        <f t="shared" si="416"/>
        <v>0</v>
      </c>
      <c r="BX445" s="19">
        <f ca="1"/>
        <v>0</v>
      </c>
      <c r="BY445" s="19">
        <f t="shared" ca="1" si="417"/>
        <v>0</v>
      </c>
      <c r="CB445" s="198" cm="1">
        <f t="array" ref="CB445">IFERROR(MATCH(TRUE,INDEX($B$14:$B$117&gt;=CA445,0),0),"")</f>
        <v>1</v>
      </c>
      <c r="CC445" s="194">
        <f t="shared" ca="1" si="418"/>
        <v>1.3963799927016407E-2</v>
      </c>
      <c r="CF445" s="194">
        <f t="shared" si="419"/>
        <v>0</v>
      </c>
      <c r="CG445" s="19">
        <f ca="1"/>
        <v>0</v>
      </c>
      <c r="CH445" s="19">
        <f t="shared" ca="1" si="420"/>
        <v>0</v>
      </c>
      <c r="CK445" s="198" cm="1">
        <f t="array" ref="CK445">IFERROR(MATCH(TRUE,INDEX($B$14:$B$117&gt;=CJ445,0),0),"")</f>
        <v>1</v>
      </c>
      <c r="CL445" s="194">
        <f t="shared" ca="1" si="421"/>
        <v>1.3963799927016407E-2</v>
      </c>
      <c r="CO445" s="194">
        <f t="shared" si="422"/>
        <v>0</v>
      </c>
      <c r="CP445" s="19">
        <f ca="1"/>
        <v>0</v>
      </c>
      <c r="CQ445" s="19">
        <f t="shared" ca="1" si="423"/>
        <v>0</v>
      </c>
      <c r="CT445" s="198" cm="1">
        <f t="array" ref="CT445">IFERROR(MATCH(TRUE,INDEX($B$14:$B$117&gt;=CS445,0),0),"")</f>
        <v>1</v>
      </c>
      <c r="CU445" s="194">
        <f t="shared" ca="1" si="424"/>
        <v>1.3963799927016407E-2</v>
      </c>
      <c r="CX445" s="194">
        <f t="shared" si="425"/>
        <v>0</v>
      </c>
      <c r="CY445" s="19" t="e">
        <f ca="1"/>
        <v>#N/A</v>
      </c>
      <c r="CZ445" s="19" t="e">
        <f t="shared" ca="1" si="426"/>
        <v>#N/A</v>
      </c>
      <c r="DC445" s="198" cm="1">
        <f t="array" ref="DC445">IFERROR(MATCH(TRUE,INDEX($B$14:$B$117&gt;=DB445,0),0),"")</f>
        <v>1</v>
      </c>
      <c r="DD445" s="194">
        <f t="shared" ca="1" si="427"/>
        <v>1.3963799927016407E-2</v>
      </c>
      <c r="DG445" s="194">
        <f t="shared" si="428"/>
        <v>0</v>
      </c>
      <c r="DH445" s="19" t="e">
        <f ca="1"/>
        <v>#N/A</v>
      </c>
      <c r="DI445" s="19" t="e">
        <f t="shared" ca="1" si="429"/>
        <v>#N/A</v>
      </c>
      <c r="DL445" s="198" cm="1">
        <f t="array" ref="DL445">IFERROR(MATCH(TRUE,INDEX($B$14:$B$117&gt;=DK445,0),0),"")</f>
        <v>1</v>
      </c>
      <c r="DM445" s="194">
        <f t="shared" ca="1" si="430"/>
        <v>1.3963799927016407E-2</v>
      </c>
      <c r="DP445" s="194">
        <f t="shared" si="431"/>
        <v>0</v>
      </c>
      <c r="DQ445" s="19" t="e">
        <f ca="1"/>
        <v>#N/A</v>
      </c>
      <c r="DR445" s="19" t="e">
        <f t="shared" ca="1" si="432"/>
        <v>#N/A</v>
      </c>
      <c r="DU445" s="198" cm="1">
        <f t="array" ref="DU445">IFERROR(MATCH(TRUE,INDEX($B$14:$B$117&gt;=DT445,0),0),"")</f>
        <v>1</v>
      </c>
      <c r="DV445" s="194">
        <f t="shared" ca="1" si="433"/>
        <v>1.3963799927016407E-2</v>
      </c>
      <c r="DY445" s="194">
        <f t="shared" si="434"/>
        <v>0</v>
      </c>
      <c r="DZ445" s="19" t="e">
        <f ca="1"/>
        <v>#N/A</v>
      </c>
      <c r="EA445" s="19" t="e">
        <f t="shared" ca="1" si="435"/>
        <v>#N/A</v>
      </c>
      <c r="ED445" s="198" cm="1">
        <f t="array" ref="ED445">IFERROR(MATCH(TRUE,INDEX($B$14:$B$117&gt;=EC445,0),0),"")</f>
        <v>1</v>
      </c>
      <c r="EE445" s="194">
        <f t="shared" ca="1" si="436"/>
        <v>1.3963799927016407E-2</v>
      </c>
      <c r="EH445" s="194">
        <f t="shared" si="437"/>
        <v>0</v>
      </c>
      <c r="EI445" s="19" t="e">
        <f ca="1"/>
        <v>#N/A</v>
      </c>
      <c r="EJ445" s="19" t="e">
        <f t="shared" ca="1" si="438"/>
        <v>#N/A</v>
      </c>
      <c r="EM445" s="198" cm="1">
        <f t="array" ref="EM445">IFERROR(MATCH(TRUE,INDEX($B$14:$B$117&gt;=EL445,0),0),"")</f>
        <v>1</v>
      </c>
      <c r="EN445" s="194">
        <f t="shared" ca="1" si="439"/>
        <v>1.3963799927016407E-2</v>
      </c>
      <c r="EQ445" s="194">
        <f t="shared" si="440"/>
        <v>0</v>
      </c>
      <c r="ER445" s="19" t="e">
        <f ca="1"/>
        <v>#N/A</v>
      </c>
      <c r="ES445" s="19" t="e">
        <f t="shared" ca="1" si="441"/>
        <v>#N/A</v>
      </c>
      <c r="EV445" s="198" cm="1">
        <f t="array" ref="EV445">IFERROR(MATCH(TRUE,INDEX($B$14:$B$117&gt;=EU445,0),0),"")</f>
        <v>1</v>
      </c>
      <c r="EW445" s="194">
        <f t="shared" ca="1" si="442"/>
        <v>1.3963799927016407E-2</v>
      </c>
      <c r="EZ445" s="194">
        <f t="shared" si="443"/>
        <v>0</v>
      </c>
      <c r="FA445" s="19" t="e">
        <f ca="1"/>
        <v>#N/A</v>
      </c>
      <c r="FB445" s="19" t="e">
        <f t="shared" ca="1" si="444"/>
        <v>#N/A</v>
      </c>
      <c r="FE445" s="198" cm="1">
        <f t="array" ref="FE445">IFERROR(MATCH(TRUE,INDEX($B$14:$B$117&gt;=FD445,0),0),"")</f>
        <v>1</v>
      </c>
      <c r="FF445" s="194">
        <f t="shared" ca="1" si="445"/>
        <v>1.3963799927016407E-2</v>
      </c>
      <c r="FI445" s="194">
        <f t="shared" si="446"/>
        <v>0</v>
      </c>
      <c r="FJ445" s="19" t="e">
        <f ca="1"/>
        <v>#N/A</v>
      </c>
      <c r="FK445" s="19" t="e">
        <f t="shared" ca="1" si="447"/>
        <v>#N/A</v>
      </c>
      <c r="FN445" s="198" cm="1">
        <f t="array" ref="FN445">IFERROR(MATCH(TRUE,INDEX($B$14:$B$117&gt;=FM445,0),0),"")</f>
        <v>1</v>
      </c>
      <c r="FO445" s="194">
        <f t="shared" ca="1" si="448"/>
        <v>1.3963799927016407E-2</v>
      </c>
      <c r="FR445" s="194">
        <f t="shared" si="449"/>
        <v>0</v>
      </c>
      <c r="FS445" s="19" t="e">
        <f ca="1"/>
        <v>#N/A</v>
      </c>
      <c r="FT445" s="19" t="e">
        <f t="shared" ca="1" si="450"/>
        <v>#N/A</v>
      </c>
      <c r="FW445" s="198" cm="1">
        <f t="array" ref="FW445">IFERROR(MATCH(TRUE,INDEX($B$14:$B$117&gt;=FV445,0),0),"")</f>
        <v>1</v>
      </c>
      <c r="FX445" s="194">
        <f t="shared" ca="1" si="451"/>
        <v>1.3963799927016407E-2</v>
      </c>
      <c r="GA445" s="194">
        <f t="shared" si="452"/>
        <v>0</v>
      </c>
      <c r="GB445" s="19" t="e">
        <f ca="1"/>
        <v>#N/A</v>
      </c>
      <c r="GC445" s="19" t="e">
        <f t="shared" ca="1" si="453"/>
        <v>#N/A</v>
      </c>
    </row>
    <row r="446" spans="8:185" x14ac:dyDescent="0.2">
      <c r="H446" s="198" cm="1">
        <f t="array" ref="H446">IFERROR(MATCH(TRUE,INDEX($B$14:$B$117&gt;=G446,0),0),"")</f>
        <v>1</v>
      </c>
      <c r="I446" s="194">
        <f t="shared" ca="1" si="398"/>
        <v>1.3963799927016407E-2</v>
      </c>
      <c r="L446" s="194">
        <f t="shared" si="454"/>
        <v>0</v>
      </c>
      <c r="M446" s="19">
        <f ca="1"/>
        <v>0</v>
      </c>
      <c r="N446" s="19">
        <f t="shared" ca="1" si="455"/>
        <v>0</v>
      </c>
      <c r="Q446" s="198" cm="1">
        <f t="array" ref="Q446">IFERROR(MATCH(TRUE,INDEX($B$14:$B$117&gt;=P446,0),0),"")</f>
        <v>1</v>
      </c>
      <c r="R446" s="194">
        <f t="shared" ca="1" si="399"/>
        <v>1.3963799927016407E-2</v>
      </c>
      <c r="U446" s="194">
        <f t="shared" si="456"/>
        <v>0</v>
      </c>
      <c r="V446" s="19">
        <f ca="1"/>
        <v>0</v>
      </c>
      <c r="W446" s="19">
        <f t="shared" ca="1" si="457"/>
        <v>0</v>
      </c>
      <c r="Z446" s="198" cm="1">
        <f t="array" ref="Z446">IFERROR(MATCH(TRUE,INDEX($B$14:$B$117&gt;=Y446,0),0),"")</f>
        <v>1</v>
      </c>
      <c r="AA446" s="194">
        <f t="shared" ca="1" si="400"/>
        <v>1.3963799927016407E-2</v>
      </c>
      <c r="AD446" s="194">
        <f t="shared" si="401"/>
        <v>0</v>
      </c>
      <c r="AE446" s="19">
        <f ca="1"/>
        <v>0</v>
      </c>
      <c r="AF446" s="19">
        <f t="shared" ca="1" si="402"/>
        <v>0</v>
      </c>
      <c r="AI446" s="198" cm="1">
        <f t="array" ref="AI446">IFERROR(MATCH(TRUE,INDEX($B$14:$B$117&gt;=AH446,0),0),"")</f>
        <v>1</v>
      </c>
      <c r="AJ446" s="194">
        <f t="shared" ca="1" si="403"/>
        <v>1.3963799927016407E-2</v>
      </c>
      <c r="AM446" s="194">
        <f t="shared" si="404"/>
        <v>0</v>
      </c>
      <c r="AN446" s="19">
        <f ca="1"/>
        <v>0</v>
      </c>
      <c r="AO446" s="19">
        <f t="shared" ca="1" si="405"/>
        <v>0</v>
      </c>
      <c r="AR446" s="198" cm="1">
        <f t="array" ref="AR446">IFERROR(MATCH(TRUE,INDEX($B$14:$B$117&gt;=AQ446,0),0),"")</f>
        <v>1</v>
      </c>
      <c r="AS446" s="194">
        <f t="shared" ca="1" si="406"/>
        <v>1.3963799927016407E-2</v>
      </c>
      <c r="AV446" s="194">
        <f t="shared" si="407"/>
        <v>0</v>
      </c>
      <c r="AW446" s="19">
        <f ca="1"/>
        <v>0</v>
      </c>
      <c r="AX446" s="19">
        <f t="shared" ca="1" si="408"/>
        <v>0</v>
      </c>
      <c r="BA446" s="198" cm="1">
        <f t="array" ref="BA446">IFERROR(MATCH(TRUE,INDEX($B$14:$B$117&gt;=AZ446,0),0),"")</f>
        <v>1</v>
      </c>
      <c r="BB446" s="194">
        <f t="shared" ca="1" si="409"/>
        <v>1.3963799927016407E-2</v>
      </c>
      <c r="BE446" s="194">
        <f t="shared" si="410"/>
        <v>0</v>
      </c>
      <c r="BF446" s="19">
        <f ca="1"/>
        <v>0</v>
      </c>
      <c r="BG446" s="19">
        <f t="shared" ca="1" si="411"/>
        <v>0</v>
      </c>
      <c r="BJ446" s="198" cm="1">
        <f t="array" ref="BJ446">IFERROR(MATCH(TRUE,INDEX($B$14:$B$117&gt;=BI446,0),0),"")</f>
        <v>1</v>
      </c>
      <c r="BK446" s="194">
        <f t="shared" ca="1" si="412"/>
        <v>1.3963799927016407E-2</v>
      </c>
      <c r="BN446" s="194">
        <f t="shared" si="413"/>
        <v>0</v>
      </c>
      <c r="BO446" s="19">
        <f ca="1"/>
        <v>0</v>
      </c>
      <c r="BP446" s="19">
        <f t="shared" ca="1" si="414"/>
        <v>0</v>
      </c>
      <c r="BS446" s="198" cm="1">
        <f t="array" ref="BS446">IFERROR(MATCH(TRUE,INDEX($B$14:$B$117&gt;=BR446,0),0),"")</f>
        <v>1</v>
      </c>
      <c r="BT446" s="194">
        <f t="shared" ca="1" si="415"/>
        <v>1.3963799927016407E-2</v>
      </c>
      <c r="BW446" s="194">
        <f t="shared" si="416"/>
        <v>0</v>
      </c>
      <c r="BX446" s="19">
        <f ca="1"/>
        <v>0</v>
      </c>
      <c r="BY446" s="19">
        <f t="shared" ca="1" si="417"/>
        <v>0</v>
      </c>
      <c r="CB446" s="198" cm="1">
        <f t="array" ref="CB446">IFERROR(MATCH(TRUE,INDEX($B$14:$B$117&gt;=CA446,0),0),"")</f>
        <v>1</v>
      </c>
      <c r="CC446" s="194">
        <f t="shared" ca="1" si="418"/>
        <v>1.3963799927016407E-2</v>
      </c>
      <c r="CF446" s="194">
        <f t="shared" si="419"/>
        <v>0</v>
      </c>
      <c r="CG446" s="19">
        <f ca="1"/>
        <v>0</v>
      </c>
      <c r="CH446" s="19">
        <f t="shared" ca="1" si="420"/>
        <v>0</v>
      </c>
      <c r="CK446" s="198" cm="1">
        <f t="array" ref="CK446">IFERROR(MATCH(TRUE,INDEX($B$14:$B$117&gt;=CJ446,0),0),"")</f>
        <v>1</v>
      </c>
      <c r="CL446" s="194">
        <f t="shared" ca="1" si="421"/>
        <v>1.3963799927016407E-2</v>
      </c>
      <c r="CO446" s="194">
        <f t="shared" si="422"/>
        <v>0</v>
      </c>
      <c r="CP446" s="19">
        <f ca="1"/>
        <v>0</v>
      </c>
      <c r="CQ446" s="19">
        <f t="shared" ca="1" si="423"/>
        <v>0</v>
      </c>
      <c r="CT446" s="198" cm="1">
        <f t="array" ref="CT446">IFERROR(MATCH(TRUE,INDEX($B$14:$B$117&gt;=CS446,0),0),"")</f>
        <v>1</v>
      </c>
      <c r="CU446" s="194">
        <f t="shared" ca="1" si="424"/>
        <v>1.3963799927016407E-2</v>
      </c>
      <c r="CX446" s="194">
        <f t="shared" si="425"/>
        <v>0</v>
      </c>
      <c r="CY446" s="19" t="e">
        <f ca="1"/>
        <v>#N/A</v>
      </c>
      <c r="CZ446" s="19" t="e">
        <f t="shared" ca="1" si="426"/>
        <v>#N/A</v>
      </c>
      <c r="DC446" s="198" cm="1">
        <f t="array" ref="DC446">IFERROR(MATCH(TRUE,INDEX($B$14:$B$117&gt;=DB446,0),0),"")</f>
        <v>1</v>
      </c>
      <c r="DD446" s="194">
        <f t="shared" ca="1" si="427"/>
        <v>1.3963799927016407E-2</v>
      </c>
      <c r="DG446" s="194">
        <f t="shared" si="428"/>
        <v>0</v>
      </c>
      <c r="DH446" s="19" t="e">
        <f ca="1"/>
        <v>#N/A</v>
      </c>
      <c r="DI446" s="19" t="e">
        <f t="shared" ca="1" si="429"/>
        <v>#N/A</v>
      </c>
      <c r="DL446" s="198" cm="1">
        <f t="array" ref="DL446">IFERROR(MATCH(TRUE,INDEX($B$14:$B$117&gt;=DK446,0),0),"")</f>
        <v>1</v>
      </c>
      <c r="DM446" s="194">
        <f t="shared" ca="1" si="430"/>
        <v>1.3963799927016407E-2</v>
      </c>
      <c r="DP446" s="194">
        <f t="shared" si="431"/>
        <v>0</v>
      </c>
      <c r="DQ446" s="19" t="e">
        <f ca="1"/>
        <v>#N/A</v>
      </c>
      <c r="DR446" s="19" t="e">
        <f t="shared" ca="1" si="432"/>
        <v>#N/A</v>
      </c>
      <c r="DU446" s="198" cm="1">
        <f t="array" ref="DU446">IFERROR(MATCH(TRUE,INDEX($B$14:$B$117&gt;=DT446,0),0),"")</f>
        <v>1</v>
      </c>
      <c r="DV446" s="194">
        <f t="shared" ca="1" si="433"/>
        <v>1.3963799927016407E-2</v>
      </c>
      <c r="DY446" s="194">
        <f t="shared" si="434"/>
        <v>0</v>
      </c>
      <c r="DZ446" s="19" t="e">
        <f ca="1"/>
        <v>#N/A</v>
      </c>
      <c r="EA446" s="19" t="e">
        <f t="shared" ca="1" si="435"/>
        <v>#N/A</v>
      </c>
      <c r="ED446" s="198" cm="1">
        <f t="array" ref="ED446">IFERROR(MATCH(TRUE,INDEX($B$14:$B$117&gt;=EC446,0),0),"")</f>
        <v>1</v>
      </c>
      <c r="EE446" s="194">
        <f t="shared" ca="1" si="436"/>
        <v>1.3963799927016407E-2</v>
      </c>
      <c r="EH446" s="194">
        <f t="shared" si="437"/>
        <v>0</v>
      </c>
      <c r="EI446" s="19" t="e">
        <f ca="1"/>
        <v>#N/A</v>
      </c>
      <c r="EJ446" s="19" t="e">
        <f t="shared" ca="1" si="438"/>
        <v>#N/A</v>
      </c>
      <c r="EM446" s="198" cm="1">
        <f t="array" ref="EM446">IFERROR(MATCH(TRUE,INDEX($B$14:$B$117&gt;=EL446,0),0),"")</f>
        <v>1</v>
      </c>
      <c r="EN446" s="194">
        <f t="shared" ca="1" si="439"/>
        <v>1.3963799927016407E-2</v>
      </c>
      <c r="EQ446" s="194">
        <f t="shared" si="440"/>
        <v>0</v>
      </c>
      <c r="ER446" s="19" t="e">
        <f ca="1"/>
        <v>#N/A</v>
      </c>
      <c r="ES446" s="19" t="e">
        <f t="shared" ca="1" si="441"/>
        <v>#N/A</v>
      </c>
      <c r="EV446" s="198" cm="1">
        <f t="array" ref="EV446">IFERROR(MATCH(TRUE,INDEX($B$14:$B$117&gt;=EU446,0),0),"")</f>
        <v>1</v>
      </c>
      <c r="EW446" s="194">
        <f t="shared" ca="1" si="442"/>
        <v>1.3963799927016407E-2</v>
      </c>
      <c r="EZ446" s="194">
        <f t="shared" si="443"/>
        <v>0</v>
      </c>
      <c r="FA446" s="19" t="e">
        <f ca="1"/>
        <v>#N/A</v>
      </c>
      <c r="FB446" s="19" t="e">
        <f t="shared" ca="1" si="444"/>
        <v>#N/A</v>
      </c>
      <c r="FE446" s="198" cm="1">
        <f t="array" ref="FE446">IFERROR(MATCH(TRUE,INDEX($B$14:$B$117&gt;=FD446,0),0),"")</f>
        <v>1</v>
      </c>
      <c r="FF446" s="194">
        <f t="shared" ca="1" si="445"/>
        <v>1.3963799927016407E-2</v>
      </c>
      <c r="FI446" s="194">
        <f t="shared" si="446"/>
        <v>0</v>
      </c>
      <c r="FJ446" s="19" t="e">
        <f ca="1"/>
        <v>#N/A</v>
      </c>
      <c r="FK446" s="19" t="e">
        <f t="shared" ca="1" si="447"/>
        <v>#N/A</v>
      </c>
      <c r="FN446" s="198" cm="1">
        <f t="array" ref="FN446">IFERROR(MATCH(TRUE,INDEX($B$14:$B$117&gt;=FM446,0),0),"")</f>
        <v>1</v>
      </c>
      <c r="FO446" s="194">
        <f t="shared" ca="1" si="448"/>
        <v>1.3963799927016407E-2</v>
      </c>
      <c r="FR446" s="194">
        <f t="shared" si="449"/>
        <v>0</v>
      </c>
      <c r="FS446" s="19" t="e">
        <f ca="1"/>
        <v>#N/A</v>
      </c>
      <c r="FT446" s="19" t="e">
        <f t="shared" ca="1" si="450"/>
        <v>#N/A</v>
      </c>
      <c r="FW446" s="198" cm="1">
        <f t="array" ref="FW446">IFERROR(MATCH(TRUE,INDEX($B$14:$B$117&gt;=FV446,0),0),"")</f>
        <v>1</v>
      </c>
      <c r="FX446" s="194">
        <f t="shared" ca="1" si="451"/>
        <v>1.3963799927016407E-2</v>
      </c>
      <c r="GA446" s="194">
        <f t="shared" si="452"/>
        <v>0</v>
      </c>
      <c r="GB446" s="19" t="e">
        <f ca="1"/>
        <v>#N/A</v>
      </c>
      <c r="GC446" s="19" t="e">
        <f t="shared" ca="1" si="453"/>
        <v>#N/A</v>
      </c>
    </row>
    <row r="447" spans="8:185" x14ac:dyDescent="0.2">
      <c r="H447" s="198" cm="1">
        <f t="array" ref="H447">IFERROR(MATCH(TRUE,INDEX($B$14:$B$117&gt;=G447,0),0),"")</f>
        <v>1</v>
      </c>
      <c r="I447" s="194">
        <f t="shared" ca="1" si="398"/>
        <v>1.3963799927016407E-2</v>
      </c>
      <c r="L447" s="194">
        <f t="shared" si="454"/>
        <v>0</v>
      </c>
      <c r="M447" s="19">
        <f ca="1"/>
        <v>0</v>
      </c>
      <c r="N447" s="19">
        <f t="shared" ca="1" si="455"/>
        <v>0</v>
      </c>
      <c r="Q447" s="198" cm="1">
        <f t="array" ref="Q447">IFERROR(MATCH(TRUE,INDEX($B$14:$B$117&gt;=P447,0),0),"")</f>
        <v>1</v>
      </c>
      <c r="R447" s="194">
        <f t="shared" ca="1" si="399"/>
        <v>1.3963799927016407E-2</v>
      </c>
      <c r="U447" s="194">
        <f t="shared" si="456"/>
        <v>0</v>
      </c>
      <c r="V447" s="19">
        <f ca="1"/>
        <v>0</v>
      </c>
      <c r="W447" s="19">
        <f t="shared" ca="1" si="457"/>
        <v>0</v>
      </c>
      <c r="Z447" s="198" cm="1">
        <f t="array" ref="Z447">IFERROR(MATCH(TRUE,INDEX($B$14:$B$117&gt;=Y447,0),0),"")</f>
        <v>1</v>
      </c>
      <c r="AA447" s="194">
        <f t="shared" ca="1" si="400"/>
        <v>1.3963799927016407E-2</v>
      </c>
      <c r="AD447" s="194">
        <f t="shared" si="401"/>
        <v>0</v>
      </c>
      <c r="AE447" s="19">
        <f ca="1"/>
        <v>0</v>
      </c>
      <c r="AF447" s="19">
        <f t="shared" ca="1" si="402"/>
        <v>0</v>
      </c>
      <c r="AI447" s="198" cm="1">
        <f t="array" ref="AI447">IFERROR(MATCH(TRUE,INDEX($B$14:$B$117&gt;=AH447,0),0),"")</f>
        <v>1</v>
      </c>
      <c r="AJ447" s="194">
        <f t="shared" ca="1" si="403"/>
        <v>1.3963799927016407E-2</v>
      </c>
      <c r="AM447" s="194">
        <f t="shared" si="404"/>
        <v>0</v>
      </c>
      <c r="AN447" s="19">
        <f ca="1"/>
        <v>0</v>
      </c>
      <c r="AO447" s="19">
        <f t="shared" ca="1" si="405"/>
        <v>0</v>
      </c>
      <c r="AR447" s="198" cm="1">
        <f t="array" ref="AR447">IFERROR(MATCH(TRUE,INDEX($B$14:$B$117&gt;=AQ447,0),0),"")</f>
        <v>1</v>
      </c>
      <c r="AS447" s="194">
        <f t="shared" ca="1" si="406"/>
        <v>1.3963799927016407E-2</v>
      </c>
      <c r="AV447" s="194">
        <f t="shared" si="407"/>
        <v>0</v>
      </c>
      <c r="AW447" s="19">
        <f ca="1"/>
        <v>0</v>
      </c>
      <c r="AX447" s="19">
        <f t="shared" ca="1" si="408"/>
        <v>0</v>
      </c>
      <c r="BA447" s="198" cm="1">
        <f t="array" ref="BA447">IFERROR(MATCH(TRUE,INDEX($B$14:$B$117&gt;=AZ447,0),0),"")</f>
        <v>1</v>
      </c>
      <c r="BB447" s="194">
        <f t="shared" ca="1" si="409"/>
        <v>1.3963799927016407E-2</v>
      </c>
      <c r="BE447" s="194">
        <f t="shared" si="410"/>
        <v>0</v>
      </c>
      <c r="BF447" s="19">
        <f ca="1"/>
        <v>0</v>
      </c>
      <c r="BG447" s="19">
        <f t="shared" ca="1" si="411"/>
        <v>0</v>
      </c>
      <c r="BJ447" s="198" cm="1">
        <f t="array" ref="BJ447">IFERROR(MATCH(TRUE,INDEX($B$14:$B$117&gt;=BI447,0),0),"")</f>
        <v>1</v>
      </c>
      <c r="BK447" s="194">
        <f t="shared" ca="1" si="412"/>
        <v>1.3963799927016407E-2</v>
      </c>
      <c r="BN447" s="194">
        <f t="shared" si="413"/>
        <v>0</v>
      </c>
      <c r="BO447" s="19">
        <f ca="1"/>
        <v>0</v>
      </c>
      <c r="BP447" s="19">
        <f t="shared" ca="1" si="414"/>
        <v>0</v>
      </c>
      <c r="BS447" s="198" cm="1">
        <f t="array" ref="BS447">IFERROR(MATCH(TRUE,INDEX($B$14:$B$117&gt;=BR447,0),0),"")</f>
        <v>1</v>
      </c>
      <c r="BT447" s="194">
        <f t="shared" ca="1" si="415"/>
        <v>1.3963799927016407E-2</v>
      </c>
      <c r="BW447" s="194">
        <f t="shared" si="416"/>
        <v>0</v>
      </c>
      <c r="BX447" s="19">
        <f ca="1"/>
        <v>0</v>
      </c>
      <c r="BY447" s="19">
        <f t="shared" ca="1" si="417"/>
        <v>0</v>
      </c>
      <c r="CB447" s="198" cm="1">
        <f t="array" ref="CB447">IFERROR(MATCH(TRUE,INDEX($B$14:$B$117&gt;=CA447,0),0),"")</f>
        <v>1</v>
      </c>
      <c r="CC447" s="194">
        <f t="shared" ca="1" si="418"/>
        <v>1.3963799927016407E-2</v>
      </c>
      <c r="CF447" s="194">
        <f t="shared" si="419"/>
        <v>0</v>
      </c>
      <c r="CG447" s="19">
        <f ca="1"/>
        <v>0</v>
      </c>
      <c r="CH447" s="19">
        <f t="shared" ca="1" si="420"/>
        <v>0</v>
      </c>
      <c r="CK447" s="198" cm="1">
        <f t="array" ref="CK447">IFERROR(MATCH(TRUE,INDEX($B$14:$B$117&gt;=CJ447,0),0),"")</f>
        <v>1</v>
      </c>
      <c r="CL447" s="194">
        <f t="shared" ca="1" si="421"/>
        <v>1.3963799927016407E-2</v>
      </c>
      <c r="CO447" s="194">
        <f t="shared" si="422"/>
        <v>0</v>
      </c>
      <c r="CP447" s="19">
        <f ca="1"/>
        <v>0</v>
      </c>
      <c r="CQ447" s="19">
        <f t="shared" ca="1" si="423"/>
        <v>0</v>
      </c>
      <c r="CT447" s="198" cm="1">
        <f t="array" ref="CT447">IFERROR(MATCH(TRUE,INDEX($B$14:$B$117&gt;=CS447,0),0),"")</f>
        <v>1</v>
      </c>
      <c r="CU447" s="194">
        <f t="shared" ca="1" si="424"/>
        <v>1.3963799927016407E-2</v>
      </c>
      <c r="CX447" s="194">
        <f t="shared" si="425"/>
        <v>0</v>
      </c>
      <c r="CY447" s="19" t="e">
        <f ca="1"/>
        <v>#N/A</v>
      </c>
      <c r="CZ447" s="19" t="e">
        <f t="shared" ca="1" si="426"/>
        <v>#N/A</v>
      </c>
      <c r="DC447" s="198" cm="1">
        <f t="array" ref="DC447">IFERROR(MATCH(TRUE,INDEX($B$14:$B$117&gt;=DB447,0),0),"")</f>
        <v>1</v>
      </c>
      <c r="DD447" s="194">
        <f t="shared" ca="1" si="427"/>
        <v>1.3963799927016407E-2</v>
      </c>
      <c r="DG447" s="194">
        <f t="shared" si="428"/>
        <v>0</v>
      </c>
      <c r="DH447" s="19" t="e">
        <f ca="1"/>
        <v>#N/A</v>
      </c>
      <c r="DI447" s="19" t="e">
        <f t="shared" ca="1" si="429"/>
        <v>#N/A</v>
      </c>
      <c r="DL447" s="198" cm="1">
        <f t="array" ref="DL447">IFERROR(MATCH(TRUE,INDEX($B$14:$B$117&gt;=DK447,0),0),"")</f>
        <v>1</v>
      </c>
      <c r="DM447" s="194">
        <f t="shared" ca="1" si="430"/>
        <v>1.3963799927016407E-2</v>
      </c>
      <c r="DP447" s="194">
        <f t="shared" si="431"/>
        <v>0</v>
      </c>
      <c r="DQ447" s="19" t="e">
        <f ca="1"/>
        <v>#N/A</v>
      </c>
      <c r="DR447" s="19" t="e">
        <f t="shared" ca="1" si="432"/>
        <v>#N/A</v>
      </c>
      <c r="DU447" s="198" cm="1">
        <f t="array" ref="DU447">IFERROR(MATCH(TRUE,INDEX($B$14:$B$117&gt;=DT447,0),0),"")</f>
        <v>1</v>
      </c>
      <c r="DV447" s="194">
        <f t="shared" ca="1" si="433"/>
        <v>1.3963799927016407E-2</v>
      </c>
      <c r="DY447" s="194">
        <f t="shared" si="434"/>
        <v>0</v>
      </c>
      <c r="DZ447" s="19" t="e">
        <f ca="1"/>
        <v>#N/A</v>
      </c>
      <c r="EA447" s="19" t="e">
        <f t="shared" ca="1" si="435"/>
        <v>#N/A</v>
      </c>
      <c r="ED447" s="198" cm="1">
        <f t="array" ref="ED447">IFERROR(MATCH(TRUE,INDEX($B$14:$B$117&gt;=EC447,0),0),"")</f>
        <v>1</v>
      </c>
      <c r="EE447" s="194">
        <f t="shared" ca="1" si="436"/>
        <v>1.3963799927016407E-2</v>
      </c>
      <c r="EH447" s="194">
        <f t="shared" si="437"/>
        <v>0</v>
      </c>
      <c r="EI447" s="19" t="e">
        <f ca="1"/>
        <v>#N/A</v>
      </c>
      <c r="EJ447" s="19" t="e">
        <f t="shared" ca="1" si="438"/>
        <v>#N/A</v>
      </c>
      <c r="EM447" s="198" cm="1">
        <f t="array" ref="EM447">IFERROR(MATCH(TRUE,INDEX($B$14:$B$117&gt;=EL447,0),0),"")</f>
        <v>1</v>
      </c>
      <c r="EN447" s="194">
        <f t="shared" ca="1" si="439"/>
        <v>1.3963799927016407E-2</v>
      </c>
      <c r="EQ447" s="194">
        <f t="shared" si="440"/>
        <v>0</v>
      </c>
      <c r="ER447" s="19" t="e">
        <f ca="1"/>
        <v>#N/A</v>
      </c>
      <c r="ES447" s="19" t="e">
        <f t="shared" ca="1" si="441"/>
        <v>#N/A</v>
      </c>
      <c r="EV447" s="198" cm="1">
        <f t="array" ref="EV447">IFERROR(MATCH(TRUE,INDEX($B$14:$B$117&gt;=EU447,0),0),"")</f>
        <v>1</v>
      </c>
      <c r="EW447" s="194">
        <f t="shared" ca="1" si="442"/>
        <v>1.3963799927016407E-2</v>
      </c>
      <c r="EZ447" s="194">
        <f t="shared" si="443"/>
        <v>0</v>
      </c>
      <c r="FA447" s="19" t="e">
        <f ca="1"/>
        <v>#N/A</v>
      </c>
      <c r="FB447" s="19" t="e">
        <f t="shared" ca="1" si="444"/>
        <v>#N/A</v>
      </c>
      <c r="FE447" s="198" cm="1">
        <f t="array" ref="FE447">IFERROR(MATCH(TRUE,INDEX($B$14:$B$117&gt;=FD447,0),0),"")</f>
        <v>1</v>
      </c>
      <c r="FF447" s="194">
        <f t="shared" ca="1" si="445"/>
        <v>1.3963799927016407E-2</v>
      </c>
      <c r="FI447" s="194">
        <f t="shared" si="446"/>
        <v>0</v>
      </c>
      <c r="FJ447" s="19" t="e">
        <f ca="1"/>
        <v>#N/A</v>
      </c>
      <c r="FK447" s="19" t="e">
        <f t="shared" ca="1" si="447"/>
        <v>#N/A</v>
      </c>
      <c r="FN447" s="198" cm="1">
        <f t="array" ref="FN447">IFERROR(MATCH(TRUE,INDEX($B$14:$B$117&gt;=FM447,0),0),"")</f>
        <v>1</v>
      </c>
      <c r="FO447" s="194">
        <f t="shared" ca="1" si="448"/>
        <v>1.3963799927016407E-2</v>
      </c>
      <c r="FR447" s="194">
        <f t="shared" si="449"/>
        <v>0</v>
      </c>
      <c r="FS447" s="19" t="e">
        <f ca="1"/>
        <v>#N/A</v>
      </c>
      <c r="FT447" s="19" t="e">
        <f t="shared" ca="1" si="450"/>
        <v>#N/A</v>
      </c>
      <c r="FW447" s="198" cm="1">
        <f t="array" ref="FW447">IFERROR(MATCH(TRUE,INDEX($B$14:$B$117&gt;=FV447,0),0),"")</f>
        <v>1</v>
      </c>
      <c r="FX447" s="194">
        <f t="shared" ca="1" si="451"/>
        <v>1.3963799927016407E-2</v>
      </c>
      <c r="GA447" s="194">
        <f t="shared" si="452"/>
        <v>0</v>
      </c>
      <c r="GB447" s="19" t="e">
        <f ca="1"/>
        <v>#N/A</v>
      </c>
      <c r="GC447" s="19" t="e">
        <f t="shared" ca="1" si="453"/>
        <v>#N/A</v>
      </c>
    </row>
    <row r="448" spans="8:185" x14ac:dyDescent="0.2">
      <c r="H448" s="198" cm="1">
        <f t="array" ref="H448">IFERROR(MATCH(TRUE,INDEX($B$14:$B$117&gt;=G448,0),0),"")</f>
        <v>1</v>
      </c>
      <c r="I448" s="194">
        <f t="shared" ca="1" si="398"/>
        <v>1.3963799927016407E-2</v>
      </c>
      <c r="L448" s="194">
        <f t="shared" si="454"/>
        <v>0</v>
      </c>
      <c r="M448" s="19">
        <f ca="1"/>
        <v>0</v>
      </c>
      <c r="N448" s="19">
        <f t="shared" ca="1" si="455"/>
        <v>0</v>
      </c>
      <c r="Q448" s="198" cm="1">
        <f t="array" ref="Q448">IFERROR(MATCH(TRUE,INDEX($B$14:$B$117&gt;=P448,0),0),"")</f>
        <v>1</v>
      </c>
      <c r="R448" s="194">
        <f t="shared" ca="1" si="399"/>
        <v>1.3963799927016407E-2</v>
      </c>
      <c r="U448" s="194">
        <f t="shared" si="456"/>
        <v>0</v>
      </c>
      <c r="V448" s="19">
        <f ca="1"/>
        <v>0</v>
      </c>
      <c r="W448" s="19">
        <f t="shared" ca="1" si="457"/>
        <v>0</v>
      </c>
      <c r="Z448" s="198" cm="1">
        <f t="array" ref="Z448">IFERROR(MATCH(TRUE,INDEX($B$14:$B$117&gt;=Y448,0),0),"")</f>
        <v>1</v>
      </c>
      <c r="AA448" s="194">
        <f t="shared" ca="1" si="400"/>
        <v>1.3963799927016407E-2</v>
      </c>
      <c r="AD448" s="194">
        <f t="shared" si="401"/>
        <v>0</v>
      </c>
      <c r="AE448" s="19">
        <f ca="1"/>
        <v>0</v>
      </c>
      <c r="AF448" s="19">
        <f t="shared" ca="1" si="402"/>
        <v>0</v>
      </c>
      <c r="AI448" s="198" cm="1">
        <f t="array" ref="AI448">IFERROR(MATCH(TRUE,INDEX($B$14:$B$117&gt;=AH448,0),0),"")</f>
        <v>1</v>
      </c>
      <c r="AJ448" s="194">
        <f t="shared" ca="1" si="403"/>
        <v>1.3963799927016407E-2</v>
      </c>
      <c r="AM448" s="194">
        <f t="shared" si="404"/>
        <v>0</v>
      </c>
      <c r="AN448" s="19">
        <f ca="1"/>
        <v>0</v>
      </c>
      <c r="AO448" s="19">
        <f t="shared" ca="1" si="405"/>
        <v>0</v>
      </c>
      <c r="AR448" s="198" cm="1">
        <f t="array" ref="AR448">IFERROR(MATCH(TRUE,INDEX($B$14:$B$117&gt;=AQ448,0),0),"")</f>
        <v>1</v>
      </c>
      <c r="AS448" s="194">
        <f t="shared" ca="1" si="406"/>
        <v>1.3963799927016407E-2</v>
      </c>
      <c r="AV448" s="194">
        <f t="shared" si="407"/>
        <v>0</v>
      </c>
      <c r="AW448" s="19">
        <f ca="1"/>
        <v>0</v>
      </c>
      <c r="AX448" s="19">
        <f t="shared" ca="1" si="408"/>
        <v>0</v>
      </c>
      <c r="BA448" s="198" cm="1">
        <f t="array" ref="BA448">IFERROR(MATCH(TRUE,INDEX($B$14:$B$117&gt;=AZ448,0),0),"")</f>
        <v>1</v>
      </c>
      <c r="BB448" s="194">
        <f t="shared" ca="1" si="409"/>
        <v>1.3963799927016407E-2</v>
      </c>
      <c r="BE448" s="194">
        <f t="shared" si="410"/>
        <v>0</v>
      </c>
      <c r="BF448" s="19">
        <f ca="1"/>
        <v>0</v>
      </c>
      <c r="BG448" s="19">
        <f t="shared" ca="1" si="411"/>
        <v>0</v>
      </c>
      <c r="BJ448" s="198" cm="1">
        <f t="array" ref="BJ448">IFERROR(MATCH(TRUE,INDEX($B$14:$B$117&gt;=BI448,0),0),"")</f>
        <v>1</v>
      </c>
      <c r="BK448" s="194">
        <f t="shared" ca="1" si="412"/>
        <v>1.3963799927016407E-2</v>
      </c>
      <c r="BN448" s="194">
        <f t="shared" si="413"/>
        <v>0</v>
      </c>
      <c r="BO448" s="19">
        <f ca="1"/>
        <v>0</v>
      </c>
      <c r="BP448" s="19">
        <f t="shared" ca="1" si="414"/>
        <v>0</v>
      </c>
      <c r="BS448" s="198" cm="1">
        <f t="array" ref="BS448">IFERROR(MATCH(TRUE,INDEX($B$14:$B$117&gt;=BR448,0),0),"")</f>
        <v>1</v>
      </c>
      <c r="BT448" s="194">
        <f t="shared" ca="1" si="415"/>
        <v>1.3963799927016407E-2</v>
      </c>
      <c r="BW448" s="194">
        <f t="shared" si="416"/>
        <v>0</v>
      </c>
      <c r="BX448" s="19">
        <f ca="1"/>
        <v>0</v>
      </c>
      <c r="BY448" s="19">
        <f t="shared" ca="1" si="417"/>
        <v>0</v>
      </c>
      <c r="CB448" s="198" cm="1">
        <f t="array" ref="CB448">IFERROR(MATCH(TRUE,INDEX($B$14:$B$117&gt;=CA448,0),0),"")</f>
        <v>1</v>
      </c>
      <c r="CC448" s="194">
        <f t="shared" ca="1" si="418"/>
        <v>1.3963799927016407E-2</v>
      </c>
      <c r="CF448" s="194">
        <f t="shared" si="419"/>
        <v>0</v>
      </c>
      <c r="CG448" s="19">
        <f ca="1"/>
        <v>0</v>
      </c>
      <c r="CH448" s="19">
        <f t="shared" ca="1" si="420"/>
        <v>0</v>
      </c>
      <c r="CK448" s="198" cm="1">
        <f t="array" ref="CK448">IFERROR(MATCH(TRUE,INDEX($B$14:$B$117&gt;=CJ448,0),0),"")</f>
        <v>1</v>
      </c>
      <c r="CL448" s="194">
        <f t="shared" ca="1" si="421"/>
        <v>1.3963799927016407E-2</v>
      </c>
      <c r="CO448" s="194">
        <f t="shared" si="422"/>
        <v>0</v>
      </c>
      <c r="CP448" s="19">
        <f ca="1"/>
        <v>0</v>
      </c>
      <c r="CQ448" s="19">
        <f t="shared" ca="1" si="423"/>
        <v>0</v>
      </c>
      <c r="CT448" s="198" cm="1">
        <f t="array" ref="CT448">IFERROR(MATCH(TRUE,INDEX($B$14:$B$117&gt;=CS448,0),0),"")</f>
        <v>1</v>
      </c>
      <c r="CU448" s="194">
        <f t="shared" ca="1" si="424"/>
        <v>1.3963799927016407E-2</v>
      </c>
      <c r="CX448" s="194">
        <f t="shared" si="425"/>
        <v>0</v>
      </c>
      <c r="CY448" s="19" t="e">
        <f ca="1"/>
        <v>#N/A</v>
      </c>
      <c r="CZ448" s="19" t="e">
        <f t="shared" ca="1" si="426"/>
        <v>#N/A</v>
      </c>
      <c r="DC448" s="198" cm="1">
        <f t="array" ref="DC448">IFERROR(MATCH(TRUE,INDEX($B$14:$B$117&gt;=DB448,0),0),"")</f>
        <v>1</v>
      </c>
      <c r="DD448" s="194">
        <f t="shared" ca="1" si="427"/>
        <v>1.3963799927016407E-2</v>
      </c>
      <c r="DG448" s="194">
        <f t="shared" si="428"/>
        <v>0</v>
      </c>
      <c r="DH448" s="19" t="e">
        <f ca="1"/>
        <v>#N/A</v>
      </c>
      <c r="DI448" s="19" t="e">
        <f t="shared" ca="1" si="429"/>
        <v>#N/A</v>
      </c>
      <c r="DL448" s="198" cm="1">
        <f t="array" ref="DL448">IFERROR(MATCH(TRUE,INDEX($B$14:$B$117&gt;=DK448,0),0),"")</f>
        <v>1</v>
      </c>
      <c r="DM448" s="194">
        <f t="shared" ca="1" si="430"/>
        <v>1.3963799927016407E-2</v>
      </c>
      <c r="DP448" s="194">
        <f t="shared" si="431"/>
        <v>0</v>
      </c>
      <c r="DQ448" s="19" t="e">
        <f ca="1"/>
        <v>#N/A</v>
      </c>
      <c r="DR448" s="19" t="e">
        <f t="shared" ca="1" si="432"/>
        <v>#N/A</v>
      </c>
      <c r="DU448" s="198" cm="1">
        <f t="array" ref="DU448">IFERROR(MATCH(TRUE,INDEX($B$14:$B$117&gt;=DT448,0),0),"")</f>
        <v>1</v>
      </c>
      <c r="DV448" s="194">
        <f t="shared" ca="1" si="433"/>
        <v>1.3963799927016407E-2</v>
      </c>
      <c r="DY448" s="194">
        <f t="shared" si="434"/>
        <v>0</v>
      </c>
      <c r="DZ448" s="19" t="e">
        <f ca="1"/>
        <v>#N/A</v>
      </c>
      <c r="EA448" s="19" t="e">
        <f t="shared" ca="1" si="435"/>
        <v>#N/A</v>
      </c>
      <c r="ED448" s="198" cm="1">
        <f t="array" ref="ED448">IFERROR(MATCH(TRUE,INDEX($B$14:$B$117&gt;=EC448,0),0),"")</f>
        <v>1</v>
      </c>
      <c r="EE448" s="194">
        <f t="shared" ca="1" si="436"/>
        <v>1.3963799927016407E-2</v>
      </c>
      <c r="EH448" s="194">
        <f t="shared" si="437"/>
        <v>0</v>
      </c>
      <c r="EI448" s="19" t="e">
        <f ca="1"/>
        <v>#N/A</v>
      </c>
      <c r="EJ448" s="19" t="e">
        <f t="shared" ca="1" si="438"/>
        <v>#N/A</v>
      </c>
      <c r="EM448" s="198" cm="1">
        <f t="array" ref="EM448">IFERROR(MATCH(TRUE,INDEX($B$14:$B$117&gt;=EL448,0),0),"")</f>
        <v>1</v>
      </c>
      <c r="EN448" s="194">
        <f t="shared" ca="1" si="439"/>
        <v>1.3963799927016407E-2</v>
      </c>
      <c r="EQ448" s="194">
        <f t="shared" si="440"/>
        <v>0</v>
      </c>
      <c r="ER448" s="19" t="e">
        <f ca="1"/>
        <v>#N/A</v>
      </c>
      <c r="ES448" s="19" t="e">
        <f t="shared" ca="1" si="441"/>
        <v>#N/A</v>
      </c>
      <c r="EV448" s="198" cm="1">
        <f t="array" ref="EV448">IFERROR(MATCH(TRUE,INDEX($B$14:$B$117&gt;=EU448,0),0),"")</f>
        <v>1</v>
      </c>
      <c r="EW448" s="194">
        <f t="shared" ca="1" si="442"/>
        <v>1.3963799927016407E-2</v>
      </c>
      <c r="EZ448" s="194">
        <f t="shared" si="443"/>
        <v>0</v>
      </c>
      <c r="FA448" s="19" t="e">
        <f ca="1"/>
        <v>#N/A</v>
      </c>
      <c r="FB448" s="19" t="e">
        <f t="shared" ca="1" si="444"/>
        <v>#N/A</v>
      </c>
      <c r="FE448" s="198" cm="1">
        <f t="array" ref="FE448">IFERROR(MATCH(TRUE,INDEX($B$14:$B$117&gt;=FD448,0),0),"")</f>
        <v>1</v>
      </c>
      <c r="FF448" s="194">
        <f t="shared" ca="1" si="445"/>
        <v>1.3963799927016407E-2</v>
      </c>
      <c r="FI448" s="194">
        <f t="shared" si="446"/>
        <v>0</v>
      </c>
      <c r="FJ448" s="19" t="e">
        <f ca="1"/>
        <v>#N/A</v>
      </c>
      <c r="FK448" s="19" t="e">
        <f t="shared" ca="1" si="447"/>
        <v>#N/A</v>
      </c>
      <c r="FN448" s="198" cm="1">
        <f t="array" ref="FN448">IFERROR(MATCH(TRUE,INDEX($B$14:$B$117&gt;=FM448,0),0),"")</f>
        <v>1</v>
      </c>
      <c r="FO448" s="194">
        <f t="shared" ca="1" si="448"/>
        <v>1.3963799927016407E-2</v>
      </c>
      <c r="FR448" s="194">
        <f t="shared" si="449"/>
        <v>0</v>
      </c>
      <c r="FS448" s="19" t="e">
        <f ca="1"/>
        <v>#N/A</v>
      </c>
      <c r="FT448" s="19" t="e">
        <f t="shared" ca="1" si="450"/>
        <v>#N/A</v>
      </c>
      <c r="FW448" s="198" cm="1">
        <f t="array" ref="FW448">IFERROR(MATCH(TRUE,INDEX($B$14:$B$117&gt;=FV448,0),0),"")</f>
        <v>1</v>
      </c>
      <c r="FX448" s="194">
        <f t="shared" ca="1" si="451"/>
        <v>1.3963799927016407E-2</v>
      </c>
      <c r="GA448" s="194">
        <f t="shared" si="452"/>
        <v>0</v>
      </c>
      <c r="GB448" s="19" t="e">
        <f ca="1"/>
        <v>#N/A</v>
      </c>
      <c r="GC448" s="19" t="e">
        <f t="shared" ca="1" si="453"/>
        <v>#N/A</v>
      </c>
    </row>
    <row r="449" spans="8:185" x14ac:dyDescent="0.2">
      <c r="H449" s="198" cm="1">
        <f t="array" ref="H449">IFERROR(MATCH(TRUE,INDEX($B$14:$B$117&gt;=G449,0),0),"")</f>
        <v>1</v>
      </c>
      <c r="I449" s="194">
        <f t="shared" ca="1" si="398"/>
        <v>1.3963799927016407E-2</v>
      </c>
      <c r="L449" s="194">
        <f t="shared" si="454"/>
        <v>0</v>
      </c>
      <c r="M449" s="19">
        <f ca="1"/>
        <v>0</v>
      </c>
      <c r="N449" s="19">
        <f t="shared" ca="1" si="455"/>
        <v>0</v>
      </c>
      <c r="Q449" s="198" cm="1">
        <f t="array" ref="Q449">IFERROR(MATCH(TRUE,INDEX($B$14:$B$117&gt;=P449,0),0),"")</f>
        <v>1</v>
      </c>
      <c r="R449" s="194">
        <f t="shared" ca="1" si="399"/>
        <v>1.3963799927016407E-2</v>
      </c>
      <c r="U449" s="194">
        <f t="shared" si="456"/>
        <v>0</v>
      </c>
      <c r="V449" s="19">
        <f ca="1"/>
        <v>0</v>
      </c>
      <c r="W449" s="19">
        <f t="shared" ca="1" si="457"/>
        <v>0</v>
      </c>
      <c r="Z449" s="198" cm="1">
        <f t="array" ref="Z449">IFERROR(MATCH(TRUE,INDEX($B$14:$B$117&gt;=Y449,0),0),"")</f>
        <v>1</v>
      </c>
      <c r="AA449" s="194">
        <f t="shared" ca="1" si="400"/>
        <v>1.3963799927016407E-2</v>
      </c>
      <c r="AD449" s="194">
        <f t="shared" si="401"/>
        <v>0</v>
      </c>
      <c r="AE449" s="19">
        <f ca="1"/>
        <v>0</v>
      </c>
      <c r="AF449" s="19">
        <f t="shared" ca="1" si="402"/>
        <v>0</v>
      </c>
      <c r="AI449" s="198" cm="1">
        <f t="array" ref="AI449">IFERROR(MATCH(TRUE,INDEX($B$14:$B$117&gt;=AH449,0),0),"")</f>
        <v>1</v>
      </c>
      <c r="AJ449" s="194">
        <f t="shared" ca="1" si="403"/>
        <v>1.3963799927016407E-2</v>
      </c>
      <c r="AM449" s="194">
        <f t="shared" si="404"/>
        <v>0</v>
      </c>
      <c r="AN449" s="19">
        <f ca="1"/>
        <v>0</v>
      </c>
      <c r="AO449" s="19">
        <f t="shared" ca="1" si="405"/>
        <v>0</v>
      </c>
      <c r="AR449" s="198" cm="1">
        <f t="array" ref="AR449">IFERROR(MATCH(TRUE,INDEX($B$14:$B$117&gt;=AQ449,0),0),"")</f>
        <v>1</v>
      </c>
      <c r="AS449" s="194">
        <f t="shared" ca="1" si="406"/>
        <v>1.3963799927016407E-2</v>
      </c>
      <c r="AV449" s="194">
        <f t="shared" si="407"/>
        <v>0</v>
      </c>
      <c r="AW449" s="19">
        <f ca="1"/>
        <v>0</v>
      </c>
      <c r="AX449" s="19">
        <f t="shared" ca="1" si="408"/>
        <v>0</v>
      </c>
      <c r="BA449" s="198" cm="1">
        <f t="array" ref="BA449">IFERROR(MATCH(TRUE,INDEX($B$14:$B$117&gt;=AZ449,0),0),"")</f>
        <v>1</v>
      </c>
      <c r="BB449" s="194">
        <f t="shared" ca="1" si="409"/>
        <v>1.3963799927016407E-2</v>
      </c>
      <c r="BE449" s="194">
        <f t="shared" si="410"/>
        <v>0</v>
      </c>
      <c r="BF449" s="19">
        <f ca="1"/>
        <v>0</v>
      </c>
      <c r="BG449" s="19">
        <f t="shared" ca="1" si="411"/>
        <v>0</v>
      </c>
      <c r="BJ449" s="198" cm="1">
        <f t="array" ref="BJ449">IFERROR(MATCH(TRUE,INDEX($B$14:$B$117&gt;=BI449,0),0),"")</f>
        <v>1</v>
      </c>
      <c r="BK449" s="194">
        <f t="shared" ca="1" si="412"/>
        <v>1.3963799927016407E-2</v>
      </c>
      <c r="BN449" s="194">
        <f t="shared" si="413"/>
        <v>0</v>
      </c>
      <c r="BO449" s="19">
        <f ca="1"/>
        <v>0</v>
      </c>
      <c r="BP449" s="19">
        <f t="shared" ca="1" si="414"/>
        <v>0</v>
      </c>
      <c r="BS449" s="198" cm="1">
        <f t="array" ref="BS449">IFERROR(MATCH(TRUE,INDEX($B$14:$B$117&gt;=BR449,0),0),"")</f>
        <v>1</v>
      </c>
      <c r="BT449" s="194">
        <f t="shared" ca="1" si="415"/>
        <v>1.3963799927016407E-2</v>
      </c>
      <c r="BW449" s="194">
        <f t="shared" si="416"/>
        <v>0</v>
      </c>
      <c r="BX449" s="19">
        <f ca="1"/>
        <v>0</v>
      </c>
      <c r="BY449" s="19">
        <f t="shared" ca="1" si="417"/>
        <v>0</v>
      </c>
      <c r="CB449" s="198" cm="1">
        <f t="array" ref="CB449">IFERROR(MATCH(TRUE,INDEX($B$14:$B$117&gt;=CA449,0),0),"")</f>
        <v>1</v>
      </c>
      <c r="CC449" s="194">
        <f t="shared" ca="1" si="418"/>
        <v>1.3963799927016407E-2</v>
      </c>
      <c r="CF449" s="194">
        <f t="shared" si="419"/>
        <v>0</v>
      </c>
      <c r="CG449" s="19">
        <f ca="1"/>
        <v>0</v>
      </c>
      <c r="CH449" s="19">
        <f t="shared" ca="1" si="420"/>
        <v>0</v>
      </c>
      <c r="CK449" s="198" cm="1">
        <f t="array" ref="CK449">IFERROR(MATCH(TRUE,INDEX($B$14:$B$117&gt;=CJ449,0),0),"")</f>
        <v>1</v>
      </c>
      <c r="CL449" s="194">
        <f t="shared" ca="1" si="421"/>
        <v>1.3963799927016407E-2</v>
      </c>
      <c r="CO449" s="194">
        <f t="shared" si="422"/>
        <v>0</v>
      </c>
      <c r="CP449" s="19">
        <f ca="1"/>
        <v>0</v>
      </c>
      <c r="CQ449" s="19">
        <f t="shared" ca="1" si="423"/>
        <v>0</v>
      </c>
      <c r="CT449" s="198" cm="1">
        <f t="array" ref="CT449">IFERROR(MATCH(TRUE,INDEX($B$14:$B$117&gt;=CS449,0),0),"")</f>
        <v>1</v>
      </c>
      <c r="CU449" s="194">
        <f t="shared" ca="1" si="424"/>
        <v>1.3963799927016407E-2</v>
      </c>
      <c r="CX449" s="194">
        <f t="shared" si="425"/>
        <v>0</v>
      </c>
      <c r="CY449" s="19" t="e">
        <f ca="1"/>
        <v>#N/A</v>
      </c>
      <c r="CZ449" s="19" t="e">
        <f t="shared" ca="1" si="426"/>
        <v>#N/A</v>
      </c>
      <c r="DC449" s="198" cm="1">
        <f t="array" ref="DC449">IFERROR(MATCH(TRUE,INDEX($B$14:$B$117&gt;=DB449,0),0),"")</f>
        <v>1</v>
      </c>
      <c r="DD449" s="194">
        <f t="shared" ca="1" si="427"/>
        <v>1.3963799927016407E-2</v>
      </c>
      <c r="DG449" s="194">
        <f t="shared" si="428"/>
        <v>0</v>
      </c>
      <c r="DH449" s="19" t="e">
        <f ca="1"/>
        <v>#N/A</v>
      </c>
      <c r="DI449" s="19" t="e">
        <f t="shared" ca="1" si="429"/>
        <v>#N/A</v>
      </c>
      <c r="DL449" s="198" cm="1">
        <f t="array" ref="DL449">IFERROR(MATCH(TRUE,INDEX($B$14:$B$117&gt;=DK449,0),0),"")</f>
        <v>1</v>
      </c>
      <c r="DM449" s="194">
        <f t="shared" ca="1" si="430"/>
        <v>1.3963799927016407E-2</v>
      </c>
      <c r="DP449" s="194">
        <f t="shared" si="431"/>
        <v>0</v>
      </c>
      <c r="DQ449" s="19" t="e">
        <f ca="1"/>
        <v>#N/A</v>
      </c>
      <c r="DR449" s="19" t="e">
        <f t="shared" ca="1" si="432"/>
        <v>#N/A</v>
      </c>
      <c r="DU449" s="198" cm="1">
        <f t="array" ref="DU449">IFERROR(MATCH(TRUE,INDEX($B$14:$B$117&gt;=DT449,0),0),"")</f>
        <v>1</v>
      </c>
      <c r="DV449" s="194">
        <f t="shared" ca="1" si="433"/>
        <v>1.3963799927016407E-2</v>
      </c>
      <c r="DY449" s="194">
        <f t="shared" si="434"/>
        <v>0</v>
      </c>
      <c r="DZ449" s="19" t="e">
        <f ca="1"/>
        <v>#N/A</v>
      </c>
      <c r="EA449" s="19" t="e">
        <f t="shared" ca="1" si="435"/>
        <v>#N/A</v>
      </c>
      <c r="ED449" s="198" cm="1">
        <f t="array" ref="ED449">IFERROR(MATCH(TRUE,INDEX($B$14:$B$117&gt;=EC449,0),0),"")</f>
        <v>1</v>
      </c>
      <c r="EE449" s="194">
        <f t="shared" ca="1" si="436"/>
        <v>1.3963799927016407E-2</v>
      </c>
      <c r="EH449" s="194">
        <f t="shared" si="437"/>
        <v>0</v>
      </c>
      <c r="EI449" s="19" t="e">
        <f ca="1"/>
        <v>#N/A</v>
      </c>
      <c r="EJ449" s="19" t="e">
        <f t="shared" ca="1" si="438"/>
        <v>#N/A</v>
      </c>
      <c r="EM449" s="198" cm="1">
        <f t="array" ref="EM449">IFERROR(MATCH(TRUE,INDEX($B$14:$B$117&gt;=EL449,0),0),"")</f>
        <v>1</v>
      </c>
      <c r="EN449" s="194">
        <f t="shared" ca="1" si="439"/>
        <v>1.3963799927016407E-2</v>
      </c>
      <c r="EQ449" s="194">
        <f t="shared" si="440"/>
        <v>0</v>
      </c>
      <c r="ER449" s="19" t="e">
        <f ca="1"/>
        <v>#N/A</v>
      </c>
      <c r="ES449" s="19" t="e">
        <f t="shared" ca="1" si="441"/>
        <v>#N/A</v>
      </c>
      <c r="EV449" s="198" cm="1">
        <f t="array" ref="EV449">IFERROR(MATCH(TRUE,INDEX($B$14:$B$117&gt;=EU449,0),0),"")</f>
        <v>1</v>
      </c>
      <c r="EW449" s="194">
        <f t="shared" ca="1" si="442"/>
        <v>1.3963799927016407E-2</v>
      </c>
      <c r="EZ449" s="194">
        <f t="shared" si="443"/>
        <v>0</v>
      </c>
      <c r="FA449" s="19" t="e">
        <f ca="1"/>
        <v>#N/A</v>
      </c>
      <c r="FB449" s="19" t="e">
        <f t="shared" ca="1" si="444"/>
        <v>#N/A</v>
      </c>
      <c r="FE449" s="198" cm="1">
        <f t="array" ref="FE449">IFERROR(MATCH(TRUE,INDEX($B$14:$B$117&gt;=FD449,0),0),"")</f>
        <v>1</v>
      </c>
      <c r="FF449" s="194">
        <f t="shared" ca="1" si="445"/>
        <v>1.3963799927016407E-2</v>
      </c>
      <c r="FI449" s="194">
        <f t="shared" si="446"/>
        <v>0</v>
      </c>
      <c r="FJ449" s="19" t="e">
        <f ca="1"/>
        <v>#N/A</v>
      </c>
      <c r="FK449" s="19" t="e">
        <f t="shared" ca="1" si="447"/>
        <v>#N/A</v>
      </c>
      <c r="FN449" s="198" cm="1">
        <f t="array" ref="FN449">IFERROR(MATCH(TRUE,INDEX($B$14:$B$117&gt;=FM449,0),0),"")</f>
        <v>1</v>
      </c>
      <c r="FO449" s="194">
        <f t="shared" ca="1" si="448"/>
        <v>1.3963799927016407E-2</v>
      </c>
      <c r="FR449" s="194">
        <f t="shared" si="449"/>
        <v>0</v>
      </c>
      <c r="FS449" s="19" t="e">
        <f ca="1"/>
        <v>#N/A</v>
      </c>
      <c r="FT449" s="19" t="e">
        <f t="shared" ca="1" si="450"/>
        <v>#N/A</v>
      </c>
      <c r="FW449" s="198" cm="1">
        <f t="array" ref="FW449">IFERROR(MATCH(TRUE,INDEX($B$14:$B$117&gt;=FV449,0),0),"")</f>
        <v>1</v>
      </c>
      <c r="FX449" s="194">
        <f t="shared" ca="1" si="451"/>
        <v>1.3963799927016407E-2</v>
      </c>
      <c r="GA449" s="194">
        <f t="shared" si="452"/>
        <v>0</v>
      </c>
      <c r="GB449" s="19" t="e">
        <f ca="1"/>
        <v>#N/A</v>
      </c>
      <c r="GC449" s="19" t="e">
        <f t="shared" ca="1" si="453"/>
        <v>#N/A</v>
      </c>
    </row>
    <row r="450" spans="8:185" x14ac:dyDescent="0.2">
      <c r="H450" s="198" cm="1">
        <f t="array" ref="H450">IFERROR(MATCH(TRUE,INDEX($B$14:$B$117&gt;=G450,0),0),"")</f>
        <v>1</v>
      </c>
      <c r="I450" s="194">
        <f t="shared" ca="1" si="398"/>
        <v>1.3963799927016407E-2</v>
      </c>
      <c r="L450" s="194">
        <f t="shared" si="454"/>
        <v>0</v>
      </c>
      <c r="M450" s="19">
        <f ca="1"/>
        <v>0</v>
      </c>
      <c r="N450" s="19">
        <f t="shared" ca="1" si="455"/>
        <v>0</v>
      </c>
      <c r="Q450" s="198" cm="1">
        <f t="array" ref="Q450">IFERROR(MATCH(TRUE,INDEX($B$14:$B$117&gt;=P450,0),0),"")</f>
        <v>1</v>
      </c>
      <c r="R450" s="194">
        <f t="shared" ca="1" si="399"/>
        <v>1.3963799927016407E-2</v>
      </c>
      <c r="U450" s="194">
        <f t="shared" si="456"/>
        <v>0</v>
      </c>
      <c r="V450" s="19">
        <f ca="1"/>
        <v>0</v>
      </c>
      <c r="W450" s="19">
        <f t="shared" ca="1" si="457"/>
        <v>0</v>
      </c>
      <c r="Z450" s="198" cm="1">
        <f t="array" ref="Z450">IFERROR(MATCH(TRUE,INDEX($B$14:$B$117&gt;=Y450,0),0),"")</f>
        <v>1</v>
      </c>
      <c r="AA450" s="194">
        <f t="shared" ca="1" si="400"/>
        <v>1.3963799927016407E-2</v>
      </c>
      <c r="AD450" s="194">
        <f t="shared" si="401"/>
        <v>0</v>
      </c>
      <c r="AE450" s="19">
        <f ca="1"/>
        <v>0</v>
      </c>
      <c r="AF450" s="19">
        <f t="shared" ca="1" si="402"/>
        <v>0</v>
      </c>
      <c r="AI450" s="198" cm="1">
        <f t="array" ref="AI450">IFERROR(MATCH(TRUE,INDEX($B$14:$B$117&gt;=AH450,0),0),"")</f>
        <v>1</v>
      </c>
      <c r="AJ450" s="194">
        <f t="shared" ca="1" si="403"/>
        <v>1.3963799927016407E-2</v>
      </c>
      <c r="AM450" s="194">
        <f t="shared" si="404"/>
        <v>0</v>
      </c>
      <c r="AN450" s="19">
        <f ca="1"/>
        <v>0</v>
      </c>
      <c r="AO450" s="19">
        <f t="shared" ca="1" si="405"/>
        <v>0</v>
      </c>
      <c r="AR450" s="198" cm="1">
        <f t="array" ref="AR450">IFERROR(MATCH(TRUE,INDEX($B$14:$B$117&gt;=AQ450,0),0),"")</f>
        <v>1</v>
      </c>
      <c r="AS450" s="194">
        <f t="shared" ca="1" si="406"/>
        <v>1.3963799927016407E-2</v>
      </c>
      <c r="AV450" s="194">
        <f t="shared" si="407"/>
        <v>0</v>
      </c>
      <c r="AW450" s="19">
        <f ca="1"/>
        <v>0</v>
      </c>
      <c r="AX450" s="19">
        <f t="shared" ca="1" si="408"/>
        <v>0</v>
      </c>
      <c r="BA450" s="198" cm="1">
        <f t="array" ref="BA450">IFERROR(MATCH(TRUE,INDEX($B$14:$B$117&gt;=AZ450,0),0),"")</f>
        <v>1</v>
      </c>
      <c r="BB450" s="194">
        <f t="shared" ca="1" si="409"/>
        <v>1.3963799927016407E-2</v>
      </c>
      <c r="BE450" s="194">
        <f t="shared" si="410"/>
        <v>0</v>
      </c>
      <c r="BF450" s="19">
        <f ca="1"/>
        <v>0</v>
      </c>
      <c r="BG450" s="19">
        <f t="shared" ca="1" si="411"/>
        <v>0</v>
      </c>
      <c r="BJ450" s="198" cm="1">
        <f t="array" ref="BJ450">IFERROR(MATCH(TRUE,INDEX($B$14:$B$117&gt;=BI450,0),0),"")</f>
        <v>1</v>
      </c>
      <c r="BK450" s="194">
        <f t="shared" ca="1" si="412"/>
        <v>1.3963799927016407E-2</v>
      </c>
      <c r="BN450" s="194">
        <f t="shared" si="413"/>
        <v>0</v>
      </c>
      <c r="BO450" s="19">
        <f ca="1"/>
        <v>0</v>
      </c>
      <c r="BP450" s="19">
        <f t="shared" ca="1" si="414"/>
        <v>0</v>
      </c>
      <c r="BS450" s="198" cm="1">
        <f t="array" ref="BS450">IFERROR(MATCH(TRUE,INDEX($B$14:$B$117&gt;=BR450,0),0),"")</f>
        <v>1</v>
      </c>
      <c r="BT450" s="194">
        <f t="shared" ca="1" si="415"/>
        <v>1.3963799927016407E-2</v>
      </c>
      <c r="BW450" s="194">
        <f t="shared" si="416"/>
        <v>0</v>
      </c>
      <c r="BX450" s="19">
        <f ca="1"/>
        <v>0</v>
      </c>
      <c r="BY450" s="19">
        <f t="shared" ca="1" si="417"/>
        <v>0</v>
      </c>
      <c r="CB450" s="198" cm="1">
        <f t="array" ref="CB450">IFERROR(MATCH(TRUE,INDEX($B$14:$B$117&gt;=CA450,0),0),"")</f>
        <v>1</v>
      </c>
      <c r="CC450" s="194">
        <f t="shared" ca="1" si="418"/>
        <v>1.3963799927016407E-2</v>
      </c>
      <c r="CF450" s="194">
        <f t="shared" si="419"/>
        <v>0</v>
      </c>
      <c r="CG450" s="19">
        <f ca="1"/>
        <v>0</v>
      </c>
      <c r="CH450" s="19">
        <f t="shared" ca="1" si="420"/>
        <v>0</v>
      </c>
      <c r="CK450" s="198" cm="1">
        <f t="array" ref="CK450">IFERROR(MATCH(TRUE,INDEX($B$14:$B$117&gt;=CJ450,0),0),"")</f>
        <v>1</v>
      </c>
      <c r="CL450" s="194">
        <f t="shared" ca="1" si="421"/>
        <v>1.3963799927016407E-2</v>
      </c>
      <c r="CO450" s="194">
        <f t="shared" si="422"/>
        <v>0</v>
      </c>
      <c r="CP450" s="19">
        <f ca="1"/>
        <v>0</v>
      </c>
      <c r="CQ450" s="19">
        <f t="shared" ca="1" si="423"/>
        <v>0</v>
      </c>
      <c r="CT450" s="198" cm="1">
        <f t="array" ref="CT450">IFERROR(MATCH(TRUE,INDEX($B$14:$B$117&gt;=CS450,0),0),"")</f>
        <v>1</v>
      </c>
      <c r="CU450" s="194">
        <f t="shared" ca="1" si="424"/>
        <v>1.3963799927016407E-2</v>
      </c>
      <c r="CX450" s="194">
        <f t="shared" si="425"/>
        <v>0</v>
      </c>
      <c r="CY450" s="19" t="e">
        <f ca="1"/>
        <v>#N/A</v>
      </c>
      <c r="CZ450" s="19" t="e">
        <f t="shared" ca="1" si="426"/>
        <v>#N/A</v>
      </c>
      <c r="DC450" s="198" cm="1">
        <f t="array" ref="DC450">IFERROR(MATCH(TRUE,INDEX($B$14:$B$117&gt;=DB450,0),0),"")</f>
        <v>1</v>
      </c>
      <c r="DD450" s="194">
        <f t="shared" ca="1" si="427"/>
        <v>1.3963799927016407E-2</v>
      </c>
      <c r="DG450" s="194">
        <f t="shared" si="428"/>
        <v>0</v>
      </c>
      <c r="DH450" s="19" t="e">
        <f ca="1"/>
        <v>#N/A</v>
      </c>
      <c r="DI450" s="19" t="e">
        <f t="shared" ca="1" si="429"/>
        <v>#N/A</v>
      </c>
      <c r="DL450" s="198" cm="1">
        <f t="array" ref="DL450">IFERROR(MATCH(TRUE,INDEX($B$14:$B$117&gt;=DK450,0),0),"")</f>
        <v>1</v>
      </c>
      <c r="DM450" s="194">
        <f t="shared" ca="1" si="430"/>
        <v>1.3963799927016407E-2</v>
      </c>
      <c r="DP450" s="194">
        <f t="shared" si="431"/>
        <v>0</v>
      </c>
      <c r="DQ450" s="19" t="e">
        <f ca="1"/>
        <v>#N/A</v>
      </c>
      <c r="DR450" s="19" t="e">
        <f t="shared" ca="1" si="432"/>
        <v>#N/A</v>
      </c>
      <c r="DU450" s="198" cm="1">
        <f t="array" ref="DU450">IFERROR(MATCH(TRUE,INDEX($B$14:$B$117&gt;=DT450,0),0),"")</f>
        <v>1</v>
      </c>
      <c r="DV450" s="194">
        <f t="shared" ca="1" si="433"/>
        <v>1.3963799927016407E-2</v>
      </c>
      <c r="DY450" s="194">
        <f t="shared" si="434"/>
        <v>0</v>
      </c>
      <c r="DZ450" s="19" t="e">
        <f ca="1"/>
        <v>#N/A</v>
      </c>
      <c r="EA450" s="19" t="e">
        <f t="shared" ca="1" si="435"/>
        <v>#N/A</v>
      </c>
      <c r="ED450" s="198" cm="1">
        <f t="array" ref="ED450">IFERROR(MATCH(TRUE,INDEX($B$14:$B$117&gt;=EC450,0),0),"")</f>
        <v>1</v>
      </c>
      <c r="EE450" s="194">
        <f t="shared" ca="1" si="436"/>
        <v>1.3963799927016407E-2</v>
      </c>
      <c r="EH450" s="194">
        <f t="shared" si="437"/>
        <v>0</v>
      </c>
      <c r="EI450" s="19" t="e">
        <f ca="1"/>
        <v>#N/A</v>
      </c>
      <c r="EJ450" s="19" t="e">
        <f t="shared" ca="1" si="438"/>
        <v>#N/A</v>
      </c>
      <c r="EM450" s="198" cm="1">
        <f t="array" ref="EM450">IFERROR(MATCH(TRUE,INDEX($B$14:$B$117&gt;=EL450,0),0),"")</f>
        <v>1</v>
      </c>
      <c r="EN450" s="194">
        <f t="shared" ca="1" si="439"/>
        <v>1.3963799927016407E-2</v>
      </c>
      <c r="EQ450" s="194">
        <f t="shared" si="440"/>
        <v>0</v>
      </c>
      <c r="ER450" s="19" t="e">
        <f ca="1"/>
        <v>#N/A</v>
      </c>
      <c r="ES450" s="19" t="e">
        <f t="shared" ca="1" si="441"/>
        <v>#N/A</v>
      </c>
      <c r="EV450" s="198" cm="1">
        <f t="array" ref="EV450">IFERROR(MATCH(TRUE,INDEX($B$14:$B$117&gt;=EU450,0),0),"")</f>
        <v>1</v>
      </c>
      <c r="EW450" s="194">
        <f t="shared" ca="1" si="442"/>
        <v>1.3963799927016407E-2</v>
      </c>
      <c r="EZ450" s="194">
        <f t="shared" si="443"/>
        <v>0</v>
      </c>
      <c r="FA450" s="19" t="e">
        <f ca="1"/>
        <v>#N/A</v>
      </c>
      <c r="FB450" s="19" t="e">
        <f t="shared" ca="1" si="444"/>
        <v>#N/A</v>
      </c>
      <c r="FE450" s="198" cm="1">
        <f t="array" ref="FE450">IFERROR(MATCH(TRUE,INDEX($B$14:$B$117&gt;=FD450,0),0),"")</f>
        <v>1</v>
      </c>
      <c r="FF450" s="194">
        <f t="shared" ca="1" si="445"/>
        <v>1.3963799927016407E-2</v>
      </c>
      <c r="FI450" s="194">
        <f t="shared" si="446"/>
        <v>0</v>
      </c>
      <c r="FJ450" s="19" t="e">
        <f ca="1"/>
        <v>#N/A</v>
      </c>
      <c r="FK450" s="19" t="e">
        <f t="shared" ca="1" si="447"/>
        <v>#N/A</v>
      </c>
      <c r="FN450" s="198" cm="1">
        <f t="array" ref="FN450">IFERROR(MATCH(TRUE,INDEX($B$14:$B$117&gt;=FM450,0),0),"")</f>
        <v>1</v>
      </c>
      <c r="FO450" s="194">
        <f t="shared" ca="1" si="448"/>
        <v>1.3963799927016407E-2</v>
      </c>
      <c r="FR450" s="194">
        <f t="shared" si="449"/>
        <v>0</v>
      </c>
      <c r="FS450" s="19" t="e">
        <f ca="1"/>
        <v>#N/A</v>
      </c>
      <c r="FT450" s="19" t="e">
        <f t="shared" ca="1" si="450"/>
        <v>#N/A</v>
      </c>
      <c r="FW450" s="198" cm="1">
        <f t="array" ref="FW450">IFERROR(MATCH(TRUE,INDEX($B$14:$B$117&gt;=FV450,0),0),"")</f>
        <v>1</v>
      </c>
      <c r="FX450" s="194">
        <f t="shared" ca="1" si="451"/>
        <v>1.3963799927016407E-2</v>
      </c>
      <c r="GA450" s="194">
        <f t="shared" si="452"/>
        <v>0</v>
      </c>
      <c r="GB450" s="19" t="e">
        <f ca="1"/>
        <v>#N/A</v>
      </c>
      <c r="GC450" s="19" t="e">
        <f t="shared" ca="1" si="453"/>
        <v>#N/A</v>
      </c>
    </row>
    <row r="451" spans="8:185" x14ac:dyDescent="0.2">
      <c r="H451" s="198" cm="1">
        <f t="array" ref="H451">IFERROR(MATCH(TRUE,INDEX($B$14:$B$117&gt;=G451,0),0),"")</f>
        <v>1</v>
      </c>
      <c r="I451" s="194">
        <f t="shared" ca="1" si="398"/>
        <v>1.3963799927016407E-2</v>
      </c>
      <c r="L451" s="194">
        <f t="shared" si="454"/>
        <v>0</v>
      </c>
      <c r="M451" s="19">
        <f ca="1"/>
        <v>0</v>
      </c>
      <c r="N451" s="19">
        <f t="shared" ca="1" si="455"/>
        <v>0</v>
      </c>
      <c r="Q451" s="198" cm="1">
        <f t="array" ref="Q451">IFERROR(MATCH(TRUE,INDEX($B$14:$B$117&gt;=P451,0),0),"")</f>
        <v>1</v>
      </c>
      <c r="R451" s="194">
        <f t="shared" ca="1" si="399"/>
        <v>1.3963799927016407E-2</v>
      </c>
      <c r="U451" s="194">
        <f t="shared" si="456"/>
        <v>0</v>
      </c>
      <c r="V451" s="19">
        <f ca="1"/>
        <v>0</v>
      </c>
      <c r="W451" s="19">
        <f t="shared" ca="1" si="457"/>
        <v>0</v>
      </c>
      <c r="Z451" s="198" cm="1">
        <f t="array" ref="Z451">IFERROR(MATCH(TRUE,INDEX($B$14:$B$117&gt;=Y451,0),0),"")</f>
        <v>1</v>
      </c>
      <c r="AA451" s="194">
        <f t="shared" ca="1" si="400"/>
        <v>1.3963799927016407E-2</v>
      </c>
      <c r="AD451" s="194">
        <f t="shared" si="401"/>
        <v>0</v>
      </c>
      <c r="AE451" s="19">
        <f ca="1"/>
        <v>0</v>
      </c>
      <c r="AF451" s="19">
        <f t="shared" ca="1" si="402"/>
        <v>0</v>
      </c>
      <c r="AI451" s="198" cm="1">
        <f t="array" ref="AI451">IFERROR(MATCH(TRUE,INDEX($B$14:$B$117&gt;=AH451,0),0),"")</f>
        <v>1</v>
      </c>
      <c r="AJ451" s="194">
        <f t="shared" ca="1" si="403"/>
        <v>1.3963799927016407E-2</v>
      </c>
      <c r="AM451" s="194">
        <f t="shared" si="404"/>
        <v>0</v>
      </c>
      <c r="AN451" s="19">
        <f ca="1"/>
        <v>0</v>
      </c>
      <c r="AO451" s="19">
        <f t="shared" ca="1" si="405"/>
        <v>0</v>
      </c>
      <c r="AR451" s="198" cm="1">
        <f t="array" ref="AR451">IFERROR(MATCH(TRUE,INDEX($B$14:$B$117&gt;=AQ451,0),0),"")</f>
        <v>1</v>
      </c>
      <c r="AS451" s="194">
        <f t="shared" ca="1" si="406"/>
        <v>1.3963799927016407E-2</v>
      </c>
      <c r="AV451" s="194">
        <f t="shared" si="407"/>
        <v>0</v>
      </c>
      <c r="AW451" s="19">
        <f ca="1"/>
        <v>0</v>
      </c>
      <c r="AX451" s="19">
        <f t="shared" ca="1" si="408"/>
        <v>0</v>
      </c>
      <c r="BA451" s="198" cm="1">
        <f t="array" ref="BA451">IFERROR(MATCH(TRUE,INDEX($B$14:$B$117&gt;=AZ451,0),0),"")</f>
        <v>1</v>
      </c>
      <c r="BB451" s="194">
        <f t="shared" ca="1" si="409"/>
        <v>1.3963799927016407E-2</v>
      </c>
      <c r="BE451" s="194">
        <f t="shared" si="410"/>
        <v>0</v>
      </c>
      <c r="BF451" s="19">
        <f ca="1"/>
        <v>0</v>
      </c>
      <c r="BG451" s="19">
        <f t="shared" ca="1" si="411"/>
        <v>0</v>
      </c>
      <c r="BJ451" s="198" cm="1">
        <f t="array" ref="BJ451">IFERROR(MATCH(TRUE,INDEX($B$14:$B$117&gt;=BI451,0),0),"")</f>
        <v>1</v>
      </c>
      <c r="BK451" s="194">
        <f t="shared" ca="1" si="412"/>
        <v>1.3963799927016407E-2</v>
      </c>
      <c r="BN451" s="194">
        <f t="shared" si="413"/>
        <v>0</v>
      </c>
      <c r="BO451" s="19">
        <f ca="1"/>
        <v>0</v>
      </c>
      <c r="BP451" s="19">
        <f t="shared" ca="1" si="414"/>
        <v>0</v>
      </c>
      <c r="BS451" s="198" cm="1">
        <f t="array" ref="BS451">IFERROR(MATCH(TRUE,INDEX($B$14:$B$117&gt;=BR451,0),0),"")</f>
        <v>1</v>
      </c>
      <c r="BT451" s="194">
        <f t="shared" ca="1" si="415"/>
        <v>1.3963799927016407E-2</v>
      </c>
      <c r="BW451" s="194">
        <f t="shared" si="416"/>
        <v>0</v>
      </c>
      <c r="BX451" s="19">
        <f ca="1"/>
        <v>0</v>
      </c>
      <c r="BY451" s="19">
        <f t="shared" ca="1" si="417"/>
        <v>0</v>
      </c>
      <c r="CB451" s="198" cm="1">
        <f t="array" ref="CB451">IFERROR(MATCH(TRUE,INDEX($B$14:$B$117&gt;=CA451,0),0),"")</f>
        <v>1</v>
      </c>
      <c r="CC451" s="194">
        <f t="shared" ca="1" si="418"/>
        <v>1.3963799927016407E-2</v>
      </c>
      <c r="CF451" s="194">
        <f t="shared" si="419"/>
        <v>0</v>
      </c>
      <c r="CG451" s="19">
        <f ca="1"/>
        <v>0</v>
      </c>
      <c r="CH451" s="19">
        <f t="shared" ca="1" si="420"/>
        <v>0</v>
      </c>
      <c r="CK451" s="198" cm="1">
        <f t="array" ref="CK451">IFERROR(MATCH(TRUE,INDEX($B$14:$B$117&gt;=CJ451,0),0),"")</f>
        <v>1</v>
      </c>
      <c r="CL451" s="194">
        <f t="shared" ca="1" si="421"/>
        <v>1.3963799927016407E-2</v>
      </c>
      <c r="CO451" s="194">
        <f t="shared" si="422"/>
        <v>0</v>
      </c>
      <c r="CP451" s="19">
        <f ca="1"/>
        <v>0</v>
      </c>
      <c r="CQ451" s="19">
        <f t="shared" ca="1" si="423"/>
        <v>0</v>
      </c>
      <c r="CT451" s="198" cm="1">
        <f t="array" ref="CT451">IFERROR(MATCH(TRUE,INDEX($B$14:$B$117&gt;=CS451,0),0),"")</f>
        <v>1</v>
      </c>
      <c r="CU451" s="194">
        <f t="shared" ca="1" si="424"/>
        <v>1.3963799927016407E-2</v>
      </c>
      <c r="CX451" s="194">
        <f t="shared" si="425"/>
        <v>0</v>
      </c>
      <c r="CY451" s="19" t="e">
        <f ca="1"/>
        <v>#N/A</v>
      </c>
      <c r="CZ451" s="19" t="e">
        <f t="shared" ca="1" si="426"/>
        <v>#N/A</v>
      </c>
      <c r="DC451" s="198" cm="1">
        <f t="array" ref="DC451">IFERROR(MATCH(TRUE,INDEX($B$14:$B$117&gt;=DB451,0),0),"")</f>
        <v>1</v>
      </c>
      <c r="DD451" s="194">
        <f t="shared" ca="1" si="427"/>
        <v>1.3963799927016407E-2</v>
      </c>
      <c r="DG451" s="194">
        <f t="shared" si="428"/>
        <v>0</v>
      </c>
      <c r="DH451" s="19" t="e">
        <f ca="1"/>
        <v>#N/A</v>
      </c>
      <c r="DI451" s="19" t="e">
        <f t="shared" ca="1" si="429"/>
        <v>#N/A</v>
      </c>
      <c r="DL451" s="198" cm="1">
        <f t="array" ref="DL451">IFERROR(MATCH(TRUE,INDEX($B$14:$B$117&gt;=DK451,0),0),"")</f>
        <v>1</v>
      </c>
      <c r="DM451" s="194">
        <f t="shared" ca="1" si="430"/>
        <v>1.3963799927016407E-2</v>
      </c>
      <c r="DP451" s="194">
        <f t="shared" si="431"/>
        <v>0</v>
      </c>
      <c r="DQ451" s="19" t="e">
        <f ca="1"/>
        <v>#N/A</v>
      </c>
      <c r="DR451" s="19" t="e">
        <f t="shared" ca="1" si="432"/>
        <v>#N/A</v>
      </c>
      <c r="DU451" s="198" cm="1">
        <f t="array" ref="DU451">IFERROR(MATCH(TRUE,INDEX($B$14:$B$117&gt;=DT451,0),0),"")</f>
        <v>1</v>
      </c>
      <c r="DV451" s="194">
        <f t="shared" ca="1" si="433"/>
        <v>1.3963799927016407E-2</v>
      </c>
      <c r="DY451" s="194">
        <f t="shared" si="434"/>
        <v>0</v>
      </c>
      <c r="DZ451" s="19" t="e">
        <f ca="1"/>
        <v>#N/A</v>
      </c>
      <c r="EA451" s="19" t="e">
        <f t="shared" ca="1" si="435"/>
        <v>#N/A</v>
      </c>
      <c r="ED451" s="198" cm="1">
        <f t="array" ref="ED451">IFERROR(MATCH(TRUE,INDEX($B$14:$B$117&gt;=EC451,0),0),"")</f>
        <v>1</v>
      </c>
      <c r="EE451" s="194">
        <f t="shared" ca="1" si="436"/>
        <v>1.3963799927016407E-2</v>
      </c>
      <c r="EH451" s="194">
        <f t="shared" si="437"/>
        <v>0</v>
      </c>
      <c r="EI451" s="19" t="e">
        <f ca="1"/>
        <v>#N/A</v>
      </c>
      <c r="EJ451" s="19" t="e">
        <f t="shared" ca="1" si="438"/>
        <v>#N/A</v>
      </c>
      <c r="EM451" s="198" cm="1">
        <f t="array" ref="EM451">IFERROR(MATCH(TRUE,INDEX($B$14:$B$117&gt;=EL451,0),0),"")</f>
        <v>1</v>
      </c>
      <c r="EN451" s="194">
        <f t="shared" ca="1" si="439"/>
        <v>1.3963799927016407E-2</v>
      </c>
      <c r="EQ451" s="194">
        <f t="shared" si="440"/>
        <v>0</v>
      </c>
      <c r="ER451" s="19" t="e">
        <f ca="1"/>
        <v>#N/A</v>
      </c>
      <c r="ES451" s="19" t="e">
        <f t="shared" ca="1" si="441"/>
        <v>#N/A</v>
      </c>
      <c r="EV451" s="198" cm="1">
        <f t="array" ref="EV451">IFERROR(MATCH(TRUE,INDEX($B$14:$B$117&gt;=EU451,0),0),"")</f>
        <v>1</v>
      </c>
      <c r="EW451" s="194">
        <f t="shared" ca="1" si="442"/>
        <v>1.3963799927016407E-2</v>
      </c>
      <c r="EZ451" s="194">
        <f t="shared" si="443"/>
        <v>0</v>
      </c>
      <c r="FA451" s="19" t="e">
        <f ca="1"/>
        <v>#N/A</v>
      </c>
      <c r="FB451" s="19" t="e">
        <f t="shared" ca="1" si="444"/>
        <v>#N/A</v>
      </c>
      <c r="FE451" s="198" cm="1">
        <f t="array" ref="FE451">IFERROR(MATCH(TRUE,INDEX($B$14:$B$117&gt;=FD451,0),0),"")</f>
        <v>1</v>
      </c>
      <c r="FF451" s="194">
        <f t="shared" ca="1" si="445"/>
        <v>1.3963799927016407E-2</v>
      </c>
      <c r="FI451" s="194">
        <f t="shared" si="446"/>
        <v>0</v>
      </c>
      <c r="FJ451" s="19" t="e">
        <f ca="1"/>
        <v>#N/A</v>
      </c>
      <c r="FK451" s="19" t="e">
        <f t="shared" ca="1" si="447"/>
        <v>#N/A</v>
      </c>
      <c r="FN451" s="198" cm="1">
        <f t="array" ref="FN451">IFERROR(MATCH(TRUE,INDEX($B$14:$B$117&gt;=FM451,0),0),"")</f>
        <v>1</v>
      </c>
      <c r="FO451" s="194">
        <f t="shared" ca="1" si="448"/>
        <v>1.3963799927016407E-2</v>
      </c>
      <c r="FR451" s="194">
        <f t="shared" si="449"/>
        <v>0</v>
      </c>
      <c r="FS451" s="19" t="e">
        <f ca="1"/>
        <v>#N/A</v>
      </c>
      <c r="FT451" s="19" t="e">
        <f t="shared" ca="1" si="450"/>
        <v>#N/A</v>
      </c>
      <c r="FW451" s="198" cm="1">
        <f t="array" ref="FW451">IFERROR(MATCH(TRUE,INDEX($B$14:$B$117&gt;=FV451,0),0),"")</f>
        <v>1</v>
      </c>
      <c r="FX451" s="194">
        <f t="shared" ca="1" si="451"/>
        <v>1.3963799927016407E-2</v>
      </c>
      <c r="GA451" s="194">
        <f t="shared" si="452"/>
        <v>0</v>
      </c>
      <c r="GB451" s="19" t="e">
        <f ca="1"/>
        <v>#N/A</v>
      </c>
      <c r="GC451" s="19" t="e">
        <f t="shared" ca="1" si="453"/>
        <v>#N/A</v>
      </c>
    </row>
    <row r="452" spans="8:185" x14ac:dyDescent="0.2">
      <c r="H452" s="198" cm="1">
        <f t="array" ref="H452">IFERROR(MATCH(TRUE,INDEX($B$14:$B$117&gt;=G452,0),0),"")</f>
        <v>1</v>
      </c>
      <c r="I452" s="194">
        <f t="shared" ca="1" si="398"/>
        <v>1.3963799927016407E-2</v>
      </c>
      <c r="L452" s="194">
        <f t="shared" si="454"/>
        <v>0</v>
      </c>
      <c r="M452" s="19">
        <f ca="1"/>
        <v>0</v>
      </c>
      <c r="N452" s="19">
        <f t="shared" ca="1" si="455"/>
        <v>0</v>
      </c>
      <c r="Q452" s="198" cm="1">
        <f t="array" ref="Q452">IFERROR(MATCH(TRUE,INDEX($B$14:$B$117&gt;=P452,0),0),"")</f>
        <v>1</v>
      </c>
      <c r="R452" s="194">
        <f t="shared" ca="1" si="399"/>
        <v>1.3963799927016407E-2</v>
      </c>
      <c r="U452" s="194">
        <f t="shared" si="456"/>
        <v>0</v>
      </c>
      <c r="V452" s="19">
        <f ca="1"/>
        <v>0</v>
      </c>
      <c r="W452" s="19">
        <f t="shared" ca="1" si="457"/>
        <v>0</v>
      </c>
      <c r="Z452" s="198" cm="1">
        <f t="array" ref="Z452">IFERROR(MATCH(TRUE,INDEX($B$14:$B$117&gt;=Y452,0),0),"")</f>
        <v>1</v>
      </c>
      <c r="AA452" s="194">
        <f t="shared" ca="1" si="400"/>
        <v>1.3963799927016407E-2</v>
      </c>
      <c r="AD452" s="194">
        <f t="shared" si="401"/>
        <v>0</v>
      </c>
      <c r="AE452" s="19">
        <f ca="1"/>
        <v>0</v>
      </c>
      <c r="AF452" s="19">
        <f t="shared" ca="1" si="402"/>
        <v>0</v>
      </c>
      <c r="AI452" s="198" cm="1">
        <f t="array" ref="AI452">IFERROR(MATCH(TRUE,INDEX($B$14:$B$117&gt;=AH452,0),0),"")</f>
        <v>1</v>
      </c>
      <c r="AJ452" s="194">
        <f t="shared" ca="1" si="403"/>
        <v>1.3963799927016407E-2</v>
      </c>
      <c r="AM452" s="194">
        <f t="shared" si="404"/>
        <v>0</v>
      </c>
      <c r="AN452" s="19">
        <f ca="1"/>
        <v>0</v>
      </c>
      <c r="AO452" s="19">
        <f t="shared" ca="1" si="405"/>
        <v>0</v>
      </c>
      <c r="AR452" s="198" cm="1">
        <f t="array" ref="AR452">IFERROR(MATCH(TRUE,INDEX($B$14:$B$117&gt;=AQ452,0),0),"")</f>
        <v>1</v>
      </c>
      <c r="AS452" s="194">
        <f t="shared" ca="1" si="406"/>
        <v>1.3963799927016407E-2</v>
      </c>
      <c r="AV452" s="194">
        <f t="shared" si="407"/>
        <v>0</v>
      </c>
      <c r="AW452" s="19">
        <f ca="1"/>
        <v>0</v>
      </c>
      <c r="AX452" s="19">
        <f t="shared" ca="1" si="408"/>
        <v>0</v>
      </c>
      <c r="BA452" s="198" cm="1">
        <f t="array" ref="BA452">IFERROR(MATCH(TRUE,INDEX($B$14:$B$117&gt;=AZ452,0),0),"")</f>
        <v>1</v>
      </c>
      <c r="BB452" s="194">
        <f t="shared" ca="1" si="409"/>
        <v>1.3963799927016407E-2</v>
      </c>
      <c r="BE452" s="194">
        <f t="shared" si="410"/>
        <v>0</v>
      </c>
      <c r="BF452" s="19">
        <f ca="1"/>
        <v>0</v>
      </c>
      <c r="BG452" s="19">
        <f t="shared" ca="1" si="411"/>
        <v>0</v>
      </c>
      <c r="BJ452" s="198" cm="1">
        <f t="array" ref="BJ452">IFERROR(MATCH(TRUE,INDEX($B$14:$B$117&gt;=BI452,0),0),"")</f>
        <v>1</v>
      </c>
      <c r="BK452" s="194">
        <f t="shared" ca="1" si="412"/>
        <v>1.3963799927016407E-2</v>
      </c>
      <c r="BN452" s="194">
        <f t="shared" si="413"/>
        <v>0</v>
      </c>
      <c r="BO452" s="19">
        <f ca="1"/>
        <v>0</v>
      </c>
      <c r="BP452" s="19">
        <f t="shared" ca="1" si="414"/>
        <v>0</v>
      </c>
      <c r="BS452" s="198" cm="1">
        <f t="array" ref="BS452">IFERROR(MATCH(TRUE,INDEX($B$14:$B$117&gt;=BR452,0),0),"")</f>
        <v>1</v>
      </c>
      <c r="BT452" s="194">
        <f t="shared" ca="1" si="415"/>
        <v>1.3963799927016407E-2</v>
      </c>
      <c r="BW452" s="194">
        <f t="shared" si="416"/>
        <v>0</v>
      </c>
      <c r="BX452" s="19">
        <f ca="1"/>
        <v>0</v>
      </c>
      <c r="BY452" s="19">
        <f t="shared" ca="1" si="417"/>
        <v>0</v>
      </c>
      <c r="CB452" s="198" cm="1">
        <f t="array" ref="CB452">IFERROR(MATCH(TRUE,INDEX($B$14:$B$117&gt;=CA452,0),0),"")</f>
        <v>1</v>
      </c>
      <c r="CC452" s="194">
        <f t="shared" ca="1" si="418"/>
        <v>1.3963799927016407E-2</v>
      </c>
      <c r="CF452" s="194">
        <f t="shared" si="419"/>
        <v>0</v>
      </c>
      <c r="CG452" s="19">
        <f ca="1"/>
        <v>0</v>
      </c>
      <c r="CH452" s="19">
        <f t="shared" ca="1" si="420"/>
        <v>0</v>
      </c>
      <c r="CK452" s="198" cm="1">
        <f t="array" ref="CK452">IFERROR(MATCH(TRUE,INDEX($B$14:$B$117&gt;=CJ452,0),0),"")</f>
        <v>1</v>
      </c>
      <c r="CL452" s="194">
        <f t="shared" ca="1" si="421"/>
        <v>1.3963799927016407E-2</v>
      </c>
      <c r="CO452" s="194">
        <f t="shared" si="422"/>
        <v>0</v>
      </c>
      <c r="CP452" s="19">
        <f ca="1"/>
        <v>0</v>
      </c>
      <c r="CQ452" s="19">
        <f t="shared" ca="1" si="423"/>
        <v>0</v>
      </c>
      <c r="CT452" s="198" cm="1">
        <f t="array" ref="CT452">IFERROR(MATCH(TRUE,INDEX($B$14:$B$117&gt;=CS452,0),0),"")</f>
        <v>1</v>
      </c>
      <c r="CU452" s="194">
        <f t="shared" ca="1" si="424"/>
        <v>1.3963799927016407E-2</v>
      </c>
      <c r="CX452" s="194">
        <f t="shared" si="425"/>
        <v>0</v>
      </c>
      <c r="CY452" s="19" t="e">
        <f ca="1"/>
        <v>#N/A</v>
      </c>
      <c r="CZ452" s="19" t="e">
        <f t="shared" ca="1" si="426"/>
        <v>#N/A</v>
      </c>
      <c r="DC452" s="198" cm="1">
        <f t="array" ref="DC452">IFERROR(MATCH(TRUE,INDEX($B$14:$B$117&gt;=DB452,0),0),"")</f>
        <v>1</v>
      </c>
      <c r="DD452" s="194">
        <f t="shared" ca="1" si="427"/>
        <v>1.3963799927016407E-2</v>
      </c>
      <c r="DG452" s="194">
        <f t="shared" si="428"/>
        <v>0</v>
      </c>
      <c r="DH452" s="19" t="e">
        <f ca="1"/>
        <v>#N/A</v>
      </c>
      <c r="DI452" s="19" t="e">
        <f t="shared" ca="1" si="429"/>
        <v>#N/A</v>
      </c>
      <c r="DL452" s="198" cm="1">
        <f t="array" ref="DL452">IFERROR(MATCH(TRUE,INDEX($B$14:$B$117&gt;=DK452,0),0),"")</f>
        <v>1</v>
      </c>
      <c r="DM452" s="194">
        <f t="shared" ca="1" si="430"/>
        <v>1.3963799927016407E-2</v>
      </c>
      <c r="DP452" s="194">
        <f t="shared" si="431"/>
        <v>0</v>
      </c>
      <c r="DQ452" s="19" t="e">
        <f ca="1"/>
        <v>#N/A</v>
      </c>
      <c r="DR452" s="19" t="e">
        <f t="shared" ca="1" si="432"/>
        <v>#N/A</v>
      </c>
      <c r="DU452" s="198" cm="1">
        <f t="array" ref="DU452">IFERROR(MATCH(TRUE,INDEX($B$14:$B$117&gt;=DT452,0),0),"")</f>
        <v>1</v>
      </c>
      <c r="DV452" s="194">
        <f t="shared" ca="1" si="433"/>
        <v>1.3963799927016407E-2</v>
      </c>
      <c r="DY452" s="194">
        <f t="shared" si="434"/>
        <v>0</v>
      </c>
      <c r="DZ452" s="19" t="e">
        <f ca="1"/>
        <v>#N/A</v>
      </c>
      <c r="EA452" s="19" t="e">
        <f t="shared" ca="1" si="435"/>
        <v>#N/A</v>
      </c>
      <c r="ED452" s="198" cm="1">
        <f t="array" ref="ED452">IFERROR(MATCH(TRUE,INDEX($B$14:$B$117&gt;=EC452,0),0),"")</f>
        <v>1</v>
      </c>
      <c r="EE452" s="194">
        <f t="shared" ca="1" si="436"/>
        <v>1.3963799927016407E-2</v>
      </c>
      <c r="EH452" s="194">
        <f t="shared" si="437"/>
        <v>0</v>
      </c>
      <c r="EI452" s="19" t="e">
        <f ca="1"/>
        <v>#N/A</v>
      </c>
      <c r="EJ452" s="19" t="e">
        <f t="shared" ca="1" si="438"/>
        <v>#N/A</v>
      </c>
      <c r="EM452" s="198" cm="1">
        <f t="array" ref="EM452">IFERROR(MATCH(TRUE,INDEX($B$14:$B$117&gt;=EL452,0),0),"")</f>
        <v>1</v>
      </c>
      <c r="EN452" s="194">
        <f t="shared" ca="1" si="439"/>
        <v>1.3963799927016407E-2</v>
      </c>
      <c r="EQ452" s="194">
        <f t="shared" si="440"/>
        <v>0</v>
      </c>
      <c r="ER452" s="19" t="e">
        <f ca="1"/>
        <v>#N/A</v>
      </c>
      <c r="ES452" s="19" t="e">
        <f t="shared" ca="1" si="441"/>
        <v>#N/A</v>
      </c>
      <c r="EV452" s="198" cm="1">
        <f t="array" ref="EV452">IFERROR(MATCH(TRUE,INDEX($B$14:$B$117&gt;=EU452,0),0),"")</f>
        <v>1</v>
      </c>
      <c r="EW452" s="194">
        <f t="shared" ca="1" si="442"/>
        <v>1.3963799927016407E-2</v>
      </c>
      <c r="EZ452" s="194">
        <f t="shared" si="443"/>
        <v>0</v>
      </c>
      <c r="FA452" s="19" t="e">
        <f ca="1"/>
        <v>#N/A</v>
      </c>
      <c r="FB452" s="19" t="e">
        <f t="shared" ca="1" si="444"/>
        <v>#N/A</v>
      </c>
      <c r="FE452" s="198" cm="1">
        <f t="array" ref="FE452">IFERROR(MATCH(TRUE,INDEX($B$14:$B$117&gt;=FD452,0),0),"")</f>
        <v>1</v>
      </c>
      <c r="FF452" s="194">
        <f t="shared" ca="1" si="445"/>
        <v>1.3963799927016407E-2</v>
      </c>
      <c r="FI452" s="194">
        <f t="shared" si="446"/>
        <v>0</v>
      </c>
      <c r="FJ452" s="19" t="e">
        <f ca="1"/>
        <v>#N/A</v>
      </c>
      <c r="FK452" s="19" t="e">
        <f t="shared" ca="1" si="447"/>
        <v>#N/A</v>
      </c>
      <c r="FN452" s="198" cm="1">
        <f t="array" ref="FN452">IFERROR(MATCH(TRUE,INDEX($B$14:$B$117&gt;=FM452,0),0),"")</f>
        <v>1</v>
      </c>
      <c r="FO452" s="194">
        <f t="shared" ca="1" si="448"/>
        <v>1.3963799927016407E-2</v>
      </c>
      <c r="FR452" s="194">
        <f t="shared" si="449"/>
        <v>0</v>
      </c>
      <c r="FS452" s="19" t="e">
        <f ca="1"/>
        <v>#N/A</v>
      </c>
      <c r="FT452" s="19" t="e">
        <f t="shared" ca="1" si="450"/>
        <v>#N/A</v>
      </c>
      <c r="FW452" s="198" cm="1">
        <f t="array" ref="FW452">IFERROR(MATCH(TRUE,INDEX($B$14:$B$117&gt;=FV452,0),0),"")</f>
        <v>1</v>
      </c>
      <c r="FX452" s="194">
        <f t="shared" ca="1" si="451"/>
        <v>1.3963799927016407E-2</v>
      </c>
      <c r="GA452" s="194">
        <f t="shared" si="452"/>
        <v>0</v>
      </c>
      <c r="GB452" s="19" t="e">
        <f ca="1"/>
        <v>#N/A</v>
      </c>
      <c r="GC452" s="19" t="e">
        <f t="shared" ca="1" si="453"/>
        <v>#N/A</v>
      </c>
    </row>
    <row r="453" spans="8:185" x14ac:dyDescent="0.2">
      <c r="H453" s="198" cm="1">
        <f t="array" ref="H453">IFERROR(MATCH(TRUE,INDEX($B$14:$B$117&gt;=G453,0),0),"")</f>
        <v>1</v>
      </c>
      <c r="I453" s="194">
        <f t="shared" ca="1" si="398"/>
        <v>1.3963799927016407E-2</v>
      </c>
      <c r="L453" s="194">
        <f t="shared" si="454"/>
        <v>0</v>
      </c>
      <c r="M453" s="19">
        <f ca="1"/>
        <v>0</v>
      </c>
      <c r="N453" s="19">
        <f t="shared" ca="1" si="455"/>
        <v>0</v>
      </c>
      <c r="Q453" s="198" cm="1">
        <f t="array" ref="Q453">IFERROR(MATCH(TRUE,INDEX($B$14:$B$117&gt;=P453,0),0),"")</f>
        <v>1</v>
      </c>
      <c r="R453" s="194">
        <f t="shared" ca="1" si="399"/>
        <v>1.3963799927016407E-2</v>
      </c>
      <c r="U453" s="194">
        <f t="shared" si="456"/>
        <v>0</v>
      </c>
      <c r="V453" s="19">
        <f ca="1"/>
        <v>0</v>
      </c>
      <c r="W453" s="19">
        <f t="shared" ca="1" si="457"/>
        <v>0</v>
      </c>
      <c r="Z453" s="198" cm="1">
        <f t="array" ref="Z453">IFERROR(MATCH(TRUE,INDEX($B$14:$B$117&gt;=Y453,0),0),"")</f>
        <v>1</v>
      </c>
      <c r="AA453" s="194">
        <f t="shared" ca="1" si="400"/>
        <v>1.3963799927016407E-2</v>
      </c>
      <c r="AD453" s="194">
        <f t="shared" si="401"/>
        <v>0</v>
      </c>
      <c r="AE453" s="19">
        <f ca="1"/>
        <v>0</v>
      </c>
      <c r="AF453" s="19">
        <f t="shared" ca="1" si="402"/>
        <v>0</v>
      </c>
      <c r="AI453" s="198" cm="1">
        <f t="array" ref="AI453">IFERROR(MATCH(TRUE,INDEX($B$14:$B$117&gt;=AH453,0),0),"")</f>
        <v>1</v>
      </c>
      <c r="AJ453" s="194">
        <f t="shared" ca="1" si="403"/>
        <v>1.3963799927016407E-2</v>
      </c>
      <c r="AM453" s="194">
        <f t="shared" si="404"/>
        <v>0</v>
      </c>
      <c r="AN453" s="19">
        <f ca="1"/>
        <v>0</v>
      </c>
      <c r="AO453" s="19">
        <f t="shared" ca="1" si="405"/>
        <v>0</v>
      </c>
      <c r="AR453" s="198" cm="1">
        <f t="array" ref="AR453">IFERROR(MATCH(TRUE,INDEX($B$14:$B$117&gt;=AQ453,0),0),"")</f>
        <v>1</v>
      </c>
      <c r="AS453" s="194">
        <f t="shared" ca="1" si="406"/>
        <v>1.3963799927016407E-2</v>
      </c>
      <c r="AV453" s="194">
        <f t="shared" si="407"/>
        <v>0</v>
      </c>
      <c r="AW453" s="19">
        <f ca="1"/>
        <v>0</v>
      </c>
      <c r="AX453" s="19">
        <f t="shared" ca="1" si="408"/>
        <v>0</v>
      </c>
      <c r="BA453" s="198" cm="1">
        <f t="array" ref="BA453">IFERROR(MATCH(TRUE,INDEX($B$14:$B$117&gt;=AZ453,0),0),"")</f>
        <v>1</v>
      </c>
      <c r="BB453" s="194">
        <f t="shared" ca="1" si="409"/>
        <v>1.3963799927016407E-2</v>
      </c>
      <c r="BE453" s="194">
        <f t="shared" si="410"/>
        <v>0</v>
      </c>
      <c r="BF453" s="19">
        <f ca="1"/>
        <v>0</v>
      </c>
      <c r="BG453" s="19">
        <f t="shared" ca="1" si="411"/>
        <v>0</v>
      </c>
      <c r="BJ453" s="198" cm="1">
        <f t="array" ref="BJ453">IFERROR(MATCH(TRUE,INDEX($B$14:$B$117&gt;=BI453,0),0),"")</f>
        <v>1</v>
      </c>
      <c r="BK453" s="194">
        <f t="shared" ca="1" si="412"/>
        <v>1.3963799927016407E-2</v>
      </c>
      <c r="BN453" s="194">
        <f t="shared" si="413"/>
        <v>0</v>
      </c>
      <c r="BO453" s="19">
        <f ca="1"/>
        <v>0</v>
      </c>
      <c r="BP453" s="19">
        <f t="shared" ca="1" si="414"/>
        <v>0</v>
      </c>
      <c r="BS453" s="198" cm="1">
        <f t="array" ref="BS453">IFERROR(MATCH(TRUE,INDEX($B$14:$B$117&gt;=BR453,0),0),"")</f>
        <v>1</v>
      </c>
      <c r="BT453" s="194">
        <f t="shared" ca="1" si="415"/>
        <v>1.3963799927016407E-2</v>
      </c>
      <c r="BW453" s="194">
        <f t="shared" si="416"/>
        <v>0</v>
      </c>
      <c r="BX453" s="19">
        <f ca="1"/>
        <v>0</v>
      </c>
      <c r="BY453" s="19">
        <f t="shared" ca="1" si="417"/>
        <v>0</v>
      </c>
      <c r="CB453" s="198" cm="1">
        <f t="array" ref="CB453">IFERROR(MATCH(TRUE,INDEX($B$14:$B$117&gt;=CA453,0),0),"")</f>
        <v>1</v>
      </c>
      <c r="CC453" s="194">
        <f t="shared" ca="1" si="418"/>
        <v>1.3963799927016407E-2</v>
      </c>
      <c r="CF453" s="194">
        <f t="shared" si="419"/>
        <v>0</v>
      </c>
      <c r="CG453" s="19">
        <f ca="1"/>
        <v>0</v>
      </c>
      <c r="CH453" s="19">
        <f t="shared" ca="1" si="420"/>
        <v>0</v>
      </c>
      <c r="CK453" s="198" cm="1">
        <f t="array" ref="CK453">IFERROR(MATCH(TRUE,INDEX($B$14:$B$117&gt;=CJ453,0),0),"")</f>
        <v>1</v>
      </c>
      <c r="CL453" s="194">
        <f t="shared" ca="1" si="421"/>
        <v>1.3963799927016407E-2</v>
      </c>
      <c r="CO453" s="194">
        <f t="shared" si="422"/>
        <v>0</v>
      </c>
      <c r="CP453" s="19">
        <f ca="1"/>
        <v>0</v>
      </c>
      <c r="CQ453" s="19">
        <f t="shared" ca="1" si="423"/>
        <v>0</v>
      </c>
      <c r="CT453" s="198" cm="1">
        <f t="array" ref="CT453">IFERROR(MATCH(TRUE,INDEX($B$14:$B$117&gt;=CS453,0),0),"")</f>
        <v>1</v>
      </c>
      <c r="CU453" s="194">
        <f t="shared" ca="1" si="424"/>
        <v>1.3963799927016407E-2</v>
      </c>
      <c r="CX453" s="194">
        <f t="shared" si="425"/>
        <v>0</v>
      </c>
      <c r="CY453" s="19" t="e">
        <f ca="1"/>
        <v>#N/A</v>
      </c>
      <c r="CZ453" s="19" t="e">
        <f t="shared" ca="1" si="426"/>
        <v>#N/A</v>
      </c>
      <c r="DC453" s="198" cm="1">
        <f t="array" ref="DC453">IFERROR(MATCH(TRUE,INDEX($B$14:$B$117&gt;=DB453,0),0),"")</f>
        <v>1</v>
      </c>
      <c r="DD453" s="194">
        <f t="shared" ca="1" si="427"/>
        <v>1.3963799927016407E-2</v>
      </c>
      <c r="DG453" s="194">
        <f t="shared" si="428"/>
        <v>0</v>
      </c>
      <c r="DH453" s="19" t="e">
        <f ca="1"/>
        <v>#N/A</v>
      </c>
      <c r="DI453" s="19" t="e">
        <f t="shared" ca="1" si="429"/>
        <v>#N/A</v>
      </c>
      <c r="DL453" s="198" cm="1">
        <f t="array" ref="DL453">IFERROR(MATCH(TRUE,INDEX($B$14:$B$117&gt;=DK453,0),0),"")</f>
        <v>1</v>
      </c>
      <c r="DM453" s="194">
        <f t="shared" ca="1" si="430"/>
        <v>1.3963799927016407E-2</v>
      </c>
      <c r="DP453" s="194">
        <f t="shared" si="431"/>
        <v>0</v>
      </c>
      <c r="DQ453" s="19" t="e">
        <f ca="1"/>
        <v>#N/A</v>
      </c>
      <c r="DR453" s="19" t="e">
        <f t="shared" ca="1" si="432"/>
        <v>#N/A</v>
      </c>
      <c r="DU453" s="198" cm="1">
        <f t="array" ref="DU453">IFERROR(MATCH(TRUE,INDEX($B$14:$B$117&gt;=DT453,0),0),"")</f>
        <v>1</v>
      </c>
      <c r="DV453" s="194">
        <f t="shared" ca="1" si="433"/>
        <v>1.3963799927016407E-2</v>
      </c>
      <c r="DY453" s="194">
        <f t="shared" si="434"/>
        <v>0</v>
      </c>
      <c r="DZ453" s="19" t="e">
        <f ca="1"/>
        <v>#N/A</v>
      </c>
      <c r="EA453" s="19" t="e">
        <f t="shared" ca="1" si="435"/>
        <v>#N/A</v>
      </c>
      <c r="ED453" s="198" cm="1">
        <f t="array" ref="ED453">IFERROR(MATCH(TRUE,INDEX($B$14:$B$117&gt;=EC453,0),0),"")</f>
        <v>1</v>
      </c>
      <c r="EE453" s="194">
        <f t="shared" ca="1" si="436"/>
        <v>1.3963799927016407E-2</v>
      </c>
      <c r="EH453" s="194">
        <f t="shared" si="437"/>
        <v>0</v>
      </c>
      <c r="EI453" s="19" t="e">
        <f ca="1"/>
        <v>#N/A</v>
      </c>
      <c r="EJ453" s="19" t="e">
        <f t="shared" ca="1" si="438"/>
        <v>#N/A</v>
      </c>
      <c r="EM453" s="198" cm="1">
        <f t="array" ref="EM453">IFERROR(MATCH(TRUE,INDEX($B$14:$B$117&gt;=EL453,0),0),"")</f>
        <v>1</v>
      </c>
      <c r="EN453" s="194">
        <f t="shared" ca="1" si="439"/>
        <v>1.3963799927016407E-2</v>
      </c>
      <c r="EQ453" s="194">
        <f t="shared" si="440"/>
        <v>0</v>
      </c>
      <c r="ER453" s="19" t="e">
        <f ca="1"/>
        <v>#N/A</v>
      </c>
      <c r="ES453" s="19" t="e">
        <f t="shared" ca="1" si="441"/>
        <v>#N/A</v>
      </c>
      <c r="EV453" s="198" cm="1">
        <f t="array" ref="EV453">IFERROR(MATCH(TRUE,INDEX($B$14:$B$117&gt;=EU453,0),0),"")</f>
        <v>1</v>
      </c>
      <c r="EW453" s="194">
        <f t="shared" ca="1" si="442"/>
        <v>1.3963799927016407E-2</v>
      </c>
      <c r="EZ453" s="194">
        <f t="shared" si="443"/>
        <v>0</v>
      </c>
      <c r="FA453" s="19" t="e">
        <f ca="1"/>
        <v>#N/A</v>
      </c>
      <c r="FB453" s="19" t="e">
        <f t="shared" ca="1" si="444"/>
        <v>#N/A</v>
      </c>
      <c r="FE453" s="198" cm="1">
        <f t="array" ref="FE453">IFERROR(MATCH(TRUE,INDEX($B$14:$B$117&gt;=FD453,0),0),"")</f>
        <v>1</v>
      </c>
      <c r="FF453" s="194">
        <f t="shared" ca="1" si="445"/>
        <v>1.3963799927016407E-2</v>
      </c>
      <c r="FI453" s="194">
        <f t="shared" si="446"/>
        <v>0</v>
      </c>
      <c r="FJ453" s="19" t="e">
        <f ca="1"/>
        <v>#N/A</v>
      </c>
      <c r="FK453" s="19" t="e">
        <f t="shared" ca="1" si="447"/>
        <v>#N/A</v>
      </c>
      <c r="FN453" s="198" cm="1">
        <f t="array" ref="FN453">IFERROR(MATCH(TRUE,INDEX($B$14:$B$117&gt;=FM453,0),0),"")</f>
        <v>1</v>
      </c>
      <c r="FO453" s="194">
        <f t="shared" ca="1" si="448"/>
        <v>1.3963799927016407E-2</v>
      </c>
      <c r="FR453" s="194">
        <f t="shared" si="449"/>
        <v>0</v>
      </c>
      <c r="FS453" s="19" t="e">
        <f ca="1"/>
        <v>#N/A</v>
      </c>
      <c r="FT453" s="19" t="e">
        <f t="shared" ca="1" si="450"/>
        <v>#N/A</v>
      </c>
      <c r="FW453" s="198" cm="1">
        <f t="array" ref="FW453">IFERROR(MATCH(TRUE,INDEX($B$14:$B$117&gt;=FV453,0),0),"")</f>
        <v>1</v>
      </c>
      <c r="FX453" s="194">
        <f t="shared" ca="1" si="451"/>
        <v>1.3963799927016407E-2</v>
      </c>
      <c r="GA453" s="194">
        <f t="shared" si="452"/>
        <v>0</v>
      </c>
      <c r="GB453" s="19" t="e">
        <f ca="1"/>
        <v>#N/A</v>
      </c>
      <c r="GC453" s="19" t="e">
        <f t="shared" ca="1" si="453"/>
        <v>#N/A</v>
      </c>
    </row>
    <row r="454" spans="8:185" x14ac:dyDescent="0.2">
      <c r="H454" s="198" cm="1">
        <f t="array" ref="H454">IFERROR(MATCH(TRUE,INDEX($B$14:$B$117&gt;=G454,0),0),"")</f>
        <v>1</v>
      </c>
      <c r="I454" s="194">
        <f t="shared" ca="1" si="398"/>
        <v>1.3963799927016407E-2</v>
      </c>
      <c r="L454" s="194">
        <f t="shared" si="454"/>
        <v>0</v>
      </c>
      <c r="M454" s="19">
        <f ca="1"/>
        <v>0</v>
      </c>
      <c r="N454" s="19">
        <f t="shared" ca="1" si="455"/>
        <v>0</v>
      </c>
      <c r="Q454" s="198" cm="1">
        <f t="array" ref="Q454">IFERROR(MATCH(TRUE,INDEX($B$14:$B$117&gt;=P454,0),0),"")</f>
        <v>1</v>
      </c>
      <c r="R454" s="194">
        <f t="shared" ca="1" si="399"/>
        <v>1.3963799927016407E-2</v>
      </c>
      <c r="U454" s="194">
        <f t="shared" si="456"/>
        <v>0</v>
      </c>
      <c r="V454" s="19">
        <f ca="1"/>
        <v>0</v>
      </c>
      <c r="W454" s="19">
        <f t="shared" ca="1" si="457"/>
        <v>0</v>
      </c>
      <c r="Z454" s="198" cm="1">
        <f t="array" ref="Z454">IFERROR(MATCH(TRUE,INDEX($B$14:$B$117&gt;=Y454,0),0),"")</f>
        <v>1</v>
      </c>
      <c r="AA454" s="194">
        <f t="shared" ca="1" si="400"/>
        <v>1.3963799927016407E-2</v>
      </c>
      <c r="AD454" s="194">
        <f t="shared" si="401"/>
        <v>0</v>
      </c>
      <c r="AE454" s="19">
        <f ca="1"/>
        <v>0</v>
      </c>
      <c r="AF454" s="19">
        <f t="shared" ca="1" si="402"/>
        <v>0</v>
      </c>
      <c r="AI454" s="198" cm="1">
        <f t="array" ref="AI454">IFERROR(MATCH(TRUE,INDEX($B$14:$B$117&gt;=AH454,0),0),"")</f>
        <v>1</v>
      </c>
      <c r="AJ454" s="194">
        <f t="shared" ca="1" si="403"/>
        <v>1.3963799927016407E-2</v>
      </c>
      <c r="AM454" s="194">
        <f t="shared" si="404"/>
        <v>0</v>
      </c>
      <c r="AN454" s="19">
        <f ca="1"/>
        <v>0</v>
      </c>
      <c r="AO454" s="19">
        <f t="shared" ca="1" si="405"/>
        <v>0</v>
      </c>
      <c r="AR454" s="198" cm="1">
        <f t="array" ref="AR454">IFERROR(MATCH(TRUE,INDEX($B$14:$B$117&gt;=AQ454,0),0),"")</f>
        <v>1</v>
      </c>
      <c r="AS454" s="194">
        <f t="shared" ca="1" si="406"/>
        <v>1.3963799927016407E-2</v>
      </c>
      <c r="AV454" s="194">
        <f t="shared" si="407"/>
        <v>0</v>
      </c>
      <c r="AW454" s="19">
        <f ca="1"/>
        <v>0</v>
      </c>
      <c r="AX454" s="19">
        <f t="shared" ca="1" si="408"/>
        <v>0</v>
      </c>
      <c r="BA454" s="198" cm="1">
        <f t="array" ref="BA454">IFERROR(MATCH(TRUE,INDEX($B$14:$B$117&gt;=AZ454,0),0),"")</f>
        <v>1</v>
      </c>
      <c r="BB454" s="194">
        <f t="shared" ca="1" si="409"/>
        <v>1.3963799927016407E-2</v>
      </c>
      <c r="BE454" s="194">
        <f t="shared" si="410"/>
        <v>0</v>
      </c>
      <c r="BF454" s="19">
        <f ca="1"/>
        <v>0</v>
      </c>
      <c r="BG454" s="19">
        <f t="shared" ca="1" si="411"/>
        <v>0</v>
      </c>
      <c r="BJ454" s="198" cm="1">
        <f t="array" ref="BJ454">IFERROR(MATCH(TRUE,INDEX($B$14:$B$117&gt;=BI454,0),0),"")</f>
        <v>1</v>
      </c>
      <c r="BK454" s="194">
        <f t="shared" ca="1" si="412"/>
        <v>1.3963799927016407E-2</v>
      </c>
      <c r="BN454" s="194">
        <f t="shared" si="413"/>
        <v>0</v>
      </c>
      <c r="BO454" s="19">
        <f ca="1"/>
        <v>0</v>
      </c>
      <c r="BP454" s="19">
        <f t="shared" ca="1" si="414"/>
        <v>0</v>
      </c>
      <c r="BS454" s="198" cm="1">
        <f t="array" ref="BS454">IFERROR(MATCH(TRUE,INDEX($B$14:$B$117&gt;=BR454,0),0),"")</f>
        <v>1</v>
      </c>
      <c r="BT454" s="194">
        <f t="shared" ca="1" si="415"/>
        <v>1.3963799927016407E-2</v>
      </c>
      <c r="BW454" s="194">
        <f t="shared" si="416"/>
        <v>0</v>
      </c>
      <c r="BX454" s="19">
        <f ca="1"/>
        <v>0</v>
      </c>
      <c r="BY454" s="19">
        <f t="shared" ca="1" si="417"/>
        <v>0</v>
      </c>
      <c r="CB454" s="198" cm="1">
        <f t="array" ref="CB454">IFERROR(MATCH(TRUE,INDEX($B$14:$B$117&gt;=CA454,0),0),"")</f>
        <v>1</v>
      </c>
      <c r="CC454" s="194">
        <f t="shared" ca="1" si="418"/>
        <v>1.3963799927016407E-2</v>
      </c>
      <c r="CF454" s="194">
        <f t="shared" si="419"/>
        <v>0</v>
      </c>
      <c r="CG454" s="19">
        <f ca="1"/>
        <v>0</v>
      </c>
      <c r="CH454" s="19">
        <f t="shared" ca="1" si="420"/>
        <v>0</v>
      </c>
      <c r="CK454" s="198" cm="1">
        <f t="array" ref="CK454">IFERROR(MATCH(TRUE,INDEX($B$14:$B$117&gt;=CJ454,0),0),"")</f>
        <v>1</v>
      </c>
      <c r="CL454" s="194">
        <f t="shared" ca="1" si="421"/>
        <v>1.3963799927016407E-2</v>
      </c>
      <c r="CO454" s="194">
        <f t="shared" si="422"/>
        <v>0</v>
      </c>
      <c r="CP454" s="19">
        <f ca="1"/>
        <v>0</v>
      </c>
      <c r="CQ454" s="19">
        <f t="shared" ca="1" si="423"/>
        <v>0</v>
      </c>
      <c r="CT454" s="198" cm="1">
        <f t="array" ref="CT454">IFERROR(MATCH(TRUE,INDEX($B$14:$B$117&gt;=CS454,0),0),"")</f>
        <v>1</v>
      </c>
      <c r="CU454" s="194">
        <f t="shared" ca="1" si="424"/>
        <v>1.3963799927016407E-2</v>
      </c>
      <c r="CX454" s="194">
        <f t="shared" si="425"/>
        <v>0</v>
      </c>
      <c r="CY454" s="19" t="e">
        <f ca="1"/>
        <v>#N/A</v>
      </c>
      <c r="CZ454" s="19" t="e">
        <f t="shared" ca="1" si="426"/>
        <v>#N/A</v>
      </c>
      <c r="DC454" s="198" cm="1">
        <f t="array" ref="DC454">IFERROR(MATCH(TRUE,INDEX($B$14:$B$117&gt;=DB454,0),0),"")</f>
        <v>1</v>
      </c>
      <c r="DD454" s="194">
        <f t="shared" ca="1" si="427"/>
        <v>1.3963799927016407E-2</v>
      </c>
      <c r="DG454" s="194">
        <f t="shared" si="428"/>
        <v>0</v>
      </c>
      <c r="DH454" s="19" t="e">
        <f ca="1"/>
        <v>#N/A</v>
      </c>
      <c r="DI454" s="19" t="e">
        <f t="shared" ca="1" si="429"/>
        <v>#N/A</v>
      </c>
      <c r="DL454" s="198" cm="1">
        <f t="array" ref="DL454">IFERROR(MATCH(TRUE,INDEX($B$14:$B$117&gt;=DK454,0),0),"")</f>
        <v>1</v>
      </c>
      <c r="DM454" s="194">
        <f t="shared" ca="1" si="430"/>
        <v>1.3963799927016407E-2</v>
      </c>
      <c r="DP454" s="194">
        <f t="shared" si="431"/>
        <v>0</v>
      </c>
      <c r="DQ454" s="19" t="e">
        <f ca="1"/>
        <v>#N/A</v>
      </c>
      <c r="DR454" s="19" t="e">
        <f t="shared" ca="1" si="432"/>
        <v>#N/A</v>
      </c>
      <c r="DU454" s="198" cm="1">
        <f t="array" ref="DU454">IFERROR(MATCH(TRUE,INDEX($B$14:$B$117&gt;=DT454,0),0),"")</f>
        <v>1</v>
      </c>
      <c r="DV454" s="194">
        <f t="shared" ca="1" si="433"/>
        <v>1.3963799927016407E-2</v>
      </c>
      <c r="DY454" s="194">
        <f t="shared" si="434"/>
        <v>0</v>
      </c>
      <c r="DZ454" s="19" t="e">
        <f ca="1"/>
        <v>#N/A</v>
      </c>
      <c r="EA454" s="19" t="e">
        <f t="shared" ca="1" si="435"/>
        <v>#N/A</v>
      </c>
      <c r="ED454" s="198" cm="1">
        <f t="array" ref="ED454">IFERROR(MATCH(TRUE,INDEX($B$14:$B$117&gt;=EC454,0),0),"")</f>
        <v>1</v>
      </c>
      <c r="EE454" s="194">
        <f t="shared" ca="1" si="436"/>
        <v>1.3963799927016407E-2</v>
      </c>
      <c r="EH454" s="194">
        <f t="shared" si="437"/>
        <v>0</v>
      </c>
      <c r="EI454" s="19" t="e">
        <f ca="1"/>
        <v>#N/A</v>
      </c>
      <c r="EJ454" s="19" t="e">
        <f t="shared" ca="1" si="438"/>
        <v>#N/A</v>
      </c>
      <c r="EM454" s="198" cm="1">
        <f t="array" ref="EM454">IFERROR(MATCH(TRUE,INDEX($B$14:$B$117&gt;=EL454,0),0),"")</f>
        <v>1</v>
      </c>
      <c r="EN454" s="194">
        <f t="shared" ca="1" si="439"/>
        <v>1.3963799927016407E-2</v>
      </c>
      <c r="EQ454" s="194">
        <f t="shared" si="440"/>
        <v>0</v>
      </c>
      <c r="ER454" s="19" t="e">
        <f ca="1"/>
        <v>#N/A</v>
      </c>
      <c r="ES454" s="19" t="e">
        <f t="shared" ca="1" si="441"/>
        <v>#N/A</v>
      </c>
      <c r="EV454" s="198" cm="1">
        <f t="array" ref="EV454">IFERROR(MATCH(TRUE,INDEX($B$14:$B$117&gt;=EU454,0),0),"")</f>
        <v>1</v>
      </c>
      <c r="EW454" s="194">
        <f t="shared" ca="1" si="442"/>
        <v>1.3963799927016407E-2</v>
      </c>
      <c r="EZ454" s="194">
        <f t="shared" si="443"/>
        <v>0</v>
      </c>
      <c r="FA454" s="19" t="e">
        <f ca="1"/>
        <v>#N/A</v>
      </c>
      <c r="FB454" s="19" t="e">
        <f t="shared" ca="1" si="444"/>
        <v>#N/A</v>
      </c>
      <c r="FE454" s="198" cm="1">
        <f t="array" ref="FE454">IFERROR(MATCH(TRUE,INDEX($B$14:$B$117&gt;=FD454,0),0),"")</f>
        <v>1</v>
      </c>
      <c r="FF454" s="194">
        <f t="shared" ca="1" si="445"/>
        <v>1.3963799927016407E-2</v>
      </c>
      <c r="FI454" s="194">
        <f t="shared" si="446"/>
        <v>0</v>
      </c>
      <c r="FJ454" s="19" t="e">
        <f ca="1"/>
        <v>#N/A</v>
      </c>
      <c r="FK454" s="19" t="e">
        <f t="shared" ca="1" si="447"/>
        <v>#N/A</v>
      </c>
      <c r="FN454" s="198" cm="1">
        <f t="array" ref="FN454">IFERROR(MATCH(TRUE,INDEX($B$14:$B$117&gt;=FM454,0),0),"")</f>
        <v>1</v>
      </c>
      <c r="FO454" s="194">
        <f t="shared" ca="1" si="448"/>
        <v>1.3963799927016407E-2</v>
      </c>
      <c r="FR454" s="194">
        <f t="shared" si="449"/>
        <v>0</v>
      </c>
      <c r="FS454" s="19" t="e">
        <f ca="1"/>
        <v>#N/A</v>
      </c>
      <c r="FT454" s="19" t="e">
        <f t="shared" ca="1" si="450"/>
        <v>#N/A</v>
      </c>
      <c r="FW454" s="198" cm="1">
        <f t="array" ref="FW454">IFERROR(MATCH(TRUE,INDEX($B$14:$B$117&gt;=FV454,0),0),"")</f>
        <v>1</v>
      </c>
      <c r="FX454" s="194">
        <f t="shared" ca="1" si="451"/>
        <v>1.3963799927016407E-2</v>
      </c>
      <c r="GA454" s="194">
        <f t="shared" si="452"/>
        <v>0</v>
      </c>
      <c r="GB454" s="19" t="e">
        <f ca="1"/>
        <v>#N/A</v>
      </c>
      <c r="GC454" s="19" t="e">
        <f t="shared" ca="1" si="453"/>
        <v>#N/A</v>
      </c>
    </row>
    <row r="455" spans="8:185" x14ac:dyDescent="0.2">
      <c r="H455" s="198" cm="1">
        <f t="array" ref="H455">IFERROR(MATCH(TRUE,INDEX($B$14:$B$117&gt;=G455,0),0),"")</f>
        <v>1</v>
      </c>
      <c r="I455" s="194">
        <f t="shared" ca="1" si="398"/>
        <v>1.3963799927016407E-2</v>
      </c>
      <c r="L455" s="194">
        <f t="shared" si="454"/>
        <v>0</v>
      </c>
      <c r="M455" s="19">
        <f ca="1"/>
        <v>0</v>
      </c>
      <c r="N455" s="19">
        <f t="shared" ca="1" si="455"/>
        <v>0</v>
      </c>
      <c r="Q455" s="198" cm="1">
        <f t="array" ref="Q455">IFERROR(MATCH(TRUE,INDEX($B$14:$B$117&gt;=P455,0),0),"")</f>
        <v>1</v>
      </c>
      <c r="R455" s="194">
        <f t="shared" ca="1" si="399"/>
        <v>1.3963799927016407E-2</v>
      </c>
      <c r="U455" s="194">
        <f t="shared" si="456"/>
        <v>0</v>
      </c>
      <c r="V455" s="19">
        <f ca="1"/>
        <v>0</v>
      </c>
      <c r="W455" s="19">
        <f t="shared" ca="1" si="457"/>
        <v>0</v>
      </c>
      <c r="Z455" s="198" cm="1">
        <f t="array" ref="Z455">IFERROR(MATCH(TRUE,INDEX($B$14:$B$117&gt;=Y455,0),0),"")</f>
        <v>1</v>
      </c>
      <c r="AA455" s="194">
        <f t="shared" ca="1" si="400"/>
        <v>1.3963799927016407E-2</v>
      </c>
      <c r="AD455" s="194">
        <f t="shared" si="401"/>
        <v>0</v>
      </c>
      <c r="AE455" s="19">
        <f ca="1"/>
        <v>0</v>
      </c>
      <c r="AF455" s="19">
        <f t="shared" ca="1" si="402"/>
        <v>0</v>
      </c>
      <c r="AI455" s="198" cm="1">
        <f t="array" ref="AI455">IFERROR(MATCH(TRUE,INDEX($B$14:$B$117&gt;=AH455,0),0),"")</f>
        <v>1</v>
      </c>
      <c r="AJ455" s="194">
        <f t="shared" ca="1" si="403"/>
        <v>1.3963799927016407E-2</v>
      </c>
      <c r="AM455" s="194">
        <f t="shared" si="404"/>
        <v>0</v>
      </c>
      <c r="AN455" s="19">
        <f ca="1"/>
        <v>0</v>
      </c>
      <c r="AO455" s="19">
        <f t="shared" ca="1" si="405"/>
        <v>0</v>
      </c>
      <c r="AR455" s="198" cm="1">
        <f t="array" ref="AR455">IFERROR(MATCH(TRUE,INDEX($B$14:$B$117&gt;=AQ455,0),0),"")</f>
        <v>1</v>
      </c>
      <c r="AS455" s="194">
        <f t="shared" ca="1" si="406"/>
        <v>1.3963799927016407E-2</v>
      </c>
      <c r="AV455" s="194">
        <f t="shared" si="407"/>
        <v>0</v>
      </c>
      <c r="AW455" s="19">
        <f ca="1"/>
        <v>0</v>
      </c>
      <c r="AX455" s="19">
        <f t="shared" ca="1" si="408"/>
        <v>0</v>
      </c>
      <c r="BA455" s="198" cm="1">
        <f t="array" ref="BA455">IFERROR(MATCH(TRUE,INDEX($B$14:$B$117&gt;=AZ455,0),0),"")</f>
        <v>1</v>
      </c>
      <c r="BB455" s="194">
        <f t="shared" ca="1" si="409"/>
        <v>1.3963799927016407E-2</v>
      </c>
      <c r="BE455" s="194">
        <f t="shared" si="410"/>
        <v>0</v>
      </c>
      <c r="BF455" s="19">
        <f ca="1"/>
        <v>0</v>
      </c>
      <c r="BG455" s="19">
        <f t="shared" ca="1" si="411"/>
        <v>0</v>
      </c>
      <c r="BJ455" s="198" cm="1">
        <f t="array" ref="BJ455">IFERROR(MATCH(TRUE,INDEX($B$14:$B$117&gt;=BI455,0),0),"")</f>
        <v>1</v>
      </c>
      <c r="BK455" s="194">
        <f t="shared" ca="1" si="412"/>
        <v>1.3963799927016407E-2</v>
      </c>
      <c r="BN455" s="194">
        <f t="shared" si="413"/>
        <v>0</v>
      </c>
      <c r="BO455" s="19">
        <f ca="1"/>
        <v>0</v>
      </c>
      <c r="BP455" s="19">
        <f t="shared" ca="1" si="414"/>
        <v>0</v>
      </c>
      <c r="BS455" s="198" cm="1">
        <f t="array" ref="BS455">IFERROR(MATCH(TRUE,INDEX($B$14:$B$117&gt;=BR455,0),0),"")</f>
        <v>1</v>
      </c>
      <c r="BT455" s="194">
        <f t="shared" ca="1" si="415"/>
        <v>1.3963799927016407E-2</v>
      </c>
      <c r="BW455" s="194">
        <f t="shared" si="416"/>
        <v>0</v>
      </c>
      <c r="BX455" s="19">
        <f ca="1"/>
        <v>0</v>
      </c>
      <c r="BY455" s="19">
        <f t="shared" ca="1" si="417"/>
        <v>0</v>
      </c>
      <c r="CB455" s="198" cm="1">
        <f t="array" ref="CB455">IFERROR(MATCH(TRUE,INDEX($B$14:$B$117&gt;=CA455,0),0),"")</f>
        <v>1</v>
      </c>
      <c r="CC455" s="194">
        <f t="shared" ca="1" si="418"/>
        <v>1.3963799927016407E-2</v>
      </c>
      <c r="CF455" s="194">
        <f t="shared" si="419"/>
        <v>0</v>
      </c>
      <c r="CG455" s="19">
        <f ca="1"/>
        <v>0</v>
      </c>
      <c r="CH455" s="19">
        <f t="shared" ca="1" si="420"/>
        <v>0</v>
      </c>
      <c r="CK455" s="198" cm="1">
        <f t="array" ref="CK455">IFERROR(MATCH(TRUE,INDEX($B$14:$B$117&gt;=CJ455,0),0),"")</f>
        <v>1</v>
      </c>
      <c r="CL455" s="194">
        <f t="shared" ca="1" si="421"/>
        <v>1.3963799927016407E-2</v>
      </c>
      <c r="CO455" s="194">
        <f t="shared" si="422"/>
        <v>0</v>
      </c>
      <c r="CP455" s="19">
        <f ca="1"/>
        <v>0</v>
      </c>
      <c r="CQ455" s="19">
        <f t="shared" ca="1" si="423"/>
        <v>0</v>
      </c>
      <c r="CT455" s="198" cm="1">
        <f t="array" ref="CT455">IFERROR(MATCH(TRUE,INDEX($B$14:$B$117&gt;=CS455,0),0),"")</f>
        <v>1</v>
      </c>
      <c r="CU455" s="194">
        <f t="shared" ca="1" si="424"/>
        <v>1.3963799927016407E-2</v>
      </c>
      <c r="CX455" s="194">
        <f t="shared" si="425"/>
        <v>0</v>
      </c>
      <c r="CY455" s="19" t="e">
        <f ca="1"/>
        <v>#N/A</v>
      </c>
      <c r="CZ455" s="19" t="e">
        <f t="shared" ca="1" si="426"/>
        <v>#N/A</v>
      </c>
      <c r="DC455" s="198" cm="1">
        <f t="array" ref="DC455">IFERROR(MATCH(TRUE,INDEX($B$14:$B$117&gt;=DB455,0),0),"")</f>
        <v>1</v>
      </c>
      <c r="DD455" s="194">
        <f t="shared" ca="1" si="427"/>
        <v>1.3963799927016407E-2</v>
      </c>
      <c r="DG455" s="194">
        <f t="shared" si="428"/>
        <v>0</v>
      </c>
      <c r="DH455" s="19" t="e">
        <f ca="1"/>
        <v>#N/A</v>
      </c>
      <c r="DI455" s="19" t="e">
        <f t="shared" ca="1" si="429"/>
        <v>#N/A</v>
      </c>
      <c r="DL455" s="198" cm="1">
        <f t="array" ref="DL455">IFERROR(MATCH(TRUE,INDEX($B$14:$B$117&gt;=DK455,0),0),"")</f>
        <v>1</v>
      </c>
      <c r="DM455" s="194">
        <f t="shared" ca="1" si="430"/>
        <v>1.3963799927016407E-2</v>
      </c>
      <c r="DP455" s="194">
        <f t="shared" si="431"/>
        <v>0</v>
      </c>
      <c r="DQ455" s="19" t="e">
        <f ca="1"/>
        <v>#N/A</v>
      </c>
      <c r="DR455" s="19" t="e">
        <f t="shared" ca="1" si="432"/>
        <v>#N/A</v>
      </c>
      <c r="DU455" s="198" cm="1">
        <f t="array" ref="DU455">IFERROR(MATCH(TRUE,INDEX($B$14:$B$117&gt;=DT455,0),0),"")</f>
        <v>1</v>
      </c>
      <c r="DV455" s="194">
        <f t="shared" ca="1" si="433"/>
        <v>1.3963799927016407E-2</v>
      </c>
      <c r="DY455" s="194">
        <f t="shared" si="434"/>
        <v>0</v>
      </c>
      <c r="DZ455" s="19" t="e">
        <f ca="1"/>
        <v>#N/A</v>
      </c>
      <c r="EA455" s="19" t="e">
        <f t="shared" ca="1" si="435"/>
        <v>#N/A</v>
      </c>
      <c r="ED455" s="198" cm="1">
        <f t="array" ref="ED455">IFERROR(MATCH(TRUE,INDEX($B$14:$B$117&gt;=EC455,0),0),"")</f>
        <v>1</v>
      </c>
      <c r="EE455" s="194">
        <f t="shared" ca="1" si="436"/>
        <v>1.3963799927016407E-2</v>
      </c>
      <c r="EH455" s="194">
        <f t="shared" si="437"/>
        <v>0</v>
      </c>
      <c r="EI455" s="19" t="e">
        <f ca="1"/>
        <v>#N/A</v>
      </c>
      <c r="EJ455" s="19" t="e">
        <f t="shared" ca="1" si="438"/>
        <v>#N/A</v>
      </c>
      <c r="EM455" s="198" cm="1">
        <f t="array" ref="EM455">IFERROR(MATCH(TRUE,INDEX($B$14:$B$117&gt;=EL455,0),0),"")</f>
        <v>1</v>
      </c>
      <c r="EN455" s="194">
        <f t="shared" ca="1" si="439"/>
        <v>1.3963799927016407E-2</v>
      </c>
      <c r="EQ455" s="194">
        <f t="shared" si="440"/>
        <v>0</v>
      </c>
      <c r="ER455" s="19" t="e">
        <f ca="1"/>
        <v>#N/A</v>
      </c>
      <c r="ES455" s="19" t="e">
        <f t="shared" ca="1" si="441"/>
        <v>#N/A</v>
      </c>
      <c r="EV455" s="198" cm="1">
        <f t="array" ref="EV455">IFERROR(MATCH(TRUE,INDEX($B$14:$B$117&gt;=EU455,0),0),"")</f>
        <v>1</v>
      </c>
      <c r="EW455" s="194">
        <f t="shared" ca="1" si="442"/>
        <v>1.3963799927016407E-2</v>
      </c>
      <c r="EZ455" s="194">
        <f t="shared" si="443"/>
        <v>0</v>
      </c>
      <c r="FA455" s="19" t="e">
        <f ca="1"/>
        <v>#N/A</v>
      </c>
      <c r="FB455" s="19" t="e">
        <f t="shared" ca="1" si="444"/>
        <v>#N/A</v>
      </c>
      <c r="FE455" s="198" cm="1">
        <f t="array" ref="FE455">IFERROR(MATCH(TRUE,INDEX($B$14:$B$117&gt;=FD455,0),0),"")</f>
        <v>1</v>
      </c>
      <c r="FF455" s="194">
        <f t="shared" ca="1" si="445"/>
        <v>1.3963799927016407E-2</v>
      </c>
      <c r="FI455" s="194">
        <f t="shared" si="446"/>
        <v>0</v>
      </c>
      <c r="FJ455" s="19" t="e">
        <f ca="1"/>
        <v>#N/A</v>
      </c>
      <c r="FK455" s="19" t="e">
        <f t="shared" ca="1" si="447"/>
        <v>#N/A</v>
      </c>
      <c r="FN455" s="198" cm="1">
        <f t="array" ref="FN455">IFERROR(MATCH(TRUE,INDEX($B$14:$B$117&gt;=FM455,0),0),"")</f>
        <v>1</v>
      </c>
      <c r="FO455" s="194">
        <f t="shared" ca="1" si="448"/>
        <v>1.3963799927016407E-2</v>
      </c>
      <c r="FR455" s="194">
        <f t="shared" si="449"/>
        <v>0</v>
      </c>
      <c r="FS455" s="19" t="e">
        <f ca="1"/>
        <v>#N/A</v>
      </c>
      <c r="FT455" s="19" t="e">
        <f t="shared" ca="1" si="450"/>
        <v>#N/A</v>
      </c>
      <c r="FW455" s="198" cm="1">
        <f t="array" ref="FW455">IFERROR(MATCH(TRUE,INDEX($B$14:$B$117&gt;=FV455,0),0),"")</f>
        <v>1</v>
      </c>
      <c r="FX455" s="194">
        <f t="shared" ca="1" si="451"/>
        <v>1.3963799927016407E-2</v>
      </c>
      <c r="GA455" s="194">
        <f t="shared" si="452"/>
        <v>0</v>
      </c>
      <c r="GB455" s="19" t="e">
        <f ca="1"/>
        <v>#N/A</v>
      </c>
      <c r="GC455" s="19" t="e">
        <f t="shared" ca="1" si="453"/>
        <v>#N/A</v>
      </c>
    </row>
    <row r="456" spans="8:185" x14ac:dyDescent="0.2">
      <c r="H456" s="198" cm="1">
        <f t="array" ref="H456">IFERROR(MATCH(TRUE,INDEX($B$14:$B$117&gt;=G456,0),0),"")</f>
        <v>1</v>
      </c>
      <c r="I456" s="194">
        <f t="shared" ca="1" si="398"/>
        <v>1.3963799927016407E-2</v>
      </c>
      <c r="L456" s="194">
        <f t="shared" si="454"/>
        <v>0</v>
      </c>
      <c r="M456" s="19">
        <f ca="1"/>
        <v>0</v>
      </c>
      <c r="N456" s="19">
        <f t="shared" ca="1" si="455"/>
        <v>0</v>
      </c>
      <c r="Q456" s="198" cm="1">
        <f t="array" ref="Q456">IFERROR(MATCH(TRUE,INDEX($B$14:$B$117&gt;=P456,0),0),"")</f>
        <v>1</v>
      </c>
      <c r="R456" s="194">
        <f t="shared" ca="1" si="399"/>
        <v>1.3963799927016407E-2</v>
      </c>
      <c r="U456" s="194">
        <f t="shared" si="456"/>
        <v>0</v>
      </c>
      <c r="V456" s="19">
        <f ca="1"/>
        <v>0</v>
      </c>
      <c r="W456" s="19">
        <f t="shared" ca="1" si="457"/>
        <v>0</v>
      </c>
      <c r="Z456" s="198" cm="1">
        <f t="array" ref="Z456">IFERROR(MATCH(TRUE,INDEX($B$14:$B$117&gt;=Y456,0),0),"")</f>
        <v>1</v>
      </c>
      <c r="AA456" s="194">
        <f t="shared" ca="1" si="400"/>
        <v>1.3963799927016407E-2</v>
      </c>
      <c r="AD456" s="194">
        <f t="shared" si="401"/>
        <v>0</v>
      </c>
      <c r="AE456" s="19">
        <f ca="1"/>
        <v>0</v>
      </c>
      <c r="AF456" s="19">
        <f t="shared" ca="1" si="402"/>
        <v>0</v>
      </c>
      <c r="AI456" s="198" cm="1">
        <f t="array" ref="AI456">IFERROR(MATCH(TRUE,INDEX($B$14:$B$117&gt;=AH456,0),0),"")</f>
        <v>1</v>
      </c>
      <c r="AJ456" s="194">
        <f t="shared" ca="1" si="403"/>
        <v>1.3963799927016407E-2</v>
      </c>
      <c r="AM456" s="194">
        <f t="shared" si="404"/>
        <v>0</v>
      </c>
      <c r="AN456" s="19">
        <f ca="1"/>
        <v>0</v>
      </c>
      <c r="AO456" s="19">
        <f t="shared" ca="1" si="405"/>
        <v>0</v>
      </c>
      <c r="AR456" s="198" cm="1">
        <f t="array" ref="AR456">IFERROR(MATCH(TRUE,INDEX($B$14:$B$117&gt;=AQ456,0),0),"")</f>
        <v>1</v>
      </c>
      <c r="AS456" s="194">
        <f t="shared" ca="1" si="406"/>
        <v>1.3963799927016407E-2</v>
      </c>
      <c r="AV456" s="194">
        <f t="shared" si="407"/>
        <v>0</v>
      </c>
      <c r="AW456" s="19">
        <f ca="1"/>
        <v>0</v>
      </c>
      <c r="AX456" s="19">
        <f t="shared" ca="1" si="408"/>
        <v>0</v>
      </c>
      <c r="BA456" s="198" cm="1">
        <f t="array" ref="BA456">IFERROR(MATCH(TRUE,INDEX($B$14:$B$117&gt;=AZ456,0),0),"")</f>
        <v>1</v>
      </c>
      <c r="BB456" s="194">
        <f t="shared" ca="1" si="409"/>
        <v>1.3963799927016407E-2</v>
      </c>
      <c r="BE456" s="194">
        <f t="shared" si="410"/>
        <v>0</v>
      </c>
      <c r="BF456" s="19">
        <f ca="1"/>
        <v>0</v>
      </c>
      <c r="BG456" s="19">
        <f t="shared" ca="1" si="411"/>
        <v>0</v>
      </c>
      <c r="BJ456" s="198" cm="1">
        <f t="array" ref="BJ456">IFERROR(MATCH(TRUE,INDEX($B$14:$B$117&gt;=BI456,0),0),"")</f>
        <v>1</v>
      </c>
      <c r="BK456" s="194">
        <f t="shared" ca="1" si="412"/>
        <v>1.3963799927016407E-2</v>
      </c>
      <c r="BN456" s="194">
        <f t="shared" si="413"/>
        <v>0</v>
      </c>
      <c r="BO456" s="19">
        <f ca="1"/>
        <v>0</v>
      </c>
      <c r="BP456" s="19">
        <f t="shared" ca="1" si="414"/>
        <v>0</v>
      </c>
      <c r="BS456" s="198" cm="1">
        <f t="array" ref="BS456">IFERROR(MATCH(TRUE,INDEX($B$14:$B$117&gt;=BR456,0),0),"")</f>
        <v>1</v>
      </c>
      <c r="BT456" s="194">
        <f t="shared" ca="1" si="415"/>
        <v>1.3963799927016407E-2</v>
      </c>
      <c r="BW456" s="194">
        <f t="shared" si="416"/>
        <v>0</v>
      </c>
      <c r="BX456" s="19">
        <f ca="1"/>
        <v>0</v>
      </c>
      <c r="BY456" s="19">
        <f t="shared" ca="1" si="417"/>
        <v>0</v>
      </c>
      <c r="CB456" s="198" cm="1">
        <f t="array" ref="CB456">IFERROR(MATCH(TRUE,INDEX($B$14:$B$117&gt;=CA456,0),0),"")</f>
        <v>1</v>
      </c>
      <c r="CC456" s="194">
        <f t="shared" ca="1" si="418"/>
        <v>1.3963799927016407E-2</v>
      </c>
      <c r="CF456" s="194">
        <f t="shared" si="419"/>
        <v>0</v>
      </c>
      <c r="CG456" s="19">
        <f ca="1"/>
        <v>0</v>
      </c>
      <c r="CH456" s="19">
        <f t="shared" ca="1" si="420"/>
        <v>0</v>
      </c>
      <c r="CK456" s="198" cm="1">
        <f t="array" ref="CK456">IFERROR(MATCH(TRUE,INDEX($B$14:$B$117&gt;=CJ456,0),0),"")</f>
        <v>1</v>
      </c>
      <c r="CL456" s="194">
        <f t="shared" ca="1" si="421"/>
        <v>1.3963799927016407E-2</v>
      </c>
      <c r="CO456" s="194">
        <f t="shared" si="422"/>
        <v>0</v>
      </c>
      <c r="CP456" s="19">
        <f ca="1"/>
        <v>0</v>
      </c>
      <c r="CQ456" s="19">
        <f t="shared" ca="1" si="423"/>
        <v>0</v>
      </c>
      <c r="CT456" s="198" cm="1">
        <f t="array" ref="CT456">IFERROR(MATCH(TRUE,INDEX($B$14:$B$117&gt;=CS456,0),0),"")</f>
        <v>1</v>
      </c>
      <c r="CU456" s="194">
        <f t="shared" ca="1" si="424"/>
        <v>1.3963799927016407E-2</v>
      </c>
      <c r="CX456" s="194">
        <f t="shared" si="425"/>
        <v>0</v>
      </c>
      <c r="CY456" s="19" t="e">
        <f ca="1"/>
        <v>#N/A</v>
      </c>
      <c r="CZ456" s="19" t="e">
        <f t="shared" ca="1" si="426"/>
        <v>#N/A</v>
      </c>
      <c r="DC456" s="198" cm="1">
        <f t="array" ref="DC456">IFERROR(MATCH(TRUE,INDEX($B$14:$B$117&gt;=DB456,0),0),"")</f>
        <v>1</v>
      </c>
      <c r="DD456" s="194">
        <f t="shared" ca="1" si="427"/>
        <v>1.3963799927016407E-2</v>
      </c>
      <c r="DG456" s="194">
        <f t="shared" si="428"/>
        <v>0</v>
      </c>
      <c r="DH456" s="19" t="e">
        <f ca="1"/>
        <v>#N/A</v>
      </c>
      <c r="DI456" s="19" t="e">
        <f t="shared" ca="1" si="429"/>
        <v>#N/A</v>
      </c>
      <c r="DL456" s="198" cm="1">
        <f t="array" ref="DL456">IFERROR(MATCH(TRUE,INDEX($B$14:$B$117&gt;=DK456,0),0),"")</f>
        <v>1</v>
      </c>
      <c r="DM456" s="194">
        <f t="shared" ca="1" si="430"/>
        <v>1.3963799927016407E-2</v>
      </c>
      <c r="DP456" s="194">
        <f t="shared" si="431"/>
        <v>0</v>
      </c>
      <c r="DQ456" s="19" t="e">
        <f ca="1"/>
        <v>#N/A</v>
      </c>
      <c r="DR456" s="19" t="e">
        <f t="shared" ca="1" si="432"/>
        <v>#N/A</v>
      </c>
      <c r="DU456" s="198" cm="1">
        <f t="array" ref="DU456">IFERROR(MATCH(TRUE,INDEX($B$14:$B$117&gt;=DT456,0),0),"")</f>
        <v>1</v>
      </c>
      <c r="DV456" s="194">
        <f t="shared" ca="1" si="433"/>
        <v>1.3963799927016407E-2</v>
      </c>
      <c r="DY456" s="194">
        <f t="shared" si="434"/>
        <v>0</v>
      </c>
      <c r="DZ456" s="19" t="e">
        <f ca="1"/>
        <v>#N/A</v>
      </c>
      <c r="EA456" s="19" t="e">
        <f t="shared" ca="1" si="435"/>
        <v>#N/A</v>
      </c>
      <c r="ED456" s="198" cm="1">
        <f t="array" ref="ED456">IFERROR(MATCH(TRUE,INDEX($B$14:$B$117&gt;=EC456,0),0),"")</f>
        <v>1</v>
      </c>
      <c r="EE456" s="194">
        <f t="shared" ca="1" si="436"/>
        <v>1.3963799927016407E-2</v>
      </c>
      <c r="EH456" s="194">
        <f t="shared" si="437"/>
        <v>0</v>
      </c>
      <c r="EI456" s="19" t="e">
        <f ca="1"/>
        <v>#N/A</v>
      </c>
      <c r="EJ456" s="19" t="e">
        <f t="shared" ca="1" si="438"/>
        <v>#N/A</v>
      </c>
      <c r="EM456" s="198" cm="1">
        <f t="array" ref="EM456">IFERROR(MATCH(TRUE,INDEX($B$14:$B$117&gt;=EL456,0),0),"")</f>
        <v>1</v>
      </c>
      <c r="EN456" s="194">
        <f t="shared" ca="1" si="439"/>
        <v>1.3963799927016407E-2</v>
      </c>
      <c r="EQ456" s="194">
        <f t="shared" si="440"/>
        <v>0</v>
      </c>
      <c r="ER456" s="19" t="e">
        <f ca="1"/>
        <v>#N/A</v>
      </c>
      <c r="ES456" s="19" t="e">
        <f t="shared" ca="1" si="441"/>
        <v>#N/A</v>
      </c>
      <c r="EV456" s="198" cm="1">
        <f t="array" ref="EV456">IFERROR(MATCH(TRUE,INDEX($B$14:$B$117&gt;=EU456,0),0),"")</f>
        <v>1</v>
      </c>
      <c r="EW456" s="194">
        <f t="shared" ca="1" si="442"/>
        <v>1.3963799927016407E-2</v>
      </c>
      <c r="EZ456" s="194">
        <f t="shared" si="443"/>
        <v>0</v>
      </c>
      <c r="FA456" s="19" t="e">
        <f ca="1"/>
        <v>#N/A</v>
      </c>
      <c r="FB456" s="19" t="e">
        <f t="shared" ca="1" si="444"/>
        <v>#N/A</v>
      </c>
      <c r="FE456" s="198" cm="1">
        <f t="array" ref="FE456">IFERROR(MATCH(TRUE,INDEX($B$14:$B$117&gt;=FD456,0),0),"")</f>
        <v>1</v>
      </c>
      <c r="FF456" s="194">
        <f t="shared" ca="1" si="445"/>
        <v>1.3963799927016407E-2</v>
      </c>
      <c r="FI456" s="194">
        <f t="shared" si="446"/>
        <v>0</v>
      </c>
      <c r="FJ456" s="19" t="e">
        <f ca="1"/>
        <v>#N/A</v>
      </c>
      <c r="FK456" s="19" t="e">
        <f t="shared" ca="1" si="447"/>
        <v>#N/A</v>
      </c>
      <c r="FN456" s="198" cm="1">
        <f t="array" ref="FN456">IFERROR(MATCH(TRUE,INDEX($B$14:$B$117&gt;=FM456,0),0),"")</f>
        <v>1</v>
      </c>
      <c r="FO456" s="194">
        <f t="shared" ca="1" si="448"/>
        <v>1.3963799927016407E-2</v>
      </c>
      <c r="FR456" s="194">
        <f t="shared" si="449"/>
        <v>0</v>
      </c>
      <c r="FS456" s="19" t="e">
        <f ca="1"/>
        <v>#N/A</v>
      </c>
      <c r="FT456" s="19" t="e">
        <f t="shared" ca="1" si="450"/>
        <v>#N/A</v>
      </c>
      <c r="FW456" s="198" cm="1">
        <f t="array" ref="FW456">IFERROR(MATCH(TRUE,INDEX($B$14:$B$117&gt;=FV456,0),0),"")</f>
        <v>1</v>
      </c>
      <c r="FX456" s="194">
        <f t="shared" ca="1" si="451"/>
        <v>1.3963799927016407E-2</v>
      </c>
      <c r="GA456" s="194">
        <f t="shared" si="452"/>
        <v>0</v>
      </c>
      <c r="GB456" s="19" t="e">
        <f ca="1"/>
        <v>#N/A</v>
      </c>
      <c r="GC456" s="19" t="e">
        <f t="shared" ca="1" si="453"/>
        <v>#N/A</v>
      </c>
    </row>
    <row r="457" spans="8:185" x14ac:dyDescent="0.2">
      <c r="H457" s="198" cm="1">
        <f t="array" ref="H457">IFERROR(MATCH(TRUE,INDEX($B$14:$B$117&gt;=G457,0),0),"")</f>
        <v>1</v>
      </c>
      <c r="I457" s="194">
        <f t="shared" ca="1" si="398"/>
        <v>1.3963799927016407E-2</v>
      </c>
      <c r="L457" s="194">
        <f t="shared" si="454"/>
        <v>0</v>
      </c>
      <c r="M457" s="19">
        <f ca="1"/>
        <v>0</v>
      </c>
      <c r="N457" s="19">
        <f t="shared" ca="1" si="455"/>
        <v>0</v>
      </c>
      <c r="Q457" s="198" cm="1">
        <f t="array" ref="Q457">IFERROR(MATCH(TRUE,INDEX($B$14:$B$117&gt;=P457,0),0),"")</f>
        <v>1</v>
      </c>
      <c r="R457" s="194">
        <f t="shared" ca="1" si="399"/>
        <v>1.3963799927016407E-2</v>
      </c>
      <c r="U457" s="194">
        <f t="shared" si="456"/>
        <v>0</v>
      </c>
      <c r="V457" s="19">
        <f ca="1"/>
        <v>0</v>
      </c>
      <c r="W457" s="19">
        <f t="shared" ca="1" si="457"/>
        <v>0</v>
      </c>
      <c r="Z457" s="198" cm="1">
        <f t="array" ref="Z457">IFERROR(MATCH(TRUE,INDEX($B$14:$B$117&gt;=Y457,0),0),"")</f>
        <v>1</v>
      </c>
      <c r="AA457" s="194">
        <f t="shared" ca="1" si="400"/>
        <v>1.3963799927016407E-2</v>
      </c>
      <c r="AD457" s="194">
        <f t="shared" si="401"/>
        <v>0</v>
      </c>
      <c r="AE457" s="19">
        <f ca="1"/>
        <v>0</v>
      </c>
      <c r="AF457" s="19">
        <f t="shared" ca="1" si="402"/>
        <v>0</v>
      </c>
      <c r="AI457" s="198" cm="1">
        <f t="array" ref="AI457">IFERROR(MATCH(TRUE,INDEX($B$14:$B$117&gt;=AH457,0),0),"")</f>
        <v>1</v>
      </c>
      <c r="AJ457" s="194">
        <f t="shared" ca="1" si="403"/>
        <v>1.3963799927016407E-2</v>
      </c>
      <c r="AM457" s="194">
        <f t="shared" si="404"/>
        <v>0</v>
      </c>
      <c r="AN457" s="19">
        <f ca="1"/>
        <v>0</v>
      </c>
      <c r="AO457" s="19">
        <f t="shared" ca="1" si="405"/>
        <v>0</v>
      </c>
      <c r="AR457" s="198" cm="1">
        <f t="array" ref="AR457">IFERROR(MATCH(TRUE,INDEX($B$14:$B$117&gt;=AQ457,0),0),"")</f>
        <v>1</v>
      </c>
      <c r="AS457" s="194">
        <f t="shared" ca="1" si="406"/>
        <v>1.3963799927016407E-2</v>
      </c>
      <c r="AV457" s="194">
        <f t="shared" si="407"/>
        <v>0</v>
      </c>
      <c r="AW457" s="19">
        <f ca="1"/>
        <v>0</v>
      </c>
      <c r="AX457" s="19">
        <f t="shared" ca="1" si="408"/>
        <v>0</v>
      </c>
      <c r="BA457" s="198" cm="1">
        <f t="array" ref="BA457">IFERROR(MATCH(TRUE,INDEX($B$14:$B$117&gt;=AZ457,0),0),"")</f>
        <v>1</v>
      </c>
      <c r="BB457" s="194">
        <f t="shared" ca="1" si="409"/>
        <v>1.3963799927016407E-2</v>
      </c>
      <c r="BE457" s="194">
        <f t="shared" si="410"/>
        <v>0</v>
      </c>
      <c r="BF457" s="19">
        <f ca="1"/>
        <v>0</v>
      </c>
      <c r="BG457" s="19">
        <f t="shared" ca="1" si="411"/>
        <v>0</v>
      </c>
      <c r="BJ457" s="198" cm="1">
        <f t="array" ref="BJ457">IFERROR(MATCH(TRUE,INDEX($B$14:$B$117&gt;=BI457,0),0),"")</f>
        <v>1</v>
      </c>
      <c r="BK457" s="194">
        <f t="shared" ca="1" si="412"/>
        <v>1.3963799927016407E-2</v>
      </c>
      <c r="BN457" s="194">
        <f t="shared" si="413"/>
        <v>0</v>
      </c>
      <c r="BO457" s="19">
        <f ca="1"/>
        <v>0</v>
      </c>
      <c r="BP457" s="19">
        <f t="shared" ca="1" si="414"/>
        <v>0</v>
      </c>
      <c r="BS457" s="198" cm="1">
        <f t="array" ref="BS457">IFERROR(MATCH(TRUE,INDEX($B$14:$B$117&gt;=BR457,0),0),"")</f>
        <v>1</v>
      </c>
      <c r="BT457" s="194">
        <f t="shared" ca="1" si="415"/>
        <v>1.3963799927016407E-2</v>
      </c>
      <c r="BW457" s="194">
        <f t="shared" si="416"/>
        <v>0</v>
      </c>
      <c r="BX457" s="19">
        <f ca="1"/>
        <v>0</v>
      </c>
      <c r="BY457" s="19">
        <f t="shared" ca="1" si="417"/>
        <v>0</v>
      </c>
      <c r="CB457" s="198" cm="1">
        <f t="array" ref="CB457">IFERROR(MATCH(TRUE,INDEX($B$14:$B$117&gt;=CA457,0),0),"")</f>
        <v>1</v>
      </c>
      <c r="CC457" s="194">
        <f t="shared" ca="1" si="418"/>
        <v>1.3963799927016407E-2</v>
      </c>
      <c r="CF457" s="194">
        <f t="shared" si="419"/>
        <v>0</v>
      </c>
      <c r="CG457" s="19">
        <f ca="1"/>
        <v>0</v>
      </c>
      <c r="CH457" s="19">
        <f t="shared" ca="1" si="420"/>
        <v>0</v>
      </c>
      <c r="CK457" s="198" cm="1">
        <f t="array" ref="CK457">IFERROR(MATCH(TRUE,INDEX($B$14:$B$117&gt;=CJ457,0),0),"")</f>
        <v>1</v>
      </c>
      <c r="CL457" s="194">
        <f t="shared" ca="1" si="421"/>
        <v>1.3963799927016407E-2</v>
      </c>
      <c r="CO457" s="194">
        <f t="shared" si="422"/>
        <v>0</v>
      </c>
      <c r="CP457" s="19">
        <f ca="1"/>
        <v>0</v>
      </c>
      <c r="CQ457" s="19">
        <f t="shared" ca="1" si="423"/>
        <v>0</v>
      </c>
      <c r="CT457" s="198" cm="1">
        <f t="array" ref="CT457">IFERROR(MATCH(TRUE,INDEX($B$14:$B$117&gt;=CS457,0),0),"")</f>
        <v>1</v>
      </c>
      <c r="CU457" s="194">
        <f t="shared" ca="1" si="424"/>
        <v>1.3963799927016407E-2</v>
      </c>
      <c r="CX457" s="194">
        <f t="shared" si="425"/>
        <v>0</v>
      </c>
      <c r="CY457" s="19" t="e">
        <f ca="1"/>
        <v>#N/A</v>
      </c>
      <c r="CZ457" s="19" t="e">
        <f t="shared" ca="1" si="426"/>
        <v>#N/A</v>
      </c>
      <c r="DC457" s="198" cm="1">
        <f t="array" ref="DC457">IFERROR(MATCH(TRUE,INDEX($B$14:$B$117&gt;=DB457,0),0),"")</f>
        <v>1</v>
      </c>
      <c r="DD457" s="194">
        <f t="shared" ca="1" si="427"/>
        <v>1.3963799927016407E-2</v>
      </c>
      <c r="DG457" s="194">
        <f t="shared" si="428"/>
        <v>0</v>
      </c>
      <c r="DH457" s="19" t="e">
        <f ca="1"/>
        <v>#N/A</v>
      </c>
      <c r="DI457" s="19" t="e">
        <f t="shared" ca="1" si="429"/>
        <v>#N/A</v>
      </c>
      <c r="DL457" s="198" cm="1">
        <f t="array" ref="DL457">IFERROR(MATCH(TRUE,INDEX($B$14:$B$117&gt;=DK457,0),0),"")</f>
        <v>1</v>
      </c>
      <c r="DM457" s="194">
        <f t="shared" ca="1" si="430"/>
        <v>1.3963799927016407E-2</v>
      </c>
      <c r="DP457" s="194">
        <f t="shared" si="431"/>
        <v>0</v>
      </c>
      <c r="DQ457" s="19" t="e">
        <f ca="1"/>
        <v>#N/A</v>
      </c>
      <c r="DR457" s="19" t="e">
        <f t="shared" ca="1" si="432"/>
        <v>#N/A</v>
      </c>
      <c r="DU457" s="198" cm="1">
        <f t="array" ref="DU457">IFERROR(MATCH(TRUE,INDEX($B$14:$B$117&gt;=DT457,0),0),"")</f>
        <v>1</v>
      </c>
      <c r="DV457" s="194">
        <f t="shared" ca="1" si="433"/>
        <v>1.3963799927016407E-2</v>
      </c>
      <c r="DY457" s="194">
        <f t="shared" si="434"/>
        <v>0</v>
      </c>
      <c r="DZ457" s="19" t="e">
        <f ca="1"/>
        <v>#N/A</v>
      </c>
      <c r="EA457" s="19" t="e">
        <f t="shared" ca="1" si="435"/>
        <v>#N/A</v>
      </c>
      <c r="ED457" s="198" cm="1">
        <f t="array" ref="ED457">IFERROR(MATCH(TRUE,INDEX($B$14:$B$117&gt;=EC457,0),0),"")</f>
        <v>1</v>
      </c>
      <c r="EE457" s="194">
        <f t="shared" ca="1" si="436"/>
        <v>1.3963799927016407E-2</v>
      </c>
      <c r="EH457" s="194">
        <f t="shared" si="437"/>
        <v>0</v>
      </c>
      <c r="EI457" s="19" t="e">
        <f ca="1"/>
        <v>#N/A</v>
      </c>
      <c r="EJ457" s="19" t="e">
        <f t="shared" ca="1" si="438"/>
        <v>#N/A</v>
      </c>
      <c r="EM457" s="198" cm="1">
        <f t="array" ref="EM457">IFERROR(MATCH(TRUE,INDEX($B$14:$B$117&gt;=EL457,0),0),"")</f>
        <v>1</v>
      </c>
      <c r="EN457" s="194">
        <f t="shared" ca="1" si="439"/>
        <v>1.3963799927016407E-2</v>
      </c>
      <c r="EQ457" s="194">
        <f t="shared" si="440"/>
        <v>0</v>
      </c>
      <c r="ER457" s="19" t="e">
        <f ca="1"/>
        <v>#N/A</v>
      </c>
      <c r="ES457" s="19" t="e">
        <f t="shared" ca="1" si="441"/>
        <v>#N/A</v>
      </c>
      <c r="EV457" s="198" cm="1">
        <f t="array" ref="EV457">IFERROR(MATCH(TRUE,INDEX($B$14:$B$117&gt;=EU457,0),0),"")</f>
        <v>1</v>
      </c>
      <c r="EW457" s="194">
        <f t="shared" ca="1" si="442"/>
        <v>1.3963799927016407E-2</v>
      </c>
      <c r="EZ457" s="194">
        <f t="shared" si="443"/>
        <v>0</v>
      </c>
      <c r="FA457" s="19" t="e">
        <f ca="1"/>
        <v>#N/A</v>
      </c>
      <c r="FB457" s="19" t="e">
        <f t="shared" ca="1" si="444"/>
        <v>#N/A</v>
      </c>
      <c r="FE457" s="198" cm="1">
        <f t="array" ref="FE457">IFERROR(MATCH(TRUE,INDEX($B$14:$B$117&gt;=FD457,0),0),"")</f>
        <v>1</v>
      </c>
      <c r="FF457" s="194">
        <f t="shared" ca="1" si="445"/>
        <v>1.3963799927016407E-2</v>
      </c>
      <c r="FI457" s="194">
        <f t="shared" si="446"/>
        <v>0</v>
      </c>
      <c r="FJ457" s="19" t="e">
        <f ca="1"/>
        <v>#N/A</v>
      </c>
      <c r="FK457" s="19" t="e">
        <f t="shared" ca="1" si="447"/>
        <v>#N/A</v>
      </c>
      <c r="FN457" s="198" cm="1">
        <f t="array" ref="FN457">IFERROR(MATCH(TRUE,INDEX($B$14:$B$117&gt;=FM457,0),0),"")</f>
        <v>1</v>
      </c>
      <c r="FO457" s="194">
        <f t="shared" ca="1" si="448"/>
        <v>1.3963799927016407E-2</v>
      </c>
      <c r="FR457" s="194">
        <f t="shared" si="449"/>
        <v>0</v>
      </c>
      <c r="FS457" s="19" t="e">
        <f ca="1"/>
        <v>#N/A</v>
      </c>
      <c r="FT457" s="19" t="e">
        <f t="shared" ca="1" si="450"/>
        <v>#N/A</v>
      </c>
      <c r="FW457" s="198" cm="1">
        <f t="array" ref="FW457">IFERROR(MATCH(TRUE,INDEX($B$14:$B$117&gt;=FV457,0),0),"")</f>
        <v>1</v>
      </c>
      <c r="FX457" s="194">
        <f t="shared" ca="1" si="451"/>
        <v>1.3963799927016407E-2</v>
      </c>
      <c r="GA457" s="194">
        <f t="shared" si="452"/>
        <v>0</v>
      </c>
      <c r="GB457" s="19" t="e">
        <f ca="1"/>
        <v>#N/A</v>
      </c>
      <c r="GC457" s="19" t="e">
        <f t="shared" ca="1" si="453"/>
        <v>#N/A</v>
      </c>
    </row>
    <row r="458" spans="8:185" x14ac:dyDescent="0.2">
      <c r="H458" s="198" cm="1">
        <f t="array" ref="H458">IFERROR(MATCH(TRUE,INDEX($B$14:$B$117&gt;=G458,0),0),"")</f>
        <v>1</v>
      </c>
      <c r="I458" s="194">
        <f t="shared" ca="1" si="398"/>
        <v>1.3963799927016407E-2</v>
      </c>
      <c r="L458" s="194">
        <f t="shared" si="454"/>
        <v>0</v>
      </c>
      <c r="M458" s="19">
        <f ca="1"/>
        <v>0</v>
      </c>
      <c r="N458" s="19">
        <f t="shared" ca="1" si="455"/>
        <v>0</v>
      </c>
      <c r="Q458" s="198" cm="1">
        <f t="array" ref="Q458">IFERROR(MATCH(TRUE,INDEX($B$14:$B$117&gt;=P458,0),0),"")</f>
        <v>1</v>
      </c>
      <c r="R458" s="194">
        <f t="shared" ca="1" si="399"/>
        <v>1.3963799927016407E-2</v>
      </c>
      <c r="U458" s="194">
        <f t="shared" si="456"/>
        <v>0</v>
      </c>
      <c r="V458" s="19">
        <f ca="1"/>
        <v>0</v>
      </c>
      <c r="W458" s="19">
        <f t="shared" ca="1" si="457"/>
        <v>0</v>
      </c>
      <c r="Z458" s="198" cm="1">
        <f t="array" ref="Z458">IFERROR(MATCH(TRUE,INDEX($B$14:$B$117&gt;=Y458,0),0),"")</f>
        <v>1</v>
      </c>
      <c r="AA458" s="194">
        <f t="shared" ca="1" si="400"/>
        <v>1.3963799927016407E-2</v>
      </c>
      <c r="AD458" s="194">
        <f t="shared" si="401"/>
        <v>0</v>
      </c>
      <c r="AE458" s="19">
        <f ca="1"/>
        <v>0</v>
      </c>
      <c r="AF458" s="19">
        <f t="shared" ca="1" si="402"/>
        <v>0</v>
      </c>
      <c r="AI458" s="198" cm="1">
        <f t="array" ref="AI458">IFERROR(MATCH(TRUE,INDEX($B$14:$B$117&gt;=AH458,0),0),"")</f>
        <v>1</v>
      </c>
      <c r="AJ458" s="194">
        <f t="shared" ca="1" si="403"/>
        <v>1.3963799927016407E-2</v>
      </c>
      <c r="AM458" s="194">
        <f t="shared" si="404"/>
        <v>0</v>
      </c>
      <c r="AN458" s="19">
        <f ca="1"/>
        <v>0</v>
      </c>
      <c r="AO458" s="19">
        <f t="shared" ca="1" si="405"/>
        <v>0</v>
      </c>
      <c r="AR458" s="198" cm="1">
        <f t="array" ref="AR458">IFERROR(MATCH(TRUE,INDEX($B$14:$B$117&gt;=AQ458,0),0),"")</f>
        <v>1</v>
      </c>
      <c r="AS458" s="194">
        <f t="shared" ca="1" si="406"/>
        <v>1.3963799927016407E-2</v>
      </c>
      <c r="AV458" s="194">
        <f t="shared" si="407"/>
        <v>0</v>
      </c>
      <c r="AW458" s="19">
        <f ca="1"/>
        <v>0</v>
      </c>
      <c r="AX458" s="19">
        <f t="shared" ca="1" si="408"/>
        <v>0</v>
      </c>
      <c r="BA458" s="198" cm="1">
        <f t="array" ref="BA458">IFERROR(MATCH(TRUE,INDEX($B$14:$B$117&gt;=AZ458,0),0),"")</f>
        <v>1</v>
      </c>
      <c r="BB458" s="194">
        <f t="shared" ca="1" si="409"/>
        <v>1.3963799927016407E-2</v>
      </c>
      <c r="BE458" s="194">
        <f t="shared" si="410"/>
        <v>0</v>
      </c>
      <c r="BF458" s="19">
        <f ca="1"/>
        <v>0</v>
      </c>
      <c r="BG458" s="19">
        <f t="shared" ca="1" si="411"/>
        <v>0</v>
      </c>
      <c r="BJ458" s="198" cm="1">
        <f t="array" ref="BJ458">IFERROR(MATCH(TRUE,INDEX($B$14:$B$117&gt;=BI458,0),0),"")</f>
        <v>1</v>
      </c>
      <c r="BK458" s="194">
        <f t="shared" ca="1" si="412"/>
        <v>1.3963799927016407E-2</v>
      </c>
      <c r="BN458" s="194">
        <f t="shared" si="413"/>
        <v>0</v>
      </c>
      <c r="BO458" s="19">
        <f ca="1"/>
        <v>0</v>
      </c>
      <c r="BP458" s="19">
        <f t="shared" ca="1" si="414"/>
        <v>0</v>
      </c>
      <c r="BS458" s="198" cm="1">
        <f t="array" ref="BS458">IFERROR(MATCH(TRUE,INDEX($B$14:$B$117&gt;=BR458,0),0),"")</f>
        <v>1</v>
      </c>
      <c r="BT458" s="194">
        <f t="shared" ca="1" si="415"/>
        <v>1.3963799927016407E-2</v>
      </c>
      <c r="BW458" s="194">
        <f t="shared" si="416"/>
        <v>0</v>
      </c>
      <c r="BX458" s="19">
        <f ca="1"/>
        <v>0</v>
      </c>
      <c r="BY458" s="19">
        <f t="shared" ca="1" si="417"/>
        <v>0</v>
      </c>
      <c r="CB458" s="198" cm="1">
        <f t="array" ref="CB458">IFERROR(MATCH(TRUE,INDEX($B$14:$B$117&gt;=CA458,0),0),"")</f>
        <v>1</v>
      </c>
      <c r="CC458" s="194">
        <f t="shared" ca="1" si="418"/>
        <v>1.3963799927016407E-2</v>
      </c>
      <c r="CF458" s="194">
        <f t="shared" si="419"/>
        <v>0</v>
      </c>
      <c r="CG458" s="19">
        <f ca="1"/>
        <v>0</v>
      </c>
      <c r="CH458" s="19">
        <f t="shared" ca="1" si="420"/>
        <v>0</v>
      </c>
      <c r="CK458" s="198" cm="1">
        <f t="array" ref="CK458">IFERROR(MATCH(TRUE,INDEX($B$14:$B$117&gt;=CJ458,0),0),"")</f>
        <v>1</v>
      </c>
      <c r="CL458" s="194">
        <f t="shared" ca="1" si="421"/>
        <v>1.3963799927016407E-2</v>
      </c>
      <c r="CO458" s="194">
        <f t="shared" si="422"/>
        <v>0</v>
      </c>
      <c r="CP458" s="19">
        <f ca="1"/>
        <v>0</v>
      </c>
      <c r="CQ458" s="19">
        <f t="shared" ca="1" si="423"/>
        <v>0</v>
      </c>
      <c r="CT458" s="198" cm="1">
        <f t="array" ref="CT458">IFERROR(MATCH(TRUE,INDEX($B$14:$B$117&gt;=CS458,0),0),"")</f>
        <v>1</v>
      </c>
      <c r="CU458" s="194">
        <f t="shared" ca="1" si="424"/>
        <v>1.3963799927016407E-2</v>
      </c>
      <c r="CX458" s="194">
        <f t="shared" si="425"/>
        <v>0</v>
      </c>
      <c r="CY458" s="19" t="e">
        <f ca="1"/>
        <v>#N/A</v>
      </c>
      <c r="CZ458" s="19" t="e">
        <f t="shared" ca="1" si="426"/>
        <v>#N/A</v>
      </c>
      <c r="DC458" s="198" cm="1">
        <f t="array" ref="DC458">IFERROR(MATCH(TRUE,INDEX($B$14:$B$117&gt;=DB458,0),0),"")</f>
        <v>1</v>
      </c>
      <c r="DD458" s="194">
        <f t="shared" ca="1" si="427"/>
        <v>1.3963799927016407E-2</v>
      </c>
      <c r="DG458" s="194">
        <f t="shared" si="428"/>
        <v>0</v>
      </c>
      <c r="DH458" s="19" t="e">
        <f ca="1"/>
        <v>#N/A</v>
      </c>
      <c r="DI458" s="19" t="e">
        <f t="shared" ca="1" si="429"/>
        <v>#N/A</v>
      </c>
      <c r="DL458" s="198" cm="1">
        <f t="array" ref="DL458">IFERROR(MATCH(TRUE,INDEX($B$14:$B$117&gt;=DK458,0),0),"")</f>
        <v>1</v>
      </c>
      <c r="DM458" s="194">
        <f t="shared" ca="1" si="430"/>
        <v>1.3963799927016407E-2</v>
      </c>
      <c r="DP458" s="194">
        <f t="shared" si="431"/>
        <v>0</v>
      </c>
      <c r="DQ458" s="19" t="e">
        <f ca="1"/>
        <v>#N/A</v>
      </c>
      <c r="DR458" s="19" t="e">
        <f t="shared" ca="1" si="432"/>
        <v>#N/A</v>
      </c>
      <c r="DU458" s="198" cm="1">
        <f t="array" ref="DU458">IFERROR(MATCH(TRUE,INDEX($B$14:$B$117&gt;=DT458,0),0),"")</f>
        <v>1</v>
      </c>
      <c r="DV458" s="194">
        <f t="shared" ca="1" si="433"/>
        <v>1.3963799927016407E-2</v>
      </c>
      <c r="DY458" s="194">
        <f t="shared" si="434"/>
        <v>0</v>
      </c>
      <c r="DZ458" s="19" t="e">
        <f ca="1"/>
        <v>#N/A</v>
      </c>
      <c r="EA458" s="19" t="e">
        <f t="shared" ca="1" si="435"/>
        <v>#N/A</v>
      </c>
      <c r="ED458" s="198" cm="1">
        <f t="array" ref="ED458">IFERROR(MATCH(TRUE,INDEX($B$14:$B$117&gt;=EC458,0),0),"")</f>
        <v>1</v>
      </c>
      <c r="EE458" s="194">
        <f t="shared" ca="1" si="436"/>
        <v>1.3963799927016407E-2</v>
      </c>
      <c r="EH458" s="194">
        <f t="shared" si="437"/>
        <v>0</v>
      </c>
      <c r="EI458" s="19" t="e">
        <f ca="1"/>
        <v>#N/A</v>
      </c>
      <c r="EJ458" s="19" t="e">
        <f t="shared" ca="1" si="438"/>
        <v>#N/A</v>
      </c>
      <c r="EM458" s="198" cm="1">
        <f t="array" ref="EM458">IFERROR(MATCH(TRUE,INDEX($B$14:$B$117&gt;=EL458,0),0),"")</f>
        <v>1</v>
      </c>
      <c r="EN458" s="194">
        <f t="shared" ca="1" si="439"/>
        <v>1.3963799927016407E-2</v>
      </c>
      <c r="EQ458" s="194">
        <f t="shared" si="440"/>
        <v>0</v>
      </c>
      <c r="ER458" s="19" t="e">
        <f ca="1"/>
        <v>#N/A</v>
      </c>
      <c r="ES458" s="19" t="e">
        <f t="shared" ca="1" si="441"/>
        <v>#N/A</v>
      </c>
      <c r="EV458" s="198" cm="1">
        <f t="array" ref="EV458">IFERROR(MATCH(TRUE,INDEX($B$14:$B$117&gt;=EU458,0),0),"")</f>
        <v>1</v>
      </c>
      <c r="EW458" s="194">
        <f t="shared" ca="1" si="442"/>
        <v>1.3963799927016407E-2</v>
      </c>
      <c r="EZ458" s="194">
        <f t="shared" si="443"/>
        <v>0</v>
      </c>
      <c r="FA458" s="19" t="e">
        <f ca="1"/>
        <v>#N/A</v>
      </c>
      <c r="FB458" s="19" t="e">
        <f t="shared" ca="1" si="444"/>
        <v>#N/A</v>
      </c>
      <c r="FE458" s="198" cm="1">
        <f t="array" ref="FE458">IFERROR(MATCH(TRUE,INDEX($B$14:$B$117&gt;=FD458,0),0),"")</f>
        <v>1</v>
      </c>
      <c r="FF458" s="194">
        <f t="shared" ca="1" si="445"/>
        <v>1.3963799927016407E-2</v>
      </c>
      <c r="FI458" s="194">
        <f t="shared" si="446"/>
        <v>0</v>
      </c>
      <c r="FJ458" s="19" t="e">
        <f ca="1"/>
        <v>#N/A</v>
      </c>
      <c r="FK458" s="19" t="e">
        <f t="shared" ca="1" si="447"/>
        <v>#N/A</v>
      </c>
      <c r="FN458" s="198" cm="1">
        <f t="array" ref="FN458">IFERROR(MATCH(TRUE,INDEX($B$14:$B$117&gt;=FM458,0),0),"")</f>
        <v>1</v>
      </c>
      <c r="FO458" s="194">
        <f t="shared" ca="1" si="448"/>
        <v>1.3963799927016407E-2</v>
      </c>
      <c r="FR458" s="194">
        <f t="shared" si="449"/>
        <v>0</v>
      </c>
      <c r="FS458" s="19" t="e">
        <f ca="1"/>
        <v>#N/A</v>
      </c>
      <c r="FT458" s="19" t="e">
        <f t="shared" ca="1" si="450"/>
        <v>#N/A</v>
      </c>
      <c r="FW458" s="198" cm="1">
        <f t="array" ref="FW458">IFERROR(MATCH(TRUE,INDEX($B$14:$B$117&gt;=FV458,0),0),"")</f>
        <v>1</v>
      </c>
      <c r="FX458" s="194">
        <f t="shared" ca="1" si="451"/>
        <v>1.3963799927016407E-2</v>
      </c>
      <c r="GA458" s="194">
        <f t="shared" si="452"/>
        <v>0</v>
      </c>
      <c r="GB458" s="19" t="e">
        <f ca="1"/>
        <v>#N/A</v>
      </c>
      <c r="GC458" s="19" t="e">
        <f t="shared" ca="1" si="453"/>
        <v>#N/A</v>
      </c>
    </row>
    <row r="459" spans="8:185" x14ac:dyDescent="0.2">
      <c r="H459" s="198" cm="1">
        <f t="array" ref="H459">IFERROR(MATCH(TRUE,INDEX($B$14:$B$117&gt;=G459,0),0),"")</f>
        <v>1</v>
      </c>
      <c r="I459" s="194">
        <f t="shared" ca="1" si="398"/>
        <v>1.3963799927016407E-2</v>
      </c>
      <c r="L459" s="194">
        <f t="shared" si="454"/>
        <v>0</v>
      </c>
      <c r="M459" s="19">
        <f ca="1"/>
        <v>0</v>
      </c>
      <c r="N459" s="19">
        <f t="shared" ca="1" si="455"/>
        <v>0</v>
      </c>
      <c r="Q459" s="198" cm="1">
        <f t="array" ref="Q459">IFERROR(MATCH(TRUE,INDEX($B$14:$B$117&gt;=P459,0),0),"")</f>
        <v>1</v>
      </c>
      <c r="R459" s="194">
        <f t="shared" ca="1" si="399"/>
        <v>1.3963799927016407E-2</v>
      </c>
      <c r="U459" s="194">
        <f t="shared" si="456"/>
        <v>0</v>
      </c>
      <c r="V459" s="19">
        <f ca="1"/>
        <v>0</v>
      </c>
      <c r="W459" s="19">
        <f t="shared" ca="1" si="457"/>
        <v>0</v>
      </c>
      <c r="Z459" s="198" cm="1">
        <f t="array" ref="Z459">IFERROR(MATCH(TRUE,INDEX($B$14:$B$117&gt;=Y459,0),0),"")</f>
        <v>1</v>
      </c>
      <c r="AA459" s="194">
        <f t="shared" ca="1" si="400"/>
        <v>1.3963799927016407E-2</v>
      </c>
      <c r="AD459" s="194">
        <f t="shared" si="401"/>
        <v>0</v>
      </c>
      <c r="AE459" s="19">
        <f ca="1"/>
        <v>0</v>
      </c>
      <c r="AF459" s="19">
        <f t="shared" ca="1" si="402"/>
        <v>0</v>
      </c>
      <c r="AI459" s="198" cm="1">
        <f t="array" ref="AI459">IFERROR(MATCH(TRUE,INDEX($B$14:$B$117&gt;=AH459,0),0),"")</f>
        <v>1</v>
      </c>
      <c r="AJ459" s="194">
        <f t="shared" ca="1" si="403"/>
        <v>1.3963799927016407E-2</v>
      </c>
      <c r="AM459" s="194">
        <f t="shared" si="404"/>
        <v>0</v>
      </c>
      <c r="AN459" s="19">
        <f ca="1"/>
        <v>0</v>
      </c>
      <c r="AO459" s="19">
        <f t="shared" ca="1" si="405"/>
        <v>0</v>
      </c>
      <c r="AR459" s="198" cm="1">
        <f t="array" ref="AR459">IFERROR(MATCH(TRUE,INDEX($B$14:$B$117&gt;=AQ459,0),0),"")</f>
        <v>1</v>
      </c>
      <c r="AS459" s="194">
        <f t="shared" ca="1" si="406"/>
        <v>1.3963799927016407E-2</v>
      </c>
      <c r="AV459" s="194">
        <f t="shared" si="407"/>
        <v>0</v>
      </c>
      <c r="AW459" s="19">
        <f ca="1"/>
        <v>0</v>
      </c>
      <c r="AX459" s="19">
        <f t="shared" ca="1" si="408"/>
        <v>0</v>
      </c>
      <c r="BA459" s="198" cm="1">
        <f t="array" ref="BA459">IFERROR(MATCH(TRUE,INDEX($B$14:$B$117&gt;=AZ459,0),0),"")</f>
        <v>1</v>
      </c>
      <c r="BB459" s="194">
        <f t="shared" ca="1" si="409"/>
        <v>1.3963799927016407E-2</v>
      </c>
      <c r="BE459" s="194">
        <f t="shared" si="410"/>
        <v>0</v>
      </c>
      <c r="BF459" s="19">
        <f ca="1"/>
        <v>0</v>
      </c>
      <c r="BG459" s="19">
        <f t="shared" ca="1" si="411"/>
        <v>0</v>
      </c>
      <c r="BJ459" s="198" cm="1">
        <f t="array" ref="BJ459">IFERROR(MATCH(TRUE,INDEX($B$14:$B$117&gt;=BI459,0),0),"")</f>
        <v>1</v>
      </c>
      <c r="BK459" s="194">
        <f t="shared" ca="1" si="412"/>
        <v>1.3963799927016407E-2</v>
      </c>
      <c r="BN459" s="194">
        <f t="shared" si="413"/>
        <v>0</v>
      </c>
      <c r="BO459" s="19">
        <f ca="1"/>
        <v>0</v>
      </c>
      <c r="BP459" s="19">
        <f t="shared" ca="1" si="414"/>
        <v>0</v>
      </c>
      <c r="BS459" s="198" cm="1">
        <f t="array" ref="BS459">IFERROR(MATCH(TRUE,INDEX($B$14:$B$117&gt;=BR459,0),0),"")</f>
        <v>1</v>
      </c>
      <c r="BT459" s="194">
        <f t="shared" ca="1" si="415"/>
        <v>1.3963799927016407E-2</v>
      </c>
      <c r="BW459" s="194">
        <f t="shared" si="416"/>
        <v>0</v>
      </c>
      <c r="BX459" s="19">
        <f ca="1"/>
        <v>0</v>
      </c>
      <c r="BY459" s="19">
        <f t="shared" ca="1" si="417"/>
        <v>0</v>
      </c>
      <c r="CB459" s="198" cm="1">
        <f t="array" ref="CB459">IFERROR(MATCH(TRUE,INDEX($B$14:$B$117&gt;=CA459,0),0),"")</f>
        <v>1</v>
      </c>
      <c r="CC459" s="194">
        <f t="shared" ca="1" si="418"/>
        <v>1.3963799927016407E-2</v>
      </c>
      <c r="CF459" s="194">
        <f t="shared" si="419"/>
        <v>0</v>
      </c>
      <c r="CG459" s="19">
        <f ca="1"/>
        <v>0</v>
      </c>
      <c r="CH459" s="19">
        <f t="shared" ca="1" si="420"/>
        <v>0</v>
      </c>
      <c r="CK459" s="198" cm="1">
        <f t="array" ref="CK459">IFERROR(MATCH(TRUE,INDEX($B$14:$B$117&gt;=CJ459,0),0),"")</f>
        <v>1</v>
      </c>
      <c r="CL459" s="194">
        <f t="shared" ca="1" si="421"/>
        <v>1.3963799927016407E-2</v>
      </c>
      <c r="CO459" s="194">
        <f t="shared" si="422"/>
        <v>0</v>
      </c>
      <c r="CP459" s="19">
        <f ca="1"/>
        <v>0</v>
      </c>
      <c r="CQ459" s="19">
        <f t="shared" ca="1" si="423"/>
        <v>0</v>
      </c>
      <c r="CT459" s="198" cm="1">
        <f t="array" ref="CT459">IFERROR(MATCH(TRUE,INDEX($B$14:$B$117&gt;=CS459,0),0),"")</f>
        <v>1</v>
      </c>
      <c r="CU459" s="194">
        <f t="shared" ca="1" si="424"/>
        <v>1.3963799927016407E-2</v>
      </c>
      <c r="CX459" s="194">
        <f t="shared" si="425"/>
        <v>0</v>
      </c>
      <c r="CY459" s="19" t="e">
        <f ca="1"/>
        <v>#N/A</v>
      </c>
      <c r="CZ459" s="19" t="e">
        <f t="shared" ca="1" si="426"/>
        <v>#N/A</v>
      </c>
      <c r="DC459" s="198" cm="1">
        <f t="array" ref="DC459">IFERROR(MATCH(TRUE,INDEX($B$14:$B$117&gt;=DB459,0),0),"")</f>
        <v>1</v>
      </c>
      <c r="DD459" s="194">
        <f t="shared" ca="1" si="427"/>
        <v>1.3963799927016407E-2</v>
      </c>
      <c r="DG459" s="194">
        <f t="shared" si="428"/>
        <v>0</v>
      </c>
      <c r="DH459" s="19" t="e">
        <f ca="1"/>
        <v>#N/A</v>
      </c>
      <c r="DI459" s="19" t="e">
        <f t="shared" ca="1" si="429"/>
        <v>#N/A</v>
      </c>
      <c r="DL459" s="198" cm="1">
        <f t="array" ref="DL459">IFERROR(MATCH(TRUE,INDEX($B$14:$B$117&gt;=DK459,0),0),"")</f>
        <v>1</v>
      </c>
      <c r="DM459" s="194">
        <f t="shared" ca="1" si="430"/>
        <v>1.3963799927016407E-2</v>
      </c>
      <c r="DP459" s="194">
        <f t="shared" si="431"/>
        <v>0</v>
      </c>
      <c r="DQ459" s="19" t="e">
        <f ca="1"/>
        <v>#N/A</v>
      </c>
      <c r="DR459" s="19" t="e">
        <f t="shared" ca="1" si="432"/>
        <v>#N/A</v>
      </c>
      <c r="DU459" s="198" cm="1">
        <f t="array" ref="DU459">IFERROR(MATCH(TRUE,INDEX($B$14:$B$117&gt;=DT459,0),0),"")</f>
        <v>1</v>
      </c>
      <c r="DV459" s="194">
        <f t="shared" ca="1" si="433"/>
        <v>1.3963799927016407E-2</v>
      </c>
      <c r="DY459" s="194">
        <f t="shared" si="434"/>
        <v>0</v>
      </c>
      <c r="DZ459" s="19" t="e">
        <f ca="1"/>
        <v>#N/A</v>
      </c>
      <c r="EA459" s="19" t="e">
        <f t="shared" ca="1" si="435"/>
        <v>#N/A</v>
      </c>
      <c r="ED459" s="198" cm="1">
        <f t="array" ref="ED459">IFERROR(MATCH(TRUE,INDEX($B$14:$B$117&gt;=EC459,0),0),"")</f>
        <v>1</v>
      </c>
      <c r="EE459" s="194">
        <f t="shared" ca="1" si="436"/>
        <v>1.3963799927016407E-2</v>
      </c>
      <c r="EH459" s="194">
        <f t="shared" si="437"/>
        <v>0</v>
      </c>
      <c r="EI459" s="19" t="e">
        <f ca="1"/>
        <v>#N/A</v>
      </c>
      <c r="EJ459" s="19" t="e">
        <f t="shared" ca="1" si="438"/>
        <v>#N/A</v>
      </c>
      <c r="EM459" s="198" cm="1">
        <f t="array" ref="EM459">IFERROR(MATCH(TRUE,INDEX($B$14:$B$117&gt;=EL459,0),0),"")</f>
        <v>1</v>
      </c>
      <c r="EN459" s="194">
        <f t="shared" ca="1" si="439"/>
        <v>1.3963799927016407E-2</v>
      </c>
      <c r="EQ459" s="194">
        <f t="shared" si="440"/>
        <v>0</v>
      </c>
      <c r="ER459" s="19" t="e">
        <f ca="1"/>
        <v>#N/A</v>
      </c>
      <c r="ES459" s="19" t="e">
        <f t="shared" ca="1" si="441"/>
        <v>#N/A</v>
      </c>
      <c r="EV459" s="198" cm="1">
        <f t="array" ref="EV459">IFERROR(MATCH(TRUE,INDEX($B$14:$B$117&gt;=EU459,0),0),"")</f>
        <v>1</v>
      </c>
      <c r="EW459" s="194">
        <f t="shared" ca="1" si="442"/>
        <v>1.3963799927016407E-2</v>
      </c>
      <c r="EZ459" s="194">
        <f t="shared" si="443"/>
        <v>0</v>
      </c>
      <c r="FA459" s="19" t="e">
        <f ca="1"/>
        <v>#N/A</v>
      </c>
      <c r="FB459" s="19" t="e">
        <f t="shared" ca="1" si="444"/>
        <v>#N/A</v>
      </c>
      <c r="FE459" s="198" cm="1">
        <f t="array" ref="FE459">IFERROR(MATCH(TRUE,INDEX($B$14:$B$117&gt;=FD459,0),0),"")</f>
        <v>1</v>
      </c>
      <c r="FF459" s="194">
        <f t="shared" ca="1" si="445"/>
        <v>1.3963799927016407E-2</v>
      </c>
      <c r="FI459" s="194">
        <f t="shared" si="446"/>
        <v>0</v>
      </c>
      <c r="FJ459" s="19" t="e">
        <f ca="1"/>
        <v>#N/A</v>
      </c>
      <c r="FK459" s="19" t="e">
        <f t="shared" ca="1" si="447"/>
        <v>#N/A</v>
      </c>
      <c r="FN459" s="198" cm="1">
        <f t="array" ref="FN459">IFERROR(MATCH(TRUE,INDEX($B$14:$B$117&gt;=FM459,0),0),"")</f>
        <v>1</v>
      </c>
      <c r="FO459" s="194">
        <f t="shared" ca="1" si="448"/>
        <v>1.3963799927016407E-2</v>
      </c>
      <c r="FR459" s="194">
        <f t="shared" si="449"/>
        <v>0</v>
      </c>
      <c r="FS459" s="19" t="e">
        <f ca="1"/>
        <v>#N/A</v>
      </c>
      <c r="FT459" s="19" t="e">
        <f t="shared" ca="1" si="450"/>
        <v>#N/A</v>
      </c>
      <c r="FW459" s="198" cm="1">
        <f t="array" ref="FW459">IFERROR(MATCH(TRUE,INDEX($B$14:$B$117&gt;=FV459,0),0),"")</f>
        <v>1</v>
      </c>
      <c r="FX459" s="194">
        <f t="shared" ca="1" si="451"/>
        <v>1.3963799927016407E-2</v>
      </c>
      <c r="GA459" s="194">
        <f t="shared" si="452"/>
        <v>0</v>
      </c>
      <c r="GB459" s="19" t="e">
        <f ca="1"/>
        <v>#N/A</v>
      </c>
      <c r="GC459" s="19" t="e">
        <f t="shared" ca="1" si="453"/>
        <v>#N/A</v>
      </c>
    </row>
    <row r="460" spans="8:185" x14ac:dyDescent="0.2">
      <c r="H460" s="198" cm="1">
        <f t="array" ref="H460">IFERROR(MATCH(TRUE,INDEX($B$14:$B$117&gt;=G460,0),0),"")</f>
        <v>1</v>
      </c>
      <c r="I460" s="194">
        <f t="shared" ca="1" si="398"/>
        <v>1.3963799927016407E-2</v>
      </c>
      <c r="L460" s="194">
        <f t="shared" si="454"/>
        <v>0</v>
      </c>
      <c r="M460" s="19">
        <f ca="1"/>
        <v>0</v>
      </c>
      <c r="N460" s="19">
        <f t="shared" ca="1" si="455"/>
        <v>0</v>
      </c>
      <c r="Q460" s="198" cm="1">
        <f t="array" ref="Q460">IFERROR(MATCH(TRUE,INDEX($B$14:$B$117&gt;=P460,0),0),"")</f>
        <v>1</v>
      </c>
      <c r="R460" s="194">
        <f t="shared" ca="1" si="399"/>
        <v>1.3963799927016407E-2</v>
      </c>
      <c r="U460" s="194">
        <f t="shared" si="456"/>
        <v>0</v>
      </c>
      <c r="V460" s="19">
        <f ca="1"/>
        <v>0</v>
      </c>
      <c r="W460" s="19">
        <f t="shared" ca="1" si="457"/>
        <v>0</v>
      </c>
      <c r="Z460" s="198" cm="1">
        <f t="array" ref="Z460">IFERROR(MATCH(TRUE,INDEX($B$14:$B$117&gt;=Y460,0),0),"")</f>
        <v>1</v>
      </c>
      <c r="AA460" s="194">
        <f t="shared" ca="1" si="400"/>
        <v>1.3963799927016407E-2</v>
      </c>
      <c r="AD460" s="194">
        <f t="shared" si="401"/>
        <v>0</v>
      </c>
      <c r="AE460" s="19">
        <f ca="1"/>
        <v>0</v>
      </c>
      <c r="AF460" s="19">
        <f t="shared" ca="1" si="402"/>
        <v>0</v>
      </c>
      <c r="AI460" s="198" cm="1">
        <f t="array" ref="AI460">IFERROR(MATCH(TRUE,INDEX($B$14:$B$117&gt;=AH460,0),0),"")</f>
        <v>1</v>
      </c>
      <c r="AJ460" s="194">
        <f t="shared" ca="1" si="403"/>
        <v>1.3963799927016407E-2</v>
      </c>
      <c r="AM460" s="194">
        <f t="shared" si="404"/>
        <v>0</v>
      </c>
      <c r="AN460" s="19">
        <f ca="1"/>
        <v>0</v>
      </c>
      <c r="AO460" s="19">
        <f t="shared" ca="1" si="405"/>
        <v>0</v>
      </c>
      <c r="AR460" s="198" cm="1">
        <f t="array" ref="AR460">IFERROR(MATCH(TRUE,INDEX($B$14:$B$117&gt;=AQ460,0),0),"")</f>
        <v>1</v>
      </c>
      <c r="AS460" s="194">
        <f t="shared" ca="1" si="406"/>
        <v>1.3963799927016407E-2</v>
      </c>
      <c r="AV460" s="194">
        <f t="shared" si="407"/>
        <v>0</v>
      </c>
      <c r="AW460" s="19">
        <f ca="1"/>
        <v>0</v>
      </c>
      <c r="AX460" s="19">
        <f t="shared" ca="1" si="408"/>
        <v>0</v>
      </c>
      <c r="BA460" s="198" cm="1">
        <f t="array" ref="BA460">IFERROR(MATCH(TRUE,INDEX($B$14:$B$117&gt;=AZ460,0),0),"")</f>
        <v>1</v>
      </c>
      <c r="BB460" s="194">
        <f t="shared" ca="1" si="409"/>
        <v>1.3963799927016407E-2</v>
      </c>
      <c r="BE460" s="194">
        <f t="shared" si="410"/>
        <v>0</v>
      </c>
      <c r="BF460" s="19">
        <f ca="1"/>
        <v>0</v>
      </c>
      <c r="BG460" s="19">
        <f t="shared" ca="1" si="411"/>
        <v>0</v>
      </c>
      <c r="BJ460" s="198" cm="1">
        <f t="array" ref="BJ460">IFERROR(MATCH(TRUE,INDEX($B$14:$B$117&gt;=BI460,0),0),"")</f>
        <v>1</v>
      </c>
      <c r="BK460" s="194">
        <f t="shared" ca="1" si="412"/>
        <v>1.3963799927016407E-2</v>
      </c>
      <c r="BN460" s="194">
        <f t="shared" si="413"/>
        <v>0</v>
      </c>
      <c r="BO460" s="19">
        <f ca="1"/>
        <v>0</v>
      </c>
      <c r="BP460" s="19">
        <f t="shared" ca="1" si="414"/>
        <v>0</v>
      </c>
      <c r="BS460" s="198" cm="1">
        <f t="array" ref="BS460">IFERROR(MATCH(TRUE,INDEX($B$14:$B$117&gt;=BR460,0),0),"")</f>
        <v>1</v>
      </c>
      <c r="BT460" s="194">
        <f t="shared" ca="1" si="415"/>
        <v>1.3963799927016407E-2</v>
      </c>
      <c r="BW460" s="194">
        <f t="shared" si="416"/>
        <v>0</v>
      </c>
      <c r="BX460" s="19">
        <f ca="1"/>
        <v>0</v>
      </c>
      <c r="BY460" s="19">
        <f t="shared" ca="1" si="417"/>
        <v>0</v>
      </c>
      <c r="CB460" s="198" cm="1">
        <f t="array" ref="CB460">IFERROR(MATCH(TRUE,INDEX($B$14:$B$117&gt;=CA460,0),0),"")</f>
        <v>1</v>
      </c>
      <c r="CC460" s="194">
        <f t="shared" ca="1" si="418"/>
        <v>1.3963799927016407E-2</v>
      </c>
      <c r="CF460" s="194">
        <f t="shared" si="419"/>
        <v>0</v>
      </c>
      <c r="CG460" s="19">
        <f ca="1"/>
        <v>0</v>
      </c>
      <c r="CH460" s="19">
        <f t="shared" ca="1" si="420"/>
        <v>0</v>
      </c>
      <c r="CK460" s="198" cm="1">
        <f t="array" ref="CK460">IFERROR(MATCH(TRUE,INDEX($B$14:$B$117&gt;=CJ460,0),0),"")</f>
        <v>1</v>
      </c>
      <c r="CL460" s="194">
        <f t="shared" ca="1" si="421"/>
        <v>1.3963799927016407E-2</v>
      </c>
      <c r="CO460" s="194">
        <f t="shared" si="422"/>
        <v>0</v>
      </c>
      <c r="CP460" s="19">
        <f ca="1"/>
        <v>0</v>
      </c>
      <c r="CQ460" s="19">
        <f t="shared" ca="1" si="423"/>
        <v>0</v>
      </c>
      <c r="CT460" s="198" cm="1">
        <f t="array" ref="CT460">IFERROR(MATCH(TRUE,INDEX($B$14:$B$117&gt;=CS460,0),0),"")</f>
        <v>1</v>
      </c>
      <c r="CU460" s="194">
        <f t="shared" ca="1" si="424"/>
        <v>1.3963799927016407E-2</v>
      </c>
      <c r="CX460" s="194">
        <f t="shared" si="425"/>
        <v>0</v>
      </c>
      <c r="CY460" s="19" t="e">
        <f ca="1"/>
        <v>#N/A</v>
      </c>
      <c r="CZ460" s="19" t="e">
        <f t="shared" ca="1" si="426"/>
        <v>#N/A</v>
      </c>
      <c r="DC460" s="198" cm="1">
        <f t="array" ref="DC460">IFERROR(MATCH(TRUE,INDEX($B$14:$B$117&gt;=DB460,0),0),"")</f>
        <v>1</v>
      </c>
      <c r="DD460" s="194">
        <f t="shared" ca="1" si="427"/>
        <v>1.3963799927016407E-2</v>
      </c>
      <c r="DG460" s="194">
        <f t="shared" si="428"/>
        <v>0</v>
      </c>
      <c r="DH460" s="19" t="e">
        <f ca="1"/>
        <v>#N/A</v>
      </c>
      <c r="DI460" s="19" t="e">
        <f t="shared" ca="1" si="429"/>
        <v>#N/A</v>
      </c>
      <c r="DL460" s="198" cm="1">
        <f t="array" ref="DL460">IFERROR(MATCH(TRUE,INDEX($B$14:$B$117&gt;=DK460,0),0),"")</f>
        <v>1</v>
      </c>
      <c r="DM460" s="194">
        <f t="shared" ca="1" si="430"/>
        <v>1.3963799927016407E-2</v>
      </c>
      <c r="DP460" s="194">
        <f t="shared" si="431"/>
        <v>0</v>
      </c>
      <c r="DQ460" s="19" t="e">
        <f ca="1"/>
        <v>#N/A</v>
      </c>
      <c r="DR460" s="19" t="e">
        <f t="shared" ca="1" si="432"/>
        <v>#N/A</v>
      </c>
      <c r="DU460" s="198" cm="1">
        <f t="array" ref="DU460">IFERROR(MATCH(TRUE,INDEX($B$14:$B$117&gt;=DT460,0),0),"")</f>
        <v>1</v>
      </c>
      <c r="DV460" s="194">
        <f t="shared" ca="1" si="433"/>
        <v>1.3963799927016407E-2</v>
      </c>
      <c r="DY460" s="194">
        <f t="shared" si="434"/>
        <v>0</v>
      </c>
      <c r="DZ460" s="19" t="e">
        <f ca="1"/>
        <v>#N/A</v>
      </c>
      <c r="EA460" s="19" t="e">
        <f t="shared" ca="1" si="435"/>
        <v>#N/A</v>
      </c>
      <c r="ED460" s="198" cm="1">
        <f t="array" ref="ED460">IFERROR(MATCH(TRUE,INDEX($B$14:$B$117&gt;=EC460,0),0),"")</f>
        <v>1</v>
      </c>
      <c r="EE460" s="194">
        <f t="shared" ca="1" si="436"/>
        <v>1.3963799927016407E-2</v>
      </c>
      <c r="EH460" s="194">
        <f t="shared" si="437"/>
        <v>0</v>
      </c>
      <c r="EI460" s="19" t="e">
        <f ca="1"/>
        <v>#N/A</v>
      </c>
      <c r="EJ460" s="19" t="e">
        <f t="shared" ca="1" si="438"/>
        <v>#N/A</v>
      </c>
      <c r="EM460" s="198" cm="1">
        <f t="array" ref="EM460">IFERROR(MATCH(TRUE,INDEX($B$14:$B$117&gt;=EL460,0),0),"")</f>
        <v>1</v>
      </c>
      <c r="EN460" s="194">
        <f t="shared" ca="1" si="439"/>
        <v>1.3963799927016407E-2</v>
      </c>
      <c r="EQ460" s="194">
        <f t="shared" si="440"/>
        <v>0</v>
      </c>
      <c r="ER460" s="19" t="e">
        <f ca="1"/>
        <v>#N/A</v>
      </c>
      <c r="ES460" s="19" t="e">
        <f t="shared" ca="1" si="441"/>
        <v>#N/A</v>
      </c>
      <c r="EV460" s="198" cm="1">
        <f t="array" ref="EV460">IFERROR(MATCH(TRUE,INDEX($B$14:$B$117&gt;=EU460,0),0),"")</f>
        <v>1</v>
      </c>
      <c r="EW460" s="194">
        <f t="shared" ca="1" si="442"/>
        <v>1.3963799927016407E-2</v>
      </c>
      <c r="EZ460" s="194">
        <f t="shared" si="443"/>
        <v>0</v>
      </c>
      <c r="FA460" s="19" t="e">
        <f ca="1"/>
        <v>#N/A</v>
      </c>
      <c r="FB460" s="19" t="e">
        <f t="shared" ca="1" si="444"/>
        <v>#N/A</v>
      </c>
      <c r="FE460" s="198" cm="1">
        <f t="array" ref="FE460">IFERROR(MATCH(TRUE,INDEX($B$14:$B$117&gt;=FD460,0),0),"")</f>
        <v>1</v>
      </c>
      <c r="FF460" s="194">
        <f t="shared" ca="1" si="445"/>
        <v>1.3963799927016407E-2</v>
      </c>
      <c r="FI460" s="194">
        <f t="shared" si="446"/>
        <v>0</v>
      </c>
      <c r="FJ460" s="19" t="e">
        <f ca="1"/>
        <v>#N/A</v>
      </c>
      <c r="FK460" s="19" t="e">
        <f t="shared" ca="1" si="447"/>
        <v>#N/A</v>
      </c>
      <c r="FN460" s="198" cm="1">
        <f t="array" ref="FN460">IFERROR(MATCH(TRUE,INDEX($B$14:$B$117&gt;=FM460,0),0),"")</f>
        <v>1</v>
      </c>
      <c r="FO460" s="194">
        <f t="shared" ca="1" si="448"/>
        <v>1.3963799927016407E-2</v>
      </c>
      <c r="FR460" s="194">
        <f t="shared" si="449"/>
        <v>0</v>
      </c>
      <c r="FS460" s="19" t="e">
        <f ca="1"/>
        <v>#N/A</v>
      </c>
      <c r="FT460" s="19" t="e">
        <f t="shared" ca="1" si="450"/>
        <v>#N/A</v>
      </c>
      <c r="FW460" s="198" cm="1">
        <f t="array" ref="FW460">IFERROR(MATCH(TRUE,INDEX($B$14:$B$117&gt;=FV460,0),0),"")</f>
        <v>1</v>
      </c>
      <c r="FX460" s="194">
        <f t="shared" ca="1" si="451"/>
        <v>1.3963799927016407E-2</v>
      </c>
      <c r="GA460" s="194">
        <f t="shared" si="452"/>
        <v>0</v>
      </c>
      <c r="GB460" s="19" t="e">
        <f ca="1"/>
        <v>#N/A</v>
      </c>
      <c r="GC460" s="19" t="e">
        <f t="shared" ca="1" si="453"/>
        <v>#N/A</v>
      </c>
    </row>
    <row r="461" spans="8:185" x14ac:dyDescent="0.2">
      <c r="H461" s="198" cm="1">
        <f t="array" ref="H461">IFERROR(MATCH(TRUE,INDEX($B$14:$B$117&gt;=G461,0),0),"")</f>
        <v>1</v>
      </c>
      <c r="I461" s="194">
        <f t="shared" ca="1" si="398"/>
        <v>1.3963799927016407E-2</v>
      </c>
      <c r="L461" s="194">
        <f t="shared" si="454"/>
        <v>0</v>
      </c>
      <c r="M461" s="19">
        <f ca="1"/>
        <v>0</v>
      </c>
      <c r="N461" s="19">
        <f t="shared" ca="1" si="455"/>
        <v>0</v>
      </c>
      <c r="Q461" s="198" cm="1">
        <f t="array" ref="Q461">IFERROR(MATCH(TRUE,INDEX($B$14:$B$117&gt;=P461,0),0),"")</f>
        <v>1</v>
      </c>
      <c r="R461" s="194">
        <f t="shared" ca="1" si="399"/>
        <v>1.3963799927016407E-2</v>
      </c>
      <c r="U461" s="194">
        <f t="shared" si="456"/>
        <v>0</v>
      </c>
      <c r="V461" s="19">
        <f ca="1"/>
        <v>0</v>
      </c>
      <c r="W461" s="19">
        <f t="shared" ca="1" si="457"/>
        <v>0</v>
      </c>
      <c r="Z461" s="198" cm="1">
        <f t="array" ref="Z461">IFERROR(MATCH(TRUE,INDEX($B$14:$B$117&gt;=Y461,0),0),"")</f>
        <v>1</v>
      </c>
      <c r="AA461" s="194">
        <f t="shared" ca="1" si="400"/>
        <v>1.3963799927016407E-2</v>
      </c>
      <c r="AD461" s="194">
        <f t="shared" si="401"/>
        <v>0</v>
      </c>
      <c r="AE461" s="19">
        <f ca="1"/>
        <v>0</v>
      </c>
      <c r="AF461" s="19">
        <f t="shared" ca="1" si="402"/>
        <v>0</v>
      </c>
      <c r="AI461" s="198" cm="1">
        <f t="array" ref="AI461">IFERROR(MATCH(TRUE,INDEX($B$14:$B$117&gt;=AH461,0),0),"")</f>
        <v>1</v>
      </c>
      <c r="AJ461" s="194">
        <f t="shared" ca="1" si="403"/>
        <v>1.3963799927016407E-2</v>
      </c>
      <c r="AM461" s="194">
        <f t="shared" si="404"/>
        <v>0</v>
      </c>
      <c r="AN461" s="19">
        <f ca="1"/>
        <v>0</v>
      </c>
      <c r="AO461" s="19">
        <f t="shared" ca="1" si="405"/>
        <v>0</v>
      </c>
      <c r="AR461" s="198" cm="1">
        <f t="array" ref="AR461">IFERROR(MATCH(TRUE,INDEX($B$14:$B$117&gt;=AQ461,0),0),"")</f>
        <v>1</v>
      </c>
      <c r="AS461" s="194">
        <f t="shared" ca="1" si="406"/>
        <v>1.3963799927016407E-2</v>
      </c>
      <c r="AV461" s="194">
        <f t="shared" si="407"/>
        <v>0</v>
      </c>
      <c r="AW461" s="19">
        <f ca="1"/>
        <v>0</v>
      </c>
      <c r="AX461" s="19">
        <f t="shared" ca="1" si="408"/>
        <v>0</v>
      </c>
      <c r="BA461" s="198" cm="1">
        <f t="array" ref="BA461">IFERROR(MATCH(TRUE,INDEX($B$14:$B$117&gt;=AZ461,0),0),"")</f>
        <v>1</v>
      </c>
      <c r="BB461" s="194">
        <f t="shared" ca="1" si="409"/>
        <v>1.3963799927016407E-2</v>
      </c>
      <c r="BE461" s="194">
        <f t="shared" si="410"/>
        <v>0</v>
      </c>
      <c r="BF461" s="19">
        <f ca="1"/>
        <v>0</v>
      </c>
      <c r="BG461" s="19">
        <f t="shared" ca="1" si="411"/>
        <v>0</v>
      </c>
      <c r="BJ461" s="198" cm="1">
        <f t="array" ref="BJ461">IFERROR(MATCH(TRUE,INDEX($B$14:$B$117&gt;=BI461,0),0),"")</f>
        <v>1</v>
      </c>
      <c r="BK461" s="194">
        <f t="shared" ca="1" si="412"/>
        <v>1.3963799927016407E-2</v>
      </c>
      <c r="BN461" s="194">
        <f t="shared" si="413"/>
        <v>0</v>
      </c>
      <c r="BO461" s="19">
        <f ca="1"/>
        <v>0</v>
      </c>
      <c r="BP461" s="19">
        <f t="shared" ca="1" si="414"/>
        <v>0</v>
      </c>
      <c r="BS461" s="198" cm="1">
        <f t="array" ref="BS461">IFERROR(MATCH(TRUE,INDEX($B$14:$B$117&gt;=BR461,0),0),"")</f>
        <v>1</v>
      </c>
      <c r="BT461" s="194">
        <f t="shared" ca="1" si="415"/>
        <v>1.3963799927016407E-2</v>
      </c>
      <c r="BW461" s="194">
        <f t="shared" si="416"/>
        <v>0</v>
      </c>
      <c r="BX461" s="19">
        <f ca="1"/>
        <v>0</v>
      </c>
      <c r="BY461" s="19">
        <f t="shared" ca="1" si="417"/>
        <v>0</v>
      </c>
      <c r="CB461" s="198" cm="1">
        <f t="array" ref="CB461">IFERROR(MATCH(TRUE,INDEX($B$14:$B$117&gt;=CA461,0),0),"")</f>
        <v>1</v>
      </c>
      <c r="CC461" s="194">
        <f t="shared" ca="1" si="418"/>
        <v>1.3963799927016407E-2</v>
      </c>
      <c r="CF461" s="194">
        <f t="shared" si="419"/>
        <v>0</v>
      </c>
      <c r="CG461" s="19">
        <f ca="1"/>
        <v>0</v>
      </c>
      <c r="CH461" s="19">
        <f t="shared" ca="1" si="420"/>
        <v>0</v>
      </c>
      <c r="CK461" s="198" cm="1">
        <f t="array" ref="CK461">IFERROR(MATCH(TRUE,INDEX($B$14:$B$117&gt;=CJ461,0),0),"")</f>
        <v>1</v>
      </c>
      <c r="CL461" s="194">
        <f t="shared" ca="1" si="421"/>
        <v>1.3963799927016407E-2</v>
      </c>
      <c r="CO461" s="194">
        <f t="shared" si="422"/>
        <v>0</v>
      </c>
      <c r="CP461" s="19">
        <f ca="1"/>
        <v>0</v>
      </c>
      <c r="CQ461" s="19">
        <f t="shared" ca="1" si="423"/>
        <v>0</v>
      </c>
      <c r="CT461" s="198" cm="1">
        <f t="array" ref="CT461">IFERROR(MATCH(TRUE,INDEX($B$14:$B$117&gt;=CS461,0),0),"")</f>
        <v>1</v>
      </c>
      <c r="CU461" s="194">
        <f t="shared" ca="1" si="424"/>
        <v>1.3963799927016407E-2</v>
      </c>
      <c r="CX461" s="194">
        <f t="shared" si="425"/>
        <v>0</v>
      </c>
      <c r="CY461" s="19" t="e">
        <f ca="1"/>
        <v>#N/A</v>
      </c>
      <c r="CZ461" s="19" t="e">
        <f t="shared" ca="1" si="426"/>
        <v>#N/A</v>
      </c>
      <c r="DC461" s="198" cm="1">
        <f t="array" ref="DC461">IFERROR(MATCH(TRUE,INDEX($B$14:$B$117&gt;=DB461,0),0),"")</f>
        <v>1</v>
      </c>
      <c r="DD461" s="194">
        <f t="shared" ca="1" si="427"/>
        <v>1.3963799927016407E-2</v>
      </c>
      <c r="DG461" s="194">
        <f t="shared" si="428"/>
        <v>0</v>
      </c>
      <c r="DH461" s="19" t="e">
        <f ca="1"/>
        <v>#N/A</v>
      </c>
      <c r="DI461" s="19" t="e">
        <f t="shared" ca="1" si="429"/>
        <v>#N/A</v>
      </c>
      <c r="DL461" s="198" cm="1">
        <f t="array" ref="DL461">IFERROR(MATCH(TRUE,INDEX($B$14:$B$117&gt;=DK461,0),0),"")</f>
        <v>1</v>
      </c>
      <c r="DM461" s="194">
        <f t="shared" ca="1" si="430"/>
        <v>1.3963799927016407E-2</v>
      </c>
      <c r="DP461" s="194">
        <f t="shared" si="431"/>
        <v>0</v>
      </c>
      <c r="DQ461" s="19" t="e">
        <f ca="1"/>
        <v>#N/A</v>
      </c>
      <c r="DR461" s="19" t="e">
        <f t="shared" ca="1" si="432"/>
        <v>#N/A</v>
      </c>
      <c r="DU461" s="198" cm="1">
        <f t="array" ref="DU461">IFERROR(MATCH(TRUE,INDEX($B$14:$B$117&gt;=DT461,0),0),"")</f>
        <v>1</v>
      </c>
      <c r="DV461" s="194">
        <f t="shared" ca="1" si="433"/>
        <v>1.3963799927016407E-2</v>
      </c>
      <c r="DY461" s="194">
        <f t="shared" si="434"/>
        <v>0</v>
      </c>
      <c r="DZ461" s="19" t="e">
        <f ca="1"/>
        <v>#N/A</v>
      </c>
      <c r="EA461" s="19" t="e">
        <f t="shared" ca="1" si="435"/>
        <v>#N/A</v>
      </c>
      <c r="ED461" s="198" cm="1">
        <f t="array" ref="ED461">IFERROR(MATCH(TRUE,INDEX($B$14:$B$117&gt;=EC461,0),0),"")</f>
        <v>1</v>
      </c>
      <c r="EE461" s="194">
        <f t="shared" ca="1" si="436"/>
        <v>1.3963799927016407E-2</v>
      </c>
      <c r="EH461" s="194">
        <f t="shared" si="437"/>
        <v>0</v>
      </c>
      <c r="EI461" s="19" t="e">
        <f ca="1"/>
        <v>#N/A</v>
      </c>
      <c r="EJ461" s="19" t="e">
        <f t="shared" ca="1" si="438"/>
        <v>#N/A</v>
      </c>
      <c r="EM461" s="198" cm="1">
        <f t="array" ref="EM461">IFERROR(MATCH(TRUE,INDEX($B$14:$B$117&gt;=EL461,0),0),"")</f>
        <v>1</v>
      </c>
      <c r="EN461" s="194">
        <f t="shared" ca="1" si="439"/>
        <v>1.3963799927016407E-2</v>
      </c>
      <c r="EQ461" s="194">
        <f t="shared" si="440"/>
        <v>0</v>
      </c>
      <c r="ER461" s="19" t="e">
        <f ca="1"/>
        <v>#N/A</v>
      </c>
      <c r="ES461" s="19" t="e">
        <f t="shared" ca="1" si="441"/>
        <v>#N/A</v>
      </c>
      <c r="EV461" s="198" cm="1">
        <f t="array" ref="EV461">IFERROR(MATCH(TRUE,INDEX($B$14:$B$117&gt;=EU461,0),0),"")</f>
        <v>1</v>
      </c>
      <c r="EW461" s="194">
        <f t="shared" ca="1" si="442"/>
        <v>1.3963799927016407E-2</v>
      </c>
      <c r="EZ461" s="194">
        <f t="shared" si="443"/>
        <v>0</v>
      </c>
      <c r="FA461" s="19" t="e">
        <f ca="1"/>
        <v>#N/A</v>
      </c>
      <c r="FB461" s="19" t="e">
        <f t="shared" ca="1" si="444"/>
        <v>#N/A</v>
      </c>
      <c r="FE461" s="198" cm="1">
        <f t="array" ref="FE461">IFERROR(MATCH(TRUE,INDEX($B$14:$B$117&gt;=FD461,0),0),"")</f>
        <v>1</v>
      </c>
      <c r="FF461" s="194">
        <f t="shared" ca="1" si="445"/>
        <v>1.3963799927016407E-2</v>
      </c>
      <c r="FI461" s="194">
        <f t="shared" si="446"/>
        <v>0</v>
      </c>
      <c r="FJ461" s="19" t="e">
        <f ca="1"/>
        <v>#N/A</v>
      </c>
      <c r="FK461" s="19" t="e">
        <f t="shared" ca="1" si="447"/>
        <v>#N/A</v>
      </c>
      <c r="FN461" s="198" cm="1">
        <f t="array" ref="FN461">IFERROR(MATCH(TRUE,INDEX($B$14:$B$117&gt;=FM461,0),0),"")</f>
        <v>1</v>
      </c>
      <c r="FO461" s="194">
        <f t="shared" ca="1" si="448"/>
        <v>1.3963799927016407E-2</v>
      </c>
      <c r="FR461" s="194">
        <f t="shared" si="449"/>
        <v>0</v>
      </c>
      <c r="FS461" s="19" t="e">
        <f ca="1"/>
        <v>#N/A</v>
      </c>
      <c r="FT461" s="19" t="e">
        <f t="shared" ca="1" si="450"/>
        <v>#N/A</v>
      </c>
      <c r="FW461" s="198" cm="1">
        <f t="array" ref="FW461">IFERROR(MATCH(TRUE,INDEX($B$14:$B$117&gt;=FV461,0),0),"")</f>
        <v>1</v>
      </c>
      <c r="FX461" s="194">
        <f t="shared" ca="1" si="451"/>
        <v>1.3963799927016407E-2</v>
      </c>
      <c r="GA461" s="194">
        <f t="shared" si="452"/>
        <v>0</v>
      </c>
      <c r="GB461" s="19" t="e">
        <f ca="1"/>
        <v>#N/A</v>
      </c>
      <c r="GC461" s="19" t="e">
        <f t="shared" ca="1" si="453"/>
        <v>#N/A</v>
      </c>
    </row>
    <row r="462" spans="8:185" x14ac:dyDescent="0.2">
      <c r="H462" s="198" cm="1">
        <f t="array" ref="H462">IFERROR(MATCH(TRUE,INDEX($B$14:$B$117&gt;=G462,0),0),"")</f>
        <v>1</v>
      </c>
      <c r="I462" s="194">
        <f t="shared" ref="I462:I525" ca="1" si="458">IFERROR(IF(ROUND(G462,3)=1,1,FORECAST(G462,OFFSET($C$14,H462-1,0,2),OFFSET($B$14,H462-1,0,2))),I461+(1-I461)/($K$4-F462))</f>
        <v>1.3963799927016407E-2</v>
      </c>
      <c r="L462" s="194">
        <f t="shared" si="454"/>
        <v>0</v>
      </c>
      <c r="M462" s="19">
        <f ca="1"/>
        <v>0</v>
      </c>
      <c r="N462" s="19">
        <f t="shared" ca="1" si="455"/>
        <v>0</v>
      </c>
      <c r="Q462" s="198" cm="1">
        <f t="array" ref="Q462">IFERROR(MATCH(TRUE,INDEX($B$14:$B$117&gt;=P462,0),0),"")</f>
        <v>1</v>
      </c>
      <c r="R462" s="194">
        <f t="shared" ref="R462:R525" ca="1" si="459">IFERROR(IF(ROUND(P462,3)=1,1,FORECAST(P462,OFFSET($C$14,Q462-1,0,2),OFFSET($B$14,Q462-1,0,2))),R461+(1-R461)/($K$4-O462))</f>
        <v>1.3963799927016407E-2</v>
      </c>
      <c r="U462" s="194">
        <f t="shared" si="456"/>
        <v>0</v>
      </c>
      <c r="V462" s="19">
        <f ca="1"/>
        <v>0</v>
      </c>
      <c r="W462" s="19">
        <f t="shared" ca="1" si="457"/>
        <v>0</v>
      </c>
      <c r="Z462" s="198" cm="1">
        <f t="array" ref="Z462">IFERROR(MATCH(TRUE,INDEX($B$14:$B$117&gt;=Y462,0),0),"")</f>
        <v>1</v>
      </c>
      <c r="AA462" s="194">
        <f t="shared" ref="AA462:AA525" ca="1" si="460">IFERROR(IF(ROUND(Y462,3)=1,1,FORECAST(Y462,OFFSET($C$14,Z462-1,0,2),OFFSET($B$14,Z462-1,0,2))),AA461+(1-AA461)/($K$4-X462))</f>
        <v>1.3963799927016407E-2</v>
      </c>
      <c r="AD462" s="194">
        <f t="shared" ref="AD462:AD525" si="461">IF(AC462-AC461&lt;0,0,AC462-AC461)</f>
        <v>0</v>
      </c>
      <c r="AE462" s="19">
        <f ca="1"/>
        <v>0</v>
      </c>
      <c r="AF462" s="19">
        <f t="shared" ref="AF462:AF525" ca="1" si="462">(AE462*(1+AC$3)^((AC$4-AB462)/12))-AE462</f>
        <v>0</v>
      </c>
      <c r="AI462" s="198" cm="1">
        <f t="array" ref="AI462">IFERROR(MATCH(TRUE,INDEX($B$14:$B$117&gt;=AH462,0),0),"")</f>
        <v>1</v>
      </c>
      <c r="AJ462" s="194">
        <f t="shared" ref="AJ462:AJ525" ca="1" si="463">IFERROR(IF(ROUND(AH462,3)=1,1,FORECAST(AH462,OFFSET($C$14,AI462-1,0,2),OFFSET($B$14,AI462-1,0,2))),AJ461+(1-AJ461)/($K$4-AG462))</f>
        <v>1.3963799927016407E-2</v>
      </c>
      <c r="AM462" s="194">
        <f t="shared" ref="AM462:AM525" si="464">IF(AL462-AL461&lt;0,0,AL462-AL461)</f>
        <v>0</v>
      </c>
      <c r="AN462" s="19">
        <f ca="1"/>
        <v>0</v>
      </c>
      <c r="AO462" s="19">
        <f t="shared" ref="AO462:AO525" ca="1" si="465">(AN462*(1+AL$3)^((AL$4-AK462)/12))-AN462</f>
        <v>0</v>
      </c>
      <c r="AR462" s="198" cm="1">
        <f t="array" ref="AR462">IFERROR(MATCH(TRUE,INDEX($B$14:$B$117&gt;=AQ462,0),0),"")</f>
        <v>1</v>
      </c>
      <c r="AS462" s="194">
        <f t="shared" ref="AS462:AS525" ca="1" si="466">IFERROR(IF(ROUND(AQ462,3)=1,1,FORECAST(AQ462,OFFSET($C$14,AR462-1,0,2),OFFSET($B$14,AR462-1,0,2))),AS461+(1-AS461)/($K$4-AP462))</f>
        <v>1.3963799927016407E-2</v>
      </c>
      <c r="AV462" s="194">
        <f t="shared" ref="AV462:AV525" si="467">IF(AU462-AU461&lt;0,0,AU462-AU461)</f>
        <v>0</v>
      </c>
      <c r="AW462" s="19">
        <f ca="1"/>
        <v>0</v>
      </c>
      <c r="AX462" s="19">
        <f t="shared" ref="AX462:AX525" ca="1" si="468">(AW462*(1+AU$3)^((AU$4-AT462)/12))-AW462</f>
        <v>0</v>
      </c>
      <c r="BA462" s="198" cm="1">
        <f t="array" ref="BA462">IFERROR(MATCH(TRUE,INDEX($B$14:$B$117&gt;=AZ462,0),0),"")</f>
        <v>1</v>
      </c>
      <c r="BB462" s="194">
        <f t="shared" ref="BB462:BB525" ca="1" si="469">IFERROR(IF(ROUND(AZ462,3)=1,1,FORECAST(AZ462,OFFSET($C$14,BA462-1,0,2),OFFSET($B$14,BA462-1,0,2))),BB461+(1-BB461)/($K$4-AY462))</f>
        <v>1.3963799927016407E-2</v>
      </c>
      <c r="BE462" s="194">
        <f t="shared" ref="BE462:BE525" si="470">IF(BD462-BD461&lt;0,0,BD462-BD461)</f>
        <v>0</v>
      </c>
      <c r="BF462" s="19">
        <f ca="1"/>
        <v>0</v>
      </c>
      <c r="BG462" s="19">
        <f t="shared" ref="BG462:BG525" ca="1" si="471">(BF462*(1+BD$3)^((BD$4-BC462)/12))-BF462</f>
        <v>0</v>
      </c>
      <c r="BJ462" s="198" cm="1">
        <f t="array" ref="BJ462">IFERROR(MATCH(TRUE,INDEX($B$14:$B$117&gt;=BI462,0),0),"")</f>
        <v>1</v>
      </c>
      <c r="BK462" s="194">
        <f t="shared" ref="BK462:BK525" ca="1" si="472">IFERROR(IF(ROUND(BI462,3)=1,1,FORECAST(BI462,OFFSET($C$14,BJ462-1,0,2),OFFSET($B$14,BJ462-1,0,2))),BK461+(1-BK461)/($K$4-BH462))</f>
        <v>1.3963799927016407E-2</v>
      </c>
      <c r="BN462" s="194">
        <f t="shared" ref="BN462:BN525" si="473">IF(BM462-BM461&lt;0,0,BM462-BM461)</f>
        <v>0</v>
      </c>
      <c r="BO462" s="19">
        <f ca="1"/>
        <v>0</v>
      </c>
      <c r="BP462" s="19">
        <f t="shared" ref="BP462:BP525" ca="1" si="474">(BO462*(1+BM$3)^((BM$4-BL462)/12))-BO462</f>
        <v>0</v>
      </c>
      <c r="BS462" s="198" cm="1">
        <f t="array" ref="BS462">IFERROR(MATCH(TRUE,INDEX($B$14:$B$117&gt;=BR462,0),0),"")</f>
        <v>1</v>
      </c>
      <c r="BT462" s="194">
        <f t="shared" ref="BT462:BT525" ca="1" si="475">IFERROR(IF(ROUND(BR462,3)=1,1,FORECAST(BR462,OFFSET($C$14,BS462-1,0,2),OFFSET($B$14,BS462-1,0,2))),BT461+(1-BT461)/($K$4-BQ462))</f>
        <v>1.3963799927016407E-2</v>
      </c>
      <c r="BW462" s="194">
        <f t="shared" ref="BW462:BW525" si="476">IF(BV462-BV461&lt;0,0,BV462-BV461)</f>
        <v>0</v>
      </c>
      <c r="BX462" s="19">
        <f ca="1"/>
        <v>0</v>
      </c>
      <c r="BY462" s="19">
        <f t="shared" ref="BY462:BY525" ca="1" si="477">(BX462*(1+BV$3)^((BV$4-BU462)/12))-BX462</f>
        <v>0</v>
      </c>
      <c r="CB462" s="198" cm="1">
        <f t="array" ref="CB462">IFERROR(MATCH(TRUE,INDEX($B$14:$B$117&gt;=CA462,0),0),"")</f>
        <v>1</v>
      </c>
      <c r="CC462" s="194">
        <f t="shared" ref="CC462:CC525" ca="1" si="478">IFERROR(IF(ROUND(CA462,3)=1,1,FORECAST(CA462,OFFSET($C$14,CB462-1,0,2),OFFSET($B$14,CB462-1,0,2))),CC461+(1-CC461)/($K$4-BZ462))</f>
        <v>1.3963799927016407E-2</v>
      </c>
      <c r="CF462" s="194">
        <f t="shared" ref="CF462:CF525" si="479">IF(CE462-CE461&lt;0,0,CE462-CE461)</f>
        <v>0</v>
      </c>
      <c r="CG462" s="19">
        <f ca="1"/>
        <v>0</v>
      </c>
      <c r="CH462" s="19">
        <f t="shared" ref="CH462:CH525" ca="1" si="480">(CG462*(1+CE$3)^((CE$4-CD462)/12))-CG462</f>
        <v>0</v>
      </c>
      <c r="CK462" s="198" cm="1">
        <f t="array" ref="CK462">IFERROR(MATCH(TRUE,INDEX($B$14:$B$117&gt;=CJ462,0),0),"")</f>
        <v>1</v>
      </c>
      <c r="CL462" s="194">
        <f t="shared" ref="CL462:CL525" ca="1" si="481">IFERROR(IF(ROUND(CJ462,3)=1,1,FORECAST(CJ462,OFFSET($C$14,CK462-1,0,2),OFFSET($B$14,CK462-1,0,2))),CL461+(1-CL461)/($K$4-CI462))</f>
        <v>1.3963799927016407E-2</v>
      </c>
      <c r="CO462" s="194">
        <f t="shared" ref="CO462:CO525" si="482">IF(CN462-CN461&lt;0,0,CN462-CN461)</f>
        <v>0</v>
      </c>
      <c r="CP462" s="19">
        <f ca="1"/>
        <v>0</v>
      </c>
      <c r="CQ462" s="19">
        <f t="shared" ref="CQ462:CQ525" ca="1" si="483">(CP462*(1+CN$3)^((CN$4-CM462)/12))-CP462</f>
        <v>0</v>
      </c>
      <c r="CT462" s="198" cm="1">
        <f t="array" ref="CT462">IFERROR(MATCH(TRUE,INDEX($B$14:$B$117&gt;=CS462,0),0),"")</f>
        <v>1</v>
      </c>
      <c r="CU462" s="194">
        <f t="shared" ref="CU462:CU525" ca="1" si="484">IFERROR(IF(ROUND(CS462,3)=1,1,FORECAST(CS462,OFFSET($C$14,CT462-1,0,2),OFFSET($B$14,CT462-1,0,2))),CU461+(1-CU461)/($K$4-CR462))</f>
        <v>1.3963799927016407E-2</v>
      </c>
      <c r="CX462" s="194">
        <f t="shared" ref="CX462:CX525" si="485">IF(CW462-CW461&lt;0,0,CW462-CW461)</f>
        <v>0</v>
      </c>
      <c r="CY462" s="19" t="e">
        <f ca="1"/>
        <v>#N/A</v>
      </c>
      <c r="CZ462" s="19" t="e">
        <f t="shared" ref="CZ462:CZ525" ca="1" si="486">(CY462*(1+CW$3)^((CW$4-CV462)/12))-CY462</f>
        <v>#N/A</v>
      </c>
      <c r="DC462" s="198" cm="1">
        <f t="array" ref="DC462">IFERROR(MATCH(TRUE,INDEX($B$14:$B$117&gt;=DB462,0),0),"")</f>
        <v>1</v>
      </c>
      <c r="DD462" s="194">
        <f t="shared" ref="DD462:DD525" ca="1" si="487">IFERROR(IF(ROUND(DB462,3)=1,1,FORECAST(DB462,OFFSET($C$14,DC462-1,0,2),OFFSET($B$14,DC462-1,0,2))),DD461+(1-DD461)/($K$4-DA462))</f>
        <v>1.3963799927016407E-2</v>
      </c>
      <c r="DG462" s="194">
        <f t="shared" ref="DG462:DG525" si="488">IF(DF462-DF461&lt;0,0,DF462-DF461)</f>
        <v>0</v>
      </c>
      <c r="DH462" s="19" t="e">
        <f ca="1"/>
        <v>#N/A</v>
      </c>
      <c r="DI462" s="19" t="e">
        <f t="shared" ref="DI462:DI525" ca="1" si="489">(DH462*(1+DF$3)^((DF$4-DE462)/12))-DH462</f>
        <v>#N/A</v>
      </c>
      <c r="DL462" s="198" cm="1">
        <f t="array" ref="DL462">IFERROR(MATCH(TRUE,INDEX($B$14:$B$117&gt;=DK462,0),0),"")</f>
        <v>1</v>
      </c>
      <c r="DM462" s="194">
        <f t="shared" ref="DM462:DM525" ca="1" si="490">IFERROR(IF(ROUND(DK462,3)=1,1,FORECAST(DK462,OFFSET($C$14,DL462-1,0,2),OFFSET($B$14,DL462-1,0,2))),DM461+(1-DM461)/($K$4-DJ462))</f>
        <v>1.3963799927016407E-2</v>
      </c>
      <c r="DP462" s="194">
        <f t="shared" ref="DP462:DP525" si="491">IF(DO462-DO461&lt;0,0,DO462-DO461)</f>
        <v>0</v>
      </c>
      <c r="DQ462" s="19" t="e">
        <f ca="1"/>
        <v>#N/A</v>
      </c>
      <c r="DR462" s="19" t="e">
        <f t="shared" ref="DR462:DR525" ca="1" si="492">(DQ462*(1+DO$3)^((DO$4-DN462)/12))-DQ462</f>
        <v>#N/A</v>
      </c>
      <c r="DU462" s="198" cm="1">
        <f t="array" ref="DU462">IFERROR(MATCH(TRUE,INDEX($B$14:$B$117&gt;=DT462,0),0),"")</f>
        <v>1</v>
      </c>
      <c r="DV462" s="194">
        <f t="shared" ref="DV462:DV525" ca="1" si="493">IFERROR(IF(ROUND(DT462,3)=1,1,FORECAST(DT462,OFFSET($C$14,DU462-1,0,2),OFFSET($B$14,DU462-1,0,2))),DV461+(1-DV461)/($K$4-DS462))</f>
        <v>1.3963799927016407E-2</v>
      </c>
      <c r="DY462" s="194">
        <f t="shared" ref="DY462:DY525" si="494">IF(DX462-DX461&lt;0,0,DX462-DX461)</f>
        <v>0</v>
      </c>
      <c r="DZ462" s="19" t="e">
        <f ca="1"/>
        <v>#N/A</v>
      </c>
      <c r="EA462" s="19" t="e">
        <f t="shared" ref="EA462:EA525" ca="1" si="495">(DZ462*(1+DX$3)^((DX$4-DW462)/12))-DZ462</f>
        <v>#N/A</v>
      </c>
      <c r="ED462" s="198" cm="1">
        <f t="array" ref="ED462">IFERROR(MATCH(TRUE,INDEX($B$14:$B$117&gt;=EC462,0),0),"")</f>
        <v>1</v>
      </c>
      <c r="EE462" s="194">
        <f t="shared" ref="EE462:EE525" ca="1" si="496">IFERROR(IF(ROUND(EC462,3)=1,1,FORECAST(EC462,OFFSET($C$14,ED462-1,0,2),OFFSET($B$14,ED462-1,0,2))),EE461+(1-EE461)/($K$4-EB462))</f>
        <v>1.3963799927016407E-2</v>
      </c>
      <c r="EH462" s="194">
        <f t="shared" ref="EH462:EH525" si="497">IF(EG462-EG461&lt;0,0,EG462-EG461)</f>
        <v>0</v>
      </c>
      <c r="EI462" s="19" t="e">
        <f ca="1"/>
        <v>#N/A</v>
      </c>
      <c r="EJ462" s="19" t="e">
        <f t="shared" ref="EJ462:EJ525" ca="1" si="498">(EI462*(1+EG$3)^((EG$4-EF462)/12))-EI462</f>
        <v>#N/A</v>
      </c>
      <c r="EM462" s="198" cm="1">
        <f t="array" ref="EM462">IFERROR(MATCH(TRUE,INDEX($B$14:$B$117&gt;=EL462,0),0),"")</f>
        <v>1</v>
      </c>
      <c r="EN462" s="194">
        <f t="shared" ref="EN462:EN525" ca="1" si="499">IFERROR(IF(ROUND(EL462,3)=1,1,FORECAST(EL462,OFFSET($C$14,EM462-1,0,2),OFFSET($B$14,EM462-1,0,2))),EN461+(1-EN461)/($K$4-EK462))</f>
        <v>1.3963799927016407E-2</v>
      </c>
      <c r="EQ462" s="194">
        <f t="shared" ref="EQ462:EQ525" si="500">IF(EP462-EP461&lt;0,0,EP462-EP461)</f>
        <v>0</v>
      </c>
      <c r="ER462" s="19" t="e">
        <f ca="1"/>
        <v>#N/A</v>
      </c>
      <c r="ES462" s="19" t="e">
        <f t="shared" ref="ES462:ES525" ca="1" si="501">(ER462*(1+EP$3)^((EP$4-EO462)/12))-ER462</f>
        <v>#N/A</v>
      </c>
      <c r="EV462" s="198" cm="1">
        <f t="array" ref="EV462">IFERROR(MATCH(TRUE,INDEX($B$14:$B$117&gt;=EU462,0),0),"")</f>
        <v>1</v>
      </c>
      <c r="EW462" s="194">
        <f t="shared" ref="EW462:EW525" ca="1" si="502">IFERROR(IF(ROUND(EU462,3)=1,1,FORECAST(EU462,OFFSET($C$14,EV462-1,0,2),OFFSET($B$14,EV462-1,0,2))),EW461+(1-EW461)/($K$4-ET462))</f>
        <v>1.3963799927016407E-2</v>
      </c>
      <c r="EZ462" s="194">
        <f t="shared" ref="EZ462:EZ525" si="503">IF(EY462-EY461&lt;0,0,EY462-EY461)</f>
        <v>0</v>
      </c>
      <c r="FA462" s="19" t="e">
        <f ca="1"/>
        <v>#N/A</v>
      </c>
      <c r="FB462" s="19" t="e">
        <f t="shared" ref="FB462:FB525" ca="1" si="504">(FA462*(1+EY$3)^((EY$4-EX462)/12))-FA462</f>
        <v>#N/A</v>
      </c>
      <c r="FE462" s="198" cm="1">
        <f t="array" ref="FE462">IFERROR(MATCH(TRUE,INDEX($B$14:$B$117&gt;=FD462,0),0),"")</f>
        <v>1</v>
      </c>
      <c r="FF462" s="194">
        <f t="shared" ref="FF462:FF525" ca="1" si="505">IFERROR(IF(ROUND(FD462,3)=1,1,FORECAST(FD462,OFFSET($C$14,FE462-1,0,2),OFFSET($B$14,FE462-1,0,2))),FF461+(1-FF461)/($K$4-FC462))</f>
        <v>1.3963799927016407E-2</v>
      </c>
      <c r="FI462" s="194">
        <f t="shared" ref="FI462:FI525" si="506">IF(FH462-FH461&lt;0,0,FH462-FH461)</f>
        <v>0</v>
      </c>
      <c r="FJ462" s="19" t="e">
        <f ca="1"/>
        <v>#N/A</v>
      </c>
      <c r="FK462" s="19" t="e">
        <f t="shared" ref="FK462:FK525" ca="1" si="507">(FJ462*(1+FH$3)^((FH$4-FG462)/12))-FJ462</f>
        <v>#N/A</v>
      </c>
      <c r="FN462" s="198" cm="1">
        <f t="array" ref="FN462">IFERROR(MATCH(TRUE,INDEX($B$14:$B$117&gt;=FM462,0),0),"")</f>
        <v>1</v>
      </c>
      <c r="FO462" s="194">
        <f t="shared" ref="FO462:FO525" ca="1" si="508">IFERROR(IF(ROUND(FM462,3)=1,1,FORECAST(FM462,OFFSET($C$14,FN462-1,0,2),OFFSET($B$14,FN462-1,0,2))),FO461+(1-FO461)/($K$4-FL462))</f>
        <v>1.3963799927016407E-2</v>
      </c>
      <c r="FR462" s="194">
        <f t="shared" ref="FR462:FR525" si="509">IF(FQ462-FQ461&lt;0,0,FQ462-FQ461)</f>
        <v>0</v>
      </c>
      <c r="FS462" s="19" t="e">
        <f ca="1"/>
        <v>#N/A</v>
      </c>
      <c r="FT462" s="19" t="e">
        <f t="shared" ref="FT462:FT525" ca="1" si="510">(FS462*(1+FQ$3)^((FQ$4-FP462)/12))-FS462</f>
        <v>#N/A</v>
      </c>
      <c r="FW462" s="198" cm="1">
        <f t="array" ref="FW462">IFERROR(MATCH(TRUE,INDEX($B$14:$B$117&gt;=FV462,0),0),"")</f>
        <v>1</v>
      </c>
      <c r="FX462" s="194">
        <f t="shared" ref="FX462:FX525" ca="1" si="511">IFERROR(IF(ROUND(FV462,3)=1,1,FORECAST(FV462,OFFSET($C$14,FW462-1,0,2),OFFSET($B$14,FW462-1,0,2))),FX461+(1-FX461)/($K$4-FU462))</f>
        <v>1.3963799927016407E-2</v>
      </c>
      <c r="GA462" s="194">
        <f t="shared" ref="GA462:GA525" si="512">IF(FZ462-FZ461&lt;0,0,FZ462-FZ461)</f>
        <v>0</v>
      </c>
      <c r="GB462" s="19" t="e">
        <f ca="1"/>
        <v>#N/A</v>
      </c>
      <c r="GC462" s="19" t="e">
        <f t="shared" ref="GC462:GC525" ca="1" si="513">(GB462*(1+FZ$3)^((FZ$4-FY462)/12))-GB462</f>
        <v>#N/A</v>
      </c>
    </row>
    <row r="463" spans="8:185" x14ac:dyDescent="0.2">
      <c r="H463" s="198" cm="1">
        <f t="array" ref="H463">IFERROR(MATCH(TRUE,INDEX($B$14:$B$117&gt;=G463,0),0),"")</f>
        <v>1</v>
      </c>
      <c r="I463" s="194">
        <f t="shared" ca="1" si="458"/>
        <v>1.3963799927016407E-2</v>
      </c>
      <c r="L463" s="194">
        <f t="shared" ref="L463:L526" si="514">IF(K463-K462&lt;0,0,K463-K462)</f>
        <v>0</v>
      </c>
      <c r="M463" s="19">
        <f ca="1"/>
        <v>0</v>
      </c>
      <c r="N463" s="19">
        <f t="shared" ref="N463:N526" ca="1" si="515">(M463*(1+K$3)^((K$4-J463)/12))-M463</f>
        <v>0</v>
      </c>
      <c r="Q463" s="198" cm="1">
        <f t="array" ref="Q463">IFERROR(MATCH(TRUE,INDEX($B$14:$B$117&gt;=P463,0),0),"")</f>
        <v>1</v>
      </c>
      <c r="R463" s="194">
        <f t="shared" ca="1" si="459"/>
        <v>1.3963799927016407E-2</v>
      </c>
      <c r="U463" s="194">
        <f t="shared" ref="U463:U526" si="516">IF(T463-T462&lt;0,0,T463-T462)</f>
        <v>0</v>
      </c>
      <c r="V463" s="19">
        <f ca="1"/>
        <v>0</v>
      </c>
      <c r="W463" s="19">
        <f t="shared" ref="W463:W526" ca="1" si="517">(V463*(1+T$3)^((T$4-S463)/12))-V463</f>
        <v>0</v>
      </c>
      <c r="Z463" s="198" cm="1">
        <f t="array" ref="Z463">IFERROR(MATCH(TRUE,INDEX($B$14:$B$117&gt;=Y463,0),0),"")</f>
        <v>1</v>
      </c>
      <c r="AA463" s="194">
        <f t="shared" ca="1" si="460"/>
        <v>1.3963799927016407E-2</v>
      </c>
      <c r="AD463" s="194">
        <f t="shared" si="461"/>
        <v>0</v>
      </c>
      <c r="AE463" s="19">
        <f ca="1"/>
        <v>0</v>
      </c>
      <c r="AF463" s="19">
        <f t="shared" ca="1" si="462"/>
        <v>0</v>
      </c>
      <c r="AI463" s="198" cm="1">
        <f t="array" ref="AI463">IFERROR(MATCH(TRUE,INDEX($B$14:$B$117&gt;=AH463,0),0),"")</f>
        <v>1</v>
      </c>
      <c r="AJ463" s="194">
        <f t="shared" ca="1" si="463"/>
        <v>1.3963799927016407E-2</v>
      </c>
      <c r="AM463" s="194">
        <f t="shared" si="464"/>
        <v>0</v>
      </c>
      <c r="AN463" s="19">
        <f ca="1"/>
        <v>0</v>
      </c>
      <c r="AO463" s="19">
        <f t="shared" ca="1" si="465"/>
        <v>0</v>
      </c>
      <c r="AR463" s="198" cm="1">
        <f t="array" ref="AR463">IFERROR(MATCH(TRUE,INDEX($B$14:$B$117&gt;=AQ463,0),0),"")</f>
        <v>1</v>
      </c>
      <c r="AS463" s="194">
        <f t="shared" ca="1" si="466"/>
        <v>1.3963799927016407E-2</v>
      </c>
      <c r="AV463" s="194">
        <f t="shared" si="467"/>
        <v>0</v>
      </c>
      <c r="AW463" s="19">
        <f ca="1"/>
        <v>0</v>
      </c>
      <c r="AX463" s="19">
        <f t="shared" ca="1" si="468"/>
        <v>0</v>
      </c>
      <c r="BA463" s="198" cm="1">
        <f t="array" ref="BA463">IFERROR(MATCH(TRUE,INDEX($B$14:$B$117&gt;=AZ463,0),0),"")</f>
        <v>1</v>
      </c>
      <c r="BB463" s="194">
        <f t="shared" ca="1" si="469"/>
        <v>1.3963799927016407E-2</v>
      </c>
      <c r="BE463" s="194">
        <f t="shared" si="470"/>
        <v>0</v>
      </c>
      <c r="BF463" s="19">
        <f ca="1"/>
        <v>0</v>
      </c>
      <c r="BG463" s="19">
        <f t="shared" ca="1" si="471"/>
        <v>0</v>
      </c>
      <c r="BJ463" s="198" cm="1">
        <f t="array" ref="BJ463">IFERROR(MATCH(TRUE,INDEX($B$14:$B$117&gt;=BI463,0),0),"")</f>
        <v>1</v>
      </c>
      <c r="BK463" s="194">
        <f t="shared" ca="1" si="472"/>
        <v>1.3963799927016407E-2</v>
      </c>
      <c r="BN463" s="194">
        <f t="shared" si="473"/>
        <v>0</v>
      </c>
      <c r="BO463" s="19">
        <f ca="1"/>
        <v>0</v>
      </c>
      <c r="BP463" s="19">
        <f t="shared" ca="1" si="474"/>
        <v>0</v>
      </c>
      <c r="BS463" s="198" cm="1">
        <f t="array" ref="BS463">IFERROR(MATCH(TRUE,INDEX($B$14:$B$117&gt;=BR463,0),0),"")</f>
        <v>1</v>
      </c>
      <c r="BT463" s="194">
        <f t="shared" ca="1" si="475"/>
        <v>1.3963799927016407E-2</v>
      </c>
      <c r="BW463" s="194">
        <f t="shared" si="476"/>
        <v>0</v>
      </c>
      <c r="BX463" s="19">
        <f ca="1"/>
        <v>0</v>
      </c>
      <c r="BY463" s="19">
        <f t="shared" ca="1" si="477"/>
        <v>0</v>
      </c>
      <c r="CB463" s="198" cm="1">
        <f t="array" ref="CB463">IFERROR(MATCH(TRUE,INDEX($B$14:$B$117&gt;=CA463,0),0),"")</f>
        <v>1</v>
      </c>
      <c r="CC463" s="194">
        <f t="shared" ca="1" si="478"/>
        <v>1.3963799927016407E-2</v>
      </c>
      <c r="CF463" s="194">
        <f t="shared" si="479"/>
        <v>0</v>
      </c>
      <c r="CG463" s="19">
        <f ca="1"/>
        <v>0</v>
      </c>
      <c r="CH463" s="19">
        <f t="shared" ca="1" si="480"/>
        <v>0</v>
      </c>
      <c r="CK463" s="198" cm="1">
        <f t="array" ref="CK463">IFERROR(MATCH(TRUE,INDEX($B$14:$B$117&gt;=CJ463,0),0),"")</f>
        <v>1</v>
      </c>
      <c r="CL463" s="194">
        <f t="shared" ca="1" si="481"/>
        <v>1.3963799927016407E-2</v>
      </c>
      <c r="CO463" s="194">
        <f t="shared" si="482"/>
        <v>0</v>
      </c>
      <c r="CP463" s="19">
        <f ca="1"/>
        <v>0</v>
      </c>
      <c r="CQ463" s="19">
        <f t="shared" ca="1" si="483"/>
        <v>0</v>
      </c>
      <c r="CT463" s="198" cm="1">
        <f t="array" ref="CT463">IFERROR(MATCH(TRUE,INDEX($B$14:$B$117&gt;=CS463,0),0),"")</f>
        <v>1</v>
      </c>
      <c r="CU463" s="194">
        <f t="shared" ca="1" si="484"/>
        <v>1.3963799927016407E-2</v>
      </c>
      <c r="CX463" s="194">
        <f t="shared" si="485"/>
        <v>0</v>
      </c>
      <c r="CY463" s="19" t="e">
        <f ca="1"/>
        <v>#N/A</v>
      </c>
      <c r="CZ463" s="19" t="e">
        <f t="shared" ca="1" si="486"/>
        <v>#N/A</v>
      </c>
      <c r="DC463" s="198" cm="1">
        <f t="array" ref="DC463">IFERROR(MATCH(TRUE,INDEX($B$14:$B$117&gt;=DB463,0),0),"")</f>
        <v>1</v>
      </c>
      <c r="DD463" s="194">
        <f t="shared" ca="1" si="487"/>
        <v>1.3963799927016407E-2</v>
      </c>
      <c r="DG463" s="194">
        <f t="shared" si="488"/>
        <v>0</v>
      </c>
      <c r="DH463" s="19" t="e">
        <f ca="1"/>
        <v>#N/A</v>
      </c>
      <c r="DI463" s="19" t="e">
        <f t="shared" ca="1" si="489"/>
        <v>#N/A</v>
      </c>
      <c r="DL463" s="198" cm="1">
        <f t="array" ref="DL463">IFERROR(MATCH(TRUE,INDEX($B$14:$B$117&gt;=DK463,0),0),"")</f>
        <v>1</v>
      </c>
      <c r="DM463" s="194">
        <f t="shared" ca="1" si="490"/>
        <v>1.3963799927016407E-2</v>
      </c>
      <c r="DP463" s="194">
        <f t="shared" si="491"/>
        <v>0</v>
      </c>
      <c r="DQ463" s="19" t="e">
        <f ca="1"/>
        <v>#N/A</v>
      </c>
      <c r="DR463" s="19" t="e">
        <f t="shared" ca="1" si="492"/>
        <v>#N/A</v>
      </c>
      <c r="DU463" s="198" cm="1">
        <f t="array" ref="DU463">IFERROR(MATCH(TRUE,INDEX($B$14:$B$117&gt;=DT463,0),0),"")</f>
        <v>1</v>
      </c>
      <c r="DV463" s="194">
        <f t="shared" ca="1" si="493"/>
        <v>1.3963799927016407E-2</v>
      </c>
      <c r="DY463" s="194">
        <f t="shared" si="494"/>
        <v>0</v>
      </c>
      <c r="DZ463" s="19" t="e">
        <f ca="1"/>
        <v>#N/A</v>
      </c>
      <c r="EA463" s="19" t="e">
        <f t="shared" ca="1" si="495"/>
        <v>#N/A</v>
      </c>
      <c r="ED463" s="198" cm="1">
        <f t="array" ref="ED463">IFERROR(MATCH(TRUE,INDEX($B$14:$B$117&gt;=EC463,0),0),"")</f>
        <v>1</v>
      </c>
      <c r="EE463" s="194">
        <f t="shared" ca="1" si="496"/>
        <v>1.3963799927016407E-2</v>
      </c>
      <c r="EH463" s="194">
        <f t="shared" si="497"/>
        <v>0</v>
      </c>
      <c r="EI463" s="19" t="e">
        <f ca="1"/>
        <v>#N/A</v>
      </c>
      <c r="EJ463" s="19" t="e">
        <f t="shared" ca="1" si="498"/>
        <v>#N/A</v>
      </c>
      <c r="EM463" s="198" cm="1">
        <f t="array" ref="EM463">IFERROR(MATCH(TRUE,INDEX($B$14:$B$117&gt;=EL463,0),0),"")</f>
        <v>1</v>
      </c>
      <c r="EN463" s="194">
        <f t="shared" ca="1" si="499"/>
        <v>1.3963799927016407E-2</v>
      </c>
      <c r="EQ463" s="194">
        <f t="shared" si="500"/>
        <v>0</v>
      </c>
      <c r="ER463" s="19" t="e">
        <f ca="1"/>
        <v>#N/A</v>
      </c>
      <c r="ES463" s="19" t="e">
        <f t="shared" ca="1" si="501"/>
        <v>#N/A</v>
      </c>
      <c r="EV463" s="198" cm="1">
        <f t="array" ref="EV463">IFERROR(MATCH(TRUE,INDEX($B$14:$B$117&gt;=EU463,0),0),"")</f>
        <v>1</v>
      </c>
      <c r="EW463" s="194">
        <f t="shared" ca="1" si="502"/>
        <v>1.3963799927016407E-2</v>
      </c>
      <c r="EZ463" s="194">
        <f t="shared" si="503"/>
        <v>0</v>
      </c>
      <c r="FA463" s="19" t="e">
        <f ca="1"/>
        <v>#N/A</v>
      </c>
      <c r="FB463" s="19" t="e">
        <f t="shared" ca="1" si="504"/>
        <v>#N/A</v>
      </c>
      <c r="FE463" s="198" cm="1">
        <f t="array" ref="FE463">IFERROR(MATCH(TRUE,INDEX($B$14:$B$117&gt;=FD463,0),0),"")</f>
        <v>1</v>
      </c>
      <c r="FF463" s="194">
        <f t="shared" ca="1" si="505"/>
        <v>1.3963799927016407E-2</v>
      </c>
      <c r="FI463" s="194">
        <f t="shared" si="506"/>
        <v>0</v>
      </c>
      <c r="FJ463" s="19" t="e">
        <f ca="1"/>
        <v>#N/A</v>
      </c>
      <c r="FK463" s="19" t="e">
        <f t="shared" ca="1" si="507"/>
        <v>#N/A</v>
      </c>
      <c r="FN463" s="198" cm="1">
        <f t="array" ref="FN463">IFERROR(MATCH(TRUE,INDEX($B$14:$B$117&gt;=FM463,0),0),"")</f>
        <v>1</v>
      </c>
      <c r="FO463" s="194">
        <f t="shared" ca="1" si="508"/>
        <v>1.3963799927016407E-2</v>
      </c>
      <c r="FR463" s="194">
        <f t="shared" si="509"/>
        <v>0</v>
      </c>
      <c r="FS463" s="19" t="e">
        <f ca="1"/>
        <v>#N/A</v>
      </c>
      <c r="FT463" s="19" t="e">
        <f t="shared" ca="1" si="510"/>
        <v>#N/A</v>
      </c>
      <c r="FW463" s="198" cm="1">
        <f t="array" ref="FW463">IFERROR(MATCH(TRUE,INDEX($B$14:$B$117&gt;=FV463,0),0),"")</f>
        <v>1</v>
      </c>
      <c r="FX463" s="194">
        <f t="shared" ca="1" si="511"/>
        <v>1.3963799927016407E-2</v>
      </c>
      <c r="GA463" s="194">
        <f t="shared" si="512"/>
        <v>0</v>
      </c>
      <c r="GB463" s="19" t="e">
        <f ca="1"/>
        <v>#N/A</v>
      </c>
      <c r="GC463" s="19" t="e">
        <f t="shared" ca="1" si="513"/>
        <v>#N/A</v>
      </c>
    </row>
    <row r="464" spans="8:185" x14ac:dyDescent="0.2">
      <c r="H464" s="198" cm="1">
        <f t="array" ref="H464">IFERROR(MATCH(TRUE,INDEX($B$14:$B$117&gt;=G464,0),0),"")</f>
        <v>1</v>
      </c>
      <c r="I464" s="194">
        <f t="shared" ca="1" si="458"/>
        <v>1.3963799927016407E-2</v>
      </c>
      <c r="L464" s="194">
        <f t="shared" si="514"/>
        <v>0</v>
      </c>
      <c r="M464" s="19">
        <f ca="1"/>
        <v>0</v>
      </c>
      <c r="N464" s="19">
        <f t="shared" ca="1" si="515"/>
        <v>0</v>
      </c>
      <c r="Q464" s="198" cm="1">
        <f t="array" ref="Q464">IFERROR(MATCH(TRUE,INDEX($B$14:$B$117&gt;=P464,0),0),"")</f>
        <v>1</v>
      </c>
      <c r="R464" s="194">
        <f t="shared" ca="1" si="459"/>
        <v>1.3963799927016407E-2</v>
      </c>
      <c r="U464" s="194">
        <f t="shared" si="516"/>
        <v>0</v>
      </c>
      <c r="V464" s="19">
        <f ca="1"/>
        <v>0</v>
      </c>
      <c r="W464" s="19">
        <f t="shared" ca="1" si="517"/>
        <v>0</v>
      </c>
      <c r="Z464" s="198" cm="1">
        <f t="array" ref="Z464">IFERROR(MATCH(TRUE,INDEX($B$14:$B$117&gt;=Y464,0),0),"")</f>
        <v>1</v>
      </c>
      <c r="AA464" s="194">
        <f t="shared" ca="1" si="460"/>
        <v>1.3963799927016407E-2</v>
      </c>
      <c r="AD464" s="194">
        <f t="shared" si="461"/>
        <v>0</v>
      </c>
      <c r="AE464" s="19">
        <f ca="1"/>
        <v>0</v>
      </c>
      <c r="AF464" s="19">
        <f t="shared" ca="1" si="462"/>
        <v>0</v>
      </c>
      <c r="AI464" s="198" cm="1">
        <f t="array" ref="AI464">IFERROR(MATCH(TRUE,INDEX($B$14:$B$117&gt;=AH464,0),0),"")</f>
        <v>1</v>
      </c>
      <c r="AJ464" s="194">
        <f t="shared" ca="1" si="463"/>
        <v>1.3963799927016407E-2</v>
      </c>
      <c r="AM464" s="194">
        <f t="shared" si="464"/>
        <v>0</v>
      </c>
      <c r="AN464" s="19">
        <f ca="1"/>
        <v>0</v>
      </c>
      <c r="AO464" s="19">
        <f t="shared" ca="1" si="465"/>
        <v>0</v>
      </c>
      <c r="AR464" s="198" cm="1">
        <f t="array" ref="AR464">IFERROR(MATCH(TRUE,INDEX($B$14:$B$117&gt;=AQ464,0),0),"")</f>
        <v>1</v>
      </c>
      <c r="AS464" s="194">
        <f t="shared" ca="1" si="466"/>
        <v>1.3963799927016407E-2</v>
      </c>
      <c r="AV464" s="194">
        <f t="shared" si="467"/>
        <v>0</v>
      </c>
      <c r="AW464" s="19">
        <f ca="1"/>
        <v>0</v>
      </c>
      <c r="AX464" s="19">
        <f t="shared" ca="1" si="468"/>
        <v>0</v>
      </c>
      <c r="BA464" s="198" cm="1">
        <f t="array" ref="BA464">IFERROR(MATCH(TRUE,INDEX($B$14:$B$117&gt;=AZ464,0),0),"")</f>
        <v>1</v>
      </c>
      <c r="BB464" s="194">
        <f t="shared" ca="1" si="469"/>
        <v>1.3963799927016407E-2</v>
      </c>
      <c r="BE464" s="194">
        <f t="shared" si="470"/>
        <v>0</v>
      </c>
      <c r="BF464" s="19">
        <f ca="1"/>
        <v>0</v>
      </c>
      <c r="BG464" s="19">
        <f t="shared" ca="1" si="471"/>
        <v>0</v>
      </c>
      <c r="BJ464" s="198" cm="1">
        <f t="array" ref="BJ464">IFERROR(MATCH(TRUE,INDEX($B$14:$B$117&gt;=BI464,0),0),"")</f>
        <v>1</v>
      </c>
      <c r="BK464" s="194">
        <f t="shared" ca="1" si="472"/>
        <v>1.3963799927016407E-2</v>
      </c>
      <c r="BN464" s="194">
        <f t="shared" si="473"/>
        <v>0</v>
      </c>
      <c r="BO464" s="19">
        <f ca="1"/>
        <v>0</v>
      </c>
      <c r="BP464" s="19">
        <f t="shared" ca="1" si="474"/>
        <v>0</v>
      </c>
      <c r="BS464" s="198" cm="1">
        <f t="array" ref="BS464">IFERROR(MATCH(TRUE,INDEX($B$14:$B$117&gt;=BR464,0),0),"")</f>
        <v>1</v>
      </c>
      <c r="BT464" s="194">
        <f t="shared" ca="1" si="475"/>
        <v>1.3963799927016407E-2</v>
      </c>
      <c r="BW464" s="194">
        <f t="shared" si="476"/>
        <v>0</v>
      </c>
      <c r="BX464" s="19">
        <f ca="1"/>
        <v>0</v>
      </c>
      <c r="BY464" s="19">
        <f t="shared" ca="1" si="477"/>
        <v>0</v>
      </c>
      <c r="CB464" s="198" cm="1">
        <f t="array" ref="CB464">IFERROR(MATCH(TRUE,INDEX($B$14:$B$117&gt;=CA464,0),0),"")</f>
        <v>1</v>
      </c>
      <c r="CC464" s="194">
        <f t="shared" ca="1" si="478"/>
        <v>1.3963799927016407E-2</v>
      </c>
      <c r="CF464" s="194">
        <f t="shared" si="479"/>
        <v>0</v>
      </c>
      <c r="CG464" s="19">
        <f ca="1"/>
        <v>0</v>
      </c>
      <c r="CH464" s="19">
        <f t="shared" ca="1" si="480"/>
        <v>0</v>
      </c>
      <c r="CK464" s="198" cm="1">
        <f t="array" ref="CK464">IFERROR(MATCH(TRUE,INDEX($B$14:$B$117&gt;=CJ464,0),0),"")</f>
        <v>1</v>
      </c>
      <c r="CL464" s="194">
        <f t="shared" ca="1" si="481"/>
        <v>1.3963799927016407E-2</v>
      </c>
      <c r="CO464" s="194">
        <f t="shared" si="482"/>
        <v>0</v>
      </c>
      <c r="CP464" s="19">
        <f ca="1"/>
        <v>0</v>
      </c>
      <c r="CQ464" s="19">
        <f t="shared" ca="1" si="483"/>
        <v>0</v>
      </c>
      <c r="CT464" s="198" cm="1">
        <f t="array" ref="CT464">IFERROR(MATCH(TRUE,INDEX($B$14:$B$117&gt;=CS464,0),0),"")</f>
        <v>1</v>
      </c>
      <c r="CU464" s="194">
        <f t="shared" ca="1" si="484"/>
        <v>1.3963799927016407E-2</v>
      </c>
      <c r="CX464" s="194">
        <f t="shared" si="485"/>
        <v>0</v>
      </c>
      <c r="CY464" s="19" t="e">
        <f ca="1"/>
        <v>#N/A</v>
      </c>
      <c r="CZ464" s="19" t="e">
        <f t="shared" ca="1" si="486"/>
        <v>#N/A</v>
      </c>
      <c r="DC464" s="198" cm="1">
        <f t="array" ref="DC464">IFERROR(MATCH(TRUE,INDEX($B$14:$B$117&gt;=DB464,0),0),"")</f>
        <v>1</v>
      </c>
      <c r="DD464" s="194">
        <f t="shared" ca="1" si="487"/>
        <v>1.3963799927016407E-2</v>
      </c>
      <c r="DG464" s="194">
        <f t="shared" si="488"/>
        <v>0</v>
      </c>
      <c r="DH464" s="19" t="e">
        <f ca="1"/>
        <v>#N/A</v>
      </c>
      <c r="DI464" s="19" t="e">
        <f t="shared" ca="1" si="489"/>
        <v>#N/A</v>
      </c>
      <c r="DL464" s="198" cm="1">
        <f t="array" ref="DL464">IFERROR(MATCH(TRUE,INDEX($B$14:$B$117&gt;=DK464,0),0),"")</f>
        <v>1</v>
      </c>
      <c r="DM464" s="194">
        <f t="shared" ca="1" si="490"/>
        <v>1.3963799927016407E-2</v>
      </c>
      <c r="DP464" s="194">
        <f t="shared" si="491"/>
        <v>0</v>
      </c>
      <c r="DQ464" s="19" t="e">
        <f ca="1"/>
        <v>#N/A</v>
      </c>
      <c r="DR464" s="19" t="e">
        <f t="shared" ca="1" si="492"/>
        <v>#N/A</v>
      </c>
      <c r="DU464" s="198" cm="1">
        <f t="array" ref="DU464">IFERROR(MATCH(TRUE,INDEX($B$14:$B$117&gt;=DT464,0),0),"")</f>
        <v>1</v>
      </c>
      <c r="DV464" s="194">
        <f t="shared" ca="1" si="493"/>
        <v>1.3963799927016407E-2</v>
      </c>
      <c r="DY464" s="194">
        <f t="shared" si="494"/>
        <v>0</v>
      </c>
      <c r="DZ464" s="19" t="e">
        <f ca="1"/>
        <v>#N/A</v>
      </c>
      <c r="EA464" s="19" t="e">
        <f t="shared" ca="1" si="495"/>
        <v>#N/A</v>
      </c>
      <c r="ED464" s="198" cm="1">
        <f t="array" ref="ED464">IFERROR(MATCH(TRUE,INDEX($B$14:$B$117&gt;=EC464,0),0),"")</f>
        <v>1</v>
      </c>
      <c r="EE464" s="194">
        <f t="shared" ca="1" si="496"/>
        <v>1.3963799927016407E-2</v>
      </c>
      <c r="EH464" s="194">
        <f t="shared" si="497"/>
        <v>0</v>
      </c>
      <c r="EI464" s="19" t="e">
        <f ca="1"/>
        <v>#N/A</v>
      </c>
      <c r="EJ464" s="19" t="e">
        <f t="shared" ca="1" si="498"/>
        <v>#N/A</v>
      </c>
      <c r="EM464" s="198" cm="1">
        <f t="array" ref="EM464">IFERROR(MATCH(TRUE,INDEX($B$14:$B$117&gt;=EL464,0),0),"")</f>
        <v>1</v>
      </c>
      <c r="EN464" s="194">
        <f t="shared" ca="1" si="499"/>
        <v>1.3963799927016407E-2</v>
      </c>
      <c r="EQ464" s="194">
        <f t="shared" si="500"/>
        <v>0</v>
      </c>
      <c r="ER464" s="19" t="e">
        <f ca="1"/>
        <v>#N/A</v>
      </c>
      <c r="ES464" s="19" t="e">
        <f t="shared" ca="1" si="501"/>
        <v>#N/A</v>
      </c>
      <c r="EV464" s="198" cm="1">
        <f t="array" ref="EV464">IFERROR(MATCH(TRUE,INDEX($B$14:$B$117&gt;=EU464,0),0),"")</f>
        <v>1</v>
      </c>
      <c r="EW464" s="194">
        <f t="shared" ca="1" si="502"/>
        <v>1.3963799927016407E-2</v>
      </c>
      <c r="EZ464" s="194">
        <f t="shared" si="503"/>
        <v>0</v>
      </c>
      <c r="FA464" s="19" t="e">
        <f ca="1"/>
        <v>#N/A</v>
      </c>
      <c r="FB464" s="19" t="e">
        <f t="shared" ca="1" si="504"/>
        <v>#N/A</v>
      </c>
      <c r="FE464" s="198" cm="1">
        <f t="array" ref="FE464">IFERROR(MATCH(TRUE,INDEX($B$14:$B$117&gt;=FD464,0),0),"")</f>
        <v>1</v>
      </c>
      <c r="FF464" s="194">
        <f t="shared" ca="1" si="505"/>
        <v>1.3963799927016407E-2</v>
      </c>
      <c r="FI464" s="194">
        <f t="shared" si="506"/>
        <v>0</v>
      </c>
      <c r="FJ464" s="19" t="e">
        <f ca="1"/>
        <v>#N/A</v>
      </c>
      <c r="FK464" s="19" t="e">
        <f t="shared" ca="1" si="507"/>
        <v>#N/A</v>
      </c>
      <c r="FN464" s="198" cm="1">
        <f t="array" ref="FN464">IFERROR(MATCH(TRUE,INDEX($B$14:$B$117&gt;=FM464,0),0),"")</f>
        <v>1</v>
      </c>
      <c r="FO464" s="194">
        <f t="shared" ca="1" si="508"/>
        <v>1.3963799927016407E-2</v>
      </c>
      <c r="FR464" s="194">
        <f t="shared" si="509"/>
        <v>0</v>
      </c>
      <c r="FS464" s="19" t="e">
        <f ca="1"/>
        <v>#N/A</v>
      </c>
      <c r="FT464" s="19" t="e">
        <f t="shared" ca="1" si="510"/>
        <v>#N/A</v>
      </c>
      <c r="FW464" s="198" cm="1">
        <f t="array" ref="FW464">IFERROR(MATCH(TRUE,INDEX($B$14:$B$117&gt;=FV464,0),0),"")</f>
        <v>1</v>
      </c>
      <c r="FX464" s="194">
        <f t="shared" ca="1" si="511"/>
        <v>1.3963799927016407E-2</v>
      </c>
      <c r="GA464" s="194">
        <f t="shared" si="512"/>
        <v>0</v>
      </c>
      <c r="GB464" s="19" t="e">
        <f ca="1"/>
        <v>#N/A</v>
      </c>
      <c r="GC464" s="19" t="e">
        <f t="shared" ca="1" si="513"/>
        <v>#N/A</v>
      </c>
    </row>
    <row r="465" spans="8:185" x14ac:dyDescent="0.2">
      <c r="H465" s="198" cm="1">
        <f t="array" ref="H465">IFERROR(MATCH(TRUE,INDEX($B$14:$B$117&gt;=G465,0),0),"")</f>
        <v>1</v>
      </c>
      <c r="I465" s="194">
        <f t="shared" ca="1" si="458"/>
        <v>1.3963799927016407E-2</v>
      </c>
      <c r="L465" s="194">
        <f t="shared" si="514"/>
        <v>0</v>
      </c>
      <c r="M465" s="19">
        <f ca="1"/>
        <v>0</v>
      </c>
      <c r="N465" s="19">
        <f t="shared" ca="1" si="515"/>
        <v>0</v>
      </c>
      <c r="Q465" s="198" cm="1">
        <f t="array" ref="Q465">IFERROR(MATCH(TRUE,INDEX($B$14:$B$117&gt;=P465,0),0),"")</f>
        <v>1</v>
      </c>
      <c r="R465" s="194">
        <f t="shared" ca="1" si="459"/>
        <v>1.3963799927016407E-2</v>
      </c>
      <c r="U465" s="194">
        <f t="shared" si="516"/>
        <v>0</v>
      </c>
      <c r="V465" s="19">
        <f ca="1"/>
        <v>0</v>
      </c>
      <c r="W465" s="19">
        <f t="shared" ca="1" si="517"/>
        <v>0</v>
      </c>
      <c r="Z465" s="198" cm="1">
        <f t="array" ref="Z465">IFERROR(MATCH(TRUE,INDEX($B$14:$B$117&gt;=Y465,0),0),"")</f>
        <v>1</v>
      </c>
      <c r="AA465" s="194">
        <f t="shared" ca="1" si="460"/>
        <v>1.3963799927016407E-2</v>
      </c>
      <c r="AD465" s="194">
        <f t="shared" si="461"/>
        <v>0</v>
      </c>
      <c r="AE465" s="19">
        <f ca="1"/>
        <v>0</v>
      </c>
      <c r="AF465" s="19">
        <f t="shared" ca="1" si="462"/>
        <v>0</v>
      </c>
      <c r="AI465" s="198" cm="1">
        <f t="array" ref="AI465">IFERROR(MATCH(TRUE,INDEX($B$14:$B$117&gt;=AH465,0),0),"")</f>
        <v>1</v>
      </c>
      <c r="AJ465" s="194">
        <f t="shared" ca="1" si="463"/>
        <v>1.3963799927016407E-2</v>
      </c>
      <c r="AM465" s="194">
        <f t="shared" si="464"/>
        <v>0</v>
      </c>
      <c r="AN465" s="19">
        <f ca="1"/>
        <v>0</v>
      </c>
      <c r="AO465" s="19">
        <f t="shared" ca="1" si="465"/>
        <v>0</v>
      </c>
      <c r="AR465" s="198" cm="1">
        <f t="array" ref="AR465">IFERROR(MATCH(TRUE,INDEX($B$14:$B$117&gt;=AQ465,0),0),"")</f>
        <v>1</v>
      </c>
      <c r="AS465" s="194">
        <f t="shared" ca="1" si="466"/>
        <v>1.3963799927016407E-2</v>
      </c>
      <c r="AV465" s="194">
        <f t="shared" si="467"/>
        <v>0</v>
      </c>
      <c r="AW465" s="19">
        <f ca="1"/>
        <v>0</v>
      </c>
      <c r="AX465" s="19">
        <f t="shared" ca="1" si="468"/>
        <v>0</v>
      </c>
      <c r="BA465" s="198" cm="1">
        <f t="array" ref="BA465">IFERROR(MATCH(TRUE,INDEX($B$14:$B$117&gt;=AZ465,0),0),"")</f>
        <v>1</v>
      </c>
      <c r="BB465" s="194">
        <f t="shared" ca="1" si="469"/>
        <v>1.3963799927016407E-2</v>
      </c>
      <c r="BE465" s="194">
        <f t="shared" si="470"/>
        <v>0</v>
      </c>
      <c r="BF465" s="19">
        <f ca="1"/>
        <v>0</v>
      </c>
      <c r="BG465" s="19">
        <f t="shared" ca="1" si="471"/>
        <v>0</v>
      </c>
      <c r="BJ465" s="198" cm="1">
        <f t="array" ref="BJ465">IFERROR(MATCH(TRUE,INDEX($B$14:$B$117&gt;=BI465,0),0),"")</f>
        <v>1</v>
      </c>
      <c r="BK465" s="194">
        <f t="shared" ca="1" si="472"/>
        <v>1.3963799927016407E-2</v>
      </c>
      <c r="BN465" s="194">
        <f t="shared" si="473"/>
        <v>0</v>
      </c>
      <c r="BO465" s="19">
        <f ca="1"/>
        <v>0</v>
      </c>
      <c r="BP465" s="19">
        <f t="shared" ca="1" si="474"/>
        <v>0</v>
      </c>
      <c r="BS465" s="198" cm="1">
        <f t="array" ref="BS465">IFERROR(MATCH(TRUE,INDEX($B$14:$B$117&gt;=BR465,0),0),"")</f>
        <v>1</v>
      </c>
      <c r="BT465" s="194">
        <f t="shared" ca="1" si="475"/>
        <v>1.3963799927016407E-2</v>
      </c>
      <c r="BW465" s="194">
        <f t="shared" si="476"/>
        <v>0</v>
      </c>
      <c r="BX465" s="19">
        <f ca="1"/>
        <v>0</v>
      </c>
      <c r="BY465" s="19">
        <f t="shared" ca="1" si="477"/>
        <v>0</v>
      </c>
      <c r="CB465" s="198" cm="1">
        <f t="array" ref="CB465">IFERROR(MATCH(TRUE,INDEX($B$14:$B$117&gt;=CA465,0),0),"")</f>
        <v>1</v>
      </c>
      <c r="CC465" s="194">
        <f t="shared" ca="1" si="478"/>
        <v>1.3963799927016407E-2</v>
      </c>
      <c r="CF465" s="194">
        <f t="shared" si="479"/>
        <v>0</v>
      </c>
      <c r="CG465" s="19">
        <f ca="1"/>
        <v>0</v>
      </c>
      <c r="CH465" s="19">
        <f t="shared" ca="1" si="480"/>
        <v>0</v>
      </c>
      <c r="CK465" s="198" cm="1">
        <f t="array" ref="CK465">IFERROR(MATCH(TRUE,INDEX($B$14:$B$117&gt;=CJ465,0),0),"")</f>
        <v>1</v>
      </c>
      <c r="CL465" s="194">
        <f t="shared" ca="1" si="481"/>
        <v>1.3963799927016407E-2</v>
      </c>
      <c r="CO465" s="194">
        <f t="shared" si="482"/>
        <v>0</v>
      </c>
      <c r="CP465" s="19">
        <f ca="1"/>
        <v>0</v>
      </c>
      <c r="CQ465" s="19">
        <f t="shared" ca="1" si="483"/>
        <v>0</v>
      </c>
      <c r="CT465" s="198" cm="1">
        <f t="array" ref="CT465">IFERROR(MATCH(TRUE,INDEX($B$14:$B$117&gt;=CS465,0),0),"")</f>
        <v>1</v>
      </c>
      <c r="CU465" s="194">
        <f t="shared" ca="1" si="484"/>
        <v>1.3963799927016407E-2</v>
      </c>
      <c r="CX465" s="194">
        <f t="shared" si="485"/>
        <v>0</v>
      </c>
      <c r="CY465" s="19" t="e">
        <f ca="1"/>
        <v>#N/A</v>
      </c>
      <c r="CZ465" s="19" t="e">
        <f t="shared" ca="1" si="486"/>
        <v>#N/A</v>
      </c>
      <c r="DC465" s="198" cm="1">
        <f t="array" ref="DC465">IFERROR(MATCH(TRUE,INDEX($B$14:$B$117&gt;=DB465,0),0),"")</f>
        <v>1</v>
      </c>
      <c r="DD465" s="194">
        <f t="shared" ca="1" si="487"/>
        <v>1.3963799927016407E-2</v>
      </c>
      <c r="DG465" s="194">
        <f t="shared" si="488"/>
        <v>0</v>
      </c>
      <c r="DH465" s="19" t="e">
        <f ca="1"/>
        <v>#N/A</v>
      </c>
      <c r="DI465" s="19" t="e">
        <f t="shared" ca="1" si="489"/>
        <v>#N/A</v>
      </c>
      <c r="DL465" s="198" cm="1">
        <f t="array" ref="DL465">IFERROR(MATCH(TRUE,INDEX($B$14:$B$117&gt;=DK465,0),0),"")</f>
        <v>1</v>
      </c>
      <c r="DM465" s="194">
        <f t="shared" ca="1" si="490"/>
        <v>1.3963799927016407E-2</v>
      </c>
      <c r="DP465" s="194">
        <f t="shared" si="491"/>
        <v>0</v>
      </c>
      <c r="DQ465" s="19" t="e">
        <f ca="1"/>
        <v>#N/A</v>
      </c>
      <c r="DR465" s="19" t="e">
        <f t="shared" ca="1" si="492"/>
        <v>#N/A</v>
      </c>
      <c r="DU465" s="198" cm="1">
        <f t="array" ref="DU465">IFERROR(MATCH(TRUE,INDEX($B$14:$B$117&gt;=DT465,0),0),"")</f>
        <v>1</v>
      </c>
      <c r="DV465" s="194">
        <f t="shared" ca="1" si="493"/>
        <v>1.3963799927016407E-2</v>
      </c>
      <c r="DY465" s="194">
        <f t="shared" si="494"/>
        <v>0</v>
      </c>
      <c r="DZ465" s="19" t="e">
        <f ca="1"/>
        <v>#N/A</v>
      </c>
      <c r="EA465" s="19" t="e">
        <f t="shared" ca="1" si="495"/>
        <v>#N/A</v>
      </c>
      <c r="ED465" s="198" cm="1">
        <f t="array" ref="ED465">IFERROR(MATCH(TRUE,INDEX($B$14:$B$117&gt;=EC465,0),0),"")</f>
        <v>1</v>
      </c>
      <c r="EE465" s="194">
        <f t="shared" ca="1" si="496"/>
        <v>1.3963799927016407E-2</v>
      </c>
      <c r="EH465" s="194">
        <f t="shared" si="497"/>
        <v>0</v>
      </c>
      <c r="EI465" s="19" t="e">
        <f ca="1"/>
        <v>#N/A</v>
      </c>
      <c r="EJ465" s="19" t="e">
        <f t="shared" ca="1" si="498"/>
        <v>#N/A</v>
      </c>
      <c r="EM465" s="198" cm="1">
        <f t="array" ref="EM465">IFERROR(MATCH(TRUE,INDEX($B$14:$B$117&gt;=EL465,0),0),"")</f>
        <v>1</v>
      </c>
      <c r="EN465" s="194">
        <f t="shared" ca="1" si="499"/>
        <v>1.3963799927016407E-2</v>
      </c>
      <c r="EQ465" s="194">
        <f t="shared" si="500"/>
        <v>0</v>
      </c>
      <c r="ER465" s="19" t="e">
        <f ca="1"/>
        <v>#N/A</v>
      </c>
      <c r="ES465" s="19" t="e">
        <f t="shared" ca="1" si="501"/>
        <v>#N/A</v>
      </c>
      <c r="EV465" s="198" cm="1">
        <f t="array" ref="EV465">IFERROR(MATCH(TRUE,INDEX($B$14:$B$117&gt;=EU465,0),0),"")</f>
        <v>1</v>
      </c>
      <c r="EW465" s="194">
        <f t="shared" ca="1" si="502"/>
        <v>1.3963799927016407E-2</v>
      </c>
      <c r="EZ465" s="194">
        <f t="shared" si="503"/>
        <v>0</v>
      </c>
      <c r="FA465" s="19" t="e">
        <f ca="1"/>
        <v>#N/A</v>
      </c>
      <c r="FB465" s="19" t="e">
        <f t="shared" ca="1" si="504"/>
        <v>#N/A</v>
      </c>
      <c r="FE465" s="198" cm="1">
        <f t="array" ref="FE465">IFERROR(MATCH(TRUE,INDEX($B$14:$B$117&gt;=FD465,0),0),"")</f>
        <v>1</v>
      </c>
      <c r="FF465" s="194">
        <f t="shared" ca="1" si="505"/>
        <v>1.3963799927016407E-2</v>
      </c>
      <c r="FI465" s="194">
        <f t="shared" si="506"/>
        <v>0</v>
      </c>
      <c r="FJ465" s="19" t="e">
        <f ca="1"/>
        <v>#N/A</v>
      </c>
      <c r="FK465" s="19" t="e">
        <f t="shared" ca="1" si="507"/>
        <v>#N/A</v>
      </c>
      <c r="FN465" s="198" cm="1">
        <f t="array" ref="FN465">IFERROR(MATCH(TRUE,INDEX($B$14:$B$117&gt;=FM465,0),0),"")</f>
        <v>1</v>
      </c>
      <c r="FO465" s="194">
        <f t="shared" ca="1" si="508"/>
        <v>1.3963799927016407E-2</v>
      </c>
      <c r="FR465" s="194">
        <f t="shared" si="509"/>
        <v>0</v>
      </c>
      <c r="FS465" s="19" t="e">
        <f ca="1"/>
        <v>#N/A</v>
      </c>
      <c r="FT465" s="19" t="e">
        <f t="shared" ca="1" si="510"/>
        <v>#N/A</v>
      </c>
      <c r="FW465" s="198" cm="1">
        <f t="array" ref="FW465">IFERROR(MATCH(TRUE,INDEX($B$14:$B$117&gt;=FV465,0),0),"")</f>
        <v>1</v>
      </c>
      <c r="FX465" s="194">
        <f t="shared" ca="1" si="511"/>
        <v>1.3963799927016407E-2</v>
      </c>
      <c r="GA465" s="194">
        <f t="shared" si="512"/>
        <v>0</v>
      </c>
      <c r="GB465" s="19" t="e">
        <f ca="1"/>
        <v>#N/A</v>
      </c>
      <c r="GC465" s="19" t="e">
        <f t="shared" ca="1" si="513"/>
        <v>#N/A</v>
      </c>
    </row>
    <row r="466" spans="8:185" x14ac:dyDescent="0.2">
      <c r="H466" s="198" cm="1">
        <f t="array" ref="H466">IFERROR(MATCH(TRUE,INDEX($B$14:$B$117&gt;=G466,0),0),"")</f>
        <v>1</v>
      </c>
      <c r="I466" s="194">
        <f t="shared" ca="1" si="458"/>
        <v>1.3963799927016407E-2</v>
      </c>
      <c r="L466" s="194">
        <f t="shared" si="514"/>
        <v>0</v>
      </c>
      <c r="M466" s="19">
        <f ca="1"/>
        <v>0</v>
      </c>
      <c r="N466" s="19">
        <f t="shared" ca="1" si="515"/>
        <v>0</v>
      </c>
      <c r="Q466" s="198" cm="1">
        <f t="array" ref="Q466">IFERROR(MATCH(TRUE,INDEX($B$14:$B$117&gt;=P466,0),0),"")</f>
        <v>1</v>
      </c>
      <c r="R466" s="194">
        <f t="shared" ca="1" si="459"/>
        <v>1.3963799927016407E-2</v>
      </c>
      <c r="U466" s="194">
        <f t="shared" si="516"/>
        <v>0</v>
      </c>
      <c r="V466" s="19">
        <f ca="1"/>
        <v>0</v>
      </c>
      <c r="W466" s="19">
        <f t="shared" ca="1" si="517"/>
        <v>0</v>
      </c>
      <c r="Z466" s="198" cm="1">
        <f t="array" ref="Z466">IFERROR(MATCH(TRUE,INDEX($B$14:$B$117&gt;=Y466,0),0),"")</f>
        <v>1</v>
      </c>
      <c r="AA466" s="194">
        <f t="shared" ca="1" si="460"/>
        <v>1.3963799927016407E-2</v>
      </c>
      <c r="AD466" s="194">
        <f t="shared" si="461"/>
        <v>0</v>
      </c>
      <c r="AE466" s="19">
        <f ca="1"/>
        <v>0</v>
      </c>
      <c r="AF466" s="19">
        <f t="shared" ca="1" si="462"/>
        <v>0</v>
      </c>
      <c r="AI466" s="198" cm="1">
        <f t="array" ref="AI466">IFERROR(MATCH(TRUE,INDEX($B$14:$B$117&gt;=AH466,0),0),"")</f>
        <v>1</v>
      </c>
      <c r="AJ466" s="194">
        <f t="shared" ca="1" si="463"/>
        <v>1.3963799927016407E-2</v>
      </c>
      <c r="AM466" s="194">
        <f t="shared" si="464"/>
        <v>0</v>
      </c>
      <c r="AN466" s="19">
        <f ca="1"/>
        <v>0</v>
      </c>
      <c r="AO466" s="19">
        <f t="shared" ca="1" si="465"/>
        <v>0</v>
      </c>
      <c r="AR466" s="198" cm="1">
        <f t="array" ref="AR466">IFERROR(MATCH(TRUE,INDEX($B$14:$B$117&gt;=AQ466,0),0),"")</f>
        <v>1</v>
      </c>
      <c r="AS466" s="194">
        <f t="shared" ca="1" si="466"/>
        <v>1.3963799927016407E-2</v>
      </c>
      <c r="AV466" s="194">
        <f t="shared" si="467"/>
        <v>0</v>
      </c>
      <c r="AW466" s="19">
        <f ca="1"/>
        <v>0</v>
      </c>
      <c r="AX466" s="19">
        <f t="shared" ca="1" si="468"/>
        <v>0</v>
      </c>
      <c r="BA466" s="198" cm="1">
        <f t="array" ref="BA466">IFERROR(MATCH(TRUE,INDEX($B$14:$B$117&gt;=AZ466,0),0),"")</f>
        <v>1</v>
      </c>
      <c r="BB466" s="194">
        <f t="shared" ca="1" si="469"/>
        <v>1.3963799927016407E-2</v>
      </c>
      <c r="BE466" s="194">
        <f t="shared" si="470"/>
        <v>0</v>
      </c>
      <c r="BF466" s="19">
        <f ca="1"/>
        <v>0</v>
      </c>
      <c r="BG466" s="19">
        <f t="shared" ca="1" si="471"/>
        <v>0</v>
      </c>
      <c r="BJ466" s="198" cm="1">
        <f t="array" ref="BJ466">IFERROR(MATCH(TRUE,INDEX($B$14:$B$117&gt;=BI466,0),0),"")</f>
        <v>1</v>
      </c>
      <c r="BK466" s="194">
        <f t="shared" ca="1" si="472"/>
        <v>1.3963799927016407E-2</v>
      </c>
      <c r="BN466" s="194">
        <f t="shared" si="473"/>
        <v>0</v>
      </c>
      <c r="BO466" s="19">
        <f ca="1"/>
        <v>0</v>
      </c>
      <c r="BP466" s="19">
        <f t="shared" ca="1" si="474"/>
        <v>0</v>
      </c>
      <c r="BS466" s="198" cm="1">
        <f t="array" ref="BS466">IFERROR(MATCH(TRUE,INDEX($B$14:$B$117&gt;=BR466,0),0),"")</f>
        <v>1</v>
      </c>
      <c r="BT466" s="194">
        <f t="shared" ca="1" si="475"/>
        <v>1.3963799927016407E-2</v>
      </c>
      <c r="BW466" s="194">
        <f t="shared" si="476"/>
        <v>0</v>
      </c>
      <c r="BX466" s="19">
        <f ca="1"/>
        <v>0</v>
      </c>
      <c r="BY466" s="19">
        <f t="shared" ca="1" si="477"/>
        <v>0</v>
      </c>
      <c r="CB466" s="198" cm="1">
        <f t="array" ref="CB466">IFERROR(MATCH(TRUE,INDEX($B$14:$B$117&gt;=CA466,0),0),"")</f>
        <v>1</v>
      </c>
      <c r="CC466" s="194">
        <f t="shared" ca="1" si="478"/>
        <v>1.3963799927016407E-2</v>
      </c>
      <c r="CF466" s="194">
        <f t="shared" si="479"/>
        <v>0</v>
      </c>
      <c r="CG466" s="19">
        <f ca="1"/>
        <v>0</v>
      </c>
      <c r="CH466" s="19">
        <f t="shared" ca="1" si="480"/>
        <v>0</v>
      </c>
      <c r="CK466" s="198" cm="1">
        <f t="array" ref="CK466">IFERROR(MATCH(TRUE,INDEX($B$14:$B$117&gt;=CJ466,0),0),"")</f>
        <v>1</v>
      </c>
      <c r="CL466" s="194">
        <f t="shared" ca="1" si="481"/>
        <v>1.3963799927016407E-2</v>
      </c>
      <c r="CO466" s="194">
        <f t="shared" si="482"/>
        <v>0</v>
      </c>
      <c r="CP466" s="19">
        <f ca="1"/>
        <v>0</v>
      </c>
      <c r="CQ466" s="19">
        <f t="shared" ca="1" si="483"/>
        <v>0</v>
      </c>
      <c r="CT466" s="198" cm="1">
        <f t="array" ref="CT466">IFERROR(MATCH(TRUE,INDEX($B$14:$B$117&gt;=CS466,0),0),"")</f>
        <v>1</v>
      </c>
      <c r="CU466" s="194">
        <f t="shared" ca="1" si="484"/>
        <v>1.3963799927016407E-2</v>
      </c>
      <c r="CX466" s="194">
        <f t="shared" si="485"/>
        <v>0</v>
      </c>
      <c r="CY466" s="19" t="e">
        <f ca="1"/>
        <v>#N/A</v>
      </c>
      <c r="CZ466" s="19" t="e">
        <f t="shared" ca="1" si="486"/>
        <v>#N/A</v>
      </c>
      <c r="DC466" s="198" cm="1">
        <f t="array" ref="DC466">IFERROR(MATCH(TRUE,INDEX($B$14:$B$117&gt;=DB466,0),0),"")</f>
        <v>1</v>
      </c>
      <c r="DD466" s="194">
        <f t="shared" ca="1" si="487"/>
        <v>1.3963799927016407E-2</v>
      </c>
      <c r="DG466" s="194">
        <f t="shared" si="488"/>
        <v>0</v>
      </c>
      <c r="DH466" s="19" t="e">
        <f ca="1"/>
        <v>#N/A</v>
      </c>
      <c r="DI466" s="19" t="e">
        <f t="shared" ca="1" si="489"/>
        <v>#N/A</v>
      </c>
      <c r="DL466" s="198" cm="1">
        <f t="array" ref="DL466">IFERROR(MATCH(TRUE,INDEX($B$14:$B$117&gt;=DK466,0),0),"")</f>
        <v>1</v>
      </c>
      <c r="DM466" s="194">
        <f t="shared" ca="1" si="490"/>
        <v>1.3963799927016407E-2</v>
      </c>
      <c r="DP466" s="194">
        <f t="shared" si="491"/>
        <v>0</v>
      </c>
      <c r="DQ466" s="19" t="e">
        <f ca="1"/>
        <v>#N/A</v>
      </c>
      <c r="DR466" s="19" t="e">
        <f t="shared" ca="1" si="492"/>
        <v>#N/A</v>
      </c>
      <c r="DU466" s="198" cm="1">
        <f t="array" ref="DU466">IFERROR(MATCH(TRUE,INDEX($B$14:$B$117&gt;=DT466,0),0),"")</f>
        <v>1</v>
      </c>
      <c r="DV466" s="194">
        <f t="shared" ca="1" si="493"/>
        <v>1.3963799927016407E-2</v>
      </c>
      <c r="DY466" s="194">
        <f t="shared" si="494"/>
        <v>0</v>
      </c>
      <c r="DZ466" s="19" t="e">
        <f ca="1"/>
        <v>#N/A</v>
      </c>
      <c r="EA466" s="19" t="e">
        <f t="shared" ca="1" si="495"/>
        <v>#N/A</v>
      </c>
      <c r="ED466" s="198" cm="1">
        <f t="array" ref="ED466">IFERROR(MATCH(TRUE,INDEX($B$14:$B$117&gt;=EC466,0),0),"")</f>
        <v>1</v>
      </c>
      <c r="EE466" s="194">
        <f t="shared" ca="1" si="496"/>
        <v>1.3963799927016407E-2</v>
      </c>
      <c r="EH466" s="194">
        <f t="shared" si="497"/>
        <v>0</v>
      </c>
      <c r="EI466" s="19" t="e">
        <f ca="1"/>
        <v>#N/A</v>
      </c>
      <c r="EJ466" s="19" t="e">
        <f t="shared" ca="1" si="498"/>
        <v>#N/A</v>
      </c>
      <c r="EM466" s="198" cm="1">
        <f t="array" ref="EM466">IFERROR(MATCH(TRUE,INDEX($B$14:$B$117&gt;=EL466,0),0),"")</f>
        <v>1</v>
      </c>
      <c r="EN466" s="194">
        <f t="shared" ca="1" si="499"/>
        <v>1.3963799927016407E-2</v>
      </c>
      <c r="EQ466" s="194">
        <f t="shared" si="500"/>
        <v>0</v>
      </c>
      <c r="ER466" s="19" t="e">
        <f ca="1"/>
        <v>#N/A</v>
      </c>
      <c r="ES466" s="19" t="e">
        <f t="shared" ca="1" si="501"/>
        <v>#N/A</v>
      </c>
      <c r="EV466" s="198" cm="1">
        <f t="array" ref="EV466">IFERROR(MATCH(TRUE,INDEX($B$14:$B$117&gt;=EU466,0),0),"")</f>
        <v>1</v>
      </c>
      <c r="EW466" s="194">
        <f t="shared" ca="1" si="502"/>
        <v>1.3963799927016407E-2</v>
      </c>
      <c r="EZ466" s="194">
        <f t="shared" si="503"/>
        <v>0</v>
      </c>
      <c r="FA466" s="19" t="e">
        <f ca="1"/>
        <v>#N/A</v>
      </c>
      <c r="FB466" s="19" t="e">
        <f t="shared" ca="1" si="504"/>
        <v>#N/A</v>
      </c>
      <c r="FE466" s="198" cm="1">
        <f t="array" ref="FE466">IFERROR(MATCH(TRUE,INDEX($B$14:$B$117&gt;=FD466,0),0),"")</f>
        <v>1</v>
      </c>
      <c r="FF466" s="194">
        <f t="shared" ca="1" si="505"/>
        <v>1.3963799927016407E-2</v>
      </c>
      <c r="FI466" s="194">
        <f t="shared" si="506"/>
        <v>0</v>
      </c>
      <c r="FJ466" s="19" t="e">
        <f ca="1"/>
        <v>#N/A</v>
      </c>
      <c r="FK466" s="19" t="e">
        <f t="shared" ca="1" si="507"/>
        <v>#N/A</v>
      </c>
      <c r="FN466" s="198" cm="1">
        <f t="array" ref="FN466">IFERROR(MATCH(TRUE,INDEX($B$14:$B$117&gt;=FM466,0),0),"")</f>
        <v>1</v>
      </c>
      <c r="FO466" s="194">
        <f t="shared" ca="1" si="508"/>
        <v>1.3963799927016407E-2</v>
      </c>
      <c r="FR466" s="194">
        <f t="shared" si="509"/>
        <v>0</v>
      </c>
      <c r="FS466" s="19" t="e">
        <f ca="1"/>
        <v>#N/A</v>
      </c>
      <c r="FT466" s="19" t="e">
        <f t="shared" ca="1" si="510"/>
        <v>#N/A</v>
      </c>
      <c r="FW466" s="198" cm="1">
        <f t="array" ref="FW466">IFERROR(MATCH(TRUE,INDEX($B$14:$B$117&gt;=FV466,0),0),"")</f>
        <v>1</v>
      </c>
      <c r="FX466" s="194">
        <f t="shared" ca="1" si="511"/>
        <v>1.3963799927016407E-2</v>
      </c>
      <c r="GA466" s="194">
        <f t="shared" si="512"/>
        <v>0</v>
      </c>
      <c r="GB466" s="19" t="e">
        <f ca="1"/>
        <v>#N/A</v>
      </c>
      <c r="GC466" s="19" t="e">
        <f t="shared" ca="1" si="513"/>
        <v>#N/A</v>
      </c>
    </row>
    <row r="467" spans="8:185" x14ac:dyDescent="0.2">
      <c r="H467" s="198" cm="1">
        <f t="array" ref="H467">IFERROR(MATCH(TRUE,INDEX($B$14:$B$117&gt;=G467,0),0),"")</f>
        <v>1</v>
      </c>
      <c r="I467" s="194">
        <f t="shared" ca="1" si="458"/>
        <v>1.3963799927016407E-2</v>
      </c>
      <c r="L467" s="194">
        <f t="shared" si="514"/>
        <v>0</v>
      </c>
      <c r="M467" s="19">
        <f ca="1"/>
        <v>0</v>
      </c>
      <c r="N467" s="19">
        <f t="shared" ca="1" si="515"/>
        <v>0</v>
      </c>
      <c r="Q467" s="198" cm="1">
        <f t="array" ref="Q467">IFERROR(MATCH(TRUE,INDEX($B$14:$B$117&gt;=P467,0),0),"")</f>
        <v>1</v>
      </c>
      <c r="R467" s="194">
        <f t="shared" ca="1" si="459"/>
        <v>1.3963799927016407E-2</v>
      </c>
      <c r="U467" s="194">
        <f t="shared" si="516"/>
        <v>0</v>
      </c>
      <c r="V467" s="19">
        <f ca="1"/>
        <v>0</v>
      </c>
      <c r="W467" s="19">
        <f t="shared" ca="1" si="517"/>
        <v>0</v>
      </c>
      <c r="Z467" s="198" cm="1">
        <f t="array" ref="Z467">IFERROR(MATCH(TRUE,INDEX($B$14:$B$117&gt;=Y467,0),0),"")</f>
        <v>1</v>
      </c>
      <c r="AA467" s="194">
        <f t="shared" ca="1" si="460"/>
        <v>1.3963799927016407E-2</v>
      </c>
      <c r="AD467" s="194">
        <f t="shared" si="461"/>
        <v>0</v>
      </c>
      <c r="AE467" s="19">
        <f ca="1"/>
        <v>0</v>
      </c>
      <c r="AF467" s="19">
        <f t="shared" ca="1" si="462"/>
        <v>0</v>
      </c>
      <c r="AI467" s="198" cm="1">
        <f t="array" ref="AI467">IFERROR(MATCH(TRUE,INDEX($B$14:$B$117&gt;=AH467,0),0),"")</f>
        <v>1</v>
      </c>
      <c r="AJ467" s="194">
        <f t="shared" ca="1" si="463"/>
        <v>1.3963799927016407E-2</v>
      </c>
      <c r="AM467" s="194">
        <f t="shared" si="464"/>
        <v>0</v>
      </c>
      <c r="AN467" s="19">
        <f ca="1"/>
        <v>0</v>
      </c>
      <c r="AO467" s="19">
        <f t="shared" ca="1" si="465"/>
        <v>0</v>
      </c>
      <c r="AR467" s="198" cm="1">
        <f t="array" ref="AR467">IFERROR(MATCH(TRUE,INDEX($B$14:$B$117&gt;=AQ467,0),0),"")</f>
        <v>1</v>
      </c>
      <c r="AS467" s="194">
        <f t="shared" ca="1" si="466"/>
        <v>1.3963799927016407E-2</v>
      </c>
      <c r="AV467" s="194">
        <f t="shared" si="467"/>
        <v>0</v>
      </c>
      <c r="AW467" s="19">
        <f ca="1"/>
        <v>0</v>
      </c>
      <c r="AX467" s="19">
        <f t="shared" ca="1" si="468"/>
        <v>0</v>
      </c>
      <c r="BA467" s="198" cm="1">
        <f t="array" ref="BA467">IFERROR(MATCH(TRUE,INDEX($B$14:$B$117&gt;=AZ467,0),0),"")</f>
        <v>1</v>
      </c>
      <c r="BB467" s="194">
        <f t="shared" ca="1" si="469"/>
        <v>1.3963799927016407E-2</v>
      </c>
      <c r="BE467" s="194">
        <f t="shared" si="470"/>
        <v>0</v>
      </c>
      <c r="BF467" s="19">
        <f ca="1"/>
        <v>0</v>
      </c>
      <c r="BG467" s="19">
        <f t="shared" ca="1" si="471"/>
        <v>0</v>
      </c>
      <c r="BJ467" s="198" cm="1">
        <f t="array" ref="BJ467">IFERROR(MATCH(TRUE,INDEX($B$14:$B$117&gt;=BI467,0),0),"")</f>
        <v>1</v>
      </c>
      <c r="BK467" s="194">
        <f t="shared" ca="1" si="472"/>
        <v>1.3963799927016407E-2</v>
      </c>
      <c r="BN467" s="194">
        <f t="shared" si="473"/>
        <v>0</v>
      </c>
      <c r="BO467" s="19">
        <f ca="1"/>
        <v>0</v>
      </c>
      <c r="BP467" s="19">
        <f t="shared" ca="1" si="474"/>
        <v>0</v>
      </c>
      <c r="BS467" s="198" cm="1">
        <f t="array" ref="BS467">IFERROR(MATCH(TRUE,INDEX($B$14:$B$117&gt;=BR467,0),0),"")</f>
        <v>1</v>
      </c>
      <c r="BT467" s="194">
        <f t="shared" ca="1" si="475"/>
        <v>1.3963799927016407E-2</v>
      </c>
      <c r="BW467" s="194">
        <f t="shared" si="476"/>
        <v>0</v>
      </c>
      <c r="BX467" s="19">
        <f ca="1"/>
        <v>0</v>
      </c>
      <c r="BY467" s="19">
        <f t="shared" ca="1" si="477"/>
        <v>0</v>
      </c>
      <c r="CB467" s="198" cm="1">
        <f t="array" ref="CB467">IFERROR(MATCH(TRUE,INDEX($B$14:$B$117&gt;=CA467,0),0),"")</f>
        <v>1</v>
      </c>
      <c r="CC467" s="194">
        <f t="shared" ca="1" si="478"/>
        <v>1.3963799927016407E-2</v>
      </c>
      <c r="CF467" s="194">
        <f t="shared" si="479"/>
        <v>0</v>
      </c>
      <c r="CG467" s="19">
        <f ca="1"/>
        <v>0</v>
      </c>
      <c r="CH467" s="19">
        <f t="shared" ca="1" si="480"/>
        <v>0</v>
      </c>
      <c r="CK467" s="198" cm="1">
        <f t="array" ref="CK467">IFERROR(MATCH(TRUE,INDEX($B$14:$B$117&gt;=CJ467,0),0),"")</f>
        <v>1</v>
      </c>
      <c r="CL467" s="194">
        <f t="shared" ca="1" si="481"/>
        <v>1.3963799927016407E-2</v>
      </c>
      <c r="CO467" s="194">
        <f t="shared" si="482"/>
        <v>0</v>
      </c>
      <c r="CP467" s="19">
        <f ca="1"/>
        <v>0</v>
      </c>
      <c r="CQ467" s="19">
        <f t="shared" ca="1" si="483"/>
        <v>0</v>
      </c>
      <c r="CT467" s="198" cm="1">
        <f t="array" ref="CT467">IFERROR(MATCH(TRUE,INDEX($B$14:$B$117&gt;=CS467,0),0),"")</f>
        <v>1</v>
      </c>
      <c r="CU467" s="194">
        <f t="shared" ca="1" si="484"/>
        <v>1.3963799927016407E-2</v>
      </c>
      <c r="CX467" s="194">
        <f t="shared" si="485"/>
        <v>0</v>
      </c>
      <c r="CY467" s="19" t="e">
        <f ca="1"/>
        <v>#N/A</v>
      </c>
      <c r="CZ467" s="19" t="e">
        <f t="shared" ca="1" si="486"/>
        <v>#N/A</v>
      </c>
      <c r="DC467" s="198" cm="1">
        <f t="array" ref="DC467">IFERROR(MATCH(TRUE,INDEX($B$14:$B$117&gt;=DB467,0),0),"")</f>
        <v>1</v>
      </c>
      <c r="DD467" s="194">
        <f t="shared" ca="1" si="487"/>
        <v>1.3963799927016407E-2</v>
      </c>
      <c r="DG467" s="194">
        <f t="shared" si="488"/>
        <v>0</v>
      </c>
      <c r="DH467" s="19" t="e">
        <f ca="1"/>
        <v>#N/A</v>
      </c>
      <c r="DI467" s="19" t="e">
        <f t="shared" ca="1" si="489"/>
        <v>#N/A</v>
      </c>
      <c r="DL467" s="198" cm="1">
        <f t="array" ref="DL467">IFERROR(MATCH(TRUE,INDEX($B$14:$B$117&gt;=DK467,0),0),"")</f>
        <v>1</v>
      </c>
      <c r="DM467" s="194">
        <f t="shared" ca="1" si="490"/>
        <v>1.3963799927016407E-2</v>
      </c>
      <c r="DP467" s="194">
        <f t="shared" si="491"/>
        <v>0</v>
      </c>
      <c r="DQ467" s="19" t="e">
        <f ca="1"/>
        <v>#N/A</v>
      </c>
      <c r="DR467" s="19" t="e">
        <f t="shared" ca="1" si="492"/>
        <v>#N/A</v>
      </c>
      <c r="DU467" s="198" cm="1">
        <f t="array" ref="DU467">IFERROR(MATCH(TRUE,INDEX($B$14:$B$117&gt;=DT467,0),0),"")</f>
        <v>1</v>
      </c>
      <c r="DV467" s="194">
        <f t="shared" ca="1" si="493"/>
        <v>1.3963799927016407E-2</v>
      </c>
      <c r="DY467" s="194">
        <f t="shared" si="494"/>
        <v>0</v>
      </c>
      <c r="DZ467" s="19" t="e">
        <f ca="1"/>
        <v>#N/A</v>
      </c>
      <c r="EA467" s="19" t="e">
        <f t="shared" ca="1" si="495"/>
        <v>#N/A</v>
      </c>
      <c r="ED467" s="198" cm="1">
        <f t="array" ref="ED467">IFERROR(MATCH(TRUE,INDEX($B$14:$B$117&gt;=EC467,0),0),"")</f>
        <v>1</v>
      </c>
      <c r="EE467" s="194">
        <f t="shared" ca="1" si="496"/>
        <v>1.3963799927016407E-2</v>
      </c>
      <c r="EH467" s="194">
        <f t="shared" si="497"/>
        <v>0</v>
      </c>
      <c r="EI467" s="19" t="e">
        <f ca="1"/>
        <v>#N/A</v>
      </c>
      <c r="EJ467" s="19" t="e">
        <f t="shared" ca="1" si="498"/>
        <v>#N/A</v>
      </c>
      <c r="EM467" s="198" cm="1">
        <f t="array" ref="EM467">IFERROR(MATCH(TRUE,INDEX($B$14:$B$117&gt;=EL467,0),0),"")</f>
        <v>1</v>
      </c>
      <c r="EN467" s="194">
        <f t="shared" ca="1" si="499"/>
        <v>1.3963799927016407E-2</v>
      </c>
      <c r="EQ467" s="194">
        <f t="shared" si="500"/>
        <v>0</v>
      </c>
      <c r="ER467" s="19" t="e">
        <f ca="1"/>
        <v>#N/A</v>
      </c>
      <c r="ES467" s="19" t="e">
        <f t="shared" ca="1" si="501"/>
        <v>#N/A</v>
      </c>
      <c r="EV467" s="198" cm="1">
        <f t="array" ref="EV467">IFERROR(MATCH(TRUE,INDEX($B$14:$B$117&gt;=EU467,0),0),"")</f>
        <v>1</v>
      </c>
      <c r="EW467" s="194">
        <f t="shared" ca="1" si="502"/>
        <v>1.3963799927016407E-2</v>
      </c>
      <c r="EZ467" s="194">
        <f t="shared" si="503"/>
        <v>0</v>
      </c>
      <c r="FA467" s="19" t="e">
        <f ca="1"/>
        <v>#N/A</v>
      </c>
      <c r="FB467" s="19" t="e">
        <f t="shared" ca="1" si="504"/>
        <v>#N/A</v>
      </c>
      <c r="FE467" s="198" cm="1">
        <f t="array" ref="FE467">IFERROR(MATCH(TRUE,INDEX($B$14:$B$117&gt;=FD467,0),0),"")</f>
        <v>1</v>
      </c>
      <c r="FF467" s="194">
        <f t="shared" ca="1" si="505"/>
        <v>1.3963799927016407E-2</v>
      </c>
      <c r="FI467" s="194">
        <f t="shared" si="506"/>
        <v>0</v>
      </c>
      <c r="FJ467" s="19" t="e">
        <f ca="1"/>
        <v>#N/A</v>
      </c>
      <c r="FK467" s="19" t="e">
        <f t="shared" ca="1" si="507"/>
        <v>#N/A</v>
      </c>
      <c r="FN467" s="198" cm="1">
        <f t="array" ref="FN467">IFERROR(MATCH(TRUE,INDEX($B$14:$B$117&gt;=FM467,0),0),"")</f>
        <v>1</v>
      </c>
      <c r="FO467" s="194">
        <f t="shared" ca="1" si="508"/>
        <v>1.3963799927016407E-2</v>
      </c>
      <c r="FR467" s="194">
        <f t="shared" si="509"/>
        <v>0</v>
      </c>
      <c r="FS467" s="19" t="e">
        <f ca="1"/>
        <v>#N/A</v>
      </c>
      <c r="FT467" s="19" t="e">
        <f t="shared" ca="1" si="510"/>
        <v>#N/A</v>
      </c>
      <c r="FW467" s="198" cm="1">
        <f t="array" ref="FW467">IFERROR(MATCH(TRUE,INDEX($B$14:$B$117&gt;=FV467,0),0),"")</f>
        <v>1</v>
      </c>
      <c r="FX467" s="194">
        <f t="shared" ca="1" si="511"/>
        <v>1.3963799927016407E-2</v>
      </c>
      <c r="GA467" s="194">
        <f t="shared" si="512"/>
        <v>0</v>
      </c>
      <c r="GB467" s="19" t="e">
        <f ca="1"/>
        <v>#N/A</v>
      </c>
      <c r="GC467" s="19" t="e">
        <f t="shared" ca="1" si="513"/>
        <v>#N/A</v>
      </c>
    </row>
    <row r="468" spans="8:185" x14ac:dyDescent="0.2">
      <c r="H468" s="198" cm="1">
        <f t="array" ref="H468">IFERROR(MATCH(TRUE,INDEX($B$14:$B$117&gt;=G468,0),0),"")</f>
        <v>1</v>
      </c>
      <c r="I468" s="194">
        <f t="shared" ca="1" si="458"/>
        <v>1.3963799927016407E-2</v>
      </c>
      <c r="L468" s="194">
        <f t="shared" si="514"/>
        <v>0</v>
      </c>
      <c r="M468" s="19">
        <f ca="1"/>
        <v>0</v>
      </c>
      <c r="N468" s="19">
        <f t="shared" ca="1" si="515"/>
        <v>0</v>
      </c>
      <c r="Q468" s="198" cm="1">
        <f t="array" ref="Q468">IFERROR(MATCH(TRUE,INDEX($B$14:$B$117&gt;=P468,0),0),"")</f>
        <v>1</v>
      </c>
      <c r="R468" s="194">
        <f t="shared" ca="1" si="459"/>
        <v>1.3963799927016407E-2</v>
      </c>
      <c r="U468" s="194">
        <f t="shared" si="516"/>
        <v>0</v>
      </c>
      <c r="V468" s="19">
        <f ca="1"/>
        <v>0</v>
      </c>
      <c r="W468" s="19">
        <f t="shared" ca="1" si="517"/>
        <v>0</v>
      </c>
      <c r="Z468" s="198" cm="1">
        <f t="array" ref="Z468">IFERROR(MATCH(TRUE,INDEX($B$14:$B$117&gt;=Y468,0),0),"")</f>
        <v>1</v>
      </c>
      <c r="AA468" s="194">
        <f t="shared" ca="1" si="460"/>
        <v>1.3963799927016407E-2</v>
      </c>
      <c r="AD468" s="194">
        <f t="shared" si="461"/>
        <v>0</v>
      </c>
      <c r="AE468" s="19">
        <f ca="1"/>
        <v>0</v>
      </c>
      <c r="AF468" s="19">
        <f t="shared" ca="1" si="462"/>
        <v>0</v>
      </c>
      <c r="AI468" s="198" cm="1">
        <f t="array" ref="AI468">IFERROR(MATCH(TRUE,INDEX($B$14:$B$117&gt;=AH468,0),0),"")</f>
        <v>1</v>
      </c>
      <c r="AJ468" s="194">
        <f t="shared" ca="1" si="463"/>
        <v>1.3963799927016407E-2</v>
      </c>
      <c r="AM468" s="194">
        <f t="shared" si="464"/>
        <v>0</v>
      </c>
      <c r="AN468" s="19">
        <f ca="1"/>
        <v>0</v>
      </c>
      <c r="AO468" s="19">
        <f t="shared" ca="1" si="465"/>
        <v>0</v>
      </c>
      <c r="AR468" s="198" cm="1">
        <f t="array" ref="AR468">IFERROR(MATCH(TRUE,INDEX($B$14:$B$117&gt;=AQ468,0),0),"")</f>
        <v>1</v>
      </c>
      <c r="AS468" s="194">
        <f t="shared" ca="1" si="466"/>
        <v>1.3963799927016407E-2</v>
      </c>
      <c r="AV468" s="194">
        <f t="shared" si="467"/>
        <v>0</v>
      </c>
      <c r="AW468" s="19">
        <f ca="1"/>
        <v>0</v>
      </c>
      <c r="AX468" s="19">
        <f t="shared" ca="1" si="468"/>
        <v>0</v>
      </c>
      <c r="BA468" s="198" cm="1">
        <f t="array" ref="BA468">IFERROR(MATCH(TRUE,INDEX($B$14:$B$117&gt;=AZ468,0),0),"")</f>
        <v>1</v>
      </c>
      <c r="BB468" s="194">
        <f t="shared" ca="1" si="469"/>
        <v>1.3963799927016407E-2</v>
      </c>
      <c r="BE468" s="194">
        <f t="shared" si="470"/>
        <v>0</v>
      </c>
      <c r="BF468" s="19">
        <f ca="1"/>
        <v>0</v>
      </c>
      <c r="BG468" s="19">
        <f t="shared" ca="1" si="471"/>
        <v>0</v>
      </c>
      <c r="BJ468" s="198" cm="1">
        <f t="array" ref="BJ468">IFERROR(MATCH(TRUE,INDEX($B$14:$B$117&gt;=BI468,0),0),"")</f>
        <v>1</v>
      </c>
      <c r="BK468" s="194">
        <f t="shared" ca="1" si="472"/>
        <v>1.3963799927016407E-2</v>
      </c>
      <c r="BN468" s="194">
        <f t="shared" si="473"/>
        <v>0</v>
      </c>
      <c r="BO468" s="19">
        <f ca="1"/>
        <v>0</v>
      </c>
      <c r="BP468" s="19">
        <f t="shared" ca="1" si="474"/>
        <v>0</v>
      </c>
      <c r="BS468" s="198" cm="1">
        <f t="array" ref="BS468">IFERROR(MATCH(TRUE,INDEX($B$14:$B$117&gt;=BR468,0),0),"")</f>
        <v>1</v>
      </c>
      <c r="BT468" s="194">
        <f t="shared" ca="1" si="475"/>
        <v>1.3963799927016407E-2</v>
      </c>
      <c r="BW468" s="194">
        <f t="shared" si="476"/>
        <v>0</v>
      </c>
      <c r="BX468" s="19">
        <f ca="1"/>
        <v>0</v>
      </c>
      <c r="BY468" s="19">
        <f t="shared" ca="1" si="477"/>
        <v>0</v>
      </c>
      <c r="CB468" s="198" cm="1">
        <f t="array" ref="CB468">IFERROR(MATCH(TRUE,INDEX($B$14:$B$117&gt;=CA468,0),0),"")</f>
        <v>1</v>
      </c>
      <c r="CC468" s="194">
        <f t="shared" ca="1" si="478"/>
        <v>1.3963799927016407E-2</v>
      </c>
      <c r="CF468" s="194">
        <f t="shared" si="479"/>
        <v>0</v>
      </c>
      <c r="CG468" s="19">
        <f ca="1"/>
        <v>0</v>
      </c>
      <c r="CH468" s="19">
        <f t="shared" ca="1" si="480"/>
        <v>0</v>
      </c>
      <c r="CK468" s="198" cm="1">
        <f t="array" ref="CK468">IFERROR(MATCH(TRUE,INDEX($B$14:$B$117&gt;=CJ468,0),0),"")</f>
        <v>1</v>
      </c>
      <c r="CL468" s="194">
        <f t="shared" ca="1" si="481"/>
        <v>1.3963799927016407E-2</v>
      </c>
      <c r="CO468" s="194">
        <f t="shared" si="482"/>
        <v>0</v>
      </c>
      <c r="CP468" s="19">
        <f ca="1"/>
        <v>0</v>
      </c>
      <c r="CQ468" s="19">
        <f t="shared" ca="1" si="483"/>
        <v>0</v>
      </c>
      <c r="CT468" s="198" cm="1">
        <f t="array" ref="CT468">IFERROR(MATCH(TRUE,INDEX($B$14:$B$117&gt;=CS468,0),0),"")</f>
        <v>1</v>
      </c>
      <c r="CU468" s="194">
        <f t="shared" ca="1" si="484"/>
        <v>1.3963799927016407E-2</v>
      </c>
      <c r="CX468" s="194">
        <f t="shared" si="485"/>
        <v>0</v>
      </c>
      <c r="CY468" s="19" t="e">
        <f ca="1"/>
        <v>#N/A</v>
      </c>
      <c r="CZ468" s="19" t="e">
        <f t="shared" ca="1" si="486"/>
        <v>#N/A</v>
      </c>
      <c r="DC468" s="198" cm="1">
        <f t="array" ref="DC468">IFERROR(MATCH(TRUE,INDEX($B$14:$B$117&gt;=DB468,0),0),"")</f>
        <v>1</v>
      </c>
      <c r="DD468" s="194">
        <f t="shared" ca="1" si="487"/>
        <v>1.3963799927016407E-2</v>
      </c>
      <c r="DG468" s="194">
        <f t="shared" si="488"/>
        <v>0</v>
      </c>
      <c r="DH468" s="19" t="e">
        <f ca="1"/>
        <v>#N/A</v>
      </c>
      <c r="DI468" s="19" t="e">
        <f t="shared" ca="1" si="489"/>
        <v>#N/A</v>
      </c>
      <c r="DL468" s="198" cm="1">
        <f t="array" ref="DL468">IFERROR(MATCH(TRUE,INDEX($B$14:$B$117&gt;=DK468,0),0),"")</f>
        <v>1</v>
      </c>
      <c r="DM468" s="194">
        <f t="shared" ca="1" si="490"/>
        <v>1.3963799927016407E-2</v>
      </c>
      <c r="DP468" s="194">
        <f t="shared" si="491"/>
        <v>0</v>
      </c>
      <c r="DQ468" s="19" t="e">
        <f ca="1"/>
        <v>#N/A</v>
      </c>
      <c r="DR468" s="19" t="e">
        <f t="shared" ca="1" si="492"/>
        <v>#N/A</v>
      </c>
      <c r="DU468" s="198" cm="1">
        <f t="array" ref="DU468">IFERROR(MATCH(TRUE,INDEX($B$14:$B$117&gt;=DT468,0),0),"")</f>
        <v>1</v>
      </c>
      <c r="DV468" s="194">
        <f t="shared" ca="1" si="493"/>
        <v>1.3963799927016407E-2</v>
      </c>
      <c r="DY468" s="194">
        <f t="shared" si="494"/>
        <v>0</v>
      </c>
      <c r="DZ468" s="19" t="e">
        <f ca="1"/>
        <v>#N/A</v>
      </c>
      <c r="EA468" s="19" t="e">
        <f t="shared" ca="1" si="495"/>
        <v>#N/A</v>
      </c>
      <c r="ED468" s="198" cm="1">
        <f t="array" ref="ED468">IFERROR(MATCH(TRUE,INDEX($B$14:$B$117&gt;=EC468,0),0),"")</f>
        <v>1</v>
      </c>
      <c r="EE468" s="194">
        <f t="shared" ca="1" si="496"/>
        <v>1.3963799927016407E-2</v>
      </c>
      <c r="EH468" s="194">
        <f t="shared" si="497"/>
        <v>0</v>
      </c>
      <c r="EI468" s="19" t="e">
        <f ca="1"/>
        <v>#N/A</v>
      </c>
      <c r="EJ468" s="19" t="e">
        <f t="shared" ca="1" si="498"/>
        <v>#N/A</v>
      </c>
      <c r="EM468" s="198" cm="1">
        <f t="array" ref="EM468">IFERROR(MATCH(TRUE,INDEX($B$14:$B$117&gt;=EL468,0),0),"")</f>
        <v>1</v>
      </c>
      <c r="EN468" s="194">
        <f t="shared" ca="1" si="499"/>
        <v>1.3963799927016407E-2</v>
      </c>
      <c r="EQ468" s="194">
        <f t="shared" si="500"/>
        <v>0</v>
      </c>
      <c r="ER468" s="19" t="e">
        <f ca="1"/>
        <v>#N/A</v>
      </c>
      <c r="ES468" s="19" t="e">
        <f t="shared" ca="1" si="501"/>
        <v>#N/A</v>
      </c>
      <c r="EV468" s="198" cm="1">
        <f t="array" ref="EV468">IFERROR(MATCH(TRUE,INDEX($B$14:$B$117&gt;=EU468,0),0),"")</f>
        <v>1</v>
      </c>
      <c r="EW468" s="194">
        <f t="shared" ca="1" si="502"/>
        <v>1.3963799927016407E-2</v>
      </c>
      <c r="EZ468" s="194">
        <f t="shared" si="503"/>
        <v>0</v>
      </c>
      <c r="FA468" s="19" t="e">
        <f ca="1"/>
        <v>#N/A</v>
      </c>
      <c r="FB468" s="19" t="e">
        <f t="shared" ca="1" si="504"/>
        <v>#N/A</v>
      </c>
      <c r="FE468" s="198" cm="1">
        <f t="array" ref="FE468">IFERROR(MATCH(TRUE,INDEX($B$14:$B$117&gt;=FD468,0),0),"")</f>
        <v>1</v>
      </c>
      <c r="FF468" s="194">
        <f t="shared" ca="1" si="505"/>
        <v>1.3963799927016407E-2</v>
      </c>
      <c r="FI468" s="194">
        <f t="shared" si="506"/>
        <v>0</v>
      </c>
      <c r="FJ468" s="19" t="e">
        <f ca="1"/>
        <v>#N/A</v>
      </c>
      <c r="FK468" s="19" t="e">
        <f t="shared" ca="1" si="507"/>
        <v>#N/A</v>
      </c>
      <c r="FN468" s="198" cm="1">
        <f t="array" ref="FN468">IFERROR(MATCH(TRUE,INDEX($B$14:$B$117&gt;=FM468,0),0),"")</f>
        <v>1</v>
      </c>
      <c r="FO468" s="194">
        <f t="shared" ca="1" si="508"/>
        <v>1.3963799927016407E-2</v>
      </c>
      <c r="FR468" s="194">
        <f t="shared" si="509"/>
        <v>0</v>
      </c>
      <c r="FS468" s="19" t="e">
        <f ca="1"/>
        <v>#N/A</v>
      </c>
      <c r="FT468" s="19" t="e">
        <f t="shared" ca="1" si="510"/>
        <v>#N/A</v>
      </c>
      <c r="FW468" s="198" cm="1">
        <f t="array" ref="FW468">IFERROR(MATCH(TRUE,INDEX($B$14:$B$117&gt;=FV468,0),0),"")</f>
        <v>1</v>
      </c>
      <c r="FX468" s="194">
        <f t="shared" ca="1" si="511"/>
        <v>1.3963799927016407E-2</v>
      </c>
      <c r="GA468" s="194">
        <f t="shared" si="512"/>
        <v>0</v>
      </c>
      <c r="GB468" s="19" t="e">
        <f ca="1"/>
        <v>#N/A</v>
      </c>
      <c r="GC468" s="19" t="e">
        <f t="shared" ca="1" si="513"/>
        <v>#N/A</v>
      </c>
    </row>
    <row r="469" spans="8:185" x14ac:dyDescent="0.2">
      <c r="H469" s="198" cm="1">
        <f t="array" ref="H469">IFERROR(MATCH(TRUE,INDEX($B$14:$B$117&gt;=G469,0),0),"")</f>
        <v>1</v>
      </c>
      <c r="I469" s="194">
        <f t="shared" ca="1" si="458"/>
        <v>1.3963799927016407E-2</v>
      </c>
      <c r="L469" s="194">
        <f t="shared" si="514"/>
        <v>0</v>
      </c>
      <c r="M469" s="19">
        <f ca="1"/>
        <v>0</v>
      </c>
      <c r="N469" s="19">
        <f t="shared" ca="1" si="515"/>
        <v>0</v>
      </c>
      <c r="Q469" s="198" cm="1">
        <f t="array" ref="Q469">IFERROR(MATCH(TRUE,INDEX($B$14:$B$117&gt;=P469,0),0),"")</f>
        <v>1</v>
      </c>
      <c r="R469" s="194">
        <f t="shared" ca="1" si="459"/>
        <v>1.3963799927016407E-2</v>
      </c>
      <c r="U469" s="194">
        <f t="shared" si="516"/>
        <v>0</v>
      </c>
      <c r="V469" s="19">
        <f ca="1"/>
        <v>0</v>
      </c>
      <c r="W469" s="19">
        <f t="shared" ca="1" si="517"/>
        <v>0</v>
      </c>
      <c r="Z469" s="198" cm="1">
        <f t="array" ref="Z469">IFERROR(MATCH(TRUE,INDEX($B$14:$B$117&gt;=Y469,0),0),"")</f>
        <v>1</v>
      </c>
      <c r="AA469" s="194">
        <f t="shared" ca="1" si="460"/>
        <v>1.3963799927016407E-2</v>
      </c>
      <c r="AD469" s="194">
        <f t="shared" si="461"/>
        <v>0</v>
      </c>
      <c r="AE469" s="19">
        <f ca="1"/>
        <v>0</v>
      </c>
      <c r="AF469" s="19">
        <f t="shared" ca="1" si="462"/>
        <v>0</v>
      </c>
      <c r="AI469" s="198" cm="1">
        <f t="array" ref="AI469">IFERROR(MATCH(TRUE,INDEX($B$14:$B$117&gt;=AH469,0),0),"")</f>
        <v>1</v>
      </c>
      <c r="AJ469" s="194">
        <f t="shared" ca="1" si="463"/>
        <v>1.3963799927016407E-2</v>
      </c>
      <c r="AM469" s="194">
        <f t="shared" si="464"/>
        <v>0</v>
      </c>
      <c r="AN469" s="19">
        <f ca="1"/>
        <v>0</v>
      </c>
      <c r="AO469" s="19">
        <f t="shared" ca="1" si="465"/>
        <v>0</v>
      </c>
      <c r="AR469" s="198" cm="1">
        <f t="array" ref="AR469">IFERROR(MATCH(TRUE,INDEX($B$14:$B$117&gt;=AQ469,0),0),"")</f>
        <v>1</v>
      </c>
      <c r="AS469" s="194">
        <f t="shared" ca="1" si="466"/>
        <v>1.3963799927016407E-2</v>
      </c>
      <c r="AV469" s="194">
        <f t="shared" si="467"/>
        <v>0</v>
      </c>
      <c r="AW469" s="19">
        <f ca="1"/>
        <v>0</v>
      </c>
      <c r="AX469" s="19">
        <f t="shared" ca="1" si="468"/>
        <v>0</v>
      </c>
      <c r="BA469" s="198" cm="1">
        <f t="array" ref="BA469">IFERROR(MATCH(TRUE,INDEX($B$14:$B$117&gt;=AZ469,0),0),"")</f>
        <v>1</v>
      </c>
      <c r="BB469" s="194">
        <f t="shared" ca="1" si="469"/>
        <v>1.3963799927016407E-2</v>
      </c>
      <c r="BE469" s="194">
        <f t="shared" si="470"/>
        <v>0</v>
      </c>
      <c r="BF469" s="19">
        <f ca="1"/>
        <v>0</v>
      </c>
      <c r="BG469" s="19">
        <f t="shared" ca="1" si="471"/>
        <v>0</v>
      </c>
      <c r="BJ469" s="198" cm="1">
        <f t="array" ref="BJ469">IFERROR(MATCH(TRUE,INDEX($B$14:$B$117&gt;=BI469,0),0),"")</f>
        <v>1</v>
      </c>
      <c r="BK469" s="194">
        <f t="shared" ca="1" si="472"/>
        <v>1.3963799927016407E-2</v>
      </c>
      <c r="BN469" s="194">
        <f t="shared" si="473"/>
        <v>0</v>
      </c>
      <c r="BO469" s="19">
        <f ca="1"/>
        <v>0</v>
      </c>
      <c r="BP469" s="19">
        <f t="shared" ca="1" si="474"/>
        <v>0</v>
      </c>
      <c r="BS469" s="198" cm="1">
        <f t="array" ref="BS469">IFERROR(MATCH(TRUE,INDEX($B$14:$B$117&gt;=BR469,0),0),"")</f>
        <v>1</v>
      </c>
      <c r="BT469" s="194">
        <f t="shared" ca="1" si="475"/>
        <v>1.3963799927016407E-2</v>
      </c>
      <c r="BW469" s="194">
        <f t="shared" si="476"/>
        <v>0</v>
      </c>
      <c r="BX469" s="19">
        <f ca="1"/>
        <v>0</v>
      </c>
      <c r="BY469" s="19">
        <f t="shared" ca="1" si="477"/>
        <v>0</v>
      </c>
      <c r="CB469" s="198" cm="1">
        <f t="array" ref="CB469">IFERROR(MATCH(TRUE,INDEX($B$14:$B$117&gt;=CA469,0),0),"")</f>
        <v>1</v>
      </c>
      <c r="CC469" s="194">
        <f t="shared" ca="1" si="478"/>
        <v>1.3963799927016407E-2</v>
      </c>
      <c r="CF469" s="194">
        <f t="shared" si="479"/>
        <v>0</v>
      </c>
      <c r="CG469" s="19">
        <f ca="1"/>
        <v>0</v>
      </c>
      <c r="CH469" s="19">
        <f t="shared" ca="1" si="480"/>
        <v>0</v>
      </c>
      <c r="CK469" s="198" cm="1">
        <f t="array" ref="CK469">IFERROR(MATCH(TRUE,INDEX($B$14:$B$117&gt;=CJ469,0),0),"")</f>
        <v>1</v>
      </c>
      <c r="CL469" s="194">
        <f t="shared" ca="1" si="481"/>
        <v>1.3963799927016407E-2</v>
      </c>
      <c r="CO469" s="194">
        <f t="shared" si="482"/>
        <v>0</v>
      </c>
      <c r="CP469" s="19">
        <f ca="1"/>
        <v>0</v>
      </c>
      <c r="CQ469" s="19">
        <f t="shared" ca="1" si="483"/>
        <v>0</v>
      </c>
      <c r="CT469" s="198" cm="1">
        <f t="array" ref="CT469">IFERROR(MATCH(TRUE,INDEX($B$14:$B$117&gt;=CS469,0),0),"")</f>
        <v>1</v>
      </c>
      <c r="CU469" s="194">
        <f t="shared" ca="1" si="484"/>
        <v>1.3963799927016407E-2</v>
      </c>
      <c r="CX469" s="194">
        <f t="shared" si="485"/>
        <v>0</v>
      </c>
      <c r="CY469" s="19" t="e">
        <f ca="1"/>
        <v>#N/A</v>
      </c>
      <c r="CZ469" s="19" t="e">
        <f t="shared" ca="1" si="486"/>
        <v>#N/A</v>
      </c>
      <c r="DC469" s="198" cm="1">
        <f t="array" ref="DC469">IFERROR(MATCH(TRUE,INDEX($B$14:$B$117&gt;=DB469,0),0),"")</f>
        <v>1</v>
      </c>
      <c r="DD469" s="194">
        <f t="shared" ca="1" si="487"/>
        <v>1.3963799927016407E-2</v>
      </c>
      <c r="DG469" s="194">
        <f t="shared" si="488"/>
        <v>0</v>
      </c>
      <c r="DH469" s="19" t="e">
        <f ca="1"/>
        <v>#N/A</v>
      </c>
      <c r="DI469" s="19" t="e">
        <f t="shared" ca="1" si="489"/>
        <v>#N/A</v>
      </c>
      <c r="DL469" s="198" cm="1">
        <f t="array" ref="DL469">IFERROR(MATCH(TRUE,INDEX($B$14:$B$117&gt;=DK469,0),0),"")</f>
        <v>1</v>
      </c>
      <c r="DM469" s="194">
        <f t="shared" ca="1" si="490"/>
        <v>1.3963799927016407E-2</v>
      </c>
      <c r="DP469" s="194">
        <f t="shared" si="491"/>
        <v>0</v>
      </c>
      <c r="DQ469" s="19" t="e">
        <f ca="1"/>
        <v>#N/A</v>
      </c>
      <c r="DR469" s="19" t="e">
        <f t="shared" ca="1" si="492"/>
        <v>#N/A</v>
      </c>
      <c r="DU469" s="198" cm="1">
        <f t="array" ref="DU469">IFERROR(MATCH(TRUE,INDEX($B$14:$B$117&gt;=DT469,0),0),"")</f>
        <v>1</v>
      </c>
      <c r="DV469" s="194">
        <f t="shared" ca="1" si="493"/>
        <v>1.3963799927016407E-2</v>
      </c>
      <c r="DY469" s="194">
        <f t="shared" si="494"/>
        <v>0</v>
      </c>
      <c r="DZ469" s="19" t="e">
        <f ca="1"/>
        <v>#N/A</v>
      </c>
      <c r="EA469" s="19" t="e">
        <f t="shared" ca="1" si="495"/>
        <v>#N/A</v>
      </c>
      <c r="ED469" s="198" cm="1">
        <f t="array" ref="ED469">IFERROR(MATCH(TRUE,INDEX($B$14:$B$117&gt;=EC469,0),0),"")</f>
        <v>1</v>
      </c>
      <c r="EE469" s="194">
        <f t="shared" ca="1" si="496"/>
        <v>1.3963799927016407E-2</v>
      </c>
      <c r="EH469" s="194">
        <f t="shared" si="497"/>
        <v>0</v>
      </c>
      <c r="EI469" s="19" t="e">
        <f ca="1"/>
        <v>#N/A</v>
      </c>
      <c r="EJ469" s="19" t="e">
        <f t="shared" ca="1" si="498"/>
        <v>#N/A</v>
      </c>
      <c r="EM469" s="198" cm="1">
        <f t="array" ref="EM469">IFERROR(MATCH(TRUE,INDEX($B$14:$B$117&gt;=EL469,0),0),"")</f>
        <v>1</v>
      </c>
      <c r="EN469" s="194">
        <f t="shared" ca="1" si="499"/>
        <v>1.3963799927016407E-2</v>
      </c>
      <c r="EQ469" s="194">
        <f t="shared" si="500"/>
        <v>0</v>
      </c>
      <c r="ER469" s="19" t="e">
        <f ca="1"/>
        <v>#N/A</v>
      </c>
      <c r="ES469" s="19" t="e">
        <f t="shared" ca="1" si="501"/>
        <v>#N/A</v>
      </c>
      <c r="EV469" s="198" cm="1">
        <f t="array" ref="EV469">IFERROR(MATCH(TRUE,INDEX($B$14:$B$117&gt;=EU469,0),0),"")</f>
        <v>1</v>
      </c>
      <c r="EW469" s="194">
        <f t="shared" ca="1" si="502"/>
        <v>1.3963799927016407E-2</v>
      </c>
      <c r="EZ469" s="194">
        <f t="shared" si="503"/>
        <v>0</v>
      </c>
      <c r="FA469" s="19" t="e">
        <f ca="1"/>
        <v>#N/A</v>
      </c>
      <c r="FB469" s="19" t="e">
        <f t="shared" ca="1" si="504"/>
        <v>#N/A</v>
      </c>
      <c r="FE469" s="198" cm="1">
        <f t="array" ref="FE469">IFERROR(MATCH(TRUE,INDEX($B$14:$B$117&gt;=FD469,0),0),"")</f>
        <v>1</v>
      </c>
      <c r="FF469" s="194">
        <f t="shared" ca="1" si="505"/>
        <v>1.3963799927016407E-2</v>
      </c>
      <c r="FI469" s="194">
        <f t="shared" si="506"/>
        <v>0</v>
      </c>
      <c r="FJ469" s="19" t="e">
        <f ca="1"/>
        <v>#N/A</v>
      </c>
      <c r="FK469" s="19" t="e">
        <f t="shared" ca="1" si="507"/>
        <v>#N/A</v>
      </c>
      <c r="FN469" s="198" cm="1">
        <f t="array" ref="FN469">IFERROR(MATCH(TRUE,INDEX($B$14:$B$117&gt;=FM469,0),0),"")</f>
        <v>1</v>
      </c>
      <c r="FO469" s="194">
        <f t="shared" ca="1" si="508"/>
        <v>1.3963799927016407E-2</v>
      </c>
      <c r="FR469" s="194">
        <f t="shared" si="509"/>
        <v>0</v>
      </c>
      <c r="FS469" s="19" t="e">
        <f ca="1"/>
        <v>#N/A</v>
      </c>
      <c r="FT469" s="19" t="e">
        <f t="shared" ca="1" si="510"/>
        <v>#N/A</v>
      </c>
      <c r="FW469" s="198" cm="1">
        <f t="array" ref="FW469">IFERROR(MATCH(TRUE,INDEX($B$14:$B$117&gt;=FV469,0),0),"")</f>
        <v>1</v>
      </c>
      <c r="FX469" s="194">
        <f t="shared" ca="1" si="511"/>
        <v>1.3963799927016407E-2</v>
      </c>
      <c r="GA469" s="194">
        <f t="shared" si="512"/>
        <v>0</v>
      </c>
      <c r="GB469" s="19" t="e">
        <f ca="1"/>
        <v>#N/A</v>
      </c>
      <c r="GC469" s="19" t="e">
        <f t="shared" ca="1" si="513"/>
        <v>#N/A</v>
      </c>
    </row>
    <row r="470" spans="8:185" x14ac:dyDescent="0.2">
      <c r="H470" s="198" cm="1">
        <f t="array" ref="H470">IFERROR(MATCH(TRUE,INDEX($B$14:$B$117&gt;=G470,0),0),"")</f>
        <v>1</v>
      </c>
      <c r="I470" s="194">
        <f t="shared" ca="1" si="458"/>
        <v>1.3963799927016407E-2</v>
      </c>
      <c r="L470" s="194">
        <f t="shared" si="514"/>
        <v>0</v>
      </c>
      <c r="M470" s="19">
        <f ca="1"/>
        <v>0</v>
      </c>
      <c r="N470" s="19">
        <f t="shared" ca="1" si="515"/>
        <v>0</v>
      </c>
      <c r="Q470" s="198" cm="1">
        <f t="array" ref="Q470">IFERROR(MATCH(TRUE,INDEX($B$14:$B$117&gt;=P470,0),0),"")</f>
        <v>1</v>
      </c>
      <c r="R470" s="194">
        <f t="shared" ca="1" si="459"/>
        <v>1.3963799927016407E-2</v>
      </c>
      <c r="U470" s="194">
        <f t="shared" si="516"/>
        <v>0</v>
      </c>
      <c r="V470" s="19">
        <f ca="1"/>
        <v>0</v>
      </c>
      <c r="W470" s="19">
        <f t="shared" ca="1" si="517"/>
        <v>0</v>
      </c>
      <c r="Z470" s="198" cm="1">
        <f t="array" ref="Z470">IFERROR(MATCH(TRUE,INDEX($B$14:$B$117&gt;=Y470,0),0),"")</f>
        <v>1</v>
      </c>
      <c r="AA470" s="194">
        <f t="shared" ca="1" si="460"/>
        <v>1.3963799927016407E-2</v>
      </c>
      <c r="AD470" s="194">
        <f t="shared" si="461"/>
        <v>0</v>
      </c>
      <c r="AE470" s="19">
        <f ca="1"/>
        <v>0</v>
      </c>
      <c r="AF470" s="19">
        <f t="shared" ca="1" si="462"/>
        <v>0</v>
      </c>
      <c r="AI470" s="198" cm="1">
        <f t="array" ref="AI470">IFERROR(MATCH(TRUE,INDEX($B$14:$B$117&gt;=AH470,0),0),"")</f>
        <v>1</v>
      </c>
      <c r="AJ470" s="194">
        <f t="shared" ca="1" si="463"/>
        <v>1.3963799927016407E-2</v>
      </c>
      <c r="AM470" s="194">
        <f t="shared" si="464"/>
        <v>0</v>
      </c>
      <c r="AN470" s="19">
        <f ca="1"/>
        <v>0</v>
      </c>
      <c r="AO470" s="19">
        <f t="shared" ca="1" si="465"/>
        <v>0</v>
      </c>
      <c r="AR470" s="198" cm="1">
        <f t="array" ref="AR470">IFERROR(MATCH(TRUE,INDEX($B$14:$B$117&gt;=AQ470,0),0),"")</f>
        <v>1</v>
      </c>
      <c r="AS470" s="194">
        <f t="shared" ca="1" si="466"/>
        <v>1.3963799927016407E-2</v>
      </c>
      <c r="AV470" s="194">
        <f t="shared" si="467"/>
        <v>0</v>
      </c>
      <c r="AW470" s="19">
        <f ca="1"/>
        <v>0</v>
      </c>
      <c r="AX470" s="19">
        <f t="shared" ca="1" si="468"/>
        <v>0</v>
      </c>
      <c r="BA470" s="198" cm="1">
        <f t="array" ref="BA470">IFERROR(MATCH(TRUE,INDEX($B$14:$B$117&gt;=AZ470,0),0),"")</f>
        <v>1</v>
      </c>
      <c r="BB470" s="194">
        <f t="shared" ca="1" si="469"/>
        <v>1.3963799927016407E-2</v>
      </c>
      <c r="BE470" s="194">
        <f t="shared" si="470"/>
        <v>0</v>
      </c>
      <c r="BF470" s="19">
        <f ca="1"/>
        <v>0</v>
      </c>
      <c r="BG470" s="19">
        <f t="shared" ca="1" si="471"/>
        <v>0</v>
      </c>
      <c r="BJ470" s="198" cm="1">
        <f t="array" ref="BJ470">IFERROR(MATCH(TRUE,INDEX($B$14:$B$117&gt;=BI470,0),0),"")</f>
        <v>1</v>
      </c>
      <c r="BK470" s="194">
        <f t="shared" ca="1" si="472"/>
        <v>1.3963799927016407E-2</v>
      </c>
      <c r="BN470" s="194">
        <f t="shared" si="473"/>
        <v>0</v>
      </c>
      <c r="BO470" s="19">
        <f ca="1"/>
        <v>0</v>
      </c>
      <c r="BP470" s="19">
        <f t="shared" ca="1" si="474"/>
        <v>0</v>
      </c>
      <c r="BS470" s="198" cm="1">
        <f t="array" ref="BS470">IFERROR(MATCH(TRUE,INDEX($B$14:$B$117&gt;=BR470,0),0),"")</f>
        <v>1</v>
      </c>
      <c r="BT470" s="194">
        <f t="shared" ca="1" si="475"/>
        <v>1.3963799927016407E-2</v>
      </c>
      <c r="BW470" s="194">
        <f t="shared" si="476"/>
        <v>0</v>
      </c>
      <c r="BX470" s="19">
        <f ca="1"/>
        <v>0</v>
      </c>
      <c r="BY470" s="19">
        <f t="shared" ca="1" si="477"/>
        <v>0</v>
      </c>
      <c r="CB470" s="198" cm="1">
        <f t="array" ref="CB470">IFERROR(MATCH(TRUE,INDEX($B$14:$B$117&gt;=CA470,0),0),"")</f>
        <v>1</v>
      </c>
      <c r="CC470" s="194">
        <f t="shared" ca="1" si="478"/>
        <v>1.3963799927016407E-2</v>
      </c>
      <c r="CF470" s="194">
        <f t="shared" si="479"/>
        <v>0</v>
      </c>
      <c r="CG470" s="19">
        <f ca="1"/>
        <v>0</v>
      </c>
      <c r="CH470" s="19">
        <f t="shared" ca="1" si="480"/>
        <v>0</v>
      </c>
      <c r="CK470" s="198" cm="1">
        <f t="array" ref="CK470">IFERROR(MATCH(TRUE,INDEX($B$14:$B$117&gt;=CJ470,0),0),"")</f>
        <v>1</v>
      </c>
      <c r="CL470" s="194">
        <f t="shared" ca="1" si="481"/>
        <v>1.3963799927016407E-2</v>
      </c>
      <c r="CO470" s="194">
        <f t="shared" si="482"/>
        <v>0</v>
      </c>
      <c r="CP470" s="19">
        <f ca="1"/>
        <v>0</v>
      </c>
      <c r="CQ470" s="19">
        <f t="shared" ca="1" si="483"/>
        <v>0</v>
      </c>
      <c r="CT470" s="198" cm="1">
        <f t="array" ref="CT470">IFERROR(MATCH(TRUE,INDEX($B$14:$B$117&gt;=CS470,0),0),"")</f>
        <v>1</v>
      </c>
      <c r="CU470" s="194">
        <f t="shared" ca="1" si="484"/>
        <v>1.3963799927016407E-2</v>
      </c>
      <c r="CX470" s="194">
        <f t="shared" si="485"/>
        <v>0</v>
      </c>
      <c r="CY470" s="19" t="e">
        <f ca="1"/>
        <v>#N/A</v>
      </c>
      <c r="CZ470" s="19" t="e">
        <f t="shared" ca="1" si="486"/>
        <v>#N/A</v>
      </c>
      <c r="DC470" s="198" cm="1">
        <f t="array" ref="DC470">IFERROR(MATCH(TRUE,INDEX($B$14:$B$117&gt;=DB470,0),0),"")</f>
        <v>1</v>
      </c>
      <c r="DD470" s="194">
        <f t="shared" ca="1" si="487"/>
        <v>1.3963799927016407E-2</v>
      </c>
      <c r="DG470" s="194">
        <f t="shared" si="488"/>
        <v>0</v>
      </c>
      <c r="DH470" s="19" t="e">
        <f ca="1"/>
        <v>#N/A</v>
      </c>
      <c r="DI470" s="19" t="e">
        <f t="shared" ca="1" si="489"/>
        <v>#N/A</v>
      </c>
      <c r="DL470" s="198" cm="1">
        <f t="array" ref="DL470">IFERROR(MATCH(TRUE,INDEX($B$14:$B$117&gt;=DK470,0),0),"")</f>
        <v>1</v>
      </c>
      <c r="DM470" s="194">
        <f t="shared" ca="1" si="490"/>
        <v>1.3963799927016407E-2</v>
      </c>
      <c r="DP470" s="194">
        <f t="shared" si="491"/>
        <v>0</v>
      </c>
      <c r="DQ470" s="19" t="e">
        <f ca="1"/>
        <v>#N/A</v>
      </c>
      <c r="DR470" s="19" t="e">
        <f t="shared" ca="1" si="492"/>
        <v>#N/A</v>
      </c>
      <c r="DU470" s="198" cm="1">
        <f t="array" ref="DU470">IFERROR(MATCH(TRUE,INDEX($B$14:$B$117&gt;=DT470,0),0),"")</f>
        <v>1</v>
      </c>
      <c r="DV470" s="194">
        <f t="shared" ca="1" si="493"/>
        <v>1.3963799927016407E-2</v>
      </c>
      <c r="DY470" s="194">
        <f t="shared" si="494"/>
        <v>0</v>
      </c>
      <c r="DZ470" s="19" t="e">
        <f ca="1"/>
        <v>#N/A</v>
      </c>
      <c r="EA470" s="19" t="e">
        <f t="shared" ca="1" si="495"/>
        <v>#N/A</v>
      </c>
      <c r="ED470" s="198" cm="1">
        <f t="array" ref="ED470">IFERROR(MATCH(TRUE,INDEX($B$14:$B$117&gt;=EC470,0),0),"")</f>
        <v>1</v>
      </c>
      <c r="EE470" s="194">
        <f t="shared" ca="1" si="496"/>
        <v>1.3963799927016407E-2</v>
      </c>
      <c r="EH470" s="194">
        <f t="shared" si="497"/>
        <v>0</v>
      </c>
      <c r="EI470" s="19" t="e">
        <f ca="1"/>
        <v>#N/A</v>
      </c>
      <c r="EJ470" s="19" t="e">
        <f t="shared" ca="1" si="498"/>
        <v>#N/A</v>
      </c>
      <c r="EM470" s="198" cm="1">
        <f t="array" ref="EM470">IFERROR(MATCH(TRUE,INDEX($B$14:$B$117&gt;=EL470,0),0),"")</f>
        <v>1</v>
      </c>
      <c r="EN470" s="194">
        <f t="shared" ca="1" si="499"/>
        <v>1.3963799927016407E-2</v>
      </c>
      <c r="EQ470" s="194">
        <f t="shared" si="500"/>
        <v>0</v>
      </c>
      <c r="ER470" s="19" t="e">
        <f ca="1"/>
        <v>#N/A</v>
      </c>
      <c r="ES470" s="19" t="e">
        <f t="shared" ca="1" si="501"/>
        <v>#N/A</v>
      </c>
      <c r="EV470" s="198" cm="1">
        <f t="array" ref="EV470">IFERROR(MATCH(TRUE,INDEX($B$14:$B$117&gt;=EU470,0),0),"")</f>
        <v>1</v>
      </c>
      <c r="EW470" s="194">
        <f t="shared" ca="1" si="502"/>
        <v>1.3963799927016407E-2</v>
      </c>
      <c r="EZ470" s="194">
        <f t="shared" si="503"/>
        <v>0</v>
      </c>
      <c r="FA470" s="19" t="e">
        <f ca="1"/>
        <v>#N/A</v>
      </c>
      <c r="FB470" s="19" t="e">
        <f t="shared" ca="1" si="504"/>
        <v>#N/A</v>
      </c>
      <c r="FE470" s="198" cm="1">
        <f t="array" ref="FE470">IFERROR(MATCH(TRUE,INDEX($B$14:$B$117&gt;=FD470,0),0),"")</f>
        <v>1</v>
      </c>
      <c r="FF470" s="194">
        <f t="shared" ca="1" si="505"/>
        <v>1.3963799927016407E-2</v>
      </c>
      <c r="FI470" s="194">
        <f t="shared" si="506"/>
        <v>0</v>
      </c>
      <c r="FJ470" s="19" t="e">
        <f ca="1"/>
        <v>#N/A</v>
      </c>
      <c r="FK470" s="19" t="e">
        <f t="shared" ca="1" si="507"/>
        <v>#N/A</v>
      </c>
      <c r="FN470" s="198" cm="1">
        <f t="array" ref="FN470">IFERROR(MATCH(TRUE,INDEX($B$14:$B$117&gt;=FM470,0),0),"")</f>
        <v>1</v>
      </c>
      <c r="FO470" s="194">
        <f t="shared" ca="1" si="508"/>
        <v>1.3963799927016407E-2</v>
      </c>
      <c r="FR470" s="194">
        <f t="shared" si="509"/>
        <v>0</v>
      </c>
      <c r="FS470" s="19" t="e">
        <f ca="1"/>
        <v>#N/A</v>
      </c>
      <c r="FT470" s="19" t="e">
        <f t="shared" ca="1" si="510"/>
        <v>#N/A</v>
      </c>
      <c r="FW470" s="198" cm="1">
        <f t="array" ref="FW470">IFERROR(MATCH(TRUE,INDEX($B$14:$B$117&gt;=FV470,0),0),"")</f>
        <v>1</v>
      </c>
      <c r="FX470" s="194">
        <f t="shared" ca="1" si="511"/>
        <v>1.3963799927016407E-2</v>
      </c>
      <c r="GA470" s="194">
        <f t="shared" si="512"/>
        <v>0</v>
      </c>
      <c r="GB470" s="19" t="e">
        <f ca="1"/>
        <v>#N/A</v>
      </c>
      <c r="GC470" s="19" t="e">
        <f t="shared" ca="1" si="513"/>
        <v>#N/A</v>
      </c>
    </row>
    <row r="471" spans="8:185" x14ac:dyDescent="0.2">
      <c r="H471" s="198" cm="1">
        <f t="array" ref="H471">IFERROR(MATCH(TRUE,INDEX($B$14:$B$117&gt;=G471,0),0),"")</f>
        <v>1</v>
      </c>
      <c r="I471" s="194">
        <f t="shared" ca="1" si="458"/>
        <v>1.3963799927016407E-2</v>
      </c>
      <c r="L471" s="194">
        <f t="shared" si="514"/>
        <v>0</v>
      </c>
      <c r="M471" s="19">
        <f ca="1"/>
        <v>0</v>
      </c>
      <c r="N471" s="19">
        <f t="shared" ca="1" si="515"/>
        <v>0</v>
      </c>
      <c r="Q471" s="198" cm="1">
        <f t="array" ref="Q471">IFERROR(MATCH(TRUE,INDEX($B$14:$B$117&gt;=P471,0),0),"")</f>
        <v>1</v>
      </c>
      <c r="R471" s="194">
        <f t="shared" ca="1" si="459"/>
        <v>1.3963799927016407E-2</v>
      </c>
      <c r="U471" s="194">
        <f t="shared" si="516"/>
        <v>0</v>
      </c>
      <c r="V471" s="19">
        <f ca="1"/>
        <v>0</v>
      </c>
      <c r="W471" s="19">
        <f t="shared" ca="1" si="517"/>
        <v>0</v>
      </c>
      <c r="Z471" s="198" cm="1">
        <f t="array" ref="Z471">IFERROR(MATCH(TRUE,INDEX($B$14:$B$117&gt;=Y471,0),0),"")</f>
        <v>1</v>
      </c>
      <c r="AA471" s="194">
        <f t="shared" ca="1" si="460"/>
        <v>1.3963799927016407E-2</v>
      </c>
      <c r="AD471" s="194">
        <f t="shared" si="461"/>
        <v>0</v>
      </c>
      <c r="AE471" s="19">
        <f ca="1"/>
        <v>0</v>
      </c>
      <c r="AF471" s="19">
        <f t="shared" ca="1" si="462"/>
        <v>0</v>
      </c>
      <c r="AI471" s="198" cm="1">
        <f t="array" ref="AI471">IFERROR(MATCH(TRUE,INDEX($B$14:$B$117&gt;=AH471,0),0),"")</f>
        <v>1</v>
      </c>
      <c r="AJ471" s="194">
        <f t="shared" ca="1" si="463"/>
        <v>1.3963799927016407E-2</v>
      </c>
      <c r="AM471" s="194">
        <f t="shared" si="464"/>
        <v>0</v>
      </c>
      <c r="AN471" s="19">
        <f ca="1"/>
        <v>0</v>
      </c>
      <c r="AO471" s="19">
        <f t="shared" ca="1" si="465"/>
        <v>0</v>
      </c>
      <c r="AR471" s="198" cm="1">
        <f t="array" ref="AR471">IFERROR(MATCH(TRUE,INDEX($B$14:$B$117&gt;=AQ471,0),0),"")</f>
        <v>1</v>
      </c>
      <c r="AS471" s="194">
        <f t="shared" ca="1" si="466"/>
        <v>1.3963799927016407E-2</v>
      </c>
      <c r="AV471" s="194">
        <f t="shared" si="467"/>
        <v>0</v>
      </c>
      <c r="AW471" s="19">
        <f ca="1"/>
        <v>0</v>
      </c>
      <c r="AX471" s="19">
        <f t="shared" ca="1" si="468"/>
        <v>0</v>
      </c>
      <c r="BA471" s="198" cm="1">
        <f t="array" ref="BA471">IFERROR(MATCH(TRUE,INDEX($B$14:$B$117&gt;=AZ471,0),0),"")</f>
        <v>1</v>
      </c>
      <c r="BB471" s="194">
        <f t="shared" ca="1" si="469"/>
        <v>1.3963799927016407E-2</v>
      </c>
      <c r="BE471" s="194">
        <f t="shared" si="470"/>
        <v>0</v>
      </c>
      <c r="BF471" s="19">
        <f ca="1"/>
        <v>0</v>
      </c>
      <c r="BG471" s="19">
        <f t="shared" ca="1" si="471"/>
        <v>0</v>
      </c>
      <c r="BJ471" s="198" cm="1">
        <f t="array" ref="BJ471">IFERROR(MATCH(TRUE,INDEX($B$14:$B$117&gt;=BI471,0),0),"")</f>
        <v>1</v>
      </c>
      <c r="BK471" s="194">
        <f t="shared" ca="1" si="472"/>
        <v>1.3963799927016407E-2</v>
      </c>
      <c r="BN471" s="194">
        <f t="shared" si="473"/>
        <v>0</v>
      </c>
      <c r="BO471" s="19">
        <f ca="1"/>
        <v>0</v>
      </c>
      <c r="BP471" s="19">
        <f t="shared" ca="1" si="474"/>
        <v>0</v>
      </c>
      <c r="BS471" s="198" cm="1">
        <f t="array" ref="BS471">IFERROR(MATCH(TRUE,INDEX($B$14:$B$117&gt;=BR471,0),0),"")</f>
        <v>1</v>
      </c>
      <c r="BT471" s="194">
        <f t="shared" ca="1" si="475"/>
        <v>1.3963799927016407E-2</v>
      </c>
      <c r="BW471" s="194">
        <f t="shared" si="476"/>
        <v>0</v>
      </c>
      <c r="BX471" s="19">
        <f ca="1"/>
        <v>0</v>
      </c>
      <c r="BY471" s="19">
        <f t="shared" ca="1" si="477"/>
        <v>0</v>
      </c>
      <c r="CB471" s="198" cm="1">
        <f t="array" ref="CB471">IFERROR(MATCH(TRUE,INDEX($B$14:$B$117&gt;=CA471,0),0),"")</f>
        <v>1</v>
      </c>
      <c r="CC471" s="194">
        <f t="shared" ca="1" si="478"/>
        <v>1.3963799927016407E-2</v>
      </c>
      <c r="CF471" s="194">
        <f t="shared" si="479"/>
        <v>0</v>
      </c>
      <c r="CG471" s="19">
        <f ca="1"/>
        <v>0</v>
      </c>
      <c r="CH471" s="19">
        <f t="shared" ca="1" si="480"/>
        <v>0</v>
      </c>
      <c r="CK471" s="198" cm="1">
        <f t="array" ref="CK471">IFERROR(MATCH(TRUE,INDEX($B$14:$B$117&gt;=CJ471,0),0),"")</f>
        <v>1</v>
      </c>
      <c r="CL471" s="194">
        <f t="shared" ca="1" si="481"/>
        <v>1.3963799927016407E-2</v>
      </c>
      <c r="CO471" s="194">
        <f t="shared" si="482"/>
        <v>0</v>
      </c>
      <c r="CP471" s="19">
        <f ca="1"/>
        <v>0</v>
      </c>
      <c r="CQ471" s="19">
        <f t="shared" ca="1" si="483"/>
        <v>0</v>
      </c>
      <c r="CT471" s="198" cm="1">
        <f t="array" ref="CT471">IFERROR(MATCH(TRUE,INDEX($B$14:$B$117&gt;=CS471,0),0),"")</f>
        <v>1</v>
      </c>
      <c r="CU471" s="194">
        <f t="shared" ca="1" si="484"/>
        <v>1.3963799927016407E-2</v>
      </c>
      <c r="CX471" s="194">
        <f t="shared" si="485"/>
        <v>0</v>
      </c>
      <c r="CY471" s="19" t="e">
        <f ca="1"/>
        <v>#N/A</v>
      </c>
      <c r="CZ471" s="19" t="e">
        <f t="shared" ca="1" si="486"/>
        <v>#N/A</v>
      </c>
      <c r="DC471" s="198" cm="1">
        <f t="array" ref="DC471">IFERROR(MATCH(TRUE,INDEX($B$14:$B$117&gt;=DB471,0),0),"")</f>
        <v>1</v>
      </c>
      <c r="DD471" s="194">
        <f t="shared" ca="1" si="487"/>
        <v>1.3963799927016407E-2</v>
      </c>
      <c r="DG471" s="194">
        <f t="shared" si="488"/>
        <v>0</v>
      </c>
      <c r="DH471" s="19" t="e">
        <f ca="1"/>
        <v>#N/A</v>
      </c>
      <c r="DI471" s="19" t="e">
        <f t="shared" ca="1" si="489"/>
        <v>#N/A</v>
      </c>
      <c r="DL471" s="198" cm="1">
        <f t="array" ref="DL471">IFERROR(MATCH(TRUE,INDEX($B$14:$B$117&gt;=DK471,0),0),"")</f>
        <v>1</v>
      </c>
      <c r="DM471" s="194">
        <f t="shared" ca="1" si="490"/>
        <v>1.3963799927016407E-2</v>
      </c>
      <c r="DP471" s="194">
        <f t="shared" si="491"/>
        <v>0</v>
      </c>
      <c r="DQ471" s="19" t="e">
        <f ca="1"/>
        <v>#N/A</v>
      </c>
      <c r="DR471" s="19" t="e">
        <f t="shared" ca="1" si="492"/>
        <v>#N/A</v>
      </c>
      <c r="DU471" s="198" cm="1">
        <f t="array" ref="DU471">IFERROR(MATCH(TRUE,INDEX($B$14:$B$117&gt;=DT471,0),0),"")</f>
        <v>1</v>
      </c>
      <c r="DV471" s="194">
        <f t="shared" ca="1" si="493"/>
        <v>1.3963799927016407E-2</v>
      </c>
      <c r="DY471" s="194">
        <f t="shared" si="494"/>
        <v>0</v>
      </c>
      <c r="DZ471" s="19" t="e">
        <f ca="1"/>
        <v>#N/A</v>
      </c>
      <c r="EA471" s="19" t="e">
        <f t="shared" ca="1" si="495"/>
        <v>#N/A</v>
      </c>
      <c r="ED471" s="198" cm="1">
        <f t="array" ref="ED471">IFERROR(MATCH(TRUE,INDEX($B$14:$B$117&gt;=EC471,0),0),"")</f>
        <v>1</v>
      </c>
      <c r="EE471" s="194">
        <f t="shared" ca="1" si="496"/>
        <v>1.3963799927016407E-2</v>
      </c>
      <c r="EH471" s="194">
        <f t="shared" si="497"/>
        <v>0</v>
      </c>
      <c r="EI471" s="19" t="e">
        <f ca="1"/>
        <v>#N/A</v>
      </c>
      <c r="EJ471" s="19" t="e">
        <f t="shared" ca="1" si="498"/>
        <v>#N/A</v>
      </c>
      <c r="EM471" s="198" cm="1">
        <f t="array" ref="EM471">IFERROR(MATCH(TRUE,INDEX($B$14:$B$117&gt;=EL471,0),0),"")</f>
        <v>1</v>
      </c>
      <c r="EN471" s="194">
        <f t="shared" ca="1" si="499"/>
        <v>1.3963799927016407E-2</v>
      </c>
      <c r="EQ471" s="194">
        <f t="shared" si="500"/>
        <v>0</v>
      </c>
      <c r="ER471" s="19" t="e">
        <f ca="1"/>
        <v>#N/A</v>
      </c>
      <c r="ES471" s="19" t="e">
        <f t="shared" ca="1" si="501"/>
        <v>#N/A</v>
      </c>
      <c r="EV471" s="198" cm="1">
        <f t="array" ref="EV471">IFERROR(MATCH(TRUE,INDEX($B$14:$B$117&gt;=EU471,0),0),"")</f>
        <v>1</v>
      </c>
      <c r="EW471" s="194">
        <f t="shared" ca="1" si="502"/>
        <v>1.3963799927016407E-2</v>
      </c>
      <c r="EZ471" s="194">
        <f t="shared" si="503"/>
        <v>0</v>
      </c>
      <c r="FA471" s="19" t="e">
        <f ca="1"/>
        <v>#N/A</v>
      </c>
      <c r="FB471" s="19" t="e">
        <f t="shared" ca="1" si="504"/>
        <v>#N/A</v>
      </c>
      <c r="FE471" s="198" cm="1">
        <f t="array" ref="FE471">IFERROR(MATCH(TRUE,INDEX($B$14:$B$117&gt;=FD471,0),0),"")</f>
        <v>1</v>
      </c>
      <c r="FF471" s="194">
        <f t="shared" ca="1" si="505"/>
        <v>1.3963799927016407E-2</v>
      </c>
      <c r="FI471" s="194">
        <f t="shared" si="506"/>
        <v>0</v>
      </c>
      <c r="FJ471" s="19" t="e">
        <f ca="1"/>
        <v>#N/A</v>
      </c>
      <c r="FK471" s="19" t="e">
        <f t="shared" ca="1" si="507"/>
        <v>#N/A</v>
      </c>
      <c r="FN471" s="198" cm="1">
        <f t="array" ref="FN471">IFERROR(MATCH(TRUE,INDEX($B$14:$B$117&gt;=FM471,0),0),"")</f>
        <v>1</v>
      </c>
      <c r="FO471" s="194">
        <f t="shared" ca="1" si="508"/>
        <v>1.3963799927016407E-2</v>
      </c>
      <c r="FR471" s="194">
        <f t="shared" si="509"/>
        <v>0</v>
      </c>
      <c r="FS471" s="19" t="e">
        <f ca="1"/>
        <v>#N/A</v>
      </c>
      <c r="FT471" s="19" t="e">
        <f t="shared" ca="1" si="510"/>
        <v>#N/A</v>
      </c>
      <c r="FW471" s="198" cm="1">
        <f t="array" ref="FW471">IFERROR(MATCH(TRUE,INDEX($B$14:$B$117&gt;=FV471,0),0),"")</f>
        <v>1</v>
      </c>
      <c r="FX471" s="194">
        <f t="shared" ca="1" si="511"/>
        <v>1.3963799927016407E-2</v>
      </c>
      <c r="GA471" s="194">
        <f t="shared" si="512"/>
        <v>0</v>
      </c>
      <c r="GB471" s="19" t="e">
        <f ca="1"/>
        <v>#N/A</v>
      </c>
      <c r="GC471" s="19" t="e">
        <f t="shared" ca="1" si="513"/>
        <v>#N/A</v>
      </c>
    </row>
    <row r="472" spans="8:185" x14ac:dyDescent="0.2">
      <c r="H472" s="198" cm="1">
        <f t="array" ref="H472">IFERROR(MATCH(TRUE,INDEX($B$14:$B$117&gt;=G472,0),0),"")</f>
        <v>1</v>
      </c>
      <c r="I472" s="194">
        <f t="shared" ca="1" si="458"/>
        <v>1.3963799927016407E-2</v>
      </c>
      <c r="L472" s="194">
        <f t="shared" si="514"/>
        <v>0</v>
      </c>
      <c r="M472" s="19">
        <f ca="1"/>
        <v>0</v>
      </c>
      <c r="N472" s="19">
        <f t="shared" ca="1" si="515"/>
        <v>0</v>
      </c>
      <c r="Q472" s="198" cm="1">
        <f t="array" ref="Q472">IFERROR(MATCH(TRUE,INDEX($B$14:$B$117&gt;=P472,0),0),"")</f>
        <v>1</v>
      </c>
      <c r="R472" s="194">
        <f t="shared" ca="1" si="459"/>
        <v>1.3963799927016407E-2</v>
      </c>
      <c r="U472" s="194">
        <f t="shared" si="516"/>
        <v>0</v>
      </c>
      <c r="V472" s="19">
        <f ca="1"/>
        <v>0</v>
      </c>
      <c r="W472" s="19">
        <f t="shared" ca="1" si="517"/>
        <v>0</v>
      </c>
      <c r="Z472" s="198" cm="1">
        <f t="array" ref="Z472">IFERROR(MATCH(TRUE,INDEX($B$14:$B$117&gt;=Y472,0),0),"")</f>
        <v>1</v>
      </c>
      <c r="AA472" s="194">
        <f t="shared" ca="1" si="460"/>
        <v>1.3963799927016407E-2</v>
      </c>
      <c r="AD472" s="194">
        <f t="shared" si="461"/>
        <v>0</v>
      </c>
      <c r="AE472" s="19">
        <f ca="1"/>
        <v>0</v>
      </c>
      <c r="AF472" s="19">
        <f t="shared" ca="1" si="462"/>
        <v>0</v>
      </c>
      <c r="AI472" s="198" cm="1">
        <f t="array" ref="AI472">IFERROR(MATCH(TRUE,INDEX($B$14:$B$117&gt;=AH472,0),0),"")</f>
        <v>1</v>
      </c>
      <c r="AJ472" s="194">
        <f t="shared" ca="1" si="463"/>
        <v>1.3963799927016407E-2</v>
      </c>
      <c r="AM472" s="194">
        <f t="shared" si="464"/>
        <v>0</v>
      </c>
      <c r="AN472" s="19">
        <f ca="1"/>
        <v>0</v>
      </c>
      <c r="AO472" s="19">
        <f t="shared" ca="1" si="465"/>
        <v>0</v>
      </c>
      <c r="AR472" s="198" cm="1">
        <f t="array" ref="AR472">IFERROR(MATCH(TRUE,INDEX($B$14:$B$117&gt;=AQ472,0),0),"")</f>
        <v>1</v>
      </c>
      <c r="AS472" s="194">
        <f t="shared" ca="1" si="466"/>
        <v>1.3963799927016407E-2</v>
      </c>
      <c r="AV472" s="194">
        <f t="shared" si="467"/>
        <v>0</v>
      </c>
      <c r="AW472" s="19">
        <f ca="1"/>
        <v>0</v>
      </c>
      <c r="AX472" s="19">
        <f t="shared" ca="1" si="468"/>
        <v>0</v>
      </c>
      <c r="BA472" s="198" cm="1">
        <f t="array" ref="BA472">IFERROR(MATCH(TRUE,INDEX($B$14:$B$117&gt;=AZ472,0),0),"")</f>
        <v>1</v>
      </c>
      <c r="BB472" s="194">
        <f t="shared" ca="1" si="469"/>
        <v>1.3963799927016407E-2</v>
      </c>
      <c r="BE472" s="194">
        <f t="shared" si="470"/>
        <v>0</v>
      </c>
      <c r="BF472" s="19">
        <f ca="1"/>
        <v>0</v>
      </c>
      <c r="BG472" s="19">
        <f t="shared" ca="1" si="471"/>
        <v>0</v>
      </c>
      <c r="BJ472" s="198" cm="1">
        <f t="array" ref="BJ472">IFERROR(MATCH(TRUE,INDEX($B$14:$B$117&gt;=BI472,0),0),"")</f>
        <v>1</v>
      </c>
      <c r="BK472" s="194">
        <f t="shared" ca="1" si="472"/>
        <v>1.3963799927016407E-2</v>
      </c>
      <c r="BN472" s="194">
        <f t="shared" si="473"/>
        <v>0</v>
      </c>
      <c r="BO472" s="19">
        <f ca="1"/>
        <v>0</v>
      </c>
      <c r="BP472" s="19">
        <f t="shared" ca="1" si="474"/>
        <v>0</v>
      </c>
      <c r="BS472" s="198" cm="1">
        <f t="array" ref="BS472">IFERROR(MATCH(TRUE,INDEX($B$14:$B$117&gt;=BR472,0),0),"")</f>
        <v>1</v>
      </c>
      <c r="BT472" s="194">
        <f t="shared" ca="1" si="475"/>
        <v>1.3963799927016407E-2</v>
      </c>
      <c r="BW472" s="194">
        <f t="shared" si="476"/>
        <v>0</v>
      </c>
      <c r="BX472" s="19">
        <f ca="1"/>
        <v>0</v>
      </c>
      <c r="BY472" s="19">
        <f t="shared" ca="1" si="477"/>
        <v>0</v>
      </c>
      <c r="CB472" s="198" cm="1">
        <f t="array" ref="CB472">IFERROR(MATCH(TRUE,INDEX($B$14:$B$117&gt;=CA472,0),0),"")</f>
        <v>1</v>
      </c>
      <c r="CC472" s="194">
        <f t="shared" ca="1" si="478"/>
        <v>1.3963799927016407E-2</v>
      </c>
      <c r="CF472" s="194">
        <f t="shared" si="479"/>
        <v>0</v>
      </c>
      <c r="CG472" s="19">
        <f ca="1"/>
        <v>0</v>
      </c>
      <c r="CH472" s="19">
        <f t="shared" ca="1" si="480"/>
        <v>0</v>
      </c>
      <c r="CK472" s="198" cm="1">
        <f t="array" ref="CK472">IFERROR(MATCH(TRUE,INDEX($B$14:$B$117&gt;=CJ472,0),0),"")</f>
        <v>1</v>
      </c>
      <c r="CL472" s="194">
        <f t="shared" ca="1" si="481"/>
        <v>1.3963799927016407E-2</v>
      </c>
      <c r="CO472" s="194">
        <f t="shared" si="482"/>
        <v>0</v>
      </c>
      <c r="CP472" s="19">
        <f ca="1"/>
        <v>0</v>
      </c>
      <c r="CQ472" s="19">
        <f t="shared" ca="1" si="483"/>
        <v>0</v>
      </c>
      <c r="CT472" s="198" cm="1">
        <f t="array" ref="CT472">IFERROR(MATCH(TRUE,INDEX($B$14:$B$117&gt;=CS472,0),0),"")</f>
        <v>1</v>
      </c>
      <c r="CU472" s="194">
        <f t="shared" ca="1" si="484"/>
        <v>1.3963799927016407E-2</v>
      </c>
      <c r="CX472" s="194">
        <f t="shared" si="485"/>
        <v>0</v>
      </c>
      <c r="CY472" s="19" t="e">
        <f ca="1"/>
        <v>#N/A</v>
      </c>
      <c r="CZ472" s="19" t="e">
        <f t="shared" ca="1" si="486"/>
        <v>#N/A</v>
      </c>
      <c r="DC472" s="198" cm="1">
        <f t="array" ref="DC472">IFERROR(MATCH(TRUE,INDEX($B$14:$B$117&gt;=DB472,0),0),"")</f>
        <v>1</v>
      </c>
      <c r="DD472" s="194">
        <f t="shared" ca="1" si="487"/>
        <v>1.3963799927016407E-2</v>
      </c>
      <c r="DG472" s="194">
        <f t="shared" si="488"/>
        <v>0</v>
      </c>
      <c r="DH472" s="19" t="e">
        <f ca="1"/>
        <v>#N/A</v>
      </c>
      <c r="DI472" s="19" t="e">
        <f t="shared" ca="1" si="489"/>
        <v>#N/A</v>
      </c>
      <c r="DL472" s="198" cm="1">
        <f t="array" ref="DL472">IFERROR(MATCH(TRUE,INDEX($B$14:$B$117&gt;=DK472,0),0),"")</f>
        <v>1</v>
      </c>
      <c r="DM472" s="194">
        <f t="shared" ca="1" si="490"/>
        <v>1.3963799927016407E-2</v>
      </c>
      <c r="DP472" s="194">
        <f t="shared" si="491"/>
        <v>0</v>
      </c>
      <c r="DQ472" s="19" t="e">
        <f ca="1"/>
        <v>#N/A</v>
      </c>
      <c r="DR472" s="19" t="e">
        <f t="shared" ca="1" si="492"/>
        <v>#N/A</v>
      </c>
      <c r="DU472" s="198" cm="1">
        <f t="array" ref="DU472">IFERROR(MATCH(TRUE,INDEX($B$14:$B$117&gt;=DT472,0),0),"")</f>
        <v>1</v>
      </c>
      <c r="DV472" s="194">
        <f t="shared" ca="1" si="493"/>
        <v>1.3963799927016407E-2</v>
      </c>
      <c r="DY472" s="194">
        <f t="shared" si="494"/>
        <v>0</v>
      </c>
      <c r="DZ472" s="19" t="e">
        <f ca="1"/>
        <v>#N/A</v>
      </c>
      <c r="EA472" s="19" t="e">
        <f t="shared" ca="1" si="495"/>
        <v>#N/A</v>
      </c>
      <c r="ED472" s="198" cm="1">
        <f t="array" ref="ED472">IFERROR(MATCH(TRUE,INDEX($B$14:$B$117&gt;=EC472,0),0),"")</f>
        <v>1</v>
      </c>
      <c r="EE472" s="194">
        <f t="shared" ca="1" si="496"/>
        <v>1.3963799927016407E-2</v>
      </c>
      <c r="EH472" s="194">
        <f t="shared" si="497"/>
        <v>0</v>
      </c>
      <c r="EI472" s="19" t="e">
        <f ca="1"/>
        <v>#N/A</v>
      </c>
      <c r="EJ472" s="19" t="e">
        <f t="shared" ca="1" si="498"/>
        <v>#N/A</v>
      </c>
      <c r="EM472" s="198" cm="1">
        <f t="array" ref="EM472">IFERROR(MATCH(TRUE,INDEX($B$14:$B$117&gt;=EL472,0),0),"")</f>
        <v>1</v>
      </c>
      <c r="EN472" s="194">
        <f t="shared" ca="1" si="499"/>
        <v>1.3963799927016407E-2</v>
      </c>
      <c r="EQ472" s="194">
        <f t="shared" si="500"/>
        <v>0</v>
      </c>
      <c r="ER472" s="19" t="e">
        <f ca="1"/>
        <v>#N/A</v>
      </c>
      <c r="ES472" s="19" t="e">
        <f t="shared" ca="1" si="501"/>
        <v>#N/A</v>
      </c>
      <c r="EV472" s="198" cm="1">
        <f t="array" ref="EV472">IFERROR(MATCH(TRUE,INDEX($B$14:$B$117&gt;=EU472,0),0),"")</f>
        <v>1</v>
      </c>
      <c r="EW472" s="194">
        <f t="shared" ca="1" si="502"/>
        <v>1.3963799927016407E-2</v>
      </c>
      <c r="EZ472" s="194">
        <f t="shared" si="503"/>
        <v>0</v>
      </c>
      <c r="FA472" s="19" t="e">
        <f ca="1"/>
        <v>#N/A</v>
      </c>
      <c r="FB472" s="19" t="e">
        <f t="shared" ca="1" si="504"/>
        <v>#N/A</v>
      </c>
      <c r="FE472" s="198" cm="1">
        <f t="array" ref="FE472">IFERROR(MATCH(TRUE,INDEX($B$14:$B$117&gt;=FD472,0),0),"")</f>
        <v>1</v>
      </c>
      <c r="FF472" s="194">
        <f t="shared" ca="1" si="505"/>
        <v>1.3963799927016407E-2</v>
      </c>
      <c r="FI472" s="194">
        <f t="shared" si="506"/>
        <v>0</v>
      </c>
      <c r="FJ472" s="19" t="e">
        <f ca="1"/>
        <v>#N/A</v>
      </c>
      <c r="FK472" s="19" t="e">
        <f t="shared" ca="1" si="507"/>
        <v>#N/A</v>
      </c>
      <c r="FN472" s="198" cm="1">
        <f t="array" ref="FN472">IFERROR(MATCH(TRUE,INDEX($B$14:$B$117&gt;=FM472,0),0),"")</f>
        <v>1</v>
      </c>
      <c r="FO472" s="194">
        <f t="shared" ca="1" si="508"/>
        <v>1.3963799927016407E-2</v>
      </c>
      <c r="FR472" s="194">
        <f t="shared" si="509"/>
        <v>0</v>
      </c>
      <c r="FS472" s="19" t="e">
        <f ca="1"/>
        <v>#N/A</v>
      </c>
      <c r="FT472" s="19" t="e">
        <f t="shared" ca="1" si="510"/>
        <v>#N/A</v>
      </c>
      <c r="FW472" s="198" cm="1">
        <f t="array" ref="FW472">IFERROR(MATCH(TRUE,INDEX($B$14:$B$117&gt;=FV472,0),0),"")</f>
        <v>1</v>
      </c>
      <c r="FX472" s="194">
        <f t="shared" ca="1" si="511"/>
        <v>1.3963799927016407E-2</v>
      </c>
      <c r="GA472" s="194">
        <f t="shared" si="512"/>
        <v>0</v>
      </c>
      <c r="GB472" s="19" t="e">
        <f ca="1"/>
        <v>#N/A</v>
      </c>
      <c r="GC472" s="19" t="e">
        <f t="shared" ca="1" si="513"/>
        <v>#N/A</v>
      </c>
    </row>
    <row r="473" spans="8:185" x14ac:dyDescent="0.2">
      <c r="H473" s="198" cm="1">
        <f t="array" ref="H473">IFERROR(MATCH(TRUE,INDEX($B$14:$B$117&gt;=G473,0),0),"")</f>
        <v>1</v>
      </c>
      <c r="I473" s="194">
        <f t="shared" ca="1" si="458"/>
        <v>1.3963799927016407E-2</v>
      </c>
      <c r="L473" s="194">
        <f t="shared" si="514"/>
        <v>0</v>
      </c>
      <c r="M473" s="19">
        <f ca="1"/>
        <v>0</v>
      </c>
      <c r="N473" s="19">
        <f t="shared" ca="1" si="515"/>
        <v>0</v>
      </c>
      <c r="Q473" s="198" cm="1">
        <f t="array" ref="Q473">IFERROR(MATCH(TRUE,INDEX($B$14:$B$117&gt;=P473,0),0),"")</f>
        <v>1</v>
      </c>
      <c r="R473" s="194">
        <f t="shared" ca="1" si="459"/>
        <v>1.3963799927016407E-2</v>
      </c>
      <c r="U473" s="194">
        <f t="shared" si="516"/>
        <v>0</v>
      </c>
      <c r="V473" s="19">
        <f ca="1"/>
        <v>0</v>
      </c>
      <c r="W473" s="19">
        <f t="shared" ca="1" si="517"/>
        <v>0</v>
      </c>
      <c r="Z473" s="198" cm="1">
        <f t="array" ref="Z473">IFERROR(MATCH(TRUE,INDEX($B$14:$B$117&gt;=Y473,0),0),"")</f>
        <v>1</v>
      </c>
      <c r="AA473" s="194">
        <f t="shared" ca="1" si="460"/>
        <v>1.3963799927016407E-2</v>
      </c>
      <c r="AD473" s="194">
        <f t="shared" si="461"/>
        <v>0</v>
      </c>
      <c r="AE473" s="19">
        <f ca="1"/>
        <v>0</v>
      </c>
      <c r="AF473" s="19">
        <f t="shared" ca="1" si="462"/>
        <v>0</v>
      </c>
      <c r="AI473" s="198" cm="1">
        <f t="array" ref="AI473">IFERROR(MATCH(TRUE,INDEX($B$14:$B$117&gt;=AH473,0),0),"")</f>
        <v>1</v>
      </c>
      <c r="AJ473" s="194">
        <f t="shared" ca="1" si="463"/>
        <v>1.3963799927016407E-2</v>
      </c>
      <c r="AM473" s="194">
        <f t="shared" si="464"/>
        <v>0</v>
      </c>
      <c r="AN473" s="19">
        <f ca="1"/>
        <v>0</v>
      </c>
      <c r="AO473" s="19">
        <f t="shared" ca="1" si="465"/>
        <v>0</v>
      </c>
      <c r="AR473" s="198" cm="1">
        <f t="array" ref="AR473">IFERROR(MATCH(TRUE,INDEX($B$14:$B$117&gt;=AQ473,0),0),"")</f>
        <v>1</v>
      </c>
      <c r="AS473" s="194">
        <f t="shared" ca="1" si="466"/>
        <v>1.3963799927016407E-2</v>
      </c>
      <c r="AV473" s="194">
        <f t="shared" si="467"/>
        <v>0</v>
      </c>
      <c r="AW473" s="19">
        <f ca="1"/>
        <v>0</v>
      </c>
      <c r="AX473" s="19">
        <f t="shared" ca="1" si="468"/>
        <v>0</v>
      </c>
      <c r="BA473" s="198" cm="1">
        <f t="array" ref="BA473">IFERROR(MATCH(TRUE,INDEX($B$14:$B$117&gt;=AZ473,0),0),"")</f>
        <v>1</v>
      </c>
      <c r="BB473" s="194">
        <f t="shared" ca="1" si="469"/>
        <v>1.3963799927016407E-2</v>
      </c>
      <c r="BE473" s="194">
        <f t="shared" si="470"/>
        <v>0</v>
      </c>
      <c r="BF473" s="19">
        <f ca="1"/>
        <v>0</v>
      </c>
      <c r="BG473" s="19">
        <f t="shared" ca="1" si="471"/>
        <v>0</v>
      </c>
      <c r="BJ473" s="198" cm="1">
        <f t="array" ref="BJ473">IFERROR(MATCH(TRUE,INDEX($B$14:$B$117&gt;=BI473,0),0),"")</f>
        <v>1</v>
      </c>
      <c r="BK473" s="194">
        <f t="shared" ca="1" si="472"/>
        <v>1.3963799927016407E-2</v>
      </c>
      <c r="BN473" s="194">
        <f t="shared" si="473"/>
        <v>0</v>
      </c>
      <c r="BO473" s="19">
        <f ca="1"/>
        <v>0</v>
      </c>
      <c r="BP473" s="19">
        <f t="shared" ca="1" si="474"/>
        <v>0</v>
      </c>
      <c r="BS473" s="198" cm="1">
        <f t="array" ref="BS473">IFERROR(MATCH(TRUE,INDEX($B$14:$B$117&gt;=BR473,0),0),"")</f>
        <v>1</v>
      </c>
      <c r="BT473" s="194">
        <f t="shared" ca="1" si="475"/>
        <v>1.3963799927016407E-2</v>
      </c>
      <c r="BW473" s="194">
        <f t="shared" si="476"/>
        <v>0</v>
      </c>
      <c r="BX473" s="19">
        <f ca="1"/>
        <v>0</v>
      </c>
      <c r="BY473" s="19">
        <f t="shared" ca="1" si="477"/>
        <v>0</v>
      </c>
      <c r="CB473" s="198" cm="1">
        <f t="array" ref="CB473">IFERROR(MATCH(TRUE,INDEX($B$14:$B$117&gt;=CA473,0),0),"")</f>
        <v>1</v>
      </c>
      <c r="CC473" s="194">
        <f t="shared" ca="1" si="478"/>
        <v>1.3963799927016407E-2</v>
      </c>
      <c r="CF473" s="194">
        <f t="shared" si="479"/>
        <v>0</v>
      </c>
      <c r="CG473" s="19">
        <f ca="1"/>
        <v>0</v>
      </c>
      <c r="CH473" s="19">
        <f t="shared" ca="1" si="480"/>
        <v>0</v>
      </c>
      <c r="CK473" s="198" cm="1">
        <f t="array" ref="CK473">IFERROR(MATCH(TRUE,INDEX($B$14:$B$117&gt;=CJ473,0),0),"")</f>
        <v>1</v>
      </c>
      <c r="CL473" s="194">
        <f t="shared" ca="1" si="481"/>
        <v>1.3963799927016407E-2</v>
      </c>
      <c r="CO473" s="194">
        <f t="shared" si="482"/>
        <v>0</v>
      </c>
      <c r="CP473" s="19">
        <f ca="1"/>
        <v>0</v>
      </c>
      <c r="CQ473" s="19">
        <f t="shared" ca="1" si="483"/>
        <v>0</v>
      </c>
      <c r="CT473" s="198" cm="1">
        <f t="array" ref="CT473">IFERROR(MATCH(TRUE,INDEX($B$14:$B$117&gt;=CS473,0),0),"")</f>
        <v>1</v>
      </c>
      <c r="CU473" s="194">
        <f t="shared" ca="1" si="484"/>
        <v>1.3963799927016407E-2</v>
      </c>
      <c r="CX473" s="194">
        <f t="shared" si="485"/>
        <v>0</v>
      </c>
      <c r="CY473" s="19" t="e">
        <f ca="1"/>
        <v>#N/A</v>
      </c>
      <c r="CZ473" s="19" t="e">
        <f t="shared" ca="1" si="486"/>
        <v>#N/A</v>
      </c>
      <c r="DC473" s="198" cm="1">
        <f t="array" ref="DC473">IFERROR(MATCH(TRUE,INDEX($B$14:$B$117&gt;=DB473,0),0),"")</f>
        <v>1</v>
      </c>
      <c r="DD473" s="194">
        <f t="shared" ca="1" si="487"/>
        <v>1.3963799927016407E-2</v>
      </c>
      <c r="DG473" s="194">
        <f t="shared" si="488"/>
        <v>0</v>
      </c>
      <c r="DH473" s="19" t="e">
        <f ca="1"/>
        <v>#N/A</v>
      </c>
      <c r="DI473" s="19" t="e">
        <f t="shared" ca="1" si="489"/>
        <v>#N/A</v>
      </c>
      <c r="DL473" s="198" cm="1">
        <f t="array" ref="DL473">IFERROR(MATCH(TRUE,INDEX($B$14:$B$117&gt;=DK473,0),0),"")</f>
        <v>1</v>
      </c>
      <c r="DM473" s="194">
        <f t="shared" ca="1" si="490"/>
        <v>1.3963799927016407E-2</v>
      </c>
      <c r="DP473" s="194">
        <f t="shared" si="491"/>
        <v>0</v>
      </c>
      <c r="DQ473" s="19" t="e">
        <f ca="1"/>
        <v>#N/A</v>
      </c>
      <c r="DR473" s="19" t="e">
        <f t="shared" ca="1" si="492"/>
        <v>#N/A</v>
      </c>
      <c r="DU473" s="198" cm="1">
        <f t="array" ref="DU473">IFERROR(MATCH(TRUE,INDEX($B$14:$B$117&gt;=DT473,0),0),"")</f>
        <v>1</v>
      </c>
      <c r="DV473" s="194">
        <f t="shared" ca="1" si="493"/>
        <v>1.3963799927016407E-2</v>
      </c>
      <c r="DY473" s="194">
        <f t="shared" si="494"/>
        <v>0</v>
      </c>
      <c r="DZ473" s="19" t="e">
        <f ca="1"/>
        <v>#N/A</v>
      </c>
      <c r="EA473" s="19" t="e">
        <f t="shared" ca="1" si="495"/>
        <v>#N/A</v>
      </c>
      <c r="ED473" s="198" cm="1">
        <f t="array" ref="ED473">IFERROR(MATCH(TRUE,INDEX($B$14:$B$117&gt;=EC473,0),0),"")</f>
        <v>1</v>
      </c>
      <c r="EE473" s="194">
        <f t="shared" ca="1" si="496"/>
        <v>1.3963799927016407E-2</v>
      </c>
      <c r="EH473" s="194">
        <f t="shared" si="497"/>
        <v>0</v>
      </c>
      <c r="EI473" s="19" t="e">
        <f ca="1"/>
        <v>#N/A</v>
      </c>
      <c r="EJ473" s="19" t="e">
        <f t="shared" ca="1" si="498"/>
        <v>#N/A</v>
      </c>
      <c r="EM473" s="198" cm="1">
        <f t="array" ref="EM473">IFERROR(MATCH(TRUE,INDEX($B$14:$B$117&gt;=EL473,0),0),"")</f>
        <v>1</v>
      </c>
      <c r="EN473" s="194">
        <f t="shared" ca="1" si="499"/>
        <v>1.3963799927016407E-2</v>
      </c>
      <c r="EQ473" s="194">
        <f t="shared" si="500"/>
        <v>0</v>
      </c>
      <c r="ER473" s="19" t="e">
        <f ca="1"/>
        <v>#N/A</v>
      </c>
      <c r="ES473" s="19" t="e">
        <f t="shared" ca="1" si="501"/>
        <v>#N/A</v>
      </c>
      <c r="EV473" s="198" cm="1">
        <f t="array" ref="EV473">IFERROR(MATCH(TRUE,INDEX($B$14:$B$117&gt;=EU473,0),0),"")</f>
        <v>1</v>
      </c>
      <c r="EW473" s="194">
        <f t="shared" ca="1" si="502"/>
        <v>1.3963799927016407E-2</v>
      </c>
      <c r="EZ473" s="194">
        <f t="shared" si="503"/>
        <v>0</v>
      </c>
      <c r="FA473" s="19" t="e">
        <f ca="1"/>
        <v>#N/A</v>
      </c>
      <c r="FB473" s="19" t="e">
        <f t="shared" ca="1" si="504"/>
        <v>#N/A</v>
      </c>
      <c r="FE473" s="198" cm="1">
        <f t="array" ref="FE473">IFERROR(MATCH(TRUE,INDEX($B$14:$B$117&gt;=FD473,0),0),"")</f>
        <v>1</v>
      </c>
      <c r="FF473" s="194">
        <f t="shared" ca="1" si="505"/>
        <v>1.3963799927016407E-2</v>
      </c>
      <c r="FI473" s="194">
        <f t="shared" si="506"/>
        <v>0</v>
      </c>
      <c r="FJ473" s="19" t="e">
        <f ca="1"/>
        <v>#N/A</v>
      </c>
      <c r="FK473" s="19" t="e">
        <f t="shared" ca="1" si="507"/>
        <v>#N/A</v>
      </c>
      <c r="FN473" s="198" cm="1">
        <f t="array" ref="FN473">IFERROR(MATCH(TRUE,INDEX($B$14:$B$117&gt;=FM473,0),0),"")</f>
        <v>1</v>
      </c>
      <c r="FO473" s="194">
        <f t="shared" ca="1" si="508"/>
        <v>1.3963799927016407E-2</v>
      </c>
      <c r="FR473" s="194">
        <f t="shared" si="509"/>
        <v>0</v>
      </c>
      <c r="FS473" s="19" t="e">
        <f ca="1"/>
        <v>#N/A</v>
      </c>
      <c r="FT473" s="19" t="e">
        <f t="shared" ca="1" si="510"/>
        <v>#N/A</v>
      </c>
      <c r="FW473" s="198" cm="1">
        <f t="array" ref="FW473">IFERROR(MATCH(TRUE,INDEX($B$14:$B$117&gt;=FV473,0),0),"")</f>
        <v>1</v>
      </c>
      <c r="FX473" s="194">
        <f t="shared" ca="1" si="511"/>
        <v>1.3963799927016407E-2</v>
      </c>
      <c r="GA473" s="194">
        <f t="shared" si="512"/>
        <v>0</v>
      </c>
      <c r="GB473" s="19" t="e">
        <f ca="1"/>
        <v>#N/A</v>
      </c>
      <c r="GC473" s="19" t="e">
        <f t="shared" ca="1" si="513"/>
        <v>#N/A</v>
      </c>
    </row>
    <row r="474" spans="8:185" x14ac:dyDescent="0.2">
      <c r="H474" s="198" cm="1">
        <f t="array" ref="H474">IFERROR(MATCH(TRUE,INDEX($B$14:$B$117&gt;=G474,0),0),"")</f>
        <v>1</v>
      </c>
      <c r="I474" s="194">
        <f t="shared" ca="1" si="458"/>
        <v>1.3963799927016407E-2</v>
      </c>
      <c r="L474" s="194">
        <f t="shared" si="514"/>
        <v>0</v>
      </c>
      <c r="M474" s="19">
        <f ca="1"/>
        <v>0</v>
      </c>
      <c r="N474" s="19">
        <f t="shared" ca="1" si="515"/>
        <v>0</v>
      </c>
      <c r="Q474" s="198" cm="1">
        <f t="array" ref="Q474">IFERROR(MATCH(TRUE,INDEX($B$14:$B$117&gt;=P474,0),0),"")</f>
        <v>1</v>
      </c>
      <c r="R474" s="194">
        <f t="shared" ca="1" si="459"/>
        <v>1.3963799927016407E-2</v>
      </c>
      <c r="U474" s="194">
        <f t="shared" si="516"/>
        <v>0</v>
      </c>
      <c r="V474" s="19">
        <f ca="1"/>
        <v>0</v>
      </c>
      <c r="W474" s="19">
        <f t="shared" ca="1" si="517"/>
        <v>0</v>
      </c>
      <c r="Z474" s="198" cm="1">
        <f t="array" ref="Z474">IFERROR(MATCH(TRUE,INDEX($B$14:$B$117&gt;=Y474,0),0),"")</f>
        <v>1</v>
      </c>
      <c r="AA474" s="194">
        <f t="shared" ca="1" si="460"/>
        <v>1.3963799927016407E-2</v>
      </c>
      <c r="AD474" s="194">
        <f t="shared" si="461"/>
        <v>0</v>
      </c>
      <c r="AE474" s="19">
        <f ca="1"/>
        <v>0</v>
      </c>
      <c r="AF474" s="19">
        <f t="shared" ca="1" si="462"/>
        <v>0</v>
      </c>
      <c r="AI474" s="198" cm="1">
        <f t="array" ref="AI474">IFERROR(MATCH(TRUE,INDEX($B$14:$B$117&gt;=AH474,0),0),"")</f>
        <v>1</v>
      </c>
      <c r="AJ474" s="194">
        <f t="shared" ca="1" si="463"/>
        <v>1.3963799927016407E-2</v>
      </c>
      <c r="AM474" s="194">
        <f t="shared" si="464"/>
        <v>0</v>
      </c>
      <c r="AN474" s="19">
        <f ca="1"/>
        <v>0</v>
      </c>
      <c r="AO474" s="19">
        <f t="shared" ca="1" si="465"/>
        <v>0</v>
      </c>
      <c r="AR474" s="198" cm="1">
        <f t="array" ref="AR474">IFERROR(MATCH(TRUE,INDEX($B$14:$B$117&gt;=AQ474,0),0),"")</f>
        <v>1</v>
      </c>
      <c r="AS474" s="194">
        <f t="shared" ca="1" si="466"/>
        <v>1.3963799927016407E-2</v>
      </c>
      <c r="AV474" s="194">
        <f t="shared" si="467"/>
        <v>0</v>
      </c>
      <c r="AW474" s="19">
        <f ca="1"/>
        <v>0</v>
      </c>
      <c r="AX474" s="19">
        <f t="shared" ca="1" si="468"/>
        <v>0</v>
      </c>
      <c r="BA474" s="198" cm="1">
        <f t="array" ref="BA474">IFERROR(MATCH(TRUE,INDEX($B$14:$B$117&gt;=AZ474,0),0),"")</f>
        <v>1</v>
      </c>
      <c r="BB474" s="194">
        <f t="shared" ca="1" si="469"/>
        <v>1.3963799927016407E-2</v>
      </c>
      <c r="BE474" s="194">
        <f t="shared" si="470"/>
        <v>0</v>
      </c>
      <c r="BF474" s="19">
        <f ca="1"/>
        <v>0</v>
      </c>
      <c r="BG474" s="19">
        <f t="shared" ca="1" si="471"/>
        <v>0</v>
      </c>
      <c r="BJ474" s="198" cm="1">
        <f t="array" ref="BJ474">IFERROR(MATCH(TRUE,INDEX($B$14:$B$117&gt;=BI474,0),0),"")</f>
        <v>1</v>
      </c>
      <c r="BK474" s="194">
        <f t="shared" ca="1" si="472"/>
        <v>1.3963799927016407E-2</v>
      </c>
      <c r="BN474" s="194">
        <f t="shared" si="473"/>
        <v>0</v>
      </c>
      <c r="BO474" s="19">
        <f ca="1"/>
        <v>0</v>
      </c>
      <c r="BP474" s="19">
        <f t="shared" ca="1" si="474"/>
        <v>0</v>
      </c>
      <c r="BS474" s="198" cm="1">
        <f t="array" ref="BS474">IFERROR(MATCH(TRUE,INDEX($B$14:$B$117&gt;=BR474,0),0),"")</f>
        <v>1</v>
      </c>
      <c r="BT474" s="194">
        <f t="shared" ca="1" si="475"/>
        <v>1.3963799927016407E-2</v>
      </c>
      <c r="BW474" s="194">
        <f t="shared" si="476"/>
        <v>0</v>
      </c>
      <c r="BX474" s="19">
        <f ca="1"/>
        <v>0</v>
      </c>
      <c r="BY474" s="19">
        <f t="shared" ca="1" si="477"/>
        <v>0</v>
      </c>
      <c r="CB474" s="198" cm="1">
        <f t="array" ref="CB474">IFERROR(MATCH(TRUE,INDEX($B$14:$B$117&gt;=CA474,0),0),"")</f>
        <v>1</v>
      </c>
      <c r="CC474" s="194">
        <f t="shared" ca="1" si="478"/>
        <v>1.3963799927016407E-2</v>
      </c>
      <c r="CF474" s="194">
        <f t="shared" si="479"/>
        <v>0</v>
      </c>
      <c r="CG474" s="19">
        <f ca="1"/>
        <v>0</v>
      </c>
      <c r="CH474" s="19">
        <f t="shared" ca="1" si="480"/>
        <v>0</v>
      </c>
      <c r="CK474" s="198" cm="1">
        <f t="array" ref="CK474">IFERROR(MATCH(TRUE,INDEX($B$14:$B$117&gt;=CJ474,0),0),"")</f>
        <v>1</v>
      </c>
      <c r="CL474" s="194">
        <f t="shared" ca="1" si="481"/>
        <v>1.3963799927016407E-2</v>
      </c>
      <c r="CO474" s="194">
        <f t="shared" si="482"/>
        <v>0</v>
      </c>
      <c r="CP474" s="19">
        <f ca="1"/>
        <v>0</v>
      </c>
      <c r="CQ474" s="19">
        <f t="shared" ca="1" si="483"/>
        <v>0</v>
      </c>
      <c r="CT474" s="198" cm="1">
        <f t="array" ref="CT474">IFERROR(MATCH(TRUE,INDEX($B$14:$B$117&gt;=CS474,0),0),"")</f>
        <v>1</v>
      </c>
      <c r="CU474" s="194">
        <f t="shared" ca="1" si="484"/>
        <v>1.3963799927016407E-2</v>
      </c>
      <c r="CX474" s="194">
        <f t="shared" si="485"/>
        <v>0</v>
      </c>
      <c r="CY474" s="19" t="e">
        <f ca="1"/>
        <v>#N/A</v>
      </c>
      <c r="CZ474" s="19" t="e">
        <f t="shared" ca="1" si="486"/>
        <v>#N/A</v>
      </c>
      <c r="DC474" s="198" cm="1">
        <f t="array" ref="DC474">IFERROR(MATCH(TRUE,INDEX($B$14:$B$117&gt;=DB474,0),0),"")</f>
        <v>1</v>
      </c>
      <c r="DD474" s="194">
        <f t="shared" ca="1" si="487"/>
        <v>1.3963799927016407E-2</v>
      </c>
      <c r="DG474" s="194">
        <f t="shared" si="488"/>
        <v>0</v>
      </c>
      <c r="DH474" s="19" t="e">
        <f ca="1"/>
        <v>#N/A</v>
      </c>
      <c r="DI474" s="19" t="e">
        <f t="shared" ca="1" si="489"/>
        <v>#N/A</v>
      </c>
      <c r="DL474" s="198" cm="1">
        <f t="array" ref="DL474">IFERROR(MATCH(TRUE,INDEX($B$14:$B$117&gt;=DK474,0),0),"")</f>
        <v>1</v>
      </c>
      <c r="DM474" s="194">
        <f t="shared" ca="1" si="490"/>
        <v>1.3963799927016407E-2</v>
      </c>
      <c r="DP474" s="194">
        <f t="shared" si="491"/>
        <v>0</v>
      </c>
      <c r="DQ474" s="19" t="e">
        <f ca="1"/>
        <v>#N/A</v>
      </c>
      <c r="DR474" s="19" t="e">
        <f t="shared" ca="1" si="492"/>
        <v>#N/A</v>
      </c>
      <c r="DU474" s="198" cm="1">
        <f t="array" ref="DU474">IFERROR(MATCH(TRUE,INDEX($B$14:$B$117&gt;=DT474,0),0),"")</f>
        <v>1</v>
      </c>
      <c r="DV474" s="194">
        <f t="shared" ca="1" si="493"/>
        <v>1.3963799927016407E-2</v>
      </c>
      <c r="DY474" s="194">
        <f t="shared" si="494"/>
        <v>0</v>
      </c>
      <c r="DZ474" s="19" t="e">
        <f ca="1"/>
        <v>#N/A</v>
      </c>
      <c r="EA474" s="19" t="e">
        <f t="shared" ca="1" si="495"/>
        <v>#N/A</v>
      </c>
      <c r="ED474" s="198" cm="1">
        <f t="array" ref="ED474">IFERROR(MATCH(TRUE,INDEX($B$14:$B$117&gt;=EC474,0),0),"")</f>
        <v>1</v>
      </c>
      <c r="EE474" s="194">
        <f t="shared" ca="1" si="496"/>
        <v>1.3963799927016407E-2</v>
      </c>
      <c r="EH474" s="194">
        <f t="shared" si="497"/>
        <v>0</v>
      </c>
      <c r="EI474" s="19" t="e">
        <f ca="1"/>
        <v>#N/A</v>
      </c>
      <c r="EJ474" s="19" t="e">
        <f t="shared" ca="1" si="498"/>
        <v>#N/A</v>
      </c>
      <c r="EM474" s="198" cm="1">
        <f t="array" ref="EM474">IFERROR(MATCH(TRUE,INDEX($B$14:$B$117&gt;=EL474,0),0),"")</f>
        <v>1</v>
      </c>
      <c r="EN474" s="194">
        <f t="shared" ca="1" si="499"/>
        <v>1.3963799927016407E-2</v>
      </c>
      <c r="EQ474" s="194">
        <f t="shared" si="500"/>
        <v>0</v>
      </c>
      <c r="ER474" s="19" t="e">
        <f ca="1"/>
        <v>#N/A</v>
      </c>
      <c r="ES474" s="19" t="e">
        <f t="shared" ca="1" si="501"/>
        <v>#N/A</v>
      </c>
      <c r="EV474" s="198" cm="1">
        <f t="array" ref="EV474">IFERROR(MATCH(TRUE,INDEX($B$14:$B$117&gt;=EU474,0),0),"")</f>
        <v>1</v>
      </c>
      <c r="EW474" s="194">
        <f t="shared" ca="1" si="502"/>
        <v>1.3963799927016407E-2</v>
      </c>
      <c r="EZ474" s="194">
        <f t="shared" si="503"/>
        <v>0</v>
      </c>
      <c r="FA474" s="19" t="e">
        <f ca="1"/>
        <v>#N/A</v>
      </c>
      <c r="FB474" s="19" t="e">
        <f t="shared" ca="1" si="504"/>
        <v>#N/A</v>
      </c>
      <c r="FE474" s="198" cm="1">
        <f t="array" ref="FE474">IFERROR(MATCH(TRUE,INDEX($B$14:$B$117&gt;=FD474,0),0),"")</f>
        <v>1</v>
      </c>
      <c r="FF474" s="194">
        <f t="shared" ca="1" si="505"/>
        <v>1.3963799927016407E-2</v>
      </c>
      <c r="FI474" s="194">
        <f t="shared" si="506"/>
        <v>0</v>
      </c>
      <c r="FJ474" s="19" t="e">
        <f ca="1"/>
        <v>#N/A</v>
      </c>
      <c r="FK474" s="19" t="e">
        <f t="shared" ca="1" si="507"/>
        <v>#N/A</v>
      </c>
      <c r="FN474" s="198" cm="1">
        <f t="array" ref="FN474">IFERROR(MATCH(TRUE,INDEX($B$14:$B$117&gt;=FM474,0),0),"")</f>
        <v>1</v>
      </c>
      <c r="FO474" s="194">
        <f t="shared" ca="1" si="508"/>
        <v>1.3963799927016407E-2</v>
      </c>
      <c r="FR474" s="194">
        <f t="shared" si="509"/>
        <v>0</v>
      </c>
      <c r="FS474" s="19" t="e">
        <f ca="1"/>
        <v>#N/A</v>
      </c>
      <c r="FT474" s="19" t="e">
        <f t="shared" ca="1" si="510"/>
        <v>#N/A</v>
      </c>
      <c r="FW474" s="198" cm="1">
        <f t="array" ref="FW474">IFERROR(MATCH(TRUE,INDEX($B$14:$B$117&gt;=FV474,0),0),"")</f>
        <v>1</v>
      </c>
      <c r="FX474" s="194">
        <f t="shared" ca="1" si="511"/>
        <v>1.3963799927016407E-2</v>
      </c>
      <c r="GA474" s="194">
        <f t="shared" si="512"/>
        <v>0</v>
      </c>
      <c r="GB474" s="19" t="e">
        <f ca="1"/>
        <v>#N/A</v>
      </c>
      <c r="GC474" s="19" t="e">
        <f t="shared" ca="1" si="513"/>
        <v>#N/A</v>
      </c>
    </row>
    <row r="475" spans="8:185" x14ac:dyDescent="0.2">
      <c r="H475" s="198" cm="1">
        <f t="array" ref="H475">IFERROR(MATCH(TRUE,INDEX($B$14:$B$117&gt;=G475,0),0),"")</f>
        <v>1</v>
      </c>
      <c r="I475" s="194">
        <f t="shared" ca="1" si="458"/>
        <v>1.3963799927016407E-2</v>
      </c>
      <c r="L475" s="194">
        <f t="shared" si="514"/>
        <v>0</v>
      </c>
      <c r="M475" s="19">
        <f ca="1"/>
        <v>0</v>
      </c>
      <c r="N475" s="19">
        <f t="shared" ca="1" si="515"/>
        <v>0</v>
      </c>
      <c r="Q475" s="198" cm="1">
        <f t="array" ref="Q475">IFERROR(MATCH(TRUE,INDEX($B$14:$B$117&gt;=P475,0),0),"")</f>
        <v>1</v>
      </c>
      <c r="R475" s="194">
        <f t="shared" ca="1" si="459"/>
        <v>1.3963799927016407E-2</v>
      </c>
      <c r="U475" s="194">
        <f t="shared" si="516"/>
        <v>0</v>
      </c>
      <c r="V475" s="19">
        <f ca="1"/>
        <v>0</v>
      </c>
      <c r="W475" s="19">
        <f t="shared" ca="1" si="517"/>
        <v>0</v>
      </c>
      <c r="Z475" s="198" cm="1">
        <f t="array" ref="Z475">IFERROR(MATCH(TRUE,INDEX($B$14:$B$117&gt;=Y475,0),0),"")</f>
        <v>1</v>
      </c>
      <c r="AA475" s="194">
        <f t="shared" ca="1" si="460"/>
        <v>1.3963799927016407E-2</v>
      </c>
      <c r="AD475" s="194">
        <f t="shared" si="461"/>
        <v>0</v>
      </c>
      <c r="AE475" s="19">
        <f ca="1"/>
        <v>0</v>
      </c>
      <c r="AF475" s="19">
        <f t="shared" ca="1" si="462"/>
        <v>0</v>
      </c>
      <c r="AI475" s="198" cm="1">
        <f t="array" ref="AI475">IFERROR(MATCH(TRUE,INDEX($B$14:$B$117&gt;=AH475,0),0),"")</f>
        <v>1</v>
      </c>
      <c r="AJ475" s="194">
        <f t="shared" ca="1" si="463"/>
        <v>1.3963799927016407E-2</v>
      </c>
      <c r="AM475" s="194">
        <f t="shared" si="464"/>
        <v>0</v>
      </c>
      <c r="AN475" s="19">
        <f ca="1"/>
        <v>0</v>
      </c>
      <c r="AO475" s="19">
        <f t="shared" ca="1" si="465"/>
        <v>0</v>
      </c>
      <c r="AR475" s="198" cm="1">
        <f t="array" ref="AR475">IFERROR(MATCH(TRUE,INDEX($B$14:$B$117&gt;=AQ475,0),0),"")</f>
        <v>1</v>
      </c>
      <c r="AS475" s="194">
        <f t="shared" ca="1" si="466"/>
        <v>1.3963799927016407E-2</v>
      </c>
      <c r="AV475" s="194">
        <f t="shared" si="467"/>
        <v>0</v>
      </c>
      <c r="AW475" s="19">
        <f ca="1"/>
        <v>0</v>
      </c>
      <c r="AX475" s="19">
        <f t="shared" ca="1" si="468"/>
        <v>0</v>
      </c>
      <c r="BA475" s="198" cm="1">
        <f t="array" ref="BA475">IFERROR(MATCH(TRUE,INDEX($B$14:$B$117&gt;=AZ475,0),0),"")</f>
        <v>1</v>
      </c>
      <c r="BB475" s="194">
        <f t="shared" ca="1" si="469"/>
        <v>1.3963799927016407E-2</v>
      </c>
      <c r="BE475" s="194">
        <f t="shared" si="470"/>
        <v>0</v>
      </c>
      <c r="BF475" s="19">
        <f ca="1"/>
        <v>0</v>
      </c>
      <c r="BG475" s="19">
        <f t="shared" ca="1" si="471"/>
        <v>0</v>
      </c>
      <c r="BJ475" s="198" cm="1">
        <f t="array" ref="BJ475">IFERROR(MATCH(TRUE,INDEX($B$14:$B$117&gt;=BI475,0),0),"")</f>
        <v>1</v>
      </c>
      <c r="BK475" s="194">
        <f t="shared" ca="1" si="472"/>
        <v>1.3963799927016407E-2</v>
      </c>
      <c r="BN475" s="194">
        <f t="shared" si="473"/>
        <v>0</v>
      </c>
      <c r="BO475" s="19">
        <f ca="1"/>
        <v>0</v>
      </c>
      <c r="BP475" s="19">
        <f t="shared" ca="1" si="474"/>
        <v>0</v>
      </c>
      <c r="BS475" s="198" cm="1">
        <f t="array" ref="BS475">IFERROR(MATCH(TRUE,INDEX($B$14:$B$117&gt;=BR475,0),0),"")</f>
        <v>1</v>
      </c>
      <c r="BT475" s="194">
        <f t="shared" ca="1" si="475"/>
        <v>1.3963799927016407E-2</v>
      </c>
      <c r="BW475" s="194">
        <f t="shared" si="476"/>
        <v>0</v>
      </c>
      <c r="BX475" s="19">
        <f ca="1"/>
        <v>0</v>
      </c>
      <c r="BY475" s="19">
        <f t="shared" ca="1" si="477"/>
        <v>0</v>
      </c>
      <c r="CB475" s="198" cm="1">
        <f t="array" ref="CB475">IFERROR(MATCH(TRUE,INDEX($B$14:$B$117&gt;=CA475,0),0),"")</f>
        <v>1</v>
      </c>
      <c r="CC475" s="194">
        <f t="shared" ca="1" si="478"/>
        <v>1.3963799927016407E-2</v>
      </c>
      <c r="CF475" s="194">
        <f t="shared" si="479"/>
        <v>0</v>
      </c>
      <c r="CG475" s="19">
        <f ca="1"/>
        <v>0</v>
      </c>
      <c r="CH475" s="19">
        <f t="shared" ca="1" si="480"/>
        <v>0</v>
      </c>
      <c r="CK475" s="198" cm="1">
        <f t="array" ref="CK475">IFERROR(MATCH(TRUE,INDEX($B$14:$B$117&gt;=CJ475,0),0),"")</f>
        <v>1</v>
      </c>
      <c r="CL475" s="194">
        <f t="shared" ca="1" si="481"/>
        <v>1.3963799927016407E-2</v>
      </c>
      <c r="CO475" s="194">
        <f t="shared" si="482"/>
        <v>0</v>
      </c>
      <c r="CP475" s="19">
        <f ca="1"/>
        <v>0</v>
      </c>
      <c r="CQ475" s="19">
        <f t="shared" ca="1" si="483"/>
        <v>0</v>
      </c>
      <c r="CT475" s="198" cm="1">
        <f t="array" ref="CT475">IFERROR(MATCH(TRUE,INDEX($B$14:$B$117&gt;=CS475,0),0),"")</f>
        <v>1</v>
      </c>
      <c r="CU475" s="194">
        <f t="shared" ca="1" si="484"/>
        <v>1.3963799927016407E-2</v>
      </c>
      <c r="CX475" s="194">
        <f t="shared" si="485"/>
        <v>0</v>
      </c>
      <c r="CY475" s="19" t="e">
        <f ca="1"/>
        <v>#N/A</v>
      </c>
      <c r="CZ475" s="19" t="e">
        <f t="shared" ca="1" si="486"/>
        <v>#N/A</v>
      </c>
      <c r="DC475" s="198" cm="1">
        <f t="array" ref="DC475">IFERROR(MATCH(TRUE,INDEX($B$14:$B$117&gt;=DB475,0),0),"")</f>
        <v>1</v>
      </c>
      <c r="DD475" s="194">
        <f t="shared" ca="1" si="487"/>
        <v>1.3963799927016407E-2</v>
      </c>
      <c r="DG475" s="194">
        <f t="shared" si="488"/>
        <v>0</v>
      </c>
      <c r="DH475" s="19" t="e">
        <f ca="1"/>
        <v>#N/A</v>
      </c>
      <c r="DI475" s="19" t="e">
        <f t="shared" ca="1" si="489"/>
        <v>#N/A</v>
      </c>
      <c r="DL475" s="198" cm="1">
        <f t="array" ref="DL475">IFERROR(MATCH(TRUE,INDEX($B$14:$B$117&gt;=DK475,0),0),"")</f>
        <v>1</v>
      </c>
      <c r="DM475" s="194">
        <f t="shared" ca="1" si="490"/>
        <v>1.3963799927016407E-2</v>
      </c>
      <c r="DP475" s="194">
        <f t="shared" si="491"/>
        <v>0</v>
      </c>
      <c r="DQ475" s="19" t="e">
        <f ca="1"/>
        <v>#N/A</v>
      </c>
      <c r="DR475" s="19" t="e">
        <f t="shared" ca="1" si="492"/>
        <v>#N/A</v>
      </c>
      <c r="DU475" s="198" cm="1">
        <f t="array" ref="DU475">IFERROR(MATCH(TRUE,INDEX($B$14:$B$117&gt;=DT475,0),0),"")</f>
        <v>1</v>
      </c>
      <c r="DV475" s="194">
        <f t="shared" ca="1" si="493"/>
        <v>1.3963799927016407E-2</v>
      </c>
      <c r="DY475" s="194">
        <f t="shared" si="494"/>
        <v>0</v>
      </c>
      <c r="DZ475" s="19" t="e">
        <f ca="1"/>
        <v>#N/A</v>
      </c>
      <c r="EA475" s="19" t="e">
        <f t="shared" ca="1" si="495"/>
        <v>#N/A</v>
      </c>
      <c r="ED475" s="198" cm="1">
        <f t="array" ref="ED475">IFERROR(MATCH(TRUE,INDEX($B$14:$B$117&gt;=EC475,0),0),"")</f>
        <v>1</v>
      </c>
      <c r="EE475" s="194">
        <f t="shared" ca="1" si="496"/>
        <v>1.3963799927016407E-2</v>
      </c>
      <c r="EH475" s="194">
        <f t="shared" si="497"/>
        <v>0</v>
      </c>
      <c r="EI475" s="19" t="e">
        <f ca="1"/>
        <v>#N/A</v>
      </c>
      <c r="EJ475" s="19" t="e">
        <f t="shared" ca="1" si="498"/>
        <v>#N/A</v>
      </c>
      <c r="EM475" s="198" cm="1">
        <f t="array" ref="EM475">IFERROR(MATCH(TRUE,INDEX($B$14:$B$117&gt;=EL475,0),0),"")</f>
        <v>1</v>
      </c>
      <c r="EN475" s="194">
        <f t="shared" ca="1" si="499"/>
        <v>1.3963799927016407E-2</v>
      </c>
      <c r="EQ475" s="194">
        <f t="shared" si="500"/>
        <v>0</v>
      </c>
      <c r="ER475" s="19" t="e">
        <f ca="1"/>
        <v>#N/A</v>
      </c>
      <c r="ES475" s="19" t="e">
        <f t="shared" ca="1" si="501"/>
        <v>#N/A</v>
      </c>
      <c r="EV475" s="198" cm="1">
        <f t="array" ref="EV475">IFERROR(MATCH(TRUE,INDEX($B$14:$B$117&gt;=EU475,0),0),"")</f>
        <v>1</v>
      </c>
      <c r="EW475" s="194">
        <f t="shared" ca="1" si="502"/>
        <v>1.3963799927016407E-2</v>
      </c>
      <c r="EZ475" s="194">
        <f t="shared" si="503"/>
        <v>0</v>
      </c>
      <c r="FA475" s="19" t="e">
        <f ca="1"/>
        <v>#N/A</v>
      </c>
      <c r="FB475" s="19" t="e">
        <f t="shared" ca="1" si="504"/>
        <v>#N/A</v>
      </c>
      <c r="FE475" s="198" cm="1">
        <f t="array" ref="FE475">IFERROR(MATCH(TRUE,INDEX($B$14:$B$117&gt;=FD475,0),0),"")</f>
        <v>1</v>
      </c>
      <c r="FF475" s="194">
        <f t="shared" ca="1" si="505"/>
        <v>1.3963799927016407E-2</v>
      </c>
      <c r="FI475" s="194">
        <f t="shared" si="506"/>
        <v>0</v>
      </c>
      <c r="FJ475" s="19" t="e">
        <f ca="1"/>
        <v>#N/A</v>
      </c>
      <c r="FK475" s="19" t="e">
        <f t="shared" ca="1" si="507"/>
        <v>#N/A</v>
      </c>
      <c r="FN475" s="198" cm="1">
        <f t="array" ref="FN475">IFERROR(MATCH(TRUE,INDEX($B$14:$B$117&gt;=FM475,0),0),"")</f>
        <v>1</v>
      </c>
      <c r="FO475" s="194">
        <f t="shared" ca="1" si="508"/>
        <v>1.3963799927016407E-2</v>
      </c>
      <c r="FR475" s="194">
        <f t="shared" si="509"/>
        <v>0</v>
      </c>
      <c r="FS475" s="19" t="e">
        <f ca="1"/>
        <v>#N/A</v>
      </c>
      <c r="FT475" s="19" t="e">
        <f t="shared" ca="1" si="510"/>
        <v>#N/A</v>
      </c>
      <c r="FW475" s="198" cm="1">
        <f t="array" ref="FW475">IFERROR(MATCH(TRUE,INDEX($B$14:$B$117&gt;=FV475,0),0),"")</f>
        <v>1</v>
      </c>
      <c r="FX475" s="194">
        <f t="shared" ca="1" si="511"/>
        <v>1.3963799927016407E-2</v>
      </c>
      <c r="GA475" s="194">
        <f t="shared" si="512"/>
        <v>0</v>
      </c>
      <c r="GB475" s="19" t="e">
        <f ca="1"/>
        <v>#N/A</v>
      </c>
      <c r="GC475" s="19" t="e">
        <f t="shared" ca="1" si="513"/>
        <v>#N/A</v>
      </c>
    </row>
    <row r="476" spans="8:185" x14ac:dyDescent="0.2">
      <c r="H476" s="198" cm="1">
        <f t="array" ref="H476">IFERROR(MATCH(TRUE,INDEX($B$14:$B$117&gt;=G476,0),0),"")</f>
        <v>1</v>
      </c>
      <c r="I476" s="194">
        <f t="shared" ca="1" si="458"/>
        <v>1.3963799927016407E-2</v>
      </c>
      <c r="L476" s="194">
        <f t="shared" si="514"/>
        <v>0</v>
      </c>
      <c r="M476" s="19">
        <f ca="1"/>
        <v>0</v>
      </c>
      <c r="N476" s="19">
        <f t="shared" ca="1" si="515"/>
        <v>0</v>
      </c>
      <c r="Q476" s="198" cm="1">
        <f t="array" ref="Q476">IFERROR(MATCH(TRUE,INDEX($B$14:$B$117&gt;=P476,0),0),"")</f>
        <v>1</v>
      </c>
      <c r="R476" s="194">
        <f t="shared" ca="1" si="459"/>
        <v>1.3963799927016407E-2</v>
      </c>
      <c r="U476" s="194">
        <f t="shared" si="516"/>
        <v>0</v>
      </c>
      <c r="V476" s="19">
        <f ca="1"/>
        <v>0</v>
      </c>
      <c r="W476" s="19">
        <f t="shared" ca="1" si="517"/>
        <v>0</v>
      </c>
      <c r="Z476" s="198" cm="1">
        <f t="array" ref="Z476">IFERROR(MATCH(TRUE,INDEX($B$14:$B$117&gt;=Y476,0),0),"")</f>
        <v>1</v>
      </c>
      <c r="AA476" s="194">
        <f t="shared" ca="1" si="460"/>
        <v>1.3963799927016407E-2</v>
      </c>
      <c r="AD476" s="194">
        <f t="shared" si="461"/>
        <v>0</v>
      </c>
      <c r="AE476" s="19">
        <f ca="1"/>
        <v>0</v>
      </c>
      <c r="AF476" s="19">
        <f t="shared" ca="1" si="462"/>
        <v>0</v>
      </c>
      <c r="AI476" s="198" cm="1">
        <f t="array" ref="AI476">IFERROR(MATCH(TRUE,INDEX($B$14:$B$117&gt;=AH476,0),0),"")</f>
        <v>1</v>
      </c>
      <c r="AJ476" s="194">
        <f t="shared" ca="1" si="463"/>
        <v>1.3963799927016407E-2</v>
      </c>
      <c r="AM476" s="194">
        <f t="shared" si="464"/>
        <v>0</v>
      </c>
      <c r="AN476" s="19">
        <f ca="1"/>
        <v>0</v>
      </c>
      <c r="AO476" s="19">
        <f t="shared" ca="1" si="465"/>
        <v>0</v>
      </c>
      <c r="AR476" s="198" cm="1">
        <f t="array" ref="AR476">IFERROR(MATCH(TRUE,INDEX($B$14:$B$117&gt;=AQ476,0),0),"")</f>
        <v>1</v>
      </c>
      <c r="AS476" s="194">
        <f t="shared" ca="1" si="466"/>
        <v>1.3963799927016407E-2</v>
      </c>
      <c r="AV476" s="194">
        <f t="shared" si="467"/>
        <v>0</v>
      </c>
      <c r="AW476" s="19">
        <f ca="1"/>
        <v>0</v>
      </c>
      <c r="AX476" s="19">
        <f t="shared" ca="1" si="468"/>
        <v>0</v>
      </c>
      <c r="BA476" s="198" cm="1">
        <f t="array" ref="BA476">IFERROR(MATCH(TRUE,INDEX($B$14:$B$117&gt;=AZ476,0),0),"")</f>
        <v>1</v>
      </c>
      <c r="BB476" s="194">
        <f t="shared" ca="1" si="469"/>
        <v>1.3963799927016407E-2</v>
      </c>
      <c r="BE476" s="194">
        <f t="shared" si="470"/>
        <v>0</v>
      </c>
      <c r="BF476" s="19">
        <f ca="1"/>
        <v>0</v>
      </c>
      <c r="BG476" s="19">
        <f t="shared" ca="1" si="471"/>
        <v>0</v>
      </c>
      <c r="BJ476" s="198" cm="1">
        <f t="array" ref="BJ476">IFERROR(MATCH(TRUE,INDEX($B$14:$B$117&gt;=BI476,0),0),"")</f>
        <v>1</v>
      </c>
      <c r="BK476" s="194">
        <f t="shared" ca="1" si="472"/>
        <v>1.3963799927016407E-2</v>
      </c>
      <c r="BN476" s="194">
        <f t="shared" si="473"/>
        <v>0</v>
      </c>
      <c r="BO476" s="19">
        <f ca="1"/>
        <v>0</v>
      </c>
      <c r="BP476" s="19">
        <f t="shared" ca="1" si="474"/>
        <v>0</v>
      </c>
      <c r="BS476" s="198" cm="1">
        <f t="array" ref="BS476">IFERROR(MATCH(TRUE,INDEX($B$14:$B$117&gt;=BR476,0),0),"")</f>
        <v>1</v>
      </c>
      <c r="BT476" s="194">
        <f t="shared" ca="1" si="475"/>
        <v>1.3963799927016407E-2</v>
      </c>
      <c r="BW476" s="194">
        <f t="shared" si="476"/>
        <v>0</v>
      </c>
      <c r="BX476" s="19">
        <f ca="1"/>
        <v>0</v>
      </c>
      <c r="BY476" s="19">
        <f t="shared" ca="1" si="477"/>
        <v>0</v>
      </c>
      <c r="CB476" s="198" cm="1">
        <f t="array" ref="CB476">IFERROR(MATCH(TRUE,INDEX($B$14:$B$117&gt;=CA476,0),0),"")</f>
        <v>1</v>
      </c>
      <c r="CC476" s="194">
        <f t="shared" ca="1" si="478"/>
        <v>1.3963799927016407E-2</v>
      </c>
      <c r="CF476" s="194">
        <f t="shared" si="479"/>
        <v>0</v>
      </c>
      <c r="CG476" s="19">
        <f ca="1"/>
        <v>0</v>
      </c>
      <c r="CH476" s="19">
        <f t="shared" ca="1" si="480"/>
        <v>0</v>
      </c>
      <c r="CK476" s="198" cm="1">
        <f t="array" ref="CK476">IFERROR(MATCH(TRUE,INDEX($B$14:$B$117&gt;=CJ476,0),0),"")</f>
        <v>1</v>
      </c>
      <c r="CL476" s="194">
        <f t="shared" ca="1" si="481"/>
        <v>1.3963799927016407E-2</v>
      </c>
      <c r="CO476" s="194">
        <f t="shared" si="482"/>
        <v>0</v>
      </c>
      <c r="CP476" s="19">
        <f ca="1"/>
        <v>0</v>
      </c>
      <c r="CQ476" s="19">
        <f t="shared" ca="1" si="483"/>
        <v>0</v>
      </c>
      <c r="CT476" s="198" cm="1">
        <f t="array" ref="CT476">IFERROR(MATCH(TRUE,INDEX($B$14:$B$117&gt;=CS476,0),0),"")</f>
        <v>1</v>
      </c>
      <c r="CU476" s="194">
        <f t="shared" ca="1" si="484"/>
        <v>1.3963799927016407E-2</v>
      </c>
      <c r="CX476" s="194">
        <f t="shared" si="485"/>
        <v>0</v>
      </c>
      <c r="CY476" s="19" t="e">
        <f ca="1"/>
        <v>#N/A</v>
      </c>
      <c r="CZ476" s="19" t="e">
        <f t="shared" ca="1" si="486"/>
        <v>#N/A</v>
      </c>
      <c r="DC476" s="198" cm="1">
        <f t="array" ref="DC476">IFERROR(MATCH(TRUE,INDEX($B$14:$B$117&gt;=DB476,0),0),"")</f>
        <v>1</v>
      </c>
      <c r="DD476" s="194">
        <f t="shared" ca="1" si="487"/>
        <v>1.3963799927016407E-2</v>
      </c>
      <c r="DG476" s="194">
        <f t="shared" si="488"/>
        <v>0</v>
      </c>
      <c r="DH476" s="19" t="e">
        <f ca="1"/>
        <v>#N/A</v>
      </c>
      <c r="DI476" s="19" t="e">
        <f t="shared" ca="1" si="489"/>
        <v>#N/A</v>
      </c>
      <c r="DL476" s="198" cm="1">
        <f t="array" ref="DL476">IFERROR(MATCH(TRUE,INDEX($B$14:$B$117&gt;=DK476,0),0),"")</f>
        <v>1</v>
      </c>
      <c r="DM476" s="194">
        <f t="shared" ca="1" si="490"/>
        <v>1.3963799927016407E-2</v>
      </c>
      <c r="DP476" s="194">
        <f t="shared" si="491"/>
        <v>0</v>
      </c>
      <c r="DQ476" s="19" t="e">
        <f ca="1"/>
        <v>#N/A</v>
      </c>
      <c r="DR476" s="19" t="e">
        <f t="shared" ca="1" si="492"/>
        <v>#N/A</v>
      </c>
      <c r="DU476" s="198" cm="1">
        <f t="array" ref="DU476">IFERROR(MATCH(TRUE,INDEX($B$14:$B$117&gt;=DT476,0),0),"")</f>
        <v>1</v>
      </c>
      <c r="DV476" s="194">
        <f t="shared" ca="1" si="493"/>
        <v>1.3963799927016407E-2</v>
      </c>
      <c r="DY476" s="194">
        <f t="shared" si="494"/>
        <v>0</v>
      </c>
      <c r="DZ476" s="19" t="e">
        <f ca="1"/>
        <v>#N/A</v>
      </c>
      <c r="EA476" s="19" t="e">
        <f t="shared" ca="1" si="495"/>
        <v>#N/A</v>
      </c>
      <c r="ED476" s="198" cm="1">
        <f t="array" ref="ED476">IFERROR(MATCH(TRUE,INDEX($B$14:$B$117&gt;=EC476,0),0),"")</f>
        <v>1</v>
      </c>
      <c r="EE476" s="194">
        <f t="shared" ca="1" si="496"/>
        <v>1.3963799927016407E-2</v>
      </c>
      <c r="EH476" s="194">
        <f t="shared" si="497"/>
        <v>0</v>
      </c>
      <c r="EI476" s="19" t="e">
        <f ca="1"/>
        <v>#N/A</v>
      </c>
      <c r="EJ476" s="19" t="e">
        <f t="shared" ca="1" si="498"/>
        <v>#N/A</v>
      </c>
      <c r="EM476" s="198" cm="1">
        <f t="array" ref="EM476">IFERROR(MATCH(TRUE,INDEX($B$14:$B$117&gt;=EL476,0),0),"")</f>
        <v>1</v>
      </c>
      <c r="EN476" s="194">
        <f t="shared" ca="1" si="499"/>
        <v>1.3963799927016407E-2</v>
      </c>
      <c r="EQ476" s="194">
        <f t="shared" si="500"/>
        <v>0</v>
      </c>
      <c r="ER476" s="19" t="e">
        <f ca="1"/>
        <v>#N/A</v>
      </c>
      <c r="ES476" s="19" t="e">
        <f t="shared" ca="1" si="501"/>
        <v>#N/A</v>
      </c>
      <c r="EV476" s="198" cm="1">
        <f t="array" ref="EV476">IFERROR(MATCH(TRUE,INDEX($B$14:$B$117&gt;=EU476,0),0),"")</f>
        <v>1</v>
      </c>
      <c r="EW476" s="194">
        <f t="shared" ca="1" si="502"/>
        <v>1.3963799927016407E-2</v>
      </c>
      <c r="EZ476" s="194">
        <f t="shared" si="503"/>
        <v>0</v>
      </c>
      <c r="FA476" s="19" t="e">
        <f ca="1"/>
        <v>#N/A</v>
      </c>
      <c r="FB476" s="19" t="e">
        <f t="shared" ca="1" si="504"/>
        <v>#N/A</v>
      </c>
      <c r="FE476" s="198" cm="1">
        <f t="array" ref="FE476">IFERROR(MATCH(TRUE,INDEX($B$14:$B$117&gt;=FD476,0),0),"")</f>
        <v>1</v>
      </c>
      <c r="FF476" s="194">
        <f t="shared" ca="1" si="505"/>
        <v>1.3963799927016407E-2</v>
      </c>
      <c r="FI476" s="194">
        <f t="shared" si="506"/>
        <v>0</v>
      </c>
      <c r="FJ476" s="19" t="e">
        <f ca="1"/>
        <v>#N/A</v>
      </c>
      <c r="FK476" s="19" t="e">
        <f t="shared" ca="1" si="507"/>
        <v>#N/A</v>
      </c>
      <c r="FN476" s="198" cm="1">
        <f t="array" ref="FN476">IFERROR(MATCH(TRUE,INDEX($B$14:$B$117&gt;=FM476,0),0),"")</f>
        <v>1</v>
      </c>
      <c r="FO476" s="194">
        <f t="shared" ca="1" si="508"/>
        <v>1.3963799927016407E-2</v>
      </c>
      <c r="FR476" s="194">
        <f t="shared" si="509"/>
        <v>0</v>
      </c>
      <c r="FS476" s="19" t="e">
        <f ca="1"/>
        <v>#N/A</v>
      </c>
      <c r="FT476" s="19" t="e">
        <f t="shared" ca="1" si="510"/>
        <v>#N/A</v>
      </c>
      <c r="FW476" s="198" cm="1">
        <f t="array" ref="FW476">IFERROR(MATCH(TRUE,INDEX($B$14:$B$117&gt;=FV476,0),0),"")</f>
        <v>1</v>
      </c>
      <c r="FX476" s="194">
        <f t="shared" ca="1" si="511"/>
        <v>1.3963799927016407E-2</v>
      </c>
      <c r="GA476" s="194">
        <f t="shared" si="512"/>
        <v>0</v>
      </c>
      <c r="GB476" s="19" t="e">
        <f ca="1"/>
        <v>#N/A</v>
      </c>
      <c r="GC476" s="19" t="e">
        <f t="shared" ca="1" si="513"/>
        <v>#N/A</v>
      </c>
    </row>
    <row r="477" spans="8:185" x14ac:dyDescent="0.2">
      <c r="H477" s="198" cm="1">
        <f t="array" ref="H477">IFERROR(MATCH(TRUE,INDEX($B$14:$B$117&gt;=G477,0),0),"")</f>
        <v>1</v>
      </c>
      <c r="I477" s="194">
        <f t="shared" ca="1" si="458"/>
        <v>1.3963799927016407E-2</v>
      </c>
      <c r="L477" s="194">
        <f t="shared" si="514"/>
        <v>0</v>
      </c>
      <c r="M477" s="19">
        <f ca="1"/>
        <v>0</v>
      </c>
      <c r="N477" s="19">
        <f t="shared" ca="1" si="515"/>
        <v>0</v>
      </c>
      <c r="Q477" s="198" cm="1">
        <f t="array" ref="Q477">IFERROR(MATCH(TRUE,INDEX($B$14:$B$117&gt;=P477,0),0),"")</f>
        <v>1</v>
      </c>
      <c r="R477" s="194">
        <f t="shared" ca="1" si="459"/>
        <v>1.3963799927016407E-2</v>
      </c>
      <c r="U477" s="194">
        <f t="shared" si="516"/>
        <v>0</v>
      </c>
      <c r="V477" s="19">
        <f ca="1"/>
        <v>0</v>
      </c>
      <c r="W477" s="19">
        <f t="shared" ca="1" si="517"/>
        <v>0</v>
      </c>
      <c r="Z477" s="198" cm="1">
        <f t="array" ref="Z477">IFERROR(MATCH(TRUE,INDEX($B$14:$B$117&gt;=Y477,0),0),"")</f>
        <v>1</v>
      </c>
      <c r="AA477" s="194">
        <f t="shared" ca="1" si="460"/>
        <v>1.3963799927016407E-2</v>
      </c>
      <c r="AD477" s="194">
        <f t="shared" si="461"/>
        <v>0</v>
      </c>
      <c r="AE477" s="19">
        <f ca="1"/>
        <v>0</v>
      </c>
      <c r="AF477" s="19">
        <f t="shared" ca="1" si="462"/>
        <v>0</v>
      </c>
      <c r="AI477" s="198" cm="1">
        <f t="array" ref="AI477">IFERROR(MATCH(TRUE,INDEX($B$14:$B$117&gt;=AH477,0),0),"")</f>
        <v>1</v>
      </c>
      <c r="AJ477" s="194">
        <f t="shared" ca="1" si="463"/>
        <v>1.3963799927016407E-2</v>
      </c>
      <c r="AM477" s="194">
        <f t="shared" si="464"/>
        <v>0</v>
      </c>
      <c r="AN477" s="19">
        <f ca="1"/>
        <v>0</v>
      </c>
      <c r="AO477" s="19">
        <f t="shared" ca="1" si="465"/>
        <v>0</v>
      </c>
      <c r="AR477" s="198" cm="1">
        <f t="array" ref="AR477">IFERROR(MATCH(TRUE,INDEX($B$14:$B$117&gt;=AQ477,0),0),"")</f>
        <v>1</v>
      </c>
      <c r="AS477" s="194">
        <f t="shared" ca="1" si="466"/>
        <v>1.3963799927016407E-2</v>
      </c>
      <c r="AV477" s="194">
        <f t="shared" si="467"/>
        <v>0</v>
      </c>
      <c r="AW477" s="19">
        <f ca="1"/>
        <v>0</v>
      </c>
      <c r="AX477" s="19">
        <f t="shared" ca="1" si="468"/>
        <v>0</v>
      </c>
      <c r="BA477" s="198" cm="1">
        <f t="array" ref="BA477">IFERROR(MATCH(TRUE,INDEX($B$14:$B$117&gt;=AZ477,0),0),"")</f>
        <v>1</v>
      </c>
      <c r="BB477" s="194">
        <f t="shared" ca="1" si="469"/>
        <v>1.3963799927016407E-2</v>
      </c>
      <c r="BE477" s="194">
        <f t="shared" si="470"/>
        <v>0</v>
      </c>
      <c r="BF477" s="19">
        <f ca="1"/>
        <v>0</v>
      </c>
      <c r="BG477" s="19">
        <f t="shared" ca="1" si="471"/>
        <v>0</v>
      </c>
      <c r="BJ477" s="198" cm="1">
        <f t="array" ref="BJ477">IFERROR(MATCH(TRUE,INDEX($B$14:$B$117&gt;=BI477,0),0),"")</f>
        <v>1</v>
      </c>
      <c r="BK477" s="194">
        <f t="shared" ca="1" si="472"/>
        <v>1.3963799927016407E-2</v>
      </c>
      <c r="BN477" s="194">
        <f t="shared" si="473"/>
        <v>0</v>
      </c>
      <c r="BO477" s="19">
        <f ca="1"/>
        <v>0</v>
      </c>
      <c r="BP477" s="19">
        <f t="shared" ca="1" si="474"/>
        <v>0</v>
      </c>
      <c r="BS477" s="198" cm="1">
        <f t="array" ref="BS477">IFERROR(MATCH(TRUE,INDEX($B$14:$B$117&gt;=BR477,0),0),"")</f>
        <v>1</v>
      </c>
      <c r="BT477" s="194">
        <f t="shared" ca="1" si="475"/>
        <v>1.3963799927016407E-2</v>
      </c>
      <c r="BW477" s="194">
        <f t="shared" si="476"/>
        <v>0</v>
      </c>
      <c r="BX477" s="19">
        <f ca="1"/>
        <v>0</v>
      </c>
      <c r="BY477" s="19">
        <f t="shared" ca="1" si="477"/>
        <v>0</v>
      </c>
      <c r="CB477" s="198" cm="1">
        <f t="array" ref="CB477">IFERROR(MATCH(TRUE,INDEX($B$14:$B$117&gt;=CA477,0),0),"")</f>
        <v>1</v>
      </c>
      <c r="CC477" s="194">
        <f t="shared" ca="1" si="478"/>
        <v>1.3963799927016407E-2</v>
      </c>
      <c r="CF477" s="194">
        <f t="shared" si="479"/>
        <v>0</v>
      </c>
      <c r="CG477" s="19">
        <f ca="1"/>
        <v>0</v>
      </c>
      <c r="CH477" s="19">
        <f t="shared" ca="1" si="480"/>
        <v>0</v>
      </c>
      <c r="CK477" s="198" cm="1">
        <f t="array" ref="CK477">IFERROR(MATCH(TRUE,INDEX($B$14:$B$117&gt;=CJ477,0),0),"")</f>
        <v>1</v>
      </c>
      <c r="CL477" s="194">
        <f t="shared" ca="1" si="481"/>
        <v>1.3963799927016407E-2</v>
      </c>
      <c r="CO477" s="194">
        <f t="shared" si="482"/>
        <v>0</v>
      </c>
      <c r="CP477" s="19">
        <f ca="1"/>
        <v>0</v>
      </c>
      <c r="CQ477" s="19">
        <f t="shared" ca="1" si="483"/>
        <v>0</v>
      </c>
      <c r="CT477" s="198" cm="1">
        <f t="array" ref="CT477">IFERROR(MATCH(TRUE,INDEX($B$14:$B$117&gt;=CS477,0),0),"")</f>
        <v>1</v>
      </c>
      <c r="CU477" s="194">
        <f t="shared" ca="1" si="484"/>
        <v>1.3963799927016407E-2</v>
      </c>
      <c r="CX477" s="194">
        <f t="shared" si="485"/>
        <v>0</v>
      </c>
      <c r="CY477" s="19" t="e">
        <f ca="1"/>
        <v>#N/A</v>
      </c>
      <c r="CZ477" s="19" t="e">
        <f t="shared" ca="1" si="486"/>
        <v>#N/A</v>
      </c>
      <c r="DC477" s="198" cm="1">
        <f t="array" ref="DC477">IFERROR(MATCH(TRUE,INDEX($B$14:$B$117&gt;=DB477,0),0),"")</f>
        <v>1</v>
      </c>
      <c r="DD477" s="194">
        <f t="shared" ca="1" si="487"/>
        <v>1.3963799927016407E-2</v>
      </c>
      <c r="DG477" s="194">
        <f t="shared" si="488"/>
        <v>0</v>
      </c>
      <c r="DH477" s="19" t="e">
        <f ca="1"/>
        <v>#N/A</v>
      </c>
      <c r="DI477" s="19" t="e">
        <f t="shared" ca="1" si="489"/>
        <v>#N/A</v>
      </c>
      <c r="DL477" s="198" cm="1">
        <f t="array" ref="DL477">IFERROR(MATCH(TRUE,INDEX($B$14:$B$117&gt;=DK477,0),0),"")</f>
        <v>1</v>
      </c>
      <c r="DM477" s="194">
        <f t="shared" ca="1" si="490"/>
        <v>1.3963799927016407E-2</v>
      </c>
      <c r="DP477" s="194">
        <f t="shared" si="491"/>
        <v>0</v>
      </c>
      <c r="DQ477" s="19" t="e">
        <f ca="1"/>
        <v>#N/A</v>
      </c>
      <c r="DR477" s="19" t="e">
        <f t="shared" ca="1" si="492"/>
        <v>#N/A</v>
      </c>
      <c r="DU477" s="198" cm="1">
        <f t="array" ref="DU477">IFERROR(MATCH(TRUE,INDEX($B$14:$B$117&gt;=DT477,0),0),"")</f>
        <v>1</v>
      </c>
      <c r="DV477" s="194">
        <f t="shared" ca="1" si="493"/>
        <v>1.3963799927016407E-2</v>
      </c>
      <c r="DY477" s="194">
        <f t="shared" si="494"/>
        <v>0</v>
      </c>
      <c r="DZ477" s="19" t="e">
        <f ca="1"/>
        <v>#N/A</v>
      </c>
      <c r="EA477" s="19" t="e">
        <f t="shared" ca="1" si="495"/>
        <v>#N/A</v>
      </c>
      <c r="ED477" s="198" cm="1">
        <f t="array" ref="ED477">IFERROR(MATCH(TRUE,INDEX($B$14:$B$117&gt;=EC477,0),0),"")</f>
        <v>1</v>
      </c>
      <c r="EE477" s="194">
        <f t="shared" ca="1" si="496"/>
        <v>1.3963799927016407E-2</v>
      </c>
      <c r="EH477" s="194">
        <f t="shared" si="497"/>
        <v>0</v>
      </c>
      <c r="EI477" s="19" t="e">
        <f ca="1"/>
        <v>#N/A</v>
      </c>
      <c r="EJ477" s="19" t="e">
        <f t="shared" ca="1" si="498"/>
        <v>#N/A</v>
      </c>
      <c r="EM477" s="198" cm="1">
        <f t="array" ref="EM477">IFERROR(MATCH(TRUE,INDEX($B$14:$B$117&gt;=EL477,0),0),"")</f>
        <v>1</v>
      </c>
      <c r="EN477" s="194">
        <f t="shared" ca="1" si="499"/>
        <v>1.3963799927016407E-2</v>
      </c>
      <c r="EQ477" s="194">
        <f t="shared" si="500"/>
        <v>0</v>
      </c>
      <c r="ER477" s="19" t="e">
        <f ca="1"/>
        <v>#N/A</v>
      </c>
      <c r="ES477" s="19" t="e">
        <f t="shared" ca="1" si="501"/>
        <v>#N/A</v>
      </c>
      <c r="EV477" s="198" cm="1">
        <f t="array" ref="EV477">IFERROR(MATCH(TRUE,INDEX($B$14:$B$117&gt;=EU477,0),0),"")</f>
        <v>1</v>
      </c>
      <c r="EW477" s="194">
        <f t="shared" ca="1" si="502"/>
        <v>1.3963799927016407E-2</v>
      </c>
      <c r="EZ477" s="194">
        <f t="shared" si="503"/>
        <v>0</v>
      </c>
      <c r="FA477" s="19" t="e">
        <f ca="1"/>
        <v>#N/A</v>
      </c>
      <c r="FB477" s="19" t="e">
        <f t="shared" ca="1" si="504"/>
        <v>#N/A</v>
      </c>
      <c r="FE477" s="198" cm="1">
        <f t="array" ref="FE477">IFERROR(MATCH(TRUE,INDEX($B$14:$B$117&gt;=FD477,0),0),"")</f>
        <v>1</v>
      </c>
      <c r="FF477" s="194">
        <f t="shared" ca="1" si="505"/>
        <v>1.3963799927016407E-2</v>
      </c>
      <c r="FI477" s="194">
        <f t="shared" si="506"/>
        <v>0</v>
      </c>
      <c r="FJ477" s="19" t="e">
        <f ca="1"/>
        <v>#N/A</v>
      </c>
      <c r="FK477" s="19" t="e">
        <f t="shared" ca="1" si="507"/>
        <v>#N/A</v>
      </c>
      <c r="FN477" s="198" cm="1">
        <f t="array" ref="FN477">IFERROR(MATCH(TRUE,INDEX($B$14:$B$117&gt;=FM477,0),0),"")</f>
        <v>1</v>
      </c>
      <c r="FO477" s="194">
        <f t="shared" ca="1" si="508"/>
        <v>1.3963799927016407E-2</v>
      </c>
      <c r="FR477" s="194">
        <f t="shared" si="509"/>
        <v>0</v>
      </c>
      <c r="FS477" s="19" t="e">
        <f ca="1"/>
        <v>#N/A</v>
      </c>
      <c r="FT477" s="19" t="e">
        <f t="shared" ca="1" si="510"/>
        <v>#N/A</v>
      </c>
      <c r="FW477" s="198" cm="1">
        <f t="array" ref="FW477">IFERROR(MATCH(TRUE,INDEX($B$14:$B$117&gt;=FV477,0),0),"")</f>
        <v>1</v>
      </c>
      <c r="FX477" s="194">
        <f t="shared" ca="1" si="511"/>
        <v>1.3963799927016407E-2</v>
      </c>
      <c r="GA477" s="194">
        <f t="shared" si="512"/>
        <v>0</v>
      </c>
      <c r="GB477" s="19" t="e">
        <f ca="1"/>
        <v>#N/A</v>
      </c>
      <c r="GC477" s="19" t="e">
        <f t="shared" ca="1" si="513"/>
        <v>#N/A</v>
      </c>
    </row>
    <row r="478" spans="8:185" x14ac:dyDescent="0.2">
      <c r="H478" s="198" cm="1">
        <f t="array" ref="H478">IFERROR(MATCH(TRUE,INDEX($B$14:$B$117&gt;=G478,0),0),"")</f>
        <v>1</v>
      </c>
      <c r="I478" s="194">
        <f t="shared" ca="1" si="458"/>
        <v>1.3963799927016407E-2</v>
      </c>
      <c r="L478" s="194">
        <f t="shared" si="514"/>
        <v>0</v>
      </c>
      <c r="M478" s="19">
        <f ca="1"/>
        <v>0</v>
      </c>
      <c r="N478" s="19">
        <f t="shared" ca="1" si="515"/>
        <v>0</v>
      </c>
      <c r="Q478" s="198" cm="1">
        <f t="array" ref="Q478">IFERROR(MATCH(TRUE,INDEX($B$14:$B$117&gt;=P478,0),0),"")</f>
        <v>1</v>
      </c>
      <c r="R478" s="194">
        <f t="shared" ca="1" si="459"/>
        <v>1.3963799927016407E-2</v>
      </c>
      <c r="U478" s="194">
        <f t="shared" si="516"/>
        <v>0</v>
      </c>
      <c r="V478" s="19">
        <f ca="1"/>
        <v>0</v>
      </c>
      <c r="W478" s="19">
        <f t="shared" ca="1" si="517"/>
        <v>0</v>
      </c>
      <c r="Z478" s="198" cm="1">
        <f t="array" ref="Z478">IFERROR(MATCH(TRUE,INDEX($B$14:$B$117&gt;=Y478,0),0),"")</f>
        <v>1</v>
      </c>
      <c r="AA478" s="194">
        <f t="shared" ca="1" si="460"/>
        <v>1.3963799927016407E-2</v>
      </c>
      <c r="AD478" s="194">
        <f t="shared" si="461"/>
        <v>0</v>
      </c>
      <c r="AE478" s="19">
        <f ca="1"/>
        <v>0</v>
      </c>
      <c r="AF478" s="19">
        <f t="shared" ca="1" si="462"/>
        <v>0</v>
      </c>
      <c r="AI478" s="198" cm="1">
        <f t="array" ref="AI478">IFERROR(MATCH(TRUE,INDEX($B$14:$B$117&gt;=AH478,0),0),"")</f>
        <v>1</v>
      </c>
      <c r="AJ478" s="194">
        <f t="shared" ca="1" si="463"/>
        <v>1.3963799927016407E-2</v>
      </c>
      <c r="AM478" s="194">
        <f t="shared" si="464"/>
        <v>0</v>
      </c>
      <c r="AN478" s="19">
        <f ca="1"/>
        <v>0</v>
      </c>
      <c r="AO478" s="19">
        <f t="shared" ca="1" si="465"/>
        <v>0</v>
      </c>
      <c r="AR478" s="198" cm="1">
        <f t="array" ref="AR478">IFERROR(MATCH(TRUE,INDEX($B$14:$B$117&gt;=AQ478,0),0),"")</f>
        <v>1</v>
      </c>
      <c r="AS478" s="194">
        <f t="shared" ca="1" si="466"/>
        <v>1.3963799927016407E-2</v>
      </c>
      <c r="AV478" s="194">
        <f t="shared" si="467"/>
        <v>0</v>
      </c>
      <c r="AW478" s="19">
        <f ca="1"/>
        <v>0</v>
      </c>
      <c r="AX478" s="19">
        <f t="shared" ca="1" si="468"/>
        <v>0</v>
      </c>
      <c r="BA478" s="198" cm="1">
        <f t="array" ref="BA478">IFERROR(MATCH(TRUE,INDEX($B$14:$B$117&gt;=AZ478,0),0),"")</f>
        <v>1</v>
      </c>
      <c r="BB478" s="194">
        <f t="shared" ca="1" si="469"/>
        <v>1.3963799927016407E-2</v>
      </c>
      <c r="BE478" s="194">
        <f t="shared" si="470"/>
        <v>0</v>
      </c>
      <c r="BF478" s="19">
        <f ca="1"/>
        <v>0</v>
      </c>
      <c r="BG478" s="19">
        <f t="shared" ca="1" si="471"/>
        <v>0</v>
      </c>
      <c r="BJ478" s="198" cm="1">
        <f t="array" ref="BJ478">IFERROR(MATCH(TRUE,INDEX($B$14:$B$117&gt;=BI478,0),0),"")</f>
        <v>1</v>
      </c>
      <c r="BK478" s="194">
        <f t="shared" ca="1" si="472"/>
        <v>1.3963799927016407E-2</v>
      </c>
      <c r="BN478" s="194">
        <f t="shared" si="473"/>
        <v>0</v>
      </c>
      <c r="BO478" s="19">
        <f ca="1"/>
        <v>0</v>
      </c>
      <c r="BP478" s="19">
        <f t="shared" ca="1" si="474"/>
        <v>0</v>
      </c>
      <c r="BS478" s="198" cm="1">
        <f t="array" ref="BS478">IFERROR(MATCH(TRUE,INDEX($B$14:$B$117&gt;=BR478,0),0),"")</f>
        <v>1</v>
      </c>
      <c r="BT478" s="194">
        <f t="shared" ca="1" si="475"/>
        <v>1.3963799927016407E-2</v>
      </c>
      <c r="BW478" s="194">
        <f t="shared" si="476"/>
        <v>0</v>
      </c>
      <c r="BX478" s="19">
        <f ca="1"/>
        <v>0</v>
      </c>
      <c r="BY478" s="19">
        <f t="shared" ca="1" si="477"/>
        <v>0</v>
      </c>
      <c r="CB478" s="198" cm="1">
        <f t="array" ref="CB478">IFERROR(MATCH(TRUE,INDEX($B$14:$B$117&gt;=CA478,0),0),"")</f>
        <v>1</v>
      </c>
      <c r="CC478" s="194">
        <f t="shared" ca="1" si="478"/>
        <v>1.3963799927016407E-2</v>
      </c>
      <c r="CF478" s="194">
        <f t="shared" si="479"/>
        <v>0</v>
      </c>
      <c r="CG478" s="19">
        <f ca="1"/>
        <v>0</v>
      </c>
      <c r="CH478" s="19">
        <f t="shared" ca="1" si="480"/>
        <v>0</v>
      </c>
      <c r="CK478" s="198" cm="1">
        <f t="array" ref="CK478">IFERROR(MATCH(TRUE,INDEX($B$14:$B$117&gt;=CJ478,0),0),"")</f>
        <v>1</v>
      </c>
      <c r="CL478" s="194">
        <f t="shared" ca="1" si="481"/>
        <v>1.3963799927016407E-2</v>
      </c>
      <c r="CO478" s="194">
        <f t="shared" si="482"/>
        <v>0</v>
      </c>
      <c r="CP478" s="19">
        <f ca="1"/>
        <v>0</v>
      </c>
      <c r="CQ478" s="19">
        <f t="shared" ca="1" si="483"/>
        <v>0</v>
      </c>
      <c r="CT478" s="198" cm="1">
        <f t="array" ref="CT478">IFERROR(MATCH(TRUE,INDEX($B$14:$B$117&gt;=CS478,0),0),"")</f>
        <v>1</v>
      </c>
      <c r="CU478" s="194">
        <f t="shared" ca="1" si="484"/>
        <v>1.3963799927016407E-2</v>
      </c>
      <c r="CX478" s="194">
        <f t="shared" si="485"/>
        <v>0</v>
      </c>
      <c r="CY478" s="19" t="e">
        <f ca="1"/>
        <v>#N/A</v>
      </c>
      <c r="CZ478" s="19" t="e">
        <f t="shared" ca="1" si="486"/>
        <v>#N/A</v>
      </c>
      <c r="DC478" s="198" cm="1">
        <f t="array" ref="DC478">IFERROR(MATCH(TRUE,INDEX($B$14:$B$117&gt;=DB478,0),0),"")</f>
        <v>1</v>
      </c>
      <c r="DD478" s="194">
        <f t="shared" ca="1" si="487"/>
        <v>1.3963799927016407E-2</v>
      </c>
      <c r="DG478" s="194">
        <f t="shared" si="488"/>
        <v>0</v>
      </c>
      <c r="DH478" s="19" t="e">
        <f ca="1"/>
        <v>#N/A</v>
      </c>
      <c r="DI478" s="19" t="e">
        <f t="shared" ca="1" si="489"/>
        <v>#N/A</v>
      </c>
      <c r="DL478" s="198" cm="1">
        <f t="array" ref="DL478">IFERROR(MATCH(TRUE,INDEX($B$14:$B$117&gt;=DK478,0),0),"")</f>
        <v>1</v>
      </c>
      <c r="DM478" s="194">
        <f t="shared" ca="1" si="490"/>
        <v>1.3963799927016407E-2</v>
      </c>
      <c r="DP478" s="194">
        <f t="shared" si="491"/>
        <v>0</v>
      </c>
      <c r="DQ478" s="19" t="e">
        <f ca="1"/>
        <v>#N/A</v>
      </c>
      <c r="DR478" s="19" t="e">
        <f t="shared" ca="1" si="492"/>
        <v>#N/A</v>
      </c>
      <c r="DU478" s="198" cm="1">
        <f t="array" ref="DU478">IFERROR(MATCH(TRUE,INDEX($B$14:$B$117&gt;=DT478,0),0),"")</f>
        <v>1</v>
      </c>
      <c r="DV478" s="194">
        <f t="shared" ca="1" si="493"/>
        <v>1.3963799927016407E-2</v>
      </c>
      <c r="DY478" s="194">
        <f t="shared" si="494"/>
        <v>0</v>
      </c>
      <c r="DZ478" s="19" t="e">
        <f ca="1"/>
        <v>#N/A</v>
      </c>
      <c r="EA478" s="19" t="e">
        <f t="shared" ca="1" si="495"/>
        <v>#N/A</v>
      </c>
      <c r="ED478" s="198" cm="1">
        <f t="array" ref="ED478">IFERROR(MATCH(TRUE,INDEX($B$14:$B$117&gt;=EC478,0),0),"")</f>
        <v>1</v>
      </c>
      <c r="EE478" s="194">
        <f t="shared" ca="1" si="496"/>
        <v>1.3963799927016407E-2</v>
      </c>
      <c r="EH478" s="194">
        <f t="shared" si="497"/>
        <v>0</v>
      </c>
      <c r="EI478" s="19" t="e">
        <f ca="1"/>
        <v>#N/A</v>
      </c>
      <c r="EJ478" s="19" t="e">
        <f t="shared" ca="1" si="498"/>
        <v>#N/A</v>
      </c>
      <c r="EM478" s="198" cm="1">
        <f t="array" ref="EM478">IFERROR(MATCH(TRUE,INDEX($B$14:$B$117&gt;=EL478,0),0),"")</f>
        <v>1</v>
      </c>
      <c r="EN478" s="194">
        <f t="shared" ca="1" si="499"/>
        <v>1.3963799927016407E-2</v>
      </c>
      <c r="EQ478" s="194">
        <f t="shared" si="500"/>
        <v>0</v>
      </c>
      <c r="ER478" s="19" t="e">
        <f ca="1"/>
        <v>#N/A</v>
      </c>
      <c r="ES478" s="19" t="e">
        <f t="shared" ca="1" si="501"/>
        <v>#N/A</v>
      </c>
      <c r="EV478" s="198" cm="1">
        <f t="array" ref="EV478">IFERROR(MATCH(TRUE,INDEX($B$14:$B$117&gt;=EU478,0),0),"")</f>
        <v>1</v>
      </c>
      <c r="EW478" s="194">
        <f t="shared" ca="1" si="502"/>
        <v>1.3963799927016407E-2</v>
      </c>
      <c r="EZ478" s="194">
        <f t="shared" si="503"/>
        <v>0</v>
      </c>
      <c r="FA478" s="19" t="e">
        <f ca="1"/>
        <v>#N/A</v>
      </c>
      <c r="FB478" s="19" t="e">
        <f t="shared" ca="1" si="504"/>
        <v>#N/A</v>
      </c>
      <c r="FE478" s="198" cm="1">
        <f t="array" ref="FE478">IFERROR(MATCH(TRUE,INDEX($B$14:$B$117&gt;=FD478,0),0),"")</f>
        <v>1</v>
      </c>
      <c r="FF478" s="194">
        <f t="shared" ca="1" si="505"/>
        <v>1.3963799927016407E-2</v>
      </c>
      <c r="FI478" s="194">
        <f t="shared" si="506"/>
        <v>0</v>
      </c>
      <c r="FJ478" s="19" t="e">
        <f ca="1"/>
        <v>#N/A</v>
      </c>
      <c r="FK478" s="19" t="e">
        <f t="shared" ca="1" si="507"/>
        <v>#N/A</v>
      </c>
      <c r="FN478" s="198" cm="1">
        <f t="array" ref="FN478">IFERROR(MATCH(TRUE,INDEX($B$14:$B$117&gt;=FM478,0),0),"")</f>
        <v>1</v>
      </c>
      <c r="FO478" s="194">
        <f t="shared" ca="1" si="508"/>
        <v>1.3963799927016407E-2</v>
      </c>
      <c r="FR478" s="194">
        <f t="shared" si="509"/>
        <v>0</v>
      </c>
      <c r="FS478" s="19" t="e">
        <f ca="1"/>
        <v>#N/A</v>
      </c>
      <c r="FT478" s="19" t="e">
        <f t="shared" ca="1" si="510"/>
        <v>#N/A</v>
      </c>
      <c r="FW478" s="198" cm="1">
        <f t="array" ref="FW478">IFERROR(MATCH(TRUE,INDEX($B$14:$B$117&gt;=FV478,0),0),"")</f>
        <v>1</v>
      </c>
      <c r="FX478" s="194">
        <f t="shared" ca="1" si="511"/>
        <v>1.3963799927016407E-2</v>
      </c>
      <c r="GA478" s="194">
        <f t="shared" si="512"/>
        <v>0</v>
      </c>
      <c r="GB478" s="19" t="e">
        <f ca="1"/>
        <v>#N/A</v>
      </c>
      <c r="GC478" s="19" t="e">
        <f t="shared" ca="1" si="513"/>
        <v>#N/A</v>
      </c>
    </row>
    <row r="479" spans="8:185" x14ac:dyDescent="0.2">
      <c r="H479" s="198" cm="1">
        <f t="array" ref="H479">IFERROR(MATCH(TRUE,INDEX($B$14:$B$117&gt;=G479,0),0),"")</f>
        <v>1</v>
      </c>
      <c r="I479" s="194">
        <f t="shared" ca="1" si="458"/>
        <v>1.3963799927016407E-2</v>
      </c>
      <c r="L479" s="194">
        <f t="shared" si="514"/>
        <v>0</v>
      </c>
      <c r="M479" s="19">
        <f ca="1"/>
        <v>0</v>
      </c>
      <c r="N479" s="19">
        <f t="shared" ca="1" si="515"/>
        <v>0</v>
      </c>
      <c r="Q479" s="198" cm="1">
        <f t="array" ref="Q479">IFERROR(MATCH(TRUE,INDEX($B$14:$B$117&gt;=P479,0),0),"")</f>
        <v>1</v>
      </c>
      <c r="R479" s="194">
        <f t="shared" ca="1" si="459"/>
        <v>1.3963799927016407E-2</v>
      </c>
      <c r="U479" s="194">
        <f t="shared" si="516"/>
        <v>0</v>
      </c>
      <c r="V479" s="19">
        <f ca="1"/>
        <v>0</v>
      </c>
      <c r="W479" s="19">
        <f t="shared" ca="1" si="517"/>
        <v>0</v>
      </c>
      <c r="Z479" s="198" cm="1">
        <f t="array" ref="Z479">IFERROR(MATCH(TRUE,INDEX($B$14:$B$117&gt;=Y479,0),0),"")</f>
        <v>1</v>
      </c>
      <c r="AA479" s="194">
        <f t="shared" ca="1" si="460"/>
        <v>1.3963799927016407E-2</v>
      </c>
      <c r="AD479" s="194">
        <f t="shared" si="461"/>
        <v>0</v>
      </c>
      <c r="AE479" s="19">
        <f ca="1"/>
        <v>0</v>
      </c>
      <c r="AF479" s="19">
        <f t="shared" ca="1" si="462"/>
        <v>0</v>
      </c>
      <c r="AI479" s="198" cm="1">
        <f t="array" ref="AI479">IFERROR(MATCH(TRUE,INDEX($B$14:$B$117&gt;=AH479,0),0),"")</f>
        <v>1</v>
      </c>
      <c r="AJ479" s="194">
        <f t="shared" ca="1" si="463"/>
        <v>1.3963799927016407E-2</v>
      </c>
      <c r="AM479" s="194">
        <f t="shared" si="464"/>
        <v>0</v>
      </c>
      <c r="AN479" s="19">
        <f ca="1"/>
        <v>0</v>
      </c>
      <c r="AO479" s="19">
        <f t="shared" ca="1" si="465"/>
        <v>0</v>
      </c>
      <c r="AR479" s="198" cm="1">
        <f t="array" ref="AR479">IFERROR(MATCH(TRUE,INDEX($B$14:$B$117&gt;=AQ479,0),0),"")</f>
        <v>1</v>
      </c>
      <c r="AS479" s="194">
        <f t="shared" ca="1" si="466"/>
        <v>1.3963799927016407E-2</v>
      </c>
      <c r="AV479" s="194">
        <f t="shared" si="467"/>
        <v>0</v>
      </c>
      <c r="AW479" s="19">
        <f ca="1"/>
        <v>0</v>
      </c>
      <c r="AX479" s="19">
        <f t="shared" ca="1" si="468"/>
        <v>0</v>
      </c>
      <c r="BA479" s="198" cm="1">
        <f t="array" ref="BA479">IFERROR(MATCH(TRUE,INDEX($B$14:$B$117&gt;=AZ479,0),0),"")</f>
        <v>1</v>
      </c>
      <c r="BB479" s="194">
        <f t="shared" ca="1" si="469"/>
        <v>1.3963799927016407E-2</v>
      </c>
      <c r="BE479" s="194">
        <f t="shared" si="470"/>
        <v>0</v>
      </c>
      <c r="BF479" s="19">
        <f ca="1"/>
        <v>0</v>
      </c>
      <c r="BG479" s="19">
        <f t="shared" ca="1" si="471"/>
        <v>0</v>
      </c>
      <c r="BJ479" s="198" cm="1">
        <f t="array" ref="BJ479">IFERROR(MATCH(TRUE,INDEX($B$14:$B$117&gt;=BI479,0),0),"")</f>
        <v>1</v>
      </c>
      <c r="BK479" s="194">
        <f t="shared" ca="1" si="472"/>
        <v>1.3963799927016407E-2</v>
      </c>
      <c r="BN479" s="194">
        <f t="shared" si="473"/>
        <v>0</v>
      </c>
      <c r="BO479" s="19">
        <f ca="1"/>
        <v>0</v>
      </c>
      <c r="BP479" s="19">
        <f t="shared" ca="1" si="474"/>
        <v>0</v>
      </c>
      <c r="BS479" s="198" cm="1">
        <f t="array" ref="BS479">IFERROR(MATCH(TRUE,INDEX($B$14:$B$117&gt;=BR479,0),0),"")</f>
        <v>1</v>
      </c>
      <c r="BT479" s="194">
        <f t="shared" ca="1" si="475"/>
        <v>1.3963799927016407E-2</v>
      </c>
      <c r="BW479" s="194">
        <f t="shared" si="476"/>
        <v>0</v>
      </c>
      <c r="BX479" s="19">
        <f ca="1"/>
        <v>0</v>
      </c>
      <c r="BY479" s="19">
        <f t="shared" ca="1" si="477"/>
        <v>0</v>
      </c>
      <c r="CB479" s="198" cm="1">
        <f t="array" ref="CB479">IFERROR(MATCH(TRUE,INDEX($B$14:$B$117&gt;=CA479,0),0),"")</f>
        <v>1</v>
      </c>
      <c r="CC479" s="194">
        <f t="shared" ca="1" si="478"/>
        <v>1.3963799927016407E-2</v>
      </c>
      <c r="CF479" s="194">
        <f t="shared" si="479"/>
        <v>0</v>
      </c>
      <c r="CG479" s="19">
        <f ca="1"/>
        <v>0</v>
      </c>
      <c r="CH479" s="19">
        <f t="shared" ca="1" si="480"/>
        <v>0</v>
      </c>
      <c r="CK479" s="198" cm="1">
        <f t="array" ref="CK479">IFERROR(MATCH(TRUE,INDEX($B$14:$B$117&gt;=CJ479,0),0),"")</f>
        <v>1</v>
      </c>
      <c r="CL479" s="194">
        <f t="shared" ca="1" si="481"/>
        <v>1.3963799927016407E-2</v>
      </c>
      <c r="CO479" s="194">
        <f t="shared" si="482"/>
        <v>0</v>
      </c>
      <c r="CP479" s="19">
        <f ca="1"/>
        <v>0</v>
      </c>
      <c r="CQ479" s="19">
        <f t="shared" ca="1" si="483"/>
        <v>0</v>
      </c>
      <c r="CT479" s="198" cm="1">
        <f t="array" ref="CT479">IFERROR(MATCH(TRUE,INDEX($B$14:$B$117&gt;=CS479,0),0),"")</f>
        <v>1</v>
      </c>
      <c r="CU479" s="194">
        <f t="shared" ca="1" si="484"/>
        <v>1.3963799927016407E-2</v>
      </c>
      <c r="CX479" s="194">
        <f t="shared" si="485"/>
        <v>0</v>
      </c>
      <c r="CY479" s="19" t="e">
        <f ca="1"/>
        <v>#N/A</v>
      </c>
      <c r="CZ479" s="19" t="e">
        <f t="shared" ca="1" si="486"/>
        <v>#N/A</v>
      </c>
      <c r="DC479" s="198" cm="1">
        <f t="array" ref="DC479">IFERROR(MATCH(TRUE,INDEX($B$14:$B$117&gt;=DB479,0),0),"")</f>
        <v>1</v>
      </c>
      <c r="DD479" s="194">
        <f t="shared" ca="1" si="487"/>
        <v>1.3963799927016407E-2</v>
      </c>
      <c r="DG479" s="194">
        <f t="shared" si="488"/>
        <v>0</v>
      </c>
      <c r="DH479" s="19" t="e">
        <f ca="1"/>
        <v>#N/A</v>
      </c>
      <c r="DI479" s="19" t="e">
        <f t="shared" ca="1" si="489"/>
        <v>#N/A</v>
      </c>
      <c r="DL479" s="198" cm="1">
        <f t="array" ref="DL479">IFERROR(MATCH(TRUE,INDEX($B$14:$B$117&gt;=DK479,0),0),"")</f>
        <v>1</v>
      </c>
      <c r="DM479" s="194">
        <f t="shared" ca="1" si="490"/>
        <v>1.3963799927016407E-2</v>
      </c>
      <c r="DP479" s="194">
        <f t="shared" si="491"/>
        <v>0</v>
      </c>
      <c r="DQ479" s="19" t="e">
        <f ca="1"/>
        <v>#N/A</v>
      </c>
      <c r="DR479" s="19" t="e">
        <f t="shared" ca="1" si="492"/>
        <v>#N/A</v>
      </c>
      <c r="DU479" s="198" cm="1">
        <f t="array" ref="DU479">IFERROR(MATCH(TRUE,INDEX($B$14:$B$117&gt;=DT479,0),0),"")</f>
        <v>1</v>
      </c>
      <c r="DV479" s="194">
        <f t="shared" ca="1" si="493"/>
        <v>1.3963799927016407E-2</v>
      </c>
      <c r="DY479" s="194">
        <f t="shared" si="494"/>
        <v>0</v>
      </c>
      <c r="DZ479" s="19" t="e">
        <f ca="1"/>
        <v>#N/A</v>
      </c>
      <c r="EA479" s="19" t="e">
        <f t="shared" ca="1" si="495"/>
        <v>#N/A</v>
      </c>
      <c r="ED479" s="198" cm="1">
        <f t="array" ref="ED479">IFERROR(MATCH(TRUE,INDEX($B$14:$B$117&gt;=EC479,0),0),"")</f>
        <v>1</v>
      </c>
      <c r="EE479" s="194">
        <f t="shared" ca="1" si="496"/>
        <v>1.3963799927016407E-2</v>
      </c>
      <c r="EH479" s="194">
        <f t="shared" si="497"/>
        <v>0</v>
      </c>
      <c r="EI479" s="19" t="e">
        <f ca="1"/>
        <v>#N/A</v>
      </c>
      <c r="EJ479" s="19" t="e">
        <f t="shared" ca="1" si="498"/>
        <v>#N/A</v>
      </c>
      <c r="EM479" s="198" cm="1">
        <f t="array" ref="EM479">IFERROR(MATCH(TRUE,INDEX($B$14:$B$117&gt;=EL479,0),0),"")</f>
        <v>1</v>
      </c>
      <c r="EN479" s="194">
        <f t="shared" ca="1" si="499"/>
        <v>1.3963799927016407E-2</v>
      </c>
      <c r="EQ479" s="194">
        <f t="shared" si="500"/>
        <v>0</v>
      </c>
      <c r="ER479" s="19" t="e">
        <f ca="1"/>
        <v>#N/A</v>
      </c>
      <c r="ES479" s="19" t="e">
        <f t="shared" ca="1" si="501"/>
        <v>#N/A</v>
      </c>
      <c r="EV479" s="198" cm="1">
        <f t="array" ref="EV479">IFERROR(MATCH(TRUE,INDEX($B$14:$B$117&gt;=EU479,0),0),"")</f>
        <v>1</v>
      </c>
      <c r="EW479" s="194">
        <f t="shared" ca="1" si="502"/>
        <v>1.3963799927016407E-2</v>
      </c>
      <c r="EZ479" s="194">
        <f t="shared" si="503"/>
        <v>0</v>
      </c>
      <c r="FA479" s="19" t="e">
        <f ca="1"/>
        <v>#N/A</v>
      </c>
      <c r="FB479" s="19" t="e">
        <f t="shared" ca="1" si="504"/>
        <v>#N/A</v>
      </c>
      <c r="FE479" s="198" cm="1">
        <f t="array" ref="FE479">IFERROR(MATCH(TRUE,INDEX($B$14:$B$117&gt;=FD479,0),0),"")</f>
        <v>1</v>
      </c>
      <c r="FF479" s="194">
        <f t="shared" ca="1" si="505"/>
        <v>1.3963799927016407E-2</v>
      </c>
      <c r="FI479" s="194">
        <f t="shared" si="506"/>
        <v>0</v>
      </c>
      <c r="FJ479" s="19" t="e">
        <f ca="1"/>
        <v>#N/A</v>
      </c>
      <c r="FK479" s="19" t="e">
        <f t="shared" ca="1" si="507"/>
        <v>#N/A</v>
      </c>
      <c r="FN479" s="198" cm="1">
        <f t="array" ref="FN479">IFERROR(MATCH(TRUE,INDEX($B$14:$B$117&gt;=FM479,0),0),"")</f>
        <v>1</v>
      </c>
      <c r="FO479" s="194">
        <f t="shared" ca="1" si="508"/>
        <v>1.3963799927016407E-2</v>
      </c>
      <c r="FR479" s="194">
        <f t="shared" si="509"/>
        <v>0</v>
      </c>
      <c r="FS479" s="19" t="e">
        <f ca="1"/>
        <v>#N/A</v>
      </c>
      <c r="FT479" s="19" t="e">
        <f t="shared" ca="1" si="510"/>
        <v>#N/A</v>
      </c>
      <c r="FW479" s="198" cm="1">
        <f t="array" ref="FW479">IFERROR(MATCH(TRUE,INDEX($B$14:$B$117&gt;=FV479,0),0),"")</f>
        <v>1</v>
      </c>
      <c r="FX479" s="194">
        <f t="shared" ca="1" si="511"/>
        <v>1.3963799927016407E-2</v>
      </c>
      <c r="GA479" s="194">
        <f t="shared" si="512"/>
        <v>0</v>
      </c>
      <c r="GB479" s="19" t="e">
        <f ca="1"/>
        <v>#N/A</v>
      </c>
      <c r="GC479" s="19" t="e">
        <f t="shared" ca="1" si="513"/>
        <v>#N/A</v>
      </c>
    </row>
    <row r="480" spans="8:185" x14ac:dyDescent="0.2">
      <c r="H480" s="198" cm="1">
        <f t="array" ref="H480">IFERROR(MATCH(TRUE,INDEX($B$14:$B$117&gt;=G480,0),0),"")</f>
        <v>1</v>
      </c>
      <c r="I480" s="194">
        <f t="shared" ca="1" si="458"/>
        <v>1.3963799927016407E-2</v>
      </c>
      <c r="L480" s="194">
        <f t="shared" si="514"/>
        <v>0</v>
      </c>
      <c r="M480" s="19">
        <f ca="1"/>
        <v>0</v>
      </c>
      <c r="N480" s="19">
        <f t="shared" ca="1" si="515"/>
        <v>0</v>
      </c>
      <c r="Q480" s="198" cm="1">
        <f t="array" ref="Q480">IFERROR(MATCH(TRUE,INDEX($B$14:$B$117&gt;=P480,0),0),"")</f>
        <v>1</v>
      </c>
      <c r="R480" s="194">
        <f t="shared" ca="1" si="459"/>
        <v>1.3963799927016407E-2</v>
      </c>
      <c r="U480" s="194">
        <f t="shared" si="516"/>
        <v>0</v>
      </c>
      <c r="V480" s="19">
        <f ca="1"/>
        <v>0</v>
      </c>
      <c r="W480" s="19">
        <f t="shared" ca="1" si="517"/>
        <v>0</v>
      </c>
      <c r="Z480" s="198" cm="1">
        <f t="array" ref="Z480">IFERROR(MATCH(TRUE,INDEX($B$14:$B$117&gt;=Y480,0),0),"")</f>
        <v>1</v>
      </c>
      <c r="AA480" s="194">
        <f t="shared" ca="1" si="460"/>
        <v>1.3963799927016407E-2</v>
      </c>
      <c r="AD480" s="194">
        <f t="shared" si="461"/>
        <v>0</v>
      </c>
      <c r="AE480" s="19">
        <f ca="1"/>
        <v>0</v>
      </c>
      <c r="AF480" s="19">
        <f t="shared" ca="1" si="462"/>
        <v>0</v>
      </c>
      <c r="AI480" s="198" cm="1">
        <f t="array" ref="AI480">IFERROR(MATCH(TRUE,INDEX($B$14:$B$117&gt;=AH480,0),0),"")</f>
        <v>1</v>
      </c>
      <c r="AJ480" s="194">
        <f t="shared" ca="1" si="463"/>
        <v>1.3963799927016407E-2</v>
      </c>
      <c r="AM480" s="194">
        <f t="shared" si="464"/>
        <v>0</v>
      </c>
      <c r="AN480" s="19">
        <f ca="1"/>
        <v>0</v>
      </c>
      <c r="AO480" s="19">
        <f t="shared" ca="1" si="465"/>
        <v>0</v>
      </c>
      <c r="AR480" s="198" cm="1">
        <f t="array" ref="AR480">IFERROR(MATCH(TRUE,INDEX($B$14:$B$117&gt;=AQ480,0),0),"")</f>
        <v>1</v>
      </c>
      <c r="AS480" s="194">
        <f t="shared" ca="1" si="466"/>
        <v>1.3963799927016407E-2</v>
      </c>
      <c r="AV480" s="194">
        <f t="shared" si="467"/>
        <v>0</v>
      </c>
      <c r="AW480" s="19">
        <f ca="1"/>
        <v>0</v>
      </c>
      <c r="AX480" s="19">
        <f t="shared" ca="1" si="468"/>
        <v>0</v>
      </c>
      <c r="BA480" s="198" cm="1">
        <f t="array" ref="BA480">IFERROR(MATCH(TRUE,INDEX($B$14:$B$117&gt;=AZ480,0),0),"")</f>
        <v>1</v>
      </c>
      <c r="BB480" s="194">
        <f t="shared" ca="1" si="469"/>
        <v>1.3963799927016407E-2</v>
      </c>
      <c r="BE480" s="194">
        <f t="shared" si="470"/>
        <v>0</v>
      </c>
      <c r="BF480" s="19">
        <f ca="1"/>
        <v>0</v>
      </c>
      <c r="BG480" s="19">
        <f t="shared" ca="1" si="471"/>
        <v>0</v>
      </c>
      <c r="BJ480" s="198" cm="1">
        <f t="array" ref="BJ480">IFERROR(MATCH(TRUE,INDEX($B$14:$B$117&gt;=BI480,0),0),"")</f>
        <v>1</v>
      </c>
      <c r="BK480" s="194">
        <f t="shared" ca="1" si="472"/>
        <v>1.3963799927016407E-2</v>
      </c>
      <c r="BN480" s="194">
        <f t="shared" si="473"/>
        <v>0</v>
      </c>
      <c r="BO480" s="19">
        <f ca="1"/>
        <v>0</v>
      </c>
      <c r="BP480" s="19">
        <f t="shared" ca="1" si="474"/>
        <v>0</v>
      </c>
      <c r="BS480" s="198" cm="1">
        <f t="array" ref="BS480">IFERROR(MATCH(TRUE,INDEX($B$14:$B$117&gt;=BR480,0),0),"")</f>
        <v>1</v>
      </c>
      <c r="BT480" s="194">
        <f t="shared" ca="1" si="475"/>
        <v>1.3963799927016407E-2</v>
      </c>
      <c r="BW480" s="194">
        <f t="shared" si="476"/>
        <v>0</v>
      </c>
      <c r="BX480" s="19">
        <f ca="1"/>
        <v>0</v>
      </c>
      <c r="BY480" s="19">
        <f t="shared" ca="1" si="477"/>
        <v>0</v>
      </c>
      <c r="CB480" s="198" cm="1">
        <f t="array" ref="CB480">IFERROR(MATCH(TRUE,INDEX($B$14:$B$117&gt;=CA480,0),0),"")</f>
        <v>1</v>
      </c>
      <c r="CC480" s="194">
        <f t="shared" ca="1" si="478"/>
        <v>1.3963799927016407E-2</v>
      </c>
      <c r="CF480" s="194">
        <f t="shared" si="479"/>
        <v>0</v>
      </c>
      <c r="CG480" s="19">
        <f ca="1"/>
        <v>0</v>
      </c>
      <c r="CH480" s="19">
        <f t="shared" ca="1" si="480"/>
        <v>0</v>
      </c>
      <c r="CK480" s="198" cm="1">
        <f t="array" ref="CK480">IFERROR(MATCH(TRUE,INDEX($B$14:$B$117&gt;=CJ480,0),0),"")</f>
        <v>1</v>
      </c>
      <c r="CL480" s="194">
        <f t="shared" ca="1" si="481"/>
        <v>1.3963799927016407E-2</v>
      </c>
      <c r="CO480" s="194">
        <f t="shared" si="482"/>
        <v>0</v>
      </c>
      <c r="CP480" s="19">
        <f ca="1"/>
        <v>0</v>
      </c>
      <c r="CQ480" s="19">
        <f t="shared" ca="1" si="483"/>
        <v>0</v>
      </c>
      <c r="CT480" s="198" cm="1">
        <f t="array" ref="CT480">IFERROR(MATCH(TRUE,INDEX($B$14:$B$117&gt;=CS480,0),0),"")</f>
        <v>1</v>
      </c>
      <c r="CU480" s="194">
        <f t="shared" ca="1" si="484"/>
        <v>1.3963799927016407E-2</v>
      </c>
      <c r="CX480" s="194">
        <f t="shared" si="485"/>
        <v>0</v>
      </c>
      <c r="CY480" s="19" t="e">
        <f ca="1"/>
        <v>#N/A</v>
      </c>
      <c r="CZ480" s="19" t="e">
        <f t="shared" ca="1" si="486"/>
        <v>#N/A</v>
      </c>
      <c r="DC480" s="198" cm="1">
        <f t="array" ref="DC480">IFERROR(MATCH(TRUE,INDEX($B$14:$B$117&gt;=DB480,0),0),"")</f>
        <v>1</v>
      </c>
      <c r="DD480" s="194">
        <f t="shared" ca="1" si="487"/>
        <v>1.3963799927016407E-2</v>
      </c>
      <c r="DG480" s="194">
        <f t="shared" si="488"/>
        <v>0</v>
      </c>
      <c r="DH480" s="19" t="e">
        <f ca="1"/>
        <v>#N/A</v>
      </c>
      <c r="DI480" s="19" t="e">
        <f t="shared" ca="1" si="489"/>
        <v>#N/A</v>
      </c>
      <c r="DL480" s="198" cm="1">
        <f t="array" ref="DL480">IFERROR(MATCH(TRUE,INDEX($B$14:$B$117&gt;=DK480,0),0),"")</f>
        <v>1</v>
      </c>
      <c r="DM480" s="194">
        <f t="shared" ca="1" si="490"/>
        <v>1.3963799927016407E-2</v>
      </c>
      <c r="DP480" s="194">
        <f t="shared" si="491"/>
        <v>0</v>
      </c>
      <c r="DQ480" s="19" t="e">
        <f ca="1"/>
        <v>#N/A</v>
      </c>
      <c r="DR480" s="19" t="e">
        <f t="shared" ca="1" si="492"/>
        <v>#N/A</v>
      </c>
      <c r="DU480" s="198" cm="1">
        <f t="array" ref="DU480">IFERROR(MATCH(TRUE,INDEX($B$14:$B$117&gt;=DT480,0),0),"")</f>
        <v>1</v>
      </c>
      <c r="DV480" s="194">
        <f t="shared" ca="1" si="493"/>
        <v>1.3963799927016407E-2</v>
      </c>
      <c r="DY480" s="194">
        <f t="shared" si="494"/>
        <v>0</v>
      </c>
      <c r="DZ480" s="19" t="e">
        <f ca="1"/>
        <v>#N/A</v>
      </c>
      <c r="EA480" s="19" t="e">
        <f t="shared" ca="1" si="495"/>
        <v>#N/A</v>
      </c>
      <c r="ED480" s="198" cm="1">
        <f t="array" ref="ED480">IFERROR(MATCH(TRUE,INDEX($B$14:$B$117&gt;=EC480,0),0),"")</f>
        <v>1</v>
      </c>
      <c r="EE480" s="194">
        <f t="shared" ca="1" si="496"/>
        <v>1.3963799927016407E-2</v>
      </c>
      <c r="EH480" s="194">
        <f t="shared" si="497"/>
        <v>0</v>
      </c>
      <c r="EI480" s="19" t="e">
        <f ca="1"/>
        <v>#N/A</v>
      </c>
      <c r="EJ480" s="19" t="e">
        <f t="shared" ca="1" si="498"/>
        <v>#N/A</v>
      </c>
      <c r="EM480" s="198" cm="1">
        <f t="array" ref="EM480">IFERROR(MATCH(TRUE,INDEX($B$14:$B$117&gt;=EL480,0),0),"")</f>
        <v>1</v>
      </c>
      <c r="EN480" s="194">
        <f t="shared" ca="1" si="499"/>
        <v>1.3963799927016407E-2</v>
      </c>
      <c r="EQ480" s="194">
        <f t="shared" si="500"/>
        <v>0</v>
      </c>
      <c r="ER480" s="19" t="e">
        <f ca="1"/>
        <v>#N/A</v>
      </c>
      <c r="ES480" s="19" t="e">
        <f t="shared" ca="1" si="501"/>
        <v>#N/A</v>
      </c>
      <c r="EV480" s="198" cm="1">
        <f t="array" ref="EV480">IFERROR(MATCH(TRUE,INDEX($B$14:$B$117&gt;=EU480,0),0),"")</f>
        <v>1</v>
      </c>
      <c r="EW480" s="194">
        <f t="shared" ca="1" si="502"/>
        <v>1.3963799927016407E-2</v>
      </c>
      <c r="EZ480" s="194">
        <f t="shared" si="503"/>
        <v>0</v>
      </c>
      <c r="FA480" s="19" t="e">
        <f ca="1"/>
        <v>#N/A</v>
      </c>
      <c r="FB480" s="19" t="e">
        <f t="shared" ca="1" si="504"/>
        <v>#N/A</v>
      </c>
      <c r="FE480" s="198" cm="1">
        <f t="array" ref="FE480">IFERROR(MATCH(TRUE,INDEX($B$14:$B$117&gt;=FD480,0),0),"")</f>
        <v>1</v>
      </c>
      <c r="FF480" s="194">
        <f t="shared" ca="1" si="505"/>
        <v>1.3963799927016407E-2</v>
      </c>
      <c r="FI480" s="194">
        <f t="shared" si="506"/>
        <v>0</v>
      </c>
      <c r="FJ480" s="19" t="e">
        <f ca="1"/>
        <v>#N/A</v>
      </c>
      <c r="FK480" s="19" t="e">
        <f t="shared" ca="1" si="507"/>
        <v>#N/A</v>
      </c>
      <c r="FN480" s="198" cm="1">
        <f t="array" ref="FN480">IFERROR(MATCH(TRUE,INDEX($B$14:$B$117&gt;=FM480,0),0),"")</f>
        <v>1</v>
      </c>
      <c r="FO480" s="194">
        <f t="shared" ca="1" si="508"/>
        <v>1.3963799927016407E-2</v>
      </c>
      <c r="FR480" s="194">
        <f t="shared" si="509"/>
        <v>0</v>
      </c>
      <c r="FS480" s="19" t="e">
        <f ca="1"/>
        <v>#N/A</v>
      </c>
      <c r="FT480" s="19" t="e">
        <f t="shared" ca="1" si="510"/>
        <v>#N/A</v>
      </c>
      <c r="FW480" s="198" cm="1">
        <f t="array" ref="FW480">IFERROR(MATCH(TRUE,INDEX($B$14:$B$117&gt;=FV480,0),0),"")</f>
        <v>1</v>
      </c>
      <c r="FX480" s="194">
        <f t="shared" ca="1" si="511"/>
        <v>1.3963799927016407E-2</v>
      </c>
      <c r="GA480" s="194">
        <f t="shared" si="512"/>
        <v>0</v>
      </c>
      <c r="GB480" s="19" t="e">
        <f ca="1"/>
        <v>#N/A</v>
      </c>
      <c r="GC480" s="19" t="e">
        <f t="shared" ca="1" si="513"/>
        <v>#N/A</v>
      </c>
    </row>
    <row r="481" spans="8:185" x14ac:dyDescent="0.2">
      <c r="H481" s="198" cm="1">
        <f t="array" ref="H481">IFERROR(MATCH(TRUE,INDEX($B$14:$B$117&gt;=G481,0),0),"")</f>
        <v>1</v>
      </c>
      <c r="I481" s="194">
        <f t="shared" ca="1" si="458"/>
        <v>1.3963799927016407E-2</v>
      </c>
      <c r="L481" s="194">
        <f t="shared" si="514"/>
        <v>0</v>
      </c>
      <c r="M481" s="19">
        <f ca="1"/>
        <v>0</v>
      </c>
      <c r="N481" s="19">
        <f t="shared" ca="1" si="515"/>
        <v>0</v>
      </c>
      <c r="Q481" s="198" cm="1">
        <f t="array" ref="Q481">IFERROR(MATCH(TRUE,INDEX($B$14:$B$117&gt;=P481,0),0),"")</f>
        <v>1</v>
      </c>
      <c r="R481" s="194">
        <f t="shared" ca="1" si="459"/>
        <v>1.3963799927016407E-2</v>
      </c>
      <c r="U481" s="194">
        <f t="shared" si="516"/>
        <v>0</v>
      </c>
      <c r="V481" s="19">
        <f ca="1"/>
        <v>0</v>
      </c>
      <c r="W481" s="19">
        <f t="shared" ca="1" si="517"/>
        <v>0</v>
      </c>
      <c r="Z481" s="198" cm="1">
        <f t="array" ref="Z481">IFERROR(MATCH(TRUE,INDEX($B$14:$B$117&gt;=Y481,0),0),"")</f>
        <v>1</v>
      </c>
      <c r="AA481" s="194">
        <f t="shared" ca="1" si="460"/>
        <v>1.3963799927016407E-2</v>
      </c>
      <c r="AD481" s="194">
        <f t="shared" si="461"/>
        <v>0</v>
      </c>
      <c r="AE481" s="19">
        <f ca="1"/>
        <v>0</v>
      </c>
      <c r="AF481" s="19">
        <f t="shared" ca="1" si="462"/>
        <v>0</v>
      </c>
      <c r="AI481" s="198" cm="1">
        <f t="array" ref="AI481">IFERROR(MATCH(TRUE,INDEX($B$14:$B$117&gt;=AH481,0),0),"")</f>
        <v>1</v>
      </c>
      <c r="AJ481" s="194">
        <f t="shared" ca="1" si="463"/>
        <v>1.3963799927016407E-2</v>
      </c>
      <c r="AM481" s="194">
        <f t="shared" si="464"/>
        <v>0</v>
      </c>
      <c r="AN481" s="19">
        <f ca="1"/>
        <v>0</v>
      </c>
      <c r="AO481" s="19">
        <f t="shared" ca="1" si="465"/>
        <v>0</v>
      </c>
      <c r="AR481" s="198" cm="1">
        <f t="array" ref="AR481">IFERROR(MATCH(TRUE,INDEX($B$14:$B$117&gt;=AQ481,0),0),"")</f>
        <v>1</v>
      </c>
      <c r="AS481" s="194">
        <f t="shared" ca="1" si="466"/>
        <v>1.3963799927016407E-2</v>
      </c>
      <c r="AV481" s="194">
        <f t="shared" si="467"/>
        <v>0</v>
      </c>
      <c r="AW481" s="19">
        <f ca="1"/>
        <v>0</v>
      </c>
      <c r="AX481" s="19">
        <f t="shared" ca="1" si="468"/>
        <v>0</v>
      </c>
      <c r="BA481" s="198" cm="1">
        <f t="array" ref="BA481">IFERROR(MATCH(TRUE,INDEX($B$14:$B$117&gt;=AZ481,0),0),"")</f>
        <v>1</v>
      </c>
      <c r="BB481" s="194">
        <f t="shared" ca="1" si="469"/>
        <v>1.3963799927016407E-2</v>
      </c>
      <c r="BE481" s="194">
        <f t="shared" si="470"/>
        <v>0</v>
      </c>
      <c r="BF481" s="19">
        <f ca="1"/>
        <v>0</v>
      </c>
      <c r="BG481" s="19">
        <f t="shared" ca="1" si="471"/>
        <v>0</v>
      </c>
      <c r="BJ481" s="198" cm="1">
        <f t="array" ref="BJ481">IFERROR(MATCH(TRUE,INDEX($B$14:$B$117&gt;=BI481,0),0),"")</f>
        <v>1</v>
      </c>
      <c r="BK481" s="194">
        <f t="shared" ca="1" si="472"/>
        <v>1.3963799927016407E-2</v>
      </c>
      <c r="BN481" s="194">
        <f t="shared" si="473"/>
        <v>0</v>
      </c>
      <c r="BO481" s="19">
        <f ca="1"/>
        <v>0</v>
      </c>
      <c r="BP481" s="19">
        <f t="shared" ca="1" si="474"/>
        <v>0</v>
      </c>
      <c r="BS481" s="198" cm="1">
        <f t="array" ref="BS481">IFERROR(MATCH(TRUE,INDEX($B$14:$B$117&gt;=BR481,0),0),"")</f>
        <v>1</v>
      </c>
      <c r="BT481" s="194">
        <f t="shared" ca="1" si="475"/>
        <v>1.3963799927016407E-2</v>
      </c>
      <c r="BW481" s="194">
        <f t="shared" si="476"/>
        <v>0</v>
      </c>
      <c r="BX481" s="19">
        <f ca="1"/>
        <v>0</v>
      </c>
      <c r="BY481" s="19">
        <f t="shared" ca="1" si="477"/>
        <v>0</v>
      </c>
      <c r="CB481" s="198" cm="1">
        <f t="array" ref="CB481">IFERROR(MATCH(TRUE,INDEX($B$14:$B$117&gt;=CA481,0),0),"")</f>
        <v>1</v>
      </c>
      <c r="CC481" s="194">
        <f t="shared" ca="1" si="478"/>
        <v>1.3963799927016407E-2</v>
      </c>
      <c r="CF481" s="194">
        <f t="shared" si="479"/>
        <v>0</v>
      </c>
      <c r="CG481" s="19">
        <f ca="1"/>
        <v>0</v>
      </c>
      <c r="CH481" s="19">
        <f t="shared" ca="1" si="480"/>
        <v>0</v>
      </c>
      <c r="CK481" s="198" cm="1">
        <f t="array" ref="CK481">IFERROR(MATCH(TRUE,INDEX($B$14:$B$117&gt;=CJ481,0),0),"")</f>
        <v>1</v>
      </c>
      <c r="CL481" s="194">
        <f t="shared" ca="1" si="481"/>
        <v>1.3963799927016407E-2</v>
      </c>
      <c r="CO481" s="194">
        <f t="shared" si="482"/>
        <v>0</v>
      </c>
      <c r="CP481" s="19">
        <f ca="1"/>
        <v>0</v>
      </c>
      <c r="CQ481" s="19">
        <f t="shared" ca="1" si="483"/>
        <v>0</v>
      </c>
      <c r="CT481" s="198" cm="1">
        <f t="array" ref="CT481">IFERROR(MATCH(TRUE,INDEX($B$14:$B$117&gt;=CS481,0),0),"")</f>
        <v>1</v>
      </c>
      <c r="CU481" s="194">
        <f t="shared" ca="1" si="484"/>
        <v>1.3963799927016407E-2</v>
      </c>
      <c r="CX481" s="194">
        <f t="shared" si="485"/>
        <v>0</v>
      </c>
      <c r="CY481" s="19" t="e">
        <f ca="1"/>
        <v>#N/A</v>
      </c>
      <c r="CZ481" s="19" t="e">
        <f t="shared" ca="1" si="486"/>
        <v>#N/A</v>
      </c>
      <c r="DC481" s="198" cm="1">
        <f t="array" ref="DC481">IFERROR(MATCH(TRUE,INDEX($B$14:$B$117&gt;=DB481,0),0),"")</f>
        <v>1</v>
      </c>
      <c r="DD481" s="194">
        <f t="shared" ca="1" si="487"/>
        <v>1.3963799927016407E-2</v>
      </c>
      <c r="DG481" s="194">
        <f t="shared" si="488"/>
        <v>0</v>
      </c>
      <c r="DH481" s="19" t="e">
        <f ca="1"/>
        <v>#N/A</v>
      </c>
      <c r="DI481" s="19" t="e">
        <f t="shared" ca="1" si="489"/>
        <v>#N/A</v>
      </c>
      <c r="DL481" s="198" cm="1">
        <f t="array" ref="DL481">IFERROR(MATCH(TRUE,INDEX($B$14:$B$117&gt;=DK481,0),0),"")</f>
        <v>1</v>
      </c>
      <c r="DM481" s="194">
        <f t="shared" ca="1" si="490"/>
        <v>1.3963799927016407E-2</v>
      </c>
      <c r="DP481" s="194">
        <f t="shared" si="491"/>
        <v>0</v>
      </c>
      <c r="DQ481" s="19" t="e">
        <f ca="1"/>
        <v>#N/A</v>
      </c>
      <c r="DR481" s="19" t="e">
        <f t="shared" ca="1" si="492"/>
        <v>#N/A</v>
      </c>
      <c r="DU481" s="198" cm="1">
        <f t="array" ref="DU481">IFERROR(MATCH(TRUE,INDEX($B$14:$B$117&gt;=DT481,0),0),"")</f>
        <v>1</v>
      </c>
      <c r="DV481" s="194">
        <f t="shared" ca="1" si="493"/>
        <v>1.3963799927016407E-2</v>
      </c>
      <c r="DY481" s="194">
        <f t="shared" si="494"/>
        <v>0</v>
      </c>
      <c r="DZ481" s="19" t="e">
        <f ca="1"/>
        <v>#N/A</v>
      </c>
      <c r="EA481" s="19" t="e">
        <f t="shared" ca="1" si="495"/>
        <v>#N/A</v>
      </c>
      <c r="ED481" s="198" cm="1">
        <f t="array" ref="ED481">IFERROR(MATCH(TRUE,INDEX($B$14:$B$117&gt;=EC481,0),0),"")</f>
        <v>1</v>
      </c>
      <c r="EE481" s="194">
        <f t="shared" ca="1" si="496"/>
        <v>1.3963799927016407E-2</v>
      </c>
      <c r="EH481" s="194">
        <f t="shared" si="497"/>
        <v>0</v>
      </c>
      <c r="EI481" s="19" t="e">
        <f ca="1"/>
        <v>#N/A</v>
      </c>
      <c r="EJ481" s="19" t="e">
        <f t="shared" ca="1" si="498"/>
        <v>#N/A</v>
      </c>
      <c r="EM481" s="198" cm="1">
        <f t="array" ref="EM481">IFERROR(MATCH(TRUE,INDEX($B$14:$B$117&gt;=EL481,0),0),"")</f>
        <v>1</v>
      </c>
      <c r="EN481" s="194">
        <f t="shared" ca="1" si="499"/>
        <v>1.3963799927016407E-2</v>
      </c>
      <c r="EQ481" s="194">
        <f t="shared" si="500"/>
        <v>0</v>
      </c>
      <c r="ER481" s="19" t="e">
        <f ca="1"/>
        <v>#N/A</v>
      </c>
      <c r="ES481" s="19" t="e">
        <f t="shared" ca="1" si="501"/>
        <v>#N/A</v>
      </c>
      <c r="EV481" s="198" cm="1">
        <f t="array" ref="EV481">IFERROR(MATCH(TRUE,INDEX($B$14:$B$117&gt;=EU481,0),0),"")</f>
        <v>1</v>
      </c>
      <c r="EW481" s="194">
        <f t="shared" ca="1" si="502"/>
        <v>1.3963799927016407E-2</v>
      </c>
      <c r="EZ481" s="194">
        <f t="shared" si="503"/>
        <v>0</v>
      </c>
      <c r="FA481" s="19" t="e">
        <f ca="1"/>
        <v>#N/A</v>
      </c>
      <c r="FB481" s="19" t="e">
        <f t="shared" ca="1" si="504"/>
        <v>#N/A</v>
      </c>
      <c r="FE481" s="198" cm="1">
        <f t="array" ref="FE481">IFERROR(MATCH(TRUE,INDEX($B$14:$B$117&gt;=FD481,0),0),"")</f>
        <v>1</v>
      </c>
      <c r="FF481" s="194">
        <f t="shared" ca="1" si="505"/>
        <v>1.3963799927016407E-2</v>
      </c>
      <c r="FI481" s="194">
        <f t="shared" si="506"/>
        <v>0</v>
      </c>
      <c r="FJ481" s="19" t="e">
        <f ca="1"/>
        <v>#N/A</v>
      </c>
      <c r="FK481" s="19" t="e">
        <f t="shared" ca="1" si="507"/>
        <v>#N/A</v>
      </c>
      <c r="FN481" s="198" cm="1">
        <f t="array" ref="FN481">IFERROR(MATCH(TRUE,INDEX($B$14:$B$117&gt;=FM481,0),0),"")</f>
        <v>1</v>
      </c>
      <c r="FO481" s="194">
        <f t="shared" ca="1" si="508"/>
        <v>1.3963799927016407E-2</v>
      </c>
      <c r="FR481" s="194">
        <f t="shared" si="509"/>
        <v>0</v>
      </c>
      <c r="FS481" s="19" t="e">
        <f ca="1"/>
        <v>#N/A</v>
      </c>
      <c r="FT481" s="19" t="e">
        <f t="shared" ca="1" si="510"/>
        <v>#N/A</v>
      </c>
      <c r="FW481" s="198" cm="1">
        <f t="array" ref="FW481">IFERROR(MATCH(TRUE,INDEX($B$14:$B$117&gt;=FV481,0),0),"")</f>
        <v>1</v>
      </c>
      <c r="FX481" s="194">
        <f t="shared" ca="1" si="511"/>
        <v>1.3963799927016407E-2</v>
      </c>
      <c r="GA481" s="194">
        <f t="shared" si="512"/>
        <v>0</v>
      </c>
      <c r="GB481" s="19" t="e">
        <f ca="1"/>
        <v>#N/A</v>
      </c>
      <c r="GC481" s="19" t="e">
        <f t="shared" ca="1" si="513"/>
        <v>#N/A</v>
      </c>
    </row>
    <row r="482" spans="8:185" x14ac:dyDescent="0.2">
      <c r="H482" s="198" cm="1">
        <f t="array" ref="H482">IFERROR(MATCH(TRUE,INDEX($B$14:$B$117&gt;=G482,0),0),"")</f>
        <v>1</v>
      </c>
      <c r="I482" s="194">
        <f t="shared" ca="1" si="458"/>
        <v>1.3963799927016407E-2</v>
      </c>
      <c r="L482" s="194">
        <f t="shared" si="514"/>
        <v>0</v>
      </c>
      <c r="M482" s="19">
        <f ca="1"/>
        <v>0</v>
      </c>
      <c r="N482" s="19">
        <f t="shared" ca="1" si="515"/>
        <v>0</v>
      </c>
      <c r="Q482" s="198" cm="1">
        <f t="array" ref="Q482">IFERROR(MATCH(TRUE,INDEX($B$14:$B$117&gt;=P482,0),0),"")</f>
        <v>1</v>
      </c>
      <c r="R482" s="194">
        <f t="shared" ca="1" si="459"/>
        <v>1.3963799927016407E-2</v>
      </c>
      <c r="U482" s="194">
        <f t="shared" si="516"/>
        <v>0</v>
      </c>
      <c r="V482" s="19">
        <f ca="1"/>
        <v>0</v>
      </c>
      <c r="W482" s="19">
        <f t="shared" ca="1" si="517"/>
        <v>0</v>
      </c>
      <c r="Z482" s="198" cm="1">
        <f t="array" ref="Z482">IFERROR(MATCH(TRUE,INDEX($B$14:$B$117&gt;=Y482,0),0),"")</f>
        <v>1</v>
      </c>
      <c r="AA482" s="194">
        <f t="shared" ca="1" si="460"/>
        <v>1.3963799927016407E-2</v>
      </c>
      <c r="AD482" s="194">
        <f t="shared" si="461"/>
        <v>0</v>
      </c>
      <c r="AE482" s="19">
        <f ca="1"/>
        <v>0</v>
      </c>
      <c r="AF482" s="19">
        <f t="shared" ca="1" si="462"/>
        <v>0</v>
      </c>
      <c r="AI482" s="198" cm="1">
        <f t="array" ref="AI482">IFERROR(MATCH(TRUE,INDEX($B$14:$B$117&gt;=AH482,0),0),"")</f>
        <v>1</v>
      </c>
      <c r="AJ482" s="194">
        <f t="shared" ca="1" si="463"/>
        <v>1.3963799927016407E-2</v>
      </c>
      <c r="AM482" s="194">
        <f t="shared" si="464"/>
        <v>0</v>
      </c>
      <c r="AN482" s="19">
        <f ca="1"/>
        <v>0</v>
      </c>
      <c r="AO482" s="19">
        <f t="shared" ca="1" si="465"/>
        <v>0</v>
      </c>
      <c r="AR482" s="198" cm="1">
        <f t="array" ref="AR482">IFERROR(MATCH(TRUE,INDEX($B$14:$B$117&gt;=AQ482,0),0),"")</f>
        <v>1</v>
      </c>
      <c r="AS482" s="194">
        <f t="shared" ca="1" si="466"/>
        <v>1.3963799927016407E-2</v>
      </c>
      <c r="AV482" s="194">
        <f t="shared" si="467"/>
        <v>0</v>
      </c>
      <c r="AW482" s="19">
        <f ca="1"/>
        <v>0</v>
      </c>
      <c r="AX482" s="19">
        <f t="shared" ca="1" si="468"/>
        <v>0</v>
      </c>
      <c r="BA482" s="198" cm="1">
        <f t="array" ref="BA482">IFERROR(MATCH(TRUE,INDEX($B$14:$B$117&gt;=AZ482,0),0),"")</f>
        <v>1</v>
      </c>
      <c r="BB482" s="194">
        <f t="shared" ca="1" si="469"/>
        <v>1.3963799927016407E-2</v>
      </c>
      <c r="BE482" s="194">
        <f t="shared" si="470"/>
        <v>0</v>
      </c>
      <c r="BF482" s="19">
        <f ca="1"/>
        <v>0</v>
      </c>
      <c r="BG482" s="19">
        <f t="shared" ca="1" si="471"/>
        <v>0</v>
      </c>
      <c r="BJ482" s="198" cm="1">
        <f t="array" ref="BJ482">IFERROR(MATCH(TRUE,INDEX($B$14:$B$117&gt;=BI482,0),0),"")</f>
        <v>1</v>
      </c>
      <c r="BK482" s="194">
        <f t="shared" ca="1" si="472"/>
        <v>1.3963799927016407E-2</v>
      </c>
      <c r="BN482" s="194">
        <f t="shared" si="473"/>
        <v>0</v>
      </c>
      <c r="BO482" s="19">
        <f ca="1"/>
        <v>0</v>
      </c>
      <c r="BP482" s="19">
        <f t="shared" ca="1" si="474"/>
        <v>0</v>
      </c>
      <c r="BS482" s="198" cm="1">
        <f t="array" ref="BS482">IFERROR(MATCH(TRUE,INDEX($B$14:$B$117&gt;=BR482,0),0),"")</f>
        <v>1</v>
      </c>
      <c r="BT482" s="194">
        <f t="shared" ca="1" si="475"/>
        <v>1.3963799927016407E-2</v>
      </c>
      <c r="BW482" s="194">
        <f t="shared" si="476"/>
        <v>0</v>
      </c>
      <c r="BX482" s="19">
        <f ca="1"/>
        <v>0</v>
      </c>
      <c r="BY482" s="19">
        <f t="shared" ca="1" si="477"/>
        <v>0</v>
      </c>
      <c r="CB482" s="198" cm="1">
        <f t="array" ref="CB482">IFERROR(MATCH(TRUE,INDEX($B$14:$B$117&gt;=CA482,0),0),"")</f>
        <v>1</v>
      </c>
      <c r="CC482" s="194">
        <f t="shared" ca="1" si="478"/>
        <v>1.3963799927016407E-2</v>
      </c>
      <c r="CF482" s="194">
        <f t="shared" si="479"/>
        <v>0</v>
      </c>
      <c r="CG482" s="19">
        <f ca="1"/>
        <v>0</v>
      </c>
      <c r="CH482" s="19">
        <f t="shared" ca="1" si="480"/>
        <v>0</v>
      </c>
      <c r="CK482" s="198" cm="1">
        <f t="array" ref="CK482">IFERROR(MATCH(TRUE,INDEX($B$14:$B$117&gt;=CJ482,0),0),"")</f>
        <v>1</v>
      </c>
      <c r="CL482" s="194">
        <f t="shared" ca="1" si="481"/>
        <v>1.3963799927016407E-2</v>
      </c>
      <c r="CO482" s="194">
        <f t="shared" si="482"/>
        <v>0</v>
      </c>
      <c r="CP482" s="19">
        <f ca="1"/>
        <v>0</v>
      </c>
      <c r="CQ482" s="19">
        <f t="shared" ca="1" si="483"/>
        <v>0</v>
      </c>
      <c r="CT482" s="198" cm="1">
        <f t="array" ref="CT482">IFERROR(MATCH(TRUE,INDEX($B$14:$B$117&gt;=CS482,0),0),"")</f>
        <v>1</v>
      </c>
      <c r="CU482" s="194">
        <f t="shared" ca="1" si="484"/>
        <v>1.3963799927016407E-2</v>
      </c>
      <c r="CX482" s="194">
        <f t="shared" si="485"/>
        <v>0</v>
      </c>
      <c r="CY482" s="19" t="e">
        <f ca="1"/>
        <v>#N/A</v>
      </c>
      <c r="CZ482" s="19" t="e">
        <f t="shared" ca="1" si="486"/>
        <v>#N/A</v>
      </c>
      <c r="DC482" s="198" cm="1">
        <f t="array" ref="DC482">IFERROR(MATCH(TRUE,INDEX($B$14:$B$117&gt;=DB482,0),0),"")</f>
        <v>1</v>
      </c>
      <c r="DD482" s="194">
        <f t="shared" ca="1" si="487"/>
        <v>1.3963799927016407E-2</v>
      </c>
      <c r="DG482" s="194">
        <f t="shared" si="488"/>
        <v>0</v>
      </c>
      <c r="DH482" s="19" t="e">
        <f ca="1"/>
        <v>#N/A</v>
      </c>
      <c r="DI482" s="19" t="e">
        <f t="shared" ca="1" si="489"/>
        <v>#N/A</v>
      </c>
      <c r="DL482" s="198" cm="1">
        <f t="array" ref="DL482">IFERROR(MATCH(TRUE,INDEX($B$14:$B$117&gt;=DK482,0),0),"")</f>
        <v>1</v>
      </c>
      <c r="DM482" s="194">
        <f t="shared" ca="1" si="490"/>
        <v>1.3963799927016407E-2</v>
      </c>
      <c r="DP482" s="194">
        <f t="shared" si="491"/>
        <v>0</v>
      </c>
      <c r="DQ482" s="19" t="e">
        <f ca="1"/>
        <v>#N/A</v>
      </c>
      <c r="DR482" s="19" t="e">
        <f t="shared" ca="1" si="492"/>
        <v>#N/A</v>
      </c>
      <c r="DU482" s="198" cm="1">
        <f t="array" ref="DU482">IFERROR(MATCH(TRUE,INDEX($B$14:$B$117&gt;=DT482,0),0),"")</f>
        <v>1</v>
      </c>
      <c r="DV482" s="194">
        <f t="shared" ca="1" si="493"/>
        <v>1.3963799927016407E-2</v>
      </c>
      <c r="DY482" s="194">
        <f t="shared" si="494"/>
        <v>0</v>
      </c>
      <c r="DZ482" s="19" t="e">
        <f ca="1"/>
        <v>#N/A</v>
      </c>
      <c r="EA482" s="19" t="e">
        <f t="shared" ca="1" si="495"/>
        <v>#N/A</v>
      </c>
      <c r="ED482" s="198" cm="1">
        <f t="array" ref="ED482">IFERROR(MATCH(TRUE,INDEX($B$14:$B$117&gt;=EC482,0),0),"")</f>
        <v>1</v>
      </c>
      <c r="EE482" s="194">
        <f t="shared" ca="1" si="496"/>
        <v>1.3963799927016407E-2</v>
      </c>
      <c r="EH482" s="194">
        <f t="shared" si="497"/>
        <v>0</v>
      </c>
      <c r="EI482" s="19" t="e">
        <f ca="1"/>
        <v>#N/A</v>
      </c>
      <c r="EJ482" s="19" t="e">
        <f t="shared" ca="1" si="498"/>
        <v>#N/A</v>
      </c>
      <c r="EM482" s="198" cm="1">
        <f t="array" ref="EM482">IFERROR(MATCH(TRUE,INDEX($B$14:$B$117&gt;=EL482,0),0),"")</f>
        <v>1</v>
      </c>
      <c r="EN482" s="194">
        <f t="shared" ca="1" si="499"/>
        <v>1.3963799927016407E-2</v>
      </c>
      <c r="EQ482" s="194">
        <f t="shared" si="500"/>
        <v>0</v>
      </c>
      <c r="ER482" s="19" t="e">
        <f ca="1"/>
        <v>#N/A</v>
      </c>
      <c r="ES482" s="19" t="e">
        <f t="shared" ca="1" si="501"/>
        <v>#N/A</v>
      </c>
      <c r="EV482" s="198" cm="1">
        <f t="array" ref="EV482">IFERROR(MATCH(TRUE,INDEX($B$14:$B$117&gt;=EU482,0),0),"")</f>
        <v>1</v>
      </c>
      <c r="EW482" s="194">
        <f t="shared" ca="1" si="502"/>
        <v>1.3963799927016407E-2</v>
      </c>
      <c r="EZ482" s="194">
        <f t="shared" si="503"/>
        <v>0</v>
      </c>
      <c r="FA482" s="19" t="e">
        <f ca="1"/>
        <v>#N/A</v>
      </c>
      <c r="FB482" s="19" t="e">
        <f t="shared" ca="1" si="504"/>
        <v>#N/A</v>
      </c>
      <c r="FE482" s="198" cm="1">
        <f t="array" ref="FE482">IFERROR(MATCH(TRUE,INDEX($B$14:$B$117&gt;=FD482,0),0),"")</f>
        <v>1</v>
      </c>
      <c r="FF482" s="194">
        <f t="shared" ca="1" si="505"/>
        <v>1.3963799927016407E-2</v>
      </c>
      <c r="FI482" s="194">
        <f t="shared" si="506"/>
        <v>0</v>
      </c>
      <c r="FJ482" s="19" t="e">
        <f ca="1"/>
        <v>#N/A</v>
      </c>
      <c r="FK482" s="19" t="e">
        <f t="shared" ca="1" si="507"/>
        <v>#N/A</v>
      </c>
      <c r="FN482" s="198" cm="1">
        <f t="array" ref="FN482">IFERROR(MATCH(TRUE,INDEX($B$14:$B$117&gt;=FM482,0),0),"")</f>
        <v>1</v>
      </c>
      <c r="FO482" s="194">
        <f t="shared" ca="1" si="508"/>
        <v>1.3963799927016407E-2</v>
      </c>
      <c r="FR482" s="194">
        <f t="shared" si="509"/>
        <v>0</v>
      </c>
      <c r="FS482" s="19" t="e">
        <f ca="1"/>
        <v>#N/A</v>
      </c>
      <c r="FT482" s="19" t="e">
        <f t="shared" ca="1" si="510"/>
        <v>#N/A</v>
      </c>
      <c r="FW482" s="198" cm="1">
        <f t="array" ref="FW482">IFERROR(MATCH(TRUE,INDEX($B$14:$B$117&gt;=FV482,0),0),"")</f>
        <v>1</v>
      </c>
      <c r="FX482" s="194">
        <f t="shared" ca="1" si="511"/>
        <v>1.3963799927016407E-2</v>
      </c>
      <c r="GA482" s="194">
        <f t="shared" si="512"/>
        <v>0</v>
      </c>
      <c r="GB482" s="19" t="e">
        <f ca="1"/>
        <v>#N/A</v>
      </c>
      <c r="GC482" s="19" t="e">
        <f t="shared" ca="1" si="513"/>
        <v>#N/A</v>
      </c>
    </row>
    <row r="483" spans="8:185" x14ac:dyDescent="0.2">
      <c r="H483" s="198" cm="1">
        <f t="array" ref="H483">IFERROR(MATCH(TRUE,INDEX($B$14:$B$117&gt;=G483,0),0),"")</f>
        <v>1</v>
      </c>
      <c r="I483" s="194">
        <f t="shared" ca="1" si="458"/>
        <v>1.3963799927016407E-2</v>
      </c>
      <c r="L483" s="194">
        <f t="shared" si="514"/>
        <v>0</v>
      </c>
      <c r="M483" s="19">
        <f ca="1"/>
        <v>0</v>
      </c>
      <c r="N483" s="19">
        <f t="shared" ca="1" si="515"/>
        <v>0</v>
      </c>
      <c r="Q483" s="198" cm="1">
        <f t="array" ref="Q483">IFERROR(MATCH(TRUE,INDEX($B$14:$B$117&gt;=P483,0),0),"")</f>
        <v>1</v>
      </c>
      <c r="R483" s="194">
        <f t="shared" ca="1" si="459"/>
        <v>1.3963799927016407E-2</v>
      </c>
      <c r="U483" s="194">
        <f t="shared" si="516"/>
        <v>0</v>
      </c>
      <c r="V483" s="19">
        <f ca="1"/>
        <v>0</v>
      </c>
      <c r="W483" s="19">
        <f t="shared" ca="1" si="517"/>
        <v>0</v>
      </c>
      <c r="Z483" s="198" cm="1">
        <f t="array" ref="Z483">IFERROR(MATCH(TRUE,INDEX($B$14:$B$117&gt;=Y483,0),0),"")</f>
        <v>1</v>
      </c>
      <c r="AA483" s="194">
        <f t="shared" ca="1" si="460"/>
        <v>1.3963799927016407E-2</v>
      </c>
      <c r="AD483" s="194">
        <f t="shared" si="461"/>
        <v>0</v>
      </c>
      <c r="AE483" s="19">
        <f ca="1"/>
        <v>0</v>
      </c>
      <c r="AF483" s="19">
        <f t="shared" ca="1" si="462"/>
        <v>0</v>
      </c>
      <c r="AI483" s="198" cm="1">
        <f t="array" ref="AI483">IFERROR(MATCH(TRUE,INDEX($B$14:$B$117&gt;=AH483,0),0),"")</f>
        <v>1</v>
      </c>
      <c r="AJ483" s="194">
        <f t="shared" ca="1" si="463"/>
        <v>1.3963799927016407E-2</v>
      </c>
      <c r="AM483" s="194">
        <f t="shared" si="464"/>
        <v>0</v>
      </c>
      <c r="AN483" s="19">
        <f ca="1"/>
        <v>0</v>
      </c>
      <c r="AO483" s="19">
        <f t="shared" ca="1" si="465"/>
        <v>0</v>
      </c>
      <c r="AR483" s="198" cm="1">
        <f t="array" ref="AR483">IFERROR(MATCH(TRUE,INDEX($B$14:$B$117&gt;=AQ483,0),0),"")</f>
        <v>1</v>
      </c>
      <c r="AS483" s="194">
        <f t="shared" ca="1" si="466"/>
        <v>1.3963799927016407E-2</v>
      </c>
      <c r="AV483" s="194">
        <f t="shared" si="467"/>
        <v>0</v>
      </c>
      <c r="AW483" s="19">
        <f ca="1"/>
        <v>0</v>
      </c>
      <c r="AX483" s="19">
        <f t="shared" ca="1" si="468"/>
        <v>0</v>
      </c>
      <c r="BA483" s="198" cm="1">
        <f t="array" ref="BA483">IFERROR(MATCH(TRUE,INDEX($B$14:$B$117&gt;=AZ483,0),0),"")</f>
        <v>1</v>
      </c>
      <c r="BB483" s="194">
        <f t="shared" ca="1" si="469"/>
        <v>1.3963799927016407E-2</v>
      </c>
      <c r="BE483" s="194">
        <f t="shared" si="470"/>
        <v>0</v>
      </c>
      <c r="BF483" s="19">
        <f ca="1"/>
        <v>0</v>
      </c>
      <c r="BG483" s="19">
        <f t="shared" ca="1" si="471"/>
        <v>0</v>
      </c>
      <c r="BJ483" s="198" cm="1">
        <f t="array" ref="BJ483">IFERROR(MATCH(TRUE,INDEX($B$14:$B$117&gt;=BI483,0),0),"")</f>
        <v>1</v>
      </c>
      <c r="BK483" s="194">
        <f t="shared" ca="1" si="472"/>
        <v>1.3963799927016407E-2</v>
      </c>
      <c r="BN483" s="194">
        <f t="shared" si="473"/>
        <v>0</v>
      </c>
      <c r="BO483" s="19">
        <f ca="1"/>
        <v>0</v>
      </c>
      <c r="BP483" s="19">
        <f t="shared" ca="1" si="474"/>
        <v>0</v>
      </c>
      <c r="BS483" s="198" cm="1">
        <f t="array" ref="BS483">IFERROR(MATCH(TRUE,INDEX($B$14:$B$117&gt;=BR483,0),0),"")</f>
        <v>1</v>
      </c>
      <c r="BT483" s="194">
        <f t="shared" ca="1" si="475"/>
        <v>1.3963799927016407E-2</v>
      </c>
      <c r="BW483" s="194">
        <f t="shared" si="476"/>
        <v>0</v>
      </c>
      <c r="BX483" s="19">
        <f ca="1"/>
        <v>0</v>
      </c>
      <c r="BY483" s="19">
        <f t="shared" ca="1" si="477"/>
        <v>0</v>
      </c>
      <c r="CB483" s="198" cm="1">
        <f t="array" ref="CB483">IFERROR(MATCH(TRUE,INDEX($B$14:$B$117&gt;=CA483,0),0),"")</f>
        <v>1</v>
      </c>
      <c r="CC483" s="194">
        <f t="shared" ca="1" si="478"/>
        <v>1.3963799927016407E-2</v>
      </c>
      <c r="CF483" s="194">
        <f t="shared" si="479"/>
        <v>0</v>
      </c>
      <c r="CG483" s="19">
        <f ca="1"/>
        <v>0</v>
      </c>
      <c r="CH483" s="19">
        <f t="shared" ca="1" si="480"/>
        <v>0</v>
      </c>
      <c r="CK483" s="198" cm="1">
        <f t="array" ref="CK483">IFERROR(MATCH(TRUE,INDEX($B$14:$B$117&gt;=CJ483,0),0),"")</f>
        <v>1</v>
      </c>
      <c r="CL483" s="194">
        <f t="shared" ca="1" si="481"/>
        <v>1.3963799927016407E-2</v>
      </c>
      <c r="CO483" s="194">
        <f t="shared" si="482"/>
        <v>0</v>
      </c>
      <c r="CP483" s="19">
        <f ca="1"/>
        <v>0</v>
      </c>
      <c r="CQ483" s="19">
        <f t="shared" ca="1" si="483"/>
        <v>0</v>
      </c>
      <c r="CT483" s="198" cm="1">
        <f t="array" ref="CT483">IFERROR(MATCH(TRUE,INDEX($B$14:$B$117&gt;=CS483,0),0),"")</f>
        <v>1</v>
      </c>
      <c r="CU483" s="194">
        <f t="shared" ca="1" si="484"/>
        <v>1.3963799927016407E-2</v>
      </c>
      <c r="CX483" s="194">
        <f t="shared" si="485"/>
        <v>0</v>
      </c>
      <c r="CY483" s="19" t="e">
        <f ca="1"/>
        <v>#N/A</v>
      </c>
      <c r="CZ483" s="19" t="e">
        <f t="shared" ca="1" si="486"/>
        <v>#N/A</v>
      </c>
      <c r="DC483" s="198" cm="1">
        <f t="array" ref="DC483">IFERROR(MATCH(TRUE,INDEX($B$14:$B$117&gt;=DB483,0),0),"")</f>
        <v>1</v>
      </c>
      <c r="DD483" s="194">
        <f t="shared" ca="1" si="487"/>
        <v>1.3963799927016407E-2</v>
      </c>
      <c r="DG483" s="194">
        <f t="shared" si="488"/>
        <v>0</v>
      </c>
      <c r="DH483" s="19" t="e">
        <f ca="1"/>
        <v>#N/A</v>
      </c>
      <c r="DI483" s="19" t="e">
        <f t="shared" ca="1" si="489"/>
        <v>#N/A</v>
      </c>
      <c r="DL483" s="198" cm="1">
        <f t="array" ref="DL483">IFERROR(MATCH(TRUE,INDEX($B$14:$B$117&gt;=DK483,0),0),"")</f>
        <v>1</v>
      </c>
      <c r="DM483" s="194">
        <f t="shared" ca="1" si="490"/>
        <v>1.3963799927016407E-2</v>
      </c>
      <c r="DP483" s="194">
        <f t="shared" si="491"/>
        <v>0</v>
      </c>
      <c r="DQ483" s="19" t="e">
        <f ca="1"/>
        <v>#N/A</v>
      </c>
      <c r="DR483" s="19" t="e">
        <f t="shared" ca="1" si="492"/>
        <v>#N/A</v>
      </c>
      <c r="DU483" s="198" cm="1">
        <f t="array" ref="DU483">IFERROR(MATCH(TRUE,INDEX($B$14:$B$117&gt;=DT483,0),0),"")</f>
        <v>1</v>
      </c>
      <c r="DV483" s="194">
        <f t="shared" ca="1" si="493"/>
        <v>1.3963799927016407E-2</v>
      </c>
      <c r="DY483" s="194">
        <f t="shared" si="494"/>
        <v>0</v>
      </c>
      <c r="DZ483" s="19" t="e">
        <f ca="1"/>
        <v>#N/A</v>
      </c>
      <c r="EA483" s="19" t="e">
        <f t="shared" ca="1" si="495"/>
        <v>#N/A</v>
      </c>
      <c r="ED483" s="198" cm="1">
        <f t="array" ref="ED483">IFERROR(MATCH(TRUE,INDEX($B$14:$B$117&gt;=EC483,0),0),"")</f>
        <v>1</v>
      </c>
      <c r="EE483" s="194">
        <f t="shared" ca="1" si="496"/>
        <v>1.3963799927016407E-2</v>
      </c>
      <c r="EH483" s="194">
        <f t="shared" si="497"/>
        <v>0</v>
      </c>
      <c r="EI483" s="19" t="e">
        <f ca="1"/>
        <v>#N/A</v>
      </c>
      <c r="EJ483" s="19" t="e">
        <f t="shared" ca="1" si="498"/>
        <v>#N/A</v>
      </c>
      <c r="EM483" s="198" cm="1">
        <f t="array" ref="EM483">IFERROR(MATCH(TRUE,INDEX($B$14:$B$117&gt;=EL483,0),0),"")</f>
        <v>1</v>
      </c>
      <c r="EN483" s="194">
        <f t="shared" ca="1" si="499"/>
        <v>1.3963799927016407E-2</v>
      </c>
      <c r="EQ483" s="194">
        <f t="shared" si="500"/>
        <v>0</v>
      </c>
      <c r="ER483" s="19" t="e">
        <f ca="1"/>
        <v>#N/A</v>
      </c>
      <c r="ES483" s="19" t="e">
        <f t="shared" ca="1" si="501"/>
        <v>#N/A</v>
      </c>
      <c r="EV483" s="198" cm="1">
        <f t="array" ref="EV483">IFERROR(MATCH(TRUE,INDEX($B$14:$B$117&gt;=EU483,0),0),"")</f>
        <v>1</v>
      </c>
      <c r="EW483" s="194">
        <f t="shared" ca="1" si="502"/>
        <v>1.3963799927016407E-2</v>
      </c>
      <c r="EZ483" s="194">
        <f t="shared" si="503"/>
        <v>0</v>
      </c>
      <c r="FA483" s="19" t="e">
        <f ca="1"/>
        <v>#N/A</v>
      </c>
      <c r="FB483" s="19" t="e">
        <f t="shared" ca="1" si="504"/>
        <v>#N/A</v>
      </c>
      <c r="FE483" s="198" cm="1">
        <f t="array" ref="FE483">IFERROR(MATCH(TRUE,INDEX($B$14:$B$117&gt;=FD483,0),0),"")</f>
        <v>1</v>
      </c>
      <c r="FF483" s="194">
        <f t="shared" ca="1" si="505"/>
        <v>1.3963799927016407E-2</v>
      </c>
      <c r="FI483" s="194">
        <f t="shared" si="506"/>
        <v>0</v>
      </c>
      <c r="FJ483" s="19" t="e">
        <f ca="1"/>
        <v>#N/A</v>
      </c>
      <c r="FK483" s="19" t="e">
        <f t="shared" ca="1" si="507"/>
        <v>#N/A</v>
      </c>
      <c r="FN483" s="198" cm="1">
        <f t="array" ref="FN483">IFERROR(MATCH(TRUE,INDEX($B$14:$B$117&gt;=FM483,0),0),"")</f>
        <v>1</v>
      </c>
      <c r="FO483" s="194">
        <f t="shared" ca="1" si="508"/>
        <v>1.3963799927016407E-2</v>
      </c>
      <c r="FR483" s="194">
        <f t="shared" si="509"/>
        <v>0</v>
      </c>
      <c r="FS483" s="19" t="e">
        <f ca="1"/>
        <v>#N/A</v>
      </c>
      <c r="FT483" s="19" t="e">
        <f t="shared" ca="1" si="510"/>
        <v>#N/A</v>
      </c>
      <c r="FW483" s="198" cm="1">
        <f t="array" ref="FW483">IFERROR(MATCH(TRUE,INDEX($B$14:$B$117&gt;=FV483,0),0),"")</f>
        <v>1</v>
      </c>
      <c r="FX483" s="194">
        <f t="shared" ca="1" si="511"/>
        <v>1.3963799927016407E-2</v>
      </c>
      <c r="GA483" s="194">
        <f t="shared" si="512"/>
        <v>0</v>
      </c>
      <c r="GB483" s="19" t="e">
        <f ca="1"/>
        <v>#N/A</v>
      </c>
      <c r="GC483" s="19" t="e">
        <f t="shared" ca="1" si="513"/>
        <v>#N/A</v>
      </c>
    </row>
    <row r="484" spans="8:185" x14ac:dyDescent="0.2">
      <c r="H484" s="198" cm="1">
        <f t="array" ref="H484">IFERROR(MATCH(TRUE,INDEX($B$14:$B$117&gt;=G484,0),0),"")</f>
        <v>1</v>
      </c>
      <c r="I484" s="194">
        <f t="shared" ca="1" si="458"/>
        <v>1.3963799927016407E-2</v>
      </c>
      <c r="L484" s="194">
        <f t="shared" si="514"/>
        <v>0</v>
      </c>
      <c r="M484" s="19">
        <f ca="1"/>
        <v>0</v>
      </c>
      <c r="N484" s="19">
        <f t="shared" ca="1" si="515"/>
        <v>0</v>
      </c>
      <c r="Q484" s="198" cm="1">
        <f t="array" ref="Q484">IFERROR(MATCH(TRUE,INDEX($B$14:$B$117&gt;=P484,0),0),"")</f>
        <v>1</v>
      </c>
      <c r="R484" s="194">
        <f t="shared" ca="1" si="459"/>
        <v>1.3963799927016407E-2</v>
      </c>
      <c r="U484" s="194">
        <f t="shared" si="516"/>
        <v>0</v>
      </c>
      <c r="V484" s="19">
        <f ca="1"/>
        <v>0</v>
      </c>
      <c r="W484" s="19">
        <f t="shared" ca="1" si="517"/>
        <v>0</v>
      </c>
      <c r="Z484" s="198" cm="1">
        <f t="array" ref="Z484">IFERROR(MATCH(TRUE,INDEX($B$14:$B$117&gt;=Y484,0),0),"")</f>
        <v>1</v>
      </c>
      <c r="AA484" s="194">
        <f t="shared" ca="1" si="460"/>
        <v>1.3963799927016407E-2</v>
      </c>
      <c r="AD484" s="194">
        <f t="shared" si="461"/>
        <v>0</v>
      </c>
      <c r="AE484" s="19">
        <f ca="1"/>
        <v>0</v>
      </c>
      <c r="AF484" s="19">
        <f t="shared" ca="1" si="462"/>
        <v>0</v>
      </c>
      <c r="AI484" s="198" cm="1">
        <f t="array" ref="AI484">IFERROR(MATCH(TRUE,INDEX($B$14:$B$117&gt;=AH484,0),0),"")</f>
        <v>1</v>
      </c>
      <c r="AJ484" s="194">
        <f t="shared" ca="1" si="463"/>
        <v>1.3963799927016407E-2</v>
      </c>
      <c r="AM484" s="194">
        <f t="shared" si="464"/>
        <v>0</v>
      </c>
      <c r="AN484" s="19">
        <f ca="1"/>
        <v>0</v>
      </c>
      <c r="AO484" s="19">
        <f t="shared" ca="1" si="465"/>
        <v>0</v>
      </c>
      <c r="AR484" s="198" cm="1">
        <f t="array" ref="AR484">IFERROR(MATCH(TRUE,INDEX($B$14:$B$117&gt;=AQ484,0),0),"")</f>
        <v>1</v>
      </c>
      <c r="AS484" s="194">
        <f t="shared" ca="1" si="466"/>
        <v>1.3963799927016407E-2</v>
      </c>
      <c r="AV484" s="194">
        <f t="shared" si="467"/>
        <v>0</v>
      </c>
      <c r="AW484" s="19">
        <f ca="1"/>
        <v>0</v>
      </c>
      <c r="AX484" s="19">
        <f t="shared" ca="1" si="468"/>
        <v>0</v>
      </c>
      <c r="BA484" s="198" cm="1">
        <f t="array" ref="BA484">IFERROR(MATCH(TRUE,INDEX($B$14:$B$117&gt;=AZ484,0),0),"")</f>
        <v>1</v>
      </c>
      <c r="BB484" s="194">
        <f t="shared" ca="1" si="469"/>
        <v>1.3963799927016407E-2</v>
      </c>
      <c r="BE484" s="194">
        <f t="shared" si="470"/>
        <v>0</v>
      </c>
      <c r="BF484" s="19">
        <f ca="1"/>
        <v>0</v>
      </c>
      <c r="BG484" s="19">
        <f t="shared" ca="1" si="471"/>
        <v>0</v>
      </c>
      <c r="BJ484" s="198" cm="1">
        <f t="array" ref="BJ484">IFERROR(MATCH(TRUE,INDEX($B$14:$B$117&gt;=BI484,0),0),"")</f>
        <v>1</v>
      </c>
      <c r="BK484" s="194">
        <f t="shared" ca="1" si="472"/>
        <v>1.3963799927016407E-2</v>
      </c>
      <c r="BN484" s="194">
        <f t="shared" si="473"/>
        <v>0</v>
      </c>
      <c r="BO484" s="19">
        <f ca="1"/>
        <v>0</v>
      </c>
      <c r="BP484" s="19">
        <f t="shared" ca="1" si="474"/>
        <v>0</v>
      </c>
      <c r="BS484" s="198" cm="1">
        <f t="array" ref="BS484">IFERROR(MATCH(TRUE,INDEX($B$14:$B$117&gt;=BR484,0),0),"")</f>
        <v>1</v>
      </c>
      <c r="BT484" s="194">
        <f t="shared" ca="1" si="475"/>
        <v>1.3963799927016407E-2</v>
      </c>
      <c r="BW484" s="194">
        <f t="shared" si="476"/>
        <v>0</v>
      </c>
      <c r="BX484" s="19">
        <f ca="1"/>
        <v>0</v>
      </c>
      <c r="BY484" s="19">
        <f t="shared" ca="1" si="477"/>
        <v>0</v>
      </c>
      <c r="CB484" s="198" cm="1">
        <f t="array" ref="CB484">IFERROR(MATCH(TRUE,INDEX($B$14:$B$117&gt;=CA484,0),0),"")</f>
        <v>1</v>
      </c>
      <c r="CC484" s="194">
        <f t="shared" ca="1" si="478"/>
        <v>1.3963799927016407E-2</v>
      </c>
      <c r="CF484" s="194">
        <f t="shared" si="479"/>
        <v>0</v>
      </c>
      <c r="CG484" s="19">
        <f ca="1"/>
        <v>0</v>
      </c>
      <c r="CH484" s="19">
        <f t="shared" ca="1" si="480"/>
        <v>0</v>
      </c>
      <c r="CK484" s="198" cm="1">
        <f t="array" ref="CK484">IFERROR(MATCH(TRUE,INDEX($B$14:$B$117&gt;=CJ484,0),0),"")</f>
        <v>1</v>
      </c>
      <c r="CL484" s="194">
        <f t="shared" ca="1" si="481"/>
        <v>1.3963799927016407E-2</v>
      </c>
      <c r="CO484" s="194">
        <f t="shared" si="482"/>
        <v>0</v>
      </c>
      <c r="CP484" s="19">
        <f ca="1"/>
        <v>0</v>
      </c>
      <c r="CQ484" s="19">
        <f t="shared" ca="1" si="483"/>
        <v>0</v>
      </c>
      <c r="CT484" s="198" cm="1">
        <f t="array" ref="CT484">IFERROR(MATCH(TRUE,INDEX($B$14:$B$117&gt;=CS484,0),0),"")</f>
        <v>1</v>
      </c>
      <c r="CU484" s="194">
        <f t="shared" ca="1" si="484"/>
        <v>1.3963799927016407E-2</v>
      </c>
      <c r="CX484" s="194">
        <f t="shared" si="485"/>
        <v>0</v>
      </c>
      <c r="CY484" s="19" t="e">
        <f ca="1"/>
        <v>#N/A</v>
      </c>
      <c r="CZ484" s="19" t="e">
        <f t="shared" ca="1" si="486"/>
        <v>#N/A</v>
      </c>
      <c r="DC484" s="198" cm="1">
        <f t="array" ref="DC484">IFERROR(MATCH(TRUE,INDEX($B$14:$B$117&gt;=DB484,0),0),"")</f>
        <v>1</v>
      </c>
      <c r="DD484" s="194">
        <f t="shared" ca="1" si="487"/>
        <v>1.3963799927016407E-2</v>
      </c>
      <c r="DG484" s="194">
        <f t="shared" si="488"/>
        <v>0</v>
      </c>
      <c r="DH484" s="19" t="e">
        <f ca="1"/>
        <v>#N/A</v>
      </c>
      <c r="DI484" s="19" t="e">
        <f t="shared" ca="1" si="489"/>
        <v>#N/A</v>
      </c>
      <c r="DL484" s="198" cm="1">
        <f t="array" ref="DL484">IFERROR(MATCH(TRUE,INDEX($B$14:$B$117&gt;=DK484,0),0),"")</f>
        <v>1</v>
      </c>
      <c r="DM484" s="194">
        <f t="shared" ca="1" si="490"/>
        <v>1.3963799927016407E-2</v>
      </c>
      <c r="DP484" s="194">
        <f t="shared" si="491"/>
        <v>0</v>
      </c>
      <c r="DQ484" s="19" t="e">
        <f ca="1"/>
        <v>#N/A</v>
      </c>
      <c r="DR484" s="19" t="e">
        <f t="shared" ca="1" si="492"/>
        <v>#N/A</v>
      </c>
      <c r="DU484" s="198" cm="1">
        <f t="array" ref="DU484">IFERROR(MATCH(TRUE,INDEX($B$14:$B$117&gt;=DT484,0),0),"")</f>
        <v>1</v>
      </c>
      <c r="DV484" s="194">
        <f t="shared" ca="1" si="493"/>
        <v>1.3963799927016407E-2</v>
      </c>
      <c r="DY484" s="194">
        <f t="shared" si="494"/>
        <v>0</v>
      </c>
      <c r="DZ484" s="19" t="e">
        <f ca="1"/>
        <v>#N/A</v>
      </c>
      <c r="EA484" s="19" t="e">
        <f t="shared" ca="1" si="495"/>
        <v>#N/A</v>
      </c>
      <c r="ED484" s="198" cm="1">
        <f t="array" ref="ED484">IFERROR(MATCH(TRUE,INDEX($B$14:$B$117&gt;=EC484,0),0),"")</f>
        <v>1</v>
      </c>
      <c r="EE484" s="194">
        <f t="shared" ca="1" si="496"/>
        <v>1.3963799927016407E-2</v>
      </c>
      <c r="EH484" s="194">
        <f t="shared" si="497"/>
        <v>0</v>
      </c>
      <c r="EI484" s="19" t="e">
        <f ca="1"/>
        <v>#N/A</v>
      </c>
      <c r="EJ484" s="19" t="e">
        <f t="shared" ca="1" si="498"/>
        <v>#N/A</v>
      </c>
      <c r="EM484" s="198" cm="1">
        <f t="array" ref="EM484">IFERROR(MATCH(TRUE,INDEX($B$14:$B$117&gt;=EL484,0),0),"")</f>
        <v>1</v>
      </c>
      <c r="EN484" s="194">
        <f t="shared" ca="1" si="499"/>
        <v>1.3963799927016407E-2</v>
      </c>
      <c r="EQ484" s="194">
        <f t="shared" si="500"/>
        <v>0</v>
      </c>
      <c r="ER484" s="19" t="e">
        <f ca="1"/>
        <v>#N/A</v>
      </c>
      <c r="ES484" s="19" t="e">
        <f t="shared" ca="1" si="501"/>
        <v>#N/A</v>
      </c>
      <c r="EV484" s="198" cm="1">
        <f t="array" ref="EV484">IFERROR(MATCH(TRUE,INDEX($B$14:$B$117&gt;=EU484,0),0),"")</f>
        <v>1</v>
      </c>
      <c r="EW484" s="194">
        <f t="shared" ca="1" si="502"/>
        <v>1.3963799927016407E-2</v>
      </c>
      <c r="EZ484" s="194">
        <f t="shared" si="503"/>
        <v>0</v>
      </c>
      <c r="FA484" s="19" t="e">
        <f ca="1"/>
        <v>#N/A</v>
      </c>
      <c r="FB484" s="19" t="e">
        <f t="shared" ca="1" si="504"/>
        <v>#N/A</v>
      </c>
      <c r="FE484" s="198" cm="1">
        <f t="array" ref="FE484">IFERROR(MATCH(TRUE,INDEX($B$14:$B$117&gt;=FD484,0),0),"")</f>
        <v>1</v>
      </c>
      <c r="FF484" s="194">
        <f t="shared" ca="1" si="505"/>
        <v>1.3963799927016407E-2</v>
      </c>
      <c r="FI484" s="194">
        <f t="shared" si="506"/>
        <v>0</v>
      </c>
      <c r="FJ484" s="19" t="e">
        <f ca="1"/>
        <v>#N/A</v>
      </c>
      <c r="FK484" s="19" t="e">
        <f t="shared" ca="1" si="507"/>
        <v>#N/A</v>
      </c>
      <c r="FN484" s="198" cm="1">
        <f t="array" ref="FN484">IFERROR(MATCH(TRUE,INDEX($B$14:$B$117&gt;=FM484,0),0),"")</f>
        <v>1</v>
      </c>
      <c r="FO484" s="194">
        <f t="shared" ca="1" si="508"/>
        <v>1.3963799927016407E-2</v>
      </c>
      <c r="FR484" s="194">
        <f t="shared" si="509"/>
        <v>0</v>
      </c>
      <c r="FS484" s="19" t="e">
        <f ca="1"/>
        <v>#N/A</v>
      </c>
      <c r="FT484" s="19" t="e">
        <f t="shared" ca="1" si="510"/>
        <v>#N/A</v>
      </c>
      <c r="FW484" s="198" cm="1">
        <f t="array" ref="FW484">IFERROR(MATCH(TRUE,INDEX($B$14:$B$117&gt;=FV484,0),0),"")</f>
        <v>1</v>
      </c>
      <c r="FX484" s="194">
        <f t="shared" ca="1" si="511"/>
        <v>1.3963799927016407E-2</v>
      </c>
      <c r="GA484" s="194">
        <f t="shared" si="512"/>
        <v>0</v>
      </c>
      <c r="GB484" s="19" t="e">
        <f ca="1"/>
        <v>#N/A</v>
      </c>
      <c r="GC484" s="19" t="e">
        <f t="shared" ca="1" si="513"/>
        <v>#N/A</v>
      </c>
    </row>
    <row r="485" spans="8:185" x14ac:dyDescent="0.2">
      <c r="H485" s="198" cm="1">
        <f t="array" ref="H485">IFERROR(MATCH(TRUE,INDEX($B$14:$B$117&gt;=G485,0),0),"")</f>
        <v>1</v>
      </c>
      <c r="I485" s="194">
        <f t="shared" ca="1" si="458"/>
        <v>1.3963799927016407E-2</v>
      </c>
      <c r="L485" s="194">
        <f t="shared" si="514"/>
        <v>0</v>
      </c>
      <c r="M485" s="19">
        <f ca="1"/>
        <v>0</v>
      </c>
      <c r="N485" s="19">
        <f t="shared" ca="1" si="515"/>
        <v>0</v>
      </c>
      <c r="Q485" s="198" cm="1">
        <f t="array" ref="Q485">IFERROR(MATCH(TRUE,INDEX($B$14:$B$117&gt;=P485,0),0),"")</f>
        <v>1</v>
      </c>
      <c r="R485" s="194">
        <f t="shared" ca="1" si="459"/>
        <v>1.3963799927016407E-2</v>
      </c>
      <c r="U485" s="194">
        <f t="shared" si="516"/>
        <v>0</v>
      </c>
      <c r="V485" s="19">
        <f ca="1"/>
        <v>0</v>
      </c>
      <c r="W485" s="19">
        <f t="shared" ca="1" si="517"/>
        <v>0</v>
      </c>
      <c r="Z485" s="198" cm="1">
        <f t="array" ref="Z485">IFERROR(MATCH(TRUE,INDEX($B$14:$B$117&gt;=Y485,0),0),"")</f>
        <v>1</v>
      </c>
      <c r="AA485" s="194">
        <f t="shared" ca="1" si="460"/>
        <v>1.3963799927016407E-2</v>
      </c>
      <c r="AD485" s="194">
        <f t="shared" si="461"/>
        <v>0</v>
      </c>
      <c r="AE485" s="19">
        <f ca="1"/>
        <v>0</v>
      </c>
      <c r="AF485" s="19">
        <f t="shared" ca="1" si="462"/>
        <v>0</v>
      </c>
      <c r="AI485" s="198" cm="1">
        <f t="array" ref="AI485">IFERROR(MATCH(TRUE,INDEX($B$14:$B$117&gt;=AH485,0),0),"")</f>
        <v>1</v>
      </c>
      <c r="AJ485" s="194">
        <f t="shared" ca="1" si="463"/>
        <v>1.3963799927016407E-2</v>
      </c>
      <c r="AM485" s="194">
        <f t="shared" si="464"/>
        <v>0</v>
      </c>
      <c r="AN485" s="19">
        <f ca="1"/>
        <v>0</v>
      </c>
      <c r="AO485" s="19">
        <f t="shared" ca="1" si="465"/>
        <v>0</v>
      </c>
      <c r="AR485" s="198" cm="1">
        <f t="array" ref="AR485">IFERROR(MATCH(TRUE,INDEX($B$14:$B$117&gt;=AQ485,0),0),"")</f>
        <v>1</v>
      </c>
      <c r="AS485" s="194">
        <f t="shared" ca="1" si="466"/>
        <v>1.3963799927016407E-2</v>
      </c>
      <c r="AV485" s="194">
        <f t="shared" si="467"/>
        <v>0</v>
      </c>
      <c r="AW485" s="19">
        <f ca="1"/>
        <v>0</v>
      </c>
      <c r="AX485" s="19">
        <f t="shared" ca="1" si="468"/>
        <v>0</v>
      </c>
      <c r="BA485" s="198" cm="1">
        <f t="array" ref="BA485">IFERROR(MATCH(TRUE,INDEX($B$14:$B$117&gt;=AZ485,0),0),"")</f>
        <v>1</v>
      </c>
      <c r="BB485" s="194">
        <f t="shared" ca="1" si="469"/>
        <v>1.3963799927016407E-2</v>
      </c>
      <c r="BE485" s="194">
        <f t="shared" si="470"/>
        <v>0</v>
      </c>
      <c r="BF485" s="19">
        <f ca="1"/>
        <v>0</v>
      </c>
      <c r="BG485" s="19">
        <f t="shared" ca="1" si="471"/>
        <v>0</v>
      </c>
      <c r="BJ485" s="198" cm="1">
        <f t="array" ref="BJ485">IFERROR(MATCH(TRUE,INDEX($B$14:$B$117&gt;=BI485,0),0),"")</f>
        <v>1</v>
      </c>
      <c r="BK485" s="194">
        <f t="shared" ca="1" si="472"/>
        <v>1.3963799927016407E-2</v>
      </c>
      <c r="BN485" s="194">
        <f t="shared" si="473"/>
        <v>0</v>
      </c>
      <c r="BO485" s="19">
        <f ca="1"/>
        <v>0</v>
      </c>
      <c r="BP485" s="19">
        <f t="shared" ca="1" si="474"/>
        <v>0</v>
      </c>
      <c r="BS485" s="198" cm="1">
        <f t="array" ref="BS485">IFERROR(MATCH(TRUE,INDEX($B$14:$B$117&gt;=BR485,0),0),"")</f>
        <v>1</v>
      </c>
      <c r="BT485" s="194">
        <f t="shared" ca="1" si="475"/>
        <v>1.3963799927016407E-2</v>
      </c>
      <c r="BW485" s="194">
        <f t="shared" si="476"/>
        <v>0</v>
      </c>
      <c r="BX485" s="19">
        <f ca="1"/>
        <v>0</v>
      </c>
      <c r="BY485" s="19">
        <f t="shared" ca="1" si="477"/>
        <v>0</v>
      </c>
      <c r="CB485" s="198" cm="1">
        <f t="array" ref="CB485">IFERROR(MATCH(TRUE,INDEX($B$14:$B$117&gt;=CA485,0),0),"")</f>
        <v>1</v>
      </c>
      <c r="CC485" s="194">
        <f t="shared" ca="1" si="478"/>
        <v>1.3963799927016407E-2</v>
      </c>
      <c r="CF485" s="194">
        <f t="shared" si="479"/>
        <v>0</v>
      </c>
      <c r="CG485" s="19">
        <f ca="1"/>
        <v>0</v>
      </c>
      <c r="CH485" s="19">
        <f t="shared" ca="1" si="480"/>
        <v>0</v>
      </c>
      <c r="CK485" s="198" cm="1">
        <f t="array" ref="CK485">IFERROR(MATCH(TRUE,INDEX($B$14:$B$117&gt;=CJ485,0),0),"")</f>
        <v>1</v>
      </c>
      <c r="CL485" s="194">
        <f t="shared" ca="1" si="481"/>
        <v>1.3963799927016407E-2</v>
      </c>
      <c r="CO485" s="194">
        <f t="shared" si="482"/>
        <v>0</v>
      </c>
      <c r="CP485" s="19">
        <f ca="1"/>
        <v>0</v>
      </c>
      <c r="CQ485" s="19">
        <f t="shared" ca="1" si="483"/>
        <v>0</v>
      </c>
      <c r="CT485" s="198" cm="1">
        <f t="array" ref="CT485">IFERROR(MATCH(TRUE,INDEX($B$14:$B$117&gt;=CS485,0),0),"")</f>
        <v>1</v>
      </c>
      <c r="CU485" s="194">
        <f t="shared" ca="1" si="484"/>
        <v>1.3963799927016407E-2</v>
      </c>
      <c r="CX485" s="194">
        <f t="shared" si="485"/>
        <v>0</v>
      </c>
      <c r="CY485" s="19" t="e">
        <f ca="1"/>
        <v>#N/A</v>
      </c>
      <c r="CZ485" s="19" t="e">
        <f t="shared" ca="1" si="486"/>
        <v>#N/A</v>
      </c>
      <c r="DC485" s="198" cm="1">
        <f t="array" ref="DC485">IFERROR(MATCH(TRUE,INDEX($B$14:$B$117&gt;=DB485,0),0),"")</f>
        <v>1</v>
      </c>
      <c r="DD485" s="194">
        <f t="shared" ca="1" si="487"/>
        <v>1.3963799927016407E-2</v>
      </c>
      <c r="DG485" s="194">
        <f t="shared" si="488"/>
        <v>0</v>
      </c>
      <c r="DH485" s="19" t="e">
        <f ca="1"/>
        <v>#N/A</v>
      </c>
      <c r="DI485" s="19" t="e">
        <f t="shared" ca="1" si="489"/>
        <v>#N/A</v>
      </c>
      <c r="DL485" s="198" cm="1">
        <f t="array" ref="DL485">IFERROR(MATCH(TRUE,INDEX($B$14:$B$117&gt;=DK485,0),0),"")</f>
        <v>1</v>
      </c>
      <c r="DM485" s="194">
        <f t="shared" ca="1" si="490"/>
        <v>1.3963799927016407E-2</v>
      </c>
      <c r="DP485" s="194">
        <f t="shared" si="491"/>
        <v>0</v>
      </c>
      <c r="DQ485" s="19" t="e">
        <f ca="1"/>
        <v>#N/A</v>
      </c>
      <c r="DR485" s="19" t="e">
        <f t="shared" ca="1" si="492"/>
        <v>#N/A</v>
      </c>
      <c r="DU485" s="198" cm="1">
        <f t="array" ref="DU485">IFERROR(MATCH(TRUE,INDEX($B$14:$B$117&gt;=DT485,0),0),"")</f>
        <v>1</v>
      </c>
      <c r="DV485" s="194">
        <f t="shared" ca="1" si="493"/>
        <v>1.3963799927016407E-2</v>
      </c>
      <c r="DY485" s="194">
        <f t="shared" si="494"/>
        <v>0</v>
      </c>
      <c r="DZ485" s="19" t="e">
        <f ca="1"/>
        <v>#N/A</v>
      </c>
      <c r="EA485" s="19" t="e">
        <f t="shared" ca="1" si="495"/>
        <v>#N/A</v>
      </c>
      <c r="ED485" s="198" cm="1">
        <f t="array" ref="ED485">IFERROR(MATCH(TRUE,INDEX($B$14:$B$117&gt;=EC485,0),0),"")</f>
        <v>1</v>
      </c>
      <c r="EE485" s="194">
        <f t="shared" ca="1" si="496"/>
        <v>1.3963799927016407E-2</v>
      </c>
      <c r="EH485" s="194">
        <f t="shared" si="497"/>
        <v>0</v>
      </c>
      <c r="EI485" s="19" t="e">
        <f ca="1"/>
        <v>#N/A</v>
      </c>
      <c r="EJ485" s="19" t="e">
        <f t="shared" ca="1" si="498"/>
        <v>#N/A</v>
      </c>
      <c r="EM485" s="198" cm="1">
        <f t="array" ref="EM485">IFERROR(MATCH(TRUE,INDEX($B$14:$B$117&gt;=EL485,0),0),"")</f>
        <v>1</v>
      </c>
      <c r="EN485" s="194">
        <f t="shared" ca="1" si="499"/>
        <v>1.3963799927016407E-2</v>
      </c>
      <c r="EQ485" s="194">
        <f t="shared" si="500"/>
        <v>0</v>
      </c>
      <c r="ER485" s="19" t="e">
        <f ca="1"/>
        <v>#N/A</v>
      </c>
      <c r="ES485" s="19" t="e">
        <f t="shared" ca="1" si="501"/>
        <v>#N/A</v>
      </c>
      <c r="EV485" s="198" cm="1">
        <f t="array" ref="EV485">IFERROR(MATCH(TRUE,INDEX($B$14:$B$117&gt;=EU485,0),0),"")</f>
        <v>1</v>
      </c>
      <c r="EW485" s="194">
        <f t="shared" ca="1" si="502"/>
        <v>1.3963799927016407E-2</v>
      </c>
      <c r="EZ485" s="194">
        <f t="shared" si="503"/>
        <v>0</v>
      </c>
      <c r="FA485" s="19" t="e">
        <f ca="1"/>
        <v>#N/A</v>
      </c>
      <c r="FB485" s="19" t="e">
        <f t="shared" ca="1" si="504"/>
        <v>#N/A</v>
      </c>
      <c r="FE485" s="198" cm="1">
        <f t="array" ref="FE485">IFERROR(MATCH(TRUE,INDEX($B$14:$B$117&gt;=FD485,0),0),"")</f>
        <v>1</v>
      </c>
      <c r="FF485" s="194">
        <f t="shared" ca="1" si="505"/>
        <v>1.3963799927016407E-2</v>
      </c>
      <c r="FI485" s="194">
        <f t="shared" si="506"/>
        <v>0</v>
      </c>
      <c r="FJ485" s="19" t="e">
        <f ca="1"/>
        <v>#N/A</v>
      </c>
      <c r="FK485" s="19" t="e">
        <f t="shared" ca="1" si="507"/>
        <v>#N/A</v>
      </c>
      <c r="FN485" s="198" cm="1">
        <f t="array" ref="FN485">IFERROR(MATCH(TRUE,INDEX($B$14:$B$117&gt;=FM485,0),0),"")</f>
        <v>1</v>
      </c>
      <c r="FO485" s="194">
        <f t="shared" ca="1" si="508"/>
        <v>1.3963799927016407E-2</v>
      </c>
      <c r="FR485" s="194">
        <f t="shared" si="509"/>
        <v>0</v>
      </c>
      <c r="FS485" s="19" t="e">
        <f ca="1"/>
        <v>#N/A</v>
      </c>
      <c r="FT485" s="19" t="e">
        <f t="shared" ca="1" si="510"/>
        <v>#N/A</v>
      </c>
      <c r="FW485" s="198" cm="1">
        <f t="array" ref="FW485">IFERROR(MATCH(TRUE,INDEX($B$14:$B$117&gt;=FV485,0),0),"")</f>
        <v>1</v>
      </c>
      <c r="FX485" s="194">
        <f t="shared" ca="1" si="511"/>
        <v>1.3963799927016407E-2</v>
      </c>
      <c r="GA485" s="194">
        <f t="shared" si="512"/>
        <v>0</v>
      </c>
      <c r="GB485" s="19" t="e">
        <f ca="1"/>
        <v>#N/A</v>
      </c>
      <c r="GC485" s="19" t="e">
        <f t="shared" ca="1" si="513"/>
        <v>#N/A</v>
      </c>
    </row>
    <row r="486" spans="8:185" x14ac:dyDescent="0.2">
      <c r="H486" s="198" cm="1">
        <f t="array" ref="H486">IFERROR(MATCH(TRUE,INDEX($B$14:$B$117&gt;=G486,0),0),"")</f>
        <v>1</v>
      </c>
      <c r="I486" s="194">
        <f t="shared" ca="1" si="458"/>
        <v>1.3963799927016407E-2</v>
      </c>
      <c r="L486" s="194">
        <f t="shared" si="514"/>
        <v>0</v>
      </c>
      <c r="M486" s="19">
        <f ca="1"/>
        <v>0</v>
      </c>
      <c r="N486" s="19">
        <f t="shared" ca="1" si="515"/>
        <v>0</v>
      </c>
      <c r="Q486" s="198" cm="1">
        <f t="array" ref="Q486">IFERROR(MATCH(TRUE,INDEX($B$14:$B$117&gt;=P486,0),0),"")</f>
        <v>1</v>
      </c>
      <c r="R486" s="194">
        <f t="shared" ca="1" si="459"/>
        <v>1.3963799927016407E-2</v>
      </c>
      <c r="U486" s="194">
        <f t="shared" si="516"/>
        <v>0</v>
      </c>
      <c r="V486" s="19">
        <f ca="1"/>
        <v>0</v>
      </c>
      <c r="W486" s="19">
        <f t="shared" ca="1" si="517"/>
        <v>0</v>
      </c>
      <c r="Z486" s="198" cm="1">
        <f t="array" ref="Z486">IFERROR(MATCH(TRUE,INDEX($B$14:$B$117&gt;=Y486,0),0),"")</f>
        <v>1</v>
      </c>
      <c r="AA486" s="194">
        <f t="shared" ca="1" si="460"/>
        <v>1.3963799927016407E-2</v>
      </c>
      <c r="AD486" s="194">
        <f t="shared" si="461"/>
        <v>0</v>
      </c>
      <c r="AE486" s="19">
        <f ca="1"/>
        <v>0</v>
      </c>
      <c r="AF486" s="19">
        <f t="shared" ca="1" si="462"/>
        <v>0</v>
      </c>
      <c r="AI486" s="198" cm="1">
        <f t="array" ref="AI486">IFERROR(MATCH(TRUE,INDEX($B$14:$B$117&gt;=AH486,0),0),"")</f>
        <v>1</v>
      </c>
      <c r="AJ486" s="194">
        <f t="shared" ca="1" si="463"/>
        <v>1.3963799927016407E-2</v>
      </c>
      <c r="AM486" s="194">
        <f t="shared" si="464"/>
        <v>0</v>
      </c>
      <c r="AN486" s="19">
        <f ca="1"/>
        <v>0</v>
      </c>
      <c r="AO486" s="19">
        <f t="shared" ca="1" si="465"/>
        <v>0</v>
      </c>
      <c r="AR486" s="198" cm="1">
        <f t="array" ref="AR486">IFERROR(MATCH(TRUE,INDEX($B$14:$B$117&gt;=AQ486,0),0),"")</f>
        <v>1</v>
      </c>
      <c r="AS486" s="194">
        <f t="shared" ca="1" si="466"/>
        <v>1.3963799927016407E-2</v>
      </c>
      <c r="AV486" s="194">
        <f t="shared" si="467"/>
        <v>0</v>
      </c>
      <c r="AW486" s="19">
        <f ca="1"/>
        <v>0</v>
      </c>
      <c r="AX486" s="19">
        <f t="shared" ca="1" si="468"/>
        <v>0</v>
      </c>
      <c r="BA486" s="198" cm="1">
        <f t="array" ref="BA486">IFERROR(MATCH(TRUE,INDEX($B$14:$B$117&gt;=AZ486,0),0),"")</f>
        <v>1</v>
      </c>
      <c r="BB486" s="194">
        <f t="shared" ca="1" si="469"/>
        <v>1.3963799927016407E-2</v>
      </c>
      <c r="BE486" s="194">
        <f t="shared" si="470"/>
        <v>0</v>
      </c>
      <c r="BF486" s="19">
        <f ca="1"/>
        <v>0</v>
      </c>
      <c r="BG486" s="19">
        <f t="shared" ca="1" si="471"/>
        <v>0</v>
      </c>
      <c r="BJ486" s="198" cm="1">
        <f t="array" ref="BJ486">IFERROR(MATCH(TRUE,INDEX($B$14:$B$117&gt;=BI486,0),0),"")</f>
        <v>1</v>
      </c>
      <c r="BK486" s="194">
        <f t="shared" ca="1" si="472"/>
        <v>1.3963799927016407E-2</v>
      </c>
      <c r="BN486" s="194">
        <f t="shared" si="473"/>
        <v>0</v>
      </c>
      <c r="BO486" s="19">
        <f ca="1"/>
        <v>0</v>
      </c>
      <c r="BP486" s="19">
        <f t="shared" ca="1" si="474"/>
        <v>0</v>
      </c>
      <c r="BS486" s="198" cm="1">
        <f t="array" ref="BS486">IFERROR(MATCH(TRUE,INDEX($B$14:$B$117&gt;=BR486,0),0),"")</f>
        <v>1</v>
      </c>
      <c r="BT486" s="194">
        <f t="shared" ca="1" si="475"/>
        <v>1.3963799927016407E-2</v>
      </c>
      <c r="BW486" s="194">
        <f t="shared" si="476"/>
        <v>0</v>
      </c>
      <c r="BX486" s="19">
        <f ca="1"/>
        <v>0</v>
      </c>
      <c r="BY486" s="19">
        <f t="shared" ca="1" si="477"/>
        <v>0</v>
      </c>
      <c r="CB486" s="198" cm="1">
        <f t="array" ref="CB486">IFERROR(MATCH(TRUE,INDEX($B$14:$B$117&gt;=CA486,0),0),"")</f>
        <v>1</v>
      </c>
      <c r="CC486" s="194">
        <f t="shared" ca="1" si="478"/>
        <v>1.3963799927016407E-2</v>
      </c>
      <c r="CF486" s="194">
        <f t="shared" si="479"/>
        <v>0</v>
      </c>
      <c r="CG486" s="19">
        <f ca="1"/>
        <v>0</v>
      </c>
      <c r="CH486" s="19">
        <f t="shared" ca="1" si="480"/>
        <v>0</v>
      </c>
      <c r="CK486" s="198" cm="1">
        <f t="array" ref="CK486">IFERROR(MATCH(TRUE,INDEX($B$14:$B$117&gt;=CJ486,0),0),"")</f>
        <v>1</v>
      </c>
      <c r="CL486" s="194">
        <f t="shared" ca="1" si="481"/>
        <v>1.3963799927016407E-2</v>
      </c>
      <c r="CO486" s="194">
        <f t="shared" si="482"/>
        <v>0</v>
      </c>
      <c r="CP486" s="19">
        <f ca="1"/>
        <v>0</v>
      </c>
      <c r="CQ486" s="19">
        <f t="shared" ca="1" si="483"/>
        <v>0</v>
      </c>
      <c r="CT486" s="198" cm="1">
        <f t="array" ref="CT486">IFERROR(MATCH(TRUE,INDEX($B$14:$B$117&gt;=CS486,0),0),"")</f>
        <v>1</v>
      </c>
      <c r="CU486" s="194">
        <f t="shared" ca="1" si="484"/>
        <v>1.3963799927016407E-2</v>
      </c>
      <c r="CX486" s="194">
        <f t="shared" si="485"/>
        <v>0</v>
      </c>
      <c r="CY486" s="19" t="e">
        <f ca="1"/>
        <v>#N/A</v>
      </c>
      <c r="CZ486" s="19" t="e">
        <f t="shared" ca="1" si="486"/>
        <v>#N/A</v>
      </c>
      <c r="DC486" s="198" cm="1">
        <f t="array" ref="DC486">IFERROR(MATCH(TRUE,INDEX($B$14:$B$117&gt;=DB486,0),0),"")</f>
        <v>1</v>
      </c>
      <c r="DD486" s="194">
        <f t="shared" ca="1" si="487"/>
        <v>1.3963799927016407E-2</v>
      </c>
      <c r="DG486" s="194">
        <f t="shared" si="488"/>
        <v>0</v>
      </c>
      <c r="DH486" s="19" t="e">
        <f ca="1"/>
        <v>#N/A</v>
      </c>
      <c r="DI486" s="19" t="e">
        <f t="shared" ca="1" si="489"/>
        <v>#N/A</v>
      </c>
      <c r="DL486" s="198" cm="1">
        <f t="array" ref="DL486">IFERROR(MATCH(TRUE,INDEX($B$14:$B$117&gt;=DK486,0),0),"")</f>
        <v>1</v>
      </c>
      <c r="DM486" s="194">
        <f t="shared" ca="1" si="490"/>
        <v>1.3963799927016407E-2</v>
      </c>
      <c r="DP486" s="194">
        <f t="shared" si="491"/>
        <v>0</v>
      </c>
      <c r="DQ486" s="19" t="e">
        <f ca="1"/>
        <v>#N/A</v>
      </c>
      <c r="DR486" s="19" t="e">
        <f t="shared" ca="1" si="492"/>
        <v>#N/A</v>
      </c>
      <c r="DU486" s="198" cm="1">
        <f t="array" ref="DU486">IFERROR(MATCH(TRUE,INDEX($B$14:$B$117&gt;=DT486,0),0),"")</f>
        <v>1</v>
      </c>
      <c r="DV486" s="194">
        <f t="shared" ca="1" si="493"/>
        <v>1.3963799927016407E-2</v>
      </c>
      <c r="DY486" s="194">
        <f t="shared" si="494"/>
        <v>0</v>
      </c>
      <c r="DZ486" s="19" t="e">
        <f ca="1"/>
        <v>#N/A</v>
      </c>
      <c r="EA486" s="19" t="e">
        <f t="shared" ca="1" si="495"/>
        <v>#N/A</v>
      </c>
      <c r="ED486" s="198" cm="1">
        <f t="array" ref="ED486">IFERROR(MATCH(TRUE,INDEX($B$14:$B$117&gt;=EC486,0),0),"")</f>
        <v>1</v>
      </c>
      <c r="EE486" s="194">
        <f t="shared" ca="1" si="496"/>
        <v>1.3963799927016407E-2</v>
      </c>
      <c r="EH486" s="194">
        <f t="shared" si="497"/>
        <v>0</v>
      </c>
      <c r="EI486" s="19" t="e">
        <f ca="1"/>
        <v>#N/A</v>
      </c>
      <c r="EJ486" s="19" t="e">
        <f t="shared" ca="1" si="498"/>
        <v>#N/A</v>
      </c>
      <c r="EM486" s="198" cm="1">
        <f t="array" ref="EM486">IFERROR(MATCH(TRUE,INDEX($B$14:$B$117&gt;=EL486,0),0),"")</f>
        <v>1</v>
      </c>
      <c r="EN486" s="194">
        <f t="shared" ca="1" si="499"/>
        <v>1.3963799927016407E-2</v>
      </c>
      <c r="EQ486" s="194">
        <f t="shared" si="500"/>
        <v>0</v>
      </c>
      <c r="ER486" s="19" t="e">
        <f ca="1"/>
        <v>#N/A</v>
      </c>
      <c r="ES486" s="19" t="e">
        <f t="shared" ca="1" si="501"/>
        <v>#N/A</v>
      </c>
      <c r="EV486" s="198" cm="1">
        <f t="array" ref="EV486">IFERROR(MATCH(TRUE,INDEX($B$14:$B$117&gt;=EU486,0),0),"")</f>
        <v>1</v>
      </c>
      <c r="EW486" s="194">
        <f t="shared" ca="1" si="502"/>
        <v>1.3963799927016407E-2</v>
      </c>
      <c r="EZ486" s="194">
        <f t="shared" si="503"/>
        <v>0</v>
      </c>
      <c r="FA486" s="19" t="e">
        <f ca="1"/>
        <v>#N/A</v>
      </c>
      <c r="FB486" s="19" t="e">
        <f t="shared" ca="1" si="504"/>
        <v>#N/A</v>
      </c>
      <c r="FE486" s="198" cm="1">
        <f t="array" ref="FE486">IFERROR(MATCH(TRUE,INDEX($B$14:$B$117&gt;=FD486,0),0),"")</f>
        <v>1</v>
      </c>
      <c r="FF486" s="194">
        <f t="shared" ca="1" si="505"/>
        <v>1.3963799927016407E-2</v>
      </c>
      <c r="FI486" s="194">
        <f t="shared" si="506"/>
        <v>0</v>
      </c>
      <c r="FJ486" s="19" t="e">
        <f ca="1"/>
        <v>#N/A</v>
      </c>
      <c r="FK486" s="19" t="e">
        <f t="shared" ca="1" si="507"/>
        <v>#N/A</v>
      </c>
      <c r="FN486" s="198" cm="1">
        <f t="array" ref="FN486">IFERROR(MATCH(TRUE,INDEX($B$14:$B$117&gt;=FM486,0),0),"")</f>
        <v>1</v>
      </c>
      <c r="FO486" s="194">
        <f t="shared" ca="1" si="508"/>
        <v>1.3963799927016407E-2</v>
      </c>
      <c r="FR486" s="194">
        <f t="shared" si="509"/>
        <v>0</v>
      </c>
      <c r="FS486" s="19" t="e">
        <f ca="1"/>
        <v>#N/A</v>
      </c>
      <c r="FT486" s="19" t="e">
        <f t="shared" ca="1" si="510"/>
        <v>#N/A</v>
      </c>
      <c r="FW486" s="198" cm="1">
        <f t="array" ref="FW486">IFERROR(MATCH(TRUE,INDEX($B$14:$B$117&gt;=FV486,0),0),"")</f>
        <v>1</v>
      </c>
      <c r="FX486" s="194">
        <f t="shared" ca="1" si="511"/>
        <v>1.3963799927016407E-2</v>
      </c>
      <c r="GA486" s="194">
        <f t="shared" si="512"/>
        <v>0</v>
      </c>
      <c r="GB486" s="19" t="e">
        <f ca="1"/>
        <v>#N/A</v>
      </c>
      <c r="GC486" s="19" t="e">
        <f t="shared" ca="1" si="513"/>
        <v>#N/A</v>
      </c>
    </row>
    <row r="487" spans="8:185" x14ac:dyDescent="0.2">
      <c r="H487" s="198" cm="1">
        <f t="array" ref="H487">IFERROR(MATCH(TRUE,INDEX($B$14:$B$117&gt;=G487,0),0),"")</f>
        <v>1</v>
      </c>
      <c r="I487" s="194">
        <f t="shared" ca="1" si="458"/>
        <v>1.3963799927016407E-2</v>
      </c>
      <c r="L487" s="194">
        <f t="shared" si="514"/>
        <v>0</v>
      </c>
      <c r="M487" s="19">
        <f ca="1"/>
        <v>0</v>
      </c>
      <c r="N487" s="19">
        <f t="shared" ca="1" si="515"/>
        <v>0</v>
      </c>
      <c r="Q487" s="198" cm="1">
        <f t="array" ref="Q487">IFERROR(MATCH(TRUE,INDEX($B$14:$B$117&gt;=P487,0),0),"")</f>
        <v>1</v>
      </c>
      <c r="R487" s="194">
        <f t="shared" ca="1" si="459"/>
        <v>1.3963799927016407E-2</v>
      </c>
      <c r="U487" s="194">
        <f t="shared" si="516"/>
        <v>0</v>
      </c>
      <c r="V487" s="19">
        <f ca="1"/>
        <v>0</v>
      </c>
      <c r="W487" s="19">
        <f t="shared" ca="1" si="517"/>
        <v>0</v>
      </c>
      <c r="Z487" s="198" cm="1">
        <f t="array" ref="Z487">IFERROR(MATCH(TRUE,INDEX($B$14:$B$117&gt;=Y487,0),0),"")</f>
        <v>1</v>
      </c>
      <c r="AA487" s="194">
        <f t="shared" ca="1" si="460"/>
        <v>1.3963799927016407E-2</v>
      </c>
      <c r="AD487" s="194">
        <f t="shared" si="461"/>
        <v>0</v>
      </c>
      <c r="AE487" s="19">
        <f ca="1"/>
        <v>0</v>
      </c>
      <c r="AF487" s="19">
        <f t="shared" ca="1" si="462"/>
        <v>0</v>
      </c>
      <c r="AI487" s="198" cm="1">
        <f t="array" ref="AI487">IFERROR(MATCH(TRUE,INDEX($B$14:$B$117&gt;=AH487,0),0),"")</f>
        <v>1</v>
      </c>
      <c r="AJ487" s="194">
        <f t="shared" ca="1" si="463"/>
        <v>1.3963799927016407E-2</v>
      </c>
      <c r="AM487" s="194">
        <f t="shared" si="464"/>
        <v>0</v>
      </c>
      <c r="AN487" s="19">
        <f ca="1"/>
        <v>0</v>
      </c>
      <c r="AO487" s="19">
        <f t="shared" ca="1" si="465"/>
        <v>0</v>
      </c>
      <c r="AR487" s="198" cm="1">
        <f t="array" ref="AR487">IFERROR(MATCH(TRUE,INDEX($B$14:$B$117&gt;=AQ487,0),0),"")</f>
        <v>1</v>
      </c>
      <c r="AS487" s="194">
        <f t="shared" ca="1" si="466"/>
        <v>1.3963799927016407E-2</v>
      </c>
      <c r="AV487" s="194">
        <f t="shared" si="467"/>
        <v>0</v>
      </c>
      <c r="AW487" s="19">
        <f ca="1"/>
        <v>0</v>
      </c>
      <c r="AX487" s="19">
        <f t="shared" ca="1" si="468"/>
        <v>0</v>
      </c>
      <c r="BA487" s="198" cm="1">
        <f t="array" ref="BA487">IFERROR(MATCH(TRUE,INDEX($B$14:$B$117&gt;=AZ487,0),0),"")</f>
        <v>1</v>
      </c>
      <c r="BB487" s="194">
        <f t="shared" ca="1" si="469"/>
        <v>1.3963799927016407E-2</v>
      </c>
      <c r="BE487" s="194">
        <f t="shared" si="470"/>
        <v>0</v>
      </c>
      <c r="BF487" s="19">
        <f ca="1"/>
        <v>0</v>
      </c>
      <c r="BG487" s="19">
        <f t="shared" ca="1" si="471"/>
        <v>0</v>
      </c>
      <c r="BJ487" s="198" cm="1">
        <f t="array" ref="BJ487">IFERROR(MATCH(TRUE,INDEX($B$14:$B$117&gt;=BI487,0),0),"")</f>
        <v>1</v>
      </c>
      <c r="BK487" s="194">
        <f t="shared" ca="1" si="472"/>
        <v>1.3963799927016407E-2</v>
      </c>
      <c r="BN487" s="194">
        <f t="shared" si="473"/>
        <v>0</v>
      </c>
      <c r="BO487" s="19">
        <f ca="1"/>
        <v>0</v>
      </c>
      <c r="BP487" s="19">
        <f t="shared" ca="1" si="474"/>
        <v>0</v>
      </c>
      <c r="BS487" s="198" cm="1">
        <f t="array" ref="BS487">IFERROR(MATCH(TRUE,INDEX($B$14:$B$117&gt;=BR487,0),0),"")</f>
        <v>1</v>
      </c>
      <c r="BT487" s="194">
        <f t="shared" ca="1" si="475"/>
        <v>1.3963799927016407E-2</v>
      </c>
      <c r="BW487" s="194">
        <f t="shared" si="476"/>
        <v>0</v>
      </c>
      <c r="BX487" s="19">
        <f ca="1"/>
        <v>0</v>
      </c>
      <c r="BY487" s="19">
        <f t="shared" ca="1" si="477"/>
        <v>0</v>
      </c>
      <c r="CB487" s="198" cm="1">
        <f t="array" ref="CB487">IFERROR(MATCH(TRUE,INDEX($B$14:$B$117&gt;=CA487,0),0),"")</f>
        <v>1</v>
      </c>
      <c r="CC487" s="194">
        <f t="shared" ca="1" si="478"/>
        <v>1.3963799927016407E-2</v>
      </c>
      <c r="CF487" s="194">
        <f t="shared" si="479"/>
        <v>0</v>
      </c>
      <c r="CG487" s="19">
        <f ca="1"/>
        <v>0</v>
      </c>
      <c r="CH487" s="19">
        <f t="shared" ca="1" si="480"/>
        <v>0</v>
      </c>
      <c r="CK487" s="198" cm="1">
        <f t="array" ref="CK487">IFERROR(MATCH(TRUE,INDEX($B$14:$B$117&gt;=CJ487,0),0),"")</f>
        <v>1</v>
      </c>
      <c r="CL487" s="194">
        <f t="shared" ca="1" si="481"/>
        <v>1.3963799927016407E-2</v>
      </c>
      <c r="CO487" s="194">
        <f t="shared" si="482"/>
        <v>0</v>
      </c>
      <c r="CP487" s="19">
        <f ca="1"/>
        <v>0</v>
      </c>
      <c r="CQ487" s="19">
        <f t="shared" ca="1" si="483"/>
        <v>0</v>
      </c>
      <c r="CT487" s="198" cm="1">
        <f t="array" ref="CT487">IFERROR(MATCH(TRUE,INDEX($B$14:$B$117&gt;=CS487,0),0),"")</f>
        <v>1</v>
      </c>
      <c r="CU487" s="194">
        <f t="shared" ca="1" si="484"/>
        <v>1.3963799927016407E-2</v>
      </c>
      <c r="CX487" s="194">
        <f t="shared" si="485"/>
        <v>0</v>
      </c>
      <c r="CY487" s="19" t="e">
        <f ca="1"/>
        <v>#N/A</v>
      </c>
      <c r="CZ487" s="19" t="e">
        <f t="shared" ca="1" si="486"/>
        <v>#N/A</v>
      </c>
      <c r="DC487" s="198" cm="1">
        <f t="array" ref="DC487">IFERROR(MATCH(TRUE,INDEX($B$14:$B$117&gt;=DB487,0),0),"")</f>
        <v>1</v>
      </c>
      <c r="DD487" s="194">
        <f t="shared" ca="1" si="487"/>
        <v>1.3963799927016407E-2</v>
      </c>
      <c r="DG487" s="194">
        <f t="shared" si="488"/>
        <v>0</v>
      </c>
      <c r="DH487" s="19" t="e">
        <f ca="1"/>
        <v>#N/A</v>
      </c>
      <c r="DI487" s="19" t="e">
        <f t="shared" ca="1" si="489"/>
        <v>#N/A</v>
      </c>
      <c r="DL487" s="198" cm="1">
        <f t="array" ref="DL487">IFERROR(MATCH(TRUE,INDEX($B$14:$B$117&gt;=DK487,0),0),"")</f>
        <v>1</v>
      </c>
      <c r="DM487" s="194">
        <f t="shared" ca="1" si="490"/>
        <v>1.3963799927016407E-2</v>
      </c>
      <c r="DP487" s="194">
        <f t="shared" si="491"/>
        <v>0</v>
      </c>
      <c r="DQ487" s="19" t="e">
        <f ca="1"/>
        <v>#N/A</v>
      </c>
      <c r="DR487" s="19" t="e">
        <f t="shared" ca="1" si="492"/>
        <v>#N/A</v>
      </c>
      <c r="DU487" s="198" cm="1">
        <f t="array" ref="DU487">IFERROR(MATCH(TRUE,INDEX($B$14:$B$117&gt;=DT487,0),0),"")</f>
        <v>1</v>
      </c>
      <c r="DV487" s="194">
        <f t="shared" ca="1" si="493"/>
        <v>1.3963799927016407E-2</v>
      </c>
      <c r="DY487" s="194">
        <f t="shared" si="494"/>
        <v>0</v>
      </c>
      <c r="DZ487" s="19" t="e">
        <f ca="1"/>
        <v>#N/A</v>
      </c>
      <c r="EA487" s="19" t="e">
        <f t="shared" ca="1" si="495"/>
        <v>#N/A</v>
      </c>
      <c r="ED487" s="198" cm="1">
        <f t="array" ref="ED487">IFERROR(MATCH(TRUE,INDEX($B$14:$B$117&gt;=EC487,0),0),"")</f>
        <v>1</v>
      </c>
      <c r="EE487" s="194">
        <f t="shared" ca="1" si="496"/>
        <v>1.3963799927016407E-2</v>
      </c>
      <c r="EH487" s="194">
        <f t="shared" si="497"/>
        <v>0</v>
      </c>
      <c r="EI487" s="19" t="e">
        <f ca="1"/>
        <v>#N/A</v>
      </c>
      <c r="EJ487" s="19" t="e">
        <f t="shared" ca="1" si="498"/>
        <v>#N/A</v>
      </c>
      <c r="EM487" s="198" cm="1">
        <f t="array" ref="EM487">IFERROR(MATCH(TRUE,INDEX($B$14:$B$117&gt;=EL487,0),0),"")</f>
        <v>1</v>
      </c>
      <c r="EN487" s="194">
        <f t="shared" ca="1" si="499"/>
        <v>1.3963799927016407E-2</v>
      </c>
      <c r="EQ487" s="194">
        <f t="shared" si="500"/>
        <v>0</v>
      </c>
      <c r="ER487" s="19" t="e">
        <f ca="1"/>
        <v>#N/A</v>
      </c>
      <c r="ES487" s="19" t="e">
        <f t="shared" ca="1" si="501"/>
        <v>#N/A</v>
      </c>
      <c r="EV487" s="198" cm="1">
        <f t="array" ref="EV487">IFERROR(MATCH(TRUE,INDEX($B$14:$B$117&gt;=EU487,0),0),"")</f>
        <v>1</v>
      </c>
      <c r="EW487" s="194">
        <f t="shared" ca="1" si="502"/>
        <v>1.3963799927016407E-2</v>
      </c>
      <c r="EZ487" s="194">
        <f t="shared" si="503"/>
        <v>0</v>
      </c>
      <c r="FA487" s="19" t="e">
        <f ca="1"/>
        <v>#N/A</v>
      </c>
      <c r="FB487" s="19" t="e">
        <f t="shared" ca="1" si="504"/>
        <v>#N/A</v>
      </c>
      <c r="FE487" s="198" cm="1">
        <f t="array" ref="FE487">IFERROR(MATCH(TRUE,INDEX($B$14:$B$117&gt;=FD487,0),0),"")</f>
        <v>1</v>
      </c>
      <c r="FF487" s="194">
        <f t="shared" ca="1" si="505"/>
        <v>1.3963799927016407E-2</v>
      </c>
      <c r="FI487" s="194">
        <f t="shared" si="506"/>
        <v>0</v>
      </c>
      <c r="FJ487" s="19" t="e">
        <f ca="1"/>
        <v>#N/A</v>
      </c>
      <c r="FK487" s="19" t="e">
        <f t="shared" ca="1" si="507"/>
        <v>#N/A</v>
      </c>
      <c r="FN487" s="198" cm="1">
        <f t="array" ref="FN487">IFERROR(MATCH(TRUE,INDEX($B$14:$B$117&gt;=FM487,0),0),"")</f>
        <v>1</v>
      </c>
      <c r="FO487" s="194">
        <f t="shared" ca="1" si="508"/>
        <v>1.3963799927016407E-2</v>
      </c>
      <c r="FR487" s="194">
        <f t="shared" si="509"/>
        <v>0</v>
      </c>
      <c r="FS487" s="19" t="e">
        <f ca="1"/>
        <v>#N/A</v>
      </c>
      <c r="FT487" s="19" t="e">
        <f t="shared" ca="1" si="510"/>
        <v>#N/A</v>
      </c>
      <c r="FW487" s="198" cm="1">
        <f t="array" ref="FW487">IFERROR(MATCH(TRUE,INDEX($B$14:$B$117&gt;=FV487,0),0),"")</f>
        <v>1</v>
      </c>
      <c r="FX487" s="194">
        <f t="shared" ca="1" si="511"/>
        <v>1.3963799927016407E-2</v>
      </c>
      <c r="GA487" s="194">
        <f t="shared" si="512"/>
        <v>0</v>
      </c>
      <c r="GB487" s="19" t="e">
        <f ca="1"/>
        <v>#N/A</v>
      </c>
      <c r="GC487" s="19" t="e">
        <f t="shared" ca="1" si="513"/>
        <v>#N/A</v>
      </c>
    </row>
    <row r="488" spans="8:185" x14ac:dyDescent="0.2">
      <c r="H488" s="198" cm="1">
        <f t="array" ref="H488">IFERROR(MATCH(TRUE,INDEX($B$14:$B$117&gt;=G488,0),0),"")</f>
        <v>1</v>
      </c>
      <c r="I488" s="194">
        <f t="shared" ca="1" si="458"/>
        <v>1.3963799927016407E-2</v>
      </c>
      <c r="L488" s="194">
        <f t="shared" si="514"/>
        <v>0</v>
      </c>
      <c r="M488" s="19">
        <f ca="1"/>
        <v>0</v>
      </c>
      <c r="N488" s="19">
        <f t="shared" ca="1" si="515"/>
        <v>0</v>
      </c>
      <c r="Q488" s="198" cm="1">
        <f t="array" ref="Q488">IFERROR(MATCH(TRUE,INDEX($B$14:$B$117&gt;=P488,0),0),"")</f>
        <v>1</v>
      </c>
      <c r="R488" s="194">
        <f t="shared" ca="1" si="459"/>
        <v>1.3963799927016407E-2</v>
      </c>
      <c r="U488" s="194">
        <f t="shared" si="516"/>
        <v>0</v>
      </c>
      <c r="V488" s="19">
        <f ca="1"/>
        <v>0</v>
      </c>
      <c r="W488" s="19">
        <f t="shared" ca="1" si="517"/>
        <v>0</v>
      </c>
      <c r="Z488" s="198" cm="1">
        <f t="array" ref="Z488">IFERROR(MATCH(TRUE,INDEX($B$14:$B$117&gt;=Y488,0),0),"")</f>
        <v>1</v>
      </c>
      <c r="AA488" s="194">
        <f t="shared" ca="1" si="460"/>
        <v>1.3963799927016407E-2</v>
      </c>
      <c r="AD488" s="194">
        <f t="shared" si="461"/>
        <v>0</v>
      </c>
      <c r="AE488" s="19">
        <f ca="1"/>
        <v>0</v>
      </c>
      <c r="AF488" s="19">
        <f t="shared" ca="1" si="462"/>
        <v>0</v>
      </c>
      <c r="AI488" s="198" cm="1">
        <f t="array" ref="AI488">IFERROR(MATCH(TRUE,INDEX($B$14:$B$117&gt;=AH488,0),0),"")</f>
        <v>1</v>
      </c>
      <c r="AJ488" s="194">
        <f t="shared" ca="1" si="463"/>
        <v>1.3963799927016407E-2</v>
      </c>
      <c r="AM488" s="194">
        <f t="shared" si="464"/>
        <v>0</v>
      </c>
      <c r="AN488" s="19">
        <f ca="1"/>
        <v>0</v>
      </c>
      <c r="AO488" s="19">
        <f t="shared" ca="1" si="465"/>
        <v>0</v>
      </c>
      <c r="AR488" s="198" cm="1">
        <f t="array" ref="AR488">IFERROR(MATCH(TRUE,INDEX($B$14:$B$117&gt;=AQ488,0),0),"")</f>
        <v>1</v>
      </c>
      <c r="AS488" s="194">
        <f t="shared" ca="1" si="466"/>
        <v>1.3963799927016407E-2</v>
      </c>
      <c r="AV488" s="194">
        <f t="shared" si="467"/>
        <v>0</v>
      </c>
      <c r="AW488" s="19">
        <f ca="1"/>
        <v>0</v>
      </c>
      <c r="AX488" s="19">
        <f t="shared" ca="1" si="468"/>
        <v>0</v>
      </c>
      <c r="BA488" s="198" cm="1">
        <f t="array" ref="BA488">IFERROR(MATCH(TRUE,INDEX($B$14:$B$117&gt;=AZ488,0),0),"")</f>
        <v>1</v>
      </c>
      <c r="BB488" s="194">
        <f t="shared" ca="1" si="469"/>
        <v>1.3963799927016407E-2</v>
      </c>
      <c r="BE488" s="194">
        <f t="shared" si="470"/>
        <v>0</v>
      </c>
      <c r="BF488" s="19">
        <f ca="1"/>
        <v>0</v>
      </c>
      <c r="BG488" s="19">
        <f t="shared" ca="1" si="471"/>
        <v>0</v>
      </c>
      <c r="BJ488" s="198" cm="1">
        <f t="array" ref="BJ488">IFERROR(MATCH(TRUE,INDEX($B$14:$B$117&gt;=BI488,0),0),"")</f>
        <v>1</v>
      </c>
      <c r="BK488" s="194">
        <f t="shared" ca="1" si="472"/>
        <v>1.3963799927016407E-2</v>
      </c>
      <c r="BN488" s="194">
        <f t="shared" si="473"/>
        <v>0</v>
      </c>
      <c r="BO488" s="19">
        <f ca="1"/>
        <v>0</v>
      </c>
      <c r="BP488" s="19">
        <f t="shared" ca="1" si="474"/>
        <v>0</v>
      </c>
      <c r="BS488" s="198" cm="1">
        <f t="array" ref="BS488">IFERROR(MATCH(TRUE,INDEX($B$14:$B$117&gt;=BR488,0),0),"")</f>
        <v>1</v>
      </c>
      <c r="BT488" s="194">
        <f t="shared" ca="1" si="475"/>
        <v>1.3963799927016407E-2</v>
      </c>
      <c r="BW488" s="194">
        <f t="shared" si="476"/>
        <v>0</v>
      </c>
      <c r="BX488" s="19">
        <f ca="1"/>
        <v>0</v>
      </c>
      <c r="BY488" s="19">
        <f t="shared" ca="1" si="477"/>
        <v>0</v>
      </c>
      <c r="CB488" s="198" cm="1">
        <f t="array" ref="CB488">IFERROR(MATCH(TRUE,INDEX($B$14:$B$117&gt;=CA488,0),0),"")</f>
        <v>1</v>
      </c>
      <c r="CC488" s="194">
        <f t="shared" ca="1" si="478"/>
        <v>1.3963799927016407E-2</v>
      </c>
      <c r="CF488" s="194">
        <f t="shared" si="479"/>
        <v>0</v>
      </c>
      <c r="CG488" s="19">
        <f ca="1"/>
        <v>0</v>
      </c>
      <c r="CH488" s="19">
        <f t="shared" ca="1" si="480"/>
        <v>0</v>
      </c>
      <c r="CK488" s="198" cm="1">
        <f t="array" ref="CK488">IFERROR(MATCH(TRUE,INDEX($B$14:$B$117&gt;=CJ488,0),0),"")</f>
        <v>1</v>
      </c>
      <c r="CL488" s="194">
        <f t="shared" ca="1" si="481"/>
        <v>1.3963799927016407E-2</v>
      </c>
      <c r="CO488" s="194">
        <f t="shared" si="482"/>
        <v>0</v>
      </c>
      <c r="CP488" s="19">
        <f ca="1"/>
        <v>0</v>
      </c>
      <c r="CQ488" s="19">
        <f t="shared" ca="1" si="483"/>
        <v>0</v>
      </c>
      <c r="CT488" s="198" cm="1">
        <f t="array" ref="CT488">IFERROR(MATCH(TRUE,INDEX($B$14:$B$117&gt;=CS488,0),0),"")</f>
        <v>1</v>
      </c>
      <c r="CU488" s="194">
        <f t="shared" ca="1" si="484"/>
        <v>1.3963799927016407E-2</v>
      </c>
      <c r="CX488" s="194">
        <f t="shared" si="485"/>
        <v>0</v>
      </c>
      <c r="CY488" s="19" t="e">
        <f ca="1"/>
        <v>#N/A</v>
      </c>
      <c r="CZ488" s="19" t="e">
        <f t="shared" ca="1" si="486"/>
        <v>#N/A</v>
      </c>
      <c r="DC488" s="198" cm="1">
        <f t="array" ref="DC488">IFERROR(MATCH(TRUE,INDEX($B$14:$B$117&gt;=DB488,0),0),"")</f>
        <v>1</v>
      </c>
      <c r="DD488" s="194">
        <f t="shared" ca="1" si="487"/>
        <v>1.3963799927016407E-2</v>
      </c>
      <c r="DG488" s="194">
        <f t="shared" si="488"/>
        <v>0</v>
      </c>
      <c r="DH488" s="19" t="e">
        <f ca="1"/>
        <v>#N/A</v>
      </c>
      <c r="DI488" s="19" t="e">
        <f t="shared" ca="1" si="489"/>
        <v>#N/A</v>
      </c>
      <c r="DL488" s="198" cm="1">
        <f t="array" ref="DL488">IFERROR(MATCH(TRUE,INDEX($B$14:$B$117&gt;=DK488,0),0),"")</f>
        <v>1</v>
      </c>
      <c r="DM488" s="194">
        <f t="shared" ca="1" si="490"/>
        <v>1.3963799927016407E-2</v>
      </c>
      <c r="DP488" s="194">
        <f t="shared" si="491"/>
        <v>0</v>
      </c>
      <c r="DQ488" s="19" t="e">
        <f ca="1"/>
        <v>#N/A</v>
      </c>
      <c r="DR488" s="19" t="e">
        <f t="shared" ca="1" si="492"/>
        <v>#N/A</v>
      </c>
      <c r="DU488" s="198" cm="1">
        <f t="array" ref="DU488">IFERROR(MATCH(TRUE,INDEX($B$14:$B$117&gt;=DT488,0),0),"")</f>
        <v>1</v>
      </c>
      <c r="DV488" s="194">
        <f t="shared" ca="1" si="493"/>
        <v>1.3963799927016407E-2</v>
      </c>
      <c r="DY488" s="194">
        <f t="shared" si="494"/>
        <v>0</v>
      </c>
      <c r="DZ488" s="19" t="e">
        <f ca="1"/>
        <v>#N/A</v>
      </c>
      <c r="EA488" s="19" t="e">
        <f t="shared" ca="1" si="495"/>
        <v>#N/A</v>
      </c>
      <c r="ED488" s="198" cm="1">
        <f t="array" ref="ED488">IFERROR(MATCH(TRUE,INDEX($B$14:$B$117&gt;=EC488,0),0),"")</f>
        <v>1</v>
      </c>
      <c r="EE488" s="194">
        <f t="shared" ca="1" si="496"/>
        <v>1.3963799927016407E-2</v>
      </c>
      <c r="EH488" s="194">
        <f t="shared" si="497"/>
        <v>0</v>
      </c>
      <c r="EI488" s="19" t="e">
        <f ca="1"/>
        <v>#N/A</v>
      </c>
      <c r="EJ488" s="19" t="e">
        <f t="shared" ca="1" si="498"/>
        <v>#N/A</v>
      </c>
      <c r="EM488" s="198" cm="1">
        <f t="array" ref="EM488">IFERROR(MATCH(TRUE,INDEX($B$14:$B$117&gt;=EL488,0),0),"")</f>
        <v>1</v>
      </c>
      <c r="EN488" s="194">
        <f t="shared" ca="1" si="499"/>
        <v>1.3963799927016407E-2</v>
      </c>
      <c r="EQ488" s="194">
        <f t="shared" si="500"/>
        <v>0</v>
      </c>
      <c r="ER488" s="19" t="e">
        <f ca="1"/>
        <v>#N/A</v>
      </c>
      <c r="ES488" s="19" t="e">
        <f t="shared" ca="1" si="501"/>
        <v>#N/A</v>
      </c>
      <c r="EV488" s="198" cm="1">
        <f t="array" ref="EV488">IFERROR(MATCH(TRUE,INDEX($B$14:$B$117&gt;=EU488,0),0),"")</f>
        <v>1</v>
      </c>
      <c r="EW488" s="194">
        <f t="shared" ca="1" si="502"/>
        <v>1.3963799927016407E-2</v>
      </c>
      <c r="EZ488" s="194">
        <f t="shared" si="503"/>
        <v>0</v>
      </c>
      <c r="FA488" s="19" t="e">
        <f ca="1"/>
        <v>#N/A</v>
      </c>
      <c r="FB488" s="19" t="e">
        <f t="shared" ca="1" si="504"/>
        <v>#N/A</v>
      </c>
      <c r="FE488" s="198" cm="1">
        <f t="array" ref="FE488">IFERROR(MATCH(TRUE,INDEX($B$14:$B$117&gt;=FD488,0),0),"")</f>
        <v>1</v>
      </c>
      <c r="FF488" s="194">
        <f t="shared" ca="1" si="505"/>
        <v>1.3963799927016407E-2</v>
      </c>
      <c r="FI488" s="194">
        <f t="shared" si="506"/>
        <v>0</v>
      </c>
      <c r="FJ488" s="19" t="e">
        <f ca="1"/>
        <v>#N/A</v>
      </c>
      <c r="FK488" s="19" t="e">
        <f t="shared" ca="1" si="507"/>
        <v>#N/A</v>
      </c>
      <c r="FN488" s="198" cm="1">
        <f t="array" ref="FN488">IFERROR(MATCH(TRUE,INDEX($B$14:$B$117&gt;=FM488,0),0),"")</f>
        <v>1</v>
      </c>
      <c r="FO488" s="194">
        <f t="shared" ca="1" si="508"/>
        <v>1.3963799927016407E-2</v>
      </c>
      <c r="FR488" s="194">
        <f t="shared" si="509"/>
        <v>0</v>
      </c>
      <c r="FS488" s="19" t="e">
        <f ca="1"/>
        <v>#N/A</v>
      </c>
      <c r="FT488" s="19" t="e">
        <f t="shared" ca="1" si="510"/>
        <v>#N/A</v>
      </c>
      <c r="FW488" s="198" cm="1">
        <f t="array" ref="FW488">IFERROR(MATCH(TRUE,INDEX($B$14:$B$117&gt;=FV488,0),0),"")</f>
        <v>1</v>
      </c>
      <c r="FX488" s="194">
        <f t="shared" ca="1" si="511"/>
        <v>1.3963799927016407E-2</v>
      </c>
      <c r="GA488" s="194">
        <f t="shared" si="512"/>
        <v>0</v>
      </c>
      <c r="GB488" s="19" t="e">
        <f ca="1"/>
        <v>#N/A</v>
      </c>
      <c r="GC488" s="19" t="e">
        <f t="shared" ca="1" si="513"/>
        <v>#N/A</v>
      </c>
    </row>
    <row r="489" spans="8:185" x14ac:dyDescent="0.2">
      <c r="H489" s="198" cm="1">
        <f t="array" ref="H489">IFERROR(MATCH(TRUE,INDEX($B$14:$B$117&gt;=G489,0),0),"")</f>
        <v>1</v>
      </c>
      <c r="I489" s="194">
        <f t="shared" ca="1" si="458"/>
        <v>1.3963799927016407E-2</v>
      </c>
      <c r="L489" s="194">
        <f t="shared" si="514"/>
        <v>0</v>
      </c>
      <c r="M489" s="19">
        <f ca="1"/>
        <v>0</v>
      </c>
      <c r="N489" s="19">
        <f t="shared" ca="1" si="515"/>
        <v>0</v>
      </c>
      <c r="Q489" s="198" cm="1">
        <f t="array" ref="Q489">IFERROR(MATCH(TRUE,INDEX($B$14:$B$117&gt;=P489,0),0),"")</f>
        <v>1</v>
      </c>
      <c r="R489" s="194">
        <f t="shared" ca="1" si="459"/>
        <v>1.3963799927016407E-2</v>
      </c>
      <c r="U489" s="194">
        <f t="shared" si="516"/>
        <v>0</v>
      </c>
      <c r="V489" s="19">
        <f ca="1"/>
        <v>0</v>
      </c>
      <c r="W489" s="19">
        <f t="shared" ca="1" si="517"/>
        <v>0</v>
      </c>
      <c r="Z489" s="198" cm="1">
        <f t="array" ref="Z489">IFERROR(MATCH(TRUE,INDEX($B$14:$B$117&gt;=Y489,0),0),"")</f>
        <v>1</v>
      </c>
      <c r="AA489" s="194">
        <f t="shared" ca="1" si="460"/>
        <v>1.3963799927016407E-2</v>
      </c>
      <c r="AD489" s="194">
        <f t="shared" si="461"/>
        <v>0</v>
      </c>
      <c r="AE489" s="19">
        <f ca="1"/>
        <v>0</v>
      </c>
      <c r="AF489" s="19">
        <f t="shared" ca="1" si="462"/>
        <v>0</v>
      </c>
      <c r="AI489" s="198" cm="1">
        <f t="array" ref="AI489">IFERROR(MATCH(TRUE,INDEX($B$14:$B$117&gt;=AH489,0),0),"")</f>
        <v>1</v>
      </c>
      <c r="AJ489" s="194">
        <f t="shared" ca="1" si="463"/>
        <v>1.3963799927016407E-2</v>
      </c>
      <c r="AM489" s="194">
        <f t="shared" si="464"/>
        <v>0</v>
      </c>
      <c r="AN489" s="19">
        <f ca="1"/>
        <v>0</v>
      </c>
      <c r="AO489" s="19">
        <f t="shared" ca="1" si="465"/>
        <v>0</v>
      </c>
      <c r="AR489" s="198" cm="1">
        <f t="array" ref="AR489">IFERROR(MATCH(TRUE,INDEX($B$14:$B$117&gt;=AQ489,0),0),"")</f>
        <v>1</v>
      </c>
      <c r="AS489" s="194">
        <f t="shared" ca="1" si="466"/>
        <v>1.3963799927016407E-2</v>
      </c>
      <c r="AV489" s="194">
        <f t="shared" si="467"/>
        <v>0</v>
      </c>
      <c r="AW489" s="19">
        <f ca="1"/>
        <v>0</v>
      </c>
      <c r="AX489" s="19">
        <f t="shared" ca="1" si="468"/>
        <v>0</v>
      </c>
      <c r="BA489" s="198" cm="1">
        <f t="array" ref="BA489">IFERROR(MATCH(TRUE,INDEX($B$14:$B$117&gt;=AZ489,0),0),"")</f>
        <v>1</v>
      </c>
      <c r="BB489" s="194">
        <f t="shared" ca="1" si="469"/>
        <v>1.3963799927016407E-2</v>
      </c>
      <c r="BE489" s="194">
        <f t="shared" si="470"/>
        <v>0</v>
      </c>
      <c r="BF489" s="19">
        <f ca="1"/>
        <v>0</v>
      </c>
      <c r="BG489" s="19">
        <f t="shared" ca="1" si="471"/>
        <v>0</v>
      </c>
      <c r="BJ489" s="198" cm="1">
        <f t="array" ref="BJ489">IFERROR(MATCH(TRUE,INDEX($B$14:$B$117&gt;=BI489,0),0),"")</f>
        <v>1</v>
      </c>
      <c r="BK489" s="194">
        <f t="shared" ca="1" si="472"/>
        <v>1.3963799927016407E-2</v>
      </c>
      <c r="BN489" s="194">
        <f t="shared" si="473"/>
        <v>0</v>
      </c>
      <c r="BO489" s="19">
        <f ca="1"/>
        <v>0</v>
      </c>
      <c r="BP489" s="19">
        <f t="shared" ca="1" si="474"/>
        <v>0</v>
      </c>
      <c r="BS489" s="198" cm="1">
        <f t="array" ref="BS489">IFERROR(MATCH(TRUE,INDEX($B$14:$B$117&gt;=BR489,0),0),"")</f>
        <v>1</v>
      </c>
      <c r="BT489" s="194">
        <f t="shared" ca="1" si="475"/>
        <v>1.3963799927016407E-2</v>
      </c>
      <c r="BW489" s="194">
        <f t="shared" si="476"/>
        <v>0</v>
      </c>
      <c r="BX489" s="19">
        <f ca="1"/>
        <v>0</v>
      </c>
      <c r="BY489" s="19">
        <f t="shared" ca="1" si="477"/>
        <v>0</v>
      </c>
      <c r="CB489" s="198" cm="1">
        <f t="array" ref="CB489">IFERROR(MATCH(TRUE,INDEX($B$14:$B$117&gt;=CA489,0),0),"")</f>
        <v>1</v>
      </c>
      <c r="CC489" s="194">
        <f t="shared" ca="1" si="478"/>
        <v>1.3963799927016407E-2</v>
      </c>
      <c r="CF489" s="194">
        <f t="shared" si="479"/>
        <v>0</v>
      </c>
      <c r="CG489" s="19">
        <f ca="1"/>
        <v>0</v>
      </c>
      <c r="CH489" s="19">
        <f t="shared" ca="1" si="480"/>
        <v>0</v>
      </c>
      <c r="CK489" s="198" cm="1">
        <f t="array" ref="CK489">IFERROR(MATCH(TRUE,INDEX($B$14:$B$117&gt;=CJ489,0),0),"")</f>
        <v>1</v>
      </c>
      <c r="CL489" s="194">
        <f t="shared" ca="1" si="481"/>
        <v>1.3963799927016407E-2</v>
      </c>
      <c r="CO489" s="194">
        <f t="shared" si="482"/>
        <v>0</v>
      </c>
      <c r="CP489" s="19">
        <f ca="1"/>
        <v>0</v>
      </c>
      <c r="CQ489" s="19">
        <f t="shared" ca="1" si="483"/>
        <v>0</v>
      </c>
      <c r="CT489" s="198" cm="1">
        <f t="array" ref="CT489">IFERROR(MATCH(TRUE,INDEX($B$14:$B$117&gt;=CS489,0),0),"")</f>
        <v>1</v>
      </c>
      <c r="CU489" s="194">
        <f t="shared" ca="1" si="484"/>
        <v>1.3963799927016407E-2</v>
      </c>
      <c r="CX489" s="194">
        <f t="shared" si="485"/>
        <v>0</v>
      </c>
      <c r="CY489" s="19" t="e">
        <f ca="1"/>
        <v>#N/A</v>
      </c>
      <c r="CZ489" s="19" t="e">
        <f t="shared" ca="1" si="486"/>
        <v>#N/A</v>
      </c>
      <c r="DC489" s="198" cm="1">
        <f t="array" ref="DC489">IFERROR(MATCH(TRUE,INDEX($B$14:$B$117&gt;=DB489,0),0),"")</f>
        <v>1</v>
      </c>
      <c r="DD489" s="194">
        <f t="shared" ca="1" si="487"/>
        <v>1.3963799927016407E-2</v>
      </c>
      <c r="DG489" s="194">
        <f t="shared" si="488"/>
        <v>0</v>
      </c>
      <c r="DH489" s="19" t="e">
        <f ca="1"/>
        <v>#N/A</v>
      </c>
      <c r="DI489" s="19" t="e">
        <f t="shared" ca="1" si="489"/>
        <v>#N/A</v>
      </c>
      <c r="DL489" s="198" cm="1">
        <f t="array" ref="DL489">IFERROR(MATCH(TRUE,INDEX($B$14:$B$117&gt;=DK489,0),0),"")</f>
        <v>1</v>
      </c>
      <c r="DM489" s="194">
        <f t="shared" ca="1" si="490"/>
        <v>1.3963799927016407E-2</v>
      </c>
      <c r="DP489" s="194">
        <f t="shared" si="491"/>
        <v>0</v>
      </c>
      <c r="DQ489" s="19" t="e">
        <f ca="1"/>
        <v>#N/A</v>
      </c>
      <c r="DR489" s="19" t="e">
        <f t="shared" ca="1" si="492"/>
        <v>#N/A</v>
      </c>
      <c r="DU489" s="198" cm="1">
        <f t="array" ref="DU489">IFERROR(MATCH(TRUE,INDEX($B$14:$B$117&gt;=DT489,0),0),"")</f>
        <v>1</v>
      </c>
      <c r="DV489" s="194">
        <f t="shared" ca="1" si="493"/>
        <v>1.3963799927016407E-2</v>
      </c>
      <c r="DY489" s="194">
        <f t="shared" si="494"/>
        <v>0</v>
      </c>
      <c r="DZ489" s="19" t="e">
        <f ca="1"/>
        <v>#N/A</v>
      </c>
      <c r="EA489" s="19" t="e">
        <f t="shared" ca="1" si="495"/>
        <v>#N/A</v>
      </c>
      <c r="ED489" s="198" cm="1">
        <f t="array" ref="ED489">IFERROR(MATCH(TRUE,INDEX($B$14:$B$117&gt;=EC489,0),0),"")</f>
        <v>1</v>
      </c>
      <c r="EE489" s="194">
        <f t="shared" ca="1" si="496"/>
        <v>1.3963799927016407E-2</v>
      </c>
      <c r="EH489" s="194">
        <f t="shared" si="497"/>
        <v>0</v>
      </c>
      <c r="EI489" s="19" t="e">
        <f ca="1"/>
        <v>#N/A</v>
      </c>
      <c r="EJ489" s="19" t="e">
        <f t="shared" ca="1" si="498"/>
        <v>#N/A</v>
      </c>
      <c r="EM489" s="198" cm="1">
        <f t="array" ref="EM489">IFERROR(MATCH(TRUE,INDEX($B$14:$B$117&gt;=EL489,0),0),"")</f>
        <v>1</v>
      </c>
      <c r="EN489" s="194">
        <f t="shared" ca="1" si="499"/>
        <v>1.3963799927016407E-2</v>
      </c>
      <c r="EQ489" s="194">
        <f t="shared" si="500"/>
        <v>0</v>
      </c>
      <c r="ER489" s="19" t="e">
        <f ca="1"/>
        <v>#N/A</v>
      </c>
      <c r="ES489" s="19" t="e">
        <f t="shared" ca="1" si="501"/>
        <v>#N/A</v>
      </c>
      <c r="EV489" s="198" cm="1">
        <f t="array" ref="EV489">IFERROR(MATCH(TRUE,INDEX($B$14:$B$117&gt;=EU489,0),0),"")</f>
        <v>1</v>
      </c>
      <c r="EW489" s="194">
        <f t="shared" ca="1" si="502"/>
        <v>1.3963799927016407E-2</v>
      </c>
      <c r="EZ489" s="194">
        <f t="shared" si="503"/>
        <v>0</v>
      </c>
      <c r="FA489" s="19" t="e">
        <f ca="1"/>
        <v>#N/A</v>
      </c>
      <c r="FB489" s="19" t="e">
        <f t="shared" ca="1" si="504"/>
        <v>#N/A</v>
      </c>
      <c r="FE489" s="198" cm="1">
        <f t="array" ref="FE489">IFERROR(MATCH(TRUE,INDEX($B$14:$B$117&gt;=FD489,0),0),"")</f>
        <v>1</v>
      </c>
      <c r="FF489" s="194">
        <f t="shared" ca="1" si="505"/>
        <v>1.3963799927016407E-2</v>
      </c>
      <c r="FI489" s="194">
        <f t="shared" si="506"/>
        <v>0</v>
      </c>
      <c r="FJ489" s="19" t="e">
        <f ca="1"/>
        <v>#N/A</v>
      </c>
      <c r="FK489" s="19" t="e">
        <f t="shared" ca="1" si="507"/>
        <v>#N/A</v>
      </c>
      <c r="FN489" s="198" cm="1">
        <f t="array" ref="FN489">IFERROR(MATCH(TRUE,INDEX($B$14:$B$117&gt;=FM489,0),0),"")</f>
        <v>1</v>
      </c>
      <c r="FO489" s="194">
        <f t="shared" ca="1" si="508"/>
        <v>1.3963799927016407E-2</v>
      </c>
      <c r="FR489" s="194">
        <f t="shared" si="509"/>
        <v>0</v>
      </c>
      <c r="FS489" s="19" t="e">
        <f ca="1"/>
        <v>#N/A</v>
      </c>
      <c r="FT489" s="19" t="e">
        <f t="shared" ca="1" si="510"/>
        <v>#N/A</v>
      </c>
      <c r="FW489" s="198" cm="1">
        <f t="array" ref="FW489">IFERROR(MATCH(TRUE,INDEX($B$14:$B$117&gt;=FV489,0),0),"")</f>
        <v>1</v>
      </c>
      <c r="FX489" s="194">
        <f t="shared" ca="1" si="511"/>
        <v>1.3963799927016407E-2</v>
      </c>
      <c r="GA489" s="194">
        <f t="shared" si="512"/>
        <v>0</v>
      </c>
      <c r="GB489" s="19" t="e">
        <f ca="1"/>
        <v>#N/A</v>
      </c>
      <c r="GC489" s="19" t="e">
        <f t="shared" ca="1" si="513"/>
        <v>#N/A</v>
      </c>
    </row>
    <row r="490" spans="8:185" x14ac:dyDescent="0.2">
      <c r="H490" s="198" cm="1">
        <f t="array" ref="H490">IFERROR(MATCH(TRUE,INDEX($B$14:$B$117&gt;=G490,0),0),"")</f>
        <v>1</v>
      </c>
      <c r="I490" s="194">
        <f t="shared" ca="1" si="458"/>
        <v>1.3963799927016407E-2</v>
      </c>
      <c r="L490" s="194">
        <f t="shared" si="514"/>
        <v>0</v>
      </c>
      <c r="M490" s="19">
        <f ca="1"/>
        <v>0</v>
      </c>
      <c r="N490" s="19">
        <f t="shared" ca="1" si="515"/>
        <v>0</v>
      </c>
      <c r="Q490" s="198" cm="1">
        <f t="array" ref="Q490">IFERROR(MATCH(TRUE,INDEX($B$14:$B$117&gt;=P490,0),0),"")</f>
        <v>1</v>
      </c>
      <c r="R490" s="194">
        <f t="shared" ca="1" si="459"/>
        <v>1.3963799927016407E-2</v>
      </c>
      <c r="U490" s="194">
        <f t="shared" si="516"/>
        <v>0</v>
      </c>
      <c r="V490" s="19">
        <f ca="1"/>
        <v>0</v>
      </c>
      <c r="W490" s="19">
        <f t="shared" ca="1" si="517"/>
        <v>0</v>
      </c>
      <c r="Z490" s="198" cm="1">
        <f t="array" ref="Z490">IFERROR(MATCH(TRUE,INDEX($B$14:$B$117&gt;=Y490,0),0),"")</f>
        <v>1</v>
      </c>
      <c r="AA490" s="194">
        <f t="shared" ca="1" si="460"/>
        <v>1.3963799927016407E-2</v>
      </c>
      <c r="AD490" s="194">
        <f t="shared" si="461"/>
        <v>0</v>
      </c>
      <c r="AE490" s="19">
        <f ca="1"/>
        <v>0</v>
      </c>
      <c r="AF490" s="19">
        <f t="shared" ca="1" si="462"/>
        <v>0</v>
      </c>
      <c r="AI490" s="198" cm="1">
        <f t="array" ref="AI490">IFERROR(MATCH(TRUE,INDEX($B$14:$B$117&gt;=AH490,0),0),"")</f>
        <v>1</v>
      </c>
      <c r="AJ490" s="194">
        <f t="shared" ca="1" si="463"/>
        <v>1.3963799927016407E-2</v>
      </c>
      <c r="AM490" s="194">
        <f t="shared" si="464"/>
        <v>0</v>
      </c>
      <c r="AN490" s="19">
        <f ca="1"/>
        <v>0</v>
      </c>
      <c r="AO490" s="19">
        <f t="shared" ca="1" si="465"/>
        <v>0</v>
      </c>
      <c r="AR490" s="198" cm="1">
        <f t="array" ref="AR490">IFERROR(MATCH(TRUE,INDEX($B$14:$B$117&gt;=AQ490,0),0),"")</f>
        <v>1</v>
      </c>
      <c r="AS490" s="194">
        <f t="shared" ca="1" si="466"/>
        <v>1.3963799927016407E-2</v>
      </c>
      <c r="AV490" s="194">
        <f t="shared" si="467"/>
        <v>0</v>
      </c>
      <c r="AW490" s="19">
        <f ca="1"/>
        <v>0</v>
      </c>
      <c r="AX490" s="19">
        <f t="shared" ca="1" si="468"/>
        <v>0</v>
      </c>
      <c r="BA490" s="198" cm="1">
        <f t="array" ref="BA490">IFERROR(MATCH(TRUE,INDEX($B$14:$B$117&gt;=AZ490,0),0),"")</f>
        <v>1</v>
      </c>
      <c r="BB490" s="194">
        <f t="shared" ca="1" si="469"/>
        <v>1.3963799927016407E-2</v>
      </c>
      <c r="BE490" s="194">
        <f t="shared" si="470"/>
        <v>0</v>
      </c>
      <c r="BF490" s="19">
        <f ca="1"/>
        <v>0</v>
      </c>
      <c r="BG490" s="19">
        <f t="shared" ca="1" si="471"/>
        <v>0</v>
      </c>
      <c r="BJ490" s="198" cm="1">
        <f t="array" ref="BJ490">IFERROR(MATCH(TRUE,INDEX($B$14:$B$117&gt;=BI490,0),0),"")</f>
        <v>1</v>
      </c>
      <c r="BK490" s="194">
        <f t="shared" ca="1" si="472"/>
        <v>1.3963799927016407E-2</v>
      </c>
      <c r="BN490" s="194">
        <f t="shared" si="473"/>
        <v>0</v>
      </c>
      <c r="BO490" s="19">
        <f ca="1"/>
        <v>0</v>
      </c>
      <c r="BP490" s="19">
        <f t="shared" ca="1" si="474"/>
        <v>0</v>
      </c>
      <c r="BS490" s="198" cm="1">
        <f t="array" ref="BS490">IFERROR(MATCH(TRUE,INDEX($B$14:$B$117&gt;=BR490,0),0),"")</f>
        <v>1</v>
      </c>
      <c r="BT490" s="194">
        <f t="shared" ca="1" si="475"/>
        <v>1.3963799927016407E-2</v>
      </c>
      <c r="BW490" s="194">
        <f t="shared" si="476"/>
        <v>0</v>
      </c>
      <c r="BX490" s="19">
        <f ca="1"/>
        <v>0</v>
      </c>
      <c r="BY490" s="19">
        <f t="shared" ca="1" si="477"/>
        <v>0</v>
      </c>
      <c r="CB490" s="198" cm="1">
        <f t="array" ref="CB490">IFERROR(MATCH(TRUE,INDEX($B$14:$B$117&gt;=CA490,0),0),"")</f>
        <v>1</v>
      </c>
      <c r="CC490" s="194">
        <f t="shared" ca="1" si="478"/>
        <v>1.3963799927016407E-2</v>
      </c>
      <c r="CF490" s="194">
        <f t="shared" si="479"/>
        <v>0</v>
      </c>
      <c r="CG490" s="19">
        <f ca="1"/>
        <v>0</v>
      </c>
      <c r="CH490" s="19">
        <f t="shared" ca="1" si="480"/>
        <v>0</v>
      </c>
      <c r="CK490" s="198" cm="1">
        <f t="array" ref="CK490">IFERROR(MATCH(TRUE,INDEX($B$14:$B$117&gt;=CJ490,0),0),"")</f>
        <v>1</v>
      </c>
      <c r="CL490" s="194">
        <f t="shared" ca="1" si="481"/>
        <v>1.3963799927016407E-2</v>
      </c>
      <c r="CO490" s="194">
        <f t="shared" si="482"/>
        <v>0</v>
      </c>
      <c r="CP490" s="19">
        <f ca="1"/>
        <v>0</v>
      </c>
      <c r="CQ490" s="19">
        <f t="shared" ca="1" si="483"/>
        <v>0</v>
      </c>
      <c r="CT490" s="198" cm="1">
        <f t="array" ref="CT490">IFERROR(MATCH(TRUE,INDEX($B$14:$B$117&gt;=CS490,0),0),"")</f>
        <v>1</v>
      </c>
      <c r="CU490" s="194">
        <f t="shared" ca="1" si="484"/>
        <v>1.3963799927016407E-2</v>
      </c>
      <c r="CX490" s="194">
        <f t="shared" si="485"/>
        <v>0</v>
      </c>
      <c r="CY490" s="19" t="e">
        <f ca="1"/>
        <v>#N/A</v>
      </c>
      <c r="CZ490" s="19" t="e">
        <f t="shared" ca="1" si="486"/>
        <v>#N/A</v>
      </c>
      <c r="DC490" s="198" cm="1">
        <f t="array" ref="DC490">IFERROR(MATCH(TRUE,INDEX($B$14:$B$117&gt;=DB490,0),0),"")</f>
        <v>1</v>
      </c>
      <c r="DD490" s="194">
        <f t="shared" ca="1" si="487"/>
        <v>1.3963799927016407E-2</v>
      </c>
      <c r="DG490" s="194">
        <f t="shared" si="488"/>
        <v>0</v>
      </c>
      <c r="DH490" s="19" t="e">
        <f ca="1"/>
        <v>#N/A</v>
      </c>
      <c r="DI490" s="19" t="e">
        <f t="shared" ca="1" si="489"/>
        <v>#N/A</v>
      </c>
      <c r="DL490" s="198" cm="1">
        <f t="array" ref="DL490">IFERROR(MATCH(TRUE,INDEX($B$14:$B$117&gt;=DK490,0),0),"")</f>
        <v>1</v>
      </c>
      <c r="DM490" s="194">
        <f t="shared" ca="1" si="490"/>
        <v>1.3963799927016407E-2</v>
      </c>
      <c r="DP490" s="194">
        <f t="shared" si="491"/>
        <v>0</v>
      </c>
      <c r="DQ490" s="19" t="e">
        <f ca="1"/>
        <v>#N/A</v>
      </c>
      <c r="DR490" s="19" t="e">
        <f t="shared" ca="1" si="492"/>
        <v>#N/A</v>
      </c>
      <c r="DU490" s="198" cm="1">
        <f t="array" ref="DU490">IFERROR(MATCH(TRUE,INDEX($B$14:$B$117&gt;=DT490,0),0),"")</f>
        <v>1</v>
      </c>
      <c r="DV490" s="194">
        <f t="shared" ca="1" si="493"/>
        <v>1.3963799927016407E-2</v>
      </c>
      <c r="DY490" s="194">
        <f t="shared" si="494"/>
        <v>0</v>
      </c>
      <c r="DZ490" s="19" t="e">
        <f ca="1"/>
        <v>#N/A</v>
      </c>
      <c r="EA490" s="19" t="e">
        <f t="shared" ca="1" si="495"/>
        <v>#N/A</v>
      </c>
      <c r="ED490" s="198" cm="1">
        <f t="array" ref="ED490">IFERROR(MATCH(TRUE,INDEX($B$14:$B$117&gt;=EC490,0),0),"")</f>
        <v>1</v>
      </c>
      <c r="EE490" s="194">
        <f t="shared" ca="1" si="496"/>
        <v>1.3963799927016407E-2</v>
      </c>
      <c r="EH490" s="194">
        <f t="shared" si="497"/>
        <v>0</v>
      </c>
      <c r="EI490" s="19" t="e">
        <f ca="1"/>
        <v>#N/A</v>
      </c>
      <c r="EJ490" s="19" t="e">
        <f t="shared" ca="1" si="498"/>
        <v>#N/A</v>
      </c>
      <c r="EM490" s="198" cm="1">
        <f t="array" ref="EM490">IFERROR(MATCH(TRUE,INDEX($B$14:$B$117&gt;=EL490,0),0),"")</f>
        <v>1</v>
      </c>
      <c r="EN490" s="194">
        <f t="shared" ca="1" si="499"/>
        <v>1.3963799927016407E-2</v>
      </c>
      <c r="EQ490" s="194">
        <f t="shared" si="500"/>
        <v>0</v>
      </c>
      <c r="ER490" s="19" t="e">
        <f ca="1"/>
        <v>#N/A</v>
      </c>
      <c r="ES490" s="19" t="e">
        <f t="shared" ca="1" si="501"/>
        <v>#N/A</v>
      </c>
      <c r="EV490" s="198" cm="1">
        <f t="array" ref="EV490">IFERROR(MATCH(TRUE,INDEX($B$14:$B$117&gt;=EU490,0),0),"")</f>
        <v>1</v>
      </c>
      <c r="EW490" s="194">
        <f t="shared" ca="1" si="502"/>
        <v>1.3963799927016407E-2</v>
      </c>
      <c r="EZ490" s="194">
        <f t="shared" si="503"/>
        <v>0</v>
      </c>
      <c r="FA490" s="19" t="e">
        <f ca="1"/>
        <v>#N/A</v>
      </c>
      <c r="FB490" s="19" t="e">
        <f t="shared" ca="1" si="504"/>
        <v>#N/A</v>
      </c>
      <c r="FE490" s="198" cm="1">
        <f t="array" ref="FE490">IFERROR(MATCH(TRUE,INDEX($B$14:$B$117&gt;=FD490,0),0),"")</f>
        <v>1</v>
      </c>
      <c r="FF490" s="194">
        <f t="shared" ca="1" si="505"/>
        <v>1.3963799927016407E-2</v>
      </c>
      <c r="FI490" s="194">
        <f t="shared" si="506"/>
        <v>0</v>
      </c>
      <c r="FJ490" s="19" t="e">
        <f ca="1"/>
        <v>#N/A</v>
      </c>
      <c r="FK490" s="19" t="e">
        <f t="shared" ca="1" si="507"/>
        <v>#N/A</v>
      </c>
      <c r="FN490" s="198" cm="1">
        <f t="array" ref="FN490">IFERROR(MATCH(TRUE,INDEX($B$14:$B$117&gt;=FM490,0),0),"")</f>
        <v>1</v>
      </c>
      <c r="FO490" s="194">
        <f t="shared" ca="1" si="508"/>
        <v>1.3963799927016407E-2</v>
      </c>
      <c r="FR490" s="194">
        <f t="shared" si="509"/>
        <v>0</v>
      </c>
      <c r="FS490" s="19" t="e">
        <f ca="1"/>
        <v>#N/A</v>
      </c>
      <c r="FT490" s="19" t="e">
        <f t="shared" ca="1" si="510"/>
        <v>#N/A</v>
      </c>
      <c r="FW490" s="198" cm="1">
        <f t="array" ref="FW490">IFERROR(MATCH(TRUE,INDEX($B$14:$B$117&gt;=FV490,0),0),"")</f>
        <v>1</v>
      </c>
      <c r="FX490" s="194">
        <f t="shared" ca="1" si="511"/>
        <v>1.3963799927016407E-2</v>
      </c>
      <c r="GA490" s="194">
        <f t="shared" si="512"/>
        <v>0</v>
      </c>
      <c r="GB490" s="19" t="e">
        <f ca="1"/>
        <v>#N/A</v>
      </c>
      <c r="GC490" s="19" t="e">
        <f t="shared" ca="1" si="513"/>
        <v>#N/A</v>
      </c>
    </row>
    <row r="491" spans="8:185" x14ac:dyDescent="0.2">
      <c r="H491" s="198" cm="1">
        <f t="array" ref="H491">IFERROR(MATCH(TRUE,INDEX($B$14:$B$117&gt;=G491,0),0),"")</f>
        <v>1</v>
      </c>
      <c r="I491" s="194">
        <f t="shared" ca="1" si="458"/>
        <v>1.3963799927016407E-2</v>
      </c>
      <c r="L491" s="194">
        <f t="shared" si="514"/>
        <v>0</v>
      </c>
      <c r="M491" s="19">
        <f ca="1"/>
        <v>0</v>
      </c>
      <c r="N491" s="19">
        <f t="shared" ca="1" si="515"/>
        <v>0</v>
      </c>
      <c r="Q491" s="198" cm="1">
        <f t="array" ref="Q491">IFERROR(MATCH(TRUE,INDEX($B$14:$B$117&gt;=P491,0),0),"")</f>
        <v>1</v>
      </c>
      <c r="R491" s="194">
        <f t="shared" ca="1" si="459"/>
        <v>1.3963799927016407E-2</v>
      </c>
      <c r="U491" s="194">
        <f t="shared" si="516"/>
        <v>0</v>
      </c>
      <c r="V491" s="19">
        <f ca="1"/>
        <v>0</v>
      </c>
      <c r="W491" s="19">
        <f t="shared" ca="1" si="517"/>
        <v>0</v>
      </c>
      <c r="Z491" s="198" cm="1">
        <f t="array" ref="Z491">IFERROR(MATCH(TRUE,INDEX($B$14:$B$117&gt;=Y491,0),0),"")</f>
        <v>1</v>
      </c>
      <c r="AA491" s="194">
        <f t="shared" ca="1" si="460"/>
        <v>1.3963799927016407E-2</v>
      </c>
      <c r="AD491" s="194">
        <f t="shared" si="461"/>
        <v>0</v>
      </c>
      <c r="AE491" s="19">
        <f ca="1"/>
        <v>0</v>
      </c>
      <c r="AF491" s="19">
        <f t="shared" ca="1" si="462"/>
        <v>0</v>
      </c>
      <c r="AI491" s="198" cm="1">
        <f t="array" ref="AI491">IFERROR(MATCH(TRUE,INDEX($B$14:$B$117&gt;=AH491,0),0),"")</f>
        <v>1</v>
      </c>
      <c r="AJ491" s="194">
        <f t="shared" ca="1" si="463"/>
        <v>1.3963799927016407E-2</v>
      </c>
      <c r="AM491" s="194">
        <f t="shared" si="464"/>
        <v>0</v>
      </c>
      <c r="AN491" s="19">
        <f ca="1"/>
        <v>0</v>
      </c>
      <c r="AO491" s="19">
        <f t="shared" ca="1" si="465"/>
        <v>0</v>
      </c>
      <c r="AR491" s="198" cm="1">
        <f t="array" ref="AR491">IFERROR(MATCH(TRUE,INDEX($B$14:$B$117&gt;=AQ491,0),0),"")</f>
        <v>1</v>
      </c>
      <c r="AS491" s="194">
        <f t="shared" ca="1" si="466"/>
        <v>1.3963799927016407E-2</v>
      </c>
      <c r="AV491" s="194">
        <f t="shared" si="467"/>
        <v>0</v>
      </c>
      <c r="AW491" s="19">
        <f ca="1"/>
        <v>0</v>
      </c>
      <c r="AX491" s="19">
        <f t="shared" ca="1" si="468"/>
        <v>0</v>
      </c>
      <c r="BA491" s="198" cm="1">
        <f t="array" ref="BA491">IFERROR(MATCH(TRUE,INDEX($B$14:$B$117&gt;=AZ491,0),0),"")</f>
        <v>1</v>
      </c>
      <c r="BB491" s="194">
        <f t="shared" ca="1" si="469"/>
        <v>1.3963799927016407E-2</v>
      </c>
      <c r="BE491" s="194">
        <f t="shared" si="470"/>
        <v>0</v>
      </c>
      <c r="BF491" s="19">
        <f ca="1"/>
        <v>0</v>
      </c>
      <c r="BG491" s="19">
        <f t="shared" ca="1" si="471"/>
        <v>0</v>
      </c>
      <c r="BJ491" s="198" cm="1">
        <f t="array" ref="BJ491">IFERROR(MATCH(TRUE,INDEX($B$14:$B$117&gt;=BI491,0),0),"")</f>
        <v>1</v>
      </c>
      <c r="BK491" s="194">
        <f t="shared" ca="1" si="472"/>
        <v>1.3963799927016407E-2</v>
      </c>
      <c r="BN491" s="194">
        <f t="shared" si="473"/>
        <v>0</v>
      </c>
      <c r="BO491" s="19">
        <f ca="1"/>
        <v>0</v>
      </c>
      <c r="BP491" s="19">
        <f t="shared" ca="1" si="474"/>
        <v>0</v>
      </c>
      <c r="BS491" s="198" cm="1">
        <f t="array" ref="BS491">IFERROR(MATCH(TRUE,INDEX($B$14:$B$117&gt;=BR491,0),0),"")</f>
        <v>1</v>
      </c>
      <c r="BT491" s="194">
        <f t="shared" ca="1" si="475"/>
        <v>1.3963799927016407E-2</v>
      </c>
      <c r="BW491" s="194">
        <f t="shared" si="476"/>
        <v>0</v>
      </c>
      <c r="BX491" s="19">
        <f ca="1"/>
        <v>0</v>
      </c>
      <c r="BY491" s="19">
        <f t="shared" ca="1" si="477"/>
        <v>0</v>
      </c>
      <c r="CB491" s="198" cm="1">
        <f t="array" ref="CB491">IFERROR(MATCH(TRUE,INDEX($B$14:$B$117&gt;=CA491,0),0),"")</f>
        <v>1</v>
      </c>
      <c r="CC491" s="194">
        <f t="shared" ca="1" si="478"/>
        <v>1.3963799927016407E-2</v>
      </c>
      <c r="CF491" s="194">
        <f t="shared" si="479"/>
        <v>0</v>
      </c>
      <c r="CG491" s="19">
        <f ca="1"/>
        <v>0</v>
      </c>
      <c r="CH491" s="19">
        <f t="shared" ca="1" si="480"/>
        <v>0</v>
      </c>
      <c r="CK491" s="198" cm="1">
        <f t="array" ref="CK491">IFERROR(MATCH(TRUE,INDEX($B$14:$B$117&gt;=CJ491,0),0),"")</f>
        <v>1</v>
      </c>
      <c r="CL491" s="194">
        <f t="shared" ca="1" si="481"/>
        <v>1.3963799927016407E-2</v>
      </c>
      <c r="CO491" s="194">
        <f t="shared" si="482"/>
        <v>0</v>
      </c>
      <c r="CP491" s="19">
        <f ca="1"/>
        <v>0</v>
      </c>
      <c r="CQ491" s="19">
        <f t="shared" ca="1" si="483"/>
        <v>0</v>
      </c>
      <c r="CT491" s="198" cm="1">
        <f t="array" ref="CT491">IFERROR(MATCH(TRUE,INDEX($B$14:$B$117&gt;=CS491,0),0),"")</f>
        <v>1</v>
      </c>
      <c r="CU491" s="194">
        <f t="shared" ca="1" si="484"/>
        <v>1.3963799927016407E-2</v>
      </c>
      <c r="CX491" s="194">
        <f t="shared" si="485"/>
        <v>0</v>
      </c>
      <c r="CY491" s="19" t="e">
        <f ca="1"/>
        <v>#N/A</v>
      </c>
      <c r="CZ491" s="19" t="e">
        <f t="shared" ca="1" si="486"/>
        <v>#N/A</v>
      </c>
      <c r="DC491" s="198" cm="1">
        <f t="array" ref="DC491">IFERROR(MATCH(TRUE,INDEX($B$14:$B$117&gt;=DB491,0),0),"")</f>
        <v>1</v>
      </c>
      <c r="DD491" s="194">
        <f t="shared" ca="1" si="487"/>
        <v>1.3963799927016407E-2</v>
      </c>
      <c r="DG491" s="194">
        <f t="shared" si="488"/>
        <v>0</v>
      </c>
      <c r="DH491" s="19" t="e">
        <f ca="1"/>
        <v>#N/A</v>
      </c>
      <c r="DI491" s="19" t="e">
        <f t="shared" ca="1" si="489"/>
        <v>#N/A</v>
      </c>
      <c r="DL491" s="198" cm="1">
        <f t="array" ref="DL491">IFERROR(MATCH(TRUE,INDEX($B$14:$B$117&gt;=DK491,0),0),"")</f>
        <v>1</v>
      </c>
      <c r="DM491" s="194">
        <f t="shared" ca="1" si="490"/>
        <v>1.3963799927016407E-2</v>
      </c>
      <c r="DP491" s="194">
        <f t="shared" si="491"/>
        <v>0</v>
      </c>
      <c r="DQ491" s="19" t="e">
        <f ca="1"/>
        <v>#N/A</v>
      </c>
      <c r="DR491" s="19" t="e">
        <f t="shared" ca="1" si="492"/>
        <v>#N/A</v>
      </c>
      <c r="DU491" s="198" cm="1">
        <f t="array" ref="DU491">IFERROR(MATCH(TRUE,INDEX($B$14:$B$117&gt;=DT491,0),0),"")</f>
        <v>1</v>
      </c>
      <c r="DV491" s="194">
        <f t="shared" ca="1" si="493"/>
        <v>1.3963799927016407E-2</v>
      </c>
      <c r="DY491" s="194">
        <f t="shared" si="494"/>
        <v>0</v>
      </c>
      <c r="DZ491" s="19" t="e">
        <f ca="1"/>
        <v>#N/A</v>
      </c>
      <c r="EA491" s="19" t="e">
        <f t="shared" ca="1" si="495"/>
        <v>#N/A</v>
      </c>
      <c r="ED491" s="198" cm="1">
        <f t="array" ref="ED491">IFERROR(MATCH(TRUE,INDEX($B$14:$B$117&gt;=EC491,0),0),"")</f>
        <v>1</v>
      </c>
      <c r="EE491" s="194">
        <f t="shared" ca="1" si="496"/>
        <v>1.3963799927016407E-2</v>
      </c>
      <c r="EH491" s="194">
        <f t="shared" si="497"/>
        <v>0</v>
      </c>
      <c r="EI491" s="19" t="e">
        <f ca="1"/>
        <v>#N/A</v>
      </c>
      <c r="EJ491" s="19" t="e">
        <f t="shared" ca="1" si="498"/>
        <v>#N/A</v>
      </c>
      <c r="EM491" s="198" cm="1">
        <f t="array" ref="EM491">IFERROR(MATCH(TRUE,INDEX($B$14:$B$117&gt;=EL491,0),0),"")</f>
        <v>1</v>
      </c>
      <c r="EN491" s="194">
        <f t="shared" ca="1" si="499"/>
        <v>1.3963799927016407E-2</v>
      </c>
      <c r="EQ491" s="194">
        <f t="shared" si="500"/>
        <v>0</v>
      </c>
      <c r="ER491" s="19" t="e">
        <f ca="1"/>
        <v>#N/A</v>
      </c>
      <c r="ES491" s="19" t="e">
        <f t="shared" ca="1" si="501"/>
        <v>#N/A</v>
      </c>
      <c r="EV491" s="198" cm="1">
        <f t="array" ref="EV491">IFERROR(MATCH(TRUE,INDEX($B$14:$B$117&gt;=EU491,0),0),"")</f>
        <v>1</v>
      </c>
      <c r="EW491" s="194">
        <f t="shared" ca="1" si="502"/>
        <v>1.3963799927016407E-2</v>
      </c>
      <c r="EZ491" s="194">
        <f t="shared" si="503"/>
        <v>0</v>
      </c>
      <c r="FA491" s="19" t="e">
        <f ca="1"/>
        <v>#N/A</v>
      </c>
      <c r="FB491" s="19" t="e">
        <f t="shared" ca="1" si="504"/>
        <v>#N/A</v>
      </c>
      <c r="FE491" s="198" cm="1">
        <f t="array" ref="FE491">IFERROR(MATCH(TRUE,INDEX($B$14:$B$117&gt;=FD491,0),0),"")</f>
        <v>1</v>
      </c>
      <c r="FF491" s="194">
        <f t="shared" ca="1" si="505"/>
        <v>1.3963799927016407E-2</v>
      </c>
      <c r="FI491" s="194">
        <f t="shared" si="506"/>
        <v>0</v>
      </c>
      <c r="FJ491" s="19" t="e">
        <f ca="1"/>
        <v>#N/A</v>
      </c>
      <c r="FK491" s="19" t="e">
        <f t="shared" ca="1" si="507"/>
        <v>#N/A</v>
      </c>
      <c r="FN491" s="198" cm="1">
        <f t="array" ref="FN491">IFERROR(MATCH(TRUE,INDEX($B$14:$B$117&gt;=FM491,0),0),"")</f>
        <v>1</v>
      </c>
      <c r="FO491" s="194">
        <f t="shared" ca="1" si="508"/>
        <v>1.3963799927016407E-2</v>
      </c>
      <c r="FR491" s="194">
        <f t="shared" si="509"/>
        <v>0</v>
      </c>
      <c r="FS491" s="19" t="e">
        <f ca="1"/>
        <v>#N/A</v>
      </c>
      <c r="FT491" s="19" t="e">
        <f t="shared" ca="1" si="510"/>
        <v>#N/A</v>
      </c>
      <c r="FW491" s="198" cm="1">
        <f t="array" ref="FW491">IFERROR(MATCH(TRUE,INDEX($B$14:$B$117&gt;=FV491,0),0),"")</f>
        <v>1</v>
      </c>
      <c r="FX491" s="194">
        <f t="shared" ca="1" si="511"/>
        <v>1.3963799927016407E-2</v>
      </c>
      <c r="GA491" s="194">
        <f t="shared" si="512"/>
        <v>0</v>
      </c>
      <c r="GB491" s="19" t="e">
        <f ca="1"/>
        <v>#N/A</v>
      </c>
      <c r="GC491" s="19" t="e">
        <f t="shared" ca="1" si="513"/>
        <v>#N/A</v>
      </c>
    </row>
    <row r="492" spans="8:185" x14ac:dyDescent="0.2">
      <c r="H492" s="198" cm="1">
        <f t="array" ref="H492">IFERROR(MATCH(TRUE,INDEX($B$14:$B$117&gt;=G492,0),0),"")</f>
        <v>1</v>
      </c>
      <c r="I492" s="194">
        <f t="shared" ca="1" si="458"/>
        <v>1.3963799927016407E-2</v>
      </c>
      <c r="L492" s="194">
        <f t="shared" si="514"/>
        <v>0</v>
      </c>
      <c r="M492" s="19">
        <f ca="1"/>
        <v>0</v>
      </c>
      <c r="N492" s="19">
        <f t="shared" ca="1" si="515"/>
        <v>0</v>
      </c>
      <c r="Q492" s="198" cm="1">
        <f t="array" ref="Q492">IFERROR(MATCH(TRUE,INDEX($B$14:$B$117&gt;=P492,0),0),"")</f>
        <v>1</v>
      </c>
      <c r="R492" s="194">
        <f t="shared" ca="1" si="459"/>
        <v>1.3963799927016407E-2</v>
      </c>
      <c r="U492" s="194">
        <f t="shared" si="516"/>
        <v>0</v>
      </c>
      <c r="V492" s="19">
        <f ca="1"/>
        <v>0</v>
      </c>
      <c r="W492" s="19">
        <f t="shared" ca="1" si="517"/>
        <v>0</v>
      </c>
      <c r="Z492" s="198" cm="1">
        <f t="array" ref="Z492">IFERROR(MATCH(TRUE,INDEX($B$14:$B$117&gt;=Y492,0),0),"")</f>
        <v>1</v>
      </c>
      <c r="AA492" s="194">
        <f t="shared" ca="1" si="460"/>
        <v>1.3963799927016407E-2</v>
      </c>
      <c r="AD492" s="194">
        <f t="shared" si="461"/>
        <v>0</v>
      </c>
      <c r="AE492" s="19">
        <f ca="1"/>
        <v>0</v>
      </c>
      <c r="AF492" s="19">
        <f t="shared" ca="1" si="462"/>
        <v>0</v>
      </c>
      <c r="AI492" s="198" cm="1">
        <f t="array" ref="AI492">IFERROR(MATCH(TRUE,INDEX($B$14:$B$117&gt;=AH492,0),0),"")</f>
        <v>1</v>
      </c>
      <c r="AJ492" s="194">
        <f t="shared" ca="1" si="463"/>
        <v>1.3963799927016407E-2</v>
      </c>
      <c r="AM492" s="194">
        <f t="shared" si="464"/>
        <v>0</v>
      </c>
      <c r="AN492" s="19">
        <f ca="1"/>
        <v>0</v>
      </c>
      <c r="AO492" s="19">
        <f t="shared" ca="1" si="465"/>
        <v>0</v>
      </c>
      <c r="AR492" s="198" cm="1">
        <f t="array" ref="AR492">IFERROR(MATCH(TRUE,INDEX($B$14:$B$117&gt;=AQ492,0),0),"")</f>
        <v>1</v>
      </c>
      <c r="AS492" s="194">
        <f t="shared" ca="1" si="466"/>
        <v>1.3963799927016407E-2</v>
      </c>
      <c r="AV492" s="194">
        <f t="shared" si="467"/>
        <v>0</v>
      </c>
      <c r="AW492" s="19">
        <f ca="1"/>
        <v>0</v>
      </c>
      <c r="AX492" s="19">
        <f t="shared" ca="1" si="468"/>
        <v>0</v>
      </c>
      <c r="BA492" s="198" cm="1">
        <f t="array" ref="BA492">IFERROR(MATCH(TRUE,INDEX($B$14:$B$117&gt;=AZ492,0),0),"")</f>
        <v>1</v>
      </c>
      <c r="BB492" s="194">
        <f t="shared" ca="1" si="469"/>
        <v>1.3963799927016407E-2</v>
      </c>
      <c r="BE492" s="194">
        <f t="shared" si="470"/>
        <v>0</v>
      </c>
      <c r="BF492" s="19">
        <f ca="1"/>
        <v>0</v>
      </c>
      <c r="BG492" s="19">
        <f t="shared" ca="1" si="471"/>
        <v>0</v>
      </c>
      <c r="BJ492" s="198" cm="1">
        <f t="array" ref="BJ492">IFERROR(MATCH(TRUE,INDEX($B$14:$B$117&gt;=BI492,0),0),"")</f>
        <v>1</v>
      </c>
      <c r="BK492" s="194">
        <f t="shared" ca="1" si="472"/>
        <v>1.3963799927016407E-2</v>
      </c>
      <c r="BN492" s="194">
        <f t="shared" si="473"/>
        <v>0</v>
      </c>
      <c r="BO492" s="19">
        <f ca="1"/>
        <v>0</v>
      </c>
      <c r="BP492" s="19">
        <f t="shared" ca="1" si="474"/>
        <v>0</v>
      </c>
      <c r="BS492" s="198" cm="1">
        <f t="array" ref="BS492">IFERROR(MATCH(TRUE,INDEX($B$14:$B$117&gt;=BR492,0),0),"")</f>
        <v>1</v>
      </c>
      <c r="BT492" s="194">
        <f t="shared" ca="1" si="475"/>
        <v>1.3963799927016407E-2</v>
      </c>
      <c r="BW492" s="194">
        <f t="shared" si="476"/>
        <v>0</v>
      </c>
      <c r="BX492" s="19">
        <f ca="1"/>
        <v>0</v>
      </c>
      <c r="BY492" s="19">
        <f t="shared" ca="1" si="477"/>
        <v>0</v>
      </c>
      <c r="CB492" s="198" cm="1">
        <f t="array" ref="CB492">IFERROR(MATCH(TRUE,INDEX($B$14:$B$117&gt;=CA492,0),0),"")</f>
        <v>1</v>
      </c>
      <c r="CC492" s="194">
        <f t="shared" ca="1" si="478"/>
        <v>1.3963799927016407E-2</v>
      </c>
      <c r="CF492" s="194">
        <f t="shared" si="479"/>
        <v>0</v>
      </c>
      <c r="CG492" s="19">
        <f ca="1"/>
        <v>0</v>
      </c>
      <c r="CH492" s="19">
        <f t="shared" ca="1" si="480"/>
        <v>0</v>
      </c>
      <c r="CK492" s="198" cm="1">
        <f t="array" ref="CK492">IFERROR(MATCH(TRUE,INDEX($B$14:$B$117&gt;=CJ492,0),0),"")</f>
        <v>1</v>
      </c>
      <c r="CL492" s="194">
        <f t="shared" ca="1" si="481"/>
        <v>1.3963799927016407E-2</v>
      </c>
      <c r="CO492" s="194">
        <f t="shared" si="482"/>
        <v>0</v>
      </c>
      <c r="CP492" s="19">
        <f ca="1"/>
        <v>0</v>
      </c>
      <c r="CQ492" s="19">
        <f t="shared" ca="1" si="483"/>
        <v>0</v>
      </c>
      <c r="CT492" s="198" cm="1">
        <f t="array" ref="CT492">IFERROR(MATCH(TRUE,INDEX($B$14:$B$117&gt;=CS492,0),0),"")</f>
        <v>1</v>
      </c>
      <c r="CU492" s="194">
        <f t="shared" ca="1" si="484"/>
        <v>1.3963799927016407E-2</v>
      </c>
      <c r="CX492" s="194">
        <f t="shared" si="485"/>
        <v>0</v>
      </c>
      <c r="CY492" s="19" t="e">
        <f ca="1"/>
        <v>#N/A</v>
      </c>
      <c r="CZ492" s="19" t="e">
        <f t="shared" ca="1" si="486"/>
        <v>#N/A</v>
      </c>
      <c r="DC492" s="198" cm="1">
        <f t="array" ref="DC492">IFERROR(MATCH(TRUE,INDEX($B$14:$B$117&gt;=DB492,0),0),"")</f>
        <v>1</v>
      </c>
      <c r="DD492" s="194">
        <f t="shared" ca="1" si="487"/>
        <v>1.3963799927016407E-2</v>
      </c>
      <c r="DG492" s="194">
        <f t="shared" si="488"/>
        <v>0</v>
      </c>
      <c r="DH492" s="19" t="e">
        <f ca="1"/>
        <v>#N/A</v>
      </c>
      <c r="DI492" s="19" t="e">
        <f t="shared" ca="1" si="489"/>
        <v>#N/A</v>
      </c>
      <c r="DL492" s="198" cm="1">
        <f t="array" ref="DL492">IFERROR(MATCH(TRUE,INDEX($B$14:$B$117&gt;=DK492,0),0),"")</f>
        <v>1</v>
      </c>
      <c r="DM492" s="194">
        <f t="shared" ca="1" si="490"/>
        <v>1.3963799927016407E-2</v>
      </c>
      <c r="DP492" s="194">
        <f t="shared" si="491"/>
        <v>0</v>
      </c>
      <c r="DQ492" s="19" t="e">
        <f ca="1"/>
        <v>#N/A</v>
      </c>
      <c r="DR492" s="19" t="e">
        <f t="shared" ca="1" si="492"/>
        <v>#N/A</v>
      </c>
      <c r="DU492" s="198" cm="1">
        <f t="array" ref="DU492">IFERROR(MATCH(TRUE,INDEX($B$14:$B$117&gt;=DT492,0),0),"")</f>
        <v>1</v>
      </c>
      <c r="DV492" s="194">
        <f t="shared" ca="1" si="493"/>
        <v>1.3963799927016407E-2</v>
      </c>
      <c r="DY492" s="194">
        <f t="shared" si="494"/>
        <v>0</v>
      </c>
      <c r="DZ492" s="19" t="e">
        <f ca="1"/>
        <v>#N/A</v>
      </c>
      <c r="EA492" s="19" t="e">
        <f t="shared" ca="1" si="495"/>
        <v>#N/A</v>
      </c>
      <c r="ED492" s="198" cm="1">
        <f t="array" ref="ED492">IFERROR(MATCH(TRUE,INDEX($B$14:$B$117&gt;=EC492,0),0),"")</f>
        <v>1</v>
      </c>
      <c r="EE492" s="194">
        <f t="shared" ca="1" si="496"/>
        <v>1.3963799927016407E-2</v>
      </c>
      <c r="EH492" s="194">
        <f t="shared" si="497"/>
        <v>0</v>
      </c>
      <c r="EI492" s="19" t="e">
        <f ca="1"/>
        <v>#N/A</v>
      </c>
      <c r="EJ492" s="19" t="e">
        <f t="shared" ca="1" si="498"/>
        <v>#N/A</v>
      </c>
      <c r="EM492" s="198" cm="1">
        <f t="array" ref="EM492">IFERROR(MATCH(TRUE,INDEX($B$14:$B$117&gt;=EL492,0),0),"")</f>
        <v>1</v>
      </c>
      <c r="EN492" s="194">
        <f t="shared" ca="1" si="499"/>
        <v>1.3963799927016407E-2</v>
      </c>
      <c r="EQ492" s="194">
        <f t="shared" si="500"/>
        <v>0</v>
      </c>
      <c r="ER492" s="19" t="e">
        <f ca="1"/>
        <v>#N/A</v>
      </c>
      <c r="ES492" s="19" t="e">
        <f t="shared" ca="1" si="501"/>
        <v>#N/A</v>
      </c>
      <c r="EV492" s="198" cm="1">
        <f t="array" ref="EV492">IFERROR(MATCH(TRUE,INDEX($B$14:$B$117&gt;=EU492,0),0),"")</f>
        <v>1</v>
      </c>
      <c r="EW492" s="194">
        <f t="shared" ca="1" si="502"/>
        <v>1.3963799927016407E-2</v>
      </c>
      <c r="EZ492" s="194">
        <f t="shared" si="503"/>
        <v>0</v>
      </c>
      <c r="FA492" s="19" t="e">
        <f ca="1"/>
        <v>#N/A</v>
      </c>
      <c r="FB492" s="19" t="e">
        <f t="shared" ca="1" si="504"/>
        <v>#N/A</v>
      </c>
      <c r="FE492" s="198" cm="1">
        <f t="array" ref="FE492">IFERROR(MATCH(TRUE,INDEX($B$14:$B$117&gt;=FD492,0),0),"")</f>
        <v>1</v>
      </c>
      <c r="FF492" s="194">
        <f t="shared" ca="1" si="505"/>
        <v>1.3963799927016407E-2</v>
      </c>
      <c r="FI492" s="194">
        <f t="shared" si="506"/>
        <v>0</v>
      </c>
      <c r="FJ492" s="19" t="e">
        <f ca="1"/>
        <v>#N/A</v>
      </c>
      <c r="FK492" s="19" t="e">
        <f t="shared" ca="1" si="507"/>
        <v>#N/A</v>
      </c>
      <c r="FN492" s="198" cm="1">
        <f t="array" ref="FN492">IFERROR(MATCH(TRUE,INDEX($B$14:$B$117&gt;=FM492,0),0),"")</f>
        <v>1</v>
      </c>
      <c r="FO492" s="194">
        <f t="shared" ca="1" si="508"/>
        <v>1.3963799927016407E-2</v>
      </c>
      <c r="FR492" s="194">
        <f t="shared" si="509"/>
        <v>0</v>
      </c>
      <c r="FS492" s="19" t="e">
        <f ca="1"/>
        <v>#N/A</v>
      </c>
      <c r="FT492" s="19" t="e">
        <f t="shared" ca="1" si="510"/>
        <v>#N/A</v>
      </c>
      <c r="FW492" s="198" cm="1">
        <f t="array" ref="FW492">IFERROR(MATCH(TRUE,INDEX($B$14:$B$117&gt;=FV492,0),0),"")</f>
        <v>1</v>
      </c>
      <c r="FX492" s="194">
        <f t="shared" ca="1" si="511"/>
        <v>1.3963799927016407E-2</v>
      </c>
      <c r="GA492" s="194">
        <f t="shared" si="512"/>
        <v>0</v>
      </c>
      <c r="GB492" s="19" t="e">
        <f ca="1"/>
        <v>#N/A</v>
      </c>
      <c r="GC492" s="19" t="e">
        <f t="shared" ca="1" si="513"/>
        <v>#N/A</v>
      </c>
    </row>
    <row r="493" spans="8:185" x14ac:dyDescent="0.2">
      <c r="H493" s="198" cm="1">
        <f t="array" ref="H493">IFERROR(MATCH(TRUE,INDEX($B$14:$B$117&gt;=G493,0),0),"")</f>
        <v>1</v>
      </c>
      <c r="I493" s="194">
        <f t="shared" ca="1" si="458"/>
        <v>1.3963799927016407E-2</v>
      </c>
      <c r="L493" s="194">
        <f t="shared" si="514"/>
        <v>0</v>
      </c>
      <c r="M493" s="19">
        <f ca="1"/>
        <v>0</v>
      </c>
      <c r="N493" s="19">
        <f t="shared" ca="1" si="515"/>
        <v>0</v>
      </c>
      <c r="Q493" s="198" cm="1">
        <f t="array" ref="Q493">IFERROR(MATCH(TRUE,INDEX($B$14:$B$117&gt;=P493,0),0),"")</f>
        <v>1</v>
      </c>
      <c r="R493" s="194">
        <f t="shared" ca="1" si="459"/>
        <v>1.3963799927016407E-2</v>
      </c>
      <c r="U493" s="194">
        <f t="shared" si="516"/>
        <v>0</v>
      </c>
      <c r="V493" s="19">
        <f ca="1"/>
        <v>0</v>
      </c>
      <c r="W493" s="19">
        <f t="shared" ca="1" si="517"/>
        <v>0</v>
      </c>
      <c r="Z493" s="198" cm="1">
        <f t="array" ref="Z493">IFERROR(MATCH(TRUE,INDEX($B$14:$B$117&gt;=Y493,0),0),"")</f>
        <v>1</v>
      </c>
      <c r="AA493" s="194">
        <f t="shared" ca="1" si="460"/>
        <v>1.3963799927016407E-2</v>
      </c>
      <c r="AD493" s="194">
        <f t="shared" si="461"/>
        <v>0</v>
      </c>
      <c r="AE493" s="19">
        <f ca="1"/>
        <v>0</v>
      </c>
      <c r="AF493" s="19">
        <f t="shared" ca="1" si="462"/>
        <v>0</v>
      </c>
      <c r="AI493" s="198" cm="1">
        <f t="array" ref="AI493">IFERROR(MATCH(TRUE,INDEX($B$14:$B$117&gt;=AH493,0),0),"")</f>
        <v>1</v>
      </c>
      <c r="AJ493" s="194">
        <f t="shared" ca="1" si="463"/>
        <v>1.3963799927016407E-2</v>
      </c>
      <c r="AM493" s="194">
        <f t="shared" si="464"/>
        <v>0</v>
      </c>
      <c r="AN493" s="19">
        <f ca="1"/>
        <v>0</v>
      </c>
      <c r="AO493" s="19">
        <f t="shared" ca="1" si="465"/>
        <v>0</v>
      </c>
      <c r="AR493" s="198" cm="1">
        <f t="array" ref="AR493">IFERROR(MATCH(TRUE,INDEX($B$14:$B$117&gt;=AQ493,0),0),"")</f>
        <v>1</v>
      </c>
      <c r="AS493" s="194">
        <f t="shared" ca="1" si="466"/>
        <v>1.3963799927016407E-2</v>
      </c>
      <c r="AV493" s="194">
        <f t="shared" si="467"/>
        <v>0</v>
      </c>
      <c r="AW493" s="19">
        <f ca="1"/>
        <v>0</v>
      </c>
      <c r="AX493" s="19">
        <f t="shared" ca="1" si="468"/>
        <v>0</v>
      </c>
      <c r="BA493" s="198" cm="1">
        <f t="array" ref="BA493">IFERROR(MATCH(TRUE,INDEX($B$14:$B$117&gt;=AZ493,0),0),"")</f>
        <v>1</v>
      </c>
      <c r="BB493" s="194">
        <f t="shared" ca="1" si="469"/>
        <v>1.3963799927016407E-2</v>
      </c>
      <c r="BE493" s="194">
        <f t="shared" si="470"/>
        <v>0</v>
      </c>
      <c r="BF493" s="19">
        <f ca="1"/>
        <v>0</v>
      </c>
      <c r="BG493" s="19">
        <f t="shared" ca="1" si="471"/>
        <v>0</v>
      </c>
      <c r="BJ493" s="198" cm="1">
        <f t="array" ref="BJ493">IFERROR(MATCH(TRUE,INDEX($B$14:$B$117&gt;=BI493,0),0),"")</f>
        <v>1</v>
      </c>
      <c r="BK493" s="194">
        <f t="shared" ca="1" si="472"/>
        <v>1.3963799927016407E-2</v>
      </c>
      <c r="BN493" s="194">
        <f t="shared" si="473"/>
        <v>0</v>
      </c>
      <c r="BO493" s="19">
        <f ca="1"/>
        <v>0</v>
      </c>
      <c r="BP493" s="19">
        <f t="shared" ca="1" si="474"/>
        <v>0</v>
      </c>
      <c r="BS493" s="198" cm="1">
        <f t="array" ref="BS493">IFERROR(MATCH(TRUE,INDEX($B$14:$B$117&gt;=BR493,0),0),"")</f>
        <v>1</v>
      </c>
      <c r="BT493" s="194">
        <f t="shared" ca="1" si="475"/>
        <v>1.3963799927016407E-2</v>
      </c>
      <c r="BW493" s="194">
        <f t="shared" si="476"/>
        <v>0</v>
      </c>
      <c r="BX493" s="19">
        <f ca="1"/>
        <v>0</v>
      </c>
      <c r="BY493" s="19">
        <f t="shared" ca="1" si="477"/>
        <v>0</v>
      </c>
      <c r="CB493" s="198" cm="1">
        <f t="array" ref="CB493">IFERROR(MATCH(TRUE,INDEX($B$14:$B$117&gt;=CA493,0),0),"")</f>
        <v>1</v>
      </c>
      <c r="CC493" s="194">
        <f t="shared" ca="1" si="478"/>
        <v>1.3963799927016407E-2</v>
      </c>
      <c r="CF493" s="194">
        <f t="shared" si="479"/>
        <v>0</v>
      </c>
      <c r="CG493" s="19">
        <f ca="1"/>
        <v>0</v>
      </c>
      <c r="CH493" s="19">
        <f t="shared" ca="1" si="480"/>
        <v>0</v>
      </c>
      <c r="CK493" s="198" cm="1">
        <f t="array" ref="CK493">IFERROR(MATCH(TRUE,INDEX($B$14:$B$117&gt;=CJ493,0),0),"")</f>
        <v>1</v>
      </c>
      <c r="CL493" s="194">
        <f t="shared" ca="1" si="481"/>
        <v>1.3963799927016407E-2</v>
      </c>
      <c r="CO493" s="194">
        <f t="shared" si="482"/>
        <v>0</v>
      </c>
      <c r="CP493" s="19">
        <f ca="1"/>
        <v>0</v>
      </c>
      <c r="CQ493" s="19">
        <f t="shared" ca="1" si="483"/>
        <v>0</v>
      </c>
      <c r="CT493" s="198" cm="1">
        <f t="array" ref="CT493">IFERROR(MATCH(TRUE,INDEX($B$14:$B$117&gt;=CS493,0),0),"")</f>
        <v>1</v>
      </c>
      <c r="CU493" s="194">
        <f t="shared" ca="1" si="484"/>
        <v>1.3963799927016407E-2</v>
      </c>
      <c r="CX493" s="194">
        <f t="shared" si="485"/>
        <v>0</v>
      </c>
      <c r="CY493" s="19" t="e">
        <f ca="1"/>
        <v>#N/A</v>
      </c>
      <c r="CZ493" s="19" t="e">
        <f t="shared" ca="1" si="486"/>
        <v>#N/A</v>
      </c>
      <c r="DC493" s="198" cm="1">
        <f t="array" ref="DC493">IFERROR(MATCH(TRUE,INDEX($B$14:$B$117&gt;=DB493,0),0),"")</f>
        <v>1</v>
      </c>
      <c r="DD493" s="194">
        <f t="shared" ca="1" si="487"/>
        <v>1.3963799927016407E-2</v>
      </c>
      <c r="DG493" s="194">
        <f t="shared" si="488"/>
        <v>0</v>
      </c>
      <c r="DH493" s="19" t="e">
        <f ca="1"/>
        <v>#N/A</v>
      </c>
      <c r="DI493" s="19" t="e">
        <f t="shared" ca="1" si="489"/>
        <v>#N/A</v>
      </c>
      <c r="DL493" s="198" cm="1">
        <f t="array" ref="DL493">IFERROR(MATCH(TRUE,INDEX($B$14:$B$117&gt;=DK493,0),0),"")</f>
        <v>1</v>
      </c>
      <c r="DM493" s="194">
        <f t="shared" ca="1" si="490"/>
        <v>1.3963799927016407E-2</v>
      </c>
      <c r="DP493" s="194">
        <f t="shared" si="491"/>
        <v>0</v>
      </c>
      <c r="DQ493" s="19" t="e">
        <f ca="1"/>
        <v>#N/A</v>
      </c>
      <c r="DR493" s="19" t="e">
        <f t="shared" ca="1" si="492"/>
        <v>#N/A</v>
      </c>
      <c r="DU493" s="198" cm="1">
        <f t="array" ref="DU493">IFERROR(MATCH(TRUE,INDEX($B$14:$B$117&gt;=DT493,0),0),"")</f>
        <v>1</v>
      </c>
      <c r="DV493" s="194">
        <f t="shared" ca="1" si="493"/>
        <v>1.3963799927016407E-2</v>
      </c>
      <c r="DY493" s="194">
        <f t="shared" si="494"/>
        <v>0</v>
      </c>
      <c r="DZ493" s="19" t="e">
        <f ca="1"/>
        <v>#N/A</v>
      </c>
      <c r="EA493" s="19" t="e">
        <f t="shared" ca="1" si="495"/>
        <v>#N/A</v>
      </c>
      <c r="ED493" s="198" cm="1">
        <f t="array" ref="ED493">IFERROR(MATCH(TRUE,INDEX($B$14:$B$117&gt;=EC493,0),0),"")</f>
        <v>1</v>
      </c>
      <c r="EE493" s="194">
        <f t="shared" ca="1" si="496"/>
        <v>1.3963799927016407E-2</v>
      </c>
      <c r="EH493" s="194">
        <f t="shared" si="497"/>
        <v>0</v>
      </c>
      <c r="EI493" s="19" t="e">
        <f ca="1"/>
        <v>#N/A</v>
      </c>
      <c r="EJ493" s="19" t="e">
        <f t="shared" ca="1" si="498"/>
        <v>#N/A</v>
      </c>
      <c r="EM493" s="198" cm="1">
        <f t="array" ref="EM493">IFERROR(MATCH(TRUE,INDEX($B$14:$B$117&gt;=EL493,0),0),"")</f>
        <v>1</v>
      </c>
      <c r="EN493" s="194">
        <f t="shared" ca="1" si="499"/>
        <v>1.3963799927016407E-2</v>
      </c>
      <c r="EQ493" s="194">
        <f t="shared" si="500"/>
        <v>0</v>
      </c>
      <c r="ER493" s="19" t="e">
        <f ca="1"/>
        <v>#N/A</v>
      </c>
      <c r="ES493" s="19" t="e">
        <f t="shared" ca="1" si="501"/>
        <v>#N/A</v>
      </c>
      <c r="EV493" s="198" cm="1">
        <f t="array" ref="EV493">IFERROR(MATCH(TRUE,INDEX($B$14:$B$117&gt;=EU493,0),0),"")</f>
        <v>1</v>
      </c>
      <c r="EW493" s="194">
        <f t="shared" ca="1" si="502"/>
        <v>1.3963799927016407E-2</v>
      </c>
      <c r="EZ493" s="194">
        <f t="shared" si="503"/>
        <v>0</v>
      </c>
      <c r="FA493" s="19" t="e">
        <f ca="1"/>
        <v>#N/A</v>
      </c>
      <c r="FB493" s="19" t="e">
        <f t="shared" ca="1" si="504"/>
        <v>#N/A</v>
      </c>
      <c r="FE493" s="198" cm="1">
        <f t="array" ref="FE493">IFERROR(MATCH(TRUE,INDEX($B$14:$B$117&gt;=FD493,0),0),"")</f>
        <v>1</v>
      </c>
      <c r="FF493" s="194">
        <f t="shared" ca="1" si="505"/>
        <v>1.3963799927016407E-2</v>
      </c>
      <c r="FI493" s="194">
        <f t="shared" si="506"/>
        <v>0</v>
      </c>
      <c r="FJ493" s="19" t="e">
        <f ca="1"/>
        <v>#N/A</v>
      </c>
      <c r="FK493" s="19" t="e">
        <f t="shared" ca="1" si="507"/>
        <v>#N/A</v>
      </c>
      <c r="FN493" s="198" cm="1">
        <f t="array" ref="FN493">IFERROR(MATCH(TRUE,INDEX($B$14:$B$117&gt;=FM493,0),0),"")</f>
        <v>1</v>
      </c>
      <c r="FO493" s="194">
        <f t="shared" ca="1" si="508"/>
        <v>1.3963799927016407E-2</v>
      </c>
      <c r="FR493" s="194">
        <f t="shared" si="509"/>
        <v>0</v>
      </c>
      <c r="FS493" s="19" t="e">
        <f ca="1"/>
        <v>#N/A</v>
      </c>
      <c r="FT493" s="19" t="e">
        <f t="shared" ca="1" si="510"/>
        <v>#N/A</v>
      </c>
      <c r="FW493" s="198" cm="1">
        <f t="array" ref="FW493">IFERROR(MATCH(TRUE,INDEX($B$14:$B$117&gt;=FV493,0),0),"")</f>
        <v>1</v>
      </c>
      <c r="FX493" s="194">
        <f t="shared" ca="1" si="511"/>
        <v>1.3963799927016407E-2</v>
      </c>
      <c r="GA493" s="194">
        <f t="shared" si="512"/>
        <v>0</v>
      </c>
      <c r="GB493" s="19" t="e">
        <f ca="1"/>
        <v>#N/A</v>
      </c>
      <c r="GC493" s="19" t="e">
        <f t="shared" ca="1" si="513"/>
        <v>#N/A</v>
      </c>
    </row>
    <row r="494" spans="8:185" x14ac:dyDescent="0.2">
      <c r="H494" s="198" cm="1">
        <f t="array" ref="H494">IFERROR(MATCH(TRUE,INDEX($B$14:$B$117&gt;=G494,0),0),"")</f>
        <v>1</v>
      </c>
      <c r="I494" s="194">
        <f t="shared" ca="1" si="458"/>
        <v>1.3963799927016407E-2</v>
      </c>
      <c r="L494" s="194">
        <f t="shared" si="514"/>
        <v>0</v>
      </c>
      <c r="M494" s="19">
        <f ca="1"/>
        <v>0</v>
      </c>
      <c r="N494" s="19">
        <f t="shared" ca="1" si="515"/>
        <v>0</v>
      </c>
      <c r="Q494" s="198" cm="1">
        <f t="array" ref="Q494">IFERROR(MATCH(TRUE,INDEX($B$14:$B$117&gt;=P494,0),0),"")</f>
        <v>1</v>
      </c>
      <c r="R494" s="194">
        <f t="shared" ca="1" si="459"/>
        <v>1.3963799927016407E-2</v>
      </c>
      <c r="U494" s="194">
        <f t="shared" si="516"/>
        <v>0</v>
      </c>
      <c r="V494" s="19">
        <f ca="1"/>
        <v>0</v>
      </c>
      <c r="W494" s="19">
        <f t="shared" ca="1" si="517"/>
        <v>0</v>
      </c>
      <c r="Z494" s="198" cm="1">
        <f t="array" ref="Z494">IFERROR(MATCH(TRUE,INDEX($B$14:$B$117&gt;=Y494,0),0),"")</f>
        <v>1</v>
      </c>
      <c r="AA494" s="194">
        <f t="shared" ca="1" si="460"/>
        <v>1.3963799927016407E-2</v>
      </c>
      <c r="AD494" s="194">
        <f t="shared" si="461"/>
        <v>0</v>
      </c>
      <c r="AE494" s="19">
        <f ca="1"/>
        <v>0</v>
      </c>
      <c r="AF494" s="19">
        <f t="shared" ca="1" si="462"/>
        <v>0</v>
      </c>
      <c r="AI494" s="198" cm="1">
        <f t="array" ref="AI494">IFERROR(MATCH(TRUE,INDEX($B$14:$B$117&gt;=AH494,0),0),"")</f>
        <v>1</v>
      </c>
      <c r="AJ494" s="194">
        <f t="shared" ca="1" si="463"/>
        <v>1.3963799927016407E-2</v>
      </c>
      <c r="AM494" s="194">
        <f t="shared" si="464"/>
        <v>0</v>
      </c>
      <c r="AN494" s="19">
        <f ca="1"/>
        <v>0</v>
      </c>
      <c r="AO494" s="19">
        <f t="shared" ca="1" si="465"/>
        <v>0</v>
      </c>
      <c r="AR494" s="198" cm="1">
        <f t="array" ref="AR494">IFERROR(MATCH(TRUE,INDEX($B$14:$B$117&gt;=AQ494,0),0),"")</f>
        <v>1</v>
      </c>
      <c r="AS494" s="194">
        <f t="shared" ca="1" si="466"/>
        <v>1.3963799927016407E-2</v>
      </c>
      <c r="AV494" s="194">
        <f t="shared" si="467"/>
        <v>0</v>
      </c>
      <c r="AW494" s="19">
        <f ca="1"/>
        <v>0</v>
      </c>
      <c r="AX494" s="19">
        <f t="shared" ca="1" si="468"/>
        <v>0</v>
      </c>
      <c r="BA494" s="198" cm="1">
        <f t="array" ref="BA494">IFERROR(MATCH(TRUE,INDEX($B$14:$B$117&gt;=AZ494,0),0),"")</f>
        <v>1</v>
      </c>
      <c r="BB494" s="194">
        <f t="shared" ca="1" si="469"/>
        <v>1.3963799927016407E-2</v>
      </c>
      <c r="BE494" s="194">
        <f t="shared" si="470"/>
        <v>0</v>
      </c>
      <c r="BF494" s="19">
        <f ca="1"/>
        <v>0</v>
      </c>
      <c r="BG494" s="19">
        <f t="shared" ca="1" si="471"/>
        <v>0</v>
      </c>
      <c r="BJ494" s="198" cm="1">
        <f t="array" ref="BJ494">IFERROR(MATCH(TRUE,INDEX($B$14:$B$117&gt;=BI494,0),0),"")</f>
        <v>1</v>
      </c>
      <c r="BK494" s="194">
        <f t="shared" ca="1" si="472"/>
        <v>1.3963799927016407E-2</v>
      </c>
      <c r="BN494" s="194">
        <f t="shared" si="473"/>
        <v>0</v>
      </c>
      <c r="BO494" s="19">
        <f ca="1"/>
        <v>0</v>
      </c>
      <c r="BP494" s="19">
        <f t="shared" ca="1" si="474"/>
        <v>0</v>
      </c>
      <c r="BS494" s="198" cm="1">
        <f t="array" ref="BS494">IFERROR(MATCH(TRUE,INDEX($B$14:$B$117&gt;=BR494,0),0),"")</f>
        <v>1</v>
      </c>
      <c r="BT494" s="194">
        <f t="shared" ca="1" si="475"/>
        <v>1.3963799927016407E-2</v>
      </c>
      <c r="BW494" s="194">
        <f t="shared" si="476"/>
        <v>0</v>
      </c>
      <c r="BX494" s="19">
        <f ca="1"/>
        <v>0</v>
      </c>
      <c r="BY494" s="19">
        <f t="shared" ca="1" si="477"/>
        <v>0</v>
      </c>
      <c r="CB494" s="198" cm="1">
        <f t="array" ref="CB494">IFERROR(MATCH(TRUE,INDEX($B$14:$B$117&gt;=CA494,0),0),"")</f>
        <v>1</v>
      </c>
      <c r="CC494" s="194">
        <f t="shared" ca="1" si="478"/>
        <v>1.3963799927016407E-2</v>
      </c>
      <c r="CF494" s="194">
        <f t="shared" si="479"/>
        <v>0</v>
      </c>
      <c r="CG494" s="19">
        <f ca="1"/>
        <v>0</v>
      </c>
      <c r="CH494" s="19">
        <f t="shared" ca="1" si="480"/>
        <v>0</v>
      </c>
      <c r="CK494" s="198" cm="1">
        <f t="array" ref="CK494">IFERROR(MATCH(TRUE,INDEX($B$14:$B$117&gt;=CJ494,0),0),"")</f>
        <v>1</v>
      </c>
      <c r="CL494" s="194">
        <f t="shared" ca="1" si="481"/>
        <v>1.3963799927016407E-2</v>
      </c>
      <c r="CO494" s="194">
        <f t="shared" si="482"/>
        <v>0</v>
      </c>
      <c r="CP494" s="19">
        <f ca="1"/>
        <v>0</v>
      </c>
      <c r="CQ494" s="19">
        <f t="shared" ca="1" si="483"/>
        <v>0</v>
      </c>
      <c r="CT494" s="198" cm="1">
        <f t="array" ref="CT494">IFERROR(MATCH(TRUE,INDEX($B$14:$B$117&gt;=CS494,0),0),"")</f>
        <v>1</v>
      </c>
      <c r="CU494" s="194">
        <f t="shared" ca="1" si="484"/>
        <v>1.3963799927016407E-2</v>
      </c>
      <c r="CX494" s="194">
        <f t="shared" si="485"/>
        <v>0</v>
      </c>
      <c r="CY494" s="19" t="e">
        <f ca="1"/>
        <v>#N/A</v>
      </c>
      <c r="CZ494" s="19" t="e">
        <f t="shared" ca="1" si="486"/>
        <v>#N/A</v>
      </c>
      <c r="DC494" s="198" cm="1">
        <f t="array" ref="DC494">IFERROR(MATCH(TRUE,INDEX($B$14:$B$117&gt;=DB494,0),0),"")</f>
        <v>1</v>
      </c>
      <c r="DD494" s="194">
        <f t="shared" ca="1" si="487"/>
        <v>1.3963799927016407E-2</v>
      </c>
      <c r="DG494" s="194">
        <f t="shared" si="488"/>
        <v>0</v>
      </c>
      <c r="DH494" s="19" t="e">
        <f ca="1"/>
        <v>#N/A</v>
      </c>
      <c r="DI494" s="19" t="e">
        <f t="shared" ca="1" si="489"/>
        <v>#N/A</v>
      </c>
      <c r="DL494" s="198" cm="1">
        <f t="array" ref="DL494">IFERROR(MATCH(TRUE,INDEX($B$14:$B$117&gt;=DK494,0),0),"")</f>
        <v>1</v>
      </c>
      <c r="DM494" s="194">
        <f t="shared" ca="1" si="490"/>
        <v>1.3963799927016407E-2</v>
      </c>
      <c r="DP494" s="194">
        <f t="shared" si="491"/>
        <v>0</v>
      </c>
      <c r="DQ494" s="19" t="e">
        <f ca="1"/>
        <v>#N/A</v>
      </c>
      <c r="DR494" s="19" t="e">
        <f t="shared" ca="1" si="492"/>
        <v>#N/A</v>
      </c>
      <c r="DU494" s="198" cm="1">
        <f t="array" ref="DU494">IFERROR(MATCH(TRUE,INDEX($B$14:$B$117&gt;=DT494,0),0),"")</f>
        <v>1</v>
      </c>
      <c r="DV494" s="194">
        <f t="shared" ca="1" si="493"/>
        <v>1.3963799927016407E-2</v>
      </c>
      <c r="DY494" s="194">
        <f t="shared" si="494"/>
        <v>0</v>
      </c>
      <c r="DZ494" s="19" t="e">
        <f ca="1"/>
        <v>#N/A</v>
      </c>
      <c r="EA494" s="19" t="e">
        <f t="shared" ca="1" si="495"/>
        <v>#N/A</v>
      </c>
      <c r="ED494" s="198" cm="1">
        <f t="array" ref="ED494">IFERROR(MATCH(TRUE,INDEX($B$14:$B$117&gt;=EC494,0),0),"")</f>
        <v>1</v>
      </c>
      <c r="EE494" s="194">
        <f t="shared" ca="1" si="496"/>
        <v>1.3963799927016407E-2</v>
      </c>
      <c r="EH494" s="194">
        <f t="shared" si="497"/>
        <v>0</v>
      </c>
      <c r="EI494" s="19" t="e">
        <f ca="1"/>
        <v>#N/A</v>
      </c>
      <c r="EJ494" s="19" t="e">
        <f t="shared" ca="1" si="498"/>
        <v>#N/A</v>
      </c>
      <c r="EM494" s="198" cm="1">
        <f t="array" ref="EM494">IFERROR(MATCH(TRUE,INDEX($B$14:$B$117&gt;=EL494,0),0),"")</f>
        <v>1</v>
      </c>
      <c r="EN494" s="194">
        <f t="shared" ca="1" si="499"/>
        <v>1.3963799927016407E-2</v>
      </c>
      <c r="EQ494" s="194">
        <f t="shared" si="500"/>
        <v>0</v>
      </c>
      <c r="ER494" s="19" t="e">
        <f ca="1"/>
        <v>#N/A</v>
      </c>
      <c r="ES494" s="19" t="e">
        <f t="shared" ca="1" si="501"/>
        <v>#N/A</v>
      </c>
      <c r="EV494" s="198" cm="1">
        <f t="array" ref="EV494">IFERROR(MATCH(TRUE,INDEX($B$14:$B$117&gt;=EU494,0),0),"")</f>
        <v>1</v>
      </c>
      <c r="EW494" s="194">
        <f t="shared" ca="1" si="502"/>
        <v>1.3963799927016407E-2</v>
      </c>
      <c r="EZ494" s="194">
        <f t="shared" si="503"/>
        <v>0</v>
      </c>
      <c r="FA494" s="19" t="e">
        <f ca="1"/>
        <v>#N/A</v>
      </c>
      <c r="FB494" s="19" t="e">
        <f t="shared" ca="1" si="504"/>
        <v>#N/A</v>
      </c>
      <c r="FE494" s="198" cm="1">
        <f t="array" ref="FE494">IFERROR(MATCH(TRUE,INDEX($B$14:$B$117&gt;=FD494,0),0),"")</f>
        <v>1</v>
      </c>
      <c r="FF494" s="194">
        <f t="shared" ca="1" si="505"/>
        <v>1.3963799927016407E-2</v>
      </c>
      <c r="FI494" s="194">
        <f t="shared" si="506"/>
        <v>0</v>
      </c>
      <c r="FJ494" s="19" t="e">
        <f ca="1"/>
        <v>#N/A</v>
      </c>
      <c r="FK494" s="19" t="e">
        <f t="shared" ca="1" si="507"/>
        <v>#N/A</v>
      </c>
      <c r="FN494" s="198" cm="1">
        <f t="array" ref="FN494">IFERROR(MATCH(TRUE,INDEX($B$14:$B$117&gt;=FM494,0),0),"")</f>
        <v>1</v>
      </c>
      <c r="FO494" s="194">
        <f t="shared" ca="1" si="508"/>
        <v>1.3963799927016407E-2</v>
      </c>
      <c r="FR494" s="194">
        <f t="shared" si="509"/>
        <v>0</v>
      </c>
      <c r="FS494" s="19" t="e">
        <f ca="1"/>
        <v>#N/A</v>
      </c>
      <c r="FT494" s="19" t="e">
        <f t="shared" ca="1" si="510"/>
        <v>#N/A</v>
      </c>
      <c r="FW494" s="198" cm="1">
        <f t="array" ref="FW494">IFERROR(MATCH(TRUE,INDEX($B$14:$B$117&gt;=FV494,0),0),"")</f>
        <v>1</v>
      </c>
      <c r="FX494" s="194">
        <f t="shared" ca="1" si="511"/>
        <v>1.3963799927016407E-2</v>
      </c>
      <c r="GA494" s="194">
        <f t="shared" si="512"/>
        <v>0</v>
      </c>
      <c r="GB494" s="19" t="e">
        <f ca="1"/>
        <v>#N/A</v>
      </c>
      <c r="GC494" s="19" t="e">
        <f t="shared" ca="1" si="513"/>
        <v>#N/A</v>
      </c>
    </row>
    <row r="495" spans="8:185" x14ac:dyDescent="0.2">
      <c r="H495" s="198" cm="1">
        <f t="array" ref="H495">IFERROR(MATCH(TRUE,INDEX($B$14:$B$117&gt;=G495,0),0),"")</f>
        <v>1</v>
      </c>
      <c r="I495" s="194">
        <f t="shared" ca="1" si="458"/>
        <v>1.3963799927016407E-2</v>
      </c>
      <c r="L495" s="194">
        <f t="shared" si="514"/>
        <v>0</v>
      </c>
      <c r="M495" s="19">
        <f ca="1"/>
        <v>0</v>
      </c>
      <c r="N495" s="19">
        <f t="shared" ca="1" si="515"/>
        <v>0</v>
      </c>
      <c r="Q495" s="198" cm="1">
        <f t="array" ref="Q495">IFERROR(MATCH(TRUE,INDEX($B$14:$B$117&gt;=P495,0),0),"")</f>
        <v>1</v>
      </c>
      <c r="R495" s="194">
        <f t="shared" ca="1" si="459"/>
        <v>1.3963799927016407E-2</v>
      </c>
      <c r="U495" s="194">
        <f t="shared" si="516"/>
        <v>0</v>
      </c>
      <c r="V495" s="19">
        <f ca="1"/>
        <v>0</v>
      </c>
      <c r="W495" s="19">
        <f t="shared" ca="1" si="517"/>
        <v>0</v>
      </c>
      <c r="Z495" s="198" cm="1">
        <f t="array" ref="Z495">IFERROR(MATCH(TRUE,INDEX($B$14:$B$117&gt;=Y495,0),0),"")</f>
        <v>1</v>
      </c>
      <c r="AA495" s="194">
        <f t="shared" ca="1" si="460"/>
        <v>1.3963799927016407E-2</v>
      </c>
      <c r="AD495" s="194">
        <f t="shared" si="461"/>
        <v>0</v>
      </c>
      <c r="AE495" s="19">
        <f ca="1"/>
        <v>0</v>
      </c>
      <c r="AF495" s="19">
        <f t="shared" ca="1" si="462"/>
        <v>0</v>
      </c>
      <c r="AI495" s="198" cm="1">
        <f t="array" ref="AI495">IFERROR(MATCH(TRUE,INDEX($B$14:$B$117&gt;=AH495,0),0),"")</f>
        <v>1</v>
      </c>
      <c r="AJ495" s="194">
        <f t="shared" ca="1" si="463"/>
        <v>1.3963799927016407E-2</v>
      </c>
      <c r="AM495" s="194">
        <f t="shared" si="464"/>
        <v>0</v>
      </c>
      <c r="AN495" s="19">
        <f ca="1"/>
        <v>0</v>
      </c>
      <c r="AO495" s="19">
        <f t="shared" ca="1" si="465"/>
        <v>0</v>
      </c>
      <c r="AR495" s="198" cm="1">
        <f t="array" ref="AR495">IFERROR(MATCH(TRUE,INDEX($B$14:$B$117&gt;=AQ495,0),0),"")</f>
        <v>1</v>
      </c>
      <c r="AS495" s="194">
        <f t="shared" ca="1" si="466"/>
        <v>1.3963799927016407E-2</v>
      </c>
      <c r="AV495" s="194">
        <f t="shared" si="467"/>
        <v>0</v>
      </c>
      <c r="AW495" s="19">
        <f ca="1"/>
        <v>0</v>
      </c>
      <c r="AX495" s="19">
        <f t="shared" ca="1" si="468"/>
        <v>0</v>
      </c>
      <c r="BA495" s="198" cm="1">
        <f t="array" ref="BA495">IFERROR(MATCH(TRUE,INDEX($B$14:$B$117&gt;=AZ495,0),0),"")</f>
        <v>1</v>
      </c>
      <c r="BB495" s="194">
        <f t="shared" ca="1" si="469"/>
        <v>1.3963799927016407E-2</v>
      </c>
      <c r="BE495" s="194">
        <f t="shared" si="470"/>
        <v>0</v>
      </c>
      <c r="BF495" s="19">
        <f ca="1"/>
        <v>0</v>
      </c>
      <c r="BG495" s="19">
        <f t="shared" ca="1" si="471"/>
        <v>0</v>
      </c>
      <c r="BJ495" s="198" cm="1">
        <f t="array" ref="BJ495">IFERROR(MATCH(TRUE,INDEX($B$14:$B$117&gt;=BI495,0),0),"")</f>
        <v>1</v>
      </c>
      <c r="BK495" s="194">
        <f t="shared" ca="1" si="472"/>
        <v>1.3963799927016407E-2</v>
      </c>
      <c r="BN495" s="194">
        <f t="shared" si="473"/>
        <v>0</v>
      </c>
      <c r="BO495" s="19">
        <f ca="1"/>
        <v>0</v>
      </c>
      <c r="BP495" s="19">
        <f t="shared" ca="1" si="474"/>
        <v>0</v>
      </c>
      <c r="BS495" s="198" cm="1">
        <f t="array" ref="BS495">IFERROR(MATCH(TRUE,INDEX($B$14:$B$117&gt;=BR495,0),0),"")</f>
        <v>1</v>
      </c>
      <c r="BT495" s="194">
        <f t="shared" ca="1" si="475"/>
        <v>1.3963799927016407E-2</v>
      </c>
      <c r="BW495" s="194">
        <f t="shared" si="476"/>
        <v>0</v>
      </c>
      <c r="BX495" s="19">
        <f ca="1"/>
        <v>0</v>
      </c>
      <c r="BY495" s="19">
        <f t="shared" ca="1" si="477"/>
        <v>0</v>
      </c>
      <c r="CB495" s="198" cm="1">
        <f t="array" ref="CB495">IFERROR(MATCH(TRUE,INDEX($B$14:$B$117&gt;=CA495,0),0),"")</f>
        <v>1</v>
      </c>
      <c r="CC495" s="194">
        <f t="shared" ca="1" si="478"/>
        <v>1.3963799927016407E-2</v>
      </c>
      <c r="CF495" s="194">
        <f t="shared" si="479"/>
        <v>0</v>
      </c>
      <c r="CG495" s="19">
        <f ca="1"/>
        <v>0</v>
      </c>
      <c r="CH495" s="19">
        <f t="shared" ca="1" si="480"/>
        <v>0</v>
      </c>
      <c r="CK495" s="198" cm="1">
        <f t="array" ref="CK495">IFERROR(MATCH(TRUE,INDEX($B$14:$B$117&gt;=CJ495,0),0),"")</f>
        <v>1</v>
      </c>
      <c r="CL495" s="194">
        <f t="shared" ca="1" si="481"/>
        <v>1.3963799927016407E-2</v>
      </c>
      <c r="CO495" s="194">
        <f t="shared" si="482"/>
        <v>0</v>
      </c>
      <c r="CP495" s="19">
        <f ca="1"/>
        <v>0</v>
      </c>
      <c r="CQ495" s="19">
        <f t="shared" ca="1" si="483"/>
        <v>0</v>
      </c>
      <c r="CT495" s="198" cm="1">
        <f t="array" ref="CT495">IFERROR(MATCH(TRUE,INDEX($B$14:$B$117&gt;=CS495,0),0),"")</f>
        <v>1</v>
      </c>
      <c r="CU495" s="194">
        <f t="shared" ca="1" si="484"/>
        <v>1.3963799927016407E-2</v>
      </c>
      <c r="CX495" s="194">
        <f t="shared" si="485"/>
        <v>0</v>
      </c>
      <c r="CY495" s="19" t="e">
        <f ca="1"/>
        <v>#N/A</v>
      </c>
      <c r="CZ495" s="19" t="e">
        <f t="shared" ca="1" si="486"/>
        <v>#N/A</v>
      </c>
      <c r="DC495" s="198" cm="1">
        <f t="array" ref="DC495">IFERROR(MATCH(TRUE,INDEX($B$14:$B$117&gt;=DB495,0),0),"")</f>
        <v>1</v>
      </c>
      <c r="DD495" s="194">
        <f t="shared" ca="1" si="487"/>
        <v>1.3963799927016407E-2</v>
      </c>
      <c r="DG495" s="194">
        <f t="shared" si="488"/>
        <v>0</v>
      </c>
      <c r="DH495" s="19" t="e">
        <f ca="1"/>
        <v>#N/A</v>
      </c>
      <c r="DI495" s="19" t="e">
        <f t="shared" ca="1" si="489"/>
        <v>#N/A</v>
      </c>
      <c r="DL495" s="198" cm="1">
        <f t="array" ref="DL495">IFERROR(MATCH(TRUE,INDEX($B$14:$B$117&gt;=DK495,0),0),"")</f>
        <v>1</v>
      </c>
      <c r="DM495" s="194">
        <f t="shared" ca="1" si="490"/>
        <v>1.3963799927016407E-2</v>
      </c>
      <c r="DP495" s="194">
        <f t="shared" si="491"/>
        <v>0</v>
      </c>
      <c r="DQ495" s="19" t="e">
        <f ca="1"/>
        <v>#N/A</v>
      </c>
      <c r="DR495" s="19" t="e">
        <f t="shared" ca="1" si="492"/>
        <v>#N/A</v>
      </c>
      <c r="DU495" s="198" cm="1">
        <f t="array" ref="DU495">IFERROR(MATCH(TRUE,INDEX($B$14:$B$117&gt;=DT495,0),0),"")</f>
        <v>1</v>
      </c>
      <c r="DV495" s="194">
        <f t="shared" ca="1" si="493"/>
        <v>1.3963799927016407E-2</v>
      </c>
      <c r="DY495" s="194">
        <f t="shared" si="494"/>
        <v>0</v>
      </c>
      <c r="DZ495" s="19" t="e">
        <f ca="1"/>
        <v>#N/A</v>
      </c>
      <c r="EA495" s="19" t="e">
        <f t="shared" ca="1" si="495"/>
        <v>#N/A</v>
      </c>
      <c r="ED495" s="198" cm="1">
        <f t="array" ref="ED495">IFERROR(MATCH(TRUE,INDEX($B$14:$B$117&gt;=EC495,0),0),"")</f>
        <v>1</v>
      </c>
      <c r="EE495" s="194">
        <f t="shared" ca="1" si="496"/>
        <v>1.3963799927016407E-2</v>
      </c>
      <c r="EH495" s="194">
        <f t="shared" si="497"/>
        <v>0</v>
      </c>
      <c r="EI495" s="19" t="e">
        <f ca="1"/>
        <v>#N/A</v>
      </c>
      <c r="EJ495" s="19" t="e">
        <f t="shared" ca="1" si="498"/>
        <v>#N/A</v>
      </c>
      <c r="EM495" s="198" cm="1">
        <f t="array" ref="EM495">IFERROR(MATCH(TRUE,INDEX($B$14:$B$117&gt;=EL495,0),0),"")</f>
        <v>1</v>
      </c>
      <c r="EN495" s="194">
        <f t="shared" ca="1" si="499"/>
        <v>1.3963799927016407E-2</v>
      </c>
      <c r="EQ495" s="194">
        <f t="shared" si="500"/>
        <v>0</v>
      </c>
      <c r="ER495" s="19" t="e">
        <f ca="1"/>
        <v>#N/A</v>
      </c>
      <c r="ES495" s="19" t="e">
        <f t="shared" ca="1" si="501"/>
        <v>#N/A</v>
      </c>
      <c r="EV495" s="198" cm="1">
        <f t="array" ref="EV495">IFERROR(MATCH(TRUE,INDEX($B$14:$B$117&gt;=EU495,0),0),"")</f>
        <v>1</v>
      </c>
      <c r="EW495" s="194">
        <f t="shared" ca="1" si="502"/>
        <v>1.3963799927016407E-2</v>
      </c>
      <c r="EZ495" s="194">
        <f t="shared" si="503"/>
        <v>0</v>
      </c>
      <c r="FA495" s="19" t="e">
        <f ca="1"/>
        <v>#N/A</v>
      </c>
      <c r="FB495" s="19" t="e">
        <f t="shared" ca="1" si="504"/>
        <v>#N/A</v>
      </c>
      <c r="FE495" s="198" cm="1">
        <f t="array" ref="FE495">IFERROR(MATCH(TRUE,INDEX($B$14:$B$117&gt;=FD495,0),0),"")</f>
        <v>1</v>
      </c>
      <c r="FF495" s="194">
        <f t="shared" ca="1" si="505"/>
        <v>1.3963799927016407E-2</v>
      </c>
      <c r="FI495" s="194">
        <f t="shared" si="506"/>
        <v>0</v>
      </c>
      <c r="FJ495" s="19" t="e">
        <f ca="1"/>
        <v>#N/A</v>
      </c>
      <c r="FK495" s="19" t="e">
        <f t="shared" ca="1" si="507"/>
        <v>#N/A</v>
      </c>
      <c r="FN495" s="198" cm="1">
        <f t="array" ref="FN495">IFERROR(MATCH(TRUE,INDEX($B$14:$B$117&gt;=FM495,0),0),"")</f>
        <v>1</v>
      </c>
      <c r="FO495" s="194">
        <f t="shared" ca="1" si="508"/>
        <v>1.3963799927016407E-2</v>
      </c>
      <c r="FR495" s="194">
        <f t="shared" si="509"/>
        <v>0</v>
      </c>
      <c r="FS495" s="19" t="e">
        <f ca="1"/>
        <v>#N/A</v>
      </c>
      <c r="FT495" s="19" t="e">
        <f t="shared" ca="1" si="510"/>
        <v>#N/A</v>
      </c>
      <c r="FW495" s="198" cm="1">
        <f t="array" ref="FW495">IFERROR(MATCH(TRUE,INDEX($B$14:$B$117&gt;=FV495,0),0),"")</f>
        <v>1</v>
      </c>
      <c r="FX495" s="194">
        <f t="shared" ca="1" si="511"/>
        <v>1.3963799927016407E-2</v>
      </c>
      <c r="GA495" s="194">
        <f t="shared" si="512"/>
        <v>0</v>
      </c>
      <c r="GB495" s="19" t="e">
        <f ca="1"/>
        <v>#N/A</v>
      </c>
      <c r="GC495" s="19" t="e">
        <f t="shared" ca="1" si="513"/>
        <v>#N/A</v>
      </c>
    </row>
    <row r="496" spans="8:185" x14ac:dyDescent="0.2">
      <c r="H496" s="198" cm="1">
        <f t="array" ref="H496">IFERROR(MATCH(TRUE,INDEX($B$14:$B$117&gt;=G496,0),0),"")</f>
        <v>1</v>
      </c>
      <c r="I496" s="194">
        <f t="shared" ca="1" si="458"/>
        <v>1.3963799927016407E-2</v>
      </c>
      <c r="L496" s="194">
        <f t="shared" si="514"/>
        <v>0</v>
      </c>
      <c r="M496" s="19">
        <f ca="1"/>
        <v>0</v>
      </c>
      <c r="N496" s="19">
        <f t="shared" ca="1" si="515"/>
        <v>0</v>
      </c>
      <c r="Q496" s="198" cm="1">
        <f t="array" ref="Q496">IFERROR(MATCH(TRUE,INDEX($B$14:$B$117&gt;=P496,0),0),"")</f>
        <v>1</v>
      </c>
      <c r="R496" s="194">
        <f t="shared" ca="1" si="459"/>
        <v>1.3963799927016407E-2</v>
      </c>
      <c r="U496" s="194">
        <f t="shared" si="516"/>
        <v>0</v>
      </c>
      <c r="V496" s="19">
        <f ca="1"/>
        <v>0</v>
      </c>
      <c r="W496" s="19">
        <f t="shared" ca="1" si="517"/>
        <v>0</v>
      </c>
      <c r="Z496" s="198" cm="1">
        <f t="array" ref="Z496">IFERROR(MATCH(TRUE,INDEX($B$14:$B$117&gt;=Y496,0),0),"")</f>
        <v>1</v>
      </c>
      <c r="AA496" s="194">
        <f t="shared" ca="1" si="460"/>
        <v>1.3963799927016407E-2</v>
      </c>
      <c r="AD496" s="194">
        <f t="shared" si="461"/>
        <v>0</v>
      </c>
      <c r="AE496" s="19">
        <f ca="1"/>
        <v>0</v>
      </c>
      <c r="AF496" s="19">
        <f t="shared" ca="1" si="462"/>
        <v>0</v>
      </c>
      <c r="AI496" s="198" cm="1">
        <f t="array" ref="AI496">IFERROR(MATCH(TRUE,INDEX($B$14:$B$117&gt;=AH496,0),0),"")</f>
        <v>1</v>
      </c>
      <c r="AJ496" s="194">
        <f t="shared" ca="1" si="463"/>
        <v>1.3963799927016407E-2</v>
      </c>
      <c r="AM496" s="194">
        <f t="shared" si="464"/>
        <v>0</v>
      </c>
      <c r="AN496" s="19">
        <f ca="1"/>
        <v>0</v>
      </c>
      <c r="AO496" s="19">
        <f t="shared" ca="1" si="465"/>
        <v>0</v>
      </c>
      <c r="AR496" s="198" cm="1">
        <f t="array" ref="AR496">IFERROR(MATCH(TRUE,INDEX($B$14:$B$117&gt;=AQ496,0),0),"")</f>
        <v>1</v>
      </c>
      <c r="AS496" s="194">
        <f t="shared" ca="1" si="466"/>
        <v>1.3963799927016407E-2</v>
      </c>
      <c r="AV496" s="194">
        <f t="shared" si="467"/>
        <v>0</v>
      </c>
      <c r="AW496" s="19">
        <f ca="1"/>
        <v>0</v>
      </c>
      <c r="AX496" s="19">
        <f t="shared" ca="1" si="468"/>
        <v>0</v>
      </c>
      <c r="BA496" s="198" cm="1">
        <f t="array" ref="BA496">IFERROR(MATCH(TRUE,INDEX($B$14:$B$117&gt;=AZ496,0),0),"")</f>
        <v>1</v>
      </c>
      <c r="BB496" s="194">
        <f t="shared" ca="1" si="469"/>
        <v>1.3963799927016407E-2</v>
      </c>
      <c r="BE496" s="194">
        <f t="shared" si="470"/>
        <v>0</v>
      </c>
      <c r="BF496" s="19">
        <f ca="1"/>
        <v>0</v>
      </c>
      <c r="BG496" s="19">
        <f t="shared" ca="1" si="471"/>
        <v>0</v>
      </c>
      <c r="BJ496" s="198" cm="1">
        <f t="array" ref="BJ496">IFERROR(MATCH(TRUE,INDEX($B$14:$B$117&gt;=BI496,0),0),"")</f>
        <v>1</v>
      </c>
      <c r="BK496" s="194">
        <f t="shared" ca="1" si="472"/>
        <v>1.3963799927016407E-2</v>
      </c>
      <c r="BN496" s="194">
        <f t="shared" si="473"/>
        <v>0</v>
      </c>
      <c r="BO496" s="19">
        <f ca="1"/>
        <v>0</v>
      </c>
      <c r="BP496" s="19">
        <f t="shared" ca="1" si="474"/>
        <v>0</v>
      </c>
      <c r="BS496" s="198" cm="1">
        <f t="array" ref="BS496">IFERROR(MATCH(TRUE,INDEX($B$14:$B$117&gt;=BR496,0),0),"")</f>
        <v>1</v>
      </c>
      <c r="BT496" s="194">
        <f t="shared" ca="1" si="475"/>
        <v>1.3963799927016407E-2</v>
      </c>
      <c r="BW496" s="194">
        <f t="shared" si="476"/>
        <v>0</v>
      </c>
      <c r="BX496" s="19">
        <f ca="1"/>
        <v>0</v>
      </c>
      <c r="BY496" s="19">
        <f t="shared" ca="1" si="477"/>
        <v>0</v>
      </c>
      <c r="CB496" s="198" cm="1">
        <f t="array" ref="CB496">IFERROR(MATCH(TRUE,INDEX($B$14:$B$117&gt;=CA496,0),0),"")</f>
        <v>1</v>
      </c>
      <c r="CC496" s="194">
        <f t="shared" ca="1" si="478"/>
        <v>1.3963799927016407E-2</v>
      </c>
      <c r="CF496" s="194">
        <f t="shared" si="479"/>
        <v>0</v>
      </c>
      <c r="CG496" s="19">
        <f ca="1"/>
        <v>0</v>
      </c>
      <c r="CH496" s="19">
        <f t="shared" ca="1" si="480"/>
        <v>0</v>
      </c>
      <c r="CK496" s="198" cm="1">
        <f t="array" ref="CK496">IFERROR(MATCH(TRUE,INDEX($B$14:$B$117&gt;=CJ496,0),0),"")</f>
        <v>1</v>
      </c>
      <c r="CL496" s="194">
        <f t="shared" ca="1" si="481"/>
        <v>1.3963799927016407E-2</v>
      </c>
      <c r="CO496" s="194">
        <f t="shared" si="482"/>
        <v>0</v>
      </c>
      <c r="CP496" s="19">
        <f ca="1"/>
        <v>0</v>
      </c>
      <c r="CQ496" s="19">
        <f t="shared" ca="1" si="483"/>
        <v>0</v>
      </c>
      <c r="CT496" s="198" cm="1">
        <f t="array" ref="CT496">IFERROR(MATCH(TRUE,INDEX($B$14:$B$117&gt;=CS496,0),0),"")</f>
        <v>1</v>
      </c>
      <c r="CU496" s="194">
        <f t="shared" ca="1" si="484"/>
        <v>1.3963799927016407E-2</v>
      </c>
      <c r="CX496" s="194">
        <f t="shared" si="485"/>
        <v>0</v>
      </c>
      <c r="CY496" s="19" t="e">
        <f ca="1"/>
        <v>#N/A</v>
      </c>
      <c r="CZ496" s="19" t="e">
        <f t="shared" ca="1" si="486"/>
        <v>#N/A</v>
      </c>
      <c r="DC496" s="198" cm="1">
        <f t="array" ref="DC496">IFERROR(MATCH(TRUE,INDEX($B$14:$B$117&gt;=DB496,0),0),"")</f>
        <v>1</v>
      </c>
      <c r="DD496" s="194">
        <f t="shared" ca="1" si="487"/>
        <v>1.3963799927016407E-2</v>
      </c>
      <c r="DG496" s="194">
        <f t="shared" si="488"/>
        <v>0</v>
      </c>
      <c r="DH496" s="19" t="e">
        <f ca="1"/>
        <v>#N/A</v>
      </c>
      <c r="DI496" s="19" t="e">
        <f t="shared" ca="1" si="489"/>
        <v>#N/A</v>
      </c>
      <c r="DL496" s="198" cm="1">
        <f t="array" ref="DL496">IFERROR(MATCH(TRUE,INDEX($B$14:$B$117&gt;=DK496,0),0),"")</f>
        <v>1</v>
      </c>
      <c r="DM496" s="194">
        <f t="shared" ca="1" si="490"/>
        <v>1.3963799927016407E-2</v>
      </c>
      <c r="DP496" s="194">
        <f t="shared" si="491"/>
        <v>0</v>
      </c>
      <c r="DQ496" s="19" t="e">
        <f ca="1"/>
        <v>#N/A</v>
      </c>
      <c r="DR496" s="19" t="e">
        <f t="shared" ca="1" si="492"/>
        <v>#N/A</v>
      </c>
      <c r="DU496" s="198" cm="1">
        <f t="array" ref="DU496">IFERROR(MATCH(TRUE,INDEX($B$14:$B$117&gt;=DT496,0),0),"")</f>
        <v>1</v>
      </c>
      <c r="DV496" s="194">
        <f t="shared" ca="1" si="493"/>
        <v>1.3963799927016407E-2</v>
      </c>
      <c r="DY496" s="194">
        <f t="shared" si="494"/>
        <v>0</v>
      </c>
      <c r="DZ496" s="19" t="e">
        <f ca="1"/>
        <v>#N/A</v>
      </c>
      <c r="EA496" s="19" t="e">
        <f t="shared" ca="1" si="495"/>
        <v>#N/A</v>
      </c>
      <c r="ED496" s="198" cm="1">
        <f t="array" ref="ED496">IFERROR(MATCH(TRUE,INDEX($B$14:$B$117&gt;=EC496,0),0),"")</f>
        <v>1</v>
      </c>
      <c r="EE496" s="194">
        <f t="shared" ca="1" si="496"/>
        <v>1.3963799927016407E-2</v>
      </c>
      <c r="EH496" s="194">
        <f t="shared" si="497"/>
        <v>0</v>
      </c>
      <c r="EI496" s="19" t="e">
        <f ca="1"/>
        <v>#N/A</v>
      </c>
      <c r="EJ496" s="19" t="e">
        <f t="shared" ca="1" si="498"/>
        <v>#N/A</v>
      </c>
      <c r="EM496" s="198" cm="1">
        <f t="array" ref="EM496">IFERROR(MATCH(TRUE,INDEX($B$14:$B$117&gt;=EL496,0),0),"")</f>
        <v>1</v>
      </c>
      <c r="EN496" s="194">
        <f t="shared" ca="1" si="499"/>
        <v>1.3963799927016407E-2</v>
      </c>
      <c r="EQ496" s="194">
        <f t="shared" si="500"/>
        <v>0</v>
      </c>
      <c r="ER496" s="19" t="e">
        <f ca="1"/>
        <v>#N/A</v>
      </c>
      <c r="ES496" s="19" t="e">
        <f t="shared" ca="1" si="501"/>
        <v>#N/A</v>
      </c>
      <c r="EV496" s="198" cm="1">
        <f t="array" ref="EV496">IFERROR(MATCH(TRUE,INDEX($B$14:$B$117&gt;=EU496,0),0),"")</f>
        <v>1</v>
      </c>
      <c r="EW496" s="194">
        <f t="shared" ca="1" si="502"/>
        <v>1.3963799927016407E-2</v>
      </c>
      <c r="EZ496" s="194">
        <f t="shared" si="503"/>
        <v>0</v>
      </c>
      <c r="FA496" s="19" t="e">
        <f ca="1"/>
        <v>#N/A</v>
      </c>
      <c r="FB496" s="19" t="e">
        <f t="shared" ca="1" si="504"/>
        <v>#N/A</v>
      </c>
      <c r="FE496" s="198" cm="1">
        <f t="array" ref="FE496">IFERROR(MATCH(TRUE,INDEX($B$14:$B$117&gt;=FD496,0),0),"")</f>
        <v>1</v>
      </c>
      <c r="FF496" s="194">
        <f t="shared" ca="1" si="505"/>
        <v>1.3963799927016407E-2</v>
      </c>
      <c r="FI496" s="194">
        <f t="shared" si="506"/>
        <v>0</v>
      </c>
      <c r="FJ496" s="19" t="e">
        <f ca="1"/>
        <v>#N/A</v>
      </c>
      <c r="FK496" s="19" t="e">
        <f t="shared" ca="1" si="507"/>
        <v>#N/A</v>
      </c>
      <c r="FN496" s="198" cm="1">
        <f t="array" ref="FN496">IFERROR(MATCH(TRUE,INDEX($B$14:$B$117&gt;=FM496,0),0),"")</f>
        <v>1</v>
      </c>
      <c r="FO496" s="194">
        <f t="shared" ca="1" si="508"/>
        <v>1.3963799927016407E-2</v>
      </c>
      <c r="FR496" s="194">
        <f t="shared" si="509"/>
        <v>0</v>
      </c>
      <c r="FS496" s="19" t="e">
        <f ca="1"/>
        <v>#N/A</v>
      </c>
      <c r="FT496" s="19" t="e">
        <f t="shared" ca="1" si="510"/>
        <v>#N/A</v>
      </c>
      <c r="FW496" s="198" cm="1">
        <f t="array" ref="FW496">IFERROR(MATCH(TRUE,INDEX($B$14:$B$117&gt;=FV496,0),0),"")</f>
        <v>1</v>
      </c>
      <c r="FX496" s="194">
        <f t="shared" ca="1" si="511"/>
        <v>1.3963799927016407E-2</v>
      </c>
      <c r="GA496" s="194">
        <f t="shared" si="512"/>
        <v>0</v>
      </c>
      <c r="GB496" s="19" t="e">
        <f ca="1"/>
        <v>#N/A</v>
      </c>
      <c r="GC496" s="19" t="e">
        <f t="shared" ca="1" si="513"/>
        <v>#N/A</v>
      </c>
    </row>
    <row r="497" spans="8:185" x14ac:dyDescent="0.2">
      <c r="H497" s="198" cm="1">
        <f t="array" ref="H497">IFERROR(MATCH(TRUE,INDEX($B$14:$B$117&gt;=G497,0),0),"")</f>
        <v>1</v>
      </c>
      <c r="I497" s="194">
        <f t="shared" ca="1" si="458"/>
        <v>1.3963799927016407E-2</v>
      </c>
      <c r="L497" s="194">
        <f t="shared" si="514"/>
        <v>0</v>
      </c>
      <c r="M497" s="19">
        <f ca="1"/>
        <v>0</v>
      </c>
      <c r="N497" s="19">
        <f t="shared" ca="1" si="515"/>
        <v>0</v>
      </c>
      <c r="Q497" s="198" cm="1">
        <f t="array" ref="Q497">IFERROR(MATCH(TRUE,INDEX($B$14:$B$117&gt;=P497,0),0),"")</f>
        <v>1</v>
      </c>
      <c r="R497" s="194">
        <f t="shared" ca="1" si="459"/>
        <v>1.3963799927016407E-2</v>
      </c>
      <c r="U497" s="194">
        <f t="shared" si="516"/>
        <v>0</v>
      </c>
      <c r="V497" s="19">
        <f ca="1"/>
        <v>0</v>
      </c>
      <c r="W497" s="19">
        <f t="shared" ca="1" si="517"/>
        <v>0</v>
      </c>
      <c r="Z497" s="198" cm="1">
        <f t="array" ref="Z497">IFERROR(MATCH(TRUE,INDEX($B$14:$B$117&gt;=Y497,0),0),"")</f>
        <v>1</v>
      </c>
      <c r="AA497" s="194">
        <f t="shared" ca="1" si="460"/>
        <v>1.3963799927016407E-2</v>
      </c>
      <c r="AD497" s="194">
        <f t="shared" si="461"/>
        <v>0</v>
      </c>
      <c r="AE497" s="19">
        <f ca="1"/>
        <v>0</v>
      </c>
      <c r="AF497" s="19">
        <f t="shared" ca="1" si="462"/>
        <v>0</v>
      </c>
      <c r="AI497" s="198" cm="1">
        <f t="array" ref="AI497">IFERROR(MATCH(TRUE,INDEX($B$14:$B$117&gt;=AH497,0),0),"")</f>
        <v>1</v>
      </c>
      <c r="AJ497" s="194">
        <f t="shared" ca="1" si="463"/>
        <v>1.3963799927016407E-2</v>
      </c>
      <c r="AM497" s="194">
        <f t="shared" si="464"/>
        <v>0</v>
      </c>
      <c r="AN497" s="19">
        <f ca="1"/>
        <v>0</v>
      </c>
      <c r="AO497" s="19">
        <f t="shared" ca="1" si="465"/>
        <v>0</v>
      </c>
      <c r="AR497" s="198" cm="1">
        <f t="array" ref="AR497">IFERROR(MATCH(TRUE,INDEX($B$14:$B$117&gt;=AQ497,0),0),"")</f>
        <v>1</v>
      </c>
      <c r="AS497" s="194">
        <f t="shared" ca="1" si="466"/>
        <v>1.3963799927016407E-2</v>
      </c>
      <c r="AV497" s="194">
        <f t="shared" si="467"/>
        <v>0</v>
      </c>
      <c r="AW497" s="19">
        <f ca="1"/>
        <v>0</v>
      </c>
      <c r="AX497" s="19">
        <f t="shared" ca="1" si="468"/>
        <v>0</v>
      </c>
      <c r="BA497" s="198" cm="1">
        <f t="array" ref="BA497">IFERROR(MATCH(TRUE,INDEX($B$14:$B$117&gt;=AZ497,0),0),"")</f>
        <v>1</v>
      </c>
      <c r="BB497" s="194">
        <f t="shared" ca="1" si="469"/>
        <v>1.3963799927016407E-2</v>
      </c>
      <c r="BE497" s="194">
        <f t="shared" si="470"/>
        <v>0</v>
      </c>
      <c r="BF497" s="19">
        <f ca="1"/>
        <v>0</v>
      </c>
      <c r="BG497" s="19">
        <f t="shared" ca="1" si="471"/>
        <v>0</v>
      </c>
      <c r="BJ497" s="198" cm="1">
        <f t="array" ref="BJ497">IFERROR(MATCH(TRUE,INDEX($B$14:$B$117&gt;=BI497,0),0),"")</f>
        <v>1</v>
      </c>
      <c r="BK497" s="194">
        <f t="shared" ca="1" si="472"/>
        <v>1.3963799927016407E-2</v>
      </c>
      <c r="BN497" s="194">
        <f t="shared" si="473"/>
        <v>0</v>
      </c>
      <c r="BO497" s="19">
        <f ca="1"/>
        <v>0</v>
      </c>
      <c r="BP497" s="19">
        <f t="shared" ca="1" si="474"/>
        <v>0</v>
      </c>
      <c r="BS497" s="198" cm="1">
        <f t="array" ref="BS497">IFERROR(MATCH(TRUE,INDEX($B$14:$B$117&gt;=BR497,0),0),"")</f>
        <v>1</v>
      </c>
      <c r="BT497" s="194">
        <f t="shared" ca="1" si="475"/>
        <v>1.3963799927016407E-2</v>
      </c>
      <c r="BW497" s="194">
        <f t="shared" si="476"/>
        <v>0</v>
      </c>
      <c r="BX497" s="19">
        <f ca="1"/>
        <v>0</v>
      </c>
      <c r="BY497" s="19">
        <f t="shared" ca="1" si="477"/>
        <v>0</v>
      </c>
      <c r="CB497" s="198" cm="1">
        <f t="array" ref="CB497">IFERROR(MATCH(TRUE,INDEX($B$14:$B$117&gt;=CA497,0),0),"")</f>
        <v>1</v>
      </c>
      <c r="CC497" s="194">
        <f t="shared" ca="1" si="478"/>
        <v>1.3963799927016407E-2</v>
      </c>
      <c r="CF497" s="194">
        <f t="shared" si="479"/>
        <v>0</v>
      </c>
      <c r="CG497" s="19">
        <f ca="1"/>
        <v>0</v>
      </c>
      <c r="CH497" s="19">
        <f t="shared" ca="1" si="480"/>
        <v>0</v>
      </c>
      <c r="CK497" s="198" cm="1">
        <f t="array" ref="CK497">IFERROR(MATCH(TRUE,INDEX($B$14:$B$117&gt;=CJ497,0),0),"")</f>
        <v>1</v>
      </c>
      <c r="CL497" s="194">
        <f t="shared" ca="1" si="481"/>
        <v>1.3963799927016407E-2</v>
      </c>
      <c r="CO497" s="194">
        <f t="shared" si="482"/>
        <v>0</v>
      </c>
      <c r="CP497" s="19">
        <f ca="1"/>
        <v>0</v>
      </c>
      <c r="CQ497" s="19">
        <f t="shared" ca="1" si="483"/>
        <v>0</v>
      </c>
      <c r="CT497" s="198" cm="1">
        <f t="array" ref="CT497">IFERROR(MATCH(TRUE,INDEX($B$14:$B$117&gt;=CS497,0),0),"")</f>
        <v>1</v>
      </c>
      <c r="CU497" s="194">
        <f t="shared" ca="1" si="484"/>
        <v>1.3963799927016407E-2</v>
      </c>
      <c r="CX497" s="194">
        <f t="shared" si="485"/>
        <v>0</v>
      </c>
      <c r="CY497" s="19" t="e">
        <f ca="1"/>
        <v>#N/A</v>
      </c>
      <c r="CZ497" s="19" t="e">
        <f t="shared" ca="1" si="486"/>
        <v>#N/A</v>
      </c>
      <c r="DC497" s="198" cm="1">
        <f t="array" ref="DC497">IFERROR(MATCH(TRUE,INDEX($B$14:$B$117&gt;=DB497,0),0),"")</f>
        <v>1</v>
      </c>
      <c r="DD497" s="194">
        <f t="shared" ca="1" si="487"/>
        <v>1.3963799927016407E-2</v>
      </c>
      <c r="DG497" s="194">
        <f t="shared" si="488"/>
        <v>0</v>
      </c>
      <c r="DH497" s="19" t="e">
        <f ca="1"/>
        <v>#N/A</v>
      </c>
      <c r="DI497" s="19" t="e">
        <f t="shared" ca="1" si="489"/>
        <v>#N/A</v>
      </c>
      <c r="DL497" s="198" cm="1">
        <f t="array" ref="DL497">IFERROR(MATCH(TRUE,INDEX($B$14:$B$117&gt;=DK497,0),0),"")</f>
        <v>1</v>
      </c>
      <c r="DM497" s="194">
        <f t="shared" ca="1" si="490"/>
        <v>1.3963799927016407E-2</v>
      </c>
      <c r="DP497" s="194">
        <f t="shared" si="491"/>
        <v>0</v>
      </c>
      <c r="DQ497" s="19" t="e">
        <f ca="1"/>
        <v>#N/A</v>
      </c>
      <c r="DR497" s="19" t="e">
        <f t="shared" ca="1" si="492"/>
        <v>#N/A</v>
      </c>
      <c r="DU497" s="198" cm="1">
        <f t="array" ref="DU497">IFERROR(MATCH(TRUE,INDEX($B$14:$B$117&gt;=DT497,0),0),"")</f>
        <v>1</v>
      </c>
      <c r="DV497" s="194">
        <f t="shared" ca="1" si="493"/>
        <v>1.3963799927016407E-2</v>
      </c>
      <c r="DY497" s="194">
        <f t="shared" si="494"/>
        <v>0</v>
      </c>
      <c r="DZ497" s="19" t="e">
        <f ca="1"/>
        <v>#N/A</v>
      </c>
      <c r="EA497" s="19" t="e">
        <f t="shared" ca="1" si="495"/>
        <v>#N/A</v>
      </c>
      <c r="ED497" s="198" cm="1">
        <f t="array" ref="ED497">IFERROR(MATCH(TRUE,INDEX($B$14:$B$117&gt;=EC497,0),0),"")</f>
        <v>1</v>
      </c>
      <c r="EE497" s="194">
        <f t="shared" ca="1" si="496"/>
        <v>1.3963799927016407E-2</v>
      </c>
      <c r="EH497" s="194">
        <f t="shared" si="497"/>
        <v>0</v>
      </c>
      <c r="EI497" s="19" t="e">
        <f ca="1"/>
        <v>#N/A</v>
      </c>
      <c r="EJ497" s="19" t="e">
        <f t="shared" ca="1" si="498"/>
        <v>#N/A</v>
      </c>
      <c r="EM497" s="198" cm="1">
        <f t="array" ref="EM497">IFERROR(MATCH(TRUE,INDEX($B$14:$B$117&gt;=EL497,0),0),"")</f>
        <v>1</v>
      </c>
      <c r="EN497" s="194">
        <f t="shared" ca="1" si="499"/>
        <v>1.3963799927016407E-2</v>
      </c>
      <c r="EQ497" s="194">
        <f t="shared" si="500"/>
        <v>0</v>
      </c>
      <c r="ER497" s="19" t="e">
        <f ca="1"/>
        <v>#N/A</v>
      </c>
      <c r="ES497" s="19" t="e">
        <f t="shared" ca="1" si="501"/>
        <v>#N/A</v>
      </c>
      <c r="EV497" s="198" cm="1">
        <f t="array" ref="EV497">IFERROR(MATCH(TRUE,INDEX($B$14:$B$117&gt;=EU497,0),0),"")</f>
        <v>1</v>
      </c>
      <c r="EW497" s="194">
        <f t="shared" ca="1" si="502"/>
        <v>1.3963799927016407E-2</v>
      </c>
      <c r="EZ497" s="194">
        <f t="shared" si="503"/>
        <v>0</v>
      </c>
      <c r="FA497" s="19" t="e">
        <f ca="1"/>
        <v>#N/A</v>
      </c>
      <c r="FB497" s="19" t="e">
        <f t="shared" ca="1" si="504"/>
        <v>#N/A</v>
      </c>
      <c r="FE497" s="198" cm="1">
        <f t="array" ref="FE497">IFERROR(MATCH(TRUE,INDEX($B$14:$B$117&gt;=FD497,0),0),"")</f>
        <v>1</v>
      </c>
      <c r="FF497" s="194">
        <f t="shared" ca="1" si="505"/>
        <v>1.3963799927016407E-2</v>
      </c>
      <c r="FI497" s="194">
        <f t="shared" si="506"/>
        <v>0</v>
      </c>
      <c r="FJ497" s="19" t="e">
        <f ca="1"/>
        <v>#N/A</v>
      </c>
      <c r="FK497" s="19" t="e">
        <f t="shared" ca="1" si="507"/>
        <v>#N/A</v>
      </c>
      <c r="FN497" s="198" cm="1">
        <f t="array" ref="FN497">IFERROR(MATCH(TRUE,INDEX($B$14:$B$117&gt;=FM497,0),0),"")</f>
        <v>1</v>
      </c>
      <c r="FO497" s="194">
        <f t="shared" ca="1" si="508"/>
        <v>1.3963799927016407E-2</v>
      </c>
      <c r="FR497" s="194">
        <f t="shared" si="509"/>
        <v>0</v>
      </c>
      <c r="FS497" s="19" t="e">
        <f ca="1"/>
        <v>#N/A</v>
      </c>
      <c r="FT497" s="19" t="e">
        <f t="shared" ca="1" si="510"/>
        <v>#N/A</v>
      </c>
      <c r="FW497" s="198" cm="1">
        <f t="array" ref="FW497">IFERROR(MATCH(TRUE,INDEX($B$14:$B$117&gt;=FV497,0),0),"")</f>
        <v>1</v>
      </c>
      <c r="FX497" s="194">
        <f t="shared" ca="1" si="511"/>
        <v>1.3963799927016407E-2</v>
      </c>
      <c r="GA497" s="194">
        <f t="shared" si="512"/>
        <v>0</v>
      </c>
      <c r="GB497" s="19" t="e">
        <f ca="1"/>
        <v>#N/A</v>
      </c>
      <c r="GC497" s="19" t="e">
        <f t="shared" ca="1" si="513"/>
        <v>#N/A</v>
      </c>
    </row>
    <row r="498" spans="8:185" x14ac:dyDescent="0.2">
      <c r="H498" s="198" cm="1">
        <f t="array" ref="H498">IFERROR(MATCH(TRUE,INDEX($B$14:$B$117&gt;=G498,0),0),"")</f>
        <v>1</v>
      </c>
      <c r="I498" s="194">
        <f t="shared" ca="1" si="458"/>
        <v>1.3963799927016407E-2</v>
      </c>
      <c r="L498" s="194">
        <f t="shared" si="514"/>
        <v>0</v>
      </c>
      <c r="M498" s="19">
        <f ca="1"/>
        <v>0</v>
      </c>
      <c r="N498" s="19">
        <f t="shared" ca="1" si="515"/>
        <v>0</v>
      </c>
      <c r="Q498" s="198" cm="1">
        <f t="array" ref="Q498">IFERROR(MATCH(TRUE,INDEX($B$14:$B$117&gt;=P498,0),0),"")</f>
        <v>1</v>
      </c>
      <c r="R498" s="194">
        <f t="shared" ca="1" si="459"/>
        <v>1.3963799927016407E-2</v>
      </c>
      <c r="U498" s="194">
        <f t="shared" si="516"/>
        <v>0</v>
      </c>
      <c r="V498" s="19">
        <f ca="1"/>
        <v>0</v>
      </c>
      <c r="W498" s="19">
        <f t="shared" ca="1" si="517"/>
        <v>0</v>
      </c>
      <c r="Z498" s="198" cm="1">
        <f t="array" ref="Z498">IFERROR(MATCH(TRUE,INDEX($B$14:$B$117&gt;=Y498,0),0),"")</f>
        <v>1</v>
      </c>
      <c r="AA498" s="194">
        <f t="shared" ca="1" si="460"/>
        <v>1.3963799927016407E-2</v>
      </c>
      <c r="AD498" s="194">
        <f t="shared" si="461"/>
        <v>0</v>
      </c>
      <c r="AE498" s="19">
        <f ca="1"/>
        <v>0</v>
      </c>
      <c r="AF498" s="19">
        <f t="shared" ca="1" si="462"/>
        <v>0</v>
      </c>
      <c r="AI498" s="198" cm="1">
        <f t="array" ref="AI498">IFERROR(MATCH(TRUE,INDEX($B$14:$B$117&gt;=AH498,0),0),"")</f>
        <v>1</v>
      </c>
      <c r="AJ498" s="194">
        <f t="shared" ca="1" si="463"/>
        <v>1.3963799927016407E-2</v>
      </c>
      <c r="AM498" s="194">
        <f t="shared" si="464"/>
        <v>0</v>
      </c>
      <c r="AN498" s="19">
        <f ca="1"/>
        <v>0</v>
      </c>
      <c r="AO498" s="19">
        <f t="shared" ca="1" si="465"/>
        <v>0</v>
      </c>
      <c r="AR498" s="198" cm="1">
        <f t="array" ref="AR498">IFERROR(MATCH(TRUE,INDEX($B$14:$B$117&gt;=AQ498,0),0),"")</f>
        <v>1</v>
      </c>
      <c r="AS498" s="194">
        <f t="shared" ca="1" si="466"/>
        <v>1.3963799927016407E-2</v>
      </c>
      <c r="AV498" s="194">
        <f t="shared" si="467"/>
        <v>0</v>
      </c>
      <c r="AW498" s="19">
        <f ca="1"/>
        <v>0</v>
      </c>
      <c r="AX498" s="19">
        <f t="shared" ca="1" si="468"/>
        <v>0</v>
      </c>
      <c r="BA498" s="198" cm="1">
        <f t="array" ref="BA498">IFERROR(MATCH(TRUE,INDEX($B$14:$B$117&gt;=AZ498,0),0),"")</f>
        <v>1</v>
      </c>
      <c r="BB498" s="194">
        <f t="shared" ca="1" si="469"/>
        <v>1.3963799927016407E-2</v>
      </c>
      <c r="BE498" s="194">
        <f t="shared" si="470"/>
        <v>0</v>
      </c>
      <c r="BF498" s="19">
        <f ca="1"/>
        <v>0</v>
      </c>
      <c r="BG498" s="19">
        <f t="shared" ca="1" si="471"/>
        <v>0</v>
      </c>
      <c r="BJ498" s="198" cm="1">
        <f t="array" ref="BJ498">IFERROR(MATCH(TRUE,INDEX($B$14:$B$117&gt;=BI498,0),0),"")</f>
        <v>1</v>
      </c>
      <c r="BK498" s="194">
        <f t="shared" ca="1" si="472"/>
        <v>1.3963799927016407E-2</v>
      </c>
      <c r="BN498" s="194">
        <f t="shared" si="473"/>
        <v>0</v>
      </c>
      <c r="BO498" s="19">
        <f ca="1"/>
        <v>0</v>
      </c>
      <c r="BP498" s="19">
        <f t="shared" ca="1" si="474"/>
        <v>0</v>
      </c>
      <c r="BS498" s="198" cm="1">
        <f t="array" ref="BS498">IFERROR(MATCH(TRUE,INDEX($B$14:$B$117&gt;=BR498,0),0),"")</f>
        <v>1</v>
      </c>
      <c r="BT498" s="194">
        <f t="shared" ca="1" si="475"/>
        <v>1.3963799927016407E-2</v>
      </c>
      <c r="BW498" s="194">
        <f t="shared" si="476"/>
        <v>0</v>
      </c>
      <c r="BX498" s="19">
        <f ca="1"/>
        <v>0</v>
      </c>
      <c r="BY498" s="19">
        <f t="shared" ca="1" si="477"/>
        <v>0</v>
      </c>
      <c r="CB498" s="198" cm="1">
        <f t="array" ref="CB498">IFERROR(MATCH(TRUE,INDEX($B$14:$B$117&gt;=CA498,0),0),"")</f>
        <v>1</v>
      </c>
      <c r="CC498" s="194">
        <f t="shared" ca="1" si="478"/>
        <v>1.3963799927016407E-2</v>
      </c>
      <c r="CF498" s="194">
        <f t="shared" si="479"/>
        <v>0</v>
      </c>
      <c r="CG498" s="19">
        <f ca="1"/>
        <v>0</v>
      </c>
      <c r="CH498" s="19">
        <f t="shared" ca="1" si="480"/>
        <v>0</v>
      </c>
      <c r="CK498" s="198" cm="1">
        <f t="array" ref="CK498">IFERROR(MATCH(TRUE,INDEX($B$14:$B$117&gt;=CJ498,0),0),"")</f>
        <v>1</v>
      </c>
      <c r="CL498" s="194">
        <f t="shared" ca="1" si="481"/>
        <v>1.3963799927016407E-2</v>
      </c>
      <c r="CO498" s="194">
        <f t="shared" si="482"/>
        <v>0</v>
      </c>
      <c r="CP498" s="19">
        <f ca="1"/>
        <v>0</v>
      </c>
      <c r="CQ498" s="19">
        <f t="shared" ca="1" si="483"/>
        <v>0</v>
      </c>
      <c r="CT498" s="198" cm="1">
        <f t="array" ref="CT498">IFERROR(MATCH(TRUE,INDEX($B$14:$B$117&gt;=CS498,0),0),"")</f>
        <v>1</v>
      </c>
      <c r="CU498" s="194">
        <f t="shared" ca="1" si="484"/>
        <v>1.3963799927016407E-2</v>
      </c>
      <c r="CX498" s="194">
        <f t="shared" si="485"/>
        <v>0</v>
      </c>
      <c r="CY498" s="19" t="e">
        <f ca="1"/>
        <v>#N/A</v>
      </c>
      <c r="CZ498" s="19" t="e">
        <f t="shared" ca="1" si="486"/>
        <v>#N/A</v>
      </c>
      <c r="DC498" s="198" cm="1">
        <f t="array" ref="DC498">IFERROR(MATCH(TRUE,INDEX($B$14:$B$117&gt;=DB498,0),0),"")</f>
        <v>1</v>
      </c>
      <c r="DD498" s="194">
        <f t="shared" ca="1" si="487"/>
        <v>1.3963799927016407E-2</v>
      </c>
      <c r="DG498" s="194">
        <f t="shared" si="488"/>
        <v>0</v>
      </c>
      <c r="DH498" s="19" t="e">
        <f ca="1"/>
        <v>#N/A</v>
      </c>
      <c r="DI498" s="19" t="e">
        <f t="shared" ca="1" si="489"/>
        <v>#N/A</v>
      </c>
      <c r="DL498" s="198" cm="1">
        <f t="array" ref="DL498">IFERROR(MATCH(TRUE,INDEX($B$14:$B$117&gt;=DK498,0),0),"")</f>
        <v>1</v>
      </c>
      <c r="DM498" s="194">
        <f t="shared" ca="1" si="490"/>
        <v>1.3963799927016407E-2</v>
      </c>
      <c r="DP498" s="194">
        <f t="shared" si="491"/>
        <v>0</v>
      </c>
      <c r="DQ498" s="19" t="e">
        <f ca="1"/>
        <v>#N/A</v>
      </c>
      <c r="DR498" s="19" t="e">
        <f t="shared" ca="1" si="492"/>
        <v>#N/A</v>
      </c>
      <c r="DU498" s="198" cm="1">
        <f t="array" ref="DU498">IFERROR(MATCH(TRUE,INDEX($B$14:$B$117&gt;=DT498,0),0),"")</f>
        <v>1</v>
      </c>
      <c r="DV498" s="194">
        <f t="shared" ca="1" si="493"/>
        <v>1.3963799927016407E-2</v>
      </c>
      <c r="DY498" s="194">
        <f t="shared" si="494"/>
        <v>0</v>
      </c>
      <c r="DZ498" s="19" t="e">
        <f ca="1"/>
        <v>#N/A</v>
      </c>
      <c r="EA498" s="19" t="e">
        <f t="shared" ca="1" si="495"/>
        <v>#N/A</v>
      </c>
      <c r="ED498" s="198" cm="1">
        <f t="array" ref="ED498">IFERROR(MATCH(TRUE,INDEX($B$14:$B$117&gt;=EC498,0),0),"")</f>
        <v>1</v>
      </c>
      <c r="EE498" s="194">
        <f t="shared" ca="1" si="496"/>
        <v>1.3963799927016407E-2</v>
      </c>
      <c r="EH498" s="194">
        <f t="shared" si="497"/>
        <v>0</v>
      </c>
      <c r="EI498" s="19" t="e">
        <f ca="1"/>
        <v>#N/A</v>
      </c>
      <c r="EJ498" s="19" t="e">
        <f t="shared" ca="1" si="498"/>
        <v>#N/A</v>
      </c>
      <c r="EM498" s="198" cm="1">
        <f t="array" ref="EM498">IFERROR(MATCH(TRUE,INDEX($B$14:$B$117&gt;=EL498,0),0),"")</f>
        <v>1</v>
      </c>
      <c r="EN498" s="194">
        <f t="shared" ca="1" si="499"/>
        <v>1.3963799927016407E-2</v>
      </c>
      <c r="EQ498" s="194">
        <f t="shared" si="500"/>
        <v>0</v>
      </c>
      <c r="ER498" s="19" t="e">
        <f ca="1"/>
        <v>#N/A</v>
      </c>
      <c r="ES498" s="19" t="e">
        <f t="shared" ca="1" si="501"/>
        <v>#N/A</v>
      </c>
      <c r="EV498" s="198" cm="1">
        <f t="array" ref="EV498">IFERROR(MATCH(TRUE,INDEX($B$14:$B$117&gt;=EU498,0),0),"")</f>
        <v>1</v>
      </c>
      <c r="EW498" s="194">
        <f t="shared" ca="1" si="502"/>
        <v>1.3963799927016407E-2</v>
      </c>
      <c r="EZ498" s="194">
        <f t="shared" si="503"/>
        <v>0</v>
      </c>
      <c r="FA498" s="19" t="e">
        <f ca="1"/>
        <v>#N/A</v>
      </c>
      <c r="FB498" s="19" t="e">
        <f t="shared" ca="1" si="504"/>
        <v>#N/A</v>
      </c>
      <c r="FE498" s="198" cm="1">
        <f t="array" ref="FE498">IFERROR(MATCH(TRUE,INDEX($B$14:$B$117&gt;=FD498,0),0),"")</f>
        <v>1</v>
      </c>
      <c r="FF498" s="194">
        <f t="shared" ca="1" si="505"/>
        <v>1.3963799927016407E-2</v>
      </c>
      <c r="FI498" s="194">
        <f t="shared" si="506"/>
        <v>0</v>
      </c>
      <c r="FJ498" s="19" t="e">
        <f ca="1"/>
        <v>#N/A</v>
      </c>
      <c r="FK498" s="19" t="e">
        <f t="shared" ca="1" si="507"/>
        <v>#N/A</v>
      </c>
      <c r="FN498" s="198" cm="1">
        <f t="array" ref="FN498">IFERROR(MATCH(TRUE,INDEX($B$14:$B$117&gt;=FM498,0),0),"")</f>
        <v>1</v>
      </c>
      <c r="FO498" s="194">
        <f t="shared" ca="1" si="508"/>
        <v>1.3963799927016407E-2</v>
      </c>
      <c r="FR498" s="194">
        <f t="shared" si="509"/>
        <v>0</v>
      </c>
      <c r="FS498" s="19" t="e">
        <f ca="1"/>
        <v>#N/A</v>
      </c>
      <c r="FT498" s="19" t="e">
        <f t="shared" ca="1" si="510"/>
        <v>#N/A</v>
      </c>
      <c r="FW498" s="198" cm="1">
        <f t="array" ref="FW498">IFERROR(MATCH(TRUE,INDEX($B$14:$B$117&gt;=FV498,0),0),"")</f>
        <v>1</v>
      </c>
      <c r="FX498" s="194">
        <f t="shared" ca="1" si="511"/>
        <v>1.3963799927016407E-2</v>
      </c>
      <c r="GA498" s="194">
        <f t="shared" si="512"/>
        <v>0</v>
      </c>
      <c r="GB498" s="19" t="e">
        <f ca="1"/>
        <v>#N/A</v>
      </c>
      <c r="GC498" s="19" t="e">
        <f t="shared" ca="1" si="513"/>
        <v>#N/A</v>
      </c>
    </row>
    <row r="499" spans="8:185" x14ac:dyDescent="0.2">
      <c r="H499" s="198" cm="1">
        <f t="array" ref="H499">IFERROR(MATCH(TRUE,INDEX($B$14:$B$117&gt;=G499,0),0),"")</f>
        <v>1</v>
      </c>
      <c r="I499" s="194">
        <f t="shared" ca="1" si="458"/>
        <v>1.3963799927016407E-2</v>
      </c>
      <c r="L499" s="194">
        <f t="shared" si="514"/>
        <v>0</v>
      </c>
      <c r="M499" s="19">
        <f ca="1"/>
        <v>0</v>
      </c>
      <c r="N499" s="19">
        <f t="shared" ca="1" si="515"/>
        <v>0</v>
      </c>
      <c r="Q499" s="198" cm="1">
        <f t="array" ref="Q499">IFERROR(MATCH(TRUE,INDEX($B$14:$B$117&gt;=P499,0),0),"")</f>
        <v>1</v>
      </c>
      <c r="R499" s="194">
        <f t="shared" ca="1" si="459"/>
        <v>1.3963799927016407E-2</v>
      </c>
      <c r="U499" s="194">
        <f t="shared" si="516"/>
        <v>0</v>
      </c>
      <c r="V499" s="19">
        <f ca="1"/>
        <v>0</v>
      </c>
      <c r="W499" s="19">
        <f t="shared" ca="1" si="517"/>
        <v>0</v>
      </c>
      <c r="Z499" s="198" cm="1">
        <f t="array" ref="Z499">IFERROR(MATCH(TRUE,INDEX($B$14:$B$117&gt;=Y499,0),0),"")</f>
        <v>1</v>
      </c>
      <c r="AA499" s="194">
        <f t="shared" ca="1" si="460"/>
        <v>1.3963799927016407E-2</v>
      </c>
      <c r="AD499" s="194">
        <f t="shared" si="461"/>
        <v>0</v>
      </c>
      <c r="AE499" s="19">
        <f ca="1"/>
        <v>0</v>
      </c>
      <c r="AF499" s="19">
        <f t="shared" ca="1" si="462"/>
        <v>0</v>
      </c>
      <c r="AI499" s="198" cm="1">
        <f t="array" ref="AI499">IFERROR(MATCH(TRUE,INDEX($B$14:$B$117&gt;=AH499,0),0),"")</f>
        <v>1</v>
      </c>
      <c r="AJ499" s="194">
        <f t="shared" ca="1" si="463"/>
        <v>1.3963799927016407E-2</v>
      </c>
      <c r="AM499" s="194">
        <f t="shared" si="464"/>
        <v>0</v>
      </c>
      <c r="AN499" s="19">
        <f ca="1"/>
        <v>0</v>
      </c>
      <c r="AO499" s="19">
        <f t="shared" ca="1" si="465"/>
        <v>0</v>
      </c>
      <c r="AR499" s="198" cm="1">
        <f t="array" ref="AR499">IFERROR(MATCH(TRUE,INDEX($B$14:$B$117&gt;=AQ499,0),0),"")</f>
        <v>1</v>
      </c>
      <c r="AS499" s="194">
        <f t="shared" ca="1" si="466"/>
        <v>1.3963799927016407E-2</v>
      </c>
      <c r="AV499" s="194">
        <f t="shared" si="467"/>
        <v>0</v>
      </c>
      <c r="AW499" s="19">
        <f ca="1"/>
        <v>0</v>
      </c>
      <c r="AX499" s="19">
        <f t="shared" ca="1" si="468"/>
        <v>0</v>
      </c>
      <c r="BA499" s="198" cm="1">
        <f t="array" ref="BA499">IFERROR(MATCH(TRUE,INDEX($B$14:$B$117&gt;=AZ499,0),0),"")</f>
        <v>1</v>
      </c>
      <c r="BB499" s="194">
        <f t="shared" ca="1" si="469"/>
        <v>1.3963799927016407E-2</v>
      </c>
      <c r="BE499" s="194">
        <f t="shared" si="470"/>
        <v>0</v>
      </c>
      <c r="BF499" s="19">
        <f ca="1"/>
        <v>0</v>
      </c>
      <c r="BG499" s="19">
        <f t="shared" ca="1" si="471"/>
        <v>0</v>
      </c>
      <c r="BJ499" s="198" cm="1">
        <f t="array" ref="BJ499">IFERROR(MATCH(TRUE,INDEX($B$14:$B$117&gt;=BI499,0),0),"")</f>
        <v>1</v>
      </c>
      <c r="BK499" s="194">
        <f t="shared" ca="1" si="472"/>
        <v>1.3963799927016407E-2</v>
      </c>
      <c r="BN499" s="194">
        <f t="shared" si="473"/>
        <v>0</v>
      </c>
      <c r="BO499" s="19">
        <f ca="1"/>
        <v>0</v>
      </c>
      <c r="BP499" s="19">
        <f t="shared" ca="1" si="474"/>
        <v>0</v>
      </c>
      <c r="BS499" s="198" cm="1">
        <f t="array" ref="BS499">IFERROR(MATCH(TRUE,INDEX($B$14:$B$117&gt;=BR499,0),0),"")</f>
        <v>1</v>
      </c>
      <c r="BT499" s="194">
        <f t="shared" ca="1" si="475"/>
        <v>1.3963799927016407E-2</v>
      </c>
      <c r="BW499" s="194">
        <f t="shared" si="476"/>
        <v>0</v>
      </c>
      <c r="BX499" s="19">
        <f ca="1"/>
        <v>0</v>
      </c>
      <c r="BY499" s="19">
        <f t="shared" ca="1" si="477"/>
        <v>0</v>
      </c>
      <c r="CB499" s="198" cm="1">
        <f t="array" ref="CB499">IFERROR(MATCH(TRUE,INDEX($B$14:$B$117&gt;=CA499,0),0),"")</f>
        <v>1</v>
      </c>
      <c r="CC499" s="194">
        <f t="shared" ca="1" si="478"/>
        <v>1.3963799927016407E-2</v>
      </c>
      <c r="CF499" s="194">
        <f t="shared" si="479"/>
        <v>0</v>
      </c>
      <c r="CG499" s="19">
        <f ca="1"/>
        <v>0</v>
      </c>
      <c r="CH499" s="19">
        <f t="shared" ca="1" si="480"/>
        <v>0</v>
      </c>
      <c r="CK499" s="198" cm="1">
        <f t="array" ref="CK499">IFERROR(MATCH(TRUE,INDEX($B$14:$B$117&gt;=CJ499,0),0),"")</f>
        <v>1</v>
      </c>
      <c r="CL499" s="194">
        <f t="shared" ca="1" si="481"/>
        <v>1.3963799927016407E-2</v>
      </c>
      <c r="CO499" s="194">
        <f t="shared" si="482"/>
        <v>0</v>
      </c>
      <c r="CP499" s="19">
        <f ca="1"/>
        <v>0</v>
      </c>
      <c r="CQ499" s="19">
        <f t="shared" ca="1" si="483"/>
        <v>0</v>
      </c>
      <c r="CT499" s="198" cm="1">
        <f t="array" ref="CT499">IFERROR(MATCH(TRUE,INDEX($B$14:$B$117&gt;=CS499,0),0),"")</f>
        <v>1</v>
      </c>
      <c r="CU499" s="194">
        <f t="shared" ca="1" si="484"/>
        <v>1.3963799927016407E-2</v>
      </c>
      <c r="CX499" s="194">
        <f t="shared" si="485"/>
        <v>0</v>
      </c>
      <c r="CY499" s="19" t="e">
        <f ca="1"/>
        <v>#N/A</v>
      </c>
      <c r="CZ499" s="19" t="e">
        <f t="shared" ca="1" si="486"/>
        <v>#N/A</v>
      </c>
      <c r="DC499" s="198" cm="1">
        <f t="array" ref="DC499">IFERROR(MATCH(TRUE,INDEX($B$14:$B$117&gt;=DB499,0),0),"")</f>
        <v>1</v>
      </c>
      <c r="DD499" s="194">
        <f t="shared" ca="1" si="487"/>
        <v>1.3963799927016407E-2</v>
      </c>
      <c r="DG499" s="194">
        <f t="shared" si="488"/>
        <v>0</v>
      </c>
      <c r="DH499" s="19" t="e">
        <f ca="1"/>
        <v>#N/A</v>
      </c>
      <c r="DI499" s="19" t="e">
        <f t="shared" ca="1" si="489"/>
        <v>#N/A</v>
      </c>
      <c r="DL499" s="198" cm="1">
        <f t="array" ref="DL499">IFERROR(MATCH(TRUE,INDEX($B$14:$B$117&gt;=DK499,0),0),"")</f>
        <v>1</v>
      </c>
      <c r="DM499" s="194">
        <f t="shared" ca="1" si="490"/>
        <v>1.3963799927016407E-2</v>
      </c>
      <c r="DP499" s="194">
        <f t="shared" si="491"/>
        <v>0</v>
      </c>
      <c r="DQ499" s="19" t="e">
        <f ca="1"/>
        <v>#N/A</v>
      </c>
      <c r="DR499" s="19" t="e">
        <f t="shared" ca="1" si="492"/>
        <v>#N/A</v>
      </c>
      <c r="DU499" s="198" cm="1">
        <f t="array" ref="DU499">IFERROR(MATCH(TRUE,INDEX($B$14:$B$117&gt;=DT499,0),0),"")</f>
        <v>1</v>
      </c>
      <c r="DV499" s="194">
        <f t="shared" ca="1" si="493"/>
        <v>1.3963799927016407E-2</v>
      </c>
      <c r="DY499" s="194">
        <f t="shared" si="494"/>
        <v>0</v>
      </c>
      <c r="DZ499" s="19" t="e">
        <f ca="1"/>
        <v>#N/A</v>
      </c>
      <c r="EA499" s="19" t="e">
        <f t="shared" ca="1" si="495"/>
        <v>#N/A</v>
      </c>
      <c r="ED499" s="198" cm="1">
        <f t="array" ref="ED499">IFERROR(MATCH(TRUE,INDEX($B$14:$B$117&gt;=EC499,0),0),"")</f>
        <v>1</v>
      </c>
      <c r="EE499" s="194">
        <f t="shared" ca="1" si="496"/>
        <v>1.3963799927016407E-2</v>
      </c>
      <c r="EH499" s="194">
        <f t="shared" si="497"/>
        <v>0</v>
      </c>
      <c r="EI499" s="19" t="e">
        <f ca="1"/>
        <v>#N/A</v>
      </c>
      <c r="EJ499" s="19" t="e">
        <f t="shared" ca="1" si="498"/>
        <v>#N/A</v>
      </c>
      <c r="EM499" s="198" cm="1">
        <f t="array" ref="EM499">IFERROR(MATCH(TRUE,INDEX($B$14:$B$117&gt;=EL499,0),0),"")</f>
        <v>1</v>
      </c>
      <c r="EN499" s="194">
        <f t="shared" ca="1" si="499"/>
        <v>1.3963799927016407E-2</v>
      </c>
      <c r="EQ499" s="194">
        <f t="shared" si="500"/>
        <v>0</v>
      </c>
      <c r="ER499" s="19" t="e">
        <f ca="1"/>
        <v>#N/A</v>
      </c>
      <c r="ES499" s="19" t="e">
        <f t="shared" ca="1" si="501"/>
        <v>#N/A</v>
      </c>
      <c r="EV499" s="198" cm="1">
        <f t="array" ref="EV499">IFERROR(MATCH(TRUE,INDEX($B$14:$B$117&gt;=EU499,0),0),"")</f>
        <v>1</v>
      </c>
      <c r="EW499" s="194">
        <f t="shared" ca="1" si="502"/>
        <v>1.3963799927016407E-2</v>
      </c>
      <c r="EZ499" s="194">
        <f t="shared" si="503"/>
        <v>0</v>
      </c>
      <c r="FA499" s="19" t="e">
        <f ca="1"/>
        <v>#N/A</v>
      </c>
      <c r="FB499" s="19" t="e">
        <f t="shared" ca="1" si="504"/>
        <v>#N/A</v>
      </c>
      <c r="FE499" s="198" cm="1">
        <f t="array" ref="FE499">IFERROR(MATCH(TRUE,INDEX($B$14:$B$117&gt;=FD499,0),0),"")</f>
        <v>1</v>
      </c>
      <c r="FF499" s="194">
        <f t="shared" ca="1" si="505"/>
        <v>1.3963799927016407E-2</v>
      </c>
      <c r="FI499" s="194">
        <f t="shared" si="506"/>
        <v>0</v>
      </c>
      <c r="FJ499" s="19" t="e">
        <f ca="1"/>
        <v>#N/A</v>
      </c>
      <c r="FK499" s="19" t="e">
        <f t="shared" ca="1" si="507"/>
        <v>#N/A</v>
      </c>
      <c r="FN499" s="198" cm="1">
        <f t="array" ref="FN499">IFERROR(MATCH(TRUE,INDEX($B$14:$B$117&gt;=FM499,0),0),"")</f>
        <v>1</v>
      </c>
      <c r="FO499" s="194">
        <f t="shared" ca="1" si="508"/>
        <v>1.3963799927016407E-2</v>
      </c>
      <c r="FR499" s="194">
        <f t="shared" si="509"/>
        <v>0</v>
      </c>
      <c r="FS499" s="19" t="e">
        <f ca="1"/>
        <v>#N/A</v>
      </c>
      <c r="FT499" s="19" t="e">
        <f t="shared" ca="1" si="510"/>
        <v>#N/A</v>
      </c>
      <c r="FW499" s="198" cm="1">
        <f t="array" ref="FW499">IFERROR(MATCH(TRUE,INDEX($B$14:$B$117&gt;=FV499,0),0),"")</f>
        <v>1</v>
      </c>
      <c r="FX499" s="194">
        <f t="shared" ca="1" si="511"/>
        <v>1.3963799927016407E-2</v>
      </c>
      <c r="GA499" s="194">
        <f t="shared" si="512"/>
        <v>0</v>
      </c>
      <c r="GB499" s="19" t="e">
        <f ca="1"/>
        <v>#N/A</v>
      </c>
      <c r="GC499" s="19" t="e">
        <f t="shared" ca="1" si="513"/>
        <v>#N/A</v>
      </c>
    </row>
    <row r="500" spans="8:185" x14ac:dyDescent="0.2">
      <c r="H500" s="198" cm="1">
        <f t="array" ref="H500">IFERROR(MATCH(TRUE,INDEX($B$14:$B$117&gt;=G500,0),0),"")</f>
        <v>1</v>
      </c>
      <c r="I500" s="194">
        <f t="shared" ca="1" si="458"/>
        <v>1.3963799927016407E-2</v>
      </c>
      <c r="L500" s="194">
        <f t="shared" si="514"/>
        <v>0</v>
      </c>
      <c r="M500" s="19">
        <f ca="1"/>
        <v>0</v>
      </c>
      <c r="N500" s="19">
        <f t="shared" ca="1" si="515"/>
        <v>0</v>
      </c>
      <c r="Q500" s="198" cm="1">
        <f t="array" ref="Q500">IFERROR(MATCH(TRUE,INDEX($B$14:$B$117&gt;=P500,0),0),"")</f>
        <v>1</v>
      </c>
      <c r="R500" s="194">
        <f t="shared" ca="1" si="459"/>
        <v>1.3963799927016407E-2</v>
      </c>
      <c r="U500" s="194">
        <f t="shared" si="516"/>
        <v>0</v>
      </c>
      <c r="V500" s="19">
        <f ca="1"/>
        <v>0</v>
      </c>
      <c r="W500" s="19">
        <f t="shared" ca="1" si="517"/>
        <v>0</v>
      </c>
      <c r="Z500" s="198" cm="1">
        <f t="array" ref="Z500">IFERROR(MATCH(TRUE,INDEX($B$14:$B$117&gt;=Y500,0),0),"")</f>
        <v>1</v>
      </c>
      <c r="AA500" s="194">
        <f t="shared" ca="1" si="460"/>
        <v>1.3963799927016407E-2</v>
      </c>
      <c r="AD500" s="194">
        <f t="shared" si="461"/>
        <v>0</v>
      </c>
      <c r="AE500" s="19">
        <f ca="1"/>
        <v>0</v>
      </c>
      <c r="AF500" s="19">
        <f t="shared" ca="1" si="462"/>
        <v>0</v>
      </c>
      <c r="AI500" s="198" cm="1">
        <f t="array" ref="AI500">IFERROR(MATCH(TRUE,INDEX($B$14:$B$117&gt;=AH500,0),0),"")</f>
        <v>1</v>
      </c>
      <c r="AJ500" s="194">
        <f t="shared" ca="1" si="463"/>
        <v>1.3963799927016407E-2</v>
      </c>
      <c r="AM500" s="194">
        <f t="shared" si="464"/>
        <v>0</v>
      </c>
      <c r="AN500" s="19">
        <f ca="1"/>
        <v>0</v>
      </c>
      <c r="AO500" s="19">
        <f t="shared" ca="1" si="465"/>
        <v>0</v>
      </c>
      <c r="AR500" s="198" cm="1">
        <f t="array" ref="AR500">IFERROR(MATCH(TRUE,INDEX($B$14:$B$117&gt;=AQ500,0),0),"")</f>
        <v>1</v>
      </c>
      <c r="AS500" s="194">
        <f t="shared" ca="1" si="466"/>
        <v>1.3963799927016407E-2</v>
      </c>
      <c r="AV500" s="194">
        <f t="shared" si="467"/>
        <v>0</v>
      </c>
      <c r="AW500" s="19">
        <f ca="1"/>
        <v>0</v>
      </c>
      <c r="AX500" s="19">
        <f t="shared" ca="1" si="468"/>
        <v>0</v>
      </c>
      <c r="BA500" s="198" cm="1">
        <f t="array" ref="BA500">IFERROR(MATCH(TRUE,INDEX($B$14:$B$117&gt;=AZ500,0),0),"")</f>
        <v>1</v>
      </c>
      <c r="BB500" s="194">
        <f t="shared" ca="1" si="469"/>
        <v>1.3963799927016407E-2</v>
      </c>
      <c r="BE500" s="194">
        <f t="shared" si="470"/>
        <v>0</v>
      </c>
      <c r="BF500" s="19">
        <f ca="1"/>
        <v>0</v>
      </c>
      <c r="BG500" s="19">
        <f t="shared" ca="1" si="471"/>
        <v>0</v>
      </c>
      <c r="BJ500" s="198" cm="1">
        <f t="array" ref="BJ500">IFERROR(MATCH(TRUE,INDEX($B$14:$B$117&gt;=BI500,0),0),"")</f>
        <v>1</v>
      </c>
      <c r="BK500" s="194">
        <f t="shared" ca="1" si="472"/>
        <v>1.3963799927016407E-2</v>
      </c>
      <c r="BN500" s="194">
        <f t="shared" si="473"/>
        <v>0</v>
      </c>
      <c r="BO500" s="19">
        <f ca="1"/>
        <v>0</v>
      </c>
      <c r="BP500" s="19">
        <f t="shared" ca="1" si="474"/>
        <v>0</v>
      </c>
      <c r="BS500" s="198" cm="1">
        <f t="array" ref="BS500">IFERROR(MATCH(TRUE,INDEX($B$14:$B$117&gt;=BR500,0),0),"")</f>
        <v>1</v>
      </c>
      <c r="BT500" s="194">
        <f t="shared" ca="1" si="475"/>
        <v>1.3963799927016407E-2</v>
      </c>
      <c r="BW500" s="194">
        <f t="shared" si="476"/>
        <v>0</v>
      </c>
      <c r="BX500" s="19">
        <f ca="1"/>
        <v>0</v>
      </c>
      <c r="BY500" s="19">
        <f t="shared" ca="1" si="477"/>
        <v>0</v>
      </c>
      <c r="CB500" s="198" cm="1">
        <f t="array" ref="CB500">IFERROR(MATCH(TRUE,INDEX($B$14:$B$117&gt;=CA500,0),0),"")</f>
        <v>1</v>
      </c>
      <c r="CC500" s="194">
        <f t="shared" ca="1" si="478"/>
        <v>1.3963799927016407E-2</v>
      </c>
      <c r="CF500" s="194">
        <f t="shared" si="479"/>
        <v>0</v>
      </c>
      <c r="CG500" s="19">
        <f ca="1"/>
        <v>0</v>
      </c>
      <c r="CH500" s="19">
        <f t="shared" ca="1" si="480"/>
        <v>0</v>
      </c>
      <c r="CK500" s="198" cm="1">
        <f t="array" ref="CK500">IFERROR(MATCH(TRUE,INDEX($B$14:$B$117&gt;=CJ500,0),0),"")</f>
        <v>1</v>
      </c>
      <c r="CL500" s="194">
        <f t="shared" ca="1" si="481"/>
        <v>1.3963799927016407E-2</v>
      </c>
      <c r="CO500" s="194">
        <f t="shared" si="482"/>
        <v>0</v>
      </c>
      <c r="CP500" s="19">
        <f ca="1"/>
        <v>0</v>
      </c>
      <c r="CQ500" s="19">
        <f t="shared" ca="1" si="483"/>
        <v>0</v>
      </c>
      <c r="CT500" s="198" cm="1">
        <f t="array" ref="CT500">IFERROR(MATCH(TRUE,INDEX($B$14:$B$117&gt;=CS500,0),0),"")</f>
        <v>1</v>
      </c>
      <c r="CU500" s="194">
        <f t="shared" ca="1" si="484"/>
        <v>1.3963799927016407E-2</v>
      </c>
      <c r="CX500" s="194">
        <f t="shared" si="485"/>
        <v>0</v>
      </c>
      <c r="CY500" s="19" t="e">
        <f ca="1"/>
        <v>#N/A</v>
      </c>
      <c r="CZ500" s="19" t="e">
        <f t="shared" ca="1" si="486"/>
        <v>#N/A</v>
      </c>
      <c r="DC500" s="198" cm="1">
        <f t="array" ref="DC500">IFERROR(MATCH(TRUE,INDEX($B$14:$B$117&gt;=DB500,0),0),"")</f>
        <v>1</v>
      </c>
      <c r="DD500" s="194">
        <f t="shared" ca="1" si="487"/>
        <v>1.3963799927016407E-2</v>
      </c>
      <c r="DG500" s="194">
        <f t="shared" si="488"/>
        <v>0</v>
      </c>
      <c r="DH500" s="19" t="e">
        <f ca="1"/>
        <v>#N/A</v>
      </c>
      <c r="DI500" s="19" t="e">
        <f t="shared" ca="1" si="489"/>
        <v>#N/A</v>
      </c>
      <c r="DL500" s="198" cm="1">
        <f t="array" ref="DL500">IFERROR(MATCH(TRUE,INDEX($B$14:$B$117&gt;=DK500,0),0),"")</f>
        <v>1</v>
      </c>
      <c r="DM500" s="194">
        <f t="shared" ca="1" si="490"/>
        <v>1.3963799927016407E-2</v>
      </c>
      <c r="DP500" s="194">
        <f t="shared" si="491"/>
        <v>0</v>
      </c>
      <c r="DQ500" s="19" t="e">
        <f ca="1"/>
        <v>#N/A</v>
      </c>
      <c r="DR500" s="19" t="e">
        <f t="shared" ca="1" si="492"/>
        <v>#N/A</v>
      </c>
      <c r="DU500" s="198" cm="1">
        <f t="array" ref="DU500">IFERROR(MATCH(TRUE,INDEX($B$14:$B$117&gt;=DT500,0),0),"")</f>
        <v>1</v>
      </c>
      <c r="DV500" s="194">
        <f t="shared" ca="1" si="493"/>
        <v>1.3963799927016407E-2</v>
      </c>
      <c r="DY500" s="194">
        <f t="shared" si="494"/>
        <v>0</v>
      </c>
      <c r="DZ500" s="19" t="e">
        <f ca="1"/>
        <v>#N/A</v>
      </c>
      <c r="EA500" s="19" t="e">
        <f t="shared" ca="1" si="495"/>
        <v>#N/A</v>
      </c>
      <c r="ED500" s="198" cm="1">
        <f t="array" ref="ED500">IFERROR(MATCH(TRUE,INDEX($B$14:$B$117&gt;=EC500,0),0),"")</f>
        <v>1</v>
      </c>
      <c r="EE500" s="194">
        <f t="shared" ca="1" si="496"/>
        <v>1.3963799927016407E-2</v>
      </c>
      <c r="EH500" s="194">
        <f t="shared" si="497"/>
        <v>0</v>
      </c>
      <c r="EI500" s="19" t="e">
        <f ca="1"/>
        <v>#N/A</v>
      </c>
      <c r="EJ500" s="19" t="e">
        <f t="shared" ca="1" si="498"/>
        <v>#N/A</v>
      </c>
      <c r="EM500" s="198" cm="1">
        <f t="array" ref="EM500">IFERROR(MATCH(TRUE,INDEX($B$14:$B$117&gt;=EL500,0),0),"")</f>
        <v>1</v>
      </c>
      <c r="EN500" s="194">
        <f t="shared" ca="1" si="499"/>
        <v>1.3963799927016407E-2</v>
      </c>
      <c r="EQ500" s="194">
        <f t="shared" si="500"/>
        <v>0</v>
      </c>
      <c r="ER500" s="19" t="e">
        <f ca="1"/>
        <v>#N/A</v>
      </c>
      <c r="ES500" s="19" t="e">
        <f t="shared" ca="1" si="501"/>
        <v>#N/A</v>
      </c>
      <c r="EV500" s="198" cm="1">
        <f t="array" ref="EV500">IFERROR(MATCH(TRUE,INDEX($B$14:$B$117&gt;=EU500,0),0),"")</f>
        <v>1</v>
      </c>
      <c r="EW500" s="194">
        <f t="shared" ca="1" si="502"/>
        <v>1.3963799927016407E-2</v>
      </c>
      <c r="EZ500" s="194">
        <f t="shared" si="503"/>
        <v>0</v>
      </c>
      <c r="FA500" s="19" t="e">
        <f ca="1"/>
        <v>#N/A</v>
      </c>
      <c r="FB500" s="19" t="e">
        <f t="shared" ca="1" si="504"/>
        <v>#N/A</v>
      </c>
      <c r="FE500" s="198" cm="1">
        <f t="array" ref="FE500">IFERROR(MATCH(TRUE,INDEX($B$14:$B$117&gt;=FD500,0),0),"")</f>
        <v>1</v>
      </c>
      <c r="FF500" s="194">
        <f t="shared" ca="1" si="505"/>
        <v>1.3963799927016407E-2</v>
      </c>
      <c r="FI500" s="194">
        <f t="shared" si="506"/>
        <v>0</v>
      </c>
      <c r="FJ500" s="19" t="e">
        <f ca="1"/>
        <v>#N/A</v>
      </c>
      <c r="FK500" s="19" t="e">
        <f t="shared" ca="1" si="507"/>
        <v>#N/A</v>
      </c>
      <c r="FN500" s="198" cm="1">
        <f t="array" ref="FN500">IFERROR(MATCH(TRUE,INDEX($B$14:$B$117&gt;=FM500,0),0),"")</f>
        <v>1</v>
      </c>
      <c r="FO500" s="194">
        <f t="shared" ca="1" si="508"/>
        <v>1.3963799927016407E-2</v>
      </c>
      <c r="FR500" s="194">
        <f t="shared" si="509"/>
        <v>0</v>
      </c>
      <c r="FS500" s="19" t="e">
        <f ca="1"/>
        <v>#N/A</v>
      </c>
      <c r="FT500" s="19" t="e">
        <f t="shared" ca="1" si="510"/>
        <v>#N/A</v>
      </c>
      <c r="FW500" s="198" cm="1">
        <f t="array" ref="FW500">IFERROR(MATCH(TRUE,INDEX($B$14:$B$117&gt;=FV500,0),0),"")</f>
        <v>1</v>
      </c>
      <c r="FX500" s="194">
        <f t="shared" ca="1" si="511"/>
        <v>1.3963799927016407E-2</v>
      </c>
      <c r="GA500" s="194">
        <f t="shared" si="512"/>
        <v>0</v>
      </c>
      <c r="GB500" s="19" t="e">
        <f ca="1"/>
        <v>#N/A</v>
      </c>
      <c r="GC500" s="19" t="e">
        <f t="shared" ca="1" si="513"/>
        <v>#N/A</v>
      </c>
    </row>
    <row r="501" spans="8:185" x14ac:dyDescent="0.2">
      <c r="H501" s="198" cm="1">
        <f t="array" ref="H501">IFERROR(MATCH(TRUE,INDEX($B$14:$B$117&gt;=G501,0),0),"")</f>
        <v>1</v>
      </c>
      <c r="I501" s="194">
        <f t="shared" ca="1" si="458"/>
        <v>1.3963799927016407E-2</v>
      </c>
      <c r="L501" s="194">
        <f t="shared" si="514"/>
        <v>0</v>
      </c>
      <c r="M501" s="19">
        <f ca="1"/>
        <v>0</v>
      </c>
      <c r="N501" s="19">
        <f t="shared" ca="1" si="515"/>
        <v>0</v>
      </c>
      <c r="Q501" s="198" cm="1">
        <f t="array" ref="Q501">IFERROR(MATCH(TRUE,INDEX($B$14:$B$117&gt;=P501,0),0),"")</f>
        <v>1</v>
      </c>
      <c r="R501" s="194">
        <f t="shared" ca="1" si="459"/>
        <v>1.3963799927016407E-2</v>
      </c>
      <c r="U501" s="194">
        <f t="shared" si="516"/>
        <v>0</v>
      </c>
      <c r="V501" s="19">
        <f ca="1"/>
        <v>0</v>
      </c>
      <c r="W501" s="19">
        <f t="shared" ca="1" si="517"/>
        <v>0</v>
      </c>
      <c r="Z501" s="198" cm="1">
        <f t="array" ref="Z501">IFERROR(MATCH(TRUE,INDEX($B$14:$B$117&gt;=Y501,0),0),"")</f>
        <v>1</v>
      </c>
      <c r="AA501" s="194">
        <f t="shared" ca="1" si="460"/>
        <v>1.3963799927016407E-2</v>
      </c>
      <c r="AD501" s="194">
        <f t="shared" si="461"/>
        <v>0</v>
      </c>
      <c r="AE501" s="19">
        <f ca="1"/>
        <v>0</v>
      </c>
      <c r="AF501" s="19">
        <f t="shared" ca="1" si="462"/>
        <v>0</v>
      </c>
      <c r="AI501" s="198" cm="1">
        <f t="array" ref="AI501">IFERROR(MATCH(TRUE,INDEX($B$14:$B$117&gt;=AH501,0),0),"")</f>
        <v>1</v>
      </c>
      <c r="AJ501" s="194">
        <f t="shared" ca="1" si="463"/>
        <v>1.3963799927016407E-2</v>
      </c>
      <c r="AM501" s="194">
        <f t="shared" si="464"/>
        <v>0</v>
      </c>
      <c r="AN501" s="19">
        <f ca="1"/>
        <v>0</v>
      </c>
      <c r="AO501" s="19">
        <f t="shared" ca="1" si="465"/>
        <v>0</v>
      </c>
      <c r="AR501" s="198" cm="1">
        <f t="array" ref="AR501">IFERROR(MATCH(TRUE,INDEX($B$14:$B$117&gt;=AQ501,0),0),"")</f>
        <v>1</v>
      </c>
      <c r="AS501" s="194">
        <f t="shared" ca="1" si="466"/>
        <v>1.3963799927016407E-2</v>
      </c>
      <c r="AV501" s="194">
        <f t="shared" si="467"/>
        <v>0</v>
      </c>
      <c r="AW501" s="19">
        <f ca="1"/>
        <v>0</v>
      </c>
      <c r="AX501" s="19">
        <f t="shared" ca="1" si="468"/>
        <v>0</v>
      </c>
      <c r="BA501" s="198" cm="1">
        <f t="array" ref="BA501">IFERROR(MATCH(TRUE,INDEX($B$14:$B$117&gt;=AZ501,0),0),"")</f>
        <v>1</v>
      </c>
      <c r="BB501" s="194">
        <f t="shared" ca="1" si="469"/>
        <v>1.3963799927016407E-2</v>
      </c>
      <c r="BE501" s="194">
        <f t="shared" si="470"/>
        <v>0</v>
      </c>
      <c r="BF501" s="19">
        <f ca="1"/>
        <v>0</v>
      </c>
      <c r="BG501" s="19">
        <f t="shared" ca="1" si="471"/>
        <v>0</v>
      </c>
      <c r="BJ501" s="198" cm="1">
        <f t="array" ref="BJ501">IFERROR(MATCH(TRUE,INDEX($B$14:$B$117&gt;=BI501,0),0),"")</f>
        <v>1</v>
      </c>
      <c r="BK501" s="194">
        <f t="shared" ca="1" si="472"/>
        <v>1.3963799927016407E-2</v>
      </c>
      <c r="BN501" s="194">
        <f t="shared" si="473"/>
        <v>0</v>
      </c>
      <c r="BO501" s="19">
        <f ca="1"/>
        <v>0</v>
      </c>
      <c r="BP501" s="19">
        <f t="shared" ca="1" si="474"/>
        <v>0</v>
      </c>
      <c r="BS501" s="198" cm="1">
        <f t="array" ref="BS501">IFERROR(MATCH(TRUE,INDEX($B$14:$B$117&gt;=BR501,0),0),"")</f>
        <v>1</v>
      </c>
      <c r="BT501" s="194">
        <f t="shared" ca="1" si="475"/>
        <v>1.3963799927016407E-2</v>
      </c>
      <c r="BW501" s="194">
        <f t="shared" si="476"/>
        <v>0</v>
      </c>
      <c r="BX501" s="19">
        <f ca="1"/>
        <v>0</v>
      </c>
      <c r="BY501" s="19">
        <f t="shared" ca="1" si="477"/>
        <v>0</v>
      </c>
      <c r="CB501" s="198" cm="1">
        <f t="array" ref="CB501">IFERROR(MATCH(TRUE,INDEX($B$14:$B$117&gt;=CA501,0),0),"")</f>
        <v>1</v>
      </c>
      <c r="CC501" s="194">
        <f t="shared" ca="1" si="478"/>
        <v>1.3963799927016407E-2</v>
      </c>
      <c r="CF501" s="194">
        <f t="shared" si="479"/>
        <v>0</v>
      </c>
      <c r="CG501" s="19">
        <f ca="1"/>
        <v>0</v>
      </c>
      <c r="CH501" s="19">
        <f t="shared" ca="1" si="480"/>
        <v>0</v>
      </c>
      <c r="CK501" s="198" cm="1">
        <f t="array" ref="CK501">IFERROR(MATCH(TRUE,INDEX($B$14:$B$117&gt;=CJ501,0),0),"")</f>
        <v>1</v>
      </c>
      <c r="CL501" s="194">
        <f t="shared" ca="1" si="481"/>
        <v>1.3963799927016407E-2</v>
      </c>
      <c r="CO501" s="194">
        <f t="shared" si="482"/>
        <v>0</v>
      </c>
      <c r="CP501" s="19">
        <f ca="1"/>
        <v>0</v>
      </c>
      <c r="CQ501" s="19">
        <f t="shared" ca="1" si="483"/>
        <v>0</v>
      </c>
      <c r="CT501" s="198" cm="1">
        <f t="array" ref="CT501">IFERROR(MATCH(TRUE,INDEX($B$14:$B$117&gt;=CS501,0),0),"")</f>
        <v>1</v>
      </c>
      <c r="CU501" s="194">
        <f t="shared" ca="1" si="484"/>
        <v>1.3963799927016407E-2</v>
      </c>
      <c r="CX501" s="194">
        <f t="shared" si="485"/>
        <v>0</v>
      </c>
      <c r="CY501" s="19" t="e">
        <f ca="1"/>
        <v>#N/A</v>
      </c>
      <c r="CZ501" s="19" t="e">
        <f t="shared" ca="1" si="486"/>
        <v>#N/A</v>
      </c>
      <c r="DC501" s="198" cm="1">
        <f t="array" ref="DC501">IFERROR(MATCH(TRUE,INDEX($B$14:$B$117&gt;=DB501,0),0),"")</f>
        <v>1</v>
      </c>
      <c r="DD501" s="194">
        <f t="shared" ca="1" si="487"/>
        <v>1.3963799927016407E-2</v>
      </c>
      <c r="DG501" s="194">
        <f t="shared" si="488"/>
        <v>0</v>
      </c>
      <c r="DH501" s="19" t="e">
        <f ca="1"/>
        <v>#N/A</v>
      </c>
      <c r="DI501" s="19" t="e">
        <f t="shared" ca="1" si="489"/>
        <v>#N/A</v>
      </c>
      <c r="DL501" s="198" cm="1">
        <f t="array" ref="DL501">IFERROR(MATCH(TRUE,INDEX($B$14:$B$117&gt;=DK501,0),0),"")</f>
        <v>1</v>
      </c>
      <c r="DM501" s="194">
        <f t="shared" ca="1" si="490"/>
        <v>1.3963799927016407E-2</v>
      </c>
      <c r="DP501" s="194">
        <f t="shared" si="491"/>
        <v>0</v>
      </c>
      <c r="DQ501" s="19" t="e">
        <f ca="1"/>
        <v>#N/A</v>
      </c>
      <c r="DR501" s="19" t="e">
        <f t="shared" ca="1" si="492"/>
        <v>#N/A</v>
      </c>
      <c r="DU501" s="198" cm="1">
        <f t="array" ref="DU501">IFERROR(MATCH(TRUE,INDEX($B$14:$B$117&gt;=DT501,0),0),"")</f>
        <v>1</v>
      </c>
      <c r="DV501" s="194">
        <f t="shared" ca="1" si="493"/>
        <v>1.3963799927016407E-2</v>
      </c>
      <c r="DY501" s="194">
        <f t="shared" si="494"/>
        <v>0</v>
      </c>
      <c r="DZ501" s="19" t="e">
        <f ca="1"/>
        <v>#N/A</v>
      </c>
      <c r="EA501" s="19" t="e">
        <f t="shared" ca="1" si="495"/>
        <v>#N/A</v>
      </c>
      <c r="ED501" s="198" cm="1">
        <f t="array" ref="ED501">IFERROR(MATCH(TRUE,INDEX($B$14:$B$117&gt;=EC501,0),0),"")</f>
        <v>1</v>
      </c>
      <c r="EE501" s="194">
        <f t="shared" ca="1" si="496"/>
        <v>1.3963799927016407E-2</v>
      </c>
      <c r="EH501" s="194">
        <f t="shared" si="497"/>
        <v>0</v>
      </c>
      <c r="EI501" s="19" t="e">
        <f ca="1"/>
        <v>#N/A</v>
      </c>
      <c r="EJ501" s="19" t="e">
        <f t="shared" ca="1" si="498"/>
        <v>#N/A</v>
      </c>
      <c r="EM501" s="198" cm="1">
        <f t="array" ref="EM501">IFERROR(MATCH(TRUE,INDEX($B$14:$B$117&gt;=EL501,0),0),"")</f>
        <v>1</v>
      </c>
      <c r="EN501" s="194">
        <f t="shared" ca="1" si="499"/>
        <v>1.3963799927016407E-2</v>
      </c>
      <c r="EQ501" s="194">
        <f t="shared" si="500"/>
        <v>0</v>
      </c>
      <c r="ER501" s="19" t="e">
        <f ca="1"/>
        <v>#N/A</v>
      </c>
      <c r="ES501" s="19" t="e">
        <f t="shared" ca="1" si="501"/>
        <v>#N/A</v>
      </c>
      <c r="EV501" s="198" cm="1">
        <f t="array" ref="EV501">IFERROR(MATCH(TRUE,INDEX($B$14:$B$117&gt;=EU501,0),0),"")</f>
        <v>1</v>
      </c>
      <c r="EW501" s="194">
        <f t="shared" ca="1" si="502"/>
        <v>1.3963799927016407E-2</v>
      </c>
      <c r="EZ501" s="194">
        <f t="shared" si="503"/>
        <v>0</v>
      </c>
      <c r="FA501" s="19" t="e">
        <f ca="1"/>
        <v>#N/A</v>
      </c>
      <c r="FB501" s="19" t="e">
        <f t="shared" ca="1" si="504"/>
        <v>#N/A</v>
      </c>
      <c r="FE501" s="198" cm="1">
        <f t="array" ref="FE501">IFERROR(MATCH(TRUE,INDEX($B$14:$B$117&gt;=FD501,0),0),"")</f>
        <v>1</v>
      </c>
      <c r="FF501" s="194">
        <f t="shared" ca="1" si="505"/>
        <v>1.3963799927016407E-2</v>
      </c>
      <c r="FI501" s="194">
        <f t="shared" si="506"/>
        <v>0</v>
      </c>
      <c r="FJ501" s="19" t="e">
        <f ca="1"/>
        <v>#N/A</v>
      </c>
      <c r="FK501" s="19" t="e">
        <f t="shared" ca="1" si="507"/>
        <v>#N/A</v>
      </c>
      <c r="FN501" s="198" cm="1">
        <f t="array" ref="FN501">IFERROR(MATCH(TRUE,INDEX($B$14:$B$117&gt;=FM501,0),0),"")</f>
        <v>1</v>
      </c>
      <c r="FO501" s="194">
        <f t="shared" ca="1" si="508"/>
        <v>1.3963799927016407E-2</v>
      </c>
      <c r="FR501" s="194">
        <f t="shared" si="509"/>
        <v>0</v>
      </c>
      <c r="FS501" s="19" t="e">
        <f ca="1"/>
        <v>#N/A</v>
      </c>
      <c r="FT501" s="19" t="e">
        <f t="shared" ca="1" si="510"/>
        <v>#N/A</v>
      </c>
      <c r="FW501" s="198" cm="1">
        <f t="array" ref="FW501">IFERROR(MATCH(TRUE,INDEX($B$14:$B$117&gt;=FV501,0),0),"")</f>
        <v>1</v>
      </c>
      <c r="FX501" s="194">
        <f t="shared" ca="1" si="511"/>
        <v>1.3963799927016407E-2</v>
      </c>
      <c r="GA501" s="194">
        <f t="shared" si="512"/>
        <v>0</v>
      </c>
      <c r="GB501" s="19" t="e">
        <f ca="1"/>
        <v>#N/A</v>
      </c>
      <c r="GC501" s="19" t="e">
        <f t="shared" ca="1" si="513"/>
        <v>#N/A</v>
      </c>
    </row>
    <row r="502" spans="8:185" x14ac:dyDescent="0.2">
      <c r="H502" s="198" cm="1">
        <f t="array" ref="H502">IFERROR(MATCH(TRUE,INDEX($B$14:$B$117&gt;=G502,0),0),"")</f>
        <v>1</v>
      </c>
      <c r="I502" s="194">
        <f t="shared" ca="1" si="458"/>
        <v>1.3963799927016407E-2</v>
      </c>
      <c r="L502" s="194">
        <f t="shared" si="514"/>
        <v>0</v>
      </c>
      <c r="M502" s="19">
        <f ca="1"/>
        <v>0</v>
      </c>
      <c r="N502" s="19">
        <f t="shared" ca="1" si="515"/>
        <v>0</v>
      </c>
      <c r="Q502" s="198" cm="1">
        <f t="array" ref="Q502">IFERROR(MATCH(TRUE,INDEX($B$14:$B$117&gt;=P502,0),0),"")</f>
        <v>1</v>
      </c>
      <c r="R502" s="194">
        <f t="shared" ca="1" si="459"/>
        <v>1.3963799927016407E-2</v>
      </c>
      <c r="U502" s="194">
        <f t="shared" si="516"/>
        <v>0</v>
      </c>
      <c r="V502" s="19">
        <f ca="1"/>
        <v>0</v>
      </c>
      <c r="W502" s="19">
        <f t="shared" ca="1" si="517"/>
        <v>0</v>
      </c>
      <c r="Z502" s="198" cm="1">
        <f t="array" ref="Z502">IFERROR(MATCH(TRUE,INDEX($B$14:$B$117&gt;=Y502,0),0),"")</f>
        <v>1</v>
      </c>
      <c r="AA502" s="194">
        <f t="shared" ca="1" si="460"/>
        <v>1.3963799927016407E-2</v>
      </c>
      <c r="AD502" s="194">
        <f t="shared" si="461"/>
        <v>0</v>
      </c>
      <c r="AE502" s="19">
        <f ca="1"/>
        <v>0</v>
      </c>
      <c r="AF502" s="19">
        <f t="shared" ca="1" si="462"/>
        <v>0</v>
      </c>
      <c r="AI502" s="198" cm="1">
        <f t="array" ref="AI502">IFERROR(MATCH(TRUE,INDEX($B$14:$B$117&gt;=AH502,0),0),"")</f>
        <v>1</v>
      </c>
      <c r="AJ502" s="194">
        <f t="shared" ca="1" si="463"/>
        <v>1.3963799927016407E-2</v>
      </c>
      <c r="AM502" s="194">
        <f t="shared" si="464"/>
        <v>0</v>
      </c>
      <c r="AN502" s="19">
        <f ca="1"/>
        <v>0</v>
      </c>
      <c r="AO502" s="19">
        <f t="shared" ca="1" si="465"/>
        <v>0</v>
      </c>
      <c r="AR502" s="198" cm="1">
        <f t="array" ref="AR502">IFERROR(MATCH(TRUE,INDEX($B$14:$B$117&gt;=AQ502,0),0),"")</f>
        <v>1</v>
      </c>
      <c r="AS502" s="194">
        <f t="shared" ca="1" si="466"/>
        <v>1.3963799927016407E-2</v>
      </c>
      <c r="AV502" s="194">
        <f t="shared" si="467"/>
        <v>0</v>
      </c>
      <c r="AW502" s="19">
        <f ca="1"/>
        <v>0</v>
      </c>
      <c r="AX502" s="19">
        <f t="shared" ca="1" si="468"/>
        <v>0</v>
      </c>
      <c r="BA502" s="198" cm="1">
        <f t="array" ref="BA502">IFERROR(MATCH(TRUE,INDEX($B$14:$B$117&gt;=AZ502,0),0),"")</f>
        <v>1</v>
      </c>
      <c r="BB502" s="194">
        <f t="shared" ca="1" si="469"/>
        <v>1.3963799927016407E-2</v>
      </c>
      <c r="BE502" s="194">
        <f t="shared" si="470"/>
        <v>0</v>
      </c>
      <c r="BF502" s="19">
        <f ca="1"/>
        <v>0</v>
      </c>
      <c r="BG502" s="19">
        <f t="shared" ca="1" si="471"/>
        <v>0</v>
      </c>
      <c r="BJ502" s="198" cm="1">
        <f t="array" ref="BJ502">IFERROR(MATCH(TRUE,INDEX($B$14:$B$117&gt;=BI502,0),0),"")</f>
        <v>1</v>
      </c>
      <c r="BK502" s="194">
        <f t="shared" ca="1" si="472"/>
        <v>1.3963799927016407E-2</v>
      </c>
      <c r="BN502" s="194">
        <f t="shared" si="473"/>
        <v>0</v>
      </c>
      <c r="BO502" s="19">
        <f ca="1"/>
        <v>0</v>
      </c>
      <c r="BP502" s="19">
        <f t="shared" ca="1" si="474"/>
        <v>0</v>
      </c>
      <c r="BS502" s="198" cm="1">
        <f t="array" ref="BS502">IFERROR(MATCH(TRUE,INDEX($B$14:$B$117&gt;=BR502,0),0),"")</f>
        <v>1</v>
      </c>
      <c r="BT502" s="194">
        <f t="shared" ca="1" si="475"/>
        <v>1.3963799927016407E-2</v>
      </c>
      <c r="BW502" s="194">
        <f t="shared" si="476"/>
        <v>0</v>
      </c>
      <c r="BX502" s="19">
        <f ca="1"/>
        <v>0</v>
      </c>
      <c r="BY502" s="19">
        <f t="shared" ca="1" si="477"/>
        <v>0</v>
      </c>
      <c r="CB502" s="198" cm="1">
        <f t="array" ref="CB502">IFERROR(MATCH(TRUE,INDEX($B$14:$B$117&gt;=CA502,0),0),"")</f>
        <v>1</v>
      </c>
      <c r="CC502" s="194">
        <f t="shared" ca="1" si="478"/>
        <v>1.3963799927016407E-2</v>
      </c>
      <c r="CF502" s="194">
        <f t="shared" si="479"/>
        <v>0</v>
      </c>
      <c r="CG502" s="19">
        <f ca="1"/>
        <v>0</v>
      </c>
      <c r="CH502" s="19">
        <f t="shared" ca="1" si="480"/>
        <v>0</v>
      </c>
      <c r="CK502" s="198" cm="1">
        <f t="array" ref="CK502">IFERROR(MATCH(TRUE,INDEX($B$14:$B$117&gt;=CJ502,0),0),"")</f>
        <v>1</v>
      </c>
      <c r="CL502" s="194">
        <f t="shared" ca="1" si="481"/>
        <v>1.3963799927016407E-2</v>
      </c>
      <c r="CO502" s="194">
        <f t="shared" si="482"/>
        <v>0</v>
      </c>
      <c r="CP502" s="19">
        <f ca="1"/>
        <v>0</v>
      </c>
      <c r="CQ502" s="19">
        <f t="shared" ca="1" si="483"/>
        <v>0</v>
      </c>
      <c r="CT502" s="198" cm="1">
        <f t="array" ref="CT502">IFERROR(MATCH(TRUE,INDEX($B$14:$B$117&gt;=CS502,0),0),"")</f>
        <v>1</v>
      </c>
      <c r="CU502" s="194">
        <f t="shared" ca="1" si="484"/>
        <v>1.3963799927016407E-2</v>
      </c>
      <c r="CX502" s="194">
        <f t="shared" si="485"/>
        <v>0</v>
      </c>
      <c r="CY502" s="19" t="e">
        <f ca="1"/>
        <v>#N/A</v>
      </c>
      <c r="CZ502" s="19" t="e">
        <f t="shared" ca="1" si="486"/>
        <v>#N/A</v>
      </c>
      <c r="DC502" s="198" cm="1">
        <f t="array" ref="DC502">IFERROR(MATCH(TRUE,INDEX($B$14:$B$117&gt;=DB502,0),0),"")</f>
        <v>1</v>
      </c>
      <c r="DD502" s="194">
        <f t="shared" ca="1" si="487"/>
        <v>1.3963799927016407E-2</v>
      </c>
      <c r="DG502" s="194">
        <f t="shared" si="488"/>
        <v>0</v>
      </c>
      <c r="DH502" s="19" t="e">
        <f ca="1"/>
        <v>#N/A</v>
      </c>
      <c r="DI502" s="19" t="e">
        <f t="shared" ca="1" si="489"/>
        <v>#N/A</v>
      </c>
      <c r="DL502" s="198" cm="1">
        <f t="array" ref="DL502">IFERROR(MATCH(TRUE,INDEX($B$14:$B$117&gt;=DK502,0),0),"")</f>
        <v>1</v>
      </c>
      <c r="DM502" s="194">
        <f t="shared" ca="1" si="490"/>
        <v>1.3963799927016407E-2</v>
      </c>
      <c r="DP502" s="194">
        <f t="shared" si="491"/>
        <v>0</v>
      </c>
      <c r="DQ502" s="19" t="e">
        <f ca="1"/>
        <v>#N/A</v>
      </c>
      <c r="DR502" s="19" t="e">
        <f t="shared" ca="1" si="492"/>
        <v>#N/A</v>
      </c>
      <c r="DU502" s="198" cm="1">
        <f t="array" ref="DU502">IFERROR(MATCH(TRUE,INDEX($B$14:$B$117&gt;=DT502,0),0),"")</f>
        <v>1</v>
      </c>
      <c r="DV502" s="194">
        <f t="shared" ca="1" si="493"/>
        <v>1.3963799927016407E-2</v>
      </c>
      <c r="DY502" s="194">
        <f t="shared" si="494"/>
        <v>0</v>
      </c>
      <c r="DZ502" s="19" t="e">
        <f ca="1"/>
        <v>#N/A</v>
      </c>
      <c r="EA502" s="19" t="e">
        <f t="shared" ca="1" si="495"/>
        <v>#N/A</v>
      </c>
      <c r="ED502" s="198" cm="1">
        <f t="array" ref="ED502">IFERROR(MATCH(TRUE,INDEX($B$14:$B$117&gt;=EC502,0),0),"")</f>
        <v>1</v>
      </c>
      <c r="EE502" s="194">
        <f t="shared" ca="1" si="496"/>
        <v>1.3963799927016407E-2</v>
      </c>
      <c r="EH502" s="194">
        <f t="shared" si="497"/>
        <v>0</v>
      </c>
      <c r="EI502" s="19" t="e">
        <f ca="1"/>
        <v>#N/A</v>
      </c>
      <c r="EJ502" s="19" t="e">
        <f t="shared" ca="1" si="498"/>
        <v>#N/A</v>
      </c>
      <c r="EM502" s="198" cm="1">
        <f t="array" ref="EM502">IFERROR(MATCH(TRUE,INDEX($B$14:$B$117&gt;=EL502,0),0),"")</f>
        <v>1</v>
      </c>
      <c r="EN502" s="194">
        <f t="shared" ca="1" si="499"/>
        <v>1.3963799927016407E-2</v>
      </c>
      <c r="EQ502" s="194">
        <f t="shared" si="500"/>
        <v>0</v>
      </c>
      <c r="ER502" s="19" t="e">
        <f ca="1"/>
        <v>#N/A</v>
      </c>
      <c r="ES502" s="19" t="e">
        <f t="shared" ca="1" si="501"/>
        <v>#N/A</v>
      </c>
      <c r="EV502" s="198" cm="1">
        <f t="array" ref="EV502">IFERROR(MATCH(TRUE,INDEX($B$14:$B$117&gt;=EU502,0),0),"")</f>
        <v>1</v>
      </c>
      <c r="EW502" s="194">
        <f t="shared" ca="1" si="502"/>
        <v>1.3963799927016407E-2</v>
      </c>
      <c r="EZ502" s="194">
        <f t="shared" si="503"/>
        <v>0</v>
      </c>
      <c r="FA502" s="19" t="e">
        <f ca="1"/>
        <v>#N/A</v>
      </c>
      <c r="FB502" s="19" t="e">
        <f t="shared" ca="1" si="504"/>
        <v>#N/A</v>
      </c>
      <c r="FE502" s="198" cm="1">
        <f t="array" ref="FE502">IFERROR(MATCH(TRUE,INDEX($B$14:$B$117&gt;=FD502,0),0),"")</f>
        <v>1</v>
      </c>
      <c r="FF502" s="194">
        <f t="shared" ca="1" si="505"/>
        <v>1.3963799927016407E-2</v>
      </c>
      <c r="FI502" s="194">
        <f t="shared" si="506"/>
        <v>0</v>
      </c>
      <c r="FJ502" s="19" t="e">
        <f ca="1"/>
        <v>#N/A</v>
      </c>
      <c r="FK502" s="19" t="e">
        <f t="shared" ca="1" si="507"/>
        <v>#N/A</v>
      </c>
      <c r="FN502" s="198" cm="1">
        <f t="array" ref="FN502">IFERROR(MATCH(TRUE,INDEX($B$14:$B$117&gt;=FM502,0),0),"")</f>
        <v>1</v>
      </c>
      <c r="FO502" s="194">
        <f t="shared" ca="1" si="508"/>
        <v>1.3963799927016407E-2</v>
      </c>
      <c r="FR502" s="194">
        <f t="shared" si="509"/>
        <v>0</v>
      </c>
      <c r="FS502" s="19" t="e">
        <f ca="1"/>
        <v>#N/A</v>
      </c>
      <c r="FT502" s="19" t="e">
        <f t="shared" ca="1" si="510"/>
        <v>#N/A</v>
      </c>
      <c r="FW502" s="198" cm="1">
        <f t="array" ref="FW502">IFERROR(MATCH(TRUE,INDEX($B$14:$B$117&gt;=FV502,0),0),"")</f>
        <v>1</v>
      </c>
      <c r="FX502" s="194">
        <f t="shared" ca="1" si="511"/>
        <v>1.3963799927016407E-2</v>
      </c>
      <c r="GA502" s="194">
        <f t="shared" si="512"/>
        <v>0</v>
      </c>
      <c r="GB502" s="19" t="e">
        <f ca="1"/>
        <v>#N/A</v>
      </c>
      <c r="GC502" s="19" t="e">
        <f t="shared" ca="1" si="513"/>
        <v>#N/A</v>
      </c>
    </row>
    <row r="503" spans="8:185" x14ac:dyDescent="0.2">
      <c r="H503" s="198" cm="1">
        <f t="array" ref="H503">IFERROR(MATCH(TRUE,INDEX($B$14:$B$117&gt;=G503,0),0),"")</f>
        <v>1</v>
      </c>
      <c r="I503" s="194">
        <f t="shared" ca="1" si="458"/>
        <v>1.3963799927016407E-2</v>
      </c>
      <c r="L503" s="194">
        <f t="shared" si="514"/>
        <v>0</v>
      </c>
      <c r="M503" s="19">
        <f ca="1"/>
        <v>0</v>
      </c>
      <c r="N503" s="19">
        <f t="shared" ca="1" si="515"/>
        <v>0</v>
      </c>
      <c r="Q503" s="198" cm="1">
        <f t="array" ref="Q503">IFERROR(MATCH(TRUE,INDEX($B$14:$B$117&gt;=P503,0),0),"")</f>
        <v>1</v>
      </c>
      <c r="R503" s="194">
        <f t="shared" ca="1" si="459"/>
        <v>1.3963799927016407E-2</v>
      </c>
      <c r="U503" s="194">
        <f t="shared" si="516"/>
        <v>0</v>
      </c>
      <c r="V503" s="19">
        <f ca="1"/>
        <v>0</v>
      </c>
      <c r="W503" s="19">
        <f t="shared" ca="1" si="517"/>
        <v>0</v>
      </c>
      <c r="Z503" s="198" cm="1">
        <f t="array" ref="Z503">IFERROR(MATCH(TRUE,INDEX($B$14:$B$117&gt;=Y503,0),0),"")</f>
        <v>1</v>
      </c>
      <c r="AA503" s="194">
        <f t="shared" ca="1" si="460"/>
        <v>1.3963799927016407E-2</v>
      </c>
      <c r="AD503" s="194">
        <f t="shared" si="461"/>
        <v>0</v>
      </c>
      <c r="AE503" s="19">
        <f ca="1"/>
        <v>0</v>
      </c>
      <c r="AF503" s="19">
        <f t="shared" ca="1" si="462"/>
        <v>0</v>
      </c>
      <c r="AI503" s="198" cm="1">
        <f t="array" ref="AI503">IFERROR(MATCH(TRUE,INDEX($B$14:$B$117&gt;=AH503,0),0),"")</f>
        <v>1</v>
      </c>
      <c r="AJ503" s="194">
        <f t="shared" ca="1" si="463"/>
        <v>1.3963799927016407E-2</v>
      </c>
      <c r="AM503" s="194">
        <f t="shared" si="464"/>
        <v>0</v>
      </c>
      <c r="AN503" s="19">
        <f ca="1"/>
        <v>0</v>
      </c>
      <c r="AO503" s="19">
        <f t="shared" ca="1" si="465"/>
        <v>0</v>
      </c>
      <c r="AR503" s="198" cm="1">
        <f t="array" ref="AR503">IFERROR(MATCH(TRUE,INDEX($B$14:$B$117&gt;=AQ503,0),0),"")</f>
        <v>1</v>
      </c>
      <c r="AS503" s="194">
        <f t="shared" ca="1" si="466"/>
        <v>1.3963799927016407E-2</v>
      </c>
      <c r="AV503" s="194">
        <f t="shared" si="467"/>
        <v>0</v>
      </c>
      <c r="AW503" s="19">
        <f ca="1"/>
        <v>0</v>
      </c>
      <c r="AX503" s="19">
        <f t="shared" ca="1" si="468"/>
        <v>0</v>
      </c>
      <c r="BA503" s="198" cm="1">
        <f t="array" ref="BA503">IFERROR(MATCH(TRUE,INDEX($B$14:$B$117&gt;=AZ503,0),0),"")</f>
        <v>1</v>
      </c>
      <c r="BB503" s="194">
        <f t="shared" ca="1" si="469"/>
        <v>1.3963799927016407E-2</v>
      </c>
      <c r="BE503" s="194">
        <f t="shared" si="470"/>
        <v>0</v>
      </c>
      <c r="BF503" s="19">
        <f ca="1"/>
        <v>0</v>
      </c>
      <c r="BG503" s="19">
        <f t="shared" ca="1" si="471"/>
        <v>0</v>
      </c>
      <c r="BJ503" s="198" cm="1">
        <f t="array" ref="BJ503">IFERROR(MATCH(TRUE,INDEX($B$14:$B$117&gt;=BI503,0),0),"")</f>
        <v>1</v>
      </c>
      <c r="BK503" s="194">
        <f t="shared" ca="1" si="472"/>
        <v>1.3963799927016407E-2</v>
      </c>
      <c r="BN503" s="194">
        <f t="shared" si="473"/>
        <v>0</v>
      </c>
      <c r="BO503" s="19">
        <f ca="1"/>
        <v>0</v>
      </c>
      <c r="BP503" s="19">
        <f t="shared" ca="1" si="474"/>
        <v>0</v>
      </c>
      <c r="BS503" s="198" cm="1">
        <f t="array" ref="BS503">IFERROR(MATCH(TRUE,INDEX($B$14:$B$117&gt;=BR503,0),0),"")</f>
        <v>1</v>
      </c>
      <c r="BT503" s="194">
        <f t="shared" ca="1" si="475"/>
        <v>1.3963799927016407E-2</v>
      </c>
      <c r="BW503" s="194">
        <f t="shared" si="476"/>
        <v>0</v>
      </c>
      <c r="BX503" s="19">
        <f ca="1"/>
        <v>0</v>
      </c>
      <c r="BY503" s="19">
        <f t="shared" ca="1" si="477"/>
        <v>0</v>
      </c>
      <c r="CB503" s="198" cm="1">
        <f t="array" ref="CB503">IFERROR(MATCH(TRUE,INDEX($B$14:$B$117&gt;=CA503,0),0),"")</f>
        <v>1</v>
      </c>
      <c r="CC503" s="194">
        <f t="shared" ca="1" si="478"/>
        <v>1.3963799927016407E-2</v>
      </c>
      <c r="CF503" s="194">
        <f t="shared" si="479"/>
        <v>0</v>
      </c>
      <c r="CG503" s="19">
        <f ca="1"/>
        <v>0</v>
      </c>
      <c r="CH503" s="19">
        <f t="shared" ca="1" si="480"/>
        <v>0</v>
      </c>
      <c r="CK503" s="198" cm="1">
        <f t="array" ref="CK503">IFERROR(MATCH(TRUE,INDEX($B$14:$B$117&gt;=CJ503,0),0),"")</f>
        <v>1</v>
      </c>
      <c r="CL503" s="194">
        <f t="shared" ca="1" si="481"/>
        <v>1.3963799927016407E-2</v>
      </c>
      <c r="CO503" s="194">
        <f t="shared" si="482"/>
        <v>0</v>
      </c>
      <c r="CP503" s="19">
        <f ca="1"/>
        <v>0</v>
      </c>
      <c r="CQ503" s="19">
        <f t="shared" ca="1" si="483"/>
        <v>0</v>
      </c>
      <c r="CT503" s="198" cm="1">
        <f t="array" ref="CT503">IFERROR(MATCH(TRUE,INDEX($B$14:$B$117&gt;=CS503,0),0),"")</f>
        <v>1</v>
      </c>
      <c r="CU503" s="194">
        <f t="shared" ca="1" si="484"/>
        <v>1.3963799927016407E-2</v>
      </c>
      <c r="CX503" s="194">
        <f t="shared" si="485"/>
        <v>0</v>
      </c>
      <c r="CY503" s="19" t="e">
        <f ca="1"/>
        <v>#N/A</v>
      </c>
      <c r="CZ503" s="19" t="e">
        <f t="shared" ca="1" si="486"/>
        <v>#N/A</v>
      </c>
      <c r="DC503" s="198" cm="1">
        <f t="array" ref="DC503">IFERROR(MATCH(TRUE,INDEX($B$14:$B$117&gt;=DB503,0),0),"")</f>
        <v>1</v>
      </c>
      <c r="DD503" s="194">
        <f t="shared" ca="1" si="487"/>
        <v>1.3963799927016407E-2</v>
      </c>
      <c r="DG503" s="194">
        <f t="shared" si="488"/>
        <v>0</v>
      </c>
      <c r="DH503" s="19" t="e">
        <f ca="1"/>
        <v>#N/A</v>
      </c>
      <c r="DI503" s="19" t="e">
        <f t="shared" ca="1" si="489"/>
        <v>#N/A</v>
      </c>
      <c r="DL503" s="198" cm="1">
        <f t="array" ref="DL503">IFERROR(MATCH(TRUE,INDEX($B$14:$B$117&gt;=DK503,0),0),"")</f>
        <v>1</v>
      </c>
      <c r="DM503" s="194">
        <f t="shared" ca="1" si="490"/>
        <v>1.3963799927016407E-2</v>
      </c>
      <c r="DP503" s="194">
        <f t="shared" si="491"/>
        <v>0</v>
      </c>
      <c r="DQ503" s="19" t="e">
        <f ca="1"/>
        <v>#N/A</v>
      </c>
      <c r="DR503" s="19" t="e">
        <f t="shared" ca="1" si="492"/>
        <v>#N/A</v>
      </c>
      <c r="DU503" s="198" cm="1">
        <f t="array" ref="DU503">IFERROR(MATCH(TRUE,INDEX($B$14:$B$117&gt;=DT503,0),0),"")</f>
        <v>1</v>
      </c>
      <c r="DV503" s="194">
        <f t="shared" ca="1" si="493"/>
        <v>1.3963799927016407E-2</v>
      </c>
      <c r="DY503" s="194">
        <f t="shared" si="494"/>
        <v>0</v>
      </c>
      <c r="DZ503" s="19" t="e">
        <f ca="1"/>
        <v>#N/A</v>
      </c>
      <c r="EA503" s="19" t="e">
        <f t="shared" ca="1" si="495"/>
        <v>#N/A</v>
      </c>
      <c r="ED503" s="198" cm="1">
        <f t="array" ref="ED503">IFERROR(MATCH(TRUE,INDEX($B$14:$B$117&gt;=EC503,0),0),"")</f>
        <v>1</v>
      </c>
      <c r="EE503" s="194">
        <f t="shared" ca="1" si="496"/>
        <v>1.3963799927016407E-2</v>
      </c>
      <c r="EH503" s="194">
        <f t="shared" si="497"/>
        <v>0</v>
      </c>
      <c r="EI503" s="19" t="e">
        <f ca="1"/>
        <v>#N/A</v>
      </c>
      <c r="EJ503" s="19" t="e">
        <f t="shared" ca="1" si="498"/>
        <v>#N/A</v>
      </c>
      <c r="EM503" s="198" cm="1">
        <f t="array" ref="EM503">IFERROR(MATCH(TRUE,INDEX($B$14:$B$117&gt;=EL503,0),0),"")</f>
        <v>1</v>
      </c>
      <c r="EN503" s="194">
        <f t="shared" ca="1" si="499"/>
        <v>1.3963799927016407E-2</v>
      </c>
      <c r="EQ503" s="194">
        <f t="shared" si="500"/>
        <v>0</v>
      </c>
      <c r="ER503" s="19" t="e">
        <f ca="1"/>
        <v>#N/A</v>
      </c>
      <c r="ES503" s="19" t="e">
        <f t="shared" ca="1" si="501"/>
        <v>#N/A</v>
      </c>
      <c r="EV503" s="198" cm="1">
        <f t="array" ref="EV503">IFERROR(MATCH(TRUE,INDEX($B$14:$B$117&gt;=EU503,0),0),"")</f>
        <v>1</v>
      </c>
      <c r="EW503" s="194">
        <f t="shared" ca="1" si="502"/>
        <v>1.3963799927016407E-2</v>
      </c>
      <c r="EZ503" s="194">
        <f t="shared" si="503"/>
        <v>0</v>
      </c>
      <c r="FA503" s="19" t="e">
        <f ca="1"/>
        <v>#N/A</v>
      </c>
      <c r="FB503" s="19" t="e">
        <f t="shared" ca="1" si="504"/>
        <v>#N/A</v>
      </c>
      <c r="FE503" s="198" cm="1">
        <f t="array" ref="FE503">IFERROR(MATCH(TRUE,INDEX($B$14:$B$117&gt;=FD503,0),0),"")</f>
        <v>1</v>
      </c>
      <c r="FF503" s="194">
        <f t="shared" ca="1" si="505"/>
        <v>1.3963799927016407E-2</v>
      </c>
      <c r="FI503" s="194">
        <f t="shared" si="506"/>
        <v>0</v>
      </c>
      <c r="FJ503" s="19" t="e">
        <f ca="1"/>
        <v>#N/A</v>
      </c>
      <c r="FK503" s="19" t="e">
        <f t="shared" ca="1" si="507"/>
        <v>#N/A</v>
      </c>
      <c r="FN503" s="198" cm="1">
        <f t="array" ref="FN503">IFERROR(MATCH(TRUE,INDEX($B$14:$B$117&gt;=FM503,0),0),"")</f>
        <v>1</v>
      </c>
      <c r="FO503" s="194">
        <f t="shared" ca="1" si="508"/>
        <v>1.3963799927016407E-2</v>
      </c>
      <c r="FR503" s="194">
        <f t="shared" si="509"/>
        <v>0</v>
      </c>
      <c r="FS503" s="19" t="e">
        <f ca="1"/>
        <v>#N/A</v>
      </c>
      <c r="FT503" s="19" t="e">
        <f t="shared" ca="1" si="510"/>
        <v>#N/A</v>
      </c>
      <c r="FW503" s="198" cm="1">
        <f t="array" ref="FW503">IFERROR(MATCH(TRUE,INDEX($B$14:$B$117&gt;=FV503,0),0),"")</f>
        <v>1</v>
      </c>
      <c r="FX503" s="194">
        <f t="shared" ca="1" si="511"/>
        <v>1.3963799927016407E-2</v>
      </c>
      <c r="GA503" s="194">
        <f t="shared" si="512"/>
        <v>0</v>
      </c>
      <c r="GB503" s="19" t="e">
        <f ca="1"/>
        <v>#N/A</v>
      </c>
      <c r="GC503" s="19" t="e">
        <f t="shared" ca="1" si="513"/>
        <v>#N/A</v>
      </c>
    </row>
    <row r="504" spans="8:185" x14ac:dyDescent="0.2">
      <c r="H504" s="198" cm="1">
        <f t="array" ref="H504">IFERROR(MATCH(TRUE,INDEX($B$14:$B$117&gt;=G504,0),0),"")</f>
        <v>1</v>
      </c>
      <c r="I504" s="194">
        <f t="shared" ca="1" si="458"/>
        <v>1.3963799927016407E-2</v>
      </c>
      <c r="L504" s="194">
        <f t="shared" si="514"/>
        <v>0</v>
      </c>
      <c r="M504" s="19">
        <f ca="1"/>
        <v>0</v>
      </c>
      <c r="N504" s="19">
        <f t="shared" ca="1" si="515"/>
        <v>0</v>
      </c>
      <c r="Q504" s="198" cm="1">
        <f t="array" ref="Q504">IFERROR(MATCH(TRUE,INDEX($B$14:$B$117&gt;=P504,0),0),"")</f>
        <v>1</v>
      </c>
      <c r="R504" s="194">
        <f t="shared" ca="1" si="459"/>
        <v>1.3963799927016407E-2</v>
      </c>
      <c r="U504" s="194">
        <f t="shared" si="516"/>
        <v>0</v>
      </c>
      <c r="V504" s="19">
        <f ca="1"/>
        <v>0</v>
      </c>
      <c r="W504" s="19">
        <f t="shared" ca="1" si="517"/>
        <v>0</v>
      </c>
      <c r="Z504" s="198" cm="1">
        <f t="array" ref="Z504">IFERROR(MATCH(TRUE,INDEX($B$14:$B$117&gt;=Y504,0),0),"")</f>
        <v>1</v>
      </c>
      <c r="AA504" s="194">
        <f t="shared" ca="1" si="460"/>
        <v>1.3963799927016407E-2</v>
      </c>
      <c r="AD504" s="194">
        <f t="shared" si="461"/>
        <v>0</v>
      </c>
      <c r="AE504" s="19">
        <f ca="1"/>
        <v>0</v>
      </c>
      <c r="AF504" s="19">
        <f t="shared" ca="1" si="462"/>
        <v>0</v>
      </c>
      <c r="AI504" s="198" cm="1">
        <f t="array" ref="AI504">IFERROR(MATCH(TRUE,INDEX($B$14:$B$117&gt;=AH504,0),0),"")</f>
        <v>1</v>
      </c>
      <c r="AJ504" s="194">
        <f t="shared" ca="1" si="463"/>
        <v>1.3963799927016407E-2</v>
      </c>
      <c r="AM504" s="194">
        <f t="shared" si="464"/>
        <v>0</v>
      </c>
      <c r="AN504" s="19">
        <f ca="1"/>
        <v>0</v>
      </c>
      <c r="AO504" s="19">
        <f t="shared" ca="1" si="465"/>
        <v>0</v>
      </c>
      <c r="AR504" s="198" cm="1">
        <f t="array" ref="AR504">IFERROR(MATCH(TRUE,INDEX($B$14:$B$117&gt;=AQ504,0),0),"")</f>
        <v>1</v>
      </c>
      <c r="AS504" s="194">
        <f t="shared" ca="1" si="466"/>
        <v>1.3963799927016407E-2</v>
      </c>
      <c r="AV504" s="194">
        <f t="shared" si="467"/>
        <v>0</v>
      </c>
      <c r="AW504" s="19">
        <f ca="1"/>
        <v>0</v>
      </c>
      <c r="AX504" s="19">
        <f t="shared" ca="1" si="468"/>
        <v>0</v>
      </c>
      <c r="BA504" s="198" cm="1">
        <f t="array" ref="BA504">IFERROR(MATCH(TRUE,INDEX($B$14:$B$117&gt;=AZ504,0),0),"")</f>
        <v>1</v>
      </c>
      <c r="BB504" s="194">
        <f t="shared" ca="1" si="469"/>
        <v>1.3963799927016407E-2</v>
      </c>
      <c r="BE504" s="194">
        <f t="shared" si="470"/>
        <v>0</v>
      </c>
      <c r="BF504" s="19">
        <f ca="1"/>
        <v>0</v>
      </c>
      <c r="BG504" s="19">
        <f t="shared" ca="1" si="471"/>
        <v>0</v>
      </c>
      <c r="BJ504" s="198" cm="1">
        <f t="array" ref="BJ504">IFERROR(MATCH(TRUE,INDEX($B$14:$B$117&gt;=BI504,0),0),"")</f>
        <v>1</v>
      </c>
      <c r="BK504" s="194">
        <f t="shared" ca="1" si="472"/>
        <v>1.3963799927016407E-2</v>
      </c>
      <c r="BN504" s="194">
        <f t="shared" si="473"/>
        <v>0</v>
      </c>
      <c r="BO504" s="19">
        <f ca="1"/>
        <v>0</v>
      </c>
      <c r="BP504" s="19">
        <f t="shared" ca="1" si="474"/>
        <v>0</v>
      </c>
      <c r="BS504" s="198" cm="1">
        <f t="array" ref="BS504">IFERROR(MATCH(TRUE,INDEX($B$14:$B$117&gt;=BR504,0),0),"")</f>
        <v>1</v>
      </c>
      <c r="BT504" s="194">
        <f t="shared" ca="1" si="475"/>
        <v>1.3963799927016407E-2</v>
      </c>
      <c r="BW504" s="194">
        <f t="shared" si="476"/>
        <v>0</v>
      </c>
      <c r="BX504" s="19">
        <f ca="1"/>
        <v>0</v>
      </c>
      <c r="BY504" s="19">
        <f t="shared" ca="1" si="477"/>
        <v>0</v>
      </c>
      <c r="CB504" s="198" cm="1">
        <f t="array" ref="CB504">IFERROR(MATCH(TRUE,INDEX($B$14:$B$117&gt;=CA504,0),0),"")</f>
        <v>1</v>
      </c>
      <c r="CC504" s="194">
        <f t="shared" ca="1" si="478"/>
        <v>1.3963799927016407E-2</v>
      </c>
      <c r="CF504" s="194">
        <f t="shared" si="479"/>
        <v>0</v>
      </c>
      <c r="CG504" s="19">
        <f ca="1"/>
        <v>0</v>
      </c>
      <c r="CH504" s="19">
        <f t="shared" ca="1" si="480"/>
        <v>0</v>
      </c>
      <c r="CK504" s="198" cm="1">
        <f t="array" ref="CK504">IFERROR(MATCH(TRUE,INDEX($B$14:$B$117&gt;=CJ504,0),0),"")</f>
        <v>1</v>
      </c>
      <c r="CL504" s="194">
        <f t="shared" ca="1" si="481"/>
        <v>1.3963799927016407E-2</v>
      </c>
      <c r="CO504" s="194">
        <f t="shared" si="482"/>
        <v>0</v>
      </c>
      <c r="CP504" s="19">
        <f ca="1"/>
        <v>0</v>
      </c>
      <c r="CQ504" s="19">
        <f t="shared" ca="1" si="483"/>
        <v>0</v>
      </c>
      <c r="CT504" s="198" cm="1">
        <f t="array" ref="CT504">IFERROR(MATCH(TRUE,INDEX($B$14:$B$117&gt;=CS504,0),0),"")</f>
        <v>1</v>
      </c>
      <c r="CU504" s="194">
        <f t="shared" ca="1" si="484"/>
        <v>1.3963799927016407E-2</v>
      </c>
      <c r="CX504" s="194">
        <f t="shared" si="485"/>
        <v>0</v>
      </c>
      <c r="CY504" s="19" t="e">
        <f ca="1"/>
        <v>#N/A</v>
      </c>
      <c r="CZ504" s="19" t="e">
        <f t="shared" ca="1" si="486"/>
        <v>#N/A</v>
      </c>
      <c r="DC504" s="198" cm="1">
        <f t="array" ref="DC504">IFERROR(MATCH(TRUE,INDEX($B$14:$B$117&gt;=DB504,0),0),"")</f>
        <v>1</v>
      </c>
      <c r="DD504" s="194">
        <f t="shared" ca="1" si="487"/>
        <v>1.3963799927016407E-2</v>
      </c>
      <c r="DG504" s="194">
        <f t="shared" si="488"/>
        <v>0</v>
      </c>
      <c r="DH504" s="19" t="e">
        <f ca="1"/>
        <v>#N/A</v>
      </c>
      <c r="DI504" s="19" t="e">
        <f t="shared" ca="1" si="489"/>
        <v>#N/A</v>
      </c>
      <c r="DL504" s="198" cm="1">
        <f t="array" ref="DL504">IFERROR(MATCH(TRUE,INDEX($B$14:$B$117&gt;=DK504,0),0),"")</f>
        <v>1</v>
      </c>
      <c r="DM504" s="194">
        <f t="shared" ca="1" si="490"/>
        <v>1.3963799927016407E-2</v>
      </c>
      <c r="DP504" s="194">
        <f t="shared" si="491"/>
        <v>0</v>
      </c>
      <c r="DQ504" s="19" t="e">
        <f ca="1"/>
        <v>#N/A</v>
      </c>
      <c r="DR504" s="19" t="e">
        <f t="shared" ca="1" si="492"/>
        <v>#N/A</v>
      </c>
      <c r="DU504" s="198" cm="1">
        <f t="array" ref="DU504">IFERROR(MATCH(TRUE,INDEX($B$14:$B$117&gt;=DT504,0),0),"")</f>
        <v>1</v>
      </c>
      <c r="DV504" s="194">
        <f t="shared" ca="1" si="493"/>
        <v>1.3963799927016407E-2</v>
      </c>
      <c r="DY504" s="194">
        <f t="shared" si="494"/>
        <v>0</v>
      </c>
      <c r="DZ504" s="19" t="e">
        <f ca="1"/>
        <v>#N/A</v>
      </c>
      <c r="EA504" s="19" t="e">
        <f t="shared" ca="1" si="495"/>
        <v>#N/A</v>
      </c>
      <c r="ED504" s="198" cm="1">
        <f t="array" ref="ED504">IFERROR(MATCH(TRUE,INDEX($B$14:$B$117&gt;=EC504,0),0),"")</f>
        <v>1</v>
      </c>
      <c r="EE504" s="194">
        <f t="shared" ca="1" si="496"/>
        <v>1.3963799927016407E-2</v>
      </c>
      <c r="EH504" s="194">
        <f t="shared" si="497"/>
        <v>0</v>
      </c>
      <c r="EI504" s="19" t="e">
        <f ca="1"/>
        <v>#N/A</v>
      </c>
      <c r="EJ504" s="19" t="e">
        <f t="shared" ca="1" si="498"/>
        <v>#N/A</v>
      </c>
      <c r="EM504" s="198" cm="1">
        <f t="array" ref="EM504">IFERROR(MATCH(TRUE,INDEX($B$14:$B$117&gt;=EL504,0),0),"")</f>
        <v>1</v>
      </c>
      <c r="EN504" s="194">
        <f t="shared" ca="1" si="499"/>
        <v>1.3963799927016407E-2</v>
      </c>
      <c r="EQ504" s="194">
        <f t="shared" si="500"/>
        <v>0</v>
      </c>
      <c r="ER504" s="19" t="e">
        <f ca="1"/>
        <v>#N/A</v>
      </c>
      <c r="ES504" s="19" t="e">
        <f t="shared" ca="1" si="501"/>
        <v>#N/A</v>
      </c>
      <c r="EV504" s="198" cm="1">
        <f t="array" ref="EV504">IFERROR(MATCH(TRUE,INDEX($B$14:$B$117&gt;=EU504,0),0),"")</f>
        <v>1</v>
      </c>
      <c r="EW504" s="194">
        <f t="shared" ca="1" si="502"/>
        <v>1.3963799927016407E-2</v>
      </c>
      <c r="EZ504" s="194">
        <f t="shared" si="503"/>
        <v>0</v>
      </c>
      <c r="FA504" s="19" t="e">
        <f ca="1"/>
        <v>#N/A</v>
      </c>
      <c r="FB504" s="19" t="e">
        <f t="shared" ca="1" si="504"/>
        <v>#N/A</v>
      </c>
      <c r="FE504" s="198" cm="1">
        <f t="array" ref="FE504">IFERROR(MATCH(TRUE,INDEX($B$14:$B$117&gt;=FD504,0),0),"")</f>
        <v>1</v>
      </c>
      <c r="FF504" s="194">
        <f t="shared" ca="1" si="505"/>
        <v>1.3963799927016407E-2</v>
      </c>
      <c r="FI504" s="194">
        <f t="shared" si="506"/>
        <v>0</v>
      </c>
      <c r="FJ504" s="19" t="e">
        <f ca="1"/>
        <v>#N/A</v>
      </c>
      <c r="FK504" s="19" t="e">
        <f t="shared" ca="1" si="507"/>
        <v>#N/A</v>
      </c>
      <c r="FN504" s="198" cm="1">
        <f t="array" ref="FN504">IFERROR(MATCH(TRUE,INDEX($B$14:$B$117&gt;=FM504,0),0),"")</f>
        <v>1</v>
      </c>
      <c r="FO504" s="194">
        <f t="shared" ca="1" si="508"/>
        <v>1.3963799927016407E-2</v>
      </c>
      <c r="FR504" s="194">
        <f t="shared" si="509"/>
        <v>0</v>
      </c>
      <c r="FS504" s="19" t="e">
        <f ca="1"/>
        <v>#N/A</v>
      </c>
      <c r="FT504" s="19" t="e">
        <f t="shared" ca="1" si="510"/>
        <v>#N/A</v>
      </c>
      <c r="FW504" s="198" cm="1">
        <f t="array" ref="FW504">IFERROR(MATCH(TRUE,INDEX($B$14:$B$117&gt;=FV504,0),0),"")</f>
        <v>1</v>
      </c>
      <c r="FX504" s="194">
        <f t="shared" ca="1" si="511"/>
        <v>1.3963799927016407E-2</v>
      </c>
      <c r="GA504" s="194">
        <f t="shared" si="512"/>
        <v>0</v>
      </c>
      <c r="GB504" s="19" t="e">
        <f ca="1"/>
        <v>#N/A</v>
      </c>
      <c r="GC504" s="19" t="e">
        <f t="shared" ca="1" si="513"/>
        <v>#N/A</v>
      </c>
    </row>
    <row r="505" spans="8:185" x14ac:dyDescent="0.2">
      <c r="H505" s="198" cm="1">
        <f t="array" ref="H505">IFERROR(MATCH(TRUE,INDEX($B$14:$B$117&gt;=G505,0),0),"")</f>
        <v>1</v>
      </c>
      <c r="I505" s="194">
        <f t="shared" ca="1" si="458"/>
        <v>1.3963799927016407E-2</v>
      </c>
      <c r="L505" s="194">
        <f t="shared" si="514"/>
        <v>0</v>
      </c>
      <c r="M505" s="19">
        <f ca="1"/>
        <v>0</v>
      </c>
      <c r="N505" s="19">
        <f t="shared" ca="1" si="515"/>
        <v>0</v>
      </c>
      <c r="Q505" s="198" cm="1">
        <f t="array" ref="Q505">IFERROR(MATCH(TRUE,INDEX($B$14:$B$117&gt;=P505,0),0),"")</f>
        <v>1</v>
      </c>
      <c r="R505" s="194">
        <f t="shared" ca="1" si="459"/>
        <v>1.3963799927016407E-2</v>
      </c>
      <c r="U505" s="194">
        <f t="shared" si="516"/>
        <v>0</v>
      </c>
      <c r="V505" s="19">
        <f ca="1"/>
        <v>0</v>
      </c>
      <c r="W505" s="19">
        <f t="shared" ca="1" si="517"/>
        <v>0</v>
      </c>
      <c r="Z505" s="198" cm="1">
        <f t="array" ref="Z505">IFERROR(MATCH(TRUE,INDEX($B$14:$B$117&gt;=Y505,0),0),"")</f>
        <v>1</v>
      </c>
      <c r="AA505" s="194">
        <f t="shared" ca="1" si="460"/>
        <v>1.3963799927016407E-2</v>
      </c>
      <c r="AD505" s="194">
        <f t="shared" si="461"/>
        <v>0</v>
      </c>
      <c r="AE505" s="19">
        <f ca="1"/>
        <v>0</v>
      </c>
      <c r="AF505" s="19">
        <f t="shared" ca="1" si="462"/>
        <v>0</v>
      </c>
      <c r="AI505" s="198" cm="1">
        <f t="array" ref="AI505">IFERROR(MATCH(TRUE,INDEX($B$14:$B$117&gt;=AH505,0),0),"")</f>
        <v>1</v>
      </c>
      <c r="AJ505" s="194">
        <f t="shared" ca="1" si="463"/>
        <v>1.3963799927016407E-2</v>
      </c>
      <c r="AM505" s="194">
        <f t="shared" si="464"/>
        <v>0</v>
      </c>
      <c r="AN505" s="19">
        <f ca="1"/>
        <v>0</v>
      </c>
      <c r="AO505" s="19">
        <f t="shared" ca="1" si="465"/>
        <v>0</v>
      </c>
      <c r="AR505" s="198" cm="1">
        <f t="array" ref="AR505">IFERROR(MATCH(TRUE,INDEX($B$14:$B$117&gt;=AQ505,0),0),"")</f>
        <v>1</v>
      </c>
      <c r="AS505" s="194">
        <f t="shared" ca="1" si="466"/>
        <v>1.3963799927016407E-2</v>
      </c>
      <c r="AV505" s="194">
        <f t="shared" si="467"/>
        <v>0</v>
      </c>
      <c r="AW505" s="19">
        <f ca="1"/>
        <v>0</v>
      </c>
      <c r="AX505" s="19">
        <f t="shared" ca="1" si="468"/>
        <v>0</v>
      </c>
      <c r="BA505" s="198" cm="1">
        <f t="array" ref="BA505">IFERROR(MATCH(TRUE,INDEX($B$14:$B$117&gt;=AZ505,0),0),"")</f>
        <v>1</v>
      </c>
      <c r="BB505" s="194">
        <f t="shared" ca="1" si="469"/>
        <v>1.3963799927016407E-2</v>
      </c>
      <c r="BE505" s="194">
        <f t="shared" si="470"/>
        <v>0</v>
      </c>
      <c r="BF505" s="19">
        <f ca="1"/>
        <v>0</v>
      </c>
      <c r="BG505" s="19">
        <f t="shared" ca="1" si="471"/>
        <v>0</v>
      </c>
      <c r="BJ505" s="198" cm="1">
        <f t="array" ref="BJ505">IFERROR(MATCH(TRUE,INDEX($B$14:$B$117&gt;=BI505,0),0),"")</f>
        <v>1</v>
      </c>
      <c r="BK505" s="194">
        <f t="shared" ca="1" si="472"/>
        <v>1.3963799927016407E-2</v>
      </c>
      <c r="BN505" s="194">
        <f t="shared" si="473"/>
        <v>0</v>
      </c>
      <c r="BO505" s="19">
        <f ca="1"/>
        <v>0</v>
      </c>
      <c r="BP505" s="19">
        <f t="shared" ca="1" si="474"/>
        <v>0</v>
      </c>
      <c r="BS505" s="198" cm="1">
        <f t="array" ref="BS505">IFERROR(MATCH(TRUE,INDEX($B$14:$B$117&gt;=BR505,0),0),"")</f>
        <v>1</v>
      </c>
      <c r="BT505" s="194">
        <f t="shared" ca="1" si="475"/>
        <v>1.3963799927016407E-2</v>
      </c>
      <c r="BW505" s="194">
        <f t="shared" si="476"/>
        <v>0</v>
      </c>
      <c r="BX505" s="19">
        <f ca="1"/>
        <v>0</v>
      </c>
      <c r="BY505" s="19">
        <f t="shared" ca="1" si="477"/>
        <v>0</v>
      </c>
      <c r="CB505" s="198" cm="1">
        <f t="array" ref="CB505">IFERROR(MATCH(TRUE,INDEX($B$14:$B$117&gt;=CA505,0),0),"")</f>
        <v>1</v>
      </c>
      <c r="CC505" s="194">
        <f t="shared" ca="1" si="478"/>
        <v>1.3963799927016407E-2</v>
      </c>
      <c r="CF505" s="194">
        <f t="shared" si="479"/>
        <v>0</v>
      </c>
      <c r="CG505" s="19">
        <f ca="1"/>
        <v>0</v>
      </c>
      <c r="CH505" s="19">
        <f t="shared" ca="1" si="480"/>
        <v>0</v>
      </c>
      <c r="CK505" s="198" cm="1">
        <f t="array" ref="CK505">IFERROR(MATCH(TRUE,INDEX($B$14:$B$117&gt;=CJ505,0),0),"")</f>
        <v>1</v>
      </c>
      <c r="CL505" s="194">
        <f t="shared" ca="1" si="481"/>
        <v>1.3963799927016407E-2</v>
      </c>
      <c r="CO505" s="194">
        <f t="shared" si="482"/>
        <v>0</v>
      </c>
      <c r="CP505" s="19">
        <f ca="1"/>
        <v>0</v>
      </c>
      <c r="CQ505" s="19">
        <f t="shared" ca="1" si="483"/>
        <v>0</v>
      </c>
      <c r="CT505" s="198" cm="1">
        <f t="array" ref="CT505">IFERROR(MATCH(TRUE,INDEX($B$14:$B$117&gt;=CS505,0),0),"")</f>
        <v>1</v>
      </c>
      <c r="CU505" s="194">
        <f t="shared" ca="1" si="484"/>
        <v>1.3963799927016407E-2</v>
      </c>
      <c r="CX505" s="194">
        <f t="shared" si="485"/>
        <v>0</v>
      </c>
      <c r="CY505" s="19" t="e">
        <f ca="1"/>
        <v>#N/A</v>
      </c>
      <c r="CZ505" s="19" t="e">
        <f t="shared" ca="1" si="486"/>
        <v>#N/A</v>
      </c>
      <c r="DC505" s="198" cm="1">
        <f t="array" ref="DC505">IFERROR(MATCH(TRUE,INDEX($B$14:$B$117&gt;=DB505,0),0),"")</f>
        <v>1</v>
      </c>
      <c r="DD505" s="194">
        <f t="shared" ca="1" si="487"/>
        <v>1.3963799927016407E-2</v>
      </c>
      <c r="DG505" s="194">
        <f t="shared" si="488"/>
        <v>0</v>
      </c>
      <c r="DH505" s="19" t="e">
        <f ca="1"/>
        <v>#N/A</v>
      </c>
      <c r="DI505" s="19" t="e">
        <f t="shared" ca="1" si="489"/>
        <v>#N/A</v>
      </c>
      <c r="DL505" s="198" cm="1">
        <f t="array" ref="DL505">IFERROR(MATCH(TRUE,INDEX($B$14:$B$117&gt;=DK505,0),0),"")</f>
        <v>1</v>
      </c>
      <c r="DM505" s="194">
        <f t="shared" ca="1" si="490"/>
        <v>1.3963799927016407E-2</v>
      </c>
      <c r="DP505" s="194">
        <f t="shared" si="491"/>
        <v>0</v>
      </c>
      <c r="DQ505" s="19" t="e">
        <f ca="1"/>
        <v>#N/A</v>
      </c>
      <c r="DR505" s="19" t="e">
        <f t="shared" ca="1" si="492"/>
        <v>#N/A</v>
      </c>
      <c r="DU505" s="198" cm="1">
        <f t="array" ref="DU505">IFERROR(MATCH(TRUE,INDEX($B$14:$B$117&gt;=DT505,0),0),"")</f>
        <v>1</v>
      </c>
      <c r="DV505" s="194">
        <f t="shared" ca="1" si="493"/>
        <v>1.3963799927016407E-2</v>
      </c>
      <c r="DY505" s="194">
        <f t="shared" si="494"/>
        <v>0</v>
      </c>
      <c r="DZ505" s="19" t="e">
        <f ca="1"/>
        <v>#N/A</v>
      </c>
      <c r="EA505" s="19" t="e">
        <f t="shared" ca="1" si="495"/>
        <v>#N/A</v>
      </c>
      <c r="ED505" s="198" cm="1">
        <f t="array" ref="ED505">IFERROR(MATCH(TRUE,INDEX($B$14:$B$117&gt;=EC505,0),0),"")</f>
        <v>1</v>
      </c>
      <c r="EE505" s="194">
        <f t="shared" ca="1" si="496"/>
        <v>1.3963799927016407E-2</v>
      </c>
      <c r="EH505" s="194">
        <f t="shared" si="497"/>
        <v>0</v>
      </c>
      <c r="EI505" s="19" t="e">
        <f ca="1"/>
        <v>#N/A</v>
      </c>
      <c r="EJ505" s="19" t="e">
        <f t="shared" ca="1" si="498"/>
        <v>#N/A</v>
      </c>
      <c r="EM505" s="198" cm="1">
        <f t="array" ref="EM505">IFERROR(MATCH(TRUE,INDEX($B$14:$B$117&gt;=EL505,0),0),"")</f>
        <v>1</v>
      </c>
      <c r="EN505" s="194">
        <f t="shared" ca="1" si="499"/>
        <v>1.3963799927016407E-2</v>
      </c>
      <c r="EQ505" s="194">
        <f t="shared" si="500"/>
        <v>0</v>
      </c>
      <c r="ER505" s="19" t="e">
        <f ca="1"/>
        <v>#N/A</v>
      </c>
      <c r="ES505" s="19" t="e">
        <f t="shared" ca="1" si="501"/>
        <v>#N/A</v>
      </c>
      <c r="EV505" s="198" cm="1">
        <f t="array" ref="EV505">IFERROR(MATCH(TRUE,INDEX($B$14:$B$117&gt;=EU505,0),0),"")</f>
        <v>1</v>
      </c>
      <c r="EW505" s="194">
        <f t="shared" ca="1" si="502"/>
        <v>1.3963799927016407E-2</v>
      </c>
      <c r="EZ505" s="194">
        <f t="shared" si="503"/>
        <v>0</v>
      </c>
      <c r="FA505" s="19" t="e">
        <f ca="1"/>
        <v>#N/A</v>
      </c>
      <c r="FB505" s="19" t="e">
        <f t="shared" ca="1" si="504"/>
        <v>#N/A</v>
      </c>
      <c r="FE505" s="198" cm="1">
        <f t="array" ref="FE505">IFERROR(MATCH(TRUE,INDEX($B$14:$B$117&gt;=FD505,0),0),"")</f>
        <v>1</v>
      </c>
      <c r="FF505" s="194">
        <f t="shared" ca="1" si="505"/>
        <v>1.3963799927016407E-2</v>
      </c>
      <c r="FI505" s="194">
        <f t="shared" si="506"/>
        <v>0</v>
      </c>
      <c r="FJ505" s="19" t="e">
        <f ca="1"/>
        <v>#N/A</v>
      </c>
      <c r="FK505" s="19" t="e">
        <f t="shared" ca="1" si="507"/>
        <v>#N/A</v>
      </c>
      <c r="FN505" s="198" cm="1">
        <f t="array" ref="FN505">IFERROR(MATCH(TRUE,INDEX($B$14:$B$117&gt;=FM505,0),0),"")</f>
        <v>1</v>
      </c>
      <c r="FO505" s="194">
        <f t="shared" ca="1" si="508"/>
        <v>1.3963799927016407E-2</v>
      </c>
      <c r="FR505" s="194">
        <f t="shared" si="509"/>
        <v>0</v>
      </c>
      <c r="FS505" s="19" t="e">
        <f ca="1"/>
        <v>#N/A</v>
      </c>
      <c r="FT505" s="19" t="e">
        <f t="shared" ca="1" si="510"/>
        <v>#N/A</v>
      </c>
      <c r="FW505" s="198" cm="1">
        <f t="array" ref="FW505">IFERROR(MATCH(TRUE,INDEX($B$14:$B$117&gt;=FV505,0),0),"")</f>
        <v>1</v>
      </c>
      <c r="FX505" s="194">
        <f t="shared" ca="1" si="511"/>
        <v>1.3963799927016407E-2</v>
      </c>
      <c r="GA505" s="194">
        <f t="shared" si="512"/>
        <v>0</v>
      </c>
      <c r="GB505" s="19" t="e">
        <f ca="1"/>
        <v>#N/A</v>
      </c>
      <c r="GC505" s="19" t="e">
        <f t="shared" ca="1" si="513"/>
        <v>#N/A</v>
      </c>
    </row>
    <row r="506" spans="8:185" x14ac:dyDescent="0.2">
      <c r="H506" s="198" cm="1">
        <f t="array" ref="H506">IFERROR(MATCH(TRUE,INDEX($B$14:$B$117&gt;=G506,0),0),"")</f>
        <v>1</v>
      </c>
      <c r="I506" s="194">
        <f t="shared" ca="1" si="458"/>
        <v>1.3963799927016407E-2</v>
      </c>
      <c r="L506" s="194">
        <f t="shared" si="514"/>
        <v>0</v>
      </c>
      <c r="M506" s="19">
        <f ca="1"/>
        <v>0</v>
      </c>
      <c r="N506" s="19">
        <f t="shared" ca="1" si="515"/>
        <v>0</v>
      </c>
      <c r="Q506" s="198" cm="1">
        <f t="array" ref="Q506">IFERROR(MATCH(TRUE,INDEX($B$14:$B$117&gt;=P506,0),0),"")</f>
        <v>1</v>
      </c>
      <c r="R506" s="194">
        <f t="shared" ca="1" si="459"/>
        <v>1.3963799927016407E-2</v>
      </c>
      <c r="U506" s="194">
        <f t="shared" si="516"/>
        <v>0</v>
      </c>
      <c r="V506" s="19">
        <f ca="1"/>
        <v>0</v>
      </c>
      <c r="W506" s="19">
        <f t="shared" ca="1" si="517"/>
        <v>0</v>
      </c>
      <c r="Z506" s="198" cm="1">
        <f t="array" ref="Z506">IFERROR(MATCH(TRUE,INDEX($B$14:$B$117&gt;=Y506,0),0),"")</f>
        <v>1</v>
      </c>
      <c r="AA506" s="194">
        <f t="shared" ca="1" si="460"/>
        <v>1.3963799927016407E-2</v>
      </c>
      <c r="AD506" s="194">
        <f t="shared" si="461"/>
        <v>0</v>
      </c>
      <c r="AE506" s="19">
        <f ca="1"/>
        <v>0</v>
      </c>
      <c r="AF506" s="19">
        <f t="shared" ca="1" si="462"/>
        <v>0</v>
      </c>
      <c r="AI506" s="198" cm="1">
        <f t="array" ref="AI506">IFERROR(MATCH(TRUE,INDEX($B$14:$B$117&gt;=AH506,0),0),"")</f>
        <v>1</v>
      </c>
      <c r="AJ506" s="194">
        <f t="shared" ca="1" si="463"/>
        <v>1.3963799927016407E-2</v>
      </c>
      <c r="AM506" s="194">
        <f t="shared" si="464"/>
        <v>0</v>
      </c>
      <c r="AN506" s="19">
        <f ca="1"/>
        <v>0</v>
      </c>
      <c r="AO506" s="19">
        <f t="shared" ca="1" si="465"/>
        <v>0</v>
      </c>
      <c r="AR506" s="198" cm="1">
        <f t="array" ref="AR506">IFERROR(MATCH(TRUE,INDEX($B$14:$B$117&gt;=AQ506,0),0),"")</f>
        <v>1</v>
      </c>
      <c r="AS506" s="194">
        <f t="shared" ca="1" si="466"/>
        <v>1.3963799927016407E-2</v>
      </c>
      <c r="AV506" s="194">
        <f t="shared" si="467"/>
        <v>0</v>
      </c>
      <c r="AW506" s="19">
        <f ca="1"/>
        <v>0</v>
      </c>
      <c r="AX506" s="19">
        <f t="shared" ca="1" si="468"/>
        <v>0</v>
      </c>
      <c r="BA506" s="198" cm="1">
        <f t="array" ref="BA506">IFERROR(MATCH(TRUE,INDEX($B$14:$B$117&gt;=AZ506,0),0),"")</f>
        <v>1</v>
      </c>
      <c r="BB506" s="194">
        <f t="shared" ca="1" si="469"/>
        <v>1.3963799927016407E-2</v>
      </c>
      <c r="BE506" s="194">
        <f t="shared" si="470"/>
        <v>0</v>
      </c>
      <c r="BF506" s="19">
        <f ca="1"/>
        <v>0</v>
      </c>
      <c r="BG506" s="19">
        <f t="shared" ca="1" si="471"/>
        <v>0</v>
      </c>
      <c r="BJ506" s="198" cm="1">
        <f t="array" ref="BJ506">IFERROR(MATCH(TRUE,INDEX($B$14:$B$117&gt;=BI506,0),0),"")</f>
        <v>1</v>
      </c>
      <c r="BK506" s="194">
        <f t="shared" ca="1" si="472"/>
        <v>1.3963799927016407E-2</v>
      </c>
      <c r="BN506" s="194">
        <f t="shared" si="473"/>
        <v>0</v>
      </c>
      <c r="BO506" s="19">
        <f ca="1"/>
        <v>0</v>
      </c>
      <c r="BP506" s="19">
        <f t="shared" ca="1" si="474"/>
        <v>0</v>
      </c>
      <c r="BS506" s="198" cm="1">
        <f t="array" ref="BS506">IFERROR(MATCH(TRUE,INDEX($B$14:$B$117&gt;=BR506,0),0),"")</f>
        <v>1</v>
      </c>
      <c r="BT506" s="194">
        <f t="shared" ca="1" si="475"/>
        <v>1.3963799927016407E-2</v>
      </c>
      <c r="BW506" s="194">
        <f t="shared" si="476"/>
        <v>0</v>
      </c>
      <c r="BX506" s="19">
        <f ca="1"/>
        <v>0</v>
      </c>
      <c r="BY506" s="19">
        <f t="shared" ca="1" si="477"/>
        <v>0</v>
      </c>
      <c r="CB506" s="198" cm="1">
        <f t="array" ref="CB506">IFERROR(MATCH(TRUE,INDEX($B$14:$B$117&gt;=CA506,0),0),"")</f>
        <v>1</v>
      </c>
      <c r="CC506" s="194">
        <f t="shared" ca="1" si="478"/>
        <v>1.3963799927016407E-2</v>
      </c>
      <c r="CF506" s="194">
        <f t="shared" si="479"/>
        <v>0</v>
      </c>
      <c r="CG506" s="19">
        <f ca="1"/>
        <v>0</v>
      </c>
      <c r="CH506" s="19">
        <f t="shared" ca="1" si="480"/>
        <v>0</v>
      </c>
      <c r="CK506" s="198" cm="1">
        <f t="array" ref="CK506">IFERROR(MATCH(TRUE,INDEX($B$14:$B$117&gt;=CJ506,0),0),"")</f>
        <v>1</v>
      </c>
      <c r="CL506" s="194">
        <f t="shared" ca="1" si="481"/>
        <v>1.3963799927016407E-2</v>
      </c>
      <c r="CO506" s="194">
        <f t="shared" si="482"/>
        <v>0</v>
      </c>
      <c r="CP506" s="19">
        <f ca="1"/>
        <v>0</v>
      </c>
      <c r="CQ506" s="19">
        <f t="shared" ca="1" si="483"/>
        <v>0</v>
      </c>
      <c r="CT506" s="198" cm="1">
        <f t="array" ref="CT506">IFERROR(MATCH(TRUE,INDEX($B$14:$B$117&gt;=CS506,0),0),"")</f>
        <v>1</v>
      </c>
      <c r="CU506" s="194">
        <f t="shared" ca="1" si="484"/>
        <v>1.3963799927016407E-2</v>
      </c>
      <c r="CX506" s="194">
        <f t="shared" si="485"/>
        <v>0</v>
      </c>
      <c r="CY506" s="19" t="e">
        <f ca="1"/>
        <v>#N/A</v>
      </c>
      <c r="CZ506" s="19" t="e">
        <f t="shared" ca="1" si="486"/>
        <v>#N/A</v>
      </c>
      <c r="DC506" s="198" cm="1">
        <f t="array" ref="DC506">IFERROR(MATCH(TRUE,INDEX($B$14:$B$117&gt;=DB506,0),0),"")</f>
        <v>1</v>
      </c>
      <c r="DD506" s="194">
        <f t="shared" ca="1" si="487"/>
        <v>1.3963799927016407E-2</v>
      </c>
      <c r="DG506" s="194">
        <f t="shared" si="488"/>
        <v>0</v>
      </c>
      <c r="DH506" s="19" t="e">
        <f ca="1"/>
        <v>#N/A</v>
      </c>
      <c r="DI506" s="19" t="e">
        <f t="shared" ca="1" si="489"/>
        <v>#N/A</v>
      </c>
      <c r="DL506" s="198" cm="1">
        <f t="array" ref="DL506">IFERROR(MATCH(TRUE,INDEX($B$14:$B$117&gt;=DK506,0),0),"")</f>
        <v>1</v>
      </c>
      <c r="DM506" s="194">
        <f t="shared" ca="1" si="490"/>
        <v>1.3963799927016407E-2</v>
      </c>
      <c r="DP506" s="194">
        <f t="shared" si="491"/>
        <v>0</v>
      </c>
      <c r="DQ506" s="19" t="e">
        <f ca="1"/>
        <v>#N/A</v>
      </c>
      <c r="DR506" s="19" t="e">
        <f t="shared" ca="1" si="492"/>
        <v>#N/A</v>
      </c>
      <c r="DU506" s="198" cm="1">
        <f t="array" ref="DU506">IFERROR(MATCH(TRUE,INDEX($B$14:$B$117&gt;=DT506,0),0),"")</f>
        <v>1</v>
      </c>
      <c r="DV506" s="194">
        <f t="shared" ca="1" si="493"/>
        <v>1.3963799927016407E-2</v>
      </c>
      <c r="DY506" s="194">
        <f t="shared" si="494"/>
        <v>0</v>
      </c>
      <c r="DZ506" s="19" t="e">
        <f ca="1"/>
        <v>#N/A</v>
      </c>
      <c r="EA506" s="19" t="e">
        <f t="shared" ca="1" si="495"/>
        <v>#N/A</v>
      </c>
      <c r="ED506" s="198" cm="1">
        <f t="array" ref="ED506">IFERROR(MATCH(TRUE,INDEX($B$14:$B$117&gt;=EC506,0),0),"")</f>
        <v>1</v>
      </c>
      <c r="EE506" s="194">
        <f t="shared" ca="1" si="496"/>
        <v>1.3963799927016407E-2</v>
      </c>
      <c r="EH506" s="194">
        <f t="shared" si="497"/>
        <v>0</v>
      </c>
      <c r="EI506" s="19" t="e">
        <f ca="1"/>
        <v>#N/A</v>
      </c>
      <c r="EJ506" s="19" t="e">
        <f t="shared" ca="1" si="498"/>
        <v>#N/A</v>
      </c>
      <c r="EM506" s="198" cm="1">
        <f t="array" ref="EM506">IFERROR(MATCH(TRUE,INDEX($B$14:$B$117&gt;=EL506,0),0),"")</f>
        <v>1</v>
      </c>
      <c r="EN506" s="194">
        <f t="shared" ca="1" si="499"/>
        <v>1.3963799927016407E-2</v>
      </c>
      <c r="EQ506" s="194">
        <f t="shared" si="500"/>
        <v>0</v>
      </c>
      <c r="ER506" s="19" t="e">
        <f ca="1"/>
        <v>#N/A</v>
      </c>
      <c r="ES506" s="19" t="e">
        <f t="shared" ca="1" si="501"/>
        <v>#N/A</v>
      </c>
      <c r="EV506" s="198" cm="1">
        <f t="array" ref="EV506">IFERROR(MATCH(TRUE,INDEX($B$14:$B$117&gt;=EU506,0),0),"")</f>
        <v>1</v>
      </c>
      <c r="EW506" s="194">
        <f t="shared" ca="1" si="502"/>
        <v>1.3963799927016407E-2</v>
      </c>
      <c r="EZ506" s="194">
        <f t="shared" si="503"/>
        <v>0</v>
      </c>
      <c r="FA506" s="19" t="e">
        <f ca="1"/>
        <v>#N/A</v>
      </c>
      <c r="FB506" s="19" t="e">
        <f t="shared" ca="1" si="504"/>
        <v>#N/A</v>
      </c>
      <c r="FE506" s="198" cm="1">
        <f t="array" ref="FE506">IFERROR(MATCH(TRUE,INDEX($B$14:$B$117&gt;=FD506,0),0),"")</f>
        <v>1</v>
      </c>
      <c r="FF506" s="194">
        <f t="shared" ca="1" si="505"/>
        <v>1.3963799927016407E-2</v>
      </c>
      <c r="FI506" s="194">
        <f t="shared" si="506"/>
        <v>0</v>
      </c>
      <c r="FJ506" s="19" t="e">
        <f ca="1"/>
        <v>#N/A</v>
      </c>
      <c r="FK506" s="19" t="e">
        <f t="shared" ca="1" si="507"/>
        <v>#N/A</v>
      </c>
      <c r="FN506" s="198" cm="1">
        <f t="array" ref="FN506">IFERROR(MATCH(TRUE,INDEX($B$14:$B$117&gt;=FM506,0),0),"")</f>
        <v>1</v>
      </c>
      <c r="FO506" s="194">
        <f t="shared" ca="1" si="508"/>
        <v>1.3963799927016407E-2</v>
      </c>
      <c r="FR506" s="194">
        <f t="shared" si="509"/>
        <v>0</v>
      </c>
      <c r="FS506" s="19" t="e">
        <f ca="1"/>
        <v>#N/A</v>
      </c>
      <c r="FT506" s="19" t="e">
        <f t="shared" ca="1" si="510"/>
        <v>#N/A</v>
      </c>
      <c r="FW506" s="198" cm="1">
        <f t="array" ref="FW506">IFERROR(MATCH(TRUE,INDEX($B$14:$B$117&gt;=FV506,0),0),"")</f>
        <v>1</v>
      </c>
      <c r="FX506" s="194">
        <f t="shared" ca="1" si="511"/>
        <v>1.3963799927016407E-2</v>
      </c>
      <c r="GA506" s="194">
        <f t="shared" si="512"/>
        <v>0</v>
      </c>
      <c r="GB506" s="19" t="e">
        <f ca="1"/>
        <v>#N/A</v>
      </c>
      <c r="GC506" s="19" t="e">
        <f t="shared" ca="1" si="513"/>
        <v>#N/A</v>
      </c>
    </row>
    <row r="507" spans="8:185" x14ac:dyDescent="0.2">
      <c r="H507" s="198" cm="1">
        <f t="array" ref="H507">IFERROR(MATCH(TRUE,INDEX($B$14:$B$117&gt;=G507,0),0),"")</f>
        <v>1</v>
      </c>
      <c r="I507" s="194">
        <f t="shared" ca="1" si="458"/>
        <v>1.3963799927016407E-2</v>
      </c>
      <c r="L507" s="194">
        <f t="shared" si="514"/>
        <v>0</v>
      </c>
      <c r="M507" s="19">
        <f ca="1"/>
        <v>0</v>
      </c>
      <c r="N507" s="19">
        <f t="shared" ca="1" si="515"/>
        <v>0</v>
      </c>
      <c r="Q507" s="198" cm="1">
        <f t="array" ref="Q507">IFERROR(MATCH(TRUE,INDEX($B$14:$B$117&gt;=P507,0),0),"")</f>
        <v>1</v>
      </c>
      <c r="R507" s="194">
        <f t="shared" ca="1" si="459"/>
        <v>1.3963799927016407E-2</v>
      </c>
      <c r="U507" s="194">
        <f t="shared" si="516"/>
        <v>0</v>
      </c>
      <c r="V507" s="19">
        <f ca="1"/>
        <v>0</v>
      </c>
      <c r="W507" s="19">
        <f t="shared" ca="1" si="517"/>
        <v>0</v>
      </c>
      <c r="Z507" s="198" cm="1">
        <f t="array" ref="Z507">IFERROR(MATCH(TRUE,INDEX($B$14:$B$117&gt;=Y507,0),0),"")</f>
        <v>1</v>
      </c>
      <c r="AA507" s="194">
        <f t="shared" ca="1" si="460"/>
        <v>1.3963799927016407E-2</v>
      </c>
      <c r="AD507" s="194">
        <f t="shared" si="461"/>
        <v>0</v>
      </c>
      <c r="AE507" s="19">
        <f ca="1"/>
        <v>0</v>
      </c>
      <c r="AF507" s="19">
        <f t="shared" ca="1" si="462"/>
        <v>0</v>
      </c>
      <c r="AI507" s="198" cm="1">
        <f t="array" ref="AI507">IFERROR(MATCH(TRUE,INDEX($B$14:$B$117&gt;=AH507,0),0),"")</f>
        <v>1</v>
      </c>
      <c r="AJ507" s="194">
        <f t="shared" ca="1" si="463"/>
        <v>1.3963799927016407E-2</v>
      </c>
      <c r="AM507" s="194">
        <f t="shared" si="464"/>
        <v>0</v>
      </c>
      <c r="AN507" s="19">
        <f ca="1"/>
        <v>0</v>
      </c>
      <c r="AO507" s="19">
        <f t="shared" ca="1" si="465"/>
        <v>0</v>
      </c>
      <c r="AR507" s="198" cm="1">
        <f t="array" ref="AR507">IFERROR(MATCH(TRUE,INDEX($B$14:$B$117&gt;=AQ507,0),0),"")</f>
        <v>1</v>
      </c>
      <c r="AS507" s="194">
        <f t="shared" ca="1" si="466"/>
        <v>1.3963799927016407E-2</v>
      </c>
      <c r="AV507" s="194">
        <f t="shared" si="467"/>
        <v>0</v>
      </c>
      <c r="AW507" s="19">
        <f ca="1"/>
        <v>0</v>
      </c>
      <c r="AX507" s="19">
        <f t="shared" ca="1" si="468"/>
        <v>0</v>
      </c>
      <c r="BA507" s="198" cm="1">
        <f t="array" ref="BA507">IFERROR(MATCH(TRUE,INDEX($B$14:$B$117&gt;=AZ507,0),0),"")</f>
        <v>1</v>
      </c>
      <c r="BB507" s="194">
        <f t="shared" ca="1" si="469"/>
        <v>1.3963799927016407E-2</v>
      </c>
      <c r="BE507" s="194">
        <f t="shared" si="470"/>
        <v>0</v>
      </c>
      <c r="BF507" s="19">
        <f ca="1"/>
        <v>0</v>
      </c>
      <c r="BG507" s="19">
        <f t="shared" ca="1" si="471"/>
        <v>0</v>
      </c>
      <c r="BJ507" s="198" cm="1">
        <f t="array" ref="BJ507">IFERROR(MATCH(TRUE,INDEX($B$14:$B$117&gt;=BI507,0),0),"")</f>
        <v>1</v>
      </c>
      <c r="BK507" s="194">
        <f t="shared" ca="1" si="472"/>
        <v>1.3963799927016407E-2</v>
      </c>
      <c r="BN507" s="194">
        <f t="shared" si="473"/>
        <v>0</v>
      </c>
      <c r="BO507" s="19">
        <f ca="1"/>
        <v>0</v>
      </c>
      <c r="BP507" s="19">
        <f t="shared" ca="1" si="474"/>
        <v>0</v>
      </c>
      <c r="BS507" s="198" cm="1">
        <f t="array" ref="BS507">IFERROR(MATCH(TRUE,INDEX($B$14:$B$117&gt;=BR507,0),0),"")</f>
        <v>1</v>
      </c>
      <c r="BT507" s="194">
        <f t="shared" ca="1" si="475"/>
        <v>1.3963799927016407E-2</v>
      </c>
      <c r="BW507" s="194">
        <f t="shared" si="476"/>
        <v>0</v>
      </c>
      <c r="BX507" s="19">
        <f ca="1"/>
        <v>0</v>
      </c>
      <c r="BY507" s="19">
        <f t="shared" ca="1" si="477"/>
        <v>0</v>
      </c>
      <c r="CB507" s="198" cm="1">
        <f t="array" ref="CB507">IFERROR(MATCH(TRUE,INDEX($B$14:$B$117&gt;=CA507,0),0),"")</f>
        <v>1</v>
      </c>
      <c r="CC507" s="194">
        <f t="shared" ca="1" si="478"/>
        <v>1.3963799927016407E-2</v>
      </c>
      <c r="CF507" s="194">
        <f t="shared" si="479"/>
        <v>0</v>
      </c>
      <c r="CG507" s="19">
        <f ca="1"/>
        <v>0</v>
      </c>
      <c r="CH507" s="19">
        <f t="shared" ca="1" si="480"/>
        <v>0</v>
      </c>
      <c r="CK507" s="198" cm="1">
        <f t="array" ref="CK507">IFERROR(MATCH(TRUE,INDEX($B$14:$B$117&gt;=CJ507,0),0),"")</f>
        <v>1</v>
      </c>
      <c r="CL507" s="194">
        <f t="shared" ca="1" si="481"/>
        <v>1.3963799927016407E-2</v>
      </c>
      <c r="CO507" s="194">
        <f t="shared" si="482"/>
        <v>0</v>
      </c>
      <c r="CP507" s="19">
        <f ca="1"/>
        <v>0</v>
      </c>
      <c r="CQ507" s="19">
        <f t="shared" ca="1" si="483"/>
        <v>0</v>
      </c>
      <c r="CT507" s="198" cm="1">
        <f t="array" ref="CT507">IFERROR(MATCH(TRUE,INDEX($B$14:$B$117&gt;=CS507,0),0),"")</f>
        <v>1</v>
      </c>
      <c r="CU507" s="194">
        <f t="shared" ca="1" si="484"/>
        <v>1.3963799927016407E-2</v>
      </c>
      <c r="CX507" s="194">
        <f t="shared" si="485"/>
        <v>0</v>
      </c>
      <c r="CY507" s="19" t="e">
        <f ca="1"/>
        <v>#N/A</v>
      </c>
      <c r="CZ507" s="19" t="e">
        <f t="shared" ca="1" si="486"/>
        <v>#N/A</v>
      </c>
      <c r="DC507" s="198" cm="1">
        <f t="array" ref="DC507">IFERROR(MATCH(TRUE,INDEX($B$14:$B$117&gt;=DB507,0),0),"")</f>
        <v>1</v>
      </c>
      <c r="DD507" s="194">
        <f t="shared" ca="1" si="487"/>
        <v>1.3963799927016407E-2</v>
      </c>
      <c r="DG507" s="194">
        <f t="shared" si="488"/>
        <v>0</v>
      </c>
      <c r="DH507" s="19" t="e">
        <f ca="1"/>
        <v>#N/A</v>
      </c>
      <c r="DI507" s="19" t="e">
        <f t="shared" ca="1" si="489"/>
        <v>#N/A</v>
      </c>
      <c r="DL507" s="198" cm="1">
        <f t="array" ref="DL507">IFERROR(MATCH(TRUE,INDEX($B$14:$B$117&gt;=DK507,0),0),"")</f>
        <v>1</v>
      </c>
      <c r="DM507" s="194">
        <f t="shared" ca="1" si="490"/>
        <v>1.3963799927016407E-2</v>
      </c>
      <c r="DP507" s="194">
        <f t="shared" si="491"/>
        <v>0</v>
      </c>
      <c r="DQ507" s="19" t="e">
        <f ca="1"/>
        <v>#N/A</v>
      </c>
      <c r="DR507" s="19" t="e">
        <f t="shared" ca="1" si="492"/>
        <v>#N/A</v>
      </c>
      <c r="DU507" s="198" cm="1">
        <f t="array" ref="DU507">IFERROR(MATCH(TRUE,INDEX($B$14:$B$117&gt;=DT507,0),0),"")</f>
        <v>1</v>
      </c>
      <c r="DV507" s="194">
        <f t="shared" ca="1" si="493"/>
        <v>1.3963799927016407E-2</v>
      </c>
      <c r="DY507" s="194">
        <f t="shared" si="494"/>
        <v>0</v>
      </c>
      <c r="DZ507" s="19" t="e">
        <f ca="1"/>
        <v>#N/A</v>
      </c>
      <c r="EA507" s="19" t="e">
        <f t="shared" ca="1" si="495"/>
        <v>#N/A</v>
      </c>
      <c r="ED507" s="198" cm="1">
        <f t="array" ref="ED507">IFERROR(MATCH(TRUE,INDEX($B$14:$B$117&gt;=EC507,0),0),"")</f>
        <v>1</v>
      </c>
      <c r="EE507" s="194">
        <f t="shared" ca="1" si="496"/>
        <v>1.3963799927016407E-2</v>
      </c>
      <c r="EH507" s="194">
        <f t="shared" si="497"/>
        <v>0</v>
      </c>
      <c r="EI507" s="19" t="e">
        <f ca="1"/>
        <v>#N/A</v>
      </c>
      <c r="EJ507" s="19" t="e">
        <f t="shared" ca="1" si="498"/>
        <v>#N/A</v>
      </c>
      <c r="EM507" s="198" cm="1">
        <f t="array" ref="EM507">IFERROR(MATCH(TRUE,INDEX($B$14:$B$117&gt;=EL507,0),0),"")</f>
        <v>1</v>
      </c>
      <c r="EN507" s="194">
        <f t="shared" ca="1" si="499"/>
        <v>1.3963799927016407E-2</v>
      </c>
      <c r="EQ507" s="194">
        <f t="shared" si="500"/>
        <v>0</v>
      </c>
      <c r="ER507" s="19" t="e">
        <f ca="1"/>
        <v>#N/A</v>
      </c>
      <c r="ES507" s="19" t="e">
        <f t="shared" ca="1" si="501"/>
        <v>#N/A</v>
      </c>
      <c r="EV507" s="198" cm="1">
        <f t="array" ref="EV507">IFERROR(MATCH(TRUE,INDEX($B$14:$B$117&gt;=EU507,0),0),"")</f>
        <v>1</v>
      </c>
      <c r="EW507" s="194">
        <f t="shared" ca="1" si="502"/>
        <v>1.3963799927016407E-2</v>
      </c>
      <c r="EZ507" s="194">
        <f t="shared" si="503"/>
        <v>0</v>
      </c>
      <c r="FA507" s="19" t="e">
        <f ca="1"/>
        <v>#N/A</v>
      </c>
      <c r="FB507" s="19" t="e">
        <f t="shared" ca="1" si="504"/>
        <v>#N/A</v>
      </c>
      <c r="FE507" s="198" cm="1">
        <f t="array" ref="FE507">IFERROR(MATCH(TRUE,INDEX($B$14:$B$117&gt;=FD507,0),0),"")</f>
        <v>1</v>
      </c>
      <c r="FF507" s="194">
        <f t="shared" ca="1" si="505"/>
        <v>1.3963799927016407E-2</v>
      </c>
      <c r="FI507" s="194">
        <f t="shared" si="506"/>
        <v>0</v>
      </c>
      <c r="FJ507" s="19" t="e">
        <f ca="1"/>
        <v>#N/A</v>
      </c>
      <c r="FK507" s="19" t="e">
        <f t="shared" ca="1" si="507"/>
        <v>#N/A</v>
      </c>
      <c r="FN507" s="198" cm="1">
        <f t="array" ref="FN507">IFERROR(MATCH(TRUE,INDEX($B$14:$B$117&gt;=FM507,0),0),"")</f>
        <v>1</v>
      </c>
      <c r="FO507" s="194">
        <f t="shared" ca="1" si="508"/>
        <v>1.3963799927016407E-2</v>
      </c>
      <c r="FR507" s="194">
        <f t="shared" si="509"/>
        <v>0</v>
      </c>
      <c r="FS507" s="19" t="e">
        <f ca="1"/>
        <v>#N/A</v>
      </c>
      <c r="FT507" s="19" t="e">
        <f t="shared" ca="1" si="510"/>
        <v>#N/A</v>
      </c>
      <c r="FW507" s="198" cm="1">
        <f t="array" ref="FW507">IFERROR(MATCH(TRUE,INDEX($B$14:$B$117&gt;=FV507,0),0),"")</f>
        <v>1</v>
      </c>
      <c r="FX507" s="194">
        <f t="shared" ca="1" si="511"/>
        <v>1.3963799927016407E-2</v>
      </c>
      <c r="GA507" s="194">
        <f t="shared" si="512"/>
        <v>0</v>
      </c>
      <c r="GB507" s="19" t="e">
        <f ca="1"/>
        <v>#N/A</v>
      </c>
      <c r="GC507" s="19" t="e">
        <f t="shared" ca="1" si="513"/>
        <v>#N/A</v>
      </c>
    </row>
    <row r="508" spans="8:185" x14ac:dyDescent="0.2">
      <c r="H508" s="198" cm="1">
        <f t="array" ref="H508">IFERROR(MATCH(TRUE,INDEX($B$14:$B$117&gt;=G508,0),0),"")</f>
        <v>1</v>
      </c>
      <c r="I508" s="194">
        <f t="shared" ca="1" si="458"/>
        <v>1.3963799927016407E-2</v>
      </c>
      <c r="L508" s="194">
        <f t="shared" si="514"/>
        <v>0</v>
      </c>
      <c r="M508" s="19">
        <f ca="1"/>
        <v>0</v>
      </c>
      <c r="N508" s="19">
        <f t="shared" ca="1" si="515"/>
        <v>0</v>
      </c>
      <c r="Q508" s="198" cm="1">
        <f t="array" ref="Q508">IFERROR(MATCH(TRUE,INDEX($B$14:$B$117&gt;=P508,0),0),"")</f>
        <v>1</v>
      </c>
      <c r="R508" s="194">
        <f t="shared" ca="1" si="459"/>
        <v>1.3963799927016407E-2</v>
      </c>
      <c r="U508" s="194">
        <f t="shared" si="516"/>
        <v>0</v>
      </c>
      <c r="V508" s="19">
        <f ca="1"/>
        <v>0</v>
      </c>
      <c r="W508" s="19">
        <f t="shared" ca="1" si="517"/>
        <v>0</v>
      </c>
      <c r="Z508" s="198" cm="1">
        <f t="array" ref="Z508">IFERROR(MATCH(TRUE,INDEX($B$14:$B$117&gt;=Y508,0),0),"")</f>
        <v>1</v>
      </c>
      <c r="AA508" s="194">
        <f t="shared" ca="1" si="460"/>
        <v>1.3963799927016407E-2</v>
      </c>
      <c r="AD508" s="194">
        <f t="shared" si="461"/>
        <v>0</v>
      </c>
      <c r="AE508" s="19">
        <f ca="1"/>
        <v>0</v>
      </c>
      <c r="AF508" s="19">
        <f t="shared" ca="1" si="462"/>
        <v>0</v>
      </c>
      <c r="AI508" s="198" cm="1">
        <f t="array" ref="AI508">IFERROR(MATCH(TRUE,INDEX($B$14:$B$117&gt;=AH508,0),0),"")</f>
        <v>1</v>
      </c>
      <c r="AJ508" s="194">
        <f t="shared" ca="1" si="463"/>
        <v>1.3963799927016407E-2</v>
      </c>
      <c r="AM508" s="194">
        <f t="shared" si="464"/>
        <v>0</v>
      </c>
      <c r="AN508" s="19">
        <f ca="1"/>
        <v>0</v>
      </c>
      <c r="AO508" s="19">
        <f t="shared" ca="1" si="465"/>
        <v>0</v>
      </c>
      <c r="AR508" s="198" cm="1">
        <f t="array" ref="AR508">IFERROR(MATCH(TRUE,INDEX($B$14:$B$117&gt;=AQ508,0),0),"")</f>
        <v>1</v>
      </c>
      <c r="AS508" s="194">
        <f t="shared" ca="1" si="466"/>
        <v>1.3963799927016407E-2</v>
      </c>
      <c r="AV508" s="194">
        <f t="shared" si="467"/>
        <v>0</v>
      </c>
      <c r="AW508" s="19">
        <f ca="1"/>
        <v>0</v>
      </c>
      <c r="AX508" s="19">
        <f t="shared" ca="1" si="468"/>
        <v>0</v>
      </c>
      <c r="BA508" s="198" cm="1">
        <f t="array" ref="BA508">IFERROR(MATCH(TRUE,INDEX($B$14:$B$117&gt;=AZ508,0),0),"")</f>
        <v>1</v>
      </c>
      <c r="BB508" s="194">
        <f t="shared" ca="1" si="469"/>
        <v>1.3963799927016407E-2</v>
      </c>
      <c r="BE508" s="194">
        <f t="shared" si="470"/>
        <v>0</v>
      </c>
      <c r="BF508" s="19">
        <f ca="1"/>
        <v>0</v>
      </c>
      <c r="BG508" s="19">
        <f t="shared" ca="1" si="471"/>
        <v>0</v>
      </c>
      <c r="BJ508" s="198" cm="1">
        <f t="array" ref="BJ508">IFERROR(MATCH(TRUE,INDEX($B$14:$B$117&gt;=BI508,0),0),"")</f>
        <v>1</v>
      </c>
      <c r="BK508" s="194">
        <f t="shared" ca="1" si="472"/>
        <v>1.3963799927016407E-2</v>
      </c>
      <c r="BN508" s="194">
        <f t="shared" si="473"/>
        <v>0</v>
      </c>
      <c r="BO508" s="19">
        <f ca="1"/>
        <v>0</v>
      </c>
      <c r="BP508" s="19">
        <f t="shared" ca="1" si="474"/>
        <v>0</v>
      </c>
      <c r="BS508" s="198" cm="1">
        <f t="array" ref="BS508">IFERROR(MATCH(TRUE,INDEX($B$14:$B$117&gt;=BR508,0),0),"")</f>
        <v>1</v>
      </c>
      <c r="BT508" s="194">
        <f t="shared" ca="1" si="475"/>
        <v>1.3963799927016407E-2</v>
      </c>
      <c r="BW508" s="194">
        <f t="shared" si="476"/>
        <v>0</v>
      </c>
      <c r="BX508" s="19">
        <f ca="1"/>
        <v>0</v>
      </c>
      <c r="BY508" s="19">
        <f t="shared" ca="1" si="477"/>
        <v>0</v>
      </c>
      <c r="CB508" s="198" cm="1">
        <f t="array" ref="CB508">IFERROR(MATCH(TRUE,INDEX($B$14:$B$117&gt;=CA508,0),0),"")</f>
        <v>1</v>
      </c>
      <c r="CC508" s="194">
        <f t="shared" ca="1" si="478"/>
        <v>1.3963799927016407E-2</v>
      </c>
      <c r="CF508" s="194">
        <f t="shared" si="479"/>
        <v>0</v>
      </c>
      <c r="CG508" s="19">
        <f ca="1"/>
        <v>0</v>
      </c>
      <c r="CH508" s="19">
        <f t="shared" ca="1" si="480"/>
        <v>0</v>
      </c>
      <c r="CK508" s="198" cm="1">
        <f t="array" ref="CK508">IFERROR(MATCH(TRUE,INDEX($B$14:$B$117&gt;=CJ508,0),0),"")</f>
        <v>1</v>
      </c>
      <c r="CL508" s="194">
        <f t="shared" ca="1" si="481"/>
        <v>1.3963799927016407E-2</v>
      </c>
      <c r="CO508" s="194">
        <f t="shared" si="482"/>
        <v>0</v>
      </c>
      <c r="CP508" s="19">
        <f ca="1"/>
        <v>0</v>
      </c>
      <c r="CQ508" s="19">
        <f t="shared" ca="1" si="483"/>
        <v>0</v>
      </c>
      <c r="CT508" s="198" cm="1">
        <f t="array" ref="CT508">IFERROR(MATCH(TRUE,INDEX($B$14:$B$117&gt;=CS508,0),0),"")</f>
        <v>1</v>
      </c>
      <c r="CU508" s="194">
        <f t="shared" ca="1" si="484"/>
        <v>1.3963799927016407E-2</v>
      </c>
      <c r="CX508" s="194">
        <f t="shared" si="485"/>
        <v>0</v>
      </c>
      <c r="CY508" s="19" t="e">
        <f ca="1"/>
        <v>#N/A</v>
      </c>
      <c r="CZ508" s="19" t="e">
        <f t="shared" ca="1" si="486"/>
        <v>#N/A</v>
      </c>
      <c r="DC508" s="198" cm="1">
        <f t="array" ref="DC508">IFERROR(MATCH(TRUE,INDEX($B$14:$B$117&gt;=DB508,0),0),"")</f>
        <v>1</v>
      </c>
      <c r="DD508" s="194">
        <f t="shared" ca="1" si="487"/>
        <v>1.3963799927016407E-2</v>
      </c>
      <c r="DG508" s="194">
        <f t="shared" si="488"/>
        <v>0</v>
      </c>
      <c r="DH508" s="19" t="e">
        <f ca="1"/>
        <v>#N/A</v>
      </c>
      <c r="DI508" s="19" t="e">
        <f t="shared" ca="1" si="489"/>
        <v>#N/A</v>
      </c>
      <c r="DL508" s="198" cm="1">
        <f t="array" ref="DL508">IFERROR(MATCH(TRUE,INDEX($B$14:$B$117&gt;=DK508,0),0),"")</f>
        <v>1</v>
      </c>
      <c r="DM508" s="194">
        <f t="shared" ca="1" si="490"/>
        <v>1.3963799927016407E-2</v>
      </c>
      <c r="DP508" s="194">
        <f t="shared" si="491"/>
        <v>0</v>
      </c>
      <c r="DQ508" s="19" t="e">
        <f ca="1"/>
        <v>#N/A</v>
      </c>
      <c r="DR508" s="19" t="e">
        <f t="shared" ca="1" si="492"/>
        <v>#N/A</v>
      </c>
      <c r="DU508" s="198" cm="1">
        <f t="array" ref="DU508">IFERROR(MATCH(TRUE,INDEX($B$14:$B$117&gt;=DT508,0),0),"")</f>
        <v>1</v>
      </c>
      <c r="DV508" s="194">
        <f t="shared" ca="1" si="493"/>
        <v>1.3963799927016407E-2</v>
      </c>
      <c r="DY508" s="194">
        <f t="shared" si="494"/>
        <v>0</v>
      </c>
      <c r="DZ508" s="19" t="e">
        <f ca="1"/>
        <v>#N/A</v>
      </c>
      <c r="EA508" s="19" t="e">
        <f t="shared" ca="1" si="495"/>
        <v>#N/A</v>
      </c>
      <c r="ED508" s="198" cm="1">
        <f t="array" ref="ED508">IFERROR(MATCH(TRUE,INDEX($B$14:$B$117&gt;=EC508,0),0),"")</f>
        <v>1</v>
      </c>
      <c r="EE508" s="194">
        <f t="shared" ca="1" si="496"/>
        <v>1.3963799927016407E-2</v>
      </c>
      <c r="EH508" s="194">
        <f t="shared" si="497"/>
        <v>0</v>
      </c>
      <c r="EI508" s="19" t="e">
        <f ca="1"/>
        <v>#N/A</v>
      </c>
      <c r="EJ508" s="19" t="e">
        <f t="shared" ca="1" si="498"/>
        <v>#N/A</v>
      </c>
      <c r="EM508" s="198" cm="1">
        <f t="array" ref="EM508">IFERROR(MATCH(TRUE,INDEX($B$14:$B$117&gt;=EL508,0),0),"")</f>
        <v>1</v>
      </c>
      <c r="EN508" s="194">
        <f t="shared" ca="1" si="499"/>
        <v>1.3963799927016407E-2</v>
      </c>
      <c r="EQ508" s="194">
        <f t="shared" si="500"/>
        <v>0</v>
      </c>
      <c r="ER508" s="19" t="e">
        <f ca="1"/>
        <v>#N/A</v>
      </c>
      <c r="ES508" s="19" t="e">
        <f t="shared" ca="1" si="501"/>
        <v>#N/A</v>
      </c>
      <c r="EV508" s="198" cm="1">
        <f t="array" ref="EV508">IFERROR(MATCH(TRUE,INDEX($B$14:$B$117&gt;=EU508,0),0),"")</f>
        <v>1</v>
      </c>
      <c r="EW508" s="194">
        <f t="shared" ca="1" si="502"/>
        <v>1.3963799927016407E-2</v>
      </c>
      <c r="EZ508" s="194">
        <f t="shared" si="503"/>
        <v>0</v>
      </c>
      <c r="FA508" s="19" t="e">
        <f ca="1"/>
        <v>#N/A</v>
      </c>
      <c r="FB508" s="19" t="e">
        <f t="shared" ca="1" si="504"/>
        <v>#N/A</v>
      </c>
      <c r="FE508" s="198" cm="1">
        <f t="array" ref="FE508">IFERROR(MATCH(TRUE,INDEX($B$14:$B$117&gt;=FD508,0),0),"")</f>
        <v>1</v>
      </c>
      <c r="FF508" s="194">
        <f t="shared" ca="1" si="505"/>
        <v>1.3963799927016407E-2</v>
      </c>
      <c r="FI508" s="194">
        <f t="shared" si="506"/>
        <v>0</v>
      </c>
      <c r="FJ508" s="19" t="e">
        <f ca="1"/>
        <v>#N/A</v>
      </c>
      <c r="FK508" s="19" t="e">
        <f t="shared" ca="1" si="507"/>
        <v>#N/A</v>
      </c>
      <c r="FN508" s="198" cm="1">
        <f t="array" ref="FN508">IFERROR(MATCH(TRUE,INDEX($B$14:$B$117&gt;=FM508,0),0),"")</f>
        <v>1</v>
      </c>
      <c r="FO508" s="194">
        <f t="shared" ca="1" si="508"/>
        <v>1.3963799927016407E-2</v>
      </c>
      <c r="FR508" s="194">
        <f t="shared" si="509"/>
        <v>0</v>
      </c>
      <c r="FS508" s="19" t="e">
        <f ca="1"/>
        <v>#N/A</v>
      </c>
      <c r="FT508" s="19" t="e">
        <f t="shared" ca="1" si="510"/>
        <v>#N/A</v>
      </c>
      <c r="FW508" s="198" cm="1">
        <f t="array" ref="FW508">IFERROR(MATCH(TRUE,INDEX($B$14:$B$117&gt;=FV508,0),0),"")</f>
        <v>1</v>
      </c>
      <c r="FX508" s="194">
        <f t="shared" ca="1" si="511"/>
        <v>1.3963799927016407E-2</v>
      </c>
      <c r="GA508" s="194">
        <f t="shared" si="512"/>
        <v>0</v>
      </c>
      <c r="GB508" s="19" t="e">
        <f ca="1"/>
        <v>#N/A</v>
      </c>
      <c r="GC508" s="19" t="e">
        <f t="shared" ca="1" si="513"/>
        <v>#N/A</v>
      </c>
    </row>
    <row r="509" spans="8:185" x14ac:dyDescent="0.2">
      <c r="H509" s="198" cm="1">
        <f t="array" ref="H509">IFERROR(MATCH(TRUE,INDEX($B$14:$B$117&gt;=G509,0),0),"")</f>
        <v>1</v>
      </c>
      <c r="I509" s="194">
        <f t="shared" ca="1" si="458"/>
        <v>1.3963799927016407E-2</v>
      </c>
      <c r="L509" s="194">
        <f t="shared" si="514"/>
        <v>0</v>
      </c>
      <c r="M509" s="19">
        <f ca="1"/>
        <v>0</v>
      </c>
      <c r="N509" s="19">
        <f t="shared" ca="1" si="515"/>
        <v>0</v>
      </c>
      <c r="Q509" s="198" cm="1">
        <f t="array" ref="Q509">IFERROR(MATCH(TRUE,INDEX($B$14:$B$117&gt;=P509,0),0),"")</f>
        <v>1</v>
      </c>
      <c r="R509" s="194">
        <f t="shared" ca="1" si="459"/>
        <v>1.3963799927016407E-2</v>
      </c>
      <c r="U509" s="194">
        <f t="shared" si="516"/>
        <v>0</v>
      </c>
      <c r="V509" s="19">
        <f ca="1"/>
        <v>0</v>
      </c>
      <c r="W509" s="19">
        <f t="shared" ca="1" si="517"/>
        <v>0</v>
      </c>
      <c r="Z509" s="198" cm="1">
        <f t="array" ref="Z509">IFERROR(MATCH(TRUE,INDEX($B$14:$B$117&gt;=Y509,0),0),"")</f>
        <v>1</v>
      </c>
      <c r="AA509" s="194">
        <f t="shared" ca="1" si="460"/>
        <v>1.3963799927016407E-2</v>
      </c>
      <c r="AD509" s="194">
        <f t="shared" si="461"/>
        <v>0</v>
      </c>
      <c r="AE509" s="19">
        <f ca="1"/>
        <v>0</v>
      </c>
      <c r="AF509" s="19">
        <f t="shared" ca="1" si="462"/>
        <v>0</v>
      </c>
      <c r="AI509" s="198" cm="1">
        <f t="array" ref="AI509">IFERROR(MATCH(TRUE,INDEX($B$14:$B$117&gt;=AH509,0),0),"")</f>
        <v>1</v>
      </c>
      <c r="AJ509" s="194">
        <f t="shared" ca="1" si="463"/>
        <v>1.3963799927016407E-2</v>
      </c>
      <c r="AM509" s="194">
        <f t="shared" si="464"/>
        <v>0</v>
      </c>
      <c r="AN509" s="19">
        <f ca="1"/>
        <v>0</v>
      </c>
      <c r="AO509" s="19">
        <f t="shared" ca="1" si="465"/>
        <v>0</v>
      </c>
      <c r="AR509" s="198" cm="1">
        <f t="array" ref="AR509">IFERROR(MATCH(TRUE,INDEX($B$14:$B$117&gt;=AQ509,0),0),"")</f>
        <v>1</v>
      </c>
      <c r="AS509" s="194">
        <f t="shared" ca="1" si="466"/>
        <v>1.3963799927016407E-2</v>
      </c>
      <c r="AV509" s="194">
        <f t="shared" si="467"/>
        <v>0</v>
      </c>
      <c r="AW509" s="19">
        <f ca="1"/>
        <v>0</v>
      </c>
      <c r="AX509" s="19">
        <f t="shared" ca="1" si="468"/>
        <v>0</v>
      </c>
      <c r="BA509" s="198" cm="1">
        <f t="array" ref="BA509">IFERROR(MATCH(TRUE,INDEX($B$14:$B$117&gt;=AZ509,0),0),"")</f>
        <v>1</v>
      </c>
      <c r="BB509" s="194">
        <f t="shared" ca="1" si="469"/>
        <v>1.3963799927016407E-2</v>
      </c>
      <c r="BE509" s="194">
        <f t="shared" si="470"/>
        <v>0</v>
      </c>
      <c r="BF509" s="19">
        <f ca="1"/>
        <v>0</v>
      </c>
      <c r="BG509" s="19">
        <f t="shared" ca="1" si="471"/>
        <v>0</v>
      </c>
      <c r="BJ509" s="198" cm="1">
        <f t="array" ref="BJ509">IFERROR(MATCH(TRUE,INDEX($B$14:$B$117&gt;=BI509,0),0),"")</f>
        <v>1</v>
      </c>
      <c r="BK509" s="194">
        <f t="shared" ca="1" si="472"/>
        <v>1.3963799927016407E-2</v>
      </c>
      <c r="BN509" s="194">
        <f t="shared" si="473"/>
        <v>0</v>
      </c>
      <c r="BO509" s="19">
        <f ca="1"/>
        <v>0</v>
      </c>
      <c r="BP509" s="19">
        <f t="shared" ca="1" si="474"/>
        <v>0</v>
      </c>
      <c r="BS509" s="198" cm="1">
        <f t="array" ref="BS509">IFERROR(MATCH(TRUE,INDEX($B$14:$B$117&gt;=BR509,0),0),"")</f>
        <v>1</v>
      </c>
      <c r="BT509" s="194">
        <f t="shared" ca="1" si="475"/>
        <v>1.3963799927016407E-2</v>
      </c>
      <c r="BW509" s="194">
        <f t="shared" si="476"/>
        <v>0</v>
      </c>
      <c r="BX509" s="19">
        <f ca="1"/>
        <v>0</v>
      </c>
      <c r="BY509" s="19">
        <f t="shared" ca="1" si="477"/>
        <v>0</v>
      </c>
      <c r="CB509" s="198" cm="1">
        <f t="array" ref="CB509">IFERROR(MATCH(TRUE,INDEX($B$14:$B$117&gt;=CA509,0),0),"")</f>
        <v>1</v>
      </c>
      <c r="CC509" s="194">
        <f t="shared" ca="1" si="478"/>
        <v>1.3963799927016407E-2</v>
      </c>
      <c r="CF509" s="194">
        <f t="shared" si="479"/>
        <v>0</v>
      </c>
      <c r="CG509" s="19">
        <f ca="1"/>
        <v>0</v>
      </c>
      <c r="CH509" s="19">
        <f t="shared" ca="1" si="480"/>
        <v>0</v>
      </c>
      <c r="CK509" s="198" cm="1">
        <f t="array" ref="CK509">IFERROR(MATCH(TRUE,INDEX($B$14:$B$117&gt;=CJ509,0),0),"")</f>
        <v>1</v>
      </c>
      <c r="CL509" s="194">
        <f t="shared" ca="1" si="481"/>
        <v>1.3963799927016407E-2</v>
      </c>
      <c r="CO509" s="194">
        <f t="shared" si="482"/>
        <v>0</v>
      </c>
      <c r="CP509" s="19">
        <f ca="1"/>
        <v>0</v>
      </c>
      <c r="CQ509" s="19">
        <f t="shared" ca="1" si="483"/>
        <v>0</v>
      </c>
      <c r="CT509" s="198" cm="1">
        <f t="array" ref="CT509">IFERROR(MATCH(TRUE,INDEX($B$14:$B$117&gt;=CS509,0),0),"")</f>
        <v>1</v>
      </c>
      <c r="CU509" s="194">
        <f t="shared" ca="1" si="484"/>
        <v>1.3963799927016407E-2</v>
      </c>
      <c r="CX509" s="194">
        <f t="shared" si="485"/>
        <v>0</v>
      </c>
      <c r="CY509" s="19" t="e">
        <f ca="1"/>
        <v>#N/A</v>
      </c>
      <c r="CZ509" s="19" t="e">
        <f t="shared" ca="1" si="486"/>
        <v>#N/A</v>
      </c>
      <c r="DC509" s="198" cm="1">
        <f t="array" ref="DC509">IFERROR(MATCH(TRUE,INDEX($B$14:$B$117&gt;=DB509,0),0),"")</f>
        <v>1</v>
      </c>
      <c r="DD509" s="194">
        <f t="shared" ca="1" si="487"/>
        <v>1.3963799927016407E-2</v>
      </c>
      <c r="DG509" s="194">
        <f t="shared" si="488"/>
        <v>0</v>
      </c>
      <c r="DH509" s="19" t="e">
        <f ca="1"/>
        <v>#N/A</v>
      </c>
      <c r="DI509" s="19" t="e">
        <f t="shared" ca="1" si="489"/>
        <v>#N/A</v>
      </c>
      <c r="DL509" s="198" cm="1">
        <f t="array" ref="DL509">IFERROR(MATCH(TRUE,INDEX($B$14:$B$117&gt;=DK509,0),0),"")</f>
        <v>1</v>
      </c>
      <c r="DM509" s="194">
        <f t="shared" ca="1" si="490"/>
        <v>1.3963799927016407E-2</v>
      </c>
      <c r="DP509" s="194">
        <f t="shared" si="491"/>
        <v>0</v>
      </c>
      <c r="DQ509" s="19" t="e">
        <f ca="1"/>
        <v>#N/A</v>
      </c>
      <c r="DR509" s="19" t="e">
        <f t="shared" ca="1" si="492"/>
        <v>#N/A</v>
      </c>
      <c r="DU509" s="198" cm="1">
        <f t="array" ref="DU509">IFERROR(MATCH(TRUE,INDEX($B$14:$B$117&gt;=DT509,0),0),"")</f>
        <v>1</v>
      </c>
      <c r="DV509" s="194">
        <f t="shared" ca="1" si="493"/>
        <v>1.3963799927016407E-2</v>
      </c>
      <c r="DY509" s="194">
        <f t="shared" si="494"/>
        <v>0</v>
      </c>
      <c r="DZ509" s="19" t="e">
        <f ca="1"/>
        <v>#N/A</v>
      </c>
      <c r="EA509" s="19" t="e">
        <f t="shared" ca="1" si="495"/>
        <v>#N/A</v>
      </c>
      <c r="ED509" s="198" cm="1">
        <f t="array" ref="ED509">IFERROR(MATCH(TRUE,INDEX($B$14:$B$117&gt;=EC509,0),0),"")</f>
        <v>1</v>
      </c>
      <c r="EE509" s="194">
        <f t="shared" ca="1" si="496"/>
        <v>1.3963799927016407E-2</v>
      </c>
      <c r="EH509" s="194">
        <f t="shared" si="497"/>
        <v>0</v>
      </c>
      <c r="EI509" s="19" t="e">
        <f ca="1"/>
        <v>#N/A</v>
      </c>
      <c r="EJ509" s="19" t="e">
        <f t="shared" ca="1" si="498"/>
        <v>#N/A</v>
      </c>
      <c r="EM509" s="198" cm="1">
        <f t="array" ref="EM509">IFERROR(MATCH(TRUE,INDEX($B$14:$B$117&gt;=EL509,0),0),"")</f>
        <v>1</v>
      </c>
      <c r="EN509" s="194">
        <f t="shared" ca="1" si="499"/>
        <v>1.3963799927016407E-2</v>
      </c>
      <c r="EQ509" s="194">
        <f t="shared" si="500"/>
        <v>0</v>
      </c>
      <c r="ER509" s="19" t="e">
        <f ca="1"/>
        <v>#N/A</v>
      </c>
      <c r="ES509" s="19" t="e">
        <f t="shared" ca="1" si="501"/>
        <v>#N/A</v>
      </c>
      <c r="EV509" s="198" cm="1">
        <f t="array" ref="EV509">IFERROR(MATCH(TRUE,INDEX($B$14:$B$117&gt;=EU509,0),0),"")</f>
        <v>1</v>
      </c>
      <c r="EW509" s="194">
        <f t="shared" ca="1" si="502"/>
        <v>1.3963799927016407E-2</v>
      </c>
      <c r="EZ509" s="194">
        <f t="shared" si="503"/>
        <v>0</v>
      </c>
      <c r="FA509" s="19" t="e">
        <f ca="1"/>
        <v>#N/A</v>
      </c>
      <c r="FB509" s="19" t="e">
        <f t="shared" ca="1" si="504"/>
        <v>#N/A</v>
      </c>
      <c r="FE509" s="198" cm="1">
        <f t="array" ref="FE509">IFERROR(MATCH(TRUE,INDEX($B$14:$B$117&gt;=FD509,0),0),"")</f>
        <v>1</v>
      </c>
      <c r="FF509" s="194">
        <f t="shared" ca="1" si="505"/>
        <v>1.3963799927016407E-2</v>
      </c>
      <c r="FI509" s="194">
        <f t="shared" si="506"/>
        <v>0</v>
      </c>
      <c r="FJ509" s="19" t="e">
        <f ca="1"/>
        <v>#N/A</v>
      </c>
      <c r="FK509" s="19" t="e">
        <f t="shared" ca="1" si="507"/>
        <v>#N/A</v>
      </c>
      <c r="FN509" s="198" cm="1">
        <f t="array" ref="FN509">IFERROR(MATCH(TRUE,INDEX($B$14:$B$117&gt;=FM509,0),0),"")</f>
        <v>1</v>
      </c>
      <c r="FO509" s="194">
        <f t="shared" ca="1" si="508"/>
        <v>1.3963799927016407E-2</v>
      </c>
      <c r="FR509" s="194">
        <f t="shared" si="509"/>
        <v>0</v>
      </c>
      <c r="FS509" s="19" t="e">
        <f ca="1"/>
        <v>#N/A</v>
      </c>
      <c r="FT509" s="19" t="e">
        <f t="shared" ca="1" si="510"/>
        <v>#N/A</v>
      </c>
      <c r="FW509" s="198" cm="1">
        <f t="array" ref="FW509">IFERROR(MATCH(TRUE,INDEX($B$14:$B$117&gt;=FV509,0),0),"")</f>
        <v>1</v>
      </c>
      <c r="FX509" s="194">
        <f t="shared" ca="1" si="511"/>
        <v>1.3963799927016407E-2</v>
      </c>
      <c r="GA509" s="194">
        <f t="shared" si="512"/>
        <v>0</v>
      </c>
      <c r="GB509" s="19" t="e">
        <f ca="1"/>
        <v>#N/A</v>
      </c>
      <c r="GC509" s="19" t="e">
        <f t="shared" ca="1" si="513"/>
        <v>#N/A</v>
      </c>
    </row>
    <row r="510" spans="8:185" x14ac:dyDescent="0.2">
      <c r="H510" s="198" cm="1">
        <f t="array" ref="H510">IFERROR(MATCH(TRUE,INDEX($B$14:$B$117&gt;=G510,0),0),"")</f>
        <v>1</v>
      </c>
      <c r="I510" s="194">
        <f t="shared" ca="1" si="458"/>
        <v>1.3963799927016407E-2</v>
      </c>
      <c r="L510" s="194">
        <f t="shared" si="514"/>
        <v>0</v>
      </c>
      <c r="M510" s="19">
        <f ca="1"/>
        <v>0</v>
      </c>
      <c r="N510" s="19">
        <f t="shared" ca="1" si="515"/>
        <v>0</v>
      </c>
      <c r="Q510" s="198" cm="1">
        <f t="array" ref="Q510">IFERROR(MATCH(TRUE,INDEX($B$14:$B$117&gt;=P510,0),0),"")</f>
        <v>1</v>
      </c>
      <c r="R510" s="194">
        <f t="shared" ca="1" si="459"/>
        <v>1.3963799927016407E-2</v>
      </c>
      <c r="U510" s="194">
        <f t="shared" si="516"/>
        <v>0</v>
      </c>
      <c r="V510" s="19">
        <f ca="1"/>
        <v>0</v>
      </c>
      <c r="W510" s="19">
        <f t="shared" ca="1" si="517"/>
        <v>0</v>
      </c>
      <c r="Z510" s="198" cm="1">
        <f t="array" ref="Z510">IFERROR(MATCH(TRUE,INDEX($B$14:$B$117&gt;=Y510,0),0),"")</f>
        <v>1</v>
      </c>
      <c r="AA510" s="194">
        <f t="shared" ca="1" si="460"/>
        <v>1.3963799927016407E-2</v>
      </c>
      <c r="AD510" s="194">
        <f t="shared" si="461"/>
        <v>0</v>
      </c>
      <c r="AE510" s="19">
        <f ca="1"/>
        <v>0</v>
      </c>
      <c r="AF510" s="19">
        <f t="shared" ca="1" si="462"/>
        <v>0</v>
      </c>
      <c r="AI510" s="198" cm="1">
        <f t="array" ref="AI510">IFERROR(MATCH(TRUE,INDEX($B$14:$B$117&gt;=AH510,0),0),"")</f>
        <v>1</v>
      </c>
      <c r="AJ510" s="194">
        <f t="shared" ca="1" si="463"/>
        <v>1.3963799927016407E-2</v>
      </c>
      <c r="AM510" s="194">
        <f t="shared" si="464"/>
        <v>0</v>
      </c>
      <c r="AN510" s="19">
        <f ca="1"/>
        <v>0</v>
      </c>
      <c r="AO510" s="19">
        <f t="shared" ca="1" si="465"/>
        <v>0</v>
      </c>
      <c r="AR510" s="198" cm="1">
        <f t="array" ref="AR510">IFERROR(MATCH(TRUE,INDEX($B$14:$B$117&gt;=AQ510,0),0),"")</f>
        <v>1</v>
      </c>
      <c r="AS510" s="194">
        <f t="shared" ca="1" si="466"/>
        <v>1.3963799927016407E-2</v>
      </c>
      <c r="AV510" s="194">
        <f t="shared" si="467"/>
        <v>0</v>
      </c>
      <c r="AW510" s="19">
        <f ca="1"/>
        <v>0</v>
      </c>
      <c r="AX510" s="19">
        <f t="shared" ca="1" si="468"/>
        <v>0</v>
      </c>
      <c r="BA510" s="198" cm="1">
        <f t="array" ref="BA510">IFERROR(MATCH(TRUE,INDEX($B$14:$B$117&gt;=AZ510,0),0),"")</f>
        <v>1</v>
      </c>
      <c r="BB510" s="194">
        <f t="shared" ca="1" si="469"/>
        <v>1.3963799927016407E-2</v>
      </c>
      <c r="BE510" s="194">
        <f t="shared" si="470"/>
        <v>0</v>
      </c>
      <c r="BF510" s="19">
        <f ca="1"/>
        <v>0</v>
      </c>
      <c r="BG510" s="19">
        <f t="shared" ca="1" si="471"/>
        <v>0</v>
      </c>
      <c r="BJ510" s="198" cm="1">
        <f t="array" ref="BJ510">IFERROR(MATCH(TRUE,INDEX($B$14:$B$117&gt;=BI510,0),0),"")</f>
        <v>1</v>
      </c>
      <c r="BK510" s="194">
        <f t="shared" ca="1" si="472"/>
        <v>1.3963799927016407E-2</v>
      </c>
      <c r="BN510" s="194">
        <f t="shared" si="473"/>
        <v>0</v>
      </c>
      <c r="BO510" s="19">
        <f ca="1"/>
        <v>0</v>
      </c>
      <c r="BP510" s="19">
        <f t="shared" ca="1" si="474"/>
        <v>0</v>
      </c>
      <c r="BS510" s="198" cm="1">
        <f t="array" ref="BS510">IFERROR(MATCH(TRUE,INDEX($B$14:$B$117&gt;=BR510,0),0),"")</f>
        <v>1</v>
      </c>
      <c r="BT510" s="194">
        <f t="shared" ca="1" si="475"/>
        <v>1.3963799927016407E-2</v>
      </c>
      <c r="BW510" s="194">
        <f t="shared" si="476"/>
        <v>0</v>
      </c>
      <c r="BX510" s="19">
        <f ca="1"/>
        <v>0</v>
      </c>
      <c r="BY510" s="19">
        <f t="shared" ca="1" si="477"/>
        <v>0</v>
      </c>
      <c r="CB510" s="198" cm="1">
        <f t="array" ref="CB510">IFERROR(MATCH(TRUE,INDEX($B$14:$B$117&gt;=CA510,0),0),"")</f>
        <v>1</v>
      </c>
      <c r="CC510" s="194">
        <f t="shared" ca="1" si="478"/>
        <v>1.3963799927016407E-2</v>
      </c>
      <c r="CF510" s="194">
        <f t="shared" si="479"/>
        <v>0</v>
      </c>
      <c r="CG510" s="19">
        <f ca="1"/>
        <v>0</v>
      </c>
      <c r="CH510" s="19">
        <f t="shared" ca="1" si="480"/>
        <v>0</v>
      </c>
      <c r="CK510" s="198" cm="1">
        <f t="array" ref="CK510">IFERROR(MATCH(TRUE,INDEX($B$14:$B$117&gt;=CJ510,0),0),"")</f>
        <v>1</v>
      </c>
      <c r="CL510" s="194">
        <f t="shared" ca="1" si="481"/>
        <v>1.3963799927016407E-2</v>
      </c>
      <c r="CO510" s="194">
        <f t="shared" si="482"/>
        <v>0</v>
      </c>
      <c r="CP510" s="19">
        <f ca="1"/>
        <v>0</v>
      </c>
      <c r="CQ510" s="19">
        <f t="shared" ca="1" si="483"/>
        <v>0</v>
      </c>
      <c r="CT510" s="198" cm="1">
        <f t="array" ref="CT510">IFERROR(MATCH(TRUE,INDEX($B$14:$B$117&gt;=CS510,0),0),"")</f>
        <v>1</v>
      </c>
      <c r="CU510" s="194">
        <f t="shared" ca="1" si="484"/>
        <v>1.3963799927016407E-2</v>
      </c>
      <c r="CX510" s="194">
        <f t="shared" si="485"/>
        <v>0</v>
      </c>
      <c r="CY510" s="19" t="e">
        <f ca="1"/>
        <v>#N/A</v>
      </c>
      <c r="CZ510" s="19" t="e">
        <f t="shared" ca="1" si="486"/>
        <v>#N/A</v>
      </c>
      <c r="DC510" s="198" cm="1">
        <f t="array" ref="DC510">IFERROR(MATCH(TRUE,INDEX($B$14:$B$117&gt;=DB510,0),0),"")</f>
        <v>1</v>
      </c>
      <c r="DD510" s="194">
        <f t="shared" ca="1" si="487"/>
        <v>1.3963799927016407E-2</v>
      </c>
      <c r="DG510" s="194">
        <f t="shared" si="488"/>
        <v>0</v>
      </c>
      <c r="DH510" s="19" t="e">
        <f ca="1"/>
        <v>#N/A</v>
      </c>
      <c r="DI510" s="19" t="e">
        <f t="shared" ca="1" si="489"/>
        <v>#N/A</v>
      </c>
      <c r="DL510" s="198" cm="1">
        <f t="array" ref="DL510">IFERROR(MATCH(TRUE,INDEX($B$14:$B$117&gt;=DK510,0),0),"")</f>
        <v>1</v>
      </c>
      <c r="DM510" s="194">
        <f t="shared" ca="1" si="490"/>
        <v>1.3963799927016407E-2</v>
      </c>
      <c r="DP510" s="194">
        <f t="shared" si="491"/>
        <v>0</v>
      </c>
      <c r="DQ510" s="19" t="e">
        <f ca="1"/>
        <v>#N/A</v>
      </c>
      <c r="DR510" s="19" t="e">
        <f t="shared" ca="1" si="492"/>
        <v>#N/A</v>
      </c>
      <c r="DU510" s="198" cm="1">
        <f t="array" ref="DU510">IFERROR(MATCH(TRUE,INDEX($B$14:$B$117&gt;=DT510,0),0),"")</f>
        <v>1</v>
      </c>
      <c r="DV510" s="194">
        <f t="shared" ca="1" si="493"/>
        <v>1.3963799927016407E-2</v>
      </c>
      <c r="DY510" s="194">
        <f t="shared" si="494"/>
        <v>0</v>
      </c>
      <c r="DZ510" s="19" t="e">
        <f ca="1"/>
        <v>#N/A</v>
      </c>
      <c r="EA510" s="19" t="e">
        <f t="shared" ca="1" si="495"/>
        <v>#N/A</v>
      </c>
      <c r="ED510" s="198" cm="1">
        <f t="array" ref="ED510">IFERROR(MATCH(TRUE,INDEX($B$14:$B$117&gt;=EC510,0),0),"")</f>
        <v>1</v>
      </c>
      <c r="EE510" s="194">
        <f t="shared" ca="1" si="496"/>
        <v>1.3963799927016407E-2</v>
      </c>
      <c r="EH510" s="194">
        <f t="shared" si="497"/>
        <v>0</v>
      </c>
      <c r="EI510" s="19" t="e">
        <f ca="1"/>
        <v>#N/A</v>
      </c>
      <c r="EJ510" s="19" t="e">
        <f t="shared" ca="1" si="498"/>
        <v>#N/A</v>
      </c>
      <c r="EM510" s="198" cm="1">
        <f t="array" ref="EM510">IFERROR(MATCH(TRUE,INDEX($B$14:$B$117&gt;=EL510,0),0),"")</f>
        <v>1</v>
      </c>
      <c r="EN510" s="194">
        <f t="shared" ca="1" si="499"/>
        <v>1.3963799927016407E-2</v>
      </c>
      <c r="EQ510" s="194">
        <f t="shared" si="500"/>
        <v>0</v>
      </c>
      <c r="ER510" s="19" t="e">
        <f ca="1"/>
        <v>#N/A</v>
      </c>
      <c r="ES510" s="19" t="e">
        <f t="shared" ca="1" si="501"/>
        <v>#N/A</v>
      </c>
      <c r="EV510" s="198" cm="1">
        <f t="array" ref="EV510">IFERROR(MATCH(TRUE,INDEX($B$14:$B$117&gt;=EU510,0),0),"")</f>
        <v>1</v>
      </c>
      <c r="EW510" s="194">
        <f t="shared" ca="1" si="502"/>
        <v>1.3963799927016407E-2</v>
      </c>
      <c r="EZ510" s="194">
        <f t="shared" si="503"/>
        <v>0</v>
      </c>
      <c r="FA510" s="19" t="e">
        <f ca="1"/>
        <v>#N/A</v>
      </c>
      <c r="FB510" s="19" t="e">
        <f t="shared" ca="1" si="504"/>
        <v>#N/A</v>
      </c>
      <c r="FE510" s="198" cm="1">
        <f t="array" ref="FE510">IFERROR(MATCH(TRUE,INDEX($B$14:$B$117&gt;=FD510,0),0),"")</f>
        <v>1</v>
      </c>
      <c r="FF510" s="194">
        <f t="shared" ca="1" si="505"/>
        <v>1.3963799927016407E-2</v>
      </c>
      <c r="FI510" s="194">
        <f t="shared" si="506"/>
        <v>0</v>
      </c>
      <c r="FJ510" s="19" t="e">
        <f ca="1"/>
        <v>#N/A</v>
      </c>
      <c r="FK510" s="19" t="e">
        <f t="shared" ca="1" si="507"/>
        <v>#N/A</v>
      </c>
      <c r="FN510" s="198" cm="1">
        <f t="array" ref="FN510">IFERROR(MATCH(TRUE,INDEX($B$14:$B$117&gt;=FM510,0),0),"")</f>
        <v>1</v>
      </c>
      <c r="FO510" s="194">
        <f t="shared" ca="1" si="508"/>
        <v>1.3963799927016407E-2</v>
      </c>
      <c r="FR510" s="194">
        <f t="shared" si="509"/>
        <v>0</v>
      </c>
      <c r="FS510" s="19" t="e">
        <f ca="1"/>
        <v>#N/A</v>
      </c>
      <c r="FT510" s="19" t="e">
        <f t="shared" ca="1" si="510"/>
        <v>#N/A</v>
      </c>
      <c r="FW510" s="198" cm="1">
        <f t="array" ref="FW510">IFERROR(MATCH(TRUE,INDEX($B$14:$B$117&gt;=FV510,0),0),"")</f>
        <v>1</v>
      </c>
      <c r="FX510" s="194">
        <f t="shared" ca="1" si="511"/>
        <v>1.3963799927016407E-2</v>
      </c>
      <c r="GA510" s="194">
        <f t="shared" si="512"/>
        <v>0</v>
      </c>
      <c r="GB510" s="19" t="e">
        <f ca="1"/>
        <v>#N/A</v>
      </c>
      <c r="GC510" s="19" t="e">
        <f t="shared" ca="1" si="513"/>
        <v>#N/A</v>
      </c>
    </row>
    <row r="511" spans="8:185" x14ac:dyDescent="0.2">
      <c r="H511" s="198" cm="1">
        <f t="array" ref="H511">IFERROR(MATCH(TRUE,INDEX($B$14:$B$117&gt;=G511,0),0),"")</f>
        <v>1</v>
      </c>
      <c r="I511" s="194">
        <f t="shared" ca="1" si="458"/>
        <v>1.3963799927016407E-2</v>
      </c>
      <c r="L511" s="194">
        <f t="shared" si="514"/>
        <v>0</v>
      </c>
      <c r="M511" s="19">
        <f ca="1"/>
        <v>0</v>
      </c>
      <c r="N511" s="19">
        <f t="shared" ca="1" si="515"/>
        <v>0</v>
      </c>
      <c r="Q511" s="198" cm="1">
        <f t="array" ref="Q511">IFERROR(MATCH(TRUE,INDEX($B$14:$B$117&gt;=P511,0),0),"")</f>
        <v>1</v>
      </c>
      <c r="R511" s="194">
        <f t="shared" ca="1" si="459"/>
        <v>1.3963799927016407E-2</v>
      </c>
      <c r="U511" s="194">
        <f t="shared" si="516"/>
        <v>0</v>
      </c>
      <c r="V511" s="19">
        <f ca="1"/>
        <v>0</v>
      </c>
      <c r="W511" s="19">
        <f t="shared" ca="1" si="517"/>
        <v>0</v>
      </c>
      <c r="Z511" s="198" cm="1">
        <f t="array" ref="Z511">IFERROR(MATCH(TRUE,INDEX($B$14:$B$117&gt;=Y511,0),0),"")</f>
        <v>1</v>
      </c>
      <c r="AA511" s="194">
        <f t="shared" ca="1" si="460"/>
        <v>1.3963799927016407E-2</v>
      </c>
      <c r="AD511" s="194">
        <f t="shared" si="461"/>
        <v>0</v>
      </c>
      <c r="AE511" s="19">
        <f ca="1"/>
        <v>0</v>
      </c>
      <c r="AF511" s="19">
        <f t="shared" ca="1" si="462"/>
        <v>0</v>
      </c>
      <c r="AI511" s="198" cm="1">
        <f t="array" ref="AI511">IFERROR(MATCH(TRUE,INDEX($B$14:$B$117&gt;=AH511,0),0),"")</f>
        <v>1</v>
      </c>
      <c r="AJ511" s="194">
        <f t="shared" ca="1" si="463"/>
        <v>1.3963799927016407E-2</v>
      </c>
      <c r="AM511" s="194">
        <f t="shared" si="464"/>
        <v>0</v>
      </c>
      <c r="AN511" s="19">
        <f ca="1"/>
        <v>0</v>
      </c>
      <c r="AO511" s="19">
        <f t="shared" ca="1" si="465"/>
        <v>0</v>
      </c>
      <c r="AR511" s="198" cm="1">
        <f t="array" ref="AR511">IFERROR(MATCH(TRUE,INDEX($B$14:$B$117&gt;=AQ511,0),0),"")</f>
        <v>1</v>
      </c>
      <c r="AS511" s="194">
        <f t="shared" ca="1" si="466"/>
        <v>1.3963799927016407E-2</v>
      </c>
      <c r="AV511" s="194">
        <f t="shared" si="467"/>
        <v>0</v>
      </c>
      <c r="AW511" s="19">
        <f ca="1"/>
        <v>0</v>
      </c>
      <c r="AX511" s="19">
        <f t="shared" ca="1" si="468"/>
        <v>0</v>
      </c>
      <c r="BA511" s="198" cm="1">
        <f t="array" ref="BA511">IFERROR(MATCH(TRUE,INDEX($B$14:$B$117&gt;=AZ511,0),0),"")</f>
        <v>1</v>
      </c>
      <c r="BB511" s="194">
        <f t="shared" ca="1" si="469"/>
        <v>1.3963799927016407E-2</v>
      </c>
      <c r="BE511" s="194">
        <f t="shared" si="470"/>
        <v>0</v>
      </c>
      <c r="BF511" s="19">
        <f ca="1"/>
        <v>0</v>
      </c>
      <c r="BG511" s="19">
        <f t="shared" ca="1" si="471"/>
        <v>0</v>
      </c>
      <c r="BJ511" s="198" cm="1">
        <f t="array" ref="BJ511">IFERROR(MATCH(TRUE,INDEX($B$14:$B$117&gt;=BI511,0),0),"")</f>
        <v>1</v>
      </c>
      <c r="BK511" s="194">
        <f t="shared" ca="1" si="472"/>
        <v>1.3963799927016407E-2</v>
      </c>
      <c r="BN511" s="194">
        <f t="shared" si="473"/>
        <v>0</v>
      </c>
      <c r="BO511" s="19">
        <f ca="1"/>
        <v>0</v>
      </c>
      <c r="BP511" s="19">
        <f t="shared" ca="1" si="474"/>
        <v>0</v>
      </c>
      <c r="BS511" s="198" cm="1">
        <f t="array" ref="BS511">IFERROR(MATCH(TRUE,INDEX($B$14:$B$117&gt;=BR511,0),0),"")</f>
        <v>1</v>
      </c>
      <c r="BT511" s="194">
        <f t="shared" ca="1" si="475"/>
        <v>1.3963799927016407E-2</v>
      </c>
      <c r="BW511" s="194">
        <f t="shared" si="476"/>
        <v>0</v>
      </c>
      <c r="BX511" s="19">
        <f ca="1"/>
        <v>0</v>
      </c>
      <c r="BY511" s="19">
        <f t="shared" ca="1" si="477"/>
        <v>0</v>
      </c>
      <c r="CB511" s="198" cm="1">
        <f t="array" ref="CB511">IFERROR(MATCH(TRUE,INDEX($B$14:$B$117&gt;=CA511,0),0),"")</f>
        <v>1</v>
      </c>
      <c r="CC511" s="194">
        <f t="shared" ca="1" si="478"/>
        <v>1.3963799927016407E-2</v>
      </c>
      <c r="CF511" s="194">
        <f t="shared" si="479"/>
        <v>0</v>
      </c>
      <c r="CG511" s="19">
        <f ca="1"/>
        <v>0</v>
      </c>
      <c r="CH511" s="19">
        <f t="shared" ca="1" si="480"/>
        <v>0</v>
      </c>
      <c r="CK511" s="198" cm="1">
        <f t="array" ref="CK511">IFERROR(MATCH(TRUE,INDEX($B$14:$B$117&gt;=CJ511,0),0),"")</f>
        <v>1</v>
      </c>
      <c r="CL511" s="194">
        <f t="shared" ca="1" si="481"/>
        <v>1.3963799927016407E-2</v>
      </c>
      <c r="CO511" s="194">
        <f t="shared" si="482"/>
        <v>0</v>
      </c>
      <c r="CP511" s="19">
        <f ca="1"/>
        <v>0</v>
      </c>
      <c r="CQ511" s="19">
        <f t="shared" ca="1" si="483"/>
        <v>0</v>
      </c>
      <c r="CT511" s="198" cm="1">
        <f t="array" ref="CT511">IFERROR(MATCH(TRUE,INDEX($B$14:$B$117&gt;=CS511,0),0),"")</f>
        <v>1</v>
      </c>
      <c r="CU511" s="194">
        <f t="shared" ca="1" si="484"/>
        <v>1.3963799927016407E-2</v>
      </c>
      <c r="CX511" s="194">
        <f t="shared" si="485"/>
        <v>0</v>
      </c>
      <c r="CY511" s="19" t="e">
        <f ca="1"/>
        <v>#N/A</v>
      </c>
      <c r="CZ511" s="19" t="e">
        <f t="shared" ca="1" si="486"/>
        <v>#N/A</v>
      </c>
      <c r="DC511" s="198" cm="1">
        <f t="array" ref="DC511">IFERROR(MATCH(TRUE,INDEX($B$14:$B$117&gt;=DB511,0),0),"")</f>
        <v>1</v>
      </c>
      <c r="DD511" s="194">
        <f t="shared" ca="1" si="487"/>
        <v>1.3963799927016407E-2</v>
      </c>
      <c r="DG511" s="194">
        <f t="shared" si="488"/>
        <v>0</v>
      </c>
      <c r="DH511" s="19" t="e">
        <f ca="1"/>
        <v>#N/A</v>
      </c>
      <c r="DI511" s="19" t="e">
        <f t="shared" ca="1" si="489"/>
        <v>#N/A</v>
      </c>
      <c r="DL511" s="198" cm="1">
        <f t="array" ref="DL511">IFERROR(MATCH(TRUE,INDEX($B$14:$B$117&gt;=DK511,0),0),"")</f>
        <v>1</v>
      </c>
      <c r="DM511" s="194">
        <f t="shared" ca="1" si="490"/>
        <v>1.3963799927016407E-2</v>
      </c>
      <c r="DP511" s="194">
        <f t="shared" si="491"/>
        <v>0</v>
      </c>
      <c r="DQ511" s="19" t="e">
        <f ca="1"/>
        <v>#N/A</v>
      </c>
      <c r="DR511" s="19" t="e">
        <f t="shared" ca="1" si="492"/>
        <v>#N/A</v>
      </c>
      <c r="DU511" s="198" cm="1">
        <f t="array" ref="DU511">IFERROR(MATCH(TRUE,INDEX($B$14:$B$117&gt;=DT511,0),0),"")</f>
        <v>1</v>
      </c>
      <c r="DV511" s="194">
        <f t="shared" ca="1" si="493"/>
        <v>1.3963799927016407E-2</v>
      </c>
      <c r="DY511" s="194">
        <f t="shared" si="494"/>
        <v>0</v>
      </c>
      <c r="DZ511" s="19" t="e">
        <f ca="1"/>
        <v>#N/A</v>
      </c>
      <c r="EA511" s="19" t="e">
        <f t="shared" ca="1" si="495"/>
        <v>#N/A</v>
      </c>
      <c r="ED511" s="198" cm="1">
        <f t="array" ref="ED511">IFERROR(MATCH(TRUE,INDEX($B$14:$B$117&gt;=EC511,0),0),"")</f>
        <v>1</v>
      </c>
      <c r="EE511" s="194">
        <f t="shared" ca="1" si="496"/>
        <v>1.3963799927016407E-2</v>
      </c>
      <c r="EH511" s="194">
        <f t="shared" si="497"/>
        <v>0</v>
      </c>
      <c r="EI511" s="19" t="e">
        <f ca="1"/>
        <v>#N/A</v>
      </c>
      <c r="EJ511" s="19" t="e">
        <f t="shared" ca="1" si="498"/>
        <v>#N/A</v>
      </c>
      <c r="EM511" s="198" cm="1">
        <f t="array" ref="EM511">IFERROR(MATCH(TRUE,INDEX($B$14:$B$117&gt;=EL511,0),0),"")</f>
        <v>1</v>
      </c>
      <c r="EN511" s="194">
        <f t="shared" ca="1" si="499"/>
        <v>1.3963799927016407E-2</v>
      </c>
      <c r="EQ511" s="194">
        <f t="shared" si="500"/>
        <v>0</v>
      </c>
      <c r="ER511" s="19" t="e">
        <f ca="1"/>
        <v>#N/A</v>
      </c>
      <c r="ES511" s="19" t="e">
        <f t="shared" ca="1" si="501"/>
        <v>#N/A</v>
      </c>
      <c r="EV511" s="198" cm="1">
        <f t="array" ref="EV511">IFERROR(MATCH(TRUE,INDEX($B$14:$B$117&gt;=EU511,0),0),"")</f>
        <v>1</v>
      </c>
      <c r="EW511" s="194">
        <f t="shared" ca="1" si="502"/>
        <v>1.3963799927016407E-2</v>
      </c>
      <c r="EZ511" s="194">
        <f t="shared" si="503"/>
        <v>0</v>
      </c>
      <c r="FA511" s="19" t="e">
        <f ca="1"/>
        <v>#N/A</v>
      </c>
      <c r="FB511" s="19" t="e">
        <f t="shared" ca="1" si="504"/>
        <v>#N/A</v>
      </c>
      <c r="FE511" s="198" cm="1">
        <f t="array" ref="FE511">IFERROR(MATCH(TRUE,INDEX($B$14:$B$117&gt;=FD511,0),0),"")</f>
        <v>1</v>
      </c>
      <c r="FF511" s="194">
        <f t="shared" ca="1" si="505"/>
        <v>1.3963799927016407E-2</v>
      </c>
      <c r="FI511" s="194">
        <f t="shared" si="506"/>
        <v>0</v>
      </c>
      <c r="FJ511" s="19" t="e">
        <f ca="1"/>
        <v>#N/A</v>
      </c>
      <c r="FK511" s="19" t="e">
        <f t="shared" ca="1" si="507"/>
        <v>#N/A</v>
      </c>
      <c r="FN511" s="198" cm="1">
        <f t="array" ref="FN511">IFERROR(MATCH(TRUE,INDEX($B$14:$B$117&gt;=FM511,0),0),"")</f>
        <v>1</v>
      </c>
      <c r="FO511" s="194">
        <f t="shared" ca="1" si="508"/>
        <v>1.3963799927016407E-2</v>
      </c>
      <c r="FR511" s="194">
        <f t="shared" si="509"/>
        <v>0</v>
      </c>
      <c r="FS511" s="19" t="e">
        <f ca="1"/>
        <v>#N/A</v>
      </c>
      <c r="FT511" s="19" t="e">
        <f t="shared" ca="1" si="510"/>
        <v>#N/A</v>
      </c>
      <c r="FW511" s="198" cm="1">
        <f t="array" ref="FW511">IFERROR(MATCH(TRUE,INDEX($B$14:$B$117&gt;=FV511,0),0),"")</f>
        <v>1</v>
      </c>
      <c r="FX511" s="194">
        <f t="shared" ca="1" si="511"/>
        <v>1.3963799927016407E-2</v>
      </c>
      <c r="GA511" s="194">
        <f t="shared" si="512"/>
        <v>0</v>
      </c>
      <c r="GB511" s="19" t="e">
        <f ca="1"/>
        <v>#N/A</v>
      </c>
      <c r="GC511" s="19" t="e">
        <f t="shared" ca="1" si="513"/>
        <v>#N/A</v>
      </c>
    </row>
    <row r="512" spans="8:185" x14ac:dyDescent="0.2">
      <c r="H512" s="198" cm="1">
        <f t="array" ref="H512">IFERROR(MATCH(TRUE,INDEX($B$14:$B$117&gt;=G512,0),0),"")</f>
        <v>1</v>
      </c>
      <c r="I512" s="194">
        <f t="shared" ca="1" si="458"/>
        <v>1.3963799927016407E-2</v>
      </c>
      <c r="L512" s="194">
        <f t="shared" si="514"/>
        <v>0</v>
      </c>
      <c r="M512" s="19">
        <f ca="1"/>
        <v>0</v>
      </c>
      <c r="N512" s="19">
        <f t="shared" ca="1" si="515"/>
        <v>0</v>
      </c>
      <c r="Q512" s="198" cm="1">
        <f t="array" ref="Q512">IFERROR(MATCH(TRUE,INDEX($B$14:$B$117&gt;=P512,0),0),"")</f>
        <v>1</v>
      </c>
      <c r="R512" s="194">
        <f t="shared" ca="1" si="459"/>
        <v>1.3963799927016407E-2</v>
      </c>
      <c r="U512" s="194">
        <f t="shared" si="516"/>
        <v>0</v>
      </c>
      <c r="V512" s="19">
        <f ca="1"/>
        <v>0</v>
      </c>
      <c r="W512" s="19">
        <f t="shared" ca="1" si="517"/>
        <v>0</v>
      </c>
      <c r="Z512" s="198" cm="1">
        <f t="array" ref="Z512">IFERROR(MATCH(TRUE,INDEX($B$14:$B$117&gt;=Y512,0),0),"")</f>
        <v>1</v>
      </c>
      <c r="AA512" s="194">
        <f t="shared" ca="1" si="460"/>
        <v>1.3963799927016407E-2</v>
      </c>
      <c r="AD512" s="194">
        <f t="shared" si="461"/>
        <v>0</v>
      </c>
      <c r="AE512" s="19">
        <f ca="1"/>
        <v>0</v>
      </c>
      <c r="AF512" s="19">
        <f t="shared" ca="1" si="462"/>
        <v>0</v>
      </c>
      <c r="AI512" s="198" cm="1">
        <f t="array" ref="AI512">IFERROR(MATCH(TRUE,INDEX($B$14:$B$117&gt;=AH512,0),0),"")</f>
        <v>1</v>
      </c>
      <c r="AJ512" s="194">
        <f t="shared" ca="1" si="463"/>
        <v>1.3963799927016407E-2</v>
      </c>
      <c r="AM512" s="194">
        <f t="shared" si="464"/>
        <v>0</v>
      </c>
      <c r="AN512" s="19">
        <f ca="1"/>
        <v>0</v>
      </c>
      <c r="AO512" s="19">
        <f t="shared" ca="1" si="465"/>
        <v>0</v>
      </c>
      <c r="AR512" s="198" cm="1">
        <f t="array" ref="AR512">IFERROR(MATCH(TRUE,INDEX($B$14:$B$117&gt;=AQ512,0),0),"")</f>
        <v>1</v>
      </c>
      <c r="AS512" s="194">
        <f t="shared" ca="1" si="466"/>
        <v>1.3963799927016407E-2</v>
      </c>
      <c r="AV512" s="194">
        <f t="shared" si="467"/>
        <v>0</v>
      </c>
      <c r="AW512" s="19">
        <f ca="1"/>
        <v>0</v>
      </c>
      <c r="AX512" s="19">
        <f t="shared" ca="1" si="468"/>
        <v>0</v>
      </c>
      <c r="BA512" s="198" cm="1">
        <f t="array" ref="BA512">IFERROR(MATCH(TRUE,INDEX($B$14:$B$117&gt;=AZ512,0),0),"")</f>
        <v>1</v>
      </c>
      <c r="BB512" s="194">
        <f t="shared" ca="1" si="469"/>
        <v>1.3963799927016407E-2</v>
      </c>
      <c r="BE512" s="194">
        <f t="shared" si="470"/>
        <v>0</v>
      </c>
      <c r="BF512" s="19">
        <f ca="1"/>
        <v>0</v>
      </c>
      <c r="BG512" s="19">
        <f t="shared" ca="1" si="471"/>
        <v>0</v>
      </c>
      <c r="BJ512" s="198" cm="1">
        <f t="array" ref="BJ512">IFERROR(MATCH(TRUE,INDEX($B$14:$B$117&gt;=BI512,0),0),"")</f>
        <v>1</v>
      </c>
      <c r="BK512" s="194">
        <f t="shared" ca="1" si="472"/>
        <v>1.3963799927016407E-2</v>
      </c>
      <c r="BN512" s="194">
        <f t="shared" si="473"/>
        <v>0</v>
      </c>
      <c r="BO512" s="19">
        <f ca="1"/>
        <v>0</v>
      </c>
      <c r="BP512" s="19">
        <f t="shared" ca="1" si="474"/>
        <v>0</v>
      </c>
      <c r="BS512" s="198" cm="1">
        <f t="array" ref="BS512">IFERROR(MATCH(TRUE,INDEX($B$14:$B$117&gt;=BR512,0),0),"")</f>
        <v>1</v>
      </c>
      <c r="BT512" s="194">
        <f t="shared" ca="1" si="475"/>
        <v>1.3963799927016407E-2</v>
      </c>
      <c r="BW512" s="194">
        <f t="shared" si="476"/>
        <v>0</v>
      </c>
      <c r="BX512" s="19">
        <f ca="1"/>
        <v>0</v>
      </c>
      <c r="BY512" s="19">
        <f t="shared" ca="1" si="477"/>
        <v>0</v>
      </c>
      <c r="CB512" s="198" cm="1">
        <f t="array" ref="CB512">IFERROR(MATCH(TRUE,INDEX($B$14:$B$117&gt;=CA512,0),0),"")</f>
        <v>1</v>
      </c>
      <c r="CC512" s="194">
        <f t="shared" ca="1" si="478"/>
        <v>1.3963799927016407E-2</v>
      </c>
      <c r="CF512" s="194">
        <f t="shared" si="479"/>
        <v>0</v>
      </c>
      <c r="CG512" s="19">
        <f ca="1"/>
        <v>0</v>
      </c>
      <c r="CH512" s="19">
        <f t="shared" ca="1" si="480"/>
        <v>0</v>
      </c>
      <c r="CK512" s="198" cm="1">
        <f t="array" ref="CK512">IFERROR(MATCH(TRUE,INDEX($B$14:$B$117&gt;=CJ512,0),0),"")</f>
        <v>1</v>
      </c>
      <c r="CL512" s="194">
        <f t="shared" ca="1" si="481"/>
        <v>1.3963799927016407E-2</v>
      </c>
      <c r="CO512" s="194">
        <f t="shared" si="482"/>
        <v>0</v>
      </c>
      <c r="CP512" s="19">
        <f ca="1"/>
        <v>0</v>
      </c>
      <c r="CQ512" s="19">
        <f t="shared" ca="1" si="483"/>
        <v>0</v>
      </c>
      <c r="CT512" s="198" cm="1">
        <f t="array" ref="CT512">IFERROR(MATCH(TRUE,INDEX($B$14:$B$117&gt;=CS512,0),0),"")</f>
        <v>1</v>
      </c>
      <c r="CU512" s="194">
        <f t="shared" ca="1" si="484"/>
        <v>1.3963799927016407E-2</v>
      </c>
      <c r="CX512" s="194">
        <f t="shared" si="485"/>
        <v>0</v>
      </c>
      <c r="CY512" s="19" t="e">
        <f ca="1"/>
        <v>#N/A</v>
      </c>
      <c r="CZ512" s="19" t="e">
        <f t="shared" ca="1" si="486"/>
        <v>#N/A</v>
      </c>
      <c r="DC512" s="198" cm="1">
        <f t="array" ref="DC512">IFERROR(MATCH(TRUE,INDEX($B$14:$B$117&gt;=DB512,0),0),"")</f>
        <v>1</v>
      </c>
      <c r="DD512" s="194">
        <f t="shared" ca="1" si="487"/>
        <v>1.3963799927016407E-2</v>
      </c>
      <c r="DG512" s="194">
        <f t="shared" si="488"/>
        <v>0</v>
      </c>
      <c r="DH512" s="19" t="e">
        <f ca="1"/>
        <v>#N/A</v>
      </c>
      <c r="DI512" s="19" t="e">
        <f t="shared" ca="1" si="489"/>
        <v>#N/A</v>
      </c>
      <c r="DL512" s="198" cm="1">
        <f t="array" ref="DL512">IFERROR(MATCH(TRUE,INDEX($B$14:$B$117&gt;=DK512,0),0),"")</f>
        <v>1</v>
      </c>
      <c r="DM512" s="194">
        <f t="shared" ca="1" si="490"/>
        <v>1.3963799927016407E-2</v>
      </c>
      <c r="DP512" s="194">
        <f t="shared" si="491"/>
        <v>0</v>
      </c>
      <c r="DQ512" s="19" t="e">
        <f ca="1"/>
        <v>#N/A</v>
      </c>
      <c r="DR512" s="19" t="e">
        <f t="shared" ca="1" si="492"/>
        <v>#N/A</v>
      </c>
      <c r="DU512" s="198" cm="1">
        <f t="array" ref="DU512">IFERROR(MATCH(TRUE,INDEX($B$14:$B$117&gt;=DT512,0),0),"")</f>
        <v>1</v>
      </c>
      <c r="DV512" s="194">
        <f t="shared" ca="1" si="493"/>
        <v>1.3963799927016407E-2</v>
      </c>
      <c r="DY512" s="194">
        <f t="shared" si="494"/>
        <v>0</v>
      </c>
      <c r="DZ512" s="19" t="e">
        <f ca="1"/>
        <v>#N/A</v>
      </c>
      <c r="EA512" s="19" t="e">
        <f t="shared" ca="1" si="495"/>
        <v>#N/A</v>
      </c>
      <c r="ED512" s="198" cm="1">
        <f t="array" ref="ED512">IFERROR(MATCH(TRUE,INDEX($B$14:$B$117&gt;=EC512,0),0),"")</f>
        <v>1</v>
      </c>
      <c r="EE512" s="194">
        <f t="shared" ca="1" si="496"/>
        <v>1.3963799927016407E-2</v>
      </c>
      <c r="EH512" s="194">
        <f t="shared" si="497"/>
        <v>0</v>
      </c>
      <c r="EI512" s="19" t="e">
        <f ca="1"/>
        <v>#N/A</v>
      </c>
      <c r="EJ512" s="19" t="e">
        <f t="shared" ca="1" si="498"/>
        <v>#N/A</v>
      </c>
      <c r="EM512" s="198" cm="1">
        <f t="array" ref="EM512">IFERROR(MATCH(TRUE,INDEX($B$14:$B$117&gt;=EL512,0),0),"")</f>
        <v>1</v>
      </c>
      <c r="EN512" s="194">
        <f t="shared" ca="1" si="499"/>
        <v>1.3963799927016407E-2</v>
      </c>
      <c r="EQ512" s="194">
        <f t="shared" si="500"/>
        <v>0</v>
      </c>
      <c r="ER512" s="19" t="e">
        <f ca="1"/>
        <v>#N/A</v>
      </c>
      <c r="ES512" s="19" t="e">
        <f t="shared" ca="1" si="501"/>
        <v>#N/A</v>
      </c>
      <c r="EV512" s="198" cm="1">
        <f t="array" ref="EV512">IFERROR(MATCH(TRUE,INDEX($B$14:$B$117&gt;=EU512,0),0),"")</f>
        <v>1</v>
      </c>
      <c r="EW512" s="194">
        <f t="shared" ca="1" si="502"/>
        <v>1.3963799927016407E-2</v>
      </c>
      <c r="EZ512" s="194">
        <f t="shared" si="503"/>
        <v>0</v>
      </c>
      <c r="FA512" s="19" t="e">
        <f ca="1"/>
        <v>#N/A</v>
      </c>
      <c r="FB512" s="19" t="e">
        <f t="shared" ca="1" si="504"/>
        <v>#N/A</v>
      </c>
      <c r="FE512" s="198" cm="1">
        <f t="array" ref="FE512">IFERROR(MATCH(TRUE,INDEX($B$14:$B$117&gt;=FD512,0),0),"")</f>
        <v>1</v>
      </c>
      <c r="FF512" s="194">
        <f t="shared" ca="1" si="505"/>
        <v>1.3963799927016407E-2</v>
      </c>
      <c r="FI512" s="194">
        <f t="shared" si="506"/>
        <v>0</v>
      </c>
      <c r="FJ512" s="19" t="e">
        <f ca="1"/>
        <v>#N/A</v>
      </c>
      <c r="FK512" s="19" t="e">
        <f t="shared" ca="1" si="507"/>
        <v>#N/A</v>
      </c>
      <c r="FN512" s="198" cm="1">
        <f t="array" ref="FN512">IFERROR(MATCH(TRUE,INDEX($B$14:$B$117&gt;=FM512,0),0),"")</f>
        <v>1</v>
      </c>
      <c r="FO512" s="194">
        <f t="shared" ca="1" si="508"/>
        <v>1.3963799927016407E-2</v>
      </c>
      <c r="FR512" s="194">
        <f t="shared" si="509"/>
        <v>0</v>
      </c>
      <c r="FS512" s="19" t="e">
        <f ca="1"/>
        <v>#N/A</v>
      </c>
      <c r="FT512" s="19" t="e">
        <f t="shared" ca="1" si="510"/>
        <v>#N/A</v>
      </c>
      <c r="FW512" s="198" cm="1">
        <f t="array" ref="FW512">IFERROR(MATCH(TRUE,INDEX($B$14:$B$117&gt;=FV512,0),0),"")</f>
        <v>1</v>
      </c>
      <c r="FX512" s="194">
        <f t="shared" ca="1" si="511"/>
        <v>1.3963799927016407E-2</v>
      </c>
      <c r="GA512" s="194">
        <f t="shared" si="512"/>
        <v>0</v>
      </c>
      <c r="GB512" s="19" t="e">
        <f ca="1"/>
        <v>#N/A</v>
      </c>
      <c r="GC512" s="19" t="e">
        <f t="shared" ca="1" si="513"/>
        <v>#N/A</v>
      </c>
    </row>
    <row r="513" spans="8:185" x14ac:dyDescent="0.2">
      <c r="H513" s="198" cm="1">
        <f t="array" ref="H513">IFERROR(MATCH(TRUE,INDEX($B$14:$B$117&gt;=G513,0),0),"")</f>
        <v>1</v>
      </c>
      <c r="I513" s="194">
        <f t="shared" ca="1" si="458"/>
        <v>1.3963799927016407E-2</v>
      </c>
      <c r="L513" s="194">
        <f t="shared" si="514"/>
        <v>0</v>
      </c>
      <c r="M513" s="19">
        <f ca="1"/>
        <v>0</v>
      </c>
      <c r="N513" s="19">
        <f t="shared" ca="1" si="515"/>
        <v>0</v>
      </c>
      <c r="Q513" s="198" cm="1">
        <f t="array" ref="Q513">IFERROR(MATCH(TRUE,INDEX($B$14:$B$117&gt;=P513,0),0),"")</f>
        <v>1</v>
      </c>
      <c r="R513" s="194">
        <f t="shared" ca="1" si="459"/>
        <v>1.3963799927016407E-2</v>
      </c>
      <c r="U513" s="194">
        <f t="shared" si="516"/>
        <v>0</v>
      </c>
      <c r="V513" s="19">
        <f ca="1"/>
        <v>0</v>
      </c>
      <c r="W513" s="19">
        <f t="shared" ca="1" si="517"/>
        <v>0</v>
      </c>
      <c r="Z513" s="198" cm="1">
        <f t="array" ref="Z513">IFERROR(MATCH(TRUE,INDEX($B$14:$B$117&gt;=Y513,0),0),"")</f>
        <v>1</v>
      </c>
      <c r="AA513" s="194">
        <f t="shared" ca="1" si="460"/>
        <v>1.3963799927016407E-2</v>
      </c>
      <c r="AD513" s="194">
        <f t="shared" si="461"/>
        <v>0</v>
      </c>
      <c r="AE513" s="19">
        <f ca="1"/>
        <v>0</v>
      </c>
      <c r="AF513" s="19">
        <f t="shared" ca="1" si="462"/>
        <v>0</v>
      </c>
      <c r="AI513" s="198" cm="1">
        <f t="array" ref="AI513">IFERROR(MATCH(TRUE,INDEX($B$14:$B$117&gt;=AH513,0),0),"")</f>
        <v>1</v>
      </c>
      <c r="AJ513" s="194">
        <f t="shared" ca="1" si="463"/>
        <v>1.3963799927016407E-2</v>
      </c>
      <c r="AM513" s="194">
        <f t="shared" si="464"/>
        <v>0</v>
      </c>
      <c r="AN513" s="19">
        <f ca="1"/>
        <v>0</v>
      </c>
      <c r="AO513" s="19">
        <f t="shared" ca="1" si="465"/>
        <v>0</v>
      </c>
      <c r="AR513" s="198" cm="1">
        <f t="array" ref="AR513">IFERROR(MATCH(TRUE,INDEX($B$14:$B$117&gt;=AQ513,0),0),"")</f>
        <v>1</v>
      </c>
      <c r="AS513" s="194">
        <f t="shared" ca="1" si="466"/>
        <v>1.3963799927016407E-2</v>
      </c>
      <c r="AV513" s="194">
        <f t="shared" si="467"/>
        <v>0</v>
      </c>
      <c r="AW513" s="19">
        <f ca="1"/>
        <v>0</v>
      </c>
      <c r="AX513" s="19">
        <f t="shared" ca="1" si="468"/>
        <v>0</v>
      </c>
      <c r="BA513" s="198" cm="1">
        <f t="array" ref="BA513">IFERROR(MATCH(TRUE,INDEX($B$14:$B$117&gt;=AZ513,0),0),"")</f>
        <v>1</v>
      </c>
      <c r="BB513" s="194">
        <f t="shared" ca="1" si="469"/>
        <v>1.3963799927016407E-2</v>
      </c>
      <c r="BE513" s="194">
        <f t="shared" si="470"/>
        <v>0</v>
      </c>
      <c r="BF513" s="19">
        <f ca="1"/>
        <v>0</v>
      </c>
      <c r="BG513" s="19">
        <f t="shared" ca="1" si="471"/>
        <v>0</v>
      </c>
      <c r="BJ513" s="198" cm="1">
        <f t="array" ref="BJ513">IFERROR(MATCH(TRUE,INDEX($B$14:$B$117&gt;=BI513,0),0),"")</f>
        <v>1</v>
      </c>
      <c r="BK513" s="194">
        <f t="shared" ca="1" si="472"/>
        <v>1.3963799927016407E-2</v>
      </c>
      <c r="BN513" s="194">
        <f t="shared" si="473"/>
        <v>0</v>
      </c>
      <c r="BO513" s="19">
        <f ca="1"/>
        <v>0</v>
      </c>
      <c r="BP513" s="19">
        <f t="shared" ca="1" si="474"/>
        <v>0</v>
      </c>
      <c r="BS513" s="198" cm="1">
        <f t="array" ref="BS513">IFERROR(MATCH(TRUE,INDEX($B$14:$B$117&gt;=BR513,0),0),"")</f>
        <v>1</v>
      </c>
      <c r="BT513" s="194">
        <f t="shared" ca="1" si="475"/>
        <v>1.3963799927016407E-2</v>
      </c>
      <c r="BW513" s="194">
        <f t="shared" si="476"/>
        <v>0</v>
      </c>
      <c r="BX513" s="19">
        <f ca="1"/>
        <v>0</v>
      </c>
      <c r="BY513" s="19">
        <f t="shared" ca="1" si="477"/>
        <v>0</v>
      </c>
      <c r="CB513" s="198" cm="1">
        <f t="array" ref="CB513">IFERROR(MATCH(TRUE,INDEX($B$14:$B$117&gt;=CA513,0),0),"")</f>
        <v>1</v>
      </c>
      <c r="CC513" s="194">
        <f t="shared" ca="1" si="478"/>
        <v>1.3963799927016407E-2</v>
      </c>
      <c r="CF513" s="194">
        <f t="shared" si="479"/>
        <v>0</v>
      </c>
      <c r="CG513" s="19">
        <f ca="1"/>
        <v>0</v>
      </c>
      <c r="CH513" s="19">
        <f t="shared" ca="1" si="480"/>
        <v>0</v>
      </c>
      <c r="CK513" s="198" cm="1">
        <f t="array" ref="CK513">IFERROR(MATCH(TRUE,INDEX($B$14:$B$117&gt;=CJ513,0),0),"")</f>
        <v>1</v>
      </c>
      <c r="CL513" s="194">
        <f t="shared" ca="1" si="481"/>
        <v>1.3963799927016407E-2</v>
      </c>
      <c r="CO513" s="194">
        <f t="shared" si="482"/>
        <v>0</v>
      </c>
      <c r="CP513" s="19">
        <f ca="1"/>
        <v>0</v>
      </c>
      <c r="CQ513" s="19">
        <f t="shared" ca="1" si="483"/>
        <v>0</v>
      </c>
      <c r="CT513" s="198" cm="1">
        <f t="array" ref="CT513">IFERROR(MATCH(TRUE,INDEX($B$14:$B$117&gt;=CS513,0),0),"")</f>
        <v>1</v>
      </c>
      <c r="CU513" s="194">
        <f t="shared" ca="1" si="484"/>
        <v>1.3963799927016407E-2</v>
      </c>
      <c r="CX513" s="194">
        <f t="shared" si="485"/>
        <v>0</v>
      </c>
      <c r="CY513" s="19" t="e">
        <f ca="1"/>
        <v>#N/A</v>
      </c>
      <c r="CZ513" s="19" t="e">
        <f t="shared" ca="1" si="486"/>
        <v>#N/A</v>
      </c>
      <c r="DC513" s="198" cm="1">
        <f t="array" ref="DC513">IFERROR(MATCH(TRUE,INDEX($B$14:$B$117&gt;=DB513,0),0),"")</f>
        <v>1</v>
      </c>
      <c r="DD513" s="194">
        <f t="shared" ca="1" si="487"/>
        <v>1.3963799927016407E-2</v>
      </c>
      <c r="DG513" s="194">
        <f t="shared" si="488"/>
        <v>0</v>
      </c>
      <c r="DH513" s="19" t="e">
        <f ca="1"/>
        <v>#N/A</v>
      </c>
      <c r="DI513" s="19" t="e">
        <f t="shared" ca="1" si="489"/>
        <v>#N/A</v>
      </c>
      <c r="DL513" s="198" cm="1">
        <f t="array" ref="DL513">IFERROR(MATCH(TRUE,INDEX($B$14:$B$117&gt;=DK513,0),0),"")</f>
        <v>1</v>
      </c>
      <c r="DM513" s="194">
        <f t="shared" ca="1" si="490"/>
        <v>1.3963799927016407E-2</v>
      </c>
      <c r="DP513" s="194">
        <f t="shared" si="491"/>
        <v>0</v>
      </c>
      <c r="DQ513" s="19" t="e">
        <f ca="1"/>
        <v>#N/A</v>
      </c>
      <c r="DR513" s="19" t="e">
        <f t="shared" ca="1" si="492"/>
        <v>#N/A</v>
      </c>
      <c r="DU513" s="198" cm="1">
        <f t="array" ref="DU513">IFERROR(MATCH(TRUE,INDEX($B$14:$B$117&gt;=DT513,0),0),"")</f>
        <v>1</v>
      </c>
      <c r="DV513" s="194">
        <f t="shared" ca="1" si="493"/>
        <v>1.3963799927016407E-2</v>
      </c>
      <c r="DY513" s="194">
        <f t="shared" si="494"/>
        <v>0</v>
      </c>
      <c r="DZ513" s="19" t="e">
        <f ca="1"/>
        <v>#N/A</v>
      </c>
      <c r="EA513" s="19" t="e">
        <f t="shared" ca="1" si="495"/>
        <v>#N/A</v>
      </c>
      <c r="ED513" s="198" cm="1">
        <f t="array" ref="ED513">IFERROR(MATCH(TRUE,INDEX($B$14:$B$117&gt;=EC513,0),0),"")</f>
        <v>1</v>
      </c>
      <c r="EE513" s="194">
        <f t="shared" ca="1" si="496"/>
        <v>1.3963799927016407E-2</v>
      </c>
      <c r="EH513" s="194">
        <f t="shared" si="497"/>
        <v>0</v>
      </c>
      <c r="EI513" s="19" t="e">
        <f ca="1"/>
        <v>#N/A</v>
      </c>
      <c r="EJ513" s="19" t="e">
        <f t="shared" ca="1" si="498"/>
        <v>#N/A</v>
      </c>
      <c r="EM513" s="198" cm="1">
        <f t="array" ref="EM513">IFERROR(MATCH(TRUE,INDEX($B$14:$B$117&gt;=EL513,0),0),"")</f>
        <v>1</v>
      </c>
      <c r="EN513" s="194">
        <f t="shared" ca="1" si="499"/>
        <v>1.3963799927016407E-2</v>
      </c>
      <c r="EQ513" s="194">
        <f t="shared" si="500"/>
        <v>0</v>
      </c>
      <c r="ER513" s="19" t="e">
        <f ca="1"/>
        <v>#N/A</v>
      </c>
      <c r="ES513" s="19" t="e">
        <f t="shared" ca="1" si="501"/>
        <v>#N/A</v>
      </c>
      <c r="EV513" s="198" cm="1">
        <f t="array" ref="EV513">IFERROR(MATCH(TRUE,INDEX($B$14:$B$117&gt;=EU513,0),0),"")</f>
        <v>1</v>
      </c>
      <c r="EW513" s="194">
        <f t="shared" ca="1" si="502"/>
        <v>1.3963799927016407E-2</v>
      </c>
      <c r="EZ513" s="194">
        <f t="shared" si="503"/>
        <v>0</v>
      </c>
      <c r="FA513" s="19" t="e">
        <f ca="1"/>
        <v>#N/A</v>
      </c>
      <c r="FB513" s="19" t="e">
        <f t="shared" ca="1" si="504"/>
        <v>#N/A</v>
      </c>
      <c r="FE513" s="198" cm="1">
        <f t="array" ref="FE513">IFERROR(MATCH(TRUE,INDEX($B$14:$B$117&gt;=FD513,0),0),"")</f>
        <v>1</v>
      </c>
      <c r="FF513" s="194">
        <f t="shared" ca="1" si="505"/>
        <v>1.3963799927016407E-2</v>
      </c>
      <c r="FI513" s="194">
        <f t="shared" si="506"/>
        <v>0</v>
      </c>
      <c r="FJ513" s="19" t="e">
        <f ca="1"/>
        <v>#N/A</v>
      </c>
      <c r="FK513" s="19" t="e">
        <f t="shared" ca="1" si="507"/>
        <v>#N/A</v>
      </c>
      <c r="FN513" s="198" cm="1">
        <f t="array" ref="FN513">IFERROR(MATCH(TRUE,INDEX($B$14:$B$117&gt;=FM513,0),0),"")</f>
        <v>1</v>
      </c>
      <c r="FO513" s="194">
        <f t="shared" ca="1" si="508"/>
        <v>1.3963799927016407E-2</v>
      </c>
      <c r="FR513" s="194">
        <f t="shared" si="509"/>
        <v>0</v>
      </c>
      <c r="FS513" s="19" t="e">
        <f ca="1"/>
        <v>#N/A</v>
      </c>
      <c r="FT513" s="19" t="e">
        <f t="shared" ca="1" si="510"/>
        <v>#N/A</v>
      </c>
      <c r="FW513" s="198" cm="1">
        <f t="array" ref="FW513">IFERROR(MATCH(TRUE,INDEX($B$14:$B$117&gt;=FV513,0),0),"")</f>
        <v>1</v>
      </c>
      <c r="FX513" s="194">
        <f t="shared" ca="1" si="511"/>
        <v>1.3963799927016407E-2</v>
      </c>
      <c r="GA513" s="194">
        <f t="shared" si="512"/>
        <v>0</v>
      </c>
      <c r="GB513" s="19" t="e">
        <f ca="1"/>
        <v>#N/A</v>
      </c>
      <c r="GC513" s="19" t="e">
        <f t="shared" ca="1" si="513"/>
        <v>#N/A</v>
      </c>
    </row>
    <row r="514" spans="8:185" x14ac:dyDescent="0.2">
      <c r="H514" s="198" cm="1">
        <f t="array" ref="H514">IFERROR(MATCH(TRUE,INDEX($B$14:$B$117&gt;=G514,0),0),"")</f>
        <v>1</v>
      </c>
      <c r="I514" s="194">
        <f t="shared" ca="1" si="458"/>
        <v>1.3963799927016407E-2</v>
      </c>
      <c r="L514" s="194">
        <f t="shared" si="514"/>
        <v>0</v>
      </c>
      <c r="M514" s="19">
        <f ca="1"/>
        <v>0</v>
      </c>
      <c r="N514" s="19">
        <f t="shared" ca="1" si="515"/>
        <v>0</v>
      </c>
      <c r="Q514" s="198" cm="1">
        <f t="array" ref="Q514">IFERROR(MATCH(TRUE,INDEX($B$14:$B$117&gt;=P514,0),0),"")</f>
        <v>1</v>
      </c>
      <c r="R514" s="194">
        <f t="shared" ca="1" si="459"/>
        <v>1.3963799927016407E-2</v>
      </c>
      <c r="U514" s="194">
        <f t="shared" si="516"/>
        <v>0</v>
      </c>
      <c r="V514" s="19">
        <f ca="1"/>
        <v>0</v>
      </c>
      <c r="W514" s="19">
        <f t="shared" ca="1" si="517"/>
        <v>0</v>
      </c>
      <c r="Z514" s="198" cm="1">
        <f t="array" ref="Z514">IFERROR(MATCH(TRUE,INDEX($B$14:$B$117&gt;=Y514,0),0),"")</f>
        <v>1</v>
      </c>
      <c r="AA514" s="194">
        <f t="shared" ca="1" si="460"/>
        <v>1.3963799927016407E-2</v>
      </c>
      <c r="AD514" s="194">
        <f t="shared" si="461"/>
        <v>0</v>
      </c>
      <c r="AE514" s="19">
        <f ca="1"/>
        <v>0</v>
      </c>
      <c r="AF514" s="19">
        <f t="shared" ca="1" si="462"/>
        <v>0</v>
      </c>
      <c r="AI514" s="198" cm="1">
        <f t="array" ref="AI514">IFERROR(MATCH(TRUE,INDEX($B$14:$B$117&gt;=AH514,0),0),"")</f>
        <v>1</v>
      </c>
      <c r="AJ514" s="194">
        <f t="shared" ca="1" si="463"/>
        <v>1.3963799927016407E-2</v>
      </c>
      <c r="AM514" s="194">
        <f t="shared" si="464"/>
        <v>0</v>
      </c>
      <c r="AN514" s="19">
        <f ca="1"/>
        <v>0</v>
      </c>
      <c r="AO514" s="19">
        <f t="shared" ca="1" si="465"/>
        <v>0</v>
      </c>
      <c r="AR514" s="198" cm="1">
        <f t="array" ref="AR514">IFERROR(MATCH(TRUE,INDEX($B$14:$B$117&gt;=AQ514,0),0),"")</f>
        <v>1</v>
      </c>
      <c r="AS514" s="194">
        <f t="shared" ca="1" si="466"/>
        <v>1.3963799927016407E-2</v>
      </c>
      <c r="AV514" s="194">
        <f t="shared" si="467"/>
        <v>0</v>
      </c>
      <c r="AW514" s="19">
        <f ca="1"/>
        <v>0</v>
      </c>
      <c r="AX514" s="19">
        <f t="shared" ca="1" si="468"/>
        <v>0</v>
      </c>
      <c r="BA514" s="198" cm="1">
        <f t="array" ref="BA514">IFERROR(MATCH(TRUE,INDEX($B$14:$B$117&gt;=AZ514,0),0),"")</f>
        <v>1</v>
      </c>
      <c r="BB514" s="194">
        <f t="shared" ca="1" si="469"/>
        <v>1.3963799927016407E-2</v>
      </c>
      <c r="BE514" s="194">
        <f t="shared" si="470"/>
        <v>0</v>
      </c>
      <c r="BF514" s="19">
        <f ca="1"/>
        <v>0</v>
      </c>
      <c r="BG514" s="19">
        <f t="shared" ca="1" si="471"/>
        <v>0</v>
      </c>
      <c r="BJ514" s="198" cm="1">
        <f t="array" ref="BJ514">IFERROR(MATCH(TRUE,INDEX($B$14:$B$117&gt;=BI514,0),0),"")</f>
        <v>1</v>
      </c>
      <c r="BK514" s="194">
        <f t="shared" ca="1" si="472"/>
        <v>1.3963799927016407E-2</v>
      </c>
      <c r="BN514" s="194">
        <f t="shared" si="473"/>
        <v>0</v>
      </c>
      <c r="BO514" s="19">
        <f ca="1"/>
        <v>0</v>
      </c>
      <c r="BP514" s="19">
        <f t="shared" ca="1" si="474"/>
        <v>0</v>
      </c>
      <c r="BS514" s="198" cm="1">
        <f t="array" ref="BS514">IFERROR(MATCH(TRUE,INDEX($B$14:$B$117&gt;=BR514,0),0),"")</f>
        <v>1</v>
      </c>
      <c r="BT514" s="194">
        <f t="shared" ca="1" si="475"/>
        <v>1.3963799927016407E-2</v>
      </c>
      <c r="BW514" s="194">
        <f t="shared" si="476"/>
        <v>0</v>
      </c>
      <c r="BX514" s="19">
        <f ca="1"/>
        <v>0</v>
      </c>
      <c r="BY514" s="19">
        <f t="shared" ca="1" si="477"/>
        <v>0</v>
      </c>
      <c r="CB514" s="198" cm="1">
        <f t="array" ref="CB514">IFERROR(MATCH(TRUE,INDEX($B$14:$B$117&gt;=CA514,0),0),"")</f>
        <v>1</v>
      </c>
      <c r="CC514" s="194">
        <f t="shared" ca="1" si="478"/>
        <v>1.3963799927016407E-2</v>
      </c>
      <c r="CF514" s="194">
        <f t="shared" si="479"/>
        <v>0</v>
      </c>
      <c r="CG514" s="19">
        <f ca="1"/>
        <v>0</v>
      </c>
      <c r="CH514" s="19">
        <f t="shared" ca="1" si="480"/>
        <v>0</v>
      </c>
      <c r="CK514" s="198" cm="1">
        <f t="array" ref="CK514">IFERROR(MATCH(TRUE,INDEX($B$14:$B$117&gt;=CJ514,0),0),"")</f>
        <v>1</v>
      </c>
      <c r="CL514" s="194">
        <f t="shared" ca="1" si="481"/>
        <v>1.3963799927016407E-2</v>
      </c>
      <c r="CO514" s="194">
        <f t="shared" si="482"/>
        <v>0</v>
      </c>
      <c r="CP514" s="19">
        <f ca="1"/>
        <v>0</v>
      </c>
      <c r="CQ514" s="19">
        <f t="shared" ca="1" si="483"/>
        <v>0</v>
      </c>
      <c r="CT514" s="198" cm="1">
        <f t="array" ref="CT514">IFERROR(MATCH(TRUE,INDEX($B$14:$B$117&gt;=CS514,0),0),"")</f>
        <v>1</v>
      </c>
      <c r="CU514" s="194">
        <f t="shared" ca="1" si="484"/>
        <v>1.3963799927016407E-2</v>
      </c>
      <c r="CX514" s="194">
        <f t="shared" si="485"/>
        <v>0</v>
      </c>
      <c r="CY514" s="19" t="e">
        <f ca="1"/>
        <v>#N/A</v>
      </c>
      <c r="CZ514" s="19" t="e">
        <f t="shared" ca="1" si="486"/>
        <v>#N/A</v>
      </c>
      <c r="DC514" s="198" cm="1">
        <f t="array" ref="DC514">IFERROR(MATCH(TRUE,INDEX($B$14:$B$117&gt;=DB514,0),0),"")</f>
        <v>1</v>
      </c>
      <c r="DD514" s="194">
        <f t="shared" ca="1" si="487"/>
        <v>1.3963799927016407E-2</v>
      </c>
      <c r="DG514" s="194">
        <f t="shared" si="488"/>
        <v>0</v>
      </c>
      <c r="DH514" s="19" t="e">
        <f ca="1"/>
        <v>#N/A</v>
      </c>
      <c r="DI514" s="19" t="e">
        <f t="shared" ca="1" si="489"/>
        <v>#N/A</v>
      </c>
      <c r="DL514" s="198" cm="1">
        <f t="array" ref="DL514">IFERROR(MATCH(TRUE,INDEX($B$14:$B$117&gt;=DK514,0),0),"")</f>
        <v>1</v>
      </c>
      <c r="DM514" s="194">
        <f t="shared" ca="1" si="490"/>
        <v>1.3963799927016407E-2</v>
      </c>
      <c r="DP514" s="194">
        <f t="shared" si="491"/>
        <v>0</v>
      </c>
      <c r="DQ514" s="19" t="e">
        <f ca="1"/>
        <v>#N/A</v>
      </c>
      <c r="DR514" s="19" t="e">
        <f t="shared" ca="1" si="492"/>
        <v>#N/A</v>
      </c>
      <c r="DU514" s="198" cm="1">
        <f t="array" ref="DU514">IFERROR(MATCH(TRUE,INDEX($B$14:$B$117&gt;=DT514,0),0),"")</f>
        <v>1</v>
      </c>
      <c r="DV514" s="194">
        <f t="shared" ca="1" si="493"/>
        <v>1.3963799927016407E-2</v>
      </c>
      <c r="DY514" s="194">
        <f t="shared" si="494"/>
        <v>0</v>
      </c>
      <c r="DZ514" s="19" t="e">
        <f ca="1"/>
        <v>#N/A</v>
      </c>
      <c r="EA514" s="19" t="e">
        <f t="shared" ca="1" si="495"/>
        <v>#N/A</v>
      </c>
      <c r="ED514" s="198" cm="1">
        <f t="array" ref="ED514">IFERROR(MATCH(TRUE,INDEX($B$14:$B$117&gt;=EC514,0),0),"")</f>
        <v>1</v>
      </c>
      <c r="EE514" s="194">
        <f t="shared" ca="1" si="496"/>
        <v>1.3963799927016407E-2</v>
      </c>
      <c r="EH514" s="194">
        <f t="shared" si="497"/>
        <v>0</v>
      </c>
      <c r="EI514" s="19" t="e">
        <f ca="1"/>
        <v>#N/A</v>
      </c>
      <c r="EJ514" s="19" t="e">
        <f t="shared" ca="1" si="498"/>
        <v>#N/A</v>
      </c>
      <c r="EM514" s="198" cm="1">
        <f t="array" ref="EM514">IFERROR(MATCH(TRUE,INDEX($B$14:$B$117&gt;=EL514,0),0),"")</f>
        <v>1</v>
      </c>
      <c r="EN514" s="194">
        <f t="shared" ca="1" si="499"/>
        <v>1.3963799927016407E-2</v>
      </c>
      <c r="EQ514" s="194">
        <f t="shared" si="500"/>
        <v>0</v>
      </c>
      <c r="ER514" s="19" t="e">
        <f ca="1"/>
        <v>#N/A</v>
      </c>
      <c r="ES514" s="19" t="e">
        <f t="shared" ca="1" si="501"/>
        <v>#N/A</v>
      </c>
      <c r="EV514" s="198" cm="1">
        <f t="array" ref="EV514">IFERROR(MATCH(TRUE,INDEX($B$14:$B$117&gt;=EU514,0),0),"")</f>
        <v>1</v>
      </c>
      <c r="EW514" s="194">
        <f t="shared" ca="1" si="502"/>
        <v>1.3963799927016407E-2</v>
      </c>
      <c r="EZ514" s="194">
        <f t="shared" si="503"/>
        <v>0</v>
      </c>
      <c r="FA514" s="19" t="e">
        <f ca="1"/>
        <v>#N/A</v>
      </c>
      <c r="FB514" s="19" t="e">
        <f t="shared" ca="1" si="504"/>
        <v>#N/A</v>
      </c>
      <c r="FE514" s="198" cm="1">
        <f t="array" ref="FE514">IFERROR(MATCH(TRUE,INDEX($B$14:$B$117&gt;=FD514,0),0),"")</f>
        <v>1</v>
      </c>
      <c r="FF514" s="194">
        <f t="shared" ca="1" si="505"/>
        <v>1.3963799927016407E-2</v>
      </c>
      <c r="FI514" s="194">
        <f t="shared" si="506"/>
        <v>0</v>
      </c>
      <c r="FJ514" s="19" t="e">
        <f ca="1"/>
        <v>#N/A</v>
      </c>
      <c r="FK514" s="19" t="e">
        <f t="shared" ca="1" si="507"/>
        <v>#N/A</v>
      </c>
      <c r="FN514" s="198" cm="1">
        <f t="array" ref="FN514">IFERROR(MATCH(TRUE,INDEX($B$14:$B$117&gt;=FM514,0),0),"")</f>
        <v>1</v>
      </c>
      <c r="FO514" s="194">
        <f t="shared" ca="1" si="508"/>
        <v>1.3963799927016407E-2</v>
      </c>
      <c r="FR514" s="194">
        <f t="shared" si="509"/>
        <v>0</v>
      </c>
      <c r="FS514" s="19" t="e">
        <f ca="1"/>
        <v>#N/A</v>
      </c>
      <c r="FT514" s="19" t="e">
        <f t="shared" ca="1" si="510"/>
        <v>#N/A</v>
      </c>
      <c r="FW514" s="198" cm="1">
        <f t="array" ref="FW514">IFERROR(MATCH(TRUE,INDEX($B$14:$B$117&gt;=FV514,0),0),"")</f>
        <v>1</v>
      </c>
      <c r="FX514" s="194">
        <f t="shared" ca="1" si="511"/>
        <v>1.3963799927016407E-2</v>
      </c>
      <c r="GA514" s="194">
        <f t="shared" si="512"/>
        <v>0</v>
      </c>
      <c r="GB514" s="19" t="e">
        <f ca="1"/>
        <v>#N/A</v>
      </c>
      <c r="GC514" s="19" t="e">
        <f t="shared" ca="1" si="513"/>
        <v>#N/A</v>
      </c>
    </row>
    <row r="515" spans="8:185" x14ac:dyDescent="0.2">
      <c r="H515" s="198" cm="1">
        <f t="array" ref="H515">IFERROR(MATCH(TRUE,INDEX($B$14:$B$117&gt;=G515,0),0),"")</f>
        <v>1</v>
      </c>
      <c r="I515" s="194">
        <f t="shared" ca="1" si="458"/>
        <v>1.3963799927016407E-2</v>
      </c>
      <c r="L515" s="194">
        <f t="shared" si="514"/>
        <v>0</v>
      </c>
      <c r="M515" s="19">
        <f ca="1"/>
        <v>0</v>
      </c>
      <c r="N515" s="19">
        <f t="shared" ca="1" si="515"/>
        <v>0</v>
      </c>
      <c r="Q515" s="198" cm="1">
        <f t="array" ref="Q515">IFERROR(MATCH(TRUE,INDEX($B$14:$B$117&gt;=P515,0),0),"")</f>
        <v>1</v>
      </c>
      <c r="R515" s="194">
        <f t="shared" ca="1" si="459"/>
        <v>1.3963799927016407E-2</v>
      </c>
      <c r="U515" s="194">
        <f t="shared" si="516"/>
        <v>0</v>
      </c>
      <c r="V515" s="19">
        <f ca="1"/>
        <v>0</v>
      </c>
      <c r="W515" s="19">
        <f t="shared" ca="1" si="517"/>
        <v>0</v>
      </c>
      <c r="Z515" s="198" cm="1">
        <f t="array" ref="Z515">IFERROR(MATCH(TRUE,INDEX($B$14:$B$117&gt;=Y515,0),0),"")</f>
        <v>1</v>
      </c>
      <c r="AA515" s="194">
        <f t="shared" ca="1" si="460"/>
        <v>1.3963799927016407E-2</v>
      </c>
      <c r="AD515" s="194">
        <f t="shared" si="461"/>
        <v>0</v>
      </c>
      <c r="AE515" s="19">
        <f ca="1"/>
        <v>0</v>
      </c>
      <c r="AF515" s="19">
        <f t="shared" ca="1" si="462"/>
        <v>0</v>
      </c>
      <c r="AI515" s="198" cm="1">
        <f t="array" ref="AI515">IFERROR(MATCH(TRUE,INDEX($B$14:$B$117&gt;=AH515,0),0),"")</f>
        <v>1</v>
      </c>
      <c r="AJ515" s="194">
        <f t="shared" ca="1" si="463"/>
        <v>1.3963799927016407E-2</v>
      </c>
      <c r="AM515" s="194">
        <f t="shared" si="464"/>
        <v>0</v>
      </c>
      <c r="AN515" s="19">
        <f ca="1"/>
        <v>0</v>
      </c>
      <c r="AO515" s="19">
        <f t="shared" ca="1" si="465"/>
        <v>0</v>
      </c>
      <c r="AR515" s="198" cm="1">
        <f t="array" ref="AR515">IFERROR(MATCH(TRUE,INDEX($B$14:$B$117&gt;=AQ515,0),0),"")</f>
        <v>1</v>
      </c>
      <c r="AS515" s="194">
        <f t="shared" ca="1" si="466"/>
        <v>1.3963799927016407E-2</v>
      </c>
      <c r="AV515" s="194">
        <f t="shared" si="467"/>
        <v>0</v>
      </c>
      <c r="AW515" s="19">
        <f ca="1"/>
        <v>0</v>
      </c>
      <c r="AX515" s="19">
        <f t="shared" ca="1" si="468"/>
        <v>0</v>
      </c>
      <c r="BA515" s="198" cm="1">
        <f t="array" ref="BA515">IFERROR(MATCH(TRUE,INDEX($B$14:$B$117&gt;=AZ515,0),0),"")</f>
        <v>1</v>
      </c>
      <c r="BB515" s="194">
        <f t="shared" ca="1" si="469"/>
        <v>1.3963799927016407E-2</v>
      </c>
      <c r="BE515" s="194">
        <f t="shared" si="470"/>
        <v>0</v>
      </c>
      <c r="BF515" s="19">
        <f ca="1"/>
        <v>0</v>
      </c>
      <c r="BG515" s="19">
        <f t="shared" ca="1" si="471"/>
        <v>0</v>
      </c>
      <c r="BJ515" s="198" cm="1">
        <f t="array" ref="BJ515">IFERROR(MATCH(TRUE,INDEX($B$14:$B$117&gt;=BI515,0),0),"")</f>
        <v>1</v>
      </c>
      <c r="BK515" s="194">
        <f t="shared" ca="1" si="472"/>
        <v>1.3963799927016407E-2</v>
      </c>
      <c r="BN515" s="194">
        <f t="shared" si="473"/>
        <v>0</v>
      </c>
      <c r="BO515" s="19">
        <f ca="1"/>
        <v>0</v>
      </c>
      <c r="BP515" s="19">
        <f t="shared" ca="1" si="474"/>
        <v>0</v>
      </c>
      <c r="BS515" s="198" cm="1">
        <f t="array" ref="BS515">IFERROR(MATCH(TRUE,INDEX($B$14:$B$117&gt;=BR515,0),0),"")</f>
        <v>1</v>
      </c>
      <c r="BT515" s="194">
        <f t="shared" ca="1" si="475"/>
        <v>1.3963799927016407E-2</v>
      </c>
      <c r="BW515" s="194">
        <f t="shared" si="476"/>
        <v>0</v>
      </c>
      <c r="BX515" s="19">
        <f ca="1"/>
        <v>0</v>
      </c>
      <c r="BY515" s="19">
        <f t="shared" ca="1" si="477"/>
        <v>0</v>
      </c>
      <c r="CB515" s="198" cm="1">
        <f t="array" ref="CB515">IFERROR(MATCH(TRUE,INDEX($B$14:$B$117&gt;=CA515,0),0),"")</f>
        <v>1</v>
      </c>
      <c r="CC515" s="194">
        <f t="shared" ca="1" si="478"/>
        <v>1.3963799927016407E-2</v>
      </c>
      <c r="CF515" s="194">
        <f t="shared" si="479"/>
        <v>0</v>
      </c>
      <c r="CG515" s="19">
        <f ca="1"/>
        <v>0</v>
      </c>
      <c r="CH515" s="19">
        <f t="shared" ca="1" si="480"/>
        <v>0</v>
      </c>
      <c r="CK515" s="198" cm="1">
        <f t="array" ref="CK515">IFERROR(MATCH(TRUE,INDEX($B$14:$B$117&gt;=CJ515,0),0),"")</f>
        <v>1</v>
      </c>
      <c r="CL515" s="194">
        <f t="shared" ca="1" si="481"/>
        <v>1.3963799927016407E-2</v>
      </c>
      <c r="CO515" s="194">
        <f t="shared" si="482"/>
        <v>0</v>
      </c>
      <c r="CP515" s="19">
        <f ca="1"/>
        <v>0</v>
      </c>
      <c r="CQ515" s="19">
        <f t="shared" ca="1" si="483"/>
        <v>0</v>
      </c>
      <c r="CT515" s="198" cm="1">
        <f t="array" ref="CT515">IFERROR(MATCH(TRUE,INDEX($B$14:$B$117&gt;=CS515,0),0),"")</f>
        <v>1</v>
      </c>
      <c r="CU515" s="194">
        <f t="shared" ca="1" si="484"/>
        <v>1.3963799927016407E-2</v>
      </c>
      <c r="CX515" s="194">
        <f t="shared" si="485"/>
        <v>0</v>
      </c>
      <c r="CY515" s="19" t="e">
        <f ca="1"/>
        <v>#N/A</v>
      </c>
      <c r="CZ515" s="19" t="e">
        <f t="shared" ca="1" si="486"/>
        <v>#N/A</v>
      </c>
      <c r="DC515" s="198" cm="1">
        <f t="array" ref="DC515">IFERROR(MATCH(TRUE,INDEX($B$14:$B$117&gt;=DB515,0),0),"")</f>
        <v>1</v>
      </c>
      <c r="DD515" s="194">
        <f t="shared" ca="1" si="487"/>
        <v>1.3963799927016407E-2</v>
      </c>
      <c r="DG515" s="194">
        <f t="shared" si="488"/>
        <v>0</v>
      </c>
      <c r="DH515" s="19" t="e">
        <f ca="1"/>
        <v>#N/A</v>
      </c>
      <c r="DI515" s="19" t="e">
        <f t="shared" ca="1" si="489"/>
        <v>#N/A</v>
      </c>
      <c r="DL515" s="198" cm="1">
        <f t="array" ref="DL515">IFERROR(MATCH(TRUE,INDEX($B$14:$B$117&gt;=DK515,0),0),"")</f>
        <v>1</v>
      </c>
      <c r="DM515" s="194">
        <f t="shared" ca="1" si="490"/>
        <v>1.3963799927016407E-2</v>
      </c>
      <c r="DP515" s="194">
        <f t="shared" si="491"/>
        <v>0</v>
      </c>
      <c r="DQ515" s="19" t="e">
        <f ca="1"/>
        <v>#N/A</v>
      </c>
      <c r="DR515" s="19" t="e">
        <f t="shared" ca="1" si="492"/>
        <v>#N/A</v>
      </c>
      <c r="DU515" s="198" cm="1">
        <f t="array" ref="DU515">IFERROR(MATCH(TRUE,INDEX($B$14:$B$117&gt;=DT515,0),0),"")</f>
        <v>1</v>
      </c>
      <c r="DV515" s="194">
        <f t="shared" ca="1" si="493"/>
        <v>1.3963799927016407E-2</v>
      </c>
      <c r="DY515" s="194">
        <f t="shared" si="494"/>
        <v>0</v>
      </c>
      <c r="DZ515" s="19" t="e">
        <f ca="1"/>
        <v>#N/A</v>
      </c>
      <c r="EA515" s="19" t="e">
        <f t="shared" ca="1" si="495"/>
        <v>#N/A</v>
      </c>
      <c r="ED515" s="198" cm="1">
        <f t="array" ref="ED515">IFERROR(MATCH(TRUE,INDEX($B$14:$B$117&gt;=EC515,0),0),"")</f>
        <v>1</v>
      </c>
      <c r="EE515" s="194">
        <f t="shared" ca="1" si="496"/>
        <v>1.3963799927016407E-2</v>
      </c>
      <c r="EH515" s="194">
        <f t="shared" si="497"/>
        <v>0</v>
      </c>
      <c r="EI515" s="19" t="e">
        <f ca="1"/>
        <v>#N/A</v>
      </c>
      <c r="EJ515" s="19" t="e">
        <f t="shared" ca="1" si="498"/>
        <v>#N/A</v>
      </c>
      <c r="EM515" s="198" cm="1">
        <f t="array" ref="EM515">IFERROR(MATCH(TRUE,INDEX($B$14:$B$117&gt;=EL515,0),0),"")</f>
        <v>1</v>
      </c>
      <c r="EN515" s="194">
        <f t="shared" ca="1" si="499"/>
        <v>1.3963799927016407E-2</v>
      </c>
      <c r="EQ515" s="194">
        <f t="shared" si="500"/>
        <v>0</v>
      </c>
      <c r="ER515" s="19" t="e">
        <f ca="1"/>
        <v>#N/A</v>
      </c>
      <c r="ES515" s="19" t="e">
        <f t="shared" ca="1" si="501"/>
        <v>#N/A</v>
      </c>
      <c r="EV515" s="198" cm="1">
        <f t="array" ref="EV515">IFERROR(MATCH(TRUE,INDEX($B$14:$B$117&gt;=EU515,0),0),"")</f>
        <v>1</v>
      </c>
      <c r="EW515" s="194">
        <f t="shared" ca="1" si="502"/>
        <v>1.3963799927016407E-2</v>
      </c>
      <c r="EZ515" s="194">
        <f t="shared" si="503"/>
        <v>0</v>
      </c>
      <c r="FA515" s="19" t="e">
        <f ca="1"/>
        <v>#N/A</v>
      </c>
      <c r="FB515" s="19" t="e">
        <f t="shared" ca="1" si="504"/>
        <v>#N/A</v>
      </c>
      <c r="FE515" s="198" cm="1">
        <f t="array" ref="FE515">IFERROR(MATCH(TRUE,INDEX($B$14:$B$117&gt;=FD515,0),0),"")</f>
        <v>1</v>
      </c>
      <c r="FF515" s="194">
        <f t="shared" ca="1" si="505"/>
        <v>1.3963799927016407E-2</v>
      </c>
      <c r="FI515" s="194">
        <f t="shared" si="506"/>
        <v>0</v>
      </c>
      <c r="FJ515" s="19" t="e">
        <f ca="1"/>
        <v>#N/A</v>
      </c>
      <c r="FK515" s="19" t="e">
        <f t="shared" ca="1" si="507"/>
        <v>#N/A</v>
      </c>
      <c r="FN515" s="198" cm="1">
        <f t="array" ref="FN515">IFERROR(MATCH(TRUE,INDEX($B$14:$B$117&gt;=FM515,0),0),"")</f>
        <v>1</v>
      </c>
      <c r="FO515" s="194">
        <f t="shared" ca="1" si="508"/>
        <v>1.3963799927016407E-2</v>
      </c>
      <c r="FR515" s="194">
        <f t="shared" si="509"/>
        <v>0</v>
      </c>
      <c r="FS515" s="19" t="e">
        <f ca="1"/>
        <v>#N/A</v>
      </c>
      <c r="FT515" s="19" t="e">
        <f t="shared" ca="1" si="510"/>
        <v>#N/A</v>
      </c>
      <c r="FW515" s="198" cm="1">
        <f t="array" ref="FW515">IFERROR(MATCH(TRUE,INDEX($B$14:$B$117&gt;=FV515,0),0),"")</f>
        <v>1</v>
      </c>
      <c r="FX515" s="194">
        <f t="shared" ca="1" si="511"/>
        <v>1.3963799927016407E-2</v>
      </c>
      <c r="GA515" s="194">
        <f t="shared" si="512"/>
        <v>0</v>
      </c>
      <c r="GB515" s="19" t="e">
        <f ca="1"/>
        <v>#N/A</v>
      </c>
      <c r="GC515" s="19" t="e">
        <f t="shared" ca="1" si="513"/>
        <v>#N/A</v>
      </c>
    </row>
    <row r="516" spans="8:185" x14ac:dyDescent="0.2">
      <c r="H516" s="198" cm="1">
        <f t="array" ref="H516">IFERROR(MATCH(TRUE,INDEX($B$14:$B$117&gt;=G516,0),0),"")</f>
        <v>1</v>
      </c>
      <c r="I516" s="194">
        <f t="shared" ca="1" si="458"/>
        <v>1.3963799927016407E-2</v>
      </c>
      <c r="L516" s="194">
        <f t="shared" si="514"/>
        <v>0</v>
      </c>
      <c r="M516" s="19">
        <f ca="1"/>
        <v>0</v>
      </c>
      <c r="N516" s="19">
        <f t="shared" ca="1" si="515"/>
        <v>0</v>
      </c>
      <c r="Q516" s="198" cm="1">
        <f t="array" ref="Q516">IFERROR(MATCH(TRUE,INDEX($B$14:$B$117&gt;=P516,0),0),"")</f>
        <v>1</v>
      </c>
      <c r="R516" s="194">
        <f t="shared" ca="1" si="459"/>
        <v>1.3963799927016407E-2</v>
      </c>
      <c r="U516" s="194">
        <f t="shared" si="516"/>
        <v>0</v>
      </c>
      <c r="V516" s="19">
        <f ca="1"/>
        <v>0</v>
      </c>
      <c r="W516" s="19">
        <f t="shared" ca="1" si="517"/>
        <v>0</v>
      </c>
      <c r="Z516" s="198" cm="1">
        <f t="array" ref="Z516">IFERROR(MATCH(TRUE,INDEX($B$14:$B$117&gt;=Y516,0),0),"")</f>
        <v>1</v>
      </c>
      <c r="AA516" s="194">
        <f t="shared" ca="1" si="460"/>
        <v>1.3963799927016407E-2</v>
      </c>
      <c r="AD516" s="194">
        <f t="shared" si="461"/>
        <v>0</v>
      </c>
      <c r="AE516" s="19">
        <f ca="1"/>
        <v>0</v>
      </c>
      <c r="AF516" s="19">
        <f t="shared" ca="1" si="462"/>
        <v>0</v>
      </c>
      <c r="AI516" s="198" cm="1">
        <f t="array" ref="AI516">IFERROR(MATCH(TRUE,INDEX($B$14:$B$117&gt;=AH516,0),0),"")</f>
        <v>1</v>
      </c>
      <c r="AJ516" s="194">
        <f t="shared" ca="1" si="463"/>
        <v>1.3963799927016407E-2</v>
      </c>
      <c r="AM516" s="194">
        <f t="shared" si="464"/>
        <v>0</v>
      </c>
      <c r="AN516" s="19">
        <f ca="1"/>
        <v>0</v>
      </c>
      <c r="AO516" s="19">
        <f t="shared" ca="1" si="465"/>
        <v>0</v>
      </c>
      <c r="AR516" s="198" cm="1">
        <f t="array" ref="AR516">IFERROR(MATCH(TRUE,INDEX($B$14:$B$117&gt;=AQ516,0),0),"")</f>
        <v>1</v>
      </c>
      <c r="AS516" s="194">
        <f t="shared" ca="1" si="466"/>
        <v>1.3963799927016407E-2</v>
      </c>
      <c r="AV516" s="194">
        <f t="shared" si="467"/>
        <v>0</v>
      </c>
      <c r="AW516" s="19">
        <f ca="1"/>
        <v>0</v>
      </c>
      <c r="AX516" s="19">
        <f t="shared" ca="1" si="468"/>
        <v>0</v>
      </c>
      <c r="BA516" s="198" cm="1">
        <f t="array" ref="BA516">IFERROR(MATCH(TRUE,INDEX($B$14:$B$117&gt;=AZ516,0),0),"")</f>
        <v>1</v>
      </c>
      <c r="BB516" s="194">
        <f t="shared" ca="1" si="469"/>
        <v>1.3963799927016407E-2</v>
      </c>
      <c r="BE516" s="194">
        <f t="shared" si="470"/>
        <v>0</v>
      </c>
      <c r="BF516" s="19">
        <f ca="1"/>
        <v>0</v>
      </c>
      <c r="BG516" s="19">
        <f t="shared" ca="1" si="471"/>
        <v>0</v>
      </c>
      <c r="BJ516" s="198" cm="1">
        <f t="array" ref="BJ516">IFERROR(MATCH(TRUE,INDEX($B$14:$B$117&gt;=BI516,0),0),"")</f>
        <v>1</v>
      </c>
      <c r="BK516" s="194">
        <f t="shared" ca="1" si="472"/>
        <v>1.3963799927016407E-2</v>
      </c>
      <c r="BN516" s="194">
        <f t="shared" si="473"/>
        <v>0</v>
      </c>
      <c r="BO516" s="19">
        <f ca="1"/>
        <v>0</v>
      </c>
      <c r="BP516" s="19">
        <f t="shared" ca="1" si="474"/>
        <v>0</v>
      </c>
      <c r="BS516" s="198" cm="1">
        <f t="array" ref="BS516">IFERROR(MATCH(TRUE,INDEX($B$14:$B$117&gt;=BR516,0),0),"")</f>
        <v>1</v>
      </c>
      <c r="BT516" s="194">
        <f t="shared" ca="1" si="475"/>
        <v>1.3963799927016407E-2</v>
      </c>
      <c r="BW516" s="194">
        <f t="shared" si="476"/>
        <v>0</v>
      </c>
      <c r="BX516" s="19">
        <f ca="1"/>
        <v>0</v>
      </c>
      <c r="BY516" s="19">
        <f t="shared" ca="1" si="477"/>
        <v>0</v>
      </c>
      <c r="CB516" s="198" cm="1">
        <f t="array" ref="CB516">IFERROR(MATCH(TRUE,INDEX($B$14:$B$117&gt;=CA516,0),0),"")</f>
        <v>1</v>
      </c>
      <c r="CC516" s="194">
        <f t="shared" ca="1" si="478"/>
        <v>1.3963799927016407E-2</v>
      </c>
      <c r="CF516" s="194">
        <f t="shared" si="479"/>
        <v>0</v>
      </c>
      <c r="CG516" s="19">
        <f ca="1"/>
        <v>0</v>
      </c>
      <c r="CH516" s="19">
        <f t="shared" ca="1" si="480"/>
        <v>0</v>
      </c>
      <c r="CK516" s="198" cm="1">
        <f t="array" ref="CK516">IFERROR(MATCH(TRUE,INDEX($B$14:$B$117&gt;=CJ516,0),0),"")</f>
        <v>1</v>
      </c>
      <c r="CL516" s="194">
        <f t="shared" ca="1" si="481"/>
        <v>1.3963799927016407E-2</v>
      </c>
      <c r="CO516" s="194">
        <f t="shared" si="482"/>
        <v>0</v>
      </c>
      <c r="CP516" s="19">
        <f ca="1"/>
        <v>0</v>
      </c>
      <c r="CQ516" s="19">
        <f t="shared" ca="1" si="483"/>
        <v>0</v>
      </c>
      <c r="CT516" s="198" cm="1">
        <f t="array" ref="CT516">IFERROR(MATCH(TRUE,INDEX($B$14:$B$117&gt;=CS516,0),0),"")</f>
        <v>1</v>
      </c>
      <c r="CU516" s="194">
        <f t="shared" ca="1" si="484"/>
        <v>1.3963799927016407E-2</v>
      </c>
      <c r="CX516" s="194">
        <f t="shared" si="485"/>
        <v>0</v>
      </c>
      <c r="CY516" s="19" t="e">
        <f ca="1"/>
        <v>#N/A</v>
      </c>
      <c r="CZ516" s="19" t="e">
        <f t="shared" ca="1" si="486"/>
        <v>#N/A</v>
      </c>
      <c r="DC516" s="198" cm="1">
        <f t="array" ref="DC516">IFERROR(MATCH(TRUE,INDEX($B$14:$B$117&gt;=DB516,0),0),"")</f>
        <v>1</v>
      </c>
      <c r="DD516" s="194">
        <f t="shared" ca="1" si="487"/>
        <v>1.3963799927016407E-2</v>
      </c>
      <c r="DG516" s="194">
        <f t="shared" si="488"/>
        <v>0</v>
      </c>
      <c r="DH516" s="19" t="e">
        <f ca="1"/>
        <v>#N/A</v>
      </c>
      <c r="DI516" s="19" t="e">
        <f t="shared" ca="1" si="489"/>
        <v>#N/A</v>
      </c>
      <c r="DL516" s="198" cm="1">
        <f t="array" ref="DL516">IFERROR(MATCH(TRUE,INDEX($B$14:$B$117&gt;=DK516,0),0),"")</f>
        <v>1</v>
      </c>
      <c r="DM516" s="194">
        <f t="shared" ca="1" si="490"/>
        <v>1.3963799927016407E-2</v>
      </c>
      <c r="DP516" s="194">
        <f t="shared" si="491"/>
        <v>0</v>
      </c>
      <c r="DQ516" s="19" t="e">
        <f ca="1"/>
        <v>#N/A</v>
      </c>
      <c r="DR516" s="19" t="e">
        <f t="shared" ca="1" si="492"/>
        <v>#N/A</v>
      </c>
      <c r="DU516" s="198" cm="1">
        <f t="array" ref="DU516">IFERROR(MATCH(TRUE,INDEX($B$14:$B$117&gt;=DT516,0),0),"")</f>
        <v>1</v>
      </c>
      <c r="DV516" s="194">
        <f t="shared" ca="1" si="493"/>
        <v>1.3963799927016407E-2</v>
      </c>
      <c r="DY516" s="194">
        <f t="shared" si="494"/>
        <v>0</v>
      </c>
      <c r="DZ516" s="19" t="e">
        <f ca="1"/>
        <v>#N/A</v>
      </c>
      <c r="EA516" s="19" t="e">
        <f t="shared" ca="1" si="495"/>
        <v>#N/A</v>
      </c>
      <c r="ED516" s="198" cm="1">
        <f t="array" ref="ED516">IFERROR(MATCH(TRUE,INDEX($B$14:$B$117&gt;=EC516,0),0),"")</f>
        <v>1</v>
      </c>
      <c r="EE516" s="194">
        <f t="shared" ca="1" si="496"/>
        <v>1.3963799927016407E-2</v>
      </c>
      <c r="EH516" s="194">
        <f t="shared" si="497"/>
        <v>0</v>
      </c>
      <c r="EI516" s="19" t="e">
        <f ca="1"/>
        <v>#N/A</v>
      </c>
      <c r="EJ516" s="19" t="e">
        <f t="shared" ca="1" si="498"/>
        <v>#N/A</v>
      </c>
      <c r="EM516" s="198" cm="1">
        <f t="array" ref="EM516">IFERROR(MATCH(TRUE,INDEX($B$14:$B$117&gt;=EL516,0),0),"")</f>
        <v>1</v>
      </c>
      <c r="EN516" s="194">
        <f t="shared" ca="1" si="499"/>
        <v>1.3963799927016407E-2</v>
      </c>
      <c r="EQ516" s="194">
        <f t="shared" si="500"/>
        <v>0</v>
      </c>
      <c r="ER516" s="19" t="e">
        <f ca="1"/>
        <v>#N/A</v>
      </c>
      <c r="ES516" s="19" t="e">
        <f t="shared" ca="1" si="501"/>
        <v>#N/A</v>
      </c>
      <c r="EV516" s="198" cm="1">
        <f t="array" ref="EV516">IFERROR(MATCH(TRUE,INDEX($B$14:$B$117&gt;=EU516,0),0),"")</f>
        <v>1</v>
      </c>
      <c r="EW516" s="194">
        <f t="shared" ca="1" si="502"/>
        <v>1.3963799927016407E-2</v>
      </c>
      <c r="EZ516" s="194">
        <f t="shared" si="503"/>
        <v>0</v>
      </c>
      <c r="FA516" s="19" t="e">
        <f ca="1"/>
        <v>#N/A</v>
      </c>
      <c r="FB516" s="19" t="e">
        <f t="shared" ca="1" si="504"/>
        <v>#N/A</v>
      </c>
      <c r="FE516" s="198" cm="1">
        <f t="array" ref="FE516">IFERROR(MATCH(TRUE,INDEX($B$14:$B$117&gt;=FD516,0),0),"")</f>
        <v>1</v>
      </c>
      <c r="FF516" s="194">
        <f t="shared" ca="1" si="505"/>
        <v>1.3963799927016407E-2</v>
      </c>
      <c r="FI516" s="194">
        <f t="shared" si="506"/>
        <v>0</v>
      </c>
      <c r="FJ516" s="19" t="e">
        <f ca="1"/>
        <v>#N/A</v>
      </c>
      <c r="FK516" s="19" t="e">
        <f t="shared" ca="1" si="507"/>
        <v>#N/A</v>
      </c>
      <c r="FN516" s="198" cm="1">
        <f t="array" ref="FN516">IFERROR(MATCH(TRUE,INDEX($B$14:$B$117&gt;=FM516,0),0),"")</f>
        <v>1</v>
      </c>
      <c r="FO516" s="194">
        <f t="shared" ca="1" si="508"/>
        <v>1.3963799927016407E-2</v>
      </c>
      <c r="FR516" s="194">
        <f t="shared" si="509"/>
        <v>0</v>
      </c>
      <c r="FS516" s="19" t="e">
        <f ca="1"/>
        <v>#N/A</v>
      </c>
      <c r="FT516" s="19" t="e">
        <f t="shared" ca="1" si="510"/>
        <v>#N/A</v>
      </c>
      <c r="FW516" s="198" cm="1">
        <f t="array" ref="FW516">IFERROR(MATCH(TRUE,INDEX($B$14:$B$117&gt;=FV516,0),0),"")</f>
        <v>1</v>
      </c>
      <c r="FX516" s="194">
        <f t="shared" ca="1" si="511"/>
        <v>1.3963799927016407E-2</v>
      </c>
      <c r="GA516" s="194">
        <f t="shared" si="512"/>
        <v>0</v>
      </c>
      <c r="GB516" s="19" t="e">
        <f ca="1"/>
        <v>#N/A</v>
      </c>
      <c r="GC516" s="19" t="e">
        <f t="shared" ca="1" si="513"/>
        <v>#N/A</v>
      </c>
    </row>
    <row r="517" spans="8:185" x14ac:dyDescent="0.2">
      <c r="H517" s="198" cm="1">
        <f t="array" ref="H517">IFERROR(MATCH(TRUE,INDEX($B$14:$B$117&gt;=G517,0),0),"")</f>
        <v>1</v>
      </c>
      <c r="I517" s="194">
        <f t="shared" ca="1" si="458"/>
        <v>1.3963799927016407E-2</v>
      </c>
      <c r="L517" s="194">
        <f t="shared" si="514"/>
        <v>0</v>
      </c>
      <c r="M517" s="19">
        <f ca="1"/>
        <v>0</v>
      </c>
      <c r="N517" s="19">
        <f t="shared" ca="1" si="515"/>
        <v>0</v>
      </c>
      <c r="Q517" s="198" cm="1">
        <f t="array" ref="Q517">IFERROR(MATCH(TRUE,INDEX($B$14:$B$117&gt;=P517,0),0),"")</f>
        <v>1</v>
      </c>
      <c r="R517" s="194">
        <f t="shared" ca="1" si="459"/>
        <v>1.3963799927016407E-2</v>
      </c>
      <c r="U517" s="194">
        <f t="shared" si="516"/>
        <v>0</v>
      </c>
      <c r="V517" s="19">
        <f ca="1"/>
        <v>0</v>
      </c>
      <c r="W517" s="19">
        <f t="shared" ca="1" si="517"/>
        <v>0</v>
      </c>
      <c r="Z517" s="198" cm="1">
        <f t="array" ref="Z517">IFERROR(MATCH(TRUE,INDEX($B$14:$B$117&gt;=Y517,0),0),"")</f>
        <v>1</v>
      </c>
      <c r="AA517" s="194">
        <f t="shared" ca="1" si="460"/>
        <v>1.3963799927016407E-2</v>
      </c>
      <c r="AD517" s="194">
        <f t="shared" si="461"/>
        <v>0</v>
      </c>
      <c r="AE517" s="19">
        <f ca="1"/>
        <v>0</v>
      </c>
      <c r="AF517" s="19">
        <f t="shared" ca="1" si="462"/>
        <v>0</v>
      </c>
      <c r="AI517" s="198" cm="1">
        <f t="array" ref="AI517">IFERROR(MATCH(TRUE,INDEX($B$14:$B$117&gt;=AH517,0),0),"")</f>
        <v>1</v>
      </c>
      <c r="AJ517" s="194">
        <f t="shared" ca="1" si="463"/>
        <v>1.3963799927016407E-2</v>
      </c>
      <c r="AM517" s="194">
        <f t="shared" si="464"/>
        <v>0</v>
      </c>
      <c r="AN517" s="19">
        <f ca="1"/>
        <v>0</v>
      </c>
      <c r="AO517" s="19">
        <f t="shared" ca="1" si="465"/>
        <v>0</v>
      </c>
      <c r="AR517" s="198" cm="1">
        <f t="array" ref="AR517">IFERROR(MATCH(TRUE,INDEX($B$14:$B$117&gt;=AQ517,0),0),"")</f>
        <v>1</v>
      </c>
      <c r="AS517" s="194">
        <f t="shared" ca="1" si="466"/>
        <v>1.3963799927016407E-2</v>
      </c>
      <c r="AV517" s="194">
        <f t="shared" si="467"/>
        <v>0</v>
      </c>
      <c r="AW517" s="19">
        <f ca="1"/>
        <v>0</v>
      </c>
      <c r="AX517" s="19">
        <f t="shared" ca="1" si="468"/>
        <v>0</v>
      </c>
      <c r="BA517" s="198" cm="1">
        <f t="array" ref="BA517">IFERROR(MATCH(TRUE,INDEX($B$14:$B$117&gt;=AZ517,0),0),"")</f>
        <v>1</v>
      </c>
      <c r="BB517" s="194">
        <f t="shared" ca="1" si="469"/>
        <v>1.3963799927016407E-2</v>
      </c>
      <c r="BE517" s="194">
        <f t="shared" si="470"/>
        <v>0</v>
      </c>
      <c r="BF517" s="19">
        <f ca="1"/>
        <v>0</v>
      </c>
      <c r="BG517" s="19">
        <f t="shared" ca="1" si="471"/>
        <v>0</v>
      </c>
      <c r="BJ517" s="198" cm="1">
        <f t="array" ref="BJ517">IFERROR(MATCH(TRUE,INDEX($B$14:$B$117&gt;=BI517,0),0),"")</f>
        <v>1</v>
      </c>
      <c r="BK517" s="194">
        <f t="shared" ca="1" si="472"/>
        <v>1.3963799927016407E-2</v>
      </c>
      <c r="BN517" s="194">
        <f t="shared" si="473"/>
        <v>0</v>
      </c>
      <c r="BO517" s="19">
        <f ca="1"/>
        <v>0</v>
      </c>
      <c r="BP517" s="19">
        <f t="shared" ca="1" si="474"/>
        <v>0</v>
      </c>
      <c r="BS517" s="198" cm="1">
        <f t="array" ref="BS517">IFERROR(MATCH(TRUE,INDEX($B$14:$B$117&gt;=BR517,0),0),"")</f>
        <v>1</v>
      </c>
      <c r="BT517" s="194">
        <f t="shared" ca="1" si="475"/>
        <v>1.3963799927016407E-2</v>
      </c>
      <c r="BW517" s="194">
        <f t="shared" si="476"/>
        <v>0</v>
      </c>
      <c r="BX517" s="19">
        <f ca="1"/>
        <v>0</v>
      </c>
      <c r="BY517" s="19">
        <f t="shared" ca="1" si="477"/>
        <v>0</v>
      </c>
      <c r="CB517" s="198" cm="1">
        <f t="array" ref="CB517">IFERROR(MATCH(TRUE,INDEX($B$14:$B$117&gt;=CA517,0),0),"")</f>
        <v>1</v>
      </c>
      <c r="CC517" s="194">
        <f t="shared" ca="1" si="478"/>
        <v>1.3963799927016407E-2</v>
      </c>
      <c r="CF517" s="194">
        <f t="shared" si="479"/>
        <v>0</v>
      </c>
      <c r="CG517" s="19">
        <f ca="1"/>
        <v>0</v>
      </c>
      <c r="CH517" s="19">
        <f t="shared" ca="1" si="480"/>
        <v>0</v>
      </c>
      <c r="CK517" s="198" cm="1">
        <f t="array" ref="CK517">IFERROR(MATCH(TRUE,INDEX($B$14:$B$117&gt;=CJ517,0),0),"")</f>
        <v>1</v>
      </c>
      <c r="CL517" s="194">
        <f t="shared" ca="1" si="481"/>
        <v>1.3963799927016407E-2</v>
      </c>
      <c r="CO517" s="194">
        <f t="shared" si="482"/>
        <v>0</v>
      </c>
      <c r="CP517" s="19">
        <f ca="1"/>
        <v>0</v>
      </c>
      <c r="CQ517" s="19">
        <f t="shared" ca="1" si="483"/>
        <v>0</v>
      </c>
      <c r="CT517" s="198" cm="1">
        <f t="array" ref="CT517">IFERROR(MATCH(TRUE,INDEX($B$14:$B$117&gt;=CS517,0),0),"")</f>
        <v>1</v>
      </c>
      <c r="CU517" s="194">
        <f t="shared" ca="1" si="484"/>
        <v>1.3963799927016407E-2</v>
      </c>
      <c r="CX517" s="194">
        <f t="shared" si="485"/>
        <v>0</v>
      </c>
      <c r="CY517" s="19" t="e">
        <f ca="1"/>
        <v>#N/A</v>
      </c>
      <c r="CZ517" s="19" t="e">
        <f t="shared" ca="1" si="486"/>
        <v>#N/A</v>
      </c>
      <c r="DC517" s="198" cm="1">
        <f t="array" ref="DC517">IFERROR(MATCH(TRUE,INDEX($B$14:$B$117&gt;=DB517,0),0),"")</f>
        <v>1</v>
      </c>
      <c r="DD517" s="194">
        <f t="shared" ca="1" si="487"/>
        <v>1.3963799927016407E-2</v>
      </c>
      <c r="DG517" s="194">
        <f t="shared" si="488"/>
        <v>0</v>
      </c>
      <c r="DH517" s="19" t="e">
        <f ca="1"/>
        <v>#N/A</v>
      </c>
      <c r="DI517" s="19" t="e">
        <f t="shared" ca="1" si="489"/>
        <v>#N/A</v>
      </c>
      <c r="DL517" s="198" cm="1">
        <f t="array" ref="DL517">IFERROR(MATCH(TRUE,INDEX($B$14:$B$117&gt;=DK517,0),0),"")</f>
        <v>1</v>
      </c>
      <c r="DM517" s="194">
        <f t="shared" ca="1" si="490"/>
        <v>1.3963799927016407E-2</v>
      </c>
      <c r="DP517" s="194">
        <f t="shared" si="491"/>
        <v>0</v>
      </c>
      <c r="DQ517" s="19" t="e">
        <f ca="1"/>
        <v>#N/A</v>
      </c>
      <c r="DR517" s="19" t="e">
        <f t="shared" ca="1" si="492"/>
        <v>#N/A</v>
      </c>
      <c r="DU517" s="198" cm="1">
        <f t="array" ref="DU517">IFERROR(MATCH(TRUE,INDEX($B$14:$B$117&gt;=DT517,0),0),"")</f>
        <v>1</v>
      </c>
      <c r="DV517" s="194">
        <f t="shared" ca="1" si="493"/>
        <v>1.3963799927016407E-2</v>
      </c>
      <c r="DY517" s="194">
        <f t="shared" si="494"/>
        <v>0</v>
      </c>
      <c r="DZ517" s="19" t="e">
        <f ca="1"/>
        <v>#N/A</v>
      </c>
      <c r="EA517" s="19" t="e">
        <f t="shared" ca="1" si="495"/>
        <v>#N/A</v>
      </c>
      <c r="ED517" s="198" cm="1">
        <f t="array" ref="ED517">IFERROR(MATCH(TRUE,INDEX($B$14:$B$117&gt;=EC517,0),0),"")</f>
        <v>1</v>
      </c>
      <c r="EE517" s="194">
        <f t="shared" ca="1" si="496"/>
        <v>1.3963799927016407E-2</v>
      </c>
      <c r="EH517" s="194">
        <f t="shared" si="497"/>
        <v>0</v>
      </c>
      <c r="EI517" s="19" t="e">
        <f ca="1"/>
        <v>#N/A</v>
      </c>
      <c r="EJ517" s="19" t="e">
        <f t="shared" ca="1" si="498"/>
        <v>#N/A</v>
      </c>
      <c r="EM517" s="198" cm="1">
        <f t="array" ref="EM517">IFERROR(MATCH(TRUE,INDEX($B$14:$B$117&gt;=EL517,0),0),"")</f>
        <v>1</v>
      </c>
      <c r="EN517" s="194">
        <f t="shared" ca="1" si="499"/>
        <v>1.3963799927016407E-2</v>
      </c>
      <c r="EQ517" s="194">
        <f t="shared" si="500"/>
        <v>0</v>
      </c>
      <c r="ER517" s="19" t="e">
        <f ca="1"/>
        <v>#N/A</v>
      </c>
      <c r="ES517" s="19" t="e">
        <f t="shared" ca="1" si="501"/>
        <v>#N/A</v>
      </c>
      <c r="EV517" s="198" cm="1">
        <f t="array" ref="EV517">IFERROR(MATCH(TRUE,INDEX($B$14:$B$117&gt;=EU517,0),0),"")</f>
        <v>1</v>
      </c>
      <c r="EW517" s="194">
        <f t="shared" ca="1" si="502"/>
        <v>1.3963799927016407E-2</v>
      </c>
      <c r="EZ517" s="194">
        <f t="shared" si="503"/>
        <v>0</v>
      </c>
      <c r="FA517" s="19" t="e">
        <f ca="1"/>
        <v>#N/A</v>
      </c>
      <c r="FB517" s="19" t="e">
        <f t="shared" ca="1" si="504"/>
        <v>#N/A</v>
      </c>
      <c r="FE517" s="198" cm="1">
        <f t="array" ref="FE517">IFERROR(MATCH(TRUE,INDEX($B$14:$B$117&gt;=FD517,0),0),"")</f>
        <v>1</v>
      </c>
      <c r="FF517" s="194">
        <f t="shared" ca="1" si="505"/>
        <v>1.3963799927016407E-2</v>
      </c>
      <c r="FI517" s="194">
        <f t="shared" si="506"/>
        <v>0</v>
      </c>
      <c r="FJ517" s="19" t="e">
        <f ca="1"/>
        <v>#N/A</v>
      </c>
      <c r="FK517" s="19" t="e">
        <f t="shared" ca="1" si="507"/>
        <v>#N/A</v>
      </c>
      <c r="FN517" s="198" cm="1">
        <f t="array" ref="FN517">IFERROR(MATCH(TRUE,INDEX($B$14:$B$117&gt;=FM517,0),0),"")</f>
        <v>1</v>
      </c>
      <c r="FO517" s="194">
        <f t="shared" ca="1" si="508"/>
        <v>1.3963799927016407E-2</v>
      </c>
      <c r="FR517" s="194">
        <f t="shared" si="509"/>
        <v>0</v>
      </c>
      <c r="FS517" s="19" t="e">
        <f ca="1"/>
        <v>#N/A</v>
      </c>
      <c r="FT517" s="19" t="e">
        <f t="shared" ca="1" si="510"/>
        <v>#N/A</v>
      </c>
      <c r="FW517" s="198" cm="1">
        <f t="array" ref="FW517">IFERROR(MATCH(TRUE,INDEX($B$14:$B$117&gt;=FV517,0),0),"")</f>
        <v>1</v>
      </c>
      <c r="FX517" s="194">
        <f t="shared" ca="1" si="511"/>
        <v>1.3963799927016407E-2</v>
      </c>
      <c r="GA517" s="194">
        <f t="shared" si="512"/>
        <v>0</v>
      </c>
      <c r="GB517" s="19" t="e">
        <f ca="1"/>
        <v>#N/A</v>
      </c>
      <c r="GC517" s="19" t="e">
        <f t="shared" ca="1" si="513"/>
        <v>#N/A</v>
      </c>
    </row>
    <row r="518" spans="8:185" x14ac:dyDescent="0.2">
      <c r="H518" s="198" cm="1">
        <f t="array" ref="H518">IFERROR(MATCH(TRUE,INDEX($B$14:$B$117&gt;=G518,0),0),"")</f>
        <v>1</v>
      </c>
      <c r="I518" s="194">
        <f t="shared" ca="1" si="458"/>
        <v>1.3963799927016407E-2</v>
      </c>
      <c r="L518" s="194">
        <f t="shared" si="514"/>
        <v>0</v>
      </c>
      <c r="M518" s="19">
        <f ca="1"/>
        <v>0</v>
      </c>
      <c r="N518" s="19">
        <f t="shared" ca="1" si="515"/>
        <v>0</v>
      </c>
      <c r="Q518" s="198" cm="1">
        <f t="array" ref="Q518">IFERROR(MATCH(TRUE,INDEX($B$14:$B$117&gt;=P518,0),0),"")</f>
        <v>1</v>
      </c>
      <c r="R518" s="194">
        <f t="shared" ca="1" si="459"/>
        <v>1.3963799927016407E-2</v>
      </c>
      <c r="U518" s="194">
        <f t="shared" si="516"/>
        <v>0</v>
      </c>
      <c r="V518" s="19">
        <f ca="1"/>
        <v>0</v>
      </c>
      <c r="W518" s="19">
        <f t="shared" ca="1" si="517"/>
        <v>0</v>
      </c>
      <c r="Z518" s="198" cm="1">
        <f t="array" ref="Z518">IFERROR(MATCH(TRUE,INDEX($B$14:$B$117&gt;=Y518,0),0),"")</f>
        <v>1</v>
      </c>
      <c r="AA518" s="194">
        <f t="shared" ca="1" si="460"/>
        <v>1.3963799927016407E-2</v>
      </c>
      <c r="AD518" s="194">
        <f t="shared" si="461"/>
        <v>0</v>
      </c>
      <c r="AE518" s="19">
        <f ca="1"/>
        <v>0</v>
      </c>
      <c r="AF518" s="19">
        <f t="shared" ca="1" si="462"/>
        <v>0</v>
      </c>
      <c r="AI518" s="198" cm="1">
        <f t="array" ref="AI518">IFERROR(MATCH(TRUE,INDEX($B$14:$B$117&gt;=AH518,0),0),"")</f>
        <v>1</v>
      </c>
      <c r="AJ518" s="194">
        <f t="shared" ca="1" si="463"/>
        <v>1.3963799927016407E-2</v>
      </c>
      <c r="AM518" s="194">
        <f t="shared" si="464"/>
        <v>0</v>
      </c>
      <c r="AN518" s="19">
        <f ca="1"/>
        <v>0</v>
      </c>
      <c r="AO518" s="19">
        <f t="shared" ca="1" si="465"/>
        <v>0</v>
      </c>
      <c r="AR518" s="198" cm="1">
        <f t="array" ref="AR518">IFERROR(MATCH(TRUE,INDEX($B$14:$B$117&gt;=AQ518,0),0),"")</f>
        <v>1</v>
      </c>
      <c r="AS518" s="194">
        <f t="shared" ca="1" si="466"/>
        <v>1.3963799927016407E-2</v>
      </c>
      <c r="AV518" s="194">
        <f t="shared" si="467"/>
        <v>0</v>
      </c>
      <c r="AW518" s="19">
        <f ca="1"/>
        <v>0</v>
      </c>
      <c r="AX518" s="19">
        <f t="shared" ca="1" si="468"/>
        <v>0</v>
      </c>
      <c r="BA518" s="198" cm="1">
        <f t="array" ref="BA518">IFERROR(MATCH(TRUE,INDEX($B$14:$B$117&gt;=AZ518,0),0),"")</f>
        <v>1</v>
      </c>
      <c r="BB518" s="194">
        <f t="shared" ca="1" si="469"/>
        <v>1.3963799927016407E-2</v>
      </c>
      <c r="BE518" s="194">
        <f t="shared" si="470"/>
        <v>0</v>
      </c>
      <c r="BF518" s="19">
        <f ca="1"/>
        <v>0</v>
      </c>
      <c r="BG518" s="19">
        <f t="shared" ca="1" si="471"/>
        <v>0</v>
      </c>
      <c r="BJ518" s="198" cm="1">
        <f t="array" ref="BJ518">IFERROR(MATCH(TRUE,INDEX($B$14:$B$117&gt;=BI518,0),0),"")</f>
        <v>1</v>
      </c>
      <c r="BK518" s="194">
        <f t="shared" ca="1" si="472"/>
        <v>1.3963799927016407E-2</v>
      </c>
      <c r="BN518" s="194">
        <f t="shared" si="473"/>
        <v>0</v>
      </c>
      <c r="BO518" s="19">
        <f ca="1"/>
        <v>0</v>
      </c>
      <c r="BP518" s="19">
        <f t="shared" ca="1" si="474"/>
        <v>0</v>
      </c>
      <c r="BS518" s="198" cm="1">
        <f t="array" ref="BS518">IFERROR(MATCH(TRUE,INDEX($B$14:$B$117&gt;=BR518,0),0),"")</f>
        <v>1</v>
      </c>
      <c r="BT518" s="194">
        <f t="shared" ca="1" si="475"/>
        <v>1.3963799927016407E-2</v>
      </c>
      <c r="BW518" s="194">
        <f t="shared" si="476"/>
        <v>0</v>
      </c>
      <c r="BX518" s="19">
        <f ca="1"/>
        <v>0</v>
      </c>
      <c r="BY518" s="19">
        <f t="shared" ca="1" si="477"/>
        <v>0</v>
      </c>
      <c r="CB518" s="198" cm="1">
        <f t="array" ref="CB518">IFERROR(MATCH(TRUE,INDEX($B$14:$B$117&gt;=CA518,0),0),"")</f>
        <v>1</v>
      </c>
      <c r="CC518" s="194">
        <f t="shared" ca="1" si="478"/>
        <v>1.3963799927016407E-2</v>
      </c>
      <c r="CF518" s="194">
        <f t="shared" si="479"/>
        <v>0</v>
      </c>
      <c r="CG518" s="19">
        <f ca="1"/>
        <v>0</v>
      </c>
      <c r="CH518" s="19">
        <f t="shared" ca="1" si="480"/>
        <v>0</v>
      </c>
      <c r="CK518" s="198" cm="1">
        <f t="array" ref="CK518">IFERROR(MATCH(TRUE,INDEX($B$14:$B$117&gt;=CJ518,0),0),"")</f>
        <v>1</v>
      </c>
      <c r="CL518" s="194">
        <f t="shared" ca="1" si="481"/>
        <v>1.3963799927016407E-2</v>
      </c>
      <c r="CO518" s="194">
        <f t="shared" si="482"/>
        <v>0</v>
      </c>
      <c r="CP518" s="19">
        <f ca="1"/>
        <v>0</v>
      </c>
      <c r="CQ518" s="19">
        <f t="shared" ca="1" si="483"/>
        <v>0</v>
      </c>
      <c r="CT518" s="198" cm="1">
        <f t="array" ref="CT518">IFERROR(MATCH(TRUE,INDEX($B$14:$B$117&gt;=CS518,0),0),"")</f>
        <v>1</v>
      </c>
      <c r="CU518" s="194">
        <f t="shared" ca="1" si="484"/>
        <v>1.3963799927016407E-2</v>
      </c>
      <c r="CX518" s="194">
        <f t="shared" si="485"/>
        <v>0</v>
      </c>
      <c r="CY518" s="19" t="e">
        <f ca="1"/>
        <v>#N/A</v>
      </c>
      <c r="CZ518" s="19" t="e">
        <f t="shared" ca="1" si="486"/>
        <v>#N/A</v>
      </c>
      <c r="DC518" s="198" cm="1">
        <f t="array" ref="DC518">IFERROR(MATCH(TRUE,INDEX($B$14:$B$117&gt;=DB518,0),0),"")</f>
        <v>1</v>
      </c>
      <c r="DD518" s="194">
        <f t="shared" ca="1" si="487"/>
        <v>1.3963799927016407E-2</v>
      </c>
      <c r="DG518" s="194">
        <f t="shared" si="488"/>
        <v>0</v>
      </c>
      <c r="DH518" s="19" t="e">
        <f ca="1"/>
        <v>#N/A</v>
      </c>
      <c r="DI518" s="19" t="e">
        <f t="shared" ca="1" si="489"/>
        <v>#N/A</v>
      </c>
      <c r="DL518" s="198" cm="1">
        <f t="array" ref="DL518">IFERROR(MATCH(TRUE,INDEX($B$14:$B$117&gt;=DK518,0),0),"")</f>
        <v>1</v>
      </c>
      <c r="DM518" s="194">
        <f t="shared" ca="1" si="490"/>
        <v>1.3963799927016407E-2</v>
      </c>
      <c r="DP518" s="194">
        <f t="shared" si="491"/>
        <v>0</v>
      </c>
      <c r="DQ518" s="19" t="e">
        <f ca="1"/>
        <v>#N/A</v>
      </c>
      <c r="DR518" s="19" t="e">
        <f t="shared" ca="1" si="492"/>
        <v>#N/A</v>
      </c>
      <c r="DU518" s="198" cm="1">
        <f t="array" ref="DU518">IFERROR(MATCH(TRUE,INDEX($B$14:$B$117&gt;=DT518,0),0),"")</f>
        <v>1</v>
      </c>
      <c r="DV518" s="194">
        <f t="shared" ca="1" si="493"/>
        <v>1.3963799927016407E-2</v>
      </c>
      <c r="DY518" s="194">
        <f t="shared" si="494"/>
        <v>0</v>
      </c>
      <c r="DZ518" s="19" t="e">
        <f ca="1"/>
        <v>#N/A</v>
      </c>
      <c r="EA518" s="19" t="e">
        <f t="shared" ca="1" si="495"/>
        <v>#N/A</v>
      </c>
      <c r="ED518" s="198" cm="1">
        <f t="array" ref="ED518">IFERROR(MATCH(TRUE,INDEX($B$14:$B$117&gt;=EC518,0),0),"")</f>
        <v>1</v>
      </c>
      <c r="EE518" s="194">
        <f t="shared" ca="1" si="496"/>
        <v>1.3963799927016407E-2</v>
      </c>
      <c r="EH518" s="194">
        <f t="shared" si="497"/>
        <v>0</v>
      </c>
      <c r="EI518" s="19" t="e">
        <f ca="1"/>
        <v>#N/A</v>
      </c>
      <c r="EJ518" s="19" t="e">
        <f t="shared" ca="1" si="498"/>
        <v>#N/A</v>
      </c>
      <c r="EM518" s="198" cm="1">
        <f t="array" ref="EM518">IFERROR(MATCH(TRUE,INDEX($B$14:$B$117&gt;=EL518,0),0),"")</f>
        <v>1</v>
      </c>
      <c r="EN518" s="194">
        <f t="shared" ca="1" si="499"/>
        <v>1.3963799927016407E-2</v>
      </c>
      <c r="EQ518" s="194">
        <f t="shared" si="500"/>
        <v>0</v>
      </c>
      <c r="ER518" s="19" t="e">
        <f ca="1"/>
        <v>#N/A</v>
      </c>
      <c r="ES518" s="19" t="e">
        <f t="shared" ca="1" si="501"/>
        <v>#N/A</v>
      </c>
      <c r="EV518" s="198" cm="1">
        <f t="array" ref="EV518">IFERROR(MATCH(TRUE,INDEX($B$14:$B$117&gt;=EU518,0),0),"")</f>
        <v>1</v>
      </c>
      <c r="EW518" s="194">
        <f t="shared" ca="1" si="502"/>
        <v>1.3963799927016407E-2</v>
      </c>
      <c r="EZ518" s="194">
        <f t="shared" si="503"/>
        <v>0</v>
      </c>
      <c r="FA518" s="19" t="e">
        <f ca="1"/>
        <v>#N/A</v>
      </c>
      <c r="FB518" s="19" t="e">
        <f t="shared" ca="1" si="504"/>
        <v>#N/A</v>
      </c>
      <c r="FE518" s="198" cm="1">
        <f t="array" ref="FE518">IFERROR(MATCH(TRUE,INDEX($B$14:$B$117&gt;=FD518,0),0),"")</f>
        <v>1</v>
      </c>
      <c r="FF518" s="194">
        <f t="shared" ca="1" si="505"/>
        <v>1.3963799927016407E-2</v>
      </c>
      <c r="FI518" s="194">
        <f t="shared" si="506"/>
        <v>0</v>
      </c>
      <c r="FJ518" s="19" t="e">
        <f ca="1"/>
        <v>#N/A</v>
      </c>
      <c r="FK518" s="19" t="e">
        <f t="shared" ca="1" si="507"/>
        <v>#N/A</v>
      </c>
      <c r="FN518" s="198" cm="1">
        <f t="array" ref="FN518">IFERROR(MATCH(TRUE,INDEX($B$14:$B$117&gt;=FM518,0),0),"")</f>
        <v>1</v>
      </c>
      <c r="FO518" s="194">
        <f t="shared" ca="1" si="508"/>
        <v>1.3963799927016407E-2</v>
      </c>
      <c r="FR518" s="194">
        <f t="shared" si="509"/>
        <v>0</v>
      </c>
      <c r="FS518" s="19" t="e">
        <f ca="1"/>
        <v>#N/A</v>
      </c>
      <c r="FT518" s="19" t="e">
        <f t="shared" ca="1" si="510"/>
        <v>#N/A</v>
      </c>
      <c r="FW518" s="198" cm="1">
        <f t="array" ref="FW518">IFERROR(MATCH(TRUE,INDEX($B$14:$B$117&gt;=FV518,0),0),"")</f>
        <v>1</v>
      </c>
      <c r="FX518" s="194">
        <f t="shared" ca="1" si="511"/>
        <v>1.3963799927016407E-2</v>
      </c>
      <c r="GA518" s="194">
        <f t="shared" si="512"/>
        <v>0</v>
      </c>
      <c r="GB518" s="19" t="e">
        <f ca="1"/>
        <v>#N/A</v>
      </c>
      <c r="GC518" s="19" t="e">
        <f t="shared" ca="1" si="513"/>
        <v>#N/A</v>
      </c>
    </row>
    <row r="519" spans="8:185" x14ac:dyDescent="0.2">
      <c r="H519" s="198" cm="1">
        <f t="array" ref="H519">IFERROR(MATCH(TRUE,INDEX($B$14:$B$117&gt;=G519,0),0),"")</f>
        <v>1</v>
      </c>
      <c r="I519" s="194">
        <f t="shared" ca="1" si="458"/>
        <v>1.3963799927016407E-2</v>
      </c>
      <c r="L519" s="194">
        <f t="shared" si="514"/>
        <v>0</v>
      </c>
      <c r="M519" s="19">
        <f ca="1"/>
        <v>0</v>
      </c>
      <c r="N519" s="19">
        <f t="shared" ca="1" si="515"/>
        <v>0</v>
      </c>
      <c r="Q519" s="198" cm="1">
        <f t="array" ref="Q519">IFERROR(MATCH(TRUE,INDEX($B$14:$B$117&gt;=P519,0),0),"")</f>
        <v>1</v>
      </c>
      <c r="R519" s="194">
        <f t="shared" ca="1" si="459"/>
        <v>1.3963799927016407E-2</v>
      </c>
      <c r="U519" s="194">
        <f t="shared" si="516"/>
        <v>0</v>
      </c>
      <c r="V519" s="19">
        <f ca="1"/>
        <v>0</v>
      </c>
      <c r="W519" s="19">
        <f t="shared" ca="1" si="517"/>
        <v>0</v>
      </c>
      <c r="Z519" s="198" cm="1">
        <f t="array" ref="Z519">IFERROR(MATCH(TRUE,INDEX($B$14:$B$117&gt;=Y519,0),0),"")</f>
        <v>1</v>
      </c>
      <c r="AA519" s="194">
        <f t="shared" ca="1" si="460"/>
        <v>1.3963799927016407E-2</v>
      </c>
      <c r="AD519" s="194">
        <f t="shared" si="461"/>
        <v>0</v>
      </c>
      <c r="AE519" s="19">
        <f ca="1"/>
        <v>0</v>
      </c>
      <c r="AF519" s="19">
        <f t="shared" ca="1" si="462"/>
        <v>0</v>
      </c>
      <c r="AI519" s="198" cm="1">
        <f t="array" ref="AI519">IFERROR(MATCH(TRUE,INDEX($B$14:$B$117&gt;=AH519,0),0),"")</f>
        <v>1</v>
      </c>
      <c r="AJ519" s="194">
        <f t="shared" ca="1" si="463"/>
        <v>1.3963799927016407E-2</v>
      </c>
      <c r="AM519" s="194">
        <f t="shared" si="464"/>
        <v>0</v>
      </c>
      <c r="AN519" s="19">
        <f ca="1"/>
        <v>0</v>
      </c>
      <c r="AO519" s="19">
        <f t="shared" ca="1" si="465"/>
        <v>0</v>
      </c>
      <c r="AR519" s="198" cm="1">
        <f t="array" ref="AR519">IFERROR(MATCH(TRUE,INDEX($B$14:$B$117&gt;=AQ519,0),0),"")</f>
        <v>1</v>
      </c>
      <c r="AS519" s="194">
        <f t="shared" ca="1" si="466"/>
        <v>1.3963799927016407E-2</v>
      </c>
      <c r="AV519" s="194">
        <f t="shared" si="467"/>
        <v>0</v>
      </c>
      <c r="AW519" s="19">
        <f ca="1"/>
        <v>0</v>
      </c>
      <c r="AX519" s="19">
        <f t="shared" ca="1" si="468"/>
        <v>0</v>
      </c>
      <c r="BA519" s="198" cm="1">
        <f t="array" ref="BA519">IFERROR(MATCH(TRUE,INDEX($B$14:$B$117&gt;=AZ519,0),0),"")</f>
        <v>1</v>
      </c>
      <c r="BB519" s="194">
        <f t="shared" ca="1" si="469"/>
        <v>1.3963799927016407E-2</v>
      </c>
      <c r="BE519" s="194">
        <f t="shared" si="470"/>
        <v>0</v>
      </c>
      <c r="BF519" s="19">
        <f ca="1"/>
        <v>0</v>
      </c>
      <c r="BG519" s="19">
        <f t="shared" ca="1" si="471"/>
        <v>0</v>
      </c>
      <c r="BJ519" s="198" cm="1">
        <f t="array" ref="BJ519">IFERROR(MATCH(TRUE,INDEX($B$14:$B$117&gt;=BI519,0),0),"")</f>
        <v>1</v>
      </c>
      <c r="BK519" s="194">
        <f t="shared" ca="1" si="472"/>
        <v>1.3963799927016407E-2</v>
      </c>
      <c r="BN519" s="194">
        <f t="shared" si="473"/>
        <v>0</v>
      </c>
      <c r="BO519" s="19">
        <f ca="1"/>
        <v>0</v>
      </c>
      <c r="BP519" s="19">
        <f t="shared" ca="1" si="474"/>
        <v>0</v>
      </c>
      <c r="BS519" s="198" cm="1">
        <f t="array" ref="BS519">IFERROR(MATCH(TRUE,INDEX($B$14:$B$117&gt;=BR519,0),0),"")</f>
        <v>1</v>
      </c>
      <c r="BT519" s="194">
        <f t="shared" ca="1" si="475"/>
        <v>1.3963799927016407E-2</v>
      </c>
      <c r="BW519" s="194">
        <f t="shared" si="476"/>
        <v>0</v>
      </c>
      <c r="BX519" s="19">
        <f ca="1"/>
        <v>0</v>
      </c>
      <c r="BY519" s="19">
        <f t="shared" ca="1" si="477"/>
        <v>0</v>
      </c>
      <c r="CB519" s="198" cm="1">
        <f t="array" ref="CB519">IFERROR(MATCH(TRUE,INDEX($B$14:$B$117&gt;=CA519,0),0),"")</f>
        <v>1</v>
      </c>
      <c r="CC519" s="194">
        <f t="shared" ca="1" si="478"/>
        <v>1.3963799927016407E-2</v>
      </c>
      <c r="CF519" s="194">
        <f t="shared" si="479"/>
        <v>0</v>
      </c>
      <c r="CG519" s="19">
        <f ca="1"/>
        <v>0</v>
      </c>
      <c r="CH519" s="19">
        <f t="shared" ca="1" si="480"/>
        <v>0</v>
      </c>
      <c r="CK519" s="198" cm="1">
        <f t="array" ref="CK519">IFERROR(MATCH(TRUE,INDEX($B$14:$B$117&gt;=CJ519,0),0),"")</f>
        <v>1</v>
      </c>
      <c r="CL519" s="194">
        <f t="shared" ca="1" si="481"/>
        <v>1.3963799927016407E-2</v>
      </c>
      <c r="CO519" s="194">
        <f t="shared" si="482"/>
        <v>0</v>
      </c>
      <c r="CP519" s="19">
        <f ca="1"/>
        <v>0</v>
      </c>
      <c r="CQ519" s="19">
        <f t="shared" ca="1" si="483"/>
        <v>0</v>
      </c>
      <c r="CT519" s="198" cm="1">
        <f t="array" ref="CT519">IFERROR(MATCH(TRUE,INDEX($B$14:$B$117&gt;=CS519,0),0),"")</f>
        <v>1</v>
      </c>
      <c r="CU519" s="194">
        <f t="shared" ca="1" si="484"/>
        <v>1.3963799927016407E-2</v>
      </c>
      <c r="CX519" s="194">
        <f t="shared" si="485"/>
        <v>0</v>
      </c>
      <c r="CY519" s="19" t="e">
        <f ca="1"/>
        <v>#N/A</v>
      </c>
      <c r="CZ519" s="19" t="e">
        <f t="shared" ca="1" si="486"/>
        <v>#N/A</v>
      </c>
      <c r="DC519" s="198" cm="1">
        <f t="array" ref="DC519">IFERROR(MATCH(TRUE,INDEX($B$14:$B$117&gt;=DB519,0),0),"")</f>
        <v>1</v>
      </c>
      <c r="DD519" s="194">
        <f t="shared" ca="1" si="487"/>
        <v>1.3963799927016407E-2</v>
      </c>
      <c r="DG519" s="194">
        <f t="shared" si="488"/>
        <v>0</v>
      </c>
      <c r="DH519" s="19" t="e">
        <f ca="1"/>
        <v>#N/A</v>
      </c>
      <c r="DI519" s="19" t="e">
        <f t="shared" ca="1" si="489"/>
        <v>#N/A</v>
      </c>
      <c r="DL519" s="198" cm="1">
        <f t="array" ref="DL519">IFERROR(MATCH(TRUE,INDEX($B$14:$B$117&gt;=DK519,0),0),"")</f>
        <v>1</v>
      </c>
      <c r="DM519" s="194">
        <f t="shared" ca="1" si="490"/>
        <v>1.3963799927016407E-2</v>
      </c>
      <c r="DP519" s="194">
        <f t="shared" si="491"/>
        <v>0</v>
      </c>
      <c r="DQ519" s="19" t="e">
        <f ca="1"/>
        <v>#N/A</v>
      </c>
      <c r="DR519" s="19" t="e">
        <f t="shared" ca="1" si="492"/>
        <v>#N/A</v>
      </c>
      <c r="DU519" s="198" cm="1">
        <f t="array" ref="DU519">IFERROR(MATCH(TRUE,INDEX($B$14:$B$117&gt;=DT519,0),0),"")</f>
        <v>1</v>
      </c>
      <c r="DV519" s="194">
        <f t="shared" ca="1" si="493"/>
        <v>1.3963799927016407E-2</v>
      </c>
      <c r="DY519" s="194">
        <f t="shared" si="494"/>
        <v>0</v>
      </c>
      <c r="DZ519" s="19" t="e">
        <f ca="1"/>
        <v>#N/A</v>
      </c>
      <c r="EA519" s="19" t="e">
        <f t="shared" ca="1" si="495"/>
        <v>#N/A</v>
      </c>
      <c r="ED519" s="198" cm="1">
        <f t="array" ref="ED519">IFERROR(MATCH(TRUE,INDEX($B$14:$B$117&gt;=EC519,0),0),"")</f>
        <v>1</v>
      </c>
      <c r="EE519" s="194">
        <f t="shared" ca="1" si="496"/>
        <v>1.3963799927016407E-2</v>
      </c>
      <c r="EH519" s="194">
        <f t="shared" si="497"/>
        <v>0</v>
      </c>
      <c r="EI519" s="19" t="e">
        <f ca="1"/>
        <v>#N/A</v>
      </c>
      <c r="EJ519" s="19" t="e">
        <f t="shared" ca="1" si="498"/>
        <v>#N/A</v>
      </c>
      <c r="EM519" s="198" cm="1">
        <f t="array" ref="EM519">IFERROR(MATCH(TRUE,INDEX($B$14:$B$117&gt;=EL519,0),0),"")</f>
        <v>1</v>
      </c>
      <c r="EN519" s="194">
        <f t="shared" ca="1" si="499"/>
        <v>1.3963799927016407E-2</v>
      </c>
      <c r="EQ519" s="194">
        <f t="shared" si="500"/>
        <v>0</v>
      </c>
      <c r="ER519" s="19" t="e">
        <f ca="1"/>
        <v>#N/A</v>
      </c>
      <c r="ES519" s="19" t="e">
        <f t="shared" ca="1" si="501"/>
        <v>#N/A</v>
      </c>
      <c r="EV519" s="198" cm="1">
        <f t="array" ref="EV519">IFERROR(MATCH(TRUE,INDEX($B$14:$B$117&gt;=EU519,0),0),"")</f>
        <v>1</v>
      </c>
      <c r="EW519" s="194">
        <f t="shared" ca="1" si="502"/>
        <v>1.3963799927016407E-2</v>
      </c>
      <c r="EZ519" s="194">
        <f t="shared" si="503"/>
        <v>0</v>
      </c>
      <c r="FA519" s="19" t="e">
        <f ca="1"/>
        <v>#N/A</v>
      </c>
      <c r="FB519" s="19" t="e">
        <f t="shared" ca="1" si="504"/>
        <v>#N/A</v>
      </c>
      <c r="FE519" s="198" cm="1">
        <f t="array" ref="FE519">IFERROR(MATCH(TRUE,INDEX($B$14:$B$117&gt;=FD519,0),0),"")</f>
        <v>1</v>
      </c>
      <c r="FF519" s="194">
        <f t="shared" ca="1" si="505"/>
        <v>1.3963799927016407E-2</v>
      </c>
      <c r="FI519" s="194">
        <f t="shared" si="506"/>
        <v>0</v>
      </c>
      <c r="FJ519" s="19" t="e">
        <f ca="1"/>
        <v>#N/A</v>
      </c>
      <c r="FK519" s="19" t="e">
        <f t="shared" ca="1" si="507"/>
        <v>#N/A</v>
      </c>
      <c r="FN519" s="198" cm="1">
        <f t="array" ref="FN519">IFERROR(MATCH(TRUE,INDEX($B$14:$B$117&gt;=FM519,0),0),"")</f>
        <v>1</v>
      </c>
      <c r="FO519" s="194">
        <f t="shared" ca="1" si="508"/>
        <v>1.3963799927016407E-2</v>
      </c>
      <c r="FR519" s="194">
        <f t="shared" si="509"/>
        <v>0</v>
      </c>
      <c r="FS519" s="19" t="e">
        <f ca="1"/>
        <v>#N/A</v>
      </c>
      <c r="FT519" s="19" t="e">
        <f t="shared" ca="1" si="510"/>
        <v>#N/A</v>
      </c>
      <c r="FW519" s="198" cm="1">
        <f t="array" ref="FW519">IFERROR(MATCH(TRUE,INDEX($B$14:$B$117&gt;=FV519,0),0),"")</f>
        <v>1</v>
      </c>
      <c r="FX519" s="194">
        <f t="shared" ca="1" si="511"/>
        <v>1.3963799927016407E-2</v>
      </c>
      <c r="GA519" s="194">
        <f t="shared" si="512"/>
        <v>0</v>
      </c>
      <c r="GB519" s="19" t="e">
        <f ca="1"/>
        <v>#N/A</v>
      </c>
      <c r="GC519" s="19" t="e">
        <f t="shared" ca="1" si="513"/>
        <v>#N/A</v>
      </c>
    </row>
    <row r="520" spans="8:185" x14ac:dyDescent="0.2">
      <c r="H520" s="198" cm="1">
        <f t="array" ref="H520">IFERROR(MATCH(TRUE,INDEX($B$14:$B$117&gt;=G520,0),0),"")</f>
        <v>1</v>
      </c>
      <c r="I520" s="194">
        <f t="shared" ca="1" si="458"/>
        <v>1.3963799927016407E-2</v>
      </c>
      <c r="L520" s="194">
        <f t="shared" si="514"/>
        <v>0</v>
      </c>
      <c r="M520" s="19">
        <f ca="1"/>
        <v>0</v>
      </c>
      <c r="N520" s="19">
        <f t="shared" ca="1" si="515"/>
        <v>0</v>
      </c>
      <c r="Q520" s="198" cm="1">
        <f t="array" ref="Q520">IFERROR(MATCH(TRUE,INDEX($B$14:$B$117&gt;=P520,0),0),"")</f>
        <v>1</v>
      </c>
      <c r="R520" s="194">
        <f t="shared" ca="1" si="459"/>
        <v>1.3963799927016407E-2</v>
      </c>
      <c r="U520" s="194">
        <f t="shared" si="516"/>
        <v>0</v>
      </c>
      <c r="V520" s="19">
        <f ca="1"/>
        <v>0</v>
      </c>
      <c r="W520" s="19">
        <f t="shared" ca="1" si="517"/>
        <v>0</v>
      </c>
      <c r="Z520" s="198" cm="1">
        <f t="array" ref="Z520">IFERROR(MATCH(TRUE,INDEX($B$14:$B$117&gt;=Y520,0),0),"")</f>
        <v>1</v>
      </c>
      <c r="AA520" s="194">
        <f t="shared" ca="1" si="460"/>
        <v>1.3963799927016407E-2</v>
      </c>
      <c r="AD520" s="194">
        <f t="shared" si="461"/>
        <v>0</v>
      </c>
      <c r="AE520" s="19">
        <f ca="1"/>
        <v>0</v>
      </c>
      <c r="AF520" s="19">
        <f t="shared" ca="1" si="462"/>
        <v>0</v>
      </c>
      <c r="AI520" s="198" cm="1">
        <f t="array" ref="AI520">IFERROR(MATCH(TRUE,INDEX($B$14:$B$117&gt;=AH520,0),0),"")</f>
        <v>1</v>
      </c>
      <c r="AJ520" s="194">
        <f t="shared" ca="1" si="463"/>
        <v>1.3963799927016407E-2</v>
      </c>
      <c r="AM520" s="194">
        <f t="shared" si="464"/>
        <v>0</v>
      </c>
      <c r="AN520" s="19">
        <f ca="1"/>
        <v>0</v>
      </c>
      <c r="AO520" s="19">
        <f t="shared" ca="1" si="465"/>
        <v>0</v>
      </c>
      <c r="AR520" s="198" cm="1">
        <f t="array" ref="AR520">IFERROR(MATCH(TRUE,INDEX($B$14:$B$117&gt;=AQ520,0),0),"")</f>
        <v>1</v>
      </c>
      <c r="AS520" s="194">
        <f t="shared" ca="1" si="466"/>
        <v>1.3963799927016407E-2</v>
      </c>
      <c r="AV520" s="194">
        <f t="shared" si="467"/>
        <v>0</v>
      </c>
      <c r="AW520" s="19">
        <f ca="1"/>
        <v>0</v>
      </c>
      <c r="AX520" s="19">
        <f t="shared" ca="1" si="468"/>
        <v>0</v>
      </c>
      <c r="BA520" s="198" cm="1">
        <f t="array" ref="BA520">IFERROR(MATCH(TRUE,INDEX($B$14:$B$117&gt;=AZ520,0),0),"")</f>
        <v>1</v>
      </c>
      <c r="BB520" s="194">
        <f t="shared" ca="1" si="469"/>
        <v>1.3963799927016407E-2</v>
      </c>
      <c r="BE520" s="194">
        <f t="shared" si="470"/>
        <v>0</v>
      </c>
      <c r="BF520" s="19">
        <f ca="1"/>
        <v>0</v>
      </c>
      <c r="BG520" s="19">
        <f t="shared" ca="1" si="471"/>
        <v>0</v>
      </c>
      <c r="BJ520" s="198" cm="1">
        <f t="array" ref="BJ520">IFERROR(MATCH(TRUE,INDEX($B$14:$B$117&gt;=BI520,0),0),"")</f>
        <v>1</v>
      </c>
      <c r="BK520" s="194">
        <f t="shared" ca="1" si="472"/>
        <v>1.3963799927016407E-2</v>
      </c>
      <c r="BN520" s="194">
        <f t="shared" si="473"/>
        <v>0</v>
      </c>
      <c r="BO520" s="19">
        <f ca="1"/>
        <v>0</v>
      </c>
      <c r="BP520" s="19">
        <f t="shared" ca="1" si="474"/>
        <v>0</v>
      </c>
      <c r="BS520" s="198" cm="1">
        <f t="array" ref="BS520">IFERROR(MATCH(TRUE,INDEX($B$14:$B$117&gt;=BR520,0),0),"")</f>
        <v>1</v>
      </c>
      <c r="BT520" s="194">
        <f t="shared" ca="1" si="475"/>
        <v>1.3963799927016407E-2</v>
      </c>
      <c r="BW520" s="194">
        <f t="shared" si="476"/>
        <v>0</v>
      </c>
      <c r="BX520" s="19">
        <f ca="1"/>
        <v>0</v>
      </c>
      <c r="BY520" s="19">
        <f t="shared" ca="1" si="477"/>
        <v>0</v>
      </c>
      <c r="CB520" s="198" cm="1">
        <f t="array" ref="CB520">IFERROR(MATCH(TRUE,INDEX($B$14:$B$117&gt;=CA520,0),0),"")</f>
        <v>1</v>
      </c>
      <c r="CC520" s="194">
        <f t="shared" ca="1" si="478"/>
        <v>1.3963799927016407E-2</v>
      </c>
      <c r="CF520" s="194">
        <f t="shared" si="479"/>
        <v>0</v>
      </c>
      <c r="CG520" s="19">
        <f ca="1"/>
        <v>0</v>
      </c>
      <c r="CH520" s="19">
        <f t="shared" ca="1" si="480"/>
        <v>0</v>
      </c>
      <c r="CK520" s="198" cm="1">
        <f t="array" ref="CK520">IFERROR(MATCH(TRUE,INDEX($B$14:$B$117&gt;=CJ520,0),0),"")</f>
        <v>1</v>
      </c>
      <c r="CL520" s="194">
        <f t="shared" ca="1" si="481"/>
        <v>1.3963799927016407E-2</v>
      </c>
      <c r="CO520" s="194">
        <f t="shared" si="482"/>
        <v>0</v>
      </c>
      <c r="CP520" s="19">
        <f ca="1"/>
        <v>0</v>
      </c>
      <c r="CQ520" s="19">
        <f t="shared" ca="1" si="483"/>
        <v>0</v>
      </c>
      <c r="CT520" s="198" cm="1">
        <f t="array" ref="CT520">IFERROR(MATCH(TRUE,INDEX($B$14:$B$117&gt;=CS520,0),0),"")</f>
        <v>1</v>
      </c>
      <c r="CU520" s="194">
        <f t="shared" ca="1" si="484"/>
        <v>1.3963799927016407E-2</v>
      </c>
      <c r="CX520" s="194">
        <f t="shared" si="485"/>
        <v>0</v>
      </c>
      <c r="CY520" s="19" t="e">
        <f ca="1"/>
        <v>#N/A</v>
      </c>
      <c r="CZ520" s="19" t="e">
        <f t="shared" ca="1" si="486"/>
        <v>#N/A</v>
      </c>
      <c r="DC520" s="198" cm="1">
        <f t="array" ref="DC520">IFERROR(MATCH(TRUE,INDEX($B$14:$B$117&gt;=DB520,0),0),"")</f>
        <v>1</v>
      </c>
      <c r="DD520" s="194">
        <f t="shared" ca="1" si="487"/>
        <v>1.3963799927016407E-2</v>
      </c>
      <c r="DG520" s="194">
        <f t="shared" si="488"/>
        <v>0</v>
      </c>
      <c r="DH520" s="19" t="e">
        <f ca="1"/>
        <v>#N/A</v>
      </c>
      <c r="DI520" s="19" t="e">
        <f t="shared" ca="1" si="489"/>
        <v>#N/A</v>
      </c>
      <c r="DL520" s="198" cm="1">
        <f t="array" ref="DL520">IFERROR(MATCH(TRUE,INDEX($B$14:$B$117&gt;=DK520,0),0),"")</f>
        <v>1</v>
      </c>
      <c r="DM520" s="194">
        <f t="shared" ca="1" si="490"/>
        <v>1.3963799927016407E-2</v>
      </c>
      <c r="DP520" s="194">
        <f t="shared" si="491"/>
        <v>0</v>
      </c>
      <c r="DQ520" s="19" t="e">
        <f ca="1"/>
        <v>#N/A</v>
      </c>
      <c r="DR520" s="19" t="e">
        <f t="shared" ca="1" si="492"/>
        <v>#N/A</v>
      </c>
      <c r="DU520" s="198" cm="1">
        <f t="array" ref="DU520">IFERROR(MATCH(TRUE,INDEX($B$14:$B$117&gt;=DT520,0),0),"")</f>
        <v>1</v>
      </c>
      <c r="DV520" s="194">
        <f t="shared" ca="1" si="493"/>
        <v>1.3963799927016407E-2</v>
      </c>
      <c r="DY520" s="194">
        <f t="shared" si="494"/>
        <v>0</v>
      </c>
      <c r="DZ520" s="19" t="e">
        <f ca="1"/>
        <v>#N/A</v>
      </c>
      <c r="EA520" s="19" t="e">
        <f t="shared" ca="1" si="495"/>
        <v>#N/A</v>
      </c>
      <c r="ED520" s="198" cm="1">
        <f t="array" ref="ED520">IFERROR(MATCH(TRUE,INDEX($B$14:$B$117&gt;=EC520,0),0),"")</f>
        <v>1</v>
      </c>
      <c r="EE520" s="194">
        <f t="shared" ca="1" si="496"/>
        <v>1.3963799927016407E-2</v>
      </c>
      <c r="EH520" s="194">
        <f t="shared" si="497"/>
        <v>0</v>
      </c>
      <c r="EI520" s="19" t="e">
        <f ca="1"/>
        <v>#N/A</v>
      </c>
      <c r="EJ520" s="19" t="e">
        <f t="shared" ca="1" si="498"/>
        <v>#N/A</v>
      </c>
      <c r="EM520" s="198" cm="1">
        <f t="array" ref="EM520">IFERROR(MATCH(TRUE,INDEX($B$14:$B$117&gt;=EL520,0),0),"")</f>
        <v>1</v>
      </c>
      <c r="EN520" s="194">
        <f t="shared" ca="1" si="499"/>
        <v>1.3963799927016407E-2</v>
      </c>
      <c r="EQ520" s="194">
        <f t="shared" si="500"/>
        <v>0</v>
      </c>
      <c r="ER520" s="19" t="e">
        <f ca="1"/>
        <v>#N/A</v>
      </c>
      <c r="ES520" s="19" t="e">
        <f t="shared" ca="1" si="501"/>
        <v>#N/A</v>
      </c>
      <c r="EV520" s="198" cm="1">
        <f t="array" ref="EV520">IFERROR(MATCH(TRUE,INDEX($B$14:$B$117&gt;=EU520,0),0),"")</f>
        <v>1</v>
      </c>
      <c r="EW520" s="194">
        <f t="shared" ca="1" si="502"/>
        <v>1.3963799927016407E-2</v>
      </c>
      <c r="EZ520" s="194">
        <f t="shared" si="503"/>
        <v>0</v>
      </c>
      <c r="FA520" s="19" t="e">
        <f ca="1"/>
        <v>#N/A</v>
      </c>
      <c r="FB520" s="19" t="e">
        <f t="shared" ca="1" si="504"/>
        <v>#N/A</v>
      </c>
      <c r="FE520" s="198" cm="1">
        <f t="array" ref="FE520">IFERROR(MATCH(TRUE,INDEX($B$14:$B$117&gt;=FD520,0),0),"")</f>
        <v>1</v>
      </c>
      <c r="FF520" s="194">
        <f t="shared" ca="1" si="505"/>
        <v>1.3963799927016407E-2</v>
      </c>
      <c r="FI520" s="194">
        <f t="shared" si="506"/>
        <v>0</v>
      </c>
      <c r="FJ520" s="19" t="e">
        <f ca="1"/>
        <v>#N/A</v>
      </c>
      <c r="FK520" s="19" t="e">
        <f t="shared" ca="1" si="507"/>
        <v>#N/A</v>
      </c>
      <c r="FN520" s="198" cm="1">
        <f t="array" ref="FN520">IFERROR(MATCH(TRUE,INDEX($B$14:$B$117&gt;=FM520,0),0),"")</f>
        <v>1</v>
      </c>
      <c r="FO520" s="194">
        <f t="shared" ca="1" si="508"/>
        <v>1.3963799927016407E-2</v>
      </c>
      <c r="FR520" s="194">
        <f t="shared" si="509"/>
        <v>0</v>
      </c>
      <c r="FS520" s="19" t="e">
        <f ca="1"/>
        <v>#N/A</v>
      </c>
      <c r="FT520" s="19" t="e">
        <f t="shared" ca="1" si="510"/>
        <v>#N/A</v>
      </c>
      <c r="FW520" s="198" cm="1">
        <f t="array" ref="FW520">IFERROR(MATCH(TRUE,INDEX($B$14:$B$117&gt;=FV520,0),0),"")</f>
        <v>1</v>
      </c>
      <c r="FX520" s="194">
        <f t="shared" ca="1" si="511"/>
        <v>1.3963799927016407E-2</v>
      </c>
      <c r="GA520" s="194">
        <f t="shared" si="512"/>
        <v>0</v>
      </c>
      <c r="GB520" s="19" t="e">
        <f ca="1"/>
        <v>#N/A</v>
      </c>
      <c r="GC520" s="19" t="e">
        <f t="shared" ca="1" si="513"/>
        <v>#N/A</v>
      </c>
    </row>
    <row r="521" spans="8:185" x14ac:dyDescent="0.2">
      <c r="H521" s="198" cm="1">
        <f t="array" ref="H521">IFERROR(MATCH(TRUE,INDEX($B$14:$B$117&gt;=G521,0),0),"")</f>
        <v>1</v>
      </c>
      <c r="I521" s="194">
        <f t="shared" ca="1" si="458"/>
        <v>1.3963799927016407E-2</v>
      </c>
      <c r="L521" s="194">
        <f t="shared" si="514"/>
        <v>0</v>
      </c>
      <c r="M521" s="19">
        <f ca="1"/>
        <v>0</v>
      </c>
      <c r="N521" s="19">
        <f t="shared" ca="1" si="515"/>
        <v>0</v>
      </c>
      <c r="Q521" s="198" cm="1">
        <f t="array" ref="Q521">IFERROR(MATCH(TRUE,INDEX($B$14:$B$117&gt;=P521,0),0),"")</f>
        <v>1</v>
      </c>
      <c r="R521" s="194">
        <f t="shared" ca="1" si="459"/>
        <v>1.3963799927016407E-2</v>
      </c>
      <c r="U521" s="194">
        <f t="shared" si="516"/>
        <v>0</v>
      </c>
      <c r="V521" s="19">
        <f ca="1"/>
        <v>0</v>
      </c>
      <c r="W521" s="19">
        <f t="shared" ca="1" si="517"/>
        <v>0</v>
      </c>
      <c r="Z521" s="198" cm="1">
        <f t="array" ref="Z521">IFERROR(MATCH(TRUE,INDEX($B$14:$B$117&gt;=Y521,0),0),"")</f>
        <v>1</v>
      </c>
      <c r="AA521" s="194">
        <f t="shared" ca="1" si="460"/>
        <v>1.3963799927016407E-2</v>
      </c>
      <c r="AD521" s="194">
        <f t="shared" si="461"/>
        <v>0</v>
      </c>
      <c r="AE521" s="19">
        <f ca="1"/>
        <v>0</v>
      </c>
      <c r="AF521" s="19">
        <f t="shared" ca="1" si="462"/>
        <v>0</v>
      </c>
      <c r="AI521" s="198" cm="1">
        <f t="array" ref="AI521">IFERROR(MATCH(TRUE,INDEX($B$14:$B$117&gt;=AH521,0),0),"")</f>
        <v>1</v>
      </c>
      <c r="AJ521" s="194">
        <f t="shared" ca="1" si="463"/>
        <v>1.3963799927016407E-2</v>
      </c>
      <c r="AM521" s="194">
        <f t="shared" si="464"/>
        <v>0</v>
      </c>
      <c r="AN521" s="19">
        <f ca="1"/>
        <v>0</v>
      </c>
      <c r="AO521" s="19">
        <f t="shared" ca="1" si="465"/>
        <v>0</v>
      </c>
      <c r="AR521" s="198" cm="1">
        <f t="array" ref="AR521">IFERROR(MATCH(TRUE,INDEX($B$14:$B$117&gt;=AQ521,0),0),"")</f>
        <v>1</v>
      </c>
      <c r="AS521" s="194">
        <f t="shared" ca="1" si="466"/>
        <v>1.3963799927016407E-2</v>
      </c>
      <c r="AV521" s="194">
        <f t="shared" si="467"/>
        <v>0</v>
      </c>
      <c r="AW521" s="19">
        <f ca="1"/>
        <v>0</v>
      </c>
      <c r="AX521" s="19">
        <f t="shared" ca="1" si="468"/>
        <v>0</v>
      </c>
      <c r="BA521" s="198" cm="1">
        <f t="array" ref="BA521">IFERROR(MATCH(TRUE,INDEX($B$14:$B$117&gt;=AZ521,0),0),"")</f>
        <v>1</v>
      </c>
      <c r="BB521" s="194">
        <f t="shared" ca="1" si="469"/>
        <v>1.3963799927016407E-2</v>
      </c>
      <c r="BE521" s="194">
        <f t="shared" si="470"/>
        <v>0</v>
      </c>
      <c r="BF521" s="19">
        <f ca="1"/>
        <v>0</v>
      </c>
      <c r="BG521" s="19">
        <f t="shared" ca="1" si="471"/>
        <v>0</v>
      </c>
      <c r="BJ521" s="198" cm="1">
        <f t="array" ref="BJ521">IFERROR(MATCH(TRUE,INDEX($B$14:$B$117&gt;=BI521,0),0),"")</f>
        <v>1</v>
      </c>
      <c r="BK521" s="194">
        <f t="shared" ca="1" si="472"/>
        <v>1.3963799927016407E-2</v>
      </c>
      <c r="BN521" s="194">
        <f t="shared" si="473"/>
        <v>0</v>
      </c>
      <c r="BO521" s="19">
        <f ca="1"/>
        <v>0</v>
      </c>
      <c r="BP521" s="19">
        <f t="shared" ca="1" si="474"/>
        <v>0</v>
      </c>
      <c r="BS521" s="198" cm="1">
        <f t="array" ref="BS521">IFERROR(MATCH(TRUE,INDEX($B$14:$B$117&gt;=BR521,0),0),"")</f>
        <v>1</v>
      </c>
      <c r="BT521" s="194">
        <f t="shared" ca="1" si="475"/>
        <v>1.3963799927016407E-2</v>
      </c>
      <c r="BW521" s="194">
        <f t="shared" si="476"/>
        <v>0</v>
      </c>
      <c r="BX521" s="19">
        <f ca="1"/>
        <v>0</v>
      </c>
      <c r="BY521" s="19">
        <f t="shared" ca="1" si="477"/>
        <v>0</v>
      </c>
      <c r="CB521" s="198" cm="1">
        <f t="array" ref="CB521">IFERROR(MATCH(TRUE,INDEX($B$14:$B$117&gt;=CA521,0),0),"")</f>
        <v>1</v>
      </c>
      <c r="CC521" s="194">
        <f t="shared" ca="1" si="478"/>
        <v>1.3963799927016407E-2</v>
      </c>
      <c r="CF521" s="194">
        <f t="shared" si="479"/>
        <v>0</v>
      </c>
      <c r="CG521" s="19">
        <f ca="1"/>
        <v>0</v>
      </c>
      <c r="CH521" s="19">
        <f t="shared" ca="1" si="480"/>
        <v>0</v>
      </c>
      <c r="CK521" s="198" cm="1">
        <f t="array" ref="CK521">IFERROR(MATCH(TRUE,INDEX($B$14:$B$117&gt;=CJ521,0),0),"")</f>
        <v>1</v>
      </c>
      <c r="CL521" s="194">
        <f t="shared" ca="1" si="481"/>
        <v>1.3963799927016407E-2</v>
      </c>
      <c r="CO521" s="194">
        <f t="shared" si="482"/>
        <v>0</v>
      </c>
      <c r="CP521" s="19">
        <f ca="1"/>
        <v>0</v>
      </c>
      <c r="CQ521" s="19">
        <f t="shared" ca="1" si="483"/>
        <v>0</v>
      </c>
      <c r="CT521" s="198" cm="1">
        <f t="array" ref="CT521">IFERROR(MATCH(TRUE,INDEX($B$14:$B$117&gt;=CS521,0),0),"")</f>
        <v>1</v>
      </c>
      <c r="CU521" s="194">
        <f t="shared" ca="1" si="484"/>
        <v>1.3963799927016407E-2</v>
      </c>
      <c r="CX521" s="194">
        <f t="shared" si="485"/>
        <v>0</v>
      </c>
      <c r="CY521" s="19" t="e">
        <f ca="1"/>
        <v>#N/A</v>
      </c>
      <c r="CZ521" s="19" t="e">
        <f t="shared" ca="1" si="486"/>
        <v>#N/A</v>
      </c>
      <c r="DC521" s="198" cm="1">
        <f t="array" ref="DC521">IFERROR(MATCH(TRUE,INDEX($B$14:$B$117&gt;=DB521,0),0),"")</f>
        <v>1</v>
      </c>
      <c r="DD521" s="194">
        <f t="shared" ca="1" si="487"/>
        <v>1.3963799927016407E-2</v>
      </c>
      <c r="DG521" s="194">
        <f t="shared" si="488"/>
        <v>0</v>
      </c>
      <c r="DH521" s="19" t="e">
        <f ca="1"/>
        <v>#N/A</v>
      </c>
      <c r="DI521" s="19" t="e">
        <f t="shared" ca="1" si="489"/>
        <v>#N/A</v>
      </c>
      <c r="DL521" s="198" cm="1">
        <f t="array" ref="DL521">IFERROR(MATCH(TRUE,INDEX($B$14:$B$117&gt;=DK521,0),0),"")</f>
        <v>1</v>
      </c>
      <c r="DM521" s="194">
        <f t="shared" ca="1" si="490"/>
        <v>1.3963799927016407E-2</v>
      </c>
      <c r="DP521" s="194">
        <f t="shared" si="491"/>
        <v>0</v>
      </c>
      <c r="DQ521" s="19" t="e">
        <f ca="1"/>
        <v>#N/A</v>
      </c>
      <c r="DR521" s="19" t="e">
        <f t="shared" ca="1" si="492"/>
        <v>#N/A</v>
      </c>
      <c r="DU521" s="198" cm="1">
        <f t="array" ref="DU521">IFERROR(MATCH(TRUE,INDEX($B$14:$B$117&gt;=DT521,0),0),"")</f>
        <v>1</v>
      </c>
      <c r="DV521" s="194">
        <f t="shared" ca="1" si="493"/>
        <v>1.3963799927016407E-2</v>
      </c>
      <c r="DY521" s="194">
        <f t="shared" si="494"/>
        <v>0</v>
      </c>
      <c r="DZ521" s="19" t="e">
        <f ca="1"/>
        <v>#N/A</v>
      </c>
      <c r="EA521" s="19" t="e">
        <f t="shared" ca="1" si="495"/>
        <v>#N/A</v>
      </c>
      <c r="ED521" s="198" cm="1">
        <f t="array" ref="ED521">IFERROR(MATCH(TRUE,INDEX($B$14:$B$117&gt;=EC521,0),0),"")</f>
        <v>1</v>
      </c>
      <c r="EE521" s="194">
        <f t="shared" ca="1" si="496"/>
        <v>1.3963799927016407E-2</v>
      </c>
      <c r="EH521" s="194">
        <f t="shared" si="497"/>
        <v>0</v>
      </c>
      <c r="EI521" s="19" t="e">
        <f ca="1"/>
        <v>#N/A</v>
      </c>
      <c r="EJ521" s="19" t="e">
        <f t="shared" ca="1" si="498"/>
        <v>#N/A</v>
      </c>
      <c r="EM521" s="198" cm="1">
        <f t="array" ref="EM521">IFERROR(MATCH(TRUE,INDEX($B$14:$B$117&gt;=EL521,0),0),"")</f>
        <v>1</v>
      </c>
      <c r="EN521" s="194">
        <f t="shared" ca="1" si="499"/>
        <v>1.3963799927016407E-2</v>
      </c>
      <c r="EQ521" s="194">
        <f t="shared" si="500"/>
        <v>0</v>
      </c>
      <c r="ER521" s="19" t="e">
        <f ca="1"/>
        <v>#N/A</v>
      </c>
      <c r="ES521" s="19" t="e">
        <f t="shared" ca="1" si="501"/>
        <v>#N/A</v>
      </c>
      <c r="EV521" s="198" cm="1">
        <f t="array" ref="EV521">IFERROR(MATCH(TRUE,INDEX($B$14:$B$117&gt;=EU521,0),0),"")</f>
        <v>1</v>
      </c>
      <c r="EW521" s="194">
        <f t="shared" ca="1" si="502"/>
        <v>1.3963799927016407E-2</v>
      </c>
      <c r="EZ521" s="194">
        <f t="shared" si="503"/>
        <v>0</v>
      </c>
      <c r="FA521" s="19" t="e">
        <f ca="1"/>
        <v>#N/A</v>
      </c>
      <c r="FB521" s="19" t="e">
        <f t="shared" ca="1" si="504"/>
        <v>#N/A</v>
      </c>
      <c r="FE521" s="198" cm="1">
        <f t="array" ref="FE521">IFERROR(MATCH(TRUE,INDEX($B$14:$B$117&gt;=FD521,0),0),"")</f>
        <v>1</v>
      </c>
      <c r="FF521" s="194">
        <f t="shared" ca="1" si="505"/>
        <v>1.3963799927016407E-2</v>
      </c>
      <c r="FI521" s="194">
        <f t="shared" si="506"/>
        <v>0</v>
      </c>
      <c r="FJ521" s="19" t="e">
        <f ca="1"/>
        <v>#N/A</v>
      </c>
      <c r="FK521" s="19" t="e">
        <f t="shared" ca="1" si="507"/>
        <v>#N/A</v>
      </c>
      <c r="FN521" s="198" cm="1">
        <f t="array" ref="FN521">IFERROR(MATCH(TRUE,INDEX($B$14:$B$117&gt;=FM521,0),0),"")</f>
        <v>1</v>
      </c>
      <c r="FO521" s="194">
        <f t="shared" ca="1" si="508"/>
        <v>1.3963799927016407E-2</v>
      </c>
      <c r="FR521" s="194">
        <f t="shared" si="509"/>
        <v>0</v>
      </c>
      <c r="FS521" s="19" t="e">
        <f ca="1"/>
        <v>#N/A</v>
      </c>
      <c r="FT521" s="19" t="e">
        <f t="shared" ca="1" si="510"/>
        <v>#N/A</v>
      </c>
      <c r="FW521" s="198" cm="1">
        <f t="array" ref="FW521">IFERROR(MATCH(TRUE,INDEX($B$14:$B$117&gt;=FV521,0),0),"")</f>
        <v>1</v>
      </c>
      <c r="FX521" s="194">
        <f t="shared" ca="1" si="511"/>
        <v>1.3963799927016407E-2</v>
      </c>
      <c r="GA521" s="194">
        <f t="shared" si="512"/>
        <v>0</v>
      </c>
      <c r="GB521" s="19" t="e">
        <f ca="1"/>
        <v>#N/A</v>
      </c>
      <c r="GC521" s="19" t="e">
        <f t="shared" ca="1" si="513"/>
        <v>#N/A</v>
      </c>
    </row>
    <row r="522" spans="8:185" x14ac:dyDescent="0.2">
      <c r="H522" s="198" cm="1">
        <f t="array" ref="H522">IFERROR(MATCH(TRUE,INDEX($B$14:$B$117&gt;=G522,0),0),"")</f>
        <v>1</v>
      </c>
      <c r="I522" s="194">
        <f t="shared" ca="1" si="458"/>
        <v>1.3963799927016407E-2</v>
      </c>
      <c r="L522" s="194">
        <f t="shared" si="514"/>
        <v>0</v>
      </c>
      <c r="M522" s="19">
        <f ca="1"/>
        <v>0</v>
      </c>
      <c r="N522" s="19">
        <f t="shared" ca="1" si="515"/>
        <v>0</v>
      </c>
      <c r="Q522" s="198" cm="1">
        <f t="array" ref="Q522">IFERROR(MATCH(TRUE,INDEX($B$14:$B$117&gt;=P522,0),0),"")</f>
        <v>1</v>
      </c>
      <c r="R522" s="194">
        <f t="shared" ca="1" si="459"/>
        <v>1.3963799927016407E-2</v>
      </c>
      <c r="U522" s="194">
        <f t="shared" si="516"/>
        <v>0</v>
      </c>
      <c r="V522" s="19">
        <f ca="1"/>
        <v>0</v>
      </c>
      <c r="W522" s="19">
        <f t="shared" ca="1" si="517"/>
        <v>0</v>
      </c>
      <c r="Z522" s="198" cm="1">
        <f t="array" ref="Z522">IFERROR(MATCH(TRUE,INDEX($B$14:$B$117&gt;=Y522,0),0),"")</f>
        <v>1</v>
      </c>
      <c r="AA522" s="194">
        <f t="shared" ca="1" si="460"/>
        <v>1.3963799927016407E-2</v>
      </c>
      <c r="AD522" s="194">
        <f t="shared" si="461"/>
        <v>0</v>
      </c>
      <c r="AE522" s="19">
        <f ca="1"/>
        <v>0</v>
      </c>
      <c r="AF522" s="19">
        <f t="shared" ca="1" si="462"/>
        <v>0</v>
      </c>
      <c r="AI522" s="198" cm="1">
        <f t="array" ref="AI522">IFERROR(MATCH(TRUE,INDEX($B$14:$B$117&gt;=AH522,0),0),"")</f>
        <v>1</v>
      </c>
      <c r="AJ522" s="194">
        <f t="shared" ca="1" si="463"/>
        <v>1.3963799927016407E-2</v>
      </c>
      <c r="AM522" s="194">
        <f t="shared" si="464"/>
        <v>0</v>
      </c>
      <c r="AN522" s="19">
        <f ca="1"/>
        <v>0</v>
      </c>
      <c r="AO522" s="19">
        <f t="shared" ca="1" si="465"/>
        <v>0</v>
      </c>
      <c r="AR522" s="198" cm="1">
        <f t="array" ref="AR522">IFERROR(MATCH(TRUE,INDEX($B$14:$B$117&gt;=AQ522,0),0),"")</f>
        <v>1</v>
      </c>
      <c r="AS522" s="194">
        <f t="shared" ca="1" si="466"/>
        <v>1.3963799927016407E-2</v>
      </c>
      <c r="AV522" s="194">
        <f t="shared" si="467"/>
        <v>0</v>
      </c>
      <c r="AW522" s="19">
        <f ca="1"/>
        <v>0</v>
      </c>
      <c r="AX522" s="19">
        <f t="shared" ca="1" si="468"/>
        <v>0</v>
      </c>
      <c r="BA522" s="198" cm="1">
        <f t="array" ref="BA522">IFERROR(MATCH(TRUE,INDEX($B$14:$B$117&gt;=AZ522,0),0),"")</f>
        <v>1</v>
      </c>
      <c r="BB522" s="194">
        <f t="shared" ca="1" si="469"/>
        <v>1.3963799927016407E-2</v>
      </c>
      <c r="BE522" s="194">
        <f t="shared" si="470"/>
        <v>0</v>
      </c>
      <c r="BF522" s="19">
        <f ca="1"/>
        <v>0</v>
      </c>
      <c r="BG522" s="19">
        <f t="shared" ca="1" si="471"/>
        <v>0</v>
      </c>
      <c r="BJ522" s="198" cm="1">
        <f t="array" ref="BJ522">IFERROR(MATCH(TRUE,INDEX($B$14:$B$117&gt;=BI522,0),0),"")</f>
        <v>1</v>
      </c>
      <c r="BK522" s="194">
        <f t="shared" ca="1" si="472"/>
        <v>1.3963799927016407E-2</v>
      </c>
      <c r="BN522" s="194">
        <f t="shared" si="473"/>
        <v>0</v>
      </c>
      <c r="BO522" s="19">
        <f ca="1"/>
        <v>0</v>
      </c>
      <c r="BP522" s="19">
        <f t="shared" ca="1" si="474"/>
        <v>0</v>
      </c>
      <c r="BS522" s="198" cm="1">
        <f t="array" ref="BS522">IFERROR(MATCH(TRUE,INDEX($B$14:$B$117&gt;=BR522,0),0),"")</f>
        <v>1</v>
      </c>
      <c r="BT522" s="194">
        <f t="shared" ca="1" si="475"/>
        <v>1.3963799927016407E-2</v>
      </c>
      <c r="BW522" s="194">
        <f t="shared" si="476"/>
        <v>0</v>
      </c>
      <c r="BX522" s="19">
        <f ca="1"/>
        <v>0</v>
      </c>
      <c r="BY522" s="19">
        <f t="shared" ca="1" si="477"/>
        <v>0</v>
      </c>
      <c r="CB522" s="198" cm="1">
        <f t="array" ref="CB522">IFERROR(MATCH(TRUE,INDEX($B$14:$B$117&gt;=CA522,0),0),"")</f>
        <v>1</v>
      </c>
      <c r="CC522" s="194">
        <f t="shared" ca="1" si="478"/>
        <v>1.3963799927016407E-2</v>
      </c>
      <c r="CF522" s="194">
        <f t="shared" si="479"/>
        <v>0</v>
      </c>
      <c r="CG522" s="19">
        <f ca="1"/>
        <v>0</v>
      </c>
      <c r="CH522" s="19">
        <f t="shared" ca="1" si="480"/>
        <v>0</v>
      </c>
      <c r="CK522" s="198" cm="1">
        <f t="array" ref="CK522">IFERROR(MATCH(TRUE,INDEX($B$14:$B$117&gt;=CJ522,0),0),"")</f>
        <v>1</v>
      </c>
      <c r="CL522" s="194">
        <f t="shared" ca="1" si="481"/>
        <v>1.3963799927016407E-2</v>
      </c>
      <c r="CO522" s="194">
        <f t="shared" si="482"/>
        <v>0</v>
      </c>
      <c r="CP522" s="19">
        <f ca="1"/>
        <v>0</v>
      </c>
      <c r="CQ522" s="19">
        <f t="shared" ca="1" si="483"/>
        <v>0</v>
      </c>
      <c r="CT522" s="198" cm="1">
        <f t="array" ref="CT522">IFERROR(MATCH(TRUE,INDEX($B$14:$B$117&gt;=CS522,0),0),"")</f>
        <v>1</v>
      </c>
      <c r="CU522" s="194">
        <f t="shared" ca="1" si="484"/>
        <v>1.3963799927016407E-2</v>
      </c>
      <c r="CX522" s="194">
        <f t="shared" si="485"/>
        <v>0</v>
      </c>
      <c r="CY522" s="19" t="e">
        <f ca="1"/>
        <v>#N/A</v>
      </c>
      <c r="CZ522" s="19" t="e">
        <f t="shared" ca="1" si="486"/>
        <v>#N/A</v>
      </c>
      <c r="DC522" s="198" cm="1">
        <f t="array" ref="DC522">IFERROR(MATCH(TRUE,INDEX($B$14:$B$117&gt;=DB522,0),0),"")</f>
        <v>1</v>
      </c>
      <c r="DD522" s="194">
        <f t="shared" ca="1" si="487"/>
        <v>1.3963799927016407E-2</v>
      </c>
      <c r="DG522" s="194">
        <f t="shared" si="488"/>
        <v>0</v>
      </c>
      <c r="DH522" s="19" t="e">
        <f ca="1"/>
        <v>#N/A</v>
      </c>
      <c r="DI522" s="19" t="e">
        <f t="shared" ca="1" si="489"/>
        <v>#N/A</v>
      </c>
      <c r="DL522" s="198" cm="1">
        <f t="array" ref="DL522">IFERROR(MATCH(TRUE,INDEX($B$14:$B$117&gt;=DK522,0),0),"")</f>
        <v>1</v>
      </c>
      <c r="DM522" s="194">
        <f t="shared" ca="1" si="490"/>
        <v>1.3963799927016407E-2</v>
      </c>
      <c r="DP522" s="194">
        <f t="shared" si="491"/>
        <v>0</v>
      </c>
      <c r="DQ522" s="19" t="e">
        <f ca="1"/>
        <v>#N/A</v>
      </c>
      <c r="DR522" s="19" t="e">
        <f t="shared" ca="1" si="492"/>
        <v>#N/A</v>
      </c>
      <c r="DU522" s="198" cm="1">
        <f t="array" ref="DU522">IFERROR(MATCH(TRUE,INDEX($B$14:$B$117&gt;=DT522,0),0),"")</f>
        <v>1</v>
      </c>
      <c r="DV522" s="194">
        <f t="shared" ca="1" si="493"/>
        <v>1.3963799927016407E-2</v>
      </c>
      <c r="DY522" s="194">
        <f t="shared" si="494"/>
        <v>0</v>
      </c>
      <c r="DZ522" s="19" t="e">
        <f ca="1"/>
        <v>#N/A</v>
      </c>
      <c r="EA522" s="19" t="e">
        <f t="shared" ca="1" si="495"/>
        <v>#N/A</v>
      </c>
      <c r="ED522" s="198" cm="1">
        <f t="array" ref="ED522">IFERROR(MATCH(TRUE,INDEX($B$14:$B$117&gt;=EC522,0),0),"")</f>
        <v>1</v>
      </c>
      <c r="EE522" s="194">
        <f t="shared" ca="1" si="496"/>
        <v>1.3963799927016407E-2</v>
      </c>
      <c r="EH522" s="194">
        <f t="shared" si="497"/>
        <v>0</v>
      </c>
      <c r="EI522" s="19" t="e">
        <f ca="1"/>
        <v>#N/A</v>
      </c>
      <c r="EJ522" s="19" t="e">
        <f t="shared" ca="1" si="498"/>
        <v>#N/A</v>
      </c>
      <c r="EM522" s="198" cm="1">
        <f t="array" ref="EM522">IFERROR(MATCH(TRUE,INDEX($B$14:$B$117&gt;=EL522,0),0),"")</f>
        <v>1</v>
      </c>
      <c r="EN522" s="194">
        <f t="shared" ca="1" si="499"/>
        <v>1.3963799927016407E-2</v>
      </c>
      <c r="EQ522" s="194">
        <f t="shared" si="500"/>
        <v>0</v>
      </c>
      <c r="ER522" s="19" t="e">
        <f ca="1"/>
        <v>#N/A</v>
      </c>
      <c r="ES522" s="19" t="e">
        <f t="shared" ca="1" si="501"/>
        <v>#N/A</v>
      </c>
      <c r="EV522" s="198" cm="1">
        <f t="array" ref="EV522">IFERROR(MATCH(TRUE,INDEX($B$14:$B$117&gt;=EU522,0),0),"")</f>
        <v>1</v>
      </c>
      <c r="EW522" s="194">
        <f t="shared" ca="1" si="502"/>
        <v>1.3963799927016407E-2</v>
      </c>
      <c r="EZ522" s="194">
        <f t="shared" si="503"/>
        <v>0</v>
      </c>
      <c r="FA522" s="19" t="e">
        <f ca="1"/>
        <v>#N/A</v>
      </c>
      <c r="FB522" s="19" t="e">
        <f t="shared" ca="1" si="504"/>
        <v>#N/A</v>
      </c>
      <c r="FE522" s="198" cm="1">
        <f t="array" ref="FE522">IFERROR(MATCH(TRUE,INDEX($B$14:$B$117&gt;=FD522,0),0),"")</f>
        <v>1</v>
      </c>
      <c r="FF522" s="194">
        <f t="shared" ca="1" si="505"/>
        <v>1.3963799927016407E-2</v>
      </c>
      <c r="FI522" s="194">
        <f t="shared" si="506"/>
        <v>0</v>
      </c>
      <c r="FJ522" s="19" t="e">
        <f ca="1"/>
        <v>#N/A</v>
      </c>
      <c r="FK522" s="19" t="e">
        <f t="shared" ca="1" si="507"/>
        <v>#N/A</v>
      </c>
      <c r="FN522" s="198" cm="1">
        <f t="array" ref="FN522">IFERROR(MATCH(TRUE,INDEX($B$14:$B$117&gt;=FM522,0),0),"")</f>
        <v>1</v>
      </c>
      <c r="FO522" s="194">
        <f t="shared" ca="1" si="508"/>
        <v>1.3963799927016407E-2</v>
      </c>
      <c r="FR522" s="194">
        <f t="shared" si="509"/>
        <v>0</v>
      </c>
      <c r="FS522" s="19" t="e">
        <f ca="1"/>
        <v>#N/A</v>
      </c>
      <c r="FT522" s="19" t="e">
        <f t="shared" ca="1" si="510"/>
        <v>#N/A</v>
      </c>
      <c r="FW522" s="198" cm="1">
        <f t="array" ref="FW522">IFERROR(MATCH(TRUE,INDEX($B$14:$B$117&gt;=FV522,0),0),"")</f>
        <v>1</v>
      </c>
      <c r="FX522" s="194">
        <f t="shared" ca="1" si="511"/>
        <v>1.3963799927016407E-2</v>
      </c>
      <c r="GA522" s="194">
        <f t="shared" si="512"/>
        <v>0</v>
      </c>
      <c r="GB522" s="19" t="e">
        <f ca="1"/>
        <v>#N/A</v>
      </c>
      <c r="GC522" s="19" t="e">
        <f t="shared" ca="1" si="513"/>
        <v>#N/A</v>
      </c>
    </row>
    <row r="523" spans="8:185" x14ac:dyDescent="0.2">
      <c r="H523" s="198" cm="1">
        <f t="array" ref="H523">IFERROR(MATCH(TRUE,INDEX($B$14:$B$117&gt;=G523,0),0),"")</f>
        <v>1</v>
      </c>
      <c r="I523" s="194">
        <f t="shared" ca="1" si="458"/>
        <v>1.3963799927016407E-2</v>
      </c>
      <c r="L523" s="194">
        <f t="shared" si="514"/>
        <v>0</v>
      </c>
      <c r="M523" s="19">
        <f ca="1"/>
        <v>0</v>
      </c>
      <c r="N523" s="19">
        <f t="shared" ca="1" si="515"/>
        <v>0</v>
      </c>
      <c r="Q523" s="198" cm="1">
        <f t="array" ref="Q523">IFERROR(MATCH(TRUE,INDEX($B$14:$B$117&gt;=P523,0),0),"")</f>
        <v>1</v>
      </c>
      <c r="R523" s="194">
        <f t="shared" ca="1" si="459"/>
        <v>1.3963799927016407E-2</v>
      </c>
      <c r="U523" s="194">
        <f t="shared" si="516"/>
        <v>0</v>
      </c>
      <c r="V523" s="19">
        <f ca="1"/>
        <v>0</v>
      </c>
      <c r="W523" s="19">
        <f t="shared" ca="1" si="517"/>
        <v>0</v>
      </c>
      <c r="Z523" s="198" cm="1">
        <f t="array" ref="Z523">IFERROR(MATCH(TRUE,INDEX($B$14:$B$117&gt;=Y523,0),0),"")</f>
        <v>1</v>
      </c>
      <c r="AA523" s="194">
        <f t="shared" ca="1" si="460"/>
        <v>1.3963799927016407E-2</v>
      </c>
      <c r="AD523" s="194">
        <f t="shared" si="461"/>
        <v>0</v>
      </c>
      <c r="AE523" s="19">
        <f ca="1"/>
        <v>0</v>
      </c>
      <c r="AF523" s="19">
        <f t="shared" ca="1" si="462"/>
        <v>0</v>
      </c>
      <c r="AI523" s="198" cm="1">
        <f t="array" ref="AI523">IFERROR(MATCH(TRUE,INDEX($B$14:$B$117&gt;=AH523,0),0),"")</f>
        <v>1</v>
      </c>
      <c r="AJ523" s="194">
        <f t="shared" ca="1" si="463"/>
        <v>1.3963799927016407E-2</v>
      </c>
      <c r="AM523" s="194">
        <f t="shared" si="464"/>
        <v>0</v>
      </c>
      <c r="AN523" s="19">
        <f ca="1"/>
        <v>0</v>
      </c>
      <c r="AO523" s="19">
        <f t="shared" ca="1" si="465"/>
        <v>0</v>
      </c>
      <c r="AR523" s="198" cm="1">
        <f t="array" ref="AR523">IFERROR(MATCH(TRUE,INDEX($B$14:$B$117&gt;=AQ523,0),0),"")</f>
        <v>1</v>
      </c>
      <c r="AS523" s="194">
        <f t="shared" ca="1" si="466"/>
        <v>1.3963799927016407E-2</v>
      </c>
      <c r="AV523" s="194">
        <f t="shared" si="467"/>
        <v>0</v>
      </c>
      <c r="AW523" s="19">
        <f ca="1"/>
        <v>0</v>
      </c>
      <c r="AX523" s="19">
        <f t="shared" ca="1" si="468"/>
        <v>0</v>
      </c>
      <c r="BA523" s="198" cm="1">
        <f t="array" ref="BA523">IFERROR(MATCH(TRUE,INDEX($B$14:$B$117&gt;=AZ523,0),0),"")</f>
        <v>1</v>
      </c>
      <c r="BB523" s="194">
        <f t="shared" ca="1" si="469"/>
        <v>1.3963799927016407E-2</v>
      </c>
      <c r="BE523" s="194">
        <f t="shared" si="470"/>
        <v>0</v>
      </c>
      <c r="BF523" s="19">
        <f ca="1"/>
        <v>0</v>
      </c>
      <c r="BG523" s="19">
        <f t="shared" ca="1" si="471"/>
        <v>0</v>
      </c>
      <c r="BJ523" s="198" cm="1">
        <f t="array" ref="BJ523">IFERROR(MATCH(TRUE,INDEX($B$14:$B$117&gt;=BI523,0),0),"")</f>
        <v>1</v>
      </c>
      <c r="BK523" s="194">
        <f t="shared" ca="1" si="472"/>
        <v>1.3963799927016407E-2</v>
      </c>
      <c r="BN523" s="194">
        <f t="shared" si="473"/>
        <v>0</v>
      </c>
      <c r="BO523" s="19">
        <f ca="1"/>
        <v>0</v>
      </c>
      <c r="BP523" s="19">
        <f t="shared" ca="1" si="474"/>
        <v>0</v>
      </c>
      <c r="BS523" s="198" cm="1">
        <f t="array" ref="BS523">IFERROR(MATCH(TRUE,INDEX($B$14:$B$117&gt;=BR523,0),0),"")</f>
        <v>1</v>
      </c>
      <c r="BT523" s="194">
        <f t="shared" ca="1" si="475"/>
        <v>1.3963799927016407E-2</v>
      </c>
      <c r="BW523" s="194">
        <f t="shared" si="476"/>
        <v>0</v>
      </c>
      <c r="BX523" s="19">
        <f ca="1"/>
        <v>0</v>
      </c>
      <c r="BY523" s="19">
        <f t="shared" ca="1" si="477"/>
        <v>0</v>
      </c>
      <c r="CB523" s="198" cm="1">
        <f t="array" ref="CB523">IFERROR(MATCH(TRUE,INDEX($B$14:$B$117&gt;=CA523,0),0),"")</f>
        <v>1</v>
      </c>
      <c r="CC523" s="194">
        <f t="shared" ca="1" si="478"/>
        <v>1.3963799927016407E-2</v>
      </c>
      <c r="CF523" s="194">
        <f t="shared" si="479"/>
        <v>0</v>
      </c>
      <c r="CG523" s="19">
        <f ca="1"/>
        <v>0</v>
      </c>
      <c r="CH523" s="19">
        <f t="shared" ca="1" si="480"/>
        <v>0</v>
      </c>
      <c r="CK523" s="198" cm="1">
        <f t="array" ref="CK523">IFERROR(MATCH(TRUE,INDEX($B$14:$B$117&gt;=CJ523,0),0),"")</f>
        <v>1</v>
      </c>
      <c r="CL523" s="194">
        <f t="shared" ca="1" si="481"/>
        <v>1.3963799927016407E-2</v>
      </c>
      <c r="CO523" s="194">
        <f t="shared" si="482"/>
        <v>0</v>
      </c>
      <c r="CP523" s="19">
        <f ca="1"/>
        <v>0</v>
      </c>
      <c r="CQ523" s="19">
        <f t="shared" ca="1" si="483"/>
        <v>0</v>
      </c>
      <c r="CT523" s="198" cm="1">
        <f t="array" ref="CT523">IFERROR(MATCH(TRUE,INDEX($B$14:$B$117&gt;=CS523,0),0),"")</f>
        <v>1</v>
      </c>
      <c r="CU523" s="194">
        <f t="shared" ca="1" si="484"/>
        <v>1.3963799927016407E-2</v>
      </c>
      <c r="CX523" s="194">
        <f t="shared" si="485"/>
        <v>0</v>
      </c>
      <c r="CY523" s="19" t="e">
        <f ca="1"/>
        <v>#N/A</v>
      </c>
      <c r="CZ523" s="19" t="e">
        <f t="shared" ca="1" si="486"/>
        <v>#N/A</v>
      </c>
      <c r="DC523" s="198" cm="1">
        <f t="array" ref="DC523">IFERROR(MATCH(TRUE,INDEX($B$14:$B$117&gt;=DB523,0),0),"")</f>
        <v>1</v>
      </c>
      <c r="DD523" s="194">
        <f t="shared" ca="1" si="487"/>
        <v>1.3963799927016407E-2</v>
      </c>
      <c r="DG523" s="194">
        <f t="shared" si="488"/>
        <v>0</v>
      </c>
      <c r="DH523" s="19" t="e">
        <f ca="1"/>
        <v>#N/A</v>
      </c>
      <c r="DI523" s="19" t="e">
        <f t="shared" ca="1" si="489"/>
        <v>#N/A</v>
      </c>
      <c r="DL523" s="198" cm="1">
        <f t="array" ref="DL523">IFERROR(MATCH(TRUE,INDEX($B$14:$B$117&gt;=DK523,0),0),"")</f>
        <v>1</v>
      </c>
      <c r="DM523" s="194">
        <f t="shared" ca="1" si="490"/>
        <v>1.3963799927016407E-2</v>
      </c>
      <c r="DP523" s="194">
        <f t="shared" si="491"/>
        <v>0</v>
      </c>
      <c r="DQ523" s="19" t="e">
        <f ca="1"/>
        <v>#N/A</v>
      </c>
      <c r="DR523" s="19" t="e">
        <f t="shared" ca="1" si="492"/>
        <v>#N/A</v>
      </c>
      <c r="DU523" s="198" cm="1">
        <f t="array" ref="DU523">IFERROR(MATCH(TRUE,INDEX($B$14:$B$117&gt;=DT523,0),0),"")</f>
        <v>1</v>
      </c>
      <c r="DV523" s="194">
        <f t="shared" ca="1" si="493"/>
        <v>1.3963799927016407E-2</v>
      </c>
      <c r="DY523" s="194">
        <f t="shared" si="494"/>
        <v>0</v>
      </c>
      <c r="DZ523" s="19" t="e">
        <f ca="1"/>
        <v>#N/A</v>
      </c>
      <c r="EA523" s="19" t="e">
        <f t="shared" ca="1" si="495"/>
        <v>#N/A</v>
      </c>
      <c r="ED523" s="198" cm="1">
        <f t="array" ref="ED523">IFERROR(MATCH(TRUE,INDEX($B$14:$B$117&gt;=EC523,0),0),"")</f>
        <v>1</v>
      </c>
      <c r="EE523" s="194">
        <f t="shared" ca="1" si="496"/>
        <v>1.3963799927016407E-2</v>
      </c>
      <c r="EH523" s="194">
        <f t="shared" si="497"/>
        <v>0</v>
      </c>
      <c r="EI523" s="19" t="e">
        <f ca="1"/>
        <v>#N/A</v>
      </c>
      <c r="EJ523" s="19" t="e">
        <f t="shared" ca="1" si="498"/>
        <v>#N/A</v>
      </c>
      <c r="EM523" s="198" cm="1">
        <f t="array" ref="EM523">IFERROR(MATCH(TRUE,INDEX($B$14:$B$117&gt;=EL523,0),0),"")</f>
        <v>1</v>
      </c>
      <c r="EN523" s="194">
        <f t="shared" ca="1" si="499"/>
        <v>1.3963799927016407E-2</v>
      </c>
      <c r="EQ523" s="194">
        <f t="shared" si="500"/>
        <v>0</v>
      </c>
      <c r="ER523" s="19" t="e">
        <f ca="1"/>
        <v>#N/A</v>
      </c>
      <c r="ES523" s="19" t="e">
        <f t="shared" ca="1" si="501"/>
        <v>#N/A</v>
      </c>
      <c r="EV523" s="198" cm="1">
        <f t="array" ref="EV523">IFERROR(MATCH(TRUE,INDEX($B$14:$B$117&gt;=EU523,0),0),"")</f>
        <v>1</v>
      </c>
      <c r="EW523" s="194">
        <f t="shared" ca="1" si="502"/>
        <v>1.3963799927016407E-2</v>
      </c>
      <c r="EZ523" s="194">
        <f t="shared" si="503"/>
        <v>0</v>
      </c>
      <c r="FA523" s="19" t="e">
        <f ca="1"/>
        <v>#N/A</v>
      </c>
      <c r="FB523" s="19" t="e">
        <f t="shared" ca="1" si="504"/>
        <v>#N/A</v>
      </c>
      <c r="FE523" s="198" cm="1">
        <f t="array" ref="FE523">IFERROR(MATCH(TRUE,INDEX($B$14:$B$117&gt;=FD523,0),0),"")</f>
        <v>1</v>
      </c>
      <c r="FF523" s="194">
        <f t="shared" ca="1" si="505"/>
        <v>1.3963799927016407E-2</v>
      </c>
      <c r="FI523" s="194">
        <f t="shared" si="506"/>
        <v>0</v>
      </c>
      <c r="FJ523" s="19" t="e">
        <f ca="1"/>
        <v>#N/A</v>
      </c>
      <c r="FK523" s="19" t="e">
        <f t="shared" ca="1" si="507"/>
        <v>#N/A</v>
      </c>
      <c r="FN523" s="198" cm="1">
        <f t="array" ref="FN523">IFERROR(MATCH(TRUE,INDEX($B$14:$B$117&gt;=FM523,0),0),"")</f>
        <v>1</v>
      </c>
      <c r="FO523" s="194">
        <f t="shared" ca="1" si="508"/>
        <v>1.3963799927016407E-2</v>
      </c>
      <c r="FR523" s="194">
        <f t="shared" si="509"/>
        <v>0</v>
      </c>
      <c r="FS523" s="19" t="e">
        <f ca="1"/>
        <v>#N/A</v>
      </c>
      <c r="FT523" s="19" t="e">
        <f t="shared" ca="1" si="510"/>
        <v>#N/A</v>
      </c>
      <c r="FW523" s="198" cm="1">
        <f t="array" ref="FW523">IFERROR(MATCH(TRUE,INDEX($B$14:$B$117&gt;=FV523,0),0),"")</f>
        <v>1</v>
      </c>
      <c r="FX523" s="194">
        <f t="shared" ca="1" si="511"/>
        <v>1.3963799927016407E-2</v>
      </c>
      <c r="GA523" s="194">
        <f t="shared" si="512"/>
        <v>0</v>
      </c>
      <c r="GB523" s="19" t="e">
        <f ca="1"/>
        <v>#N/A</v>
      </c>
      <c r="GC523" s="19" t="e">
        <f t="shared" ca="1" si="513"/>
        <v>#N/A</v>
      </c>
    </row>
    <row r="524" spans="8:185" x14ac:dyDescent="0.2">
      <c r="H524" s="198" cm="1">
        <f t="array" ref="H524">IFERROR(MATCH(TRUE,INDEX($B$14:$B$117&gt;=G524,0),0),"")</f>
        <v>1</v>
      </c>
      <c r="I524" s="194">
        <f t="shared" ca="1" si="458"/>
        <v>1.3963799927016407E-2</v>
      </c>
      <c r="L524" s="194">
        <f t="shared" si="514"/>
        <v>0</v>
      </c>
      <c r="M524" s="19">
        <f ca="1"/>
        <v>0</v>
      </c>
      <c r="N524" s="19">
        <f t="shared" ca="1" si="515"/>
        <v>0</v>
      </c>
      <c r="Q524" s="198" cm="1">
        <f t="array" ref="Q524">IFERROR(MATCH(TRUE,INDEX($B$14:$B$117&gt;=P524,0),0),"")</f>
        <v>1</v>
      </c>
      <c r="R524" s="194">
        <f t="shared" ca="1" si="459"/>
        <v>1.3963799927016407E-2</v>
      </c>
      <c r="U524" s="194">
        <f t="shared" si="516"/>
        <v>0</v>
      </c>
      <c r="V524" s="19">
        <f ca="1"/>
        <v>0</v>
      </c>
      <c r="W524" s="19">
        <f t="shared" ca="1" si="517"/>
        <v>0</v>
      </c>
      <c r="Z524" s="198" cm="1">
        <f t="array" ref="Z524">IFERROR(MATCH(TRUE,INDEX($B$14:$B$117&gt;=Y524,0),0),"")</f>
        <v>1</v>
      </c>
      <c r="AA524" s="194">
        <f t="shared" ca="1" si="460"/>
        <v>1.3963799927016407E-2</v>
      </c>
      <c r="AD524" s="194">
        <f t="shared" si="461"/>
        <v>0</v>
      </c>
      <c r="AE524" s="19">
        <f ca="1"/>
        <v>0</v>
      </c>
      <c r="AF524" s="19">
        <f t="shared" ca="1" si="462"/>
        <v>0</v>
      </c>
      <c r="AI524" s="198" cm="1">
        <f t="array" ref="AI524">IFERROR(MATCH(TRUE,INDEX($B$14:$B$117&gt;=AH524,0),0),"")</f>
        <v>1</v>
      </c>
      <c r="AJ524" s="194">
        <f t="shared" ca="1" si="463"/>
        <v>1.3963799927016407E-2</v>
      </c>
      <c r="AM524" s="194">
        <f t="shared" si="464"/>
        <v>0</v>
      </c>
      <c r="AN524" s="19">
        <f ca="1"/>
        <v>0</v>
      </c>
      <c r="AO524" s="19">
        <f t="shared" ca="1" si="465"/>
        <v>0</v>
      </c>
      <c r="AR524" s="198" cm="1">
        <f t="array" ref="AR524">IFERROR(MATCH(TRUE,INDEX($B$14:$B$117&gt;=AQ524,0),0),"")</f>
        <v>1</v>
      </c>
      <c r="AS524" s="194">
        <f t="shared" ca="1" si="466"/>
        <v>1.3963799927016407E-2</v>
      </c>
      <c r="AV524" s="194">
        <f t="shared" si="467"/>
        <v>0</v>
      </c>
      <c r="AW524" s="19">
        <f ca="1"/>
        <v>0</v>
      </c>
      <c r="AX524" s="19">
        <f t="shared" ca="1" si="468"/>
        <v>0</v>
      </c>
      <c r="BA524" s="198" cm="1">
        <f t="array" ref="BA524">IFERROR(MATCH(TRUE,INDEX($B$14:$B$117&gt;=AZ524,0),0),"")</f>
        <v>1</v>
      </c>
      <c r="BB524" s="194">
        <f t="shared" ca="1" si="469"/>
        <v>1.3963799927016407E-2</v>
      </c>
      <c r="BE524" s="194">
        <f t="shared" si="470"/>
        <v>0</v>
      </c>
      <c r="BF524" s="19">
        <f ca="1"/>
        <v>0</v>
      </c>
      <c r="BG524" s="19">
        <f t="shared" ca="1" si="471"/>
        <v>0</v>
      </c>
      <c r="BJ524" s="198" cm="1">
        <f t="array" ref="BJ524">IFERROR(MATCH(TRUE,INDEX($B$14:$B$117&gt;=BI524,0),0),"")</f>
        <v>1</v>
      </c>
      <c r="BK524" s="194">
        <f t="shared" ca="1" si="472"/>
        <v>1.3963799927016407E-2</v>
      </c>
      <c r="BN524" s="194">
        <f t="shared" si="473"/>
        <v>0</v>
      </c>
      <c r="BO524" s="19">
        <f ca="1"/>
        <v>0</v>
      </c>
      <c r="BP524" s="19">
        <f t="shared" ca="1" si="474"/>
        <v>0</v>
      </c>
      <c r="BS524" s="198" cm="1">
        <f t="array" ref="BS524">IFERROR(MATCH(TRUE,INDEX($B$14:$B$117&gt;=BR524,0),0),"")</f>
        <v>1</v>
      </c>
      <c r="BT524" s="194">
        <f t="shared" ca="1" si="475"/>
        <v>1.3963799927016407E-2</v>
      </c>
      <c r="BW524" s="194">
        <f t="shared" si="476"/>
        <v>0</v>
      </c>
      <c r="BX524" s="19">
        <f ca="1"/>
        <v>0</v>
      </c>
      <c r="BY524" s="19">
        <f t="shared" ca="1" si="477"/>
        <v>0</v>
      </c>
      <c r="CB524" s="198" cm="1">
        <f t="array" ref="CB524">IFERROR(MATCH(TRUE,INDEX($B$14:$B$117&gt;=CA524,0),0),"")</f>
        <v>1</v>
      </c>
      <c r="CC524" s="194">
        <f t="shared" ca="1" si="478"/>
        <v>1.3963799927016407E-2</v>
      </c>
      <c r="CF524" s="194">
        <f t="shared" si="479"/>
        <v>0</v>
      </c>
      <c r="CG524" s="19">
        <f ca="1"/>
        <v>0</v>
      </c>
      <c r="CH524" s="19">
        <f t="shared" ca="1" si="480"/>
        <v>0</v>
      </c>
      <c r="CK524" s="198" cm="1">
        <f t="array" ref="CK524">IFERROR(MATCH(TRUE,INDEX($B$14:$B$117&gt;=CJ524,0),0),"")</f>
        <v>1</v>
      </c>
      <c r="CL524" s="194">
        <f t="shared" ca="1" si="481"/>
        <v>1.3963799927016407E-2</v>
      </c>
      <c r="CO524" s="194">
        <f t="shared" si="482"/>
        <v>0</v>
      </c>
      <c r="CP524" s="19">
        <f ca="1"/>
        <v>0</v>
      </c>
      <c r="CQ524" s="19">
        <f t="shared" ca="1" si="483"/>
        <v>0</v>
      </c>
      <c r="CT524" s="198" cm="1">
        <f t="array" ref="CT524">IFERROR(MATCH(TRUE,INDEX($B$14:$B$117&gt;=CS524,0),0),"")</f>
        <v>1</v>
      </c>
      <c r="CU524" s="194">
        <f t="shared" ca="1" si="484"/>
        <v>1.3963799927016407E-2</v>
      </c>
      <c r="CX524" s="194">
        <f t="shared" si="485"/>
        <v>0</v>
      </c>
      <c r="CY524" s="19" t="e">
        <f ca="1"/>
        <v>#N/A</v>
      </c>
      <c r="CZ524" s="19" t="e">
        <f t="shared" ca="1" si="486"/>
        <v>#N/A</v>
      </c>
      <c r="DC524" s="198" cm="1">
        <f t="array" ref="DC524">IFERROR(MATCH(TRUE,INDEX($B$14:$B$117&gt;=DB524,0),0),"")</f>
        <v>1</v>
      </c>
      <c r="DD524" s="194">
        <f t="shared" ca="1" si="487"/>
        <v>1.3963799927016407E-2</v>
      </c>
      <c r="DG524" s="194">
        <f t="shared" si="488"/>
        <v>0</v>
      </c>
      <c r="DH524" s="19" t="e">
        <f ca="1"/>
        <v>#N/A</v>
      </c>
      <c r="DI524" s="19" t="e">
        <f t="shared" ca="1" si="489"/>
        <v>#N/A</v>
      </c>
      <c r="DL524" s="198" cm="1">
        <f t="array" ref="DL524">IFERROR(MATCH(TRUE,INDEX($B$14:$B$117&gt;=DK524,0),0),"")</f>
        <v>1</v>
      </c>
      <c r="DM524" s="194">
        <f t="shared" ca="1" si="490"/>
        <v>1.3963799927016407E-2</v>
      </c>
      <c r="DP524" s="194">
        <f t="shared" si="491"/>
        <v>0</v>
      </c>
      <c r="DQ524" s="19" t="e">
        <f ca="1"/>
        <v>#N/A</v>
      </c>
      <c r="DR524" s="19" t="e">
        <f t="shared" ca="1" si="492"/>
        <v>#N/A</v>
      </c>
      <c r="DU524" s="198" cm="1">
        <f t="array" ref="DU524">IFERROR(MATCH(TRUE,INDEX($B$14:$B$117&gt;=DT524,0),0),"")</f>
        <v>1</v>
      </c>
      <c r="DV524" s="194">
        <f t="shared" ca="1" si="493"/>
        <v>1.3963799927016407E-2</v>
      </c>
      <c r="DY524" s="194">
        <f t="shared" si="494"/>
        <v>0</v>
      </c>
      <c r="DZ524" s="19" t="e">
        <f ca="1"/>
        <v>#N/A</v>
      </c>
      <c r="EA524" s="19" t="e">
        <f t="shared" ca="1" si="495"/>
        <v>#N/A</v>
      </c>
      <c r="ED524" s="198" cm="1">
        <f t="array" ref="ED524">IFERROR(MATCH(TRUE,INDEX($B$14:$B$117&gt;=EC524,0),0),"")</f>
        <v>1</v>
      </c>
      <c r="EE524" s="194">
        <f t="shared" ca="1" si="496"/>
        <v>1.3963799927016407E-2</v>
      </c>
      <c r="EH524" s="194">
        <f t="shared" si="497"/>
        <v>0</v>
      </c>
      <c r="EI524" s="19" t="e">
        <f ca="1"/>
        <v>#N/A</v>
      </c>
      <c r="EJ524" s="19" t="e">
        <f t="shared" ca="1" si="498"/>
        <v>#N/A</v>
      </c>
      <c r="EM524" s="198" cm="1">
        <f t="array" ref="EM524">IFERROR(MATCH(TRUE,INDEX($B$14:$B$117&gt;=EL524,0),0),"")</f>
        <v>1</v>
      </c>
      <c r="EN524" s="194">
        <f t="shared" ca="1" si="499"/>
        <v>1.3963799927016407E-2</v>
      </c>
      <c r="EQ524" s="194">
        <f t="shared" si="500"/>
        <v>0</v>
      </c>
      <c r="ER524" s="19" t="e">
        <f ca="1"/>
        <v>#N/A</v>
      </c>
      <c r="ES524" s="19" t="e">
        <f t="shared" ca="1" si="501"/>
        <v>#N/A</v>
      </c>
      <c r="EV524" s="198" cm="1">
        <f t="array" ref="EV524">IFERROR(MATCH(TRUE,INDEX($B$14:$B$117&gt;=EU524,0),0),"")</f>
        <v>1</v>
      </c>
      <c r="EW524" s="194">
        <f t="shared" ca="1" si="502"/>
        <v>1.3963799927016407E-2</v>
      </c>
      <c r="EZ524" s="194">
        <f t="shared" si="503"/>
        <v>0</v>
      </c>
      <c r="FA524" s="19" t="e">
        <f ca="1"/>
        <v>#N/A</v>
      </c>
      <c r="FB524" s="19" t="e">
        <f t="shared" ca="1" si="504"/>
        <v>#N/A</v>
      </c>
      <c r="FE524" s="198" cm="1">
        <f t="array" ref="FE524">IFERROR(MATCH(TRUE,INDEX($B$14:$B$117&gt;=FD524,0),0),"")</f>
        <v>1</v>
      </c>
      <c r="FF524" s="194">
        <f t="shared" ca="1" si="505"/>
        <v>1.3963799927016407E-2</v>
      </c>
      <c r="FI524" s="194">
        <f t="shared" si="506"/>
        <v>0</v>
      </c>
      <c r="FJ524" s="19" t="e">
        <f ca="1"/>
        <v>#N/A</v>
      </c>
      <c r="FK524" s="19" t="e">
        <f t="shared" ca="1" si="507"/>
        <v>#N/A</v>
      </c>
      <c r="FN524" s="198" cm="1">
        <f t="array" ref="FN524">IFERROR(MATCH(TRUE,INDEX($B$14:$B$117&gt;=FM524,0),0),"")</f>
        <v>1</v>
      </c>
      <c r="FO524" s="194">
        <f t="shared" ca="1" si="508"/>
        <v>1.3963799927016407E-2</v>
      </c>
      <c r="FR524" s="194">
        <f t="shared" si="509"/>
        <v>0</v>
      </c>
      <c r="FS524" s="19" t="e">
        <f ca="1"/>
        <v>#N/A</v>
      </c>
      <c r="FT524" s="19" t="e">
        <f t="shared" ca="1" si="510"/>
        <v>#N/A</v>
      </c>
      <c r="FW524" s="198" cm="1">
        <f t="array" ref="FW524">IFERROR(MATCH(TRUE,INDEX($B$14:$B$117&gt;=FV524,0),0),"")</f>
        <v>1</v>
      </c>
      <c r="FX524" s="194">
        <f t="shared" ca="1" si="511"/>
        <v>1.3963799927016407E-2</v>
      </c>
      <c r="GA524" s="194">
        <f t="shared" si="512"/>
        <v>0</v>
      </c>
      <c r="GB524" s="19" t="e">
        <f ca="1"/>
        <v>#N/A</v>
      </c>
      <c r="GC524" s="19" t="e">
        <f t="shared" ca="1" si="513"/>
        <v>#N/A</v>
      </c>
    </row>
    <row r="525" spans="8:185" x14ac:dyDescent="0.2">
      <c r="H525" s="198" cm="1">
        <f t="array" ref="H525">IFERROR(MATCH(TRUE,INDEX($B$14:$B$117&gt;=G525,0),0),"")</f>
        <v>1</v>
      </c>
      <c r="I525" s="194">
        <f t="shared" ca="1" si="458"/>
        <v>1.3963799927016407E-2</v>
      </c>
      <c r="L525" s="194">
        <f t="shared" si="514"/>
        <v>0</v>
      </c>
      <c r="M525" s="19">
        <f ca="1"/>
        <v>0</v>
      </c>
      <c r="N525" s="19">
        <f t="shared" ca="1" si="515"/>
        <v>0</v>
      </c>
      <c r="Q525" s="198" cm="1">
        <f t="array" ref="Q525">IFERROR(MATCH(TRUE,INDEX($B$14:$B$117&gt;=P525,0),0),"")</f>
        <v>1</v>
      </c>
      <c r="R525" s="194">
        <f t="shared" ca="1" si="459"/>
        <v>1.3963799927016407E-2</v>
      </c>
      <c r="U525" s="194">
        <f t="shared" si="516"/>
        <v>0</v>
      </c>
      <c r="V525" s="19">
        <f ca="1"/>
        <v>0</v>
      </c>
      <c r="W525" s="19">
        <f t="shared" ca="1" si="517"/>
        <v>0</v>
      </c>
      <c r="Z525" s="198" cm="1">
        <f t="array" ref="Z525">IFERROR(MATCH(TRUE,INDEX($B$14:$B$117&gt;=Y525,0),0),"")</f>
        <v>1</v>
      </c>
      <c r="AA525" s="194">
        <f t="shared" ca="1" si="460"/>
        <v>1.3963799927016407E-2</v>
      </c>
      <c r="AD525" s="194">
        <f t="shared" si="461"/>
        <v>0</v>
      </c>
      <c r="AE525" s="19">
        <f ca="1"/>
        <v>0</v>
      </c>
      <c r="AF525" s="19">
        <f t="shared" ca="1" si="462"/>
        <v>0</v>
      </c>
      <c r="AI525" s="198" cm="1">
        <f t="array" ref="AI525">IFERROR(MATCH(TRUE,INDEX($B$14:$B$117&gt;=AH525,0),0),"")</f>
        <v>1</v>
      </c>
      <c r="AJ525" s="194">
        <f t="shared" ca="1" si="463"/>
        <v>1.3963799927016407E-2</v>
      </c>
      <c r="AM525" s="194">
        <f t="shared" si="464"/>
        <v>0</v>
      </c>
      <c r="AN525" s="19">
        <f ca="1"/>
        <v>0</v>
      </c>
      <c r="AO525" s="19">
        <f t="shared" ca="1" si="465"/>
        <v>0</v>
      </c>
      <c r="AR525" s="198" cm="1">
        <f t="array" ref="AR525">IFERROR(MATCH(TRUE,INDEX($B$14:$B$117&gt;=AQ525,0),0),"")</f>
        <v>1</v>
      </c>
      <c r="AS525" s="194">
        <f t="shared" ca="1" si="466"/>
        <v>1.3963799927016407E-2</v>
      </c>
      <c r="AV525" s="194">
        <f t="shared" si="467"/>
        <v>0</v>
      </c>
      <c r="AW525" s="19">
        <f ca="1"/>
        <v>0</v>
      </c>
      <c r="AX525" s="19">
        <f t="shared" ca="1" si="468"/>
        <v>0</v>
      </c>
      <c r="BA525" s="198" cm="1">
        <f t="array" ref="BA525">IFERROR(MATCH(TRUE,INDEX($B$14:$B$117&gt;=AZ525,0),0),"")</f>
        <v>1</v>
      </c>
      <c r="BB525" s="194">
        <f t="shared" ca="1" si="469"/>
        <v>1.3963799927016407E-2</v>
      </c>
      <c r="BE525" s="194">
        <f t="shared" si="470"/>
        <v>0</v>
      </c>
      <c r="BF525" s="19">
        <f ca="1"/>
        <v>0</v>
      </c>
      <c r="BG525" s="19">
        <f t="shared" ca="1" si="471"/>
        <v>0</v>
      </c>
      <c r="BJ525" s="198" cm="1">
        <f t="array" ref="BJ525">IFERROR(MATCH(TRUE,INDEX($B$14:$B$117&gt;=BI525,0),0),"")</f>
        <v>1</v>
      </c>
      <c r="BK525" s="194">
        <f t="shared" ca="1" si="472"/>
        <v>1.3963799927016407E-2</v>
      </c>
      <c r="BN525" s="194">
        <f t="shared" si="473"/>
        <v>0</v>
      </c>
      <c r="BO525" s="19">
        <f ca="1"/>
        <v>0</v>
      </c>
      <c r="BP525" s="19">
        <f t="shared" ca="1" si="474"/>
        <v>0</v>
      </c>
      <c r="BS525" s="198" cm="1">
        <f t="array" ref="BS525">IFERROR(MATCH(TRUE,INDEX($B$14:$B$117&gt;=BR525,0),0),"")</f>
        <v>1</v>
      </c>
      <c r="BT525" s="194">
        <f t="shared" ca="1" si="475"/>
        <v>1.3963799927016407E-2</v>
      </c>
      <c r="BW525" s="194">
        <f t="shared" si="476"/>
        <v>0</v>
      </c>
      <c r="BX525" s="19">
        <f ca="1"/>
        <v>0</v>
      </c>
      <c r="BY525" s="19">
        <f t="shared" ca="1" si="477"/>
        <v>0</v>
      </c>
      <c r="CB525" s="198" cm="1">
        <f t="array" ref="CB525">IFERROR(MATCH(TRUE,INDEX($B$14:$B$117&gt;=CA525,0),0),"")</f>
        <v>1</v>
      </c>
      <c r="CC525" s="194">
        <f t="shared" ca="1" si="478"/>
        <v>1.3963799927016407E-2</v>
      </c>
      <c r="CF525" s="194">
        <f t="shared" si="479"/>
        <v>0</v>
      </c>
      <c r="CG525" s="19">
        <f ca="1"/>
        <v>0</v>
      </c>
      <c r="CH525" s="19">
        <f t="shared" ca="1" si="480"/>
        <v>0</v>
      </c>
      <c r="CK525" s="198" cm="1">
        <f t="array" ref="CK525">IFERROR(MATCH(TRUE,INDEX($B$14:$B$117&gt;=CJ525,0),0),"")</f>
        <v>1</v>
      </c>
      <c r="CL525" s="194">
        <f t="shared" ca="1" si="481"/>
        <v>1.3963799927016407E-2</v>
      </c>
      <c r="CO525" s="194">
        <f t="shared" si="482"/>
        <v>0</v>
      </c>
      <c r="CP525" s="19">
        <f ca="1"/>
        <v>0</v>
      </c>
      <c r="CQ525" s="19">
        <f t="shared" ca="1" si="483"/>
        <v>0</v>
      </c>
      <c r="CT525" s="198" cm="1">
        <f t="array" ref="CT525">IFERROR(MATCH(TRUE,INDEX($B$14:$B$117&gt;=CS525,0),0),"")</f>
        <v>1</v>
      </c>
      <c r="CU525" s="194">
        <f t="shared" ca="1" si="484"/>
        <v>1.3963799927016407E-2</v>
      </c>
      <c r="CX525" s="194">
        <f t="shared" si="485"/>
        <v>0</v>
      </c>
      <c r="CY525" s="19" t="e">
        <f ca="1"/>
        <v>#N/A</v>
      </c>
      <c r="CZ525" s="19" t="e">
        <f t="shared" ca="1" si="486"/>
        <v>#N/A</v>
      </c>
      <c r="DC525" s="198" cm="1">
        <f t="array" ref="DC525">IFERROR(MATCH(TRUE,INDEX($B$14:$B$117&gt;=DB525,0),0),"")</f>
        <v>1</v>
      </c>
      <c r="DD525" s="194">
        <f t="shared" ca="1" si="487"/>
        <v>1.3963799927016407E-2</v>
      </c>
      <c r="DG525" s="194">
        <f t="shared" si="488"/>
        <v>0</v>
      </c>
      <c r="DH525" s="19" t="e">
        <f ca="1"/>
        <v>#N/A</v>
      </c>
      <c r="DI525" s="19" t="e">
        <f t="shared" ca="1" si="489"/>
        <v>#N/A</v>
      </c>
      <c r="DL525" s="198" cm="1">
        <f t="array" ref="DL525">IFERROR(MATCH(TRUE,INDEX($B$14:$B$117&gt;=DK525,0),0),"")</f>
        <v>1</v>
      </c>
      <c r="DM525" s="194">
        <f t="shared" ca="1" si="490"/>
        <v>1.3963799927016407E-2</v>
      </c>
      <c r="DP525" s="194">
        <f t="shared" si="491"/>
        <v>0</v>
      </c>
      <c r="DQ525" s="19" t="e">
        <f ca="1"/>
        <v>#N/A</v>
      </c>
      <c r="DR525" s="19" t="e">
        <f t="shared" ca="1" si="492"/>
        <v>#N/A</v>
      </c>
      <c r="DU525" s="198" cm="1">
        <f t="array" ref="DU525">IFERROR(MATCH(TRUE,INDEX($B$14:$B$117&gt;=DT525,0),0),"")</f>
        <v>1</v>
      </c>
      <c r="DV525" s="194">
        <f t="shared" ca="1" si="493"/>
        <v>1.3963799927016407E-2</v>
      </c>
      <c r="DY525" s="194">
        <f t="shared" si="494"/>
        <v>0</v>
      </c>
      <c r="DZ525" s="19" t="e">
        <f ca="1"/>
        <v>#N/A</v>
      </c>
      <c r="EA525" s="19" t="e">
        <f t="shared" ca="1" si="495"/>
        <v>#N/A</v>
      </c>
      <c r="ED525" s="198" cm="1">
        <f t="array" ref="ED525">IFERROR(MATCH(TRUE,INDEX($B$14:$B$117&gt;=EC525,0),0),"")</f>
        <v>1</v>
      </c>
      <c r="EE525" s="194">
        <f t="shared" ca="1" si="496"/>
        <v>1.3963799927016407E-2</v>
      </c>
      <c r="EH525" s="194">
        <f t="shared" si="497"/>
        <v>0</v>
      </c>
      <c r="EI525" s="19" t="e">
        <f ca="1"/>
        <v>#N/A</v>
      </c>
      <c r="EJ525" s="19" t="e">
        <f t="shared" ca="1" si="498"/>
        <v>#N/A</v>
      </c>
      <c r="EM525" s="198" cm="1">
        <f t="array" ref="EM525">IFERROR(MATCH(TRUE,INDEX($B$14:$B$117&gt;=EL525,0),0),"")</f>
        <v>1</v>
      </c>
      <c r="EN525" s="194">
        <f t="shared" ca="1" si="499"/>
        <v>1.3963799927016407E-2</v>
      </c>
      <c r="EQ525" s="194">
        <f t="shared" si="500"/>
        <v>0</v>
      </c>
      <c r="ER525" s="19" t="e">
        <f ca="1"/>
        <v>#N/A</v>
      </c>
      <c r="ES525" s="19" t="e">
        <f t="shared" ca="1" si="501"/>
        <v>#N/A</v>
      </c>
      <c r="EV525" s="198" cm="1">
        <f t="array" ref="EV525">IFERROR(MATCH(TRUE,INDEX($B$14:$B$117&gt;=EU525,0),0),"")</f>
        <v>1</v>
      </c>
      <c r="EW525" s="194">
        <f t="shared" ca="1" si="502"/>
        <v>1.3963799927016407E-2</v>
      </c>
      <c r="EZ525" s="194">
        <f t="shared" si="503"/>
        <v>0</v>
      </c>
      <c r="FA525" s="19" t="e">
        <f ca="1"/>
        <v>#N/A</v>
      </c>
      <c r="FB525" s="19" t="e">
        <f t="shared" ca="1" si="504"/>
        <v>#N/A</v>
      </c>
      <c r="FE525" s="198" cm="1">
        <f t="array" ref="FE525">IFERROR(MATCH(TRUE,INDEX($B$14:$B$117&gt;=FD525,0),0),"")</f>
        <v>1</v>
      </c>
      <c r="FF525" s="194">
        <f t="shared" ca="1" si="505"/>
        <v>1.3963799927016407E-2</v>
      </c>
      <c r="FI525" s="194">
        <f t="shared" si="506"/>
        <v>0</v>
      </c>
      <c r="FJ525" s="19" t="e">
        <f ca="1"/>
        <v>#N/A</v>
      </c>
      <c r="FK525" s="19" t="e">
        <f t="shared" ca="1" si="507"/>
        <v>#N/A</v>
      </c>
      <c r="FN525" s="198" cm="1">
        <f t="array" ref="FN525">IFERROR(MATCH(TRUE,INDEX($B$14:$B$117&gt;=FM525,0),0),"")</f>
        <v>1</v>
      </c>
      <c r="FO525" s="194">
        <f t="shared" ca="1" si="508"/>
        <v>1.3963799927016407E-2</v>
      </c>
      <c r="FR525" s="194">
        <f t="shared" si="509"/>
        <v>0</v>
      </c>
      <c r="FS525" s="19" t="e">
        <f ca="1"/>
        <v>#N/A</v>
      </c>
      <c r="FT525" s="19" t="e">
        <f t="shared" ca="1" si="510"/>
        <v>#N/A</v>
      </c>
      <c r="FW525" s="198" cm="1">
        <f t="array" ref="FW525">IFERROR(MATCH(TRUE,INDEX($B$14:$B$117&gt;=FV525,0),0),"")</f>
        <v>1</v>
      </c>
      <c r="FX525" s="194">
        <f t="shared" ca="1" si="511"/>
        <v>1.3963799927016407E-2</v>
      </c>
      <c r="GA525" s="194">
        <f t="shared" si="512"/>
        <v>0</v>
      </c>
      <c r="GB525" s="19" t="e">
        <f ca="1"/>
        <v>#N/A</v>
      </c>
      <c r="GC525" s="19" t="e">
        <f t="shared" ca="1" si="513"/>
        <v>#N/A</v>
      </c>
    </row>
    <row r="526" spans="8:185" x14ac:dyDescent="0.2">
      <c r="H526" s="198" cm="1">
        <f t="array" ref="H526">IFERROR(MATCH(TRUE,INDEX($B$14:$B$117&gt;=G526,0),0),"")</f>
        <v>1</v>
      </c>
      <c r="I526" s="194">
        <f t="shared" ref="I526:I589" ca="1" si="518">IFERROR(IF(ROUND(G526,3)=1,1,FORECAST(G526,OFFSET($C$14,H526-1,0,2),OFFSET($B$14,H526-1,0,2))),I525+(1-I525)/($K$4-F526))</f>
        <v>1.3963799927016407E-2</v>
      </c>
      <c r="L526" s="194">
        <f t="shared" si="514"/>
        <v>0</v>
      </c>
      <c r="M526" s="19">
        <f ca="1"/>
        <v>0</v>
      </c>
      <c r="N526" s="19">
        <f t="shared" ca="1" si="515"/>
        <v>0</v>
      </c>
      <c r="Q526" s="198" cm="1">
        <f t="array" ref="Q526">IFERROR(MATCH(TRUE,INDEX($B$14:$B$117&gt;=P526,0),0),"")</f>
        <v>1</v>
      </c>
      <c r="R526" s="194">
        <f t="shared" ref="R526:R589" ca="1" si="519">IFERROR(IF(ROUND(P526,3)=1,1,FORECAST(P526,OFFSET($C$14,Q526-1,0,2),OFFSET($B$14,Q526-1,0,2))),R525+(1-R525)/($K$4-O526))</f>
        <v>1.3963799927016407E-2</v>
      </c>
      <c r="U526" s="194">
        <f t="shared" si="516"/>
        <v>0</v>
      </c>
      <c r="V526" s="19">
        <f ca="1"/>
        <v>0</v>
      </c>
      <c r="W526" s="19">
        <f t="shared" ca="1" si="517"/>
        <v>0</v>
      </c>
      <c r="Z526" s="198" cm="1">
        <f t="array" ref="Z526">IFERROR(MATCH(TRUE,INDEX($B$14:$B$117&gt;=Y526,0),0),"")</f>
        <v>1</v>
      </c>
      <c r="AA526" s="194">
        <f t="shared" ref="AA526:AA589" ca="1" si="520">IFERROR(IF(ROUND(Y526,3)=1,1,FORECAST(Y526,OFFSET($C$14,Z526-1,0,2),OFFSET($B$14,Z526-1,0,2))),AA525+(1-AA525)/($K$4-X526))</f>
        <v>1.3963799927016407E-2</v>
      </c>
      <c r="AD526" s="194">
        <f t="shared" ref="AD526:AD589" si="521">IF(AC526-AC525&lt;0,0,AC526-AC525)</f>
        <v>0</v>
      </c>
      <c r="AE526" s="19">
        <f ca="1"/>
        <v>0</v>
      </c>
      <c r="AF526" s="19">
        <f t="shared" ref="AF526:AF589" ca="1" si="522">(AE526*(1+AC$3)^((AC$4-AB526)/12))-AE526</f>
        <v>0</v>
      </c>
      <c r="AI526" s="198" cm="1">
        <f t="array" ref="AI526">IFERROR(MATCH(TRUE,INDEX($B$14:$B$117&gt;=AH526,0),0),"")</f>
        <v>1</v>
      </c>
      <c r="AJ526" s="194">
        <f t="shared" ref="AJ526:AJ589" ca="1" si="523">IFERROR(IF(ROUND(AH526,3)=1,1,FORECAST(AH526,OFFSET($C$14,AI526-1,0,2),OFFSET($B$14,AI526-1,0,2))),AJ525+(1-AJ525)/($K$4-AG526))</f>
        <v>1.3963799927016407E-2</v>
      </c>
      <c r="AM526" s="194">
        <f t="shared" ref="AM526:AM589" si="524">IF(AL526-AL525&lt;0,0,AL526-AL525)</f>
        <v>0</v>
      </c>
      <c r="AN526" s="19">
        <f ca="1"/>
        <v>0</v>
      </c>
      <c r="AO526" s="19">
        <f t="shared" ref="AO526:AO589" ca="1" si="525">(AN526*(1+AL$3)^((AL$4-AK526)/12))-AN526</f>
        <v>0</v>
      </c>
      <c r="AR526" s="198" cm="1">
        <f t="array" ref="AR526">IFERROR(MATCH(TRUE,INDEX($B$14:$B$117&gt;=AQ526,0),0),"")</f>
        <v>1</v>
      </c>
      <c r="AS526" s="194">
        <f t="shared" ref="AS526:AS589" ca="1" si="526">IFERROR(IF(ROUND(AQ526,3)=1,1,FORECAST(AQ526,OFFSET($C$14,AR526-1,0,2),OFFSET($B$14,AR526-1,0,2))),AS525+(1-AS525)/($K$4-AP526))</f>
        <v>1.3963799927016407E-2</v>
      </c>
      <c r="AV526" s="194">
        <f t="shared" ref="AV526:AV589" si="527">IF(AU526-AU525&lt;0,0,AU526-AU525)</f>
        <v>0</v>
      </c>
      <c r="AW526" s="19">
        <f ca="1"/>
        <v>0</v>
      </c>
      <c r="AX526" s="19">
        <f t="shared" ref="AX526:AX589" ca="1" si="528">(AW526*(1+AU$3)^((AU$4-AT526)/12))-AW526</f>
        <v>0</v>
      </c>
      <c r="BA526" s="198" cm="1">
        <f t="array" ref="BA526">IFERROR(MATCH(TRUE,INDEX($B$14:$B$117&gt;=AZ526,0),0),"")</f>
        <v>1</v>
      </c>
      <c r="BB526" s="194">
        <f t="shared" ref="BB526:BB589" ca="1" si="529">IFERROR(IF(ROUND(AZ526,3)=1,1,FORECAST(AZ526,OFFSET($C$14,BA526-1,0,2),OFFSET($B$14,BA526-1,0,2))),BB525+(1-BB525)/($K$4-AY526))</f>
        <v>1.3963799927016407E-2</v>
      </c>
      <c r="BE526" s="194">
        <f t="shared" ref="BE526:BE589" si="530">IF(BD526-BD525&lt;0,0,BD526-BD525)</f>
        <v>0</v>
      </c>
      <c r="BF526" s="19">
        <f ca="1"/>
        <v>0</v>
      </c>
      <c r="BG526" s="19">
        <f t="shared" ref="BG526:BG589" ca="1" si="531">(BF526*(1+BD$3)^((BD$4-BC526)/12))-BF526</f>
        <v>0</v>
      </c>
      <c r="BJ526" s="198" cm="1">
        <f t="array" ref="BJ526">IFERROR(MATCH(TRUE,INDEX($B$14:$B$117&gt;=BI526,0),0),"")</f>
        <v>1</v>
      </c>
      <c r="BK526" s="194">
        <f t="shared" ref="BK526:BK589" ca="1" si="532">IFERROR(IF(ROUND(BI526,3)=1,1,FORECAST(BI526,OFFSET($C$14,BJ526-1,0,2),OFFSET($B$14,BJ526-1,0,2))),BK525+(1-BK525)/($K$4-BH526))</f>
        <v>1.3963799927016407E-2</v>
      </c>
      <c r="BN526" s="194">
        <f t="shared" ref="BN526:BN589" si="533">IF(BM526-BM525&lt;0,0,BM526-BM525)</f>
        <v>0</v>
      </c>
      <c r="BO526" s="19">
        <f ca="1"/>
        <v>0</v>
      </c>
      <c r="BP526" s="19">
        <f t="shared" ref="BP526:BP589" ca="1" si="534">(BO526*(1+BM$3)^((BM$4-BL526)/12))-BO526</f>
        <v>0</v>
      </c>
      <c r="BS526" s="198" cm="1">
        <f t="array" ref="BS526">IFERROR(MATCH(TRUE,INDEX($B$14:$B$117&gt;=BR526,0),0),"")</f>
        <v>1</v>
      </c>
      <c r="BT526" s="194">
        <f t="shared" ref="BT526:BT589" ca="1" si="535">IFERROR(IF(ROUND(BR526,3)=1,1,FORECAST(BR526,OFFSET($C$14,BS526-1,0,2),OFFSET($B$14,BS526-1,0,2))),BT525+(1-BT525)/($K$4-BQ526))</f>
        <v>1.3963799927016407E-2</v>
      </c>
      <c r="BW526" s="194">
        <f t="shared" ref="BW526:BW589" si="536">IF(BV526-BV525&lt;0,0,BV526-BV525)</f>
        <v>0</v>
      </c>
      <c r="BX526" s="19">
        <f ca="1"/>
        <v>0</v>
      </c>
      <c r="BY526" s="19">
        <f t="shared" ref="BY526:BY589" ca="1" si="537">(BX526*(1+BV$3)^((BV$4-BU526)/12))-BX526</f>
        <v>0</v>
      </c>
      <c r="CB526" s="198" cm="1">
        <f t="array" ref="CB526">IFERROR(MATCH(TRUE,INDEX($B$14:$B$117&gt;=CA526,0),0),"")</f>
        <v>1</v>
      </c>
      <c r="CC526" s="194">
        <f t="shared" ref="CC526:CC589" ca="1" si="538">IFERROR(IF(ROUND(CA526,3)=1,1,FORECAST(CA526,OFFSET($C$14,CB526-1,0,2),OFFSET($B$14,CB526-1,0,2))),CC525+(1-CC525)/($K$4-BZ526))</f>
        <v>1.3963799927016407E-2</v>
      </c>
      <c r="CF526" s="194">
        <f t="shared" ref="CF526:CF589" si="539">IF(CE526-CE525&lt;0,0,CE526-CE525)</f>
        <v>0</v>
      </c>
      <c r="CG526" s="19">
        <f ca="1"/>
        <v>0</v>
      </c>
      <c r="CH526" s="19">
        <f t="shared" ref="CH526:CH589" ca="1" si="540">(CG526*(1+CE$3)^((CE$4-CD526)/12))-CG526</f>
        <v>0</v>
      </c>
      <c r="CK526" s="198" cm="1">
        <f t="array" ref="CK526">IFERROR(MATCH(TRUE,INDEX($B$14:$B$117&gt;=CJ526,0),0),"")</f>
        <v>1</v>
      </c>
      <c r="CL526" s="194">
        <f t="shared" ref="CL526:CL589" ca="1" si="541">IFERROR(IF(ROUND(CJ526,3)=1,1,FORECAST(CJ526,OFFSET($C$14,CK526-1,0,2),OFFSET($B$14,CK526-1,0,2))),CL525+(1-CL525)/($K$4-CI526))</f>
        <v>1.3963799927016407E-2</v>
      </c>
      <c r="CO526" s="194">
        <f t="shared" ref="CO526:CO589" si="542">IF(CN526-CN525&lt;0,0,CN526-CN525)</f>
        <v>0</v>
      </c>
      <c r="CP526" s="19">
        <f ca="1"/>
        <v>0</v>
      </c>
      <c r="CQ526" s="19">
        <f t="shared" ref="CQ526:CQ589" ca="1" si="543">(CP526*(1+CN$3)^((CN$4-CM526)/12))-CP526</f>
        <v>0</v>
      </c>
      <c r="CT526" s="198" cm="1">
        <f t="array" ref="CT526">IFERROR(MATCH(TRUE,INDEX($B$14:$B$117&gt;=CS526,0),0),"")</f>
        <v>1</v>
      </c>
      <c r="CU526" s="194">
        <f t="shared" ref="CU526:CU589" ca="1" si="544">IFERROR(IF(ROUND(CS526,3)=1,1,FORECAST(CS526,OFFSET($C$14,CT526-1,0,2),OFFSET($B$14,CT526-1,0,2))),CU525+(1-CU525)/($K$4-CR526))</f>
        <v>1.3963799927016407E-2</v>
      </c>
      <c r="CX526" s="194">
        <f t="shared" ref="CX526:CX589" si="545">IF(CW526-CW525&lt;0,0,CW526-CW525)</f>
        <v>0</v>
      </c>
      <c r="CY526" s="19" t="e">
        <f ca="1"/>
        <v>#N/A</v>
      </c>
      <c r="CZ526" s="19" t="e">
        <f t="shared" ref="CZ526:CZ589" ca="1" si="546">(CY526*(1+CW$3)^((CW$4-CV526)/12))-CY526</f>
        <v>#N/A</v>
      </c>
      <c r="DC526" s="198" cm="1">
        <f t="array" ref="DC526">IFERROR(MATCH(TRUE,INDEX($B$14:$B$117&gt;=DB526,0),0),"")</f>
        <v>1</v>
      </c>
      <c r="DD526" s="194">
        <f t="shared" ref="DD526:DD589" ca="1" si="547">IFERROR(IF(ROUND(DB526,3)=1,1,FORECAST(DB526,OFFSET($C$14,DC526-1,0,2),OFFSET($B$14,DC526-1,0,2))),DD525+(1-DD525)/($K$4-DA526))</f>
        <v>1.3963799927016407E-2</v>
      </c>
      <c r="DG526" s="194">
        <f t="shared" ref="DG526:DG589" si="548">IF(DF526-DF525&lt;0,0,DF526-DF525)</f>
        <v>0</v>
      </c>
      <c r="DH526" s="19" t="e">
        <f ca="1"/>
        <v>#N/A</v>
      </c>
      <c r="DI526" s="19" t="e">
        <f t="shared" ref="DI526:DI589" ca="1" si="549">(DH526*(1+DF$3)^((DF$4-DE526)/12))-DH526</f>
        <v>#N/A</v>
      </c>
      <c r="DL526" s="198" cm="1">
        <f t="array" ref="DL526">IFERROR(MATCH(TRUE,INDEX($B$14:$B$117&gt;=DK526,0),0),"")</f>
        <v>1</v>
      </c>
      <c r="DM526" s="194">
        <f t="shared" ref="DM526:DM589" ca="1" si="550">IFERROR(IF(ROUND(DK526,3)=1,1,FORECAST(DK526,OFFSET($C$14,DL526-1,0,2),OFFSET($B$14,DL526-1,0,2))),DM525+(1-DM525)/($K$4-DJ526))</f>
        <v>1.3963799927016407E-2</v>
      </c>
      <c r="DP526" s="194">
        <f t="shared" ref="DP526:DP589" si="551">IF(DO526-DO525&lt;0,0,DO526-DO525)</f>
        <v>0</v>
      </c>
      <c r="DQ526" s="19" t="e">
        <f ca="1"/>
        <v>#N/A</v>
      </c>
      <c r="DR526" s="19" t="e">
        <f t="shared" ref="DR526:DR589" ca="1" si="552">(DQ526*(1+DO$3)^((DO$4-DN526)/12))-DQ526</f>
        <v>#N/A</v>
      </c>
      <c r="DU526" s="198" cm="1">
        <f t="array" ref="DU526">IFERROR(MATCH(TRUE,INDEX($B$14:$B$117&gt;=DT526,0),0),"")</f>
        <v>1</v>
      </c>
      <c r="DV526" s="194">
        <f t="shared" ref="DV526:DV589" ca="1" si="553">IFERROR(IF(ROUND(DT526,3)=1,1,FORECAST(DT526,OFFSET($C$14,DU526-1,0,2),OFFSET($B$14,DU526-1,0,2))),DV525+(1-DV525)/($K$4-DS526))</f>
        <v>1.3963799927016407E-2</v>
      </c>
      <c r="DY526" s="194">
        <f t="shared" ref="DY526:DY589" si="554">IF(DX526-DX525&lt;0,0,DX526-DX525)</f>
        <v>0</v>
      </c>
      <c r="DZ526" s="19" t="e">
        <f ca="1"/>
        <v>#N/A</v>
      </c>
      <c r="EA526" s="19" t="e">
        <f t="shared" ref="EA526:EA589" ca="1" si="555">(DZ526*(1+DX$3)^((DX$4-DW526)/12))-DZ526</f>
        <v>#N/A</v>
      </c>
      <c r="ED526" s="198" cm="1">
        <f t="array" ref="ED526">IFERROR(MATCH(TRUE,INDEX($B$14:$B$117&gt;=EC526,0),0),"")</f>
        <v>1</v>
      </c>
      <c r="EE526" s="194">
        <f t="shared" ref="EE526:EE589" ca="1" si="556">IFERROR(IF(ROUND(EC526,3)=1,1,FORECAST(EC526,OFFSET($C$14,ED526-1,0,2),OFFSET($B$14,ED526-1,0,2))),EE525+(1-EE525)/($K$4-EB526))</f>
        <v>1.3963799927016407E-2</v>
      </c>
      <c r="EH526" s="194">
        <f t="shared" ref="EH526:EH589" si="557">IF(EG526-EG525&lt;0,0,EG526-EG525)</f>
        <v>0</v>
      </c>
      <c r="EI526" s="19" t="e">
        <f ca="1"/>
        <v>#N/A</v>
      </c>
      <c r="EJ526" s="19" t="e">
        <f t="shared" ref="EJ526:EJ589" ca="1" si="558">(EI526*(1+EG$3)^((EG$4-EF526)/12))-EI526</f>
        <v>#N/A</v>
      </c>
      <c r="EM526" s="198" cm="1">
        <f t="array" ref="EM526">IFERROR(MATCH(TRUE,INDEX($B$14:$B$117&gt;=EL526,0),0),"")</f>
        <v>1</v>
      </c>
      <c r="EN526" s="194">
        <f t="shared" ref="EN526:EN589" ca="1" si="559">IFERROR(IF(ROUND(EL526,3)=1,1,FORECAST(EL526,OFFSET($C$14,EM526-1,0,2),OFFSET($B$14,EM526-1,0,2))),EN525+(1-EN525)/($K$4-EK526))</f>
        <v>1.3963799927016407E-2</v>
      </c>
      <c r="EQ526" s="194">
        <f t="shared" ref="EQ526:EQ589" si="560">IF(EP526-EP525&lt;0,0,EP526-EP525)</f>
        <v>0</v>
      </c>
      <c r="ER526" s="19" t="e">
        <f ca="1"/>
        <v>#N/A</v>
      </c>
      <c r="ES526" s="19" t="e">
        <f t="shared" ref="ES526:ES589" ca="1" si="561">(ER526*(1+EP$3)^((EP$4-EO526)/12))-ER526</f>
        <v>#N/A</v>
      </c>
      <c r="EV526" s="198" cm="1">
        <f t="array" ref="EV526">IFERROR(MATCH(TRUE,INDEX($B$14:$B$117&gt;=EU526,0),0),"")</f>
        <v>1</v>
      </c>
      <c r="EW526" s="194">
        <f t="shared" ref="EW526:EW589" ca="1" si="562">IFERROR(IF(ROUND(EU526,3)=1,1,FORECAST(EU526,OFFSET($C$14,EV526-1,0,2),OFFSET($B$14,EV526-1,0,2))),EW525+(1-EW525)/($K$4-ET526))</f>
        <v>1.3963799927016407E-2</v>
      </c>
      <c r="EZ526" s="194">
        <f t="shared" ref="EZ526:EZ589" si="563">IF(EY526-EY525&lt;0,0,EY526-EY525)</f>
        <v>0</v>
      </c>
      <c r="FA526" s="19" t="e">
        <f ca="1"/>
        <v>#N/A</v>
      </c>
      <c r="FB526" s="19" t="e">
        <f t="shared" ref="FB526:FB589" ca="1" si="564">(FA526*(1+EY$3)^((EY$4-EX526)/12))-FA526</f>
        <v>#N/A</v>
      </c>
      <c r="FE526" s="198" cm="1">
        <f t="array" ref="FE526">IFERROR(MATCH(TRUE,INDEX($B$14:$B$117&gt;=FD526,0),0),"")</f>
        <v>1</v>
      </c>
      <c r="FF526" s="194">
        <f t="shared" ref="FF526:FF589" ca="1" si="565">IFERROR(IF(ROUND(FD526,3)=1,1,FORECAST(FD526,OFFSET($C$14,FE526-1,0,2),OFFSET($B$14,FE526-1,0,2))),FF525+(1-FF525)/($K$4-FC526))</f>
        <v>1.3963799927016407E-2</v>
      </c>
      <c r="FI526" s="194">
        <f t="shared" ref="FI526:FI589" si="566">IF(FH526-FH525&lt;0,0,FH526-FH525)</f>
        <v>0</v>
      </c>
      <c r="FJ526" s="19" t="e">
        <f ca="1"/>
        <v>#N/A</v>
      </c>
      <c r="FK526" s="19" t="e">
        <f t="shared" ref="FK526:FK589" ca="1" si="567">(FJ526*(1+FH$3)^((FH$4-FG526)/12))-FJ526</f>
        <v>#N/A</v>
      </c>
      <c r="FN526" s="198" cm="1">
        <f t="array" ref="FN526">IFERROR(MATCH(TRUE,INDEX($B$14:$B$117&gt;=FM526,0),0),"")</f>
        <v>1</v>
      </c>
      <c r="FO526" s="194">
        <f t="shared" ref="FO526:FO589" ca="1" si="568">IFERROR(IF(ROUND(FM526,3)=1,1,FORECAST(FM526,OFFSET($C$14,FN526-1,0,2),OFFSET($B$14,FN526-1,0,2))),FO525+(1-FO525)/($K$4-FL526))</f>
        <v>1.3963799927016407E-2</v>
      </c>
      <c r="FR526" s="194">
        <f t="shared" ref="FR526:FR589" si="569">IF(FQ526-FQ525&lt;0,0,FQ526-FQ525)</f>
        <v>0</v>
      </c>
      <c r="FS526" s="19" t="e">
        <f ca="1"/>
        <v>#N/A</v>
      </c>
      <c r="FT526" s="19" t="e">
        <f t="shared" ref="FT526:FT589" ca="1" si="570">(FS526*(1+FQ$3)^((FQ$4-FP526)/12))-FS526</f>
        <v>#N/A</v>
      </c>
      <c r="FW526" s="198" cm="1">
        <f t="array" ref="FW526">IFERROR(MATCH(TRUE,INDEX($B$14:$B$117&gt;=FV526,0),0),"")</f>
        <v>1</v>
      </c>
      <c r="FX526" s="194">
        <f t="shared" ref="FX526:FX589" ca="1" si="571">IFERROR(IF(ROUND(FV526,3)=1,1,FORECAST(FV526,OFFSET($C$14,FW526-1,0,2),OFFSET($B$14,FW526-1,0,2))),FX525+(1-FX525)/($K$4-FU526))</f>
        <v>1.3963799927016407E-2</v>
      </c>
      <c r="GA526" s="194">
        <f t="shared" ref="GA526:GA589" si="572">IF(FZ526-FZ525&lt;0,0,FZ526-FZ525)</f>
        <v>0</v>
      </c>
      <c r="GB526" s="19" t="e">
        <f ca="1"/>
        <v>#N/A</v>
      </c>
      <c r="GC526" s="19" t="e">
        <f t="shared" ref="GC526:GC589" ca="1" si="573">(GB526*(1+FZ$3)^((FZ$4-FY526)/12))-GB526</f>
        <v>#N/A</v>
      </c>
    </row>
    <row r="527" spans="8:185" x14ac:dyDescent="0.2">
      <c r="H527" s="198" cm="1">
        <f t="array" ref="H527">IFERROR(MATCH(TRUE,INDEX($B$14:$B$117&gt;=G527,0),0),"")</f>
        <v>1</v>
      </c>
      <c r="I527" s="194">
        <f t="shared" ca="1" si="518"/>
        <v>1.3963799927016407E-2</v>
      </c>
      <c r="L527" s="194">
        <f t="shared" ref="L527:L590" si="574">IF(K527-K526&lt;0,0,K527-K526)</f>
        <v>0</v>
      </c>
      <c r="M527" s="19">
        <f ca="1"/>
        <v>0</v>
      </c>
      <c r="N527" s="19">
        <f t="shared" ref="N527:N590" ca="1" si="575">(M527*(1+K$3)^((K$4-J527)/12))-M527</f>
        <v>0</v>
      </c>
      <c r="Q527" s="198" cm="1">
        <f t="array" ref="Q527">IFERROR(MATCH(TRUE,INDEX($B$14:$B$117&gt;=P527,0),0),"")</f>
        <v>1</v>
      </c>
      <c r="R527" s="194">
        <f t="shared" ca="1" si="519"/>
        <v>1.3963799927016407E-2</v>
      </c>
      <c r="U527" s="194">
        <f t="shared" ref="U527:U590" si="576">IF(T527-T526&lt;0,0,T527-T526)</f>
        <v>0</v>
      </c>
      <c r="V527" s="19">
        <f ca="1"/>
        <v>0</v>
      </c>
      <c r="W527" s="19">
        <f t="shared" ref="W527:W590" ca="1" si="577">(V527*(1+T$3)^((T$4-S527)/12))-V527</f>
        <v>0</v>
      </c>
      <c r="Z527" s="198" cm="1">
        <f t="array" ref="Z527">IFERROR(MATCH(TRUE,INDEX($B$14:$B$117&gt;=Y527,0),0),"")</f>
        <v>1</v>
      </c>
      <c r="AA527" s="194">
        <f t="shared" ca="1" si="520"/>
        <v>1.3963799927016407E-2</v>
      </c>
      <c r="AD527" s="194">
        <f t="shared" si="521"/>
        <v>0</v>
      </c>
      <c r="AE527" s="19">
        <f ca="1"/>
        <v>0</v>
      </c>
      <c r="AF527" s="19">
        <f t="shared" ca="1" si="522"/>
        <v>0</v>
      </c>
      <c r="AI527" s="198" cm="1">
        <f t="array" ref="AI527">IFERROR(MATCH(TRUE,INDEX($B$14:$B$117&gt;=AH527,0),0),"")</f>
        <v>1</v>
      </c>
      <c r="AJ527" s="194">
        <f t="shared" ca="1" si="523"/>
        <v>1.3963799927016407E-2</v>
      </c>
      <c r="AM527" s="194">
        <f t="shared" si="524"/>
        <v>0</v>
      </c>
      <c r="AN527" s="19">
        <f ca="1"/>
        <v>0</v>
      </c>
      <c r="AO527" s="19">
        <f t="shared" ca="1" si="525"/>
        <v>0</v>
      </c>
      <c r="AR527" s="198" cm="1">
        <f t="array" ref="AR527">IFERROR(MATCH(TRUE,INDEX($B$14:$B$117&gt;=AQ527,0),0),"")</f>
        <v>1</v>
      </c>
      <c r="AS527" s="194">
        <f t="shared" ca="1" si="526"/>
        <v>1.3963799927016407E-2</v>
      </c>
      <c r="AV527" s="194">
        <f t="shared" si="527"/>
        <v>0</v>
      </c>
      <c r="AW527" s="19">
        <f ca="1"/>
        <v>0</v>
      </c>
      <c r="AX527" s="19">
        <f t="shared" ca="1" si="528"/>
        <v>0</v>
      </c>
      <c r="BA527" s="198" cm="1">
        <f t="array" ref="BA527">IFERROR(MATCH(TRUE,INDEX($B$14:$B$117&gt;=AZ527,0),0),"")</f>
        <v>1</v>
      </c>
      <c r="BB527" s="194">
        <f t="shared" ca="1" si="529"/>
        <v>1.3963799927016407E-2</v>
      </c>
      <c r="BE527" s="194">
        <f t="shared" si="530"/>
        <v>0</v>
      </c>
      <c r="BF527" s="19">
        <f ca="1"/>
        <v>0</v>
      </c>
      <c r="BG527" s="19">
        <f t="shared" ca="1" si="531"/>
        <v>0</v>
      </c>
      <c r="BJ527" s="198" cm="1">
        <f t="array" ref="BJ527">IFERROR(MATCH(TRUE,INDEX($B$14:$B$117&gt;=BI527,0),0),"")</f>
        <v>1</v>
      </c>
      <c r="BK527" s="194">
        <f t="shared" ca="1" si="532"/>
        <v>1.3963799927016407E-2</v>
      </c>
      <c r="BN527" s="194">
        <f t="shared" si="533"/>
        <v>0</v>
      </c>
      <c r="BO527" s="19">
        <f ca="1"/>
        <v>0</v>
      </c>
      <c r="BP527" s="19">
        <f t="shared" ca="1" si="534"/>
        <v>0</v>
      </c>
      <c r="BS527" s="198" cm="1">
        <f t="array" ref="BS527">IFERROR(MATCH(TRUE,INDEX($B$14:$B$117&gt;=BR527,0),0),"")</f>
        <v>1</v>
      </c>
      <c r="BT527" s="194">
        <f t="shared" ca="1" si="535"/>
        <v>1.3963799927016407E-2</v>
      </c>
      <c r="BW527" s="194">
        <f t="shared" si="536"/>
        <v>0</v>
      </c>
      <c r="BX527" s="19">
        <f ca="1"/>
        <v>0</v>
      </c>
      <c r="BY527" s="19">
        <f t="shared" ca="1" si="537"/>
        <v>0</v>
      </c>
      <c r="CB527" s="198" cm="1">
        <f t="array" ref="CB527">IFERROR(MATCH(TRUE,INDEX($B$14:$B$117&gt;=CA527,0),0),"")</f>
        <v>1</v>
      </c>
      <c r="CC527" s="194">
        <f t="shared" ca="1" si="538"/>
        <v>1.3963799927016407E-2</v>
      </c>
      <c r="CF527" s="194">
        <f t="shared" si="539"/>
        <v>0</v>
      </c>
      <c r="CG527" s="19">
        <f ca="1"/>
        <v>0</v>
      </c>
      <c r="CH527" s="19">
        <f t="shared" ca="1" si="540"/>
        <v>0</v>
      </c>
      <c r="CK527" s="198" cm="1">
        <f t="array" ref="CK527">IFERROR(MATCH(TRUE,INDEX($B$14:$B$117&gt;=CJ527,0),0),"")</f>
        <v>1</v>
      </c>
      <c r="CL527" s="194">
        <f t="shared" ca="1" si="541"/>
        <v>1.3963799927016407E-2</v>
      </c>
      <c r="CO527" s="194">
        <f t="shared" si="542"/>
        <v>0</v>
      </c>
      <c r="CP527" s="19">
        <f ca="1"/>
        <v>0</v>
      </c>
      <c r="CQ527" s="19">
        <f t="shared" ca="1" si="543"/>
        <v>0</v>
      </c>
      <c r="CT527" s="198" cm="1">
        <f t="array" ref="CT527">IFERROR(MATCH(TRUE,INDEX($B$14:$B$117&gt;=CS527,0),0),"")</f>
        <v>1</v>
      </c>
      <c r="CU527" s="194">
        <f t="shared" ca="1" si="544"/>
        <v>1.3963799927016407E-2</v>
      </c>
      <c r="CX527" s="194">
        <f t="shared" si="545"/>
        <v>0</v>
      </c>
      <c r="CY527" s="19" t="e">
        <f ca="1"/>
        <v>#N/A</v>
      </c>
      <c r="CZ527" s="19" t="e">
        <f t="shared" ca="1" si="546"/>
        <v>#N/A</v>
      </c>
      <c r="DC527" s="198" cm="1">
        <f t="array" ref="DC527">IFERROR(MATCH(TRUE,INDEX($B$14:$B$117&gt;=DB527,0),0),"")</f>
        <v>1</v>
      </c>
      <c r="DD527" s="194">
        <f t="shared" ca="1" si="547"/>
        <v>1.3963799927016407E-2</v>
      </c>
      <c r="DG527" s="194">
        <f t="shared" si="548"/>
        <v>0</v>
      </c>
      <c r="DH527" s="19" t="e">
        <f ca="1"/>
        <v>#N/A</v>
      </c>
      <c r="DI527" s="19" t="e">
        <f t="shared" ca="1" si="549"/>
        <v>#N/A</v>
      </c>
      <c r="DL527" s="198" cm="1">
        <f t="array" ref="DL527">IFERROR(MATCH(TRUE,INDEX($B$14:$B$117&gt;=DK527,0),0),"")</f>
        <v>1</v>
      </c>
      <c r="DM527" s="194">
        <f t="shared" ca="1" si="550"/>
        <v>1.3963799927016407E-2</v>
      </c>
      <c r="DP527" s="194">
        <f t="shared" si="551"/>
        <v>0</v>
      </c>
      <c r="DQ527" s="19" t="e">
        <f ca="1"/>
        <v>#N/A</v>
      </c>
      <c r="DR527" s="19" t="e">
        <f t="shared" ca="1" si="552"/>
        <v>#N/A</v>
      </c>
      <c r="DU527" s="198" cm="1">
        <f t="array" ref="DU527">IFERROR(MATCH(TRUE,INDEX($B$14:$B$117&gt;=DT527,0),0),"")</f>
        <v>1</v>
      </c>
      <c r="DV527" s="194">
        <f t="shared" ca="1" si="553"/>
        <v>1.3963799927016407E-2</v>
      </c>
      <c r="DY527" s="194">
        <f t="shared" si="554"/>
        <v>0</v>
      </c>
      <c r="DZ527" s="19" t="e">
        <f ca="1"/>
        <v>#N/A</v>
      </c>
      <c r="EA527" s="19" t="e">
        <f t="shared" ca="1" si="555"/>
        <v>#N/A</v>
      </c>
      <c r="ED527" s="198" cm="1">
        <f t="array" ref="ED527">IFERROR(MATCH(TRUE,INDEX($B$14:$B$117&gt;=EC527,0),0),"")</f>
        <v>1</v>
      </c>
      <c r="EE527" s="194">
        <f t="shared" ca="1" si="556"/>
        <v>1.3963799927016407E-2</v>
      </c>
      <c r="EH527" s="194">
        <f t="shared" si="557"/>
        <v>0</v>
      </c>
      <c r="EI527" s="19" t="e">
        <f ca="1"/>
        <v>#N/A</v>
      </c>
      <c r="EJ527" s="19" t="e">
        <f t="shared" ca="1" si="558"/>
        <v>#N/A</v>
      </c>
      <c r="EM527" s="198" cm="1">
        <f t="array" ref="EM527">IFERROR(MATCH(TRUE,INDEX($B$14:$B$117&gt;=EL527,0),0),"")</f>
        <v>1</v>
      </c>
      <c r="EN527" s="194">
        <f t="shared" ca="1" si="559"/>
        <v>1.3963799927016407E-2</v>
      </c>
      <c r="EQ527" s="194">
        <f t="shared" si="560"/>
        <v>0</v>
      </c>
      <c r="ER527" s="19" t="e">
        <f ca="1"/>
        <v>#N/A</v>
      </c>
      <c r="ES527" s="19" t="e">
        <f t="shared" ca="1" si="561"/>
        <v>#N/A</v>
      </c>
      <c r="EV527" s="198" cm="1">
        <f t="array" ref="EV527">IFERROR(MATCH(TRUE,INDEX($B$14:$B$117&gt;=EU527,0),0),"")</f>
        <v>1</v>
      </c>
      <c r="EW527" s="194">
        <f t="shared" ca="1" si="562"/>
        <v>1.3963799927016407E-2</v>
      </c>
      <c r="EZ527" s="194">
        <f t="shared" si="563"/>
        <v>0</v>
      </c>
      <c r="FA527" s="19" t="e">
        <f ca="1"/>
        <v>#N/A</v>
      </c>
      <c r="FB527" s="19" t="e">
        <f t="shared" ca="1" si="564"/>
        <v>#N/A</v>
      </c>
      <c r="FE527" s="198" cm="1">
        <f t="array" ref="FE527">IFERROR(MATCH(TRUE,INDEX($B$14:$B$117&gt;=FD527,0),0),"")</f>
        <v>1</v>
      </c>
      <c r="FF527" s="194">
        <f t="shared" ca="1" si="565"/>
        <v>1.3963799927016407E-2</v>
      </c>
      <c r="FI527" s="194">
        <f t="shared" si="566"/>
        <v>0</v>
      </c>
      <c r="FJ527" s="19" t="e">
        <f ca="1"/>
        <v>#N/A</v>
      </c>
      <c r="FK527" s="19" t="e">
        <f t="shared" ca="1" si="567"/>
        <v>#N/A</v>
      </c>
      <c r="FN527" s="198" cm="1">
        <f t="array" ref="FN527">IFERROR(MATCH(TRUE,INDEX($B$14:$B$117&gt;=FM527,0),0),"")</f>
        <v>1</v>
      </c>
      <c r="FO527" s="194">
        <f t="shared" ca="1" si="568"/>
        <v>1.3963799927016407E-2</v>
      </c>
      <c r="FR527" s="194">
        <f t="shared" si="569"/>
        <v>0</v>
      </c>
      <c r="FS527" s="19" t="e">
        <f ca="1"/>
        <v>#N/A</v>
      </c>
      <c r="FT527" s="19" t="e">
        <f t="shared" ca="1" si="570"/>
        <v>#N/A</v>
      </c>
      <c r="FW527" s="198" cm="1">
        <f t="array" ref="FW527">IFERROR(MATCH(TRUE,INDEX($B$14:$B$117&gt;=FV527,0),0),"")</f>
        <v>1</v>
      </c>
      <c r="FX527" s="194">
        <f t="shared" ca="1" si="571"/>
        <v>1.3963799927016407E-2</v>
      </c>
      <c r="GA527" s="194">
        <f t="shared" si="572"/>
        <v>0</v>
      </c>
      <c r="GB527" s="19" t="e">
        <f ca="1"/>
        <v>#N/A</v>
      </c>
      <c r="GC527" s="19" t="e">
        <f t="shared" ca="1" si="573"/>
        <v>#N/A</v>
      </c>
    </row>
    <row r="528" spans="8:185" x14ac:dyDescent="0.2">
      <c r="H528" s="198" cm="1">
        <f t="array" ref="H528">IFERROR(MATCH(TRUE,INDEX($B$14:$B$117&gt;=G528,0),0),"")</f>
        <v>1</v>
      </c>
      <c r="I528" s="194">
        <f t="shared" ca="1" si="518"/>
        <v>1.3963799927016407E-2</v>
      </c>
      <c r="L528" s="194">
        <f t="shared" si="574"/>
        <v>0</v>
      </c>
      <c r="M528" s="19">
        <f ca="1"/>
        <v>0</v>
      </c>
      <c r="N528" s="19">
        <f t="shared" ca="1" si="575"/>
        <v>0</v>
      </c>
      <c r="Q528" s="198" cm="1">
        <f t="array" ref="Q528">IFERROR(MATCH(TRUE,INDEX($B$14:$B$117&gt;=P528,0),0),"")</f>
        <v>1</v>
      </c>
      <c r="R528" s="194">
        <f t="shared" ca="1" si="519"/>
        <v>1.3963799927016407E-2</v>
      </c>
      <c r="U528" s="194">
        <f t="shared" si="576"/>
        <v>0</v>
      </c>
      <c r="V528" s="19">
        <f ca="1"/>
        <v>0</v>
      </c>
      <c r="W528" s="19">
        <f t="shared" ca="1" si="577"/>
        <v>0</v>
      </c>
      <c r="Z528" s="198" cm="1">
        <f t="array" ref="Z528">IFERROR(MATCH(TRUE,INDEX($B$14:$B$117&gt;=Y528,0),0),"")</f>
        <v>1</v>
      </c>
      <c r="AA528" s="194">
        <f t="shared" ca="1" si="520"/>
        <v>1.3963799927016407E-2</v>
      </c>
      <c r="AD528" s="194">
        <f t="shared" si="521"/>
        <v>0</v>
      </c>
      <c r="AE528" s="19">
        <f ca="1"/>
        <v>0</v>
      </c>
      <c r="AF528" s="19">
        <f t="shared" ca="1" si="522"/>
        <v>0</v>
      </c>
      <c r="AI528" s="198" cm="1">
        <f t="array" ref="AI528">IFERROR(MATCH(TRUE,INDEX($B$14:$B$117&gt;=AH528,0),0),"")</f>
        <v>1</v>
      </c>
      <c r="AJ528" s="194">
        <f t="shared" ca="1" si="523"/>
        <v>1.3963799927016407E-2</v>
      </c>
      <c r="AM528" s="194">
        <f t="shared" si="524"/>
        <v>0</v>
      </c>
      <c r="AN528" s="19">
        <f ca="1"/>
        <v>0</v>
      </c>
      <c r="AO528" s="19">
        <f t="shared" ca="1" si="525"/>
        <v>0</v>
      </c>
      <c r="AR528" s="198" cm="1">
        <f t="array" ref="AR528">IFERROR(MATCH(TRUE,INDEX($B$14:$B$117&gt;=AQ528,0),0),"")</f>
        <v>1</v>
      </c>
      <c r="AS528" s="194">
        <f t="shared" ca="1" si="526"/>
        <v>1.3963799927016407E-2</v>
      </c>
      <c r="AV528" s="194">
        <f t="shared" si="527"/>
        <v>0</v>
      </c>
      <c r="AW528" s="19">
        <f ca="1"/>
        <v>0</v>
      </c>
      <c r="AX528" s="19">
        <f t="shared" ca="1" si="528"/>
        <v>0</v>
      </c>
      <c r="BA528" s="198" cm="1">
        <f t="array" ref="BA528">IFERROR(MATCH(TRUE,INDEX($B$14:$B$117&gt;=AZ528,0),0),"")</f>
        <v>1</v>
      </c>
      <c r="BB528" s="194">
        <f t="shared" ca="1" si="529"/>
        <v>1.3963799927016407E-2</v>
      </c>
      <c r="BE528" s="194">
        <f t="shared" si="530"/>
        <v>0</v>
      </c>
      <c r="BF528" s="19">
        <f ca="1"/>
        <v>0</v>
      </c>
      <c r="BG528" s="19">
        <f t="shared" ca="1" si="531"/>
        <v>0</v>
      </c>
      <c r="BJ528" s="198" cm="1">
        <f t="array" ref="BJ528">IFERROR(MATCH(TRUE,INDEX($B$14:$B$117&gt;=BI528,0),0),"")</f>
        <v>1</v>
      </c>
      <c r="BK528" s="194">
        <f t="shared" ca="1" si="532"/>
        <v>1.3963799927016407E-2</v>
      </c>
      <c r="BN528" s="194">
        <f t="shared" si="533"/>
        <v>0</v>
      </c>
      <c r="BO528" s="19">
        <f ca="1"/>
        <v>0</v>
      </c>
      <c r="BP528" s="19">
        <f t="shared" ca="1" si="534"/>
        <v>0</v>
      </c>
      <c r="BS528" s="198" cm="1">
        <f t="array" ref="BS528">IFERROR(MATCH(TRUE,INDEX($B$14:$B$117&gt;=BR528,0),0),"")</f>
        <v>1</v>
      </c>
      <c r="BT528" s="194">
        <f t="shared" ca="1" si="535"/>
        <v>1.3963799927016407E-2</v>
      </c>
      <c r="BW528" s="194">
        <f t="shared" si="536"/>
        <v>0</v>
      </c>
      <c r="BX528" s="19">
        <f ca="1"/>
        <v>0</v>
      </c>
      <c r="BY528" s="19">
        <f t="shared" ca="1" si="537"/>
        <v>0</v>
      </c>
      <c r="CB528" s="198" cm="1">
        <f t="array" ref="CB528">IFERROR(MATCH(TRUE,INDEX($B$14:$B$117&gt;=CA528,0),0),"")</f>
        <v>1</v>
      </c>
      <c r="CC528" s="194">
        <f t="shared" ca="1" si="538"/>
        <v>1.3963799927016407E-2</v>
      </c>
      <c r="CF528" s="194">
        <f t="shared" si="539"/>
        <v>0</v>
      </c>
      <c r="CG528" s="19">
        <f ca="1"/>
        <v>0</v>
      </c>
      <c r="CH528" s="19">
        <f t="shared" ca="1" si="540"/>
        <v>0</v>
      </c>
      <c r="CK528" s="198" cm="1">
        <f t="array" ref="CK528">IFERROR(MATCH(TRUE,INDEX($B$14:$B$117&gt;=CJ528,0),0),"")</f>
        <v>1</v>
      </c>
      <c r="CL528" s="194">
        <f t="shared" ca="1" si="541"/>
        <v>1.3963799927016407E-2</v>
      </c>
      <c r="CO528" s="194">
        <f t="shared" si="542"/>
        <v>0</v>
      </c>
      <c r="CP528" s="19">
        <f ca="1"/>
        <v>0</v>
      </c>
      <c r="CQ528" s="19">
        <f t="shared" ca="1" si="543"/>
        <v>0</v>
      </c>
      <c r="CT528" s="198" cm="1">
        <f t="array" ref="CT528">IFERROR(MATCH(TRUE,INDEX($B$14:$B$117&gt;=CS528,0),0),"")</f>
        <v>1</v>
      </c>
      <c r="CU528" s="194">
        <f t="shared" ca="1" si="544"/>
        <v>1.3963799927016407E-2</v>
      </c>
      <c r="CX528" s="194">
        <f t="shared" si="545"/>
        <v>0</v>
      </c>
      <c r="CY528" s="19" t="e">
        <f ca="1"/>
        <v>#N/A</v>
      </c>
      <c r="CZ528" s="19" t="e">
        <f t="shared" ca="1" si="546"/>
        <v>#N/A</v>
      </c>
      <c r="DC528" s="198" cm="1">
        <f t="array" ref="DC528">IFERROR(MATCH(TRUE,INDEX($B$14:$B$117&gt;=DB528,0),0),"")</f>
        <v>1</v>
      </c>
      <c r="DD528" s="194">
        <f t="shared" ca="1" si="547"/>
        <v>1.3963799927016407E-2</v>
      </c>
      <c r="DG528" s="194">
        <f t="shared" si="548"/>
        <v>0</v>
      </c>
      <c r="DH528" s="19" t="e">
        <f ca="1"/>
        <v>#N/A</v>
      </c>
      <c r="DI528" s="19" t="e">
        <f t="shared" ca="1" si="549"/>
        <v>#N/A</v>
      </c>
      <c r="DL528" s="198" cm="1">
        <f t="array" ref="DL528">IFERROR(MATCH(TRUE,INDEX($B$14:$B$117&gt;=DK528,0),0),"")</f>
        <v>1</v>
      </c>
      <c r="DM528" s="194">
        <f t="shared" ca="1" si="550"/>
        <v>1.3963799927016407E-2</v>
      </c>
      <c r="DP528" s="194">
        <f t="shared" si="551"/>
        <v>0</v>
      </c>
      <c r="DQ528" s="19" t="e">
        <f ca="1"/>
        <v>#N/A</v>
      </c>
      <c r="DR528" s="19" t="e">
        <f t="shared" ca="1" si="552"/>
        <v>#N/A</v>
      </c>
      <c r="DU528" s="198" cm="1">
        <f t="array" ref="DU528">IFERROR(MATCH(TRUE,INDEX($B$14:$B$117&gt;=DT528,0),0),"")</f>
        <v>1</v>
      </c>
      <c r="DV528" s="194">
        <f t="shared" ca="1" si="553"/>
        <v>1.3963799927016407E-2</v>
      </c>
      <c r="DY528" s="194">
        <f t="shared" si="554"/>
        <v>0</v>
      </c>
      <c r="DZ528" s="19" t="e">
        <f ca="1"/>
        <v>#N/A</v>
      </c>
      <c r="EA528" s="19" t="e">
        <f t="shared" ca="1" si="555"/>
        <v>#N/A</v>
      </c>
      <c r="ED528" s="198" cm="1">
        <f t="array" ref="ED528">IFERROR(MATCH(TRUE,INDEX($B$14:$B$117&gt;=EC528,0),0),"")</f>
        <v>1</v>
      </c>
      <c r="EE528" s="194">
        <f t="shared" ca="1" si="556"/>
        <v>1.3963799927016407E-2</v>
      </c>
      <c r="EH528" s="194">
        <f t="shared" si="557"/>
        <v>0</v>
      </c>
      <c r="EI528" s="19" t="e">
        <f ca="1"/>
        <v>#N/A</v>
      </c>
      <c r="EJ528" s="19" t="e">
        <f t="shared" ca="1" si="558"/>
        <v>#N/A</v>
      </c>
      <c r="EM528" s="198" cm="1">
        <f t="array" ref="EM528">IFERROR(MATCH(TRUE,INDEX($B$14:$B$117&gt;=EL528,0),0),"")</f>
        <v>1</v>
      </c>
      <c r="EN528" s="194">
        <f t="shared" ca="1" si="559"/>
        <v>1.3963799927016407E-2</v>
      </c>
      <c r="EQ528" s="194">
        <f t="shared" si="560"/>
        <v>0</v>
      </c>
      <c r="ER528" s="19" t="e">
        <f ca="1"/>
        <v>#N/A</v>
      </c>
      <c r="ES528" s="19" t="e">
        <f t="shared" ca="1" si="561"/>
        <v>#N/A</v>
      </c>
      <c r="EV528" s="198" cm="1">
        <f t="array" ref="EV528">IFERROR(MATCH(TRUE,INDEX($B$14:$B$117&gt;=EU528,0),0),"")</f>
        <v>1</v>
      </c>
      <c r="EW528" s="194">
        <f t="shared" ca="1" si="562"/>
        <v>1.3963799927016407E-2</v>
      </c>
      <c r="EZ528" s="194">
        <f t="shared" si="563"/>
        <v>0</v>
      </c>
      <c r="FA528" s="19" t="e">
        <f ca="1"/>
        <v>#N/A</v>
      </c>
      <c r="FB528" s="19" t="e">
        <f t="shared" ca="1" si="564"/>
        <v>#N/A</v>
      </c>
      <c r="FE528" s="198" cm="1">
        <f t="array" ref="FE528">IFERROR(MATCH(TRUE,INDEX($B$14:$B$117&gt;=FD528,0),0),"")</f>
        <v>1</v>
      </c>
      <c r="FF528" s="194">
        <f t="shared" ca="1" si="565"/>
        <v>1.3963799927016407E-2</v>
      </c>
      <c r="FI528" s="194">
        <f t="shared" si="566"/>
        <v>0</v>
      </c>
      <c r="FJ528" s="19" t="e">
        <f ca="1"/>
        <v>#N/A</v>
      </c>
      <c r="FK528" s="19" t="e">
        <f t="shared" ca="1" si="567"/>
        <v>#N/A</v>
      </c>
      <c r="FN528" s="198" cm="1">
        <f t="array" ref="FN528">IFERROR(MATCH(TRUE,INDEX($B$14:$B$117&gt;=FM528,0),0),"")</f>
        <v>1</v>
      </c>
      <c r="FO528" s="194">
        <f t="shared" ca="1" si="568"/>
        <v>1.3963799927016407E-2</v>
      </c>
      <c r="FR528" s="194">
        <f t="shared" si="569"/>
        <v>0</v>
      </c>
      <c r="FS528" s="19" t="e">
        <f ca="1"/>
        <v>#N/A</v>
      </c>
      <c r="FT528" s="19" t="e">
        <f t="shared" ca="1" si="570"/>
        <v>#N/A</v>
      </c>
      <c r="FW528" s="198" cm="1">
        <f t="array" ref="FW528">IFERROR(MATCH(TRUE,INDEX($B$14:$B$117&gt;=FV528,0),0),"")</f>
        <v>1</v>
      </c>
      <c r="FX528" s="194">
        <f t="shared" ca="1" si="571"/>
        <v>1.3963799927016407E-2</v>
      </c>
      <c r="GA528" s="194">
        <f t="shared" si="572"/>
        <v>0</v>
      </c>
      <c r="GB528" s="19" t="e">
        <f ca="1"/>
        <v>#N/A</v>
      </c>
      <c r="GC528" s="19" t="e">
        <f t="shared" ca="1" si="573"/>
        <v>#N/A</v>
      </c>
    </row>
    <row r="529" spans="8:185" x14ac:dyDescent="0.2">
      <c r="H529" s="198" cm="1">
        <f t="array" ref="H529">IFERROR(MATCH(TRUE,INDEX($B$14:$B$117&gt;=G529,0),0),"")</f>
        <v>1</v>
      </c>
      <c r="I529" s="194">
        <f t="shared" ca="1" si="518"/>
        <v>1.3963799927016407E-2</v>
      </c>
      <c r="L529" s="194">
        <f t="shared" si="574"/>
        <v>0</v>
      </c>
      <c r="M529" s="19">
        <f ca="1"/>
        <v>0</v>
      </c>
      <c r="N529" s="19">
        <f t="shared" ca="1" si="575"/>
        <v>0</v>
      </c>
      <c r="Q529" s="198" cm="1">
        <f t="array" ref="Q529">IFERROR(MATCH(TRUE,INDEX($B$14:$B$117&gt;=P529,0),0),"")</f>
        <v>1</v>
      </c>
      <c r="R529" s="194">
        <f t="shared" ca="1" si="519"/>
        <v>1.3963799927016407E-2</v>
      </c>
      <c r="U529" s="194">
        <f t="shared" si="576"/>
        <v>0</v>
      </c>
      <c r="V529" s="19">
        <f ca="1"/>
        <v>0</v>
      </c>
      <c r="W529" s="19">
        <f t="shared" ca="1" si="577"/>
        <v>0</v>
      </c>
      <c r="Z529" s="198" cm="1">
        <f t="array" ref="Z529">IFERROR(MATCH(TRUE,INDEX($B$14:$B$117&gt;=Y529,0),0),"")</f>
        <v>1</v>
      </c>
      <c r="AA529" s="194">
        <f t="shared" ca="1" si="520"/>
        <v>1.3963799927016407E-2</v>
      </c>
      <c r="AD529" s="194">
        <f t="shared" si="521"/>
        <v>0</v>
      </c>
      <c r="AE529" s="19">
        <f ca="1"/>
        <v>0</v>
      </c>
      <c r="AF529" s="19">
        <f t="shared" ca="1" si="522"/>
        <v>0</v>
      </c>
      <c r="AI529" s="198" cm="1">
        <f t="array" ref="AI529">IFERROR(MATCH(TRUE,INDEX($B$14:$B$117&gt;=AH529,0),0),"")</f>
        <v>1</v>
      </c>
      <c r="AJ529" s="194">
        <f t="shared" ca="1" si="523"/>
        <v>1.3963799927016407E-2</v>
      </c>
      <c r="AM529" s="194">
        <f t="shared" si="524"/>
        <v>0</v>
      </c>
      <c r="AN529" s="19">
        <f ca="1"/>
        <v>0</v>
      </c>
      <c r="AO529" s="19">
        <f t="shared" ca="1" si="525"/>
        <v>0</v>
      </c>
      <c r="AR529" s="198" cm="1">
        <f t="array" ref="AR529">IFERROR(MATCH(TRUE,INDEX($B$14:$B$117&gt;=AQ529,0),0),"")</f>
        <v>1</v>
      </c>
      <c r="AS529" s="194">
        <f t="shared" ca="1" si="526"/>
        <v>1.3963799927016407E-2</v>
      </c>
      <c r="AV529" s="194">
        <f t="shared" si="527"/>
        <v>0</v>
      </c>
      <c r="AW529" s="19">
        <f ca="1"/>
        <v>0</v>
      </c>
      <c r="AX529" s="19">
        <f t="shared" ca="1" si="528"/>
        <v>0</v>
      </c>
      <c r="BA529" s="198" cm="1">
        <f t="array" ref="BA529">IFERROR(MATCH(TRUE,INDEX($B$14:$B$117&gt;=AZ529,0),0),"")</f>
        <v>1</v>
      </c>
      <c r="BB529" s="194">
        <f t="shared" ca="1" si="529"/>
        <v>1.3963799927016407E-2</v>
      </c>
      <c r="BE529" s="194">
        <f t="shared" si="530"/>
        <v>0</v>
      </c>
      <c r="BF529" s="19">
        <f ca="1"/>
        <v>0</v>
      </c>
      <c r="BG529" s="19">
        <f t="shared" ca="1" si="531"/>
        <v>0</v>
      </c>
      <c r="BJ529" s="198" cm="1">
        <f t="array" ref="BJ529">IFERROR(MATCH(TRUE,INDEX($B$14:$B$117&gt;=BI529,0),0),"")</f>
        <v>1</v>
      </c>
      <c r="BK529" s="194">
        <f t="shared" ca="1" si="532"/>
        <v>1.3963799927016407E-2</v>
      </c>
      <c r="BN529" s="194">
        <f t="shared" si="533"/>
        <v>0</v>
      </c>
      <c r="BO529" s="19">
        <f ca="1"/>
        <v>0</v>
      </c>
      <c r="BP529" s="19">
        <f t="shared" ca="1" si="534"/>
        <v>0</v>
      </c>
      <c r="BS529" s="198" cm="1">
        <f t="array" ref="BS529">IFERROR(MATCH(TRUE,INDEX($B$14:$B$117&gt;=BR529,0),0),"")</f>
        <v>1</v>
      </c>
      <c r="BT529" s="194">
        <f t="shared" ca="1" si="535"/>
        <v>1.3963799927016407E-2</v>
      </c>
      <c r="BW529" s="194">
        <f t="shared" si="536"/>
        <v>0</v>
      </c>
      <c r="BX529" s="19">
        <f ca="1"/>
        <v>0</v>
      </c>
      <c r="BY529" s="19">
        <f t="shared" ca="1" si="537"/>
        <v>0</v>
      </c>
      <c r="CB529" s="198" cm="1">
        <f t="array" ref="CB529">IFERROR(MATCH(TRUE,INDEX($B$14:$B$117&gt;=CA529,0),0),"")</f>
        <v>1</v>
      </c>
      <c r="CC529" s="194">
        <f t="shared" ca="1" si="538"/>
        <v>1.3963799927016407E-2</v>
      </c>
      <c r="CF529" s="194">
        <f t="shared" si="539"/>
        <v>0</v>
      </c>
      <c r="CG529" s="19">
        <f ca="1"/>
        <v>0</v>
      </c>
      <c r="CH529" s="19">
        <f t="shared" ca="1" si="540"/>
        <v>0</v>
      </c>
      <c r="CK529" s="198" cm="1">
        <f t="array" ref="CK529">IFERROR(MATCH(TRUE,INDEX($B$14:$B$117&gt;=CJ529,0),0),"")</f>
        <v>1</v>
      </c>
      <c r="CL529" s="194">
        <f t="shared" ca="1" si="541"/>
        <v>1.3963799927016407E-2</v>
      </c>
      <c r="CO529" s="194">
        <f t="shared" si="542"/>
        <v>0</v>
      </c>
      <c r="CP529" s="19">
        <f ca="1"/>
        <v>0</v>
      </c>
      <c r="CQ529" s="19">
        <f t="shared" ca="1" si="543"/>
        <v>0</v>
      </c>
      <c r="CT529" s="198" cm="1">
        <f t="array" ref="CT529">IFERROR(MATCH(TRUE,INDEX($B$14:$B$117&gt;=CS529,0),0),"")</f>
        <v>1</v>
      </c>
      <c r="CU529" s="194">
        <f t="shared" ca="1" si="544"/>
        <v>1.3963799927016407E-2</v>
      </c>
      <c r="CX529" s="194">
        <f t="shared" si="545"/>
        <v>0</v>
      </c>
      <c r="CY529" s="19" t="e">
        <f ca="1"/>
        <v>#N/A</v>
      </c>
      <c r="CZ529" s="19" t="e">
        <f t="shared" ca="1" si="546"/>
        <v>#N/A</v>
      </c>
      <c r="DC529" s="198" cm="1">
        <f t="array" ref="DC529">IFERROR(MATCH(TRUE,INDEX($B$14:$B$117&gt;=DB529,0),0),"")</f>
        <v>1</v>
      </c>
      <c r="DD529" s="194">
        <f t="shared" ca="1" si="547"/>
        <v>1.3963799927016407E-2</v>
      </c>
      <c r="DG529" s="194">
        <f t="shared" si="548"/>
        <v>0</v>
      </c>
      <c r="DH529" s="19" t="e">
        <f ca="1"/>
        <v>#N/A</v>
      </c>
      <c r="DI529" s="19" t="e">
        <f t="shared" ca="1" si="549"/>
        <v>#N/A</v>
      </c>
      <c r="DL529" s="198" cm="1">
        <f t="array" ref="DL529">IFERROR(MATCH(TRUE,INDEX($B$14:$B$117&gt;=DK529,0),0),"")</f>
        <v>1</v>
      </c>
      <c r="DM529" s="194">
        <f t="shared" ca="1" si="550"/>
        <v>1.3963799927016407E-2</v>
      </c>
      <c r="DP529" s="194">
        <f t="shared" si="551"/>
        <v>0</v>
      </c>
      <c r="DQ529" s="19" t="e">
        <f ca="1"/>
        <v>#N/A</v>
      </c>
      <c r="DR529" s="19" t="e">
        <f t="shared" ca="1" si="552"/>
        <v>#N/A</v>
      </c>
      <c r="DU529" s="198" cm="1">
        <f t="array" ref="DU529">IFERROR(MATCH(TRUE,INDEX($B$14:$B$117&gt;=DT529,0),0),"")</f>
        <v>1</v>
      </c>
      <c r="DV529" s="194">
        <f t="shared" ca="1" si="553"/>
        <v>1.3963799927016407E-2</v>
      </c>
      <c r="DY529" s="194">
        <f t="shared" si="554"/>
        <v>0</v>
      </c>
      <c r="DZ529" s="19" t="e">
        <f ca="1"/>
        <v>#N/A</v>
      </c>
      <c r="EA529" s="19" t="e">
        <f t="shared" ca="1" si="555"/>
        <v>#N/A</v>
      </c>
      <c r="ED529" s="198" cm="1">
        <f t="array" ref="ED529">IFERROR(MATCH(TRUE,INDEX($B$14:$B$117&gt;=EC529,0),0),"")</f>
        <v>1</v>
      </c>
      <c r="EE529" s="194">
        <f t="shared" ca="1" si="556"/>
        <v>1.3963799927016407E-2</v>
      </c>
      <c r="EH529" s="194">
        <f t="shared" si="557"/>
        <v>0</v>
      </c>
      <c r="EI529" s="19" t="e">
        <f ca="1"/>
        <v>#N/A</v>
      </c>
      <c r="EJ529" s="19" t="e">
        <f t="shared" ca="1" si="558"/>
        <v>#N/A</v>
      </c>
      <c r="EM529" s="198" cm="1">
        <f t="array" ref="EM529">IFERROR(MATCH(TRUE,INDEX($B$14:$B$117&gt;=EL529,0),0),"")</f>
        <v>1</v>
      </c>
      <c r="EN529" s="194">
        <f t="shared" ca="1" si="559"/>
        <v>1.3963799927016407E-2</v>
      </c>
      <c r="EQ529" s="194">
        <f t="shared" si="560"/>
        <v>0</v>
      </c>
      <c r="ER529" s="19" t="e">
        <f ca="1"/>
        <v>#N/A</v>
      </c>
      <c r="ES529" s="19" t="e">
        <f t="shared" ca="1" si="561"/>
        <v>#N/A</v>
      </c>
      <c r="EV529" s="198" cm="1">
        <f t="array" ref="EV529">IFERROR(MATCH(TRUE,INDEX($B$14:$B$117&gt;=EU529,0),0),"")</f>
        <v>1</v>
      </c>
      <c r="EW529" s="194">
        <f t="shared" ca="1" si="562"/>
        <v>1.3963799927016407E-2</v>
      </c>
      <c r="EZ529" s="194">
        <f t="shared" si="563"/>
        <v>0</v>
      </c>
      <c r="FA529" s="19" t="e">
        <f ca="1"/>
        <v>#N/A</v>
      </c>
      <c r="FB529" s="19" t="e">
        <f t="shared" ca="1" si="564"/>
        <v>#N/A</v>
      </c>
      <c r="FE529" s="198" cm="1">
        <f t="array" ref="FE529">IFERROR(MATCH(TRUE,INDEX($B$14:$B$117&gt;=FD529,0),0),"")</f>
        <v>1</v>
      </c>
      <c r="FF529" s="194">
        <f t="shared" ca="1" si="565"/>
        <v>1.3963799927016407E-2</v>
      </c>
      <c r="FI529" s="194">
        <f t="shared" si="566"/>
        <v>0</v>
      </c>
      <c r="FJ529" s="19" t="e">
        <f ca="1"/>
        <v>#N/A</v>
      </c>
      <c r="FK529" s="19" t="e">
        <f t="shared" ca="1" si="567"/>
        <v>#N/A</v>
      </c>
      <c r="FN529" s="198" cm="1">
        <f t="array" ref="FN529">IFERROR(MATCH(TRUE,INDEX($B$14:$B$117&gt;=FM529,0),0),"")</f>
        <v>1</v>
      </c>
      <c r="FO529" s="194">
        <f t="shared" ca="1" si="568"/>
        <v>1.3963799927016407E-2</v>
      </c>
      <c r="FR529" s="194">
        <f t="shared" si="569"/>
        <v>0</v>
      </c>
      <c r="FS529" s="19" t="e">
        <f ca="1"/>
        <v>#N/A</v>
      </c>
      <c r="FT529" s="19" t="e">
        <f t="shared" ca="1" si="570"/>
        <v>#N/A</v>
      </c>
      <c r="FW529" s="198" cm="1">
        <f t="array" ref="FW529">IFERROR(MATCH(TRUE,INDEX($B$14:$B$117&gt;=FV529,0),0),"")</f>
        <v>1</v>
      </c>
      <c r="FX529" s="194">
        <f t="shared" ca="1" si="571"/>
        <v>1.3963799927016407E-2</v>
      </c>
      <c r="GA529" s="194">
        <f t="shared" si="572"/>
        <v>0</v>
      </c>
      <c r="GB529" s="19" t="e">
        <f ca="1"/>
        <v>#N/A</v>
      </c>
      <c r="GC529" s="19" t="e">
        <f t="shared" ca="1" si="573"/>
        <v>#N/A</v>
      </c>
    </row>
    <row r="530" spans="8:185" x14ac:dyDescent="0.2">
      <c r="H530" s="198" cm="1">
        <f t="array" ref="H530">IFERROR(MATCH(TRUE,INDEX($B$14:$B$117&gt;=G530,0),0),"")</f>
        <v>1</v>
      </c>
      <c r="I530" s="194">
        <f t="shared" ca="1" si="518"/>
        <v>1.3963799927016407E-2</v>
      </c>
      <c r="L530" s="194">
        <f t="shared" si="574"/>
        <v>0</v>
      </c>
      <c r="M530" s="19">
        <f ca="1"/>
        <v>0</v>
      </c>
      <c r="N530" s="19">
        <f t="shared" ca="1" si="575"/>
        <v>0</v>
      </c>
      <c r="Q530" s="198" cm="1">
        <f t="array" ref="Q530">IFERROR(MATCH(TRUE,INDEX($B$14:$B$117&gt;=P530,0),0),"")</f>
        <v>1</v>
      </c>
      <c r="R530" s="194">
        <f t="shared" ca="1" si="519"/>
        <v>1.3963799927016407E-2</v>
      </c>
      <c r="U530" s="194">
        <f t="shared" si="576"/>
        <v>0</v>
      </c>
      <c r="V530" s="19">
        <f ca="1"/>
        <v>0</v>
      </c>
      <c r="W530" s="19">
        <f t="shared" ca="1" si="577"/>
        <v>0</v>
      </c>
      <c r="Z530" s="198" cm="1">
        <f t="array" ref="Z530">IFERROR(MATCH(TRUE,INDEX($B$14:$B$117&gt;=Y530,0),0),"")</f>
        <v>1</v>
      </c>
      <c r="AA530" s="194">
        <f t="shared" ca="1" si="520"/>
        <v>1.3963799927016407E-2</v>
      </c>
      <c r="AD530" s="194">
        <f t="shared" si="521"/>
        <v>0</v>
      </c>
      <c r="AE530" s="19">
        <f ca="1"/>
        <v>0</v>
      </c>
      <c r="AF530" s="19">
        <f t="shared" ca="1" si="522"/>
        <v>0</v>
      </c>
      <c r="AI530" s="198" cm="1">
        <f t="array" ref="AI530">IFERROR(MATCH(TRUE,INDEX($B$14:$B$117&gt;=AH530,0),0),"")</f>
        <v>1</v>
      </c>
      <c r="AJ530" s="194">
        <f t="shared" ca="1" si="523"/>
        <v>1.3963799927016407E-2</v>
      </c>
      <c r="AM530" s="194">
        <f t="shared" si="524"/>
        <v>0</v>
      </c>
      <c r="AN530" s="19">
        <f ca="1"/>
        <v>0</v>
      </c>
      <c r="AO530" s="19">
        <f t="shared" ca="1" si="525"/>
        <v>0</v>
      </c>
      <c r="AR530" s="198" cm="1">
        <f t="array" ref="AR530">IFERROR(MATCH(TRUE,INDEX($B$14:$B$117&gt;=AQ530,0),0),"")</f>
        <v>1</v>
      </c>
      <c r="AS530" s="194">
        <f t="shared" ca="1" si="526"/>
        <v>1.3963799927016407E-2</v>
      </c>
      <c r="AV530" s="194">
        <f t="shared" si="527"/>
        <v>0</v>
      </c>
      <c r="AW530" s="19">
        <f ca="1"/>
        <v>0</v>
      </c>
      <c r="AX530" s="19">
        <f t="shared" ca="1" si="528"/>
        <v>0</v>
      </c>
      <c r="BA530" s="198" cm="1">
        <f t="array" ref="BA530">IFERROR(MATCH(TRUE,INDEX($B$14:$B$117&gt;=AZ530,0),0),"")</f>
        <v>1</v>
      </c>
      <c r="BB530" s="194">
        <f t="shared" ca="1" si="529"/>
        <v>1.3963799927016407E-2</v>
      </c>
      <c r="BE530" s="194">
        <f t="shared" si="530"/>
        <v>0</v>
      </c>
      <c r="BF530" s="19">
        <f ca="1"/>
        <v>0</v>
      </c>
      <c r="BG530" s="19">
        <f t="shared" ca="1" si="531"/>
        <v>0</v>
      </c>
      <c r="BJ530" s="198" cm="1">
        <f t="array" ref="BJ530">IFERROR(MATCH(TRUE,INDEX($B$14:$B$117&gt;=BI530,0),0),"")</f>
        <v>1</v>
      </c>
      <c r="BK530" s="194">
        <f t="shared" ca="1" si="532"/>
        <v>1.3963799927016407E-2</v>
      </c>
      <c r="BN530" s="194">
        <f t="shared" si="533"/>
        <v>0</v>
      </c>
      <c r="BO530" s="19">
        <f ca="1"/>
        <v>0</v>
      </c>
      <c r="BP530" s="19">
        <f t="shared" ca="1" si="534"/>
        <v>0</v>
      </c>
      <c r="BS530" s="198" cm="1">
        <f t="array" ref="BS530">IFERROR(MATCH(TRUE,INDEX($B$14:$B$117&gt;=BR530,0),0),"")</f>
        <v>1</v>
      </c>
      <c r="BT530" s="194">
        <f t="shared" ca="1" si="535"/>
        <v>1.3963799927016407E-2</v>
      </c>
      <c r="BW530" s="194">
        <f t="shared" si="536"/>
        <v>0</v>
      </c>
      <c r="BX530" s="19">
        <f ca="1"/>
        <v>0</v>
      </c>
      <c r="BY530" s="19">
        <f t="shared" ca="1" si="537"/>
        <v>0</v>
      </c>
      <c r="CB530" s="198" cm="1">
        <f t="array" ref="CB530">IFERROR(MATCH(TRUE,INDEX($B$14:$B$117&gt;=CA530,0),0),"")</f>
        <v>1</v>
      </c>
      <c r="CC530" s="194">
        <f t="shared" ca="1" si="538"/>
        <v>1.3963799927016407E-2</v>
      </c>
      <c r="CF530" s="194">
        <f t="shared" si="539"/>
        <v>0</v>
      </c>
      <c r="CG530" s="19">
        <f ca="1"/>
        <v>0</v>
      </c>
      <c r="CH530" s="19">
        <f t="shared" ca="1" si="540"/>
        <v>0</v>
      </c>
      <c r="CK530" s="198" cm="1">
        <f t="array" ref="CK530">IFERROR(MATCH(TRUE,INDEX($B$14:$B$117&gt;=CJ530,0),0),"")</f>
        <v>1</v>
      </c>
      <c r="CL530" s="194">
        <f t="shared" ca="1" si="541"/>
        <v>1.3963799927016407E-2</v>
      </c>
      <c r="CO530" s="194">
        <f t="shared" si="542"/>
        <v>0</v>
      </c>
      <c r="CP530" s="19">
        <f ca="1"/>
        <v>0</v>
      </c>
      <c r="CQ530" s="19">
        <f t="shared" ca="1" si="543"/>
        <v>0</v>
      </c>
      <c r="CT530" s="198" cm="1">
        <f t="array" ref="CT530">IFERROR(MATCH(TRUE,INDEX($B$14:$B$117&gt;=CS530,0),0),"")</f>
        <v>1</v>
      </c>
      <c r="CU530" s="194">
        <f t="shared" ca="1" si="544"/>
        <v>1.3963799927016407E-2</v>
      </c>
      <c r="CX530" s="194">
        <f t="shared" si="545"/>
        <v>0</v>
      </c>
      <c r="CY530" s="19" t="e">
        <f ca="1"/>
        <v>#N/A</v>
      </c>
      <c r="CZ530" s="19" t="e">
        <f t="shared" ca="1" si="546"/>
        <v>#N/A</v>
      </c>
      <c r="DC530" s="198" cm="1">
        <f t="array" ref="DC530">IFERROR(MATCH(TRUE,INDEX($B$14:$B$117&gt;=DB530,0),0),"")</f>
        <v>1</v>
      </c>
      <c r="DD530" s="194">
        <f t="shared" ca="1" si="547"/>
        <v>1.3963799927016407E-2</v>
      </c>
      <c r="DG530" s="194">
        <f t="shared" si="548"/>
        <v>0</v>
      </c>
      <c r="DH530" s="19" t="e">
        <f ca="1"/>
        <v>#N/A</v>
      </c>
      <c r="DI530" s="19" t="e">
        <f t="shared" ca="1" si="549"/>
        <v>#N/A</v>
      </c>
      <c r="DL530" s="198" cm="1">
        <f t="array" ref="DL530">IFERROR(MATCH(TRUE,INDEX($B$14:$B$117&gt;=DK530,0),0),"")</f>
        <v>1</v>
      </c>
      <c r="DM530" s="194">
        <f t="shared" ca="1" si="550"/>
        <v>1.3963799927016407E-2</v>
      </c>
      <c r="DP530" s="194">
        <f t="shared" si="551"/>
        <v>0</v>
      </c>
      <c r="DQ530" s="19" t="e">
        <f ca="1"/>
        <v>#N/A</v>
      </c>
      <c r="DR530" s="19" t="e">
        <f t="shared" ca="1" si="552"/>
        <v>#N/A</v>
      </c>
      <c r="DU530" s="198" cm="1">
        <f t="array" ref="DU530">IFERROR(MATCH(TRUE,INDEX($B$14:$B$117&gt;=DT530,0),0),"")</f>
        <v>1</v>
      </c>
      <c r="DV530" s="194">
        <f t="shared" ca="1" si="553"/>
        <v>1.3963799927016407E-2</v>
      </c>
      <c r="DY530" s="194">
        <f t="shared" si="554"/>
        <v>0</v>
      </c>
      <c r="DZ530" s="19" t="e">
        <f ca="1"/>
        <v>#N/A</v>
      </c>
      <c r="EA530" s="19" t="e">
        <f t="shared" ca="1" si="555"/>
        <v>#N/A</v>
      </c>
      <c r="ED530" s="198" cm="1">
        <f t="array" ref="ED530">IFERROR(MATCH(TRUE,INDEX($B$14:$B$117&gt;=EC530,0),0),"")</f>
        <v>1</v>
      </c>
      <c r="EE530" s="194">
        <f t="shared" ca="1" si="556"/>
        <v>1.3963799927016407E-2</v>
      </c>
      <c r="EH530" s="194">
        <f t="shared" si="557"/>
        <v>0</v>
      </c>
      <c r="EI530" s="19" t="e">
        <f ca="1"/>
        <v>#N/A</v>
      </c>
      <c r="EJ530" s="19" t="e">
        <f t="shared" ca="1" si="558"/>
        <v>#N/A</v>
      </c>
      <c r="EM530" s="198" cm="1">
        <f t="array" ref="EM530">IFERROR(MATCH(TRUE,INDEX($B$14:$B$117&gt;=EL530,0),0),"")</f>
        <v>1</v>
      </c>
      <c r="EN530" s="194">
        <f t="shared" ca="1" si="559"/>
        <v>1.3963799927016407E-2</v>
      </c>
      <c r="EQ530" s="194">
        <f t="shared" si="560"/>
        <v>0</v>
      </c>
      <c r="ER530" s="19" t="e">
        <f ca="1"/>
        <v>#N/A</v>
      </c>
      <c r="ES530" s="19" t="e">
        <f t="shared" ca="1" si="561"/>
        <v>#N/A</v>
      </c>
      <c r="EV530" s="198" cm="1">
        <f t="array" ref="EV530">IFERROR(MATCH(TRUE,INDEX($B$14:$B$117&gt;=EU530,0),0),"")</f>
        <v>1</v>
      </c>
      <c r="EW530" s="194">
        <f t="shared" ca="1" si="562"/>
        <v>1.3963799927016407E-2</v>
      </c>
      <c r="EZ530" s="194">
        <f t="shared" si="563"/>
        <v>0</v>
      </c>
      <c r="FA530" s="19" t="e">
        <f ca="1"/>
        <v>#N/A</v>
      </c>
      <c r="FB530" s="19" t="e">
        <f t="shared" ca="1" si="564"/>
        <v>#N/A</v>
      </c>
      <c r="FE530" s="198" cm="1">
        <f t="array" ref="FE530">IFERROR(MATCH(TRUE,INDEX($B$14:$B$117&gt;=FD530,0),0),"")</f>
        <v>1</v>
      </c>
      <c r="FF530" s="194">
        <f t="shared" ca="1" si="565"/>
        <v>1.3963799927016407E-2</v>
      </c>
      <c r="FI530" s="194">
        <f t="shared" si="566"/>
        <v>0</v>
      </c>
      <c r="FJ530" s="19" t="e">
        <f ca="1"/>
        <v>#N/A</v>
      </c>
      <c r="FK530" s="19" t="e">
        <f t="shared" ca="1" si="567"/>
        <v>#N/A</v>
      </c>
      <c r="FN530" s="198" cm="1">
        <f t="array" ref="FN530">IFERROR(MATCH(TRUE,INDEX($B$14:$B$117&gt;=FM530,0),0),"")</f>
        <v>1</v>
      </c>
      <c r="FO530" s="194">
        <f t="shared" ca="1" si="568"/>
        <v>1.3963799927016407E-2</v>
      </c>
      <c r="FR530" s="194">
        <f t="shared" si="569"/>
        <v>0</v>
      </c>
      <c r="FS530" s="19" t="e">
        <f ca="1"/>
        <v>#N/A</v>
      </c>
      <c r="FT530" s="19" t="e">
        <f t="shared" ca="1" si="570"/>
        <v>#N/A</v>
      </c>
      <c r="FW530" s="198" cm="1">
        <f t="array" ref="FW530">IFERROR(MATCH(TRUE,INDEX($B$14:$B$117&gt;=FV530,0),0),"")</f>
        <v>1</v>
      </c>
      <c r="FX530" s="194">
        <f t="shared" ca="1" si="571"/>
        <v>1.3963799927016407E-2</v>
      </c>
      <c r="GA530" s="194">
        <f t="shared" si="572"/>
        <v>0</v>
      </c>
      <c r="GB530" s="19" t="e">
        <f ca="1"/>
        <v>#N/A</v>
      </c>
      <c r="GC530" s="19" t="e">
        <f t="shared" ca="1" si="573"/>
        <v>#N/A</v>
      </c>
    </row>
    <row r="531" spans="8:185" x14ac:dyDescent="0.2">
      <c r="H531" s="198" cm="1">
        <f t="array" ref="H531">IFERROR(MATCH(TRUE,INDEX($B$14:$B$117&gt;=G531,0),0),"")</f>
        <v>1</v>
      </c>
      <c r="I531" s="194">
        <f t="shared" ca="1" si="518"/>
        <v>1.3963799927016407E-2</v>
      </c>
      <c r="L531" s="194">
        <f t="shared" si="574"/>
        <v>0</v>
      </c>
      <c r="M531" s="19">
        <f ca="1"/>
        <v>0</v>
      </c>
      <c r="N531" s="19">
        <f t="shared" ca="1" si="575"/>
        <v>0</v>
      </c>
      <c r="Q531" s="198" cm="1">
        <f t="array" ref="Q531">IFERROR(MATCH(TRUE,INDEX($B$14:$B$117&gt;=P531,0),0),"")</f>
        <v>1</v>
      </c>
      <c r="R531" s="194">
        <f t="shared" ca="1" si="519"/>
        <v>1.3963799927016407E-2</v>
      </c>
      <c r="U531" s="194">
        <f t="shared" si="576"/>
        <v>0</v>
      </c>
      <c r="V531" s="19">
        <f ca="1"/>
        <v>0</v>
      </c>
      <c r="W531" s="19">
        <f t="shared" ca="1" si="577"/>
        <v>0</v>
      </c>
      <c r="Z531" s="198" cm="1">
        <f t="array" ref="Z531">IFERROR(MATCH(TRUE,INDEX($B$14:$B$117&gt;=Y531,0),0),"")</f>
        <v>1</v>
      </c>
      <c r="AA531" s="194">
        <f t="shared" ca="1" si="520"/>
        <v>1.3963799927016407E-2</v>
      </c>
      <c r="AD531" s="194">
        <f t="shared" si="521"/>
        <v>0</v>
      </c>
      <c r="AE531" s="19">
        <f ca="1"/>
        <v>0</v>
      </c>
      <c r="AF531" s="19">
        <f t="shared" ca="1" si="522"/>
        <v>0</v>
      </c>
      <c r="AI531" s="198" cm="1">
        <f t="array" ref="AI531">IFERROR(MATCH(TRUE,INDEX($B$14:$B$117&gt;=AH531,0),0),"")</f>
        <v>1</v>
      </c>
      <c r="AJ531" s="194">
        <f t="shared" ca="1" si="523"/>
        <v>1.3963799927016407E-2</v>
      </c>
      <c r="AM531" s="194">
        <f t="shared" si="524"/>
        <v>0</v>
      </c>
      <c r="AN531" s="19">
        <f ca="1"/>
        <v>0</v>
      </c>
      <c r="AO531" s="19">
        <f t="shared" ca="1" si="525"/>
        <v>0</v>
      </c>
      <c r="AR531" s="198" cm="1">
        <f t="array" ref="AR531">IFERROR(MATCH(TRUE,INDEX($B$14:$B$117&gt;=AQ531,0),0),"")</f>
        <v>1</v>
      </c>
      <c r="AS531" s="194">
        <f t="shared" ca="1" si="526"/>
        <v>1.3963799927016407E-2</v>
      </c>
      <c r="AV531" s="194">
        <f t="shared" si="527"/>
        <v>0</v>
      </c>
      <c r="AW531" s="19">
        <f ca="1"/>
        <v>0</v>
      </c>
      <c r="AX531" s="19">
        <f t="shared" ca="1" si="528"/>
        <v>0</v>
      </c>
      <c r="BA531" s="198" cm="1">
        <f t="array" ref="BA531">IFERROR(MATCH(TRUE,INDEX($B$14:$B$117&gt;=AZ531,0),0),"")</f>
        <v>1</v>
      </c>
      <c r="BB531" s="194">
        <f t="shared" ca="1" si="529"/>
        <v>1.3963799927016407E-2</v>
      </c>
      <c r="BE531" s="194">
        <f t="shared" si="530"/>
        <v>0</v>
      </c>
      <c r="BF531" s="19">
        <f ca="1"/>
        <v>0</v>
      </c>
      <c r="BG531" s="19">
        <f t="shared" ca="1" si="531"/>
        <v>0</v>
      </c>
      <c r="BJ531" s="198" cm="1">
        <f t="array" ref="BJ531">IFERROR(MATCH(TRUE,INDEX($B$14:$B$117&gt;=BI531,0),0),"")</f>
        <v>1</v>
      </c>
      <c r="BK531" s="194">
        <f t="shared" ca="1" si="532"/>
        <v>1.3963799927016407E-2</v>
      </c>
      <c r="BN531" s="194">
        <f t="shared" si="533"/>
        <v>0</v>
      </c>
      <c r="BO531" s="19">
        <f ca="1"/>
        <v>0</v>
      </c>
      <c r="BP531" s="19">
        <f t="shared" ca="1" si="534"/>
        <v>0</v>
      </c>
      <c r="BS531" s="198" cm="1">
        <f t="array" ref="BS531">IFERROR(MATCH(TRUE,INDEX($B$14:$B$117&gt;=BR531,0),0),"")</f>
        <v>1</v>
      </c>
      <c r="BT531" s="194">
        <f t="shared" ca="1" si="535"/>
        <v>1.3963799927016407E-2</v>
      </c>
      <c r="BW531" s="194">
        <f t="shared" si="536"/>
        <v>0</v>
      </c>
      <c r="BX531" s="19">
        <f ca="1"/>
        <v>0</v>
      </c>
      <c r="BY531" s="19">
        <f t="shared" ca="1" si="537"/>
        <v>0</v>
      </c>
      <c r="CB531" s="198" cm="1">
        <f t="array" ref="CB531">IFERROR(MATCH(TRUE,INDEX($B$14:$B$117&gt;=CA531,0),0),"")</f>
        <v>1</v>
      </c>
      <c r="CC531" s="194">
        <f t="shared" ca="1" si="538"/>
        <v>1.3963799927016407E-2</v>
      </c>
      <c r="CF531" s="194">
        <f t="shared" si="539"/>
        <v>0</v>
      </c>
      <c r="CG531" s="19">
        <f ca="1"/>
        <v>0</v>
      </c>
      <c r="CH531" s="19">
        <f t="shared" ca="1" si="540"/>
        <v>0</v>
      </c>
      <c r="CK531" s="198" cm="1">
        <f t="array" ref="CK531">IFERROR(MATCH(TRUE,INDEX($B$14:$B$117&gt;=CJ531,0),0),"")</f>
        <v>1</v>
      </c>
      <c r="CL531" s="194">
        <f t="shared" ca="1" si="541"/>
        <v>1.3963799927016407E-2</v>
      </c>
      <c r="CO531" s="194">
        <f t="shared" si="542"/>
        <v>0</v>
      </c>
      <c r="CP531" s="19">
        <f ca="1"/>
        <v>0</v>
      </c>
      <c r="CQ531" s="19">
        <f t="shared" ca="1" si="543"/>
        <v>0</v>
      </c>
      <c r="CT531" s="198" cm="1">
        <f t="array" ref="CT531">IFERROR(MATCH(TRUE,INDEX($B$14:$B$117&gt;=CS531,0),0),"")</f>
        <v>1</v>
      </c>
      <c r="CU531" s="194">
        <f t="shared" ca="1" si="544"/>
        <v>1.3963799927016407E-2</v>
      </c>
      <c r="CX531" s="194">
        <f t="shared" si="545"/>
        <v>0</v>
      </c>
      <c r="CY531" s="19" t="e">
        <f ca="1"/>
        <v>#N/A</v>
      </c>
      <c r="CZ531" s="19" t="e">
        <f t="shared" ca="1" si="546"/>
        <v>#N/A</v>
      </c>
      <c r="DC531" s="198" cm="1">
        <f t="array" ref="DC531">IFERROR(MATCH(TRUE,INDEX($B$14:$B$117&gt;=DB531,0),0),"")</f>
        <v>1</v>
      </c>
      <c r="DD531" s="194">
        <f t="shared" ca="1" si="547"/>
        <v>1.3963799927016407E-2</v>
      </c>
      <c r="DG531" s="194">
        <f t="shared" si="548"/>
        <v>0</v>
      </c>
      <c r="DH531" s="19" t="e">
        <f ca="1"/>
        <v>#N/A</v>
      </c>
      <c r="DI531" s="19" t="e">
        <f t="shared" ca="1" si="549"/>
        <v>#N/A</v>
      </c>
      <c r="DL531" s="198" cm="1">
        <f t="array" ref="DL531">IFERROR(MATCH(TRUE,INDEX($B$14:$B$117&gt;=DK531,0),0),"")</f>
        <v>1</v>
      </c>
      <c r="DM531" s="194">
        <f t="shared" ca="1" si="550"/>
        <v>1.3963799927016407E-2</v>
      </c>
      <c r="DP531" s="194">
        <f t="shared" si="551"/>
        <v>0</v>
      </c>
      <c r="DQ531" s="19" t="e">
        <f ca="1"/>
        <v>#N/A</v>
      </c>
      <c r="DR531" s="19" t="e">
        <f t="shared" ca="1" si="552"/>
        <v>#N/A</v>
      </c>
      <c r="DU531" s="198" cm="1">
        <f t="array" ref="DU531">IFERROR(MATCH(TRUE,INDEX($B$14:$B$117&gt;=DT531,0),0),"")</f>
        <v>1</v>
      </c>
      <c r="DV531" s="194">
        <f t="shared" ca="1" si="553"/>
        <v>1.3963799927016407E-2</v>
      </c>
      <c r="DY531" s="194">
        <f t="shared" si="554"/>
        <v>0</v>
      </c>
      <c r="DZ531" s="19" t="e">
        <f ca="1"/>
        <v>#N/A</v>
      </c>
      <c r="EA531" s="19" t="e">
        <f t="shared" ca="1" si="555"/>
        <v>#N/A</v>
      </c>
      <c r="ED531" s="198" cm="1">
        <f t="array" ref="ED531">IFERROR(MATCH(TRUE,INDEX($B$14:$B$117&gt;=EC531,0),0),"")</f>
        <v>1</v>
      </c>
      <c r="EE531" s="194">
        <f t="shared" ca="1" si="556"/>
        <v>1.3963799927016407E-2</v>
      </c>
      <c r="EH531" s="194">
        <f t="shared" si="557"/>
        <v>0</v>
      </c>
      <c r="EI531" s="19" t="e">
        <f ca="1"/>
        <v>#N/A</v>
      </c>
      <c r="EJ531" s="19" t="e">
        <f t="shared" ca="1" si="558"/>
        <v>#N/A</v>
      </c>
      <c r="EM531" s="198" cm="1">
        <f t="array" ref="EM531">IFERROR(MATCH(TRUE,INDEX($B$14:$B$117&gt;=EL531,0),0),"")</f>
        <v>1</v>
      </c>
      <c r="EN531" s="194">
        <f t="shared" ca="1" si="559"/>
        <v>1.3963799927016407E-2</v>
      </c>
      <c r="EQ531" s="194">
        <f t="shared" si="560"/>
        <v>0</v>
      </c>
      <c r="ER531" s="19" t="e">
        <f ca="1"/>
        <v>#N/A</v>
      </c>
      <c r="ES531" s="19" t="e">
        <f t="shared" ca="1" si="561"/>
        <v>#N/A</v>
      </c>
      <c r="EV531" s="198" cm="1">
        <f t="array" ref="EV531">IFERROR(MATCH(TRUE,INDEX($B$14:$B$117&gt;=EU531,0),0),"")</f>
        <v>1</v>
      </c>
      <c r="EW531" s="194">
        <f t="shared" ca="1" si="562"/>
        <v>1.3963799927016407E-2</v>
      </c>
      <c r="EZ531" s="194">
        <f t="shared" si="563"/>
        <v>0</v>
      </c>
      <c r="FA531" s="19" t="e">
        <f ca="1"/>
        <v>#N/A</v>
      </c>
      <c r="FB531" s="19" t="e">
        <f t="shared" ca="1" si="564"/>
        <v>#N/A</v>
      </c>
      <c r="FE531" s="198" cm="1">
        <f t="array" ref="FE531">IFERROR(MATCH(TRUE,INDEX($B$14:$B$117&gt;=FD531,0),0),"")</f>
        <v>1</v>
      </c>
      <c r="FF531" s="194">
        <f t="shared" ca="1" si="565"/>
        <v>1.3963799927016407E-2</v>
      </c>
      <c r="FI531" s="194">
        <f t="shared" si="566"/>
        <v>0</v>
      </c>
      <c r="FJ531" s="19" t="e">
        <f ca="1"/>
        <v>#N/A</v>
      </c>
      <c r="FK531" s="19" t="e">
        <f t="shared" ca="1" si="567"/>
        <v>#N/A</v>
      </c>
      <c r="FN531" s="198" cm="1">
        <f t="array" ref="FN531">IFERROR(MATCH(TRUE,INDEX($B$14:$B$117&gt;=FM531,0),0),"")</f>
        <v>1</v>
      </c>
      <c r="FO531" s="194">
        <f t="shared" ca="1" si="568"/>
        <v>1.3963799927016407E-2</v>
      </c>
      <c r="FR531" s="194">
        <f t="shared" si="569"/>
        <v>0</v>
      </c>
      <c r="FS531" s="19" t="e">
        <f ca="1"/>
        <v>#N/A</v>
      </c>
      <c r="FT531" s="19" t="e">
        <f t="shared" ca="1" si="570"/>
        <v>#N/A</v>
      </c>
      <c r="FW531" s="198" cm="1">
        <f t="array" ref="FW531">IFERROR(MATCH(TRUE,INDEX($B$14:$B$117&gt;=FV531,0),0),"")</f>
        <v>1</v>
      </c>
      <c r="FX531" s="194">
        <f t="shared" ca="1" si="571"/>
        <v>1.3963799927016407E-2</v>
      </c>
      <c r="GA531" s="194">
        <f t="shared" si="572"/>
        <v>0</v>
      </c>
      <c r="GB531" s="19" t="e">
        <f ca="1"/>
        <v>#N/A</v>
      </c>
      <c r="GC531" s="19" t="e">
        <f t="shared" ca="1" si="573"/>
        <v>#N/A</v>
      </c>
    </row>
    <row r="532" spans="8:185" x14ac:dyDescent="0.2">
      <c r="H532" s="198" cm="1">
        <f t="array" ref="H532">IFERROR(MATCH(TRUE,INDEX($B$14:$B$117&gt;=G532,0),0),"")</f>
        <v>1</v>
      </c>
      <c r="I532" s="194">
        <f t="shared" ca="1" si="518"/>
        <v>1.3963799927016407E-2</v>
      </c>
      <c r="L532" s="194">
        <f t="shared" si="574"/>
        <v>0</v>
      </c>
      <c r="M532" s="19">
        <f ca="1"/>
        <v>0</v>
      </c>
      <c r="N532" s="19">
        <f t="shared" ca="1" si="575"/>
        <v>0</v>
      </c>
      <c r="Q532" s="198" cm="1">
        <f t="array" ref="Q532">IFERROR(MATCH(TRUE,INDEX($B$14:$B$117&gt;=P532,0),0),"")</f>
        <v>1</v>
      </c>
      <c r="R532" s="194">
        <f t="shared" ca="1" si="519"/>
        <v>1.3963799927016407E-2</v>
      </c>
      <c r="U532" s="194">
        <f t="shared" si="576"/>
        <v>0</v>
      </c>
      <c r="V532" s="19">
        <f ca="1"/>
        <v>0</v>
      </c>
      <c r="W532" s="19">
        <f t="shared" ca="1" si="577"/>
        <v>0</v>
      </c>
      <c r="Z532" s="198" cm="1">
        <f t="array" ref="Z532">IFERROR(MATCH(TRUE,INDEX($B$14:$B$117&gt;=Y532,0),0),"")</f>
        <v>1</v>
      </c>
      <c r="AA532" s="194">
        <f t="shared" ca="1" si="520"/>
        <v>1.3963799927016407E-2</v>
      </c>
      <c r="AD532" s="194">
        <f t="shared" si="521"/>
        <v>0</v>
      </c>
      <c r="AE532" s="19">
        <f ca="1"/>
        <v>0</v>
      </c>
      <c r="AF532" s="19">
        <f t="shared" ca="1" si="522"/>
        <v>0</v>
      </c>
      <c r="AI532" s="198" cm="1">
        <f t="array" ref="AI532">IFERROR(MATCH(TRUE,INDEX($B$14:$B$117&gt;=AH532,0),0),"")</f>
        <v>1</v>
      </c>
      <c r="AJ532" s="194">
        <f t="shared" ca="1" si="523"/>
        <v>1.3963799927016407E-2</v>
      </c>
      <c r="AM532" s="194">
        <f t="shared" si="524"/>
        <v>0</v>
      </c>
      <c r="AN532" s="19">
        <f ca="1"/>
        <v>0</v>
      </c>
      <c r="AO532" s="19">
        <f t="shared" ca="1" si="525"/>
        <v>0</v>
      </c>
      <c r="AR532" s="198" cm="1">
        <f t="array" ref="AR532">IFERROR(MATCH(TRUE,INDEX($B$14:$B$117&gt;=AQ532,0),0),"")</f>
        <v>1</v>
      </c>
      <c r="AS532" s="194">
        <f t="shared" ca="1" si="526"/>
        <v>1.3963799927016407E-2</v>
      </c>
      <c r="AV532" s="194">
        <f t="shared" si="527"/>
        <v>0</v>
      </c>
      <c r="AW532" s="19">
        <f ca="1"/>
        <v>0</v>
      </c>
      <c r="AX532" s="19">
        <f t="shared" ca="1" si="528"/>
        <v>0</v>
      </c>
      <c r="BA532" s="198" cm="1">
        <f t="array" ref="BA532">IFERROR(MATCH(TRUE,INDEX($B$14:$B$117&gt;=AZ532,0),0),"")</f>
        <v>1</v>
      </c>
      <c r="BB532" s="194">
        <f t="shared" ca="1" si="529"/>
        <v>1.3963799927016407E-2</v>
      </c>
      <c r="BE532" s="194">
        <f t="shared" si="530"/>
        <v>0</v>
      </c>
      <c r="BF532" s="19">
        <f ca="1"/>
        <v>0</v>
      </c>
      <c r="BG532" s="19">
        <f t="shared" ca="1" si="531"/>
        <v>0</v>
      </c>
      <c r="BJ532" s="198" cm="1">
        <f t="array" ref="BJ532">IFERROR(MATCH(TRUE,INDEX($B$14:$B$117&gt;=BI532,0),0),"")</f>
        <v>1</v>
      </c>
      <c r="BK532" s="194">
        <f t="shared" ca="1" si="532"/>
        <v>1.3963799927016407E-2</v>
      </c>
      <c r="BN532" s="194">
        <f t="shared" si="533"/>
        <v>0</v>
      </c>
      <c r="BO532" s="19">
        <f ca="1"/>
        <v>0</v>
      </c>
      <c r="BP532" s="19">
        <f t="shared" ca="1" si="534"/>
        <v>0</v>
      </c>
      <c r="BS532" s="198" cm="1">
        <f t="array" ref="BS532">IFERROR(MATCH(TRUE,INDEX($B$14:$B$117&gt;=BR532,0),0),"")</f>
        <v>1</v>
      </c>
      <c r="BT532" s="194">
        <f t="shared" ca="1" si="535"/>
        <v>1.3963799927016407E-2</v>
      </c>
      <c r="BW532" s="194">
        <f t="shared" si="536"/>
        <v>0</v>
      </c>
      <c r="BX532" s="19">
        <f ca="1"/>
        <v>0</v>
      </c>
      <c r="BY532" s="19">
        <f t="shared" ca="1" si="537"/>
        <v>0</v>
      </c>
      <c r="CB532" s="198" cm="1">
        <f t="array" ref="CB532">IFERROR(MATCH(TRUE,INDEX($B$14:$B$117&gt;=CA532,0),0),"")</f>
        <v>1</v>
      </c>
      <c r="CC532" s="194">
        <f t="shared" ca="1" si="538"/>
        <v>1.3963799927016407E-2</v>
      </c>
      <c r="CF532" s="194">
        <f t="shared" si="539"/>
        <v>0</v>
      </c>
      <c r="CG532" s="19">
        <f ca="1"/>
        <v>0</v>
      </c>
      <c r="CH532" s="19">
        <f t="shared" ca="1" si="540"/>
        <v>0</v>
      </c>
      <c r="CK532" s="198" cm="1">
        <f t="array" ref="CK532">IFERROR(MATCH(TRUE,INDEX($B$14:$B$117&gt;=CJ532,0),0),"")</f>
        <v>1</v>
      </c>
      <c r="CL532" s="194">
        <f t="shared" ca="1" si="541"/>
        <v>1.3963799927016407E-2</v>
      </c>
      <c r="CO532" s="194">
        <f t="shared" si="542"/>
        <v>0</v>
      </c>
      <c r="CP532" s="19">
        <f ca="1"/>
        <v>0</v>
      </c>
      <c r="CQ532" s="19">
        <f t="shared" ca="1" si="543"/>
        <v>0</v>
      </c>
      <c r="CT532" s="198" cm="1">
        <f t="array" ref="CT532">IFERROR(MATCH(TRUE,INDEX($B$14:$B$117&gt;=CS532,0),0),"")</f>
        <v>1</v>
      </c>
      <c r="CU532" s="194">
        <f t="shared" ca="1" si="544"/>
        <v>1.3963799927016407E-2</v>
      </c>
      <c r="CX532" s="194">
        <f t="shared" si="545"/>
        <v>0</v>
      </c>
      <c r="CY532" s="19" t="e">
        <f ca="1"/>
        <v>#N/A</v>
      </c>
      <c r="CZ532" s="19" t="e">
        <f t="shared" ca="1" si="546"/>
        <v>#N/A</v>
      </c>
      <c r="DC532" s="198" cm="1">
        <f t="array" ref="DC532">IFERROR(MATCH(TRUE,INDEX($B$14:$B$117&gt;=DB532,0),0),"")</f>
        <v>1</v>
      </c>
      <c r="DD532" s="194">
        <f t="shared" ca="1" si="547"/>
        <v>1.3963799927016407E-2</v>
      </c>
      <c r="DG532" s="194">
        <f t="shared" si="548"/>
        <v>0</v>
      </c>
      <c r="DH532" s="19" t="e">
        <f ca="1"/>
        <v>#N/A</v>
      </c>
      <c r="DI532" s="19" t="e">
        <f t="shared" ca="1" si="549"/>
        <v>#N/A</v>
      </c>
      <c r="DL532" s="198" cm="1">
        <f t="array" ref="DL532">IFERROR(MATCH(TRUE,INDEX($B$14:$B$117&gt;=DK532,0),0),"")</f>
        <v>1</v>
      </c>
      <c r="DM532" s="194">
        <f t="shared" ca="1" si="550"/>
        <v>1.3963799927016407E-2</v>
      </c>
      <c r="DP532" s="194">
        <f t="shared" si="551"/>
        <v>0</v>
      </c>
      <c r="DQ532" s="19" t="e">
        <f ca="1"/>
        <v>#N/A</v>
      </c>
      <c r="DR532" s="19" t="e">
        <f t="shared" ca="1" si="552"/>
        <v>#N/A</v>
      </c>
      <c r="DU532" s="198" cm="1">
        <f t="array" ref="DU532">IFERROR(MATCH(TRUE,INDEX($B$14:$B$117&gt;=DT532,0),0),"")</f>
        <v>1</v>
      </c>
      <c r="DV532" s="194">
        <f t="shared" ca="1" si="553"/>
        <v>1.3963799927016407E-2</v>
      </c>
      <c r="DY532" s="194">
        <f t="shared" si="554"/>
        <v>0</v>
      </c>
      <c r="DZ532" s="19" t="e">
        <f ca="1"/>
        <v>#N/A</v>
      </c>
      <c r="EA532" s="19" t="e">
        <f t="shared" ca="1" si="555"/>
        <v>#N/A</v>
      </c>
      <c r="ED532" s="198" cm="1">
        <f t="array" ref="ED532">IFERROR(MATCH(TRUE,INDEX($B$14:$B$117&gt;=EC532,0),0),"")</f>
        <v>1</v>
      </c>
      <c r="EE532" s="194">
        <f t="shared" ca="1" si="556"/>
        <v>1.3963799927016407E-2</v>
      </c>
      <c r="EH532" s="194">
        <f t="shared" si="557"/>
        <v>0</v>
      </c>
      <c r="EI532" s="19" t="e">
        <f ca="1"/>
        <v>#N/A</v>
      </c>
      <c r="EJ532" s="19" t="e">
        <f t="shared" ca="1" si="558"/>
        <v>#N/A</v>
      </c>
      <c r="EM532" s="198" cm="1">
        <f t="array" ref="EM532">IFERROR(MATCH(TRUE,INDEX($B$14:$B$117&gt;=EL532,0),0),"")</f>
        <v>1</v>
      </c>
      <c r="EN532" s="194">
        <f t="shared" ca="1" si="559"/>
        <v>1.3963799927016407E-2</v>
      </c>
      <c r="EQ532" s="194">
        <f t="shared" si="560"/>
        <v>0</v>
      </c>
      <c r="ER532" s="19" t="e">
        <f ca="1"/>
        <v>#N/A</v>
      </c>
      <c r="ES532" s="19" t="e">
        <f t="shared" ca="1" si="561"/>
        <v>#N/A</v>
      </c>
      <c r="EV532" s="198" cm="1">
        <f t="array" ref="EV532">IFERROR(MATCH(TRUE,INDEX($B$14:$B$117&gt;=EU532,0),0),"")</f>
        <v>1</v>
      </c>
      <c r="EW532" s="194">
        <f t="shared" ca="1" si="562"/>
        <v>1.3963799927016407E-2</v>
      </c>
      <c r="EZ532" s="194">
        <f t="shared" si="563"/>
        <v>0</v>
      </c>
      <c r="FA532" s="19" t="e">
        <f ca="1"/>
        <v>#N/A</v>
      </c>
      <c r="FB532" s="19" t="e">
        <f t="shared" ca="1" si="564"/>
        <v>#N/A</v>
      </c>
      <c r="FE532" s="198" cm="1">
        <f t="array" ref="FE532">IFERROR(MATCH(TRUE,INDEX($B$14:$B$117&gt;=FD532,0),0),"")</f>
        <v>1</v>
      </c>
      <c r="FF532" s="194">
        <f t="shared" ca="1" si="565"/>
        <v>1.3963799927016407E-2</v>
      </c>
      <c r="FI532" s="194">
        <f t="shared" si="566"/>
        <v>0</v>
      </c>
      <c r="FJ532" s="19" t="e">
        <f ca="1"/>
        <v>#N/A</v>
      </c>
      <c r="FK532" s="19" t="e">
        <f t="shared" ca="1" si="567"/>
        <v>#N/A</v>
      </c>
      <c r="FN532" s="198" cm="1">
        <f t="array" ref="FN532">IFERROR(MATCH(TRUE,INDEX($B$14:$B$117&gt;=FM532,0),0),"")</f>
        <v>1</v>
      </c>
      <c r="FO532" s="194">
        <f t="shared" ca="1" si="568"/>
        <v>1.3963799927016407E-2</v>
      </c>
      <c r="FR532" s="194">
        <f t="shared" si="569"/>
        <v>0</v>
      </c>
      <c r="FS532" s="19" t="e">
        <f ca="1"/>
        <v>#N/A</v>
      </c>
      <c r="FT532" s="19" t="e">
        <f t="shared" ca="1" si="570"/>
        <v>#N/A</v>
      </c>
      <c r="FW532" s="198" cm="1">
        <f t="array" ref="FW532">IFERROR(MATCH(TRUE,INDEX($B$14:$B$117&gt;=FV532,0),0),"")</f>
        <v>1</v>
      </c>
      <c r="FX532" s="194">
        <f t="shared" ca="1" si="571"/>
        <v>1.3963799927016407E-2</v>
      </c>
      <c r="GA532" s="194">
        <f t="shared" si="572"/>
        <v>0</v>
      </c>
      <c r="GB532" s="19" t="e">
        <f ca="1"/>
        <v>#N/A</v>
      </c>
      <c r="GC532" s="19" t="e">
        <f t="shared" ca="1" si="573"/>
        <v>#N/A</v>
      </c>
    </row>
    <row r="533" spans="8:185" x14ac:dyDescent="0.2">
      <c r="H533" s="198" cm="1">
        <f t="array" ref="H533">IFERROR(MATCH(TRUE,INDEX($B$14:$B$117&gt;=G533,0),0),"")</f>
        <v>1</v>
      </c>
      <c r="I533" s="194">
        <f t="shared" ca="1" si="518"/>
        <v>1.3963799927016407E-2</v>
      </c>
      <c r="L533" s="194">
        <f t="shared" si="574"/>
        <v>0</v>
      </c>
      <c r="M533" s="19">
        <f ca="1"/>
        <v>0</v>
      </c>
      <c r="N533" s="19">
        <f t="shared" ca="1" si="575"/>
        <v>0</v>
      </c>
      <c r="Q533" s="198" cm="1">
        <f t="array" ref="Q533">IFERROR(MATCH(TRUE,INDEX($B$14:$B$117&gt;=P533,0),0),"")</f>
        <v>1</v>
      </c>
      <c r="R533" s="194">
        <f t="shared" ca="1" si="519"/>
        <v>1.3963799927016407E-2</v>
      </c>
      <c r="U533" s="194">
        <f t="shared" si="576"/>
        <v>0</v>
      </c>
      <c r="V533" s="19">
        <f ca="1"/>
        <v>0</v>
      </c>
      <c r="W533" s="19">
        <f t="shared" ca="1" si="577"/>
        <v>0</v>
      </c>
      <c r="Z533" s="198" cm="1">
        <f t="array" ref="Z533">IFERROR(MATCH(TRUE,INDEX($B$14:$B$117&gt;=Y533,0),0),"")</f>
        <v>1</v>
      </c>
      <c r="AA533" s="194">
        <f t="shared" ca="1" si="520"/>
        <v>1.3963799927016407E-2</v>
      </c>
      <c r="AD533" s="194">
        <f t="shared" si="521"/>
        <v>0</v>
      </c>
      <c r="AE533" s="19">
        <f ca="1"/>
        <v>0</v>
      </c>
      <c r="AF533" s="19">
        <f t="shared" ca="1" si="522"/>
        <v>0</v>
      </c>
      <c r="AI533" s="198" cm="1">
        <f t="array" ref="AI533">IFERROR(MATCH(TRUE,INDEX($B$14:$B$117&gt;=AH533,0),0),"")</f>
        <v>1</v>
      </c>
      <c r="AJ533" s="194">
        <f t="shared" ca="1" si="523"/>
        <v>1.3963799927016407E-2</v>
      </c>
      <c r="AM533" s="194">
        <f t="shared" si="524"/>
        <v>0</v>
      </c>
      <c r="AN533" s="19">
        <f ca="1"/>
        <v>0</v>
      </c>
      <c r="AO533" s="19">
        <f t="shared" ca="1" si="525"/>
        <v>0</v>
      </c>
      <c r="AR533" s="198" cm="1">
        <f t="array" ref="AR533">IFERROR(MATCH(TRUE,INDEX($B$14:$B$117&gt;=AQ533,0),0),"")</f>
        <v>1</v>
      </c>
      <c r="AS533" s="194">
        <f t="shared" ca="1" si="526"/>
        <v>1.3963799927016407E-2</v>
      </c>
      <c r="AV533" s="194">
        <f t="shared" si="527"/>
        <v>0</v>
      </c>
      <c r="AW533" s="19">
        <f ca="1"/>
        <v>0</v>
      </c>
      <c r="AX533" s="19">
        <f t="shared" ca="1" si="528"/>
        <v>0</v>
      </c>
      <c r="BA533" s="198" cm="1">
        <f t="array" ref="BA533">IFERROR(MATCH(TRUE,INDEX($B$14:$B$117&gt;=AZ533,0),0),"")</f>
        <v>1</v>
      </c>
      <c r="BB533" s="194">
        <f t="shared" ca="1" si="529"/>
        <v>1.3963799927016407E-2</v>
      </c>
      <c r="BE533" s="194">
        <f t="shared" si="530"/>
        <v>0</v>
      </c>
      <c r="BF533" s="19">
        <f ca="1"/>
        <v>0</v>
      </c>
      <c r="BG533" s="19">
        <f t="shared" ca="1" si="531"/>
        <v>0</v>
      </c>
      <c r="BJ533" s="198" cm="1">
        <f t="array" ref="BJ533">IFERROR(MATCH(TRUE,INDEX($B$14:$B$117&gt;=BI533,0),0),"")</f>
        <v>1</v>
      </c>
      <c r="BK533" s="194">
        <f t="shared" ca="1" si="532"/>
        <v>1.3963799927016407E-2</v>
      </c>
      <c r="BN533" s="194">
        <f t="shared" si="533"/>
        <v>0</v>
      </c>
      <c r="BO533" s="19">
        <f ca="1"/>
        <v>0</v>
      </c>
      <c r="BP533" s="19">
        <f t="shared" ca="1" si="534"/>
        <v>0</v>
      </c>
      <c r="BS533" s="198" cm="1">
        <f t="array" ref="BS533">IFERROR(MATCH(TRUE,INDEX($B$14:$B$117&gt;=BR533,0),0),"")</f>
        <v>1</v>
      </c>
      <c r="BT533" s="194">
        <f t="shared" ca="1" si="535"/>
        <v>1.3963799927016407E-2</v>
      </c>
      <c r="BW533" s="194">
        <f t="shared" si="536"/>
        <v>0</v>
      </c>
      <c r="BX533" s="19">
        <f ca="1"/>
        <v>0</v>
      </c>
      <c r="BY533" s="19">
        <f t="shared" ca="1" si="537"/>
        <v>0</v>
      </c>
      <c r="CB533" s="198" cm="1">
        <f t="array" ref="CB533">IFERROR(MATCH(TRUE,INDEX($B$14:$B$117&gt;=CA533,0),0),"")</f>
        <v>1</v>
      </c>
      <c r="CC533" s="194">
        <f t="shared" ca="1" si="538"/>
        <v>1.3963799927016407E-2</v>
      </c>
      <c r="CF533" s="194">
        <f t="shared" si="539"/>
        <v>0</v>
      </c>
      <c r="CG533" s="19">
        <f ca="1"/>
        <v>0</v>
      </c>
      <c r="CH533" s="19">
        <f t="shared" ca="1" si="540"/>
        <v>0</v>
      </c>
      <c r="CK533" s="198" cm="1">
        <f t="array" ref="CK533">IFERROR(MATCH(TRUE,INDEX($B$14:$B$117&gt;=CJ533,0),0),"")</f>
        <v>1</v>
      </c>
      <c r="CL533" s="194">
        <f t="shared" ca="1" si="541"/>
        <v>1.3963799927016407E-2</v>
      </c>
      <c r="CO533" s="194">
        <f t="shared" si="542"/>
        <v>0</v>
      </c>
      <c r="CP533" s="19">
        <f ca="1"/>
        <v>0</v>
      </c>
      <c r="CQ533" s="19">
        <f t="shared" ca="1" si="543"/>
        <v>0</v>
      </c>
      <c r="CT533" s="198" cm="1">
        <f t="array" ref="CT533">IFERROR(MATCH(TRUE,INDEX($B$14:$B$117&gt;=CS533,0),0),"")</f>
        <v>1</v>
      </c>
      <c r="CU533" s="194">
        <f t="shared" ca="1" si="544"/>
        <v>1.3963799927016407E-2</v>
      </c>
      <c r="CX533" s="194">
        <f t="shared" si="545"/>
        <v>0</v>
      </c>
      <c r="CY533" s="19" t="e">
        <f ca="1"/>
        <v>#N/A</v>
      </c>
      <c r="CZ533" s="19" t="e">
        <f t="shared" ca="1" si="546"/>
        <v>#N/A</v>
      </c>
      <c r="DC533" s="198" cm="1">
        <f t="array" ref="DC533">IFERROR(MATCH(TRUE,INDEX($B$14:$B$117&gt;=DB533,0),0),"")</f>
        <v>1</v>
      </c>
      <c r="DD533" s="194">
        <f t="shared" ca="1" si="547"/>
        <v>1.3963799927016407E-2</v>
      </c>
      <c r="DG533" s="194">
        <f t="shared" si="548"/>
        <v>0</v>
      </c>
      <c r="DH533" s="19" t="e">
        <f ca="1"/>
        <v>#N/A</v>
      </c>
      <c r="DI533" s="19" t="e">
        <f t="shared" ca="1" si="549"/>
        <v>#N/A</v>
      </c>
      <c r="DL533" s="198" cm="1">
        <f t="array" ref="DL533">IFERROR(MATCH(TRUE,INDEX($B$14:$B$117&gt;=DK533,0),0),"")</f>
        <v>1</v>
      </c>
      <c r="DM533" s="194">
        <f t="shared" ca="1" si="550"/>
        <v>1.3963799927016407E-2</v>
      </c>
      <c r="DP533" s="194">
        <f t="shared" si="551"/>
        <v>0</v>
      </c>
      <c r="DQ533" s="19" t="e">
        <f ca="1"/>
        <v>#N/A</v>
      </c>
      <c r="DR533" s="19" t="e">
        <f t="shared" ca="1" si="552"/>
        <v>#N/A</v>
      </c>
      <c r="DU533" s="198" cm="1">
        <f t="array" ref="DU533">IFERROR(MATCH(TRUE,INDEX($B$14:$B$117&gt;=DT533,0),0),"")</f>
        <v>1</v>
      </c>
      <c r="DV533" s="194">
        <f t="shared" ca="1" si="553"/>
        <v>1.3963799927016407E-2</v>
      </c>
      <c r="DY533" s="194">
        <f t="shared" si="554"/>
        <v>0</v>
      </c>
      <c r="DZ533" s="19" t="e">
        <f ca="1"/>
        <v>#N/A</v>
      </c>
      <c r="EA533" s="19" t="e">
        <f t="shared" ca="1" si="555"/>
        <v>#N/A</v>
      </c>
      <c r="ED533" s="198" cm="1">
        <f t="array" ref="ED533">IFERROR(MATCH(TRUE,INDEX($B$14:$B$117&gt;=EC533,0),0),"")</f>
        <v>1</v>
      </c>
      <c r="EE533" s="194">
        <f t="shared" ca="1" si="556"/>
        <v>1.3963799927016407E-2</v>
      </c>
      <c r="EH533" s="194">
        <f t="shared" si="557"/>
        <v>0</v>
      </c>
      <c r="EI533" s="19" t="e">
        <f ca="1"/>
        <v>#N/A</v>
      </c>
      <c r="EJ533" s="19" t="e">
        <f t="shared" ca="1" si="558"/>
        <v>#N/A</v>
      </c>
      <c r="EM533" s="198" cm="1">
        <f t="array" ref="EM533">IFERROR(MATCH(TRUE,INDEX($B$14:$B$117&gt;=EL533,0),0),"")</f>
        <v>1</v>
      </c>
      <c r="EN533" s="194">
        <f t="shared" ca="1" si="559"/>
        <v>1.3963799927016407E-2</v>
      </c>
      <c r="EQ533" s="194">
        <f t="shared" si="560"/>
        <v>0</v>
      </c>
      <c r="ER533" s="19" t="e">
        <f ca="1"/>
        <v>#N/A</v>
      </c>
      <c r="ES533" s="19" t="e">
        <f t="shared" ca="1" si="561"/>
        <v>#N/A</v>
      </c>
      <c r="EV533" s="198" cm="1">
        <f t="array" ref="EV533">IFERROR(MATCH(TRUE,INDEX($B$14:$B$117&gt;=EU533,0),0),"")</f>
        <v>1</v>
      </c>
      <c r="EW533" s="194">
        <f t="shared" ca="1" si="562"/>
        <v>1.3963799927016407E-2</v>
      </c>
      <c r="EZ533" s="194">
        <f t="shared" si="563"/>
        <v>0</v>
      </c>
      <c r="FA533" s="19" t="e">
        <f ca="1"/>
        <v>#N/A</v>
      </c>
      <c r="FB533" s="19" t="e">
        <f t="shared" ca="1" si="564"/>
        <v>#N/A</v>
      </c>
      <c r="FE533" s="198" cm="1">
        <f t="array" ref="FE533">IFERROR(MATCH(TRUE,INDEX($B$14:$B$117&gt;=FD533,0),0),"")</f>
        <v>1</v>
      </c>
      <c r="FF533" s="194">
        <f t="shared" ca="1" si="565"/>
        <v>1.3963799927016407E-2</v>
      </c>
      <c r="FI533" s="194">
        <f t="shared" si="566"/>
        <v>0</v>
      </c>
      <c r="FJ533" s="19" t="e">
        <f ca="1"/>
        <v>#N/A</v>
      </c>
      <c r="FK533" s="19" t="e">
        <f t="shared" ca="1" si="567"/>
        <v>#N/A</v>
      </c>
      <c r="FN533" s="198" cm="1">
        <f t="array" ref="FN533">IFERROR(MATCH(TRUE,INDEX($B$14:$B$117&gt;=FM533,0),0),"")</f>
        <v>1</v>
      </c>
      <c r="FO533" s="194">
        <f t="shared" ca="1" si="568"/>
        <v>1.3963799927016407E-2</v>
      </c>
      <c r="FR533" s="194">
        <f t="shared" si="569"/>
        <v>0</v>
      </c>
      <c r="FS533" s="19" t="e">
        <f ca="1"/>
        <v>#N/A</v>
      </c>
      <c r="FT533" s="19" t="e">
        <f t="shared" ca="1" si="570"/>
        <v>#N/A</v>
      </c>
      <c r="FW533" s="198" cm="1">
        <f t="array" ref="FW533">IFERROR(MATCH(TRUE,INDEX($B$14:$B$117&gt;=FV533,0),0),"")</f>
        <v>1</v>
      </c>
      <c r="FX533" s="194">
        <f t="shared" ca="1" si="571"/>
        <v>1.3963799927016407E-2</v>
      </c>
      <c r="GA533" s="194">
        <f t="shared" si="572"/>
        <v>0</v>
      </c>
      <c r="GB533" s="19" t="e">
        <f ca="1"/>
        <v>#N/A</v>
      </c>
      <c r="GC533" s="19" t="e">
        <f t="shared" ca="1" si="573"/>
        <v>#N/A</v>
      </c>
    </row>
    <row r="534" spans="8:185" x14ac:dyDescent="0.2">
      <c r="H534" s="198" cm="1">
        <f t="array" ref="H534">IFERROR(MATCH(TRUE,INDEX($B$14:$B$117&gt;=G534,0),0),"")</f>
        <v>1</v>
      </c>
      <c r="I534" s="194">
        <f t="shared" ca="1" si="518"/>
        <v>1.3963799927016407E-2</v>
      </c>
      <c r="L534" s="194">
        <f t="shared" si="574"/>
        <v>0</v>
      </c>
      <c r="M534" s="19">
        <f ca="1"/>
        <v>0</v>
      </c>
      <c r="N534" s="19">
        <f t="shared" ca="1" si="575"/>
        <v>0</v>
      </c>
      <c r="Q534" s="198" cm="1">
        <f t="array" ref="Q534">IFERROR(MATCH(TRUE,INDEX($B$14:$B$117&gt;=P534,0),0),"")</f>
        <v>1</v>
      </c>
      <c r="R534" s="194">
        <f t="shared" ca="1" si="519"/>
        <v>1.3963799927016407E-2</v>
      </c>
      <c r="U534" s="194">
        <f t="shared" si="576"/>
        <v>0</v>
      </c>
      <c r="V534" s="19">
        <f ca="1"/>
        <v>0</v>
      </c>
      <c r="W534" s="19">
        <f t="shared" ca="1" si="577"/>
        <v>0</v>
      </c>
      <c r="Z534" s="198" cm="1">
        <f t="array" ref="Z534">IFERROR(MATCH(TRUE,INDEX($B$14:$B$117&gt;=Y534,0),0),"")</f>
        <v>1</v>
      </c>
      <c r="AA534" s="194">
        <f t="shared" ca="1" si="520"/>
        <v>1.3963799927016407E-2</v>
      </c>
      <c r="AD534" s="194">
        <f t="shared" si="521"/>
        <v>0</v>
      </c>
      <c r="AE534" s="19">
        <f ca="1"/>
        <v>0</v>
      </c>
      <c r="AF534" s="19">
        <f t="shared" ca="1" si="522"/>
        <v>0</v>
      </c>
      <c r="AI534" s="198" cm="1">
        <f t="array" ref="AI534">IFERROR(MATCH(TRUE,INDEX($B$14:$B$117&gt;=AH534,0),0),"")</f>
        <v>1</v>
      </c>
      <c r="AJ534" s="194">
        <f t="shared" ca="1" si="523"/>
        <v>1.3963799927016407E-2</v>
      </c>
      <c r="AM534" s="194">
        <f t="shared" si="524"/>
        <v>0</v>
      </c>
      <c r="AN534" s="19">
        <f ca="1"/>
        <v>0</v>
      </c>
      <c r="AO534" s="19">
        <f t="shared" ca="1" si="525"/>
        <v>0</v>
      </c>
      <c r="AR534" s="198" cm="1">
        <f t="array" ref="AR534">IFERROR(MATCH(TRUE,INDEX($B$14:$B$117&gt;=AQ534,0),0),"")</f>
        <v>1</v>
      </c>
      <c r="AS534" s="194">
        <f t="shared" ca="1" si="526"/>
        <v>1.3963799927016407E-2</v>
      </c>
      <c r="AV534" s="194">
        <f t="shared" si="527"/>
        <v>0</v>
      </c>
      <c r="AW534" s="19">
        <f ca="1"/>
        <v>0</v>
      </c>
      <c r="AX534" s="19">
        <f t="shared" ca="1" si="528"/>
        <v>0</v>
      </c>
      <c r="BA534" s="198" cm="1">
        <f t="array" ref="BA534">IFERROR(MATCH(TRUE,INDEX($B$14:$B$117&gt;=AZ534,0),0),"")</f>
        <v>1</v>
      </c>
      <c r="BB534" s="194">
        <f t="shared" ca="1" si="529"/>
        <v>1.3963799927016407E-2</v>
      </c>
      <c r="BE534" s="194">
        <f t="shared" si="530"/>
        <v>0</v>
      </c>
      <c r="BF534" s="19">
        <f ca="1"/>
        <v>0</v>
      </c>
      <c r="BG534" s="19">
        <f t="shared" ca="1" si="531"/>
        <v>0</v>
      </c>
      <c r="BJ534" s="198" cm="1">
        <f t="array" ref="BJ534">IFERROR(MATCH(TRUE,INDEX($B$14:$B$117&gt;=BI534,0),0),"")</f>
        <v>1</v>
      </c>
      <c r="BK534" s="194">
        <f t="shared" ca="1" si="532"/>
        <v>1.3963799927016407E-2</v>
      </c>
      <c r="BN534" s="194">
        <f t="shared" si="533"/>
        <v>0</v>
      </c>
      <c r="BO534" s="19">
        <f ca="1"/>
        <v>0</v>
      </c>
      <c r="BP534" s="19">
        <f t="shared" ca="1" si="534"/>
        <v>0</v>
      </c>
      <c r="BS534" s="198" cm="1">
        <f t="array" ref="BS534">IFERROR(MATCH(TRUE,INDEX($B$14:$B$117&gt;=BR534,0),0),"")</f>
        <v>1</v>
      </c>
      <c r="BT534" s="194">
        <f t="shared" ca="1" si="535"/>
        <v>1.3963799927016407E-2</v>
      </c>
      <c r="BW534" s="194">
        <f t="shared" si="536"/>
        <v>0</v>
      </c>
      <c r="BX534" s="19">
        <f ca="1"/>
        <v>0</v>
      </c>
      <c r="BY534" s="19">
        <f t="shared" ca="1" si="537"/>
        <v>0</v>
      </c>
      <c r="CB534" s="198" cm="1">
        <f t="array" ref="CB534">IFERROR(MATCH(TRUE,INDEX($B$14:$B$117&gt;=CA534,0),0),"")</f>
        <v>1</v>
      </c>
      <c r="CC534" s="194">
        <f t="shared" ca="1" si="538"/>
        <v>1.3963799927016407E-2</v>
      </c>
      <c r="CF534" s="194">
        <f t="shared" si="539"/>
        <v>0</v>
      </c>
      <c r="CG534" s="19">
        <f ca="1"/>
        <v>0</v>
      </c>
      <c r="CH534" s="19">
        <f t="shared" ca="1" si="540"/>
        <v>0</v>
      </c>
      <c r="CK534" s="198" cm="1">
        <f t="array" ref="CK534">IFERROR(MATCH(TRUE,INDEX($B$14:$B$117&gt;=CJ534,0),0),"")</f>
        <v>1</v>
      </c>
      <c r="CL534" s="194">
        <f t="shared" ca="1" si="541"/>
        <v>1.3963799927016407E-2</v>
      </c>
      <c r="CO534" s="194">
        <f t="shared" si="542"/>
        <v>0</v>
      </c>
      <c r="CP534" s="19">
        <f ca="1"/>
        <v>0</v>
      </c>
      <c r="CQ534" s="19">
        <f t="shared" ca="1" si="543"/>
        <v>0</v>
      </c>
      <c r="CT534" s="198" cm="1">
        <f t="array" ref="CT534">IFERROR(MATCH(TRUE,INDEX($B$14:$B$117&gt;=CS534,0),0),"")</f>
        <v>1</v>
      </c>
      <c r="CU534" s="194">
        <f t="shared" ca="1" si="544"/>
        <v>1.3963799927016407E-2</v>
      </c>
      <c r="CX534" s="194">
        <f t="shared" si="545"/>
        <v>0</v>
      </c>
      <c r="CY534" s="19" t="e">
        <f ca="1"/>
        <v>#N/A</v>
      </c>
      <c r="CZ534" s="19" t="e">
        <f t="shared" ca="1" si="546"/>
        <v>#N/A</v>
      </c>
      <c r="DC534" s="198" cm="1">
        <f t="array" ref="DC534">IFERROR(MATCH(TRUE,INDEX($B$14:$B$117&gt;=DB534,0),0),"")</f>
        <v>1</v>
      </c>
      <c r="DD534" s="194">
        <f t="shared" ca="1" si="547"/>
        <v>1.3963799927016407E-2</v>
      </c>
      <c r="DG534" s="194">
        <f t="shared" si="548"/>
        <v>0</v>
      </c>
      <c r="DH534" s="19" t="e">
        <f ca="1"/>
        <v>#N/A</v>
      </c>
      <c r="DI534" s="19" t="e">
        <f t="shared" ca="1" si="549"/>
        <v>#N/A</v>
      </c>
      <c r="DL534" s="198" cm="1">
        <f t="array" ref="DL534">IFERROR(MATCH(TRUE,INDEX($B$14:$B$117&gt;=DK534,0),0),"")</f>
        <v>1</v>
      </c>
      <c r="DM534" s="194">
        <f t="shared" ca="1" si="550"/>
        <v>1.3963799927016407E-2</v>
      </c>
      <c r="DP534" s="194">
        <f t="shared" si="551"/>
        <v>0</v>
      </c>
      <c r="DQ534" s="19" t="e">
        <f ca="1"/>
        <v>#N/A</v>
      </c>
      <c r="DR534" s="19" t="e">
        <f t="shared" ca="1" si="552"/>
        <v>#N/A</v>
      </c>
      <c r="DU534" s="198" cm="1">
        <f t="array" ref="DU534">IFERROR(MATCH(TRUE,INDEX($B$14:$B$117&gt;=DT534,0),0),"")</f>
        <v>1</v>
      </c>
      <c r="DV534" s="194">
        <f t="shared" ca="1" si="553"/>
        <v>1.3963799927016407E-2</v>
      </c>
      <c r="DY534" s="194">
        <f t="shared" si="554"/>
        <v>0</v>
      </c>
      <c r="DZ534" s="19" t="e">
        <f ca="1"/>
        <v>#N/A</v>
      </c>
      <c r="EA534" s="19" t="e">
        <f t="shared" ca="1" si="555"/>
        <v>#N/A</v>
      </c>
      <c r="ED534" s="198" cm="1">
        <f t="array" ref="ED534">IFERROR(MATCH(TRUE,INDEX($B$14:$B$117&gt;=EC534,0),0),"")</f>
        <v>1</v>
      </c>
      <c r="EE534" s="194">
        <f t="shared" ca="1" si="556"/>
        <v>1.3963799927016407E-2</v>
      </c>
      <c r="EH534" s="194">
        <f t="shared" si="557"/>
        <v>0</v>
      </c>
      <c r="EI534" s="19" t="e">
        <f ca="1"/>
        <v>#N/A</v>
      </c>
      <c r="EJ534" s="19" t="e">
        <f t="shared" ca="1" si="558"/>
        <v>#N/A</v>
      </c>
      <c r="EM534" s="198" cm="1">
        <f t="array" ref="EM534">IFERROR(MATCH(TRUE,INDEX($B$14:$B$117&gt;=EL534,0),0),"")</f>
        <v>1</v>
      </c>
      <c r="EN534" s="194">
        <f t="shared" ca="1" si="559"/>
        <v>1.3963799927016407E-2</v>
      </c>
      <c r="EQ534" s="194">
        <f t="shared" si="560"/>
        <v>0</v>
      </c>
      <c r="ER534" s="19" t="e">
        <f ca="1"/>
        <v>#N/A</v>
      </c>
      <c r="ES534" s="19" t="e">
        <f t="shared" ca="1" si="561"/>
        <v>#N/A</v>
      </c>
      <c r="EV534" s="198" cm="1">
        <f t="array" ref="EV534">IFERROR(MATCH(TRUE,INDEX($B$14:$B$117&gt;=EU534,0),0),"")</f>
        <v>1</v>
      </c>
      <c r="EW534" s="194">
        <f t="shared" ca="1" si="562"/>
        <v>1.3963799927016407E-2</v>
      </c>
      <c r="EZ534" s="194">
        <f t="shared" si="563"/>
        <v>0</v>
      </c>
      <c r="FA534" s="19" t="e">
        <f ca="1"/>
        <v>#N/A</v>
      </c>
      <c r="FB534" s="19" t="e">
        <f t="shared" ca="1" si="564"/>
        <v>#N/A</v>
      </c>
      <c r="FE534" s="198" cm="1">
        <f t="array" ref="FE534">IFERROR(MATCH(TRUE,INDEX($B$14:$B$117&gt;=FD534,0),0),"")</f>
        <v>1</v>
      </c>
      <c r="FF534" s="194">
        <f t="shared" ca="1" si="565"/>
        <v>1.3963799927016407E-2</v>
      </c>
      <c r="FI534" s="194">
        <f t="shared" si="566"/>
        <v>0</v>
      </c>
      <c r="FJ534" s="19" t="e">
        <f ca="1"/>
        <v>#N/A</v>
      </c>
      <c r="FK534" s="19" t="e">
        <f t="shared" ca="1" si="567"/>
        <v>#N/A</v>
      </c>
      <c r="FN534" s="198" cm="1">
        <f t="array" ref="FN534">IFERROR(MATCH(TRUE,INDEX($B$14:$B$117&gt;=FM534,0),0),"")</f>
        <v>1</v>
      </c>
      <c r="FO534" s="194">
        <f t="shared" ca="1" si="568"/>
        <v>1.3963799927016407E-2</v>
      </c>
      <c r="FR534" s="194">
        <f t="shared" si="569"/>
        <v>0</v>
      </c>
      <c r="FS534" s="19" t="e">
        <f ca="1"/>
        <v>#N/A</v>
      </c>
      <c r="FT534" s="19" t="e">
        <f t="shared" ca="1" si="570"/>
        <v>#N/A</v>
      </c>
      <c r="FW534" s="198" cm="1">
        <f t="array" ref="FW534">IFERROR(MATCH(TRUE,INDEX($B$14:$B$117&gt;=FV534,0),0),"")</f>
        <v>1</v>
      </c>
      <c r="FX534" s="194">
        <f t="shared" ca="1" si="571"/>
        <v>1.3963799927016407E-2</v>
      </c>
      <c r="GA534" s="194">
        <f t="shared" si="572"/>
        <v>0</v>
      </c>
      <c r="GB534" s="19" t="e">
        <f ca="1"/>
        <v>#N/A</v>
      </c>
      <c r="GC534" s="19" t="e">
        <f t="shared" ca="1" si="573"/>
        <v>#N/A</v>
      </c>
    </row>
    <row r="535" spans="8:185" x14ac:dyDescent="0.2">
      <c r="H535" s="198" cm="1">
        <f t="array" ref="H535">IFERROR(MATCH(TRUE,INDEX($B$14:$B$117&gt;=G535,0),0),"")</f>
        <v>1</v>
      </c>
      <c r="I535" s="194">
        <f t="shared" ca="1" si="518"/>
        <v>1.3963799927016407E-2</v>
      </c>
      <c r="L535" s="194">
        <f t="shared" si="574"/>
        <v>0</v>
      </c>
      <c r="M535" s="19">
        <f ca="1"/>
        <v>0</v>
      </c>
      <c r="N535" s="19">
        <f t="shared" ca="1" si="575"/>
        <v>0</v>
      </c>
      <c r="Q535" s="198" cm="1">
        <f t="array" ref="Q535">IFERROR(MATCH(TRUE,INDEX($B$14:$B$117&gt;=P535,0),0),"")</f>
        <v>1</v>
      </c>
      <c r="R535" s="194">
        <f t="shared" ca="1" si="519"/>
        <v>1.3963799927016407E-2</v>
      </c>
      <c r="U535" s="194">
        <f t="shared" si="576"/>
        <v>0</v>
      </c>
      <c r="V535" s="19">
        <f ca="1"/>
        <v>0</v>
      </c>
      <c r="W535" s="19">
        <f t="shared" ca="1" si="577"/>
        <v>0</v>
      </c>
      <c r="Z535" s="198" cm="1">
        <f t="array" ref="Z535">IFERROR(MATCH(TRUE,INDEX($B$14:$B$117&gt;=Y535,0),0),"")</f>
        <v>1</v>
      </c>
      <c r="AA535" s="194">
        <f t="shared" ca="1" si="520"/>
        <v>1.3963799927016407E-2</v>
      </c>
      <c r="AD535" s="194">
        <f t="shared" si="521"/>
        <v>0</v>
      </c>
      <c r="AE535" s="19">
        <f ca="1"/>
        <v>0</v>
      </c>
      <c r="AF535" s="19">
        <f t="shared" ca="1" si="522"/>
        <v>0</v>
      </c>
      <c r="AI535" s="198" cm="1">
        <f t="array" ref="AI535">IFERROR(MATCH(TRUE,INDEX($B$14:$B$117&gt;=AH535,0),0),"")</f>
        <v>1</v>
      </c>
      <c r="AJ535" s="194">
        <f t="shared" ca="1" si="523"/>
        <v>1.3963799927016407E-2</v>
      </c>
      <c r="AM535" s="194">
        <f t="shared" si="524"/>
        <v>0</v>
      </c>
      <c r="AN535" s="19">
        <f ca="1"/>
        <v>0</v>
      </c>
      <c r="AO535" s="19">
        <f t="shared" ca="1" si="525"/>
        <v>0</v>
      </c>
      <c r="AR535" s="198" cm="1">
        <f t="array" ref="AR535">IFERROR(MATCH(TRUE,INDEX($B$14:$B$117&gt;=AQ535,0),0),"")</f>
        <v>1</v>
      </c>
      <c r="AS535" s="194">
        <f t="shared" ca="1" si="526"/>
        <v>1.3963799927016407E-2</v>
      </c>
      <c r="AV535" s="194">
        <f t="shared" si="527"/>
        <v>0</v>
      </c>
      <c r="AW535" s="19">
        <f ca="1"/>
        <v>0</v>
      </c>
      <c r="AX535" s="19">
        <f t="shared" ca="1" si="528"/>
        <v>0</v>
      </c>
      <c r="BA535" s="198" cm="1">
        <f t="array" ref="BA535">IFERROR(MATCH(TRUE,INDEX($B$14:$B$117&gt;=AZ535,0),0),"")</f>
        <v>1</v>
      </c>
      <c r="BB535" s="194">
        <f t="shared" ca="1" si="529"/>
        <v>1.3963799927016407E-2</v>
      </c>
      <c r="BE535" s="194">
        <f t="shared" si="530"/>
        <v>0</v>
      </c>
      <c r="BF535" s="19">
        <f ca="1"/>
        <v>0</v>
      </c>
      <c r="BG535" s="19">
        <f t="shared" ca="1" si="531"/>
        <v>0</v>
      </c>
      <c r="BJ535" s="198" cm="1">
        <f t="array" ref="BJ535">IFERROR(MATCH(TRUE,INDEX($B$14:$B$117&gt;=BI535,0),0),"")</f>
        <v>1</v>
      </c>
      <c r="BK535" s="194">
        <f t="shared" ca="1" si="532"/>
        <v>1.3963799927016407E-2</v>
      </c>
      <c r="BN535" s="194">
        <f t="shared" si="533"/>
        <v>0</v>
      </c>
      <c r="BO535" s="19">
        <f ca="1"/>
        <v>0</v>
      </c>
      <c r="BP535" s="19">
        <f t="shared" ca="1" si="534"/>
        <v>0</v>
      </c>
      <c r="BS535" s="198" cm="1">
        <f t="array" ref="BS535">IFERROR(MATCH(TRUE,INDEX($B$14:$B$117&gt;=BR535,0),0),"")</f>
        <v>1</v>
      </c>
      <c r="BT535" s="194">
        <f t="shared" ca="1" si="535"/>
        <v>1.3963799927016407E-2</v>
      </c>
      <c r="BW535" s="194">
        <f t="shared" si="536"/>
        <v>0</v>
      </c>
      <c r="BX535" s="19">
        <f ca="1"/>
        <v>0</v>
      </c>
      <c r="BY535" s="19">
        <f t="shared" ca="1" si="537"/>
        <v>0</v>
      </c>
      <c r="CB535" s="198" cm="1">
        <f t="array" ref="CB535">IFERROR(MATCH(TRUE,INDEX($B$14:$B$117&gt;=CA535,0),0),"")</f>
        <v>1</v>
      </c>
      <c r="CC535" s="194">
        <f t="shared" ca="1" si="538"/>
        <v>1.3963799927016407E-2</v>
      </c>
      <c r="CF535" s="194">
        <f t="shared" si="539"/>
        <v>0</v>
      </c>
      <c r="CG535" s="19">
        <f ca="1"/>
        <v>0</v>
      </c>
      <c r="CH535" s="19">
        <f t="shared" ca="1" si="540"/>
        <v>0</v>
      </c>
      <c r="CK535" s="198" cm="1">
        <f t="array" ref="CK535">IFERROR(MATCH(TRUE,INDEX($B$14:$B$117&gt;=CJ535,0),0),"")</f>
        <v>1</v>
      </c>
      <c r="CL535" s="194">
        <f t="shared" ca="1" si="541"/>
        <v>1.3963799927016407E-2</v>
      </c>
      <c r="CO535" s="194">
        <f t="shared" si="542"/>
        <v>0</v>
      </c>
      <c r="CP535" s="19">
        <f ca="1"/>
        <v>0</v>
      </c>
      <c r="CQ535" s="19">
        <f t="shared" ca="1" si="543"/>
        <v>0</v>
      </c>
      <c r="CT535" s="198" cm="1">
        <f t="array" ref="CT535">IFERROR(MATCH(TRUE,INDEX($B$14:$B$117&gt;=CS535,0),0),"")</f>
        <v>1</v>
      </c>
      <c r="CU535" s="194">
        <f t="shared" ca="1" si="544"/>
        <v>1.3963799927016407E-2</v>
      </c>
      <c r="CX535" s="194">
        <f t="shared" si="545"/>
        <v>0</v>
      </c>
      <c r="CY535" s="19" t="e">
        <f ca="1"/>
        <v>#N/A</v>
      </c>
      <c r="CZ535" s="19" t="e">
        <f t="shared" ca="1" si="546"/>
        <v>#N/A</v>
      </c>
      <c r="DC535" s="198" cm="1">
        <f t="array" ref="DC535">IFERROR(MATCH(TRUE,INDEX($B$14:$B$117&gt;=DB535,0),0),"")</f>
        <v>1</v>
      </c>
      <c r="DD535" s="194">
        <f t="shared" ca="1" si="547"/>
        <v>1.3963799927016407E-2</v>
      </c>
      <c r="DG535" s="194">
        <f t="shared" si="548"/>
        <v>0</v>
      </c>
      <c r="DH535" s="19" t="e">
        <f ca="1"/>
        <v>#N/A</v>
      </c>
      <c r="DI535" s="19" t="e">
        <f t="shared" ca="1" si="549"/>
        <v>#N/A</v>
      </c>
      <c r="DL535" s="198" cm="1">
        <f t="array" ref="DL535">IFERROR(MATCH(TRUE,INDEX($B$14:$B$117&gt;=DK535,0),0),"")</f>
        <v>1</v>
      </c>
      <c r="DM535" s="194">
        <f t="shared" ca="1" si="550"/>
        <v>1.3963799927016407E-2</v>
      </c>
      <c r="DP535" s="194">
        <f t="shared" si="551"/>
        <v>0</v>
      </c>
      <c r="DQ535" s="19" t="e">
        <f ca="1"/>
        <v>#N/A</v>
      </c>
      <c r="DR535" s="19" t="e">
        <f t="shared" ca="1" si="552"/>
        <v>#N/A</v>
      </c>
      <c r="DU535" s="198" cm="1">
        <f t="array" ref="DU535">IFERROR(MATCH(TRUE,INDEX($B$14:$B$117&gt;=DT535,0),0),"")</f>
        <v>1</v>
      </c>
      <c r="DV535" s="194">
        <f t="shared" ca="1" si="553"/>
        <v>1.3963799927016407E-2</v>
      </c>
      <c r="DY535" s="194">
        <f t="shared" si="554"/>
        <v>0</v>
      </c>
      <c r="DZ535" s="19" t="e">
        <f ca="1"/>
        <v>#N/A</v>
      </c>
      <c r="EA535" s="19" t="e">
        <f t="shared" ca="1" si="555"/>
        <v>#N/A</v>
      </c>
      <c r="ED535" s="198" cm="1">
        <f t="array" ref="ED535">IFERROR(MATCH(TRUE,INDEX($B$14:$B$117&gt;=EC535,0),0),"")</f>
        <v>1</v>
      </c>
      <c r="EE535" s="194">
        <f t="shared" ca="1" si="556"/>
        <v>1.3963799927016407E-2</v>
      </c>
      <c r="EH535" s="194">
        <f t="shared" si="557"/>
        <v>0</v>
      </c>
      <c r="EI535" s="19" t="e">
        <f ca="1"/>
        <v>#N/A</v>
      </c>
      <c r="EJ535" s="19" t="e">
        <f t="shared" ca="1" si="558"/>
        <v>#N/A</v>
      </c>
      <c r="EM535" s="198" cm="1">
        <f t="array" ref="EM535">IFERROR(MATCH(TRUE,INDEX($B$14:$B$117&gt;=EL535,0),0),"")</f>
        <v>1</v>
      </c>
      <c r="EN535" s="194">
        <f t="shared" ca="1" si="559"/>
        <v>1.3963799927016407E-2</v>
      </c>
      <c r="EQ535" s="194">
        <f t="shared" si="560"/>
        <v>0</v>
      </c>
      <c r="ER535" s="19" t="e">
        <f ca="1"/>
        <v>#N/A</v>
      </c>
      <c r="ES535" s="19" t="e">
        <f t="shared" ca="1" si="561"/>
        <v>#N/A</v>
      </c>
      <c r="EV535" s="198" cm="1">
        <f t="array" ref="EV535">IFERROR(MATCH(TRUE,INDEX($B$14:$B$117&gt;=EU535,0),0),"")</f>
        <v>1</v>
      </c>
      <c r="EW535" s="194">
        <f t="shared" ca="1" si="562"/>
        <v>1.3963799927016407E-2</v>
      </c>
      <c r="EZ535" s="194">
        <f t="shared" si="563"/>
        <v>0</v>
      </c>
      <c r="FA535" s="19" t="e">
        <f ca="1"/>
        <v>#N/A</v>
      </c>
      <c r="FB535" s="19" t="e">
        <f t="shared" ca="1" si="564"/>
        <v>#N/A</v>
      </c>
      <c r="FE535" s="198" cm="1">
        <f t="array" ref="FE535">IFERROR(MATCH(TRUE,INDEX($B$14:$B$117&gt;=FD535,0),0),"")</f>
        <v>1</v>
      </c>
      <c r="FF535" s="194">
        <f t="shared" ca="1" si="565"/>
        <v>1.3963799927016407E-2</v>
      </c>
      <c r="FI535" s="194">
        <f t="shared" si="566"/>
        <v>0</v>
      </c>
      <c r="FJ535" s="19" t="e">
        <f ca="1"/>
        <v>#N/A</v>
      </c>
      <c r="FK535" s="19" t="e">
        <f t="shared" ca="1" si="567"/>
        <v>#N/A</v>
      </c>
      <c r="FN535" s="198" cm="1">
        <f t="array" ref="FN535">IFERROR(MATCH(TRUE,INDEX($B$14:$B$117&gt;=FM535,0),0),"")</f>
        <v>1</v>
      </c>
      <c r="FO535" s="194">
        <f t="shared" ca="1" si="568"/>
        <v>1.3963799927016407E-2</v>
      </c>
      <c r="FR535" s="194">
        <f t="shared" si="569"/>
        <v>0</v>
      </c>
      <c r="FS535" s="19" t="e">
        <f ca="1"/>
        <v>#N/A</v>
      </c>
      <c r="FT535" s="19" t="e">
        <f t="shared" ca="1" si="570"/>
        <v>#N/A</v>
      </c>
      <c r="FW535" s="198" cm="1">
        <f t="array" ref="FW535">IFERROR(MATCH(TRUE,INDEX($B$14:$B$117&gt;=FV535,0),0),"")</f>
        <v>1</v>
      </c>
      <c r="FX535" s="194">
        <f t="shared" ca="1" si="571"/>
        <v>1.3963799927016407E-2</v>
      </c>
      <c r="GA535" s="194">
        <f t="shared" si="572"/>
        <v>0</v>
      </c>
      <c r="GB535" s="19" t="e">
        <f ca="1"/>
        <v>#N/A</v>
      </c>
      <c r="GC535" s="19" t="e">
        <f t="shared" ca="1" si="573"/>
        <v>#N/A</v>
      </c>
    </row>
    <row r="536" spans="8:185" x14ac:dyDescent="0.2">
      <c r="H536" s="198" cm="1">
        <f t="array" ref="H536">IFERROR(MATCH(TRUE,INDEX($B$14:$B$117&gt;=G536,0),0),"")</f>
        <v>1</v>
      </c>
      <c r="I536" s="194">
        <f t="shared" ca="1" si="518"/>
        <v>1.3963799927016407E-2</v>
      </c>
      <c r="L536" s="194">
        <f t="shared" si="574"/>
        <v>0</v>
      </c>
      <c r="M536" s="19">
        <f ca="1"/>
        <v>0</v>
      </c>
      <c r="N536" s="19">
        <f t="shared" ca="1" si="575"/>
        <v>0</v>
      </c>
      <c r="Q536" s="198" cm="1">
        <f t="array" ref="Q536">IFERROR(MATCH(TRUE,INDEX($B$14:$B$117&gt;=P536,0),0),"")</f>
        <v>1</v>
      </c>
      <c r="R536" s="194">
        <f t="shared" ca="1" si="519"/>
        <v>1.3963799927016407E-2</v>
      </c>
      <c r="U536" s="194">
        <f t="shared" si="576"/>
        <v>0</v>
      </c>
      <c r="V536" s="19">
        <f ca="1"/>
        <v>0</v>
      </c>
      <c r="W536" s="19">
        <f t="shared" ca="1" si="577"/>
        <v>0</v>
      </c>
      <c r="Z536" s="198" cm="1">
        <f t="array" ref="Z536">IFERROR(MATCH(TRUE,INDEX($B$14:$B$117&gt;=Y536,0),0),"")</f>
        <v>1</v>
      </c>
      <c r="AA536" s="194">
        <f t="shared" ca="1" si="520"/>
        <v>1.3963799927016407E-2</v>
      </c>
      <c r="AD536" s="194">
        <f t="shared" si="521"/>
        <v>0</v>
      </c>
      <c r="AE536" s="19">
        <f ca="1"/>
        <v>0</v>
      </c>
      <c r="AF536" s="19">
        <f t="shared" ca="1" si="522"/>
        <v>0</v>
      </c>
      <c r="AI536" s="198" cm="1">
        <f t="array" ref="AI536">IFERROR(MATCH(TRUE,INDEX($B$14:$B$117&gt;=AH536,0),0),"")</f>
        <v>1</v>
      </c>
      <c r="AJ536" s="194">
        <f t="shared" ca="1" si="523"/>
        <v>1.3963799927016407E-2</v>
      </c>
      <c r="AM536" s="194">
        <f t="shared" si="524"/>
        <v>0</v>
      </c>
      <c r="AN536" s="19">
        <f ca="1"/>
        <v>0</v>
      </c>
      <c r="AO536" s="19">
        <f t="shared" ca="1" si="525"/>
        <v>0</v>
      </c>
      <c r="AR536" s="198" cm="1">
        <f t="array" ref="AR536">IFERROR(MATCH(TRUE,INDEX($B$14:$B$117&gt;=AQ536,0),0),"")</f>
        <v>1</v>
      </c>
      <c r="AS536" s="194">
        <f t="shared" ca="1" si="526"/>
        <v>1.3963799927016407E-2</v>
      </c>
      <c r="AV536" s="194">
        <f t="shared" si="527"/>
        <v>0</v>
      </c>
      <c r="AW536" s="19">
        <f ca="1"/>
        <v>0</v>
      </c>
      <c r="AX536" s="19">
        <f t="shared" ca="1" si="528"/>
        <v>0</v>
      </c>
      <c r="BA536" s="198" cm="1">
        <f t="array" ref="BA536">IFERROR(MATCH(TRUE,INDEX($B$14:$B$117&gt;=AZ536,0),0),"")</f>
        <v>1</v>
      </c>
      <c r="BB536" s="194">
        <f t="shared" ca="1" si="529"/>
        <v>1.3963799927016407E-2</v>
      </c>
      <c r="BE536" s="194">
        <f t="shared" si="530"/>
        <v>0</v>
      </c>
      <c r="BF536" s="19">
        <f ca="1"/>
        <v>0</v>
      </c>
      <c r="BG536" s="19">
        <f t="shared" ca="1" si="531"/>
        <v>0</v>
      </c>
      <c r="BJ536" s="198" cm="1">
        <f t="array" ref="BJ536">IFERROR(MATCH(TRUE,INDEX($B$14:$B$117&gt;=BI536,0),0),"")</f>
        <v>1</v>
      </c>
      <c r="BK536" s="194">
        <f t="shared" ca="1" si="532"/>
        <v>1.3963799927016407E-2</v>
      </c>
      <c r="BN536" s="194">
        <f t="shared" si="533"/>
        <v>0</v>
      </c>
      <c r="BO536" s="19">
        <f ca="1"/>
        <v>0</v>
      </c>
      <c r="BP536" s="19">
        <f t="shared" ca="1" si="534"/>
        <v>0</v>
      </c>
      <c r="BS536" s="198" cm="1">
        <f t="array" ref="BS536">IFERROR(MATCH(TRUE,INDEX($B$14:$B$117&gt;=BR536,0),0),"")</f>
        <v>1</v>
      </c>
      <c r="BT536" s="194">
        <f t="shared" ca="1" si="535"/>
        <v>1.3963799927016407E-2</v>
      </c>
      <c r="BW536" s="194">
        <f t="shared" si="536"/>
        <v>0</v>
      </c>
      <c r="BX536" s="19">
        <f ca="1"/>
        <v>0</v>
      </c>
      <c r="BY536" s="19">
        <f t="shared" ca="1" si="537"/>
        <v>0</v>
      </c>
      <c r="CB536" s="198" cm="1">
        <f t="array" ref="CB536">IFERROR(MATCH(TRUE,INDEX($B$14:$B$117&gt;=CA536,0),0),"")</f>
        <v>1</v>
      </c>
      <c r="CC536" s="194">
        <f t="shared" ca="1" si="538"/>
        <v>1.3963799927016407E-2</v>
      </c>
      <c r="CF536" s="194">
        <f t="shared" si="539"/>
        <v>0</v>
      </c>
      <c r="CG536" s="19">
        <f ca="1"/>
        <v>0</v>
      </c>
      <c r="CH536" s="19">
        <f t="shared" ca="1" si="540"/>
        <v>0</v>
      </c>
      <c r="CK536" s="198" cm="1">
        <f t="array" ref="CK536">IFERROR(MATCH(TRUE,INDEX($B$14:$B$117&gt;=CJ536,0),0),"")</f>
        <v>1</v>
      </c>
      <c r="CL536" s="194">
        <f t="shared" ca="1" si="541"/>
        <v>1.3963799927016407E-2</v>
      </c>
      <c r="CO536" s="194">
        <f t="shared" si="542"/>
        <v>0</v>
      </c>
      <c r="CP536" s="19">
        <f ca="1"/>
        <v>0</v>
      </c>
      <c r="CQ536" s="19">
        <f t="shared" ca="1" si="543"/>
        <v>0</v>
      </c>
      <c r="CT536" s="198" cm="1">
        <f t="array" ref="CT536">IFERROR(MATCH(TRUE,INDEX($B$14:$B$117&gt;=CS536,0),0),"")</f>
        <v>1</v>
      </c>
      <c r="CU536" s="194">
        <f t="shared" ca="1" si="544"/>
        <v>1.3963799927016407E-2</v>
      </c>
      <c r="CX536" s="194">
        <f t="shared" si="545"/>
        <v>0</v>
      </c>
      <c r="CY536" s="19" t="e">
        <f ca="1"/>
        <v>#N/A</v>
      </c>
      <c r="CZ536" s="19" t="e">
        <f t="shared" ca="1" si="546"/>
        <v>#N/A</v>
      </c>
      <c r="DC536" s="198" cm="1">
        <f t="array" ref="DC536">IFERROR(MATCH(TRUE,INDEX($B$14:$B$117&gt;=DB536,0),0),"")</f>
        <v>1</v>
      </c>
      <c r="DD536" s="194">
        <f t="shared" ca="1" si="547"/>
        <v>1.3963799927016407E-2</v>
      </c>
      <c r="DG536" s="194">
        <f t="shared" si="548"/>
        <v>0</v>
      </c>
      <c r="DH536" s="19" t="e">
        <f ca="1"/>
        <v>#N/A</v>
      </c>
      <c r="DI536" s="19" t="e">
        <f t="shared" ca="1" si="549"/>
        <v>#N/A</v>
      </c>
      <c r="DL536" s="198" cm="1">
        <f t="array" ref="DL536">IFERROR(MATCH(TRUE,INDEX($B$14:$B$117&gt;=DK536,0),0),"")</f>
        <v>1</v>
      </c>
      <c r="DM536" s="194">
        <f t="shared" ca="1" si="550"/>
        <v>1.3963799927016407E-2</v>
      </c>
      <c r="DP536" s="194">
        <f t="shared" si="551"/>
        <v>0</v>
      </c>
      <c r="DQ536" s="19" t="e">
        <f ca="1"/>
        <v>#N/A</v>
      </c>
      <c r="DR536" s="19" t="e">
        <f t="shared" ca="1" si="552"/>
        <v>#N/A</v>
      </c>
      <c r="DU536" s="198" cm="1">
        <f t="array" ref="DU536">IFERROR(MATCH(TRUE,INDEX($B$14:$B$117&gt;=DT536,0),0),"")</f>
        <v>1</v>
      </c>
      <c r="DV536" s="194">
        <f t="shared" ca="1" si="553"/>
        <v>1.3963799927016407E-2</v>
      </c>
      <c r="DY536" s="194">
        <f t="shared" si="554"/>
        <v>0</v>
      </c>
      <c r="DZ536" s="19" t="e">
        <f ca="1"/>
        <v>#N/A</v>
      </c>
      <c r="EA536" s="19" t="e">
        <f t="shared" ca="1" si="555"/>
        <v>#N/A</v>
      </c>
      <c r="ED536" s="198" cm="1">
        <f t="array" ref="ED536">IFERROR(MATCH(TRUE,INDEX($B$14:$B$117&gt;=EC536,0),0),"")</f>
        <v>1</v>
      </c>
      <c r="EE536" s="194">
        <f t="shared" ca="1" si="556"/>
        <v>1.3963799927016407E-2</v>
      </c>
      <c r="EH536" s="194">
        <f t="shared" si="557"/>
        <v>0</v>
      </c>
      <c r="EI536" s="19" t="e">
        <f ca="1"/>
        <v>#N/A</v>
      </c>
      <c r="EJ536" s="19" t="e">
        <f t="shared" ca="1" si="558"/>
        <v>#N/A</v>
      </c>
      <c r="EM536" s="198" cm="1">
        <f t="array" ref="EM536">IFERROR(MATCH(TRUE,INDEX($B$14:$B$117&gt;=EL536,0),0),"")</f>
        <v>1</v>
      </c>
      <c r="EN536" s="194">
        <f t="shared" ca="1" si="559"/>
        <v>1.3963799927016407E-2</v>
      </c>
      <c r="EQ536" s="194">
        <f t="shared" si="560"/>
        <v>0</v>
      </c>
      <c r="ER536" s="19" t="e">
        <f ca="1"/>
        <v>#N/A</v>
      </c>
      <c r="ES536" s="19" t="e">
        <f t="shared" ca="1" si="561"/>
        <v>#N/A</v>
      </c>
      <c r="EV536" s="198" cm="1">
        <f t="array" ref="EV536">IFERROR(MATCH(TRUE,INDEX($B$14:$B$117&gt;=EU536,0),0),"")</f>
        <v>1</v>
      </c>
      <c r="EW536" s="194">
        <f t="shared" ca="1" si="562"/>
        <v>1.3963799927016407E-2</v>
      </c>
      <c r="EZ536" s="194">
        <f t="shared" si="563"/>
        <v>0</v>
      </c>
      <c r="FA536" s="19" t="e">
        <f ca="1"/>
        <v>#N/A</v>
      </c>
      <c r="FB536" s="19" t="e">
        <f t="shared" ca="1" si="564"/>
        <v>#N/A</v>
      </c>
      <c r="FE536" s="198" cm="1">
        <f t="array" ref="FE536">IFERROR(MATCH(TRUE,INDEX($B$14:$B$117&gt;=FD536,0),0),"")</f>
        <v>1</v>
      </c>
      <c r="FF536" s="194">
        <f t="shared" ca="1" si="565"/>
        <v>1.3963799927016407E-2</v>
      </c>
      <c r="FI536" s="194">
        <f t="shared" si="566"/>
        <v>0</v>
      </c>
      <c r="FJ536" s="19" t="e">
        <f ca="1"/>
        <v>#N/A</v>
      </c>
      <c r="FK536" s="19" t="e">
        <f t="shared" ca="1" si="567"/>
        <v>#N/A</v>
      </c>
      <c r="FN536" s="198" cm="1">
        <f t="array" ref="FN536">IFERROR(MATCH(TRUE,INDEX($B$14:$B$117&gt;=FM536,0),0),"")</f>
        <v>1</v>
      </c>
      <c r="FO536" s="194">
        <f t="shared" ca="1" si="568"/>
        <v>1.3963799927016407E-2</v>
      </c>
      <c r="FR536" s="194">
        <f t="shared" si="569"/>
        <v>0</v>
      </c>
      <c r="FS536" s="19" t="e">
        <f ca="1"/>
        <v>#N/A</v>
      </c>
      <c r="FT536" s="19" t="e">
        <f t="shared" ca="1" si="570"/>
        <v>#N/A</v>
      </c>
      <c r="FW536" s="198" cm="1">
        <f t="array" ref="FW536">IFERROR(MATCH(TRUE,INDEX($B$14:$B$117&gt;=FV536,0),0),"")</f>
        <v>1</v>
      </c>
      <c r="FX536" s="194">
        <f t="shared" ca="1" si="571"/>
        <v>1.3963799927016407E-2</v>
      </c>
      <c r="GA536" s="194">
        <f t="shared" si="572"/>
        <v>0</v>
      </c>
      <c r="GB536" s="19" t="e">
        <f ca="1"/>
        <v>#N/A</v>
      </c>
      <c r="GC536" s="19" t="e">
        <f t="shared" ca="1" si="573"/>
        <v>#N/A</v>
      </c>
    </row>
    <row r="537" spans="8:185" x14ac:dyDescent="0.2">
      <c r="H537" s="198" cm="1">
        <f t="array" ref="H537">IFERROR(MATCH(TRUE,INDEX($B$14:$B$117&gt;=G537,0),0),"")</f>
        <v>1</v>
      </c>
      <c r="I537" s="194">
        <f t="shared" ca="1" si="518"/>
        <v>1.3963799927016407E-2</v>
      </c>
      <c r="L537" s="194">
        <f t="shared" si="574"/>
        <v>0</v>
      </c>
      <c r="M537" s="19">
        <f ca="1"/>
        <v>0</v>
      </c>
      <c r="N537" s="19">
        <f t="shared" ca="1" si="575"/>
        <v>0</v>
      </c>
      <c r="Q537" s="198" cm="1">
        <f t="array" ref="Q537">IFERROR(MATCH(TRUE,INDEX($B$14:$B$117&gt;=P537,0),0),"")</f>
        <v>1</v>
      </c>
      <c r="R537" s="194">
        <f t="shared" ca="1" si="519"/>
        <v>1.3963799927016407E-2</v>
      </c>
      <c r="U537" s="194">
        <f t="shared" si="576"/>
        <v>0</v>
      </c>
      <c r="V537" s="19">
        <f ca="1"/>
        <v>0</v>
      </c>
      <c r="W537" s="19">
        <f t="shared" ca="1" si="577"/>
        <v>0</v>
      </c>
      <c r="Z537" s="198" cm="1">
        <f t="array" ref="Z537">IFERROR(MATCH(TRUE,INDEX($B$14:$B$117&gt;=Y537,0),0),"")</f>
        <v>1</v>
      </c>
      <c r="AA537" s="194">
        <f t="shared" ca="1" si="520"/>
        <v>1.3963799927016407E-2</v>
      </c>
      <c r="AD537" s="194">
        <f t="shared" si="521"/>
        <v>0</v>
      </c>
      <c r="AE537" s="19">
        <f ca="1"/>
        <v>0</v>
      </c>
      <c r="AF537" s="19">
        <f t="shared" ca="1" si="522"/>
        <v>0</v>
      </c>
      <c r="AI537" s="198" cm="1">
        <f t="array" ref="AI537">IFERROR(MATCH(TRUE,INDEX($B$14:$B$117&gt;=AH537,0),0),"")</f>
        <v>1</v>
      </c>
      <c r="AJ537" s="194">
        <f t="shared" ca="1" si="523"/>
        <v>1.3963799927016407E-2</v>
      </c>
      <c r="AM537" s="194">
        <f t="shared" si="524"/>
        <v>0</v>
      </c>
      <c r="AN537" s="19">
        <f ca="1"/>
        <v>0</v>
      </c>
      <c r="AO537" s="19">
        <f t="shared" ca="1" si="525"/>
        <v>0</v>
      </c>
      <c r="AR537" s="198" cm="1">
        <f t="array" ref="AR537">IFERROR(MATCH(TRUE,INDEX($B$14:$B$117&gt;=AQ537,0),0),"")</f>
        <v>1</v>
      </c>
      <c r="AS537" s="194">
        <f t="shared" ca="1" si="526"/>
        <v>1.3963799927016407E-2</v>
      </c>
      <c r="AV537" s="194">
        <f t="shared" si="527"/>
        <v>0</v>
      </c>
      <c r="AW537" s="19">
        <f ca="1"/>
        <v>0</v>
      </c>
      <c r="AX537" s="19">
        <f t="shared" ca="1" si="528"/>
        <v>0</v>
      </c>
      <c r="BA537" s="198" cm="1">
        <f t="array" ref="BA537">IFERROR(MATCH(TRUE,INDEX($B$14:$B$117&gt;=AZ537,0),0),"")</f>
        <v>1</v>
      </c>
      <c r="BB537" s="194">
        <f t="shared" ca="1" si="529"/>
        <v>1.3963799927016407E-2</v>
      </c>
      <c r="BE537" s="194">
        <f t="shared" si="530"/>
        <v>0</v>
      </c>
      <c r="BF537" s="19">
        <f ca="1"/>
        <v>0</v>
      </c>
      <c r="BG537" s="19">
        <f t="shared" ca="1" si="531"/>
        <v>0</v>
      </c>
      <c r="BJ537" s="198" cm="1">
        <f t="array" ref="BJ537">IFERROR(MATCH(TRUE,INDEX($B$14:$B$117&gt;=BI537,0),0),"")</f>
        <v>1</v>
      </c>
      <c r="BK537" s="194">
        <f t="shared" ca="1" si="532"/>
        <v>1.3963799927016407E-2</v>
      </c>
      <c r="BN537" s="194">
        <f t="shared" si="533"/>
        <v>0</v>
      </c>
      <c r="BO537" s="19">
        <f ca="1"/>
        <v>0</v>
      </c>
      <c r="BP537" s="19">
        <f t="shared" ca="1" si="534"/>
        <v>0</v>
      </c>
      <c r="BS537" s="198" cm="1">
        <f t="array" ref="BS537">IFERROR(MATCH(TRUE,INDEX($B$14:$B$117&gt;=BR537,0),0),"")</f>
        <v>1</v>
      </c>
      <c r="BT537" s="194">
        <f t="shared" ca="1" si="535"/>
        <v>1.3963799927016407E-2</v>
      </c>
      <c r="BW537" s="194">
        <f t="shared" si="536"/>
        <v>0</v>
      </c>
      <c r="BX537" s="19">
        <f ca="1"/>
        <v>0</v>
      </c>
      <c r="BY537" s="19">
        <f t="shared" ca="1" si="537"/>
        <v>0</v>
      </c>
      <c r="CB537" s="198" cm="1">
        <f t="array" ref="CB537">IFERROR(MATCH(TRUE,INDEX($B$14:$B$117&gt;=CA537,0),0),"")</f>
        <v>1</v>
      </c>
      <c r="CC537" s="194">
        <f t="shared" ca="1" si="538"/>
        <v>1.3963799927016407E-2</v>
      </c>
      <c r="CF537" s="194">
        <f t="shared" si="539"/>
        <v>0</v>
      </c>
      <c r="CG537" s="19">
        <f ca="1"/>
        <v>0</v>
      </c>
      <c r="CH537" s="19">
        <f t="shared" ca="1" si="540"/>
        <v>0</v>
      </c>
      <c r="CK537" s="198" cm="1">
        <f t="array" ref="CK537">IFERROR(MATCH(TRUE,INDEX($B$14:$B$117&gt;=CJ537,0),0),"")</f>
        <v>1</v>
      </c>
      <c r="CL537" s="194">
        <f t="shared" ca="1" si="541"/>
        <v>1.3963799927016407E-2</v>
      </c>
      <c r="CO537" s="194">
        <f t="shared" si="542"/>
        <v>0</v>
      </c>
      <c r="CP537" s="19">
        <f ca="1"/>
        <v>0</v>
      </c>
      <c r="CQ537" s="19">
        <f t="shared" ca="1" si="543"/>
        <v>0</v>
      </c>
      <c r="CT537" s="198" cm="1">
        <f t="array" ref="CT537">IFERROR(MATCH(TRUE,INDEX($B$14:$B$117&gt;=CS537,0),0),"")</f>
        <v>1</v>
      </c>
      <c r="CU537" s="194">
        <f t="shared" ca="1" si="544"/>
        <v>1.3963799927016407E-2</v>
      </c>
      <c r="CX537" s="194">
        <f t="shared" si="545"/>
        <v>0</v>
      </c>
      <c r="CY537" s="19" t="e">
        <f ca="1"/>
        <v>#N/A</v>
      </c>
      <c r="CZ537" s="19" t="e">
        <f t="shared" ca="1" si="546"/>
        <v>#N/A</v>
      </c>
      <c r="DC537" s="198" cm="1">
        <f t="array" ref="DC537">IFERROR(MATCH(TRUE,INDEX($B$14:$B$117&gt;=DB537,0),0),"")</f>
        <v>1</v>
      </c>
      <c r="DD537" s="194">
        <f t="shared" ca="1" si="547"/>
        <v>1.3963799927016407E-2</v>
      </c>
      <c r="DG537" s="194">
        <f t="shared" si="548"/>
        <v>0</v>
      </c>
      <c r="DH537" s="19" t="e">
        <f ca="1"/>
        <v>#N/A</v>
      </c>
      <c r="DI537" s="19" t="e">
        <f t="shared" ca="1" si="549"/>
        <v>#N/A</v>
      </c>
      <c r="DL537" s="198" cm="1">
        <f t="array" ref="DL537">IFERROR(MATCH(TRUE,INDEX($B$14:$B$117&gt;=DK537,0),0),"")</f>
        <v>1</v>
      </c>
      <c r="DM537" s="194">
        <f t="shared" ca="1" si="550"/>
        <v>1.3963799927016407E-2</v>
      </c>
      <c r="DP537" s="194">
        <f t="shared" si="551"/>
        <v>0</v>
      </c>
      <c r="DQ537" s="19" t="e">
        <f ca="1"/>
        <v>#N/A</v>
      </c>
      <c r="DR537" s="19" t="e">
        <f t="shared" ca="1" si="552"/>
        <v>#N/A</v>
      </c>
      <c r="DU537" s="198" cm="1">
        <f t="array" ref="DU537">IFERROR(MATCH(TRUE,INDEX($B$14:$B$117&gt;=DT537,0),0),"")</f>
        <v>1</v>
      </c>
      <c r="DV537" s="194">
        <f t="shared" ca="1" si="553"/>
        <v>1.3963799927016407E-2</v>
      </c>
      <c r="DY537" s="194">
        <f t="shared" si="554"/>
        <v>0</v>
      </c>
      <c r="DZ537" s="19" t="e">
        <f ca="1"/>
        <v>#N/A</v>
      </c>
      <c r="EA537" s="19" t="e">
        <f t="shared" ca="1" si="555"/>
        <v>#N/A</v>
      </c>
      <c r="ED537" s="198" cm="1">
        <f t="array" ref="ED537">IFERROR(MATCH(TRUE,INDEX($B$14:$B$117&gt;=EC537,0),0),"")</f>
        <v>1</v>
      </c>
      <c r="EE537" s="194">
        <f t="shared" ca="1" si="556"/>
        <v>1.3963799927016407E-2</v>
      </c>
      <c r="EH537" s="194">
        <f t="shared" si="557"/>
        <v>0</v>
      </c>
      <c r="EI537" s="19" t="e">
        <f ca="1"/>
        <v>#N/A</v>
      </c>
      <c r="EJ537" s="19" t="e">
        <f t="shared" ca="1" si="558"/>
        <v>#N/A</v>
      </c>
      <c r="EM537" s="198" cm="1">
        <f t="array" ref="EM537">IFERROR(MATCH(TRUE,INDEX($B$14:$B$117&gt;=EL537,0),0),"")</f>
        <v>1</v>
      </c>
      <c r="EN537" s="194">
        <f t="shared" ca="1" si="559"/>
        <v>1.3963799927016407E-2</v>
      </c>
      <c r="EQ537" s="194">
        <f t="shared" si="560"/>
        <v>0</v>
      </c>
      <c r="ER537" s="19" t="e">
        <f ca="1"/>
        <v>#N/A</v>
      </c>
      <c r="ES537" s="19" t="e">
        <f t="shared" ca="1" si="561"/>
        <v>#N/A</v>
      </c>
      <c r="EV537" s="198" cm="1">
        <f t="array" ref="EV537">IFERROR(MATCH(TRUE,INDEX($B$14:$B$117&gt;=EU537,0),0),"")</f>
        <v>1</v>
      </c>
      <c r="EW537" s="194">
        <f t="shared" ca="1" si="562"/>
        <v>1.3963799927016407E-2</v>
      </c>
      <c r="EZ537" s="194">
        <f t="shared" si="563"/>
        <v>0</v>
      </c>
      <c r="FA537" s="19" t="e">
        <f ca="1"/>
        <v>#N/A</v>
      </c>
      <c r="FB537" s="19" t="e">
        <f t="shared" ca="1" si="564"/>
        <v>#N/A</v>
      </c>
      <c r="FE537" s="198" cm="1">
        <f t="array" ref="FE537">IFERROR(MATCH(TRUE,INDEX($B$14:$B$117&gt;=FD537,0),0),"")</f>
        <v>1</v>
      </c>
      <c r="FF537" s="194">
        <f t="shared" ca="1" si="565"/>
        <v>1.3963799927016407E-2</v>
      </c>
      <c r="FI537" s="194">
        <f t="shared" si="566"/>
        <v>0</v>
      </c>
      <c r="FJ537" s="19" t="e">
        <f ca="1"/>
        <v>#N/A</v>
      </c>
      <c r="FK537" s="19" t="e">
        <f t="shared" ca="1" si="567"/>
        <v>#N/A</v>
      </c>
      <c r="FN537" s="198" cm="1">
        <f t="array" ref="FN537">IFERROR(MATCH(TRUE,INDEX($B$14:$B$117&gt;=FM537,0),0),"")</f>
        <v>1</v>
      </c>
      <c r="FO537" s="194">
        <f t="shared" ca="1" si="568"/>
        <v>1.3963799927016407E-2</v>
      </c>
      <c r="FR537" s="194">
        <f t="shared" si="569"/>
        <v>0</v>
      </c>
      <c r="FS537" s="19" t="e">
        <f ca="1"/>
        <v>#N/A</v>
      </c>
      <c r="FT537" s="19" t="e">
        <f t="shared" ca="1" si="570"/>
        <v>#N/A</v>
      </c>
      <c r="FW537" s="198" cm="1">
        <f t="array" ref="FW537">IFERROR(MATCH(TRUE,INDEX($B$14:$B$117&gt;=FV537,0),0),"")</f>
        <v>1</v>
      </c>
      <c r="FX537" s="194">
        <f t="shared" ca="1" si="571"/>
        <v>1.3963799927016407E-2</v>
      </c>
      <c r="GA537" s="194">
        <f t="shared" si="572"/>
        <v>0</v>
      </c>
      <c r="GB537" s="19" t="e">
        <f ca="1"/>
        <v>#N/A</v>
      </c>
      <c r="GC537" s="19" t="e">
        <f t="shared" ca="1" si="573"/>
        <v>#N/A</v>
      </c>
    </row>
    <row r="538" spans="8:185" x14ac:dyDescent="0.2">
      <c r="H538" s="198" cm="1">
        <f t="array" ref="H538">IFERROR(MATCH(TRUE,INDEX($B$14:$B$117&gt;=G538,0),0),"")</f>
        <v>1</v>
      </c>
      <c r="I538" s="194">
        <f t="shared" ca="1" si="518"/>
        <v>1.3963799927016407E-2</v>
      </c>
      <c r="L538" s="194">
        <f t="shared" si="574"/>
        <v>0</v>
      </c>
      <c r="M538" s="19">
        <f ca="1"/>
        <v>0</v>
      </c>
      <c r="N538" s="19">
        <f t="shared" ca="1" si="575"/>
        <v>0</v>
      </c>
      <c r="Q538" s="198" cm="1">
        <f t="array" ref="Q538">IFERROR(MATCH(TRUE,INDEX($B$14:$B$117&gt;=P538,0),0),"")</f>
        <v>1</v>
      </c>
      <c r="R538" s="194">
        <f t="shared" ca="1" si="519"/>
        <v>1.3963799927016407E-2</v>
      </c>
      <c r="U538" s="194">
        <f t="shared" si="576"/>
        <v>0</v>
      </c>
      <c r="V538" s="19">
        <f ca="1"/>
        <v>0</v>
      </c>
      <c r="W538" s="19">
        <f t="shared" ca="1" si="577"/>
        <v>0</v>
      </c>
      <c r="Z538" s="198" cm="1">
        <f t="array" ref="Z538">IFERROR(MATCH(TRUE,INDEX($B$14:$B$117&gt;=Y538,0),0),"")</f>
        <v>1</v>
      </c>
      <c r="AA538" s="194">
        <f t="shared" ca="1" si="520"/>
        <v>1.3963799927016407E-2</v>
      </c>
      <c r="AD538" s="194">
        <f t="shared" si="521"/>
        <v>0</v>
      </c>
      <c r="AE538" s="19">
        <f ca="1"/>
        <v>0</v>
      </c>
      <c r="AF538" s="19">
        <f t="shared" ca="1" si="522"/>
        <v>0</v>
      </c>
      <c r="AI538" s="198" cm="1">
        <f t="array" ref="AI538">IFERROR(MATCH(TRUE,INDEX($B$14:$B$117&gt;=AH538,0),0),"")</f>
        <v>1</v>
      </c>
      <c r="AJ538" s="194">
        <f t="shared" ca="1" si="523"/>
        <v>1.3963799927016407E-2</v>
      </c>
      <c r="AM538" s="194">
        <f t="shared" si="524"/>
        <v>0</v>
      </c>
      <c r="AN538" s="19">
        <f ca="1"/>
        <v>0</v>
      </c>
      <c r="AO538" s="19">
        <f t="shared" ca="1" si="525"/>
        <v>0</v>
      </c>
      <c r="AR538" s="198" cm="1">
        <f t="array" ref="AR538">IFERROR(MATCH(TRUE,INDEX($B$14:$B$117&gt;=AQ538,0),0),"")</f>
        <v>1</v>
      </c>
      <c r="AS538" s="194">
        <f t="shared" ca="1" si="526"/>
        <v>1.3963799927016407E-2</v>
      </c>
      <c r="AV538" s="194">
        <f t="shared" si="527"/>
        <v>0</v>
      </c>
      <c r="AW538" s="19">
        <f ca="1"/>
        <v>0</v>
      </c>
      <c r="AX538" s="19">
        <f t="shared" ca="1" si="528"/>
        <v>0</v>
      </c>
      <c r="BA538" s="198" cm="1">
        <f t="array" ref="BA538">IFERROR(MATCH(TRUE,INDEX($B$14:$B$117&gt;=AZ538,0),0),"")</f>
        <v>1</v>
      </c>
      <c r="BB538" s="194">
        <f t="shared" ca="1" si="529"/>
        <v>1.3963799927016407E-2</v>
      </c>
      <c r="BE538" s="194">
        <f t="shared" si="530"/>
        <v>0</v>
      </c>
      <c r="BF538" s="19">
        <f ca="1"/>
        <v>0</v>
      </c>
      <c r="BG538" s="19">
        <f t="shared" ca="1" si="531"/>
        <v>0</v>
      </c>
      <c r="BJ538" s="198" cm="1">
        <f t="array" ref="BJ538">IFERROR(MATCH(TRUE,INDEX($B$14:$B$117&gt;=BI538,0),0),"")</f>
        <v>1</v>
      </c>
      <c r="BK538" s="194">
        <f t="shared" ca="1" si="532"/>
        <v>1.3963799927016407E-2</v>
      </c>
      <c r="BN538" s="194">
        <f t="shared" si="533"/>
        <v>0</v>
      </c>
      <c r="BO538" s="19">
        <f ca="1"/>
        <v>0</v>
      </c>
      <c r="BP538" s="19">
        <f t="shared" ca="1" si="534"/>
        <v>0</v>
      </c>
      <c r="BS538" s="198" cm="1">
        <f t="array" ref="BS538">IFERROR(MATCH(TRUE,INDEX($B$14:$B$117&gt;=BR538,0),0),"")</f>
        <v>1</v>
      </c>
      <c r="BT538" s="194">
        <f t="shared" ca="1" si="535"/>
        <v>1.3963799927016407E-2</v>
      </c>
      <c r="BW538" s="194">
        <f t="shared" si="536"/>
        <v>0</v>
      </c>
      <c r="BX538" s="19">
        <f ca="1"/>
        <v>0</v>
      </c>
      <c r="BY538" s="19">
        <f t="shared" ca="1" si="537"/>
        <v>0</v>
      </c>
      <c r="CB538" s="198" cm="1">
        <f t="array" ref="CB538">IFERROR(MATCH(TRUE,INDEX($B$14:$B$117&gt;=CA538,0),0),"")</f>
        <v>1</v>
      </c>
      <c r="CC538" s="194">
        <f t="shared" ca="1" si="538"/>
        <v>1.3963799927016407E-2</v>
      </c>
      <c r="CF538" s="194">
        <f t="shared" si="539"/>
        <v>0</v>
      </c>
      <c r="CG538" s="19">
        <f ca="1"/>
        <v>0</v>
      </c>
      <c r="CH538" s="19">
        <f t="shared" ca="1" si="540"/>
        <v>0</v>
      </c>
      <c r="CK538" s="198" cm="1">
        <f t="array" ref="CK538">IFERROR(MATCH(TRUE,INDEX($B$14:$B$117&gt;=CJ538,0),0),"")</f>
        <v>1</v>
      </c>
      <c r="CL538" s="194">
        <f t="shared" ca="1" si="541"/>
        <v>1.3963799927016407E-2</v>
      </c>
      <c r="CO538" s="194">
        <f t="shared" si="542"/>
        <v>0</v>
      </c>
      <c r="CP538" s="19">
        <f ca="1"/>
        <v>0</v>
      </c>
      <c r="CQ538" s="19">
        <f t="shared" ca="1" si="543"/>
        <v>0</v>
      </c>
      <c r="CT538" s="198" cm="1">
        <f t="array" ref="CT538">IFERROR(MATCH(TRUE,INDEX($B$14:$B$117&gt;=CS538,0),0),"")</f>
        <v>1</v>
      </c>
      <c r="CU538" s="194">
        <f t="shared" ca="1" si="544"/>
        <v>1.3963799927016407E-2</v>
      </c>
      <c r="CX538" s="194">
        <f t="shared" si="545"/>
        <v>0</v>
      </c>
      <c r="CY538" s="19" t="e">
        <f ca="1"/>
        <v>#N/A</v>
      </c>
      <c r="CZ538" s="19" t="e">
        <f t="shared" ca="1" si="546"/>
        <v>#N/A</v>
      </c>
      <c r="DC538" s="198" cm="1">
        <f t="array" ref="DC538">IFERROR(MATCH(TRUE,INDEX($B$14:$B$117&gt;=DB538,0),0),"")</f>
        <v>1</v>
      </c>
      <c r="DD538" s="194">
        <f t="shared" ca="1" si="547"/>
        <v>1.3963799927016407E-2</v>
      </c>
      <c r="DG538" s="194">
        <f t="shared" si="548"/>
        <v>0</v>
      </c>
      <c r="DH538" s="19" t="e">
        <f ca="1"/>
        <v>#N/A</v>
      </c>
      <c r="DI538" s="19" t="e">
        <f t="shared" ca="1" si="549"/>
        <v>#N/A</v>
      </c>
      <c r="DL538" s="198" cm="1">
        <f t="array" ref="DL538">IFERROR(MATCH(TRUE,INDEX($B$14:$B$117&gt;=DK538,0),0),"")</f>
        <v>1</v>
      </c>
      <c r="DM538" s="194">
        <f t="shared" ca="1" si="550"/>
        <v>1.3963799927016407E-2</v>
      </c>
      <c r="DP538" s="194">
        <f t="shared" si="551"/>
        <v>0</v>
      </c>
      <c r="DQ538" s="19" t="e">
        <f ca="1"/>
        <v>#N/A</v>
      </c>
      <c r="DR538" s="19" t="e">
        <f t="shared" ca="1" si="552"/>
        <v>#N/A</v>
      </c>
      <c r="DU538" s="198" cm="1">
        <f t="array" ref="DU538">IFERROR(MATCH(TRUE,INDEX($B$14:$B$117&gt;=DT538,0),0),"")</f>
        <v>1</v>
      </c>
      <c r="DV538" s="194">
        <f t="shared" ca="1" si="553"/>
        <v>1.3963799927016407E-2</v>
      </c>
      <c r="DY538" s="194">
        <f t="shared" si="554"/>
        <v>0</v>
      </c>
      <c r="DZ538" s="19" t="e">
        <f ca="1"/>
        <v>#N/A</v>
      </c>
      <c r="EA538" s="19" t="e">
        <f t="shared" ca="1" si="555"/>
        <v>#N/A</v>
      </c>
      <c r="ED538" s="198" cm="1">
        <f t="array" ref="ED538">IFERROR(MATCH(TRUE,INDEX($B$14:$B$117&gt;=EC538,0),0),"")</f>
        <v>1</v>
      </c>
      <c r="EE538" s="194">
        <f t="shared" ca="1" si="556"/>
        <v>1.3963799927016407E-2</v>
      </c>
      <c r="EH538" s="194">
        <f t="shared" si="557"/>
        <v>0</v>
      </c>
      <c r="EI538" s="19" t="e">
        <f ca="1"/>
        <v>#N/A</v>
      </c>
      <c r="EJ538" s="19" t="e">
        <f t="shared" ca="1" si="558"/>
        <v>#N/A</v>
      </c>
      <c r="EM538" s="198" cm="1">
        <f t="array" ref="EM538">IFERROR(MATCH(TRUE,INDEX($B$14:$B$117&gt;=EL538,0),0),"")</f>
        <v>1</v>
      </c>
      <c r="EN538" s="194">
        <f t="shared" ca="1" si="559"/>
        <v>1.3963799927016407E-2</v>
      </c>
      <c r="EQ538" s="194">
        <f t="shared" si="560"/>
        <v>0</v>
      </c>
      <c r="ER538" s="19" t="e">
        <f ca="1"/>
        <v>#N/A</v>
      </c>
      <c r="ES538" s="19" t="e">
        <f t="shared" ca="1" si="561"/>
        <v>#N/A</v>
      </c>
      <c r="EV538" s="198" cm="1">
        <f t="array" ref="EV538">IFERROR(MATCH(TRUE,INDEX($B$14:$B$117&gt;=EU538,0),0),"")</f>
        <v>1</v>
      </c>
      <c r="EW538" s="194">
        <f t="shared" ca="1" si="562"/>
        <v>1.3963799927016407E-2</v>
      </c>
      <c r="EZ538" s="194">
        <f t="shared" si="563"/>
        <v>0</v>
      </c>
      <c r="FA538" s="19" t="e">
        <f ca="1"/>
        <v>#N/A</v>
      </c>
      <c r="FB538" s="19" t="e">
        <f t="shared" ca="1" si="564"/>
        <v>#N/A</v>
      </c>
      <c r="FE538" s="198" cm="1">
        <f t="array" ref="FE538">IFERROR(MATCH(TRUE,INDEX($B$14:$B$117&gt;=FD538,0),0),"")</f>
        <v>1</v>
      </c>
      <c r="FF538" s="194">
        <f t="shared" ca="1" si="565"/>
        <v>1.3963799927016407E-2</v>
      </c>
      <c r="FI538" s="194">
        <f t="shared" si="566"/>
        <v>0</v>
      </c>
      <c r="FJ538" s="19" t="e">
        <f ca="1"/>
        <v>#N/A</v>
      </c>
      <c r="FK538" s="19" t="e">
        <f t="shared" ca="1" si="567"/>
        <v>#N/A</v>
      </c>
      <c r="FN538" s="198" cm="1">
        <f t="array" ref="FN538">IFERROR(MATCH(TRUE,INDEX($B$14:$B$117&gt;=FM538,0),0),"")</f>
        <v>1</v>
      </c>
      <c r="FO538" s="194">
        <f t="shared" ca="1" si="568"/>
        <v>1.3963799927016407E-2</v>
      </c>
      <c r="FR538" s="194">
        <f t="shared" si="569"/>
        <v>0</v>
      </c>
      <c r="FS538" s="19" t="e">
        <f ca="1"/>
        <v>#N/A</v>
      </c>
      <c r="FT538" s="19" t="e">
        <f t="shared" ca="1" si="570"/>
        <v>#N/A</v>
      </c>
      <c r="FW538" s="198" cm="1">
        <f t="array" ref="FW538">IFERROR(MATCH(TRUE,INDEX($B$14:$B$117&gt;=FV538,0),0),"")</f>
        <v>1</v>
      </c>
      <c r="FX538" s="194">
        <f t="shared" ca="1" si="571"/>
        <v>1.3963799927016407E-2</v>
      </c>
      <c r="GA538" s="194">
        <f t="shared" si="572"/>
        <v>0</v>
      </c>
      <c r="GB538" s="19" t="e">
        <f ca="1"/>
        <v>#N/A</v>
      </c>
      <c r="GC538" s="19" t="e">
        <f t="shared" ca="1" si="573"/>
        <v>#N/A</v>
      </c>
    </row>
    <row r="539" spans="8:185" x14ac:dyDescent="0.2">
      <c r="H539" s="198" cm="1">
        <f t="array" ref="H539">IFERROR(MATCH(TRUE,INDEX($B$14:$B$117&gt;=G539,0),0),"")</f>
        <v>1</v>
      </c>
      <c r="I539" s="194">
        <f t="shared" ca="1" si="518"/>
        <v>1.3963799927016407E-2</v>
      </c>
      <c r="L539" s="194">
        <f t="shared" si="574"/>
        <v>0</v>
      </c>
      <c r="M539" s="19">
        <f ca="1"/>
        <v>0</v>
      </c>
      <c r="N539" s="19">
        <f t="shared" ca="1" si="575"/>
        <v>0</v>
      </c>
      <c r="Q539" s="198" cm="1">
        <f t="array" ref="Q539">IFERROR(MATCH(TRUE,INDEX($B$14:$B$117&gt;=P539,0),0),"")</f>
        <v>1</v>
      </c>
      <c r="R539" s="194">
        <f t="shared" ca="1" si="519"/>
        <v>1.3963799927016407E-2</v>
      </c>
      <c r="U539" s="194">
        <f t="shared" si="576"/>
        <v>0</v>
      </c>
      <c r="V539" s="19">
        <f ca="1"/>
        <v>0</v>
      </c>
      <c r="W539" s="19">
        <f t="shared" ca="1" si="577"/>
        <v>0</v>
      </c>
      <c r="Z539" s="198" cm="1">
        <f t="array" ref="Z539">IFERROR(MATCH(TRUE,INDEX($B$14:$B$117&gt;=Y539,0),0),"")</f>
        <v>1</v>
      </c>
      <c r="AA539" s="194">
        <f t="shared" ca="1" si="520"/>
        <v>1.3963799927016407E-2</v>
      </c>
      <c r="AD539" s="194">
        <f t="shared" si="521"/>
        <v>0</v>
      </c>
      <c r="AE539" s="19">
        <f ca="1"/>
        <v>0</v>
      </c>
      <c r="AF539" s="19">
        <f t="shared" ca="1" si="522"/>
        <v>0</v>
      </c>
      <c r="AI539" s="198" cm="1">
        <f t="array" ref="AI539">IFERROR(MATCH(TRUE,INDEX($B$14:$B$117&gt;=AH539,0),0),"")</f>
        <v>1</v>
      </c>
      <c r="AJ539" s="194">
        <f t="shared" ca="1" si="523"/>
        <v>1.3963799927016407E-2</v>
      </c>
      <c r="AM539" s="194">
        <f t="shared" si="524"/>
        <v>0</v>
      </c>
      <c r="AN539" s="19">
        <f ca="1"/>
        <v>0</v>
      </c>
      <c r="AO539" s="19">
        <f t="shared" ca="1" si="525"/>
        <v>0</v>
      </c>
      <c r="AR539" s="198" cm="1">
        <f t="array" ref="AR539">IFERROR(MATCH(TRUE,INDEX($B$14:$B$117&gt;=AQ539,0),0),"")</f>
        <v>1</v>
      </c>
      <c r="AS539" s="194">
        <f t="shared" ca="1" si="526"/>
        <v>1.3963799927016407E-2</v>
      </c>
      <c r="AV539" s="194">
        <f t="shared" si="527"/>
        <v>0</v>
      </c>
      <c r="AW539" s="19">
        <f ca="1"/>
        <v>0</v>
      </c>
      <c r="AX539" s="19">
        <f t="shared" ca="1" si="528"/>
        <v>0</v>
      </c>
      <c r="BA539" s="198" cm="1">
        <f t="array" ref="BA539">IFERROR(MATCH(TRUE,INDEX($B$14:$B$117&gt;=AZ539,0),0),"")</f>
        <v>1</v>
      </c>
      <c r="BB539" s="194">
        <f t="shared" ca="1" si="529"/>
        <v>1.3963799927016407E-2</v>
      </c>
      <c r="BE539" s="194">
        <f t="shared" si="530"/>
        <v>0</v>
      </c>
      <c r="BF539" s="19">
        <f ca="1"/>
        <v>0</v>
      </c>
      <c r="BG539" s="19">
        <f t="shared" ca="1" si="531"/>
        <v>0</v>
      </c>
      <c r="BJ539" s="198" cm="1">
        <f t="array" ref="BJ539">IFERROR(MATCH(TRUE,INDEX($B$14:$B$117&gt;=BI539,0),0),"")</f>
        <v>1</v>
      </c>
      <c r="BK539" s="194">
        <f t="shared" ca="1" si="532"/>
        <v>1.3963799927016407E-2</v>
      </c>
      <c r="BN539" s="194">
        <f t="shared" si="533"/>
        <v>0</v>
      </c>
      <c r="BO539" s="19">
        <f ca="1"/>
        <v>0</v>
      </c>
      <c r="BP539" s="19">
        <f t="shared" ca="1" si="534"/>
        <v>0</v>
      </c>
      <c r="BS539" s="198" cm="1">
        <f t="array" ref="BS539">IFERROR(MATCH(TRUE,INDEX($B$14:$B$117&gt;=BR539,0),0),"")</f>
        <v>1</v>
      </c>
      <c r="BT539" s="194">
        <f t="shared" ca="1" si="535"/>
        <v>1.3963799927016407E-2</v>
      </c>
      <c r="BW539" s="194">
        <f t="shared" si="536"/>
        <v>0</v>
      </c>
      <c r="BX539" s="19">
        <f ca="1"/>
        <v>0</v>
      </c>
      <c r="BY539" s="19">
        <f t="shared" ca="1" si="537"/>
        <v>0</v>
      </c>
      <c r="CB539" s="198" cm="1">
        <f t="array" ref="CB539">IFERROR(MATCH(TRUE,INDEX($B$14:$B$117&gt;=CA539,0),0),"")</f>
        <v>1</v>
      </c>
      <c r="CC539" s="194">
        <f t="shared" ca="1" si="538"/>
        <v>1.3963799927016407E-2</v>
      </c>
      <c r="CF539" s="194">
        <f t="shared" si="539"/>
        <v>0</v>
      </c>
      <c r="CG539" s="19">
        <f ca="1"/>
        <v>0</v>
      </c>
      <c r="CH539" s="19">
        <f t="shared" ca="1" si="540"/>
        <v>0</v>
      </c>
      <c r="CK539" s="198" cm="1">
        <f t="array" ref="CK539">IFERROR(MATCH(TRUE,INDEX($B$14:$B$117&gt;=CJ539,0),0),"")</f>
        <v>1</v>
      </c>
      <c r="CL539" s="194">
        <f t="shared" ca="1" si="541"/>
        <v>1.3963799927016407E-2</v>
      </c>
      <c r="CO539" s="194">
        <f t="shared" si="542"/>
        <v>0</v>
      </c>
      <c r="CP539" s="19">
        <f ca="1"/>
        <v>0</v>
      </c>
      <c r="CQ539" s="19">
        <f t="shared" ca="1" si="543"/>
        <v>0</v>
      </c>
      <c r="CT539" s="198" cm="1">
        <f t="array" ref="CT539">IFERROR(MATCH(TRUE,INDEX($B$14:$B$117&gt;=CS539,0),0),"")</f>
        <v>1</v>
      </c>
      <c r="CU539" s="194">
        <f t="shared" ca="1" si="544"/>
        <v>1.3963799927016407E-2</v>
      </c>
      <c r="CX539" s="194">
        <f t="shared" si="545"/>
        <v>0</v>
      </c>
      <c r="CY539" s="19" t="e">
        <f ca="1"/>
        <v>#N/A</v>
      </c>
      <c r="CZ539" s="19" t="e">
        <f t="shared" ca="1" si="546"/>
        <v>#N/A</v>
      </c>
      <c r="DC539" s="198" cm="1">
        <f t="array" ref="DC539">IFERROR(MATCH(TRUE,INDEX($B$14:$B$117&gt;=DB539,0),0),"")</f>
        <v>1</v>
      </c>
      <c r="DD539" s="194">
        <f t="shared" ca="1" si="547"/>
        <v>1.3963799927016407E-2</v>
      </c>
      <c r="DG539" s="194">
        <f t="shared" si="548"/>
        <v>0</v>
      </c>
      <c r="DH539" s="19" t="e">
        <f ca="1"/>
        <v>#N/A</v>
      </c>
      <c r="DI539" s="19" t="e">
        <f t="shared" ca="1" si="549"/>
        <v>#N/A</v>
      </c>
      <c r="DL539" s="198" cm="1">
        <f t="array" ref="DL539">IFERROR(MATCH(TRUE,INDEX($B$14:$B$117&gt;=DK539,0),0),"")</f>
        <v>1</v>
      </c>
      <c r="DM539" s="194">
        <f t="shared" ca="1" si="550"/>
        <v>1.3963799927016407E-2</v>
      </c>
      <c r="DP539" s="194">
        <f t="shared" si="551"/>
        <v>0</v>
      </c>
      <c r="DQ539" s="19" t="e">
        <f ca="1"/>
        <v>#N/A</v>
      </c>
      <c r="DR539" s="19" t="e">
        <f t="shared" ca="1" si="552"/>
        <v>#N/A</v>
      </c>
      <c r="DU539" s="198" cm="1">
        <f t="array" ref="DU539">IFERROR(MATCH(TRUE,INDEX($B$14:$B$117&gt;=DT539,0),0),"")</f>
        <v>1</v>
      </c>
      <c r="DV539" s="194">
        <f t="shared" ca="1" si="553"/>
        <v>1.3963799927016407E-2</v>
      </c>
      <c r="DY539" s="194">
        <f t="shared" si="554"/>
        <v>0</v>
      </c>
      <c r="DZ539" s="19" t="e">
        <f ca="1"/>
        <v>#N/A</v>
      </c>
      <c r="EA539" s="19" t="e">
        <f t="shared" ca="1" si="555"/>
        <v>#N/A</v>
      </c>
      <c r="ED539" s="198" cm="1">
        <f t="array" ref="ED539">IFERROR(MATCH(TRUE,INDEX($B$14:$B$117&gt;=EC539,0),0),"")</f>
        <v>1</v>
      </c>
      <c r="EE539" s="194">
        <f t="shared" ca="1" si="556"/>
        <v>1.3963799927016407E-2</v>
      </c>
      <c r="EH539" s="194">
        <f t="shared" si="557"/>
        <v>0</v>
      </c>
      <c r="EI539" s="19" t="e">
        <f ca="1"/>
        <v>#N/A</v>
      </c>
      <c r="EJ539" s="19" t="e">
        <f t="shared" ca="1" si="558"/>
        <v>#N/A</v>
      </c>
      <c r="EM539" s="198" cm="1">
        <f t="array" ref="EM539">IFERROR(MATCH(TRUE,INDEX($B$14:$B$117&gt;=EL539,0),0),"")</f>
        <v>1</v>
      </c>
      <c r="EN539" s="194">
        <f t="shared" ca="1" si="559"/>
        <v>1.3963799927016407E-2</v>
      </c>
      <c r="EQ539" s="194">
        <f t="shared" si="560"/>
        <v>0</v>
      </c>
      <c r="ER539" s="19" t="e">
        <f ca="1"/>
        <v>#N/A</v>
      </c>
      <c r="ES539" s="19" t="e">
        <f t="shared" ca="1" si="561"/>
        <v>#N/A</v>
      </c>
      <c r="EV539" s="198" cm="1">
        <f t="array" ref="EV539">IFERROR(MATCH(TRUE,INDEX($B$14:$B$117&gt;=EU539,0),0),"")</f>
        <v>1</v>
      </c>
      <c r="EW539" s="194">
        <f t="shared" ca="1" si="562"/>
        <v>1.3963799927016407E-2</v>
      </c>
      <c r="EZ539" s="194">
        <f t="shared" si="563"/>
        <v>0</v>
      </c>
      <c r="FA539" s="19" t="e">
        <f ca="1"/>
        <v>#N/A</v>
      </c>
      <c r="FB539" s="19" t="e">
        <f t="shared" ca="1" si="564"/>
        <v>#N/A</v>
      </c>
      <c r="FE539" s="198" cm="1">
        <f t="array" ref="FE539">IFERROR(MATCH(TRUE,INDEX($B$14:$B$117&gt;=FD539,0),0),"")</f>
        <v>1</v>
      </c>
      <c r="FF539" s="194">
        <f t="shared" ca="1" si="565"/>
        <v>1.3963799927016407E-2</v>
      </c>
      <c r="FI539" s="194">
        <f t="shared" si="566"/>
        <v>0</v>
      </c>
      <c r="FJ539" s="19" t="e">
        <f ca="1"/>
        <v>#N/A</v>
      </c>
      <c r="FK539" s="19" t="e">
        <f t="shared" ca="1" si="567"/>
        <v>#N/A</v>
      </c>
      <c r="FN539" s="198" cm="1">
        <f t="array" ref="FN539">IFERROR(MATCH(TRUE,INDEX($B$14:$B$117&gt;=FM539,0),0),"")</f>
        <v>1</v>
      </c>
      <c r="FO539" s="194">
        <f t="shared" ca="1" si="568"/>
        <v>1.3963799927016407E-2</v>
      </c>
      <c r="FR539" s="194">
        <f t="shared" si="569"/>
        <v>0</v>
      </c>
      <c r="FS539" s="19" t="e">
        <f ca="1"/>
        <v>#N/A</v>
      </c>
      <c r="FT539" s="19" t="e">
        <f t="shared" ca="1" si="570"/>
        <v>#N/A</v>
      </c>
      <c r="FW539" s="198" cm="1">
        <f t="array" ref="FW539">IFERROR(MATCH(TRUE,INDEX($B$14:$B$117&gt;=FV539,0),0),"")</f>
        <v>1</v>
      </c>
      <c r="FX539" s="194">
        <f t="shared" ca="1" si="571"/>
        <v>1.3963799927016407E-2</v>
      </c>
      <c r="GA539" s="194">
        <f t="shared" si="572"/>
        <v>0</v>
      </c>
      <c r="GB539" s="19" t="e">
        <f ca="1"/>
        <v>#N/A</v>
      </c>
      <c r="GC539" s="19" t="e">
        <f t="shared" ca="1" si="573"/>
        <v>#N/A</v>
      </c>
    </row>
    <row r="540" spans="8:185" x14ac:dyDescent="0.2">
      <c r="H540" s="198" cm="1">
        <f t="array" ref="H540">IFERROR(MATCH(TRUE,INDEX($B$14:$B$117&gt;=G540,0),0),"")</f>
        <v>1</v>
      </c>
      <c r="I540" s="194">
        <f t="shared" ca="1" si="518"/>
        <v>1.3963799927016407E-2</v>
      </c>
      <c r="L540" s="194">
        <f t="shared" si="574"/>
        <v>0</v>
      </c>
      <c r="M540" s="19">
        <f ca="1"/>
        <v>0</v>
      </c>
      <c r="N540" s="19">
        <f t="shared" ca="1" si="575"/>
        <v>0</v>
      </c>
      <c r="Q540" s="198" cm="1">
        <f t="array" ref="Q540">IFERROR(MATCH(TRUE,INDEX($B$14:$B$117&gt;=P540,0),0),"")</f>
        <v>1</v>
      </c>
      <c r="R540" s="194">
        <f t="shared" ca="1" si="519"/>
        <v>1.3963799927016407E-2</v>
      </c>
      <c r="U540" s="194">
        <f t="shared" si="576"/>
        <v>0</v>
      </c>
      <c r="V540" s="19">
        <f ca="1"/>
        <v>0</v>
      </c>
      <c r="W540" s="19">
        <f t="shared" ca="1" si="577"/>
        <v>0</v>
      </c>
      <c r="Z540" s="198" cm="1">
        <f t="array" ref="Z540">IFERROR(MATCH(TRUE,INDEX($B$14:$B$117&gt;=Y540,0),0),"")</f>
        <v>1</v>
      </c>
      <c r="AA540" s="194">
        <f t="shared" ca="1" si="520"/>
        <v>1.3963799927016407E-2</v>
      </c>
      <c r="AD540" s="194">
        <f t="shared" si="521"/>
        <v>0</v>
      </c>
      <c r="AE540" s="19">
        <f ca="1"/>
        <v>0</v>
      </c>
      <c r="AF540" s="19">
        <f t="shared" ca="1" si="522"/>
        <v>0</v>
      </c>
      <c r="AI540" s="198" cm="1">
        <f t="array" ref="AI540">IFERROR(MATCH(TRUE,INDEX($B$14:$B$117&gt;=AH540,0),0),"")</f>
        <v>1</v>
      </c>
      <c r="AJ540" s="194">
        <f t="shared" ca="1" si="523"/>
        <v>1.3963799927016407E-2</v>
      </c>
      <c r="AM540" s="194">
        <f t="shared" si="524"/>
        <v>0</v>
      </c>
      <c r="AN540" s="19">
        <f ca="1"/>
        <v>0</v>
      </c>
      <c r="AO540" s="19">
        <f t="shared" ca="1" si="525"/>
        <v>0</v>
      </c>
      <c r="AR540" s="198" cm="1">
        <f t="array" ref="AR540">IFERROR(MATCH(TRUE,INDEX($B$14:$B$117&gt;=AQ540,0),0),"")</f>
        <v>1</v>
      </c>
      <c r="AS540" s="194">
        <f t="shared" ca="1" si="526"/>
        <v>1.3963799927016407E-2</v>
      </c>
      <c r="AV540" s="194">
        <f t="shared" si="527"/>
        <v>0</v>
      </c>
      <c r="AW540" s="19">
        <f ca="1"/>
        <v>0</v>
      </c>
      <c r="AX540" s="19">
        <f t="shared" ca="1" si="528"/>
        <v>0</v>
      </c>
      <c r="BA540" s="198" cm="1">
        <f t="array" ref="BA540">IFERROR(MATCH(TRUE,INDEX($B$14:$B$117&gt;=AZ540,0),0),"")</f>
        <v>1</v>
      </c>
      <c r="BB540" s="194">
        <f t="shared" ca="1" si="529"/>
        <v>1.3963799927016407E-2</v>
      </c>
      <c r="BE540" s="194">
        <f t="shared" si="530"/>
        <v>0</v>
      </c>
      <c r="BF540" s="19">
        <f ca="1"/>
        <v>0</v>
      </c>
      <c r="BG540" s="19">
        <f t="shared" ca="1" si="531"/>
        <v>0</v>
      </c>
      <c r="BJ540" s="198" cm="1">
        <f t="array" ref="BJ540">IFERROR(MATCH(TRUE,INDEX($B$14:$B$117&gt;=BI540,0),0),"")</f>
        <v>1</v>
      </c>
      <c r="BK540" s="194">
        <f t="shared" ca="1" si="532"/>
        <v>1.3963799927016407E-2</v>
      </c>
      <c r="BN540" s="194">
        <f t="shared" si="533"/>
        <v>0</v>
      </c>
      <c r="BO540" s="19">
        <f ca="1"/>
        <v>0</v>
      </c>
      <c r="BP540" s="19">
        <f t="shared" ca="1" si="534"/>
        <v>0</v>
      </c>
      <c r="BS540" s="198" cm="1">
        <f t="array" ref="BS540">IFERROR(MATCH(TRUE,INDEX($B$14:$B$117&gt;=BR540,0),0),"")</f>
        <v>1</v>
      </c>
      <c r="BT540" s="194">
        <f t="shared" ca="1" si="535"/>
        <v>1.3963799927016407E-2</v>
      </c>
      <c r="BW540" s="194">
        <f t="shared" si="536"/>
        <v>0</v>
      </c>
      <c r="BX540" s="19">
        <f ca="1"/>
        <v>0</v>
      </c>
      <c r="BY540" s="19">
        <f t="shared" ca="1" si="537"/>
        <v>0</v>
      </c>
      <c r="CB540" s="198" cm="1">
        <f t="array" ref="CB540">IFERROR(MATCH(TRUE,INDEX($B$14:$B$117&gt;=CA540,0),0),"")</f>
        <v>1</v>
      </c>
      <c r="CC540" s="194">
        <f t="shared" ca="1" si="538"/>
        <v>1.3963799927016407E-2</v>
      </c>
      <c r="CF540" s="194">
        <f t="shared" si="539"/>
        <v>0</v>
      </c>
      <c r="CG540" s="19">
        <f ca="1"/>
        <v>0</v>
      </c>
      <c r="CH540" s="19">
        <f t="shared" ca="1" si="540"/>
        <v>0</v>
      </c>
      <c r="CK540" s="198" cm="1">
        <f t="array" ref="CK540">IFERROR(MATCH(TRUE,INDEX($B$14:$B$117&gt;=CJ540,0),0),"")</f>
        <v>1</v>
      </c>
      <c r="CL540" s="194">
        <f t="shared" ca="1" si="541"/>
        <v>1.3963799927016407E-2</v>
      </c>
      <c r="CO540" s="194">
        <f t="shared" si="542"/>
        <v>0</v>
      </c>
      <c r="CP540" s="19">
        <f ca="1"/>
        <v>0</v>
      </c>
      <c r="CQ540" s="19">
        <f t="shared" ca="1" si="543"/>
        <v>0</v>
      </c>
      <c r="CT540" s="198" cm="1">
        <f t="array" ref="CT540">IFERROR(MATCH(TRUE,INDEX($B$14:$B$117&gt;=CS540,0),0),"")</f>
        <v>1</v>
      </c>
      <c r="CU540" s="194">
        <f t="shared" ca="1" si="544"/>
        <v>1.3963799927016407E-2</v>
      </c>
      <c r="CX540" s="194">
        <f t="shared" si="545"/>
        <v>0</v>
      </c>
      <c r="CY540" s="19" t="e">
        <f ca="1"/>
        <v>#N/A</v>
      </c>
      <c r="CZ540" s="19" t="e">
        <f t="shared" ca="1" si="546"/>
        <v>#N/A</v>
      </c>
      <c r="DC540" s="198" cm="1">
        <f t="array" ref="DC540">IFERROR(MATCH(TRUE,INDEX($B$14:$B$117&gt;=DB540,0),0),"")</f>
        <v>1</v>
      </c>
      <c r="DD540" s="194">
        <f t="shared" ca="1" si="547"/>
        <v>1.3963799927016407E-2</v>
      </c>
      <c r="DG540" s="194">
        <f t="shared" si="548"/>
        <v>0</v>
      </c>
      <c r="DH540" s="19" t="e">
        <f ca="1"/>
        <v>#N/A</v>
      </c>
      <c r="DI540" s="19" t="e">
        <f t="shared" ca="1" si="549"/>
        <v>#N/A</v>
      </c>
      <c r="DL540" s="198" cm="1">
        <f t="array" ref="DL540">IFERROR(MATCH(TRUE,INDEX($B$14:$B$117&gt;=DK540,0),0),"")</f>
        <v>1</v>
      </c>
      <c r="DM540" s="194">
        <f t="shared" ca="1" si="550"/>
        <v>1.3963799927016407E-2</v>
      </c>
      <c r="DP540" s="194">
        <f t="shared" si="551"/>
        <v>0</v>
      </c>
      <c r="DQ540" s="19" t="e">
        <f ca="1"/>
        <v>#N/A</v>
      </c>
      <c r="DR540" s="19" t="e">
        <f t="shared" ca="1" si="552"/>
        <v>#N/A</v>
      </c>
      <c r="DU540" s="198" cm="1">
        <f t="array" ref="DU540">IFERROR(MATCH(TRUE,INDEX($B$14:$B$117&gt;=DT540,0),0),"")</f>
        <v>1</v>
      </c>
      <c r="DV540" s="194">
        <f t="shared" ca="1" si="553"/>
        <v>1.3963799927016407E-2</v>
      </c>
      <c r="DY540" s="194">
        <f t="shared" si="554"/>
        <v>0</v>
      </c>
      <c r="DZ540" s="19" t="e">
        <f ca="1"/>
        <v>#N/A</v>
      </c>
      <c r="EA540" s="19" t="e">
        <f t="shared" ca="1" si="555"/>
        <v>#N/A</v>
      </c>
      <c r="ED540" s="198" cm="1">
        <f t="array" ref="ED540">IFERROR(MATCH(TRUE,INDEX($B$14:$B$117&gt;=EC540,0),0),"")</f>
        <v>1</v>
      </c>
      <c r="EE540" s="194">
        <f t="shared" ca="1" si="556"/>
        <v>1.3963799927016407E-2</v>
      </c>
      <c r="EH540" s="194">
        <f t="shared" si="557"/>
        <v>0</v>
      </c>
      <c r="EI540" s="19" t="e">
        <f ca="1"/>
        <v>#N/A</v>
      </c>
      <c r="EJ540" s="19" t="e">
        <f t="shared" ca="1" si="558"/>
        <v>#N/A</v>
      </c>
      <c r="EM540" s="198" cm="1">
        <f t="array" ref="EM540">IFERROR(MATCH(TRUE,INDEX($B$14:$B$117&gt;=EL540,0),0),"")</f>
        <v>1</v>
      </c>
      <c r="EN540" s="194">
        <f t="shared" ca="1" si="559"/>
        <v>1.3963799927016407E-2</v>
      </c>
      <c r="EQ540" s="194">
        <f t="shared" si="560"/>
        <v>0</v>
      </c>
      <c r="ER540" s="19" t="e">
        <f ca="1"/>
        <v>#N/A</v>
      </c>
      <c r="ES540" s="19" t="e">
        <f t="shared" ca="1" si="561"/>
        <v>#N/A</v>
      </c>
      <c r="EV540" s="198" cm="1">
        <f t="array" ref="EV540">IFERROR(MATCH(TRUE,INDEX($B$14:$B$117&gt;=EU540,0),0),"")</f>
        <v>1</v>
      </c>
      <c r="EW540" s="194">
        <f t="shared" ca="1" si="562"/>
        <v>1.3963799927016407E-2</v>
      </c>
      <c r="EZ540" s="194">
        <f t="shared" si="563"/>
        <v>0</v>
      </c>
      <c r="FA540" s="19" t="e">
        <f ca="1"/>
        <v>#N/A</v>
      </c>
      <c r="FB540" s="19" t="e">
        <f t="shared" ca="1" si="564"/>
        <v>#N/A</v>
      </c>
      <c r="FE540" s="198" cm="1">
        <f t="array" ref="FE540">IFERROR(MATCH(TRUE,INDEX($B$14:$B$117&gt;=FD540,0),0),"")</f>
        <v>1</v>
      </c>
      <c r="FF540" s="194">
        <f t="shared" ca="1" si="565"/>
        <v>1.3963799927016407E-2</v>
      </c>
      <c r="FI540" s="194">
        <f t="shared" si="566"/>
        <v>0</v>
      </c>
      <c r="FJ540" s="19" t="e">
        <f ca="1"/>
        <v>#N/A</v>
      </c>
      <c r="FK540" s="19" t="e">
        <f t="shared" ca="1" si="567"/>
        <v>#N/A</v>
      </c>
      <c r="FN540" s="198" cm="1">
        <f t="array" ref="FN540">IFERROR(MATCH(TRUE,INDEX($B$14:$B$117&gt;=FM540,0),0),"")</f>
        <v>1</v>
      </c>
      <c r="FO540" s="194">
        <f t="shared" ca="1" si="568"/>
        <v>1.3963799927016407E-2</v>
      </c>
      <c r="FR540" s="194">
        <f t="shared" si="569"/>
        <v>0</v>
      </c>
      <c r="FS540" s="19" t="e">
        <f ca="1"/>
        <v>#N/A</v>
      </c>
      <c r="FT540" s="19" t="e">
        <f t="shared" ca="1" si="570"/>
        <v>#N/A</v>
      </c>
      <c r="FW540" s="198" cm="1">
        <f t="array" ref="FW540">IFERROR(MATCH(TRUE,INDEX($B$14:$B$117&gt;=FV540,0),0),"")</f>
        <v>1</v>
      </c>
      <c r="FX540" s="194">
        <f t="shared" ca="1" si="571"/>
        <v>1.3963799927016407E-2</v>
      </c>
      <c r="GA540" s="194">
        <f t="shared" si="572"/>
        <v>0</v>
      </c>
      <c r="GB540" s="19" t="e">
        <f ca="1"/>
        <v>#N/A</v>
      </c>
      <c r="GC540" s="19" t="e">
        <f t="shared" ca="1" si="573"/>
        <v>#N/A</v>
      </c>
    </row>
    <row r="541" spans="8:185" x14ac:dyDescent="0.2">
      <c r="H541" s="198" cm="1">
        <f t="array" ref="H541">IFERROR(MATCH(TRUE,INDEX($B$14:$B$117&gt;=G541,0),0),"")</f>
        <v>1</v>
      </c>
      <c r="I541" s="194">
        <f t="shared" ca="1" si="518"/>
        <v>1.3963799927016407E-2</v>
      </c>
      <c r="L541" s="194">
        <f t="shared" si="574"/>
        <v>0</v>
      </c>
      <c r="M541" s="19">
        <f ca="1"/>
        <v>0</v>
      </c>
      <c r="N541" s="19">
        <f t="shared" ca="1" si="575"/>
        <v>0</v>
      </c>
      <c r="Q541" s="198" cm="1">
        <f t="array" ref="Q541">IFERROR(MATCH(TRUE,INDEX($B$14:$B$117&gt;=P541,0),0),"")</f>
        <v>1</v>
      </c>
      <c r="R541" s="194">
        <f t="shared" ca="1" si="519"/>
        <v>1.3963799927016407E-2</v>
      </c>
      <c r="U541" s="194">
        <f t="shared" si="576"/>
        <v>0</v>
      </c>
      <c r="V541" s="19">
        <f ca="1"/>
        <v>0</v>
      </c>
      <c r="W541" s="19">
        <f t="shared" ca="1" si="577"/>
        <v>0</v>
      </c>
      <c r="Z541" s="198" cm="1">
        <f t="array" ref="Z541">IFERROR(MATCH(TRUE,INDEX($B$14:$B$117&gt;=Y541,0),0),"")</f>
        <v>1</v>
      </c>
      <c r="AA541" s="194">
        <f t="shared" ca="1" si="520"/>
        <v>1.3963799927016407E-2</v>
      </c>
      <c r="AD541" s="194">
        <f t="shared" si="521"/>
        <v>0</v>
      </c>
      <c r="AE541" s="19">
        <f ca="1"/>
        <v>0</v>
      </c>
      <c r="AF541" s="19">
        <f t="shared" ca="1" si="522"/>
        <v>0</v>
      </c>
      <c r="AI541" s="198" cm="1">
        <f t="array" ref="AI541">IFERROR(MATCH(TRUE,INDEX($B$14:$B$117&gt;=AH541,0),0),"")</f>
        <v>1</v>
      </c>
      <c r="AJ541" s="194">
        <f t="shared" ca="1" si="523"/>
        <v>1.3963799927016407E-2</v>
      </c>
      <c r="AM541" s="194">
        <f t="shared" si="524"/>
        <v>0</v>
      </c>
      <c r="AN541" s="19">
        <f ca="1"/>
        <v>0</v>
      </c>
      <c r="AO541" s="19">
        <f t="shared" ca="1" si="525"/>
        <v>0</v>
      </c>
      <c r="AR541" s="198" cm="1">
        <f t="array" ref="AR541">IFERROR(MATCH(TRUE,INDEX($B$14:$B$117&gt;=AQ541,0),0),"")</f>
        <v>1</v>
      </c>
      <c r="AS541" s="194">
        <f t="shared" ca="1" si="526"/>
        <v>1.3963799927016407E-2</v>
      </c>
      <c r="AV541" s="194">
        <f t="shared" si="527"/>
        <v>0</v>
      </c>
      <c r="AW541" s="19">
        <f ca="1"/>
        <v>0</v>
      </c>
      <c r="AX541" s="19">
        <f t="shared" ca="1" si="528"/>
        <v>0</v>
      </c>
      <c r="BA541" s="198" cm="1">
        <f t="array" ref="BA541">IFERROR(MATCH(TRUE,INDEX($B$14:$B$117&gt;=AZ541,0),0),"")</f>
        <v>1</v>
      </c>
      <c r="BB541" s="194">
        <f t="shared" ca="1" si="529"/>
        <v>1.3963799927016407E-2</v>
      </c>
      <c r="BE541" s="194">
        <f t="shared" si="530"/>
        <v>0</v>
      </c>
      <c r="BF541" s="19">
        <f ca="1"/>
        <v>0</v>
      </c>
      <c r="BG541" s="19">
        <f t="shared" ca="1" si="531"/>
        <v>0</v>
      </c>
      <c r="BJ541" s="198" cm="1">
        <f t="array" ref="BJ541">IFERROR(MATCH(TRUE,INDEX($B$14:$B$117&gt;=BI541,0),0),"")</f>
        <v>1</v>
      </c>
      <c r="BK541" s="194">
        <f t="shared" ca="1" si="532"/>
        <v>1.3963799927016407E-2</v>
      </c>
      <c r="BN541" s="194">
        <f t="shared" si="533"/>
        <v>0</v>
      </c>
      <c r="BO541" s="19">
        <f ca="1"/>
        <v>0</v>
      </c>
      <c r="BP541" s="19">
        <f t="shared" ca="1" si="534"/>
        <v>0</v>
      </c>
      <c r="BS541" s="198" cm="1">
        <f t="array" ref="BS541">IFERROR(MATCH(TRUE,INDEX($B$14:$B$117&gt;=BR541,0),0),"")</f>
        <v>1</v>
      </c>
      <c r="BT541" s="194">
        <f t="shared" ca="1" si="535"/>
        <v>1.3963799927016407E-2</v>
      </c>
      <c r="BW541" s="194">
        <f t="shared" si="536"/>
        <v>0</v>
      </c>
      <c r="BX541" s="19">
        <f ca="1"/>
        <v>0</v>
      </c>
      <c r="BY541" s="19">
        <f t="shared" ca="1" si="537"/>
        <v>0</v>
      </c>
      <c r="CB541" s="198" cm="1">
        <f t="array" ref="CB541">IFERROR(MATCH(TRUE,INDEX($B$14:$B$117&gt;=CA541,0),0),"")</f>
        <v>1</v>
      </c>
      <c r="CC541" s="194">
        <f t="shared" ca="1" si="538"/>
        <v>1.3963799927016407E-2</v>
      </c>
      <c r="CF541" s="194">
        <f t="shared" si="539"/>
        <v>0</v>
      </c>
      <c r="CG541" s="19">
        <f ca="1"/>
        <v>0</v>
      </c>
      <c r="CH541" s="19">
        <f t="shared" ca="1" si="540"/>
        <v>0</v>
      </c>
      <c r="CK541" s="198" cm="1">
        <f t="array" ref="CK541">IFERROR(MATCH(TRUE,INDEX($B$14:$B$117&gt;=CJ541,0),0),"")</f>
        <v>1</v>
      </c>
      <c r="CL541" s="194">
        <f t="shared" ca="1" si="541"/>
        <v>1.3963799927016407E-2</v>
      </c>
      <c r="CO541" s="194">
        <f t="shared" si="542"/>
        <v>0</v>
      </c>
      <c r="CP541" s="19">
        <f ca="1"/>
        <v>0</v>
      </c>
      <c r="CQ541" s="19">
        <f t="shared" ca="1" si="543"/>
        <v>0</v>
      </c>
      <c r="CT541" s="198" cm="1">
        <f t="array" ref="CT541">IFERROR(MATCH(TRUE,INDEX($B$14:$B$117&gt;=CS541,0),0),"")</f>
        <v>1</v>
      </c>
      <c r="CU541" s="194">
        <f t="shared" ca="1" si="544"/>
        <v>1.3963799927016407E-2</v>
      </c>
      <c r="CX541" s="194">
        <f t="shared" si="545"/>
        <v>0</v>
      </c>
      <c r="CY541" s="19" t="e">
        <f ca="1"/>
        <v>#N/A</v>
      </c>
      <c r="CZ541" s="19" t="e">
        <f t="shared" ca="1" si="546"/>
        <v>#N/A</v>
      </c>
      <c r="DC541" s="198" cm="1">
        <f t="array" ref="DC541">IFERROR(MATCH(TRUE,INDEX($B$14:$B$117&gt;=DB541,0),0),"")</f>
        <v>1</v>
      </c>
      <c r="DD541" s="194">
        <f t="shared" ca="1" si="547"/>
        <v>1.3963799927016407E-2</v>
      </c>
      <c r="DG541" s="194">
        <f t="shared" si="548"/>
        <v>0</v>
      </c>
      <c r="DH541" s="19" t="e">
        <f ca="1"/>
        <v>#N/A</v>
      </c>
      <c r="DI541" s="19" t="e">
        <f t="shared" ca="1" si="549"/>
        <v>#N/A</v>
      </c>
      <c r="DL541" s="198" cm="1">
        <f t="array" ref="DL541">IFERROR(MATCH(TRUE,INDEX($B$14:$B$117&gt;=DK541,0),0),"")</f>
        <v>1</v>
      </c>
      <c r="DM541" s="194">
        <f t="shared" ca="1" si="550"/>
        <v>1.3963799927016407E-2</v>
      </c>
      <c r="DP541" s="194">
        <f t="shared" si="551"/>
        <v>0</v>
      </c>
      <c r="DQ541" s="19" t="e">
        <f ca="1"/>
        <v>#N/A</v>
      </c>
      <c r="DR541" s="19" t="e">
        <f t="shared" ca="1" si="552"/>
        <v>#N/A</v>
      </c>
      <c r="DU541" s="198" cm="1">
        <f t="array" ref="DU541">IFERROR(MATCH(TRUE,INDEX($B$14:$B$117&gt;=DT541,0),0),"")</f>
        <v>1</v>
      </c>
      <c r="DV541" s="194">
        <f t="shared" ca="1" si="553"/>
        <v>1.3963799927016407E-2</v>
      </c>
      <c r="DY541" s="194">
        <f t="shared" si="554"/>
        <v>0</v>
      </c>
      <c r="DZ541" s="19" t="e">
        <f ca="1"/>
        <v>#N/A</v>
      </c>
      <c r="EA541" s="19" t="e">
        <f t="shared" ca="1" si="555"/>
        <v>#N/A</v>
      </c>
      <c r="ED541" s="198" cm="1">
        <f t="array" ref="ED541">IFERROR(MATCH(TRUE,INDEX($B$14:$B$117&gt;=EC541,0),0),"")</f>
        <v>1</v>
      </c>
      <c r="EE541" s="194">
        <f t="shared" ca="1" si="556"/>
        <v>1.3963799927016407E-2</v>
      </c>
      <c r="EH541" s="194">
        <f t="shared" si="557"/>
        <v>0</v>
      </c>
      <c r="EI541" s="19" t="e">
        <f ca="1"/>
        <v>#N/A</v>
      </c>
      <c r="EJ541" s="19" t="e">
        <f t="shared" ca="1" si="558"/>
        <v>#N/A</v>
      </c>
      <c r="EM541" s="198" cm="1">
        <f t="array" ref="EM541">IFERROR(MATCH(TRUE,INDEX($B$14:$B$117&gt;=EL541,0),0),"")</f>
        <v>1</v>
      </c>
      <c r="EN541" s="194">
        <f t="shared" ca="1" si="559"/>
        <v>1.3963799927016407E-2</v>
      </c>
      <c r="EQ541" s="194">
        <f t="shared" si="560"/>
        <v>0</v>
      </c>
      <c r="ER541" s="19" t="e">
        <f ca="1"/>
        <v>#N/A</v>
      </c>
      <c r="ES541" s="19" t="e">
        <f t="shared" ca="1" si="561"/>
        <v>#N/A</v>
      </c>
      <c r="EV541" s="198" cm="1">
        <f t="array" ref="EV541">IFERROR(MATCH(TRUE,INDEX($B$14:$B$117&gt;=EU541,0),0),"")</f>
        <v>1</v>
      </c>
      <c r="EW541" s="194">
        <f t="shared" ca="1" si="562"/>
        <v>1.3963799927016407E-2</v>
      </c>
      <c r="EZ541" s="194">
        <f t="shared" si="563"/>
        <v>0</v>
      </c>
      <c r="FA541" s="19" t="e">
        <f ca="1"/>
        <v>#N/A</v>
      </c>
      <c r="FB541" s="19" t="e">
        <f t="shared" ca="1" si="564"/>
        <v>#N/A</v>
      </c>
      <c r="FE541" s="198" cm="1">
        <f t="array" ref="FE541">IFERROR(MATCH(TRUE,INDEX($B$14:$B$117&gt;=FD541,0),0),"")</f>
        <v>1</v>
      </c>
      <c r="FF541" s="194">
        <f t="shared" ca="1" si="565"/>
        <v>1.3963799927016407E-2</v>
      </c>
      <c r="FI541" s="194">
        <f t="shared" si="566"/>
        <v>0</v>
      </c>
      <c r="FJ541" s="19" t="e">
        <f ca="1"/>
        <v>#N/A</v>
      </c>
      <c r="FK541" s="19" t="e">
        <f t="shared" ca="1" si="567"/>
        <v>#N/A</v>
      </c>
      <c r="FN541" s="198" cm="1">
        <f t="array" ref="FN541">IFERROR(MATCH(TRUE,INDEX($B$14:$B$117&gt;=FM541,0),0),"")</f>
        <v>1</v>
      </c>
      <c r="FO541" s="194">
        <f t="shared" ca="1" si="568"/>
        <v>1.3963799927016407E-2</v>
      </c>
      <c r="FR541" s="194">
        <f t="shared" si="569"/>
        <v>0</v>
      </c>
      <c r="FS541" s="19" t="e">
        <f ca="1"/>
        <v>#N/A</v>
      </c>
      <c r="FT541" s="19" t="e">
        <f t="shared" ca="1" si="570"/>
        <v>#N/A</v>
      </c>
      <c r="FW541" s="198" cm="1">
        <f t="array" ref="FW541">IFERROR(MATCH(TRUE,INDEX($B$14:$B$117&gt;=FV541,0),0),"")</f>
        <v>1</v>
      </c>
      <c r="FX541" s="194">
        <f t="shared" ca="1" si="571"/>
        <v>1.3963799927016407E-2</v>
      </c>
      <c r="GA541" s="194">
        <f t="shared" si="572"/>
        <v>0</v>
      </c>
      <c r="GB541" s="19" t="e">
        <f ca="1"/>
        <v>#N/A</v>
      </c>
      <c r="GC541" s="19" t="e">
        <f t="shared" ca="1" si="573"/>
        <v>#N/A</v>
      </c>
    </row>
    <row r="542" spans="8:185" x14ac:dyDescent="0.2">
      <c r="H542" s="198" cm="1">
        <f t="array" ref="H542">IFERROR(MATCH(TRUE,INDEX($B$14:$B$117&gt;=G542,0),0),"")</f>
        <v>1</v>
      </c>
      <c r="I542" s="194">
        <f t="shared" ca="1" si="518"/>
        <v>1.3963799927016407E-2</v>
      </c>
      <c r="L542" s="194">
        <f t="shared" si="574"/>
        <v>0</v>
      </c>
      <c r="M542" s="19">
        <f ca="1"/>
        <v>0</v>
      </c>
      <c r="N542" s="19">
        <f t="shared" ca="1" si="575"/>
        <v>0</v>
      </c>
      <c r="Q542" s="198" cm="1">
        <f t="array" ref="Q542">IFERROR(MATCH(TRUE,INDEX($B$14:$B$117&gt;=P542,0),0),"")</f>
        <v>1</v>
      </c>
      <c r="R542" s="194">
        <f t="shared" ca="1" si="519"/>
        <v>1.3963799927016407E-2</v>
      </c>
      <c r="U542" s="194">
        <f t="shared" si="576"/>
        <v>0</v>
      </c>
      <c r="V542" s="19">
        <f ca="1"/>
        <v>0</v>
      </c>
      <c r="W542" s="19">
        <f t="shared" ca="1" si="577"/>
        <v>0</v>
      </c>
      <c r="Z542" s="198" cm="1">
        <f t="array" ref="Z542">IFERROR(MATCH(TRUE,INDEX($B$14:$B$117&gt;=Y542,0),0),"")</f>
        <v>1</v>
      </c>
      <c r="AA542" s="194">
        <f t="shared" ca="1" si="520"/>
        <v>1.3963799927016407E-2</v>
      </c>
      <c r="AD542" s="194">
        <f t="shared" si="521"/>
        <v>0</v>
      </c>
      <c r="AE542" s="19">
        <f ca="1"/>
        <v>0</v>
      </c>
      <c r="AF542" s="19">
        <f t="shared" ca="1" si="522"/>
        <v>0</v>
      </c>
      <c r="AI542" s="198" cm="1">
        <f t="array" ref="AI542">IFERROR(MATCH(TRUE,INDEX($B$14:$B$117&gt;=AH542,0),0),"")</f>
        <v>1</v>
      </c>
      <c r="AJ542" s="194">
        <f t="shared" ca="1" si="523"/>
        <v>1.3963799927016407E-2</v>
      </c>
      <c r="AM542" s="194">
        <f t="shared" si="524"/>
        <v>0</v>
      </c>
      <c r="AN542" s="19">
        <f ca="1"/>
        <v>0</v>
      </c>
      <c r="AO542" s="19">
        <f t="shared" ca="1" si="525"/>
        <v>0</v>
      </c>
      <c r="AR542" s="198" cm="1">
        <f t="array" ref="AR542">IFERROR(MATCH(TRUE,INDEX($B$14:$B$117&gt;=AQ542,0),0),"")</f>
        <v>1</v>
      </c>
      <c r="AS542" s="194">
        <f t="shared" ca="1" si="526"/>
        <v>1.3963799927016407E-2</v>
      </c>
      <c r="AV542" s="194">
        <f t="shared" si="527"/>
        <v>0</v>
      </c>
      <c r="AW542" s="19">
        <f ca="1"/>
        <v>0</v>
      </c>
      <c r="AX542" s="19">
        <f t="shared" ca="1" si="528"/>
        <v>0</v>
      </c>
      <c r="BA542" s="198" cm="1">
        <f t="array" ref="BA542">IFERROR(MATCH(TRUE,INDEX($B$14:$B$117&gt;=AZ542,0),0),"")</f>
        <v>1</v>
      </c>
      <c r="BB542" s="194">
        <f t="shared" ca="1" si="529"/>
        <v>1.3963799927016407E-2</v>
      </c>
      <c r="BE542" s="194">
        <f t="shared" si="530"/>
        <v>0</v>
      </c>
      <c r="BF542" s="19">
        <f ca="1"/>
        <v>0</v>
      </c>
      <c r="BG542" s="19">
        <f t="shared" ca="1" si="531"/>
        <v>0</v>
      </c>
      <c r="BJ542" s="198" cm="1">
        <f t="array" ref="BJ542">IFERROR(MATCH(TRUE,INDEX($B$14:$B$117&gt;=BI542,0),0),"")</f>
        <v>1</v>
      </c>
      <c r="BK542" s="194">
        <f t="shared" ca="1" si="532"/>
        <v>1.3963799927016407E-2</v>
      </c>
      <c r="BN542" s="194">
        <f t="shared" si="533"/>
        <v>0</v>
      </c>
      <c r="BO542" s="19">
        <f ca="1"/>
        <v>0</v>
      </c>
      <c r="BP542" s="19">
        <f t="shared" ca="1" si="534"/>
        <v>0</v>
      </c>
      <c r="BS542" s="198" cm="1">
        <f t="array" ref="BS542">IFERROR(MATCH(TRUE,INDEX($B$14:$B$117&gt;=BR542,0),0),"")</f>
        <v>1</v>
      </c>
      <c r="BT542" s="194">
        <f t="shared" ca="1" si="535"/>
        <v>1.3963799927016407E-2</v>
      </c>
      <c r="BW542" s="194">
        <f t="shared" si="536"/>
        <v>0</v>
      </c>
      <c r="BX542" s="19">
        <f ca="1"/>
        <v>0</v>
      </c>
      <c r="BY542" s="19">
        <f t="shared" ca="1" si="537"/>
        <v>0</v>
      </c>
      <c r="CB542" s="198" cm="1">
        <f t="array" ref="CB542">IFERROR(MATCH(TRUE,INDEX($B$14:$B$117&gt;=CA542,0),0),"")</f>
        <v>1</v>
      </c>
      <c r="CC542" s="194">
        <f t="shared" ca="1" si="538"/>
        <v>1.3963799927016407E-2</v>
      </c>
      <c r="CF542" s="194">
        <f t="shared" si="539"/>
        <v>0</v>
      </c>
      <c r="CG542" s="19">
        <f ca="1"/>
        <v>0</v>
      </c>
      <c r="CH542" s="19">
        <f t="shared" ca="1" si="540"/>
        <v>0</v>
      </c>
      <c r="CK542" s="198" cm="1">
        <f t="array" ref="CK542">IFERROR(MATCH(TRUE,INDEX($B$14:$B$117&gt;=CJ542,0),0),"")</f>
        <v>1</v>
      </c>
      <c r="CL542" s="194">
        <f t="shared" ca="1" si="541"/>
        <v>1.3963799927016407E-2</v>
      </c>
      <c r="CO542" s="194">
        <f t="shared" si="542"/>
        <v>0</v>
      </c>
      <c r="CP542" s="19">
        <f ca="1"/>
        <v>0</v>
      </c>
      <c r="CQ542" s="19">
        <f t="shared" ca="1" si="543"/>
        <v>0</v>
      </c>
      <c r="CT542" s="198" cm="1">
        <f t="array" ref="CT542">IFERROR(MATCH(TRUE,INDEX($B$14:$B$117&gt;=CS542,0),0),"")</f>
        <v>1</v>
      </c>
      <c r="CU542" s="194">
        <f t="shared" ca="1" si="544"/>
        <v>1.3963799927016407E-2</v>
      </c>
      <c r="CX542" s="194">
        <f t="shared" si="545"/>
        <v>0</v>
      </c>
      <c r="CY542" s="19" t="e">
        <f ca="1"/>
        <v>#N/A</v>
      </c>
      <c r="CZ542" s="19" t="e">
        <f t="shared" ca="1" si="546"/>
        <v>#N/A</v>
      </c>
      <c r="DC542" s="198" cm="1">
        <f t="array" ref="DC542">IFERROR(MATCH(TRUE,INDEX($B$14:$B$117&gt;=DB542,0),0),"")</f>
        <v>1</v>
      </c>
      <c r="DD542" s="194">
        <f t="shared" ca="1" si="547"/>
        <v>1.3963799927016407E-2</v>
      </c>
      <c r="DG542" s="194">
        <f t="shared" si="548"/>
        <v>0</v>
      </c>
      <c r="DH542" s="19" t="e">
        <f ca="1"/>
        <v>#N/A</v>
      </c>
      <c r="DI542" s="19" t="e">
        <f t="shared" ca="1" si="549"/>
        <v>#N/A</v>
      </c>
      <c r="DL542" s="198" cm="1">
        <f t="array" ref="DL542">IFERROR(MATCH(TRUE,INDEX($B$14:$B$117&gt;=DK542,0),0),"")</f>
        <v>1</v>
      </c>
      <c r="DM542" s="194">
        <f t="shared" ca="1" si="550"/>
        <v>1.3963799927016407E-2</v>
      </c>
      <c r="DP542" s="194">
        <f t="shared" si="551"/>
        <v>0</v>
      </c>
      <c r="DQ542" s="19" t="e">
        <f ca="1"/>
        <v>#N/A</v>
      </c>
      <c r="DR542" s="19" t="e">
        <f t="shared" ca="1" si="552"/>
        <v>#N/A</v>
      </c>
      <c r="DU542" s="198" cm="1">
        <f t="array" ref="DU542">IFERROR(MATCH(TRUE,INDEX($B$14:$B$117&gt;=DT542,0),0),"")</f>
        <v>1</v>
      </c>
      <c r="DV542" s="194">
        <f t="shared" ca="1" si="553"/>
        <v>1.3963799927016407E-2</v>
      </c>
      <c r="DY542" s="194">
        <f t="shared" si="554"/>
        <v>0</v>
      </c>
      <c r="DZ542" s="19" t="e">
        <f ca="1"/>
        <v>#N/A</v>
      </c>
      <c r="EA542" s="19" t="e">
        <f t="shared" ca="1" si="555"/>
        <v>#N/A</v>
      </c>
      <c r="ED542" s="198" cm="1">
        <f t="array" ref="ED542">IFERROR(MATCH(TRUE,INDEX($B$14:$B$117&gt;=EC542,0),0),"")</f>
        <v>1</v>
      </c>
      <c r="EE542" s="194">
        <f t="shared" ca="1" si="556"/>
        <v>1.3963799927016407E-2</v>
      </c>
      <c r="EH542" s="194">
        <f t="shared" si="557"/>
        <v>0</v>
      </c>
      <c r="EI542" s="19" t="e">
        <f ca="1"/>
        <v>#N/A</v>
      </c>
      <c r="EJ542" s="19" t="e">
        <f t="shared" ca="1" si="558"/>
        <v>#N/A</v>
      </c>
      <c r="EM542" s="198" cm="1">
        <f t="array" ref="EM542">IFERROR(MATCH(TRUE,INDEX($B$14:$B$117&gt;=EL542,0),0),"")</f>
        <v>1</v>
      </c>
      <c r="EN542" s="194">
        <f t="shared" ca="1" si="559"/>
        <v>1.3963799927016407E-2</v>
      </c>
      <c r="EQ542" s="194">
        <f t="shared" si="560"/>
        <v>0</v>
      </c>
      <c r="ER542" s="19" t="e">
        <f ca="1"/>
        <v>#N/A</v>
      </c>
      <c r="ES542" s="19" t="e">
        <f t="shared" ca="1" si="561"/>
        <v>#N/A</v>
      </c>
      <c r="EV542" s="198" cm="1">
        <f t="array" ref="EV542">IFERROR(MATCH(TRUE,INDEX($B$14:$B$117&gt;=EU542,0),0),"")</f>
        <v>1</v>
      </c>
      <c r="EW542" s="194">
        <f t="shared" ca="1" si="562"/>
        <v>1.3963799927016407E-2</v>
      </c>
      <c r="EZ542" s="194">
        <f t="shared" si="563"/>
        <v>0</v>
      </c>
      <c r="FA542" s="19" t="e">
        <f ca="1"/>
        <v>#N/A</v>
      </c>
      <c r="FB542" s="19" t="e">
        <f t="shared" ca="1" si="564"/>
        <v>#N/A</v>
      </c>
      <c r="FE542" s="198" cm="1">
        <f t="array" ref="FE542">IFERROR(MATCH(TRUE,INDEX($B$14:$B$117&gt;=FD542,0),0),"")</f>
        <v>1</v>
      </c>
      <c r="FF542" s="194">
        <f t="shared" ca="1" si="565"/>
        <v>1.3963799927016407E-2</v>
      </c>
      <c r="FI542" s="194">
        <f t="shared" si="566"/>
        <v>0</v>
      </c>
      <c r="FJ542" s="19" t="e">
        <f ca="1"/>
        <v>#N/A</v>
      </c>
      <c r="FK542" s="19" t="e">
        <f t="shared" ca="1" si="567"/>
        <v>#N/A</v>
      </c>
      <c r="FN542" s="198" cm="1">
        <f t="array" ref="FN542">IFERROR(MATCH(TRUE,INDEX($B$14:$B$117&gt;=FM542,0),0),"")</f>
        <v>1</v>
      </c>
      <c r="FO542" s="194">
        <f t="shared" ca="1" si="568"/>
        <v>1.3963799927016407E-2</v>
      </c>
      <c r="FR542" s="194">
        <f t="shared" si="569"/>
        <v>0</v>
      </c>
      <c r="FS542" s="19" t="e">
        <f ca="1"/>
        <v>#N/A</v>
      </c>
      <c r="FT542" s="19" t="e">
        <f t="shared" ca="1" si="570"/>
        <v>#N/A</v>
      </c>
      <c r="FW542" s="198" cm="1">
        <f t="array" ref="FW542">IFERROR(MATCH(TRUE,INDEX($B$14:$B$117&gt;=FV542,0),0),"")</f>
        <v>1</v>
      </c>
      <c r="FX542" s="194">
        <f t="shared" ca="1" si="571"/>
        <v>1.3963799927016407E-2</v>
      </c>
      <c r="GA542" s="194">
        <f t="shared" si="572"/>
        <v>0</v>
      </c>
      <c r="GB542" s="19" t="e">
        <f ca="1"/>
        <v>#N/A</v>
      </c>
      <c r="GC542" s="19" t="e">
        <f t="shared" ca="1" si="573"/>
        <v>#N/A</v>
      </c>
    </row>
    <row r="543" spans="8:185" x14ac:dyDescent="0.2">
      <c r="H543" s="198" cm="1">
        <f t="array" ref="H543">IFERROR(MATCH(TRUE,INDEX($B$14:$B$117&gt;=G543,0),0),"")</f>
        <v>1</v>
      </c>
      <c r="I543" s="194">
        <f t="shared" ca="1" si="518"/>
        <v>1.3963799927016407E-2</v>
      </c>
      <c r="L543" s="194">
        <f t="shared" si="574"/>
        <v>0</v>
      </c>
      <c r="M543" s="19">
        <f ca="1"/>
        <v>0</v>
      </c>
      <c r="N543" s="19">
        <f t="shared" ca="1" si="575"/>
        <v>0</v>
      </c>
      <c r="Q543" s="198" cm="1">
        <f t="array" ref="Q543">IFERROR(MATCH(TRUE,INDEX($B$14:$B$117&gt;=P543,0),0),"")</f>
        <v>1</v>
      </c>
      <c r="R543" s="194">
        <f t="shared" ca="1" si="519"/>
        <v>1.3963799927016407E-2</v>
      </c>
      <c r="U543" s="194">
        <f t="shared" si="576"/>
        <v>0</v>
      </c>
      <c r="V543" s="19">
        <f ca="1"/>
        <v>0</v>
      </c>
      <c r="W543" s="19">
        <f t="shared" ca="1" si="577"/>
        <v>0</v>
      </c>
      <c r="Z543" s="198" cm="1">
        <f t="array" ref="Z543">IFERROR(MATCH(TRUE,INDEX($B$14:$B$117&gt;=Y543,0),0),"")</f>
        <v>1</v>
      </c>
      <c r="AA543" s="194">
        <f t="shared" ca="1" si="520"/>
        <v>1.3963799927016407E-2</v>
      </c>
      <c r="AD543" s="194">
        <f t="shared" si="521"/>
        <v>0</v>
      </c>
      <c r="AE543" s="19">
        <f ca="1"/>
        <v>0</v>
      </c>
      <c r="AF543" s="19">
        <f t="shared" ca="1" si="522"/>
        <v>0</v>
      </c>
      <c r="AI543" s="198" cm="1">
        <f t="array" ref="AI543">IFERROR(MATCH(TRUE,INDEX($B$14:$B$117&gt;=AH543,0),0),"")</f>
        <v>1</v>
      </c>
      <c r="AJ543" s="194">
        <f t="shared" ca="1" si="523"/>
        <v>1.3963799927016407E-2</v>
      </c>
      <c r="AM543" s="194">
        <f t="shared" si="524"/>
        <v>0</v>
      </c>
      <c r="AN543" s="19">
        <f ca="1"/>
        <v>0</v>
      </c>
      <c r="AO543" s="19">
        <f t="shared" ca="1" si="525"/>
        <v>0</v>
      </c>
      <c r="AR543" s="198" cm="1">
        <f t="array" ref="AR543">IFERROR(MATCH(TRUE,INDEX($B$14:$B$117&gt;=AQ543,0),0),"")</f>
        <v>1</v>
      </c>
      <c r="AS543" s="194">
        <f t="shared" ca="1" si="526"/>
        <v>1.3963799927016407E-2</v>
      </c>
      <c r="AV543" s="194">
        <f t="shared" si="527"/>
        <v>0</v>
      </c>
      <c r="AW543" s="19">
        <f ca="1"/>
        <v>0</v>
      </c>
      <c r="AX543" s="19">
        <f t="shared" ca="1" si="528"/>
        <v>0</v>
      </c>
      <c r="BA543" s="198" cm="1">
        <f t="array" ref="BA543">IFERROR(MATCH(TRUE,INDEX($B$14:$B$117&gt;=AZ543,0),0),"")</f>
        <v>1</v>
      </c>
      <c r="BB543" s="194">
        <f t="shared" ca="1" si="529"/>
        <v>1.3963799927016407E-2</v>
      </c>
      <c r="BE543" s="194">
        <f t="shared" si="530"/>
        <v>0</v>
      </c>
      <c r="BF543" s="19">
        <f ca="1"/>
        <v>0</v>
      </c>
      <c r="BG543" s="19">
        <f t="shared" ca="1" si="531"/>
        <v>0</v>
      </c>
      <c r="BJ543" s="198" cm="1">
        <f t="array" ref="BJ543">IFERROR(MATCH(TRUE,INDEX($B$14:$B$117&gt;=BI543,0),0),"")</f>
        <v>1</v>
      </c>
      <c r="BK543" s="194">
        <f t="shared" ca="1" si="532"/>
        <v>1.3963799927016407E-2</v>
      </c>
      <c r="BN543" s="194">
        <f t="shared" si="533"/>
        <v>0</v>
      </c>
      <c r="BO543" s="19">
        <f ca="1"/>
        <v>0</v>
      </c>
      <c r="BP543" s="19">
        <f t="shared" ca="1" si="534"/>
        <v>0</v>
      </c>
      <c r="BS543" s="198" cm="1">
        <f t="array" ref="BS543">IFERROR(MATCH(TRUE,INDEX($B$14:$B$117&gt;=BR543,0),0),"")</f>
        <v>1</v>
      </c>
      <c r="BT543" s="194">
        <f t="shared" ca="1" si="535"/>
        <v>1.3963799927016407E-2</v>
      </c>
      <c r="BW543" s="194">
        <f t="shared" si="536"/>
        <v>0</v>
      </c>
      <c r="BX543" s="19">
        <f ca="1"/>
        <v>0</v>
      </c>
      <c r="BY543" s="19">
        <f t="shared" ca="1" si="537"/>
        <v>0</v>
      </c>
      <c r="CB543" s="198" cm="1">
        <f t="array" ref="CB543">IFERROR(MATCH(TRUE,INDEX($B$14:$B$117&gt;=CA543,0),0),"")</f>
        <v>1</v>
      </c>
      <c r="CC543" s="194">
        <f t="shared" ca="1" si="538"/>
        <v>1.3963799927016407E-2</v>
      </c>
      <c r="CF543" s="194">
        <f t="shared" si="539"/>
        <v>0</v>
      </c>
      <c r="CG543" s="19">
        <f ca="1"/>
        <v>0</v>
      </c>
      <c r="CH543" s="19">
        <f t="shared" ca="1" si="540"/>
        <v>0</v>
      </c>
      <c r="CK543" s="198" cm="1">
        <f t="array" ref="CK543">IFERROR(MATCH(TRUE,INDEX($B$14:$B$117&gt;=CJ543,0),0),"")</f>
        <v>1</v>
      </c>
      <c r="CL543" s="194">
        <f t="shared" ca="1" si="541"/>
        <v>1.3963799927016407E-2</v>
      </c>
      <c r="CO543" s="194">
        <f t="shared" si="542"/>
        <v>0</v>
      </c>
      <c r="CP543" s="19">
        <f ca="1"/>
        <v>0</v>
      </c>
      <c r="CQ543" s="19">
        <f t="shared" ca="1" si="543"/>
        <v>0</v>
      </c>
      <c r="CT543" s="198" cm="1">
        <f t="array" ref="CT543">IFERROR(MATCH(TRUE,INDEX($B$14:$B$117&gt;=CS543,0),0),"")</f>
        <v>1</v>
      </c>
      <c r="CU543" s="194">
        <f t="shared" ca="1" si="544"/>
        <v>1.3963799927016407E-2</v>
      </c>
      <c r="CX543" s="194">
        <f t="shared" si="545"/>
        <v>0</v>
      </c>
      <c r="CY543" s="19" t="e">
        <f ca="1"/>
        <v>#N/A</v>
      </c>
      <c r="CZ543" s="19" t="e">
        <f t="shared" ca="1" si="546"/>
        <v>#N/A</v>
      </c>
      <c r="DC543" s="198" cm="1">
        <f t="array" ref="DC543">IFERROR(MATCH(TRUE,INDEX($B$14:$B$117&gt;=DB543,0),0),"")</f>
        <v>1</v>
      </c>
      <c r="DD543" s="194">
        <f t="shared" ca="1" si="547"/>
        <v>1.3963799927016407E-2</v>
      </c>
      <c r="DG543" s="194">
        <f t="shared" si="548"/>
        <v>0</v>
      </c>
      <c r="DH543" s="19" t="e">
        <f ca="1"/>
        <v>#N/A</v>
      </c>
      <c r="DI543" s="19" t="e">
        <f t="shared" ca="1" si="549"/>
        <v>#N/A</v>
      </c>
      <c r="DL543" s="198" cm="1">
        <f t="array" ref="DL543">IFERROR(MATCH(TRUE,INDEX($B$14:$B$117&gt;=DK543,0),0),"")</f>
        <v>1</v>
      </c>
      <c r="DM543" s="194">
        <f t="shared" ca="1" si="550"/>
        <v>1.3963799927016407E-2</v>
      </c>
      <c r="DP543" s="194">
        <f t="shared" si="551"/>
        <v>0</v>
      </c>
      <c r="DQ543" s="19" t="e">
        <f ca="1"/>
        <v>#N/A</v>
      </c>
      <c r="DR543" s="19" t="e">
        <f t="shared" ca="1" si="552"/>
        <v>#N/A</v>
      </c>
      <c r="DU543" s="198" cm="1">
        <f t="array" ref="DU543">IFERROR(MATCH(TRUE,INDEX($B$14:$B$117&gt;=DT543,0),0),"")</f>
        <v>1</v>
      </c>
      <c r="DV543" s="194">
        <f t="shared" ca="1" si="553"/>
        <v>1.3963799927016407E-2</v>
      </c>
      <c r="DY543" s="194">
        <f t="shared" si="554"/>
        <v>0</v>
      </c>
      <c r="DZ543" s="19" t="e">
        <f ca="1"/>
        <v>#N/A</v>
      </c>
      <c r="EA543" s="19" t="e">
        <f t="shared" ca="1" si="555"/>
        <v>#N/A</v>
      </c>
      <c r="ED543" s="198" cm="1">
        <f t="array" ref="ED543">IFERROR(MATCH(TRUE,INDEX($B$14:$B$117&gt;=EC543,0),0),"")</f>
        <v>1</v>
      </c>
      <c r="EE543" s="194">
        <f t="shared" ca="1" si="556"/>
        <v>1.3963799927016407E-2</v>
      </c>
      <c r="EH543" s="194">
        <f t="shared" si="557"/>
        <v>0</v>
      </c>
      <c r="EI543" s="19" t="e">
        <f ca="1"/>
        <v>#N/A</v>
      </c>
      <c r="EJ543" s="19" t="e">
        <f t="shared" ca="1" si="558"/>
        <v>#N/A</v>
      </c>
      <c r="EM543" s="198" cm="1">
        <f t="array" ref="EM543">IFERROR(MATCH(TRUE,INDEX($B$14:$B$117&gt;=EL543,0),0),"")</f>
        <v>1</v>
      </c>
      <c r="EN543" s="194">
        <f t="shared" ca="1" si="559"/>
        <v>1.3963799927016407E-2</v>
      </c>
      <c r="EQ543" s="194">
        <f t="shared" si="560"/>
        <v>0</v>
      </c>
      <c r="ER543" s="19" t="e">
        <f ca="1"/>
        <v>#N/A</v>
      </c>
      <c r="ES543" s="19" t="e">
        <f t="shared" ca="1" si="561"/>
        <v>#N/A</v>
      </c>
      <c r="EV543" s="198" cm="1">
        <f t="array" ref="EV543">IFERROR(MATCH(TRUE,INDEX($B$14:$B$117&gt;=EU543,0),0),"")</f>
        <v>1</v>
      </c>
      <c r="EW543" s="194">
        <f t="shared" ca="1" si="562"/>
        <v>1.3963799927016407E-2</v>
      </c>
      <c r="EZ543" s="194">
        <f t="shared" si="563"/>
        <v>0</v>
      </c>
      <c r="FA543" s="19" t="e">
        <f ca="1"/>
        <v>#N/A</v>
      </c>
      <c r="FB543" s="19" t="e">
        <f t="shared" ca="1" si="564"/>
        <v>#N/A</v>
      </c>
      <c r="FE543" s="198" cm="1">
        <f t="array" ref="FE543">IFERROR(MATCH(TRUE,INDEX($B$14:$B$117&gt;=FD543,0),0),"")</f>
        <v>1</v>
      </c>
      <c r="FF543" s="194">
        <f t="shared" ca="1" si="565"/>
        <v>1.3963799927016407E-2</v>
      </c>
      <c r="FI543" s="194">
        <f t="shared" si="566"/>
        <v>0</v>
      </c>
      <c r="FJ543" s="19" t="e">
        <f ca="1"/>
        <v>#N/A</v>
      </c>
      <c r="FK543" s="19" t="e">
        <f t="shared" ca="1" si="567"/>
        <v>#N/A</v>
      </c>
      <c r="FN543" s="198" cm="1">
        <f t="array" ref="FN543">IFERROR(MATCH(TRUE,INDEX($B$14:$B$117&gt;=FM543,0),0),"")</f>
        <v>1</v>
      </c>
      <c r="FO543" s="194">
        <f t="shared" ca="1" si="568"/>
        <v>1.3963799927016407E-2</v>
      </c>
      <c r="FR543" s="194">
        <f t="shared" si="569"/>
        <v>0</v>
      </c>
      <c r="FS543" s="19" t="e">
        <f ca="1"/>
        <v>#N/A</v>
      </c>
      <c r="FT543" s="19" t="e">
        <f t="shared" ca="1" si="570"/>
        <v>#N/A</v>
      </c>
      <c r="FW543" s="198" cm="1">
        <f t="array" ref="FW543">IFERROR(MATCH(TRUE,INDEX($B$14:$B$117&gt;=FV543,0),0),"")</f>
        <v>1</v>
      </c>
      <c r="FX543" s="194">
        <f t="shared" ca="1" si="571"/>
        <v>1.3963799927016407E-2</v>
      </c>
      <c r="GA543" s="194">
        <f t="shared" si="572"/>
        <v>0</v>
      </c>
      <c r="GB543" s="19" t="e">
        <f ca="1"/>
        <v>#N/A</v>
      </c>
      <c r="GC543" s="19" t="e">
        <f t="shared" ca="1" si="573"/>
        <v>#N/A</v>
      </c>
    </row>
    <row r="544" spans="8:185" x14ac:dyDescent="0.2">
      <c r="H544" s="198" cm="1">
        <f t="array" ref="H544">IFERROR(MATCH(TRUE,INDEX($B$14:$B$117&gt;=G544,0),0),"")</f>
        <v>1</v>
      </c>
      <c r="I544" s="194">
        <f t="shared" ca="1" si="518"/>
        <v>1.3963799927016407E-2</v>
      </c>
      <c r="L544" s="194">
        <f t="shared" si="574"/>
        <v>0</v>
      </c>
      <c r="M544" s="19">
        <f ca="1"/>
        <v>0</v>
      </c>
      <c r="N544" s="19">
        <f t="shared" ca="1" si="575"/>
        <v>0</v>
      </c>
      <c r="Q544" s="198" cm="1">
        <f t="array" ref="Q544">IFERROR(MATCH(TRUE,INDEX($B$14:$B$117&gt;=P544,0),0),"")</f>
        <v>1</v>
      </c>
      <c r="R544" s="194">
        <f t="shared" ca="1" si="519"/>
        <v>1.3963799927016407E-2</v>
      </c>
      <c r="U544" s="194">
        <f t="shared" si="576"/>
        <v>0</v>
      </c>
      <c r="V544" s="19">
        <f ca="1"/>
        <v>0</v>
      </c>
      <c r="W544" s="19">
        <f t="shared" ca="1" si="577"/>
        <v>0</v>
      </c>
      <c r="Z544" s="198" cm="1">
        <f t="array" ref="Z544">IFERROR(MATCH(TRUE,INDEX($B$14:$B$117&gt;=Y544,0),0),"")</f>
        <v>1</v>
      </c>
      <c r="AA544" s="194">
        <f t="shared" ca="1" si="520"/>
        <v>1.3963799927016407E-2</v>
      </c>
      <c r="AD544" s="194">
        <f t="shared" si="521"/>
        <v>0</v>
      </c>
      <c r="AE544" s="19">
        <f ca="1"/>
        <v>0</v>
      </c>
      <c r="AF544" s="19">
        <f t="shared" ca="1" si="522"/>
        <v>0</v>
      </c>
      <c r="AI544" s="198" cm="1">
        <f t="array" ref="AI544">IFERROR(MATCH(TRUE,INDEX($B$14:$B$117&gt;=AH544,0),0),"")</f>
        <v>1</v>
      </c>
      <c r="AJ544" s="194">
        <f t="shared" ca="1" si="523"/>
        <v>1.3963799927016407E-2</v>
      </c>
      <c r="AM544" s="194">
        <f t="shared" si="524"/>
        <v>0</v>
      </c>
      <c r="AN544" s="19">
        <f ca="1"/>
        <v>0</v>
      </c>
      <c r="AO544" s="19">
        <f t="shared" ca="1" si="525"/>
        <v>0</v>
      </c>
      <c r="AR544" s="198" cm="1">
        <f t="array" ref="AR544">IFERROR(MATCH(TRUE,INDEX($B$14:$B$117&gt;=AQ544,0),0),"")</f>
        <v>1</v>
      </c>
      <c r="AS544" s="194">
        <f t="shared" ca="1" si="526"/>
        <v>1.3963799927016407E-2</v>
      </c>
      <c r="AV544" s="194">
        <f t="shared" si="527"/>
        <v>0</v>
      </c>
      <c r="AW544" s="19">
        <f ca="1"/>
        <v>0</v>
      </c>
      <c r="AX544" s="19">
        <f t="shared" ca="1" si="528"/>
        <v>0</v>
      </c>
      <c r="BA544" s="198" cm="1">
        <f t="array" ref="BA544">IFERROR(MATCH(TRUE,INDEX($B$14:$B$117&gt;=AZ544,0),0),"")</f>
        <v>1</v>
      </c>
      <c r="BB544" s="194">
        <f t="shared" ca="1" si="529"/>
        <v>1.3963799927016407E-2</v>
      </c>
      <c r="BE544" s="194">
        <f t="shared" si="530"/>
        <v>0</v>
      </c>
      <c r="BF544" s="19">
        <f ca="1"/>
        <v>0</v>
      </c>
      <c r="BG544" s="19">
        <f t="shared" ca="1" si="531"/>
        <v>0</v>
      </c>
      <c r="BJ544" s="198" cm="1">
        <f t="array" ref="BJ544">IFERROR(MATCH(TRUE,INDEX($B$14:$B$117&gt;=BI544,0),0),"")</f>
        <v>1</v>
      </c>
      <c r="BK544" s="194">
        <f t="shared" ca="1" si="532"/>
        <v>1.3963799927016407E-2</v>
      </c>
      <c r="BN544" s="194">
        <f t="shared" si="533"/>
        <v>0</v>
      </c>
      <c r="BO544" s="19">
        <f ca="1"/>
        <v>0</v>
      </c>
      <c r="BP544" s="19">
        <f t="shared" ca="1" si="534"/>
        <v>0</v>
      </c>
      <c r="BS544" s="198" cm="1">
        <f t="array" ref="BS544">IFERROR(MATCH(TRUE,INDEX($B$14:$B$117&gt;=BR544,0),0),"")</f>
        <v>1</v>
      </c>
      <c r="BT544" s="194">
        <f t="shared" ca="1" si="535"/>
        <v>1.3963799927016407E-2</v>
      </c>
      <c r="BW544" s="194">
        <f t="shared" si="536"/>
        <v>0</v>
      </c>
      <c r="BX544" s="19">
        <f ca="1"/>
        <v>0</v>
      </c>
      <c r="BY544" s="19">
        <f t="shared" ca="1" si="537"/>
        <v>0</v>
      </c>
      <c r="CB544" s="198" cm="1">
        <f t="array" ref="CB544">IFERROR(MATCH(TRUE,INDEX($B$14:$B$117&gt;=CA544,0),0),"")</f>
        <v>1</v>
      </c>
      <c r="CC544" s="194">
        <f t="shared" ca="1" si="538"/>
        <v>1.3963799927016407E-2</v>
      </c>
      <c r="CF544" s="194">
        <f t="shared" si="539"/>
        <v>0</v>
      </c>
      <c r="CG544" s="19">
        <f ca="1"/>
        <v>0</v>
      </c>
      <c r="CH544" s="19">
        <f t="shared" ca="1" si="540"/>
        <v>0</v>
      </c>
      <c r="CK544" s="198" cm="1">
        <f t="array" ref="CK544">IFERROR(MATCH(TRUE,INDEX($B$14:$B$117&gt;=CJ544,0),0),"")</f>
        <v>1</v>
      </c>
      <c r="CL544" s="194">
        <f t="shared" ca="1" si="541"/>
        <v>1.3963799927016407E-2</v>
      </c>
      <c r="CO544" s="194">
        <f t="shared" si="542"/>
        <v>0</v>
      </c>
      <c r="CP544" s="19">
        <f ca="1"/>
        <v>0</v>
      </c>
      <c r="CQ544" s="19">
        <f t="shared" ca="1" si="543"/>
        <v>0</v>
      </c>
      <c r="CT544" s="198" cm="1">
        <f t="array" ref="CT544">IFERROR(MATCH(TRUE,INDEX($B$14:$B$117&gt;=CS544,0),0),"")</f>
        <v>1</v>
      </c>
      <c r="CU544" s="194">
        <f t="shared" ca="1" si="544"/>
        <v>1.3963799927016407E-2</v>
      </c>
      <c r="CX544" s="194">
        <f t="shared" si="545"/>
        <v>0</v>
      </c>
      <c r="CY544" s="19" t="e">
        <f ca="1"/>
        <v>#N/A</v>
      </c>
      <c r="CZ544" s="19" t="e">
        <f t="shared" ca="1" si="546"/>
        <v>#N/A</v>
      </c>
      <c r="DC544" s="198" cm="1">
        <f t="array" ref="DC544">IFERROR(MATCH(TRUE,INDEX($B$14:$B$117&gt;=DB544,0),0),"")</f>
        <v>1</v>
      </c>
      <c r="DD544" s="194">
        <f t="shared" ca="1" si="547"/>
        <v>1.3963799927016407E-2</v>
      </c>
      <c r="DG544" s="194">
        <f t="shared" si="548"/>
        <v>0</v>
      </c>
      <c r="DH544" s="19" t="e">
        <f ca="1"/>
        <v>#N/A</v>
      </c>
      <c r="DI544" s="19" t="e">
        <f t="shared" ca="1" si="549"/>
        <v>#N/A</v>
      </c>
      <c r="DL544" s="198" cm="1">
        <f t="array" ref="DL544">IFERROR(MATCH(TRUE,INDEX($B$14:$B$117&gt;=DK544,0),0),"")</f>
        <v>1</v>
      </c>
      <c r="DM544" s="194">
        <f t="shared" ca="1" si="550"/>
        <v>1.3963799927016407E-2</v>
      </c>
      <c r="DP544" s="194">
        <f t="shared" si="551"/>
        <v>0</v>
      </c>
      <c r="DQ544" s="19" t="e">
        <f ca="1"/>
        <v>#N/A</v>
      </c>
      <c r="DR544" s="19" t="e">
        <f t="shared" ca="1" si="552"/>
        <v>#N/A</v>
      </c>
      <c r="DU544" s="198" cm="1">
        <f t="array" ref="DU544">IFERROR(MATCH(TRUE,INDEX($B$14:$B$117&gt;=DT544,0),0),"")</f>
        <v>1</v>
      </c>
      <c r="DV544" s="194">
        <f t="shared" ca="1" si="553"/>
        <v>1.3963799927016407E-2</v>
      </c>
      <c r="DY544" s="194">
        <f t="shared" si="554"/>
        <v>0</v>
      </c>
      <c r="DZ544" s="19" t="e">
        <f ca="1"/>
        <v>#N/A</v>
      </c>
      <c r="EA544" s="19" t="e">
        <f t="shared" ca="1" si="555"/>
        <v>#N/A</v>
      </c>
      <c r="ED544" s="198" cm="1">
        <f t="array" ref="ED544">IFERROR(MATCH(TRUE,INDEX($B$14:$B$117&gt;=EC544,0),0),"")</f>
        <v>1</v>
      </c>
      <c r="EE544" s="194">
        <f t="shared" ca="1" si="556"/>
        <v>1.3963799927016407E-2</v>
      </c>
      <c r="EH544" s="194">
        <f t="shared" si="557"/>
        <v>0</v>
      </c>
      <c r="EI544" s="19" t="e">
        <f ca="1"/>
        <v>#N/A</v>
      </c>
      <c r="EJ544" s="19" t="e">
        <f t="shared" ca="1" si="558"/>
        <v>#N/A</v>
      </c>
      <c r="EM544" s="198" cm="1">
        <f t="array" ref="EM544">IFERROR(MATCH(TRUE,INDEX($B$14:$B$117&gt;=EL544,0),0),"")</f>
        <v>1</v>
      </c>
      <c r="EN544" s="194">
        <f t="shared" ca="1" si="559"/>
        <v>1.3963799927016407E-2</v>
      </c>
      <c r="EQ544" s="194">
        <f t="shared" si="560"/>
        <v>0</v>
      </c>
      <c r="ER544" s="19" t="e">
        <f ca="1"/>
        <v>#N/A</v>
      </c>
      <c r="ES544" s="19" t="e">
        <f t="shared" ca="1" si="561"/>
        <v>#N/A</v>
      </c>
      <c r="EV544" s="198" cm="1">
        <f t="array" ref="EV544">IFERROR(MATCH(TRUE,INDEX($B$14:$B$117&gt;=EU544,0),0),"")</f>
        <v>1</v>
      </c>
      <c r="EW544" s="194">
        <f t="shared" ca="1" si="562"/>
        <v>1.3963799927016407E-2</v>
      </c>
      <c r="EZ544" s="194">
        <f t="shared" si="563"/>
        <v>0</v>
      </c>
      <c r="FA544" s="19" t="e">
        <f ca="1"/>
        <v>#N/A</v>
      </c>
      <c r="FB544" s="19" t="e">
        <f t="shared" ca="1" si="564"/>
        <v>#N/A</v>
      </c>
      <c r="FE544" s="198" cm="1">
        <f t="array" ref="FE544">IFERROR(MATCH(TRUE,INDEX($B$14:$B$117&gt;=FD544,0),0),"")</f>
        <v>1</v>
      </c>
      <c r="FF544" s="194">
        <f t="shared" ca="1" si="565"/>
        <v>1.3963799927016407E-2</v>
      </c>
      <c r="FI544" s="194">
        <f t="shared" si="566"/>
        <v>0</v>
      </c>
      <c r="FJ544" s="19" t="e">
        <f ca="1"/>
        <v>#N/A</v>
      </c>
      <c r="FK544" s="19" t="e">
        <f t="shared" ca="1" si="567"/>
        <v>#N/A</v>
      </c>
      <c r="FN544" s="198" cm="1">
        <f t="array" ref="FN544">IFERROR(MATCH(TRUE,INDEX($B$14:$B$117&gt;=FM544,0),0),"")</f>
        <v>1</v>
      </c>
      <c r="FO544" s="194">
        <f t="shared" ca="1" si="568"/>
        <v>1.3963799927016407E-2</v>
      </c>
      <c r="FR544" s="194">
        <f t="shared" si="569"/>
        <v>0</v>
      </c>
      <c r="FS544" s="19" t="e">
        <f ca="1"/>
        <v>#N/A</v>
      </c>
      <c r="FT544" s="19" t="e">
        <f t="shared" ca="1" si="570"/>
        <v>#N/A</v>
      </c>
      <c r="FW544" s="198" cm="1">
        <f t="array" ref="FW544">IFERROR(MATCH(TRUE,INDEX($B$14:$B$117&gt;=FV544,0),0),"")</f>
        <v>1</v>
      </c>
      <c r="FX544" s="194">
        <f t="shared" ca="1" si="571"/>
        <v>1.3963799927016407E-2</v>
      </c>
      <c r="GA544" s="194">
        <f t="shared" si="572"/>
        <v>0</v>
      </c>
      <c r="GB544" s="19" t="e">
        <f ca="1"/>
        <v>#N/A</v>
      </c>
      <c r="GC544" s="19" t="e">
        <f t="shared" ca="1" si="573"/>
        <v>#N/A</v>
      </c>
    </row>
    <row r="545" spans="8:185" x14ac:dyDescent="0.2">
      <c r="H545" s="198" cm="1">
        <f t="array" ref="H545">IFERROR(MATCH(TRUE,INDEX($B$14:$B$117&gt;=G545,0),0),"")</f>
        <v>1</v>
      </c>
      <c r="I545" s="194">
        <f t="shared" ca="1" si="518"/>
        <v>1.3963799927016407E-2</v>
      </c>
      <c r="L545" s="194">
        <f t="shared" si="574"/>
        <v>0</v>
      </c>
      <c r="M545" s="19">
        <f ca="1"/>
        <v>0</v>
      </c>
      <c r="N545" s="19">
        <f t="shared" ca="1" si="575"/>
        <v>0</v>
      </c>
      <c r="Q545" s="198" cm="1">
        <f t="array" ref="Q545">IFERROR(MATCH(TRUE,INDEX($B$14:$B$117&gt;=P545,0),0),"")</f>
        <v>1</v>
      </c>
      <c r="R545" s="194">
        <f t="shared" ca="1" si="519"/>
        <v>1.3963799927016407E-2</v>
      </c>
      <c r="U545" s="194">
        <f t="shared" si="576"/>
        <v>0</v>
      </c>
      <c r="V545" s="19">
        <f ca="1"/>
        <v>0</v>
      </c>
      <c r="W545" s="19">
        <f t="shared" ca="1" si="577"/>
        <v>0</v>
      </c>
      <c r="Z545" s="198" cm="1">
        <f t="array" ref="Z545">IFERROR(MATCH(TRUE,INDEX($B$14:$B$117&gt;=Y545,0),0),"")</f>
        <v>1</v>
      </c>
      <c r="AA545" s="194">
        <f t="shared" ca="1" si="520"/>
        <v>1.3963799927016407E-2</v>
      </c>
      <c r="AD545" s="194">
        <f t="shared" si="521"/>
        <v>0</v>
      </c>
      <c r="AE545" s="19">
        <f ca="1"/>
        <v>0</v>
      </c>
      <c r="AF545" s="19">
        <f t="shared" ca="1" si="522"/>
        <v>0</v>
      </c>
      <c r="AI545" s="198" cm="1">
        <f t="array" ref="AI545">IFERROR(MATCH(TRUE,INDEX($B$14:$B$117&gt;=AH545,0),0),"")</f>
        <v>1</v>
      </c>
      <c r="AJ545" s="194">
        <f t="shared" ca="1" si="523"/>
        <v>1.3963799927016407E-2</v>
      </c>
      <c r="AM545" s="194">
        <f t="shared" si="524"/>
        <v>0</v>
      </c>
      <c r="AN545" s="19">
        <f ca="1"/>
        <v>0</v>
      </c>
      <c r="AO545" s="19">
        <f t="shared" ca="1" si="525"/>
        <v>0</v>
      </c>
      <c r="AR545" s="198" cm="1">
        <f t="array" ref="AR545">IFERROR(MATCH(TRUE,INDEX($B$14:$B$117&gt;=AQ545,0),0),"")</f>
        <v>1</v>
      </c>
      <c r="AS545" s="194">
        <f t="shared" ca="1" si="526"/>
        <v>1.3963799927016407E-2</v>
      </c>
      <c r="AV545" s="194">
        <f t="shared" si="527"/>
        <v>0</v>
      </c>
      <c r="AW545" s="19">
        <f ca="1"/>
        <v>0</v>
      </c>
      <c r="AX545" s="19">
        <f t="shared" ca="1" si="528"/>
        <v>0</v>
      </c>
      <c r="BA545" s="198" cm="1">
        <f t="array" ref="BA545">IFERROR(MATCH(TRUE,INDEX($B$14:$B$117&gt;=AZ545,0),0),"")</f>
        <v>1</v>
      </c>
      <c r="BB545" s="194">
        <f t="shared" ca="1" si="529"/>
        <v>1.3963799927016407E-2</v>
      </c>
      <c r="BE545" s="194">
        <f t="shared" si="530"/>
        <v>0</v>
      </c>
      <c r="BF545" s="19">
        <f ca="1"/>
        <v>0</v>
      </c>
      <c r="BG545" s="19">
        <f t="shared" ca="1" si="531"/>
        <v>0</v>
      </c>
      <c r="BJ545" s="198" cm="1">
        <f t="array" ref="BJ545">IFERROR(MATCH(TRUE,INDEX($B$14:$B$117&gt;=BI545,0),0),"")</f>
        <v>1</v>
      </c>
      <c r="BK545" s="194">
        <f t="shared" ca="1" si="532"/>
        <v>1.3963799927016407E-2</v>
      </c>
      <c r="BN545" s="194">
        <f t="shared" si="533"/>
        <v>0</v>
      </c>
      <c r="BO545" s="19">
        <f ca="1"/>
        <v>0</v>
      </c>
      <c r="BP545" s="19">
        <f t="shared" ca="1" si="534"/>
        <v>0</v>
      </c>
      <c r="BS545" s="198" cm="1">
        <f t="array" ref="BS545">IFERROR(MATCH(TRUE,INDEX($B$14:$B$117&gt;=BR545,0),0),"")</f>
        <v>1</v>
      </c>
      <c r="BT545" s="194">
        <f t="shared" ca="1" si="535"/>
        <v>1.3963799927016407E-2</v>
      </c>
      <c r="BW545" s="194">
        <f t="shared" si="536"/>
        <v>0</v>
      </c>
      <c r="BX545" s="19">
        <f ca="1"/>
        <v>0</v>
      </c>
      <c r="BY545" s="19">
        <f t="shared" ca="1" si="537"/>
        <v>0</v>
      </c>
      <c r="CB545" s="198" cm="1">
        <f t="array" ref="CB545">IFERROR(MATCH(TRUE,INDEX($B$14:$B$117&gt;=CA545,0),0),"")</f>
        <v>1</v>
      </c>
      <c r="CC545" s="194">
        <f t="shared" ca="1" si="538"/>
        <v>1.3963799927016407E-2</v>
      </c>
      <c r="CF545" s="194">
        <f t="shared" si="539"/>
        <v>0</v>
      </c>
      <c r="CG545" s="19">
        <f ca="1"/>
        <v>0</v>
      </c>
      <c r="CH545" s="19">
        <f t="shared" ca="1" si="540"/>
        <v>0</v>
      </c>
      <c r="CK545" s="198" cm="1">
        <f t="array" ref="CK545">IFERROR(MATCH(TRUE,INDEX($B$14:$B$117&gt;=CJ545,0),0),"")</f>
        <v>1</v>
      </c>
      <c r="CL545" s="194">
        <f t="shared" ca="1" si="541"/>
        <v>1.3963799927016407E-2</v>
      </c>
      <c r="CO545" s="194">
        <f t="shared" si="542"/>
        <v>0</v>
      </c>
      <c r="CP545" s="19">
        <f ca="1"/>
        <v>0</v>
      </c>
      <c r="CQ545" s="19">
        <f t="shared" ca="1" si="543"/>
        <v>0</v>
      </c>
      <c r="CT545" s="198" cm="1">
        <f t="array" ref="CT545">IFERROR(MATCH(TRUE,INDEX($B$14:$B$117&gt;=CS545,0),0),"")</f>
        <v>1</v>
      </c>
      <c r="CU545" s="194">
        <f t="shared" ca="1" si="544"/>
        <v>1.3963799927016407E-2</v>
      </c>
      <c r="CX545" s="194">
        <f t="shared" si="545"/>
        <v>0</v>
      </c>
      <c r="CY545" s="19" t="e">
        <f ca="1"/>
        <v>#N/A</v>
      </c>
      <c r="CZ545" s="19" t="e">
        <f t="shared" ca="1" si="546"/>
        <v>#N/A</v>
      </c>
      <c r="DC545" s="198" cm="1">
        <f t="array" ref="DC545">IFERROR(MATCH(TRUE,INDEX($B$14:$B$117&gt;=DB545,0),0),"")</f>
        <v>1</v>
      </c>
      <c r="DD545" s="194">
        <f t="shared" ca="1" si="547"/>
        <v>1.3963799927016407E-2</v>
      </c>
      <c r="DG545" s="194">
        <f t="shared" si="548"/>
        <v>0</v>
      </c>
      <c r="DH545" s="19" t="e">
        <f ca="1"/>
        <v>#N/A</v>
      </c>
      <c r="DI545" s="19" t="e">
        <f t="shared" ca="1" si="549"/>
        <v>#N/A</v>
      </c>
      <c r="DL545" s="198" cm="1">
        <f t="array" ref="DL545">IFERROR(MATCH(TRUE,INDEX($B$14:$B$117&gt;=DK545,0),0),"")</f>
        <v>1</v>
      </c>
      <c r="DM545" s="194">
        <f t="shared" ca="1" si="550"/>
        <v>1.3963799927016407E-2</v>
      </c>
      <c r="DP545" s="194">
        <f t="shared" si="551"/>
        <v>0</v>
      </c>
      <c r="DQ545" s="19" t="e">
        <f ca="1"/>
        <v>#N/A</v>
      </c>
      <c r="DR545" s="19" t="e">
        <f t="shared" ca="1" si="552"/>
        <v>#N/A</v>
      </c>
      <c r="DU545" s="198" cm="1">
        <f t="array" ref="DU545">IFERROR(MATCH(TRUE,INDEX($B$14:$B$117&gt;=DT545,0),0),"")</f>
        <v>1</v>
      </c>
      <c r="DV545" s="194">
        <f t="shared" ca="1" si="553"/>
        <v>1.3963799927016407E-2</v>
      </c>
      <c r="DY545" s="194">
        <f t="shared" si="554"/>
        <v>0</v>
      </c>
      <c r="DZ545" s="19" t="e">
        <f ca="1"/>
        <v>#N/A</v>
      </c>
      <c r="EA545" s="19" t="e">
        <f t="shared" ca="1" si="555"/>
        <v>#N/A</v>
      </c>
      <c r="ED545" s="198" cm="1">
        <f t="array" ref="ED545">IFERROR(MATCH(TRUE,INDEX($B$14:$B$117&gt;=EC545,0),0),"")</f>
        <v>1</v>
      </c>
      <c r="EE545" s="194">
        <f t="shared" ca="1" si="556"/>
        <v>1.3963799927016407E-2</v>
      </c>
      <c r="EH545" s="194">
        <f t="shared" si="557"/>
        <v>0</v>
      </c>
      <c r="EI545" s="19" t="e">
        <f ca="1"/>
        <v>#N/A</v>
      </c>
      <c r="EJ545" s="19" t="e">
        <f t="shared" ca="1" si="558"/>
        <v>#N/A</v>
      </c>
      <c r="EM545" s="198" cm="1">
        <f t="array" ref="EM545">IFERROR(MATCH(TRUE,INDEX($B$14:$B$117&gt;=EL545,0),0),"")</f>
        <v>1</v>
      </c>
      <c r="EN545" s="194">
        <f t="shared" ca="1" si="559"/>
        <v>1.3963799927016407E-2</v>
      </c>
      <c r="EQ545" s="194">
        <f t="shared" si="560"/>
        <v>0</v>
      </c>
      <c r="ER545" s="19" t="e">
        <f ca="1"/>
        <v>#N/A</v>
      </c>
      <c r="ES545" s="19" t="e">
        <f t="shared" ca="1" si="561"/>
        <v>#N/A</v>
      </c>
      <c r="EV545" s="198" cm="1">
        <f t="array" ref="EV545">IFERROR(MATCH(TRUE,INDEX($B$14:$B$117&gt;=EU545,0),0),"")</f>
        <v>1</v>
      </c>
      <c r="EW545" s="194">
        <f t="shared" ca="1" si="562"/>
        <v>1.3963799927016407E-2</v>
      </c>
      <c r="EZ545" s="194">
        <f t="shared" si="563"/>
        <v>0</v>
      </c>
      <c r="FA545" s="19" t="e">
        <f ca="1"/>
        <v>#N/A</v>
      </c>
      <c r="FB545" s="19" t="e">
        <f t="shared" ca="1" si="564"/>
        <v>#N/A</v>
      </c>
      <c r="FE545" s="198" cm="1">
        <f t="array" ref="FE545">IFERROR(MATCH(TRUE,INDEX($B$14:$B$117&gt;=FD545,0),0),"")</f>
        <v>1</v>
      </c>
      <c r="FF545" s="194">
        <f t="shared" ca="1" si="565"/>
        <v>1.3963799927016407E-2</v>
      </c>
      <c r="FI545" s="194">
        <f t="shared" si="566"/>
        <v>0</v>
      </c>
      <c r="FJ545" s="19" t="e">
        <f ca="1"/>
        <v>#N/A</v>
      </c>
      <c r="FK545" s="19" t="e">
        <f t="shared" ca="1" si="567"/>
        <v>#N/A</v>
      </c>
      <c r="FN545" s="198" cm="1">
        <f t="array" ref="FN545">IFERROR(MATCH(TRUE,INDEX($B$14:$B$117&gt;=FM545,0),0),"")</f>
        <v>1</v>
      </c>
      <c r="FO545" s="194">
        <f t="shared" ca="1" si="568"/>
        <v>1.3963799927016407E-2</v>
      </c>
      <c r="FR545" s="194">
        <f t="shared" si="569"/>
        <v>0</v>
      </c>
      <c r="FS545" s="19" t="e">
        <f ca="1"/>
        <v>#N/A</v>
      </c>
      <c r="FT545" s="19" t="e">
        <f t="shared" ca="1" si="570"/>
        <v>#N/A</v>
      </c>
      <c r="FW545" s="198" cm="1">
        <f t="array" ref="FW545">IFERROR(MATCH(TRUE,INDEX($B$14:$B$117&gt;=FV545,0),0),"")</f>
        <v>1</v>
      </c>
      <c r="FX545" s="194">
        <f t="shared" ca="1" si="571"/>
        <v>1.3963799927016407E-2</v>
      </c>
      <c r="GA545" s="194">
        <f t="shared" si="572"/>
        <v>0</v>
      </c>
      <c r="GB545" s="19" t="e">
        <f ca="1"/>
        <v>#N/A</v>
      </c>
      <c r="GC545" s="19" t="e">
        <f t="shared" ca="1" si="573"/>
        <v>#N/A</v>
      </c>
    </row>
    <row r="546" spans="8:185" x14ac:dyDescent="0.2">
      <c r="H546" s="198" cm="1">
        <f t="array" ref="H546">IFERROR(MATCH(TRUE,INDEX($B$14:$B$117&gt;=G546,0),0),"")</f>
        <v>1</v>
      </c>
      <c r="I546" s="194">
        <f t="shared" ca="1" si="518"/>
        <v>1.3963799927016407E-2</v>
      </c>
      <c r="L546" s="194">
        <f t="shared" si="574"/>
        <v>0</v>
      </c>
      <c r="M546" s="19">
        <f ca="1"/>
        <v>0</v>
      </c>
      <c r="N546" s="19">
        <f t="shared" ca="1" si="575"/>
        <v>0</v>
      </c>
      <c r="Q546" s="198" cm="1">
        <f t="array" ref="Q546">IFERROR(MATCH(TRUE,INDEX($B$14:$B$117&gt;=P546,0),0),"")</f>
        <v>1</v>
      </c>
      <c r="R546" s="194">
        <f t="shared" ca="1" si="519"/>
        <v>1.3963799927016407E-2</v>
      </c>
      <c r="U546" s="194">
        <f t="shared" si="576"/>
        <v>0</v>
      </c>
      <c r="V546" s="19">
        <f ca="1"/>
        <v>0</v>
      </c>
      <c r="W546" s="19">
        <f t="shared" ca="1" si="577"/>
        <v>0</v>
      </c>
      <c r="Z546" s="198" cm="1">
        <f t="array" ref="Z546">IFERROR(MATCH(TRUE,INDEX($B$14:$B$117&gt;=Y546,0),0),"")</f>
        <v>1</v>
      </c>
      <c r="AA546" s="194">
        <f t="shared" ca="1" si="520"/>
        <v>1.3963799927016407E-2</v>
      </c>
      <c r="AD546" s="194">
        <f t="shared" si="521"/>
        <v>0</v>
      </c>
      <c r="AE546" s="19">
        <f ca="1"/>
        <v>0</v>
      </c>
      <c r="AF546" s="19">
        <f t="shared" ca="1" si="522"/>
        <v>0</v>
      </c>
      <c r="AI546" s="198" cm="1">
        <f t="array" ref="AI546">IFERROR(MATCH(TRUE,INDEX($B$14:$B$117&gt;=AH546,0),0),"")</f>
        <v>1</v>
      </c>
      <c r="AJ546" s="194">
        <f t="shared" ca="1" si="523"/>
        <v>1.3963799927016407E-2</v>
      </c>
      <c r="AM546" s="194">
        <f t="shared" si="524"/>
        <v>0</v>
      </c>
      <c r="AN546" s="19">
        <f ca="1"/>
        <v>0</v>
      </c>
      <c r="AO546" s="19">
        <f t="shared" ca="1" si="525"/>
        <v>0</v>
      </c>
      <c r="AR546" s="198" cm="1">
        <f t="array" ref="AR546">IFERROR(MATCH(TRUE,INDEX($B$14:$B$117&gt;=AQ546,0),0),"")</f>
        <v>1</v>
      </c>
      <c r="AS546" s="194">
        <f t="shared" ca="1" si="526"/>
        <v>1.3963799927016407E-2</v>
      </c>
      <c r="AV546" s="194">
        <f t="shared" si="527"/>
        <v>0</v>
      </c>
      <c r="AW546" s="19">
        <f ca="1"/>
        <v>0</v>
      </c>
      <c r="AX546" s="19">
        <f t="shared" ca="1" si="528"/>
        <v>0</v>
      </c>
      <c r="BA546" s="198" cm="1">
        <f t="array" ref="BA546">IFERROR(MATCH(TRUE,INDEX($B$14:$B$117&gt;=AZ546,0),0),"")</f>
        <v>1</v>
      </c>
      <c r="BB546" s="194">
        <f t="shared" ca="1" si="529"/>
        <v>1.3963799927016407E-2</v>
      </c>
      <c r="BE546" s="194">
        <f t="shared" si="530"/>
        <v>0</v>
      </c>
      <c r="BF546" s="19">
        <f ca="1"/>
        <v>0</v>
      </c>
      <c r="BG546" s="19">
        <f t="shared" ca="1" si="531"/>
        <v>0</v>
      </c>
      <c r="BJ546" s="198" cm="1">
        <f t="array" ref="BJ546">IFERROR(MATCH(TRUE,INDEX($B$14:$B$117&gt;=BI546,0),0),"")</f>
        <v>1</v>
      </c>
      <c r="BK546" s="194">
        <f t="shared" ca="1" si="532"/>
        <v>1.3963799927016407E-2</v>
      </c>
      <c r="BN546" s="194">
        <f t="shared" si="533"/>
        <v>0</v>
      </c>
      <c r="BO546" s="19">
        <f ca="1"/>
        <v>0</v>
      </c>
      <c r="BP546" s="19">
        <f t="shared" ca="1" si="534"/>
        <v>0</v>
      </c>
      <c r="BS546" s="198" cm="1">
        <f t="array" ref="BS546">IFERROR(MATCH(TRUE,INDEX($B$14:$B$117&gt;=BR546,0),0),"")</f>
        <v>1</v>
      </c>
      <c r="BT546" s="194">
        <f t="shared" ca="1" si="535"/>
        <v>1.3963799927016407E-2</v>
      </c>
      <c r="BW546" s="194">
        <f t="shared" si="536"/>
        <v>0</v>
      </c>
      <c r="BX546" s="19">
        <f ca="1"/>
        <v>0</v>
      </c>
      <c r="BY546" s="19">
        <f t="shared" ca="1" si="537"/>
        <v>0</v>
      </c>
      <c r="CB546" s="198" cm="1">
        <f t="array" ref="CB546">IFERROR(MATCH(TRUE,INDEX($B$14:$B$117&gt;=CA546,0),0),"")</f>
        <v>1</v>
      </c>
      <c r="CC546" s="194">
        <f t="shared" ca="1" si="538"/>
        <v>1.3963799927016407E-2</v>
      </c>
      <c r="CF546" s="194">
        <f t="shared" si="539"/>
        <v>0</v>
      </c>
      <c r="CG546" s="19">
        <f ca="1"/>
        <v>0</v>
      </c>
      <c r="CH546" s="19">
        <f t="shared" ca="1" si="540"/>
        <v>0</v>
      </c>
      <c r="CK546" s="198" cm="1">
        <f t="array" ref="CK546">IFERROR(MATCH(TRUE,INDEX($B$14:$B$117&gt;=CJ546,0),0),"")</f>
        <v>1</v>
      </c>
      <c r="CL546" s="194">
        <f t="shared" ca="1" si="541"/>
        <v>1.3963799927016407E-2</v>
      </c>
      <c r="CO546" s="194">
        <f t="shared" si="542"/>
        <v>0</v>
      </c>
      <c r="CP546" s="19">
        <f ca="1"/>
        <v>0</v>
      </c>
      <c r="CQ546" s="19">
        <f t="shared" ca="1" si="543"/>
        <v>0</v>
      </c>
      <c r="CT546" s="198" cm="1">
        <f t="array" ref="CT546">IFERROR(MATCH(TRUE,INDEX($B$14:$B$117&gt;=CS546,0),0),"")</f>
        <v>1</v>
      </c>
      <c r="CU546" s="194">
        <f t="shared" ca="1" si="544"/>
        <v>1.3963799927016407E-2</v>
      </c>
      <c r="CX546" s="194">
        <f t="shared" si="545"/>
        <v>0</v>
      </c>
      <c r="CY546" s="19" t="e">
        <f ca="1"/>
        <v>#N/A</v>
      </c>
      <c r="CZ546" s="19" t="e">
        <f t="shared" ca="1" si="546"/>
        <v>#N/A</v>
      </c>
      <c r="DC546" s="198" cm="1">
        <f t="array" ref="DC546">IFERROR(MATCH(TRUE,INDEX($B$14:$B$117&gt;=DB546,0),0),"")</f>
        <v>1</v>
      </c>
      <c r="DD546" s="194">
        <f t="shared" ca="1" si="547"/>
        <v>1.3963799927016407E-2</v>
      </c>
      <c r="DG546" s="194">
        <f t="shared" si="548"/>
        <v>0</v>
      </c>
      <c r="DH546" s="19" t="e">
        <f ca="1"/>
        <v>#N/A</v>
      </c>
      <c r="DI546" s="19" t="e">
        <f t="shared" ca="1" si="549"/>
        <v>#N/A</v>
      </c>
      <c r="DL546" s="198" cm="1">
        <f t="array" ref="DL546">IFERROR(MATCH(TRUE,INDEX($B$14:$B$117&gt;=DK546,0),0),"")</f>
        <v>1</v>
      </c>
      <c r="DM546" s="194">
        <f t="shared" ca="1" si="550"/>
        <v>1.3963799927016407E-2</v>
      </c>
      <c r="DP546" s="194">
        <f t="shared" si="551"/>
        <v>0</v>
      </c>
      <c r="DQ546" s="19" t="e">
        <f ca="1"/>
        <v>#N/A</v>
      </c>
      <c r="DR546" s="19" t="e">
        <f t="shared" ca="1" si="552"/>
        <v>#N/A</v>
      </c>
      <c r="DU546" s="198" cm="1">
        <f t="array" ref="DU546">IFERROR(MATCH(TRUE,INDEX($B$14:$B$117&gt;=DT546,0),0),"")</f>
        <v>1</v>
      </c>
      <c r="DV546" s="194">
        <f t="shared" ca="1" si="553"/>
        <v>1.3963799927016407E-2</v>
      </c>
      <c r="DY546" s="194">
        <f t="shared" si="554"/>
        <v>0</v>
      </c>
      <c r="DZ546" s="19" t="e">
        <f ca="1"/>
        <v>#N/A</v>
      </c>
      <c r="EA546" s="19" t="e">
        <f t="shared" ca="1" si="555"/>
        <v>#N/A</v>
      </c>
      <c r="ED546" s="198" cm="1">
        <f t="array" ref="ED546">IFERROR(MATCH(TRUE,INDEX($B$14:$B$117&gt;=EC546,0),0),"")</f>
        <v>1</v>
      </c>
      <c r="EE546" s="194">
        <f t="shared" ca="1" si="556"/>
        <v>1.3963799927016407E-2</v>
      </c>
      <c r="EH546" s="194">
        <f t="shared" si="557"/>
        <v>0</v>
      </c>
      <c r="EI546" s="19" t="e">
        <f ca="1"/>
        <v>#N/A</v>
      </c>
      <c r="EJ546" s="19" t="e">
        <f t="shared" ca="1" si="558"/>
        <v>#N/A</v>
      </c>
      <c r="EM546" s="198" cm="1">
        <f t="array" ref="EM546">IFERROR(MATCH(TRUE,INDEX($B$14:$B$117&gt;=EL546,0),0),"")</f>
        <v>1</v>
      </c>
      <c r="EN546" s="194">
        <f t="shared" ca="1" si="559"/>
        <v>1.3963799927016407E-2</v>
      </c>
      <c r="EQ546" s="194">
        <f t="shared" si="560"/>
        <v>0</v>
      </c>
      <c r="ER546" s="19" t="e">
        <f ca="1"/>
        <v>#N/A</v>
      </c>
      <c r="ES546" s="19" t="e">
        <f t="shared" ca="1" si="561"/>
        <v>#N/A</v>
      </c>
      <c r="EV546" s="198" cm="1">
        <f t="array" ref="EV546">IFERROR(MATCH(TRUE,INDEX($B$14:$B$117&gt;=EU546,0),0),"")</f>
        <v>1</v>
      </c>
      <c r="EW546" s="194">
        <f t="shared" ca="1" si="562"/>
        <v>1.3963799927016407E-2</v>
      </c>
      <c r="EZ546" s="194">
        <f t="shared" si="563"/>
        <v>0</v>
      </c>
      <c r="FA546" s="19" t="e">
        <f ca="1"/>
        <v>#N/A</v>
      </c>
      <c r="FB546" s="19" t="e">
        <f t="shared" ca="1" si="564"/>
        <v>#N/A</v>
      </c>
      <c r="FE546" s="198" cm="1">
        <f t="array" ref="FE546">IFERROR(MATCH(TRUE,INDEX($B$14:$B$117&gt;=FD546,0),0),"")</f>
        <v>1</v>
      </c>
      <c r="FF546" s="194">
        <f t="shared" ca="1" si="565"/>
        <v>1.3963799927016407E-2</v>
      </c>
      <c r="FI546" s="194">
        <f t="shared" si="566"/>
        <v>0</v>
      </c>
      <c r="FJ546" s="19" t="e">
        <f ca="1"/>
        <v>#N/A</v>
      </c>
      <c r="FK546" s="19" t="e">
        <f t="shared" ca="1" si="567"/>
        <v>#N/A</v>
      </c>
      <c r="FN546" s="198" cm="1">
        <f t="array" ref="FN546">IFERROR(MATCH(TRUE,INDEX($B$14:$B$117&gt;=FM546,0),0),"")</f>
        <v>1</v>
      </c>
      <c r="FO546" s="194">
        <f t="shared" ca="1" si="568"/>
        <v>1.3963799927016407E-2</v>
      </c>
      <c r="FR546" s="194">
        <f t="shared" si="569"/>
        <v>0</v>
      </c>
      <c r="FS546" s="19" t="e">
        <f ca="1"/>
        <v>#N/A</v>
      </c>
      <c r="FT546" s="19" t="e">
        <f t="shared" ca="1" si="570"/>
        <v>#N/A</v>
      </c>
      <c r="FW546" s="198" cm="1">
        <f t="array" ref="FW546">IFERROR(MATCH(TRUE,INDEX($B$14:$B$117&gt;=FV546,0),0),"")</f>
        <v>1</v>
      </c>
      <c r="FX546" s="194">
        <f t="shared" ca="1" si="571"/>
        <v>1.3963799927016407E-2</v>
      </c>
      <c r="GA546" s="194">
        <f t="shared" si="572"/>
        <v>0</v>
      </c>
      <c r="GB546" s="19" t="e">
        <f ca="1"/>
        <v>#N/A</v>
      </c>
      <c r="GC546" s="19" t="e">
        <f t="shared" ca="1" si="573"/>
        <v>#N/A</v>
      </c>
    </row>
    <row r="547" spans="8:185" x14ac:dyDescent="0.2">
      <c r="H547" s="198" cm="1">
        <f t="array" ref="H547">IFERROR(MATCH(TRUE,INDEX($B$14:$B$117&gt;=G547,0),0),"")</f>
        <v>1</v>
      </c>
      <c r="I547" s="194">
        <f t="shared" ca="1" si="518"/>
        <v>1.3963799927016407E-2</v>
      </c>
      <c r="L547" s="194">
        <f t="shared" si="574"/>
        <v>0</v>
      </c>
      <c r="M547" s="19">
        <f ca="1"/>
        <v>0</v>
      </c>
      <c r="N547" s="19">
        <f t="shared" ca="1" si="575"/>
        <v>0</v>
      </c>
      <c r="Q547" s="198" cm="1">
        <f t="array" ref="Q547">IFERROR(MATCH(TRUE,INDEX($B$14:$B$117&gt;=P547,0),0),"")</f>
        <v>1</v>
      </c>
      <c r="R547" s="194">
        <f t="shared" ca="1" si="519"/>
        <v>1.3963799927016407E-2</v>
      </c>
      <c r="U547" s="194">
        <f t="shared" si="576"/>
        <v>0</v>
      </c>
      <c r="V547" s="19">
        <f ca="1"/>
        <v>0</v>
      </c>
      <c r="W547" s="19">
        <f t="shared" ca="1" si="577"/>
        <v>0</v>
      </c>
      <c r="Z547" s="198" cm="1">
        <f t="array" ref="Z547">IFERROR(MATCH(TRUE,INDEX($B$14:$B$117&gt;=Y547,0),0),"")</f>
        <v>1</v>
      </c>
      <c r="AA547" s="194">
        <f t="shared" ca="1" si="520"/>
        <v>1.3963799927016407E-2</v>
      </c>
      <c r="AD547" s="194">
        <f t="shared" si="521"/>
        <v>0</v>
      </c>
      <c r="AE547" s="19">
        <f ca="1"/>
        <v>0</v>
      </c>
      <c r="AF547" s="19">
        <f t="shared" ca="1" si="522"/>
        <v>0</v>
      </c>
      <c r="AI547" s="198" cm="1">
        <f t="array" ref="AI547">IFERROR(MATCH(TRUE,INDEX($B$14:$B$117&gt;=AH547,0),0),"")</f>
        <v>1</v>
      </c>
      <c r="AJ547" s="194">
        <f t="shared" ca="1" si="523"/>
        <v>1.3963799927016407E-2</v>
      </c>
      <c r="AM547" s="194">
        <f t="shared" si="524"/>
        <v>0</v>
      </c>
      <c r="AN547" s="19">
        <f ca="1"/>
        <v>0</v>
      </c>
      <c r="AO547" s="19">
        <f t="shared" ca="1" si="525"/>
        <v>0</v>
      </c>
      <c r="AR547" s="198" cm="1">
        <f t="array" ref="AR547">IFERROR(MATCH(TRUE,INDEX($B$14:$B$117&gt;=AQ547,0),0),"")</f>
        <v>1</v>
      </c>
      <c r="AS547" s="194">
        <f t="shared" ca="1" si="526"/>
        <v>1.3963799927016407E-2</v>
      </c>
      <c r="AV547" s="194">
        <f t="shared" si="527"/>
        <v>0</v>
      </c>
      <c r="AW547" s="19">
        <f ca="1"/>
        <v>0</v>
      </c>
      <c r="AX547" s="19">
        <f t="shared" ca="1" si="528"/>
        <v>0</v>
      </c>
      <c r="BA547" s="198" cm="1">
        <f t="array" ref="BA547">IFERROR(MATCH(TRUE,INDEX($B$14:$B$117&gt;=AZ547,0),0),"")</f>
        <v>1</v>
      </c>
      <c r="BB547" s="194">
        <f t="shared" ca="1" si="529"/>
        <v>1.3963799927016407E-2</v>
      </c>
      <c r="BE547" s="194">
        <f t="shared" si="530"/>
        <v>0</v>
      </c>
      <c r="BF547" s="19">
        <f ca="1"/>
        <v>0</v>
      </c>
      <c r="BG547" s="19">
        <f t="shared" ca="1" si="531"/>
        <v>0</v>
      </c>
      <c r="BJ547" s="198" cm="1">
        <f t="array" ref="BJ547">IFERROR(MATCH(TRUE,INDEX($B$14:$B$117&gt;=BI547,0),0),"")</f>
        <v>1</v>
      </c>
      <c r="BK547" s="194">
        <f t="shared" ca="1" si="532"/>
        <v>1.3963799927016407E-2</v>
      </c>
      <c r="BN547" s="194">
        <f t="shared" si="533"/>
        <v>0</v>
      </c>
      <c r="BO547" s="19">
        <f ca="1"/>
        <v>0</v>
      </c>
      <c r="BP547" s="19">
        <f t="shared" ca="1" si="534"/>
        <v>0</v>
      </c>
      <c r="BS547" s="198" cm="1">
        <f t="array" ref="BS547">IFERROR(MATCH(TRUE,INDEX($B$14:$B$117&gt;=BR547,0),0),"")</f>
        <v>1</v>
      </c>
      <c r="BT547" s="194">
        <f t="shared" ca="1" si="535"/>
        <v>1.3963799927016407E-2</v>
      </c>
      <c r="BW547" s="194">
        <f t="shared" si="536"/>
        <v>0</v>
      </c>
      <c r="BX547" s="19">
        <f ca="1"/>
        <v>0</v>
      </c>
      <c r="BY547" s="19">
        <f t="shared" ca="1" si="537"/>
        <v>0</v>
      </c>
      <c r="CB547" s="198" cm="1">
        <f t="array" ref="CB547">IFERROR(MATCH(TRUE,INDEX($B$14:$B$117&gt;=CA547,0),0),"")</f>
        <v>1</v>
      </c>
      <c r="CC547" s="194">
        <f t="shared" ca="1" si="538"/>
        <v>1.3963799927016407E-2</v>
      </c>
      <c r="CF547" s="194">
        <f t="shared" si="539"/>
        <v>0</v>
      </c>
      <c r="CG547" s="19">
        <f ca="1"/>
        <v>0</v>
      </c>
      <c r="CH547" s="19">
        <f t="shared" ca="1" si="540"/>
        <v>0</v>
      </c>
      <c r="CK547" s="198" cm="1">
        <f t="array" ref="CK547">IFERROR(MATCH(TRUE,INDEX($B$14:$B$117&gt;=CJ547,0),0),"")</f>
        <v>1</v>
      </c>
      <c r="CL547" s="194">
        <f t="shared" ca="1" si="541"/>
        <v>1.3963799927016407E-2</v>
      </c>
      <c r="CO547" s="194">
        <f t="shared" si="542"/>
        <v>0</v>
      </c>
      <c r="CP547" s="19">
        <f ca="1"/>
        <v>0</v>
      </c>
      <c r="CQ547" s="19">
        <f t="shared" ca="1" si="543"/>
        <v>0</v>
      </c>
      <c r="CT547" s="198" cm="1">
        <f t="array" ref="CT547">IFERROR(MATCH(TRUE,INDEX($B$14:$B$117&gt;=CS547,0),0),"")</f>
        <v>1</v>
      </c>
      <c r="CU547" s="194">
        <f t="shared" ca="1" si="544"/>
        <v>1.3963799927016407E-2</v>
      </c>
      <c r="CX547" s="194">
        <f t="shared" si="545"/>
        <v>0</v>
      </c>
      <c r="CY547" s="19" t="e">
        <f ca="1"/>
        <v>#N/A</v>
      </c>
      <c r="CZ547" s="19" t="e">
        <f t="shared" ca="1" si="546"/>
        <v>#N/A</v>
      </c>
      <c r="DC547" s="198" cm="1">
        <f t="array" ref="DC547">IFERROR(MATCH(TRUE,INDEX($B$14:$B$117&gt;=DB547,0),0),"")</f>
        <v>1</v>
      </c>
      <c r="DD547" s="194">
        <f t="shared" ca="1" si="547"/>
        <v>1.3963799927016407E-2</v>
      </c>
      <c r="DG547" s="194">
        <f t="shared" si="548"/>
        <v>0</v>
      </c>
      <c r="DH547" s="19" t="e">
        <f ca="1"/>
        <v>#N/A</v>
      </c>
      <c r="DI547" s="19" t="e">
        <f t="shared" ca="1" si="549"/>
        <v>#N/A</v>
      </c>
      <c r="DL547" s="198" cm="1">
        <f t="array" ref="DL547">IFERROR(MATCH(TRUE,INDEX($B$14:$B$117&gt;=DK547,0),0),"")</f>
        <v>1</v>
      </c>
      <c r="DM547" s="194">
        <f t="shared" ca="1" si="550"/>
        <v>1.3963799927016407E-2</v>
      </c>
      <c r="DP547" s="194">
        <f t="shared" si="551"/>
        <v>0</v>
      </c>
      <c r="DQ547" s="19" t="e">
        <f ca="1"/>
        <v>#N/A</v>
      </c>
      <c r="DR547" s="19" t="e">
        <f t="shared" ca="1" si="552"/>
        <v>#N/A</v>
      </c>
      <c r="DU547" s="198" cm="1">
        <f t="array" ref="DU547">IFERROR(MATCH(TRUE,INDEX($B$14:$B$117&gt;=DT547,0),0),"")</f>
        <v>1</v>
      </c>
      <c r="DV547" s="194">
        <f t="shared" ca="1" si="553"/>
        <v>1.3963799927016407E-2</v>
      </c>
      <c r="DY547" s="194">
        <f t="shared" si="554"/>
        <v>0</v>
      </c>
      <c r="DZ547" s="19" t="e">
        <f ca="1"/>
        <v>#N/A</v>
      </c>
      <c r="EA547" s="19" t="e">
        <f t="shared" ca="1" si="555"/>
        <v>#N/A</v>
      </c>
      <c r="ED547" s="198" cm="1">
        <f t="array" ref="ED547">IFERROR(MATCH(TRUE,INDEX($B$14:$B$117&gt;=EC547,0),0),"")</f>
        <v>1</v>
      </c>
      <c r="EE547" s="194">
        <f t="shared" ca="1" si="556"/>
        <v>1.3963799927016407E-2</v>
      </c>
      <c r="EH547" s="194">
        <f t="shared" si="557"/>
        <v>0</v>
      </c>
      <c r="EI547" s="19" t="e">
        <f ca="1"/>
        <v>#N/A</v>
      </c>
      <c r="EJ547" s="19" t="e">
        <f t="shared" ca="1" si="558"/>
        <v>#N/A</v>
      </c>
      <c r="EM547" s="198" cm="1">
        <f t="array" ref="EM547">IFERROR(MATCH(TRUE,INDEX($B$14:$B$117&gt;=EL547,0),0),"")</f>
        <v>1</v>
      </c>
      <c r="EN547" s="194">
        <f t="shared" ca="1" si="559"/>
        <v>1.3963799927016407E-2</v>
      </c>
      <c r="EQ547" s="194">
        <f t="shared" si="560"/>
        <v>0</v>
      </c>
      <c r="ER547" s="19" t="e">
        <f ca="1"/>
        <v>#N/A</v>
      </c>
      <c r="ES547" s="19" t="e">
        <f t="shared" ca="1" si="561"/>
        <v>#N/A</v>
      </c>
      <c r="EV547" s="198" cm="1">
        <f t="array" ref="EV547">IFERROR(MATCH(TRUE,INDEX($B$14:$B$117&gt;=EU547,0),0),"")</f>
        <v>1</v>
      </c>
      <c r="EW547" s="194">
        <f t="shared" ca="1" si="562"/>
        <v>1.3963799927016407E-2</v>
      </c>
      <c r="EZ547" s="194">
        <f t="shared" si="563"/>
        <v>0</v>
      </c>
      <c r="FA547" s="19" t="e">
        <f ca="1"/>
        <v>#N/A</v>
      </c>
      <c r="FB547" s="19" t="e">
        <f t="shared" ca="1" si="564"/>
        <v>#N/A</v>
      </c>
      <c r="FE547" s="198" cm="1">
        <f t="array" ref="FE547">IFERROR(MATCH(TRUE,INDEX($B$14:$B$117&gt;=FD547,0),0),"")</f>
        <v>1</v>
      </c>
      <c r="FF547" s="194">
        <f t="shared" ca="1" si="565"/>
        <v>1.3963799927016407E-2</v>
      </c>
      <c r="FI547" s="194">
        <f t="shared" si="566"/>
        <v>0</v>
      </c>
      <c r="FJ547" s="19" t="e">
        <f ca="1"/>
        <v>#N/A</v>
      </c>
      <c r="FK547" s="19" t="e">
        <f t="shared" ca="1" si="567"/>
        <v>#N/A</v>
      </c>
      <c r="FN547" s="198" cm="1">
        <f t="array" ref="FN547">IFERROR(MATCH(TRUE,INDEX($B$14:$B$117&gt;=FM547,0),0),"")</f>
        <v>1</v>
      </c>
      <c r="FO547" s="194">
        <f t="shared" ca="1" si="568"/>
        <v>1.3963799927016407E-2</v>
      </c>
      <c r="FR547" s="194">
        <f t="shared" si="569"/>
        <v>0</v>
      </c>
      <c r="FS547" s="19" t="e">
        <f ca="1"/>
        <v>#N/A</v>
      </c>
      <c r="FT547" s="19" t="e">
        <f t="shared" ca="1" si="570"/>
        <v>#N/A</v>
      </c>
      <c r="FW547" s="198" cm="1">
        <f t="array" ref="FW547">IFERROR(MATCH(TRUE,INDEX($B$14:$B$117&gt;=FV547,0),0),"")</f>
        <v>1</v>
      </c>
      <c r="FX547" s="194">
        <f t="shared" ca="1" si="571"/>
        <v>1.3963799927016407E-2</v>
      </c>
      <c r="GA547" s="194">
        <f t="shared" si="572"/>
        <v>0</v>
      </c>
      <c r="GB547" s="19" t="e">
        <f ca="1"/>
        <v>#N/A</v>
      </c>
      <c r="GC547" s="19" t="e">
        <f t="shared" ca="1" si="573"/>
        <v>#N/A</v>
      </c>
    </row>
    <row r="548" spans="8:185" x14ac:dyDescent="0.2">
      <c r="H548" s="198" cm="1">
        <f t="array" ref="H548">IFERROR(MATCH(TRUE,INDEX($B$14:$B$117&gt;=G548,0),0),"")</f>
        <v>1</v>
      </c>
      <c r="I548" s="194">
        <f t="shared" ca="1" si="518"/>
        <v>1.3963799927016407E-2</v>
      </c>
      <c r="L548" s="194">
        <f t="shared" si="574"/>
        <v>0</v>
      </c>
      <c r="M548" s="19">
        <f ca="1"/>
        <v>0</v>
      </c>
      <c r="N548" s="19">
        <f t="shared" ca="1" si="575"/>
        <v>0</v>
      </c>
      <c r="Q548" s="198" cm="1">
        <f t="array" ref="Q548">IFERROR(MATCH(TRUE,INDEX($B$14:$B$117&gt;=P548,0),0),"")</f>
        <v>1</v>
      </c>
      <c r="R548" s="194">
        <f t="shared" ca="1" si="519"/>
        <v>1.3963799927016407E-2</v>
      </c>
      <c r="U548" s="194">
        <f t="shared" si="576"/>
        <v>0</v>
      </c>
      <c r="V548" s="19">
        <f ca="1"/>
        <v>0</v>
      </c>
      <c r="W548" s="19">
        <f t="shared" ca="1" si="577"/>
        <v>0</v>
      </c>
      <c r="Z548" s="198" cm="1">
        <f t="array" ref="Z548">IFERROR(MATCH(TRUE,INDEX($B$14:$B$117&gt;=Y548,0),0),"")</f>
        <v>1</v>
      </c>
      <c r="AA548" s="194">
        <f t="shared" ca="1" si="520"/>
        <v>1.3963799927016407E-2</v>
      </c>
      <c r="AD548" s="194">
        <f t="shared" si="521"/>
        <v>0</v>
      </c>
      <c r="AE548" s="19">
        <f ca="1"/>
        <v>0</v>
      </c>
      <c r="AF548" s="19">
        <f t="shared" ca="1" si="522"/>
        <v>0</v>
      </c>
      <c r="AI548" s="198" cm="1">
        <f t="array" ref="AI548">IFERROR(MATCH(TRUE,INDEX($B$14:$B$117&gt;=AH548,0),0),"")</f>
        <v>1</v>
      </c>
      <c r="AJ548" s="194">
        <f t="shared" ca="1" si="523"/>
        <v>1.3963799927016407E-2</v>
      </c>
      <c r="AM548" s="194">
        <f t="shared" si="524"/>
        <v>0</v>
      </c>
      <c r="AN548" s="19">
        <f ca="1"/>
        <v>0</v>
      </c>
      <c r="AO548" s="19">
        <f t="shared" ca="1" si="525"/>
        <v>0</v>
      </c>
      <c r="AR548" s="198" cm="1">
        <f t="array" ref="AR548">IFERROR(MATCH(TRUE,INDEX($B$14:$B$117&gt;=AQ548,0),0),"")</f>
        <v>1</v>
      </c>
      <c r="AS548" s="194">
        <f t="shared" ca="1" si="526"/>
        <v>1.3963799927016407E-2</v>
      </c>
      <c r="AV548" s="194">
        <f t="shared" si="527"/>
        <v>0</v>
      </c>
      <c r="AW548" s="19">
        <f ca="1"/>
        <v>0</v>
      </c>
      <c r="AX548" s="19">
        <f t="shared" ca="1" si="528"/>
        <v>0</v>
      </c>
      <c r="BA548" s="198" cm="1">
        <f t="array" ref="BA548">IFERROR(MATCH(TRUE,INDEX($B$14:$B$117&gt;=AZ548,0),0),"")</f>
        <v>1</v>
      </c>
      <c r="BB548" s="194">
        <f t="shared" ca="1" si="529"/>
        <v>1.3963799927016407E-2</v>
      </c>
      <c r="BE548" s="194">
        <f t="shared" si="530"/>
        <v>0</v>
      </c>
      <c r="BF548" s="19">
        <f ca="1"/>
        <v>0</v>
      </c>
      <c r="BG548" s="19">
        <f t="shared" ca="1" si="531"/>
        <v>0</v>
      </c>
      <c r="BJ548" s="198" cm="1">
        <f t="array" ref="BJ548">IFERROR(MATCH(TRUE,INDEX($B$14:$B$117&gt;=BI548,0),0),"")</f>
        <v>1</v>
      </c>
      <c r="BK548" s="194">
        <f t="shared" ca="1" si="532"/>
        <v>1.3963799927016407E-2</v>
      </c>
      <c r="BN548" s="194">
        <f t="shared" si="533"/>
        <v>0</v>
      </c>
      <c r="BO548" s="19">
        <f ca="1"/>
        <v>0</v>
      </c>
      <c r="BP548" s="19">
        <f t="shared" ca="1" si="534"/>
        <v>0</v>
      </c>
      <c r="BS548" s="198" cm="1">
        <f t="array" ref="BS548">IFERROR(MATCH(TRUE,INDEX($B$14:$B$117&gt;=BR548,0),0),"")</f>
        <v>1</v>
      </c>
      <c r="BT548" s="194">
        <f t="shared" ca="1" si="535"/>
        <v>1.3963799927016407E-2</v>
      </c>
      <c r="BW548" s="194">
        <f t="shared" si="536"/>
        <v>0</v>
      </c>
      <c r="BX548" s="19">
        <f ca="1"/>
        <v>0</v>
      </c>
      <c r="BY548" s="19">
        <f t="shared" ca="1" si="537"/>
        <v>0</v>
      </c>
      <c r="CB548" s="198" cm="1">
        <f t="array" ref="CB548">IFERROR(MATCH(TRUE,INDEX($B$14:$B$117&gt;=CA548,0),0),"")</f>
        <v>1</v>
      </c>
      <c r="CC548" s="194">
        <f t="shared" ca="1" si="538"/>
        <v>1.3963799927016407E-2</v>
      </c>
      <c r="CF548" s="194">
        <f t="shared" si="539"/>
        <v>0</v>
      </c>
      <c r="CG548" s="19">
        <f ca="1"/>
        <v>0</v>
      </c>
      <c r="CH548" s="19">
        <f t="shared" ca="1" si="540"/>
        <v>0</v>
      </c>
      <c r="CK548" s="198" cm="1">
        <f t="array" ref="CK548">IFERROR(MATCH(TRUE,INDEX($B$14:$B$117&gt;=CJ548,0),0),"")</f>
        <v>1</v>
      </c>
      <c r="CL548" s="194">
        <f t="shared" ca="1" si="541"/>
        <v>1.3963799927016407E-2</v>
      </c>
      <c r="CO548" s="194">
        <f t="shared" si="542"/>
        <v>0</v>
      </c>
      <c r="CP548" s="19">
        <f ca="1"/>
        <v>0</v>
      </c>
      <c r="CQ548" s="19">
        <f t="shared" ca="1" si="543"/>
        <v>0</v>
      </c>
      <c r="CT548" s="198" cm="1">
        <f t="array" ref="CT548">IFERROR(MATCH(TRUE,INDEX($B$14:$B$117&gt;=CS548,0),0),"")</f>
        <v>1</v>
      </c>
      <c r="CU548" s="194">
        <f t="shared" ca="1" si="544"/>
        <v>1.3963799927016407E-2</v>
      </c>
      <c r="CX548" s="194">
        <f t="shared" si="545"/>
        <v>0</v>
      </c>
      <c r="CY548" s="19" t="e">
        <f ca="1"/>
        <v>#N/A</v>
      </c>
      <c r="CZ548" s="19" t="e">
        <f t="shared" ca="1" si="546"/>
        <v>#N/A</v>
      </c>
      <c r="DC548" s="198" cm="1">
        <f t="array" ref="DC548">IFERROR(MATCH(TRUE,INDEX($B$14:$B$117&gt;=DB548,0),0),"")</f>
        <v>1</v>
      </c>
      <c r="DD548" s="194">
        <f t="shared" ca="1" si="547"/>
        <v>1.3963799927016407E-2</v>
      </c>
      <c r="DG548" s="194">
        <f t="shared" si="548"/>
        <v>0</v>
      </c>
      <c r="DH548" s="19" t="e">
        <f ca="1"/>
        <v>#N/A</v>
      </c>
      <c r="DI548" s="19" t="e">
        <f t="shared" ca="1" si="549"/>
        <v>#N/A</v>
      </c>
      <c r="DL548" s="198" cm="1">
        <f t="array" ref="DL548">IFERROR(MATCH(TRUE,INDEX($B$14:$B$117&gt;=DK548,0),0),"")</f>
        <v>1</v>
      </c>
      <c r="DM548" s="194">
        <f t="shared" ca="1" si="550"/>
        <v>1.3963799927016407E-2</v>
      </c>
      <c r="DP548" s="194">
        <f t="shared" si="551"/>
        <v>0</v>
      </c>
      <c r="DQ548" s="19" t="e">
        <f ca="1"/>
        <v>#N/A</v>
      </c>
      <c r="DR548" s="19" t="e">
        <f t="shared" ca="1" si="552"/>
        <v>#N/A</v>
      </c>
      <c r="DU548" s="198" cm="1">
        <f t="array" ref="DU548">IFERROR(MATCH(TRUE,INDEX($B$14:$B$117&gt;=DT548,0),0),"")</f>
        <v>1</v>
      </c>
      <c r="DV548" s="194">
        <f t="shared" ca="1" si="553"/>
        <v>1.3963799927016407E-2</v>
      </c>
      <c r="DY548" s="194">
        <f t="shared" si="554"/>
        <v>0</v>
      </c>
      <c r="DZ548" s="19" t="e">
        <f ca="1"/>
        <v>#N/A</v>
      </c>
      <c r="EA548" s="19" t="e">
        <f t="shared" ca="1" si="555"/>
        <v>#N/A</v>
      </c>
      <c r="ED548" s="198" cm="1">
        <f t="array" ref="ED548">IFERROR(MATCH(TRUE,INDEX($B$14:$B$117&gt;=EC548,0),0),"")</f>
        <v>1</v>
      </c>
      <c r="EE548" s="194">
        <f t="shared" ca="1" si="556"/>
        <v>1.3963799927016407E-2</v>
      </c>
      <c r="EH548" s="194">
        <f t="shared" si="557"/>
        <v>0</v>
      </c>
      <c r="EI548" s="19" t="e">
        <f ca="1"/>
        <v>#N/A</v>
      </c>
      <c r="EJ548" s="19" t="e">
        <f t="shared" ca="1" si="558"/>
        <v>#N/A</v>
      </c>
      <c r="EM548" s="198" cm="1">
        <f t="array" ref="EM548">IFERROR(MATCH(TRUE,INDEX($B$14:$B$117&gt;=EL548,0),0),"")</f>
        <v>1</v>
      </c>
      <c r="EN548" s="194">
        <f t="shared" ca="1" si="559"/>
        <v>1.3963799927016407E-2</v>
      </c>
      <c r="EQ548" s="194">
        <f t="shared" si="560"/>
        <v>0</v>
      </c>
      <c r="ER548" s="19" t="e">
        <f ca="1"/>
        <v>#N/A</v>
      </c>
      <c r="ES548" s="19" t="e">
        <f t="shared" ca="1" si="561"/>
        <v>#N/A</v>
      </c>
      <c r="EV548" s="198" cm="1">
        <f t="array" ref="EV548">IFERROR(MATCH(TRUE,INDEX($B$14:$B$117&gt;=EU548,0),0),"")</f>
        <v>1</v>
      </c>
      <c r="EW548" s="194">
        <f t="shared" ca="1" si="562"/>
        <v>1.3963799927016407E-2</v>
      </c>
      <c r="EZ548" s="194">
        <f t="shared" si="563"/>
        <v>0</v>
      </c>
      <c r="FA548" s="19" t="e">
        <f ca="1"/>
        <v>#N/A</v>
      </c>
      <c r="FB548" s="19" t="e">
        <f t="shared" ca="1" si="564"/>
        <v>#N/A</v>
      </c>
      <c r="FE548" s="198" cm="1">
        <f t="array" ref="FE548">IFERROR(MATCH(TRUE,INDEX($B$14:$B$117&gt;=FD548,0),0),"")</f>
        <v>1</v>
      </c>
      <c r="FF548" s="194">
        <f t="shared" ca="1" si="565"/>
        <v>1.3963799927016407E-2</v>
      </c>
      <c r="FI548" s="194">
        <f t="shared" si="566"/>
        <v>0</v>
      </c>
      <c r="FJ548" s="19" t="e">
        <f ca="1"/>
        <v>#N/A</v>
      </c>
      <c r="FK548" s="19" t="e">
        <f t="shared" ca="1" si="567"/>
        <v>#N/A</v>
      </c>
      <c r="FN548" s="198" cm="1">
        <f t="array" ref="FN548">IFERROR(MATCH(TRUE,INDEX($B$14:$B$117&gt;=FM548,0),0),"")</f>
        <v>1</v>
      </c>
      <c r="FO548" s="194">
        <f t="shared" ca="1" si="568"/>
        <v>1.3963799927016407E-2</v>
      </c>
      <c r="FR548" s="194">
        <f t="shared" si="569"/>
        <v>0</v>
      </c>
      <c r="FS548" s="19" t="e">
        <f ca="1"/>
        <v>#N/A</v>
      </c>
      <c r="FT548" s="19" t="e">
        <f t="shared" ca="1" si="570"/>
        <v>#N/A</v>
      </c>
      <c r="FW548" s="198" cm="1">
        <f t="array" ref="FW548">IFERROR(MATCH(TRUE,INDEX($B$14:$B$117&gt;=FV548,0),0),"")</f>
        <v>1</v>
      </c>
      <c r="FX548" s="194">
        <f t="shared" ca="1" si="571"/>
        <v>1.3963799927016407E-2</v>
      </c>
      <c r="GA548" s="194">
        <f t="shared" si="572"/>
        <v>0</v>
      </c>
      <c r="GB548" s="19" t="e">
        <f ca="1"/>
        <v>#N/A</v>
      </c>
      <c r="GC548" s="19" t="e">
        <f t="shared" ca="1" si="573"/>
        <v>#N/A</v>
      </c>
    </row>
    <row r="549" spans="8:185" x14ac:dyDescent="0.2">
      <c r="H549" s="198" cm="1">
        <f t="array" ref="H549">IFERROR(MATCH(TRUE,INDEX($B$14:$B$117&gt;=G549,0),0),"")</f>
        <v>1</v>
      </c>
      <c r="I549" s="194">
        <f t="shared" ca="1" si="518"/>
        <v>1.3963799927016407E-2</v>
      </c>
      <c r="L549" s="194">
        <f t="shared" si="574"/>
        <v>0</v>
      </c>
      <c r="M549" s="19">
        <f ca="1"/>
        <v>0</v>
      </c>
      <c r="N549" s="19">
        <f t="shared" ca="1" si="575"/>
        <v>0</v>
      </c>
      <c r="Q549" s="198" cm="1">
        <f t="array" ref="Q549">IFERROR(MATCH(TRUE,INDEX($B$14:$B$117&gt;=P549,0),0),"")</f>
        <v>1</v>
      </c>
      <c r="R549" s="194">
        <f t="shared" ca="1" si="519"/>
        <v>1.3963799927016407E-2</v>
      </c>
      <c r="U549" s="194">
        <f t="shared" si="576"/>
        <v>0</v>
      </c>
      <c r="V549" s="19">
        <f ca="1"/>
        <v>0</v>
      </c>
      <c r="W549" s="19">
        <f t="shared" ca="1" si="577"/>
        <v>0</v>
      </c>
      <c r="Z549" s="198" cm="1">
        <f t="array" ref="Z549">IFERROR(MATCH(TRUE,INDEX($B$14:$B$117&gt;=Y549,0),0),"")</f>
        <v>1</v>
      </c>
      <c r="AA549" s="194">
        <f t="shared" ca="1" si="520"/>
        <v>1.3963799927016407E-2</v>
      </c>
      <c r="AD549" s="194">
        <f t="shared" si="521"/>
        <v>0</v>
      </c>
      <c r="AE549" s="19">
        <f ca="1"/>
        <v>0</v>
      </c>
      <c r="AF549" s="19">
        <f t="shared" ca="1" si="522"/>
        <v>0</v>
      </c>
      <c r="AI549" s="198" cm="1">
        <f t="array" ref="AI549">IFERROR(MATCH(TRUE,INDEX($B$14:$B$117&gt;=AH549,0),0),"")</f>
        <v>1</v>
      </c>
      <c r="AJ549" s="194">
        <f t="shared" ca="1" si="523"/>
        <v>1.3963799927016407E-2</v>
      </c>
      <c r="AM549" s="194">
        <f t="shared" si="524"/>
        <v>0</v>
      </c>
      <c r="AN549" s="19">
        <f ca="1"/>
        <v>0</v>
      </c>
      <c r="AO549" s="19">
        <f t="shared" ca="1" si="525"/>
        <v>0</v>
      </c>
      <c r="AR549" s="198" cm="1">
        <f t="array" ref="AR549">IFERROR(MATCH(TRUE,INDEX($B$14:$B$117&gt;=AQ549,0),0),"")</f>
        <v>1</v>
      </c>
      <c r="AS549" s="194">
        <f t="shared" ca="1" si="526"/>
        <v>1.3963799927016407E-2</v>
      </c>
      <c r="AV549" s="194">
        <f t="shared" si="527"/>
        <v>0</v>
      </c>
      <c r="AW549" s="19">
        <f ca="1"/>
        <v>0</v>
      </c>
      <c r="AX549" s="19">
        <f t="shared" ca="1" si="528"/>
        <v>0</v>
      </c>
      <c r="BA549" s="198" cm="1">
        <f t="array" ref="BA549">IFERROR(MATCH(TRUE,INDEX($B$14:$B$117&gt;=AZ549,0),0),"")</f>
        <v>1</v>
      </c>
      <c r="BB549" s="194">
        <f t="shared" ca="1" si="529"/>
        <v>1.3963799927016407E-2</v>
      </c>
      <c r="BE549" s="194">
        <f t="shared" si="530"/>
        <v>0</v>
      </c>
      <c r="BF549" s="19">
        <f ca="1"/>
        <v>0</v>
      </c>
      <c r="BG549" s="19">
        <f t="shared" ca="1" si="531"/>
        <v>0</v>
      </c>
      <c r="BJ549" s="198" cm="1">
        <f t="array" ref="BJ549">IFERROR(MATCH(TRUE,INDEX($B$14:$B$117&gt;=BI549,0),0),"")</f>
        <v>1</v>
      </c>
      <c r="BK549" s="194">
        <f t="shared" ca="1" si="532"/>
        <v>1.3963799927016407E-2</v>
      </c>
      <c r="BN549" s="194">
        <f t="shared" si="533"/>
        <v>0</v>
      </c>
      <c r="BO549" s="19">
        <f ca="1"/>
        <v>0</v>
      </c>
      <c r="BP549" s="19">
        <f t="shared" ca="1" si="534"/>
        <v>0</v>
      </c>
      <c r="BS549" s="198" cm="1">
        <f t="array" ref="BS549">IFERROR(MATCH(TRUE,INDEX($B$14:$B$117&gt;=BR549,0),0),"")</f>
        <v>1</v>
      </c>
      <c r="BT549" s="194">
        <f t="shared" ca="1" si="535"/>
        <v>1.3963799927016407E-2</v>
      </c>
      <c r="BW549" s="194">
        <f t="shared" si="536"/>
        <v>0</v>
      </c>
      <c r="BX549" s="19">
        <f ca="1"/>
        <v>0</v>
      </c>
      <c r="BY549" s="19">
        <f t="shared" ca="1" si="537"/>
        <v>0</v>
      </c>
      <c r="CB549" s="198" cm="1">
        <f t="array" ref="CB549">IFERROR(MATCH(TRUE,INDEX($B$14:$B$117&gt;=CA549,0),0),"")</f>
        <v>1</v>
      </c>
      <c r="CC549" s="194">
        <f t="shared" ca="1" si="538"/>
        <v>1.3963799927016407E-2</v>
      </c>
      <c r="CF549" s="194">
        <f t="shared" si="539"/>
        <v>0</v>
      </c>
      <c r="CG549" s="19">
        <f ca="1"/>
        <v>0</v>
      </c>
      <c r="CH549" s="19">
        <f t="shared" ca="1" si="540"/>
        <v>0</v>
      </c>
      <c r="CK549" s="198" cm="1">
        <f t="array" ref="CK549">IFERROR(MATCH(TRUE,INDEX($B$14:$B$117&gt;=CJ549,0),0),"")</f>
        <v>1</v>
      </c>
      <c r="CL549" s="194">
        <f t="shared" ca="1" si="541"/>
        <v>1.3963799927016407E-2</v>
      </c>
      <c r="CO549" s="194">
        <f t="shared" si="542"/>
        <v>0</v>
      </c>
      <c r="CP549" s="19">
        <f ca="1"/>
        <v>0</v>
      </c>
      <c r="CQ549" s="19">
        <f t="shared" ca="1" si="543"/>
        <v>0</v>
      </c>
      <c r="CT549" s="198" cm="1">
        <f t="array" ref="CT549">IFERROR(MATCH(TRUE,INDEX($B$14:$B$117&gt;=CS549,0),0),"")</f>
        <v>1</v>
      </c>
      <c r="CU549" s="194">
        <f t="shared" ca="1" si="544"/>
        <v>1.3963799927016407E-2</v>
      </c>
      <c r="CX549" s="194">
        <f t="shared" si="545"/>
        <v>0</v>
      </c>
      <c r="CY549" s="19" t="e">
        <f ca="1"/>
        <v>#N/A</v>
      </c>
      <c r="CZ549" s="19" t="e">
        <f t="shared" ca="1" si="546"/>
        <v>#N/A</v>
      </c>
      <c r="DC549" s="198" cm="1">
        <f t="array" ref="DC549">IFERROR(MATCH(TRUE,INDEX($B$14:$B$117&gt;=DB549,0),0),"")</f>
        <v>1</v>
      </c>
      <c r="DD549" s="194">
        <f t="shared" ca="1" si="547"/>
        <v>1.3963799927016407E-2</v>
      </c>
      <c r="DG549" s="194">
        <f t="shared" si="548"/>
        <v>0</v>
      </c>
      <c r="DH549" s="19" t="e">
        <f ca="1"/>
        <v>#N/A</v>
      </c>
      <c r="DI549" s="19" t="e">
        <f t="shared" ca="1" si="549"/>
        <v>#N/A</v>
      </c>
      <c r="DL549" s="198" cm="1">
        <f t="array" ref="DL549">IFERROR(MATCH(TRUE,INDEX($B$14:$B$117&gt;=DK549,0),0),"")</f>
        <v>1</v>
      </c>
      <c r="DM549" s="194">
        <f t="shared" ca="1" si="550"/>
        <v>1.3963799927016407E-2</v>
      </c>
      <c r="DP549" s="194">
        <f t="shared" si="551"/>
        <v>0</v>
      </c>
      <c r="DQ549" s="19" t="e">
        <f ca="1"/>
        <v>#N/A</v>
      </c>
      <c r="DR549" s="19" t="e">
        <f t="shared" ca="1" si="552"/>
        <v>#N/A</v>
      </c>
      <c r="DU549" s="198" cm="1">
        <f t="array" ref="DU549">IFERROR(MATCH(TRUE,INDEX($B$14:$B$117&gt;=DT549,0),0),"")</f>
        <v>1</v>
      </c>
      <c r="DV549" s="194">
        <f t="shared" ca="1" si="553"/>
        <v>1.3963799927016407E-2</v>
      </c>
      <c r="DY549" s="194">
        <f t="shared" si="554"/>
        <v>0</v>
      </c>
      <c r="DZ549" s="19" t="e">
        <f ca="1"/>
        <v>#N/A</v>
      </c>
      <c r="EA549" s="19" t="e">
        <f t="shared" ca="1" si="555"/>
        <v>#N/A</v>
      </c>
      <c r="ED549" s="198" cm="1">
        <f t="array" ref="ED549">IFERROR(MATCH(TRUE,INDEX($B$14:$B$117&gt;=EC549,0),0),"")</f>
        <v>1</v>
      </c>
      <c r="EE549" s="194">
        <f t="shared" ca="1" si="556"/>
        <v>1.3963799927016407E-2</v>
      </c>
      <c r="EH549" s="194">
        <f t="shared" si="557"/>
        <v>0</v>
      </c>
      <c r="EI549" s="19" t="e">
        <f ca="1"/>
        <v>#N/A</v>
      </c>
      <c r="EJ549" s="19" t="e">
        <f t="shared" ca="1" si="558"/>
        <v>#N/A</v>
      </c>
      <c r="EM549" s="198" cm="1">
        <f t="array" ref="EM549">IFERROR(MATCH(TRUE,INDEX($B$14:$B$117&gt;=EL549,0),0),"")</f>
        <v>1</v>
      </c>
      <c r="EN549" s="194">
        <f t="shared" ca="1" si="559"/>
        <v>1.3963799927016407E-2</v>
      </c>
      <c r="EQ549" s="194">
        <f t="shared" si="560"/>
        <v>0</v>
      </c>
      <c r="ER549" s="19" t="e">
        <f ca="1"/>
        <v>#N/A</v>
      </c>
      <c r="ES549" s="19" t="e">
        <f t="shared" ca="1" si="561"/>
        <v>#N/A</v>
      </c>
      <c r="EV549" s="198" cm="1">
        <f t="array" ref="EV549">IFERROR(MATCH(TRUE,INDEX($B$14:$B$117&gt;=EU549,0),0),"")</f>
        <v>1</v>
      </c>
      <c r="EW549" s="194">
        <f t="shared" ca="1" si="562"/>
        <v>1.3963799927016407E-2</v>
      </c>
      <c r="EZ549" s="194">
        <f t="shared" si="563"/>
        <v>0</v>
      </c>
      <c r="FA549" s="19" t="e">
        <f ca="1"/>
        <v>#N/A</v>
      </c>
      <c r="FB549" s="19" t="e">
        <f t="shared" ca="1" si="564"/>
        <v>#N/A</v>
      </c>
      <c r="FE549" s="198" cm="1">
        <f t="array" ref="FE549">IFERROR(MATCH(TRUE,INDEX($B$14:$B$117&gt;=FD549,0),0),"")</f>
        <v>1</v>
      </c>
      <c r="FF549" s="194">
        <f t="shared" ca="1" si="565"/>
        <v>1.3963799927016407E-2</v>
      </c>
      <c r="FI549" s="194">
        <f t="shared" si="566"/>
        <v>0</v>
      </c>
      <c r="FJ549" s="19" t="e">
        <f ca="1"/>
        <v>#N/A</v>
      </c>
      <c r="FK549" s="19" t="e">
        <f t="shared" ca="1" si="567"/>
        <v>#N/A</v>
      </c>
      <c r="FN549" s="198" cm="1">
        <f t="array" ref="FN549">IFERROR(MATCH(TRUE,INDEX($B$14:$B$117&gt;=FM549,0),0),"")</f>
        <v>1</v>
      </c>
      <c r="FO549" s="194">
        <f t="shared" ca="1" si="568"/>
        <v>1.3963799927016407E-2</v>
      </c>
      <c r="FR549" s="194">
        <f t="shared" si="569"/>
        <v>0</v>
      </c>
      <c r="FS549" s="19" t="e">
        <f ca="1"/>
        <v>#N/A</v>
      </c>
      <c r="FT549" s="19" t="e">
        <f t="shared" ca="1" si="570"/>
        <v>#N/A</v>
      </c>
      <c r="FW549" s="198" cm="1">
        <f t="array" ref="FW549">IFERROR(MATCH(TRUE,INDEX($B$14:$B$117&gt;=FV549,0),0),"")</f>
        <v>1</v>
      </c>
      <c r="FX549" s="194">
        <f t="shared" ca="1" si="571"/>
        <v>1.3963799927016407E-2</v>
      </c>
      <c r="GA549" s="194">
        <f t="shared" si="572"/>
        <v>0</v>
      </c>
      <c r="GB549" s="19" t="e">
        <f ca="1"/>
        <v>#N/A</v>
      </c>
      <c r="GC549" s="19" t="e">
        <f t="shared" ca="1" si="573"/>
        <v>#N/A</v>
      </c>
    </row>
    <row r="550" spans="8:185" x14ac:dyDescent="0.2">
      <c r="H550" s="198" cm="1">
        <f t="array" ref="H550">IFERROR(MATCH(TRUE,INDEX($B$14:$B$117&gt;=G550,0),0),"")</f>
        <v>1</v>
      </c>
      <c r="I550" s="194">
        <f t="shared" ca="1" si="518"/>
        <v>1.3963799927016407E-2</v>
      </c>
      <c r="L550" s="194">
        <f t="shared" si="574"/>
        <v>0</v>
      </c>
      <c r="M550" s="19">
        <f ca="1"/>
        <v>0</v>
      </c>
      <c r="N550" s="19">
        <f t="shared" ca="1" si="575"/>
        <v>0</v>
      </c>
      <c r="Q550" s="198" cm="1">
        <f t="array" ref="Q550">IFERROR(MATCH(TRUE,INDEX($B$14:$B$117&gt;=P550,0),0),"")</f>
        <v>1</v>
      </c>
      <c r="R550" s="194">
        <f t="shared" ca="1" si="519"/>
        <v>1.3963799927016407E-2</v>
      </c>
      <c r="U550" s="194">
        <f t="shared" si="576"/>
        <v>0</v>
      </c>
      <c r="V550" s="19">
        <f ca="1"/>
        <v>0</v>
      </c>
      <c r="W550" s="19">
        <f t="shared" ca="1" si="577"/>
        <v>0</v>
      </c>
      <c r="Z550" s="198" cm="1">
        <f t="array" ref="Z550">IFERROR(MATCH(TRUE,INDEX($B$14:$B$117&gt;=Y550,0),0),"")</f>
        <v>1</v>
      </c>
      <c r="AA550" s="194">
        <f t="shared" ca="1" si="520"/>
        <v>1.3963799927016407E-2</v>
      </c>
      <c r="AD550" s="194">
        <f t="shared" si="521"/>
        <v>0</v>
      </c>
      <c r="AE550" s="19">
        <f ca="1"/>
        <v>0</v>
      </c>
      <c r="AF550" s="19">
        <f t="shared" ca="1" si="522"/>
        <v>0</v>
      </c>
      <c r="AI550" s="198" cm="1">
        <f t="array" ref="AI550">IFERROR(MATCH(TRUE,INDEX($B$14:$B$117&gt;=AH550,0),0),"")</f>
        <v>1</v>
      </c>
      <c r="AJ550" s="194">
        <f t="shared" ca="1" si="523"/>
        <v>1.3963799927016407E-2</v>
      </c>
      <c r="AM550" s="194">
        <f t="shared" si="524"/>
        <v>0</v>
      </c>
      <c r="AN550" s="19">
        <f ca="1"/>
        <v>0</v>
      </c>
      <c r="AO550" s="19">
        <f t="shared" ca="1" si="525"/>
        <v>0</v>
      </c>
      <c r="AR550" s="198" cm="1">
        <f t="array" ref="AR550">IFERROR(MATCH(TRUE,INDEX($B$14:$B$117&gt;=AQ550,0),0),"")</f>
        <v>1</v>
      </c>
      <c r="AS550" s="194">
        <f t="shared" ca="1" si="526"/>
        <v>1.3963799927016407E-2</v>
      </c>
      <c r="AV550" s="194">
        <f t="shared" si="527"/>
        <v>0</v>
      </c>
      <c r="AW550" s="19">
        <f ca="1"/>
        <v>0</v>
      </c>
      <c r="AX550" s="19">
        <f t="shared" ca="1" si="528"/>
        <v>0</v>
      </c>
      <c r="BA550" s="198" cm="1">
        <f t="array" ref="BA550">IFERROR(MATCH(TRUE,INDEX($B$14:$B$117&gt;=AZ550,0),0),"")</f>
        <v>1</v>
      </c>
      <c r="BB550" s="194">
        <f t="shared" ca="1" si="529"/>
        <v>1.3963799927016407E-2</v>
      </c>
      <c r="BE550" s="194">
        <f t="shared" si="530"/>
        <v>0</v>
      </c>
      <c r="BF550" s="19">
        <f ca="1"/>
        <v>0</v>
      </c>
      <c r="BG550" s="19">
        <f t="shared" ca="1" si="531"/>
        <v>0</v>
      </c>
      <c r="BJ550" s="198" cm="1">
        <f t="array" ref="BJ550">IFERROR(MATCH(TRUE,INDEX($B$14:$B$117&gt;=BI550,0),0),"")</f>
        <v>1</v>
      </c>
      <c r="BK550" s="194">
        <f t="shared" ca="1" si="532"/>
        <v>1.3963799927016407E-2</v>
      </c>
      <c r="BN550" s="194">
        <f t="shared" si="533"/>
        <v>0</v>
      </c>
      <c r="BO550" s="19">
        <f ca="1"/>
        <v>0</v>
      </c>
      <c r="BP550" s="19">
        <f t="shared" ca="1" si="534"/>
        <v>0</v>
      </c>
      <c r="BS550" s="198" cm="1">
        <f t="array" ref="BS550">IFERROR(MATCH(TRUE,INDEX($B$14:$B$117&gt;=BR550,0),0),"")</f>
        <v>1</v>
      </c>
      <c r="BT550" s="194">
        <f t="shared" ca="1" si="535"/>
        <v>1.3963799927016407E-2</v>
      </c>
      <c r="BW550" s="194">
        <f t="shared" si="536"/>
        <v>0</v>
      </c>
      <c r="BX550" s="19">
        <f ca="1"/>
        <v>0</v>
      </c>
      <c r="BY550" s="19">
        <f t="shared" ca="1" si="537"/>
        <v>0</v>
      </c>
      <c r="CB550" s="198" cm="1">
        <f t="array" ref="CB550">IFERROR(MATCH(TRUE,INDEX($B$14:$B$117&gt;=CA550,0),0),"")</f>
        <v>1</v>
      </c>
      <c r="CC550" s="194">
        <f t="shared" ca="1" si="538"/>
        <v>1.3963799927016407E-2</v>
      </c>
      <c r="CF550" s="194">
        <f t="shared" si="539"/>
        <v>0</v>
      </c>
      <c r="CG550" s="19">
        <f ca="1"/>
        <v>0</v>
      </c>
      <c r="CH550" s="19">
        <f t="shared" ca="1" si="540"/>
        <v>0</v>
      </c>
      <c r="CK550" s="198" cm="1">
        <f t="array" ref="CK550">IFERROR(MATCH(TRUE,INDEX($B$14:$B$117&gt;=CJ550,0),0),"")</f>
        <v>1</v>
      </c>
      <c r="CL550" s="194">
        <f t="shared" ca="1" si="541"/>
        <v>1.3963799927016407E-2</v>
      </c>
      <c r="CO550" s="194">
        <f t="shared" si="542"/>
        <v>0</v>
      </c>
      <c r="CP550" s="19">
        <f ca="1"/>
        <v>0</v>
      </c>
      <c r="CQ550" s="19">
        <f t="shared" ca="1" si="543"/>
        <v>0</v>
      </c>
      <c r="CT550" s="198" cm="1">
        <f t="array" ref="CT550">IFERROR(MATCH(TRUE,INDEX($B$14:$B$117&gt;=CS550,0),0),"")</f>
        <v>1</v>
      </c>
      <c r="CU550" s="194">
        <f t="shared" ca="1" si="544"/>
        <v>1.3963799927016407E-2</v>
      </c>
      <c r="CX550" s="194">
        <f t="shared" si="545"/>
        <v>0</v>
      </c>
      <c r="CY550" s="19" t="e">
        <f ca="1"/>
        <v>#N/A</v>
      </c>
      <c r="CZ550" s="19" t="e">
        <f t="shared" ca="1" si="546"/>
        <v>#N/A</v>
      </c>
      <c r="DC550" s="198" cm="1">
        <f t="array" ref="DC550">IFERROR(MATCH(TRUE,INDEX($B$14:$B$117&gt;=DB550,0),0),"")</f>
        <v>1</v>
      </c>
      <c r="DD550" s="194">
        <f t="shared" ca="1" si="547"/>
        <v>1.3963799927016407E-2</v>
      </c>
      <c r="DG550" s="194">
        <f t="shared" si="548"/>
        <v>0</v>
      </c>
      <c r="DH550" s="19" t="e">
        <f ca="1"/>
        <v>#N/A</v>
      </c>
      <c r="DI550" s="19" t="e">
        <f t="shared" ca="1" si="549"/>
        <v>#N/A</v>
      </c>
      <c r="DL550" s="198" cm="1">
        <f t="array" ref="DL550">IFERROR(MATCH(TRUE,INDEX($B$14:$B$117&gt;=DK550,0),0),"")</f>
        <v>1</v>
      </c>
      <c r="DM550" s="194">
        <f t="shared" ca="1" si="550"/>
        <v>1.3963799927016407E-2</v>
      </c>
      <c r="DP550" s="194">
        <f t="shared" si="551"/>
        <v>0</v>
      </c>
      <c r="DQ550" s="19" t="e">
        <f ca="1"/>
        <v>#N/A</v>
      </c>
      <c r="DR550" s="19" t="e">
        <f t="shared" ca="1" si="552"/>
        <v>#N/A</v>
      </c>
      <c r="DU550" s="198" cm="1">
        <f t="array" ref="DU550">IFERROR(MATCH(TRUE,INDEX($B$14:$B$117&gt;=DT550,0),0),"")</f>
        <v>1</v>
      </c>
      <c r="DV550" s="194">
        <f t="shared" ca="1" si="553"/>
        <v>1.3963799927016407E-2</v>
      </c>
      <c r="DY550" s="194">
        <f t="shared" si="554"/>
        <v>0</v>
      </c>
      <c r="DZ550" s="19" t="e">
        <f ca="1"/>
        <v>#N/A</v>
      </c>
      <c r="EA550" s="19" t="e">
        <f t="shared" ca="1" si="555"/>
        <v>#N/A</v>
      </c>
      <c r="ED550" s="198" cm="1">
        <f t="array" ref="ED550">IFERROR(MATCH(TRUE,INDEX($B$14:$B$117&gt;=EC550,0),0),"")</f>
        <v>1</v>
      </c>
      <c r="EE550" s="194">
        <f t="shared" ca="1" si="556"/>
        <v>1.3963799927016407E-2</v>
      </c>
      <c r="EH550" s="194">
        <f t="shared" si="557"/>
        <v>0</v>
      </c>
      <c r="EI550" s="19" t="e">
        <f ca="1"/>
        <v>#N/A</v>
      </c>
      <c r="EJ550" s="19" t="e">
        <f t="shared" ca="1" si="558"/>
        <v>#N/A</v>
      </c>
      <c r="EM550" s="198" cm="1">
        <f t="array" ref="EM550">IFERROR(MATCH(TRUE,INDEX($B$14:$B$117&gt;=EL550,0),0),"")</f>
        <v>1</v>
      </c>
      <c r="EN550" s="194">
        <f t="shared" ca="1" si="559"/>
        <v>1.3963799927016407E-2</v>
      </c>
      <c r="EQ550" s="194">
        <f t="shared" si="560"/>
        <v>0</v>
      </c>
      <c r="ER550" s="19" t="e">
        <f ca="1"/>
        <v>#N/A</v>
      </c>
      <c r="ES550" s="19" t="e">
        <f t="shared" ca="1" si="561"/>
        <v>#N/A</v>
      </c>
      <c r="EV550" s="198" cm="1">
        <f t="array" ref="EV550">IFERROR(MATCH(TRUE,INDEX($B$14:$B$117&gt;=EU550,0),0),"")</f>
        <v>1</v>
      </c>
      <c r="EW550" s="194">
        <f t="shared" ca="1" si="562"/>
        <v>1.3963799927016407E-2</v>
      </c>
      <c r="EZ550" s="194">
        <f t="shared" si="563"/>
        <v>0</v>
      </c>
      <c r="FA550" s="19" t="e">
        <f ca="1"/>
        <v>#N/A</v>
      </c>
      <c r="FB550" s="19" t="e">
        <f t="shared" ca="1" si="564"/>
        <v>#N/A</v>
      </c>
      <c r="FE550" s="198" cm="1">
        <f t="array" ref="FE550">IFERROR(MATCH(TRUE,INDEX($B$14:$B$117&gt;=FD550,0),0),"")</f>
        <v>1</v>
      </c>
      <c r="FF550" s="194">
        <f t="shared" ca="1" si="565"/>
        <v>1.3963799927016407E-2</v>
      </c>
      <c r="FI550" s="194">
        <f t="shared" si="566"/>
        <v>0</v>
      </c>
      <c r="FJ550" s="19" t="e">
        <f ca="1"/>
        <v>#N/A</v>
      </c>
      <c r="FK550" s="19" t="e">
        <f t="shared" ca="1" si="567"/>
        <v>#N/A</v>
      </c>
      <c r="FN550" s="198" cm="1">
        <f t="array" ref="FN550">IFERROR(MATCH(TRUE,INDEX($B$14:$B$117&gt;=FM550,0),0),"")</f>
        <v>1</v>
      </c>
      <c r="FO550" s="194">
        <f t="shared" ca="1" si="568"/>
        <v>1.3963799927016407E-2</v>
      </c>
      <c r="FR550" s="194">
        <f t="shared" si="569"/>
        <v>0</v>
      </c>
      <c r="FS550" s="19" t="e">
        <f ca="1"/>
        <v>#N/A</v>
      </c>
      <c r="FT550" s="19" t="e">
        <f t="shared" ca="1" si="570"/>
        <v>#N/A</v>
      </c>
      <c r="FW550" s="198" cm="1">
        <f t="array" ref="FW550">IFERROR(MATCH(TRUE,INDEX($B$14:$B$117&gt;=FV550,0),0),"")</f>
        <v>1</v>
      </c>
      <c r="FX550" s="194">
        <f t="shared" ca="1" si="571"/>
        <v>1.3963799927016407E-2</v>
      </c>
      <c r="GA550" s="194">
        <f t="shared" si="572"/>
        <v>0</v>
      </c>
      <c r="GB550" s="19" t="e">
        <f ca="1"/>
        <v>#N/A</v>
      </c>
      <c r="GC550" s="19" t="e">
        <f t="shared" ca="1" si="573"/>
        <v>#N/A</v>
      </c>
    </row>
    <row r="551" spans="8:185" x14ac:dyDescent="0.2">
      <c r="H551" s="198" cm="1">
        <f t="array" ref="H551">IFERROR(MATCH(TRUE,INDEX($B$14:$B$117&gt;=G551,0),0),"")</f>
        <v>1</v>
      </c>
      <c r="I551" s="194">
        <f t="shared" ca="1" si="518"/>
        <v>1.3963799927016407E-2</v>
      </c>
      <c r="L551" s="194">
        <f t="shared" si="574"/>
        <v>0</v>
      </c>
      <c r="M551" s="19">
        <f ca="1"/>
        <v>0</v>
      </c>
      <c r="N551" s="19">
        <f t="shared" ca="1" si="575"/>
        <v>0</v>
      </c>
      <c r="Q551" s="198" cm="1">
        <f t="array" ref="Q551">IFERROR(MATCH(TRUE,INDEX($B$14:$B$117&gt;=P551,0),0),"")</f>
        <v>1</v>
      </c>
      <c r="R551" s="194">
        <f t="shared" ca="1" si="519"/>
        <v>1.3963799927016407E-2</v>
      </c>
      <c r="U551" s="194">
        <f t="shared" si="576"/>
        <v>0</v>
      </c>
      <c r="V551" s="19">
        <f ca="1"/>
        <v>0</v>
      </c>
      <c r="W551" s="19">
        <f t="shared" ca="1" si="577"/>
        <v>0</v>
      </c>
      <c r="Z551" s="198" cm="1">
        <f t="array" ref="Z551">IFERROR(MATCH(TRUE,INDEX($B$14:$B$117&gt;=Y551,0),0),"")</f>
        <v>1</v>
      </c>
      <c r="AA551" s="194">
        <f t="shared" ca="1" si="520"/>
        <v>1.3963799927016407E-2</v>
      </c>
      <c r="AD551" s="194">
        <f t="shared" si="521"/>
        <v>0</v>
      </c>
      <c r="AE551" s="19">
        <f ca="1"/>
        <v>0</v>
      </c>
      <c r="AF551" s="19">
        <f t="shared" ca="1" si="522"/>
        <v>0</v>
      </c>
      <c r="AI551" s="198" cm="1">
        <f t="array" ref="AI551">IFERROR(MATCH(TRUE,INDEX($B$14:$B$117&gt;=AH551,0),0),"")</f>
        <v>1</v>
      </c>
      <c r="AJ551" s="194">
        <f t="shared" ca="1" si="523"/>
        <v>1.3963799927016407E-2</v>
      </c>
      <c r="AM551" s="194">
        <f t="shared" si="524"/>
        <v>0</v>
      </c>
      <c r="AN551" s="19">
        <f ca="1"/>
        <v>0</v>
      </c>
      <c r="AO551" s="19">
        <f t="shared" ca="1" si="525"/>
        <v>0</v>
      </c>
      <c r="AR551" s="198" cm="1">
        <f t="array" ref="AR551">IFERROR(MATCH(TRUE,INDEX($B$14:$B$117&gt;=AQ551,0),0),"")</f>
        <v>1</v>
      </c>
      <c r="AS551" s="194">
        <f t="shared" ca="1" si="526"/>
        <v>1.3963799927016407E-2</v>
      </c>
      <c r="AV551" s="194">
        <f t="shared" si="527"/>
        <v>0</v>
      </c>
      <c r="AW551" s="19">
        <f ca="1"/>
        <v>0</v>
      </c>
      <c r="AX551" s="19">
        <f t="shared" ca="1" si="528"/>
        <v>0</v>
      </c>
      <c r="BA551" s="198" cm="1">
        <f t="array" ref="BA551">IFERROR(MATCH(TRUE,INDEX($B$14:$B$117&gt;=AZ551,0),0),"")</f>
        <v>1</v>
      </c>
      <c r="BB551" s="194">
        <f t="shared" ca="1" si="529"/>
        <v>1.3963799927016407E-2</v>
      </c>
      <c r="BE551" s="194">
        <f t="shared" si="530"/>
        <v>0</v>
      </c>
      <c r="BF551" s="19">
        <f ca="1"/>
        <v>0</v>
      </c>
      <c r="BG551" s="19">
        <f t="shared" ca="1" si="531"/>
        <v>0</v>
      </c>
      <c r="BJ551" s="198" cm="1">
        <f t="array" ref="BJ551">IFERROR(MATCH(TRUE,INDEX($B$14:$B$117&gt;=BI551,0),0),"")</f>
        <v>1</v>
      </c>
      <c r="BK551" s="194">
        <f t="shared" ca="1" si="532"/>
        <v>1.3963799927016407E-2</v>
      </c>
      <c r="BN551" s="194">
        <f t="shared" si="533"/>
        <v>0</v>
      </c>
      <c r="BO551" s="19">
        <f ca="1"/>
        <v>0</v>
      </c>
      <c r="BP551" s="19">
        <f t="shared" ca="1" si="534"/>
        <v>0</v>
      </c>
      <c r="BS551" s="198" cm="1">
        <f t="array" ref="BS551">IFERROR(MATCH(TRUE,INDEX($B$14:$B$117&gt;=BR551,0),0),"")</f>
        <v>1</v>
      </c>
      <c r="BT551" s="194">
        <f t="shared" ca="1" si="535"/>
        <v>1.3963799927016407E-2</v>
      </c>
      <c r="BW551" s="194">
        <f t="shared" si="536"/>
        <v>0</v>
      </c>
      <c r="BX551" s="19">
        <f ca="1"/>
        <v>0</v>
      </c>
      <c r="BY551" s="19">
        <f t="shared" ca="1" si="537"/>
        <v>0</v>
      </c>
      <c r="CB551" s="198" cm="1">
        <f t="array" ref="CB551">IFERROR(MATCH(TRUE,INDEX($B$14:$B$117&gt;=CA551,0),0),"")</f>
        <v>1</v>
      </c>
      <c r="CC551" s="194">
        <f t="shared" ca="1" si="538"/>
        <v>1.3963799927016407E-2</v>
      </c>
      <c r="CF551" s="194">
        <f t="shared" si="539"/>
        <v>0</v>
      </c>
      <c r="CG551" s="19">
        <f ca="1"/>
        <v>0</v>
      </c>
      <c r="CH551" s="19">
        <f t="shared" ca="1" si="540"/>
        <v>0</v>
      </c>
      <c r="CK551" s="198" cm="1">
        <f t="array" ref="CK551">IFERROR(MATCH(TRUE,INDEX($B$14:$B$117&gt;=CJ551,0),0),"")</f>
        <v>1</v>
      </c>
      <c r="CL551" s="194">
        <f t="shared" ca="1" si="541"/>
        <v>1.3963799927016407E-2</v>
      </c>
      <c r="CO551" s="194">
        <f t="shared" si="542"/>
        <v>0</v>
      </c>
      <c r="CP551" s="19">
        <f ca="1"/>
        <v>0</v>
      </c>
      <c r="CQ551" s="19">
        <f t="shared" ca="1" si="543"/>
        <v>0</v>
      </c>
      <c r="CT551" s="198" cm="1">
        <f t="array" ref="CT551">IFERROR(MATCH(TRUE,INDEX($B$14:$B$117&gt;=CS551,0),0),"")</f>
        <v>1</v>
      </c>
      <c r="CU551" s="194">
        <f t="shared" ca="1" si="544"/>
        <v>1.3963799927016407E-2</v>
      </c>
      <c r="CX551" s="194">
        <f t="shared" si="545"/>
        <v>0</v>
      </c>
      <c r="CY551" s="19" t="e">
        <f ca="1"/>
        <v>#N/A</v>
      </c>
      <c r="CZ551" s="19" t="e">
        <f t="shared" ca="1" si="546"/>
        <v>#N/A</v>
      </c>
      <c r="DC551" s="198" cm="1">
        <f t="array" ref="DC551">IFERROR(MATCH(TRUE,INDEX($B$14:$B$117&gt;=DB551,0),0),"")</f>
        <v>1</v>
      </c>
      <c r="DD551" s="194">
        <f t="shared" ca="1" si="547"/>
        <v>1.3963799927016407E-2</v>
      </c>
      <c r="DG551" s="194">
        <f t="shared" si="548"/>
        <v>0</v>
      </c>
      <c r="DH551" s="19" t="e">
        <f ca="1"/>
        <v>#N/A</v>
      </c>
      <c r="DI551" s="19" t="e">
        <f t="shared" ca="1" si="549"/>
        <v>#N/A</v>
      </c>
      <c r="DL551" s="198" cm="1">
        <f t="array" ref="DL551">IFERROR(MATCH(TRUE,INDEX($B$14:$B$117&gt;=DK551,0),0),"")</f>
        <v>1</v>
      </c>
      <c r="DM551" s="194">
        <f t="shared" ca="1" si="550"/>
        <v>1.3963799927016407E-2</v>
      </c>
      <c r="DP551" s="194">
        <f t="shared" si="551"/>
        <v>0</v>
      </c>
      <c r="DQ551" s="19" t="e">
        <f ca="1"/>
        <v>#N/A</v>
      </c>
      <c r="DR551" s="19" t="e">
        <f t="shared" ca="1" si="552"/>
        <v>#N/A</v>
      </c>
      <c r="DU551" s="198" cm="1">
        <f t="array" ref="DU551">IFERROR(MATCH(TRUE,INDEX($B$14:$B$117&gt;=DT551,0),0),"")</f>
        <v>1</v>
      </c>
      <c r="DV551" s="194">
        <f t="shared" ca="1" si="553"/>
        <v>1.3963799927016407E-2</v>
      </c>
      <c r="DY551" s="194">
        <f t="shared" si="554"/>
        <v>0</v>
      </c>
      <c r="DZ551" s="19" t="e">
        <f ca="1"/>
        <v>#N/A</v>
      </c>
      <c r="EA551" s="19" t="e">
        <f t="shared" ca="1" si="555"/>
        <v>#N/A</v>
      </c>
      <c r="ED551" s="198" cm="1">
        <f t="array" ref="ED551">IFERROR(MATCH(TRUE,INDEX($B$14:$B$117&gt;=EC551,0),0),"")</f>
        <v>1</v>
      </c>
      <c r="EE551" s="194">
        <f t="shared" ca="1" si="556"/>
        <v>1.3963799927016407E-2</v>
      </c>
      <c r="EH551" s="194">
        <f t="shared" si="557"/>
        <v>0</v>
      </c>
      <c r="EI551" s="19" t="e">
        <f ca="1"/>
        <v>#N/A</v>
      </c>
      <c r="EJ551" s="19" t="e">
        <f t="shared" ca="1" si="558"/>
        <v>#N/A</v>
      </c>
      <c r="EM551" s="198" cm="1">
        <f t="array" ref="EM551">IFERROR(MATCH(TRUE,INDEX($B$14:$B$117&gt;=EL551,0),0),"")</f>
        <v>1</v>
      </c>
      <c r="EN551" s="194">
        <f t="shared" ca="1" si="559"/>
        <v>1.3963799927016407E-2</v>
      </c>
      <c r="EQ551" s="194">
        <f t="shared" si="560"/>
        <v>0</v>
      </c>
      <c r="ER551" s="19" t="e">
        <f ca="1"/>
        <v>#N/A</v>
      </c>
      <c r="ES551" s="19" t="e">
        <f t="shared" ca="1" si="561"/>
        <v>#N/A</v>
      </c>
      <c r="EV551" s="198" cm="1">
        <f t="array" ref="EV551">IFERROR(MATCH(TRUE,INDEX($B$14:$B$117&gt;=EU551,0),0),"")</f>
        <v>1</v>
      </c>
      <c r="EW551" s="194">
        <f t="shared" ca="1" si="562"/>
        <v>1.3963799927016407E-2</v>
      </c>
      <c r="EZ551" s="194">
        <f t="shared" si="563"/>
        <v>0</v>
      </c>
      <c r="FA551" s="19" t="e">
        <f ca="1"/>
        <v>#N/A</v>
      </c>
      <c r="FB551" s="19" t="e">
        <f t="shared" ca="1" si="564"/>
        <v>#N/A</v>
      </c>
      <c r="FE551" s="198" cm="1">
        <f t="array" ref="FE551">IFERROR(MATCH(TRUE,INDEX($B$14:$B$117&gt;=FD551,0),0),"")</f>
        <v>1</v>
      </c>
      <c r="FF551" s="194">
        <f t="shared" ca="1" si="565"/>
        <v>1.3963799927016407E-2</v>
      </c>
      <c r="FI551" s="194">
        <f t="shared" si="566"/>
        <v>0</v>
      </c>
      <c r="FJ551" s="19" t="e">
        <f ca="1"/>
        <v>#N/A</v>
      </c>
      <c r="FK551" s="19" t="e">
        <f t="shared" ca="1" si="567"/>
        <v>#N/A</v>
      </c>
      <c r="FN551" s="198" cm="1">
        <f t="array" ref="FN551">IFERROR(MATCH(TRUE,INDEX($B$14:$B$117&gt;=FM551,0),0),"")</f>
        <v>1</v>
      </c>
      <c r="FO551" s="194">
        <f t="shared" ca="1" si="568"/>
        <v>1.3963799927016407E-2</v>
      </c>
      <c r="FR551" s="194">
        <f t="shared" si="569"/>
        <v>0</v>
      </c>
      <c r="FS551" s="19" t="e">
        <f ca="1"/>
        <v>#N/A</v>
      </c>
      <c r="FT551" s="19" t="e">
        <f t="shared" ca="1" si="570"/>
        <v>#N/A</v>
      </c>
      <c r="FW551" s="198" cm="1">
        <f t="array" ref="FW551">IFERROR(MATCH(TRUE,INDEX($B$14:$B$117&gt;=FV551,0),0),"")</f>
        <v>1</v>
      </c>
      <c r="FX551" s="194">
        <f t="shared" ca="1" si="571"/>
        <v>1.3963799927016407E-2</v>
      </c>
      <c r="GA551" s="194">
        <f t="shared" si="572"/>
        <v>0</v>
      </c>
      <c r="GB551" s="19" t="e">
        <f ca="1"/>
        <v>#N/A</v>
      </c>
      <c r="GC551" s="19" t="e">
        <f t="shared" ca="1" si="573"/>
        <v>#N/A</v>
      </c>
    </row>
    <row r="552" spans="8:185" x14ac:dyDescent="0.2">
      <c r="H552" s="198" cm="1">
        <f t="array" ref="H552">IFERROR(MATCH(TRUE,INDEX($B$14:$B$117&gt;=G552,0),0),"")</f>
        <v>1</v>
      </c>
      <c r="I552" s="194">
        <f t="shared" ca="1" si="518"/>
        <v>1.3963799927016407E-2</v>
      </c>
      <c r="L552" s="194">
        <f t="shared" si="574"/>
        <v>0</v>
      </c>
      <c r="M552" s="19">
        <f ca="1"/>
        <v>0</v>
      </c>
      <c r="N552" s="19">
        <f t="shared" ca="1" si="575"/>
        <v>0</v>
      </c>
      <c r="Q552" s="198" cm="1">
        <f t="array" ref="Q552">IFERROR(MATCH(TRUE,INDEX($B$14:$B$117&gt;=P552,0),0),"")</f>
        <v>1</v>
      </c>
      <c r="R552" s="194">
        <f t="shared" ca="1" si="519"/>
        <v>1.3963799927016407E-2</v>
      </c>
      <c r="U552" s="194">
        <f t="shared" si="576"/>
        <v>0</v>
      </c>
      <c r="V552" s="19">
        <f ca="1"/>
        <v>0</v>
      </c>
      <c r="W552" s="19">
        <f t="shared" ca="1" si="577"/>
        <v>0</v>
      </c>
      <c r="Z552" s="198" cm="1">
        <f t="array" ref="Z552">IFERROR(MATCH(TRUE,INDEX($B$14:$B$117&gt;=Y552,0),0),"")</f>
        <v>1</v>
      </c>
      <c r="AA552" s="194">
        <f t="shared" ca="1" si="520"/>
        <v>1.3963799927016407E-2</v>
      </c>
      <c r="AD552" s="194">
        <f t="shared" si="521"/>
        <v>0</v>
      </c>
      <c r="AE552" s="19">
        <f ca="1"/>
        <v>0</v>
      </c>
      <c r="AF552" s="19">
        <f t="shared" ca="1" si="522"/>
        <v>0</v>
      </c>
      <c r="AI552" s="198" cm="1">
        <f t="array" ref="AI552">IFERROR(MATCH(TRUE,INDEX($B$14:$B$117&gt;=AH552,0),0),"")</f>
        <v>1</v>
      </c>
      <c r="AJ552" s="194">
        <f t="shared" ca="1" si="523"/>
        <v>1.3963799927016407E-2</v>
      </c>
      <c r="AM552" s="194">
        <f t="shared" si="524"/>
        <v>0</v>
      </c>
      <c r="AN552" s="19">
        <f ca="1"/>
        <v>0</v>
      </c>
      <c r="AO552" s="19">
        <f t="shared" ca="1" si="525"/>
        <v>0</v>
      </c>
      <c r="AR552" s="198" cm="1">
        <f t="array" ref="AR552">IFERROR(MATCH(TRUE,INDEX($B$14:$B$117&gt;=AQ552,0),0),"")</f>
        <v>1</v>
      </c>
      <c r="AS552" s="194">
        <f t="shared" ca="1" si="526"/>
        <v>1.3963799927016407E-2</v>
      </c>
      <c r="AV552" s="194">
        <f t="shared" si="527"/>
        <v>0</v>
      </c>
      <c r="AW552" s="19">
        <f ca="1"/>
        <v>0</v>
      </c>
      <c r="AX552" s="19">
        <f t="shared" ca="1" si="528"/>
        <v>0</v>
      </c>
      <c r="BA552" s="198" cm="1">
        <f t="array" ref="BA552">IFERROR(MATCH(TRUE,INDEX($B$14:$B$117&gt;=AZ552,0),0),"")</f>
        <v>1</v>
      </c>
      <c r="BB552" s="194">
        <f t="shared" ca="1" si="529"/>
        <v>1.3963799927016407E-2</v>
      </c>
      <c r="BE552" s="194">
        <f t="shared" si="530"/>
        <v>0</v>
      </c>
      <c r="BF552" s="19">
        <f ca="1"/>
        <v>0</v>
      </c>
      <c r="BG552" s="19">
        <f t="shared" ca="1" si="531"/>
        <v>0</v>
      </c>
      <c r="BJ552" s="198" cm="1">
        <f t="array" ref="BJ552">IFERROR(MATCH(TRUE,INDEX($B$14:$B$117&gt;=BI552,0),0),"")</f>
        <v>1</v>
      </c>
      <c r="BK552" s="194">
        <f t="shared" ca="1" si="532"/>
        <v>1.3963799927016407E-2</v>
      </c>
      <c r="BN552" s="194">
        <f t="shared" si="533"/>
        <v>0</v>
      </c>
      <c r="BO552" s="19">
        <f ca="1"/>
        <v>0</v>
      </c>
      <c r="BP552" s="19">
        <f t="shared" ca="1" si="534"/>
        <v>0</v>
      </c>
      <c r="BS552" s="198" cm="1">
        <f t="array" ref="BS552">IFERROR(MATCH(TRUE,INDEX($B$14:$B$117&gt;=BR552,0),0),"")</f>
        <v>1</v>
      </c>
      <c r="BT552" s="194">
        <f t="shared" ca="1" si="535"/>
        <v>1.3963799927016407E-2</v>
      </c>
      <c r="BW552" s="194">
        <f t="shared" si="536"/>
        <v>0</v>
      </c>
      <c r="BX552" s="19">
        <f ca="1"/>
        <v>0</v>
      </c>
      <c r="BY552" s="19">
        <f t="shared" ca="1" si="537"/>
        <v>0</v>
      </c>
      <c r="CB552" s="198" cm="1">
        <f t="array" ref="CB552">IFERROR(MATCH(TRUE,INDEX($B$14:$B$117&gt;=CA552,0),0),"")</f>
        <v>1</v>
      </c>
      <c r="CC552" s="194">
        <f t="shared" ca="1" si="538"/>
        <v>1.3963799927016407E-2</v>
      </c>
      <c r="CF552" s="194">
        <f t="shared" si="539"/>
        <v>0</v>
      </c>
      <c r="CG552" s="19">
        <f ca="1"/>
        <v>0</v>
      </c>
      <c r="CH552" s="19">
        <f t="shared" ca="1" si="540"/>
        <v>0</v>
      </c>
      <c r="CK552" s="198" cm="1">
        <f t="array" ref="CK552">IFERROR(MATCH(TRUE,INDEX($B$14:$B$117&gt;=CJ552,0),0),"")</f>
        <v>1</v>
      </c>
      <c r="CL552" s="194">
        <f t="shared" ca="1" si="541"/>
        <v>1.3963799927016407E-2</v>
      </c>
      <c r="CO552" s="194">
        <f t="shared" si="542"/>
        <v>0</v>
      </c>
      <c r="CP552" s="19">
        <f ca="1"/>
        <v>0</v>
      </c>
      <c r="CQ552" s="19">
        <f t="shared" ca="1" si="543"/>
        <v>0</v>
      </c>
      <c r="CT552" s="198" cm="1">
        <f t="array" ref="CT552">IFERROR(MATCH(TRUE,INDEX($B$14:$B$117&gt;=CS552,0),0),"")</f>
        <v>1</v>
      </c>
      <c r="CU552" s="194">
        <f t="shared" ca="1" si="544"/>
        <v>1.3963799927016407E-2</v>
      </c>
      <c r="CX552" s="194">
        <f t="shared" si="545"/>
        <v>0</v>
      </c>
      <c r="CY552" s="19" t="e">
        <f ca="1"/>
        <v>#N/A</v>
      </c>
      <c r="CZ552" s="19" t="e">
        <f t="shared" ca="1" si="546"/>
        <v>#N/A</v>
      </c>
      <c r="DC552" s="198" cm="1">
        <f t="array" ref="DC552">IFERROR(MATCH(TRUE,INDEX($B$14:$B$117&gt;=DB552,0),0),"")</f>
        <v>1</v>
      </c>
      <c r="DD552" s="194">
        <f t="shared" ca="1" si="547"/>
        <v>1.3963799927016407E-2</v>
      </c>
      <c r="DG552" s="194">
        <f t="shared" si="548"/>
        <v>0</v>
      </c>
      <c r="DH552" s="19" t="e">
        <f ca="1"/>
        <v>#N/A</v>
      </c>
      <c r="DI552" s="19" t="e">
        <f t="shared" ca="1" si="549"/>
        <v>#N/A</v>
      </c>
      <c r="DL552" s="198" cm="1">
        <f t="array" ref="DL552">IFERROR(MATCH(TRUE,INDEX($B$14:$B$117&gt;=DK552,0),0),"")</f>
        <v>1</v>
      </c>
      <c r="DM552" s="194">
        <f t="shared" ca="1" si="550"/>
        <v>1.3963799927016407E-2</v>
      </c>
      <c r="DP552" s="194">
        <f t="shared" si="551"/>
        <v>0</v>
      </c>
      <c r="DQ552" s="19" t="e">
        <f ca="1"/>
        <v>#N/A</v>
      </c>
      <c r="DR552" s="19" t="e">
        <f t="shared" ca="1" si="552"/>
        <v>#N/A</v>
      </c>
      <c r="DU552" s="198" cm="1">
        <f t="array" ref="DU552">IFERROR(MATCH(TRUE,INDEX($B$14:$B$117&gt;=DT552,0),0),"")</f>
        <v>1</v>
      </c>
      <c r="DV552" s="194">
        <f t="shared" ca="1" si="553"/>
        <v>1.3963799927016407E-2</v>
      </c>
      <c r="DY552" s="194">
        <f t="shared" si="554"/>
        <v>0</v>
      </c>
      <c r="DZ552" s="19" t="e">
        <f ca="1"/>
        <v>#N/A</v>
      </c>
      <c r="EA552" s="19" t="e">
        <f t="shared" ca="1" si="555"/>
        <v>#N/A</v>
      </c>
      <c r="ED552" s="198" cm="1">
        <f t="array" ref="ED552">IFERROR(MATCH(TRUE,INDEX($B$14:$B$117&gt;=EC552,0),0),"")</f>
        <v>1</v>
      </c>
      <c r="EE552" s="194">
        <f t="shared" ca="1" si="556"/>
        <v>1.3963799927016407E-2</v>
      </c>
      <c r="EH552" s="194">
        <f t="shared" si="557"/>
        <v>0</v>
      </c>
      <c r="EI552" s="19" t="e">
        <f ca="1"/>
        <v>#N/A</v>
      </c>
      <c r="EJ552" s="19" t="e">
        <f t="shared" ca="1" si="558"/>
        <v>#N/A</v>
      </c>
      <c r="EM552" s="198" cm="1">
        <f t="array" ref="EM552">IFERROR(MATCH(TRUE,INDEX($B$14:$B$117&gt;=EL552,0),0),"")</f>
        <v>1</v>
      </c>
      <c r="EN552" s="194">
        <f t="shared" ca="1" si="559"/>
        <v>1.3963799927016407E-2</v>
      </c>
      <c r="EQ552" s="194">
        <f t="shared" si="560"/>
        <v>0</v>
      </c>
      <c r="ER552" s="19" t="e">
        <f ca="1"/>
        <v>#N/A</v>
      </c>
      <c r="ES552" s="19" t="e">
        <f t="shared" ca="1" si="561"/>
        <v>#N/A</v>
      </c>
      <c r="EV552" s="198" cm="1">
        <f t="array" ref="EV552">IFERROR(MATCH(TRUE,INDEX($B$14:$B$117&gt;=EU552,0),0),"")</f>
        <v>1</v>
      </c>
      <c r="EW552" s="194">
        <f t="shared" ca="1" si="562"/>
        <v>1.3963799927016407E-2</v>
      </c>
      <c r="EZ552" s="194">
        <f t="shared" si="563"/>
        <v>0</v>
      </c>
      <c r="FA552" s="19" t="e">
        <f ca="1"/>
        <v>#N/A</v>
      </c>
      <c r="FB552" s="19" t="e">
        <f t="shared" ca="1" si="564"/>
        <v>#N/A</v>
      </c>
      <c r="FE552" s="198" cm="1">
        <f t="array" ref="FE552">IFERROR(MATCH(TRUE,INDEX($B$14:$B$117&gt;=FD552,0),0),"")</f>
        <v>1</v>
      </c>
      <c r="FF552" s="194">
        <f t="shared" ca="1" si="565"/>
        <v>1.3963799927016407E-2</v>
      </c>
      <c r="FI552" s="194">
        <f t="shared" si="566"/>
        <v>0</v>
      </c>
      <c r="FJ552" s="19" t="e">
        <f ca="1"/>
        <v>#N/A</v>
      </c>
      <c r="FK552" s="19" t="e">
        <f t="shared" ca="1" si="567"/>
        <v>#N/A</v>
      </c>
      <c r="FN552" s="198" cm="1">
        <f t="array" ref="FN552">IFERROR(MATCH(TRUE,INDEX($B$14:$B$117&gt;=FM552,0),0),"")</f>
        <v>1</v>
      </c>
      <c r="FO552" s="194">
        <f t="shared" ca="1" si="568"/>
        <v>1.3963799927016407E-2</v>
      </c>
      <c r="FR552" s="194">
        <f t="shared" si="569"/>
        <v>0</v>
      </c>
      <c r="FS552" s="19" t="e">
        <f ca="1"/>
        <v>#N/A</v>
      </c>
      <c r="FT552" s="19" t="e">
        <f t="shared" ca="1" si="570"/>
        <v>#N/A</v>
      </c>
      <c r="FW552" s="198" cm="1">
        <f t="array" ref="FW552">IFERROR(MATCH(TRUE,INDEX($B$14:$B$117&gt;=FV552,0),0),"")</f>
        <v>1</v>
      </c>
      <c r="FX552" s="194">
        <f t="shared" ca="1" si="571"/>
        <v>1.3963799927016407E-2</v>
      </c>
      <c r="GA552" s="194">
        <f t="shared" si="572"/>
        <v>0</v>
      </c>
      <c r="GB552" s="19" t="e">
        <f ca="1"/>
        <v>#N/A</v>
      </c>
      <c r="GC552" s="19" t="e">
        <f t="shared" ca="1" si="573"/>
        <v>#N/A</v>
      </c>
    </row>
    <row r="553" spans="8:185" x14ac:dyDescent="0.2">
      <c r="H553" s="198" cm="1">
        <f t="array" ref="H553">IFERROR(MATCH(TRUE,INDEX($B$14:$B$117&gt;=G553,0),0),"")</f>
        <v>1</v>
      </c>
      <c r="I553" s="194">
        <f t="shared" ca="1" si="518"/>
        <v>1.3963799927016407E-2</v>
      </c>
      <c r="L553" s="194">
        <f t="shared" si="574"/>
        <v>0</v>
      </c>
      <c r="M553" s="19">
        <f ca="1"/>
        <v>0</v>
      </c>
      <c r="N553" s="19">
        <f t="shared" ca="1" si="575"/>
        <v>0</v>
      </c>
      <c r="Q553" s="198" cm="1">
        <f t="array" ref="Q553">IFERROR(MATCH(TRUE,INDEX($B$14:$B$117&gt;=P553,0),0),"")</f>
        <v>1</v>
      </c>
      <c r="R553" s="194">
        <f t="shared" ca="1" si="519"/>
        <v>1.3963799927016407E-2</v>
      </c>
      <c r="U553" s="194">
        <f t="shared" si="576"/>
        <v>0</v>
      </c>
      <c r="V553" s="19">
        <f ca="1"/>
        <v>0</v>
      </c>
      <c r="W553" s="19">
        <f t="shared" ca="1" si="577"/>
        <v>0</v>
      </c>
      <c r="Z553" s="198" cm="1">
        <f t="array" ref="Z553">IFERROR(MATCH(TRUE,INDEX($B$14:$B$117&gt;=Y553,0),0),"")</f>
        <v>1</v>
      </c>
      <c r="AA553" s="194">
        <f t="shared" ca="1" si="520"/>
        <v>1.3963799927016407E-2</v>
      </c>
      <c r="AD553" s="194">
        <f t="shared" si="521"/>
        <v>0</v>
      </c>
      <c r="AE553" s="19">
        <f ca="1"/>
        <v>0</v>
      </c>
      <c r="AF553" s="19">
        <f t="shared" ca="1" si="522"/>
        <v>0</v>
      </c>
      <c r="AI553" s="198" cm="1">
        <f t="array" ref="AI553">IFERROR(MATCH(TRUE,INDEX($B$14:$B$117&gt;=AH553,0),0),"")</f>
        <v>1</v>
      </c>
      <c r="AJ553" s="194">
        <f t="shared" ca="1" si="523"/>
        <v>1.3963799927016407E-2</v>
      </c>
      <c r="AM553" s="194">
        <f t="shared" si="524"/>
        <v>0</v>
      </c>
      <c r="AN553" s="19">
        <f ca="1"/>
        <v>0</v>
      </c>
      <c r="AO553" s="19">
        <f t="shared" ca="1" si="525"/>
        <v>0</v>
      </c>
      <c r="AR553" s="198" cm="1">
        <f t="array" ref="AR553">IFERROR(MATCH(TRUE,INDEX($B$14:$B$117&gt;=AQ553,0),0),"")</f>
        <v>1</v>
      </c>
      <c r="AS553" s="194">
        <f t="shared" ca="1" si="526"/>
        <v>1.3963799927016407E-2</v>
      </c>
      <c r="AV553" s="194">
        <f t="shared" si="527"/>
        <v>0</v>
      </c>
      <c r="AW553" s="19">
        <f ca="1"/>
        <v>0</v>
      </c>
      <c r="AX553" s="19">
        <f t="shared" ca="1" si="528"/>
        <v>0</v>
      </c>
      <c r="BA553" s="198" cm="1">
        <f t="array" ref="BA553">IFERROR(MATCH(TRUE,INDEX($B$14:$B$117&gt;=AZ553,0),0),"")</f>
        <v>1</v>
      </c>
      <c r="BB553" s="194">
        <f t="shared" ca="1" si="529"/>
        <v>1.3963799927016407E-2</v>
      </c>
      <c r="BE553" s="194">
        <f t="shared" si="530"/>
        <v>0</v>
      </c>
      <c r="BF553" s="19">
        <f ca="1"/>
        <v>0</v>
      </c>
      <c r="BG553" s="19">
        <f t="shared" ca="1" si="531"/>
        <v>0</v>
      </c>
      <c r="BJ553" s="198" cm="1">
        <f t="array" ref="BJ553">IFERROR(MATCH(TRUE,INDEX($B$14:$B$117&gt;=BI553,0),0),"")</f>
        <v>1</v>
      </c>
      <c r="BK553" s="194">
        <f t="shared" ca="1" si="532"/>
        <v>1.3963799927016407E-2</v>
      </c>
      <c r="BN553" s="194">
        <f t="shared" si="533"/>
        <v>0</v>
      </c>
      <c r="BO553" s="19">
        <f ca="1"/>
        <v>0</v>
      </c>
      <c r="BP553" s="19">
        <f t="shared" ca="1" si="534"/>
        <v>0</v>
      </c>
      <c r="BS553" s="198" cm="1">
        <f t="array" ref="BS553">IFERROR(MATCH(TRUE,INDEX($B$14:$B$117&gt;=BR553,0),0),"")</f>
        <v>1</v>
      </c>
      <c r="BT553" s="194">
        <f t="shared" ca="1" si="535"/>
        <v>1.3963799927016407E-2</v>
      </c>
      <c r="BW553" s="194">
        <f t="shared" si="536"/>
        <v>0</v>
      </c>
      <c r="BX553" s="19">
        <f ca="1"/>
        <v>0</v>
      </c>
      <c r="BY553" s="19">
        <f t="shared" ca="1" si="537"/>
        <v>0</v>
      </c>
      <c r="CB553" s="198" cm="1">
        <f t="array" ref="CB553">IFERROR(MATCH(TRUE,INDEX($B$14:$B$117&gt;=CA553,0),0),"")</f>
        <v>1</v>
      </c>
      <c r="CC553" s="194">
        <f t="shared" ca="1" si="538"/>
        <v>1.3963799927016407E-2</v>
      </c>
      <c r="CF553" s="194">
        <f t="shared" si="539"/>
        <v>0</v>
      </c>
      <c r="CG553" s="19">
        <f ca="1"/>
        <v>0</v>
      </c>
      <c r="CH553" s="19">
        <f t="shared" ca="1" si="540"/>
        <v>0</v>
      </c>
      <c r="CK553" s="198" cm="1">
        <f t="array" ref="CK553">IFERROR(MATCH(TRUE,INDEX($B$14:$B$117&gt;=CJ553,0),0),"")</f>
        <v>1</v>
      </c>
      <c r="CL553" s="194">
        <f t="shared" ca="1" si="541"/>
        <v>1.3963799927016407E-2</v>
      </c>
      <c r="CO553" s="194">
        <f t="shared" si="542"/>
        <v>0</v>
      </c>
      <c r="CP553" s="19">
        <f ca="1"/>
        <v>0</v>
      </c>
      <c r="CQ553" s="19">
        <f t="shared" ca="1" si="543"/>
        <v>0</v>
      </c>
      <c r="CT553" s="198" cm="1">
        <f t="array" ref="CT553">IFERROR(MATCH(TRUE,INDEX($B$14:$B$117&gt;=CS553,0),0),"")</f>
        <v>1</v>
      </c>
      <c r="CU553" s="194">
        <f t="shared" ca="1" si="544"/>
        <v>1.3963799927016407E-2</v>
      </c>
      <c r="CX553" s="194">
        <f t="shared" si="545"/>
        <v>0</v>
      </c>
      <c r="CY553" s="19" t="e">
        <f ca="1"/>
        <v>#N/A</v>
      </c>
      <c r="CZ553" s="19" t="e">
        <f t="shared" ca="1" si="546"/>
        <v>#N/A</v>
      </c>
      <c r="DC553" s="198" cm="1">
        <f t="array" ref="DC553">IFERROR(MATCH(TRUE,INDEX($B$14:$B$117&gt;=DB553,0),0),"")</f>
        <v>1</v>
      </c>
      <c r="DD553" s="194">
        <f t="shared" ca="1" si="547"/>
        <v>1.3963799927016407E-2</v>
      </c>
      <c r="DG553" s="194">
        <f t="shared" si="548"/>
        <v>0</v>
      </c>
      <c r="DH553" s="19" t="e">
        <f ca="1"/>
        <v>#N/A</v>
      </c>
      <c r="DI553" s="19" t="e">
        <f t="shared" ca="1" si="549"/>
        <v>#N/A</v>
      </c>
      <c r="DL553" s="198" cm="1">
        <f t="array" ref="DL553">IFERROR(MATCH(TRUE,INDEX($B$14:$B$117&gt;=DK553,0),0),"")</f>
        <v>1</v>
      </c>
      <c r="DM553" s="194">
        <f t="shared" ca="1" si="550"/>
        <v>1.3963799927016407E-2</v>
      </c>
      <c r="DP553" s="194">
        <f t="shared" si="551"/>
        <v>0</v>
      </c>
      <c r="DQ553" s="19" t="e">
        <f ca="1"/>
        <v>#N/A</v>
      </c>
      <c r="DR553" s="19" t="e">
        <f t="shared" ca="1" si="552"/>
        <v>#N/A</v>
      </c>
      <c r="DU553" s="198" cm="1">
        <f t="array" ref="DU553">IFERROR(MATCH(TRUE,INDEX($B$14:$B$117&gt;=DT553,0),0),"")</f>
        <v>1</v>
      </c>
      <c r="DV553" s="194">
        <f t="shared" ca="1" si="553"/>
        <v>1.3963799927016407E-2</v>
      </c>
      <c r="DY553" s="194">
        <f t="shared" si="554"/>
        <v>0</v>
      </c>
      <c r="DZ553" s="19" t="e">
        <f ca="1"/>
        <v>#N/A</v>
      </c>
      <c r="EA553" s="19" t="e">
        <f t="shared" ca="1" si="555"/>
        <v>#N/A</v>
      </c>
      <c r="ED553" s="198" cm="1">
        <f t="array" ref="ED553">IFERROR(MATCH(TRUE,INDEX($B$14:$B$117&gt;=EC553,0),0),"")</f>
        <v>1</v>
      </c>
      <c r="EE553" s="194">
        <f t="shared" ca="1" si="556"/>
        <v>1.3963799927016407E-2</v>
      </c>
      <c r="EH553" s="194">
        <f t="shared" si="557"/>
        <v>0</v>
      </c>
      <c r="EI553" s="19" t="e">
        <f ca="1"/>
        <v>#N/A</v>
      </c>
      <c r="EJ553" s="19" t="e">
        <f t="shared" ca="1" si="558"/>
        <v>#N/A</v>
      </c>
      <c r="EM553" s="198" cm="1">
        <f t="array" ref="EM553">IFERROR(MATCH(TRUE,INDEX($B$14:$B$117&gt;=EL553,0),0),"")</f>
        <v>1</v>
      </c>
      <c r="EN553" s="194">
        <f t="shared" ca="1" si="559"/>
        <v>1.3963799927016407E-2</v>
      </c>
      <c r="EQ553" s="194">
        <f t="shared" si="560"/>
        <v>0</v>
      </c>
      <c r="ER553" s="19" t="e">
        <f ca="1"/>
        <v>#N/A</v>
      </c>
      <c r="ES553" s="19" t="e">
        <f t="shared" ca="1" si="561"/>
        <v>#N/A</v>
      </c>
      <c r="EV553" s="198" cm="1">
        <f t="array" ref="EV553">IFERROR(MATCH(TRUE,INDEX($B$14:$B$117&gt;=EU553,0),0),"")</f>
        <v>1</v>
      </c>
      <c r="EW553" s="194">
        <f t="shared" ca="1" si="562"/>
        <v>1.3963799927016407E-2</v>
      </c>
      <c r="EZ553" s="194">
        <f t="shared" si="563"/>
        <v>0</v>
      </c>
      <c r="FA553" s="19" t="e">
        <f ca="1"/>
        <v>#N/A</v>
      </c>
      <c r="FB553" s="19" t="e">
        <f t="shared" ca="1" si="564"/>
        <v>#N/A</v>
      </c>
      <c r="FE553" s="198" cm="1">
        <f t="array" ref="FE553">IFERROR(MATCH(TRUE,INDEX($B$14:$B$117&gt;=FD553,0),0),"")</f>
        <v>1</v>
      </c>
      <c r="FF553" s="194">
        <f t="shared" ca="1" si="565"/>
        <v>1.3963799927016407E-2</v>
      </c>
      <c r="FI553" s="194">
        <f t="shared" si="566"/>
        <v>0</v>
      </c>
      <c r="FJ553" s="19" t="e">
        <f ca="1"/>
        <v>#N/A</v>
      </c>
      <c r="FK553" s="19" t="e">
        <f t="shared" ca="1" si="567"/>
        <v>#N/A</v>
      </c>
      <c r="FN553" s="198" cm="1">
        <f t="array" ref="FN553">IFERROR(MATCH(TRUE,INDEX($B$14:$B$117&gt;=FM553,0),0),"")</f>
        <v>1</v>
      </c>
      <c r="FO553" s="194">
        <f t="shared" ca="1" si="568"/>
        <v>1.3963799927016407E-2</v>
      </c>
      <c r="FR553" s="194">
        <f t="shared" si="569"/>
        <v>0</v>
      </c>
      <c r="FS553" s="19" t="e">
        <f ca="1"/>
        <v>#N/A</v>
      </c>
      <c r="FT553" s="19" t="e">
        <f t="shared" ca="1" si="570"/>
        <v>#N/A</v>
      </c>
      <c r="FW553" s="198" cm="1">
        <f t="array" ref="FW553">IFERROR(MATCH(TRUE,INDEX($B$14:$B$117&gt;=FV553,0),0),"")</f>
        <v>1</v>
      </c>
      <c r="FX553" s="194">
        <f t="shared" ca="1" si="571"/>
        <v>1.3963799927016407E-2</v>
      </c>
      <c r="GA553" s="194">
        <f t="shared" si="572"/>
        <v>0</v>
      </c>
      <c r="GB553" s="19" t="e">
        <f ca="1"/>
        <v>#N/A</v>
      </c>
      <c r="GC553" s="19" t="e">
        <f t="shared" ca="1" si="573"/>
        <v>#N/A</v>
      </c>
    </row>
    <row r="554" spans="8:185" x14ac:dyDescent="0.2">
      <c r="H554" s="198" cm="1">
        <f t="array" ref="H554">IFERROR(MATCH(TRUE,INDEX($B$14:$B$117&gt;=G554,0),0),"")</f>
        <v>1</v>
      </c>
      <c r="I554" s="194">
        <f t="shared" ca="1" si="518"/>
        <v>1.3963799927016407E-2</v>
      </c>
      <c r="L554" s="194">
        <f t="shared" si="574"/>
        <v>0</v>
      </c>
      <c r="M554" s="19">
        <f ca="1"/>
        <v>0</v>
      </c>
      <c r="N554" s="19">
        <f t="shared" ca="1" si="575"/>
        <v>0</v>
      </c>
      <c r="Q554" s="198" cm="1">
        <f t="array" ref="Q554">IFERROR(MATCH(TRUE,INDEX($B$14:$B$117&gt;=P554,0),0),"")</f>
        <v>1</v>
      </c>
      <c r="R554" s="194">
        <f t="shared" ca="1" si="519"/>
        <v>1.3963799927016407E-2</v>
      </c>
      <c r="U554" s="194">
        <f t="shared" si="576"/>
        <v>0</v>
      </c>
      <c r="V554" s="19">
        <f ca="1"/>
        <v>0</v>
      </c>
      <c r="W554" s="19">
        <f t="shared" ca="1" si="577"/>
        <v>0</v>
      </c>
      <c r="Z554" s="198" cm="1">
        <f t="array" ref="Z554">IFERROR(MATCH(TRUE,INDEX($B$14:$B$117&gt;=Y554,0),0),"")</f>
        <v>1</v>
      </c>
      <c r="AA554" s="194">
        <f t="shared" ca="1" si="520"/>
        <v>1.3963799927016407E-2</v>
      </c>
      <c r="AD554" s="194">
        <f t="shared" si="521"/>
        <v>0</v>
      </c>
      <c r="AE554" s="19">
        <f ca="1"/>
        <v>0</v>
      </c>
      <c r="AF554" s="19">
        <f t="shared" ca="1" si="522"/>
        <v>0</v>
      </c>
      <c r="AI554" s="198" cm="1">
        <f t="array" ref="AI554">IFERROR(MATCH(TRUE,INDEX($B$14:$B$117&gt;=AH554,0),0),"")</f>
        <v>1</v>
      </c>
      <c r="AJ554" s="194">
        <f t="shared" ca="1" si="523"/>
        <v>1.3963799927016407E-2</v>
      </c>
      <c r="AM554" s="194">
        <f t="shared" si="524"/>
        <v>0</v>
      </c>
      <c r="AN554" s="19">
        <f ca="1"/>
        <v>0</v>
      </c>
      <c r="AO554" s="19">
        <f t="shared" ca="1" si="525"/>
        <v>0</v>
      </c>
      <c r="AR554" s="198" cm="1">
        <f t="array" ref="AR554">IFERROR(MATCH(TRUE,INDEX($B$14:$B$117&gt;=AQ554,0),0),"")</f>
        <v>1</v>
      </c>
      <c r="AS554" s="194">
        <f t="shared" ca="1" si="526"/>
        <v>1.3963799927016407E-2</v>
      </c>
      <c r="AV554" s="194">
        <f t="shared" si="527"/>
        <v>0</v>
      </c>
      <c r="AW554" s="19">
        <f ca="1"/>
        <v>0</v>
      </c>
      <c r="AX554" s="19">
        <f t="shared" ca="1" si="528"/>
        <v>0</v>
      </c>
      <c r="BA554" s="198" cm="1">
        <f t="array" ref="BA554">IFERROR(MATCH(TRUE,INDEX($B$14:$B$117&gt;=AZ554,0),0),"")</f>
        <v>1</v>
      </c>
      <c r="BB554" s="194">
        <f t="shared" ca="1" si="529"/>
        <v>1.3963799927016407E-2</v>
      </c>
      <c r="BE554" s="194">
        <f t="shared" si="530"/>
        <v>0</v>
      </c>
      <c r="BF554" s="19">
        <f ca="1"/>
        <v>0</v>
      </c>
      <c r="BG554" s="19">
        <f t="shared" ca="1" si="531"/>
        <v>0</v>
      </c>
      <c r="BJ554" s="198" cm="1">
        <f t="array" ref="BJ554">IFERROR(MATCH(TRUE,INDEX($B$14:$B$117&gt;=BI554,0),0),"")</f>
        <v>1</v>
      </c>
      <c r="BK554" s="194">
        <f t="shared" ca="1" si="532"/>
        <v>1.3963799927016407E-2</v>
      </c>
      <c r="BN554" s="194">
        <f t="shared" si="533"/>
        <v>0</v>
      </c>
      <c r="BO554" s="19">
        <f ca="1"/>
        <v>0</v>
      </c>
      <c r="BP554" s="19">
        <f t="shared" ca="1" si="534"/>
        <v>0</v>
      </c>
      <c r="BS554" s="198" cm="1">
        <f t="array" ref="BS554">IFERROR(MATCH(TRUE,INDEX($B$14:$B$117&gt;=BR554,0),0),"")</f>
        <v>1</v>
      </c>
      <c r="BT554" s="194">
        <f t="shared" ca="1" si="535"/>
        <v>1.3963799927016407E-2</v>
      </c>
      <c r="BW554" s="194">
        <f t="shared" si="536"/>
        <v>0</v>
      </c>
      <c r="BX554" s="19">
        <f ca="1"/>
        <v>0</v>
      </c>
      <c r="BY554" s="19">
        <f t="shared" ca="1" si="537"/>
        <v>0</v>
      </c>
      <c r="CB554" s="198" cm="1">
        <f t="array" ref="CB554">IFERROR(MATCH(TRUE,INDEX($B$14:$B$117&gt;=CA554,0),0),"")</f>
        <v>1</v>
      </c>
      <c r="CC554" s="194">
        <f t="shared" ca="1" si="538"/>
        <v>1.3963799927016407E-2</v>
      </c>
      <c r="CF554" s="194">
        <f t="shared" si="539"/>
        <v>0</v>
      </c>
      <c r="CG554" s="19">
        <f ca="1"/>
        <v>0</v>
      </c>
      <c r="CH554" s="19">
        <f t="shared" ca="1" si="540"/>
        <v>0</v>
      </c>
      <c r="CK554" s="198" cm="1">
        <f t="array" ref="CK554">IFERROR(MATCH(TRUE,INDEX($B$14:$B$117&gt;=CJ554,0),0),"")</f>
        <v>1</v>
      </c>
      <c r="CL554" s="194">
        <f t="shared" ca="1" si="541"/>
        <v>1.3963799927016407E-2</v>
      </c>
      <c r="CO554" s="194">
        <f t="shared" si="542"/>
        <v>0</v>
      </c>
      <c r="CP554" s="19">
        <f ca="1"/>
        <v>0</v>
      </c>
      <c r="CQ554" s="19">
        <f t="shared" ca="1" si="543"/>
        <v>0</v>
      </c>
      <c r="CT554" s="198" cm="1">
        <f t="array" ref="CT554">IFERROR(MATCH(TRUE,INDEX($B$14:$B$117&gt;=CS554,0),0),"")</f>
        <v>1</v>
      </c>
      <c r="CU554" s="194">
        <f t="shared" ca="1" si="544"/>
        <v>1.3963799927016407E-2</v>
      </c>
      <c r="CX554" s="194">
        <f t="shared" si="545"/>
        <v>0</v>
      </c>
      <c r="CY554" s="19" t="e">
        <f ca="1"/>
        <v>#N/A</v>
      </c>
      <c r="CZ554" s="19" t="e">
        <f t="shared" ca="1" si="546"/>
        <v>#N/A</v>
      </c>
      <c r="DC554" s="198" cm="1">
        <f t="array" ref="DC554">IFERROR(MATCH(TRUE,INDEX($B$14:$B$117&gt;=DB554,0),0),"")</f>
        <v>1</v>
      </c>
      <c r="DD554" s="194">
        <f t="shared" ca="1" si="547"/>
        <v>1.3963799927016407E-2</v>
      </c>
      <c r="DG554" s="194">
        <f t="shared" si="548"/>
        <v>0</v>
      </c>
      <c r="DH554" s="19" t="e">
        <f ca="1"/>
        <v>#N/A</v>
      </c>
      <c r="DI554" s="19" t="e">
        <f t="shared" ca="1" si="549"/>
        <v>#N/A</v>
      </c>
      <c r="DL554" s="198" cm="1">
        <f t="array" ref="DL554">IFERROR(MATCH(TRUE,INDEX($B$14:$B$117&gt;=DK554,0),0),"")</f>
        <v>1</v>
      </c>
      <c r="DM554" s="194">
        <f t="shared" ca="1" si="550"/>
        <v>1.3963799927016407E-2</v>
      </c>
      <c r="DP554" s="194">
        <f t="shared" si="551"/>
        <v>0</v>
      </c>
      <c r="DQ554" s="19" t="e">
        <f ca="1"/>
        <v>#N/A</v>
      </c>
      <c r="DR554" s="19" t="e">
        <f t="shared" ca="1" si="552"/>
        <v>#N/A</v>
      </c>
      <c r="DU554" s="198" cm="1">
        <f t="array" ref="DU554">IFERROR(MATCH(TRUE,INDEX($B$14:$B$117&gt;=DT554,0),0),"")</f>
        <v>1</v>
      </c>
      <c r="DV554" s="194">
        <f t="shared" ca="1" si="553"/>
        <v>1.3963799927016407E-2</v>
      </c>
      <c r="DY554" s="194">
        <f t="shared" si="554"/>
        <v>0</v>
      </c>
      <c r="DZ554" s="19" t="e">
        <f ca="1"/>
        <v>#N/A</v>
      </c>
      <c r="EA554" s="19" t="e">
        <f t="shared" ca="1" si="555"/>
        <v>#N/A</v>
      </c>
      <c r="ED554" s="198" cm="1">
        <f t="array" ref="ED554">IFERROR(MATCH(TRUE,INDEX($B$14:$B$117&gt;=EC554,0),0),"")</f>
        <v>1</v>
      </c>
      <c r="EE554" s="194">
        <f t="shared" ca="1" si="556"/>
        <v>1.3963799927016407E-2</v>
      </c>
      <c r="EH554" s="194">
        <f t="shared" si="557"/>
        <v>0</v>
      </c>
      <c r="EI554" s="19" t="e">
        <f ca="1"/>
        <v>#N/A</v>
      </c>
      <c r="EJ554" s="19" t="e">
        <f t="shared" ca="1" si="558"/>
        <v>#N/A</v>
      </c>
      <c r="EM554" s="198" cm="1">
        <f t="array" ref="EM554">IFERROR(MATCH(TRUE,INDEX($B$14:$B$117&gt;=EL554,0),0),"")</f>
        <v>1</v>
      </c>
      <c r="EN554" s="194">
        <f t="shared" ca="1" si="559"/>
        <v>1.3963799927016407E-2</v>
      </c>
      <c r="EQ554" s="194">
        <f t="shared" si="560"/>
        <v>0</v>
      </c>
      <c r="ER554" s="19" t="e">
        <f ca="1"/>
        <v>#N/A</v>
      </c>
      <c r="ES554" s="19" t="e">
        <f t="shared" ca="1" si="561"/>
        <v>#N/A</v>
      </c>
      <c r="EV554" s="198" cm="1">
        <f t="array" ref="EV554">IFERROR(MATCH(TRUE,INDEX($B$14:$B$117&gt;=EU554,0),0),"")</f>
        <v>1</v>
      </c>
      <c r="EW554" s="194">
        <f t="shared" ca="1" si="562"/>
        <v>1.3963799927016407E-2</v>
      </c>
      <c r="EZ554" s="194">
        <f t="shared" si="563"/>
        <v>0</v>
      </c>
      <c r="FA554" s="19" t="e">
        <f ca="1"/>
        <v>#N/A</v>
      </c>
      <c r="FB554" s="19" t="e">
        <f t="shared" ca="1" si="564"/>
        <v>#N/A</v>
      </c>
      <c r="FE554" s="198" cm="1">
        <f t="array" ref="FE554">IFERROR(MATCH(TRUE,INDEX($B$14:$B$117&gt;=FD554,0),0),"")</f>
        <v>1</v>
      </c>
      <c r="FF554" s="194">
        <f t="shared" ca="1" si="565"/>
        <v>1.3963799927016407E-2</v>
      </c>
      <c r="FI554" s="194">
        <f t="shared" si="566"/>
        <v>0</v>
      </c>
      <c r="FJ554" s="19" t="e">
        <f ca="1"/>
        <v>#N/A</v>
      </c>
      <c r="FK554" s="19" t="e">
        <f t="shared" ca="1" si="567"/>
        <v>#N/A</v>
      </c>
      <c r="FN554" s="198" cm="1">
        <f t="array" ref="FN554">IFERROR(MATCH(TRUE,INDEX($B$14:$B$117&gt;=FM554,0),0),"")</f>
        <v>1</v>
      </c>
      <c r="FO554" s="194">
        <f t="shared" ca="1" si="568"/>
        <v>1.3963799927016407E-2</v>
      </c>
      <c r="FR554" s="194">
        <f t="shared" si="569"/>
        <v>0</v>
      </c>
      <c r="FS554" s="19" t="e">
        <f ca="1"/>
        <v>#N/A</v>
      </c>
      <c r="FT554" s="19" t="e">
        <f t="shared" ca="1" si="570"/>
        <v>#N/A</v>
      </c>
      <c r="FW554" s="198" cm="1">
        <f t="array" ref="FW554">IFERROR(MATCH(TRUE,INDEX($B$14:$B$117&gt;=FV554,0),0),"")</f>
        <v>1</v>
      </c>
      <c r="FX554" s="194">
        <f t="shared" ca="1" si="571"/>
        <v>1.3963799927016407E-2</v>
      </c>
      <c r="GA554" s="194">
        <f t="shared" si="572"/>
        <v>0</v>
      </c>
      <c r="GB554" s="19" t="e">
        <f ca="1"/>
        <v>#N/A</v>
      </c>
      <c r="GC554" s="19" t="e">
        <f t="shared" ca="1" si="573"/>
        <v>#N/A</v>
      </c>
    </row>
    <row r="555" spans="8:185" x14ac:dyDescent="0.2">
      <c r="H555" s="198" cm="1">
        <f t="array" ref="H555">IFERROR(MATCH(TRUE,INDEX($B$14:$B$117&gt;=G555,0),0),"")</f>
        <v>1</v>
      </c>
      <c r="I555" s="194">
        <f t="shared" ca="1" si="518"/>
        <v>1.3963799927016407E-2</v>
      </c>
      <c r="L555" s="194">
        <f t="shared" si="574"/>
        <v>0</v>
      </c>
      <c r="M555" s="19">
        <f ca="1"/>
        <v>0</v>
      </c>
      <c r="N555" s="19">
        <f t="shared" ca="1" si="575"/>
        <v>0</v>
      </c>
      <c r="Q555" s="198" cm="1">
        <f t="array" ref="Q555">IFERROR(MATCH(TRUE,INDEX($B$14:$B$117&gt;=P555,0),0),"")</f>
        <v>1</v>
      </c>
      <c r="R555" s="194">
        <f t="shared" ca="1" si="519"/>
        <v>1.3963799927016407E-2</v>
      </c>
      <c r="U555" s="194">
        <f t="shared" si="576"/>
        <v>0</v>
      </c>
      <c r="V555" s="19">
        <f ca="1"/>
        <v>0</v>
      </c>
      <c r="W555" s="19">
        <f t="shared" ca="1" si="577"/>
        <v>0</v>
      </c>
      <c r="Z555" s="198" cm="1">
        <f t="array" ref="Z555">IFERROR(MATCH(TRUE,INDEX($B$14:$B$117&gt;=Y555,0),0),"")</f>
        <v>1</v>
      </c>
      <c r="AA555" s="194">
        <f t="shared" ca="1" si="520"/>
        <v>1.3963799927016407E-2</v>
      </c>
      <c r="AD555" s="194">
        <f t="shared" si="521"/>
        <v>0</v>
      </c>
      <c r="AE555" s="19">
        <f ca="1"/>
        <v>0</v>
      </c>
      <c r="AF555" s="19">
        <f t="shared" ca="1" si="522"/>
        <v>0</v>
      </c>
      <c r="AI555" s="198" cm="1">
        <f t="array" ref="AI555">IFERROR(MATCH(TRUE,INDEX($B$14:$B$117&gt;=AH555,0),0),"")</f>
        <v>1</v>
      </c>
      <c r="AJ555" s="194">
        <f t="shared" ca="1" si="523"/>
        <v>1.3963799927016407E-2</v>
      </c>
      <c r="AM555" s="194">
        <f t="shared" si="524"/>
        <v>0</v>
      </c>
      <c r="AN555" s="19">
        <f ca="1"/>
        <v>0</v>
      </c>
      <c r="AO555" s="19">
        <f t="shared" ca="1" si="525"/>
        <v>0</v>
      </c>
      <c r="AR555" s="198" cm="1">
        <f t="array" ref="AR555">IFERROR(MATCH(TRUE,INDEX($B$14:$B$117&gt;=AQ555,0),0),"")</f>
        <v>1</v>
      </c>
      <c r="AS555" s="194">
        <f t="shared" ca="1" si="526"/>
        <v>1.3963799927016407E-2</v>
      </c>
      <c r="AV555" s="194">
        <f t="shared" si="527"/>
        <v>0</v>
      </c>
      <c r="AW555" s="19">
        <f ca="1"/>
        <v>0</v>
      </c>
      <c r="AX555" s="19">
        <f t="shared" ca="1" si="528"/>
        <v>0</v>
      </c>
      <c r="BA555" s="198" cm="1">
        <f t="array" ref="BA555">IFERROR(MATCH(TRUE,INDEX($B$14:$B$117&gt;=AZ555,0),0),"")</f>
        <v>1</v>
      </c>
      <c r="BB555" s="194">
        <f t="shared" ca="1" si="529"/>
        <v>1.3963799927016407E-2</v>
      </c>
      <c r="BE555" s="194">
        <f t="shared" si="530"/>
        <v>0</v>
      </c>
      <c r="BF555" s="19">
        <f ca="1"/>
        <v>0</v>
      </c>
      <c r="BG555" s="19">
        <f t="shared" ca="1" si="531"/>
        <v>0</v>
      </c>
      <c r="BJ555" s="198" cm="1">
        <f t="array" ref="BJ555">IFERROR(MATCH(TRUE,INDEX($B$14:$B$117&gt;=BI555,0),0),"")</f>
        <v>1</v>
      </c>
      <c r="BK555" s="194">
        <f t="shared" ca="1" si="532"/>
        <v>1.3963799927016407E-2</v>
      </c>
      <c r="BN555" s="194">
        <f t="shared" si="533"/>
        <v>0</v>
      </c>
      <c r="BO555" s="19">
        <f ca="1"/>
        <v>0</v>
      </c>
      <c r="BP555" s="19">
        <f t="shared" ca="1" si="534"/>
        <v>0</v>
      </c>
      <c r="BS555" s="198" cm="1">
        <f t="array" ref="BS555">IFERROR(MATCH(TRUE,INDEX($B$14:$B$117&gt;=BR555,0),0),"")</f>
        <v>1</v>
      </c>
      <c r="BT555" s="194">
        <f t="shared" ca="1" si="535"/>
        <v>1.3963799927016407E-2</v>
      </c>
      <c r="BW555" s="194">
        <f t="shared" si="536"/>
        <v>0</v>
      </c>
      <c r="BX555" s="19">
        <f ca="1"/>
        <v>0</v>
      </c>
      <c r="BY555" s="19">
        <f t="shared" ca="1" si="537"/>
        <v>0</v>
      </c>
      <c r="CB555" s="198" cm="1">
        <f t="array" ref="CB555">IFERROR(MATCH(TRUE,INDEX($B$14:$B$117&gt;=CA555,0),0),"")</f>
        <v>1</v>
      </c>
      <c r="CC555" s="194">
        <f t="shared" ca="1" si="538"/>
        <v>1.3963799927016407E-2</v>
      </c>
      <c r="CF555" s="194">
        <f t="shared" si="539"/>
        <v>0</v>
      </c>
      <c r="CG555" s="19">
        <f ca="1"/>
        <v>0</v>
      </c>
      <c r="CH555" s="19">
        <f t="shared" ca="1" si="540"/>
        <v>0</v>
      </c>
      <c r="CK555" s="198" cm="1">
        <f t="array" ref="CK555">IFERROR(MATCH(TRUE,INDEX($B$14:$B$117&gt;=CJ555,0),0),"")</f>
        <v>1</v>
      </c>
      <c r="CL555" s="194">
        <f t="shared" ca="1" si="541"/>
        <v>1.3963799927016407E-2</v>
      </c>
      <c r="CO555" s="194">
        <f t="shared" si="542"/>
        <v>0</v>
      </c>
      <c r="CP555" s="19">
        <f ca="1"/>
        <v>0</v>
      </c>
      <c r="CQ555" s="19">
        <f t="shared" ca="1" si="543"/>
        <v>0</v>
      </c>
      <c r="CT555" s="198" cm="1">
        <f t="array" ref="CT555">IFERROR(MATCH(TRUE,INDEX($B$14:$B$117&gt;=CS555,0),0),"")</f>
        <v>1</v>
      </c>
      <c r="CU555" s="194">
        <f t="shared" ca="1" si="544"/>
        <v>1.3963799927016407E-2</v>
      </c>
      <c r="CX555" s="194">
        <f t="shared" si="545"/>
        <v>0</v>
      </c>
      <c r="CY555" s="19" t="e">
        <f ca="1"/>
        <v>#N/A</v>
      </c>
      <c r="CZ555" s="19" t="e">
        <f t="shared" ca="1" si="546"/>
        <v>#N/A</v>
      </c>
      <c r="DC555" s="198" cm="1">
        <f t="array" ref="DC555">IFERROR(MATCH(TRUE,INDEX($B$14:$B$117&gt;=DB555,0),0),"")</f>
        <v>1</v>
      </c>
      <c r="DD555" s="194">
        <f t="shared" ca="1" si="547"/>
        <v>1.3963799927016407E-2</v>
      </c>
      <c r="DG555" s="194">
        <f t="shared" si="548"/>
        <v>0</v>
      </c>
      <c r="DH555" s="19" t="e">
        <f ca="1"/>
        <v>#N/A</v>
      </c>
      <c r="DI555" s="19" t="e">
        <f t="shared" ca="1" si="549"/>
        <v>#N/A</v>
      </c>
      <c r="DL555" s="198" cm="1">
        <f t="array" ref="DL555">IFERROR(MATCH(TRUE,INDEX($B$14:$B$117&gt;=DK555,0),0),"")</f>
        <v>1</v>
      </c>
      <c r="DM555" s="194">
        <f t="shared" ca="1" si="550"/>
        <v>1.3963799927016407E-2</v>
      </c>
      <c r="DP555" s="194">
        <f t="shared" si="551"/>
        <v>0</v>
      </c>
      <c r="DQ555" s="19" t="e">
        <f ca="1"/>
        <v>#N/A</v>
      </c>
      <c r="DR555" s="19" t="e">
        <f t="shared" ca="1" si="552"/>
        <v>#N/A</v>
      </c>
      <c r="DU555" s="198" cm="1">
        <f t="array" ref="DU555">IFERROR(MATCH(TRUE,INDEX($B$14:$B$117&gt;=DT555,0),0),"")</f>
        <v>1</v>
      </c>
      <c r="DV555" s="194">
        <f t="shared" ca="1" si="553"/>
        <v>1.3963799927016407E-2</v>
      </c>
      <c r="DY555" s="194">
        <f t="shared" si="554"/>
        <v>0</v>
      </c>
      <c r="DZ555" s="19" t="e">
        <f ca="1"/>
        <v>#N/A</v>
      </c>
      <c r="EA555" s="19" t="e">
        <f t="shared" ca="1" si="555"/>
        <v>#N/A</v>
      </c>
      <c r="ED555" s="198" cm="1">
        <f t="array" ref="ED555">IFERROR(MATCH(TRUE,INDEX($B$14:$B$117&gt;=EC555,0),0),"")</f>
        <v>1</v>
      </c>
      <c r="EE555" s="194">
        <f t="shared" ca="1" si="556"/>
        <v>1.3963799927016407E-2</v>
      </c>
      <c r="EH555" s="194">
        <f t="shared" si="557"/>
        <v>0</v>
      </c>
      <c r="EI555" s="19" t="e">
        <f ca="1"/>
        <v>#N/A</v>
      </c>
      <c r="EJ555" s="19" t="e">
        <f t="shared" ca="1" si="558"/>
        <v>#N/A</v>
      </c>
      <c r="EM555" s="198" cm="1">
        <f t="array" ref="EM555">IFERROR(MATCH(TRUE,INDEX($B$14:$B$117&gt;=EL555,0),0),"")</f>
        <v>1</v>
      </c>
      <c r="EN555" s="194">
        <f t="shared" ca="1" si="559"/>
        <v>1.3963799927016407E-2</v>
      </c>
      <c r="EQ555" s="194">
        <f t="shared" si="560"/>
        <v>0</v>
      </c>
      <c r="ER555" s="19" t="e">
        <f ca="1"/>
        <v>#N/A</v>
      </c>
      <c r="ES555" s="19" t="e">
        <f t="shared" ca="1" si="561"/>
        <v>#N/A</v>
      </c>
      <c r="EV555" s="198" cm="1">
        <f t="array" ref="EV555">IFERROR(MATCH(TRUE,INDEX($B$14:$B$117&gt;=EU555,0),0),"")</f>
        <v>1</v>
      </c>
      <c r="EW555" s="194">
        <f t="shared" ca="1" si="562"/>
        <v>1.3963799927016407E-2</v>
      </c>
      <c r="EZ555" s="194">
        <f t="shared" si="563"/>
        <v>0</v>
      </c>
      <c r="FA555" s="19" t="e">
        <f ca="1"/>
        <v>#N/A</v>
      </c>
      <c r="FB555" s="19" t="e">
        <f t="shared" ca="1" si="564"/>
        <v>#N/A</v>
      </c>
      <c r="FE555" s="198" cm="1">
        <f t="array" ref="FE555">IFERROR(MATCH(TRUE,INDEX($B$14:$B$117&gt;=FD555,0),0),"")</f>
        <v>1</v>
      </c>
      <c r="FF555" s="194">
        <f t="shared" ca="1" si="565"/>
        <v>1.3963799927016407E-2</v>
      </c>
      <c r="FI555" s="194">
        <f t="shared" si="566"/>
        <v>0</v>
      </c>
      <c r="FJ555" s="19" t="e">
        <f ca="1"/>
        <v>#N/A</v>
      </c>
      <c r="FK555" s="19" t="e">
        <f t="shared" ca="1" si="567"/>
        <v>#N/A</v>
      </c>
      <c r="FN555" s="198" cm="1">
        <f t="array" ref="FN555">IFERROR(MATCH(TRUE,INDEX($B$14:$B$117&gt;=FM555,0),0),"")</f>
        <v>1</v>
      </c>
      <c r="FO555" s="194">
        <f t="shared" ca="1" si="568"/>
        <v>1.3963799927016407E-2</v>
      </c>
      <c r="FR555" s="194">
        <f t="shared" si="569"/>
        <v>0</v>
      </c>
      <c r="FS555" s="19" t="e">
        <f ca="1"/>
        <v>#N/A</v>
      </c>
      <c r="FT555" s="19" t="e">
        <f t="shared" ca="1" si="570"/>
        <v>#N/A</v>
      </c>
      <c r="FW555" s="198" cm="1">
        <f t="array" ref="FW555">IFERROR(MATCH(TRUE,INDEX($B$14:$B$117&gt;=FV555,0),0),"")</f>
        <v>1</v>
      </c>
      <c r="FX555" s="194">
        <f t="shared" ca="1" si="571"/>
        <v>1.3963799927016407E-2</v>
      </c>
      <c r="GA555" s="194">
        <f t="shared" si="572"/>
        <v>0</v>
      </c>
      <c r="GB555" s="19" t="e">
        <f ca="1"/>
        <v>#N/A</v>
      </c>
      <c r="GC555" s="19" t="e">
        <f t="shared" ca="1" si="573"/>
        <v>#N/A</v>
      </c>
    </row>
    <row r="556" spans="8:185" x14ac:dyDescent="0.2">
      <c r="H556" s="198" cm="1">
        <f t="array" ref="H556">IFERROR(MATCH(TRUE,INDEX($B$14:$B$117&gt;=G556,0),0),"")</f>
        <v>1</v>
      </c>
      <c r="I556" s="194">
        <f t="shared" ca="1" si="518"/>
        <v>1.3963799927016407E-2</v>
      </c>
      <c r="L556" s="194">
        <f t="shared" si="574"/>
        <v>0</v>
      </c>
      <c r="M556" s="19">
        <f ca="1"/>
        <v>0</v>
      </c>
      <c r="N556" s="19">
        <f t="shared" ca="1" si="575"/>
        <v>0</v>
      </c>
      <c r="Q556" s="198" cm="1">
        <f t="array" ref="Q556">IFERROR(MATCH(TRUE,INDEX($B$14:$B$117&gt;=P556,0),0),"")</f>
        <v>1</v>
      </c>
      <c r="R556" s="194">
        <f t="shared" ca="1" si="519"/>
        <v>1.3963799927016407E-2</v>
      </c>
      <c r="U556" s="194">
        <f t="shared" si="576"/>
        <v>0</v>
      </c>
      <c r="V556" s="19">
        <f ca="1"/>
        <v>0</v>
      </c>
      <c r="W556" s="19">
        <f t="shared" ca="1" si="577"/>
        <v>0</v>
      </c>
      <c r="Z556" s="198" cm="1">
        <f t="array" ref="Z556">IFERROR(MATCH(TRUE,INDEX($B$14:$B$117&gt;=Y556,0),0),"")</f>
        <v>1</v>
      </c>
      <c r="AA556" s="194">
        <f t="shared" ca="1" si="520"/>
        <v>1.3963799927016407E-2</v>
      </c>
      <c r="AD556" s="194">
        <f t="shared" si="521"/>
        <v>0</v>
      </c>
      <c r="AE556" s="19">
        <f ca="1"/>
        <v>0</v>
      </c>
      <c r="AF556" s="19">
        <f t="shared" ca="1" si="522"/>
        <v>0</v>
      </c>
      <c r="AI556" s="198" cm="1">
        <f t="array" ref="AI556">IFERROR(MATCH(TRUE,INDEX($B$14:$B$117&gt;=AH556,0),0),"")</f>
        <v>1</v>
      </c>
      <c r="AJ556" s="194">
        <f t="shared" ca="1" si="523"/>
        <v>1.3963799927016407E-2</v>
      </c>
      <c r="AM556" s="194">
        <f t="shared" si="524"/>
        <v>0</v>
      </c>
      <c r="AN556" s="19">
        <f ca="1"/>
        <v>0</v>
      </c>
      <c r="AO556" s="19">
        <f t="shared" ca="1" si="525"/>
        <v>0</v>
      </c>
      <c r="AR556" s="198" cm="1">
        <f t="array" ref="AR556">IFERROR(MATCH(TRUE,INDEX($B$14:$B$117&gt;=AQ556,0),0),"")</f>
        <v>1</v>
      </c>
      <c r="AS556" s="194">
        <f t="shared" ca="1" si="526"/>
        <v>1.3963799927016407E-2</v>
      </c>
      <c r="AV556" s="194">
        <f t="shared" si="527"/>
        <v>0</v>
      </c>
      <c r="AW556" s="19">
        <f ca="1"/>
        <v>0</v>
      </c>
      <c r="AX556" s="19">
        <f t="shared" ca="1" si="528"/>
        <v>0</v>
      </c>
      <c r="BA556" s="198" cm="1">
        <f t="array" ref="BA556">IFERROR(MATCH(TRUE,INDEX($B$14:$B$117&gt;=AZ556,0),0),"")</f>
        <v>1</v>
      </c>
      <c r="BB556" s="194">
        <f t="shared" ca="1" si="529"/>
        <v>1.3963799927016407E-2</v>
      </c>
      <c r="BE556" s="194">
        <f t="shared" si="530"/>
        <v>0</v>
      </c>
      <c r="BF556" s="19">
        <f ca="1"/>
        <v>0</v>
      </c>
      <c r="BG556" s="19">
        <f t="shared" ca="1" si="531"/>
        <v>0</v>
      </c>
      <c r="BJ556" s="198" cm="1">
        <f t="array" ref="BJ556">IFERROR(MATCH(TRUE,INDEX($B$14:$B$117&gt;=BI556,0),0),"")</f>
        <v>1</v>
      </c>
      <c r="BK556" s="194">
        <f t="shared" ca="1" si="532"/>
        <v>1.3963799927016407E-2</v>
      </c>
      <c r="BN556" s="194">
        <f t="shared" si="533"/>
        <v>0</v>
      </c>
      <c r="BO556" s="19">
        <f ca="1"/>
        <v>0</v>
      </c>
      <c r="BP556" s="19">
        <f t="shared" ca="1" si="534"/>
        <v>0</v>
      </c>
      <c r="BS556" s="198" cm="1">
        <f t="array" ref="BS556">IFERROR(MATCH(TRUE,INDEX($B$14:$B$117&gt;=BR556,0),0),"")</f>
        <v>1</v>
      </c>
      <c r="BT556" s="194">
        <f t="shared" ca="1" si="535"/>
        <v>1.3963799927016407E-2</v>
      </c>
      <c r="BW556" s="194">
        <f t="shared" si="536"/>
        <v>0</v>
      </c>
      <c r="BX556" s="19">
        <f ca="1"/>
        <v>0</v>
      </c>
      <c r="BY556" s="19">
        <f t="shared" ca="1" si="537"/>
        <v>0</v>
      </c>
      <c r="CB556" s="198" cm="1">
        <f t="array" ref="CB556">IFERROR(MATCH(TRUE,INDEX($B$14:$B$117&gt;=CA556,0),0),"")</f>
        <v>1</v>
      </c>
      <c r="CC556" s="194">
        <f t="shared" ca="1" si="538"/>
        <v>1.3963799927016407E-2</v>
      </c>
      <c r="CF556" s="194">
        <f t="shared" si="539"/>
        <v>0</v>
      </c>
      <c r="CG556" s="19">
        <f ca="1"/>
        <v>0</v>
      </c>
      <c r="CH556" s="19">
        <f t="shared" ca="1" si="540"/>
        <v>0</v>
      </c>
      <c r="CK556" s="198" cm="1">
        <f t="array" ref="CK556">IFERROR(MATCH(TRUE,INDEX($B$14:$B$117&gt;=CJ556,0),0),"")</f>
        <v>1</v>
      </c>
      <c r="CL556" s="194">
        <f t="shared" ca="1" si="541"/>
        <v>1.3963799927016407E-2</v>
      </c>
      <c r="CO556" s="194">
        <f t="shared" si="542"/>
        <v>0</v>
      </c>
      <c r="CP556" s="19">
        <f ca="1"/>
        <v>0</v>
      </c>
      <c r="CQ556" s="19">
        <f t="shared" ca="1" si="543"/>
        <v>0</v>
      </c>
      <c r="CT556" s="198" cm="1">
        <f t="array" ref="CT556">IFERROR(MATCH(TRUE,INDEX($B$14:$B$117&gt;=CS556,0),0),"")</f>
        <v>1</v>
      </c>
      <c r="CU556" s="194">
        <f t="shared" ca="1" si="544"/>
        <v>1.3963799927016407E-2</v>
      </c>
      <c r="CX556" s="194">
        <f t="shared" si="545"/>
        <v>0</v>
      </c>
      <c r="CY556" s="19" t="e">
        <f ca="1"/>
        <v>#N/A</v>
      </c>
      <c r="CZ556" s="19" t="e">
        <f t="shared" ca="1" si="546"/>
        <v>#N/A</v>
      </c>
      <c r="DC556" s="198" cm="1">
        <f t="array" ref="DC556">IFERROR(MATCH(TRUE,INDEX($B$14:$B$117&gt;=DB556,0),0),"")</f>
        <v>1</v>
      </c>
      <c r="DD556" s="194">
        <f t="shared" ca="1" si="547"/>
        <v>1.3963799927016407E-2</v>
      </c>
      <c r="DG556" s="194">
        <f t="shared" si="548"/>
        <v>0</v>
      </c>
      <c r="DH556" s="19" t="e">
        <f ca="1"/>
        <v>#N/A</v>
      </c>
      <c r="DI556" s="19" t="e">
        <f t="shared" ca="1" si="549"/>
        <v>#N/A</v>
      </c>
      <c r="DL556" s="198" cm="1">
        <f t="array" ref="DL556">IFERROR(MATCH(TRUE,INDEX($B$14:$B$117&gt;=DK556,0),0),"")</f>
        <v>1</v>
      </c>
      <c r="DM556" s="194">
        <f t="shared" ca="1" si="550"/>
        <v>1.3963799927016407E-2</v>
      </c>
      <c r="DP556" s="194">
        <f t="shared" si="551"/>
        <v>0</v>
      </c>
      <c r="DQ556" s="19" t="e">
        <f ca="1"/>
        <v>#N/A</v>
      </c>
      <c r="DR556" s="19" t="e">
        <f t="shared" ca="1" si="552"/>
        <v>#N/A</v>
      </c>
      <c r="DU556" s="198" cm="1">
        <f t="array" ref="DU556">IFERROR(MATCH(TRUE,INDEX($B$14:$B$117&gt;=DT556,0),0),"")</f>
        <v>1</v>
      </c>
      <c r="DV556" s="194">
        <f t="shared" ca="1" si="553"/>
        <v>1.3963799927016407E-2</v>
      </c>
      <c r="DY556" s="194">
        <f t="shared" si="554"/>
        <v>0</v>
      </c>
      <c r="DZ556" s="19" t="e">
        <f ca="1"/>
        <v>#N/A</v>
      </c>
      <c r="EA556" s="19" t="e">
        <f t="shared" ca="1" si="555"/>
        <v>#N/A</v>
      </c>
      <c r="ED556" s="198" cm="1">
        <f t="array" ref="ED556">IFERROR(MATCH(TRUE,INDEX($B$14:$B$117&gt;=EC556,0),0),"")</f>
        <v>1</v>
      </c>
      <c r="EE556" s="194">
        <f t="shared" ca="1" si="556"/>
        <v>1.3963799927016407E-2</v>
      </c>
      <c r="EH556" s="194">
        <f t="shared" si="557"/>
        <v>0</v>
      </c>
      <c r="EI556" s="19" t="e">
        <f ca="1"/>
        <v>#N/A</v>
      </c>
      <c r="EJ556" s="19" t="e">
        <f t="shared" ca="1" si="558"/>
        <v>#N/A</v>
      </c>
      <c r="EM556" s="198" cm="1">
        <f t="array" ref="EM556">IFERROR(MATCH(TRUE,INDEX($B$14:$B$117&gt;=EL556,0),0),"")</f>
        <v>1</v>
      </c>
      <c r="EN556" s="194">
        <f t="shared" ca="1" si="559"/>
        <v>1.3963799927016407E-2</v>
      </c>
      <c r="EQ556" s="194">
        <f t="shared" si="560"/>
        <v>0</v>
      </c>
      <c r="ER556" s="19" t="e">
        <f ca="1"/>
        <v>#N/A</v>
      </c>
      <c r="ES556" s="19" t="e">
        <f t="shared" ca="1" si="561"/>
        <v>#N/A</v>
      </c>
      <c r="EV556" s="198" cm="1">
        <f t="array" ref="EV556">IFERROR(MATCH(TRUE,INDEX($B$14:$B$117&gt;=EU556,0),0),"")</f>
        <v>1</v>
      </c>
      <c r="EW556" s="194">
        <f t="shared" ca="1" si="562"/>
        <v>1.3963799927016407E-2</v>
      </c>
      <c r="EZ556" s="194">
        <f t="shared" si="563"/>
        <v>0</v>
      </c>
      <c r="FA556" s="19" t="e">
        <f ca="1"/>
        <v>#N/A</v>
      </c>
      <c r="FB556" s="19" t="e">
        <f t="shared" ca="1" si="564"/>
        <v>#N/A</v>
      </c>
      <c r="FE556" s="198" cm="1">
        <f t="array" ref="FE556">IFERROR(MATCH(TRUE,INDEX($B$14:$B$117&gt;=FD556,0),0),"")</f>
        <v>1</v>
      </c>
      <c r="FF556" s="194">
        <f t="shared" ca="1" si="565"/>
        <v>1.3963799927016407E-2</v>
      </c>
      <c r="FI556" s="194">
        <f t="shared" si="566"/>
        <v>0</v>
      </c>
      <c r="FJ556" s="19" t="e">
        <f ca="1"/>
        <v>#N/A</v>
      </c>
      <c r="FK556" s="19" t="e">
        <f t="shared" ca="1" si="567"/>
        <v>#N/A</v>
      </c>
      <c r="FN556" s="198" cm="1">
        <f t="array" ref="FN556">IFERROR(MATCH(TRUE,INDEX($B$14:$B$117&gt;=FM556,0),0),"")</f>
        <v>1</v>
      </c>
      <c r="FO556" s="194">
        <f t="shared" ca="1" si="568"/>
        <v>1.3963799927016407E-2</v>
      </c>
      <c r="FR556" s="194">
        <f t="shared" si="569"/>
        <v>0</v>
      </c>
      <c r="FS556" s="19" t="e">
        <f ca="1"/>
        <v>#N/A</v>
      </c>
      <c r="FT556" s="19" t="e">
        <f t="shared" ca="1" si="570"/>
        <v>#N/A</v>
      </c>
      <c r="FW556" s="198" cm="1">
        <f t="array" ref="FW556">IFERROR(MATCH(TRUE,INDEX($B$14:$B$117&gt;=FV556,0),0),"")</f>
        <v>1</v>
      </c>
      <c r="FX556" s="194">
        <f t="shared" ca="1" si="571"/>
        <v>1.3963799927016407E-2</v>
      </c>
      <c r="GA556" s="194">
        <f t="shared" si="572"/>
        <v>0</v>
      </c>
      <c r="GB556" s="19" t="e">
        <f ca="1"/>
        <v>#N/A</v>
      </c>
      <c r="GC556" s="19" t="e">
        <f t="shared" ca="1" si="573"/>
        <v>#N/A</v>
      </c>
    </row>
    <row r="557" spans="8:185" x14ac:dyDescent="0.2">
      <c r="H557" s="198" cm="1">
        <f t="array" ref="H557">IFERROR(MATCH(TRUE,INDEX($B$14:$B$117&gt;=G557,0),0),"")</f>
        <v>1</v>
      </c>
      <c r="I557" s="194">
        <f t="shared" ca="1" si="518"/>
        <v>1.3963799927016407E-2</v>
      </c>
      <c r="L557" s="194">
        <f t="shared" si="574"/>
        <v>0</v>
      </c>
      <c r="M557" s="19">
        <f ca="1"/>
        <v>0</v>
      </c>
      <c r="N557" s="19">
        <f t="shared" ca="1" si="575"/>
        <v>0</v>
      </c>
      <c r="Q557" s="198" cm="1">
        <f t="array" ref="Q557">IFERROR(MATCH(TRUE,INDEX($B$14:$B$117&gt;=P557,0),0),"")</f>
        <v>1</v>
      </c>
      <c r="R557" s="194">
        <f t="shared" ca="1" si="519"/>
        <v>1.3963799927016407E-2</v>
      </c>
      <c r="U557" s="194">
        <f t="shared" si="576"/>
        <v>0</v>
      </c>
      <c r="V557" s="19">
        <f ca="1"/>
        <v>0</v>
      </c>
      <c r="W557" s="19">
        <f t="shared" ca="1" si="577"/>
        <v>0</v>
      </c>
      <c r="Z557" s="198" cm="1">
        <f t="array" ref="Z557">IFERROR(MATCH(TRUE,INDEX($B$14:$B$117&gt;=Y557,0),0),"")</f>
        <v>1</v>
      </c>
      <c r="AA557" s="194">
        <f t="shared" ca="1" si="520"/>
        <v>1.3963799927016407E-2</v>
      </c>
      <c r="AD557" s="194">
        <f t="shared" si="521"/>
        <v>0</v>
      </c>
      <c r="AE557" s="19">
        <f ca="1"/>
        <v>0</v>
      </c>
      <c r="AF557" s="19">
        <f t="shared" ca="1" si="522"/>
        <v>0</v>
      </c>
      <c r="AI557" s="198" cm="1">
        <f t="array" ref="AI557">IFERROR(MATCH(TRUE,INDEX($B$14:$B$117&gt;=AH557,0),0),"")</f>
        <v>1</v>
      </c>
      <c r="AJ557" s="194">
        <f t="shared" ca="1" si="523"/>
        <v>1.3963799927016407E-2</v>
      </c>
      <c r="AM557" s="194">
        <f t="shared" si="524"/>
        <v>0</v>
      </c>
      <c r="AN557" s="19">
        <f ca="1"/>
        <v>0</v>
      </c>
      <c r="AO557" s="19">
        <f t="shared" ca="1" si="525"/>
        <v>0</v>
      </c>
      <c r="AR557" s="198" cm="1">
        <f t="array" ref="AR557">IFERROR(MATCH(TRUE,INDEX($B$14:$B$117&gt;=AQ557,0),0),"")</f>
        <v>1</v>
      </c>
      <c r="AS557" s="194">
        <f t="shared" ca="1" si="526"/>
        <v>1.3963799927016407E-2</v>
      </c>
      <c r="AV557" s="194">
        <f t="shared" si="527"/>
        <v>0</v>
      </c>
      <c r="AW557" s="19">
        <f ca="1"/>
        <v>0</v>
      </c>
      <c r="AX557" s="19">
        <f t="shared" ca="1" si="528"/>
        <v>0</v>
      </c>
      <c r="BA557" s="198" cm="1">
        <f t="array" ref="BA557">IFERROR(MATCH(TRUE,INDEX($B$14:$B$117&gt;=AZ557,0),0),"")</f>
        <v>1</v>
      </c>
      <c r="BB557" s="194">
        <f t="shared" ca="1" si="529"/>
        <v>1.3963799927016407E-2</v>
      </c>
      <c r="BE557" s="194">
        <f t="shared" si="530"/>
        <v>0</v>
      </c>
      <c r="BF557" s="19">
        <f ca="1"/>
        <v>0</v>
      </c>
      <c r="BG557" s="19">
        <f t="shared" ca="1" si="531"/>
        <v>0</v>
      </c>
      <c r="BJ557" s="198" cm="1">
        <f t="array" ref="BJ557">IFERROR(MATCH(TRUE,INDEX($B$14:$B$117&gt;=BI557,0),0),"")</f>
        <v>1</v>
      </c>
      <c r="BK557" s="194">
        <f t="shared" ca="1" si="532"/>
        <v>1.3963799927016407E-2</v>
      </c>
      <c r="BN557" s="194">
        <f t="shared" si="533"/>
        <v>0</v>
      </c>
      <c r="BO557" s="19">
        <f ca="1"/>
        <v>0</v>
      </c>
      <c r="BP557" s="19">
        <f t="shared" ca="1" si="534"/>
        <v>0</v>
      </c>
      <c r="BS557" s="198" cm="1">
        <f t="array" ref="BS557">IFERROR(MATCH(TRUE,INDEX($B$14:$B$117&gt;=BR557,0),0),"")</f>
        <v>1</v>
      </c>
      <c r="BT557" s="194">
        <f t="shared" ca="1" si="535"/>
        <v>1.3963799927016407E-2</v>
      </c>
      <c r="BW557" s="194">
        <f t="shared" si="536"/>
        <v>0</v>
      </c>
      <c r="BX557" s="19">
        <f ca="1"/>
        <v>0</v>
      </c>
      <c r="BY557" s="19">
        <f t="shared" ca="1" si="537"/>
        <v>0</v>
      </c>
      <c r="CB557" s="198" cm="1">
        <f t="array" ref="CB557">IFERROR(MATCH(TRUE,INDEX($B$14:$B$117&gt;=CA557,0),0),"")</f>
        <v>1</v>
      </c>
      <c r="CC557" s="194">
        <f t="shared" ca="1" si="538"/>
        <v>1.3963799927016407E-2</v>
      </c>
      <c r="CF557" s="194">
        <f t="shared" si="539"/>
        <v>0</v>
      </c>
      <c r="CG557" s="19">
        <f ca="1"/>
        <v>0</v>
      </c>
      <c r="CH557" s="19">
        <f t="shared" ca="1" si="540"/>
        <v>0</v>
      </c>
      <c r="CK557" s="198" cm="1">
        <f t="array" ref="CK557">IFERROR(MATCH(TRUE,INDEX($B$14:$B$117&gt;=CJ557,0),0),"")</f>
        <v>1</v>
      </c>
      <c r="CL557" s="194">
        <f t="shared" ca="1" si="541"/>
        <v>1.3963799927016407E-2</v>
      </c>
      <c r="CO557" s="194">
        <f t="shared" si="542"/>
        <v>0</v>
      </c>
      <c r="CP557" s="19">
        <f ca="1"/>
        <v>0</v>
      </c>
      <c r="CQ557" s="19">
        <f t="shared" ca="1" si="543"/>
        <v>0</v>
      </c>
      <c r="CT557" s="198" cm="1">
        <f t="array" ref="CT557">IFERROR(MATCH(TRUE,INDEX($B$14:$B$117&gt;=CS557,0),0),"")</f>
        <v>1</v>
      </c>
      <c r="CU557" s="194">
        <f t="shared" ca="1" si="544"/>
        <v>1.3963799927016407E-2</v>
      </c>
      <c r="CX557" s="194">
        <f t="shared" si="545"/>
        <v>0</v>
      </c>
      <c r="CY557" s="19" t="e">
        <f ca="1"/>
        <v>#N/A</v>
      </c>
      <c r="CZ557" s="19" t="e">
        <f t="shared" ca="1" si="546"/>
        <v>#N/A</v>
      </c>
      <c r="DC557" s="198" cm="1">
        <f t="array" ref="DC557">IFERROR(MATCH(TRUE,INDEX($B$14:$B$117&gt;=DB557,0),0),"")</f>
        <v>1</v>
      </c>
      <c r="DD557" s="194">
        <f t="shared" ca="1" si="547"/>
        <v>1.3963799927016407E-2</v>
      </c>
      <c r="DG557" s="194">
        <f t="shared" si="548"/>
        <v>0</v>
      </c>
      <c r="DH557" s="19" t="e">
        <f ca="1"/>
        <v>#N/A</v>
      </c>
      <c r="DI557" s="19" t="e">
        <f t="shared" ca="1" si="549"/>
        <v>#N/A</v>
      </c>
      <c r="DL557" s="198" cm="1">
        <f t="array" ref="DL557">IFERROR(MATCH(TRUE,INDEX($B$14:$B$117&gt;=DK557,0),0),"")</f>
        <v>1</v>
      </c>
      <c r="DM557" s="194">
        <f t="shared" ca="1" si="550"/>
        <v>1.3963799927016407E-2</v>
      </c>
      <c r="DP557" s="194">
        <f t="shared" si="551"/>
        <v>0</v>
      </c>
      <c r="DQ557" s="19" t="e">
        <f ca="1"/>
        <v>#N/A</v>
      </c>
      <c r="DR557" s="19" t="e">
        <f t="shared" ca="1" si="552"/>
        <v>#N/A</v>
      </c>
      <c r="DU557" s="198" cm="1">
        <f t="array" ref="DU557">IFERROR(MATCH(TRUE,INDEX($B$14:$B$117&gt;=DT557,0),0),"")</f>
        <v>1</v>
      </c>
      <c r="DV557" s="194">
        <f t="shared" ca="1" si="553"/>
        <v>1.3963799927016407E-2</v>
      </c>
      <c r="DY557" s="194">
        <f t="shared" si="554"/>
        <v>0</v>
      </c>
      <c r="DZ557" s="19" t="e">
        <f ca="1"/>
        <v>#N/A</v>
      </c>
      <c r="EA557" s="19" t="e">
        <f t="shared" ca="1" si="555"/>
        <v>#N/A</v>
      </c>
      <c r="ED557" s="198" cm="1">
        <f t="array" ref="ED557">IFERROR(MATCH(TRUE,INDEX($B$14:$B$117&gt;=EC557,0),0),"")</f>
        <v>1</v>
      </c>
      <c r="EE557" s="194">
        <f t="shared" ca="1" si="556"/>
        <v>1.3963799927016407E-2</v>
      </c>
      <c r="EH557" s="194">
        <f t="shared" si="557"/>
        <v>0</v>
      </c>
      <c r="EI557" s="19" t="e">
        <f ca="1"/>
        <v>#N/A</v>
      </c>
      <c r="EJ557" s="19" t="e">
        <f t="shared" ca="1" si="558"/>
        <v>#N/A</v>
      </c>
      <c r="EM557" s="198" cm="1">
        <f t="array" ref="EM557">IFERROR(MATCH(TRUE,INDEX($B$14:$B$117&gt;=EL557,0),0),"")</f>
        <v>1</v>
      </c>
      <c r="EN557" s="194">
        <f t="shared" ca="1" si="559"/>
        <v>1.3963799927016407E-2</v>
      </c>
      <c r="EQ557" s="194">
        <f t="shared" si="560"/>
        <v>0</v>
      </c>
      <c r="ER557" s="19" t="e">
        <f ca="1"/>
        <v>#N/A</v>
      </c>
      <c r="ES557" s="19" t="e">
        <f t="shared" ca="1" si="561"/>
        <v>#N/A</v>
      </c>
      <c r="EV557" s="198" cm="1">
        <f t="array" ref="EV557">IFERROR(MATCH(TRUE,INDEX($B$14:$B$117&gt;=EU557,0),0),"")</f>
        <v>1</v>
      </c>
      <c r="EW557" s="194">
        <f t="shared" ca="1" si="562"/>
        <v>1.3963799927016407E-2</v>
      </c>
      <c r="EZ557" s="194">
        <f t="shared" si="563"/>
        <v>0</v>
      </c>
      <c r="FA557" s="19" t="e">
        <f ca="1"/>
        <v>#N/A</v>
      </c>
      <c r="FB557" s="19" t="e">
        <f t="shared" ca="1" si="564"/>
        <v>#N/A</v>
      </c>
      <c r="FE557" s="198" cm="1">
        <f t="array" ref="FE557">IFERROR(MATCH(TRUE,INDEX($B$14:$B$117&gt;=FD557,0),0),"")</f>
        <v>1</v>
      </c>
      <c r="FF557" s="194">
        <f t="shared" ca="1" si="565"/>
        <v>1.3963799927016407E-2</v>
      </c>
      <c r="FI557" s="194">
        <f t="shared" si="566"/>
        <v>0</v>
      </c>
      <c r="FJ557" s="19" t="e">
        <f ca="1"/>
        <v>#N/A</v>
      </c>
      <c r="FK557" s="19" t="e">
        <f t="shared" ca="1" si="567"/>
        <v>#N/A</v>
      </c>
      <c r="FN557" s="198" cm="1">
        <f t="array" ref="FN557">IFERROR(MATCH(TRUE,INDEX($B$14:$B$117&gt;=FM557,0),0),"")</f>
        <v>1</v>
      </c>
      <c r="FO557" s="194">
        <f t="shared" ca="1" si="568"/>
        <v>1.3963799927016407E-2</v>
      </c>
      <c r="FR557" s="194">
        <f t="shared" si="569"/>
        <v>0</v>
      </c>
      <c r="FS557" s="19" t="e">
        <f ca="1"/>
        <v>#N/A</v>
      </c>
      <c r="FT557" s="19" t="e">
        <f t="shared" ca="1" si="570"/>
        <v>#N/A</v>
      </c>
      <c r="FW557" s="198" cm="1">
        <f t="array" ref="FW557">IFERROR(MATCH(TRUE,INDEX($B$14:$B$117&gt;=FV557,0),0),"")</f>
        <v>1</v>
      </c>
      <c r="FX557" s="194">
        <f t="shared" ca="1" si="571"/>
        <v>1.3963799927016407E-2</v>
      </c>
      <c r="GA557" s="194">
        <f t="shared" si="572"/>
        <v>0</v>
      </c>
      <c r="GB557" s="19" t="e">
        <f ca="1"/>
        <v>#N/A</v>
      </c>
      <c r="GC557" s="19" t="e">
        <f t="shared" ca="1" si="573"/>
        <v>#N/A</v>
      </c>
    </row>
    <row r="558" spans="8:185" x14ac:dyDescent="0.2">
      <c r="H558" s="198" cm="1">
        <f t="array" ref="H558">IFERROR(MATCH(TRUE,INDEX($B$14:$B$117&gt;=G558,0),0),"")</f>
        <v>1</v>
      </c>
      <c r="I558" s="194">
        <f t="shared" ca="1" si="518"/>
        <v>1.3963799927016407E-2</v>
      </c>
      <c r="L558" s="194">
        <f t="shared" si="574"/>
        <v>0</v>
      </c>
      <c r="M558" s="19">
        <f ca="1"/>
        <v>0</v>
      </c>
      <c r="N558" s="19">
        <f t="shared" ca="1" si="575"/>
        <v>0</v>
      </c>
      <c r="Q558" s="198" cm="1">
        <f t="array" ref="Q558">IFERROR(MATCH(TRUE,INDEX($B$14:$B$117&gt;=P558,0),0),"")</f>
        <v>1</v>
      </c>
      <c r="R558" s="194">
        <f t="shared" ca="1" si="519"/>
        <v>1.3963799927016407E-2</v>
      </c>
      <c r="U558" s="194">
        <f t="shared" si="576"/>
        <v>0</v>
      </c>
      <c r="V558" s="19">
        <f ca="1"/>
        <v>0</v>
      </c>
      <c r="W558" s="19">
        <f t="shared" ca="1" si="577"/>
        <v>0</v>
      </c>
      <c r="Z558" s="198" cm="1">
        <f t="array" ref="Z558">IFERROR(MATCH(TRUE,INDEX($B$14:$B$117&gt;=Y558,0),0),"")</f>
        <v>1</v>
      </c>
      <c r="AA558" s="194">
        <f t="shared" ca="1" si="520"/>
        <v>1.3963799927016407E-2</v>
      </c>
      <c r="AD558" s="194">
        <f t="shared" si="521"/>
        <v>0</v>
      </c>
      <c r="AE558" s="19">
        <f ca="1"/>
        <v>0</v>
      </c>
      <c r="AF558" s="19">
        <f t="shared" ca="1" si="522"/>
        <v>0</v>
      </c>
      <c r="AI558" s="198" cm="1">
        <f t="array" ref="AI558">IFERROR(MATCH(TRUE,INDEX($B$14:$B$117&gt;=AH558,0),0),"")</f>
        <v>1</v>
      </c>
      <c r="AJ558" s="194">
        <f t="shared" ca="1" si="523"/>
        <v>1.3963799927016407E-2</v>
      </c>
      <c r="AM558" s="194">
        <f t="shared" si="524"/>
        <v>0</v>
      </c>
      <c r="AN558" s="19">
        <f ca="1"/>
        <v>0</v>
      </c>
      <c r="AO558" s="19">
        <f t="shared" ca="1" si="525"/>
        <v>0</v>
      </c>
      <c r="AR558" s="198" cm="1">
        <f t="array" ref="AR558">IFERROR(MATCH(TRUE,INDEX($B$14:$B$117&gt;=AQ558,0),0),"")</f>
        <v>1</v>
      </c>
      <c r="AS558" s="194">
        <f t="shared" ca="1" si="526"/>
        <v>1.3963799927016407E-2</v>
      </c>
      <c r="AV558" s="194">
        <f t="shared" si="527"/>
        <v>0</v>
      </c>
      <c r="AW558" s="19">
        <f ca="1"/>
        <v>0</v>
      </c>
      <c r="AX558" s="19">
        <f t="shared" ca="1" si="528"/>
        <v>0</v>
      </c>
      <c r="BA558" s="198" cm="1">
        <f t="array" ref="BA558">IFERROR(MATCH(TRUE,INDEX($B$14:$B$117&gt;=AZ558,0),0),"")</f>
        <v>1</v>
      </c>
      <c r="BB558" s="194">
        <f t="shared" ca="1" si="529"/>
        <v>1.3963799927016407E-2</v>
      </c>
      <c r="BE558" s="194">
        <f t="shared" si="530"/>
        <v>0</v>
      </c>
      <c r="BF558" s="19">
        <f ca="1"/>
        <v>0</v>
      </c>
      <c r="BG558" s="19">
        <f t="shared" ca="1" si="531"/>
        <v>0</v>
      </c>
      <c r="BJ558" s="198" cm="1">
        <f t="array" ref="BJ558">IFERROR(MATCH(TRUE,INDEX($B$14:$B$117&gt;=BI558,0),0),"")</f>
        <v>1</v>
      </c>
      <c r="BK558" s="194">
        <f t="shared" ca="1" si="532"/>
        <v>1.3963799927016407E-2</v>
      </c>
      <c r="BN558" s="194">
        <f t="shared" si="533"/>
        <v>0</v>
      </c>
      <c r="BO558" s="19">
        <f ca="1"/>
        <v>0</v>
      </c>
      <c r="BP558" s="19">
        <f t="shared" ca="1" si="534"/>
        <v>0</v>
      </c>
      <c r="BS558" s="198" cm="1">
        <f t="array" ref="BS558">IFERROR(MATCH(TRUE,INDEX($B$14:$B$117&gt;=BR558,0),0),"")</f>
        <v>1</v>
      </c>
      <c r="BT558" s="194">
        <f t="shared" ca="1" si="535"/>
        <v>1.3963799927016407E-2</v>
      </c>
      <c r="BW558" s="194">
        <f t="shared" si="536"/>
        <v>0</v>
      </c>
      <c r="BX558" s="19">
        <f ca="1"/>
        <v>0</v>
      </c>
      <c r="BY558" s="19">
        <f t="shared" ca="1" si="537"/>
        <v>0</v>
      </c>
      <c r="CB558" s="198" cm="1">
        <f t="array" ref="CB558">IFERROR(MATCH(TRUE,INDEX($B$14:$B$117&gt;=CA558,0),0),"")</f>
        <v>1</v>
      </c>
      <c r="CC558" s="194">
        <f t="shared" ca="1" si="538"/>
        <v>1.3963799927016407E-2</v>
      </c>
      <c r="CF558" s="194">
        <f t="shared" si="539"/>
        <v>0</v>
      </c>
      <c r="CG558" s="19">
        <f ca="1"/>
        <v>0</v>
      </c>
      <c r="CH558" s="19">
        <f t="shared" ca="1" si="540"/>
        <v>0</v>
      </c>
      <c r="CK558" s="198" cm="1">
        <f t="array" ref="CK558">IFERROR(MATCH(TRUE,INDEX($B$14:$B$117&gt;=CJ558,0),0),"")</f>
        <v>1</v>
      </c>
      <c r="CL558" s="194">
        <f t="shared" ca="1" si="541"/>
        <v>1.3963799927016407E-2</v>
      </c>
      <c r="CO558" s="194">
        <f t="shared" si="542"/>
        <v>0</v>
      </c>
      <c r="CP558" s="19">
        <f ca="1"/>
        <v>0</v>
      </c>
      <c r="CQ558" s="19">
        <f t="shared" ca="1" si="543"/>
        <v>0</v>
      </c>
      <c r="CT558" s="198" cm="1">
        <f t="array" ref="CT558">IFERROR(MATCH(TRUE,INDEX($B$14:$B$117&gt;=CS558,0),0),"")</f>
        <v>1</v>
      </c>
      <c r="CU558" s="194">
        <f t="shared" ca="1" si="544"/>
        <v>1.3963799927016407E-2</v>
      </c>
      <c r="CX558" s="194">
        <f t="shared" si="545"/>
        <v>0</v>
      </c>
      <c r="CY558" s="19" t="e">
        <f ca="1"/>
        <v>#N/A</v>
      </c>
      <c r="CZ558" s="19" t="e">
        <f t="shared" ca="1" si="546"/>
        <v>#N/A</v>
      </c>
      <c r="DC558" s="198" cm="1">
        <f t="array" ref="DC558">IFERROR(MATCH(TRUE,INDEX($B$14:$B$117&gt;=DB558,0),0),"")</f>
        <v>1</v>
      </c>
      <c r="DD558" s="194">
        <f t="shared" ca="1" si="547"/>
        <v>1.3963799927016407E-2</v>
      </c>
      <c r="DG558" s="194">
        <f t="shared" si="548"/>
        <v>0</v>
      </c>
      <c r="DH558" s="19" t="e">
        <f ca="1"/>
        <v>#N/A</v>
      </c>
      <c r="DI558" s="19" t="e">
        <f t="shared" ca="1" si="549"/>
        <v>#N/A</v>
      </c>
      <c r="DL558" s="198" cm="1">
        <f t="array" ref="DL558">IFERROR(MATCH(TRUE,INDEX($B$14:$B$117&gt;=DK558,0),0),"")</f>
        <v>1</v>
      </c>
      <c r="DM558" s="194">
        <f t="shared" ca="1" si="550"/>
        <v>1.3963799927016407E-2</v>
      </c>
      <c r="DP558" s="194">
        <f t="shared" si="551"/>
        <v>0</v>
      </c>
      <c r="DQ558" s="19" t="e">
        <f ca="1"/>
        <v>#N/A</v>
      </c>
      <c r="DR558" s="19" t="e">
        <f t="shared" ca="1" si="552"/>
        <v>#N/A</v>
      </c>
      <c r="DU558" s="198" cm="1">
        <f t="array" ref="DU558">IFERROR(MATCH(TRUE,INDEX($B$14:$B$117&gt;=DT558,0),0),"")</f>
        <v>1</v>
      </c>
      <c r="DV558" s="194">
        <f t="shared" ca="1" si="553"/>
        <v>1.3963799927016407E-2</v>
      </c>
      <c r="DY558" s="194">
        <f t="shared" si="554"/>
        <v>0</v>
      </c>
      <c r="DZ558" s="19" t="e">
        <f ca="1"/>
        <v>#N/A</v>
      </c>
      <c r="EA558" s="19" t="e">
        <f t="shared" ca="1" si="555"/>
        <v>#N/A</v>
      </c>
      <c r="ED558" s="198" cm="1">
        <f t="array" ref="ED558">IFERROR(MATCH(TRUE,INDEX($B$14:$B$117&gt;=EC558,0),0),"")</f>
        <v>1</v>
      </c>
      <c r="EE558" s="194">
        <f t="shared" ca="1" si="556"/>
        <v>1.3963799927016407E-2</v>
      </c>
      <c r="EH558" s="194">
        <f t="shared" si="557"/>
        <v>0</v>
      </c>
      <c r="EI558" s="19" t="e">
        <f ca="1"/>
        <v>#N/A</v>
      </c>
      <c r="EJ558" s="19" t="e">
        <f t="shared" ca="1" si="558"/>
        <v>#N/A</v>
      </c>
      <c r="EM558" s="198" cm="1">
        <f t="array" ref="EM558">IFERROR(MATCH(TRUE,INDEX($B$14:$B$117&gt;=EL558,0),0),"")</f>
        <v>1</v>
      </c>
      <c r="EN558" s="194">
        <f t="shared" ca="1" si="559"/>
        <v>1.3963799927016407E-2</v>
      </c>
      <c r="EQ558" s="194">
        <f t="shared" si="560"/>
        <v>0</v>
      </c>
      <c r="ER558" s="19" t="e">
        <f ca="1"/>
        <v>#N/A</v>
      </c>
      <c r="ES558" s="19" t="e">
        <f t="shared" ca="1" si="561"/>
        <v>#N/A</v>
      </c>
      <c r="EV558" s="198" cm="1">
        <f t="array" ref="EV558">IFERROR(MATCH(TRUE,INDEX($B$14:$B$117&gt;=EU558,0),0),"")</f>
        <v>1</v>
      </c>
      <c r="EW558" s="194">
        <f t="shared" ca="1" si="562"/>
        <v>1.3963799927016407E-2</v>
      </c>
      <c r="EZ558" s="194">
        <f t="shared" si="563"/>
        <v>0</v>
      </c>
      <c r="FA558" s="19" t="e">
        <f ca="1"/>
        <v>#N/A</v>
      </c>
      <c r="FB558" s="19" t="e">
        <f t="shared" ca="1" si="564"/>
        <v>#N/A</v>
      </c>
      <c r="FE558" s="198" cm="1">
        <f t="array" ref="FE558">IFERROR(MATCH(TRUE,INDEX($B$14:$B$117&gt;=FD558,0),0),"")</f>
        <v>1</v>
      </c>
      <c r="FF558" s="194">
        <f t="shared" ca="1" si="565"/>
        <v>1.3963799927016407E-2</v>
      </c>
      <c r="FI558" s="194">
        <f t="shared" si="566"/>
        <v>0</v>
      </c>
      <c r="FJ558" s="19" t="e">
        <f ca="1"/>
        <v>#N/A</v>
      </c>
      <c r="FK558" s="19" t="e">
        <f t="shared" ca="1" si="567"/>
        <v>#N/A</v>
      </c>
      <c r="FN558" s="198" cm="1">
        <f t="array" ref="FN558">IFERROR(MATCH(TRUE,INDEX($B$14:$B$117&gt;=FM558,0),0),"")</f>
        <v>1</v>
      </c>
      <c r="FO558" s="194">
        <f t="shared" ca="1" si="568"/>
        <v>1.3963799927016407E-2</v>
      </c>
      <c r="FR558" s="194">
        <f t="shared" si="569"/>
        <v>0</v>
      </c>
      <c r="FS558" s="19" t="e">
        <f ca="1"/>
        <v>#N/A</v>
      </c>
      <c r="FT558" s="19" t="e">
        <f t="shared" ca="1" si="570"/>
        <v>#N/A</v>
      </c>
      <c r="FW558" s="198" cm="1">
        <f t="array" ref="FW558">IFERROR(MATCH(TRUE,INDEX($B$14:$B$117&gt;=FV558,0),0),"")</f>
        <v>1</v>
      </c>
      <c r="FX558" s="194">
        <f t="shared" ca="1" si="571"/>
        <v>1.3963799927016407E-2</v>
      </c>
      <c r="GA558" s="194">
        <f t="shared" si="572"/>
        <v>0</v>
      </c>
      <c r="GB558" s="19" t="e">
        <f ca="1"/>
        <v>#N/A</v>
      </c>
      <c r="GC558" s="19" t="e">
        <f t="shared" ca="1" si="573"/>
        <v>#N/A</v>
      </c>
    </row>
    <row r="559" spans="8:185" x14ac:dyDescent="0.2">
      <c r="H559" s="198" cm="1">
        <f t="array" ref="H559">IFERROR(MATCH(TRUE,INDEX($B$14:$B$117&gt;=G559,0),0),"")</f>
        <v>1</v>
      </c>
      <c r="I559" s="194">
        <f t="shared" ca="1" si="518"/>
        <v>1.3963799927016407E-2</v>
      </c>
      <c r="L559" s="194">
        <f t="shared" si="574"/>
        <v>0</v>
      </c>
      <c r="M559" s="19">
        <f ca="1"/>
        <v>0</v>
      </c>
      <c r="N559" s="19">
        <f t="shared" ca="1" si="575"/>
        <v>0</v>
      </c>
      <c r="Q559" s="198" cm="1">
        <f t="array" ref="Q559">IFERROR(MATCH(TRUE,INDEX($B$14:$B$117&gt;=P559,0),0),"")</f>
        <v>1</v>
      </c>
      <c r="R559" s="194">
        <f t="shared" ca="1" si="519"/>
        <v>1.3963799927016407E-2</v>
      </c>
      <c r="U559" s="194">
        <f t="shared" si="576"/>
        <v>0</v>
      </c>
      <c r="V559" s="19">
        <f ca="1"/>
        <v>0</v>
      </c>
      <c r="W559" s="19">
        <f t="shared" ca="1" si="577"/>
        <v>0</v>
      </c>
      <c r="Z559" s="198" cm="1">
        <f t="array" ref="Z559">IFERROR(MATCH(TRUE,INDEX($B$14:$B$117&gt;=Y559,0),0),"")</f>
        <v>1</v>
      </c>
      <c r="AA559" s="194">
        <f t="shared" ca="1" si="520"/>
        <v>1.3963799927016407E-2</v>
      </c>
      <c r="AD559" s="194">
        <f t="shared" si="521"/>
        <v>0</v>
      </c>
      <c r="AE559" s="19">
        <f ca="1"/>
        <v>0</v>
      </c>
      <c r="AF559" s="19">
        <f t="shared" ca="1" si="522"/>
        <v>0</v>
      </c>
      <c r="AI559" s="198" cm="1">
        <f t="array" ref="AI559">IFERROR(MATCH(TRUE,INDEX($B$14:$B$117&gt;=AH559,0),0),"")</f>
        <v>1</v>
      </c>
      <c r="AJ559" s="194">
        <f t="shared" ca="1" si="523"/>
        <v>1.3963799927016407E-2</v>
      </c>
      <c r="AM559" s="194">
        <f t="shared" si="524"/>
        <v>0</v>
      </c>
      <c r="AN559" s="19">
        <f ca="1"/>
        <v>0</v>
      </c>
      <c r="AO559" s="19">
        <f t="shared" ca="1" si="525"/>
        <v>0</v>
      </c>
      <c r="AR559" s="198" cm="1">
        <f t="array" ref="AR559">IFERROR(MATCH(TRUE,INDEX($B$14:$B$117&gt;=AQ559,0),0),"")</f>
        <v>1</v>
      </c>
      <c r="AS559" s="194">
        <f t="shared" ca="1" si="526"/>
        <v>1.3963799927016407E-2</v>
      </c>
      <c r="AV559" s="194">
        <f t="shared" si="527"/>
        <v>0</v>
      </c>
      <c r="AW559" s="19">
        <f ca="1"/>
        <v>0</v>
      </c>
      <c r="AX559" s="19">
        <f t="shared" ca="1" si="528"/>
        <v>0</v>
      </c>
      <c r="BA559" s="198" cm="1">
        <f t="array" ref="BA559">IFERROR(MATCH(TRUE,INDEX($B$14:$B$117&gt;=AZ559,0),0),"")</f>
        <v>1</v>
      </c>
      <c r="BB559" s="194">
        <f t="shared" ca="1" si="529"/>
        <v>1.3963799927016407E-2</v>
      </c>
      <c r="BE559" s="194">
        <f t="shared" si="530"/>
        <v>0</v>
      </c>
      <c r="BF559" s="19">
        <f ca="1"/>
        <v>0</v>
      </c>
      <c r="BG559" s="19">
        <f t="shared" ca="1" si="531"/>
        <v>0</v>
      </c>
      <c r="BJ559" s="198" cm="1">
        <f t="array" ref="BJ559">IFERROR(MATCH(TRUE,INDEX($B$14:$B$117&gt;=BI559,0),0),"")</f>
        <v>1</v>
      </c>
      <c r="BK559" s="194">
        <f t="shared" ca="1" si="532"/>
        <v>1.3963799927016407E-2</v>
      </c>
      <c r="BN559" s="194">
        <f t="shared" si="533"/>
        <v>0</v>
      </c>
      <c r="BO559" s="19">
        <f ca="1"/>
        <v>0</v>
      </c>
      <c r="BP559" s="19">
        <f t="shared" ca="1" si="534"/>
        <v>0</v>
      </c>
      <c r="BS559" s="198" cm="1">
        <f t="array" ref="BS559">IFERROR(MATCH(TRUE,INDEX($B$14:$B$117&gt;=BR559,0),0),"")</f>
        <v>1</v>
      </c>
      <c r="BT559" s="194">
        <f t="shared" ca="1" si="535"/>
        <v>1.3963799927016407E-2</v>
      </c>
      <c r="BW559" s="194">
        <f t="shared" si="536"/>
        <v>0</v>
      </c>
      <c r="BX559" s="19">
        <f ca="1"/>
        <v>0</v>
      </c>
      <c r="BY559" s="19">
        <f t="shared" ca="1" si="537"/>
        <v>0</v>
      </c>
      <c r="CB559" s="198" cm="1">
        <f t="array" ref="CB559">IFERROR(MATCH(TRUE,INDEX($B$14:$B$117&gt;=CA559,0),0),"")</f>
        <v>1</v>
      </c>
      <c r="CC559" s="194">
        <f t="shared" ca="1" si="538"/>
        <v>1.3963799927016407E-2</v>
      </c>
      <c r="CF559" s="194">
        <f t="shared" si="539"/>
        <v>0</v>
      </c>
      <c r="CG559" s="19">
        <f ca="1"/>
        <v>0</v>
      </c>
      <c r="CH559" s="19">
        <f t="shared" ca="1" si="540"/>
        <v>0</v>
      </c>
      <c r="CK559" s="198" cm="1">
        <f t="array" ref="CK559">IFERROR(MATCH(TRUE,INDEX($B$14:$B$117&gt;=CJ559,0),0),"")</f>
        <v>1</v>
      </c>
      <c r="CL559" s="194">
        <f t="shared" ca="1" si="541"/>
        <v>1.3963799927016407E-2</v>
      </c>
      <c r="CO559" s="194">
        <f t="shared" si="542"/>
        <v>0</v>
      </c>
      <c r="CP559" s="19">
        <f ca="1"/>
        <v>0</v>
      </c>
      <c r="CQ559" s="19">
        <f t="shared" ca="1" si="543"/>
        <v>0</v>
      </c>
      <c r="CT559" s="198" cm="1">
        <f t="array" ref="CT559">IFERROR(MATCH(TRUE,INDEX($B$14:$B$117&gt;=CS559,0),0),"")</f>
        <v>1</v>
      </c>
      <c r="CU559" s="194">
        <f t="shared" ca="1" si="544"/>
        <v>1.3963799927016407E-2</v>
      </c>
      <c r="CX559" s="194">
        <f t="shared" si="545"/>
        <v>0</v>
      </c>
      <c r="CY559" s="19" t="e">
        <f ca="1"/>
        <v>#N/A</v>
      </c>
      <c r="CZ559" s="19" t="e">
        <f t="shared" ca="1" si="546"/>
        <v>#N/A</v>
      </c>
      <c r="DC559" s="198" cm="1">
        <f t="array" ref="DC559">IFERROR(MATCH(TRUE,INDEX($B$14:$B$117&gt;=DB559,0),0),"")</f>
        <v>1</v>
      </c>
      <c r="DD559" s="194">
        <f t="shared" ca="1" si="547"/>
        <v>1.3963799927016407E-2</v>
      </c>
      <c r="DG559" s="194">
        <f t="shared" si="548"/>
        <v>0</v>
      </c>
      <c r="DH559" s="19" t="e">
        <f ca="1"/>
        <v>#N/A</v>
      </c>
      <c r="DI559" s="19" t="e">
        <f t="shared" ca="1" si="549"/>
        <v>#N/A</v>
      </c>
      <c r="DL559" s="198" cm="1">
        <f t="array" ref="DL559">IFERROR(MATCH(TRUE,INDEX($B$14:$B$117&gt;=DK559,0),0),"")</f>
        <v>1</v>
      </c>
      <c r="DM559" s="194">
        <f t="shared" ca="1" si="550"/>
        <v>1.3963799927016407E-2</v>
      </c>
      <c r="DP559" s="194">
        <f t="shared" si="551"/>
        <v>0</v>
      </c>
      <c r="DQ559" s="19" t="e">
        <f ca="1"/>
        <v>#N/A</v>
      </c>
      <c r="DR559" s="19" t="e">
        <f t="shared" ca="1" si="552"/>
        <v>#N/A</v>
      </c>
      <c r="DU559" s="198" cm="1">
        <f t="array" ref="DU559">IFERROR(MATCH(TRUE,INDEX($B$14:$B$117&gt;=DT559,0),0),"")</f>
        <v>1</v>
      </c>
      <c r="DV559" s="194">
        <f t="shared" ca="1" si="553"/>
        <v>1.3963799927016407E-2</v>
      </c>
      <c r="DY559" s="194">
        <f t="shared" si="554"/>
        <v>0</v>
      </c>
      <c r="DZ559" s="19" t="e">
        <f ca="1"/>
        <v>#N/A</v>
      </c>
      <c r="EA559" s="19" t="e">
        <f t="shared" ca="1" si="555"/>
        <v>#N/A</v>
      </c>
      <c r="ED559" s="198" cm="1">
        <f t="array" ref="ED559">IFERROR(MATCH(TRUE,INDEX($B$14:$B$117&gt;=EC559,0),0),"")</f>
        <v>1</v>
      </c>
      <c r="EE559" s="194">
        <f t="shared" ca="1" si="556"/>
        <v>1.3963799927016407E-2</v>
      </c>
      <c r="EH559" s="194">
        <f t="shared" si="557"/>
        <v>0</v>
      </c>
      <c r="EI559" s="19" t="e">
        <f ca="1"/>
        <v>#N/A</v>
      </c>
      <c r="EJ559" s="19" t="e">
        <f t="shared" ca="1" si="558"/>
        <v>#N/A</v>
      </c>
      <c r="EM559" s="198" cm="1">
        <f t="array" ref="EM559">IFERROR(MATCH(TRUE,INDEX($B$14:$B$117&gt;=EL559,0),0),"")</f>
        <v>1</v>
      </c>
      <c r="EN559" s="194">
        <f t="shared" ca="1" si="559"/>
        <v>1.3963799927016407E-2</v>
      </c>
      <c r="EQ559" s="194">
        <f t="shared" si="560"/>
        <v>0</v>
      </c>
      <c r="ER559" s="19" t="e">
        <f ca="1"/>
        <v>#N/A</v>
      </c>
      <c r="ES559" s="19" t="e">
        <f t="shared" ca="1" si="561"/>
        <v>#N/A</v>
      </c>
      <c r="EV559" s="198" cm="1">
        <f t="array" ref="EV559">IFERROR(MATCH(TRUE,INDEX($B$14:$B$117&gt;=EU559,0),0),"")</f>
        <v>1</v>
      </c>
      <c r="EW559" s="194">
        <f t="shared" ca="1" si="562"/>
        <v>1.3963799927016407E-2</v>
      </c>
      <c r="EZ559" s="194">
        <f t="shared" si="563"/>
        <v>0</v>
      </c>
      <c r="FA559" s="19" t="e">
        <f ca="1"/>
        <v>#N/A</v>
      </c>
      <c r="FB559" s="19" t="e">
        <f t="shared" ca="1" si="564"/>
        <v>#N/A</v>
      </c>
      <c r="FE559" s="198" cm="1">
        <f t="array" ref="FE559">IFERROR(MATCH(TRUE,INDEX($B$14:$B$117&gt;=FD559,0),0),"")</f>
        <v>1</v>
      </c>
      <c r="FF559" s="194">
        <f t="shared" ca="1" si="565"/>
        <v>1.3963799927016407E-2</v>
      </c>
      <c r="FI559" s="194">
        <f t="shared" si="566"/>
        <v>0</v>
      </c>
      <c r="FJ559" s="19" t="e">
        <f ca="1"/>
        <v>#N/A</v>
      </c>
      <c r="FK559" s="19" t="e">
        <f t="shared" ca="1" si="567"/>
        <v>#N/A</v>
      </c>
      <c r="FN559" s="198" cm="1">
        <f t="array" ref="FN559">IFERROR(MATCH(TRUE,INDEX($B$14:$B$117&gt;=FM559,0),0),"")</f>
        <v>1</v>
      </c>
      <c r="FO559" s="194">
        <f t="shared" ca="1" si="568"/>
        <v>1.3963799927016407E-2</v>
      </c>
      <c r="FR559" s="194">
        <f t="shared" si="569"/>
        <v>0</v>
      </c>
      <c r="FS559" s="19" t="e">
        <f ca="1"/>
        <v>#N/A</v>
      </c>
      <c r="FT559" s="19" t="e">
        <f t="shared" ca="1" si="570"/>
        <v>#N/A</v>
      </c>
      <c r="FW559" s="198" cm="1">
        <f t="array" ref="FW559">IFERROR(MATCH(TRUE,INDEX($B$14:$B$117&gt;=FV559,0),0),"")</f>
        <v>1</v>
      </c>
      <c r="FX559" s="194">
        <f t="shared" ca="1" si="571"/>
        <v>1.3963799927016407E-2</v>
      </c>
      <c r="GA559" s="194">
        <f t="shared" si="572"/>
        <v>0</v>
      </c>
      <c r="GB559" s="19" t="e">
        <f ca="1"/>
        <v>#N/A</v>
      </c>
      <c r="GC559" s="19" t="e">
        <f t="shared" ca="1" si="573"/>
        <v>#N/A</v>
      </c>
    </row>
    <row r="560" spans="8:185" x14ac:dyDescent="0.2">
      <c r="H560" s="198" cm="1">
        <f t="array" ref="H560">IFERROR(MATCH(TRUE,INDEX($B$14:$B$117&gt;=G560,0),0),"")</f>
        <v>1</v>
      </c>
      <c r="I560" s="194">
        <f t="shared" ca="1" si="518"/>
        <v>1.3963799927016407E-2</v>
      </c>
      <c r="L560" s="194">
        <f t="shared" si="574"/>
        <v>0</v>
      </c>
      <c r="M560" s="19">
        <f ca="1"/>
        <v>0</v>
      </c>
      <c r="N560" s="19">
        <f t="shared" ca="1" si="575"/>
        <v>0</v>
      </c>
      <c r="Q560" s="198" cm="1">
        <f t="array" ref="Q560">IFERROR(MATCH(TRUE,INDEX($B$14:$B$117&gt;=P560,0),0),"")</f>
        <v>1</v>
      </c>
      <c r="R560" s="194">
        <f t="shared" ca="1" si="519"/>
        <v>1.3963799927016407E-2</v>
      </c>
      <c r="U560" s="194">
        <f t="shared" si="576"/>
        <v>0</v>
      </c>
      <c r="V560" s="19">
        <f ca="1"/>
        <v>0</v>
      </c>
      <c r="W560" s="19">
        <f t="shared" ca="1" si="577"/>
        <v>0</v>
      </c>
      <c r="Z560" s="198" cm="1">
        <f t="array" ref="Z560">IFERROR(MATCH(TRUE,INDEX($B$14:$B$117&gt;=Y560,0),0),"")</f>
        <v>1</v>
      </c>
      <c r="AA560" s="194">
        <f t="shared" ca="1" si="520"/>
        <v>1.3963799927016407E-2</v>
      </c>
      <c r="AD560" s="194">
        <f t="shared" si="521"/>
        <v>0</v>
      </c>
      <c r="AE560" s="19">
        <f ca="1"/>
        <v>0</v>
      </c>
      <c r="AF560" s="19">
        <f t="shared" ca="1" si="522"/>
        <v>0</v>
      </c>
      <c r="AI560" s="198" cm="1">
        <f t="array" ref="AI560">IFERROR(MATCH(TRUE,INDEX($B$14:$B$117&gt;=AH560,0),0),"")</f>
        <v>1</v>
      </c>
      <c r="AJ560" s="194">
        <f t="shared" ca="1" si="523"/>
        <v>1.3963799927016407E-2</v>
      </c>
      <c r="AM560" s="194">
        <f t="shared" si="524"/>
        <v>0</v>
      </c>
      <c r="AN560" s="19">
        <f ca="1"/>
        <v>0</v>
      </c>
      <c r="AO560" s="19">
        <f t="shared" ca="1" si="525"/>
        <v>0</v>
      </c>
      <c r="AR560" s="198" cm="1">
        <f t="array" ref="AR560">IFERROR(MATCH(TRUE,INDEX($B$14:$B$117&gt;=AQ560,0),0),"")</f>
        <v>1</v>
      </c>
      <c r="AS560" s="194">
        <f t="shared" ca="1" si="526"/>
        <v>1.3963799927016407E-2</v>
      </c>
      <c r="AV560" s="194">
        <f t="shared" si="527"/>
        <v>0</v>
      </c>
      <c r="AW560" s="19">
        <f ca="1"/>
        <v>0</v>
      </c>
      <c r="AX560" s="19">
        <f t="shared" ca="1" si="528"/>
        <v>0</v>
      </c>
      <c r="BA560" s="198" cm="1">
        <f t="array" ref="BA560">IFERROR(MATCH(TRUE,INDEX($B$14:$B$117&gt;=AZ560,0),0),"")</f>
        <v>1</v>
      </c>
      <c r="BB560" s="194">
        <f t="shared" ca="1" si="529"/>
        <v>1.3963799927016407E-2</v>
      </c>
      <c r="BE560" s="194">
        <f t="shared" si="530"/>
        <v>0</v>
      </c>
      <c r="BF560" s="19">
        <f ca="1"/>
        <v>0</v>
      </c>
      <c r="BG560" s="19">
        <f t="shared" ca="1" si="531"/>
        <v>0</v>
      </c>
      <c r="BJ560" s="198" cm="1">
        <f t="array" ref="BJ560">IFERROR(MATCH(TRUE,INDEX($B$14:$B$117&gt;=BI560,0),0),"")</f>
        <v>1</v>
      </c>
      <c r="BK560" s="194">
        <f t="shared" ca="1" si="532"/>
        <v>1.3963799927016407E-2</v>
      </c>
      <c r="BN560" s="194">
        <f t="shared" si="533"/>
        <v>0</v>
      </c>
      <c r="BO560" s="19">
        <f ca="1"/>
        <v>0</v>
      </c>
      <c r="BP560" s="19">
        <f t="shared" ca="1" si="534"/>
        <v>0</v>
      </c>
      <c r="BS560" s="198" cm="1">
        <f t="array" ref="BS560">IFERROR(MATCH(TRUE,INDEX($B$14:$B$117&gt;=BR560,0),0),"")</f>
        <v>1</v>
      </c>
      <c r="BT560" s="194">
        <f t="shared" ca="1" si="535"/>
        <v>1.3963799927016407E-2</v>
      </c>
      <c r="BW560" s="194">
        <f t="shared" si="536"/>
        <v>0</v>
      </c>
      <c r="BX560" s="19">
        <f ca="1"/>
        <v>0</v>
      </c>
      <c r="BY560" s="19">
        <f t="shared" ca="1" si="537"/>
        <v>0</v>
      </c>
      <c r="CB560" s="198" cm="1">
        <f t="array" ref="CB560">IFERROR(MATCH(TRUE,INDEX($B$14:$B$117&gt;=CA560,0),0),"")</f>
        <v>1</v>
      </c>
      <c r="CC560" s="194">
        <f t="shared" ca="1" si="538"/>
        <v>1.3963799927016407E-2</v>
      </c>
      <c r="CF560" s="194">
        <f t="shared" si="539"/>
        <v>0</v>
      </c>
      <c r="CG560" s="19">
        <f ca="1"/>
        <v>0</v>
      </c>
      <c r="CH560" s="19">
        <f t="shared" ca="1" si="540"/>
        <v>0</v>
      </c>
      <c r="CK560" s="198" cm="1">
        <f t="array" ref="CK560">IFERROR(MATCH(TRUE,INDEX($B$14:$B$117&gt;=CJ560,0),0),"")</f>
        <v>1</v>
      </c>
      <c r="CL560" s="194">
        <f t="shared" ca="1" si="541"/>
        <v>1.3963799927016407E-2</v>
      </c>
      <c r="CO560" s="194">
        <f t="shared" si="542"/>
        <v>0</v>
      </c>
      <c r="CP560" s="19">
        <f ca="1"/>
        <v>0</v>
      </c>
      <c r="CQ560" s="19">
        <f t="shared" ca="1" si="543"/>
        <v>0</v>
      </c>
      <c r="CT560" s="198" cm="1">
        <f t="array" ref="CT560">IFERROR(MATCH(TRUE,INDEX($B$14:$B$117&gt;=CS560,0),0),"")</f>
        <v>1</v>
      </c>
      <c r="CU560" s="194">
        <f t="shared" ca="1" si="544"/>
        <v>1.3963799927016407E-2</v>
      </c>
      <c r="CX560" s="194">
        <f t="shared" si="545"/>
        <v>0</v>
      </c>
      <c r="CY560" s="19" t="e">
        <f ca="1"/>
        <v>#N/A</v>
      </c>
      <c r="CZ560" s="19" t="e">
        <f t="shared" ca="1" si="546"/>
        <v>#N/A</v>
      </c>
      <c r="DC560" s="198" cm="1">
        <f t="array" ref="DC560">IFERROR(MATCH(TRUE,INDEX($B$14:$B$117&gt;=DB560,0),0),"")</f>
        <v>1</v>
      </c>
      <c r="DD560" s="194">
        <f t="shared" ca="1" si="547"/>
        <v>1.3963799927016407E-2</v>
      </c>
      <c r="DG560" s="194">
        <f t="shared" si="548"/>
        <v>0</v>
      </c>
      <c r="DH560" s="19" t="e">
        <f ca="1"/>
        <v>#N/A</v>
      </c>
      <c r="DI560" s="19" t="e">
        <f t="shared" ca="1" si="549"/>
        <v>#N/A</v>
      </c>
      <c r="DL560" s="198" cm="1">
        <f t="array" ref="DL560">IFERROR(MATCH(TRUE,INDEX($B$14:$B$117&gt;=DK560,0),0),"")</f>
        <v>1</v>
      </c>
      <c r="DM560" s="194">
        <f t="shared" ca="1" si="550"/>
        <v>1.3963799927016407E-2</v>
      </c>
      <c r="DP560" s="194">
        <f t="shared" si="551"/>
        <v>0</v>
      </c>
      <c r="DQ560" s="19" t="e">
        <f ca="1"/>
        <v>#N/A</v>
      </c>
      <c r="DR560" s="19" t="e">
        <f t="shared" ca="1" si="552"/>
        <v>#N/A</v>
      </c>
      <c r="DU560" s="198" cm="1">
        <f t="array" ref="DU560">IFERROR(MATCH(TRUE,INDEX($B$14:$B$117&gt;=DT560,0),0),"")</f>
        <v>1</v>
      </c>
      <c r="DV560" s="194">
        <f t="shared" ca="1" si="553"/>
        <v>1.3963799927016407E-2</v>
      </c>
      <c r="DY560" s="194">
        <f t="shared" si="554"/>
        <v>0</v>
      </c>
      <c r="DZ560" s="19" t="e">
        <f ca="1"/>
        <v>#N/A</v>
      </c>
      <c r="EA560" s="19" t="e">
        <f t="shared" ca="1" si="555"/>
        <v>#N/A</v>
      </c>
      <c r="ED560" s="198" cm="1">
        <f t="array" ref="ED560">IFERROR(MATCH(TRUE,INDEX($B$14:$B$117&gt;=EC560,0),0),"")</f>
        <v>1</v>
      </c>
      <c r="EE560" s="194">
        <f t="shared" ca="1" si="556"/>
        <v>1.3963799927016407E-2</v>
      </c>
      <c r="EH560" s="194">
        <f t="shared" si="557"/>
        <v>0</v>
      </c>
      <c r="EI560" s="19" t="e">
        <f ca="1"/>
        <v>#N/A</v>
      </c>
      <c r="EJ560" s="19" t="e">
        <f t="shared" ca="1" si="558"/>
        <v>#N/A</v>
      </c>
      <c r="EM560" s="198" cm="1">
        <f t="array" ref="EM560">IFERROR(MATCH(TRUE,INDEX($B$14:$B$117&gt;=EL560,0),0),"")</f>
        <v>1</v>
      </c>
      <c r="EN560" s="194">
        <f t="shared" ca="1" si="559"/>
        <v>1.3963799927016407E-2</v>
      </c>
      <c r="EQ560" s="194">
        <f t="shared" si="560"/>
        <v>0</v>
      </c>
      <c r="ER560" s="19" t="e">
        <f ca="1"/>
        <v>#N/A</v>
      </c>
      <c r="ES560" s="19" t="e">
        <f t="shared" ca="1" si="561"/>
        <v>#N/A</v>
      </c>
      <c r="EV560" s="198" cm="1">
        <f t="array" ref="EV560">IFERROR(MATCH(TRUE,INDEX($B$14:$B$117&gt;=EU560,0),0),"")</f>
        <v>1</v>
      </c>
      <c r="EW560" s="194">
        <f t="shared" ca="1" si="562"/>
        <v>1.3963799927016407E-2</v>
      </c>
      <c r="EZ560" s="194">
        <f t="shared" si="563"/>
        <v>0</v>
      </c>
      <c r="FA560" s="19" t="e">
        <f ca="1"/>
        <v>#N/A</v>
      </c>
      <c r="FB560" s="19" t="e">
        <f t="shared" ca="1" si="564"/>
        <v>#N/A</v>
      </c>
      <c r="FE560" s="198" cm="1">
        <f t="array" ref="FE560">IFERROR(MATCH(TRUE,INDEX($B$14:$B$117&gt;=FD560,0),0),"")</f>
        <v>1</v>
      </c>
      <c r="FF560" s="194">
        <f t="shared" ca="1" si="565"/>
        <v>1.3963799927016407E-2</v>
      </c>
      <c r="FI560" s="194">
        <f t="shared" si="566"/>
        <v>0</v>
      </c>
      <c r="FJ560" s="19" t="e">
        <f ca="1"/>
        <v>#N/A</v>
      </c>
      <c r="FK560" s="19" t="e">
        <f t="shared" ca="1" si="567"/>
        <v>#N/A</v>
      </c>
      <c r="FN560" s="198" cm="1">
        <f t="array" ref="FN560">IFERROR(MATCH(TRUE,INDEX($B$14:$B$117&gt;=FM560,0),0),"")</f>
        <v>1</v>
      </c>
      <c r="FO560" s="194">
        <f t="shared" ca="1" si="568"/>
        <v>1.3963799927016407E-2</v>
      </c>
      <c r="FR560" s="194">
        <f t="shared" si="569"/>
        <v>0</v>
      </c>
      <c r="FS560" s="19" t="e">
        <f ca="1"/>
        <v>#N/A</v>
      </c>
      <c r="FT560" s="19" t="e">
        <f t="shared" ca="1" si="570"/>
        <v>#N/A</v>
      </c>
      <c r="FW560" s="198" cm="1">
        <f t="array" ref="FW560">IFERROR(MATCH(TRUE,INDEX($B$14:$B$117&gt;=FV560,0),0),"")</f>
        <v>1</v>
      </c>
      <c r="FX560" s="194">
        <f t="shared" ca="1" si="571"/>
        <v>1.3963799927016407E-2</v>
      </c>
      <c r="GA560" s="194">
        <f t="shared" si="572"/>
        <v>0</v>
      </c>
      <c r="GB560" s="19" t="e">
        <f ca="1"/>
        <v>#N/A</v>
      </c>
      <c r="GC560" s="19" t="e">
        <f t="shared" ca="1" si="573"/>
        <v>#N/A</v>
      </c>
    </row>
    <row r="561" spans="8:185" x14ac:dyDescent="0.2">
      <c r="H561" s="198" cm="1">
        <f t="array" ref="H561">IFERROR(MATCH(TRUE,INDEX($B$14:$B$117&gt;=G561,0),0),"")</f>
        <v>1</v>
      </c>
      <c r="I561" s="194">
        <f t="shared" ca="1" si="518"/>
        <v>1.3963799927016407E-2</v>
      </c>
      <c r="L561" s="194">
        <f t="shared" si="574"/>
        <v>0</v>
      </c>
      <c r="M561" s="19">
        <f ca="1"/>
        <v>0</v>
      </c>
      <c r="N561" s="19">
        <f t="shared" ca="1" si="575"/>
        <v>0</v>
      </c>
      <c r="Q561" s="198" cm="1">
        <f t="array" ref="Q561">IFERROR(MATCH(TRUE,INDEX($B$14:$B$117&gt;=P561,0),0),"")</f>
        <v>1</v>
      </c>
      <c r="R561" s="194">
        <f t="shared" ca="1" si="519"/>
        <v>1.3963799927016407E-2</v>
      </c>
      <c r="U561" s="194">
        <f t="shared" si="576"/>
        <v>0</v>
      </c>
      <c r="V561" s="19">
        <f ca="1"/>
        <v>0</v>
      </c>
      <c r="W561" s="19">
        <f t="shared" ca="1" si="577"/>
        <v>0</v>
      </c>
      <c r="Z561" s="198" cm="1">
        <f t="array" ref="Z561">IFERROR(MATCH(TRUE,INDEX($B$14:$B$117&gt;=Y561,0),0),"")</f>
        <v>1</v>
      </c>
      <c r="AA561" s="194">
        <f t="shared" ca="1" si="520"/>
        <v>1.3963799927016407E-2</v>
      </c>
      <c r="AD561" s="194">
        <f t="shared" si="521"/>
        <v>0</v>
      </c>
      <c r="AE561" s="19">
        <f ca="1"/>
        <v>0</v>
      </c>
      <c r="AF561" s="19">
        <f t="shared" ca="1" si="522"/>
        <v>0</v>
      </c>
      <c r="AI561" s="198" cm="1">
        <f t="array" ref="AI561">IFERROR(MATCH(TRUE,INDEX($B$14:$B$117&gt;=AH561,0),0),"")</f>
        <v>1</v>
      </c>
      <c r="AJ561" s="194">
        <f t="shared" ca="1" si="523"/>
        <v>1.3963799927016407E-2</v>
      </c>
      <c r="AM561" s="194">
        <f t="shared" si="524"/>
        <v>0</v>
      </c>
      <c r="AN561" s="19">
        <f ca="1"/>
        <v>0</v>
      </c>
      <c r="AO561" s="19">
        <f t="shared" ca="1" si="525"/>
        <v>0</v>
      </c>
      <c r="AR561" s="198" cm="1">
        <f t="array" ref="AR561">IFERROR(MATCH(TRUE,INDEX($B$14:$B$117&gt;=AQ561,0),0),"")</f>
        <v>1</v>
      </c>
      <c r="AS561" s="194">
        <f t="shared" ca="1" si="526"/>
        <v>1.3963799927016407E-2</v>
      </c>
      <c r="AV561" s="194">
        <f t="shared" si="527"/>
        <v>0</v>
      </c>
      <c r="AW561" s="19">
        <f ca="1"/>
        <v>0</v>
      </c>
      <c r="AX561" s="19">
        <f t="shared" ca="1" si="528"/>
        <v>0</v>
      </c>
      <c r="BA561" s="198" cm="1">
        <f t="array" ref="BA561">IFERROR(MATCH(TRUE,INDEX($B$14:$B$117&gt;=AZ561,0),0),"")</f>
        <v>1</v>
      </c>
      <c r="BB561" s="194">
        <f t="shared" ca="1" si="529"/>
        <v>1.3963799927016407E-2</v>
      </c>
      <c r="BE561" s="194">
        <f t="shared" si="530"/>
        <v>0</v>
      </c>
      <c r="BF561" s="19">
        <f ca="1"/>
        <v>0</v>
      </c>
      <c r="BG561" s="19">
        <f t="shared" ca="1" si="531"/>
        <v>0</v>
      </c>
      <c r="BJ561" s="198" cm="1">
        <f t="array" ref="BJ561">IFERROR(MATCH(TRUE,INDEX($B$14:$B$117&gt;=BI561,0),0),"")</f>
        <v>1</v>
      </c>
      <c r="BK561" s="194">
        <f t="shared" ca="1" si="532"/>
        <v>1.3963799927016407E-2</v>
      </c>
      <c r="BN561" s="194">
        <f t="shared" si="533"/>
        <v>0</v>
      </c>
      <c r="BO561" s="19">
        <f ca="1"/>
        <v>0</v>
      </c>
      <c r="BP561" s="19">
        <f t="shared" ca="1" si="534"/>
        <v>0</v>
      </c>
      <c r="BS561" s="198" cm="1">
        <f t="array" ref="BS561">IFERROR(MATCH(TRUE,INDEX($B$14:$B$117&gt;=BR561,0),0),"")</f>
        <v>1</v>
      </c>
      <c r="BT561" s="194">
        <f t="shared" ca="1" si="535"/>
        <v>1.3963799927016407E-2</v>
      </c>
      <c r="BW561" s="194">
        <f t="shared" si="536"/>
        <v>0</v>
      </c>
      <c r="BX561" s="19">
        <f ca="1"/>
        <v>0</v>
      </c>
      <c r="BY561" s="19">
        <f t="shared" ca="1" si="537"/>
        <v>0</v>
      </c>
      <c r="CB561" s="198" cm="1">
        <f t="array" ref="CB561">IFERROR(MATCH(TRUE,INDEX($B$14:$B$117&gt;=CA561,0),0),"")</f>
        <v>1</v>
      </c>
      <c r="CC561" s="194">
        <f t="shared" ca="1" si="538"/>
        <v>1.3963799927016407E-2</v>
      </c>
      <c r="CF561" s="194">
        <f t="shared" si="539"/>
        <v>0</v>
      </c>
      <c r="CG561" s="19">
        <f ca="1"/>
        <v>0</v>
      </c>
      <c r="CH561" s="19">
        <f t="shared" ca="1" si="540"/>
        <v>0</v>
      </c>
      <c r="CK561" s="198" cm="1">
        <f t="array" ref="CK561">IFERROR(MATCH(TRUE,INDEX($B$14:$B$117&gt;=CJ561,0),0),"")</f>
        <v>1</v>
      </c>
      <c r="CL561" s="194">
        <f t="shared" ca="1" si="541"/>
        <v>1.3963799927016407E-2</v>
      </c>
      <c r="CO561" s="194">
        <f t="shared" si="542"/>
        <v>0</v>
      </c>
      <c r="CP561" s="19">
        <f ca="1"/>
        <v>0</v>
      </c>
      <c r="CQ561" s="19">
        <f t="shared" ca="1" si="543"/>
        <v>0</v>
      </c>
      <c r="CT561" s="198" cm="1">
        <f t="array" ref="CT561">IFERROR(MATCH(TRUE,INDEX($B$14:$B$117&gt;=CS561,0),0),"")</f>
        <v>1</v>
      </c>
      <c r="CU561" s="194">
        <f t="shared" ca="1" si="544"/>
        <v>1.3963799927016407E-2</v>
      </c>
      <c r="CX561" s="194">
        <f t="shared" si="545"/>
        <v>0</v>
      </c>
      <c r="CY561" s="19" t="e">
        <f ca="1"/>
        <v>#N/A</v>
      </c>
      <c r="CZ561" s="19" t="e">
        <f t="shared" ca="1" si="546"/>
        <v>#N/A</v>
      </c>
      <c r="DC561" s="198" cm="1">
        <f t="array" ref="DC561">IFERROR(MATCH(TRUE,INDEX($B$14:$B$117&gt;=DB561,0),0),"")</f>
        <v>1</v>
      </c>
      <c r="DD561" s="194">
        <f t="shared" ca="1" si="547"/>
        <v>1.3963799927016407E-2</v>
      </c>
      <c r="DG561" s="194">
        <f t="shared" si="548"/>
        <v>0</v>
      </c>
      <c r="DH561" s="19" t="e">
        <f ca="1"/>
        <v>#N/A</v>
      </c>
      <c r="DI561" s="19" t="e">
        <f t="shared" ca="1" si="549"/>
        <v>#N/A</v>
      </c>
      <c r="DL561" s="198" cm="1">
        <f t="array" ref="DL561">IFERROR(MATCH(TRUE,INDEX($B$14:$B$117&gt;=DK561,0),0),"")</f>
        <v>1</v>
      </c>
      <c r="DM561" s="194">
        <f t="shared" ca="1" si="550"/>
        <v>1.3963799927016407E-2</v>
      </c>
      <c r="DP561" s="194">
        <f t="shared" si="551"/>
        <v>0</v>
      </c>
      <c r="DQ561" s="19" t="e">
        <f ca="1"/>
        <v>#N/A</v>
      </c>
      <c r="DR561" s="19" t="e">
        <f t="shared" ca="1" si="552"/>
        <v>#N/A</v>
      </c>
      <c r="DU561" s="198" cm="1">
        <f t="array" ref="DU561">IFERROR(MATCH(TRUE,INDEX($B$14:$B$117&gt;=DT561,0),0),"")</f>
        <v>1</v>
      </c>
      <c r="DV561" s="194">
        <f t="shared" ca="1" si="553"/>
        <v>1.3963799927016407E-2</v>
      </c>
      <c r="DY561" s="194">
        <f t="shared" si="554"/>
        <v>0</v>
      </c>
      <c r="DZ561" s="19" t="e">
        <f ca="1"/>
        <v>#N/A</v>
      </c>
      <c r="EA561" s="19" t="e">
        <f t="shared" ca="1" si="555"/>
        <v>#N/A</v>
      </c>
      <c r="ED561" s="198" cm="1">
        <f t="array" ref="ED561">IFERROR(MATCH(TRUE,INDEX($B$14:$B$117&gt;=EC561,0),0),"")</f>
        <v>1</v>
      </c>
      <c r="EE561" s="194">
        <f t="shared" ca="1" si="556"/>
        <v>1.3963799927016407E-2</v>
      </c>
      <c r="EH561" s="194">
        <f t="shared" si="557"/>
        <v>0</v>
      </c>
      <c r="EI561" s="19" t="e">
        <f ca="1"/>
        <v>#N/A</v>
      </c>
      <c r="EJ561" s="19" t="e">
        <f t="shared" ca="1" si="558"/>
        <v>#N/A</v>
      </c>
      <c r="EM561" s="198" cm="1">
        <f t="array" ref="EM561">IFERROR(MATCH(TRUE,INDEX($B$14:$B$117&gt;=EL561,0),0),"")</f>
        <v>1</v>
      </c>
      <c r="EN561" s="194">
        <f t="shared" ca="1" si="559"/>
        <v>1.3963799927016407E-2</v>
      </c>
      <c r="EQ561" s="194">
        <f t="shared" si="560"/>
        <v>0</v>
      </c>
      <c r="ER561" s="19" t="e">
        <f ca="1"/>
        <v>#N/A</v>
      </c>
      <c r="ES561" s="19" t="e">
        <f t="shared" ca="1" si="561"/>
        <v>#N/A</v>
      </c>
      <c r="EV561" s="198" cm="1">
        <f t="array" ref="EV561">IFERROR(MATCH(TRUE,INDEX($B$14:$B$117&gt;=EU561,0),0),"")</f>
        <v>1</v>
      </c>
      <c r="EW561" s="194">
        <f t="shared" ca="1" si="562"/>
        <v>1.3963799927016407E-2</v>
      </c>
      <c r="EZ561" s="194">
        <f t="shared" si="563"/>
        <v>0</v>
      </c>
      <c r="FA561" s="19" t="e">
        <f ca="1"/>
        <v>#N/A</v>
      </c>
      <c r="FB561" s="19" t="e">
        <f t="shared" ca="1" si="564"/>
        <v>#N/A</v>
      </c>
      <c r="FE561" s="198" cm="1">
        <f t="array" ref="FE561">IFERROR(MATCH(TRUE,INDEX($B$14:$B$117&gt;=FD561,0),0),"")</f>
        <v>1</v>
      </c>
      <c r="FF561" s="194">
        <f t="shared" ca="1" si="565"/>
        <v>1.3963799927016407E-2</v>
      </c>
      <c r="FI561" s="194">
        <f t="shared" si="566"/>
        <v>0</v>
      </c>
      <c r="FJ561" s="19" t="e">
        <f ca="1"/>
        <v>#N/A</v>
      </c>
      <c r="FK561" s="19" t="e">
        <f t="shared" ca="1" si="567"/>
        <v>#N/A</v>
      </c>
      <c r="FN561" s="198" cm="1">
        <f t="array" ref="FN561">IFERROR(MATCH(TRUE,INDEX($B$14:$B$117&gt;=FM561,0),0),"")</f>
        <v>1</v>
      </c>
      <c r="FO561" s="194">
        <f t="shared" ca="1" si="568"/>
        <v>1.3963799927016407E-2</v>
      </c>
      <c r="FR561" s="194">
        <f t="shared" si="569"/>
        <v>0</v>
      </c>
      <c r="FS561" s="19" t="e">
        <f ca="1"/>
        <v>#N/A</v>
      </c>
      <c r="FT561" s="19" t="e">
        <f t="shared" ca="1" si="570"/>
        <v>#N/A</v>
      </c>
      <c r="FW561" s="198" cm="1">
        <f t="array" ref="FW561">IFERROR(MATCH(TRUE,INDEX($B$14:$B$117&gt;=FV561,0),0),"")</f>
        <v>1</v>
      </c>
      <c r="FX561" s="194">
        <f t="shared" ca="1" si="571"/>
        <v>1.3963799927016407E-2</v>
      </c>
      <c r="GA561" s="194">
        <f t="shared" si="572"/>
        <v>0</v>
      </c>
      <c r="GB561" s="19" t="e">
        <f ca="1"/>
        <v>#N/A</v>
      </c>
      <c r="GC561" s="19" t="e">
        <f t="shared" ca="1" si="573"/>
        <v>#N/A</v>
      </c>
    </row>
    <row r="562" spans="8:185" x14ac:dyDescent="0.2">
      <c r="H562" s="198" cm="1">
        <f t="array" ref="H562">IFERROR(MATCH(TRUE,INDEX($B$14:$B$117&gt;=G562,0),0),"")</f>
        <v>1</v>
      </c>
      <c r="I562" s="194">
        <f t="shared" ca="1" si="518"/>
        <v>1.3963799927016407E-2</v>
      </c>
      <c r="L562" s="194">
        <f t="shared" si="574"/>
        <v>0</v>
      </c>
      <c r="M562" s="19">
        <f ca="1"/>
        <v>0</v>
      </c>
      <c r="N562" s="19">
        <f t="shared" ca="1" si="575"/>
        <v>0</v>
      </c>
      <c r="Q562" s="198" cm="1">
        <f t="array" ref="Q562">IFERROR(MATCH(TRUE,INDEX($B$14:$B$117&gt;=P562,0),0),"")</f>
        <v>1</v>
      </c>
      <c r="R562" s="194">
        <f t="shared" ca="1" si="519"/>
        <v>1.3963799927016407E-2</v>
      </c>
      <c r="U562" s="194">
        <f t="shared" si="576"/>
        <v>0</v>
      </c>
      <c r="V562" s="19">
        <f ca="1"/>
        <v>0</v>
      </c>
      <c r="W562" s="19">
        <f t="shared" ca="1" si="577"/>
        <v>0</v>
      </c>
      <c r="Z562" s="198" cm="1">
        <f t="array" ref="Z562">IFERROR(MATCH(TRUE,INDEX($B$14:$B$117&gt;=Y562,0),0),"")</f>
        <v>1</v>
      </c>
      <c r="AA562" s="194">
        <f t="shared" ca="1" si="520"/>
        <v>1.3963799927016407E-2</v>
      </c>
      <c r="AD562" s="194">
        <f t="shared" si="521"/>
        <v>0</v>
      </c>
      <c r="AE562" s="19">
        <f ca="1"/>
        <v>0</v>
      </c>
      <c r="AF562" s="19">
        <f t="shared" ca="1" si="522"/>
        <v>0</v>
      </c>
      <c r="AI562" s="198" cm="1">
        <f t="array" ref="AI562">IFERROR(MATCH(TRUE,INDEX($B$14:$B$117&gt;=AH562,0),0),"")</f>
        <v>1</v>
      </c>
      <c r="AJ562" s="194">
        <f t="shared" ca="1" si="523"/>
        <v>1.3963799927016407E-2</v>
      </c>
      <c r="AM562" s="194">
        <f t="shared" si="524"/>
        <v>0</v>
      </c>
      <c r="AN562" s="19">
        <f ca="1"/>
        <v>0</v>
      </c>
      <c r="AO562" s="19">
        <f t="shared" ca="1" si="525"/>
        <v>0</v>
      </c>
      <c r="AR562" s="198" cm="1">
        <f t="array" ref="AR562">IFERROR(MATCH(TRUE,INDEX($B$14:$B$117&gt;=AQ562,0),0),"")</f>
        <v>1</v>
      </c>
      <c r="AS562" s="194">
        <f t="shared" ca="1" si="526"/>
        <v>1.3963799927016407E-2</v>
      </c>
      <c r="AV562" s="194">
        <f t="shared" si="527"/>
        <v>0</v>
      </c>
      <c r="AW562" s="19">
        <f ca="1"/>
        <v>0</v>
      </c>
      <c r="AX562" s="19">
        <f t="shared" ca="1" si="528"/>
        <v>0</v>
      </c>
      <c r="BA562" s="198" cm="1">
        <f t="array" ref="BA562">IFERROR(MATCH(TRUE,INDEX($B$14:$B$117&gt;=AZ562,0),0),"")</f>
        <v>1</v>
      </c>
      <c r="BB562" s="194">
        <f t="shared" ca="1" si="529"/>
        <v>1.3963799927016407E-2</v>
      </c>
      <c r="BE562" s="194">
        <f t="shared" si="530"/>
        <v>0</v>
      </c>
      <c r="BF562" s="19">
        <f ca="1"/>
        <v>0</v>
      </c>
      <c r="BG562" s="19">
        <f t="shared" ca="1" si="531"/>
        <v>0</v>
      </c>
      <c r="BJ562" s="198" cm="1">
        <f t="array" ref="BJ562">IFERROR(MATCH(TRUE,INDEX($B$14:$B$117&gt;=BI562,0),0),"")</f>
        <v>1</v>
      </c>
      <c r="BK562" s="194">
        <f t="shared" ca="1" si="532"/>
        <v>1.3963799927016407E-2</v>
      </c>
      <c r="BN562" s="194">
        <f t="shared" si="533"/>
        <v>0</v>
      </c>
      <c r="BO562" s="19">
        <f ca="1"/>
        <v>0</v>
      </c>
      <c r="BP562" s="19">
        <f t="shared" ca="1" si="534"/>
        <v>0</v>
      </c>
      <c r="BS562" s="198" cm="1">
        <f t="array" ref="BS562">IFERROR(MATCH(TRUE,INDEX($B$14:$B$117&gt;=BR562,0),0),"")</f>
        <v>1</v>
      </c>
      <c r="BT562" s="194">
        <f t="shared" ca="1" si="535"/>
        <v>1.3963799927016407E-2</v>
      </c>
      <c r="BW562" s="194">
        <f t="shared" si="536"/>
        <v>0</v>
      </c>
      <c r="BX562" s="19">
        <f ca="1"/>
        <v>0</v>
      </c>
      <c r="BY562" s="19">
        <f t="shared" ca="1" si="537"/>
        <v>0</v>
      </c>
      <c r="CB562" s="198" cm="1">
        <f t="array" ref="CB562">IFERROR(MATCH(TRUE,INDEX($B$14:$B$117&gt;=CA562,0),0),"")</f>
        <v>1</v>
      </c>
      <c r="CC562" s="194">
        <f t="shared" ca="1" si="538"/>
        <v>1.3963799927016407E-2</v>
      </c>
      <c r="CF562" s="194">
        <f t="shared" si="539"/>
        <v>0</v>
      </c>
      <c r="CG562" s="19">
        <f ca="1"/>
        <v>0</v>
      </c>
      <c r="CH562" s="19">
        <f t="shared" ca="1" si="540"/>
        <v>0</v>
      </c>
      <c r="CK562" s="198" cm="1">
        <f t="array" ref="CK562">IFERROR(MATCH(TRUE,INDEX($B$14:$B$117&gt;=CJ562,0),0),"")</f>
        <v>1</v>
      </c>
      <c r="CL562" s="194">
        <f t="shared" ca="1" si="541"/>
        <v>1.3963799927016407E-2</v>
      </c>
      <c r="CO562" s="194">
        <f t="shared" si="542"/>
        <v>0</v>
      </c>
      <c r="CP562" s="19">
        <f ca="1"/>
        <v>0</v>
      </c>
      <c r="CQ562" s="19">
        <f t="shared" ca="1" si="543"/>
        <v>0</v>
      </c>
      <c r="CT562" s="198" cm="1">
        <f t="array" ref="CT562">IFERROR(MATCH(TRUE,INDEX($B$14:$B$117&gt;=CS562,0),0),"")</f>
        <v>1</v>
      </c>
      <c r="CU562" s="194">
        <f t="shared" ca="1" si="544"/>
        <v>1.3963799927016407E-2</v>
      </c>
      <c r="CX562" s="194">
        <f t="shared" si="545"/>
        <v>0</v>
      </c>
      <c r="CY562" s="19" t="e">
        <f ca="1"/>
        <v>#N/A</v>
      </c>
      <c r="CZ562" s="19" t="e">
        <f t="shared" ca="1" si="546"/>
        <v>#N/A</v>
      </c>
      <c r="DC562" s="198" cm="1">
        <f t="array" ref="DC562">IFERROR(MATCH(TRUE,INDEX($B$14:$B$117&gt;=DB562,0),0),"")</f>
        <v>1</v>
      </c>
      <c r="DD562" s="194">
        <f t="shared" ca="1" si="547"/>
        <v>1.3963799927016407E-2</v>
      </c>
      <c r="DG562" s="194">
        <f t="shared" si="548"/>
        <v>0</v>
      </c>
      <c r="DH562" s="19" t="e">
        <f ca="1"/>
        <v>#N/A</v>
      </c>
      <c r="DI562" s="19" t="e">
        <f t="shared" ca="1" si="549"/>
        <v>#N/A</v>
      </c>
      <c r="DL562" s="198" cm="1">
        <f t="array" ref="DL562">IFERROR(MATCH(TRUE,INDEX($B$14:$B$117&gt;=DK562,0),0),"")</f>
        <v>1</v>
      </c>
      <c r="DM562" s="194">
        <f t="shared" ca="1" si="550"/>
        <v>1.3963799927016407E-2</v>
      </c>
      <c r="DP562" s="194">
        <f t="shared" si="551"/>
        <v>0</v>
      </c>
      <c r="DQ562" s="19" t="e">
        <f ca="1"/>
        <v>#N/A</v>
      </c>
      <c r="DR562" s="19" t="e">
        <f t="shared" ca="1" si="552"/>
        <v>#N/A</v>
      </c>
      <c r="DU562" s="198" cm="1">
        <f t="array" ref="DU562">IFERROR(MATCH(TRUE,INDEX($B$14:$B$117&gt;=DT562,0),0),"")</f>
        <v>1</v>
      </c>
      <c r="DV562" s="194">
        <f t="shared" ca="1" si="553"/>
        <v>1.3963799927016407E-2</v>
      </c>
      <c r="DY562" s="194">
        <f t="shared" si="554"/>
        <v>0</v>
      </c>
      <c r="DZ562" s="19" t="e">
        <f ca="1"/>
        <v>#N/A</v>
      </c>
      <c r="EA562" s="19" t="e">
        <f t="shared" ca="1" si="555"/>
        <v>#N/A</v>
      </c>
      <c r="ED562" s="198" cm="1">
        <f t="array" ref="ED562">IFERROR(MATCH(TRUE,INDEX($B$14:$B$117&gt;=EC562,0),0),"")</f>
        <v>1</v>
      </c>
      <c r="EE562" s="194">
        <f t="shared" ca="1" si="556"/>
        <v>1.3963799927016407E-2</v>
      </c>
      <c r="EH562" s="194">
        <f t="shared" si="557"/>
        <v>0</v>
      </c>
      <c r="EI562" s="19" t="e">
        <f ca="1"/>
        <v>#N/A</v>
      </c>
      <c r="EJ562" s="19" t="e">
        <f t="shared" ca="1" si="558"/>
        <v>#N/A</v>
      </c>
      <c r="EM562" s="198" cm="1">
        <f t="array" ref="EM562">IFERROR(MATCH(TRUE,INDEX($B$14:$B$117&gt;=EL562,0),0),"")</f>
        <v>1</v>
      </c>
      <c r="EN562" s="194">
        <f t="shared" ca="1" si="559"/>
        <v>1.3963799927016407E-2</v>
      </c>
      <c r="EQ562" s="194">
        <f t="shared" si="560"/>
        <v>0</v>
      </c>
      <c r="ER562" s="19" t="e">
        <f ca="1"/>
        <v>#N/A</v>
      </c>
      <c r="ES562" s="19" t="e">
        <f t="shared" ca="1" si="561"/>
        <v>#N/A</v>
      </c>
      <c r="EV562" s="198" cm="1">
        <f t="array" ref="EV562">IFERROR(MATCH(TRUE,INDEX($B$14:$B$117&gt;=EU562,0),0),"")</f>
        <v>1</v>
      </c>
      <c r="EW562" s="194">
        <f t="shared" ca="1" si="562"/>
        <v>1.3963799927016407E-2</v>
      </c>
      <c r="EZ562" s="194">
        <f t="shared" si="563"/>
        <v>0</v>
      </c>
      <c r="FA562" s="19" t="e">
        <f ca="1"/>
        <v>#N/A</v>
      </c>
      <c r="FB562" s="19" t="e">
        <f t="shared" ca="1" si="564"/>
        <v>#N/A</v>
      </c>
      <c r="FE562" s="198" cm="1">
        <f t="array" ref="FE562">IFERROR(MATCH(TRUE,INDEX($B$14:$B$117&gt;=FD562,0),0),"")</f>
        <v>1</v>
      </c>
      <c r="FF562" s="194">
        <f t="shared" ca="1" si="565"/>
        <v>1.3963799927016407E-2</v>
      </c>
      <c r="FI562" s="194">
        <f t="shared" si="566"/>
        <v>0</v>
      </c>
      <c r="FJ562" s="19" t="e">
        <f ca="1"/>
        <v>#N/A</v>
      </c>
      <c r="FK562" s="19" t="e">
        <f t="shared" ca="1" si="567"/>
        <v>#N/A</v>
      </c>
      <c r="FN562" s="198" cm="1">
        <f t="array" ref="FN562">IFERROR(MATCH(TRUE,INDEX($B$14:$B$117&gt;=FM562,0),0),"")</f>
        <v>1</v>
      </c>
      <c r="FO562" s="194">
        <f t="shared" ca="1" si="568"/>
        <v>1.3963799927016407E-2</v>
      </c>
      <c r="FR562" s="194">
        <f t="shared" si="569"/>
        <v>0</v>
      </c>
      <c r="FS562" s="19" t="e">
        <f ca="1"/>
        <v>#N/A</v>
      </c>
      <c r="FT562" s="19" t="e">
        <f t="shared" ca="1" si="570"/>
        <v>#N/A</v>
      </c>
      <c r="FW562" s="198" cm="1">
        <f t="array" ref="FW562">IFERROR(MATCH(TRUE,INDEX($B$14:$B$117&gt;=FV562,0),0),"")</f>
        <v>1</v>
      </c>
      <c r="FX562" s="194">
        <f t="shared" ca="1" si="571"/>
        <v>1.3963799927016407E-2</v>
      </c>
      <c r="GA562" s="194">
        <f t="shared" si="572"/>
        <v>0</v>
      </c>
      <c r="GB562" s="19" t="e">
        <f ca="1"/>
        <v>#N/A</v>
      </c>
      <c r="GC562" s="19" t="e">
        <f t="shared" ca="1" si="573"/>
        <v>#N/A</v>
      </c>
    </row>
    <row r="563" spans="8:185" x14ac:dyDescent="0.2">
      <c r="H563" s="198" cm="1">
        <f t="array" ref="H563">IFERROR(MATCH(TRUE,INDEX($B$14:$B$117&gt;=G563,0),0),"")</f>
        <v>1</v>
      </c>
      <c r="I563" s="194">
        <f t="shared" ca="1" si="518"/>
        <v>1.3963799927016407E-2</v>
      </c>
      <c r="L563" s="194">
        <f t="shared" si="574"/>
        <v>0</v>
      </c>
      <c r="M563" s="19">
        <f ca="1"/>
        <v>0</v>
      </c>
      <c r="N563" s="19">
        <f t="shared" ca="1" si="575"/>
        <v>0</v>
      </c>
      <c r="Q563" s="198" cm="1">
        <f t="array" ref="Q563">IFERROR(MATCH(TRUE,INDEX($B$14:$B$117&gt;=P563,0),0),"")</f>
        <v>1</v>
      </c>
      <c r="R563" s="194">
        <f t="shared" ca="1" si="519"/>
        <v>1.3963799927016407E-2</v>
      </c>
      <c r="U563" s="194">
        <f t="shared" si="576"/>
        <v>0</v>
      </c>
      <c r="V563" s="19">
        <f ca="1"/>
        <v>0</v>
      </c>
      <c r="W563" s="19">
        <f t="shared" ca="1" si="577"/>
        <v>0</v>
      </c>
      <c r="Z563" s="198" cm="1">
        <f t="array" ref="Z563">IFERROR(MATCH(TRUE,INDEX($B$14:$B$117&gt;=Y563,0),0),"")</f>
        <v>1</v>
      </c>
      <c r="AA563" s="194">
        <f t="shared" ca="1" si="520"/>
        <v>1.3963799927016407E-2</v>
      </c>
      <c r="AD563" s="194">
        <f t="shared" si="521"/>
        <v>0</v>
      </c>
      <c r="AE563" s="19">
        <f ca="1"/>
        <v>0</v>
      </c>
      <c r="AF563" s="19">
        <f t="shared" ca="1" si="522"/>
        <v>0</v>
      </c>
      <c r="AI563" s="198" cm="1">
        <f t="array" ref="AI563">IFERROR(MATCH(TRUE,INDEX($B$14:$B$117&gt;=AH563,0),0),"")</f>
        <v>1</v>
      </c>
      <c r="AJ563" s="194">
        <f t="shared" ca="1" si="523"/>
        <v>1.3963799927016407E-2</v>
      </c>
      <c r="AM563" s="194">
        <f t="shared" si="524"/>
        <v>0</v>
      </c>
      <c r="AN563" s="19">
        <f ca="1"/>
        <v>0</v>
      </c>
      <c r="AO563" s="19">
        <f t="shared" ca="1" si="525"/>
        <v>0</v>
      </c>
      <c r="AR563" s="198" cm="1">
        <f t="array" ref="AR563">IFERROR(MATCH(TRUE,INDEX($B$14:$B$117&gt;=AQ563,0),0),"")</f>
        <v>1</v>
      </c>
      <c r="AS563" s="194">
        <f t="shared" ca="1" si="526"/>
        <v>1.3963799927016407E-2</v>
      </c>
      <c r="AV563" s="194">
        <f t="shared" si="527"/>
        <v>0</v>
      </c>
      <c r="AW563" s="19">
        <f ca="1"/>
        <v>0</v>
      </c>
      <c r="AX563" s="19">
        <f t="shared" ca="1" si="528"/>
        <v>0</v>
      </c>
      <c r="BA563" s="198" cm="1">
        <f t="array" ref="BA563">IFERROR(MATCH(TRUE,INDEX($B$14:$B$117&gt;=AZ563,0),0),"")</f>
        <v>1</v>
      </c>
      <c r="BB563" s="194">
        <f t="shared" ca="1" si="529"/>
        <v>1.3963799927016407E-2</v>
      </c>
      <c r="BE563" s="194">
        <f t="shared" si="530"/>
        <v>0</v>
      </c>
      <c r="BF563" s="19">
        <f ca="1"/>
        <v>0</v>
      </c>
      <c r="BG563" s="19">
        <f t="shared" ca="1" si="531"/>
        <v>0</v>
      </c>
      <c r="BJ563" s="198" cm="1">
        <f t="array" ref="BJ563">IFERROR(MATCH(TRUE,INDEX($B$14:$B$117&gt;=BI563,0),0),"")</f>
        <v>1</v>
      </c>
      <c r="BK563" s="194">
        <f t="shared" ca="1" si="532"/>
        <v>1.3963799927016407E-2</v>
      </c>
      <c r="BN563" s="194">
        <f t="shared" si="533"/>
        <v>0</v>
      </c>
      <c r="BO563" s="19">
        <f ca="1"/>
        <v>0</v>
      </c>
      <c r="BP563" s="19">
        <f t="shared" ca="1" si="534"/>
        <v>0</v>
      </c>
      <c r="BS563" s="198" cm="1">
        <f t="array" ref="BS563">IFERROR(MATCH(TRUE,INDEX($B$14:$B$117&gt;=BR563,0),0),"")</f>
        <v>1</v>
      </c>
      <c r="BT563" s="194">
        <f t="shared" ca="1" si="535"/>
        <v>1.3963799927016407E-2</v>
      </c>
      <c r="BW563" s="194">
        <f t="shared" si="536"/>
        <v>0</v>
      </c>
      <c r="BX563" s="19">
        <f ca="1"/>
        <v>0</v>
      </c>
      <c r="BY563" s="19">
        <f t="shared" ca="1" si="537"/>
        <v>0</v>
      </c>
      <c r="CB563" s="198" cm="1">
        <f t="array" ref="CB563">IFERROR(MATCH(TRUE,INDEX($B$14:$B$117&gt;=CA563,0),0),"")</f>
        <v>1</v>
      </c>
      <c r="CC563" s="194">
        <f t="shared" ca="1" si="538"/>
        <v>1.3963799927016407E-2</v>
      </c>
      <c r="CF563" s="194">
        <f t="shared" si="539"/>
        <v>0</v>
      </c>
      <c r="CG563" s="19">
        <f ca="1"/>
        <v>0</v>
      </c>
      <c r="CH563" s="19">
        <f t="shared" ca="1" si="540"/>
        <v>0</v>
      </c>
      <c r="CK563" s="198" cm="1">
        <f t="array" ref="CK563">IFERROR(MATCH(TRUE,INDEX($B$14:$B$117&gt;=CJ563,0),0),"")</f>
        <v>1</v>
      </c>
      <c r="CL563" s="194">
        <f t="shared" ca="1" si="541"/>
        <v>1.3963799927016407E-2</v>
      </c>
      <c r="CO563" s="194">
        <f t="shared" si="542"/>
        <v>0</v>
      </c>
      <c r="CP563" s="19">
        <f ca="1"/>
        <v>0</v>
      </c>
      <c r="CQ563" s="19">
        <f t="shared" ca="1" si="543"/>
        <v>0</v>
      </c>
      <c r="CT563" s="198" cm="1">
        <f t="array" ref="CT563">IFERROR(MATCH(TRUE,INDEX($B$14:$B$117&gt;=CS563,0),0),"")</f>
        <v>1</v>
      </c>
      <c r="CU563" s="194">
        <f t="shared" ca="1" si="544"/>
        <v>1.3963799927016407E-2</v>
      </c>
      <c r="CX563" s="194">
        <f t="shared" si="545"/>
        <v>0</v>
      </c>
      <c r="CY563" s="19" t="e">
        <f ca="1"/>
        <v>#N/A</v>
      </c>
      <c r="CZ563" s="19" t="e">
        <f t="shared" ca="1" si="546"/>
        <v>#N/A</v>
      </c>
      <c r="DC563" s="198" cm="1">
        <f t="array" ref="DC563">IFERROR(MATCH(TRUE,INDEX($B$14:$B$117&gt;=DB563,0),0),"")</f>
        <v>1</v>
      </c>
      <c r="DD563" s="194">
        <f t="shared" ca="1" si="547"/>
        <v>1.3963799927016407E-2</v>
      </c>
      <c r="DG563" s="194">
        <f t="shared" si="548"/>
        <v>0</v>
      </c>
      <c r="DH563" s="19" t="e">
        <f ca="1"/>
        <v>#N/A</v>
      </c>
      <c r="DI563" s="19" t="e">
        <f t="shared" ca="1" si="549"/>
        <v>#N/A</v>
      </c>
      <c r="DL563" s="198" cm="1">
        <f t="array" ref="DL563">IFERROR(MATCH(TRUE,INDEX($B$14:$B$117&gt;=DK563,0),0),"")</f>
        <v>1</v>
      </c>
      <c r="DM563" s="194">
        <f t="shared" ca="1" si="550"/>
        <v>1.3963799927016407E-2</v>
      </c>
      <c r="DP563" s="194">
        <f t="shared" si="551"/>
        <v>0</v>
      </c>
      <c r="DQ563" s="19" t="e">
        <f ca="1"/>
        <v>#N/A</v>
      </c>
      <c r="DR563" s="19" t="e">
        <f t="shared" ca="1" si="552"/>
        <v>#N/A</v>
      </c>
      <c r="DU563" s="198" cm="1">
        <f t="array" ref="DU563">IFERROR(MATCH(TRUE,INDEX($B$14:$B$117&gt;=DT563,0),0),"")</f>
        <v>1</v>
      </c>
      <c r="DV563" s="194">
        <f t="shared" ca="1" si="553"/>
        <v>1.3963799927016407E-2</v>
      </c>
      <c r="DY563" s="194">
        <f t="shared" si="554"/>
        <v>0</v>
      </c>
      <c r="DZ563" s="19" t="e">
        <f ca="1"/>
        <v>#N/A</v>
      </c>
      <c r="EA563" s="19" t="e">
        <f t="shared" ca="1" si="555"/>
        <v>#N/A</v>
      </c>
      <c r="ED563" s="198" cm="1">
        <f t="array" ref="ED563">IFERROR(MATCH(TRUE,INDEX($B$14:$B$117&gt;=EC563,0),0),"")</f>
        <v>1</v>
      </c>
      <c r="EE563" s="194">
        <f t="shared" ca="1" si="556"/>
        <v>1.3963799927016407E-2</v>
      </c>
      <c r="EH563" s="194">
        <f t="shared" si="557"/>
        <v>0</v>
      </c>
      <c r="EI563" s="19" t="e">
        <f ca="1"/>
        <v>#N/A</v>
      </c>
      <c r="EJ563" s="19" t="e">
        <f t="shared" ca="1" si="558"/>
        <v>#N/A</v>
      </c>
      <c r="EM563" s="198" cm="1">
        <f t="array" ref="EM563">IFERROR(MATCH(TRUE,INDEX($B$14:$B$117&gt;=EL563,0),0),"")</f>
        <v>1</v>
      </c>
      <c r="EN563" s="194">
        <f t="shared" ca="1" si="559"/>
        <v>1.3963799927016407E-2</v>
      </c>
      <c r="EQ563" s="194">
        <f t="shared" si="560"/>
        <v>0</v>
      </c>
      <c r="ER563" s="19" t="e">
        <f ca="1"/>
        <v>#N/A</v>
      </c>
      <c r="ES563" s="19" t="e">
        <f t="shared" ca="1" si="561"/>
        <v>#N/A</v>
      </c>
      <c r="EV563" s="198" cm="1">
        <f t="array" ref="EV563">IFERROR(MATCH(TRUE,INDEX($B$14:$B$117&gt;=EU563,0),0),"")</f>
        <v>1</v>
      </c>
      <c r="EW563" s="194">
        <f t="shared" ca="1" si="562"/>
        <v>1.3963799927016407E-2</v>
      </c>
      <c r="EZ563" s="194">
        <f t="shared" si="563"/>
        <v>0</v>
      </c>
      <c r="FA563" s="19" t="e">
        <f ca="1"/>
        <v>#N/A</v>
      </c>
      <c r="FB563" s="19" t="e">
        <f t="shared" ca="1" si="564"/>
        <v>#N/A</v>
      </c>
      <c r="FE563" s="198" cm="1">
        <f t="array" ref="FE563">IFERROR(MATCH(TRUE,INDEX($B$14:$B$117&gt;=FD563,0),0),"")</f>
        <v>1</v>
      </c>
      <c r="FF563" s="194">
        <f t="shared" ca="1" si="565"/>
        <v>1.3963799927016407E-2</v>
      </c>
      <c r="FI563" s="194">
        <f t="shared" si="566"/>
        <v>0</v>
      </c>
      <c r="FJ563" s="19" t="e">
        <f ca="1"/>
        <v>#N/A</v>
      </c>
      <c r="FK563" s="19" t="e">
        <f t="shared" ca="1" si="567"/>
        <v>#N/A</v>
      </c>
      <c r="FN563" s="198" cm="1">
        <f t="array" ref="FN563">IFERROR(MATCH(TRUE,INDEX($B$14:$B$117&gt;=FM563,0),0),"")</f>
        <v>1</v>
      </c>
      <c r="FO563" s="194">
        <f t="shared" ca="1" si="568"/>
        <v>1.3963799927016407E-2</v>
      </c>
      <c r="FR563" s="194">
        <f t="shared" si="569"/>
        <v>0</v>
      </c>
      <c r="FS563" s="19" t="e">
        <f ca="1"/>
        <v>#N/A</v>
      </c>
      <c r="FT563" s="19" t="e">
        <f t="shared" ca="1" si="570"/>
        <v>#N/A</v>
      </c>
      <c r="FW563" s="198" cm="1">
        <f t="array" ref="FW563">IFERROR(MATCH(TRUE,INDEX($B$14:$B$117&gt;=FV563,0),0),"")</f>
        <v>1</v>
      </c>
      <c r="FX563" s="194">
        <f t="shared" ca="1" si="571"/>
        <v>1.3963799927016407E-2</v>
      </c>
      <c r="GA563" s="194">
        <f t="shared" si="572"/>
        <v>0</v>
      </c>
      <c r="GB563" s="19" t="e">
        <f ca="1"/>
        <v>#N/A</v>
      </c>
      <c r="GC563" s="19" t="e">
        <f t="shared" ca="1" si="573"/>
        <v>#N/A</v>
      </c>
    </row>
    <row r="564" spans="8:185" x14ac:dyDescent="0.2">
      <c r="H564" s="198" cm="1">
        <f t="array" ref="H564">IFERROR(MATCH(TRUE,INDEX($B$14:$B$117&gt;=G564,0),0),"")</f>
        <v>1</v>
      </c>
      <c r="I564" s="194">
        <f t="shared" ca="1" si="518"/>
        <v>1.3963799927016407E-2</v>
      </c>
      <c r="L564" s="194">
        <f t="shared" si="574"/>
        <v>0</v>
      </c>
      <c r="M564" s="19">
        <f ca="1"/>
        <v>0</v>
      </c>
      <c r="N564" s="19">
        <f t="shared" ca="1" si="575"/>
        <v>0</v>
      </c>
      <c r="Q564" s="198" cm="1">
        <f t="array" ref="Q564">IFERROR(MATCH(TRUE,INDEX($B$14:$B$117&gt;=P564,0),0),"")</f>
        <v>1</v>
      </c>
      <c r="R564" s="194">
        <f t="shared" ca="1" si="519"/>
        <v>1.3963799927016407E-2</v>
      </c>
      <c r="U564" s="194">
        <f t="shared" si="576"/>
        <v>0</v>
      </c>
      <c r="V564" s="19">
        <f ca="1"/>
        <v>0</v>
      </c>
      <c r="W564" s="19">
        <f t="shared" ca="1" si="577"/>
        <v>0</v>
      </c>
      <c r="Z564" s="198" cm="1">
        <f t="array" ref="Z564">IFERROR(MATCH(TRUE,INDEX($B$14:$B$117&gt;=Y564,0),0),"")</f>
        <v>1</v>
      </c>
      <c r="AA564" s="194">
        <f t="shared" ca="1" si="520"/>
        <v>1.3963799927016407E-2</v>
      </c>
      <c r="AD564" s="194">
        <f t="shared" si="521"/>
        <v>0</v>
      </c>
      <c r="AE564" s="19">
        <f ca="1"/>
        <v>0</v>
      </c>
      <c r="AF564" s="19">
        <f t="shared" ca="1" si="522"/>
        <v>0</v>
      </c>
      <c r="AI564" s="198" cm="1">
        <f t="array" ref="AI564">IFERROR(MATCH(TRUE,INDEX($B$14:$B$117&gt;=AH564,0),0),"")</f>
        <v>1</v>
      </c>
      <c r="AJ564" s="194">
        <f t="shared" ca="1" si="523"/>
        <v>1.3963799927016407E-2</v>
      </c>
      <c r="AM564" s="194">
        <f t="shared" si="524"/>
        <v>0</v>
      </c>
      <c r="AN564" s="19">
        <f ca="1"/>
        <v>0</v>
      </c>
      <c r="AO564" s="19">
        <f t="shared" ca="1" si="525"/>
        <v>0</v>
      </c>
      <c r="AR564" s="198" cm="1">
        <f t="array" ref="AR564">IFERROR(MATCH(TRUE,INDEX($B$14:$B$117&gt;=AQ564,0),0),"")</f>
        <v>1</v>
      </c>
      <c r="AS564" s="194">
        <f t="shared" ca="1" si="526"/>
        <v>1.3963799927016407E-2</v>
      </c>
      <c r="AV564" s="194">
        <f t="shared" si="527"/>
        <v>0</v>
      </c>
      <c r="AW564" s="19">
        <f ca="1"/>
        <v>0</v>
      </c>
      <c r="AX564" s="19">
        <f t="shared" ca="1" si="528"/>
        <v>0</v>
      </c>
      <c r="BA564" s="198" cm="1">
        <f t="array" ref="BA564">IFERROR(MATCH(TRUE,INDEX($B$14:$B$117&gt;=AZ564,0),0),"")</f>
        <v>1</v>
      </c>
      <c r="BB564" s="194">
        <f t="shared" ca="1" si="529"/>
        <v>1.3963799927016407E-2</v>
      </c>
      <c r="BE564" s="194">
        <f t="shared" si="530"/>
        <v>0</v>
      </c>
      <c r="BF564" s="19">
        <f ca="1"/>
        <v>0</v>
      </c>
      <c r="BG564" s="19">
        <f t="shared" ca="1" si="531"/>
        <v>0</v>
      </c>
      <c r="BJ564" s="198" cm="1">
        <f t="array" ref="BJ564">IFERROR(MATCH(TRUE,INDEX($B$14:$B$117&gt;=BI564,0),0),"")</f>
        <v>1</v>
      </c>
      <c r="BK564" s="194">
        <f t="shared" ca="1" si="532"/>
        <v>1.3963799927016407E-2</v>
      </c>
      <c r="BN564" s="194">
        <f t="shared" si="533"/>
        <v>0</v>
      </c>
      <c r="BO564" s="19">
        <f ca="1"/>
        <v>0</v>
      </c>
      <c r="BP564" s="19">
        <f t="shared" ca="1" si="534"/>
        <v>0</v>
      </c>
      <c r="BS564" s="198" cm="1">
        <f t="array" ref="BS564">IFERROR(MATCH(TRUE,INDEX($B$14:$B$117&gt;=BR564,0),0),"")</f>
        <v>1</v>
      </c>
      <c r="BT564" s="194">
        <f t="shared" ca="1" si="535"/>
        <v>1.3963799927016407E-2</v>
      </c>
      <c r="BW564" s="194">
        <f t="shared" si="536"/>
        <v>0</v>
      </c>
      <c r="BX564" s="19">
        <f ca="1"/>
        <v>0</v>
      </c>
      <c r="BY564" s="19">
        <f t="shared" ca="1" si="537"/>
        <v>0</v>
      </c>
      <c r="CB564" s="198" cm="1">
        <f t="array" ref="CB564">IFERROR(MATCH(TRUE,INDEX($B$14:$B$117&gt;=CA564,0),0),"")</f>
        <v>1</v>
      </c>
      <c r="CC564" s="194">
        <f t="shared" ca="1" si="538"/>
        <v>1.3963799927016407E-2</v>
      </c>
      <c r="CF564" s="194">
        <f t="shared" si="539"/>
        <v>0</v>
      </c>
      <c r="CG564" s="19">
        <f ca="1"/>
        <v>0</v>
      </c>
      <c r="CH564" s="19">
        <f t="shared" ca="1" si="540"/>
        <v>0</v>
      </c>
      <c r="CK564" s="198" cm="1">
        <f t="array" ref="CK564">IFERROR(MATCH(TRUE,INDEX($B$14:$B$117&gt;=CJ564,0),0),"")</f>
        <v>1</v>
      </c>
      <c r="CL564" s="194">
        <f t="shared" ca="1" si="541"/>
        <v>1.3963799927016407E-2</v>
      </c>
      <c r="CO564" s="194">
        <f t="shared" si="542"/>
        <v>0</v>
      </c>
      <c r="CP564" s="19">
        <f ca="1"/>
        <v>0</v>
      </c>
      <c r="CQ564" s="19">
        <f t="shared" ca="1" si="543"/>
        <v>0</v>
      </c>
      <c r="CT564" s="198" cm="1">
        <f t="array" ref="CT564">IFERROR(MATCH(TRUE,INDEX($B$14:$B$117&gt;=CS564,0),0),"")</f>
        <v>1</v>
      </c>
      <c r="CU564" s="194">
        <f t="shared" ca="1" si="544"/>
        <v>1.3963799927016407E-2</v>
      </c>
      <c r="CX564" s="194">
        <f t="shared" si="545"/>
        <v>0</v>
      </c>
      <c r="CY564" s="19" t="e">
        <f ca="1"/>
        <v>#N/A</v>
      </c>
      <c r="CZ564" s="19" t="e">
        <f t="shared" ca="1" si="546"/>
        <v>#N/A</v>
      </c>
      <c r="DC564" s="198" cm="1">
        <f t="array" ref="DC564">IFERROR(MATCH(TRUE,INDEX($B$14:$B$117&gt;=DB564,0),0),"")</f>
        <v>1</v>
      </c>
      <c r="DD564" s="194">
        <f t="shared" ca="1" si="547"/>
        <v>1.3963799927016407E-2</v>
      </c>
      <c r="DG564" s="194">
        <f t="shared" si="548"/>
        <v>0</v>
      </c>
      <c r="DH564" s="19" t="e">
        <f ca="1"/>
        <v>#N/A</v>
      </c>
      <c r="DI564" s="19" t="e">
        <f t="shared" ca="1" si="549"/>
        <v>#N/A</v>
      </c>
      <c r="DL564" s="198" cm="1">
        <f t="array" ref="DL564">IFERROR(MATCH(TRUE,INDEX($B$14:$B$117&gt;=DK564,0),0),"")</f>
        <v>1</v>
      </c>
      <c r="DM564" s="194">
        <f t="shared" ca="1" si="550"/>
        <v>1.3963799927016407E-2</v>
      </c>
      <c r="DP564" s="194">
        <f t="shared" si="551"/>
        <v>0</v>
      </c>
      <c r="DQ564" s="19" t="e">
        <f ca="1"/>
        <v>#N/A</v>
      </c>
      <c r="DR564" s="19" t="e">
        <f t="shared" ca="1" si="552"/>
        <v>#N/A</v>
      </c>
      <c r="DU564" s="198" cm="1">
        <f t="array" ref="DU564">IFERROR(MATCH(TRUE,INDEX($B$14:$B$117&gt;=DT564,0),0),"")</f>
        <v>1</v>
      </c>
      <c r="DV564" s="194">
        <f t="shared" ca="1" si="553"/>
        <v>1.3963799927016407E-2</v>
      </c>
      <c r="DY564" s="194">
        <f t="shared" si="554"/>
        <v>0</v>
      </c>
      <c r="DZ564" s="19" t="e">
        <f ca="1"/>
        <v>#N/A</v>
      </c>
      <c r="EA564" s="19" t="e">
        <f t="shared" ca="1" si="555"/>
        <v>#N/A</v>
      </c>
      <c r="ED564" s="198" cm="1">
        <f t="array" ref="ED564">IFERROR(MATCH(TRUE,INDEX($B$14:$B$117&gt;=EC564,0),0),"")</f>
        <v>1</v>
      </c>
      <c r="EE564" s="194">
        <f t="shared" ca="1" si="556"/>
        <v>1.3963799927016407E-2</v>
      </c>
      <c r="EH564" s="194">
        <f t="shared" si="557"/>
        <v>0</v>
      </c>
      <c r="EI564" s="19" t="e">
        <f ca="1"/>
        <v>#N/A</v>
      </c>
      <c r="EJ564" s="19" t="e">
        <f t="shared" ca="1" si="558"/>
        <v>#N/A</v>
      </c>
      <c r="EM564" s="198" cm="1">
        <f t="array" ref="EM564">IFERROR(MATCH(TRUE,INDEX($B$14:$B$117&gt;=EL564,0),0),"")</f>
        <v>1</v>
      </c>
      <c r="EN564" s="194">
        <f t="shared" ca="1" si="559"/>
        <v>1.3963799927016407E-2</v>
      </c>
      <c r="EQ564" s="194">
        <f t="shared" si="560"/>
        <v>0</v>
      </c>
      <c r="ER564" s="19" t="e">
        <f ca="1"/>
        <v>#N/A</v>
      </c>
      <c r="ES564" s="19" t="e">
        <f t="shared" ca="1" si="561"/>
        <v>#N/A</v>
      </c>
      <c r="EV564" s="198" cm="1">
        <f t="array" ref="EV564">IFERROR(MATCH(TRUE,INDEX($B$14:$B$117&gt;=EU564,0),0),"")</f>
        <v>1</v>
      </c>
      <c r="EW564" s="194">
        <f t="shared" ca="1" si="562"/>
        <v>1.3963799927016407E-2</v>
      </c>
      <c r="EZ564" s="194">
        <f t="shared" si="563"/>
        <v>0</v>
      </c>
      <c r="FA564" s="19" t="e">
        <f ca="1"/>
        <v>#N/A</v>
      </c>
      <c r="FB564" s="19" t="e">
        <f t="shared" ca="1" si="564"/>
        <v>#N/A</v>
      </c>
      <c r="FE564" s="198" cm="1">
        <f t="array" ref="FE564">IFERROR(MATCH(TRUE,INDEX($B$14:$B$117&gt;=FD564,0),0),"")</f>
        <v>1</v>
      </c>
      <c r="FF564" s="194">
        <f t="shared" ca="1" si="565"/>
        <v>1.3963799927016407E-2</v>
      </c>
      <c r="FI564" s="194">
        <f t="shared" si="566"/>
        <v>0</v>
      </c>
      <c r="FJ564" s="19" t="e">
        <f ca="1"/>
        <v>#N/A</v>
      </c>
      <c r="FK564" s="19" t="e">
        <f t="shared" ca="1" si="567"/>
        <v>#N/A</v>
      </c>
      <c r="FN564" s="198" cm="1">
        <f t="array" ref="FN564">IFERROR(MATCH(TRUE,INDEX($B$14:$B$117&gt;=FM564,0),0),"")</f>
        <v>1</v>
      </c>
      <c r="FO564" s="194">
        <f t="shared" ca="1" si="568"/>
        <v>1.3963799927016407E-2</v>
      </c>
      <c r="FR564" s="194">
        <f t="shared" si="569"/>
        <v>0</v>
      </c>
      <c r="FS564" s="19" t="e">
        <f ca="1"/>
        <v>#N/A</v>
      </c>
      <c r="FT564" s="19" t="e">
        <f t="shared" ca="1" si="570"/>
        <v>#N/A</v>
      </c>
      <c r="FW564" s="198" cm="1">
        <f t="array" ref="FW564">IFERROR(MATCH(TRUE,INDEX($B$14:$B$117&gt;=FV564,0),0),"")</f>
        <v>1</v>
      </c>
      <c r="FX564" s="194">
        <f t="shared" ca="1" si="571"/>
        <v>1.3963799927016407E-2</v>
      </c>
      <c r="GA564" s="194">
        <f t="shared" si="572"/>
        <v>0</v>
      </c>
      <c r="GB564" s="19" t="e">
        <f ca="1"/>
        <v>#N/A</v>
      </c>
      <c r="GC564" s="19" t="e">
        <f t="shared" ca="1" si="573"/>
        <v>#N/A</v>
      </c>
    </row>
    <row r="565" spans="8:185" x14ac:dyDescent="0.2">
      <c r="H565" s="198" cm="1">
        <f t="array" ref="H565">IFERROR(MATCH(TRUE,INDEX($B$14:$B$117&gt;=G565,0),0),"")</f>
        <v>1</v>
      </c>
      <c r="I565" s="194">
        <f t="shared" ca="1" si="518"/>
        <v>1.3963799927016407E-2</v>
      </c>
      <c r="L565" s="194">
        <f t="shared" si="574"/>
        <v>0</v>
      </c>
      <c r="M565" s="19">
        <f ca="1"/>
        <v>0</v>
      </c>
      <c r="N565" s="19">
        <f t="shared" ca="1" si="575"/>
        <v>0</v>
      </c>
      <c r="Q565" s="198" cm="1">
        <f t="array" ref="Q565">IFERROR(MATCH(TRUE,INDEX($B$14:$B$117&gt;=P565,0),0),"")</f>
        <v>1</v>
      </c>
      <c r="R565" s="194">
        <f t="shared" ca="1" si="519"/>
        <v>1.3963799927016407E-2</v>
      </c>
      <c r="U565" s="194">
        <f t="shared" si="576"/>
        <v>0</v>
      </c>
      <c r="V565" s="19">
        <f ca="1"/>
        <v>0</v>
      </c>
      <c r="W565" s="19">
        <f t="shared" ca="1" si="577"/>
        <v>0</v>
      </c>
      <c r="Z565" s="198" cm="1">
        <f t="array" ref="Z565">IFERROR(MATCH(TRUE,INDEX($B$14:$B$117&gt;=Y565,0),0),"")</f>
        <v>1</v>
      </c>
      <c r="AA565" s="194">
        <f t="shared" ca="1" si="520"/>
        <v>1.3963799927016407E-2</v>
      </c>
      <c r="AD565" s="194">
        <f t="shared" si="521"/>
        <v>0</v>
      </c>
      <c r="AE565" s="19">
        <f ca="1"/>
        <v>0</v>
      </c>
      <c r="AF565" s="19">
        <f t="shared" ca="1" si="522"/>
        <v>0</v>
      </c>
      <c r="AI565" s="198" cm="1">
        <f t="array" ref="AI565">IFERROR(MATCH(TRUE,INDEX($B$14:$B$117&gt;=AH565,0),0),"")</f>
        <v>1</v>
      </c>
      <c r="AJ565" s="194">
        <f t="shared" ca="1" si="523"/>
        <v>1.3963799927016407E-2</v>
      </c>
      <c r="AM565" s="194">
        <f t="shared" si="524"/>
        <v>0</v>
      </c>
      <c r="AN565" s="19">
        <f ca="1"/>
        <v>0</v>
      </c>
      <c r="AO565" s="19">
        <f t="shared" ca="1" si="525"/>
        <v>0</v>
      </c>
      <c r="AR565" s="198" cm="1">
        <f t="array" ref="AR565">IFERROR(MATCH(TRUE,INDEX($B$14:$B$117&gt;=AQ565,0),0),"")</f>
        <v>1</v>
      </c>
      <c r="AS565" s="194">
        <f t="shared" ca="1" si="526"/>
        <v>1.3963799927016407E-2</v>
      </c>
      <c r="AV565" s="194">
        <f t="shared" si="527"/>
        <v>0</v>
      </c>
      <c r="AW565" s="19">
        <f ca="1"/>
        <v>0</v>
      </c>
      <c r="AX565" s="19">
        <f t="shared" ca="1" si="528"/>
        <v>0</v>
      </c>
      <c r="BA565" s="198" cm="1">
        <f t="array" ref="BA565">IFERROR(MATCH(TRUE,INDEX($B$14:$B$117&gt;=AZ565,0),0),"")</f>
        <v>1</v>
      </c>
      <c r="BB565" s="194">
        <f t="shared" ca="1" si="529"/>
        <v>1.3963799927016407E-2</v>
      </c>
      <c r="BE565" s="194">
        <f t="shared" si="530"/>
        <v>0</v>
      </c>
      <c r="BF565" s="19">
        <f ca="1"/>
        <v>0</v>
      </c>
      <c r="BG565" s="19">
        <f t="shared" ca="1" si="531"/>
        <v>0</v>
      </c>
      <c r="BJ565" s="198" cm="1">
        <f t="array" ref="BJ565">IFERROR(MATCH(TRUE,INDEX($B$14:$B$117&gt;=BI565,0),0),"")</f>
        <v>1</v>
      </c>
      <c r="BK565" s="194">
        <f t="shared" ca="1" si="532"/>
        <v>1.3963799927016407E-2</v>
      </c>
      <c r="BN565" s="194">
        <f t="shared" si="533"/>
        <v>0</v>
      </c>
      <c r="BO565" s="19">
        <f ca="1"/>
        <v>0</v>
      </c>
      <c r="BP565" s="19">
        <f t="shared" ca="1" si="534"/>
        <v>0</v>
      </c>
      <c r="BS565" s="198" cm="1">
        <f t="array" ref="BS565">IFERROR(MATCH(TRUE,INDEX($B$14:$B$117&gt;=BR565,0),0),"")</f>
        <v>1</v>
      </c>
      <c r="BT565" s="194">
        <f t="shared" ca="1" si="535"/>
        <v>1.3963799927016407E-2</v>
      </c>
      <c r="BW565" s="194">
        <f t="shared" si="536"/>
        <v>0</v>
      </c>
      <c r="BX565" s="19">
        <f ca="1"/>
        <v>0</v>
      </c>
      <c r="BY565" s="19">
        <f t="shared" ca="1" si="537"/>
        <v>0</v>
      </c>
      <c r="CB565" s="198" cm="1">
        <f t="array" ref="CB565">IFERROR(MATCH(TRUE,INDEX($B$14:$B$117&gt;=CA565,0),0),"")</f>
        <v>1</v>
      </c>
      <c r="CC565" s="194">
        <f t="shared" ca="1" si="538"/>
        <v>1.3963799927016407E-2</v>
      </c>
      <c r="CF565" s="194">
        <f t="shared" si="539"/>
        <v>0</v>
      </c>
      <c r="CG565" s="19">
        <f ca="1"/>
        <v>0</v>
      </c>
      <c r="CH565" s="19">
        <f t="shared" ca="1" si="540"/>
        <v>0</v>
      </c>
      <c r="CK565" s="198" cm="1">
        <f t="array" ref="CK565">IFERROR(MATCH(TRUE,INDEX($B$14:$B$117&gt;=CJ565,0),0),"")</f>
        <v>1</v>
      </c>
      <c r="CL565" s="194">
        <f t="shared" ca="1" si="541"/>
        <v>1.3963799927016407E-2</v>
      </c>
      <c r="CO565" s="194">
        <f t="shared" si="542"/>
        <v>0</v>
      </c>
      <c r="CP565" s="19">
        <f ca="1"/>
        <v>0</v>
      </c>
      <c r="CQ565" s="19">
        <f t="shared" ca="1" si="543"/>
        <v>0</v>
      </c>
      <c r="CT565" s="198" cm="1">
        <f t="array" ref="CT565">IFERROR(MATCH(TRUE,INDEX($B$14:$B$117&gt;=CS565,0),0),"")</f>
        <v>1</v>
      </c>
      <c r="CU565" s="194">
        <f t="shared" ca="1" si="544"/>
        <v>1.3963799927016407E-2</v>
      </c>
      <c r="CX565" s="194">
        <f t="shared" si="545"/>
        <v>0</v>
      </c>
      <c r="CY565" s="19" t="e">
        <f ca="1"/>
        <v>#N/A</v>
      </c>
      <c r="CZ565" s="19" t="e">
        <f t="shared" ca="1" si="546"/>
        <v>#N/A</v>
      </c>
      <c r="DC565" s="198" cm="1">
        <f t="array" ref="DC565">IFERROR(MATCH(TRUE,INDEX($B$14:$B$117&gt;=DB565,0),0),"")</f>
        <v>1</v>
      </c>
      <c r="DD565" s="194">
        <f t="shared" ca="1" si="547"/>
        <v>1.3963799927016407E-2</v>
      </c>
      <c r="DG565" s="194">
        <f t="shared" si="548"/>
        <v>0</v>
      </c>
      <c r="DH565" s="19" t="e">
        <f ca="1"/>
        <v>#N/A</v>
      </c>
      <c r="DI565" s="19" t="e">
        <f t="shared" ca="1" si="549"/>
        <v>#N/A</v>
      </c>
      <c r="DL565" s="198" cm="1">
        <f t="array" ref="DL565">IFERROR(MATCH(TRUE,INDEX($B$14:$B$117&gt;=DK565,0),0),"")</f>
        <v>1</v>
      </c>
      <c r="DM565" s="194">
        <f t="shared" ca="1" si="550"/>
        <v>1.3963799927016407E-2</v>
      </c>
      <c r="DP565" s="194">
        <f t="shared" si="551"/>
        <v>0</v>
      </c>
      <c r="DQ565" s="19" t="e">
        <f ca="1"/>
        <v>#N/A</v>
      </c>
      <c r="DR565" s="19" t="e">
        <f t="shared" ca="1" si="552"/>
        <v>#N/A</v>
      </c>
      <c r="DU565" s="198" cm="1">
        <f t="array" ref="DU565">IFERROR(MATCH(TRUE,INDEX($B$14:$B$117&gt;=DT565,0),0),"")</f>
        <v>1</v>
      </c>
      <c r="DV565" s="194">
        <f t="shared" ca="1" si="553"/>
        <v>1.3963799927016407E-2</v>
      </c>
      <c r="DY565" s="194">
        <f t="shared" si="554"/>
        <v>0</v>
      </c>
      <c r="DZ565" s="19" t="e">
        <f ca="1"/>
        <v>#N/A</v>
      </c>
      <c r="EA565" s="19" t="e">
        <f t="shared" ca="1" si="555"/>
        <v>#N/A</v>
      </c>
      <c r="ED565" s="198" cm="1">
        <f t="array" ref="ED565">IFERROR(MATCH(TRUE,INDEX($B$14:$B$117&gt;=EC565,0),0),"")</f>
        <v>1</v>
      </c>
      <c r="EE565" s="194">
        <f t="shared" ca="1" si="556"/>
        <v>1.3963799927016407E-2</v>
      </c>
      <c r="EH565" s="194">
        <f t="shared" si="557"/>
        <v>0</v>
      </c>
      <c r="EI565" s="19" t="e">
        <f ca="1"/>
        <v>#N/A</v>
      </c>
      <c r="EJ565" s="19" t="e">
        <f t="shared" ca="1" si="558"/>
        <v>#N/A</v>
      </c>
      <c r="EM565" s="198" cm="1">
        <f t="array" ref="EM565">IFERROR(MATCH(TRUE,INDEX($B$14:$B$117&gt;=EL565,0),0),"")</f>
        <v>1</v>
      </c>
      <c r="EN565" s="194">
        <f t="shared" ca="1" si="559"/>
        <v>1.3963799927016407E-2</v>
      </c>
      <c r="EQ565" s="194">
        <f t="shared" si="560"/>
        <v>0</v>
      </c>
      <c r="ER565" s="19" t="e">
        <f ca="1"/>
        <v>#N/A</v>
      </c>
      <c r="ES565" s="19" t="e">
        <f t="shared" ca="1" si="561"/>
        <v>#N/A</v>
      </c>
      <c r="EV565" s="198" cm="1">
        <f t="array" ref="EV565">IFERROR(MATCH(TRUE,INDEX($B$14:$B$117&gt;=EU565,0),0),"")</f>
        <v>1</v>
      </c>
      <c r="EW565" s="194">
        <f t="shared" ca="1" si="562"/>
        <v>1.3963799927016407E-2</v>
      </c>
      <c r="EZ565" s="194">
        <f t="shared" si="563"/>
        <v>0</v>
      </c>
      <c r="FA565" s="19" t="e">
        <f ca="1"/>
        <v>#N/A</v>
      </c>
      <c r="FB565" s="19" t="e">
        <f t="shared" ca="1" si="564"/>
        <v>#N/A</v>
      </c>
      <c r="FE565" s="198" cm="1">
        <f t="array" ref="FE565">IFERROR(MATCH(TRUE,INDEX($B$14:$B$117&gt;=FD565,0),0),"")</f>
        <v>1</v>
      </c>
      <c r="FF565" s="194">
        <f t="shared" ca="1" si="565"/>
        <v>1.3963799927016407E-2</v>
      </c>
      <c r="FI565" s="194">
        <f t="shared" si="566"/>
        <v>0</v>
      </c>
      <c r="FJ565" s="19" t="e">
        <f ca="1"/>
        <v>#N/A</v>
      </c>
      <c r="FK565" s="19" t="e">
        <f t="shared" ca="1" si="567"/>
        <v>#N/A</v>
      </c>
      <c r="FN565" s="198" cm="1">
        <f t="array" ref="FN565">IFERROR(MATCH(TRUE,INDEX($B$14:$B$117&gt;=FM565,0),0),"")</f>
        <v>1</v>
      </c>
      <c r="FO565" s="194">
        <f t="shared" ca="1" si="568"/>
        <v>1.3963799927016407E-2</v>
      </c>
      <c r="FR565" s="194">
        <f t="shared" si="569"/>
        <v>0</v>
      </c>
      <c r="FS565" s="19" t="e">
        <f ca="1"/>
        <v>#N/A</v>
      </c>
      <c r="FT565" s="19" t="e">
        <f t="shared" ca="1" si="570"/>
        <v>#N/A</v>
      </c>
      <c r="FW565" s="198" cm="1">
        <f t="array" ref="FW565">IFERROR(MATCH(TRUE,INDEX($B$14:$B$117&gt;=FV565,0),0),"")</f>
        <v>1</v>
      </c>
      <c r="FX565" s="194">
        <f t="shared" ca="1" si="571"/>
        <v>1.3963799927016407E-2</v>
      </c>
      <c r="GA565" s="194">
        <f t="shared" si="572"/>
        <v>0</v>
      </c>
      <c r="GB565" s="19" t="e">
        <f ca="1"/>
        <v>#N/A</v>
      </c>
      <c r="GC565" s="19" t="e">
        <f t="shared" ca="1" si="573"/>
        <v>#N/A</v>
      </c>
    </row>
    <row r="566" spans="8:185" x14ac:dyDescent="0.2">
      <c r="H566" s="198" cm="1">
        <f t="array" ref="H566">IFERROR(MATCH(TRUE,INDEX($B$14:$B$117&gt;=G566,0),0),"")</f>
        <v>1</v>
      </c>
      <c r="I566" s="194">
        <f t="shared" ca="1" si="518"/>
        <v>1.3963799927016407E-2</v>
      </c>
      <c r="L566" s="194">
        <f t="shared" si="574"/>
        <v>0</v>
      </c>
      <c r="M566" s="19">
        <f ca="1"/>
        <v>0</v>
      </c>
      <c r="N566" s="19">
        <f t="shared" ca="1" si="575"/>
        <v>0</v>
      </c>
      <c r="Q566" s="198" cm="1">
        <f t="array" ref="Q566">IFERROR(MATCH(TRUE,INDEX($B$14:$B$117&gt;=P566,0),0),"")</f>
        <v>1</v>
      </c>
      <c r="R566" s="194">
        <f t="shared" ca="1" si="519"/>
        <v>1.3963799927016407E-2</v>
      </c>
      <c r="U566" s="194">
        <f t="shared" si="576"/>
        <v>0</v>
      </c>
      <c r="V566" s="19">
        <f ca="1"/>
        <v>0</v>
      </c>
      <c r="W566" s="19">
        <f t="shared" ca="1" si="577"/>
        <v>0</v>
      </c>
      <c r="Z566" s="198" cm="1">
        <f t="array" ref="Z566">IFERROR(MATCH(TRUE,INDEX($B$14:$B$117&gt;=Y566,0),0),"")</f>
        <v>1</v>
      </c>
      <c r="AA566" s="194">
        <f t="shared" ca="1" si="520"/>
        <v>1.3963799927016407E-2</v>
      </c>
      <c r="AD566" s="194">
        <f t="shared" si="521"/>
        <v>0</v>
      </c>
      <c r="AE566" s="19">
        <f ca="1"/>
        <v>0</v>
      </c>
      <c r="AF566" s="19">
        <f t="shared" ca="1" si="522"/>
        <v>0</v>
      </c>
      <c r="AI566" s="198" cm="1">
        <f t="array" ref="AI566">IFERROR(MATCH(TRUE,INDEX($B$14:$B$117&gt;=AH566,0),0),"")</f>
        <v>1</v>
      </c>
      <c r="AJ566" s="194">
        <f t="shared" ca="1" si="523"/>
        <v>1.3963799927016407E-2</v>
      </c>
      <c r="AM566" s="194">
        <f t="shared" si="524"/>
        <v>0</v>
      </c>
      <c r="AN566" s="19">
        <f ca="1"/>
        <v>0</v>
      </c>
      <c r="AO566" s="19">
        <f t="shared" ca="1" si="525"/>
        <v>0</v>
      </c>
      <c r="AR566" s="198" cm="1">
        <f t="array" ref="AR566">IFERROR(MATCH(TRUE,INDEX($B$14:$B$117&gt;=AQ566,0),0),"")</f>
        <v>1</v>
      </c>
      <c r="AS566" s="194">
        <f t="shared" ca="1" si="526"/>
        <v>1.3963799927016407E-2</v>
      </c>
      <c r="AV566" s="194">
        <f t="shared" si="527"/>
        <v>0</v>
      </c>
      <c r="AW566" s="19">
        <f ca="1"/>
        <v>0</v>
      </c>
      <c r="AX566" s="19">
        <f t="shared" ca="1" si="528"/>
        <v>0</v>
      </c>
      <c r="BA566" s="198" cm="1">
        <f t="array" ref="BA566">IFERROR(MATCH(TRUE,INDEX($B$14:$B$117&gt;=AZ566,0),0),"")</f>
        <v>1</v>
      </c>
      <c r="BB566" s="194">
        <f t="shared" ca="1" si="529"/>
        <v>1.3963799927016407E-2</v>
      </c>
      <c r="BE566" s="194">
        <f t="shared" si="530"/>
        <v>0</v>
      </c>
      <c r="BF566" s="19">
        <f ca="1"/>
        <v>0</v>
      </c>
      <c r="BG566" s="19">
        <f t="shared" ca="1" si="531"/>
        <v>0</v>
      </c>
      <c r="BJ566" s="198" cm="1">
        <f t="array" ref="BJ566">IFERROR(MATCH(TRUE,INDEX($B$14:$B$117&gt;=BI566,0),0),"")</f>
        <v>1</v>
      </c>
      <c r="BK566" s="194">
        <f t="shared" ca="1" si="532"/>
        <v>1.3963799927016407E-2</v>
      </c>
      <c r="BN566" s="194">
        <f t="shared" si="533"/>
        <v>0</v>
      </c>
      <c r="BO566" s="19">
        <f ca="1"/>
        <v>0</v>
      </c>
      <c r="BP566" s="19">
        <f t="shared" ca="1" si="534"/>
        <v>0</v>
      </c>
      <c r="BS566" s="198" cm="1">
        <f t="array" ref="BS566">IFERROR(MATCH(TRUE,INDEX($B$14:$B$117&gt;=BR566,0),0),"")</f>
        <v>1</v>
      </c>
      <c r="BT566" s="194">
        <f t="shared" ca="1" si="535"/>
        <v>1.3963799927016407E-2</v>
      </c>
      <c r="BW566" s="194">
        <f t="shared" si="536"/>
        <v>0</v>
      </c>
      <c r="BX566" s="19">
        <f ca="1"/>
        <v>0</v>
      </c>
      <c r="BY566" s="19">
        <f t="shared" ca="1" si="537"/>
        <v>0</v>
      </c>
      <c r="CB566" s="198" cm="1">
        <f t="array" ref="CB566">IFERROR(MATCH(TRUE,INDEX($B$14:$B$117&gt;=CA566,0),0),"")</f>
        <v>1</v>
      </c>
      <c r="CC566" s="194">
        <f t="shared" ca="1" si="538"/>
        <v>1.3963799927016407E-2</v>
      </c>
      <c r="CF566" s="194">
        <f t="shared" si="539"/>
        <v>0</v>
      </c>
      <c r="CG566" s="19">
        <f ca="1"/>
        <v>0</v>
      </c>
      <c r="CH566" s="19">
        <f t="shared" ca="1" si="540"/>
        <v>0</v>
      </c>
      <c r="CK566" s="198" cm="1">
        <f t="array" ref="CK566">IFERROR(MATCH(TRUE,INDEX($B$14:$B$117&gt;=CJ566,0),0),"")</f>
        <v>1</v>
      </c>
      <c r="CL566" s="194">
        <f t="shared" ca="1" si="541"/>
        <v>1.3963799927016407E-2</v>
      </c>
      <c r="CO566" s="194">
        <f t="shared" si="542"/>
        <v>0</v>
      </c>
      <c r="CP566" s="19">
        <f ca="1"/>
        <v>0</v>
      </c>
      <c r="CQ566" s="19">
        <f t="shared" ca="1" si="543"/>
        <v>0</v>
      </c>
      <c r="CT566" s="198" cm="1">
        <f t="array" ref="CT566">IFERROR(MATCH(TRUE,INDEX($B$14:$B$117&gt;=CS566,0),0),"")</f>
        <v>1</v>
      </c>
      <c r="CU566" s="194">
        <f t="shared" ca="1" si="544"/>
        <v>1.3963799927016407E-2</v>
      </c>
      <c r="CX566" s="194">
        <f t="shared" si="545"/>
        <v>0</v>
      </c>
      <c r="CY566" s="19" t="e">
        <f ca="1"/>
        <v>#N/A</v>
      </c>
      <c r="CZ566" s="19" t="e">
        <f t="shared" ca="1" si="546"/>
        <v>#N/A</v>
      </c>
      <c r="DC566" s="198" cm="1">
        <f t="array" ref="DC566">IFERROR(MATCH(TRUE,INDEX($B$14:$B$117&gt;=DB566,0),0),"")</f>
        <v>1</v>
      </c>
      <c r="DD566" s="194">
        <f t="shared" ca="1" si="547"/>
        <v>1.3963799927016407E-2</v>
      </c>
      <c r="DG566" s="194">
        <f t="shared" si="548"/>
        <v>0</v>
      </c>
      <c r="DH566" s="19" t="e">
        <f ca="1"/>
        <v>#N/A</v>
      </c>
      <c r="DI566" s="19" t="e">
        <f t="shared" ca="1" si="549"/>
        <v>#N/A</v>
      </c>
      <c r="DL566" s="198" cm="1">
        <f t="array" ref="DL566">IFERROR(MATCH(TRUE,INDEX($B$14:$B$117&gt;=DK566,0),0),"")</f>
        <v>1</v>
      </c>
      <c r="DM566" s="194">
        <f t="shared" ca="1" si="550"/>
        <v>1.3963799927016407E-2</v>
      </c>
      <c r="DP566" s="194">
        <f t="shared" si="551"/>
        <v>0</v>
      </c>
      <c r="DQ566" s="19" t="e">
        <f ca="1"/>
        <v>#N/A</v>
      </c>
      <c r="DR566" s="19" t="e">
        <f t="shared" ca="1" si="552"/>
        <v>#N/A</v>
      </c>
      <c r="DU566" s="198" cm="1">
        <f t="array" ref="DU566">IFERROR(MATCH(TRUE,INDEX($B$14:$B$117&gt;=DT566,0),0),"")</f>
        <v>1</v>
      </c>
      <c r="DV566" s="194">
        <f t="shared" ca="1" si="553"/>
        <v>1.3963799927016407E-2</v>
      </c>
      <c r="DY566" s="194">
        <f t="shared" si="554"/>
        <v>0</v>
      </c>
      <c r="DZ566" s="19" t="e">
        <f ca="1"/>
        <v>#N/A</v>
      </c>
      <c r="EA566" s="19" t="e">
        <f t="shared" ca="1" si="555"/>
        <v>#N/A</v>
      </c>
      <c r="ED566" s="198" cm="1">
        <f t="array" ref="ED566">IFERROR(MATCH(TRUE,INDEX($B$14:$B$117&gt;=EC566,0),0),"")</f>
        <v>1</v>
      </c>
      <c r="EE566" s="194">
        <f t="shared" ca="1" si="556"/>
        <v>1.3963799927016407E-2</v>
      </c>
      <c r="EH566" s="194">
        <f t="shared" si="557"/>
        <v>0</v>
      </c>
      <c r="EI566" s="19" t="e">
        <f ca="1"/>
        <v>#N/A</v>
      </c>
      <c r="EJ566" s="19" t="e">
        <f t="shared" ca="1" si="558"/>
        <v>#N/A</v>
      </c>
      <c r="EM566" s="198" cm="1">
        <f t="array" ref="EM566">IFERROR(MATCH(TRUE,INDEX($B$14:$B$117&gt;=EL566,0),0),"")</f>
        <v>1</v>
      </c>
      <c r="EN566" s="194">
        <f t="shared" ca="1" si="559"/>
        <v>1.3963799927016407E-2</v>
      </c>
      <c r="EQ566" s="194">
        <f t="shared" si="560"/>
        <v>0</v>
      </c>
      <c r="ER566" s="19" t="e">
        <f ca="1"/>
        <v>#N/A</v>
      </c>
      <c r="ES566" s="19" t="e">
        <f t="shared" ca="1" si="561"/>
        <v>#N/A</v>
      </c>
      <c r="EV566" s="198" cm="1">
        <f t="array" ref="EV566">IFERROR(MATCH(TRUE,INDEX($B$14:$B$117&gt;=EU566,0),0),"")</f>
        <v>1</v>
      </c>
      <c r="EW566" s="194">
        <f t="shared" ca="1" si="562"/>
        <v>1.3963799927016407E-2</v>
      </c>
      <c r="EZ566" s="194">
        <f t="shared" si="563"/>
        <v>0</v>
      </c>
      <c r="FA566" s="19" t="e">
        <f ca="1"/>
        <v>#N/A</v>
      </c>
      <c r="FB566" s="19" t="e">
        <f t="shared" ca="1" si="564"/>
        <v>#N/A</v>
      </c>
      <c r="FE566" s="198" cm="1">
        <f t="array" ref="FE566">IFERROR(MATCH(TRUE,INDEX($B$14:$B$117&gt;=FD566,0),0),"")</f>
        <v>1</v>
      </c>
      <c r="FF566" s="194">
        <f t="shared" ca="1" si="565"/>
        <v>1.3963799927016407E-2</v>
      </c>
      <c r="FI566" s="194">
        <f t="shared" si="566"/>
        <v>0</v>
      </c>
      <c r="FJ566" s="19" t="e">
        <f ca="1"/>
        <v>#N/A</v>
      </c>
      <c r="FK566" s="19" t="e">
        <f t="shared" ca="1" si="567"/>
        <v>#N/A</v>
      </c>
      <c r="FN566" s="198" cm="1">
        <f t="array" ref="FN566">IFERROR(MATCH(TRUE,INDEX($B$14:$B$117&gt;=FM566,0),0),"")</f>
        <v>1</v>
      </c>
      <c r="FO566" s="194">
        <f t="shared" ca="1" si="568"/>
        <v>1.3963799927016407E-2</v>
      </c>
      <c r="FR566" s="194">
        <f t="shared" si="569"/>
        <v>0</v>
      </c>
      <c r="FS566" s="19" t="e">
        <f ca="1"/>
        <v>#N/A</v>
      </c>
      <c r="FT566" s="19" t="e">
        <f t="shared" ca="1" si="570"/>
        <v>#N/A</v>
      </c>
      <c r="FW566" s="198" cm="1">
        <f t="array" ref="FW566">IFERROR(MATCH(TRUE,INDEX($B$14:$B$117&gt;=FV566,0),0),"")</f>
        <v>1</v>
      </c>
      <c r="FX566" s="194">
        <f t="shared" ca="1" si="571"/>
        <v>1.3963799927016407E-2</v>
      </c>
      <c r="GA566" s="194">
        <f t="shared" si="572"/>
        <v>0</v>
      </c>
      <c r="GB566" s="19" t="e">
        <f ca="1"/>
        <v>#N/A</v>
      </c>
      <c r="GC566" s="19" t="e">
        <f t="shared" ca="1" si="573"/>
        <v>#N/A</v>
      </c>
    </row>
    <row r="567" spans="8:185" x14ac:dyDescent="0.2">
      <c r="H567" s="198" cm="1">
        <f t="array" ref="H567">IFERROR(MATCH(TRUE,INDEX($B$14:$B$117&gt;=G567,0),0),"")</f>
        <v>1</v>
      </c>
      <c r="I567" s="194">
        <f t="shared" ca="1" si="518"/>
        <v>1.3963799927016407E-2</v>
      </c>
      <c r="L567" s="194">
        <f t="shared" si="574"/>
        <v>0</v>
      </c>
      <c r="M567" s="19">
        <f ca="1"/>
        <v>0</v>
      </c>
      <c r="N567" s="19">
        <f t="shared" ca="1" si="575"/>
        <v>0</v>
      </c>
      <c r="Q567" s="198" cm="1">
        <f t="array" ref="Q567">IFERROR(MATCH(TRUE,INDEX($B$14:$B$117&gt;=P567,0),0),"")</f>
        <v>1</v>
      </c>
      <c r="R567" s="194">
        <f t="shared" ca="1" si="519"/>
        <v>1.3963799927016407E-2</v>
      </c>
      <c r="U567" s="194">
        <f t="shared" si="576"/>
        <v>0</v>
      </c>
      <c r="V567" s="19">
        <f ca="1"/>
        <v>0</v>
      </c>
      <c r="W567" s="19">
        <f t="shared" ca="1" si="577"/>
        <v>0</v>
      </c>
      <c r="Z567" s="198" cm="1">
        <f t="array" ref="Z567">IFERROR(MATCH(TRUE,INDEX($B$14:$B$117&gt;=Y567,0),0),"")</f>
        <v>1</v>
      </c>
      <c r="AA567" s="194">
        <f t="shared" ca="1" si="520"/>
        <v>1.3963799927016407E-2</v>
      </c>
      <c r="AD567" s="194">
        <f t="shared" si="521"/>
        <v>0</v>
      </c>
      <c r="AE567" s="19">
        <f ca="1"/>
        <v>0</v>
      </c>
      <c r="AF567" s="19">
        <f t="shared" ca="1" si="522"/>
        <v>0</v>
      </c>
      <c r="AI567" s="198" cm="1">
        <f t="array" ref="AI567">IFERROR(MATCH(TRUE,INDEX($B$14:$B$117&gt;=AH567,0),0),"")</f>
        <v>1</v>
      </c>
      <c r="AJ567" s="194">
        <f t="shared" ca="1" si="523"/>
        <v>1.3963799927016407E-2</v>
      </c>
      <c r="AM567" s="194">
        <f t="shared" si="524"/>
        <v>0</v>
      </c>
      <c r="AN567" s="19">
        <f ca="1"/>
        <v>0</v>
      </c>
      <c r="AO567" s="19">
        <f t="shared" ca="1" si="525"/>
        <v>0</v>
      </c>
      <c r="AR567" s="198" cm="1">
        <f t="array" ref="AR567">IFERROR(MATCH(TRUE,INDEX($B$14:$B$117&gt;=AQ567,0),0),"")</f>
        <v>1</v>
      </c>
      <c r="AS567" s="194">
        <f t="shared" ca="1" si="526"/>
        <v>1.3963799927016407E-2</v>
      </c>
      <c r="AV567" s="194">
        <f t="shared" si="527"/>
        <v>0</v>
      </c>
      <c r="AW567" s="19">
        <f ca="1"/>
        <v>0</v>
      </c>
      <c r="AX567" s="19">
        <f t="shared" ca="1" si="528"/>
        <v>0</v>
      </c>
      <c r="BA567" s="198" cm="1">
        <f t="array" ref="BA567">IFERROR(MATCH(TRUE,INDEX($B$14:$B$117&gt;=AZ567,0),0),"")</f>
        <v>1</v>
      </c>
      <c r="BB567" s="194">
        <f t="shared" ca="1" si="529"/>
        <v>1.3963799927016407E-2</v>
      </c>
      <c r="BE567" s="194">
        <f t="shared" si="530"/>
        <v>0</v>
      </c>
      <c r="BF567" s="19">
        <f ca="1"/>
        <v>0</v>
      </c>
      <c r="BG567" s="19">
        <f t="shared" ca="1" si="531"/>
        <v>0</v>
      </c>
      <c r="BJ567" s="198" cm="1">
        <f t="array" ref="BJ567">IFERROR(MATCH(TRUE,INDEX($B$14:$B$117&gt;=BI567,0),0),"")</f>
        <v>1</v>
      </c>
      <c r="BK567" s="194">
        <f t="shared" ca="1" si="532"/>
        <v>1.3963799927016407E-2</v>
      </c>
      <c r="BN567" s="194">
        <f t="shared" si="533"/>
        <v>0</v>
      </c>
      <c r="BO567" s="19">
        <f ca="1"/>
        <v>0</v>
      </c>
      <c r="BP567" s="19">
        <f t="shared" ca="1" si="534"/>
        <v>0</v>
      </c>
      <c r="BS567" s="198" cm="1">
        <f t="array" ref="BS567">IFERROR(MATCH(TRUE,INDEX($B$14:$B$117&gt;=BR567,0),0),"")</f>
        <v>1</v>
      </c>
      <c r="BT567" s="194">
        <f t="shared" ca="1" si="535"/>
        <v>1.3963799927016407E-2</v>
      </c>
      <c r="BW567" s="194">
        <f t="shared" si="536"/>
        <v>0</v>
      </c>
      <c r="BX567" s="19">
        <f ca="1"/>
        <v>0</v>
      </c>
      <c r="BY567" s="19">
        <f t="shared" ca="1" si="537"/>
        <v>0</v>
      </c>
      <c r="CB567" s="198" cm="1">
        <f t="array" ref="CB567">IFERROR(MATCH(TRUE,INDEX($B$14:$B$117&gt;=CA567,0),0),"")</f>
        <v>1</v>
      </c>
      <c r="CC567" s="194">
        <f t="shared" ca="1" si="538"/>
        <v>1.3963799927016407E-2</v>
      </c>
      <c r="CF567" s="194">
        <f t="shared" si="539"/>
        <v>0</v>
      </c>
      <c r="CG567" s="19">
        <f ca="1"/>
        <v>0</v>
      </c>
      <c r="CH567" s="19">
        <f t="shared" ca="1" si="540"/>
        <v>0</v>
      </c>
      <c r="CK567" s="198" cm="1">
        <f t="array" ref="CK567">IFERROR(MATCH(TRUE,INDEX($B$14:$B$117&gt;=CJ567,0),0),"")</f>
        <v>1</v>
      </c>
      <c r="CL567" s="194">
        <f t="shared" ca="1" si="541"/>
        <v>1.3963799927016407E-2</v>
      </c>
      <c r="CO567" s="194">
        <f t="shared" si="542"/>
        <v>0</v>
      </c>
      <c r="CP567" s="19">
        <f ca="1"/>
        <v>0</v>
      </c>
      <c r="CQ567" s="19">
        <f t="shared" ca="1" si="543"/>
        <v>0</v>
      </c>
      <c r="CT567" s="198" cm="1">
        <f t="array" ref="CT567">IFERROR(MATCH(TRUE,INDEX($B$14:$B$117&gt;=CS567,0),0),"")</f>
        <v>1</v>
      </c>
      <c r="CU567" s="194">
        <f t="shared" ca="1" si="544"/>
        <v>1.3963799927016407E-2</v>
      </c>
      <c r="CX567" s="194">
        <f t="shared" si="545"/>
        <v>0</v>
      </c>
      <c r="CY567" s="19" t="e">
        <f ca="1"/>
        <v>#N/A</v>
      </c>
      <c r="CZ567" s="19" t="e">
        <f t="shared" ca="1" si="546"/>
        <v>#N/A</v>
      </c>
      <c r="DC567" s="198" cm="1">
        <f t="array" ref="DC567">IFERROR(MATCH(TRUE,INDEX($B$14:$B$117&gt;=DB567,0),0),"")</f>
        <v>1</v>
      </c>
      <c r="DD567" s="194">
        <f t="shared" ca="1" si="547"/>
        <v>1.3963799927016407E-2</v>
      </c>
      <c r="DG567" s="194">
        <f t="shared" si="548"/>
        <v>0</v>
      </c>
      <c r="DH567" s="19" t="e">
        <f ca="1"/>
        <v>#N/A</v>
      </c>
      <c r="DI567" s="19" t="e">
        <f t="shared" ca="1" si="549"/>
        <v>#N/A</v>
      </c>
      <c r="DL567" s="198" cm="1">
        <f t="array" ref="DL567">IFERROR(MATCH(TRUE,INDEX($B$14:$B$117&gt;=DK567,0),0),"")</f>
        <v>1</v>
      </c>
      <c r="DM567" s="194">
        <f t="shared" ca="1" si="550"/>
        <v>1.3963799927016407E-2</v>
      </c>
      <c r="DP567" s="194">
        <f t="shared" si="551"/>
        <v>0</v>
      </c>
      <c r="DQ567" s="19" t="e">
        <f ca="1"/>
        <v>#N/A</v>
      </c>
      <c r="DR567" s="19" t="e">
        <f t="shared" ca="1" si="552"/>
        <v>#N/A</v>
      </c>
      <c r="DU567" s="198" cm="1">
        <f t="array" ref="DU567">IFERROR(MATCH(TRUE,INDEX($B$14:$B$117&gt;=DT567,0),0),"")</f>
        <v>1</v>
      </c>
      <c r="DV567" s="194">
        <f t="shared" ca="1" si="553"/>
        <v>1.3963799927016407E-2</v>
      </c>
      <c r="DY567" s="194">
        <f t="shared" si="554"/>
        <v>0</v>
      </c>
      <c r="DZ567" s="19" t="e">
        <f ca="1"/>
        <v>#N/A</v>
      </c>
      <c r="EA567" s="19" t="e">
        <f t="shared" ca="1" si="555"/>
        <v>#N/A</v>
      </c>
      <c r="ED567" s="198" cm="1">
        <f t="array" ref="ED567">IFERROR(MATCH(TRUE,INDEX($B$14:$B$117&gt;=EC567,0),0),"")</f>
        <v>1</v>
      </c>
      <c r="EE567" s="194">
        <f t="shared" ca="1" si="556"/>
        <v>1.3963799927016407E-2</v>
      </c>
      <c r="EH567" s="194">
        <f t="shared" si="557"/>
        <v>0</v>
      </c>
      <c r="EI567" s="19" t="e">
        <f ca="1"/>
        <v>#N/A</v>
      </c>
      <c r="EJ567" s="19" t="e">
        <f t="shared" ca="1" si="558"/>
        <v>#N/A</v>
      </c>
      <c r="EM567" s="198" cm="1">
        <f t="array" ref="EM567">IFERROR(MATCH(TRUE,INDEX($B$14:$B$117&gt;=EL567,0),0),"")</f>
        <v>1</v>
      </c>
      <c r="EN567" s="194">
        <f t="shared" ca="1" si="559"/>
        <v>1.3963799927016407E-2</v>
      </c>
      <c r="EQ567" s="194">
        <f t="shared" si="560"/>
        <v>0</v>
      </c>
      <c r="ER567" s="19" t="e">
        <f ca="1"/>
        <v>#N/A</v>
      </c>
      <c r="ES567" s="19" t="e">
        <f t="shared" ca="1" si="561"/>
        <v>#N/A</v>
      </c>
      <c r="EV567" s="198" cm="1">
        <f t="array" ref="EV567">IFERROR(MATCH(TRUE,INDEX($B$14:$B$117&gt;=EU567,0),0),"")</f>
        <v>1</v>
      </c>
      <c r="EW567" s="194">
        <f t="shared" ca="1" si="562"/>
        <v>1.3963799927016407E-2</v>
      </c>
      <c r="EZ567" s="194">
        <f t="shared" si="563"/>
        <v>0</v>
      </c>
      <c r="FA567" s="19" t="e">
        <f ca="1"/>
        <v>#N/A</v>
      </c>
      <c r="FB567" s="19" t="e">
        <f t="shared" ca="1" si="564"/>
        <v>#N/A</v>
      </c>
      <c r="FE567" s="198" cm="1">
        <f t="array" ref="FE567">IFERROR(MATCH(TRUE,INDEX($B$14:$B$117&gt;=FD567,0),0),"")</f>
        <v>1</v>
      </c>
      <c r="FF567" s="194">
        <f t="shared" ca="1" si="565"/>
        <v>1.3963799927016407E-2</v>
      </c>
      <c r="FI567" s="194">
        <f t="shared" si="566"/>
        <v>0</v>
      </c>
      <c r="FJ567" s="19" t="e">
        <f ca="1"/>
        <v>#N/A</v>
      </c>
      <c r="FK567" s="19" t="e">
        <f t="shared" ca="1" si="567"/>
        <v>#N/A</v>
      </c>
      <c r="FN567" s="198" cm="1">
        <f t="array" ref="FN567">IFERROR(MATCH(TRUE,INDEX($B$14:$B$117&gt;=FM567,0),0),"")</f>
        <v>1</v>
      </c>
      <c r="FO567" s="194">
        <f t="shared" ca="1" si="568"/>
        <v>1.3963799927016407E-2</v>
      </c>
      <c r="FR567" s="194">
        <f t="shared" si="569"/>
        <v>0</v>
      </c>
      <c r="FS567" s="19" t="e">
        <f ca="1"/>
        <v>#N/A</v>
      </c>
      <c r="FT567" s="19" t="e">
        <f t="shared" ca="1" si="570"/>
        <v>#N/A</v>
      </c>
      <c r="FW567" s="198" cm="1">
        <f t="array" ref="FW567">IFERROR(MATCH(TRUE,INDEX($B$14:$B$117&gt;=FV567,0),0),"")</f>
        <v>1</v>
      </c>
      <c r="FX567" s="194">
        <f t="shared" ca="1" si="571"/>
        <v>1.3963799927016407E-2</v>
      </c>
      <c r="GA567" s="194">
        <f t="shared" si="572"/>
        <v>0</v>
      </c>
      <c r="GB567" s="19" t="e">
        <f ca="1"/>
        <v>#N/A</v>
      </c>
      <c r="GC567" s="19" t="e">
        <f t="shared" ca="1" si="573"/>
        <v>#N/A</v>
      </c>
    </row>
    <row r="568" spans="8:185" x14ac:dyDescent="0.2">
      <c r="H568" s="198" cm="1">
        <f t="array" ref="H568">IFERROR(MATCH(TRUE,INDEX($B$14:$B$117&gt;=G568,0),0),"")</f>
        <v>1</v>
      </c>
      <c r="I568" s="194">
        <f t="shared" ca="1" si="518"/>
        <v>1.3963799927016407E-2</v>
      </c>
      <c r="L568" s="194">
        <f t="shared" si="574"/>
        <v>0</v>
      </c>
      <c r="M568" s="19">
        <f ca="1"/>
        <v>0</v>
      </c>
      <c r="N568" s="19">
        <f t="shared" ca="1" si="575"/>
        <v>0</v>
      </c>
      <c r="Q568" s="198" cm="1">
        <f t="array" ref="Q568">IFERROR(MATCH(TRUE,INDEX($B$14:$B$117&gt;=P568,0),0),"")</f>
        <v>1</v>
      </c>
      <c r="R568" s="194">
        <f t="shared" ca="1" si="519"/>
        <v>1.3963799927016407E-2</v>
      </c>
      <c r="U568" s="194">
        <f t="shared" si="576"/>
        <v>0</v>
      </c>
      <c r="V568" s="19">
        <f ca="1"/>
        <v>0</v>
      </c>
      <c r="W568" s="19">
        <f t="shared" ca="1" si="577"/>
        <v>0</v>
      </c>
      <c r="Z568" s="198" cm="1">
        <f t="array" ref="Z568">IFERROR(MATCH(TRUE,INDEX($B$14:$B$117&gt;=Y568,0),0),"")</f>
        <v>1</v>
      </c>
      <c r="AA568" s="194">
        <f t="shared" ca="1" si="520"/>
        <v>1.3963799927016407E-2</v>
      </c>
      <c r="AD568" s="194">
        <f t="shared" si="521"/>
        <v>0</v>
      </c>
      <c r="AE568" s="19">
        <f ca="1"/>
        <v>0</v>
      </c>
      <c r="AF568" s="19">
        <f t="shared" ca="1" si="522"/>
        <v>0</v>
      </c>
      <c r="AI568" s="198" cm="1">
        <f t="array" ref="AI568">IFERROR(MATCH(TRUE,INDEX($B$14:$B$117&gt;=AH568,0),0),"")</f>
        <v>1</v>
      </c>
      <c r="AJ568" s="194">
        <f t="shared" ca="1" si="523"/>
        <v>1.3963799927016407E-2</v>
      </c>
      <c r="AM568" s="194">
        <f t="shared" si="524"/>
        <v>0</v>
      </c>
      <c r="AN568" s="19">
        <f ca="1"/>
        <v>0</v>
      </c>
      <c r="AO568" s="19">
        <f t="shared" ca="1" si="525"/>
        <v>0</v>
      </c>
      <c r="AR568" s="198" cm="1">
        <f t="array" ref="AR568">IFERROR(MATCH(TRUE,INDEX($B$14:$B$117&gt;=AQ568,0),0),"")</f>
        <v>1</v>
      </c>
      <c r="AS568" s="194">
        <f t="shared" ca="1" si="526"/>
        <v>1.3963799927016407E-2</v>
      </c>
      <c r="AV568" s="194">
        <f t="shared" si="527"/>
        <v>0</v>
      </c>
      <c r="AW568" s="19">
        <f ca="1"/>
        <v>0</v>
      </c>
      <c r="AX568" s="19">
        <f t="shared" ca="1" si="528"/>
        <v>0</v>
      </c>
      <c r="BA568" s="198" cm="1">
        <f t="array" ref="BA568">IFERROR(MATCH(TRUE,INDEX($B$14:$B$117&gt;=AZ568,0),0),"")</f>
        <v>1</v>
      </c>
      <c r="BB568" s="194">
        <f t="shared" ca="1" si="529"/>
        <v>1.3963799927016407E-2</v>
      </c>
      <c r="BE568" s="194">
        <f t="shared" si="530"/>
        <v>0</v>
      </c>
      <c r="BF568" s="19">
        <f ca="1"/>
        <v>0</v>
      </c>
      <c r="BG568" s="19">
        <f t="shared" ca="1" si="531"/>
        <v>0</v>
      </c>
      <c r="BJ568" s="198" cm="1">
        <f t="array" ref="BJ568">IFERROR(MATCH(TRUE,INDEX($B$14:$B$117&gt;=BI568,0),0),"")</f>
        <v>1</v>
      </c>
      <c r="BK568" s="194">
        <f t="shared" ca="1" si="532"/>
        <v>1.3963799927016407E-2</v>
      </c>
      <c r="BN568" s="194">
        <f t="shared" si="533"/>
        <v>0</v>
      </c>
      <c r="BO568" s="19">
        <f ca="1"/>
        <v>0</v>
      </c>
      <c r="BP568" s="19">
        <f t="shared" ca="1" si="534"/>
        <v>0</v>
      </c>
      <c r="BS568" s="198" cm="1">
        <f t="array" ref="BS568">IFERROR(MATCH(TRUE,INDEX($B$14:$B$117&gt;=BR568,0),0),"")</f>
        <v>1</v>
      </c>
      <c r="BT568" s="194">
        <f t="shared" ca="1" si="535"/>
        <v>1.3963799927016407E-2</v>
      </c>
      <c r="BW568" s="194">
        <f t="shared" si="536"/>
        <v>0</v>
      </c>
      <c r="BX568" s="19">
        <f ca="1"/>
        <v>0</v>
      </c>
      <c r="BY568" s="19">
        <f t="shared" ca="1" si="537"/>
        <v>0</v>
      </c>
      <c r="CB568" s="198" cm="1">
        <f t="array" ref="CB568">IFERROR(MATCH(TRUE,INDEX($B$14:$B$117&gt;=CA568,0),0),"")</f>
        <v>1</v>
      </c>
      <c r="CC568" s="194">
        <f t="shared" ca="1" si="538"/>
        <v>1.3963799927016407E-2</v>
      </c>
      <c r="CF568" s="194">
        <f t="shared" si="539"/>
        <v>0</v>
      </c>
      <c r="CG568" s="19">
        <f ca="1"/>
        <v>0</v>
      </c>
      <c r="CH568" s="19">
        <f t="shared" ca="1" si="540"/>
        <v>0</v>
      </c>
      <c r="CK568" s="198" cm="1">
        <f t="array" ref="CK568">IFERROR(MATCH(TRUE,INDEX($B$14:$B$117&gt;=CJ568,0),0),"")</f>
        <v>1</v>
      </c>
      <c r="CL568" s="194">
        <f t="shared" ca="1" si="541"/>
        <v>1.3963799927016407E-2</v>
      </c>
      <c r="CO568" s="194">
        <f t="shared" si="542"/>
        <v>0</v>
      </c>
      <c r="CP568" s="19">
        <f ca="1"/>
        <v>0</v>
      </c>
      <c r="CQ568" s="19">
        <f t="shared" ca="1" si="543"/>
        <v>0</v>
      </c>
      <c r="CT568" s="198" cm="1">
        <f t="array" ref="CT568">IFERROR(MATCH(TRUE,INDEX($B$14:$B$117&gt;=CS568,0),0),"")</f>
        <v>1</v>
      </c>
      <c r="CU568" s="194">
        <f t="shared" ca="1" si="544"/>
        <v>1.3963799927016407E-2</v>
      </c>
      <c r="CX568" s="194">
        <f t="shared" si="545"/>
        <v>0</v>
      </c>
      <c r="CY568" s="19" t="e">
        <f ca="1"/>
        <v>#N/A</v>
      </c>
      <c r="CZ568" s="19" t="e">
        <f t="shared" ca="1" si="546"/>
        <v>#N/A</v>
      </c>
      <c r="DC568" s="198" cm="1">
        <f t="array" ref="DC568">IFERROR(MATCH(TRUE,INDEX($B$14:$B$117&gt;=DB568,0),0),"")</f>
        <v>1</v>
      </c>
      <c r="DD568" s="194">
        <f t="shared" ca="1" si="547"/>
        <v>1.3963799927016407E-2</v>
      </c>
      <c r="DG568" s="194">
        <f t="shared" si="548"/>
        <v>0</v>
      </c>
      <c r="DH568" s="19" t="e">
        <f ca="1"/>
        <v>#N/A</v>
      </c>
      <c r="DI568" s="19" t="e">
        <f t="shared" ca="1" si="549"/>
        <v>#N/A</v>
      </c>
      <c r="DL568" s="198" cm="1">
        <f t="array" ref="DL568">IFERROR(MATCH(TRUE,INDEX($B$14:$B$117&gt;=DK568,0),0),"")</f>
        <v>1</v>
      </c>
      <c r="DM568" s="194">
        <f t="shared" ca="1" si="550"/>
        <v>1.3963799927016407E-2</v>
      </c>
      <c r="DP568" s="194">
        <f t="shared" si="551"/>
        <v>0</v>
      </c>
      <c r="DQ568" s="19" t="e">
        <f ca="1"/>
        <v>#N/A</v>
      </c>
      <c r="DR568" s="19" t="e">
        <f t="shared" ca="1" si="552"/>
        <v>#N/A</v>
      </c>
      <c r="DU568" s="198" cm="1">
        <f t="array" ref="DU568">IFERROR(MATCH(TRUE,INDEX($B$14:$B$117&gt;=DT568,0),0),"")</f>
        <v>1</v>
      </c>
      <c r="DV568" s="194">
        <f t="shared" ca="1" si="553"/>
        <v>1.3963799927016407E-2</v>
      </c>
      <c r="DY568" s="194">
        <f t="shared" si="554"/>
        <v>0</v>
      </c>
      <c r="DZ568" s="19" t="e">
        <f ca="1"/>
        <v>#N/A</v>
      </c>
      <c r="EA568" s="19" t="e">
        <f t="shared" ca="1" si="555"/>
        <v>#N/A</v>
      </c>
      <c r="ED568" s="198" cm="1">
        <f t="array" ref="ED568">IFERROR(MATCH(TRUE,INDEX($B$14:$B$117&gt;=EC568,0),0),"")</f>
        <v>1</v>
      </c>
      <c r="EE568" s="194">
        <f t="shared" ca="1" si="556"/>
        <v>1.3963799927016407E-2</v>
      </c>
      <c r="EH568" s="194">
        <f t="shared" si="557"/>
        <v>0</v>
      </c>
      <c r="EI568" s="19" t="e">
        <f ca="1"/>
        <v>#N/A</v>
      </c>
      <c r="EJ568" s="19" t="e">
        <f t="shared" ca="1" si="558"/>
        <v>#N/A</v>
      </c>
      <c r="EM568" s="198" cm="1">
        <f t="array" ref="EM568">IFERROR(MATCH(TRUE,INDEX($B$14:$B$117&gt;=EL568,0),0),"")</f>
        <v>1</v>
      </c>
      <c r="EN568" s="194">
        <f t="shared" ca="1" si="559"/>
        <v>1.3963799927016407E-2</v>
      </c>
      <c r="EQ568" s="194">
        <f t="shared" si="560"/>
        <v>0</v>
      </c>
      <c r="ER568" s="19" t="e">
        <f ca="1"/>
        <v>#N/A</v>
      </c>
      <c r="ES568" s="19" t="e">
        <f t="shared" ca="1" si="561"/>
        <v>#N/A</v>
      </c>
      <c r="EV568" s="198" cm="1">
        <f t="array" ref="EV568">IFERROR(MATCH(TRUE,INDEX($B$14:$B$117&gt;=EU568,0),0),"")</f>
        <v>1</v>
      </c>
      <c r="EW568" s="194">
        <f t="shared" ca="1" si="562"/>
        <v>1.3963799927016407E-2</v>
      </c>
      <c r="EZ568" s="194">
        <f t="shared" si="563"/>
        <v>0</v>
      </c>
      <c r="FA568" s="19" t="e">
        <f ca="1"/>
        <v>#N/A</v>
      </c>
      <c r="FB568" s="19" t="e">
        <f t="shared" ca="1" si="564"/>
        <v>#N/A</v>
      </c>
      <c r="FE568" s="198" cm="1">
        <f t="array" ref="FE568">IFERROR(MATCH(TRUE,INDEX($B$14:$B$117&gt;=FD568,0),0),"")</f>
        <v>1</v>
      </c>
      <c r="FF568" s="194">
        <f t="shared" ca="1" si="565"/>
        <v>1.3963799927016407E-2</v>
      </c>
      <c r="FI568" s="194">
        <f t="shared" si="566"/>
        <v>0</v>
      </c>
      <c r="FJ568" s="19" t="e">
        <f ca="1"/>
        <v>#N/A</v>
      </c>
      <c r="FK568" s="19" t="e">
        <f t="shared" ca="1" si="567"/>
        <v>#N/A</v>
      </c>
      <c r="FN568" s="198" cm="1">
        <f t="array" ref="FN568">IFERROR(MATCH(TRUE,INDEX($B$14:$B$117&gt;=FM568,0),0),"")</f>
        <v>1</v>
      </c>
      <c r="FO568" s="194">
        <f t="shared" ca="1" si="568"/>
        <v>1.3963799927016407E-2</v>
      </c>
      <c r="FR568" s="194">
        <f t="shared" si="569"/>
        <v>0</v>
      </c>
      <c r="FS568" s="19" t="e">
        <f ca="1"/>
        <v>#N/A</v>
      </c>
      <c r="FT568" s="19" t="e">
        <f t="shared" ca="1" si="570"/>
        <v>#N/A</v>
      </c>
      <c r="FW568" s="198" cm="1">
        <f t="array" ref="FW568">IFERROR(MATCH(TRUE,INDEX($B$14:$B$117&gt;=FV568,0),0),"")</f>
        <v>1</v>
      </c>
      <c r="FX568" s="194">
        <f t="shared" ca="1" si="571"/>
        <v>1.3963799927016407E-2</v>
      </c>
      <c r="GA568" s="194">
        <f t="shared" si="572"/>
        <v>0</v>
      </c>
      <c r="GB568" s="19" t="e">
        <f ca="1"/>
        <v>#N/A</v>
      </c>
      <c r="GC568" s="19" t="e">
        <f t="shared" ca="1" si="573"/>
        <v>#N/A</v>
      </c>
    </row>
    <row r="569" spans="8:185" x14ac:dyDescent="0.2">
      <c r="H569" s="198" cm="1">
        <f t="array" ref="H569">IFERROR(MATCH(TRUE,INDEX($B$14:$B$117&gt;=G569,0),0),"")</f>
        <v>1</v>
      </c>
      <c r="I569" s="194">
        <f t="shared" ca="1" si="518"/>
        <v>1.3963799927016407E-2</v>
      </c>
      <c r="L569" s="194">
        <f t="shared" si="574"/>
        <v>0</v>
      </c>
      <c r="M569" s="19">
        <f ca="1"/>
        <v>0</v>
      </c>
      <c r="N569" s="19">
        <f t="shared" ca="1" si="575"/>
        <v>0</v>
      </c>
      <c r="Q569" s="198" cm="1">
        <f t="array" ref="Q569">IFERROR(MATCH(TRUE,INDEX($B$14:$B$117&gt;=P569,0),0),"")</f>
        <v>1</v>
      </c>
      <c r="R569" s="194">
        <f t="shared" ca="1" si="519"/>
        <v>1.3963799927016407E-2</v>
      </c>
      <c r="U569" s="194">
        <f t="shared" si="576"/>
        <v>0</v>
      </c>
      <c r="V569" s="19">
        <f ca="1"/>
        <v>0</v>
      </c>
      <c r="W569" s="19">
        <f t="shared" ca="1" si="577"/>
        <v>0</v>
      </c>
      <c r="Z569" s="198" cm="1">
        <f t="array" ref="Z569">IFERROR(MATCH(TRUE,INDEX($B$14:$B$117&gt;=Y569,0),0),"")</f>
        <v>1</v>
      </c>
      <c r="AA569" s="194">
        <f t="shared" ca="1" si="520"/>
        <v>1.3963799927016407E-2</v>
      </c>
      <c r="AD569" s="194">
        <f t="shared" si="521"/>
        <v>0</v>
      </c>
      <c r="AE569" s="19">
        <f ca="1"/>
        <v>0</v>
      </c>
      <c r="AF569" s="19">
        <f t="shared" ca="1" si="522"/>
        <v>0</v>
      </c>
      <c r="AI569" s="198" cm="1">
        <f t="array" ref="AI569">IFERROR(MATCH(TRUE,INDEX($B$14:$B$117&gt;=AH569,0),0),"")</f>
        <v>1</v>
      </c>
      <c r="AJ569" s="194">
        <f t="shared" ca="1" si="523"/>
        <v>1.3963799927016407E-2</v>
      </c>
      <c r="AM569" s="194">
        <f t="shared" si="524"/>
        <v>0</v>
      </c>
      <c r="AN569" s="19">
        <f ca="1"/>
        <v>0</v>
      </c>
      <c r="AO569" s="19">
        <f t="shared" ca="1" si="525"/>
        <v>0</v>
      </c>
      <c r="AR569" s="198" cm="1">
        <f t="array" ref="AR569">IFERROR(MATCH(TRUE,INDEX($B$14:$B$117&gt;=AQ569,0),0),"")</f>
        <v>1</v>
      </c>
      <c r="AS569" s="194">
        <f t="shared" ca="1" si="526"/>
        <v>1.3963799927016407E-2</v>
      </c>
      <c r="AV569" s="194">
        <f t="shared" si="527"/>
        <v>0</v>
      </c>
      <c r="AW569" s="19">
        <f ca="1"/>
        <v>0</v>
      </c>
      <c r="AX569" s="19">
        <f t="shared" ca="1" si="528"/>
        <v>0</v>
      </c>
      <c r="BA569" s="198" cm="1">
        <f t="array" ref="BA569">IFERROR(MATCH(TRUE,INDEX($B$14:$B$117&gt;=AZ569,0),0),"")</f>
        <v>1</v>
      </c>
      <c r="BB569" s="194">
        <f t="shared" ca="1" si="529"/>
        <v>1.3963799927016407E-2</v>
      </c>
      <c r="BE569" s="194">
        <f t="shared" si="530"/>
        <v>0</v>
      </c>
      <c r="BF569" s="19">
        <f ca="1"/>
        <v>0</v>
      </c>
      <c r="BG569" s="19">
        <f t="shared" ca="1" si="531"/>
        <v>0</v>
      </c>
      <c r="BJ569" s="198" cm="1">
        <f t="array" ref="BJ569">IFERROR(MATCH(TRUE,INDEX($B$14:$B$117&gt;=BI569,0),0),"")</f>
        <v>1</v>
      </c>
      <c r="BK569" s="194">
        <f t="shared" ca="1" si="532"/>
        <v>1.3963799927016407E-2</v>
      </c>
      <c r="BN569" s="194">
        <f t="shared" si="533"/>
        <v>0</v>
      </c>
      <c r="BO569" s="19">
        <f ca="1"/>
        <v>0</v>
      </c>
      <c r="BP569" s="19">
        <f t="shared" ca="1" si="534"/>
        <v>0</v>
      </c>
      <c r="BS569" s="198" cm="1">
        <f t="array" ref="BS569">IFERROR(MATCH(TRUE,INDEX($B$14:$B$117&gt;=BR569,0),0),"")</f>
        <v>1</v>
      </c>
      <c r="BT569" s="194">
        <f t="shared" ca="1" si="535"/>
        <v>1.3963799927016407E-2</v>
      </c>
      <c r="BW569" s="194">
        <f t="shared" si="536"/>
        <v>0</v>
      </c>
      <c r="BX569" s="19">
        <f ca="1"/>
        <v>0</v>
      </c>
      <c r="BY569" s="19">
        <f t="shared" ca="1" si="537"/>
        <v>0</v>
      </c>
      <c r="CB569" s="198" cm="1">
        <f t="array" ref="CB569">IFERROR(MATCH(TRUE,INDEX($B$14:$B$117&gt;=CA569,0),0),"")</f>
        <v>1</v>
      </c>
      <c r="CC569" s="194">
        <f t="shared" ca="1" si="538"/>
        <v>1.3963799927016407E-2</v>
      </c>
      <c r="CF569" s="194">
        <f t="shared" si="539"/>
        <v>0</v>
      </c>
      <c r="CG569" s="19">
        <f ca="1"/>
        <v>0</v>
      </c>
      <c r="CH569" s="19">
        <f t="shared" ca="1" si="540"/>
        <v>0</v>
      </c>
      <c r="CK569" s="198" cm="1">
        <f t="array" ref="CK569">IFERROR(MATCH(TRUE,INDEX($B$14:$B$117&gt;=CJ569,0),0),"")</f>
        <v>1</v>
      </c>
      <c r="CL569" s="194">
        <f t="shared" ca="1" si="541"/>
        <v>1.3963799927016407E-2</v>
      </c>
      <c r="CO569" s="194">
        <f t="shared" si="542"/>
        <v>0</v>
      </c>
      <c r="CP569" s="19">
        <f ca="1"/>
        <v>0</v>
      </c>
      <c r="CQ569" s="19">
        <f t="shared" ca="1" si="543"/>
        <v>0</v>
      </c>
      <c r="CT569" s="198" cm="1">
        <f t="array" ref="CT569">IFERROR(MATCH(TRUE,INDEX($B$14:$B$117&gt;=CS569,0),0),"")</f>
        <v>1</v>
      </c>
      <c r="CU569" s="194">
        <f t="shared" ca="1" si="544"/>
        <v>1.3963799927016407E-2</v>
      </c>
      <c r="CX569" s="194">
        <f t="shared" si="545"/>
        <v>0</v>
      </c>
      <c r="CY569" s="19" t="e">
        <f ca="1"/>
        <v>#N/A</v>
      </c>
      <c r="CZ569" s="19" t="e">
        <f t="shared" ca="1" si="546"/>
        <v>#N/A</v>
      </c>
      <c r="DC569" s="198" cm="1">
        <f t="array" ref="DC569">IFERROR(MATCH(TRUE,INDEX($B$14:$B$117&gt;=DB569,0),0),"")</f>
        <v>1</v>
      </c>
      <c r="DD569" s="194">
        <f t="shared" ca="1" si="547"/>
        <v>1.3963799927016407E-2</v>
      </c>
      <c r="DG569" s="194">
        <f t="shared" si="548"/>
        <v>0</v>
      </c>
      <c r="DH569" s="19" t="e">
        <f ca="1"/>
        <v>#N/A</v>
      </c>
      <c r="DI569" s="19" t="e">
        <f t="shared" ca="1" si="549"/>
        <v>#N/A</v>
      </c>
      <c r="DL569" s="198" cm="1">
        <f t="array" ref="DL569">IFERROR(MATCH(TRUE,INDEX($B$14:$B$117&gt;=DK569,0),0),"")</f>
        <v>1</v>
      </c>
      <c r="DM569" s="194">
        <f t="shared" ca="1" si="550"/>
        <v>1.3963799927016407E-2</v>
      </c>
      <c r="DP569" s="194">
        <f t="shared" si="551"/>
        <v>0</v>
      </c>
      <c r="DQ569" s="19" t="e">
        <f ca="1"/>
        <v>#N/A</v>
      </c>
      <c r="DR569" s="19" t="e">
        <f t="shared" ca="1" si="552"/>
        <v>#N/A</v>
      </c>
      <c r="DU569" s="198" cm="1">
        <f t="array" ref="DU569">IFERROR(MATCH(TRUE,INDEX($B$14:$B$117&gt;=DT569,0),0),"")</f>
        <v>1</v>
      </c>
      <c r="DV569" s="194">
        <f t="shared" ca="1" si="553"/>
        <v>1.3963799927016407E-2</v>
      </c>
      <c r="DY569" s="194">
        <f t="shared" si="554"/>
        <v>0</v>
      </c>
      <c r="DZ569" s="19" t="e">
        <f ca="1"/>
        <v>#N/A</v>
      </c>
      <c r="EA569" s="19" t="e">
        <f t="shared" ca="1" si="555"/>
        <v>#N/A</v>
      </c>
      <c r="ED569" s="198" cm="1">
        <f t="array" ref="ED569">IFERROR(MATCH(TRUE,INDEX($B$14:$B$117&gt;=EC569,0),0),"")</f>
        <v>1</v>
      </c>
      <c r="EE569" s="194">
        <f t="shared" ca="1" si="556"/>
        <v>1.3963799927016407E-2</v>
      </c>
      <c r="EH569" s="194">
        <f t="shared" si="557"/>
        <v>0</v>
      </c>
      <c r="EI569" s="19" t="e">
        <f ca="1"/>
        <v>#N/A</v>
      </c>
      <c r="EJ569" s="19" t="e">
        <f t="shared" ca="1" si="558"/>
        <v>#N/A</v>
      </c>
      <c r="EM569" s="198" cm="1">
        <f t="array" ref="EM569">IFERROR(MATCH(TRUE,INDEX($B$14:$B$117&gt;=EL569,0),0),"")</f>
        <v>1</v>
      </c>
      <c r="EN569" s="194">
        <f t="shared" ca="1" si="559"/>
        <v>1.3963799927016407E-2</v>
      </c>
      <c r="EQ569" s="194">
        <f t="shared" si="560"/>
        <v>0</v>
      </c>
      <c r="ER569" s="19" t="e">
        <f ca="1"/>
        <v>#N/A</v>
      </c>
      <c r="ES569" s="19" t="e">
        <f t="shared" ca="1" si="561"/>
        <v>#N/A</v>
      </c>
      <c r="EV569" s="198" cm="1">
        <f t="array" ref="EV569">IFERROR(MATCH(TRUE,INDEX($B$14:$B$117&gt;=EU569,0),0),"")</f>
        <v>1</v>
      </c>
      <c r="EW569" s="194">
        <f t="shared" ca="1" si="562"/>
        <v>1.3963799927016407E-2</v>
      </c>
      <c r="EZ569" s="194">
        <f t="shared" si="563"/>
        <v>0</v>
      </c>
      <c r="FA569" s="19" t="e">
        <f ca="1"/>
        <v>#N/A</v>
      </c>
      <c r="FB569" s="19" t="e">
        <f t="shared" ca="1" si="564"/>
        <v>#N/A</v>
      </c>
      <c r="FE569" s="198" cm="1">
        <f t="array" ref="FE569">IFERROR(MATCH(TRUE,INDEX($B$14:$B$117&gt;=FD569,0),0),"")</f>
        <v>1</v>
      </c>
      <c r="FF569" s="194">
        <f t="shared" ca="1" si="565"/>
        <v>1.3963799927016407E-2</v>
      </c>
      <c r="FI569" s="194">
        <f t="shared" si="566"/>
        <v>0</v>
      </c>
      <c r="FJ569" s="19" t="e">
        <f ca="1"/>
        <v>#N/A</v>
      </c>
      <c r="FK569" s="19" t="e">
        <f t="shared" ca="1" si="567"/>
        <v>#N/A</v>
      </c>
      <c r="FN569" s="198" cm="1">
        <f t="array" ref="FN569">IFERROR(MATCH(TRUE,INDEX($B$14:$B$117&gt;=FM569,0),0),"")</f>
        <v>1</v>
      </c>
      <c r="FO569" s="194">
        <f t="shared" ca="1" si="568"/>
        <v>1.3963799927016407E-2</v>
      </c>
      <c r="FR569" s="194">
        <f t="shared" si="569"/>
        <v>0</v>
      </c>
      <c r="FS569" s="19" t="e">
        <f ca="1"/>
        <v>#N/A</v>
      </c>
      <c r="FT569" s="19" t="e">
        <f t="shared" ca="1" si="570"/>
        <v>#N/A</v>
      </c>
      <c r="FW569" s="198" cm="1">
        <f t="array" ref="FW569">IFERROR(MATCH(TRUE,INDEX($B$14:$B$117&gt;=FV569,0),0),"")</f>
        <v>1</v>
      </c>
      <c r="FX569" s="194">
        <f t="shared" ca="1" si="571"/>
        <v>1.3963799927016407E-2</v>
      </c>
      <c r="GA569" s="194">
        <f t="shared" si="572"/>
        <v>0</v>
      </c>
      <c r="GB569" s="19" t="e">
        <f ca="1"/>
        <v>#N/A</v>
      </c>
      <c r="GC569" s="19" t="e">
        <f t="shared" ca="1" si="573"/>
        <v>#N/A</v>
      </c>
    </row>
    <row r="570" spans="8:185" x14ac:dyDescent="0.2">
      <c r="H570" s="198" cm="1">
        <f t="array" ref="H570">IFERROR(MATCH(TRUE,INDEX($B$14:$B$117&gt;=G570,0),0),"")</f>
        <v>1</v>
      </c>
      <c r="I570" s="194">
        <f t="shared" ca="1" si="518"/>
        <v>1.3963799927016407E-2</v>
      </c>
      <c r="L570" s="194">
        <f t="shared" si="574"/>
        <v>0</v>
      </c>
      <c r="M570" s="19">
        <f ca="1"/>
        <v>0</v>
      </c>
      <c r="N570" s="19">
        <f t="shared" ca="1" si="575"/>
        <v>0</v>
      </c>
      <c r="Q570" s="198" cm="1">
        <f t="array" ref="Q570">IFERROR(MATCH(TRUE,INDEX($B$14:$B$117&gt;=P570,0),0),"")</f>
        <v>1</v>
      </c>
      <c r="R570" s="194">
        <f t="shared" ca="1" si="519"/>
        <v>1.3963799927016407E-2</v>
      </c>
      <c r="U570" s="194">
        <f t="shared" si="576"/>
        <v>0</v>
      </c>
      <c r="V570" s="19">
        <f ca="1"/>
        <v>0</v>
      </c>
      <c r="W570" s="19">
        <f t="shared" ca="1" si="577"/>
        <v>0</v>
      </c>
      <c r="Z570" s="198" cm="1">
        <f t="array" ref="Z570">IFERROR(MATCH(TRUE,INDEX($B$14:$B$117&gt;=Y570,0),0),"")</f>
        <v>1</v>
      </c>
      <c r="AA570" s="194">
        <f t="shared" ca="1" si="520"/>
        <v>1.3963799927016407E-2</v>
      </c>
      <c r="AD570" s="194">
        <f t="shared" si="521"/>
        <v>0</v>
      </c>
      <c r="AE570" s="19">
        <f ca="1"/>
        <v>0</v>
      </c>
      <c r="AF570" s="19">
        <f t="shared" ca="1" si="522"/>
        <v>0</v>
      </c>
      <c r="AI570" s="198" cm="1">
        <f t="array" ref="AI570">IFERROR(MATCH(TRUE,INDEX($B$14:$B$117&gt;=AH570,0),0),"")</f>
        <v>1</v>
      </c>
      <c r="AJ570" s="194">
        <f t="shared" ca="1" si="523"/>
        <v>1.3963799927016407E-2</v>
      </c>
      <c r="AM570" s="194">
        <f t="shared" si="524"/>
        <v>0</v>
      </c>
      <c r="AN570" s="19">
        <f ca="1"/>
        <v>0</v>
      </c>
      <c r="AO570" s="19">
        <f t="shared" ca="1" si="525"/>
        <v>0</v>
      </c>
      <c r="AR570" s="198" cm="1">
        <f t="array" ref="AR570">IFERROR(MATCH(TRUE,INDEX($B$14:$B$117&gt;=AQ570,0),0),"")</f>
        <v>1</v>
      </c>
      <c r="AS570" s="194">
        <f t="shared" ca="1" si="526"/>
        <v>1.3963799927016407E-2</v>
      </c>
      <c r="AV570" s="194">
        <f t="shared" si="527"/>
        <v>0</v>
      </c>
      <c r="AW570" s="19">
        <f ca="1"/>
        <v>0</v>
      </c>
      <c r="AX570" s="19">
        <f t="shared" ca="1" si="528"/>
        <v>0</v>
      </c>
      <c r="BA570" s="198" cm="1">
        <f t="array" ref="BA570">IFERROR(MATCH(TRUE,INDEX($B$14:$B$117&gt;=AZ570,0),0),"")</f>
        <v>1</v>
      </c>
      <c r="BB570" s="194">
        <f t="shared" ca="1" si="529"/>
        <v>1.3963799927016407E-2</v>
      </c>
      <c r="BE570" s="194">
        <f t="shared" si="530"/>
        <v>0</v>
      </c>
      <c r="BF570" s="19">
        <f ca="1"/>
        <v>0</v>
      </c>
      <c r="BG570" s="19">
        <f t="shared" ca="1" si="531"/>
        <v>0</v>
      </c>
      <c r="BJ570" s="198" cm="1">
        <f t="array" ref="BJ570">IFERROR(MATCH(TRUE,INDEX($B$14:$B$117&gt;=BI570,0),0),"")</f>
        <v>1</v>
      </c>
      <c r="BK570" s="194">
        <f t="shared" ca="1" si="532"/>
        <v>1.3963799927016407E-2</v>
      </c>
      <c r="BN570" s="194">
        <f t="shared" si="533"/>
        <v>0</v>
      </c>
      <c r="BO570" s="19">
        <f ca="1"/>
        <v>0</v>
      </c>
      <c r="BP570" s="19">
        <f t="shared" ca="1" si="534"/>
        <v>0</v>
      </c>
      <c r="BS570" s="198" cm="1">
        <f t="array" ref="BS570">IFERROR(MATCH(TRUE,INDEX($B$14:$B$117&gt;=BR570,0),0),"")</f>
        <v>1</v>
      </c>
      <c r="BT570" s="194">
        <f t="shared" ca="1" si="535"/>
        <v>1.3963799927016407E-2</v>
      </c>
      <c r="BW570" s="194">
        <f t="shared" si="536"/>
        <v>0</v>
      </c>
      <c r="BX570" s="19">
        <f ca="1"/>
        <v>0</v>
      </c>
      <c r="BY570" s="19">
        <f t="shared" ca="1" si="537"/>
        <v>0</v>
      </c>
      <c r="CB570" s="198" cm="1">
        <f t="array" ref="CB570">IFERROR(MATCH(TRUE,INDEX($B$14:$B$117&gt;=CA570,0),0),"")</f>
        <v>1</v>
      </c>
      <c r="CC570" s="194">
        <f t="shared" ca="1" si="538"/>
        <v>1.3963799927016407E-2</v>
      </c>
      <c r="CF570" s="194">
        <f t="shared" si="539"/>
        <v>0</v>
      </c>
      <c r="CG570" s="19">
        <f ca="1"/>
        <v>0</v>
      </c>
      <c r="CH570" s="19">
        <f t="shared" ca="1" si="540"/>
        <v>0</v>
      </c>
      <c r="CK570" s="198" cm="1">
        <f t="array" ref="CK570">IFERROR(MATCH(TRUE,INDEX($B$14:$B$117&gt;=CJ570,0),0),"")</f>
        <v>1</v>
      </c>
      <c r="CL570" s="194">
        <f t="shared" ca="1" si="541"/>
        <v>1.3963799927016407E-2</v>
      </c>
      <c r="CO570" s="194">
        <f t="shared" si="542"/>
        <v>0</v>
      </c>
      <c r="CP570" s="19">
        <f ca="1"/>
        <v>0</v>
      </c>
      <c r="CQ570" s="19">
        <f t="shared" ca="1" si="543"/>
        <v>0</v>
      </c>
      <c r="CT570" s="198" cm="1">
        <f t="array" ref="CT570">IFERROR(MATCH(TRUE,INDEX($B$14:$B$117&gt;=CS570,0),0),"")</f>
        <v>1</v>
      </c>
      <c r="CU570" s="194">
        <f t="shared" ca="1" si="544"/>
        <v>1.3963799927016407E-2</v>
      </c>
      <c r="CX570" s="194">
        <f t="shared" si="545"/>
        <v>0</v>
      </c>
      <c r="CY570" s="19" t="e">
        <f ca="1"/>
        <v>#N/A</v>
      </c>
      <c r="CZ570" s="19" t="e">
        <f t="shared" ca="1" si="546"/>
        <v>#N/A</v>
      </c>
      <c r="DC570" s="198" cm="1">
        <f t="array" ref="DC570">IFERROR(MATCH(TRUE,INDEX($B$14:$B$117&gt;=DB570,0),0),"")</f>
        <v>1</v>
      </c>
      <c r="DD570" s="194">
        <f t="shared" ca="1" si="547"/>
        <v>1.3963799927016407E-2</v>
      </c>
      <c r="DG570" s="194">
        <f t="shared" si="548"/>
        <v>0</v>
      </c>
      <c r="DH570" s="19" t="e">
        <f ca="1"/>
        <v>#N/A</v>
      </c>
      <c r="DI570" s="19" t="e">
        <f t="shared" ca="1" si="549"/>
        <v>#N/A</v>
      </c>
      <c r="DL570" s="198" cm="1">
        <f t="array" ref="DL570">IFERROR(MATCH(TRUE,INDEX($B$14:$B$117&gt;=DK570,0),0),"")</f>
        <v>1</v>
      </c>
      <c r="DM570" s="194">
        <f t="shared" ca="1" si="550"/>
        <v>1.3963799927016407E-2</v>
      </c>
      <c r="DP570" s="194">
        <f t="shared" si="551"/>
        <v>0</v>
      </c>
      <c r="DQ570" s="19" t="e">
        <f ca="1"/>
        <v>#N/A</v>
      </c>
      <c r="DR570" s="19" t="e">
        <f t="shared" ca="1" si="552"/>
        <v>#N/A</v>
      </c>
      <c r="DU570" s="198" cm="1">
        <f t="array" ref="DU570">IFERROR(MATCH(TRUE,INDEX($B$14:$B$117&gt;=DT570,0),0),"")</f>
        <v>1</v>
      </c>
      <c r="DV570" s="194">
        <f t="shared" ca="1" si="553"/>
        <v>1.3963799927016407E-2</v>
      </c>
      <c r="DY570" s="194">
        <f t="shared" si="554"/>
        <v>0</v>
      </c>
      <c r="DZ570" s="19" t="e">
        <f ca="1"/>
        <v>#N/A</v>
      </c>
      <c r="EA570" s="19" t="e">
        <f t="shared" ca="1" si="555"/>
        <v>#N/A</v>
      </c>
      <c r="ED570" s="198" cm="1">
        <f t="array" ref="ED570">IFERROR(MATCH(TRUE,INDEX($B$14:$B$117&gt;=EC570,0),0),"")</f>
        <v>1</v>
      </c>
      <c r="EE570" s="194">
        <f t="shared" ca="1" si="556"/>
        <v>1.3963799927016407E-2</v>
      </c>
      <c r="EH570" s="194">
        <f t="shared" si="557"/>
        <v>0</v>
      </c>
      <c r="EI570" s="19" t="e">
        <f ca="1"/>
        <v>#N/A</v>
      </c>
      <c r="EJ570" s="19" t="e">
        <f t="shared" ca="1" si="558"/>
        <v>#N/A</v>
      </c>
      <c r="EM570" s="198" cm="1">
        <f t="array" ref="EM570">IFERROR(MATCH(TRUE,INDEX($B$14:$B$117&gt;=EL570,0),0),"")</f>
        <v>1</v>
      </c>
      <c r="EN570" s="194">
        <f t="shared" ca="1" si="559"/>
        <v>1.3963799927016407E-2</v>
      </c>
      <c r="EQ570" s="194">
        <f t="shared" si="560"/>
        <v>0</v>
      </c>
      <c r="ER570" s="19" t="e">
        <f ca="1"/>
        <v>#N/A</v>
      </c>
      <c r="ES570" s="19" t="e">
        <f t="shared" ca="1" si="561"/>
        <v>#N/A</v>
      </c>
      <c r="EV570" s="198" cm="1">
        <f t="array" ref="EV570">IFERROR(MATCH(TRUE,INDEX($B$14:$B$117&gt;=EU570,0),0),"")</f>
        <v>1</v>
      </c>
      <c r="EW570" s="194">
        <f t="shared" ca="1" si="562"/>
        <v>1.3963799927016407E-2</v>
      </c>
      <c r="EZ570" s="194">
        <f t="shared" si="563"/>
        <v>0</v>
      </c>
      <c r="FA570" s="19" t="e">
        <f ca="1"/>
        <v>#N/A</v>
      </c>
      <c r="FB570" s="19" t="e">
        <f t="shared" ca="1" si="564"/>
        <v>#N/A</v>
      </c>
      <c r="FE570" s="198" cm="1">
        <f t="array" ref="FE570">IFERROR(MATCH(TRUE,INDEX($B$14:$B$117&gt;=FD570,0),0),"")</f>
        <v>1</v>
      </c>
      <c r="FF570" s="194">
        <f t="shared" ca="1" si="565"/>
        <v>1.3963799927016407E-2</v>
      </c>
      <c r="FI570" s="194">
        <f t="shared" si="566"/>
        <v>0</v>
      </c>
      <c r="FJ570" s="19" t="e">
        <f ca="1"/>
        <v>#N/A</v>
      </c>
      <c r="FK570" s="19" t="e">
        <f t="shared" ca="1" si="567"/>
        <v>#N/A</v>
      </c>
      <c r="FN570" s="198" cm="1">
        <f t="array" ref="FN570">IFERROR(MATCH(TRUE,INDEX($B$14:$B$117&gt;=FM570,0),0),"")</f>
        <v>1</v>
      </c>
      <c r="FO570" s="194">
        <f t="shared" ca="1" si="568"/>
        <v>1.3963799927016407E-2</v>
      </c>
      <c r="FR570" s="194">
        <f t="shared" si="569"/>
        <v>0</v>
      </c>
      <c r="FS570" s="19" t="e">
        <f ca="1"/>
        <v>#N/A</v>
      </c>
      <c r="FT570" s="19" t="e">
        <f t="shared" ca="1" si="570"/>
        <v>#N/A</v>
      </c>
      <c r="FW570" s="198" cm="1">
        <f t="array" ref="FW570">IFERROR(MATCH(TRUE,INDEX($B$14:$B$117&gt;=FV570,0),0),"")</f>
        <v>1</v>
      </c>
      <c r="FX570" s="194">
        <f t="shared" ca="1" si="571"/>
        <v>1.3963799927016407E-2</v>
      </c>
      <c r="GA570" s="194">
        <f t="shared" si="572"/>
        <v>0</v>
      </c>
      <c r="GB570" s="19" t="e">
        <f ca="1"/>
        <v>#N/A</v>
      </c>
      <c r="GC570" s="19" t="e">
        <f t="shared" ca="1" si="573"/>
        <v>#N/A</v>
      </c>
    </row>
    <row r="571" spans="8:185" x14ac:dyDescent="0.2">
      <c r="H571" s="198" cm="1">
        <f t="array" ref="H571">IFERROR(MATCH(TRUE,INDEX($B$14:$B$117&gt;=G571,0),0),"")</f>
        <v>1</v>
      </c>
      <c r="I571" s="194">
        <f t="shared" ca="1" si="518"/>
        <v>1.3963799927016407E-2</v>
      </c>
      <c r="L571" s="194">
        <f t="shared" si="574"/>
        <v>0</v>
      </c>
      <c r="M571" s="19">
        <f ca="1"/>
        <v>0</v>
      </c>
      <c r="N571" s="19">
        <f t="shared" ca="1" si="575"/>
        <v>0</v>
      </c>
      <c r="Q571" s="198" cm="1">
        <f t="array" ref="Q571">IFERROR(MATCH(TRUE,INDEX($B$14:$B$117&gt;=P571,0),0),"")</f>
        <v>1</v>
      </c>
      <c r="R571" s="194">
        <f t="shared" ca="1" si="519"/>
        <v>1.3963799927016407E-2</v>
      </c>
      <c r="U571" s="194">
        <f t="shared" si="576"/>
        <v>0</v>
      </c>
      <c r="V571" s="19">
        <f ca="1"/>
        <v>0</v>
      </c>
      <c r="W571" s="19">
        <f t="shared" ca="1" si="577"/>
        <v>0</v>
      </c>
      <c r="Z571" s="198" cm="1">
        <f t="array" ref="Z571">IFERROR(MATCH(TRUE,INDEX($B$14:$B$117&gt;=Y571,0),0),"")</f>
        <v>1</v>
      </c>
      <c r="AA571" s="194">
        <f t="shared" ca="1" si="520"/>
        <v>1.3963799927016407E-2</v>
      </c>
      <c r="AD571" s="194">
        <f t="shared" si="521"/>
        <v>0</v>
      </c>
      <c r="AE571" s="19">
        <f ca="1"/>
        <v>0</v>
      </c>
      <c r="AF571" s="19">
        <f t="shared" ca="1" si="522"/>
        <v>0</v>
      </c>
      <c r="AI571" s="198" cm="1">
        <f t="array" ref="AI571">IFERROR(MATCH(TRUE,INDEX($B$14:$B$117&gt;=AH571,0),0),"")</f>
        <v>1</v>
      </c>
      <c r="AJ571" s="194">
        <f t="shared" ca="1" si="523"/>
        <v>1.3963799927016407E-2</v>
      </c>
      <c r="AM571" s="194">
        <f t="shared" si="524"/>
        <v>0</v>
      </c>
      <c r="AN571" s="19">
        <f ca="1"/>
        <v>0</v>
      </c>
      <c r="AO571" s="19">
        <f t="shared" ca="1" si="525"/>
        <v>0</v>
      </c>
      <c r="AR571" s="198" cm="1">
        <f t="array" ref="AR571">IFERROR(MATCH(TRUE,INDEX($B$14:$B$117&gt;=AQ571,0),0),"")</f>
        <v>1</v>
      </c>
      <c r="AS571" s="194">
        <f t="shared" ca="1" si="526"/>
        <v>1.3963799927016407E-2</v>
      </c>
      <c r="AV571" s="194">
        <f t="shared" si="527"/>
        <v>0</v>
      </c>
      <c r="AW571" s="19">
        <f ca="1"/>
        <v>0</v>
      </c>
      <c r="AX571" s="19">
        <f t="shared" ca="1" si="528"/>
        <v>0</v>
      </c>
      <c r="BA571" s="198" cm="1">
        <f t="array" ref="BA571">IFERROR(MATCH(TRUE,INDEX($B$14:$B$117&gt;=AZ571,0),0),"")</f>
        <v>1</v>
      </c>
      <c r="BB571" s="194">
        <f t="shared" ca="1" si="529"/>
        <v>1.3963799927016407E-2</v>
      </c>
      <c r="BE571" s="194">
        <f t="shared" si="530"/>
        <v>0</v>
      </c>
      <c r="BF571" s="19">
        <f ca="1"/>
        <v>0</v>
      </c>
      <c r="BG571" s="19">
        <f t="shared" ca="1" si="531"/>
        <v>0</v>
      </c>
      <c r="BJ571" s="198" cm="1">
        <f t="array" ref="BJ571">IFERROR(MATCH(TRUE,INDEX($B$14:$B$117&gt;=BI571,0),0),"")</f>
        <v>1</v>
      </c>
      <c r="BK571" s="194">
        <f t="shared" ca="1" si="532"/>
        <v>1.3963799927016407E-2</v>
      </c>
      <c r="BN571" s="194">
        <f t="shared" si="533"/>
        <v>0</v>
      </c>
      <c r="BO571" s="19">
        <f ca="1"/>
        <v>0</v>
      </c>
      <c r="BP571" s="19">
        <f t="shared" ca="1" si="534"/>
        <v>0</v>
      </c>
      <c r="BS571" s="198" cm="1">
        <f t="array" ref="BS571">IFERROR(MATCH(TRUE,INDEX($B$14:$B$117&gt;=BR571,0),0),"")</f>
        <v>1</v>
      </c>
      <c r="BT571" s="194">
        <f t="shared" ca="1" si="535"/>
        <v>1.3963799927016407E-2</v>
      </c>
      <c r="BW571" s="194">
        <f t="shared" si="536"/>
        <v>0</v>
      </c>
      <c r="BX571" s="19">
        <f ca="1"/>
        <v>0</v>
      </c>
      <c r="BY571" s="19">
        <f t="shared" ca="1" si="537"/>
        <v>0</v>
      </c>
      <c r="CB571" s="198" cm="1">
        <f t="array" ref="CB571">IFERROR(MATCH(TRUE,INDEX($B$14:$B$117&gt;=CA571,0),0),"")</f>
        <v>1</v>
      </c>
      <c r="CC571" s="194">
        <f t="shared" ca="1" si="538"/>
        <v>1.3963799927016407E-2</v>
      </c>
      <c r="CF571" s="194">
        <f t="shared" si="539"/>
        <v>0</v>
      </c>
      <c r="CG571" s="19">
        <f ca="1"/>
        <v>0</v>
      </c>
      <c r="CH571" s="19">
        <f t="shared" ca="1" si="540"/>
        <v>0</v>
      </c>
      <c r="CK571" s="198" cm="1">
        <f t="array" ref="CK571">IFERROR(MATCH(TRUE,INDEX($B$14:$B$117&gt;=CJ571,0),0),"")</f>
        <v>1</v>
      </c>
      <c r="CL571" s="194">
        <f t="shared" ca="1" si="541"/>
        <v>1.3963799927016407E-2</v>
      </c>
      <c r="CO571" s="194">
        <f t="shared" si="542"/>
        <v>0</v>
      </c>
      <c r="CP571" s="19">
        <f ca="1"/>
        <v>0</v>
      </c>
      <c r="CQ571" s="19">
        <f t="shared" ca="1" si="543"/>
        <v>0</v>
      </c>
      <c r="CT571" s="198" cm="1">
        <f t="array" ref="CT571">IFERROR(MATCH(TRUE,INDEX($B$14:$B$117&gt;=CS571,0),0),"")</f>
        <v>1</v>
      </c>
      <c r="CU571" s="194">
        <f t="shared" ca="1" si="544"/>
        <v>1.3963799927016407E-2</v>
      </c>
      <c r="CX571" s="194">
        <f t="shared" si="545"/>
        <v>0</v>
      </c>
      <c r="CY571" s="19" t="e">
        <f ca="1"/>
        <v>#N/A</v>
      </c>
      <c r="CZ571" s="19" t="e">
        <f t="shared" ca="1" si="546"/>
        <v>#N/A</v>
      </c>
      <c r="DC571" s="198" cm="1">
        <f t="array" ref="DC571">IFERROR(MATCH(TRUE,INDEX($B$14:$B$117&gt;=DB571,0),0),"")</f>
        <v>1</v>
      </c>
      <c r="DD571" s="194">
        <f t="shared" ca="1" si="547"/>
        <v>1.3963799927016407E-2</v>
      </c>
      <c r="DG571" s="194">
        <f t="shared" si="548"/>
        <v>0</v>
      </c>
      <c r="DH571" s="19" t="e">
        <f ca="1"/>
        <v>#N/A</v>
      </c>
      <c r="DI571" s="19" t="e">
        <f t="shared" ca="1" si="549"/>
        <v>#N/A</v>
      </c>
      <c r="DL571" s="198" cm="1">
        <f t="array" ref="DL571">IFERROR(MATCH(TRUE,INDEX($B$14:$B$117&gt;=DK571,0),0),"")</f>
        <v>1</v>
      </c>
      <c r="DM571" s="194">
        <f t="shared" ca="1" si="550"/>
        <v>1.3963799927016407E-2</v>
      </c>
      <c r="DP571" s="194">
        <f t="shared" si="551"/>
        <v>0</v>
      </c>
      <c r="DQ571" s="19" t="e">
        <f ca="1"/>
        <v>#N/A</v>
      </c>
      <c r="DR571" s="19" t="e">
        <f t="shared" ca="1" si="552"/>
        <v>#N/A</v>
      </c>
      <c r="DU571" s="198" cm="1">
        <f t="array" ref="DU571">IFERROR(MATCH(TRUE,INDEX($B$14:$B$117&gt;=DT571,0),0),"")</f>
        <v>1</v>
      </c>
      <c r="DV571" s="194">
        <f t="shared" ca="1" si="553"/>
        <v>1.3963799927016407E-2</v>
      </c>
      <c r="DY571" s="194">
        <f t="shared" si="554"/>
        <v>0</v>
      </c>
      <c r="DZ571" s="19" t="e">
        <f ca="1"/>
        <v>#N/A</v>
      </c>
      <c r="EA571" s="19" t="e">
        <f t="shared" ca="1" si="555"/>
        <v>#N/A</v>
      </c>
      <c r="ED571" s="198" cm="1">
        <f t="array" ref="ED571">IFERROR(MATCH(TRUE,INDEX($B$14:$B$117&gt;=EC571,0),0),"")</f>
        <v>1</v>
      </c>
      <c r="EE571" s="194">
        <f t="shared" ca="1" si="556"/>
        <v>1.3963799927016407E-2</v>
      </c>
      <c r="EH571" s="194">
        <f t="shared" si="557"/>
        <v>0</v>
      </c>
      <c r="EI571" s="19" t="e">
        <f ca="1"/>
        <v>#N/A</v>
      </c>
      <c r="EJ571" s="19" t="e">
        <f t="shared" ca="1" si="558"/>
        <v>#N/A</v>
      </c>
      <c r="EM571" s="198" cm="1">
        <f t="array" ref="EM571">IFERROR(MATCH(TRUE,INDEX($B$14:$B$117&gt;=EL571,0),0),"")</f>
        <v>1</v>
      </c>
      <c r="EN571" s="194">
        <f t="shared" ca="1" si="559"/>
        <v>1.3963799927016407E-2</v>
      </c>
      <c r="EQ571" s="194">
        <f t="shared" si="560"/>
        <v>0</v>
      </c>
      <c r="ER571" s="19" t="e">
        <f ca="1"/>
        <v>#N/A</v>
      </c>
      <c r="ES571" s="19" t="e">
        <f t="shared" ca="1" si="561"/>
        <v>#N/A</v>
      </c>
      <c r="EV571" s="198" cm="1">
        <f t="array" ref="EV571">IFERROR(MATCH(TRUE,INDEX($B$14:$B$117&gt;=EU571,0),0),"")</f>
        <v>1</v>
      </c>
      <c r="EW571" s="194">
        <f t="shared" ca="1" si="562"/>
        <v>1.3963799927016407E-2</v>
      </c>
      <c r="EZ571" s="194">
        <f t="shared" si="563"/>
        <v>0</v>
      </c>
      <c r="FA571" s="19" t="e">
        <f ca="1"/>
        <v>#N/A</v>
      </c>
      <c r="FB571" s="19" t="e">
        <f t="shared" ca="1" si="564"/>
        <v>#N/A</v>
      </c>
      <c r="FE571" s="198" cm="1">
        <f t="array" ref="FE571">IFERROR(MATCH(TRUE,INDEX($B$14:$B$117&gt;=FD571,0),0),"")</f>
        <v>1</v>
      </c>
      <c r="FF571" s="194">
        <f t="shared" ca="1" si="565"/>
        <v>1.3963799927016407E-2</v>
      </c>
      <c r="FI571" s="194">
        <f t="shared" si="566"/>
        <v>0</v>
      </c>
      <c r="FJ571" s="19" t="e">
        <f ca="1"/>
        <v>#N/A</v>
      </c>
      <c r="FK571" s="19" t="e">
        <f t="shared" ca="1" si="567"/>
        <v>#N/A</v>
      </c>
      <c r="FN571" s="198" cm="1">
        <f t="array" ref="FN571">IFERROR(MATCH(TRUE,INDEX($B$14:$B$117&gt;=FM571,0),0),"")</f>
        <v>1</v>
      </c>
      <c r="FO571" s="194">
        <f t="shared" ca="1" si="568"/>
        <v>1.3963799927016407E-2</v>
      </c>
      <c r="FR571" s="194">
        <f t="shared" si="569"/>
        <v>0</v>
      </c>
      <c r="FS571" s="19" t="e">
        <f ca="1"/>
        <v>#N/A</v>
      </c>
      <c r="FT571" s="19" t="e">
        <f t="shared" ca="1" si="570"/>
        <v>#N/A</v>
      </c>
      <c r="FW571" s="198" cm="1">
        <f t="array" ref="FW571">IFERROR(MATCH(TRUE,INDEX($B$14:$B$117&gt;=FV571,0),0),"")</f>
        <v>1</v>
      </c>
      <c r="FX571" s="194">
        <f t="shared" ca="1" si="571"/>
        <v>1.3963799927016407E-2</v>
      </c>
      <c r="GA571" s="194">
        <f t="shared" si="572"/>
        <v>0</v>
      </c>
      <c r="GB571" s="19" t="e">
        <f ca="1"/>
        <v>#N/A</v>
      </c>
      <c r="GC571" s="19" t="e">
        <f t="shared" ca="1" si="573"/>
        <v>#N/A</v>
      </c>
    </row>
    <row r="572" spans="8:185" x14ac:dyDescent="0.2">
      <c r="H572" s="198" cm="1">
        <f t="array" ref="H572">IFERROR(MATCH(TRUE,INDEX($B$14:$B$117&gt;=G572,0),0),"")</f>
        <v>1</v>
      </c>
      <c r="I572" s="194">
        <f t="shared" ca="1" si="518"/>
        <v>1.3963799927016407E-2</v>
      </c>
      <c r="L572" s="194">
        <f t="shared" si="574"/>
        <v>0</v>
      </c>
      <c r="M572" s="19">
        <f ca="1"/>
        <v>0</v>
      </c>
      <c r="N572" s="19">
        <f t="shared" ca="1" si="575"/>
        <v>0</v>
      </c>
      <c r="Q572" s="198" cm="1">
        <f t="array" ref="Q572">IFERROR(MATCH(TRUE,INDEX($B$14:$B$117&gt;=P572,0),0),"")</f>
        <v>1</v>
      </c>
      <c r="R572" s="194">
        <f t="shared" ca="1" si="519"/>
        <v>1.3963799927016407E-2</v>
      </c>
      <c r="U572" s="194">
        <f t="shared" si="576"/>
        <v>0</v>
      </c>
      <c r="V572" s="19">
        <f ca="1"/>
        <v>0</v>
      </c>
      <c r="W572" s="19">
        <f t="shared" ca="1" si="577"/>
        <v>0</v>
      </c>
      <c r="Z572" s="198" cm="1">
        <f t="array" ref="Z572">IFERROR(MATCH(TRUE,INDEX($B$14:$B$117&gt;=Y572,0),0),"")</f>
        <v>1</v>
      </c>
      <c r="AA572" s="194">
        <f t="shared" ca="1" si="520"/>
        <v>1.3963799927016407E-2</v>
      </c>
      <c r="AD572" s="194">
        <f t="shared" si="521"/>
        <v>0</v>
      </c>
      <c r="AE572" s="19">
        <f ca="1"/>
        <v>0</v>
      </c>
      <c r="AF572" s="19">
        <f t="shared" ca="1" si="522"/>
        <v>0</v>
      </c>
      <c r="AI572" s="198" cm="1">
        <f t="array" ref="AI572">IFERROR(MATCH(TRUE,INDEX($B$14:$B$117&gt;=AH572,0),0),"")</f>
        <v>1</v>
      </c>
      <c r="AJ572" s="194">
        <f t="shared" ca="1" si="523"/>
        <v>1.3963799927016407E-2</v>
      </c>
      <c r="AM572" s="194">
        <f t="shared" si="524"/>
        <v>0</v>
      </c>
      <c r="AN572" s="19">
        <f ca="1"/>
        <v>0</v>
      </c>
      <c r="AO572" s="19">
        <f t="shared" ca="1" si="525"/>
        <v>0</v>
      </c>
      <c r="AR572" s="198" cm="1">
        <f t="array" ref="AR572">IFERROR(MATCH(TRUE,INDEX($B$14:$B$117&gt;=AQ572,0),0),"")</f>
        <v>1</v>
      </c>
      <c r="AS572" s="194">
        <f t="shared" ca="1" si="526"/>
        <v>1.3963799927016407E-2</v>
      </c>
      <c r="AV572" s="194">
        <f t="shared" si="527"/>
        <v>0</v>
      </c>
      <c r="AW572" s="19">
        <f ca="1"/>
        <v>0</v>
      </c>
      <c r="AX572" s="19">
        <f t="shared" ca="1" si="528"/>
        <v>0</v>
      </c>
      <c r="BA572" s="198" cm="1">
        <f t="array" ref="BA572">IFERROR(MATCH(TRUE,INDEX($B$14:$B$117&gt;=AZ572,0),0),"")</f>
        <v>1</v>
      </c>
      <c r="BB572" s="194">
        <f t="shared" ca="1" si="529"/>
        <v>1.3963799927016407E-2</v>
      </c>
      <c r="BE572" s="194">
        <f t="shared" si="530"/>
        <v>0</v>
      </c>
      <c r="BF572" s="19">
        <f ca="1"/>
        <v>0</v>
      </c>
      <c r="BG572" s="19">
        <f t="shared" ca="1" si="531"/>
        <v>0</v>
      </c>
      <c r="BJ572" s="198" cm="1">
        <f t="array" ref="BJ572">IFERROR(MATCH(TRUE,INDEX($B$14:$B$117&gt;=BI572,0),0),"")</f>
        <v>1</v>
      </c>
      <c r="BK572" s="194">
        <f t="shared" ca="1" si="532"/>
        <v>1.3963799927016407E-2</v>
      </c>
      <c r="BN572" s="194">
        <f t="shared" si="533"/>
        <v>0</v>
      </c>
      <c r="BO572" s="19">
        <f ca="1"/>
        <v>0</v>
      </c>
      <c r="BP572" s="19">
        <f t="shared" ca="1" si="534"/>
        <v>0</v>
      </c>
      <c r="BS572" s="198" cm="1">
        <f t="array" ref="BS572">IFERROR(MATCH(TRUE,INDEX($B$14:$B$117&gt;=BR572,0),0),"")</f>
        <v>1</v>
      </c>
      <c r="BT572" s="194">
        <f t="shared" ca="1" si="535"/>
        <v>1.3963799927016407E-2</v>
      </c>
      <c r="BW572" s="194">
        <f t="shared" si="536"/>
        <v>0</v>
      </c>
      <c r="BX572" s="19">
        <f ca="1"/>
        <v>0</v>
      </c>
      <c r="BY572" s="19">
        <f t="shared" ca="1" si="537"/>
        <v>0</v>
      </c>
      <c r="CB572" s="198" cm="1">
        <f t="array" ref="CB572">IFERROR(MATCH(TRUE,INDEX($B$14:$B$117&gt;=CA572,0),0),"")</f>
        <v>1</v>
      </c>
      <c r="CC572" s="194">
        <f t="shared" ca="1" si="538"/>
        <v>1.3963799927016407E-2</v>
      </c>
      <c r="CF572" s="194">
        <f t="shared" si="539"/>
        <v>0</v>
      </c>
      <c r="CG572" s="19">
        <f ca="1"/>
        <v>0</v>
      </c>
      <c r="CH572" s="19">
        <f t="shared" ca="1" si="540"/>
        <v>0</v>
      </c>
      <c r="CK572" s="198" cm="1">
        <f t="array" ref="CK572">IFERROR(MATCH(TRUE,INDEX($B$14:$B$117&gt;=CJ572,0),0),"")</f>
        <v>1</v>
      </c>
      <c r="CL572" s="194">
        <f t="shared" ca="1" si="541"/>
        <v>1.3963799927016407E-2</v>
      </c>
      <c r="CO572" s="194">
        <f t="shared" si="542"/>
        <v>0</v>
      </c>
      <c r="CP572" s="19">
        <f ca="1"/>
        <v>0</v>
      </c>
      <c r="CQ572" s="19">
        <f t="shared" ca="1" si="543"/>
        <v>0</v>
      </c>
      <c r="CT572" s="198" cm="1">
        <f t="array" ref="CT572">IFERROR(MATCH(TRUE,INDEX($B$14:$B$117&gt;=CS572,0),0),"")</f>
        <v>1</v>
      </c>
      <c r="CU572" s="194">
        <f t="shared" ca="1" si="544"/>
        <v>1.3963799927016407E-2</v>
      </c>
      <c r="CX572" s="194">
        <f t="shared" si="545"/>
        <v>0</v>
      </c>
      <c r="CY572" s="19" t="e">
        <f ca="1"/>
        <v>#N/A</v>
      </c>
      <c r="CZ572" s="19" t="e">
        <f t="shared" ca="1" si="546"/>
        <v>#N/A</v>
      </c>
      <c r="DC572" s="198" cm="1">
        <f t="array" ref="DC572">IFERROR(MATCH(TRUE,INDEX($B$14:$B$117&gt;=DB572,0),0),"")</f>
        <v>1</v>
      </c>
      <c r="DD572" s="194">
        <f t="shared" ca="1" si="547"/>
        <v>1.3963799927016407E-2</v>
      </c>
      <c r="DG572" s="194">
        <f t="shared" si="548"/>
        <v>0</v>
      </c>
      <c r="DH572" s="19" t="e">
        <f ca="1"/>
        <v>#N/A</v>
      </c>
      <c r="DI572" s="19" t="e">
        <f t="shared" ca="1" si="549"/>
        <v>#N/A</v>
      </c>
      <c r="DL572" s="198" cm="1">
        <f t="array" ref="DL572">IFERROR(MATCH(TRUE,INDEX($B$14:$B$117&gt;=DK572,0),0),"")</f>
        <v>1</v>
      </c>
      <c r="DM572" s="194">
        <f t="shared" ca="1" si="550"/>
        <v>1.3963799927016407E-2</v>
      </c>
      <c r="DP572" s="194">
        <f t="shared" si="551"/>
        <v>0</v>
      </c>
      <c r="DQ572" s="19" t="e">
        <f ca="1"/>
        <v>#N/A</v>
      </c>
      <c r="DR572" s="19" t="e">
        <f t="shared" ca="1" si="552"/>
        <v>#N/A</v>
      </c>
      <c r="DU572" s="198" cm="1">
        <f t="array" ref="DU572">IFERROR(MATCH(TRUE,INDEX($B$14:$B$117&gt;=DT572,0),0),"")</f>
        <v>1</v>
      </c>
      <c r="DV572" s="194">
        <f t="shared" ca="1" si="553"/>
        <v>1.3963799927016407E-2</v>
      </c>
      <c r="DY572" s="194">
        <f t="shared" si="554"/>
        <v>0</v>
      </c>
      <c r="DZ572" s="19" t="e">
        <f ca="1"/>
        <v>#N/A</v>
      </c>
      <c r="EA572" s="19" t="e">
        <f t="shared" ca="1" si="555"/>
        <v>#N/A</v>
      </c>
      <c r="ED572" s="198" cm="1">
        <f t="array" ref="ED572">IFERROR(MATCH(TRUE,INDEX($B$14:$B$117&gt;=EC572,0),0),"")</f>
        <v>1</v>
      </c>
      <c r="EE572" s="194">
        <f t="shared" ca="1" si="556"/>
        <v>1.3963799927016407E-2</v>
      </c>
      <c r="EH572" s="194">
        <f t="shared" si="557"/>
        <v>0</v>
      </c>
      <c r="EI572" s="19" t="e">
        <f ca="1"/>
        <v>#N/A</v>
      </c>
      <c r="EJ572" s="19" t="e">
        <f t="shared" ca="1" si="558"/>
        <v>#N/A</v>
      </c>
      <c r="EM572" s="198" cm="1">
        <f t="array" ref="EM572">IFERROR(MATCH(TRUE,INDEX($B$14:$B$117&gt;=EL572,0),0),"")</f>
        <v>1</v>
      </c>
      <c r="EN572" s="194">
        <f t="shared" ca="1" si="559"/>
        <v>1.3963799927016407E-2</v>
      </c>
      <c r="EQ572" s="194">
        <f t="shared" si="560"/>
        <v>0</v>
      </c>
      <c r="ER572" s="19" t="e">
        <f ca="1"/>
        <v>#N/A</v>
      </c>
      <c r="ES572" s="19" t="e">
        <f t="shared" ca="1" si="561"/>
        <v>#N/A</v>
      </c>
      <c r="EV572" s="198" cm="1">
        <f t="array" ref="EV572">IFERROR(MATCH(TRUE,INDEX($B$14:$B$117&gt;=EU572,0),0),"")</f>
        <v>1</v>
      </c>
      <c r="EW572" s="194">
        <f t="shared" ca="1" si="562"/>
        <v>1.3963799927016407E-2</v>
      </c>
      <c r="EZ572" s="194">
        <f t="shared" si="563"/>
        <v>0</v>
      </c>
      <c r="FA572" s="19" t="e">
        <f ca="1"/>
        <v>#N/A</v>
      </c>
      <c r="FB572" s="19" t="e">
        <f t="shared" ca="1" si="564"/>
        <v>#N/A</v>
      </c>
      <c r="FE572" s="198" cm="1">
        <f t="array" ref="FE572">IFERROR(MATCH(TRUE,INDEX($B$14:$B$117&gt;=FD572,0),0),"")</f>
        <v>1</v>
      </c>
      <c r="FF572" s="194">
        <f t="shared" ca="1" si="565"/>
        <v>1.3963799927016407E-2</v>
      </c>
      <c r="FI572" s="194">
        <f t="shared" si="566"/>
        <v>0</v>
      </c>
      <c r="FJ572" s="19" t="e">
        <f ca="1"/>
        <v>#N/A</v>
      </c>
      <c r="FK572" s="19" t="e">
        <f t="shared" ca="1" si="567"/>
        <v>#N/A</v>
      </c>
      <c r="FN572" s="198" cm="1">
        <f t="array" ref="FN572">IFERROR(MATCH(TRUE,INDEX($B$14:$B$117&gt;=FM572,0),0),"")</f>
        <v>1</v>
      </c>
      <c r="FO572" s="194">
        <f t="shared" ca="1" si="568"/>
        <v>1.3963799927016407E-2</v>
      </c>
      <c r="FR572" s="194">
        <f t="shared" si="569"/>
        <v>0</v>
      </c>
      <c r="FS572" s="19" t="e">
        <f ca="1"/>
        <v>#N/A</v>
      </c>
      <c r="FT572" s="19" t="e">
        <f t="shared" ca="1" si="570"/>
        <v>#N/A</v>
      </c>
      <c r="FW572" s="198" cm="1">
        <f t="array" ref="FW572">IFERROR(MATCH(TRUE,INDEX($B$14:$B$117&gt;=FV572,0),0),"")</f>
        <v>1</v>
      </c>
      <c r="FX572" s="194">
        <f t="shared" ca="1" si="571"/>
        <v>1.3963799927016407E-2</v>
      </c>
      <c r="GA572" s="194">
        <f t="shared" si="572"/>
        <v>0</v>
      </c>
      <c r="GB572" s="19" t="e">
        <f ca="1"/>
        <v>#N/A</v>
      </c>
      <c r="GC572" s="19" t="e">
        <f t="shared" ca="1" si="573"/>
        <v>#N/A</v>
      </c>
    </row>
    <row r="573" spans="8:185" x14ac:dyDescent="0.2">
      <c r="H573" s="198" cm="1">
        <f t="array" ref="H573">IFERROR(MATCH(TRUE,INDEX($B$14:$B$117&gt;=G573,0),0),"")</f>
        <v>1</v>
      </c>
      <c r="I573" s="194">
        <f t="shared" ca="1" si="518"/>
        <v>1.3963799927016407E-2</v>
      </c>
      <c r="L573" s="194">
        <f t="shared" si="574"/>
        <v>0</v>
      </c>
      <c r="M573" s="19">
        <f ca="1"/>
        <v>0</v>
      </c>
      <c r="N573" s="19">
        <f t="shared" ca="1" si="575"/>
        <v>0</v>
      </c>
      <c r="Q573" s="198" cm="1">
        <f t="array" ref="Q573">IFERROR(MATCH(TRUE,INDEX($B$14:$B$117&gt;=P573,0),0),"")</f>
        <v>1</v>
      </c>
      <c r="R573" s="194">
        <f t="shared" ca="1" si="519"/>
        <v>1.3963799927016407E-2</v>
      </c>
      <c r="U573" s="194">
        <f t="shared" si="576"/>
        <v>0</v>
      </c>
      <c r="V573" s="19">
        <f ca="1"/>
        <v>0</v>
      </c>
      <c r="W573" s="19">
        <f t="shared" ca="1" si="577"/>
        <v>0</v>
      </c>
      <c r="Z573" s="198" cm="1">
        <f t="array" ref="Z573">IFERROR(MATCH(TRUE,INDEX($B$14:$B$117&gt;=Y573,0),0),"")</f>
        <v>1</v>
      </c>
      <c r="AA573" s="194">
        <f t="shared" ca="1" si="520"/>
        <v>1.3963799927016407E-2</v>
      </c>
      <c r="AD573" s="194">
        <f t="shared" si="521"/>
        <v>0</v>
      </c>
      <c r="AE573" s="19">
        <f ca="1"/>
        <v>0</v>
      </c>
      <c r="AF573" s="19">
        <f t="shared" ca="1" si="522"/>
        <v>0</v>
      </c>
      <c r="AI573" s="198" cm="1">
        <f t="array" ref="AI573">IFERROR(MATCH(TRUE,INDEX($B$14:$B$117&gt;=AH573,0),0),"")</f>
        <v>1</v>
      </c>
      <c r="AJ573" s="194">
        <f t="shared" ca="1" si="523"/>
        <v>1.3963799927016407E-2</v>
      </c>
      <c r="AM573" s="194">
        <f t="shared" si="524"/>
        <v>0</v>
      </c>
      <c r="AN573" s="19">
        <f ca="1"/>
        <v>0</v>
      </c>
      <c r="AO573" s="19">
        <f t="shared" ca="1" si="525"/>
        <v>0</v>
      </c>
      <c r="AR573" s="198" cm="1">
        <f t="array" ref="AR573">IFERROR(MATCH(TRUE,INDEX($B$14:$B$117&gt;=AQ573,0),0),"")</f>
        <v>1</v>
      </c>
      <c r="AS573" s="194">
        <f t="shared" ca="1" si="526"/>
        <v>1.3963799927016407E-2</v>
      </c>
      <c r="AV573" s="194">
        <f t="shared" si="527"/>
        <v>0</v>
      </c>
      <c r="AW573" s="19">
        <f ca="1"/>
        <v>0</v>
      </c>
      <c r="AX573" s="19">
        <f t="shared" ca="1" si="528"/>
        <v>0</v>
      </c>
      <c r="BA573" s="198" cm="1">
        <f t="array" ref="BA573">IFERROR(MATCH(TRUE,INDEX($B$14:$B$117&gt;=AZ573,0),0),"")</f>
        <v>1</v>
      </c>
      <c r="BB573" s="194">
        <f t="shared" ca="1" si="529"/>
        <v>1.3963799927016407E-2</v>
      </c>
      <c r="BE573" s="194">
        <f t="shared" si="530"/>
        <v>0</v>
      </c>
      <c r="BF573" s="19">
        <f ca="1"/>
        <v>0</v>
      </c>
      <c r="BG573" s="19">
        <f t="shared" ca="1" si="531"/>
        <v>0</v>
      </c>
      <c r="BJ573" s="198" cm="1">
        <f t="array" ref="BJ573">IFERROR(MATCH(TRUE,INDEX($B$14:$B$117&gt;=BI573,0),0),"")</f>
        <v>1</v>
      </c>
      <c r="BK573" s="194">
        <f t="shared" ca="1" si="532"/>
        <v>1.3963799927016407E-2</v>
      </c>
      <c r="BN573" s="194">
        <f t="shared" si="533"/>
        <v>0</v>
      </c>
      <c r="BO573" s="19">
        <f ca="1"/>
        <v>0</v>
      </c>
      <c r="BP573" s="19">
        <f t="shared" ca="1" si="534"/>
        <v>0</v>
      </c>
      <c r="BS573" s="198" cm="1">
        <f t="array" ref="BS573">IFERROR(MATCH(TRUE,INDEX($B$14:$B$117&gt;=BR573,0),0),"")</f>
        <v>1</v>
      </c>
      <c r="BT573" s="194">
        <f t="shared" ca="1" si="535"/>
        <v>1.3963799927016407E-2</v>
      </c>
      <c r="BW573" s="194">
        <f t="shared" si="536"/>
        <v>0</v>
      </c>
      <c r="BX573" s="19">
        <f ca="1"/>
        <v>0</v>
      </c>
      <c r="BY573" s="19">
        <f t="shared" ca="1" si="537"/>
        <v>0</v>
      </c>
      <c r="CB573" s="198" cm="1">
        <f t="array" ref="CB573">IFERROR(MATCH(TRUE,INDEX($B$14:$B$117&gt;=CA573,0),0),"")</f>
        <v>1</v>
      </c>
      <c r="CC573" s="194">
        <f t="shared" ca="1" si="538"/>
        <v>1.3963799927016407E-2</v>
      </c>
      <c r="CF573" s="194">
        <f t="shared" si="539"/>
        <v>0</v>
      </c>
      <c r="CG573" s="19">
        <f ca="1"/>
        <v>0</v>
      </c>
      <c r="CH573" s="19">
        <f t="shared" ca="1" si="540"/>
        <v>0</v>
      </c>
      <c r="CK573" s="198" cm="1">
        <f t="array" ref="CK573">IFERROR(MATCH(TRUE,INDEX($B$14:$B$117&gt;=CJ573,0),0),"")</f>
        <v>1</v>
      </c>
      <c r="CL573" s="194">
        <f t="shared" ca="1" si="541"/>
        <v>1.3963799927016407E-2</v>
      </c>
      <c r="CO573" s="194">
        <f t="shared" si="542"/>
        <v>0</v>
      </c>
      <c r="CP573" s="19">
        <f ca="1"/>
        <v>0</v>
      </c>
      <c r="CQ573" s="19">
        <f t="shared" ca="1" si="543"/>
        <v>0</v>
      </c>
      <c r="CT573" s="198" cm="1">
        <f t="array" ref="CT573">IFERROR(MATCH(TRUE,INDEX($B$14:$B$117&gt;=CS573,0),0),"")</f>
        <v>1</v>
      </c>
      <c r="CU573" s="194">
        <f t="shared" ca="1" si="544"/>
        <v>1.3963799927016407E-2</v>
      </c>
      <c r="CX573" s="194">
        <f t="shared" si="545"/>
        <v>0</v>
      </c>
      <c r="CY573" s="19" t="e">
        <f ca="1"/>
        <v>#N/A</v>
      </c>
      <c r="CZ573" s="19" t="e">
        <f t="shared" ca="1" si="546"/>
        <v>#N/A</v>
      </c>
      <c r="DC573" s="198" cm="1">
        <f t="array" ref="DC573">IFERROR(MATCH(TRUE,INDEX($B$14:$B$117&gt;=DB573,0),0),"")</f>
        <v>1</v>
      </c>
      <c r="DD573" s="194">
        <f t="shared" ca="1" si="547"/>
        <v>1.3963799927016407E-2</v>
      </c>
      <c r="DG573" s="194">
        <f t="shared" si="548"/>
        <v>0</v>
      </c>
      <c r="DH573" s="19" t="e">
        <f ca="1"/>
        <v>#N/A</v>
      </c>
      <c r="DI573" s="19" t="e">
        <f t="shared" ca="1" si="549"/>
        <v>#N/A</v>
      </c>
      <c r="DL573" s="198" cm="1">
        <f t="array" ref="DL573">IFERROR(MATCH(TRUE,INDEX($B$14:$B$117&gt;=DK573,0),0),"")</f>
        <v>1</v>
      </c>
      <c r="DM573" s="194">
        <f t="shared" ca="1" si="550"/>
        <v>1.3963799927016407E-2</v>
      </c>
      <c r="DP573" s="194">
        <f t="shared" si="551"/>
        <v>0</v>
      </c>
      <c r="DQ573" s="19" t="e">
        <f ca="1"/>
        <v>#N/A</v>
      </c>
      <c r="DR573" s="19" t="e">
        <f t="shared" ca="1" si="552"/>
        <v>#N/A</v>
      </c>
      <c r="DU573" s="198" cm="1">
        <f t="array" ref="DU573">IFERROR(MATCH(TRUE,INDEX($B$14:$B$117&gt;=DT573,0),0),"")</f>
        <v>1</v>
      </c>
      <c r="DV573" s="194">
        <f t="shared" ca="1" si="553"/>
        <v>1.3963799927016407E-2</v>
      </c>
      <c r="DY573" s="194">
        <f t="shared" si="554"/>
        <v>0</v>
      </c>
      <c r="DZ573" s="19" t="e">
        <f ca="1"/>
        <v>#N/A</v>
      </c>
      <c r="EA573" s="19" t="e">
        <f t="shared" ca="1" si="555"/>
        <v>#N/A</v>
      </c>
      <c r="ED573" s="198" cm="1">
        <f t="array" ref="ED573">IFERROR(MATCH(TRUE,INDEX($B$14:$B$117&gt;=EC573,0),0),"")</f>
        <v>1</v>
      </c>
      <c r="EE573" s="194">
        <f t="shared" ca="1" si="556"/>
        <v>1.3963799927016407E-2</v>
      </c>
      <c r="EH573" s="194">
        <f t="shared" si="557"/>
        <v>0</v>
      </c>
      <c r="EI573" s="19" t="e">
        <f ca="1"/>
        <v>#N/A</v>
      </c>
      <c r="EJ573" s="19" t="e">
        <f t="shared" ca="1" si="558"/>
        <v>#N/A</v>
      </c>
      <c r="EM573" s="198" cm="1">
        <f t="array" ref="EM573">IFERROR(MATCH(TRUE,INDEX($B$14:$B$117&gt;=EL573,0),0),"")</f>
        <v>1</v>
      </c>
      <c r="EN573" s="194">
        <f t="shared" ca="1" si="559"/>
        <v>1.3963799927016407E-2</v>
      </c>
      <c r="EQ573" s="194">
        <f t="shared" si="560"/>
        <v>0</v>
      </c>
      <c r="ER573" s="19" t="e">
        <f ca="1"/>
        <v>#N/A</v>
      </c>
      <c r="ES573" s="19" t="e">
        <f t="shared" ca="1" si="561"/>
        <v>#N/A</v>
      </c>
      <c r="EV573" s="198" cm="1">
        <f t="array" ref="EV573">IFERROR(MATCH(TRUE,INDEX($B$14:$B$117&gt;=EU573,0),0),"")</f>
        <v>1</v>
      </c>
      <c r="EW573" s="194">
        <f t="shared" ca="1" si="562"/>
        <v>1.3963799927016407E-2</v>
      </c>
      <c r="EZ573" s="194">
        <f t="shared" si="563"/>
        <v>0</v>
      </c>
      <c r="FA573" s="19" t="e">
        <f ca="1"/>
        <v>#N/A</v>
      </c>
      <c r="FB573" s="19" t="e">
        <f t="shared" ca="1" si="564"/>
        <v>#N/A</v>
      </c>
      <c r="FE573" s="198" cm="1">
        <f t="array" ref="FE573">IFERROR(MATCH(TRUE,INDEX($B$14:$B$117&gt;=FD573,0),0),"")</f>
        <v>1</v>
      </c>
      <c r="FF573" s="194">
        <f t="shared" ca="1" si="565"/>
        <v>1.3963799927016407E-2</v>
      </c>
      <c r="FI573" s="194">
        <f t="shared" si="566"/>
        <v>0</v>
      </c>
      <c r="FJ573" s="19" t="e">
        <f ca="1"/>
        <v>#N/A</v>
      </c>
      <c r="FK573" s="19" t="e">
        <f t="shared" ca="1" si="567"/>
        <v>#N/A</v>
      </c>
      <c r="FN573" s="198" cm="1">
        <f t="array" ref="FN573">IFERROR(MATCH(TRUE,INDEX($B$14:$B$117&gt;=FM573,0),0),"")</f>
        <v>1</v>
      </c>
      <c r="FO573" s="194">
        <f t="shared" ca="1" si="568"/>
        <v>1.3963799927016407E-2</v>
      </c>
      <c r="FR573" s="194">
        <f t="shared" si="569"/>
        <v>0</v>
      </c>
      <c r="FS573" s="19" t="e">
        <f ca="1"/>
        <v>#N/A</v>
      </c>
      <c r="FT573" s="19" t="e">
        <f t="shared" ca="1" si="570"/>
        <v>#N/A</v>
      </c>
      <c r="FW573" s="198" cm="1">
        <f t="array" ref="FW573">IFERROR(MATCH(TRUE,INDEX($B$14:$B$117&gt;=FV573,0),0),"")</f>
        <v>1</v>
      </c>
      <c r="FX573" s="194">
        <f t="shared" ca="1" si="571"/>
        <v>1.3963799927016407E-2</v>
      </c>
      <c r="GA573" s="194">
        <f t="shared" si="572"/>
        <v>0</v>
      </c>
      <c r="GB573" s="19" t="e">
        <f ca="1"/>
        <v>#N/A</v>
      </c>
      <c r="GC573" s="19" t="e">
        <f t="shared" ca="1" si="573"/>
        <v>#N/A</v>
      </c>
    </row>
    <row r="574" spans="8:185" x14ac:dyDescent="0.2">
      <c r="H574" s="198" cm="1">
        <f t="array" ref="H574">IFERROR(MATCH(TRUE,INDEX($B$14:$B$117&gt;=G574,0),0),"")</f>
        <v>1</v>
      </c>
      <c r="I574" s="194">
        <f t="shared" ca="1" si="518"/>
        <v>1.3963799927016407E-2</v>
      </c>
      <c r="L574" s="194">
        <f t="shared" si="574"/>
        <v>0</v>
      </c>
      <c r="M574" s="19">
        <f ca="1"/>
        <v>0</v>
      </c>
      <c r="N574" s="19">
        <f t="shared" ca="1" si="575"/>
        <v>0</v>
      </c>
      <c r="Q574" s="198" cm="1">
        <f t="array" ref="Q574">IFERROR(MATCH(TRUE,INDEX($B$14:$B$117&gt;=P574,0),0),"")</f>
        <v>1</v>
      </c>
      <c r="R574" s="194">
        <f t="shared" ca="1" si="519"/>
        <v>1.3963799927016407E-2</v>
      </c>
      <c r="U574" s="194">
        <f t="shared" si="576"/>
        <v>0</v>
      </c>
      <c r="V574" s="19">
        <f ca="1"/>
        <v>0</v>
      </c>
      <c r="W574" s="19">
        <f t="shared" ca="1" si="577"/>
        <v>0</v>
      </c>
      <c r="Z574" s="198" cm="1">
        <f t="array" ref="Z574">IFERROR(MATCH(TRUE,INDEX($B$14:$B$117&gt;=Y574,0),0),"")</f>
        <v>1</v>
      </c>
      <c r="AA574" s="194">
        <f t="shared" ca="1" si="520"/>
        <v>1.3963799927016407E-2</v>
      </c>
      <c r="AD574" s="194">
        <f t="shared" si="521"/>
        <v>0</v>
      </c>
      <c r="AE574" s="19">
        <f ca="1"/>
        <v>0</v>
      </c>
      <c r="AF574" s="19">
        <f t="shared" ca="1" si="522"/>
        <v>0</v>
      </c>
      <c r="AI574" s="198" cm="1">
        <f t="array" ref="AI574">IFERROR(MATCH(TRUE,INDEX($B$14:$B$117&gt;=AH574,0),0),"")</f>
        <v>1</v>
      </c>
      <c r="AJ574" s="194">
        <f t="shared" ca="1" si="523"/>
        <v>1.3963799927016407E-2</v>
      </c>
      <c r="AM574" s="194">
        <f t="shared" si="524"/>
        <v>0</v>
      </c>
      <c r="AN574" s="19">
        <f ca="1"/>
        <v>0</v>
      </c>
      <c r="AO574" s="19">
        <f t="shared" ca="1" si="525"/>
        <v>0</v>
      </c>
      <c r="AR574" s="198" cm="1">
        <f t="array" ref="AR574">IFERROR(MATCH(TRUE,INDEX($B$14:$B$117&gt;=AQ574,0),0),"")</f>
        <v>1</v>
      </c>
      <c r="AS574" s="194">
        <f t="shared" ca="1" si="526"/>
        <v>1.3963799927016407E-2</v>
      </c>
      <c r="AV574" s="194">
        <f t="shared" si="527"/>
        <v>0</v>
      </c>
      <c r="AW574" s="19">
        <f ca="1"/>
        <v>0</v>
      </c>
      <c r="AX574" s="19">
        <f t="shared" ca="1" si="528"/>
        <v>0</v>
      </c>
      <c r="BA574" s="198" cm="1">
        <f t="array" ref="BA574">IFERROR(MATCH(TRUE,INDEX($B$14:$B$117&gt;=AZ574,0),0),"")</f>
        <v>1</v>
      </c>
      <c r="BB574" s="194">
        <f t="shared" ca="1" si="529"/>
        <v>1.3963799927016407E-2</v>
      </c>
      <c r="BE574" s="194">
        <f t="shared" si="530"/>
        <v>0</v>
      </c>
      <c r="BF574" s="19">
        <f ca="1"/>
        <v>0</v>
      </c>
      <c r="BG574" s="19">
        <f t="shared" ca="1" si="531"/>
        <v>0</v>
      </c>
      <c r="BJ574" s="198" cm="1">
        <f t="array" ref="BJ574">IFERROR(MATCH(TRUE,INDEX($B$14:$B$117&gt;=BI574,0),0),"")</f>
        <v>1</v>
      </c>
      <c r="BK574" s="194">
        <f t="shared" ca="1" si="532"/>
        <v>1.3963799927016407E-2</v>
      </c>
      <c r="BN574" s="194">
        <f t="shared" si="533"/>
        <v>0</v>
      </c>
      <c r="BO574" s="19">
        <f ca="1"/>
        <v>0</v>
      </c>
      <c r="BP574" s="19">
        <f t="shared" ca="1" si="534"/>
        <v>0</v>
      </c>
      <c r="BS574" s="198" cm="1">
        <f t="array" ref="BS574">IFERROR(MATCH(TRUE,INDEX($B$14:$B$117&gt;=BR574,0),0),"")</f>
        <v>1</v>
      </c>
      <c r="BT574" s="194">
        <f t="shared" ca="1" si="535"/>
        <v>1.3963799927016407E-2</v>
      </c>
      <c r="BW574" s="194">
        <f t="shared" si="536"/>
        <v>0</v>
      </c>
      <c r="BX574" s="19">
        <f ca="1"/>
        <v>0</v>
      </c>
      <c r="BY574" s="19">
        <f t="shared" ca="1" si="537"/>
        <v>0</v>
      </c>
      <c r="CB574" s="198" cm="1">
        <f t="array" ref="CB574">IFERROR(MATCH(TRUE,INDEX($B$14:$B$117&gt;=CA574,0),0),"")</f>
        <v>1</v>
      </c>
      <c r="CC574" s="194">
        <f t="shared" ca="1" si="538"/>
        <v>1.3963799927016407E-2</v>
      </c>
      <c r="CF574" s="194">
        <f t="shared" si="539"/>
        <v>0</v>
      </c>
      <c r="CG574" s="19">
        <f ca="1"/>
        <v>0</v>
      </c>
      <c r="CH574" s="19">
        <f t="shared" ca="1" si="540"/>
        <v>0</v>
      </c>
      <c r="CK574" s="198" cm="1">
        <f t="array" ref="CK574">IFERROR(MATCH(TRUE,INDEX($B$14:$B$117&gt;=CJ574,0),0),"")</f>
        <v>1</v>
      </c>
      <c r="CL574" s="194">
        <f t="shared" ca="1" si="541"/>
        <v>1.3963799927016407E-2</v>
      </c>
      <c r="CO574" s="194">
        <f t="shared" si="542"/>
        <v>0</v>
      </c>
      <c r="CP574" s="19">
        <f ca="1"/>
        <v>0</v>
      </c>
      <c r="CQ574" s="19">
        <f t="shared" ca="1" si="543"/>
        <v>0</v>
      </c>
      <c r="CT574" s="198" cm="1">
        <f t="array" ref="CT574">IFERROR(MATCH(TRUE,INDEX($B$14:$B$117&gt;=CS574,0),0),"")</f>
        <v>1</v>
      </c>
      <c r="CU574" s="194">
        <f t="shared" ca="1" si="544"/>
        <v>1.3963799927016407E-2</v>
      </c>
      <c r="CX574" s="194">
        <f t="shared" si="545"/>
        <v>0</v>
      </c>
      <c r="CY574" s="19" t="e">
        <f ca="1"/>
        <v>#N/A</v>
      </c>
      <c r="CZ574" s="19" t="e">
        <f t="shared" ca="1" si="546"/>
        <v>#N/A</v>
      </c>
      <c r="DC574" s="198" cm="1">
        <f t="array" ref="DC574">IFERROR(MATCH(TRUE,INDEX($B$14:$B$117&gt;=DB574,0),0),"")</f>
        <v>1</v>
      </c>
      <c r="DD574" s="194">
        <f t="shared" ca="1" si="547"/>
        <v>1.3963799927016407E-2</v>
      </c>
      <c r="DG574" s="194">
        <f t="shared" si="548"/>
        <v>0</v>
      </c>
      <c r="DH574" s="19" t="e">
        <f ca="1"/>
        <v>#N/A</v>
      </c>
      <c r="DI574" s="19" t="e">
        <f t="shared" ca="1" si="549"/>
        <v>#N/A</v>
      </c>
      <c r="DL574" s="198" cm="1">
        <f t="array" ref="DL574">IFERROR(MATCH(TRUE,INDEX($B$14:$B$117&gt;=DK574,0),0),"")</f>
        <v>1</v>
      </c>
      <c r="DM574" s="194">
        <f t="shared" ca="1" si="550"/>
        <v>1.3963799927016407E-2</v>
      </c>
      <c r="DP574" s="194">
        <f t="shared" si="551"/>
        <v>0</v>
      </c>
      <c r="DQ574" s="19" t="e">
        <f ca="1"/>
        <v>#N/A</v>
      </c>
      <c r="DR574" s="19" t="e">
        <f t="shared" ca="1" si="552"/>
        <v>#N/A</v>
      </c>
      <c r="DU574" s="198" cm="1">
        <f t="array" ref="DU574">IFERROR(MATCH(TRUE,INDEX($B$14:$B$117&gt;=DT574,0),0),"")</f>
        <v>1</v>
      </c>
      <c r="DV574" s="194">
        <f t="shared" ca="1" si="553"/>
        <v>1.3963799927016407E-2</v>
      </c>
      <c r="DY574" s="194">
        <f t="shared" si="554"/>
        <v>0</v>
      </c>
      <c r="DZ574" s="19" t="e">
        <f ca="1"/>
        <v>#N/A</v>
      </c>
      <c r="EA574" s="19" t="e">
        <f t="shared" ca="1" si="555"/>
        <v>#N/A</v>
      </c>
      <c r="ED574" s="198" cm="1">
        <f t="array" ref="ED574">IFERROR(MATCH(TRUE,INDEX($B$14:$B$117&gt;=EC574,0),0),"")</f>
        <v>1</v>
      </c>
      <c r="EE574" s="194">
        <f t="shared" ca="1" si="556"/>
        <v>1.3963799927016407E-2</v>
      </c>
      <c r="EH574" s="194">
        <f t="shared" si="557"/>
        <v>0</v>
      </c>
      <c r="EI574" s="19" t="e">
        <f ca="1"/>
        <v>#N/A</v>
      </c>
      <c r="EJ574" s="19" t="e">
        <f t="shared" ca="1" si="558"/>
        <v>#N/A</v>
      </c>
      <c r="EM574" s="198" cm="1">
        <f t="array" ref="EM574">IFERROR(MATCH(TRUE,INDEX($B$14:$B$117&gt;=EL574,0),0),"")</f>
        <v>1</v>
      </c>
      <c r="EN574" s="194">
        <f t="shared" ca="1" si="559"/>
        <v>1.3963799927016407E-2</v>
      </c>
      <c r="EQ574" s="194">
        <f t="shared" si="560"/>
        <v>0</v>
      </c>
      <c r="ER574" s="19" t="e">
        <f ca="1"/>
        <v>#N/A</v>
      </c>
      <c r="ES574" s="19" t="e">
        <f t="shared" ca="1" si="561"/>
        <v>#N/A</v>
      </c>
      <c r="EV574" s="198" cm="1">
        <f t="array" ref="EV574">IFERROR(MATCH(TRUE,INDEX($B$14:$B$117&gt;=EU574,0),0),"")</f>
        <v>1</v>
      </c>
      <c r="EW574" s="194">
        <f t="shared" ca="1" si="562"/>
        <v>1.3963799927016407E-2</v>
      </c>
      <c r="EZ574" s="194">
        <f t="shared" si="563"/>
        <v>0</v>
      </c>
      <c r="FA574" s="19" t="e">
        <f ca="1"/>
        <v>#N/A</v>
      </c>
      <c r="FB574" s="19" t="e">
        <f t="shared" ca="1" si="564"/>
        <v>#N/A</v>
      </c>
      <c r="FE574" s="198" cm="1">
        <f t="array" ref="FE574">IFERROR(MATCH(TRUE,INDEX($B$14:$B$117&gt;=FD574,0),0),"")</f>
        <v>1</v>
      </c>
      <c r="FF574" s="194">
        <f t="shared" ca="1" si="565"/>
        <v>1.3963799927016407E-2</v>
      </c>
      <c r="FI574" s="194">
        <f t="shared" si="566"/>
        <v>0</v>
      </c>
      <c r="FJ574" s="19" t="e">
        <f ca="1"/>
        <v>#N/A</v>
      </c>
      <c r="FK574" s="19" t="e">
        <f t="shared" ca="1" si="567"/>
        <v>#N/A</v>
      </c>
      <c r="FN574" s="198" cm="1">
        <f t="array" ref="FN574">IFERROR(MATCH(TRUE,INDEX($B$14:$B$117&gt;=FM574,0),0),"")</f>
        <v>1</v>
      </c>
      <c r="FO574" s="194">
        <f t="shared" ca="1" si="568"/>
        <v>1.3963799927016407E-2</v>
      </c>
      <c r="FR574" s="194">
        <f t="shared" si="569"/>
        <v>0</v>
      </c>
      <c r="FS574" s="19" t="e">
        <f ca="1"/>
        <v>#N/A</v>
      </c>
      <c r="FT574" s="19" t="e">
        <f t="shared" ca="1" si="570"/>
        <v>#N/A</v>
      </c>
      <c r="FW574" s="198" cm="1">
        <f t="array" ref="FW574">IFERROR(MATCH(TRUE,INDEX($B$14:$B$117&gt;=FV574,0),0),"")</f>
        <v>1</v>
      </c>
      <c r="FX574" s="194">
        <f t="shared" ca="1" si="571"/>
        <v>1.3963799927016407E-2</v>
      </c>
      <c r="GA574" s="194">
        <f t="shared" si="572"/>
        <v>0</v>
      </c>
      <c r="GB574" s="19" t="e">
        <f ca="1"/>
        <v>#N/A</v>
      </c>
      <c r="GC574" s="19" t="e">
        <f t="shared" ca="1" si="573"/>
        <v>#N/A</v>
      </c>
    </row>
    <row r="575" spans="8:185" x14ac:dyDescent="0.2">
      <c r="H575" s="198" cm="1">
        <f t="array" ref="H575">IFERROR(MATCH(TRUE,INDEX($B$14:$B$117&gt;=G575,0),0),"")</f>
        <v>1</v>
      </c>
      <c r="I575" s="194">
        <f t="shared" ca="1" si="518"/>
        <v>1.3963799927016407E-2</v>
      </c>
      <c r="L575" s="194">
        <f t="shared" si="574"/>
        <v>0</v>
      </c>
      <c r="M575" s="19">
        <f ca="1"/>
        <v>0</v>
      </c>
      <c r="N575" s="19">
        <f t="shared" ca="1" si="575"/>
        <v>0</v>
      </c>
      <c r="Q575" s="198" cm="1">
        <f t="array" ref="Q575">IFERROR(MATCH(TRUE,INDEX($B$14:$B$117&gt;=P575,0),0),"")</f>
        <v>1</v>
      </c>
      <c r="R575" s="194">
        <f t="shared" ca="1" si="519"/>
        <v>1.3963799927016407E-2</v>
      </c>
      <c r="U575" s="194">
        <f t="shared" si="576"/>
        <v>0</v>
      </c>
      <c r="V575" s="19">
        <f ca="1"/>
        <v>0</v>
      </c>
      <c r="W575" s="19">
        <f t="shared" ca="1" si="577"/>
        <v>0</v>
      </c>
      <c r="Z575" s="198" cm="1">
        <f t="array" ref="Z575">IFERROR(MATCH(TRUE,INDEX($B$14:$B$117&gt;=Y575,0),0),"")</f>
        <v>1</v>
      </c>
      <c r="AA575" s="194">
        <f t="shared" ca="1" si="520"/>
        <v>1.3963799927016407E-2</v>
      </c>
      <c r="AD575" s="194">
        <f t="shared" si="521"/>
        <v>0</v>
      </c>
      <c r="AE575" s="19">
        <f ca="1"/>
        <v>0</v>
      </c>
      <c r="AF575" s="19">
        <f t="shared" ca="1" si="522"/>
        <v>0</v>
      </c>
      <c r="AI575" s="198" cm="1">
        <f t="array" ref="AI575">IFERROR(MATCH(TRUE,INDEX($B$14:$B$117&gt;=AH575,0),0),"")</f>
        <v>1</v>
      </c>
      <c r="AJ575" s="194">
        <f t="shared" ca="1" si="523"/>
        <v>1.3963799927016407E-2</v>
      </c>
      <c r="AM575" s="194">
        <f t="shared" si="524"/>
        <v>0</v>
      </c>
      <c r="AN575" s="19">
        <f ca="1"/>
        <v>0</v>
      </c>
      <c r="AO575" s="19">
        <f t="shared" ca="1" si="525"/>
        <v>0</v>
      </c>
      <c r="AR575" s="198" cm="1">
        <f t="array" ref="AR575">IFERROR(MATCH(TRUE,INDEX($B$14:$B$117&gt;=AQ575,0),0),"")</f>
        <v>1</v>
      </c>
      <c r="AS575" s="194">
        <f t="shared" ca="1" si="526"/>
        <v>1.3963799927016407E-2</v>
      </c>
      <c r="AV575" s="194">
        <f t="shared" si="527"/>
        <v>0</v>
      </c>
      <c r="AW575" s="19">
        <f ca="1"/>
        <v>0</v>
      </c>
      <c r="AX575" s="19">
        <f t="shared" ca="1" si="528"/>
        <v>0</v>
      </c>
      <c r="BA575" s="198" cm="1">
        <f t="array" ref="BA575">IFERROR(MATCH(TRUE,INDEX($B$14:$B$117&gt;=AZ575,0),0),"")</f>
        <v>1</v>
      </c>
      <c r="BB575" s="194">
        <f t="shared" ca="1" si="529"/>
        <v>1.3963799927016407E-2</v>
      </c>
      <c r="BE575" s="194">
        <f t="shared" si="530"/>
        <v>0</v>
      </c>
      <c r="BF575" s="19">
        <f ca="1"/>
        <v>0</v>
      </c>
      <c r="BG575" s="19">
        <f t="shared" ca="1" si="531"/>
        <v>0</v>
      </c>
      <c r="BJ575" s="198" cm="1">
        <f t="array" ref="BJ575">IFERROR(MATCH(TRUE,INDEX($B$14:$B$117&gt;=BI575,0),0),"")</f>
        <v>1</v>
      </c>
      <c r="BK575" s="194">
        <f t="shared" ca="1" si="532"/>
        <v>1.3963799927016407E-2</v>
      </c>
      <c r="BN575" s="194">
        <f t="shared" si="533"/>
        <v>0</v>
      </c>
      <c r="BO575" s="19">
        <f ca="1"/>
        <v>0</v>
      </c>
      <c r="BP575" s="19">
        <f t="shared" ca="1" si="534"/>
        <v>0</v>
      </c>
      <c r="BS575" s="198" cm="1">
        <f t="array" ref="BS575">IFERROR(MATCH(TRUE,INDEX($B$14:$B$117&gt;=BR575,0),0),"")</f>
        <v>1</v>
      </c>
      <c r="BT575" s="194">
        <f t="shared" ca="1" si="535"/>
        <v>1.3963799927016407E-2</v>
      </c>
      <c r="BW575" s="194">
        <f t="shared" si="536"/>
        <v>0</v>
      </c>
      <c r="BX575" s="19">
        <f ca="1"/>
        <v>0</v>
      </c>
      <c r="BY575" s="19">
        <f t="shared" ca="1" si="537"/>
        <v>0</v>
      </c>
      <c r="CB575" s="198" cm="1">
        <f t="array" ref="CB575">IFERROR(MATCH(TRUE,INDEX($B$14:$B$117&gt;=CA575,0),0),"")</f>
        <v>1</v>
      </c>
      <c r="CC575" s="194">
        <f t="shared" ca="1" si="538"/>
        <v>1.3963799927016407E-2</v>
      </c>
      <c r="CF575" s="194">
        <f t="shared" si="539"/>
        <v>0</v>
      </c>
      <c r="CG575" s="19">
        <f ca="1"/>
        <v>0</v>
      </c>
      <c r="CH575" s="19">
        <f t="shared" ca="1" si="540"/>
        <v>0</v>
      </c>
      <c r="CK575" s="198" cm="1">
        <f t="array" ref="CK575">IFERROR(MATCH(TRUE,INDEX($B$14:$B$117&gt;=CJ575,0),0),"")</f>
        <v>1</v>
      </c>
      <c r="CL575" s="194">
        <f t="shared" ca="1" si="541"/>
        <v>1.3963799927016407E-2</v>
      </c>
      <c r="CO575" s="194">
        <f t="shared" si="542"/>
        <v>0</v>
      </c>
      <c r="CP575" s="19">
        <f ca="1"/>
        <v>0</v>
      </c>
      <c r="CQ575" s="19">
        <f t="shared" ca="1" si="543"/>
        <v>0</v>
      </c>
      <c r="CT575" s="198" cm="1">
        <f t="array" ref="CT575">IFERROR(MATCH(TRUE,INDEX($B$14:$B$117&gt;=CS575,0),0),"")</f>
        <v>1</v>
      </c>
      <c r="CU575" s="194">
        <f t="shared" ca="1" si="544"/>
        <v>1.3963799927016407E-2</v>
      </c>
      <c r="CX575" s="194">
        <f t="shared" si="545"/>
        <v>0</v>
      </c>
      <c r="CY575" s="19" t="e">
        <f ca="1"/>
        <v>#N/A</v>
      </c>
      <c r="CZ575" s="19" t="e">
        <f t="shared" ca="1" si="546"/>
        <v>#N/A</v>
      </c>
      <c r="DC575" s="198" cm="1">
        <f t="array" ref="DC575">IFERROR(MATCH(TRUE,INDEX($B$14:$B$117&gt;=DB575,0),0),"")</f>
        <v>1</v>
      </c>
      <c r="DD575" s="194">
        <f t="shared" ca="1" si="547"/>
        <v>1.3963799927016407E-2</v>
      </c>
      <c r="DG575" s="194">
        <f t="shared" si="548"/>
        <v>0</v>
      </c>
      <c r="DH575" s="19" t="e">
        <f ca="1"/>
        <v>#N/A</v>
      </c>
      <c r="DI575" s="19" t="e">
        <f t="shared" ca="1" si="549"/>
        <v>#N/A</v>
      </c>
      <c r="DL575" s="198" cm="1">
        <f t="array" ref="DL575">IFERROR(MATCH(TRUE,INDEX($B$14:$B$117&gt;=DK575,0),0),"")</f>
        <v>1</v>
      </c>
      <c r="DM575" s="194">
        <f t="shared" ca="1" si="550"/>
        <v>1.3963799927016407E-2</v>
      </c>
      <c r="DP575" s="194">
        <f t="shared" si="551"/>
        <v>0</v>
      </c>
      <c r="DQ575" s="19" t="e">
        <f ca="1"/>
        <v>#N/A</v>
      </c>
      <c r="DR575" s="19" t="e">
        <f t="shared" ca="1" si="552"/>
        <v>#N/A</v>
      </c>
      <c r="DU575" s="198" cm="1">
        <f t="array" ref="DU575">IFERROR(MATCH(TRUE,INDEX($B$14:$B$117&gt;=DT575,0),0),"")</f>
        <v>1</v>
      </c>
      <c r="DV575" s="194">
        <f t="shared" ca="1" si="553"/>
        <v>1.3963799927016407E-2</v>
      </c>
      <c r="DY575" s="194">
        <f t="shared" si="554"/>
        <v>0</v>
      </c>
      <c r="DZ575" s="19" t="e">
        <f ca="1"/>
        <v>#N/A</v>
      </c>
      <c r="EA575" s="19" t="e">
        <f t="shared" ca="1" si="555"/>
        <v>#N/A</v>
      </c>
      <c r="ED575" s="198" cm="1">
        <f t="array" ref="ED575">IFERROR(MATCH(TRUE,INDEX($B$14:$B$117&gt;=EC575,0),0),"")</f>
        <v>1</v>
      </c>
      <c r="EE575" s="194">
        <f t="shared" ca="1" si="556"/>
        <v>1.3963799927016407E-2</v>
      </c>
      <c r="EH575" s="194">
        <f t="shared" si="557"/>
        <v>0</v>
      </c>
      <c r="EI575" s="19" t="e">
        <f ca="1"/>
        <v>#N/A</v>
      </c>
      <c r="EJ575" s="19" t="e">
        <f t="shared" ca="1" si="558"/>
        <v>#N/A</v>
      </c>
      <c r="EM575" s="198" cm="1">
        <f t="array" ref="EM575">IFERROR(MATCH(TRUE,INDEX($B$14:$B$117&gt;=EL575,0),0),"")</f>
        <v>1</v>
      </c>
      <c r="EN575" s="194">
        <f t="shared" ca="1" si="559"/>
        <v>1.3963799927016407E-2</v>
      </c>
      <c r="EQ575" s="194">
        <f t="shared" si="560"/>
        <v>0</v>
      </c>
      <c r="ER575" s="19" t="e">
        <f ca="1"/>
        <v>#N/A</v>
      </c>
      <c r="ES575" s="19" t="e">
        <f t="shared" ca="1" si="561"/>
        <v>#N/A</v>
      </c>
      <c r="EV575" s="198" cm="1">
        <f t="array" ref="EV575">IFERROR(MATCH(TRUE,INDEX($B$14:$B$117&gt;=EU575,0),0),"")</f>
        <v>1</v>
      </c>
      <c r="EW575" s="194">
        <f t="shared" ca="1" si="562"/>
        <v>1.3963799927016407E-2</v>
      </c>
      <c r="EZ575" s="194">
        <f t="shared" si="563"/>
        <v>0</v>
      </c>
      <c r="FA575" s="19" t="e">
        <f ca="1"/>
        <v>#N/A</v>
      </c>
      <c r="FB575" s="19" t="e">
        <f t="shared" ca="1" si="564"/>
        <v>#N/A</v>
      </c>
      <c r="FE575" s="198" cm="1">
        <f t="array" ref="FE575">IFERROR(MATCH(TRUE,INDEX($B$14:$B$117&gt;=FD575,0),0),"")</f>
        <v>1</v>
      </c>
      <c r="FF575" s="194">
        <f t="shared" ca="1" si="565"/>
        <v>1.3963799927016407E-2</v>
      </c>
      <c r="FI575" s="194">
        <f t="shared" si="566"/>
        <v>0</v>
      </c>
      <c r="FJ575" s="19" t="e">
        <f ca="1"/>
        <v>#N/A</v>
      </c>
      <c r="FK575" s="19" t="e">
        <f t="shared" ca="1" si="567"/>
        <v>#N/A</v>
      </c>
      <c r="FN575" s="198" cm="1">
        <f t="array" ref="FN575">IFERROR(MATCH(TRUE,INDEX($B$14:$B$117&gt;=FM575,0),0),"")</f>
        <v>1</v>
      </c>
      <c r="FO575" s="194">
        <f t="shared" ca="1" si="568"/>
        <v>1.3963799927016407E-2</v>
      </c>
      <c r="FR575" s="194">
        <f t="shared" si="569"/>
        <v>0</v>
      </c>
      <c r="FS575" s="19" t="e">
        <f ca="1"/>
        <v>#N/A</v>
      </c>
      <c r="FT575" s="19" t="e">
        <f t="shared" ca="1" si="570"/>
        <v>#N/A</v>
      </c>
      <c r="FW575" s="198" cm="1">
        <f t="array" ref="FW575">IFERROR(MATCH(TRUE,INDEX($B$14:$B$117&gt;=FV575,0),0),"")</f>
        <v>1</v>
      </c>
      <c r="FX575" s="194">
        <f t="shared" ca="1" si="571"/>
        <v>1.3963799927016407E-2</v>
      </c>
      <c r="GA575" s="194">
        <f t="shared" si="572"/>
        <v>0</v>
      </c>
      <c r="GB575" s="19" t="e">
        <f ca="1"/>
        <v>#N/A</v>
      </c>
      <c r="GC575" s="19" t="e">
        <f t="shared" ca="1" si="573"/>
        <v>#N/A</v>
      </c>
    </row>
    <row r="576" spans="8:185" x14ac:dyDescent="0.2">
      <c r="H576" s="198" cm="1">
        <f t="array" ref="H576">IFERROR(MATCH(TRUE,INDEX($B$14:$B$117&gt;=G576,0),0),"")</f>
        <v>1</v>
      </c>
      <c r="I576" s="194">
        <f t="shared" ca="1" si="518"/>
        <v>1.3963799927016407E-2</v>
      </c>
      <c r="L576" s="194">
        <f t="shared" si="574"/>
        <v>0</v>
      </c>
      <c r="M576" s="19">
        <f ca="1"/>
        <v>0</v>
      </c>
      <c r="N576" s="19">
        <f t="shared" ca="1" si="575"/>
        <v>0</v>
      </c>
      <c r="Q576" s="198" cm="1">
        <f t="array" ref="Q576">IFERROR(MATCH(TRUE,INDEX($B$14:$B$117&gt;=P576,0),0),"")</f>
        <v>1</v>
      </c>
      <c r="R576" s="194">
        <f t="shared" ca="1" si="519"/>
        <v>1.3963799927016407E-2</v>
      </c>
      <c r="U576" s="194">
        <f t="shared" si="576"/>
        <v>0</v>
      </c>
      <c r="V576" s="19">
        <f ca="1"/>
        <v>0</v>
      </c>
      <c r="W576" s="19">
        <f t="shared" ca="1" si="577"/>
        <v>0</v>
      </c>
      <c r="Z576" s="198" cm="1">
        <f t="array" ref="Z576">IFERROR(MATCH(TRUE,INDEX($B$14:$B$117&gt;=Y576,0),0),"")</f>
        <v>1</v>
      </c>
      <c r="AA576" s="194">
        <f t="shared" ca="1" si="520"/>
        <v>1.3963799927016407E-2</v>
      </c>
      <c r="AD576" s="194">
        <f t="shared" si="521"/>
        <v>0</v>
      </c>
      <c r="AE576" s="19">
        <f ca="1"/>
        <v>0</v>
      </c>
      <c r="AF576" s="19">
        <f t="shared" ca="1" si="522"/>
        <v>0</v>
      </c>
      <c r="AI576" s="198" cm="1">
        <f t="array" ref="AI576">IFERROR(MATCH(TRUE,INDEX($B$14:$B$117&gt;=AH576,0),0),"")</f>
        <v>1</v>
      </c>
      <c r="AJ576" s="194">
        <f t="shared" ca="1" si="523"/>
        <v>1.3963799927016407E-2</v>
      </c>
      <c r="AM576" s="194">
        <f t="shared" si="524"/>
        <v>0</v>
      </c>
      <c r="AN576" s="19">
        <f ca="1"/>
        <v>0</v>
      </c>
      <c r="AO576" s="19">
        <f t="shared" ca="1" si="525"/>
        <v>0</v>
      </c>
      <c r="AR576" s="198" cm="1">
        <f t="array" ref="AR576">IFERROR(MATCH(TRUE,INDEX($B$14:$B$117&gt;=AQ576,0),0),"")</f>
        <v>1</v>
      </c>
      <c r="AS576" s="194">
        <f t="shared" ca="1" si="526"/>
        <v>1.3963799927016407E-2</v>
      </c>
      <c r="AV576" s="194">
        <f t="shared" si="527"/>
        <v>0</v>
      </c>
      <c r="AW576" s="19">
        <f ca="1"/>
        <v>0</v>
      </c>
      <c r="AX576" s="19">
        <f t="shared" ca="1" si="528"/>
        <v>0</v>
      </c>
      <c r="BA576" s="198" cm="1">
        <f t="array" ref="BA576">IFERROR(MATCH(TRUE,INDEX($B$14:$B$117&gt;=AZ576,0),0),"")</f>
        <v>1</v>
      </c>
      <c r="BB576" s="194">
        <f t="shared" ca="1" si="529"/>
        <v>1.3963799927016407E-2</v>
      </c>
      <c r="BE576" s="194">
        <f t="shared" si="530"/>
        <v>0</v>
      </c>
      <c r="BF576" s="19">
        <f ca="1"/>
        <v>0</v>
      </c>
      <c r="BG576" s="19">
        <f t="shared" ca="1" si="531"/>
        <v>0</v>
      </c>
      <c r="BJ576" s="198" cm="1">
        <f t="array" ref="BJ576">IFERROR(MATCH(TRUE,INDEX($B$14:$B$117&gt;=BI576,0),0),"")</f>
        <v>1</v>
      </c>
      <c r="BK576" s="194">
        <f t="shared" ca="1" si="532"/>
        <v>1.3963799927016407E-2</v>
      </c>
      <c r="BN576" s="194">
        <f t="shared" si="533"/>
        <v>0</v>
      </c>
      <c r="BO576" s="19">
        <f ca="1"/>
        <v>0</v>
      </c>
      <c r="BP576" s="19">
        <f t="shared" ca="1" si="534"/>
        <v>0</v>
      </c>
      <c r="BS576" s="198" cm="1">
        <f t="array" ref="BS576">IFERROR(MATCH(TRUE,INDEX($B$14:$B$117&gt;=BR576,0),0),"")</f>
        <v>1</v>
      </c>
      <c r="BT576" s="194">
        <f t="shared" ca="1" si="535"/>
        <v>1.3963799927016407E-2</v>
      </c>
      <c r="BW576" s="194">
        <f t="shared" si="536"/>
        <v>0</v>
      </c>
      <c r="BX576" s="19">
        <f ca="1"/>
        <v>0</v>
      </c>
      <c r="BY576" s="19">
        <f t="shared" ca="1" si="537"/>
        <v>0</v>
      </c>
      <c r="CB576" s="198" cm="1">
        <f t="array" ref="CB576">IFERROR(MATCH(TRUE,INDEX($B$14:$B$117&gt;=CA576,0),0),"")</f>
        <v>1</v>
      </c>
      <c r="CC576" s="194">
        <f t="shared" ca="1" si="538"/>
        <v>1.3963799927016407E-2</v>
      </c>
      <c r="CF576" s="194">
        <f t="shared" si="539"/>
        <v>0</v>
      </c>
      <c r="CG576" s="19">
        <f ca="1"/>
        <v>0</v>
      </c>
      <c r="CH576" s="19">
        <f t="shared" ca="1" si="540"/>
        <v>0</v>
      </c>
      <c r="CK576" s="198" cm="1">
        <f t="array" ref="CK576">IFERROR(MATCH(TRUE,INDEX($B$14:$B$117&gt;=CJ576,0),0),"")</f>
        <v>1</v>
      </c>
      <c r="CL576" s="194">
        <f t="shared" ca="1" si="541"/>
        <v>1.3963799927016407E-2</v>
      </c>
      <c r="CO576" s="194">
        <f t="shared" si="542"/>
        <v>0</v>
      </c>
      <c r="CP576" s="19">
        <f ca="1"/>
        <v>0</v>
      </c>
      <c r="CQ576" s="19">
        <f t="shared" ca="1" si="543"/>
        <v>0</v>
      </c>
      <c r="CT576" s="198" cm="1">
        <f t="array" ref="CT576">IFERROR(MATCH(TRUE,INDEX($B$14:$B$117&gt;=CS576,0),0),"")</f>
        <v>1</v>
      </c>
      <c r="CU576" s="194">
        <f t="shared" ca="1" si="544"/>
        <v>1.3963799927016407E-2</v>
      </c>
      <c r="CX576" s="194">
        <f t="shared" si="545"/>
        <v>0</v>
      </c>
      <c r="CY576" s="19" t="e">
        <f ca="1"/>
        <v>#N/A</v>
      </c>
      <c r="CZ576" s="19" t="e">
        <f t="shared" ca="1" si="546"/>
        <v>#N/A</v>
      </c>
      <c r="DC576" s="198" cm="1">
        <f t="array" ref="DC576">IFERROR(MATCH(TRUE,INDEX($B$14:$B$117&gt;=DB576,0),0),"")</f>
        <v>1</v>
      </c>
      <c r="DD576" s="194">
        <f t="shared" ca="1" si="547"/>
        <v>1.3963799927016407E-2</v>
      </c>
      <c r="DG576" s="194">
        <f t="shared" si="548"/>
        <v>0</v>
      </c>
      <c r="DH576" s="19" t="e">
        <f ca="1"/>
        <v>#N/A</v>
      </c>
      <c r="DI576" s="19" t="e">
        <f t="shared" ca="1" si="549"/>
        <v>#N/A</v>
      </c>
      <c r="DL576" s="198" cm="1">
        <f t="array" ref="DL576">IFERROR(MATCH(TRUE,INDEX($B$14:$B$117&gt;=DK576,0),0),"")</f>
        <v>1</v>
      </c>
      <c r="DM576" s="194">
        <f t="shared" ca="1" si="550"/>
        <v>1.3963799927016407E-2</v>
      </c>
      <c r="DP576" s="194">
        <f t="shared" si="551"/>
        <v>0</v>
      </c>
      <c r="DQ576" s="19" t="e">
        <f ca="1"/>
        <v>#N/A</v>
      </c>
      <c r="DR576" s="19" t="e">
        <f t="shared" ca="1" si="552"/>
        <v>#N/A</v>
      </c>
      <c r="DU576" s="198" cm="1">
        <f t="array" ref="DU576">IFERROR(MATCH(TRUE,INDEX($B$14:$B$117&gt;=DT576,0),0),"")</f>
        <v>1</v>
      </c>
      <c r="DV576" s="194">
        <f t="shared" ca="1" si="553"/>
        <v>1.3963799927016407E-2</v>
      </c>
      <c r="DY576" s="194">
        <f t="shared" si="554"/>
        <v>0</v>
      </c>
      <c r="DZ576" s="19" t="e">
        <f ca="1"/>
        <v>#N/A</v>
      </c>
      <c r="EA576" s="19" t="e">
        <f t="shared" ca="1" si="555"/>
        <v>#N/A</v>
      </c>
      <c r="ED576" s="198" cm="1">
        <f t="array" ref="ED576">IFERROR(MATCH(TRUE,INDEX($B$14:$B$117&gt;=EC576,0),0),"")</f>
        <v>1</v>
      </c>
      <c r="EE576" s="194">
        <f t="shared" ca="1" si="556"/>
        <v>1.3963799927016407E-2</v>
      </c>
      <c r="EH576" s="194">
        <f t="shared" si="557"/>
        <v>0</v>
      </c>
      <c r="EI576" s="19" t="e">
        <f ca="1"/>
        <v>#N/A</v>
      </c>
      <c r="EJ576" s="19" t="e">
        <f t="shared" ca="1" si="558"/>
        <v>#N/A</v>
      </c>
      <c r="EM576" s="198" cm="1">
        <f t="array" ref="EM576">IFERROR(MATCH(TRUE,INDEX($B$14:$B$117&gt;=EL576,0),0),"")</f>
        <v>1</v>
      </c>
      <c r="EN576" s="194">
        <f t="shared" ca="1" si="559"/>
        <v>1.3963799927016407E-2</v>
      </c>
      <c r="EQ576" s="194">
        <f t="shared" si="560"/>
        <v>0</v>
      </c>
      <c r="ER576" s="19" t="e">
        <f ca="1"/>
        <v>#N/A</v>
      </c>
      <c r="ES576" s="19" t="e">
        <f t="shared" ca="1" si="561"/>
        <v>#N/A</v>
      </c>
      <c r="EV576" s="198" cm="1">
        <f t="array" ref="EV576">IFERROR(MATCH(TRUE,INDEX($B$14:$B$117&gt;=EU576,0),0),"")</f>
        <v>1</v>
      </c>
      <c r="EW576" s="194">
        <f t="shared" ca="1" si="562"/>
        <v>1.3963799927016407E-2</v>
      </c>
      <c r="EZ576" s="194">
        <f t="shared" si="563"/>
        <v>0</v>
      </c>
      <c r="FA576" s="19" t="e">
        <f ca="1"/>
        <v>#N/A</v>
      </c>
      <c r="FB576" s="19" t="e">
        <f t="shared" ca="1" si="564"/>
        <v>#N/A</v>
      </c>
      <c r="FE576" s="198" cm="1">
        <f t="array" ref="FE576">IFERROR(MATCH(TRUE,INDEX($B$14:$B$117&gt;=FD576,0),0),"")</f>
        <v>1</v>
      </c>
      <c r="FF576" s="194">
        <f t="shared" ca="1" si="565"/>
        <v>1.3963799927016407E-2</v>
      </c>
      <c r="FI576" s="194">
        <f t="shared" si="566"/>
        <v>0</v>
      </c>
      <c r="FJ576" s="19" t="e">
        <f ca="1"/>
        <v>#N/A</v>
      </c>
      <c r="FK576" s="19" t="e">
        <f t="shared" ca="1" si="567"/>
        <v>#N/A</v>
      </c>
      <c r="FN576" s="198" cm="1">
        <f t="array" ref="FN576">IFERROR(MATCH(TRUE,INDEX($B$14:$B$117&gt;=FM576,0),0),"")</f>
        <v>1</v>
      </c>
      <c r="FO576" s="194">
        <f t="shared" ca="1" si="568"/>
        <v>1.3963799927016407E-2</v>
      </c>
      <c r="FR576" s="194">
        <f t="shared" si="569"/>
        <v>0</v>
      </c>
      <c r="FS576" s="19" t="e">
        <f ca="1"/>
        <v>#N/A</v>
      </c>
      <c r="FT576" s="19" t="e">
        <f t="shared" ca="1" si="570"/>
        <v>#N/A</v>
      </c>
      <c r="FW576" s="198" cm="1">
        <f t="array" ref="FW576">IFERROR(MATCH(TRUE,INDEX($B$14:$B$117&gt;=FV576,0),0),"")</f>
        <v>1</v>
      </c>
      <c r="FX576" s="194">
        <f t="shared" ca="1" si="571"/>
        <v>1.3963799927016407E-2</v>
      </c>
      <c r="GA576" s="194">
        <f t="shared" si="572"/>
        <v>0</v>
      </c>
      <c r="GB576" s="19" t="e">
        <f ca="1"/>
        <v>#N/A</v>
      </c>
      <c r="GC576" s="19" t="e">
        <f t="shared" ca="1" si="573"/>
        <v>#N/A</v>
      </c>
    </row>
    <row r="577" spans="8:185" x14ac:dyDescent="0.2">
      <c r="H577" s="198" cm="1">
        <f t="array" ref="H577">IFERROR(MATCH(TRUE,INDEX($B$14:$B$117&gt;=G577,0),0),"")</f>
        <v>1</v>
      </c>
      <c r="I577" s="194">
        <f t="shared" ca="1" si="518"/>
        <v>1.3963799927016407E-2</v>
      </c>
      <c r="L577" s="194">
        <f t="shared" si="574"/>
        <v>0</v>
      </c>
      <c r="M577" s="19">
        <f ca="1"/>
        <v>0</v>
      </c>
      <c r="N577" s="19">
        <f t="shared" ca="1" si="575"/>
        <v>0</v>
      </c>
      <c r="Q577" s="198" cm="1">
        <f t="array" ref="Q577">IFERROR(MATCH(TRUE,INDEX($B$14:$B$117&gt;=P577,0),0),"")</f>
        <v>1</v>
      </c>
      <c r="R577" s="194">
        <f t="shared" ca="1" si="519"/>
        <v>1.3963799927016407E-2</v>
      </c>
      <c r="U577" s="194">
        <f t="shared" si="576"/>
        <v>0</v>
      </c>
      <c r="V577" s="19">
        <f ca="1"/>
        <v>0</v>
      </c>
      <c r="W577" s="19">
        <f t="shared" ca="1" si="577"/>
        <v>0</v>
      </c>
      <c r="Z577" s="198" cm="1">
        <f t="array" ref="Z577">IFERROR(MATCH(TRUE,INDEX($B$14:$B$117&gt;=Y577,0),0),"")</f>
        <v>1</v>
      </c>
      <c r="AA577" s="194">
        <f t="shared" ca="1" si="520"/>
        <v>1.3963799927016407E-2</v>
      </c>
      <c r="AD577" s="194">
        <f t="shared" si="521"/>
        <v>0</v>
      </c>
      <c r="AE577" s="19">
        <f ca="1"/>
        <v>0</v>
      </c>
      <c r="AF577" s="19">
        <f t="shared" ca="1" si="522"/>
        <v>0</v>
      </c>
      <c r="AI577" s="198" cm="1">
        <f t="array" ref="AI577">IFERROR(MATCH(TRUE,INDEX($B$14:$B$117&gt;=AH577,0),0),"")</f>
        <v>1</v>
      </c>
      <c r="AJ577" s="194">
        <f t="shared" ca="1" si="523"/>
        <v>1.3963799927016407E-2</v>
      </c>
      <c r="AM577" s="194">
        <f t="shared" si="524"/>
        <v>0</v>
      </c>
      <c r="AN577" s="19">
        <f ca="1"/>
        <v>0</v>
      </c>
      <c r="AO577" s="19">
        <f t="shared" ca="1" si="525"/>
        <v>0</v>
      </c>
      <c r="AR577" s="198" cm="1">
        <f t="array" ref="AR577">IFERROR(MATCH(TRUE,INDEX($B$14:$B$117&gt;=AQ577,0),0),"")</f>
        <v>1</v>
      </c>
      <c r="AS577" s="194">
        <f t="shared" ca="1" si="526"/>
        <v>1.3963799927016407E-2</v>
      </c>
      <c r="AV577" s="194">
        <f t="shared" si="527"/>
        <v>0</v>
      </c>
      <c r="AW577" s="19">
        <f ca="1"/>
        <v>0</v>
      </c>
      <c r="AX577" s="19">
        <f t="shared" ca="1" si="528"/>
        <v>0</v>
      </c>
      <c r="BA577" s="198" cm="1">
        <f t="array" ref="BA577">IFERROR(MATCH(TRUE,INDEX($B$14:$B$117&gt;=AZ577,0),0),"")</f>
        <v>1</v>
      </c>
      <c r="BB577" s="194">
        <f t="shared" ca="1" si="529"/>
        <v>1.3963799927016407E-2</v>
      </c>
      <c r="BE577" s="194">
        <f t="shared" si="530"/>
        <v>0</v>
      </c>
      <c r="BF577" s="19">
        <f ca="1"/>
        <v>0</v>
      </c>
      <c r="BG577" s="19">
        <f t="shared" ca="1" si="531"/>
        <v>0</v>
      </c>
      <c r="BJ577" s="198" cm="1">
        <f t="array" ref="BJ577">IFERROR(MATCH(TRUE,INDEX($B$14:$B$117&gt;=BI577,0),0),"")</f>
        <v>1</v>
      </c>
      <c r="BK577" s="194">
        <f t="shared" ca="1" si="532"/>
        <v>1.3963799927016407E-2</v>
      </c>
      <c r="BN577" s="194">
        <f t="shared" si="533"/>
        <v>0</v>
      </c>
      <c r="BO577" s="19">
        <f ca="1"/>
        <v>0</v>
      </c>
      <c r="BP577" s="19">
        <f t="shared" ca="1" si="534"/>
        <v>0</v>
      </c>
      <c r="BS577" s="198" cm="1">
        <f t="array" ref="BS577">IFERROR(MATCH(TRUE,INDEX($B$14:$B$117&gt;=BR577,0),0),"")</f>
        <v>1</v>
      </c>
      <c r="BT577" s="194">
        <f t="shared" ca="1" si="535"/>
        <v>1.3963799927016407E-2</v>
      </c>
      <c r="BW577" s="194">
        <f t="shared" si="536"/>
        <v>0</v>
      </c>
      <c r="BX577" s="19">
        <f ca="1"/>
        <v>0</v>
      </c>
      <c r="BY577" s="19">
        <f t="shared" ca="1" si="537"/>
        <v>0</v>
      </c>
      <c r="CB577" s="198" cm="1">
        <f t="array" ref="CB577">IFERROR(MATCH(TRUE,INDEX($B$14:$B$117&gt;=CA577,0),0),"")</f>
        <v>1</v>
      </c>
      <c r="CC577" s="194">
        <f t="shared" ca="1" si="538"/>
        <v>1.3963799927016407E-2</v>
      </c>
      <c r="CF577" s="194">
        <f t="shared" si="539"/>
        <v>0</v>
      </c>
      <c r="CG577" s="19">
        <f ca="1"/>
        <v>0</v>
      </c>
      <c r="CH577" s="19">
        <f t="shared" ca="1" si="540"/>
        <v>0</v>
      </c>
      <c r="CK577" s="198" cm="1">
        <f t="array" ref="CK577">IFERROR(MATCH(TRUE,INDEX($B$14:$B$117&gt;=CJ577,0),0),"")</f>
        <v>1</v>
      </c>
      <c r="CL577" s="194">
        <f t="shared" ca="1" si="541"/>
        <v>1.3963799927016407E-2</v>
      </c>
      <c r="CO577" s="194">
        <f t="shared" si="542"/>
        <v>0</v>
      </c>
      <c r="CP577" s="19">
        <f ca="1"/>
        <v>0</v>
      </c>
      <c r="CQ577" s="19">
        <f t="shared" ca="1" si="543"/>
        <v>0</v>
      </c>
      <c r="CT577" s="198" cm="1">
        <f t="array" ref="CT577">IFERROR(MATCH(TRUE,INDEX($B$14:$B$117&gt;=CS577,0),0),"")</f>
        <v>1</v>
      </c>
      <c r="CU577" s="194">
        <f t="shared" ca="1" si="544"/>
        <v>1.3963799927016407E-2</v>
      </c>
      <c r="CX577" s="194">
        <f t="shared" si="545"/>
        <v>0</v>
      </c>
      <c r="CY577" s="19" t="e">
        <f ca="1"/>
        <v>#N/A</v>
      </c>
      <c r="CZ577" s="19" t="e">
        <f t="shared" ca="1" si="546"/>
        <v>#N/A</v>
      </c>
      <c r="DC577" s="198" cm="1">
        <f t="array" ref="DC577">IFERROR(MATCH(TRUE,INDEX($B$14:$B$117&gt;=DB577,0),0),"")</f>
        <v>1</v>
      </c>
      <c r="DD577" s="194">
        <f t="shared" ca="1" si="547"/>
        <v>1.3963799927016407E-2</v>
      </c>
      <c r="DG577" s="194">
        <f t="shared" si="548"/>
        <v>0</v>
      </c>
      <c r="DH577" s="19" t="e">
        <f ca="1"/>
        <v>#N/A</v>
      </c>
      <c r="DI577" s="19" t="e">
        <f t="shared" ca="1" si="549"/>
        <v>#N/A</v>
      </c>
      <c r="DL577" s="198" cm="1">
        <f t="array" ref="DL577">IFERROR(MATCH(TRUE,INDEX($B$14:$B$117&gt;=DK577,0),0),"")</f>
        <v>1</v>
      </c>
      <c r="DM577" s="194">
        <f t="shared" ca="1" si="550"/>
        <v>1.3963799927016407E-2</v>
      </c>
      <c r="DP577" s="194">
        <f t="shared" si="551"/>
        <v>0</v>
      </c>
      <c r="DQ577" s="19" t="e">
        <f ca="1"/>
        <v>#N/A</v>
      </c>
      <c r="DR577" s="19" t="e">
        <f t="shared" ca="1" si="552"/>
        <v>#N/A</v>
      </c>
      <c r="DU577" s="198" cm="1">
        <f t="array" ref="DU577">IFERROR(MATCH(TRUE,INDEX($B$14:$B$117&gt;=DT577,0),0),"")</f>
        <v>1</v>
      </c>
      <c r="DV577" s="194">
        <f t="shared" ca="1" si="553"/>
        <v>1.3963799927016407E-2</v>
      </c>
      <c r="DY577" s="194">
        <f t="shared" si="554"/>
        <v>0</v>
      </c>
      <c r="DZ577" s="19" t="e">
        <f ca="1"/>
        <v>#N/A</v>
      </c>
      <c r="EA577" s="19" t="e">
        <f t="shared" ca="1" si="555"/>
        <v>#N/A</v>
      </c>
      <c r="ED577" s="198" cm="1">
        <f t="array" ref="ED577">IFERROR(MATCH(TRUE,INDEX($B$14:$B$117&gt;=EC577,0),0),"")</f>
        <v>1</v>
      </c>
      <c r="EE577" s="194">
        <f t="shared" ca="1" si="556"/>
        <v>1.3963799927016407E-2</v>
      </c>
      <c r="EH577" s="194">
        <f t="shared" si="557"/>
        <v>0</v>
      </c>
      <c r="EI577" s="19" t="e">
        <f ca="1"/>
        <v>#N/A</v>
      </c>
      <c r="EJ577" s="19" t="e">
        <f t="shared" ca="1" si="558"/>
        <v>#N/A</v>
      </c>
      <c r="EM577" s="198" cm="1">
        <f t="array" ref="EM577">IFERROR(MATCH(TRUE,INDEX($B$14:$B$117&gt;=EL577,0),0),"")</f>
        <v>1</v>
      </c>
      <c r="EN577" s="194">
        <f t="shared" ca="1" si="559"/>
        <v>1.3963799927016407E-2</v>
      </c>
      <c r="EQ577" s="194">
        <f t="shared" si="560"/>
        <v>0</v>
      </c>
      <c r="ER577" s="19" t="e">
        <f ca="1"/>
        <v>#N/A</v>
      </c>
      <c r="ES577" s="19" t="e">
        <f t="shared" ca="1" si="561"/>
        <v>#N/A</v>
      </c>
      <c r="EV577" s="198" cm="1">
        <f t="array" ref="EV577">IFERROR(MATCH(TRUE,INDEX($B$14:$B$117&gt;=EU577,0),0),"")</f>
        <v>1</v>
      </c>
      <c r="EW577" s="194">
        <f t="shared" ca="1" si="562"/>
        <v>1.3963799927016407E-2</v>
      </c>
      <c r="EZ577" s="194">
        <f t="shared" si="563"/>
        <v>0</v>
      </c>
      <c r="FA577" s="19" t="e">
        <f ca="1"/>
        <v>#N/A</v>
      </c>
      <c r="FB577" s="19" t="e">
        <f t="shared" ca="1" si="564"/>
        <v>#N/A</v>
      </c>
      <c r="FE577" s="198" cm="1">
        <f t="array" ref="FE577">IFERROR(MATCH(TRUE,INDEX($B$14:$B$117&gt;=FD577,0),0),"")</f>
        <v>1</v>
      </c>
      <c r="FF577" s="194">
        <f t="shared" ca="1" si="565"/>
        <v>1.3963799927016407E-2</v>
      </c>
      <c r="FI577" s="194">
        <f t="shared" si="566"/>
        <v>0</v>
      </c>
      <c r="FJ577" s="19" t="e">
        <f ca="1"/>
        <v>#N/A</v>
      </c>
      <c r="FK577" s="19" t="e">
        <f t="shared" ca="1" si="567"/>
        <v>#N/A</v>
      </c>
      <c r="FN577" s="198" cm="1">
        <f t="array" ref="FN577">IFERROR(MATCH(TRUE,INDEX($B$14:$B$117&gt;=FM577,0),0),"")</f>
        <v>1</v>
      </c>
      <c r="FO577" s="194">
        <f t="shared" ca="1" si="568"/>
        <v>1.3963799927016407E-2</v>
      </c>
      <c r="FR577" s="194">
        <f t="shared" si="569"/>
        <v>0</v>
      </c>
      <c r="FS577" s="19" t="e">
        <f ca="1"/>
        <v>#N/A</v>
      </c>
      <c r="FT577" s="19" t="e">
        <f t="shared" ca="1" si="570"/>
        <v>#N/A</v>
      </c>
      <c r="FW577" s="198" cm="1">
        <f t="array" ref="FW577">IFERROR(MATCH(TRUE,INDEX($B$14:$B$117&gt;=FV577,0),0),"")</f>
        <v>1</v>
      </c>
      <c r="FX577" s="194">
        <f t="shared" ca="1" si="571"/>
        <v>1.3963799927016407E-2</v>
      </c>
      <c r="GA577" s="194">
        <f t="shared" si="572"/>
        <v>0</v>
      </c>
      <c r="GB577" s="19" t="e">
        <f ca="1"/>
        <v>#N/A</v>
      </c>
      <c r="GC577" s="19" t="e">
        <f t="shared" ca="1" si="573"/>
        <v>#N/A</v>
      </c>
    </row>
    <row r="578" spans="8:185" x14ac:dyDescent="0.2">
      <c r="H578" s="198" cm="1">
        <f t="array" ref="H578">IFERROR(MATCH(TRUE,INDEX($B$14:$B$117&gt;=G578,0),0),"")</f>
        <v>1</v>
      </c>
      <c r="I578" s="194">
        <f t="shared" ca="1" si="518"/>
        <v>1.3963799927016407E-2</v>
      </c>
      <c r="L578" s="194">
        <f t="shared" si="574"/>
        <v>0</v>
      </c>
      <c r="M578" s="19">
        <f ca="1"/>
        <v>0</v>
      </c>
      <c r="N578" s="19">
        <f t="shared" ca="1" si="575"/>
        <v>0</v>
      </c>
      <c r="Q578" s="198" cm="1">
        <f t="array" ref="Q578">IFERROR(MATCH(TRUE,INDEX($B$14:$B$117&gt;=P578,0),0),"")</f>
        <v>1</v>
      </c>
      <c r="R578" s="194">
        <f t="shared" ca="1" si="519"/>
        <v>1.3963799927016407E-2</v>
      </c>
      <c r="U578" s="194">
        <f t="shared" si="576"/>
        <v>0</v>
      </c>
      <c r="V578" s="19">
        <f ca="1"/>
        <v>0</v>
      </c>
      <c r="W578" s="19">
        <f t="shared" ca="1" si="577"/>
        <v>0</v>
      </c>
      <c r="Z578" s="198" cm="1">
        <f t="array" ref="Z578">IFERROR(MATCH(TRUE,INDEX($B$14:$B$117&gt;=Y578,0),0),"")</f>
        <v>1</v>
      </c>
      <c r="AA578" s="194">
        <f t="shared" ca="1" si="520"/>
        <v>1.3963799927016407E-2</v>
      </c>
      <c r="AD578" s="194">
        <f t="shared" si="521"/>
        <v>0</v>
      </c>
      <c r="AE578" s="19">
        <f ca="1"/>
        <v>0</v>
      </c>
      <c r="AF578" s="19">
        <f t="shared" ca="1" si="522"/>
        <v>0</v>
      </c>
      <c r="AI578" s="198" cm="1">
        <f t="array" ref="AI578">IFERROR(MATCH(TRUE,INDEX($B$14:$B$117&gt;=AH578,0),0),"")</f>
        <v>1</v>
      </c>
      <c r="AJ578" s="194">
        <f t="shared" ca="1" si="523"/>
        <v>1.3963799927016407E-2</v>
      </c>
      <c r="AM578" s="194">
        <f t="shared" si="524"/>
        <v>0</v>
      </c>
      <c r="AN578" s="19">
        <f ca="1"/>
        <v>0</v>
      </c>
      <c r="AO578" s="19">
        <f t="shared" ca="1" si="525"/>
        <v>0</v>
      </c>
      <c r="AR578" s="198" cm="1">
        <f t="array" ref="AR578">IFERROR(MATCH(TRUE,INDEX($B$14:$B$117&gt;=AQ578,0),0),"")</f>
        <v>1</v>
      </c>
      <c r="AS578" s="194">
        <f t="shared" ca="1" si="526"/>
        <v>1.3963799927016407E-2</v>
      </c>
      <c r="AV578" s="194">
        <f t="shared" si="527"/>
        <v>0</v>
      </c>
      <c r="AW578" s="19">
        <f ca="1"/>
        <v>0</v>
      </c>
      <c r="AX578" s="19">
        <f t="shared" ca="1" si="528"/>
        <v>0</v>
      </c>
      <c r="BA578" s="198" cm="1">
        <f t="array" ref="BA578">IFERROR(MATCH(TRUE,INDEX($B$14:$B$117&gt;=AZ578,0),0),"")</f>
        <v>1</v>
      </c>
      <c r="BB578" s="194">
        <f t="shared" ca="1" si="529"/>
        <v>1.3963799927016407E-2</v>
      </c>
      <c r="BE578" s="194">
        <f t="shared" si="530"/>
        <v>0</v>
      </c>
      <c r="BF578" s="19">
        <f ca="1"/>
        <v>0</v>
      </c>
      <c r="BG578" s="19">
        <f t="shared" ca="1" si="531"/>
        <v>0</v>
      </c>
      <c r="BJ578" s="198" cm="1">
        <f t="array" ref="BJ578">IFERROR(MATCH(TRUE,INDEX($B$14:$B$117&gt;=BI578,0),0),"")</f>
        <v>1</v>
      </c>
      <c r="BK578" s="194">
        <f t="shared" ca="1" si="532"/>
        <v>1.3963799927016407E-2</v>
      </c>
      <c r="BN578" s="194">
        <f t="shared" si="533"/>
        <v>0</v>
      </c>
      <c r="BO578" s="19">
        <f ca="1"/>
        <v>0</v>
      </c>
      <c r="BP578" s="19">
        <f t="shared" ca="1" si="534"/>
        <v>0</v>
      </c>
      <c r="BS578" s="198" cm="1">
        <f t="array" ref="BS578">IFERROR(MATCH(TRUE,INDEX($B$14:$B$117&gt;=BR578,0),0),"")</f>
        <v>1</v>
      </c>
      <c r="BT578" s="194">
        <f t="shared" ca="1" si="535"/>
        <v>1.3963799927016407E-2</v>
      </c>
      <c r="BW578" s="194">
        <f t="shared" si="536"/>
        <v>0</v>
      </c>
      <c r="BX578" s="19">
        <f ca="1"/>
        <v>0</v>
      </c>
      <c r="BY578" s="19">
        <f t="shared" ca="1" si="537"/>
        <v>0</v>
      </c>
      <c r="CB578" s="198" cm="1">
        <f t="array" ref="CB578">IFERROR(MATCH(TRUE,INDEX($B$14:$B$117&gt;=CA578,0),0),"")</f>
        <v>1</v>
      </c>
      <c r="CC578" s="194">
        <f t="shared" ca="1" si="538"/>
        <v>1.3963799927016407E-2</v>
      </c>
      <c r="CF578" s="194">
        <f t="shared" si="539"/>
        <v>0</v>
      </c>
      <c r="CG578" s="19">
        <f ca="1"/>
        <v>0</v>
      </c>
      <c r="CH578" s="19">
        <f t="shared" ca="1" si="540"/>
        <v>0</v>
      </c>
      <c r="CK578" s="198" cm="1">
        <f t="array" ref="CK578">IFERROR(MATCH(TRUE,INDEX($B$14:$B$117&gt;=CJ578,0),0),"")</f>
        <v>1</v>
      </c>
      <c r="CL578" s="194">
        <f t="shared" ca="1" si="541"/>
        <v>1.3963799927016407E-2</v>
      </c>
      <c r="CO578" s="194">
        <f t="shared" si="542"/>
        <v>0</v>
      </c>
      <c r="CP578" s="19">
        <f ca="1"/>
        <v>0</v>
      </c>
      <c r="CQ578" s="19">
        <f t="shared" ca="1" si="543"/>
        <v>0</v>
      </c>
      <c r="CT578" s="198" cm="1">
        <f t="array" ref="CT578">IFERROR(MATCH(TRUE,INDEX($B$14:$B$117&gt;=CS578,0),0),"")</f>
        <v>1</v>
      </c>
      <c r="CU578" s="194">
        <f t="shared" ca="1" si="544"/>
        <v>1.3963799927016407E-2</v>
      </c>
      <c r="CX578" s="194">
        <f t="shared" si="545"/>
        <v>0</v>
      </c>
      <c r="CY578" s="19" t="e">
        <f ca="1"/>
        <v>#N/A</v>
      </c>
      <c r="CZ578" s="19" t="e">
        <f t="shared" ca="1" si="546"/>
        <v>#N/A</v>
      </c>
      <c r="DC578" s="198" cm="1">
        <f t="array" ref="DC578">IFERROR(MATCH(TRUE,INDEX($B$14:$B$117&gt;=DB578,0),0),"")</f>
        <v>1</v>
      </c>
      <c r="DD578" s="194">
        <f t="shared" ca="1" si="547"/>
        <v>1.3963799927016407E-2</v>
      </c>
      <c r="DG578" s="194">
        <f t="shared" si="548"/>
        <v>0</v>
      </c>
      <c r="DH578" s="19" t="e">
        <f ca="1"/>
        <v>#N/A</v>
      </c>
      <c r="DI578" s="19" t="e">
        <f t="shared" ca="1" si="549"/>
        <v>#N/A</v>
      </c>
      <c r="DL578" s="198" cm="1">
        <f t="array" ref="DL578">IFERROR(MATCH(TRUE,INDEX($B$14:$B$117&gt;=DK578,0),0),"")</f>
        <v>1</v>
      </c>
      <c r="DM578" s="194">
        <f t="shared" ca="1" si="550"/>
        <v>1.3963799927016407E-2</v>
      </c>
      <c r="DP578" s="194">
        <f t="shared" si="551"/>
        <v>0</v>
      </c>
      <c r="DQ578" s="19" t="e">
        <f ca="1"/>
        <v>#N/A</v>
      </c>
      <c r="DR578" s="19" t="e">
        <f t="shared" ca="1" si="552"/>
        <v>#N/A</v>
      </c>
      <c r="DU578" s="198" cm="1">
        <f t="array" ref="DU578">IFERROR(MATCH(TRUE,INDEX($B$14:$B$117&gt;=DT578,0),0),"")</f>
        <v>1</v>
      </c>
      <c r="DV578" s="194">
        <f t="shared" ca="1" si="553"/>
        <v>1.3963799927016407E-2</v>
      </c>
      <c r="DY578" s="194">
        <f t="shared" si="554"/>
        <v>0</v>
      </c>
      <c r="DZ578" s="19" t="e">
        <f ca="1"/>
        <v>#N/A</v>
      </c>
      <c r="EA578" s="19" t="e">
        <f t="shared" ca="1" si="555"/>
        <v>#N/A</v>
      </c>
      <c r="ED578" s="198" cm="1">
        <f t="array" ref="ED578">IFERROR(MATCH(TRUE,INDEX($B$14:$B$117&gt;=EC578,0),0),"")</f>
        <v>1</v>
      </c>
      <c r="EE578" s="194">
        <f t="shared" ca="1" si="556"/>
        <v>1.3963799927016407E-2</v>
      </c>
      <c r="EH578" s="194">
        <f t="shared" si="557"/>
        <v>0</v>
      </c>
      <c r="EI578" s="19" t="e">
        <f ca="1"/>
        <v>#N/A</v>
      </c>
      <c r="EJ578" s="19" t="e">
        <f t="shared" ca="1" si="558"/>
        <v>#N/A</v>
      </c>
      <c r="EM578" s="198" cm="1">
        <f t="array" ref="EM578">IFERROR(MATCH(TRUE,INDEX($B$14:$B$117&gt;=EL578,0),0),"")</f>
        <v>1</v>
      </c>
      <c r="EN578" s="194">
        <f t="shared" ca="1" si="559"/>
        <v>1.3963799927016407E-2</v>
      </c>
      <c r="EQ578" s="194">
        <f t="shared" si="560"/>
        <v>0</v>
      </c>
      <c r="ER578" s="19" t="e">
        <f ca="1"/>
        <v>#N/A</v>
      </c>
      <c r="ES578" s="19" t="e">
        <f t="shared" ca="1" si="561"/>
        <v>#N/A</v>
      </c>
      <c r="EV578" s="198" cm="1">
        <f t="array" ref="EV578">IFERROR(MATCH(TRUE,INDEX($B$14:$B$117&gt;=EU578,0),0),"")</f>
        <v>1</v>
      </c>
      <c r="EW578" s="194">
        <f t="shared" ca="1" si="562"/>
        <v>1.3963799927016407E-2</v>
      </c>
      <c r="EZ578" s="194">
        <f t="shared" si="563"/>
        <v>0</v>
      </c>
      <c r="FA578" s="19" t="e">
        <f ca="1"/>
        <v>#N/A</v>
      </c>
      <c r="FB578" s="19" t="e">
        <f t="shared" ca="1" si="564"/>
        <v>#N/A</v>
      </c>
      <c r="FE578" s="198" cm="1">
        <f t="array" ref="FE578">IFERROR(MATCH(TRUE,INDEX($B$14:$B$117&gt;=FD578,0),0),"")</f>
        <v>1</v>
      </c>
      <c r="FF578" s="194">
        <f t="shared" ca="1" si="565"/>
        <v>1.3963799927016407E-2</v>
      </c>
      <c r="FI578" s="194">
        <f t="shared" si="566"/>
        <v>0</v>
      </c>
      <c r="FJ578" s="19" t="e">
        <f ca="1"/>
        <v>#N/A</v>
      </c>
      <c r="FK578" s="19" t="e">
        <f t="shared" ca="1" si="567"/>
        <v>#N/A</v>
      </c>
      <c r="FN578" s="198" cm="1">
        <f t="array" ref="FN578">IFERROR(MATCH(TRUE,INDEX($B$14:$B$117&gt;=FM578,0),0),"")</f>
        <v>1</v>
      </c>
      <c r="FO578" s="194">
        <f t="shared" ca="1" si="568"/>
        <v>1.3963799927016407E-2</v>
      </c>
      <c r="FR578" s="194">
        <f t="shared" si="569"/>
        <v>0</v>
      </c>
      <c r="FS578" s="19" t="e">
        <f ca="1"/>
        <v>#N/A</v>
      </c>
      <c r="FT578" s="19" t="e">
        <f t="shared" ca="1" si="570"/>
        <v>#N/A</v>
      </c>
      <c r="FW578" s="198" cm="1">
        <f t="array" ref="FW578">IFERROR(MATCH(TRUE,INDEX($B$14:$B$117&gt;=FV578,0),0),"")</f>
        <v>1</v>
      </c>
      <c r="FX578" s="194">
        <f t="shared" ca="1" si="571"/>
        <v>1.3963799927016407E-2</v>
      </c>
      <c r="GA578" s="194">
        <f t="shared" si="572"/>
        <v>0</v>
      </c>
      <c r="GB578" s="19" t="e">
        <f ca="1"/>
        <v>#N/A</v>
      </c>
      <c r="GC578" s="19" t="e">
        <f t="shared" ca="1" si="573"/>
        <v>#N/A</v>
      </c>
    </row>
    <row r="579" spans="8:185" x14ac:dyDescent="0.2">
      <c r="H579" s="198" cm="1">
        <f t="array" ref="H579">IFERROR(MATCH(TRUE,INDEX($B$14:$B$117&gt;=G579,0),0),"")</f>
        <v>1</v>
      </c>
      <c r="I579" s="194">
        <f t="shared" ca="1" si="518"/>
        <v>1.3963799927016407E-2</v>
      </c>
      <c r="L579" s="194">
        <f t="shared" si="574"/>
        <v>0</v>
      </c>
      <c r="M579" s="19">
        <f ca="1"/>
        <v>0</v>
      </c>
      <c r="N579" s="19">
        <f t="shared" ca="1" si="575"/>
        <v>0</v>
      </c>
      <c r="Q579" s="198" cm="1">
        <f t="array" ref="Q579">IFERROR(MATCH(TRUE,INDEX($B$14:$B$117&gt;=P579,0),0),"")</f>
        <v>1</v>
      </c>
      <c r="R579" s="194">
        <f t="shared" ca="1" si="519"/>
        <v>1.3963799927016407E-2</v>
      </c>
      <c r="U579" s="194">
        <f t="shared" si="576"/>
        <v>0</v>
      </c>
      <c r="V579" s="19">
        <f ca="1"/>
        <v>0</v>
      </c>
      <c r="W579" s="19">
        <f t="shared" ca="1" si="577"/>
        <v>0</v>
      </c>
      <c r="Z579" s="198" cm="1">
        <f t="array" ref="Z579">IFERROR(MATCH(TRUE,INDEX($B$14:$B$117&gt;=Y579,0),0),"")</f>
        <v>1</v>
      </c>
      <c r="AA579" s="194">
        <f t="shared" ca="1" si="520"/>
        <v>1.3963799927016407E-2</v>
      </c>
      <c r="AD579" s="194">
        <f t="shared" si="521"/>
        <v>0</v>
      </c>
      <c r="AE579" s="19">
        <f ca="1"/>
        <v>0</v>
      </c>
      <c r="AF579" s="19">
        <f t="shared" ca="1" si="522"/>
        <v>0</v>
      </c>
      <c r="AI579" s="198" cm="1">
        <f t="array" ref="AI579">IFERROR(MATCH(TRUE,INDEX($B$14:$B$117&gt;=AH579,0),0),"")</f>
        <v>1</v>
      </c>
      <c r="AJ579" s="194">
        <f t="shared" ca="1" si="523"/>
        <v>1.3963799927016407E-2</v>
      </c>
      <c r="AM579" s="194">
        <f t="shared" si="524"/>
        <v>0</v>
      </c>
      <c r="AN579" s="19">
        <f ca="1"/>
        <v>0</v>
      </c>
      <c r="AO579" s="19">
        <f t="shared" ca="1" si="525"/>
        <v>0</v>
      </c>
      <c r="AR579" s="198" cm="1">
        <f t="array" ref="AR579">IFERROR(MATCH(TRUE,INDEX($B$14:$B$117&gt;=AQ579,0),0),"")</f>
        <v>1</v>
      </c>
      <c r="AS579" s="194">
        <f t="shared" ca="1" si="526"/>
        <v>1.3963799927016407E-2</v>
      </c>
      <c r="AV579" s="194">
        <f t="shared" si="527"/>
        <v>0</v>
      </c>
      <c r="AW579" s="19">
        <f ca="1"/>
        <v>0</v>
      </c>
      <c r="AX579" s="19">
        <f t="shared" ca="1" si="528"/>
        <v>0</v>
      </c>
      <c r="BA579" s="198" cm="1">
        <f t="array" ref="BA579">IFERROR(MATCH(TRUE,INDEX($B$14:$B$117&gt;=AZ579,0),0),"")</f>
        <v>1</v>
      </c>
      <c r="BB579" s="194">
        <f t="shared" ca="1" si="529"/>
        <v>1.3963799927016407E-2</v>
      </c>
      <c r="BE579" s="194">
        <f t="shared" si="530"/>
        <v>0</v>
      </c>
      <c r="BF579" s="19">
        <f ca="1"/>
        <v>0</v>
      </c>
      <c r="BG579" s="19">
        <f t="shared" ca="1" si="531"/>
        <v>0</v>
      </c>
      <c r="BJ579" s="198" cm="1">
        <f t="array" ref="BJ579">IFERROR(MATCH(TRUE,INDEX($B$14:$B$117&gt;=BI579,0),0),"")</f>
        <v>1</v>
      </c>
      <c r="BK579" s="194">
        <f t="shared" ca="1" si="532"/>
        <v>1.3963799927016407E-2</v>
      </c>
      <c r="BN579" s="194">
        <f t="shared" si="533"/>
        <v>0</v>
      </c>
      <c r="BO579" s="19">
        <f ca="1"/>
        <v>0</v>
      </c>
      <c r="BP579" s="19">
        <f t="shared" ca="1" si="534"/>
        <v>0</v>
      </c>
      <c r="BS579" s="198" cm="1">
        <f t="array" ref="BS579">IFERROR(MATCH(TRUE,INDEX($B$14:$B$117&gt;=BR579,0),0),"")</f>
        <v>1</v>
      </c>
      <c r="BT579" s="194">
        <f t="shared" ca="1" si="535"/>
        <v>1.3963799927016407E-2</v>
      </c>
      <c r="BW579" s="194">
        <f t="shared" si="536"/>
        <v>0</v>
      </c>
      <c r="BX579" s="19">
        <f ca="1"/>
        <v>0</v>
      </c>
      <c r="BY579" s="19">
        <f t="shared" ca="1" si="537"/>
        <v>0</v>
      </c>
      <c r="CB579" s="198" cm="1">
        <f t="array" ref="CB579">IFERROR(MATCH(TRUE,INDEX($B$14:$B$117&gt;=CA579,0),0),"")</f>
        <v>1</v>
      </c>
      <c r="CC579" s="194">
        <f t="shared" ca="1" si="538"/>
        <v>1.3963799927016407E-2</v>
      </c>
      <c r="CF579" s="194">
        <f t="shared" si="539"/>
        <v>0</v>
      </c>
      <c r="CG579" s="19">
        <f ca="1"/>
        <v>0</v>
      </c>
      <c r="CH579" s="19">
        <f t="shared" ca="1" si="540"/>
        <v>0</v>
      </c>
      <c r="CK579" s="198" cm="1">
        <f t="array" ref="CK579">IFERROR(MATCH(TRUE,INDEX($B$14:$B$117&gt;=CJ579,0),0),"")</f>
        <v>1</v>
      </c>
      <c r="CL579" s="194">
        <f t="shared" ca="1" si="541"/>
        <v>1.3963799927016407E-2</v>
      </c>
      <c r="CO579" s="194">
        <f t="shared" si="542"/>
        <v>0</v>
      </c>
      <c r="CP579" s="19">
        <f ca="1"/>
        <v>0</v>
      </c>
      <c r="CQ579" s="19">
        <f t="shared" ca="1" si="543"/>
        <v>0</v>
      </c>
      <c r="CT579" s="198" cm="1">
        <f t="array" ref="CT579">IFERROR(MATCH(TRUE,INDEX($B$14:$B$117&gt;=CS579,0),0),"")</f>
        <v>1</v>
      </c>
      <c r="CU579" s="194">
        <f t="shared" ca="1" si="544"/>
        <v>1.3963799927016407E-2</v>
      </c>
      <c r="CX579" s="194">
        <f t="shared" si="545"/>
        <v>0</v>
      </c>
      <c r="CY579" s="19" t="e">
        <f ca="1"/>
        <v>#N/A</v>
      </c>
      <c r="CZ579" s="19" t="e">
        <f t="shared" ca="1" si="546"/>
        <v>#N/A</v>
      </c>
      <c r="DC579" s="198" cm="1">
        <f t="array" ref="DC579">IFERROR(MATCH(TRUE,INDEX($B$14:$B$117&gt;=DB579,0),0),"")</f>
        <v>1</v>
      </c>
      <c r="DD579" s="194">
        <f t="shared" ca="1" si="547"/>
        <v>1.3963799927016407E-2</v>
      </c>
      <c r="DG579" s="194">
        <f t="shared" si="548"/>
        <v>0</v>
      </c>
      <c r="DH579" s="19" t="e">
        <f ca="1"/>
        <v>#N/A</v>
      </c>
      <c r="DI579" s="19" t="e">
        <f t="shared" ca="1" si="549"/>
        <v>#N/A</v>
      </c>
      <c r="DL579" s="198" cm="1">
        <f t="array" ref="DL579">IFERROR(MATCH(TRUE,INDEX($B$14:$B$117&gt;=DK579,0),0),"")</f>
        <v>1</v>
      </c>
      <c r="DM579" s="194">
        <f t="shared" ca="1" si="550"/>
        <v>1.3963799927016407E-2</v>
      </c>
      <c r="DP579" s="194">
        <f t="shared" si="551"/>
        <v>0</v>
      </c>
      <c r="DQ579" s="19" t="e">
        <f ca="1"/>
        <v>#N/A</v>
      </c>
      <c r="DR579" s="19" t="e">
        <f t="shared" ca="1" si="552"/>
        <v>#N/A</v>
      </c>
      <c r="DU579" s="198" cm="1">
        <f t="array" ref="DU579">IFERROR(MATCH(TRUE,INDEX($B$14:$B$117&gt;=DT579,0),0),"")</f>
        <v>1</v>
      </c>
      <c r="DV579" s="194">
        <f t="shared" ca="1" si="553"/>
        <v>1.3963799927016407E-2</v>
      </c>
      <c r="DY579" s="194">
        <f t="shared" si="554"/>
        <v>0</v>
      </c>
      <c r="DZ579" s="19" t="e">
        <f ca="1"/>
        <v>#N/A</v>
      </c>
      <c r="EA579" s="19" t="e">
        <f t="shared" ca="1" si="555"/>
        <v>#N/A</v>
      </c>
      <c r="ED579" s="198" cm="1">
        <f t="array" ref="ED579">IFERROR(MATCH(TRUE,INDEX($B$14:$B$117&gt;=EC579,0),0),"")</f>
        <v>1</v>
      </c>
      <c r="EE579" s="194">
        <f t="shared" ca="1" si="556"/>
        <v>1.3963799927016407E-2</v>
      </c>
      <c r="EH579" s="194">
        <f t="shared" si="557"/>
        <v>0</v>
      </c>
      <c r="EI579" s="19" t="e">
        <f ca="1"/>
        <v>#N/A</v>
      </c>
      <c r="EJ579" s="19" t="e">
        <f t="shared" ca="1" si="558"/>
        <v>#N/A</v>
      </c>
      <c r="EM579" s="198" cm="1">
        <f t="array" ref="EM579">IFERROR(MATCH(TRUE,INDEX($B$14:$B$117&gt;=EL579,0),0),"")</f>
        <v>1</v>
      </c>
      <c r="EN579" s="194">
        <f t="shared" ca="1" si="559"/>
        <v>1.3963799927016407E-2</v>
      </c>
      <c r="EQ579" s="194">
        <f t="shared" si="560"/>
        <v>0</v>
      </c>
      <c r="ER579" s="19" t="e">
        <f ca="1"/>
        <v>#N/A</v>
      </c>
      <c r="ES579" s="19" t="e">
        <f t="shared" ca="1" si="561"/>
        <v>#N/A</v>
      </c>
      <c r="EV579" s="198" cm="1">
        <f t="array" ref="EV579">IFERROR(MATCH(TRUE,INDEX($B$14:$B$117&gt;=EU579,0),0),"")</f>
        <v>1</v>
      </c>
      <c r="EW579" s="194">
        <f t="shared" ca="1" si="562"/>
        <v>1.3963799927016407E-2</v>
      </c>
      <c r="EZ579" s="194">
        <f t="shared" si="563"/>
        <v>0</v>
      </c>
      <c r="FA579" s="19" t="e">
        <f ca="1"/>
        <v>#N/A</v>
      </c>
      <c r="FB579" s="19" t="e">
        <f t="shared" ca="1" si="564"/>
        <v>#N/A</v>
      </c>
      <c r="FE579" s="198" cm="1">
        <f t="array" ref="FE579">IFERROR(MATCH(TRUE,INDEX($B$14:$B$117&gt;=FD579,0),0),"")</f>
        <v>1</v>
      </c>
      <c r="FF579" s="194">
        <f t="shared" ca="1" si="565"/>
        <v>1.3963799927016407E-2</v>
      </c>
      <c r="FI579" s="194">
        <f t="shared" si="566"/>
        <v>0</v>
      </c>
      <c r="FJ579" s="19" t="e">
        <f ca="1"/>
        <v>#N/A</v>
      </c>
      <c r="FK579" s="19" t="e">
        <f t="shared" ca="1" si="567"/>
        <v>#N/A</v>
      </c>
      <c r="FN579" s="198" cm="1">
        <f t="array" ref="FN579">IFERROR(MATCH(TRUE,INDEX($B$14:$B$117&gt;=FM579,0),0),"")</f>
        <v>1</v>
      </c>
      <c r="FO579" s="194">
        <f t="shared" ca="1" si="568"/>
        <v>1.3963799927016407E-2</v>
      </c>
      <c r="FR579" s="194">
        <f t="shared" si="569"/>
        <v>0</v>
      </c>
      <c r="FS579" s="19" t="e">
        <f ca="1"/>
        <v>#N/A</v>
      </c>
      <c r="FT579" s="19" t="e">
        <f t="shared" ca="1" si="570"/>
        <v>#N/A</v>
      </c>
      <c r="FW579" s="198" cm="1">
        <f t="array" ref="FW579">IFERROR(MATCH(TRUE,INDEX($B$14:$B$117&gt;=FV579,0),0),"")</f>
        <v>1</v>
      </c>
      <c r="FX579" s="194">
        <f t="shared" ca="1" si="571"/>
        <v>1.3963799927016407E-2</v>
      </c>
      <c r="GA579" s="194">
        <f t="shared" si="572"/>
        <v>0</v>
      </c>
      <c r="GB579" s="19" t="e">
        <f ca="1"/>
        <v>#N/A</v>
      </c>
      <c r="GC579" s="19" t="e">
        <f t="shared" ca="1" si="573"/>
        <v>#N/A</v>
      </c>
    </row>
    <row r="580" spans="8:185" x14ac:dyDescent="0.2">
      <c r="H580" s="198" cm="1">
        <f t="array" ref="H580">IFERROR(MATCH(TRUE,INDEX($B$14:$B$117&gt;=G580,0),0),"")</f>
        <v>1</v>
      </c>
      <c r="I580" s="194">
        <f t="shared" ca="1" si="518"/>
        <v>1.3963799927016407E-2</v>
      </c>
      <c r="L580" s="194">
        <f t="shared" si="574"/>
        <v>0</v>
      </c>
      <c r="M580" s="19">
        <f ca="1"/>
        <v>0</v>
      </c>
      <c r="N580" s="19">
        <f t="shared" ca="1" si="575"/>
        <v>0</v>
      </c>
      <c r="Q580" s="198" cm="1">
        <f t="array" ref="Q580">IFERROR(MATCH(TRUE,INDEX($B$14:$B$117&gt;=P580,0),0),"")</f>
        <v>1</v>
      </c>
      <c r="R580" s="194">
        <f t="shared" ca="1" si="519"/>
        <v>1.3963799927016407E-2</v>
      </c>
      <c r="U580" s="194">
        <f t="shared" si="576"/>
        <v>0</v>
      </c>
      <c r="V580" s="19">
        <f ca="1"/>
        <v>0</v>
      </c>
      <c r="W580" s="19">
        <f t="shared" ca="1" si="577"/>
        <v>0</v>
      </c>
      <c r="Z580" s="198" cm="1">
        <f t="array" ref="Z580">IFERROR(MATCH(TRUE,INDEX($B$14:$B$117&gt;=Y580,0),0),"")</f>
        <v>1</v>
      </c>
      <c r="AA580" s="194">
        <f t="shared" ca="1" si="520"/>
        <v>1.3963799927016407E-2</v>
      </c>
      <c r="AD580" s="194">
        <f t="shared" si="521"/>
        <v>0</v>
      </c>
      <c r="AE580" s="19">
        <f ca="1"/>
        <v>0</v>
      </c>
      <c r="AF580" s="19">
        <f t="shared" ca="1" si="522"/>
        <v>0</v>
      </c>
      <c r="AI580" s="198" cm="1">
        <f t="array" ref="AI580">IFERROR(MATCH(TRUE,INDEX($B$14:$B$117&gt;=AH580,0),0),"")</f>
        <v>1</v>
      </c>
      <c r="AJ580" s="194">
        <f t="shared" ca="1" si="523"/>
        <v>1.3963799927016407E-2</v>
      </c>
      <c r="AM580" s="194">
        <f t="shared" si="524"/>
        <v>0</v>
      </c>
      <c r="AN580" s="19">
        <f ca="1"/>
        <v>0</v>
      </c>
      <c r="AO580" s="19">
        <f t="shared" ca="1" si="525"/>
        <v>0</v>
      </c>
      <c r="AR580" s="198" cm="1">
        <f t="array" ref="AR580">IFERROR(MATCH(TRUE,INDEX($B$14:$B$117&gt;=AQ580,0),0),"")</f>
        <v>1</v>
      </c>
      <c r="AS580" s="194">
        <f t="shared" ca="1" si="526"/>
        <v>1.3963799927016407E-2</v>
      </c>
      <c r="AV580" s="194">
        <f t="shared" si="527"/>
        <v>0</v>
      </c>
      <c r="AW580" s="19">
        <f ca="1"/>
        <v>0</v>
      </c>
      <c r="AX580" s="19">
        <f t="shared" ca="1" si="528"/>
        <v>0</v>
      </c>
      <c r="BA580" s="198" cm="1">
        <f t="array" ref="BA580">IFERROR(MATCH(TRUE,INDEX($B$14:$B$117&gt;=AZ580,0),0),"")</f>
        <v>1</v>
      </c>
      <c r="BB580" s="194">
        <f t="shared" ca="1" si="529"/>
        <v>1.3963799927016407E-2</v>
      </c>
      <c r="BE580" s="194">
        <f t="shared" si="530"/>
        <v>0</v>
      </c>
      <c r="BF580" s="19">
        <f ca="1"/>
        <v>0</v>
      </c>
      <c r="BG580" s="19">
        <f t="shared" ca="1" si="531"/>
        <v>0</v>
      </c>
      <c r="BJ580" s="198" cm="1">
        <f t="array" ref="BJ580">IFERROR(MATCH(TRUE,INDEX($B$14:$B$117&gt;=BI580,0),0),"")</f>
        <v>1</v>
      </c>
      <c r="BK580" s="194">
        <f t="shared" ca="1" si="532"/>
        <v>1.3963799927016407E-2</v>
      </c>
      <c r="BN580" s="194">
        <f t="shared" si="533"/>
        <v>0</v>
      </c>
      <c r="BO580" s="19">
        <f ca="1"/>
        <v>0</v>
      </c>
      <c r="BP580" s="19">
        <f t="shared" ca="1" si="534"/>
        <v>0</v>
      </c>
      <c r="BS580" s="198" cm="1">
        <f t="array" ref="BS580">IFERROR(MATCH(TRUE,INDEX($B$14:$B$117&gt;=BR580,0),0),"")</f>
        <v>1</v>
      </c>
      <c r="BT580" s="194">
        <f t="shared" ca="1" si="535"/>
        <v>1.3963799927016407E-2</v>
      </c>
      <c r="BW580" s="194">
        <f t="shared" si="536"/>
        <v>0</v>
      </c>
      <c r="BX580" s="19">
        <f ca="1"/>
        <v>0</v>
      </c>
      <c r="BY580" s="19">
        <f t="shared" ca="1" si="537"/>
        <v>0</v>
      </c>
      <c r="CB580" s="198" cm="1">
        <f t="array" ref="CB580">IFERROR(MATCH(TRUE,INDEX($B$14:$B$117&gt;=CA580,0),0),"")</f>
        <v>1</v>
      </c>
      <c r="CC580" s="194">
        <f t="shared" ca="1" si="538"/>
        <v>1.3963799927016407E-2</v>
      </c>
      <c r="CF580" s="194">
        <f t="shared" si="539"/>
        <v>0</v>
      </c>
      <c r="CG580" s="19">
        <f ca="1"/>
        <v>0</v>
      </c>
      <c r="CH580" s="19">
        <f t="shared" ca="1" si="540"/>
        <v>0</v>
      </c>
      <c r="CK580" s="198" cm="1">
        <f t="array" ref="CK580">IFERROR(MATCH(TRUE,INDEX($B$14:$B$117&gt;=CJ580,0),0),"")</f>
        <v>1</v>
      </c>
      <c r="CL580" s="194">
        <f t="shared" ca="1" si="541"/>
        <v>1.3963799927016407E-2</v>
      </c>
      <c r="CO580" s="194">
        <f t="shared" si="542"/>
        <v>0</v>
      </c>
      <c r="CP580" s="19">
        <f ca="1"/>
        <v>0</v>
      </c>
      <c r="CQ580" s="19">
        <f t="shared" ca="1" si="543"/>
        <v>0</v>
      </c>
      <c r="CT580" s="198" cm="1">
        <f t="array" ref="CT580">IFERROR(MATCH(TRUE,INDEX($B$14:$B$117&gt;=CS580,0),0),"")</f>
        <v>1</v>
      </c>
      <c r="CU580" s="194">
        <f t="shared" ca="1" si="544"/>
        <v>1.3963799927016407E-2</v>
      </c>
      <c r="CX580" s="194">
        <f t="shared" si="545"/>
        <v>0</v>
      </c>
      <c r="CY580" s="19" t="e">
        <f ca="1"/>
        <v>#N/A</v>
      </c>
      <c r="CZ580" s="19" t="e">
        <f t="shared" ca="1" si="546"/>
        <v>#N/A</v>
      </c>
      <c r="DC580" s="198" cm="1">
        <f t="array" ref="DC580">IFERROR(MATCH(TRUE,INDEX($B$14:$B$117&gt;=DB580,0),0),"")</f>
        <v>1</v>
      </c>
      <c r="DD580" s="194">
        <f t="shared" ca="1" si="547"/>
        <v>1.3963799927016407E-2</v>
      </c>
      <c r="DG580" s="194">
        <f t="shared" si="548"/>
        <v>0</v>
      </c>
      <c r="DH580" s="19" t="e">
        <f ca="1"/>
        <v>#N/A</v>
      </c>
      <c r="DI580" s="19" t="e">
        <f t="shared" ca="1" si="549"/>
        <v>#N/A</v>
      </c>
      <c r="DL580" s="198" cm="1">
        <f t="array" ref="DL580">IFERROR(MATCH(TRUE,INDEX($B$14:$B$117&gt;=DK580,0),0),"")</f>
        <v>1</v>
      </c>
      <c r="DM580" s="194">
        <f t="shared" ca="1" si="550"/>
        <v>1.3963799927016407E-2</v>
      </c>
      <c r="DP580" s="194">
        <f t="shared" si="551"/>
        <v>0</v>
      </c>
      <c r="DQ580" s="19" t="e">
        <f ca="1"/>
        <v>#N/A</v>
      </c>
      <c r="DR580" s="19" t="e">
        <f t="shared" ca="1" si="552"/>
        <v>#N/A</v>
      </c>
      <c r="DU580" s="198" cm="1">
        <f t="array" ref="DU580">IFERROR(MATCH(TRUE,INDEX($B$14:$B$117&gt;=DT580,0),0),"")</f>
        <v>1</v>
      </c>
      <c r="DV580" s="194">
        <f t="shared" ca="1" si="553"/>
        <v>1.3963799927016407E-2</v>
      </c>
      <c r="DY580" s="194">
        <f t="shared" si="554"/>
        <v>0</v>
      </c>
      <c r="DZ580" s="19" t="e">
        <f ca="1"/>
        <v>#N/A</v>
      </c>
      <c r="EA580" s="19" t="e">
        <f t="shared" ca="1" si="555"/>
        <v>#N/A</v>
      </c>
      <c r="ED580" s="198" cm="1">
        <f t="array" ref="ED580">IFERROR(MATCH(TRUE,INDEX($B$14:$B$117&gt;=EC580,0),0),"")</f>
        <v>1</v>
      </c>
      <c r="EE580" s="194">
        <f t="shared" ca="1" si="556"/>
        <v>1.3963799927016407E-2</v>
      </c>
      <c r="EH580" s="194">
        <f t="shared" si="557"/>
        <v>0</v>
      </c>
      <c r="EI580" s="19" t="e">
        <f ca="1"/>
        <v>#N/A</v>
      </c>
      <c r="EJ580" s="19" t="e">
        <f t="shared" ca="1" si="558"/>
        <v>#N/A</v>
      </c>
      <c r="EM580" s="198" cm="1">
        <f t="array" ref="EM580">IFERROR(MATCH(TRUE,INDEX($B$14:$B$117&gt;=EL580,0),0),"")</f>
        <v>1</v>
      </c>
      <c r="EN580" s="194">
        <f t="shared" ca="1" si="559"/>
        <v>1.3963799927016407E-2</v>
      </c>
      <c r="EQ580" s="194">
        <f t="shared" si="560"/>
        <v>0</v>
      </c>
      <c r="ER580" s="19" t="e">
        <f ca="1"/>
        <v>#N/A</v>
      </c>
      <c r="ES580" s="19" t="e">
        <f t="shared" ca="1" si="561"/>
        <v>#N/A</v>
      </c>
      <c r="EV580" s="198" cm="1">
        <f t="array" ref="EV580">IFERROR(MATCH(TRUE,INDEX($B$14:$B$117&gt;=EU580,0),0),"")</f>
        <v>1</v>
      </c>
      <c r="EW580" s="194">
        <f t="shared" ca="1" si="562"/>
        <v>1.3963799927016407E-2</v>
      </c>
      <c r="EZ580" s="194">
        <f t="shared" si="563"/>
        <v>0</v>
      </c>
      <c r="FA580" s="19" t="e">
        <f ca="1"/>
        <v>#N/A</v>
      </c>
      <c r="FB580" s="19" t="e">
        <f t="shared" ca="1" si="564"/>
        <v>#N/A</v>
      </c>
      <c r="FE580" s="198" cm="1">
        <f t="array" ref="FE580">IFERROR(MATCH(TRUE,INDEX($B$14:$B$117&gt;=FD580,0),0),"")</f>
        <v>1</v>
      </c>
      <c r="FF580" s="194">
        <f t="shared" ca="1" si="565"/>
        <v>1.3963799927016407E-2</v>
      </c>
      <c r="FI580" s="194">
        <f t="shared" si="566"/>
        <v>0</v>
      </c>
      <c r="FJ580" s="19" t="e">
        <f ca="1"/>
        <v>#N/A</v>
      </c>
      <c r="FK580" s="19" t="e">
        <f t="shared" ca="1" si="567"/>
        <v>#N/A</v>
      </c>
      <c r="FN580" s="198" cm="1">
        <f t="array" ref="FN580">IFERROR(MATCH(TRUE,INDEX($B$14:$B$117&gt;=FM580,0),0),"")</f>
        <v>1</v>
      </c>
      <c r="FO580" s="194">
        <f t="shared" ca="1" si="568"/>
        <v>1.3963799927016407E-2</v>
      </c>
      <c r="FR580" s="194">
        <f t="shared" si="569"/>
        <v>0</v>
      </c>
      <c r="FS580" s="19" t="e">
        <f ca="1"/>
        <v>#N/A</v>
      </c>
      <c r="FT580" s="19" t="e">
        <f t="shared" ca="1" si="570"/>
        <v>#N/A</v>
      </c>
      <c r="FW580" s="198" cm="1">
        <f t="array" ref="FW580">IFERROR(MATCH(TRUE,INDEX($B$14:$B$117&gt;=FV580,0),0),"")</f>
        <v>1</v>
      </c>
      <c r="FX580" s="194">
        <f t="shared" ca="1" si="571"/>
        <v>1.3963799927016407E-2</v>
      </c>
      <c r="GA580" s="194">
        <f t="shared" si="572"/>
        <v>0</v>
      </c>
      <c r="GB580" s="19" t="e">
        <f ca="1"/>
        <v>#N/A</v>
      </c>
      <c r="GC580" s="19" t="e">
        <f t="shared" ca="1" si="573"/>
        <v>#N/A</v>
      </c>
    </row>
    <row r="581" spans="8:185" x14ac:dyDescent="0.2">
      <c r="H581" s="198" cm="1">
        <f t="array" ref="H581">IFERROR(MATCH(TRUE,INDEX($B$14:$B$117&gt;=G581,0),0),"")</f>
        <v>1</v>
      </c>
      <c r="I581" s="194">
        <f t="shared" ca="1" si="518"/>
        <v>1.3963799927016407E-2</v>
      </c>
      <c r="L581" s="194">
        <f t="shared" si="574"/>
        <v>0</v>
      </c>
      <c r="M581" s="19">
        <f ca="1"/>
        <v>0</v>
      </c>
      <c r="N581" s="19">
        <f t="shared" ca="1" si="575"/>
        <v>0</v>
      </c>
      <c r="Q581" s="198" cm="1">
        <f t="array" ref="Q581">IFERROR(MATCH(TRUE,INDEX($B$14:$B$117&gt;=P581,0),0),"")</f>
        <v>1</v>
      </c>
      <c r="R581" s="194">
        <f t="shared" ca="1" si="519"/>
        <v>1.3963799927016407E-2</v>
      </c>
      <c r="U581" s="194">
        <f t="shared" si="576"/>
        <v>0</v>
      </c>
      <c r="V581" s="19">
        <f ca="1"/>
        <v>0</v>
      </c>
      <c r="W581" s="19">
        <f t="shared" ca="1" si="577"/>
        <v>0</v>
      </c>
      <c r="Z581" s="198" cm="1">
        <f t="array" ref="Z581">IFERROR(MATCH(TRUE,INDEX($B$14:$B$117&gt;=Y581,0),0),"")</f>
        <v>1</v>
      </c>
      <c r="AA581" s="194">
        <f t="shared" ca="1" si="520"/>
        <v>1.3963799927016407E-2</v>
      </c>
      <c r="AD581" s="194">
        <f t="shared" si="521"/>
        <v>0</v>
      </c>
      <c r="AE581" s="19">
        <f ca="1"/>
        <v>0</v>
      </c>
      <c r="AF581" s="19">
        <f t="shared" ca="1" si="522"/>
        <v>0</v>
      </c>
      <c r="AI581" s="198" cm="1">
        <f t="array" ref="AI581">IFERROR(MATCH(TRUE,INDEX($B$14:$B$117&gt;=AH581,0),0),"")</f>
        <v>1</v>
      </c>
      <c r="AJ581" s="194">
        <f t="shared" ca="1" si="523"/>
        <v>1.3963799927016407E-2</v>
      </c>
      <c r="AM581" s="194">
        <f t="shared" si="524"/>
        <v>0</v>
      </c>
      <c r="AN581" s="19">
        <f ca="1"/>
        <v>0</v>
      </c>
      <c r="AO581" s="19">
        <f t="shared" ca="1" si="525"/>
        <v>0</v>
      </c>
      <c r="AR581" s="198" cm="1">
        <f t="array" ref="AR581">IFERROR(MATCH(TRUE,INDEX($B$14:$B$117&gt;=AQ581,0),0),"")</f>
        <v>1</v>
      </c>
      <c r="AS581" s="194">
        <f t="shared" ca="1" si="526"/>
        <v>1.3963799927016407E-2</v>
      </c>
      <c r="AV581" s="194">
        <f t="shared" si="527"/>
        <v>0</v>
      </c>
      <c r="AW581" s="19">
        <f ca="1"/>
        <v>0</v>
      </c>
      <c r="AX581" s="19">
        <f t="shared" ca="1" si="528"/>
        <v>0</v>
      </c>
      <c r="BA581" s="198" cm="1">
        <f t="array" ref="BA581">IFERROR(MATCH(TRUE,INDEX($B$14:$B$117&gt;=AZ581,0),0),"")</f>
        <v>1</v>
      </c>
      <c r="BB581" s="194">
        <f t="shared" ca="1" si="529"/>
        <v>1.3963799927016407E-2</v>
      </c>
      <c r="BE581" s="194">
        <f t="shared" si="530"/>
        <v>0</v>
      </c>
      <c r="BF581" s="19">
        <f ca="1"/>
        <v>0</v>
      </c>
      <c r="BG581" s="19">
        <f t="shared" ca="1" si="531"/>
        <v>0</v>
      </c>
      <c r="BJ581" s="198" cm="1">
        <f t="array" ref="BJ581">IFERROR(MATCH(TRUE,INDEX($B$14:$B$117&gt;=BI581,0),0),"")</f>
        <v>1</v>
      </c>
      <c r="BK581" s="194">
        <f t="shared" ca="1" si="532"/>
        <v>1.3963799927016407E-2</v>
      </c>
      <c r="BN581" s="194">
        <f t="shared" si="533"/>
        <v>0</v>
      </c>
      <c r="BO581" s="19">
        <f ca="1"/>
        <v>0</v>
      </c>
      <c r="BP581" s="19">
        <f t="shared" ca="1" si="534"/>
        <v>0</v>
      </c>
      <c r="BS581" s="198" cm="1">
        <f t="array" ref="BS581">IFERROR(MATCH(TRUE,INDEX($B$14:$B$117&gt;=BR581,0),0),"")</f>
        <v>1</v>
      </c>
      <c r="BT581" s="194">
        <f t="shared" ca="1" si="535"/>
        <v>1.3963799927016407E-2</v>
      </c>
      <c r="BW581" s="194">
        <f t="shared" si="536"/>
        <v>0</v>
      </c>
      <c r="BX581" s="19">
        <f ca="1"/>
        <v>0</v>
      </c>
      <c r="BY581" s="19">
        <f t="shared" ca="1" si="537"/>
        <v>0</v>
      </c>
      <c r="CB581" s="198" cm="1">
        <f t="array" ref="CB581">IFERROR(MATCH(TRUE,INDEX($B$14:$B$117&gt;=CA581,0),0),"")</f>
        <v>1</v>
      </c>
      <c r="CC581" s="194">
        <f t="shared" ca="1" si="538"/>
        <v>1.3963799927016407E-2</v>
      </c>
      <c r="CF581" s="194">
        <f t="shared" si="539"/>
        <v>0</v>
      </c>
      <c r="CG581" s="19">
        <f ca="1"/>
        <v>0</v>
      </c>
      <c r="CH581" s="19">
        <f t="shared" ca="1" si="540"/>
        <v>0</v>
      </c>
      <c r="CK581" s="198" cm="1">
        <f t="array" ref="CK581">IFERROR(MATCH(TRUE,INDEX($B$14:$B$117&gt;=CJ581,0),0),"")</f>
        <v>1</v>
      </c>
      <c r="CL581" s="194">
        <f t="shared" ca="1" si="541"/>
        <v>1.3963799927016407E-2</v>
      </c>
      <c r="CO581" s="194">
        <f t="shared" si="542"/>
        <v>0</v>
      </c>
      <c r="CP581" s="19">
        <f ca="1"/>
        <v>0</v>
      </c>
      <c r="CQ581" s="19">
        <f t="shared" ca="1" si="543"/>
        <v>0</v>
      </c>
      <c r="CT581" s="198" cm="1">
        <f t="array" ref="CT581">IFERROR(MATCH(TRUE,INDEX($B$14:$B$117&gt;=CS581,0),0),"")</f>
        <v>1</v>
      </c>
      <c r="CU581" s="194">
        <f t="shared" ca="1" si="544"/>
        <v>1.3963799927016407E-2</v>
      </c>
      <c r="CX581" s="194">
        <f t="shared" si="545"/>
        <v>0</v>
      </c>
      <c r="CY581" s="19" t="e">
        <f ca="1"/>
        <v>#N/A</v>
      </c>
      <c r="CZ581" s="19" t="e">
        <f t="shared" ca="1" si="546"/>
        <v>#N/A</v>
      </c>
      <c r="DC581" s="198" cm="1">
        <f t="array" ref="DC581">IFERROR(MATCH(TRUE,INDEX($B$14:$B$117&gt;=DB581,0),0),"")</f>
        <v>1</v>
      </c>
      <c r="DD581" s="194">
        <f t="shared" ca="1" si="547"/>
        <v>1.3963799927016407E-2</v>
      </c>
      <c r="DG581" s="194">
        <f t="shared" si="548"/>
        <v>0</v>
      </c>
      <c r="DH581" s="19" t="e">
        <f ca="1"/>
        <v>#N/A</v>
      </c>
      <c r="DI581" s="19" t="e">
        <f t="shared" ca="1" si="549"/>
        <v>#N/A</v>
      </c>
      <c r="DL581" s="198" cm="1">
        <f t="array" ref="DL581">IFERROR(MATCH(TRUE,INDEX($B$14:$B$117&gt;=DK581,0),0),"")</f>
        <v>1</v>
      </c>
      <c r="DM581" s="194">
        <f t="shared" ca="1" si="550"/>
        <v>1.3963799927016407E-2</v>
      </c>
      <c r="DP581" s="194">
        <f t="shared" si="551"/>
        <v>0</v>
      </c>
      <c r="DQ581" s="19" t="e">
        <f ca="1"/>
        <v>#N/A</v>
      </c>
      <c r="DR581" s="19" t="e">
        <f t="shared" ca="1" si="552"/>
        <v>#N/A</v>
      </c>
      <c r="DU581" s="198" cm="1">
        <f t="array" ref="DU581">IFERROR(MATCH(TRUE,INDEX($B$14:$B$117&gt;=DT581,0),0),"")</f>
        <v>1</v>
      </c>
      <c r="DV581" s="194">
        <f t="shared" ca="1" si="553"/>
        <v>1.3963799927016407E-2</v>
      </c>
      <c r="DY581" s="194">
        <f t="shared" si="554"/>
        <v>0</v>
      </c>
      <c r="DZ581" s="19" t="e">
        <f ca="1"/>
        <v>#N/A</v>
      </c>
      <c r="EA581" s="19" t="e">
        <f t="shared" ca="1" si="555"/>
        <v>#N/A</v>
      </c>
      <c r="ED581" s="198" cm="1">
        <f t="array" ref="ED581">IFERROR(MATCH(TRUE,INDEX($B$14:$B$117&gt;=EC581,0),0),"")</f>
        <v>1</v>
      </c>
      <c r="EE581" s="194">
        <f t="shared" ca="1" si="556"/>
        <v>1.3963799927016407E-2</v>
      </c>
      <c r="EH581" s="194">
        <f t="shared" si="557"/>
        <v>0</v>
      </c>
      <c r="EI581" s="19" t="e">
        <f ca="1"/>
        <v>#N/A</v>
      </c>
      <c r="EJ581" s="19" t="e">
        <f t="shared" ca="1" si="558"/>
        <v>#N/A</v>
      </c>
      <c r="EM581" s="198" cm="1">
        <f t="array" ref="EM581">IFERROR(MATCH(TRUE,INDEX($B$14:$B$117&gt;=EL581,0),0),"")</f>
        <v>1</v>
      </c>
      <c r="EN581" s="194">
        <f t="shared" ca="1" si="559"/>
        <v>1.3963799927016407E-2</v>
      </c>
      <c r="EQ581" s="194">
        <f t="shared" si="560"/>
        <v>0</v>
      </c>
      <c r="ER581" s="19" t="e">
        <f ca="1"/>
        <v>#N/A</v>
      </c>
      <c r="ES581" s="19" t="e">
        <f t="shared" ca="1" si="561"/>
        <v>#N/A</v>
      </c>
      <c r="EV581" s="198" cm="1">
        <f t="array" ref="EV581">IFERROR(MATCH(TRUE,INDEX($B$14:$B$117&gt;=EU581,0),0),"")</f>
        <v>1</v>
      </c>
      <c r="EW581" s="194">
        <f t="shared" ca="1" si="562"/>
        <v>1.3963799927016407E-2</v>
      </c>
      <c r="EZ581" s="194">
        <f t="shared" si="563"/>
        <v>0</v>
      </c>
      <c r="FA581" s="19" t="e">
        <f ca="1"/>
        <v>#N/A</v>
      </c>
      <c r="FB581" s="19" t="e">
        <f t="shared" ca="1" si="564"/>
        <v>#N/A</v>
      </c>
      <c r="FE581" s="198" cm="1">
        <f t="array" ref="FE581">IFERROR(MATCH(TRUE,INDEX($B$14:$B$117&gt;=FD581,0),0),"")</f>
        <v>1</v>
      </c>
      <c r="FF581" s="194">
        <f t="shared" ca="1" si="565"/>
        <v>1.3963799927016407E-2</v>
      </c>
      <c r="FI581" s="194">
        <f t="shared" si="566"/>
        <v>0</v>
      </c>
      <c r="FJ581" s="19" t="e">
        <f ca="1"/>
        <v>#N/A</v>
      </c>
      <c r="FK581" s="19" t="e">
        <f t="shared" ca="1" si="567"/>
        <v>#N/A</v>
      </c>
      <c r="FN581" s="198" cm="1">
        <f t="array" ref="FN581">IFERROR(MATCH(TRUE,INDEX($B$14:$B$117&gt;=FM581,0),0),"")</f>
        <v>1</v>
      </c>
      <c r="FO581" s="194">
        <f t="shared" ca="1" si="568"/>
        <v>1.3963799927016407E-2</v>
      </c>
      <c r="FR581" s="194">
        <f t="shared" si="569"/>
        <v>0</v>
      </c>
      <c r="FS581" s="19" t="e">
        <f ca="1"/>
        <v>#N/A</v>
      </c>
      <c r="FT581" s="19" t="e">
        <f t="shared" ca="1" si="570"/>
        <v>#N/A</v>
      </c>
      <c r="FW581" s="198" cm="1">
        <f t="array" ref="FW581">IFERROR(MATCH(TRUE,INDEX($B$14:$B$117&gt;=FV581,0),0),"")</f>
        <v>1</v>
      </c>
      <c r="FX581" s="194">
        <f t="shared" ca="1" si="571"/>
        <v>1.3963799927016407E-2</v>
      </c>
      <c r="GA581" s="194">
        <f t="shared" si="572"/>
        <v>0</v>
      </c>
      <c r="GB581" s="19" t="e">
        <f ca="1"/>
        <v>#N/A</v>
      </c>
      <c r="GC581" s="19" t="e">
        <f t="shared" ca="1" si="573"/>
        <v>#N/A</v>
      </c>
    </row>
    <row r="582" spans="8:185" x14ac:dyDescent="0.2">
      <c r="H582" s="198" cm="1">
        <f t="array" ref="H582">IFERROR(MATCH(TRUE,INDEX($B$14:$B$117&gt;=G582,0),0),"")</f>
        <v>1</v>
      </c>
      <c r="I582" s="194">
        <f t="shared" ca="1" si="518"/>
        <v>1.3963799927016407E-2</v>
      </c>
      <c r="L582" s="194">
        <f t="shared" si="574"/>
        <v>0</v>
      </c>
      <c r="M582" s="19">
        <f ca="1"/>
        <v>0</v>
      </c>
      <c r="N582" s="19">
        <f t="shared" ca="1" si="575"/>
        <v>0</v>
      </c>
      <c r="Q582" s="198" cm="1">
        <f t="array" ref="Q582">IFERROR(MATCH(TRUE,INDEX($B$14:$B$117&gt;=P582,0),0),"")</f>
        <v>1</v>
      </c>
      <c r="R582" s="194">
        <f t="shared" ca="1" si="519"/>
        <v>1.3963799927016407E-2</v>
      </c>
      <c r="U582" s="194">
        <f t="shared" si="576"/>
        <v>0</v>
      </c>
      <c r="V582" s="19">
        <f ca="1"/>
        <v>0</v>
      </c>
      <c r="W582" s="19">
        <f t="shared" ca="1" si="577"/>
        <v>0</v>
      </c>
      <c r="Z582" s="198" cm="1">
        <f t="array" ref="Z582">IFERROR(MATCH(TRUE,INDEX($B$14:$B$117&gt;=Y582,0),0),"")</f>
        <v>1</v>
      </c>
      <c r="AA582" s="194">
        <f t="shared" ca="1" si="520"/>
        <v>1.3963799927016407E-2</v>
      </c>
      <c r="AD582" s="194">
        <f t="shared" si="521"/>
        <v>0</v>
      </c>
      <c r="AE582" s="19">
        <f ca="1"/>
        <v>0</v>
      </c>
      <c r="AF582" s="19">
        <f t="shared" ca="1" si="522"/>
        <v>0</v>
      </c>
      <c r="AI582" s="198" cm="1">
        <f t="array" ref="AI582">IFERROR(MATCH(TRUE,INDEX($B$14:$B$117&gt;=AH582,0),0),"")</f>
        <v>1</v>
      </c>
      <c r="AJ582" s="194">
        <f t="shared" ca="1" si="523"/>
        <v>1.3963799927016407E-2</v>
      </c>
      <c r="AM582" s="194">
        <f t="shared" si="524"/>
        <v>0</v>
      </c>
      <c r="AN582" s="19">
        <f ca="1"/>
        <v>0</v>
      </c>
      <c r="AO582" s="19">
        <f t="shared" ca="1" si="525"/>
        <v>0</v>
      </c>
      <c r="AR582" s="198" cm="1">
        <f t="array" ref="AR582">IFERROR(MATCH(TRUE,INDEX($B$14:$B$117&gt;=AQ582,0),0),"")</f>
        <v>1</v>
      </c>
      <c r="AS582" s="194">
        <f t="shared" ca="1" si="526"/>
        <v>1.3963799927016407E-2</v>
      </c>
      <c r="AV582" s="194">
        <f t="shared" si="527"/>
        <v>0</v>
      </c>
      <c r="AW582" s="19">
        <f ca="1"/>
        <v>0</v>
      </c>
      <c r="AX582" s="19">
        <f t="shared" ca="1" si="528"/>
        <v>0</v>
      </c>
      <c r="BA582" s="198" cm="1">
        <f t="array" ref="BA582">IFERROR(MATCH(TRUE,INDEX($B$14:$B$117&gt;=AZ582,0),0),"")</f>
        <v>1</v>
      </c>
      <c r="BB582" s="194">
        <f t="shared" ca="1" si="529"/>
        <v>1.3963799927016407E-2</v>
      </c>
      <c r="BE582" s="194">
        <f t="shared" si="530"/>
        <v>0</v>
      </c>
      <c r="BF582" s="19">
        <f ca="1"/>
        <v>0</v>
      </c>
      <c r="BG582" s="19">
        <f t="shared" ca="1" si="531"/>
        <v>0</v>
      </c>
      <c r="BJ582" s="198" cm="1">
        <f t="array" ref="BJ582">IFERROR(MATCH(TRUE,INDEX($B$14:$B$117&gt;=BI582,0),0),"")</f>
        <v>1</v>
      </c>
      <c r="BK582" s="194">
        <f t="shared" ca="1" si="532"/>
        <v>1.3963799927016407E-2</v>
      </c>
      <c r="BN582" s="194">
        <f t="shared" si="533"/>
        <v>0</v>
      </c>
      <c r="BO582" s="19">
        <f ca="1"/>
        <v>0</v>
      </c>
      <c r="BP582" s="19">
        <f t="shared" ca="1" si="534"/>
        <v>0</v>
      </c>
      <c r="BS582" s="198" cm="1">
        <f t="array" ref="BS582">IFERROR(MATCH(TRUE,INDEX($B$14:$B$117&gt;=BR582,0),0),"")</f>
        <v>1</v>
      </c>
      <c r="BT582" s="194">
        <f t="shared" ca="1" si="535"/>
        <v>1.3963799927016407E-2</v>
      </c>
      <c r="BW582" s="194">
        <f t="shared" si="536"/>
        <v>0</v>
      </c>
      <c r="BX582" s="19">
        <f ca="1"/>
        <v>0</v>
      </c>
      <c r="BY582" s="19">
        <f t="shared" ca="1" si="537"/>
        <v>0</v>
      </c>
      <c r="CB582" s="198" cm="1">
        <f t="array" ref="CB582">IFERROR(MATCH(TRUE,INDEX($B$14:$B$117&gt;=CA582,0),0),"")</f>
        <v>1</v>
      </c>
      <c r="CC582" s="194">
        <f t="shared" ca="1" si="538"/>
        <v>1.3963799927016407E-2</v>
      </c>
      <c r="CF582" s="194">
        <f t="shared" si="539"/>
        <v>0</v>
      </c>
      <c r="CG582" s="19">
        <f ca="1"/>
        <v>0</v>
      </c>
      <c r="CH582" s="19">
        <f t="shared" ca="1" si="540"/>
        <v>0</v>
      </c>
      <c r="CK582" s="198" cm="1">
        <f t="array" ref="CK582">IFERROR(MATCH(TRUE,INDEX($B$14:$B$117&gt;=CJ582,0),0),"")</f>
        <v>1</v>
      </c>
      <c r="CL582" s="194">
        <f t="shared" ca="1" si="541"/>
        <v>1.3963799927016407E-2</v>
      </c>
      <c r="CO582" s="194">
        <f t="shared" si="542"/>
        <v>0</v>
      </c>
      <c r="CP582" s="19">
        <f ca="1"/>
        <v>0</v>
      </c>
      <c r="CQ582" s="19">
        <f t="shared" ca="1" si="543"/>
        <v>0</v>
      </c>
      <c r="CT582" s="198" cm="1">
        <f t="array" ref="CT582">IFERROR(MATCH(TRUE,INDEX($B$14:$B$117&gt;=CS582,0),0),"")</f>
        <v>1</v>
      </c>
      <c r="CU582" s="194">
        <f t="shared" ca="1" si="544"/>
        <v>1.3963799927016407E-2</v>
      </c>
      <c r="CX582" s="194">
        <f t="shared" si="545"/>
        <v>0</v>
      </c>
      <c r="CY582" s="19" t="e">
        <f ca="1"/>
        <v>#N/A</v>
      </c>
      <c r="CZ582" s="19" t="e">
        <f t="shared" ca="1" si="546"/>
        <v>#N/A</v>
      </c>
      <c r="DC582" s="198" cm="1">
        <f t="array" ref="DC582">IFERROR(MATCH(TRUE,INDEX($B$14:$B$117&gt;=DB582,0),0),"")</f>
        <v>1</v>
      </c>
      <c r="DD582" s="194">
        <f t="shared" ca="1" si="547"/>
        <v>1.3963799927016407E-2</v>
      </c>
      <c r="DG582" s="194">
        <f t="shared" si="548"/>
        <v>0</v>
      </c>
      <c r="DH582" s="19" t="e">
        <f ca="1"/>
        <v>#N/A</v>
      </c>
      <c r="DI582" s="19" t="e">
        <f t="shared" ca="1" si="549"/>
        <v>#N/A</v>
      </c>
      <c r="DL582" s="198" cm="1">
        <f t="array" ref="DL582">IFERROR(MATCH(TRUE,INDEX($B$14:$B$117&gt;=DK582,0),0),"")</f>
        <v>1</v>
      </c>
      <c r="DM582" s="194">
        <f t="shared" ca="1" si="550"/>
        <v>1.3963799927016407E-2</v>
      </c>
      <c r="DP582" s="194">
        <f t="shared" si="551"/>
        <v>0</v>
      </c>
      <c r="DQ582" s="19" t="e">
        <f ca="1"/>
        <v>#N/A</v>
      </c>
      <c r="DR582" s="19" t="e">
        <f t="shared" ca="1" si="552"/>
        <v>#N/A</v>
      </c>
      <c r="DU582" s="198" cm="1">
        <f t="array" ref="DU582">IFERROR(MATCH(TRUE,INDEX($B$14:$B$117&gt;=DT582,0),0),"")</f>
        <v>1</v>
      </c>
      <c r="DV582" s="194">
        <f t="shared" ca="1" si="553"/>
        <v>1.3963799927016407E-2</v>
      </c>
      <c r="DY582" s="194">
        <f t="shared" si="554"/>
        <v>0</v>
      </c>
      <c r="DZ582" s="19" t="e">
        <f ca="1"/>
        <v>#N/A</v>
      </c>
      <c r="EA582" s="19" t="e">
        <f t="shared" ca="1" si="555"/>
        <v>#N/A</v>
      </c>
      <c r="ED582" s="198" cm="1">
        <f t="array" ref="ED582">IFERROR(MATCH(TRUE,INDEX($B$14:$B$117&gt;=EC582,0),0),"")</f>
        <v>1</v>
      </c>
      <c r="EE582" s="194">
        <f t="shared" ca="1" si="556"/>
        <v>1.3963799927016407E-2</v>
      </c>
      <c r="EH582" s="194">
        <f t="shared" si="557"/>
        <v>0</v>
      </c>
      <c r="EI582" s="19" t="e">
        <f ca="1"/>
        <v>#N/A</v>
      </c>
      <c r="EJ582" s="19" t="e">
        <f t="shared" ca="1" si="558"/>
        <v>#N/A</v>
      </c>
      <c r="EM582" s="198" cm="1">
        <f t="array" ref="EM582">IFERROR(MATCH(TRUE,INDEX($B$14:$B$117&gt;=EL582,0),0),"")</f>
        <v>1</v>
      </c>
      <c r="EN582" s="194">
        <f t="shared" ca="1" si="559"/>
        <v>1.3963799927016407E-2</v>
      </c>
      <c r="EQ582" s="194">
        <f t="shared" si="560"/>
        <v>0</v>
      </c>
      <c r="ER582" s="19" t="e">
        <f ca="1"/>
        <v>#N/A</v>
      </c>
      <c r="ES582" s="19" t="e">
        <f t="shared" ca="1" si="561"/>
        <v>#N/A</v>
      </c>
      <c r="EV582" s="198" cm="1">
        <f t="array" ref="EV582">IFERROR(MATCH(TRUE,INDEX($B$14:$B$117&gt;=EU582,0),0),"")</f>
        <v>1</v>
      </c>
      <c r="EW582" s="194">
        <f t="shared" ca="1" si="562"/>
        <v>1.3963799927016407E-2</v>
      </c>
      <c r="EZ582" s="194">
        <f t="shared" si="563"/>
        <v>0</v>
      </c>
      <c r="FA582" s="19" t="e">
        <f ca="1"/>
        <v>#N/A</v>
      </c>
      <c r="FB582" s="19" t="e">
        <f t="shared" ca="1" si="564"/>
        <v>#N/A</v>
      </c>
      <c r="FE582" s="198" cm="1">
        <f t="array" ref="FE582">IFERROR(MATCH(TRUE,INDEX($B$14:$B$117&gt;=FD582,0),0),"")</f>
        <v>1</v>
      </c>
      <c r="FF582" s="194">
        <f t="shared" ca="1" si="565"/>
        <v>1.3963799927016407E-2</v>
      </c>
      <c r="FI582" s="194">
        <f t="shared" si="566"/>
        <v>0</v>
      </c>
      <c r="FJ582" s="19" t="e">
        <f ca="1"/>
        <v>#N/A</v>
      </c>
      <c r="FK582" s="19" t="e">
        <f t="shared" ca="1" si="567"/>
        <v>#N/A</v>
      </c>
      <c r="FN582" s="198" cm="1">
        <f t="array" ref="FN582">IFERROR(MATCH(TRUE,INDEX($B$14:$B$117&gt;=FM582,0),0),"")</f>
        <v>1</v>
      </c>
      <c r="FO582" s="194">
        <f t="shared" ca="1" si="568"/>
        <v>1.3963799927016407E-2</v>
      </c>
      <c r="FR582" s="194">
        <f t="shared" si="569"/>
        <v>0</v>
      </c>
      <c r="FS582" s="19" t="e">
        <f ca="1"/>
        <v>#N/A</v>
      </c>
      <c r="FT582" s="19" t="e">
        <f t="shared" ca="1" si="570"/>
        <v>#N/A</v>
      </c>
      <c r="FW582" s="198" cm="1">
        <f t="array" ref="FW582">IFERROR(MATCH(TRUE,INDEX($B$14:$B$117&gt;=FV582,0),0),"")</f>
        <v>1</v>
      </c>
      <c r="FX582" s="194">
        <f t="shared" ca="1" si="571"/>
        <v>1.3963799927016407E-2</v>
      </c>
      <c r="GA582" s="194">
        <f t="shared" si="572"/>
        <v>0</v>
      </c>
      <c r="GB582" s="19" t="e">
        <f ca="1"/>
        <v>#N/A</v>
      </c>
      <c r="GC582" s="19" t="e">
        <f t="shared" ca="1" si="573"/>
        <v>#N/A</v>
      </c>
    </row>
    <row r="583" spans="8:185" x14ac:dyDescent="0.2">
      <c r="H583" s="198" cm="1">
        <f t="array" ref="H583">IFERROR(MATCH(TRUE,INDEX($B$14:$B$117&gt;=G583,0),0),"")</f>
        <v>1</v>
      </c>
      <c r="I583" s="194">
        <f t="shared" ca="1" si="518"/>
        <v>1.3963799927016407E-2</v>
      </c>
      <c r="L583" s="194">
        <f t="shared" si="574"/>
        <v>0</v>
      </c>
      <c r="M583" s="19">
        <f ca="1"/>
        <v>0</v>
      </c>
      <c r="N583" s="19">
        <f t="shared" ca="1" si="575"/>
        <v>0</v>
      </c>
      <c r="Q583" s="198" cm="1">
        <f t="array" ref="Q583">IFERROR(MATCH(TRUE,INDEX($B$14:$B$117&gt;=P583,0),0),"")</f>
        <v>1</v>
      </c>
      <c r="R583" s="194">
        <f t="shared" ca="1" si="519"/>
        <v>1.3963799927016407E-2</v>
      </c>
      <c r="U583" s="194">
        <f t="shared" si="576"/>
        <v>0</v>
      </c>
      <c r="V583" s="19">
        <f ca="1"/>
        <v>0</v>
      </c>
      <c r="W583" s="19">
        <f t="shared" ca="1" si="577"/>
        <v>0</v>
      </c>
      <c r="Z583" s="198" cm="1">
        <f t="array" ref="Z583">IFERROR(MATCH(TRUE,INDEX($B$14:$B$117&gt;=Y583,0),0),"")</f>
        <v>1</v>
      </c>
      <c r="AA583" s="194">
        <f t="shared" ca="1" si="520"/>
        <v>1.3963799927016407E-2</v>
      </c>
      <c r="AD583" s="194">
        <f t="shared" si="521"/>
        <v>0</v>
      </c>
      <c r="AE583" s="19">
        <f ca="1"/>
        <v>0</v>
      </c>
      <c r="AF583" s="19">
        <f t="shared" ca="1" si="522"/>
        <v>0</v>
      </c>
      <c r="AI583" s="198" cm="1">
        <f t="array" ref="AI583">IFERROR(MATCH(TRUE,INDEX($B$14:$B$117&gt;=AH583,0),0),"")</f>
        <v>1</v>
      </c>
      <c r="AJ583" s="194">
        <f t="shared" ca="1" si="523"/>
        <v>1.3963799927016407E-2</v>
      </c>
      <c r="AM583" s="194">
        <f t="shared" si="524"/>
        <v>0</v>
      </c>
      <c r="AN583" s="19">
        <f ca="1"/>
        <v>0</v>
      </c>
      <c r="AO583" s="19">
        <f t="shared" ca="1" si="525"/>
        <v>0</v>
      </c>
      <c r="AR583" s="198" cm="1">
        <f t="array" ref="AR583">IFERROR(MATCH(TRUE,INDEX($B$14:$B$117&gt;=AQ583,0),0),"")</f>
        <v>1</v>
      </c>
      <c r="AS583" s="194">
        <f t="shared" ca="1" si="526"/>
        <v>1.3963799927016407E-2</v>
      </c>
      <c r="AV583" s="194">
        <f t="shared" si="527"/>
        <v>0</v>
      </c>
      <c r="AW583" s="19">
        <f ca="1"/>
        <v>0</v>
      </c>
      <c r="AX583" s="19">
        <f t="shared" ca="1" si="528"/>
        <v>0</v>
      </c>
      <c r="BA583" s="198" cm="1">
        <f t="array" ref="BA583">IFERROR(MATCH(TRUE,INDEX($B$14:$B$117&gt;=AZ583,0),0),"")</f>
        <v>1</v>
      </c>
      <c r="BB583" s="194">
        <f t="shared" ca="1" si="529"/>
        <v>1.3963799927016407E-2</v>
      </c>
      <c r="BE583" s="194">
        <f t="shared" si="530"/>
        <v>0</v>
      </c>
      <c r="BF583" s="19">
        <f ca="1"/>
        <v>0</v>
      </c>
      <c r="BG583" s="19">
        <f t="shared" ca="1" si="531"/>
        <v>0</v>
      </c>
      <c r="BJ583" s="198" cm="1">
        <f t="array" ref="BJ583">IFERROR(MATCH(TRUE,INDEX($B$14:$B$117&gt;=BI583,0),0),"")</f>
        <v>1</v>
      </c>
      <c r="BK583" s="194">
        <f t="shared" ca="1" si="532"/>
        <v>1.3963799927016407E-2</v>
      </c>
      <c r="BN583" s="194">
        <f t="shared" si="533"/>
        <v>0</v>
      </c>
      <c r="BO583" s="19">
        <f ca="1"/>
        <v>0</v>
      </c>
      <c r="BP583" s="19">
        <f t="shared" ca="1" si="534"/>
        <v>0</v>
      </c>
      <c r="BS583" s="198" cm="1">
        <f t="array" ref="BS583">IFERROR(MATCH(TRUE,INDEX($B$14:$B$117&gt;=BR583,0),0),"")</f>
        <v>1</v>
      </c>
      <c r="BT583" s="194">
        <f t="shared" ca="1" si="535"/>
        <v>1.3963799927016407E-2</v>
      </c>
      <c r="BW583" s="194">
        <f t="shared" si="536"/>
        <v>0</v>
      </c>
      <c r="BX583" s="19">
        <f ca="1"/>
        <v>0</v>
      </c>
      <c r="BY583" s="19">
        <f t="shared" ca="1" si="537"/>
        <v>0</v>
      </c>
      <c r="CB583" s="198" cm="1">
        <f t="array" ref="CB583">IFERROR(MATCH(TRUE,INDEX($B$14:$B$117&gt;=CA583,0),0),"")</f>
        <v>1</v>
      </c>
      <c r="CC583" s="194">
        <f t="shared" ca="1" si="538"/>
        <v>1.3963799927016407E-2</v>
      </c>
      <c r="CF583" s="194">
        <f t="shared" si="539"/>
        <v>0</v>
      </c>
      <c r="CG583" s="19">
        <f ca="1"/>
        <v>0</v>
      </c>
      <c r="CH583" s="19">
        <f t="shared" ca="1" si="540"/>
        <v>0</v>
      </c>
      <c r="CK583" s="198" cm="1">
        <f t="array" ref="CK583">IFERROR(MATCH(TRUE,INDEX($B$14:$B$117&gt;=CJ583,0),0),"")</f>
        <v>1</v>
      </c>
      <c r="CL583" s="194">
        <f t="shared" ca="1" si="541"/>
        <v>1.3963799927016407E-2</v>
      </c>
      <c r="CO583" s="194">
        <f t="shared" si="542"/>
        <v>0</v>
      </c>
      <c r="CP583" s="19">
        <f ca="1"/>
        <v>0</v>
      </c>
      <c r="CQ583" s="19">
        <f t="shared" ca="1" si="543"/>
        <v>0</v>
      </c>
      <c r="CT583" s="198" cm="1">
        <f t="array" ref="CT583">IFERROR(MATCH(TRUE,INDEX($B$14:$B$117&gt;=CS583,0),0),"")</f>
        <v>1</v>
      </c>
      <c r="CU583" s="194">
        <f t="shared" ca="1" si="544"/>
        <v>1.3963799927016407E-2</v>
      </c>
      <c r="CX583" s="194">
        <f t="shared" si="545"/>
        <v>0</v>
      </c>
      <c r="CY583" s="19" t="e">
        <f ca="1"/>
        <v>#N/A</v>
      </c>
      <c r="CZ583" s="19" t="e">
        <f t="shared" ca="1" si="546"/>
        <v>#N/A</v>
      </c>
      <c r="DC583" s="198" cm="1">
        <f t="array" ref="DC583">IFERROR(MATCH(TRUE,INDEX($B$14:$B$117&gt;=DB583,0),0),"")</f>
        <v>1</v>
      </c>
      <c r="DD583" s="194">
        <f t="shared" ca="1" si="547"/>
        <v>1.3963799927016407E-2</v>
      </c>
      <c r="DG583" s="194">
        <f t="shared" si="548"/>
        <v>0</v>
      </c>
      <c r="DH583" s="19" t="e">
        <f ca="1"/>
        <v>#N/A</v>
      </c>
      <c r="DI583" s="19" t="e">
        <f t="shared" ca="1" si="549"/>
        <v>#N/A</v>
      </c>
      <c r="DL583" s="198" cm="1">
        <f t="array" ref="DL583">IFERROR(MATCH(TRUE,INDEX($B$14:$B$117&gt;=DK583,0),0),"")</f>
        <v>1</v>
      </c>
      <c r="DM583" s="194">
        <f t="shared" ca="1" si="550"/>
        <v>1.3963799927016407E-2</v>
      </c>
      <c r="DP583" s="194">
        <f t="shared" si="551"/>
        <v>0</v>
      </c>
      <c r="DQ583" s="19" t="e">
        <f ca="1"/>
        <v>#N/A</v>
      </c>
      <c r="DR583" s="19" t="e">
        <f t="shared" ca="1" si="552"/>
        <v>#N/A</v>
      </c>
      <c r="DU583" s="198" cm="1">
        <f t="array" ref="DU583">IFERROR(MATCH(TRUE,INDEX($B$14:$B$117&gt;=DT583,0),0),"")</f>
        <v>1</v>
      </c>
      <c r="DV583" s="194">
        <f t="shared" ca="1" si="553"/>
        <v>1.3963799927016407E-2</v>
      </c>
      <c r="DY583" s="194">
        <f t="shared" si="554"/>
        <v>0</v>
      </c>
      <c r="DZ583" s="19" t="e">
        <f ca="1"/>
        <v>#N/A</v>
      </c>
      <c r="EA583" s="19" t="e">
        <f t="shared" ca="1" si="555"/>
        <v>#N/A</v>
      </c>
      <c r="ED583" s="198" cm="1">
        <f t="array" ref="ED583">IFERROR(MATCH(TRUE,INDEX($B$14:$B$117&gt;=EC583,0),0),"")</f>
        <v>1</v>
      </c>
      <c r="EE583" s="194">
        <f t="shared" ca="1" si="556"/>
        <v>1.3963799927016407E-2</v>
      </c>
      <c r="EH583" s="194">
        <f t="shared" si="557"/>
        <v>0</v>
      </c>
      <c r="EI583" s="19" t="e">
        <f ca="1"/>
        <v>#N/A</v>
      </c>
      <c r="EJ583" s="19" t="e">
        <f t="shared" ca="1" si="558"/>
        <v>#N/A</v>
      </c>
      <c r="EM583" s="198" cm="1">
        <f t="array" ref="EM583">IFERROR(MATCH(TRUE,INDEX($B$14:$B$117&gt;=EL583,0),0),"")</f>
        <v>1</v>
      </c>
      <c r="EN583" s="194">
        <f t="shared" ca="1" si="559"/>
        <v>1.3963799927016407E-2</v>
      </c>
      <c r="EQ583" s="194">
        <f t="shared" si="560"/>
        <v>0</v>
      </c>
      <c r="ER583" s="19" t="e">
        <f ca="1"/>
        <v>#N/A</v>
      </c>
      <c r="ES583" s="19" t="e">
        <f t="shared" ca="1" si="561"/>
        <v>#N/A</v>
      </c>
      <c r="EV583" s="198" cm="1">
        <f t="array" ref="EV583">IFERROR(MATCH(TRUE,INDEX($B$14:$B$117&gt;=EU583,0),0),"")</f>
        <v>1</v>
      </c>
      <c r="EW583" s="194">
        <f t="shared" ca="1" si="562"/>
        <v>1.3963799927016407E-2</v>
      </c>
      <c r="EZ583" s="194">
        <f t="shared" si="563"/>
        <v>0</v>
      </c>
      <c r="FA583" s="19" t="e">
        <f ca="1"/>
        <v>#N/A</v>
      </c>
      <c r="FB583" s="19" t="e">
        <f t="shared" ca="1" si="564"/>
        <v>#N/A</v>
      </c>
      <c r="FE583" s="198" cm="1">
        <f t="array" ref="FE583">IFERROR(MATCH(TRUE,INDEX($B$14:$B$117&gt;=FD583,0),0),"")</f>
        <v>1</v>
      </c>
      <c r="FF583" s="194">
        <f t="shared" ca="1" si="565"/>
        <v>1.3963799927016407E-2</v>
      </c>
      <c r="FI583" s="194">
        <f t="shared" si="566"/>
        <v>0</v>
      </c>
      <c r="FJ583" s="19" t="e">
        <f ca="1"/>
        <v>#N/A</v>
      </c>
      <c r="FK583" s="19" t="e">
        <f t="shared" ca="1" si="567"/>
        <v>#N/A</v>
      </c>
      <c r="FN583" s="198" cm="1">
        <f t="array" ref="FN583">IFERROR(MATCH(TRUE,INDEX($B$14:$B$117&gt;=FM583,0),0),"")</f>
        <v>1</v>
      </c>
      <c r="FO583" s="194">
        <f t="shared" ca="1" si="568"/>
        <v>1.3963799927016407E-2</v>
      </c>
      <c r="FR583" s="194">
        <f t="shared" si="569"/>
        <v>0</v>
      </c>
      <c r="FS583" s="19" t="e">
        <f ca="1"/>
        <v>#N/A</v>
      </c>
      <c r="FT583" s="19" t="e">
        <f t="shared" ca="1" si="570"/>
        <v>#N/A</v>
      </c>
      <c r="FW583" s="198" cm="1">
        <f t="array" ref="FW583">IFERROR(MATCH(TRUE,INDEX($B$14:$B$117&gt;=FV583,0),0),"")</f>
        <v>1</v>
      </c>
      <c r="FX583" s="194">
        <f t="shared" ca="1" si="571"/>
        <v>1.3963799927016407E-2</v>
      </c>
      <c r="GA583" s="194">
        <f t="shared" si="572"/>
        <v>0</v>
      </c>
      <c r="GB583" s="19" t="e">
        <f ca="1"/>
        <v>#N/A</v>
      </c>
      <c r="GC583" s="19" t="e">
        <f t="shared" ca="1" si="573"/>
        <v>#N/A</v>
      </c>
    </row>
    <row r="584" spans="8:185" x14ac:dyDescent="0.2">
      <c r="H584" s="198" cm="1">
        <f t="array" ref="H584">IFERROR(MATCH(TRUE,INDEX($B$14:$B$117&gt;=G584,0),0),"")</f>
        <v>1</v>
      </c>
      <c r="I584" s="194">
        <f t="shared" ca="1" si="518"/>
        <v>1.3963799927016407E-2</v>
      </c>
      <c r="L584" s="194">
        <f t="shared" si="574"/>
        <v>0</v>
      </c>
      <c r="M584" s="19">
        <f ca="1"/>
        <v>0</v>
      </c>
      <c r="N584" s="19">
        <f t="shared" ca="1" si="575"/>
        <v>0</v>
      </c>
      <c r="Q584" s="198" cm="1">
        <f t="array" ref="Q584">IFERROR(MATCH(TRUE,INDEX($B$14:$B$117&gt;=P584,0),0),"")</f>
        <v>1</v>
      </c>
      <c r="R584" s="194">
        <f t="shared" ca="1" si="519"/>
        <v>1.3963799927016407E-2</v>
      </c>
      <c r="U584" s="194">
        <f t="shared" si="576"/>
        <v>0</v>
      </c>
      <c r="V584" s="19">
        <f ca="1"/>
        <v>0</v>
      </c>
      <c r="W584" s="19">
        <f t="shared" ca="1" si="577"/>
        <v>0</v>
      </c>
      <c r="Z584" s="198" cm="1">
        <f t="array" ref="Z584">IFERROR(MATCH(TRUE,INDEX($B$14:$B$117&gt;=Y584,0),0),"")</f>
        <v>1</v>
      </c>
      <c r="AA584" s="194">
        <f t="shared" ca="1" si="520"/>
        <v>1.3963799927016407E-2</v>
      </c>
      <c r="AD584" s="194">
        <f t="shared" si="521"/>
        <v>0</v>
      </c>
      <c r="AE584" s="19">
        <f ca="1"/>
        <v>0</v>
      </c>
      <c r="AF584" s="19">
        <f t="shared" ca="1" si="522"/>
        <v>0</v>
      </c>
      <c r="AI584" s="198" cm="1">
        <f t="array" ref="AI584">IFERROR(MATCH(TRUE,INDEX($B$14:$B$117&gt;=AH584,0),0),"")</f>
        <v>1</v>
      </c>
      <c r="AJ584" s="194">
        <f t="shared" ca="1" si="523"/>
        <v>1.3963799927016407E-2</v>
      </c>
      <c r="AM584" s="194">
        <f t="shared" si="524"/>
        <v>0</v>
      </c>
      <c r="AN584" s="19">
        <f ca="1"/>
        <v>0</v>
      </c>
      <c r="AO584" s="19">
        <f t="shared" ca="1" si="525"/>
        <v>0</v>
      </c>
      <c r="AR584" s="198" cm="1">
        <f t="array" ref="AR584">IFERROR(MATCH(TRUE,INDEX($B$14:$B$117&gt;=AQ584,0),0),"")</f>
        <v>1</v>
      </c>
      <c r="AS584" s="194">
        <f t="shared" ca="1" si="526"/>
        <v>1.3963799927016407E-2</v>
      </c>
      <c r="AV584" s="194">
        <f t="shared" si="527"/>
        <v>0</v>
      </c>
      <c r="AW584" s="19">
        <f ca="1"/>
        <v>0</v>
      </c>
      <c r="AX584" s="19">
        <f t="shared" ca="1" si="528"/>
        <v>0</v>
      </c>
      <c r="BA584" s="198" cm="1">
        <f t="array" ref="BA584">IFERROR(MATCH(TRUE,INDEX($B$14:$B$117&gt;=AZ584,0),0),"")</f>
        <v>1</v>
      </c>
      <c r="BB584" s="194">
        <f t="shared" ca="1" si="529"/>
        <v>1.3963799927016407E-2</v>
      </c>
      <c r="BE584" s="194">
        <f t="shared" si="530"/>
        <v>0</v>
      </c>
      <c r="BF584" s="19">
        <f ca="1"/>
        <v>0</v>
      </c>
      <c r="BG584" s="19">
        <f t="shared" ca="1" si="531"/>
        <v>0</v>
      </c>
      <c r="BJ584" s="198" cm="1">
        <f t="array" ref="BJ584">IFERROR(MATCH(TRUE,INDEX($B$14:$B$117&gt;=BI584,0),0),"")</f>
        <v>1</v>
      </c>
      <c r="BK584" s="194">
        <f t="shared" ca="1" si="532"/>
        <v>1.3963799927016407E-2</v>
      </c>
      <c r="BN584" s="194">
        <f t="shared" si="533"/>
        <v>0</v>
      </c>
      <c r="BO584" s="19">
        <f ca="1"/>
        <v>0</v>
      </c>
      <c r="BP584" s="19">
        <f t="shared" ca="1" si="534"/>
        <v>0</v>
      </c>
      <c r="BS584" s="198" cm="1">
        <f t="array" ref="BS584">IFERROR(MATCH(TRUE,INDEX($B$14:$B$117&gt;=BR584,0),0),"")</f>
        <v>1</v>
      </c>
      <c r="BT584" s="194">
        <f t="shared" ca="1" si="535"/>
        <v>1.3963799927016407E-2</v>
      </c>
      <c r="BW584" s="194">
        <f t="shared" si="536"/>
        <v>0</v>
      </c>
      <c r="BX584" s="19">
        <f ca="1"/>
        <v>0</v>
      </c>
      <c r="BY584" s="19">
        <f t="shared" ca="1" si="537"/>
        <v>0</v>
      </c>
      <c r="CB584" s="198" cm="1">
        <f t="array" ref="CB584">IFERROR(MATCH(TRUE,INDEX($B$14:$B$117&gt;=CA584,0),0),"")</f>
        <v>1</v>
      </c>
      <c r="CC584" s="194">
        <f t="shared" ca="1" si="538"/>
        <v>1.3963799927016407E-2</v>
      </c>
      <c r="CF584" s="194">
        <f t="shared" si="539"/>
        <v>0</v>
      </c>
      <c r="CG584" s="19">
        <f ca="1"/>
        <v>0</v>
      </c>
      <c r="CH584" s="19">
        <f t="shared" ca="1" si="540"/>
        <v>0</v>
      </c>
      <c r="CK584" s="198" cm="1">
        <f t="array" ref="CK584">IFERROR(MATCH(TRUE,INDEX($B$14:$B$117&gt;=CJ584,0),0),"")</f>
        <v>1</v>
      </c>
      <c r="CL584" s="194">
        <f t="shared" ca="1" si="541"/>
        <v>1.3963799927016407E-2</v>
      </c>
      <c r="CO584" s="194">
        <f t="shared" si="542"/>
        <v>0</v>
      </c>
      <c r="CP584" s="19">
        <f ca="1"/>
        <v>0</v>
      </c>
      <c r="CQ584" s="19">
        <f t="shared" ca="1" si="543"/>
        <v>0</v>
      </c>
      <c r="CT584" s="198" cm="1">
        <f t="array" ref="CT584">IFERROR(MATCH(TRUE,INDEX($B$14:$B$117&gt;=CS584,0),0),"")</f>
        <v>1</v>
      </c>
      <c r="CU584" s="194">
        <f t="shared" ca="1" si="544"/>
        <v>1.3963799927016407E-2</v>
      </c>
      <c r="CX584" s="194">
        <f t="shared" si="545"/>
        <v>0</v>
      </c>
      <c r="CY584" s="19" t="e">
        <f ca="1"/>
        <v>#N/A</v>
      </c>
      <c r="CZ584" s="19" t="e">
        <f t="shared" ca="1" si="546"/>
        <v>#N/A</v>
      </c>
      <c r="DC584" s="198" cm="1">
        <f t="array" ref="DC584">IFERROR(MATCH(TRUE,INDEX($B$14:$B$117&gt;=DB584,0),0),"")</f>
        <v>1</v>
      </c>
      <c r="DD584" s="194">
        <f t="shared" ca="1" si="547"/>
        <v>1.3963799927016407E-2</v>
      </c>
      <c r="DG584" s="194">
        <f t="shared" si="548"/>
        <v>0</v>
      </c>
      <c r="DH584" s="19" t="e">
        <f ca="1"/>
        <v>#N/A</v>
      </c>
      <c r="DI584" s="19" t="e">
        <f t="shared" ca="1" si="549"/>
        <v>#N/A</v>
      </c>
      <c r="DL584" s="198" cm="1">
        <f t="array" ref="DL584">IFERROR(MATCH(TRUE,INDEX($B$14:$B$117&gt;=DK584,0),0),"")</f>
        <v>1</v>
      </c>
      <c r="DM584" s="194">
        <f t="shared" ca="1" si="550"/>
        <v>1.3963799927016407E-2</v>
      </c>
      <c r="DP584" s="194">
        <f t="shared" si="551"/>
        <v>0</v>
      </c>
      <c r="DQ584" s="19" t="e">
        <f ca="1"/>
        <v>#N/A</v>
      </c>
      <c r="DR584" s="19" t="e">
        <f t="shared" ca="1" si="552"/>
        <v>#N/A</v>
      </c>
      <c r="DU584" s="198" cm="1">
        <f t="array" ref="DU584">IFERROR(MATCH(TRUE,INDEX($B$14:$B$117&gt;=DT584,0),0),"")</f>
        <v>1</v>
      </c>
      <c r="DV584" s="194">
        <f t="shared" ca="1" si="553"/>
        <v>1.3963799927016407E-2</v>
      </c>
      <c r="DY584" s="194">
        <f t="shared" si="554"/>
        <v>0</v>
      </c>
      <c r="DZ584" s="19" t="e">
        <f ca="1"/>
        <v>#N/A</v>
      </c>
      <c r="EA584" s="19" t="e">
        <f t="shared" ca="1" si="555"/>
        <v>#N/A</v>
      </c>
      <c r="ED584" s="198" cm="1">
        <f t="array" ref="ED584">IFERROR(MATCH(TRUE,INDEX($B$14:$B$117&gt;=EC584,0),0),"")</f>
        <v>1</v>
      </c>
      <c r="EE584" s="194">
        <f t="shared" ca="1" si="556"/>
        <v>1.3963799927016407E-2</v>
      </c>
      <c r="EH584" s="194">
        <f t="shared" si="557"/>
        <v>0</v>
      </c>
      <c r="EI584" s="19" t="e">
        <f ca="1"/>
        <v>#N/A</v>
      </c>
      <c r="EJ584" s="19" t="e">
        <f t="shared" ca="1" si="558"/>
        <v>#N/A</v>
      </c>
      <c r="EM584" s="198" cm="1">
        <f t="array" ref="EM584">IFERROR(MATCH(TRUE,INDEX($B$14:$B$117&gt;=EL584,0),0),"")</f>
        <v>1</v>
      </c>
      <c r="EN584" s="194">
        <f t="shared" ca="1" si="559"/>
        <v>1.3963799927016407E-2</v>
      </c>
      <c r="EQ584" s="194">
        <f t="shared" si="560"/>
        <v>0</v>
      </c>
      <c r="ER584" s="19" t="e">
        <f ca="1"/>
        <v>#N/A</v>
      </c>
      <c r="ES584" s="19" t="e">
        <f t="shared" ca="1" si="561"/>
        <v>#N/A</v>
      </c>
      <c r="EV584" s="198" cm="1">
        <f t="array" ref="EV584">IFERROR(MATCH(TRUE,INDEX($B$14:$B$117&gt;=EU584,0),0),"")</f>
        <v>1</v>
      </c>
      <c r="EW584" s="194">
        <f t="shared" ca="1" si="562"/>
        <v>1.3963799927016407E-2</v>
      </c>
      <c r="EZ584" s="194">
        <f t="shared" si="563"/>
        <v>0</v>
      </c>
      <c r="FA584" s="19" t="e">
        <f ca="1"/>
        <v>#N/A</v>
      </c>
      <c r="FB584" s="19" t="e">
        <f t="shared" ca="1" si="564"/>
        <v>#N/A</v>
      </c>
      <c r="FE584" s="198" cm="1">
        <f t="array" ref="FE584">IFERROR(MATCH(TRUE,INDEX($B$14:$B$117&gt;=FD584,0),0),"")</f>
        <v>1</v>
      </c>
      <c r="FF584" s="194">
        <f t="shared" ca="1" si="565"/>
        <v>1.3963799927016407E-2</v>
      </c>
      <c r="FI584" s="194">
        <f t="shared" si="566"/>
        <v>0</v>
      </c>
      <c r="FJ584" s="19" t="e">
        <f ca="1"/>
        <v>#N/A</v>
      </c>
      <c r="FK584" s="19" t="e">
        <f t="shared" ca="1" si="567"/>
        <v>#N/A</v>
      </c>
      <c r="FN584" s="198" cm="1">
        <f t="array" ref="FN584">IFERROR(MATCH(TRUE,INDEX($B$14:$B$117&gt;=FM584,0),0),"")</f>
        <v>1</v>
      </c>
      <c r="FO584" s="194">
        <f t="shared" ca="1" si="568"/>
        <v>1.3963799927016407E-2</v>
      </c>
      <c r="FR584" s="194">
        <f t="shared" si="569"/>
        <v>0</v>
      </c>
      <c r="FS584" s="19" t="e">
        <f ca="1"/>
        <v>#N/A</v>
      </c>
      <c r="FT584" s="19" t="e">
        <f t="shared" ca="1" si="570"/>
        <v>#N/A</v>
      </c>
      <c r="FW584" s="198" cm="1">
        <f t="array" ref="FW584">IFERROR(MATCH(TRUE,INDEX($B$14:$B$117&gt;=FV584,0),0),"")</f>
        <v>1</v>
      </c>
      <c r="FX584" s="194">
        <f t="shared" ca="1" si="571"/>
        <v>1.3963799927016407E-2</v>
      </c>
      <c r="GA584" s="194">
        <f t="shared" si="572"/>
        <v>0</v>
      </c>
      <c r="GB584" s="19" t="e">
        <f ca="1"/>
        <v>#N/A</v>
      </c>
      <c r="GC584" s="19" t="e">
        <f t="shared" ca="1" si="573"/>
        <v>#N/A</v>
      </c>
    </row>
    <row r="585" spans="8:185" x14ac:dyDescent="0.2">
      <c r="H585" s="198" cm="1">
        <f t="array" ref="H585">IFERROR(MATCH(TRUE,INDEX($B$14:$B$117&gt;=G585,0),0),"")</f>
        <v>1</v>
      </c>
      <c r="I585" s="194">
        <f t="shared" ca="1" si="518"/>
        <v>1.3963799927016407E-2</v>
      </c>
      <c r="L585" s="194">
        <f t="shared" si="574"/>
        <v>0</v>
      </c>
      <c r="M585" s="19">
        <f ca="1"/>
        <v>0</v>
      </c>
      <c r="N585" s="19">
        <f t="shared" ca="1" si="575"/>
        <v>0</v>
      </c>
      <c r="Q585" s="198" cm="1">
        <f t="array" ref="Q585">IFERROR(MATCH(TRUE,INDEX($B$14:$B$117&gt;=P585,0),0),"")</f>
        <v>1</v>
      </c>
      <c r="R585" s="194">
        <f t="shared" ca="1" si="519"/>
        <v>1.3963799927016407E-2</v>
      </c>
      <c r="U585" s="194">
        <f t="shared" si="576"/>
        <v>0</v>
      </c>
      <c r="V585" s="19">
        <f ca="1"/>
        <v>0</v>
      </c>
      <c r="W585" s="19">
        <f t="shared" ca="1" si="577"/>
        <v>0</v>
      </c>
      <c r="Z585" s="198" cm="1">
        <f t="array" ref="Z585">IFERROR(MATCH(TRUE,INDEX($B$14:$B$117&gt;=Y585,0),0),"")</f>
        <v>1</v>
      </c>
      <c r="AA585" s="194">
        <f t="shared" ca="1" si="520"/>
        <v>1.3963799927016407E-2</v>
      </c>
      <c r="AD585" s="194">
        <f t="shared" si="521"/>
        <v>0</v>
      </c>
      <c r="AE585" s="19">
        <f ca="1"/>
        <v>0</v>
      </c>
      <c r="AF585" s="19">
        <f t="shared" ca="1" si="522"/>
        <v>0</v>
      </c>
      <c r="AI585" s="198" cm="1">
        <f t="array" ref="AI585">IFERROR(MATCH(TRUE,INDEX($B$14:$B$117&gt;=AH585,0),0),"")</f>
        <v>1</v>
      </c>
      <c r="AJ585" s="194">
        <f t="shared" ca="1" si="523"/>
        <v>1.3963799927016407E-2</v>
      </c>
      <c r="AM585" s="194">
        <f t="shared" si="524"/>
        <v>0</v>
      </c>
      <c r="AN585" s="19">
        <f ca="1"/>
        <v>0</v>
      </c>
      <c r="AO585" s="19">
        <f t="shared" ca="1" si="525"/>
        <v>0</v>
      </c>
      <c r="AR585" s="198" cm="1">
        <f t="array" ref="AR585">IFERROR(MATCH(TRUE,INDEX($B$14:$B$117&gt;=AQ585,0),0),"")</f>
        <v>1</v>
      </c>
      <c r="AS585" s="194">
        <f t="shared" ca="1" si="526"/>
        <v>1.3963799927016407E-2</v>
      </c>
      <c r="AV585" s="194">
        <f t="shared" si="527"/>
        <v>0</v>
      </c>
      <c r="AW585" s="19">
        <f ca="1"/>
        <v>0</v>
      </c>
      <c r="AX585" s="19">
        <f t="shared" ca="1" si="528"/>
        <v>0</v>
      </c>
      <c r="BA585" s="198" cm="1">
        <f t="array" ref="BA585">IFERROR(MATCH(TRUE,INDEX($B$14:$B$117&gt;=AZ585,0),0),"")</f>
        <v>1</v>
      </c>
      <c r="BB585" s="194">
        <f t="shared" ca="1" si="529"/>
        <v>1.3963799927016407E-2</v>
      </c>
      <c r="BE585" s="194">
        <f t="shared" si="530"/>
        <v>0</v>
      </c>
      <c r="BF585" s="19">
        <f ca="1"/>
        <v>0</v>
      </c>
      <c r="BG585" s="19">
        <f t="shared" ca="1" si="531"/>
        <v>0</v>
      </c>
      <c r="BJ585" s="198" cm="1">
        <f t="array" ref="BJ585">IFERROR(MATCH(TRUE,INDEX($B$14:$B$117&gt;=BI585,0),0),"")</f>
        <v>1</v>
      </c>
      <c r="BK585" s="194">
        <f t="shared" ca="1" si="532"/>
        <v>1.3963799927016407E-2</v>
      </c>
      <c r="BN585" s="194">
        <f t="shared" si="533"/>
        <v>0</v>
      </c>
      <c r="BO585" s="19">
        <f ca="1"/>
        <v>0</v>
      </c>
      <c r="BP585" s="19">
        <f t="shared" ca="1" si="534"/>
        <v>0</v>
      </c>
      <c r="BS585" s="198" cm="1">
        <f t="array" ref="BS585">IFERROR(MATCH(TRUE,INDEX($B$14:$B$117&gt;=BR585,0),0),"")</f>
        <v>1</v>
      </c>
      <c r="BT585" s="194">
        <f t="shared" ca="1" si="535"/>
        <v>1.3963799927016407E-2</v>
      </c>
      <c r="BW585" s="194">
        <f t="shared" si="536"/>
        <v>0</v>
      </c>
      <c r="BX585" s="19">
        <f ca="1"/>
        <v>0</v>
      </c>
      <c r="BY585" s="19">
        <f t="shared" ca="1" si="537"/>
        <v>0</v>
      </c>
      <c r="CB585" s="198" cm="1">
        <f t="array" ref="CB585">IFERROR(MATCH(TRUE,INDEX($B$14:$B$117&gt;=CA585,0),0),"")</f>
        <v>1</v>
      </c>
      <c r="CC585" s="194">
        <f t="shared" ca="1" si="538"/>
        <v>1.3963799927016407E-2</v>
      </c>
      <c r="CF585" s="194">
        <f t="shared" si="539"/>
        <v>0</v>
      </c>
      <c r="CG585" s="19">
        <f ca="1"/>
        <v>0</v>
      </c>
      <c r="CH585" s="19">
        <f t="shared" ca="1" si="540"/>
        <v>0</v>
      </c>
      <c r="CK585" s="198" cm="1">
        <f t="array" ref="CK585">IFERROR(MATCH(TRUE,INDEX($B$14:$B$117&gt;=CJ585,0),0),"")</f>
        <v>1</v>
      </c>
      <c r="CL585" s="194">
        <f t="shared" ca="1" si="541"/>
        <v>1.3963799927016407E-2</v>
      </c>
      <c r="CO585" s="194">
        <f t="shared" si="542"/>
        <v>0</v>
      </c>
      <c r="CP585" s="19">
        <f ca="1"/>
        <v>0</v>
      </c>
      <c r="CQ585" s="19">
        <f t="shared" ca="1" si="543"/>
        <v>0</v>
      </c>
      <c r="CT585" s="198" cm="1">
        <f t="array" ref="CT585">IFERROR(MATCH(TRUE,INDEX($B$14:$B$117&gt;=CS585,0),0),"")</f>
        <v>1</v>
      </c>
      <c r="CU585" s="194">
        <f t="shared" ca="1" si="544"/>
        <v>1.3963799927016407E-2</v>
      </c>
      <c r="CX585" s="194">
        <f t="shared" si="545"/>
        <v>0</v>
      </c>
      <c r="CY585" s="19" t="e">
        <f ca="1"/>
        <v>#N/A</v>
      </c>
      <c r="CZ585" s="19" t="e">
        <f t="shared" ca="1" si="546"/>
        <v>#N/A</v>
      </c>
      <c r="DC585" s="198" cm="1">
        <f t="array" ref="DC585">IFERROR(MATCH(TRUE,INDEX($B$14:$B$117&gt;=DB585,0),0),"")</f>
        <v>1</v>
      </c>
      <c r="DD585" s="194">
        <f t="shared" ca="1" si="547"/>
        <v>1.3963799927016407E-2</v>
      </c>
      <c r="DG585" s="194">
        <f t="shared" si="548"/>
        <v>0</v>
      </c>
      <c r="DH585" s="19" t="e">
        <f ca="1"/>
        <v>#N/A</v>
      </c>
      <c r="DI585" s="19" t="e">
        <f t="shared" ca="1" si="549"/>
        <v>#N/A</v>
      </c>
      <c r="DL585" s="198" cm="1">
        <f t="array" ref="DL585">IFERROR(MATCH(TRUE,INDEX($B$14:$B$117&gt;=DK585,0),0),"")</f>
        <v>1</v>
      </c>
      <c r="DM585" s="194">
        <f t="shared" ca="1" si="550"/>
        <v>1.3963799927016407E-2</v>
      </c>
      <c r="DP585" s="194">
        <f t="shared" si="551"/>
        <v>0</v>
      </c>
      <c r="DQ585" s="19" t="e">
        <f ca="1"/>
        <v>#N/A</v>
      </c>
      <c r="DR585" s="19" t="e">
        <f t="shared" ca="1" si="552"/>
        <v>#N/A</v>
      </c>
      <c r="DU585" s="198" cm="1">
        <f t="array" ref="DU585">IFERROR(MATCH(TRUE,INDEX($B$14:$B$117&gt;=DT585,0),0),"")</f>
        <v>1</v>
      </c>
      <c r="DV585" s="194">
        <f t="shared" ca="1" si="553"/>
        <v>1.3963799927016407E-2</v>
      </c>
      <c r="DY585" s="194">
        <f t="shared" si="554"/>
        <v>0</v>
      </c>
      <c r="DZ585" s="19" t="e">
        <f ca="1"/>
        <v>#N/A</v>
      </c>
      <c r="EA585" s="19" t="e">
        <f t="shared" ca="1" si="555"/>
        <v>#N/A</v>
      </c>
      <c r="ED585" s="198" cm="1">
        <f t="array" ref="ED585">IFERROR(MATCH(TRUE,INDEX($B$14:$B$117&gt;=EC585,0),0),"")</f>
        <v>1</v>
      </c>
      <c r="EE585" s="194">
        <f t="shared" ca="1" si="556"/>
        <v>1.3963799927016407E-2</v>
      </c>
      <c r="EH585" s="194">
        <f t="shared" si="557"/>
        <v>0</v>
      </c>
      <c r="EI585" s="19" t="e">
        <f ca="1"/>
        <v>#N/A</v>
      </c>
      <c r="EJ585" s="19" t="e">
        <f t="shared" ca="1" si="558"/>
        <v>#N/A</v>
      </c>
      <c r="EM585" s="198" cm="1">
        <f t="array" ref="EM585">IFERROR(MATCH(TRUE,INDEX($B$14:$B$117&gt;=EL585,0),0),"")</f>
        <v>1</v>
      </c>
      <c r="EN585" s="194">
        <f t="shared" ca="1" si="559"/>
        <v>1.3963799927016407E-2</v>
      </c>
      <c r="EQ585" s="194">
        <f t="shared" si="560"/>
        <v>0</v>
      </c>
      <c r="ER585" s="19" t="e">
        <f ca="1"/>
        <v>#N/A</v>
      </c>
      <c r="ES585" s="19" t="e">
        <f t="shared" ca="1" si="561"/>
        <v>#N/A</v>
      </c>
      <c r="EV585" s="198" cm="1">
        <f t="array" ref="EV585">IFERROR(MATCH(TRUE,INDEX($B$14:$B$117&gt;=EU585,0),0),"")</f>
        <v>1</v>
      </c>
      <c r="EW585" s="194">
        <f t="shared" ca="1" si="562"/>
        <v>1.3963799927016407E-2</v>
      </c>
      <c r="EZ585" s="194">
        <f t="shared" si="563"/>
        <v>0</v>
      </c>
      <c r="FA585" s="19" t="e">
        <f ca="1"/>
        <v>#N/A</v>
      </c>
      <c r="FB585" s="19" t="e">
        <f t="shared" ca="1" si="564"/>
        <v>#N/A</v>
      </c>
      <c r="FE585" s="198" cm="1">
        <f t="array" ref="FE585">IFERROR(MATCH(TRUE,INDEX($B$14:$B$117&gt;=FD585,0),0),"")</f>
        <v>1</v>
      </c>
      <c r="FF585" s="194">
        <f t="shared" ca="1" si="565"/>
        <v>1.3963799927016407E-2</v>
      </c>
      <c r="FI585" s="194">
        <f t="shared" si="566"/>
        <v>0</v>
      </c>
      <c r="FJ585" s="19" t="e">
        <f ca="1"/>
        <v>#N/A</v>
      </c>
      <c r="FK585" s="19" t="e">
        <f t="shared" ca="1" si="567"/>
        <v>#N/A</v>
      </c>
      <c r="FN585" s="198" cm="1">
        <f t="array" ref="FN585">IFERROR(MATCH(TRUE,INDEX($B$14:$B$117&gt;=FM585,0),0),"")</f>
        <v>1</v>
      </c>
      <c r="FO585" s="194">
        <f t="shared" ca="1" si="568"/>
        <v>1.3963799927016407E-2</v>
      </c>
      <c r="FR585" s="194">
        <f t="shared" si="569"/>
        <v>0</v>
      </c>
      <c r="FS585" s="19" t="e">
        <f ca="1"/>
        <v>#N/A</v>
      </c>
      <c r="FT585" s="19" t="e">
        <f t="shared" ca="1" si="570"/>
        <v>#N/A</v>
      </c>
      <c r="FW585" s="198" cm="1">
        <f t="array" ref="FW585">IFERROR(MATCH(TRUE,INDEX($B$14:$B$117&gt;=FV585,0),0),"")</f>
        <v>1</v>
      </c>
      <c r="FX585" s="194">
        <f t="shared" ca="1" si="571"/>
        <v>1.3963799927016407E-2</v>
      </c>
      <c r="GA585" s="194">
        <f t="shared" si="572"/>
        <v>0</v>
      </c>
      <c r="GB585" s="19" t="e">
        <f ca="1"/>
        <v>#N/A</v>
      </c>
      <c r="GC585" s="19" t="e">
        <f t="shared" ca="1" si="573"/>
        <v>#N/A</v>
      </c>
    </row>
    <row r="586" spans="8:185" x14ac:dyDescent="0.2">
      <c r="H586" s="198" cm="1">
        <f t="array" ref="H586">IFERROR(MATCH(TRUE,INDEX($B$14:$B$117&gt;=G586,0),0),"")</f>
        <v>1</v>
      </c>
      <c r="I586" s="194">
        <f t="shared" ca="1" si="518"/>
        <v>1.3963799927016407E-2</v>
      </c>
      <c r="L586" s="194">
        <f t="shared" si="574"/>
        <v>0</v>
      </c>
      <c r="M586" s="19">
        <f ca="1"/>
        <v>0</v>
      </c>
      <c r="N586" s="19">
        <f t="shared" ca="1" si="575"/>
        <v>0</v>
      </c>
      <c r="Q586" s="198" cm="1">
        <f t="array" ref="Q586">IFERROR(MATCH(TRUE,INDEX($B$14:$B$117&gt;=P586,0),0),"")</f>
        <v>1</v>
      </c>
      <c r="R586" s="194">
        <f t="shared" ca="1" si="519"/>
        <v>1.3963799927016407E-2</v>
      </c>
      <c r="U586" s="194">
        <f t="shared" si="576"/>
        <v>0</v>
      </c>
      <c r="V586" s="19">
        <f ca="1"/>
        <v>0</v>
      </c>
      <c r="W586" s="19">
        <f t="shared" ca="1" si="577"/>
        <v>0</v>
      </c>
      <c r="Z586" s="198" cm="1">
        <f t="array" ref="Z586">IFERROR(MATCH(TRUE,INDEX($B$14:$B$117&gt;=Y586,0),0),"")</f>
        <v>1</v>
      </c>
      <c r="AA586" s="194">
        <f t="shared" ca="1" si="520"/>
        <v>1.3963799927016407E-2</v>
      </c>
      <c r="AD586" s="194">
        <f t="shared" si="521"/>
        <v>0</v>
      </c>
      <c r="AE586" s="19">
        <f ca="1"/>
        <v>0</v>
      </c>
      <c r="AF586" s="19">
        <f t="shared" ca="1" si="522"/>
        <v>0</v>
      </c>
      <c r="AI586" s="198" cm="1">
        <f t="array" ref="AI586">IFERROR(MATCH(TRUE,INDEX($B$14:$B$117&gt;=AH586,0),0),"")</f>
        <v>1</v>
      </c>
      <c r="AJ586" s="194">
        <f t="shared" ca="1" si="523"/>
        <v>1.3963799927016407E-2</v>
      </c>
      <c r="AM586" s="194">
        <f t="shared" si="524"/>
        <v>0</v>
      </c>
      <c r="AN586" s="19">
        <f ca="1"/>
        <v>0</v>
      </c>
      <c r="AO586" s="19">
        <f t="shared" ca="1" si="525"/>
        <v>0</v>
      </c>
      <c r="AR586" s="198" cm="1">
        <f t="array" ref="AR586">IFERROR(MATCH(TRUE,INDEX($B$14:$B$117&gt;=AQ586,0),0),"")</f>
        <v>1</v>
      </c>
      <c r="AS586" s="194">
        <f t="shared" ca="1" si="526"/>
        <v>1.3963799927016407E-2</v>
      </c>
      <c r="AV586" s="194">
        <f t="shared" si="527"/>
        <v>0</v>
      </c>
      <c r="AW586" s="19">
        <f ca="1"/>
        <v>0</v>
      </c>
      <c r="AX586" s="19">
        <f t="shared" ca="1" si="528"/>
        <v>0</v>
      </c>
      <c r="BA586" s="198" cm="1">
        <f t="array" ref="BA586">IFERROR(MATCH(TRUE,INDEX($B$14:$B$117&gt;=AZ586,0),0),"")</f>
        <v>1</v>
      </c>
      <c r="BB586" s="194">
        <f t="shared" ca="1" si="529"/>
        <v>1.3963799927016407E-2</v>
      </c>
      <c r="BE586" s="194">
        <f t="shared" si="530"/>
        <v>0</v>
      </c>
      <c r="BF586" s="19">
        <f ca="1"/>
        <v>0</v>
      </c>
      <c r="BG586" s="19">
        <f t="shared" ca="1" si="531"/>
        <v>0</v>
      </c>
      <c r="BJ586" s="198" cm="1">
        <f t="array" ref="BJ586">IFERROR(MATCH(TRUE,INDEX($B$14:$B$117&gt;=BI586,0),0),"")</f>
        <v>1</v>
      </c>
      <c r="BK586" s="194">
        <f t="shared" ca="1" si="532"/>
        <v>1.3963799927016407E-2</v>
      </c>
      <c r="BN586" s="194">
        <f t="shared" si="533"/>
        <v>0</v>
      </c>
      <c r="BO586" s="19">
        <f ca="1"/>
        <v>0</v>
      </c>
      <c r="BP586" s="19">
        <f t="shared" ca="1" si="534"/>
        <v>0</v>
      </c>
      <c r="BS586" s="198" cm="1">
        <f t="array" ref="BS586">IFERROR(MATCH(TRUE,INDEX($B$14:$B$117&gt;=BR586,0),0),"")</f>
        <v>1</v>
      </c>
      <c r="BT586" s="194">
        <f t="shared" ca="1" si="535"/>
        <v>1.3963799927016407E-2</v>
      </c>
      <c r="BW586" s="194">
        <f t="shared" si="536"/>
        <v>0</v>
      </c>
      <c r="BX586" s="19">
        <f ca="1"/>
        <v>0</v>
      </c>
      <c r="BY586" s="19">
        <f t="shared" ca="1" si="537"/>
        <v>0</v>
      </c>
      <c r="CB586" s="198" cm="1">
        <f t="array" ref="CB586">IFERROR(MATCH(TRUE,INDEX($B$14:$B$117&gt;=CA586,0),0),"")</f>
        <v>1</v>
      </c>
      <c r="CC586" s="194">
        <f t="shared" ca="1" si="538"/>
        <v>1.3963799927016407E-2</v>
      </c>
      <c r="CF586" s="194">
        <f t="shared" si="539"/>
        <v>0</v>
      </c>
      <c r="CG586" s="19">
        <f ca="1"/>
        <v>0</v>
      </c>
      <c r="CH586" s="19">
        <f t="shared" ca="1" si="540"/>
        <v>0</v>
      </c>
      <c r="CK586" s="198" cm="1">
        <f t="array" ref="CK586">IFERROR(MATCH(TRUE,INDEX($B$14:$B$117&gt;=CJ586,0),0),"")</f>
        <v>1</v>
      </c>
      <c r="CL586" s="194">
        <f t="shared" ca="1" si="541"/>
        <v>1.3963799927016407E-2</v>
      </c>
      <c r="CO586" s="194">
        <f t="shared" si="542"/>
        <v>0</v>
      </c>
      <c r="CP586" s="19">
        <f ca="1"/>
        <v>0</v>
      </c>
      <c r="CQ586" s="19">
        <f t="shared" ca="1" si="543"/>
        <v>0</v>
      </c>
      <c r="CT586" s="198" cm="1">
        <f t="array" ref="CT586">IFERROR(MATCH(TRUE,INDEX($B$14:$B$117&gt;=CS586,0),0),"")</f>
        <v>1</v>
      </c>
      <c r="CU586" s="194">
        <f t="shared" ca="1" si="544"/>
        <v>1.3963799927016407E-2</v>
      </c>
      <c r="CX586" s="194">
        <f t="shared" si="545"/>
        <v>0</v>
      </c>
      <c r="CY586" s="19" t="e">
        <f ca="1"/>
        <v>#N/A</v>
      </c>
      <c r="CZ586" s="19" t="e">
        <f t="shared" ca="1" si="546"/>
        <v>#N/A</v>
      </c>
      <c r="DC586" s="198" cm="1">
        <f t="array" ref="DC586">IFERROR(MATCH(TRUE,INDEX($B$14:$B$117&gt;=DB586,0),0),"")</f>
        <v>1</v>
      </c>
      <c r="DD586" s="194">
        <f t="shared" ca="1" si="547"/>
        <v>1.3963799927016407E-2</v>
      </c>
      <c r="DG586" s="194">
        <f t="shared" si="548"/>
        <v>0</v>
      </c>
      <c r="DH586" s="19" t="e">
        <f ca="1"/>
        <v>#N/A</v>
      </c>
      <c r="DI586" s="19" t="e">
        <f t="shared" ca="1" si="549"/>
        <v>#N/A</v>
      </c>
      <c r="DL586" s="198" cm="1">
        <f t="array" ref="DL586">IFERROR(MATCH(TRUE,INDEX($B$14:$B$117&gt;=DK586,0),0),"")</f>
        <v>1</v>
      </c>
      <c r="DM586" s="194">
        <f t="shared" ca="1" si="550"/>
        <v>1.3963799927016407E-2</v>
      </c>
      <c r="DP586" s="194">
        <f t="shared" si="551"/>
        <v>0</v>
      </c>
      <c r="DQ586" s="19" t="e">
        <f ca="1"/>
        <v>#N/A</v>
      </c>
      <c r="DR586" s="19" t="e">
        <f t="shared" ca="1" si="552"/>
        <v>#N/A</v>
      </c>
      <c r="DU586" s="198" cm="1">
        <f t="array" ref="DU586">IFERROR(MATCH(TRUE,INDEX($B$14:$B$117&gt;=DT586,0),0),"")</f>
        <v>1</v>
      </c>
      <c r="DV586" s="194">
        <f t="shared" ca="1" si="553"/>
        <v>1.3963799927016407E-2</v>
      </c>
      <c r="DY586" s="194">
        <f t="shared" si="554"/>
        <v>0</v>
      </c>
      <c r="DZ586" s="19" t="e">
        <f ca="1"/>
        <v>#N/A</v>
      </c>
      <c r="EA586" s="19" t="e">
        <f t="shared" ca="1" si="555"/>
        <v>#N/A</v>
      </c>
      <c r="ED586" s="198" cm="1">
        <f t="array" ref="ED586">IFERROR(MATCH(TRUE,INDEX($B$14:$B$117&gt;=EC586,0),0),"")</f>
        <v>1</v>
      </c>
      <c r="EE586" s="194">
        <f t="shared" ca="1" si="556"/>
        <v>1.3963799927016407E-2</v>
      </c>
      <c r="EH586" s="194">
        <f t="shared" si="557"/>
        <v>0</v>
      </c>
      <c r="EI586" s="19" t="e">
        <f ca="1"/>
        <v>#N/A</v>
      </c>
      <c r="EJ586" s="19" t="e">
        <f t="shared" ca="1" si="558"/>
        <v>#N/A</v>
      </c>
      <c r="EM586" s="198" cm="1">
        <f t="array" ref="EM586">IFERROR(MATCH(TRUE,INDEX($B$14:$B$117&gt;=EL586,0),0),"")</f>
        <v>1</v>
      </c>
      <c r="EN586" s="194">
        <f t="shared" ca="1" si="559"/>
        <v>1.3963799927016407E-2</v>
      </c>
      <c r="EQ586" s="194">
        <f t="shared" si="560"/>
        <v>0</v>
      </c>
      <c r="ER586" s="19" t="e">
        <f ca="1"/>
        <v>#N/A</v>
      </c>
      <c r="ES586" s="19" t="e">
        <f t="shared" ca="1" si="561"/>
        <v>#N/A</v>
      </c>
      <c r="EV586" s="198" cm="1">
        <f t="array" ref="EV586">IFERROR(MATCH(TRUE,INDEX($B$14:$B$117&gt;=EU586,0),0),"")</f>
        <v>1</v>
      </c>
      <c r="EW586" s="194">
        <f t="shared" ca="1" si="562"/>
        <v>1.3963799927016407E-2</v>
      </c>
      <c r="EZ586" s="194">
        <f t="shared" si="563"/>
        <v>0</v>
      </c>
      <c r="FA586" s="19" t="e">
        <f ca="1"/>
        <v>#N/A</v>
      </c>
      <c r="FB586" s="19" t="e">
        <f t="shared" ca="1" si="564"/>
        <v>#N/A</v>
      </c>
      <c r="FE586" s="198" cm="1">
        <f t="array" ref="FE586">IFERROR(MATCH(TRUE,INDEX($B$14:$B$117&gt;=FD586,0),0),"")</f>
        <v>1</v>
      </c>
      <c r="FF586" s="194">
        <f t="shared" ca="1" si="565"/>
        <v>1.3963799927016407E-2</v>
      </c>
      <c r="FI586" s="194">
        <f t="shared" si="566"/>
        <v>0</v>
      </c>
      <c r="FJ586" s="19" t="e">
        <f ca="1"/>
        <v>#N/A</v>
      </c>
      <c r="FK586" s="19" t="e">
        <f t="shared" ca="1" si="567"/>
        <v>#N/A</v>
      </c>
      <c r="FN586" s="198" cm="1">
        <f t="array" ref="FN586">IFERROR(MATCH(TRUE,INDEX($B$14:$B$117&gt;=FM586,0),0),"")</f>
        <v>1</v>
      </c>
      <c r="FO586" s="194">
        <f t="shared" ca="1" si="568"/>
        <v>1.3963799927016407E-2</v>
      </c>
      <c r="FR586" s="194">
        <f t="shared" si="569"/>
        <v>0</v>
      </c>
      <c r="FS586" s="19" t="e">
        <f ca="1"/>
        <v>#N/A</v>
      </c>
      <c r="FT586" s="19" t="e">
        <f t="shared" ca="1" si="570"/>
        <v>#N/A</v>
      </c>
      <c r="FW586" s="198" cm="1">
        <f t="array" ref="FW586">IFERROR(MATCH(TRUE,INDEX($B$14:$B$117&gt;=FV586,0),0),"")</f>
        <v>1</v>
      </c>
      <c r="FX586" s="194">
        <f t="shared" ca="1" si="571"/>
        <v>1.3963799927016407E-2</v>
      </c>
      <c r="GA586" s="194">
        <f t="shared" si="572"/>
        <v>0</v>
      </c>
      <c r="GB586" s="19" t="e">
        <f ca="1"/>
        <v>#N/A</v>
      </c>
      <c r="GC586" s="19" t="e">
        <f t="shared" ca="1" si="573"/>
        <v>#N/A</v>
      </c>
    </row>
    <row r="587" spans="8:185" x14ac:dyDescent="0.2">
      <c r="H587" s="198" cm="1">
        <f t="array" ref="H587">IFERROR(MATCH(TRUE,INDEX($B$14:$B$117&gt;=G587,0),0),"")</f>
        <v>1</v>
      </c>
      <c r="I587" s="194">
        <f t="shared" ca="1" si="518"/>
        <v>1.3963799927016407E-2</v>
      </c>
      <c r="L587" s="194">
        <f t="shared" si="574"/>
        <v>0</v>
      </c>
      <c r="M587" s="19">
        <f ca="1"/>
        <v>0</v>
      </c>
      <c r="N587" s="19">
        <f t="shared" ca="1" si="575"/>
        <v>0</v>
      </c>
      <c r="Q587" s="198" cm="1">
        <f t="array" ref="Q587">IFERROR(MATCH(TRUE,INDEX($B$14:$B$117&gt;=P587,0),0),"")</f>
        <v>1</v>
      </c>
      <c r="R587" s="194">
        <f t="shared" ca="1" si="519"/>
        <v>1.3963799927016407E-2</v>
      </c>
      <c r="U587" s="194">
        <f t="shared" si="576"/>
        <v>0</v>
      </c>
      <c r="V587" s="19">
        <f ca="1"/>
        <v>0</v>
      </c>
      <c r="W587" s="19">
        <f t="shared" ca="1" si="577"/>
        <v>0</v>
      </c>
      <c r="Z587" s="198" cm="1">
        <f t="array" ref="Z587">IFERROR(MATCH(TRUE,INDEX($B$14:$B$117&gt;=Y587,0),0),"")</f>
        <v>1</v>
      </c>
      <c r="AA587" s="194">
        <f t="shared" ca="1" si="520"/>
        <v>1.3963799927016407E-2</v>
      </c>
      <c r="AD587" s="194">
        <f t="shared" si="521"/>
        <v>0</v>
      </c>
      <c r="AE587" s="19">
        <f ca="1"/>
        <v>0</v>
      </c>
      <c r="AF587" s="19">
        <f t="shared" ca="1" si="522"/>
        <v>0</v>
      </c>
      <c r="AI587" s="198" cm="1">
        <f t="array" ref="AI587">IFERROR(MATCH(TRUE,INDEX($B$14:$B$117&gt;=AH587,0),0),"")</f>
        <v>1</v>
      </c>
      <c r="AJ587" s="194">
        <f t="shared" ca="1" si="523"/>
        <v>1.3963799927016407E-2</v>
      </c>
      <c r="AM587" s="194">
        <f t="shared" si="524"/>
        <v>0</v>
      </c>
      <c r="AN587" s="19">
        <f ca="1"/>
        <v>0</v>
      </c>
      <c r="AO587" s="19">
        <f t="shared" ca="1" si="525"/>
        <v>0</v>
      </c>
      <c r="AR587" s="198" cm="1">
        <f t="array" ref="AR587">IFERROR(MATCH(TRUE,INDEX($B$14:$B$117&gt;=AQ587,0),0),"")</f>
        <v>1</v>
      </c>
      <c r="AS587" s="194">
        <f t="shared" ca="1" si="526"/>
        <v>1.3963799927016407E-2</v>
      </c>
      <c r="AV587" s="194">
        <f t="shared" si="527"/>
        <v>0</v>
      </c>
      <c r="AW587" s="19">
        <f ca="1"/>
        <v>0</v>
      </c>
      <c r="AX587" s="19">
        <f t="shared" ca="1" si="528"/>
        <v>0</v>
      </c>
      <c r="BA587" s="198" cm="1">
        <f t="array" ref="BA587">IFERROR(MATCH(TRUE,INDEX($B$14:$B$117&gt;=AZ587,0),0),"")</f>
        <v>1</v>
      </c>
      <c r="BB587" s="194">
        <f t="shared" ca="1" si="529"/>
        <v>1.3963799927016407E-2</v>
      </c>
      <c r="BE587" s="194">
        <f t="shared" si="530"/>
        <v>0</v>
      </c>
      <c r="BF587" s="19">
        <f ca="1"/>
        <v>0</v>
      </c>
      <c r="BG587" s="19">
        <f t="shared" ca="1" si="531"/>
        <v>0</v>
      </c>
      <c r="BJ587" s="198" cm="1">
        <f t="array" ref="BJ587">IFERROR(MATCH(TRUE,INDEX($B$14:$B$117&gt;=BI587,0),0),"")</f>
        <v>1</v>
      </c>
      <c r="BK587" s="194">
        <f t="shared" ca="1" si="532"/>
        <v>1.3963799927016407E-2</v>
      </c>
      <c r="BN587" s="194">
        <f t="shared" si="533"/>
        <v>0</v>
      </c>
      <c r="BO587" s="19">
        <f ca="1"/>
        <v>0</v>
      </c>
      <c r="BP587" s="19">
        <f t="shared" ca="1" si="534"/>
        <v>0</v>
      </c>
      <c r="BS587" s="198" cm="1">
        <f t="array" ref="BS587">IFERROR(MATCH(TRUE,INDEX($B$14:$B$117&gt;=BR587,0),0),"")</f>
        <v>1</v>
      </c>
      <c r="BT587" s="194">
        <f t="shared" ca="1" si="535"/>
        <v>1.3963799927016407E-2</v>
      </c>
      <c r="BW587" s="194">
        <f t="shared" si="536"/>
        <v>0</v>
      </c>
      <c r="BX587" s="19">
        <f ca="1"/>
        <v>0</v>
      </c>
      <c r="BY587" s="19">
        <f t="shared" ca="1" si="537"/>
        <v>0</v>
      </c>
      <c r="CB587" s="198" cm="1">
        <f t="array" ref="CB587">IFERROR(MATCH(TRUE,INDEX($B$14:$B$117&gt;=CA587,0),0),"")</f>
        <v>1</v>
      </c>
      <c r="CC587" s="194">
        <f t="shared" ca="1" si="538"/>
        <v>1.3963799927016407E-2</v>
      </c>
      <c r="CF587" s="194">
        <f t="shared" si="539"/>
        <v>0</v>
      </c>
      <c r="CG587" s="19">
        <f ca="1"/>
        <v>0</v>
      </c>
      <c r="CH587" s="19">
        <f t="shared" ca="1" si="540"/>
        <v>0</v>
      </c>
      <c r="CK587" s="198" cm="1">
        <f t="array" ref="CK587">IFERROR(MATCH(TRUE,INDEX($B$14:$B$117&gt;=CJ587,0),0),"")</f>
        <v>1</v>
      </c>
      <c r="CL587" s="194">
        <f t="shared" ca="1" si="541"/>
        <v>1.3963799927016407E-2</v>
      </c>
      <c r="CO587" s="194">
        <f t="shared" si="542"/>
        <v>0</v>
      </c>
      <c r="CP587" s="19">
        <f ca="1"/>
        <v>0</v>
      </c>
      <c r="CQ587" s="19">
        <f t="shared" ca="1" si="543"/>
        <v>0</v>
      </c>
      <c r="CT587" s="198" cm="1">
        <f t="array" ref="CT587">IFERROR(MATCH(TRUE,INDEX($B$14:$B$117&gt;=CS587,0),0),"")</f>
        <v>1</v>
      </c>
      <c r="CU587" s="194">
        <f t="shared" ca="1" si="544"/>
        <v>1.3963799927016407E-2</v>
      </c>
      <c r="CX587" s="194">
        <f t="shared" si="545"/>
        <v>0</v>
      </c>
      <c r="CY587" s="19" t="e">
        <f ca="1"/>
        <v>#N/A</v>
      </c>
      <c r="CZ587" s="19" t="e">
        <f t="shared" ca="1" si="546"/>
        <v>#N/A</v>
      </c>
      <c r="DC587" s="198" cm="1">
        <f t="array" ref="DC587">IFERROR(MATCH(TRUE,INDEX($B$14:$B$117&gt;=DB587,0),0),"")</f>
        <v>1</v>
      </c>
      <c r="DD587" s="194">
        <f t="shared" ca="1" si="547"/>
        <v>1.3963799927016407E-2</v>
      </c>
      <c r="DG587" s="194">
        <f t="shared" si="548"/>
        <v>0</v>
      </c>
      <c r="DH587" s="19" t="e">
        <f ca="1"/>
        <v>#N/A</v>
      </c>
      <c r="DI587" s="19" t="e">
        <f t="shared" ca="1" si="549"/>
        <v>#N/A</v>
      </c>
      <c r="DL587" s="198" cm="1">
        <f t="array" ref="DL587">IFERROR(MATCH(TRUE,INDEX($B$14:$B$117&gt;=DK587,0),0),"")</f>
        <v>1</v>
      </c>
      <c r="DM587" s="194">
        <f t="shared" ca="1" si="550"/>
        <v>1.3963799927016407E-2</v>
      </c>
      <c r="DP587" s="194">
        <f t="shared" si="551"/>
        <v>0</v>
      </c>
      <c r="DQ587" s="19" t="e">
        <f ca="1"/>
        <v>#N/A</v>
      </c>
      <c r="DR587" s="19" t="e">
        <f t="shared" ca="1" si="552"/>
        <v>#N/A</v>
      </c>
      <c r="DU587" s="198" cm="1">
        <f t="array" ref="DU587">IFERROR(MATCH(TRUE,INDEX($B$14:$B$117&gt;=DT587,0),0),"")</f>
        <v>1</v>
      </c>
      <c r="DV587" s="194">
        <f t="shared" ca="1" si="553"/>
        <v>1.3963799927016407E-2</v>
      </c>
      <c r="DY587" s="194">
        <f t="shared" si="554"/>
        <v>0</v>
      </c>
      <c r="DZ587" s="19" t="e">
        <f ca="1"/>
        <v>#N/A</v>
      </c>
      <c r="EA587" s="19" t="e">
        <f t="shared" ca="1" si="555"/>
        <v>#N/A</v>
      </c>
      <c r="ED587" s="198" cm="1">
        <f t="array" ref="ED587">IFERROR(MATCH(TRUE,INDEX($B$14:$B$117&gt;=EC587,0),0),"")</f>
        <v>1</v>
      </c>
      <c r="EE587" s="194">
        <f t="shared" ca="1" si="556"/>
        <v>1.3963799927016407E-2</v>
      </c>
      <c r="EH587" s="194">
        <f t="shared" si="557"/>
        <v>0</v>
      </c>
      <c r="EI587" s="19" t="e">
        <f ca="1"/>
        <v>#N/A</v>
      </c>
      <c r="EJ587" s="19" t="e">
        <f t="shared" ca="1" si="558"/>
        <v>#N/A</v>
      </c>
      <c r="EM587" s="198" cm="1">
        <f t="array" ref="EM587">IFERROR(MATCH(TRUE,INDEX($B$14:$B$117&gt;=EL587,0),0),"")</f>
        <v>1</v>
      </c>
      <c r="EN587" s="194">
        <f t="shared" ca="1" si="559"/>
        <v>1.3963799927016407E-2</v>
      </c>
      <c r="EQ587" s="194">
        <f t="shared" si="560"/>
        <v>0</v>
      </c>
      <c r="ER587" s="19" t="e">
        <f ca="1"/>
        <v>#N/A</v>
      </c>
      <c r="ES587" s="19" t="e">
        <f t="shared" ca="1" si="561"/>
        <v>#N/A</v>
      </c>
      <c r="EV587" s="198" cm="1">
        <f t="array" ref="EV587">IFERROR(MATCH(TRUE,INDEX($B$14:$B$117&gt;=EU587,0),0),"")</f>
        <v>1</v>
      </c>
      <c r="EW587" s="194">
        <f t="shared" ca="1" si="562"/>
        <v>1.3963799927016407E-2</v>
      </c>
      <c r="EZ587" s="194">
        <f t="shared" si="563"/>
        <v>0</v>
      </c>
      <c r="FA587" s="19" t="e">
        <f ca="1"/>
        <v>#N/A</v>
      </c>
      <c r="FB587" s="19" t="e">
        <f t="shared" ca="1" si="564"/>
        <v>#N/A</v>
      </c>
      <c r="FE587" s="198" cm="1">
        <f t="array" ref="FE587">IFERROR(MATCH(TRUE,INDEX($B$14:$B$117&gt;=FD587,0),0),"")</f>
        <v>1</v>
      </c>
      <c r="FF587" s="194">
        <f t="shared" ca="1" si="565"/>
        <v>1.3963799927016407E-2</v>
      </c>
      <c r="FI587" s="194">
        <f t="shared" si="566"/>
        <v>0</v>
      </c>
      <c r="FJ587" s="19" t="e">
        <f ca="1"/>
        <v>#N/A</v>
      </c>
      <c r="FK587" s="19" t="e">
        <f t="shared" ca="1" si="567"/>
        <v>#N/A</v>
      </c>
      <c r="FN587" s="198" cm="1">
        <f t="array" ref="FN587">IFERROR(MATCH(TRUE,INDEX($B$14:$B$117&gt;=FM587,0),0),"")</f>
        <v>1</v>
      </c>
      <c r="FO587" s="194">
        <f t="shared" ca="1" si="568"/>
        <v>1.3963799927016407E-2</v>
      </c>
      <c r="FR587" s="194">
        <f t="shared" si="569"/>
        <v>0</v>
      </c>
      <c r="FS587" s="19" t="e">
        <f ca="1"/>
        <v>#N/A</v>
      </c>
      <c r="FT587" s="19" t="e">
        <f t="shared" ca="1" si="570"/>
        <v>#N/A</v>
      </c>
      <c r="FW587" s="198" cm="1">
        <f t="array" ref="FW587">IFERROR(MATCH(TRUE,INDEX($B$14:$B$117&gt;=FV587,0),0),"")</f>
        <v>1</v>
      </c>
      <c r="FX587" s="194">
        <f t="shared" ca="1" si="571"/>
        <v>1.3963799927016407E-2</v>
      </c>
      <c r="GA587" s="194">
        <f t="shared" si="572"/>
        <v>0</v>
      </c>
      <c r="GB587" s="19" t="e">
        <f ca="1"/>
        <v>#N/A</v>
      </c>
      <c r="GC587" s="19" t="e">
        <f t="shared" ca="1" si="573"/>
        <v>#N/A</v>
      </c>
    </row>
    <row r="588" spans="8:185" x14ac:dyDescent="0.2">
      <c r="H588" s="198" cm="1">
        <f t="array" ref="H588">IFERROR(MATCH(TRUE,INDEX($B$14:$B$117&gt;=G588,0),0),"")</f>
        <v>1</v>
      </c>
      <c r="I588" s="194">
        <f t="shared" ca="1" si="518"/>
        <v>1.3963799927016407E-2</v>
      </c>
      <c r="L588" s="194">
        <f t="shared" si="574"/>
        <v>0</v>
      </c>
      <c r="M588" s="19">
        <f ca="1"/>
        <v>0</v>
      </c>
      <c r="N588" s="19">
        <f t="shared" ca="1" si="575"/>
        <v>0</v>
      </c>
      <c r="Q588" s="198" cm="1">
        <f t="array" ref="Q588">IFERROR(MATCH(TRUE,INDEX($B$14:$B$117&gt;=P588,0),0),"")</f>
        <v>1</v>
      </c>
      <c r="R588" s="194">
        <f t="shared" ca="1" si="519"/>
        <v>1.3963799927016407E-2</v>
      </c>
      <c r="U588" s="194">
        <f t="shared" si="576"/>
        <v>0</v>
      </c>
      <c r="V588" s="19">
        <f ca="1"/>
        <v>0</v>
      </c>
      <c r="W588" s="19">
        <f t="shared" ca="1" si="577"/>
        <v>0</v>
      </c>
      <c r="Z588" s="198" cm="1">
        <f t="array" ref="Z588">IFERROR(MATCH(TRUE,INDEX($B$14:$B$117&gt;=Y588,0),0),"")</f>
        <v>1</v>
      </c>
      <c r="AA588" s="194">
        <f t="shared" ca="1" si="520"/>
        <v>1.3963799927016407E-2</v>
      </c>
      <c r="AD588" s="194">
        <f t="shared" si="521"/>
        <v>0</v>
      </c>
      <c r="AE588" s="19">
        <f ca="1"/>
        <v>0</v>
      </c>
      <c r="AF588" s="19">
        <f t="shared" ca="1" si="522"/>
        <v>0</v>
      </c>
      <c r="AI588" s="198" cm="1">
        <f t="array" ref="AI588">IFERROR(MATCH(TRUE,INDEX($B$14:$B$117&gt;=AH588,0),0),"")</f>
        <v>1</v>
      </c>
      <c r="AJ588" s="194">
        <f t="shared" ca="1" si="523"/>
        <v>1.3963799927016407E-2</v>
      </c>
      <c r="AM588" s="194">
        <f t="shared" si="524"/>
        <v>0</v>
      </c>
      <c r="AN588" s="19">
        <f ca="1"/>
        <v>0</v>
      </c>
      <c r="AO588" s="19">
        <f t="shared" ca="1" si="525"/>
        <v>0</v>
      </c>
      <c r="AR588" s="198" cm="1">
        <f t="array" ref="AR588">IFERROR(MATCH(TRUE,INDEX($B$14:$B$117&gt;=AQ588,0),0),"")</f>
        <v>1</v>
      </c>
      <c r="AS588" s="194">
        <f t="shared" ca="1" si="526"/>
        <v>1.3963799927016407E-2</v>
      </c>
      <c r="AV588" s="194">
        <f t="shared" si="527"/>
        <v>0</v>
      </c>
      <c r="AW588" s="19">
        <f ca="1"/>
        <v>0</v>
      </c>
      <c r="AX588" s="19">
        <f t="shared" ca="1" si="528"/>
        <v>0</v>
      </c>
      <c r="BA588" s="198" cm="1">
        <f t="array" ref="BA588">IFERROR(MATCH(TRUE,INDEX($B$14:$B$117&gt;=AZ588,0),0),"")</f>
        <v>1</v>
      </c>
      <c r="BB588" s="194">
        <f t="shared" ca="1" si="529"/>
        <v>1.3963799927016407E-2</v>
      </c>
      <c r="BE588" s="194">
        <f t="shared" si="530"/>
        <v>0</v>
      </c>
      <c r="BF588" s="19">
        <f ca="1"/>
        <v>0</v>
      </c>
      <c r="BG588" s="19">
        <f t="shared" ca="1" si="531"/>
        <v>0</v>
      </c>
      <c r="BJ588" s="198" cm="1">
        <f t="array" ref="BJ588">IFERROR(MATCH(TRUE,INDEX($B$14:$B$117&gt;=BI588,0),0),"")</f>
        <v>1</v>
      </c>
      <c r="BK588" s="194">
        <f t="shared" ca="1" si="532"/>
        <v>1.3963799927016407E-2</v>
      </c>
      <c r="BN588" s="194">
        <f t="shared" si="533"/>
        <v>0</v>
      </c>
      <c r="BO588" s="19">
        <f ca="1"/>
        <v>0</v>
      </c>
      <c r="BP588" s="19">
        <f t="shared" ca="1" si="534"/>
        <v>0</v>
      </c>
      <c r="BS588" s="198" cm="1">
        <f t="array" ref="BS588">IFERROR(MATCH(TRUE,INDEX($B$14:$B$117&gt;=BR588,0),0),"")</f>
        <v>1</v>
      </c>
      <c r="BT588" s="194">
        <f t="shared" ca="1" si="535"/>
        <v>1.3963799927016407E-2</v>
      </c>
      <c r="BW588" s="194">
        <f t="shared" si="536"/>
        <v>0</v>
      </c>
      <c r="BX588" s="19">
        <f ca="1"/>
        <v>0</v>
      </c>
      <c r="BY588" s="19">
        <f t="shared" ca="1" si="537"/>
        <v>0</v>
      </c>
      <c r="CB588" s="198" cm="1">
        <f t="array" ref="CB588">IFERROR(MATCH(TRUE,INDEX($B$14:$B$117&gt;=CA588,0),0),"")</f>
        <v>1</v>
      </c>
      <c r="CC588" s="194">
        <f t="shared" ca="1" si="538"/>
        <v>1.3963799927016407E-2</v>
      </c>
      <c r="CF588" s="194">
        <f t="shared" si="539"/>
        <v>0</v>
      </c>
      <c r="CG588" s="19">
        <f ca="1"/>
        <v>0</v>
      </c>
      <c r="CH588" s="19">
        <f t="shared" ca="1" si="540"/>
        <v>0</v>
      </c>
      <c r="CK588" s="198" cm="1">
        <f t="array" ref="CK588">IFERROR(MATCH(TRUE,INDEX($B$14:$B$117&gt;=CJ588,0),0),"")</f>
        <v>1</v>
      </c>
      <c r="CL588" s="194">
        <f t="shared" ca="1" si="541"/>
        <v>1.3963799927016407E-2</v>
      </c>
      <c r="CO588" s="194">
        <f t="shared" si="542"/>
        <v>0</v>
      </c>
      <c r="CP588" s="19">
        <f ca="1"/>
        <v>0</v>
      </c>
      <c r="CQ588" s="19">
        <f t="shared" ca="1" si="543"/>
        <v>0</v>
      </c>
      <c r="CT588" s="198" cm="1">
        <f t="array" ref="CT588">IFERROR(MATCH(TRUE,INDEX($B$14:$B$117&gt;=CS588,0),0),"")</f>
        <v>1</v>
      </c>
      <c r="CU588" s="194">
        <f t="shared" ca="1" si="544"/>
        <v>1.3963799927016407E-2</v>
      </c>
      <c r="CX588" s="194">
        <f t="shared" si="545"/>
        <v>0</v>
      </c>
      <c r="CY588" s="19" t="e">
        <f ca="1"/>
        <v>#N/A</v>
      </c>
      <c r="CZ588" s="19" t="e">
        <f t="shared" ca="1" si="546"/>
        <v>#N/A</v>
      </c>
      <c r="DC588" s="198" cm="1">
        <f t="array" ref="DC588">IFERROR(MATCH(TRUE,INDEX($B$14:$B$117&gt;=DB588,0),0),"")</f>
        <v>1</v>
      </c>
      <c r="DD588" s="194">
        <f t="shared" ca="1" si="547"/>
        <v>1.3963799927016407E-2</v>
      </c>
      <c r="DG588" s="194">
        <f t="shared" si="548"/>
        <v>0</v>
      </c>
      <c r="DH588" s="19" t="e">
        <f ca="1"/>
        <v>#N/A</v>
      </c>
      <c r="DI588" s="19" t="e">
        <f t="shared" ca="1" si="549"/>
        <v>#N/A</v>
      </c>
      <c r="DL588" s="198" cm="1">
        <f t="array" ref="DL588">IFERROR(MATCH(TRUE,INDEX($B$14:$B$117&gt;=DK588,0),0),"")</f>
        <v>1</v>
      </c>
      <c r="DM588" s="194">
        <f t="shared" ca="1" si="550"/>
        <v>1.3963799927016407E-2</v>
      </c>
      <c r="DP588" s="194">
        <f t="shared" si="551"/>
        <v>0</v>
      </c>
      <c r="DQ588" s="19" t="e">
        <f ca="1"/>
        <v>#N/A</v>
      </c>
      <c r="DR588" s="19" t="e">
        <f t="shared" ca="1" si="552"/>
        <v>#N/A</v>
      </c>
      <c r="DU588" s="198" cm="1">
        <f t="array" ref="DU588">IFERROR(MATCH(TRUE,INDEX($B$14:$B$117&gt;=DT588,0),0),"")</f>
        <v>1</v>
      </c>
      <c r="DV588" s="194">
        <f t="shared" ca="1" si="553"/>
        <v>1.3963799927016407E-2</v>
      </c>
      <c r="DY588" s="194">
        <f t="shared" si="554"/>
        <v>0</v>
      </c>
      <c r="DZ588" s="19" t="e">
        <f ca="1"/>
        <v>#N/A</v>
      </c>
      <c r="EA588" s="19" t="e">
        <f t="shared" ca="1" si="555"/>
        <v>#N/A</v>
      </c>
      <c r="ED588" s="198" cm="1">
        <f t="array" ref="ED588">IFERROR(MATCH(TRUE,INDEX($B$14:$B$117&gt;=EC588,0),0),"")</f>
        <v>1</v>
      </c>
      <c r="EE588" s="194">
        <f t="shared" ca="1" si="556"/>
        <v>1.3963799927016407E-2</v>
      </c>
      <c r="EH588" s="194">
        <f t="shared" si="557"/>
        <v>0</v>
      </c>
      <c r="EI588" s="19" t="e">
        <f ca="1"/>
        <v>#N/A</v>
      </c>
      <c r="EJ588" s="19" t="e">
        <f t="shared" ca="1" si="558"/>
        <v>#N/A</v>
      </c>
      <c r="EM588" s="198" cm="1">
        <f t="array" ref="EM588">IFERROR(MATCH(TRUE,INDEX($B$14:$B$117&gt;=EL588,0),0),"")</f>
        <v>1</v>
      </c>
      <c r="EN588" s="194">
        <f t="shared" ca="1" si="559"/>
        <v>1.3963799927016407E-2</v>
      </c>
      <c r="EQ588" s="194">
        <f t="shared" si="560"/>
        <v>0</v>
      </c>
      <c r="ER588" s="19" t="e">
        <f ca="1"/>
        <v>#N/A</v>
      </c>
      <c r="ES588" s="19" t="e">
        <f t="shared" ca="1" si="561"/>
        <v>#N/A</v>
      </c>
      <c r="EV588" s="198" cm="1">
        <f t="array" ref="EV588">IFERROR(MATCH(TRUE,INDEX($B$14:$B$117&gt;=EU588,0),0),"")</f>
        <v>1</v>
      </c>
      <c r="EW588" s="194">
        <f t="shared" ca="1" si="562"/>
        <v>1.3963799927016407E-2</v>
      </c>
      <c r="EZ588" s="194">
        <f t="shared" si="563"/>
        <v>0</v>
      </c>
      <c r="FA588" s="19" t="e">
        <f ca="1"/>
        <v>#N/A</v>
      </c>
      <c r="FB588" s="19" t="e">
        <f t="shared" ca="1" si="564"/>
        <v>#N/A</v>
      </c>
      <c r="FE588" s="198" cm="1">
        <f t="array" ref="FE588">IFERROR(MATCH(TRUE,INDEX($B$14:$B$117&gt;=FD588,0),0),"")</f>
        <v>1</v>
      </c>
      <c r="FF588" s="194">
        <f t="shared" ca="1" si="565"/>
        <v>1.3963799927016407E-2</v>
      </c>
      <c r="FI588" s="194">
        <f t="shared" si="566"/>
        <v>0</v>
      </c>
      <c r="FJ588" s="19" t="e">
        <f ca="1"/>
        <v>#N/A</v>
      </c>
      <c r="FK588" s="19" t="e">
        <f t="shared" ca="1" si="567"/>
        <v>#N/A</v>
      </c>
      <c r="FN588" s="198" cm="1">
        <f t="array" ref="FN588">IFERROR(MATCH(TRUE,INDEX($B$14:$B$117&gt;=FM588,0),0),"")</f>
        <v>1</v>
      </c>
      <c r="FO588" s="194">
        <f t="shared" ca="1" si="568"/>
        <v>1.3963799927016407E-2</v>
      </c>
      <c r="FR588" s="194">
        <f t="shared" si="569"/>
        <v>0</v>
      </c>
      <c r="FS588" s="19" t="e">
        <f ca="1"/>
        <v>#N/A</v>
      </c>
      <c r="FT588" s="19" t="e">
        <f t="shared" ca="1" si="570"/>
        <v>#N/A</v>
      </c>
      <c r="FW588" s="198" cm="1">
        <f t="array" ref="FW588">IFERROR(MATCH(TRUE,INDEX($B$14:$B$117&gt;=FV588,0),0),"")</f>
        <v>1</v>
      </c>
      <c r="FX588" s="194">
        <f t="shared" ca="1" si="571"/>
        <v>1.3963799927016407E-2</v>
      </c>
      <c r="GA588" s="194">
        <f t="shared" si="572"/>
        <v>0</v>
      </c>
      <c r="GB588" s="19" t="e">
        <f ca="1"/>
        <v>#N/A</v>
      </c>
      <c r="GC588" s="19" t="e">
        <f t="shared" ca="1" si="573"/>
        <v>#N/A</v>
      </c>
    </row>
    <row r="589" spans="8:185" x14ac:dyDescent="0.2">
      <c r="H589" s="198" cm="1">
        <f t="array" ref="H589">IFERROR(MATCH(TRUE,INDEX($B$14:$B$117&gt;=G589,0),0),"")</f>
        <v>1</v>
      </c>
      <c r="I589" s="194">
        <f t="shared" ca="1" si="518"/>
        <v>1.3963799927016407E-2</v>
      </c>
      <c r="L589" s="194">
        <f t="shared" si="574"/>
        <v>0</v>
      </c>
      <c r="M589" s="19">
        <f ca="1"/>
        <v>0</v>
      </c>
      <c r="N589" s="19">
        <f t="shared" ca="1" si="575"/>
        <v>0</v>
      </c>
      <c r="Q589" s="198" cm="1">
        <f t="array" ref="Q589">IFERROR(MATCH(TRUE,INDEX($B$14:$B$117&gt;=P589,0),0),"")</f>
        <v>1</v>
      </c>
      <c r="R589" s="194">
        <f t="shared" ca="1" si="519"/>
        <v>1.3963799927016407E-2</v>
      </c>
      <c r="U589" s="194">
        <f t="shared" si="576"/>
        <v>0</v>
      </c>
      <c r="V589" s="19">
        <f ca="1"/>
        <v>0</v>
      </c>
      <c r="W589" s="19">
        <f t="shared" ca="1" si="577"/>
        <v>0</v>
      </c>
      <c r="Z589" s="198" cm="1">
        <f t="array" ref="Z589">IFERROR(MATCH(TRUE,INDEX($B$14:$B$117&gt;=Y589,0),0),"")</f>
        <v>1</v>
      </c>
      <c r="AA589" s="194">
        <f t="shared" ca="1" si="520"/>
        <v>1.3963799927016407E-2</v>
      </c>
      <c r="AD589" s="194">
        <f t="shared" si="521"/>
        <v>0</v>
      </c>
      <c r="AE589" s="19">
        <f ca="1"/>
        <v>0</v>
      </c>
      <c r="AF589" s="19">
        <f t="shared" ca="1" si="522"/>
        <v>0</v>
      </c>
      <c r="AI589" s="198" cm="1">
        <f t="array" ref="AI589">IFERROR(MATCH(TRUE,INDEX($B$14:$B$117&gt;=AH589,0),0),"")</f>
        <v>1</v>
      </c>
      <c r="AJ589" s="194">
        <f t="shared" ca="1" si="523"/>
        <v>1.3963799927016407E-2</v>
      </c>
      <c r="AM589" s="194">
        <f t="shared" si="524"/>
        <v>0</v>
      </c>
      <c r="AN589" s="19">
        <f ca="1"/>
        <v>0</v>
      </c>
      <c r="AO589" s="19">
        <f t="shared" ca="1" si="525"/>
        <v>0</v>
      </c>
      <c r="AR589" s="198" cm="1">
        <f t="array" ref="AR589">IFERROR(MATCH(TRUE,INDEX($B$14:$B$117&gt;=AQ589,0),0),"")</f>
        <v>1</v>
      </c>
      <c r="AS589" s="194">
        <f t="shared" ca="1" si="526"/>
        <v>1.3963799927016407E-2</v>
      </c>
      <c r="AV589" s="194">
        <f t="shared" si="527"/>
        <v>0</v>
      </c>
      <c r="AW589" s="19">
        <f ca="1"/>
        <v>0</v>
      </c>
      <c r="AX589" s="19">
        <f t="shared" ca="1" si="528"/>
        <v>0</v>
      </c>
      <c r="BA589" s="198" cm="1">
        <f t="array" ref="BA589">IFERROR(MATCH(TRUE,INDEX($B$14:$B$117&gt;=AZ589,0),0),"")</f>
        <v>1</v>
      </c>
      <c r="BB589" s="194">
        <f t="shared" ca="1" si="529"/>
        <v>1.3963799927016407E-2</v>
      </c>
      <c r="BE589" s="194">
        <f t="shared" si="530"/>
        <v>0</v>
      </c>
      <c r="BF589" s="19">
        <f ca="1"/>
        <v>0</v>
      </c>
      <c r="BG589" s="19">
        <f t="shared" ca="1" si="531"/>
        <v>0</v>
      </c>
      <c r="BJ589" s="198" cm="1">
        <f t="array" ref="BJ589">IFERROR(MATCH(TRUE,INDEX($B$14:$B$117&gt;=BI589,0),0),"")</f>
        <v>1</v>
      </c>
      <c r="BK589" s="194">
        <f t="shared" ca="1" si="532"/>
        <v>1.3963799927016407E-2</v>
      </c>
      <c r="BN589" s="194">
        <f t="shared" si="533"/>
        <v>0</v>
      </c>
      <c r="BO589" s="19">
        <f ca="1"/>
        <v>0</v>
      </c>
      <c r="BP589" s="19">
        <f t="shared" ca="1" si="534"/>
        <v>0</v>
      </c>
      <c r="BS589" s="198" cm="1">
        <f t="array" ref="BS589">IFERROR(MATCH(TRUE,INDEX($B$14:$B$117&gt;=BR589,0),0),"")</f>
        <v>1</v>
      </c>
      <c r="BT589" s="194">
        <f t="shared" ca="1" si="535"/>
        <v>1.3963799927016407E-2</v>
      </c>
      <c r="BW589" s="194">
        <f t="shared" si="536"/>
        <v>0</v>
      </c>
      <c r="BX589" s="19">
        <f ca="1"/>
        <v>0</v>
      </c>
      <c r="BY589" s="19">
        <f t="shared" ca="1" si="537"/>
        <v>0</v>
      </c>
      <c r="CB589" s="198" cm="1">
        <f t="array" ref="CB589">IFERROR(MATCH(TRUE,INDEX($B$14:$B$117&gt;=CA589,0),0),"")</f>
        <v>1</v>
      </c>
      <c r="CC589" s="194">
        <f t="shared" ca="1" si="538"/>
        <v>1.3963799927016407E-2</v>
      </c>
      <c r="CF589" s="194">
        <f t="shared" si="539"/>
        <v>0</v>
      </c>
      <c r="CG589" s="19">
        <f ca="1"/>
        <v>0</v>
      </c>
      <c r="CH589" s="19">
        <f t="shared" ca="1" si="540"/>
        <v>0</v>
      </c>
      <c r="CK589" s="198" cm="1">
        <f t="array" ref="CK589">IFERROR(MATCH(TRUE,INDEX($B$14:$B$117&gt;=CJ589,0),0),"")</f>
        <v>1</v>
      </c>
      <c r="CL589" s="194">
        <f t="shared" ca="1" si="541"/>
        <v>1.3963799927016407E-2</v>
      </c>
      <c r="CO589" s="194">
        <f t="shared" si="542"/>
        <v>0</v>
      </c>
      <c r="CP589" s="19">
        <f ca="1"/>
        <v>0</v>
      </c>
      <c r="CQ589" s="19">
        <f t="shared" ca="1" si="543"/>
        <v>0</v>
      </c>
      <c r="CT589" s="198" cm="1">
        <f t="array" ref="CT589">IFERROR(MATCH(TRUE,INDEX($B$14:$B$117&gt;=CS589,0),0),"")</f>
        <v>1</v>
      </c>
      <c r="CU589" s="194">
        <f t="shared" ca="1" si="544"/>
        <v>1.3963799927016407E-2</v>
      </c>
      <c r="CX589" s="194">
        <f t="shared" si="545"/>
        <v>0</v>
      </c>
      <c r="CY589" s="19" t="e">
        <f ca="1"/>
        <v>#N/A</v>
      </c>
      <c r="CZ589" s="19" t="e">
        <f t="shared" ca="1" si="546"/>
        <v>#N/A</v>
      </c>
      <c r="DC589" s="198" cm="1">
        <f t="array" ref="DC589">IFERROR(MATCH(TRUE,INDEX($B$14:$B$117&gt;=DB589,0),0),"")</f>
        <v>1</v>
      </c>
      <c r="DD589" s="194">
        <f t="shared" ca="1" si="547"/>
        <v>1.3963799927016407E-2</v>
      </c>
      <c r="DG589" s="194">
        <f t="shared" si="548"/>
        <v>0</v>
      </c>
      <c r="DH589" s="19" t="e">
        <f ca="1"/>
        <v>#N/A</v>
      </c>
      <c r="DI589" s="19" t="e">
        <f t="shared" ca="1" si="549"/>
        <v>#N/A</v>
      </c>
      <c r="DL589" s="198" cm="1">
        <f t="array" ref="DL589">IFERROR(MATCH(TRUE,INDEX($B$14:$B$117&gt;=DK589,0),0),"")</f>
        <v>1</v>
      </c>
      <c r="DM589" s="194">
        <f t="shared" ca="1" si="550"/>
        <v>1.3963799927016407E-2</v>
      </c>
      <c r="DP589" s="194">
        <f t="shared" si="551"/>
        <v>0</v>
      </c>
      <c r="DQ589" s="19" t="e">
        <f ca="1"/>
        <v>#N/A</v>
      </c>
      <c r="DR589" s="19" t="e">
        <f t="shared" ca="1" si="552"/>
        <v>#N/A</v>
      </c>
      <c r="DU589" s="198" cm="1">
        <f t="array" ref="DU589">IFERROR(MATCH(TRUE,INDEX($B$14:$B$117&gt;=DT589,0),0),"")</f>
        <v>1</v>
      </c>
      <c r="DV589" s="194">
        <f t="shared" ca="1" si="553"/>
        <v>1.3963799927016407E-2</v>
      </c>
      <c r="DY589" s="194">
        <f t="shared" si="554"/>
        <v>0</v>
      </c>
      <c r="DZ589" s="19" t="e">
        <f ca="1"/>
        <v>#N/A</v>
      </c>
      <c r="EA589" s="19" t="e">
        <f t="shared" ca="1" si="555"/>
        <v>#N/A</v>
      </c>
      <c r="ED589" s="198" cm="1">
        <f t="array" ref="ED589">IFERROR(MATCH(TRUE,INDEX($B$14:$B$117&gt;=EC589,0),0),"")</f>
        <v>1</v>
      </c>
      <c r="EE589" s="194">
        <f t="shared" ca="1" si="556"/>
        <v>1.3963799927016407E-2</v>
      </c>
      <c r="EH589" s="194">
        <f t="shared" si="557"/>
        <v>0</v>
      </c>
      <c r="EI589" s="19" t="e">
        <f ca="1"/>
        <v>#N/A</v>
      </c>
      <c r="EJ589" s="19" t="e">
        <f t="shared" ca="1" si="558"/>
        <v>#N/A</v>
      </c>
      <c r="EM589" s="198" cm="1">
        <f t="array" ref="EM589">IFERROR(MATCH(TRUE,INDEX($B$14:$B$117&gt;=EL589,0),0),"")</f>
        <v>1</v>
      </c>
      <c r="EN589" s="194">
        <f t="shared" ca="1" si="559"/>
        <v>1.3963799927016407E-2</v>
      </c>
      <c r="EQ589" s="194">
        <f t="shared" si="560"/>
        <v>0</v>
      </c>
      <c r="ER589" s="19" t="e">
        <f ca="1"/>
        <v>#N/A</v>
      </c>
      <c r="ES589" s="19" t="e">
        <f t="shared" ca="1" si="561"/>
        <v>#N/A</v>
      </c>
      <c r="EV589" s="198" cm="1">
        <f t="array" ref="EV589">IFERROR(MATCH(TRUE,INDEX($B$14:$B$117&gt;=EU589,0),0),"")</f>
        <v>1</v>
      </c>
      <c r="EW589" s="194">
        <f t="shared" ca="1" si="562"/>
        <v>1.3963799927016407E-2</v>
      </c>
      <c r="EZ589" s="194">
        <f t="shared" si="563"/>
        <v>0</v>
      </c>
      <c r="FA589" s="19" t="e">
        <f ca="1"/>
        <v>#N/A</v>
      </c>
      <c r="FB589" s="19" t="e">
        <f t="shared" ca="1" si="564"/>
        <v>#N/A</v>
      </c>
      <c r="FE589" s="198" cm="1">
        <f t="array" ref="FE589">IFERROR(MATCH(TRUE,INDEX($B$14:$B$117&gt;=FD589,0),0),"")</f>
        <v>1</v>
      </c>
      <c r="FF589" s="194">
        <f t="shared" ca="1" si="565"/>
        <v>1.3963799927016407E-2</v>
      </c>
      <c r="FI589" s="194">
        <f t="shared" si="566"/>
        <v>0</v>
      </c>
      <c r="FJ589" s="19" t="e">
        <f ca="1"/>
        <v>#N/A</v>
      </c>
      <c r="FK589" s="19" t="e">
        <f t="shared" ca="1" si="567"/>
        <v>#N/A</v>
      </c>
      <c r="FN589" s="198" cm="1">
        <f t="array" ref="FN589">IFERROR(MATCH(TRUE,INDEX($B$14:$B$117&gt;=FM589,0),0),"")</f>
        <v>1</v>
      </c>
      <c r="FO589" s="194">
        <f t="shared" ca="1" si="568"/>
        <v>1.3963799927016407E-2</v>
      </c>
      <c r="FR589" s="194">
        <f t="shared" si="569"/>
        <v>0</v>
      </c>
      <c r="FS589" s="19" t="e">
        <f ca="1"/>
        <v>#N/A</v>
      </c>
      <c r="FT589" s="19" t="e">
        <f t="shared" ca="1" si="570"/>
        <v>#N/A</v>
      </c>
      <c r="FW589" s="198" cm="1">
        <f t="array" ref="FW589">IFERROR(MATCH(TRUE,INDEX($B$14:$B$117&gt;=FV589,0),0),"")</f>
        <v>1</v>
      </c>
      <c r="FX589" s="194">
        <f t="shared" ca="1" si="571"/>
        <v>1.3963799927016407E-2</v>
      </c>
      <c r="GA589" s="194">
        <f t="shared" si="572"/>
        <v>0</v>
      </c>
      <c r="GB589" s="19" t="e">
        <f ca="1"/>
        <v>#N/A</v>
      </c>
      <c r="GC589" s="19" t="e">
        <f t="shared" ca="1" si="573"/>
        <v>#N/A</v>
      </c>
    </row>
    <row r="590" spans="8:185" x14ac:dyDescent="0.2">
      <c r="H590" s="198" cm="1">
        <f t="array" ref="H590">IFERROR(MATCH(TRUE,INDEX($B$14:$B$117&gt;=G590,0),0),"")</f>
        <v>1</v>
      </c>
      <c r="I590" s="194">
        <f t="shared" ref="I590:I603" ca="1" si="578">IFERROR(IF(ROUND(G590,3)=1,1,FORECAST(G590,OFFSET($C$14,H590-1,0,2),OFFSET($B$14,H590-1,0,2))),I589+(1-I589)/($K$4-F590))</f>
        <v>1.3963799927016407E-2</v>
      </c>
      <c r="L590" s="194">
        <f t="shared" si="574"/>
        <v>0</v>
      </c>
      <c r="M590" s="19">
        <f ca="1"/>
        <v>0</v>
      </c>
      <c r="N590" s="19">
        <f t="shared" ca="1" si="575"/>
        <v>0</v>
      </c>
      <c r="Q590" s="198" cm="1">
        <f t="array" ref="Q590">IFERROR(MATCH(TRUE,INDEX($B$14:$B$117&gt;=P590,0),0),"")</f>
        <v>1</v>
      </c>
      <c r="R590" s="194">
        <f t="shared" ref="R590:R603" ca="1" si="579">IFERROR(IF(ROUND(P590,3)=1,1,FORECAST(P590,OFFSET($C$14,Q590-1,0,2),OFFSET($B$14,Q590-1,0,2))),R589+(1-R589)/($K$4-O590))</f>
        <v>1.3963799927016407E-2</v>
      </c>
      <c r="U590" s="194">
        <f t="shared" si="576"/>
        <v>0</v>
      </c>
      <c r="V590" s="19">
        <f ca="1"/>
        <v>0</v>
      </c>
      <c r="W590" s="19">
        <f t="shared" ca="1" si="577"/>
        <v>0</v>
      </c>
      <c r="Z590" s="198" cm="1">
        <f t="array" ref="Z590">IFERROR(MATCH(TRUE,INDEX($B$14:$B$117&gt;=Y590,0),0),"")</f>
        <v>1</v>
      </c>
      <c r="AA590" s="194">
        <f t="shared" ref="AA590:AA603" ca="1" si="580">IFERROR(IF(ROUND(Y590,3)=1,1,FORECAST(Y590,OFFSET($C$14,Z590-1,0,2),OFFSET($B$14,Z590-1,0,2))),AA589+(1-AA589)/($K$4-X590))</f>
        <v>1.3963799927016407E-2</v>
      </c>
      <c r="AD590" s="194">
        <f t="shared" ref="AD590:AD603" si="581">IF(AC590-AC589&lt;0,0,AC590-AC589)</f>
        <v>0</v>
      </c>
      <c r="AE590" s="19">
        <f ca="1"/>
        <v>0</v>
      </c>
      <c r="AF590" s="19">
        <f t="shared" ref="AF590:AF603" ca="1" si="582">(AE590*(1+AC$3)^((AC$4-AB590)/12))-AE590</f>
        <v>0</v>
      </c>
      <c r="AI590" s="198" cm="1">
        <f t="array" ref="AI590">IFERROR(MATCH(TRUE,INDEX($B$14:$B$117&gt;=AH590,0),0),"")</f>
        <v>1</v>
      </c>
      <c r="AJ590" s="194">
        <f t="shared" ref="AJ590:AJ603" ca="1" si="583">IFERROR(IF(ROUND(AH590,3)=1,1,FORECAST(AH590,OFFSET($C$14,AI590-1,0,2),OFFSET($B$14,AI590-1,0,2))),AJ589+(1-AJ589)/($K$4-AG590))</f>
        <v>1.3963799927016407E-2</v>
      </c>
      <c r="AM590" s="194">
        <f t="shared" ref="AM590:AM603" si="584">IF(AL590-AL589&lt;0,0,AL590-AL589)</f>
        <v>0</v>
      </c>
      <c r="AN590" s="19">
        <f ca="1"/>
        <v>0</v>
      </c>
      <c r="AO590" s="19">
        <f t="shared" ref="AO590:AO603" ca="1" si="585">(AN590*(1+AL$3)^((AL$4-AK590)/12))-AN590</f>
        <v>0</v>
      </c>
      <c r="AR590" s="198" cm="1">
        <f t="array" ref="AR590">IFERROR(MATCH(TRUE,INDEX($B$14:$B$117&gt;=AQ590,0),0),"")</f>
        <v>1</v>
      </c>
      <c r="AS590" s="194">
        <f t="shared" ref="AS590:AS603" ca="1" si="586">IFERROR(IF(ROUND(AQ590,3)=1,1,FORECAST(AQ590,OFFSET($C$14,AR590-1,0,2),OFFSET($B$14,AR590-1,0,2))),AS589+(1-AS589)/($K$4-AP590))</f>
        <v>1.3963799927016407E-2</v>
      </c>
      <c r="AV590" s="194">
        <f t="shared" ref="AV590:AV603" si="587">IF(AU590-AU589&lt;0,0,AU590-AU589)</f>
        <v>0</v>
      </c>
      <c r="AW590" s="19">
        <f ca="1"/>
        <v>0</v>
      </c>
      <c r="AX590" s="19">
        <f t="shared" ref="AX590:AX603" ca="1" si="588">(AW590*(1+AU$3)^((AU$4-AT590)/12))-AW590</f>
        <v>0</v>
      </c>
      <c r="BA590" s="198" cm="1">
        <f t="array" ref="BA590">IFERROR(MATCH(TRUE,INDEX($B$14:$B$117&gt;=AZ590,0),0),"")</f>
        <v>1</v>
      </c>
      <c r="BB590" s="194">
        <f t="shared" ref="BB590:BB603" ca="1" si="589">IFERROR(IF(ROUND(AZ590,3)=1,1,FORECAST(AZ590,OFFSET($C$14,BA590-1,0,2),OFFSET($B$14,BA590-1,0,2))),BB589+(1-BB589)/($K$4-AY590))</f>
        <v>1.3963799927016407E-2</v>
      </c>
      <c r="BE590" s="194">
        <f t="shared" ref="BE590:BE603" si="590">IF(BD590-BD589&lt;0,0,BD590-BD589)</f>
        <v>0</v>
      </c>
      <c r="BF590" s="19">
        <f ca="1"/>
        <v>0</v>
      </c>
      <c r="BG590" s="19">
        <f t="shared" ref="BG590:BG603" ca="1" si="591">(BF590*(1+BD$3)^((BD$4-BC590)/12))-BF590</f>
        <v>0</v>
      </c>
      <c r="BJ590" s="198" cm="1">
        <f t="array" ref="BJ590">IFERROR(MATCH(TRUE,INDEX($B$14:$B$117&gt;=BI590,0),0),"")</f>
        <v>1</v>
      </c>
      <c r="BK590" s="194">
        <f t="shared" ref="BK590:BK603" ca="1" si="592">IFERROR(IF(ROUND(BI590,3)=1,1,FORECAST(BI590,OFFSET($C$14,BJ590-1,0,2),OFFSET($B$14,BJ590-1,0,2))),BK589+(1-BK589)/($K$4-BH590))</f>
        <v>1.3963799927016407E-2</v>
      </c>
      <c r="BN590" s="194">
        <f t="shared" ref="BN590:BN603" si="593">IF(BM590-BM589&lt;0,0,BM590-BM589)</f>
        <v>0</v>
      </c>
      <c r="BO590" s="19">
        <f ca="1"/>
        <v>0</v>
      </c>
      <c r="BP590" s="19">
        <f t="shared" ref="BP590:BP603" ca="1" si="594">(BO590*(1+BM$3)^((BM$4-BL590)/12))-BO590</f>
        <v>0</v>
      </c>
      <c r="BS590" s="198" cm="1">
        <f t="array" ref="BS590">IFERROR(MATCH(TRUE,INDEX($B$14:$B$117&gt;=BR590,0),0),"")</f>
        <v>1</v>
      </c>
      <c r="BT590" s="194">
        <f t="shared" ref="BT590:BT603" ca="1" si="595">IFERROR(IF(ROUND(BR590,3)=1,1,FORECAST(BR590,OFFSET($C$14,BS590-1,0,2),OFFSET($B$14,BS590-1,0,2))),BT589+(1-BT589)/($K$4-BQ590))</f>
        <v>1.3963799927016407E-2</v>
      </c>
      <c r="BW590" s="194">
        <f t="shared" ref="BW590:BW603" si="596">IF(BV590-BV589&lt;0,0,BV590-BV589)</f>
        <v>0</v>
      </c>
      <c r="BX590" s="19">
        <f ca="1"/>
        <v>0</v>
      </c>
      <c r="BY590" s="19">
        <f t="shared" ref="BY590:BY603" ca="1" si="597">(BX590*(1+BV$3)^((BV$4-BU590)/12))-BX590</f>
        <v>0</v>
      </c>
      <c r="CB590" s="198" cm="1">
        <f t="array" ref="CB590">IFERROR(MATCH(TRUE,INDEX($B$14:$B$117&gt;=CA590,0),0),"")</f>
        <v>1</v>
      </c>
      <c r="CC590" s="194">
        <f t="shared" ref="CC590:CC603" ca="1" si="598">IFERROR(IF(ROUND(CA590,3)=1,1,FORECAST(CA590,OFFSET($C$14,CB590-1,0,2),OFFSET($B$14,CB590-1,0,2))),CC589+(1-CC589)/($K$4-BZ590))</f>
        <v>1.3963799927016407E-2</v>
      </c>
      <c r="CF590" s="194">
        <f t="shared" ref="CF590:CF603" si="599">IF(CE590-CE589&lt;0,0,CE590-CE589)</f>
        <v>0</v>
      </c>
      <c r="CG590" s="19">
        <f ca="1"/>
        <v>0</v>
      </c>
      <c r="CH590" s="19">
        <f t="shared" ref="CH590:CH603" ca="1" si="600">(CG590*(1+CE$3)^((CE$4-CD590)/12))-CG590</f>
        <v>0</v>
      </c>
      <c r="CK590" s="198" cm="1">
        <f t="array" ref="CK590">IFERROR(MATCH(TRUE,INDEX($B$14:$B$117&gt;=CJ590,0),0),"")</f>
        <v>1</v>
      </c>
      <c r="CL590" s="194">
        <f t="shared" ref="CL590:CL603" ca="1" si="601">IFERROR(IF(ROUND(CJ590,3)=1,1,FORECAST(CJ590,OFFSET($C$14,CK590-1,0,2),OFFSET($B$14,CK590-1,0,2))),CL589+(1-CL589)/($K$4-CI590))</f>
        <v>1.3963799927016407E-2</v>
      </c>
      <c r="CO590" s="194">
        <f t="shared" ref="CO590:CO603" si="602">IF(CN590-CN589&lt;0,0,CN590-CN589)</f>
        <v>0</v>
      </c>
      <c r="CP590" s="19">
        <f ca="1"/>
        <v>0</v>
      </c>
      <c r="CQ590" s="19">
        <f t="shared" ref="CQ590:CQ603" ca="1" si="603">(CP590*(1+CN$3)^((CN$4-CM590)/12))-CP590</f>
        <v>0</v>
      </c>
      <c r="CT590" s="198" cm="1">
        <f t="array" ref="CT590">IFERROR(MATCH(TRUE,INDEX($B$14:$B$117&gt;=CS590,0),0),"")</f>
        <v>1</v>
      </c>
      <c r="CU590" s="194">
        <f t="shared" ref="CU590:CU603" ca="1" si="604">IFERROR(IF(ROUND(CS590,3)=1,1,FORECAST(CS590,OFFSET($C$14,CT590-1,0,2),OFFSET($B$14,CT590-1,0,2))),CU589+(1-CU589)/($K$4-CR590))</f>
        <v>1.3963799927016407E-2</v>
      </c>
      <c r="CX590" s="194">
        <f t="shared" ref="CX590:CX603" si="605">IF(CW590-CW589&lt;0,0,CW590-CW589)</f>
        <v>0</v>
      </c>
      <c r="CY590" s="19" t="e">
        <f ca="1"/>
        <v>#N/A</v>
      </c>
      <c r="CZ590" s="19" t="e">
        <f t="shared" ref="CZ590:CZ603" ca="1" si="606">(CY590*(1+CW$3)^((CW$4-CV590)/12))-CY590</f>
        <v>#N/A</v>
      </c>
      <c r="DC590" s="198" cm="1">
        <f t="array" ref="DC590">IFERROR(MATCH(TRUE,INDEX($B$14:$B$117&gt;=DB590,0),0),"")</f>
        <v>1</v>
      </c>
      <c r="DD590" s="194">
        <f t="shared" ref="DD590:DD603" ca="1" si="607">IFERROR(IF(ROUND(DB590,3)=1,1,FORECAST(DB590,OFFSET($C$14,DC590-1,0,2),OFFSET($B$14,DC590-1,0,2))),DD589+(1-DD589)/($K$4-DA590))</f>
        <v>1.3963799927016407E-2</v>
      </c>
      <c r="DG590" s="194">
        <f t="shared" ref="DG590:DG603" si="608">IF(DF590-DF589&lt;0,0,DF590-DF589)</f>
        <v>0</v>
      </c>
      <c r="DH590" s="19" t="e">
        <f ca="1"/>
        <v>#N/A</v>
      </c>
      <c r="DI590" s="19" t="e">
        <f t="shared" ref="DI590:DI603" ca="1" si="609">(DH590*(1+DF$3)^((DF$4-DE590)/12))-DH590</f>
        <v>#N/A</v>
      </c>
      <c r="DL590" s="198" cm="1">
        <f t="array" ref="DL590">IFERROR(MATCH(TRUE,INDEX($B$14:$B$117&gt;=DK590,0),0),"")</f>
        <v>1</v>
      </c>
      <c r="DM590" s="194">
        <f t="shared" ref="DM590:DM603" ca="1" si="610">IFERROR(IF(ROUND(DK590,3)=1,1,FORECAST(DK590,OFFSET($C$14,DL590-1,0,2),OFFSET($B$14,DL590-1,0,2))),DM589+(1-DM589)/($K$4-DJ590))</f>
        <v>1.3963799927016407E-2</v>
      </c>
      <c r="DP590" s="194">
        <f t="shared" ref="DP590:DP603" si="611">IF(DO590-DO589&lt;0,0,DO590-DO589)</f>
        <v>0</v>
      </c>
      <c r="DQ590" s="19" t="e">
        <f ca="1"/>
        <v>#N/A</v>
      </c>
      <c r="DR590" s="19" t="e">
        <f t="shared" ref="DR590:DR603" ca="1" si="612">(DQ590*(1+DO$3)^((DO$4-DN590)/12))-DQ590</f>
        <v>#N/A</v>
      </c>
      <c r="DU590" s="198" cm="1">
        <f t="array" ref="DU590">IFERROR(MATCH(TRUE,INDEX($B$14:$B$117&gt;=DT590,0),0),"")</f>
        <v>1</v>
      </c>
      <c r="DV590" s="194">
        <f t="shared" ref="DV590:DV603" ca="1" si="613">IFERROR(IF(ROUND(DT590,3)=1,1,FORECAST(DT590,OFFSET($C$14,DU590-1,0,2),OFFSET($B$14,DU590-1,0,2))),DV589+(1-DV589)/($K$4-DS590))</f>
        <v>1.3963799927016407E-2</v>
      </c>
      <c r="DY590" s="194">
        <f t="shared" ref="DY590:DY603" si="614">IF(DX590-DX589&lt;0,0,DX590-DX589)</f>
        <v>0</v>
      </c>
      <c r="DZ590" s="19" t="e">
        <f ca="1"/>
        <v>#N/A</v>
      </c>
      <c r="EA590" s="19" t="e">
        <f t="shared" ref="EA590:EA603" ca="1" si="615">(DZ590*(1+DX$3)^((DX$4-DW590)/12))-DZ590</f>
        <v>#N/A</v>
      </c>
      <c r="ED590" s="198" cm="1">
        <f t="array" ref="ED590">IFERROR(MATCH(TRUE,INDEX($B$14:$B$117&gt;=EC590,0),0),"")</f>
        <v>1</v>
      </c>
      <c r="EE590" s="194">
        <f t="shared" ref="EE590:EE603" ca="1" si="616">IFERROR(IF(ROUND(EC590,3)=1,1,FORECAST(EC590,OFFSET($C$14,ED590-1,0,2),OFFSET($B$14,ED590-1,0,2))),EE589+(1-EE589)/($K$4-EB590))</f>
        <v>1.3963799927016407E-2</v>
      </c>
      <c r="EH590" s="194">
        <f t="shared" ref="EH590:EH603" si="617">IF(EG590-EG589&lt;0,0,EG590-EG589)</f>
        <v>0</v>
      </c>
      <c r="EI590" s="19" t="e">
        <f ca="1"/>
        <v>#N/A</v>
      </c>
      <c r="EJ590" s="19" t="e">
        <f t="shared" ref="EJ590:EJ603" ca="1" si="618">(EI590*(1+EG$3)^((EG$4-EF590)/12))-EI590</f>
        <v>#N/A</v>
      </c>
      <c r="EM590" s="198" cm="1">
        <f t="array" ref="EM590">IFERROR(MATCH(TRUE,INDEX($B$14:$B$117&gt;=EL590,0),0),"")</f>
        <v>1</v>
      </c>
      <c r="EN590" s="194">
        <f t="shared" ref="EN590:EN603" ca="1" si="619">IFERROR(IF(ROUND(EL590,3)=1,1,FORECAST(EL590,OFFSET($C$14,EM590-1,0,2),OFFSET($B$14,EM590-1,0,2))),EN589+(1-EN589)/($K$4-EK590))</f>
        <v>1.3963799927016407E-2</v>
      </c>
      <c r="EQ590" s="194">
        <f t="shared" ref="EQ590:EQ603" si="620">IF(EP590-EP589&lt;0,0,EP590-EP589)</f>
        <v>0</v>
      </c>
      <c r="ER590" s="19" t="e">
        <f ca="1"/>
        <v>#N/A</v>
      </c>
      <c r="ES590" s="19" t="e">
        <f t="shared" ref="ES590:ES603" ca="1" si="621">(ER590*(1+EP$3)^((EP$4-EO590)/12))-ER590</f>
        <v>#N/A</v>
      </c>
      <c r="EV590" s="198" cm="1">
        <f t="array" ref="EV590">IFERROR(MATCH(TRUE,INDEX($B$14:$B$117&gt;=EU590,0),0),"")</f>
        <v>1</v>
      </c>
      <c r="EW590" s="194">
        <f t="shared" ref="EW590:EW603" ca="1" si="622">IFERROR(IF(ROUND(EU590,3)=1,1,FORECAST(EU590,OFFSET($C$14,EV590-1,0,2),OFFSET($B$14,EV590-1,0,2))),EW589+(1-EW589)/($K$4-ET590))</f>
        <v>1.3963799927016407E-2</v>
      </c>
      <c r="EZ590" s="194">
        <f t="shared" ref="EZ590:EZ603" si="623">IF(EY590-EY589&lt;0,0,EY590-EY589)</f>
        <v>0</v>
      </c>
      <c r="FA590" s="19" t="e">
        <f ca="1"/>
        <v>#N/A</v>
      </c>
      <c r="FB590" s="19" t="e">
        <f t="shared" ref="FB590:FB603" ca="1" si="624">(FA590*(1+EY$3)^((EY$4-EX590)/12))-FA590</f>
        <v>#N/A</v>
      </c>
      <c r="FE590" s="198" cm="1">
        <f t="array" ref="FE590">IFERROR(MATCH(TRUE,INDEX($B$14:$B$117&gt;=FD590,0),0),"")</f>
        <v>1</v>
      </c>
      <c r="FF590" s="194">
        <f t="shared" ref="FF590:FF603" ca="1" si="625">IFERROR(IF(ROUND(FD590,3)=1,1,FORECAST(FD590,OFFSET($C$14,FE590-1,0,2),OFFSET($B$14,FE590-1,0,2))),FF589+(1-FF589)/($K$4-FC590))</f>
        <v>1.3963799927016407E-2</v>
      </c>
      <c r="FI590" s="194">
        <f t="shared" ref="FI590:FI603" si="626">IF(FH590-FH589&lt;0,0,FH590-FH589)</f>
        <v>0</v>
      </c>
      <c r="FJ590" s="19" t="e">
        <f ca="1"/>
        <v>#N/A</v>
      </c>
      <c r="FK590" s="19" t="e">
        <f t="shared" ref="FK590:FK603" ca="1" si="627">(FJ590*(1+FH$3)^((FH$4-FG590)/12))-FJ590</f>
        <v>#N/A</v>
      </c>
      <c r="FN590" s="198" cm="1">
        <f t="array" ref="FN590">IFERROR(MATCH(TRUE,INDEX($B$14:$B$117&gt;=FM590,0),0),"")</f>
        <v>1</v>
      </c>
      <c r="FO590" s="194">
        <f t="shared" ref="FO590:FO603" ca="1" si="628">IFERROR(IF(ROUND(FM590,3)=1,1,FORECAST(FM590,OFFSET($C$14,FN590-1,0,2),OFFSET($B$14,FN590-1,0,2))),FO589+(1-FO589)/($K$4-FL590))</f>
        <v>1.3963799927016407E-2</v>
      </c>
      <c r="FR590" s="194">
        <f t="shared" ref="FR590:FR603" si="629">IF(FQ590-FQ589&lt;0,0,FQ590-FQ589)</f>
        <v>0</v>
      </c>
      <c r="FS590" s="19" t="e">
        <f ca="1"/>
        <v>#N/A</v>
      </c>
      <c r="FT590" s="19" t="e">
        <f t="shared" ref="FT590:FT603" ca="1" si="630">(FS590*(1+FQ$3)^((FQ$4-FP590)/12))-FS590</f>
        <v>#N/A</v>
      </c>
      <c r="FW590" s="198" cm="1">
        <f t="array" ref="FW590">IFERROR(MATCH(TRUE,INDEX($B$14:$B$117&gt;=FV590,0),0),"")</f>
        <v>1</v>
      </c>
      <c r="FX590" s="194">
        <f t="shared" ref="FX590:FX603" ca="1" si="631">IFERROR(IF(ROUND(FV590,3)=1,1,FORECAST(FV590,OFFSET($C$14,FW590-1,0,2),OFFSET($B$14,FW590-1,0,2))),FX589+(1-FX589)/($K$4-FU590))</f>
        <v>1.3963799927016407E-2</v>
      </c>
      <c r="GA590" s="194">
        <f t="shared" ref="GA590:GA603" si="632">IF(FZ590-FZ589&lt;0,0,FZ590-FZ589)</f>
        <v>0</v>
      </c>
      <c r="GB590" s="19" t="e">
        <f ca="1"/>
        <v>#N/A</v>
      </c>
      <c r="GC590" s="19" t="e">
        <f t="shared" ref="GC590:GC603" ca="1" si="633">(GB590*(1+FZ$3)^((FZ$4-FY590)/12))-GB590</f>
        <v>#N/A</v>
      </c>
    </row>
    <row r="591" spans="8:185" x14ac:dyDescent="0.2">
      <c r="H591" s="198" cm="1">
        <f t="array" ref="H591">IFERROR(MATCH(TRUE,INDEX($B$14:$B$117&gt;=G591,0),0),"")</f>
        <v>1</v>
      </c>
      <c r="I591" s="194">
        <f t="shared" ca="1" si="578"/>
        <v>1.3963799927016407E-2</v>
      </c>
      <c r="L591" s="194">
        <f t="shared" ref="L591:L603" si="634">IF(K591-K590&lt;0,0,K591-K590)</f>
        <v>0</v>
      </c>
      <c r="M591" s="19">
        <f ca="1"/>
        <v>0</v>
      </c>
      <c r="N591" s="19">
        <f t="shared" ref="N591:N603" ca="1" si="635">(M591*(1+K$3)^((K$4-J591)/12))-M591</f>
        <v>0</v>
      </c>
      <c r="Q591" s="198" cm="1">
        <f t="array" ref="Q591">IFERROR(MATCH(TRUE,INDEX($B$14:$B$117&gt;=P591,0),0),"")</f>
        <v>1</v>
      </c>
      <c r="R591" s="194">
        <f t="shared" ca="1" si="579"/>
        <v>1.3963799927016407E-2</v>
      </c>
      <c r="U591" s="194">
        <f t="shared" ref="U591:U603" si="636">IF(T591-T590&lt;0,0,T591-T590)</f>
        <v>0</v>
      </c>
      <c r="V591" s="19">
        <f ca="1"/>
        <v>0</v>
      </c>
      <c r="W591" s="19">
        <f t="shared" ref="W591:W603" ca="1" si="637">(V591*(1+T$3)^((T$4-S591)/12))-V591</f>
        <v>0</v>
      </c>
      <c r="Z591" s="198" cm="1">
        <f t="array" ref="Z591">IFERROR(MATCH(TRUE,INDEX($B$14:$B$117&gt;=Y591,0),0),"")</f>
        <v>1</v>
      </c>
      <c r="AA591" s="194">
        <f t="shared" ca="1" si="580"/>
        <v>1.3963799927016407E-2</v>
      </c>
      <c r="AD591" s="194">
        <f t="shared" si="581"/>
        <v>0</v>
      </c>
      <c r="AE591" s="19">
        <f ca="1"/>
        <v>0</v>
      </c>
      <c r="AF591" s="19">
        <f t="shared" ca="1" si="582"/>
        <v>0</v>
      </c>
      <c r="AI591" s="198" cm="1">
        <f t="array" ref="AI591">IFERROR(MATCH(TRUE,INDEX($B$14:$B$117&gt;=AH591,0),0),"")</f>
        <v>1</v>
      </c>
      <c r="AJ591" s="194">
        <f t="shared" ca="1" si="583"/>
        <v>1.3963799927016407E-2</v>
      </c>
      <c r="AM591" s="194">
        <f t="shared" si="584"/>
        <v>0</v>
      </c>
      <c r="AN591" s="19">
        <f ca="1"/>
        <v>0</v>
      </c>
      <c r="AO591" s="19">
        <f t="shared" ca="1" si="585"/>
        <v>0</v>
      </c>
      <c r="AR591" s="198" cm="1">
        <f t="array" ref="AR591">IFERROR(MATCH(TRUE,INDEX($B$14:$B$117&gt;=AQ591,0),0),"")</f>
        <v>1</v>
      </c>
      <c r="AS591" s="194">
        <f t="shared" ca="1" si="586"/>
        <v>1.3963799927016407E-2</v>
      </c>
      <c r="AV591" s="194">
        <f t="shared" si="587"/>
        <v>0</v>
      </c>
      <c r="AW591" s="19">
        <f ca="1"/>
        <v>0</v>
      </c>
      <c r="AX591" s="19">
        <f t="shared" ca="1" si="588"/>
        <v>0</v>
      </c>
      <c r="BA591" s="198" cm="1">
        <f t="array" ref="BA591">IFERROR(MATCH(TRUE,INDEX($B$14:$B$117&gt;=AZ591,0),0),"")</f>
        <v>1</v>
      </c>
      <c r="BB591" s="194">
        <f t="shared" ca="1" si="589"/>
        <v>1.3963799927016407E-2</v>
      </c>
      <c r="BE591" s="194">
        <f t="shared" si="590"/>
        <v>0</v>
      </c>
      <c r="BF591" s="19">
        <f ca="1"/>
        <v>0</v>
      </c>
      <c r="BG591" s="19">
        <f t="shared" ca="1" si="591"/>
        <v>0</v>
      </c>
      <c r="BJ591" s="198" cm="1">
        <f t="array" ref="BJ591">IFERROR(MATCH(TRUE,INDEX($B$14:$B$117&gt;=BI591,0),0),"")</f>
        <v>1</v>
      </c>
      <c r="BK591" s="194">
        <f t="shared" ca="1" si="592"/>
        <v>1.3963799927016407E-2</v>
      </c>
      <c r="BN591" s="194">
        <f t="shared" si="593"/>
        <v>0</v>
      </c>
      <c r="BO591" s="19">
        <f ca="1"/>
        <v>0</v>
      </c>
      <c r="BP591" s="19">
        <f t="shared" ca="1" si="594"/>
        <v>0</v>
      </c>
      <c r="BS591" s="198" cm="1">
        <f t="array" ref="BS591">IFERROR(MATCH(TRUE,INDEX($B$14:$B$117&gt;=BR591,0),0),"")</f>
        <v>1</v>
      </c>
      <c r="BT591" s="194">
        <f t="shared" ca="1" si="595"/>
        <v>1.3963799927016407E-2</v>
      </c>
      <c r="BW591" s="194">
        <f t="shared" si="596"/>
        <v>0</v>
      </c>
      <c r="BX591" s="19">
        <f ca="1"/>
        <v>0</v>
      </c>
      <c r="BY591" s="19">
        <f t="shared" ca="1" si="597"/>
        <v>0</v>
      </c>
      <c r="CB591" s="198" cm="1">
        <f t="array" ref="CB591">IFERROR(MATCH(TRUE,INDEX($B$14:$B$117&gt;=CA591,0),0),"")</f>
        <v>1</v>
      </c>
      <c r="CC591" s="194">
        <f t="shared" ca="1" si="598"/>
        <v>1.3963799927016407E-2</v>
      </c>
      <c r="CF591" s="194">
        <f t="shared" si="599"/>
        <v>0</v>
      </c>
      <c r="CG591" s="19">
        <f ca="1"/>
        <v>0</v>
      </c>
      <c r="CH591" s="19">
        <f t="shared" ca="1" si="600"/>
        <v>0</v>
      </c>
      <c r="CK591" s="198" cm="1">
        <f t="array" ref="CK591">IFERROR(MATCH(TRUE,INDEX($B$14:$B$117&gt;=CJ591,0),0),"")</f>
        <v>1</v>
      </c>
      <c r="CL591" s="194">
        <f t="shared" ca="1" si="601"/>
        <v>1.3963799927016407E-2</v>
      </c>
      <c r="CO591" s="194">
        <f t="shared" si="602"/>
        <v>0</v>
      </c>
      <c r="CP591" s="19">
        <f ca="1"/>
        <v>0</v>
      </c>
      <c r="CQ591" s="19">
        <f t="shared" ca="1" si="603"/>
        <v>0</v>
      </c>
      <c r="CT591" s="198" cm="1">
        <f t="array" ref="CT591">IFERROR(MATCH(TRUE,INDEX($B$14:$B$117&gt;=CS591,0),0),"")</f>
        <v>1</v>
      </c>
      <c r="CU591" s="194">
        <f t="shared" ca="1" si="604"/>
        <v>1.3963799927016407E-2</v>
      </c>
      <c r="CX591" s="194">
        <f t="shared" si="605"/>
        <v>0</v>
      </c>
      <c r="CY591" s="19" t="e">
        <f ca="1"/>
        <v>#N/A</v>
      </c>
      <c r="CZ591" s="19" t="e">
        <f t="shared" ca="1" si="606"/>
        <v>#N/A</v>
      </c>
      <c r="DC591" s="198" cm="1">
        <f t="array" ref="DC591">IFERROR(MATCH(TRUE,INDEX($B$14:$B$117&gt;=DB591,0),0),"")</f>
        <v>1</v>
      </c>
      <c r="DD591" s="194">
        <f t="shared" ca="1" si="607"/>
        <v>1.3963799927016407E-2</v>
      </c>
      <c r="DG591" s="194">
        <f t="shared" si="608"/>
        <v>0</v>
      </c>
      <c r="DH591" s="19" t="e">
        <f ca="1"/>
        <v>#N/A</v>
      </c>
      <c r="DI591" s="19" t="e">
        <f t="shared" ca="1" si="609"/>
        <v>#N/A</v>
      </c>
      <c r="DL591" s="198" cm="1">
        <f t="array" ref="DL591">IFERROR(MATCH(TRUE,INDEX($B$14:$B$117&gt;=DK591,0),0),"")</f>
        <v>1</v>
      </c>
      <c r="DM591" s="194">
        <f t="shared" ca="1" si="610"/>
        <v>1.3963799927016407E-2</v>
      </c>
      <c r="DP591" s="194">
        <f t="shared" si="611"/>
        <v>0</v>
      </c>
      <c r="DQ591" s="19" t="e">
        <f ca="1"/>
        <v>#N/A</v>
      </c>
      <c r="DR591" s="19" t="e">
        <f t="shared" ca="1" si="612"/>
        <v>#N/A</v>
      </c>
      <c r="DU591" s="198" cm="1">
        <f t="array" ref="DU591">IFERROR(MATCH(TRUE,INDEX($B$14:$B$117&gt;=DT591,0),0),"")</f>
        <v>1</v>
      </c>
      <c r="DV591" s="194">
        <f t="shared" ca="1" si="613"/>
        <v>1.3963799927016407E-2</v>
      </c>
      <c r="DY591" s="194">
        <f t="shared" si="614"/>
        <v>0</v>
      </c>
      <c r="DZ591" s="19" t="e">
        <f ca="1"/>
        <v>#N/A</v>
      </c>
      <c r="EA591" s="19" t="e">
        <f t="shared" ca="1" si="615"/>
        <v>#N/A</v>
      </c>
      <c r="ED591" s="198" cm="1">
        <f t="array" ref="ED591">IFERROR(MATCH(TRUE,INDEX($B$14:$B$117&gt;=EC591,0),0),"")</f>
        <v>1</v>
      </c>
      <c r="EE591" s="194">
        <f t="shared" ca="1" si="616"/>
        <v>1.3963799927016407E-2</v>
      </c>
      <c r="EH591" s="194">
        <f t="shared" si="617"/>
        <v>0</v>
      </c>
      <c r="EI591" s="19" t="e">
        <f ca="1"/>
        <v>#N/A</v>
      </c>
      <c r="EJ591" s="19" t="e">
        <f t="shared" ca="1" si="618"/>
        <v>#N/A</v>
      </c>
      <c r="EM591" s="198" cm="1">
        <f t="array" ref="EM591">IFERROR(MATCH(TRUE,INDEX($B$14:$B$117&gt;=EL591,0),0),"")</f>
        <v>1</v>
      </c>
      <c r="EN591" s="194">
        <f t="shared" ca="1" si="619"/>
        <v>1.3963799927016407E-2</v>
      </c>
      <c r="EQ591" s="194">
        <f t="shared" si="620"/>
        <v>0</v>
      </c>
      <c r="ER591" s="19" t="e">
        <f ca="1"/>
        <v>#N/A</v>
      </c>
      <c r="ES591" s="19" t="e">
        <f t="shared" ca="1" si="621"/>
        <v>#N/A</v>
      </c>
      <c r="EV591" s="198" cm="1">
        <f t="array" ref="EV591">IFERROR(MATCH(TRUE,INDEX($B$14:$B$117&gt;=EU591,0),0),"")</f>
        <v>1</v>
      </c>
      <c r="EW591" s="194">
        <f t="shared" ca="1" si="622"/>
        <v>1.3963799927016407E-2</v>
      </c>
      <c r="EZ591" s="194">
        <f t="shared" si="623"/>
        <v>0</v>
      </c>
      <c r="FA591" s="19" t="e">
        <f ca="1"/>
        <v>#N/A</v>
      </c>
      <c r="FB591" s="19" t="e">
        <f t="shared" ca="1" si="624"/>
        <v>#N/A</v>
      </c>
      <c r="FE591" s="198" cm="1">
        <f t="array" ref="FE591">IFERROR(MATCH(TRUE,INDEX($B$14:$B$117&gt;=FD591,0),0),"")</f>
        <v>1</v>
      </c>
      <c r="FF591" s="194">
        <f t="shared" ca="1" si="625"/>
        <v>1.3963799927016407E-2</v>
      </c>
      <c r="FI591" s="194">
        <f t="shared" si="626"/>
        <v>0</v>
      </c>
      <c r="FJ591" s="19" t="e">
        <f ca="1"/>
        <v>#N/A</v>
      </c>
      <c r="FK591" s="19" t="e">
        <f t="shared" ca="1" si="627"/>
        <v>#N/A</v>
      </c>
      <c r="FN591" s="198" cm="1">
        <f t="array" ref="FN591">IFERROR(MATCH(TRUE,INDEX($B$14:$B$117&gt;=FM591,0),0),"")</f>
        <v>1</v>
      </c>
      <c r="FO591" s="194">
        <f t="shared" ca="1" si="628"/>
        <v>1.3963799927016407E-2</v>
      </c>
      <c r="FR591" s="194">
        <f t="shared" si="629"/>
        <v>0</v>
      </c>
      <c r="FS591" s="19" t="e">
        <f ca="1"/>
        <v>#N/A</v>
      </c>
      <c r="FT591" s="19" t="e">
        <f t="shared" ca="1" si="630"/>
        <v>#N/A</v>
      </c>
      <c r="FW591" s="198" cm="1">
        <f t="array" ref="FW591">IFERROR(MATCH(TRUE,INDEX($B$14:$B$117&gt;=FV591,0),0),"")</f>
        <v>1</v>
      </c>
      <c r="FX591" s="194">
        <f t="shared" ca="1" si="631"/>
        <v>1.3963799927016407E-2</v>
      </c>
      <c r="GA591" s="194">
        <f t="shared" si="632"/>
        <v>0</v>
      </c>
      <c r="GB591" s="19" t="e">
        <f ca="1"/>
        <v>#N/A</v>
      </c>
      <c r="GC591" s="19" t="e">
        <f t="shared" ca="1" si="633"/>
        <v>#N/A</v>
      </c>
    </row>
    <row r="592" spans="8:185" x14ac:dyDescent="0.2">
      <c r="H592" s="198" cm="1">
        <f t="array" ref="H592">IFERROR(MATCH(TRUE,INDEX($B$14:$B$117&gt;=G592,0),0),"")</f>
        <v>1</v>
      </c>
      <c r="I592" s="194">
        <f t="shared" ca="1" si="578"/>
        <v>1.3963799927016407E-2</v>
      </c>
      <c r="L592" s="194">
        <f t="shared" si="634"/>
        <v>0</v>
      </c>
      <c r="M592" s="19">
        <f ca="1"/>
        <v>0</v>
      </c>
      <c r="N592" s="19">
        <f t="shared" ca="1" si="635"/>
        <v>0</v>
      </c>
      <c r="Q592" s="198" cm="1">
        <f t="array" ref="Q592">IFERROR(MATCH(TRUE,INDEX($B$14:$B$117&gt;=P592,0),0),"")</f>
        <v>1</v>
      </c>
      <c r="R592" s="194">
        <f t="shared" ca="1" si="579"/>
        <v>1.3963799927016407E-2</v>
      </c>
      <c r="U592" s="194">
        <f t="shared" si="636"/>
        <v>0</v>
      </c>
      <c r="V592" s="19">
        <f ca="1"/>
        <v>0</v>
      </c>
      <c r="W592" s="19">
        <f t="shared" ca="1" si="637"/>
        <v>0</v>
      </c>
      <c r="Z592" s="198" cm="1">
        <f t="array" ref="Z592">IFERROR(MATCH(TRUE,INDEX($B$14:$B$117&gt;=Y592,0),0),"")</f>
        <v>1</v>
      </c>
      <c r="AA592" s="194">
        <f t="shared" ca="1" si="580"/>
        <v>1.3963799927016407E-2</v>
      </c>
      <c r="AD592" s="194">
        <f t="shared" si="581"/>
        <v>0</v>
      </c>
      <c r="AE592" s="19">
        <f ca="1"/>
        <v>0</v>
      </c>
      <c r="AF592" s="19">
        <f t="shared" ca="1" si="582"/>
        <v>0</v>
      </c>
      <c r="AI592" s="198" cm="1">
        <f t="array" ref="AI592">IFERROR(MATCH(TRUE,INDEX($B$14:$B$117&gt;=AH592,0),0),"")</f>
        <v>1</v>
      </c>
      <c r="AJ592" s="194">
        <f t="shared" ca="1" si="583"/>
        <v>1.3963799927016407E-2</v>
      </c>
      <c r="AM592" s="194">
        <f t="shared" si="584"/>
        <v>0</v>
      </c>
      <c r="AN592" s="19">
        <f ca="1"/>
        <v>0</v>
      </c>
      <c r="AO592" s="19">
        <f t="shared" ca="1" si="585"/>
        <v>0</v>
      </c>
      <c r="AR592" s="198" cm="1">
        <f t="array" ref="AR592">IFERROR(MATCH(TRUE,INDEX($B$14:$B$117&gt;=AQ592,0),0),"")</f>
        <v>1</v>
      </c>
      <c r="AS592" s="194">
        <f t="shared" ca="1" si="586"/>
        <v>1.3963799927016407E-2</v>
      </c>
      <c r="AV592" s="194">
        <f t="shared" si="587"/>
        <v>0</v>
      </c>
      <c r="AW592" s="19">
        <f ca="1"/>
        <v>0</v>
      </c>
      <c r="AX592" s="19">
        <f t="shared" ca="1" si="588"/>
        <v>0</v>
      </c>
      <c r="BA592" s="198" cm="1">
        <f t="array" ref="BA592">IFERROR(MATCH(TRUE,INDEX($B$14:$B$117&gt;=AZ592,0),0),"")</f>
        <v>1</v>
      </c>
      <c r="BB592" s="194">
        <f t="shared" ca="1" si="589"/>
        <v>1.3963799927016407E-2</v>
      </c>
      <c r="BE592" s="194">
        <f t="shared" si="590"/>
        <v>0</v>
      </c>
      <c r="BF592" s="19">
        <f ca="1"/>
        <v>0</v>
      </c>
      <c r="BG592" s="19">
        <f t="shared" ca="1" si="591"/>
        <v>0</v>
      </c>
      <c r="BJ592" s="198" cm="1">
        <f t="array" ref="BJ592">IFERROR(MATCH(TRUE,INDEX($B$14:$B$117&gt;=BI592,0),0),"")</f>
        <v>1</v>
      </c>
      <c r="BK592" s="194">
        <f t="shared" ca="1" si="592"/>
        <v>1.3963799927016407E-2</v>
      </c>
      <c r="BN592" s="194">
        <f t="shared" si="593"/>
        <v>0</v>
      </c>
      <c r="BO592" s="19">
        <f ca="1"/>
        <v>0</v>
      </c>
      <c r="BP592" s="19">
        <f t="shared" ca="1" si="594"/>
        <v>0</v>
      </c>
      <c r="BS592" s="198" cm="1">
        <f t="array" ref="BS592">IFERROR(MATCH(TRUE,INDEX($B$14:$B$117&gt;=BR592,0),0),"")</f>
        <v>1</v>
      </c>
      <c r="BT592" s="194">
        <f t="shared" ca="1" si="595"/>
        <v>1.3963799927016407E-2</v>
      </c>
      <c r="BW592" s="194">
        <f t="shared" si="596"/>
        <v>0</v>
      </c>
      <c r="BX592" s="19">
        <f ca="1"/>
        <v>0</v>
      </c>
      <c r="BY592" s="19">
        <f t="shared" ca="1" si="597"/>
        <v>0</v>
      </c>
      <c r="CB592" s="198" cm="1">
        <f t="array" ref="CB592">IFERROR(MATCH(TRUE,INDEX($B$14:$B$117&gt;=CA592,0),0),"")</f>
        <v>1</v>
      </c>
      <c r="CC592" s="194">
        <f t="shared" ca="1" si="598"/>
        <v>1.3963799927016407E-2</v>
      </c>
      <c r="CF592" s="194">
        <f t="shared" si="599"/>
        <v>0</v>
      </c>
      <c r="CG592" s="19">
        <f ca="1"/>
        <v>0</v>
      </c>
      <c r="CH592" s="19">
        <f t="shared" ca="1" si="600"/>
        <v>0</v>
      </c>
      <c r="CK592" s="198" cm="1">
        <f t="array" ref="CK592">IFERROR(MATCH(TRUE,INDEX($B$14:$B$117&gt;=CJ592,0),0),"")</f>
        <v>1</v>
      </c>
      <c r="CL592" s="194">
        <f t="shared" ca="1" si="601"/>
        <v>1.3963799927016407E-2</v>
      </c>
      <c r="CO592" s="194">
        <f t="shared" si="602"/>
        <v>0</v>
      </c>
      <c r="CP592" s="19">
        <f ca="1"/>
        <v>0</v>
      </c>
      <c r="CQ592" s="19">
        <f t="shared" ca="1" si="603"/>
        <v>0</v>
      </c>
      <c r="CT592" s="198" cm="1">
        <f t="array" ref="CT592">IFERROR(MATCH(TRUE,INDEX($B$14:$B$117&gt;=CS592,0),0),"")</f>
        <v>1</v>
      </c>
      <c r="CU592" s="194">
        <f t="shared" ca="1" si="604"/>
        <v>1.3963799927016407E-2</v>
      </c>
      <c r="CX592" s="194">
        <f t="shared" si="605"/>
        <v>0</v>
      </c>
      <c r="CY592" s="19" t="e">
        <f ca="1"/>
        <v>#N/A</v>
      </c>
      <c r="CZ592" s="19" t="e">
        <f t="shared" ca="1" si="606"/>
        <v>#N/A</v>
      </c>
      <c r="DC592" s="198" cm="1">
        <f t="array" ref="DC592">IFERROR(MATCH(TRUE,INDEX($B$14:$B$117&gt;=DB592,0),0),"")</f>
        <v>1</v>
      </c>
      <c r="DD592" s="194">
        <f t="shared" ca="1" si="607"/>
        <v>1.3963799927016407E-2</v>
      </c>
      <c r="DG592" s="194">
        <f t="shared" si="608"/>
        <v>0</v>
      </c>
      <c r="DH592" s="19" t="e">
        <f ca="1"/>
        <v>#N/A</v>
      </c>
      <c r="DI592" s="19" t="e">
        <f t="shared" ca="1" si="609"/>
        <v>#N/A</v>
      </c>
      <c r="DL592" s="198" cm="1">
        <f t="array" ref="DL592">IFERROR(MATCH(TRUE,INDEX($B$14:$B$117&gt;=DK592,0),0),"")</f>
        <v>1</v>
      </c>
      <c r="DM592" s="194">
        <f t="shared" ca="1" si="610"/>
        <v>1.3963799927016407E-2</v>
      </c>
      <c r="DP592" s="194">
        <f t="shared" si="611"/>
        <v>0</v>
      </c>
      <c r="DQ592" s="19" t="e">
        <f ca="1"/>
        <v>#N/A</v>
      </c>
      <c r="DR592" s="19" t="e">
        <f t="shared" ca="1" si="612"/>
        <v>#N/A</v>
      </c>
      <c r="DU592" s="198" cm="1">
        <f t="array" ref="DU592">IFERROR(MATCH(TRUE,INDEX($B$14:$B$117&gt;=DT592,0),0),"")</f>
        <v>1</v>
      </c>
      <c r="DV592" s="194">
        <f t="shared" ca="1" si="613"/>
        <v>1.3963799927016407E-2</v>
      </c>
      <c r="DY592" s="194">
        <f t="shared" si="614"/>
        <v>0</v>
      </c>
      <c r="DZ592" s="19" t="e">
        <f ca="1"/>
        <v>#N/A</v>
      </c>
      <c r="EA592" s="19" t="e">
        <f t="shared" ca="1" si="615"/>
        <v>#N/A</v>
      </c>
      <c r="ED592" s="198" cm="1">
        <f t="array" ref="ED592">IFERROR(MATCH(TRUE,INDEX($B$14:$B$117&gt;=EC592,0),0),"")</f>
        <v>1</v>
      </c>
      <c r="EE592" s="194">
        <f t="shared" ca="1" si="616"/>
        <v>1.3963799927016407E-2</v>
      </c>
      <c r="EH592" s="194">
        <f t="shared" si="617"/>
        <v>0</v>
      </c>
      <c r="EI592" s="19" t="e">
        <f ca="1"/>
        <v>#N/A</v>
      </c>
      <c r="EJ592" s="19" t="e">
        <f t="shared" ca="1" si="618"/>
        <v>#N/A</v>
      </c>
      <c r="EM592" s="198" cm="1">
        <f t="array" ref="EM592">IFERROR(MATCH(TRUE,INDEX($B$14:$B$117&gt;=EL592,0),0),"")</f>
        <v>1</v>
      </c>
      <c r="EN592" s="194">
        <f t="shared" ca="1" si="619"/>
        <v>1.3963799927016407E-2</v>
      </c>
      <c r="EQ592" s="194">
        <f t="shared" si="620"/>
        <v>0</v>
      </c>
      <c r="ER592" s="19" t="e">
        <f ca="1"/>
        <v>#N/A</v>
      </c>
      <c r="ES592" s="19" t="e">
        <f t="shared" ca="1" si="621"/>
        <v>#N/A</v>
      </c>
      <c r="EV592" s="198" cm="1">
        <f t="array" ref="EV592">IFERROR(MATCH(TRUE,INDEX($B$14:$B$117&gt;=EU592,0),0),"")</f>
        <v>1</v>
      </c>
      <c r="EW592" s="194">
        <f t="shared" ca="1" si="622"/>
        <v>1.3963799927016407E-2</v>
      </c>
      <c r="EZ592" s="194">
        <f t="shared" si="623"/>
        <v>0</v>
      </c>
      <c r="FA592" s="19" t="e">
        <f ca="1"/>
        <v>#N/A</v>
      </c>
      <c r="FB592" s="19" t="e">
        <f t="shared" ca="1" si="624"/>
        <v>#N/A</v>
      </c>
      <c r="FE592" s="198" cm="1">
        <f t="array" ref="FE592">IFERROR(MATCH(TRUE,INDEX($B$14:$B$117&gt;=FD592,0),0),"")</f>
        <v>1</v>
      </c>
      <c r="FF592" s="194">
        <f t="shared" ca="1" si="625"/>
        <v>1.3963799927016407E-2</v>
      </c>
      <c r="FI592" s="194">
        <f t="shared" si="626"/>
        <v>0</v>
      </c>
      <c r="FJ592" s="19" t="e">
        <f ca="1"/>
        <v>#N/A</v>
      </c>
      <c r="FK592" s="19" t="e">
        <f t="shared" ca="1" si="627"/>
        <v>#N/A</v>
      </c>
      <c r="FN592" s="198" cm="1">
        <f t="array" ref="FN592">IFERROR(MATCH(TRUE,INDEX($B$14:$B$117&gt;=FM592,0),0),"")</f>
        <v>1</v>
      </c>
      <c r="FO592" s="194">
        <f t="shared" ca="1" si="628"/>
        <v>1.3963799927016407E-2</v>
      </c>
      <c r="FR592" s="194">
        <f t="shared" si="629"/>
        <v>0</v>
      </c>
      <c r="FS592" s="19" t="e">
        <f ca="1"/>
        <v>#N/A</v>
      </c>
      <c r="FT592" s="19" t="e">
        <f t="shared" ca="1" si="630"/>
        <v>#N/A</v>
      </c>
      <c r="FW592" s="198" cm="1">
        <f t="array" ref="FW592">IFERROR(MATCH(TRUE,INDEX($B$14:$B$117&gt;=FV592,0),0),"")</f>
        <v>1</v>
      </c>
      <c r="FX592" s="194">
        <f t="shared" ca="1" si="631"/>
        <v>1.3963799927016407E-2</v>
      </c>
      <c r="GA592" s="194">
        <f t="shared" si="632"/>
        <v>0</v>
      </c>
      <c r="GB592" s="19" t="e">
        <f ca="1"/>
        <v>#N/A</v>
      </c>
      <c r="GC592" s="19" t="e">
        <f t="shared" ca="1" si="633"/>
        <v>#N/A</v>
      </c>
    </row>
    <row r="593" spans="8:185" x14ac:dyDescent="0.2">
      <c r="H593" s="198" cm="1">
        <f t="array" ref="H593">IFERROR(MATCH(TRUE,INDEX($B$14:$B$117&gt;=G593,0),0),"")</f>
        <v>1</v>
      </c>
      <c r="I593" s="194">
        <f t="shared" ca="1" si="578"/>
        <v>1.3963799927016407E-2</v>
      </c>
      <c r="L593" s="194">
        <f t="shared" si="634"/>
        <v>0</v>
      </c>
      <c r="M593" s="19">
        <f ca="1"/>
        <v>0</v>
      </c>
      <c r="N593" s="19">
        <f t="shared" ca="1" si="635"/>
        <v>0</v>
      </c>
      <c r="Q593" s="198" cm="1">
        <f t="array" ref="Q593">IFERROR(MATCH(TRUE,INDEX($B$14:$B$117&gt;=P593,0),0),"")</f>
        <v>1</v>
      </c>
      <c r="R593" s="194">
        <f t="shared" ca="1" si="579"/>
        <v>1.3963799927016407E-2</v>
      </c>
      <c r="U593" s="194">
        <f t="shared" si="636"/>
        <v>0</v>
      </c>
      <c r="V593" s="19">
        <f ca="1"/>
        <v>0</v>
      </c>
      <c r="W593" s="19">
        <f t="shared" ca="1" si="637"/>
        <v>0</v>
      </c>
      <c r="Z593" s="198" cm="1">
        <f t="array" ref="Z593">IFERROR(MATCH(TRUE,INDEX($B$14:$B$117&gt;=Y593,0),0),"")</f>
        <v>1</v>
      </c>
      <c r="AA593" s="194">
        <f t="shared" ca="1" si="580"/>
        <v>1.3963799927016407E-2</v>
      </c>
      <c r="AD593" s="194">
        <f t="shared" si="581"/>
        <v>0</v>
      </c>
      <c r="AE593" s="19">
        <f ca="1"/>
        <v>0</v>
      </c>
      <c r="AF593" s="19">
        <f t="shared" ca="1" si="582"/>
        <v>0</v>
      </c>
      <c r="AI593" s="198" cm="1">
        <f t="array" ref="AI593">IFERROR(MATCH(TRUE,INDEX($B$14:$B$117&gt;=AH593,0),0),"")</f>
        <v>1</v>
      </c>
      <c r="AJ593" s="194">
        <f t="shared" ca="1" si="583"/>
        <v>1.3963799927016407E-2</v>
      </c>
      <c r="AM593" s="194">
        <f t="shared" si="584"/>
        <v>0</v>
      </c>
      <c r="AN593" s="19">
        <f ca="1"/>
        <v>0</v>
      </c>
      <c r="AO593" s="19">
        <f t="shared" ca="1" si="585"/>
        <v>0</v>
      </c>
      <c r="AR593" s="198" cm="1">
        <f t="array" ref="AR593">IFERROR(MATCH(TRUE,INDEX($B$14:$B$117&gt;=AQ593,0),0),"")</f>
        <v>1</v>
      </c>
      <c r="AS593" s="194">
        <f t="shared" ca="1" si="586"/>
        <v>1.3963799927016407E-2</v>
      </c>
      <c r="AV593" s="194">
        <f t="shared" si="587"/>
        <v>0</v>
      </c>
      <c r="AW593" s="19">
        <f ca="1"/>
        <v>0</v>
      </c>
      <c r="AX593" s="19">
        <f t="shared" ca="1" si="588"/>
        <v>0</v>
      </c>
      <c r="BA593" s="198" cm="1">
        <f t="array" ref="BA593">IFERROR(MATCH(TRUE,INDEX($B$14:$B$117&gt;=AZ593,0),0),"")</f>
        <v>1</v>
      </c>
      <c r="BB593" s="194">
        <f t="shared" ca="1" si="589"/>
        <v>1.3963799927016407E-2</v>
      </c>
      <c r="BE593" s="194">
        <f t="shared" si="590"/>
        <v>0</v>
      </c>
      <c r="BF593" s="19">
        <f ca="1"/>
        <v>0</v>
      </c>
      <c r="BG593" s="19">
        <f t="shared" ca="1" si="591"/>
        <v>0</v>
      </c>
      <c r="BJ593" s="198" cm="1">
        <f t="array" ref="BJ593">IFERROR(MATCH(TRUE,INDEX($B$14:$B$117&gt;=BI593,0),0),"")</f>
        <v>1</v>
      </c>
      <c r="BK593" s="194">
        <f t="shared" ca="1" si="592"/>
        <v>1.3963799927016407E-2</v>
      </c>
      <c r="BN593" s="194">
        <f t="shared" si="593"/>
        <v>0</v>
      </c>
      <c r="BO593" s="19">
        <f ca="1"/>
        <v>0</v>
      </c>
      <c r="BP593" s="19">
        <f t="shared" ca="1" si="594"/>
        <v>0</v>
      </c>
      <c r="BS593" s="198" cm="1">
        <f t="array" ref="BS593">IFERROR(MATCH(TRUE,INDEX($B$14:$B$117&gt;=BR593,0),0),"")</f>
        <v>1</v>
      </c>
      <c r="BT593" s="194">
        <f t="shared" ca="1" si="595"/>
        <v>1.3963799927016407E-2</v>
      </c>
      <c r="BW593" s="194">
        <f t="shared" si="596"/>
        <v>0</v>
      </c>
      <c r="BX593" s="19">
        <f ca="1"/>
        <v>0</v>
      </c>
      <c r="BY593" s="19">
        <f t="shared" ca="1" si="597"/>
        <v>0</v>
      </c>
      <c r="CB593" s="198" cm="1">
        <f t="array" ref="CB593">IFERROR(MATCH(TRUE,INDEX($B$14:$B$117&gt;=CA593,0),0),"")</f>
        <v>1</v>
      </c>
      <c r="CC593" s="194">
        <f t="shared" ca="1" si="598"/>
        <v>1.3963799927016407E-2</v>
      </c>
      <c r="CF593" s="194">
        <f t="shared" si="599"/>
        <v>0</v>
      </c>
      <c r="CG593" s="19">
        <f ca="1"/>
        <v>0</v>
      </c>
      <c r="CH593" s="19">
        <f t="shared" ca="1" si="600"/>
        <v>0</v>
      </c>
      <c r="CK593" s="198" cm="1">
        <f t="array" ref="CK593">IFERROR(MATCH(TRUE,INDEX($B$14:$B$117&gt;=CJ593,0),0),"")</f>
        <v>1</v>
      </c>
      <c r="CL593" s="194">
        <f t="shared" ca="1" si="601"/>
        <v>1.3963799927016407E-2</v>
      </c>
      <c r="CO593" s="194">
        <f t="shared" si="602"/>
        <v>0</v>
      </c>
      <c r="CP593" s="19">
        <f ca="1"/>
        <v>0</v>
      </c>
      <c r="CQ593" s="19">
        <f t="shared" ca="1" si="603"/>
        <v>0</v>
      </c>
      <c r="CT593" s="198" cm="1">
        <f t="array" ref="CT593">IFERROR(MATCH(TRUE,INDEX($B$14:$B$117&gt;=CS593,0),0),"")</f>
        <v>1</v>
      </c>
      <c r="CU593" s="194">
        <f t="shared" ca="1" si="604"/>
        <v>1.3963799927016407E-2</v>
      </c>
      <c r="CX593" s="194">
        <f t="shared" si="605"/>
        <v>0</v>
      </c>
      <c r="CY593" s="19" t="e">
        <f ca="1"/>
        <v>#N/A</v>
      </c>
      <c r="CZ593" s="19" t="e">
        <f t="shared" ca="1" si="606"/>
        <v>#N/A</v>
      </c>
      <c r="DC593" s="198" cm="1">
        <f t="array" ref="DC593">IFERROR(MATCH(TRUE,INDEX($B$14:$B$117&gt;=DB593,0),0),"")</f>
        <v>1</v>
      </c>
      <c r="DD593" s="194">
        <f t="shared" ca="1" si="607"/>
        <v>1.3963799927016407E-2</v>
      </c>
      <c r="DG593" s="194">
        <f t="shared" si="608"/>
        <v>0</v>
      </c>
      <c r="DH593" s="19" t="e">
        <f ca="1"/>
        <v>#N/A</v>
      </c>
      <c r="DI593" s="19" t="e">
        <f t="shared" ca="1" si="609"/>
        <v>#N/A</v>
      </c>
      <c r="DL593" s="198" cm="1">
        <f t="array" ref="DL593">IFERROR(MATCH(TRUE,INDEX($B$14:$B$117&gt;=DK593,0),0),"")</f>
        <v>1</v>
      </c>
      <c r="DM593" s="194">
        <f t="shared" ca="1" si="610"/>
        <v>1.3963799927016407E-2</v>
      </c>
      <c r="DP593" s="194">
        <f t="shared" si="611"/>
        <v>0</v>
      </c>
      <c r="DQ593" s="19" t="e">
        <f ca="1"/>
        <v>#N/A</v>
      </c>
      <c r="DR593" s="19" t="e">
        <f t="shared" ca="1" si="612"/>
        <v>#N/A</v>
      </c>
      <c r="DU593" s="198" cm="1">
        <f t="array" ref="DU593">IFERROR(MATCH(TRUE,INDEX($B$14:$B$117&gt;=DT593,0),0),"")</f>
        <v>1</v>
      </c>
      <c r="DV593" s="194">
        <f t="shared" ca="1" si="613"/>
        <v>1.3963799927016407E-2</v>
      </c>
      <c r="DY593" s="194">
        <f t="shared" si="614"/>
        <v>0</v>
      </c>
      <c r="DZ593" s="19" t="e">
        <f ca="1"/>
        <v>#N/A</v>
      </c>
      <c r="EA593" s="19" t="e">
        <f t="shared" ca="1" si="615"/>
        <v>#N/A</v>
      </c>
      <c r="ED593" s="198" cm="1">
        <f t="array" ref="ED593">IFERROR(MATCH(TRUE,INDEX($B$14:$B$117&gt;=EC593,0),0),"")</f>
        <v>1</v>
      </c>
      <c r="EE593" s="194">
        <f t="shared" ca="1" si="616"/>
        <v>1.3963799927016407E-2</v>
      </c>
      <c r="EH593" s="194">
        <f t="shared" si="617"/>
        <v>0</v>
      </c>
      <c r="EI593" s="19" t="e">
        <f ca="1"/>
        <v>#N/A</v>
      </c>
      <c r="EJ593" s="19" t="e">
        <f t="shared" ca="1" si="618"/>
        <v>#N/A</v>
      </c>
      <c r="EM593" s="198" cm="1">
        <f t="array" ref="EM593">IFERROR(MATCH(TRUE,INDEX($B$14:$B$117&gt;=EL593,0),0),"")</f>
        <v>1</v>
      </c>
      <c r="EN593" s="194">
        <f t="shared" ca="1" si="619"/>
        <v>1.3963799927016407E-2</v>
      </c>
      <c r="EQ593" s="194">
        <f t="shared" si="620"/>
        <v>0</v>
      </c>
      <c r="ER593" s="19" t="e">
        <f ca="1"/>
        <v>#N/A</v>
      </c>
      <c r="ES593" s="19" t="e">
        <f t="shared" ca="1" si="621"/>
        <v>#N/A</v>
      </c>
      <c r="EV593" s="198" cm="1">
        <f t="array" ref="EV593">IFERROR(MATCH(TRUE,INDEX($B$14:$B$117&gt;=EU593,0),0),"")</f>
        <v>1</v>
      </c>
      <c r="EW593" s="194">
        <f t="shared" ca="1" si="622"/>
        <v>1.3963799927016407E-2</v>
      </c>
      <c r="EZ593" s="194">
        <f t="shared" si="623"/>
        <v>0</v>
      </c>
      <c r="FA593" s="19" t="e">
        <f ca="1"/>
        <v>#N/A</v>
      </c>
      <c r="FB593" s="19" t="e">
        <f t="shared" ca="1" si="624"/>
        <v>#N/A</v>
      </c>
      <c r="FE593" s="198" cm="1">
        <f t="array" ref="FE593">IFERROR(MATCH(TRUE,INDEX($B$14:$B$117&gt;=FD593,0),0),"")</f>
        <v>1</v>
      </c>
      <c r="FF593" s="194">
        <f t="shared" ca="1" si="625"/>
        <v>1.3963799927016407E-2</v>
      </c>
      <c r="FI593" s="194">
        <f t="shared" si="626"/>
        <v>0</v>
      </c>
      <c r="FJ593" s="19" t="e">
        <f ca="1"/>
        <v>#N/A</v>
      </c>
      <c r="FK593" s="19" t="e">
        <f t="shared" ca="1" si="627"/>
        <v>#N/A</v>
      </c>
      <c r="FN593" s="198" cm="1">
        <f t="array" ref="FN593">IFERROR(MATCH(TRUE,INDEX($B$14:$B$117&gt;=FM593,0),0),"")</f>
        <v>1</v>
      </c>
      <c r="FO593" s="194">
        <f t="shared" ca="1" si="628"/>
        <v>1.3963799927016407E-2</v>
      </c>
      <c r="FR593" s="194">
        <f t="shared" si="629"/>
        <v>0</v>
      </c>
      <c r="FS593" s="19" t="e">
        <f ca="1"/>
        <v>#N/A</v>
      </c>
      <c r="FT593" s="19" t="e">
        <f t="shared" ca="1" si="630"/>
        <v>#N/A</v>
      </c>
      <c r="FW593" s="198" cm="1">
        <f t="array" ref="FW593">IFERROR(MATCH(TRUE,INDEX($B$14:$B$117&gt;=FV593,0),0),"")</f>
        <v>1</v>
      </c>
      <c r="FX593" s="194">
        <f t="shared" ca="1" si="631"/>
        <v>1.3963799927016407E-2</v>
      </c>
      <c r="GA593" s="194">
        <f t="shared" si="632"/>
        <v>0</v>
      </c>
      <c r="GB593" s="19" t="e">
        <f ca="1"/>
        <v>#N/A</v>
      </c>
      <c r="GC593" s="19" t="e">
        <f t="shared" ca="1" si="633"/>
        <v>#N/A</v>
      </c>
    </row>
    <row r="594" spans="8:185" x14ac:dyDescent="0.2">
      <c r="H594" s="198" cm="1">
        <f t="array" ref="H594">IFERROR(MATCH(TRUE,INDEX($B$14:$B$117&gt;=G594,0),0),"")</f>
        <v>1</v>
      </c>
      <c r="I594" s="194">
        <f t="shared" ca="1" si="578"/>
        <v>1.3963799927016407E-2</v>
      </c>
      <c r="L594" s="194">
        <f t="shared" si="634"/>
        <v>0</v>
      </c>
      <c r="M594" s="19">
        <f ca="1"/>
        <v>0</v>
      </c>
      <c r="N594" s="19">
        <f t="shared" ca="1" si="635"/>
        <v>0</v>
      </c>
      <c r="Q594" s="198" cm="1">
        <f t="array" ref="Q594">IFERROR(MATCH(TRUE,INDEX($B$14:$B$117&gt;=P594,0),0),"")</f>
        <v>1</v>
      </c>
      <c r="R594" s="194">
        <f t="shared" ca="1" si="579"/>
        <v>1.3963799927016407E-2</v>
      </c>
      <c r="U594" s="194">
        <f t="shared" si="636"/>
        <v>0</v>
      </c>
      <c r="V594" s="19">
        <f ca="1"/>
        <v>0</v>
      </c>
      <c r="W594" s="19">
        <f t="shared" ca="1" si="637"/>
        <v>0</v>
      </c>
      <c r="Z594" s="198" cm="1">
        <f t="array" ref="Z594">IFERROR(MATCH(TRUE,INDEX($B$14:$B$117&gt;=Y594,0),0),"")</f>
        <v>1</v>
      </c>
      <c r="AA594" s="194">
        <f t="shared" ca="1" si="580"/>
        <v>1.3963799927016407E-2</v>
      </c>
      <c r="AD594" s="194">
        <f t="shared" si="581"/>
        <v>0</v>
      </c>
      <c r="AE594" s="19">
        <f ca="1"/>
        <v>0</v>
      </c>
      <c r="AF594" s="19">
        <f t="shared" ca="1" si="582"/>
        <v>0</v>
      </c>
      <c r="AI594" s="198" cm="1">
        <f t="array" ref="AI594">IFERROR(MATCH(TRUE,INDEX($B$14:$B$117&gt;=AH594,0),0),"")</f>
        <v>1</v>
      </c>
      <c r="AJ594" s="194">
        <f t="shared" ca="1" si="583"/>
        <v>1.3963799927016407E-2</v>
      </c>
      <c r="AM594" s="194">
        <f t="shared" si="584"/>
        <v>0</v>
      </c>
      <c r="AN594" s="19">
        <f ca="1"/>
        <v>0</v>
      </c>
      <c r="AO594" s="19">
        <f t="shared" ca="1" si="585"/>
        <v>0</v>
      </c>
      <c r="AR594" s="198" cm="1">
        <f t="array" ref="AR594">IFERROR(MATCH(TRUE,INDEX($B$14:$B$117&gt;=AQ594,0),0),"")</f>
        <v>1</v>
      </c>
      <c r="AS594" s="194">
        <f t="shared" ca="1" si="586"/>
        <v>1.3963799927016407E-2</v>
      </c>
      <c r="AV594" s="194">
        <f t="shared" si="587"/>
        <v>0</v>
      </c>
      <c r="AW594" s="19">
        <f ca="1"/>
        <v>0</v>
      </c>
      <c r="AX594" s="19">
        <f t="shared" ca="1" si="588"/>
        <v>0</v>
      </c>
      <c r="BA594" s="198" cm="1">
        <f t="array" ref="BA594">IFERROR(MATCH(TRUE,INDEX($B$14:$B$117&gt;=AZ594,0),0),"")</f>
        <v>1</v>
      </c>
      <c r="BB594" s="194">
        <f t="shared" ca="1" si="589"/>
        <v>1.3963799927016407E-2</v>
      </c>
      <c r="BE594" s="194">
        <f t="shared" si="590"/>
        <v>0</v>
      </c>
      <c r="BF594" s="19">
        <f ca="1"/>
        <v>0</v>
      </c>
      <c r="BG594" s="19">
        <f t="shared" ca="1" si="591"/>
        <v>0</v>
      </c>
      <c r="BJ594" s="198" cm="1">
        <f t="array" ref="BJ594">IFERROR(MATCH(TRUE,INDEX($B$14:$B$117&gt;=BI594,0),0),"")</f>
        <v>1</v>
      </c>
      <c r="BK594" s="194">
        <f t="shared" ca="1" si="592"/>
        <v>1.3963799927016407E-2</v>
      </c>
      <c r="BN594" s="194">
        <f t="shared" si="593"/>
        <v>0</v>
      </c>
      <c r="BO594" s="19">
        <f ca="1"/>
        <v>0</v>
      </c>
      <c r="BP594" s="19">
        <f t="shared" ca="1" si="594"/>
        <v>0</v>
      </c>
      <c r="BS594" s="198" cm="1">
        <f t="array" ref="BS594">IFERROR(MATCH(TRUE,INDEX($B$14:$B$117&gt;=BR594,0),0),"")</f>
        <v>1</v>
      </c>
      <c r="BT594" s="194">
        <f t="shared" ca="1" si="595"/>
        <v>1.3963799927016407E-2</v>
      </c>
      <c r="BW594" s="194">
        <f t="shared" si="596"/>
        <v>0</v>
      </c>
      <c r="BX594" s="19">
        <f ca="1"/>
        <v>0</v>
      </c>
      <c r="BY594" s="19">
        <f t="shared" ca="1" si="597"/>
        <v>0</v>
      </c>
      <c r="CB594" s="198" cm="1">
        <f t="array" ref="CB594">IFERROR(MATCH(TRUE,INDEX($B$14:$B$117&gt;=CA594,0),0),"")</f>
        <v>1</v>
      </c>
      <c r="CC594" s="194">
        <f t="shared" ca="1" si="598"/>
        <v>1.3963799927016407E-2</v>
      </c>
      <c r="CF594" s="194">
        <f t="shared" si="599"/>
        <v>0</v>
      </c>
      <c r="CG594" s="19">
        <f ca="1"/>
        <v>0</v>
      </c>
      <c r="CH594" s="19">
        <f t="shared" ca="1" si="600"/>
        <v>0</v>
      </c>
      <c r="CK594" s="198" cm="1">
        <f t="array" ref="CK594">IFERROR(MATCH(TRUE,INDEX($B$14:$B$117&gt;=CJ594,0),0),"")</f>
        <v>1</v>
      </c>
      <c r="CL594" s="194">
        <f t="shared" ca="1" si="601"/>
        <v>1.3963799927016407E-2</v>
      </c>
      <c r="CO594" s="194">
        <f t="shared" si="602"/>
        <v>0</v>
      </c>
      <c r="CP594" s="19">
        <f ca="1"/>
        <v>0</v>
      </c>
      <c r="CQ594" s="19">
        <f t="shared" ca="1" si="603"/>
        <v>0</v>
      </c>
      <c r="CT594" s="198" cm="1">
        <f t="array" ref="CT594">IFERROR(MATCH(TRUE,INDEX($B$14:$B$117&gt;=CS594,0),0),"")</f>
        <v>1</v>
      </c>
      <c r="CU594" s="194">
        <f t="shared" ca="1" si="604"/>
        <v>1.3963799927016407E-2</v>
      </c>
      <c r="CX594" s="194">
        <f t="shared" si="605"/>
        <v>0</v>
      </c>
      <c r="CY594" s="19" t="e">
        <f ca="1"/>
        <v>#N/A</v>
      </c>
      <c r="CZ594" s="19" t="e">
        <f t="shared" ca="1" si="606"/>
        <v>#N/A</v>
      </c>
      <c r="DC594" s="198" cm="1">
        <f t="array" ref="DC594">IFERROR(MATCH(TRUE,INDEX($B$14:$B$117&gt;=DB594,0),0),"")</f>
        <v>1</v>
      </c>
      <c r="DD594" s="194">
        <f t="shared" ca="1" si="607"/>
        <v>1.3963799927016407E-2</v>
      </c>
      <c r="DG594" s="194">
        <f t="shared" si="608"/>
        <v>0</v>
      </c>
      <c r="DH594" s="19" t="e">
        <f ca="1"/>
        <v>#N/A</v>
      </c>
      <c r="DI594" s="19" t="e">
        <f t="shared" ca="1" si="609"/>
        <v>#N/A</v>
      </c>
      <c r="DL594" s="198" cm="1">
        <f t="array" ref="DL594">IFERROR(MATCH(TRUE,INDEX($B$14:$B$117&gt;=DK594,0),0),"")</f>
        <v>1</v>
      </c>
      <c r="DM594" s="194">
        <f t="shared" ca="1" si="610"/>
        <v>1.3963799927016407E-2</v>
      </c>
      <c r="DP594" s="194">
        <f t="shared" si="611"/>
        <v>0</v>
      </c>
      <c r="DQ594" s="19" t="e">
        <f ca="1"/>
        <v>#N/A</v>
      </c>
      <c r="DR594" s="19" t="e">
        <f t="shared" ca="1" si="612"/>
        <v>#N/A</v>
      </c>
      <c r="DU594" s="198" cm="1">
        <f t="array" ref="DU594">IFERROR(MATCH(TRUE,INDEX($B$14:$B$117&gt;=DT594,0),0),"")</f>
        <v>1</v>
      </c>
      <c r="DV594" s="194">
        <f t="shared" ca="1" si="613"/>
        <v>1.3963799927016407E-2</v>
      </c>
      <c r="DY594" s="194">
        <f t="shared" si="614"/>
        <v>0</v>
      </c>
      <c r="DZ594" s="19" t="e">
        <f ca="1"/>
        <v>#N/A</v>
      </c>
      <c r="EA594" s="19" t="e">
        <f t="shared" ca="1" si="615"/>
        <v>#N/A</v>
      </c>
      <c r="ED594" s="198" cm="1">
        <f t="array" ref="ED594">IFERROR(MATCH(TRUE,INDEX($B$14:$B$117&gt;=EC594,0),0),"")</f>
        <v>1</v>
      </c>
      <c r="EE594" s="194">
        <f t="shared" ca="1" si="616"/>
        <v>1.3963799927016407E-2</v>
      </c>
      <c r="EH594" s="194">
        <f t="shared" si="617"/>
        <v>0</v>
      </c>
      <c r="EI594" s="19" t="e">
        <f ca="1"/>
        <v>#N/A</v>
      </c>
      <c r="EJ594" s="19" t="e">
        <f t="shared" ca="1" si="618"/>
        <v>#N/A</v>
      </c>
      <c r="EM594" s="198" cm="1">
        <f t="array" ref="EM594">IFERROR(MATCH(TRUE,INDEX($B$14:$B$117&gt;=EL594,0),0),"")</f>
        <v>1</v>
      </c>
      <c r="EN594" s="194">
        <f t="shared" ca="1" si="619"/>
        <v>1.3963799927016407E-2</v>
      </c>
      <c r="EQ594" s="194">
        <f t="shared" si="620"/>
        <v>0</v>
      </c>
      <c r="ER594" s="19" t="e">
        <f ca="1"/>
        <v>#N/A</v>
      </c>
      <c r="ES594" s="19" t="e">
        <f t="shared" ca="1" si="621"/>
        <v>#N/A</v>
      </c>
      <c r="EV594" s="198" cm="1">
        <f t="array" ref="EV594">IFERROR(MATCH(TRUE,INDEX($B$14:$B$117&gt;=EU594,0),0),"")</f>
        <v>1</v>
      </c>
      <c r="EW594" s="194">
        <f t="shared" ca="1" si="622"/>
        <v>1.3963799927016407E-2</v>
      </c>
      <c r="EZ594" s="194">
        <f t="shared" si="623"/>
        <v>0</v>
      </c>
      <c r="FA594" s="19" t="e">
        <f ca="1"/>
        <v>#N/A</v>
      </c>
      <c r="FB594" s="19" t="e">
        <f t="shared" ca="1" si="624"/>
        <v>#N/A</v>
      </c>
      <c r="FE594" s="198" cm="1">
        <f t="array" ref="FE594">IFERROR(MATCH(TRUE,INDEX($B$14:$B$117&gt;=FD594,0),0),"")</f>
        <v>1</v>
      </c>
      <c r="FF594" s="194">
        <f t="shared" ca="1" si="625"/>
        <v>1.3963799927016407E-2</v>
      </c>
      <c r="FI594" s="194">
        <f t="shared" si="626"/>
        <v>0</v>
      </c>
      <c r="FJ594" s="19" t="e">
        <f ca="1"/>
        <v>#N/A</v>
      </c>
      <c r="FK594" s="19" t="e">
        <f t="shared" ca="1" si="627"/>
        <v>#N/A</v>
      </c>
      <c r="FN594" s="198" cm="1">
        <f t="array" ref="FN594">IFERROR(MATCH(TRUE,INDEX($B$14:$B$117&gt;=FM594,0),0),"")</f>
        <v>1</v>
      </c>
      <c r="FO594" s="194">
        <f t="shared" ca="1" si="628"/>
        <v>1.3963799927016407E-2</v>
      </c>
      <c r="FR594" s="194">
        <f t="shared" si="629"/>
        <v>0</v>
      </c>
      <c r="FS594" s="19" t="e">
        <f ca="1"/>
        <v>#N/A</v>
      </c>
      <c r="FT594" s="19" t="e">
        <f t="shared" ca="1" si="630"/>
        <v>#N/A</v>
      </c>
      <c r="FW594" s="198" cm="1">
        <f t="array" ref="FW594">IFERROR(MATCH(TRUE,INDEX($B$14:$B$117&gt;=FV594,0),0),"")</f>
        <v>1</v>
      </c>
      <c r="FX594" s="194">
        <f t="shared" ca="1" si="631"/>
        <v>1.3963799927016407E-2</v>
      </c>
      <c r="GA594" s="194">
        <f t="shared" si="632"/>
        <v>0</v>
      </c>
      <c r="GB594" s="19" t="e">
        <f ca="1"/>
        <v>#N/A</v>
      </c>
      <c r="GC594" s="19" t="e">
        <f t="shared" ca="1" si="633"/>
        <v>#N/A</v>
      </c>
    </row>
    <row r="595" spans="8:185" x14ac:dyDescent="0.2">
      <c r="H595" s="198" cm="1">
        <f t="array" ref="H595">IFERROR(MATCH(TRUE,INDEX($B$14:$B$117&gt;=G595,0),0),"")</f>
        <v>1</v>
      </c>
      <c r="I595" s="194">
        <f t="shared" ca="1" si="578"/>
        <v>1.3963799927016407E-2</v>
      </c>
      <c r="L595" s="194">
        <f t="shared" si="634"/>
        <v>0</v>
      </c>
      <c r="M595" s="19">
        <f ca="1"/>
        <v>0</v>
      </c>
      <c r="N595" s="19">
        <f t="shared" ca="1" si="635"/>
        <v>0</v>
      </c>
      <c r="Q595" s="198" cm="1">
        <f t="array" ref="Q595">IFERROR(MATCH(TRUE,INDEX($B$14:$B$117&gt;=P595,0),0),"")</f>
        <v>1</v>
      </c>
      <c r="R595" s="194">
        <f t="shared" ca="1" si="579"/>
        <v>1.3963799927016407E-2</v>
      </c>
      <c r="U595" s="194">
        <f t="shared" si="636"/>
        <v>0</v>
      </c>
      <c r="V595" s="19">
        <f ca="1"/>
        <v>0</v>
      </c>
      <c r="W595" s="19">
        <f t="shared" ca="1" si="637"/>
        <v>0</v>
      </c>
      <c r="Z595" s="198" cm="1">
        <f t="array" ref="Z595">IFERROR(MATCH(TRUE,INDEX($B$14:$B$117&gt;=Y595,0),0),"")</f>
        <v>1</v>
      </c>
      <c r="AA595" s="194">
        <f t="shared" ca="1" si="580"/>
        <v>1.3963799927016407E-2</v>
      </c>
      <c r="AD595" s="194">
        <f t="shared" si="581"/>
        <v>0</v>
      </c>
      <c r="AE595" s="19">
        <f ca="1"/>
        <v>0</v>
      </c>
      <c r="AF595" s="19">
        <f t="shared" ca="1" si="582"/>
        <v>0</v>
      </c>
      <c r="AI595" s="198" cm="1">
        <f t="array" ref="AI595">IFERROR(MATCH(TRUE,INDEX($B$14:$B$117&gt;=AH595,0),0),"")</f>
        <v>1</v>
      </c>
      <c r="AJ595" s="194">
        <f t="shared" ca="1" si="583"/>
        <v>1.3963799927016407E-2</v>
      </c>
      <c r="AM595" s="194">
        <f t="shared" si="584"/>
        <v>0</v>
      </c>
      <c r="AN595" s="19">
        <f ca="1"/>
        <v>0</v>
      </c>
      <c r="AO595" s="19">
        <f t="shared" ca="1" si="585"/>
        <v>0</v>
      </c>
      <c r="AR595" s="198" cm="1">
        <f t="array" ref="AR595">IFERROR(MATCH(TRUE,INDEX($B$14:$B$117&gt;=AQ595,0),0),"")</f>
        <v>1</v>
      </c>
      <c r="AS595" s="194">
        <f t="shared" ca="1" si="586"/>
        <v>1.3963799927016407E-2</v>
      </c>
      <c r="AV595" s="194">
        <f t="shared" si="587"/>
        <v>0</v>
      </c>
      <c r="AW595" s="19">
        <f ca="1"/>
        <v>0</v>
      </c>
      <c r="AX595" s="19">
        <f t="shared" ca="1" si="588"/>
        <v>0</v>
      </c>
      <c r="BA595" s="198" cm="1">
        <f t="array" ref="BA595">IFERROR(MATCH(TRUE,INDEX($B$14:$B$117&gt;=AZ595,0),0),"")</f>
        <v>1</v>
      </c>
      <c r="BB595" s="194">
        <f t="shared" ca="1" si="589"/>
        <v>1.3963799927016407E-2</v>
      </c>
      <c r="BE595" s="194">
        <f t="shared" si="590"/>
        <v>0</v>
      </c>
      <c r="BF595" s="19">
        <f ca="1"/>
        <v>0</v>
      </c>
      <c r="BG595" s="19">
        <f t="shared" ca="1" si="591"/>
        <v>0</v>
      </c>
      <c r="BJ595" s="198" cm="1">
        <f t="array" ref="BJ595">IFERROR(MATCH(TRUE,INDEX($B$14:$B$117&gt;=BI595,0),0),"")</f>
        <v>1</v>
      </c>
      <c r="BK595" s="194">
        <f t="shared" ca="1" si="592"/>
        <v>1.3963799927016407E-2</v>
      </c>
      <c r="BN595" s="194">
        <f t="shared" si="593"/>
        <v>0</v>
      </c>
      <c r="BO595" s="19">
        <f ca="1"/>
        <v>0</v>
      </c>
      <c r="BP595" s="19">
        <f t="shared" ca="1" si="594"/>
        <v>0</v>
      </c>
      <c r="BS595" s="198" cm="1">
        <f t="array" ref="BS595">IFERROR(MATCH(TRUE,INDEX($B$14:$B$117&gt;=BR595,0),0),"")</f>
        <v>1</v>
      </c>
      <c r="BT595" s="194">
        <f t="shared" ca="1" si="595"/>
        <v>1.3963799927016407E-2</v>
      </c>
      <c r="BW595" s="194">
        <f t="shared" si="596"/>
        <v>0</v>
      </c>
      <c r="BX595" s="19">
        <f ca="1"/>
        <v>0</v>
      </c>
      <c r="BY595" s="19">
        <f t="shared" ca="1" si="597"/>
        <v>0</v>
      </c>
      <c r="CB595" s="198" cm="1">
        <f t="array" ref="CB595">IFERROR(MATCH(TRUE,INDEX($B$14:$B$117&gt;=CA595,0),0),"")</f>
        <v>1</v>
      </c>
      <c r="CC595" s="194">
        <f t="shared" ca="1" si="598"/>
        <v>1.3963799927016407E-2</v>
      </c>
      <c r="CF595" s="194">
        <f t="shared" si="599"/>
        <v>0</v>
      </c>
      <c r="CG595" s="19">
        <f ca="1"/>
        <v>0</v>
      </c>
      <c r="CH595" s="19">
        <f t="shared" ca="1" si="600"/>
        <v>0</v>
      </c>
      <c r="CK595" s="198" cm="1">
        <f t="array" ref="CK595">IFERROR(MATCH(TRUE,INDEX($B$14:$B$117&gt;=CJ595,0),0),"")</f>
        <v>1</v>
      </c>
      <c r="CL595" s="194">
        <f t="shared" ca="1" si="601"/>
        <v>1.3963799927016407E-2</v>
      </c>
      <c r="CO595" s="194">
        <f t="shared" si="602"/>
        <v>0</v>
      </c>
      <c r="CP595" s="19">
        <f ca="1"/>
        <v>0</v>
      </c>
      <c r="CQ595" s="19">
        <f t="shared" ca="1" si="603"/>
        <v>0</v>
      </c>
      <c r="CT595" s="198" cm="1">
        <f t="array" ref="CT595">IFERROR(MATCH(TRUE,INDEX($B$14:$B$117&gt;=CS595,0),0),"")</f>
        <v>1</v>
      </c>
      <c r="CU595" s="194">
        <f t="shared" ca="1" si="604"/>
        <v>1.3963799927016407E-2</v>
      </c>
      <c r="CX595" s="194">
        <f t="shared" si="605"/>
        <v>0</v>
      </c>
      <c r="CY595" s="19" t="e">
        <f ca="1"/>
        <v>#N/A</v>
      </c>
      <c r="CZ595" s="19" t="e">
        <f t="shared" ca="1" si="606"/>
        <v>#N/A</v>
      </c>
      <c r="DC595" s="198" cm="1">
        <f t="array" ref="DC595">IFERROR(MATCH(TRUE,INDEX($B$14:$B$117&gt;=DB595,0),0),"")</f>
        <v>1</v>
      </c>
      <c r="DD595" s="194">
        <f t="shared" ca="1" si="607"/>
        <v>1.3963799927016407E-2</v>
      </c>
      <c r="DG595" s="194">
        <f t="shared" si="608"/>
        <v>0</v>
      </c>
      <c r="DH595" s="19" t="e">
        <f ca="1"/>
        <v>#N/A</v>
      </c>
      <c r="DI595" s="19" t="e">
        <f t="shared" ca="1" si="609"/>
        <v>#N/A</v>
      </c>
      <c r="DL595" s="198" cm="1">
        <f t="array" ref="DL595">IFERROR(MATCH(TRUE,INDEX($B$14:$B$117&gt;=DK595,0),0),"")</f>
        <v>1</v>
      </c>
      <c r="DM595" s="194">
        <f t="shared" ca="1" si="610"/>
        <v>1.3963799927016407E-2</v>
      </c>
      <c r="DP595" s="194">
        <f t="shared" si="611"/>
        <v>0</v>
      </c>
      <c r="DQ595" s="19" t="e">
        <f ca="1"/>
        <v>#N/A</v>
      </c>
      <c r="DR595" s="19" t="e">
        <f t="shared" ca="1" si="612"/>
        <v>#N/A</v>
      </c>
      <c r="DU595" s="198" cm="1">
        <f t="array" ref="DU595">IFERROR(MATCH(TRUE,INDEX($B$14:$B$117&gt;=DT595,0),0),"")</f>
        <v>1</v>
      </c>
      <c r="DV595" s="194">
        <f t="shared" ca="1" si="613"/>
        <v>1.3963799927016407E-2</v>
      </c>
      <c r="DY595" s="194">
        <f t="shared" si="614"/>
        <v>0</v>
      </c>
      <c r="DZ595" s="19" t="e">
        <f ca="1"/>
        <v>#N/A</v>
      </c>
      <c r="EA595" s="19" t="e">
        <f t="shared" ca="1" si="615"/>
        <v>#N/A</v>
      </c>
      <c r="ED595" s="198" cm="1">
        <f t="array" ref="ED595">IFERROR(MATCH(TRUE,INDEX($B$14:$B$117&gt;=EC595,0),0),"")</f>
        <v>1</v>
      </c>
      <c r="EE595" s="194">
        <f t="shared" ca="1" si="616"/>
        <v>1.3963799927016407E-2</v>
      </c>
      <c r="EH595" s="194">
        <f t="shared" si="617"/>
        <v>0</v>
      </c>
      <c r="EI595" s="19" t="e">
        <f ca="1"/>
        <v>#N/A</v>
      </c>
      <c r="EJ595" s="19" t="e">
        <f t="shared" ca="1" si="618"/>
        <v>#N/A</v>
      </c>
      <c r="EM595" s="198" cm="1">
        <f t="array" ref="EM595">IFERROR(MATCH(TRUE,INDEX($B$14:$B$117&gt;=EL595,0),0),"")</f>
        <v>1</v>
      </c>
      <c r="EN595" s="194">
        <f t="shared" ca="1" si="619"/>
        <v>1.3963799927016407E-2</v>
      </c>
      <c r="EQ595" s="194">
        <f t="shared" si="620"/>
        <v>0</v>
      </c>
      <c r="ER595" s="19" t="e">
        <f ca="1"/>
        <v>#N/A</v>
      </c>
      <c r="ES595" s="19" t="e">
        <f t="shared" ca="1" si="621"/>
        <v>#N/A</v>
      </c>
      <c r="EV595" s="198" cm="1">
        <f t="array" ref="EV595">IFERROR(MATCH(TRUE,INDEX($B$14:$B$117&gt;=EU595,0),0),"")</f>
        <v>1</v>
      </c>
      <c r="EW595" s="194">
        <f t="shared" ca="1" si="622"/>
        <v>1.3963799927016407E-2</v>
      </c>
      <c r="EZ595" s="194">
        <f t="shared" si="623"/>
        <v>0</v>
      </c>
      <c r="FA595" s="19" t="e">
        <f ca="1"/>
        <v>#N/A</v>
      </c>
      <c r="FB595" s="19" t="e">
        <f t="shared" ca="1" si="624"/>
        <v>#N/A</v>
      </c>
      <c r="FE595" s="198" cm="1">
        <f t="array" ref="FE595">IFERROR(MATCH(TRUE,INDEX($B$14:$B$117&gt;=FD595,0),0),"")</f>
        <v>1</v>
      </c>
      <c r="FF595" s="194">
        <f t="shared" ca="1" si="625"/>
        <v>1.3963799927016407E-2</v>
      </c>
      <c r="FI595" s="194">
        <f t="shared" si="626"/>
        <v>0</v>
      </c>
      <c r="FJ595" s="19" t="e">
        <f ca="1"/>
        <v>#N/A</v>
      </c>
      <c r="FK595" s="19" t="e">
        <f t="shared" ca="1" si="627"/>
        <v>#N/A</v>
      </c>
      <c r="FN595" s="198" cm="1">
        <f t="array" ref="FN595">IFERROR(MATCH(TRUE,INDEX($B$14:$B$117&gt;=FM595,0),0),"")</f>
        <v>1</v>
      </c>
      <c r="FO595" s="194">
        <f t="shared" ca="1" si="628"/>
        <v>1.3963799927016407E-2</v>
      </c>
      <c r="FR595" s="194">
        <f t="shared" si="629"/>
        <v>0</v>
      </c>
      <c r="FS595" s="19" t="e">
        <f ca="1"/>
        <v>#N/A</v>
      </c>
      <c r="FT595" s="19" t="e">
        <f t="shared" ca="1" si="630"/>
        <v>#N/A</v>
      </c>
      <c r="FW595" s="198" cm="1">
        <f t="array" ref="FW595">IFERROR(MATCH(TRUE,INDEX($B$14:$B$117&gt;=FV595,0),0),"")</f>
        <v>1</v>
      </c>
      <c r="FX595" s="194">
        <f t="shared" ca="1" si="631"/>
        <v>1.3963799927016407E-2</v>
      </c>
      <c r="GA595" s="194">
        <f t="shared" si="632"/>
        <v>0</v>
      </c>
      <c r="GB595" s="19" t="e">
        <f ca="1"/>
        <v>#N/A</v>
      </c>
      <c r="GC595" s="19" t="e">
        <f t="shared" ca="1" si="633"/>
        <v>#N/A</v>
      </c>
    </row>
    <row r="596" spans="8:185" x14ac:dyDescent="0.2">
      <c r="H596" s="198" cm="1">
        <f t="array" ref="H596">IFERROR(MATCH(TRUE,INDEX($B$14:$B$117&gt;=G596,0),0),"")</f>
        <v>1</v>
      </c>
      <c r="I596" s="194">
        <f t="shared" ca="1" si="578"/>
        <v>1.3963799927016407E-2</v>
      </c>
      <c r="L596" s="194">
        <f t="shared" si="634"/>
        <v>0</v>
      </c>
      <c r="M596" s="19">
        <f ca="1"/>
        <v>0</v>
      </c>
      <c r="N596" s="19">
        <f t="shared" ca="1" si="635"/>
        <v>0</v>
      </c>
      <c r="Q596" s="198" cm="1">
        <f t="array" ref="Q596">IFERROR(MATCH(TRUE,INDEX($B$14:$B$117&gt;=P596,0),0),"")</f>
        <v>1</v>
      </c>
      <c r="R596" s="194">
        <f t="shared" ca="1" si="579"/>
        <v>1.3963799927016407E-2</v>
      </c>
      <c r="U596" s="194">
        <f t="shared" si="636"/>
        <v>0</v>
      </c>
      <c r="V596" s="19">
        <f ca="1"/>
        <v>0</v>
      </c>
      <c r="W596" s="19">
        <f t="shared" ca="1" si="637"/>
        <v>0</v>
      </c>
      <c r="Z596" s="198" cm="1">
        <f t="array" ref="Z596">IFERROR(MATCH(TRUE,INDEX($B$14:$B$117&gt;=Y596,0),0),"")</f>
        <v>1</v>
      </c>
      <c r="AA596" s="194">
        <f t="shared" ca="1" si="580"/>
        <v>1.3963799927016407E-2</v>
      </c>
      <c r="AD596" s="194">
        <f t="shared" si="581"/>
        <v>0</v>
      </c>
      <c r="AE596" s="19">
        <f ca="1"/>
        <v>0</v>
      </c>
      <c r="AF596" s="19">
        <f t="shared" ca="1" si="582"/>
        <v>0</v>
      </c>
      <c r="AI596" s="198" cm="1">
        <f t="array" ref="AI596">IFERROR(MATCH(TRUE,INDEX($B$14:$B$117&gt;=AH596,0),0),"")</f>
        <v>1</v>
      </c>
      <c r="AJ596" s="194">
        <f t="shared" ca="1" si="583"/>
        <v>1.3963799927016407E-2</v>
      </c>
      <c r="AM596" s="194">
        <f t="shared" si="584"/>
        <v>0</v>
      </c>
      <c r="AN596" s="19">
        <f ca="1"/>
        <v>0</v>
      </c>
      <c r="AO596" s="19">
        <f t="shared" ca="1" si="585"/>
        <v>0</v>
      </c>
      <c r="AR596" s="198" cm="1">
        <f t="array" ref="AR596">IFERROR(MATCH(TRUE,INDEX($B$14:$B$117&gt;=AQ596,0),0),"")</f>
        <v>1</v>
      </c>
      <c r="AS596" s="194">
        <f t="shared" ca="1" si="586"/>
        <v>1.3963799927016407E-2</v>
      </c>
      <c r="AV596" s="194">
        <f t="shared" si="587"/>
        <v>0</v>
      </c>
      <c r="AW596" s="19">
        <f ca="1"/>
        <v>0</v>
      </c>
      <c r="AX596" s="19">
        <f t="shared" ca="1" si="588"/>
        <v>0</v>
      </c>
      <c r="BA596" s="198" cm="1">
        <f t="array" ref="BA596">IFERROR(MATCH(TRUE,INDEX($B$14:$B$117&gt;=AZ596,0),0),"")</f>
        <v>1</v>
      </c>
      <c r="BB596" s="194">
        <f t="shared" ca="1" si="589"/>
        <v>1.3963799927016407E-2</v>
      </c>
      <c r="BE596" s="194">
        <f t="shared" si="590"/>
        <v>0</v>
      </c>
      <c r="BF596" s="19">
        <f ca="1"/>
        <v>0</v>
      </c>
      <c r="BG596" s="19">
        <f t="shared" ca="1" si="591"/>
        <v>0</v>
      </c>
      <c r="BJ596" s="198" cm="1">
        <f t="array" ref="BJ596">IFERROR(MATCH(TRUE,INDEX($B$14:$B$117&gt;=BI596,0),0),"")</f>
        <v>1</v>
      </c>
      <c r="BK596" s="194">
        <f t="shared" ca="1" si="592"/>
        <v>1.3963799927016407E-2</v>
      </c>
      <c r="BN596" s="194">
        <f t="shared" si="593"/>
        <v>0</v>
      </c>
      <c r="BO596" s="19">
        <f ca="1"/>
        <v>0</v>
      </c>
      <c r="BP596" s="19">
        <f t="shared" ca="1" si="594"/>
        <v>0</v>
      </c>
      <c r="BS596" s="198" cm="1">
        <f t="array" ref="BS596">IFERROR(MATCH(TRUE,INDEX($B$14:$B$117&gt;=BR596,0),0),"")</f>
        <v>1</v>
      </c>
      <c r="BT596" s="194">
        <f t="shared" ca="1" si="595"/>
        <v>1.3963799927016407E-2</v>
      </c>
      <c r="BW596" s="194">
        <f t="shared" si="596"/>
        <v>0</v>
      </c>
      <c r="BX596" s="19">
        <f ca="1"/>
        <v>0</v>
      </c>
      <c r="BY596" s="19">
        <f t="shared" ca="1" si="597"/>
        <v>0</v>
      </c>
      <c r="CB596" s="198" cm="1">
        <f t="array" ref="CB596">IFERROR(MATCH(TRUE,INDEX($B$14:$B$117&gt;=CA596,0),0),"")</f>
        <v>1</v>
      </c>
      <c r="CC596" s="194">
        <f t="shared" ca="1" si="598"/>
        <v>1.3963799927016407E-2</v>
      </c>
      <c r="CF596" s="194">
        <f t="shared" si="599"/>
        <v>0</v>
      </c>
      <c r="CG596" s="19">
        <f ca="1"/>
        <v>0</v>
      </c>
      <c r="CH596" s="19">
        <f t="shared" ca="1" si="600"/>
        <v>0</v>
      </c>
      <c r="CK596" s="198" cm="1">
        <f t="array" ref="CK596">IFERROR(MATCH(TRUE,INDEX($B$14:$B$117&gt;=CJ596,0),0),"")</f>
        <v>1</v>
      </c>
      <c r="CL596" s="194">
        <f t="shared" ca="1" si="601"/>
        <v>1.3963799927016407E-2</v>
      </c>
      <c r="CO596" s="194">
        <f t="shared" si="602"/>
        <v>0</v>
      </c>
      <c r="CP596" s="19">
        <f ca="1"/>
        <v>0</v>
      </c>
      <c r="CQ596" s="19">
        <f t="shared" ca="1" si="603"/>
        <v>0</v>
      </c>
      <c r="CT596" s="198" cm="1">
        <f t="array" ref="CT596">IFERROR(MATCH(TRUE,INDEX($B$14:$B$117&gt;=CS596,0),0),"")</f>
        <v>1</v>
      </c>
      <c r="CU596" s="194">
        <f t="shared" ca="1" si="604"/>
        <v>1.3963799927016407E-2</v>
      </c>
      <c r="CX596" s="194">
        <f t="shared" si="605"/>
        <v>0</v>
      </c>
      <c r="CY596" s="19" t="e">
        <f ca="1"/>
        <v>#N/A</v>
      </c>
      <c r="CZ596" s="19" t="e">
        <f t="shared" ca="1" si="606"/>
        <v>#N/A</v>
      </c>
      <c r="DC596" s="198" cm="1">
        <f t="array" ref="DC596">IFERROR(MATCH(TRUE,INDEX($B$14:$B$117&gt;=DB596,0),0),"")</f>
        <v>1</v>
      </c>
      <c r="DD596" s="194">
        <f t="shared" ca="1" si="607"/>
        <v>1.3963799927016407E-2</v>
      </c>
      <c r="DG596" s="194">
        <f t="shared" si="608"/>
        <v>0</v>
      </c>
      <c r="DH596" s="19" t="e">
        <f ca="1"/>
        <v>#N/A</v>
      </c>
      <c r="DI596" s="19" t="e">
        <f t="shared" ca="1" si="609"/>
        <v>#N/A</v>
      </c>
      <c r="DL596" s="198" cm="1">
        <f t="array" ref="DL596">IFERROR(MATCH(TRUE,INDEX($B$14:$B$117&gt;=DK596,0),0),"")</f>
        <v>1</v>
      </c>
      <c r="DM596" s="194">
        <f t="shared" ca="1" si="610"/>
        <v>1.3963799927016407E-2</v>
      </c>
      <c r="DP596" s="194">
        <f t="shared" si="611"/>
        <v>0</v>
      </c>
      <c r="DQ596" s="19" t="e">
        <f ca="1"/>
        <v>#N/A</v>
      </c>
      <c r="DR596" s="19" t="e">
        <f t="shared" ca="1" si="612"/>
        <v>#N/A</v>
      </c>
      <c r="DU596" s="198" cm="1">
        <f t="array" ref="DU596">IFERROR(MATCH(TRUE,INDEX($B$14:$B$117&gt;=DT596,0),0),"")</f>
        <v>1</v>
      </c>
      <c r="DV596" s="194">
        <f t="shared" ca="1" si="613"/>
        <v>1.3963799927016407E-2</v>
      </c>
      <c r="DY596" s="194">
        <f t="shared" si="614"/>
        <v>0</v>
      </c>
      <c r="DZ596" s="19" t="e">
        <f ca="1"/>
        <v>#N/A</v>
      </c>
      <c r="EA596" s="19" t="e">
        <f t="shared" ca="1" si="615"/>
        <v>#N/A</v>
      </c>
      <c r="ED596" s="198" cm="1">
        <f t="array" ref="ED596">IFERROR(MATCH(TRUE,INDEX($B$14:$B$117&gt;=EC596,0),0),"")</f>
        <v>1</v>
      </c>
      <c r="EE596" s="194">
        <f t="shared" ca="1" si="616"/>
        <v>1.3963799927016407E-2</v>
      </c>
      <c r="EH596" s="194">
        <f t="shared" si="617"/>
        <v>0</v>
      </c>
      <c r="EI596" s="19" t="e">
        <f ca="1"/>
        <v>#N/A</v>
      </c>
      <c r="EJ596" s="19" t="e">
        <f t="shared" ca="1" si="618"/>
        <v>#N/A</v>
      </c>
      <c r="EM596" s="198" cm="1">
        <f t="array" ref="EM596">IFERROR(MATCH(TRUE,INDEX($B$14:$B$117&gt;=EL596,0),0),"")</f>
        <v>1</v>
      </c>
      <c r="EN596" s="194">
        <f t="shared" ca="1" si="619"/>
        <v>1.3963799927016407E-2</v>
      </c>
      <c r="EQ596" s="194">
        <f t="shared" si="620"/>
        <v>0</v>
      </c>
      <c r="ER596" s="19" t="e">
        <f ca="1"/>
        <v>#N/A</v>
      </c>
      <c r="ES596" s="19" t="e">
        <f t="shared" ca="1" si="621"/>
        <v>#N/A</v>
      </c>
      <c r="EV596" s="198" cm="1">
        <f t="array" ref="EV596">IFERROR(MATCH(TRUE,INDEX($B$14:$B$117&gt;=EU596,0),0),"")</f>
        <v>1</v>
      </c>
      <c r="EW596" s="194">
        <f t="shared" ca="1" si="622"/>
        <v>1.3963799927016407E-2</v>
      </c>
      <c r="EZ596" s="194">
        <f t="shared" si="623"/>
        <v>0</v>
      </c>
      <c r="FA596" s="19" t="e">
        <f ca="1"/>
        <v>#N/A</v>
      </c>
      <c r="FB596" s="19" t="e">
        <f t="shared" ca="1" si="624"/>
        <v>#N/A</v>
      </c>
      <c r="FE596" s="198" cm="1">
        <f t="array" ref="FE596">IFERROR(MATCH(TRUE,INDEX($B$14:$B$117&gt;=FD596,0),0),"")</f>
        <v>1</v>
      </c>
      <c r="FF596" s="194">
        <f t="shared" ca="1" si="625"/>
        <v>1.3963799927016407E-2</v>
      </c>
      <c r="FI596" s="194">
        <f t="shared" si="626"/>
        <v>0</v>
      </c>
      <c r="FJ596" s="19" t="e">
        <f ca="1"/>
        <v>#N/A</v>
      </c>
      <c r="FK596" s="19" t="e">
        <f t="shared" ca="1" si="627"/>
        <v>#N/A</v>
      </c>
      <c r="FN596" s="198" cm="1">
        <f t="array" ref="FN596">IFERROR(MATCH(TRUE,INDEX($B$14:$B$117&gt;=FM596,0),0),"")</f>
        <v>1</v>
      </c>
      <c r="FO596" s="194">
        <f t="shared" ca="1" si="628"/>
        <v>1.3963799927016407E-2</v>
      </c>
      <c r="FR596" s="194">
        <f t="shared" si="629"/>
        <v>0</v>
      </c>
      <c r="FS596" s="19" t="e">
        <f ca="1"/>
        <v>#N/A</v>
      </c>
      <c r="FT596" s="19" t="e">
        <f t="shared" ca="1" si="630"/>
        <v>#N/A</v>
      </c>
      <c r="FW596" s="198" cm="1">
        <f t="array" ref="FW596">IFERROR(MATCH(TRUE,INDEX($B$14:$B$117&gt;=FV596,0),0),"")</f>
        <v>1</v>
      </c>
      <c r="FX596" s="194">
        <f t="shared" ca="1" si="631"/>
        <v>1.3963799927016407E-2</v>
      </c>
      <c r="GA596" s="194">
        <f t="shared" si="632"/>
        <v>0</v>
      </c>
      <c r="GB596" s="19" t="e">
        <f ca="1"/>
        <v>#N/A</v>
      </c>
      <c r="GC596" s="19" t="e">
        <f t="shared" ca="1" si="633"/>
        <v>#N/A</v>
      </c>
    </row>
    <row r="597" spans="8:185" x14ac:dyDescent="0.2">
      <c r="H597" s="198" cm="1">
        <f t="array" ref="H597">IFERROR(MATCH(TRUE,INDEX($B$14:$B$117&gt;=G597,0),0),"")</f>
        <v>1</v>
      </c>
      <c r="I597" s="194">
        <f t="shared" ca="1" si="578"/>
        <v>1.3963799927016407E-2</v>
      </c>
      <c r="L597" s="194">
        <f t="shared" si="634"/>
        <v>0</v>
      </c>
      <c r="M597" s="19">
        <f ca="1"/>
        <v>0</v>
      </c>
      <c r="N597" s="19">
        <f t="shared" ca="1" si="635"/>
        <v>0</v>
      </c>
      <c r="Q597" s="198" cm="1">
        <f t="array" ref="Q597">IFERROR(MATCH(TRUE,INDEX($B$14:$B$117&gt;=P597,0),0),"")</f>
        <v>1</v>
      </c>
      <c r="R597" s="194">
        <f t="shared" ca="1" si="579"/>
        <v>1.3963799927016407E-2</v>
      </c>
      <c r="U597" s="194">
        <f t="shared" si="636"/>
        <v>0</v>
      </c>
      <c r="V597" s="19">
        <f ca="1"/>
        <v>0</v>
      </c>
      <c r="W597" s="19">
        <f t="shared" ca="1" si="637"/>
        <v>0</v>
      </c>
      <c r="Z597" s="198" cm="1">
        <f t="array" ref="Z597">IFERROR(MATCH(TRUE,INDEX($B$14:$B$117&gt;=Y597,0),0),"")</f>
        <v>1</v>
      </c>
      <c r="AA597" s="194">
        <f t="shared" ca="1" si="580"/>
        <v>1.3963799927016407E-2</v>
      </c>
      <c r="AD597" s="194">
        <f t="shared" si="581"/>
        <v>0</v>
      </c>
      <c r="AE597" s="19">
        <f ca="1"/>
        <v>0</v>
      </c>
      <c r="AF597" s="19">
        <f t="shared" ca="1" si="582"/>
        <v>0</v>
      </c>
      <c r="AI597" s="198" cm="1">
        <f t="array" ref="AI597">IFERROR(MATCH(TRUE,INDEX($B$14:$B$117&gt;=AH597,0),0),"")</f>
        <v>1</v>
      </c>
      <c r="AJ597" s="194">
        <f t="shared" ca="1" si="583"/>
        <v>1.3963799927016407E-2</v>
      </c>
      <c r="AM597" s="194">
        <f t="shared" si="584"/>
        <v>0</v>
      </c>
      <c r="AN597" s="19">
        <f ca="1"/>
        <v>0</v>
      </c>
      <c r="AO597" s="19">
        <f t="shared" ca="1" si="585"/>
        <v>0</v>
      </c>
      <c r="AR597" s="198" cm="1">
        <f t="array" ref="AR597">IFERROR(MATCH(TRUE,INDEX($B$14:$B$117&gt;=AQ597,0),0),"")</f>
        <v>1</v>
      </c>
      <c r="AS597" s="194">
        <f t="shared" ca="1" si="586"/>
        <v>1.3963799927016407E-2</v>
      </c>
      <c r="AV597" s="194">
        <f t="shared" si="587"/>
        <v>0</v>
      </c>
      <c r="AW597" s="19">
        <f ca="1"/>
        <v>0</v>
      </c>
      <c r="AX597" s="19">
        <f t="shared" ca="1" si="588"/>
        <v>0</v>
      </c>
      <c r="BA597" s="198" cm="1">
        <f t="array" ref="BA597">IFERROR(MATCH(TRUE,INDEX($B$14:$B$117&gt;=AZ597,0),0),"")</f>
        <v>1</v>
      </c>
      <c r="BB597" s="194">
        <f t="shared" ca="1" si="589"/>
        <v>1.3963799927016407E-2</v>
      </c>
      <c r="BE597" s="194">
        <f t="shared" si="590"/>
        <v>0</v>
      </c>
      <c r="BF597" s="19">
        <f ca="1"/>
        <v>0</v>
      </c>
      <c r="BG597" s="19">
        <f t="shared" ca="1" si="591"/>
        <v>0</v>
      </c>
      <c r="BJ597" s="198" cm="1">
        <f t="array" ref="BJ597">IFERROR(MATCH(TRUE,INDEX($B$14:$B$117&gt;=BI597,0),0),"")</f>
        <v>1</v>
      </c>
      <c r="BK597" s="194">
        <f t="shared" ca="1" si="592"/>
        <v>1.3963799927016407E-2</v>
      </c>
      <c r="BN597" s="194">
        <f t="shared" si="593"/>
        <v>0</v>
      </c>
      <c r="BO597" s="19">
        <f ca="1"/>
        <v>0</v>
      </c>
      <c r="BP597" s="19">
        <f t="shared" ca="1" si="594"/>
        <v>0</v>
      </c>
      <c r="BS597" s="198" cm="1">
        <f t="array" ref="BS597">IFERROR(MATCH(TRUE,INDEX($B$14:$B$117&gt;=BR597,0),0),"")</f>
        <v>1</v>
      </c>
      <c r="BT597" s="194">
        <f t="shared" ca="1" si="595"/>
        <v>1.3963799927016407E-2</v>
      </c>
      <c r="BW597" s="194">
        <f t="shared" si="596"/>
        <v>0</v>
      </c>
      <c r="BX597" s="19">
        <f ca="1"/>
        <v>0</v>
      </c>
      <c r="BY597" s="19">
        <f t="shared" ca="1" si="597"/>
        <v>0</v>
      </c>
      <c r="CB597" s="198" cm="1">
        <f t="array" ref="CB597">IFERROR(MATCH(TRUE,INDEX($B$14:$B$117&gt;=CA597,0),0),"")</f>
        <v>1</v>
      </c>
      <c r="CC597" s="194">
        <f t="shared" ca="1" si="598"/>
        <v>1.3963799927016407E-2</v>
      </c>
      <c r="CF597" s="194">
        <f t="shared" si="599"/>
        <v>0</v>
      </c>
      <c r="CG597" s="19">
        <f ca="1"/>
        <v>0</v>
      </c>
      <c r="CH597" s="19">
        <f t="shared" ca="1" si="600"/>
        <v>0</v>
      </c>
      <c r="CK597" s="198" cm="1">
        <f t="array" ref="CK597">IFERROR(MATCH(TRUE,INDEX($B$14:$B$117&gt;=CJ597,0),0),"")</f>
        <v>1</v>
      </c>
      <c r="CL597" s="194">
        <f t="shared" ca="1" si="601"/>
        <v>1.3963799927016407E-2</v>
      </c>
      <c r="CO597" s="194">
        <f t="shared" si="602"/>
        <v>0</v>
      </c>
      <c r="CP597" s="19">
        <f ca="1"/>
        <v>0</v>
      </c>
      <c r="CQ597" s="19">
        <f t="shared" ca="1" si="603"/>
        <v>0</v>
      </c>
      <c r="CT597" s="198" cm="1">
        <f t="array" ref="CT597">IFERROR(MATCH(TRUE,INDEX($B$14:$B$117&gt;=CS597,0),0),"")</f>
        <v>1</v>
      </c>
      <c r="CU597" s="194">
        <f t="shared" ca="1" si="604"/>
        <v>1.3963799927016407E-2</v>
      </c>
      <c r="CX597" s="194">
        <f t="shared" si="605"/>
        <v>0</v>
      </c>
      <c r="CY597" s="19" t="e">
        <f ca="1"/>
        <v>#N/A</v>
      </c>
      <c r="CZ597" s="19" t="e">
        <f t="shared" ca="1" si="606"/>
        <v>#N/A</v>
      </c>
      <c r="DC597" s="198" cm="1">
        <f t="array" ref="DC597">IFERROR(MATCH(TRUE,INDEX($B$14:$B$117&gt;=DB597,0),0),"")</f>
        <v>1</v>
      </c>
      <c r="DD597" s="194">
        <f t="shared" ca="1" si="607"/>
        <v>1.3963799927016407E-2</v>
      </c>
      <c r="DG597" s="194">
        <f t="shared" si="608"/>
        <v>0</v>
      </c>
      <c r="DH597" s="19" t="e">
        <f ca="1"/>
        <v>#N/A</v>
      </c>
      <c r="DI597" s="19" t="e">
        <f t="shared" ca="1" si="609"/>
        <v>#N/A</v>
      </c>
      <c r="DL597" s="198" cm="1">
        <f t="array" ref="DL597">IFERROR(MATCH(TRUE,INDEX($B$14:$B$117&gt;=DK597,0),0),"")</f>
        <v>1</v>
      </c>
      <c r="DM597" s="194">
        <f t="shared" ca="1" si="610"/>
        <v>1.3963799927016407E-2</v>
      </c>
      <c r="DP597" s="194">
        <f t="shared" si="611"/>
        <v>0</v>
      </c>
      <c r="DQ597" s="19" t="e">
        <f ca="1"/>
        <v>#N/A</v>
      </c>
      <c r="DR597" s="19" t="e">
        <f t="shared" ca="1" si="612"/>
        <v>#N/A</v>
      </c>
      <c r="DU597" s="198" cm="1">
        <f t="array" ref="DU597">IFERROR(MATCH(TRUE,INDEX($B$14:$B$117&gt;=DT597,0),0),"")</f>
        <v>1</v>
      </c>
      <c r="DV597" s="194">
        <f t="shared" ca="1" si="613"/>
        <v>1.3963799927016407E-2</v>
      </c>
      <c r="DY597" s="194">
        <f t="shared" si="614"/>
        <v>0</v>
      </c>
      <c r="DZ597" s="19" t="e">
        <f ca="1"/>
        <v>#N/A</v>
      </c>
      <c r="EA597" s="19" t="e">
        <f t="shared" ca="1" si="615"/>
        <v>#N/A</v>
      </c>
      <c r="ED597" s="198" cm="1">
        <f t="array" ref="ED597">IFERROR(MATCH(TRUE,INDEX($B$14:$B$117&gt;=EC597,0),0),"")</f>
        <v>1</v>
      </c>
      <c r="EE597" s="194">
        <f t="shared" ca="1" si="616"/>
        <v>1.3963799927016407E-2</v>
      </c>
      <c r="EH597" s="194">
        <f t="shared" si="617"/>
        <v>0</v>
      </c>
      <c r="EI597" s="19" t="e">
        <f ca="1"/>
        <v>#N/A</v>
      </c>
      <c r="EJ597" s="19" t="e">
        <f t="shared" ca="1" si="618"/>
        <v>#N/A</v>
      </c>
      <c r="EM597" s="198" cm="1">
        <f t="array" ref="EM597">IFERROR(MATCH(TRUE,INDEX($B$14:$B$117&gt;=EL597,0),0),"")</f>
        <v>1</v>
      </c>
      <c r="EN597" s="194">
        <f t="shared" ca="1" si="619"/>
        <v>1.3963799927016407E-2</v>
      </c>
      <c r="EQ597" s="194">
        <f t="shared" si="620"/>
        <v>0</v>
      </c>
      <c r="ER597" s="19" t="e">
        <f ca="1"/>
        <v>#N/A</v>
      </c>
      <c r="ES597" s="19" t="e">
        <f t="shared" ca="1" si="621"/>
        <v>#N/A</v>
      </c>
      <c r="EV597" s="198" cm="1">
        <f t="array" ref="EV597">IFERROR(MATCH(TRUE,INDEX($B$14:$B$117&gt;=EU597,0),0),"")</f>
        <v>1</v>
      </c>
      <c r="EW597" s="194">
        <f t="shared" ca="1" si="622"/>
        <v>1.3963799927016407E-2</v>
      </c>
      <c r="EZ597" s="194">
        <f t="shared" si="623"/>
        <v>0</v>
      </c>
      <c r="FA597" s="19" t="e">
        <f ca="1"/>
        <v>#N/A</v>
      </c>
      <c r="FB597" s="19" t="e">
        <f t="shared" ca="1" si="624"/>
        <v>#N/A</v>
      </c>
      <c r="FE597" s="198" cm="1">
        <f t="array" ref="FE597">IFERROR(MATCH(TRUE,INDEX($B$14:$B$117&gt;=FD597,0),0),"")</f>
        <v>1</v>
      </c>
      <c r="FF597" s="194">
        <f t="shared" ca="1" si="625"/>
        <v>1.3963799927016407E-2</v>
      </c>
      <c r="FI597" s="194">
        <f t="shared" si="626"/>
        <v>0</v>
      </c>
      <c r="FJ597" s="19" t="e">
        <f ca="1"/>
        <v>#N/A</v>
      </c>
      <c r="FK597" s="19" t="e">
        <f t="shared" ca="1" si="627"/>
        <v>#N/A</v>
      </c>
      <c r="FN597" s="198" cm="1">
        <f t="array" ref="FN597">IFERROR(MATCH(TRUE,INDEX($B$14:$B$117&gt;=FM597,0),0),"")</f>
        <v>1</v>
      </c>
      <c r="FO597" s="194">
        <f t="shared" ca="1" si="628"/>
        <v>1.3963799927016407E-2</v>
      </c>
      <c r="FR597" s="194">
        <f t="shared" si="629"/>
        <v>0</v>
      </c>
      <c r="FS597" s="19" t="e">
        <f ca="1"/>
        <v>#N/A</v>
      </c>
      <c r="FT597" s="19" t="e">
        <f t="shared" ca="1" si="630"/>
        <v>#N/A</v>
      </c>
      <c r="FW597" s="198" cm="1">
        <f t="array" ref="FW597">IFERROR(MATCH(TRUE,INDEX($B$14:$B$117&gt;=FV597,0),0),"")</f>
        <v>1</v>
      </c>
      <c r="FX597" s="194">
        <f t="shared" ca="1" si="631"/>
        <v>1.3963799927016407E-2</v>
      </c>
      <c r="GA597" s="194">
        <f t="shared" si="632"/>
        <v>0</v>
      </c>
      <c r="GB597" s="19" t="e">
        <f ca="1"/>
        <v>#N/A</v>
      </c>
      <c r="GC597" s="19" t="e">
        <f t="shared" ca="1" si="633"/>
        <v>#N/A</v>
      </c>
    </row>
    <row r="598" spans="8:185" x14ac:dyDescent="0.2">
      <c r="H598" s="198" cm="1">
        <f t="array" ref="H598">IFERROR(MATCH(TRUE,INDEX($B$14:$B$117&gt;=G598,0),0),"")</f>
        <v>1</v>
      </c>
      <c r="I598" s="194">
        <f t="shared" ca="1" si="578"/>
        <v>1.3963799927016407E-2</v>
      </c>
      <c r="L598" s="194">
        <f t="shared" si="634"/>
        <v>0</v>
      </c>
      <c r="M598" s="19">
        <f ca="1"/>
        <v>0</v>
      </c>
      <c r="N598" s="19">
        <f t="shared" ca="1" si="635"/>
        <v>0</v>
      </c>
      <c r="Q598" s="198" cm="1">
        <f t="array" ref="Q598">IFERROR(MATCH(TRUE,INDEX($B$14:$B$117&gt;=P598,0),0),"")</f>
        <v>1</v>
      </c>
      <c r="R598" s="194">
        <f t="shared" ca="1" si="579"/>
        <v>1.3963799927016407E-2</v>
      </c>
      <c r="U598" s="194">
        <f t="shared" si="636"/>
        <v>0</v>
      </c>
      <c r="V598" s="19">
        <f ca="1"/>
        <v>0</v>
      </c>
      <c r="W598" s="19">
        <f t="shared" ca="1" si="637"/>
        <v>0</v>
      </c>
      <c r="Z598" s="198" cm="1">
        <f t="array" ref="Z598">IFERROR(MATCH(TRUE,INDEX($B$14:$B$117&gt;=Y598,0),0),"")</f>
        <v>1</v>
      </c>
      <c r="AA598" s="194">
        <f t="shared" ca="1" si="580"/>
        <v>1.3963799927016407E-2</v>
      </c>
      <c r="AD598" s="194">
        <f t="shared" si="581"/>
        <v>0</v>
      </c>
      <c r="AE598" s="19">
        <f ca="1"/>
        <v>0</v>
      </c>
      <c r="AF598" s="19">
        <f t="shared" ca="1" si="582"/>
        <v>0</v>
      </c>
      <c r="AI598" s="198" cm="1">
        <f t="array" ref="AI598">IFERROR(MATCH(TRUE,INDEX($B$14:$B$117&gt;=AH598,0),0),"")</f>
        <v>1</v>
      </c>
      <c r="AJ598" s="194">
        <f t="shared" ca="1" si="583"/>
        <v>1.3963799927016407E-2</v>
      </c>
      <c r="AM598" s="194">
        <f t="shared" si="584"/>
        <v>0</v>
      </c>
      <c r="AN598" s="19">
        <f ca="1"/>
        <v>0</v>
      </c>
      <c r="AO598" s="19">
        <f t="shared" ca="1" si="585"/>
        <v>0</v>
      </c>
      <c r="AR598" s="198" cm="1">
        <f t="array" ref="AR598">IFERROR(MATCH(TRUE,INDEX($B$14:$B$117&gt;=AQ598,0),0),"")</f>
        <v>1</v>
      </c>
      <c r="AS598" s="194">
        <f t="shared" ca="1" si="586"/>
        <v>1.3963799927016407E-2</v>
      </c>
      <c r="AV598" s="194">
        <f t="shared" si="587"/>
        <v>0</v>
      </c>
      <c r="AW598" s="19">
        <f ca="1"/>
        <v>0</v>
      </c>
      <c r="AX598" s="19">
        <f t="shared" ca="1" si="588"/>
        <v>0</v>
      </c>
      <c r="BA598" s="198" cm="1">
        <f t="array" ref="BA598">IFERROR(MATCH(TRUE,INDEX($B$14:$B$117&gt;=AZ598,0),0),"")</f>
        <v>1</v>
      </c>
      <c r="BB598" s="194">
        <f t="shared" ca="1" si="589"/>
        <v>1.3963799927016407E-2</v>
      </c>
      <c r="BE598" s="194">
        <f t="shared" si="590"/>
        <v>0</v>
      </c>
      <c r="BF598" s="19">
        <f ca="1"/>
        <v>0</v>
      </c>
      <c r="BG598" s="19">
        <f t="shared" ca="1" si="591"/>
        <v>0</v>
      </c>
      <c r="BJ598" s="198" cm="1">
        <f t="array" ref="BJ598">IFERROR(MATCH(TRUE,INDEX($B$14:$B$117&gt;=BI598,0),0),"")</f>
        <v>1</v>
      </c>
      <c r="BK598" s="194">
        <f t="shared" ca="1" si="592"/>
        <v>1.3963799927016407E-2</v>
      </c>
      <c r="BN598" s="194">
        <f t="shared" si="593"/>
        <v>0</v>
      </c>
      <c r="BO598" s="19">
        <f ca="1"/>
        <v>0</v>
      </c>
      <c r="BP598" s="19">
        <f t="shared" ca="1" si="594"/>
        <v>0</v>
      </c>
      <c r="BS598" s="198" cm="1">
        <f t="array" ref="BS598">IFERROR(MATCH(TRUE,INDEX($B$14:$B$117&gt;=BR598,0),0),"")</f>
        <v>1</v>
      </c>
      <c r="BT598" s="194">
        <f t="shared" ca="1" si="595"/>
        <v>1.3963799927016407E-2</v>
      </c>
      <c r="BW598" s="194">
        <f t="shared" si="596"/>
        <v>0</v>
      </c>
      <c r="BX598" s="19">
        <f ca="1"/>
        <v>0</v>
      </c>
      <c r="BY598" s="19">
        <f t="shared" ca="1" si="597"/>
        <v>0</v>
      </c>
      <c r="CB598" s="198" cm="1">
        <f t="array" ref="CB598">IFERROR(MATCH(TRUE,INDEX($B$14:$B$117&gt;=CA598,0),0),"")</f>
        <v>1</v>
      </c>
      <c r="CC598" s="194">
        <f t="shared" ca="1" si="598"/>
        <v>1.3963799927016407E-2</v>
      </c>
      <c r="CF598" s="194">
        <f t="shared" si="599"/>
        <v>0</v>
      </c>
      <c r="CG598" s="19">
        <f ca="1"/>
        <v>0</v>
      </c>
      <c r="CH598" s="19">
        <f t="shared" ca="1" si="600"/>
        <v>0</v>
      </c>
      <c r="CK598" s="198" cm="1">
        <f t="array" ref="CK598">IFERROR(MATCH(TRUE,INDEX($B$14:$B$117&gt;=CJ598,0),0),"")</f>
        <v>1</v>
      </c>
      <c r="CL598" s="194">
        <f t="shared" ca="1" si="601"/>
        <v>1.3963799927016407E-2</v>
      </c>
      <c r="CO598" s="194">
        <f t="shared" si="602"/>
        <v>0</v>
      </c>
      <c r="CP598" s="19">
        <f ca="1"/>
        <v>0</v>
      </c>
      <c r="CQ598" s="19">
        <f t="shared" ca="1" si="603"/>
        <v>0</v>
      </c>
      <c r="CT598" s="198" cm="1">
        <f t="array" ref="CT598">IFERROR(MATCH(TRUE,INDEX($B$14:$B$117&gt;=CS598,0),0),"")</f>
        <v>1</v>
      </c>
      <c r="CU598" s="194">
        <f t="shared" ca="1" si="604"/>
        <v>1.3963799927016407E-2</v>
      </c>
      <c r="CX598" s="194">
        <f t="shared" si="605"/>
        <v>0</v>
      </c>
      <c r="CY598" s="19" t="e">
        <f ca="1"/>
        <v>#N/A</v>
      </c>
      <c r="CZ598" s="19" t="e">
        <f t="shared" ca="1" si="606"/>
        <v>#N/A</v>
      </c>
      <c r="DC598" s="198" cm="1">
        <f t="array" ref="DC598">IFERROR(MATCH(TRUE,INDEX($B$14:$B$117&gt;=DB598,0),0),"")</f>
        <v>1</v>
      </c>
      <c r="DD598" s="194">
        <f t="shared" ca="1" si="607"/>
        <v>1.3963799927016407E-2</v>
      </c>
      <c r="DG598" s="194">
        <f t="shared" si="608"/>
        <v>0</v>
      </c>
      <c r="DH598" s="19" t="e">
        <f ca="1"/>
        <v>#N/A</v>
      </c>
      <c r="DI598" s="19" t="e">
        <f t="shared" ca="1" si="609"/>
        <v>#N/A</v>
      </c>
      <c r="DL598" s="198" cm="1">
        <f t="array" ref="DL598">IFERROR(MATCH(TRUE,INDEX($B$14:$B$117&gt;=DK598,0),0),"")</f>
        <v>1</v>
      </c>
      <c r="DM598" s="194">
        <f t="shared" ca="1" si="610"/>
        <v>1.3963799927016407E-2</v>
      </c>
      <c r="DP598" s="194">
        <f t="shared" si="611"/>
        <v>0</v>
      </c>
      <c r="DQ598" s="19" t="e">
        <f ca="1"/>
        <v>#N/A</v>
      </c>
      <c r="DR598" s="19" t="e">
        <f t="shared" ca="1" si="612"/>
        <v>#N/A</v>
      </c>
      <c r="DU598" s="198" cm="1">
        <f t="array" ref="DU598">IFERROR(MATCH(TRUE,INDEX($B$14:$B$117&gt;=DT598,0),0),"")</f>
        <v>1</v>
      </c>
      <c r="DV598" s="194">
        <f t="shared" ca="1" si="613"/>
        <v>1.3963799927016407E-2</v>
      </c>
      <c r="DY598" s="194">
        <f t="shared" si="614"/>
        <v>0</v>
      </c>
      <c r="DZ598" s="19" t="e">
        <f ca="1"/>
        <v>#N/A</v>
      </c>
      <c r="EA598" s="19" t="e">
        <f t="shared" ca="1" si="615"/>
        <v>#N/A</v>
      </c>
      <c r="ED598" s="198" cm="1">
        <f t="array" ref="ED598">IFERROR(MATCH(TRUE,INDEX($B$14:$B$117&gt;=EC598,0),0),"")</f>
        <v>1</v>
      </c>
      <c r="EE598" s="194">
        <f t="shared" ca="1" si="616"/>
        <v>1.3963799927016407E-2</v>
      </c>
      <c r="EH598" s="194">
        <f t="shared" si="617"/>
        <v>0</v>
      </c>
      <c r="EI598" s="19" t="e">
        <f ca="1"/>
        <v>#N/A</v>
      </c>
      <c r="EJ598" s="19" t="e">
        <f t="shared" ca="1" si="618"/>
        <v>#N/A</v>
      </c>
      <c r="EM598" s="198" cm="1">
        <f t="array" ref="EM598">IFERROR(MATCH(TRUE,INDEX($B$14:$B$117&gt;=EL598,0),0),"")</f>
        <v>1</v>
      </c>
      <c r="EN598" s="194">
        <f t="shared" ca="1" si="619"/>
        <v>1.3963799927016407E-2</v>
      </c>
      <c r="EQ598" s="194">
        <f t="shared" si="620"/>
        <v>0</v>
      </c>
      <c r="ER598" s="19" t="e">
        <f ca="1"/>
        <v>#N/A</v>
      </c>
      <c r="ES598" s="19" t="e">
        <f t="shared" ca="1" si="621"/>
        <v>#N/A</v>
      </c>
      <c r="EV598" s="198" cm="1">
        <f t="array" ref="EV598">IFERROR(MATCH(TRUE,INDEX($B$14:$B$117&gt;=EU598,0),0),"")</f>
        <v>1</v>
      </c>
      <c r="EW598" s="194">
        <f t="shared" ca="1" si="622"/>
        <v>1.3963799927016407E-2</v>
      </c>
      <c r="EZ598" s="194">
        <f t="shared" si="623"/>
        <v>0</v>
      </c>
      <c r="FA598" s="19" t="e">
        <f ca="1"/>
        <v>#N/A</v>
      </c>
      <c r="FB598" s="19" t="e">
        <f t="shared" ca="1" si="624"/>
        <v>#N/A</v>
      </c>
      <c r="FE598" s="198" cm="1">
        <f t="array" ref="FE598">IFERROR(MATCH(TRUE,INDEX($B$14:$B$117&gt;=FD598,0),0),"")</f>
        <v>1</v>
      </c>
      <c r="FF598" s="194">
        <f t="shared" ca="1" si="625"/>
        <v>1.3963799927016407E-2</v>
      </c>
      <c r="FI598" s="194">
        <f t="shared" si="626"/>
        <v>0</v>
      </c>
      <c r="FJ598" s="19" t="e">
        <f ca="1"/>
        <v>#N/A</v>
      </c>
      <c r="FK598" s="19" t="e">
        <f t="shared" ca="1" si="627"/>
        <v>#N/A</v>
      </c>
      <c r="FN598" s="198" cm="1">
        <f t="array" ref="FN598">IFERROR(MATCH(TRUE,INDEX($B$14:$B$117&gt;=FM598,0),0),"")</f>
        <v>1</v>
      </c>
      <c r="FO598" s="194">
        <f t="shared" ca="1" si="628"/>
        <v>1.3963799927016407E-2</v>
      </c>
      <c r="FR598" s="194">
        <f t="shared" si="629"/>
        <v>0</v>
      </c>
      <c r="FS598" s="19" t="e">
        <f ca="1"/>
        <v>#N/A</v>
      </c>
      <c r="FT598" s="19" t="e">
        <f t="shared" ca="1" si="630"/>
        <v>#N/A</v>
      </c>
      <c r="FW598" s="198" cm="1">
        <f t="array" ref="FW598">IFERROR(MATCH(TRUE,INDEX($B$14:$B$117&gt;=FV598,0),0),"")</f>
        <v>1</v>
      </c>
      <c r="FX598" s="194">
        <f t="shared" ca="1" si="631"/>
        <v>1.3963799927016407E-2</v>
      </c>
      <c r="GA598" s="194">
        <f t="shared" si="632"/>
        <v>0</v>
      </c>
      <c r="GB598" s="19" t="e">
        <f ca="1"/>
        <v>#N/A</v>
      </c>
      <c r="GC598" s="19" t="e">
        <f t="shared" ca="1" si="633"/>
        <v>#N/A</v>
      </c>
    </row>
    <row r="599" spans="8:185" x14ac:dyDescent="0.2">
      <c r="H599" s="198" cm="1">
        <f t="array" ref="H599">IFERROR(MATCH(TRUE,INDEX($B$14:$B$117&gt;=G599,0),0),"")</f>
        <v>1</v>
      </c>
      <c r="I599" s="194">
        <f t="shared" ca="1" si="578"/>
        <v>1.3963799927016407E-2</v>
      </c>
      <c r="L599" s="194">
        <f t="shared" si="634"/>
        <v>0</v>
      </c>
      <c r="M599" s="19">
        <f ca="1"/>
        <v>0</v>
      </c>
      <c r="N599" s="19">
        <f t="shared" ca="1" si="635"/>
        <v>0</v>
      </c>
      <c r="Q599" s="198" cm="1">
        <f t="array" ref="Q599">IFERROR(MATCH(TRUE,INDEX($B$14:$B$117&gt;=P599,0),0),"")</f>
        <v>1</v>
      </c>
      <c r="R599" s="194">
        <f t="shared" ca="1" si="579"/>
        <v>1.3963799927016407E-2</v>
      </c>
      <c r="U599" s="194">
        <f t="shared" si="636"/>
        <v>0</v>
      </c>
      <c r="V599" s="19">
        <f ca="1"/>
        <v>0</v>
      </c>
      <c r="W599" s="19">
        <f t="shared" ca="1" si="637"/>
        <v>0</v>
      </c>
      <c r="Z599" s="198" cm="1">
        <f t="array" ref="Z599">IFERROR(MATCH(TRUE,INDEX($B$14:$B$117&gt;=Y599,0),0),"")</f>
        <v>1</v>
      </c>
      <c r="AA599" s="194">
        <f t="shared" ca="1" si="580"/>
        <v>1.3963799927016407E-2</v>
      </c>
      <c r="AD599" s="194">
        <f t="shared" si="581"/>
        <v>0</v>
      </c>
      <c r="AE599" s="19">
        <f ca="1"/>
        <v>0</v>
      </c>
      <c r="AF599" s="19">
        <f t="shared" ca="1" si="582"/>
        <v>0</v>
      </c>
      <c r="AI599" s="198" cm="1">
        <f t="array" ref="AI599">IFERROR(MATCH(TRUE,INDEX($B$14:$B$117&gt;=AH599,0),0),"")</f>
        <v>1</v>
      </c>
      <c r="AJ599" s="194">
        <f t="shared" ca="1" si="583"/>
        <v>1.3963799927016407E-2</v>
      </c>
      <c r="AM599" s="194">
        <f t="shared" si="584"/>
        <v>0</v>
      </c>
      <c r="AN599" s="19">
        <f ca="1"/>
        <v>0</v>
      </c>
      <c r="AO599" s="19">
        <f t="shared" ca="1" si="585"/>
        <v>0</v>
      </c>
      <c r="AR599" s="198" cm="1">
        <f t="array" ref="AR599">IFERROR(MATCH(TRUE,INDEX($B$14:$B$117&gt;=AQ599,0),0),"")</f>
        <v>1</v>
      </c>
      <c r="AS599" s="194">
        <f t="shared" ca="1" si="586"/>
        <v>1.3963799927016407E-2</v>
      </c>
      <c r="AV599" s="194">
        <f t="shared" si="587"/>
        <v>0</v>
      </c>
      <c r="AW599" s="19">
        <f ca="1"/>
        <v>0</v>
      </c>
      <c r="AX599" s="19">
        <f t="shared" ca="1" si="588"/>
        <v>0</v>
      </c>
      <c r="BA599" s="198" cm="1">
        <f t="array" ref="BA599">IFERROR(MATCH(TRUE,INDEX($B$14:$B$117&gt;=AZ599,0),0),"")</f>
        <v>1</v>
      </c>
      <c r="BB599" s="194">
        <f t="shared" ca="1" si="589"/>
        <v>1.3963799927016407E-2</v>
      </c>
      <c r="BE599" s="194">
        <f t="shared" si="590"/>
        <v>0</v>
      </c>
      <c r="BF599" s="19">
        <f ca="1"/>
        <v>0</v>
      </c>
      <c r="BG599" s="19">
        <f t="shared" ca="1" si="591"/>
        <v>0</v>
      </c>
      <c r="BJ599" s="198" cm="1">
        <f t="array" ref="BJ599">IFERROR(MATCH(TRUE,INDEX($B$14:$B$117&gt;=BI599,0),0),"")</f>
        <v>1</v>
      </c>
      <c r="BK599" s="194">
        <f t="shared" ca="1" si="592"/>
        <v>1.3963799927016407E-2</v>
      </c>
      <c r="BN599" s="194">
        <f t="shared" si="593"/>
        <v>0</v>
      </c>
      <c r="BO599" s="19">
        <f ca="1"/>
        <v>0</v>
      </c>
      <c r="BP599" s="19">
        <f t="shared" ca="1" si="594"/>
        <v>0</v>
      </c>
      <c r="BS599" s="198" cm="1">
        <f t="array" ref="BS599">IFERROR(MATCH(TRUE,INDEX($B$14:$B$117&gt;=BR599,0),0),"")</f>
        <v>1</v>
      </c>
      <c r="BT599" s="194">
        <f t="shared" ca="1" si="595"/>
        <v>1.3963799927016407E-2</v>
      </c>
      <c r="BW599" s="194">
        <f t="shared" si="596"/>
        <v>0</v>
      </c>
      <c r="BX599" s="19">
        <f ca="1"/>
        <v>0</v>
      </c>
      <c r="BY599" s="19">
        <f t="shared" ca="1" si="597"/>
        <v>0</v>
      </c>
      <c r="CB599" s="198" cm="1">
        <f t="array" ref="CB599">IFERROR(MATCH(TRUE,INDEX($B$14:$B$117&gt;=CA599,0),0),"")</f>
        <v>1</v>
      </c>
      <c r="CC599" s="194">
        <f t="shared" ca="1" si="598"/>
        <v>1.3963799927016407E-2</v>
      </c>
      <c r="CF599" s="194">
        <f t="shared" si="599"/>
        <v>0</v>
      </c>
      <c r="CG599" s="19">
        <f ca="1"/>
        <v>0</v>
      </c>
      <c r="CH599" s="19">
        <f t="shared" ca="1" si="600"/>
        <v>0</v>
      </c>
      <c r="CK599" s="198" cm="1">
        <f t="array" ref="CK599">IFERROR(MATCH(TRUE,INDEX($B$14:$B$117&gt;=CJ599,0),0),"")</f>
        <v>1</v>
      </c>
      <c r="CL599" s="194">
        <f t="shared" ca="1" si="601"/>
        <v>1.3963799927016407E-2</v>
      </c>
      <c r="CO599" s="194">
        <f t="shared" si="602"/>
        <v>0</v>
      </c>
      <c r="CP599" s="19">
        <f ca="1"/>
        <v>0</v>
      </c>
      <c r="CQ599" s="19">
        <f t="shared" ca="1" si="603"/>
        <v>0</v>
      </c>
      <c r="CT599" s="198" cm="1">
        <f t="array" ref="CT599">IFERROR(MATCH(TRUE,INDEX($B$14:$B$117&gt;=CS599,0),0),"")</f>
        <v>1</v>
      </c>
      <c r="CU599" s="194">
        <f t="shared" ca="1" si="604"/>
        <v>1.3963799927016407E-2</v>
      </c>
      <c r="CX599" s="194">
        <f t="shared" si="605"/>
        <v>0</v>
      </c>
      <c r="CY599" s="19" t="e">
        <f ca="1"/>
        <v>#N/A</v>
      </c>
      <c r="CZ599" s="19" t="e">
        <f t="shared" ca="1" si="606"/>
        <v>#N/A</v>
      </c>
      <c r="DC599" s="198" cm="1">
        <f t="array" ref="DC599">IFERROR(MATCH(TRUE,INDEX($B$14:$B$117&gt;=DB599,0),0),"")</f>
        <v>1</v>
      </c>
      <c r="DD599" s="194">
        <f t="shared" ca="1" si="607"/>
        <v>1.3963799927016407E-2</v>
      </c>
      <c r="DG599" s="194">
        <f t="shared" si="608"/>
        <v>0</v>
      </c>
      <c r="DH599" s="19" t="e">
        <f ca="1"/>
        <v>#N/A</v>
      </c>
      <c r="DI599" s="19" t="e">
        <f t="shared" ca="1" si="609"/>
        <v>#N/A</v>
      </c>
      <c r="DL599" s="198" cm="1">
        <f t="array" ref="DL599">IFERROR(MATCH(TRUE,INDEX($B$14:$B$117&gt;=DK599,0),0),"")</f>
        <v>1</v>
      </c>
      <c r="DM599" s="194">
        <f t="shared" ca="1" si="610"/>
        <v>1.3963799927016407E-2</v>
      </c>
      <c r="DP599" s="194">
        <f t="shared" si="611"/>
        <v>0</v>
      </c>
      <c r="DQ599" s="19" t="e">
        <f ca="1"/>
        <v>#N/A</v>
      </c>
      <c r="DR599" s="19" t="e">
        <f t="shared" ca="1" si="612"/>
        <v>#N/A</v>
      </c>
      <c r="DU599" s="198" cm="1">
        <f t="array" ref="DU599">IFERROR(MATCH(TRUE,INDEX($B$14:$B$117&gt;=DT599,0),0),"")</f>
        <v>1</v>
      </c>
      <c r="DV599" s="194">
        <f t="shared" ca="1" si="613"/>
        <v>1.3963799927016407E-2</v>
      </c>
      <c r="DY599" s="194">
        <f t="shared" si="614"/>
        <v>0</v>
      </c>
      <c r="DZ599" s="19" t="e">
        <f ca="1"/>
        <v>#N/A</v>
      </c>
      <c r="EA599" s="19" t="e">
        <f t="shared" ca="1" si="615"/>
        <v>#N/A</v>
      </c>
      <c r="ED599" s="198" cm="1">
        <f t="array" ref="ED599">IFERROR(MATCH(TRUE,INDEX($B$14:$B$117&gt;=EC599,0),0),"")</f>
        <v>1</v>
      </c>
      <c r="EE599" s="194">
        <f t="shared" ca="1" si="616"/>
        <v>1.3963799927016407E-2</v>
      </c>
      <c r="EH599" s="194">
        <f t="shared" si="617"/>
        <v>0</v>
      </c>
      <c r="EI599" s="19" t="e">
        <f ca="1"/>
        <v>#N/A</v>
      </c>
      <c r="EJ599" s="19" t="e">
        <f t="shared" ca="1" si="618"/>
        <v>#N/A</v>
      </c>
      <c r="EM599" s="198" cm="1">
        <f t="array" ref="EM599">IFERROR(MATCH(TRUE,INDEX($B$14:$B$117&gt;=EL599,0),0),"")</f>
        <v>1</v>
      </c>
      <c r="EN599" s="194">
        <f t="shared" ca="1" si="619"/>
        <v>1.3963799927016407E-2</v>
      </c>
      <c r="EQ599" s="194">
        <f t="shared" si="620"/>
        <v>0</v>
      </c>
      <c r="ER599" s="19" t="e">
        <f ca="1"/>
        <v>#N/A</v>
      </c>
      <c r="ES599" s="19" t="e">
        <f t="shared" ca="1" si="621"/>
        <v>#N/A</v>
      </c>
      <c r="EV599" s="198" cm="1">
        <f t="array" ref="EV599">IFERROR(MATCH(TRUE,INDEX($B$14:$B$117&gt;=EU599,0),0),"")</f>
        <v>1</v>
      </c>
      <c r="EW599" s="194">
        <f t="shared" ca="1" si="622"/>
        <v>1.3963799927016407E-2</v>
      </c>
      <c r="EZ599" s="194">
        <f t="shared" si="623"/>
        <v>0</v>
      </c>
      <c r="FA599" s="19" t="e">
        <f ca="1"/>
        <v>#N/A</v>
      </c>
      <c r="FB599" s="19" t="e">
        <f t="shared" ca="1" si="624"/>
        <v>#N/A</v>
      </c>
      <c r="FE599" s="198" cm="1">
        <f t="array" ref="FE599">IFERROR(MATCH(TRUE,INDEX($B$14:$B$117&gt;=FD599,0),0),"")</f>
        <v>1</v>
      </c>
      <c r="FF599" s="194">
        <f t="shared" ca="1" si="625"/>
        <v>1.3963799927016407E-2</v>
      </c>
      <c r="FI599" s="194">
        <f t="shared" si="626"/>
        <v>0</v>
      </c>
      <c r="FJ599" s="19" t="e">
        <f ca="1"/>
        <v>#N/A</v>
      </c>
      <c r="FK599" s="19" t="e">
        <f t="shared" ca="1" si="627"/>
        <v>#N/A</v>
      </c>
      <c r="FN599" s="198" cm="1">
        <f t="array" ref="FN599">IFERROR(MATCH(TRUE,INDEX($B$14:$B$117&gt;=FM599,0),0),"")</f>
        <v>1</v>
      </c>
      <c r="FO599" s="194">
        <f t="shared" ca="1" si="628"/>
        <v>1.3963799927016407E-2</v>
      </c>
      <c r="FR599" s="194">
        <f t="shared" si="629"/>
        <v>0</v>
      </c>
      <c r="FS599" s="19" t="e">
        <f ca="1"/>
        <v>#N/A</v>
      </c>
      <c r="FT599" s="19" t="e">
        <f t="shared" ca="1" si="630"/>
        <v>#N/A</v>
      </c>
      <c r="FW599" s="198" cm="1">
        <f t="array" ref="FW599">IFERROR(MATCH(TRUE,INDEX($B$14:$B$117&gt;=FV599,0),0),"")</f>
        <v>1</v>
      </c>
      <c r="FX599" s="194">
        <f t="shared" ca="1" si="631"/>
        <v>1.3963799927016407E-2</v>
      </c>
      <c r="GA599" s="194">
        <f t="shared" si="632"/>
        <v>0</v>
      </c>
      <c r="GB599" s="19" t="e">
        <f ca="1"/>
        <v>#N/A</v>
      </c>
      <c r="GC599" s="19" t="e">
        <f t="shared" ca="1" si="633"/>
        <v>#N/A</v>
      </c>
    </row>
    <row r="600" spans="8:185" x14ac:dyDescent="0.2">
      <c r="H600" s="198" cm="1">
        <f t="array" ref="H600">IFERROR(MATCH(TRUE,INDEX($B$14:$B$117&gt;=G600,0),0),"")</f>
        <v>1</v>
      </c>
      <c r="I600" s="194">
        <f t="shared" ca="1" si="578"/>
        <v>1.3963799927016407E-2</v>
      </c>
      <c r="L600" s="194">
        <f t="shared" si="634"/>
        <v>0</v>
      </c>
      <c r="M600" s="19">
        <f ca="1"/>
        <v>0</v>
      </c>
      <c r="N600" s="19">
        <f t="shared" ca="1" si="635"/>
        <v>0</v>
      </c>
      <c r="Q600" s="198" cm="1">
        <f t="array" ref="Q600">IFERROR(MATCH(TRUE,INDEX($B$14:$B$117&gt;=P600,0),0),"")</f>
        <v>1</v>
      </c>
      <c r="R600" s="194">
        <f t="shared" ca="1" si="579"/>
        <v>1.3963799927016407E-2</v>
      </c>
      <c r="U600" s="194">
        <f t="shared" si="636"/>
        <v>0</v>
      </c>
      <c r="V600" s="19">
        <f ca="1"/>
        <v>0</v>
      </c>
      <c r="W600" s="19">
        <f t="shared" ca="1" si="637"/>
        <v>0</v>
      </c>
      <c r="Z600" s="198" cm="1">
        <f t="array" ref="Z600">IFERROR(MATCH(TRUE,INDEX($B$14:$B$117&gt;=Y600,0),0),"")</f>
        <v>1</v>
      </c>
      <c r="AA600" s="194">
        <f t="shared" ca="1" si="580"/>
        <v>1.3963799927016407E-2</v>
      </c>
      <c r="AD600" s="194">
        <f t="shared" si="581"/>
        <v>0</v>
      </c>
      <c r="AE600" s="19">
        <f ca="1"/>
        <v>0</v>
      </c>
      <c r="AF600" s="19">
        <f t="shared" ca="1" si="582"/>
        <v>0</v>
      </c>
      <c r="AI600" s="198" cm="1">
        <f t="array" ref="AI600">IFERROR(MATCH(TRUE,INDEX($B$14:$B$117&gt;=AH600,0),0),"")</f>
        <v>1</v>
      </c>
      <c r="AJ600" s="194">
        <f t="shared" ca="1" si="583"/>
        <v>1.3963799927016407E-2</v>
      </c>
      <c r="AM600" s="194">
        <f t="shared" si="584"/>
        <v>0</v>
      </c>
      <c r="AN600" s="19">
        <f ca="1"/>
        <v>0</v>
      </c>
      <c r="AO600" s="19">
        <f t="shared" ca="1" si="585"/>
        <v>0</v>
      </c>
      <c r="AR600" s="198" cm="1">
        <f t="array" ref="AR600">IFERROR(MATCH(TRUE,INDEX($B$14:$B$117&gt;=AQ600,0),0),"")</f>
        <v>1</v>
      </c>
      <c r="AS600" s="194">
        <f t="shared" ca="1" si="586"/>
        <v>1.3963799927016407E-2</v>
      </c>
      <c r="AV600" s="194">
        <f t="shared" si="587"/>
        <v>0</v>
      </c>
      <c r="AW600" s="19">
        <f ca="1"/>
        <v>0</v>
      </c>
      <c r="AX600" s="19">
        <f t="shared" ca="1" si="588"/>
        <v>0</v>
      </c>
      <c r="BA600" s="198" cm="1">
        <f t="array" ref="BA600">IFERROR(MATCH(TRUE,INDEX($B$14:$B$117&gt;=AZ600,0),0),"")</f>
        <v>1</v>
      </c>
      <c r="BB600" s="194">
        <f t="shared" ca="1" si="589"/>
        <v>1.3963799927016407E-2</v>
      </c>
      <c r="BE600" s="194">
        <f t="shared" si="590"/>
        <v>0</v>
      </c>
      <c r="BF600" s="19">
        <f ca="1"/>
        <v>0</v>
      </c>
      <c r="BG600" s="19">
        <f t="shared" ca="1" si="591"/>
        <v>0</v>
      </c>
      <c r="BJ600" s="198" cm="1">
        <f t="array" ref="BJ600">IFERROR(MATCH(TRUE,INDEX($B$14:$B$117&gt;=BI600,0),0),"")</f>
        <v>1</v>
      </c>
      <c r="BK600" s="194">
        <f t="shared" ca="1" si="592"/>
        <v>1.3963799927016407E-2</v>
      </c>
      <c r="BN600" s="194">
        <f t="shared" si="593"/>
        <v>0</v>
      </c>
      <c r="BO600" s="19">
        <f ca="1"/>
        <v>0</v>
      </c>
      <c r="BP600" s="19">
        <f t="shared" ca="1" si="594"/>
        <v>0</v>
      </c>
      <c r="BS600" s="198" cm="1">
        <f t="array" ref="BS600">IFERROR(MATCH(TRUE,INDEX($B$14:$B$117&gt;=BR600,0),0),"")</f>
        <v>1</v>
      </c>
      <c r="BT600" s="194">
        <f t="shared" ca="1" si="595"/>
        <v>1.3963799927016407E-2</v>
      </c>
      <c r="BW600" s="194">
        <f t="shared" si="596"/>
        <v>0</v>
      </c>
      <c r="BX600" s="19">
        <f ca="1"/>
        <v>0</v>
      </c>
      <c r="BY600" s="19">
        <f t="shared" ca="1" si="597"/>
        <v>0</v>
      </c>
      <c r="CB600" s="198" cm="1">
        <f t="array" ref="CB600">IFERROR(MATCH(TRUE,INDEX($B$14:$B$117&gt;=CA600,0),0),"")</f>
        <v>1</v>
      </c>
      <c r="CC600" s="194">
        <f t="shared" ca="1" si="598"/>
        <v>1.3963799927016407E-2</v>
      </c>
      <c r="CF600" s="194">
        <f t="shared" si="599"/>
        <v>0</v>
      </c>
      <c r="CG600" s="19">
        <f ca="1"/>
        <v>0</v>
      </c>
      <c r="CH600" s="19">
        <f t="shared" ca="1" si="600"/>
        <v>0</v>
      </c>
      <c r="CK600" s="198" cm="1">
        <f t="array" ref="CK600">IFERROR(MATCH(TRUE,INDEX($B$14:$B$117&gt;=CJ600,0),0),"")</f>
        <v>1</v>
      </c>
      <c r="CL600" s="194">
        <f t="shared" ca="1" si="601"/>
        <v>1.3963799927016407E-2</v>
      </c>
      <c r="CO600" s="194">
        <f t="shared" si="602"/>
        <v>0</v>
      </c>
      <c r="CP600" s="19">
        <f ca="1"/>
        <v>0</v>
      </c>
      <c r="CQ600" s="19">
        <f t="shared" ca="1" si="603"/>
        <v>0</v>
      </c>
      <c r="CT600" s="198" cm="1">
        <f t="array" ref="CT600">IFERROR(MATCH(TRUE,INDEX($B$14:$B$117&gt;=CS600,0),0),"")</f>
        <v>1</v>
      </c>
      <c r="CU600" s="194">
        <f t="shared" ca="1" si="604"/>
        <v>1.3963799927016407E-2</v>
      </c>
      <c r="CX600" s="194">
        <f t="shared" si="605"/>
        <v>0</v>
      </c>
      <c r="CY600" s="19" t="e">
        <f ca="1"/>
        <v>#N/A</v>
      </c>
      <c r="CZ600" s="19" t="e">
        <f t="shared" ca="1" si="606"/>
        <v>#N/A</v>
      </c>
      <c r="DC600" s="198" cm="1">
        <f t="array" ref="DC600">IFERROR(MATCH(TRUE,INDEX($B$14:$B$117&gt;=DB600,0),0),"")</f>
        <v>1</v>
      </c>
      <c r="DD600" s="194">
        <f t="shared" ca="1" si="607"/>
        <v>1.3963799927016407E-2</v>
      </c>
      <c r="DG600" s="194">
        <f t="shared" si="608"/>
        <v>0</v>
      </c>
      <c r="DH600" s="19" t="e">
        <f ca="1"/>
        <v>#N/A</v>
      </c>
      <c r="DI600" s="19" t="e">
        <f t="shared" ca="1" si="609"/>
        <v>#N/A</v>
      </c>
      <c r="DL600" s="198" cm="1">
        <f t="array" ref="DL600">IFERROR(MATCH(TRUE,INDEX($B$14:$B$117&gt;=DK600,0),0),"")</f>
        <v>1</v>
      </c>
      <c r="DM600" s="194">
        <f t="shared" ca="1" si="610"/>
        <v>1.3963799927016407E-2</v>
      </c>
      <c r="DP600" s="194">
        <f t="shared" si="611"/>
        <v>0</v>
      </c>
      <c r="DQ600" s="19" t="e">
        <f ca="1"/>
        <v>#N/A</v>
      </c>
      <c r="DR600" s="19" t="e">
        <f t="shared" ca="1" si="612"/>
        <v>#N/A</v>
      </c>
      <c r="DU600" s="198" cm="1">
        <f t="array" ref="DU600">IFERROR(MATCH(TRUE,INDEX($B$14:$B$117&gt;=DT600,0),0),"")</f>
        <v>1</v>
      </c>
      <c r="DV600" s="194">
        <f t="shared" ca="1" si="613"/>
        <v>1.3963799927016407E-2</v>
      </c>
      <c r="DY600" s="194">
        <f t="shared" si="614"/>
        <v>0</v>
      </c>
      <c r="DZ600" s="19" t="e">
        <f ca="1"/>
        <v>#N/A</v>
      </c>
      <c r="EA600" s="19" t="e">
        <f t="shared" ca="1" si="615"/>
        <v>#N/A</v>
      </c>
      <c r="ED600" s="198" cm="1">
        <f t="array" ref="ED600">IFERROR(MATCH(TRUE,INDEX($B$14:$B$117&gt;=EC600,0),0),"")</f>
        <v>1</v>
      </c>
      <c r="EE600" s="194">
        <f t="shared" ca="1" si="616"/>
        <v>1.3963799927016407E-2</v>
      </c>
      <c r="EH600" s="194">
        <f t="shared" si="617"/>
        <v>0</v>
      </c>
      <c r="EI600" s="19" t="e">
        <f ca="1"/>
        <v>#N/A</v>
      </c>
      <c r="EJ600" s="19" t="e">
        <f t="shared" ca="1" si="618"/>
        <v>#N/A</v>
      </c>
      <c r="EM600" s="198" cm="1">
        <f t="array" ref="EM600">IFERROR(MATCH(TRUE,INDEX($B$14:$B$117&gt;=EL600,0),0),"")</f>
        <v>1</v>
      </c>
      <c r="EN600" s="194">
        <f t="shared" ca="1" si="619"/>
        <v>1.3963799927016407E-2</v>
      </c>
      <c r="EQ600" s="194">
        <f t="shared" si="620"/>
        <v>0</v>
      </c>
      <c r="ER600" s="19" t="e">
        <f ca="1"/>
        <v>#N/A</v>
      </c>
      <c r="ES600" s="19" t="e">
        <f t="shared" ca="1" si="621"/>
        <v>#N/A</v>
      </c>
      <c r="EV600" s="198" cm="1">
        <f t="array" ref="EV600">IFERROR(MATCH(TRUE,INDEX($B$14:$B$117&gt;=EU600,0),0),"")</f>
        <v>1</v>
      </c>
      <c r="EW600" s="194">
        <f t="shared" ca="1" si="622"/>
        <v>1.3963799927016407E-2</v>
      </c>
      <c r="EZ600" s="194">
        <f t="shared" si="623"/>
        <v>0</v>
      </c>
      <c r="FA600" s="19" t="e">
        <f ca="1"/>
        <v>#N/A</v>
      </c>
      <c r="FB600" s="19" t="e">
        <f t="shared" ca="1" si="624"/>
        <v>#N/A</v>
      </c>
      <c r="FE600" s="198" cm="1">
        <f t="array" ref="FE600">IFERROR(MATCH(TRUE,INDEX($B$14:$B$117&gt;=FD600,0),0),"")</f>
        <v>1</v>
      </c>
      <c r="FF600" s="194">
        <f t="shared" ca="1" si="625"/>
        <v>1.3963799927016407E-2</v>
      </c>
      <c r="FI600" s="194">
        <f t="shared" si="626"/>
        <v>0</v>
      </c>
      <c r="FJ600" s="19" t="e">
        <f ca="1"/>
        <v>#N/A</v>
      </c>
      <c r="FK600" s="19" t="e">
        <f t="shared" ca="1" si="627"/>
        <v>#N/A</v>
      </c>
      <c r="FN600" s="198" cm="1">
        <f t="array" ref="FN600">IFERROR(MATCH(TRUE,INDEX($B$14:$B$117&gt;=FM600,0),0),"")</f>
        <v>1</v>
      </c>
      <c r="FO600" s="194">
        <f t="shared" ca="1" si="628"/>
        <v>1.3963799927016407E-2</v>
      </c>
      <c r="FR600" s="194">
        <f t="shared" si="629"/>
        <v>0</v>
      </c>
      <c r="FS600" s="19" t="e">
        <f ca="1"/>
        <v>#N/A</v>
      </c>
      <c r="FT600" s="19" t="e">
        <f t="shared" ca="1" si="630"/>
        <v>#N/A</v>
      </c>
      <c r="FW600" s="198" cm="1">
        <f t="array" ref="FW600">IFERROR(MATCH(TRUE,INDEX($B$14:$B$117&gt;=FV600,0),0),"")</f>
        <v>1</v>
      </c>
      <c r="FX600" s="194">
        <f t="shared" ca="1" si="631"/>
        <v>1.3963799927016407E-2</v>
      </c>
      <c r="GA600" s="194">
        <f t="shared" si="632"/>
        <v>0</v>
      </c>
      <c r="GB600" s="19" t="e">
        <f ca="1"/>
        <v>#N/A</v>
      </c>
      <c r="GC600" s="19" t="e">
        <f t="shared" ca="1" si="633"/>
        <v>#N/A</v>
      </c>
    </row>
    <row r="601" spans="8:185" x14ac:dyDescent="0.2">
      <c r="H601" s="198" cm="1">
        <f t="array" ref="H601">IFERROR(MATCH(TRUE,INDEX($B$14:$B$117&gt;=G601,0),0),"")</f>
        <v>1</v>
      </c>
      <c r="I601" s="194">
        <f t="shared" ca="1" si="578"/>
        <v>1.3963799927016407E-2</v>
      </c>
      <c r="L601" s="194">
        <f t="shared" si="634"/>
        <v>0</v>
      </c>
      <c r="M601" s="19">
        <f ca="1"/>
        <v>0</v>
      </c>
      <c r="N601" s="19">
        <f t="shared" ca="1" si="635"/>
        <v>0</v>
      </c>
      <c r="Q601" s="198" cm="1">
        <f t="array" ref="Q601">IFERROR(MATCH(TRUE,INDEX($B$14:$B$117&gt;=P601,0),0),"")</f>
        <v>1</v>
      </c>
      <c r="R601" s="194">
        <f t="shared" ca="1" si="579"/>
        <v>1.3963799927016407E-2</v>
      </c>
      <c r="U601" s="194">
        <f t="shared" si="636"/>
        <v>0</v>
      </c>
      <c r="V601" s="19">
        <f ca="1"/>
        <v>0</v>
      </c>
      <c r="W601" s="19">
        <f t="shared" ca="1" si="637"/>
        <v>0</v>
      </c>
      <c r="Z601" s="198" cm="1">
        <f t="array" ref="Z601">IFERROR(MATCH(TRUE,INDEX($B$14:$B$117&gt;=Y601,0),0),"")</f>
        <v>1</v>
      </c>
      <c r="AA601" s="194">
        <f t="shared" ca="1" si="580"/>
        <v>1.3963799927016407E-2</v>
      </c>
      <c r="AD601" s="194">
        <f t="shared" si="581"/>
        <v>0</v>
      </c>
      <c r="AE601" s="19">
        <f ca="1"/>
        <v>0</v>
      </c>
      <c r="AF601" s="19">
        <f t="shared" ca="1" si="582"/>
        <v>0</v>
      </c>
      <c r="AI601" s="198" cm="1">
        <f t="array" ref="AI601">IFERROR(MATCH(TRUE,INDEX($B$14:$B$117&gt;=AH601,0),0),"")</f>
        <v>1</v>
      </c>
      <c r="AJ601" s="194">
        <f t="shared" ca="1" si="583"/>
        <v>1.3963799927016407E-2</v>
      </c>
      <c r="AM601" s="194">
        <f t="shared" si="584"/>
        <v>0</v>
      </c>
      <c r="AN601" s="19">
        <f ca="1"/>
        <v>0</v>
      </c>
      <c r="AO601" s="19">
        <f t="shared" ca="1" si="585"/>
        <v>0</v>
      </c>
      <c r="AR601" s="198" cm="1">
        <f t="array" ref="AR601">IFERROR(MATCH(TRUE,INDEX($B$14:$B$117&gt;=AQ601,0),0),"")</f>
        <v>1</v>
      </c>
      <c r="AS601" s="194">
        <f t="shared" ca="1" si="586"/>
        <v>1.3963799927016407E-2</v>
      </c>
      <c r="AV601" s="194">
        <f t="shared" si="587"/>
        <v>0</v>
      </c>
      <c r="AW601" s="19">
        <f ca="1"/>
        <v>0</v>
      </c>
      <c r="AX601" s="19">
        <f t="shared" ca="1" si="588"/>
        <v>0</v>
      </c>
      <c r="BA601" s="198" cm="1">
        <f t="array" ref="BA601">IFERROR(MATCH(TRUE,INDEX($B$14:$B$117&gt;=AZ601,0),0),"")</f>
        <v>1</v>
      </c>
      <c r="BB601" s="194">
        <f t="shared" ca="1" si="589"/>
        <v>1.3963799927016407E-2</v>
      </c>
      <c r="BE601" s="194">
        <f t="shared" si="590"/>
        <v>0</v>
      </c>
      <c r="BF601" s="19">
        <f ca="1"/>
        <v>0</v>
      </c>
      <c r="BG601" s="19">
        <f t="shared" ca="1" si="591"/>
        <v>0</v>
      </c>
      <c r="BJ601" s="198" cm="1">
        <f t="array" ref="BJ601">IFERROR(MATCH(TRUE,INDEX($B$14:$B$117&gt;=BI601,0),0),"")</f>
        <v>1</v>
      </c>
      <c r="BK601" s="194">
        <f t="shared" ca="1" si="592"/>
        <v>1.3963799927016407E-2</v>
      </c>
      <c r="BN601" s="194">
        <f t="shared" si="593"/>
        <v>0</v>
      </c>
      <c r="BO601" s="19">
        <f ca="1"/>
        <v>0</v>
      </c>
      <c r="BP601" s="19">
        <f t="shared" ca="1" si="594"/>
        <v>0</v>
      </c>
      <c r="BS601" s="198" cm="1">
        <f t="array" ref="BS601">IFERROR(MATCH(TRUE,INDEX($B$14:$B$117&gt;=BR601,0),0),"")</f>
        <v>1</v>
      </c>
      <c r="BT601" s="194">
        <f t="shared" ca="1" si="595"/>
        <v>1.3963799927016407E-2</v>
      </c>
      <c r="BW601" s="194">
        <f t="shared" si="596"/>
        <v>0</v>
      </c>
      <c r="BX601" s="19">
        <f ca="1"/>
        <v>0</v>
      </c>
      <c r="BY601" s="19">
        <f t="shared" ca="1" si="597"/>
        <v>0</v>
      </c>
      <c r="CB601" s="198" cm="1">
        <f t="array" ref="CB601">IFERROR(MATCH(TRUE,INDEX($B$14:$B$117&gt;=CA601,0),0),"")</f>
        <v>1</v>
      </c>
      <c r="CC601" s="194">
        <f t="shared" ca="1" si="598"/>
        <v>1.3963799927016407E-2</v>
      </c>
      <c r="CF601" s="194">
        <f t="shared" si="599"/>
        <v>0</v>
      </c>
      <c r="CG601" s="19">
        <f ca="1"/>
        <v>0</v>
      </c>
      <c r="CH601" s="19">
        <f t="shared" ca="1" si="600"/>
        <v>0</v>
      </c>
      <c r="CK601" s="198" cm="1">
        <f t="array" ref="CK601">IFERROR(MATCH(TRUE,INDEX($B$14:$B$117&gt;=CJ601,0),0),"")</f>
        <v>1</v>
      </c>
      <c r="CL601" s="194">
        <f t="shared" ca="1" si="601"/>
        <v>1.3963799927016407E-2</v>
      </c>
      <c r="CO601" s="194">
        <f t="shared" si="602"/>
        <v>0</v>
      </c>
      <c r="CP601" s="19">
        <f ca="1"/>
        <v>0</v>
      </c>
      <c r="CQ601" s="19">
        <f t="shared" ca="1" si="603"/>
        <v>0</v>
      </c>
      <c r="CT601" s="198" cm="1">
        <f t="array" ref="CT601">IFERROR(MATCH(TRUE,INDEX($B$14:$B$117&gt;=CS601,0),0),"")</f>
        <v>1</v>
      </c>
      <c r="CU601" s="194">
        <f t="shared" ca="1" si="604"/>
        <v>1.3963799927016407E-2</v>
      </c>
      <c r="CX601" s="194">
        <f t="shared" si="605"/>
        <v>0</v>
      </c>
      <c r="CY601" s="19" t="e">
        <f ca="1"/>
        <v>#N/A</v>
      </c>
      <c r="CZ601" s="19" t="e">
        <f t="shared" ca="1" si="606"/>
        <v>#N/A</v>
      </c>
      <c r="DC601" s="198" cm="1">
        <f t="array" ref="DC601">IFERROR(MATCH(TRUE,INDEX($B$14:$B$117&gt;=DB601,0),0),"")</f>
        <v>1</v>
      </c>
      <c r="DD601" s="194">
        <f t="shared" ca="1" si="607"/>
        <v>1.3963799927016407E-2</v>
      </c>
      <c r="DG601" s="194">
        <f t="shared" si="608"/>
        <v>0</v>
      </c>
      <c r="DH601" s="19" t="e">
        <f ca="1"/>
        <v>#N/A</v>
      </c>
      <c r="DI601" s="19" t="e">
        <f t="shared" ca="1" si="609"/>
        <v>#N/A</v>
      </c>
      <c r="DL601" s="198" cm="1">
        <f t="array" ref="DL601">IFERROR(MATCH(TRUE,INDEX($B$14:$B$117&gt;=DK601,0),0),"")</f>
        <v>1</v>
      </c>
      <c r="DM601" s="194">
        <f t="shared" ca="1" si="610"/>
        <v>1.3963799927016407E-2</v>
      </c>
      <c r="DP601" s="194">
        <f t="shared" si="611"/>
        <v>0</v>
      </c>
      <c r="DQ601" s="19" t="e">
        <f ca="1"/>
        <v>#N/A</v>
      </c>
      <c r="DR601" s="19" t="e">
        <f t="shared" ca="1" si="612"/>
        <v>#N/A</v>
      </c>
      <c r="DU601" s="198" cm="1">
        <f t="array" ref="DU601">IFERROR(MATCH(TRUE,INDEX($B$14:$B$117&gt;=DT601,0),0),"")</f>
        <v>1</v>
      </c>
      <c r="DV601" s="194">
        <f t="shared" ca="1" si="613"/>
        <v>1.3963799927016407E-2</v>
      </c>
      <c r="DY601" s="194">
        <f t="shared" si="614"/>
        <v>0</v>
      </c>
      <c r="DZ601" s="19" t="e">
        <f ca="1"/>
        <v>#N/A</v>
      </c>
      <c r="EA601" s="19" t="e">
        <f t="shared" ca="1" si="615"/>
        <v>#N/A</v>
      </c>
      <c r="ED601" s="198" cm="1">
        <f t="array" ref="ED601">IFERROR(MATCH(TRUE,INDEX($B$14:$B$117&gt;=EC601,0),0),"")</f>
        <v>1</v>
      </c>
      <c r="EE601" s="194">
        <f t="shared" ca="1" si="616"/>
        <v>1.3963799927016407E-2</v>
      </c>
      <c r="EH601" s="194">
        <f t="shared" si="617"/>
        <v>0</v>
      </c>
      <c r="EI601" s="19" t="e">
        <f ca="1"/>
        <v>#N/A</v>
      </c>
      <c r="EJ601" s="19" t="e">
        <f t="shared" ca="1" si="618"/>
        <v>#N/A</v>
      </c>
      <c r="EM601" s="198" cm="1">
        <f t="array" ref="EM601">IFERROR(MATCH(TRUE,INDEX($B$14:$B$117&gt;=EL601,0),0),"")</f>
        <v>1</v>
      </c>
      <c r="EN601" s="194">
        <f t="shared" ca="1" si="619"/>
        <v>1.3963799927016407E-2</v>
      </c>
      <c r="EQ601" s="194">
        <f t="shared" si="620"/>
        <v>0</v>
      </c>
      <c r="ER601" s="19" t="e">
        <f ca="1"/>
        <v>#N/A</v>
      </c>
      <c r="ES601" s="19" t="e">
        <f t="shared" ca="1" si="621"/>
        <v>#N/A</v>
      </c>
      <c r="EV601" s="198" cm="1">
        <f t="array" ref="EV601">IFERROR(MATCH(TRUE,INDEX($B$14:$B$117&gt;=EU601,0),0),"")</f>
        <v>1</v>
      </c>
      <c r="EW601" s="194">
        <f t="shared" ca="1" si="622"/>
        <v>1.3963799927016407E-2</v>
      </c>
      <c r="EZ601" s="194">
        <f t="shared" si="623"/>
        <v>0</v>
      </c>
      <c r="FA601" s="19" t="e">
        <f ca="1"/>
        <v>#N/A</v>
      </c>
      <c r="FB601" s="19" t="e">
        <f t="shared" ca="1" si="624"/>
        <v>#N/A</v>
      </c>
      <c r="FE601" s="198" cm="1">
        <f t="array" ref="FE601">IFERROR(MATCH(TRUE,INDEX($B$14:$B$117&gt;=FD601,0),0),"")</f>
        <v>1</v>
      </c>
      <c r="FF601" s="194">
        <f t="shared" ca="1" si="625"/>
        <v>1.3963799927016407E-2</v>
      </c>
      <c r="FI601" s="194">
        <f t="shared" si="626"/>
        <v>0</v>
      </c>
      <c r="FJ601" s="19" t="e">
        <f ca="1"/>
        <v>#N/A</v>
      </c>
      <c r="FK601" s="19" t="e">
        <f t="shared" ca="1" si="627"/>
        <v>#N/A</v>
      </c>
      <c r="FN601" s="198" cm="1">
        <f t="array" ref="FN601">IFERROR(MATCH(TRUE,INDEX($B$14:$B$117&gt;=FM601,0),0),"")</f>
        <v>1</v>
      </c>
      <c r="FO601" s="194">
        <f t="shared" ca="1" si="628"/>
        <v>1.3963799927016407E-2</v>
      </c>
      <c r="FR601" s="194">
        <f t="shared" si="629"/>
        <v>0</v>
      </c>
      <c r="FS601" s="19" t="e">
        <f ca="1"/>
        <v>#N/A</v>
      </c>
      <c r="FT601" s="19" t="e">
        <f t="shared" ca="1" si="630"/>
        <v>#N/A</v>
      </c>
      <c r="FW601" s="198" cm="1">
        <f t="array" ref="FW601">IFERROR(MATCH(TRUE,INDEX($B$14:$B$117&gt;=FV601,0),0),"")</f>
        <v>1</v>
      </c>
      <c r="FX601" s="194">
        <f t="shared" ca="1" si="631"/>
        <v>1.3963799927016407E-2</v>
      </c>
      <c r="GA601" s="194">
        <f t="shared" si="632"/>
        <v>0</v>
      </c>
      <c r="GB601" s="19" t="e">
        <f ca="1"/>
        <v>#N/A</v>
      </c>
      <c r="GC601" s="19" t="e">
        <f t="shared" ca="1" si="633"/>
        <v>#N/A</v>
      </c>
    </row>
    <row r="602" spans="8:185" x14ac:dyDescent="0.2">
      <c r="H602" s="198" cm="1">
        <f t="array" ref="H602">IFERROR(MATCH(TRUE,INDEX($B$14:$B$117&gt;=G602,0),0),"")</f>
        <v>1</v>
      </c>
      <c r="I602" s="194">
        <f t="shared" ca="1" si="578"/>
        <v>1.3963799927016407E-2</v>
      </c>
      <c r="L602" s="194">
        <f t="shared" si="634"/>
        <v>0</v>
      </c>
      <c r="M602" s="19">
        <f ca="1"/>
        <v>0</v>
      </c>
      <c r="N602" s="19">
        <f t="shared" ca="1" si="635"/>
        <v>0</v>
      </c>
      <c r="Q602" s="198" cm="1">
        <f t="array" ref="Q602">IFERROR(MATCH(TRUE,INDEX($B$14:$B$117&gt;=P602,0),0),"")</f>
        <v>1</v>
      </c>
      <c r="R602" s="194">
        <f t="shared" ca="1" si="579"/>
        <v>1.3963799927016407E-2</v>
      </c>
      <c r="U602" s="194">
        <f t="shared" si="636"/>
        <v>0</v>
      </c>
      <c r="V602" s="19">
        <f ca="1"/>
        <v>0</v>
      </c>
      <c r="W602" s="19">
        <f t="shared" ca="1" si="637"/>
        <v>0</v>
      </c>
      <c r="Z602" s="198" cm="1">
        <f t="array" ref="Z602">IFERROR(MATCH(TRUE,INDEX($B$14:$B$117&gt;=Y602,0),0),"")</f>
        <v>1</v>
      </c>
      <c r="AA602" s="194">
        <f t="shared" ca="1" si="580"/>
        <v>1.3963799927016407E-2</v>
      </c>
      <c r="AD602" s="194">
        <f t="shared" si="581"/>
        <v>0</v>
      </c>
      <c r="AE602" s="19">
        <f ca="1"/>
        <v>0</v>
      </c>
      <c r="AF602" s="19">
        <f t="shared" ca="1" si="582"/>
        <v>0</v>
      </c>
      <c r="AI602" s="198" cm="1">
        <f t="array" ref="AI602">IFERROR(MATCH(TRUE,INDEX($B$14:$B$117&gt;=AH602,0),0),"")</f>
        <v>1</v>
      </c>
      <c r="AJ602" s="194">
        <f t="shared" ca="1" si="583"/>
        <v>1.3963799927016407E-2</v>
      </c>
      <c r="AM602" s="194">
        <f t="shared" si="584"/>
        <v>0</v>
      </c>
      <c r="AN602" s="19">
        <f ca="1"/>
        <v>0</v>
      </c>
      <c r="AO602" s="19">
        <f t="shared" ca="1" si="585"/>
        <v>0</v>
      </c>
      <c r="AR602" s="198" cm="1">
        <f t="array" ref="AR602">IFERROR(MATCH(TRUE,INDEX($B$14:$B$117&gt;=AQ602,0),0),"")</f>
        <v>1</v>
      </c>
      <c r="AS602" s="194">
        <f t="shared" ca="1" si="586"/>
        <v>1.3963799927016407E-2</v>
      </c>
      <c r="AV602" s="194">
        <f t="shared" si="587"/>
        <v>0</v>
      </c>
      <c r="AW602" s="19">
        <f ca="1"/>
        <v>0</v>
      </c>
      <c r="AX602" s="19">
        <f t="shared" ca="1" si="588"/>
        <v>0</v>
      </c>
      <c r="BA602" s="198" cm="1">
        <f t="array" ref="BA602">IFERROR(MATCH(TRUE,INDEX($B$14:$B$117&gt;=AZ602,0),0),"")</f>
        <v>1</v>
      </c>
      <c r="BB602" s="194">
        <f t="shared" ca="1" si="589"/>
        <v>1.3963799927016407E-2</v>
      </c>
      <c r="BE602" s="194">
        <f t="shared" si="590"/>
        <v>0</v>
      </c>
      <c r="BF602" s="19">
        <f ca="1"/>
        <v>0</v>
      </c>
      <c r="BG602" s="19">
        <f t="shared" ca="1" si="591"/>
        <v>0</v>
      </c>
      <c r="BJ602" s="198" cm="1">
        <f t="array" ref="BJ602">IFERROR(MATCH(TRUE,INDEX($B$14:$B$117&gt;=BI602,0),0),"")</f>
        <v>1</v>
      </c>
      <c r="BK602" s="194">
        <f t="shared" ca="1" si="592"/>
        <v>1.3963799927016407E-2</v>
      </c>
      <c r="BN602" s="194">
        <f t="shared" si="593"/>
        <v>0</v>
      </c>
      <c r="BO602" s="19">
        <f ca="1"/>
        <v>0</v>
      </c>
      <c r="BP602" s="19">
        <f t="shared" ca="1" si="594"/>
        <v>0</v>
      </c>
      <c r="BS602" s="198" cm="1">
        <f t="array" ref="BS602">IFERROR(MATCH(TRUE,INDEX($B$14:$B$117&gt;=BR602,0),0),"")</f>
        <v>1</v>
      </c>
      <c r="BT602" s="194">
        <f t="shared" ca="1" si="595"/>
        <v>1.3963799927016407E-2</v>
      </c>
      <c r="BW602" s="194">
        <f t="shared" si="596"/>
        <v>0</v>
      </c>
      <c r="BX602" s="19">
        <f ca="1"/>
        <v>0</v>
      </c>
      <c r="BY602" s="19">
        <f t="shared" ca="1" si="597"/>
        <v>0</v>
      </c>
      <c r="CB602" s="198" cm="1">
        <f t="array" ref="CB602">IFERROR(MATCH(TRUE,INDEX($B$14:$B$117&gt;=CA602,0),0),"")</f>
        <v>1</v>
      </c>
      <c r="CC602" s="194">
        <f t="shared" ca="1" si="598"/>
        <v>1.3963799927016407E-2</v>
      </c>
      <c r="CF602" s="194">
        <f t="shared" si="599"/>
        <v>0</v>
      </c>
      <c r="CG602" s="19">
        <f ca="1"/>
        <v>0</v>
      </c>
      <c r="CH602" s="19">
        <f t="shared" ca="1" si="600"/>
        <v>0</v>
      </c>
      <c r="CK602" s="198" cm="1">
        <f t="array" ref="CK602">IFERROR(MATCH(TRUE,INDEX($B$14:$B$117&gt;=CJ602,0),0),"")</f>
        <v>1</v>
      </c>
      <c r="CL602" s="194">
        <f t="shared" ca="1" si="601"/>
        <v>1.3963799927016407E-2</v>
      </c>
      <c r="CO602" s="194">
        <f t="shared" si="602"/>
        <v>0</v>
      </c>
      <c r="CP602" s="19">
        <f ca="1"/>
        <v>0</v>
      </c>
      <c r="CQ602" s="19">
        <f t="shared" ca="1" si="603"/>
        <v>0</v>
      </c>
      <c r="CT602" s="198" cm="1">
        <f t="array" ref="CT602">IFERROR(MATCH(TRUE,INDEX($B$14:$B$117&gt;=CS602,0),0),"")</f>
        <v>1</v>
      </c>
      <c r="CU602" s="194">
        <f t="shared" ca="1" si="604"/>
        <v>1.3963799927016407E-2</v>
      </c>
      <c r="CX602" s="194">
        <f t="shared" si="605"/>
        <v>0</v>
      </c>
      <c r="CY602" s="19" t="e">
        <f ca="1"/>
        <v>#N/A</v>
      </c>
      <c r="CZ602" s="19" t="e">
        <f t="shared" ca="1" si="606"/>
        <v>#N/A</v>
      </c>
      <c r="DC602" s="198" cm="1">
        <f t="array" ref="DC602">IFERROR(MATCH(TRUE,INDEX($B$14:$B$117&gt;=DB602,0),0),"")</f>
        <v>1</v>
      </c>
      <c r="DD602" s="194">
        <f t="shared" ca="1" si="607"/>
        <v>1.3963799927016407E-2</v>
      </c>
      <c r="DG602" s="194">
        <f t="shared" si="608"/>
        <v>0</v>
      </c>
      <c r="DH602" s="19" t="e">
        <f ca="1"/>
        <v>#N/A</v>
      </c>
      <c r="DI602" s="19" t="e">
        <f t="shared" ca="1" si="609"/>
        <v>#N/A</v>
      </c>
      <c r="DL602" s="198" cm="1">
        <f t="array" ref="DL602">IFERROR(MATCH(TRUE,INDEX($B$14:$B$117&gt;=DK602,0),0),"")</f>
        <v>1</v>
      </c>
      <c r="DM602" s="194">
        <f t="shared" ca="1" si="610"/>
        <v>1.3963799927016407E-2</v>
      </c>
      <c r="DP602" s="194">
        <f t="shared" si="611"/>
        <v>0</v>
      </c>
      <c r="DQ602" s="19" t="e">
        <f ca="1"/>
        <v>#N/A</v>
      </c>
      <c r="DR602" s="19" t="e">
        <f t="shared" ca="1" si="612"/>
        <v>#N/A</v>
      </c>
      <c r="DU602" s="198" cm="1">
        <f t="array" ref="DU602">IFERROR(MATCH(TRUE,INDEX($B$14:$B$117&gt;=DT602,0),0),"")</f>
        <v>1</v>
      </c>
      <c r="DV602" s="194">
        <f t="shared" ca="1" si="613"/>
        <v>1.3963799927016407E-2</v>
      </c>
      <c r="DY602" s="194">
        <f t="shared" si="614"/>
        <v>0</v>
      </c>
      <c r="DZ602" s="19" t="e">
        <f ca="1"/>
        <v>#N/A</v>
      </c>
      <c r="EA602" s="19" t="e">
        <f t="shared" ca="1" si="615"/>
        <v>#N/A</v>
      </c>
      <c r="ED602" s="198" cm="1">
        <f t="array" ref="ED602">IFERROR(MATCH(TRUE,INDEX($B$14:$B$117&gt;=EC602,0),0),"")</f>
        <v>1</v>
      </c>
      <c r="EE602" s="194">
        <f t="shared" ca="1" si="616"/>
        <v>1.3963799927016407E-2</v>
      </c>
      <c r="EH602" s="194">
        <f t="shared" si="617"/>
        <v>0</v>
      </c>
      <c r="EI602" s="19" t="e">
        <f ca="1"/>
        <v>#N/A</v>
      </c>
      <c r="EJ602" s="19" t="e">
        <f t="shared" ca="1" si="618"/>
        <v>#N/A</v>
      </c>
      <c r="EM602" s="198" cm="1">
        <f t="array" ref="EM602">IFERROR(MATCH(TRUE,INDEX($B$14:$B$117&gt;=EL602,0),0),"")</f>
        <v>1</v>
      </c>
      <c r="EN602" s="194">
        <f t="shared" ca="1" si="619"/>
        <v>1.3963799927016407E-2</v>
      </c>
      <c r="EQ602" s="194">
        <f t="shared" si="620"/>
        <v>0</v>
      </c>
      <c r="ER602" s="19" t="e">
        <f ca="1"/>
        <v>#N/A</v>
      </c>
      <c r="ES602" s="19" t="e">
        <f t="shared" ca="1" si="621"/>
        <v>#N/A</v>
      </c>
      <c r="EV602" s="198" cm="1">
        <f t="array" ref="EV602">IFERROR(MATCH(TRUE,INDEX($B$14:$B$117&gt;=EU602,0),0),"")</f>
        <v>1</v>
      </c>
      <c r="EW602" s="194">
        <f t="shared" ca="1" si="622"/>
        <v>1.3963799927016407E-2</v>
      </c>
      <c r="EZ602" s="194">
        <f t="shared" si="623"/>
        <v>0</v>
      </c>
      <c r="FA602" s="19" t="e">
        <f ca="1"/>
        <v>#N/A</v>
      </c>
      <c r="FB602" s="19" t="e">
        <f t="shared" ca="1" si="624"/>
        <v>#N/A</v>
      </c>
      <c r="FE602" s="198" cm="1">
        <f t="array" ref="FE602">IFERROR(MATCH(TRUE,INDEX($B$14:$B$117&gt;=FD602,0),0),"")</f>
        <v>1</v>
      </c>
      <c r="FF602" s="194">
        <f t="shared" ca="1" si="625"/>
        <v>1.3963799927016407E-2</v>
      </c>
      <c r="FI602" s="194">
        <f t="shared" si="626"/>
        <v>0</v>
      </c>
      <c r="FJ602" s="19" t="e">
        <f ca="1"/>
        <v>#N/A</v>
      </c>
      <c r="FK602" s="19" t="e">
        <f t="shared" ca="1" si="627"/>
        <v>#N/A</v>
      </c>
      <c r="FN602" s="198" cm="1">
        <f t="array" ref="FN602">IFERROR(MATCH(TRUE,INDEX($B$14:$B$117&gt;=FM602,0),0),"")</f>
        <v>1</v>
      </c>
      <c r="FO602" s="194">
        <f t="shared" ca="1" si="628"/>
        <v>1.3963799927016407E-2</v>
      </c>
      <c r="FR602" s="194">
        <f t="shared" si="629"/>
        <v>0</v>
      </c>
      <c r="FS602" s="19" t="e">
        <f ca="1"/>
        <v>#N/A</v>
      </c>
      <c r="FT602" s="19" t="e">
        <f t="shared" ca="1" si="630"/>
        <v>#N/A</v>
      </c>
      <c r="FW602" s="198" cm="1">
        <f t="array" ref="FW602">IFERROR(MATCH(TRUE,INDEX($B$14:$B$117&gt;=FV602,0),0),"")</f>
        <v>1</v>
      </c>
      <c r="FX602" s="194">
        <f t="shared" ca="1" si="631"/>
        <v>1.3963799927016407E-2</v>
      </c>
      <c r="GA602" s="194">
        <f t="shared" si="632"/>
        <v>0</v>
      </c>
      <c r="GB602" s="19" t="e">
        <f ca="1"/>
        <v>#N/A</v>
      </c>
      <c r="GC602" s="19" t="e">
        <f t="shared" ca="1" si="633"/>
        <v>#N/A</v>
      </c>
    </row>
    <row r="603" spans="8:185" x14ac:dyDescent="0.2">
      <c r="H603" s="198" cm="1">
        <f t="array" ref="H603">IFERROR(MATCH(TRUE,INDEX($B$14:$B$117&gt;=G603,0),0),"")</f>
        <v>1</v>
      </c>
      <c r="I603" s="194">
        <f t="shared" ca="1" si="578"/>
        <v>1.3963799927016407E-2</v>
      </c>
      <c r="L603" s="194">
        <f t="shared" si="634"/>
        <v>0</v>
      </c>
      <c r="M603" s="19">
        <f ca="1"/>
        <v>0</v>
      </c>
      <c r="N603" s="19">
        <f t="shared" ca="1" si="635"/>
        <v>0</v>
      </c>
      <c r="Q603" s="198" cm="1">
        <f t="array" ref="Q603">IFERROR(MATCH(TRUE,INDEX($B$14:$B$117&gt;=P603,0),0),"")</f>
        <v>1</v>
      </c>
      <c r="R603" s="194">
        <f t="shared" ca="1" si="579"/>
        <v>1.3963799927016407E-2</v>
      </c>
      <c r="U603" s="194">
        <f t="shared" si="636"/>
        <v>0</v>
      </c>
      <c r="V603" s="19">
        <f ca="1"/>
        <v>0</v>
      </c>
      <c r="W603" s="19">
        <f t="shared" ca="1" si="637"/>
        <v>0</v>
      </c>
      <c r="Z603" s="198" cm="1">
        <f t="array" ref="Z603">IFERROR(MATCH(TRUE,INDEX($B$14:$B$117&gt;=Y603,0),0),"")</f>
        <v>1</v>
      </c>
      <c r="AA603" s="194">
        <f t="shared" ca="1" si="580"/>
        <v>1.3963799927016407E-2</v>
      </c>
      <c r="AD603" s="194">
        <f t="shared" si="581"/>
        <v>0</v>
      </c>
      <c r="AE603" s="19">
        <f ca="1"/>
        <v>0</v>
      </c>
      <c r="AF603" s="19">
        <f t="shared" ca="1" si="582"/>
        <v>0</v>
      </c>
      <c r="AI603" s="198" cm="1">
        <f t="array" ref="AI603">IFERROR(MATCH(TRUE,INDEX($B$14:$B$117&gt;=AH603,0),0),"")</f>
        <v>1</v>
      </c>
      <c r="AJ603" s="194">
        <f t="shared" ca="1" si="583"/>
        <v>1.3963799927016407E-2</v>
      </c>
      <c r="AM603" s="194">
        <f t="shared" si="584"/>
        <v>0</v>
      </c>
      <c r="AN603" s="19">
        <f ca="1"/>
        <v>0</v>
      </c>
      <c r="AO603" s="19">
        <f t="shared" ca="1" si="585"/>
        <v>0</v>
      </c>
      <c r="AR603" s="198" cm="1">
        <f t="array" ref="AR603">IFERROR(MATCH(TRUE,INDEX($B$14:$B$117&gt;=AQ603,0),0),"")</f>
        <v>1</v>
      </c>
      <c r="AS603" s="194">
        <f t="shared" ca="1" si="586"/>
        <v>1.3963799927016407E-2</v>
      </c>
      <c r="AV603" s="194">
        <f t="shared" si="587"/>
        <v>0</v>
      </c>
      <c r="AW603" s="19">
        <f ca="1"/>
        <v>0</v>
      </c>
      <c r="AX603" s="19">
        <f t="shared" ca="1" si="588"/>
        <v>0</v>
      </c>
      <c r="BA603" s="198" cm="1">
        <f t="array" ref="BA603">IFERROR(MATCH(TRUE,INDEX($B$14:$B$117&gt;=AZ603,0),0),"")</f>
        <v>1</v>
      </c>
      <c r="BB603" s="194">
        <f t="shared" ca="1" si="589"/>
        <v>1.3963799927016407E-2</v>
      </c>
      <c r="BE603" s="194">
        <f t="shared" si="590"/>
        <v>0</v>
      </c>
      <c r="BF603" s="19">
        <f ca="1"/>
        <v>0</v>
      </c>
      <c r="BG603" s="19">
        <f t="shared" ca="1" si="591"/>
        <v>0</v>
      </c>
      <c r="BJ603" s="198" cm="1">
        <f t="array" ref="BJ603">IFERROR(MATCH(TRUE,INDEX($B$14:$B$117&gt;=BI603,0),0),"")</f>
        <v>1</v>
      </c>
      <c r="BK603" s="194">
        <f t="shared" ca="1" si="592"/>
        <v>1.3963799927016407E-2</v>
      </c>
      <c r="BN603" s="194">
        <f t="shared" si="593"/>
        <v>0</v>
      </c>
      <c r="BO603" s="19">
        <f ca="1"/>
        <v>0</v>
      </c>
      <c r="BP603" s="19">
        <f t="shared" ca="1" si="594"/>
        <v>0</v>
      </c>
      <c r="BS603" s="198" cm="1">
        <f t="array" ref="BS603">IFERROR(MATCH(TRUE,INDEX($B$14:$B$117&gt;=BR603,0),0),"")</f>
        <v>1</v>
      </c>
      <c r="BT603" s="194">
        <f t="shared" ca="1" si="595"/>
        <v>1.3963799927016407E-2</v>
      </c>
      <c r="BW603" s="194">
        <f t="shared" si="596"/>
        <v>0</v>
      </c>
      <c r="BX603" s="19">
        <f ca="1"/>
        <v>0</v>
      </c>
      <c r="BY603" s="19">
        <f t="shared" ca="1" si="597"/>
        <v>0</v>
      </c>
      <c r="CB603" s="198" cm="1">
        <f t="array" ref="CB603">IFERROR(MATCH(TRUE,INDEX($B$14:$B$117&gt;=CA603,0),0),"")</f>
        <v>1</v>
      </c>
      <c r="CC603" s="194">
        <f t="shared" ca="1" si="598"/>
        <v>1.3963799927016407E-2</v>
      </c>
      <c r="CF603" s="194">
        <f t="shared" si="599"/>
        <v>0</v>
      </c>
      <c r="CG603" s="19">
        <f ca="1"/>
        <v>0</v>
      </c>
      <c r="CH603" s="19">
        <f t="shared" ca="1" si="600"/>
        <v>0</v>
      </c>
      <c r="CK603" s="198" cm="1">
        <f t="array" ref="CK603">IFERROR(MATCH(TRUE,INDEX($B$14:$B$117&gt;=CJ603,0),0),"")</f>
        <v>1</v>
      </c>
      <c r="CL603" s="194">
        <f t="shared" ca="1" si="601"/>
        <v>1.3963799927016407E-2</v>
      </c>
      <c r="CO603" s="194">
        <f t="shared" si="602"/>
        <v>0</v>
      </c>
      <c r="CP603" s="19">
        <f ca="1"/>
        <v>0</v>
      </c>
      <c r="CQ603" s="19">
        <f t="shared" ca="1" si="603"/>
        <v>0</v>
      </c>
      <c r="CT603" s="198" cm="1">
        <f t="array" ref="CT603">IFERROR(MATCH(TRUE,INDEX($B$14:$B$117&gt;=CS603,0),0),"")</f>
        <v>1</v>
      </c>
      <c r="CU603" s="194">
        <f t="shared" ca="1" si="604"/>
        <v>1.3963799927016407E-2</v>
      </c>
      <c r="CX603" s="194">
        <f t="shared" si="605"/>
        <v>0</v>
      </c>
      <c r="CY603" s="19" t="e">
        <f ca="1"/>
        <v>#N/A</v>
      </c>
      <c r="CZ603" s="19" t="e">
        <f t="shared" ca="1" si="606"/>
        <v>#N/A</v>
      </c>
      <c r="DC603" s="198" cm="1">
        <f t="array" ref="DC603">IFERROR(MATCH(TRUE,INDEX($B$14:$B$117&gt;=DB603,0),0),"")</f>
        <v>1</v>
      </c>
      <c r="DD603" s="194">
        <f t="shared" ca="1" si="607"/>
        <v>1.3963799927016407E-2</v>
      </c>
      <c r="DG603" s="194">
        <f t="shared" si="608"/>
        <v>0</v>
      </c>
      <c r="DH603" s="19" t="e">
        <f ca="1"/>
        <v>#N/A</v>
      </c>
      <c r="DI603" s="19" t="e">
        <f t="shared" ca="1" si="609"/>
        <v>#N/A</v>
      </c>
      <c r="DL603" s="198" cm="1">
        <f t="array" ref="DL603">IFERROR(MATCH(TRUE,INDEX($B$14:$B$117&gt;=DK603,0),0),"")</f>
        <v>1</v>
      </c>
      <c r="DM603" s="194">
        <f t="shared" ca="1" si="610"/>
        <v>1.3963799927016407E-2</v>
      </c>
      <c r="DP603" s="194">
        <f t="shared" si="611"/>
        <v>0</v>
      </c>
      <c r="DQ603" s="19" t="e">
        <f ca="1"/>
        <v>#N/A</v>
      </c>
      <c r="DR603" s="19" t="e">
        <f t="shared" ca="1" si="612"/>
        <v>#N/A</v>
      </c>
      <c r="DU603" s="198" cm="1">
        <f t="array" ref="DU603">IFERROR(MATCH(TRUE,INDEX($B$14:$B$117&gt;=DT603,0),0),"")</f>
        <v>1</v>
      </c>
      <c r="DV603" s="194">
        <f t="shared" ca="1" si="613"/>
        <v>1.3963799927016407E-2</v>
      </c>
      <c r="DY603" s="194">
        <f t="shared" si="614"/>
        <v>0</v>
      </c>
      <c r="DZ603" s="19" t="e">
        <f ca="1"/>
        <v>#N/A</v>
      </c>
      <c r="EA603" s="19" t="e">
        <f t="shared" ca="1" si="615"/>
        <v>#N/A</v>
      </c>
      <c r="ED603" s="198" cm="1">
        <f t="array" ref="ED603">IFERROR(MATCH(TRUE,INDEX($B$14:$B$117&gt;=EC603,0),0),"")</f>
        <v>1</v>
      </c>
      <c r="EE603" s="194">
        <f t="shared" ca="1" si="616"/>
        <v>1.3963799927016407E-2</v>
      </c>
      <c r="EH603" s="194">
        <f t="shared" si="617"/>
        <v>0</v>
      </c>
      <c r="EI603" s="19" t="e">
        <f ca="1"/>
        <v>#N/A</v>
      </c>
      <c r="EJ603" s="19" t="e">
        <f t="shared" ca="1" si="618"/>
        <v>#N/A</v>
      </c>
      <c r="EM603" s="198" cm="1">
        <f t="array" ref="EM603">IFERROR(MATCH(TRUE,INDEX($B$14:$B$117&gt;=EL603,0),0),"")</f>
        <v>1</v>
      </c>
      <c r="EN603" s="194">
        <f t="shared" ca="1" si="619"/>
        <v>1.3963799927016407E-2</v>
      </c>
      <c r="EQ603" s="194">
        <f t="shared" si="620"/>
        <v>0</v>
      </c>
      <c r="ER603" s="19" t="e">
        <f ca="1"/>
        <v>#N/A</v>
      </c>
      <c r="ES603" s="19" t="e">
        <f t="shared" ca="1" si="621"/>
        <v>#N/A</v>
      </c>
      <c r="EV603" s="198" cm="1">
        <f t="array" ref="EV603">IFERROR(MATCH(TRUE,INDEX($B$14:$B$117&gt;=EU603,0),0),"")</f>
        <v>1</v>
      </c>
      <c r="EW603" s="194">
        <f t="shared" ca="1" si="622"/>
        <v>1.3963799927016407E-2</v>
      </c>
      <c r="EZ603" s="194">
        <f t="shared" si="623"/>
        <v>0</v>
      </c>
      <c r="FA603" s="19" t="e">
        <f ca="1"/>
        <v>#N/A</v>
      </c>
      <c r="FB603" s="19" t="e">
        <f t="shared" ca="1" si="624"/>
        <v>#N/A</v>
      </c>
      <c r="FE603" s="198" cm="1">
        <f t="array" ref="FE603">IFERROR(MATCH(TRUE,INDEX($B$14:$B$117&gt;=FD603,0),0),"")</f>
        <v>1</v>
      </c>
      <c r="FF603" s="194">
        <f t="shared" ca="1" si="625"/>
        <v>1.3963799927016407E-2</v>
      </c>
      <c r="FI603" s="194">
        <f t="shared" si="626"/>
        <v>0</v>
      </c>
      <c r="FJ603" s="19" t="e">
        <f ca="1"/>
        <v>#N/A</v>
      </c>
      <c r="FK603" s="19" t="e">
        <f t="shared" ca="1" si="627"/>
        <v>#N/A</v>
      </c>
      <c r="FN603" s="198" cm="1">
        <f t="array" ref="FN603">IFERROR(MATCH(TRUE,INDEX($B$14:$B$117&gt;=FM603,0),0),"")</f>
        <v>1</v>
      </c>
      <c r="FO603" s="194">
        <f t="shared" ca="1" si="628"/>
        <v>1.3963799927016407E-2</v>
      </c>
      <c r="FR603" s="194">
        <f t="shared" si="629"/>
        <v>0</v>
      </c>
      <c r="FS603" s="19" t="e">
        <f ca="1"/>
        <v>#N/A</v>
      </c>
      <c r="FT603" s="19" t="e">
        <f t="shared" ca="1" si="630"/>
        <v>#N/A</v>
      </c>
      <c r="FW603" s="198" cm="1">
        <f t="array" ref="FW603">IFERROR(MATCH(TRUE,INDEX($B$14:$B$117&gt;=FV603,0),0),"")</f>
        <v>1</v>
      </c>
      <c r="FX603" s="194">
        <f t="shared" ca="1" si="631"/>
        <v>1.3963799927016407E-2</v>
      </c>
      <c r="GA603" s="194">
        <f t="shared" si="632"/>
        <v>0</v>
      </c>
      <c r="GB603" s="19" t="e">
        <f ca="1"/>
        <v>#N/A</v>
      </c>
      <c r="GC603" s="19" t="e">
        <f t="shared" ca="1" si="633"/>
        <v>#N/A</v>
      </c>
    </row>
  </sheetData>
  <pageMargins left="0.7" right="0.7" top="0.75" bottom="0.75" header="0.3" footer="0.3"/>
  <pageSetup orientation="portrait" r:id="rId1"/>
  <legacyDrawing r:id="rId2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376BB4-8FC4-7240-979C-670FF2706499}">
  <sheetPr>
    <tabColor theme="4"/>
  </sheetPr>
  <dimension ref="A2:L42"/>
  <sheetViews>
    <sheetView workbookViewId="0">
      <selection activeCell="I38" sqref="I38"/>
    </sheetView>
  </sheetViews>
  <sheetFormatPr baseColWidth="10" defaultColWidth="11" defaultRowHeight="16" x14ac:dyDescent="0.2"/>
  <cols>
    <col min="1" max="1" width="17.6640625" bestFit="1" customWidth="1"/>
    <col min="2" max="3" width="16" bestFit="1" customWidth="1"/>
    <col min="4" max="4" width="26.6640625" bestFit="1" customWidth="1"/>
  </cols>
  <sheetData>
    <row r="2" spans="1:3" x14ac:dyDescent="0.2">
      <c r="A2" s="101" t="s">
        <v>302</v>
      </c>
    </row>
    <row r="3" spans="1:3" x14ac:dyDescent="0.2">
      <c r="A3" t="s">
        <v>303</v>
      </c>
      <c r="B3">
        <v>8</v>
      </c>
      <c r="C3" s="412" t="s">
        <v>304</v>
      </c>
    </row>
    <row r="5" spans="1:3" x14ac:dyDescent="0.2">
      <c r="A5" t="s">
        <v>305</v>
      </c>
      <c r="B5" s="4" t="s">
        <v>306</v>
      </c>
      <c r="C5" s="4" t="s">
        <v>307</v>
      </c>
    </row>
    <row r="6" spans="1:3" x14ac:dyDescent="0.2">
      <c r="A6" t="s">
        <v>308</v>
      </c>
      <c r="B6">
        <v>22</v>
      </c>
      <c r="C6">
        <v>232.1</v>
      </c>
    </row>
    <row r="7" spans="1:3" x14ac:dyDescent="0.2">
      <c r="A7" t="s">
        <v>309</v>
      </c>
      <c r="B7" s="76">
        <f>VLOOKUP(B5,'SFR NOAK_72'!A:X,7,FALSE)/VLOOKUP(B5,'SFR FOAK_100'!A:X,7,FALSE)</f>
        <v>0.55089577536575407</v>
      </c>
      <c r="C7" s="76">
        <f>VLOOKUP(C5,'SFR NOAK_72'!A:X,7,FALSE)/VLOOKUP(C5,'SFR FOAK_100'!A:X,7,FALSE)</f>
        <v>0.40399931735689909</v>
      </c>
    </row>
    <row r="8" spans="1:3" x14ac:dyDescent="0.2">
      <c r="A8" t="s">
        <v>310</v>
      </c>
      <c r="B8" s="1">
        <v>250000000</v>
      </c>
      <c r="C8" s="1">
        <v>150000000</v>
      </c>
    </row>
    <row r="9" spans="1:3" x14ac:dyDescent="0.2">
      <c r="A9" t="s">
        <v>311</v>
      </c>
      <c r="B9" s="100">
        <f>1-EXP(LN(B7)/LOG($B$3,2))</f>
        <v>0.18023416592914154</v>
      </c>
      <c r="C9" s="100">
        <f>1-EXP(LN(C7)/LOG($B$3,2))</f>
        <v>0.26074623720408185</v>
      </c>
    </row>
    <row r="10" spans="1:3" x14ac:dyDescent="0.2">
      <c r="A10" s="241" t="s">
        <v>183</v>
      </c>
      <c r="B10" s="413">
        <f>SUM(B13:B32)/'SFR Levers &amp; Variables '!C1</f>
        <v>0.66228560040458218</v>
      </c>
      <c r="C10" s="413">
        <f>SUM(C13:C32)/'SFR Levers &amp; Variables '!C1</f>
        <v>0.54416175731938421</v>
      </c>
    </row>
    <row r="11" spans="1:3" x14ac:dyDescent="0.2">
      <c r="B11" s="76"/>
      <c r="C11" s="76"/>
    </row>
    <row r="12" spans="1:3" x14ac:dyDescent="0.2">
      <c r="A12" s="4" t="s">
        <v>312</v>
      </c>
      <c r="B12" t="s">
        <v>313</v>
      </c>
      <c r="C12" t="s">
        <v>313</v>
      </c>
    </row>
    <row r="13" spans="1:3" x14ac:dyDescent="0.2">
      <c r="A13">
        <v>1</v>
      </c>
      <c r="B13" s="76">
        <f>IF(A13="",0,(1-$B$9)^LOG(A13,2))</f>
        <v>1</v>
      </c>
      <c r="C13" s="76">
        <f>IF(A13="",0,(1-$C$9)^LOG(A13,2))</f>
        <v>1</v>
      </c>
    </row>
    <row r="14" spans="1:3" x14ac:dyDescent="0.2">
      <c r="A14">
        <f>IF(A13&lt;'SFR Levers &amp; Variables '!$C$1,A13+1,"")</f>
        <v>2</v>
      </c>
      <c r="B14" s="76">
        <f t="shared" ref="B14:B32" si="0">IF(A14="",0,(1-$B$9)^LOG(A14,2))</f>
        <v>0.81976583407085846</v>
      </c>
      <c r="C14" s="76">
        <f t="shared" ref="C14:C32" si="1">IF(A14="",0,(1-$C$9)^LOG(A14,2))</f>
        <v>0.73925376279591815</v>
      </c>
    </row>
    <row r="15" spans="1:3" x14ac:dyDescent="0.2">
      <c r="A15">
        <f>IF(A14&lt;'SFR Levers &amp; Variables '!$C$1,A14+1,"")</f>
        <v>3</v>
      </c>
      <c r="B15" s="76">
        <f t="shared" si="0"/>
        <v>0.72979618996697859</v>
      </c>
      <c r="C15" s="76">
        <f t="shared" si="1"/>
        <v>0.61950196321961326</v>
      </c>
    </row>
    <row r="16" spans="1:3" x14ac:dyDescent="0.2">
      <c r="A16">
        <f>IF(A15&lt;'SFR Levers &amp; Variables '!$C$1,A15+1,"")</f>
        <v>4</v>
      </c>
      <c r="B16" s="76">
        <f t="shared" si="0"/>
        <v>0.67201602270989025</v>
      </c>
      <c r="C16" s="76">
        <f t="shared" si="1"/>
        <v>0.54649612580792362</v>
      </c>
    </row>
    <row r="17" spans="1:3" x14ac:dyDescent="0.2">
      <c r="A17">
        <f>IF(A16&lt;'SFR Levers &amp; Variables '!$C$1,A16+1,"")</f>
        <v>5</v>
      </c>
      <c r="B17" s="76">
        <f t="shared" si="0"/>
        <v>0.63036770343315551</v>
      </c>
      <c r="C17" s="76">
        <f t="shared" si="1"/>
        <v>0.4958474030747308</v>
      </c>
    </row>
    <row r="18" spans="1:3" x14ac:dyDescent="0.2">
      <c r="A18">
        <f>IF(A17&lt;'SFR Levers &amp; Variables '!$C$1,A17+1,"")</f>
        <v>6</v>
      </c>
      <c r="B18" s="76">
        <f t="shared" si="0"/>
        <v>0.59826198237001493</v>
      </c>
      <c r="C18" s="76">
        <f t="shared" si="1"/>
        <v>0.45796915736955762</v>
      </c>
    </row>
    <row r="19" spans="1:3" x14ac:dyDescent="0.2">
      <c r="A19">
        <f>IF(A18&lt;'SFR Levers &amp; Variables '!$C$1,A18+1,"")</f>
        <v>7</v>
      </c>
      <c r="B19" s="76">
        <f t="shared" si="0"/>
        <v>0.57239611106264043</v>
      </c>
      <c r="C19" s="76">
        <f t="shared" si="1"/>
        <v>0.42821010264066584</v>
      </c>
    </row>
    <row r="20" spans="1:3" x14ac:dyDescent="0.2">
      <c r="A20">
        <f>IF(A19&lt;'SFR Levers &amp; Variables '!$C$1,A19+1,"")</f>
        <v>8</v>
      </c>
      <c r="B20" s="76">
        <f t="shared" si="0"/>
        <v>0.55089577536575418</v>
      </c>
      <c r="C20" s="76">
        <f t="shared" si="1"/>
        <v>0.40399931735689898</v>
      </c>
    </row>
    <row r="21" spans="1:3" x14ac:dyDescent="0.2">
      <c r="A21">
        <f>IF(A20&lt;'SFR Levers &amp; Variables '!$C$1,A20+1,"")</f>
        <v>9</v>
      </c>
      <c r="B21" s="76">
        <f t="shared" si="0"/>
        <v>0.53260247889031831</v>
      </c>
      <c r="C21" s="76">
        <f t="shared" si="1"/>
        <v>0.38378268243295505</v>
      </c>
    </row>
    <row r="22" spans="1:3" x14ac:dyDescent="0.2">
      <c r="A22">
        <f>IF(A21&lt;'SFR Levers &amp; Variables '!$C$1,A21+1,"")</f>
        <v>10</v>
      </c>
      <c r="B22" s="76">
        <f t="shared" si="0"/>
        <v>0.5167539061762122</v>
      </c>
      <c r="C22" s="76">
        <f t="shared" si="1"/>
        <v>0.36655705849557901</v>
      </c>
    </row>
    <row r="23" spans="1:3" x14ac:dyDescent="0.2">
      <c r="A23" t="str">
        <f>IF(A22&lt;'SFR Levers &amp; Variables '!$C$1,A22+1,"")</f>
        <v/>
      </c>
      <c r="B23" s="76">
        <f t="shared" si="0"/>
        <v>0</v>
      </c>
      <c r="C23" s="76">
        <f t="shared" si="1"/>
        <v>0</v>
      </c>
    </row>
    <row r="24" spans="1:3" x14ac:dyDescent="0.2">
      <c r="A24" t="str">
        <f>IF(A23&lt;'SFR Levers &amp; Variables '!$C$1,A23+1,"")</f>
        <v/>
      </c>
      <c r="B24" s="76">
        <f t="shared" si="0"/>
        <v>0</v>
      </c>
      <c r="C24" s="76">
        <f t="shared" si="1"/>
        <v>0</v>
      </c>
    </row>
    <row r="25" spans="1:3" x14ac:dyDescent="0.2">
      <c r="A25" t="str">
        <f>IF(A24&lt;'SFR Levers &amp; Variables '!$C$1,A24+1,"")</f>
        <v/>
      </c>
      <c r="B25" s="76">
        <f t="shared" si="0"/>
        <v>0</v>
      </c>
      <c r="C25" s="76">
        <f t="shared" si="1"/>
        <v>0</v>
      </c>
    </row>
    <row r="26" spans="1:3" x14ac:dyDescent="0.2">
      <c r="A26" t="str">
        <f>IF(A25&lt;'SFR Levers &amp; Variables '!$C$1,A25+1,"")</f>
        <v/>
      </c>
      <c r="B26" s="76">
        <f t="shared" si="0"/>
        <v>0</v>
      </c>
      <c r="C26" s="76">
        <f t="shared" si="1"/>
        <v>0</v>
      </c>
    </row>
    <row r="27" spans="1:3" x14ac:dyDescent="0.2">
      <c r="A27" t="str">
        <f>IF(A26&lt;'SFR Levers &amp; Variables '!$C$1,A26+1,"")</f>
        <v/>
      </c>
      <c r="B27" s="76">
        <f t="shared" si="0"/>
        <v>0</v>
      </c>
      <c r="C27" s="76">
        <f t="shared" si="1"/>
        <v>0</v>
      </c>
    </row>
    <row r="28" spans="1:3" x14ac:dyDescent="0.2">
      <c r="A28" t="str">
        <f>IF(A27&lt;'SFR Levers &amp; Variables '!$C$1,A27+1,"")</f>
        <v/>
      </c>
      <c r="B28" s="76">
        <f t="shared" si="0"/>
        <v>0</v>
      </c>
      <c r="C28" s="76">
        <f t="shared" si="1"/>
        <v>0</v>
      </c>
    </row>
    <row r="29" spans="1:3" x14ac:dyDescent="0.2">
      <c r="A29" t="str">
        <f>IF(A28&lt;'SFR Levers &amp; Variables '!$C$1,A28+1,"")</f>
        <v/>
      </c>
      <c r="B29" s="76">
        <f t="shared" si="0"/>
        <v>0</v>
      </c>
      <c r="C29" s="76">
        <f t="shared" si="1"/>
        <v>0</v>
      </c>
    </row>
    <row r="30" spans="1:3" x14ac:dyDescent="0.2">
      <c r="A30" t="str">
        <f>IF(A29&lt;'SFR Levers &amp; Variables '!$C$1,A29+1,"")</f>
        <v/>
      </c>
      <c r="B30" s="76">
        <f t="shared" si="0"/>
        <v>0</v>
      </c>
      <c r="C30" s="76">
        <f t="shared" si="1"/>
        <v>0</v>
      </c>
    </row>
    <row r="31" spans="1:3" x14ac:dyDescent="0.2">
      <c r="A31" t="str">
        <f>IF(A30&lt;'SFR Levers &amp; Variables '!$C$1,A30+1,"")</f>
        <v/>
      </c>
      <c r="B31" s="76">
        <f t="shared" si="0"/>
        <v>0</v>
      </c>
      <c r="C31" s="76">
        <f t="shared" si="1"/>
        <v>0</v>
      </c>
    </row>
    <row r="32" spans="1:3" x14ac:dyDescent="0.2">
      <c r="A32" t="str">
        <f>IF(A31&lt;'SFR Levers &amp; Variables '!$C$1,A31+1,"")</f>
        <v/>
      </c>
      <c r="B32" s="76">
        <f t="shared" si="0"/>
        <v>0</v>
      </c>
      <c r="C32" s="76">
        <f t="shared" si="1"/>
        <v>0</v>
      </c>
    </row>
    <row r="34" spans="1:12" x14ac:dyDescent="0.2">
      <c r="A34" s="101" t="s">
        <v>314</v>
      </c>
      <c r="E34" t="s">
        <v>315</v>
      </c>
      <c r="F34" t="s">
        <v>316</v>
      </c>
      <c r="G34" t="s">
        <v>317</v>
      </c>
      <c r="H34" t="s">
        <v>318</v>
      </c>
      <c r="I34" t="s">
        <v>315</v>
      </c>
      <c r="J34" t="s">
        <v>316</v>
      </c>
      <c r="K34" t="s">
        <v>317</v>
      </c>
      <c r="L34" t="s">
        <v>318</v>
      </c>
    </row>
    <row r="35" spans="1:12" x14ac:dyDescent="0.2">
      <c r="F35" t="s">
        <v>319</v>
      </c>
      <c r="I35" t="s">
        <v>320</v>
      </c>
    </row>
    <row r="36" spans="1:12" x14ac:dyDescent="0.2">
      <c r="B36" s="6" t="s">
        <v>321</v>
      </c>
      <c r="C36" s="6">
        <v>21</v>
      </c>
      <c r="D36" s="6" t="s">
        <v>205</v>
      </c>
      <c r="E36" s="104">
        <f>VLOOKUP($B36,'SFR NOAK_72'!$A:$X,7,FALSE)/VLOOKUP($B36,'SFR FOAK_100'!$A:$X,7,FALSE)</f>
        <v>0.95718748235553253</v>
      </c>
      <c r="F36" s="105">
        <f>VLOOKUP($B36,'SFR NOAK_72'!$A:$X,12,FALSE)/VLOOKUP($B36,'SFR FOAK_100'!$A:$X,12,FALSE)</f>
        <v>0.72999999999999876</v>
      </c>
      <c r="G36" s="105">
        <f>VLOOKUP($B36,'SFR NOAK_72'!$A:$X,11,FALSE)/VLOOKUP($B36,'SFR FOAK_100'!$A:$X,11,FALSE)</f>
        <v>0.5500000000000006</v>
      </c>
      <c r="H36" s="105">
        <f>VLOOKUP($B36,'SFR NOAK_72'!$A:$X,10,FALSE)/VLOOKUP($B36,'SFR FOAK_100'!$A:$X,10,FALSE)</f>
        <v>0.55000000000000215</v>
      </c>
      <c r="I36" s="139">
        <v>0</v>
      </c>
      <c r="J36" s="140">
        <f>(1-EXP(LN(F36)/LOG($B$3,2)))*'SFR Levers &amp; Variables '!$D$12/'SFR Relationships'!$D$33</f>
        <v>9.9588665390630382E-2</v>
      </c>
      <c r="K36" s="140">
        <f>(1-EXP(LN(G36)/LOG($B$3,2)))*'SFR Levers &amp; Variables '!$D$12/'SFR Relationships'!$D$33</f>
        <v>0.18067872939935392</v>
      </c>
      <c r="L36" s="141">
        <f>(1-EXP(LN(H36)/LOG($B$3,2)))*'SFR Levers &amp; Variables '!$D$12/'SFR Relationships'!$D$33</f>
        <v>0.18067872939935314</v>
      </c>
    </row>
    <row r="37" spans="1:12" x14ac:dyDescent="0.2">
      <c r="B37" s="6" t="s">
        <v>306</v>
      </c>
      <c r="C37" s="6">
        <v>22</v>
      </c>
      <c r="D37" s="6" t="s">
        <v>206</v>
      </c>
      <c r="E37" s="106">
        <f>VLOOKUP($B37,'SFR NOAK_72'!$A:$X,7,FALSE)/VLOOKUP($B37,'SFR FOAK_100'!$A:$X,7,FALSE)</f>
        <v>0.55089577536575407</v>
      </c>
      <c r="F37" s="76">
        <f>VLOOKUP($B37,'SFR NOAK_72'!$A:$X,12,FALSE)/VLOOKUP($B37,'SFR FOAK_100'!$A:$X,12,FALSE)</f>
        <v>0.7766128002001591</v>
      </c>
      <c r="G37" s="76">
        <f>VLOOKUP($B37,'SFR NOAK_72'!$A:$X,11,FALSE)/VLOOKUP($B37,'SFR FOAK_100'!$A:$X,11,FALSE)</f>
        <v>0.62162116298737902</v>
      </c>
      <c r="H37" s="76">
        <f>VLOOKUP($B37,'SFR NOAK_72'!$A:$X,10,FALSE)/VLOOKUP($B37,'SFR FOAK_100'!$A:$X,10,FALSE)</f>
        <v>0.62188967688497943</v>
      </c>
      <c r="I37" s="162">
        <v>0</v>
      </c>
      <c r="J37" s="76">
        <f>(1-EXP(LN(F37)/LOG($B$3,2)))*'SFR Levers &amp; Variables '!$D$12/'SFR Relationships'!$D$33</f>
        <v>8.0817992280993622E-2</v>
      </c>
      <c r="K37" s="76">
        <f>(1-EXP(LN(G37)/LOG($B$3,2)))*'SFR Levers &amp; Variables '!$D$12/'SFR Relationships'!$D$33</f>
        <v>0.14655553949920308</v>
      </c>
      <c r="L37" s="143">
        <f>(1-EXP(LN(H37)/LOG($B$3,2)))*'SFR Levers &amp; Variables '!$D$12/'SFR Relationships'!$D$33</f>
        <v>0.14643267328850629</v>
      </c>
    </row>
    <row r="38" spans="1:12" x14ac:dyDescent="0.2">
      <c r="B38" s="6" t="s">
        <v>307</v>
      </c>
      <c r="C38" s="6">
        <v>232.1</v>
      </c>
      <c r="D38" s="6" t="s">
        <v>207</v>
      </c>
      <c r="E38" s="106">
        <f>VLOOKUP($B38,'SFR NOAK_72'!$A:$X,7,FALSE)/VLOOKUP($B38,'SFR FOAK_100'!$A:$X,7,FALSE)</f>
        <v>0.40399931735689909</v>
      </c>
      <c r="F38" s="76"/>
      <c r="G38" s="76">
        <f>VLOOKUP($B38,'SFR NOAK_72'!$A:$X,11,FALSE)/VLOOKUP($B38,'SFR FOAK_100'!$A:$X,11,FALSE)</f>
        <v>0.64240374224429853</v>
      </c>
      <c r="H38" s="76">
        <f>VLOOKUP($B38,'SFR NOAK_72'!$A:$X,10,FALSE)/VLOOKUP($B38,'SFR FOAK_100'!$A:$X,10,FALSE)</f>
        <v>0.64240374224429597</v>
      </c>
      <c r="I38" s="162">
        <v>0</v>
      </c>
      <c r="J38" s="76">
        <v>0</v>
      </c>
      <c r="K38" s="76">
        <f>(1-EXP(LN(G38)/LOG($B$3,2)))*'SFR Levers &amp; Variables '!$D$12/'SFR Relationships'!$D$33</f>
        <v>0.13714857488397625</v>
      </c>
      <c r="L38" s="143">
        <f>(1-EXP(LN(H38)/LOG($B$3,2)))*'SFR Levers &amp; Variables '!$D$12/'SFR Relationships'!$D$33</f>
        <v>0.13714857488397736</v>
      </c>
    </row>
    <row r="39" spans="1:12" x14ac:dyDescent="0.2">
      <c r="B39" s="6" t="s">
        <v>322</v>
      </c>
      <c r="C39" s="6">
        <v>233</v>
      </c>
      <c r="D39" s="6" t="s">
        <v>208</v>
      </c>
      <c r="E39" s="106">
        <f>VLOOKUP($B39,'SFR NOAK_72'!$A:$X,7,FALSE)/VLOOKUP($B39,'SFR FOAK_100'!$A:$X,7,FALSE)</f>
        <v>0.9571874823555343</v>
      </c>
      <c r="F39" s="76">
        <f>VLOOKUP($B39,'SFR NOAK_72'!$A:$X,12,FALSE)/VLOOKUP($B39,'SFR FOAK_100'!$A:$X,12,FALSE)</f>
        <v>0.73000000000000009</v>
      </c>
      <c r="G39" s="76">
        <f>VLOOKUP($B39,'SFR NOAK_72'!$A:$X,11,FALSE)/VLOOKUP($B39,'SFR FOAK_100'!$A:$X,11,FALSE)</f>
        <v>0.55000000000000027</v>
      </c>
      <c r="H39" s="76">
        <f>VLOOKUP($B39,'SFR NOAK_72'!$A:$X,10,FALSE)/VLOOKUP($B39,'SFR FOAK_100'!$A:$X,10,FALSE)</f>
        <v>0.5499999999999996</v>
      </c>
      <c r="I39" s="142">
        <v>0</v>
      </c>
      <c r="J39" s="76">
        <f>(1-EXP(LN(F39)/LOG($B$3,2)))*'SFR Levers &amp; Variables '!$D$12/'SFR Relationships'!$D$33</f>
        <v>9.9588665390629827E-2</v>
      </c>
      <c r="K39" s="76">
        <f>(1-EXP(LN(G39)/LOG($B$3,2)))*'SFR Levers &amp; Variables '!$D$12/'SFR Relationships'!$D$33</f>
        <v>0.18067872939935406</v>
      </c>
      <c r="L39" s="143">
        <f>(1-EXP(LN(H39)/LOG($B$3,2)))*'SFR Levers &amp; Variables '!$D$12/'SFR Relationships'!$D$33</f>
        <v>0.18067872939935437</v>
      </c>
    </row>
    <row r="40" spans="1:12" x14ac:dyDescent="0.2">
      <c r="B40" s="6" t="s">
        <v>323</v>
      </c>
      <c r="C40" s="6">
        <v>24</v>
      </c>
      <c r="D40" s="6" t="s">
        <v>209</v>
      </c>
      <c r="E40" s="106">
        <f>VLOOKUP($B40,'SFR NOAK_72'!$A:$X,7,FALSE)/VLOOKUP($B40,'SFR FOAK_100'!$A:$X,7,FALSE)</f>
        <v>0.95718748235553519</v>
      </c>
      <c r="F40" s="76">
        <f>VLOOKUP($B40,'SFR NOAK_72'!$A:$X,12,FALSE)/VLOOKUP($B40,'SFR FOAK_100'!$A:$X,12,FALSE)</f>
        <v>0.73000000000000009</v>
      </c>
      <c r="G40" s="76">
        <f>VLOOKUP($B40,'SFR NOAK_72'!$A:$X,11,FALSE)/VLOOKUP($B40,'SFR FOAK_100'!$A:$X,11,FALSE)</f>
        <v>0.55000000000000049</v>
      </c>
      <c r="H40" s="76">
        <f>VLOOKUP($B40,'SFR NOAK_72'!$A:$X,10,FALSE)/VLOOKUP($B40,'SFR FOAK_100'!$A:$X,10,FALSE)</f>
        <v>0.55000000000000149</v>
      </c>
      <c r="I40" s="142">
        <v>0</v>
      </c>
      <c r="J40" s="76">
        <f>(1-EXP(LN(F40)/LOG($B$3,2)))*'SFR Levers &amp; Variables '!$D$12/'SFR Relationships'!$D$33</f>
        <v>9.9588665390629827E-2</v>
      </c>
      <c r="K40" s="76">
        <f>(1-EXP(LN(G40)/LOG($B$3,2)))*'SFR Levers &amp; Variables '!$D$12/'SFR Relationships'!$D$33</f>
        <v>0.18067872939935392</v>
      </c>
      <c r="L40" s="143">
        <f>(1-EXP(LN(H40)/LOG($B$3,2)))*'SFR Levers &amp; Variables '!$D$12/'SFR Relationships'!$D$33</f>
        <v>0.1806787293993535</v>
      </c>
    </row>
    <row r="41" spans="1:12" x14ac:dyDescent="0.2">
      <c r="B41" s="6"/>
      <c r="C41" s="6">
        <v>25</v>
      </c>
      <c r="D41" s="6" t="s">
        <v>210</v>
      </c>
      <c r="E41" s="106"/>
      <c r="F41" s="76"/>
      <c r="G41" s="76"/>
      <c r="H41" s="76"/>
      <c r="I41" s="142">
        <v>0</v>
      </c>
      <c r="J41" s="76">
        <v>0</v>
      </c>
      <c r="K41" s="76">
        <v>0</v>
      </c>
      <c r="L41" s="143">
        <v>0</v>
      </c>
    </row>
    <row r="42" spans="1:12" x14ac:dyDescent="0.2">
      <c r="B42" s="6" t="s">
        <v>324</v>
      </c>
      <c r="C42" s="6">
        <v>26</v>
      </c>
      <c r="D42" s="6" t="s">
        <v>211</v>
      </c>
      <c r="E42" s="107">
        <f>VLOOKUP($B42,'SFR NOAK_72'!$A:$X,7,FALSE)/VLOOKUP($B42,'SFR FOAK_100'!$A:$X,7,FALSE)</f>
        <v>0.95718748235553264</v>
      </c>
      <c r="F42" s="108">
        <f>VLOOKUP($B42,'SFR NOAK_72'!$A:$X,12,FALSE)/VLOOKUP($B42,'SFR FOAK_100'!$A:$X,12,FALSE)</f>
        <v>0.72999999999999676</v>
      </c>
      <c r="G42" s="108">
        <f>VLOOKUP($B42,'SFR NOAK_72'!$A:$X,11,FALSE)/VLOOKUP($B42,'SFR FOAK_100'!$A:$X,11,FALSE)</f>
        <v>0.55000000000000271</v>
      </c>
      <c r="H42" s="108">
        <f>VLOOKUP($B42,'SFR NOAK_72'!$A:$X,10,FALSE)/VLOOKUP($B42,'SFR FOAK_100'!$A:$X,10,FALSE)</f>
        <v>0.55000000000000071</v>
      </c>
      <c r="I42" s="144">
        <v>0</v>
      </c>
      <c r="J42" s="145">
        <f>(1-EXP(LN(F42)/LOG($B$3,2)))*'SFR Levers &amp; Variables '!$D$12/'SFR Relationships'!$D$33</f>
        <v>9.9588665390631145E-2</v>
      </c>
      <c r="K42" s="145">
        <f>(1-EXP(LN(G42)/LOG($B$3,2)))*'SFR Levers &amp; Variables '!$D$12/'SFR Relationships'!$D$33</f>
        <v>0.18067872939935281</v>
      </c>
      <c r="L42" s="146">
        <f>(1-EXP(LN(H42)/LOG($B$3,2)))*'SFR Levers &amp; Variables '!$D$12/'SFR Relationships'!$D$33</f>
        <v>0.18067872939935381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2E0D8EB-75FD-E54A-9B50-6D57C43D831A}">
  <sheetPr>
    <tabColor theme="4"/>
  </sheetPr>
  <dimension ref="B1:J5"/>
  <sheetViews>
    <sheetView workbookViewId="0">
      <selection activeCell="G31" sqref="G31"/>
    </sheetView>
  </sheetViews>
  <sheetFormatPr baseColWidth="10" defaultColWidth="11" defaultRowHeight="16" x14ac:dyDescent="0.2"/>
  <cols>
    <col min="2" max="5" width="12.1640625" customWidth="1"/>
    <col min="6" max="6" width="13.83203125" bestFit="1" customWidth="1"/>
    <col min="7" max="7" width="11.5" bestFit="1" customWidth="1"/>
  </cols>
  <sheetData>
    <row r="1" spans="2:10" ht="34" x14ac:dyDescent="0.2">
      <c r="B1" s="415" t="s">
        <v>1555</v>
      </c>
      <c r="C1" s="415" t="s">
        <v>1554</v>
      </c>
      <c r="D1" s="415" t="s">
        <v>1554</v>
      </c>
      <c r="E1" s="415" t="s">
        <v>1554</v>
      </c>
    </row>
    <row r="2" spans="2:10" s="33" customFormat="1" ht="51" x14ac:dyDescent="0.2">
      <c r="B2" s="128" t="s">
        <v>327</v>
      </c>
      <c r="C2" s="128" t="s">
        <v>1582</v>
      </c>
      <c r="D2" s="128" t="s">
        <v>1583</v>
      </c>
      <c r="E2" s="128" t="s">
        <v>1584</v>
      </c>
      <c r="F2" s="128" t="s">
        <v>65</v>
      </c>
      <c r="G2" s="128" t="s">
        <v>328</v>
      </c>
      <c r="H2" s="128" t="s">
        <v>1</v>
      </c>
      <c r="I2" s="128" t="s">
        <v>171</v>
      </c>
      <c r="J2" s="128" t="s">
        <v>170</v>
      </c>
    </row>
    <row r="3" spans="2:10" x14ac:dyDescent="0.2">
      <c r="B3" s="15">
        <v>0</v>
      </c>
      <c r="C3" s="40">
        <v>0</v>
      </c>
      <c r="D3" s="76">
        <v>0</v>
      </c>
      <c r="E3" s="76">
        <v>0</v>
      </c>
      <c r="F3" s="99">
        <v>0.5</v>
      </c>
      <c r="G3" t="b">
        <v>1</v>
      </c>
      <c r="H3">
        <v>1</v>
      </c>
      <c r="I3" s="99">
        <v>0.5</v>
      </c>
      <c r="J3" s="99">
        <v>0</v>
      </c>
    </row>
    <row r="4" spans="2:10" x14ac:dyDescent="0.2">
      <c r="B4" s="15">
        <v>1</v>
      </c>
      <c r="C4" s="40">
        <v>2</v>
      </c>
      <c r="D4" s="76">
        <v>2</v>
      </c>
      <c r="E4" s="76">
        <v>2</v>
      </c>
      <c r="F4" s="99">
        <v>1</v>
      </c>
      <c r="G4" t="b">
        <v>0</v>
      </c>
      <c r="H4">
        <v>20</v>
      </c>
      <c r="I4" s="99">
        <v>1</v>
      </c>
      <c r="J4" s="99">
        <v>0.15</v>
      </c>
    </row>
    <row r="5" spans="2:10" x14ac:dyDescent="0.2">
      <c r="B5" s="15">
        <v>2</v>
      </c>
      <c r="C5" s="15"/>
      <c r="D5" s="76"/>
      <c r="E5" s="76"/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4E2F50C-7722-4643-BD04-27ECF0E8AC2A}">
  <sheetPr>
    <tabColor theme="4"/>
  </sheetPr>
  <dimension ref="A1:X862"/>
  <sheetViews>
    <sheetView workbookViewId="0">
      <selection activeCell="I38" sqref="I38"/>
    </sheetView>
  </sheetViews>
  <sheetFormatPr baseColWidth="10" defaultColWidth="11" defaultRowHeight="16" x14ac:dyDescent="0.2"/>
  <cols>
    <col min="3" max="3" width="40.6640625" bestFit="1" customWidth="1"/>
    <col min="5" max="5" width="14.6640625" bestFit="1" customWidth="1"/>
    <col min="7" max="7" width="20.6640625" bestFit="1" customWidth="1"/>
    <col min="8" max="8" width="11.6640625" bestFit="1" customWidth="1"/>
    <col min="10" max="10" width="14.33203125" bestFit="1" customWidth="1"/>
    <col min="11" max="11" width="13.33203125" bestFit="1" customWidth="1"/>
    <col min="12" max="12" width="15.6640625" bestFit="1" customWidth="1"/>
    <col min="19" max="19" width="13.6640625" bestFit="1" customWidth="1"/>
  </cols>
  <sheetData>
    <row r="1" spans="1:24" x14ac:dyDescent="0.2">
      <c r="B1" t="s">
        <v>329</v>
      </c>
      <c r="C1" t="s">
        <v>330</v>
      </c>
      <c r="D1" t="s">
        <v>331</v>
      </c>
      <c r="E1" t="s">
        <v>332</v>
      </c>
      <c r="F1" t="s">
        <v>333</v>
      </c>
      <c r="G1" t="s">
        <v>334</v>
      </c>
      <c r="H1" t="s">
        <v>335</v>
      </c>
      <c r="I1" t="s">
        <v>336</v>
      </c>
      <c r="J1" t="s">
        <v>200</v>
      </c>
      <c r="K1" t="s">
        <v>199</v>
      </c>
      <c r="L1" t="s">
        <v>337</v>
      </c>
      <c r="M1" t="s">
        <v>338</v>
      </c>
      <c r="N1" t="s">
        <v>339</v>
      </c>
      <c r="O1" t="s">
        <v>340</v>
      </c>
      <c r="P1" t="s">
        <v>341</v>
      </c>
      <c r="Q1" t="s">
        <v>342</v>
      </c>
      <c r="R1" t="s">
        <v>343</v>
      </c>
      <c r="S1" t="s">
        <v>344</v>
      </c>
      <c r="T1" t="s">
        <v>345</v>
      </c>
      <c r="U1" t="s">
        <v>346</v>
      </c>
      <c r="V1" t="s">
        <v>347</v>
      </c>
      <c r="W1" t="s">
        <v>348</v>
      </c>
      <c r="X1" t="s">
        <v>349</v>
      </c>
    </row>
    <row r="2" spans="1:24" x14ac:dyDescent="0.2">
      <c r="A2" t="s">
        <v>350</v>
      </c>
      <c r="B2">
        <v>0</v>
      </c>
      <c r="C2" t="s">
        <v>351</v>
      </c>
      <c r="D2">
        <v>0</v>
      </c>
      <c r="E2">
        <v>0</v>
      </c>
      <c r="F2">
        <v>0</v>
      </c>
      <c r="G2">
        <v>2173895110.6294699</v>
      </c>
      <c r="H2">
        <v>0</v>
      </c>
      <c r="I2">
        <v>0</v>
      </c>
      <c r="J2">
        <v>17968217.876548</v>
      </c>
      <c r="K2">
        <v>930024995.29665804</v>
      </c>
      <c r="L2">
        <v>413974410.82968497</v>
      </c>
      <c r="M2">
        <v>3517894516.7558198</v>
      </c>
      <c r="N2">
        <v>0</v>
      </c>
      <c r="O2">
        <v>0</v>
      </c>
      <c r="P2">
        <v>787</v>
      </c>
      <c r="Q2">
        <v>0</v>
      </c>
      <c r="R2">
        <v>0</v>
      </c>
      <c r="S2">
        <v>1</v>
      </c>
      <c r="T2">
        <v>1</v>
      </c>
      <c r="U2">
        <v>100</v>
      </c>
      <c r="V2">
        <v>0.55000000000000004</v>
      </c>
      <c r="W2">
        <v>0.73</v>
      </c>
      <c r="X2">
        <v>0.95718748235553297</v>
      </c>
    </row>
    <row r="3" spans="1:24" x14ac:dyDescent="0.2">
      <c r="A3" t="s">
        <v>325</v>
      </c>
      <c r="B3">
        <v>0</v>
      </c>
      <c r="C3" t="s">
        <v>352</v>
      </c>
      <c r="D3">
        <v>0</v>
      </c>
      <c r="E3">
        <v>0</v>
      </c>
      <c r="F3">
        <v>0</v>
      </c>
      <c r="G3">
        <v>1261832243.78247</v>
      </c>
      <c r="H3">
        <v>0</v>
      </c>
      <c r="I3">
        <v>0</v>
      </c>
      <c r="J3">
        <v>13212753.763255799</v>
      </c>
      <c r="K3">
        <v>684308290.85186505</v>
      </c>
      <c r="L3">
        <v>223442177.262189</v>
      </c>
      <c r="M3">
        <v>2169582711.8965302</v>
      </c>
      <c r="N3">
        <v>0</v>
      </c>
      <c r="O3">
        <v>0</v>
      </c>
      <c r="P3">
        <v>786</v>
      </c>
      <c r="Q3">
        <v>0</v>
      </c>
      <c r="R3">
        <v>4420</v>
      </c>
      <c r="S3">
        <v>1</v>
      </c>
      <c r="T3">
        <v>1</v>
      </c>
      <c r="U3">
        <v>100</v>
      </c>
      <c r="V3">
        <v>0.55000000000000004</v>
      </c>
      <c r="W3">
        <v>0.73</v>
      </c>
      <c r="X3">
        <v>0.95718748235553297</v>
      </c>
    </row>
    <row r="4" spans="1:24" x14ac:dyDescent="0.2">
      <c r="A4" t="s">
        <v>321</v>
      </c>
      <c r="B4" t="s">
        <v>353</v>
      </c>
      <c r="C4" t="s">
        <v>353</v>
      </c>
      <c r="D4">
        <v>0</v>
      </c>
      <c r="E4">
        <v>0</v>
      </c>
      <c r="F4">
        <v>0</v>
      </c>
      <c r="G4">
        <v>86399112.5217572</v>
      </c>
      <c r="H4">
        <v>0</v>
      </c>
      <c r="I4">
        <v>0</v>
      </c>
      <c r="J4">
        <v>6503588.39193126</v>
      </c>
      <c r="K4">
        <v>325370694.52028</v>
      </c>
      <c r="L4">
        <v>170130982.03051999</v>
      </c>
      <c r="M4">
        <v>581900789.07255805</v>
      </c>
      <c r="N4">
        <v>0</v>
      </c>
      <c r="O4">
        <v>0</v>
      </c>
      <c r="P4">
        <v>563</v>
      </c>
      <c r="Q4">
        <v>0</v>
      </c>
      <c r="R4">
        <v>0</v>
      </c>
      <c r="S4">
        <v>1</v>
      </c>
      <c r="T4">
        <v>1</v>
      </c>
      <c r="U4">
        <v>100</v>
      </c>
      <c r="V4">
        <v>0.55000000000000004</v>
      </c>
      <c r="W4">
        <v>0.73</v>
      </c>
      <c r="X4">
        <v>0.95718748235553297</v>
      </c>
    </row>
    <row r="5" spans="1:24" x14ac:dyDescent="0.2">
      <c r="A5" t="s">
        <v>354</v>
      </c>
      <c r="B5" t="s">
        <v>355</v>
      </c>
      <c r="C5" t="s">
        <v>355</v>
      </c>
      <c r="D5">
        <v>0</v>
      </c>
      <c r="E5">
        <v>0</v>
      </c>
      <c r="F5">
        <v>0</v>
      </c>
      <c r="G5">
        <v>766614.13827886502</v>
      </c>
      <c r="H5">
        <v>0</v>
      </c>
      <c r="I5">
        <v>0</v>
      </c>
      <c r="J5">
        <v>534037.03271678498</v>
      </c>
      <c r="K5">
        <v>24351275.562629599</v>
      </c>
      <c r="L5">
        <v>22083586.006471898</v>
      </c>
      <c r="M5">
        <v>47201475.707380399</v>
      </c>
      <c r="N5">
        <v>0</v>
      </c>
      <c r="O5">
        <v>0</v>
      </c>
      <c r="P5">
        <v>4</v>
      </c>
      <c r="Q5">
        <v>0</v>
      </c>
      <c r="R5">
        <v>0</v>
      </c>
      <c r="S5">
        <v>1</v>
      </c>
      <c r="T5">
        <v>1</v>
      </c>
      <c r="U5">
        <v>100</v>
      </c>
      <c r="V5">
        <v>0.55000000000000004</v>
      </c>
      <c r="W5">
        <v>0.73</v>
      </c>
      <c r="X5">
        <v>0.95718748235553297</v>
      </c>
    </row>
    <row r="6" spans="1:24" x14ac:dyDescent="0.2">
      <c r="A6" t="s">
        <v>356</v>
      </c>
      <c r="B6" t="s">
        <v>355</v>
      </c>
      <c r="C6" t="s">
        <v>357</v>
      </c>
      <c r="D6">
        <v>0</v>
      </c>
      <c r="E6">
        <v>0</v>
      </c>
      <c r="F6">
        <v>0</v>
      </c>
      <c r="G6">
        <v>452504.28267992899</v>
      </c>
      <c r="H6">
        <v>0</v>
      </c>
      <c r="I6">
        <v>0</v>
      </c>
      <c r="J6">
        <v>92826.513750535596</v>
      </c>
      <c r="K6">
        <v>4513398.2356679896</v>
      </c>
      <c r="L6">
        <v>4522407.9539484596</v>
      </c>
      <c r="M6">
        <v>9488310.4722963907</v>
      </c>
      <c r="N6">
        <v>0</v>
      </c>
      <c r="O6">
        <v>0</v>
      </c>
      <c r="P6">
        <v>1</v>
      </c>
      <c r="Q6">
        <v>0</v>
      </c>
      <c r="R6">
        <v>0</v>
      </c>
      <c r="S6">
        <v>1</v>
      </c>
      <c r="T6">
        <v>1</v>
      </c>
      <c r="U6">
        <v>100</v>
      </c>
      <c r="V6">
        <v>0.55000000000000004</v>
      </c>
      <c r="W6">
        <v>0.73</v>
      </c>
      <c r="X6">
        <v>0.95718748235553297</v>
      </c>
    </row>
    <row r="7" spans="1:24" x14ac:dyDescent="0.2">
      <c r="A7" t="s">
        <v>358</v>
      </c>
      <c r="B7" t="s">
        <v>355</v>
      </c>
      <c r="C7" t="s">
        <v>359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48076.673256492497</v>
      </c>
      <c r="K7">
        <v>2071076.4648850299</v>
      </c>
      <c r="L7">
        <v>2047692.72707871</v>
      </c>
      <c r="M7">
        <v>4118769.1919637402</v>
      </c>
      <c r="N7">
        <v>0</v>
      </c>
      <c r="O7">
        <v>0</v>
      </c>
      <c r="P7">
        <v>1</v>
      </c>
      <c r="Q7">
        <v>0</v>
      </c>
      <c r="R7">
        <v>0</v>
      </c>
      <c r="S7">
        <v>1</v>
      </c>
      <c r="T7">
        <v>1</v>
      </c>
      <c r="U7">
        <v>100</v>
      </c>
      <c r="V7">
        <v>0.55000000000000004</v>
      </c>
      <c r="W7">
        <v>0.73</v>
      </c>
      <c r="X7">
        <v>0.95718748235553297</v>
      </c>
    </row>
    <row r="8" spans="1:24" x14ac:dyDescent="0.2">
      <c r="A8" t="s">
        <v>360</v>
      </c>
      <c r="B8" t="s">
        <v>355</v>
      </c>
      <c r="C8" t="s">
        <v>361</v>
      </c>
      <c r="D8">
        <v>0</v>
      </c>
      <c r="E8">
        <v>0</v>
      </c>
      <c r="F8">
        <v>0</v>
      </c>
      <c r="G8">
        <v>314109.85559893498</v>
      </c>
      <c r="H8">
        <v>0</v>
      </c>
      <c r="I8">
        <v>0</v>
      </c>
      <c r="J8">
        <v>393133.84570975701</v>
      </c>
      <c r="K8">
        <v>17766800.862076499</v>
      </c>
      <c r="L8">
        <v>15513485.3254447</v>
      </c>
      <c r="M8">
        <v>33594396.043120198</v>
      </c>
      <c r="N8">
        <v>0</v>
      </c>
      <c r="O8">
        <v>0</v>
      </c>
      <c r="P8">
        <v>2</v>
      </c>
      <c r="Q8">
        <v>0</v>
      </c>
      <c r="R8">
        <v>0</v>
      </c>
      <c r="S8">
        <v>1</v>
      </c>
      <c r="T8">
        <v>1</v>
      </c>
      <c r="U8">
        <v>100</v>
      </c>
      <c r="V8">
        <v>0.55000000000000004</v>
      </c>
      <c r="W8">
        <v>0.73</v>
      </c>
      <c r="X8">
        <v>0.95718748235553297</v>
      </c>
    </row>
    <row r="9" spans="1:24" x14ac:dyDescent="0.2">
      <c r="A9" t="s">
        <v>362</v>
      </c>
      <c r="B9" t="s">
        <v>355</v>
      </c>
      <c r="C9" t="s">
        <v>363</v>
      </c>
      <c r="D9">
        <v>0</v>
      </c>
      <c r="E9">
        <v>0</v>
      </c>
      <c r="F9">
        <v>0</v>
      </c>
      <c r="G9">
        <v>314109.85559893498</v>
      </c>
      <c r="H9">
        <v>0</v>
      </c>
      <c r="I9">
        <v>0</v>
      </c>
      <c r="J9">
        <v>393133.84570975701</v>
      </c>
      <c r="K9">
        <v>17766800.862076499</v>
      </c>
      <c r="L9">
        <v>15513485.3254447</v>
      </c>
      <c r="M9">
        <v>33594396.043120198</v>
      </c>
      <c r="N9">
        <v>0</v>
      </c>
      <c r="O9">
        <v>0</v>
      </c>
      <c r="P9">
        <v>3</v>
      </c>
      <c r="Q9">
        <v>0</v>
      </c>
      <c r="R9">
        <v>0</v>
      </c>
      <c r="S9">
        <v>1</v>
      </c>
      <c r="T9">
        <v>1</v>
      </c>
      <c r="U9">
        <v>100</v>
      </c>
      <c r="V9">
        <v>0.55000000000000004</v>
      </c>
      <c r="W9">
        <v>0.73</v>
      </c>
      <c r="X9">
        <v>0.95718748235553297</v>
      </c>
    </row>
    <row r="10" spans="1:24" x14ac:dyDescent="0.2">
      <c r="A10" t="s">
        <v>364</v>
      </c>
      <c r="B10" t="s">
        <v>355</v>
      </c>
      <c r="C10" t="s">
        <v>365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146360.41152543799</v>
      </c>
      <c r="K10">
        <v>6270986.8642279897</v>
      </c>
      <c r="L10">
        <v>2443381.6818316402</v>
      </c>
      <c r="M10">
        <v>8714368.5460596308</v>
      </c>
      <c r="N10">
        <v>0</v>
      </c>
      <c r="O10">
        <v>0</v>
      </c>
      <c r="P10">
        <v>5</v>
      </c>
      <c r="Q10">
        <v>0</v>
      </c>
      <c r="R10">
        <v>0</v>
      </c>
      <c r="S10">
        <v>1</v>
      </c>
      <c r="T10">
        <v>1</v>
      </c>
      <c r="U10">
        <v>100</v>
      </c>
      <c r="V10">
        <v>0.55000000000000004</v>
      </c>
      <c r="W10">
        <v>0.73</v>
      </c>
      <c r="X10">
        <v>0.95718748235553297</v>
      </c>
    </row>
    <row r="11" spans="1:24" x14ac:dyDescent="0.2">
      <c r="A11" t="s">
        <v>366</v>
      </c>
      <c r="B11" t="s">
        <v>355</v>
      </c>
      <c r="C11" t="s">
        <v>367</v>
      </c>
      <c r="D11">
        <v>0</v>
      </c>
      <c r="E11">
        <v>0</v>
      </c>
      <c r="F11">
        <v>0</v>
      </c>
      <c r="G11">
        <v>0</v>
      </c>
      <c r="H11">
        <v>1</v>
      </c>
      <c r="I11" t="s">
        <v>368</v>
      </c>
      <c r="J11">
        <v>39679.294406027402</v>
      </c>
      <c r="K11">
        <v>1620957.71617329</v>
      </c>
      <c r="L11">
        <v>115517.639916392</v>
      </c>
      <c r="M11">
        <v>1736475.35608968</v>
      </c>
      <c r="N11">
        <v>0</v>
      </c>
      <c r="O11">
        <v>0</v>
      </c>
      <c r="P11">
        <v>1</v>
      </c>
      <c r="Q11">
        <v>0</v>
      </c>
      <c r="R11">
        <v>0</v>
      </c>
      <c r="S11">
        <v>1</v>
      </c>
      <c r="T11">
        <v>1</v>
      </c>
      <c r="U11">
        <v>100</v>
      </c>
      <c r="V11">
        <v>0.55000000000000004</v>
      </c>
      <c r="W11">
        <v>0.73</v>
      </c>
      <c r="X11">
        <v>0.95718748235553297</v>
      </c>
    </row>
    <row r="12" spans="1:24" x14ac:dyDescent="0.2">
      <c r="A12" t="s">
        <v>369</v>
      </c>
      <c r="B12" t="s">
        <v>355</v>
      </c>
      <c r="C12" t="s">
        <v>370</v>
      </c>
      <c r="D12">
        <v>0</v>
      </c>
      <c r="E12">
        <v>0</v>
      </c>
      <c r="F12">
        <v>0</v>
      </c>
      <c r="G12">
        <v>0</v>
      </c>
      <c r="H12">
        <v>120000</v>
      </c>
      <c r="I12" t="s">
        <v>371</v>
      </c>
      <c r="J12">
        <v>6802.1292192888004</v>
      </c>
      <c r="K12">
        <v>316617.61882096302</v>
      </c>
      <c r="L12">
        <v>331454.06003152998</v>
      </c>
      <c r="M12">
        <v>648071.67885249294</v>
      </c>
      <c r="N12">
        <v>0</v>
      </c>
      <c r="O12">
        <v>0</v>
      </c>
      <c r="P12">
        <v>1</v>
      </c>
      <c r="Q12">
        <v>0</v>
      </c>
      <c r="R12">
        <v>0</v>
      </c>
      <c r="S12">
        <v>1</v>
      </c>
      <c r="T12">
        <v>1</v>
      </c>
      <c r="U12">
        <v>100</v>
      </c>
      <c r="V12">
        <v>0.55000000000000004</v>
      </c>
      <c r="W12">
        <v>0.73</v>
      </c>
      <c r="X12">
        <v>0.95718748235553297</v>
      </c>
    </row>
    <row r="13" spans="1:24" x14ac:dyDescent="0.2">
      <c r="A13" t="s">
        <v>372</v>
      </c>
      <c r="B13" t="s">
        <v>355</v>
      </c>
      <c r="C13" t="s">
        <v>373</v>
      </c>
      <c r="D13">
        <v>0</v>
      </c>
      <c r="E13">
        <v>0</v>
      </c>
      <c r="F13">
        <v>0</v>
      </c>
      <c r="G13">
        <v>0</v>
      </c>
      <c r="H13">
        <v>200000</v>
      </c>
      <c r="I13" t="s">
        <v>371</v>
      </c>
      <c r="J13">
        <v>90695.885431221803</v>
      </c>
      <c r="K13">
        <v>3905977.2877797098</v>
      </c>
      <c r="L13">
        <v>1847255.9850315501</v>
      </c>
      <c r="M13">
        <v>5753233.2728112601</v>
      </c>
      <c r="N13">
        <v>0</v>
      </c>
      <c r="O13">
        <v>0</v>
      </c>
      <c r="P13">
        <v>1</v>
      </c>
      <c r="Q13">
        <v>0</v>
      </c>
      <c r="R13">
        <v>0</v>
      </c>
      <c r="S13">
        <v>1</v>
      </c>
      <c r="T13">
        <v>1</v>
      </c>
      <c r="U13">
        <v>100</v>
      </c>
      <c r="V13">
        <v>0.55000000000000004</v>
      </c>
      <c r="W13">
        <v>0.73</v>
      </c>
      <c r="X13">
        <v>0.95718748235553297</v>
      </c>
    </row>
    <row r="14" spans="1:24" x14ac:dyDescent="0.2">
      <c r="A14" t="s">
        <v>374</v>
      </c>
      <c r="B14" t="s">
        <v>355</v>
      </c>
      <c r="C14" t="s">
        <v>375</v>
      </c>
      <c r="D14">
        <v>0</v>
      </c>
      <c r="E14">
        <v>0</v>
      </c>
      <c r="F14">
        <v>0</v>
      </c>
      <c r="G14">
        <v>0</v>
      </c>
      <c r="H14">
        <v>54000</v>
      </c>
      <c r="I14" t="s">
        <v>371</v>
      </c>
      <c r="J14">
        <v>9183.1024689002898</v>
      </c>
      <c r="K14">
        <v>427434.24145402102</v>
      </c>
      <c r="L14">
        <v>149153.996852162</v>
      </c>
      <c r="M14">
        <v>576588.23830618395</v>
      </c>
      <c r="N14">
        <v>0</v>
      </c>
      <c r="O14">
        <v>0</v>
      </c>
      <c r="P14">
        <v>1</v>
      </c>
      <c r="Q14">
        <v>0</v>
      </c>
      <c r="R14">
        <v>0</v>
      </c>
      <c r="S14">
        <v>1</v>
      </c>
      <c r="T14">
        <v>1</v>
      </c>
      <c r="U14">
        <v>100</v>
      </c>
      <c r="V14">
        <v>0.55000000000000004</v>
      </c>
      <c r="W14">
        <v>0.73</v>
      </c>
      <c r="X14">
        <v>0.95718748235553297</v>
      </c>
    </row>
    <row r="15" spans="1:24" x14ac:dyDescent="0.2">
      <c r="A15" t="s">
        <v>376</v>
      </c>
      <c r="B15" t="s">
        <v>355</v>
      </c>
      <c r="C15" t="s">
        <v>377</v>
      </c>
      <c r="D15">
        <v>0</v>
      </c>
      <c r="E15">
        <v>0</v>
      </c>
      <c r="F15">
        <v>0</v>
      </c>
      <c r="G15">
        <v>314109.85559893498</v>
      </c>
      <c r="H15">
        <v>0</v>
      </c>
      <c r="I15">
        <v>0</v>
      </c>
      <c r="J15">
        <v>246773.43418431899</v>
      </c>
      <c r="K15">
        <v>11495813.9978485</v>
      </c>
      <c r="L15">
        <v>13070103.6436131</v>
      </c>
      <c r="M15">
        <v>24880027.497060601</v>
      </c>
      <c r="N15">
        <v>0</v>
      </c>
      <c r="O15">
        <v>0</v>
      </c>
      <c r="P15">
        <v>1</v>
      </c>
      <c r="Q15">
        <v>0</v>
      </c>
      <c r="R15">
        <v>0</v>
      </c>
      <c r="S15">
        <v>1</v>
      </c>
      <c r="T15">
        <v>1</v>
      </c>
      <c r="U15">
        <v>100</v>
      </c>
      <c r="V15">
        <v>0.55000000000000004</v>
      </c>
      <c r="W15">
        <v>0.73</v>
      </c>
      <c r="X15">
        <v>0.95718748235553297</v>
      </c>
    </row>
    <row r="16" spans="1:24" x14ac:dyDescent="0.2">
      <c r="A16" t="s">
        <v>221</v>
      </c>
      <c r="B16" t="s">
        <v>222</v>
      </c>
      <c r="C16" t="s">
        <v>222</v>
      </c>
      <c r="D16">
        <v>0</v>
      </c>
      <c r="E16">
        <v>0</v>
      </c>
      <c r="F16">
        <v>0</v>
      </c>
      <c r="G16">
        <v>62914861.399865799</v>
      </c>
      <c r="H16">
        <v>0</v>
      </c>
      <c r="I16">
        <v>0</v>
      </c>
      <c r="J16">
        <v>2981307.1642530402</v>
      </c>
      <c r="K16">
        <v>145397025.47051901</v>
      </c>
      <c r="L16">
        <v>60816036.731282704</v>
      </c>
      <c r="M16">
        <v>269127923.60166699</v>
      </c>
      <c r="N16">
        <v>0</v>
      </c>
      <c r="O16">
        <v>0</v>
      </c>
      <c r="P16">
        <v>50</v>
      </c>
      <c r="Q16">
        <v>0</v>
      </c>
      <c r="R16">
        <v>0</v>
      </c>
      <c r="S16">
        <v>1</v>
      </c>
      <c r="T16">
        <v>1</v>
      </c>
      <c r="U16">
        <v>100</v>
      </c>
      <c r="V16">
        <v>0.55000000000000004</v>
      </c>
      <c r="W16">
        <v>0.73</v>
      </c>
      <c r="X16">
        <v>0.95718748235553297</v>
      </c>
    </row>
    <row r="17" spans="1:24" x14ac:dyDescent="0.2">
      <c r="A17" t="s">
        <v>378</v>
      </c>
      <c r="B17" t="s">
        <v>222</v>
      </c>
      <c r="C17" t="s">
        <v>379</v>
      </c>
      <c r="D17">
        <v>0</v>
      </c>
      <c r="E17">
        <v>0</v>
      </c>
      <c r="F17">
        <v>0</v>
      </c>
      <c r="G17">
        <v>61592210.439717099</v>
      </c>
      <c r="H17">
        <v>0</v>
      </c>
      <c r="I17">
        <v>0</v>
      </c>
      <c r="J17">
        <v>2886866.28905791</v>
      </c>
      <c r="K17">
        <v>140303087.49163699</v>
      </c>
      <c r="L17">
        <v>58777667.398340397</v>
      </c>
      <c r="M17">
        <v>260672965.32969499</v>
      </c>
      <c r="N17">
        <v>0</v>
      </c>
      <c r="O17">
        <v>0</v>
      </c>
      <c r="P17">
        <v>33</v>
      </c>
      <c r="Q17">
        <v>0</v>
      </c>
      <c r="R17">
        <v>0</v>
      </c>
      <c r="S17">
        <v>1</v>
      </c>
      <c r="T17">
        <v>1</v>
      </c>
      <c r="U17">
        <v>100</v>
      </c>
      <c r="V17">
        <v>0.55000000000000004</v>
      </c>
      <c r="W17">
        <v>0.73</v>
      </c>
      <c r="X17">
        <v>0.95718748235553297</v>
      </c>
    </row>
    <row r="18" spans="1:24" x14ac:dyDescent="0.2">
      <c r="A18" t="s">
        <v>380</v>
      </c>
      <c r="B18" t="s">
        <v>379</v>
      </c>
      <c r="C18" t="s">
        <v>381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197711.318288779</v>
      </c>
      <c r="K18">
        <v>9974042.2599636093</v>
      </c>
      <c r="L18">
        <v>9591470.9820188992</v>
      </c>
      <c r="M18">
        <v>19565513.241982501</v>
      </c>
      <c r="N18">
        <v>0</v>
      </c>
      <c r="O18">
        <v>0</v>
      </c>
      <c r="P18">
        <v>9</v>
      </c>
      <c r="Q18">
        <v>0</v>
      </c>
      <c r="R18">
        <v>0</v>
      </c>
      <c r="S18">
        <v>1</v>
      </c>
      <c r="T18">
        <v>1</v>
      </c>
      <c r="U18">
        <v>100</v>
      </c>
      <c r="V18">
        <v>0.55000000000000004</v>
      </c>
      <c r="W18">
        <v>0.73</v>
      </c>
      <c r="X18">
        <v>0.95718748235553297</v>
      </c>
    </row>
    <row r="19" spans="1:24" x14ac:dyDescent="0.2">
      <c r="A19" t="s">
        <v>382</v>
      </c>
      <c r="B19" t="s">
        <v>381</v>
      </c>
      <c r="C19" t="s">
        <v>383</v>
      </c>
      <c r="D19">
        <v>1</v>
      </c>
      <c r="E19">
        <v>0</v>
      </c>
      <c r="F19">
        <v>0</v>
      </c>
      <c r="G19">
        <v>0</v>
      </c>
      <c r="H19">
        <v>11000</v>
      </c>
      <c r="I19" t="s">
        <v>384</v>
      </c>
      <c r="J19">
        <v>12692.2935571909</v>
      </c>
      <c r="K19">
        <v>649051.57878014306</v>
      </c>
      <c r="L19">
        <v>81977.966085759297</v>
      </c>
      <c r="M19">
        <v>731029.54486590205</v>
      </c>
      <c r="N19" t="s">
        <v>383</v>
      </c>
      <c r="O19" t="s">
        <v>385</v>
      </c>
      <c r="P19">
        <v>1</v>
      </c>
      <c r="Q19">
        <v>0</v>
      </c>
      <c r="R19">
        <v>0</v>
      </c>
      <c r="S19">
        <v>1</v>
      </c>
      <c r="T19">
        <v>1</v>
      </c>
      <c r="U19">
        <v>100</v>
      </c>
      <c r="V19">
        <v>0.55000000000000004</v>
      </c>
      <c r="W19">
        <v>0.73</v>
      </c>
      <c r="X19">
        <v>0.95718748235553297</v>
      </c>
    </row>
    <row r="20" spans="1:24" x14ac:dyDescent="0.2">
      <c r="A20" t="s">
        <v>386</v>
      </c>
      <c r="B20" t="s">
        <v>381</v>
      </c>
      <c r="C20" t="s">
        <v>387</v>
      </c>
      <c r="D20">
        <v>1</v>
      </c>
      <c r="E20">
        <v>0</v>
      </c>
      <c r="F20">
        <v>0</v>
      </c>
      <c r="G20">
        <v>0</v>
      </c>
      <c r="H20">
        <v>2700</v>
      </c>
      <c r="I20" t="s">
        <v>388</v>
      </c>
      <c r="J20">
        <v>115714.15686237199</v>
      </c>
      <c r="K20">
        <v>5919826.6037095301</v>
      </c>
      <c r="L20">
        <v>6829086.3894525301</v>
      </c>
      <c r="M20">
        <v>12748912.993162001</v>
      </c>
      <c r="N20" t="s">
        <v>387</v>
      </c>
      <c r="O20" t="s">
        <v>389</v>
      </c>
      <c r="P20">
        <v>1</v>
      </c>
      <c r="Q20">
        <v>0</v>
      </c>
      <c r="R20">
        <v>0</v>
      </c>
      <c r="S20">
        <v>1</v>
      </c>
      <c r="T20">
        <v>1</v>
      </c>
      <c r="U20">
        <v>100</v>
      </c>
      <c r="V20">
        <v>0.55000000000000004</v>
      </c>
      <c r="W20">
        <v>0.73</v>
      </c>
      <c r="X20">
        <v>0.95718748235553297</v>
      </c>
    </row>
    <row r="21" spans="1:24" x14ac:dyDescent="0.2">
      <c r="A21" t="s">
        <v>390</v>
      </c>
      <c r="B21" t="s">
        <v>381</v>
      </c>
      <c r="C21" t="s">
        <v>391</v>
      </c>
      <c r="D21">
        <v>1</v>
      </c>
      <c r="E21">
        <v>0</v>
      </c>
      <c r="F21">
        <v>0</v>
      </c>
      <c r="G21">
        <v>0</v>
      </c>
      <c r="H21">
        <v>8400</v>
      </c>
      <c r="I21" t="s">
        <v>371</v>
      </c>
      <c r="J21">
        <v>33230.732220019498</v>
      </c>
      <c r="K21">
        <v>1438854.8007549399</v>
      </c>
      <c r="L21">
        <v>1705211.13886052</v>
      </c>
      <c r="M21">
        <v>3144065.9396154601</v>
      </c>
      <c r="N21" t="s">
        <v>392</v>
      </c>
      <c r="O21" t="s">
        <v>393</v>
      </c>
      <c r="P21">
        <v>1</v>
      </c>
      <c r="Q21">
        <v>0</v>
      </c>
      <c r="R21">
        <v>0</v>
      </c>
      <c r="S21">
        <v>1</v>
      </c>
      <c r="T21">
        <v>1</v>
      </c>
      <c r="U21">
        <v>100</v>
      </c>
      <c r="V21">
        <v>0.55000000000000004</v>
      </c>
      <c r="W21">
        <v>0.73</v>
      </c>
      <c r="X21">
        <v>0.95718748235553297</v>
      </c>
    </row>
    <row r="22" spans="1:24" x14ac:dyDescent="0.2">
      <c r="A22" t="s">
        <v>394</v>
      </c>
      <c r="B22" t="s">
        <v>381</v>
      </c>
      <c r="C22" t="s">
        <v>395</v>
      </c>
      <c r="D22">
        <v>1</v>
      </c>
      <c r="E22">
        <v>0</v>
      </c>
      <c r="F22">
        <v>0</v>
      </c>
      <c r="G22">
        <v>0</v>
      </c>
      <c r="H22">
        <v>3</v>
      </c>
      <c r="I22" t="s">
        <v>388</v>
      </c>
      <c r="J22">
        <v>1508.2400788344501</v>
      </c>
      <c r="K22">
        <v>78917.524785465997</v>
      </c>
      <c r="L22">
        <v>35280.843715620198</v>
      </c>
      <c r="M22">
        <v>114198.36850108601</v>
      </c>
      <c r="N22" t="s">
        <v>395</v>
      </c>
      <c r="O22" t="s">
        <v>393</v>
      </c>
      <c r="P22">
        <v>1</v>
      </c>
      <c r="Q22">
        <v>0</v>
      </c>
      <c r="R22">
        <v>0</v>
      </c>
      <c r="S22">
        <v>1</v>
      </c>
      <c r="T22">
        <v>1</v>
      </c>
      <c r="U22">
        <v>100</v>
      </c>
      <c r="V22">
        <v>0.55000000000000004</v>
      </c>
      <c r="W22">
        <v>0.73</v>
      </c>
      <c r="X22">
        <v>0.95718748235553297</v>
      </c>
    </row>
    <row r="23" spans="1:24" x14ac:dyDescent="0.2">
      <c r="A23" t="s">
        <v>396</v>
      </c>
      <c r="B23" t="s">
        <v>381</v>
      </c>
      <c r="C23" t="s">
        <v>397</v>
      </c>
      <c r="D23">
        <v>1</v>
      </c>
      <c r="E23">
        <v>0</v>
      </c>
      <c r="F23">
        <v>0</v>
      </c>
      <c r="G23">
        <v>0</v>
      </c>
      <c r="H23">
        <v>22500</v>
      </c>
      <c r="I23" t="s">
        <v>384</v>
      </c>
      <c r="J23">
        <v>741.75741576145901</v>
      </c>
      <c r="K23">
        <v>29846.9373302737</v>
      </c>
      <c r="L23">
        <v>15091.3982986639</v>
      </c>
      <c r="M23">
        <v>44938.335628937602</v>
      </c>
      <c r="N23" t="s">
        <v>398</v>
      </c>
      <c r="O23" t="s">
        <v>393</v>
      </c>
      <c r="P23">
        <v>1</v>
      </c>
      <c r="Q23">
        <v>0</v>
      </c>
      <c r="R23">
        <v>0</v>
      </c>
      <c r="S23">
        <v>1</v>
      </c>
      <c r="T23">
        <v>1</v>
      </c>
      <c r="U23">
        <v>100</v>
      </c>
      <c r="V23">
        <v>0.55000000000000004</v>
      </c>
      <c r="W23">
        <v>0.73</v>
      </c>
      <c r="X23">
        <v>0.95718748235553297</v>
      </c>
    </row>
    <row r="24" spans="1:24" x14ac:dyDescent="0.2">
      <c r="A24" t="s">
        <v>399</v>
      </c>
      <c r="B24" t="s">
        <v>381</v>
      </c>
      <c r="C24" t="s">
        <v>400</v>
      </c>
      <c r="D24">
        <v>1</v>
      </c>
      <c r="E24">
        <v>0</v>
      </c>
      <c r="F24">
        <v>0</v>
      </c>
      <c r="G24">
        <v>0</v>
      </c>
      <c r="H24">
        <v>6200</v>
      </c>
      <c r="I24" t="s">
        <v>401</v>
      </c>
      <c r="J24">
        <v>30659.3065139582</v>
      </c>
      <c r="K24">
        <v>1695680.10571909</v>
      </c>
      <c r="L24">
        <v>837479.44900988403</v>
      </c>
      <c r="M24">
        <v>2533159.5547289802</v>
      </c>
      <c r="N24" t="s">
        <v>398</v>
      </c>
      <c r="O24" t="s">
        <v>393</v>
      </c>
      <c r="P24">
        <v>1</v>
      </c>
      <c r="Q24">
        <v>0</v>
      </c>
      <c r="R24">
        <v>0</v>
      </c>
      <c r="S24">
        <v>1</v>
      </c>
      <c r="T24">
        <v>1</v>
      </c>
      <c r="U24">
        <v>100</v>
      </c>
      <c r="V24">
        <v>0.55000000000000004</v>
      </c>
      <c r="W24">
        <v>0.73</v>
      </c>
      <c r="X24">
        <v>0.95718748235553297</v>
      </c>
    </row>
    <row r="25" spans="1:24" x14ac:dyDescent="0.2">
      <c r="A25" t="s">
        <v>402</v>
      </c>
      <c r="B25" t="s">
        <v>381</v>
      </c>
      <c r="C25" t="s">
        <v>403</v>
      </c>
      <c r="D25">
        <v>1</v>
      </c>
      <c r="E25">
        <v>0</v>
      </c>
      <c r="F25">
        <v>0</v>
      </c>
      <c r="G25">
        <v>0</v>
      </c>
      <c r="H25">
        <v>8000</v>
      </c>
      <c r="I25" t="s">
        <v>384</v>
      </c>
      <c r="J25">
        <v>1978.0197750651701</v>
      </c>
      <c r="K25">
        <v>101150.079135889</v>
      </c>
      <c r="L25">
        <v>55148.813546871599</v>
      </c>
      <c r="M25">
        <v>156298.89268276101</v>
      </c>
      <c r="N25" t="s">
        <v>383</v>
      </c>
      <c r="O25" t="s">
        <v>385</v>
      </c>
      <c r="P25">
        <v>1</v>
      </c>
      <c r="Q25">
        <v>0</v>
      </c>
      <c r="R25">
        <v>0</v>
      </c>
      <c r="S25">
        <v>1</v>
      </c>
      <c r="T25">
        <v>1</v>
      </c>
      <c r="U25">
        <v>100</v>
      </c>
      <c r="V25">
        <v>0.55000000000000004</v>
      </c>
      <c r="W25">
        <v>0.73</v>
      </c>
      <c r="X25">
        <v>0.95718748235553297</v>
      </c>
    </row>
    <row r="26" spans="1:24" x14ac:dyDescent="0.2">
      <c r="A26" t="s">
        <v>404</v>
      </c>
      <c r="B26" t="s">
        <v>381</v>
      </c>
      <c r="C26" t="s">
        <v>405</v>
      </c>
      <c r="D26">
        <v>1</v>
      </c>
      <c r="E26">
        <v>0</v>
      </c>
      <c r="F26">
        <v>0</v>
      </c>
      <c r="G26">
        <v>0</v>
      </c>
      <c r="H26">
        <v>36000</v>
      </c>
      <c r="I26" t="s">
        <v>384</v>
      </c>
      <c r="J26">
        <v>1186.8118655767901</v>
      </c>
      <c r="K26">
        <v>60714.629748261999</v>
      </c>
      <c r="L26">
        <v>32194.983049044102</v>
      </c>
      <c r="M26">
        <v>92909.612797306094</v>
      </c>
      <c r="N26" t="s">
        <v>406</v>
      </c>
      <c r="O26" t="s">
        <v>389</v>
      </c>
      <c r="P26">
        <v>1</v>
      </c>
      <c r="Q26">
        <v>0</v>
      </c>
      <c r="R26">
        <v>0</v>
      </c>
      <c r="S26">
        <v>1</v>
      </c>
      <c r="T26">
        <v>1</v>
      </c>
      <c r="U26">
        <v>100</v>
      </c>
      <c r="V26">
        <v>0.55000000000000004</v>
      </c>
      <c r="W26">
        <v>0.73</v>
      </c>
      <c r="X26">
        <v>0.95718748235553297</v>
      </c>
    </row>
    <row r="27" spans="1:24" x14ac:dyDescent="0.2">
      <c r="A27" t="s">
        <v>407</v>
      </c>
      <c r="B27" t="s">
        <v>379</v>
      </c>
      <c r="C27" t="s">
        <v>408</v>
      </c>
      <c r="D27">
        <v>0</v>
      </c>
      <c r="E27">
        <v>0</v>
      </c>
      <c r="F27">
        <v>0</v>
      </c>
      <c r="G27">
        <v>4366891.7001646701</v>
      </c>
      <c r="H27">
        <v>0</v>
      </c>
      <c r="I27">
        <v>0</v>
      </c>
      <c r="J27">
        <v>1514163.36171764</v>
      </c>
      <c r="K27">
        <v>74410385.011811599</v>
      </c>
      <c r="L27">
        <v>31058703.283302601</v>
      </c>
      <c r="M27">
        <v>109835979.995278</v>
      </c>
      <c r="N27">
        <v>0</v>
      </c>
      <c r="O27">
        <v>0</v>
      </c>
      <c r="P27">
        <v>22</v>
      </c>
      <c r="Q27">
        <v>0</v>
      </c>
      <c r="R27">
        <v>0</v>
      </c>
      <c r="S27">
        <v>1</v>
      </c>
      <c r="T27">
        <v>1</v>
      </c>
      <c r="U27">
        <v>100</v>
      </c>
      <c r="V27">
        <v>0.55000000000000004</v>
      </c>
      <c r="W27">
        <v>0.73</v>
      </c>
      <c r="X27">
        <v>0.95718748235553297</v>
      </c>
    </row>
    <row r="28" spans="1:24" x14ac:dyDescent="0.2">
      <c r="A28" t="s">
        <v>409</v>
      </c>
      <c r="B28" t="s">
        <v>408</v>
      </c>
      <c r="C28" t="s">
        <v>410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580612.44373205001</v>
      </c>
      <c r="K28">
        <v>28419862.551135901</v>
      </c>
      <c r="L28">
        <v>13429578.8535494</v>
      </c>
      <c r="M28">
        <v>41849441.404685304</v>
      </c>
      <c r="N28">
        <v>0</v>
      </c>
      <c r="O28">
        <v>0</v>
      </c>
      <c r="P28">
        <v>4</v>
      </c>
      <c r="Q28">
        <v>0</v>
      </c>
      <c r="R28">
        <v>0</v>
      </c>
      <c r="S28">
        <v>1</v>
      </c>
      <c r="T28">
        <v>1</v>
      </c>
      <c r="U28">
        <v>100</v>
      </c>
      <c r="V28">
        <v>0.55000000000000004</v>
      </c>
      <c r="W28">
        <v>0.73</v>
      </c>
      <c r="X28">
        <v>0.95718748235553297</v>
      </c>
    </row>
    <row r="29" spans="1:24" x14ac:dyDescent="0.2">
      <c r="A29" t="s">
        <v>411</v>
      </c>
      <c r="B29" t="s">
        <v>410</v>
      </c>
      <c r="C29" t="s">
        <v>412</v>
      </c>
      <c r="D29">
        <v>1</v>
      </c>
      <c r="E29">
        <v>0</v>
      </c>
      <c r="F29">
        <v>0</v>
      </c>
      <c r="G29">
        <v>0</v>
      </c>
      <c r="H29">
        <v>0</v>
      </c>
      <c r="I29">
        <v>0</v>
      </c>
      <c r="J29">
        <v>414234.03716925799</v>
      </c>
      <c r="K29">
        <v>20358479.111872699</v>
      </c>
      <c r="L29">
        <v>9483082.2166634593</v>
      </c>
      <c r="M29">
        <v>29841561.328536201</v>
      </c>
      <c r="N29">
        <v>0</v>
      </c>
      <c r="O29">
        <v>0</v>
      </c>
      <c r="P29">
        <v>9</v>
      </c>
      <c r="Q29">
        <v>0</v>
      </c>
      <c r="R29">
        <v>0</v>
      </c>
      <c r="S29">
        <v>1</v>
      </c>
      <c r="T29">
        <v>1</v>
      </c>
      <c r="U29">
        <v>100</v>
      </c>
      <c r="V29">
        <v>0.55000000000000004</v>
      </c>
      <c r="W29">
        <v>0.73</v>
      </c>
      <c r="X29">
        <v>0.95718748235553297</v>
      </c>
    </row>
    <row r="30" spans="1:24" x14ac:dyDescent="0.2">
      <c r="A30" t="s">
        <v>413</v>
      </c>
      <c r="B30" t="s">
        <v>412</v>
      </c>
      <c r="C30" t="s">
        <v>383</v>
      </c>
      <c r="D30">
        <v>1</v>
      </c>
      <c r="E30">
        <v>0</v>
      </c>
      <c r="F30">
        <v>0</v>
      </c>
      <c r="G30">
        <v>0</v>
      </c>
      <c r="H30">
        <v>67000</v>
      </c>
      <c r="I30" t="s">
        <v>384</v>
      </c>
      <c r="J30">
        <v>144623.820938833</v>
      </c>
      <c r="K30">
        <v>7395669.9849217599</v>
      </c>
      <c r="L30">
        <v>817344.06817851996</v>
      </c>
      <c r="M30">
        <v>8213014.0531002805</v>
      </c>
      <c r="N30" t="s">
        <v>383</v>
      </c>
      <c r="O30" t="s">
        <v>385</v>
      </c>
      <c r="P30">
        <v>1</v>
      </c>
      <c r="Q30">
        <v>0</v>
      </c>
      <c r="R30">
        <v>0</v>
      </c>
      <c r="S30">
        <v>1</v>
      </c>
      <c r="T30">
        <v>1</v>
      </c>
      <c r="U30">
        <v>100</v>
      </c>
      <c r="V30">
        <v>0.55000000000000004</v>
      </c>
      <c r="W30">
        <v>0.73</v>
      </c>
      <c r="X30">
        <v>0.95718748235553297</v>
      </c>
    </row>
    <row r="31" spans="1:24" x14ac:dyDescent="0.2">
      <c r="A31" t="s">
        <v>414</v>
      </c>
      <c r="B31" t="s">
        <v>412</v>
      </c>
      <c r="C31" t="s">
        <v>387</v>
      </c>
      <c r="D31">
        <v>1</v>
      </c>
      <c r="E31">
        <v>0</v>
      </c>
      <c r="F31">
        <v>0</v>
      </c>
      <c r="G31">
        <v>0</v>
      </c>
      <c r="H31">
        <v>3100</v>
      </c>
      <c r="I31" t="s">
        <v>388</v>
      </c>
      <c r="J31">
        <v>103875.634553433</v>
      </c>
      <c r="K31">
        <v>5314180.9056142299</v>
      </c>
      <c r="L31">
        <v>4304714.0335694402</v>
      </c>
      <c r="M31">
        <v>9618894.9391836692</v>
      </c>
      <c r="N31" t="s">
        <v>387</v>
      </c>
      <c r="O31" t="s">
        <v>389</v>
      </c>
      <c r="P31">
        <v>1</v>
      </c>
      <c r="Q31">
        <v>0</v>
      </c>
      <c r="R31">
        <v>0</v>
      </c>
      <c r="S31">
        <v>1</v>
      </c>
      <c r="T31">
        <v>1</v>
      </c>
      <c r="U31">
        <v>100</v>
      </c>
      <c r="V31">
        <v>0.55000000000000004</v>
      </c>
      <c r="W31">
        <v>0.73</v>
      </c>
      <c r="X31">
        <v>0.95718748235553297</v>
      </c>
    </row>
    <row r="32" spans="1:24" x14ac:dyDescent="0.2">
      <c r="A32" t="s">
        <v>415</v>
      </c>
      <c r="B32" t="s">
        <v>412</v>
      </c>
      <c r="C32" t="s">
        <v>391</v>
      </c>
      <c r="D32">
        <v>1</v>
      </c>
      <c r="E32">
        <v>0</v>
      </c>
      <c r="F32">
        <v>0</v>
      </c>
      <c r="G32">
        <v>0</v>
      </c>
      <c r="H32">
        <v>9600</v>
      </c>
      <c r="I32" t="s">
        <v>371</v>
      </c>
      <c r="J32">
        <v>87033.320301209096</v>
      </c>
      <c r="K32">
        <v>3768443.60793029</v>
      </c>
      <c r="L32">
        <v>2552029.8703911798</v>
      </c>
      <c r="M32">
        <v>6320473.4783214796</v>
      </c>
      <c r="N32" t="s">
        <v>392</v>
      </c>
      <c r="O32" t="s">
        <v>393</v>
      </c>
      <c r="P32">
        <v>1</v>
      </c>
      <c r="Q32">
        <v>0</v>
      </c>
      <c r="R32">
        <v>0</v>
      </c>
      <c r="S32">
        <v>1</v>
      </c>
      <c r="T32">
        <v>1</v>
      </c>
      <c r="U32">
        <v>100</v>
      </c>
      <c r="V32">
        <v>0.55000000000000004</v>
      </c>
      <c r="W32">
        <v>0.73</v>
      </c>
      <c r="X32">
        <v>0.95718748235553297</v>
      </c>
    </row>
    <row r="33" spans="1:24" x14ac:dyDescent="0.2">
      <c r="A33" t="s">
        <v>416</v>
      </c>
      <c r="B33" t="s">
        <v>412</v>
      </c>
      <c r="C33" t="s">
        <v>395</v>
      </c>
      <c r="D33">
        <v>1</v>
      </c>
      <c r="E33">
        <v>0</v>
      </c>
      <c r="F33">
        <v>0</v>
      </c>
      <c r="G33">
        <v>0</v>
      </c>
      <c r="H33">
        <v>20</v>
      </c>
      <c r="I33" t="s">
        <v>388</v>
      </c>
      <c r="J33">
        <v>13167.2434043385</v>
      </c>
      <c r="K33">
        <v>637279.40658605902</v>
      </c>
      <c r="L33">
        <v>308008.95892958698</v>
      </c>
      <c r="M33">
        <v>945288.36551564699</v>
      </c>
      <c r="N33" t="s">
        <v>395</v>
      </c>
      <c r="O33" t="s">
        <v>389</v>
      </c>
      <c r="P33">
        <v>1</v>
      </c>
      <c r="Q33">
        <v>0</v>
      </c>
      <c r="R33">
        <v>0</v>
      </c>
      <c r="S33">
        <v>1</v>
      </c>
      <c r="T33">
        <v>1</v>
      </c>
      <c r="U33">
        <v>100</v>
      </c>
      <c r="V33">
        <v>0.55000000000000004</v>
      </c>
      <c r="W33">
        <v>0.73</v>
      </c>
      <c r="X33">
        <v>0.95718748235553297</v>
      </c>
    </row>
    <row r="34" spans="1:24" x14ac:dyDescent="0.2">
      <c r="A34" t="s">
        <v>417</v>
      </c>
      <c r="B34" t="s">
        <v>412</v>
      </c>
      <c r="C34" t="s">
        <v>418</v>
      </c>
      <c r="D34">
        <v>1</v>
      </c>
      <c r="E34">
        <v>0</v>
      </c>
      <c r="F34">
        <v>0</v>
      </c>
      <c r="G34">
        <v>0</v>
      </c>
      <c r="H34">
        <v>56000</v>
      </c>
      <c r="I34" t="s">
        <v>384</v>
      </c>
      <c r="J34">
        <v>12087.961153271601</v>
      </c>
      <c r="K34">
        <v>523395.94186344201</v>
      </c>
      <c r="L34">
        <v>40989.195061450897</v>
      </c>
      <c r="M34">
        <v>564385.13692489301</v>
      </c>
      <c r="N34" t="s">
        <v>398</v>
      </c>
      <c r="O34" t="s">
        <v>393</v>
      </c>
      <c r="P34">
        <v>1</v>
      </c>
      <c r="Q34">
        <v>0</v>
      </c>
      <c r="R34">
        <v>0</v>
      </c>
      <c r="S34">
        <v>1</v>
      </c>
      <c r="T34">
        <v>1</v>
      </c>
      <c r="U34">
        <v>100</v>
      </c>
      <c r="V34">
        <v>0.55000000000000004</v>
      </c>
      <c r="W34">
        <v>0.73</v>
      </c>
      <c r="X34">
        <v>0.95718748235553297</v>
      </c>
    </row>
    <row r="35" spans="1:24" x14ac:dyDescent="0.2">
      <c r="A35" t="s">
        <v>419</v>
      </c>
      <c r="B35" t="s">
        <v>412</v>
      </c>
      <c r="C35" t="s">
        <v>397</v>
      </c>
      <c r="D35">
        <v>1</v>
      </c>
      <c r="E35">
        <v>0</v>
      </c>
      <c r="F35">
        <v>0</v>
      </c>
      <c r="G35">
        <v>0</v>
      </c>
      <c r="H35">
        <v>30500</v>
      </c>
      <c r="I35" t="s">
        <v>384</v>
      </c>
      <c r="J35">
        <v>1316.7243404338501</v>
      </c>
      <c r="K35">
        <v>52981.624900071103</v>
      </c>
      <c r="L35">
        <v>26789.366772972899</v>
      </c>
      <c r="M35">
        <v>79770.991673044104</v>
      </c>
      <c r="N35" t="s">
        <v>398</v>
      </c>
      <c r="O35" t="s">
        <v>393</v>
      </c>
      <c r="P35">
        <v>1</v>
      </c>
      <c r="Q35">
        <v>0</v>
      </c>
      <c r="R35">
        <v>0</v>
      </c>
      <c r="S35">
        <v>1</v>
      </c>
      <c r="T35">
        <v>1</v>
      </c>
      <c r="U35">
        <v>100</v>
      </c>
      <c r="V35">
        <v>0.55000000000000004</v>
      </c>
      <c r="W35">
        <v>0.73</v>
      </c>
      <c r="X35">
        <v>0.95718748235553297</v>
      </c>
    </row>
    <row r="36" spans="1:24" x14ac:dyDescent="0.2">
      <c r="A36" t="s">
        <v>420</v>
      </c>
      <c r="B36" t="s">
        <v>412</v>
      </c>
      <c r="C36" t="s">
        <v>400</v>
      </c>
      <c r="D36">
        <v>1</v>
      </c>
      <c r="E36">
        <v>0</v>
      </c>
      <c r="F36">
        <v>0</v>
      </c>
      <c r="G36">
        <v>0</v>
      </c>
      <c r="H36">
        <v>13800</v>
      </c>
      <c r="I36" t="s">
        <v>401</v>
      </c>
      <c r="J36">
        <v>35745.82798165</v>
      </c>
      <c r="K36">
        <v>1828722.73220483</v>
      </c>
      <c r="L36">
        <v>976421.182105263</v>
      </c>
      <c r="M36">
        <v>2805143.9143100898</v>
      </c>
      <c r="N36" t="s">
        <v>398</v>
      </c>
      <c r="O36" t="s">
        <v>389</v>
      </c>
      <c r="P36">
        <v>1</v>
      </c>
      <c r="Q36">
        <v>0</v>
      </c>
      <c r="R36">
        <v>0</v>
      </c>
      <c r="S36">
        <v>1</v>
      </c>
      <c r="T36">
        <v>1</v>
      </c>
      <c r="U36">
        <v>100</v>
      </c>
      <c r="V36">
        <v>0.55000000000000004</v>
      </c>
      <c r="W36">
        <v>0.73</v>
      </c>
      <c r="X36">
        <v>0.95718748235553297</v>
      </c>
    </row>
    <row r="37" spans="1:24" x14ac:dyDescent="0.2">
      <c r="A37" t="s">
        <v>421</v>
      </c>
      <c r="B37" t="s">
        <v>412</v>
      </c>
      <c r="C37" t="s">
        <v>403</v>
      </c>
      <c r="D37">
        <v>1</v>
      </c>
      <c r="E37">
        <v>0</v>
      </c>
      <c r="F37">
        <v>0</v>
      </c>
      <c r="G37">
        <v>0</v>
      </c>
      <c r="H37">
        <v>50600</v>
      </c>
      <c r="I37" t="s">
        <v>384</v>
      </c>
      <c r="J37">
        <v>16383.5044960881</v>
      </c>
      <c r="K37">
        <v>837804.90785206202</v>
      </c>
      <c r="L37">
        <v>456785.54165504902</v>
      </c>
      <c r="M37">
        <v>1294590.4495071101</v>
      </c>
      <c r="N37" t="s">
        <v>383</v>
      </c>
      <c r="O37" t="s">
        <v>385</v>
      </c>
      <c r="P37">
        <v>1</v>
      </c>
      <c r="Q37">
        <v>0</v>
      </c>
      <c r="R37">
        <v>0</v>
      </c>
      <c r="S37">
        <v>1</v>
      </c>
      <c r="T37">
        <v>1</v>
      </c>
      <c r="U37">
        <v>100</v>
      </c>
      <c r="V37">
        <v>0.55000000000000004</v>
      </c>
      <c r="W37">
        <v>0.73</v>
      </c>
      <c r="X37">
        <v>0.95718748235553297</v>
      </c>
    </row>
    <row r="38" spans="1:24" x14ac:dyDescent="0.2">
      <c r="A38" t="s">
        <v>422</v>
      </c>
      <c r="B38" t="s">
        <v>410</v>
      </c>
      <c r="C38" t="s">
        <v>423</v>
      </c>
      <c r="D38">
        <v>1</v>
      </c>
      <c r="E38">
        <v>0</v>
      </c>
      <c r="F38">
        <v>0</v>
      </c>
      <c r="G38">
        <v>0</v>
      </c>
      <c r="H38">
        <v>0</v>
      </c>
      <c r="I38">
        <v>0</v>
      </c>
      <c r="J38">
        <v>144792.761647073</v>
      </c>
      <c r="K38">
        <v>7126749.6586799202</v>
      </c>
      <c r="L38">
        <v>3584122.8745019101</v>
      </c>
      <c r="M38">
        <v>10710872.5331818</v>
      </c>
      <c r="N38">
        <v>0</v>
      </c>
      <c r="O38">
        <v>0</v>
      </c>
      <c r="P38">
        <v>7</v>
      </c>
      <c r="Q38">
        <v>0</v>
      </c>
      <c r="R38">
        <v>0</v>
      </c>
      <c r="S38">
        <v>1</v>
      </c>
      <c r="T38">
        <v>1</v>
      </c>
      <c r="U38">
        <v>100</v>
      </c>
      <c r="V38">
        <v>0.55000000000000004</v>
      </c>
      <c r="W38">
        <v>0.73</v>
      </c>
      <c r="X38">
        <v>0.95718748235553297</v>
      </c>
    </row>
    <row r="39" spans="1:24" x14ac:dyDescent="0.2">
      <c r="A39" t="s">
        <v>424</v>
      </c>
      <c r="B39" t="s">
        <v>423</v>
      </c>
      <c r="C39" t="s">
        <v>383</v>
      </c>
      <c r="D39">
        <v>1</v>
      </c>
      <c r="E39">
        <v>0</v>
      </c>
      <c r="F39">
        <v>0</v>
      </c>
      <c r="G39">
        <v>0</v>
      </c>
      <c r="H39">
        <v>19500</v>
      </c>
      <c r="I39" t="s">
        <v>384</v>
      </c>
      <c r="J39">
        <v>39987.4072083926</v>
      </c>
      <c r="K39">
        <v>2044850.38655761</v>
      </c>
      <c r="L39">
        <v>237883.721411095</v>
      </c>
      <c r="M39">
        <v>2282734.1079687001</v>
      </c>
      <c r="N39" t="s">
        <v>383</v>
      </c>
      <c r="O39" t="s">
        <v>385</v>
      </c>
      <c r="P39">
        <v>1</v>
      </c>
      <c r="Q39">
        <v>0</v>
      </c>
      <c r="R39">
        <v>0</v>
      </c>
      <c r="S39">
        <v>1</v>
      </c>
      <c r="T39">
        <v>1</v>
      </c>
      <c r="U39">
        <v>100</v>
      </c>
      <c r="V39">
        <v>0.55000000000000004</v>
      </c>
      <c r="W39">
        <v>0.73</v>
      </c>
      <c r="X39">
        <v>0.95718748235553297</v>
      </c>
    </row>
    <row r="40" spans="1:24" x14ac:dyDescent="0.2">
      <c r="A40" t="s">
        <v>425</v>
      </c>
      <c r="B40" t="s">
        <v>423</v>
      </c>
      <c r="C40" t="s">
        <v>387</v>
      </c>
      <c r="D40">
        <v>1</v>
      </c>
      <c r="E40">
        <v>0</v>
      </c>
      <c r="F40">
        <v>0</v>
      </c>
      <c r="G40">
        <v>0</v>
      </c>
      <c r="H40">
        <v>1150</v>
      </c>
      <c r="I40" t="s">
        <v>388</v>
      </c>
      <c r="J40">
        <v>36961.672471077298</v>
      </c>
      <c r="K40">
        <v>1890923.8761088001</v>
      </c>
      <c r="L40">
        <v>1531730.0430634799</v>
      </c>
      <c r="M40">
        <v>3422653.9191722898</v>
      </c>
      <c r="N40" t="s">
        <v>387</v>
      </c>
      <c r="O40" t="s">
        <v>389</v>
      </c>
      <c r="P40">
        <v>1</v>
      </c>
      <c r="Q40">
        <v>0</v>
      </c>
      <c r="R40">
        <v>0</v>
      </c>
      <c r="S40">
        <v>1</v>
      </c>
      <c r="T40">
        <v>1</v>
      </c>
      <c r="U40">
        <v>100</v>
      </c>
      <c r="V40">
        <v>0.55000000000000004</v>
      </c>
      <c r="W40">
        <v>0.73</v>
      </c>
      <c r="X40">
        <v>0.95718748235553297</v>
      </c>
    </row>
    <row r="41" spans="1:24" x14ac:dyDescent="0.2">
      <c r="A41" t="s">
        <v>426</v>
      </c>
      <c r="B41" t="s">
        <v>423</v>
      </c>
      <c r="C41" t="s">
        <v>391</v>
      </c>
      <c r="D41">
        <v>1</v>
      </c>
      <c r="E41">
        <v>0</v>
      </c>
      <c r="F41">
        <v>0</v>
      </c>
      <c r="G41">
        <v>0</v>
      </c>
      <c r="H41">
        <v>3450</v>
      </c>
      <c r="I41" t="s">
        <v>371</v>
      </c>
      <c r="J41">
        <v>31277.5994786628</v>
      </c>
      <c r="K41">
        <v>1354290.2659672799</v>
      </c>
      <c r="L41">
        <v>917138.51838904596</v>
      </c>
      <c r="M41">
        <v>2271428.7843563198</v>
      </c>
      <c r="N41" t="s">
        <v>392</v>
      </c>
      <c r="O41" t="s">
        <v>393</v>
      </c>
      <c r="P41">
        <v>1</v>
      </c>
      <c r="Q41">
        <v>0</v>
      </c>
      <c r="R41">
        <v>0</v>
      </c>
      <c r="S41">
        <v>1</v>
      </c>
      <c r="T41">
        <v>1</v>
      </c>
      <c r="U41">
        <v>100</v>
      </c>
      <c r="V41">
        <v>0.55000000000000004</v>
      </c>
      <c r="W41">
        <v>0.73</v>
      </c>
      <c r="X41">
        <v>0.95718748235553297</v>
      </c>
    </row>
    <row r="42" spans="1:24" x14ac:dyDescent="0.2">
      <c r="A42" t="s">
        <v>427</v>
      </c>
      <c r="B42" t="s">
        <v>423</v>
      </c>
      <c r="C42" t="s">
        <v>418</v>
      </c>
      <c r="D42">
        <v>1</v>
      </c>
      <c r="E42">
        <v>0</v>
      </c>
      <c r="F42">
        <v>0</v>
      </c>
      <c r="G42">
        <v>0</v>
      </c>
      <c r="H42">
        <v>20000</v>
      </c>
      <c r="I42" t="s">
        <v>384</v>
      </c>
      <c r="J42">
        <v>4317.1289831436698</v>
      </c>
      <c r="K42">
        <v>186926.75611664201</v>
      </c>
      <c r="L42">
        <v>14638.9982360099</v>
      </c>
      <c r="M42">
        <v>201565.754352652</v>
      </c>
      <c r="N42" t="s">
        <v>398</v>
      </c>
      <c r="O42" t="s">
        <v>393</v>
      </c>
      <c r="P42">
        <v>1</v>
      </c>
      <c r="Q42">
        <v>0</v>
      </c>
      <c r="R42">
        <v>0</v>
      </c>
      <c r="S42">
        <v>1</v>
      </c>
      <c r="T42">
        <v>1</v>
      </c>
      <c r="U42">
        <v>100</v>
      </c>
      <c r="V42">
        <v>0.55000000000000004</v>
      </c>
      <c r="W42">
        <v>0.73</v>
      </c>
      <c r="X42">
        <v>0.95718748235553297</v>
      </c>
    </row>
    <row r="43" spans="1:24" x14ac:dyDescent="0.2">
      <c r="A43" t="s">
        <v>428</v>
      </c>
      <c r="B43" t="s">
        <v>423</v>
      </c>
      <c r="C43" t="s">
        <v>400</v>
      </c>
      <c r="D43">
        <v>1</v>
      </c>
      <c r="E43">
        <v>0</v>
      </c>
      <c r="F43">
        <v>0</v>
      </c>
      <c r="G43">
        <v>0</v>
      </c>
      <c r="H43">
        <v>11200</v>
      </c>
      <c r="I43" t="s">
        <v>401</v>
      </c>
      <c r="J43">
        <v>29011.106767852001</v>
      </c>
      <c r="K43">
        <v>1484180.3560455099</v>
      </c>
      <c r="L43">
        <v>792457.77093883301</v>
      </c>
      <c r="M43">
        <v>2276638.1269843499</v>
      </c>
      <c r="N43" t="s">
        <v>398</v>
      </c>
      <c r="O43" t="s">
        <v>389</v>
      </c>
      <c r="P43">
        <v>1</v>
      </c>
      <c r="Q43">
        <v>0</v>
      </c>
      <c r="R43">
        <v>0</v>
      </c>
      <c r="S43">
        <v>1</v>
      </c>
      <c r="T43">
        <v>1</v>
      </c>
      <c r="U43">
        <v>100</v>
      </c>
      <c r="V43">
        <v>0.55000000000000004</v>
      </c>
      <c r="W43">
        <v>0.73</v>
      </c>
      <c r="X43">
        <v>0.95718748235553297</v>
      </c>
    </row>
    <row r="44" spans="1:24" x14ac:dyDescent="0.2">
      <c r="A44" t="s">
        <v>429</v>
      </c>
      <c r="B44" t="s">
        <v>423</v>
      </c>
      <c r="C44" t="s">
        <v>403</v>
      </c>
      <c r="D44">
        <v>1</v>
      </c>
      <c r="E44">
        <v>0</v>
      </c>
      <c r="F44">
        <v>0</v>
      </c>
      <c r="G44">
        <v>0</v>
      </c>
      <c r="H44">
        <v>10000</v>
      </c>
      <c r="I44" t="s">
        <v>384</v>
      </c>
      <c r="J44">
        <v>3237.8467379445201</v>
      </c>
      <c r="K44">
        <v>165578.01788406799</v>
      </c>
      <c r="L44">
        <v>90273.822463442295</v>
      </c>
      <c r="M44">
        <v>255851.84034751001</v>
      </c>
      <c r="N44" t="s">
        <v>383</v>
      </c>
      <c r="O44" t="s">
        <v>385</v>
      </c>
      <c r="P44">
        <v>1</v>
      </c>
      <c r="Q44">
        <v>0</v>
      </c>
      <c r="R44">
        <v>0</v>
      </c>
      <c r="S44">
        <v>1</v>
      </c>
      <c r="T44">
        <v>1</v>
      </c>
      <c r="U44">
        <v>100</v>
      </c>
      <c r="V44">
        <v>0.55000000000000004</v>
      </c>
      <c r="W44">
        <v>0.73</v>
      </c>
      <c r="X44">
        <v>0.95718748235553297</v>
      </c>
    </row>
    <row r="45" spans="1:24" x14ac:dyDescent="0.2">
      <c r="A45" t="s">
        <v>430</v>
      </c>
      <c r="B45" t="s">
        <v>410</v>
      </c>
      <c r="C45" t="s">
        <v>431</v>
      </c>
      <c r="D45">
        <v>0</v>
      </c>
      <c r="E45">
        <v>0</v>
      </c>
      <c r="F45">
        <v>0</v>
      </c>
      <c r="G45">
        <v>4366891.7001646701</v>
      </c>
      <c r="H45">
        <v>0</v>
      </c>
      <c r="I45">
        <v>0</v>
      </c>
      <c r="J45">
        <v>572867.11483741598</v>
      </c>
      <c r="K45">
        <v>29094607.307165001</v>
      </c>
      <c r="L45">
        <v>10024357.736145901</v>
      </c>
      <c r="M45">
        <v>43485856.743475601</v>
      </c>
      <c r="N45">
        <v>0</v>
      </c>
      <c r="O45">
        <v>0</v>
      </c>
      <c r="P45">
        <v>10</v>
      </c>
      <c r="Q45">
        <v>0</v>
      </c>
      <c r="R45">
        <v>0</v>
      </c>
      <c r="S45">
        <v>1</v>
      </c>
      <c r="T45">
        <v>1</v>
      </c>
      <c r="U45">
        <v>100</v>
      </c>
      <c r="V45">
        <v>0.55000000000000004</v>
      </c>
      <c r="W45">
        <v>0.73</v>
      </c>
      <c r="X45">
        <v>0.95718748235553297</v>
      </c>
    </row>
    <row r="46" spans="1:24" x14ac:dyDescent="0.2">
      <c r="A46" t="s">
        <v>432</v>
      </c>
      <c r="B46" t="s">
        <v>431</v>
      </c>
      <c r="C46" t="s">
        <v>383</v>
      </c>
      <c r="D46">
        <v>1</v>
      </c>
      <c r="E46">
        <v>0</v>
      </c>
      <c r="F46">
        <v>0</v>
      </c>
      <c r="G46">
        <v>0</v>
      </c>
      <c r="H46">
        <v>100000</v>
      </c>
      <c r="I46" t="s">
        <v>384</v>
      </c>
      <c r="J46">
        <v>185638.05525750999</v>
      </c>
      <c r="K46">
        <v>9498236.6252384298</v>
      </c>
      <c r="L46">
        <v>797281.95396155701</v>
      </c>
      <c r="M46">
        <v>10295518.579199901</v>
      </c>
      <c r="N46" t="s">
        <v>383</v>
      </c>
      <c r="O46" t="s">
        <v>385</v>
      </c>
      <c r="P46">
        <v>1</v>
      </c>
      <c r="Q46">
        <v>0</v>
      </c>
      <c r="R46">
        <v>0</v>
      </c>
      <c r="S46">
        <v>1</v>
      </c>
      <c r="T46">
        <v>1</v>
      </c>
      <c r="U46">
        <v>100</v>
      </c>
      <c r="V46">
        <v>0.55000000000000004</v>
      </c>
      <c r="W46">
        <v>0.73</v>
      </c>
      <c r="X46">
        <v>0.95718748235553297</v>
      </c>
    </row>
    <row r="47" spans="1:24" x14ac:dyDescent="0.2">
      <c r="A47" t="s">
        <v>433</v>
      </c>
      <c r="B47" t="s">
        <v>431</v>
      </c>
      <c r="C47" t="s">
        <v>387</v>
      </c>
      <c r="D47">
        <v>1</v>
      </c>
      <c r="E47">
        <v>0</v>
      </c>
      <c r="F47">
        <v>0</v>
      </c>
      <c r="G47">
        <v>0</v>
      </c>
      <c r="H47">
        <v>2100</v>
      </c>
      <c r="I47" t="s">
        <v>388</v>
      </c>
      <c r="J47">
        <v>51805.968884120099</v>
      </c>
      <c r="K47">
        <v>2650343.53212923</v>
      </c>
      <c r="L47">
        <v>1812931.93689578</v>
      </c>
      <c r="M47">
        <v>4463275.4690250102</v>
      </c>
      <c r="N47" t="s">
        <v>387</v>
      </c>
      <c r="O47" t="s">
        <v>389</v>
      </c>
      <c r="P47">
        <v>1</v>
      </c>
      <c r="Q47">
        <v>0</v>
      </c>
      <c r="R47">
        <v>0</v>
      </c>
      <c r="S47">
        <v>1</v>
      </c>
      <c r="T47">
        <v>1</v>
      </c>
      <c r="U47">
        <v>100</v>
      </c>
      <c r="V47">
        <v>0.55000000000000004</v>
      </c>
      <c r="W47">
        <v>0.73</v>
      </c>
      <c r="X47">
        <v>0.95718748235553297</v>
      </c>
    </row>
    <row r="48" spans="1:24" x14ac:dyDescent="0.2">
      <c r="A48" t="s">
        <v>434</v>
      </c>
      <c r="B48" t="s">
        <v>431</v>
      </c>
      <c r="C48" t="s">
        <v>391</v>
      </c>
      <c r="D48">
        <v>1</v>
      </c>
      <c r="E48">
        <v>0</v>
      </c>
      <c r="F48">
        <v>0</v>
      </c>
      <c r="G48">
        <v>0</v>
      </c>
      <c r="H48">
        <v>8000</v>
      </c>
      <c r="I48" t="s">
        <v>371</v>
      </c>
      <c r="J48">
        <v>52628.285862243603</v>
      </c>
      <c r="K48">
        <v>2278744.0413388102</v>
      </c>
      <c r="L48">
        <v>1350291.3309462599</v>
      </c>
      <c r="M48">
        <v>3629035.3722850801</v>
      </c>
      <c r="N48" t="s">
        <v>392</v>
      </c>
      <c r="O48" t="s">
        <v>393</v>
      </c>
      <c r="P48">
        <v>1</v>
      </c>
      <c r="Q48">
        <v>0</v>
      </c>
      <c r="R48">
        <v>0</v>
      </c>
      <c r="S48">
        <v>1</v>
      </c>
      <c r="T48">
        <v>1</v>
      </c>
      <c r="U48">
        <v>100</v>
      </c>
      <c r="V48">
        <v>0.55000000000000004</v>
      </c>
      <c r="W48">
        <v>0.73</v>
      </c>
      <c r="X48">
        <v>0.95718748235553297</v>
      </c>
    </row>
    <row r="49" spans="1:24" x14ac:dyDescent="0.2">
      <c r="A49" t="s">
        <v>435</v>
      </c>
      <c r="B49" t="s">
        <v>431</v>
      </c>
      <c r="C49" t="s">
        <v>395</v>
      </c>
      <c r="D49">
        <v>1</v>
      </c>
      <c r="E49">
        <v>0</v>
      </c>
      <c r="F49">
        <v>0</v>
      </c>
      <c r="G49">
        <v>0</v>
      </c>
      <c r="H49">
        <v>360</v>
      </c>
      <c r="I49" t="s">
        <v>388</v>
      </c>
      <c r="J49">
        <v>150484.00490283701</v>
      </c>
      <c r="K49">
        <v>7873669.2820100104</v>
      </c>
      <c r="L49">
        <v>3520131.0009022602</v>
      </c>
      <c r="M49">
        <v>11393800.2829122</v>
      </c>
      <c r="N49" t="s">
        <v>395</v>
      </c>
      <c r="O49" t="s">
        <v>393</v>
      </c>
      <c r="P49">
        <v>1</v>
      </c>
      <c r="Q49">
        <v>0</v>
      </c>
      <c r="R49">
        <v>0</v>
      </c>
      <c r="S49">
        <v>1</v>
      </c>
      <c r="T49">
        <v>1</v>
      </c>
      <c r="U49">
        <v>100</v>
      </c>
      <c r="V49">
        <v>0.55000000000000004</v>
      </c>
      <c r="W49">
        <v>0.73</v>
      </c>
      <c r="X49">
        <v>0.95718748235553297</v>
      </c>
    </row>
    <row r="50" spans="1:24" x14ac:dyDescent="0.2">
      <c r="A50" t="s">
        <v>436</v>
      </c>
      <c r="B50" t="s">
        <v>431</v>
      </c>
      <c r="C50" t="s">
        <v>418</v>
      </c>
      <c r="D50">
        <v>1</v>
      </c>
      <c r="E50">
        <v>0</v>
      </c>
      <c r="F50">
        <v>0</v>
      </c>
      <c r="G50">
        <v>0</v>
      </c>
      <c r="H50">
        <v>64000</v>
      </c>
      <c r="I50" t="s">
        <v>384</v>
      </c>
      <c r="J50">
        <v>8771.3809757987601</v>
      </c>
      <c r="K50">
        <v>379790.13136325701</v>
      </c>
      <c r="L50">
        <v>29742.9683359886</v>
      </c>
      <c r="M50">
        <v>409533.09969924501</v>
      </c>
      <c r="N50" t="s">
        <v>398</v>
      </c>
      <c r="O50" t="s">
        <v>393</v>
      </c>
      <c r="P50">
        <v>1</v>
      </c>
      <c r="Q50">
        <v>0</v>
      </c>
      <c r="R50">
        <v>0</v>
      </c>
      <c r="S50">
        <v>1</v>
      </c>
      <c r="T50">
        <v>1</v>
      </c>
      <c r="U50">
        <v>100</v>
      </c>
      <c r="V50">
        <v>0.55000000000000004</v>
      </c>
      <c r="W50">
        <v>0.73</v>
      </c>
      <c r="X50">
        <v>0.95718748235553297</v>
      </c>
    </row>
    <row r="51" spans="1:24" x14ac:dyDescent="0.2">
      <c r="A51" t="s">
        <v>437</v>
      </c>
      <c r="B51" t="s">
        <v>431</v>
      </c>
      <c r="C51" t="s">
        <v>438</v>
      </c>
      <c r="D51">
        <v>1</v>
      </c>
      <c r="E51">
        <v>0</v>
      </c>
      <c r="F51">
        <v>0</v>
      </c>
      <c r="G51">
        <v>0</v>
      </c>
      <c r="H51">
        <v>11000</v>
      </c>
      <c r="I51" t="s">
        <v>384</v>
      </c>
      <c r="J51">
        <v>45227.433163447698</v>
      </c>
      <c r="K51">
        <v>2294010.2780758198</v>
      </c>
      <c r="L51">
        <v>1907400.75859181</v>
      </c>
      <c r="M51">
        <v>4201411.0366676403</v>
      </c>
      <c r="N51" t="s">
        <v>439</v>
      </c>
      <c r="O51" t="s">
        <v>389</v>
      </c>
      <c r="P51">
        <v>1</v>
      </c>
      <c r="Q51">
        <v>0</v>
      </c>
      <c r="R51">
        <v>0</v>
      </c>
      <c r="S51">
        <v>1</v>
      </c>
      <c r="T51">
        <v>1</v>
      </c>
      <c r="U51">
        <v>100</v>
      </c>
      <c r="V51">
        <v>0.55000000000000004</v>
      </c>
      <c r="W51">
        <v>0.73</v>
      </c>
      <c r="X51">
        <v>0.95718748235553297</v>
      </c>
    </row>
    <row r="52" spans="1:24" x14ac:dyDescent="0.2">
      <c r="A52" t="s">
        <v>440</v>
      </c>
      <c r="B52" t="s">
        <v>431</v>
      </c>
      <c r="C52" t="s">
        <v>400</v>
      </c>
      <c r="D52">
        <v>1</v>
      </c>
      <c r="E52">
        <v>0</v>
      </c>
      <c r="F52">
        <v>0</v>
      </c>
      <c r="G52">
        <v>0</v>
      </c>
      <c r="H52">
        <v>4950</v>
      </c>
      <c r="I52" t="s">
        <v>401</v>
      </c>
      <c r="J52">
        <v>8140.9379709108198</v>
      </c>
      <c r="K52">
        <v>450252.63769670902</v>
      </c>
      <c r="L52">
        <v>222375.78138791301</v>
      </c>
      <c r="M52">
        <v>672628.41908462299</v>
      </c>
      <c r="N52" t="s">
        <v>398</v>
      </c>
      <c r="O52" t="s">
        <v>393</v>
      </c>
      <c r="P52">
        <v>1</v>
      </c>
      <c r="Q52">
        <v>0</v>
      </c>
      <c r="R52">
        <v>0</v>
      </c>
      <c r="S52">
        <v>1</v>
      </c>
      <c r="T52">
        <v>1</v>
      </c>
      <c r="U52">
        <v>100</v>
      </c>
      <c r="V52">
        <v>0.55000000000000004</v>
      </c>
      <c r="W52">
        <v>0.73</v>
      </c>
      <c r="X52">
        <v>0.95718748235553297</v>
      </c>
    </row>
    <row r="53" spans="1:24" x14ac:dyDescent="0.2">
      <c r="A53" t="s">
        <v>441</v>
      </c>
      <c r="B53" t="s">
        <v>431</v>
      </c>
      <c r="C53" t="s">
        <v>403</v>
      </c>
      <c r="D53">
        <v>1</v>
      </c>
      <c r="E53">
        <v>0</v>
      </c>
      <c r="F53">
        <v>0</v>
      </c>
      <c r="G53">
        <v>0</v>
      </c>
      <c r="H53">
        <v>8000</v>
      </c>
      <c r="I53" t="s">
        <v>384</v>
      </c>
      <c r="J53">
        <v>1644.6339331485401</v>
      </c>
      <c r="K53">
        <v>84101.713534215494</v>
      </c>
      <c r="L53">
        <v>45853.742857084799</v>
      </c>
      <c r="M53">
        <v>129955.4563913</v>
      </c>
      <c r="N53" t="s">
        <v>383</v>
      </c>
      <c r="O53" t="s">
        <v>385</v>
      </c>
      <c r="P53">
        <v>1</v>
      </c>
      <c r="Q53">
        <v>0</v>
      </c>
      <c r="R53">
        <v>0</v>
      </c>
      <c r="S53">
        <v>1</v>
      </c>
      <c r="T53">
        <v>1</v>
      </c>
      <c r="U53">
        <v>100</v>
      </c>
      <c r="V53">
        <v>0.55000000000000004</v>
      </c>
      <c r="W53">
        <v>0.73</v>
      </c>
      <c r="X53">
        <v>0.95718748235553297</v>
      </c>
    </row>
    <row r="54" spans="1:24" x14ac:dyDescent="0.2">
      <c r="A54" t="s">
        <v>442</v>
      </c>
      <c r="B54" t="s">
        <v>431</v>
      </c>
      <c r="C54" t="s">
        <v>443</v>
      </c>
      <c r="D54">
        <v>1</v>
      </c>
      <c r="E54">
        <v>1</v>
      </c>
      <c r="F54" t="s">
        <v>368</v>
      </c>
      <c r="G54">
        <v>4366891.7001646701</v>
      </c>
      <c r="H54">
        <v>1</v>
      </c>
      <c r="I54" t="s">
        <v>368</v>
      </c>
      <c r="J54">
        <v>68526.413887398594</v>
      </c>
      <c r="K54">
        <v>3585459.0657784902</v>
      </c>
      <c r="L54">
        <v>338348.262267254</v>
      </c>
      <c r="M54">
        <v>8290699.0282104202</v>
      </c>
      <c r="N54" t="s">
        <v>395</v>
      </c>
      <c r="O54" t="s">
        <v>393</v>
      </c>
      <c r="P54">
        <v>1</v>
      </c>
      <c r="Q54">
        <v>0</v>
      </c>
      <c r="R54">
        <v>0</v>
      </c>
      <c r="S54">
        <v>1</v>
      </c>
      <c r="T54">
        <v>1</v>
      </c>
      <c r="U54">
        <v>100</v>
      </c>
      <c r="V54">
        <v>0.55000000000000004</v>
      </c>
      <c r="W54">
        <v>0.73</v>
      </c>
      <c r="X54">
        <v>0.95718748235553297</v>
      </c>
    </row>
    <row r="55" spans="1:24" x14ac:dyDescent="0.2">
      <c r="A55" t="s">
        <v>444</v>
      </c>
      <c r="B55" t="s">
        <v>410</v>
      </c>
      <c r="C55" t="s">
        <v>445</v>
      </c>
      <c r="D55">
        <v>1</v>
      </c>
      <c r="E55">
        <v>0</v>
      </c>
      <c r="F55">
        <v>0</v>
      </c>
      <c r="G55">
        <v>0</v>
      </c>
      <c r="H55">
        <v>1</v>
      </c>
      <c r="I55" t="s">
        <v>368</v>
      </c>
      <c r="J55">
        <v>21585.644915718301</v>
      </c>
      <c r="K55">
        <v>934633.78058321401</v>
      </c>
      <c r="L55">
        <v>362373.76238406799</v>
      </c>
      <c r="M55">
        <v>1297007.5429672799</v>
      </c>
      <c r="N55" t="s">
        <v>398</v>
      </c>
      <c r="O55" t="s">
        <v>393</v>
      </c>
      <c r="P55">
        <v>1</v>
      </c>
      <c r="Q55">
        <v>0</v>
      </c>
      <c r="R55">
        <v>0</v>
      </c>
      <c r="S55">
        <v>1</v>
      </c>
      <c r="T55">
        <v>1</v>
      </c>
      <c r="U55">
        <v>100</v>
      </c>
      <c r="V55">
        <v>0.55000000000000004</v>
      </c>
      <c r="W55">
        <v>0.73</v>
      </c>
      <c r="X55">
        <v>0.95718748235553297</v>
      </c>
    </row>
    <row r="56" spans="1:24" x14ac:dyDescent="0.2">
      <c r="A56" t="s">
        <v>446</v>
      </c>
      <c r="B56" t="s">
        <v>408</v>
      </c>
      <c r="C56" t="s">
        <v>447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42500.081895639603</v>
      </c>
      <c r="K56">
        <v>2167626.93202342</v>
      </c>
      <c r="L56">
        <v>3775898.1371365199</v>
      </c>
      <c r="M56">
        <v>5943525.0691599399</v>
      </c>
      <c r="N56">
        <v>0</v>
      </c>
      <c r="O56">
        <v>0</v>
      </c>
      <c r="P56">
        <v>6</v>
      </c>
      <c r="Q56">
        <v>0</v>
      </c>
      <c r="R56">
        <v>0</v>
      </c>
      <c r="S56">
        <v>1</v>
      </c>
      <c r="T56">
        <v>1</v>
      </c>
      <c r="U56">
        <v>100</v>
      </c>
      <c r="V56">
        <v>0.55000000000000004</v>
      </c>
      <c r="W56">
        <v>0.73</v>
      </c>
      <c r="X56">
        <v>0.95718748235553297</v>
      </c>
    </row>
    <row r="57" spans="1:24" x14ac:dyDescent="0.2">
      <c r="A57" t="s">
        <v>448</v>
      </c>
      <c r="B57" t="s">
        <v>447</v>
      </c>
      <c r="C57" t="s">
        <v>449</v>
      </c>
      <c r="D57">
        <v>1</v>
      </c>
      <c r="E57">
        <v>0</v>
      </c>
      <c r="F57">
        <v>0</v>
      </c>
      <c r="G57">
        <v>0</v>
      </c>
      <c r="H57">
        <v>410</v>
      </c>
      <c r="I57" t="s">
        <v>388</v>
      </c>
      <c r="J57">
        <v>19667.080785049999</v>
      </c>
      <c r="K57">
        <v>1003077.4141630901</v>
      </c>
      <c r="L57">
        <v>2024029.2746943601</v>
      </c>
      <c r="M57">
        <v>3027106.6888574501</v>
      </c>
      <c r="N57" t="s">
        <v>449</v>
      </c>
      <c r="O57" t="s">
        <v>450</v>
      </c>
      <c r="P57">
        <v>1</v>
      </c>
      <c r="Q57">
        <v>0</v>
      </c>
      <c r="R57">
        <v>0</v>
      </c>
      <c r="S57">
        <v>1</v>
      </c>
      <c r="T57">
        <v>1</v>
      </c>
      <c r="U57">
        <v>100</v>
      </c>
      <c r="V57">
        <v>0.55000000000000004</v>
      </c>
      <c r="W57">
        <v>0.73</v>
      </c>
      <c r="X57">
        <v>0.95718748235553297</v>
      </c>
    </row>
    <row r="58" spans="1:24" x14ac:dyDescent="0.2">
      <c r="A58" t="s">
        <v>451</v>
      </c>
      <c r="B58" t="s">
        <v>447</v>
      </c>
      <c r="C58" t="s">
        <v>452</v>
      </c>
      <c r="D58">
        <v>1</v>
      </c>
      <c r="E58">
        <v>0</v>
      </c>
      <c r="F58">
        <v>0</v>
      </c>
      <c r="G58">
        <v>0</v>
      </c>
      <c r="H58">
        <v>150</v>
      </c>
      <c r="I58" t="s">
        <v>388</v>
      </c>
      <c r="J58">
        <v>13979.388434370499</v>
      </c>
      <c r="K58">
        <v>712988.283485336</v>
      </c>
      <c r="L58">
        <v>1222651.4662586099</v>
      </c>
      <c r="M58">
        <v>1935639.7497439501</v>
      </c>
      <c r="N58" t="s">
        <v>449</v>
      </c>
      <c r="O58" t="s">
        <v>450</v>
      </c>
      <c r="P58">
        <v>1</v>
      </c>
      <c r="Q58">
        <v>0</v>
      </c>
      <c r="R58">
        <v>0</v>
      </c>
      <c r="S58">
        <v>1</v>
      </c>
      <c r="T58">
        <v>1</v>
      </c>
      <c r="U58">
        <v>100</v>
      </c>
      <c r="V58">
        <v>0.55000000000000004</v>
      </c>
      <c r="W58">
        <v>0.73</v>
      </c>
      <c r="X58">
        <v>0.95718748235553297</v>
      </c>
    </row>
    <row r="59" spans="1:24" x14ac:dyDescent="0.2">
      <c r="A59" t="s">
        <v>453</v>
      </c>
      <c r="B59" t="s">
        <v>447</v>
      </c>
      <c r="C59" t="s">
        <v>454</v>
      </c>
      <c r="D59">
        <v>1</v>
      </c>
      <c r="E59">
        <v>0</v>
      </c>
      <c r="F59">
        <v>0</v>
      </c>
      <c r="G59">
        <v>0</v>
      </c>
      <c r="H59">
        <v>22320</v>
      </c>
      <c r="I59" t="s">
        <v>384</v>
      </c>
      <c r="J59">
        <v>7647.5477914878402</v>
      </c>
      <c r="K59">
        <v>390047.05785049999</v>
      </c>
      <c r="L59">
        <v>383795.82775583002</v>
      </c>
      <c r="M59">
        <v>773842.88560633105</v>
      </c>
      <c r="N59" t="s">
        <v>406</v>
      </c>
      <c r="O59" t="s">
        <v>450</v>
      </c>
      <c r="P59">
        <v>1</v>
      </c>
      <c r="Q59">
        <v>0</v>
      </c>
      <c r="R59">
        <v>0</v>
      </c>
      <c r="S59">
        <v>1</v>
      </c>
      <c r="T59">
        <v>1</v>
      </c>
      <c r="U59">
        <v>100</v>
      </c>
      <c r="V59">
        <v>0.55000000000000004</v>
      </c>
      <c r="W59">
        <v>0.73</v>
      </c>
      <c r="X59">
        <v>0.95718748235553297</v>
      </c>
    </row>
    <row r="60" spans="1:24" x14ac:dyDescent="0.2">
      <c r="A60" t="s">
        <v>455</v>
      </c>
      <c r="B60" t="s">
        <v>447</v>
      </c>
      <c r="C60" t="s">
        <v>456</v>
      </c>
      <c r="D60">
        <v>1</v>
      </c>
      <c r="E60">
        <v>0</v>
      </c>
      <c r="F60">
        <v>0</v>
      </c>
      <c r="G60">
        <v>0</v>
      </c>
      <c r="H60">
        <v>350</v>
      </c>
      <c r="I60" t="s">
        <v>401</v>
      </c>
      <c r="J60">
        <v>383.74791778433399</v>
      </c>
      <c r="K60">
        <v>19572.2858622436</v>
      </c>
      <c r="L60">
        <v>73604.6927878571</v>
      </c>
      <c r="M60">
        <v>93176.978650100704</v>
      </c>
      <c r="N60" t="s">
        <v>449</v>
      </c>
      <c r="O60" t="s">
        <v>450</v>
      </c>
      <c r="P60">
        <v>1</v>
      </c>
      <c r="Q60">
        <v>0</v>
      </c>
      <c r="R60">
        <v>0</v>
      </c>
      <c r="S60">
        <v>1</v>
      </c>
      <c r="T60">
        <v>1</v>
      </c>
      <c r="U60">
        <v>100</v>
      </c>
      <c r="V60">
        <v>0.55000000000000004</v>
      </c>
      <c r="W60">
        <v>0.73</v>
      </c>
      <c r="X60">
        <v>0.95718748235553297</v>
      </c>
    </row>
    <row r="61" spans="1:24" x14ac:dyDescent="0.2">
      <c r="A61" t="s">
        <v>457</v>
      </c>
      <c r="B61" t="s">
        <v>447</v>
      </c>
      <c r="C61" t="s">
        <v>458</v>
      </c>
      <c r="D61">
        <v>1</v>
      </c>
      <c r="E61">
        <v>0</v>
      </c>
      <c r="F61">
        <v>0</v>
      </c>
      <c r="G61">
        <v>0</v>
      </c>
      <c r="H61">
        <v>1000</v>
      </c>
      <c r="I61" t="s">
        <v>459</v>
      </c>
      <c r="J61">
        <v>822.31696694682796</v>
      </c>
      <c r="K61">
        <v>41941.890662255602</v>
      </c>
      <c r="L61">
        <v>71816.875639848004</v>
      </c>
      <c r="M61">
        <v>113758.766302103</v>
      </c>
      <c r="N61" t="s">
        <v>398</v>
      </c>
      <c r="O61" t="s">
        <v>450</v>
      </c>
      <c r="P61">
        <v>1</v>
      </c>
      <c r="Q61">
        <v>0</v>
      </c>
      <c r="R61">
        <v>0</v>
      </c>
      <c r="S61">
        <v>1</v>
      </c>
      <c r="T61">
        <v>1</v>
      </c>
      <c r="U61">
        <v>100</v>
      </c>
      <c r="V61">
        <v>0.55000000000000004</v>
      </c>
      <c r="W61">
        <v>0.73</v>
      </c>
      <c r="X61">
        <v>0.95718748235553297</v>
      </c>
    </row>
    <row r="62" spans="1:24" x14ac:dyDescent="0.2">
      <c r="A62" t="s">
        <v>460</v>
      </c>
      <c r="B62" t="s">
        <v>408</v>
      </c>
      <c r="C62" t="s">
        <v>461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318183.72125253303</v>
      </c>
      <c r="K62">
        <v>14728288.2214872</v>
      </c>
      <c r="L62">
        <v>3828868.5564707099</v>
      </c>
      <c r="M62">
        <v>18557156.777957901</v>
      </c>
      <c r="N62" t="s">
        <v>462</v>
      </c>
      <c r="O62" t="s">
        <v>463</v>
      </c>
      <c r="P62">
        <v>1</v>
      </c>
      <c r="Q62">
        <v>0</v>
      </c>
      <c r="R62">
        <v>0</v>
      </c>
      <c r="S62">
        <v>1</v>
      </c>
      <c r="T62">
        <v>1</v>
      </c>
      <c r="U62">
        <v>100</v>
      </c>
      <c r="V62">
        <v>0.55000000000000004</v>
      </c>
      <c r="W62">
        <v>0.73</v>
      </c>
      <c r="X62">
        <v>0.95718748235553297</v>
      </c>
    </row>
    <row r="63" spans="1:24" x14ac:dyDescent="0.2">
      <c r="A63" t="s">
        <v>464</v>
      </c>
      <c r="B63" t="s">
        <v>408</v>
      </c>
      <c r="C63" t="s">
        <v>465</v>
      </c>
      <c r="D63">
        <v>1</v>
      </c>
      <c r="E63">
        <v>1</v>
      </c>
      <c r="F63" t="s">
        <v>368</v>
      </c>
      <c r="G63">
        <v>57225318.739552498</v>
      </c>
      <c r="H63">
        <v>1</v>
      </c>
      <c r="I63" t="s">
        <v>368</v>
      </c>
      <c r="J63">
        <v>1174991.60905149</v>
      </c>
      <c r="K63">
        <v>55918660.219862103</v>
      </c>
      <c r="L63">
        <v>18127493.1330189</v>
      </c>
      <c r="M63">
        <v>131271472.09243301</v>
      </c>
      <c r="N63" t="s">
        <v>439</v>
      </c>
      <c r="O63" t="s">
        <v>389</v>
      </c>
      <c r="P63">
        <v>1</v>
      </c>
      <c r="Q63">
        <v>0</v>
      </c>
      <c r="R63">
        <v>0</v>
      </c>
      <c r="S63">
        <v>1</v>
      </c>
      <c r="T63">
        <v>1</v>
      </c>
      <c r="U63">
        <v>100</v>
      </c>
      <c r="V63">
        <v>0.55000000000000004</v>
      </c>
      <c r="W63">
        <v>0.73</v>
      </c>
      <c r="X63">
        <v>0.95718748235553297</v>
      </c>
    </row>
    <row r="64" spans="1:24" x14ac:dyDescent="0.2">
      <c r="A64" t="s">
        <v>466</v>
      </c>
      <c r="B64" t="s">
        <v>222</v>
      </c>
      <c r="C64" t="s">
        <v>467</v>
      </c>
      <c r="D64">
        <v>0</v>
      </c>
      <c r="E64">
        <v>0</v>
      </c>
      <c r="F64">
        <v>0</v>
      </c>
      <c r="G64">
        <v>1322650.96014868</v>
      </c>
      <c r="H64">
        <v>0</v>
      </c>
      <c r="I64">
        <v>0</v>
      </c>
      <c r="J64">
        <v>94440.8751951296</v>
      </c>
      <c r="K64">
        <v>5093937.9788817298</v>
      </c>
      <c r="L64">
        <v>2038369.33294231</v>
      </c>
      <c r="M64">
        <v>8454958.2719727308</v>
      </c>
      <c r="N64">
        <v>0</v>
      </c>
      <c r="O64">
        <v>0</v>
      </c>
      <c r="P64">
        <v>15</v>
      </c>
      <c r="Q64">
        <v>0</v>
      </c>
      <c r="R64">
        <v>0</v>
      </c>
      <c r="S64">
        <v>1</v>
      </c>
      <c r="T64">
        <v>1</v>
      </c>
      <c r="U64">
        <v>100</v>
      </c>
      <c r="V64">
        <v>0.55000000000000004</v>
      </c>
      <c r="W64">
        <v>0.73</v>
      </c>
      <c r="X64">
        <v>0.95718748235553297</v>
      </c>
    </row>
    <row r="65" spans="1:24" x14ac:dyDescent="0.2">
      <c r="A65" t="s">
        <v>468</v>
      </c>
      <c r="B65" t="s">
        <v>467</v>
      </c>
      <c r="C65" t="s">
        <v>469</v>
      </c>
      <c r="D65">
        <v>0</v>
      </c>
      <c r="E65">
        <v>0</v>
      </c>
      <c r="F65">
        <v>0</v>
      </c>
      <c r="G65">
        <v>195213.818709413</v>
      </c>
      <c r="H65">
        <v>0</v>
      </c>
      <c r="I65">
        <v>0</v>
      </c>
      <c r="J65">
        <v>14637.2420094182</v>
      </c>
      <c r="K65">
        <v>781336.24940391001</v>
      </c>
      <c r="L65">
        <v>202829.665895407</v>
      </c>
      <c r="M65">
        <v>1179379.7340087299</v>
      </c>
      <c r="N65">
        <v>0</v>
      </c>
      <c r="O65">
        <v>0</v>
      </c>
      <c r="P65">
        <v>3</v>
      </c>
      <c r="Q65">
        <v>0</v>
      </c>
      <c r="R65">
        <v>0</v>
      </c>
      <c r="S65">
        <v>1</v>
      </c>
      <c r="T65">
        <v>1</v>
      </c>
      <c r="U65">
        <v>100</v>
      </c>
      <c r="V65">
        <v>0.55000000000000004</v>
      </c>
      <c r="W65">
        <v>0.73</v>
      </c>
      <c r="X65">
        <v>0.95718748235553297</v>
      </c>
    </row>
    <row r="66" spans="1:24" x14ac:dyDescent="0.2">
      <c r="A66" t="s">
        <v>470</v>
      </c>
      <c r="B66" t="s">
        <v>469</v>
      </c>
      <c r="C66" t="s">
        <v>471</v>
      </c>
      <c r="D66">
        <v>1</v>
      </c>
      <c r="E66">
        <v>0</v>
      </c>
      <c r="F66">
        <v>0</v>
      </c>
      <c r="G66">
        <v>195213.818709413</v>
      </c>
      <c r="H66">
        <v>0</v>
      </c>
      <c r="I66">
        <v>0</v>
      </c>
      <c r="J66">
        <v>6414.0723399499202</v>
      </c>
      <c r="K66">
        <v>342383.77153373801</v>
      </c>
      <c r="L66">
        <v>41706.767535467297</v>
      </c>
      <c r="M66">
        <v>579304.35777861997</v>
      </c>
      <c r="N66">
        <v>0</v>
      </c>
      <c r="O66">
        <v>0</v>
      </c>
      <c r="P66">
        <v>1</v>
      </c>
      <c r="Q66">
        <v>0</v>
      </c>
      <c r="R66">
        <v>0</v>
      </c>
      <c r="S66">
        <v>1</v>
      </c>
      <c r="T66">
        <v>1</v>
      </c>
      <c r="U66">
        <v>100</v>
      </c>
      <c r="V66">
        <v>0.55000000000000004</v>
      </c>
      <c r="W66">
        <v>0.73</v>
      </c>
      <c r="X66">
        <v>0.95718748235553297</v>
      </c>
    </row>
    <row r="67" spans="1:24" x14ac:dyDescent="0.2">
      <c r="A67" t="s">
        <v>472</v>
      </c>
      <c r="B67" t="s">
        <v>469</v>
      </c>
      <c r="C67" t="s">
        <v>473</v>
      </c>
      <c r="D67">
        <v>0</v>
      </c>
      <c r="E67">
        <v>0</v>
      </c>
      <c r="F67">
        <v>0</v>
      </c>
      <c r="G67">
        <v>0</v>
      </c>
      <c r="H67">
        <v>1</v>
      </c>
      <c r="I67" t="s">
        <v>368</v>
      </c>
      <c r="J67">
        <v>8223.1696694682905</v>
      </c>
      <c r="K67">
        <v>438952.47787017102</v>
      </c>
      <c r="L67">
        <v>161122.89835994001</v>
      </c>
      <c r="M67">
        <v>600075.37623011204</v>
      </c>
      <c r="N67" t="s">
        <v>474</v>
      </c>
      <c r="O67" t="s">
        <v>475</v>
      </c>
      <c r="P67">
        <v>1</v>
      </c>
      <c r="Q67">
        <v>0</v>
      </c>
      <c r="R67">
        <v>0</v>
      </c>
      <c r="S67">
        <v>1</v>
      </c>
      <c r="T67">
        <v>1</v>
      </c>
      <c r="U67">
        <v>100</v>
      </c>
      <c r="V67">
        <v>0.55000000000000004</v>
      </c>
      <c r="W67">
        <v>0.73</v>
      </c>
      <c r="X67">
        <v>0.95718748235553297</v>
      </c>
    </row>
    <row r="68" spans="1:24" x14ac:dyDescent="0.2">
      <c r="A68" t="s">
        <v>476</v>
      </c>
      <c r="B68" t="s">
        <v>467</v>
      </c>
      <c r="C68" t="s">
        <v>477</v>
      </c>
      <c r="D68">
        <v>0</v>
      </c>
      <c r="E68">
        <v>0</v>
      </c>
      <c r="F68">
        <v>0</v>
      </c>
      <c r="G68">
        <v>173962.716628505</v>
      </c>
      <c r="H68">
        <v>0</v>
      </c>
      <c r="I68">
        <v>0</v>
      </c>
      <c r="J68">
        <v>526.17619441794704</v>
      </c>
      <c r="K68">
        <v>28078.497099190401</v>
      </c>
      <c r="L68">
        <v>3982.5089419010701</v>
      </c>
      <c r="M68">
        <v>206023.72266959699</v>
      </c>
      <c r="N68">
        <v>0</v>
      </c>
      <c r="O68">
        <v>0</v>
      </c>
      <c r="P68">
        <v>3</v>
      </c>
      <c r="Q68">
        <v>0</v>
      </c>
      <c r="R68">
        <v>0</v>
      </c>
      <c r="S68">
        <v>1</v>
      </c>
      <c r="T68">
        <v>1</v>
      </c>
      <c r="U68">
        <v>100</v>
      </c>
      <c r="V68">
        <v>0.55000000000000004</v>
      </c>
      <c r="W68">
        <v>0.73</v>
      </c>
      <c r="X68">
        <v>0.95718748235553297</v>
      </c>
    </row>
    <row r="69" spans="1:24" x14ac:dyDescent="0.2">
      <c r="A69" t="s">
        <v>478</v>
      </c>
      <c r="B69" t="s">
        <v>477</v>
      </c>
      <c r="C69" t="s">
        <v>479</v>
      </c>
      <c r="D69">
        <v>1</v>
      </c>
      <c r="E69">
        <v>0</v>
      </c>
      <c r="F69">
        <v>0</v>
      </c>
      <c r="G69">
        <v>894.61892584773102</v>
      </c>
      <c r="H69">
        <v>0</v>
      </c>
      <c r="I69">
        <v>0</v>
      </c>
      <c r="J69">
        <v>38.128709747641203</v>
      </c>
      <c r="K69">
        <v>2028.58598815702</v>
      </c>
      <c r="L69">
        <v>210.313432136573</v>
      </c>
      <c r="M69">
        <v>3133.5183461413199</v>
      </c>
      <c r="N69">
        <v>0</v>
      </c>
      <c r="O69">
        <v>0</v>
      </c>
      <c r="P69">
        <v>1</v>
      </c>
      <c r="Q69">
        <v>0</v>
      </c>
      <c r="R69">
        <v>0</v>
      </c>
      <c r="S69">
        <v>1</v>
      </c>
      <c r="T69">
        <v>1</v>
      </c>
      <c r="U69">
        <v>100</v>
      </c>
      <c r="V69">
        <v>0.55000000000000004</v>
      </c>
      <c r="W69">
        <v>0.73</v>
      </c>
      <c r="X69">
        <v>0.95718748235553297</v>
      </c>
    </row>
    <row r="70" spans="1:24" x14ac:dyDescent="0.2">
      <c r="A70" t="s">
        <v>480</v>
      </c>
      <c r="B70" t="s">
        <v>477</v>
      </c>
      <c r="C70" t="s">
        <v>481</v>
      </c>
      <c r="D70">
        <v>1</v>
      </c>
      <c r="E70">
        <v>0</v>
      </c>
      <c r="F70">
        <v>0</v>
      </c>
      <c r="G70">
        <v>173068.09770265801</v>
      </c>
      <c r="H70">
        <v>0</v>
      </c>
      <c r="I70">
        <v>0</v>
      </c>
      <c r="J70">
        <v>488.04748467030601</v>
      </c>
      <c r="K70">
        <v>26049.911111033402</v>
      </c>
      <c r="L70">
        <v>3772.19550976449</v>
      </c>
      <c r="M70">
        <v>202890.20432345601</v>
      </c>
      <c r="N70">
        <v>0</v>
      </c>
      <c r="O70">
        <v>0</v>
      </c>
      <c r="P70">
        <v>1</v>
      </c>
      <c r="Q70">
        <v>0</v>
      </c>
      <c r="R70">
        <v>0</v>
      </c>
      <c r="S70">
        <v>1</v>
      </c>
      <c r="T70">
        <v>1</v>
      </c>
      <c r="U70">
        <v>100</v>
      </c>
      <c r="V70">
        <v>0.55000000000000004</v>
      </c>
      <c r="W70">
        <v>0.73</v>
      </c>
      <c r="X70">
        <v>0.95718748235553297</v>
      </c>
    </row>
    <row r="71" spans="1:24" x14ac:dyDescent="0.2">
      <c r="A71" t="s">
        <v>482</v>
      </c>
      <c r="B71" t="s">
        <v>467</v>
      </c>
      <c r="C71" t="s">
        <v>483</v>
      </c>
      <c r="D71">
        <v>0</v>
      </c>
      <c r="E71">
        <v>0</v>
      </c>
      <c r="F71">
        <v>0</v>
      </c>
      <c r="G71">
        <v>763583.13080687402</v>
      </c>
      <c r="H71">
        <v>0</v>
      </c>
      <c r="I71">
        <v>0</v>
      </c>
      <c r="J71">
        <v>30094.990603889899</v>
      </c>
      <c r="K71">
        <v>1642175.6747156</v>
      </c>
      <c r="L71">
        <v>494517.41697946301</v>
      </c>
      <c r="M71">
        <v>2900276.2225019298</v>
      </c>
      <c r="N71">
        <v>0</v>
      </c>
      <c r="O71">
        <v>0</v>
      </c>
      <c r="P71">
        <v>6</v>
      </c>
      <c r="Q71">
        <v>0</v>
      </c>
      <c r="R71">
        <v>0</v>
      </c>
      <c r="S71">
        <v>1</v>
      </c>
      <c r="T71">
        <v>1</v>
      </c>
      <c r="U71">
        <v>100</v>
      </c>
      <c r="V71">
        <v>0.55000000000000004</v>
      </c>
      <c r="W71">
        <v>0.73</v>
      </c>
      <c r="X71">
        <v>0.95718748235553297</v>
      </c>
    </row>
    <row r="72" spans="1:24" x14ac:dyDescent="0.2">
      <c r="A72" t="s">
        <v>484</v>
      </c>
      <c r="B72" t="s">
        <v>483</v>
      </c>
      <c r="C72" t="s">
        <v>479</v>
      </c>
      <c r="D72">
        <v>1</v>
      </c>
      <c r="E72">
        <v>0</v>
      </c>
      <c r="F72">
        <v>0</v>
      </c>
      <c r="G72">
        <v>169164.306009964</v>
      </c>
      <c r="H72">
        <v>0</v>
      </c>
      <c r="I72">
        <v>0</v>
      </c>
      <c r="J72">
        <v>636.74945299911997</v>
      </c>
      <c r="K72">
        <v>33899.222049931901</v>
      </c>
      <c r="L72">
        <v>3506.37312241873</v>
      </c>
      <c r="M72">
        <v>206569.90118231499</v>
      </c>
      <c r="N72">
        <v>0</v>
      </c>
      <c r="O72">
        <v>0</v>
      </c>
      <c r="P72">
        <v>1</v>
      </c>
      <c r="Q72">
        <v>0</v>
      </c>
      <c r="R72">
        <v>0</v>
      </c>
      <c r="S72">
        <v>1</v>
      </c>
      <c r="T72">
        <v>1</v>
      </c>
      <c r="U72">
        <v>100</v>
      </c>
      <c r="V72">
        <v>0.55000000000000004</v>
      </c>
      <c r="W72">
        <v>0.73</v>
      </c>
      <c r="X72">
        <v>0.95718748235553297</v>
      </c>
    </row>
    <row r="73" spans="1:24" x14ac:dyDescent="0.2">
      <c r="A73" t="s">
        <v>485</v>
      </c>
      <c r="B73" t="s">
        <v>483</v>
      </c>
      <c r="C73" t="s">
        <v>486</v>
      </c>
      <c r="D73">
        <v>1</v>
      </c>
      <c r="E73">
        <v>0</v>
      </c>
      <c r="F73">
        <v>0</v>
      </c>
      <c r="G73">
        <v>286278.05635785602</v>
      </c>
      <c r="H73">
        <v>0</v>
      </c>
      <c r="I73">
        <v>0</v>
      </c>
      <c r="J73">
        <v>2005.57013258911</v>
      </c>
      <c r="K73">
        <v>106718.29143759</v>
      </c>
      <c r="L73">
        <v>11038.0074252293</v>
      </c>
      <c r="M73">
        <v>404034.35522067599</v>
      </c>
      <c r="N73">
        <v>0</v>
      </c>
      <c r="O73">
        <v>0</v>
      </c>
      <c r="P73">
        <v>1</v>
      </c>
      <c r="Q73">
        <v>0</v>
      </c>
      <c r="R73">
        <v>0</v>
      </c>
      <c r="S73">
        <v>1</v>
      </c>
      <c r="T73">
        <v>1</v>
      </c>
      <c r="U73">
        <v>100</v>
      </c>
      <c r="V73">
        <v>0.55000000000000004</v>
      </c>
      <c r="W73">
        <v>0.73</v>
      </c>
      <c r="X73">
        <v>0.95718748235553297</v>
      </c>
    </row>
    <row r="74" spans="1:24" x14ac:dyDescent="0.2">
      <c r="A74" t="s">
        <v>487</v>
      </c>
      <c r="B74" t="s">
        <v>483</v>
      </c>
      <c r="C74" t="s">
        <v>488</v>
      </c>
      <c r="D74">
        <v>1</v>
      </c>
      <c r="E74">
        <v>0</v>
      </c>
      <c r="F74">
        <v>0</v>
      </c>
      <c r="G74">
        <v>0</v>
      </c>
      <c r="H74">
        <v>0</v>
      </c>
      <c r="I74">
        <v>0</v>
      </c>
      <c r="J74">
        <v>25469.978111673001</v>
      </c>
      <c r="K74">
        <v>1395719.53437474</v>
      </c>
      <c r="L74">
        <v>470696.97601710702</v>
      </c>
      <c r="M74">
        <v>1866416.51039185</v>
      </c>
      <c r="N74">
        <v>0</v>
      </c>
      <c r="O74">
        <v>0</v>
      </c>
      <c r="P74">
        <v>1</v>
      </c>
      <c r="Q74">
        <v>0</v>
      </c>
      <c r="R74">
        <v>0</v>
      </c>
      <c r="S74">
        <v>1</v>
      </c>
      <c r="T74">
        <v>1</v>
      </c>
      <c r="U74">
        <v>100</v>
      </c>
      <c r="V74">
        <v>0.55000000000000004</v>
      </c>
      <c r="W74">
        <v>0.73</v>
      </c>
      <c r="X74">
        <v>0.95718748235553297</v>
      </c>
    </row>
    <row r="75" spans="1:24" x14ac:dyDescent="0.2">
      <c r="A75" t="s">
        <v>489</v>
      </c>
      <c r="B75" t="s">
        <v>483</v>
      </c>
      <c r="C75" t="s">
        <v>481</v>
      </c>
      <c r="D75">
        <v>1</v>
      </c>
      <c r="E75">
        <v>0</v>
      </c>
      <c r="F75">
        <v>0</v>
      </c>
      <c r="G75">
        <v>187773.85837130001</v>
      </c>
      <c r="H75">
        <v>0</v>
      </c>
      <c r="I75">
        <v>0</v>
      </c>
      <c r="J75">
        <v>1410.76226051761</v>
      </c>
      <c r="K75">
        <v>75312.713322072304</v>
      </c>
      <c r="L75">
        <v>7719.3962407877598</v>
      </c>
      <c r="M75">
        <v>270805.96793416003</v>
      </c>
      <c r="N75">
        <v>0</v>
      </c>
      <c r="O75">
        <v>0</v>
      </c>
      <c r="P75">
        <v>1</v>
      </c>
      <c r="Q75">
        <v>0</v>
      </c>
      <c r="R75">
        <v>0</v>
      </c>
      <c r="S75">
        <v>1</v>
      </c>
      <c r="T75">
        <v>1</v>
      </c>
      <c r="U75">
        <v>100</v>
      </c>
      <c r="V75">
        <v>0.55000000000000004</v>
      </c>
      <c r="W75">
        <v>0.73</v>
      </c>
      <c r="X75">
        <v>0.95718748235553297</v>
      </c>
    </row>
    <row r="76" spans="1:24" x14ac:dyDescent="0.2">
      <c r="A76" t="s">
        <v>490</v>
      </c>
      <c r="B76" t="s">
        <v>483</v>
      </c>
      <c r="C76" t="s">
        <v>491</v>
      </c>
      <c r="D76">
        <v>1</v>
      </c>
      <c r="E76">
        <v>1</v>
      </c>
      <c r="F76" t="s">
        <v>368</v>
      </c>
      <c r="G76">
        <v>120366.910067752</v>
      </c>
      <c r="H76">
        <v>1</v>
      </c>
      <c r="I76" t="s">
        <v>368</v>
      </c>
      <c r="J76">
        <v>571.930646110971</v>
      </c>
      <c r="K76">
        <v>30525.913531261602</v>
      </c>
      <c r="L76">
        <v>1556.6641739194299</v>
      </c>
      <c r="M76">
        <v>152449.487772933</v>
      </c>
      <c r="N76" t="s">
        <v>492</v>
      </c>
      <c r="O76" t="s">
        <v>493</v>
      </c>
      <c r="P76">
        <v>1</v>
      </c>
      <c r="Q76">
        <v>0</v>
      </c>
      <c r="R76">
        <v>0</v>
      </c>
      <c r="S76">
        <v>1</v>
      </c>
      <c r="T76">
        <v>1</v>
      </c>
      <c r="U76">
        <v>100</v>
      </c>
      <c r="V76">
        <v>0.55000000000000004</v>
      </c>
      <c r="W76">
        <v>0.73</v>
      </c>
      <c r="X76">
        <v>0.95718748235553297</v>
      </c>
    </row>
    <row r="77" spans="1:24" x14ac:dyDescent="0.2">
      <c r="A77" t="s">
        <v>494</v>
      </c>
      <c r="B77" t="s">
        <v>467</v>
      </c>
      <c r="C77" t="s">
        <v>495</v>
      </c>
      <c r="D77">
        <v>1</v>
      </c>
      <c r="E77">
        <v>0</v>
      </c>
      <c r="F77">
        <v>0</v>
      </c>
      <c r="G77">
        <v>0</v>
      </c>
      <c r="H77">
        <v>1</v>
      </c>
      <c r="I77" t="s">
        <v>368</v>
      </c>
      <c r="J77">
        <v>47968.4897174535</v>
      </c>
      <c r="K77">
        <v>2580684.2289580302</v>
      </c>
      <c r="L77">
        <v>1330359.59862845</v>
      </c>
      <c r="M77">
        <v>3911043.82758648</v>
      </c>
      <c r="N77" t="s">
        <v>495</v>
      </c>
      <c r="O77" t="s">
        <v>493</v>
      </c>
      <c r="P77">
        <v>1</v>
      </c>
      <c r="Q77">
        <v>0</v>
      </c>
      <c r="R77">
        <v>0</v>
      </c>
      <c r="S77">
        <v>1</v>
      </c>
      <c r="T77">
        <v>1</v>
      </c>
      <c r="U77">
        <v>100</v>
      </c>
      <c r="V77">
        <v>0.55000000000000004</v>
      </c>
      <c r="W77">
        <v>0.73</v>
      </c>
      <c r="X77">
        <v>0.95718748235553297</v>
      </c>
    </row>
    <row r="78" spans="1:24" x14ac:dyDescent="0.2">
      <c r="A78" t="s">
        <v>496</v>
      </c>
      <c r="B78" t="s">
        <v>467</v>
      </c>
      <c r="C78" t="s">
        <v>497</v>
      </c>
      <c r="D78">
        <v>0</v>
      </c>
      <c r="E78">
        <v>1</v>
      </c>
      <c r="F78" t="s">
        <v>401</v>
      </c>
      <c r="G78">
        <v>189891.29400389001</v>
      </c>
      <c r="H78">
        <v>1</v>
      </c>
      <c r="I78" t="s">
        <v>368</v>
      </c>
      <c r="J78">
        <v>1213.9766699500001</v>
      </c>
      <c r="K78">
        <v>61663.328705</v>
      </c>
      <c r="L78">
        <v>6680.1424970899998</v>
      </c>
      <c r="M78">
        <v>258234.76520597999</v>
      </c>
      <c r="N78" t="s">
        <v>398</v>
      </c>
      <c r="O78" t="s">
        <v>498</v>
      </c>
      <c r="P78">
        <v>1</v>
      </c>
      <c r="Q78">
        <v>0</v>
      </c>
      <c r="R78">
        <v>0</v>
      </c>
      <c r="S78">
        <v>1</v>
      </c>
      <c r="T78">
        <v>1</v>
      </c>
      <c r="U78">
        <v>100</v>
      </c>
      <c r="V78">
        <v>0.55000000000000004</v>
      </c>
      <c r="W78">
        <v>0.73</v>
      </c>
      <c r="X78">
        <v>0.95718748235553297</v>
      </c>
    </row>
    <row r="79" spans="1:24" x14ac:dyDescent="0.2">
      <c r="A79" t="s">
        <v>499</v>
      </c>
      <c r="B79" t="s">
        <v>500</v>
      </c>
      <c r="C79" t="s">
        <v>500</v>
      </c>
      <c r="D79">
        <v>1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 t="s">
        <v>439</v>
      </c>
      <c r="O79" t="s">
        <v>389</v>
      </c>
      <c r="P79">
        <v>1</v>
      </c>
      <c r="Q79">
        <v>0</v>
      </c>
      <c r="R79">
        <v>0</v>
      </c>
      <c r="S79">
        <v>4</v>
      </c>
      <c r="T79">
        <v>1</v>
      </c>
      <c r="U79">
        <v>100</v>
      </c>
      <c r="V79">
        <v>0.55000000000000004</v>
      </c>
      <c r="W79">
        <v>0.73</v>
      </c>
      <c r="X79">
        <v>0.865604817280622</v>
      </c>
    </row>
    <row r="80" spans="1:24" x14ac:dyDescent="0.2">
      <c r="A80" t="s">
        <v>223</v>
      </c>
      <c r="B80" t="s">
        <v>501</v>
      </c>
      <c r="C80" t="s">
        <v>501</v>
      </c>
      <c r="D80">
        <v>0</v>
      </c>
      <c r="E80">
        <v>0</v>
      </c>
      <c r="F80">
        <v>0</v>
      </c>
      <c r="G80">
        <v>1087848.20915811</v>
      </c>
      <c r="H80">
        <v>0</v>
      </c>
      <c r="I80">
        <v>0</v>
      </c>
      <c r="J80">
        <v>90171.081987284793</v>
      </c>
      <c r="K80">
        <v>4652445.1740862001</v>
      </c>
      <c r="L80">
        <v>4132937.88875817</v>
      </c>
      <c r="M80">
        <v>9873231.2720024902</v>
      </c>
      <c r="N80">
        <v>0</v>
      </c>
      <c r="O80">
        <v>0</v>
      </c>
      <c r="P80">
        <v>58</v>
      </c>
      <c r="Q80">
        <v>0</v>
      </c>
      <c r="R80">
        <v>0</v>
      </c>
      <c r="S80">
        <v>1</v>
      </c>
      <c r="T80">
        <v>1</v>
      </c>
      <c r="U80">
        <v>100</v>
      </c>
      <c r="V80">
        <v>0.55000000000000004</v>
      </c>
      <c r="W80">
        <v>0.73</v>
      </c>
      <c r="X80">
        <v>0.95718748235553297</v>
      </c>
    </row>
    <row r="81" spans="1:24" x14ac:dyDescent="0.2">
      <c r="A81" t="s">
        <v>502</v>
      </c>
      <c r="B81" t="s">
        <v>501</v>
      </c>
      <c r="C81" t="s">
        <v>379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69996.577122510294</v>
      </c>
      <c r="K81">
        <v>3551446.3965592599</v>
      </c>
      <c r="L81">
        <v>3841878.4966415502</v>
      </c>
      <c r="M81">
        <v>7393324.8932008203</v>
      </c>
      <c r="N81">
        <v>0</v>
      </c>
      <c r="O81">
        <v>0</v>
      </c>
      <c r="P81">
        <v>41</v>
      </c>
      <c r="Q81">
        <v>0</v>
      </c>
      <c r="R81">
        <v>0</v>
      </c>
      <c r="S81">
        <v>1</v>
      </c>
      <c r="T81">
        <v>1</v>
      </c>
      <c r="U81">
        <v>100</v>
      </c>
      <c r="V81">
        <v>0.55000000000000004</v>
      </c>
      <c r="W81">
        <v>0.73</v>
      </c>
      <c r="X81">
        <v>0.95718748235553297</v>
      </c>
    </row>
    <row r="82" spans="1:24" x14ac:dyDescent="0.2">
      <c r="A82" t="s">
        <v>503</v>
      </c>
      <c r="B82" t="s">
        <v>379</v>
      </c>
      <c r="C82" t="s">
        <v>381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20262.488997640899</v>
      </c>
      <c r="K82">
        <v>1024240.111045</v>
      </c>
      <c r="L82">
        <v>574567.75631604099</v>
      </c>
      <c r="M82">
        <v>1598807.8673610401</v>
      </c>
      <c r="N82">
        <v>0</v>
      </c>
      <c r="O82">
        <v>0</v>
      </c>
      <c r="P82">
        <v>8</v>
      </c>
      <c r="Q82">
        <v>0</v>
      </c>
      <c r="R82">
        <v>0</v>
      </c>
      <c r="S82">
        <v>1</v>
      </c>
      <c r="T82">
        <v>1</v>
      </c>
      <c r="U82">
        <v>100</v>
      </c>
      <c r="V82">
        <v>0.55000000000000004</v>
      </c>
      <c r="W82">
        <v>0.73</v>
      </c>
      <c r="X82">
        <v>0.95718748235553297</v>
      </c>
    </row>
    <row r="83" spans="1:24" x14ac:dyDescent="0.2">
      <c r="A83" t="s">
        <v>504</v>
      </c>
      <c r="B83" t="s">
        <v>381</v>
      </c>
      <c r="C83" t="s">
        <v>383</v>
      </c>
      <c r="D83">
        <v>0</v>
      </c>
      <c r="E83">
        <v>0</v>
      </c>
      <c r="F83">
        <v>0</v>
      </c>
      <c r="G83">
        <v>0</v>
      </c>
      <c r="H83">
        <v>115000</v>
      </c>
      <c r="I83" t="s">
        <v>384</v>
      </c>
      <c r="J83">
        <v>9769.0026021308804</v>
      </c>
      <c r="K83">
        <v>506590.78116298403</v>
      </c>
      <c r="L83">
        <v>70807.674633747694</v>
      </c>
      <c r="M83">
        <v>577398.45579673199</v>
      </c>
      <c r="N83" t="s">
        <v>383</v>
      </c>
      <c r="O83" t="s">
        <v>385</v>
      </c>
      <c r="P83">
        <v>1</v>
      </c>
      <c r="Q83">
        <v>0</v>
      </c>
      <c r="R83">
        <v>0</v>
      </c>
      <c r="S83">
        <v>1</v>
      </c>
      <c r="T83">
        <v>1</v>
      </c>
      <c r="U83">
        <v>100</v>
      </c>
      <c r="V83">
        <v>0.55000000000000004</v>
      </c>
      <c r="W83">
        <v>0.73</v>
      </c>
      <c r="X83">
        <v>0.95718748235553297</v>
      </c>
    </row>
    <row r="84" spans="1:24" x14ac:dyDescent="0.2">
      <c r="A84" t="s">
        <v>505</v>
      </c>
      <c r="B84" t="s">
        <v>381</v>
      </c>
      <c r="C84" t="s">
        <v>387</v>
      </c>
      <c r="D84">
        <v>0</v>
      </c>
      <c r="E84">
        <v>0</v>
      </c>
      <c r="F84">
        <v>0</v>
      </c>
      <c r="G84">
        <v>0</v>
      </c>
      <c r="H84">
        <v>910</v>
      </c>
      <c r="I84" t="s">
        <v>388</v>
      </c>
      <c r="J84">
        <v>2871.2372861451099</v>
      </c>
      <c r="K84">
        <v>148956.84170456199</v>
      </c>
      <c r="L84">
        <v>190159.60764824401</v>
      </c>
      <c r="M84">
        <v>339116.44935280702</v>
      </c>
      <c r="N84" t="s">
        <v>387</v>
      </c>
      <c r="O84" t="s">
        <v>389</v>
      </c>
      <c r="P84">
        <v>1</v>
      </c>
      <c r="Q84">
        <v>0</v>
      </c>
      <c r="R84">
        <v>0</v>
      </c>
      <c r="S84">
        <v>1</v>
      </c>
      <c r="T84">
        <v>1</v>
      </c>
      <c r="U84">
        <v>100</v>
      </c>
      <c r="V84">
        <v>0.55000000000000004</v>
      </c>
      <c r="W84">
        <v>0.73</v>
      </c>
      <c r="X84">
        <v>0.95718748235553297</v>
      </c>
    </row>
    <row r="85" spans="1:24" x14ac:dyDescent="0.2">
      <c r="A85" t="s">
        <v>506</v>
      </c>
      <c r="B85" t="s">
        <v>381</v>
      </c>
      <c r="C85" t="s">
        <v>391</v>
      </c>
      <c r="D85">
        <v>0</v>
      </c>
      <c r="E85">
        <v>0</v>
      </c>
      <c r="F85">
        <v>0</v>
      </c>
      <c r="G85">
        <v>0</v>
      </c>
      <c r="H85">
        <v>12800</v>
      </c>
      <c r="I85" t="s">
        <v>371</v>
      </c>
      <c r="J85">
        <v>3727.9970168762102</v>
      </c>
      <c r="K85">
        <v>163689.80485908099</v>
      </c>
      <c r="L85">
        <v>214677.674584811</v>
      </c>
      <c r="M85">
        <v>378367.47944389202</v>
      </c>
      <c r="N85" t="s">
        <v>392</v>
      </c>
      <c r="O85" t="s">
        <v>393</v>
      </c>
      <c r="P85">
        <v>1</v>
      </c>
      <c r="Q85">
        <v>0</v>
      </c>
      <c r="R85">
        <v>0</v>
      </c>
      <c r="S85">
        <v>1</v>
      </c>
      <c r="T85">
        <v>1</v>
      </c>
      <c r="U85">
        <v>100</v>
      </c>
      <c r="V85">
        <v>0.55000000000000004</v>
      </c>
      <c r="W85">
        <v>0.73</v>
      </c>
      <c r="X85">
        <v>0.95718748235553297</v>
      </c>
    </row>
    <row r="86" spans="1:24" x14ac:dyDescent="0.2">
      <c r="A86" t="s">
        <v>507</v>
      </c>
      <c r="B86" t="s">
        <v>381</v>
      </c>
      <c r="C86" t="s">
        <v>395</v>
      </c>
      <c r="D86">
        <v>0</v>
      </c>
      <c r="E86">
        <v>0</v>
      </c>
      <c r="F86">
        <v>0</v>
      </c>
      <c r="G86">
        <v>0</v>
      </c>
      <c r="H86">
        <v>100</v>
      </c>
      <c r="I86" t="s">
        <v>388</v>
      </c>
      <c r="J86">
        <v>3701.29912189371</v>
      </c>
      <c r="K86">
        <v>196385.758806325</v>
      </c>
      <c r="L86">
        <v>97161.843367177004</v>
      </c>
      <c r="M86">
        <v>293547.60217350197</v>
      </c>
      <c r="N86" t="s">
        <v>395</v>
      </c>
      <c r="O86" t="s">
        <v>393</v>
      </c>
      <c r="P86">
        <v>1</v>
      </c>
      <c r="Q86">
        <v>0</v>
      </c>
      <c r="R86">
        <v>0</v>
      </c>
      <c r="S86">
        <v>1</v>
      </c>
      <c r="T86">
        <v>1</v>
      </c>
      <c r="U86">
        <v>100</v>
      </c>
      <c r="V86">
        <v>0.55000000000000004</v>
      </c>
      <c r="W86">
        <v>0.73</v>
      </c>
      <c r="X86">
        <v>0.95718748235553297</v>
      </c>
    </row>
    <row r="87" spans="1:24" x14ac:dyDescent="0.2">
      <c r="A87" t="s">
        <v>508</v>
      </c>
      <c r="B87" t="s">
        <v>381</v>
      </c>
      <c r="C87" t="s">
        <v>509</v>
      </c>
      <c r="D87">
        <v>0</v>
      </c>
      <c r="E87">
        <v>0</v>
      </c>
      <c r="F87">
        <v>0</v>
      </c>
      <c r="G87">
        <v>0</v>
      </c>
      <c r="H87">
        <v>57000</v>
      </c>
      <c r="I87" t="s">
        <v>384</v>
      </c>
      <c r="J87">
        <v>138.343639291432</v>
      </c>
      <c r="K87">
        <v>6074.3675858399602</v>
      </c>
      <c r="L87">
        <v>1052.87933563159</v>
      </c>
      <c r="M87">
        <v>7127.2469214715602</v>
      </c>
      <c r="N87" t="s">
        <v>462</v>
      </c>
      <c r="O87" t="s">
        <v>393</v>
      </c>
      <c r="P87">
        <v>1</v>
      </c>
      <c r="Q87">
        <v>0</v>
      </c>
      <c r="R87">
        <v>0</v>
      </c>
      <c r="S87">
        <v>1</v>
      </c>
      <c r="T87">
        <v>1</v>
      </c>
      <c r="U87">
        <v>100</v>
      </c>
      <c r="V87">
        <v>0.55000000000000004</v>
      </c>
      <c r="W87">
        <v>0.73</v>
      </c>
      <c r="X87">
        <v>0.95718748235553297</v>
      </c>
    </row>
    <row r="88" spans="1:24" x14ac:dyDescent="0.2">
      <c r="A88" t="s">
        <v>510</v>
      </c>
      <c r="B88" t="s">
        <v>381</v>
      </c>
      <c r="C88" t="s">
        <v>403</v>
      </c>
      <c r="D88">
        <v>0</v>
      </c>
      <c r="E88">
        <v>0</v>
      </c>
      <c r="F88">
        <v>0</v>
      </c>
      <c r="G88">
        <v>0</v>
      </c>
      <c r="H88">
        <v>1000</v>
      </c>
      <c r="I88" t="s">
        <v>384</v>
      </c>
      <c r="J88">
        <v>18.2031104345293</v>
      </c>
      <c r="K88">
        <v>944.06989037600601</v>
      </c>
      <c r="L88">
        <v>569.53999168269797</v>
      </c>
      <c r="M88">
        <v>1513.6098820586999</v>
      </c>
      <c r="N88" t="s">
        <v>383</v>
      </c>
      <c r="O88" t="s">
        <v>385</v>
      </c>
      <c r="P88">
        <v>1</v>
      </c>
      <c r="Q88">
        <v>0</v>
      </c>
      <c r="R88">
        <v>0</v>
      </c>
      <c r="S88">
        <v>1</v>
      </c>
      <c r="T88">
        <v>1</v>
      </c>
      <c r="U88">
        <v>100</v>
      </c>
      <c r="V88">
        <v>0.55000000000000004</v>
      </c>
      <c r="W88">
        <v>0.73</v>
      </c>
      <c r="X88">
        <v>0.95718748235553297</v>
      </c>
    </row>
    <row r="89" spans="1:24" x14ac:dyDescent="0.2">
      <c r="A89" t="s">
        <v>511</v>
      </c>
      <c r="B89" t="s">
        <v>381</v>
      </c>
      <c r="C89" t="s">
        <v>418</v>
      </c>
      <c r="D89">
        <v>0</v>
      </c>
      <c r="E89">
        <v>0</v>
      </c>
      <c r="F89">
        <v>0</v>
      </c>
      <c r="G89">
        <v>0</v>
      </c>
      <c r="H89">
        <v>3000</v>
      </c>
      <c r="I89" t="s">
        <v>384</v>
      </c>
      <c r="J89">
        <v>36.4062208690587</v>
      </c>
      <c r="K89">
        <v>1598.4870358341</v>
      </c>
      <c r="L89">
        <v>138.536754745949</v>
      </c>
      <c r="M89">
        <v>1737.02379058005</v>
      </c>
      <c r="N89" t="s">
        <v>398</v>
      </c>
      <c r="O89" t="s">
        <v>393</v>
      </c>
      <c r="P89">
        <v>1</v>
      </c>
      <c r="Q89">
        <v>0</v>
      </c>
      <c r="R89">
        <v>0</v>
      </c>
      <c r="S89">
        <v>1</v>
      </c>
      <c r="T89">
        <v>1</v>
      </c>
      <c r="U89">
        <v>100</v>
      </c>
      <c r="V89">
        <v>0.55000000000000004</v>
      </c>
      <c r="W89">
        <v>0.73</v>
      </c>
      <c r="X89">
        <v>0.95718748235553297</v>
      </c>
    </row>
    <row r="90" spans="1:24" x14ac:dyDescent="0.2">
      <c r="A90" t="s">
        <v>512</v>
      </c>
      <c r="B90" t="s">
        <v>379</v>
      </c>
      <c r="C90" t="s">
        <v>408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49734.088124869297</v>
      </c>
      <c r="K90">
        <v>2527206.2855142602</v>
      </c>
      <c r="L90">
        <v>3267310.74032551</v>
      </c>
      <c r="M90">
        <v>5794517.0258397702</v>
      </c>
      <c r="N90">
        <v>0</v>
      </c>
      <c r="O90">
        <v>0</v>
      </c>
      <c r="P90">
        <v>32</v>
      </c>
      <c r="Q90">
        <v>0</v>
      </c>
      <c r="R90">
        <v>0</v>
      </c>
      <c r="S90">
        <v>1</v>
      </c>
      <c r="T90">
        <v>1</v>
      </c>
      <c r="U90">
        <v>100</v>
      </c>
      <c r="V90">
        <v>0.55000000000000004</v>
      </c>
      <c r="W90">
        <v>0.73</v>
      </c>
      <c r="X90">
        <v>0.95718748235553297</v>
      </c>
    </row>
    <row r="91" spans="1:24" x14ac:dyDescent="0.2">
      <c r="A91" t="s">
        <v>513</v>
      </c>
      <c r="B91" t="s">
        <v>408</v>
      </c>
      <c r="C91" t="s">
        <v>410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7466.7314386362596</v>
      </c>
      <c r="K91">
        <v>383739.71854205901</v>
      </c>
      <c r="L91">
        <v>197494.48213772301</v>
      </c>
      <c r="M91">
        <v>581234.20067978196</v>
      </c>
      <c r="N91">
        <v>0</v>
      </c>
      <c r="O91">
        <v>0</v>
      </c>
      <c r="P91">
        <v>8</v>
      </c>
      <c r="Q91">
        <v>0</v>
      </c>
      <c r="R91">
        <v>0</v>
      </c>
      <c r="S91">
        <v>1</v>
      </c>
      <c r="T91">
        <v>1</v>
      </c>
      <c r="U91">
        <v>100</v>
      </c>
      <c r="V91">
        <v>0.55000000000000004</v>
      </c>
      <c r="W91">
        <v>0.73</v>
      </c>
      <c r="X91">
        <v>0.95718748235553297</v>
      </c>
    </row>
    <row r="92" spans="1:24" x14ac:dyDescent="0.2">
      <c r="A92" t="s">
        <v>514</v>
      </c>
      <c r="B92" t="s">
        <v>410</v>
      </c>
      <c r="C92" t="s">
        <v>383</v>
      </c>
      <c r="D92">
        <v>0</v>
      </c>
      <c r="E92">
        <v>0</v>
      </c>
      <c r="F92">
        <v>0</v>
      </c>
      <c r="G92">
        <v>0</v>
      </c>
      <c r="H92">
        <v>31000</v>
      </c>
      <c r="I92" t="s">
        <v>384</v>
      </c>
      <c r="J92">
        <v>3179.3557453582298</v>
      </c>
      <c r="K92">
        <v>175844.96105647599</v>
      </c>
      <c r="L92">
        <v>64325.608199667797</v>
      </c>
      <c r="M92">
        <v>240170.569256143</v>
      </c>
      <c r="N92" t="s">
        <v>383</v>
      </c>
      <c r="O92" t="s">
        <v>385</v>
      </c>
      <c r="P92">
        <v>1</v>
      </c>
      <c r="Q92">
        <v>0</v>
      </c>
      <c r="R92">
        <v>0</v>
      </c>
      <c r="S92">
        <v>1</v>
      </c>
      <c r="T92">
        <v>1</v>
      </c>
      <c r="U92">
        <v>100</v>
      </c>
      <c r="V92">
        <v>0.55000000000000004</v>
      </c>
      <c r="W92">
        <v>0.73</v>
      </c>
      <c r="X92">
        <v>0.95718748235553297</v>
      </c>
    </row>
    <row r="93" spans="1:24" x14ac:dyDescent="0.2">
      <c r="A93" t="s">
        <v>515</v>
      </c>
      <c r="B93" t="s">
        <v>410</v>
      </c>
      <c r="C93" t="s">
        <v>387</v>
      </c>
      <c r="D93">
        <v>0</v>
      </c>
      <c r="E93">
        <v>0</v>
      </c>
      <c r="F93">
        <v>0</v>
      </c>
      <c r="G93">
        <v>0</v>
      </c>
      <c r="H93">
        <v>70</v>
      </c>
      <c r="I93" t="s">
        <v>388</v>
      </c>
      <c r="J93">
        <v>955.04704447210497</v>
      </c>
      <c r="K93">
        <v>49547.6469708</v>
      </c>
      <c r="L93">
        <v>49834.873545342198</v>
      </c>
      <c r="M93">
        <v>99382.520516142205</v>
      </c>
      <c r="N93" t="s">
        <v>387</v>
      </c>
      <c r="O93" t="s">
        <v>389</v>
      </c>
      <c r="P93">
        <v>1</v>
      </c>
      <c r="Q93">
        <v>0</v>
      </c>
      <c r="R93">
        <v>0</v>
      </c>
      <c r="S93">
        <v>1</v>
      </c>
      <c r="T93">
        <v>1</v>
      </c>
      <c r="U93">
        <v>100</v>
      </c>
      <c r="V93">
        <v>0.55000000000000004</v>
      </c>
      <c r="W93">
        <v>0.73</v>
      </c>
      <c r="X93">
        <v>0.95718748235553297</v>
      </c>
    </row>
    <row r="94" spans="1:24" x14ac:dyDescent="0.2">
      <c r="A94" t="s">
        <v>516</v>
      </c>
      <c r="B94" t="s">
        <v>410</v>
      </c>
      <c r="C94" t="s">
        <v>391</v>
      </c>
      <c r="D94">
        <v>0</v>
      </c>
      <c r="E94">
        <v>0</v>
      </c>
      <c r="F94">
        <v>0</v>
      </c>
      <c r="G94">
        <v>0</v>
      </c>
      <c r="H94">
        <v>800</v>
      </c>
      <c r="I94" t="s">
        <v>371</v>
      </c>
      <c r="J94">
        <v>1587.6106713940701</v>
      </c>
      <c r="K94">
        <v>69708.575653199994</v>
      </c>
      <c r="L94">
        <v>45711.486043339399</v>
      </c>
      <c r="M94">
        <v>115420.06169653901</v>
      </c>
      <c r="N94" t="s">
        <v>392</v>
      </c>
      <c r="O94" t="s">
        <v>393</v>
      </c>
      <c r="P94">
        <v>1</v>
      </c>
      <c r="Q94">
        <v>0</v>
      </c>
      <c r="R94">
        <v>0</v>
      </c>
      <c r="S94">
        <v>1</v>
      </c>
      <c r="T94">
        <v>1</v>
      </c>
      <c r="U94">
        <v>100</v>
      </c>
      <c r="V94">
        <v>0.55000000000000004</v>
      </c>
      <c r="W94">
        <v>0.73</v>
      </c>
      <c r="X94">
        <v>0.95718748235553297</v>
      </c>
    </row>
    <row r="95" spans="1:24" x14ac:dyDescent="0.2">
      <c r="A95" t="s">
        <v>517</v>
      </c>
      <c r="B95" t="s">
        <v>410</v>
      </c>
      <c r="C95" t="s">
        <v>395</v>
      </c>
      <c r="D95">
        <v>0</v>
      </c>
      <c r="E95">
        <v>0</v>
      </c>
      <c r="F95">
        <v>0</v>
      </c>
      <c r="G95">
        <v>0</v>
      </c>
      <c r="H95">
        <v>10</v>
      </c>
      <c r="I95" t="s">
        <v>388</v>
      </c>
      <c r="J95">
        <v>1260.9928510398299</v>
      </c>
      <c r="K95">
        <v>66906.020803933105</v>
      </c>
      <c r="L95">
        <v>33101.996311278097</v>
      </c>
      <c r="M95">
        <v>100008.017115211</v>
      </c>
      <c r="N95" t="s">
        <v>395</v>
      </c>
      <c r="O95" t="s">
        <v>393</v>
      </c>
      <c r="P95">
        <v>1</v>
      </c>
      <c r="Q95">
        <v>0</v>
      </c>
      <c r="R95">
        <v>0</v>
      </c>
      <c r="S95">
        <v>1</v>
      </c>
      <c r="T95">
        <v>1</v>
      </c>
      <c r="U95">
        <v>100</v>
      </c>
      <c r="V95">
        <v>0.55000000000000004</v>
      </c>
      <c r="W95">
        <v>0.73</v>
      </c>
      <c r="X95">
        <v>0.95718748235553297</v>
      </c>
    </row>
    <row r="96" spans="1:24" x14ac:dyDescent="0.2">
      <c r="A96" t="s">
        <v>518</v>
      </c>
      <c r="B96" t="s">
        <v>410</v>
      </c>
      <c r="C96" t="s">
        <v>509</v>
      </c>
      <c r="D96">
        <v>0</v>
      </c>
      <c r="E96">
        <v>0</v>
      </c>
      <c r="F96">
        <v>0</v>
      </c>
      <c r="G96">
        <v>0</v>
      </c>
      <c r="H96">
        <v>31000</v>
      </c>
      <c r="I96" t="s">
        <v>384</v>
      </c>
      <c r="J96">
        <v>256.33297291846401</v>
      </c>
      <c r="K96">
        <v>11255.004527921599</v>
      </c>
      <c r="L96">
        <v>1950.85001177549</v>
      </c>
      <c r="M96">
        <v>13205.8545396971</v>
      </c>
      <c r="N96" t="s">
        <v>462</v>
      </c>
      <c r="O96" t="s">
        <v>393</v>
      </c>
      <c r="P96">
        <v>1</v>
      </c>
      <c r="Q96">
        <v>0</v>
      </c>
      <c r="R96">
        <v>0</v>
      </c>
      <c r="S96">
        <v>1</v>
      </c>
      <c r="T96">
        <v>1</v>
      </c>
      <c r="U96">
        <v>100</v>
      </c>
      <c r="V96">
        <v>0.55000000000000004</v>
      </c>
      <c r="W96">
        <v>0.73</v>
      </c>
      <c r="X96">
        <v>0.95718748235553297</v>
      </c>
    </row>
    <row r="97" spans="1:24" x14ac:dyDescent="0.2">
      <c r="A97" t="s">
        <v>519</v>
      </c>
      <c r="B97" t="s">
        <v>410</v>
      </c>
      <c r="C97" t="s">
        <v>418</v>
      </c>
      <c r="D97">
        <v>0</v>
      </c>
      <c r="E97">
        <v>0</v>
      </c>
      <c r="F97">
        <v>0</v>
      </c>
      <c r="G97">
        <v>0</v>
      </c>
      <c r="H97">
        <v>4000</v>
      </c>
      <c r="I97" t="s">
        <v>384</v>
      </c>
      <c r="J97">
        <v>165.37611160257401</v>
      </c>
      <c r="K97">
        <v>7261.1648263123898</v>
      </c>
      <c r="L97">
        <v>629.30645531125299</v>
      </c>
      <c r="M97">
        <v>7890.4712816236397</v>
      </c>
      <c r="N97" t="s">
        <v>398</v>
      </c>
      <c r="O97" t="s">
        <v>393</v>
      </c>
      <c r="P97">
        <v>1</v>
      </c>
      <c r="Q97">
        <v>0</v>
      </c>
      <c r="R97">
        <v>0</v>
      </c>
      <c r="S97">
        <v>1</v>
      </c>
      <c r="T97">
        <v>1</v>
      </c>
      <c r="U97">
        <v>100</v>
      </c>
      <c r="V97">
        <v>0.55000000000000004</v>
      </c>
      <c r="W97">
        <v>0.73</v>
      </c>
      <c r="X97">
        <v>0.95718748235553297</v>
      </c>
    </row>
    <row r="98" spans="1:24" x14ac:dyDescent="0.2">
      <c r="A98" t="s">
        <v>520</v>
      </c>
      <c r="B98" t="s">
        <v>410</v>
      </c>
      <c r="C98" t="s">
        <v>403</v>
      </c>
      <c r="D98">
        <v>0</v>
      </c>
      <c r="E98">
        <v>0</v>
      </c>
      <c r="F98">
        <v>0</v>
      </c>
      <c r="G98">
        <v>0</v>
      </c>
      <c r="H98">
        <v>1000</v>
      </c>
      <c r="I98" t="s">
        <v>384</v>
      </c>
      <c r="J98">
        <v>62.016041850965401</v>
      </c>
      <c r="K98">
        <v>3216.3447034159799</v>
      </c>
      <c r="L98">
        <v>1940.36157100894</v>
      </c>
      <c r="M98">
        <v>5156.7062744249297</v>
      </c>
      <c r="N98" t="s">
        <v>383</v>
      </c>
      <c r="O98" t="s">
        <v>385</v>
      </c>
      <c r="P98">
        <v>1</v>
      </c>
      <c r="Q98">
        <v>0</v>
      </c>
      <c r="R98">
        <v>0</v>
      </c>
      <c r="S98">
        <v>1</v>
      </c>
      <c r="T98">
        <v>1</v>
      </c>
      <c r="U98">
        <v>100</v>
      </c>
      <c r="V98">
        <v>0.55000000000000004</v>
      </c>
      <c r="W98">
        <v>0.73</v>
      </c>
      <c r="X98">
        <v>0.95718748235553297</v>
      </c>
    </row>
    <row r="99" spans="1:24" x14ac:dyDescent="0.2">
      <c r="A99" t="s">
        <v>521</v>
      </c>
      <c r="B99" t="s">
        <v>408</v>
      </c>
      <c r="C99" t="s">
        <v>447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18778.911221677499</v>
      </c>
      <c r="K99">
        <v>971255.23381275299</v>
      </c>
      <c r="L99">
        <v>2041423.2826874601</v>
      </c>
      <c r="M99">
        <v>3012678.5165002099</v>
      </c>
      <c r="N99">
        <v>0</v>
      </c>
      <c r="O99">
        <v>0</v>
      </c>
      <c r="P99">
        <v>6</v>
      </c>
      <c r="Q99">
        <v>0</v>
      </c>
      <c r="R99">
        <v>0</v>
      </c>
      <c r="S99">
        <v>1</v>
      </c>
      <c r="T99">
        <v>1</v>
      </c>
      <c r="U99">
        <v>100</v>
      </c>
      <c r="V99">
        <v>0.55000000000000004</v>
      </c>
      <c r="W99">
        <v>0.73</v>
      </c>
      <c r="X99">
        <v>0.95718748235553297</v>
      </c>
    </row>
    <row r="100" spans="1:24" x14ac:dyDescent="0.2">
      <c r="A100" t="s">
        <v>522</v>
      </c>
      <c r="B100" t="s">
        <v>447</v>
      </c>
      <c r="C100" t="s">
        <v>449</v>
      </c>
      <c r="D100">
        <v>0</v>
      </c>
      <c r="E100">
        <v>0</v>
      </c>
      <c r="F100">
        <v>0</v>
      </c>
      <c r="G100">
        <v>0</v>
      </c>
      <c r="H100">
        <v>3900</v>
      </c>
      <c r="I100" t="s">
        <v>388</v>
      </c>
      <c r="J100">
        <v>15156.8199013624</v>
      </c>
      <c r="K100">
        <v>783918.70341734402</v>
      </c>
      <c r="L100">
        <v>1750483.6325971901</v>
      </c>
      <c r="M100">
        <v>2534402.3360145399</v>
      </c>
      <c r="N100" t="s">
        <v>449</v>
      </c>
      <c r="O100" t="s">
        <v>450</v>
      </c>
      <c r="P100">
        <v>1</v>
      </c>
      <c r="Q100">
        <v>0</v>
      </c>
      <c r="R100">
        <v>0</v>
      </c>
      <c r="S100">
        <v>1</v>
      </c>
      <c r="T100">
        <v>1</v>
      </c>
      <c r="U100">
        <v>100</v>
      </c>
      <c r="V100">
        <v>0.55000000000000004</v>
      </c>
      <c r="W100">
        <v>0.73</v>
      </c>
      <c r="X100">
        <v>0.95718748235553297</v>
      </c>
    </row>
    <row r="101" spans="1:24" x14ac:dyDescent="0.2">
      <c r="A101" t="s">
        <v>523</v>
      </c>
      <c r="B101" t="s">
        <v>447</v>
      </c>
      <c r="C101" t="s">
        <v>452</v>
      </c>
      <c r="D101">
        <v>0</v>
      </c>
      <c r="E101">
        <v>0</v>
      </c>
      <c r="F101">
        <v>0</v>
      </c>
      <c r="G101">
        <v>0</v>
      </c>
      <c r="H101">
        <v>165</v>
      </c>
      <c r="I101" t="s">
        <v>388</v>
      </c>
      <c r="J101">
        <v>1245.85728444302</v>
      </c>
      <c r="K101">
        <v>64436.433597551397</v>
      </c>
      <c r="L101">
        <v>122280.124605288</v>
      </c>
      <c r="M101">
        <v>186716.55820283899</v>
      </c>
      <c r="N101" t="s">
        <v>449</v>
      </c>
      <c r="O101" t="s">
        <v>450</v>
      </c>
      <c r="P101">
        <v>1</v>
      </c>
      <c r="Q101">
        <v>0</v>
      </c>
      <c r="R101">
        <v>0</v>
      </c>
      <c r="S101">
        <v>1</v>
      </c>
      <c r="T101">
        <v>1</v>
      </c>
      <c r="U101">
        <v>100</v>
      </c>
      <c r="V101">
        <v>0.55000000000000004</v>
      </c>
      <c r="W101">
        <v>0.73</v>
      </c>
      <c r="X101">
        <v>0.95718748235553297</v>
      </c>
    </row>
    <row r="102" spans="1:24" x14ac:dyDescent="0.2">
      <c r="A102" t="s">
        <v>524</v>
      </c>
      <c r="B102" t="s">
        <v>447</v>
      </c>
      <c r="C102" t="s">
        <v>454</v>
      </c>
      <c r="D102">
        <v>0</v>
      </c>
      <c r="E102">
        <v>0</v>
      </c>
      <c r="F102">
        <v>0</v>
      </c>
      <c r="G102">
        <v>0</v>
      </c>
      <c r="H102">
        <v>60000</v>
      </c>
      <c r="I102" t="s">
        <v>384</v>
      </c>
      <c r="J102">
        <v>1665.58460475943</v>
      </c>
      <c r="K102">
        <v>86144.907054736206</v>
      </c>
      <c r="L102">
        <v>93803.236636814094</v>
      </c>
      <c r="M102">
        <v>179948.14369155001</v>
      </c>
      <c r="N102" t="s">
        <v>406</v>
      </c>
      <c r="O102" t="s">
        <v>450</v>
      </c>
      <c r="P102">
        <v>1</v>
      </c>
      <c r="Q102">
        <v>0</v>
      </c>
      <c r="R102">
        <v>0</v>
      </c>
      <c r="S102">
        <v>1</v>
      </c>
      <c r="T102">
        <v>1</v>
      </c>
      <c r="U102">
        <v>100</v>
      </c>
      <c r="V102">
        <v>0.55000000000000004</v>
      </c>
      <c r="W102">
        <v>0.73</v>
      </c>
      <c r="X102">
        <v>0.95718748235553297</v>
      </c>
    </row>
    <row r="103" spans="1:24" x14ac:dyDescent="0.2">
      <c r="A103" t="s">
        <v>525</v>
      </c>
      <c r="B103" t="s">
        <v>447</v>
      </c>
      <c r="C103" t="s">
        <v>456</v>
      </c>
      <c r="D103">
        <v>0</v>
      </c>
      <c r="E103">
        <v>0</v>
      </c>
      <c r="F103">
        <v>0</v>
      </c>
      <c r="G103">
        <v>0</v>
      </c>
      <c r="H103">
        <v>500</v>
      </c>
      <c r="I103" t="s">
        <v>401</v>
      </c>
      <c r="J103">
        <v>44.415589460251603</v>
      </c>
      <c r="K103">
        <v>2297.27592677556</v>
      </c>
      <c r="L103">
        <v>9560.2220352485292</v>
      </c>
      <c r="M103">
        <v>11857.497962023999</v>
      </c>
      <c r="N103" t="s">
        <v>449</v>
      </c>
      <c r="O103" t="s">
        <v>450</v>
      </c>
      <c r="P103">
        <v>1</v>
      </c>
      <c r="Q103">
        <v>0</v>
      </c>
      <c r="R103">
        <v>0</v>
      </c>
      <c r="S103">
        <v>1</v>
      </c>
      <c r="T103">
        <v>1</v>
      </c>
      <c r="U103">
        <v>100</v>
      </c>
      <c r="V103">
        <v>0.55000000000000004</v>
      </c>
      <c r="W103">
        <v>0.73</v>
      </c>
      <c r="X103">
        <v>0.95718748235553297</v>
      </c>
    </row>
    <row r="104" spans="1:24" x14ac:dyDescent="0.2">
      <c r="A104" t="s">
        <v>526</v>
      </c>
      <c r="B104" t="s">
        <v>447</v>
      </c>
      <c r="C104" t="s">
        <v>458</v>
      </c>
      <c r="D104">
        <v>0</v>
      </c>
      <c r="E104">
        <v>0</v>
      </c>
      <c r="F104">
        <v>0</v>
      </c>
      <c r="G104">
        <v>0</v>
      </c>
      <c r="H104">
        <v>10000</v>
      </c>
      <c r="I104" t="s">
        <v>459</v>
      </c>
      <c r="J104">
        <v>666.23384165236803</v>
      </c>
      <c r="K104">
        <v>34457.913816346001</v>
      </c>
      <c r="L104">
        <v>65296.066812916702</v>
      </c>
      <c r="M104">
        <v>99753.980629262704</v>
      </c>
      <c r="N104" t="s">
        <v>398</v>
      </c>
      <c r="O104" t="s">
        <v>450</v>
      </c>
      <c r="P104">
        <v>1</v>
      </c>
      <c r="Q104">
        <v>0</v>
      </c>
      <c r="R104">
        <v>0</v>
      </c>
      <c r="S104">
        <v>1</v>
      </c>
      <c r="T104">
        <v>1</v>
      </c>
      <c r="U104">
        <v>100</v>
      </c>
      <c r="V104">
        <v>0.55000000000000004</v>
      </c>
      <c r="W104">
        <v>0.73</v>
      </c>
      <c r="X104">
        <v>0.95718748235553297</v>
      </c>
    </row>
    <row r="105" spans="1:24" x14ac:dyDescent="0.2">
      <c r="A105" t="s">
        <v>527</v>
      </c>
      <c r="B105" t="s">
        <v>408</v>
      </c>
      <c r="C105" t="s">
        <v>528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9405.7663475134395</v>
      </c>
      <c r="K105">
        <v>495007.58177233301</v>
      </c>
      <c r="L105">
        <v>758681.37423219404</v>
      </c>
      <c r="M105">
        <v>1253688.9560045199</v>
      </c>
      <c r="N105">
        <v>0</v>
      </c>
      <c r="O105">
        <v>0</v>
      </c>
      <c r="P105">
        <v>3</v>
      </c>
      <c r="Q105">
        <v>0</v>
      </c>
      <c r="R105">
        <v>0</v>
      </c>
      <c r="S105">
        <v>1</v>
      </c>
      <c r="T105">
        <v>1</v>
      </c>
      <c r="U105">
        <v>100</v>
      </c>
      <c r="V105">
        <v>0.55000000000000004</v>
      </c>
      <c r="W105">
        <v>0.73</v>
      </c>
      <c r="X105">
        <v>0.95718748235553297</v>
      </c>
    </row>
    <row r="106" spans="1:24" x14ac:dyDescent="0.2">
      <c r="A106" t="s">
        <v>529</v>
      </c>
      <c r="B106" t="s">
        <v>528</v>
      </c>
      <c r="C106" t="s">
        <v>530</v>
      </c>
      <c r="D106">
        <v>0</v>
      </c>
      <c r="E106">
        <v>0</v>
      </c>
      <c r="F106">
        <v>0</v>
      </c>
      <c r="G106">
        <v>0</v>
      </c>
      <c r="H106">
        <v>11000</v>
      </c>
      <c r="I106" t="s">
        <v>384</v>
      </c>
      <c r="J106">
        <v>1136.9607673847099</v>
      </c>
      <c r="K106">
        <v>51789.106167149999</v>
      </c>
      <c r="L106">
        <v>55955.832312656603</v>
      </c>
      <c r="M106">
        <v>107744.93847980601</v>
      </c>
      <c r="N106" t="s">
        <v>531</v>
      </c>
      <c r="O106" t="s">
        <v>532</v>
      </c>
      <c r="P106">
        <v>1</v>
      </c>
      <c r="Q106">
        <v>0</v>
      </c>
      <c r="R106">
        <v>0</v>
      </c>
      <c r="S106">
        <v>1</v>
      </c>
      <c r="T106">
        <v>1</v>
      </c>
      <c r="U106">
        <v>100</v>
      </c>
      <c r="V106">
        <v>0.55000000000000004</v>
      </c>
      <c r="W106">
        <v>0.73</v>
      </c>
      <c r="X106">
        <v>0.95718748235553297</v>
      </c>
    </row>
    <row r="107" spans="1:24" x14ac:dyDescent="0.2">
      <c r="A107" t="s">
        <v>533</v>
      </c>
      <c r="B107" t="s">
        <v>528</v>
      </c>
      <c r="C107" t="s">
        <v>534</v>
      </c>
      <c r="D107">
        <v>0</v>
      </c>
      <c r="E107">
        <v>0</v>
      </c>
      <c r="F107">
        <v>0</v>
      </c>
      <c r="G107">
        <v>0</v>
      </c>
      <c r="H107">
        <v>100000</v>
      </c>
      <c r="I107" t="s">
        <v>384</v>
      </c>
      <c r="J107">
        <v>8268.8055801287301</v>
      </c>
      <c r="K107">
        <v>443218.47560518299</v>
      </c>
      <c r="L107">
        <v>702725.54191953805</v>
      </c>
      <c r="M107">
        <v>1145944.0175247199</v>
      </c>
      <c r="N107" t="s">
        <v>398</v>
      </c>
      <c r="O107" t="s">
        <v>535</v>
      </c>
      <c r="P107">
        <v>1</v>
      </c>
      <c r="Q107">
        <v>0</v>
      </c>
      <c r="R107">
        <v>0</v>
      </c>
      <c r="S107">
        <v>1</v>
      </c>
      <c r="T107">
        <v>1</v>
      </c>
      <c r="U107">
        <v>100</v>
      </c>
      <c r="V107">
        <v>0.55000000000000004</v>
      </c>
      <c r="W107">
        <v>0.73</v>
      </c>
      <c r="X107">
        <v>0.95718748235553297</v>
      </c>
    </row>
    <row r="108" spans="1:24" x14ac:dyDescent="0.2">
      <c r="A108" t="s">
        <v>536</v>
      </c>
      <c r="B108" t="s">
        <v>408</v>
      </c>
      <c r="C108" t="s">
        <v>537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1249.21879212571</v>
      </c>
      <c r="K108">
        <v>61290.358712870599</v>
      </c>
      <c r="L108">
        <v>84392.3089364318</v>
      </c>
      <c r="M108">
        <v>145682.66764930199</v>
      </c>
      <c r="N108">
        <v>0</v>
      </c>
      <c r="O108">
        <v>0</v>
      </c>
      <c r="P108">
        <v>4</v>
      </c>
      <c r="Q108">
        <v>0</v>
      </c>
      <c r="R108">
        <v>0</v>
      </c>
      <c r="S108">
        <v>1</v>
      </c>
      <c r="T108">
        <v>1</v>
      </c>
      <c r="U108">
        <v>100</v>
      </c>
      <c r="V108">
        <v>0.55000000000000004</v>
      </c>
      <c r="W108">
        <v>0.73</v>
      </c>
      <c r="X108">
        <v>0.95718748235553297</v>
      </c>
    </row>
    <row r="109" spans="1:24" x14ac:dyDescent="0.2">
      <c r="A109" t="s">
        <v>538</v>
      </c>
      <c r="B109" t="s">
        <v>537</v>
      </c>
      <c r="C109" t="s">
        <v>539</v>
      </c>
      <c r="D109">
        <v>0</v>
      </c>
      <c r="E109">
        <v>0</v>
      </c>
      <c r="F109">
        <v>0</v>
      </c>
      <c r="G109">
        <v>0</v>
      </c>
      <c r="H109">
        <v>65000</v>
      </c>
      <c r="I109" t="s">
        <v>384</v>
      </c>
      <c r="J109">
        <v>631.04116174408898</v>
      </c>
      <c r="K109">
        <v>32934.5293031494</v>
      </c>
      <c r="L109">
        <v>63034.223398922397</v>
      </c>
      <c r="M109">
        <v>95968.752702071899</v>
      </c>
      <c r="N109" t="s">
        <v>531</v>
      </c>
      <c r="O109" t="s">
        <v>389</v>
      </c>
      <c r="P109">
        <v>1</v>
      </c>
      <c r="Q109">
        <v>0</v>
      </c>
      <c r="R109">
        <v>0</v>
      </c>
      <c r="S109">
        <v>1</v>
      </c>
      <c r="T109">
        <v>1</v>
      </c>
      <c r="U109">
        <v>100</v>
      </c>
      <c r="V109">
        <v>0.55000000000000004</v>
      </c>
      <c r="W109">
        <v>0.73</v>
      </c>
      <c r="X109">
        <v>0.95718748235553297</v>
      </c>
    </row>
    <row r="110" spans="1:24" x14ac:dyDescent="0.2">
      <c r="A110" t="s">
        <v>540</v>
      </c>
      <c r="B110" t="s">
        <v>537</v>
      </c>
      <c r="C110" t="s">
        <v>541</v>
      </c>
      <c r="D110">
        <v>0</v>
      </c>
      <c r="E110">
        <v>0</v>
      </c>
      <c r="F110">
        <v>0</v>
      </c>
      <c r="G110">
        <v>0</v>
      </c>
      <c r="H110">
        <v>800</v>
      </c>
      <c r="I110" t="s">
        <v>371</v>
      </c>
      <c r="J110">
        <v>465.99962712669901</v>
      </c>
      <c r="K110">
        <v>20461.043029775199</v>
      </c>
      <c r="L110">
        <v>13417.354667248899</v>
      </c>
      <c r="M110">
        <v>33878.397697024098</v>
      </c>
      <c r="N110" t="s">
        <v>392</v>
      </c>
      <c r="O110" t="s">
        <v>393</v>
      </c>
      <c r="P110">
        <v>1</v>
      </c>
      <c r="Q110">
        <v>0</v>
      </c>
      <c r="R110">
        <v>0</v>
      </c>
      <c r="S110">
        <v>1</v>
      </c>
      <c r="T110">
        <v>1</v>
      </c>
      <c r="U110">
        <v>100</v>
      </c>
      <c r="V110">
        <v>0.55000000000000004</v>
      </c>
      <c r="W110">
        <v>0.73</v>
      </c>
      <c r="X110">
        <v>0.95718748235553297</v>
      </c>
    </row>
    <row r="111" spans="1:24" x14ac:dyDescent="0.2">
      <c r="A111" t="s">
        <v>542</v>
      </c>
      <c r="B111" t="s">
        <v>537</v>
      </c>
      <c r="C111" t="s">
        <v>387</v>
      </c>
      <c r="D111">
        <v>0</v>
      </c>
      <c r="E111">
        <v>0</v>
      </c>
      <c r="F111">
        <v>0</v>
      </c>
      <c r="G111">
        <v>0</v>
      </c>
      <c r="H111">
        <v>38</v>
      </c>
      <c r="I111" t="s">
        <v>388</v>
      </c>
      <c r="J111">
        <v>152.17800325492101</v>
      </c>
      <c r="K111">
        <v>7894.7863799459601</v>
      </c>
      <c r="L111">
        <v>7940.7308702604896</v>
      </c>
      <c r="M111">
        <v>15835.5172502064</v>
      </c>
      <c r="N111" t="s">
        <v>387</v>
      </c>
      <c r="O111" t="s">
        <v>389</v>
      </c>
      <c r="P111">
        <v>1</v>
      </c>
      <c r="Q111">
        <v>0</v>
      </c>
      <c r="R111">
        <v>0</v>
      </c>
      <c r="S111">
        <v>1</v>
      </c>
      <c r="T111">
        <v>1</v>
      </c>
      <c r="U111">
        <v>100</v>
      </c>
      <c r="V111">
        <v>0.55000000000000004</v>
      </c>
      <c r="W111">
        <v>0.73</v>
      </c>
      <c r="X111">
        <v>0.95718748235553297</v>
      </c>
    </row>
    <row r="112" spans="1:24" x14ac:dyDescent="0.2">
      <c r="A112" t="s">
        <v>543</v>
      </c>
      <c r="B112" t="s">
        <v>408</v>
      </c>
      <c r="C112" t="s">
        <v>544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552.16101653466399</v>
      </c>
      <c r="K112">
        <v>32479.6954314836</v>
      </c>
      <c r="L112">
        <v>40021.729144777797</v>
      </c>
      <c r="M112">
        <v>72501.424576261503</v>
      </c>
      <c r="N112">
        <v>0</v>
      </c>
      <c r="O112">
        <v>0</v>
      </c>
      <c r="P112">
        <v>2</v>
      </c>
      <c r="Q112">
        <v>0</v>
      </c>
      <c r="R112">
        <v>0</v>
      </c>
      <c r="S112">
        <v>1</v>
      </c>
      <c r="T112">
        <v>1</v>
      </c>
      <c r="U112">
        <v>100</v>
      </c>
      <c r="V112">
        <v>0.55000000000000004</v>
      </c>
      <c r="W112">
        <v>0.73</v>
      </c>
      <c r="X112">
        <v>0.95718748235553297</v>
      </c>
    </row>
    <row r="113" spans="1:24" x14ac:dyDescent="0.2">
      <c r="A113" t="s">
        <v>545</v>
      </c>
      <c r="B113" t="s">
        <v>544</v>
      </c>
      <c r="C113" t="s">
        <v>546</v>
      </c>
      <c r="D113">
        <v>0</v>
      </c>
      <c r="E113">
        <v>0</v>
      </c>
      <c r="F113">
        <v>0</v>
      </c>
      <c r="G113">
        <v>0</v>
      </c>
      <c r="H113">
        <v>65000</v>
      </c>
      <c r="I113" t="s">
        <v>384</v>
      </c>
      <c r="J113">
        <v>552.16101653466399</v>
      </c>
      <c r="K113">
        <v>32479.6954314836</v>
      </c>
      <c r="L113">
        <v>40021.729144777797</v>
      </c>
      <c r="M113">
        <v>72501.424576261503</v>
      </c>
      <c r="N113" t="s">
        <v>398</v>
      </c>
      <c r="O113" t="s">
        <v>385</v>
      </c>
      <c r="P113">
        <v>1</v>
      </c>
      <c r="Q113">
        <v>0</v>
      </c>
      <c r="R113">
        <v>0</v>
      </c>
      <c r="S113">
        <v>1</v>
      </c>
      <c r="T113">
        <v>1</v>
      </c>
      <c r="U113">
        <v>100</v>
      </c>
      <c r="V113">
        <v>0.55000000000000004</v>
      </c>
      <c r="W113">
        <v>0.73</v>
      </c>
      <c r="X113">
        <v>0.95718748235553297</v>
      </c>
    </row>
    <row r="114" spans="1:24" x14ac:dyDescent="0.2">
      <c r="A114" t="s">
        <v>547</v>
      </c>
      <c r="B114" t="s">
        <v>408</v>
      </c>
      <c r="C114" t="s">
        <v>548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566.29876559306797</v>
      </c>
      <c r="K114">
        <v>27910.315464944801</v>
      </c>
      <c r="L114">
        <v>23693.063759000601</v>
      </c>
      <c r="M114">
        <v>51603.3792239455</v>
      </c>
      <c r="N114">
        <v>0</v>
      </c>
      <c r="O114">
        <v>0</v>
      </c>
      <c r="P114">
        <v>3</v>
      </c>
      <c r="Q114">
        <v>0</v>
      </c>
      <c r="R114">
        <v>0</v>
      </c>
      <c r="S114">
        <v>1</v>
      </c>
      <c r="T114">
        <v>1</v>
      </c>
      <c r="U114">
        <v>100</v>
      </c>
      <c r="V114">
        <v>0.55000000000000004</v>
      </c>
      <c r="W114">
        <v>0.73</v>
      </c>
      <c r="X114">
        <v>0.95718748235553297</v>
      </c>
    </row>
    <row r="115" spans="1:24" x14ac:dyDescent="0.2">
      <c r="A115" t="s">
        <v>549</v>
      </c>
      <c r="B115" t="s">
        <v>548</v>
      </c>
      <c r="C115" t="s">
        <v>550</v>
      </c>
      <c r="D115">
        <v>0</v>
      </c>
      <c r="E115">
        <v>0</v>
      </c>
      <c r="F115">
        <v>0</v>
      </c>
      <c r="G115">
        <v>0</v>
      </c>
      <c r="H115">
        <v>12000</v>
      </c>
      <c r="I115" t="s">
        <v>384</v>
      </c>
      <c r="J115">
        <v>333.11692095188698</v>
      </c>
      <c r="K115">
        <v>15173.6349011088</v>
      </c>
      <c r="L115">
        <v>8214.1212615292698</v>
      </c>
      <c r="M115">
        <v>23387.756162638099</v>
      </c>
      <c r="N115" t="s">
        <v>531</v>
      </c>
      <c r="O115" t="s">
        <v>532</v>
      </c>
      <c r="P115">
        <v>1</v>
      </c>
      <c r="Q115">
        <v>0</v>
      </c>
      <c r="R115">
        <v>0</v>
      </c>
      <c r="S115">
        <v>1</v>
      </c>
      <c r="T115">
        <v>1</v>
      </c>
      <c r="U115">
        <v>100</v>
      </c>
      <c r="V115">
        <v>0.55000000000000004</v>
      </c>
      <c r="W115">
        <v>0.73</v>
      </c>
      <c r="X115">
        <v>0.95718748235553297</v>
      </c>
    </row>
    <row r="116" spans="1:24" x14ac:dyDescent="0.2">
      <c r="A116" t="s">
        <v>551</v>
      </c>
      <c r="B116" t="s">
        <v>548</v>
      </c>
      <c r="C116" t="s">
        <v>552</v>
      </c>
      <c r="D116">
        <v>0</v>
      </c>
      <c r="E116">
        <v>0</v>
      </c>
      <c r="F116">
        <v>0</v>
      </c>
      <c r="G116">
        <v>0</v>
      </c>
      <c r="H116">
        <v>7000</v>
      </c>
      <c r="I116" t="s">
        <v>384</v>
      </c>
      <c r="J116">
        <v>233.18184464117999</v>
      </c>
      <c r="K116">
        <v>12736.680563836</v>
      </c>
      <c r="L116">
        <v>15478.9424974714</v>
      </c>
      <c r="M116">
        <v>28215.6230613074</v>
      </c>
      <c r="N116" t="s">
        <v>398</v>
      </c>
      <c r="O116" t="s">
        <v>385</v>
      </c>
      <c r="P116">
        <v>1</v>
      </c>
      <c r="Q116">
        <v>0</v>
      </c>
      <c r="R116">
        <v>0</v>
      </c>
      <c r="S116">
        <v>1</v>
      </c>
      <c r="T116">
        <v>1</v>
      </c>
      <c r="U116">
        <v>100</v>
      </c>
      <c r="V116">
        <v>0.55000000000000004</v>
      </c>
      <c r="W116">
        <v>0.73</v>
      </c>
      <c r="X116">
        <v>0.95718748235553297</v>
      </c>
    </row>
    <row r="117" spans="1:24" x14ac:dyDescent="0.2">
      <c r="A117" t="s">
        <v>553</v>
      </c>
      <c r="B117" t="s">
        <v>408</v>
      </c>
      <c r="C117" t="s">
        <v>554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742.29553860367696</v>
      </c>
      <c r="K117">
        <v>40464.151255964898</v>
      </c>
      <c r="L117">
        <v>82205.719942298107</v>
      </c>
      <c r="M117">
        <v>122669.871198263</v>
      </c>
      <c r="N117">
        <v>0</v>
      </c>
      <c r="O117">
        <v>0</v>
      </c>
      <c r="P117">
        <v>4</v>
      </c>
      <c r="Q117">
        <v>0</v>
      </c>
      <c r="R117">
        <v>0</v>
      </c>
      <c r="S117">
        <v>1</v>
      </c>
      <c r="T117">
        <v>1</v>
      </c>
      <c r="U117">
        <v>100</v>
      </c>
      <c r="V117">
        <v>0.55000000000000004</v>
      </c>
      <c r="W117">
        <v>0.73</v>
      </c>
      <c r="X117">
        <v>0.95718748235553297</v>
      </c>
    </row>
    <row r="118" spans="1:24" x14ac:dyDescent="0.2">
      <c r="A118" t="s">
        <v>555</v>
      </c>
      <c r="B118" t="s">
        <v>554</v>
      </c>
      <c r="C118" t="s">
        <v>556</v>
      </c>
      <c r="D118">
        <v>0</v>
      </c>
      <c r="E118">
        <v>0</v>
      </c>
      <c r="F118">
        <v>0</v>
      </c>
      <c r="G118">
        <v>0</v>
      </c>
      <c r="H118">
        <v>600</v>
      </c>
      <c r="I118" t="s">
        <v>384</v>
      </c>
      <c r="J118">
        <v>33.311692095188697</v>
      </c>
      <c r="K118">
        <v>1738.62019014981</v>
      </c>
      <c r="L118">
        <v>4056.3561784608801</v>
      </c>
      <c r="M118">
        <v>5794.9763686106899</v>
      </c>
      <c r="N118" t="s">
        <v>398</v>
      </c>
      <c r="O118" t="s">
        <v>389</v>
      </c>
      <c r="P118">
        <v>1</v>
      </c>
      <c r="Q118">
        <v>0</v>
      </c>
      <c r="R118">
        <v>0</v>
      </c>
      <c r="S118">
        <v>1</v>
      </c>
      <c r="T118">
        <v>1</v>
      </c>
      <c r="U118">
        <v>100</v>
      </c>
      <c r="V118">
        <v>0.55000000000000004</v>
      </c>
      <c r="W118">
        <v>0.73</v>
      </c>
      <c r="X118">
        <v>0.95718748235553297</v>
      </c>
    </row>
    <row r="119" spans="1:24" x14ac:dyDescent="0.2">
      <c r="A119" t="s">
        <v>557</v>
      </c>
      <c r="B119" t="s">
        <v>554</v>
      </c>
      <c r="C119" t="s">
        <v>558</v>
      </c>
      <c r="D119">
        <v>0</v>
      </c>
      <c r="E119">
        <v>0</v>
      </c>
      <c r="F119">
        <v>0</v>
      </c>
      <c r="G119">
        <v>0</v>
      </c>
      <c r="H119">
        <v>550</v>
      </c>
      <c r="I119" t="s">
        <v>384</v>
      </c>
      <c r="J119">
        <v>42.750004856120697</v>
      </c>
      <c r="K119">
        <v>2335.01517003862</v>
      </c>
      <c r="L119">
        <v>3233.5355955729501</v>
      </c>
      <c r="M119">
        <v>5568.5507656115797</v>
      </c>
      <c r="N119" t="s">
        <v>398</v>
      </c>
      <c r="O119" t="s">
        <v>385</v>
      </c>
      <c r="P119">
        <v>1</v>
      </c>
      <c r="Q119">
        <v>0</v>
      </c>
      <c r="R119">
        <v>0</v>
      </c>
      <c r="S119">
        <v>1</v>
      </c>
      <c r="T119">
        <v>1</v>
      </c>
      <c r="U119">
        <v>100</v>
      </c>
      <c r="V119">
        <v>0.55000000000000004</v>
      </c>
      <c r="W119">
        <v>0.73</v>
      </c>
      <c r="X119">
        <v>0.95718748235553297</v>
      </c>
    </row>
    <row r="120" spans="1:24" x14ac:dyDescent="0.2">
      <c r="A120" t="s">
        <v>559</v>
      </c>
      <c r="B120" t="s">
        <v>554</v>
      </c>
      <c r="C120" t="s">
        <v>560</v>
      </c>
      <c r="D120">
        <v>0</v>
      </c>
      <c r="E120">
        <v>0</v>
      </c>
      <c r="F120">
        <v>0</v>
      </c>
      <c r="G120">
        <v>0</v>
      </c>
      <c r="H120">
        <v>15000</v>
      </c>
      <c r="I120" t="s">
        <v>384</v>
      </c>
      <c r="J120">
        <v>666.23384165236803</v>
      </c>
      <c r="K120">
        <v>36390.5158957764</v>
      </c>
      <c r="L120">
        <v>74915.828168264197</v>
      </c>
      <c r="M120">
        <v>111306.34406403999</v>
      </c>
      <c r="N120" t="s">
        <v>383</v>
      </c>
      <c r="O120" t="s">
        <v>385</v>
      </c>
      <c r="P120">
        <v>1</v>
      </c>
      <c r="Q120">
        <v>0</v>
      </c>
      <c r="R120">
        <v>0</v>
      </c>
      <c r="S120">
        <v>1</v>
      </c>
      <c r="T120">
        <v>1</v>
      </c>
      <c r="U120">
        <v>100</v>
      </c>
      <c r="V120">
        <v>0.55000000000000004</v>
      </c>
      <c r="W120">
        <v>0.73</v>
      </c>
      <c r="X120">
        <v>0.95718748235553297</v>
      </c>
    </row>
    <row r="121" spans="1:24" x14ac:dyDescent="0.2">
      <c r="A121" t="s">
        <v>561</v>
      </c>
      <c r="B121" t="s">
        <v>408</v>
      </c>
      <c r="C121" t="s">
        <v>461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10972.7050041849</v>
      </c>
      <c r="K121">
        <v>515059.23052185198</v>
      </c>
      <c r="L121">
        <v>39398.779485624502</v>
      </c>
      <c r="M121">
        <v>554458.01000747597</v>
      </c>
      <c r="N121" t="s">
        <v>462</v>
      </c>
      <c r="O121" t="s">
        <v>463</v>
      </c>
      <c r="P121">
        <v>1</v>
      </c>
      <c r="Q121">
        <v>0</v>
      </c>
      <c r="R121">
        <v>0</v>
      </c>
      <c r="S121">
        <v>1</v>
      </c>
      <c r="T121">
        <v>1</v>
      </c>
      <c r="U121">
        <v>100</v>
      </c>
      <c r="V121">
        <v>0.55000000000000004</v>
      </c>
      <c r="W121">
        <v>0.73</v>
      </c>
      <c r="X121">
        <v>0.95718748235553297</v>
      </c>
    </row>
    <row r="122" spans="1:24" x14ac:dyDescent="0.2">
      <c r="A122" t="s">
        <v>562</v>
      </c>
      <c r="B122" t="s">
        <v>501</v>
      </c>
      <c r="C122" t="s">
        <v>467</v>
      </c>
      <c r="D122">
        <v>0</v>
      </c>
      <c r="E122">
        <v>0</v>
      </c>
      <c r="F122">
        <v>0</v>
      </c>
      <c r="G122">
        <v>1087848.20915811</v>
      </c>
      <c r="H122">
        <v>0</v>
      </c>
      <c r="I122">
        <v>0</v>
      </c>
      <c r="J122">
        <v>20174.504864774499</v>
      </c>
      <c r="K122">
        <v>1100998.77752693</v>
      </c>
      <c r="L122">
        <v>291059.39211662201</v>
      </c>
      <c r="M122">
        <v>2479906.3788016699</v>
      </c>
      <c r="N122">
        <v>0</v>
      </c>
      <c r="O122">
        <v>0</v>
      </c>
      <c r="P122">
        <v>16</v>
      </c>
      <c r="Q122">
        <v>0</v>
      </c>
      <c r="R122">
        <v>0</v>
      </c>
      <c r="S122">
        <v>1</v>
      </c>
      <c r="T122">
        <v>1</v>
      </c>
      <c r="U122">
        <v>100</v>
      </c>
      <c r="V122">
        <v>0.55000000000000004</v>
      </c>
      <c r="W122">
        <v>0.73</v>
      </c>
      <c r="X122">
        <v>0.95718748235553297</v>
      </c>
    </row>
    <row r="123" spans="1:24" x14ac:dyDescent="0.2">
      <c r="A123" t="s">
        <v>563</v>
      </c>
      <c r="B123" t="s">
        <v>467</v>
      </c>
      <c r="C123" t="s">
        <v>469</v>
      </c>
      <c r="D123">
        <v>0</v>
      </c>
      <c r="E123">
        <v>0</v>
      </c>
      <c r="F123">
        <v>0</v>
      </c>
      <c r="G123">
        <v>2947.61213279408</v>
      </c>
      <c r="H123">
        <v>0</v>
      </c>
      <c r="I123">
        <v>0</v>
      </c>
      <c r="J123">
        <v>4474.8706381203501</v>
      </c>
      <c r="K123">
        <v>242284.063442299</v>
      </c>
      <c r="L123">
        <v>78881.720432307498</v>
      </c>
      <c r="M123">
        <v>324113.39600740001</v>
      </c>
      <c r="N123">
        <v>0</v>
      </c>
      <c r="O123">
        <v>0</v>
      </c>
      <c r="P123">
        <v>5</v>
      </c>
      <c r="Q123">
        <v>0</v>
      </c>
      <c r="R123">
        <v>0</v>
      </c>
      <c r="S123">
        <v>1</v>
      </c>
      <c r="T123">
        <v>1</v>
      </c>
      <c r="U123">
        <v>100</v>
      </c>
      <c r="V123">
        <v>0.55000000000000004</v>
      </c>
      <c r="W123">
        <v>0.73</v>
      </c>
      <c r="X123">
        <v>0.95718748235553297</v>
      </c>
    </row>
    <row r="124" spans="1:24" x14ac:dyDescent="0.2">
      <c r="A124" t="s">
        <v>564</v>
      </c>
      <c r="B124" t="s">
        <v>469</v>
      </c>
      <c r="C124" t="s">
        <v>471</v>
      </c>
      <c r="D124">
        <v>0</v>
      </c>
      <c r="E124">
        <v>0</v>
      </c>
      <c r="F124">
        <v>0</v>
      </c>
      <c r="G124">
        <v>0</v>
      </c>
      <c r="H124">
        <v>1</v>
      </c>
      <c r="I124" t="s">
        <v>368</v>
      </c>
      <c r="J124">
        <v>1665.58460475943</v>
      </c>
      <c r="K124">
        <v>90160.251807133202</v>
      </c>
      <c r="L124">
        <v>21973.995887459601</v>
      </c>
      <c r="M124">
        <v>112134.24769459201</v>
      </c>
      <c r="N124" t="s">
        <v>474</v>
      </c>
      <c r="O124" t="s">
        <v>475</v>
      </c>
      <c r="P124">
        <v>1</v>
      </c>
      <c r="Q124">
        <v>0</v>
      </c>
      <c r="R124">
        <v>0</v>
      </c>
      <c r="S124">
        <v>1</v>
      </c>
      <c r="T124">
        <v>1</v>
      </c>
      <c r="U124">
        <v>100</v>
      </c>
      <c r="V124">
        <v>0.55000000000000004</v>
      </c>
      <c r="W124">
        <v>0.73</v>
      </c>
      <c r="X124">
        <v>0.95718748235553297</v>
      </c>
    </row>
    <row r="125" spans="1:24" x14ac:dyDescent="0.2">
      <c r="A125" t="s">
        <v>565</v>
      </c>
      <c r="B125" t="s">
        <v>469</v>
      </c>
      <c r="C125" t="s">
        <v>473</v>
      </c>
      <c r="D125">
        <v>0</v>
      </c>
      <c r="E125">
        <v>0</v>
      </c>
      <c r="F125">
        <v>0</v>
      </c>
      <c r="G125">
        <v>0</v>
      </c>
      <c r="H125">
        <v>1</v>
      </c>
      <c r="I125" t="s">
        <v>368</v>
      </c>
      <c r="J125">
        <v>2220.7794730125802</v>
      </c>
      <c r="K125">
        <v>120213.505012029</v>
      </c>
      <c r="L125">
        <v>35158.449247258301</v>
      </c>
      <c r="M125">
        <v>155371.95425928701</v>
      </c>
      <c r="N125" t="s">
        <v>474</v>
      </c>
      <c r="O125" t="s">
        <v>475</v>
      </c>
      <c r="P125">
        <v>1</v>
      </c>
      <c r="Q125">
        <v>0</v>
      </c>
      <c r="R125">
        <v>0</v>
      </c>
      <c r="S125">
        <v>1</v>
      </c>
      <c r="T125">
        <v>1</v>
      </c>
      <c r="U125">
        <v>100</v>
      </c>
      <c r="V125">
        <v>0.55000000000000004</v>
      </c>
      <c r="W125">
        <v>0.73</v>
      </c>
      <c r="X125">
        <v>0.95718748235553297</v>
      </c>
    </row>
    <row r="126" spans="1:24" x14ac:dyDescent="0.2">
      <c r="A126" t="s">
        <v>566</v>
      </c>
      <c r="B126" t="s">
        <v>469</v>
      </c>
      <c r="C126" t="s">
        <v>567</v>
      </c>
      <c r="D126">
        <v>0</v>
      </c>
      <c r="E126">
        <v>0</v>
      </c>
      <c r="F126">
        <v>0</v>
      </c>
      <c r="G126">
        <v>2947.61213279408</v>
      </c>
      <c r="H126">
        <v>0</v>
      </c>
      <c r="I126">
        <v>0</v>
      </c>
      <c r="J126">
        <v>33.311692095188697</v>
      </c>
      <c r="K126">
        <v>1856.80730316265</v>
      </c>
      <c r="L126">
        <v>212.67700794503099</v>
      </c>
      <c r="M126">
        <v>5017.0964439017698</v>
      </c>
      <c r="N126">
        <v>0</v>
      </c>
      <c r="O126">
        <v>0</v>
      </c>
      <c r="P126">
        <v>1</v>
      </c>
      <c r="Q126">
        <v>0</v>
      </c>
      <c r="R126">
        <v>0</v>
      </c>
      <c r="S126">
        <v>1</v>
      </c>
      <c r="T126">
        <v>1</v>
      </c>
      <c r="U126">
        <v>100</v>
      </c>
      <c r="V126">
        <v>0.55000000000000004</v>
      </c>
      <c r="W126">
        <v>0.73</v>
      </c>
      <c r="X126">
        <v>0.95718748235553297</v>
      </c>
    </row>
    <row r="127" spans="1:24" x14ac:dyDescent="0.2">
      <c r="A127" t="s">
        <v>568</v>
      </c>
      <c r="B127" t="s">
        <v>469</v>
      </c>
      <c r="C127" t="s">
        <v>569</v>
      </c>
      <c r="D127">
        <v>0</v>
      </c>
      <c r="E127">
        <v>0</v>
      </c>
      <c r="F127">
        <v>0</v>
      </c>
      <c r="G127">
        <v>0</v>
      </c>
      <c r="H127">
        <v>1</v>
      </c>
      <c r="I127" t="s">
        <v>368</v>
      </c>
      <c r="J127">
        <v>555.19486825314596</v>
      </c>
      <c r="K127">
        <v>30053.499319974198</v>
      </c>
      <c r="L127">
        <v>21536.598289644498</v>
      </c>
      <c r="M127">
        <v>51590.097609618701</v>
      </c>
      <c r="N127" t="s">
        <v>474</v>
      </c>
      <c r="O127" t="s">
        <v>475</v>
      </c>
      <c r="P127">
        <v>1</v>
      </c>
      <c r="Q127">
        <v>0</v>
      </c>
      <c r="R127">
        <v>0</v>
      </c>
      <c r="S127">
        <v>1</v>
      </c>
      <c r="T127">
        <v>1</v>
      </c>
      <c r="U127">
        <v>100</v>
      </c>
      <c r="V127">
        <v>0.55000000000000004</v>
      </c>
      <c r="W127">
        <v>0.73</v>
      </c>
      <c r="X127">
        <v>0.95718748235553297</v>
      </c>
    </row>
    <row r="128" spans="1:24" x14ac:dyDescent="0.2">
      <c r="A128" t="s">
        <v>570</v>
      </c>
      <c r="B128" t="s">
        <v>467</v>
      </c>
      <c r="C128" t="s">
        <v>477</v>
      </c>
      <c r="D128">
        <v>0</v>
      </c>
      <c r="E128">
        <v>0</v>
      </c>
      <c r="F128">
        <v>0</v>
      </c>
      <c r="G128">
        <v>866673.801438255</v>
      </c>
      <c r="H128">
        <v>0</v>
      </c>
      <c r="I128">
        <v>0</v>
      </c>
      <c r="J128">
        <v>13062.376010194699</v>
      </c>
      <c r="K128">
        <v>713763.64104864304</v>
      </c>
      <c r="L128">
        <v>156949.65642539901</v>
      </c>
      <c r="M128">
        <v>1737387.0989122901</v>
      </c>
      <c r="N128">
        <v>0</v>
      </c>
      <c r="O128">
        <v>0</v>
      </c>
      <c r="P128">
        <v>7</v>
      </c>
      <c r="Q128">
        <v>0</v>
      </c>
      <c r="R128">
        <v>0</v>
      </c>
      <c r="S128">
        <v>1</v>
      </c>
      <c r="T128">
        <v>1</v>
      </c>
      <c r="U128">
        <v>100</v>
      </c>
      <c r="V128">
        <v>0.55000000000000004</v>
      </c>
      <c r="W128">
        <v>0.73</v>
      </c>
      <c r="X128">
        <v>0.95718748235553297</v>
      </c>
    </row>
    <row r="129" spans="1:24" x14ac:dyDescent="0.2">
      <c r="A129" t="s">
        <v>571</v>
      </c>
      <c r="B129" t="s">
        <v>477</v>
      </c>
      <c r="C129" t="s">
        <v>479</v>
      </c>
      <c r="D129">
        <v>0</v>
      </c>
      <c r="E129">
        <v>0</v>
      </c>
      <c r="F129">
        <v>0</v>
      </c>
      <c r="G129">
        <v>444505.52845445799</v>
      </c>
      <c r="H129">
        <v>0</v>
      </c>
      <c r="I129">
        <v>0</v>
      </c>
      <c r="J129">
        <v>2468.3305574031301</v>
      </c>
      <c r="K129">
        <v>133175.78289351799</v>
      </c>
      <c r="L129">
        <v>15243.9396911849</v>
      </c>
      <c r="M129">
        <v>592925.25103916205</v>
      </c>
      <c r="N129">
        <v>0</v>
      </c>
      <c r="O129">
        <v>0</v>
      </c>
      <c r="P129">
        <v>1</v>
      </c>
      <c r="Q129">
        <v>0</v>
      </c>
      <c r="R129">
        <v>0</v>
      </c>
      <c r="S129">
        <v>1</v>
      </c>
      <c r="T129">
        <v>1</v>
      </c>
      <c r="U129">
        <v>100</v>
      </c>
      <c r="V129">
        <v>0.55000000000000004</v>
      </c>
      <c r="W129">
        <v>0.73</v>
      </c>
      <c r="X129">
        <v>0.95718748235553297</v>
      </c>
    </row>
    <row r="130" spans="1:24" x14ac:dyDescent="0.2">
      <c r="A130" t="s">
        <v>572</v>
      </c>
      <c r="B130" t="s">
        <v>477</v>
      </c>
      <c r="C130" t="s">
        <v>573</v>
      </c>
      <c r="D130">
        <v>0</v>
      </c>
      <c r="E130">
        <v>0</v>
      </c>
      <c r="F130">
        <v>0</v>
      </c>
      <c r="G130">
        <v>126322.802251467</v>
      </c>
      <c r="H130">
        <v>0</v>
      </c>
      <c r="I130">
        <v>0</v>
      </c>
      <c r="J130">
        <v>963.16162671006498</v>
      </c>
      <c r="K130">
        <v>51992.262039507797</v>
      </c>
      <c r="L130">
        <v>5951.52838072742</v>
      </c>
      <c r="M130">
        <v>184266.592671702</v>
      </c>
      <c r="N130">
        <v>0</v>
      </c>
      <c r="O130">
        <v>0</v>
      </c>
      <c r="P130">
        <v>1</v>
      </c>
      <c r="Q130">
        <v>0</v>
      </c>
      <c r="R130">
        <v>0</v>
      </c>
      <c r="S130">
        <v>1</v>
      </c>
      <c r="T130">
        <v>1</v>
      </c>
      <c r="U130">
        <v>100</v>
      </c>
      <c r="V130">
        <v>0.55000000000000004</v>
      </c>
      <c r="W130">
        <v>0.73</v>
      </c>
      <c r="X130">
        <v>0.95718748235553297</v>
      </c>
    </row>
    <row r="131" spans="1:24" x14ac:dyDescent="0.2">
      <c r="A131" t="s">
        <v>574</v>
      </c>
      <c r="B131" t="s">
        <v>477</v>
      </c>
      <c r="C131" t="s">
        <v>488</v>
      </c>
      <c r="D131">
        <v>0</v>
      </c>
      <c r="E131">
        <v>0</v>
      </c>
      <c r="F131">
        <v>0</v>
      </c>
      <c r="G131">
        <v>98944.610053245095</v>
      </c>
      <c r="H131">
        <v>0</v>
      </c>
      <c r="I131">
        <v>0</v>
      </c>
      <c r="J131">
        <v>7964.5775893412201</v>
      </c>
      <c r="K131">
        <v>436567.72075886698</v>
      </c>
      <c r="L131">
        <v>108626.381122937</v>
      </c>
      <c r="M131">
        <v>644138.71193504904</v>
      </c>
      <c r="N131">
        <v>0</v>
      </c>
      <c r="O131">
        <v>0</v>
      </c>
      <c r="P131">
        <v>1</v>
      </c>
      <c r="Q131">
        <v>0</v>
      </c>
      <c r="R131">
        <v>0</v>
      </c>
      <c r="S131">
        <v>1</v>
      </c>
      <c r="T131">
        <v>1</v>
      </c>
      <c r="U131">
        <v>100</v>
      </c>
      <c r="V131">
        <v>0.55000000000000004</v>
      </c>
      <c r="W131">
        <v>0.73</v>
      </c>
      <c r="X131">
        <v>0.95718748235553297</v>
      </c>
    </row>
    <row r="132" spans="1:24" x14ac:dyDescent="0.2">
      <c r="A132" t="s">
        <v>575</v>
      </c>
      <c r="B132" t="s">
        <v>477</v>
      </c>
      <c r="C132" t="s">
        <v>481</v>
      </c>
      <c r="D132">
        <v>0</v>
      </c>
      <c r="E132">
        <v>0</v>
      </c>
      <c r="F132">
        <v>0</v>
      </c>
      <c r="G132">
        <v>147763.86741283801</v>
      </c>
      <c r="H132">
        <v>0</v>
      </c>
      <c r="I132">
        <v>0</v>
      </c>
      <c r="J132">
        <v>915.55287713392602</v>
      </c>
      <c r="K132">
        <v>50774.680121539801</v>
      </c>
      <c r="L132">
        <v>5648.0482338052598</v>
      </c>
      <c r="M132">
        <v>204186.595768183</v>
      </c>
      <c r="N132">
        <v>0</v>
      </c>
      <c r="O132">
        <v>0</v>
      </c>
      <c r="P132">
        <v>1</v>
      </c>
      <c r="Q132">
        <v>0</v>
      </c>
      <c r="R132">
        <v>0</v>
      </c>
      <c r="S132">
        <v>1</v>
      </c>
      <c r="T132">
        <v>1</v>
      </c>
      <c r="U132">
        <v>100</v>
      </c>
      <c r="V132">
        <v>0.55000000000000004</v>
      </c>
      <c r="W132">
        <v>0.73</v>
      </c>
      <c r="X132">
        <v>0.95718748235553297</v>
      </c>
    </row>
    <row r="133" spans="1:24" x14ac:dyDescent="0.2">
      <c r="A133" t="s">
        <v>576</v>
      </c>
      <c r="B133" t="s">
        <v>477</v>
      </c>
      <c r="C133" t="s">
        <v>577</v>
      </c>
      <c r="D133">
        <v>0</v>
      </c>
      <c r="E133">
        <v>0</v>
      </c>
      <c r="F133">
        <v>0</v>
      </c>
      <c r="G133">
        <v>38159.525371385796</v>
      </c>
      <c r="H133">
        <v>0</v>
      </c>
      <c r="I133">
        <v>0</v>
      </c>
      <c r="J133">
        <v>604.26489923176905</v>
      </c>
      <c r="K133">
        <v>33324.7929876044</v>
      </c>
      <c r="L133">
        <v>21031.954332562</v>
      </c>
      <c r="M133">
        <v>92516.272691552294</v>
      </c>
      <c r="N133">
        <v>0</v>
      </c>
      <c r="O133">
        <v>0</v>
      </c>
      <c r="P133">
        <v>1</v>
      </c>
      <c r="Q133">
        <v>0</v>
      </c>
      <c r="R133">
        <v>0</v>
      </c>
      <c r="S133">
        <v>1</v>
      </c>
      <c r="T133">
        <v>1</v>
      </c>
      <c r="U133">
        <v>100</v>
      </c>
      <c r="V133">
        <v>0.55000000000000004</v>
      </c>
      <c r="W133">
        <v>0.73</v>
      </c>
      <c r="X133">
        <v>0.95718748235553297</v>
      </c>
    </row>
    <row r="134" spans="1:24" x14ac:dyDescent="0.2">
      <c r="A134" t="s">
        <v>578</v>
      </c>
      <c r="B134" t="s">
        <v>477</v>
      </c>
      <c r="C134" t="s">
        <v>491</v>
      </c>
      <c r="D134">
        <v>0</v>
      </c>
      <c r="E134">
        <v>1</v>
      </c>
      <c r="F134" t="s">
        <v>368</v>
      </c>
      <c r="G134">
        <v>10977.4678948607</v>
      </c>
      <c r="H134">
        <v>1</v>
      </c>
      <c r="I134" t="s">
        <v>368</v>
      </c>
      <c r="J134">
        <v>146.48846037459501</v>
      </c>
      <c r="K134">
        <v>7928.4022476053196</v>
      </c>
      <c r="L134">
        <v>447.80466418248602</v>
      </c>
      <c r="M134">
        <v>19353.674806648502</v>
      </c>
      <c r="N134" t="s">
        <v>492</v>
      </c>
      <c r="O134" t="s">
        <v>493</v>
      </c>
      <c r="P134">
        <v>1</v>
      </c>
      <c r="Q134">
        <v>0</v>
      </c>
      <c r="R134">
        <v>0</v>
      </c>
      <c r="S134">
        <v>1</v>
      </c>
      <c r="T134">
        <v>1</v>
      </c>
      <c r="U134">
        <v>100</v>
      </c>
      <c r="V134">
        <v>0.55000000000000004</v>
      </c>
      <c r="W134">
        <v>0.73</v>
      </c>
      <c r="X134">
        <v>0.95718748235553297</v>
      </c>
    </row>
    <row r="135" spans="1:24" x14ac:dyDescent="0.2">
      <c r="A135" t="s">
        <v>579</v>
      </c>
      <c r="B135" t="s">
        <v>467</v>
      </c>
      <c r="C135" t="s">
        <v>495</v>
      </c>
      <c r="D135">
        <v>0</v>
      </c>
      <c r="E135">
        <v>0</v>
      </c>
      <c r="F135">
        <v>0</v>
      </c>
      <c r="G135">
        <v>0</v>
      </c>
      <c r="H135">
        <v>1</v>
      </c>
      <c r="I135" t="s">
        <v>368</v>
      </c>
      <c r="J135">
        <v>1665.58460475943</v>
      </c>
      <c r="K135">
        <v>90868.738603493402</v>
      </c>
      <c r="L135">
        <v>48382.751696624902</v>
      </c>
      <c r="M135">
        <v>139251.49030011799</v>
      </c>
      <c r="N135" t="s">
        <v>495</v>
      </c>
      <c r="O135" t="s">
        <v>493</v>
      </c>
      <c r="P135">
        <v>1</v>
      </c>
      <c r="Q135">
        <v>0</v>
      </c>
      <c r="R135">
        <v>0</v>
      </c>
      <c r="S135">
        <v>1</v>
      </c>
      <c r="T135">
        <v>1</v>
      </c>
      <c r="U135">
        <v>100</v>
      </c>
      <c r="V135">
        <v>0.55000000000000004</v>
      </c>
      <c r="W135">
        <v>0.73</v>
      </c>
      <c r="X135">
        <v>0.95718748235553297</v>
      </c>
    </row>
    <row r="136" spans="1:24" x14ac:dyDescent="0.2">
      <c r="A136" t="s">
        <v>580</v>
      </c>
      <c r="B136" t="s">
        <v>467</v>
      </c>
      <c r="C136" t="s">
        <v>497</v>
      </c>
      <c r="D136">
        <v>0</v>
      </c>
      <c r="E136">
        <v>0</v>
      </c>
      <c r="F136">
        <v>0</v>
      </c>
      <c r="G136">
        <v>218226.79558706301</v>
      </c>
      <c r="H136">
        <v>0</v>
      </c>
      <c r="I136">
        <v>0</v>
      </c>
      <c r="J136">
        <v>971.67361170000004</v>
      </c>
      <c r="K136">
        <v>54082.3344325</v>
      </c>
      <c r="L136">
        <v>6845.2635622899897</v>
      </c>
      <c r="M136">
        <v>279154.39358185302</v>
      </c>
      <c r="N136">
        <v>0</v>
      </c>
      <c r="O136">
        <v>0</v>
      </c>
      <c r="P136">
        <v>2</v>
      </c>
      <c r="Q136">
        <v>0</v>
      </c>
      <c r="R136">
        <v>0</v>
      </c>
      <c r="S136">
        <v>1</v>
      </c>
      <c r="T136">
        <v>1</v>
      </c>
      <c r="U136">
        <v>100</v>
      </c>
      <c r="V136">
        <v>0.55000000000000004</v>
      </c>
      <c r="W136">
        <v>0.73</v>
      </c>
      <c r="X136">
        <v>0.95718748235553297</v>
      </c>
    </row>
    <row r="137" spans="1:24" x14ac:dyDescent="0.2">
      <c r="A137" t="s">
        <v>581</v>
      </c>
      <c r="B137" t="s">
        <v>497</v>
      </c>
      <c r="C137" t="s">
        <v>582</v>
      </c>
      <c r="D137">
        <v>0</v>
      </c>
      <c r="E137">
        <v>1</v>
      </c>
      <c r="F137" t="s">
        <v>401</v>
      </c>
      <c r="G137">
        <v>218226.79558706301</v>
      </c>
      <c r="H137">
        <v>1</v>
      </c>
      <c r="I137" t="s">
        <v>368</v>
      </c>
      <c r="J137">
        <v>971.67361170000004</v>
      </c>
      <c r="K137">
        <v>54082.3344325</v>
      </c>
      <c r="L137">
        <v>6845.2635622899897</v>
      </c>
      <c r="M137">
        <v>279154.39358185302</v>
      </c>
      <c r="N137" t="s">
        <v>392</v>
      </c>
      <c r="O137" t="s">
        <v>535</v>
      </c>
      <c r="P137">
        <v>1</v>
      </c>
      <c r="Q137">
        <v>0</v>
      </c>
      <c r="R137">
        <v>0</v>
      </c>
      <c r="S137">
        <v>1</v>
      </c>
      <c r="T137">
        <v>1</v>
      </c>
      <c r="U137">
        <v>100</v>
      </c>
      <c r="V137">
        <v>0.55000000000000004</v>
      </c>
      <c r="W137">
        <v>0.73</v>
      </c>
      <c r="X137">
        <v>0.95718748235553297</v>
      </c>
    </row>
    <row r="138" spans="1:24" x14ac:dyDescent="0.2">
      <c r="A138" t="s">
        <v>583</v>
      </c>
      <c r="B138" t="s">
        <v>584</v>
      </c>
      <c r="C138" t="s">
        <v>584</v>
      </c>
      <c r="D138">
        <v>0</v>
      </c>
      <c r="E138">
        <v>0</v>
      </c>
      <c r="F138">
        <v>0</v>
      </c>
      <c r="G138">
        <v>164114.38844549001</v>
      </c>
      <c r="H138">
        <v>0</v>
      </c>
      <c r="I138">
        <v>0</v>
      </c>
      <c r="J138">
        <v>34488.300005500001</v>
      </c>
      <c r="K138">
        <v>1789678.1268849999</v>
      </c>
      <c r="L138">
        <v>808542.24504499999</v>
      </c>
      <c r="M138">
        <v>2762334.7603754899</v>
      </c>
      <c r="N138">
        <v>0</v>
      </c>
      <c r="O138">
        <v>0</v>
      </c>
      <c r="P138">
        <v>3</v>
      </c>
      <c r="Q138">
        <v>0</v>
      </c>
      <c r="R138">
        <v>0</v>
      </c>
      <c r="S138">
        <v>1</v>
      </c>
      <c r="T138">
        <v>1</v>
      </c>
      <c r="U138">
        <v>100</v>
      </c>
      <c r="V138">
        <v>0.55000000000000004</v>
      </c>
      <c r="W138">
        <v>0.73</v>
      </c>
      <c r="X138">
        <v>0.95718748235553297</v>
      </c>
    </row>
    <row r="139" spans="1:24" x14ac:dyDescent="0.2">
      <c r="A139" t="s">
        <v>585</v>
      </c>
      <c r="B139" t="s">
        <v>584</v>
      </c>
      <c r="C139" t="s">
        <v>379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25082.186227999999</v>
      </c>
      <c r="K139">
        <v>1262125.2429500001</v>
      </c>
      <c r="L139">
        <v>618339.699538999</v>
      </c>
      <c r="M139">
        <v>1880464.942489</v>
      </c>
      <c r="N139">
        <v>0</v>
      </c>
      <c r="O139">
        <v>0</v>
      </c>
      <c r="P139">
        <v>1</v>
      </c>
      <c r="Q139">
        <v>0</v>
      </c>
      <c r="R139">
        <v>0</v>
      </c>
      <c r="S139">
        <v>1</v>
      </c>
      <c r="T139">
        <v>1</v>
      </c>
      <c r="U139">
        <v>100</v>
      </c>
      <c r="V139">
        <v>0.55000000000000004</v>
      </c>
      <c r="W139">
        <v>0.73</v>
      </c>
      <c r="X139">
        <v>0.95718748235553297</v>
      </c>
    </row>
    <row r="140" spans="1:24" x14ac:dyDescent="0.2">
      <c r="A140" t="s">
        <v>586</v>
      </c>
      <c r="B140" t="s">
        <v>584</v>
      </c>
      <c r="C140" t="s">
        <v>467</v>
      </c>
      <c r="D140">
        <v>0</v>
      </c>
      <c r="E140">
        <v>1</v>
      </c>
      <c r="F140" t="s">
        <v>368</v>
      </c>
      <c r="G140">
        <v>164114.38844549001</v>
      </c>
      <c r="H140">
        <v>1</v>
      </c>
      <c r="I140" t="s">
        <v>368</v>
      </c>
      <c r="J140">
        <v>9406.1137775000007</v>
      </c>
      <c r="K140">
        <v>527552.88393500005</v>
      </c>
      <c r="L140">
        <v>190202.54550599999</v>
      </c>
      <c r="M140">
        <v>881869.81788649003</v>
      </c>
      <c r="N140" t="s">
        <v>398</v>
      </c>
      <c r="O140" t="s">
        <v>532</v>
      </c>
      <c r="P140">
        <v>1</v>
      </c>
      <c r="Q140">
        <v>0</v>
      </c>
      <c r="R140">
        <v>0</v>
      </c>
      <c r="S140">
        <v>1</v>
      </c>
      <c r="T140">
        <v>1</v>
      </c>
      <c r="U140">
        <v>100</v>
      </c>
      <c r="V140">
        <v>0.55000000000000004</v>
      </c>
      <c r="W140">
        <v>0.73</v>
      </c>
      <c r="X140">
        <v>0.95718748235553297</v>
      </c>
    </row>
    <row r="141" spans="1:24" x14ac:dyDescent="0.2">
      <c r="A141" t="s">
        <v>587</v>
      </c>
      <c r="B141" t="s">
        <v>588</v>
      </c>
      <c r="C141" t="s">
        <v>588</v>
      </c>
      <c r="D141">
        <v>0</v>
      </c>
      <c r="E141">
        <v>0</v>
      </c>
      <c r="F141">
        <v>0</v>
      </c>
      <c r="G141">
        <v>15120338.8316229</v>
      </c>
      <c r="H141">
        <v>0</v>
      </c>
      <c r="I141">
        <v>0</v>
      </c>
      <c r="J141">
        <v>2260633.7622101801</v>
      </c>
      <c r="K141">
        <v>118464969.928886</v>
      </c>
      <c r="L141">
        <v>66891200.426757798</v>
      </c>
      <c r="M141">
        <v>200476509.18726701</v>
      </c>
      <c r="N141">
        <v>0</v>
      </c>
      <c r="O141">
        <v>0</v>
      </c>
      <c r="P141">
        <v>58</v>
      </c>
      <c r="Q141">
        <v>0</v>
      </c>
      <c r="R141">
        <v>0</v>
      </c>
      <c r="S141">
        <v>1</v>
      </c>
      <c r="T141">
        <v>1</v>
      </c>
      <c r="U141">
        <v>100</v>
      </c>
      <c r="V141">
        <v>0.55000000000000004</v>
      </c>
      <c r="W141">
        <v>0.73</v>
      </c>
      <c r="X141">
        <v>0.95718748235553297</v>
      </c>
    </row>
    <row r="142" spans="1:24" x14ac:dyDescent="0.2">
      <c r="A142" t="s">
        <v>589</v>
      </c>
      <c r="B142" t="s">
        <v>588</v>
      </c>
      <c r="C142" t="s">
        <v>379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1420552.1814478899</v>
      </c>
      <c r="K142">
        <v>72300390.589666307</v>
      </c>
      <c r="L142">
        <v>52127121.741920203</v>
      </c>
      <c r="M142">
        <v>124427512.331586</v>
      </c>
      <c r="N142">
        <v>0</v>
      </c>
      <c r="O142">
        <v>0</v>
      </c>
      <c r="P142">
        <v>36</v>
      </c>
      <c r="Q142">
        <v>0</v>
      </c>
      <c r="R142">
        <v>0</v>
      </c>
      <c r="S142">
        <v>1</v>
      </c>
      <c r="T142">
        <v>1</v>
      </c>
      <c r="U142">
        <v>100</v>
      </c>
      <c r="V142">
        <v>0.55000000000000004</v>
      </c>
      <c r="W142">
        <v>0.73</v>
      </c>
      <c r="X142">
        <v>0.95718748235553297</v>
      </c>
    </row>
    <row r="143" spans="1:24" x14ac:dyDescent="0.2">
      <c r="A143" t="s">
        <v>590</v>
      </c>
      <c r="B143" t="s">
        <v>379</v>
      </c>
      <c r="C143" t="s">
        <v>381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94931.106327266505</v>
      </c>
      <c r="K143">
        <v>4736502.5702482201</v>
      </c>
      <c r="L143">
        <v>4498563.8944644099</v>
      </c>
      <c r="M143">
        <v>9235066.4647126403</v>
      </c>
      <c r="N143">
        <v>0</v>
      </c>
      <c r="O143">
        <v>0</v>
      </c>
      <c r="P143">
        <v>10</v>
      </c>
      <c r="Q143">
        <v>0</v>
      </c>
      <c r="R143">
        <v>0</v>
      </c>
      <c r="S143">
        <v>1</v>
      </c>
      <c r="T143">
        <v>1</v>
      </c>
      <c r="U143">
        <v>100</v>
      </c>
      <c r="V143">
        <v>0.55000000000000004</v>
      </c>
      <c r="W143">
        <v>0.73</v>
      </c>
      <c r="X143">
        <v>0.95718748235553297</v>
      </c>
    </row>
    <row r="144" spans="1:24" x14ac:dyDescent="0.2">
      <c r="A144" t="s">
        <v>591</v>
      </c>
      <c r="B144" t="s">
        <v>381</v>
      </c>
      <c r="C144" t="s">
        <v>383</v>
      </c>
      <c r="D144">
        <v>1</v>
      </c>
      <c r="E144">
        <v>0</v>
      </c>
      <c r="F144">
        <v>0</v>
      </c>
      <c r="G144">
        <v>0</v>
      </c>
      <c r="H144">
        <v>3100</v>
      </c>
      <c r="I144" t="s">
        <v>384</v>
      </c>
      <c r="J144">
        <v>11183.523382002501</v>
      </c>
      <c r="K144">
        <v>581488.98719575</v>
      </c>
      <c r="L144">
        <v>81191.849616162202</v>
      </c>
      <c r="M144">
        <v>662680.83681191201</v>
      </c>
      <c r="N144" t="s">
        <v>383</v>
      </c>
      <c r="O144" t="s">
        <v>385</v>
      </c>
      <c r="P144">
        <v>1</v>
      </c>
      <c r="Q144">
        <v>0</v>
      </c>
      <c r="R144">
        <v>0</v>
      </c>
      <c r="S144">
        <v>1</v>
      </c>
      <c r="T144">
        <v>1</v>
      </c>
      <c r="U144">
        <v>100</v>
      </c>
      <c r="V144">
        <v>0.55000000000000004</v>
      </c>
      <c r="W144">
        <v>0.73</v>
      </c>
      <c r="X144">
        <v>0.95718748235553297</v>
      </c>
    </row>
    <row r="145" spans="1:24" x14ac:dyDescent="0.2">
      <c r="A145" t="s">
        <v>592</v>
      </c>
      <c r="B145" t="s">
        <v>381</v>
      </c>
      <c r="C145" t="s">
        <v>387</v>
      </c>
      <c r="D145">
        <v>1</v>
      </c>
      <c r="E145">
        <v>0</v>
      </c>
      <c r="F145">
        <v>0</v>
      </c>
      <c r="G145">
        <v>0</v>
      </c>
      <c r="H145">
        <v>260</v>
      </c>
      <c r="I145" t="s">
        <v>388</v>
      </c>
      <c r="J145">
        <v>34838.994506117197</v>
      </c>
      <c r="K145">
        <v>1812241.9657147401</v>
      </c>
      <c r="L145">
        <v>2311098.6179265901</v>
      </c>
      <c r="M145">
        <v>4123340.5836413298</v>
      </c>
      <c r="N145" t="s">
        <v>387</v>
      </c>
      <c r="O145" t="s">
        <v>389</v>
      </c>
      <c r="P145">
        <v>1</v>
      </c>
      <c r="Q145">
        <v>0</v>
      </c>
      <c r="R145">
        <v>0</v>
      </c>
      <c r="S145">
        <v>1</v>
      </c>
      <c r="T145">
        <v>1</v>
      </c>
      <c r="U145">
        <v>100</v>
      </c>
      <c r="V145">
        <v>0.55000000000000004</v>
      </c>
      <c r="W145">
        <v>0.73</v>
      </c>
      <c r="X145">
        <v>0.95718748235553297</v>
      </c>
    </row>
    <row r="146" spans="1:24" x14ac:dyDescent="0.2">
      <c r="A146" t="s">
        <v>593</v>
      </c>
      <c r="B146" t="s">
        <v>381</v>
      </c>
      <c r="C146" t="s">
        <v>391</v>
      </c>
      <c r="D146">
        <v>1</v>
      </c>
      <c r="E146">
        <v>0</v>
      </c>
      <c r="F146">
        <v>0</v>
      </c>
      <c r="G146">
        <v>0</v>
      </c>
      <c r="H146">
        <v>2100</v>
      </c>
      <c r="I146" t="s">
        <v>371</v>
      </c>
      <c r="J146">
        <v>25974.634956374699</v>
      </c>
      <c r="K146">
        <v>1143542.54874436</v>
      </c>
      <c r="L146">
        <v>1498181.5930276799</v>
      </c>
      <c r="M146">
        <v>2641724.1417720499</v>
      </c>
      <c r="N146" t="s">
        <v>392</v>
      </c>
      <c r="O146" t="s">
        <v>393</v>
      </c>
      <c r="P146">
        <v>1</v>
      </c>
      <c r="Q146">
        <v>0</v>
      </c>
      <c r="R146">
        <v>0</v>
      </c>
      <c r="S146">
        <v>1</v>
      </c>
      <c r="T146">
        <v>1</v>
      </c>
      <c r="U146">
        <v>100</v>
      </c>
      <c r="V146">
        <v>0.55000000000000004</v>
      </c>
      <c r="W146">
        <v>0.73</v>
      </c>
      <c r="X146">
        <v>0.95718748235553297</v>
      </c>
    </row>
    <row r="147" spans="1:24" x14ac:dyDescent="0.2">
      <c r="A147" t="s">
        <v>594</v>
      </c>
      <c r="B147" t="s">
        <v>381</v>
      </c>
      <c r="C147" t="s">
        <v>395</v>
      </c>
      <c r="D147">
        <v>1</v>
      </c>
      <c r="E147">
        <v>0</v>
      </c>
      <c r="F147">
        <v>0</v>
      </c>
      <c r="G147">
        <v>0</v>
      </c>
      <c r="H147">
        <v>7</v>
      </c>
      <c r="I147" t="s">
        <v>388</v>
      </c>
      <c r="J147">
        <v>11003.143973180901</v>
      </c>
      <c r="K147">
        <v>585367.10597231099</v>
      </c>
      <c r="L147">
        <v>289309.06053283898</v>
      </c>
      <c r="M147">
        <v>874676.16650515096</v>
      </c>
      <c r="N147" t="s">
        <v>395</v>
      </c>
      <c r="O147" t="s">
        <v>393</v>
      </c>
      <c r="P147">
        <v>1</v>
      </c>
      <c r="Q147">
        <v>0</v>
      </c>
      <c r="R147">
        <v>0</v>
      </c>
      <c r="S147">
        <v>1</v>
      </c>
      <c r="T147">
        <v>1</v>
      </c>
      <c r="U147">
        <v>100</v>
      </c>
      <c r="V147">
        <v>0.55000000000000004</v>
      </c>
      <c r="W147">
        <v>0.73</v>
      </c>
      <c r="X147">
        <v>0.95718748235553297</v>
      </c>
    </row>
    <row r="148" spans="1:24" x14ac:dyDescent="0.2">
      <c r="A148" t="s">
        <v>595</v>
      </c>
      <c r="B148" t="s">
        <v>381</v>
      </c>
      <c r="C148" t="s">
        <v>509</v>
      </c>
      <c r="D148">
        <v>1</v>
      </c>
      <c r="E148">
        <v>0</v>
      </c>
      <c r="F148">
        <v>0</v>
      </c>
      <c r="G148">
        <v>0</v>
      </c>
      <c r="H148">
        <v>15000</v>
      </c>
      <c r="I148" t="s">
        <v>384</v>
      </c>
      <c r="J148">
        <v>1546.10922352543</v>
      </c>
      <c r="K148">
        <v>68066.231847392104</v>
      </c>
      <c r="L148">
        <v>11785.9136547778</v>
      </c>
      <c r="M148">
        <v>79852.145502169995</v>
      </c>
      <c r="N148" t="s">
        <v>462</v>
      </c>
      <c r="O148" t="s">
        <v>393</v>
      </c>
      <c r="P148">
        <v>1</v>
      </c>
      <c r="Q148">
        <v>0</v>
      </c>
      <c r="R148">
        <v>0</v>
      </c>
      <c r="S148">
        <v>1</v>
      </c>
      <c r="T148">
        <v>1</v>
      </c>
      <c r="U148">
        <v>100</v>
      </c>
      <c r="V148">
        <v>0.55000000000000004</v>
      </c>
      <c r="W148">
        <v>0.73</v>
      </c>
      <c r="X148">
        <v>0.95718748235553297</v>
      </c>
    </row>
    <row r="149" spans="1:24" x14ac:dyDescent="0.2">
      <c r="A149" t="s">
        <v>596</v>
      </c>
      <c r="B149" t="s">
        <v>381</v>
      </c>
      <c r="C149" t="s">
        <v>397</v>
      </c>
      <c r="D149">
        <v>1</v>
      </c>
      <c r="E149">
        <v>0</v>
      </c>
      <c r="F149">
        <v>0</v>
      </c>
      <c r="G149">
        <v>0</v>
      </c>
      <c r="H149">
        <v>15000</v>
      </c>
      <c r="I149" t="s">
        <v>384</v>
      </c>
      <c r="J149">
        <v>1546.10922352543</v>
      </c>
      <c r="K149">
        <v>63252.3371493882</v>
      </c>
      <c r="L149">
        <v>35357.740960103001</v>
      </c>
      <c r="M149">
        <v>98610.078109491296</v>
      </c>
      <c r="N149" t="s">
        <v>398</v>
      </c>
      <c r="O149" t="s">
        <v>393</v>
      </c>
      <c r="P149">
        <v>1</v>
      </c>
      <c r="Q149">
        <v>0</v>
      </c>
      <c r="R149">
        <v>0</v>
      </c>
      <c r="S149">
        <v>1</v>
      </c>
      <c r="T149">
        <v>1</v>
      </c>
      <c r="U149">
        <v>100</v>
      </c>
      <c r="V149">
        <v>0.55000000000000004</v>
      </c>
      <c r="W149">
        <v>0.73</v>
      </c>
      <c r="X149">
        <v>0.95718748235553297</v>
      </c>
    </row>
    <row r="150" spans="1:24" x14ac:dyDescent="0.2">
      <c r="A150" t="s">
        <v>597</v>
      </c>
      <c r="B150" t="s">
        <v>381</v>
      </c>
      <c r="C150" t="s">
        <v>403</v>
      </c>
      <c r="D150">
        <v>1</v>
      </c>
      <c r="E150">
        <v>0</v>
      </c>
      <c r="F150">
        <v>0</v>
      </c>
      <c r="G150">
        <v>0</v>
      </c>
      <c r="H150">
        <v>1500</v>
      </c>
      <c r="I150" t="s">
        <v>384</v>
      </c>
      <c r="J150">
        <v>1159.5819177237599</v>
      </c>
      <c r="K150">
        <v>60286.774873792601</v>
      </c>
      <c r="L150">
        <v>36339.900430276801</v>
      </c>
      <c r="M150">
        <v>96626.675304069504</v>
      </c>
      <c r="N150" t="s">
        <v>383</v>
      </c>
      <c r="O150" t="s">
        <v>385</v>
      </c>
      <c r="P150">
        <v>1</v>
      </c>
      <c r="Q150">
        <v>0</v>
      </c>
      <c r="R150">
        <v>0</v>
      </c>
      <c r="S150">
        <v>1</v>
      </c>
      <c r="T150">
        <v>1</v>
      </c>
      <c r="U150">
        <v>100</v>
      </c>
      <c r="V150">
        <v>0.55000000000000004</v>
      </c>
      <c r="W150">
        <v>0.73</v>
      </c>
      <c r="X150">
        <v>0.95718748235553297</v>
      </c>
    </row>
    <row r="151" spans="1:24" x14ac:dyDescent="0.2">
      <c r="A151" t="s">
        <v>598</v>
      </c>
      <c r="B151" t="s">
        <v>381</v>
      </c>
      <c r="C151" t="s">
        <v>405</v>
      </c>
      <c r="D151">
        <v>1</v>
      </c>
      <c r="E151">
        <v>0</v>
      </c>
      <c r="F151">
        <v>0</v>
      </c>
      <c r="G151">
        <v>0</v>
      </c>
      <c r="H151">
        <v>22000</v>
      </c>
      <c r="I151" t="s">
        <v>384</v>
      </c>
      <c r="J151">
        <v>2267.6268610431398</v>
      </c>
      <c r="K151">
        <v>117948.816136188</v>
      </c>
      <c r="L151">
        <v>69144.026744236893</v>
      </c>
      <c r="M151">
        <v>187092.842880424</v>
      </c>
      <c r="N151" t="s">
        <v>406</v>
      </c>
      <c r="O151" t="s">
        <v>389</v>
      </c>
      <c r="P151">
        <v>1</v>
      </c>
      <c r="Q151">
        <v>0</v>
      </c>
      <c r="R151">
        <v>0</v>
      </c>
      <c r="S151">
        <v>1</v>
      </c>
      <c r="T151">
        <v>1</v>
      </c>
      <c r="U151">
        <v>100</v>
      </c>
      <c r="V151">
        <v>0.55000000000000004</v>
      </c>
      <c r="W151">
        <v>0.73</v>
      </c>
      <c r="X151">
        <v>0.95718748235553297</v>
      </c>
    </row>
    <row r="152" spans="1:24" x14ac:dyDescent="0.2">
      <c r="A152" t="s">
        <v>599</v>
      </c>
      <c r="B152" t="s">
        <v>381</v>
      </c>
      <c r="C152" t="s">
        <v>400</v>
      </c>
      <c r="D152">
        <v>1</v>
      </c>
      <c r="E152">
        <v>0</v>
      </c>
      <c r="F152">
        <v>0</v>
      </c>
      <c r="G152">
        <v>0</v>
      </c>
      <c r="H152">
        <v>350</v>
      </c>
      <c r="I152" t="s">
        <v>401</v>
      </c>
      <c r="J152">
        <v>5411.3822837733396</v>
      </c>
      <c r="K152">
        <v>304307.80261429498</v>
      </c>
      <c r="L152">
        <v>166155.19157173199</v>
      </c>
      <c r="M152">
        <v>470462.99418602698</v>
      </c>
      <c r="N152" t="s">
        <v>398</v>
      </c>
      <c r="O152" t="s">
        <v>393</v>
      </c>
      <c r="P152">
        <v>1</v>
      </c>
      <c r="Q152">
        <v>0</v>
      </c>
      <c r="R152">
        <v>0</v>
      </c>
      <c r="S152">
        <v>1</v>
      </c>
      <c r="T152">
        <v>1</v>
      </c>
      <c r="U152">
        <v>100</v>
      </c>
      <c r="V152">
        <v>0.55000000000000004</v>
      </c>
      <c r="W152">
        <v>0.73</v>
      </c>
      <c r="X152">
        <v>0.95718748235553297</v>
      </c>
    </row>
    <row r="153" spans="1:24" x14ac:dyDescent="0.2">
      <c r="A153" t="s">
        <v>600</v>
      </c>
      <c r="B153" t="s">
        <v>379</v>
      </c>
      <c r="C153" t="s">
        <v>408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1325621.07512063</v>
      </c>
      <c r="K153">
        <v>67563888.019418105</v>
      </c>
      <c r="L153">
        <v>47628557.8474558</v>
      </c>
      <c r="M153">
        <v>115192445.86687399</v>
      </c>
      <c r="N153">
        <v>0</v>
      </c>
      <c r="O153">
        <v>0</v>
      </c>
      <c r="P153">
        <v>25</v>
      </c>
      <c r="Q153">
        <v>0</v>
      </c>
      <c r="R153">
        <v>0</v>
      </c>
      <c r="S153">
        <v>1</v>
      </c>
      <c r="T153">
        <v>1</v>
      </c>
      <c r="U153">
        <v>100</v>
      </c>
      <c r="V153">
        <v>0.55000000000000004</v>
      </c>
      <c r="W153">
        <v>0.73</v>
      </c>
      <c r="X153">
        <v>0.95718748235553297</v>
      </c>
    </row>
    <row r="154" spans="1:24" x14ac:dyDescent="0.2">
      <c r="A154" t="s">
        <v>601</v>
      </c>
      <c r="B154" t="s">
        <v>408</v>
      </c>
      <c r="C154" t="s">
        <v>410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1055980.4059156301</v>
      </c>
      <c r="K154">
        <v>53592828.725904301</v>
      </c>
      <c r="L154">
        <v>22380983.489628799</v>
      </c>
      <c r="M154">
        <v>75973812.215533197</v>
      </c>
      <c r="N154">
        <v>0</v>
      </c>
      <c r="O154">
        <v>0</v>
      </c>
      <c r="P154">
        <v>10</v>
      </c>
      <c r="Q154">
        <v>0</v>
      </c>
      <c r="R154">
        <v>0</v>
      </c>
      <c r="S154">
        <v>1</v>
      </c>
      <c r="T154">
        <v>1</v>
      </c>
      <c r="U154">
        <v>100</v>
      </c>
      <c r="V154">
        <v>0.55000000000000004</v>
      </c>
      <c r="W154">
        <v>0.73</v>
      </c>
      <c r="X154">
        <v>0.95718748235553297</v>
      </c>
    </row>
    <row r="155" spans="1:24" x14ac:dyDescent="0.2">
      <c r="A155" t="s">
        <v>602</v>
      </c>
      <c r="B155" t="s">
        <v>410</v>
      </c>
      <c r="C155" t="s">
        <v>383</v>
      </c>
      <c r="D155">
        <v>1</v>
      </c>
      <c r="E155">
        <v>0</v>
      </c>
      <c r="F155">
        <v>0</v>
      </c>
      <c r="G155">
        <v>0</v>
      </c>
      <c r="H155">
        <v>234300</v>
      </c>
      <c r="I155" t="s">
        <v>384</v>
      </c>
      <c r="J155">
        <v>539611.51890559203</v>
      </c>
      <c r="K155">
        <v>28171065.212868299</v>
      </c>
      <c r="L155">
        <v>3695835.3506193599</v>
      </c>
      <c r="M155">
        <v>31866900.563487601</v>
      </c>
      <c r="N155" t="s">
        <v>383</v>
      </c>
      <c r="O155" t="s">
        <v>385</v>
      </c>
      <c r="P155">
        <v>1</v>
      </c>
      <c r="Q155">
        <v>0</v>
      </c>
      <c r="R155">
        <v>0</v>
      </c>
      <c r="S155">
        <v>1</v>
      </c>
      <c r="T155">
        <v>1</v>
      </c>
      <c r="U155">
        <v>100</v>
      </c>
      <c r="V155">
        <v>0.55000000000000004</v>
      </c>
      <c r="W155">
        <v>0.73</v>
      </c>
      <c r="X155">
        <v>0.95718748235553297</v>
      </c>
    </row>
    <row r="156" spans="1:24" x14ac:dyDescent="0.2">
      <c r="A156" t="s">
        <v>603</v>
      </c>
      <c r="B156" t="s">
        <v>410</v>
      </c>
      <c r="C156" t="s">
        <v>387</v>
      </c>
      <c r="D156">
        <v>1</v>
      </c>
      <c r="E156">
        <v>0</v>
      </c>
      <c r="F156">
        <v>0</v>
      </c>
      <c r="G156">
        <v>0</v>
      </c>
      <c r="H156">
        <v>1700</v>
      </c>
      <c r="I156" t="s">
        <v>388</v>
      </c>
      <c r="J156">
        <v>185453.35828863501</v>
      </c>
      <c r="K156">
        <v>9646828.2802766096</v>
      </c>
      <c r="L156">
        <v>9407668.3481058292</v>
      </c>
      <c r="M156">
        <v>19054496.6283824</v>
      </c>
      <c r="N156" t="s">
        <v>387</v>
      </c>
      <c r="O156" t="s">
        <v>389</v>
      </c>
      <c r="P156">
        <v>1</v>
      </c>
      <c r="Q156">
        <v>0</v>
      </c>
      <c r="R156">
        <v>0</v>
      </c>
      <c r="S156">
        <v>1</v>
      </c>
      <c r="T156">
        <v>1</v>
      </c>
      <c r="U156">
        <v>100</v>
      </c>
      <c r="V156">
        <v>0.55000000000000004</v>
      </c>
      <c r="W156">
        <v>0.73</v>
      </c>
      <c r="X156">
        <v>0.95718748235553297</v>
      </c>
    </row>
    <row r="157" spans="1:24" x14ac:dyDescent="0.2">
      <c r="A157" t="s">
        <v>604</v>
      </c>
      <c r="B157" t="s">
        <v>410</v>
      </c>
      <c r="C157" t="s">
        <v>391</v>
      </c>
      <c r="D157">
        <v>1</v>
      </c>
      <c r="E157">
        <v>0</v>
      </c>
      <c r="F157">
        <v>0</v>
      </c>
      <c r="G157">
        <v>0</v>
      </c>
      <c r="H157">
        <v>11800</v>
      </c>
      <c r="I157" t="s">
        <v>371</v>
      </c>
      <c r="J157">
        <v>159015.02484966899</v>
      </c>
      <c r="K157">
        <v>7000700.8093205001</v>
      </c>
      <c r="L157">
        <v>5241011.55045099</v>
      </c>
      <c r="M157">
        <v>12241712.359771401</v>
      </c>
      <c r="N157" t="s">
        <v>392</v>
      </c>
      <c r="O157" t="s">
        <v>393</v>
      </c>
      <c r="P157">
        <v>1</v>
      </c>
      <c r="Q157">
        <v>0</v>
      </c>
      <c r="R157">
        <v>0</v>
      </c>
      <c r="S157">
        <v>1</v>
      </c>
      <c r="T157">
        <v>1</v>
      </c>
      <c r="U157">
        <v>100</v>
      </c>
      <c r="V157">
        <v>0.55000000000000004</v>
      </c>
      <c r="W157">
        <v>0.73</v>
      </c>
      <c r="X157">
        <v>0.95718748235553297</v>
      </c>
    </row>
    <row r="158" spans="1:24" x14ac:dyDescent="0.2">
      <c r="A158" t="s">
        <v>605</v>
      </c>
      <c r="B158" t="s">
        <v>410</v>
      </c>
      <c r="C158" t="s">
        <v>395</v>
      </c>
      <c r="D158">
        <v>1</v>
      </c>
      <c r="E158">
        <v>0</v>
      </c>
      <c r="F158">
        <v>0</v>
      </c>
      <c r="G158">
        <v>0</v>
      </c>
      <c r="H158">
        <v>130</v>
      </c>
      <c r="I158" t="s">
        <v>388</v>
      </c>
      <c r="J158">
        <v>127218.436960914</v>
      </c>
      <c r="K158">
        <v>6768051.1565844798</v>
      </c>
      <c r="L158">
        <v>3344993.6290679402</v>
      </c>
      <c r="M158">
        <v>10113044.785652401</v>
      </c>
      <c r="N158" t="s">
        <v>395</v>
      </c>
      <c r="O158" t="s">
        <v>393</v>
      </c>
      <c r="P158">
        <v>1</v>
      </c>
      <c r="Q158">
        <v>0</v>
      </c>
      <c r="R158">
        <v>0</v>
      </c>
      <c r="S158">
        <v>1</v>
      </c>
      <c r="T158">
        <v>1</v>
      </c>
      <c r="U158">
        <v>100</v>
      </c>
      <c r="V158">
        <v>0.55000000000000004</v>
      </c>
      <c r="W158">
        <v>0.73</v>
      </c>
      <c r="X158">
        <v>0.95718748235553297</v>
      </c>
    </row>
    <row r="159" spans="1:24" x14ac:dyDescent="0.2">
      <c r="A159" t="s">
        <v>606</v>
      </c>
      <c r="B159" t="s">
        <v>410</v>
      </c>
      <c r="C159" t="s">
        <v>509</v>
      </c>
      <c r="D159">
        <v>1</v>
      </c>
      <c r="E159">
        <v>0</v>
      </c>
      <c r="F159">
        <v>0</v>
      </c>
      <c r="G159">
        <v>0</v>
      </c>
      <c r="H159">
        <v>41300</v>
      </c>
      <c r="I159" t="s">
        <v>384</v>
      </c>
      <c r="J159">
        <v>2650.2504151533299</v>
      </c>
      <c r="K159">
        <v>116673.313114852</v>
      </c>
      <c r="L159">
        <v>20202.726991172502</v>
      </c>
      <c r="M159">
        <v>136876.040106025</v>
      </c>
      <c r="N159" t="s">
        <v>462</v>
      </c>
      <c r="O159" t="s">
        <v>393</v>
      </c>
      <c r="P159">
        <v>1</v>
      </c>
      <c r="Q159">
        <v>0</v>
      </c>
      <c r="R159">
        <v>0</v>
      </c>
      <c r="S159">
        <v>1</v>
      </c>
      <c r="T159">
        <v>1</v>
      </c>
      <c r="U159">
        <v>100</v>
      </c>
      <c r="V159">
        <v>0.55000000000000004</v>
      </c>
      <c r="W159">
        <v>0.73</v>
      </c>
      <c r="X159">
        <v>0.95718748235553297</v>
      </c>
    </row>
    <row r="160" spans="1:24" x14ac:dyDescent="0.2">
      <c r="A160" t="s">
        <v>607</v>
      </c>
      <c r="B160" t="s">
        <v>410</v>
      </c>
      <c r="C160" t="s">
        <v>397</v>
      </c>
      <c r="D160">
        <v>1</v>
      </c>
      <c r="E160">
        <v>0</v>
      </c>
      <c r="F160">
        <v>0</v>
      </c>
      <c r="G160">
        <v>0</v>
      </c>
      <c r="H160">
        <v>35000</v>
      </c>
      <c r="I160" t="s">
        <v>384</v>
      </c>
      <c r="J160">
        <v>2245.9749279615098</v>
      </c>
      <c r="K160">
        <v>91884.299752856197</v>
      </c>
      <c r="L160">
        <v>51362.865221527303</v>
      </c>
      <c r="M160">
        <v>143247.16497438299</v>
      </c>
      <c r="N160" t="s">
        <v>398</v>
      </c>
      <c r="O160" t="s">
        <v>393</v>
      </c>
      <c r="P160">
        <v>1</v>
      </c>
      <c r="Q160">
        <v>0</v>
      </c>
      <c r="R160">
        <v>0</v>
      </c>
      <c r="S160">
        <v>1</v>
      </c>
      <c r="T160">
        <v>1</v>
      </c>
      <c r="U160">
        <v>100</v>
      </c>
      <c r="V160">
        <v>0.55000000000000004</v>
      </c>
      <c r="W160">
        <v>0.73</v>
      </c>
      <c r="X160">
        <v>0.95718748235553297</v>
      </c>
    </row>
    <row r="161" spans="1:24" x14ac:dyDescent="0.2">
      <c r="A161" t="s">
        <v>608</v>
      </c>
      <c r="B161" t="s">
        <v>410</v>
      </c>
      <c r="C161" t="s">
        <v>418</v>
      </c>
      <c r="D161">
        <v>1</v>
      </c>
      <c r="E161">
        <v>0</v>
      </c>
      <c r="F161">
        <v>0</v>
      </c>
      <c r="G161">
        <v>0</v>
      </c>
      <c r="H161">
        <v>76000</v>
      </c>
      <c r="I161" t="s">
        <v>384</v>
      </c>
      <c r="J161">
        <v>24384.870636800901</v>
      </c>
      <c r="K161">
        <v>1073555.5590739599</v>
      </c>
      <c r="L161">
        <v>92942.327561274797</v>
      </c>
      <c r="M161">
        <v>1166497.8866352299</v>
      </c>
      <c r="N161" t="s">
        <v>398</v>
      </c>
      <c r="O161" t="s">
        <v>393</v>
      </c>
      <c r="P161">
        <v>1</v>
      </c>
      <c r="Q161">
        <v>0</v>
      </c>
      <c r="R161">
        <v>0</v>
      </c>
      <c r="S161">
        <v>1</v>
      </c>
      <c r="T161">
        <v>1</v>
      </c>
      <c r="U161">
        <v>100</v>
      </c>
      <c r="V161">
        <v>0.55000000000000004</v>
      </c>
      <c r="W161">
        <v>0.73</v>
      </c>
      <c r="X161">
        <v>0.95718748235553297</v>
      </c>
    </row>
    <row r="162" spans="1:24" x14ac:dyDescent="0.2">
      <c r="A162" t="s">
        <v>609</v>
      </c>
      <c r="B162" t="s">
        <v>410</v>
      </c>
      <c r="C162" t="s">
        <v>403</v>
      </c>
      <c r="D162">
        <v>1</v>
      </c>
      <c r="E162">
        <v>0</v>
      </c>
      <c r="F162">
        <v>0</v>
      </c>
      <c r="G162">
        <v>0</v>
      </c>
      <c r="H162">
        <v>12000</v>
      </c>
      <c r="I162" t="s">
        <v>384</v>
      </c>
      <c r="J162">
        <v>5775.3640993385397</v>
      </c>
      <c r="K162">
        <v>300294.902958508</v>
      </c>
      <c r="L162">
        <v>180992.95368165901</v>
      </c>
      <c r="M162">
        <v>481287.856640168</v>
      </c>
      <c r="N162" t="s">
        <v>383</v>
      </c>
      <c r="O162" t="s">
        <v>385</v>
      </c>
      <c r="P162">
        <v>1</v>
      </c>
      <c r="Q162">
        <v>0</v>
      </c>
      <c r="R162">
        <v>0</v>
      </c>
      <c r="S162">
        <v>1</v>
      </c>
      <c r="T162">
        <v>1</v>
      </c>
      <c r="U162">
        <v>100</v>
      </c>
      <c r="V162">
        <v>0.55000000000000004</v>
      </c>
      <c r="W162">
        <v>0.73</v>
      </c>
      <c r="X162">
        <v>0.95718748235553297</v>
      </c>
    </row>
    <row r="163" spans="1:24" x14ac:dyDescent="0.2">
      <c r="A163" t="s">
        <v>610</v>
      </c>
      <c r="B163" t="s">
        <v>410</v>
      </c>
      <c r="C163" t="s">
        <v>445</v>
      </c>
      <c r="D163">
        <v>1</v>
      </c>
      <c r="E163">
        <v>0</v>
      </c>
      <c r="F163">
        <v>0</v>
      </c>
      <c r="G163">
        <v>0</v>
      </c>
      <c r="H163">
        <v>1</v>
      </c>
      <c r="I163" t="s">
        <v>368</v>
      </c>
      <c r="J163">
        <v>9625.6068315694502</v>
      </c>
      <c r="K163">
        <v>423775.19195429899</v>
      </c>
      <c r="L163">
        <v>345973.73792904301</v>
      </c>
      <c r="M163">
        <v>769748.92988334305</v>
      </c>
      <c r="N163" t="s">
        <v>398</v>
      </c>
      <c r="O163" t="s">
        <v>393</v>
      </c>
      <c r="P163">
        <v>1</v>
      </c>
      <c r="Q163">
        <v>0</v>
      </c>
      <c r="R163">
        <v>0</v>
      </c>
      <c r="S163">
        <v>1</v>
      </c>
      <c r="T163">
        <v>1</v>
      </c>
      <c r="U163">
        <v>100</v>
      </c>
      <c r="V163">
        <v>0.55000000000000004</v>
      </c>
      <c r="W163">
        <v>0.73</v>
      </c>
      <c r="X163">
        <v>0.95718748235553297</v>
      </c>
    </row>
    <row r="164" spans="1:24" x14ac:dyDescent="0.2">
      <c r="A164" t="s">
        <v>611</v>
      </c>
      <c r="B164" t="s">
        <v>408</v>
      </c>
      <c r="C164" t="s">
        <v>447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203413.18328423399</v>
      </c>
      <c r="K164">
        <v>10548760.507234599</v>
      </c>
      <c r="L164">
        <v>22248573.172154099</v>
      </c>
      <c r="M164">
        <v>32797333.679388698</v>
      </c>
      <c r="N164">
        <v>0</v>
      </c>
      <c r="O164">
        <v>0</v>
      </c>
      <c r="P164">
        <v>6</v>
      </c>
      <c r="Q164">
        <v>0</v>
      </c>
      <c r="R164">
        <v>0</v>
      </c>
      <c r="S164">
        <v>1</v>
      </c>
      <c r="T164">
        <v>1</v>
      </c>
      <c r="U164">
        <v>100</v>
      </c>
      <c r="V164">
        <v>0.55000000000000004</v>
      </c>
      <c r="W164">
        <v>0.73</v>
      </c>
      <c r="X164">
        <v>0.95718748235553297</v>
      </c>
    </row>
    <row r="165" spans="1:24" x14ac:dyDescent="0.2">
      <c r="A165" t="s">
        <v>612</v>
      </c>
      <c r="B165" t="s">
        <v>447</v>
      </c>
      <c r="C165" t="s">
        <v>449</v>
      </c>
      <c r="D165">
        <v>1</v>
      </c>
      <c r="E165">
        <v>0</v>
      </c>
      <c r="F165">
        <v>0</v>
      </c>
      <c r="G165">
        <v>0</v>
      </c>
      <c r="H165">
        <v>450</v>
      </c>
      <c r="I165" t="s">
        <v>388</v>
      </c>
      <c r="J165">
        <v>144966.40889614099</v>
      </c>
      <c r="K165">
        <v>7517769.6469971295</v>
      </c>
      <c r="L165">
        <v>16769535.099670099</v>
      </c>
      <c r="M165">
        <v>24287304.746667299</v>
      </c>
      <c r="N165" t="s">
        <v>449</v>
      </c>
      <c r="O165" t="s">
        <v>450</v>
      </c>
      <c r="P165">
        <v>1</v>
      </c>
      <c r="Q165">
        <v>0</v>
      </c>
      <c r="R165">
        <v>0</v>
      </c>
      <c r="S165">
        <v>1</v>
      </c>
      <c r="T165">
        <v>1</v>
      </c>
      <c r="U165">
        <v>100</v>
      </c>
      <c r="V165">
        <v>0.55000000000000004</v>
      </c>
      <c r="W165">
        <v>0.73</v>
      </c>
      <c r="X165">
        <v>0.95718748235553297</v>
      </c>
    </row>
    <row r="166" spans="1:24" x14ac:dyDescent="0.2">
      <c r="A166" t="s">
        <v>613</v>
      </c>
      <c r="B166" t="s">
        <v>447</v>
      </c>
      <c r="C166" t="s">
        <v>614</v>
      </c>
      <c r="D166">
        <v>1</v>
      </c>
      <c r="E166">
        <v>0</v>
      </c>
      <c r="F166">
        <v>0</v>
      </c>
      <c r="G166">
        <v>0</v>
      </c>
      <c r="H166">
        <v>65</v>
      </c>
      <c r="I166" t="s">
        <v>388</v>
      </c>
      <c r="J166">
        <v>40682.6366592376</v>
      </c>
      <c r="K166">
        <v>2109739.8826486198</v>
      </c>
      <c r="L166">
        <v>3999450.69047734</v>
      </c>
      <c r="M166">
        <v>6109190.5731259603</v>
      </c>
      <c r="N166" t="s">
        <v>449</v>
      </c>
      <c r="O166" t="s">
        <v>450</v>
      </c>
      <c r="P166">
        <v>1</v>
      </c>
      <c r="Q166">
        <v>0</v>
      </c>
      <c r="R166">
        <v>0</v>
      </c>
      <c r="S166">
        <v>1</v>
      </c>
      <c r="T166">
        <v>1</v>
      </c>
      <c r="U166">
        <v>100</v>
      </c>
      <c r="V166">
        <v>0.55000000000000004</v>
      </c>
      <c r="W166">
        <v>0.73</v>
      </c>
      <c r="X166">
        <v>0.95718748235553297</v>
      </c>
    </row>
    <row r="167" spans="1:24" x14ac:dyDescent="0.2">
      <c r="A167" t="s">
        <v>615</v>
      </c>
      <c r="B167" t="s">
        <v>447</v>
      </c>
      <c r="C167" t="s">
        <v>454</v>
      </c>
      <c r="D167">
        <v>1</v>
      </c>
      <c r="E167">
        <v>0</v>
      </c>
      <c r="F167">
        <v>0</v>
      </c>
      <c r="G167">
        <v>0</v>
      </c>
      <c r="H167">
        <v>5000</v>
      </c>
      <c r="I167" t="s">
        <v>384</v>
      </c>
      <c r="J167">
        <v>11505.270550204201</v>
      </c>
      <c r="K167">
        <v>596667.77874185797</v>
      </c>
      <c r="L167">
        <v>649010.37490132998</v>
      </c>
      <c r="M167">
        <v>1245678.1536431799</v>
      </c>
      <c r="N167" t="s">
        <v>406</v>
      </c>
      <c r="O167" t="s">
        <v>450</v>
      </c>
      <c r="P167">
        <v>1</v>
      </c>
      <c r="Q167">
        <v>0</v>
      </c>
      <c r="R167">
        <v>0</v>
      </c>
      <c r="S167">
        <v>1</v>
      </c>
      <c r="T167">
        <v>1</v>
      </c>
      <c r="U167">
        <v>100</v>
      </c>
      <c r="V167">
        <v>0.55000000000000004</v>
      </c>
      <c r="W167">
        <v>0.73</v>
      </c>
      <c r="X167">
        <v>0.95718748235553297</v>
      </c>
    </row>
    <row r="168" spans="1:24" x14ac:dyDescent="0.2">
      <c r="A168" t="s">
        <v>616</v>
      </c>
      <c r="B168" t="s">
        <v>447</v>
      </c>
      <c r="C168" t="s">
        <v>456</v>
      </c>
      <c r="D168">
        <v>0</v>
      </c>
      <c r="E168">
        <v>0</v>
      </c>
      <c r="F168">
        <v>0</v>
      </c>
      <c r="G168">
        <v>0</v>
      </c>
      <c r="H168">
        <v>250</v>
      </c>
      <c r="I168" t="s">
        <v>401</v>
      </c>
      <c r="J168">
        <v>1840.84328780497</v>
      </c>
      <c r="K168">
        <v>95466.844598697193</v>
      </c>
      <c r="L168">
        <v>396874.36236407002</v>
      </c>
      <c r="M168">
        <v>492341.206962767</v>
      </c>
      <c r="N168" t="s">
        <v>449</v>
      </c>
      <c r="O168" t="s">
        <v>450</v>
      </c>
      <c r="P168">
        <v>1</v>
      </c>
      <c r="Q168">
        <v>0</v>
      </c>
      <c r="R168">
        <v>0</v>
      </c>
      <c r="S168">
        <v>1</v>
      </c>
      <c r="T168">
        <v>1</v>
      </c>
      <c r="U168">
        <v>100</v>
      </c>
      <c r="V168">
        <v>0.55000000000000004</v>
      </c>
      <c r="W168">
        <v>0.73</v>
      </c>
      <c r="X168">
        <v>0.95718748235553297</v>
      </c>
    </row>
    <row r="169" spans="1:24" x14ac:dyDescent="0.2">
      <c r="A169" t="s">
        <v>617</v>
      </c>
      <c r="B169" t="s">
        <v>447</v>
      </c>
      <c r="C169" t="s">
        <v>458</v>
      </c>
      <c r="D169">
        <v>0</v>
      </c>
      <c r="E169">
        <v>0</v>
      </c>
      <c r="F169">
        <v>0</v>
      </c>
      <c r="G169">
        <v>0</v>
      </c>
      <c r="H169">
        <v>800</v>
      </c>
      <c r="I169" t="s">
        <v>459</v>
      </c>
      <c r="J169">
        <v>4418.0238908457904</v>
      </c>
      <c r="K169">
        <v>229116.354248316</v>
      </c>
      <c r="L169">
        <v>433702.64474118099</v>
      </c>
      <c r="M169">
        <v>662818.99898949801</v>
      </c>
      <c r="N169" t="s">
        <v>398</v>
      </c>
      <c r="O169" t="s">
        <v>450</v>
      </c>
      <c r="P169">
        <v>1</v>
      </c>
      <c r="Q169">
        <v>0</v>
      </c>
      <c r="R169">
        <v>0</v>
      </c>
      <c r="S169">
        <v>1</v>
      </c>
      <c r="T169">
        <v>1</v>
      </c>
      <c r="U169">
        <v>100</v>
      </c>
      <c r="V169">
        <v>0.55000000000000004</v>
      </c>
      <c r="W169">
        <v>0.73</v>
      </c>
      <c r="X169">
        <v>0.95718748235553297</v>
      </c>
    </row>
    <row r="170" spans="1:24" x14ac:dyDescent="0.2">
      <c r="A170" t="s">
        <v>618</v>
      </c>
      <c r="B170" t="s">
        <v>408</v>
      </c>
      <c r="C170" t="s">
        <v>544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4149.2607698995298</v>
      </c>
      <c r="K170">
        <v>244721.76219667599</v>
      </c>
      <c r="L170">
        <v>301234.36498666898</v>
      </c>
      <c r="M170">
        <v>545956.12718334596</v>
      </c>
      <c r="N170">
        <v>0</v>
      </c>
      <c r="O170">
        <v>0</v>
      </c>
      <c r="P170">
        <v>2</v>
      </c>
      <c r="Q170">
        <v>0</v>
      </c>
      <c r="R170">
        <v>0</v>
      </c>
      <c r="S170">
        <v>1</v>
      </c>
      <c r="T170">
        <v>1</v>
      </c>
      <c r="U170">
        <v>100</v>
      </c>
      <c r="V170">
        <v>0.55000000000000004</v>
      </c>
      <c r="W170">
        <v>0.73</v>
      </c>
      <c r="X170">
        <v>0.95718748235553297</v>
      </c>
    </row>
    <row r="171" spans="1:24" x14ac:dyDescent="0.2">
      <c r="A171" t="s">
        <v>619</v>
      </c>
      <c r="B171" t="s">
        <v>544</v>
      </c>
      <c r="C171" t="s">
        <v>546</v>
      </c>
      <c r="D171">
        <v>0</v>
      </c>
      <c r="E171">
        <v>0</v>
      </c>
      <c r="F171">
        <v>0</v>
      </c>
      <c r="G171">
        <v>0</v>
      </c>
      <c r="H171">
        <v>11500</v>
      </c>
      <c r="I171" t="s">
        <v>384</v>
      </c>
      <c r="J171">
        <v>4149.2607698995298</v>
      </c>
      <c r="K171">
        <v>244721.76219667599</v>
      </c>
      <c r="L171">
        <v>301234.36498666898</v>
      </c>
      <c r="M171">
        <v>545956.12718334596</v>
      </c>
      <c r="N171" t="s">
        <v>398</v>
      </c>
      <c r="O171" t="s">
        <v>385</v>
      </c>
      <c r="P171">
        <v>1</v>
      </c>
      <c r="Q171">
        <v>0</v>
      </c>
      <c r="R171">
        <v>0</v>
      </c>
      <c r="S171">
        <v>1</v>
      </c>
      <c r="T171">
        <v>1</v>
      </c>
      <c r="U171">
        <v>100</v>
      </c>
      <c r="V171">
        <v>0.55000000000000004</v>
      </c>
      <c r="W171">
        <v>0.73</v>
      </c>
      <c r="X171">
        <v>0.95718748235553297</v>
      </c>
    </row>
    <row r="172" spans="1:24" x14ac:dyDescent="0.2">
      <c r="A172" t="s">
        <v>620</v>
      </c>
      <c r="B172" t="s">
        <v>408</v>
      </c>
      <c r="C172" t="s">
        <v>548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24851.384387074901</v>
      </c>
      <c r="K172">
        <v>1361037.6174893701</v>
      </c>
      <c r="L172">
        <v>1652345.3327686801</v>
      </c>
      <c r="M172">
        <v>3013382.9502580501</v>
      </c>
      <c r="N172">
        <v>0</v>
      </c>
      <c r="O172">
        <v>0</v>
      </c>
      <c r="P172">
        <v>2</v>
      </c>
      <c r="Q172">
        <v>0</v>
      </c>
      <c r="R172">
        <v>0</v>
      </c>
      <c r="S172">
        <v>1</v>
      </c>
      <c r="T172">
        <v>1</v>
      </c>
      <c r="U172">
        <v>100</v>
      </c>
      <c r="V172">
        <v>0.55000000000000004</v>
      </c>
      <c r="W172">
        <v>0.73</v>
      </c>
      <c r="X172">
        <v>0.95718748235553297</v>
      </c>
    </row>
    <row r="173" spans="1:24" x14ac:dyDescent="0.2">
      <c r="A173" t="s">
        <v>621</v>
      </c>
      <c r="B173" t="s">
        <v>548</v>
      </c>
      <c r="C173" t="s">
        <v>552</v>
      </c>
      <c r="D173">
        <v>0</v>
      </c>
      <c r="E173">
        <v>0</v>
      </c>
      <c r="F173">
        <v>0</v>
      </c>
      <c r="G173">
        <v>0</v>
      </c>
      <c r="H173">
        <v>9000</v>
      </c>
      <c r="I173" t="s">
        <v>384</v>
      </c>
      <c r="J173">
        <v>24851.384387074901</v>
      </c>
      <c r="K173">
        <v>1361037.6174893701</v>
      </c>
      <c r="L173">
        <v>1652345.3327686801</v>
      </c>
      <c r="M173">
        <v>3013382.9502580501</v>
      </c>
      <c r="N173" t="s">
        <v>398</v>
      </c>
      <c r="O173" t="s">
        <v>385</v>
      </c>
      <c r="P173">
        <v>1</v>
      </c>
      <c r="Q173">
        <v>0</v>
      </c>
      <c r="R173">
        <v>0</v>
      </c>
      <c r="S173">
        <v>1</v>
      </c>
      <c r="T173">
        <v>1</v>
      </c>
      <c r="U173">
        <v>100</v>
      </c>
      <c r="V173">
        <v>0.55000000000000004</v>
      </c>
      <c r="W173">
        <v>0.73</v>
      </c>
      <c r="X173">
        <v>0.95718748235553297</v>
      </c>
    </row>
    <row r="174" spans="1:24" x14ac:dyDescent="0.2">
      <c r="A174" t="s">
        <v>622</v>
      </c>
      <c r="B174" t="s">
        <v>408</v>
      </c>
      <c r="C174" t="s">
        <v>554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8513.9002082327097</v>
      </c>
      <c r="K174">
        <v>465154.73972800199</v>
      </c>
      <c r="L174">
        <v>666270.54273001</v>
      </c>
      <c r="M174">
        <v>1131425.2824580099</v>
      </c>
      <c r="N174">
        <v>0</v>
      </c>
      <c r="O174">
        <v>0</v>
      </c>
      <c r="P174">
        <v>3</v>
      </c>
      <c r="Q174">
        <v>0</v>
      </c>
      <c r="R174">
        <v>0</v>
      </c>
      <c r="S174">
        <v>1</v>
      </c>
      <c r="T174">
        <v>1</v>
      </c>
      <c r="U174">
        <v>100</v>
      </c>
      <c r="V174">
        <v>0.55000000000000004</v>
      </c>
      <c r="W174">
        <v>0.73</v>
      </c>
      <c r="X174">
        <v>0.95718748235553297</v>
      </c>
    </row>
    <row r="175" spans="1:24" x14ac:dyDescent="0.2">
      <c r="A175" t="s">
        <v>623</v>
      </c>
      <c r="B175" t="s">
        <v>554</v>
      </c>
      <c r="C175" t="s">
        <v>556</v>
      </c>
      <c r="D175">
        <v>0</v>
      </c>
      <c r="E175">
        <v>0</v>
      </c>
      <c r="F175">
        <v>0</v>
      </c>
      <c r="G175">
        <v>0</v>
      </c>
      <c r="H175">
        <v>100</v>
      </c>
      <c r="I175" t="s">
        <v>384</v>
      </c>
      <c r="J175">
        <v>460.21082195124399</v>
      </c>
      <c r="K175">
        <v>24083.681254139901</v>
      </c>
      <c r="L175">
        <v>56130.627019106003</v>
      </c>
      <c r="M175">
        <v>80214.308273246002</v>
      </c>
      <c r="N175" t="s">
        <v>398</v>
      </c>
      <c r="O175" t="s">
        <v>389</v>
      </c>
      <c r="P175">
        <v>1</v>
      </c>
      <c r="Q175">
        <v>0</v>
      </c>
      <c r="R175">
        <v>0</v>
      </c>
      <c r="S175">
        <v>1</v>
      </c>
      <c r="T175">
        <v>1</v>
      </c>
      <c r="U175">
        <v>100</v>
      </c>
      <c r="V175">
        <v>0.55000000000000004</v>
      </c>
      <c r="W175">
        <v>0.73</v>
      </c>
      <c r="X175">
        <v>0.95718748235553297</v>
      </c>
    </row>
    <row r="176" spans="1:24" x14ac:dyDescent="0.2">
      <c r="A176" t="s">
        <v>624</v>
      </c>
      <c r="B176" t="s">
        <v>554</v>
      </c>
      <c r="C176" t="s">
        <v>558</v>
      </c>
      <c r="D176">
        <v>0</v>
      </c>
      <c r="E176">
        <v>0</v>
      </c>
      <c r="F176">
        <v>0</v>
      </c>
      <c r="G176">
        <v>0</v>
      </c>
      <c r="H176">
        <v>1250</v>
      </c>
      <c r="I176" t="s">
        <v>384</v>
      </c>
      <c r="J176">
        <v>8053.6893862814604</v>
      </c>
      <c r="K176">
        <v>441071.05847386201</v>
      </c>
      <c r="L176">
        <v>610139.91571090405</v>
      </c>
      <c r="M176">
        <v>1051210.9741847599</v>
      </c>
      <c r="N176" t="s">
        <v>398</v>
      </c>
      <c r="O176" t="s">
        <v>385</v>
      </c>
      <c r="P176">
        <v>1</v>
      </c>
      <c r="Q176">
        <v>0</v>
      </c>
      <c r="R176">
        <v>0</v>
      </c>
      <c r="S176">
        <v>1</v>
      </c>
      <c r="T176">
        <v>1</v>
      </c>
      <c r="U176">
        <v>100</v>
      </c>
      <c r="V176">
        <v>0.55000000000000004</v>
      </c>
      <c r="W176">
        <v>0.73</v>
      </c>
      <c r="X176">
        <v>0.95718748235553297</v>
      </c>
    </row>
    <row r="177" spans="1:24" x14ac:dyDescent="0.2">
      <c r="A177" t="s">
        <v>625</v>
      </c>
      <c r="B177" t="s">
        <v>408</v>
      </c>
      <c r="C177" t="s">
        <v>461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28712.940555555499</v>
      </c>
      <c r="K177">
        <v>1351384.6668650699</v>
      </c>
      <c r="L177">
        <v>379150.94518759003</v>
      </c>
      <c r="M177">
        <v>1730535.61205266</v>
      </c>
      <c r="N177" t="s">
        <v>462</v>
      </c>
      <c r="O177" t="s">
        <v>463</v>
      </c>
      <c r="P177">
        <v>1</v>
      </c>
      <c r="Q177">
        <v>0</v>
      </c>
      <c r="R177">
        <v>0</v>
      </c>
      <c r="S177">
        <v>1</v>
      </c>
      <c r="T177">
        <v>1</v>
      </c>
      <c r="U177">
        <v>100</v>
      </c>
      <c r="V177">
        <v>0.55000000000000004</v>
      </c>
      <c r="W177">
        <v>0.73</v>
      </c>
      <c r="X177">
        <v>0.95718748235553297</v>
      </c>
    </row>
    <row r="178" spans="1:24" x14ac:dyDescent="0.2">
      <c r="A178" t="s">
        <v>626</v>
      </c>
      <c r="B178" t="s">
        <v>588</v>
      </c>
      <c r="C178" t="s">
        <v>467</v>
      </c>
      <c r="D178">
        <v>0</v>
      </c>
      <c r="E178">
        <v>0</v>
      </c>
      <c r="F178">
        <v>0</v>
      </c>
      <c r="G178">
        <v>15120338.8316229</v>
      </c>
      <c r="H178">
        <v>0</v>
      </c>
      <c r="I178">
        <v>0</v>
      </c>
      <c r="J178">
        <v>840081.58076229005</v>
      </c>
      <c r="K178">
        <v>46164579.339219801</v>
      </c>
      <c r="L178">
        <v>14764078.6848375</v>
      </c>
      <c r="M178">
        <v>76048996.855680302</v>
      </c>
      <c r="N178">
        <v>0</v>
      </c>
      <c r="O178">
        <v>0</v>
      </c>
      <c r="P178">
        <v>21</v>
      </c>
      <c r="Q178">
        <v>0</v>
      </c>
      <c r="R178">
        <v>0</v>
      </c>
      <c r="S178">
        <v>1</v>
      </c>
      <c r="T178">
        <v>1</v>
      </c>
      <c r="U178">
        <v>100</v>
      </c>
      <c r="V178">
        <v>0.55000000000000004</v>
      </c>
      <c r="W178">
        <v>0.73</v>
      </c>
      <c r="X178">
        <v>0.95718748235553297</v>
      </c>
    </row>
    <row r="179" spans="1:24" x14ac:dyDescent="0.2">
      <c r="A179" t="s">
        <v>627</v>
      </c>
      <c r="B179" t="s">
        <v>467</v>
      </c>
      <c r="C179" t="s">
        <v>469</v>
      </c>
      <c r="D179">
        <v>0</v>
      </c>
      <c r="E179">
        <v>0</v>
      </c>
      <c r="F179">
        <v>0</v>
      </c>
      <c r="G179">
        <v>77378.580335003295</v>
      </c>
      <c r="H179">
        <v>0</v>
      </c>
      <c r="I179">
        <v>0</v>
      </c>
      <c r="J179">
        <v>159969.28172744301</v>
      </c>
      <c r="K179">
        <v>8685423.9585777</v>
      </c>
      <c r="L179">
        <v>2713128.4996684501</v>
      </c>
      <c r="M179">
        <v>11475931.038581099</v>
      </c>
      <c r="N179">
        <v>0</v>
      </c>
      <c r="O179">
        <v>0</v>
      </c>
      <c r="P179">
        <v>5</v>
      </c>
      <c r="Q179">
        <v>0</v>
      </c>
      <c r="R179">
        <v>0</v>
      </c>
      <c r="S179">
        <v>1</v>
      </c>
      <c r="T179">
        <v>1</v>
      </c>
      <c r="U179">
        <v>100</v>
      </c>
      <c r="V179">
        <v>0.55000000000000004</v>
      </c>
      <c r="W179">
        <v>0.73</v>
      </c>
      <c r="X179">
        <v>0.95718748235553297</v>
      </c>
    </row>
    <row r="180" spans="1:24" x14ac:dyDescent="0.2">
      <c r="A180" t="s">
        <v>628</v>
      </c>
      <c r="B180" t="s">
        <v>469</v>
      </c>
      <c r="C180" t="s">
        <v>471</v>
      </c>
      <c r="D180">
        <v>0</v>
      </c>
      <c r="E180">
        <v>0</v>
      </c>
      <c r="F180">
        <v>0</v>
      </c>
      <c r="G180">
        <v>0</v>
      </c>
      <c r="H180">
        <v>1</v>
      </c>
      <c r="I180" t="s">
        <v>368</v>
      </c>
      <c r="J180">
        <v>64429.515090251698</v>
      </c>
      <c r="K180">
        <v>3496962.3852361101</v>
      </c>
      <c r="L180">
        <v>1216277.9728623801</v>
      </c>
      <c r="M180">
        <v>4713240.3580985004</v>
      </c>
      <c r="N180" t="s">
        <v>474</v>
      </c>
      <c r="O180" t="s">
        <v>475</v>
      </c>
      <c r="P180">
        <v>1</v>
      </c>
      <c r="Q180">
        <v>0</v>
      </c>
      <c r="R180">
        <v>0</v>
      </c>
      <c r="S180">
        <v>1</v>
      </c>
      <c r="T180">
        <v>1</v>
      </c>
      <c r="U180">
        <v>100</v>
      </c>
      <c r="V180">
        <v>0.55000000000000004</v>
      </c>
      <c r="W180">
        <v>0.73</v>
      </c>
      <c r="X180">
        <v>0.95718748235553297</v>
      </c>
    </row>
    <row r="181" spans="1:24" x14ac:dyDescent="0.2">
      <c r="A181" t="s">
        <v>629</v>
      </c>
      <c r="B181" t="s">
        <v>469</v>
      </c>
      <c r="C181" t="s">
        <v>473</v>
      </c>
      <c r="D181">
        <v>0</v>
      </c>
      <c r="E181">
        <v>0</v>
      </c>
      <c r="F181">
        <v>0</v>
      </c>
      <c r="G181">
        <v>0</v>
      </c>
      <c r="H181">
        <v>1</v>
      </c>
      <c r="I181" t="s">
        <v>368</v>
      </c>
      <c r="J181">
        <v>92042.164390248901</v>
      </c>
      <c r="K181">
        <v>4995657.6277358402</v>
      </c>
      <c r="L181">
        <v>1459547.4728347801</v>
      </c>
      <c r="M181">
        <v>6455205.10057062</v>
      </c>
      <c r="N181" t="s">
        <v>474</v>
      </c>
      <c r="O181" t="s">
        <v>475</v>
      </c>
      <c r="P181">
        <v>1</v>
      </c>
      <c r="Q181">
        <v>0</v>
      </c>
      <c r="R181">
        <v>0</v>
      </c>
      <c r="S181">
        <v>1</v>
      </c>
      <c r="T181">
        <v>1</v>
      </c>
      <c r="U181">
        <v>100</v>
      </c>
      <c r="V181">
        <v>0.55000000000000004</v>
      </c>
      <c r="W181">
        <v>0.73</v>
      </c>
      <c r="X181">
        <v>0.95718748235553297</v>
      </c>
    </row>
    <row r="182" spans="1:24" x14ac:dyDescent="0.2">
      <c r="A182" t="s">
        <v>630</v>
      </c>
      <c r="B182" t="s">
        <v>469</v>
      </c>
      <c r="C182" t="s">
        <v>631</v>
      </c>
      <c r="D182">
        <v>0</v>
      </c>
      <c r="E182">
        <v>2</v>
      </c>
      <c r="F182" t="s">
        <v>401</v>
      </c>
      <c r="G182">
        <v>77378.580335003295</v>
      </c>
      <c r="H182">
        <v>1</v>
      </c>
      <c r="I182" t="s">
        <v>368</v>
      </c>
      <c r="J182">
        <v>1840.84328780497</v>
      </c>
      <c r="K182">
        <v>102856.04651620099</v>
      </c>
      <c r="L182">
        <v>11764.0439120459</v>
      </c>
      <c r="M182">
        <v>191998.67076325</v>
      </c>
      <c r="N182" t="s">
        <v>567</v>
      </c>
      <c r="O182" t="s">
        <v>475</v>
      </c>
      <c r="P182">
        <v>1</v>
      </c>
      <c r="Q182">
        <v>0</v>
      </c>
      <c r="R182">
        <v>0</v>
      </c>
      <c r="S182">
        <v>1</v>
      </c>
      <c r="T182">
        <v>1</v>
      </c>
      <c r="U182">
        <v>100</v>
      </c>
      <c r="V182">
        <v>0.55000000000000004</v>
      </c>
      <c r="W182">
        <v>0.73</v>
      </c>
      <c r="X182">
        <v>0.95718748235553297</v>
      </c>
    </row>
    <row r="183" spans="1:24" x14ac:dyDescent="0.2">
      <c r="A183" t="s">
        <v>632</v>
      </c>
      <c r="B183" t="s">
        <v>469</v>
      </c>
      <c r="C183" t="s">
        <v>569</v>
      </c>
      <c r="D183">
        <v>0</v>
      </c>
      <c r="E183">
        <v>0</v>
      </c>
      <c r="F183">
        <v>0</v>
      </c>
      <c r="G183">
        <v>0</v>
      </c>
      <c r="H183">
        <v>1</v>
      </c>
      <c r="I183" t="s">
        <v>368</v>
      </c>
      <c r="J183">
        <v>1656.7589591383301</v>
      </c>
      <c r="K183">
        <v>89947.899089547893</v>
      </c>
      <c r="L183">
        <v>25539.010059236301</v>
      </c>
      <c r="M183">
        <v>115486.90914878401</v>
      </c>
      <c r="N183" t="s">
        <v>474</v>
      </c>
      <c r="O183" t="s">
        <v>475</v>
      </c>
      <c r="P183">
        <v>1</v>
      </c>
      <c r="Q183">
        <v>0</v>
      </c>
      <c r="R183">
        <v>0</v>
      </c>
      <c r="S183">
        <v>1</v>
      </c>
      <c r="T183">
        <v>1</v>
      </c>
      <c r="U183">
        <v>100</v>
      </c>
      <c r="V183">
        <v>0.55000000000000004</v>
      </c>
      <c r="W183">
        <v>0.73</v>
      </c>
      <c r="X183">
        <v>0.95718748235553297</v>
      </c>
    </row>
    <row r="184" spans="1:24" x14ac:dyDescent="0.2">
      <c r="A184" t="s">
        <v>633</v>
      </c>
      <c r="B184" t="s">
        <v>467</v>
      </c>
      <c r="C184" t="s">
        <v>477</v>
      </c>
      <c r="D184">
        <v>0</v>
      </c>
      <c r="E184">
        <v>0</v>
      </c>
      <c r="F184">
        <v>0</v>
      </c>
      <c r="G184">
        <v>14098739.6119185</v>
      </c>
      <c r="H184">
        <v>0</v>
      </c>
      <c r="I184">
        <v>0</v>
      </c>
      <c r="J184">
        <v>537425.37817012798</v>
      </c>
      <c r="K184">
        <v>29680687.062045101</v>
      </c>
      <c r="L184">
        <v>8507543.2731889505</v>
      </c>
      <c r="M184">
        <v>52286969.947152697</v>
      </c>
      <c r="N184">
        <v>0</v>
      </c>
      <c r="O184">
        <v>0</v>
      </c>
      <c r="P184">
        <v>9</v>
      </c>
      <c r="Q184">
        <v>0</v>
      </c>
      <c r="R184">
        <v>0</v>
      </c>
      <c r="S184">
        <v>1</v>
      </c>
      <c r="T184">
        <v>1</v>
      </c>
      <c r="U184">
        <v>100</v>
      </c>
      <c r="V184">
        <v>0.55000000000000004</v>
      </c>
      <c r="W184">
        <v>0.73</v>
      </c>
      <c r="X184">
        <v>0.95718748235553297</v>
      </c>
    </row>
    <row r="185" spans="1:24" x14ac:dyDescent="0.2">
      <c r="A185" t="s">
        <v>634</v>
      </c>
      <c r="B185" t="s">
        <v>477</v>
      </c>
      <c r="C185" t="s">
        <v>479</v>
      </c>
      <c r="D185">
        <v>0</v>
      </c>
      <c r="E185">
        <v>0</v>
      </c>
      <c r="F185">
        <v>0</v>
      </c>
      <c r="G185">
        <v>1826686.34422513</v>
      </c>
      <c r="H185">
        <v>0</v>
      </c>
      <c r="I185">
        <v>0</v>
      </c>
      <c r="J185">
        <v>2560.7326321790501</v>
      </c>
      <c r="K185">
        <v>139454.88662532001</v>
      </c>
      <c r="L185">
        <v>15946.718909363301</v>
      </c>
      <c r="M185">
        <v>1982087.94975981</v>
      </c>
      <c r="N185">
        <v>0</v>
      </c>
      <c r="O185">
        <v>0</v>
      </c>
      <c r="P185">
        <v>1</v>
      </c>
      <c r="Q185">
        <v>0</v>
      </c>
      <c r="R185">
        <v>0</v>
      </c>
      <c r="S185">
        <v>1</v>
      </c>
      <c r="T185">
        <v>1</v>
      </c>
      <c r="U185">
        <v>100</v>
      </c>
      <c r="V185">
        <v>0.55000000000000004</v>
      </c>
      <c r="W185">
        <v>0.73</v>
      </c>
      <c r="X185">
        <v>0.95718748235553297</v>
      </c>
    </row>
    <row r="186" spans="1:24" x14ac:dyDescent="0.2">
      <c r="A186" t="s">
        <v>635</v>
      </c>
      <c r="B186" t="s">
        <v>477</v>
      </c>
      <c r="C186" t="s">
        <v>573</v>
      </c>
      <c r="D186">
        <v>0</v>
      </c>
      <c r="E186">
        <v>0</v>
      </c>
      <c r="F186">
        <v>0</v>
      </c>
      <c r="G186">
        <v>1397166.18273381</v>
      </c>
      <c r="H186">
        <v>0</v>
      </c>
      <c r="I186">
        <v>0</v>
      </c>
      <c r="J186">
        <v>2540.6221663706101</v>
      </c>
      <c r="K186">
        <v>137068.11363498299</v>
      </c>
      <c r="L186">
        <v>15669.0736218166</v>
      </c>
      <c r="M186">
        <v>1549903.3699906101</v>
      </c>
      <c r="N186">
        <v>0</v>
      </c>
      <c r="O186">
        <v>0</v>
      </c>
      <c r="P186">
        <v>1</v>
      </c>
      <c r="Q186">
        <v>0</v>
      </c>
      <c r="R186">
        <v>0</v>
      </c>
      <c r="S186">
        <v>1</v>
      </c>
      <c r="T186">
        <v>1</v>
      </c>
      <c r="U186">
        <v>100</v>
      </c>
      <c r="V186">
        <v>0.55000000000000004</v>
      </c>
      <c r="W186">
        <v>0.73</v>
      </c>
      <c r="X186">
        <v>0.95718748235553297</v>
      </c>
    </row>
    <row r="187" spans="1:24" x14ac:dyDescent="0.2">
      <c r="A187" t="s">
        <v>636</v>
      </c>
      <c r="B187" t="s">
        <v>477</v>
      </c>
      <c r="C187" t="s">
        <v>637</v>
      </c>
      <c r="D187">
        <v>0</v>
      </c>
      <c r="E187">
        <v>0</v>
      </c>
      <c r="F187">
        <v>0</v>
      </c>
      <c r="G187">
        <v>28435.248469131799</v>
      </c>
      <c r="H187">
        <v>0</v>
      </c>
      <c r="I187">
        <v>0</v>
      </c>
      <c r="J187">
        <v>227.91861125192</v>
      </c>
      <c r="K187">
        <v>12516.485490663301</v>
      </c>
      <c r="L187">
        <v>1395.0398192286</v>
      </c>
      <c r="M187">
        <v>42346.773779023701</v>
      </c>
      <c r="N187">
        <v>0</v>
      </c>
      <c r="O187">
        <v>0</v>
      </c>
      <c r="P187">
        <v>1</v>
      </c>
      <c r="Q187">
        <v>0</v>
      </c>
      <c r="R187">
        <v>0</v>
      </c>
      <c r="S187">
        <v>1</v>
      </c>
      <c r="T187">
        <v>1</v>
      </c>
      <c r="U187">
        <v>100</v>
      </c>
      <c r="V187">
        <v>0.55000000000000004</v>
      </c>
      <c r="W187">
        <v>0.73</v>
      </c>
      <c r="X187">
        <v>0.95718748235553297</v>
      </c>
    </row>
    <row r="188" spans="1:24" x14ac:dyDescent="0.2">
      <c r="A188" t="s">
        <v>638</v>
      </c>
      <c r="B188" t="s">
        <v>477</v>
      </c>
      <c r="C188" t="s">
        <v>486</v>
      </c>
      <c r="D188">
        <v>0</v>
      </c>
      <c r="E188">
        <v>0</v>
      </c>
      <c r="F188">
        <v>0</v>
      </c>
      <c r="G188">
        <v>339029.26290707098</v>
      </c>
      <c r="H188">
        <v>0</v>
      </c>
      <c r="I188">
        <v>0</v>
      </c>
      <c r="J188">
        <v>703.86629956420495</v>
      </c>
      <c r="K188">
        <v>38075.138168756901</v>
      </c>
      <c r="L188">
        <v>4353.7506435068499</v>
      </c>
      <c r="M188">
        <v>381458.151719335</v>
      </c>
      <c r="N188">
        <v>0</v>
      </c>
      <c r="O188">
        <v>0</v>
      </c>
      <c r="P188">
        <v>1</v>
      </c>
      <c r="Q188">
        <v>0</v>
      </c>
      <c r="R188">
        <v>0</v>
      </c>
      <c r="S188">
        <v>1</v>
      </c>
      <c r="T188">
        <v>1</v>
      </c>
      <c r="U188">
        <v>100</v>
      </c>
      <c r="V188">
        <v>0.55000000000000004</v>
      </c>
      <c r="W188">
        <v>0.73</v>
      </c>
      <c r="X188">
        <v>0.95718748235553297</v>
      </c>
    </row>
    <row r="189" spans="1:24" x14ac:dyDescent="0.2">
      <c r="A189" t="s">
        <v>639</v>
      </c>
      <c r="B189" t="s">
        <v>477</v>
      </c>
      <c r="C189" t="s">
        <v>488</v>
      </c>
      <c r="D189">
        <v>0</v>
      </c>
      <c r="E189">
        <v>0</v>
      </c>
      <c r="F189">
        <v>0</v>
      </c>
      <c r="G189">
        <v>5578359.4128562398</v>
      </c>
      <c r="H189">
        <v>0</v>
      </c>
      <c r="I189">
        <v>0</v>
      </c>
      <c r="J189">
        <v>519890.96138944803</v>
      </c>
      <c r="K189">
        <v>28725445.092045698</v>
      </c>
      <c r="L189">
        <v>8399460.5892236102</v>
      </c>
      <c r="M189">
        <v>42703265.094125502</v>
      </c>
      <c r="N189">
        <v>0</v>
      </c>
      <c r="O189">
        <v>0</v>
      </c>
      <c r="P189">
        <v>1</v>
      </c>
      <c r="Q189">
        <v>0</v>
      </c>
      <c r="R189">
        <v>0</v>
      </c>
      <c r="S189">
        <v>1</v>
      </c>
      <c r="T189">
        <v>1</v>
      </c>
      <c r="U189">
        <v>100</v>
      </c>
      <c r="V189">
        <v>0.55000000000000004</v>
      </c>
      <c r="W189">
        <v>0.73</v>
      </c>
      <c r="X189">
        <v>0.95718748235553297</v>
      </c>
    </row>
    <row r="190" spans="1:24" x14ac:dyDescent="0.2">
      <c r="A190" t="s">
        <v>640</v>
      </c>
      <c r="B190" t="s">
        <v>477</v>
      </c>
      <c r="C190" t="s">
        <v>481</v>
      </c>
      <c r="D190">
        <v>0</v>
      </c>
      <c r="E190">
        <v>0</v>
      </c>
      <c r="F190">
        <v>0</v>
      </c>
      <c r="G190">
        <v>2762849.4980044598</v>
      </c>
      <c r="H190">
        <v>0</v>
      </c>
      <c r="I190">
        <v>0</v>
      </c>
      <c r="J190">
        <v>11367.2073000041</v>
      </c>
      <c r="K190">
        <v>620851.70696828701</v>
      </c>
      <c r="L190">
        <v>69897.088526268199</v>
      </c>
      <c r="M190">
        <v>3453598.2934990199</v>
      </c>
      <c r="N190">
        <v>0</v>
      </c>
      <c r="O190">
        <v>0</v>
      </c>
      <c r="P190">
        <v>1</v>
      </c>
      <c r="Q190">
        <v>0</v>
      </c>
      <c r="R190">
        <v>0</v>
      </c>
      <c r="S190">
        <v>1</v>
      </c>
      <c r="T190">
        <v>1</v>
      </c>
      <c r="U190">
        <v>100</v>
      </c>
      <c r="V190">
        <v>0.55000000000000004</v>
      </c>
      <c r="W190">
        <v>0.73</v>
      </c>
      <c r="X190">
        <v>0.95718748235553297</v>
      </c>
    </row>
    <row r="191" spans="1:24" x14ac:dyDescent="0.2">
      <c r="A191" t="s">
        <v>641</v>
      </c>
      <c r="B191" t="s">
        <v>477</v>
      </c>
      <c r="C191" t="s">
        <v>577</v>
      </c>
      <c r="D191">
        <v>0</v>
      </c>
      <c r="E191">
        <v>0</v>
      </c>
      <c r="F191">
        <v>0</v>
      </c>
      <c r="G191">
        <v>2146270.7649029698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2146270.7649029698</v>
      </c>
      <c r="N191">
        <v>0</v>
      </c>
      <c r="O191">
        <v>0</v>
      </c>
      <c r="P191">
        <v>1</v>
      </c>
      <c r="Q191">
        <v>0</v>
      </c>
      <c r="R191">
        <v>0</v>
      </c>
      <c r="S191">
        <v>1</v>
      </c>
      <c r="T191">
        <v>1</v>
      </c>
      <c r="U191">
        <v>100</v>
      </c>
      <c r="V191">
        <v>0.55000000000000004</v>
      </c>
      <c r="W191">
        <v>0.73</v>
      </c>
      <c r="X191">
        <v>0.95718748235553297</v>
      </c>
    </row>
    <row r="192" spans="1:24" x14ac:dyDescent="0.2">
      <c r="A192" t="s">
        <v>642</v>
      </c>
      <c r="B192" t="s">
        <v>477</v>
      </c>
      <c r="C192" t="s">
        <v>491</v>
      </c>
      <c r="D192">
        <v>0</v>
      </c>
      <c r="E192">
        <v>1</v>
      </c>
      <c r="F192" t="s">
        <v>368</v>
      </c>
      <c r="G192">
        <v>19942.897819760699</v>
      </c>
      <c r="H192">
        <v>1</v>
      </c>
      <c r="I192" t="s">
        <v>368</v>
      </c>
      <c r="J192">
        <v>134.069771310026</v>
      </c>
      <c r="K192">
        <v>7275.6391114692497</v>
      </c>
      <c r="L192">
        <v>821.01244516049906</v>
      </c>
      <c r="M192">
        <v>28039.549376390401</v>
      </c>
      <c r="N192" t="s">
        <v>492</v>
      </c>
      <c r="O192" t="s">
        <v>493</v>
      </c>
      <c r="P192">
        <v>1</v>
      </c>
      <c r="Q192">
        <v>0</v>
      </c>
      <c r="R192">
        <v>0</v>
      </c>
      <c r="S192">
        <v>1</v>
      </c>
      <c r="T192">
        <v>1</v>
      </c>
      <c r="U192">
        <v>100</v>
      </c>
      <c r="V192">
        <v>0.55000000000000004</v>
      </c>
      <c r="W192">
        <v>0.73</v>
      </c>
      <c r="X192">
        <v>0.95718748235553297</v>
      </c>
    </row>
    <row r="193" spans="1:24" x14ac:dyDescent="0.2">
      <c r="A193" t="s">
        <v>643</v>
      </c>
      <c r="B193" t="s">
        <v>467</v>
      </c>
      <c r="C193" t="s">
        <v>644</v>
      </c>
      <c r="D193">
        <v>0</v>
      </c>
      <c r="E193">
        <v>0</v>
      </c>
      <c r="F193">
        <v>0</v>
      </c>
      <c r="G193">
        <v>637984.63232873101</v>
      </c>
      <c r="H193">
        <v>0</v>
      </c>
      <c r="I193">
        <v>0</v>
      </c>
      <c r="J193">
        <v>2956.2384575063202</v>
      </c>
      <c r="K193">
        <v>159961.69753677899</v>
      </c>
      <c r="L193">
        <v>18193.803023884699</v>
      </c>
      <c r="M193">
        <v>816140.132889395</v>
      </c>
      <c r="N193">
        <v>0</v>
      </c>
      <c r="O193">
        <v>0</v>
      </c>
      <c r="P193">
        <v>4</v>
      </c>
      <c r="Q193">
        <v>0</v>
      </c>
      <c r="R193">
        <v>0</v>
      </c>
      <c r="S193">
        <v>1</v>
      </c>
      <c r="T193">
        <v>1</v>
      </c>
      <c r="U193">
        <v>100</v>
      </c>
      <c r="V193">
        <v>0.55000000000000004</v>
      </c>
      <c r="W193">
        <v>0.73</v>
      </c>
      <c r="X193">
        <v>0.95718748235553297</v>
      </c>
    </row>
    <row r="194" spans="1:24" x14ac:dyDescent="0.2">
      <c r="A194" t="s">
        <v>645</v>
      </c>
      <c r="B194" t="s">
        <v>644</v>
      </c>
      <c r="C194" t="s">
        <v>479</v>
      </c>
      <c r="D194">
        <v>1</v>
      </c>
      <c r="E194">
        <v>0</v>
      </c>
      <c r="F194">
        <v>0</v>
      </c>
      <c r="G194">
        <v>426279.44082342897</v>
      </c>
      <c r="H194">
        <v>0</v>
      </c>
      <c r="I194">
        <v>0</v>
      </c>
      <c r="J194">
        <v>710.56978816701906</v>
      </c>
      <c r="K194">
        <v>38438.6666487291</v>
      </c>
      <c r="L194">
        <v>4396.3342763399596</v>
      </c>
      <c r="M194">
        <v>469114.44174849801</v>
      </c>
      <c r="N194">
        <v>0</v>
      </c>
      <c r="O194">
        <v>0</v>
      </c>
      <c r="P194">
        <v>1</v>
      </c>
      <c r="Q194">
        <v>0</v>
      </c>
      <c r="R194">
        <v>0</v>
      </c>
      <c r="S194">
        <v>1</v>
      </c>
      <c r="T194">
        <v>1</v>
      </c>
      <c r="U194">
        <v>100</v>
      </c>
      <c r="V194">
        <v>0.55000000000000004</v>
      </c>
      <c r="W194">
        <v>0.73</v>
      </c>
      <c r="X194">
        <v>0.95718748235553297</v>
      </c>
    </row>
    <row r="195" spans="1:24" x14ac:dyDescent="0.2">
      <c r="A195" t="s">
        <v>646</v>
      </c>
      <c r="B195" t="s">
        <v>644</v>
      </c>
      <c r="C195" t="s">
        <v>486</v>
      </c>
      <c r="D195">
        <v>1</v>
      </c>
      <c r="E195">
        <v>0</v>
      </c>
      <c r="F195">
        <v>0</v>
      </c>
      <c r="G195">
        <v>149571.733612129</v>
      </c>
      <c r="H195">
        <v>0</v>
      </c>
      <c r="I195">
        <v>0</v>
      </c>
      <c r="J195">
        <v>402.20931393007999</v>
      </c>
      <c r="K195">
        <v>21756.5832975509</v>
      </c>
      <c r="L195">
        <v>2486.8841704403198</v>
      </c>
      <c r="M195">
        <v>173815.20108011999</v>
      </c>
      <c r="N195">
        <v>0</v>
      </c>
      <c r="O195">
        <v>0</v>
      </c>
      <c r="P195">
        <v>1</v>
      </c>
      <c r="Q195">
        <v>0</v>
      </c>
      <c r="R195">
        <v>0</v>
      </c>
      <c r="S195">
        <v>1</v>
      </c>
      <c r="T195">
        <v>1</v>
      </c>
      <c r="U195">
        <v>100</v>
      </c>
      <c r="V195">
        <v>0.55000000000000004</v>
      </c>
      <c r="W195">
        <v>0.73</v>
      </c>
      <c r="X195">
        <v>0.95718748235553297</v>
      </c>
    </row>
    <row r="196" spans="1:24" x14ac:dyDescent="0.2">
      <c r="A196" t="s">
        <v>647</v>
      </c>
      <c r="B196" t="s">
        <v>644</v>
      </c>
      <c r="C196" t="s">
        <v>481</v>
      </c>
      <c r="D196">
        <v>1</v>
      </c>
      <c r="E196">
        <v>0</v>
      </c>
      <c r="F196">
        <v>0</v>
      </c>
      <c r="G196">
        <v>62133.457893172599</v>
      </c>
      <c r="H196">
        <v>0</v>
      </c>
      <c r="I196">
        <v>0</v>
      </c>
      <c r="J196">
        <v>1843.4593554092201</v>
      </c>
      <c r="K196">
        <v>99766.447590499301</v>
      </c>
      <c r="L196">
        <v>11310.584577104401</v>
      </c>
      <c r="M196">
        <v>173210.49006077601</v>
      </c>
      <c r="N196">
        <v>0</v>
      </c>
      <c r="O196">
        <v>0</v>
      </c>
      <c r="P196">
        <v>1</v>
      </c>
      <c r="Q196">
        <v>0</v>
      </c>
      <c r="R196">
        <v>0</v>
      </c>
      <c r="S196">
        <v>1</v>
      </c>
      <c r="T196">
        <v>1</v>
      </c>
      <c r="U196">
        <v>100</v>
      </c>
      <c r="V196">
        <v>0.55000000000000004</v>
      </c>
      <c r="W196">
        <v>0.73</v>
      </c>
      <c r="X196">
        <v>0.95718748235553297</v>
      </c>
    </row>
    <row r="197" spans="1:24" x14ac:dyDescent="0.2">
      <c r="A197" t="s">
        <v>648</v>
      </c>
      <c r="B197" t="s">
        <v>467</v>
      </c>
      <c r="C197" t="s">
        <v>495</v>
      </c>
      <c r="D197">
        <v>0</v>
      </c>
      <c r="E197">
        <v>0</v>
      </c>
      <c r="F197">
        <v>0</v>
      </c>
      <c r="G197">
        <v>0</v>
      </c>
      <c r="H197">
        <v>1</v>
      </c>
      <c r="I197" t="s">
        <v>368</v>
      </c>
      <c r="J197">
        <v>138063.24655691101</v>
      </c>
      <c r="K197">
        <v>7552381.1885901904</v>
      </c>
      <c r="L197">
        <v>3514899.86412908</v>
      </c>
      <c r="M197">
        <v>11067281.0527192</v>
      </c>
      <c r="N197" t="s">
        <v>495</v>
      </c>
      <c r="O197" t="s">
        <v>493</v>
      </c>
      <c r="P197">
        <v>1</v>
      </c>
      <c r="Q197">
        <v>0</v>
      </c>
      <c r="R197">
        <v>0</v>
      </c>
      <c r="S197">
        <v>1</v>
      </c>
      <c r="T197">
        <v>1</v>
      </c>
      <c r="U197">
        <v>100</v>
      </c>
      <c r="V197">
        <v>0.55000000000000004</v>
      </c>
      <c r="W197">
        <v>0.73</v>
      </c>
      <c r="X197">
        <v>0.95718748235553297</v>
      </c>
    </row>
    <row r="198" spans="1:24" x14ac:dyDescent="0.2">
      <c r="A198" t="s">
        <v>649</v>
      </c>
      <c r="B198" t="s">
        <v>467</v>
      </c>
      <c r="C198" t="s">
        <v>497</v>
      </c>
      <c r="D198">
        <v>0</v>
      </c>
      <c r="E198">
        <v>1</v>
      </c>
      <c r="F198" t="s">
        <v>401</v>
      </c>
      <c r="G198">
        <v>306236.007040606</v>
      </c>
      <c r="H198">
        <v>1</v>
      </c>
      <c r="I198" t="s">
        <v>368</v>
      </c>
      <c r="J198">
        <v>1667.4358503000001</v>
      </c>
      <c r="K198">
        <v>86125.43247</v>
      </c>
      <c r="L198">
        <v>10313.2448272</v>
      </c>
      <c r="M198">
        <v>402674.68433780601</v>
      </c>
      <c r="N198" t="s">
        <v>398</v>
      </c>
      <c r="O198" t="s">
        <v>498</v>
      </c>
      <c r="P198">
        <v>1</v>
      </c>
      <c r="Q198">
        <v>0</v>
      </c>
      <c r="R198">
        <v>0</v>
      </c>
      <c r="S198">
        <v>1</v>
      </c>
      <c r="T198">
        <v>1</v>
      </c>
      <c r="U198">
        <v>100</v>
      </c>
      <c r="V198">
        <v>0.55000000000000004</v>
      </c>
      <c r="W198">
        <v>0.73</v>
      </c>
      <c r="X198">
        <v>0.95718748235553297</v>
      </c>
    </row>
    <row r="199" spans="1:24" x14ac:dyDescent="0.2">
      <c r="A199" t="s">
        <v>650</v>
      </c>
      <c r="B199" t="s">
        <v>651</v>
      </c>
      <c r="C199" t="s">
        <v>651</v>
      </c>
      <c r="D199">
        <v>0</v>
      </c>
      <c r="E199">
        <v>0</v>
      </c>
      <c r="F199">
        <v>0</v>
      </c>
      <c r="G199">
        <v>1159721.6041852899</v>
      </c>
      <c r="H199">
        <v>0</v>
      </c>
      <c r="I199">
        <v>0</v>
      </c>
      <c r="J199">
        <v>83169.559748063606</v>
      </c>
      <c r="K199">
        <v>4303549.7289052196</v>
      </c>
      <c r="L199">
        <v>2175256.5927477102</v>
      </c>
      <c r="M199">
        <v>7638527.9258382199</v>
      </c>
      <c r="N199">
        <v>0</v>
      </c>
      <c r="O199">
        <v>0</v>
      </c>
      <c r="P199">
        <v>62</v>
      </c>
      <c r="Q199">
        <v>0</v>
      </c>
      <c r="R199">
        <v>0</v>
      </c>
      <c r="S199">
        <v>1</v>
      </c>
      <c r="T199">
        <v>1</v>
      </c>
      <c r="U199">
        <v>100</v>
      </c>
      <c r="V199">
        <v>0.55000000000000004</v>
      </c>
      <c r="W199">
        <v>0.73</v>
      </c>
      <c r="X199">
        <v>0.95718748235553297</v>
      </c>
    </row>
    <row r="200" spans="1:24" x14ac:dyDescent="0.2">
      <c r="A200" t="s">
        <v>652</v>
      </c>
      <c r="B200" t="s">
        <v>651</v>
      </c>
      <c r="C200" t="s">
        <v>379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60202.793031195397</v>
      </c>
      <c r="K200">
        <v>3033016.9926378401</v>
      </c>
      <c r="L200">
        <v>1749536.1881968</v>
      </c>
      <c r="M200">
        <v>4782553.1808346398</v>
      </c>
      <c r="N200">
        <v>0</v>
      </c>
      <c r="O200">
        <v>0</v>
      </c>
      <c r="P200">
        <v>45</v>
      </c>
      <c r="Q200">
        <v>0</v>
      </c>
      <c r="R200">
        <v>0</v>
      </c>
      <c r="S200">
        <v>1</v>
      </c>
      <c r="T200">
        <v>1</v>
      </c>
      <c r="U200">
        <v>100</v>
      </c>
      <c r="V200">
        <v>0.55000000000000004</v>
      </c>
      <c r="W200">
        <v>0.73</v>
      </c>
      <c r="X200">
        <v>0.95718748235553297</v>
      </c>
    </row>
    <row r="201" spans="1:24" x14ac:dyDescent="0.2">
      <c r="A201" t="s">
        <v>653</v>
      </c>
      <c r="B201" t="s">
        <v>379</v>
      </c>
      <c r="C201" t="s">
        <v>381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10410.8363184633</v>
      </c>
      <c r="K201">
        <v>511488.61619971</v>
      </c>
      <c r="L201">
        <v>443784.74638883799</v>
      </c>
      <c r="M201">
        <v>955273.36258854903</v>
      </c>
      <c r="N201">
        <v>0</v>
      </c>
      <c r="O201">
        <v>0</v>
      </c>
      <c r="P201">
        <v>9</v>
      </c>
      <c r="Q201">
        <v>0</v>
      </c>
      <c r="R201">
        <v>0</v>
      </c>
      <c r="S201">
        <v>1</v>
      </c>
      <c r="T201">
        <v>1</v>
      </c>
      <c r="U201">
        <v>100</v>
      </c>
      <c r="V201">
        <v>0.55000000000000004</v>
      </c>
      <c r="W201">
        <v>0.73</v>
      </c>
      <c r="X201">
        <v>0.95718748235553297</v>
      </c>
    </row>
    <row r="202" spans="1:24" x14ac:dyDescent="0.2">
      <c r="A202" t="s">
        <v>654</v>
      </c>
      <c r="B202" t="s">
        <v>381</v>
      </c>
      <c r="C202" t="s">
        <v>383</v>
      </c>
      <c r="D202">
        <v>1</v>
      </c>
      <c r="E202">
        <v>0</v>
      </c>
      <c r="F202">
        <v>0</v>
      </c>
      <c r="G202">
        <v>0</v>
      </c>
      <c r="H202">
        <v>9900</v>
      </c>
      <c r="I202" t="s">
        <v>384</v>
      </c>
      <c r="J202">
        <v>1820.33344281581</v>
      </c>
      <c r="K202">
        <v>94387.921193346105</v>
      </c>
      <c r="L202">
        <v>13296.649603944001</v>
      </c>
      <c r="M202">
        <v>107684.57079729</v>
      </c>
      <c r="N202" t="s">
        <v>383</v>
      </c>
      <c r="O202" t="s">
        <v>385</v>
      </c>
      <c r="P202">
        <v>1</v>
      </c>
      <c r="Q202">
        <v>0</v>
      </c>
      <c r="R202">
        <v>0</v>
      </c>
      <c r="S202">
        <v>1</v>
      </c>
      <c r="T202">
        <v>1</v>
      </c>
      <c r="U202">
        <v>100</v>
      </c>
      <c r="V202">
        <v>0.55000000000000004</v>
      </c>
      <c r="W202">
        <v>0.73</v>
      </c>
      <c r="X202">
        <v>0.95718748235553297</v>
      </c>
    </row>
    <row r="203" spans="1:24" x14ac:dyDescent="0.2">
      <c r="A203" t="s">
        <v>655</v>
      </c>
      <c r="B203" t="s">
        <v>381</v>
      </c>
      <c r="C203" t="s">
        <v>387</v>
      </c>
      <c r="D203">
        <v>1</v>
      </c>
      <c r="E203">
        <v>0</v>
      </c>
      <c r="F203">
        <v>0</v>
      </c>
      <c r="G203">
        <v>0</v>
      </c>
      <c r="H203">
        <v>305</v>
      </c>
      <c r="I203" t="s">
        <v>388</v>
      </c>
      <c r="J203">
        <v>2083.0078213596898</v>
      </c>
      <c r="K203">
        <v>108053.455375602</v>
      </c>
      <c r="L203">
        <v>139027.674248216</v>
      </c>
      <c r="M203">
        <v>247081.12962381801</v>
      </c>
      <c r="N203" t="s">
        <v>387</v>
      </c>
      <c r="O203" t="s">
        <v>389</v>
      </c>
      <c r="P203">
        <v>1</v>
      </c>
      <c r="Q203">
        <v>0</v>
      </c>
      <c r="R203">
        <v>0</v>
      </c>
      <c r="S203">
        <v>1</v>
      </c>
      <c r="T203">
        <v>1</v>
      </c>
      <c r="U203">
        <v>100</v>
      </c>
      <c r="V203">
        <v>0.55000000000000004</v>
      </c>
      <c r="W203">
        <v>0.73</v>
      </c>
      <c r="X203">
        <v>0.95718748235553297</v>
      </c>
    </row>
    <row r="204" spans="1:24" x14ac:dyDescent="0.2">
      <c r="A204" t="s">
        <v>656</v>
      </c>
      <c r="B204" t="s">
        <v>381</v>
      </c>
      <c r="C204" t="s">
        <v>391</v>
      </c>
      <c r="D204">
        <v>1</v>
      </c>
      <c r="E204">
        <v>0</v>
      </c>
      <c r="F204">
        <v>0</v>
      </c>
      <c r="G204">
        <v>0</v>
      </c>
      <c r="H204">
        <v>6000</v>
      </c>
      <c r="I204" t="s">
        <v>371</v>
      </c>
      <c r="J204">
        <v>3782.5110513500399</v>
      </c>
      <c r="K204">
        <v>166066.03699614201</v>
      </c>
      <c r="L204">
        <v>219509.186826422</v>
      </c>
      <c r="M204">
        <v>385575.22382256499</v>
      </c>
      <c r="N204" t="s">
        <v>392</v>
      </c>
      <c r="O204" t="s">
        <v>393</v>
      </c>
      <c r="P204">
        <v>1</v>
      </c>
      <c r="Q204">
        <v>0</v>
      </c>
      <c r="R204">
        <v>0</v>
      </c>
      <c r="S204">
        <v>1</v>
      </c>
      <c r="T204">
        <v>1</v>
      </c>
      <c r="U204">
        <v>100</v>
      </c>
      <c r="V204">
        <v>0.55000000000000004</v>
      </c>
      <c r="W204">
        <v>0.73</v>
      </c>
      <c r="X204">
        <v>0.95718748235553297</v>
      </c>
    </row>
    <row r="205" spans="1:24" x14ac:dyDescent="0.2">
      <c r="A205" t="s">
        <v>657</v>
      </c>
      <c r="B205" t="s">
        <v>381</v>
      </c>
      <c r="C205" t="s">
        <v>395</v>
      </c>
      <c r="D205">
        <v>1</v>
      </c>
      <c r="E205">
        <v>0</v>
      </c>
      <c r="F205">
        <v>0</v>
      </c>
      <c r="G205">
        <v>0</v>
      </c>
      <c r="H205">
        <v>30</v>
      </c>
      <c r="I205" t="s">
        <v>388</v>
      </c>
      <c r="J205">
        <v>2403.4705635969099</v>
      </c>
      <c r="K205">
        <v>127511.413748794</v>
      </c>
      <c r="L205">
        <v>63583.076583124297</v>
      </c>
      <c r="M205">
        <v>191094.49033191899</v>
      </c>
      <c r="N205" t="s">
        <v>395</v>
      </c>
      <c r="O205" t="s">
        <v>393</v>
      </c>
      <c r="P205">
        <v>1</v>
      </c>
      <c r="Q205">
        <v>0</v>
      </c>
      <c r="R205">
        <v>0</v>
      </c>
      <c r="S205">
        <v>1</v>
      </c>
      <c r="T205">
        <v>1</v>
      </c>
      <c r="U205">
        <v>100</v>
      </c>
      <c r="V205">
        <v>0.55000000000000004</v>
      </c>
      <c r="W205">
        <v>0.73</v>
      </c>
      <c r="X205">
        <v>0.95718748235553297</v>
      </c>
    </row>
    <row r="206" spans="1:24" x14ac:dyDescent="0.2">
      <c r="A206" t="s">
        <v>658</v>
      </c>
      <c r="B206" t="s">
        <v>381</v>
      </c>
      <c r="C206" t="s">
        <v>509</v>
      </c>
      <c r="D206">
        <v>1</v>
      </c>
      <c r="E206">
        <v>0</v>
      </c>
      <c r="F206">
        <v>0</v>
      </c>
      <c r="G206">
        <v>0</v>
      </c>
      <c r="H206">
        <v>7650</v>
      </c>
      <c r="I206" t="s">
        <v>384</v>
      </c>
      <c r="J206">
        <v>40.189179915621899</v>
      </c>
      <c r="K206">
        <v>1766.47836726133</v>
      </c>
      <c r="L206">
        <v>308.24051358341302</v>
      </c>
      <c r="M206">
        <v>2074.7188808447399</v>
      </c>
      <c r="N206" t="s">
        <v>462</v>
      </c>
      <c r="O206" t="s">
        <v>393</v>
      </c>
      <c r="P206">
        <v>1</v>
      </c>
      <c r="Q206">
        <v>0</v>
      </c>
      <c r="R206">
        <v>0</v>
      </c>
      <c r="S206">
        <v>1</v>
      </c>
      <c r="T206">
        <v>1</v>
      </c>
      <c r="U206">
        <v>100</v>
      </c>
      <c r="V206">
        <v>0.55000000000000004</v>
      </c>
      <c r="W206">
        <v>0.73</v>
      </c>
      <c r="X206">
        <v>0.95718748235553297</v>
      </c>
    </row>
    <row r="207" spans="1:24" x14ac:dyDescent="0.2">
      <c r="A207" t="s">
        <v>659</v>
      </c>
      <c r="B207" t="s">
        <v>381</v>
      </c>
      <c r="C207" t="s">
        <v>397</v>
      </c>
      <c r="D207">
        <v>1</v>
      </c>
      <c r="E207">
        <v>0</v>
      </c>
      <c r="F207">
        <v>0</v>
      </c>
      <c r="G207">
        <v>0</v>
      </c>
      <c r="H207">
        <v>15300</v>
      </c>
      <c r="I207" t="s">
        <v>384</v>
      </c>
      <c r="J207">
        <v>80.378359831243898</v>
      </c>
      <c r="K207">
        <v>3279.42852237222</v>
      </c>
      <c r="L207">
        <v>1849.4430812892899</v>
      </c>
      <c r="M207">
        <v>5128.8716036615197</v>
      </c>
      <c r="N207" t="s">
        <v>398</v>
      </c>
      <c r="O207" t="s">
        <v>393</v>
      </c>
      <c r="P207">
        <v>1</v>
      </c>
      <c r="Q207">
        <v>0</v>
      </c>
      <c r="R207">
        <v>0</v>
      </c>
      <c r="S207">
        <v>1</v>
      </c>
      <c r="T207">
        <v>1</v>
      </c>
      <c r="U207">
        <v>100</v>
      </c>
      <c r="V207">
        <v>0.55000000000000004</v>
      </c>
      <c r="W207">
        <v>0.73</v>
      </c>
      <c r="X207">
        <v>0.95718748235553297</v>
      </c>
    </row>
    <row r="208" spans="1:24" x14ac:dyDescent="0.2">
      <c r="A208" t="s">
        <v>660</v>
      </c>
      <c r="B208" t="s">
        <v>381</v>
      </c>
      <c r="C208" t="s">
        <v>403</v>
      </c>
      <c r="D208">
        <v>1</v>
      </c>
      <c r="E208">
        <v>0</v>
      </c>
      <c r="F208">
        <v>0</v>
      </c>
      <c r="G208">
        <v>0</v>
      </c>
      <c r="H208">
        <v>1360</v>
      </c>
      <c r="I208" t="s">
        <v>384</v>
      </c>
      <c r="J208">
        <v>53.585573226133</v>
      </c>
      <c r="K208">
        <v>2778.5048250723198</v>
      </c>
      <c r="L208">
        <v>1689.6146667917001</v>
      </c>
      <c r="M208">
        <v>4468.1194918640304</v>
      </c>
      <c r="N208" t="s">
        <v>383</v>
      </c>
      <c r="O208" t="s">
        <v>385</v>
      </c>
      <c r="P208">
        <v>1</v>
      </c>
      <c r="Q208">
        <v>0</v>
      </c>
      <c r="R208">
        <v>0</v>
      </c>
      <c r="S208">
        <v>1</v>
      </c>
      <c r="T208">
        <v>1</v>
      </c>
      <c r="U208">
        <v>100</v>
      </c>
      <c r="V208">
        <v>0.55000000000000004</v>
      </c>
      <c r="W208">
        <v>0.73</v>
      </c>
      <c r="X208">
        <v>0.95718748235553297</v>
      </c>
    </row>
    <row r="209" spans="1:24" x14ac:dyDescent="0.2">
      <c r="A209" t="s">
        <v>661</v>
      </c>
      <c r="B209" t="s">
        <v>381</v>
      </c>
      <c r="C209" t="s">
        <v>405</v>
      </c>
      <c r="D209">
        <v>1</v>
      </c>
      <c r="E209">
        <v>0</v>
      </c>
      <c r="F209">
        <v>0</v>
      </c>
      <c r="G209">
        <v>0</v>
      </c>
      <c r="H209">
        <v>28050</v>
      </c>
      <c r="I209" t="s">
        <v>384</v>
      </c>
      <c r="J209">
        <v>147.36032636788801</v>
      </c>
      <c r="K209">
        <v>7645.37717111861</v>
      </c>
      <c r="L209">
        <v>4520.86086546769</v>
      </c>
      <c r="M209">
        <v>12166.238036586299</v>
      </c>
      <c r="N209" t="s">
        <v>406</v>
      </c>
      <c r="O209" t="s">
        <v>389</v>
      </c>
      <c r="P209">
        <v>1</v>
      </c>
      <c r="Q209">
        <v>0</v>
      </c>
      <c r="R209">
        <v>0</v>
      </c>
      <c r="S209">
        <v>1</v>
      </c>
      <c r="T209">
        <v>1</v>
      </c>
      <c r="U209">
        <v>100</v>
      </c>
      <c r="V209">
        <v>0.55000000000000004</v>
      </c>
      <c r="W209">
        <v>0.73</v>
      </c>
      <c r="X209">
        <v>0.95718748235553297</v>
      </c>
    </row>
    <row r="210" spans="1:24" x14ac:dyDescent="0.2">
      <c r="A210" t="s">
        <v>662</v>
      </c>
      <c r="B210" t="s">
        <v>379</v>
      </c>
      <c r="C210" t="s">
        <v>408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49791.956712731997</v>
      </c>
      <c r="K210">
        <v>2521528.3764381302</v>
      </c>
      <c r="L210">
        <v>1305751.4418079599</v>
      </c>
      <c r="M210">
        <v>3827279.8182460899</v>
      </c>
      <c r="N210">
        <v>0</v>
      </c>
      <c r="O210">
        <v>0</v>
      </c>
      <c r="P210">
        <v>35</v>
      </c>
      <c r="Q210">
        <v>0</v>
      </c>
      <c r="R210">
        <v>0</v>
      </c>
      <c r="S210">
        <v>1</v>
      </c>
      <c r="T210">
        <v>1</v>
      </c>
      <c r="U210">
        <v>100</v>
      </c>
      <c r="V210">
        <v>0.55000000000000004</v>
      </c>
      <c r="W210">
        <v>0.73</v>
      </c>
      <c r="X210">
        <v>0.95718748235553297</v>
      </c>
    </row>
    <row r="211" spans="1:24" x14ac:dyDescent="0.2">
      <c r="A211" t="s">
        <v>663</v>
      </c>
      <c r="B211" t="s">
        <v>408</v>
      </c>
      <c r="C211" t="s">
        <v>410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44151.944102049703</v>
      </c>
      <c r="K211">
        <v>2233889.0876853</v>
      </c>
      <c r="L211">
        <v>882130.05404066597</v>
      </c>
      <c r="M211">
        <v>3116019.14172597</v>
      </c>
      <c r="N211">
        <v>0</v>
      </c>
      <c r="O211">
        <v>0</v>
      </c>
      <c r="P211">
        <v>10</v>
      </c>
      <c r="Q211">
        <v>0</v>
      </c>
      <c r="R211">
        <v>0</v>
      </c>
      <c r="S211">
        <v>1</v>
      </c>
      <c r="T211">
        <v>1</v>
      </c>
      <c r="U211">
        <v>100</v>
      </c>
      <c r="V211">
        <v>0.55000000000000004</v>
      </c>
      <c r="W211">
        <v>0.73</v>
      </c>
      <c r="X211">
        <v>0.95718748235553297</v>
      </c>
    </row>
    <row r="212" spans="1:24" x14ac:dyDescent="0.2">
      <c r="A212" t="s">
        <v>664</v>
      </c>
      <c r="B212" t="s">
        <v>410</v>
      </c>
      <c r="C212" t="s">
        <v>383</v>
      </c>
      <c r="D212">
        <v>1</v>
      </c>
      <c r="E212">
        <v>0</v>
      </c>
      <c r="F212">
        <v>0</v>
      </c>
      <c r="G212">
        <v>0</v>
      </c>
      <c r="H212">
        <v>194000</v>
      </c>
      <c r="I212" t="s">
        <v>384</v>
      </c>
      <c r="J212">
        <v>21404.062596292599</v>
      </c>
      <c r="K212">
        <v>1114304.5502438999</v>
      </c>
      <c r="L212">
        <v>147370.366777886</v>
      </c>
      <c r="M212">
        <v>1261674.91702178</v>
      </c>
      <c r="N212" t="s">
        <v>383</v>
      </c>
      <c r="O212" t="s">
        <v>385</v>
      </c>
      <c r="P212">
        <v>1</v>
      </c>
      <c r="Q212">
        <v>0</v>
      </c>
      <c r="R212">
        <v>0</v>
      </c>
      <c r="S212">
        <v>1</v>
      </c>
      <c r="T212">
        <v>1</v>
      </c>
      <c r="U212">
        <v>100</v>
      </c>
      <c r="V212">
        <v>0.55000000000000004</v>
      </c>
      <c r="W212">
        <v>0.73</v>
      </c>
      <c r="X212">
        <v>0.95718748235553297</v>
      </c>
    </row>
    <row r="213" spans="1:24" x14ac:dyDescent="0.2">
      <c r="A213" t="s">
        <v>665</v>
      </c>
      <c r="B213" t="s">
        <v>410</v>
      </c>
      <c r="C213" t="s">
        <v>387</v>
      </c>
      <c r="D213">
        <v>1</v>
      </c>
      <c r="E213">
        <v>0</v>
      </c>
      <c r="F213">
        <v>0</v>
      </c>
      <c r="G213">
        <v>0</v>
      </c>
      <c r="H213">
        <v>1200</v>
      </c>
      <c r="I213" t="s">
        <v>388</v>
      </c>
      <c r="J213">
        <v>6264.60368703739</v>
      </c>
      <c r="K213">
        <v>324967.84273495898</v>
      </c>
      <c r="L213">
        <v>319741.04462881299</v>
      </c>
      <c r="M213">
        <v>644708.88736377202</v>
      </c>
      <c r="N213" t="s">
        <v>387</v>
      </c>
      <c r="O213" t="s">
        <v>389</v>
      </c>
      <c r="P213">
        <v>1</v>
      </c>
      <c r="Q213">
        <v>0</v>
      </c>
      <c r="R213">
        <v>0</v>
      </c>
      <c r="S213">
        <v>1</v>
      </c>
      <c r="T213">
        <v>1</v>
      </c>
      <c r="U213">
        <v>100</v>
      </c>
      <c r="V213">
        <v>0.55000000000000004</v>
      </c>
      <c r="W213">
        <v>0.73</v>
      </c>
      <c r="X213">
        <v>0.95718748235553297</v>
      </c>
    </row>
    <row r="214" spans="1:24" x14ac:dyDescent="0.2">
      <c r="A214" t="s">
        <v>666</v>
      </c>
      <c r="B214" t="s">
        <v>410</v>
      </c>
      <c r="C214" t="s">
        <v>391</v>
      </c>
      <c r="D214">
        <v>1</v>
      </c>
      <c r="E214">
        <v>0</v>
      </c>
      <c r="F214">
        <v>0</v>
      </c>
      <c r="G214">
        <v>0</v>
      </c>
      <c r="H214">
        <v>8300</v>
      </c>
      <c r="I214" t="s">
        <v>371</v>
      </c>
      <c r="J214">
        <v>5352.55109146016</v>
      </c>
      <c r="K214">
        <v>234996.76534829201</v>
      </c>
      <c r="L214">
        <v>177498.73745742999</v>
      </c>
      <c r="M214">
        <v>412495.50280572299</v>
      </c>
      <c r="N214" t="s">
        <v>392</v>
      </c>
      <c r="O214" t="s">
        <v>393</v>
      </c>
      <c r="P214">
        <v>1</v>
      </c>
      <c r="Q214">
        <v>0</v>
      </c>
      <c r="R214">
        <v>0</v>
      </c>
      <c r="S214">
        <v>1</v>
      </c>
      <c r="T214">
        <v>1</v>
      </c>
      <c r="U214">
        <v>100</v>
      </c>
      <c r="V214">
        <v>0.55000000000000004</v>
      </c>
      <c r="W214">
        <v>0.73</v>
      </c>
      <c r="X214">
        <v>0.95718748235553297</v>
      </c>
    </row>
    <row r="215" spans="1:24" x14ac:dyDescent="0.2">
      <c r="A215" t="s">
        <v>667</v>
      </c>
      <c r="B215" t="s">
        <v>410</v>
      </c>
      <c r="C215" t="s">
        <v>395</v>
      </c>
      <c r="D215">
        <v>1</v>
      </c>
      <c r="E215">
        <v>0</v>
      </c>
      <c r="F215">
        <v>0</v>
      </c>
      <c r="G215">
        <v>0</v>
      </c>
      <c r="H215">
        <v>160</v>
      </c>
      <c r="I215" t="s">
        <v>388</v>
      </c>
      <c r="J215">
        <v>7492.9573510894297</v>
      </c>
      <c r="K215">
        <v>397525.13218536502</v>
      </c>
      <c r="L215">
        <v>198223.888523837</v>
      </c>
      <c r="M215">
        <v>595749.02070920297</v>
      </c>
      <c r="N215" t="s">
        <v>395</v>
      </c>
      <c r="O215" t="s">
        <v>393</v>
      </c>
      <c r="P215">
        <v>1</v>
      </c>
      <c r="Q215">
        <v>0</v>
      </c>
      <c r="R215">
        <v>0</v>
      </c>
      <c r="S215">
        <v>1</v>
      </c>
      <c r="T215">
        <v>1</v>
      </c>
      <c r="U215">
        <v>100</v>
      </c>
      <c r="V215">
        <v>0.55000000000000004</v>
      </c>
      <c r="W215">
        <v>0.73</v>
      </c>
      <c r="X215">
        <v>0.95718748235553297</v>
      </c>
    </row>
    <row r="216" spans="1:24" x14ac:dyDescent="0.2">
      <c r="A216" t="s">
        <v>668</v>
      </c>
      <c r="B216" t="s">
        <v>410</v>
      </c>
      <c r="C216" t="s">
        <v>509</v>
      </c>
      <c r="D216">
        <v>1</v>
      </c>
      <c r="E216">
        <v>0</v>
      </c>
      <c r="F216">
        <v>0</v>
      </c>
      <c r="G216">
        <v>0</v>
      </c>
      <c r="H216">
        <v>34000</v>
      </c>
      <c r="I216" t="s">
        <v>384</v>
      </c>
      <c r="J216">
        <v>104.410061481626</v>
      </c>
      <c r="K216">
        <v>4584.1561675316998</v>
      </c>
      <c r="L216">
        <v>800.797901969951</v>
      </c>
      <c r="M216">
        <v>5384.9540695016503</v>
      </c>
      <c r="N216" t="s">
        <v>462</v>
      </c>
      <c r="O216" t="s">
        <v>393</v>
      </c>
      <c r="P216">
        <v>1</v>
      </c>
      <c r="Q216">
        <v>0</v>
      </c>
      <c r="R216">
        <v>0</v>
      </c>
      <c r="S216">
        <v>1</v>
      </c>
      <c r="T216">
        <v>1</v>
      </c>
      <c r="U216">
        <v>100</v>
      </c>
      <c r="V216">
        <v>0.55000000000000004</v>
      </c>
      <c r="W216">
        <v>0.73</v>
      </c>
      <c r="X216">
        <v>0.95718748235553297</v>
      </c>
    </row>
    <row r="217" spans="1:24" x14ac:dyDescent="0.2">
      <c r="A217" t="s">
        <v>669</v>
      </c>
      <c r="B217" t="s">
        <v>410</v>
      </c>
      <c r="C217" t="s">
        <v>397</v>
      </c>
      <c r="D217">
        <v>1</v>
      </c>
      <c r="E217">
        <v>0</v>
      </c>
      <c r="F217">
        <v>0</v>
      </c>
      <c r="G217">
        <v>0</v>
      </c>
      <c r="H217">
        <v>27200</v>
      </c>
      <c r="I217" t="s">
        <v>384</v>
      </c>
      <c r="J217">
        <v>83.5280491573983</v>
      </c>
      <c r="K217">
        <v>3407.81232057235</v>
      </c>
      <c r="L217">
        <v>1921.91496418471</v>
      </c>
      <c r="M217">
        <v>5329.7272847570703</v>
      </c>
      <c r="N217" t="s">
        <v>398</v>
      </c>
      <c r="O217" t="s">
        <v>393</v>
      </c>
      <c r="P217">
        <v>1</v>
      </c>
      <c r="Q217">
        <v>0</v>
      </c>
      <c r="R217">
        <v>0</v>
      </c>
      <c r="S217">
        <v>1</v>
      </c>
      <c r="T217">
        <v>1</v>
      </c>
      <c r="U217">
        <v>100</v>
      </c>
      <c r="V217">
        <v>0.55000000000000004</v>
      </c>
      <c r="W217">
        <v>0.73</v>
      </c>
      <c r="X217">
        <v>0.95718748235553297</v>
      </c>
    </row>
    <row r="218" spans="1:24" x14ac:dyDescent="0.2">
      <c r="A218" t="s">
        <v>670</v>
      </c>
      <c r="B218" t="s">
        <v>410</v>
      </c>
      <c r="C218" t="s">
        <v>418</v>
      </c>
      <c r="D218">
        <v>1</v>
      </c>
      <c r="E218">
        <v>0</v>
      </c>
      <c r="F218">
        <v>0</v>
      </c>
      <c r="G218">
        <v>0</v>
      </c>
      <c r="H218">
        <v>160000</v>
      </c>
      <c r="I218" t="s">
        <v>384</v>
      </c>
      <c r="J218">
        <v>2456.7073281040598</v>
      </c>
      <c r="K218">
        <v>107858.49797138201</v>
      </c>
      <c r="L218">
        <v>9421.1517875187001</v>
      </c>
      <c r="M218">
        <v>117279.64975890001</v>
      </c>
      <c r="N218" t="s">
        <v>398</v>
      </c>
      <c r="O218" t="s">
        <v>393</v>
      </c>
      <c r="P218">
        <v>1</v>
      </c>
      <c r="Q218">
        <v>0</v>
      </c>
      <c r="R218">
        <v>0</v>
      </c>
      <c r="S218">
        <v>1</v>
      </c>
      <c r="T218">
        <v>1</v>
      </c>
      <c r="U218">
        <v>100</v>
      </c>
      <c r="V218">
        <v>0.55000000000000004</v>
      </c>
      <c r="W218">
        <v>0.73</v>
      </c>
      <c r="X218">
        <v>0.95718748235553297</v>
      </c>
    </row>
    <row r="219" spans="1:24" x14ac:dyDescent="0.2">
      <c r="A219" t="s">
        <v>671</v>
      </c>
      <c r="B219" t="s">
        <v>410</v>
      </c>
      <c r="C219" t="s">
        <v>403</v>
      </c>
      <c r="D219">
        <v>1</v>
      </c>
      <c r="E219">
        <v>0</v>
      </c>
      <c r="F219">
        <v>0</v>
      </c>
      <c r="G219">
        <v>0</v>
      </c>
      <c r="H219">
        <v>14450</v>
      </c>
      <c r="I219" t="s">
        <v>384</v>
      </c>
      <c r="J219">
        <v>332.88384299902401</v>
      </c>
      <c r="K219">
        <v>17257.414808780399</v>
      </c>
      <c r="L219">
        <v>10493.985447624</v>
      </c>
      <c r="M219">
        <v>27751.4002564045</v>
      </c>
      <c r="N219" t="s">
        <v>383</v>
      </c>
      <c r="O219" t="s">
        <v>385</v>
      </c>
      <c r="P219">
        <v>1</v>
      </c>
      <c r="Q219">
        <v>0</v>
      </c>
      <c r="R219">
        <v>0</v>
      </c>
      <c r="S219">
        <v>1</v>
      </c>
      <c r="T219">
        <v>1</v>
      </c>
      <c r="U219">
        <v>100</v>
      </c>
      <c r="V219">
        <v>0.55000000000000004</v>
      </c>
      <c r="W219">
        <v>0.73</v>
      </c>
      <c r="X219">
        <v>0.95718748235553297</v>
      </c>
    </row>
    <row r="220" spans="1:24" x14ac:dyDescent="0.2">
      <c r="A220" t="s">
        <v>672</v>
      </c>
      <c r="B220" t="s">
        <v>410</v>
      </c>
      <c r="C220" t="s">
        <v>445</v>
      </c>
      <c r="D220">
        <v>1</v>
      </c>
      <c r="E220">
        <v>0</v>
      </c>
      <c r="F220">
        <v>0</v>
      </c>
      <c r="G220">
        <v>0</v>
      </c>
      <c r="H220">
        <v>1</v>
      </c>
      <c r="I220" t="s">
        <v>368</v>
      </c>
      <c r="J220">
        <v>660.24009442796705</v>
      </c>
      <c r="K220">
        <v>28986.915904520301</v>
      </c>
      <c r="L220">
        <v>16658.166551401599</v>
      </c>
      <c r="M220">
        <v>45645.082455921904</v>
      </c>
      <c r="N220" t="s">
        <v>398</v>
      </c>
      <c r="O220" t="s">
        <v>393</v>
      </c>
      <c r="P220">
        <v>1</v>
      </c>
      <c r="Q220">
        <v>0</v>
      </c>
      <c r="R220">
        <v>0</v>
      </c>
      <c r="S220">
        <v>1</v>
      </c>
      <c r="T220">
        <v>1</v>
      </c>
      <c r="U220">
        <v>100</v>
      </c>
      <c r="V220">
        <v>0.55000000000000004</v>
      </c>
      <c r="W220">
        <v>0.73</v>
      </c>
      <c r="X220">
        <v>0.95718748235553297</v>
      </c>
    </row>
    <row r="221" spans="1:24" x14ac:dyDescent="0.2">
      <c r="A221" t="s">
        <v>673</v>
      </c>
      <c r="B221" t="s">
        <v>408</v>
      </c>
      <c r="C221" t="s">
        <v>447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2197.56908578506</v>
      </c>
      <c r="K221">
        <v>113646.926970792</v>
      </c>
      <c r="L221">
        <v>244774.40611186199</v>
      </c>
      <c r="M221">
        <v>358421.33308265399</v>
      </c>
      <c r="N221">
        <v>0</v>
      </c>
      <c r="O221">
        <v>0</v>
      </c>
      <c r="P221">
        <v>6</v>
      </c>
      <c r="Q221">
        <v>0</v>
      </c>
      <c r="R221">
        <v>0</v>
      </c>
      <c r="S221">
        <v>1</v>
      </c>
      <c r="T221">
        <v>1</v>
      </c>
      <c r="U221">
        <v>100</v>
      </c>
      <c r="V221">
        <v>0.55000000000000004</v>
      </c>
      <c r="W221">
        <v>0.73</v>
      </c>
      <c r="X221">
        <v>0.95718748235553297</v>
      </c>
    </row>
    <row r="222" spans="1:24" x14ac:dyDescent="0.2">
      <c r="A222" t="s">
        <v>674</v>
      </c>
      <c r="B222" t="s">
        <v>447</v>
      </c>
      <c r="C222" t="s">
        <v>449</v>
      </c>
      <c r="D222">
        <v>1</v>
      </c>
      <c r="E222">
        <v>0</v>
      </c>
      <c r="F222">
        <v>0</v>
      </c>
      <c r="G222">
        <v>0</v>
      </c>
      <c r="H222">
        <v>550</v>
      </c>
      <c r="I222" t="s">
        <v>388</v>
      </c>
      <c r="J222">
        <v>1704.3312075082499</v>
      </c>
      <c r="K222">
        <v>88139.952698019799</v>
      </c>
      <c r="L222">
        <v>198365.03791659101</v>
      </c>
      <c r="M222">
        <v>286504.99061461102</v>
      </c>
      <c r="N222" t="s">
        <v>449</v>
      </c>
      <c r="O222" t="s">
        <v>450</v>
      </c>
      <c r="P222">
        <v>1</v>
      </c>
      <c r="Q222">
        <v>0</v>
      </c>
      <c r="R222">
        <v>0</v>
      </c>
      <c r="S222">
        <v>1</v>
      </c>
      <c r="T222">
        <v>1</v>
      </c>
      <c r="U222">
        <v>100</v>
      </c>
      <c r="V222">
        <v>0.55000000000000004</v>
      </c>
      <c r="W222">
        <v>0.73</v>
      </c>
      <c r="X222">
        <v>0.95718748235553297</v>
      </c>
    </row>
    <row r="223" spans="1:24" x14ac:dyDescent="0.2">
      <c r="A223" t="s">
        <v>675</v>
      </c>
      <c r="B223" t="s">
        <v>447</v>
      </c>
      <c r="C223" t="s">
        <v>452</v>
      </c>
      <c r="D223">
        <v>1</v>
      </c>
      <c r="E223">
        <v>0</v>
      </c>
      <c r="F223">
        <v>0</v>
      </c>
      <c r="G223">
        <v>0</v>
      </c>
      <c r="H223">
        <v>40</v>
      </c>
      <c r="I223" t="s">
        <v>388</v>
      </c>
      <c r="J223">
        <v>240.81978616336599</v>
      </c>
      <c r="K223">
        <v>12454.1232586633</v>
      </c>
      <c r="L223">
        <v>23819.9536784353</v>
      </c>
      <c r="M223">
        <v>36274.076937098696</v>
      </c>
      <c r="N223" t="s">
        <v>449</v>
      </c>
      <c r="O223" t="s">
        <v>450</v>
      </c>
      <c r="P223">
        <v>1</v>
      </c>
      <c r="Q223">
        <v>0</v>
      </c>
      <c r="R223">
        <v>0</v>
      </c>
      <c r="S223">
        <v>1</v>
      </c>
      <c r="T223">
        <v>1</v>
      </c>
      <c r="U223">
        <v>100</v>
      </c>
      <c r="V223">
        <v>0.55000000000000004</v>
      </c>
      <c r="W223">
        <v>0.73</v>
      </c>
      <c r="X223">
        <v>0.95718748235553297</v>
      </c>
    </row>
    <row r="224" spans="1:24" x14ac:dyDescent="0.2">
      <c r="A224" t="s">
        <v>676</v>
      </c>
      <c r="B224" t="s">
        <v>447</v>
      </c>
      <c r="C224" t="s">
        <v>454</v>
      </c>
      <c r="D224">
        <v>1</v>
      </c>
      <c r="E224">
        <v>0</v>
      </c>
      <c r="F224">
        <v>0</v>
      </c>
      <c r="G224">
        <v>0</v>
      </c>
      <c r="H224">
        <v>5000</v>
      </c>
      <c r="I224" t="s">
        <v>384</v>
      </c>
      <c r="J224">
        <v>110.670857648514</v>
      </c>
      <c r="K224">
        <v>5723.5638234323396</v>
      </c>
      <c r="L224">
        <v>6281.2426435733496</v>
      </c>
      <c r="M224">
        <v>12004.806467005699</v>
      </c>
      <c r="N224" t="s">
        <v>406</v>
      </c>
      <c r="O224" t="s">
        <v>450</v>
      </c>
      <c r="P224">
        <v>1</v>
      </c>
      <c r="Q224">
        <v>0</v>
      </c>
      <c r="R224">
        <v>0</v>
      </c>
      <c r="S224">
        <v>1</v>
      </c>
      <c r="T224">
        <v>1</v>
      </c>
      <c r="U224">
        <v>100</v>
      </c>
      <c r="V224">
        <v>0.55000000000000004</v>
      </c>
      <c r="W224">
        <v>0.73</v>
      </c>
      <c r="X224">
        <v>0.95718748235553297</v>
      </c>
    </row>
    <row r="225" spans="1:24" x14ac:dyDescent="0.2">
      <c r="A225" t="s">
        <v>677</v>
      </c>
      <c r="B225" t="s">
        <v>447</v>
      </c>
      <c r="C225" t="s">
        <v>456</v>
      </c>
      <c r="D225">
        <v>0</v>
      </c>
      <c r="E225">
        <v>0</v>
      </c>
      <c r="F225">
        <v>0</v>
      </c>
      <c r="G225">
        <v>0</v>
      </c>
      <c r="H225">
        <v>276</v>
      </c>
      <c r="I225" t="s">
        <v>401</v>
      </c>
      <c r="J225">
        <v>19.5666076291254</v>
      </c>
      <c r="K225">
        <v>1010.7071407590699</v>
      </c>
      <c r="L225">
        <v>4240.4900581555603</v>
      </c>
      <c r="M225">
        <v>5251.1971989146396</v>
      </c>
      <c r="N225" t="s">
        <v>449</v>
      </c>
      <c r="O225" t="s">
        <v>450</v>
      </c>
      <c r="P225">
        <v>1</v>
      </c>
      <c r="Q225">
        <v>0</v>
      </c>
      <c r="R225">
        <v>0</v>
      </c>
      <c r="S225">
        <v>1</v>
      </c>
      <c r="T225">
        <v>1</v>
      </c>
      <c r="U225">
        <v>100</v>
      </c>
      <c r="V225">
        <v>0.55000000000000004</v>
      </c>
      <c r="W225">
        <v>0.73</v>
      </c>
      <c r="X225">
        <v>0.95718748235553297</v>
      </c>
    </row>
    <row r="226" spans="1:24" x14ac:dyDescent="0.2">
      <c r="A226" t="s">
        <v>678</v>
      </c>
      <c r="B226" t="s">
        <v>447</v>
      </c>
      <c r="C226" t="s">
        <v>458</v>
      </c>
      <c r="D226">
        <v>0</v>
      </c>
      <c r="E226">
        <v>0</v>
      </c>
      <c r="F226">
        <v>0</v>
      </c>
      <c r="G226">
        <v>0</v>
      </c>
      <c r="H226">
        <v>2300</v>
      </c>
      <c r="I226" t="s">
        <v>459</v>
      </c>
      <c r="J226">
        <v>122.180626835808</v>
      </c>
      <c r="K226">
        <v>6318.5800499174902</v>
      </c>
      <c r="L226">
        <v>12067.6818151065</v>
      </c>
      <c r="M226">
        <v>18386.261865024</v>
      </c>
      <c r="N226" t="s">
        <v>398</v>
      </c>
      <c r="O226" t="s">
        <v>450</v>
      </c>
      <c r="P226">
        <v>1</v>
      </c>
      <c r="Q226">
        <v>0</v>
      </c>
      <c r="R226">
        <v>0</v>
      </c>
      <c r="S226">
        <v>1</v>
      </c>
      <c r="T226">
        <v>1</v>
      </c>
      <c r="U226">
        <v>100</v>
      </c>
      <c r="V226">
        <v>0.55000000000000004</v>
      </c>
      <c r="W226">
        <v>0.73</v>
      </c>
      <c r="X226">
        <v>0.95718748235553297</v>
      </c>
    </row>
    <row r="227" spans="1:24" x14ac:dyDescent="0.2">
      <c r="A227" t="s">
        <v>679</v>
      </c>
      <c r="B227" t="s">
        <v>408</v>
      </c>
      <c r="C227" t="s">
        <v>528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844.49314403577205</v>
      </c>
      <c r="K227">
        <v>45261.409438308903</v>
      </c>
      <c r="L227">
        <v>72326.967367284495</v>
      </c>
      <c r="M227">
        <v>117588.376805593</v>
      </c>
      <c r="N227">
        <v>0</v>
      </c>
      <c r="O227">
        <v>0</v>
      </c>
      <c r="P227">
        <v>2</v>
      </c>
      <c r="Q227">
        <v>0</v>
      </c>
      <c r="R227">
        <v>0</v>
      </c>
      <c r="S227">
        <v>1</v>
      </c>
      <c r="T227">
        <v>1</v>
      </c>
      <c r="U227">
        <v>100</v>
      </c>
      <c r="V227">
        <v>0.55000000000000004</v>
      </c>
      <c r="W227">
        <v>0.73</v>
      </c>
      <c r="X227">
        <v>0.95718748235553297</v>
      </c>
    </row>
    <row r="228" spans="1:24" x14ac:dyDescent="0.2">
      <c r="A228" t="s">
        <v>680</v>
      </c>
      <c r="B228" t="s">
        <v>528</v>
      </c>
      <c r="C228" t="s">
        <v>534</v>
      </c>
      <c r="D228">
        <v>1</v>
      </c>
      <c r="E228">
        <v>0</v>
      </c>
      <c r="F228">
        <v>0</v>
      </c>
      <c r="G228">
        <v>0</v>
      </c>
      <c r="H228">
        <v>27500</v>
      </c>
      <c r="I228" t="s">
        <v>384</v>
      </c>
      <c r="J228">
        <v>844.49314403577205</v>
      </c>
      <c r="K228">
        <v>45261.409438308903</v>
      </c>
      <c r="L228">
        <v>72326.967367284495</v>
      </c>
      <c r="M228">
        <v>117588.376805593</v>
      </c>
      <c r="N228" t="s">
        <v>398</v>
      </c>
      <c r="O228" t="s">
        <v>535</v>
      </c>
      <c r="P228">
        <v>1</v>
      </c>
      <c r="Q228">
        <v>0</v>
      </c>
      <c r="R228">
        <v>0</v>
      </c>
      <c r="S228">
        <v>1</v>
      </c>
      <c r="T228">
        <v>1</v>
      </c>
      <c r="U228">
        <v>100</v>
      </c>
      <c r="V228">
        <v>0.55000000000000004</v>
      </c>
      <c r="W228">
        <v>0.73</v>
      </c>
      <c r="X228">
        <v>0.95718748235553297</v>
      </c>
    </row>
    <row r="229" spans="1:24" x14ac:dyDescent="0.2">
      <c r="A229" t="s">
        <v>681</v>
      </c>
      <c r="B229" t="s">
        <v>408</v>
      </c>
      <c r="C229" t="s">
        <v>537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1013.06778798321</v>
      </c>
      <c r="K229">
        <v>48948.873271846001</v>
      </c>
      <c r="L229">
        <v>62269.902308304299</v>
      </c>
      <c r="M229">
        <v>111218.77558015</v>
      </c>
      <c r="N229">
        <v>0</v>
      </c>
      <c r="O229">
        <v>0</v>
      </c>
      <c r="P229">
        <v>5</v>
      </c>
      <c r="Q229">
        <v>0</v>
      </c>
      <c r="R229">
        <v>0</v>
      </c>
      <c r="S229">
        <v>1</v>
      </c>
      <c r="T229">
        <v>1</v>
      </c>
      <c r="U229">
        <v>100</v>
      </c>
      <c r="V229">
        <v>0.55000000000000004</v>
      </c>
      <c r="W229">
        <v>0.73</v>
      </c>
      <c r="X229">
        <v>0.95718748235553297</v>
      </c>
    </row>
    <row r="230" spans="1:24" x14ac:dyDescent="0.2">
      <c r="A230" t="s">
        <v>682</v>
      </c>
      <c r="B230" t="s">
        <v>537</v>
      </c>
      <c r="C230" t="s">
        <v>683</v>
      </c>
      <c r="D230">
        <v>0</v>
      </c>
      <c r="E230">
        <v>0</v>
      </c>
      <c r="F230">
        <v>0</v>
      </c>
      <c r="G230">
        <v>0</v>
      </c>
      <c r="H230">
        <v>7000</v>
      </c>
      <c r="I230" t="s">
        <v>384</v>
      </c>
      <c r="J230">
        <v>110.34452047743</v>
      </c>
      <c r="K230">
        <v>5758.6826044560103</v>
      </c>
      <c r="L230">
        <v>13164.879044241899</v>
      </c>
      <c r="M230">
        <v>18923.561648697902</v>
      </c>
      <c r="N230" t="s">
        <v>398</v>
      </c>
      <c r="O230" t="s">
        <v>389</v>
      </c>
      <c r="P230">
        <v>1</v>
      </c>
      <c r="Q230">
        <v>0</v>
      </c>
      <c r="R230">
        <v>0</v>
      </c>
      <c r="S230">
        <v>1</v>
      </c>
      <c r="T230">
        <v>1</v>
      </c>
      <c r="U230">
        <v>100</v>
      </c>
      <c r="V230">
        <v>0.55000000000000004</v>
      </c>
      <c r="W230">
        <v>0.73</v>
      </c>
      <c r="X230">
        <v>0.95718748235553297</v>
      </c>
    </row>
    <row r="231" spans="1:24" x14ac:dyDescent="0.2">
      <c r="A231" t="s">
        <v>684</v>
      </c>
      <c r="B231" t="s">
        <v>537</v>
      </c>
      <c r="C231" t="s">
        <v>539</v>
      </c>
      <c r="D231">
        <v>1</v>
      </c>
      <c r="E231">
        <v>0</v>
      </c>
      <c r="F231">
        <v>0</v>
      </c>
      <c r="G231">
        <v>0</v>
      </c>
      <c r="H231">
        <v>12500</v>
      </c>
      <c r="I231" t="s">
        <v>384</v>
      </c>
      <c r="J231">
        <v>262.72504875578699</v>
      </c>
      <c r="K231">
        <v>13710.2855821759</v>
      </c>
      <c r="L231">
        <v>26447.301657696698</v>
      </c>
      <c r="M231">
        <v>40157.587239872599</v>
      </c>
      <c r="N231" t="s">
        <v>531</v>
      </c>
      <c r="O231" t="s">
        <v>389</v>
      </c>
      <c r="P231">
        <v>1</v>
      </c>
      <c r="Q231">
        <v>0</v>
      </c>
      <c r="R231">
        <v>0</v>
      </c>
      <c r="S231">
        <v>1</v>
      </c>
      <c r="T231">
        <v>1</v>
      </c>
      <c r="U231">
        <v>100</v>
      </c>
      <c r="V231">
        <v>0.55000000000000004</v>
      </c>
      <c r="W231">
        <v>0.73</v>
      </c>
      <c r="X231">
        <v>0.95718748235553297</v>
      </c>
    </row>
    <row r="232" spans="1:24" x14ac:dyDescent="0.2">
      <c r="A232" t="s">
        <v>685</v>
      </c>
      <c r="B232" t="s">
        <v>537</v>
      </c>
      <c r="C232" t="s">
        <v>541</v>
      </c>
      <c r="D232">
        <v>1</v>
      </c>
      <c r="E232">
        <v>0</v>
      </c>
      <c r="F232">
        <v>0</v>
      </c>
      <c r="G232">
        <v>0</v>
      </c>
      <c r="H232">
        <v>370</v>
      </c>
      <c r="I232" t="s">
        <v>371</v>
      </c>
      <c r="J232">
        <v>466.59968660300899</v>
      </c>
      <c r="K232">
        <v>20485.363450520799</v>
      </c>
      <c r="L232">
        <v>13539.3942055844</v>
      </c>
      <c r="M232">
        <v>34024.757656105299</v>
      </c>
      <c r="N232" t="s">
        <v>392</v>
      </c>
      <c r="O232" t="s">
        <v>393</v>
      </c>
      <c r="P232">
        <v>1</v>
      </c>
      <c r="Q232">
        <v>0</v>
      </c>
      <c r="R232">
        <v>0</v>
      </c>
      <c r="S232">
        <v>1</v>
      </c>
      <c r="T232">
        <v>1</v>
      </c>
      <c r="U232">
        <v>100</v>
      </c>
      <c r="V232">
        <v>0.55000000000000004</v>
      </c>
      <c r="W232">
        <v>0.73</v>
      </c>
      <c r="X232">
        <v>0.95718748235553297</v>
      </c>
    </row>
    <row r="233" spans="1:24" x14ac:dyDescent="0.2">
      <c r="A233" t="s">
        <v>686</v>
      </c>
      <c r="B233" t="s">
        <v>537</v>
      </c>
      <c r="C233" t="s">
        <v>387</v>
      </c>
      <c r="D233">
        <v>1</v>
      </c>
      <c r="E233">
        <v>0</v>
      </c>
      <c r="F233">
        <v>0</v>
      </c>
      <c r="G233">
        <v>0</v>
      </c>
      <c r="H233">
        <v>20</v>
      </c>
      <c r="I233" t="s">
        <v>388</v>
      </c>
      <c r="J233">
        <v>173.39853214698999</v>
      </c>
      <c r="K233">
        <v>8994.5416346932798</v>
      </c>
      <c r="L233">
        <v>9118.3274007812506</v>
      </c>
      <c r="M233">
        <v>18112.869035474501</v>
      </c>
      <c r="N233" t="s">
        <v>387</v>
      </c>
      <c r="O233" t="s">
        <v>389</v>
      </c>
      <c r="P233">
        <v>1</v>
      </c>
      <c r="Q233">
        <v>0</v>
      </c>
      <c r="R233">
        <v>0</v>
      </c>
      <c r="S233">
        <v>1</v>
      </c>
      <c r="T233">
        <v>1</v>
      </c>
      <c r="U233">
        <v>100</v>
      </c>
      <c r="V233">
        <v>0.55000000000000004</v>
      </c>
      <c r="W233">
        <v>0.73</v>
      </c>
      <c r="X233">
        <v>0.95718748235553297</v>
      </c>
    </row>
    <row r="234" spans="1:24" x14ac:dyDescent="0.2">
      <c r="A234" t="s">
        <v>687</v>
      </c>
      <c r="B234" t="s">
        <v>408</v>
      </c>
      <c r="C234" t="s">
        <v>544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395.401198449074</v>
      </c>
      <c r="K234">
        <v>23451.2039497974</v>
      </c>
      <c r="L234">
        <v>27135.771095891199</v>
      </c>
      <c r="M234">
        <v>50586.975045688603</v>
      </c>
      <c r="N234">
        <v>0</v>
      </c>
      <c r="O234">
        <v>0</v>
      </c>
      <c r="P234">
        <v>3</v>
      </c>
      <c r="Q234">
        <v>0</v>
      </c>
      <c r="R234">
        <v>0</v>
      </c>
      <c r="S234">
        <v>1</v>
      </c>
      <c r="T234">
        <v>1</v>
      </c>
      <c r="U234">
        <v>100</v>
      </c>
      <c r="V234">
        <v>0.55000000000000004</v>
      </c>
      <c r="W234">
        <v>0.73</v>
      </c>
      <c r="X234">
        <v>0.95718748235553297</v>
      </c>
    </row>
    <row r="235" spans="1:24" x14ac:dyDescent="0.2">
      <c r="A235" t="s">
        <v>688</v>
      </c>
      <c r="B235" t="s">
        <v>544</v>
      </c>
      <c r="C235" t="s">
        <v>546</v>
      </c>
      <c r="D235">
        <v>0</v>
      </c>
      <c r="E235">
        <v>0</v>
      </c>
      <c r="F235">
        <v>0</v>
      </c>
      <c r="G235">
        <v>0</v>
      </c>
      <c r="H235">
        <v>19500</v>
      </c>
      <c r="I235" t="s">
        <v>384</v>
      </c>
      <c r="J235">
        <v>358.61969162326301</v>
      </c>
      <c r="K235">
        <v>21092.675901331</v>
      </c>
      <c r="L235">
        <v>26195.4225928819</v>
      </c>
      <c r="M235">
        <v>47288.0984942129</v>
      </c>
      <c r="N235" t="s">
        <v>398</v>
      </c>
      <c r="O235" t="s">
        <v>385</v>
      </c>
      <c r="P235">
        <v>1</v>
      </c>
      <c r="Q235">
        <v>0</v>
      </c>
      <c r="R235">
        <v>0</v>
      </c>
      <c r="S235">
        <v>1</v>
      </c>
      <c r="T235">
        <v>1</v>
      </c>
      <c r="U235">
        <v>100</v>
      </c>
      <c r="V235">
        <v>0.55000000000000004</v>
      </c>
      <c r="W235">
        <v>0.73</v>
      </c>
      <c r="X235">
        <v>0.95718748235553297</v>
      </c>
    </row>
    <row r="236" spans="1:24" x14ac:dyDescent="0.2">
      <c r="A236" t="s">
        <v>689</v>
      </c>
      <c r="B236" t="s">
        <v>544</v>
      </c>
      <c r="C236" t="s">
        <v>690</v>
      </c>
      <c r="D236">
        <v>0</v>
      </c>
      <c r="E236">
        <v>0</v>
      </c>
      <c r="F236">
        <v>0</v>
      </c>
      <c r="G236">
        <v>0</v>
      </c>
      <c r="H236">
        <v>7000</v>
      </c>
      <c r="I236" t="s">
        <v>384</v>
      </c>
      <c r="J236">
        <v>36.781506825810098</v>
      </c>
      <c r="K236">
        <v>2358.5280484664299</v>
      </c>
      <c r="L236">
        <v>940.34850300925905</v>
      </c>
      <c r="M236">
        <v>3298.8765514756901</v>
      </c>
      <c r="N236" t="s">
        <v>398</v>
      </c>
      <c r="O236" t="s">
        <v>385</v>
      </c>
      <c r="P236">
        <v>1</v>
      </c>
      <c r="Q236">
        <v>0</v>
      </c>
      <c r="R236">
        <v>0</v>
      </c>
      <c r="S236">
        <v>1</v>
      </c>
      <c r="T236">
        <v>1</v>
      </c>
      <c r="U236">
        <v>100</v>
      </c>
      <c r="V236">
        <v>0.55000000000000004</v>
      </c>
      <c r="W236">
        <v>0.73</v>
      </c>
      <c r="X236">
        <v>0.95718748235553297</v>
      </c>
    </row>
    <row r="237" spans="1:24" x14ac:dyDescent="0.2">
      <c r="A237" t="s">
        <v>691</v>
      </c>
      <c r="B237" t="s">
        <v>408</v>
      </c>
      <c r="C237" t="s">
        <v>548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4.5153709909653399</v>
      </c>
      <c r="K237">
        <v>246.68062839933901</v>
      </c>
      <c r="L237">
        <v>302.17870015144001</v>
      </c>
      <c r="M237">
        <v>548.85932855077999</v>
      </c>
      <c r="N237">
        <v>0</v>
      </c>
      <c r="O237">
        <v>0</v>
      </c>
      <c r="P237">
        <v>2</v>
      </c>
      <c r="Q237">
        <v>0</v>
      </c>
      <c r="R237">
        <v>0</v>
      </c>
      <c r="S237">
        <v>1</v>
      </c>
      <c r="T237">
        <v>1</v>
      </c>
      <c r="U237">
        <v>100</v>
      </c>
      <c r="V237">
        <v>0.55000000000000004</v>
      </c>
      <c r="W237">
        <v>0.73</v>
      </c>
      <c r="X237">
        <v>0.95718748235553297</v>
      </c>
    </row>
    <row r="238" spans="1:24" x14ac:dyDescent="0.2">
      <c r="A238" t="s">
        <v>692</v>
      </c>
      <c r="B238" t="s">
        <v>548</v>
      </c>
      <c r="C238" t="s">
        <v>552</v>
      </c>
      <c r="D238">
        <v>0</v>
      </c>
      <c r="E238">
        <v>0</v>
      </c>
      <c r="F238">
        <v>0</v>
      </c>
      <c r="G238">
        <v>0</v>
      </c>
      <c r="H238">
        <v>170</v>
      </c>
      <c r="I238" t="s">
        <v>384</v>
      </c>
      <c r="J238">
        <v>4.5153709909653399</v>
      </c>
      <c r="K238">
        <v>246.68062839933901</v>
      </c>
      <c r="L238">
        <v>302.17870015144001</v>
      </c>
      <c r="M238">
        <v>548.85932855077999</v>
      </c>
      <c r="N238" t="s">
        <v>398</v>
      </c>
      <c r="O238" t="s">
        <v>385</v>
      </c>
      <c r="P238">
        <v>1</v>
      </c>
      <c r="Q238">
        <v>0</v>
      </c>
      <c r="R238">
        <v>0</v>
      </c>
      <c r="S238">
        <v>1</v>
      </c>
      <c r="T238">
        <v>1</v>
      </c>
      <c r="U238">
        <v>100</v>
      </c>
      <c r="V238">
        <v>0.55000000000000004</v>
      </c>
      <c r="W238">
        <v>0.73</v>
      </c>
      <c r="X238">
        <v>0.95718748235553297</v>
      </c>
    </row>
    <row r="239" spans="1:24" x14ac:dyDescent="0.2">
      <c r="A239" t="s">
        <v>693</v>
      </c>
      <c r="B239" t="s">
        <v>408</v>
      </c>
      <c r="C239" t="s">
        <v>554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65.517147722772194</v>
      </c>
      <c r="K239">
        <v>3560.0007585849798</v>
      </c>
      <c r="L239">
        <v>5340.3011775824998</v>
      </c>
      <c r="M239">
        <v>8900.3019361674906</v>
      </c>
      <c r="N239">
        <v>0</v>
      </c>
      <c r="O239">
        <v>0</v>
      </c>
      <c r="P239">
        <v>3</v>
      </c>
      <c r="Q239">
        <v>0</v>
      </c>
      <c r="R239">
        <v>0</v>
      </c>
      <c r="S239">
        <v>1</v>
      </c>
      <c r="T239">
        <v>1</v>
      </c>
      <c r="U239">
        <v>100</v>
      </c>
      <c r="V239">
        <v>0.55000000000000004</v>
      </c>
      <c r="W239">
        <v>0.73</v>
      </c>
      <c r="X239">
        <v>0.95718748235553297</v>
      </c>
    </row>
    <row r="240" spans="1:24" x14ac:dyDescent="0.2">
      <c r="A240" t="s">
        <v>694</v>
      </c>
      <c r="B240" t="s">
        <v>554</v>
      </c>
      <c r="C240" t="s">
        <v>556</v>
      </c>
      <c r="D240">
        <v>0</v>
      </c>
      <c r="E240">
        <v>0</v>
      </c>
      <c r="F240">
        <v>0</v>
      </c>
      <c r="G240">
        <v>0</v>
      </c>
      <c r="H240">
        <v>170</v>
      </c>
      <c r="I240" t="s">
        <v>384</v>
      </c>
      <c r="J240">
        <v>7.5256183209570899</v>
      </c>
      <c r="K240">
        <v>392.85881460808503</v>
      </c>
      <c r="L240">
        <v>923.51243180993004</v>
      </c>
      <c r="M240">
        <v>1316.3712464180101</v>
      </c>
      <c r="N240" t="s">
        <v>398</v>
      </c>
      <c r="O240" t="s">
        <v>389</v>
      </c>
      <c r="P240">
        <v>1</v>
      </c>
      <c r="Q240">
        <v>0</v>
      </c>
      <c r="R240">
        <v>0</v>
      </c>
      <c r="S240">
        <v>1</v>
      </c>
      <c r="T240">
        <v>1</v>
      </c>
      <c r="U240">
        <v>100</v>
      </c>
      <c r="V240">
        <v>0.55000000000000004</v>
      </c>
      <c r="W240">
        <v>0.73</v>
      </c>
      <c r="X240">
        <v>0.95718748235553297</v>
      </c>
    </row>
    <row r="241" spans="1:24" x14ac:dyDescent="0.2">
      <c r="A241" t="s">
        <v>695</v>
      </c>
      <c r="B241" t="s">
        <v>554</v>
      </c>
      <c r="C241" t="s">
        <v>558</v>
      </c>
      <c r="D241">
        <v>0</v>
      </c>
      <c r="E241">
        <v>0</v>
      </c>
      <c r="F241">
        <v>0</v>
      </c>
      <c r="G241">
        <v>0</v>
      </c>
      <c r="H241">
        <v>935</v>
      </c>
      <c r="I241" t="s">
        <v>384</v>
      </c>
      <c r="J241">
        <v>57.9915294018151</v>
      </c>
      <c r="K241">
        <v>3167.1419439768902</v>
      </c>
      <c r="L241">
        <v>4416.7887457725701</v>
      </c>
      <c r="M241">
        <v>7583.9306897494698</v>
      </c>
      <c r="N241" t="s">
        <v>398</v>
      </c>
      <c r="O241" t="s">
        <v>385</v>
      </c>
      <c r="P241">
        <v>1</v>
      </c>
      <c r="Q241">
        <v>0</v>
      </c>
      <c r="R241">
        <v>0</v>
      </c>
      <c r="S241">
        <v>1</v>
      </c>
      <c r="T241">
        <v>1</v>
      </c>
      <c r="U241">
        <v>100</v>
      </c>
      <c r="V241">
        <v>0.55000000000000004</v>
      </c>
      <c r="W241">
        <v>0.73</v>
      </c>
      <c r="X241">
        <v>0.95718748235553297</v>
      </c>
    </row>
    <row r="242" spans="1:24" x14ac:dyDescent="0.2">
      <c r="A242" t="s">
        <v>696</v>
      </c>
      <c r="B242" t="s">
        <v>408</v>
      </c>
      <c r="C242" t="s">
        <v>697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12.395136053630299</v>
      </c>
      <c r="K242">
        <v>564.46450602310199</v>
      </c>
      <c r="L242">
        <v>41.648599871939602</v>
      </c>
      <c r="M242">
        <v>606.11310589504205</v>
      </c>
      <c r="N242">
        <v>0</v>
      </c>
      <c r="O242">
        <v>0</v>
      </c>
      <c r="P242">
        <v>2</v>
      </c>
      <c r="Q242">
        <v>0</v>
      </c>
      <c r="R242">
        <v>0</v>
      </c>
      <c r="S242">
        <v>1</v>
      </c>
      <c r="T242">
        <v>1</v>
      </c>
      <c r="U242">
        <v>100</v>
      </c>
      <c r="V242">
        <v>0.55000000000000004</v>
      </c>
      <c r="W242">
        <v>0.73</v>
      </c>
      <c r="X242">
        <v>0.95718748235553297</v>
      </c>
    </row>
    <row r="243" spans="1:24" x14ac:dyDescent="0.2">
      <c r="A243" t="s">
        <v>698</v>
      </c>
      <c r="B243" t="s">
        <v>697</v>
      </c>
      <c r="C243" t="s">
        <v>699</v>
      </c>
      <c r="D243">
        <v>1</v>
      </c>
      <c r="E243">
        <v>0</v>
      </c>
      <c r="F243">
        <v>0</v>
      </c>
      <c r="G243">
        <v>0</v>
      </c>
      <c r="H243">
        <v>85</v>
      </c>
      <c r="I243" t="s">
        <v>384</v>
      </c>
      <c r="J243">
        <v>12.395136053630299</v>
      </c>
      <c r="K243">
        <v>564.46450602310199</v>
      </c>
      <c r="L243">
        <v>41.648599871939602</v>
      </c>
      <c r="M243">
        <v>606.11310589504205</v>
      </c>
      <c r="N243" t="s">
        <v>398</v>
      </c>
      <c r="O243" t="s">
        <v>532</v>
      </c>
      <c r="P243">
        <v>1</v>
      </c>
      <c r="Q243">
        <v>0</v>
      </c>
      <c r="R243">
        <v>0</v>
      </c>
      <c r="S243">
        <v>1</v>
      </c>
      <c r="T243">
        <v>1</v>
      </c>
      <c r="U243">
        <v>100</v>
      </c>
      <c r="V243">
        <v>0.55000000000000004</v>
      </c>
      <c r="W243">
        <v>0.73</v>
      </c>
      <c r="X243">
        <v>0.95718748235553297</v>
      </c>
    </row>
    <row r="244" spans="1:24" x14ac:dyDescent="0.2">
      <c r="A244" t="s">
        <v>700</v>
      </c>
      <c r="B244" t="s">
        <v>408</v>
      </c>
      <c r="C244" t="s">
        <v>461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1107.0537396617799</v>
      </c>
      <c r="K244">
        <v>51959.729229073098</v>
      </c>
      <c r="L244">
        <v>11430.2124063505</v>
      </c>
      <c r="M244">
        <v>63389.941635423696</v>
      </c>
      <c r="N244" t="s">
        <v>462</v>
      </c>
      <c r="O244" t="s">
        <v>463</v>
      </c>
      <c r="P244">
        <v>1</v>
      </c>
      <c r="Q244">
        <v>0</v>
      </c>
      <c r="R244">
        <v>0</v>
      </c>
      <c r="S244">
        <v>1</v>
      </c>
      <c r="T244">
        <v>1</v>
      </c>
      <c r="U244">
        <v>100</v>
      </c>
      <c r="V244">
        <v>0.55000000000000004</v>
      </c>
      <c r="W244">
        <v>0.73</v>
      </c>
      <c r="X244">
        <v>0.95718748235553297</v>
      </c>
    </row>
    <row r="245" spans="1:24" x14ac:dyDescent="0.2">
      <c r="A245" t="s">
        <v>701</v>
      </c>
      <c r="B245" t="s">
        <v>651</v>
      </c>
      <c r="C245" t="s">
        <v>467</v>
      </c>
      <c r="D245">
        <v>0</v>
      </c>
      <c r="E245">
        <v>0</v>
      </c>
      <c r="F245">
        <v>0</v>
      </c>
      <c r="G245">
        <v>1159721.6041852899</v>
      </c>
      <c r="H245">
        <v>0</v>
      </c>
      <c r="I245">
        <v>0</v>
      </c>
      <c r="J245">
        <v>22966.766716868198</v>
      </c>
      <c r="K245">
        <v>1270532.7362673699</v>
      </c>
      <c r="L245">
        <v>425720.40455091302</v>
      </c>
      <c r="M245">
        <v>2855974.7450035801</v>
      </c>
      <c r="N245">
        <v>0</v>
      </c>
      <c r="O245">
        <v>0</v>
      </c>
      <c r="P245">
        <v>16</v>
      </c>
      <c r="Q245">
        <v>0</v>
      </c>
      <c r="R245">
        <v>0</v>
      </c>
      <c r="S245">
        <v>1</v>
      </c>
      <c r="T245">
        <v>1</v>
      </c>
      <c r="U245">
        <v>100</v>
      </c>
      <c r="V245">
        <v>0.55000000000000004</v>
      </c>
      <c r="W245">
        <v>0.73</v>
      </c>
      <c r="X245">
        <v>0.95718748235553297</v>
      </c>
    </row>
    <row r="246" spans="1:24" x14ac:dyDescent="0.2">
      <c r="A246" t="s">
        <v>702</v>
      </c>
      <c r="B246" t="s">
        <v>467</v>
      </c>
      <c r="C246" t="s">
        <v>469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1263.4185103411701</v>
      </c>
      <c r="K246">
        <v>68383.306984942203</v>
      </c>
      <c r="L246">
        <v>17963.205745588799</v>
      </c>
      <c r="M246">
        <v>86346.512730531002</v>
      </c>
      <c r="N246">
        <v>0</v>
      </c>
      <c r="O246">
        <v>0</v>
      </c>
      <c r="P246">
        <v>4</v>
      </c>
      <c r="Q246">
        <v>0</v>
      </c>
      <c r="R246">
        <v>0</v>
      </c>
      <c r="S246">
        <v>1</v>
      </c>
      <c r="T246">
        <v>1</v>
      </c>
      <c r="U246">
        <v>100</v>
      </c>
      <c r="V246">
        <v>0.55000000000000004</v>
      </c>
      <c r="W246">
        <v>0.73</v>
      </c>
      <c r="X246">
        <v>0.95718748235553297</v>
      </c>
    </row>
    <row r="247" spans="1:24" x14ac:dyDescent="0.2">
      <c r="A247" t="s">
        <v>703</v>
      </c>
      <c r="B247" t="s">
        <v>469</v>
      </c>
      <c r="C247" t="s">
        <v>471</v>
      </c>
      <c r="D247">
        <v>0</v>
      </c>
      <c r="E247">
        <v>0</v>
      </c>
      <c r="F247">
        <v>0</v>
      </c>
      <c r="G247">
        <v>0</v>
      </c>
      <c r="H247">
        <v>1</v>
      </c>
      <c r="I247" t="s">
        <v>368</v>
      </c>
      <c r="J247">
        <v>398.41508743811801</v>
      </c>
      <c r="K247">
        <v>21564.4572450495</v>
      </c>
      <c r="L247">
        <v>7062.7732698724803</v>
      </c>
      <c r="M247">
        <v>28627.230514921899</v>
      </c>
      <c r="N247" t="s">
        <v>474</v>
      </c>
      <c r="O247" t="s">
        <v>475</v>
      </c>
      <c r="P247">
        <v>1</v>
      </c>
      <c r="Q247">
        <v>0</v>
      </c>
      <c r="R247">
        <v>0</v>
      </c>
      <c r="S247">
        <v>1</v>
      </c>
      <c r="T247">
        <v>1</v>
      </c>
      <c r="U247">
        <v>100</v>
      </c>
      <c r="V247">
        <v>0.55000000000000004</v>
      </c>
      <c r="W247">
        <v>0.73</v>
      </c>
      <c r="X247">
        <v>0.95718748235553297</v>
      </c>
    </row>
    <row r="248" spans="1:24" x14ac:dyDescent="0.2">
      <c r="A248" t="s">
        <v>704</v>
      </c>
      <c r="B248" t="s">
        <v>469</v>
      </c>
      <c r="C248" t="s">
        <v>473</v>
      </c>
      <c r="D248">
        <v>0</v>
      </c>
      <c r="E248">
        <v>0</v>
      </c>
      <c r="F248">
        <v>0</v>
      </c>
      <c r="G248">
        <v>0</v>
      </c>
      <c r="H248">
        <v>1</v>
      </c>
      <c r="I248" t="s">
        <v>368</v>
      </c>
      <c r="J248">
        <v>841.09851765676501</v>
      </c>
      <c r="K248">
        <v>45525.096119224399</v>
      </c>
      <c r="L248">
        <v>9417.1805578232797</v>
      </c>
      <c r="M248">
        <v>54942.276677047703</v>
      </c>
      <c r="N248" t="s">
        <v>474</v>
      </c>
      <c r="O248" t="s">
        <v>475</v>
      </c>
      <c r="P248">
        <v>1</v>
      </c>
      <c r="Q248">
        <v>0</v>
      </c>
      <c r="R248">
        <v>0</v>
      </c>
      <c r="S248">
        <v>1</v>
      </c>
      <c r="T248">
        <v>1</v>
      </c>
      <c r="U248">
        <v>100</v>
      </c>
      <c r="V248">
        <v>0.55000000000000004</v>
      </c>
      <c r="W248">
        <v>0.73</v>
      </c>
      <c r="X248">
        <v>0.95718748235553297</v>
      </c>
    </row>
    <row r="249" spans="1:24" x14ac:dyDescent="0.2">
      <c r="A249" t="s">
        <v>705</v>
      </c>
      <c r="B249" t="s">
        <v>469</v>
      </c>
      <c r="C249" t="s">
        <v>569</v>
      </c>
      <c r="D249">
        <v>0</v>
      </c>
      <c r="E249">
        <v>0</v>
      </c>
      <c r="F249">
        <v>0</v>
      </c>
      <c r="G249">
        <v>0</v>
      </c>
      <c r="H249">
        <v>1</v>
      </c>
      <c r="I249" t="s">
        <v>368</v>
      </c>
      <c r="J249">
        <v>23.9049052462871</v>
      </c>
      <c r="K249">
        <v>1293.7536206683101</v>
      </c>
      <c r="L249">
        <v>1483.2519178930299</v>
      </c>
      <c r="M249">
        <v>2777.00553856135</v>
      </c>
      <c r="N249" t="s">
        <v>474</v>
      </c>
      <c r="O249" t="s">
        <v>475</v>
      </c>
      <c r="P249">
        <v>1</v>
      </c>
      <c r="Q249">
        <v>0</v>
      </c>
      <c r="R249">
        <v>0</v>
      </c>
      <c r="S249">
        <v>1</v>
      </c>
      <c r="T249">
        <v>1</v>
      </c>
      <c r="U249">
        <v>100</v>
      </c>
      <c r="V249">
        <v>0.55000000000000004</v>
      </c>
      <c r="W249">
        <v>0.73</v>
      </c>
      <c r="X249">
        <v>0.95718748235553297</v>
      </c>
    </row>
    <row r="250" spans="1:24" x14ac:dyDescent="0.2">
      <c r="A250" t="s">
        <v>706</v>
      </c>
      <c r="B250" t="s">
        <v>467</v>
      </c>
      <c r="C250" t="s">
        <v>477</v>
      </c>
      <c r="D250">
        <v>0</v>
      </c>
      <c r="E250">
        <v>0</v>
      </c>
      <c r="F250">
        <v>0</v>
      </c>
      <c r="G250">
        <v>818513.57322184497</v>
      </c>
      <c r="H250">
        <v>0</v>
      </c>
      <c r="I250">
        <v>0</v>
      </c>
      <c r="J250">
        <v>19092.823585403501</v>
      </c>
      <c r="K250">
        <v>1057841.2826189599</v>
      </c>
      <c r="L250">
        <v>371212.37813447899</v>
      </c>
      <c r="M250">
        <v>2247567.2339752899</v>
      </c>
      <c r="N250">
        <v>0</v>
      </c>
      <c r="O250">
        <v>0</v>
      </c>
      <c r="P250">
        <v>8</v>
      </c>
      <c r="Q250">
        <v>0</v>
      </c>
      <c r="R250">
        <v>0</v>
      </c>
      <c r="S250">
        <v>1</v>
      </c>
      <c r="T250">
        <v>1</v>
      </c>
      <c r="U250">
        <v>100</v>
      </c>
      <c r="V250">
        <v>0.55000000000000004</v>
      </c>
      <c r="W250">
        <v>0.73</v>
      </c>
      <c r="X250">
        <v>0.95718748235553297</v>
      </c>
    </row>
    <row r="251" spans="1:24" x14ac:dyDescent="0.2">
      <c r="A251" t="s">
        <v>707</v>
      </c>
      <c r="B251" t="s">
        <v>477</v>
      </c>
      <c r="C251" t="s">
        <v>479</v>
      </c>
      <c r="D251">
        <v>0</v>
      </c>
      <c r="E251">
        <v>0</v>
      </c>
      <c r="F251">
        <v>0</v>
      </c>
      <c r="G251">
        <v>249594.389905719</v>
      </c>
      <c r="H251">
        <v>0</v>
      </c>
      <c r="I251">
        <v>0</v>
      </c>
      <c r="J251">
        <v>191.64004174293399</v>
      </c>
      <c r="K251">
        <v>10339.583559467501</v>
      </c>
      <c r="L251">
        <v>1193.36121949371</v>
      </c>
      <c r="M251">
        <v>261127.33468468001</v>
      </c>
      <c r="N251">
        <v>0</v>
      </c>
      <c r="O251">
        <v>0</v>
      </c>
      <c r="P251">
        <v>1</v>
      </c>
      <c r="Q251">
        <v>0</v>
      </c>
      <c r="R251">
        <v>0</v>
      </c>
      <c r="S251">
        <v>1</v>
      </c>
      <c r="T251">
        <v>1</v>
      </c>
      <c r="U251">
        <v>100</v>
      </c>
      <c r="V251">
        <v>0.55000000000000004</v>
      </c>
      <c r="W251">
        <v>0.73</v>
      </c>
      <c r="X251">
        <v>0.95718748235553297</v>
      </c>
    </row>
    <row r="252" spans="1:24" x14ac:dyDescent="0.2">
      <c r="A252" t="s">
        <v>708</v>
      </c>
      <c r="B252" t="s">
        <v>477</v>
      </c>
      <c r="C252" t="s">
        <v>573</v>
      </c>
      <c r="D252">
        <v>0</v>
      </c>
      <c r="E252">
        <v>0</v>
      </c>
      <c r="F252">
        <v>0</v>
      </c>
      <c r="G252">
        <v>4319.9029017703597</v>
      </c>
      <c r="H252">
        <v>0</v>
      </c>
      <c r="I252">
        <v>0</v>
      </c>
      <c r="J252">
        <v>68.442872051047999</v>
      </c>
      <c r="K252">
        <v>3693.7919545636701</v>
      </c>
      <c r="L252">
        <v>426.95034849302601</v>
      </c>
      <c r="M252">
        <v>8440.6452048270603</v>
      </c>
      <c r="N252">
        <v>0</v>
      </c>
      <c r="O252">
        <v>0</v>
      </c>
      <c r="P252">
        <v>1</v>
      </c>
      <c r="Q252">
        <v>0</v>
      </c>
      <c r="R252">
        <v>0</v>
      </c>
      <c r="S252">
        <v>1</v>
      </c>
      <c r="T252">
        <v>1</v>
      </c>
      <c r="U252">
        <v>100</v>
      </c>
      <c r="V252">
        <v>0.55000000000000004</v>
      </c>
      <c r="W252">
        <v>0.73</v>
      </c>
      <c r="X252">
        <v>0.95718748235553297</v>
      </c>
    </row>
    <row r="253" spans="1:24" x14ac:dyDescent="0.2">
      <c r="A253" t="s">
        <v>709</v>
      </c>
      <c r="B253" t="s">
        <v>477</v>
      </c>
      <c r="C253" t="s">
        <v>486</v>
      </c>
      <c r="D253">
        <v>0</v>
      </c>
      <c r="E253">
        <v>0</v>
      </c>
      <c r="F253">
        <v>0</v>
      </c>
      <c r="G253">
        <v>534387.98856104398</v>
      </c>
      <c r="H253">
        <v>0</v>
      </c>
      <c r="I253">
        <v>0</v>
      </c>
      <c r="J253">
        <v>1095.08595281676</v>
      </c>
      <c r="K253">
        <v>59073.366034648403</v>
      </c>
      <c r="L253">
        <v>6813.7076129584602</v>
      </c>
      <c r="M253">
        <v>600275.06220865005</v>
      </c>
      <c r="N253">
        <v>0</v>
      </c>
      <c r="O253">
        <v>0</v>
      </c>
      <c r="P253">
        <v>1</v>
      </c>
      <c r="Q253">
        <v>0</v>
      </c>
      <c r="R253">
        <v>0</v>
      </c>
      <c r="S253">
        <v>1</v>
      </c>
      <c r="T253">
        <v>1</v>
      </c>
      <c r="U253">
        <v>100</v>
      </c>
      <c r="V253">
        <v>0.55000000000000004</v>
      </c>
      <c r="W253">
        <v>0.73</v>
      </c>
      <c r="X253">
        <v>0.95718748235553297</v>
      </c>
    </row>
    <row r="254" spans="1:24" x14ac:dyDescent="0.2">
      <c r="A254" t="s">
        <v>710</v>
      </c>
      <c r="B254" t="s">
        <v>477</v>
      </c>
      <c r="C254" t="s">
        <v>488</v>
      </c>
      <c r="D254">
        <v>0</v>
      </c>
      <c r="E254">
        <v>0</v>
      </c>
      <c r="F254">
        <v>0</v>
      </c>
      <c r="G254">
        <v>10034.116283703201</v>
      </c>
      <c r="H254">
        <v>0</v>
      </c>
      <c r="I254">
        <v>0</v>
      </c>
      <c r="J254">
        <v>17669.211846741699</v>
      </c>
      <c r="K254">
        <v>981030.58343994897</v>
      </c>
      <c r="L254">
        <v>362568.38337229099</v>
      </c>
      <c r="M254">
        <v>1353633.0830959401</v>
      </c>
      <c r="N254">
        <v>0</v>
      </c>
      <c r="O254">
        <v>0</v>
      </c>
      <c r="P254">
        <v>1</v>
      </c>
      <c r="Q254">
        <v>0</v>
      </c>
      <c r="R254">
        <v>0</v>
      </c>
      <c r="S254">
        <v>1</v>
      </c>
      <c r="T254">
        <v>1</v>
      </c>
      <c r="U254">
        <v>100</v>
      </c>
      <c r="V254">
        <v>0.55000000000000004</v>
      </c>
      <c r="W254">
        <v>0.73</v>
      </c>
      <c r="X254">
        <v>0.95718748235553297</v>
      </c>
    </row>
    <row r="255" spans="1:24" x14ac:dyDescent="0.2">
      <c r="A255" t="s">
        <v>711</v>
      </c>
      <c r="B255" t="s">
        <v>477</v>
      </c>
      <c r="C255" t="s">
        <v>481</v>
      </c>
      <c r="D255">
        <v>0</v>
      </c>
      <c r="E255">
        <v>0</v>
      </c>
      <c r="F255">
        <v>0</v>
      </c>
      <c r="G255">
        <v>8287.8137160446604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8287.8137160446604</v>
      </c>
      <c r="N255">
        <v>0</v>
      </c>
      <c r="O255">
        <v>0</v>
      </c>
      <c r="P255">
        <v>1</v>
      </c>
      <c r="Q255">
        <v>0</v>
      </c>
      <c r="R255">
        <v>0</v>
      </c>
      <c r="S255">
        <v>1</v>
      </c>
      <c r="T255">
        <v>1</v>
      </c>
      <c r="U255">
        <v>100</v>
      </c>
      <c r="V255">
        <v>0.55000000000000004</v>
      </c>
      <c r="W255">
        <v>0.73</v>
      </c>
      <c r="X255">
        <v>0.95718748235553297</v>
      </c>
    </row>
    <row r="256" spans="1:24" x14ac:dyDescent="0.2">
      <c r="A256" t="s">
        <v>712</v>
      </c>
      <c r="B256" t="s">
        <v>477</v>
      </c>
      <c r="C256" t="s">
        <v>577</v>
      </c>
      <c r="D256">
        <v>0</v>
      </c>
      <c r="E256">
        <v>0</v>
      </c>
      <c r="F256">
        <v>0</v>
      </c>
      <c r="G256">
        <v>6449.4841255156698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6449.4841255156698</v>
      </c>
      <c r="N256">
        <v>0</v>
      </c>
      <c r="O256">
        <v>0</v>
      </c>
      <c r="P256">
        <v>1</v>
      </c>
      <c r="Q256">
        <v>0</v>
      </c>
      <c r="R256">
        <v>0</v>
      </c>
      <c r="S256">
        <v>1</v>
      </c>
      <c r="T256">
        <v>1</v>
      </c>
      <c r="U256">
        <v>100</v>
      </c>
      <c r="V256">
        <v>0.55000000000000004</v>
      </c>
      <c r="W256">
        <v>0.73</v>
      </c>
      <c r="X256">
        <v>0.95718748235553297</v>
      </c>
    </row>
    <row r="257" spans="1:24" x14ac:dyDescent="0.2">
      <c r="A257" t="s">
        <v>713</v>
      </c>
      <c r="B257" t="s">
        <v>477</v>
      </c>
      <c r="C257" t="s">
        <v>491</v>
      </c>
      <c r="D257">
        <v>0</v>
      </c>
      <c r="E257">
        <v>1</v>
      </c>
      <c r="F257" t="s">
        <v>368</v>
      </c>
      <c r="G257">
        <v>5439.87772804837</v>
      </c>
      <c r="H257">
        <v>1</v>
      </c>
      <c r="I257" t="s">
        <v>368</v>
      </c>
      <c r="J257">
        <v>68.442872051047999</v>
      </c>
      <c r="K257">
        <v>3703.9576303403301</v>
      </c>
      <c r="L257">
        <v>209.975581242316</v>
      </c>
      <c r="M257">
        <v>9353.8109396310192</v>
      </c>
      <c r="N257" t="s">
        <v>492</v>
      </c>
      <c r="O257" t="s">
        <v>493</v>
      </c>
      <c r="P257">
        <v>1</v>
      </c>
      <c r="Q257">
        <v>0</v>
      </c>
      <c r="R257">
        <v>0</v>
      </c>
      <c r="S257">
        <v>1</v>
      </c>
      <c r="T257">
        <v>1</v>
      </c>
      <c r="U257">
        <v>100</v>
      </c>
      <c r="V257">
        <v>0.55000000000000004</v>
      </c>
      <c r="W257">
        <v>0.73</v>
      </c>
      <c r="X257">
        <v>0.95718748235553297</v>
      </c>
    </row>
    <row r="258" spans="1:24" x14ac:dyDescent="0.2">
      <c r="A258" t="s">
        <v>714</v>
      </c>
      <c r="B258" t="s">
        <v>467</v>
      </c>
      <c r="C258" t="s">
        <v>495</v>
      </c>
      <c r="D258">
        <v>1</v>
      </c>
      <c r="E258">
        <v>0</v>
      </c>
      <c r="F258">
        <v>0</v>
      </c>
      <c r="G258">
        <v>0</v>
      </c>
      <c r="H258">
        <v>1</v>
      </c>
      <c r="I258" t="s">
        <v>368</v>
      </c>
      <c r="J258">
        <v>885.366860973597</v>
      </c>
      <c r="K258">
        <v>48297.715278465301</v>
      </c>
      <c r="L258">
        <v>24298.5627587458</v>
      </c>
      <c r="M258">
        <v>72596.278037211203</v>
      </c>
      <c r="N258" t="s">
        <v>495</v>
      </c>
      <c r="O258" t="s">
        <v>493</v>
      </c>
      <c r="P258">
        <v>1</v>
      </c>
      <c r="Q258">
        <v>0</v>
      </c>
      <c r="R258">
        <v>0</v>
      </c>
      <c r="S258">
        <v>1</v>
      </c>
      <c r="T258">
        <v>1</v>
      </c>
      <c r="U258">
        <v>100</v>
      </c>
      <c r="V258">
        <v>0.55000000000000004</v>
      </c>
      <c r="W258">
        <v>0.73</v>
      </c>
      <c r="X258">
        <v>0.95718748235553297</v>
      </c>
    </row>
    <row r="259" spans="1:24" x14ac:dyDescent="0.2">
      <c r="A259" t="s">
        <v>715</v>
      </c>
      <c r="B259" t="s">
        <v>467</v>
      </c>
      <c r="C259" t="s">
        <v>497</v>
      </c>
      <c r="D259">
        <v>0</v>
      </c>
      <c r="E259">
        <v>0</v>
      </c>
      <c r="F259">
        <v>0</v>
      </c>
      <c r="G259">
        <v>341208.03096344398</v>
      </c>
      <c r="H259">
        <v>0</v>
      </c>
      <c r="I259">
        <v>0</v>
      </c>
      <c r="J259">
        <v>1725.1577601500001</v>
      </c>
      <c r="K259">
        <v>96010.431385000004</v>
      </c>
      <c r="L259">
        <v>12246.2579120999</v>
      </c>
      <c r="M259">
        <v>449464.72026054398</v>
      </c>
      <c r="N259">
        <v>0</v>
      </c>
      <c r="O259">
        <v>0</v>
      </c>
      <c r="P259">
        <v>2</v>
      </c>
      <c r="Q259">
        <v>0</v>
      </c>
      <c r="R259">
        <v>0</v>
      </c>
      <c r="S259">
        <v>1</v>
      </c>
      <c r="T259">
        <v>1</v>
      </c>
      <c r="U259">
        <v>100</v>
      </c>
      <c r="V259">
        <v>0.55000000000000004</v>
      </c>
      <c r="W259">
        <v>0.73</v>
      </c>
      <c r="X259">
        <v>0.95718748235553297</v>
      </c>
    </row>
    <row r="260" spans="1:24" x14ac:dyDescent="0.2">
      <c r="A260" t="s">
        <v>716</v>
      </c>
      <c r="B260" t="s">
        <v>497</v>
      </c>
      <c r="C260" t="s">
        <v>582</v>
      </c>
      <c r="D260">
        <v>0</v>
      </c>
      <c r="E260">
        <v>1</v>
      </c>
      <c r="F260" t="s">
        <v>368</v>
      </c>
      <c r="G260">
        <v>341208.03096344398</v>
      </c>
      <c r="H260">
        <v>1</v>
      </c>
      <c r="I260" t="s">
        <v>368</v>
      </c>
      <c r="J260">
        <v>1725.1577601500001</v>
      </c>
      <c r="K260">
        <v>96010.431385000004</v>
      </c>
      <c r="L260">
        <v>12246.2579120999</v>
      </c>
      <c r="M260">
        <v>449464.72026054398</v>
      </c>
      <c r="N260" t="s">
        <v>392</v>
      </c>
      <c r="O260" t="s">
        <v>535</v>
      </c>
      <c r="P260">
        <v>1</v>
      </c>
      <c r="Q260">
        <v>0</v>
      </c>
      <c r="R260">
        <v>0</v>
      </c>
      <c r="S260">
        <v>1</v>
      </c>
      <c r="T260">
        <v>1</v>
      </c>
      <c r="U260">
        <v>100</v>
      </c>
      <c r="V260">
        <v>0.55000000000000004</v>
      </c>
      <c r="W260">
        <v>0.73</v>
      </c>
      <c r="X260">
        <v>0.95718748235553297</v>
      </c>
    </row>
    <row r="261" spans="1:24" x14ac:dyDescent="0.2">
      <c r="A261" t="s">
        <v>717</v>
      </c>
      <c r="B261" t="s">
        <v>718</v>
      </c>
      <c r="C261" t="s">
        <v>718</v>
      </c>
      <c r="D261">
        <v>0</v>
      </c>
      <c r="E261">
        <v>0</v>
      </c>
      <c r="F261">
        <v>0</v>
      </c>
      <c r="G261">
        <v>1600211.12883193</v>
      </c>
      <c r="H261">
        <v>0</v>
      </c>
      <c r="I261">
        <v>0</v>
      </c>
      <c r="J261">
        <v>133174.430523135</v>
      </c>
      <c r="K261">
        <v>6771034.2145992704</v>
      </c>
      <c r="L261">
        <v>3153061.1423525801</v>
      </c>
      <c r="M261">
        <v>11524306.4857837</v>
      </c>
      <c r="N261">
        <v>0</v>
      </c>
      <c r="O261">
        <v>0</v>
      </c>
      <c r="P261">
        <v>51</v>
      </c>
      <c r="Q261">
        <v>0</v>
      </c>
      <c r="R261">
        <v>0</v>
      </c>
      <c r="S261">
        <v>1</v>
      </c>
      <c r="T261">
        <v>1</v>
      </c>
      <c r="U261">
        <v>100</v>
      </c>
      <c r="V261">
        <v>0.55000000000000004</v>
      </c>
      <c r="W261">
        <v>0.73</v>
      </c>
      <c r="X261">
        <v>0.95718748235553297</v>
      </c>
    </row>
    <row r="262" spans="1:24" x14ac:dyDescent="0.2">
      <c r="A262" t="s">
        <v>719</v>
      </c>
      <c r="B262" t="s">
        <v>718</v>
      </c>
      <c r="C262" t="s">
        <v>379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116672.472240121</v>
      </c>
      <c r="K262">
        <v>5866594.4321185397</v>
      </c>
      <c r="L262">
        <v>2816399.8443305399</v>
      </c>
      <c r="M262">
        <v>8682994.2764490806</v>
      </c>
      <c r="N262">
        <v>0</v>
      </c>
      <c r="O262">
        <v>0</v>
      </c>
      <c r="P262">
        <v>33</v>
      </c>
      <c r="Q262">
        <v>0</v>
      </c>
      <c r="R262">
        <v>0</v>
      </c>
      <c r="S262">
        <v>1</v>
      </c>
      <c r="T262">
        <v>1</v>
      </c>
      <c r="U262">
        <v>100</v>
      </c>
      <c r="V262">
        <v>0.55000000000000004</v>
      </c>
      <c r="W262">
        <v>0.73</v>
      </c>
      <c r="X262">
        <v>0.95718748235553297</v>
      </c>
    </row>
    <row r="263" spans="1:24" x14ac:dyDescent="0.2">
      <c r="A263" t="s">
        <v>720</v>
      </c>
      <c r="B263" t="s">
        <v>379</v>
      </c>
      <c r="C263" t="s">
        <v>381</v>
      </c>
      <c r="D263">
        <v>0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13656.187908495</v>
      </c>
      <c r="K263">
        <v>678060.01234344905</v>
      </c>
      <c r="L263">
        <v>458120.11464444402</v>
      </c>
      <c r="M263">
        <v>1136180.1269878901</v>
      </c>
      <c r="N263">
        <v>0</v>
      </c>
      <c r="O263">
        <v>0</v>
      </c>
      <c r="P263">
        <v>9</v>
      </c>
      <c r="Q263">
        <v>0</v>
      </c>
      <c r="R263">
        <v>0</v>
      </c>
      <c r="S263">
        <v>1</v>
      </c>
      <c r="T263">
        <v>1</v>
      </c>
      <c r="U263">
        <v>100</v>
      </c>
      <c r="V263">
        <v>0.55000000000000004</v>
      </c>
      <c r="W263">
        <v>0.73</v>
      </c>
      <c r="X263">
        <v>0.95718748235553297</v>
      </c>
    </row>
    <row r="264" spans="1:24" x14ac:dyDescent="0.2">
      <c r="A264" t="s">
        <v>721</v>
      </c>
      <c r="B264" t="s">
        <v>381</v>
      </c>
      <c r="C264" t="s">
        <v>383</v>
      </c>
      <c r="D264">
        <v>1</v>
      </c>
      <c r="E264">
        <v>0</v>
      </c>
      <c r="F264">
        <v>0</v>
      </c>
      <c r="G264">
        <v>0</v>
      </c>
      <c r="H264">
        <v>8000</v>
      </c>
      <c r="I264" t="s">
        <v>384</v>
      </c>
      <c r="J264">
        <v>4723.5733346999996</v>
      </c>
      <c r="K264">
        <v>244591.957115</v>
      </c>
      <c r="L264">
        <v>29984.135785299899</v>
      </c>
      <c r="M264">
        <v>274576.09290029999</v>
      </c>
      <c r="N264" t="s">
        <v>383</v>
      </c>
      <c r="O264" t="s">
        <v>385</v>
      </c>
      <c r="P264">
        <v>1</v>
      </c>
      <c r="Q264">
        <v>0</v>
      </c>
      <c r="R264">
        <v>0</v>
      </c>
      <c r="S264">
        <v>1</v>
      </c>
      <c r="T264">
        <v>1</v>
      </c>
      <c r="U264">
        <v>100</v>
      </c>
      <c r="V264">
        <v>0.55000000000000004</v>
      </c>
      <c r="W264">
        <v>0.73</v>
      </c>
      <c r="X264">
        <v>0.95718748235553297</v>
      </c>
    </row>
    <row r="265" spans="1:24" x14ac:dyDescent="0.2">
      <c r="A265" t="s">
        <v>722</v>
      </c>
      <c r="B265" t="s">
        <v>381</v>
      </c>
      <c r="C265" t="s">
        <v>387</v>
      </c>
      <c r="D265">
        <v>1</v>
      </c>
      <c r="E265">
        <v>0</v>
      </c>
      <c r="F265">
        <v>0</v>
      </c>
      <c r="G265">
        <v>0</v>
      </c>
      <c r="H265">
        <v>160</v>
      </c>
      <c r="I265" t="s">
        <v>388</v>
      </c>
      <c r="J265">
        <v>3508.9401913500001</v>
      </c>
      <c r="K265">
        <v>181774.07402</v>
      </c>
      <c r="L265">
        <v>203524.136218</v>
      </c>
      <c r="M265">
        <v>385298.21023800003</v>
      </c>
      <c r="N265" t="s">
        <v>387</v>
      </c>
      <c r="O265" t="s">
        <v>389</v>
      </c>
      <c r="P265">
        <v>1</v>
      </c>
      <c r="Q265">
        <v>0</v>
      </c>
      <c r="R265">
        <v>0</v>
      </c>
      <c r="S265">
        <v>1</v>
      </c>
      <c r="T265">
        <v>1</v>
      </c>
      <c r="U265">
        <v>100</v>
      </c>
      <c r="V265">
        <v>0.55000000000000004</v>
      </c>
      <c r="W265">
        <v>0.73</v>
      </c>
      <c r="X265">
        <v>0.95718748235553297</v>
      </c>
    </row>
    <row r="266" spans="1:24" x14ac:dyDescent="0.2">
      <c r="A266" t="s">
        <v>723</v>
      </c>
      <c r="B266" t="s">
        <v>381</v>
      </c>
      <c r="C266" t="s">
        <v>391</v>
      </c>
      <c r="D266">
        <v>1</v>
      </c>
      <c r="E266">
        <v>0</v>
      </c>
      <c r="F266">
        <v>0</v>
      </c>
      <c r="G266">
        <v>0</v>
      </c>
      <c r="H266">
        <v>1800</v>
      </c>
      <c r="I266" t="s">
        <v>371</v>
      </c>
      <c r="J266">
        <v>3643.8994295000002</v>
      </c>
      <c r="K266">
        <v>159762.59447499999</v>
      </c>
      <c r="L266">
        <v>183767.40176400001</v>
      </c>
      <c r="M266">
        <v>343529.996239</v>
      </c>
      <c r="N266" t="s">
        <v>392</v>
      </c>
      <c r="O266" t="s">
        <v>393</v>
      </c>
      <c r="P266">
        <v>1</v>
      </c>
      <c r="Q266">
        <v>0</v>
      </c>
      <c r="R266">
        <v>0</v>
      </c>
      <c r="S266">
        <v>1</v>
      </c>
      <c r="T266">
        <v>1</v>
      </c>
      <c r="U266">
        <v>100</v>
      </c>
      <c r="V266">
        <v>0.55000000000000004</v>
      </c>
      <c r="W266">
        <v>0.73</v>
      </c>
      <c r="X266">
        <v>0.95718748235553297</v>
      </c>
    </row>
    <row r="267" spans="1:24" x14ac:dyDescent="0.2">
      <c r="A267" t="s">
        <v>724</v>
      </c>
      <c r="B267" t="s">
        <v>381</v>
      </c>
      <c r="C267" t="s">
        <v>395</v>
      </c>
      <c r="D267">
        <v>1</v>
      </c>
      <c r="E267">
        <v>0</v>
      </c>
      <c r="F267">
        <v>0</v>
      </c>
      <c r="G267">
        <v>0</v>
      </c>
      <c r="H267">
        <v>5</v>
      </c>
      <c r="I267" t="s">
        <v>388</v>
      </c>
      <c r="J267">
        <v>1286.3302386</v>
      </c>
      <c r="K267">
        <v>68151.370595</v>
      </c>
      <c r="L267">
        <v>29572.2798301</v>
      </c>
      <c r="M267">
        <v>97723.650425100001</v>
      </c>
      <c r="N267" t="s">
        <v>395</v>
      </c>
      <c r="O267" t="s">
        <v>393</v>
      </c>
      <c r="P267">
        <v>1</v>
      </c>
      <c r="Q267">
        <v>0</v>
      </c>
      <c r="R267">
        <v>0</v>
      </c>
      <c r="S267">
        <v>1</v>
      </c>
      <c r="T267">
        <v>1</v>
      </c>
      <c r="U267">
        <v>100</v>
      </c>
      <c r="V267">
        <v>0.55000000000000004</v>
      </c>
      <c r="W267">
        <v>0.73</v>
      </c>
      <c r="X267">
        <v>0.95718748235553297</v>
      </c>
    </row>
    <row r="268" spans="1:24" x14ac:dyDescent="0.2">
      <c r="A268" t="s">
        <v>725</v>
      </c>
      <c r="B268" t="s">
        <v>381</v>
      </c>
      <c r="C268" t="s">
        <v>509</v>
      </c>
      <c r="D268">
        <v>1</v>
      </c>
      <c r="E268">
        <v>0</v>
      </c>
      <c r="F268">
        <v>0</v>
      </c>
      <c r="G268">
        <v>0</v>
      </c>
      <c r="H268">
        <v>3500</v>
      </c>
      <c r="I268" t="s">
        <v>384</v>
      </c>
      <c r="J268">
        <v>59.044666669999998</v>
      </c>
      <c r="K268">
        <v>2587.0514923000001</v>
      </c>
      <c r="L268">
        <v>393.541782213999</v>
      </c>
      <c r="M268">
        <v>2980.5932745139999</v>
      </c>
      <c r="N268" t="s">
        <v>462</v>
      </c>
      <c r="O268" t="s">
        <v>393</v>
      </c>
      <c r="P268">
        <v>1</v>
      </c>
      <c r="Q268">
        <v>0</v>
      </c>
      <c r="R268">
        <v>0</v>
      </c>
      <c r="S268">
        <v>1</v>
      </c>
      <c r="T268">
        <v>1</v>
      </c>
      <c r="U268">
        <v>100</v>
      </c>
      <c r="V268">
        <v>0.55000000000000004</v>
      </c>
      <c r="W268">
        <v>0.73</v>
      </c>
      <c r="X268">
        <v>0.95718748235553297</v>
      </c>
    </row>
    <row r="269" spans="1:24" x14ac:dyDescent="0.2">
      <c r="A269" t="s">
        <v>726</v>
      </c>
      <c r="B269" t="s">
        <v>381</v>
      </c>
      <c r="C269" t="s">
        <v>397</v>
      </c>
      <c r="D269">
        <v>1</v>
      </c>
      <c r="E269">
        <v>0</v>
      </c>
      <c r="F269">
        <v>0</v>
      </c>
      <c r="G269">
        <v>0</v>
      </c>
      <c r="H269">
        <v>7000</v>
      </c>
      <c r="I269" t="s">
        <v>384</v>
      </c>
      <c r="J269">
        <v>118.08933334</v>
      </c>
      <c r="K269">
        <v>4811.1858866499997</v>
      </c>
      <c r="L269">
        <v>2361.25069343</v>
      </c>
      <c r="M269">
        <v>7172.4365800799997</v>
      </c>
      <c r="N269" t="s">
        <v>398</v>
      </c>
      <c r="O269" t="s">
        <v>393</v>
      </c>
      <c r="P269">
        <v>1</v>
      </c>
      <c r="Q269">
        <v>0</v>
      </c>
      <c r="R269">
        <v>0</v>
      </c>
      <c r="S269">
        <v>1</v>
      </c>
      <c r="T269">
        <v>1</v>
      </c>
      <c r="U269">
        <v>100</v>
      </c>
      <c r="V269">
        <v>0.55000000000000004</v>
      </c>
      <c r="W269">
        <v>0.73</v>
      </c>
      <c r="X269">
        <v>0.95718748235553297</v>
      </c>
    </row>
    <row r="270" spans="1:24" x14ac:dyDescent="0.2">
      <c r="A270" t="s">
        <v>727</v>
      </c>
      <c r="B270" t="s">
        <v>381</v>
      </c>
      <c r="C270" t="s">
        <v>403</v>
      </c>
      <c r="D270">
        <v>1</v>
      </c>
      <c r="E270">
        <v>0</v>
      </c>
      <c r="F270">
        <v>0</v>
      </c>
      <c r="G270">
        <v>0</v>
      </c>
      <c r="H270">
        <v>900</v>
      </c>
      <c r="I270" t="s">
        <v>384</v>
      </c>
      <c r="J270">
        <v>113.87185716499999</v>
      </c>
      <c r="K270">
        <v>5894.4883579999996</v>
      </c>
      <c r="L270">
        <v>3120.2241298999902</v>
      </c>
      <c r="M270">
        <v>9014.7124879000003</v>
      </c>
      <c r="N270" t="s">
        <v>383</v>
      </c>
      <c r="O270" t="s">
        <v>385</v>
      </c>
      <c r="P270">
        <v>1</v>
      </c>
      <c r="Q270">
        <v>0</v>
      </c>
      <c r="R270">
        <v>0</v>
      </c>
      <c r="S270">
        <v>1</v>
      </c>
      <c r="T270">
        <v>1</v>
      </c>
      <c r="U270">
        <v>100</v>
      </c>
      <c r="V270">
        <v>0.55000000000000004</v>
      </c>
      <c r="W270">
        <v>0.73</v>
      </c>
      <c r="X270">
        <v>0.95718748235553297</v>
      </c>
    </row>
    <row r="271" spans="1:24" x14ac:dyDescent="0.2">
      <c r="A271" t="s">
        <v>728</v>
      </c>
      <c r="B271" t="s">
        <v>381</v>
      </c>
      <c r="C271" t="s">
        <v>405</v>
      </c>
      <c r="D271">
        <v>1</v>
      </c>
      <c r="E271">
        <v>0</v>
      </c>
      <c r="F271">
        <v>0</v>
      </c>
      <c r="G271">
        <v>0</v>
      </c>
      <c r="H271">
        <v>12000</v>
      </c>
      <c r="I271" t="s">
        <v>384</v>
      </c>
      <c r="J271">
        <v>202.43885717000001</v>
      </c>
      <c r="K271">
        <v>10487.2904015</v>
      </c>
      <c r="L271">
        <v>5397.1444414999996</v>
      </c>
      <c r="M271">
        <v>15884.434842999999</v>
      </c>
      <c r="N271" t="s">
        <v>406</v>
      </c>
      <c r="O271" t="s">
        <v>389</v>
      </c>
      <c r="P271">
        <v>1</v>
      </c>
      <c r="Q271">
        <v>0</v>
      </c>
      <c r="R271">
        <v>0</v>
      </c>
      <c r="S271">
        <v>1</v>
      </c>
      <c r="T271">
        <v>1</v>
      </c>
      <c r="U271">
        <v>100</v>
      </c>
      <c r="V271">
        <v>0.55000000000000004</v>
      </c>
      <c r="W271">
        <v>0.73</v>
      </c>
      <c r="X271">
        <v>0.95718748235553297</v>
      </c>
    </row>
    <row r="272" spans="1:24" x14ac:dyDescent="0.2">
      <c r="A272" t="s">
        <v>729</v>
      </c>
      <c r="B272" t="s">
        <v>381</v>
      </c>
      <c r="C272" t="s">
        <v>730</v>
      </c>
      <c r="D272">
        <v>1</v>
      </c>
      <c r="E272">
        <v>0</v>
      </c>
      <c r="F272">
        <v>0</v>
      </c>
      <c r="G272">
        <v>0</v>
      </c>
      <c r="H272">
        <v>1</v>
      </c>
      <c r="I272" t="s">
        <v>368</v>
      </c>
      <c r="J272">
        <v>0</v>
      </c>
      <c r="K272">
        <v>0</v>
      </c>
      <c r="L272">
        <v>0</v>
      </c>
      <c r="M272">
        <v>0</v>
      </c>
      <c r="N272" t="s">
        <v>439</v>
      </c>
      <c r="O272" t="s">
        <v>389</v>
      </c>
      <c r="P272">
        <v>1</v>
      </c>
      <c r="Q272">
        <v>0</v>
      </c>
      <c r="R272">
        <v>0</v>
      </c>
      <c r="S272">
        <v>1</v>
      </c>
      <c r="T272">
        <v>1</v>
      </c>
      <c r="U272">
        <v>100</v>
      </c>
      <c r="V272">
        <v>0.55000000000000004</v>
      </c>
      <c r="W272">
        <v>0.73</v>
      </c>
      <c r="X272">
        <v>0.95718748235553297</v>
      </c>
    </row>
    <row r="273" spans="1:24" x14ac:dyDescent="0.2">
      <c r="A273" t="s">
        <v>731</v>
      </c>
      <c r="B273" t="s">
        <v>379</v>
      </c>
      <c r="C273" t="s">
        <v>408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103016.284331626</v>
      </c>
      <c r="K273">
        <v>5188534.4197750902</v>
      </c>
      <c r="L273">
        <v>2358279.7296860898</v>
      </c>
      <c r="M273">
        <v>7546814.1494611902</v>
      </c>
      <c r="N273">
        <v>0</v>
      </c>
      <c r="O273">
        <v>0</v>
      </c>
      <c r="P273">
        <v>23</v>
      </c>
      <c r="Q273">
        <v>0</v>
      </c>
      <c r="R273">
        <v>0</v>
      </c>
      <c r="S273">
        <v>1</v>
      </c>
      <c r="T273">
        <v>1</v>
      </c>
      <c r="U273">
        <v>100</v>
      </c>
      <c r="V273">
        <v>0.55000000000000004</v>
      </c>
      <c r="W273">
        <v>0.73</v>
      </c>
      <c r="X273">
        <v>0.95718748235553297</v>
      </c>
    </row>
    <row r="274" spans="1:24" x14ac:dyDescent="0.2">
      <c r="A274" t="s">
        <v>732</v>
      </c>
      <c r="B274" t="s">
        <v>408</v>
      </c>
      <c r="C274" t="s">
        <v>410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94343.624446757807</v>
      </c>
      <c r="K274">
        <v>4744023.3663693704</v>
      </c>
      <c r="L274">
        <v>1678112.5499618601</v>
      </c>
      <c r="M274">
        <v>6422135.9163312297</v>
      </c>
      <c r="N274">
        <v>0</v>
      </c>
      <c r="O274">
        <v>0</v>
      </c>
      <c r="P274">
        <v>10</v>
      </c>
      <c r="Q274">
        <v>0</v>
      </c>
      <c r="R274">
        <v>0</v>
      </c>
      <c r="S274">
        <v>1</v>
      </c>
      <c r="T274">
        <v>1</v>
      </c>
      <c r="U274">
        <v>100</v>
      </c>
      <c r="V274">
        <v>0.55000000000000004</v>
      </c>
      <c r="W274">
        <v>0.73</v>
      </c>
      <c r="X274">
        <v>0.95718748235553297</v>
      </c>
    </row>
    <row r="275" spans="1:24" x14ac:dyDescent="0.2">
      <c r="A275" t="s">
        <v>733</v>
      </c>
      <c r="B275" t="s">
        <v>410</v>
      </c>
      <c r="C275" t="s">
        <v>383</v>
      </c>
      <c r="D275">
        <v>1</v>
      </c>
      <c r="E275">
        <v>0</v>
      </c>
      <c r="F275">
        <v>0</v>
      </c>
      <c r="G275">
        <v>0</v>
      </c>
      <c r="H275">
        <v>83300</v>
      </c>
      <c r="I275" t="s">
        <v>384</v>
      </c>
      <c r="J275">
        <v>47213.328004218703</v>
      </c>
      <c r="K275">
        <v>2454755.1976406202</v>
      </c>
      <c r="L275">
        <v>283076.00946937501</v>
      </c>
      <c r="M275">
        <v>2737831.2071099998</v>
      </c>
      <c r="N275" t="s">
        <v>383</v>
      </c>
      <c r="O275" t="s">
        <v>385</v>
      </c>
      <c r="P275">
        <v>1</v>
      </c>
      <c r="Q275">
        <v>0</v>
      </c>
      <c r="R275">
        <v>0</v>
      </c>
      <c r="S275">
        <v>1</v>
      </c>
      <c r="T275">
        <v>1</v>
      </c>
      <c r="U275">
        <v>100</v>
      </c>
      <c r="V275">
        <v>0.55000000000000004</v>
      </c>
      <c r="W275">
        <v>0.73</v>
      </c>
      <c r="X275">
        <v>0.95718748235553297</v>
      </c>
    </row>
    <row r="276" spans="1:24" x14ac:dyDescent="0.2">
      <c r="A276" t="s">
        <v>734</v>
      </c>
      <c r="B276" t="s">
        <v>410</v>
      </c>
      <c r="C276" t="s">
        <v>387</v>
      </c>
      <c r="D276">
        <v>1</v>
      </c>
      <c r="E276">
        <v>0</v>
      </c>
      <c r="F276">
        <v>0</v>
      </c>
      <c r="G276">
        <v>0</v>
      </c>
      <c r="H276">
        <v>500</v>
      </c>
      <c r="I276" t="s">
        <v>388</v>
      </c>
      <c r="J276">
        <v>13443.205359375001</v>
      </c>
      <c r="K276">
        <v>696398.77157812496</v>
      </c>
      <c r="L276">
        <v>596262.11787750002</v>
      </c>
      <c r="M276">
        <v>1292660.88945562</v>
      </c>
      <c r="N276" t="s">
        <v>387</v>
      </c>
      <c r="O276" t="s">
        <v>389</v>
      </c>
      <c r="P276">
        <v>1</v>
      </c>
      <c r="Q276">
        <v>0</v>
      </c>
      <c r="R276">
        <v>0</v>
      </c>
      <c r="S276">
        <v>1</v>
      </c>
      <c r="T276">
        <v>1</v>
      </c>
      <c r="U276">
        <v>100</v>
      </c>
      <c r="V276">
        <v>0.55000000000000004</v>
      </c>
      <c r="W276">
        <v>0.73</v>
      </c>
      <c r="X276">
        <v>0.95718748235553297</v>
      </c>
    </row>
    <row r="277" spans="1:24" x14ac:dyDescent="0.2">
      <c r="A277" t="s">
        <v>735</v>
      </c>
      <c r="B277" t="s">
        <v>410</v>
      </c>
      <c r="C277" t="s">
        <v>391</v>
      </c>
      <c r="D277">
        <v>1</v>
      </c>
      <c r="E277">
        <v>0</v>
      </c>
      <c r="F277">
        <v>0</v>
      </c>
      <c r="G277">
        <v>0</v>
      </c>
      <c r="H277">
        <v>5000</v>
      </c>
      <c r="I277" t="s">
        <v>371</v>
      </c>
      <c r="J277">
        <v>16606.312506093702</v>
      </c>
      <c r="K277">
        <v>728085.32104687497</v>
      </c>
      <c r="L277">
        <v>478560.94209374901</v>
      </c>
      <c r="M277">
        <v>1206646.26314062</v>
      </c>
      <c r="N277" t="s">
        <v>392</v>
      </c>
      <c r="O277" t="s">
        <v>393</v>
      </c>
      <c r="P277">
        <v>1</v>
      </c>
      <c r="Q277">
        <v>0</v>
      </c>
      <c r="R277">
        <v>0</v>
      </c>
      <c r="S277">
        <v>1</v>
      </c>
      <c r="T277">
        <v>1</v>
      </c>
      <c r="U277">
        <v>100</v>
      </c>
      <c r="V277">
        <v>0.55000000000000004</v>
      </c>
      <c r="W277">
        <v>0.73</v>
      </c>
      <c r="X277">
        <v>0.95718748235553297</v>
      </c>
    </row>
    <row r="278" spans="1:24" x14ac:dyDescent="0.2">
      <c r="A278" t="s">
        <v>736</v>
      </c>
      <c r="B278" t="s">
        <v>410</v>
      </c>
      <c r="C278" t="s">
        <v>395</v>
      </c>
      <c r="D278">
        <v>1</v>
      </c>
      <c r="E278">
        <v>0</v>
      </c>
      <c r="F278">
        <v>0</v>
      </c>
      <c r="G278">
        <v>0</v>
      </c>
      <c r="H278">
        <v>50</v>
      </c>
      <c r="I278" t="s">
        <v>388</v>
      </c>
      <c r="J278">
        <v>12059.345986875</v>
      </c>
      <c r="K278">
        <v>638917.19821874995</v>
      </c>
      <c r="L278">
        <v>277240.123407187</v>
      </c>
      <c r="M278">
        <v>916157.32162593701</v>
      </c>
      <c r="N278" t="s">
        <v>395</v>
      </c>
      <c r="O278" t="s">
        <v>393</v>
      </c>
      <c r="P278">
        <v>1</v>
      </c>
      <c r="Q278">
        <v>0</v>
      </c>
      <c r="R278">
        <v>0</v>
      </c>
      <c r="S278">
        <v>1</v>
      </c>
      <c r="T278">
        <v>1</v>
      </c>
      <c r="U278">
        <v>100</v>
      </c>
      <c r="V278">
        <v>0.55000000000000004</v>
      </c>
      <c r="W278">
        <v>0.73</v>
      </c>
      <c r="X278">
        <v>0.95718748235553297</v>
      </c>
    </row>
    <row r="279" spans="1:24" x14ac:dyDescent="0.2">
      <c r="A279" t="s">
        <v>737</v>
      </c>
      <c r="B279" t="s">
        <v>410</v>
      </c>
      <c r="C279" t="s">
        <v>509</v>
      </c>
      <c r="D279">
        <v>1</v>
      </c>
      <c r="E279">
        <v>0</v>
      </c>
      <c r="F279">
        <v>0</v>
      </c>
      <c r="G279">
        <v>0</v>
      </c>
      <c r="H279">
        <v>19000</v>
      </c>
      <c r="I279" t="s">
        <v>384</v>
      </c>
      <c r="J279">
        <v>300.49517865468698</v>
      </c>
      <c r="K279">
        <v>13176.019503281201</v>
      </c>
      <c r="L279">
        <v>2002.8465700593699</v>
      </c>
      <c r="M279">
        <v>15178.8660733406</v>
      </c>
      <c r="N279" t="s">
        <v>462</v>
      </c>
      <c r="O279" t="s">
        <v>393</v>
      </c>
      <c r="P279">
        <v>1</v>
      </c>
      <c r="Q279">
        <v>0</v>
      </c>
      <c r="R279">
        <v>0</v>
      </c>
      <c r="S279">
        <v>1</v>
      </c>
      <c r="T279">
        <v>1</v>
      </c>
      <c r="U279">
        <v>100</v>
      </c>
      <c r="V279">
        <v>0.55000000000000004</v>
      </c>
      <c r="W279">
        <v>0.73</v>
      </c>
      <c r="X279">
        <v>0.95718748235553297</v>
      </c>
    </row>
    <row r="280" spans="1:24" x14ac:dyDescent="0.2">
      <c r="A280" t="s">
        <v>738</v>
      </c>
      <c r="B280" t="s">
        <v>410</v>
      </c>
      <c r="C280" t="s">
        <v>397</v>
      </c>
      <c r="D280">
        <v>1</v>
      </c>
      <c r="E280">
        <v>0</v>
      </c>
      <c r="F280">
        <v>0</v>
      </c>
      <c r="G280">
        <v>0</v>
      </c>
      <c r="H280">
        <v>18000</v>
      </c>
      <c r="I280" t="s">
        <v>384</v>
      </c>
      <c r="J280">
        <v>284.67964294687499</v>
      </c>
      <c r="K280">
        <v>11598.3945464062</v>
      </c>
      <c r="L280">
        <v>5692.3007783156199</v>
      </c>
      <c r="M280">
        <v>17290.695324721801</v>
      </c>
      <c r="N280" t="s">
        <v>398</v>
      </c>
      <c r="O280" t="s">
        <v>393</v>
      </c>
      <c r="P280">
        <v>1</v>
      </c>
      <c r="Q280">
        <v>0</v>
      </c>
      <c r="R280">
        <v>0</v>
      </c>
      <c r="S280">
        <v>1</v>
      </c>
      <c r="T280">
        <v>1</v>
      </c>
      <c r="U280">
        <v>100</v>
      </c>
      <c r="V280">
        <v>0.55000000000000004</v>
      </c>
      <c r="W280">
        <v>0.73</v>
      </c>
      <c r="X280">
        <v>0.95718748235553297</v>
      </c>
    </row>
    <row r="281" spans="1:24" x14ac:dyDescent="0.2">
      <c r="A281" t="s">
        <v>739</v>
      </c>
      <c r="B281" t="s">
        <v>410</v>
      </c>
      <c r="C281" t="s">
        <v>418</v>
      </c>
      <c r="D281">
        <v>1</v>
      </c>
      <c r="E281">
        <v>0</v>
      </c>
      <c r="F281">
        <v>0</v>
      </c>
      <c r="G281">
        <v>0</v>
      </c>
      <c r="H281">
        <v>44000</v>
      </c>
      <c r="I281" t="s">
        <v>384</v>
      </c>
      <c r="J281">
        <v>3479.4178577812499</v>
      </c>
      <c r="K281">
        <v>152550.63089062399</v>
      </c>
      <c r="L281">
        <v>11595.4275130312</v>
      </c>
      <c r="M281">
        <v>164146.058403656</v>
      </c>
      <c r="N281" t="s">
        <v>398</v>
      </c>
      <c r="O281" t="s">
        <v>393</v>
      </c>
      <c r="P281">
        <v>1</v>
      </c>
      <c r="Q281">
        <v>0</v>
      </c>
      <c r="R281">
        <v>0</v>
      </c>
      <c r="S281">
        <v>1</v>
      </c>
      <c r="T281">
        <v>1</v>
      </c>
      <c r="U281">
        <v>100</v>
      </c>
      <c r="V281">
        <v>0.55000000000000004</v>
      </c>
      <c r="W281">
        <v>0.73</v>
      </c>
      <c r="X281">
        <v>0.95718748235553297</v>
      </c>
    </row>
    <row r="282" spans="1:24" x14ac:dyDescent="0.2">
      <c r="A282" t="s">
        <v>740</v>
      </c>
      <c r="B282" t="s">
        <v>410</v>
      </c>
      <c r="C282" t="s">
        <v>403</v>
      </c>
      <c r="D282">
        <v>1</v>
      </c>
      <c r="E282">
        <v>0</v>
      </c>
      <c r="F282">
        <v>0</v>
      </c>
      <c r="G282">
        <v>0</v>
      </c>
      <c r="H282">
        <v>7000</v>
      </c>
      <c r="I282" t="s">
        <v>384</v>
      </c>
      <c r="J282">
        <v>830.31562504687497</v>
      </c>
      <c r="K282">
        <v>42993.5350607812</v>
      </c>
      <c r="L282">
        <v>22751.634285843698</v>
      </c>
      <c r="M282">
        <v>65745.169346625</v>
      </c>
      <c r="N282" t="s">
        <v>383</v>
      </c>
      <c r="O282" t="s">
        <v>385</v>
      </c>
      <c r="P282">
        <v>1</v>
      </c>
      <c r="Q282">
        <v>0</v>
      </c>
      <c r="R282">
        <v>0</v>
      </c>
      <c r="S282">
        <v>1</v>
      </c>
      <c r="T282">
        <v>1</v>
      </c>
      <c r="U282">
        <v>100</v>
      </c>
      <c r="V282">
        <v>0.55000000000000004</v>
      </c>
      <c r="W282">
        <v>0.73</v>
      </c>
      <c r="X282">
        <v>0.95718748235553297</v>
      </c>
    </row>
    <row r="283" spans="1:24" x14ac:dyDescent="0.2">
      <c r="A283" t="s">
        <v>741</v>
      </c>
      <c r="B283" t="s">
        <v>410</v>
      </c>
      <c r="C283" t="s">
        <v>445</v>
      </c>
      <c r="D283">
        <v>1</v>
      </c>
      <c r="E283">
        <v>0</v>
      </c>
      <c r="F283">
        <v>0</v>
      </c>
      <c r="G283">
        <v>0</v>
      </c>
      <c r="H283">
        <v>1</v>
      </c>
      <c r="I283" t="s">
        <v>368</v>
      </c>
      <c r="J283">
        <v>126.524285765625</v>
      </c>
      <c r="K283">
        <v>5548.2978839062498</v>
      </c>
      <c r="L283">
        <v>931.14796679999995</v>
      </c>
      <c r="M283">
        <v>6479.44585070625</v>
      </c>
      <c r="N283" t="s">
        <v>398</v>
      </c>
      <c r="O283" t="s">
        <v>393</v>
      </c>
      <c r="P283">
        <v>1</v>
      </c>
      <c r="Q283">
        <v>0</v>
      </c>
      <c r="R283">
        <v>0</v>
      </c>
      <c r="S283">
        <v>1</v>
      </c>
      <c r="T283">
        <v>1</v>
      </c>
      <c r="U283">
        <v>100</v>
      </c>
      <c r="V283">
        <v>0.55000000000000004</v>
      </c>
      <c r="W283">
        <v>0.73</v>
      </c>
      <c r="X283">
        <v>0.95718748235553297</v>
      </c>
    </row>
    <row r="284" spans="1:24" x14ac:dyDescent="0.2">
      <c r="A284" t="s">
        <v>742</v>
      </c>
      <c r="B284" t="s">
        <v>408</v>
      </c>
      <c r="C284" t="s">
        <v>447</v>
      </c>
      <c r="D284">
        <v>0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6326.2142873531202</v>
      </c>
      <c r="K284">
        <v>326718.04993265599</v>
      </c>
      <c r="L284">
        <v>611545.67395893706</v>
      </c>
      <c r="M284">
        <v>938263.72389159305</v>
      </c>
      <c r="N284">
        <v>0</v>
      </c>
      <c r="O284">
        <v>0</v>
      </c>
      <c r="P284">
        <v>6</v>
      </c>
      <c r="Q284">
        <v>0</v>
      </c>
      <c r="R284">
        <v>0</v>
      </c>
      <c r="S284">
        <v>1</v>
      </c>
      <c r="T284">
        <v>1</v>
      </c>
      <c r="U284">
        <v>100</v>
      </c>
      <c r="V284">
        <v>0.55000000000000004</v>
      </c>
      <c r="W284">
        <v>0.73</v>
      </c>
      <c r="X284">
        <v>0.95718748235553297</v>
      </c>
    </row>
    <row r="285" spans="1:24" x14ac:dyDescent="0.2">
      <c r="A285" t="s">
        <v>743</v>
      </c>
      <c r="B285" t="s">
        <v>447</v>
      </c>
      <c r="C285" t="s">
        <v>449</v>
      </c>
      <c r="D285">
        <v>1</v>
      </c>
      <c r="E285">
        <v>0</v>
      </c>
      <c r="F285">
        <v>0</v>
      </c>
      <c r="G285">
        <v>0</v>
      </c>
      <c r="H285">
        <v>160</v>
      </c>
      <c r="I285" t="s">
        <v>388</v>
      </c>
      <c r="J285">
        <v>4428.3500012812501</v>
      </c>
      <c r="K285">
        <v>228701.76377812499</v>
      </c>
      <c r="L285">
        <v>447901.657470937</v>
      </c>
      <c r="M285">
        <v>676603.42124906206</v>
      </c>
      <c r="N285" t="s">
        <v>449</v>
      </c>
      <c r="O285" t="s">
        <v>450</v>
      </c>
      <c r="P285">
        <v>1</v>
      </c>
      <c r="Q285">
        <v>0</v>
      </c>
      <c r="R285">
        <v>0</v>
      </c>
      <c r="S285">
        <v>1</v>
      </c>
      <c r="T285">
        <v>1</v>
      </c>
      <c r="U285">
        <v>100</v>
      </c>
      <c r="V285">
        <v>0.55000000000000004</v>
      </c>
      <c r="W285">
        <v>0.73</v>
      </c>
      <c r="X285">
        <v>0.95718748235553297</v>
      </c>
    </row>
    <row r="286" spans="1:24" x14ac:dyDescent="0.2">
      <c r="A286" t="s">
        <v>744</v>
      </c>
      <c r="B286" t="s">
        <v>447</v>
      </c>
      <c r="C286" t="s">
        <v>452</v>
      </c>
      <c r="D286">
        <v>1</v>
      </c>
      <c r="E286">
        <v>0</v>
      </c>
      <c r="F286">
        <v>0</v>
      </c>
      <c r="G286">
        <v>0</v>
      </c>
      <c r="H286">
        <v>20</v>
      </c>
      <c r="I286" t="s">
        <v>388</v>
      </c>
      <c r="J286">
        <v>1075.45642875</v>
      </c>
      <c r="K286">
        <v>55542.852543749999</v>
      </c>
      <c r="L286">
        <v>92442.389687812494</v>
      </c>
      <c r="M286">
        <v>147985.24223156201</v>
      </c>
      <c r="N286" t="s">
        <v>449</v>
      </c>
      <c r="O286" t="s">
        <v>450</v>
      </c>
      <c r="P286">
        <v>1</v>
      </c>
      <c r="Q286">
        <v>0</v>
      </c>
      <c r="R286">
        <v>0</v>
      </c>
      <c r="S286">
        <v>1</v>
      </c>
      <c r="T286">
        <v>1</v>
      </c>
      <c r="U286">
        <v>100</v>
      </c>
      <c r="V286">
        <v>0.55000000000000004</v>
      </c>
      <c r="W286">
        <v>0.73</v>
      </c>
      <c r="X286">
        <v>0.95718748235553297</v>
      </c>
    </row>
    <row r="287" spans="1:24" x14ac:dyDescent="0.2">
      <c r="A287" t="s">
        <v>745</v>
      </c>
      <c r="B287" t="s">
        <v>447</v>
      </c>
      <c r="C287" t="s">
        <v>454</v>
      </c>
      <c r="D287">
        <v>1</v>
      </c>
      <c r="E287">
        <v>0</v>
      </c>
      <c r="F287">
        <v>0</v>
      </c>
      <c r="G287">
        <v>0</v>
      </c>
      <c r="H287">
        <v>1400</v>
      </c>
      <c r="I287" t="s">
        <v>384</v>
      </c>
      <c r="J287">
        <v>276.77187506718701</v>
      </c>
      <c r="K287">
        <v>14294.2958245312</v>
      </c>
      <c r="L287">
        <v>13650.9805728749</v>
      </c>
      <c r="M287">
        <v>27945.2763974062</v>
      </c>
      <c r="N287" t="s">
        <v>406</v>
      </c>
      <c r="O287" t="s">
        <v>450</v>
      </c>
      <c r="P287">
        <v>1</v>
      </c>
      <c r="Q287">
        <v>0</v>
      </c>
      <c r="R287">
        <v>0</v>
      </c>
      <c r="S287">
        <v>1</v>
      </c>
      <c r="T287">
        <v>1</v>
      </c>
      <c r="U287">
        <v>100</v>
      </c>
      <c r="V287">
        <v>0.55000000000000004</v>
      </c>
      <c r="W287">
        <v>0.73</v>
      </c>
      <c r="X287">
        <v>0.95718748235553297</v>
      </c>
    </row>
    <row r="288" spans="1:24" x14ac:dyDescent="0.2">
      <c r="A288" t="s">
        <v>746</v>
      </c>
      <c r="B288" t="s">
        <v>447</v>
      </c>
      <c r="C288" t="s">
        <v>456</v>
      </c>
      <c r="D288">
        <v>0</v>
      </c>
      <c r="E288">
        <v>0</v>
      </c>
      <c r="F288">
        <v>0</v>
      </c>
      <c r="G288">
        <v>0</v>
      </c>
      <c r="H288">
        <v>165</v>
      </c>
      <c r="I288" t="s">
        <v>401</v>
      </c>
      <c r="J288">
        <v>104.38253574375</v>
      </c>
      <c r="K288">
        <v>5390.8521820312499</v>
      </c>
      <c r="L288">
        <v>19677.520342687501</v>
      </c>
      <c r="M288">
        <v>25068.372524718699</v>
      </c>
      <c r="N288" t="s">
        <v>449</v>
      </c>
      <c r="O288" t="s">
        <v>450</v>
      </c>
      <c r="P288">
        <v>1</v>
      </c>
      <c r="Q288">
        <v>0</v>
      </c>
      <c r="R288">
        <v>0</v>
      </c>
      <c r="S288">
        <v>1</v>
      </c>
      <c r="T288">
        <v>1</v>
      </c>
      <c r="U288">
        <v>100</v>
      </c>
      <c r="V288">
        <v>0.55000000000000004</v>
      </c>
      <c r="W288">
        <v>0.73</v>
      </c>
      <c r="X288">
        <v>0.95718748235553297</v>
      </c>
    </row>
    <row r="289" spans="1:24" x14ac:dyDescent="0.2">
      <c r="A289" t="s">
        <v>747</v>
      </c>
      <c r="B289" t="s">
        <v>447</v>
      </c>
      <c r="C289" t="s">
        <v>458</v>
      </c>
      <c r="D289">
        <v>0</v>
      </c>
      <c r="E289">
        <v>0</v>
      </c>
      <c r="F289">
        <v>0</v>
      </c>
      <c r="G289">
        <v>0</v>
      </c>
      <c r="H289">
        <v>930</v>
      </c>
      <c r="I289" t="s">
        <v>459</v>
      </c>
      <c r="J289">
        <v>441.25344651093701</v>
      </c>
      <c r="K289">
        <v>22788.285604218701</v>
      </c>
      <c r="L289">
        <v>37873.125884624998</v>
      </c>
      <c r="M289">
        <v>60661.411488843703</v>
      </c>
      <c r="N289" t="s">
        <v>398</v>
      </c>
      <c r="O289" t="s">
        <v>450</v>
      </c>
      <c r="P289">
        <v>1</v>
      </c>
      <c r="Q289">
        <v>0</v>
      </c>
      <c r="R289">
        <v>0</v>
      </c>
      <c r="S289">
        <v>1</v>
      </c>
      <c r="T289">
        <v>1</v>
      </c>
      <c r="U289">
        <v>100</v>
      </c>
      <c r="V289">
        <v>0.55000000000000004</v>
      </c>
      <c r="W289">
        <v>0.73</v>
      </c>
      <c r="X289">
        <v>0.95718748235553297</v>
      </c>
    </row>
    <row r="290" spans="1:24" x14ac:dyDescent="0.2">
      <c r="A290" t="s">
        <v>748</v>
      </c>
      <c r="B290" t="s">
        <v>408</v>
      </c>
      <c r="C290" t="s">
        <v>544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534.77598107999995</v>
      </c>
      <c r="K290">
        <v>31411.218239500002</v>
      </c>
      <c r="L290">
        <v>33919.5536088999</v>
      </c>
      <c r="M290">
        <v>65330.7718484</v>
      </c>
      <c r="N290">
        <v>0</v>
      </c>
      <c r="O290">
        <v>0</v>
      </c>
      <c r="P290">
        <v>2</v>
      </c>
      <c r="Q290">
        <v>0</v>
      </c>
      <c r="R290">
        <v>0</v>
      </c>
      <c r="S290">
        <v>1</v>
      </c>
      <c r="T290">
        <v>1</v>
      </c>
      <c r="U290">
        <v>100</v>
      </c>
      <c r="V290">
        <v>0.55000000000000004</v>
      </c>
      <c r="W290">
        <v>0.73</v>
      </c>
      <c r="X290">
        <v>0.95718748235553297</v>
      </c>
    </row>
    <row r="291" spans="1:24" x14ac:dyDescent="0.2">
      <c r="A291" t="s">
        <v>749</v>
      </c>
      <c r="B291" t="s">
        <v>544</v>
      </c>
      <c r="C291" t="s">
        <v>546</v>
      </c>
      <c r="D291">
        <v>0</v>
      </c>
      <c r="E291">
        <v>0</v>
      </c>
      <c r="F291">
        <v>0</v>
      </c>
      <c r="G291">
        <v>0</v>
      </c>
      <c r="H291">
        <v>9050</v>
      </c>
      <c r="I291" t="s">
        <v>384</v>
      </c>
      <c r="J291">
        <v>534.77598107999995</v>
      </c>
      <c r="K291">
        <v>31411.218239500002</v>
      </c>
      <c r="L291">
        <v>33919.5536088999</v>
      </c>
      <c r="M291">
        <v>65330.7718484</v>
      </c>
      <c r="N291" t="s">
        <v>398</v>
      </c>
      <c r="O291" t="s">
        <v>385</v>
      </c>
      <c r="P291">
        <v>1</v>
      </c>
      <c r="Q291">
        <v>0</v>
      </c>
      <c r="R291">
        <v>0</v>
      </c>
      <c r="S291">
        <v>1</v>
      </c>
      <c r="T291">
        <v>1</v>
      </c>
      <c r="U291">
        <v>100</v>
      </c>
      <c r="V291">
        <v>0.55000000000000004</v>
      </c>
      <c r="W291">
        <v>0.73</v>
      </c>
      <c r="X291">
        <v>0.95718748235553297</v>
      </c>
    </row>
    <row r="292" spans="1:24" x14ac:dyDescent="0.2">
      <c r="A292" t="s">
        <v>750</v>
      </c>
      <c r="B292" t="s">
        <v>408</v>
      </c>
      <c r="C292" t="s">
        <v>554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241.186919685937</v>
      </c>
      <c r="K292">
        <v>12771.167039812501</v>
      </c>
      <c r="L292">
        <v>22366.876917740599</v>
      </c>
      <c r="M292">
        <v>35138.043957553098</v>
      </c>
      <c r="N292">
        <v>0</v>
      </c>
      <c r="O292">
        <v>0</v>
      </c>
      <c r="P292">
        <v>3</v>
      </c>
      <c r="Q292">
        <v>0</v>
      </c>
      <c r="R292">
        <v>0</v>
      </c>
      <c r="S292">
        <v>1</v>
      </c>
      <c r="T292">
        <v>1</v>
      </c>
      <c r="U292">
        <v>100</v>
      </c>
      <c r="V292">
        <v>0.55000000000000004</v>
      </c>
      <c r="W292">
        <v>0.73</v>
      </c>
      <c r="X292">
        <v>0.95718748235553297</v>
      </c>
    </row>
    <row r="293" spans="1:24" x14ac:dyDescent="0.2">
      <c r="A293" t="s">
        <v>751</v>
      </c>
      <c r="B293" t="s">
        <v>554</v>
      </c>
      <c r="C293" t="s">
        <v>556</v>
      </c>
      <c r="D293">
        <v>0</v>
      </c>
      <c r="E293">
        <v>0</v>
      </c>
      <c r="F293">
        <v>0</v>
      </c>
      <c r="G293">
        <v>0</v>
      </c>
      <c r="H293">
        <v>400</v>
      </c>
      <c r="I293" t="s">
        <v>384</v>
      </c>
      <c r="J293">
        <v>158.15535718125</v>
      </c>
      <c r="K293">
        <v>8242.4251232812494</v>
      </c>
      <c r="L293">
        <v>16866.076381968702</v>
      </c>
      <c r="M293">
        <v>25108.501505249998</v>
      </c>
      <c r="N293" t="s">
        <v>398</v>
      </c>
      <c r="O293" t="s">
        <v>389</v>
      </c>
      <c r="P293">
        <v>1</v>
      </c>
      <c r="Q293">
        <v>0</v>
      </c>
      <c r="R293">
        <v>0</v>
      </c>
      <c r="S293">
        <v>1</v>
      </c>
      <c r="T293">
        <v>1</v>
      </c>
      <c r="U293">
        <v>100</v>
      </c>
      <c r="V293">
        <v>0.55000000000000004</v>
      </c>
      <c r="W293">
        <v>0.73</v>
      </c>
      <c r="X293">
        <v>0.95718748235553297</v>
      </c>
    </row>
    <row r="294" spans="1:24" x14ac:dyDescent="0.2">
      <c r="A294" t="s">
        <v>752</v>
      </c>
      <c r="B294" t="s">
        <v>554</v>
      </c>
      <c r="C294" t="s">
        <v>558</v>
      </c>
      <c r="D294">
        <v>0</v>
      </c>
      <c r="E294">
        <v>0</v>
      </c>
      <c r="F294">
        <v>0</v>
      </c>
      <c r="G294">
        <v>0</v>
      </c>
      <c r="H294">
        <v>150</v>
      </c>
      <c r="I294" t="s">
        <v>384</v>
      </c>
      <c r="J294">
        <v>83.0315625046875</v>
      </c>
      <c r="K294">
        <v>4528.7419165312504</v>
      </c>
      <c r="L294">
        <v>5500.8005357718703</v>
      </c>
      <c r="M294">
        <v>10029.5424523031</v>
      </c>
      <c r="N294" t="s">
        <v>398</v>
      </c>
      <c r="O294" t="s">
        <v>385</v>
      </c>
      <c r="P294">
        <v>1</v>
      </c>
      <c r="Q294">
        <v>0</v>
      </c>
      <c r="R294">
        <v>0</v>
      </c>
      <c r="S294">
        <v>1</v>
      </c>
      <c r="T294">
        <v>1</v>
      </c>
      <c r="U294">
        <v>100</v>
      </c>
      <c r="V294">
        <v>0.55000000000000004</v>
      </c>
      <c r="W294">
        <v>0.73</v>
      </c>
      <c r="X294">
        <v>0.95718748235553297</v>
      </c>
    </row>
    <row r="295" spans="1:24" x14ac:dyDescent="0.2">
      <c r="A295" t="s">
        <v>753</v>
      </c>
      <c r="B295" t="s">
        <v>408</v>
      </c>
      <c r="C295" t="s">
        <v>461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1570.4826967500001</v>
      </c>
      <c r="K295">
        <v>73610.618193749993</v>
      </c>
      <c r="L295">
        <v>12335.0752386562</v>
      </c>
      <c r="M295">
        <v>85945.693432406202</v>
      </c>
      <c r="N295" t="s">
        <v>462</v>
      </c>
      <c r="O295" t="s">
        <v>463</v>
      </c>
      <c r="P295">
        <v>1</v>
      </c>
      <c r="Q295">
        <v>0</v>
      </c>
      <c r="R295">
        <v>0</v>
      </c>
      <c r="S295">
        <v>1</v>
      </c>
      <c r="T295">
        <v>1</v>
      </c>
      <c r="U295">
        <v>100</v>
      </c>
      <c r="V295">
        <v>0.55000000000000004</v>
      </c>
      <c r="W295">
        <v>0.73</v>
      </c>
      <c r="X295">
        <v>0.95718748235553297</v>
      </c>
    </row>
    <row r="296" spans="1:24" x14ac:dyDescent="0.2">
      <c r="A296" t="s">
        <v>754</v>
      </c>
      <c r="B296" t="s">
        <v>718</v>
      </c>
      <c r="C296" t="s">
        <v>467</v>
      </c>
      <c r="D296">
        <v>0</v>
      </c>
      <c r="E296">
        <v>0</v>
      </c>
      <c r="F296">
        <v>0</v>
      </c>
      <c r="G296">
        <v>1600211.12883193</v>
      </c>
      <c r="H296">
        <v>0</v>
      </c>
      <c r="I296">
        <v>0</v>
      </c>
      <c r="J296">
        <v>16501.958283013399</v>
      </c>
      <c r="K296">
        <v>904439.78248072497</v>
      </c>
      <c r="L296">
        <v>336661.29802204599</v>
      </c>
      <c r="M296">
        <v>2841312.2093346999</v>
      </c>
      <c r="N296">
        <v>0</v>
      </c>
      <c r="O296">
        <v>0</v>
      </c>
      <c r="P296">
        <v>16</v>
      </c>
      <c r="Q296">
        <v>0</v>
      </c>
      <c r="R296">
        <v>0</v>
      </c>
      <c r="S296">
        <v>1</v>
      </c>
      <c r="T296">
        <v>1</v>
      </c>
      <c r="U296">
        <v>100</v>
      </c>
      <c r="V296">
        <v>0.55000000000000004</v>
      </c>
      <c r="W296">
        <v>0.73</v>
      </c>
      <c r="X296">
        <v>0.95718748235553297</v>
      </c>
    </row>
    <row r="297" spans="1:24" x14ac:dyDescent="0.2">
      <c r="A297" t="s">
        <v>755</v>
      </c>
      <c r="B297" t="s">
        <v>467</v>
      </c>
      <c r="C297" t="s">
        <v>469</v>
      </c>
      <c r="D297">
        <v>0</v>
      </c>
      <c r="E297">
        <v>0</v>
      </c>
      <c r="F297">
        <v>0</v>
      </c>
      <c r="G297">
        <v>6740.8959445114297</v>
      </c>
      <c r="H297">
        <v>0</v>
      </c>
      <c r="I297">
        <v>0</v>
      </c>
      <c r="J297">
        <v>3360.8013401015601</v>
      </c>
      <c r="K297">
        <v>181785.486474281</v>
      </c>
      <c r="L297">
        <v>102864.02769273</v>
      </c>
      <c r="M297">
        <v>291390.410111523</v>
      </c>
      <c r="N297">
        <v>0</v>
      </c>
      <c r="O297">
        <v>0</v>
      </c>
      <c r="P297">
        <v>5</v>
      </c>
      <c r="Q297">
        <v>0</v>
      </c>
      <c r="R297">
        <v>0</v>
      </c>
      <c r="S297">
        <v>1</v>
      </c>
      <c r="T297">
        <v>1</v>
      </c>
      <c r="U297">
        <v>100</v>
      </c>
      <c r="V297">
        <v>0.55000000000000004</v>
      </c>
      <c r="W297">
        <v>0.73</v>
      </c>
      <c r="X297">
        <v>0.95718748235553297</v>
      </c>
    </row>
    <row r="298" spans="1:24" x14ac:dyDescent="0.2">
      <c r="A298" t="s">
        <v>756</v>
      </c>
      <c r="B298" t="s">
        <v>469</v>
      </c>
      <c r="C298" t="s">
        <v>471</v>
      </c>
      <c r="D298">
        <v>0</v>
      </c>
      <c r="E298">
        <v>0</v>
      </c>
      <c r="F298">
        <v>0</v>
      </c>
      <c r="G298">
        <v>0</v>
      </c>
      <c r="H298">
        <v>1</v>
      </c>
      <c r="I298" t="s">
        <v>368</v>
      </c>
      <c r="J298">
        <v>1423.39821473437</v>
      </c>
      <c r="K298">
        <v>76935.161840625005</v>
      </c>
      <c r="L298">
        <v>45683.253235781202</v>
      </c>
      <c r="M298">
        <v>122618.415076406</v>
      </c>
      <c r="N298" t="s">
        <v>474</v>
      </c>
      <c r="O298" t="s">
        <v>475</v>
      </c>
      <c r="P298">
        <v>1</v>
      </c>
      <c r="Q298">
        <v>0</v>
      </c>
      <c r="R298">
        <v>0</v>
      </c>
      <c r="S298">
        <v>1</v>
      </c>
      <c r="T298">
        <v>1</v>
      </c>
      <c r="U298">
        <v>100</v>
      </c>
      <c r="V298">
        <v>0.55000000000000004</v>
      </c>
      <c r="W298">
        <v>0.73</v>
      </c>
      <c r="X298">
        <v>0.95718748235553297</v>
      </c>
    </row>
    <row r="299" spans="1:24" x14ac:dyDescent="0.2">
      <c r="A299" t="s">
        <v>757</v>
      </c>
      <c r="B299" t="s">
        <v>469</v>
      </c>
      <c r="C299" t="s">
        <v>473</v>
      </c>
      <c r="D299">
        <v>0</v>
      </c>
      <c r="E299">
        <v>0</v>
      </c>
      <c r="F299">
        <v>0</v>
      </c>
      <c r="G299">
        <v>0</v>
      </c>
      <c r="H299">
        <v>1</v>
      </c>
      <c r="I299" t="s">
        <v>368</v>
      </c>
      <c r="J299">
        <v>1739.70892889062</v>
      </c>
      <c r="K299">
        <v>94035.365015624993</v>
      </c>
      <c r="L299">
        <v>54819.5557071562</v>
      </c>
      <c r="M299">
        <v>148854.92072278101</v>
      </c>
      <c r="N299" t="s">
        <v>474</v>
      </c>
      <c r="O299" t="s">
        <v>475</v>
      </c>
      <c r="P299">
        <v>1</v>
      </c>
      <c r="Q299">
        <v>0</v>
      </c>
      <c r="R299">
        <v>0</v>
      </c>
      <c r="S299">
        <v>1</v>
      </c>
      <c r="T299">
        <v>1</v>
      </c>
      <c r="U299">
        <v>100</v>
      </c>
      <c r="V299">
        <v>0.55000000000000004</v>
      </c>
      <c r="W299">
        <v>0.73</v>
      </c>
      <c r="X299">
        <v>0.95718748235553297</v>
      </c>
    </row>
    <row r="300" spans="1:24" x14ac:dyDescent="0.2">
      <c r="A300" t="s">
        <v>758</v>
      </c>
      <c r="B300" t="s">
        <v>469</v>
      </c>
      <c r="C300" t="s">
        <v>631</v>
      </c>
      <c r="D300">
        <v>0</v>
      </c>
      <c r="E300">
        <v>2</v>
      </c>
      <c r="F300" t="s">
        <v>401</v>
      </c>
      <c r="G300">
        <v>6740.8959445114297</v>
      </c>
      <c r="H300">
        <v>1</v>
      </c>
      <c r="I300" t="s">
        <v>368</v>
      </c>
      <c r="J300">
        <v>79.077678590624998</v>
      </c>
      <c r="K300">
        <v>4403.6961313125003</v>
      </c>
      <c r="L300">
        <v>442.73450494968699</v>
      </c>
      <c r="M300">
        <v>11587.326580773601</v>
      </c>
      <c r="N300" t="s">
        <v>567</v>
      </c>
      <c r="O300" t="s">
        <v>475</v>
      </c>
      <c r="P300">
        <v>1</v>
      </c>
      <c r="Q300">
        <v>0</v>
      </c>
      <c r="R300">
        <v>0</v>
      </c>
      <c r="S300">
        <v>1</v>
      </c>
      <c r="T300">
        <v>1</v>
      </c>
      <c r="U300">
        <v>100</v>
      </c>
      <c r="V300">
        <v>0.55000000000000004</v>
      </c>
      <c r="W300">
        <v>0.73</v>
      </c>
      <c r="X300">
        <v>0.95718748235553297</v>
      </c>
    </row>
    <row r="301" spans="1:24" x14ac:dyDescent="0.2">
      <c r="A301" t="s">
        <v>759</v>
      </c>
      <c r="B301" t="s">
        <v>469</v>
      </c>
      <c r="C301" t="s">
        <v>569</v>
      </c>
      <c r="D301">
        <v>0</v>
      </c>
      <c r="E301">
        <v>0</v>
      </c>
      <c r="F301">
        <v>0</v>
      </c>
      <c r="G301">
        <v>0</v>
      </c>
      <c r="H301">
        <v>1</v>
      </c>
      <c r="I301" t="s">
        <v>368</v>
      </c>
      <c r="J301">
        <v>118.616517885937</v>
      </c>
      <c r="K301">
        <v>6411.2634867187498</v>
      </c>
      <c r="L301">
        <v>1918.48424484375</v>
      </c>
      <c r="M301">
        <v>8329.7477315625001</v>
      </c>
      <c r="N301" t="s">
        <v>474</v>
      </c>
      <c r="O301" t="s">
        <v>475</v>
      </c>
      <c r="P301">
        <v>1</v>
      </c>
      <c r="Q301">
        <v>0</v>
      </c>
      <c r="R301">
        <v>0</v>
      </c>
      <c r="S301">
        <v>1</v>
      </c>
      <c r="T301">
        <v>1</v>
      </c>
      <c r="U301">
        <v>100</v>
      </c>
      <c r="V301">
        <v>0.55000000000000004</v>
      </c>
      <c r="W301">
        <v>0.73</v>
      </c>
      <c r="X301">
        <v>0.95718748235553297</v>
      </c>
    </row>
    <row r="302" spans="1:24" x14ac:dyDescent="0.2">
      <c r="A302" t="s">
        <v>760</v>
      </c>
      <c r="B302" t="s">
        <v>467</v>
      </c>
      <c r="C302" t="s">
        <v>477</v>
      </c>
      <c r="D302">
        <v>0</v>
      </c>
      <c r="E302">
        <v>0</v>
      </c>
      <c r="F302">
        <v>0</v>
      </c>
      <c r="G302">
        <v>139910.011749823</v>
      </c>
      <c r="H302">
        <v>0</v>
      </c>
      <c r="I302">
        <v>0</v>
      </c>
      <c r="J302">
        <v>9292.54055636267</v>
      </c>
      <c r="K302">
        <v>513644.29258361098</v>
      </c>
      <c r="L302">
        <v>152519.31617507499</v>
      </c>
      <c r="M302">
        <v>806073.62050851004</v>
      </c>
      <c r="N302">
        <v>0</v>
      </c>
      <c r="O302">
        <v>0</v>
      </c>
      <c r="P302">
        <v>6</v>
      </c>
      <c r="Q302">
        <v>0</v>
      </c>
      <c r="R302">
        <v>0</v>
      </c>
      <c r="S302">
        <v>1</v>
      </c>
      <c r="T302">
        <v>1</v>
      </c>
      <c r="U302">
        <v>100</v>
      </c>
      <c r="V302">
        <v>0.55000000000000004</v>
      </c>
      <c r="W302">
        <v>0.73</v>
      </c>
      <c r="X302">
        <v>0.95718748235553297</v>
      </c>
    </row>
    <row r="303" spans="1:24" x14ac:dyDescent="0.2">
      <c r="A303" t="s">
        <v>761</v>
      </c>
      <c r="B303" t="s">
        <v>477</v>
      </c>
      <c r="C303" t="s">
        <v>479</v>
      </c>
      <c r="D303">
        <v>0</v>
      </c>
      <c r="E303">
        <v>0</v>
      </c>
      <c r="F303">
        <v>0</v>
      </c>
      <c r="G303">
        <v>25813.333593781401</v>
      </c>
      <c r="H303">
        <v>0</v>
      </c>
      <c r="I303">
        <v>0</v>
      </c>
      <c r="J303">
        <v>165.31375609193501</v>
      </c>
      <c r="K303">
        <v>8972.9810199295898</v>
      </c>
      <c r="L303">
        <v>901.249926800813</v>
      </c>
      <c r="M303">
        <v>35687.564540511798</v>
      </c>
      <c r="N303">
        <v>0</v>
      </c>
      <c r="O303">
        <v>0</v>
      </c>
      <c r="P303">
        <v>1</v>
      </c>
      <c r="Q303">
        <v>0</v>
      </c>
      <c r="R303">
        <v>0</v>
      </c>
      <c r="S303">
        <v>1</v>
      </c>
      <c r="T303">
        <v>1</v>
      </c>
      <c r="U303">
        <v>100</v>
      </c>
      <c r="V303">
        <v>0.55000000000000004</v>
      </c>
      <c r="W303">
        <v>0.73</v>
      </c>
      <c r="X303">
        <v>0.95718748235553297</v>
      </c>
    </row>
    <row r="304" spans="1:24" x14ac:dyDescent="0.2">
      <c r="A304" t="s">
        <v>762</v>
      </c>
      <c r="B304" t="s">
        <v>477</v>
      </c>
      <c r="C304" t="s">
        <v>573</v>
      </c>
      <c r="D304">
        <v>0</v>
      </c>
      <c r="E304">
        <v>0</v>
      </c>
      <c r="F304">
        <v>0</v>
      </c>
      <c r="G304">
        <v>14784.726671070501</v>
      </c>
      <c r="H304">
        <v>0</v>
      </c>
      <c r="I304">
        <v>0</v>
      </c>
      <c r="J304">
        <v>127.16442775026999</v>
      </c>
      <c r="K304">
        <v>6853.5786681828304</v>
      </c>
      <c r="L304">
        <v>687.94469333219899</v>
      </c>
      <c r="M304">
        <v>22326.2500325855</v>
      </c>
      <c r="N304">
        <v>0</v>
      </c>
      <c r="O304">
        <v>0</v>
      </c>
      <c r="P304">
        <v>1</v>
      </c>
      <c r="Q304">
        <v>0</v>
      </c>
      <c r="R304">
        <v>0</v>
      </c>
      <c r="S304">
        <v>1</v>
      </c>
      <c r="T304">
        <v>1</v>
      </c>
      <c r="U304">
        <v>100</v>
      </c>
      <c r="V304">
        <v>0.55000000000000004</v>
      </c>
      <c r="W304">
        <v>0.73</v>
      </c>
      <c r="X304">
        <v>0.95718748235553297</v>
      </c>
    </row>
    <row r="305" spans="1:24" x14ac:dyDescent="0.2">
      <c r="A305" t="s">
        <v>763</v>
      </c>
      <c r="B305" t="s">
        <v>477</v>
      </c>
      <c r="C305" t="s">
        <v>488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8491.4046615193802</v>
      </c>
      <c r="K305">
        <v>470359.05944321997</v>
      </c>
      <c r="L305">
        <v>149057.88976791501</v>
      </c>
      <c r="M305">
        <v>619416.94921113597</v>
      </c>
      <c r="N305">
        <v>0</v>
      </c>
      <c r="O305">
        <v>0</v>
      </c>
      <c r="P305">
        <v>1</v>
      </c>
      <c r="Q305">
        <v>0</v>
      </c>
      <c r="R305">
        <v>0</v>
      </c>
      <c r="S305">
        <v>1</v>
      </c>
      <c r="T305">
        <v>1</v>
      </c>
      <c r="U305">
        <v>100</v>
      </c>
      <c r="V305">
        <v>0.55000000000000004</v>
      </c>
      <c r="W305">
        <v>0.73</v>
      </c>
      <c r="X305">
        <v>0.95718748235553297</v>
      </c>
    </row>
    <row r="306" spans="1:24" x14ac:dyDescent="0.2">
      <c r="A306" t="s">
        <v>764</v>
      </c>
      <c r="B306" t="s">
        <v>477</v>
      </c>
      <c r="C306" t="s">
        <v>481</v>
      </c>
      <c r="D306">
        <v>0</v>
      </c>
      <c r="E306">
        <v>0</v>
      </c>
      <c r="F306">
        <v>0</v>
      </c>
      <c r="G306">
        <v>36976.347128234003</v>
      </c>
      <c r="H306">
        <v>0</v>
      </c>
      <c r="I306">
        <v>0</v>
      </c>
      <c r="J306">
        <v>190.746641625406</v>
      </c>
      <c r="K306">
        <v>10276.146082315299</v>
      </c>
      <c r="L306">
        <v>1021.8360881280501</v>
      </c>
      <c r="M306">
        <v>48274.329298677403</v>
      </c>
      <c r="N306">
        <v>0</v>
      </c>
      <c r="O306">
        <v>0</v>
      </c>
      <c r="P306">
        <v>1</v>
      </c>
      <c r="Q306">
        <v>0</v>
      </c>
      <c r="R306">
        <v>0</v>
      </c>
      <c r="S306">
        <v>1</v>
      </c>
      <c r="T306">
        <v>1</v>
      </c>
      <c r="U306">
        <v>100</v>
      </c>
      <c r="V306">
        <v>0.55000000000000004</v>
      </c>
      <c r="W306">
        <v>0.73</v>
      </c>
      <c r="X306">
        <v>0.95718748235553297</v>
      </c>
    </row>
    <row r="307" spans="1:24" x14ac:dyDescent="0.2">
      <c r="A307" t="s">
        <v>765</v>
      </c>
      <c r="B307" t="s">
        <v>477</v>
      </c>
      <c r="C307" t="s">
        <v>491</v>
      </c>
      <c r="D307">
        <v>0</v>
      </c>
      <c r="E307">
        <v>1</v>
      </c>
      <c r="F307" t="s">
        <v>368</v>
      </c>
      <c r="G307">
        <v>62335.604356737298</v>
      </c>
      <c r="H307">
        <v>1</v>
      </c>
      <c r="I307" t="s">
        <v>368</v>
      </c>
      <c r="J307">
        <v>317.91106937567599</v>
      </c>
      <c r="K307">
        <v>17182.527369963202</v>
      </c>
      <c r="L307">
        <v>850.39569889932795</v>
      </c>
      <c r="M307">
        <v>80368.527425599794</v>
      </c>
      <c r="N307" t="s">
        <v>492</v>
      </c>
      <c r="O307" t="s">
        <v>493</v>
      </c>
      <c r="P307">
        <v>1</v>
      </c>
      <c r="Q307">
        <v>0</v>
      </c>
      <c r="R307">
        <v>0</v>
      </c>
      <c r="S307">
        <v>1</v>
      </c>
      <c r="T307">
        <v>1</v>
      </c>
      <c r="U307">
        <v>100</v>
      </c>
      <c r="V307">
        <v>0.55000000000000004</v>
      </c>
      <c r="W307">
        <v>0.73</v>
      </c>
      <c r="X307">
        <v>0.95718748235553297</v>
      </c>
    </row>
    <row r="308" spans="1:24" x14ac:dyDescent="0.2">
      <c r="A308" t="s">
        <v>766</v>
      </c>
      <c r="B308" t="s">
        <v>467</v>
      </c>
      <c r="C308" t="s">
        <v>644</v>
      </c>
      <c r="D308">
        <v>0</v>
      </c>
      <c r="E308">
        <v>0</v>
      </c>
      <c r="F308">
        <v>0</v>
      </c>
      <c r="G308">
        <v>1453560.22113759</v>
      </c>
      <c r="H308">
        <v>0</v>
      </c>
      <c r="I308">
        <v>0</v>
      </c>
      <c r="J308">
        <v>1080.8976358773</v>
      </c>
      <c r="K308">
        <v>58232.901793144803</v>
      </c>
      <c r="L308">
        <v>5839.1569229899796</v>
      </c>
      <c r="M308">
        <v>1517632.27985373</v>
      </c>
      <c r="N308">
        <v>0</v>
      </c>
      <c r="O308">
        <v>0</v>
      </c>
      <c r="P308">
        <v>3</v>
      </c>
      <c r="Q308">
        <v>0</v>
      </c>
      <c r="R308">
        <v>0</v>
      </c>
      <c r="S308">
        <v>1</v>
      </c>
      <c r="T308">
        <v>1</v>
      </c>
      <c r="U308">
        <v>100</v>
      </c>
      <c r="V308">
        <v>0.55000000000000004</v>
      </c>
      <c r="W308">
        <v>0.73</v>
      </c>
      <c r="X308">
        <v>0.95718748235553297</v>
      </c>
    </row>
    <row r="309" spans="1:24" x14ac:dyDescent="0.2">
      <c r="A309" t="s">
        <v>767</v>
      </c>
      <c r="B309" t="s">
        <v>644</v>
      </c>
      <c r="C309" t="s">
        <v>486</v>
      </c>
      <c r="D309">
        <v>1</v>
      </c>
      <c r="E309">
        <v>0</v>
      </c>
      <c r="F309">
        <v>0</v>
      </c>
      <c r="G309">
        <v>1438513.94647193</v>
      </c>
      <c r="H309">
        <v>0</v>
      </c>
      <c r="I309">
        <v>0</v>
      </c>
      <c r="J309">
        <v>953.73320812703003</v>
      </c>
      <c r="K309">
        <v>51380.7304323059</v>
      </c>
      <c r="L309">
        <v>5157.4662726595998</v>
      </c>
      <c r="M309">
        <v>1495052.14317689</v>
      </c>
      <c r="N309">
        <v>0</v>
      </c>
      <c r="O309">
        <v>0</v>
      </c>
      <c r="P309">
        <v>1</v>
      </c>
      <c r="Q309">
        <v>0</v>
      </c>
      <c r="R309">
        <v>0</v>
      </c>
      <c r="S309">
        <v>1</v>
      </c>
      <c r="T309">
        <v>1</v>
      </c>
      <c r="U309">
        <v>100</v>
      </c>
      <c r="V309">
        <v>0.55000000000000004</v>
      </c>
      <c r="W309">
        <v>0.73</v>
      </c>
      <c r="X309">
        <v>0.95718748235553297</v>
      </c>
    </row>
    <row r="310" spans="1:24" x14ac:dyDescent="0.2">
      <c r="A310" t="s">
        <v>768</v>
      </c>
      <c r="B310" t="s">
        <v>644</v>
      </c>
      <c r="C310" t="s">
        <v>481</v>
      </c>
      <c r="D310">
        <v>1</v>
      </c>
      <c r="E310">
        <v>0</v>
      </c>
      <c r="F310">
        <v>0</v>
      </c>
      <c r="G310">
        <v>15046.274665667201</v>
      </c>
      <c r="H310">
        <v>0</v>
      </c>
      <c r="I310">
        <v>0</v>
      </c>
      <c r="J310">
        <v>127.16442775026999</v>
      </c>
      <c r="K310">
        <v>6852.17136083888</v>
      </c>
      <c r="L310">
        <v>681.69065033037805</v>
      </c>
      <c r="M310">
        <v>22580.136676836501</v>
      </c>
      <c r="N310">
        <v>0</v>
      </c>
      <c r="O310">
        <v>0</v>
      </c>
      <c r="P310">
        <v>1</v>
      </c>
      <c r="Q310">
        <v>0</v>
      </c>
      <c r="R310">
        <v>0</v>
      </c>
      <c r="S310">
        <v>1</v>
      </c>
      <c r="T310">
        <v>1</v>
      </c>
      <c r="U310">
        <v>100</v>
      </c>
      <c r="V310">
        <v>0.55000000000000004</v>
      </c>
      <c r="W310">
        <v>0.73</v>
      </c>
      <c r="X310">
        <v>0.95718748235553297</v>
      </c>
    </row>
    <row r="311" spans="1:24" x14ac:dyDescent="0.2">
      <c r="A311" t="s">
        <v>769</v>
      </c>
      <c r="B311" t="s">
        <v>467</v>
      </c>
      <c r="C311" t="s">
        <v>495</v>
      </c>
      <c r="D311">
        <v>1</v>
      </c>
      <c r="E311">
        <v>0</v>
      </c>
      <c r="F311">
        <v>0</v>
      </c>
      <c r="G311">
        <v>0</v>
      </c>
      <c r="H311">
        <v>1</v>
      </c>
      <c r="I311" t="s">
        <v>368</v>
      </c>
      <c r="J311">
        <v>2767.7187506718701</v>
      </c>
      <c r="K311">
        <v>150777.10162968701</v>
      </c>
      <c r="L311">
        <v>75438.797231250006</v>
      </c>
      <c r="M311">
        <v>226215.89886093701</v>
      </c>
      <c r="N311" t="s">
        <v>495</v>
      </c>
      <c r="O311" t="s">
        <v>493</v>
      </c>
      <c r="P311">
        <v>1</v>
      </c>
      <c r="Q311">
        <v>0</v>
      </c>
      <c r="R311">
        <v>0</v>
      </c>
      <c r="S311">
        <v>1</v>
      </c>
      <c r="T311">
        <v>1</v>
      </c>
      <c r="U311">
        <v>100</v>
      </c>
      <c r="V311">
        <v>0.55000000000000004</v>
      </c>
      <c r="W311">
        <v>0.73</v>
      </c>
      <c r="X311">
        <v>0.95718748235553297</v>
      </c>
    </row>
    <row r="312" spans="1:24" x14ac:dyDescent="0.2">
      <c r="A312" t="s">
        <v>770</v>
      </c>
      <c r="B312" t="s">
        <v>771</v>
      </c>
      <c r="C312" t="s">
        <v>771</v>
      </c>
      <c r="D312">
        <v>0</v>
      </c>
      <c r="E312">
        <v>0</v>
      </c>
      <c r="F312">
        <v>0</v>
      </c>
      <c r="G312">
        <v>3585402.8213688</v>
      </c>
      <c r="H312">
        <v>0</v>
      </c>
      <c r="I312">
        <v>0</v>
      </c>
      <c r="J312">
        <v>386607.06048726302</v>
      </c>
      <c r="K312">
        <v>19640716.313769698</v>
      </c>
      <c r="L312">
        <v>10070360.9971043</v>
      </c>
      <c r="M312">
        <v>33296480.132242799</v>
      </c>
      <c r="N312">
        <v>0</v>
      </c>
      <c r="O312">
        <v>0</v>
      </c>
      <c r="P312">
        <v>276</v>
      </c>
      <c r="Q312">
        <v>0</v>
      </c>
      <c r="R312">
        <v>0</v>
      </c>
      <c r="S312">
        <v>1</v>
      </c>
      <c r="T312">
        <v>1</v>
      </c>
      <c r="U312">
        <v>100</v>
      </c>
      <c r="V312">
        <v>0.55000000000000004</v>
      </c>
      <c r="W312">
        <v>0.73</v>
      </c>
      <c r="X312">
        <v>0.95718748235553297</v>
      </c>
    </row>
    <row r="313" spans="1:24" x14ac:dyDescent="0.2">
      <c r="A313" t="s">
        <v>772</v>
      </c>
      <c r="B313" t="s">
        <v>773</v>
      </c>
      <c r="C313" t="s">
        <v>773</v>
      </c>
      <c r="D313">
        <v>0</v>
      </c>
      <c r="E313">
        <v>0</v>
      </c>
      <c r="F313">
        <v>0</v>
      </c>
      <c r="G313">
        <v>1699900.2420999501</v>
      </c>
      <c r="H313">
        <v>0</v>
      </c>
      <c r="I313">
        <v>0</v>
      </c>
      <c r="J313">
        <v>43996.352514841499</v>
      </c>
      <c r="K313">
        <v>2306052.7233589599</v>
      </c>
      <c r="L313">
        <v>1064556.1250604801</v>
      </c>
      <c r="M313">
        <v>5070509.0905194003</v>
      </c>
      <c r="N313">
        <v>0</v>
      </c>
      <c r="O313">
        <v>0</v>
      </c>
      <c r="P313">
        <v>61</v>
      </c>
      <c r="Q313">
        <v>0</v>
      </c>
      <c r="R313">
        <v>0</v>
      </c>
      <c r="S313">
        <v>1</v>
      </c>
      <c r="T313">
        <v>1</v>
      </c>
      <c r="U313">
        <v>100</v>
      </c>
      <c r="V313">
        <v>0.55000000000000004</v>
      </c>
      <c r="W313">
        <v>0.73</v>
      </c>
      <c r="X313">
        <v>0.95718748235553297</v>
      </c>
    </row>
    <row r="314" spans="1:24" x14ac:dyDescent="0.2">
      <c r="A314" t="s">
        <v>774</v>
      </c>
      <c r="B314" t="s">
        <v>773</v>
      </c>
      <c r="C314" t="s">
        <v>379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34023.115682186501</v>
      </c>
      <c r="K314">
        <v>1754081.6755377301</v>
      </c>
      <c r="L314">
        <v>945490.91806301498</v>
      </c>
      <c r="M314">
        <v>2699572.5936007402</v>
      </c>
      <c r="N314">
        <v>0</v>
      </c>
      <c r="O314">
        <v>0</v>
      </c>
      <c r="P314">
        <v>45</v>
      </c>
      <c r="Q314">
        <v>0</v>
      </c>
      <c r="R314">
        <v>0</v>
      </c>
      <c r="S314">
        <v>1</v>
      </c>
      <c r="T314">
        <v>1</v>
      </c>
      <c r="U314">
        <v>100</v>
      </c>
      <c r="V314">
        <v>0.55000000000000004</v>
      </c>
      <c r="W314">
        <v>0.73</v>
      </c>
      <c r="X314">
        <v>0.95718748235553297</v>
      </c>
    </row>
    <row r="315" spans="1:24" x14ac:dyDescent="0.2">
      <c r="A315" t="s">
        <v>775</v>
      </c>
      <c r="B315" t="s">
        <v>379</v>
      </c>
      <c r="C315" t="s">
        <v>381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2895.3542884764502</v>
      </c>
      <c r="K315">
        <v>148225.85421320601</v>
      </c>
      <c r="L315">
        <v>113143.25144383</v>
      </c>
      <c r="M315">
        <v>261369.105657037</v>
      </c>
      <c r="N315">
        <v>0</v>
      </c>
      <c r="O315">
        <v>0</v>
      </c>
      <c r="P315">
        <v>9</v>
      </c>
      <c r="Q315">
        <v>0</v>
      </c>
      <c r="R315">
        <v>0</v>
      </c>
      <c r="S315">
        <v>1</v>
      </c>
      <c r="T315">
        <v>1</v>
      </c>
      <c r="U315">
        <v>100</v>
      </c>
      <c r="V315">
        <v>0.55000000000000004</v>
      </c>
      <c r="W315">
        <v>0.73</v>
      </c>
      <c r="X315">
        <v>0.95718748235553297</v>
      </c>
    </row>
    <row r="316" spans="1:24" x14ac:dyDescent="0.2">
      <c r="A316" t="s">
        <v>776</v>
      </c>
      <c r="B316" t="s">
        <v>381</v>
      </c>
      <c r="C316" t="s">
        <v>383</v>
      </c>
      <c r="D316">
        <v>1</v>
      </c>
      <c r="E316">
        <v>0</v>
      </c>
      <c r="F316">
        <v>0</v>
      </c>
      <c r="G316">
        <v>0</v>
      </c>
      <c r="H316">
        <v>4300</v>
      </c>
      <c r="I316" t="s">
        <v>384</v>
      </c>
      <c r="J316">
        <v>606.89529310317403</v>
      </c>
      <c r="K316">
        <v>32028.181291216901</v>
      </c>
      <c r="L316">
        <v>4295.3082897957602</v>
      </c>
      <c r="M316">
        <v>36323.489581012698</v>
      </c>
      <c r="N316" t="s">
        <v>383</v>
      </c>
      <c r="O316" t="s">
        <v>385</v>
      </c>
      <c r="P316">
        <v>1</v>
      </c>
      <c r="Q316">
        <v>0</v>
      </c>
      <c r="R316">
        <v>0</v>
      </c>
      <c r="S316">
        <v>1</v>
      </c>
      <c r="T316">
        <v>1</v>
      </c>
      <c r="U316">
        <v>100</v>
      </c>
      <c r="V316">
        <v>0.55000000000000004</v>
      </c>
      <c r="W316">
        <v>0.73</v>
      </c>
      <c r="X316">
        <v>0.95718748235553297</v>
      </c>
    </row>
    <row r="317" spans="1:24" x14ac:dyDescent="0.2">
      <c r="A317" t="s">
        <v>777</v>
      </c>
      <c r="B317" t="s">
        <v>381</v>
      </c>
      <c r="C317" t="s">
        <v>387</v>
      </c>
      <c r="D317">
        <v>1</v>
      </c>
      <c r="E317">
        <v>0</v>
      </c>
      <c r="F317">
        <v>0</v>
      </c>
      <c r="G317">
        <v>0</v>
      </c>
      <c r="H317">
        <v>170</v>
      </c>
      <c r="I317" t="s">
        <v>388</v>
      </c>
      <c r="J317">
        <v>891.18843693756605</v>
      </c>
      <c r="K317">
        <v>47051.190298677197</v>
      </c>
      <c r="L317">
        <v>57632.730321989402</v>
      </c>
      <c r="M317">
        <v>104683.920620666</v>
      </c>
      <c r="N317" t="s">
        <v>387</v>
      </c>
      <c r="O317" t="s">
        <v>389</v>
      </c>
      <c r="P317">
        <v>1</v>
      </c>
      <c r="Q317">
        <v>0</v>
      </c>
      <c r="R317">
        <v>0</v>
      </c>
      <c r="S317">
        <v>1</v>
      </c>
      <c r="T317">
        <v>1</v>
      </c>
      <c r="U317">
        <v>100</v>
      </c>
      <c r="V317">
        <v>0.55000000000000004</v>
      </c>
      <c r="W317">
        <v>0.73</v>
      </c>
      <c r="X317">
        <v>0.95718748235553297</v>
      </c>
    </row>
    <row r="318" spans="1:24" x14ac:dyDescent="0.2">
      <c r="A318" t="s">
        <v>778</v>
      </c>
      <c r="B318" t="s">
        <v>381</v>
      </c>
      <c r="C318" t="s">
        <v>391</v>
      </c>
      <c r="D318">
        <v>1</v>
      </c>
      <c r="E318">
        <v>0</v>
      </c>
      <c r="F318">
        <v>0</v>
      </c>
      <c r="G318">
        <v>0</v>
      </c>
      <c r="H318">
        <v>1050</v>
      </c>
      <c r="I318" t="s">
        <v>371</v>
      </c>
      <c r="J318">
        <v>508.098384915873</v>
      </c>
      <c r="K318">
        <v>22704.099047142801</v>
      </c>
      <c r="L318">
        <v>28570.243097111099</v>
      </c>
      <c r="M318">
        <v>51274.342144253897</v>
      </c>
      <c r="N318" t="s">
        <v>392</v>
      </c>
      <c r="O318" t="s">
        <v>393</v>
      </c>
      <c r="P318">
        <v>1</v>
      </c>
      <c r="Q318">
        <v>0</v>
      </c>
      <c r="R318">
        <v>0</v>
      </c>
      <c r="S318">
        <v>1</v>
      </c>
      <c r="T318">
        <v>1</v>
      </c>
      <c r="U318">
        <v>100</v>
      </c>
      <c r="V318">
        <v>0.55000000000000004</v>
      </c>
      <c r="W318">
        <v>0.73</v>
      </c>
      <c r="X318">
        <v>0.95718748235553297</v>
      </c>
    </row>
    <row r="319" spans="1:24" x14ac:dyDescent="0.2">
      <c r="A319" t="s">
        <v>779</v>
      </c>
      <c r="B319" t="s">
        <v>381</v>
      </c>
      <c r="C319" t="s">
        <v>395</v>
      </c>
      <c r="D319">
        <v>1</v>
      </c>
      <c r="E319">
        <v>0</v>
      </c>
      <c r="F319">
        <v>0</v>
      </c>
      <c r="G319">
        <v>0</v>
      </c>
      <c r="H319">
        <v>9</v>
      </c>
      <c r="I319" t="s">
        <v>388</v>
      </c>
      <c r="J319">
        <v>553.464312063492</v>
      </c>
      <c r="K319">
        <v>29885.382959259201</v>
      </c>
      <c r="L319">
        <v>14186.7085853915</v>
      </c>
      <c r="M319">
        <v>44072.091544650699</v>
      </c>
      <c r="N319" t="s">
        <v>395</v>
      </c>
      <c r="O319" t="s">
        <v>393</v>
      </c>
      <c r="P319">
        <v>1</v>
      </c>
      <c r="Q319">
        <v>0</v>
      </c>
      <c r="R319">
        <v>0</v>
      </c>
      <c r="S319">
        <v>1</v>
      </c>
      <c r="T319">
        <v>1</v>
      </c>
      <c r="U319">
        <v>100</v>
      </c>
      <c r="V319">
        <v>0.55000000000000004</v>
      </c>
      <c r="W319">
        <v>0.73</v>
      </c>
      <c r="X319">
        <v>0.95718748235553297</v>
      </c>
    </row>
    <row r="320" spans="1:24" x14ac:dyDescent="0.2">
      <c r="A320" t="s">
        <v>780</v>
      </c>
      <c r="B320" t="s">
        <v>381</v>
      </c>
      <c r="C320" t="s">
        <v>509</v>
      </c>
      <c r="D320">
        <v>1</v>
      </c>
      <c r="E320">
        <v>0</v>
      </c>
      <c r="F320">
        <v>0</v>
      </c>
      <c r="G320">
        <v>0</v>
      </c>
      <c r="H320">
        <v>12000</v>
      </c>
      <c r="I320" t="s">
        <v>384</v>
      </c>
      <c r="J320">
        <v>48.390322368200998</v>
      </c>
      <c r="K320">
        <v>2162.4362705291001</v>
      </c>
      <c r="L320">
        <v>359.60720570169298</v>
      </c>
      <c r="M320">
        <v>2522.04347623079</v>
      </c>
      <c r="N320" t="s">
        <v>462</v>
      </c>
      <c r="O320" t="s">
        <v>393</v>
      </c>
      <c r="P320">
        <v>1</v>
      </c>
      <c r="Q320">
        <v>0</v>
      </c>
      <c r="R320">
        <v>0</v>
      </c>
      <c r="S320">
        <v>1</v>
      </c>
      <c r="T320">
        <v>1</v>
      </c>
      <c r="U320">
        <v>100</v>
      </c>
      <c r="V320">
        <v>0.55000000000000004</v>
      </c>
      <c r="W320">
        <v>0.73</v>
      </c>
      <c r="X320">
        <v>0.95718748235553297</v>
      </c>
    </row>
    <row r="321" spans="1:24" x14ac:dyDescent="0.2">
      <c r="A321" t="s">
        <v>781</v>
      </c>
      <c r="B321" t="s">
        <v>381</v>
      </c>
      <c r="C321" t="s">
        <v>397</v>
      </c>
      <c r="D321">
        <v>1</v>
      </c>
      <c r="E321">
        <v>0</v>
      </c>
      <c r="F321">
        <v>0</v>
      </c>
      <c r="G321">
        <v>0</v>
      </c>
      <c r="H321">
        <v>17000</v>
      </c>
      <c r="I321" t="s">
        <v>384</v>
      </c>
      <c r="J321">
        <v>68.552956689206297</v>
      </c>
      <c r="K321">
        <v>2846.53271623809</v>
      </c>
      <c r="L321">
        <v>1528.33062382857</v>
      </c>
      <c r="M321">
        <v>4374.8633400666604</v>
      </c>
      <c r="N321" t="s">
        <v>398</v>
      </c>
      <c r="O321" t="s">
        <v>393</v>
      </c>
      <c r="P321">
        <v>1</v>
      </c>
      <c r="Q321">
        <v>0</v>
      </c>
      <c r="R321">
        <v>0</v>
      </c>
      <c r="S321">
        <v>1</v>
      </c>
      <c r="T321">
        <v>1</v>
      </c>
      <c r="U321">
        <v>100</v>
      </c>
      <c r="V321">
        <v>0.55000000000000004</v>
      </c>
      <c r="W321">
        <v>0.73</v>
      </c>
      <c r="X321">
        <v>0.95718748235553297</v>
      </c>
    </row>
    <row r="322" spans="1:24" x14ac:dyDescent="0.2">
      <c r="A322" t="s">
        <v>782</v>
      </c>
      <c r="B322" t="s">
        <v>381</v>
      </c>
      <c r="C322" t="s">
        <v>403</v>
      </c>
      <c r="D322">
        <v>1</v>
      </c>
      <c r="E322">
        <v>0</v>
      </c>
      <c r="F322">
        <v>0</v>
      </c>
      <c r="G322">
        <v>0</v>
      </c>
      <c r="H322">
        <v>2700</v>
      </c>
      <c r="I322" t="s">
        <v>384</v>
      </c>
      <c r="J322">
        <v>81.658668998412693</v>
      </c>
      <c r="K322">
        <v>4309.1058066454998</v>
      </c>
      <c r="L322">
        <v>2494.7749898031698</v>
      </c>
      <c r="M322">
        <v>6803.8807964486696</v>
      </c>
      <c r="N322" t="s">
        <v>383</v>
      </c>
      <c r="O322" t="s">
        <v>385</v>
      </c>
      <c r="P322">
        <v>1</v>
      </c>
      <c r="Q322">
        <v>0</v>
      </c>
      <c r="R322">
        <v>0</v>
      </c>
      <c r="S322">
        <v>1</v>
      </c>
      <c r="T322">
        <v>1</v>
      </c>
      <c r="U322">
        <v>100</v>
      </c>
      <c r="V322">
        <v>0.55000000000000004</v>
      </c>
      <c r="W322">
        <v>0.73</v>
      </c>
      <c r="X322">
        <v>0.95718748235553297</v>
      </c>
    </row>
    <row r="323" spans="1:24" x14ac:dyDescent="0.2">
      <c r="A323" t="s">
        <v>783</v>
      </c>
      <c r="B323" t="s">
        <v>381</v>
      </c>
      <c r="C323" t="s">
        <v>405</v>
      </c>
      <c r="D323">
        <v>1</v>
      </c>
      <c r="E323">
        <v>0</v>
      </c>
      <c r="F323">
        <v>0</v>
      </c>
      <c r="G323">
        <v>0</v>
      </c>
      <c r="H323">
        <v>34000</v>
      </c>
      <c r="I323" t="s">
        <v>384</v>
      </c>
      <c r="J323">
        <v>137.105913400529</v>
      </c>
      <c r="K323">
        <v>7238.9258234973504</v>
      </c>
      <c r="L323">
        <v>4075.5483302095199</v>
      </c>
      <c r="M323">
        <v>11314.4741537068</v>
      </c>
      <c r="N323" t="s">
        <v>406</v>
      </c>
      <c r="O323" t="s">
        <v>389</v>
      </c>
      <c r="P323">
        <v>1</v>
      </c>
      <c r="Q323">
        <v>0</v>
      </c>
      <c r="R323">
        <v>0</v>
      </c>
      <c r="S323">
        <v>1</v>
      </c>
      <c r="T323">
        <v>1</v>
      </c>
      <c r="U323">
        <v>100</v>
      </c>
      <c r="V323">
        <v>0.55000000000000004</v>
      </c>
      <c r="W323">
        <v>0.73</v>
      </c>
      <c r="X323">
        <v>0.95718748235553297</v>
      </c>
    </row>
    <row r="324" spans="1:24" x14ac:dyDescent="0.2">
      <c r="A324" t="s">
        <v>784</v>
      </c>
      <c r="B324" t="s">
        <v>379</v>
      </c>
      <c r="C324" t="s">
        <v>408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31127.76139371</v>
      </c>
      <c r="K324">
        <v>1605855.82132452</v>
      </c>
      <c r="L324">
        <v>832347.66661918396</v>
      </c>
      <c r="M324">
        <v>2438203.4879437098</v>
      </c>
      <c r="N324">
        <v>0</v>
      </c>
      <c r="O324">
        <v>0</v>
      </c>
      <c r="P324">
        <v>35</v>
      </c>
      <c r="Q324">
        <v>0</v>
      </c>
      <c r="R324">
        <v>0</v>
      </c>
      <c r="S324">
        <v>1</v>
      </c>
      <c r="T324">
        <v>1</v>
      </c>
      <c r="U324">
        <v>100</v>
      </c>
      <c r="V324">
        <v>0.55000000000000004</v>
      </c>
      <c r="W324">
        <v>0.73</v>
      </c>
      <c r="X324">
        <v>0.95718748235553297</v>
      </c>
    </row>
    <row r="325" spans="1:24" x14ac:dyDescent="0.2">
      <c r="A325" t="s">
        <v>785</v>
      </c>
      <c r="B325" t="s">
        <v>408</v>
      </c>
      <c r="C325" t="s">
        <v>410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26992.040518370199</v>
      </c>
      <c r="K325">
        <v>1383880.1147564701</v>
      </c>
      <c r="L325">
        <v>536879.790863364</v>
      </c>
      <c r="M325">
        <v>1920759.9056198299</v>
      </c>
      <c r="N325">
        <v>0</v>
      </c>
      <c r="O325">
        <v>0</v>
      </c>
      <c r="P325">
        <v>10</v>
      </c>
      <c r="Q325">
        <v>0</v>
      </c>
      <c r="R325">
        <v>0</v>
      </c>
      <c r="S325">
        <v>1</v>
      </c>
      <c r="T325">
        <v>1</v>
      </c>
      <c r="U325">
        <v>100</v>
      </c>
      <c r="V325">
        <v>0.55000000000000004</v>
      </c>
      <c r="W325">
        <v>0.73</v>
      </c>
      <c r="X325">
        <v>0.95718748235553297</v>
      </c>
    </row>
    <row r="326" spans="1:24" x14ac:dyDescent="0.2">
      <c r="A326" t="s">
        <v>786</v>
      </c>
      <c r="B326" t="s">
        <v>410</v>
      </c>
      <c r="C326" t="s">
        <v>383</v>
      </c>
      <c r="D326">
        <v>1</v>
      </c>
      <c r="E326">
        <v>0</v>
      </c>
      <c r="F326">
        <v>0</v>
      </c>
      <c r="G326">
        <v>0</v>
      </c>
      <c r="H326">
        <v>233300</v>
      </c>
      <c r="I326" t="s">
        <v>384</v>
      </c>
      <c r="J326">
        <v>13525.985653473201</v>
      </c>
      <c r="K326">
        <v>718277.45976671099</v>
      </c>
      <c r="L326">
        <v>96519.348292659299</v>
      </c>
      <c r="M326">
        <v>814796.80805937003</v>
      </c>
      <c r="N326" t="s">
        <v>383</v>
      </c>
      <c r="O326" t="s">
        <v>385</v>
      </c>
      <c r="P326">
        <v>1</v>
      </c>
      <c r="Q326">
        <v>0</v>
      </c>
      <c r="R326">
        <v>0</v>
      </c>
      <c r="S326">
        <v>1</v>
      </c>
      <c r="T326">
        <v>1</v>
      </c>
      <c r="U326">
        <v>100</v>
      </c>
      <c r="V326">
        <v>0.55000000000000004</v>
      </c>
      <c r="W326">
        <v>0.73</v>
      </c>
      <c r="X326">
        <v>0.95718748235553297</v>
      </c>
    </row>
    <row r="327" spans="1:24" x14ac:dyDescent="0.2">
      <c r="A327" t="s">
        <v>787</v>
      </c>
      <c r="B327" t="s">
        <v>410</v>
      </c>
      <c r="C327" t="s">
        <v>387</v>
      </c>
      <c r="D327">
        <v>1</v>
      </c>
      <c r="E327">
        <v>0</v>
      </c>
      <c r="F327">
        <v>0</v>
      </c>
      <c r="G327">
        <v>0</v>
      </c>
      <c r="H327">
        <v>1400</v>
      </c>
      <c r="I327" t="s">
        <v>388</v>
      </c>
      <c r="J327">
        <v>4164.5337464756303</v>
      </c>
      <c r="K327">
        <v>219871.75627994101</v>
      </c>
      <c r="L327">
        <v>205949.370191872</v>
      </c>
      <c r="M327">
        <v>425821.12647181301</v>
      </c>
      <c r="N327" t="s">
        <v>387</v>
      </c>
      <c r="O327" t="s">
        <v>389</v>
      </c>
      <c r="P327">
        <v>1</v>
      </c>
      <c r="Q327">
        <v>0</v>
      </c>
      <c r="R327">
        <v>0</v>
      </c>
      <c r="S327">
        <v>1</v>
      </c>
      <c r="T327">
        <v>1</v>
      </c>
      <c r="U327">
        <v>100</v>
      </c>
      <c r="V327">
        <v>0.55000000000000004</v>
      </c>
      <c r="W327">
        <v>0.73</v>
      </c>
      <c r="X327">
        <v>0.95718748235553297</v>
      </c>
    </row>
    <row r="328" spans="1:24" x14ac:dyDescent="0.2">
      <c r="A328" t="s">
        <v>788</v>
      </c>
      <c r="B328" t="s">
        <v>410</v>
      </c>
      <c r="C328" t="s">
        <v>391</v>
      </c>
      <c r="D328">
        <v>1</v>
      </c>
      <c r="E328">
        <v>0</v>
      </c>
      <c r="F328">
        <v>0</v>
      </c>
      <c r="G328">
        <v>0</v>
      </c>
      <c r="H328">
        <v>11800</v>
      </c>
      <c r="I328" t="s">
        <v>371</v>
      </c>
      <c r="J328">
        <v>4336.0145476317402</v>
      </c>
      <c r="K328">
        <v>193752.65810833001</v>
      </c>
      <c r="L328">
        <v>139320.32285685799</v>
      </c>
      <c r="M328">
        <v>333072.98096518801</v>
      </c>
      <c r="N328" t="s">
        <v>392</v>
      </c>
      <c r="O328" t="s">
        <v>393</v>
      </c>
      <c r="P328">
        <v>1</v>
      </c>
      <c r="Q328">
        <v>0</v>
      </c>
      <c r="R328">
        <v>0</v>
      </c>
      <c r="S328">
        <v>1</v>
      </c>
      <c r="T328">
        <v>1</v>
      </c>
      <c r="U328">
        <v>100</v>
      </c>
      <c r="V328">
        <v>0.55000000000000004</v>
      </c>
      <c r="W328">
        <v>0.73</v>
      </c>
      <c r="X328">
        <v>0.95718748235553297</v>
      </c>
    </row>
    <row r="329" spans="1:24" x14ac:dyDescent="0.2">
      <c r="A329" t="s">
        <v>789</v>
      </c>
      <c r="B329" t="s">
        <v>410</v>
      </c>
      <c r="C329" t="s">
        <v>395</v>
      </c>
      <c r="D329">
        <v>1</v>
      </c>
      <c r="E329">
        <v>0</v>
      </c>
      <c r="F329">
        <v>0</v>
      </c>
      <c r="G329">
        <v>0</v>
      </c>
      <c r="H329">
        <v>115</v>
      </c>
      <c r="I329" t="s">
        <v>388</v>
      </c>
      <c r="J329">
        <v>3068.7189317338398</v>
      </c>
      <c r="K329">
        <v>165700.92862358899</v>
      </c>
      <c r="L329">
        <v>78659.129921215397</v>
      </c>
      <c r="M329">
        <v>244360.05854480501</v>
      </c>
      <c r="N329" t="s">
        <v>395</v>
      </c>
      <c r="O329" t="s">
        <v>393</v>
      </c>
      <c r="P329">
        <v>1</v>
      </c>
      <c r="Q329">
        <v>0</v>
      </c>
      <c r="R329">
        <v>0</v>
      </c>
      <c r="S329">
        <v>1</v>
      </c>
      <c r="T329">
        <v>1</v>
      </c>
      <c r="U329">
        <v>100</v>
      </c>
      <c r="V329">
        <v>0.55000000000000004</v>
      </c>
      <c r="W329">
        <v>0.73</v>
      </c>
      <c r="X329">
        <v>0.95718748235553297</v>
      </c>
    </row>
    <row r="330" spans="1:24" x14ac:dyDescent="0.2">
      <c r="A330" t="s">
        <v>790</v>
      </c>
      <c r="B330" t="s">
        <v>410</v>
      </c>
      <c r="C330" t="s">
        <v>509</v>
      </c>
      <c r="D330">
        <v>1</v>
      </c>
      <c r="E330">
        <v>0</v>
      </c>
      <c r="F330">
        <v>0</v>
      </c>
      <c r="G330">
        <v>0</v>
      </c>
      <c r="H330">
        <v>58500</v>
      </c>
      <c r="I330" t="s">
        <v>384</v>
      </c>
      <c r="J330">
        <v>102.36353957923301</v>
      </c>
      <c r="K330">
        <v>4573.7680292431896</v>
      </c>
      <c r="L330">
        <v>760.70306265373097</v>
      </c>
      <c r="M330">
        <v>5334.4710918969204</v>
      </c>
      <c r="N330" t="s">
        <v>462</v>
      </c>
      <c r="O330" t="s">
        <v>393</v>
      </c>
      <c r="P330">
        <v>1</v>
      </c>
      <c r="Q330">
        <v>0</v>
      </c>
      <c r="R330">
        <v>0</v>
      </c>
      <c r="S330">
        <v>1</v>
      </c>
      <c r="T330">
        <v>1</v>
      </c>
      <c r="U330">
        <v>100</v>
      </c>
      <c r="V330">
        <v>0.55000000000000004</v>
      </c>
      <c r="W330">
        <v>0.73</v>
      </c>
      <c r="X330">
        <v>0.95718748235553297</v>
      </c>
    </row>
    <row r="331" spans="1:24" x14ac:dyDescent="0.2">
      <c r="A331" t="s">
        <v>791</v>
      </c>
      <c r="B331" t="s">
        <v>410</v>
      </c>
      <c r="C331" t="s">
        <v>397</v>
      </c>
      <c r="D331">
        <v>1</v>
      </c>
      <c r="E331">
        <v>0</v>
      </c>
      <c r="F331">
        <v>0</v>
      </c>
      <c r="G331">
        <v>0</v>
      </c>
      <c r="H331">
        <v>13000</v>
      </c>
      <c r="I331" t="s">
        <v>384</v>
      </c>
      <c r="J331">
        <v>22.747453237696899</v>
      </c>
      <c r="K331">
        <v>944.54525331611103</v>
      </c>
      <c r="L331">
        <v>507.135375038799</v>
      </c>
      <c r="M331">
        <v>1451.6806283549099</v>
      </c>
      <c r="N331" t="s">
        <v>398</v>
      </c>
      <c r="O331" t="s">
        <v>393</v>
      </c>
      <c r="P331">
        <v>1</v>
      </c>
      <c r="Q331">
        <v>0</v>
      </c>
      <c r="R331">
        <v>0</v>
      </c>
      <c r="S331">
        <v>1</v>
      </c>
      <c r="T331">
        <v>1</v>
      </c>
      <c r="U331">
        <v>100</v>
      </c>
      <c r="V331">
        <v>0.55000000000000004</v>
      </c>
      <c r="W331">
        <v>0.73</v>
      </c>
      <c r="X331">
        <v>0.95718748235553297</v>
      </c>
    </row>
    <row r="332" spans="1:24" x14ac:dyDescent="0.2">
      <c r="A332" t="s">
        <v>792</v>
      </c>
      <c r="B332" t="s">
        <v>410</v>
      </c>
      <c r="C332" t="s">
        <v>418</v>
      </c>
      <c r="D332">
        <v>1</v>
      </c>
      <c r="E332">
        <v>0</v>
      </c>
      <c r="F332">
        <v>0</v>
      </c>
      <c r="G332">
        <v>0</v>
      </c>
      <c r="H332">
        <v>140000</v>
      </c>
      <c r="I332" t="s">
        <v>384</v>
      </c>
      <c r="J332">
        <v>1224.8628664975699</v>
      </c>
      <c r="K332">
        <v>54732.400204505902</v>
      </c>
      <c r="L332">
        <v>4551.2149043576501</v>
      </c>
      <c r="M332">
        <v>59283.615108863603</v>
      </c>
      <c r="N332" t="s">
        <v>398</v>
      </c>
      <c r="O332" t="s">
        <v>393</v>
      </c>
      <c r="P332">
        <v>1</v>
      </c>
      <c r="Q332">
        <v>0</v>
      </c>
      <c r="R332">
        <v>0</v>
      </c>
      <c r="S332">
        <v>1</v>
      </c>
      <c r="T332">
        <v>1</v>
      </c>
      <c r="U332">
        <v>100</v>
      </c>
      <c r="V332">
        <v>0.55000000000000004</v>
      </c>
      <c r="W332">
        <v>0.73</v>
      </c>
      <c r="X332">
        <v>0.95718748235553297</v>
      </c>
    </row>
    <row r="333" spans="1:24" x14ac:dyDescent="0.2">
      <c r="A333" t="s">
        <v>793</v>
      </c>
      <c r="B333" t="s">
        <v>410</v>
      </c>
      <c r="C333" t="s">
        <v>403</v>
      </c>
      <c r="D333">
        <v>1</v>
      </c>
      <c r="E333">
        <v>0</v>
      </c>
      <c r="F333">
        <v>0</v>
      </c>
      <c r="G333">
        <v>0</v>
      </c>
      <c r="H333">
        <v>15000</v>
      </c>
      <c r="I333" t="s">
        <v>384</v>
      </c>
      <c r="J333">
        <v>196.85296071452899</v>
      </c>
      <c r="K333">
        <v>10388.769860976799</v>
      </c>
      <c r="L333">
        <v>6014.1054092160302</v>
      </c>
      <c r="M333">
        <v>16402.875270192799</v>
      </c>
      <c r="N333" t="s">
        <v>383</v>
      </c>
      <c r="O333" t="s">
        <v>385</v>
      </c>
      <c r="P333">
        <v>1</v>
      </c>
      <c r="Q333">
        <v>0</v>
      </c>
      <c r="R333">
        <v>0</v>
      </c>
      <c r="S333">
        <v>1</v>
      </c>
      <c r="T333">
        <v>1</v>
      </c>
      <c r="U333">
        <v>100</v>
      </c>
      <c r="V333">
        <v>0.55000000000000004</v>
      </c>
      <c r="W333">
        <v>0.73</v>
      </c>
      <c r="X333">
        <v>0.95718748235553297</v>
      </c>
    </row>
    <row r="334" spans="1:24" x14ac:dyDescent="0.2">
      <c r="A334" t="s">
        <v>794</v>
      </c>
      <c r="B334" t="s">
        <v>410</v>
      </c>
      <c r="C334" t="s">
        <v>445</v>
      </c>
      <c r="D334">
        <v>1</v>
      </c>
      <c r="E334">
        <v>0</v>
      </c>
      <c r="F334">
        <v>0</v>
      </c>
      <c r="G334">
        <v>0</v>
      </c>
      <c r="H334">
        <v>1</v>
      </c>
      <c r="I334" t="s">
        <v>368</v>
      </c>
      <c r="J334">
        <v>349.96081902672699</v>
      </c>
      <c r="K334">
        <v>15637.828629858799</v>
      </c>
      <c r="L334">
        <v>4598.4608494930999</v>
      </c>
      <c r="M334">
        <v>20236.289479351901</v>
      </c>
      <c r="N334" t="s">
        <v>398</v>
      </c>
      <c r="O334" t="s">
        <v>393</v>
      </c>
      <c r="P334">
        <v>1</v>
      </c>
      <c r="Q334">
        <v>0</v>
      </c>
      <c r="R334">
        <v>0</v>
      </c>
      <c r="S334">
        <v>1</v>
      </c>
      <c r="T334">
        <v>1</v>
      </c>
      <c r="U334">
        <v>100</v>
      </c>
      <c r="V334">
        <v>0.55000000000000004</v>
      </c>
      <c r="W334">
        <v>0.73</v>
      </c>
      <c r="X334">
        <v>0.95718748235553297</v>
      </c>
    </row>
    <row r="335" spans="1:24" x14ac:dyDescent="0.2">
      <c r="A335" t="s">
        <v>795</v>
      </c>
      <c r="B335" t="s">
        <v>408</v>
      </c>
      <c r="C335" t="s">
        <v>447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1712.2609222958299</v>
      </c>
      <c r="K335">
        <v>90124.957120710606</v>
      </c>
      <c r="L335">
        <v>189436.99161125501</v>
      </c>
      <c r="M335">
        <v>279561.94873196603</v>
      </c>
      <c r="N335">
        <v>0</v>
      </c>
      <c r="O335">
        <v>0</v>
      </c>
      <c r="P335">
        <v>6</v>
      </c>
      <c r="Q335">
        <v>0</v>
      </c>
      <c r="R335">
        <v>0</v>
      </c>
      <c r="S335">
        <v>1</v>
      </c>
      <c r="T335">
        <v>1</v>
      </c>
      <c r="U335">
        <v>100</v>
      </c>
      <c r="V335">
        <v>0.55000000000000004</v>
      </c>
      <c r="W335">
        <v>0.73</v>
      </c>
      <c r="X335">
        <v>0.95718748235553297</v>
      </c>
    </row>
    <row r="336" spans="1:24" x14ac:dyDescent="0.2">
      <c r="A336" t="s">
        <v>796</v>
      </c>
      <c r="B336" t="s">
        <v>447</v>
      </c>
      <c r="C336" t="s">
        <v>797</v>
      </c>
      <c r="D336">
        <v>1</v>
      </c>
      <c r="E336">
        <v>0</v>
      </c>
      <c r="F336">
        <v>0</v>
      </c>
      <c r="G336">
        <v>0</v>
      </c>
      <c r="H336">
        <v>770</v>
      </c>
      <c r="I336" t="s">
        <v>388</v>
      </c>
      <c r="J336">
        <v>1474.2949474562099</v>
      </c>
      <c r="K336">
        <v>77599.562445449294</v>
      </c>
      <c r="L336">
        <v>166258.86269810499</v>
      </c>
      <c r="M336">
        <v>243858.42514355399</v>
      </c>
      <c r="N336" t="s">
        <v>449</v>
      </c>
      <c r="O336" t="s">
        <v>450</v>
      </c>
      <c r="P336">
        <v>1</v>
      </c>
      <c r="Q336">
        <v>0</v>
      </c>
      <c r="R336">
        <v>0</v>
      </c>
      <c r="S336">
        <v>1</v>
      </c>
      <c r="T336">
        <v>1</v>
      </c>
      <c r="U336">
        <v>100</v>
      </c>
      <c r="V336">
        <v>0.55000000000000004</v>
      </c>
      <c r="W336">
        <v>0.73</v>
      </c>
      <c r="X336">
        <v>0.95718748235553297</v>
      </c>
    </row>
    <row r="337" spans="1:24" x14ac:dyDescent="0.2">
      <c r="A337" t="s">
        <v>798</v>
      </c>
      <c r="B337" t="s">
        <v>447</v>
      </c>
      <c r="C337" t="s">
        <v>614</v>
      </c>
      <c r="D337">
        <v>1</v>
      </c>
      <c r="E337">
        <v>0</v>
      </c>
      <c r="F337">
        <v>0</v>
      </c>
      <c r="G337">
        <v>0</v>
      </c>
      <c r="H337">
        <v>30</v>
      </c>
      <c r="I337" t="s">
        <v>388</v>
      </c>
      <c r="J337">
        <v>111.597836488802</v>
      </c>
      <c r="K337">
        <v>5873.8316251507304</v>
      </c>
      <c r="L337">
        <v>10695.3208077662</v>
      </c>
      <c r="M337">
        <v>16569.152432916999</v>
      </c>
      <c r="N337" t="s">
        <v>449</v>
      </c>
      <c r="O337" t="s">
        <v>450</v>
      </c>
      <c r="P337">
        <v>1</v>
      </c>
      <c r="Q337">
        <v>0</v>
      </c>
      <c r="R337">
        <v>0</v>
      </c>
      <c r="S337">
        <v>1</v>
      </c>
      <c r="T337">
        <v>1</v>
      </c>
      <c r="U337">
        <v>100</v>
      </c>
      <c r="V337">
        <v>0.55000000000000004</v>
      </c>
      <c r="W337">
        <v>0.73</v>
      </c>
      <c r="X337">
        <v>0.95718748235553297</v>
      </c>
    </row>
    <row r="338" spans="1:24" x14ac:dyDescent="0.2">
      <c r="A338" t="s">
        <v>799</v>
      </c>
      <c r="B338" t="s">
        <v>447</v>
      </c>
      <c r="C338" t="s">
        <v>454</v>
      </c>
      <c r="D338">
        <v>1</v>
      </c>
      <c r="E338">
        <v>0</v>
      </c>
      <c r="F338">
        <v>0</v>
      </c>
      <c r="G338">
        <v>0</v>
      </c>
      <c r="H338">
        <v>3800</v>
      </c>
      <c r="I338" t="s">
        <v>384</v>
      </c>
      <c r="J338">
        <v>51.969580715618697</v>
      </c>
      <c r="K338">
        <v>2735.51150593597</v>
      </c>
      <c r="L338">
        <v>2857.92483692305</v>
      </c>
      <c r="M338">
        <v>5593.4363428590204</v>
      </c>
      <c r="N338" t="s">
        <v>406</v>
      </c>
      <c r="O338" t="s">
        <v>450</v>
      </c>
      <c r="P338">
        <v>1</v>
      </c>
      <c r="Q338">
        <v>0</v>
      </c>
      <c r="R338">
        <v>0</v>
      </c>
      <c r="S338">
        <v>1</v>
      </c>
      <c r="T338">
        <v>1</v>
      </c>
      <c r="U338">
        <v>100</v>
      </c>
      <c r="V338">
        <v>0.55000000000000004</v>
      </c>
      <c r="W338">
        <v>0.73</v>
      </c>
      <c r="X338">
        <v>0.95718748235553297</v>
      </c>
    </row>
    <row r="339" spans="1:24" x14ac:dyDescent="0.2">
      <c r="A339" t="s">
        <v>800</v>
      </c>
      <c r="B339" t="s">
        <v>447</v>
      </c>
      <c r="C339" t="s">
        <v>456</v>
      </c>
      <c r="D339">
        <v>0</v>
      </c>
      <c r="E339">
        <v>0</v>
      </c>
      <c r="F339">
        <v>0</v>
      </c>
      <c r="G339">
        <v>0</v>
      </c>
      <c r="H339">
        <v>500</v>
      </c>
      <c r="I339" t="s">
        <v>401</v>
      </c>
      <c r="J339">
        <v>21.8819287204708</v>
      </c>
      <c r="K339">
        <v>1151.7943183519899</v>
      </c>
      <c r="L339">
        <v>4599.0550870198103</v>
      </c>
      <c r="M339">
        <v>5750.8494053717995</v>
      </c>
      <c r="N339" t="s">
        <v>449</v>
      </c>
      <c r="O339" t="s">
        <v>450</v>
      </c>
      <c r="P339">
        <v>1</v>
      </c>
      <c r="Q339">
        <v>0</v>
      </c>
      <c r="R339">
        <v>0</v>
      </c>
      <c r="S339">
        <v>1</v>
      </c>
      <c r="T339">
        <v>1</v>
      </c>
      <c r="U339">
        <v>100</v>
      </c>
      <c r="V339">
        <v>0.55000000000000004</v>
      </c>
      <c r="W339">
        <v>0.73</v>
      </c>
      <c r="X339">
        <v>0.95718748235553297</v>
      </c>
    </row>
    <row r="340" spans="1:24" x14ac:dyDescent="0.2">
      <c r="A340" t="s">
        <v>801</v>
      </c>
      <c r="B340" t="s">
        <v>447</v>
      </c>
      <c r="C340" t="s">
        <v>458</v>
      </c>
      <c r="D340">
        <v>0</v>
      </c>
      <c r="E340">
        <v>0</v>
      </c>
      <c r="F340">
        <v>0</v>
      </c>
      <c r="G340">
        <v>0</v>
      </c>
      <c r="H340">
        <v>1600</v>
      </c>
      <c r="I340" t="s">
        <v>459</v>
      </c>
      <c r="J340">
        <v>52.516628914728599</v>
      </c>
      <c r="K340">
        <v>2764.25722582256</v>
      </c>
      <c r="L340">
        <v>5025.8281814412803</v>
      </c>
      <c r="M340">
        <v>7790.0854072638504</v>
      </c>
      <c r="N340" t="s">
        <v>398</v>
      </c>
      <c r="O340" t="s">
        <v>450</v>
      </c>
      <c r="P340">
        <v>1</v>
      </c>
      <c r="Q340">
        <v>0</v>
      </c>
      <c r="R340">
        <v>0</v>
      </c>
      <c r="S340">
        <v>1</v>
      </c>
      <c r="T340">
        <v>1</v>
      </c>
      <c r="U340">
        <v>100</v>
      </c>
      <c r="V340">
        <v>0.55000000000000004</v>
      </c>
      <c r="W340">
        <v>0.73</v>
      </c>
      <c r="X340">
        <v>0.95718748235553297</v>
      </c>
    </row>
    <row r="341" spans="1:24" x14ac:dyDescent="0.2">
      <c r="A341" t="s">
        <v>802</v>
      </c>
      <c r="B341" t="s">
        <v>408</v>
      </c>
      <c r="C341" t="s">
        <v>544</v>
      </c>
      <c r="D341">
        <v>0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282.27688047195699</v>
      </c>
      <c r="K341">
        <v>16897.9148549735</v>
      </c>
      <c r="L341">
        <v>19978.1780961693</v>
      </c>
      <c r="M341">
        <v>36876.092951142797</v>
      </c>
      <c r="N341">
        <v>0</v>
      </c>
      <c r="O341">
        <v>0</v>
      </c>
      <c r="P341">
        <v>2</v>
      </c>
      <c r="Q341">
        <v>0</v>
      </c>
      <c r="R341">
        <v>0</v>
      </c>
      <c r="S341">
        <v>1</v>
      </c>
      <c r="T341">
        <v>1</v>
      </c>
      <c r="U341">
        <v>100</v>
      </c>
      <c r="V341">
        <v>0.55000000000000004</v>
      </c>
      <c r="W341">
        <v>0.73</v>
      </c>
      <c r="X341">
        <v>0.95718748235553297</v>
      </c>
    </row>
    <row r="342" spans="1:24" x14ac:dyDescent="0.2">
      <c r="A342" t="s">
        <v>803</v>
      </c>
      <c r="B342" t="s">
        <v>544</v>
      </c>
      <c r="C342" t="s">
        <v>546</v>
      </c>
      <c r="D342">
        <v>0</v>
      </c>
      <c r="E342">
        <v>0</v>
      </c>
      <c r="F342">
        <v>0</v>
      </c>
      <c r="G342">
        <v>0</v>
      </c>
      <c r="H342">
        <v>20000</v>
      </c>
      <c r="I342" t="s">
        <v>384</v>
      </c>
      <c r="J342">
        <v>282.27688047195699</v>
      </c>
      <c r="K342">
        <v>16897.9148549735</v>
      </c>
      <c r="L342">
        <v>19978.1780961693</v>
      </c>
      <c r="M342">
        <v>36876.092951142797</v>
      </c>
      <c r="N342" t="s">
        <v>398</v>
      </c>
      <c r="O342" t="s">
        <v>385</v>
      </c>
      <c r="P342">
        <v>1</v>
      </c>
      <c r="Q342">
        <v>0</v>
      </c>
      <c r="R342">
        <v>0</v>
      </c>
      <c r="S342">
        <v>1</v>
      </c>
      <c r="T342">
        <v>1</v>
      </c>
      <c r="U342">
        <v>100</v>
      </c>
      <c r="V342">
        <v>0.55000000000000004</v>
      </c>
      <c r="W342">
        <v>0.73</v>
      </c>
      <c r="X342">
        <v>0.95718748235553297</v>
      </c>
    </row>
    <row r="343" spans="1:24" x14ac:dyDescent="0.2">
      <c r="A343" t="s">
        <v>804</v>
      </c>
      <c r="B343" t="s">
        <v>408</v>
      </c>
      <c r="C343" t="s">
        <v>548</v>
      </c>
      <c r="D343">
        <v>0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1320.84792240037</v>
      </c>
      <c r="K343">
        <v>74326.2725813695</v>
      </c>
      <c r="L343">
        <v>72488.031555038397</v>
      </c>
      <c r="M343">
        <v>146814.30413640701</v>
      </c>
      <c r="N343">
        <v>0</v>
      </c>
      <c r="O343">
        <v>0</v>
      </c>
      <c r="P343">
        <v>5</v>
      </c>
      <c r="Q343">
        <v>0</v>
      </c>
      <c r="R343">
        <v>0</v>
      </c>
      <c r="S343">
        <v>1</v>
      </c>
      <c r="T343">
        <v>1</v>
      </c>
      <c r="U343">
        <v>100</v>
      </c>
      <c r="V343">
        <v>0.55000000000000004</v>
      </c>
      <c r="W343">
        <v>0.73</v>
      </c>
      <c r="X343">
        <v>0.95718748235553297</v>
      </c>
    </row>
    <row r="344" spans="1:24" x14ac:dyDescent="0.2">
      <c r="A344" t="s">
        <v>805</v>
      </c>
      <c r="B344" t="s">
        <v>548</v>
      </c>
      <c r="C344" t="s">
        <v>806</v>
      </c>
      <c r="D344">
        <v>1</v>
      </c>
      <c r="E344">
        <v>0</v>
      </c>
      <c r="F344">
        <v>0</v>
      </c>
      <c r="G344">
        <v>0</v>
      </c>
      <c r="H344">
        <v>1</v>
      </c>
      <c r="I344" t="s">
        <v>368</v>
      </c>
      <c r="J344">
        <v>1094.09643602354</v>
      </c>
      <c r="K344">
        <v>61784.871207866701</v>
      </c>
      <c r="L344">
        <v>56644.7749237151</v>
      </c>
      <c r="M344">
        <v>118429.646131581</v>
      </c>
      <c r="N344" t="s">
        <v>807</v>
      </c>
      <c r="O344" t="s">
        <v>532</v>
      </c>
      <c r="P344">
        <v>1</v>
      </c>
      <c r="Q344">
        <v>0</v>
      </c>
      <c r="R344">
        <v>0</v>
      </c>
      <c r="S344">
        <v>1</v>
      </c>
      <c r="T344">
        <v>1</v>
      </c>
      <c r="U344">
        <v>100</v>
      </c>
      <c r="V344">
        <v>0.55000000000000004</v>
      </c>
      <c r="W344">
        <v>0.73</v>
      </c>
      <c r="X344">
        <v>0.95718748235553297</v>
      </c>
    </row>
    <row r="345" spans="1:24" x14ac:dyDescent="0.2">
      <c r="A345" t="s">
        <v>808</v>
      </c>
      <c r="B345" t="s">
        <v>548</v>
      </c>
      <c r="C345" t="s">
        <v>530</v>
      </c>
      <c r="D345">
        <v>1</v>
      </c>
      <c r="E345">
        <v>0</v>
      </c>
      <c r="F345">
        <v>0</v>
      </c>
      <c r="G345">
        <v>0</v>
      </c>
      <c r="H345">
        <v>500</v>
      </c>
      <c r="I345" t="s">
        <v>384</v>
      </c>
      <c r="J345">
        <v>6.83810272589721</v>
      </c>
      <c r="K345">
        <v>317.050549965546</v>
      </c>
      <c r="L345">
        <v>328.61392744266402</v>
      </c>
      <c r="M345">
        <v>645.66447740821104</v>
      </c>
      <c r="N345" t="s">
        <v>531</v>
      </c>
      <c r="O345" t="s">
        <v>532</v>
      </c>
      <c r="P345">
        <v>1</v>
      </c>
      <c r="Q345">
        <v>0</v>
      </c>
      <c r="R345">
        <v>0</v>
      </c>
      <c r="S345">
        <v>1</v>
      </c>
      <c r="T345">
        <v>1</v>
      </c>
      <c r="U345">
        <v>100</v>
      </c>
      <c r="V345">
        <v>0.55000000000000004</v>
      </c>
      <c r="W345">
        <v>0.73</v>
      </c>
      <c r="X345">
        <v>0.95718748235553297</v>
      </c>
    </row>
    <row r="346" spans="1:24" x14ac:dyDescent="0.2">
      <c r="A346" t="s">
        <v>809</v>
      </c>
      <c r="B346" t="s">
        <v>548</v>
      </c>
      <c r="C346" t="s">
        <v>552</v>
      </c>
      <c r="D346">
        <v>0</v>
      </c>
      <c r="E346">
        <v>0</v>
      </c>
      <c r="F346">
        <v>0</v>
      </c>
      <c r="G346">
        <v>0</v>
      </c>
      <c r="H346">
        <v>13000</v>
      </c>
      <c r="I346" t="s">
        <v>384</v>
      </c>
      <c r="J346">
        <v>213.34880503359099</v>
      </c>
      <c r="K346">
        <v>11859.4169844387</v>
      </c>
      <c r="L346">
        <v>13828.8871337726</v>
      </c>
      <c r="M346">
        <v>25688.304118211301</v>
      </c>
      <c r="N346" t="s">
        <v>398</v>
      </c>
      <c r="O346" t="s">
        <v>385</v>
      </c>
      <c r="P346">
        <v>1</v>
      </c>
      <c r="Q346">
        <v>0</v>
      </c>
      <c r="R346">
        <v>0</v>
      </c>
      <c r="S346">
        <v>1</v>
      </c>
      <c r="T346">
        <v>1</v>
      </c>
      <c r="U346">
        <v>100</v>
      </c>
      <c r="V346">
        <v>0.55000000000000004</v>
      </c>
      <c r="W346">
        <v>0.73</v>
      </c>
      <c r="X346">
        <v>0.95718748235553297</v>
      </c>
    </row>
    <row r="347" spans="1:24" x14ac:dyDescent="0.2">
      <c r="A347" t="s">
        <v>810</v>
      </c>
      <c r="B347" t="s">
        <v>548</v>
      </c>
      <c r="C347" t="s">
        <v>811</v>
      </c>
      <c r="D347">
        <v>0</v>
      </c>
      <c r="E347">
        <v>0</v>
      </c>
      <c r="F347">
        <v>0</v>
      </c>
      <c r="G347">
        <v>0</v>
      </c>
      <c r="H347">
        <v>800</v>
      </c>
      <c r="I347" t="s">
        <v>384</v>
      </c>
      <c r="J347">
        <v>6.56457861734137</v>
      </c>
      <c r="K347">
        <v>364.93383909847802</v>
      </c>
      <c r="L347">
        <v>1685.75557010795</v>
      </c>
      <c r="M347">
        <v>2050.6894092064299</v>
      </c>
      <c r="N347" t="s">
        <v>398</v>
      </c>
      <c r="O347" t="s">
        <v>385</v>
      </c>
      <c r="P347">
        <v>1</v>
      </c>
      <c r="Q347">
        <v>0</v>
      </c>
      <c r="R347">
        <v>0</v>
      </c>
      <c r="S347">
        <v>1</v>
      </c>
      <c r="T347">
        <v>1</v>
      </c>
      <c r="U347">
        <v>100</v>
      </c>
      <c r="V347">
        <v>0.55000000000000004</v>
      </c>
      <c r="W347">
        <v>0.73</v>
      </c>
      <c r="X347">
        <v>0.95718748235553297</v>
      </c>
    </row>
    <row r="348" spans="1:24" x14ac:dyDescent="0.2">
      <c r="A348" t="s">
        <v>812</v>
      </c>
      <c r="B348" t="s">
        <v>408</v>
      </c>
      <c r="C348" t="s">
        <v>554</v>
      </c>
      <c r="D348">
        <v>0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51.367827665094701</v>
      </c>
      <c r="K348">
        <v>2860.20304604077</v>
      </c>
      <c r="L348">
        <v>3830.6220621039602</v>
      </c>
      <c r="M348">
        <v>6690.8251081447297</v>
      </c>
      <c r="N348">
        <v>0</v>
      </c>
      <c r="O348">
        <v>0</v>
      </c>
      <c r="P348">
        <v>3</v>
      </c>
      <c r="Q348">
        <v>0</v>
      </c>
      <c r="R348">
        <v>0</v>
      </c>
      <c r="S348">
        <v>1</v>
      </c>
      <c r="T348">
        <v>1</v>
      </c>
      <c r="U348">
        <v>100</v>
      </c>
      <c r="V348">
        <v>0.55000000000000004</v>
      </c>
      <c r="W348">
        <v>0.73</v>
      </c>
      <c r="X348">
        <v>0.95718748235553297</v>
      </c>
    </row>
    <row r="349" spans="1:24" x14ac:dyDescent="0.2">
      <c r="A349" t="s">
        <v>813</v>
      </c>
      <c r="B349" t="s">
        <v>554</v>
      </c>
      <c r="C349" t="s">
        <v>814</v>
      </c>
      <c r="D349">
        <v>0</v>
      </c>
      <c r="E349">
        <v>0</v>
      </c>
      <c r="F349">
        <v>0</v>
      </c>
      <c r="G349">
        <v>0</v>
      </c>
      <c r="H349">
        <v>30</v>
      </c>
      <c r="I349" t="s">
        <v>384</v>
      </c>
      <c r="J349">
        <v>0.82057232716767103</v>
      </c>
      <c r="K349">
        <v>50.3703411283376</v>
      </c>
      <c r="L349">
        <v>97.567846508211304</v>
      </c>
      <c r="M349">
        <v>147.93818763654801</v>
      </c>
      <c r="N349" t="s">
        <v>398</v>
      </c>
      <c r="O349" t="s">
        <v>385</v>
      </c>
      <c r="P349">
        <v>1</v>
      </c>
      <c r="Q349">
        <v>0</v>
      </c>
      <c r="R349">
        <v>0</v>
      </c>
      <c r="S349">
        <v>1</v>
      </c>
      <c r="T349">
        <v>1</v>
      </c>
      <c r="U349">
        <v>100</v>
      </c>
      <c r="V349">
        <v>0.55000000000000004</v>
      </c>
      <c r="W349">
        <v>0.73</v>
      </c>
      <c r="X349">
        <v>0.95718748235553297</v>
      </c>
    </row>
    <row r="350" spans="1:24" x14ac:dyDescent="0.2">
      <c r="A350" t="s">
        <v>815</v>
      </c>
      <c r="B350" t="s">
        <v>554</v>
      </c>
      <c r="C350" t="s">
        <v>558</v>
      </c>
      <c r="D350">
        <v>0</v>
      </c>
      <c r="E350">
        <v>0</v>
      </c>
      <c r="F350">
        <v>0</v>
      </c>
      <c r="G350">
        <v>0</v>
      </c>
      <c r="H350">
        <v>1320</v>
      </c>
      <c r="I350" t="s">
        <v>384</v>
      </c>
      <c r="J350">
        <v>50.547255337926998</v>
      </c>
      <c r="K350">
        <v>2809.83270491243</v>
      </c>
      <c r="L350">
        <v>3733.0542155957501</v>
      </c>
      <c r="M350">
        <v>6542.8869205081801</v>
      </c>
      <c r="N350" t="s">
        <v>398</v>
      </c>
      <c r="O350" t="s">
        <v>385</v>
      </c>
      <c r="P350">
        <v>1</v>
      </c>
      <c r="Q350">
        <v>0</v>
      </c>
      <c r="R350">
        <v>0</v>
      </c>
      <c r="S350">
        <v>1</v>
      </c>
      <c r="T350">
        <v>1</v>
      </c>
      <c r="U350">
        <v>100</v>
      </c>
      <c r="V350">
        <v>0.55000000000000004</v>
      </c>
      <c r="W350">
        <v>0.73</v>
      </c>
      <c r="X350">
        <v>0.95718748235553297</v>
      </c>
    </row>
    <row r="351" spans="1:24" x14ac:dyDescent="0.2">
      <c r="A351" t="s">
        <v>816</v>
      </c>
      <c r="B351" t="s">
        <v>408</v>
      </c>
      <c r="C351" t="s">
        <v>697</v>
      </c>
      <c r="D351">
        <v>0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137.25439790254299</v>
      </c>
      <c r="K351">
        <v>7589.5457211978101</v>
      </c>
      <c r="L351">
        <v>4842.75295884559</v>
      </c>
      <c r="M351">
        <v>12432.298680043399</v>
      </c>
      <c r="N351">
        <v>0</v>
      </c>
      <c r="O351">
        <v>0</v>
      </c>
      <c r="P351">
        <v>7</v>
      </c>
      <c r="Q351">
        <v>0</v>
      </c>
      <c r="R351">
        <v>0</v>
      </c>
      <c r="S351">
        <v>1</v>
      </c>
      <c r="T351">
        <v>1</v>
      </c>
      <c r="U351">
        <v>100</v>
      </c>
      <c r="V351">
        <v>0.55000000000000004</v>
      </c>
      <c r="W351">
        <v>0.73</v>
      </c>
      <c r="X351">
        <v>0.95718748235553297</v>
      </c>
    </row>
    <row r="352" spans="1:24" x14ac:dyDescent="0.2">
      <c r="A352" t="s">
        <v>817</v>
      </c>
      <c r="B352" t="s">
        <v>697</v>
      </c>
      <c r="C352" t="s">
        <v>818</v>
      </c>
      <c r="D352">
        <v>0</v>
      </c>
      <c r="E352">
        <v>0</v>
      </c>
      <c r="F352">
        <v>0</v>
      </c>
      <c r="G352">
        <v>0</v>
      </c>
      <c r="H352">
        <v>8500</v>
      </c>
      <c r="I352" t="s">
        <v>384</v>
      </c>
      <c r="J352">
        <v>37.1992788296009</v>
      </c>
      <c r="K352">
        <v>2067.7670810479399</v>
      </c>
      <c r="L352">
        <v>1750.8008011665199</v>
      </c>
      <c r="M352">
        <v>3818.56788221447</v>
      </c>
      <c r="N352" t="s">
        <v>398</v>
      </c>
      <c r="O352" t="s">
        <v>385</v>
      </c>
      <c r="P352">
        <v>1</v>
      </c>
      <c r="Q352">
        <v>0</v>
      </c>
      <c r="R352">
        <v>0</v>
      </c>
      <c r="S352">
        <v>1</v>
      </c>
      <c r="T352">
        <v>1</v>
      </c>
      <c r="U352">
        <v>100</v>
      </c>
      <c r="V352">
        <v>0.55000000000000004</v>
      </c>
      <c r="W352">
        <v>0.73</v>
      </c>
      <c r="X352">
        <v>0.95718748235553297</v>
      </c>
    </row>
    <row r="353" spans="1:24" x14ac:dyDescent="0.2">
      <c r="A353" t="s">
        <v>819</v>
      </c>
      <c r="B353" t="s">
        <v>697</v>
      </c>
      <c r="C353" t="s">
        <v>820</v>
      </c>
      <c r="D353">
        <v>0</v>
      </c>
      <c r="E353">
        <v>0</v>
      </c>
      <c r="F353">
        <v>0</v>
      </c>
      <c r="G353">
        <v>0</v>
      </c>
      <c r="H353">
        <v>10000</v>
      </c>
      <c r="I353" t="s">
        <v>384</v>
      </c>
      <c r="J353">
        <v>54.704821801177097</v>
      </c>
      <c r="K353">
        <v>3040.8761509330998</v>
      </c>
      <c r="L353">
        <v>1626.13077487137</v>
      </c>
      <c r="M353">
        <v>4667.0069258044796</v>
      </c>
      <c r="N353" t="s">
        <v>398</v>
      </c>
      <c r="O353" t="s">
        <v>385</v>
      </c>
      <c r="P353">
        <v>1</v>
      </c>
      <c r="Q353">
        <v>0</v>
      </c>
      <c r="R353">
        <v>0</v>
      </c>
      <c r="S353">
        <v>1</v>
      </c>
      <c r="T353">
        <v>1</v>
      </c>
      <c r="U353">
        <v>100</v>
      </c>
      <c r="V353">
        <v>0.55000000000000004</v>
      </c>
      <c r="W353">
        <v>0.73</v>
      </c>
      <c r="X353">
        <v>0.95718748235553297</v>
      </c>
    </row>
    <row r="354" spans="1:24" x14ac:dyDescent="0.2">
      <c r="A354" t="s">
        <v>821</v>
      </c>
      <c r="B354" t="s">
        <v>697</v>
      </c>
      <c r="C354" t="s">
        <v>822</v>
      </c>
      <c r="D354">
        <v>0</v>
      </c>
      <c r="E354">
        <v>0</v>
      </c>
      <c r="F354">
        <v>0</v>
      </c>
      <c r="G354">
        <v>0</v>
      </c>
      <c r="H354">
        <v>500</v>
      </c>
      <c r="I354" t="s">
        <v>384</v>
      </c>
      <c r="J354">
        <v>4.1028616343382103</v>
      </c>
      <c r="K354">
        <v>228.02983493683601</v>
      </c>
      <c r="L354">
        <v>691.10557925064495</v>
      </c>
      <c r="M354">
        <v>919.13541418748196</v>
      </c>
      <c r="N354" t="s">
        <v>531</v>
      </c>
      <c r="O354" t="s">
        <v>385</v>
      </c>
      <c r="P354">
        <v>1</v>
      </c>
      <c r="Q354">
        <v>0</v>
      </c>
      <c r="R354">
        <v>0</v>
      </c>
      <c r="S354">
        <v>1</v>
      </c>
      <c r="T354">
        <v>1</v>
      </c>
      <c r="U354">
        <v>100</v>
      </c>
      <c r="V354">
        <v>0.55000000000000004</v>
      </c>
      <c r="W354">
        <v>0.73</v>
      </c>
      <c r="X354">
        <v>0.95718748235553297</v>
      </c>
    </row>
    <row r="355" spans="1:24" x14ac:dyDescent="0.2">
      <c r="A355" t="s">
        <v>823</v>
      </c>
      <c r="B355" t="s">
        <v>697</v>
      </c>
      <c r="C355" t="s">
        <v>824</v>
      </c>
      <c r="D355">
        <v>0</v>
      </c>
      <c r="E355">
        <v>0</v>
      </c>
      <c r="F355">
        <v>0</v>
      </c>
      <c r="G355">
        <v>0</v>
      </c>
      <c r="H355">
        <v>225</v>
      </c>
      <c r="I355" t="s">
        <v>384</v>
      </c>
      <c r="J355">
        <v>1.85996394118001</v>
      </c>
      <c r="K355">
        <v>86.163452956502994</v>
      </c>
      <c r="L355">
        <v>111.660979884323</v>
      </c>
      <c r="M355">
        <v>197.82443284082601</v>
      </c>
      <c r="N355" t="s">
        <v>398</v>
      </c>
      <c r="O355" t="s">
        <v>532</v>
      </c>
      <c r="P355">
        <v>1</v>
      </c>
      <c r="Q355">
        <v>0</v>
      </c>
      <c r="R355">
        <v>0</v>
      </c>
      <c r="S355">
        <v>1</v>
      </c>
      <c r="T355">
        <v>1</v>
      </c>
      <c r="U355">
        <v>100</v>
      </c>
      <c r="V355">
        <v>0.55000000000000004</v>
      </c>
      <c r="W355">
        <v>0.73</v>
      </c>
      <c r="X355">
        <v>0.95718748235553297</v>
      </c>
    </row>
    <row r="356" spans="1:24" x14ac:dyDescent="0.2">
      <c r="A356" t="s">
        <v>825</v>
      </c>
      <c r="B356" t="s">
        <v>697</v>
      </c>
      <c r="C356" t="s">
        <v>826</v>
      </c>
      <c r="D356">
        <v>0</v>
      </c>
      <c r="E356">
        <v>0</v>
      </c>
      <c r="F356">
        <v>0</v>
      </c>
      <c r="G356">
        <v>0</v>
      </c>
      <c r="H356">
        <v>300</v>
      </c>
      <c r="I356" t="s">
        <v>384</v>
      </c>
      <c r="J356">
        <v>2.4617169812029802</v>
      </c>
      <c r="K356">
        <v>114.153676426787</v>
      </c>
      <c r="L356">
        <v>148.79096590212399</v>
      </c>
      <c r="M356">
        <v>262.94464232891102</v>
      </c>
      <c r="N356" t="s">
        <v>398</v>
      </c>
      <c r="O356" t="s">
        <v>532</v>
      </c>
      <c r="P356">
        <v>1</v>
      </c>
      <c r="Q356">
        <v>0</v>
      </c>
      <c r="R356">
        <v>0</v>
      </c>
      <c r="S356">
        <v>1</v>
      </c>
      <c r="T356">
        <v>1</v>
      </c>
      <c r="U356">
        <v>100</v>
      </c>
      <c r="V356">
        <v>0.55000000000000004</v>
      </c>
      <c r="W356">
        <v>0.73</v>
      </c>
      <c r="X356">
        <v>0.95718748235553297</v>
      </c>
    </row>
    <row r="357" spans="1:24" x14ac:dyDescent="0.2">
      <c r="A357" t="s">
        <v>827</v>
      </c>
      <c r="B357" t="s">
        <v>697</v>
      </c>
      <c r="C357" t="s">
        <v>828</v>
      </c>
      <c r="D357">
        <v>0</v>
      </c>
      <c r="E357">
        <v>0</v>
      </c>
      <c r="F357">
        <v>0</v>
      </c>
      <c r="G357">
        <v>0</v>
      </c>
      <c r="H357">
        <v>1500</v>
      </c>
      <c r="I357" t="s">
        <v>384</v>
      </c>
      <c r="J357">
        <v>36.925754715044498</v>
      </c>
      <c r="K357">
        <v>2052.5555248966398</v>
      </c>
      <c r="L357">
        <v>514.2638577706</v>
      </c>
      <c r="M357">
        <v>2566.81938266724</v>
      </c>
      <c r="N357" t="s">
        <v>398</v>
      </c>
      <c r="O357" t="s">
        <v>385</v>
      </c>
      <c r="P357">
        <v>1</v>
      </c>
      <c r="Q357">
        <v>0</v>
      </c>
      <c r="R357">
        <v>0</v>
      </c>
      <c r="S357">
        <v>1</v>
      </c>
      <c r="T357">
        <v>1</v>
      </c>
      <c r="U357">
        <v>100</v>
      </c>
      <c r="V357">
        <v>0.55000000000000004</v>
      </c>
      <c r="W357">
        <v>0.73</v>
      </c>
      <c r="X357">
        <v>0.95718748235553297</v>
      </c>
    </row>
    <row r="358" spans="1:24" x14ac:dyDescent="0.2">
      <c r="A358" t="s">
        <v>829</v>
      </c>
      <c r="B358" t="s">
        <v>408</v>
      </c>
      <c r="C358" t="s">
        <v>461</v>
      </c>
      <c r="D358">
        <v>0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631.71292460402606</v>
      </c>
      <c r="K358">
        <v>30176.813243758301</v>
      </c>
      <c r="L358">
        <v>4891.2994724073797</v>
      </c>
      <c r="M358">
        <v>35068.112716165699</v>
      </c>
      <c r="N358" t="s">
        <v>462</v>
      </c>
      <c r="O358" t="s">
        <v>463</v>
      </c>
      <c r="P358">
        <v>1</v>
      </c>
      <c r="Q358">
        <v>0</v>
      </c>
      <c r="R358">
        <v>0</v>
      </c>
      <c r="S358">
        <v>1</v>
      </c>
      <c r="T358">
        <v>1</v>
      </c>
      <c r="U358">
        <v>100</v>
      </c>
      <c r="V358">
        <v>0.55000000000000004</v>
      </c>
      <c r="W358">
        <v>0.73</v>
      </c>
      <c r="X358">
        <v>0.95718748235553297</v>
      </c>
    </row>
    <row r="359" spans="1:24" x14ac:dyDescent="0.2">
      <c r="A359" t="s">
        <v>830</v>
      </c>
      <c r="B359" t="s">
        <v>773</v>
      </c>
      <c r="C359" t="s">
        <v>467</v>
      </c>
      <c r="D359">
        <v>0</v>
      </c>
      <c r="E359">
        <v>0</v>
      </c>
      <c r="F359">
        <v>0</v>
      </c>
      <c r="G359">
        <v>1699900.2420999501</v>
      </c>
      <c r="H359">
        <v>0</v>
      </c>
      <c r="I359">
        <v>0</v>
      </c>
      <c r="J359">
        <v>9973.2368326550604</v>
      </c>
      <c r="K359">
        <v>551971.04782123503</v>
      </c>
      <c r="L359">
        <v>119065.20699747</v>
      </c>
      <c r="M359">
        <v>2370936.4969186601</v>
      </c>
      <c r="N359">
        <v>0</v>
      </c>
      <c r="O359">
        <v>0</v>
      </c>
      <c r="P359">
        <v>15</v>
      </c>
      <c r="Q359">
        <v>0</v>
      </c>
      <c r="R359">
        <v>0</v>
      </c>
      <c r="S359">
        <v>1</v>
      </c>
      <c r="T359">
        <v>1</v>
      </c>
      <c r="U359">
        <v>100</v>
      </c>
      <c r="V359">
        <v>0.55000000000000004</v>
      </c>
      <c r="W359">
        <v>0.73</v>
      </c>
      <c r="X359">
        <v>0.95718748235553297</v>
      </c>
    </row>
    <row r="360" spans="1:24" x14ac:dyDescent="0.2">
      <c r="A360" t="s">
        <v>831</v>
      </c>
      <c r="B360" t="s">
        <v>467</v>
      </c>
      <c r="C360" t="s">
        <v>469</v>
      </c>
      <c r="D360">
        <v>0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1285.5633123426601</v>
      </c>
      <c r="K360">
        <v>70819.574470772306</v>
      </c>
      <c r="L360">
        <v>26217.299580437499</v>
      </c>
      <c r="M360">
        <v>97036.874051209801</v>
      </c>
      <c r="N360">
        <v>0</v>
      </c>
      <c r="O360">
        <v>0</v>
      </c>
      <c r="P360">
        <v>4</v>
      </c>
      <c r="Q360">
        <v>0</v>
      </c>
      <c r="R360">
        <v>0</v>
      </c>
      <c r="S360">
        <v>1</v>
      </c>
      <c r="T360">
        <v>1</v>
      </c>
      <c r="U360">
        <v>100</v>
      </c>
      <c r="V360">
        <v>0.55000000000000004</v>
      </c>
      <c r="W360">
        <v>0.73</v>
      </c>
      <c r="X360">
        <v>0.95718748235553297</v>
      </c>
    </row>
    <row r="361" spans="1:24" x14ac:dyDescent="0.2">
      <c r="A361" t="s">
        <v>832</v>
      </c>
      <c r="B361" t="s">
        <v>469</v>
      </c>
      <c r="C361" t="s">
        <v>471</v>
      </c>
      <c r="D361">
        <v>0</v>
      </c>
      <c r="E361">
        <v>0</v>
      </c>
      <c r="F361">
        <v>0</v>
      </c>
      <c r="G361">
        <v>0</v>
      </c>
      <c r="H361">
        <v>1</v>
      </c>
      <c r="I361" t="s">
        <v>368</v>
      </c>
      <c r="J361">
        <v>191.46687631912101</v>
      </c>
      <c r="K361">
        <v>10547.653962876801</v>
      </c>
      <c r="L361">
        <v>3523.6147314998502</v>
      </c>
      <c r="M361">
        <v>14071.2686943766</v>
      </c>
      <c r="N361" t="s">
        <v>474</v>
      </c>
      <c r="O361" t="s">
        <v>475</v>
      </c>
      <c r="P361">
        <v>1</v>
      </c>
      <c r="Q361">
        <v>0</v>
      </c>
      <c r="R361">
        <v>0</v>
      </c>
      <c r="S361">
        <v>1</v>
      </c>
      <c r="T361">
        <v>1</v>
      </c>
      <c r="U361">
        <v>100</v>
      </c>
      <c r="V361">
        <v>0.55000000000000004</v>
      </c>
      <c r="W361">
        <v>0.73</v>
      </c>
      <c r="X361">
        <v>0.95718748235553297</v>
      </c>
    </row>
    <row r="362" spans="1:24" x14ac:dyDescent="0.2">
      <c r="A362" t="s">
        <v>833</v>
      </c>
      <c r="B362" t="s">
        <v>469</v>
      </c>
      <c r="C362" t="s">
        <v>473</v>
      </c>
      <c r="D362">
        <v>0</v>
      </c>
      <c r="E362">
        <v>0</v>
      </c>
      <c r="F362">
        <v>0</v>
      </c>
      <c r="G362">
        <v>0</v>
      </c>
      <c r="H362">
        <v>1</v>
      </c>
      <c r="I362" t="s">
        <v>368</v>
      </c>
      <c r="J362">
        <v>547.04821801177104</v>
      </c>
      <c r="K362">
        <v>30135.960253947698</v>
      </c>
      <c r="L362">
        <v>4933.0069118776901</v>
      </c>
      <c r="M362">
        <v>35068.967165825401</v>
      </c>
      <c r="N362" t="s">
        <v>474</v>
      </c>
      <c r="O362" t="s">
        <v>475</v>
      </c>
      <c r="P362">
        <v>1</v>
      </c>
      <c r="Q362">
        <v>0</v>
      </c>
      <c r="R362">
        <v>0</v>
      </c>
      <c r="S362">
        <v>1</v>
      </c>
      <c r="T362">
        <v>1</v>
      </c>
      <c r="U362">
        <v>100</v>
      </c>
      <c r="V362">
        <v>0.55000000000000004</v>
      </c>
      <c r="W362">
        <v>0.73</v>
      </c>
      <c r="X362">
        <v>0.95718748235553297</v>
      </c>
    </row>
    <row r="363" spans="1:24" x14ac:dyDescent="0.2">
      <c r="A363" t="s">
        <v>834</v>
      </c>
      <c r="B363" t="s">
        <v>469</v>
      </c>
      <c r="C363" t="s">
        <v>569</v>
      </c>
      <c r="D363">
        <v>0</v>
      </c>
      <c r="E363">
        <v>0</v>
      </c>
      <c r="F363">
        <v>0</v>
      </c>
      <c r="G363">
        <v>0</v>
      </c>
      <c r="H363">
        <v>1</v>
      </c>
      <c r="I363" t="s">
        <v>368</v>
      </c>
      <c r="J363">
        <v>547.04821801177104</v>
      </c>
      <c r="K363">
        <v>30135.960253947698</v>
      </c>
      <c r="L363">
        <v>17760.677937060002</v>
      </c>
      <c r="M363">
        <v>47896.638191007703</v>
      </c>
      <c r="N363" t="s">
        <v>474</v>
      </c>
      <c r="O363" t="s">
        <v>475</v>
      </c>
      <c r="P363">
        <v>1</v>
      </c>
      <c r="Q363">
        <v>0</v>
      </c>
      <c r="R363">
        <v>0</v>
      </c>
      <c r="S363">
        <v>1</v>
      </c>
      <c r="T363">
        <v>1</v>
      </c>
      <c r="U363">
        <v>100</v>
      </c>
      <c r="V363">
        <v>0.55000000000000004</v>
      </c>
      <c r="W363">
        <v>0.73</v>
      </c>
      <c r="X363">
        <v>0.95718748235553297</v>
      </c>
    </row>
    <row r="364" spans="1:24" x14ac:dyDescent="0.2">
      <c r="A364" t="s">
        <v>835</v>
      </c>
      <c r="B364" t="s">
        <v>467</v>
      </c>
      <c r="C364" t="s">
        <v>644</v>
      </c>
      <c r="D364">
        <v>0</v>
      </c>
      <c r="E364">
        <v>0</v>
      </c>
      <c r="F364">
        <v>0</v>
      </c>
      <c r="G364">
        <v>1699900.2420999501</v>
      </c>
      <c r="H364">
        <v>0</v>
      </c>
      <c r="I364">
        <v>0</v>
      </c>
      <c r="J364">
        <v>7593.5770842888496</v>
      </c>
      <c r="K364">
        <v>420405.84816197498</v>
      </c>
      <c r="L364">
        <v>68118.252635163895</v>
      </c>
      <c r="M364">
        <v>2188424.3428970901</v>
      </c>
      <c r="N364">
        <v>0</v>
      </c>
      <c r="O364">
        <v>0</v>
      </c>
      <c r="P364">
        <v>9</v>
      </c>
      <c r="Q364">
        <v>0</v>
      </c>
      <c r="R364">
        <v>0</v>
      </c>
      <c r="S364">
        <v>1</v>
      </c>
      <c r="T364">
        <v>1</v>
      </c>
      <c r="U364">
        <v>100</v>
      </c>
      <c r="V364">
        <v>0.55000000000000004</v>
      </c>
      <c r="W364">
        <v>0.73</v>
      </c>
      <c r="X364">
        <v>0.95718748235553297</v>
      </c>
    </row>
    <row r="365" spans="1:24" x14ac:dyDescent="0.2">
      <c r="A365" t="s">
        <v>836</v>
      </c>
      <c r="B365" t="s">
        <v>644</v>
      </c>
      <c r="C365" t="s">
        <v>479</v>
      </c>
      <c r="D365">
        <v>1</v>
      </c>
      <c r="E365">
        <v>0</v>
      </c>
      <c r="F365">
        <v>0</v>
      </c>
      <c r="G365">
        <v>668598.91727586195</v>
      </c>
      <c r="H365">
        <v>0</v>
      </c>
      <c r="I365">
        <v>0</v>
      </c>
      <c r="J365">
        <v>861.75406932341195</v>
      </c>
      <c r="K365">
        <v>47563.063910837598</v>
      </c>
      <c r="L365">
        <v>5216.8484294152004</v>
      </c>
      <c r="M365">
        <v>721378.82961611496</v>
      </c>
      <c r="N365">
        <v>0</v>
      </c>
      <c r="O365">
        <v>0</v>
      </c>
      <c r="P365">
        <v>1</v>
      </c>
      <c r="Q365">
        <v>0</v>
      </c>
      <c r="R365">
        <v>0</v>
      </c>
      <c r="S365">
        <v>1</v>
      </c>
      <c r="T365">
        <v>1</v>
      </c>
      <c r="U365">
        <v>100</v>
      </c>
      <c r="V365">
        <v>0.55000000000000004</v>
      </c>
      <c r="W365">
        <v>0.73</v>
      </c>
      <c r="X365">
        <v>0.95718748235553297</v>
      </c>
    </row>
    <row r="366" spans="1:24" x14ac:dyDescent="0.2">
      <c r="A366" t="s">
        <v>837</v>
      </c>
      <c r="B366" t="s">
        <v>644</v>
      </c>
      <c r="C366" t="s">
        <v>573</v>
      </c>
      <c r="D366">
        <v>1</v>
      </c>
      <c r="E366">
        <v>0</v>
      </c>
      <c r="F366">
        <v>0</v>
      </c>
      <c r="G366">
        <v>578092.251038805</v>
      </c>
      <c r="H366">
        <v>0</v>
      </c>
      <c r="I366">
        <v>0</v>
      </c>
      <c r="J366">
        <v>1458.93452091573</v>
      </c>
      <c r="K366">
        <v>80075.406492516297</v>
      </c>
      <c r="L366">
        <v>8787.7493486961394</v>
      </c>
      <c r="M366">
        <v>666955.40688001702</v>
      </c>
      <c r="N366">
        <v>0</v>
      </c>
      <c r="O366">
        <v>0</v>
      </c>
      <c r="P366">
        <v>1</v>
      </c>
      <c r="Q366">
        <v>0</v>
      </c>
      <c r="R366">
        <v>0</v>
      </c>
      <c r="S366">
        <v>1</v>
      </c>
      <c r="T366">
        <v>1</v>
      </c>
      <c r="U366">
        <v>100</v>
      </c>
      <c r="V366">
        <v>0.55000000000000004</v>
      </c>
      <c r="W366">
        <v>0.73</v>
      </c>
      <c r="X366">
        <v>0.95718748235553297</v>
      </c>
    </row>
    <row r="367" spans="1:24" x14ac:dyDescent="0.2">
      <c r="A367" t="s">
        <v>838</v>
      </c>
      <c r="B367" t="s">
        <v>644</v>
      </c>
      <c r="C367" t="s">
        <v>637</v>
      </c>
      <c r="D367">
        <v>1</v>
      </c>
      <c r="E367">
        <v>0</v>
      </c>
      <c r="F367">
        <v>0</v>
      </c>
      <c r="G367">
        <v>2215.1981282353199</v>
      </c>
      <c r="H367">
        <v>0</v>
      </c>
      <c r="I367">
        <v>0</v>
      </c>
      <c r="J367">
        <v>60.473969755261201</v>
      </c>
      <c r="K367">
        <v>3359.4021531585399</v>
      </c>
      <c r="L367">
        <v>359.524371318004</v>
      </c>
      <c r="M367">
        <v>5934.1246527118701</v>
      </c>
      <c r="N367">
        <v>0</v>
      </c>
      <c r="O367">
        <v>0</v>
      </c>
      <c r="P367">
        <v>1</v>
      </c>
      <c r="Q367">
        <v>0</v>
      </c>
      <c r="R367">
        <v>0</v>
      </c>
      <c r="S367">
        <v>1</v>
      </c>
      <c r="T367">
        <v>1</v>
      </c>
      <c r="U367">
        <v>100</v>
      </c>
      <c r="V367">
        <v>0.55000000000000004</v>
      </c>
      <c r="W367">
        <v>0.73</v>
      </c>
      <c r="X367">
        <v>0.95718748235553297</v>
      </c>
    </row>
    <row r="368" spans="1:24" x14ac:dyDescent="0.2">
      <c r="A368" t="s">
        <v>839</v>
      </c>
      <c r="B368" t="s">
        <v>644</v>
      </c>
      <c r="C368" t="s">
        <v>486</v>
      </c>
      <c r="D368">
        <v>1</v>
      </c>
      <c r="E368">
        <v>0</v>
      </c>
      <c r="F368">
        <v>0</v>
      </c>
      <c r="G368">
        <v>139613.32738735501</v>
      </c>
      <c r="H368">
        <v>0</v>
      </c>
      <c r="I368">
        <v>0</v>
      </c>
      <c r="J368">
        <v>566.94346650739703</v>
      </c>
      <c r="K368">
        <v>31135.5684025298</v>
      </c>
      <c r="L368">
        <v>3419.22657282517</v>
      </c>
      <c r="M368">
        <v>174168.12236271001</v>
      </c>
      <c r="N368">
        <v>0</v>
      </c>
      <c r="O368">
        <v>0</v>
      </c>
      <c r="P368">
        <v>1</v>
      </c>
      <c r="Q368">
        <v>0</v>
      </c>
      <c r="R368">
        <v>0</v>
      </c>
      <c r="S368">
        <v>1</v>
      </c>
      <c r="T368">
        <v>1</v>
      </c>
      <c r="U368">
        <v>100</v>
      </c>
      <c r="V368">
        <v>0.55000000000000004</v>
      </c>
      <c r="W368">
        <v>0.73</v>
      </c>
      <c r="X368">
        <v>0.95718748235553297</v>
      </c>
    </row>
    <row r="369" spans="1:24" x14ac:dyDescent="0.2">
      <c r="A369" t="s">
        <v>840</v>
      </c>
      <c r="B369" t="s">
        <v>644</v>
      </c>
      <c r="C369" t="s">
        <v>488</v>
      </c>
      <c r="D369">
        <v>1</v>
      </c>
      <c r="E369">
        <v>0</v>
      </c>
      <c r="F369">
        <v>0</v>
      </c>
      <c r="G369">
        <v>64794.042717904202</v>
      </c>
      <c r="H369">
        <v>0</v>
      </c>
      <c r="I369">
        <v>0</v>
      </c>
      <c r="J369">
        <v>4061.9424286247399</v>
      </c>
      <c r="K369">
        <v>226145.92882873901</v>
      </c>
      <c r="L369">
        <v>48317.906207263797</v>
      </c>
      <c r="M369">
        <v>339257.877753907</v>
      </c>
      <c r="N369">
        <v>0</v>
      </c>
      <c r="O369">
        <v>0</v>
      </c>
      <c r="P369">
        <v>1</v>
      </c>
      <c r="Q369">
        <v>0</v>
      </c>
      <c r="R369">
        <v>0</v>
      </c>
      <c r="S369">
        <v>1</v>
      </c>
      <c r="T369">
        <v>1</v>
      </c>
      <c r="U369">
        <v>100</v>
      </c>
      <c r="V369">
        <v>0.55000000000000004</v>
      </c>
      <c r="W369">
        <v>0.73</v>
      </c>
      <c r="X369">
        <v>0.95718748235553297</v>
      </c>
    </row>
    <row r="370" spans="1:24" x14ac:dyDescent="0.2">
      <c r="A370" t="s">
        <v>841</v>
      </c>
      <c r="B370" t="s">
        <v>644</v>
      </c>
      <c r="C370" t="s">
        <v>481</v>
      </c>
      <c r="D370">
        <v>1</v>
      </c>
      <c r="E370">
        <v>0</v>
      </c>
      <c r="F370">
        <v>0</v>
      </c>
      <c r="G370">
        <v>13949.022329531101</v>
      </c>
      <c r="H370">
        <v>0</v>
      </c>
      <c r="I370">
        <v>0</v>
      </c>
      <c r="J370">
        <v>92.177624745334398</v>
      </c>
      <c r="K370">
        <v>5062.0051424059702</v>
      </c>
      <c r="L370">
        <v>550.81237858397901</v>
      </c>
      <c r="M370">
        <v>19561.839850520999</v>
      </c>
      <c r="N370">
        <v>0</v>
      </c>
      <c r="O370">
        <v>0</v>
      </c>
      <c r="P370">
        <v>1</v>
      </c>
      <c r="Q370">
        <v>0</v>
      </c>
      <c r="R370">
        <v>0</v>
      </c>
      <c r="S370">
        <v>1</v>
      </c>
      <c r="T370">
        <v>1</v>
      </c>
      <c r="U370">
        <v>100</v>
      </c>
      <c r="V370">
        <v>0.55000000000000004</v>
      </c>
      <c r="W370">
        <v>0.73</v>
      </c>
      <c r="X370">
        <v>0.95718748235553297</v>
      </c>
    </row>
    <row r="371" spans="1:24" x14ac:dyDescent="0.2">
      <c r="A371" t="s">
        <v>842</v>
      </c>
      <c r="B371" t="s">
        <v>644</v>
      </c>
      <c r="C371" t="s">
        <v>577</v>
      </c>
      <c r="D371">
        <v>1</v>
      </c>
      <c r="E371">
        <v>0</v>
      </c>
      <c r="F371">
        <v>0</v>
      </c>
      <c r="G371">
        <v>1810.11527324336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1810.11527324336</v>
      </c>
      <c r="N371">
        <v>0</v>
      </c>
      <c r="O371">
        <v>0</v>
      </c>
      <c r="P371">
        <v>1</v>
      </c>
      <c r="Q371">
        <v>0</v>
      </c>
      <c r="R371">
        <v>0</v>
      </c>
      <c r="S371">
        <v>1</v>
      </c>
      <c r="T371">
        <v>1</v>
      </c>
      <c r="U371">
        <v>100</v>
      </c>
      <c r="V371">
        <v>0.55000000000000004</v>
      </c>
      <c r="W371">
        <v>0.73</v>
      </c>
      <c r="X371">
        <v>0.95718748235553297</v>
      </c>
    </row>
    <row r="372" spans="1:24" x14ac:dyDescent="0.2">
      <c r="A372" t="s">
        <v>843</v>
      </c>
      <c r="B372" t="s">
        <v>644</v>
      </c>
      <c r="C372" t="s">
        <v>491</v>
      </c>
      <c r="D372">
        <v>1</v>
      </c>
      <c r="E372">
        <v>1</v>
      </c>
      <c r="F372" t="s">
        <v>368</v>
      </c>
      <c r="G372">
        <v>230827.36794901799</v>
      </c>
      <c r="H372">
        <v>1</v>
      </c>
      <c r="I372" t="s">
        <v>368</v>
      </c>
      <c r="J372">
        <v>491.35100441696699</v>
      </c>
      <c r="K372">
        <v>27064.473231787699</v>
      </c>
      <c r="L372">
        <v>1466.18532706153</v>
      </c>
      <c r="M372">
        <v>259358.02650786701</v>
      </c>
      <c r="N372" t="s">
        <v>492</v>
      </c>
      <c r="O372" t="s">
        <v>493</v>
      </c>
      <c r="P372">
        <v>1</v>
      </c>
      <c r="Q372">
        <v>0</v>
      </c>
      <c r="R372">
        <v>0</v>
      </c>
      <c r="S372">
        <v>1</v>
      </c>
      <c r="T372">
        <v>1</v>
      </c>
      <c r="U372">
        <v>100</v>
      </c>
      <c r="V372">
        <v>0.55000000000000004</v>
      </c>
      <c r="W372">
        <v>0.73</v>
      </c>
      <c r="X372">
        <v>0.95718748235553297</v>
      </c>
    </row>
    <row r="373" spans="1:24" x14ac:dyDescent="0.2">
      <c r="A373" t="s">
        <v>844</v>
      </c>
      <c r="B373" t="s">
        <v>467</v>
      </c>
      <c r="C373" t="s">
        <v>495</v>
      </c>
      <c r="D373">
        <v>1</v>
      </c>
      <c r="E373">
        <v>0</v>
      </c>
      <c r="F373">
        <v>0</v>
      </c>
      <c r="G373">
        <v>0</v>
      </c>
      <c r="H373">
        <v>1</v>
      </c>
      <c r="I373" t="s">
        <v>368</v>
      </c>
      <c r="J373">
        <v>1094.09643602354</v>
      </c>
      <c r="K373">
        <v>60745.625188486898</v>
      </c>
      <c r="L373">
        <v>24729.654781869001</v>
      </c>
      <c r="M373">
        <v>85475.279970356001</v>
      </c>
      <c r="N373" t="s">
        <v>495</v>
      </c>
      <c r="O373" t="s">
        <v>493</v>
      </c>
      <c r="P373">
        <v>1</v>
      </c>
      <c r="Q373">
        <v>0</v>
      </c>
      <c r="R373">
        <v>0</v>
      </c>
      <c r="S373">
        <v>1</v>
      </c>
      <c r="T373">
        <v>1</v>
      </c>
      <c r="U373">
        <v>100</v>
      </c>
      <c r="V373">
        <v>0.55000000000000004</v>
      </c>
      <c r="W373">
        <v>0.73</v>
      </c>
      <c r="X373">
        <v>0.95718748235553297</v>
      </c>
    </row>
    <row r="374" spans="1:24" x14ac:dyDescent="0.2">
      <c r="A374" t="s">
        <v>845</v>
      </c>
      <c r="B374" t="s">
        <v>846</v>
      </c>
      <c r="C374" t="s">
        <v>846</v>
      </c>
      <c r="D374">
        <v>0</v>
      </c>
      <c r="E374">
        <v>0</v>
      </c>
      <c r="F374">
        <v>0</v>
      </c>
      <c r="G374">
        <v>1448402.7688404601</v>
      </c>
      <c r="H374">
        <v>0</v>
      </c>
      <c r="I374">
        <v>0</v>
      </c>
      <c r="J374">
        <v>24130.501537534499</v>
      </c>
      <c r="K374">
        <v>1333143.4014806901</v>
      </c>
      <c r="L374">
        <v>255204.78472475501</v>
      </c>
      <c r="M374">
        <v>3036750.9550459101</v>
      </c>
      <c r="N374">
        <v>0</v>
      </c>
      <c r="O374">
        <v>0</v>
      </c>
      <c r="P374">
        <v>67</v>
      </c>
      <c r="Q374">
        <v>0</v>
      </c>
      <c r="R374">
        <v>0</v>
      </c>
      <c r="S374">
        <v>1</v>
      </c>
      <c r="T374">
        <v>1</v>
      </c>
      <c r="U374">
        <v>100</v>
      </c>
      <c r="V374">
        <v>0.55000000000000004</v>
      </c>
      <c r="W374">
        <v>0.73</v>
      </c>
      <c r="X374">
        <v>0.95718748235553297</v>
      </c>
    </row>
    <row r="375" spans="1:24" x14ac:dyDescent="0.2">
      <c r="A375" t="s">
        <v>847</v>
      </c>
      <c r="B375" t="s">
        <v>846</v>
      </c>
      <c r="C375" t="s">
        <v>379</v>
      </c>
      <c r="D375">
        <v>0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47</v>
      </c>
      <c r="Q375">
        <v>0</v>
      </c>
      <c r="R375">
        <v>0</v>
      </c>
      <c r="S375">
        <v>1</v>
      </c>
      <c r="T375">
        <v>1</v>
      </c>
      <c r="U375">
        <v>100</v>
      </c>
      <c r="V375">
        <v>0.55000000000000004</v>
      </c>
      <c r="W375">
        <v>0.73</v>
      </c>
      <c r="X375">
        <v>0.95718748235553297</v>
      </c>
    </row>
    <row r="376" spans="1:24" x14ac:dyDescent="0.2">
      <c r="A376" t="s">
        <v>848</v>
      </c>
      <c r="B376" t="s">
        <v>379</v>
      </c>
      <c r="C376" t="s">
        <v>381</v>
      </c>
      <c r="D376">
        <v>0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9</v>
      </c>
      <c r="Q376">
        <v>0</v>
      </c>
      <c r="R376">
        <v>0</v>
      </c>
      <c r="S376">
        <v>1</v>
      </c>
      <c r="T376">
        <v>1</v>
      </c>
      <c r="U376">
        <v>100</v>
      </c>
      <c r="V376">
        <v>0.55000000000000004</v>
      </c>
      <c r="W376">
        <v>0.73</v>
      </c>
      <c r="X376">
        <v>0.95718748235553297</v>
      </c>
    </row>
    <row r="377" spans="1:24" x14ac:dyDescent="0.2">
      <c r="A377" t="s">
        <v>849</v>
      </c>
      <c r="B377" t="s">
        <v>381</v>
      </c>
      <c r="C377" t="s">
        <v>383</v>
      </c>
      <c r="D377">
        <v>0</v>
      </c>
      <c r="E377">
        <v>0</v>
      </c>
      <c r="F377">
        <v>0</v>
      </c>
      <c r="G377">
        <v>0</v>
      </c>
      <c r="H377">
        <v>15000</v>
      </c>
      <c r="I377" t="s">
        <v>384</v>
      </c>
      <c r="J377">
        <v>0</v>
      </c>
      <c r="K377">
        <v>0</v>
      </c>
      <c r="L377">
        <v>0</v>
      </c>
      <c r="M377">
        <v>0</v>
      </c>
      <c r="N377" t="s">
        <v>383</v>
      </c>
      <c r="O377" t="s">
        <v>385</v>
      </c>
      <c r="P377">
        <v>1</v>
      </c>
      <c r="Q377">
        <v>0</v>
      </c>
      <c r="R377">
        <v>0</v>
      </c>
      <c r="S377">
        <v>1</v>
      </c>
      <c r="T377">
        <v>1</v>
      </c>
      <c r="U377">
        <v>100</v>
      </c>
      <c r="V377">
        <v>0.55000000000000004</v>
      </c>
      <c r="W377">
        <v>0.73</v>
      </c>
      <c r="X377">
        <v>0.95718748235553297</v>
      </c>
    </row>
    <row r="378" spans="1:24" x14ac:dyDescent="0.2">
      <c r="A378" t="s">
        <v>850</v>
      </c>
      <c r="B378" t="s">
        <v>381</v>
      </c>
      <c r="C378" t="s">
        <v>387</v>
      </c>
      <c r="D378">
        <v>0</v>
      </c>
      <c r="E378">
        <v>0</v>
      </c>
      <c r="F378">
        <v>0</v>
      </c>
      <c r="G378">
        <v>0</v>
      </c>
      <c r="H378">
        <v>135</v>
      </c>
      <c r="I378" t="s">
        <v>388</v>
      </c>
      <c r="J378">
        <v>0</v>
      </c>
      <c r="K378">
        <v>0</v>
      </c>
      <c r="L378">
        <v>0</v>
      </c>
      <c r="M378">
        <v>0</v>
      </c>
      <c r="N378" t="s">
        <v>387</v>
      </c>
      <c r="O378" t="s">
        <v>389</v>
      </c>
      <c r="P378">
        <v>1</v>
      </c>
      <c r="Q378">
        <v>0</v>
      </c>
      <c r="R378">
        <v>0</v>
      </c>
      <c r="S378">
        <v>1</v>
      </c>
      <c r="T378">
        <v>1</v>
      </c>
      <c r="U378">
        <v>100</v>
      </c>
      <c r="V378">
        <v>0.55000000000000004</v>
      </c>
      <c r="W378">
        <v>0.73</v>
      </c>
      <c r="X378">
        <v>0.95718748235553297</v>
      </c>
    </row>
    <row r="379" spans="1:24" x14ac:dyDescent="0.2">
      <c r="A379" t="s">
        <v>851</v>
      </c>
      <c r="B379" t="s">
        <v>381</v>
      </c>
      <c r="C379" t="s">
        <v>391</v>
      </c>
      <c r="D379">
        <v>0</v>
      </c>
      <c r="E379">
        <v>0</v>
      </c>
      <c r="F379">
        <v>0</v>
      </c>
      <c r="G379">
        <v>0</v>
      </c>
      <c r="H379">
        <v>1700</v>
      </c>
      <c r="I379" t="s">
        <v>371</v>
      </c>
      <c r="J379">
        <v>0</v>
      </c>
      <c r="K379">
        <v>0</v>
      </c>
      <c r="L379">
        <v>0</v>
      </c>
      <c r="M379">
        <v>0</v>
      </c>
      <c r="N379" t="s">
        <v>392</v>
      </c>
      <c r="O379" t="s">
        <v>393</v>
      </c>
      <c r="P379">
        <v>1</v>
      </c>
      <c r="Q379">
        <v>0</v>
      </c>
      <c r="R379">
        <v>0</v>
      </c>
      <c r="S379">
        <v>1</v>
      </c>
      <c r="T379">
        <v>1</v>
      </c>
      <c r="U379">
        <v>100</v>
      </c>
      <c r="V379">
        <v>0.55000000000000004</v>
      </c>
      <c r="W379">
        <v>0.73</v>
      </c>
      <c r="X379">
        <v>0.95718748235553297</v>
      </c>
    </row>
    <row r="380" spans="1:24" x14ac:dyDescent="0.2">
      <c r="A380" t="s">
        <v>852</v>
      </c>
      <c r="B380" t="s">
        <v>381</v>
      </c>
      <c r="C380" t="s">
        <v>395</v>
      </c>
      <c r="D380">
        <v>0</v>
      </c>
      <c r="E380">
        <v>0</v>
      </c>
      <c r="F380">
        <v>0</v>
      </c>
      <c r="G380">
        <v>0</v>
      </c>
      <c r="H380">
        <v>6</v>
      </c>
      <c r="I380" t="s">
        <v>388</v>
      </c>
      <c r="J380">
        <v>0</v>
      </c>
      <c r="K380">
        <v>0</v>
      </c>
      <c r="L380">
        <v>0</v>
      </c>
      <c r="M380">
        <v>0</v>
      </c>
      <c r="N380" t="s">
        <v>395</v>
      </c>
      <c r="O380" t="s">
        <v>393</v>
      </c>
      <c r="P380">
        <v>1</v>
      </c>
      <c r="Q380">
        <v>0</v>
      </c>
      <c r="R380">
        <v>0</v>
      </c>
      <c r="S380">
        <v>1</v>
      </c>
      <c r="T380">
        <v>1</v>
      </c>
      <c r="U380">
        <v>100</v>
      </c>
      <c r="V380">
        <v>0.55000000000000004</v>
      </c>
      <c r="W380">
        <v>0.73</v>
      </c>
      <c r="X380">
        <v>0.95718748235553297</v>
      </c>
    </row>
    <row r="381" spans="1:24" x14ac:dyDescent="0.2">
      <c r="A381" t="s">
        <v>853</v>
      </c>
      <c r="B381" t="s">
        <v>381</v>
      </c>
      <c r="C381" t="s">
        <v>509</v>
      </c>
      <c r="D381">
        <v>0</v>
      </c>
      <c r="E381">
        <v>0</v>
      </c>
      <c r="F381">
        <v>0</v>
      </c>
      <c r="G381">
        <v>0</v>
      </c>
      <c r="H381">
        <v>47600</v>
      </c>
      <c r="I381" t="s">
        <v>384</v>
      </c>
      <c r="J381">
        <v>0</v>
      </c>
      <c r="K381">
        <v>0</v>
      </c>
      <c r="L381">
        <v>0</v>
      </c>
      <c r="M381">
        <v>0</v>
      </c>
      <c r="N381" t="s">
        <v>462</v>
      </c>
      <c r="O381" t="s">
        <v>393</v>
      </c>
      <c r="P381">
        <v>1</v>
      </c>
      <c r="Q381">
        <v>0</v>
      </c>
      <c r="R381">
        <v>0</v>
      </c>
      <c r="S381">
        <v>1</v>
      </c>
      <c r="T381">
        <v>1</v>
      </c>
      <c r="U381">
        <v>100</v>
      </c>
      <c r="V381">
        <v>0.55000000000000004</v>
      </c>
      <c r="W381">
        <v>0.73</v>
      </c>
      <c r="X381">
        <v>0.95718748235553297</v>
      </c>
    </row>
    <row r="382" spans="1:24" x14ac:dyDescent="0.2">
      <c r="A382" t="s">
        <v>854</v>
      </c>
      <c r="B382" t="s">
        <v>381</v>
      </c>
      <c r="C382" t="s">
        <v>397</v>
      </c>
      <c r="D382">
        <v>0</v>
      </c>
      <c r="E382">
        <v>0</v>
      </c>
      <c r="F382">
        <v>0</v>
      </c>
      <c r="G382">
        <v>0</v>
      </c>
      <c r="H382">
        <v>47600</v>
      </c>
      <c r="I382" t="s">
        <v>384</v>
      </c>
      <c r="J382">
        <v>0</v>
      </c>
      <c r="K382">
        <v>0</v>
      </c>
      <c r="L382">
        <v>0</v>
      </c>
      <c r="M382">
        <v>0</v>
      </c>
      <c r="N382" t="s">
        <v>398</v>
      </c>
      <c r="O382" t="s">
        <v>393</v>
      </c>
      <c r="P382">
        <v>1</v>
      </c>
      <c r="Q382">
        <v>0</v>
      </c>
      <c r="R382">
        <v>0</v>
      </c>
      <c r="S382">
        <v>1</v>
      </c>
      <c r="T382">
        <v>1</v>
      </c>
      <c r="U382">
        <v>100</v>
      </c>
      <c r="V382">
        <v>0.55000000000000004</v>
      </c>
      <c r="W382">
        <v>0.73</v>
      </c>
      <c r="X382">
        <v>0.95718748235553297</v>
      </c>
    </row>
    <row r="383" spans="1:24" x14ac:dyDescent="0.2">
      <c r="A383" t="s">
        <v>855</v>
      </c>
      <c r="B383" t="s">
        <v>381</v>
      </c>
      <c r="C383" t="s">
        <v>403</v>
      </c>
      <c r="D383">
        <v>0</v>
      </c>
      <c r="E383">
        <v>0</v>
      </c>
      <c r="F383">
        <v>0</v>
      </c>
      <c r="G383">
        <v>0</v>
      </c>
      <c r="H383">
        <v>500</v>
      </c>
      <c r="I383" t="s">
        <v>384</v>
      </c>
      <c r="J383">
        <v>0</v>
      </c>
      <c r="K383">
        <v>0</v>
      </c>
      <c r="L383">
        <v>0</v>
      </c>
      <c r="M383">
        <v>0</v>
      </c>
      <c r="N383" t="s">
        <v>383</v>
      </c>
      <c r="O383" t="s">
        <v>385</v>
      </c>
      <c r="P383">
        <v>1</v>
      </c>
      <c r="Q383">
        <v>0</v>
      </c>
      <c r="R383">
        <v>0</v>
      </c>
      <c r="S383">
        <v>1</v>
      </c>
      <c r="T383">
        <v>1</v>
      </c>
      <c r="U383">
        <v>100</v>
      </c>
      <c r="V383">
        <v>0.55000000000000004</v>
      </c>
      <c r="W383">
        <v>0.73</v>
      </c>
      <c r="X383">
        <v>0.95718748235553297</v>
      </c>
    </row>
    <row r="384" spans="1:24" x14ac:dyDescent="0.2">
      <c r="A384" t="s">
        <v>856</v>
      </c>
      <c r="B384" t="s">
        <v>381</v>
      </c>
      <c r="C384" t="s">
        <v>418</v>
      </c>
      <c r="D384">
        <v>0</v>
      </c>
      <c r="E384">
        <v>0</v>
      </c>
      <c r="F384">
        <v>0</v>
      </c>
      <c r="G384">
        <v>0</v>
      </c>
      <c r="H384">
        <v>2000</v>
      </c>
      <c r="I384" t="s">
        <v>384</v>
      </c>
      <c r="J384">
        <v>0</v>
      </c>
      <c r="K384">
        <v>0</v>
      </c>
      <c r="L384">
        <v>0</v>
      </c>
      <c r="M384">
        <v>0</v>
      </c>
      <c r="N384" t="s">
        <v>398</v>
      </c>
      <c r="O384" t="s">
        <v>393</v>
      </c>
      <c r="P384">
        <v>1</v>
      </c>
      <c r="Q384">
        <v>0</v>
      </c>
      <c r="R384">
        <v>0</v>
      </c>
      <c r="S384">
        <v>1</v>
      </c>
      <c r="T384">
        <v>1</v>
      </c>
      <c r="U384">
        <v>100</v>
      </c>
      <c r="V384">
        <v>0.55000000000000004</v>
      </c>
      <c r="W384">
        <v>0.73</v>
      </c>
      <c r="X384">
        <v>0.95718748235553297</v>
      </c>
    </row>
    <row r="385" spans="1:24" x14ac:dyDescent="0.2">
      <c r="A385" t="s">
        <v>857</v>
      </c>
      <c r="B385" t="s">
        <v>379</v>
      </c>
      <c r="C385" t="s">
        <v>408</v>
      </c>
      <c r="D385">
        <v>0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37</v>
      </c>
      <c r="Q385">
        <v>0</v>
      </c>
      <c r="R385">
        <v>0</v>
      </c>
      <c r="S385">
        <v>1</v>
      </c>
      <c r="T385">
        <v>1</v>
      </c>
      <c r="U385">
        <v>100</v>
      </c>
      <c r="V385">
        <v>0.55000000000000004</v>
      </c>
      <c r="W385">
        <v>0.73</v>
      </c>
      <c r="X385">
        <v>0.95718748235553297</v>
      </c>
    </row>
    <row r="386" spans="1:24" x14ac:dyDescent="0.2">
      <c r="A386" t="s">
        <v>858</v>
      </c>
      <c r="B386" t="s">
        <v>408</v>
      </c>
      <c r="C386" t="s">
        <v>410</v>
      </c>
      <c r="D386">
        <v>0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7</v>
      </c>
      <c r="Q386">
        <v>0</v>
      </c>
      <c r="R386">
        <v>0</v>
      </c>
      <c r="S386">
        <v>1</v>
      </c>
      <c r="T386">
        <v>1</v>
      </c>
      <c r="U386">
        <v>100</v>
      </c>
      <c r="V386">
        <v>0.55000000000000004</v>
      </c>
      <c r="W386">
        <v>0.73</v>
      </c>
      <c r="X386">
        <v>0.95718748235553297</v>
      </c>
    </row>
    <row r="387" spans="1:24" x14ac:dyDescent="0.2">
      <c r="A387" t="s">
        <v>859</v>
      </c>
      <c r="B387" t="s">
        <v>410</v>
      </c>
      <c r="C387" t="s">
        <v>383</v>
      </c>
      <c r="D387">
        <v>0</v>
      </c>
      <c r="E387">
        <v>0</v>
      </c>
      <c r="F387">
        <v>0</v>
      </c>
      <c r="G387">
        <v>0</v>
      </c>
      <c r="H387">
        <v>26600</v>
      </c>
      <c r="I387" t="s">
        <v>384</v>
      </c>
      <c r="J387">
        <v>0</v>
      </c>
      <c r="K387">
        <v>0</v>
      </c>
      <c r="L387">
        <v>0</v>
      </c>
      <c r="M387">
        <v>0</v>
      </c>
      <c r="N387" t="s">
        <v>383</v>
      </c>
      <c r="O387" t="s">
        <v>385</v>
      </c>
      <c r="P387">
        <v>1</v>
      </c>
      <c r="Q387">
        <v>0</v>
      </c>
      <c r="R387">
        <v>0</v>
      </c>
      <c r="S387">
        <v>1</v>
      </c>
      <c r="T387">
        <v>1</v>
      </c>
      <c r="U387">
        <v>100</v>
      </c>
      <c r="V387">
        <v>0.55000000000000004</v>
      </c>
      <c r="W387">
        <v>0.73</v>
      </c>
      <c r="X387">
        <v>0.95718748235553297</v>
      </c>
    </row>
    <row r="388" spans="1:24" x14ac:dyDescent="0.2">
      <c r="A388" t="s">
        <v>860</v>
      </c>
      <c r="B388" t="s">
        <v>410</v>
      </c>
      <c r="C388" t="s">
        <v>387</v>
      </c>
      <c r="D388">
        <v>0</v>
      </c>
      <c r="E388">
        <v>0</v>
      </c>
      <c r="F388">
        <v>0</v>
      </c>
      <c r="G388">
        <v>0</v>
      </c>
      <c r="H388">
        <v>50</v>
      </c>
      <c r="I388" t="s">
        <v>388</v>
      </c>
      <c r="J388">
        <v>0</v>
      </c>
      <c r="K388">
        <v>0</v>
      </c>
      <c r="L388">
        <v>0</v>
      </c>
      <c r="M388">
        <v>0</v>
      </c>
      <c r="N388" t="s">
        <v>387</v>
      </c>
      <c r="O388" t="s">
        <v>389</v>
      </c>
      <c r="P388">
        <v>1</v>
      </c>
      <c r="Q388">
        <v>0</v>
      </c>
      <c r="R388">
        <v>0</v>
      </c>
      <c r="S388">
        <v>1</v>
      </c>
      <c r="T388">
        <v>1</v>
      </c>
      <c r="U388">
        <v>100</v>
      </c>
      <c r="V388">
        <v>0.55000000000000004</v>
      </c>
      <c r="W388">
        <v>0.73</v>
      </c>
      <c r="X388">
        <v>0.95718748235553297</v>
      </c>
    </row>
    <row r="389" spans="1:24" x14ac:dyDescent="0.2">
      <c r="A389" t="s">
        <v>861</v>
      </c>
      <c r="B389" t="s">
        <v>410</v>
      </c>
      <c r="C389" t="s">
        <v>391</v>
      </c>
      <c r="D389">
        <v>0</v>
      </c>
      <c r="E389">
        <v>0</v>
      </c>
      <c r="F389">
        <v>0</v>
      </c>
      <c r="G389">
        <v>0</v>
      </c>
      <c r="H389">
        <v>660</v>
      </c>
      <c r="I389" t="s">
        <v>371</v>
      </c>
      <c r="J389">
        <v>0</v>
      </c>
      <c r="K389">
        <v>0</v>
      </c>
      <c r="L389">
        <v>0</v>
      </c>
      <c r="M389">
        <v>0</v>
      </c>
      <c r="N389" t="s">
        <v>392</v>
      </c>
      <c r="O389" t="s">
        <v>393</v>
      </c>
      <c r="P389">
        <v>1</v>
      </c>
      <c r="Q389">
        <v>0</v>
      </c>
      <c r="R389">
        <v>0</v>
      </c>
      <c r="S389">
        <v>1</v>
      </c>
      <c r="T389">
        <v>1</v>
      </c>
      <c r="U389">
        <v>100</v>
      </c>
      <c r="V389">
        <v>0.55000000000000004</v>
      </c>
      <c r="W389">
        <v>0.73</v>
      </c>
      <c r="X389">
        <v>0.95718748235553297</v>
      </c>
    </row>
    <row r="390" spans="1:24" x14ac:dyDescent="0.2">
      <c r="A390" t="s">
        <v>862</v>
      </c>
      <c r="B390" t="s">
        <v>410</v>
      </c>
      <c r="C390" t="s">
        <v>395</v>
      </c>
      <c r="D390">
        <v>0</v>
      </c>
      <c r="E390">
        <v>0</v>
      </c>
      <c r="F390">
        <v>0</v>
      </c>
      <c r="G390">
        <v>0</v>
      </c>
      <c r="H390">
        <v>2</v>
      </c>
      <c r="I390" t="s">
        <v>388</v>
      </c>
      <c r="J390">
        <v>0</v>
      </c>
      <c r="K390">
        <v>0</v>
      </c>
      <c r="L390">
        <v>0</v>
      </c>
      <c r="M390">
        <v>0</v>
      </c>
      <c r="N390" t="s">
        <v>395</v>
      </c>
      <c r="O390" t="s">
        <v>393</v>
      </c>
      <c r="P390">
        <v>1</v>
      </c>
      <c r="Q390">
        <v>0</v>
      </c>
      <c r="R390">
        <v>0</v>
      </c>
      <c r="S390">
        <v>1</v>
      </c>
      <c r="T390">
        <v>1</v>
      </c>
      <c r="U390">
        <v>100</v>
      </c>
      <c r="V390">
        <v>0.55000000000000004</v>
      </c>
      <c r="W390">
        <v>0.73</v>
      </c>
      <c r="X390">
        <v>0.95718748235553297</v>
      </c>
    </row>
    <row r="391" spans="1:24" x14ac:dyDescent="0.2">
      <c r="A391" t="s">
        <v>863</v>
      </c>
      <c r="B391" t="s">
        <v>410</v>
      </c>
      <c r="C391" t="s">
        <v>509</v>
      </c>
      <c r="D391">
        <v>0</v>
      </c>
      <c r="E391">
        <v>0</v>
      </c>
      <c r="F391">
        <v>0</v>
      </c>
      <c r="G391">
        <v>0</v>
      </c>
      <c r="H391">
        <v>26600</v>
      </c>
      <c r="I391" t="s">
        <v>384</v>
      </c>
      <c r="J391">
        <v>0</v>
      </c>
      <c r="K391">
        <v>0</v>
      </c>
      <c r="L391">
        <v>0</v>
      </c>
      <c r="M391">
        <v>0</v>
      </c>
      <c r="N391" t="s">
        <v>462</v>
      </c>
      <c r="O391" t="s">
        <v>393</v>
      </c>
      <c r="P391">
        <v>1</v>
      </c>
      <c r="Q391">
        <v>0</v>
      </c>
      <c r="R391">
        <v>0</v>
      </c>
      <c r="S391">
        <v>1</v>
      </c>
      <c r="T391">
        <v>1</v>
      </c>
      <c r="U391">
        <v>100</v>
      </c>
      <c r="V391">
        <v>0.55000000000000004</v>
      </c>
      <c r="W391">
        <v>0.73</v>
      </c>
      <c r="X391">
        <v>0.95718748235553297</v>
      </c>
    </row>
    <row r="392" spans="1:24" x14ac:dyDescent="0.2">
      <c r="A392" t="s">
        <v>864</v>
      </c>
      <c r="B392" t="s">
        <v>410</v>
      </c>
      <c r="C392" t="s">
        <v>403</v>
      </c>
      <c r="D392">
        <v>0</v>
      </c>
      <c r="E392">
        <v>0</v>
      </c>
      <c r="F392">
        <v>0</v>
      </c>
      <c r="G392">
        <v>0</v>
      </c>
      <c r="H392">
        <v>150</v>
      </c>
      <c r="I392" t="s">
        <v>384</v>
      </c>
      <c r="J392">
        <v>0</v>
      </c>
      <c r="K392">
        <v>0</v>
      </c>
      <c r="L392">
        <v>0</v>
      </c>
      <c r="M392">
        <v>0</v>
      </c>
      <c r="N392" t="s">
        <v>383</v>
      </c>
      <c r="O392" t="s">
        <v>385</v>
      </c>
      <c r="P392">
        <v>1</v>
      </c>
      <c r="Q392">
        <v>0</v>
      </c>
      <c r="R392">
        <v>0</v>
      </c>
      <c r="S392">
        <v>1</v>
      </c>
      <c r="T392">
        <v>1</v>
      </c>
      <c r="U392">
        <v>100</v>
      </c>
      <c r="V392">
        <v>0.55000000000000004</v>
      </c>
      <c r="W392">
        <v>0.73</v>
      </c>
      <c r="X392">
        <v>0.95718748235553297</v>
      </c>
    </row>
    <row r="393" spans="1:24" x14ac:dyDescent="0.2">
      <c r="A393" t="s">
        <v>865</v>
      </c>
      <c r="B393" t="s">
        <v>408</v>
      </c>
      <c r="C393" t="s">
        <v>447</v>
      </c>
      <c r="D393">
        <v>0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6</v>
      </c>
      <c r="Q393">
        <v>0</v>
      </c>
      <c r="R393">
        <v>0</v>
      </c>
      <c r="S393">
        <v>1</v>
      </c>
      <c r="T393">
        <v>1</v>
      </c>
      <c r="U393">
        <v>100</v>
      </c>
      <c r="V393">
        <v>0.55000000000000004</v>
      </c>
      <c r="W393">
        <v>0.73</v>
      </c>
      <c r="X393">
        <v>0.95718748235553297</v>
      </c>
    </row>
    <row r="394" spans="1:24" x14ac:dyDescent="0.2">
      <c r="A394" t="s">
        <v>866</v>
      </c>
      <c r="B394" t="s">
        <v>447</v>
      </c>
      <c r="C394" t="s">
        <v>449</v>
      </c>
      <c r="D394">
        <v>0</v>
      </c>
      <c r="E394">
        <v>0</v>
      </c>
      <c r="F394">
        <v>0</v>
      </c>
      <c r="G394">
        <v>0</v>
      </c>
      <c r="H394">
        <v>390</v>
      </c>
      <c r="I394" t="s">
        <v>388</v>
      </c>
      <c r="J394">
        <v>0</v>
      </c>
      <c r="K394">
        <v>0</v>
      </c>
      <c r="L394">
        <v>0</v>
      </c>
      <c r="M394">
        <v>0</v>
      </c>
      <c r="N394" t="s">
        <v>449</v>
      </c>
      <c r="O394" t="s">
        <v>450</v>
      </c>
      <c r="P394">
        <v>1</v>
      </c>
      <c r="Q394">
        <v>0</v>
      </c>
      <c r="R394">
        <v>0</v>
      </c>
      <c r="S394">
        <v>1</v>
      </c>
      <c r="T394">
        <v>1</v>
      </c>
      <c r="U394">
        <v>100</v>
      </c>
      <c r="V394">
        <v>0.55000000000000004</v>
      </c>
      <c r="W394">
        <v>0.73</v>
      </c>
      <c r="X394">
        <v>0.95718748235553297</v>
      </c>
    </row>
    <row r="395" spans="1:24" x14ac:dyDescent="0.2">
      <c r="A395" t="s">
        <v>867</v>
      </c>
      <c r="B395" t="s">
        <v>447</v>
      </c>
      <c r="C395" t="s">
        <v>452</v>
      </c>
      <c r="D395">
        <v>0</v>
      </c>
      <c r="E395">
        <v>0</v>
      </c>
      <c r="F395">
        <v>0</v>
      </c>
      <c r="G395">
        <v>0</v>
      </c>
      <c r="H395">
        <v>7</v>
      </c>
      <c r="I395" t="s">
        <v>388</v>
      </c>
      <c r="J395">
        <v>0</v>
      </c>
      <c r="K395">
        <v>0</v>
      </c>
      <c r="L395">
        <v>0</v>
      </c>
      <c r="M395">
        <v>0</v>
      </c>
      <c r="N395" t="s">
        <v>449</v>
      </c>
      <c r="O395" t="s">
        <v>450</v>
      </c>
      <c r="P395">
        <v>1</v>
      </c>
      <c r="Q395">
        <v>0</v>
      </c>
      <c r="R395">
        <v>0</v>
      </c>
      <c r="S395">
        <v>1</v>
      </c>
      <c r="T395">
        <v>1</v>
      </c>
      <c r="U395">
        <v>100</v>
      </c>
      <c r="V395">
        <v>0.55000000000000004</v>
      </c>
      <c r="W395">
        <v>0.73</v>
      </c>
      <c r="X395">
        <v>0.95718748235553297</v>
      </c>
    </row>
    <row r="396" spans="1:24" x14ac:dyDescent="0.2">
      <c r="A396" t="s">
        <v>868</v>
      </c>
      <c r="B396" t="s">
        <v>447</v>
      </c>
      <c r="C396" t="s">
        <v>454</v>
      </c>
      <c r="D396">
        <v>0</v>
      </c>
      <c r="E396">
        <v>0</v>
      </c>
      <c r="F396">
        <v>0</v>
      </c>
      <c r="G396">
        <v>0</v>
      </c>
      <c r="H396">
        <v>1000</v>
      </c>
      <c r="I396" t="s">
        <v>384</v>
      </c>
      <c r="J396">
        <v>0</v>
      </c>
      <c r="K396">
        <v>0</v>
      </c>
      <c r="L396">
        <v>0</v>
      </c>
      <c r="M396">
        <v>0</v>
      </c>
      <c r="N396" t="s">
        <v>406</v>
      </c>
      <c r="O396" t="s">
        <v>450</v>
      </c>
      <c r="P396">
        <v>1</v>
      </c>
      <c r="Q396">
        <v>0</v>
      </c>
      <c r="R396">
        <v>0</v>
      </c>
      <c r="S396">
        <v>1</v>
      </c>
      <c r="T396">
        <v>1</v>
      </c>
      <c r="U396">
        <v>100</v>
      </c>
      <c r="V396">
        <v>0.55000000000000004</v>
      </c>
      <c r="W396">
        <v>0.73</v>
      </c>
      <c r="X396">
        <v>0.95718748235553297</v>
      </c>
    </row>
    <row r="397" spans="1:24" x14ac:dyDescent="0.2">
      <c r="A397" t="s">
        <v>869</v>
      </c>
      <c r="B397" t="s">
        <v>447</v>
      </c>
      <c r="C397" t="s">
        <v>456</v>
      </c>
      <c r="D397">
        <v>0</v>
      </c>
      <c r="E397">
        <v>0</v>
      </c>
      <c r="F397">
        <v>0</v>
      </c>
      <c r="G397">
        <v>0</v>
      </c>
      <c r="H397">
        <v>170</v>
      </c>
      <c r="I397" t="s">
        <v>401</v>
      </c>
      <c r="J397">
        <v>0</v>
      </c>
      <c r="K397">
        <v>0</v>
      </c>
      <c r="L397">
        <v>0</v>
      </c>
      <c r="M397">
        <v>0</v>
      </c>
      <c r="N397" t="s">
        <v>449</v>
      </c>
      <c r="O397" t="s">
        <v>450</v>
      </c>
      <c r="P397">
        <v>1</v>
      </c>
      <c r="Q397">
        <v>0</v>
      </c>
      <c r="R397">
        <v>0</v>
      </c>
      <c r="S397">
        <v>1</v>
      </c>
      <c r="T397">
        <v>1</v>
      </c>
      <c r="U397">
        <v>100</v>
      </c>
      <c r="V397">
        <v>0.55000000000000004</v>
      </c>
      <c r="W397">
        <v>0.73</v>
      </c>
      <c r="X397">
        <v>0.95718748235553297</v>
      </c>
    </row>
    <row r="398" spans="1:24" x14ac:dyDescent="0.2">
      <c r="A398" t="s">
        <v>870</v>
      </c>
      <c r="B398" t="s">
        <v>447</v>
      </c>
      <c r="C398" t="s">
        <v>458</v>
      </c>
      <c r="D398">
        <v>0</v>
      </c>
      <c r="E398">
        <v>0</v>
      </c>
      <c r="F398">
        <v>0</v>
      </c>
      <c r="G398">
        <v>0</v>
      </c>
      <c r="H398">
        <v>300</v>
      </c>
      <c r="I398" t="s">
        <v>459</v>
      </c>
      <c r="J398">
        <v>0</v>
      </c>
      <c r="K398">
        <v>0</v>
      </c>
      <c r="L398">
        <v>0</v>
      </c>
      <c r="M398">
        <v>0</v>
      </c>
      <c r="N398" t="s">
        <v>398</v>
      </c>
      <c r="O398" t="s">
        <v>450</v>
      </c>
      <c r="P398">
        <v>1</v>
      </c>
      <c r="Q398">
        <v>0</v>
      </c>
      <c r="R398">
        <v>0</v>
      </c>
      <c r="S398">
        <v>1</v>
      </c>
      <c r="T398">
        <v>1</v>
      </c>
      <c r="U398">
        <v>100</v>
      </c>
      <c r="V398">
        <v>0.55000000000000004</v>
      </c>
      <c r="W398">
        <v>0.73</v>
      </c>
      <c r="X398">
        <v>0.95718748235553297</v>
      </c>
    </row>
    <row r="399" spans="1:24" x14ac:dyDescent="0.2">
      <c r="A399" t="s">
        <v>871</v>
      </c>
      <c r="B399" t="s">
        <v>408</v>
      </c>
      <c r="C399" t="s">
        <v>528</v>
      </c>
      <c r="D399">
        <v>0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3</v>
      </c>
      <c r="Q399">
        <v>0</v>
      </c>
      <c r="R399">
        <v>0</v>
      </c>
      <c r="S399">
        <v>1</v>
      </c>
      <c r="T399">
        <v>1</v>
      </c>
      <c r="U399">
        <v>100</v>
      </c>
      <c r="V399">
        <v>0.55000000000000004</v>
      </c>
      <c r="W399">
        <v>0.73</v>
      </c>
      <c r="X399">
        <v>0.95718748235553297</v>
      </c>
    </row>
    <row r="400" spans="1:24" x14ac:dyDescent="0.2">
      <c r="A400" t="s">
        <v>872</v>
      </c>
      <c r="B400" t="s">
        <v>528</v>
      </c>
      <c r="C400" t="s">
        <v>534</v>
      </c>
      <c r="D400">
        <v>0</v>
      </c>
      <c r="E400">
        <v>0</v>
      </c>
      <c r="F400">
        <v>0</v>
      </c>
      <c r="G400">
        <v>0</v>
      </c>
      <c r="H400">
        <v>20000</v>
      </c>
      <c r="I400" t="s">
        <v>384</v>
      </c>
      <c r="J400">
        <v>0</v>
      </c>
      <c r="K400">
        <v>0</v>
      </c>
      <c r="L400">
        <v>0</v>
      </c>
      <c r="M400">
        <v>0</v>
      </c>
      <c r="N400" t="s">
        <v>398</v>
      </c>
      <c r="O400" t="s">
        <v>535</v>
      </c>
      <c r="P400">
        <v>1</v>
      </c>
      <c r="Q400">
        <v>0</v>
      </c>
      <c r="R400">
        <v>0</v>
      </c>
      <c r="S400">
        <v>1</v>
      </c>
      <c r="T400">
        <v>1</v>
      </c>
      <c r="U400">
        <v>100</v>
      </c>
      <c r="V400">
        <v>0.55000000000000004</v>
      </c>
      <c r="W400">
        <v>0.73</v>
      </c>
      <c r="X400">
        <v>0.95718748235553297</v>
      </c>
    </row>
    <row r="401" spans="1:24" x14ac:dyDescent="0.2">
      <c r="A401" t="s">
        <v>873</v>
      </c>
      <c r="B401" t="s">
        <v>528</v>
      </c>
      <c r="C401" t="s">
        <v>874</v>
      </c>
      <c r="D401">
        <v>0</v>
      </c>
      <c r="E401">
        <v>0</v>
      </c>
      <c r="F401">
        <v>0</v>
      </c>
      <c r="G401">
        <v>0</v>
      </c>
      <c r="H401">
        <v>1050</v>
      </c>
      <c r="I401" t="s">
        <v>384</v>
      </c>
      <c r="J401">
        <v>0</v>
      </c>
      <c r="K401">
        <v>0</v>
      </c>
      <c r="L401">
        <v>0</v>
      </c>
      <c r="M401">
        <v>0</v>
      </c>
      <c r="N401" t="s">
        <v>383</v>
      </c>
      <c r="O401" t="s">
        <v>385</v>
      </c>
      <c r="P401">
        <v>1</v>
      </c>
      <c r="Q401">
        <v>0</v>
      </c>
      <c r="R401">
        <v>0</v>
      </c>
      <c r="S401">
        <v>1</v>
      </c>
      <c r="T401">
        <v>1</v>
      </c>
      <c r="U401">
        <v>100</v>
      </c>
      <c r="V401">
        <v>0.55000000000000004</v>
      </c>
      <c r="W401">
        <v>0.73</v>
      </c>
      <c r="X401">
        <v>0.95718748235553297</v>
      </c>
    </row>
    <row r="402" spans="1:24" x14ac:dyDescent="0.2">
      <c r="A402" t="s">
        <v>875</v>
      </c>
      <c r="B402" t="s">
        <v>408</v>
      </c>
      <c r="C402" t="s">
        <v>537</v>
      </c>
      <c r="D402">
        <v>0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4</v>
      </c>
      <c r="Q402">
        <v>0</v>
      </c>
      <c r="R402">
        <v>0</v>
      </c>
      <c r="S402">
        <v>1</v>
      </c>
      <c r="T402">
        <v>1</v>
      </c>
      <c r="U402">
        <v>100</v>
      </c>
      <c r="V402">
        <v>0.55000000000000004</v>
      </c>
      <c r="W402">
        <v>0.73</v>
      </c>
      <c r="X402">
        <v>0.95718748235553297</v>
      </c>
    </row>
    <row r="403" spans="1:24" x14ac:dyDescent="0.2">
      <c r="A403" t="s">
        <v>876</v>
      </c>
      <c r="B403" t="s">
        <v>537</v>
      </c>
      <c r="C403" t="s">
        <v>877</v>
      </c>
      <c r="D403">
        <v>0</v>
      </c>
      <c r="E403">
        <v>0</v>
      </c>
      <c r="F403">
        <v>0</v>
      </c>
      <c r="G403">
        <v>0</v>
      </c>
      <c r="H403">
        <v>48000</v>
      </c>
      <c r="I403" t="s">
        <v>384</v>
      </c>
      <c r="J403">
        <v>0</v>
      </c>
      <c r="K403">
        <v>0</v>
      </c>
      <c r="L403">
        <v>0</v>
      </c>
      <c r="M403">
        <v>0</v>
      </c>
      <c r="N403" t="s">
        <v>531</v>
      </c>
      <c r="O403" t="s">
        <v>385</v>
      </c>
      <c r="P403">
        <v>1</v>
      </c>
      <c r="Q403">
        <v>0</v>
      </c>
      <c r="R403">
        <v>0</v>
      </c>
      <c r="S403">
        <v>1</v>
      </c>
      <c r="T403">
        <v>1</v>
      </c>
      <c r="U403">
        <v>100</v>
      </c>
      <c r="V403">
        <v>0.55000000000000004</v>
      </c>
      <c r="W403">
        <v>0.73</v>
      </c>
      <c r="X403">
        <v>0.95718748235553297</v>
      </c>
    </row>
    <row r="404" spans="1:24" x14ac:dyDescent="0.2">
      <c r="A404" t="s">
        <v>878</v>
      </c>
      <c r="B404" t="s">
        <v>537</v>
      </c>
      <c r="C404" t="s">
        <v>879</v>
      </c>
      <c r="D404">
        <v>0</v>
      </c>
      <c r="E404">
        <v>0</v>
      </c>
      <c r="F404">
        <v>0</v>
      </c>
      <c r="G404">
        <v>0</v>
      </c>
      <c r="H404">
        <v>600</v>
      </c>
      <c r="I404" t="s">
        <v>371</v>
      </c>
      <c r="J404">
        <v>0</v>
      </c>
      <c r="K404">
        <v>0</v>
      </c>
      <c r="L404">
        <v>0</v>
      </c>
      <c r="M404">
        <v>0</v>
      </c>
      <c r="N404" t="s">
        <v>392</v>
      </c>
      <c r="O404" t="s">
        <v>393</v>
      </c>
      <c r="P404">
        <v>1</v>
      </c>
      <c r="Q404">
        <v>0</v>
      </c>
      <c r="R404">
        <v>0</v>
      </c>
      <c r="S404">
        <v>1</v>
      </c>
      <c r="T404">
        <v>1</v>
      </c>
      <c r="U404">
        <v>100</v>
      </c>
      <c r="V404">
        <v>0.55000000000000004</v>
      </c>
      <c r="W404">
        <v>0.73</v>
      </c>
      <c r="X404">
        <v>0.95718748235553297</v>
      </c>
    </row>
    <row r="405" spans="1:24" x14ac:dyDescent="0.2">
      <c r="A405" t="s">
        <v>880</v>
      </c>
      <c r="B405" t="s">
        <v>537</v>
      </c>
      <c r="C405" t="s">
        <v>387</v>
      </c>
      <c r="D405">
        <v>0</v>
      </c>
      <c r="E405">
        <v>0</v>
      </c>
      <c r="F405">
        <v>0</v>
      </c>
      <c r="G405">
        <v>0</v>
      </c>
      <c r="H405">
        <v>29</v>
      </c>
      <c r="I405" t="s">
        <v>388</v>
      </c>
      <c r="J405">
        <v>0</v>
      </c>
      <c r="K405">
        <v>0</v>
      </c>
      <c r="L405">
        <v>0</v>
      </c>
      <c r="M405">
        <v>0</v>
      </c>
      <c r="N405" t="s">
        <v>387</v>
      </c>
      <c r="O405" t="s">
        <v>389</v>
      </c>
      <c r="P405">
        <v>1</v>
      </c>
      <c r="Q405">
        <v>0</v>
      </c>
      <c r="R405">
        <v>0</v>
      </c>
      <c r="S405">
        <v>1</v>
      </c>
      <c r="T405">
        <v>1</v>
      </c>
      <c r="U405">
        <v>100</v>
      </c>
      <c r="V405">
        <v>0.55000000000000004</v>
      </c>
      <c r="W405">
        <v>0.73</v>
      </c>
      <c r="X405">
        <v>0.95718748235553297</v>
      </c>
    </row>
    <row r="406" spans="1:24" x14ac:dyDescent="0.2">
      <c r="A406" t="s">
        <v>881</v>
      </c>
      <c r="B406" t="s">
        <v>408</v>
      </c>
      <c r="C406" t="s">
        <v>544</v>
      </c>
      <c r="D406">
        <v>0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2</v>
      </c>
      <c r="Q406">
        <v>0</v>
      </c>
      <c r="R406">
        <v>0</v>
      </c>
      <c r="S406">
        <v>1</v>
      </c>
      <c r="T406">
        <v>1</v>
      </c>
      <c r="U406">
        <v>100</v>
      </c>
      <c r="V406">
        <v>0.55000000000000004</v>
      </c>
      <c r="W406">
        <v>0.73</v>
      </c>
      <c r="X406">
        <v>0.95718748235553297</v>
      </c>
    </row>
    <row r="407" spans="1:24" x14ac:dyDescent="0.2">
      <c r="A407" t="s">
        <v>882</v>
      </c>
      <c r="B407" t="s">
        <v>544</v>
      </c>
      <c r="C407" t="s">
        <v>546</v>
      </c>
      <c r="D407">
        <v>0</v>
      </c>
      <c r="E407">
        <v>0</v>
      </c>
      <c r="F407">
        <v>0</v>
      </c>
      <c r="G407">
        <v>0</v>
      </c>
      <c r="H407">
        <v>48000</v>
      </c>
      <c r="I407" t="s">
        <v>384</v>
      </c>
      <c r="J407">
        <v>0</v>
      </c>
      <c r="K407">
        <v>0</v>
      </c>
      <c r="L407">
        <v>0</v>
      </c>
      <c r="M407">
        <v>0</v>
      </c>
      <c r="N407" t="s">
        <v>398</v>
      </c>
      <c r="O407" t="s">
        <v>385</v>
      </c>
      <c r="P407">
        <v>1</v>
      </c>
      <c r="Q407">
        <v>0</v>
      </c>
      <c r="R407">
        <v>0</v>
      </c>
      <c r="S407">
        <v>1</v>
      </c>
      <c r="T407">
        <v>1</v>
      </c>
      <c r="U407">
        <v>100</v>
      </c>
      <c r="V407">
        <v>0.55000000000000004</v>
      </c>
      <c r="W407">
        <v>0.73</v>
      </c>
      <c r="X407">
        <v>0.95718748235553297</v>
      </c>
    </row>
    <row r="408" spans="1:24" x14ac:dyDescent="0.2">
      <c r="A408" t="s">
        <v>883</v>
      </c>
      <c r="B408" t="s">
        <v>408</v>
      </c>
      <c r="C408" t="s">
        <v>548</v>
      </c>
      <c r="D408">
        <v>0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4</v>
      </c>
      <c r="Q408">
        <v>0</v>
      </c>
      <c r="R408">
        <v>0</v>
      </c>
      <c r="S408">
        <v>1</v>
      </c>
      <c r="T408">
        <v>1</v>
      </c>
      <c r="U408">
        <v>100</v>
      </c>
      <c r="V408">
        <v>0.55000000000000004</v>
      </c>
      <c r="W408">
        <v>0.73</v>
      </c>
      <c r="X408">
        <v>0.95718748235553297</v>
      </c>
    </row>
    <row r="409" spans="1:24" x14ac:dyDescent="0.2">
      <c r="A409" t="s">
        <v>884</v>
      </c>
      <c r="B409" t="s">
        <v>548</v>
      </c>
      <c r="C409" t="s">
        <v>550</v>
      </c>
      <c r="D409">
        <v>0</v>
      </c>
      <c r="E409">
        <v>0</v>
      </c>
      <c r="F409">
        <v>0</v>
      </c>
      <c r="G409">
        <v>0</v>
      </c>
      <c r="H409">
        <v>75600</v>
      </c>
      <c r="I409" t="s">
        <v>384</v>
      </c>
      <c r="J409">
        <v>0</v>
      </c>
      <c r="K409">
        <v>0</v>
      </c>
      <c r="L409">
        <v>0</v>
      </c>
      <c r="M409">
        <v>0</v>
      </c>
      <c r="N409" t="s">
        <v>531</v>
      </c>
      <c r="O409" t="s">
        <v>532</v>
      </c>
      <c r="P409">
        <v>1</v>
      </c>
      <c r="Q409">
        <v>0</v>
      </c>
      <c r="R409">
        <v>0</v>
      </c>
      <c r="S409">
        <v>1</v>
      </c>
      <c r="T409">
        <v>1</v>
      </c>
      <c r="U409">
        <v>100</v>
      </c>
      <c r="V409">
        <v>0.55000000000000004</v>
      </c>
      <c r="W409">
        <v>0.73</v>
      </c>
      <c r="X409">
        <v>0.95718748235553297</v>
      </c>
    </row>
    <row r="410" spans="1:24" x14ac:dyDescent="0.2">
      <c r="A410" t="s">
        <v>885</v>
      </c>
      <c r="B410" t="s">
        <v>548</v>
      </c>
      <c r="C410" t="s">
        <v>552</v>
      </c>
      <c r="D410">
        <v>0</v>
      </c>
      <c r="E410">
        <v>0</v>
      </c>
      <c r="F410">
        <v>0</v>
      </c>
      <c r="G410">
        <v>0</v>
      </c>
      <c r="H410">
        <v>10000</v>
      </c>
      <c r="I410" t="s">
        <v>384</v>
      </c>
      <c r="J410">
        <v>0</v>
      </c>
      <c r="K410">
        <v>0</v>
      </c>
      <c r="L410">
        <v>0</v>
      </c>
      <c r="M410">
        <v>0</v>
      </c>
      <c r="N410" t="s">
        <v>398</v>
      </c>
      <c r="O410" t="s">
        <v>385</v>
      </c>
      <c r="P410">
        <v>1</v>
      </c>
      <c r="Q410">
        <v>0</v>
      </c>
      <c r="R410">
        <v>0</v>
      </c>
      <c r="S410">
        <v>1</v>
      </c>
      <c r="T410">
        <v>1</v>
      </c>
      <c r="U410">
        <v>100</v>
      </c>
      <c r="V410">
        <v>0.55000000000000004</v>
      </c>
      <c r="W410">
        <v>0.73</v>
      </c>
      <c r="X410">
        <v>0.95718748235553297</v>
      </c>
    </row>
    <row r="411" spans="1:24" x14ac:dyDescent="0.2">
      <c r="A411" t="s">
        <v>886</v>
      </c>
      <c r="B411" t="s">
        <v>548</v>
      </c>
      <c r="C411" t="s">
        <v>887</v>
      </c>
      <c r="D411">
        <v>0</v>
      </c>
      <c r="E411">
        <v>0</v>
      </c>
      <c r="F411">
        <v>0</v>
      </c>
      <c r="G411">
        <v>0</v>
      </c>
      <c r="H411">
        <v>3500</v>
      </c>
      <c r="I411" t="s">
        <v>384</v>
      </c>
      <c r="J411">
        <v>0</v>
      </c>
      <c r="K411">
        <v>0</v>
      </c>
      <c r="L411">
        <v>0</v>
      </c>
      <c r="M411">
        <v>0</v>
      </c>
      <c r="N411" t="s">
        <v>398</v>
      </c>
      <c r="O411" t="s">
        <v>385</v>
      </c>
      <c r="P411">
        <v>1</v>
      </c>
      <c r="Q411">
        <v>0</v>
      </c>
      <c r="R411">
        <v>0</v>
      </c>
      <c r="S411">
        <v>1</v>
      </c>
      <c r="T411">
        <v>1</v>
      </c>
      <c r="U411">
        <v>100</v>
      </c>
      <c r="V411">
        <v>0.55000000000000004</v>
      </c>
      <c r="W411">
        <v>0.73</v>
      </c>
      <c r="X411">
        <v>0.95718748235553297</v>
      </c>
    </row>
    <row r="412" spans="1:24" x14ac:dyDescent="0.2">
      <c r="A412" t="s">
        <v>888</v>
      </c>
      <c r="B412" t="s">
        <v>408</v>
      </c>
      <c r="C412" t="s">
        <v>554</v>
      </c>
      <c r="D412">
        <v>0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4</v>
      </c>
      <c r="Q412">
        <v>0</v>
      </c>
      <c r="R412">
        <v>0</v>
      </c>
      <c r="S412">
        <v>1</v>
      </c>
      <c r="T412">
        <v>1</v>
      </c>
      <c r="U412">
        <v>100</v>
      </c>
      <c r="V412">
        <v>0.55000000000000004</v>
      </c>
      <c r="W412">
        <v>0.73</v>
      </c>
      <c r="X412">
        <v>0.95718748235553297</v>
      </c>
    </row>
    <row r="413" spans="1:24" x14ac:dyDescent="0.2">
      <c r="A413" t="s">
        <v>889</v>
      </c>
      <c r="B413" t="s">
        <v>554</v>
      </c>
      <c r="C413" t="s">
        <v>556</v>
      </c>
      <c r="D413">
        <v>0</v>
      </c>
      <c r="E413">
        <v>0</v>
      </c>
      <c r="F413">
        <v>0</v>
      </c>
      <c r="G413">
        <v>0</v>
      </c>
      <c r="H413">
        <v>880</v>
      </c>
      <c r="I413" t="s">
        <v>384</v>
      </c>
      <c r="J413">
        <v>0</v>
      </c>
      <c r="K413">
        <v>0</v>
      </c>
      <c r="L413">
        <v>0</v>
      </c>
      <c r="M413">
        <v>0</v>
      </c>
      <c r="N413" t="s">
        <v>398</v>
      </c>
      <c r="O413" t="s">
        <v>389</v>
      </c>
      <c r="P413">
        <v>1</v>
      </c>
      <c r="Q413">
        <v>0</v>
      </c>
      <c r="R413">
        <v>0</v>
      </c>
      <c r="S413">
        <v>1</v>
      </c>
      <c r="T413">
        <v>1</v>
      </c>
      <c r="U413">
        <v>100</v>
      </c>
      <c r="V413">
        <v>0.55000000000000004</v>
      </c>
      <c r="W413">
        <v>0.73</v>
      </c>
      <c r="X413">
        <v>0.95718748235553297</v>
      </c>
    </row>
    <row r="414" spans="1:24" x14ac:dyDescent="0.2">
      <c r="A414" t="s">
        <v>890</v>
      </c>
      <c r="B414" t="s">
        <v>554</v>
      </c>
      <c r="C414" t="s">
        <v>558</v>
      </c>
      <c r="D414">
        <v>0</v>
      </c>
      <c r="E414">
        <v>0</v>
      </c>
      <c r="F414">
        <v>0</v>
      </c>
      <c r="G414">
        <v>0</v>
      </c>
      <c r="H414">
        <v>3250</v>
      </c>
      <c r="I414" t="s">
        <v>384</v>
      </c>
      <c r="J414">
        <v>0</v>
      </c>
      <c r="K414">
        <v>0</v>
      </c>
      <c r="L414">
        <v>0</v>
      </c>
      <c r="M414">
        <v>0</v>
      </c>
      <c r="N414" t="s">
        <v>398</v>
      </c>
      <c r="O414" t="s">
        <v>385</v>
      </c>
      <c r="P414">
        <v>1</v>
      </c>
      <c r="Q414">
        <v>0</v>
      </c>
      <c r="R414">
        <v>0</v>
      </c>
      <c r="S414">
        <v>1</v>
      </c>
      <c r="T414">
        <v>1</v>
      </c>
      <c r="U414">
        <v>100</v>
      </c>
      <c r="V414">
        <v>0.55000000000000004</v>
      </c>
      <c r="W414">
        <v>0.73</v>
      </c>
      <c r="X414">
        <v>0.95718748235553297</v>
      </c>
    </row>
    <row r="415" spans="1:24" x14ac:dyDescent="0.2">
      <c r="A415" t="s">
        <v>891</v>
      </c>
      <c r="B415" t="s">
        <v>554</v>
      </c>
      <c r="C415" t="s">
        <v>560</v>
      </c>
      <c r="D415">
        <v>0</v>
      </c>
      <c r="E415">
        <v>0</v>
      </c>
      <c r="F415">
        <v>0</v>
      </c>
      <c r="G415">
        <v>0</v>
      </c>
      <c r="H415">
        <v>2300</v>
      </c>
      <c r="I415" t="s">
        <v>384</v>
      </c>
      <c r="J415">
        <v>0</v>
      </c>
      <c r="K415">
        <v>0</v>
      </c>
      <c r="L415">
        <v>0</v>
      </c>
      <c r="M415">
        <v>0</v>
      </c>
      <c r="N415" t="s">
        <v>383</v>
      </c>
      <c r="O415" t="s">
        <v>385</v>
      </c>
      <c r="P415">
        <v>1</v>
      </c>
      <c r="Q415">
        <v>0</v>
      </c>
      <c r="R415">
        <v>0</v>
      </c>
      <c r="S415">
        <v>1</v>
      </c>
      <c r="T415">
        <v>1</v>
      </c>
      <c r="U415">
        <v>100</v>
      </c>
      <c r="V415">
        <v>0.55000000000000004</v>
      </c>
      <c r="W415">
        <v>0.73</v>
      </c>
      <c r="X415">
        <v>0.95718748235553297</v>
      </c>
    </row>
    <row r="416" spans="1:24" x14ac:dyDescent="0.2">
      <c r="A416" t="s">
        <v>892</v>
      </c>
      <c r="B416" t="s">
        <v>408</v>
      </c>
      <c r="C416" t="s">
        <v>697</v>
      </c>
      <c r="D416">
        <v>0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5</v>
      </c>
      <c r="Q416">
        <v>0</v>
      </c>
      <c r="R416">
        <v>0</v>
      </c>
      <c r="S416">
        <v>1</v>
      </c>
      <c r="T416">
        <v>1</v>
      </c>
      <c r="U416">
        <v>100</v>
      </c>
      <c r="V416">
        <v>0.55000000000000004</v>
      </c>
      <c r="W416">
        <v>0.73</v>
      </c>
      <c r="X416">
        <v>0.95718748235553297</v>
      </c>
    </row>
    <row r="417" spans="1:24" x14ac:dyDescent="0.2">
      <c r="A417" t="s">
        <v>893</v>
      </c>
      <c r="B417" t="s">
        <v>697</v>
      </c>
      <c r="C417" t="s">
        <v>818</v>
      </c>
      <c r="D417">
        <v>0</v>
      </c>
      <c r="E417">
        <v>0</v>
      </c>
      <c r="F417">
        <v>0</v>
      </c>
      <c r="G417">
        <v>0</v>
      </c>
      <c r="H417">
        <v>13500</v>
      </c>
      <c r="I417" t="s">
        <v>384</v>
      </c>
      <c r="J417">
        <v>0</v>
      </c>
      <c r="K417">
        <v>0</v>
      </c>
      <c r="L417">
        <v>0</v>
      </c>
      <c r="M417">
        <v>0</v>
      </c>
      <c r="N417" t="s">
        <v>398</v>
      </c>
      <c r="O417" t="s">
        <v>385</v>
      </c>
      <c r="P417">
        <v>1</v>
      </c>
      <c r="Q417">
        <v>0</v>
      </c>
      <c r="R417">
        <v>0</v>
      </c>
      <c r="S417">
        <v>1</v>
      </c>
      <c r="T417">
        <v>1</v>
      </c>
      <c r="U417">
        <v>100</v>
      </c>
      <c r="V417">
        <v>0.55000000000000004</v>
      </c>
      <c r="W417">
        <v>0.73</v>
      </c>
      <c r="X417">
        <v>0.95718748235553297</v>
      </c>
    </row>
    <row r="418" spans="1:24" x14ac:dyDescent="0.2">
      <c r="A418" t="s">
        <v>894</v>
      </c>
      <c r="B418" t="s">
        <v>697</v>
      </c>
      <c r="C418" t="s">
        <v>824</v>
      </c>
      <c r="D418">
        <v>0</v>
      </c>
      <c r="E418">
        <v>0</v>
      </c>
      <c r="F418">
        <v>0</v>
      </c>
      <c r="G418">
        <v>0</v>
      </c>
      <c r="H418">
        <v>1400</v>
      </c>
      <c r="I418" t="s">
        <v>384</v>
      </c>
      <c r="J418">
        <v>0</v>
      </c>
      <c r="K418">
        <v>0</v>
      </c>
      <c r="L418">
        <v>0</v>
      </c>
      <c r="M418">
        <v>0</v>
      </c>
      <c r="N418" t="s">
        <v>398</v>
      </c>
      <c r="O418" t="s">
        <v>532</v>
      </c>
      <c r="P418">
        <v>1</v>
      </c>
      <c r="Q418">
        <v>0</v>
      </c>
      <c r="R418">
        <v>0</v>
      </c>
      <c r="S418">
        <v>1</v>
      </c>
      <c r="T418">
        <v>1</v>
      </c>
      <c r="U418">
        <v>100</v>
      </c>
      <c r="V418">
        <v>0.55000000000000004</v>
      </c>
      <c r="W418">
        <v>0.73</v>
      </c>
      <c r="X418">
        <v>0.95718748235553297</v>
      </c>
    </row>
    <row r="419" spans="1:24" x14ac:dyDescent="0.2">
      <c r="A419" t="s">
        <v>895</v>
      </c>
      <c r="B419" t="s">
        <v>697</v>
      </c>
      <c r="C419" t="s">
        <v>896</v>
      </c>
      <c r="D419">
        <v>0</v>
      </c>
      <c r="E419">
        <v>0</v>
      </c>
      <c r="F419">
        <v>0</v>
      </c>
      <c r="G419">
        <v>0</v>
      </c>
      <c r="H419">
        <v>1500</v>
      </c>
      <c r="I419" t="s">
        <v>897</v>
      </c>
      <c r="J419">
        <v>0</v>
      </c>
      <c r="K419">
        <v>0</v>
      </c>
      <c r="L419">
        <v>0</v>
      </c>
      <c r="M419">
        <v>0</v>
      </c>
      <c r="N419" t="s">
        <v>398</v>
      </c>
      <c r="O419" t="s">
        <v>385</v>
      </c>
      <c r="P419">
        <v>1</v>
      </c>
      <c r="Q419">
        <v>0</v>
      </c>
      <c r="R419">
        <v>0</v>
      </c>
      <c r="S419">
        <v>1</v>
      </c>
      <c r="T419">
        <v>1</v>
      </c>
      <c r="U419">
        <v>100</v>
      </c>
      <c r="V419">
        <v>0.55000000000000004</v>
      </c>
      <c r="W419">
        <v>0.73</v>
      </c>
      <c r="X419">
        <v>0.95718748235553297</v>
      </c>
    </row>
    <row r="420" spans="1:24" x14ac:dyDescent="0.2">
      <c r="A420" t="s">
        <v>898</v>
      </c>
      <c r="B420" t="s">
        <v>697</v>
      </c>
      <c r="C420" t="s">
        <v>820</v>
      </c>
      <c r="D420">
        <v>0</v>
      </c>
      <c r="E420">
        <v>0</v>
      </c>
      <c r="F420">
        <v>0</v>
      </c>
      <c r="G420">
        <v>0</v>
      </c>
      <c r="H420">
        <v>40000</v>
      </c>
      <c r="I420" t="s">
        <v>384</v>
      </c>
      <c r="J420">
        <v>0</v>
      </c>
      <c r="K420">
        <v>0</v>
      </c>
      <c r="L420">
        <v>0</v>
      </c>
      <c r="M420">
        <v>0</v>
      </c>
      <c r="N420" t="s">
        <v>398</v>
      </c>
      <c r="O420" t="s">
        <v>385</v>
      </c>
      <c r="P420">
        <v>1</v>
      </c>
      <c r="Q420">
        <v>0</v>
      </c>
      <c r="R420">
        <v>0</v>
      </c>
      <c r="S420">
        <v>1</v>
      </c>
      <c r="T420">
        <v>1</v>
      </c>
      <c r="U420">
        <v>100</v>
      </c>
      <c r="V420">
        <v>0.55000000000000004</v>
      </c>
      <c r="W420">
        <v>0.73</v>
      </c>
      <c r="X420">
        <v>0.95718748235553297</v>
      </c>
    </row>
    <row r="421" spans="1:24" x14ac:dyDescent="0.2">
      <c r="A421" t="s">
        <v>899</v>
      </c>
      <c r="B421" t="s">
        <v>408</v>
      </c>
      <c r="C421" t="s">
        <v>461</v>
      </c>
      <c r="D421">
        <v>0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 t="s">
        <v>462</v>
      </c>
      <c r="O421" t="s">
        <v>463</v>
      </c>
      <c r="P421">
        <v>1</v>
      </c>
      <c r="Q421">
        <v>0</v>
      </c>
      <c r="R421">
        <v>0</v>
      </c>
      <c r="S421">
        <v>1</v>
      </c>
      <c r="T421">
        <v>1</v>
      </c>
      <c r="U421">
        <v>100</v>
      </c>
      <c r="V421">
        <v>0.55000000000000004</v>
      </c>
      <c r="W421">
        <v>0.73</v>
      </c>
      <c r="X421">
        <v>0.95718748235553297</v>
      </c>
    </row>
    <row r="422" spans="1:24" x14ac:dyDescent="0.2">
      <c r="A422" t="s">
        <v>900</v>
      </c>
      <c r="B422" t="s">
        <v>846</v>
      </c>
      <c r="C422" t="s">
        <v>467</v>
      </c>
      <c r="D422">
        <v>0</v>
      </c>
      <c r="E422">
        <v>0</v>
      </c>
      <c r="F422">
        <v>0</v>
      </c>
      <c r="G422">
        <v>1448402.7688404601</v>
      </c>
      <c r="H422">
        <v>0</v>
      </c>
      <c r="I422">
        <v>0</v>
      </c>
      <c r="J422">
        <v>24130.501537534499</v>
      </c>
      <c r="K422">
        <v>1333143.4014806901</v>
      </c>
      <c r="L422">
        <v>255204.78472475501</v>
      </c>
      <c r="M422">
        <v>3036750.9550459101</v>
      </c>
      <c r="N422">
        <v>0</v>
      </c>
      <c r="O422">
        <v>0</v>
      </c>
      <c r="P422">
        <v>19</v>
      </c>
      <c r="Q422">
        <v>0</v>
      </c>
      <c r="R422">
        <v>0</v>
      </c>
      <c r="S422">
        <v>1</v>
      </c>
      <c r="T422">
        <v>1</v>
      </c>
      <c r="U422">
        <v>100</v>
      </c>
      <c r="V422">
        <v>0.55000000000000004</v>
      </c>
      <c r="W422">
        <v>0.73</v>
      </c>
      <c r="X422">
        <v>0.95718748235553297</v>
      </c>
    </row>
    <row r="423" spans="1:24" x14ac:dyDescent="0.2">
      <c r="A423" t="s">
        <v>901</v>
      </c>
      <c r="B423" t="s">
        <v>467</v>
      </c>
      <c r="C423" t="s">
        <v>469</v>
      </c>
      <c r="D423">
        <v>0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4</v>
      </c>
      <c r="Q423">
        <v>0</v>
      </c>
      <c r="R423">
        <v>0</v>
      </c>
      <c r="S423">
        <v>1</v>
      </c>
      <c r="T423">
        <v>1</v>
      </c>
      <c r="U423">
        <v>100</v>
      </c>
      <c r="V423">
        <v>0.55000000000000004</v>
      </c>
      <c r="W423">
        <v>0.73</v>
      </c>
      <c r="X423">
        <v>0.95718748235553297</v>
      </c>
    </row>
    <row r="424" spans="1:24" x14ac:dyDescent="0.2">
      <c r="A424" t="s">
        <v>902</v>
      </c>
      <c r="B424" t="s">
        <v>469</v>
      </c>
      <c r="C424" t="s">
        <v>471</v>
      </c>
      <c r="D424">
        <v>0</v>
      </c>
      <c r="E424">
        <v>0</v>
      </c>
      <c r="F424">
        <v>0</v>
      </c>
      <c r="G424">
        <v>0</v>
      </c>
      <c r="H424">
        <v>1</v>
      </c>
      <c r="I424" t="s">
        <v>368</v>
      </c>
      <c r="J424">
        <v>0</v>
      </c>
      <c r="K424">
        <v>0</v>
      </c>
      <c r="L424">
        <v>0</v>
      </c>
      <c r="M424">
        <v>0</v>
      </c>
      <c r="N424" t="s">
        <v>474</v>
      </c>
      <c r="O424" t="s">
        <v>475</v>
      </c>
      <c r="P424">
        <v>1</v>
      </c>
      <c r="Q424">
        <v>0</v>
      </c>
      <c r="R424">
        <v>0</v>
      </c>
      <c r="S424">
        <v>1</v>
      </c>
      <c r="T424">
        <v>1</v>
      </c>
      <c r="U424">
        <v>100</v>
      </c>
      <c r="V424">
        <v>0.55000000000000004</v>
      </c>
      <c r="W424">
        <v>0.73</v>
      </c>
      <c r="X424">
        <v>0.95718748235553297</v>
      </c>
    </row>
    <row r="425" spans="1:24" x14ac:dyDescent="0.2">
      <c r="A425" t="s">
        <v>903</v>
      </c>
      <c r="B425" t="s">
        <v>469</v>
      </c>
      <c r="C425" t="s">
        <v>473</v>
      </c>
      <c r="D425">
        <v>0</v>
      </c>
      <c r="E425">
        <v>0</v>
      </c>
      <c r="F425">
        <v>0</v>
      </c>
      <c r="G425">
        <v>0</v>
      </c>
      <c r="H425">
        <v>1</v>
      </c>
      <c r="I425" t="s">
        <v>368</v>
      </c>
      <c r="J425">
        <v>0</v>
      </c>
      <c r="K425">
        <v>0</v>
      </c>
      <c r="L425">
        <v>0</v>
      </c>
      <c r="M425">
        <v>0</v>
      </c>
      <c r="N425" t="s">
        <v>474</v>
      </c>
      <c r="O425" t="s">
        <v>475</v>
      </c>
      <c r="P425">
        <v>1</v>
      </c>
      <c r="Q425">
        <v>0</v>
      </c>
      <c r="R425">
        <v>0</v>
      </c>
      <c r="S425">
        <v>1</v>
      </c>
      <c r="T425">
        <v>1</v>
      </c>
      <c r="U425">
        <v>100</v>
      </c>
      <c r="V425">
        <v>0.55000000000000004</v>
      </c>
      <c r="W425">
        <v>0.73</v>
      </c>
      <c r="X425">
        <v>0.95718748235553297</v>
      </c>
    </row>
    <row r="426" spans="1:24" x14ac:dyDescent="0.2">
      <c r="A426" t="s">
        <v>904</v>
      </c>
      <c r="B426" t="s">
        <v>469</v>
      </c>
      <c r="C426" t="s">
        <v>569</v>
      </c>
      <c r="D426">
        <v>0</v>
      </c>
      <c r="E426">
        <v>0</v>
      </c>
      <c r="F426">
        <v>0</v>
      </c>
      <c r="G426">
        <v>0</v>
      </c>
      <c r="H426">
        <v>1</v>
      </c>
      <c r="I426" t="s">
        <v>368</v>
      </c>
      <c r="J426">
        <v>0</v>
      </c>
      <c r="K426">
        <v>0</v>
      </c>
      <c r="L426">
        <v>0</v>
      </c>
      <c r="M426">
        <v>0</v>
      </c>
      <c r="N426" t="s">
        <v>474</v>
      </c>
      <c r="O426" t="s">
        <v>475</v>
      </c>
      <c r="P426">
        <v>1</v>
      </c>
      <c r="Q426">
        <v>0</v>
      </c>
      <c r="R426">
        <v>0</v>
      </c>
      <c r="S426">
        <v>1</v>
      </c>
      <c r="T426">
        <v>1</v>
      </c>
      <c r="U426">
        <v>100</v>
      </c>
      <c r="V426">
        <v>0.55000000000000004</v>
      </c>
      <c r="W426">
        <v>0.73</v>
      </c>
      <c r="X426">
        <v>0.95718748235553297</v>
      </c>
    </row>
    <row r="427" spans="1:24" x14ac:dyDescent="0.2">
      <c r="A427" t="s">
        <v>905</v>
      </c>
      <c r="B427" t="s">
        <v>467</v>
      </c>
      <c r="C427" t="s">
        <v>477</v>
      </c>
      <c r="D427">
        <v>0</v>
      </c>
      <c r="E427">
        <v>0</v>
      </c>
      <c r="F427">
        <v>0</v>
      </c>
      <c r="G427">
        <v>1346727.18875916</v>
      </c>
      <c r="H427">
        <v>0</v>
      </c>
      <c r="I427">
        <v>0</v>
      </c>
      <c r="J427">
        <v>23472.375467762398</v>
      </c>
      <c r="K427">
        <v>1298345.16706469</v>
      </c>
      <c r="L427">
        <v>251633.482378694</v>
      </c>
      <c r="M427">
        <v>2896705.8382025501</v>
      </c>
      <c r="N427">
        <v>0</v>
      </c>
      <c r="O427">
        <v>0</v>
      </c>
      <c r="P427">
        <v>9</v>
      </c>
      <c r="Q427">
        <v>0</v>
      </c>
      <c r="R427">
        <v>0</v>
      </c>
      <c r="S427">
        <v>1</v>
      </c>
      <c r="T427">
        <v>1</v>
      </c>
      <c r="U427">
        <v>100</v>
      </c>
      <c r="V427">
        <v>0.55000000000000004</v>
      </c>
      <c r="W427">
        <v>0.73</v>
      </c>
      <c r="X427">
        <v>0.95718748235553297</v>
      </c>
    </row>
    <row r="428" spans="1:24" x14ac:dyDescent="0.2">
      <c r="A428" t="s">
        <v>906</v>
      </c>
      <c r="B428" t="s">
        <v>477</v>
      </c>
      <c r="C428" t="s">
        <v>479</v>
      </c>
      <c r="D428">
        <v>0</v>
      </c>
      <c r="E428">
        <v>0</v>
      </c>
      <c r="F428">
        <v>0</v>
      </c>
      <c r="G428">
        <v>140571.47119587299</v>
      </c>
      <c r="H428">
        <v>0</v>
      </c>
      <c r="I428">
        <v>0</v>
      </c>
      <c r="J428">
        <v>852.42819925409196</v>
      </c>
      <c r="K428">
        <v>47364.235397675096</v>
      </c>
      <c r="L428">
        <v>4705.5290948691299</v>
      </c>
      <c r="M428">
        <v>192641.23568841699</v>
      </c>
      <c r="N428">
        <v>0</v>
      </c>
      <c r="O428">
        <v>0</v>
      </c>
      <c r="P428">
        <v>1</v>
      </c>
      <c r="Q428">
        <v>0</v>
      </c>
      <c r="R428">
        <v>0</v>
      </c>
      <c r="S428">
        <v>1</v>
      </c>
      <c r="T428">
        <v>1</v>
      </c>
      <c r="U428">
        <v>100</v>
      </c>
      <c r="V428">
        <v>0.55000000000000004</v>
      </c>
      <c r="W428">
        <v>0.73</v>
      </c>
      <c r="X428">
        <v>0.95718748235553297</v>
      </c>
    </row>
    <row r="429" spans="1:24" x14ac:dyDescent="0.2">
      <c r="A429" t="s">
        <v>907</v>
      </c>
      <c r="B429" t="s">
        <v>477</v>
      </c>
      <c r="C429" t="s">
        <v>573</v>
      </c>
      <c r="D429">
        <v>0</v>
      </c>
      <c r="E429">
        <v>0</v>
      </c>
      <c r="F429">
        <v>0</v>
      </c>
      <c r="G429">
        <v>434423.52314827102</v>
      </c>
      <c r="H429">
        <v>0</v>
      </c>
      <c r="I429">
        <v>0</v>
      </c>
      <c r="J429">
        <v>1741.2849542409199</v>
      </c>
      <c r="K429">
        <v>94480.066546888003</v>
      </c>
      <c r="L429">
        <v>9406.1937563329702</v>
      </c>
      <c r="M429">
        <v>538309.78345149197</v>
      </c>
      <c r="N429">
        <v>0</v>
      </c>
      <c r="O429">
        <v>0</v>
      </c>
      <c r="P429">
        <v>1</v>
      </c>
      <c r="Q429">
        <v>0</v>
      </c>
      <c r="R429">
        <v>0</v>
      </c>
      <c r="S429">
        <v>1</v>
      </c>
      <c r="T429">
        <v>1</v>
      </c>
      <c r="U429">
        <v>100</v>
      </c>
      <c r="V429">
        <v>0.55000000000000004</v>
      </c>
      <c r="W429">
        <v>0.73</v>
      </c>
      <c r="X429">
        <v>0.95718748235553297</v>
      </c>
    </row>
    <row r="430" spans="1:24" x14ac:dyDescent="0.2">
      <c r="A430" t="s">
        <v>908</v>
      </c>
      <c r="B430" t="s">
        <v>477</v>
      </c>
      <c r="C430" t="s">
        <v>637</v>
      </c>
      <c r="D430">
        <v>0</v>
      </c>
      <c r="E430">
        <v>0</v>
      </c>
      <c r="F430">
        <v>0</v>
      </c>
      <c r="G430">
        <v>1844.32989337509</v>
      </c>
      <c r="H430">
        <v>0</v>
      </c>
      <c r="I430">
        <v>0</v>
      </c>
      <c r="J430">
        <v>43.714266630540997</v>
      </c>
      <c r="K430">
        <v>2417.4817907886099</v>
      </c>
      <c r="L430">
        <v>233.49282898725801</v>
      </c>
      <c r="M430">
        <v>4495.3045131509598</v>
      </c>
      <c r="N430">
        <v>0</v>
      </c>
      <c r="O430">
        <v>0</v>
      </c>
      <c r="P430">
        <v>1</v>
      </c>
      <c r="Q430">
        <v>0</v>
      </c>
      <c r="R430">
        <v>0</v>
      </c>
      <c r="S430">
        <v>1</v>
      </c>
      <c r="T430">
        <v>1</v>
      </c>
      <c r="U430">
        <v>100</v>
      </c>
      <c r="V430">
        <v>0.55000000000000004</v>
      </c>
      <c r="W430">
        <v>0.73</v>
      </c>
      <c r="X430">
        <v>0.95718748235553297</v>
      </c>
    </row>
    <row r="431" spans="1:24" x14ac:dyDescent="0.2">
      <c r="A431" t="s">
        <v>909</v>
      </c>
      <c r="B431" t="s">
        <v>477</v>
      </c>
      <c r="C431" t="s">
        <v>486</v>
      </c>
      <c r="D431">
        <v>0</v>
      </c>
      <c r="E431">
        <v>0</v>
      </c>
      <c r="F431">
        <v>0</v>
      </c>
      <c r="G431">
        <v>178229.33432727499</v>
      </c>
      <c r="H431">
        <v>0</v>
      </c>
      <c r="I431">
        <v>0</v>
      </c>
      <c r="J431">
        <v>477.21407752851201</v>
      </c>
      <c r="K431">
        <v>26077.3793293651</v>
      </c>
      <c r="L431">
        <v>2587.8788544620402</v>
      </c>
      <c r="M431">
        <v>206894.592511102</v>
      </c>
      <c r="N431">
        <v>0</v>
      </c>
      <c r="O431">
        <v>0</v>
      </c>
      <c r="P431">
        <v>1</v>
      </c>
      <c r="Q431">
        <v>0</v>
      </c>
      <c r="R431">
        <v>0</v>
      </c>
      <c r="S431">
        <v>1</v>
      </c>
      <c r="T431">
        <v>1</v>
      </c>
      <c r="U431">
        <v>100</v>
      </c>
      <c r="V431">
        <v>0.55000000000000004</v>
      </c>
      <c r="W431">
        <v>0.73</v>
      </c>
      <c r="X431">
        <v>0.95718748235553297</v>
      </c>
    </row>
    <row r="432" spans="1:24" x14ac:dyDescent="0.2">
      <c r="A432" t="s">
        <v>910</v>
      </c>
      <c r="B432" t="s">
        <v>477</v>
      </c>
      <c r="C432" t="s">
        <v>488</v>
      </c>
      <c r="D432">
        <v>0</v>
      </c>
      <c r="E432">
        <v>0</v>
      </c>
      <c r="F432">
        <v>0</v>
      </c>
      <c r="G432">
        <v>257028.496672187</v>
      </c>
      <c r="H432">
        <v>0</v>
      </c>
      <c r="I432">
        <v>0</v>
      </c>
      <c r="J432">
        <v>20248.448303531899</v>
      </c>
      <c r="K432">
        <v>1122020.63621169</v>
      </c>
      <c r="L432">
        <v>234406.90032987899</v>
      </c>
      <c r="M432">
        <v>1613456.03321376</v>
      </c>
      <c r="N432">
        <v>0</v>
      </c>
      <c r="O432">
        <v>0</v>
      </c>
      <c r="P432">
        <v>1</v>
      </c>
      <c r="Q432">
        <v>0</v>
      </c>
      <c r="R432">
        <v>0</v>
      </c>
      <c r="S432">
        <v>1</v>
      </c>
      <c r="T432">
        <v>1</v>
      </c>
      <c r="U432">
        <v>100</v>
      </c>
      <c r="V432">
        <v>0.55000000000000004</v>
      </c>
      <c r="W432">
        <v>0.73</v>
      </c>
      <c r="X432">
        <v>0.95718748235553297</v>
      </c>
    </row>
    <row r="433" spans="1:24" x14ac:dyDescent="0.2">
      <c r="A433" t="s">
        <v>911</v>
      </c>
      <c r="B433" t="s">
        <v>477</v>
      </c>
      <c r="C433" t="s">
        <v>481</v>
      </c>
      <c r="D433">
        <v>0</v>
      </c>
      <c r="E433">
        <v>0</v>
      </c>
      <c r="F433">
        <v>0</v>
      </c>
      <c r="G433">
        <v>194828.303337347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194828.303337347</v>
      </c>
      <c r="N433">
        <v>0</v>
      </c>
      <c r="O433">
        <v>0</v>
      </c>
      <c r="P433">
        <v>1</v>
      </c>
      <c r="Q433">
        <v>0</v>
      </c>
      <c r="R433">
        <v>0</v>
      </c>
      <c r="S433">
        <v>1</v>
      </c>
      <c r="T433">
        <v>1</v>
      </c>
      <c r="U433">
        <v>100</v>
      </c>
      <c r="V433">
        <v>0.55000000000000004</v>
      </c>
      <c r="W433">
        <v>0.73</v>
      </c>
      <c r="X433">
        <v>0.95718748235553297</v>
      </c>
    </row>
    <row r="434" spans="1:24" x14ac:dyDescent="0.2">
      <c r="A434" t="s">
        <v>912</v>
      </c>
      <c r="B434" t="s">
        <v>477</v>
      </c>
      <c r="C434" t="s">
        <v>577</v>
      </c>
      <c r="D434">
        <v>0</v>
      </c>
      <c r="E434">
        <v>0</v>
      </c>
      <c r="F434">
        <v>0</v>
      </c>
      <c r="G434">
        <v>131418.41248701399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131418.41248701399</v>
      </c>
      <c r="N434">
        <v>0</v>
      </c>
      <c r="O434">
        <v>0</v>
      </c>
      <c r="P434">
        <v>1</v>
      </c>
      <c r="Q434">
        <v>0</v>
      </c>
      <c r="R434">
        <v>0</v>
      </c>
      <c r="S434">
        <v>1</v>
      </c>
      <c r="T434">
        <v>1</v>
      </c>
      <c r="U434">
        <v>100</v>
      </c>
      <c r="V434">
        <v>0.55000000000000004</v>
      </c>
      <c r="W434">
        <v>0.73</v>
      </c>
      <c r="X434">
        <v>0.95718748235553297</v>
      </c>
    </row>
    <row r="435" spans="1:24" x14ac:dyDescent="0.2">
      <c r="A435" t="s">
        <v>913</v>
      </c>
      <c r="B435" t="s">
        <v>477</v>
      </c>
      <c r="C435" t="s">
        <v>491</v>
      </c>
      <c r="D435">
        <v>0</v>
      </c>
      <c r="E435">
        <v>1</v>
      </c>
      <c r="F435" t="s">
        <v>368</v>
      </c>
      <c r="G435">
        <v>8383.3176978154297</v>
      </c>
      <c r="H435">
        <v>1</v>
      </c>
      <c r="I435" t="s">
        <v>368</v>
      </c>
      <c r="J435">
        <v>109.285666576352</v>
      </c>
      <c r="K435">
        <v>5985.3677882890997</v>
      </c>
      <c r="L435">
        <v>293.48751416423801</v>
      </c>
      <c r="M435">
        <v>14662.1730002687</v>
      </c>
      <c r="N435" t="s">
        <v>492</v>
      </c>
      <c r="O435" t="s">
        <v>493</v>
      </c>
      <c r="P435">
        <v>1</v>
      </c>
      <c r="Q435">
        <v>0</v>
      </c>
      <c r="R435">
        <v>0</v>
      </c>
      <c r="S435">
        <v>1</v>
      </c>
      <c r="T435">
        <v>1</v>
      </c>
      <c r="U435">
        <v>100</v>
      </c>
      <c r="V435">
        <v>0.55000000000000004</v>
      </c>
      <c r="W435">
        <v>0.73</v>
      </c>
      <c r="X435">
        <v>0.95718748235553297</v>
      </c>
    </row>
    <row r="436" spans="1:24" x14ac:dyDescent="0.2">
      <c r="A436" t="s">
        <v>914</v>
      </c>
      <c r="B436" t="s">
        <v>467</v>
      </c>
      <c r="C436" t="s">
        <v>644</v>
      </c>
      <c r="D436">
        <v>0</v>
      </c>
      <c r="E436">
        <v>0</v>
      </c>
      <c r="F436">
        <v>0</v>
      </c>
      <c r="G436">
        <v>17152.268014232599</v>
      </c>
      <c r="H436">
        <v>0</v>
      </c>
      <c r="I436">
        <v>0</v>
      </c>
      <c r="J436">
        <v>174.85706652216399</v>
      </c>
      <c r="K436">
        <v>9602.29417399265</v>
      </c>
      <c r="L436">
        <v>953.42905133112697</v>
      </c>
      <c r="M436">
        <v>27707.991239556399</v>
      </c>
      <c r="N436">
        <v>0</v>
      </c>
      <c r="O436">
        <v>0</v>
      </c>
      <c r="P436">
        <v>3</v>
      </c>
      <c r="Q436">
        <v>0</v>
      </c>
      <c r="R436">
        <v>0</v>
      </c>
      <c r="S436">
        <v>1</v>
      </c>
      <c r="T436">
        <v>1</v>
      </c>
      <c r="U436">
        <v>100</v>
      </c>
      <c r="V436">
        <v>0.55000000000000004</v>
      </c>
      <c r="W436">
        <v>0.73</v>
      </c>
      <c r="X436">
        <v>0.95718748235553297</v>
      </c>
    </row>
    <row r="437" spans="1:24" x14ac:dyDescent="0.2">
      <c r="A437" t="s">
        <v>915</v>
      </c>
      <c r="B437" t="s">
        <v>644</v>
      </c>
      <c r="C437" t="s">
        <v>479</v>
      </c>
      <c r="D437">
        <v>1</v>
      </c>
      <c r="E437">
        <v>0</v>
      </c>
      <c r="F437">
        <v>0</v>
      </c>
      <c r="G437">
        <v>553.29896808467902</v>
      </c>
      <c r="H437">
        <v>0</v>
      </c>
      <c r="I437">
        <v>0</v>
      </c>
      <c r="J437">
        <v>29.142844420360699</v>
      </c>
      <c r="K437">
        <v>1642.60521650601</v>
      </c>
      <c r="L437">
        <v>163.76927584409799</v>
      </c>
      <c r="M437">
        <v>2359.6734604347898</v>
      </c>
      <c r="N437">
        <v>0</v>
      </c>
      <c r="O437">
        <v>0</v>
      </c>
      <c r="P437">
        <v>1</v>
      </c>
      <c r="Q437">
        <v>0</v>
      </c>
      <c r="R437">
        <v>0</v>
      </c>
      <c r="S437">
        <v>1</v>
      </c>
      <c r="T437">
        <v>1</v>
      </c>
      <c r="U437">
        <v>100</v>
      </c>
      <c r="V437">
        <v>0.55000000000000004</v>
      </c>
      <c r="W437">
        <v>0.73</v>
      </c>
      <c r="X437">
        <v>0.95718748235553297</v>
      </c>
    </row>
    <row r="438" spans="1:24" x14ac:dyDescent="0.2">
      <c r="A438" t="s">
        <v>916</v>
      </c>
      <c r="B438" t="s">
        <v>644</v>
      </c>
      <c r="C438" t="s">
        <v>573</v>
      </c>
      <c r="D438">
        <v>1</v>
      </c>
      <c r="E438">
        <v>0</v>
      </c>
      <c r="F438">
        <v>0</v>
      </c>
      <c r="G438">
        <v>16598.969046147999</v>
      </c>
      <c r="H438">
        <v>0</v>
      </c>
      <c r="I438">
        <v>0</v>
      </c>
      <c r="J438">
        <v>145.71422210180299</v>
      </c>
      <c r="K438">
        <v>7959.68895748663</v>
      </c>
      <c r="L438">
        <v>789.65977548702904</v>
      </c>
      <c r="M438">
        <v>25348.3177791216</v>
      </c>
      <c r="N438">
        <v>0</v>
      </c>
      <c r="O438">
        <v>0</v>
      </c>
      <c r="P438">
        <v>1</v>
      </c>
      <c r="Q438">
        <v>0</v>
      </c>
      <c r="R438">
        <v>0</v>
      </c>
      <c r="S438">
        <v>1</v>
      </c>
      <c r="T438">
        <v>1</v>
      </c>
      <c r="U438">
        <v>100</v>
      </c>
      <c r="V438">
        <v>0.55000000000000004</v>
      </c>
      <c r="W438">
        <v>0.73</v>
      </c>
      <c r="X438">
        <v>0.95718748235553297</v>
      </c>
    </row>
    <row r="439" spans="1:24" x14ac:dyDescent="0.2">
      <c r="A439" t="s">
        <v>917</v>
      </c>
      <c r="B439" t="s">
        <v>467</v>
      </c>
      <c r="C439" t="s">
        <v>495</v>
      </c>
      <c r="D439">
        <v>0</v>
      </c>
      <c r="E439">
        <v>0</v>
      </c>
      <c r="F439">
        <v>0</v>
      </c>
      <c r="G439">
        <v>0</v>
      </c>
      <c r="H439">
        <v>1</v>
      </c>
      <c r="I439" t="s">
        <v>368</v>
      </c>
      <c r="J439">
        <v>0</v>
      </c>
      <c r="K439">
        <v>0</v>
      </c>
      <c r="L439">
        <v>0</v>
      </c>
      <c r="M439">
        <v>0</v>
      </c>
      <c r="N439" t="s">
        <v>495</v>
      </c>
      <c r="O439" t="s">
        <v>493</v>
      </c>
      <c r="P439">
        <v>1</v>
      </c>
      <c r="Q439">
        <v>0</v>
      </c>
      <c r="R439">
        <v>0</v>
      </c>
      <c r="S439">
        <v>1</v>
      </c>
      <c r="T439">
        <v>1</v>
      </c>
      <c r="U439">
        <v>100</v>
      </c>
      <c r="V439">
        <v>0.55000000000000004</v>
      </c>
      <c r="W439">
        <v>0.73</v>
      </c>
      <c r="X439">
        <v>0.95718748235553297</v>
      </c>
    </row>
    <row r="440" spans="1:24" x14ac:dyDescent="0.2">
      <c r="A440" t="s">
        <v>918</v>
      </c>
      <c r="B440" t="s">
        <v>467</v>
      </c>
      <c r="C440" t="s">
        <v>497</v>
      </c>
      <c r="D440">
        <v>0</v>
      </c>
      <c r="E440">
        <v>1</v>
      </c>
      <c r="F440" t="s">
        <v>401</v>
      </c>
      <c r="G440">
        <v>84523.3120670762</v>
      </c>
      <c r="H440">
        <v>1</v>
      </c>
      <c r="I440" t="s">
        <v>368</v>
      </c>
      <c r="J440">
        <v>483.26900325000003</v>
      </c>
      <c r="K440">
        <v>25195.940242000001</v>
      </c>
      <c r="L440">
        <v>2617.87329473</v>
      </c>
      <c r="M440">
        <v>112337.12560380599</v>
      </c>
      <c r="N440" t="s">
        <v>398</v>
      </c>
      <c r="O440" t="s">
        <v>498</v>
      </c>
      <c r="P440">
        <v>1</v>
      </c>
      <c r="Q440">
        <v>0</v>
      </c>
      <c r="R440">
        <v>0</v>
      </c>
      <c r="S440">
        <v>1</v>
      </c>
      <c r="T440">
        <v>1</v>
      </c>
      <c r="U440">
        <v>100</v>
      </c>
      <c r="V440">
        <v>0.55000000000000004</v>
      </c>
      <c r="W440">
        <v>0.73</v>
      </c>
      <c r="X440">
        <v>0.95718748235553297</v>
      </c>
    </row>
    <row r="441" spans="1:24" x14ac:dyDescent="0.2">
      <c r="A441" t="s">
        <v>919</v>
      </c>
      <c r="B441" t="s">
        <v>920</v>
      </c>
      <c r="C441" t="s">
        <v>920</v>
      </c>
      <c r="D441">
        <v>0</v>
      </c>
      <c r="E441">
        <v>0</v>
      </c>
      <c r="F441">
        <v>0</v>
      </c>
      <c r="G441">
        <v>84091.409050675196</v>
      </c>
      <c r="H441">
        <v>0</v>
      </c>
      <c r="I441">
        <v>0</v>
      </c>
      <c r="J441">
        <v>8481.5499999999993</v>
      </c>
      <c r="K441">
        <v>431221.67533499998</v>
      </c>
      <c r="L441">
        <v>258368.462</v>
      </c>
      <c r="M441">
        <v>773681.54638567497</v>
      </c>
      <c r="N441" t="s">
        <v>398</v>
      </c>
      <c r="O441" t="s">
        <v>532</v>
      </c>
      <c r="P441">
        <v>1</v>
      </c>
      <c r="Q441">
        <v>0</v>
      </c>
      <c r="R441">
        <v>0</v>
      </c>
      <c r="S441">
        <v>1</v>
      </c>
      <c r="T441">
        <v>1</v>
      </c>
      <c r="U441">
        <v>100</v>
      </c>
      <c r="V441">
        <v>0.55000000000000004</v>
      </c>
      <c r="W441">
        <v>0.73</v>
      </c>
      <c r="X441">
        <v>0.95718748235553297</v>
      </c>
    </row>
    <row r="442" spans="1:24" x14ac:dyDescent="0.2">
      <c r="A442" t="s">
        <v>921</v>
      </c>
      <c r="B442" t="s">
        <v>922</v>
      </c>
      <c r="C442" t="s">
        <v>922</v>
      </c>
      <c r="D442">
        <v>0</v>
      </c>
      <c r="E442">
        <v>0</v>
      </c>
      <c r="F442">
        <v>0</v>
      </c>
      <c r="G442">
        <v>35724.284973893598</v>
      </c>
      <c r="H442">
        <v>0</v>
      </c>
      <c r="I442">
        <v>0</v>
      </c>
      <c r="J442">
        <v>726.58336513652398</v>
      </c>
      <c r="K442">
        <v>39768.9472410987</v>
      </c>
      <c r="L442">
        <v>10050.5333720662</v>
      </c>
      <c r="M442">
        <v>85543.765587058602</v>
      </c>
      <c r="N442">
        <v>0</v>
      </c>
      <c r="O442">
        <v>0</v>
      </c>
      <c r="P442">
        <v>48</v>
      </c>
      <c r="Q442">
        <v>0</v>
      </c>
      <c r="R442">
        <v>0</v>
      </c>
      <c r="S442">
        <v>1</v>
      </c>
      <c r="T442">
        <v>1</v>
      </c>
      <c r="U442">
        <v>100</v>
      </c>
      <c r="V442">
        <v>0.55000000000000004</v>
      </c>
      <c r="W442">
        <v>0.73</v>
      </c>
      <c r="X442">
        <v>0.95718748235553297</v>
      </c>
    </row>
    <row r="443" spans="1:24" x14ac:dyDescent="0.2">
      <c r="A443" t="s">
        <v>923</v>
      </c>
      <c r="B443" t="s">
        <v>922</v>
      </c>
      <c r="C443" t="s">
        <v>379</v>
      </c>
      <c r="D443">
        <v>0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34</v>
      </c>
      <c r="Q443">
        <v>0</v>
      </c>
      <c r="R443">
        <v>0</v>
      </c>
      <c r="S443">
        <v>1</v>
      </c>
      <c r="T443">
        <v>1</v>
      </c>
      <c r="U443">
        <v>100</v>
      </c>
      <c r="V443">
        <v>0.55000000000000004</v>
      </c>
      <c r="W443">
        <v>0.73</v>
      </c>
      <c r="X443">
        <v>0.95718748235553297</v>
      </c>
    </row>
    <row r="444" spans="1:24" x14ac:dyDescent="0.2">
      <c r="A444" t="s">
        <v>924</v>
      </c>
      <c r="B444" t="s">
        <v>379</v>
      </c>
      <c r="C444" t="s">
        <v>381</v>
      </c>
      <c r="D444">
        <v>0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9</v>
      </c>
      <c r="Q444">
        <v>0</v>
      </c>
      <c r="R444">
        <v>0</v>
      </c>
      <c r="S444">
        <v>1</v>
      </c>
      <c r="T444">
        <v>1</v>
      </c>
      <c r="U444">
        <v>100</v>
      </c>
      <c r="V444">
        <v>0.55000000000000004</v>
      </c>
      <c r="W444">
        <v>0.73</v>
      </c>
      <c r="X444">
        <v>0.95718748235553297</v>
      </c>
    </row>
    <row r="445" spans="1:24" x14ac:dyDescent="0.2">
      <c r="A445" t="s">
        <v>925</v>
      </c>
      <c r="B445" t="s">
        <v>381</v>
      </c>
      <c r="C445" t="s">
        <v>383</v>
      </c>
      <c r="D445">
        <v>1</v>
      </c>
      <c r="E445">
        <v>0</v>
      </c>
      <c r="F445">
        <v>0</v>
      </c>
      <c r="G445">
        <v>0</v>
      </c>
      <c r="H445">
        <v>4000</v>
      </c>
      <c r="I445" t="s">
        <v>384</v>
      </c>
      <c r="J445">
        <v>0</v>
      </c>
      <c r="K445">
        <v>0</v>
      </c>
      <c r="L445">
        <v>0</v>
      </c>
      <c r="M445">
        <v>0</v>
      </c>
      <c r="N445" t="s">
        <v>383</v>
      </c>
      <c r="O445" t="s">
        <v>385</v>
      </c>
      <c r="P445">
        <v>1</v>
      </c>
      <c r="Q445">
        <v>0</v>
      </c>
      <c r="R445">
        <v>0</v>
      </c>
      <c r="S445">
        <v>1</v>
      </c>
      <c r="T445">
        <v>1</v>
      </c>
      <c r="U445">
        <v>100</v>
      </c>
      <c r="V445">
        <v>0.55000000000000004</v>
      </c>
      <c r="W445">
        <v>0.73</v>
      </c>
      <c r="X445">
        <v>0.95718748235553297</v>
      </c>
    </row>
    <row r="446" spans="1:24" x14ac:dyDescent="0.2">
      <c r="A446" t="s">
        <v>926</v>
      </c>
      <c r="B446" t="s">
        <v>381</v>
      </c>
      <c r="C446" t="s">
        <v>387</v>
      </c>
      <c r="D446">
        <v>1</v>
      </c>
      <c r="E446">
        <v>0</v>
      </c>
      <c r="F446">
        <v>0</v>
      </c>
      <c r="G446">
        <v>0</v>
      </c>
      <c r="H446">
        <v>90</v>
      </c>
      <c r="I446" t="s">
        <v>388</v>
      </c>
      <c r="J446">
        <v>0</v>
      </c>
      <c r="K446">
        <v>0</v>
      </c>
      <c r="L446">
        <v>0</v>
      </c>
      <c r="M446">
        <v>0</v>
      </c>
      <c r="N446" t="s">
        <v>387</v>
      </c>
      <c r="O446" t="s">
        <v>389</v>
      </c>
      <c r="P446">
        <v>1</v>
      </c>
      <c r="Q446">
        <v>0</v>
      </c>
      <c r="R446">
        <v>0</v>
      </c>
      <c r="S446">
        <v>1</v>
      </c>
      <c r="T446">
        <v>1</v>
      </c>
      <c r="U446">
        <v>100</v>
      </c>
      <c r="V446">
        <v>0.55000000000000004</v>
      </c>
      <c r="W446">
        <v>0.73</v>
      </c>
      <c r="X446">
        <v>0.95718748235553297</v>
      </c>
    </row>
    <row r="447" spans="1:24" x14ac:dyDescent="0.2">
      <c r="A447" t="s">
        <v>927</v>
      </c>
      <c r="B447" t="s">
        <v>381</v>
      </c>
      <c r="C447" t="s">
        <v>391</v>
      </c>
      <c r="D447">
        <v>1</v>
      </c>
      <c r="E447">
        <v>0</v>
      </c>
      <c r="F447">
        <v>0</v>
      </c>
      <c r="G447">
        <v>0</v>
      </c>
      <c r="H447">
        <v>450</v>
      </c>
      <c r="I447" t="s">
        <v>371</v>
      </c>
      <c r="J447">
        <v>0</v>
      </c>
      <c r="K447">
        <v>0</v>
      </c>
      <c r="L447">
        <v>0</v>
      </c>
      <c r="M447">
        <v>0</v>
      </c>
      <c r="N447" t="s">
        <v>392</v>
      </c>
      <c r="O447" t="s">
        <v>393</v>
      </c>
      <c r="P447">
        <v>1</v>
      </c>
      <c r="Q447">
        <v>0</v>
      </c>
      <c r="R447">
        <v>0</v>
      </c>
      <c r="S447">
        <v>1</v>
      </c>
      <c r="T447">
        <v>1</v>
      </c>
      <c r="U447">
        <v>100</v>
      </c>
      <c r="V447">
        <v>0.55000000000000004</v>
      </c>
      <c r="W447">
        <v>0.73</v>
      </c>
      <c r="X447">
        <v>0.95718748235553297</v>
      </c>
    </row>
    <row r="448" spans="1:24" x14ac:dyDescent="0.2">
      <c r="A448" t="s">
        <v>928</v>
      </c>
      <c r="B448" t="s">
        <v>381</v>
      </c>
      <c r="C448" t="s">
        <v>395</v>
      </c>
      <c r="D448">
        <v>1</v>
      </c>
      <c r="E448">
        <v>0</v>
      </c>
      <c r="F448">
        <v>0</v>
      </c>
      <c r="G448">
        <v>0</v>
      </c>
      <c r="H448">
        <v>6</v>
      </c>
      <c r="I448" t="s">
        <v>388</v>
      </c>
      <c r="J448">
        <v>0</v>
      </c>
      <c r="K448">
        <v>0</v>
      </c>
      <c r="L448">
        <v>0</v>
      </c>
      <c r="M448">
        <v>0</v>
      </c>
      <c r="N448" t="s">
        <v>395</v>
      </c>
      <c r="O448" t="s">
        <v>393</v>
      </c>
      <c r="P448">
        <v>1</v>
      </c>
      <c r="Q448">
        <v>0</v>
      </c>
      <c r="R448">
        <v>0</v>
      </c>
      <c r="S448">
        <v>1</v>
      </c>
      <c r="T448">
        <v>1</v>
      </c>
      <c r="U448">
        <v>100</v>
      </c>
      <c r="V448">
        <v>0.55000000000000004</v>
      </c>
      <c r="W448">
        <v>0.73</v>
      </c>
      <c r="X448">
        <v>0.95718748235553297</v>
      </c>
    </row>
    <row r="449" spans="1:24" x14ac:dyDescent="0.2">
      <c r="A449" t="s">
        <v>929</v>
      </c>
      <c r="B449" t="s">
        <v>381</v>
      </c>
      <c r="C449" t="s">
        <v>509</v>
      </c>
      <c r="D449">
        <v>1</v>
      </c>
      <c r="E449">
        <v>0</v>
      </c>
      <c r="F449">
        <v>0</v>
      </c>
      <c r="G449">
        <v>0</v>
      </c>
      <c r="H449">
        <v>3500</v>
      </c>
      <c r="I449" t="s">
        <v>384</v>
      </c>
      <c r="J449">
        <v>0</v>
      </c>
      <c r="K449">
        <v>0</v>
      </c>
      <c r="L449">
        <v>0</v>
      </c>
      <c r="M449">
        <v>0</v>
      </c>
      <c r="N449" t="s">
        <v>462</v>
      </c>
      <c r="O449" t="s">
        <v>393</v>
      </c>
      <c r="P449">
        <v>1</v>
      </c>
      <c r="Q449">
        <v>0</v>
      </c>
      <c r="R449">
        <v>0</v>
      </c>
      <c r="S449">
        <v>1</v>
      </c>
      <c r="T449">
        <v>1</v>
      </c>
      <c r="U449">
        <v>100</v>
      </c>
      <c r="V449">
        <v>0.55000000000000004</v>
      </c>
      <c r="W449">
        <v>0.73</v>
      </c>
      <c r="X449">
        <v>0.95718748235553297</v>
      </c>
    </row>
    <row r="450" spans="1:24" x14ac:dyDescent="0.2">
      <c r="A450" t="s">
        <v>930</v>
      </c>
      <c r="B450" t="s">
        <v>381</v>
      </c>
      <c r="C450" t="s">
        <v>397</v>
      </c>
      <c r="D450">
        <v>1</v>
      </c>
      <c r="E450">
        <v>0</v>
      </c>
      <c r="F450">
        <v>0</v>
      </c>
      <c r="G450">
        <v>0</v>
      </c>
      <c r="H450">
        <v>3700</v>
      </c>
      <c r="I450" t="s">
        <v>384</v>
      </c>
      <c r="J450">
        <v>0</v>
      </c>
      <c r="K450">
        <v>0</v>
      </c>
      <c r="L450">
        <v>0</v>
      </c>
      <c r="M450">
        <v>0</v>
      </c>
      <c r="N450" t="s">
        <v>398</v>
      </c>
      <c r="O450" t="s">
        <v>393</v>
      </c>
      <c r="P450">
        <v>1</v>
      </c>
      <c r="Q450">
        <v>0</v>
      </c>
      <c r="R450">
        <v>0</v>
      </c>
      <c r="S450">
        <v>1</v>
      </c>
      <c r="T450">
        <v>1</v>
      </c>
      <c r="U450">
        <v>100</v>
      </c>
      <c r="V450">
        <v>0.55000000000000004</v>
      </c>
      <c r="W450">
        <v>0.73</v>
      </c>
      <c r="X450">
        <v>0.95718748235553297</v>
      </c>
    </row>
    <row r="451" spans="1:24" x14ac:dyDescent="0.2">
      <c r="A451" t="s">
        <v>931</v>
      </c>
      <c r="B451" t="s">
        <v>381</v>
      </c>
      <c r="C451" t="s">
        <v>403</v>
      </c>
      <c r="D451">
        <v>1</v>
      </c>
      <c r="E451">
        <v>0</v>
      </c>
      <c r="F451">
        <v>0</v>
      </c>
      <c r="G451">
        <v>0</v>
      </c>
      <c r="H451">
        <v>250</v>
      </c>
      <c r="I451" t="s">
        <v>384</v>
      </c>
      <c r="J451">
        <v>0</v>
      </c>
      <c r="K451">
        <v>0</v>
      </c>
      <c r="L451">
        <v>0</v>
      </c>
      <c r="M451">
        <v>0</v>
      </c>
      <c r="N451" t="s">
        <v>383</v>
      </c>
      <c r="O451" t="s">
        <v>385</v>
      </c>
      <c r="P451">
        <v>1</v>
      </c>
      <c r="Q451">
        <v>0</v>
      </c>
      <c r="R451">
        <v>0</v>
      </c>
      <c r="S451">
        <v>1</v>
      </c>
      <c r="T451">
        <v>1</v>
      </c>
      <c r="U451">
        <v>100</v>
      </c>
      <c r="V451">
        <v>0.55000000000000004</v>
      </c>
      <c r="W451">
        <v>0.73</v>
      </c>
      <c r="X451">
        <v>0.95718748235553297</v>
      </c>
    </row>
    <row r="452" spans="1:24" x14ac:dyDescent="0.2">
      <c r="A452" t="s">
        <v>932</v>
      </c>
      <c r="B452" t="s">
        <v>381</v>
      </c>
      <c r="C452" t="s">
        <v>405</v>
      </c>
      <c r="D452">
        <v>1</v>
      </c>
      <c r="E452">
        <v>0</v>
      </c>
      <c r="F452">
        <v>0</v>
      </c>
      <c r="G452">
        <v>0</v>
      </c>
      <c r="H452">
        <v>3500</v>
      </c>
      <c r="I452" t="s">
        <v>384</v>
      </c>
      <c r="J452">
        <v>0</v>
      </c>
      <c r="K452">
        <v>0</v>
      </c>
      <c r="L452">
        <v>0</v>
      </c>
      <c r="M452">
        <v>0</v>
      </c>
      <c r="N452" t="s">
        <v>406</v>
      </c>
      <c r="O452" t="s">
        <v>389</v>
      </c>
      <c r="P452">
        <v>1</v>
      </c>
      <c r="Q452">
        <v>0</v>
      </c>
      <c r="R452">
        <v>0</v>
      </c>
      <c r="S452">
        <v>1</v>
      </c>
      <c r="T452">
        <v>1</v>
      </c>
      <c r="U452">
        <v>100</v>
      </c>
      <c r="V452">
        <v>0.55000000000000004</v>
      </c>
      <c r="W452">
        <v>0.73</v>
      </c>
      <c r="X452">
        <v>0.95718748235553297</v>
      </c>
    </row>
    <row r="453" spans="1:24" x14ac:dyDescent="0.2">
      <c r="A453" t="s">
        <v>933</v>
      </c>
      <c r="B453" t="s">
        <v>379</v>
      </c>
      <c r="C453" t="s">
        <v>408</v>
      </c>
      <c r="D453">
        <v>0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24</v>
      </c>
      <c r="Q453">
        <v>0</v>
      </c>
      <c r="R453">
        <v>0</v>
      </c>
      <c r="S453">
        <v>1</v>
      </c>
      <c r="T453">
        <v>1</v>
      </c>
      <c r="U453">
        <v>100</v>
      </c>
      <c r="V453">
        <v>0.55000000000000004</v>
      </c>
      <c r="W453">
        <v>0.73</v>
      </c>
      <c r="X453">
        <v>0.95718748235553297</v>
      </c>
    </row>
    <row r="454" spans="1:24" x14ac:dyDescent="0.2">
      <c r="A454" t="s">
        <v>934</v>
      </c>
      <c r="B454" t="s">
        <v>408</v>
      </c>
      <c r="C454" t="s">
        <v>410</v>
      </c>
      <c r="D454">
        <v>0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10</v>
      </c>
      <c r="Q454">
        <v>0</v>
      </c>
      <c r="R454">
        <v>0</v>
      </c>
      <c r="S454">
        <v>1</v>
      </c>
      <c r="T454">
        <v>1</v>
      </c>
      <c r="U454">
        <v>100</v>
      </c>
      <c r="V454">
        <v>0.55000000000000004</v>
      </c>
      <c r="W454">
        <v>0.73</v>
      </c>
      <c r="X454">
        <v>0.95718748235553297</v>
      </c>
    </row>
    <row r="455" spans="1:24" x14ac:dyDescent="0.2">
      <c r="A455" t="s">
        <v>935</v>
      </c>
      <c r="B455" t="s">
        <v>410</v>
      </c>
      <c r="C455" t="s">
        <v>383</v>
      </c>
      <c r="D455">
        <v>1</v>
      </c>
      <c r="E455">
        <v>0</v>
      </c>
      <c r="F455">
        <v>0</v>
      </c>
      <c r="G455">
        <v>0</v>
      </c>
      <c r="H455">
        <v>45000</v>
      </c>
      <c r="I455" t="s">
        <v>384</v>
      </c>
      <c r="J455">
        <v>0</v>
      </c>
      <c r="K455">
        <v>0</v>
      </c>
      <c r="L455">
        <v>0</v>
      </c>
      <c r="M455">
        <v>0</v>
      </c>
      <c r="N455" t="s">
        <v>383</v>
      </c>
      <c r="O455" t="s">
        <v>385</v>
      </c>
      <c r="P455">
        <v>1</v>
      </c>
      <c r="Q455">
        <v>0</v>
      </c>
      <c r="R455">
        <v>0</v>
      </c>
      <c r="S455">
        <v>1</v>
      </c>
      <c r="T455">
        <v>1</v>
      </c>
      <c r="U455">
        <v>100</v>
      </c>
      <c r="V455">
        <v>0.55000000000000004</v>
      </c>
      <c r="W455">
        <v>0.73</v>
      </c>
      <c r="X455">
        <v>0.95718748235553297</v>
      </c>
    </row>
    <row r="456" spans="1:24" x14ac:dyDescent="0.2">
      <c r="A456" t="s">
        <v>936</v>
      </c>
      <c r="B456" t="s">
        <v>410</v>
      </c>
      <c r="C456" t="s">
        <v>387</v>
      </c>
      <c r="D456">
        <v>1</v>
      </c>
      <c r="E456">
        <v>0</v>
      </c>
      <c r="F456">
        <v>0</v>
      </c>
      <c r="G456">
        <v>0</v>
      </c>
      <c r="H456">
        <v>260</v>
      </c>
      <c r="I456" t="s">
        <v>388</v>
      </c>
      <c r="J456">
        <v>0</v>
      </c>
      <c r="K456">
        <v>0</v>
      </c>
      <c r="L456">
        <v>0</v>
      </c>
      <c r="M456">
        <v>0</v>
      </c>
      <c r="N456" t="s">
        <v>387</v>
      </c>
      <c r="O456" t="s">
        <v>389</v>
      </c>
      <c r="P456">
        <v>1</v>
      </c>
      <c r="Q456">
        <v>0</v>
      </c>
      <c r="R456">
        <v>0</v>
      </c>
      <c r="S456">
        <v>1</v>
      </c>
      <c r="T456">
        <v>1</v>
      </c>
      <c r="U456">
        <v>100</v>
      </c>
      <c r="V456">
        <v>0.55000000000000004</v>
      </c>
      <c r="W456">
        <v>0.73</v>
      </c>
      <c r="X456">
        <v>0.95718748235553297</v>
      </c>
    </row>
    <row r="457" spans="1:24" x14ac:dyDescent="0.2">
      <c r="A457" t="s">
        <v>937</v>
      </c>
      <c r="B457" t="s">
        <v>410</v>
      </c>
      <c r="C457" t="s">
        <v>391</v>
      </c>
      <c r="D457">
        <v>1</v>
      </c>
      <c r="E457">
        <v>0</v>
      </c>
      <c r="F457">
        <v>0</v>
      </c>
      <c r="G457">
        <v>0</v>
      </c>
      <c r="H457">
        <v>1850</v>
      </c>
      <c r="I457" t="s">
        <v>371</v>
      </c>
      <c r="J457">
        <v>0</v>
      </c>
      <c r="K457">
        <v>0</v>
      </c>
      <c r="L457">
        <v>0</v>
      </c>
      <c r="M457">
        <v>0</v>
      </c>
      <c r="N457" t="s">
        <v>392</v>
      </c>
      <c r="O457" t="s">
        <v>393</v>
      </c>
      <c r="P457">
        <v>1</v>
      </c>
      <c r="Q457">
        <v>0</v>
      </c>
      <c r="R457">
        <v>0</v>
      </c>
      <c r="S457">
        <v>1</v>
      </c>
      <c r="T457">
        <v>1</v>
      </c>
      <c r="U457">
        <v>100</v>
      </c>
      <c r="V457">
        <v>0.55000000000000004</v>
      </c>
      <c r="W457">
        <v>0.73</v>
      </c>
      <c r="X457">
        <v>0.95718748235553297</v>
      </c>
    </row>
    <row r="458" spans="1:24" x14ac:dyDescent="0.2">
      <c r="A458" t="s">
        <v>938</v>
      </c>
      <c r="B458" t="s">
        <v>410</v>
      </c>
      <c r="C458" t="s">
        <v>395</v>
      </c>
      <c r="D458">
        <v>1</v>
      </c>
      <c r="E458">
        <v>0</v>
      </c>
      <c r="F458">
        <v>0</v>
      </c>
      <c r="G458">
        <v>0</v>
      </c>
      <c r="H458">
        <v>30</v>
      </c>
      <c r="I458" t="s">
        <v>388</v>
      </c>
      <c r="J458">
        <v>0</v>
      </c>
      <c r="K458">
        <v>0</v>
      </c>
      <c r="L458">
        <v>0</v>
      </c>
      <c r="M458">
        <v>0</v>
      </c>
      <c r="N458" t="s">
        <v>395</v>
      </c>
      <c r="O458" t="s">
        <v>393</v>
      </c>
      <c r="P458">
        <v>1</v>
      </c>
      <c r="Q458">
        <v>0</v>
      </c>
      <c r="R458">
        <v>0</v>
      </c>
      <c r="S458">
        <v>1</v>
      </c>
      <c r="T458">
        <v>1</v>
      </c>
      <c r="U458">
        <v>100</v>
      </c>
      <c r="V458">
        <v>0.55000000000000004</v>
      </c>
      <c r="W458">
        <v>0.73</v>
      </c>
      <c r="X458">
        <v>0.95718748235553297</v>
      </c>
    </row>
    <row r="459" spans="1:24" x14ac:dyDescent="0.2">
      <c r="A459" t="s">
        <v>939</v>
      </c>
      <c r="B459" t="s">
        <v>410</v>
      </c>
      <c r="C459" t="s">
        <v>509</v>
      </c>
      <c r="D459">
        <v>1</v>
      </c>
      <c r="E459">
        <v>0</v>
      </c>
      <c r="F459">
        <v>0</v>
      </c>
      <c r="G459">
        <v>0</v>
      </c>
      <c r="H459">
        <v>6000</v>
      </c>
      <c r="I459" t="s">
        <v>384</v>
      </c>
      <c r="J459">
        <v>0</v>
      </c>
      <c r="K459">
        <v>0</v>
      </c>
      <c r="L459">
        <v>0</v>
      </c>
      <c r="M459">
        <v>0</v>
      </c>
      <c r="N459" t="s">
        <v>462</v>
      </c>
      <c r="O459" t="s">
        <v>393</v>
      </c>
      <c r="P459">
        <v>1</v>
      </c>
      <c r="Q459">
        <v>0</v>
      </c>
      <c r="R459">
        <v>0</v>
      </c>
      <c r="S459">
        <v>1</v>
      </c>
      <c r="T459">
        <v>1</v>
      </c>
      <c r="U459">
        <v>100</v>
      </c>
      <c r="V459">
        <v>0.55000000000000004</v>
      </c>
      <c r="W459">
        <v>0.73</v>
      </c>
      <c r="X459">
        <v>0.95718748235553297</v>
      </c>
    </row>
    <row r="460" spans="1:24" x14ac:dyDescent="0.2">
      <c r="A460" t="s">
        <v>940</v>
      </c>
      <c r="B460" t="s">
        <v>410</v>
      </c>
      <c r="C460" t="s">
        <v>397</v>
      </c>
      <c r="D460">
        <v>1</v>
      </c>
      <c r="E460">
        <v>0</v>
      </c>
      <c r="F460">
        <v>0</v>
      </c>
      <c r="G460">
        <v>0</v>
      </c>
      <c r="H460">
        <v>18300</v>
      </c>
      <c r="I460" t="s">
        <v>384</v>
      </c>
      <c r="J460">
        <v>0</v>
      </c>
      <c r="K460">
        <v>0</v>
      </c>
      <c r="L460">
        <v>0</v>
      </c>
      <c r="M460">
        <v>0</v>
      </c>
      <c r="N460" t="s">
        <v>398</v>
      </c>
      <c r="O460" t="s">
        <v>393</v>
      </c>
      <c r="P460">
        <v>1</v>
      </c>
      <c r="Q460">
        <v>0</v>
      </c>
      <c r="R460">
        <v>0</v>
      </c>
      <c r="S460">
        <v>1</v>
      </c>
      <c r="T460">
        <v>1</v>
      </c>
      <c r="U460">
        <v>100</v>
      </c>
      <c r="V460">
        <v>0.55000000000000004</v>
      </c>
      <c r="W460">
        <v>0.73</v>
      </c>
      <c r="X460">
        <v>0.95718748235553297</v>
      </c>
    </row>
    <row r="461" spans="1:24" x14ac:dyDescent="0.2">
      <c r="A461" t="s">
        <v>941</v>
      </c>
      <c r="B461" t="s">
        <v>410</v>
      </c>
      <c r="C461" t="s">
        <v>418</v>
      </c>
      <c r="D461">
        <v>1</v>
      </c>
      <c r="E461">
        <v>0</v>
      </c>
      <c r="F461">
        <v>0</v>
      </c>
      <c r="G461">
        <v>0</v>
      </c>
      <c r="H461">
        <v>22000</v>
      </c>
      <c r="I461" t="s">
        <v>384</v>
      </c>
      <c r="J461">
        <v>0</v>
      </c>
      <c r="K461">
        <v>0</v>
      </c>
      <c r="L461">
        <v>0</v>
      </c>
      <c r="M461">
        <v>0</v>
      </c>
      <c r="N461" t="s">
        <v>398</v>
      </c>
      <c r="O461" t="s">
        <v>393</v>
      </c>
      <c r="P461">
        <v>1</v>
      </c>
      <c r="Q461">
        <v>0</v>
      </c>
      <c r="R461">
        <v>0</v>
      </c>
      <c r="S461">
        <v>1</v>
      </c>
      <c r="T461">
        <v>1</v>
      </c>
      <c r="U461">
        <v>100</v>
      </c>
      <c r="V461">
        <v>0.55000000000000004</v>
      </c>
      <c r="W461">
        <v>0.73</v>
      </c>
      <c r="X461">
        <v>0.95718748235553297</v>
      </c>
    </row>
    <row r="462" spans="1:24" x14ac:dyDescent="0.2">
      <c r="A462" t="s">
        <v>942</v>
      </c>
      <c r="B462" t="s">
        <v>410</v>
      </c>
      <c r="C462" t="s">
        <v>403</v>
      </c>
      <c r="D462">
        <v>1</v>
      </c>
      <c r="E462">
        <v>0</v>
      </c>
      <c r="F462">
        <v>0</v>
      </c>
      <c r="G462">
        <v>0</v>
      </c>
      <c r="H462">
        <v>1000</v>
      </c>
      <c r="I462" t="s">
        <v>384</v>
      </c>
      <c r="J462">
        <v>0</v>
      </c>
      <c r="K462">
        <v>0</v>
      </c>
      <c r="L462">
        <v>0</v>
      </c>
      <c r="M462">
        <v>0</v>
      </c>
      <c r="N462" t="s">
        <v>383</v>
      </c>
      <c r="O462" t="s">
        <v>385</v>
      </c>
      <c r="P462">
        <v>1</v>
      </c>
      <c r="Q462">
        <v>0</v>
      </c>
      <c r="R462">
        <v>0</v>
      </c>
      <c r="S462">
        <v>1</v>
      </c>
      <c r="T462">
        <v>1</v>
      </c>
      <c r="U462">
        <v>100</v>
      </c>
      <c r="V462">
        <v>0.55000000000000004</v>
      </c>
      <c r="W462">
        <v>0.73</v>
      </c>
      <c r="X462">
        <v>0.95718748235553297</v>
      </c>
    </row>
    <row r="463" spans="1:24" x14ac:dyDescent="0.2">
      <c r="A463" t="s">
        <v>943</v>
      </c>
      <c r="B463" t="s">
        <v>410</v>
      </c>
      <c r="C463" t="s">
        <v>445</v>
      </c>
      <c r="D463">
        <v>1</v>
      </c>
      <c r="E463">
        <v>0</v>
      </c>
      <c r="F463">
        <v>0</v>
      </c>
      <c r="G463">
        <v>0</v>
      </c>
      <c r="H463">
        <v>1</v>
      </c>
      <c r="I463" t="s">
        <v>368</v>
      </c>
      <c r="J463">
        <v>0</v>
      </c>
      <c r="K463">
        <v>0</v>
      </c>
      <c r="L463">
        <v>0</v>
      </c>
      <c r="M463">
        <v>0</v>
      </c>
      <c r="N463" t="s">
        <v>398</v>
      </c>
      <c r="O463" t="s">
        <v>393</v>
      </c>
      <c r="P463">
        <v>1</v>
      </c>
      <c r="Q463">
        <v>0</v>
      </c>
      <c r="R463">
        <v>0</v>
      </c>
      <c r="S463">
        <v>1</v>
      </c>
      <c r="T463">
        <v>1</v>
      </c>
      <c r="U463">
        <v>100</v>
      </c>
      <c r="V463">
        <v>0.55000000000000004</v>
      </c>
      <c r="W463">
        <v>0.73</v>
      </c>
      <c r="X463">
        <v>0.95718748235553297</v>
      </c>
    </row>
    <row r="464" spans="1:24" x14ac:dyDescent="0.2">
      <c r="A464" t="s">
        <v>944</v>
      </c>
      <c r="B464" t="s">
        <v>408</v>
      </c>
      <c r="C464" t="s">
        <v>447</v>
      </c>
      <c r="D464">
        <v>0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6</v>
      </c>
      <c r="Q464">
        <v>0</v>
      </c>
      <c r="R464">
        <v>0</v>
      </c>
      <c r="S464">
        <v>1</v>
      </c>
      <c r="T464">
        <v>1</v>
      </c>
      <c r="U464">
        <v>100</v>
      </c>
      <c r="V464">
        <v>0.55000000000000004</v>
      </c>
      <c r="W464">
        <v>0.73</v>
      </c>
      <c r="X464">
        <v>0.95718748235553297</v>
      </c>
    </row>
    <row r="465" spans="1:24" x14ac:dyDescent="0.2">
      <c r="A465" t="s">
        <v>945</v>
      </c>
      <c r="B465" t="s">
        <v>447</v>
      </c>
      <c r="C465" t="s">
        <v>449</v>
      </c>
      <c r="D465">
        <v>1</v>
      </c>
      <c r="E465">
        <v>0</v>
      </c>
      <c r="F465">
        <v>0</v>
      </c>
      <c r="G465">
        <v>0</v>
      </c>
      <c r="H465">
        <v>25</v>
      </c>
      <c r="I465" t="s">
        <v>388</v>
      </c>
      <c r="J465">
        <v>0</v>
      </c>
      <c r="K465">
        <v>0</v>
      </c>
      <c r="L465">
        <v>0</v>
      </c>
      <c r="M465">
        <v>0</v>
      </c>
      <c r="N465" t="s">
        <v>449</v>
      </c>
      <c r="O465" t="s">
        <v>450</v>
      </c>
      <c r="P465">
        <v>1</v>
      </c>
      <c r="Q465">
        <v>0</v>
      </c>
      <c r="R465">
        <v>0</v>
      </c>
      <c r="S465">
        <v>1</v>
      </c>
      <c r="T465">
        <v>1</v>
      </c>
      <c r="U465">
        <v>100</v>
      </c>
      <c r="V465">
        <v>0.55000000000000004</v>
      </c>
      <c r="W465">
        <v>0.73</v>
      </c>
      <c r="X465">
        <v>0.95718748235553297</v>
      </c>
    </row>
    <row r="466" spans="1:24" x14ac:dyDescent="0.2">
      <c r="A466" t="s">
        <v>946</v>
      </c>
      <c r="B466" t="s">
        <v>447</v>
      </c>
      <c r="C466" t="s">
        <v>452</v>
      </c>
      <c r="D466">
        <v>1</v>
      </c>
      <c r="E466">
        <v>0</v>
      </c>
      <c r="F466">
        <v>0</v>
      </c>
      <c r="G466">
        <v>0</v>
      </c>
      <c r="H466">
        <v>16</v>
      </c>
      <c r="I466" t="s">
        <v>388</v>
      </c>
      <c r="J466">
        <v>0</v>
      </c>
      <c r="K466">
        <v>0</v>
      </c>
      <c r="L466">
        <v>0</v>
      </c>
      <c r="M466">
        <v>0</v>
      </c>
      <c r="N466" t="s">
        <v>449</v>
      </c>
      <c r="O466" t="s">
        <v>450</v>
      </c>
      <c r="P466">
        <v>1</v>
      </c>
      <c r="Q466">
        <v>0</v>
      </c>
      <c r="R466">
        <v>0</v>
      </c>
      <c r="S466">
        <v>1</v>
      </c>
      <c r="T466">
        <v>1</v>
      </c>
      <c r="U466">
        <v>100</v>
      </c>
      <c r="V466">
        <v>0.55000000000000004</v>
      </c>
      <c r="W466">
        <v>0.73</v>
      </c>
      <c r="X466">
        <v>0.95718748235553297</v>
      </c>
    </row>
    <row r="467" spans="1:24" x14ac:dyDescent="0.2">
      <c r="A467" t="s">
        <v>947</v>
      </c>
      <c r="B467" t="s">
        <v>447</v>
      </c>
      <c r="C467" t="s">
        <v>454</v>
      </c>
      <c r="D467">
        <v>1</v>
      </c>
      <c r="E467">
        <v>0</v>
      </c>
      <c r="F467">
        <v>0</v>
      </c>
      <c r="G467">
        <v>0</v>
      </c>
      <c r="H467">
        <v>200</v>
      </c>
      <c r="I467" t="s">
        <v>384</v>
      </c>
      <c r="J467">
        <v>0</v>
      </c>
      <c r="K467">
        <v>0</v>
      </c>
      <c r="L467">
        <v>0</v>
      </c>
      <c r="M467">
        <v>0</v>
      </c>
      <c r="N467" t="s">
        <v>406</v>
      </c>
      <c r="O467" t="s">
        <v>450</v>
      </c>
      <c r="P467">
        <v>1</v>
      </c>
      <c r="Q467">
        <v>0</v>
      </c>
      <c r="R467">
        <v>0</v>
      </c>
      <c r="S467">
        <v>1</v>
      </c>
      <c r="T467">
        <v>1</v>
      </c>
      <c r="U467">
        <v>100</v>
      </c>
      <c r="V467">
        <v>0.55000000000000004</v>
      </c>
      <c r="W467">
        <v>0.73</v>
      </c>
      <c r="X467">
        <v>0.95718748235553297</v>
      </c>
    </row>
    <row r="468" spans="1:24" x14ac:dyDescent="0.2">
      <c r="A468" t="s">
        <v>948</v>
      </c>
      <c r="B468" t="s">
        <v>447</v>
      </c>
      <c r="C468" t="s">
        <v>456</v>
      </c>
      <c r="D468">
        <v>0</v>
      </c>
      <c r="E468">
        <v>0</v>
      </c>
      <c r="F468">
        <v>0</v>
      </c>
      <c r="G468">
        <v>0</v>
      </c>
      <c r="H468">
        <v>100</v>
      </c>
      <c r="I468" t="s">
        <v>401</v>
      </c>
      <c r="J468">
        <v>0</v>
      </c>
      <c r="K468">
        <v>0</v>
      </c>
      <c r="L468">
        <v>0</v>
      </c>
      <c r="M468">
        <v>0</v>
      </c>
      <c r="N468" t="s">
        <v>449</v>
      </c>
      <c r="O468" t="s">
        <v>450</v>
      </c>
      <c r="P468">
        <v>1</v>
      </c>
      <c r="Q468">
        <v>0</v>
      </c>
      <c r="R468">
        <v>0</v>
      </c>
      <c r="S468">
        <v>1</v>
      </c>
      <c r="T468">
        <v>1</v>
      </c>
      <c r="U468">
        <v>100</v>
      </c>
      <c r="V468">
        <v>0.55000000000000004</v>
      </c>
      <c r="W468">
        <v>0.73</v>
      </c>
      <c r="X468">
        <v>0.95718748235553297</v>
      </c>
    </row>
    <row r="469" spans="1:24" x14ac:dyDescent="0.2">
      <c r="A469" t="s">
        <v>949</v>
      </c>
      <c r="B469" t="s">
        <v>447</v>
      </c>
      <c r="C469" t="s">
        <v>458</v>
      </c>
      <c r="D469">
        <v>0</v>
      </c>
      <c r="E469">
        <v>0</v>
      </c>
      <c r="F469">
        <v>0</v>
      </c>
      <c r="G469">
        <v>0</v>
      </c>
      <c r="H469">
        <v>300</v>
      </c>
      <c r="I469" t="s">
        <v>459</v>
      </c>
      <c r="J469">
        <v>0</v>
      </c>
      <c r="K469">
        <v>0</v>
      </c>
      <c r="L469">
        <v>0</v>
      </c>
      <c r="M469">
        <v>0</v>
      </c>
      <c r="N469" t="s">
        <v>398</v>
      </c>
      <c r="O469" t="s">
        <v>450</v>
      </c>
      <c r="P469">
        <v>1</v>
      </c>
      <c r="Q469">
        <v>0</v>
      </c>
      <c r="R469">
        <v>0</v>
      </c>
      <c r="S469">
        <v>1</v>
      </c>
      <c r="T469">
        <v>1</v>
      </c>
      <c r="U469">
        <v>100</v>
      </c>
      <c r="V469">
        <v>0.55000000000000004</v>
      </c>
      <c r="W469">
        <v>0.73</v>
      </c>
      <c r="X469">
        <v>0.95718748235553297</v>
      </c>
    </row>
    <row r="470" spans="1:24" x14ac:dyDescent="0.2">
      <c r="A470" t="s">
        <v>950</v>
      </c>
      <c r="B470" t="s">
        <v>408</v>
      </c>
      <c r="C470" t="s">
        <v>528</v>
      </c>
      <c r="D470">
        <v>0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2</v>
      </c>
      <c r="Q470">
        <v>0</v>
      </c>
      <c r="R470">
        <v>0</v>
      </c>
      <c r="S470">
        <v>1</v>
      </c>
      <c r="T470">
        <v>1</v>
      </c>
      <c r="U470">
        <v>100</v>
      </c>
      <c r="V470">
        <v>0.55000000000000004</v>
      </c>
      <c r="W470">
        <v>0.73</v>
      </c>
      <c r="X470">
        <v>0.95718748235553297</v>
      </c>
    </row>
    <row r="471" spans="1:24" x14ac:dyDescent="0.2">
      <c r="A471" t="s">
        <v>951</v>
      </c>
      <c r="B471" t="s">
        <v>528</v>
      </c>
      <c r="C471" t="s">
        <v>534</v>
      </c>
      <c r="D471">
        <v>0</v>
      </c>
      <c r="E471">
        <v>0</v>
      </c>
      <c r="F471">
        <v>0</v>
      </c>
      <c r="G471">
        <v>0</v>
      </c>
      <c r="H471">
        <v>1500</v>
      </c>
      <c r="I471" t="s">
        <v>384</v>
      </c>
      <c r="J471">
        <v>0</v>
      </c>
      <c r="K471">
        <v>0</v>
      </c>
      <c r="L471">
        <v>0</v>
      </c>
      <c r="M471">
        <v>0</v>
      </c>
      <c r="N471" t="s">
        <v>398</v>
      </c>
      <c r="O471" t="s">
        <v>535</v>
      </c>
      <c r="P471">
        <v>1</v>
      </c>
      <c r="Q471">
        <v>0</v>
      </c>
      <c r="R471">
        <v>0</v>
      </c>
      <c r="S471">
        <v>1</v>
      </c>
      <c r="T471">
        <v>1</v>
      </c>
      <c r="U471">
        <v>100</v>
      </c>
      <c r="V471">
        <v>0.55000000000000004</v>
      </c>
      <c r="W471">
        <v>0.73</v>
      </c>
      <c r="X471">
        <v>0.95718748235553297</v>
      </c>
    </row>
    <row r="472" spans="1:24" x14ac:dyDescent="0.2">
      <c r="A472" t="s">
        <v>952</v>
      </c>
      <c r="B472" t="s">
        <v>408</v>
      </c>
      <c r="C472" t="s">
        <v>544</v>
      </c>
      <c r="D472">
        <v>0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2</v>
      </c>
      <c r="Q472">
        <v>0</v>
      </c>
      <c r="R472">
        <v>0</v>
      </c>
      <c r="S472">
        <v>1</v>
      </c>
      <c r="T472">
        <v>1</v>
      </c>
      <c r="U472">
        <v>100</v>
      </c>
      <c r="V472">
        <v>0.55000000000000004</v>
      </c>
      <c r="W472">
        <v>0.73</v>
      </c>
      <c r="X472">
        <v>0.95718748235553297</v>
      </c>
    </row>
    <row r="473" spans="1:24" x14ac:dyDescent="0.2">
      <c r="A473" t="s">
        <v>953</v>
      </c>
      <c r="B473" t="s">
        <v>544</v>
      </c>
      <c r="C473" t="s">
        <v>546</v>
      </c>
      <c r="D473">
        <v>0</v>
      </c>
      <c r="E473">
        <v>0</v>
      </c>
      <c r="F473">
        <v>0</v>
      </c>
      <c r="G473">
        <v>0</v>
      </c>
      <c r="H473">
        <v>3000</v>
      </c>
      <c r="I473" t="s">
        <v>384</v>
      </c>
      <c r="J473">
        <v>0</v>
      </c>
      <c r="K473">
        <v>0</v>
      </c>
      <c r="L473">
        <v>0</v>
      </c>
      <c r="M473">
        <v>0</v>
      </c>
      <c r="N473" t="s">
        <v>398</v>
      </c>
      <c r="O473" t="s">
        <v>385</v>
      </c>
      <c r="P473">
        <v>1</v>
      </c>
      <c r="Q473">
        <v>0</v>
      </c>
      <c r="R473">
        <v>0</v>
      </c>
      <c r="S473">
        <v>1</v>
      </c>
      <c r="T473">
        <v>1</v>
      </c>
      <c r="U473">
        <v>100</v>
      </c>
      <c r="V473">
        <v>0.55000000000000004</v>
      </c>
      <c r="W473">
        <v>0.73</v>
      </c>
      <c r="X473">
        <v>0.95718748235553297</v>
      </c>
    </row>
    <row r="474" spans="1:24" x14ac:dyDescent="0.2">
      <c r="A474" t="s">
        <v>954</v>
      </c>
      <c r="B474" t="s">
        <v>408</v>
      </c>
      <c r="C474" t="s">
        <v>554</v>
      </c>
      <c r="D474">
        <v>0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2</v>
      </c>
      <c r="Q474">
        <v>0</v>
      </c>
      <c r="R474">
        <v>0</v>
      </c>
      <c r="S474">
        <v>1</v>
      </c>
      <c r="T474">
        <v>1</v>
      </c>
      <c r="U474">
        <v>100</v>
      </c>
      <c r="V474">
        <v>0.55000000000000004</v>
      </c>
      <c r="W474">
        <v>0.73</v>
      </c>
      <c r="X474">
        <v>0.95718748235553297</v>
      </c>
    </row>
    <row r="475" spans="1:24" x14ac:dyDescent="0.2">
      <c r="A475" t="s">
        <v>955</v>
      </c>
      <c r="B475" t="s">
        <v>554</v>
      </c>
      <c r="C475" t="s">
        <v>558</v>
      </c>
      <c r="D475">
        <v>0</v>
      </c>
      <c r="E475">
        <v>0</v>
      </c>
      <c r="F475">
        <v>0</v>
      </c>
      <c r="G475">
        <v>0</v>
      </c>
      <c r="H475">
        <v>225</v>
      </c>
      <c r="I475" t="s">
        <v>384</v>
      </c>
      <c r="J475">
        <v>0</v>
      </c>
      <c r="K475">
        <v>0</v>
      </c>
      <c r="L475">
        <v>0</v>
      </c>
      <c r="M475">
        <v>0</v>
      </c>
      <c r="N475" t="s">
        <v>398</v>
      </c>
      <c r="O475" t="s">
        <v>385</v>
      </c>
      <c r="P475">
        <v>1</v>
      </c>
      <c r="Q475">
        <v>0</v>
      </c>
      <c r="R475">
        <v>0</v>
      </c>
      <c r="S475">
        <v>1</v>
      </c>
      <c r="T475">
        <v>1</v>
      </c>
      <c r="U475">
        <v>100</v>
      </c>
      <c r="V475">
        <v>0.55000000000000004</v>
      </c>
      <c r="W475">
        <v>0.73</v>
      </c>
      <c r="X475">
        <v>0.95718748235553297</v>
      </c>
    </row>
    <row r="476" spans="1:24" x14ac:dyDescent="0.2">
      <c r="A476" t="s">
        <v>956</v>
      </c>
      <c r="B476" t="s">
        <v>408</v>
      </c>
      <c r="C476" t="s">
        <v>461</v>
      </c>
      <c r="D476">
        <v>0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 t="s">
        <v>462</v>
      </c>
      <c r="O476" t="s">
        <v>463</v>
      </c>
      <c r="P476">
        <v>1</v>
      </c>
      <c r="Q476">
        <v>0</v>
      </c>
      <c r="R476">
        <v>0</v>
      </c>
      <c r="S476">
        <v>1</v>
      </c>
      <c r="T476">
        <v>1</v>
      </c>
      <c r="U476">
        <v>100</v>
      </c>
      <c r="V476">
        <v>0.55000000000000004</v>
      </c>
      <c r="W476">
        <v>0.73</v>
      </c>
      <c r="X476">
        <v>0.95718748235553297</v>
      </c>
    </row>
    <row r="477" spans="1:24" x14ac:dyDescent="0.2">
      <c r="A477" t="s">
        <v>957</v>
      </c>
      <c r="B477" t="s">
        <v>922</v>
      </c>
      <c r="C477" t="s">
        <v>467</v>
      </c>
      <c r="D477">
        <v>0</v>
      </c>
      <c r="E477">
        <v>0</v>
      </c>
      <c r="F477">
        <v>0</v>
      </c>
      <c r="G477">
        <v>35724.284973893598</v>
      </c>
      <c r="H477">
        <v>0</v>
      </c>
      <c r="I477">
        <v>0</v>
      </c>
      <c r="J477">
        <v>726.58336513652398</v>
      </c>
      <c r="K477">
        <v>39768.9472410987</v>
      </c>
      <c r="L477">
        <v>10050.5333720662</v>
      </c>
      <c r="M477">
        <v>85543.765587058602</v>
      </c>
      <c r="N477">
        <v>0</v>
      </c>
      <c r="O477">
        <v>0</v>
      </c>
      <c r="P477">
        <v>13</v>
      </c>
      <c r="Q477">
        <v>0</v>
      </c>
      <c r="R477">
        <v>0</v>
      </c>
      <c r="S477">
        <v>1</v>
      </c>
      <c r="T477">
        <v>1</v>
      </c>
      <c r="U477">
        <v>100</v>
      </c>
      <c r="V477">
        <v>0.55000000000000004</v>
      </c>
      <c r="W477">
        <v>0.73</v>
      </c>
      <c r="X477">
        <v>0.95718748235553297</v>
      </c>
    </row>
    <row r="478" spans="1:24" x14ac:dyDescent="0.2">
      <c r="A478" t="s">
        <v>958</v>
      </c>
      <c r="B478" t="s">
        <v>467</v>
      </c>
      <c r="C478" t="s">
        <v>469</v>
      </c>
      <c r="D478">
        <v>0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4</v>
      </c>
      <c r="Q478">
        <v>0</v>
      </c>
      <c r="R478">
        <v>0</v>
      </c>
      <c r="S478">
        <v>1</v>
      </c>
      <c r="T478">
        <v>1</v>
      </c>
      <c r="U478">
        <v>100</v>
      </c>
      <c r="V478">
        <v>0.55000000000000004</v>
      </c>
      <c r="W478">
        <v>0.73</v>
      </c>
      <c r="X478">
        <v>0.95718748235553297</v>
      </c>
    </row>
    <row r="479" spans="1:24" x14ac:dyDescent="0.2">
      <c r="A479" t="s">
        <v>959</v>
      </c>
      <c r="B479" t="s">
        <v>469</v>
      </c>
      <c r="C479" t="s">
        <v>471</v>
      </c>
      <c r="D479">
        <v>0</v>
      </c>
      <c r="E479">
        <v>0</v>
      </c>
      <c r="F479">
        <v>0</v>
      </c>
      <c r="G479">
        <v>0</v>
      </c>
      <c r="H479">
        <v>1</v>
      </c>
      <c r="I479" t="s">
        <v>368</v>
      </c>
      <c r="J479">
        <v>0</v>
      </c>
      <c r="K479">
        <v>0</v>
      </c>
      <c r="L479">
        <v>0</v>
      </c>
      <c r="M479">
        <v>0</v>
      </c>
      <c r="N479" t="s">
        <v>474</v>
      </c>
      <c r="O479" t="s">
        <v>475</v>
      </c>
      <c r="P479">
        <v>1</v>
      </c>
      <c r="Q479">
        <v>0</v>
      </c>
      <c r="R479">
        <v>0</v>
      </c>
      <c r="S479">
        <v>1</v>
      </c>
      <c r="T479">
        <v>1</v>
      </c>
      <c r="U479">
        <v>100</v>
      </c>
      <c r="V479">
        <v>0.55000000000000004</v>
      </c>
      <c r="W479">
        <v>0.73</v>
      </c>
      <c r="X479">
        <v>0.95718748235553297</v>
      </c>
    </row>
    <row r="480" spans="1:24" x14ac:dyDescent="0.2">
      <c r="A480" t="s">
        <v>960</v>
      </c>
      <c r="B480" t="s">
        <v>469</v>
      </c>
      <c r="C480" t="s">
        <v>473</v>
      </c>
      <c r="D480">
        <v>0</v>
      </c>
      <c r="E480">
        <v>0</v>
      </c>
      <c r="F480">
        <v>0</v>
      </c>
      <c r="G480">
        <v>0</v>
      </c>
      <c r="H480">
        <v>1</v>
      </c>
      <c r="I480" t="s">
        <v>368</v>
      </c>
      <c r="J480">
        <v>0</v>
      </c>
      <c r="K480">
        <v>0</v>
      </c>
      <c r="L480">
        <v>0</v>
      </c>
      <c r="M480">
        <v>0</v>
      </c>
      <c r="N480" t="s">
        <v>474</v>
      </c>
      <c r="O480" t="s">
        <v>475</v>
      </c>
      <c r="P480">
        <v>1</v>
      </c>
      <c r="Q480">
        <v>0</v>
      </c>
      <c r="R480">
        <v>0</v>
      </c>
      <c r="S480">
        <v>1</v>
      </c>
      <c r="T480">
        <v>1</v>
      </c>
      <c r="U480">
        <v>100</v>
      </c>
      <c r="V480">
        <v>0.55000000000000004</v>
      </c>
      <c r="W480">
        <v>0.73</v>
      </c>
      <c r="X480">
        <v>0.95718748235553297</v>
      </c>
    </row>
    <row r="481" spans="1:24" x14ac:dyDescent="0.2">
      <c r="A481" t="s">
        <v>961</v>
      </c>
      <c r="B481" t="s">
        <v>469</v>
      </c>
      <c r="C481" t="s">
        <v>569</v>
      </c>
      <c r="D481">
        <v>0</v>
      </c>
      <c r="E481">
        <v>0</v>
      </c>
      <c r="F481">
        <v>0</v>
      </c>
      <c r="G481">
        <v>0</v>
      </c>
      <c r="H481">
        <v>1</v>
      </c>
      <c r="I481" t="s">
        <v>368</v>
      </c>
      <c r="J481">
        <v>0</v>
      </c>
      <c r="K481">
        <v>0</v>
      </c>
      <c r="L481">
        <v>0</v>
      </c>
      <c r="M481">
        <v>0</v>
      </c>
      <c r="N481" t="s">
        <v>474</v>
      </c>
      <c r="O481" t="s">
        <v>475</v>
      </c>
      <c r="P481">
        <v>1</v>
      </c>
      <c r="Q481">
        <v>0</v>
      </c>
      <c r="R481">
        <v>0</v>
      </c>
      <c r="S481">
        <v>1</v>
      </c>
      <c r="T481">
        <v>1</v>
      </c>
      <c r="U481">
        <v>100</v>
      </c>
      <c r="V481">
        <v>0.55000000000000004</v>
      </c>
      <c r="W481">
        <v>0.73</v>
      </c>
      <c r="X481">
        <v>0.95718748235553297</v>
      </c>
    </row>
    <row r="482" spans="1:24" x14ac:dyDescent="0.2">
      <c r="A482" t="s">
        <v>962</v>
      </c>
      <c r="B482" t="s">
        <v>467</v>
      </c>
      <c r="C482" t="s">
        <v>644</v>
      </c>
      <c r="D482">
        <v>0</v>
      </c>
      <c r="E482">
        <v>0</v>
      </c>
      <c r="F482">
        <v>0</v>
      </c>
      <c r="G482">
        <v>35724.284973893598</v>
      </c>
      <c r="H482">
        <v>0</v>
      </c>
      <c r="I482">
        <v>0</v>
      </c>
      <c r="J482">
        <v>726.58336513652398</v>
      </c>
      <c r="K482">
        <v>39768.9472410987</v>
      </c>
      <c r="L482">
        <v>10050.5333720662</v>
      </c>
      <c r="M482">
        <v>85543.765587058602</v>
      </c>
      <c r="N482">
        <v>0</v>
      </c>
      <c r="O482">
        <v>0</v>
      </c>
      <c r="P482">
        <v>7</v>
      </c>
      <c r="Q482">
        <v>0</v>
      </c>
      <c r="R482">
        <v>0</v>
      </c>
      <c r="S482">
        <v>1</v>
      </c>
      <c r="T482">
        <v>1</v>
      </c>
      <c r="U482">
        <v>100</v>
      </c>
      <c r="V482">
        <v>0.55000000000000004</v>
      </c>
      <c r="W482">
        <v>0.73</v>
      </c>
      <c r="X482">
        <v>0.95718748235553297</v>
      </c>
    </row>
    <row r="483" spans="1:24" x14ac:dyDescent="0.2">
      <c r="A483" t="s">
        <v>963</v>
      </c>
      <c r="B483" t="s">
        <v>644</v>
      </c>
      <c r="C483" t="s">
        <v>479</v>
      </c>
      <c r="D483">
        <v>1</v>
      </c>
      <c r="E483">
        <v>0</v>
      </c>
      <c r="F483">
        <v>0</v>
      </c>
      <c r="G483">
        <v>11151.768530458299</v>
      </c>
      <c r="H483">
        <v>0</v>
      </c>
      <c r="I483">
        <v>0</v>
      </c>
      <c r="J483">
        <v>121.705756323164</v>
      </c>
      <c r="K483">
        <v>6549.2769371804698</v>
      </c>
      <c r="L483">
        <v>757.50044019495795</v>
      </c>
      <c r="M483">
        <v>18458.545907833701</v>
      </c>
      <c r="N483">
        <v>0</v>
      </c>
      <c r="O483">
        <v>0</v>
      </c>
      <c r="P483">
        <v>1</v>
      </c>
      <c r="Q483">
        <v>0</v>
      </c>
      <c r="R483">
        <v>0</v>
      </c>
      <c r="S483">
        <v>1</v>
      </c>
      <c r="T483">
        <v>1</v>
      </c>
      <c r="U483">
        <v>100</v>
      </c>
      <c r="V483">
        <v>0.55000000000000004</v>
      </c>
      <c r="W483">
        <v>0.73</v>
      </c>
      <c r="X483">
        <v>0.95718748235553297</v>
      </c>
    </row>
    <row r="484" spans="1:24" x14ac:dyDescent="0.2">
      <c r="A484" t="s">
        <v>964</v>
      </c>
      <c r="B484" t="s">
        <v>644</v>
      </c>
      <c r="C484" t="s">
        <v>573</v>
      </c>
      <c r="D484">
        <v>1</v>
      </c>
      <c r="E484">
        <v>0</v>
      </c>
      <c r="F484">
        <v>0</v>
      </c>
      <c r="G484">
        <v>2963.1842099959299</v>
      </c>
      <c r="H484">
        <v>0</v>
      </c>
      <c r="I484">
        <v>0</v>
      </c>
      <c r="J484">
        <v>48.682302512682298</v>
      </c>
      <c r="K484">
        <v>2619.7107748721901</v>
      </c>
      <c r="L484">
        <v>303.31126447863198</v>
      </c>
      <c r="M484">
        <v>5886.2062493467502</v>
      </c>
      <c r="N484">
        <v>0</v>
      </c>
      <c r="O484">
        <v>0</v>
      </c>
      <c r="P484">
        <v>1</v>
      </c>
      <c r="Q484">
        <v>0</v>
      </c>
      <c r="R484">
        <v>0</v>
      </c>
      <c r="S484">
        <v>1</v>
      </c>
      <c r="T484">
        <v>1</v>
      </c>
      <c r="U484">
        <v>100</v>
      </c>
      <c r="V484">
        <v>0.55000000000000004</v>
      </c>
      <c r="W484">
        <v>0.73</v>
      </c>
      <c r="X484">
        <v>0.95718748235553297</v>
      </c>
    </row>
    <row r="485" spans="1:24" x14ac:dyDescent="0.2">
      <c r="A485" t="s">
        <v>965</v>
      </c>
      <c r="B485" t="s">
        <v>644</v>
      </c>
      <c r="C485" t="s">
        <v>488</v>
      </c>
      <c r="D485">
        <v>1</v>
      </c>
      <c r="E485">
        <v>0</v>
      </c>
      <c r="F485">
        <v>0</v>
      </c>
      <c r="G485">
        <v>0</v>
      </c>
      <c r="H485">
        <v>0</v>
      </c>
      <c r="I485">
        <v>0</v>
      </c>
      <c r="J485">
        <v>440.57483779367101</v>
      </c>
      <c r="K485">
        <v>24325.208573718701</v>
      </c>
      <c r="L485">
        <v>8557.3086851694206</v>
      </c>
      <c r="M485">
        <v>32882.517258888103</v>
      </c>
      <c r="N485">
        <v>0</v>
      </c>
      <c r="O485">
        <v>0</v>
      </c>
      <c r="P485">
        <v>1</v>
      </c>
      <c r="Q485">
        <v>0</v>
      </c>
      <c r="R485">
        <v>0</v>
      </c>
      <c r="S485">
        <v>1</v>
      </c>
      <c r="T485">
        <v>1</v>
      </c>
      <c r="U485">
        <v>100</v>
      </c>
      <c r="V485">
        <v>0.55000000000000004</v>
      </c>
      <c r="W485">
        <v>0.73</v>
      </c>
      <c r="X485">
        <v>0.95718748235553297</v>
      </c>
    </row>
    <row r="486" spans="1:24" x14ac:dyDescent="0.2">
      <c r="A486" t="s">
        <v>966</v>
      </c>
      <c r="B486" t="s">
        <v>644</v>
      </c>
      <c r="C486" t="s">
        <v>481</v>
      </c>
      <c r="D486">
        <v>1</v>
      </c>
      <c r="E486">
        <v>0</v>
      </c>
      <c r="F486">
        <v>0</v>
      </c>
      <c r="G486">
        <v>15714.4349727351</v>
      </c>
      <c r="H486">
        <v>0</v>
      </c>
      <c r="I486">
        <v>0</v>
      </c>
      <c r="J486">
        <v>24.341151264632899</v>
      </c>
      <c r="K486">
        <v>1349.9566029053899</v>
      </c>
      <c r="L486">
        <v>150.87791107261299</v>
      </c>
      <c r="M486">
        <v>17215.269486713099</v>
      </c>
      <c r="N486">
        <v>0</v>
      </c>
      <c r="O486">
        <v>0</v>
      </c>
      <c r="P486">
        <v>1</v>
      </c>
      <c r="Q486">
        <v>0</v>
      </c>
      <c r="R486">
        <v>0</v>
      </c>
      <c r="S486">
        <v>1</v>
      </c>
      <c r="T486">
        <v>1</v>
      </c>
      <c r="U486">
        <v>100</v>
      </c>
      <c r="V486">
        <v>0.55000000000000004</v>
      </c>
      <c r="W486">
        <v>0.73</v>
      </c>
      <c r="X486">
        <v>0.95718748235553297</v>
      </c>
    </row>
    <row r="487" spans="1:24" x14ac:dyDescent="0.2">
      <c r="A487" t="s">
        <v>967</v>
      </c>
      <c r="B487" t="s">
        <v>644</v>
      </c>
      <c r="C487" t="s">
        <v>577</v>
      </c>
      <c r="D487">
        <v>1</v>
      </c>
      <c r="E487">
        <v>0</v>
      </c>
      <c r="F487">
        <v>0</v>
      </c>
      <c r="G487">
        <v>478.32397314154798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478.32397314154798</v>
      </c>
      <c r="N487">
        <v>0</v>
      </c>
      <c r="O487">
        <v>0</v>
      </c>
      <c r="P487">
        <v>1</v>
      </c>
      <c r="Q487">
        <v>0</v>
      </c>
      <c r="R487">
        <v>0</v>
      </c>
      <c r="S487">
        <v>1</v>
      </c>
      <c r="T487">
        <v>1</v>
      </c>
      <c r="U487">
        <v>100</v>
      </c>
      <c r="V487">
        <v>0.55000000000000004</v>
      </c>
      <c r="W487">
        <v>0.73</v>
      </c>
      <c r="X487">
        <v>0.95718748235553297</v>
      </c>
    </row>
    <row r="488" spans="1:24" x14ac:dyDescent="0.2">
      <c r="A488" t="s">
        <v>968</v>
      </c>
      <c r="B488" t="s">
        <v>644</v>
      </c>
      <c r="C488" t="s">
        <v>491</v>
      </c>
      <c r="D488">
        <v>1</v>
      </c>
      <c r="E488">
        <v>1</v>
      </c>
      <c r="F488" t="s">
        <v>368</v>
      </c>
      <c r="G488">
        <v>5416.5732875625999</v>
      </c>
      <c r="H488">
        <v>1</v>
      </c>
      <c r="I488" t="s">
        <v>368</v>
      </c>
      <c r="J488">
        <v>91.279317242373295</v>
      </c>
      <c r="K488">
        <v>4924.79435242195</v>
      </c>
      <c r="L488">
        <v>281.53507115063701</v>
      </c>
      <c r="M488">
        <v>10622.902711135101</v>
      </c>
      <c r="N488" t="s">
        <v>492</v>
      </c>
      <c r="O488" t="s">
        <v>493</v>
      </c>
      <c r="P488">
        <v>1</v>
      </c>
      <c r="Q488">
        <v>0</v>
      </c>
      <c r="R488">
        <v>0</v>
      </c>
      <c r="S488">
        <v>1</v>
      </c>
      <c r="T488">
        <v>1</v>
      </c>
      <c r="U488">
        <v>100</v>
      </c>
      <c r="V488">
        <v>0.55000000000000004</v>
      </c>
      <c r="W488">
        <v>0.73</v>
      </c>
      <c r="X488">
        <v>0.95718748235553297</v>
      </c>
    </row>
    <row r="489" spans="1:24" x14ac:dyDescent="0.2">
      <c r="A489" t="s">
        <v>969</v>
      </c>
      <c r="B489" t="s">
        <v>467</v>
      </c>
      <c r="C489" t="s">
        <v>495</v>
      </c>
      <c r="D489">
        <v>1</v>
      </c>
      <c r="E489">
        <v>0</v>
      </c>
      <c r="F489">
        <v>0</v>
      </c>
      <c r="G489">
        <v>0</v>
      </c>
      <c r="H489">
        <v>1</v>
      </c>
      <c r="I489" t="s">
        <v>368</v>
      </c>
      <c r="J489">
        <v>0</v>
      </c>
      <c r="K489">
        <v>0</v>
      </c>
      <c r="L489">
        <v>0</v>
      </c>
      <c r="M489">
        <v>0</v>
      </c>
      <c r="N489" t="s">
        <v>495</v>
      </c>
      <c r="O489" t="s">
        <v>493</v>
      </c>
      <c r="P489">
        <v>1</v>
      </c>
      <c r="Q489">
        <v>0</v>
      </c>
      <c r="R489">
        <v>0</v>
      </c>
      <c r="S489">
        <v>1</v>
      </c>
      <c r="T489">
        <v>1</v>
      </c>
      <c r="U489">
        <v>100</v>
      </c>
      <c r="V489">
        <v>0.55000000000000004</v>
      </c>
      <c r="W489">
        <v>0.73</v>
      </c>
      <c r="X489">
        <v>0.95718748235553297</v>
      </c>
    </row>
    <row r="490" spans="1:24" x14ac:dyDescent="0.2">
      <c r="A490" t="s">
        <v>970</v>
      </c>
      <c r="B490" t="s">
        <v>971</v>
      </c>
      <c r="C490" t="s">
        <v>971</v>
      </c>
      <c r="D490">
        <v>1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17072.693438795199</v>
      </c>
      <c r="K490">
        <v>824402.92480574199</v>
      </c>
      <c r="L490">
        <v>354148.40721062297</v>
      </c>
      <c r="M490">
        <v>1178551.33201636</v>
      </c>
      <c r="N490" t="s">
        <v>398</v>
      </c>
      <c r="O490" t="s">
        <v>532</v>
      </c>
      <c r="P490">
        <v>1</v>
      </c>
      <c r="Q490">
        <v>0</v>
      </c>
      <c r="R490">
        <v>0</v>
      </c>
      <c r="S490">
        <v>1</v>
      </c>
      <c r="T490">
        <v>1</v>
      </c>
      <c r="U490">
        <v>100</v>
      </c>
      <c r="V490">
        <v>0.55000000000000004</v>
      </c>
      <c r="W490">
        <v>0.73</v>
      </c>
      <c r="X490">
        <v>0.95718748235553297</v>
      </c>
    </row>
    <row r="491" spans="1:24" x14ac:dyDescent="0.2">
      <c r="A491" t="s">
        <v>972</v>
      </c>
      <c r="B491" t="s">
        <v>973</v>
      </c>
      <c r="C491" t="s">
        <v>973</v>
      </c>
      <c r="D491">
        <v>1</v>
      </c>
      <c r="E491">
        <v>0</v>
      </c>
      <c r="F491">
        <v>0</v>
      </c>
      <c r="G491">
        <v>17473.549013539399</v>
      </c>
      <c r="H491">
        <v>0</v>
      </c>
      <c r="I491">
        <v>0</v>
      </c>
      <c r="J491">
        <v>923.69987813588398</v>
      </c>
      <c r="K491">
        <v>50489.269504099801</v>
      </c>
      <c r="L491">
        <v>25133.1440054214</v>
      </c>
      <c r="M491">
        <v>93095.962523060705</v>
      </c>
      <c r="N491" t="s">
        <v>398</v>
      </c>
      <c r="O491" t="s">
        <v>493</v>
      </c>
      <c r="P491">
        <v>1</v>
      </c>
      <c r="Q491">
        <v>0</v>
      </c>
      <c r="R491">
        <v>0</v>
      </c>
      <c r="S491">
        <v>1</v>
      </c>
      <c r="T491">
        <v>1</v>
      </c>
      <c r="U491">
        <v>100</v>
      </c>
      <c r="V491">
        <v>0.55000000000000004</v>
      </c>
      <c r="W491">
        <v>0.73</v>
      </c>
      <c r="X491">
        <v>0.95718748235553297</v>
      </c>
    </row>
    <row r="492" spans="1:24" x14ac:dyDescent="0.2">
      <c r="A492" t="s">
        <v>974</v>
      </c>
      <c r="B492" t="s">
        <v>975</v>
      </c>
      <c r="C492" t="s">
        <v>975</v>
      </c>
      <c r="D492">
        <v>1</v>
      </c>
      <c r="E492">
        <v>0</v>
      </c>
      <c r="F492">
        <v>0</v>
      </c>
      <c r="G492">
        <v>31027.930814753199</v>
      </c>
      <c r="H492">
        <v>0</v>
      </c>
      <c r="I492">
        <v>0</v>
      </c>
      <c r="J492">
        <v>7781.7983449778003</v>
      </c>
      <c r="K492">
        <v>394640.66953082301</v>
      </c>
      <c r="L492">
        <v>348870.216955451</v>
      </c>
      <c r="M492">
        <v>774538.81730102794</v>
      </c>
      <c r="N492" t="s">
        <v>398</v>
      </c>
      <c r="O492" t="s">
        <v>532</v>
      </c>
      <c r="P492">
        <v>1</v>
      </c>
      <c r="Q492">
        <v>0</v>
      </c>
      <c r="R492">
        <v>0</v>
      </c>
      <c r="S492">
        <v>1</v>
      </c>
      <c r="T492">
        <v>1</v>
      </c>
      <c r="U492">
        <v>100</v>
      </c>
      <c r="V492">
        <v>0.55000000000000004</v>
      </c>
      <c r="W492">
        <v>0.73</v>
      </c>
      <c r="X492">
        <v>0.95718748235553297</v>
      </c>
    </row>
    <row r="493" spans="1:24" x14ac:dyDescent="0.2">
      <c r="A493" t="s">
        <v>976</v>
      </c>
      <c r="B493" t="s">
        <v>977</v>
      </c>
      <c r="C493" t="s">
        <v>977</v>
      </c>
      <c r="D493">
        <v>0</v>
      </c>
      <c r="E493">
        <v>0</v>
      </c>
      <c r="F493">
        <v>0</v>
      </c>
      <c r="G493">
        <v>56141.445942173297</v>
      </c>
      <c r="H493">
        <v>0</v>
      </c>
      <c r="I493">
        <v>0</v>
      </c>
      <c r="J493">
        <v>157210.15384608501</v>
      </c>
      <c r="K493">
        <v>8085407.8172377897</v>
      </c>
      <c r="L493">
        <v>4344035.1375219095</v>
      </c>
      <c r="M493">
        <v>12485584.4007018</v>
      </c>
      <c r="N493">
        <v>0</v>
      </c>
      <c r="O493">
        <v>0</v>
      </c>
      <c r="P493">
        <v>42</v>
      </c>
      <c r="Q493">
        <v>0</v>
      </c>
      <c r="R493">
        <v>0</v>
      </c>
      <c r="S493">
        <v>1</v>
      </c>
      <c r="T493">
        <v>1</v>
      </c>
      <c r="U493">
        <v>100</v>
      </c>
      <c r="V493">
        <v>0.55000000000000004</v>
      </c>
      <c r="W493">
        <v>0.73</v>
      </c>
      <c r="X493">
        <v>0.95718748235553297</v>
      </c>
    </row>
    <row r="494" spans="1:24" x14ac:dyDescent="0.2">
      <c r="A494" t="s">
        <v>978</v>
      </c>
      <c r="B494" t="s">
        <v>977</v>
      </c>
      <c r="C494" t="s">
        <v>379</v>
      </c>
      <c r="D494">
        <v>0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139540.33140246401</v>
      </c>
      <c r="K494">
        <v>7126232.7679431802</v>
      </c>
      <c r="L494">
        <v>4086850.2686407198</v>
      </c>
      <c r="M494">
        <v>11213083.0365839</v>
      </c>
      <c r="N494">
        <v>0</v>
      </c>
      <c r="O494">
        <v>0</v>
      </c>
      <c r="P494">
        <v>31</v>
      </c>
      <c r="Q494">
        <v>0</v>
      </c>
      <c r="R494">
        <v>0</v>
      </c>
      <c r="S494">
        <v>1</v>
      </c>
      <c r="T494">
        <v>1</v>
      </c>
      <c r="U494">
        <v>100</v>
      </c>
      <c r="V494">
        <v>0.55000000000000004</v>
      </c>
      <c r="W494">
        <v>0.73</v>
      </c>
      <c r="X494">
        <v>0.95718748235553297</v>
      </c>
    </row>
    <row r="495" spans="1:24" x14ac:dyDescent="0.2">
      <c r="A495" t="s">
        <v>979</v>
      </c>
      <c r="B495" t="s">
        <v>379</v>
      </c>
      <c r="C495" t="s">
        <v>381</v>
      </c>
      <c r="D495">
        <v>0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17741.965013596498</v>
      </c>
      <c r="K495">
        <v>893937.677366224</v>
      </c>
      <c r="L495">
        <v>798609.68573105603</v>
      </c>
      <c r="M495">
        <v>1692547.36309728</v>
      </c>
      <c r="N495">
        <v>0</v>
      </c>
      <c r="O495">
        <v>0</v>
      </c>
      <c r="P495">
        <v>9</v>
      </c>
      <c r="Q495">
        <v>0</v>
      </c>
      <c r="R495">
        <v>0</v>
      </c>
      <c r="S495">
        <v>1</v>
      </c>
      <c r="T495">
        <v>1</v>
      </c>
      <c r="U495">
        <v>100</v>
      </c>
      <c r="V495">
        <v>0.55000000000000004</v>
      </c>
      <c r="W495">
        <v>0.73</v>
      </c>
      <c r="X495">
        <v>0.95718748235553297</v>
      </c>
    </row>
    <row r="496" spans="1:24" x14ac:dyDescent="0.2">
      <c r="A496" t="s">
        <v>980</v>
      </c>
      <c r="B496" t="s">
        <v>381</v>
      </c>
      <c r="C496" t="s">
        <v>383</v>
      </c>
      <c r="D496">
        <v>1</v>
      </c>
      <c r="E496">
        <v>0</v>
      </c>
      <c r="F496">
        <v>0</v>
      </c>
      <c r="G496">
        <v>0</v>
      </c>
      <c r="H496">
        <v>7800</v>
      </c>
      <c r="I496" t="s">
        <v>384</v>
      </c>
      <c r="J496">
        <v>3485.8268796417901</v>
      </c>
      <c r="K496">
        <v>180593.965556396</v>
      </c>
      <c r="L496">
        <v>26282.651038361801</v>
      </c>
      <c r="M496">
        <v>206876.616594758</v>
      </c>
      <c r="N496" t="s">
        <v>383</v>
      </c>
      <c r="O496" t="s">
        <v>385</v>
      </c>
      <c r="P496">
        <v>1</v>
      </c>
      <c r="Q496">
        <v>0</v>
      </c>
      <c r="R496">
        <v>0</v>
      </c>
      <c r="S496">
        <v>1</v>
      </c>
      <c r="T496">
        <v>1</v>
      </c>
      <c r="U496">
        <v>100</v>
      </c>
      <c r="V496">
        <v>0.55000000000000004</v>
      </c>
      <c r="W496">
        <v>0.73</v>
      </c>
      <c r="X496">
        <v>0.95718748235553297</v>
      </c>
    </row>
    <row r="497" spans="1:24" x14ac:dyDescent="0.2">
      <c r="A497" t="s">
        <v>981</v>
      </c>
      <c r="B497" t="s">
        <v>381</v>
      </c>
      <c r="C497" t="s">
        <v>387</v>
      </c>
      <c r="D497">
        <v>1</v>
      </c>
      <c r="E497">
        <v>0</v>
      </c>
      <c r="F497">
        <v>0</v>
      </c>
      <c r="G497">
        <v>0</v>
      </c>
      <c r="H497">
        <v>380</v>
      </c>
      <c r="I497" t="s">
        <v>388</v>
      </c>
      <c r="J497">
        <v>6307.6867331684698</v>
      </c>
      <c r="K497">
        <v>326928.232519624</v>
      </c>
      <c r="L497">
        <v>434562.80479687802</v>
      </c>
      <c r="M497">
        <v>761491.037316503</v>
      </c>
      <c r="N497" t="s">
        <v>387</v>
      </c>
      <c r="O497" t="s">
        <v>389</v>
      </c>
      <c r="P497">
        <v>1</v>
      </c>
      <c r="Q497">
        <v>0</v>
      </c>
      <c r="R497">
        <v>0</v>
      </c>
      <c r="S497">
        <v>1</v>
      </c>
      <c r="T497">
        <v>1</v>
      </c>
      <c r="U497">
        <v>100</v>
      </c>
      <c r="V497">
        <v>0.55000000000000004</v>
      </c>
      <c r="W497">
        <v>0.73</v>
      </c>
      <c r="X497">
        <v>0.95718748235553297</v>
      </c>
    </row>
    <row r="498" spans="1:24" x14ac:dyDescent="0.2">
      <c r="A498" t="s">
        <v>982</v>
      </c>
      <c r="B498" t="s">
        <v>381</v>
      </c>
      <c r="C498" t="s">
        <v>391</v>
      </c>
      <c r="D498">
        <v>1</v>
      </c>
      <c r="E498">
        <v>0</v>
      </c>
      <c r="F498">
        <v>0</v>
      </c>
      <c r="G498">
        <v>0</v>
      </c>
      <c r="H498">
        <v>2400</v>
      </c>
      <c r="I498" t="s">
        <v>371</v>
      </c>
      <c r="J498">
        <v>3677.3558288129698</v>
      </c>
      <c r="K498">
        <v>161313.60092672799</v>
      </c>
      <c r="L498">
        <v>220282.61772286601</v>
      </c>
      <c r="M498">
        <v>381596.21864959499</v>
      </c>
      <c r="N498" t="s">
        <v>392</v>
      </c>
      <c r="O498" t="s">
        <v>393</v>
      </c>
      <c r="P498">
        <v>1</v>
      </c>
      <c r="Q498">
        <v>0</v>
      </c>
      <c r="R498">
        <v>0</v>
      </c>
      <c r="S498">
        <v>1</v>
      </c>
      <c r="T498">
        <v>1</v>
      </c>
      <c r="U498">
        <v>100</v>
      </c>
      <c r="V498">
        <v>0.55000000000000004</v>
      </c>
      <c r="W498">
        <v>0.73</v>
      </c>
      <c r="X498">
        <v>0.95718748235553297</v>
      </c>
    </row>
    <row r="499" spans="1:24" x14ac:dyDescent="0.2">
      <c r="A499" t="s">
        <v>983</v>
      </c>
      <c r="B499" t="s">
        <v>381</v>
      </c>
      <c r="C499" t="s">
        <v>395</v>
      </c>
      <c r="D499">
        <v>1</v>
      </c>
      <c r="E499">
        <v>0</v>
      </c>
      <c r="F499">
        <v>0</v>
      </c>
      <c r="G499">
        <v>0</v>
      </c>
      <c r="H499">
        <v>20</v>
      </c>
      <c r="I499" t="s">
        <v>388</v>
      </c>
      <c r="J499">
        <v>3894.4219714557298</v>
      </c>
      <c r="K499">
        <v>206441.182474423</v>
      </c>
      <c r="L499">
        <v>106345.181191286</v>
      </c>
      <c r="M499">
        <v>312786.36366571003</v>
      </c>
      <c r="N499" t="s">
        <v>395</v>
      </c>
      <c r="O499" t="s">
        <v>393</v>
      </c>
      <c r="P499">
        <v>1</v>
      </c>
      <c r="Q499">
        <v>0</v>
      </c>
      <c r="R499">
        <v>0</v>
      </c>
      <c r="S499">
        <v>1</v>
      </c>
      <c r="T499">
        <v>1</v>
      </c>
      <c r="U499">
        <v>100</v>
      </c>
      <c r="V499">
        <v>0.55000000000000004</v>
      </c>
      <c r="W499">
        <v>0.73</v>
      </c>
      <c r="X499">
        <v>0.95718748235553297</v>
      </c>
    </row>
    <row r="500" spans="1:24" x14ac:dyDescent="0.2">
      <c r="A500" t="s">
        <v>984</v>
      </c>
      <c r="B500" t="s">
        <v>381</v>
      </c>
      <c r="C500" t="s">
        <v>509</v>
      </c>
      <c r="D500">
        <v>1</v>
      </c>
      <c r="E500">
        <v>0</v>
      </c>
      <c r="F500">
        <v>0</v>
      </c>
      <c r="G500">
        <v>0</v>
      </c>
      <c r="H500">
        <v>1500</v>
      </c>
      <c r="I500" t="s">
        <v>384</v>
      </c>
      <c r="J500">
        <v>19.152894941993299</v>
      </c>
      <c r="K500">
        <v>841.38250904806898</v>
      </c>
      <c r="L500">
        <v>151.63067906112201</v>
      </c>
      <c r="M500">
        <v>993.01318810919201</v>
      </c>
      <c r="N500" t="s">
        <v>462</v>
      </c>
      <c r="O500" t="s">
        <v>393</v>
      </c>
      <c r="P500">
        <v>1</v>
      </c>
      <c r="Q500">
        <v>0</v>
      </c>
      <c r="R500">
        <v>0</v>
      </c>
      <c r="S500">
        <v>1</v>
      </c>
      <c r="T500">
        <v>1</v>
      </c>
      <c r="U500">
        <v>100</v>
      </c>
      <c r="V500">
        <v>0.55000000000000004</v>
      </c>
      <c r="W500">
        <v>0.73</v>
      </c>
      <c r="X500">
        <v>0.95718748235553297</v>
      </c>
    </row>
    <row r="501" spans="1:24" x14ac:dyDescent="0.2">
      <c r="A501" t="s">
        <v>985</v>
      </c>
      <c r="B501" t="s">
        <v>381</v>
      </c>
      <c r="C501" t="s">
        <v>397</v>
      </c>
      <c r="D501">
        <v>1</v>
      </c>
      <c r="E501">
        <v>0</v>
      </c>
      <c r="F501">
        <v>0</v>
      </c>
      <c r="G501">
        <v>0</v>
      </c>
      <c r="H501">
        <v>5000</v>
      </c>
      <c r="I501" t="s">
        <v>384</v>
      </c>
      <c r="J501">
        <v>63.842983139977903</v>
      </c>
      <c r="K501">
        <v>2602.4513734131901</v>
      </c>
      <c r="L501">
        <v>1516.3067906112201</v>
      </c>
      <c r="M501">
        <v>4118.7581640244098</v>
      </c>
      <c r="N501" t="s">
        <v>398</v>
      </c>
      <c r="O501" t="s">
        <v>393</v>
      </c>
      <c r="P501">
        <v>1</v>
      </c>
      <c r="Q501">
        <v>0</v>
      </c>
      <c r="R501">
        <v>0</v>
      </c>
      <c r="S501">
        <v>1</v>
      </c>
      <c r="T501">
        <v>1</v>
      </c>
      <c r="U501">
        <v>100</v>
      </c>
      <c r="V501">
        <v>0.55000000000000004</v>
      </c>
      <c r="W501">
        <v>0.73</v>
      </c>
      <c r="X501">
        <v>0.95718748235553297</v>
      </c>
    </row>
    <row r="502" spans="1:24" x14ac:dyDescent="0.2">
      <c r="A502" t="s">
        <v>986</v>
      </c>
      <c r="B502" t="s">
        <v>381</v>
      </c>
      <c r="C502" t="s">
        <v>403</v>
      </c>
      <c r="D502">
        <v>1</v>
      </c>
      <c r="E502">
        <v>0</v>
      </c>
      <c r="F502">
        <v>0</v>
      </c>
      <c r="G502">
        <v>0</v>
      </c>
      <c r="H502">
        <v>2000</v>
      </c>
      <c r="I502" t="s">
        <v>384</v>
      </c>
      <c r="J502">
        <v>191.52894941993301</v>
      </c>
      <c r="K502">
        <v>9922.2936777985797</v>
      </c>
      <c r="L502">
        <v>6233.7056923505397</v>
      </c>
      <c r="M502">
        <v>16155.9993701491</v>
      </c>
      <c r="N502" t="s">
        <v>383</v>
      </c>
      <c r="O502" t="s">
        <v>385</v>
      </c>
      <c r="P502">
        <v>1</v>
      </c>
      <c r="Q502">
        <v>0</v>
      </c>
      <c r="R502">
        <v>0</v>
      </c>
      <c r="S502">
        <v>1</v>
      </c>
      <c r="T502">
        <v>1</v>
      </c>
      <c r="U502">
        <v>100</v>
      </c>
      <c r="V502">
        <v>0.55000000000000004</v>
      </c>
      <c r="W502">
        <v>0.73</v>
      </c>
      <c r="X502">
        <v>0.95718748235553297</v>
      </c>
    </row>
    <row r="503" spans="1:24" x14ac:dyDescent="0.2">
      <c r="A503" t="s">
        <v>987</v>
      </c>
      <c r="B503" t="s">
        <v>381</v>
      </c>
      <c r="C503" t="s">
        <v>405</v>
      </c>
      <c r="D503">
        <v>1</v>
      </c>
      <c r="E503">
        <v>0</v>
      </c>
      <c r="F503">
        <v>0</v>
      </c>
      <c r="G503">
        <v>0</v>
      </c>
      <c r="H503">
        <v>8000</v>
      </c>
      <c r="I503" t="s">
        <v>384</v>
      </c>
      <c r="J503">
        <v>102.14877301567201</v>
      </c>
      <c r="K503">
        <v>5294.5683287901102</v>
      </c>
      <c r="L503">
        <v>3234.7878196404499</v>
      </c>
      <c r="M503">
        <v>8529.3561484305701</v>
      </c>
      <c r="N503" t="s">
        <v>406</v>
      </c>
      <c r="O503" t="s">
        <v>389</v>
      </c>
      <c r="P503">
        <v>1</v>
      </c>
      <c r="Q503">
        <v>0</v>
      </c>
      <c r="R503">
        <v>0</v>
      </c>
      <c r="S503">
        <v>1</v>
      </c>
      <c r="T503">
        <v>1</v>
      </c>
      <c r="U503">
        <v>100</v>
      </c>
      <c r="V503">
        <v>0.55000000000000004</v>
      </c>
      <c r="W503">
        <v>0.73</v>
      </c>
      <c r="X503">
        <v>0.95718748235553297</v>
      </c>
    </row>
    <row r="504" spans="1:24" x14ac:dyDescent="0.2">
      <c r="A504" t="s">
        <v>988</v>
      </c>
      <c r="B504" t="s">
        <v>379</v>
      </c>
      <c r="C504" t="s">
        <v>408</v>
      </c>
      <c r="D504">
        <v>0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121798.366388868</v>
      </c>
      <c r="K504">
        <v>6232295.0905769598</v>
      </c>
      <c r="L504">
        <v>3288240.5829096599</v>
      </c>
      <c r="M504">
        <v>9520535.6734866202</v>
      </c>
      <c r="N504">
        <v>0</v>
      </c>
      <c r="O504">
        <v>0</v>
      </c>
      <c r="P504">
        <v>21</v>
      </c>
      <c r="Q504">
        <v>0</v>
      </c>
      <c r="R504">
        <v>0</v>
      </c>
      <c r="S504">
        <v>1</v>
      </c>
      <c r="T504">
        <v>1</v>
      </c>
      <c r="U504">
        <v>100</v>
      </c>
      <c r="V504">
        <v>0.55000000000000004</v>
      </c>
      <c r="W504">
        <v>0.73</v>
      </c>
      <c r="X504">
        <v>0.95718748235553297</v>
      </c>
    </row>
    <row r="505" spans="1:24" x14ac:dyDescent="0.2">
      <c r="A505" t="s">
        <v>989</v>
      </c>
      <c r="B505" t="s">
        <v>408</v>
      </c>
      <c r="C505" t="s">
        <v>410</v>
      </c>
      <c r="D505">
        <v>0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115211.047388533</v>
      </c>
      <c r="K505">
        <v>5893646.57630233</v>
      </c>
      <c r="L505">
        <v>2699468.6117121498</v>
      </c>
      <c r="M505">
        <v>8593115.1880144905</v>
      </c>
      <c r="N505">
        <v>0</v>
      </c>
      <c r="O505">
        <v>0</v>
      </c>
      <c r="P505">
        <v>10</v>
      </c>
      <c r="Q505">
        <v>0</v>
      </c>
      <c r="R505">
        <v>0</v>
      </c>
      <c r="S505">
        <v>1</v>
      </c>
      <c r="T505">
        <v>1</v>
      </c>
      <c r="U505">
        <v>100</v>
      </c>
      <c r="V505">
        <v>0.55000000000000004</v>
      </c>
      <c r="W505">
        <v>0.73</v>
      </c>
      <c r="X505">
        <v>0.95718748235553297</v>
      </c>
    </row>
    <row r="506" spans="1:24" x14ac:dyDescent="0.2">
      <c r="A506" t="s">
        <v>990</v>
      </c>
      <c r="B506" t="s">
        <v>410</v>
      </c>
      <c r="C506" t="s">
        <v>383</v>
      </c>
      <c r="D506">
        <v>1</v>
      </c>
      <c r="E506">
        <v>0</v>
      </c>
      <c r="F506">
        <v>0</v>
      </c>
      <c r="G506">
        <v>0</v>
      </c>
      <c r="H506">
        <v>98200</v>
      </c>
      <c r="I506" t="s">
        <v>384</v>
      </c>
      <c r="J506">
        <v>49842.216951750299</v>
      </c>
      <c r="K506">
        <v>2586162.4078123802</v>
      </c>
      <c r="L506">
        <v>326403.56931918801</v>
      </c>
      <c r="M506">
        <v>2912565.97713156</v>
      </c>
      <c r="N506" t="s">
        <v>383</v>
      </c>
      <c r="O506" t="s">
        <v>385</v>
      </c>
      <c r="P506">
        <v>1</v>
      </c>
      <c r="Q506">
        <v>0</v>
      </c>
      <c r="R506">
        <v>0</v>
      </c>
      <c r="S506">
        <v>1</v>
      </c>
      <c r="T506">
        <v>1</v>
      </c>
      <c r="U506">
        <v>100</v>
      </c>
      <c r="V506">
        <v>0.55000000000000004</v>
      </c>
      <c r="W506">
        <v>0.73</v>
      </c>
      <c r="X506">
        <v>0.95718748235553297</v>
      </c>
    </row>
    <row r="507" spans="1:24" x14ac:dyDescent="0.2">
      <c r="A507" t="s">
        <v>991</v>
      </c>
      <c r="B507" t="s">
        <v>410</v>
      </c>
      <c r="C507" t="s">
        <v>387</v>
      </c>
      <c r="D507">
        <v>1</v>
      </c>
      <c r="E507">
        <v>0</v>
      </c>
      <c r="F507">
        <v>0</v>
      </c>
      <c r="G507">
        <v>0</v>
      </c>
      <c r="H507">
        <v>990</v>
      </c>
      <c r="I507" t="s">
        <v>388</v>
      </c>
      <c r="J507">
        <v>21489.548126193498</v>
      </c>
      <c r="K507">
        <v>1113806.4663084501</v>
      </c>
      <c r="L507">
        <v>1132150.46530971</v>
      </c>
      <c r="M507">
        <v>2245956.9316181699</v>
      </c>
      <c r="N507" t="s">
        <v>387</v>
      </c>
      <c r="O507" t="s">
        <v>389</v>
      </c>
      <c r="P507">
        <v>1</v>
      </c>
      <c r="Q507">
        <v>0</v>
      </c>
      <c r="R507">
        <v>0</v>
      </c>
      <c r="S507">
        <v>1</v>
      </c>
      <c r="T507">
        <v>1</v>
      </c>
      <c r="U507">
        <v>100</v>
      </c>
      <c r="V507">
        <v>0.55000000000000004</v>
      </c>
      <c r="W507">
        <v>0.73</v>
      </c>
      <c r="X507">
        <v>0.95718748235553297</v>
      </c>
    </row>
    <row r="508" spans="1:24" x14ac:dyDescent="0.2">
      <c r="A508" t="s">
        <v>992</v>
      </c>
      <c r="B508" t="s">
        <v>410</v>
      </c>
      <c r="C508" t="s">
        <v>391</v>
      </c>
      <c r="D508">
        <v>1</v>
      </c>
      <c r="E508">
        <v>0</v>
      </c>
      <c r="F508">
        <v>0</v>
      </c>
      <c r="G508">
        <v>0</v>
      </c>
      <c r="H508">
        <v>4500</v>
      </c>
      <c r="I508" t="s">
        <v>371</v>
      </c>
      <c r="J508">
        <v>12066.323812709499</v>
      </c>
      <c r="K508">
        <v>529312.50808974903</v>
      </c>
      <c r="L508">
        <v>413029.90819598199</v>
      </c>
      <c r="M508">
        <v>942342.41628573195</v>
      </c>
      <c r="N508" t="s">
        <v>392</v>
      </c>
      <c r="O508" t="s">
        <v>393</v>
      </c>
      <c r="P508">
        <v>1</v>
      </c>
      <c r="Q508">
        <v>0</v>
      </c>
      <c r="R508">
        <v>0</v>
      </c>
      <c r="S508">
        <v>1</v>
      </c>
      <c r="T508">
        <v>1</v>
      </c>
      <c r="U508">
        <v>100</v>
      </c>
      <c r="V508">
        <v>0.55000000000000004</v>
      </c>
      <c r="W508">
        <v>0.73</v>
      </c>
      <c r="X508">
        <v>0.95718748235553297</v>
      </c>
    </row>
    <row r="509" spans="1:24" x14ac:dyDescent="0.2">
      <c r="A509" t="s">
        <v>993</v>
      </c>
      <c r="B509" t="s">
        <v>410</v>
      </c>
      <c r="C509" t="s">
        <v>395</v>
      </c>
      <c r="D509">
        <v>1</v>
      </c>
      <c r="E509">
        <v>0</v>
      </c>
      <c r="F509">
        <v>0</v>
      </c>
      <c r="G509">
        <v>0</v>
      </c>
      <c r="H509">
        <v>150</v>
      </c>
      <c r="I509" t="s">
        <v>388</v>
      </c>
      <c r="J509">
        <v>29208.164785918001</v>
      </c>
      <c r="K509">
        <v>1548286.6058571399</v>
      </c>
      <c r="L509">
        <v>797588.85920978501</v>
      </c>
      <c r="M509">
        <v>2345875.46506692</v>
      </c>
      <c r="N509" t="s">
        <v>395</v>
      </c>
      <c r="O509" t="s">
        <v>393</v>
      </c>
      <c r="P509">
        <v>1</v>
      </c>
      <c r="Q509">
        <v>0</v>
      </c>
      <c r="R509">
        <v>0</v>
      </c>
      <c r="S509">
        <v>1</v>
      </c>
      <c r="T509">
        <v>1</v>
      </c>
      <c r="U509">
        <v>100</v>
      </c>
      <c r="V509">
        <v>0.55000000000000004</v>
      </c>
      <c r="W509">
        <v>0.73</v>
      </c>
      <c r="X509">
        <v>0.95718748235553297</v>
      </c>
    </row>
    <row r="510" spans="1:24" x14ac:dyDescent="0.2">
      <c r="A510" t="s">
        <v>994</v>
      </c>
      <c r="B510" t="s">
        <v>410</v>
      </c>
      <c r="C510" t="s">
        <v>509</v>
      </c>
      <c r="D510">
        <v>1</v>
      </c>
      <c r="E510">
        <v>0</v>
      </c>
      <c r="F510">
        <v>0</v>
      </c>
      <c r="G510">
        <v>0</v>
      </c>
      <c r="H510">
        <v>4000</v>
      </c>
      <c r="I510" t="s">
        <v>384</v>
      </c>
      <c r="J510">
        <v>51.074386528565803</v>
      </c>
      <c r="K510">
        <v>2240.10416130883</v>
      </c>
      <c r="L510">
        <v>404.34847749632701</v>
      </c>
      <c r="M510">
        <v>2644.4526388051599</v>
      </c>
      <c r="N510" t="s">
        <v>462</v>
      </c>
      <c r="O510" t="s">
        <v>393</v>
      </c>
      <c r="P510">
        <v>1</v>
      </c>
      <c r="Q510">
        <v>0</v>
      </c>
      <c r="R510">
        <v>0</v>
      </c>
      <c r="S510">
        <v>1</v>
      </c>
      <c r="T510">
        <v>1</v>
      </c>
      <c r="U510">
        <v>100</v>
      </c>
      <c r="V510">
        <v>0.55000000000000004</v>
      </c>
      <c r="W510">
        <v>0.73</v>
      </c>
      <c r="X510">
        <v>0.95718748235553297</v>
      </c>
    </row>
    <row r="511" spans="1:24" x14ac:dyDescent="0.2">
      <c r="A511" t="s">
        <v>995</v>
      </c>
      <c r="B511" t="s">
        <v>410</v>
      </c>
      <c r="C511" t="s">
        <v>397</v>
      </c>
      <c r="D511">
        <v>1</v>
      </c>
      <c r="E511">
        <v>0</v>
      </c>
      <c r="F511">
        <v>0</v>
      </c>
      <c r="G511">
        <v>0</v>
      </c>
      <c r="H511">
        <v>31000</v>
      </c>
      <c r="I511" t="s">
        <v>384</v>
      </c>
      <c r="J511">
        <v>395.82649545127902</v>
      </c>
      <c r="K511">
        <v>16135.198513420501</v>
      </c>
      <c r="L511">
        <v>9401.1021021197703</v>
      </c>
      <c r="M511">
        <v>25536.3006155402</v>
      </c>
      <c r="N511" t="s">
        <v>398</v>
      </c>
      <c r="O511" t="s">
        <v>393</v>
      </c>
      <c r="P511">
        <v>1</v>
      </c>
      <c r="Q511">
        <v>0</v>
      </c>
      <c r="R511">
        <v>0</v>
      </c>
      <c r="S511">
        <v>1</v>
      </c>
      <c r="T511">
        <v>1</v>
      </c>
      <c r="U511">
        <v>100</v>
      </c>
      <c r="V511">
        <v>0.55000000000000004</v>
      </c>
      <c r="W511">
        <v>0.73</v>
      </c>
      <c r="X511">
        <v>0.95718748235553297</v>
      </c>
    </row>
    <row r="512" spans="1:24" x14ac:dyDescent="0.2">
      <c r="A512" t="s">
        <v>996</v>
      </c>
      <c r="B512" t="s">
        <v>410</v>
      </c>
      <c r="C512" t="s">
        <v>418</v>
      </c>
      <c r="D512">
        <v>1</v>
      </c>
      <c r="E512">
        <v>0</v>
      </c>
      <c r="F512">
        <v>0</v>
      </c>
      <c r="G512">
        <v>0</v>
      </c>
      <c r="H512">
        <v>17600</v>
      </c>
      <c r="I512" t="s">
        <v>384</v>
      </c>
      <c r="J512">
        <v>1123.6365032138599</v>
      </c>
      <c r="K512">
        <v>49289.968386143701</v>
      </c>
      <c r="L512">
        <v>4447.8332523495401</v>
      </c>
      <c r="M512">
        <v>53737.8016384933</v>
      </c>
      <c r="N512" t="s">
        <v>398</v>
      </c>
      <c r="O512" t="s">
        <v>393</v>
      </c>
      <c r="P512">
        <v>1</v>
      </c>
      <c r="Q512">
        <v>0</v>
      </c>
      <c r="R512">
        <v>0</v>
      </c>
      <c r="S512">
        <v>1</v>
      </c>
      <c r="T512">
        <v>1</v>
      </c>
      <c r="U512">
        <v>100</v>
      </c>
      <c r="V512">
        <v>0.55000000000000004</v>
      </c>
      <c r="W512">
        <v>0.73</v>
      </c>
      <c r="X512">
        <v>0.95718748235553297</v>
      </c>
    </row>
    <row r="513" spans="1:24" x14ac:dyDescent="0.2">
      <c r="A513" t="s">
        <v>997</v>
      </c>
      <c r="B513" t="s">
        <v>410</v>
      </c>
      <c r="C513" t="s">
        <v>403</v>
      </c>
      <c r="D513">
        <v>1</v>
      </c>
      <c r="E513">
        <v>0</v>
      </c>
      <c r="F513">
        <v>0</v>
      </c>
      <c r="G513">
        <v>0</v>
      </c>
      <c r="H513">
        <v>4000</v>
      </c>
      <c r="I513" t="s">
        <v>384</v>
      </c>
      <c r="J513">
        <v>383.05789883986699</v>
      </c>
      <c r="K513">
        <v>19846.2314791922</v>
      </c>
      <c r="L513">
        <v>12467.411390203701</v>
      </c>
      <c r="M513">
        <v>32313.642869395899</v>
      </c>
      <c r="N513" t="s">
        <v>383</v>
      </c>
      <c r="O513" t="s">
        <v>385</v>
      </c>
      <c r="P513">
        <v>1</v>
      </c>
      <c r="Q513">
        <v>0</v>
      </c>
      <c r="R513">
        <v>0</v>
      </c>
      <c r="S513">
        <v>1</v>
      </c>
      <c r="T513">
        <v>1</v>
      </c>
      <c r="U513">
        <v>100</v>
      </c>
      <c r="V513">
        <v>0.55000000000000004</v>
      </c>
      <c r="W513">
        <v>0.73</v>
      </c>
      <c r="X513">
        <v>0.95718748235553297</v>
      </c>
    </row>
    <row r="514" spans="1:24" x14ac:dyDescent="0.2">
      <c r="A514" t="s">
        <v>998</v>
      </c>
      <c r="B514" t="s">
        <v>410</v>
      </c>
      <c r="C514" t="s">
        <v>445</v>
      </c>
      <c r="D514">
        <v>1</v>
      </c>
      <c r="E514">
        <v>0</v>
      </c>
      <c r="F514">
        <v>0</v>
      </c>
      <c r="G514">
        <v>0</v>
      </c>
      <c r="H514">
        <v>1</v>
      </c>
      <c r="I514" t="s">
        <v>368</v>
      </c>
      <c r="J514">
        <v>651.19842792827399</v>
      </c>
      <c r="K514">
        <v>28567.085694546098</v>
      </c>
      <c r="L514">
        <v>3575.11445531041</v>
      </c>
      <c r="M514">
        <v>32142.200149856501</v>
      </c>
      <c r="N514" t="s">
        <v>398</v>
      </c>
      <c r="O514" t="s">
        <v>393</v>
      </c>
      <c r="P514">
        <v>1</v>
      </c>
      <c r="Q514">
        <v>0</v>
      </c>
      <c r="R514">
        <v>0</v>
      </c>
      <c r="S514">
        <v>1</v>
      </c>
      <c r="T514">
        <v>1</v>
      </c>
      <c r="U514">
        <v>100</v>
      </c>
      <c r="V514">
        <v>0.55000000000000004</v>
      </c>
      <c r="W514">
        <v>0.73</v>
      </c>
      <c r="X514">
        <v>0.95718748235553297</v>
      </c>
    </row>
    <row r="515" spans="1:24" x14ac:dyDescent="0.2">
      <c r="A515" t="s">
        <v>999</v>
      </c>
      <c r="B515" t="s">
        <v>408</v>
      </c>
      <c r="C515" t="s">
        <v>447</v>
      </c>
      <c r="D515">
        <v>0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5109.3539405324</v>
      </c>
      <c r="K515">
        <v>264009.863426305</v>
      </c>
      <c r="L515">
        <v>540534.88262686995</v>
      </c>
      <c r="M515">
        <v>804544.746053176</v>
      </c>
      <c r="N515">
        <v>0</v>
      </c>
      <c r="O515">
        <v>0</v>
      </c>
      <c r="P515">
        <v>6</v>
      </c>
      <c r="Q515">
        <v>0</v>
      </c>
      <c r="R515">
        <v>0</v>
      </c>
      <c r="S515">
        <v>1</v>
      </c>
      <c r="T515">
        <v>1</v>
      </c>
      <c r="U515">
        <v>100</v>
      </c>
      <c r="V515">
        <v>0.55000000000000004</v>
      </c>
      <c r="W515">
        <v>0.73</v>
      </c>
      <c r="X515">
        <v>0.95718748235553297</v>
      </c>
    </row>
    <row r="516" spans="1:24" x14ac:dyDescent="0.2">
      <c r="A516" t="s">
        <v>1000</v>
      </c>
      <c r="B516" t="s">
        <v>447</v>
      </c>
      <c r="C516" t="s">
        <v>449</v>
      </c>
      <c r="D516">
        <v>1</v>
      </c>
      <c r="E516">
        <v>0</v>
      </c>
      <c r="F516">
        <v>0</v>
      </c>
      <c r="G516">
        <v>0</v>
      </c>
      <c r="H516">
        <v>50</v>
      </c>
      <c r="I516" t="s">
        <v>388</v>
      </c>
      <c r="J516">
        <v>1117.2522047423199</v>
      </c>
      <c r="K516">
        <v>57731.046283832802</v>
      </c>
      <c r="L516">
        <v>134225.315023776</v>
      </c>
      <c r="M516">
        <v>191956.36130760901</v>
      </c>
      <c r="N516" t="s">
        <v>449</v>
      </c>
      <c r="O516" t="s">
        <v>450</v>
      </c>
      <c r="P516">
        <v>1</v>
      </c>
      <c r="Q516">
        <v>0</v>
      </c>
      <c r="R516">
        <v>0</v>
      </c>
      <c r="S516">
        <v>1</v>
      </c>
      <c r="T516">
        <v>1</v>
      </c>
      <c r="U516">
        <v>100</v>
      </c>
      <c r="V516">
        <v>0.55000000000000004</v>
      </c>
      <c r="W516">
        <v>0.73</v>
      </c>
      <c r="X516">
        <v>0.95718748235553297</v>
      </c>
    </row>
    <row r="517" spans="1:24" x14ac:dyDescent="0.2">
      <c r="A517" t="s">
        <v>1001</v>
      </c>
      <c r="B517" t="s">
        <v>447</v>
      </c>
      <c r="C517" t="s">
        <v>452</v>
      </c>
      <c r="D517">
        <v>1</v>
      </c>
      <c r="E517">
        <v>0</v>
      </c>
      <c r="F517">
        <v>0</v>
      </c>
      <c r="G517">
        <v>0</v>
      </c>
      <c r="H517">
        <v>55</v>
      </c>
      <c r="I517" t="s">
        <v>388</v>
      </c>
      <c r="J517">
        <v>2387.72756948492</v>
      </c>
      <c r="K517">
        <v>123377.43436647901</v>
      </c>
      <c r="L517">
        <v>243784.22426193699</v>
      </c>
      <c r="M517">
        <v>367161.65862841601</v>
      </c>
      <c r="N517" t="s">
        <v>449</v>
      </c>
      <c r="O517" t="s">
        <v>450</v>
      </c>
      <c r="P517">
        <v>1</v>
      </c>
      <c r="Q517">
        <v>0</v>
      </c>
      <c r="R517">
        <v>0</v>
      </c>
      <c r="S517">
        <v>1</v>
      </c>
      <c r="T517">
        <v>1</v>
      </c>
      <c r="U517">
        <v>100</v>
      </c>
      <c r="V517">
        <v>0.55000000000000004</v>
      </c>
      <c r="W517">
        <v>0.73</v>
      </c>
      <c r="X517">
        <v>0.95718748235553297</v>
      </c>
    </row>
    <row r="518" spans="1:24" x14ac:dyDescent="0.2">
      <c r="A518" t="s">
        <v>1002</v>
      </c>
      <c r="B518" t="s">
        <v>447</v>
      </c>
      <c r="C518" t="s">
        <v>454</v>
      </c>
      <c r="D518">
        <v>1</v>
      </c>
      <c r="E518">
        <v>0</v>
      </c>
      <c r="F518">
        <v>0</v>
      </c>
      <c r="G518">
        <v>0</v>
      </c>
      <c r="H518">
        <v>5100</v>
      </c>
      <c r="I518" t="s">
        <v>384</v>
      </c>
      <c r="J518">
        <v>813.99803522128298</v>
      </c>
      <c r="K518">
        <v>42060.808857533397</v>
      </c>
      <c r="L518">
        <v>47687.848561338898</v>
      </c>
      <c r="M518">
        <v>89748.657418872404</v>
      </c>
      <c r="N518" t="s">
        <v>406</v>
      </c>
      <c r="O518" t="s">
        <v>450</v>
      </c>
      <c r="P518">
        <v>1</v>
      </c>
      <c r="Q518">
        <v>0</v>
      </c>
      <c r="R518">
        <v>0</v>
      </c>
      <c r="S518">
        <v>1</v>
      </c>
      <c r="T518">
        <v>1</v>
      </c>
      <c r="U518">
        <v>100</v>
      </c>
      <c r="V518">
        <v>0.55000000000000004</v>
      </c>
      <c r="W518">
        <v>0.73</v>
      </c>
      <c r="X518">
        <v>0.95718748235553297</v>
      </c>
    </row>
    <row r="519" spans="1:24" x14ac:dyDescent="0.2">
      <c r="A519" t="s">
        <v>1003</v>
      </c>
      <c r="B519" t="s">
        <v>447</v>
      </c>
      <c r="C519" t="s">
        <v>456</v>
      </c>
      <c r="D519">
        <v>0</v>
      </c>
      <c r="E519">
        <v>0</v>
      </c>
      <c r="F519">
        <v>0</v>
      </c>
      <c r="G519">
        <v>0</v>
      </c>
      <c r="H519">
        <v>550</v>
      </c>
      <c r="I519" t="s">
        <v>401</v>
      </c>
      <c r="J519">
        <v>280.90912582419401</v>
      </c>
      <c r="K519">
        <v>14514.743911032199</v>
      </c>
      <c r="L519">
        <v>62897.248060533901</v>
      </c>
      <c r="M519">
        <v>77411.991971566196</v>
      </c>
      <c r="N519" t="s">
        <v>449</v>
      </c>
      <c r="O519" t="s">
        <v>450</v>
      </c>
      <c r="P519">
        <v>1</v>
      </c>
      <c r="Q519">
        <v>0</v>
      </c>
      <c r="R519">
        <v>0</v>
      </c>
      <c r="S519">
        <v>1</v>
      </c>
      <c r="T519">
        <v>1</v>
      </c>
      <c r="U519">
        <v>100</v>
      </c>
      <c r="V519">
        <v>0.55000000000000004</v>
      </c>
      <c r="W519">
        <v>0.73</v>
      </c>
      <c r="X519">
        <v>0.95718748235553297</v>
      </c>
    </row>
    <row r="520" spans="1:24" x14ac:dyDescent="0.2">
      <c r="A520" t="s">
        <v>1004</v>
      </c>
      <c r="B520" t="s">
        <v>447</v>
      </c>
      <c r="C520" t="s">
        <v>458</v>
      </c>
      <c r="D520">
        <v>0</v>
      </c>
      <c r="E520">
        <v>0</v>
      </c>
      <c r="F520">
        <v>0</v>
      </c>
      <c r="G520">
        <v>0</v>
      </c>
      <c r="H520">
        <v>1330</v>
      </c>
      <c r="I520" t="s">
        <v>459</v>
      </c>
      <c r="J520">
        <v>509.46700525967998</v>
      </c>
      <c r="K520">
        <v>26325.830007427499</v>
      </c>
      <c r="L520">
        <v>51940.2467192841</v>
      </c>
      <c r="M520">
        <v>78266.076726711603</v>
      </c>
      <c r="N520" t="s">
        <v>398</v>
      </c>
      <c r="O520" t="s">
        <v>450</v>
      </c>
      <c r="P520">
        <v>1</v>
      </c>
      <c r="Q520">
        <v>0</v>
      </c>
      <c r="R520">
        <v>0</v>
      </c>
      <c r="S520">
        <v>1</v>
      </c>
      <c r="T520">
        <v>1</v>
      </c>
      <c r="U520">
        <v>100</v>
      </c>
      <c r="V520">
        <v>0.55000000000000004</v>
      </c>
      <c r="W520">
        <v>0.73</v>
      </c>
      <c r="X520">
        <v>0.95718748235553297</v>
      </c>
    </row>
    <row r="521" spans="1:24" x14ac:dyDescent="0.2">
      <c r="A521" t="s">
        <v>1005</v>
      </c>
      <c r="B521" t="s">
        <v>408</v>
      </c>
      <c r="C521" t="s">
        <v>544</v>
      </c>
      <c r="D521">
        <v>0</v>
      </c>
      <c r="E521">
        <v>0</v>
      </c>
      <c r="F521">
        <v>0</v>
      </c>
      <c r="G521">
        <v>0</v>
      </c>
      <c r="H521">
        <v>7000</v>
      </c>
      <c r="I521" t="s">
        <v>384</v>
      </c>
      <c r="J521">
        <v>312.83061739418298</v>
      </c>
      <c r="K521">
        <v>18384.604458951198</v>
      </c>
      <c r="L521">
        <v>23586.994516950599</v>
      </c>
      <c r="M521">
        <v>41971.598975901798</v>
      </c>
      <c r="N521" t="s">
        <v>398</v>
      </c>
      <c r="O521" t="s">
        <v>385</v>
      </c>
      <c r="P521">
        <v>1</v>
      </c>
      <c r="Q521">
        <v>0</v>
      </c>
      <c r="R521">
        <v>0</v>
      </c>
      <c r="S521">
        <v>1</v>
      </c>
      <c r="T521">
        <v>1</v>
      </c>
      <c r="U521">
        <v>100</v>
      </c>
      <c r="V521">
        <v>0.55000000000000004</v>
      </c>
      <c r="W521">
        <v>0.73</v>
      </c>
      <c r="X521">
        <v>0.95718748235553297</v>
      </c>
    </row>
    <row r="522" spans="1:24" x14ac:dyDescent="0.2">
      <c r="A522" t="s">
        <v>1006</v>
      </c>
      <c r="B522" t="s">
        <v>408</v>
      </c>
      <c r="C522" t="s">
        <v>552</v>
      </c>
      <c r="D522">
        <v>0</v>
      </c>
      <c r="E522">
        <v>0</v>
      </c>
      <c r="F522">
        <v>0</v>
      </c>
      <c r="G522">
        <v>0</v>
      </c>
      <c r="H522">
        <v>700</v>
      </c>
      <c r="I522" t="s">
        <v>384</v>
      </c>
      <c r="J522">
        <v>134.07026458566099</v>
      </c>
      <c r="K522">
        <v>7316.35573576356</v>
      </c>
      <c r="L522">
        <v>9257.8953468576092</v>
      </c>
      <c r="M522">
        <v>16574.2510826211</v>
      </c>
      <c r="N522" t="s">
        <v>398</v>
      </c>
      <c r="O522" t="s">
        <v>385</v>
      </c>
      <c r="P522">
        <v>1</v>
      </c>
      <c r="Q522">
        <v>0</v>
      </c>
      <c r="R522">
        <v>0</v>
      </c>
      <c r="S522">
        <v>1</v>
      </c>
      <c r="T522">
        <v>1</v>
      </c>
      <c r="U522">
        <v>100</v>
      </c>
      <c r="V522">
        <v>0.55000000000000004</v>
      </c>
      <c r="W522">
        <v>0.73</v>
      </c>
      <c r="X522">
        <v>0.95718748235553297</v>
      </c>
    </row>
    <row r="523" spans="1:24" x14ac:dyDescent="0.2">
      <c r="A523" t="s">
        <v>1007</v>
      </c>
      <c r="B523" t="s">
        <v>408</v>
      </c>
      <c r="C523" t="s">
        <v>554</v>
      </c>
      <c r="D523">
        <v>0</v>
      </c>
      <c r="E523">
        <v>0</v>
      </c>
      <c r="F523">
        <v>0</v>
      </c>
      <c r="G523">
        <v>0</v>
      </c>
      <c r="H523">
        <v>170</v>
      </c>
      <c r="I523" t="s">
        <v>384</v>
      </c>
      <c r="J523">
        <v>75.973149945694601</v>
      </c>
      <c r="K523">
        <v>4146.4829570254597</v>
      </c>
      <c r="L523">
        <v>5977.6183232842004</v>
      </c>
      <c r="M523">
        <v>10124.1012803096</v>
      </c>
      <c r="N523" t="s">
        <v>398</v>
      </c>
      <c r="O523" t="s">
        <v>385</v>
      </c>
      <c r="P523">
        <v>1</v>
      </c>
      <c r="Q523">
        <v>0</v>
      </c>
      <c r="R523">
        <v>0</v>
      </c>
      <c r="S523">
        <v>1</v>
      </c>
      <c r="T523">
        <v>1</v>
      </c>
      <c r="U523">
        <v>100</v>
      </c>
      <c r="V523">
        <v>0.55000000000000004</v>
      </c>
      <c r="W523">
        <v>0.73</v>
      </c>
      <c r="X523">
        <v>0.95718748235553297</v>
      </c>
    </row>
    <row r="524" spans="1:24" x14ac:dyDescent="0.2">
      <c r="A524" t="s">
        <v>1008</v>
      </c>
      <c r="B524" t="s">
        <v>408</v>
      </c>
      <c r="C524" t="s">
        <v>461</v>
      </c>
      <c r="D524">
        <v>0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955.09102787688698</v>
      </c>
      <c r="K524">
        <v>44791.207696579098</v>
      </c>
      <c r="L524">
        <v>9414.58038354374</v>
      </c>
      <c r="M524">
        <v>54205.788080122897</v>
      </c>
      <c r="N524" t="s">
        <v>462</v>
      </c>
      <c r="O524" t="s">
        <v>463</v>
      </c>
      <c r="P524">
        <v>1</v>
      </c>
      <c r="Q524">
        <v>0</v>
      </c>
      <c r="R524">
        <v>0</v>
      </c>
      <c r="S524">
        <v>1</v>
      </c>
      <c r="T524">
        <v>1</v>
      </c>
      <c r="U524">
        <v>100</v>
      </c>
      <c r="V524">
        <v>0.55000000000000004</v>
      </c>
      <c r="W524">
        <v>0.73</v>
      </c>
      <c r="X524">
        <v>0.95718748235553297</v>
      </c>
    </row>
    <row r="525" spans="1:24" x14ac:dyDescent="0.2">
      <c r="A525" t="s">
        <v>1009</v>
      </c>
      <c r="B525" t="s">
        <v>977</v>
      </c>
      <c r="C525" t="s">
        <v>467</v>
      </c>
      <c r="D525">
        <v>0</v>
      </c>
      <c r="E525">
        <v>0</v>
      </c>
      <c r="F525">
        <v>0</v>
      </c>
      <c r="G525">
        <v>56141.445942173297</v>
      </c>
      <c r="H525">
        <v>0</v>
      </c>
      <c r="I525">
        <v>0</v>
      </c>
      <c r="J525">
        <v>17669.822443621</v>
      </c>
      <c r="K525">
        <v>959175.04929460306</v>
      </c>
      <c r="L525">
        <v>257184.86888119599</v>
      </c>
      <c r="M525">
        <v>1272501.36411797</v>
      </c>
      <c r="N525">
        <v>0</v>
      </c>
      <c r="O525">
        <v>0</v>
      </c>
      <c r="P525">
        <v>10</v>
      </c>
      <c r="Q525">
        <v>0</v>
      </c>
      <c r="R525">
        <v>0</v>
      </c>
      <c r="S525">
        <v>1</v>
      </c>
      <c r="T525">
        <v>1</v>
      </c>
      <c r="U525">
        <v>100</v>
      </c>
      <c r="V525">
        <v>0.55000000000000004</v>
      </c>
      <c r="W525">
        <v>0.73</v>
      </c>
      <c r="X525">
        <v>0.95718748235553297</v>
      </c>
    </row>
    <row r="526" spans="1:24" x14ac:dyDescent="0.2">
      <c r="A526" t="s">
        <v>1010</v>
      </c>
      <c r="B526" t="s">
        <v>467</v>
      </c>
      <c r="C526" t="s">
        <v>469</v>
      </c>
      <c r="D526">
        <v>0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10214.8773023964</v>
      </c>
      <c r="K526">
        <v>552423.08870703098</v>
      </c>
      <c r="L526">
        <v>137951.57006415099</v>
      </c>
      <c r="M526">
        <v>690374.65877118194</v>
      </c>
      <c r="N526">
        <v>0</v>
      </c>
      <c r="O526">
        <v>0</v>
      </c>
      <c r="P526">
        <v>3</v>
      </c>
      <c r="Q526">
        <v>0</v>
      </c>
      <c r="R526">
        <v>0</v>
      </c>
      <c r="S526">
        <v>1</v>
      </c>
      <c r="T526">
        <v>1</v>
      </c>
      <c r="U526">
        <v>100</v>
      </c>
      <c r="V526">
        <v>0.55000000000000004</v>
      </c>
      <c r="W526">
        <v>0.73</v>
      </c>
      <c r="X526">
        <v>0.95718748235553297</v>
      </c>
    </row>
    <row r="527" spans="1:24" x14ac:dyDescent="0.2">
      <c r="A527" t="s">
        <v>1011</v>
      </c>
      <c r="B527" t="s">
        <v>469</v>
      </c>
      <c r="C527" t="s">
        <v>471</v>
      </c>
      <c r="D527">
        <v>0</v>
      </c>
      <c r="E527">
        <v>0</v>
      </c>
      <c r="F527">
        <v>0</v>
      </c>
      <c r="G527">
        <v>0</v>
      </c>
      <c r="H527">
        <v>1</v>
      </c>
      <c r="I527" t="s">
        <v>368</v>
      </c>
      <c r="J527">
        <v>6384.2983139977896</v>
      </c>
      <c r="K527">
        <v>345264.60717515799</v>
      </c>
      <c r="L527">
        <v>87617.076923356493</v>
      </c>
      <c r="M527">
        <v>432881.68409851397</v>
      </c>
      <c r="N527" t="s">
        <v>474</v>
      </c>
      <c r="O527" t="s">
        <v>475</v>
      </c>
      <c r="P527">
        <v>1</v>
      </c>
      <c r="Q527">
        <v>0</v>
      </c>
      <c r="R527">
        <v>0</v>
      </c>
      <c r="S527">
        <v>1</v>
      </c>
      <c r="T527">
        <v>1</v>
      </c>
      <c r="U527">
        <v>100</v>
      </c>
      <c r="V527">
        <v>0.55000000000000004</v>
      </c>
      <c r="W527">
        <v>0.73</v>
      </c>
      <c r="X527">
        <v>0.95718748235553297</v>
      </c>
    </row>
    <row r="528" spans="1:24" x14ac:dyDescent="0.2">
      <c r="A528" t="s">
        <v>1012</v>
      </c>
      <c r="B528" t="s">
        <v>469</v>
      </c>
      <c r="C528" t="s">
        <v>473</v>
      </c>
      <c r="D528">
        <v>0</v>
      </c>
      <c r="E528">
        <v>0</v>
      </c>
      <c r="F528">
        <v>0</v>
      </c>
      <c r="G528">
        <v>0</v>
      </c>
      <c r="H528">
        <v>1</v>
      </c>
      <c r="I528" t="s">
        <v>368</v>
      </c>
      <c r="J528">
        <v>3830.5789883986699</v>
      </c>
      <c r="K528">
        <v>207158.48153187201</v>
      </c>
      <c r="L528">
        <v>50334.493140794599</v>
      </c>
      <c r="M528">
        <v>257492.97467266701</v>
      </c>
      <c r="N528" t="s">
        <v>474</v>
      </c>
      <c r="O528" t="s">
        <v>475</v>
      </c>
      <c r="P528">
        <v>1</v>
      </c>
      <c r="Q528">
        <v>0</v>
      </c>
      <c r="R528">
        <v>0</v>
      </c>
      <c r="S528">
        <v>1</v>
      </c>
      <c r="T528">
        <v>1</v>
      </c>
      <c r="U528">
        <v>100</v>
      </c>
      <c r="V528">
        <v>0.55000000000000004</v>
      </c>
      <c r="W528">
        <v>0.73</v>
      </c>
      <c r="X528">
        <v>0.95718748235553297</v>
      </c>
    </row>
    <row r="529" spans="1:24" x14ac:dyDescent="0.2">
      <c r="A529" t="s">
        <v>1013</v>
      </c>
      <c r="B529" t="s">
        <v>467</v>
      </c>
      <c r="C529" t="s">
        <v>477</v>
      </c>
      <c r="D529">
        <v>0</v>
      </c>
      <c r="E529">
        <v>0</v>
      </c>
      <c r="F529">
        <v>0</v>
      </c>
      <c r="G529">
        <v>56141.445942173297</v>
      </c>
      <c r="H529">
        <v>0</v>
      </c>
      <c r="I529">
        <v>0</v>
      </c>
      <c r="J529">
        <v>3624.3661528258599</v>
      </c>
      <c r="K529">
        <v>197965.04053135699</v>
      </c>
      <c r="L529">
        <v>28804.131384165699</v>
      </c>
      <c r="M529">
        <v>282910.61785769602</v>
      </c>
      <c r="N529">
        <v>0</v>
      </c>
      <c r="O529">
        <v>0</v>
      </c>
      <c r="P529">
        <v>5</v>
      </c>
      <c r="Q529">
        <v>0</v>
      </c>
      <c r="R529">
        <v>0</v>
      </c>
      <c r="S529">
        <v>1</v>
      </c>
      <c r="T529">
        <v>1</v>
      </c>
      <c r="U529">
        <v>100</v>
      </c>
      <c r="V529">
        <v>0.55000000000000004</v>
      </c>
      <c r="W529">
        <v>0.73</v>
      </c>
      <c r="X529">
        <v>0.95718748235553297</v>
      </c>
    </row>
    <row r="530" spans="1:24" x14ac:dyDescent="0.2">
      <c r="A530" t="s">
        <v>1014</v>
      </c>
      <c r="B530" t="s">
        <v>477</v>
      </c>
      <c r="C530" t="s">
        <v>479</v>
      </c>
      <c r="D530">
        <v>0</v>
      </c>
      <c r="E530">
        <v>0</v>
      </c>
      <c r="F530">
        <v>0</v>
      </c>
      <c r="G530">
        <v>18850.8640963625</v>
      </c>
      <c r="H530">
        <v>0</v>
      </c>
      <c r="I530">
        <v>0</v>
      </c>
      <c r="J530">
        <v>127.685966279955</v>
      </c>
      <c r="K530">
        <v>6882.4730990265198</v>
      </c>
      <c r="L530">
        <v>820.49045239420002</v>
      </c>
      <c r="M530">
        <v>26553.827647783201</v>
      </c>
      <c r="N530">
        <v>0</v>
      </c>
      <c r="O530">
        <v>0</v>
      </c>
      <c r="P530">
        <v>1</v>
      </c>
      <c r="Q530">
        <v>0</v>
      </c>
      <c r="R530">
        <v>0</v>
      </c>
      <c r="S530">
        <v>1</v>
      </c>
      <c r="T530">
        <v>1</v>
      </c>
      <c r="U530">
        <v>100</v>
      </c>
      <c r="V530">
        <v>0.55000000000000004</v>
      </c>
      <c r="W530">
        <v>0.73</v>
      </c>
      <c r="X530">
        <v>0.95718748235553297</v>
      </c>
    </row>
    <row r="531" spans="1:24" x14ac:dyDescent="0.2">
      <c r="A531" t="s">
        <v>1015</v>
      </c>
      <c r="B531" t="s">
        <v>477</v>
      </c>
      <c r="C531" t="s">
        <v>488</v>
      </c>
      <c r="D531">
        <v>0</v>
      </c>
      <c r="E531">
        <v>0</v>
      </c>
      <c r="F531">
        <v>0</v>
      </c>
      <c r="G531">
        <v>15643.2835521742</v>
      </c>
      <c r="H531">
        <v>0</v>
      </c>
      <c r="I531">
        <v>0</v>
      </c>
      <c r="J531">
        <v>3496.6801865459101</v>
      </c>
      <c r="K531">
        <v>191082.56743232999</v>
      </c>
      <c r="L531">
        <v>27983.640931771501</v>
      </c>
      <c r="M531">
        <v>234709.49191627599</v>
      </c>
      <c r="N531">
        <v>0</v>
      </c>
      <c r="O531">
        <v>0</v>
      </c>
      <c r="P531">
        <v>1</v>
      </c>
      <c r="Q531">
        <v>0</v>
      </c>
      <c r="R531">
        <v>0</v>
      </c>
      <c r="S531">
        <v>1</v>
      </c>
      <c r="T531">
        <v>1</v>
      </c>
      <c r="U531">
        <v>100</v>
      </c>
      <c r="V531">
        <v>0.55000000000000004</v>
      </c>
      <c r="W531">
        <v>0.73</v>
      </c>
      <c r="X531">
        <v>0.95718748235553297</v>
      </c>
    </row>
    <row r="532" spans="1:24" x14ac:dyDescent="0.2">
      <c r="A532" t="s">
        <v>1016</v>
      </c>
      <c r="B532" t="s">
        <v>477</v>
      </c>
      <c r="C532" t="s">
        <v>481</v>
      </c>
      <c r="D532">
        <v>0</v>
      </c>
      <c r="E532">
        <v>0</v>
      </c>
      <c r="F532">
        <v>0</v>
      </c>
      <c r="G532">
        <v>11630.0246306054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11630.0246306054</v>
      </c>
      <c r="N532">
        <v>0</v>
      </c>
      <c r="O532">
        <v>0</v>
      </c>
      <c r="P532">
        <v>1</v>
      </c>
      <c r="Q532">
        <v>0</v>
      </c>
      <c r="R532">
        <v>0</v>
      </c>
      <c r="S532">
        <v>1</v>
      </c>
      <c r="T532">
        <v>1</v>
      </c>
      <c r="U532">
        <v>100</v>
      </c>
      <c r="V532">
        <v>0.55000000000000004</v>
      </c>
      <c r="W532">
        <v>0.73</v>
      </c>
      <c r="X532">
        <v>0.95718748235553297</v>
      </c>
    </row>
    <row r="533" spans="1:24" x14ac:dyDescent="0.2">
      <c r="A533" t="s">
        <v>1017</v>
      </c>
      <c r="B533" t="s">
        <v>477</v>
      </c>
      <c r="C533" t="s">
        <v>577</v>
      </c>
      <c r="D533">
        <v>0</v>
      </c>
      <c r="E533">
        <v>0</v>
      </c>
      <c r="F533">
        <v>0</v>
      </c>
      <c r="G533">
        <v>10017.273663030999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10017.273663030999</v>
      </c>
      <c r="N533">
        <v>0</v>
      </c>
      <c r="O533">
        <v>0</v>
      </c>
      <c r="P533">
        <v>1</v>
      </c>
      <c r="Q533">
        <v>0</v>
      </c>
      <c r="R533">
        <v>0</v>
      </c>
      <c r="S533">
        <v>1</v>
      </c>
      <c r="T533">
        <v>1</v>
      </c>
      <c r="U533">
        <v>100</v>
      </c>
      <c r="V533">
        <v>0.55000000000000004</v>
      </c>
      <c r="W533">
        <v>0.73</v>
      </c>
      <c r="X533">
        <v>0.95718748235553297</v>
      </c>
    </row>
    <row r="534" spans="1:24" x14ac:dyDescent="0.2">
      <c r="A534" t="s">
        <v>1018</v>
      </c>
      <c r="B534" t="s">
        <v>467</v>
      </c>
      <c r="C534" t="s">
        <v>495</v>
      </c>
      <c r="D534">
        <v>1</v>
      </c>
      <c r="E534">
        <v>0</v>
      </c>
      <c r="F534">
        <v>0</v>
      </c>
      <c r="G534">
        <v>0</v>
      </c>
      <c r="H534">
        <v>1</v>
      </c>
      <c r="I534" t="s">
        <v>368</v>
      </c>
      <c r="J534">
        <v>3830.5789883986699</v>
      </c>
      <c r="K534">
        <v>208786.92005621499</v>
      </c>
      <c r="L534">
        <v>90429.167432879098</v>
      </c>
      <c r="M534">
        <v>299216.087489094</v>
      </c>
      <c r="N534" t="s">
        <v>495</v>
      </c>
      <c r="O534" t="s">
        <v>493</v>
      </c>
      <c r="P534">
        <v>1</v>
      </c>
      <c r="Q534">
        <v>0</v>
      </c>
      <c r="R534">
        <v>0</v>
      </c>
      <c r="S534">
        <v>1</v>
      </c>
      <c r="T534">
        <v>1</v>
      </c>
      <c r="U534">
        <v>100</v>
      </c>
      <c r="V534">
        <v>0.55000000000000004</v>
      </c>
      <c r="W534">
        <v>0.73</v>
      </c>
      <c r="X534">
        <v>0.95718748235553297</v>
      </c>
    </row>
    <row r="535" spans="1:24" x14ac:dyDescent="0.2">
      <c r="A535" t="s">
        <v>1019</v>
      </c>
      <c r="B535" t="s">
        <v>1020</v>
      </c>
      <c r="C535" t="s">
        <v>1020</v>
      </c>
      <c r="D535">
        <v>1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5900.4024531552504</v>
      </c>
      <c r="K535">
        <v>266920.67481898703</v>
      </c>
      <c r="L535">
        <v>144180.54614696</v>
      </c>
      <c r="M535">
        <v>411101.22096594801</v>
      </c>
      <c r="N535" t="s">
        <v>398</v>
      </c>
      <c r="O535" t="s">
        <v>1021</v>
      </c>
      <c r="P535">
        <v>1</v>
      </c>
      <c r="Q535">
        <v>0</v>
      </c>
      <c r="R535">
        <v>0</v>
      </c>
      <c r="S535">
        <v>1</v>
      </c>
      <c r="T535">
        <v>1</v>
      </c>
      <c r="U535">
        <v>100</v>
      </c>
      <c r="V535">
        <v>0.55000000000000004</v>
      </c>
      <c r="W535">
        <v>0.73</v>
      </c>
      <c r="X535">
        <v>0.95718748235553297</v>
      </c>
    </row>
    <row r="536" spans="1:24" x14ac:dyDescent="0.2">
      <c r="A536" t="s">
        <v>1022</v>
      </c>
      <c r="B536" t="s">
        <v>1023</v>
      </c>
      <c r="C536" t="s">
        <v>1023</v>
      </c>
      <c r="D536">
        <v>0</v>
      </c>
      <c r="E536">
        <v>0</v>
      </c>
      <c r="F536">
        <v>0</v>
      </c>
      <c r="G536">
        <v>131291.08951732499</v>
      </c>
      <c r="H536">
        <v>0</v>
      </c>
      <c r="I536">
        <v>0</v>
      </c>
      <c r="J536">
        <v>17058.8</v>
      </c>
      <c r="K536">
        <v>812978.97450000001</v>
      </c>
      <c r="L536">
        <v>487443.48392699898</v>
      </c>
      <c r="M536">
        <v>1431713.5479443199</v>
      </c>
      <c r="N536" t="s">
        <v>398</v>
      </c>
      <c r="O536" t="s">
        <v>532</v>
      </c>
      <c r="P536">
        <v>1</v>
      </c>
      <c r="Q536">
        <v>0</v>
      </c>
      <c r="R536">
        <v>0</v>
      </c>
      <c r="S536">
        <v>1</v>
      </c>
      <c r="T536">
        <v>1</v>
      </c>
      <c r="U536">
        <v>100</v>
      </c>
      <c r="V536">
        <v>0.55000000000000004</v>
      </c>
      <c r="W536">
        <v>0.73</v>
      </c>
      <c r="X536">
        <v>0.95718748235553297</v>
      </c>
    </row>
    <row r="537" spans="1:24" x14ac:dyDescent="0.2">
      <c r="A537" t="s">
        <v>1024</v>
      </c>
      <c r="B537" t="s">
        <v>1025</v>
      </c>
      <c r="C537" t="s">
        <v>1025</v>
      </c>
      <c r="D537">
        <v>1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  <c r="N537" t="s">
        <v>398</v>
      </c>
      <c r="O537" t="s">
        <v>532</v>
      </c>
      <c r="P537">
        <v>1</v>
      </c>
      <c r="Q537">
        <v>0</v>
      </c>
      <c r="R537">
        <v>0</v>
      </c>
      <c r="S537">
        <v>1</v>
      </c>
      <c r="T537">
        <v>1</v>
      </c>
      <c r="U537">
        <v>100</v>
      </c>
      <c r="V537">
        <v>0.55000000000000004</v>
      </c>
      <c r="W537">
        <v>0.73</v>
      </c>
      <c r="X537">
        <v>0.95718748235553297</v>
      </c>
    </row>
    <row r="538" spans="1:24" x14ac:dyDescent="0.2">
      <c r="A538" t="s">
        <v>1026</v>
      </c>
      <c r="B538" t="s">
        <v>1027</v>
      </c>
      <c r="C538" t="s">
        <v>1027</v>
      </c>
      <c r="D538">
        <v>0</v>
      </c>
      <c r="E538">
        <v>0</v>
      </c>
      <c r="F538">
        <v>0</v>
      </c>
      <c r="G538">
        <v>13198.815411299</v>
      </c>
      <c r="H538">
        <v>0</v>
      </c>
      <c r="I538">
        <v>0</v>
      </c>
      <c r="J538">
        <v>12183.4687247662</v>
      </c>
      <c r="K538">
        <v>549626.02493868303</v>
      </c>
      <c r="L538">
        <v>367647.74196645501</v>
      </c>
      <c r="M538">
        <v>930472.58231643704</v>
      </c>
      <c r="N538" t="s">
        <v>398</v>
      </c>
      <c r="O538" t="s">
        <v>475</v>
      </c>
      <c r="P538">
        <v>1</v>
      </c>
      <c r="Q538">
        <v>0</v>
      </c>
      <c r="R538">
        <v>0</v>
      </c>
      <c r="S538">
        <v>1</v>
      </c>
      <c r="T538">
        <v>1</v>
      </c>
      <c r="U538">
        <v>100</v>
      </c>
      <c r="V538">
        <v>0.55000000000000004</v>
      </c>
      <c r="W538">
        <v>0.73</v>
      </c>
      <c r="X538">
        <v>0.95718748235553297</v>
      </c>
    </row>
    <row r="539" spans="1:24" x14ac:dyDescent="0.2">
      <c r="A539" t="s">
        <v>1028</v>
      </c>
      <c r="B539" t="s">
        <v>1029</v>
      </c>
      <c r="C539" t="s">
        <v>1029</v>
      </c>
      <c r="D539">
        <v>0</v>
      </c>
      <c r="E539">
        <v>0</v>
      </c>
      <c r="F539">
        <v>0</v>
      </c>
      <c r="G539">
        <v>68151.285704718597</v>
      </c>
      <c r="H539">
        <v>0</v>
      </c>
      <c r="I539">
        <v>0</v>
      </c>
      <c r="J539">
        <v>89073.606383284699</v>
      </c>
      <c r="K539">
        <v>4451139.0740178498</v>
      </c>
      <c r="L539">
        <v>2361397.3361913101</v>
      </c>
      <c r="M539">
        <v>6880687.6959138801</v>
      </c>
      <c r="N539">
        <v>0</v>
      </c>
      <c r="O539">
        <v>0</v>
      </c>
      <c r="P539">
        <v>48</v>
      </c>
      <c r="Q539">
        <v>0</v>
      </c>
      <c r="R539">
        <v>0</v>
      </c>
      <c r="S539">
        <v>1</v>
      </c>
      <c r="T539">
        <v>1</v>
      </c>
      <c r="U539">
        <v>100</v>
      </c>
      <c r="V539">
        <v>0.55000000000000004</v>
      </c>
      <c r="W539">
        <v>0.73</v>
      </c>
      <c r="X539">
        <v>0.95718748235553297</v>
      </c>
    </row>
    <row r="540" spans="1:24" x14ac:dyDescent="0.2">
      <c r="A540" t="s">
        <v>1030</v>
      </c>
      <c r="B540" t="s">
        <v>1029</v>
      </c>
      <c r="C540" t="s">
        <v>379</v>
      </c>
      <c r="D540">
        <v>0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85580.763844323097</v>
      </c>
      <c r="K540">
        <v>4259985.1646287497</v>
      </c>
      <c r="L540">
        <v>2297984.26449124</v>
      </c>
      <c r="M540">
        <v>6557969.4291199902</v>
      </c>
      <c r="N540">
        <v>0</v>
      </c>
      <c r="O540">
        <v>0</v>
      </c>
      <c r="P540">
        <v>36</v>
      </c>
      <c r="Q540">
        <v>0</v>
      </c>
      <c r="R540">
        <v>0</v>
      </c>
      <c r="S540">
        <v>1</v>
      </c>
      <c r="T540">
        <v>1</v>
      </c>
      <c r="U540">
        <v>100</v>
      </c>
      <c r="V540">
        <v>0.55000000000000004</v>
      </c>
      <c r="W540">
        <v>0.73</v>
      </c>
      <c r="X540">
        <v>0.95718748235553297</v>
      </c>
    </row>
    <row r="541" spans="1:24" x14ac:dyDescent="0.2">
      <c r="A541" t="s">
        <v>1031</v>
      </c>
      <c r="B541" t="s">
        <v>379</v>
      </c>
      <c r="C541" t="s">
        <v>1032</v>
      </c>
      <c r="D541">
        <v>0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7500.4872743854203</v>
      </c>
      <c r="K541">
        <v>324888.67339233099</v>
      </c>
      <c r="L541">
        <v>276914.21134025097</v>
      </c>
      <c r="M541">
        <v>601802.88473258296</v>
      </c>
      <c r="N541">
        <v>0</v>
      </c>
      <c r="O541">
        <v>0</v>
      </c>
      <c r="P541">
        <v>5</v>
      </c>
      <c r="Q541">
        <v>0</v>
      </c>
      <c r="R541">
        <v>0</v>
      </c>
      <c r="S541">
        <v>1</v>
      </c>
      <c r="T541">
        <v>1</v>
      </c>
      <c r="U541">
        <v>100</v>
      </c>
      <c r="V541">
        <v>0.55000000000000004</v>
      </c>
      <c r="W541">
        <v>0.73</v>
      </c>
      <c r="X541">
        <v>0.95718748235553297</v>
      </c>
    </row>
    <row r="542" spans="1:24" x14ac:dyDescent="0.2">
      <c r="A542" t="s">
        <v>1033</v>
      </c>
      <c r="B542" t="s">
        <v>1032</v>
      </c>
      <c r="C542" t="s">
        <v>370</v>
      </c>
      <c r="D542">
        <v>1</v>
      </c>
      <c r="E542">
        <v>0</v>
      </c>
      <c r="F542">
        <v>0</v>
      </c>
      <c r="G542">
        <v>0</v>
      </c>
      <c r="H542">
        <v>4500</v>
      </c>
      <c r="I542" t="s">
        <v>371</v>
      </c>
      <c r="J542">
        <v>655.89181375759199</v>
      </c>
      <c r="K542">
        <v>28242.4664965097</v>
      </c>
      <c r="L542">
        <v>13595.9518908847</v>
      </c>
      <c r="M542">
        <v>41838.4183873945</v>
      </c>
      <c r="N542" t="s">
        <v>1034</v>
      </c>
      <c r="O542" t="s">
        <v>1021</v>
      </c>
      <c r="P542">
        <v>1</v>
      </c>
      <c r="Q542">
        <v>0</v>
      </c>
      <c r="R542">
        <v>0</v>
      </c>
      <c r="S542">
        <v>1</v>
      </c>
      <c r="T542">
        <v>1</v>
      </c>
      <c r="U542">
        <v>100</v>
      </c>
      <c r="V542">
        <v>0.55000000000000004</v>
      </c>
      <c r="W542">
        <v>0.73</v>
      </c>
      <c r="X542">
        <v>0.95718748235553297</v>
      </c>
    </row>
    <row r="543" spans="1:24" x14ac:dyDescent="0.2">
      <c r="A543" t="s">
        <v>1035</v>
      </c>
      <c r="B543" t="s">
        <v>1032</v>
      </c>
      <c r="C543" t="s">
        <v>373</v>
      </c>
      <c r="D543">
        <v>1</v>
      </c>
      <c r="E543">
        <v>0</v>
      </c>
      <c r="F543">
        <v>0</v>
      </c>
      <c r="G543">
        <v>0</v>
      </c>
      <c r="H543">
        <v>9500</v>
      </c>
      <c r="I543" t="s">
        <v>371</v>
      </c>
      <c r="J543">
        <v>4430.9135861076702</v>
      </c>
      <c r="K543">
        <v>190791.04555347899</v>
      </c>
      <c r="L543">
        <v>95978.947870074</v>
      </c>
      <c r="M543">
        <v>286769.99342355301</v>
      </c>
      <c r="N543" t="s">
        <v>1034</v>
      </c>
      <c r="O543" t="s">
        <v>1021</v>
      </c>
      <c r="P543">
        <v>1</v>
      </c>
      <c r="Q543">
        <v>0</v>
      </c>
      <c r="R543">
        <v>0</v>
      </c>
      <c r="S543">
        <v>1</v>
      </c>
      <c r="T543">
        <v>1</v>
      </c>
      <c r="U543">
        <v>100</v>
      </c>
      <c r="V543">
        <v>0.55000000000000004</v>
      </c>
      <c r="W543">
        <v>0.73</v>
      </c>
      <c r="X543">
        <v>0.95718748235553297</v>
      </c>
    </row>
    <row r="544" spans="1:24" x14ac:dyDescent="0.2">
      <c r="A544" t="s">
        <v>1036</v>
      </c>
      <c r="B544" t="s">
        <v>1032</v>
      </c>
      <c r="C544" t="s">
        <v>541</v>
      </c>
      <c r="D544">
        <v>1</v>
      </c>
      <c r="E544">
        <v>0</v>
      </c>
      <c r="F544">
        <v>0</v>
      </c>
      <c r="G544">
        <v>0</v>
      </c>
      <c r="H544">
        <v>1700</v>
      </c>
      <c r="I544" t="s">
        <v>371</v>
      </c>
      <c r="J544">
        <v>2081.3633555413398</v>
      </c>
      <c r="K544">
        <v>91483.203219662202</v>
      </c>
      <c r="L544">
        <v>162206.260254141</v>
      </c>
      <c r="M544">
        <v>253689.46347380301</v>
      </c>
      <c r="N544" t="s">
        <v>541</v>
      </c>
      <c r="O544" t="s">
        <v>393</v>
      </c>
      <c r="P544">
        <v>1</v>
      </c>
      <c r="Q544">
        <v>0</v>
      </c>
      <c r="R544">
        <v>0</v>
      </c>
      <c r="S544">
        <v>1</v>
      </c>
      <c r="T544">
        <v>1</v>
      </c>
      <c r="U544">
        <v>100</v>
      </c>
      <c r="V544">
        <v>0.55000000000000004</v>
      </c>
      <c r="W544">
        <v>0.73</v>
      </c>
      <c r="X544">
        <v>0.95718748235553297</v>
      </c>
    </row>
    <row r="545" spans="1:24" x14ac:dyDescent="0.2">
      <c r="A545" t="s">
        <v>1037</v>
      </c>
      <c r="B545" t="s">
        <v>1032</v>
      </c>
      <c r="C545" t="s">
        <v>1038</v>
      </c>
      <c r="D545">
        <v>1</v>
      </c>
      <c r="E545">
        <v>0</v>
      </c>
      <c r="F545">
        <v>0</v>
      </c>
      <c r="G545">
        <v>0</v>
      </c>
      <c r="H545">
        <v>1900</v>
      </c>
      <c r="I545" t="s">
        <v>371</v>
      </c>
      <c r="J545">
        <v>332.318518978805</v>
      </c>
      <c r="K545">
        <v>14371.9581226802</v>
      </c>
      <c r="L545">
        <v>5133.0513251513403</v>
      </c>
      <c r="M545">
        <v>19505.0094478315</v>
      </c>
      <c r="N545" t="s">
        <v>1039</v>
      </c>
      <c r="O545" t="s">
        <v>393</v>
      </c>
      <c r="P545">
        <v>1</v>
      </c>
      <c r="Q545">
        <v>0</v>
      </c>
      <c r="R545">
        <v>0</v>
      </c>
      <c r="S545">
        <v>1</v>
      </c>
      <c r="T545">
        <v>1</v>
      </c>
      <c r="U545">
        <v>100</v>
      </c>
      <c r="V545">
        <v>0.55000000000000004</v>
      </c>
      <c r="W545">
        <v>0.73</v>
      </c>
      <c r="X545">
        <v>0.95718748235553297</v>
      </c>
    </row>
    <row r="546" spans="1:24" x14ac:dyDescent="0.2">
      <c r="A546" t="s">
        <v>1040</v>
      </c>
      <c r="B546" t="s">
        <v>379</v>
      </c>
      <c r="C546" t="s">
        <v>381</v>
      </c>
      <c r="D546">
        <v>0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4383.6893757758298</v>
      </c>
      <c r="K546">
        <v>213379.23061839899</v>
      </c>
      <c r="L546">
        <v>226819.93346548799</v>
      </c>
      <c r="M546">
        <v>440199.16408388701</v>
      </c>
      <c r="N546">
        <v>0</v>
      </c>
      <c r="O546">
        <v>0</v>
      </c>
      <c r="P546">
        <v>10</v>
      </c>
      <c r="Q546">
        <v>0</v>
      </c>
      <c r="R546">
        <v>0</v>
      </c>
      <c r="S546">
        <v>1</v>
      </c>
      <c r="T546">
        <v>1</v>
      </c>
      <c r="U546">
        <v>100</v>
      </c>
      <c r="V546">
        <v>0.55000000000000004</v>
      </c>
      <c r="W546">
        <v>0.73</v>
      </c>
      <c r="X546">
        <v>0.95718748235553297</v>
      </c>
    </row>
    <row r="547" spans="1:24" x14ac:dyDescent="0.2">
      <c r="A547" t="s">
        <v>1041</v>
      </c>
      <c r="B547" t="s">
        <v>381</v>
      </c>
      <c r="C547" t="s">
        <v>383</v>
      </c>
      <c r="D547">
        <v>1</v>
      </c>
      <c r="E547">
        <v>0</v>
      </c>
      <c r="F547">
        <v>0</v>
      </c>
      <c r="G547">
        <v>0</v>
      </c>
      <c r="H547">
        <v>1700</v>
      </c>
      <c r="I547" t="s">
        <v>384</v>
      </c>
      <c r="J547">
        <v>693.78778531864305</v>
      </c>
      <c r="K547">
        <v>36013.737577423497</v>
      </c>
      <c r="L547">
        <v>5435.1835894543701</v>
      </c>
      <c r="M547">
        <v>41448.921166877801</v>
      </c>
      <c r="N547" t="s">
        <v>383</v>
      </c>
      <c r="O547" t="s">
        <v>385</v>
      </c>
      <c r="P547">
        <v>1</v>
      </c>
      <c r="Q547">
        <v>0</v>
      </c>
      <c r="R547">
        <v>0</v>
      </c>
      <c r="S547">
        <v>1</v>
      </c>
      <c r="T547">
        <v>1</v>
      </c>
      <c r="U547">
        <v>100</v>
      </c>
      <c r="V547">
        <v>0.55000000000000004</v>
      </c>
      <c r="W547">
        <v>0.73</v>
      </c>
      <c r="X547">
        <v>0.95718748235553297</v>
      </c>
    </row>
    <row r="548" spans="1:24" x14ac:dyDescent="0.2">
      <c r="A548" t="s">
        <v>1042</v>
      </c>
      <c r="B548" t="s">
        <v>381</v>
      </c>
      <c r="C548" t="s">
        <v>387</v>
      </c>
      <c r="D548">
        <v>1</v>
      </c>
      <c r="E548">
        <v>0</v>
      </c>
      <c r="F548">
        <v>0</v>
      </c>
      <c r="G548">
        <v>0</v>
      </c>
      <c r="H548">
        <v>105</v>
      </c>
      <c r="I548" t="s">
        <v>388</v>
      </c>
      <c r="J548">
        <v>1591.63080141825</v>
      </c>
      <c r="K548">
        <v>82658.392449430394</v>
      </c>
      <c r="L548">
        <v>113932.856083739</v>
      </c>
      <c r="M548">
        <v>196591.24853316901</v>
      </c>
      <c r="N548" t="s">
        <v>387</v>
      </c>
      <c r="O548" t="s">
        <v>389</v>
      </c>
      <c r="P548">
        <v>1</v>
      </c>
      <c r="Q548">
        <v>0</v>
      </c>
      <c r="R548">
        <v>0</v>
      </c>
      <c r="S548">
        <v>1</v>
      </c>
      <c r="T548">
        <v>1</v>
      </c>
      <c r="U548">
        <v>100</v>
      </c>
      <c r="V548">
        <v>0.55000000000000004</v>
      </c>
      <c r="W548">
        <v>0.73</v>
      </c>
      <c r="X548">
        <v>0.95718748235553297</v>
      </c>
    </row>
    <row r="549" spans="1:24" x14ac:dyDescent="0.2">
      <c r="A549" t="s">
        <v>1043</v>
      </c>
      <c r="B549" t="s">
        <v>381</v>
      </c>
      <c r="C549" t="s">
        <v>391</v>
      </c>
      <c r="D549">
        <v>1</v>
      </c>
      <c r="E549">
        <v>0</v>
      </c>
      <c r="F549">
        <v>0</v>
      </c>
      <c r="G549">
        <v>0</v>
      </c>
      <c r="H549">
        <v>1050</v>
      </c>
      <c r="I549" t="s">
        <v>371</v>
      </c>
      <c r="J549">
        <v>1469.1976627838401</v>
      </c>
      <c r="K549">
        <v>64576.874591804299</v>
      </c>
      <c r="L549">
        <v>91443.606875826896</v>
      </c>
      <c r="M549">
        <v>156020.48146763101</v>
      </c>
      <c r="N549" t="s">
        <v>392</v>
      </c>
      <c r="O549" t="s">
        <v>393</v>
      </c>
      <c r="P549">
        <v>1</v>
      </c>
      <c r="Q549">
        <v>0</v>
      </c>
      <c r="R549">
        <v>0</v>
      </c>
      <c r="S549">
        <v>1</v>
      </c>
      <c r="T549">
        <v>1</v>
      </c>
      <c r="U549">
        <v>100</v>
      </c>
      <c r="V549">
        <v>0.55000000000000004</v>
      </c>
      <c r="W549">
        <v>0.73</v>
      </c>
      <c r="X549">
        <v>0.95718748235553297</v>
      </c>
    </row>
    <row r="550" spans="1:24" x14ac:dyDescent="0.2">
      <c r="A550" t="s">
        <v>1044</v>
      </c>
      <c r="B550" t="s">
        <v>381</v>
      </c>
      <c r="C550" t="s">
        <v>395</v>
      </c>
      <c r="D550">
        <v>1</v>
      </c>
      <c r="E550">
        <v>0</v>
      </c>
      <c r="F550">
        <v>0</v>
      </c>
      <c r="G550">
        <v>0</v>
      </c>
      <c r="H550">
        <v>1</v>
      </c>
      <c r="I550" t="s">
        <v>388</v>
      </c>
      <c r="J550">
        <v>177.81955838821099</v>
      </c>
      <c r="K550">
        <v>9445.0317150547999</v>
      </c>
      <c r="L550">
        <v>5045.2019002239404</v>
      </c>
      <c r="M550">
        <v>14490.233615278699</v>
      </c>
      <c r="N550" t="s">
        <v>395</v>
      </c>
      <c r="O550" t="s">
        <v>393</v>
      </c>
      <c r="P550">
        <v>1</v>
      </c>
      <c r="Q550">
        <v>0</v>
      </c>
      <c r="R550">
        <v>0</v>
      </c>
      <c r="S550">
        <v>1</v>
      </c>
      <c r="T550">
        <v>1</v>
      </c>
      <c r="U550">
        <v>100</v>
      </c>
      <c r="V550">
        <v>0.55000000000000004</v>
      </c>
      <c r="W550">
        <v>0.73</v>
      </c>
      <c r="X550">
        <v>0.95718748235553297</v>
      </c>
    </row>
    <row r="551" spans="1:24" x14ac:dyDescent="0.2">
      <c r="A551" t="s">
        <v>1045</v>
      </c>
      <c r="B551" t="s">
        <v>381</v>
      </c>
      <c r="C551" t="s">
        <v>509</v>
      </c>
      <c r="D551">
        <v>1</v>
      </c>
      <c r="E551">
        <v>0</v>
      </c>
      <c r="F551">
        <v>0</v>
      </c>
      <c r="G551">
        <v>0</v>
      </c>
      <c r="H551">
        <v>8800</v>
      </c>
      <c r="I551" t="s">
        <v>384</v>
      </c>
      <c r="J551">
        <v>102.61063041730699</v>
      </c>
      <c r="K551">
        <v>4509.6760070782702</v>
      </c>
      <c r="L551">
        <v>844.05204001879804</v>
      </c>
      <c r="M551">
        <v>5353.72804709707</v>
      </c>
      <c r="N551" t="s">
        <v>462</v>
      </c>
      <c r="O551" t="s">
        <v>393</v>
      </c>
      <c r="P551">
        <v>1</v>
      </c>
      <c r="Q551">
        <v>0</v>
      </c>
      <c r="R551">
        <v>0</v>
      </c>
      <c r="S551">
        <v>1</v>
      </c>
      <c r="T551">
        <v>1</v>
      </c>
      <c r="U551">
        <v>100</v>
      </c>
      <c r="V551">
        <v>0.55000000000000004</v>
      </c>
      <c r="W551">
        <v>0.73</v>
      </c>
      <c r="X551">
        <v>0.95718748235553297</v>
      </c>
    </row>
    <row r="552" spans="1:24" x14ac:dyDescent="0.2">
      <c r="A552" t="s">
        <v>1046</v>
      </c>
      <c r="B552" t="s">
        <v>381</v>
      </c>
      <c r="C552" t="s">
        <v>397</v>
      </c>
      <c r="D552">
        <v>1</v>
      </c>
      <c r="E552">
        <v>0</v>
      </c>
      <c r="F552">
        <v>0</v>
      </c>
      <c r="G552">
        <v>0</v>
      </c>
      <c r="H552">
        <v>10600</v>
      </c>
      <c r="I552" t="s">
        <v>384</v>
      </c>
      <c r="J552">
        <v>123.599168439308</v>
      </c>
      <c r="K552">
        <v>5047.7463848525404</v>
      </c>
      <c r="L552">
        <v>3050.0971434753201</v>
      </c>
      <c r="M552">
        <v>8097.8435283278704</v>
      </c>
      <c r="N552" t="s">
        <v>398</v>
      </c>
      <c r="O552" t="s">
        <v>393</v>
      </c>
      <c r="P552">
        <v>1</v>
      </c>
      <c r="Q552">
        <v>0</v>
      </c>
      <c r="R552">
        <v>0</v>
      </c>
      <c r="S552">
        <v>1</v>
      </c>
      <c r="T552">
        <v>1</v>
      </c>
      <c r="U552">
        <v>100</v>
      </c>
      <c r="V552">
        <v>0.55000000000000004</v>
      </c>
      <c r="W552">
        <v>0.73</v>
      </c>
      <c r="X552">
        <v>0.95718748235553297</v>
      </c>
    </row>
    <row r="553" spans="1:24" x14ac:dyDescent="0.2">
      <c r="A553" t="s">
        <v>1047</v>
      </c>
      <c r="B553" t="s">
        <v>381</v>
      </c>
      <c r="C553" t="s">
        <v>403</v>
      </c>
      <c r="D553">
        <v>1</v>
      </c>
      <c r="E553">
        <v>0</v>
      </c>
      <c r="F553">
        <v>0</v>
      </c>
      <c r="G553">
        <v>0</v>
      </c>
      <c r="H553">
        <v>600</v>
      </c>
      <c r="I553" t="s">
        <v>384</v>
      </c>
      <c r="J553">
        <v>52.471345117190801</v>
      </c>
      <c r="K553">
        <v>2724.4612871081499</v>
      </c>
      <c r="L553">
        <v>1774.4275835738999</v>
      </c>
      <c r="M553">
        <v>4498.8888706820599</v>
      </c>
      <c r="N553" t="s">
        <v>383</v>
      </c>
      <c r="O553" t="s">
        <v>385</v>
      </c>
      <c r="P553">
        <v>1</v>
      </c>
      <c r="Q553">
        <v>0</v>
      </c>
      <c r="R553">
        <v>0</v>
      </c>
      <c r="S553">
        <v>1</v>
      </c>
      <c r="T553">
        <v>1</v>
      </c>
      <c r="U553">
        <v>100</v>
      </c>
      <c r="V553">
        <v>0.55000000000000004</v>
      </c>
      <c r="W553">
        <v>0.73</v>
      </c>
      <c r="X553">
        <v>0.95718748235553297</v>
      </c>
    </row>
    <row r="554" spans="1:24" x14ac:dyDescent="0.2">
      <c r="A554" t="s">
        <v>1048</v>
      </c>
      <c r="B554" t="s">
        <v>381</v>
      </c>
      <c r="C554" t="s">
        <v>405</v>
      </c>
      <c r="D554">
        <v>1</v>
      </c>
      <c r="E554">
        <v>0</v>
      </c>
      <c r="F554">
        <v>0</v>
      </c>
      <c r="G554">
        <v>0</v>
      </c>
      <c r="H554">
        <v>8800</v>
      </c>
      <c r="I554" t="s">
        <v>384</v>
      </c>
      <c r="J554">
        <v>102.61063041730699</v>
      </c>
      <c r="K554">
        <v>5328.0206422564497</v>
      </c>
      <c r="L554">
        <v>3376.2081589746499</v>
      </c>
      <c r="M554">
        <v>8704.2288012311092</v>
      </c>
      <c r="N554" t="s">
        <v>406</v>
      </c>
      <c r="O554" t="s">
        <v>389</v>
      </c>
      <c r="P554">
        <v>1</v>
      </c>
      <c r="Q554">
        <v>0</v>
      </c>
      <c r="R554">
        <v>0</v>
      </c>
      <c r="S554">
        <v>1</v>
      </c>
      <c r="T554">
        <v>1</v>
      </c>
      <c r="U554">
        <v>100</v>
      </c>
      <c r="V554">
        <v>0.55000000000000004</v>
      </c>
      <c r="W554">
        <v>0.73</v>
      </c>
      <c r="X554">
        <v>0.95718748235553297</v>
      </c>
    </row>
    <row r="555" spans="1:24" x14ac:dyDescent="0.2">
      <c r="A555" t="s">
        <v>1049</v>
      </c>
      <c r="B555" t="s">
        <v>381</v>
      </c>
      <c r="C555" t="s">
        <v>1050</v>
      </c>
      <c r="D555">
        <v>1</v>
      </c>
      <c r="E555">
        <v>0</v>
      </c>
      <c r="F555">
        <v>0</v>
      </c>
      <c r="G555">
        <v>0</v>
      </c>
      <c r="H555">
        <v>1200</v>
      </c>
      <c r="I555" t="s">
        <v>384</v>
      </c>
      <c r="J555">
        <v>69.961793475768204</v>
      </c>
      <c r="K555">
        <v>3075.2899633904999</v>
      </c>
      <c r="L555">
        <v>1918.3000902014401</v>
      </c>
      <c r="M555">
        <v>4993.59005359195</v>
      </c>
      <c r="N555" t="s">
        <v>1039</v>
      </c>
      <c r="O555" t="s">
        <v>393</v>
      </c>
      <c r="P555">
        <v>1</v>
      </c>
      <c r="Q555">
        <v>0</v>
      </c>
      <c r="R555">
        <v>0</v>
      </c>
      <c r="S555">
        <v>1</v>
      </c>
      <c r="T555">
        <v>1</v>
      </c>
      <c r="U555">
        <v>100</v>
      </c>
      <c r="V555">
        <v>0.55000000000000004</v>
      </c>
      <c r="W555">
        <v>0.73</v>
      </c>
      <c r="X555">
        <v>0.95718748235553297</v>
      </c>
    </row>
    <row r="556" spans="1:24" x14ac:dyDescent="0.2">
      <c r="A556" t="s">
        <v>1051</v>
      </c>
      <c r="B556" t="s">
        <v>379</v>
      </c>
      <c r="C556" t="s">
        <v>408</v>
      </c>
      <c r="D556">
        <v>0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73696.587194161795</v>
      </c>
      <c r="K556">
        <v>3721717.2606180101</v>
      </c>
      <c r="L556">
        <v>1794250.1196854999</v>
      </c>
      <c r="M556">
        <v>5515967.3803035198</v>
      </c>
      <c r="N556">
        <v>0</v>
      </c>
      <c r="O556">
        <v>0</v>
      </c>
      <c r="P556">
        <v>20</v>
      </c>
      <c r="Q556">
        <v>0</v>
      </c>
      <c r="R556">
        <v>0</v>
      </c>
      <c r="S556">
        <v>1</v>
      </c>
      <c r="T556">
        <v>1</v>
      </c>
      <c r="U556">
        <v>100</v>
      </c>
      <c r="V556">
        <v>0.55000000000000004</v>
      </c>
      <c r="W556">
        <v>0.73</v>
      </c>
      <c r="X556">
        <v>0.95718748235553297</v>
      </c>
    </row>
    <row r="557" spans="1:24" x14ac:dyDescent="0.2">
      <c r="A557" t="s">
        <v>1052</v>
      </c>
      <c r="B557" t="s">
        <v>408</v>
      </c>
      <c r="C557" t="s">
        <v>410</v>
      </c>
      <c r="D557">
        <v>0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68966.003925751502</v>
      </c>
      <c r="K557">
        <v>3477765.5408211201</v>
      </c>
      <c r="L557">
        <v>1323458.4845966501</v>
      </c>
      <c r="M557">
        <v>4801224.0254177796</v>
      </c>
      <c r="N557">
        <v>0</v>
      </c>
      <c r="O557">
        <v>0</v>
      </c>
      <c r="P557">
        <v>10</v>
      </c>
      <c r="Q557">
        <v>0</v>
      </c>
      <c r="R557">
        <v>0</v>
      </c>
      <c r="S557">
        <v>1</v>
      </c>
      <c r="T557">
        <v>1</v>
      </c>
      <c r="U557">
        <v>100</v>
      </c>
      <c r="V557">
        <v>0.55000000000000004</v>
      </c>
      <c r="W557">
        <v>0.73</v>
      </c>
      <c r="X557">
        <v>0.95718748235553297</v>
      </c>
    </row>
    <row r="558" spans="1:24" x14ac:dyDescent="0.2">
      <c r="A558" t="s">
        <v>1053</v>
      </c>
      <c r="B558" t="s">
        <v>410</v>
      </c>
      <c r="C558" t="s">
        <v>383</v>
      </c>
      <c r="D558">
        <v>1</v>
      </c>
      <c r="E558">
        <v>0</v>
      </c>
      <c r="F558">
        <v>0</v>
      </c>
      <c r="G558">
        <v>0</v>
      </c>
      <c r="H558">
        <v>96000</v>
      </c>
      <c r="I558" t="s">
        <v>384</v>
      </c>
      <c r="J558">
        <v>42764.146241074799</v>
      </c>
      <c r="K558">
        <v>2225423.02220954</v>
      </c>
      <c r="L558">
        <v>300421.77997325</v>
      </c>
      <c r="M558">
        <v>2525844.8021827899</v>
      </c>
      <c r="N558" t="s">
        <v>383</v>
      </c>
      <c r="O558" t="s">
        <v>385</v>
      </c>
      <c r="P558">
        <v>1</v>
      </c>
      <c r="Q558">
        <v>0</v>
      </c>
      <c r="R558">
        <v>0</v>
      </c>
      <c r="S558">
        <v>1</v>
      </c>
      <c r="T558">
        <v>1</v>
      </c>
      <c r="U558">
        <v>100</v>
      </c>
      <c r="V558">
        <v>0.55000000000000004</v>
      </c>
      <c r="W558">
        <v>0.73</v>
      </c>
      <c r="X558">
        <v>0.95718748235553297</v>
      </c>
    </row>
    <row r="559" spans="1:24" x14ac:dyDescent="0.2">
      <c r="A559" t="s">
        <v>1054</v>
      </c>
      <c r="B559" t="s">
        <v>410</v>
      </c>
      <c r="C559" t="s">
        <v>387</v>
      </c>
      <c r="D559">
        <v>1</v>
      </c>
      <c r="E559">
        <v>0</v>
      </c>
      <c r="F559">
        <v>0</v>
      </c>
      <c r="G559">
        <v>0</v>
      </c>
      <c r="H559">
        <v>510</v>
      </c>
      <c r="I559" t="s">
        <v>388</v>
      </c>
      <c r="J559">
        <v>10109.4791571448</v>
      </c>
      <c r="K559">
        <v>525015.35717036296</v>
      </c>
      <c r="L559">
        <v>553388.15838829405</v>
      </c>
      <c r="M559">
        <v>1078403.51555865</v>
      </c>
      <c r="N559" t="s">
        <v>387</v>
      </c>
      <c r="O559" t="s">
        <v>389</v>
      </c>
      <c r="P559">
        <v>1</v>
      </c>
      <c r="Q559">
        <v>0</v>
      </c>
      <c r="R559">
        <v>0</v>
      </c>
      <c r="S559">
        <v>1</v>
      </c>
      <c r="T559">
        <v>1</v>
      </c>
      <c r="U559">
        <v>100</v>
      </c>
      <c r="V559">
        <v>0.55000000000000004</v>
      </c>
      <c r="W559">
        <v>0.73</v>
      </c>
      <c r="X559">
        <v>0.95718748235553297</v>
      </c>
    </row>
    <row r="560" spans="1:24" x14ac:dyDescent="0.2">
      <c r="A560" t="s">
        <v>1055</v>
      </c>
      <c r="B560" t="s">
        <v>410</v>
      </c>
      <c r="C560" t="s">
        <v>391</v>
      </c>
      <c r="D560">
        <v>1</v>
      </c>
      <c r="E560">
        <v>0</v>
      </c>
      <c r="F560">
        <v>0</v>
      </c>
      <c r="G560">
        <v>0</v>
      </c>
      <c r="H560">
        <v>4400</v>
      </c>
      <c r="I560" t="s">
        <v>371</v>
      </c>
      <c r="J560">
        <v>10774.1161940245</v>
      </c>
      <c r="K560">
        <v>473563.74703420402</v>
      </c>
      <c r="L560">
        <v>383188.43595287099</v>
      </c>
      <c r="M560">
        <v>856752.182987076</v>
      </c>
      <c r="N560" t="s">
        <v>392</v>
      </c>
      <c r="O560" t="s">
        <v>393</v>
      </c>
      <c r="P560">
        <v>1</v>
      </c>
      <c r="Q560">
        <v>0</v>
      </c>
      <c r="R560">
        <v>0</v>
      </c>
      <c r="S560">
        <v>1</v>
      </c>
      <c r="T560">
        <v>1</v>
      </c>
      <c r="U560">
        <v>100</v>
      </c>
      <c r="V560">
        <v>0.55000000000000004</v>
      </c>
      <c r="W560">
        <v>0.73</v>
      </c>
      <c r="X560">
        <v>0.95718748235553297</v>
      </c>
    </row>
    <row r="561" spans="1:24" x14ac:dyDescent="0.2">
      <c r="A561" t="s">
        <v>1056</v>
      </c>
      <c r="B561" t="s">
        <v>410</v>
      </c>
      <c r="C561" t="s">
        <v>395</v>
      </c>
      <c r="D561">
        <v>1</v>
      </c>
      <c r="E561">
        <v>0</v>
      </c>
      <c r="F561">
        <v>0</v>
      </c>
      <c r="G561">
        <v>0</v>
      </c>
      <c r="H561">
        <v>10</v>
      </c>
      <c r="I561" t="s">
        <v>388</v>
      </c>
      <c r="J561">
        <v>1778.19558388211</v>
      </c>
      <c r="K561">
        <v>94446.102500372494</v>
      </c>
      <c r="L561">
        <v>50452.019002239402</v>
      </c>
      <c r="M561">
        <v>144898.121502611</v>
      </c>
      <c r="N561" t="s">
        <v>395</v>
      </c>
      <c r="O561" t="s">
        <v>393</v>
      </c>
      <c r="P561">
        <v>1</v>
      </c>
      <c r="Q561">
        <v>0</v>
      </c>
      <c r="R561">
        <v>0</v>
      </c>
      <c r="S561">
        <v>1</v>
      </c>
      <c r="T561">
        <v>1</v>
      </c>
      <c r="U561">
        <v>100</v>
      </c>
      <c r="V561">
        <v>0.55000000000000004</v>
      </c>
      <c r="W561">
        <v>0.73</v>
      </c>
      <c r="X561">
        <v>0.95718748235553297</v>
      </c>
    </row>
    <row r="562" spans="1:24" x14ac:dyDescent="0.2">
      <c r="A562" t="s">
        <v>1057</v>
      </c>
      <c r="B562" t="s">
        <v>410</v>
      </c>
      <c r="C562" t="s">
        <v>509</v>
      </c>
      <c r="D562">
        <v>1</v>
      </c>
      <c r="E562">
        <v>0</v>
      </c>
      <c r="F562">
        <v>0</v>
      </c>
      <c r="G562">
        <v>0</v>
      </c>
      <c r="H562">
        <v>11000</v>
      </c>
      <c r="I562" t="s">
        <v>384</v>
      </c>
      <c r="J562">
        <v>128.263288031998</v>
      </c>
      <c r="K562">
        <v>5637.7974508892603</v>
      </c>
      <c r="L562">
        <v>1055.06504988593</v>
      </c>
      <c r="M562">
        <v>6692.8625007751898</v>
      </c>
      <c r="N562" t="s">
        <v>462</v>
      </c>
      <c r="O562" t="s">
        <v>393</v>
      </c>
      <c r="P562">
        <v>1</v>
      </c>
      <c r="Q562">
        <v>0</v>
      </c>
      <c r="R562">
        <v>0</v>
      </c>
      <c r="S562">
        <v>1</v>
      </c>
      <c r="T562">
        <v>1</v>
      </c>
      <c r="U562">
        <v>100</v>
      </c>
      <c r="V562">
        <v>0.55000000000000004</v>
      </c>
      <c r="W562">
        <v>0.73</v>
      </c>
      <c r="X562">
        <v>0.95718748235553297</v>
      </c>
    </row>
    <row r="563" spans="1:24" x14ac:dyDescent="0.2">
      <c r="A563" t="s">
        <v>1058</v>
      </c>
      <c r="B563" t="s">
        <v>410</v>
      </c>
      <c r="C563" t="s">
        <v>397</v>
      </c>
      <c r="D563">
        <v>1</v>
      </c>
      <c r="E563">
        <v>0</v>
      </c>
      <c r="F563">
        <v>0</v>
      </c>
      <c r="G563">
        <v>0</v>
      </c>
      <c r="H563">
        <v>12600</v>
      </c>
      <c r="I563" t="s">
        <v>384</v>
      </c>
      <c r="J563">
        <v>146.919766278384</v>
      </c>
      <c r="K563">
        <v>6000.2573950082797</v>
      </c>
      <c r="L563">
        <v>3625.5871705357599</v>
      </c>
      <c r="M563">
        <v>9625.8445655440391</v>
      </c>
      <c r="N563" t="s">
        <v>398</v>
      </c>
      <c r="O563" t="s">
        <v>393</v>
      </c>
      <c r="P563">
        <v>1</v>
      </c>
      <c r="Q563">
        <v>0</v>
      </c>
      <c r="R563">
        <v>0</v>
      </c>
      <c r="S563">
        <v>1</v>
      </c>
      <c r="T563">
        <v>1</v>
      </c>
      <c r="U563">
        <v>100</v>
      </c>
      <c r="V563">
        <v>0.55000000000000004</v>
      </c>
      <c r="W563">
        <v>0.73</v>
      </c>
      <c r="X563">
        <v>0.95718748235553297</v>
      </c>
    </row>
    <row r="564" spans="1:24" x14ac:dyDescent="0.2">
      <c r="A564" t="s">
        <v>1059</v>
      </c>
      <c r="B564" t="s">
        <v>410</v>
      </c>
      <c r="C564" t="s">
        <v>418</v>
      </c>
      <c r="D564">
        <v>1</v>
      </c>
      <c r="E564">
        <v>0</v>
      </c>
      <c r="F564">
        <v>0</v>
      </c>
      <c r="G564">
        <v>0</v>
      </c>
      <c r="H564">
        <v>42500</v>
      </c>
      <c r="I564" t="s">
        <v>384</v>
      </c>
      <c r="J564">
        <v>2477.8135186397899</v>
      </c>
      <c r="K564">
        <v>108909.37806978</v>
      </c>
      <c r="L564">
        <v>10190.969230914699</v>
      </c>
      <c r="M564">
        <v>119100.34730069499</v>
      </c>
      <c r="N564" t="s">
        <v>398</v>
      </c>
      <c r="O564" t="s">
        <v>393</v>
      </c>
      <c r="P564">
        <v>1</v>
      </c>
      <c r="Q564">
        <v>0</v>
      </c>
      <c r="R564">
        <v>0</v>
      </c>
      <c r="S564">
        <v>1</v>
      </c>
      <c r="T564">
        <v>1</v>
      </c>
      <c r="U564">
        <v>100</v>
      </c>
      <c r="V564">
        <v>0.55000000000000004</v>
      </c>
      <c r="W564">
        <v>0.73</v>
      </c>
      <c r="X564">
        <v>0.95718748235553297</v>
      </c>
    </row>
    <row r="565" spans="1:24" x14ac:dyDescent="0.2">
      <c r="A565" t="s">
        <v>1060</v>
      </c>
      <c r="B565" t="s">
        <v>410</v>
      </c>
      <c r="C565" t="s">
        <v>403</v>
      </c>
      <c r="D565">
        <v>1</v>
      </c>
      <c r="E565">
        <v>0</v>
      </c>
      <c r="F565">
        <v>0</v>
      </c>
      <c r="G565">
        <v>0</v>
      </c>
      <c r="H565">
        <v>6000</v>
      </c>
      <c r="I565" t="s">
        <v>384</v>
      </c>
      <c r="J565">
        <v>524.71345117190799</v>
      </c>
      <c r="K565">
        <v>27238.595289753299</v>
      </c>
      <c r="L565">
        <v>17744.275835739001</v>
      </c>
      <c r="M565">
        <v>44982.871125492398</v>
      </c>
      <c r="N565" t="s">
        <v>383</v>
      </c>
      <c r="O565" t="s">
        <v>385</v>
      </c>
      <c r="P565">
        <v>1</v>
      </c>
      <c r="Q565">
        <v>0</v>
      </c>
      <c r="R565">
        <v>0</v>
      </c>
      <c r="S565">
        <v>1</v>
      </c>
      <c r="T565">
        <v>1</v>
      </c>
      <c r="U565">
        <v>100</v>
      </c>
      <c r="V565">
        <v>0.55000000000000004</v>
      </c>
      <c r="W565">
        <v>0.73</v>
      </c>
      <c r="X565">
        <v>0.95718748235553297</v>
      </c>
    </row>
    <row r="566" spans="1:24" x14ac:dyDescent="0.2">
      <c r="A566" t="s">
        <v>1061</v>
      </c>
      <c r="B566" t="s">
        <v>410</v>
      </c>
      <c r="C566" t="s">
        <v>445</v>
      </c>
      <c r="D566">
        <v>1</v>
      </c>
      <c r="E566">
        <v>0</v>
      </c>
      <c r="F566">
        <v>0</v>
      </c>
      <c r="G566">
        <v>0</v>
      </c>
      <c r="H566">
        <v>1</v>
      </c>
      <c r="I566" t="s">
        <v>368</v>
      </c>
      <c r="J566">
        <v>262.35672550303701</v>
      </c>
      <c r="K566">
        <v>11531.283701206899</v>
      </c>
      <c r="L566">
        <v>3392.1939929220898</v>
      </c>
      <c r="M566">
        <v>14923.477694129</v>
      </c>
      <c r="N566" t="s">
        <v>398</v>
      </c>
      <c r="O566" t="s">
        <v>393</v>
      </c>
      <c r="P566">
        <v>1</v>
      </c>
      <c r="Q566">
        <v>0</v>
      </c>
      <c r="R566">
        <v>0</v>
      </c>
      <c r="S566">
        <v>1</v>
      </c>
      <c r="T566">
        <v>1</v>
      </c>
      <c r="U566">
        <v>100</v>
      </c>
      <c r="V566">
        <v>0.55000000000000004</v>
      </c>
      <c r="W566">
        <v>0.73</v>
      </c>
      <c r="X566">
        <v>0.95718748235553297</v>
      </c>
    </row>
    <row r="567" spans="1:24" x14ac:dyDescent="0.2">
      <c r="A567" t="s">
        <v>1062</v>
      </c>
      <c r="B567" t="s">
        <v>408</v>
      </c>
      <c r="C567" t="s">
        <v>447</v>
      </c>
      <c r="D567">
        <v>0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3723.1334423011699</v>
      </c>
      <c r="K567">
        <v>192751.65411150601</v>
      </c>
      <c r="L567">
        <v>439982.13705654198</v>
      </c>
      <c r="M567">
        <v>632733.79116804898</v>
      </c>
      <c r="N567">
        <v>0</v>
      </c>
      <c r="O567">
        <v>0</v>
      </c>
      <c r="P567">
        <v>6</v>
      </c>
      <c r="Q567">
        <v>0</v>
      </c>
      <c r="R567">
        <v>0</v>
      </c>
      <c r="S567">
        <v>1</v>
      </c>
      <c r="T567">
        <v>1</v>
      </c>
      <c r="U567">
        <v>100</v>
      </c>
      <c r="V567">
        <v>0.55000000000000004</v>
      </c>
      <c r="W567">
        <v>0.73</v>
      </c>
      <c r="X567">
        <v>0.95718748235553297</v>
      </c>
    </row>
    <row r="568" spans="1:24" x14ac:dyDescent="0.2">
      <c r="A568" t="s">
        <v>1063</v>
      </c>
      <c r="B568" t="s">
        <v>447</v>
      </c>
      <c r="C568" t="s">
        <v>449</v>
      </c>
      <c r="D568">
        <v>1</v>
      </c>
      <c r="E568">
        <v>0</v>
      </c>
      <c r="F568">
        <v>0</v>
      </c>
      <c r="G568">
        <v>0</v>
      </c>
      <c r="H568">
        <v>110</v>
      </c>
      <c r="I568" t="s">
        <v>388</v>
      </c>
      <c r="J568">
        <v>2244.6075402490301</v>
      </c>
      <c r="K568">
        <v>116213.250242151</v>
      </c>
      <c r="L568">
        <v>280186.91119540302</v>
      </c>
      <c r="M568">
        <v>396400.16143755399</v>
      </c>
      <c r="N568" t="s">
        <v>449</v>
      </c>
      <c r="O568" t="s">
        <v>450</v>
      </c>
      <c r="P568">
        <v>1</v>
      </c>
      <c r="Q568">
        <v>0</v>
      </c>
      <c r="R568">
        <v>0</v>
      </c>
      <c r="S568">
        <v>1</v>
      </c>
      <c r="T568">
        <v>1</v>
      </c>
      <c r="U568">
        <v>100</v>
      </c>
      <c r="V568">
        <v>0.55000000000000004</v>
      </c>
      <c r="W568">
        <v>0.73</v>
      </c>
      <c r="X568">
        <v>0.95718748235553297</v>
      </c>
    </row>
    <row r="569" spans="1:24" x14ac:dyDescent="0.2">
      <c r="A569" t="s">
        <v>1064</v>
      </c>
      <c r="B569" t="s">
        <v>447</v>
      </c>
      <c r="C569" t="s">
        <v>452</v>
      </c>
      <c r="D569">
        <v>1</v>
      </c>
      <c r="E569">
        <v>0</v>
      </c>
      <c r="F569">
        <v>0</v>
      </c>
      <c r="G569">
        <v>0</v>
      </c>
      <c r="H569">
        <v>25</v>
      </c>
      <c r="I569" t="s">
        <v>388</v>
      </c>
      <c r="J569">
        <v>991.12540753883502</v>
      </c>
      <c r="K569">
        <v>51315.359802218401</v>
      </c>
      <c r="L569">
        <v>105141.37396169599</v>
      </c>
      <c r="M569">
        <v>156456.73376391499</v>
      </c>
      <c r="N569" t="s">
        <v>449</v>
      </c>
      <c r="O569" t="s">
        <v>450</v>
      </c>
      <c r="P569">
        <v>1</v>
      </c>
      <c r="Q569">
        <v>0</v>
      </c>
      <c r="R569">
        <v>0</v>
      </c>
      <c r="S569">
        <v>1</v>
      </c>
      <c r="T569">
        <v>1</v>
      </c>
      <c r="U569">
        <v>100</v>
      </c>
      <c r="V569">
        <v>0.55000000000000004</v>
      </c>
      <c r="W569">
        <v>0.73</v>
      </c>
      <c r="X569">
        <v>0.95718748235553297</v>
      </c>
    </row>
    <row r="570" spans="1:24" x14ac:dyDescent="0.2">
      <c r="A570" t="s">
        <v>1065</v>
      </c>
      <c r="B570" t="s">
        <v>447</v>
      </c>
      <c r="C570" t="s">
        <v>454</v>
      </c>
      <c r="D570">
        <v>1</v>
      </c>
      <c r="E570">
        <v>0</v>
      </c>
      <c r="F570">
        <v>0</v>
      </c>
      <c r="G570">
        <v>0</v>
      </c>
      <c r="H570">
        <v>750</v>
      </c>
      <c r="I570" t="s">
        <v>384</v>
      </c>
      <c r="J570">
        <v>109.606809785613</v>
      </c>
      <c r="K570">
        <v>5663.7877991663599</v>
      </c>
      <c r="L570">
        <v>6654.9027324656799</v>
      </c>
      <c r="M570">
        <v>12318.690531632001</v>
      </c>
      <c r="N570" t="s">
        <v>406</v>
      </c>
      <c r="O570" t="s">
        <v>450</v>
      </c>
      <c r="P570">
        <v>1</v>
      </c>
      <c r="Q570">
        <v>0</v>
      </c>
      <c r="R570">
        <v>0</v>
      </c>
      <c r="S570">
        <v>1</v>
      </c>
      <c r="T570">
        <v>1</v>
      </c>
      <c r="U570">
        <v>100</v>
      </c>
      <c r="V570">
        <v>0.55000000000000004</v>
      </c>
      <c r="W570">
        <v>0.73</v>
      </c>
      <c r="X570">
        <v>0.95718748235553297</v>
      </c>
    </row>
    <row r="571" spans="1:24" x14ac:dyDescent="0.2">
      <c r="A571" t="s">
        <v>1066</v>
      </c>
      <c r="B571" t="s">
        <v>447</v>
      </c>
      <c r="C571" t="s">
        <v>456</v>
      </c>
      <c r="D571">
        <v>0</v>
      </c>
      <c r="E571">
        <v>0</v>
      </c>
      <c r="F571">
        <v>0</v>
      </c>
      <c r="G571">
        <v>0</v>
      </c>
      <c r="H571">
        <v>135</v>
      </c>
      <c r="I571" t="s">
        <v>401</v>
      </c>
      <c r="J571">
        <v>62.965614107462102</v>
      </c>
      <c r="K571">
        <v>3259.4467746980699</v>
      </c>
      <c r="L571">
        <v>14649.3020951656</v>
      </c>
      <c r="M571">
        <v>17908.748869863699</v>
      </c>
      <c r="N571" t="s">
        <v>449</v>
      </c>
      <c r="O571" t="s">
        <v>450</v>
      </c>
      <c r="P571">
        <v>1</v>
      </c>
      <c r="Q571">
        <v>0</v>
      </c>
      <c r="R571">
        <v>0</v>
      </c>
      <c r="S571">
        <v>1</v>
      </c>
      <c r="T571">
        <v>1</v>
      </c>
      <c r="U571">
        <v>100</v>
      </c>
      <c r="V571">
        <v>0.55000000000000004</v>
      </c>
      <c r="W571">
        <v>0.73</v>
      </c>
      <c r="X571">
        <v>0.95718748235553297</v>
      </c>
    </row>
    <row r="572" spans="1:24" x14ac:dyDescent="0.2">
      <c r="A572" t="s">
        <v>1067</v>
      </c>
      <c r="B572" t="s">
        <v>447</v>
      </c>
      <c r="C572" t="s">
        <v>458</v>
      </c>
      <c r="D572">
        <v>0</v>
      </c>
      <c r="E572">
        <v>0</v>
      </c>
      <c r="F572">
        <v>0</v>
      </c>
      <c r="G572">
        <v>0</v>
      </c>
      <c r="H572">
        <v>900</v>
      </c>
      <c r="I572" t="s">
        <v>459</v>
      </c>
      <c r="J572">
        <v>314.82807062022698</v>
      </c>
      <c r="K572">
        <v>16299.8094932724</v>
      </c>
      <c r="L572">
        <v>33349.6470718114</v>
      </c>
      <c r="M572">
        <v>49649.456565083798</v>
      </c>
      <c r="N572" t="s">
        <v>398</v>
      </c>
      <c r="O572" t="s">
        <v>450</v>
      </c>
      <c r="P572">
        <v>1</v>
      </c>
      <c r="Q572">
        <v>0</v>
      </c>
      <c r="R572">
        <v>0</v>
      </c>
      <c r="S572">
        <v>1</v>
      </c>
      <c r="T572">
        <v>1</v>
      </c>
      <c r="U572">
        <v>100</v>
      </c>
      <c r="V572">
        <v>0.55000000000000004</v>
      </c>
      <c r="W572">
        <v>0.73</v>
      </c>
      <c r="X572">
        <v>0.95718748235553297</v>
      </c>
    </row>
    <row r="573" spans="1:24" x14ac:dyDescent="0.2">
      <c r="A573" t="s">
        <v>1068</v>
      </c>
      <c r="B573" t="s">
        <v>408</v>
      </c>
      <c r="C573" t="s">
        <v>544</v>
      </c>
      <c r="D573">
        <v>0</v>
      </c>
      <c r="E573">
        <v>0</v>
      </c>
      <c r="F573">
        <v>0</v>
      </c>
      <c r="G573">
        <v>0</v>
      </c>
      <c r="H573">
        <v>7400</v>
      </c>
      <c r="I573" t="s">
        <v>384</v>
      </c>
      <c r="J573">
        <v>302.00174181288202</v>
      </c>
      <c r="K573">
        <v>17783.465972037498</v>
      </c>
      <c r="L573">
        <v>23659.034445817801</v>
      </c>
      <c r="M573">
        <v>41442.500417855299</v>
      </c>
      <c r="N573" t="s">
        <v>398</v>
      </c>
      <c r="O573" t="s">
        <v>385</v>
      </c>
      <c r="P573">
        <v>1</v>
      </c>
      <c r="Q573">
        <v>0</v>
      </c>
      <c r="R573">
        <v>0</v>
      </c>
      <c r="S573">
        <v>1</v>
      </c>
      <c r="T573">
        <v>1</v>
      </c>
      <c r="U573">
        <v>100</v>
      </c>
      <c r="V573">
        <v>0.55000000000000004</v>
      </c>
      <c r="W573">
        <v>0.73</v>
      </c>
      <c r="X573">
        <v>0.95718748235553297</v>
      </c>
    </row>
    <row r="574" spans="1:24" x14ac:dyDescent="0.2">
      <c r="A574" t="s">
        <v>1069</v>
      </c>
      <c r="B574" t="s">
        <v>408</v>
      </c>
      <c r="C574" t="s">
        <v>554</v>
      </c>
      <c r="D574">
        <v>0</v>
      </c>
      <c r="E574">
        <v>0</v>
      </c>
      <c r="F574">
        <v>0</v>
      </c>
      <c r="G574">
        <v>0</v>
      </c>
      <c r="H574">
        <v>85</v>
      </c>
      <c r="I574" t="s">
        <v>384</v>
      </c>
      <c r="J574">
        <v>34.980896733738199</v>
      </c>
      <c r="K574">
        <v>1912.0874081418899</v>
      </c>
      <c r="L574">
        <v>2835.8869667086501</v>
      </c>
      <c r="M574">
        <v>4747.9743748505498</v>
      </c>
      <c r="N574" t="s">
        <v>398</v>
      </c>
      <c r="O574" t="s">
        <v>385</v>
      </c>
      <c r="P574">
        <v>1</v>
      </c>
      <c r="Q574">
        <v>0</v>
      </c>
      <c r="R574">
        <v>0</v>
      </c>
      <c r="S574">
        <v>1</v>
      </c>
      <c r="T574">
        <v>1</v>
      </c>
      <c r="U574">
        <v>100</v>
      </c>
      <c r="V574">
        <v>0.55000000000000004</v>
      </c>
      <c r="W574">
        <v>0.73</v>
      </c>
      <c r="X574">
        <v>0.95718748235553297</v>
      </c>
    </row>
    <row r="575" spans="1:24" x14ac:dyDescent="0.2">
      <c r="A575" t="s">
        <v>1070</v>
      </c>
      <c r="B575" t="s">
        <v>408</v>
      </c>
      <c r="C575" t="s">
        <v>461</v>
      </c>
      <c r="D575">
        <v>0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670.46718756248504</v>
      </c>
      <c r="K575">
        <v>31504.512305206299</v>
      </c>
      <c r="L575">
        <v>4314.5766197786197</v>
      </c>
      <c r="M575">
        <v>35819.088924984899</v>
      </c>
      <c r="N575" t="s">
        <v>462</v>
      </c>
      <c r="O575" t="s">
        <v>463</v>
      </c>
      <c r="P575">
        <v>1</v>
      </c>
      <c r="Q575">
        <v>0</v>
      </c>
      <c r="R575">
        <v>0</v>
      </c>
      <c r="S575">
        <v>1</v>
      </c>
      <c r="T575">
        <v>1</v>
      </c>
      <c r="U575">
        <v>100</v>
      </c>
      <c r="V575">
        <v>0.55000000000000004</v>
      </c>
      <c r="W575">
        <v>0.73</v>
      </c>
      <c r="X575">
        <v>0.95718748235553297</v>
      </c>
    </row>
    <row r="576" spans="1:24" x14ac:dyDescent="0.2">
      <c r="A576" t="s">
        <v>1071</v>
      </c>
      <c r="B576" t="s">
        <v>1029</v>
      </c>
      <c r="C576" t="s">
        <v>467</v>
      </c>
      <c r="D576">
        <v>0</v>
      </c>
      <c r="E576">
        <v>0</v>
      </c>
      <c r="F576">
        <v>0</v>
      </c>
      <c r="G576">
        <v>68151.285704718597</v>
      </c>
      <c r="H576">
        <v>0</v>
      </c>
      <c r="I576">
        <v>0</v>
      </c>
      <c r="J576">
        <v>3492.8425389616</v>
      </c>
      <c r="K576">
        <v>191153.909389101</v>
      </c>
      <c r="L576">
        <v>63413.0717000734</v>
      </c>
      <c r="M576">
        <v>322718.26679389301</v>
      </c>
      <c r="N576">
        <v>0</v>
      </c>
      <c r="O576">
        <v>0</v>
      </c>
      <c r="P576">
        <v>11</v>
      </c>
      <c r="Q576">
        <v>0</v>
      </c>
      <c r="R576">
        <v>0</v>
      </c>
      <c r="S576">
        <v>1</v>
      </c>
      <c r="T576">
        <v>1</v>
      </c>
      <c r="U576">
        <v>100</v>
      </c>
      <c r="V576">
        <v>0.55000000000000004</v>
      </c>
      <c r="W576">
        <v>0.73</v>
      </c>
      <c r="X576">
        <v>0.95718748235553297</v>
      </c>
    </row>
    <row r="577" spans="1:24" x14ac:dyDescent="0.2">
      <c r="A577" t="s">
        <v>1072</v>
      </c>
      <c r="B577" t="s">
        <v>467</v>
      </c>
      <c r="C577" t="s">
        <v>469</v>
      </c>
      <c r="D577">
        <v>0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320.65822005926702</v>
      </c>
      <c r="K577">
        <v>17375.195124170499</v>
      </c>
      <c r="L577">
        <v>1591.97108632501</v>
      </c>
      <c r="M577">
        <v>18967.166210495601</v>
      </c>
      <c r="N577">
        <v>0</v>
      </c>
      <c r="O577">
        <v>0</v>
      </c>
      <c r="P577">
        <v>2</v>
      </c>
      <c r="Q577">
        <v>0</v>
      </c>
      <c r="R577">
        <v>0</v>
      </c>
      <c r="S577">
        <v>1</v>
      </c>
      <c r="T577">
        <v>1</v>
      </c>
      <c r="U577">
        <v>100</v>
      </c>
      <c r="V577">
        <v>0.55000000000000004</v>
      </c>
      <c r="W577">
        <v>0.73</v>
      </c>
      <c r="X577">
        <v>0.95718748235553297</v>
      </c>
    </row>
    <row r="578" spans="1:24" x14ac:dyDescent="0.2">
      <c r="A578" t="s">
        <v>1073</v>
      </c>
      <c r="B578" t="s">
        <v>469</v>
      </c>
      <c r="C578" t="s">
        <v>473</v>
      </c>
      <c r="D578">
        <v>0</v>
      </c>
      <c r="E578">
        <v>0</v>
      </c>
      <c r="F578">
        <v>0</v>
      </c>
      <c r="G578">
        <v>0</v>
      </c>
      <c r="H578">
        <v>1</v>
      </c>
      <c r="I578" t="s">
        <v>368</v>
      </c>
      <c r="J578">
        <v>320.65822005926702</v>
      </c>
      <c r="K578">
        <v>17375.195124170499</v>
      </c>
      <c r="L578">
        <v>1591.97108632501</v>
      </c>
      <c r="M578">
        <v>18967.166210495601</v>
      </c>
      <c r="N578" t="s">
        <v>474</v>
      </c>
      <c r="O578" t="s">
        <v>475</v>
      </c>
      <c r="P578">
        <v>1</v>
      </c>
      <c r="Q578">
        <v>0</v>
      </c>
      <c r="R578">
        <v>0</v>
      </c>
      <c r="S578">
        <v>1</v>
      </c>
      <c r="T578">
        <v>1</v>
      </c>
      <c r="U578">
        <v>100</v>
      </c>
      <c r="V578">
        <v>0.55000000000000004</v>
      </c>
      <c r="W578">
        <v>0.73</v>
      </c>
      <c r="X578">
        <v>0.95718748235553297</v>
      </c>
    </row>
    <row r="579" spans="1:24" x14ac:dyDescent="0.2">
      <c r="A579" t="s">
        <v>1074</v>
      </c>
      <c r="B579" t="s">
        <v>467</v>
      </c>
      <c r="C579" t="s">
        <v>477</v>
      </c>
      <c r="D579">
        <v>0</v>
      </c>
      <c r="E579">
        <v>0</v>
      </c>
      <c r="F579">
        <v>0</v>
      </c>
      <c r="G579">
        <v>68151.285704718597</v>
      </c>
      <c r="H579">
        <v>0</v>
      </c>
      <c r="I579">
        <v>0</v>
      </c>
      <c r="J579">
        <v>1131.63200943427</v>
      </c>
      <c r="K579">
        <v>62336.424929013599</v>
      </c>
      <c r="L579">
        <v>18919.917674422599</v>
      </c>
      <c r="M579">
        <v>149407.628308154</v>
      </c>
      <c r="N579">
        <v>0</v>
      </c>
      <c r="O579">
        <v>0</v>
      </c>
      <c r="P579">
        <v>7</v>
      </c>
      <c r="Q579">
        <v>0</v>
      </c>
      <c r="R579">
        <v>0</v>
      </c>
      <c r="S579">
        <v>1</v>
      </c>
      <c r="T579">
        <v>1</v>
      </c>
      <c r="U579">
        <v>100</v>
      </c>
      <c r="V579">
        <v>0.55000000000000004</v>
      </c>
      <c r="W579">
        <v>0.73</v>
      </c>
      <c r="X579">
        <v>0.95718748235553297</v>
      </c>
    </row>
    <row r="580" spans="1:24" x14ac:dyDescent="0.2">
      <c r="A580" t="s">
        <v>1075</v>
      </c>
      <c r="B580" t="s">
        <v>477</v>
      </c>
      <c r="C580" t="s">
        <v>479</v>
      </c>
      <c r="D580">
        <v>0</v>
      </c>
      <c r="E580">
        <v>0</v>
      </c>
      <c r="F580">
        <v>0</v>
      </c>
      <c r="G580">
        <v>22334.745661039</v>
      </c>
      <c r="H580">
        <v>0</v>
      </c>
      <c r="I580">
        <v>0</v>
      </c>
      <c r="J580">
        <v>87.4522418343456</v>
      </c>
      <c r="K580">
        <v>4724.4592797831201</v>
      </c>
      <c r="L580">
        <v>583.48294430929104</v>
      </c>
      <c r="M580">
        <v>27642.6878851314</v>
      </c>
      <c r="N580">
        <v>0</v>
      </c>
      <c r="O580">
        <v>0</v>
      </c>
      <c r="P580">
        <v>1</v>
      </c>
      <c r="Q580">
        <v>0</v>
      </c>
      <c r="R580">
        <v>0</v>
      </c>
      <c r="S580">
        <v>1</v>
      </c>
      <c r="T580">
        <v>1</v>
      </c>
      <c r="U580">
        <v>100</v>
      </c>
      <c r="V580">
        <v>0.55000000000000004</v>
      </c>
      <c r="W580">
        <v>0.73</v>
      </c>
      <c r="X580">
        <v>0.95718748235553297</v>
      </c>
    </row>
    <row r="581" spans="1:24" x14ac:dyDescent="0.2">
      <c r="A581" t="s">
        <v>1076</v>
      </c>
      <c r="B581" t="s">
        <v>477</v>
      </c>
      <c r="C581" t="s">
        <v>573</v>
      </c>
      <c r="D581">
        <v>0</v>
      </c>
      <c r="E581">
        <v>0</v>
      </c>
      <c r="F581">
        <v>0</v>
      </c>
      <c r="G581">
        <v>8933.8982629725597</v>
      </c>
      <c r="H581">
        <v>0</v>
      </c>
      <c r="I581">
        <v>0</v>
      </c>
      <c r="J581">
        <v>87.4522418343456</v>
      </c>
      <c r="K581">
        <v>4657.1887756603901</v>
      </c>
      <c r="L581">
        <v>575.49002706043404</v>
      </c>
      <c r="M581">
        <v>14166.5770656933</v>
      </c>
      <c r="N581">
        <v>0</v>
      </c>
      <c r="O581">
        <v>0</v>
      </c>
      <c r="P581">
        <v>1</v>
      </c>
      <c r="Q581">
        <v>0</v>
      </c>
      <c r="R581">
        <v>0</v>
      </c>
      <c r="S581">
        <v>1</v>
      </c>
      <c r="T581">
        <v>1</v>
      </c>
      <c r="U581">
        <v>100</v>
      </c>
      <c r="V581">
        <v>0.55000000000000004</v>
      </c>
      <c r="W581">
        <v>0.73</v>
      </c>
      <c r="X581">
        <v>0.95718748235553297</v>
      </c>
    </row>
    <row r="582" spans="1:24" x14ac:dyDescent="0.2">
      <c r="A582" t="s">
        <v>1077</v>
      </c>
      <c r="B582" t="s">
        <v>477</v>
      </c>
      <c r="C582" t="s">
        <v>486</v>
      </c>
      <c r="D582">
        <v>0</v>
      </c>
      <c r="E582">
        <v>0</v>
      </c>
      <c r="F582">
        <v>0</v>
      </c>
      <c r="G582">
        <v>25525.4236115852</v>
      </c>
      <c r="H582">
        <v>0</v>
      </c>
      <c r="I582">
        <v>0</v>
      </c>
      <c r="J582">
        <v>116.60298911245999</v>
      </c>
      <c r="K582">
        <v>6300.1414815930102</v>
      </c>
      <c r="L582">
        <v>778.51012022897896</v>
      </c>
      <c r="M582">
        <v>32604.075213407199</v>
      </c>
      <c r="N582">
        <v>0</v>
      </c>
      <c r="O582">
        <v>0</v>
      </c>
      <c r="P582">
        <v>1</v>
      </c>
      <c r="Q582">
        <v>0</v>
      </c>
      <c r="R582">
        <v>0</v>
      </c>
      <c r="S582">
        <v>1</v>
      </c>
      <c r="T582">
        <v>1</v>
      </c>
      <c r="U582">
        <v>100</v>
      </c>
      <c r="V582">
        <v>0.55000000000000004</v>
      </c>
      <c r="W582">
        <v>0.73</v>
      </c>
      <c r="X582">
        <v>0.95718748235553297</v>
      </c>
    </row>
    <row r="583" spans="1:24" x14ac:dyDescent="0.2">
      <c r="A583" t="s">
        <v>1078</v>
      </c>
      <c r="B583" t="s">
        <v>477</v>
      </c>
      <c r="C583" t="s">
        <v>488</v>
      </c>
      <c r="D583">
        <v>0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735.18184646019995</v>
      </c>
      <c r="K583">
        <v>40896.017958885699</v>
      </c>
      <c r="L583">
        <v>16478.880809132301</v>
      </c>
      <c r="M583">
        <v>57374.898768018</v>
      </c>
      <c r="N583">
        <v>0</v>
      </c>
      <c r="O583">
        <v>0</v>
      </c>
      <c r="P583">
        <v>1</v>
      </c>
      <c r="Q583">
        <v>0</v>
      </c>
      <c r="R583">
        <v>0</v>
      </c>
      <c r="S583">
        <v>1</v>
      </c>
      <c r="T583">
        <v>1</v>
      </c>
      <c r="U583">
        <v>100</v>
      </c>
      <c r="V583">
        <v>0.55000000000000004</v>
      </c>
      <c r="W583">
        <v>0.73</v>
      </c>
      <c r="X583">
        <v>0.95718748235553297</v>
      </c>
    </row>
    <row r="584" spans="1:24" x14ac:dyDescent="0.2">
      <c r="A584" t="s">
        <v>1079</v>
      </c>
      <c r="B584" t="s">
        <v>477</v>
      </c>
      <c r="C584" t="s">
        <v>481</v>
      </c>
      <c r="D584">
        <v>0</v>
      </c>
      <c r="E584">
        <v>0</v>
      </c>
      <c r="F584">
        <v>0</v>
      </c>
      <c r="G584">
        <v>5822.9872620918604</v>
      </c>
      <c r="H584">
        <v>0</v>
      </c>
      <c r="I584">
        <v>0</v>
      </c>
      <c r="J584">
        <v>46.641195636692601</v>
      </c>
      <c r="K584">
        <v>2599.8773900060901</v>
      </c>
      <c r="L584">
        <v>311.72376467149098</v>
      </c>
      <c r="M584">
        <v>8734.5884167694494</v>
      </c>
      <c r="N584">
        <v>0</v>
      </c>
      <c r="O584">
        <v>0</v>
      </c>
      <c r="P584">
        <v>1</v>
      </c>
      <c r="Q584">
        <v>0</v>
      </c>
      <c r="R584">
        <v>0</v>
      </c>
      <c r="S584">
        <v>1</v>
      </c>
      <c r="T584">
        <v>1</v>
      </c>
      <c r="U584">
        <v>100</v>
      </c>
      <c r="V584">
        <v>0.55000000000000004</v>
      </c>
      <c r="W584">
        <v>0.73</v>
      </c>
      <c r="X584">
        <v>0.95718748235553297</v>
      </c>
    </row>
    <row r="585" spans="1:24" x14ac:dyDescent="0.2">
      <c r="A585" t="s">
        <v>1080</v>
      </c>
      <c r="B585" t="s">
        <v>477</v>
      </c>
      <c r="C585" t="s">
        <v>491</v>
      </c>
      <c r="D585">
        <v>0</v>
      </c>
      <c r="E585">
        <v>1</v>
      </c>
      <c r="F585" t="s">
        <v>368</v>
      </c>
      <c r="G585">
        <v>5534.2309070298897</v>
      </c>
      <c r="H585">
        <v>1</v>
      </c>
      <c r="I585" t="s">
        <v>368</v>
      </c>
      <c r="J585">
        <v>58.301494556230402</v>
      </c>
      <c r="K585">
        <v>3158.7400430853399</v>
      </c>
      <c r="L585">
        <v>191.83000902014399</v>
      </c>
      <c r="M585">
        <v>8884.8009591353803</v>
      </c>
      <c r="N585" t="s">
        <v>492</v>
      </c>
      <c r="O585" t="s">
        <v>493</v>
      </c>
      <c r="P585">
        <v>1</v>
      </c>
      <c r="Q585">
        <v>0</v>
      </c>
      <c r="R585">
        <v>0</v>
      </c>
      <c r="S585">
        <v>1</v>
      </c>
      <c r="T585">
        <v>1</v>
      </c>
      <c r="U585">
        <v>100</v>
      </c>
      <c r="V585">
        <v>0.55000000000000004</v>
      </c>
      <c r="W585">
        <v>0.73</v>
      </c>
      <c r="X585">
        <v>0.95718748235553297</v>
      </c>
    </row>
    <row r="586" spans="1:24" x14ac:dyDescent="0.2">
      <c r="A586" t="s">
        <v>1081</v>
      </c>
      <c r="B586" t="s">
        <v>467</v>
      </c>
      <c r="C586" t="s">
        <v>495</v>
      </c>
      <c r="D586">
        <v>1</v>
      </c>
      <c r="E586">
        <v>0</v>
      </c>
      <c r="F586">
        <v>0</v>
      </c>
      <c r="G586">
        <v>0</v>
      </c>
      <c r="H586">
        <v>1</v>
      </c>
      <c r="I586" t="s">
        <v>368</v>
      </c>
      <c r="J586">
        <v>2040.55230946806</v>
      </c>
      <c r="K586">
        <v>111442.289335917</v>
      </c>
      <c r="L586">
        <v>42901.182939325699</v>
      </c>
      <c r="M586">
        <v>154343.472275243</v>
      </c>
      <c r="N586" t="s">
        <v>495</v>
      </c>
      <c r="O586" t="s">
        <v>493</v>
      </c>
      <c r="P586">
        <v>1</v>
      </c>
      <c r="Q586">
        <v>0</v>
      </c>
      <c r="R586">
        <v>0</v>
      </c>
      <c r="S586">
        <v>1</v>
      </c>
      <c r="T586">
        <v>1</v>
      </c>
      <c r="U586">
        <v>100</v>
      </c>
      <c r="V586">
        <v>0.55000000000000004</v>
      </c>
      <c r="W586">
        <v>0.73</v>
      </c>
      <c r="X586">
        <v>0.95718748235553297</v>
      </c>
    </row>
    <row r="587" spans="1:24" x14ac:dyDescent="0.2">
      <c r="A587" t="s">
        <v>1082</v>
      </c>
      <c r="B587" t="s">
        <v>1083</v>
      </c>
      <c r="C587" t="s">
        <v>1083</v>
      </c>
      <c r="D587">
        <v>1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2067.4500005499999</v>
      </c>
      <c r="K587">
        <v>94924.137000000002</v>
      </c>
      <c r="L587">
        <v>49325.078021900001</v>
      </c>
      <c r="M587">
        <v>144249.21502189999</v>
      </c>
      <c r="N587" t="s">
        <v>398</v>
      </c>
      <c r="O587" t="s">
        <v>532</v>
      </c>
      <c r="P587">
        <v>1</v>
      </c>
      <c r="Q587">
        <v>0</v>
      </c>
      <c r="R587">
        <v>0</v>
      </c>
      <c r="S587">
        <v>1</v>
      </c>
      <c r="T587">
        <v>1</v>
      </c>
      <c r="U587">
        <v>100</v>
      </c>
      <c r="V587">
        <v>0.55000000000000004</v>
      </c>
      <c r="W587">
        <v>0.73</v>
      </c>
      <c r="X587">
        <v>0.95718748235553297</v>
      </c>
    </row>
    <row r="588" spans="1:24" x14ac:dyDescent="0.2">
      <c r="A588" t="s">
        <v>306</v>
      </c>
      <c r="B588" t="s">
        <v>1084</v>
      </c>
      <c r="C588" t="s">
        <v>1084</v>
      </c>
      <c r="D588">
        <v>0</v>
      </c>
      <c r="E588">
        <v>0</v>
      </c>
      <c r="F588">
        <v>0</v>
      </c>
      <c r="G588">
        <v>843285076.63935995</v>
      </c>
      <c r="H588">
        <v>0</v>
      </c>
      <c r="I588">
        <v>0</v>
      </c>
      <c r="J588">
        <v>3049677.1343809902</v>
      </c>
      <c r="K588">
        <v>162794448.89412999</v>
      </c>
      <c r="L588">
        <v>16229093.841530699</v>
      </c>
      <c r="M588">
        <v>1022308619.37502</v>
      </c>
      <c r="N588">
        <v>0</v>
      </c>
      <c r="O588">
        <v>0</v>
      </c>
      <c r="P588">
        <v>154</v>
      </c>
      <c r="Q588">
        <v>0</v>
      </c>
      <c r="R588">
        <v>0</v>
      </c>
      <c r="S588">
        <v>1</v>
      </c>
      <c r="T588">
        <v>1</v>
      </c>
      <c r="U588">
        <v>100</v>
      </c>
      <c r="V588">
        <v>0.55000000000000004</v>
      </c>
      <c r="W588">
        <v>0.73</v>
      </c>
      <c r="X588">
        <v>0.95718748235553297</v>
      </c>
    </row>
    <row r="589" spans="1:24" x14ac:dyDescent="0.2">
      <c r="A589" t="s">
        <v>1085</v>
      </c>
      <c r="B589" t="s">
        <v>1086</v>
      </c>
      <c r="C589" t="s">
        <v>1086</v>
      </c>
      <c r="D589">
        <v>0</v>
      </c>
      <c r="E589">
        <v>0</v>
      </c>
      <c r="F589">
        <v>0</v>
      </c>
      <c r="G589">
        <v>395776129.49034601</v>
      </c>
      <c r="H589">
        <v>0</v>
      </c>
      <c r="I589">
        <v>0</v>
      </c>
      <c r="J589">
        <v>394909.610593991</v>
      </c>
      <c r="K589">
        <v>20420798.281431299</v>
      </c>
      <c r="L589">
        <v>0</v>
      </c>
      <c r="M589">
        <v>416196927.77177799</v>
      </c>
      <c r="N589">
        <v>0</v>
      </c>
      <c r="O589">
        <v>0</v>
      </c>
      <c r="P589">
        <v>8</v>
      </c>
      <c r="Q589">
        <v>0</v>
      </c>
      <c r="R589">
        <v>0</v>
      </c>
      <c r="S589">
        <v>1</v>
      </c>
      <c r="T589">
        <v>1</v>
      </c>
      <c r="U589">
        <v>1</v>
      </c>
      <c r="V589">
        <v>0.55000000000000004</v>
      </c>
      <c r="W589">
        <v>0.73</v>
      </c>
      <c r="X589">
        <v>0.47069601235722403</v>
      </c>
    </row>
    <row r="590" spans="1:24" x14ac:dyDescent="0.2">
      <c r="A590" t="s">
        <v>1087</v>
      </c>
      <c r="B590" t="s">
        <v>1086</v>
      </c>
      <c r="C590" t="s">
        <v>1088</v>
      </c>
      <c r="D590">
        <v>0</v>
      </c>
      <c r="E590">
        <v>0</v>
      </c>
      <c r="F590">
        <v>0</v>
      </c>
      <c r="G590">
        <v>198004125.87828001</v>
      </c>
      <c r="H590">
        <v>0</v>
      </c>
      <c r="I590">
        <v>0</v>
      </c>
      <c r="J590">
        <v>305284.69976256101</v>
      </c>
      <c r="K590">
        <v>15949001.8313953</v>
      </c>
      <c r="L590">
        <v>0</v>
      </c>
      <c r="M590">
        <v>213953127.70967501</v>
      </c>
      <c r="N590">
        <v>0</v>
      </c>
      <c r="O590">
        <v>0</v>
      </c>
      <c r="P590">
        <v>5</v>
      </c>
      <c r="Q590">
        <v>0</v>
      </c>
      <c r="R590">
        <v>0</v>
      </c>
      <c r="S590">
        <v>4</v>
      </c>
      <c r="T590">
        <v>1</v>
      </c>
      <c r="U590">
        <v>1</v>
      </c>
      <c r="V590">
        <v>0.55000000000000004</v>
      </c>
      <c r="W590">
        <v>0.73</v>
      </c>
      <c r="X590">
        <v>0.33371881459496699</v>
      </c>
    </row>
    <row r="591" spans="1:24" x14ac:dyDescent="0.2">
      <c r="A591" t="s">
        <v>1089</v>
      </c>
      <c r="B591" t="s">
        <v>1088</v>
      </c>
      <c r="C591" t="s">
        <v>1090</v>
      </c>
      <c r="D591">
        <v>1</v>
      </c>
      <c r="E591">
        <v>0</v>
      </c>
      <c r="F591">
        <v>0</v>
      </c>
      <c r="G591">
        <v>6262534.5441687498</v>
      </c>
      <c r="H591">
        <v>0</v>
      </c>
      <c r="I591">
        <v>0</v>
      </c>
      <c r="J591">
        <v>57403.960628340901</v>
      </c>
      <c r="K591">
        <v>2943652.6203256901</v>
      </c>
      <c r="L591">
        <v>0</v>
      </c>
      <c r="M591">
        <v>9206187.16449444</v>
      </c>
      <c r="N591">
        <v>0</v>
      </c>
      <c r="O591">
        <v>0</v>
      </c>
      <c r="P591">
        <v>1</v>
      </c>
      <c r="Q591">
        <v>0</v>
      </c>
      <c r="R591">
        <v>0</v>
      </c>
      <c r="S591">
        <v>4</v>
      </c>
      <c r="T591">
        <v>1</v>
      </c>
      <c r="U591">
        <v>1</v>
      </c>
      <c r="V591">
        <v>0.55000000000000004</v>
      </c>
      <c r="W591">
        <v>0.73</v>
      </c>
      <c r="X591">
        <v>0.33371881459496699</v>
      </c>
    </row>
    <row r="592" spans="1:24" x14ac:dyDescent="0.2">
      <c r="A592" t="s">
        <v>1091</v>
      </c>
      <c r="B592" t="s">
        <v>1088</v>
      </c>
      <c r="C592" t="s">
        <v>1092</v>
      </c>
      <c r="D592">
        <v>1</v>
      </c>
      <c r="E592">
        <v>0</v>
      </c>
      <c r="F592">
        <v>0</v>
      </c>
      <c r="G592">
        <v>156279328.470714</v>
      </c>
      <c r="H592">
        <v>0</v>
      </c>
      <c r="I592">
        <v>0</v>
      </c>
      <c r="J592">
        <v>247880.73913422</v>
      </c>
      <c r="K592">
        <v>13005349.211069601</v>
      </c>
      <c r="L592">
        <v>0</v>
      </c>
      <c r="M592">
        <v>169284677.681784</v>
      </c>
      <c r="N592">
        <v>0</v>
      </c>
      <c r="O592">
        <v>0</v>
      </c>
      <c r="P592">
        <v>1</v>
      </c>
      <c r="Q592">
        <v>0</v>
      </c>
      <c r="R592">
        <v>0</v>
      </c>
      <c r="S592">
        <v>4</v>
      </c>
      <c r="T592">
        <v>1</v>
      </c>
      <c r="U592">
        <v>1</v>
      </c>
      <c r="V592">
        <v>0.55000000000000004</v>
      </c>
      <c r="W592">
        <v>0.73</v>
      </c>
      <c r="X592">
        <v>0.33371881459496699</v>
      </c>
    </row>
    <row r="593" spans="1:24" x14ac:dyDescent="0.2">
      <c r="A593" t="s">
        <v>1093</v>
      </c>
      <c r="B593" t="s">
        <v>1088</v>
      </c>
      <c r="C593" t="s">
        <v>1094</v>
      </c>
      <c r="D593">
        <v>1</v>
      </c>
      <c r="E593">
        <v>0</v>
      </c>
      <c r="F593">
        <v>0</v>
      </c>
      <c r="G593">
        <v>176339770.05909699</v>
      </c>
      <c r="H593">
        <v>0</v>
      </c>
      <c r="I593">
        <v>0</v>
      </c>
      <c r="J593">
        <v>76573.553217745706</v>
      </c>
      <c r="K593">
        <v>3818456.2500886102</v>
      </c>
      <c r="L593">
        <v>0</v>
      </c>
      <c r="M593">
        <v>180158226.309185</v>
      </c>
      <c r="N593">
        <v>0</v>
      </c>
      <c r="O593">
        <v>0</v>
      </c>
      <c r="P593">
        <v>1</v>
      </c>
      <c r="Q593">
        <v>0</v>
      </c>
      <c r="R593">
        <v>0</v>
      </c>
      <c r="S593">
        <v>4</v>
      </c>
      <c r="T593">
        <v>1</v>
      </c>
      <c r="U593">
        <v>1</v>
      </c>
      <c r="V593">
        <v>0.55000000000000004</v>
      </c>
      <c r="W593">
        <v>0.73</v>
      </c>
      <c r="X593">
        <v>0.33371881459496699</v>
      </c>
    </row>
    <row r="594" spans="1:24" x14ac:dyDescent="0.2">
      <c r="A594" t="s">
        <v>1095</v>
      </c>
      <c r="B594" t="s">
        <v>1088</v>
      </c>
      <c r="C594" t="s">
        <v>1096</v>
      </c>
      <c r="D594">
        <v>1</v>
      </c>
      <c r="E594">
        <v>0</v>
      </c>
      <c r="F594">
        <v>0</v>
      </c>
      <c r="G594">
        <v>35462262.8633973</v>
      </c>
      <c r="H594">
        <v>1</v>
      </c>
      <c r="I594" t="s">
        <v>368</v>
      </c>
      <c r="J594">
        <v>0</v>
      </c>
      <c r="K594">
        <v>0</v>
      </c>
      <c r="L594">
        <v>0</v>
      </c>
      <c r="M594">
        <v>35462262.8633973</v>
      </c>
      <c r="N594" t="s">
        <v>398</v>
      </c>
      <c r="O594" t="s">
        <v>1097</v>
      </c>
      <c r="P594">
        <v>1</v>
      </c>
      <c r="Q594">
        <v>0</v>
      </c>
      <c r="R594">
        <v>0</v>
      </c>
      <c r="S594">
        <v>4</v>
      </c>
      <c r="T594">
        <v>1</v>
      </c>
      <c r="U594">
        <v>1</v>
      </c>
      <c r="V594">
        <v>0.55000000000000004</v>
      </c>
      <c r="W594">
        <v>0.73</v>
      </c>
      <c r="X594">
        <v>0.33371881459496699</v>
      </c>
    </row>
    <row r="595" spans="1:24" x14ac:dyDescent="0.2">
      <c r="A595" t="s">
        <v>1098</v>
      </c>
      <c r="B595" t="s">
        <v>1086</v>
      </c>
      <c r="C595" t="s">
        <v>1099</v>
      </c>
      <c r="D595">
        <v>0</v>
      </c>
      <c r="E595">
        <v>0</v>
      </c>
      <c r="F595">
        <v>0</v>
      </c>
      <c r="G595">
        <v>21432233.552969299</v>
      </c>
      <c r="H595">
        <v>0</v>
      </c>
      <c r="I595">
        <v>0</v>
      </c>
      <c r="J595">
        <v>13051.3576136842</v>
      </c>
      <c r="K595">
        <v>653340.199947368</v>
      </c>
      <c r="L595">
        <v>0</v>
      </c>
      <c r="M595">
        <v>22085573.752916701</v>
      </c>
      <c r="N595">
        <v>0</v>
      </c>
      <c r="O595">
        <v>0</v>
      </c>
      <c r="P595">
        <v>2</v>
      </c>
      <c r="Q595">
        <v>0</v>
      </c>
      <c r="R595">
        <v>0</v>
      </c>
      <c r="S595">
        <v>4</v>
      </c>
      <c r="T595">
        <v>1</v>
      </c>
      <c r="U595">
        <v>1</v>
      </c>
      <c r="V595">
        <v>0.55000000000000004</v>
      </c>
      <c r="W595">
        <v>0.73</v>
      </c>
      <c r="X595">
        <v>0.33371881459496699</v>
      </c>
    </row>
    <row r="596" spans="1:24" x14ac:dyDescent="0.2">
      <c r="A596" t="s">
        <v>1100</v>
      </c>
      <c r="B596" t="s">
        <v>1099</v>
      </c>
      <c r="C596" t="s">
        <v>1101</v>
      </c>
      <c r="D596">
        <v>1</v>
      </c>
      <c r="E596">
        <v>0</v>
      </c>
      <c r="F596">
        <v>0</v>
      </c>
      <c r="G596">
        <v>21432233.552969299</v>
      </c>
      <c r="H596">
        <v>0</v>
      </c>
      <c r="I596">
        <v>0</v>
      </c>
      <c r="J596">
        <v>13051.3576136842</v>
      </c>
      <c r="K596">
        <v>653340.199947368</v>
      </c>
      <c r="L596">
        <v>0</v>
      </c>
      <c r="M596">
        <v>22085573.752916701</v>
      </c>
      <c r="N596">
        <v>0</v>
      </c>
      <c r="O596">
        <v>0</v>
      </c>
      <c r="P596">
        <v>1</v>
      </c>
      <c r="Q596">
        <v>0</v>
      </c>
      <c r="R596">
        <v>0</v>
      </c>
      <c r="S596">
        <v>4</v>
      </c>
      <c r="T596">
        <v>1</v>
      </c>
      <c r="U596">
        <v>1</v>
      </c>
      <c r="V596">
        <v>0.55000000000000004</v>
      </c>
      <c r="W596">
        <v>0.73</v>
      </c>
      <c r="X596">
        <v>0.33371881459496699</v>
      </c>
    </row>
    <row r="597" spans="1:24" x14ac:dyDescent="0.2">
      <c r="A597" t="s">
        <v>1102</v>
      </c>
      <c r="B597" t="s">
        <v>1103</v>
      </c>
      <c r="C597" t="s">
        <v>1103</v>
      </c>
      <c r="D597">
        <v>0</v>
      </c>
      <c r="E597">
        <v>0</v>
      </c>
      <c r="F597">
        <v>0</v>
      </c>
      <c r="G597">
        <v>53888332.442453898</v>
      </c>
      <c r="H597">
        <v>0</v>
      </c>
      <c r="I597">
        <v>0</v>
      </c>
      <c r="J597">
        <v>25653.0099585967</v>
      </c>
      <c r="K597">
        <v>1266526.6106602</v>
      </c>
      <c r="L597">
        <v>176760.97253831799</v>
      </c>
      <c r="M597">
        <v>55331620.025652401</v>
      </c>
      <c r="N597">
        <v>0</v>
      </c>
      <c r="O597">
        <v>0</v>
      </c>
      <c r="P597">
        <v>16</v>
      </c>
      <c r="Q597">
        <v>0</v>
      </c>
      <c r="R597">
        <v>0</v>
      </c>
      <c r="S597">
        <v>1</v>
      </c>
      <c r="T597">
        <v>1</v>
      </c>
      <c r="U597">
        <v>100</v>
      </c>
      <c r="V597">
        <v>0.55000000000000004</v>
      </c>
      <c r="W597">
        <v>0.73</v>
      </c>
      <c r="X597">
        <v>0.95718748235553297</v>
      </c>
    </row>
    <row r="598" spans="1:24" x14ac:dyDescent="0.2">
      <c r="A598" t="s">
        <v>1104</v>
      </c>
      <c r="B598" t="s">
        <v>1103</v>
      </c>
      <c r="C598" t="s">
        <v>1105</v>
      </c>
      <c r="D598">
        <v>0</v>
      </c>
      <c r="E598">
        <v>0</v>
      </c>
      <c r="F598">
        <v>0</v>
      </c>
      <c r="G598">
        <v>53888332.442453898</v>
      </c>
      <c r="H598">
        <v>0</v>
      </c>
      <c r="I598">
        <v>0</v>
      </c>
      <c r="J598">
        <v>25653.0099585967</v>
      </c>
      <c r="K598">
        <v>1266526.6106602</v>
      </c>
      <c r="L598">
        <v>176760.97253831799</v>
      </c>
      <c r="M598">
        <v>55331620.025652401</v>
      </c>
      <c r="N598">
        <v>0</v>
      </c>
      <c r="O598">
        <v>0</v>
      </c>
      <c r="P598">
        <v>15</v>
      </c>
      <c r="Q598">
        <v>0</v>
      </c>
      <c r="R598">
        <v>0</v>
      </c>
      <c r="S598">
        <v>1</v>
      </c>
      <c r="T598">
        <v>1</v>
      </c>
      <c r="U598">
        <v>100</v>
      </c>
      <c r="V598">
        <v>0.55000000000000004</v>
      </c>
      <c r="W598">
        <v>0.73</v>
      </c>
      <c r="X598">
        <v>0.95718748235553297</v>
      </c>
    </row>
    <row r="599" spans="1:24" x14ac:dyDescent="0.2">
      <c r="A599" t="s">
        <v>1106</v>
      </c>
      <c r="B599" t="s">
        <v>1105</v>
      </c>
      <c r="C599" t="s">
        <v>1107</v>
      </c>
      <c r="D599">
        <v>0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3</v>
      </c>
      <c r="Q599">
        <v>0</v>
      </c>
      <c r="R599">
        <v>0</v>
      </c>
      <c r="S599">
        <v>4</v>
      </c>
      <c r="T599">
        <v>1</v>
      </c>
      <c r="U599">
        <v>100</v>
      </c>
      <c r="V599">
        <v>0.55000000000000004</v>
      </c>
      <c r="W599">
        <v>0.73</v>
      </c>
      <c r="X599">
        <v>0.865604817280622</v>
      </c>
    </row>
    <row r="600" spans="1:24" x14ac:dyDescent="0.2">
      <c r="A600" t="s">
        <v>1108</v>
      </c>
      <c r="B600" t="s">
        <v>1107</v>
      </c>
      <c r="C600" t="s">
        <v>479</v>
      </c>
      <c r="D600">
        <v>1</v>
      </c>
      <c r="E600">
        <v>0</v>
      </c>
      <c r="F600">
        <v>0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1</v>
      </c>
      <c r="Q600">
        <v>0</v>
      </c>
      <c r="R600">
        <v>0</v>
      </c>
      <c r="S600">
        <v>4</v>
      </c>
      <c r="T600">
        <v>1</v>
      </c>
      <c r="U600">
        <v>100</v>
      </c>
      <c r="V600">
        <v>0.55000000000000004</v>
      </c>
      <c r="W600">
        <v>0.73</v>
      </c>
      <c r="X600">
        <v>0.865604817280622</v>
      </c>
    </row>
    <row r="601" spans="1:24" x14ac:dyDescent="0.2">
      <c r="A601" t="s">
        <v>1109</v>
      </c>
      <c r="B601" t="s">
        <v>1107</v>
      </c>
      <c r="C601" t="s">
        <v>1110</v>
      </c>
      <c r="D601">
        <v>1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1</v>
      </c>
      <c r="Q601">
        <v>0</v>
      </c>
      <c r="R601">
        <v>0</v>
      </c>
      <c r="S601">
        <v>4</v>
      </c>
      <c r="T601">
        <v>1</v>
      </c>
      <c r="U601">
        <v>100</v>
      </c>
      <c r="V601">
        <v>0.55000000000000004</v>
      </c>
      <c r="W601">
        <v>0.73</v>
      </c>
      <c r="X601">
        <v>0.865604817280622</v>
      </c>
    </row>
    <row r="602" spans="1:24" x14ac:dyDescent="0.2">
      <c r="A602" t="s">
        <v>1111</v>
      </c>
      <c r="B602" t="s">
        <v>1105</v>
      </c>
      <c r="C602" t="s">
        <v>1112</v>
      </c>
      <c r="D602">
        <v>0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5</v>
      </c>
      <c r="Q602">
        <v>0</v>
      </c>
      <c r="R602">
        <v>0</v>
      </c>
      <c r="S602">
        <v>4</v>
      </c>
      <c r="T602">
        <v>1</v>
      </c>
      <c r="U602">
        <v>100</v>
      </c>
      <c r="V602">
        <v>0.55000000000000004</v>
      </c>
      <c r="W602">
        <v>0.73</v>
      </c>
      <c r="X602">
        <v>0.865604817280622</v>
      </c>
    </row>
    <row r="603" spans="1:24" x14ac:dyDescent="0.2">
      <c r="A603" t="s">
        <v>1113</v>
      </c>
      <c r="B603" t="s">
        <v>1112</v>
      </c>
      <c r="C603" t="s">
        <v>1114</v>
      </c>
      <c r="D603">
        <v>1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1</v>
      </c>
      <c r="Q603">
        <v>0</v>
      </c>
      <c r="R603">
        <v>0</v>
      </c>
      <c r="S603">
        <v>4</v>
      </c>
      <c r="T603">
        <v>1</v>
      </c>
      <c r="U603">
        <v>100</v>
      </c>
      <c r="V603">
        <v>0.55000000000000004</v>
      </c>
      <c r="W603">
        <v>0.73</v>
      </c>
      <c r="X603">
        <v>0.865604817280622</v>
      </c>
    </row>
    <row r="604" spans="1:24" x14ac:dyDescent="0.2">
      <c r="A604" t="s">
        <v>1115</v>
      </c>
      <c r="B604" t="s">
        <v>1112</v>
      </c>
      <c r="C604" t="s">
        <v>1116</v>
      </c>
      <c r="D604">
        <v>1</v>
      </c>
      <c r="E604">
        <v>1</v>
      </c>
      <c r="F604" t="s">
        <v>368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 t="s">
        <v>1117</v>
      </c>
      <c r="O604" t="s">
        <v>475</v>
      </c>
      <c r="P604">
        <v>1</v>
      </c>
      <c r="Q604">
        <v>0</v>
      </c>
      <c r="R604">
        <v>0</v>
      </c>
      <c r="S604">
        <v>4</v>
      </c>
      <c r="T604">
        <v>1</v>
      </c>
      <c r="U604">
        <v>100</v>
      </c>
      <c r="V604">
        <v>0.55000000000000004</v>
      </c>
      <c r="W604">
        <v>0.73</v>
      </c>
      <c r="X604">
        <v>0.865604817280622</v>
      </c>
    </row>
    <row r="605" spans="1:24" x14ac:dyDescent="0.2">
      <c r="A605" t="s">
        <v>1118</v>
      </c>
      <c r="B605" t="s">
        <v>1112</v>
      </c>
      <c r="C605" t="s">
        <v>577</v>
      </c>
      <c r="D605">
        <v>1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1</v>
      </c>
      <c r="Q605">
        <v>0</v>
      </c>
      <c r="R605">
        <v>0</v>
      </c>
      <c r="S605">
        <v>4</v>
      </c>
      <c r="T605">
        <v>1</v>
      </c>
      <c r="U605">
        <v>100</v>
      </c>
      <c r="V605">
        <v>0.55000000000000004</v>
      </c>
      <c r="W605">
        <v>0.73</v>
      </c>
      <c r="X605">
        <v>0.865604817280622</v>
      </c>
    </row>
    <row r="606" spans="1:24" x14ac:dyDescent="0.2">
      <c r="A606" t="s">
        <v>1119</v>
      </c>
      <c r="B606" t="s">
        <v>1112</v>
      </c>
      <c r="C606" t="s">
        <v>491</v>
      </c>
      <c r="D606">
        <v>1</v>
      </c>
      <c r="E606">
        <v>1</v>
      </c>
      <c r="F606" t="s">
        <v>368</v>
      </c>
      <c r="G606">
        <v>0</v>
      </c>
      <c r="H606">
        <v>1</v>
      </c>
      <c r="I606" t="s">
        <v>368</v>
      </c>
      <c r="J606">
        <v>0</v>
      </c>
      <c r="K606">
        <v>0</v>
      </c>
      <c r="L606">
        <v>0</v>
      </c>
      <c r="M606">
        <v>0</v>
      </c>
      <c r="N606" t="s">
        <v>492</v>
      </c>
      <c r="O606" t="s">
        <v>493</v>
      </c>
      <c r="P606">
        <v>1</v>
      </c>
      <c r="Q606">
        <v>0</v>
      </c>
      <c r="R606">
        <v>0</v>
      </c>
      <c r="S606">
        <v>4</v>
      </c>
      <c r="T606">
        <v>1</v>
      </c>
      <c r="U606">
        <v>100</v>
      </c>
      <c r="V606">
        <v>0.55000000000000004</v>
      </c>
      <c r="W606">
        <v>0.73</v>
      </c>
      <c r="X606">
        <v>0.865604817280622</v>
      </c>
    </row>
    <row r="607" spans="1:24" x14ac:dyDescent="0.2">
      <c r="A607" t="s">
        <v>1120</v>
      </c>
      <c r="B607" t="s">
        <v>1105</v>
      </c>
      <c r="C607" t="s">
        <v>1121</v>
      </c>
      <c r="D607">
        <v>0</v>
      </c>
      <c r="E607">
        <v>0</v>
      </c>
      <c r="F607">
        <v>0</v>
      </c>
      <c r="G607">
        <v>53888332.442453898</v>
      </c>
      <c r="H607">
        <v>0</v>
      </c>
      <c r="I607">
        <v>0</v>
      </c>
      <c r="J607">
        <v>25653.0099585967</v>
      </c>
      <c r="K607">
        <v>1266526.6106602</v>
      </c>
      <c r="L607">
        <v>176760.97253831799</v>
      </c>
      <c r="M607">
        <v>55331620.025652401</v>
      </c>
      <c r="N607">
        <v>0</v>
      </c>
      <c r="O607">
        <v>0</v>
      </c>
      <c r="P607">
        <v>3</v>
      </c>
      <c r="Q607">
        <v>0</v>
      </c>
      <c r="R607">
        <v>0</v>
      </c>
      <c r="S607">
        <v>8</v>
      </c>
      <c r="T607">
        <v>1</v>
      </c>
      <c r="U607">
        <v>100</v>
      </c>
      <c r="V607">
        <v>0.55000000000000004</v>
      </c>
      <c r="W607">
        <v>0.73</v>
      </c>
      <c r="X607">
        <v>0.78982502943502697</v>
      </c>
    </row>
    <row r="608" spans="1:24" x14ac:dyDescent="0.2">
      <c r="A608" t="s">
        <v>1122</v>
      </c>
      <c r="B608" t="s">
        <v>1121</v>
      </c>
      <c r="C608" t="s">
        <v>573</v>
      </c>
      <c r="D608">
        <v>1</v>
      </c>
      <c r="E608">
        <v>0</v>
      </c>
      <c r="F608">
        <v>0</v>
      </c>
      <c r="G608">
        <v>53861366.980424702</v>
      </c>
      <c r="H608">
        <v>0</v>
      </c>
      <c r="I608">
        <v>0</v>
      </c>
      <c r="J608">
        <v>22446.383713609201</v>
      </c>
      <c r="K608">
        <v>1101035.78810875</v>
      </c>
      <c r="L608">
        <v>154841.80756995</v>
      </c>
      <c r="M608">
        <v>55117244.576103397</v>
      </c>
      <c r="N608">
        <v>0</v>
      </c>
      <c r="O608">
        <v>0</v>
      </c>
      <c r="P608">
        <v>1</v>
      </c>
      <c r="Q608">
        <v>0</v>
      </c>
      <c r="R608">
        <v>0</v>
      </c>
      <c r="S608">
        <v>8</v>
      </c>
      <c r="T608">
        <v>1</v>
      </c>
      <c r="U608">
        <v>100</v>
      </c>
      <c r="V608">
        <v>0.55000000000000004</v>
      </c>
      <c r="W608">
        <v>0.73</v>
      </c>
      <c r="X608">
        <v>0.78982502943502697</v>
      </c>
    </row>
    <row r="609" spans="1:24" x14ac:dyDescent="0.2">
      <c r="A609" t="s">
        <v>1123</v>
      </c>
      <c r="B609" t="s">
        <v>1121</v>
      </c>
      <c r="C609" t="s">
        <v>1110</v>
      </c>
      <c r="D609">
        <v>1</v>
      </c>
      <c r="E609">
        <v>0</v>
      </c>
      <c r="F609">
        <v>0</v>
      </c>
      <c r="G609">
        <v>26965.462029196198</v>
      </c>
      <c r="H609">
        <v>0</v>
      </c>
      <c r="I609">
        <v>0</v>
      </c>
      <c r="J609">
        <v>3206.6262449875098</v>
      </c>
      <c r="K609">
        <v>165490.82255145401</v>
      </c>
      <c r="L609">
        <v>21919.164968368201</v>
      </c>
      <c r="M609">
        <v>214375.449549018</v>
      </c>
      <c r="N609">
        <v>0</v>
      </c>
      <c r="O609">
        <v>0</v>
      </c>
      <c r="P609">
        <v>1</v>
      </c>
      <c r="Q609">
        <v>0</v>
      </c>
      <c r="R609">
        <v>0</v>
      </c>
      <c r="S609">
        <v>8</v>
      </c>
      <c r="T609">
        <v>1</v>
      </c>
      <c r="U609">
        <v>100</v>
      </c>
      <c r="V609">
        <v>0.55000000000000004</v>
      </c>
      <c r="W609">
        <v>0.73</v>
      </c>
      <c r="X609">
        <v>0.78982502943502697</v>
      </c>
    </row>
    <row r="610" spans="1:24" x14ac:dyDescent="0.2">
      <c r="A610" t="s">
        <v>1124</v>
      </c>
      <c r="B610" t="s">
        <v>1105</v>
      </c>
      <c r="C610" t="s">
        <v>1125</v>
      </c>
      <c r="D610">
        <v>0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3</v>
      </c>
      <c r="Q610">
        <v>0</v>
      </c>
      <c r="R610">
        <v>0</v>
      </c>
      <c r="S610">
        <v>4</v>
      </c>
      <c r="T610">
        <v>1</v>
      </c>
      <c r="U610">
        <v>100</v>
      </c>
      <c r="V610">
        <v>0.55000000000000004</v>
      </c>
      <c r="W610">
        <v>0.73</v>
      </c>
      <c r="X610">
        <v>0.865604817280622</v>
      </c>
    </row>
    <row r="611" spans="1:24" x14ac:dyDescent="0.2">
      <c r="A611" t="s">
        <v>1126</v>
      </c>
      <c r="B611" t="s">
        <v>1125</v>
      </c>
      <c r="C611" t="s">
        <v>637</v>
      </c>
      <c r="D611">
        <v>1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1</v>
      </c>
      <c r="Q611">
        <v>0</v>
      </c>
      <c r="R611">
        <v>0</v>
      </c>
      <c r="S611">
        <v>4</v>
      </c>
      <c r="T611">
        <v>1</v>
      </c>
      <c r="U611">
        <v>100</v>
      </c>
      <c r="V611">
        <v>0.55000000000000004</v>
      </c>
      <c r="W611">
        <v>0.73</v>
      </c>
      <c r="X611">
        <v>0.865604817280622</v>
      </c>
    </row>
    <row r="612" spans="1:24" x14ac:dyDescent="0.2">
      <c r="A612" t="s">
        <v>1127</v>
      </c>
      <c r="B612" t="s">
        <v>1125</v>
      </c>
      <c r="C612" t="s">
        <v>1110</v>
      </c>
      <c r="D612">
        <v>1</v>
      </c>
      <c r="E612">
        <v>0</v>
      </c>
      <c r="F612">
        <v>0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1</v>
      </c>
      <c r="Q612">
        <v>0</v>
      </c>
      <c r="R612">
        <v>0</v>
      </c>
      <c r="S612">
        <v>4</v>
      </c>
      <c r="T612">
        <v>1</v>
      </c>
      <c r="U612">
        <v>100</v>
      </c>
      <c r="V612">
        <v>0.55000000000000004</v>
      </c>
      <c r="W612">
        <v>0.73</v>
      </c>
      <c r="X612">
        <v>0.865604817280622</v>
      </c>
    </row>
    <row r="613" spans="1:24" x14ac:dyDescent="0.2">
      <c r="A613" t="s">
        <v>1128</v>
      </c>
      <c r="B613" t="s">
        <v>1129</v>
      </c>
      <c r="C613" t="s">
        <v>1129</v>
      </c>
      <c r="D613">
        <v>0</v>
      </c>
      <c r="E613">
        <v>0</v>
      </c>
      <c r="F613">
        <v>0</v>
      </c>
      <c r="G613">
        <v>5578284.1699725296</v>
      </c>
      <c r="H613">
        <v>0</v>
      </c>
      <c r="I613">
        <v>0</v>
      </c>
      <c r="J613">
        <v>55242.209144438602</v>
      </c>
      <c r="K613">
        <v>2980554.5059904899</v>
      </c>
      <c r="L613">
        <v>331892.89035833901</v>
      </c>
      <c r="M613">
        <v>8890731.5663213693</v>
      </c>
      <c r="N613">
        <v>0</v>
      </c>
      <c r="O613">
        <v>0</v>
      </c>
      <c r="P613">
        <v>29</v>
      </c>
      <c r="Q613">
        <v>0</v>
      </c>
      <c r="R613">
        <v>0</v>
      </c>
      <c r="S613">
        <v>1</v>
      </c>
      <c r="T613">
        <v>1</v>
      </c>
      <c r="U613">
        <v>100</v>
      </c>
      <c r="V613">
        <v>0.55000000000000004</v>
      </c>
      <c r="W613">
        <v>0.73</v>
      </c>
      <c r="X613">
        <v>0.95718748235553297</v>
      </c>
    </row>
    <row r="614" spans="1:24" x14ac:dyDescent="0.2">
      <c r="A614" t="s">
        <v>1130</v>
      </c>
      <c r="B614" t="s">
        <v>1129</v>
      </c>
      <c r="C614" t="s">
        <v>1131</v>
      </c>
      <c r="D614">
        <v>0</v>
      </c>
      <c r="E614">
        <v>0</v>
      </c>
      <c r="F614">
        <v>0</v>
      </c>
      <c r="G614">
        <v>5578284.1699725296</v>
      </c>
      <c r="H614">
        <v>0</v>
      </c>
      <c r="I614">
        <v>0</v>
      </c>
      <c r="J614">
        <v>55242.209144438602</v>
      </c>
      <c r="K614">
        <v>2980554.5059904899</v>
      </c>
      <c r="L614">
        <v>331892.89035833901</v>
      </c>
      <c r="M614">
        <v>8890731.5663213693</v>
      </c>
      <c r="N614">
        <v>0</v>
      </c>
      <c r="O614">
        <v>0</v>
      </c>
      <c r="P614">
        <v>7</v>
      </c>
      <c r="Q614">
        <v>0</v>
      </c>
      <c r="R614">
        <v>0</v>
      </c>
      <c r="S614">
        <v>4</v>
      </c>
      <c r="T614">
        <v>1</v>
      </c>
      <c r="U614">
        <v>100</v>
      </c>
      <c r="V614">
        <v>0.55000000000000004</v>
      </c>
      <c r="W614">
        <v>0.73</v>
      </c>
      <c r="X614">
        <v>0.865604817280622</v>
      </c>
    </row>
    <row r="615" spans="1:24" x14ac:dyDescent="0.2">
      <c r="A615" t="s">
        <v>1132</v>
      </c>
      <c r="B615" t="s">
        <v>1131</v>
      </c>
      <c r="C615" t="s">
        <v>479</v>
      </c>
      <c r="D615">
        <v>1</v>
      </c>
      <c r="E615">
        <v>0</v>
      </c>
      <c r="F615">
        <v>0</v>
      </c>
      <c r="G615">
        <v>964818.28426738398</v>
      </c>
      <c r="H615">
        <v>0</v>
      </c>
      <c r="I615">
        <v>0</v>
      </c>
      <c r="J615">
        <v>2192.3251496642501</v>
      </c>
      <c r="K615">
        <v>121796.076478345</v>
      </c>
      <c r="L615">
        <v>14397.420960060301</v>
      </c>
      <c r="M615">
        <v>1101011.78170578</v>
      </c>
      <c r="N615">
        <v>0</v>
      </c>
      <c r="O615">
        <v>0</v>
      </c>
      <c r="P615">
        <v>1</v>
      </c>
      <c r="Q615">
        <v>0</v>
      </c>
      <c r="R615">
        <v>0</v>
      </c>
      <c r="S615">
        <v>4</v>
      </c>
      <c r="T615">
        <v>1</v>
      </c>
      <c r="U615">
        <v>100</v>
      </c>
      <c r="V615">
        <v>0.55000000000000004</v>
      </c>
      <c r="W615">
        <v>0.73</v>
      </c>
      <c r="X615">
        <v>0.865604817280622</v>
      </c>
    </row>
    <row r="616" spans="1:24" x14ac:dyDescent="0.2">
      <c r="A616" t="s">
        <v>1133</v>
      </c>
      <c r="B616" t="s">
        <v>1131</v>
      </c>
      <c r="C616" t="s">
        <v>573</v>
      </c>
      <c r="D616">
        <v>1</v>
      </c>
      <c r="E616">
        <v>0</v>
      </c>
      <c r="F616">
        <v>0</v>
      </c>
      <c r="G616">
        <v>3113280.9571314701</v>
      </c>
      <c r="H616">
        <v>0</v>
      </c>
      <c r="I616">
        <v>0</v>
      </c>
      <c r="J616">
        <v>1425.0113474371201</v>
      </c>
      <c r="K616">
        <v>71101.588792278504</v>
      </c>
      <c r="L616">
        <v>8804.6317608609206</v>
      </c>
      <c r="M616">
        <v>3193187.1776846098</v>
      </c>
      <c r="N616">
        <v>0</v>
      </c>
      <c r="O616">
        <v>0</v>
      </c>
      <c r="P616">
        <v>1</v>
      </c>
      <c r="Q616">
        <v>0</v>
      </c>
      <c r="R616">
        <v>0</v>
      </c>
      <c r="S616">
        <v>4</v>
      </c>
      <c r="T616">
        <v>1</v>
      </c>
      <c r="U616">
        <v>100</v>
      </c>
      <c r="V616">
        <v>0.55000000000000004</v>
      </c>
      <c r="W616">
        <v>0.73</v>
      </c>
      <c r="X616">
        <v>0.865604817280622</v>
      </c>
    </row>
    <row r="617" spans="1:24" x14ac:dyDescent="0.2">
      <c r="A617" t="s">
        <v>1134</v>
      </c>
      <c r="B617" t="s">
        <v>1131</v>
      </c>
      <c r="C617" t="s">
        <v>1114</v>
      </c>
      <c r="D617">
        <v>1</v>
      </c>
      <c r="E617">
        <v>0</v>
      </c>
      <c r="F617">
        <v>0</v>
      </c>
      <c r="G617">
        <v>1246589.05545804</v>
      </c>
      <c r="H617">
        <v>0</v>
      </c>
      <c r="I617">
        <v>0</v>
      </c>
      <c r="J617">
        <v>51131.599488624001</v>
      </c>
      <c r="K617">
        <v>2761026.16054369</v>
      </c>
      <c r="L617">
        <v>307137.92178450502</v>
      </c>
      <c r="M617">
        <v>4314753.1377862403</v>
      </c>
      <c r="N617">
        <v>0</v>
      </c>
      <c r="O617">
        <v>0</v>
      </c>
      <c r="P617">
        <v>1</v>
      </c>
      <c r="Q617">
        <v>0</v>
      </c>
      <c r="R617">
        <v>0</v>
      </c>
      <c r="S617">
        <v>4</v>
      </c>
      <c r="T617">
        <v>1</v>
      </c>
      <c r="U617">
        <v>100</v>
      </c>
      <c r="V617">
        <v>0.55000000000000004</v>
      </c>
      <c r="W617">
        <v>0.73</v>
      </c>
      <c r="X617">
        <v>0.865604817280622</v>
      </c>
    </row>
    <row r="618" spans="1:24" x14ac:dyDescent="0.2">
      <c r="A618" t="s">
        <v>1135</v>
      </c>
      <c r="B618" t="s">
        <v>1131</v>
      </c>
      <c r="C618" t="s">
        <v>1136</v>
      </c>
      <c r="D618">
        <v>1</v>
      </c>
      <c r="E618">
        <v>1</v>
      </c>
      <c r="F618" t="s">
        <v>368</v>
      </c>
      <c r="G618">
        <v>85923.548440762796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85923.548440762796</v>
      </c>
      <c r="N618" t="s">
        <v>1117</v>
      </c>
      <c r="O618" t="s">
        <v>475</v>
      </c>
      <c r="P618">
        <v>1</v>
      </c>
      <c r="Q618">
        <v>0</v>
      </c>
      <c r="R618">
        <v>0</v>
      </c>
      <c r="S618">
        <v>4</v>
      </c>
      <c r="T618">
        <v>1</v>
      </c>
      <c r="U618">
        <v>100</v>
      </c>
      <c r="V618">
        <v>0.55000000000000004</v>
      </c>
      <c r="W618">
        <v>0.73</v>
      </c>
      <c r="X618">
        <v>0.865604817280622</v>
      </c>
    </row>
    <row r="619" spans="1:24" x14ac:dyDescent="0.2">
      <c r="A619" t="s">
        <v>1137</v>
      </c>
      <c r="B619" t="s">
        <v>1131</v>
      </c>
      <c r="C619" t="s">
        <v>577</v>
      </c>
      <c r="D619">
        <v>1</v>
      </c>
      <c r="E619">
        <v>0</v>
      </c>
      <c r="F619">
        <v>0</v>
      </c>
      <c r="G619">
        <v>68404.053536187101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68404.053536187101</v>
      </c>
      <c r="N619">
        <v>0</v>
      </c>
      <c r="O619">
        <v>0</v>
      </c>
      <c r="P619">
        <v>1</v>
      </c>
      <c r="Q619">
        <v>0</v>
      </c>
      <c r="R619">
        <v>0</v>
      </c>
      <c r="S619">
        <v>4</v>
      </c>
      <c r="T619">
        <v>1</v>
      </c>
      <c r="U619">
        <v>100</v>
      </c>
      <c r="V619">
        <v>0.55000000000000004</v>
      </c>
      <c r="W619">
        <v>0.73</v>
      </c>
      <c r="X619">
        <v>0.865604817280622</v>
      </c>
    </row>
    <row r="620" spans="1:24" x14ac:dyDescent="0.2">
      <c r="A620" t="s">
        <v>1138</v>
      </c>
      <c r="B620" t="s">
        <v>1131</v>
      </c>
      <c r="C620" t="s">
        <v>491</v>
      </c>
      <c r="D620">
        <v>1</v>
      </c>
      <c r="E620">
        <v>1</v>
      </c>
      <c r="F620" t="s">
        <v>368</v>
      </c>
      <c r="G620">
        <v>99268.271138684504</v>
      </c>
      <c r="H620">
        <v>1</v>
      </c>
      <c r="I620" t="s">
        <v>368</v>
      </c>
      <c r="J620">
        <v>493.27315871329802</v>
      </c>
      <c r="K620">
        <v>26630.680176174501</v>
      </c>
      <c r="L620">
        <v>1552.9158529126901</v>
      </c>
      <c r="M620">
        <v>127451.86716777099</v>
      </c>
      <c r="N620" t="s">
        <v>492</v>
      </c>
      <c r="O620" t="s">
        <v>493</v>
      </c>
      <c r="P620">
        <v>1</v>
      </c>
      <c r="Q620">
        <v>0</v>
      </c>
      <c r="R620">
        <v>0</v>
      </c>
      <c r="S620">
        <v>4</v>
      </c>
      <c r="T620">
        <v>1</v>
      </c>
      <c r="U620">
        <v>100</v>
      </c>
      <c r="V620">
        <v>0.55000000000000004</v>
      </c>
      <c r="W620">
        <v>0.73</v>
      </c>
      <c r="X620">
        <v>0.865604817280622</v>
      </c>
    </row>
    <row r="621" spans="1:24" x14ac:dyDescent="0.2">
      <c r="A621" t="s">
        <v>1139</v>
      </c>
      <c r="B621" t="s">
        <v>1129</v>
      </c>
      <c r="C621" t="s">
        <v>1140</v>
      </c>
      <c r="D621">
        <v>0</v>
      </c>
      <c r="E621">
        <v>0</v>
      </c>
      <c r="F621">
        <v>0</v>
      </c>
      <c r="G621">
        <v>0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0</v>
      </c>
      <c r="P621">
        <v>7</v>
      </c>
      <c r="Q621">
        <v>0</v>
      </c>
      <c r="R621">
        <v>0</v>
      </c>
      <c r="S621">
        <v>4</v>
      </c>
      <c r="T621">
        <v>1</v>
      </c>
      <c r="U621">
        <v>100</v>
      </c>
      <c r="V621">
        <v>0.55000000000000004</v>
      </c>
      <c r="W621">
        <v>0.73</v>
      </c>
      <c r="X621">
        <v>0.865604817280622</v>
      </c>
    </row>
    <row r="622" spans="1:24" x14ac:dyDescent="0.2">
      <c r="A622" t="s">
        <v>1141</v>
      </c>
      <c r="B622" t="s">
        <v>1140</v>
      </c>
      <c r="C622" t="s">
        <v>479</v>
      </c>
      <c r="D622">
        <v>1</v>
      </c>
      <c r="E622">
        <v>0</v>
      </c>
      <c r="F622">
        <v>0</v>
      </c>
      <c r="G622">
        <v>0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0</v>
      </c>
      <c r="P622">
        <v>1</v>
      </c>
      <c r="Q622">
        <v>0</v>
      </c>
      <c r="R622">
        <v>0</v>
      </c>
      <c r="S622">
        <v>4</v>
      </c>
      <c r="T622">
        <v>1</v>
      </c>
      <c r="U622">
        <v>100</v>
      </c>
      <c r="V622">
        <v>0.55000000000000004</v>
      </c>
      <c r="W622">
        <v>0.73</v>
      </c>
      <c r="X622">
        <v>0.865604817280622</v>
      </c>
    </row>
    <row r="623" spans="1:24" x14ac:dyDescent="0.2">
      <c r="A623" t="s">
        <v>1142</v>
      </c>
      <c r="B623" t="s">
        <v>1140</v>
      </c>
      <c r="C623" t="s">
        <v>637</v>
      </c>
      <c r="D623">
        <v>1</v>
      </c>
      <c r="E623">
        <v>0</v>
      </c>
      <c r="F623">
        <v>0</v>
      </c>
      <c r="G623">
        <v>0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0</v>
      </c>
      <c r="N623">
        <v>0</v>
      </c>
      <c r="O623">
        <v>0</v>
      </c>
      <c r="P623">
        <v>1</v>
      </c>
      <c r="Q623">
        <v>0</v>
      </c>
      <c r="R623">
        <v>0</v>
      </c>
      <c r="S623">
        <v>4</v>
      </c>
      <c r="T623">
        <v>1</v>
      </c>
      <c r="U623">
        <v>100</v>
      </c>
      <c r="V623">
        <v>0.55000000000000004</v>
      </c>
      <c r="W623">
        <v>0.73</v>
      </c>
      <c r="X623">
        <v>0.865604817280622</v>
      </c>
    </row>
    <row r="624" spans="1:24" x14ac:dyDescent="0.2">
      <c r="A624" t="s">
        <v>1143</v>
      </c>
      <c r="B624" t="s">
        <v>1140</v>
      </c>
      <c r="C624" t="s">
        <v>1114</v>
      </c>
      <c r="D624">
        <v>1</v>
      </c>
      <c r="E624">
        <v>0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1</v>
      </c>
      <c r="Q624">
        <v>0</v>
      </c>
      <c r="R624">
        <v>0</v>
      </c>
      <c r="S624">
        <v>4</v>
      </c>
      <c r="T624">
        <v>1</v>
      </c>
      <c r="U624">
        <v>100</v>
      </c>
      <c r="V624">
        <v>0.55000000000000004</v>
      </c>
      <c r="W624">
        <v>0.73</v>
      </c>
      <c r="X624">
        <v>0.865604817280622</v>
      </c>
    </row>
    <row r="625" spans="1:24" x14ac:dyDescent="0.2">
      <c r="A625" t="s">
        <v>1144</v>
      </c>
      <c r="B625" t="s">
        <v>1140</v>
      </c>
      <c r="C625" t="s">
        <v>1117</v>
      </c>
      <c r="D625">
        <v>1</v>
      </c>
      <c r="E625">
        <v>1</v>
      </c>
      <c r="F625" t="s">
        <v>368</v>
      </c>
      <c r="G625">
        <v>0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0</v>
      </c>
      <c r="N625" t="s">
        <v>1117</v>
      </c>
      <c r="O625" t="s">
        <v>475</v>
      </c>
      <c r="P625">
        <v>1</v>
      </c>
      <c r="Q625">
        <v>0</v>
      </c>
      <c r="R625">
        <v>0</v>
      </c>
      <c r="S625">
        <v>4</v>
      </c>
      <c r="T625">
        <v>1</v>
      </c>
      <c r="U625">
        <v>100</v>
      </c>
      <c r="V625">
        <v>0.55000000000000004</v>
      </c>
      <c r="W625">
        <v>0.73</v>
      </c>
      <c r="X625">
        <v>0.865604817280622</v>
      </c>
    </row>
    <row r="626" spans="1:24" x14ac:dyDescent="0.2">
      <c r="A626" t="s">
        <v>1145</v>
      </c>
      <c r="B626" t="s">
        <v>1140</v>
      </c>
      <c r="C626" t="s">
        <v>577</v>
      </c>
      <c r="D626">
        <v>1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1</v>
      </c>
      <c r="Q626">
        <v>0</v>
      </c>
      <c r="R626">
        <v>0</v>
      </c>
      <c r="S626">
        <v>4</v>
      </c>
      <c r="T626">
        <v>1</v>
      </c>
      <c r="U626">
        <v>100</v>
      </c>
      <c r="V626">
        <v>0.55000000000000004</v>
      </c>
      <c r="W626">
        <v>0.73</v>
      </c>
      <c r="X626">
        <v>0.865604817280622</v>
      </c>
    </row>
    <row r="627" spans="1:24" x14ac:dyDescent="0.2">
      <c r="A627" t="s">
        <v>1146</v>
      </c>
      <c r="B627" t="s">
        <v>1140</v>
      </c>
      <c r="C627" t="s">
        <v>491</v>
      </c>
      <c r="D627">
        <v>1</v>
      </c>
      <c r="E627">
        <v>1</v>
      </c>
      <c r="F627" t="s">
        <v>368</v>
      </c>
      <c r="G627">
        <v>0</v>
      </c>
      <c r="H627">
        <v>1</v>
      </c>
      <c r="I627" t="s">
        <v>368</v>
      </c>
      <c r="J627">
        <v>0</v>
      </c>
      <c r="K627">
        <v>0</v>
      </c>
      <c r="L627">
        <v>0</v>
      </c>
      <c r="M627">
        <v>0</v>
      </c>
      <c r="N627" t="s">
        <v>492</v>
      </c>
      <c r="O627" t="s">
        <v>493</v>
      </c>
      <c r="P627">
        <v>1</v>
      </c>
      <c r="Q627">
        <v>0</v>
      </c>
      <c r="R627">
        <v>0</v>
      </c>
      <c r="S627">
        <v>4</v>
      </c>
      <c r="T627">
        <v>1</v>
      </c>
      <c r="U627">
        <v>100</v>
      </c>
      <c r="V627">
        <v>0.55000000000000004</v>
      </c>
      <c r="W627">
        <v>0.73</v>
      </c>
      <c r="X627">
        <v>0.865604817280622</v>
      </c>
    </row>
    <row r="628" spans="1:24" x14ac:dyDescent="0.2">
      <c r="A628" t="s">
        <v>1147</v>
      </c>
      <c r="B628" t="s">
        <v>1129</v>
      </c>
      <c r="C628" t="s">
        <v>1148</v>
      </c>
      <c r="D628">
        <v>0</v>
      </c>
      <c r="E628">
        <v>0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8</v>
      </c>
      <c r="Q628">
        <v>0</v>
      </c>
      <c r="R628">
        <v>0</v>
      </c>
      <c r="S628">
        <v>4</v>
      </c>
      <c r="T628">
        <v>1</v>
      </c>
      <c r="U628">
        <v>100</v>
      </c>
      <c r="V628">
        <v>0.55000000000000004</v>
      </c>
      <c r="W628">
        <v>0.73</v>
      </c>
      <c r="X628">
        <v>0.865604817280622</v>
      </c>
    </row>
    <row r="629" spans="1:24" x14ac:dyDescent="0.2">
      <c r="A629" t="s">
        <v>1149</v>
      </c>
      <c r="B629" t="s">
        <v>1148</v>
      </c>
      <c r="C629" t="s">
        <v>479</v>
      </c>
      <c r="D629">
        <v>1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1</v>
      </c>
      <c r="Q629">
        <v>0</v>
      </c>
      <c r="R629">
        <v>0</v>
      </c>
      <c r="S629">
        <v>4</v>
      </c>
      <c r="T629">
        <v>1</v>
      </c>
      <c r="U629">
        <v>100</v>
      </c>
      <c r="V629">
        <v>0.55000000000000004</v>
      </c>
      <c r="W629">
        <v>0.73</v>
      </c>
      <c r="X629">
        <v>0.865604817280622</v>
      </c>
    </row>
    <row r="630" spans="1:24" x14ac:dyDescent="0.2">
      <c r="A630" t="s">
        <v>1150</v>
      </c>
      <c r="B630" t="s">
        <v>1148</v>
      </c>
      <c r="C630" t="s">
        <v>573</v>
      </c>
      <c r="D630">
        <v>1</v>
      </c>
      <c r="E630">
        <v>0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1</v>
      </c>
      <c r="Q630">
        <v>0</v>
      </c>
      <c r="R630">
        <v>0</v>
      </c>
      <c r="S630">
        <v>4</v>
      </c>
      <c r="T630">
        <v>1</v>
      </c>
      <c r="U630">
        <v>100</v>
      </c>
      <c r="V630">
        <v>0.55000000000000004</v>
      </c>
      <c r="W630">
        <v>0.73</v>
      </c>
      <c r="X630">
        <v>0.865604817280622</v>
      </c>
    </row>
    <row r="631" spans="1:24" x14ac:dyDescent="0.2">
      <c r="A631" t="s">
        <v>1151</v>
      </c>
      <c r="B631" t="s">
        <v>1148</v>
      </c>
      <c r="C631" t="s">
        <v>637</v>
      </c>
      <c r="D631">
        <v>1</v>
      </c>
      <c r="E631">
        <v>0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1</v>
      </c>
      <c r="Q631">
        <v>0</v>
      </c>
      <c r="R631">
        <v>0</v>
      </c>
      <c r="S631">
        <v>4</v>
      </c>
      <c r="T631">
        <v>1</v>
      </c>
      <c r="U631">
        <v>100</v>
      </c>
      <c r="V631">
        <v>0.55000000000000004</v>
      </c>
      <c r="W631">
        <v>0.73</v>
      </c>
      <c r="X631">
        <v>0.865604817280622</v>
      </c>
    </row>
    <row r="632" spans="1:24" x14ac:dyDescent="0.2">
      <c r="A632" t="s">
        <v>1152</v>
      </c>
      <c r="B632" t="s">
        <v>1148</v>
      </c>
      <c r="C632" t="s">
        <v>1114</v>
      </c>
      <c r="D632">
        <v>1</v>
      </c>
      <c r="E632">
        <v>0</v>
      </c>
      <c r="F632">
        <v>0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1</v>
      </c>
      <c r="Q632">
        <v>0</v>
      </c>
      <c r="R632">
        <v>0</v>
      </c>
      <c r="S632">
        <v>4</v>
      </c>
      <c r="T632">
        <v>1</v>
      </c>
      <c r="U632">
        <v>100</v>
      </c>
      <c r="V632">
        <v>0.55000000000000004</v>
      </c>
      <c r="W632">
        <v>0.73</v>
      </c>
      <c r="X632">
        <v>0.865604817280622</v>
      </c>
    </row>
    <row r="633" spans="1:24" x14ac:dyDescent="0.2">
      <c r="A633" t="s">
        <v>1153</v>
      </c>
      <c r="B633" t="s">
        <v>1148</v>
      </c>
      <c r="C633" t="s">
        <v>1154</v>
      </c>
      <c r="D633">
        <v>1</v>
      </c>
      <c r="E633">
        <v>0</v>
      </c>
      <c r="F633">
        <v>0</v>
      </c>
      <c r="G633">
        <v>0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1</v>
      </c>
      <c r="Q633">
        <v>0</v>
      </c>
      <c r="R633">
        <v>0</v>
      </c>
      <c r="S633">
        <v>4</v>
      </c>
      <c r="T633">
        <v>1</v>
      </c>
      <c r="U633">
        <v>100</v>
      </c>
      <c r="V633">
        <v>0.55000000000000004</v>
      </c>
      <c r="W633">
        <v>0.73</v>
      </c>
      <c r="X633">
        <v>0.865604817280622</v>
      </c>
    </row>
    <row r="634" spans="1:24" x14ac:dyDescent="0.2">
      <c r="A634" t="s">
        <v>1155</v>
      </c>
      <c r="B634" t="s">
        <v>1148</v>
      </c>
      <c r="C634" t="s">
        <v>577</v>
      </c>
      <c r="D634">
        <v>1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1</v>
      </c>
      <c r="Q634">
        <v>0</v>
      </c>
      <c r="R634">
        <v>0</v>
      </c>
      <c r="S634">
        <v>4</v>
      </c>
      <c r="T634">
        <v>1</v>
      </c>
      <c r="U634">
        <v>100</v>
      </c>
      <c r="V634">
        <v>0.55000000000000004</v>
      </c>
      <c r="W634">
        <v>0.73</v>
      </c>
      <c r="X634">
        <v>0.865604817280622</v>
      </c>
    </row>
    <row r="635" spans="1:24" x14ac:dyDescent="0.2">
      <c r="A635" t="s">
        <v>1156</v>
      </c>
      <c r="B635" t="s">
        <v>1148</v>
      </c>
      <c r="C635" t="s">
        <v>491</v>
      </c>
      <c r="D635">
        <v>1</v>
      </c>
      <c r="E635">
        <v>1</v>
      </c>
      <c r="F635" t="s">
        <v>368</v>
      </c>
      <c r="G635">
        <v>0</v>
      </c>
      <c r="H635">
        <v>1</v>
      </c>
      <c r="I635" t="s">
        <v>368</v>
      </c>
      <c r="J635">
        <v>0</v>
      </c>
      <c r="K635">
        <v>0</v>
      </c>
      <c r="L635">
        <v>0</v>
      </c>
      <c r="M635">
        <v>0</v>
      </c>
      <c r="N635" t="s">
        <v>492</v>
      </c>
      <c r="O635" t="s">
        <v>493</v>
      </c>
      <c r="P635">
        <v>1</v>
      </c>
      <c r="Q635">
        <v>0</v>
      </c>
      <c r="R635">
        <v>0</v>
      </c>
      <c r="S635">
        <v>4</v>
      </c>
      <c r="T635">
        <v>1</v>
      </c>
      <c r="U635">
        <v>100</v>
      </c>
      <c r="V635">
        <v>0.55000000000000004</v>
      </c>
      <c r="W635">
        <v>0.73</v>
      </c>
      <c r="X635">
        <v>0.865604817280622</v>
      </c>
    </row>
    <row r="636" spans="1:24" x14ac:dyDescent="0.2">
      <c r="A636" t="s">
        <v>1157</v>
      </c>
      <c r="B636" t="s">
        <v>1129</v>
      </c>
      <c r="C636" t="s">
        <v>1158</v>
      </c>
      <c r="D636">
        <v>0</v>
      </c>
      <c r="E636">
        <v>0</v>
      </c>
      <c r="F636">
        <v>0</v>
      </c>
      <c r="G636">
        <v>0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6</v>
      </c>
      <c r="Q636">
        <v>0</v>
      </c>
      <c r="R636">
        <v>0</v>
      </c>
      <c r="S636">
        <v>4</v>
      </c>
      <c r="T636">
        <v>1</v>
      </c>
      <c r="U636">
        <v>100</v>
      </c>
      <c r="V636">
        <v>0.55000000000000004</v>
      </c>
      <c r="W636">
        <v>0.73</v>
      </c>
      <c r="X636">
        <v>0.865604817280622</v>
      </c>
    </row>
    <row r="637" spans="1:24" x14ac:dyDescent="0.2">
      <c r="A637" t="s">
        <v>1159</v>
      </c>
      <c r="B637" t="s">
        <v>1158</v>
      </c>
      <c r="C637" t="s">
        <v>1160</v>
      </c>
      <c r="D637">
        <v>0</v>
      </c>
      <c r="E637">
        <v>13400</v>
      </c>
      <c r="F637" t="s">
        <v>1161</v>
      </c>
      <c r="G637">
        <v>0</v>
      </c>
      <c r="H637">
        <v>1</v>
      </c>
      <c r="I637" t="s">
        <v>368</v>
      </c>
      <c r="J637">
        <v>0</v>
      </c>
      <c r="K637">
        <v>0</v>
      </c>
      <c r="L637">
        <v>0</v>
      </c>
      <c r="M637">
        <v>0</v>
      </c>
      <c r="N637" t="s">
        <v>474</v>
      </c>
      <c r="O637" t="s">
        <v>475</v>
      </c>
      <c r="P637">
        <v>1</v>
      </c>
      <c r="Q637">
        <v>0</v>
      </c>
      <c r="R637">
        <v>0</v>
      </c>
      <c r="S637">
        <v>4</v>
      </c>
      <c r="T637">
        <v>1</v>
      </c>
      <c r="U637">
        <v>100</v>
      </c>
      <c r="V637">
        <v>0.55000000000000004</v>
      </c>
      <c r="W637">
        <v>0.73</v>
      </c>
      <c r="X637">
        <v>0.865604817280622</v>
      </c>
    </row>
    <row r="638" spans="1:24" x14ac:dyDescent="0.2">
      <c r="A638" t="s">
        <v>1162</v>
      </c>
      <c r="B638" t="s">
        <v>1158</v>
      </c>
      <c r="C638" t="s">
        <v>1117</v>
      </c>
      <c r="D638">
        <v>1</v>
      </c>
      <c r="E638">
        <v>1</v>
      </c>
      <c r="F638" t="s">
        <v>368</v>
      </c>
      <c r="G638">
        <v>0</v>
      </c>
      <c r="H638">
        <v>0</v>
      </c>
      <c r="I638">
        <v>0</v>
      </c>
      <c r="J638">
        <v>0</v>
      </c>
      <c r="K638">
        <v>0</v>
      </c>
      <c r="L638">
        <v>0</v>
      </c>
      <c r="M638">
        <v>0</v>
      </c>
      <c r="N638" t="s">
        <v>1117</v>
      </c>
      <c r="O638" t="s">
        <v>475</v>
      </c>
      <c r="P638">
        <v>1</v>
      </c>
      <c r="Q638">
        <v>0</v>
      </c>
      <c r="R638">
        <v>0</v>
      </c>
      <c r="S638">
        <v>4</v>
      </c>
      <c r="T638">
        <v>1</v>
      </c>
      <c r="U638">
        <v>100</v>
      </c>
      <c r="V638">
        <v>0.55000000000000004</v>
      </c>
      <c r="W638">
        <v>0.73</v>
      </c>
      <c r="X638">
        <v>0.865604817280622</v>
      </c>
    </row>
    <row r="639" spans="1:24" x14ac:dyDescent="0.2">
      <c r="A639" t="s">
        <v>1163</v>
      </c>
      <c r="B639" t="s">
        <v>1158</v>
      </c>
      <c r="C639" t="s">
        <v>577</v>
      </c>
      <c r="D639">
        <v>1</v>
      </c>
      <c r="E639">
        <v>0</v>
      </c>
      <c r="F639">
        <v>0</v>
      </c>
      <c r="G639">
        <v>0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1</v>
      </c>
      <c r="Q639">
        <v>0</v>
      </c>
      <c r="R639">
        <v>0</v>
      </c>
      <c r="S639">
        <v>4</v>
      </c>
      <c r="T639">
        <v>1</v>
      </c>
      <c r="U639">
        <v>100</v>
      </c>
      <c r="V639">
        <v>0.55000000000000004</v>
      </c>
      <c r="W639">
        <v>0.73</v>
      </c>
      <c r="X639">
        <v>0.865604817280622</v>
      </c>
    </row>
    <row r="640" spans="1:24" x14ac:dyDescent="0.2">
      <c r="A640" t="s">
        <v>1164</v>
      </c>
      <c r="B640" t="s">
        <v>1158</v>
      </c>
      <c r="C640" t="s">
        <v>491</v>
      </c>
      <c r="D640">
        <v>1</v>
      </c>
      <c r="E640">
        <v>1</v>
      </c>
      <c r="F640" t="s">
        <v>368</v>
      </c>
      <c r="G640">
        <v>0</v>
      </c>
      <c r="H640">
        <v>1</v>
      </c>
      <c r="I640" t="s">
        <v>368</v>
      </c>
      <c r="J640">
        <v>0</v>
      </c>
      <c r="K640">
        <v>0</v>
      </c>
      <c r="L640">
        <v>0</v>
      </c>
      <c r="M640">
        <v>0</v>
      </c>
      <c r="N640" t="s">
        <v>492</v>
      </c>
      <c r="O640" t="s">
        <v>493</v>
      </c>
      <c r="P640">
        <v>1</v>
      </c>
      <c r="Q640">
        <v>0</v>
      </c>
      <c r="R640">
        <v>0</v>
      </c>
      <c r="S640">
        <v>4</v>
      </c>
      <c r="T640">
        <v>1</v>
      </c>
      <c r="U640">
        <v>100</v>
      </c>
      <c r="V640">
        <v>0.55000000000000004</v>
      </c>
      <c r="W640">
        <v>0.73</v>
      </c>
      <c r="X640">
        <v>0.865604817280622</v>
      </c>
    </row>
    <row r="641" spans="1:24" x14ac:dyDescent="0.2">
      <c r="A641" t="s">
        <v>1165</v>
      </c>
      <c r="B641" t="s">
        <v>1158</v>
      </c>
      <c r="C641" t="s">
        <v>1110</v>
      </c>
      <c r="D641">
        <v>1</v>
      </c>
      <c r="E641">
        <v>0</v>
      </c>
      <c r="F641">
        <v>0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1</v>
      </c>
      <c r="Q641">
        <v>0</v>
      </c>
      <c r="R641">
        <v>0</v>
      </c>
      <c r="S641">
        <v>4</v>
      </c>
      <c r="T641">
        <v>1</v>
      </c>
      <c r="U641">
        <v>100</v>
      </c>
      <c r="V641">
        <v>0.55000000000000004</v>
      </c>
      <c r="W641">
        <v>0.73</v>
      </c>
      <c r="X641">
        <v>0.865604817280622</v>
      </c>
    </row>
    <row r="642" spans="1:24" x14ac:dyDescent="0.2">
      <c r="A642" t="s">
        <v>1166</v>
      </c>
      <c r="B642" t="s">
        <v>1167</v>
      </c>
      <c r="C642" t="s">
        <v>1167</v>
      </c>
      <c r="D642">
        <v>0</v>
      </c>
      <c r="E642">
        <v>0</v>
      </c>
      <c r="F642">
        <v>0</v>
      </c>
      <c r="G642">
        <v>9490667.9328229595</v>
      </c>
      <c r="H642">
        <v>0</v>
      </c>
      <c r="I642">
        <v>0</v>
      </c>
      <c r="J642">
        <v>18758.2663204442</v>
      </c>
      <c r="K642">
        <v>1000634.42838218</v>
      </c>
      <c r="L642">
        <v>130902.98625194401</v>
      </c>
      <c r="M642">
        <v>10622205.347456999</v>
      </c>
      <c r="N642">
        <v>0</v>
      </c>
      <c r="O642">
        <v>0</v>
      </c>
      <c r="P642">
        <v>15</v>
      </c>
      <c r="Q642">
        <v>0</v>
      </c>
      <c r="R642">
        <v>0</v>
      </c>
      <c r="S642">
        <v>1</v>
      </c>
      <c r="T642">
        <v>1</v>
      </c>
      <c r="U642">
        <v>100</v>
      </c>
      <c r="V642">
        <v>0.55000000000000004</v>
      </c>
      <c r="W642">
        <v>0.73</v>
      </c>
      <c r="X642">
        <v>0.95718748235553297</v>
      </c>
    </row>
    <row r="643" spans="1:24" x14ac:dyDescent="0.2">
      <c r="A643" t="s">
        <v>1168</v>
      </c>
      <c r="B643" t="s">
        <v>1167</v>
      </c>
      <c r="C643" t="s">
        <v>1169</v>
      </c>
      <c r="D643">
        <v>0</v>
      </c>
      <c r="E643">
        <v>0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9</v>
      </c>
      <c r="Q643">
        <v>0</v>
      </c>
      <c r="R643">
        <v>0</v>
      </c>
      <c r="S643">
        <v>4</v>
      </c>
      <c r="T643">
        <v>1</v>
      </c>
      <c r="U643">
        <v>100</v>
      </c>
      <c r="V643">
        <v>0.55000000000000004</v>
      </c>
      <c r="W643">
        <v>0.73</v>
      </c>
      <c r="X643">
        <v>0.865604817280622</v>
      </c>
    </row>
    <row r="644" spans="1:24" x14ac:dyDescent="0.2">
      <c r="A644" t="s">
        <v>1170</v>
      </c>
      <c r="B644" t="s">
        <v>1169</v>
      </c>
      <c r="C644" t="s">
        <v>1171</v>
      </c>
      <c r="D644">
        <v>1</v>
      </c>
      <c r="E644">
        <v>0</v>
      </c>
      <c r="F644">
        <v>0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1</v>
      </c>
      <c r="Q644">
        <v>0</v>
      </c>
      <c r="R644">
        <v>0</v>
      </c>
      <c r="S644">
        <v>4</v>
      </c>
      <c r="T644">
        <v>1</v>
      </c>
      <c r="U644">
        <v>100</v>
      </c>
      <c r="V644">
        <v>0.55000000000000004</v>
      </c>
      <c r="W644">
        <v>0.73</v>
      </c>
      <c r="X644">
        <v>0.865604817280622</v>
      </c>
    </row>
    <row r="645" spans="1:24" x14ac:dyDescent="0.2">
      <c r="A645" t="s">
        <v>1172</v>
      </c>
      <c r="B645" t="s">
        <v>1169</v>
      </c>
      <c r="C645" t="s">
        <v>1173</v>
      </c>
      <c r="D645">
        <v>1</v>
      </c>
      <c r="E645">
        <v>0</v>
      </c>
      <c r="F645">
        <v>0</v>
      </c>
      <c r="G645">
        <v>0</v>
      </c>
      <c r="H645">
        <v>0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0</v>
      </c>
      <c r="O645">
        <v>0</v>
      </c>
      <c r="P645">
        <v>1</v>
      </c>
      <c r="Q645">
        <v>0</v>
      </c>
      <c r="R645">
        <v>0</v>
      </c>
      <c r="S645">
        <v>4</v>
      </c>
      <c r="T645">
        <v>1</v>
      </c>
      <c r="U645">
        <v>100</v>
      </c>
      <c r="V645">
        <v>0.55000000000000004</v>
      </c>
      <c r="W645">
        <v>0.73</v>
      </c>
      <c r="X645">
        <v>0.865604817280622</v>
      </c>
    </row>
    <row r="646" spans="1:24" x14ac:dyDescent="0.2">
      <c r="A646" t="s">
        <v>1174</v>
      </c>
      <c r="B646" t="s">
        <v>1169</v>
      </c>
      <c r="C646" t="s">
        <v>1175</v>
      </c>
      <c r="D646">
        <v>1</v>
      </c>
      <c r="E646">
        <v>0</v>
      </c>
      <c r="F646">
        <v>0</v>
      </c>
      <c r="G646">
        <v>0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0</v>
      </c>
      <c r="P646">
        <v>1</v>
      </c>
      <c r="Q646">
        <v>0</v>
      </c>
      <c r="R646">
        <v>0</v>
      </c>
      <c r="S646">
        <v>4</v>
      </c>
      <c r="T646">
        <v>1</v>
      </c>
      <c r="U646">
        <v>100</v>
      </c>
      <c r="V646">
        <v>0.55000000000000004</v>
      </c>
      <c r="W646">
        <v>0.73</v>
      </c>
      <c r="X646">
        <v>0.865604817280622</v>
      </c>
    </row>
    <row r="647" spans="1:24" x14ac:dyDescent="0.2">
      <c r="A647" t="s">
        <v>1176</v>
      </c>
      <c r="B647" t="s">
        <v>1169</v>
      </c>
      <c r="C647" t="s">
        <v>1177</v>
      </c>
      <c r="D647">
        <v>1</v>
      </c>
      <c r="E647">
        <v>0</v>
      </c>
      <c r="F647">
        <v>0</v>
      </c>
      <c r="G647">
        <v>0</v>
      </c>
      <c r="H647">
        <v>0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0</v>
      </c>
      <c r="O647">
        <v>0</v>
      </c>
      <c r="P647">
        <v>1</v>
      </c>
      <c r="Q647">
        <v>0</v>
      </c>
      <c r="R647">
        <v>0</v>
      </c>
      <c r="S647">
        <v>4</v>
      </c>
      <c r="T647">
        <v>1</v>
      </c>
      <c r="U647">
        <v>100</v>
      </c>
      <c r="V647">
        <v>0.55000000000000004</v>
      </c>
      <c r="W647">
        <v>0.73</v>
      </c>
      <c r="X647">
        <v>0.865604817280622</v>
      </c>
    </row>
    <row r="648" spans="1:24" x14ac:dyDescent="0.2">
      <c r="A648" t="s">
        <v>1178</v>
      </c>
      <c r="B648" t="s">
        <v>1169</v>
      </c>
      <c r="C648" t="s">
        <v>1179</v>
      </c>
      <c r="D648">
        <v>1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1</v>
      </c>
      <c r="Q648">
        <v>0</v>
      </c>
      <c r="R648">
        <v>0</v>
      </c>
      <c r="S648">
        <v>4</v>
      </c>
      <c r="T648">
        <v>1</v>
      </c>
      <c r="U648">
        <v>100</v>
      </c>
      <c r="V648">
        <v>0.55000000000000004</v>
      </c>
      <c r="W648">
        <v>0.73</v>
      </c>
      <c r="X648">
        <v>0.865604817280622</v>
      </c>
    </row>
    <row r="649" spans="1:24" x14ac:dyDescent="0.2">
      <c r="A649" t="s">
        <v>1180</v>
      </c>
      <c r="B649" t="s">
        <v>1169</v>
      </c>
      <c r="C649" t="s">
        <v>1181</v>
      </c>
      <c r="D649">
        <v>1</v>
      </c>
      <c r="E649">
        <v>0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1</v>
      </c>
      <c r="Q649">
        <v>0</v>
      </c>
      <c r="R649">
        <v>0</v>
      </c>
      <c r="S649">
        <v>4</v>
      </c>
      <c r="T649">
        <v>1</v>
      </c>
      <c r="U649">
        <v>100</v>
      </c>
      <c r="V649">
        <v>0.55000000000000004</v>
      </c>
      <c r="W649">
        <v>0.73</v>
      </c>
      <c r="X649">
        <v>0.865604817280622</v>
      </c>
    </row>
    <row r="650" spans="1:24" x14ac:dyDescent="0.2">
      <c r="A650" t="s">
        <v>1182</v>
      </c>
      <c r="B650" t="s">
        <v>1169</v>
      </c>
      <c r="C650" t="s">
        <v>1183</v>
      </c>
      <c r="D650">
        <v>1</v>
      </c>
      <c r="E650">
        <v>0</v>
      </c>
      <c r="F650">
        <v>0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1</v>
      </c>
      <c r="Q650">
        <v>0</v>
      </c>
      <c r="R650">
        <v>0</v>
      </c>
      <c r="S650">
        <v>4</v>
      </c>
      <c r="T650">
        <v>1</v>
      </c>
      <c r="U650">
        <v>100</v>
      </c>
      <c r="V650">
        <v>0.55000000000000004</v>
      </c>
      <c r="W650">
        <v>0.73</v>
      </c>
      <c r="X650">
        <v>0.865604817280622</v>
      </c>
    </row>
    <row r="651" spans="1:24" x14ac:dyDescent="0.2">
      <c r="A651" t="s">
        <v>1184</v>
      </c>
      <c r="B651" t="s">
        <v>1169</v>
      </c>
      <c r="C651" t="s">
        <v>491</v>
      </c>
      <c r="D651">
        <v>1</v>
      </c>
      <c r="E651">
        <v>1</v>
      </c>
      <c r="F651" t="s">
        <v>368</v>
      </c>
      <c r="G651">
        <v>0</v>
      </c>
      <c r="H651">
        <v>1</v>
      </c>
      <c r="I651" t="s">
        <v>368</v>
      </c>
      <c r="J651">
        <v>0</v>
      </c>
      <c r="K651">
        <v>0</v>
      </c>
      <c r="L651">
        <v>0</v>
      </c>
      <c r="M651">
        <v>0</v>
      </c>
      <c r="N651" t="s">
        <v>492</v>
      </c>
      <c r="O651" t="s">
        <v>493</v>
      </c>
      <c r="P651">
        <v>1</v>
      </c>
      <c r="Q651">
        <v>0</v>
      </c>
      <c r="R651">
        <v>0</v>
      </c>
      <c r="S651">
        <v>4</v>
      </c>
      <c r="T651">
        <v>1</v>
      </c>
      <c r="U651">
        <v>100</v>
      </c>
      <c r="V651">
        <v>0.55000000000000004</v>
      </c>
      <c r="W651">
        <v>0.73</v>
      </c>
      <c r="X651">
        <v>0.865604817280622</v>
      </c>
    </row>
    <row r="652" spans="1:24" x14ac:dyDescent="0.2">
      <c r="A652" t="s">
        <v>1185</v>
      </c>
      <c r="B652" t="s">
        <v>1167</v>
      </c>
      <c r="C652" t="s">
        <v>1186</v>
      </c>
      <c r="D652">
        <v>0</v>
      </c>
      <c r="E652">
        <v>0</v>
      </c>
      <c r="F652">
        <v>0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2</v>
      </c>
      <c r="Q652">
        <v>0</v>
      </c>
      <c r="R652">
        <v>0</v>
      </c>
      <c r="S652">
        <v>4</v>
      </c>
      <c r="T652">
        <v>1</v>
      </c>
      <c r="U652">
        <v>100</v>
      </c>
      <c r="V652">
        <v>0.55000000000000004</v>
      </c>
      <c r="W652">
        <v>0.73</v>
      </c>
      <c r="X652">
        <v>0.865604817280622</v>
      </c>
    </row>
    <row r="653" spans="1:24" x14ac:dyDescent="0.2">
      <c r="A653" t="s">
        <v>1187</v>
      </c>
      <c r="B653" t="s">
        <v>1186</v>
      </c>
      <c r="C653" t="s">
        <v>1188</v>
      </c>
      <c r="D653">
        <v>1</v>
      </c>
      <c r="E653">
        <v>0</v>
      </c>
      <c r="F653">
        <v>0</v>
      </c>
      <c r="G653">
        <v>0</v>
      </c>
      <c r="H653">
        <v>0</v>
      </c>
      <c r="I653">
        <v>0</v>
      </c>
      <c r="J653">
        <v>0</v>
      </c>
      <c r="K653">
        <v>0</v>
      </c>
      <c r="L653">
        <v>0</v>
      </c>
      <c r="M653">
        <v>0</v>
      </c>
      <c r="N653">
        <v>0</v>
      </c>
      <c r="O653">
        <v>0</v>
      </c>
      <c r="P653">
        <v>1</v>
      </c>
      <c r="Q653">
        <v>0</v>
      </c>
      <c r="R653">
        <v>0</v>
      </c>
      <c r="S653">
        <v>4</v>
      </c>
      <c r="T653">
        <v>1</v>
      </c>
      <c r="U653">
        <v>100</v>
      </c>
      <c r="V653">
        <v>0.55000000000000004</v>
      </c>
      <c r="W653">
        <v>0.73</v>
      </c>
      <c r="X653">
        <v>0.865604817280622</v>
      </c>
    </row>
    <row r="654" spans="1:24" x14ac:dyDescent="0.2">
      <c r="A654" t="s">
        <v>1189</v>
      </c>
      <c r="B654" t="s">
        <v>1167</v>
      </c>
      <c r="C654" t="s">
        <v>1190</v>
      </c>
      <c r="D654">
        <v>0</v>
      </c>
      <c r="E654">
        <v>0</v>
      </c>
      <c r="F654">
        <v>0</v>
      </c>
      <c r="G654">
        <v>9490667.9328229595</v>
      </c>
      <c r="H654">
        <v>0</v>
      </c>
      <c r="I654">
        <v>0</v>
      </c>
      <c r="J654">
        <v>18758.2663204442</v>
      </c>
      <c r="K654">
        <v>1000634.42838218</v>
      </c>
      <c r="L654">
        <v>130902.98625194401</v>
      </c>
      <c r="M654">
        <v>10622205.347456999</v>
      </c>
      <c r="N654">
        <v>0</v>
      </c>
      <c r="O654">
        <v>0</v>
      </c>
      <c r="P654">
        <v>3</v>
      </c>
      <c r="Q654">
        <v>0</v>
      </c>
      <c r="R654">
        <v>0</v>
      </c>
      <c r="S654">
        <v>1</v>
      </c>
      <c r="T654">
        <v>1</v>
      </c>
      <c r="U654">
        <v>100</v>
      </c>
      <c r="V654">
        <v>0.55000000000000004</v>
      </c>
      <c r="W654">
        <v>0.73</v>
      </c>
      <c r="X654">
        <v>0.95718748235553297</v>
      </c>
    </row>
    <row r="655" spans="1:24" x14ac:dyDescent="0.2">
      <c r="A655" t="s">
        <v>1191</v>
      </c>
      <c r="B655" t="s">
        <v>1190</v>
      </c>
      <c r="C655" t="s">
        <v>1192</v>
      </c>
      <c r="D655">
        <v>1</v>
      </c>
      <c r="E655">
        <v>0</v>
      </c>
      <c r="F655">
        <v>0</v>
      </c>
      <c r="G655">
        <v>227574.712844842</v>
      </c>
      <c r="H655">
        <v>0</v>
      </c>
      <c r="I655">
        <v>0</v>
      </c>
      <c r="J655">
        <v>692.73470974705504</v>
      </c>
      <c r="K655">
        <v>35694.925770900903</v>
      </c>
      <c r="L655">
        <v>2614.5167929500999</v>
      </c>
      <c r="M655">
        <v>265884.15540869301</v>
      </c>
      <c r="N655">
        <v>0</v>
      </c>
      <c r="O655">
        <v>0</v>
      </c>
      <c r="P655">
        <v>1</v>
      </c>
      <c r="Q655">
        <v>0</v>
      </c>
      <c r="R655">
        <v>0</v>
      </c>
      <c r="S655">
        <v>1</v>
      </c>
      <c r="T655">
        <v>1</v>
      </c>
      <c r="U655">
        <v>100</v>
      </c>
      <c r="V655">
        <v>0.55000000000000004</v>
      </c>
      <c r="W655">
        <v>0.73</v>
      </c>
      <c r="X655">
        <v>0.95718748235553297</v>
      </c>
    </row>
    <row r="656" spans="1:24" x14ac:dyDescent="0.2">
      <c r="A656" t="s">
        <v>1193</v>
      </c>
      <c r="B656" t="s">
        <v>1190</v>
      </c>
      <c r="C656" t="s">
        <v>1194</v>
      </c>
      <c r="D656">
        <v>1</v>
      </c>
      <c r="E656">
        <v>0</v>
      </c>
      <c r="F656">
        <v>0</v>
      </c>
      <c r="G656">
        <v>9263093.2199781109</v>
      </c>
      <c r="H656">
        <v>0</v>
      </c>
      <c r="I656">
        <v>0</v>
      </c>
      <c r="J656">
        <v>18065.5316106971</v>
      </c>
      <c r="K656">
        <v>964939.50261128601</v>
      </c>
      <c r="L656">
        <v>128288.469458994</v>
      </c>
      <c r="M656">
        <v>10356321.192048401</v>
      </c>
      <c r="N656">
        <v>0</v>
      </c>
      <c r="O656">
        <v>0</v>
      </c>
      <c r="P656">
        <v>1</v>
      </c>
      <c r="Q656">
        <v>0</v>
      </c>
      <c r="R656">
        <v>0</v>
      </c>
      <c r="S656">
        <v>1</v>
      </c>
      <c r="T656">
        <v>1</v>
      </c>
      <c r="U656">
        <v>100</v>
      </c>
      <c r="V656">
        <v>0.55000000000000004</v>
      </c>
      <c r="W656">
        <v>0.73</v>
      </c>
      <c r="X656">
        <v>0.95718748235553297</v>
      </c>
    </row>
    <row r="657" spans="1:24" x14ac:dyDescent="0.2">
      <c r="A657" t="s">
        <v>1195</v>
      </c>
      <c r="B657" t="s">
        <v>1196</v>
      </c>
      <c r="C657" t="s">
        <v>1196</v>
      </c>
      <c r="D657">
        <v>0</v>
      </c>
      <c r="E657">
        <v>0</v>
      </c>
      <c r="F657">
        <v>0</v>
      </c>
      <c r="G657">
        <v>0</v>
      </c>
      <c r="H657">
        <v>0</v>
      </c>
      <c r="I657">
        <v>0</v>
      </c>
      <c r="J657">
        <v>0</v>
      </c>
      <c r="K657">
        <v>0</v>
      </c>
      <c r="L657">
        <v>0</v>
      </c>
      <c r="M657">
        <v>0</v>
      </c>
      <c r="N657">
        <v>0</v>
      </c>
      <c r="O657">
        <v>0</v>
      </c>
      <c r="P657">
        <v>18</v>
      </c>
      <c r="Q657">
        <v>0</v>
      </c>
      <c r="R657">
        <v>0</v>
      </c>
      <c r="S657">
        <v>1</v>
      </c>
      <c r="T657">
        <v>1</v>
      </c>
      <c r="U657">
        <v>100</v>
      </c>
      <c r="V657">
        <v>0.55000000000000004</v>
      </c>
      <c r="W657">
        <v>0.73</v>
      </c>
      <c r="X657">
        <v>0.95718748235553297</v>
      </c>
    </row>
    <row r="658" spans="1:24" x14ac:dyDescent="0.2">
      <c r="A658" t="s">
        <v>1197</v>
      </c>
      <c r="B658" t="s">
        <v>1196</v>
      </c>
      <c r="C658" t="s">
        <v>1198</v>
      </c>
      <c r="D658">
        <v>0</v>
      </c>
      <c r="E658">
        <v>0</v>
      </c>
      <c r="F658">
        <v>0</v>
      </c>
      <c r="G658">
        <v>0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10</v>
      </c>
      <c r="Q658">
        <v>0</v>
      </c>
      <c r="R658">
        <v>0</v>
      </c>
      <c r="S658">
        <v>1</v>
      </c>
      <c r="T658">
        <v>1</v>
      </c>
      <c r="U658">
        <v>100</v>
      </c>
      <c r="V658">
        <v>0.55000000000000004</v>
      </c>
      <c r="W658">
        <v>0.73</v>
      </c>
      <c r="X658">
        <v>0.95718748235553297</v>
      </c>
    </row>
    <row r="659" spans="1:24" x14ac:dyDescent="0.2">
      <c r="A659" t="s">
        <v>1199</v>
      </c>
      <c r="B659" t="s">
        <v>1198</v>
      </c>
      <c r="C659" t="s">
        <v>1200</v>
      </c>
      <c r="D659">
        <v>0</v>
      </c>
      <c r="E659">
        <v>0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5</v>
      </c>
      <c r="Q659">
        <v>0</v>
      </c>
      <c r="R659">
        <v>0</v>
      </c>
      <c r="S659">
        <v>1</v>
      </c>
      <c r="T659">
        <v>1</v>
      </c>
      <c r="U659">
        <v>100</v>
      </c>
      <c r="V659">
        <v>0.55000000000000004</v>
      </c>
      <c r="W659">
        <v>0.73</v>
      </c>
      <c r="X659">
        <v>0.95718748235553297</v>
      </c>
    </row>
    <row r="660" spans="1:24" x14ac:dyDescent="0.2">
      <c r="A660" t="s">
        <v>1201</v>
      </c>
      <c r="B660" t="s">
        <v>1200</v>
      </c>
      <c r="C660" t="s">
        <v>1202</v>
      </c>
      <c r="D660">
        <v>1</v>
      </c>
      <c r="E660">
        <v>1</v>
      </c>
      <c r="F660" t="s">
        <v>401</v>
      </c>
      <c r="G660">
        <v>0</v>
      </c>
      <c r="H660">
        <v>1</v>
      </c>
      <c r="I660" t="s">
        <v>368</v>
      </c>
      <c r="J660">
        <v>0</v>
      </c>
      <c r="K660">
        <v>0</v>
      </c>
      <c r="L660">
        <v>0</v>
      </c>
      <c r="M660">
        <v>0</v>
      </c>
      <c r="N660" t="s">
        <v>1200</v>
      </c>
      <c r="O660" t="s">
        <v>498</v>
      </c>
      <c r="P660">
        <v>1</v>
      </c>
      <c r="Q660">
        <v>0</v>
      </c>
      <c r="R660">
        <v>0</v>
      </c>
      <c r="S660">
        <v>1</v>
      </c>
      <c r="T660">
        <v>1</v>
      </c>
      <c r="U660">
        <v>100</v>
      </c>
      <c r="V660">
        <v>0.55000000000000004</v>
      </c>
      <c r="W660">
        <v>0.73</v>
      </c>
      <c r="X660">
        <v>0.95718748235553297</v>
      </c>
    </row>
    <row r="661" spans="1:24" x14ac:dyDescent="0.2">
      <c r="A661" t="s">
        <v>1203</v>
      </c>
      <c r="B661" t="s">
        <v>1200</v>
      </c>
      <c r="C661" t="s">
        <v>1204</v>
      </c>
      <c r="D661">
        <v>1</v>
      </c>
      <c r="E661">
        <v>1</v>
      </c>
      <c r="F661" t="s">
        <v>368</v>
      </c>
      <c r="G661">
        <v>0</v>
      </c>
      <c r="H661">
        <v>1</v>
      </c>
      <c r="I661" t="s">
        <v>368</v>
      </c>
      <c r="J661">
        <v>0</v>
      </c>
      <c r="K661">
        <v>0</v>
      </c>
      <c r="L661">
        <v>0</v>
      </c>
      <c r="M661">
        <v>0</v>
      </c>
      <c r="N661" t="s">
        <v>1200</v>
      </c>
      <c r="O661" t="s">
        <v>498</v>
      </c>
      <c r="P661">
        <v>1</v>
      </c>
      <c r="Q661">
        <v>0</v>
      </c>
      <c r="R661">
        <v>0</v>
      </c>
      <c r="S661">
        <v>1</v>
      </c>
      <c r="T661">
        <v>1</v>
      </c>
      <c r="U661">
        <v>100</v>
      </c>
      <c r="V661">
        <v>0.55000000000000004</v>
      </c>
      <c r="W661">
        <v>0.73</v>
      </c>
      <c r="X661">
        <v>0.95718748235553297</v>
      </c>
    </row>
    <row r="662" spans="1:24" x14ac:dyDescent="0.2">
      <c r="A662" t="s">
        <v>1205</v>
      </c>
      <c r="B662" t="s">
        <v>1200</v>
      </c>
      <c r="C662" t="s">
        <v>1206</v>
      </c>
      <c r="D662">
        <v>1</v>
      </c>
      <c r="E662">
        <v>1</v>
      </c>
      <c r="F662" t="s">
        <v>368</v>
      </c>
      <c r="G662">
        <v>0</v>
      </c>
      <c r="H662">
        <v>1</v>
      </c>
      <c r="I662" t="s">
        <v>368</v>
      </c>
      <c r="J662">
        <v>0</v>
      </c>
      <c r="K662">
        <v>0</v>
      </c>
      <c r="L662">
        <v>0</v>
      </c>
      <c r="M662">
        <v>0</v>
      </c>
      <c r="N662" t="s">
        <v>449</v>
      </c>
      <c r="O662" t="s">
        <v>498</v>
      </c>
      <c r="P662">
        <v>1</v>
      </c>
      <c r="Q662">
        <v>0</v>
      </c>
      <c r="R662">
        <v>0</v>
      </c>
      <c r="S662">
        <v>1</v>
      </c>
      <c r="T662">
        <v>1</v>
      </c>
      <c r="U662">
        <v>100</v>
      </c>
      <c r="V662">
        <v>0.55000000000000004</v>
      </c>
      <c r="W662">
        <v>0.73</v>
      </c>
      <c r="X662">
        <v>0.95718748235553297</v>
      </c>
    </row>
    <row r="663" spans="1:24" x14ac:dyDescent="0.2">
      <c r="A663" t="s">
        <v>1207</v>
      </c>
      <c r="B663" t="s">
        <v>1200</v>
      </c>
      <c r="C663" t="s">
        <v>1208</v>
      </c>
      <c r="D663">
        <v>1</v>
      </c>
      <c r="E663">
        <v>1</v>
      </c>
      <c r="F663" t="s">
        <v>401</v>
      </c>
      <c r="G663">
        <v>0</v>
      </c>
      <c r="H663">
        <v>1</v>
      </c>
      <c r="I663" t="s">
        <v>368</v>
      </c>
      <c r="J663">
        <v>0</v>
      </c>
      <c r="K663">
        <v>0</v>
      </c>
      <c r="L663">
        <v>0</v>
      </c>
      <c r="M663">
        <v>0</v>
      </c>
      <c r="N663" t="s">
        <v>1200</v>
      </c>
      <c r="O663" t="s">
        <v>498</v>
      </c>
      <c r="P663">
        <v>1</v>
      </c>
      <c r="Q663">
        <v>0</v>
      </c>
      <c r="R663">
        <v>0</v>
      </c>
      <c r="S663">
        <v>1</v>
      </c>
      <c r="T663">
        <v>1</v>
      </c>
      <c r="U663">
        <v>100</v>
      </c>
      <c r="V663">
        <v>0.55000000000000004</v>
      </c>
      <c r="W663">
        <v>0.73</v>
      </c>
      <c r="X663">
        <v>0.95718748235553297</v>
      </c>
    </row>
    <row r="664" spans="1:24" x14ac:dyDescent="0.2">
      <c r="A664" t="s">
        <v>1209</v>
      </c>
      <c r="B664" t="s">
        <v>1198</v>
      </c>
      <c r="C664" t="s">
        <v>1210</v>
      </c>
      <c r="D664">
        <v>1</v>
      </c>
      <c r="E664">
        <v>1</v>
      </c>
      <c r="F664" t="s">
        <v>368</v>
      </c>
      <c r="G664">
        <v>0</v>
      </c>
      <c r="H664">
        <v>1</v>
      </c>
      <c r="I664" t="s">
        <v>368</v>
      </c>
      <c r="J664">
        <v>0</v>
      </c>
      <c r="K664">
        <v>0</v>
      </c>
      <c r="L664">
        <v>0</v>
      </c>
      <c r="M664">
        <v>0</v>
      </c>
      <c r="N664" t="s">
        <v>398</v>
      </c>
      <c r="O664" t="s">
        <v>498</v>
      </c>
      <c r="P664">
        <v>1</v>
      </c>
      <c r="Q664">
        <v>0</v>
      </c>
      <c r="R664">
        <v>0</v>
      </c>
      <c r="S664">
        <v>1</v>
      </c>
      <c r="T664">
        <v>1</v>
      </c>
      <c r="U664">
        <v>100</v>
      </c>
      <c r="V664">
        <v>0.55000000000000004</v>
      </c>
      <c r="W664">
        <v>0.73</v>
      </c>
      <c r="X664">
        <v>0.95718748235553297</v>
      </c>
    </row>
    <row r="665" spans="1:24" x14ac:dyDescent="0.2">
      <c r="A665" t="s">
        <v>1211</v>
      </c>
      <c r="B665" t="s">
        <v>1198</v>
      </c>
      <c r="C665" t="s">
        <v>1212</v>
      </c>
      <c r="D665">
        <v>0</v>
      </c>
      <c r="E665">
        <v>0</v>
      </c>
      <c r="F665">
        <v>0</v>
      </c>
      <c r="G665">
        <v>0</v>
      </c>
      <c r="H665">
        <v>0</v>
      </c>
      <c r="I665">
        <v>0</v>
      </c>
      <c r="J665">
        <v>0</v>
      </c>
      <c r="K665">
        <v>0</v>
      </c>
      <c r="L665">
        <v>0</v>
      </c>
      <c r="M665">
        <v>0</v>
      </c>
      <c r="N665">
        <v>0</v>
      </c>
      <c r="O665">
        <v>0</v>
      </c>
      <c r="P665">
        <v>3</v>
      </c>
      <c r="Q665">
        <v>0</v>
      </c>
      <c r="R665">
        <v>0</v>
      </c>
      <c r="S665">
        <v>1</v>
      </c>
      <c r="T665">
        <v>1</v>
      </c>
      <c r="U665">
        <v>100</v>
      </c>
      <c r="V665">
        <v>0.55000000000000004</v>
      </c>
      <c r="W665">
        <v>0.73</v>
      </c>
      <c r="X665">
        <v>0.95718748235553297</v>
      </c>
    </row>
    <row r="666" spans="1:24" x14ac:dyDescent="0.2">
      <c r="A666" t="s">
        <v>1213</v>
      </c>
      <c r="B666" t="s">
        <v>1212</v>
      </c>
      <c r="C666" t="s">
        <v>1214</v>
      </c>
      <c r="D666">
        <v>1</v>
      </c>
      <c r="E666">
        <v>2</v>
      </c>
      <c r="F666" t="s">
        <v>401</v>
      </c>
      <c r="G666">
        <v>0</v>
      </c>
      <c r="H666">
        <v>1</v>
      </c>
      <c r="I666" t="s">
        <v>368</v>
      </c>
      <c r="J666">
        <v>0</v>
      </c>
      <c r="K666">
        <v>0</v>
      </c>
      <c r="L666">
        <v>0</v>
      </c>
      <c r="M666">
        <v>0</v>
      </c>
      <c r="N666" t="s">
        <v>398</v>
      </c>
      <c r="O666" t="s">
        <v>475</v>
      </c>
      <c r="P666">
        <v>1</v>
      </c>
      <c r="Q666">
        <v>0</v>
      </c>
      <c r="R666">
        <v>0</v>
      </c>
      <c r="S666">
        <v>1</v>
      </c>
      <c r="T666">
        <v>1</v>
      </c>
      <c r="U666">
        <v>100</v>
      </c>
      <c r="V666">
        <v>0.55000000000000004</v>
      </c>
      <c r="W666">
        <v>0.73</v>
      </c>
      <c r="X666">
        <v>0.95718748235553297</v>
      </c>
    </row>
    <row r="667" spans="1:24" x14ac:dyDescent="0.2">
      <c r="A667" t="s">
        <v>1215</v>
      </c>
      <c r="B667" t="s">
        <v>1212</v>
      </c>
      <c r="C667" t="s">
        <v>1216</v>
      </c>
      <c r="D667">
        <v>1</v>
      </c>
      <c r="E667">
        <v>1</v>
      </c>
      <c r="F667" t="s">
        <v>368</v>
      </c>
      <c r="G667">
        <v>0</v>
      </c>
      <c r="H667">
        <v>1</v>
      </c>
      <c r="I667" t="s">
        <v>368</v>
      </c>
      <c r="J667">
        <v>0</v>
      </c>
      <c r="K667">
        <v>0</v>
      </c>
      <c r="L667">
        <v>0</v>
      </c>
      <c r="M667">
        <v>0</v>
      </c>
      <c r="N667" t="s">
        <v>449</v>
      </c>
      <c r="O667" t="s">
        <v>475</v>
      </c>
      <c r="P667">
        <v>1</v>
      </c>
      <c r="Q667">
        <v>0</v>
      </c>
      <c r="R667">
        <v>0</v>
      </c>
      <c r="S667">
        <v>1</v>
      </c>
      <c r="T667">
        <v>1</v>
      </c>
      <c r="U667">
        <v>100</v>
      </c>
      <c r="V667">
        <v>0.55000000000000004</v>
      </c>
      <c r="W667">
        <v>0.73</v>
      </c>
      <c r="X667">
        <v>0.95718748235553297</v>
      </c>
    </row>
    <row r="668" spans="1:24" x14ac:dyDescent="0.2">
      <c r="A668" t="s">
        <v>1217</v>
      </c>
      <c r="B668" t="s">
        <v>1196</v>
      </c>
      <c r="C668" t="s">
        <v>1218</v>
      </c>
      <c r="D668">
        <v>0</v>
      </c>
      <c r="E668">
        <v>0</v>
      </c>
      <c r="F668">
        <v>0</v>
      </c>
      <c r="G668">
        <v>0</v>
      </c>
      <c r="H668">
        <v>0</v>
      </c>
      <c r="I668">
        <v>0</v>
      </c>
      <c r="J668">
        <v>0</v>
      </c>
      <c r="K668">
        <v>0</v>
      </c>
      <c r="L668">
        <v>0</v>
      </c>
      <c r="M668">
        <v>0</v>
      </c>
      <c r="N668">
        <v>0</v>
      </c>
      <c r="O668">
        <v>0</v>
      </c>
      <c r="P668">
        <v>2</v>
      </c>
      <c r="Q668">
        <v>0</v>
      </c>
      <c r="R668">
        <v>0</v>
      </c>
      <c r="S668">
        <v>1</v>
      </c>
      <c r="T668">
        <v>1</v>
      </c>
      <c r="U668">
        <v>100</v>
      </c>
      <c r="V668">
        <v>0.55000000000000004</v>
      </c>
      <c r="W668">
        <v>0.73</v>
      </c>
      <c r="X668">
        <v>0.95718748235553297</v>
      </c>
    </row>
    <row r="669" spans="1:24" x14ac:dyDescent="0.2">
      <c r="A669" t="s">
        <v>1219</v>
      </c>
      <c r="B669" t="s">
        <v>1218</v>
      </c>
      <c r="C669" t="s">
        <v>1220</v>
      </c>
      <c r="D669">
        <v>1</v>
      </c>
      <c r="E669">
        <v>1</v>
      </c>
      <c r="F669" t="s">
        <v>368</v>
      </c>
      <c r="G669">
        <v>0</v>
      </c>
      <c r="H669">
        <v>1</v>
      </c>
      <c r="I669" t="s">
        <v>368</v>
      </c>
      <c r="J669">
        <v>0</v>
      </c>
      <c r="K669">
        <v>0</v>
      </c>
      <c r="L669">
        <v>0</v>
      </c>
      <c r="M669">
        <v>0</v>
      </c>
      <c r="N669" t="s">
        <v>449</v>
      </c>
      <c r="O669" t="s">
        <v>389</v>
      </c>
      <c r="P669">
        <v>1</v>
      </c>
      <c r="Q669">
        <v>0</v>
      </c>
      <c r="R669">
        <v>0</v>
      </c>
      <c r="S669">
        <v>1</v>
      </c>
      <c r="T669">
        <v>1</v>
      </c>
      <c r="U669">
        <v>100</v>
      </c>
      <c r="V669">
        <v>0.55000000000000004</v>
      </c>
      <c r="W669">
        <v>0.73</v>
      </c>
      <c r="X669">
        <v>0.95718748235553297</v>
      </c>
    </row>
    <row r="670" spans="1:24" x14ac:dyDescent="0.2">
      <c r="A670" t="s">
        <v>1221</v>
      </c>
      <c r="B670" t="s">
        <v>1196</v>
      </c>
      <c r="C670" t="s">
        <v>1222</v>
      </c>
      <c r="D670">
        <v>0</v>
      </c>
      <c r="E670">
        <v>0</v>
      </c>
      <c r="F670">
        <v>0</v>
      </c>
      <c r="G670">
        <v>0</v>
      </c>
      <c r="H670">
        <v>0</v>
      </c>
      <c r="I670">
        <v>0</v>
      </c>
      <c r="J670">
        <v>0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5</v>
      </c>
      <c r="Q670">
        <v>0</v>
      </c>
      <c r="R670">
        <v>0</v>
      </c>
      <c r="S670">
        <v>1</v>
      </c>
      <c r="T670">
        <v>1</v>
      </c>
      <c r="U670">
        <v>100</v>
      </c>
      <c r="V670">
        <v>0.55000000000000004</v>
      </c>
      <c r="W670">
        <v>0.73</v>
      </c>
      <c r="X670">
        <v>0.95718748235553297</v>
      </c>
    </row>
    <row r="671" spans="1:24" x14ac:dyDescent="0.2">
      <c r="A671" t="s">
        <v>1223</v>
      </c>
      <c r="B671" t="s">
        <v>1222</v>
      </c>
      <c r="C671" t="s">
        <v>1224</v>
      </c>
      <c r="D671">
        <v>1</v>
      </c>
      <c r="E671">
        <v>1</v>
      </c>
      <c r="F671" t="s">
        <v>368</v>
      </c>
      <c r="G671">
        <v>0</v>
      </c>
      <c r="H671">
        <v>1</v>
      </c>
      <c r="I671" t="s">
        <v>368</v>
      </c>
      <c r="J671">
        <v>0</v>
      </c>
      <c r="K671">
        <v>0</v>
      </c>
      <c r="L671">
        <v>0</v>
      </c>
      <c r="M671">
        <v>0</v>
      </c>
      <c r="N671" t="s">
        <v>449</v>
      </c>
      <c r="O671" t="s">
        <v>389</v>
      </c>
      <c r="P671">
        <v>1</v>
      </c>
      <c r="Q671">
        <v>0</v>
      </c>
      <c r="R671">
        <v>0</v>
      </c>
      <c r="S671">
        <v>1</v>
      </c>
      <c r="T671">
        <v>1</v>
      </c>
      <c r="U671">
        <v>100</v>
      </c>
      <c r="V671">
        <v>0.55000000000000004</v>
      </c>
      <c r="W671">
        <v>0.73</v>
      </c>
      <c r="X671">
        <v>0.95718748235553297</v>
      </c>
    </row>
    <row r="672" spans="1:24" x14ac:dyDescent="0.2">
      <c r="A672" t="s">
        <v>1225</v>
      </c>
      <c r="B672" t="s">
        <v>1222</v>
      </c>
      <c r="C672" t="s">
        <v>1226</v>
      </c>
      <c r="D672">
        <v>1</v>
      </c>
      <c r="E672">
        <v>1</v>
      </c>
      <c r="F672" t="s">
        <v>368</v>
      </c>
      <c r="G672">
        <v>0</v>
      </c>
      <c r="H672">
        <v>1</v>
      </c>
      <c r="I672" t="s">
        <v>368</v>
      </c>
      <c r="J672">
        <v>0</v>
      </c>
      <c r="K672">
        <v>0</v>
      </c>
      <c r="L672">
        <v>0</v>
      </c>
      <c r="M672">
        <v>0</v>
      </c>
      <c r="N672" t="s">
        <v>449</v>
      </c>
      <c r="O672" t="s">
        <v>389</v>
      </c>
      <c r="P672">
        <v>1</v>
      </c>
      <c r="Q672">
        <v>0</v>
      </c>
      <c r="R672">
        <v>0</v>
      </c>
      <c r="S672">
        <v>1</v>
      </c>
      <c r="T672">
        <v>1</v>
      </c>
      <c r="U672">
        <v>100</v>
      </c>
      <c r="V672">
        <v>0.55000000000000004</v>
      </c>
      <c r="W672">
        <v>0.73</v>
      </c>
      <c r="X672">
        <v>0.95718748235553297</v>
      </c>
    </row>
    <row r="673" spans="1:24" x14ac:dyDescent="0.2">
      <c r="A673" t="s">
        <v>1227</v>
      </c>
      <c r="B673" t="s">
        <v>1222</v>
      </c>
      <c r="C673" t="s">
        <v>1228</v>
      </c>
      <c r="D673">
        <v>1</v>
      </c>
      <c r="E673">
        <v>0</v>
      </c>
      <c r="F673">
        <v>0</v>
      </c>
      <c r="G673">
        <v>0</v>
      </c>
      <c r="H673">
        <v>0</v>
      </c>
      <c r="I673">
        <v>0</v>
      </c>
      <c r="J673">
        <v>0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1</v>
      </c>
      <c r="Q673">
        <v>0</v>
      </c>
      <c r="R673">
        <v>0</v>
      </c>
      <c r="S673">
        <v>1</v>
      </c>
      <c r="T673">
        <v>1</v>
      </c>
      <c r="U673">
        <v>100</v>
      </c>
      <c r="V673">
        <v>0.55000000000000004</v>
      </c>
      <c r="W673">
        <v>0.73</v>
      </c>
      <c r="X673">
        <v>0.95718748235553297</v>
      </c>
    </row>
    <row r="674" spans="1:24" x14ac:dyDescent="0.2">
      <c r="A674" t="s">
        <v>1229</v>
      </c>
      <c r="B674" t="s">
        <v>1222</v>
      </c>
      <c r="C674" t="s">
        <v>491</v>
      </c>
      <c r="D674">
        <v>1</v>
      </c>
      <c r="E674">
        <v>1</v>
      </c>
      <c r="F674" t="s">
        <v>368</v>
      </c>
      <c r="G674">
        <v>0</v>
      </c>
      <c r="H674">
        <v>1</v>
      </c>
      <c r="I674" t="s">
        <v>368</v>
      </c>
      <c r="J674">
        <v>0</v>
      </c>
      <c r="K674">
        <v>0</v>
      </c>
      <c r="L674">
        <v>0</v>
      </c>
      <c r="M674">
        <v>0</v>
      </c>
      <c r="N674" t="s">
        <v>492</v>
      </c>
      <c r="O674" t="s">
        <v>493</v>
      </c>
      <c r="P674">
        <v>1</v>
      </c>
      <c r="Q674">
        <v>0</v>
      </c>
      <c r="R674">
        <v>0</v>
      </c>
      <c r="S674">
        <v>1</v>
      </c>
      <c r="T674">
        <v>1</v>
      </c>
      <c r="U674">
        <v>100</v>
      </c>
      <c r="V674">
        <v>0.55000000000000004</v>
      </c>
      <c r="W674">
        <v>0.73</v>
      </c>
      <c r="X674">
        <v>0.95718748235553297</v>
      </c>
    </row>
    <row r="675" spans="1:24" x14ac:dyDescent="0.2">
      <c r="A675" t="s">
        <v>1230</v>
      </c>
      <c r="B675" t="s">
        <v>1231</v>
      </c>
      <c r="C675" t="s">
        <v>1231</v>
      </c>
      <c r="D675">
        <v>0</v>
      </c>
      <c r="E675">
        <v>0</v>
      </c>
      <c r="F675">
        <v>0</v>
      </c>
      <c r="G675">
        <v>15549711.6669413</v>
      </c>
      <c r="H675">
        <v>0</v>
      </c>
      <c r="I675">
        <v>0</v>
      </c>
      <c r="J675">
        <v>218714.579766977</v>
      </c>
      <c r="K675">
        <v>11810048.9932227</v>
      </c>
      <c r="L675">
        <v>2082579.4578531999</v>
      </c>
      <c r="M675">
        <v>29442340.118017301</v>
      </c>
      <c r="N675">
        <v>0</v>
      </c>
      <c r="O675">
        <v>0</v>
      </c>
      <c r="P675">
        <v>40</v>
      </c>
      <c r="Q675">
        <v>0</v>
      </c>
      <c r="R675">
        <v>0</v>
      </c>
      <c r="S675">
        <v>1</v>
      </c>
      <c r="T675">
        <v>1</v>
      </c>
      <c r="U675">
        <v>100</v>
      </c>
      <c r="V675">
        <v>0.55000000000000004</v>
      </c>
      <c r="W675">
        <v>0.73</v>
      </c>
      <c r="X675">
        <v>0.95718748235553297</v>
      </c>
    </row>
    <row r="676" spans="1:24" x14ac:dyDescent="0.2">
      <c r="A676" t="s">
        <v>1232</v>
      </c>
      <c r="B676" t="s">
        <v>1231</v>
      </c>
      <c r="C676" t="s">
        <v>1233</v>
      </c>
      <c r="D676">
        <v>0</v>
      </c>
      <c r="E676">
        <v>0</v>
      </c>
      <c r="F676">
        <v>0</v>
      </c>
      <c r="G676">
        <v>846423.39517419599</v>
      </c>
      <c r="H676">
        <v>0</v>
      </c>
      <c r="I676">
        <v>0</v>
      </c>
      <c r="J676">
        <v>13094.39497575</v>
      </c>
      <c r="K676">
        <v>707169.54715</v>
      </c>
      <c r="L676">
        <v>73022.265438000002</v>
      </c>
      <c r="M676">
        <v>1626615.2077621899</v>
      </c>
      <c r="N676">
        <v>0</v>
      </c>
      <c r="O676">
        <v>0</v>
      </c>
      <c r="P676">
        <v>2</v>
      </c>
      <c r="Q676">
        <v>0</v>
      </c>
      <c r="R676">
        <v>0</v>
      </c>
      <c r="S676">
        <v>1</v>
      </c>
      <c r="T676">
        <v>1</v>
      </c>
      <c r="U676">
        <v>100</v>
      </c>
      <c r="V676">
        <v>0.55000000000000004</v>
      </c>
      <c r="W676">
        <v>0.73</v>
      </c>
      <c r="X676">
        <v>0.95718748235553297</v>
      </c>
    </row>
    <row r="677" spans="1:24" x14ac:dyDescent="0.2">
      <c r="A677" t="s">
        <v>1234</v>
      </c>
      <c r="B677" t="s">
        <v>1233</v>
      </c>
      <c r="C677" t="s">
        <v>1235</v>
      </c>
      <c r="D677">
        <v>1</v>
      </c>
      <c r="E677">
        <v>0</v>
      </c>
      <c r="F677">
        <v>0</v>
      </c>
      <c r="G677">
        <v>846423.39517419599</v>
      </c>
      <c r="H677">
        <v>0</v>
      </c>
      <c r="I677">
        <v>0</v>
      </c>
      <c r="J677">
        <v>13094.39497575</v>
      </c>
      <c r="K677">
        <v>707169.54715</v>
      </c>
      <c r="L677">
        <v>73022.265438000002</v>
      </c>
      <c r="M677">
        <v>1626615.2077621899</v>
      </c>
      <c r="N677">
        <v>0</v>
      </c>
      <c r="O677">
        <v>0</v>
      </c>
      <c r="P677">
        <v>1</v>
      </c>
      <c r="Q677">
        <v>0</v>
      </c>
      <c r="R677">
        <v>0</v>
      </c>
      <c r="S677">
        <v>1</v>
      </c>
      <c r="T677">
        <v>1</v>
      </c>
      <c r="U677">
        <v>100</v>
      </c>
      <c r="V677">
        <v>0.55000000000000004</v>
      </c>
      <c r="W677">
        <v>0.73</v>
      </c>
      <c r="X677">
        <v>0.95718748235553297</v>
      </c>
    </row>
    <row r="678" spans="1:24" x14ac:dyDescent="0.2">
      <c r="A678" t="s">
        <v>1236</v>
      </c>
      <c r="B678" t="s">
        <v>1231</v>
      </c>
      <c r="C678" t="s">
        <v>1237</v>
      </c>
      <c r="D678">
        <v>0</v>
      </c>
      <c r="E678">
        <v>0</v>
      </c>
      <c r="F678">
        <v>0</v>
      </c>
      <c r="G678">
        <v>964904.75351870095</v>
      </c>
      <c r="H678">
        <v>0</v>
      </c>
      <c r="I678">
        <v>0</v>
      </c>
      <c r="J678">
        <v>15280.4126238225</v>
      </c>
      <c r="K678">
        <v>825054.32228175004</v>
      </c>
      <c r="L678">
        <v>229555.03255961399</v>
      </c>
      <c r="M678">
        <v>2019514.10836006</v>
      </c>
      <c r="N678">
        <v>0</v>
      </c>
      <c r="O678">
        <v>0</v>
      </c>
      <c r="P678">
        <v>7</v>
      </c>
      <c r="Q678">
        <v>0</v>
      </c>
      <c r="R678">
        <v>0</v>
      </c>
      <c r="S678">
        <v>1</v>
      </c>
      <c r="T678">
        <v>1</v>
      </c>
      <c r="U678">
        <v>100</v>
      </c>
      <c r="V678">
        <v>0.55000000000000004</v>
      </c>
      <c r="W678">
        <v>0.73</v>
      </c>
      <c r="X678">
        <v>0.95718748235553297</v>
      </c>
    </row>
    <row r="679" spans="1:24" x14ac:dyDescent="0.2">
      <c r="A679" t="s">
        <v>1238</v>
      </c>
      <c r="B679" t="s">
        <v>1237</v>
      </c>
      <c r="C679" t="s">
        <v>479</v>
      </c>
      <c r="D679">
        <v>1</v>
      </c>
      <c r="E679">
        <v>0</v>
      </c>
      <c r="F679">
        <v>0</v>
      </c>
      <c r="G679">
        <v>4800.0883997277497</v>
      </c>
      <c r="H679">
        <v>0</v>
      </c>
      <c r="I679">
        <v>0</v>
      </c>
      <c r="J679">
        <v>81.415927284999995</v>
      </c>
      <c r="K679">
        <v>4523.7267212500001</v>
      </c>
      <c r="L679">
        <v>478.412497414999</v>
      </c>
      <c r="M679">
        <v>9802.2276183927497</v>
      </c>
      <c r="N679">
        <v>0</v>
      </c>
      <c r="O679">
        <v>0</v>
      </c>
      <c r="P679">
        <v>1</v>
      </c>
      <c r="Q679">
        <v>0</v>
      </c>
      <c r="R679">
        <v>0</v>
      </c>
      <c r="S679">
        <v>1</v>
      </c>
      <c r="T679">
        <v>1</v>
      </c>
      <c r="U679">
        <v>100</v>
      </c>
      <c r="V679">
        <v>0.55000000000000004</v>
      </c>
      <c r="W679">
        <v>0.73</v>
      </c>
      <c r="X679">
        <v>0.95718748235553297</v>
      </c>
    </row>
    <row r="680" spans="1:24" x14ac:dyDescent="0.2">
      <c r="A680" t="s">
        <v>1239</v>
      </c>
      <c r="B680" t="s">
        <v>1237</v>
      </c>
      <c r="C680" t="s">
        <v>637</v>
      </c>
      <c r="D680">
        <v>1</v>
      </c>
      <c r="E680">
        <v>0</v>
      </c>
      <c r="F680">
        <v>0</v>
      </c>
      <c r="G680">
        <v>0</v>
      </c>
      <c r="H680">
        <v>0</v>
      </c>
      <c r="I680">
        <v>0</v>
      </c>
      <c r="J680">
        <v>1017.6990912</v>
      </c>
      <c r="K680">
        <v>54639.644950000002</v>
      </c>
      <c r="L680">
        <v>134652.52405199999</v>
      </c>
      <c r="M680">
        <v>189292.16900200001</v>
      </c>
      <c r="N680">
        <v>0</v>
      </c>
      <c r="O680">
        <v>0</v>
      </c>
      <c r="P680">
        <v>1</v>
      </c>
      <c r="Q680">
        <v>0</v>
      </c>
      <c r="R680">
        <v>0</v>
      </c>
      <c r="S680">
        <v>1</v>
      </c>
      <c r="T680">
        <v>1</v>
      </c>
      <c r="U680">
        <v>100</v>
      </c>
      <c r="V680">
        <v>0.55000000000000004</v>
      </c>
      <c r="W680">
        <v>0.73</v>
      </c>
      <c r="X680">
        <v>0.95718748235553297</v>
      </c>
    </row>
    <row r="681" spans="1:24" x14ac:dyDescent="0.2">
      <c r="A681" t="s">
        <v>1240</v>
      </c>
      <c r="B681" t="s">
        <v>1237</v>
      </c>
      <c r="C681" t="s">
        <v>1114</v>
      </c>
      <c r="D681">
        <v>1</v>
      </c>
      <c r="E681">
        <v>0</v>
      </c>
      <c r="F681">
        <v>0</v>
      </c>
      <c r="G681">
        <v>783279.09856239497</v>
      </c>
      <c r="H681">
        <v>0</v>
      </c>
      <c r="I681">
        <v>0</v>
      </c>
      <c r="J681">
        <v>14091.06161925</v>
      </c>
      <c r="K681">
        <v>761016.86869999999</v>
      </c>
      <c r="L681">
        <v>94170.632435499996</v>
      </c>
      <c r="M681">
        <v>1638466.59969789</v>
      </c>
      <c r="N681">
        <v>0</v>
      </c>
      <c r="O681">
        <v>0</v>
      </c>
      <c r="P681">
        <v>1</v>
      </c>
      <c r="Q681">
        <v>0</v>
      </c>
      <c r="R681">
        <v>0</v>
      </c>
      <c r="S681">
        <v>1</v>
      </c>
      <c r="T681">
        <v>1</v>
      </c>
      <c r="U681">
        <v>100</v>
      </c>
      <c r="V681">
        <v>0.55000000000000004</v>
      </c>
      <c r="W681">
        <v>0.73</v>
      </c>
      <c r="X681">
        <v>0.95718748235553297</v>
      </c>
    </row>
    <row r="682" spans="1:24" x14ac:dyDescent="0.2">
      <c r="A682" t="s">
        <v>1241</v>
      </c>
      <c r="B682" t="s">
        <v>1237</v>
      </c>
      <c r="C682" t="s">
        <v>1117</v>
      </c>
      <c r="D682">
        <v>1</v>
      </c>
      <c r="E682">
        <v>1</v>
      </c>
      <c r="F682" t="s">
        <v>368</v>
      </c>
      <c r="G682">
        <v>116910.388297023</v>
      </c>
      <c r="H682">
        <v>0</v>
      </c>
      <c r="I682">
        <v>0</v>
      </c>
      <c r="J682">
        <v>0</v>
      </c>
      <c r="K682">
        <v>0</v>
      </c>
      <c r="L682">
        <v>0</v>
      </c>
      <c r="M682">
        <v>116910.388297023</v>
      </c>
      <c r="N682" t="s">
        <v>1117</v>
      </c>
      <c r="O682" t="s">
        <v>475</v>
      </c>
      <c r="P682">
        <v>1</v>
      </c>
      <c r="Q682">
        <v>0</v>
      </c>
      <c r="R682">
        <v>0</v>
      </c>
      <c r="S682">
        <v>1</v>
      </c>
      <c r="T682">
        <v>1</v>
      </c>
      <c r="U682">
        <v>100</v>
      </c>
      <c r="V682">
        <v>0.55000000000000004</v>
      </c>
      <c r="W682">
        <v>0.73</v>
      </c>
      <c r="X682">
        <v>0.95718748235553297</v>
      </c>
    </row>
    <row r="683" spans="1:24" x14ac:dyDescent="0.2">
      <c r="A683" t="s">
        <v>1242</v>
      </c>
      <c r="B683" t="s">
        <v>1237</v>
      </c>
      <c r="C683" t="s">
        <v>577</v>
      </c>
      <c r="D683">
        <v>1</v>
      </c>
      <c r="E683">
        <v>0</v>
      </c>
      <c r="F683">
        <v>0</v>
      </c>
      <c r="G683">
        <v>48478.497052020197</v>
      </c>
      <c r="H683">
        <v>0</v>
      </c>
      <c r="I683">
        <v>0</v>
      </c>
      <c r="J683">
        <v>0</v>
      </c>
      <c r="K683">
        <v>0</v>
      </c>
      <c r="L683">
        <v>0</v>
      </c>
      <c r="M683">
        <v>48478.497052020197</v>
      </c>
      <c r="N683">
        <v>0</v>
      </c>
      <c r="O683">
        <v>0</v>
      </c>
      <c r="P683">
        <v>1</v>
      </c>
      <c r="Q683">
        <v>0</v>
      </c>
      <c r="R683">
        <v>0</v>
      </c>
      <c r="S683">
        <v>1</v>
      </c>
      <c r="T683">
        <v>1</v>
      </c>
      <c r="U683">
        <v>100</v>
      </c>
      <c r="V683">
        <v>0.55000000000000004</v>
      </c>
      <c r="W683">
        <v>0.73</v>
      </c>
      <c r="X683">
        <v>0.95718748235553297</v>
      </c>
    </row>
    <row r="684" spans="1:24" x14ac:dyDescent="0.2">
      <c r="A684" t="s">
        <v>1243</v>
      </c>
      <c r="B684" t="s">
        <v>1237</v>
      </c>
      <c r="C684" t="s">
        <v>491</v>
      </c>
      <c r="D684">
        <v>1</v>
      </c>
      <c r="E684">
        <v>1</v>
      </c>
      <c r="F684" t="s">
        <v>368</v>
      </c>
      <c r="G684">
        <v>11436.681207534801</v>
      </c>
      <c r="H684">
        <v>1</v>
      </c>
      <c r="I684" t="s">
        <v>368</v>
      </c>
      <c r="J684">
        <v>90.235986087499995</v>
      </c>
      <c r="K684">
        <v>4874.0819105</v>
      </c>
      <c r="L684">
        <v>253.46357469899999</v>
      </c>
      <c r="M684">
        <v>16564.226692733799</v>
      </c>
      <c r="N684" t="s">
        <v>492</v>
      </c>
      <c r="O684" t="s">
        <v>493</v>
      </c>
      <c r="P684">
        <v>1</v>
      </c>
      <c r="Q684">
        <v>0</v>
      </c>
      <c r="R684">
        <v>0</v>
      </c>
      <c r="S684">
        <v>1</v>
      </c>
      <c r="T684">
        <v>1</v>
      </c>
      <c r="U684">
        <v>100</v>
      </c>
      <c r="V684">
        <v>0.55000000000000004</v>
      </c>
      <c r="W684">
        <v>0.73</v>
      </c>
      <c r="X684">
        <v>0.95718748235553297</v>
      </c>
    </row>
    <row r="685" spans="1:24" x14ac:dyDescent="0.2">
      <c r="A685" t="s">
        <v>1244</v>
      </c>
      <c r="B685" t="s">
        <v>1231</v>
      </c>
      <c r="C685" t="s">
        <v>1245</v>
      </c>
      <c r="D685">
        <v>0</v>
      </c>
      <c r="E685">
        <v>0</v>
      </c>
      <c r="F685">
        <v>0</v>
      </c>
      <c r="G685">
        <v>0</v>
      </c>
      <c r="H685">
        <v>0</v>
      </c>
      <c r="I685">
        <v>0</v>
      </c>
      <c r="J685">
        <v>0</v>
      </c>
      <c r="K685">
        <v>0</v>
      </c>
      <c r="L685">
        <v>0</v>
      </c>
      <c r="M685">
        <v>0</v>
      </c>
      <c r="N685">
        <v>0</v>
      </c>
      <c r="O685">
        <v>0</v>
      </c>
      <c r="P685">
        <v>3</v>
      </c>
      <c r="Q685">
        <v>0</v>
      </c>
      <c r="R685">
        <v>0</v>
      </c>
      <c r="S685">
        <v>1</v>
      </c>
      <c r="T685">
        <v>1</v>
      </c>
      <c r="U685">
        <v>100</v>
      </c>
      <c r="V685">
        <v>0.55000000000000004</v>
      </c>
      <c r="W685">
        <v>0.73</v>
      </c>
      <c r="X685">
        <v>0.95718748235553297</v>
      </c>
    </row>
    <row r="686" spans="1:24" x14ac:dyDescent="0.2">
      <c r="A686" t="s">
        <v>1246</v>
      </c>
      <c r="B686" t="s">
        <v>1245</v>
      </c>
      <c r="C686" t="s">
        <v>1247</v>
      </c>
      <c r="D686">
        <v>1</v>
      </c>
      <c r="E686">
        <v>0</v>
      </c>
      <c r="F686">
        <v>0</v>
      </c>
      <c r="G686">
        <v>0</v>
      </c>
      <c r="H686">
        <v>0</v>
      </c>
      <c r="I686">
        <v>0</v>
      </c>
      <c r="J686">
        <v>0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1</v>
      </c>
      <c r="Q686">
        <v>0</v>
      </c>
      <c r="R686">
        <v>0</v>
      </c>
      <c r="S686">
        <v>1</v>
      </c>
      <c r="T686">
        <v>1</v>
      </c>
      <c r="U686">
        <v>100</v>
      </c>
      <c r="V686">
        <v>0.55000000000000004</v>
      </c>
      <c r="W686">
        <v>0.73</v>
      </c>
      <c r="X686">
        <v>0.95718748235553297</v>
      </c>
    </row>
    <row r="687" spans="1:24" x14ac:dyDescent="0.2">
      <c r="A687" t="s">
        <v>1248</v>
      </c>
      <c r="B687" t="s">
        <v>1245</v>
      </c>
      <c r="C687" t="s">
        <v>1249</v>
      </c>
      <c r="D687">
        <v>1</v>
      </c>
      <c r="E687">
        <v>0</v>
      </c>
      <c r="F687">
        <v>0</v>
      </c>
      <c r="G687">
        <v>0</v>
      </c>
      <c r="H687">
        <v>0</v>
      </c>
      <c r="I687">
        <v>0</v>
      </c>
      <c r="J687">
        <v>0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1</v>
      </c>
      <c r="Q687">
        <v>0</v>
      </c>
      <c r="R687">
        <v>0</v>
      </c>
      <c r="S687">
        <v>1</v>
      </c>
      <c r="T687">
        <v>1</v>
      </c>
      <c r="U687">
        <v>100</v>
      </c>
      <c r="V687">
        <v>0.55000000000000004</v>
      </c>
      <c r="W687">
        <v>0.73</v>
      </c>
      <c r="X687">
        <v>0.95718748235553297</v>
      </c>
    </row>
    <row r="688" spans="1:24" x14ac:dyDescent="0.2">
      <c r="A688" t="s">
        <v>1250</v>
      </c>
      <c r="B688" t="s">
        <v>1231</v>
      </c>
      <c r="C688" t="s">
        <v>1251</v>
      </c>
      <c r="D688">
        <v>0</v>
      </c>
      <c r="E688">
        <v>0</v>
      </c>
      <c r="F688">
        <v>0</v>
      </c>
      <c r="G688">
        <v>182706.894108668</v>
      </c>
      <c r="H688">
        <v>0</v>
      </c>
      <c r="I688">
        <v>0</v>
      </c>
      <c r="J688">
        <v>474.92624245000002</v>
      </c>
      <c r="K688">
        <v>25644.818485</v>
      </c>
      <c r="L688">
        <v>1335.43620909999</v>
      </c>
      <c r="M688">
        <v>209687.148802768</v>
      </c>
      <c r="N688">
        <v>0</v>
      </c>
      <c r="O688">
        <v>0</v>
      </c>
      <c r="P688">
        <v>2</v>
      </c>
      <c r="Q688">
        <v>0</v>
      </c>
      <c r="R688">
        <v>0</v>
      </c>
      <c r="S688">
        <v>1</v>
      </c>
      <c r="T688">
        <v>1</v>
      </c>
      <c r="U688">
        <v>100</v>
      </c>
      <c r="V688">
        <v>0.55000000000000004</v>
      </c>
      <c r="W688">
        <v>0.73</v>
      </c>
      <c r="X688">
        <v>0.95718748235553297</v>
      </c>
    </row>
    <row r="689" spans="1:24" x14ac:dyDescent="0.2">
      <c r="A689" t="s">
        <v>1252</v>
      </c>
      <c r="B689" t="s">
        <v>1251</v>
      </c>
      <c r="C689" t="s">
        <v>491</v>
      </c>
      <c r="D689">
        <v>1</v>
      </c>
      <c r="E689">
        <v>1</v>
      </c>
      <c r="F689" t="s">
        <v>368</v>
      </c>
      <c r="G689">
        <v>182706.894108668</v>
      </c>
      <c r="H689">
        <v>1</v>
      </c>
      <c r="I689" t="s">
        <v>368</v>
      </c>
      <c r="J689">
        <v>474.92624245000002</v>
      </c>
      <c r="K689">
        <v>25644.818485</v>
      </c>
      <c r="L689">
        <v>1335.43620909999</v>
      </c>
      <c r="M689">
        <v>209687.148802768</v>
      </c>
      <c r="N689" t="s">
        <v>492</v>
      </c>
      <c r="O689" t="s">
        <v>493</v>
      </c>
      <c r="P689">
        <v>1</v>
      </c>
      <c r="Q689">
        <v>0</v>
      </c>
      <c r="R689">
        <v>0</v>
      </c>
      <c r="S689">
        <v>1</v>
      </c>
      <c r="T689">
        <v>1</v>
      </c>
      <c r="U689">
        <v>100</v>
      </c>
      <c r="V689">
        <v>0.55000000000000004</v>
      </c>
      <c r="W689">
        <v>0.73</v>
      </c>
      <c r="X689">
        <v>0.95718748235553297</v>
      </c>
    </row>
    <row r="690" spans="1:24" x14ac:dyDescent="0.2">
      <c r="A690" t="s">
        <v>1253</v>
      </c>
      <c r="B690" t="s">
        <v>1231</v>
      </c>
      <c r="C690" t="s">
        <v>1254</v>
      </c>
      <c r="D690">
        <v>0</v>
      </c>
      <c r="E690">
        <v>0</v>
      </c>
      <c r="F690">
        <v>0</v>
      </c>
      <c r="G690">
        <v>9361560.0271052103</v>
      </c>
      <c r="H690">
        <v>0</v>
      </c>
      <c r="I690">
        <v>0</v>
      </c>
      <c r="J690">
        <v>180909.09392135</v>
      </c>
      <c r="K690">
        <v>9773531.8903194796</v>
      </c>
      <c r="L690">
        <v>1003060.9843533901</v>
      </c>
      <c r="M690">
        <v>20138152.901778001</v>
      </c>
      <c r="N690">
        <v>0</v>
      </c>
      <c r="O690">
        <v>0</v>
      </c>
      <c r="P690">
        <v>16</v>
      </c>
      <c r="Q690">
        <v>0</v>
      </c>
      <c r="R690">
        <v>0</v>
      </c>
      <c r="S690">
        <v>1</v>
      </c>
      <c r="T690">
        <v>1</v>
      </c>
      <c r="U690">
        <v>100</v>
      </c>
      <c r="V690">
        <v>0.55000000000000004</v>
      </c>
      <c r="W690">
        <v>0.73</v>
      </c>
      <c r="X690">
        <v>0.95718748235553297</v>
      </c>
    </row>
    <row r="691" spans="1:24" x14ac:dyDescent="0.2">
      <c r="A691" t="s">
        <v>1255</v>
      </c>
      <c r="B691" t="s">
        <v>1254</v>
      </c>
      <c r="C691" t="s">
        <v>1256</v>
      </c>
      <c r="D691">
        <v>0</v>
      </c>
      <c r="E691">
        <v>0</v>
      </c>
      <c r="F691">
        <v>0</v>
      </c>
      <c r="G691">
        <v>4869209.1357660498</v>
      </c>
      <c r="H691">
        <v>0</v>
      </c>
      <c r="I691">
        <v>0</v>
      </c>
      <c r="J691">
        <v>113790.314448434</v>
      </c>
      <c r="K691">
        <v>6149038.0252953302</v>
      </c>
      <c r="L691">
        <v>628796.80557309801</v>
      </c>
      <c r="M691">
        <v>11647043.9666344</v>
      </c>
      <c r="N691">
        <v>0</v>
      </c>
      <c r="O691">
        <v>0</v>
      </c>
      <c r="P691">
        <v>7</v>
      </c>
      <c r="Q691">
        <v>0</v>
      </c>
      <c r="R691">
        <v>0</v>
      </c>
      <c r="S691">
        <v>1</v>
      </c>
      <c r="T691">
        <v>1</v>
      </c>
      <c r="U691">
        <v>100</v>
      </c>
      <c r="V691">
        <v>0.55000000000000004</v>
      </c>
      <c r="W691">
        <v>0.73</v>
      </c>
      <c r="X691">
        <v>0.95718748235553297</v>
      </c>
    </row>
    <row r="692" spans="1:24" x14ac:dyDescent="0.2">
      <c r="A692" t="s">
        <v>1257</v>
      </c>
      <c r="B692" t="s">
        <v>1256</v>
      </c>
      <c r="C692" t="s">
        <v>479</v>
      </c>
      <c r="D692">
        <v>1</v>
      </c>
      <c r="E692">
        <v>0</v>
      </c>
      <c r="F692">
        <v>0</v>
      </c>
      <c r="G692">
        <v>778138.73840930394</v>
      </c>
      <c r="H692">
        <v>0</v>
      </c>
      <c r="I692">
        <v>0</v>
      </c>
      <c r="J692">
        <v>3579.9682738256702</v>
      </c>
      <c r="K692">
        <v>198915.50417399901</v>
      </c>
      <c r="L692">
        <v>21002.212107409101</v>
      </c>
      <c r="M692">
        <v>998056.45469071297</v>
      </c>
      <c r="N692">
        <v>0</v>
      </c>
      <c r="O692">
        <v>0</v>
      </c>
      <c r="P692">
        <v>1</v>
      </c>
      <c r="Q692">
        <v>0</v>
      </c>
      <c r="R692">
        <v>0</v>
      </c>
      <c r="S692">
        <v>1</v>
      </c>
      <c r="T692">
        <v>1</v>
      </c>
      <c r="U692">
        <v>100</v>
      </c>
      <c r="V692">
        <v>0.55000000000000004</v>
      </c>
      <c r="W692">
        <v>0.73</v>
      </c>
      <c r="X692">
        <v>0.95718748235553297</v>
      </c>
    </row>
    <row r="693" spans="1:24" x14ac:dyDescent="0.2">
      <c r="A693" t="s">
        <v>1258</v>
      </c>
      <c r="B693" t="s">
        <v>1256</v>
      </c>
      <c r="C693" t="s">
        <v>573</v>
      </c>
      <c r="D693">
        <v>1</v>
      </c>
      <c r="E693">
        <v>0</v>
      </c>
      <c r="F693">
        <v>0</v>
      </c>
      <c r="G693">
        <v>1449094.7822938899</v>
      </c>
      <c r="H693">
        <v>0</v>
      </c>
      <c r="I693">
        <v>0</v>
      </c>
      <c r="J693">
        <v>10228.480784728101</v>
      </c>
      <c r="K693">
        <v>550542.95896396402</v>
      </c>
      <c r="L693">
        <v>66318.141993410798</v>
      </c>
      <c r="M693">
        <v>2065955.88325126</v>
      </c>
      <c r="N693">
        <v>0</v>
      </c>
      <c r="O693">
        <v>0</v>
      </c>
      <c r="P693">
        <v>1</v>
      </c>
      <c r="Q693">
        <v>0</v>
      </c>
      <c r="R693">
        <v>0</v>
      </c>
      <c r="S693">
        <v>1</v>
      </c>
      <c r="T693">
        <v>1</v>
      </c>
      <c r="U693">
        <v>100</v>
      </c>
      <c r="V693">
        <v>0.55000000000000004</v>
      </c>
      <c r="W693">
        <v>0.73</v>
      </c>
      <c r="X693">
        <v>0.95718748235553297</v>
      </c>
    </row>
    <row r="694" spans="1:24" x14ac:dyDescent="0.2">
      <c r="A694" t="s">
        <v>1259</v>
      </c>
      <c r="B694" t="s">
        <v>1256</v>
      </c>
      <c r="C694" t="s">
        <v>1114</v>
      </c>
      <c r="D694">
        <v>1</v>
      </c>
      <c r="E694">
        <v>0</v>
      </c>
      <c r="F694">
        <v>0</v>
      </c>
      <c r="G694">
        <v>1679147.53093728</v>
      </c>
      <c r="H694">
        <v>0</v>
      </c>
      <c r="I694">
        <v>0</v>
      </c>
      <c r="J694">
        <v>99206.035122421701</v>
      </c>
      <c r="K694">
        <v>5357683.85424692</v>
      </c>
      <c r="L694">
        <v>539294.79116290703</v>
      </c>
      <c r="M694">
        <v>7576126.1763471104</v>
      </c>
      <c r="N694">
        <v>0</v>
      </c>
      <c r="O694">
        <v>0</v>
      </c>
      <c r="P694">
        <v>1</v>
      </c>
      <c r="Q694">
        <v>0</v>
      </c>
      <c r="R694">
        <v>0</v>
      </c>
      <c r="S694">
        <v>1</v>
      </c>
      <c r="T694">
        <v>1</v>
      </c>
      <c r="U694">
        <v>100</v>
      </c>
      <c r="V694">
        <v>0.55000000000000004</v>
      </c>
      <c r="W694">
        <v>0.73</v>
      </c>
      <c r="X694">
        <v>0.95718748235553297</v>
      </c>
    </row>
    <row r="695" spans="1:24" x14ac:dyDescent="0.2">
      <c r="A695" t="s">
        <v>1260</v>
      </c>
      <c r="B695" t="s">
        <v>1256</v>
      </c>
      <c r="C695" t="s">
        <v>1117</v>
      </c>
      <c r="D695">
        <v>1</v>
      </c>
      <c r="E695">
        <v>1</v>
      </c>
      <c r="F695" t="s">
        <v>368</v>
      </c>
      <c r="G695">
        <v>260421.13590027299</v>
      </c>
      <c r="H695">
        <v>0</v>
      </c>
      <c r="I695">
        <v>0</v>
      </c>
      <c r="J695">
        <v>0</v>
      </c>
      <c r="K695">
        <v>0</v>
      </c>
      <c r="L695">
        <v>0</v>
      </c>
      <c r="M695">
        <v>260421.13590027299</v>
      </c>
      <c r="N695" t="s">
        <v>1117</v>
      </c>
      <c r="O695" t="s">
        <v>475</v>
      </c>
      <c r="P695">
        <v>1</v>
      </c>
      <c r="Q695">
        <v>0</v>
      </c>
      <c r="R695">
        <v>0</v>
      </c>
      <c r="S695">
        <v>1</v>
      </c>
      <c r="T695">
        <v>1</v>
      </c>
      <c r="U695">
        <v>100</v>
      </c>
      <c r="V695">
        <v>0.55000000000000004</v>
      </c>
      <c r="W695">
        <v>0.73</v>
      </c>
      <c r="X695">
        <v>0.95718748235553297</v>
      </c>
    </row>
    <row r="696" spans="1:24" x14ac:dyDescent="0.2">
      <c r="A696" t="s">
        <v>1261</v>
      </c>
      <c r="B696" t="s">
        <v>1256</v>
      </c>
      <c r="C696" t="s">
        <v>577</v>
      </c>
      <c r="D696">
        <v>1</v>
      </c>
      <c r="E696">
        <v>0</v>
      </c>
      <c r="F696">
        <v>0</v>
      </c>
      <c r="G696">
        <v>468701.49368870002</v>
      </c>
      <c r="H696">
        <v>0</v>
      </c>
      <c r="I696">
        <v>0</v>
      </c>
      <c r="J696">
        <v>0</v>
      </c>
      <c r="K696">
        <v>0</v>
      </c>
      <c r="L696">
        <v>0</v>
      </c>
      <c r="M696">
        <v>468701.49368870002</v>
      </c>
      <c r="N696">
        <v>0</v>
      </c>
      <c r="O696">
        <v>0</v>
      </c>
      <c r="P696">
        <v>1</v>
      </c>
      <c r="Q696">
        <v>0</v>
      </c>
      <c r="R696">
        <v>0</v>
      </c>
      <c r="S696">
        <v>1</v>
      </c>
      <c r="T696">
        <v>1</v>
      </c>
      <c r="U696">
        <v>100</v>
      </c>
      <c r="V696">
        <v>0.55000000000000004</v>
      </c>
      <c r="W696">
        <v>0.73</v>
      </c>
      <c r="X696">
        <v>0.95718748235553297</v>
      </c>
    </row>
    <row r="697" spans="1:24" x14ac:dyDescent="0.2">
      <c r="A697" t="s">
        <v>1262</v>
      </c>
      <c r="B697" t="s">
        <v>1256</v>
      </c>
      <c r="C697" t="s">
        <v>491</v>
      </c>
      <c r="D697">
        <v>1</v>
      </c>
      <c r="E697">
        <v>1</v>
      </c>
      <c r="F697" t="s">
        <v>368</v>
      </c>
      <c r="G697">
        <v>233705.454536601</v>
      </c>
      <c r="H697">
        <v>1</v>
      </c>
      <c r="I697" t="s">
        <v>368</v>
      </c>
      <c r="J697">
        <v>775.83026745861196</v>
      </c>
      <c r="K697">
        <v>41895.707910450801</v>
      </c>
      <c r="L697">
        <v>2181.66030937096</v>
      </c>
      <c r="M697">
        <v>277782.82275642297</v>
      </c>
      <c r="N697" t="s">
        <v>492</v>
      </c>
      <c r="O697" t="s">
        <v>493</v>
      </c>
      <c r="P697">
        <v>1</v>
      </c>
      <c r="Q697">
        <v>0</v>
      </c>
      <c r="R697">
        <v>0</v>
      </c>
      <c r="S697">
        <v>1</v>
      </c>
      <c r="T697">
        <v>1</v>
      </c>
      <c r="U697">
        <v>100</v>
      </c>
      <c r="V697">
        <v>0.55000000000000004</v>
      </c>
      <c r="W697">
        <v>0.73</v>
      </c>
      <c r="X697">
        <v>0.95718748235553297</v>
      </c>
    </row>
    <row r="698" spans="1:24" x14ac:dyDescent="0.2">
      <c r="A698" t="s">
        <v>1263</v>
      </c>
      <c r="B698" t="s">
        <v>1254</v>
      </c>
      <c r="C698" t="s">
        <v>1264</v>
      </c>
      <c r="D698">
        <v>0</v>
      </c>
      <c r="E698">
        <v>0</v>
      </c>
      <c r="F698">
        <v>0</v>
      </c>
      <c r="G698">
        <v>4492350.8913391503</v>
      </c>
      <c r="H698">
        <v>0</v>
      </c>
      <c r="I698">
        <v>0</v>
      </c>
      <c r="J698">
        <v>67118.779472915805</v>
      </c>
      <c r="K698">
        <v>3624493.8650241401</v>
      </c>
      <c r="L698">
        <v>374264.17878029199</v>
      </c>
      <c r="M698">
        <v>8491108.93514359</v>
      </c>
      <c r="N698">
        <v>0</v>
      </c>
      <c r="O698">
        <v>0</v>
      </c>
      <c r="P698">
        <v>8</v>
      </c>
      <c r="Q698">
        <v>0</v>
      </c>
      <c r="R698">
        <v>0</v>
      </c>
      <c r="S698">
        <v>1</v>
      </c>
      <c r="T698">
        <v>1</v>
      </c>
      <c r="U698">
        <v>100</v>
      </c>
      <c r="V698">
        <v>0.55000000000000004</v>
      </c>
      <c r="W698">
        <v>0.73</v>
      </c>
      <c r="X698">
        <v>0.95718748235553297</v>
      </c>
    </row>
    <row r="699" spans="1:24" x14ac:dyDescent="0.2">
      <c r="A699" t="s">
        <v>1265</v>
      </c>
      <c r="B699" t="s">
        <v>1264</v>
      </c>
      <c r="C699" t="s">
        <v>479</v>
      </c>
      <c r="D699">
        <v>1</v>
      </c>
      <c r="E699">
        <v>0</v>
      </c>
      <c r="F699">
        <v>0</v>
      </c>
      <c r="G699">
        <v>525267.03884052904</v>
      </c>
      <c r="H699">
        <v>0</v>
      </c>
      <c r="I699">
        <v>0</v>
      </c>
      <c r="J699">
        <v>3068.5442350038502</v>
      </c>
      <c r="K699">
        <v>170498.03415777101</v>
      </c>
      <c r="L699">
        <v>18001.384324416598</v>
      </c>
      <c r="M699">
        <v>713766.45732271695</v>
      </c>
      <c r="N699">
        <v>0</v>
      </c>
      <c r="O699">
        <v>0</v>
      </c>
      <c r="P699">
        <v>1</v>
      </c>
      <c r="Q699">
        <v>0</v>
      </c>
      <c r="R699">
        <v>0</v>
      </c>
      <c r="S699">
        <v>1</v>
      </c>
      <c r="T699">
        <v>1</v>
      </c>
      <c r="U699">
        <v>100</v>
      </c>
      <c r="V699">
        <v>0.55000000000000004</v>
      </c>
      <c r="W699">
        <v>0.73</v>
      </c>
      <c r="X699">
        <v>0.95718748235553297</v>
      </c>
    </row>
    <row r="700" spans="1:24" x14ac:dyDescent="0.2">
      <c r="A700" t="s">
        <v>1266</v>
      </c>
      <c r="B700" t="s">
        <v>1264</v>
      </c>
      <c r="C700" t="s">
        <v>573</v>
      </c>
      <c r="D700">
        <v>1</v>
      </c>
      <c r="E700">
        <v>0</v>
      </c>
      <c r="F700">
        <v>0</v>
      </c>
      <c r="G700">
        <v>805196.02824783896</v>
      </c>
      <c r="H700">
        <v>0</v>
      </c>
      <c r="I700">
        <v>0</v>
      </c>
      <c r="J700">
        <v>1227.41769420883</v>
      </c>
      <c r="K700">
        <v>61250.752514422602</v>
      </c>
      <c r="L700">
        <v>6773.0581688723496</v>
      </c>
      <c r="M700">
        <v>873219.83893113397</v>
      </c>
      <c r="N700">
        <v>0</v>
      </c>
      <c r="O700">
        <v>0</v>
      </c>
      <c r="P700">
        <v>1</v>
      </c>
      <c r="Q700">
        <v>0</v>
      </c>
      <c r="R700">
        <v>0</v>
      </c>
      <c r="S700">
        <v>1</v>
      </c>
      <c r="T700">
        <v>1</v>
      </c>
      <c r="U700">
        <v>100</v>
      </c>
      <c r="V700">
        <v>0.55000000000000004</v>
      </c>
      <c r="W700">
        <v>0.73</v>
      </c>
      <c r="X700">
        <v>0.95718748235553297</v>
      </c>
    </row>
    <row r="701" spans="1:24" x14ac:dyDescent="0.2">
      <c r="A701" t="s">
        <v>1267</v>
      </c>
      <c r="B701" t="s">
        <v>1264</v>
      </c>
      <c r="C701" t="s">
        <v>637</v>
      </c>
      <c r="D701">
        <v>1</v>
      </c>
      <c r="E701">
        <v>0</v>
      </c>
      <c r="F701">
        <v>0</v>
      </c>
      <c r="G701">
        <v>44135.928859137697</v>
      </c>
      <c r="H701">
        <v>0</v>
      </c>
      <c r="I701">
        <v>0</v>
      </c>
      <c r="J701">
        <v>112.513288623717</v>
      </c>
      <c r="K701">
        <v>6044.3480549115302</v>
      </c>
      <c r="L701">
        <v>620.94327359739702</v>
      </c>
      <c r="M701">
        <v>50801.220187646599</v>
      </c>
      <c r="N701">
        <v>0</v>
      </c>
      <c r="O701">
        <v>0</v>
      </c>
      <c r="P701">
        <v>1</v>
      </c>
      <c r="Q701">
        <v>0</v>
      </c>
      <c r="R701">
        <v>0</v>
      </c>
      <c r="S701">
        <v>1</v>
      </c>
      <c r="T701">
        <v>1</v>
      </c>
      <c r="U701">
        <v>100</v>
      </c>
      <c r="V701">
        <v>0.55000000000000004</v>
      </c>
      <c r="W701">
        <v>0.73</v>
      </c>
      <c r="X701">
        <v>0.95718748235553297</v>
      </c>
    </row>
    <row r="702" spans="1:24" x14ac:dyDescent="0.2">
      <c r="A702" t="s">
        <v>1268</v>
      </c>
      <c r="B702" t="s">
        <v>1264</v>
      </c>
      <c r="C702" t="s">
        <v>1114</v>
      </c>
      <c r="D702">
        <v>1</v>
      </c>
      <c r="E702">
        <v>0</v>
      </c>
      <c r="F702">
        <v>0</v>
      </c>
      <c r="G702">
        <v>1217855.8372849601</v>
      </c>
      <c r="H702">
        <v>0</v>
      </c>
      <c r="I702">
        <v>0</v>
      </c>
      <c r="J702">
        <v>61022.604925516403</v>
      </c>
      <c r="K702">
        <v>3295569.2259096201</v>
      </c>
      <c r="L702">
        <v>344122.159336193</v>
      </c>
      <c r="M702">
        <v>4857547.2225307804</v>
      </c>
      <c r="N702">
        <v>0</v>
      </c>
      <c r="O702">
        <v>0</v>
      </c>
      <c r="P702">
        <v>1</v>
      </c>
      <c r="Q702">
        <v>0</v>
      </c>
      <c r="R702">
        <v>0</v>
      </c>
      <c r="S702">
        <v>1</v>
      </c>
      <c r="T702">
        <v>1</v>
      </c>
      <c r="U702">
        <v>100</v>
      </c>
      <c r="V702">
        <v>0.55000000000000004</v>
      </c>
      <c r="W702">
        <v>0.73</v>
      </c>
      <c r="X702">
        <v>0.95718748235553297</v>
      </c>
    </row>
    <row r="703" spans="1:24" x14ac:dyDescent="0.2">
      <c r="A703" t="s">
        <v>1269</v>
      </c>
      <c r="B703" t="s">
        <v>1264</v>
      </c>
      <c r="C703" t="s">
        <v>1117</v>
      </c>
      <c r="D703">
        <v>1</v>
      </c>
      <c r="E703">
        <v>1</v>
      </c>
      <c r="F703" t="s">
        <v>368</v>
      </c>
      <c r="G703">
        <v>1302105.67950136</v>
      </c>
      <c r="H703">
        <v>0</v>
      </c>
      <c r="I703">
        <v>0</v>
      </c>
      <c r="J703">
        <v>0</v>
      </c>
      <c r="K703">
        <v>0</v>
      </c>
      <c r="L703">
        <v>0</v>
      </c>
      <c r="M703">
        <v>1302105.67950136</v>
      </c>
      <c r="N703" t="s">
        <v>1117</v>
      </c>
      <c r="O703" t="s">
        <v>475</v>
      </c>
      <c r="P703">
        <v>1</v>
      </c>
      <c r="Q703">
        <v>0</v>
      </c>
      <c r="R703">
        <v>0</v>
      </c>
      <c r="S703">
        <v>1</v>
      </c>
      <c r="T703">
        <v>1</v>
      </c>
      <c r="U703">
        <v>100</v>
      </c>
      <c r="V703">
        <v>0.55000000000000004</v>
      </c>
      <c r="W703">
        <v>0.73</v>
      </c>
      <c r="X703">
        <v>0.95718748235553297</v>
      </c>
    </row>
    <row r="704" spans="1:24" x14ac:dyDescent="0.2">
      <c r="A704" t="s">
        <v>1270</v>
      </c>
      <c r="B704" t="s">
        <v>1264</v>
      </c>
      <c r="C704" t="s">
        <v>577</v>
      </c>
      <c r="D704">
        <v>1</v>
      </c>
      <c r="E704">
        <v>0</v>
      </c>
      <c r="F704">
        <v>0</v>
      </c>
      <c r="G704">
        <v>364633.87400691898</v>
      </c>
      <c r="H704">
        <v>0</v>
      </c>
      <c r="I704">
        <v>0</v>
      </c>
      <c r="J704">
        <v>0</v>
      </c>
      <c r="K704">
        <v>0</v>
      </c>
      <c r="L704">
        <v>0</v>
      </c>
      <c r="M704">
        <v>364633.87400691898</v>
      </c>
      <c r="N704">
        <v>0</v>
      </c>
      <c r="O704">
        <v>0</v>
      </c>
      <c r="P704">
        <v>1</v>
      </c>
      <c r="Q704">
        <v>0</v>
      </c>
      <c r="R704">
        <v>0</v>
      </c>
      <c r="S704">
        <v>1</v>
      </c>
      <c r="T704">
        <v>1</v>
      </c>
      <c r="U704">
        <v>100</v>
      </c>
      <c r="V704">
        <v>0.55000000000000004</v>
      </c>
      <c r="W704">
        <v>0.73</v>
      </c>
      <c r="X704">
        <v>0.95718748235553297</v>
      </c>
    </row>
    <row r="705" spans="1:24" x14ac:dyDescent="0.2">
      <c r="A705" t="s">
        <v>1271</v>
      </c>
      <c r="B705" t="s">
        <v>1264</v>
      </c>
      <c r="C705" t="s">
        <v>491</v>
      </c>
      <c r="D705">
        <v>1</v>
      </c>
      <c r="E705">
        <v>1</v>
      </c>
      <c r="F705" t="s">
        <v>368</v>
      </c>
      <c r="G705">
        <v>233156.504598397</v>
      </c>
      <c r="H705">
        <v>1</v>
      </c>
      <c r="I705" t="s">
        <v>368</v>
      </c>
      <c r="J705">
        <v>1687.69932956306</v>
      </c>
      <c r="K705">
        <v>91131.504387415203</v>
      </c>
      <c r="L705">
        <v>4746.6336772128998</v>
      </c>
      <c r="M705">
        <v>329034.642663026</v>
      </c>
      <c r="N705" t="s">
        <v>492</v>
      </c>
      <c r="O705" t="s">
        <v>493</v>
      </c>
      <c r="P705">
        <v>1</v>
      </c>
      <c r="Q705">
        <v>0</v>
      </c>
      <c r="R705">
        <v>0</v>
      </c>
      <c r="S705">
        <v>1</v>
      </c>
      <c r="T705">
        <v>1</v>
      </c>
      <c r="U705">
        <v>100</v>
      </c>
      <c r="V705">
        <v>0.55000000000000004</v>
      </c>
      <c r="W705">
        <v>0.73</v>
      </c>
      <c r="X705">
        <v>0.95718748235553297</v>
      </c>
    </row>
    <row r="706" spans="1:24" x14ac:dyDescent="0.2">
      <c r="A706" t="s">
        <v>1272</v>
      </c>
      <c r="B706" t="s">
        <v>1231</v>
      </c>
      <c r="C706" t="s">
        <v>1273</v>
      </c>
      <c r="D706">
        <v>0</v>
      </c>
      <c r="E706">
        <v>0</v>
      </c>
      <c r="F706">
        <v>0</v>
      </c>
      <c r="G706">
        <v>3765514.0515049901</v>
      </c>
      <c r="H706">
        <v>0</v>
      </c>
      <c r="I706">
        <v>0</v>
      </c>
      <c r="J706">
        <v>1899.70497013</v>
      </c>
      <c r="K706">
        <v>97625.908093999999</v>
      </c>
      <c r="L706">
        <v>732980.22268224997</v>
      </c>
      <c r="M706">
        <v>4596120.1822812399</v>
      </c>
      <c r="N706">
        <v>0</v>
      </c>
      <c r="O706">
        <v>0</v>
      </c>
      <c r="P706">
        <v>4</v>
      </c>
      <c r="Q706">
        <v>0</v>
      </c>
      <c r="R706">
        <v>0</v>
      </c>
      <c r="S706">
        <v>1</v>
      </c>
      <c r="T706">
        <v>1</v>
      </c>
      <c r="U706">
        <v>100</v>
      </c>
      <c r="V706">
        <v>0.55000000000000004</v>
      </c>
      <c r="W706">
        <v>0.73</v>
      </c>
      <c r="X706">
        <v>0.95718748235553297</v>
      </c>
    </row>
    <row r="707" spans="1:24" x14ac:dyDescent="0.2">
      <c r="A707" t="s">
        <v>1274</v>
      </c>
      <c r="B707" t="s">
        <v>1273</v>
      </c>
      <c r="C707" t="s">
        <v>1275</v>
      </c>
      <c r="D707">
        <v>1</v>
      </c>
      <c r="E707">
        <v>1</v>
      </c>
      <c r="F707" t="s">
        <v>368</v>
      </c>
      <c r="G707">
        <v>3765514.0515049901</v>
      </c>
      <c r="H707">
        <v>1</v>
      </c>
      <c r="I707" t="s">
        <v>368</v>
      </c>
      <c r="J707">
        <v>1492.6253336499999</v>
      </c>
      <c r="K707">
        <v>76705.456712500003</v>
      </c>
      <c r="L707">
        <v>552846.82842499996</v>
      </c>
      <c r="M707">
        <v>4395066.3366424898</v>
      </c>
      <c r="N707" t="s">
        <v>398</v>
      </c>
      <c r="O707" t="s">
        <v>498</v>
      </c>
      <c r="P707">
        <v>1</v>
      </c>
      <c r="Q707">
        <v>0</v>
      </c>
      <c r="R707">
        <v>0</v>
      </c>
      <c r="S707">
        <v>1</v>
      </c>
      <c r="T707">
        <v>1</v>
      </c>
      <c r="U707">
        <v>100</v>
      </c>
      <c r="V707">
        <v>0.55000000000000004</v>
      </c>
      <c r="W707">
        <v>0.73</v>
      </c>
      <c r="X707">
        <v>0.95718748235553297</v>
      </c>
    </row>
    <row r="708" spans="1:24" x14ac:dyDescent="0.2">
      <c r="A708" t="s">
        <v>1276</v>
      </c>
      <c r="B708" t="s">
        <v>1273</v>
      </c>
      <c r="C708" t="s">
        <v>1277</v>
      </c>
      <c r="D708">
        <v>0</v>
      </c>
      <c r="E708">
        <v>0</v>
      </c>
      <c r="F708">
        <v>0</v>
      </c>
      <c r="G708">
        <v>0</v>
      </c>
      <c r="H708">
        <v>1</v>
      </c>
      <c r="I708" t="s">
        <v>368</v>
      </c>
      <c r="J708">
        <v>203.53981823999999</v>
      </c>
      <c r="K708">
        <v>10460.22569075</v>
      </c>
      <c r="L708">
        <v>165853.89011750001</v>
      </c>
      <c r="M708">
        <v>176314.11580825</v>
      </c>
      <c r="N708" t="s">
        <v>398</v>
      </c>
      <c r="O708" t="s">
        <v>498</v>
      </c>
      <c r="P708">
        <v>1</v>
      </c>
      <c r="Q708">
        <v>0</v>
      </c>
      <c r="R708">
        <v>0</v>
      </c>
      <c r="S708">
        <v>1</v>
      </c>
      <c r="T708">
        <v>1</v>
      </c>
      <c r="U708">
        <v>100</v>
      </c>
      <c r="V708">
        <v>0.55000000000000004</v>
      </c>
      <c r="W708">
        <v>0.73</v>
      </c>
      <c r="X708">
        <v>0.95718748235553297</v>
      </c>
    </row>
    <row r="709" spans="1:24" x14ac:dyDescent="0.2">
      <c r="A709" t="s">
        <v>1278</v>
      </c>
      <c r="B709" t="s">
        <v>1273</v>
      </c>
      <c r="C709" t="s">
        <v>1279</v>
      </c>
      <c r="D709">
        <v>1</v>
      </c>
      <c r="E709">
        <v>0</v>
      </c>
      <c r="F709">
        <v>0</v>
      </c>
      <c r="G709">
        <v>0</v>
      </c>
      <c r="H709">
        <v>1</v>
      </c>
      <c r="I709" t="s">
        <v>368</v>
      </c>
      <c r="J709">
        <v>203.53981823999999</v>
      </c>
      <c r="K709">
        <v>10460.22569075</v>
      </c>
      <c r="L709">
        <v>14279.504139750001</v>
      </c>
      <c r="M709">
        <v>24739.7298305</v>
      </c>
      <c r="N709" t="s">
        <v>398</v>
      </c>
      <c r="O709" t="s">
        <v>498</v>
      </c>
      <c r="P709">
        <v>1</v>
      </c>
      <c r="Q709">
        <v>0</v>
      </c>
      <c r="R709">
        <v>0</v>
      </c>
      <c r="S709">
        <v>1</v>
      </c>
      <c r="T709">
        <v>1</v>
      </c>
      <c r="U709">
        <v>100</v>
      </c>
      <c r="V709">
        <v>0.55000000000000004</v>
      </c>
      <c r="W709">
        <v>0.73</v>
      </c>
      <c r="X709">
        <v>0.95718748235553297</v>
      </c>
    </row>
    <row r="710" spans="1:24" x14ac:dyDescent="0.2">
      <c r="A710" t="s">
        <v>1280</v>
      </c>
      <c r="B710" t="s">
        <v>1231</v>
      </c>
      <c r="C710" t="s">
        <v>1281</v>
      </c>
      <c r="D710">
        <v>0</v>
      </c>
      <c r="E710">
        <v>0</v>
      </c>
      <c r="F710">
        <v>0</v>
      </c>
      <c r="G710">
        <v>428602.54552962701</v>
      </c>
      <c r="H710">
        <v>0</v>
      </c>
      <c r="I710">
        <v>0</v>
      </c>
      <c r="J710">
        <v>7056.0470334749998</v>
      </c>
      <c r="K710">
        <v>381022.50689249998</v>
      </c>
      <c r="L710">
        <v>42625.516610849998</v>
      </c>
      <c r="M710">
        <v>852250.56903297699</v>
      </c>
      <c r="N710">
        <v>0</v>
      </c>
      <c r="O710">
        <v>0</v>
      </c>
      <c r="P710">
        <v>5</v>
      </c>
      <c r="Q710">
        <v>0</v>
      </c>
      <c r="R710">
        <v>0</v>
      </c>
      <c r="S710">
        <v>1</v>
      </c>
      <c r="T710">
        <v>1</v>
      </c>
      <c r="U710">
        <v>100</v>
      </c>
      <c r="V710">
        <v>0.55000000000000004</v>
      </c>
      <c r="W710">
        <v>0.73</v>
      </c>
      <c r="X710">
        <v>0.95718748235553297</v>
      </c>
    </row>
    <row r="711" spans="1:24" x14ac:dyDescent="0.2">
      <c r="A711" t="s">
        <v>1282</v>
      </c>
      <c r="B711" t="s">
        <v>1281</v>
      </c>
      <c r="C711" t="s">
        <v>1114</v>
      </c>
      <c r="D711">
        <v>1</v>
      </c>
      <c r="E711">
        <v>0</v>
      </c>
      <c r="F711">
        <v>0</v>
      </c>
      <c r="G711">
        <v>0</v>
      </c>
      <c r="H711">
        <v>0</v>
      </c>
      <c r="I711">
        <v>0</v>
      </c>
      <c r="J711">
        <v>1628.318545975</v>
      </c>
      <c r="K711">
        <v>87937.346392499996</v>
      </c>
      <c r="L711">
        <v>27360.6728229</v>
      </c>
      <c r="M711">
        <v>115298.0192154</v>
      </c>
      <c r="N711">
        <v>0</v>
      </c>
      <c r="O711">
        <v>0</v>
      </c>
      <c r="P711">
        <v>1</v>
      </c>
      <c r="Q711">
        <v>0</v>
      </c>
      <c r="R711">
        <v>0</v>
      </c>
      <c r="S711">
        <v>1</v>
      </c>
      <c r="T711">
        <v>1</v>
      </c>
      <c r="U711">
        <v>100</v>
      </c>
      <c r="V711">
        <v>0.55000000000000004</v>
      </c>
      <c r="W711">
        <v>0.73</v>
      </c>
      <c r="X711">
        <v>0.95718748235553297</v>
      </c>
    </row>
    <row r="712" spans="1:24" x14ac:dyDescent="0.2">
      <c r="A712" t="s">
        <v>1283</v>
      </c>
      <c r="B712" t="s">
        <v>1281</v>
      </c>
      <c r="C712" t="s">
        <v>1284</v>
      </c>
      <c r="D712">
        <v>0</v>
      </c>
      <c r="E712">
        <v>0</v>
      </c>
      <c r="F712">
        <v>0</v>
      </c>
      <c r="G712">
        <v>33314.731171389198</v>
      </c>
      <c r="H712">
        <v>0</v>
      </c>
      <c r="I712">
        <v>0</v>
      </c>
      <c r="J712">
        <v>0</v>
      </c>
      <c r="K712">
        <v>0</v>
      </c>
      <c r="L712">
        <v>0</v>
      </c>
      <c r="M712">
        <v>33314.731171389198</v>
      </c>
      <c r="N712" t="s">
        <v>492</v>
      </c>
      <c r="O712" t="s">
        <v>493</v>
      </c>
      <c r="P712">
        <v>1</v>
      </c>
      <c r="Q712">
        <v>0</v>
      </c>
      <c r="R712">
        <v>0</v>
      </c>
      <c r="S712">
        <v>1</v>
      </c>
      <c r="T712">
        <v>1</v>
      </c>
      <c r="U712">
        <v>100</v>
      </c>
      <c r="V712">
        <v>0.55000000000000004</v>
      </c>
      <c r="W712">
        <v>0.73</v>
      </c>
      <c r="X712">
        <v>0.95718748235553297</v>
      </c>
    </row>
    <row r="713" spans="1:24" x14ac:dyDescent="0.2">
      <c r="A713" t="s">
        <v>1285</v>
      </c>
      <c r="B713" t="s">
        <v>1281</v>
      </c>
      <c r="C713" t="s">
        <v>577</v>
      </c>
      <c r="D713">
        <v>1</v>
      </c>
      <c r="E713">
        <v>0</v>
      </c>
      <c r="F713">
        <v>0</v>
      </c>
      <c r="G713">
        <v>2634.7009270523499</v>
      </c>
      <c r="H713">
        <v>0</v>
      </c>
      <c r="I713">
        <v>0</v>
      </c>
      <c r="J713">
        <v>0</v>
      </c>
      <c r="K713">
        <v>0</v>
      </c>
      <c r="L713">
        <v>0</v>
      </c>
      <c r="M713">
        <v>2634.7009270523499</v>
      </c>
      <c r="N713">
        <v>0</v>
      </c>
      <c r="O713">
        <v>0</v>
      </c>
      <c r="P713">
        <v>1</v>
      </c>
      <c r="Q713">
        <v>0</v>
      </c>
      <c r="R713">
        <v>0</v>
      </c>
      <c r="S713">
        <v>1</v>
      </c>
      <c r="T713">
        <v>1</v>
      </c>
      <c r="U713">
        <v>100</v>
      </c>
      <c r="V713">
        <v>0.55000000000000004</v>
      </c>
      <c r="W713">
        <v>0.73</v>
      </c>
      <c r="X713">
        <v>0.95718748235553297</v>
      </c>
    </row>
    <row r="714" spans="1:24" x14ac:dyDescent="0.2">
      <c r="A714" t="s">
        <v>1286</v>
      </c>
      <c r="B714" t="s">
        <v>1281</v>
      </c>
      <c r="C714" t="s">
        <v>491</v>
      </c>
      <c r="D714">
        <v>0</v>
      </c>
      <c r="E714">
        <v>1</v>
      </c>
      <c r="F714" t="s">
        <v>368</v>
      </c>
      <c r="G714">
        <v>392653.11343118502</v>
      </c>
      <c r="H714">
        <v>1</v>
      </c>
      <c r="I714" t="s">
        <v>368</v>
      </c>
      <c r="J714">
        <v>5427.7284874999996</v>
      </c>
      <c r="K714">
        <v>293085.1605</v>
      </c>
      <c r="L714">
        <v>15264.84378795</v>
      </c>
      <c r="M714">
        <v>701003.11771913501</v>
      </c>
      <c r="N714" t="s">
        <v>492</v>
      </c>
      <c r="O714" t="s">
        <v>493</v>
      </c>
      <c r="P714">
        <v>1</v>
      </c>
      <c r="Q714">
        <v>0</v>
      </c>
      <c r="R714">
        <v>0</v>
      </c>
      <c r="S714">
        <v>1</v>
      </c>
      <c r="T714">
        <v>1</v>
      </c>
      <c r="U714">
        <v>100</v>
      </c>
      <c r="V714">
        <v>0.55000000000000004</v>
      </c>
      <c r="W714">
        <v>0.73</v>
      </c>
      <c r="X714">
        <v>0.95718748235553297</v>
      </c>
    </row>
    <row r="715" spans="1:24" x14ac:dyDescent="0.2">
      <c r="A715" t="s">
        <v>1287</v>
      </c>
      <c r="B715" t="s">
        <v>1288</v>
      </c>
      <c r="C715" t="s">
        <v>1288</v>
      </c>
      <c r="D715">
        <v>0</v>
      </c>
      <c r="E715">
        <v>0</v>
      </c>
      <c r="F715">
        <v>0</v>
      </c>
      <c r="G715">
        <v>35448522.491959497</v>
      </c>
      <c r="H715">
        <v>0</v>
      </c>
      <c r="I715">
        <v>0</v>
      </c>
      <c r="J715">
        <v>212243.83883105501</v>
      </c>
      <c r="K715">
        <v>11476052.696059899</v>
      </c>
      <c r="L715">
        <v>0</v>
      </c>
      <c r="M715">
        <v>46924575.188019499</v>
      </c>
      <c r="N715">
        <v>0</v>
      </c>
      <c r="O715">
        <v>0</v>
      </c>
      <c r="P715">
        <v>23</v>
      </c>
      <c r="Q715">
        <v>0</v>
      </c>
      <c r="R715">
        <v>0</v>
      </c>
      <c r="S715">
        <v>1</v>
      </c>
      <c r="T715">
        <v>1</v>
      </c>
      <c r="U715">
        <v>1</v>
      </c>
      <c r="V715">
        <v>0.55000000000000004</v>
      </c>
      <c r="W715">
        <v>0.73</v>
      </c>
      <c r="X715">
        <v>0.47069601235722403</v>
      </c>
    </row>
    <row r="716" spans="1:24" x14ac:dyDescent="0.2">
      <c r="A716" t="s">
        <v>1289</v>
      </c>
      <c r="B716" t="s">
        <v>1288</v>
      </c>
      <c r="C716" t="s">
        <v>1290</v>
      </c>
      <c r="D716">
        <v>0</v>
      </c>
      <c r="E716">
        <v>0</v>
      </c>
      <c r="F716">
        <v>0</v>
      </c>
      <c r="G716">
        <v>7105794.2009088704</v>
      </c>
      <c r="H716">
        <v>0</v>
      </c>
      <c r="I716">
        <v>0</v>
      </c>
      <c r="J716">
        <v>30082.3022607973</v>
      </c>
      <c r="K716">
        <v>1623263.2274563101</v>
      </c>
      <c r="L716">
        <v>0</v>
      </c>
      <c r="M716">
        <v>8729057.4283651803</v>
      </c>
      <c r="N716">
        <v>0</v>
      </c>
      <c r="O716">
        <v>0</v>
      </c>
      <c r="P716">
        <v>7</v>
      </c>
      <c r="Q716">
        <v>0</v>
      </c>
      <c r="R716">
        <v>0</v>
      </c>
      <c r="S716">
        <v>1</v>
      </c>
      <c r="T716">
        <v>1</v>
      </c>
      <c r="U716">
        <v>1</v>
      </c>
      <c r="V716">
        <v>0.55000000000000004</v>
      </c>
      <c r="W716">
        <v>0.73</v>
      </c>
      <c r="X716">
        <v>0.47069601235722403</v>
      </c>
    </row>
    <row r="717" spans="1:24" x14ac:dyDescent="0.2">
      <c r="A717" t="s">
        <v>1291</v>
      </c>
      <c r="B717" t="s">
        <v>1290</v>
      </c>
      <c r="C717" t="s">
        <v>1292</v>
      </c>
      <c r="D717">
        <v>1</v>
      </c>
      <c r="E717">
        <v>1</v>
      </c>
      <c r="F717" t="s">
        <v>368</v>
      </c>
      <c r="G717">
        <v>5059097.1523686396</v>
      </c>
      <c r="H717">
        <v>1</v>
      </c>
      <c r="I717" t="s">
        <v>368</v>
      </c>
      <c r="J717">
        <v>19499.530665999999</v>
      </c>
      <c r="K717">
        <v>1052208.70282</v>
      </c>
      <c r="L717">
        <v>0</v>
      </c>
      <c r="M717">
        <v>6111305.8551886398</v>
      </c>
      <c r="N717" t="s">
        <v>492</v>
      </c>
      <c r="O717" t="s">
        <v>493</v>
      </c>
      <c r="P717">
        <v>1</v>
      </c>
      <c r="Q717">
        <v>0</v>
      </c>
      <c r="R717">
        <v>0</v>
      </c>
      <c r="S717">
        <v>1</v>
      </c>
      <c r="T717">
        <v>1</v>
      </c>
      <c r="U717">
        <v>1</v>
      </c>
      <c r="V717">
        <v>0.55000000000000004</v>
      </c>
      <c r="W717">
        <v>0.73</v>
      </c>
      <c r="X717">
        <v>0.47069601235722403</v>
      </c>
    </row>
    <row r="718" spans="1:24" x14ac:dyDescent="0.2">
      <c r="A718" t="s">
        <v>1293</v>
      </c>
      <c r="B718" t="s">
        <v>1290</v>
      </c>
      <c r="C718" t="s">
        <v>1294</v>
      </c>
      <c r="D718">
        <v>1</v>
      </c>
      <c r="E718">
        <v>1</v>
      </c>
      <c r="F718" t="s">
        <v>368</v>
      </c>
      <c r="G718">
        <v>117913.12640867601</v>
      </c>
      <c r="H718">
        <v>1</v>
      </c>
      <c r="I718" t="s">
        <v>368</v>
      </c>
      <c r="J718">
        <v>747.48200862500005</v>
      </c>
      <c r="K718">
        <v>40334.44371</v>
      </c>
      <c r="L718">
        <v>0</v>
      </c>
      <c r="M718">
        <v>158247.570118676</v>
      </c>
      <c r="N718" t="s">
        <v>1295</v>
      </c>
      <c r="O718" t="s">
        <v>493</v>
      </c>
      <c r="P718">
        <v>1</v>
      </c>
      <c r="Q718">
        <v>0</v>
      </c>
      <c r="R718">
        <v>0</v>
      </c>
      <c r="S718">
        <v>1</v>
      </c>
      <c r="T718">
        <v>1</v>
      </c>
      <c r="U718">
        <v>1</v>
      </c>
      <c r="V718">
        <v>0.55000000000000004</v>
      </c>
      <c r="W718">
        <v>0.73</v>
      </c>
      <c r="X718">
        <v>0.47069601235722403</v>
      </c>
    </row>
    <row r="719" spans="1:24" x14ac:dyDescent="0.2">
      <c r="A719" t="s">
        <v>1296</v>
      </c>
      <c r="B719" t="s">
        <v>1290</v>
      </c>
      <c r="C719" t="s">
        <v>1297</v>
      </c>
      <c r="D719">
        <v>1</v>
      </c>
      <c r="E719">
        <v>1</v>
      </c>
      <c r="F719" t="s">
        <v>368</v>
      </c>
      <c r="G719">
        <v>487205.99439833098</v>
      </c>
      <c r="H719">
        <v>1</v>
      </c>
      <c r="I719" t="s">
        <v>368</v>
      </c>
      <c r="J719">
        <v>2924.9295982499998</v>
      </c>
      <c r="K719">
        <v>157831.15983250001</v>
      </c>
      <c r="L719">
        <v>0</v>
      </c>
      <c r="M719">
        <v>645037.15423083096</v>
      </c>
      <c r="N719" t="s">
        <v>1295</v>
      </c>
      <c r="O719" t="s">
        <v>493</v>
      </c>
      <c r="P719">
        <v>1</v>
      </c>
      <c r="Q719">
        <v>0</v>
      </c>
      <c r="R719">
        <v>0</v>
      </c>
      <c r="S719">
        <v>1</v>
      </c>
      <c r="T719">
        <v>1</v>
      </c>
      <c r="U719">
        <v>1</v>
      </c>
      <c r="V719">
        <v>0.55000000000000004</v>
      </c>
      <c r="W719">
        <v>0.73</v>
      </c>
      <c r="X719">
        <v>0.47069601235722403</v>
      </c>
    </row>
    <row r="720" spans="1:24" x14ac:dyDescent="0.2">
      <c r="A720" t="s">
        <v>1298</v>
      </c>
      <c r="B720" t="s">
        <v>1290</v>
      </c>
      <c r="C720" t="s">
        <v>1299</v>
      </c>
      <c r="D720">
        <v>1</v>
      </c>
      <c r="E720">
        <v>1</v>
      </c>
      <c r="F720" t="s">
        <v>368</v>
      </c>
      <c r="G720">
        <v>469807.84555776301</v>
      </c>
      <c r="H720">
        <v>1</v>
      </c>
      <c r="I720" t="s">
        <v>368</v>
      </c>
      <c r="J720">
        <v>2924.9295982499998</v>
      </c>
      <c r="K720">
        <v>157831.15983250001</v>
      </c>
      <c r="L720">
        <v>0</v>
      </c>
      <c r="M720">
        <v>627639.00539026305</v>
      </c>
      <c r="N720" t="s">
        <v>1295</v>
      </c>
      <c r="O720" t="s">
        <v>493</v>
      </c>
      <c r="P720">
        <v>1</v>
      </c>
      <c r="Q720">
        <v>0</v>
      </c>
      <c r="R720">
        <v>0</v>
      </c>
      <c r="S720">
        <v>1</v>
      </c>
      <c r="T720">
        <v>1</v>
      </c>
      <c r="U720">
        <v>1</v>
      </c>
      <c r="V720">
        <v>0.55000000000000004</v>
      </c>
      <c r="W720">
        <v>0.73</v>
      </c>
      <c r="X720">
        <v>0.47069601235722403</v>
      </c>
    </row>
    <row r="721" spans="1:24" x14ac:dyDescent="0.2">
      <c r="A721" t="s">
        <v>1300</v>
      </c>
      <c r="B721" t="s">
        <v>1290</v>
      </c>
      <c r="C721" t="s">
        <v>1301</v>
      </c>
      <c r="D721">
        <v>1</v>
      </c>
      <c r="E721">
        <v>1</v>
      </c>
      <c r="F721" t="s">
        <v>368</v>
      </c>
      <c r="G721">
        <v>548067.44453214202</v>
      </c>
      <c r="H721">
        <v>1</v>
      </c>
      <c r="I721" t="s">
        <v>368</v>
      </c>
      <c r="J721">
        <v>2274.9452437250002</v>
      </c>
      <c r="K721">
        <v>122757.730535</v>
      </c>
      <c r="L721">
        <v>0</v>
      </c>
      <c r="M721">
        <v>670825.175067142</v>
      </c>
      <c r="N721" t="s">
        <v>492</v>
      </c>
      <c r="O721" t="s">
        <v>493</v>
      </c>
      <c r="P721">
        <v>1</v>
      </c>
      <c r="Q721">
        <v>0</v>
      </c>
      <c r="R721">
        <v>0</v>
      </c>
      <c r="S721">
        <v>1</v>
      </c>
      <c r="T721">
        <v>1</v>
      </c>
      <c r="U721">
        <v>1</v>
      </c>
      <c r="V721">
        <v>0.55000000000000004</v>
      </c>
      <c r="W721">
        <v>0.73</v>
      </c>
      <c r="X721">
        <v>0.47069601235722403</v>
      </c>
    </row>
    <row r="722" spans="1:24" x14ac:dyDescent="0.2">
      <c r="A722" t="s">
        <v>1302</v>
      </c>
      <c r="B722" t="s">
        <v>1290</v>
      </c>
      <c r="C722" t="s">
        <v>1303</v>
      </c>
      <c r="D722">
        <v>0</v>
      </c>
      <c r="E722">
        <v>1</v>
      </c>
      <c r="F722" t="s">
        <v>368</v>
      </c>
      <c r="G722">
        <v>423702.63764331699</v>
      </c>
      <c r="H722">
        <v>1</v>
      </c>
      <c r="I722" t="s">
        <v>368</v>
      </c>
      <c r="J722">
        <v>1710.48514594736</v>
      </c>
      <c r="K722">
        <v>92300.030726315701</v>
      </c>
      <c r="L722">
        <v>0</v>
      </c>
      <c r="M722">
        <v>516002.66836963297</v>
      </c>
      <c r="N722" t="s">
        <v>492</v>
      </c>
      <c r="O722" t="s">
        <v>493</v>
      </c>
      <c r="P722">
        <v>1</v>
      </c>
      <c r="Q722">
        <v>0</v>
      </c>
      <c r="R722">
        <v>0</v>
      </c>
      <c r="S722">
        <v>4</v>
      </c>
      <c r="T722">
        <v>1</v>
      </c>
      <c r="U722">
        <v>1</v>
      </c>
      <c r="V722">
        <v>0.55000000000000004</v>
      </c>
      <c r="W722">
        <v>0.73</v>
      </c>
      <c r="X722">
        <v>0.33371881459496699</v>
      </c>
    </row>
    <row r="723" spans="1:24" x14ac:dyDescent="0.2">
      <c r="A723" t="s">
        <v>1304</v>
      </c>
      <c r="B723" t="s">
        <v>1288</v>
      </c>
      <c r="C723" t="s">
        <v>1305</v>
      </c>
      <c r="D723">
        <v>0</v>
      </c>
      <c r="E723">
        <v>1</v>
      </c>
      <c r="F723" t="s">
        <v>368</v>
      </c>
      <c r="G723">
        <v>13239102.602747699</v>
      </c>
      <c r="H723">
        <v>1</v>
      </c>
      <c r="I723" t="s">
        <v>368</v>
      </c>
      <c r="J723">
        <v>18199.561952</v>
      </c>
      <c r="K723">
        <v>1005292.71337</v>
      </c>
      <c r="L723">
        <v>0</v>
      </c>
      <c r="M723">
        <v>14244395.3161177</v>
      </c>
      <c r="N723" t="s">
        <v>1306</v>
      </c>
      <c r="O723" t="s">
        <v>493</v>
      </c>
      <c r="P723">
        <v>1</v>
      </c>
      <c r="Q723">
        <v>0</v>
      </c>
      <c r="R723">
        <v>0</v>
      </c>
      <c r="S723">
        <v>1</v>
      </c>
      <c r="T723">
        <v>1</v>
      </c>
      <c r="U723">
        <v>1</v>
      </c>
      <c r="V723">
        <v>0.55000000000000004</v>
      </c>
      <c r="W723">
        <v>0.73</v>
      </c>
      <c r="X723">
        <v>0.47069601235722403</v>
      </c>
    </row>
    <row r="724" spans="1:24" x14ac:dyDescent="0.2">
      <c r="A724" t="s">
        <v>1307</v>
      </c>
      <c r="B724" t="s">
        <v>1288</v>
      </c>
      <c r="C724" t="s">
        <v>1308</v>
      </c>
      <c r="D724">
        <v>0</v>
      </c>
      <c r="E724">
        <v>0</v>
      </c>
      <c r="F724">
        <v>0</v>
      </c>
      <c r="G724">
        <v>3651473.7642412698</v>
      </c>
      <c r="H724">
        <v>0</v>
      </c>
      <c r="I724">
        <v>0</v>
      </c>
      <c r="J724">
        <v>13097.184761099999</v>
      </c>
      <c r="K724">
        <v>706733.96828100004</v>
      </c>
      <c r="L724">
        <v>0</v>
      </c>
      <c r="M724">
        <v>4358207.7325222697</v>
      </c>
      <c r="N724">
        <v>0</v>
      </c>
      <c r="O724">
        <v>0</v>
      </c>
      <c r="P724">
        <v>8</v>
      </c>
      <c r="Q724">
        <v>0</v>
      </c>
      <c r="R724">
        <v>0</v>
      </c>
      <c r="S724">
        <v>1</v>
      </c>
      <c r="T724">
        <v>1</v>
      </c>
      <c r="U724">
        <v>1</v>
      </c>
      <c r="V724">
        <v>0.55000000000000004</v>
      </c>
      <c r="W724">
        <v>0.73</v>
      </c>
      <c r="X724">
        <v>0.47069601235722403</v>
      </c>
    </row>
    <row r="725" spans="1:24" x14ac:dyDescent="0.2">
      <c r="A725" t="s">
        <v>1309</v>
      </c>
      <c r="B725" t="s">
        <v>1308</v>
      </c>
      <c r="C725" t="s">
        <v>1310</v>
      </c>
      <c r="D725">
        <v>1</v>
      </c>
      <c r="E725">
        <v>1</v>
      </c>
      <c r="F725" t="s">
        <v>368</v>
      </c>
      <c r="G725">
        <v>1137058.1187796399</v>
      </c>
      <c r="H725">
        <v>1</v>
      </c>
      <c r="I725" t="s">
        <v>368</v>
      </c>
      <c r="J725">
        <v>3249.9217767499999</v>
      </c>
      <c r="K725">
        <v>175367.87446749999</v>
      </c>
      <c r="L725">
        <v>0</v>
      </c>
      <c r="M725">
        <v>1312425.99324714</v>
      </c>
      <c r="N725" t="s">
        <v>492</v>
      </c>
      <c r="O725" t="s">
        <v>493</v>
      </c>
      <c r="P725">
        <v>1</v>
      </c>
      <c r="Q725">
        <v>0</v>
      </c>
      <c r="R725">
        <v>0</v>
      </c>
      <c r="S725">
        <v>1</v>
      </c>
      <c r="T725">
        <v>1</v>
      </c>
      <c r="U725">
        <v>1</v>
      </c>
      <c r="V725">
        <v>0.55000000000000004</v>
      </c>
      <c r="W725">
        <v>0.73</v>
      </c>
      <c r="X725">
        <v>0.47069601235722403</v>
      </c>
    </row>
    <row r="726" spans="1:24" x14ac:dyDescent="0.2">
      <c r="A726" t="s">
        <v>1311</v>
      </c>
      <c r="B726" t="s">
        <v>1308</v>
      </c>
      <c r="C726" t="s">
        <v>1312</v>
      </c>
      <c r="D726">
        <v>1</v>
      </c>
      <c r="E726">
        <v>1</v>
      </c>
      <c r="F726" t="s">
        <v>368</v>
      </c>
      <c r="G726">
        <v>1319533.5471639801</v>
      </c>
      <c r="H726">
        <v>1</v>
      </c>
      <c r="I726" t="s">
        <v>368</v>
      </c>
      <c r="J726">
        <v>4549.890488</v>
      </c>
      <c r="K726">
        <v>245514.73308999999</v>
      </c>
      <c r="L726">
        <v>0</v>
      </c>
      <c r="M726">
        <v>1565048.2802539801</v>
      </c>
      <c r="N726" t="s">
        <v>492</v>
      </c>
      <c r="O726" t="s">
        <v>493</v>
      </c>
      <c r="P726">
        <v>1</v>
      </c>
      <c r="Q726">
        <v>0</v>
      </c>
      <c r="R726">
        <v>0</v>
      </c>
      <c r="S726">
        <v>1</v>
      </c>
      <c r="T726">
        <v>1</v>
      </c>
      <c r="U726">
        <v>1</v>
      </c>
      <c r="V726">
        <v>0.55000000000000004</v>
      </c>
      <c r="W726">
        <v>0.73</v>
      </c>
      <c r="X726">
        <v>0.47069601235722403</v>
      </c>
    </row>
    <row r="727" spans="1:24" x14ac:dyDescent="0.2">
      <c r="A727" t="s">
        <v>1313</v>
      </c>
      <c r="B727" t="s">
        <v>1308</v>
      </c>
      <c r="C727" t="s">
        <v>1314</v>
      </c>
      <c r="D727">
        <v>1</v>
      </c>
      <c r="E727">
        <v>1</v>
      </c>
      <c r="F727" t="s">
        <v>368</v>
      </c>
      <c r="G727">
        <v>157703.873733935</v>
      </c>
      <c r="H727">
        <v>1</v>
      </c>
      <c r="I727" t="s">
        <v>368</v>
      </c>
      <c r="J727">
        <v>487.48826665000001</v>
      </c>
      <c r="K727">
        <v>26305.799943499998</v>
      </c>
      <c r="L727">
        <v>0</v>
      </c>
      <c r="M727">
        <v>184009.673677435</v>
      </c>
      <c r="N727" t="s">
        <v>492</v>
      </c>
      <c r="O727" t="s">
        <v>493</v>
      </c>
      <c r="P727">
        <v>1</v>
      </c>
      <c r="Q727">
        <v>0</v>
      </c>
      <c r="R727">
        <v>0</v>
      </c>
      <c r="S727">
        <v>1</v>
      </c>
      <c r="T727">
        <v>1</v>
      </c>
      <c r="U727">
        <v>1</v>
      </c>
      <c r="V727">
        <v>0.55000000000000004</v>
      </c>
      <c r="W727">
        <v>0.73</v>
      </c>
      <c r="X727">
        <v>0.47069601235722403</v>
      </c>
    </row>
    <row r="728" spans="1:24" x14ac:dyDescent="0.2">
      <c r="A728" t="s">
        <v>1315</v>
      </c>
      <c r="B728" t="s">
        <v>1308</v>
      </c>
      <c r="C728" t="s">
        <v>1316</v>
      </c>
      <c r="D728">
        <v>1</v>
      </c>
      <c r="E728">
        <v>1</v>
      </c>
      <c r="F728" t="s">
        <v>368</v>
      </c>
      <c r="G728">
        <v>519079.04966629</v>
      </c>
      <c r="H728">
        <v>1</v>
      </c>
      <c r="I728" t="s">
        <v>368</v>
      </c>
      <c r="J728">
        <v>1624.960888375</v>
      </c>
      <c r="K728">
        <v>87684.301237499996</v>
      </c>
      <c r="L728">
        <v>0</v>
      </c>
      <c r="M728">
        <v>606763.35090378998</v>
      </c>
      <c r="N728" t="s">
        <v>492</v>
      </c>
      <c r="O728" t="s">
        <v>493</v>
      </c>
      <c r="P728">
        <v>1</v>
      </c>
      <c r="Q728">
        <v>0</v>
      </c>
      <c r="R728">
        <v>0</v>
      </c>
      <c r="S728">
        <v>1</v>
      </c>
      <c r="T728">
        <v>1</v>
      </c>
      <c r="U728">
        <v>1</v>
      </c>
      <c r="V728">
        <v>0.55000000000000004</v>
      </c>
      <c r="W728">
        <v>0.73</v>
      </c>
      <c r="X728">
        <v>0.47069601235722403</v>
      </c>
    </row>
    <row r="729" spans="1:24" x14ac:dyDescent="0.2">
      <c r="A729" t="s">
        <v>1317</v>
      </c>
      <c r="B729" t="s">
        <v>1308</v>
      </c>
      <c r="C729" t="s">
        <v>1318</v>
      </c>
      <c r="D729">
        <v>1</v>
      </c>
      <c r="E729">
        <v>1</v>
      </c>
      <c r="F729" t="s">
        <v>368</v>
      </c>
      <c r="G729">
        <v>261747.517418837</v>
      </c>
      <c r="H729">
        <v>1</v>
      </c>
      <c r="I729" t="s">
        <v>368</v>
      </c>
      <c r="J729">
        <v>1624.960888375</v>
      </c>
      <c r="K729">
        <v>87684.301237499996</v>
      </c>
      <c r="L729">
        <v>0</v>
      </c>
      <c r="M729">
        <v>349431.81865633698</v>
      </c>
      <c r="N729" t="s">
        <v>492</v>
      </c>
      <c r="O729" t="s">
        <v>493</v>
      </c>
      <c r="P729">
        <v>1</v>
      </c>
      <c r="Q729">
        <v>0</v>
      </c>
      <c r="R729">
        <v>0</v>
      </c>
      <c r="S729">
        <v>1</v>
      </c>
      <c r="T729">
        <v>1</v>
      </c>
      <c r="U729">
        <v>1</v>
      </c>
      <c r="V729">
        <v>0.55000000000000004</v>
      </c>
      <c r="W729">
        <v>0.73</v>
      </c>
      <c r="X729">
        <v>0.47069601235722403</v>
      </c>
    </row>
    <row r="730" spans="1:24" x14ac:dyDescent="0.2">
      <c r="A730" t="s">
        <v>1319</v>
      </c>
      <c r="B730" t="s">
        <v>1308</v>
      </c>
      <c r="C730" t="s">
        <v>1320</v>
      </c>
      <c r="D730">
        <v>1</v>
      </c>
      <c r="E730">
        <v>1</v>
      </c>
      <c r="F730" t="s">
        <v>368</v>
      </c>
      <c r="G730">
        <v>134641.439914969</v>
      </c>
      <c r="H730">
        <v>1</v>
      </c>
      <c r="I730" t="s">
        <v>368</v>
      </c>
      <c r="J730">
        <v>812.48044432500001</v>
      </c>
      <c r="K730">
        <v>43842.514595000001</v>
      </c>
      <c r="L730">
        <v>0</v>
      </c>
      <c r="M730">
        <v>178483.95450996899</v>
      </c>
      <c r="N730" t="s">
        <v>492</v>
      </c>
      <c r="O730" t="s">
        <v>493</v>
      </c>
      <c r="P730">
        <v>1</v>
      </c>
      <c r="Q730">
        <v>0</v>
      </c>
      <c r="R730">
        <v>0</v>
      </c>
      <c r="S730">
        <v>1</v>
      </c>
      <c r="T730">
        <v>1</v>
      </c>
      <c r="U730">
        <v>1</v>
      </c>
      <c r="V730">
        <v>0.55000000000000004</v>
      </c>
      <c r="W730">
        <v>0.73</v>
      </c>
      <c r="X730">
        <v>0.47069601235722403</v>
      </c>
    </row>
    <row r="731" spans="1:24" x14ac:dyDescent="0.2">
      <c r="A731" t="s">
        <v>1321</v>
      </c>
      <c r="B731" t="s">
        <v>1308</v>
      </c>
      <c r="C731" t="s">
        <v>1322</v>
      </c>
      <c r="D731">
        <v>1</v>
      </c>
      <c r="E731">
        <v>1</v>
      </c>
      <c r="F731" t="s">
        <v>368</v>
      </c>
      <c r="G731">
        <v>121710.21756361501</v>
      </c>
      <c r="H731">
        <v>1</v>
      </c>
      <c r="I731" t="s">
        <v>368</v>
      </c>
      <c r="J731">
        <v>747.48200862500005</v>
      </c>
      <c r="K731">
        <v>40334.44371</v>
      </c>
      <c r="L731">
        <v>0</v>
      </c>
      <c r="M731">
        <v>162044.661273615</v>
      </c>
      <c r="N731" t="s">
        <v>492</v>
      </c>
      <c r="O731" t="s">
        <v>493</v>
      </c>
      <c r="P731">
        <v>1</v>
      </c>
      <c r="Q731">
        <v>0</v>
      </c>
      <c r="R731">
        <v>0</v>
      </c>
      <c r="S731">
        <v>1</v>
      </c>
      <c r="T731">
        <v>1</v>
      </c>
      <c r="U731">
        <v>1</v>
      </c>
      <c r="V731">
        <v>0.55000000000000004</v>
      </c>
      <c r="W731">
        <v>0.73</v>
      </c>
      <c r="X731">
        <v>0.47069601235722403</v>
      </c>
    </row>
    <row r="732" spans="1:24" x14ac:dyDescent="0.2">
      <c r="A732" t="s">
        <v>1323</v>
      </c>
      <c r="B732" t="s">
        <v>1288</v>
      </c>
      <c r="C732" t="s">
        <v>1324</v>
      </c>
      <c r="D732">
        <v>0</v>
      </c>
      <c r="E732">
        <v>0</v>
      </c>
      <c r="F732">
        <v>0</v>
      </c>
      <c r="G732">
        <v>4380320.7287222501</v>
      </c>
      <c r="H732">
        <v>0</v>
      </c>
      <c r="I732">
        <v>0</v>
      </c>
      <c r="J732">
        <v>20867.918775578899</v>
      </c>
      <c r="K732">
        <v>1126047.8078473599</v>
      </c>
      <c r="L732">
        <v>0</v>
      </c>
      <c r="M732">
        <v>5506368.5365696196</v>
      </c>
      <c r="N732">
        <v>0</v>
      </c>
      <c r="O732">
        <v>0</v>
      </c>
      <c r="P732">
        <v>4</v>
      </c>
      <c r="Q732">
        <v>0</v>
      </c>
      <c r="R732">
        <v>0</v>
      </c>
      <c r="S732">
        <v>4</v>
      </c>
      <c r="T732">
        <v>1</v>
      </c>
      <c r="U732">
        <v>1</v>
      </c>
      <c r="V732">
        <v>0.55000000000000004</v>
      </c>
      <c r="W732">
        <v>0.73</v>
      </c>
      <c r="X732">
        <v>0.33371881459496699</v>
      </c>
    </row>
    <row r="733" spans="1:24" x14ac:dyDescent="0.2">
      <c r="A733" t="s">
        <v>1325</v>
      </c>
      <c r="B733" t="s">
        <v>1324</v>
      </c>
      <c r="C733" t="s">
        <v>1326</v>
      </c>
      <c r="D733">
        <v>1</v>
      </c>
      <c r="E733">
        <v>1</v>
      </c>
      <c r="F733" t="s">
        <v>368</v>
      </c>
      <c r="G733">
        <v>1502219.1547880501</v>
      </c>
      <c r="H733">
        <v>1</v>
      </c>
      <c r="I733" t="s">
        <v>368</v>
      </c>
      <c r="J733">
        <v>6841.9405826315797</v>
      </c>
      <c r="K733">
        <v>369195.52519473602</v>
      </c>
      <c r="L733">
        <v>0</v>
      </c>
      <c r="M733">
        <v>1871414.67998279</v>
      </c>
      <c r="N733" t="s">
        <v>492</v>
      </c>
      <c r="O733" t="s">
        <v>493</v>
      </c>
      <c r="P733">
        <v>1</v>
      </c>
      <c r="Q733">
        <v>0</v>
      </c>
      <c r="R733">
        <v>0</v>
      </c>
      <c r="S733">
        <v>4</v>
      </c>
      <c r="T733">
        <v>1</v>
      </c>
      <c r="U733">
        <v>1</v>
      </c>
      <c r="V733">
        <v>0.55000000000000004</v>
      </c>
      <c r="W733">
        <v>0.73</v>
      </c>
      <c r="X733">
        <v>0.33371881459496699</v>
      </c>
    </row>
    <row r="734" spans="1:24" x14ac:dyDescent="0.2">
      <c r="A734" t="s">
        <v>1327</v>
      </c>
      <c r="B734" t="s">
        <v>1324</v>
      </c>
      <c r="C734" t="s">
        <v>1328</v>
      </c>
      <c r="D734">
        <v>1</v>
      </c>
      <c r="E734">
        <v>1</v>
      </c>
      <c r="F734" t="s">
        <v>368</v>
      </c>
      <c r="G734">
        <v>1810625.8138059501</v>
      </c>
      <c r="H734">
        <v>1</v>
      </c>
      <c r="I734" t="s">
        <v>368</v>
      </c>
      <c r="J734">
        <v>8552.4257268421006</v>
      </c>
      <c r="K734">
        <v>461495.55597894703</v>
      </c>
      <c r="L734">
        <v>0</v>
      </c>
      <c r="M734">
        <v>2272121.3697849</v>
      </c>
      <c r="N734" t="s">
        <v>492</v>
      </c>
      <c r="O734" t="s">
        <v>493</v>
      </c>
      <c r="P734">
        <v>1</v>
      </c>
      <c r="Q734">
        <v>0</v>
      </c>
      <c r="R734">
        <v>0</v>
      </c>
      <c r="S734">
        <v>4</v>
      </c>
      <c r="T734">
        <v>1</v>
      </c>
      <c r="U734">
        <v>1</v>
      </c>
      <c r="V734">
        <v>0.55000000000000004</v>
      </c>
      <c r="W734">
        <v>0.73</v>
      </c>
      <c r="X734">
        <v>0.33371881459496699</v>
      </c>
    </row>
    <row r="735" spans="1:24" x14ac:dyDescent="0.2">
      <c r="A735" t="s">
        <v>1329</v>
      </c>
      <c r="B735" t="s">
        <v>1324</v>
      </c>
      <c r="C735" t="s">
        <v>1330</v>
      </c>
      <c r="D735">
        <v>1</v>
      </c>
      <c r="E735">
        <v>1</v>
      </c>
      <c r="F735" t="s">
        <v>368</v>
      </c>
      <c r="G735">
        <v>1067475.7601282301</v>
      </c>
      <c r="H735">
        <v>1</v>
      </c>
      <c r="I735" t="s">
        <v>368</v>
      </c>
      <c r="J735">
        <v>5473.5524661052596</v>
      </c>
      <c r="K735">
        <v>295356.72667368402</v>
      </c>
      <c r="L735">
        <v>0</v>
      </c>
      <c r="M735">
        <v>1362832.48680192</v>
      </c>
      <c r="N735" t="s">
        <v>492</v>
      </c>
      <c r="O735" t="s">
        <v>493</v>
      </c>
      <c r="P735">
        <v>1</v>
      </c>
      <c r="Q735">
        <v>0</v>
      </c>
      <c r="R735">
        <v>0</v>
      </c>
      <c r="S735">
        <v>4</v>
      </c>
      <c r="T735">
        <v>1</v>
      </c>
      <c r="U735">
        <v>1</v>
      </c>
      <c r="V735">
        <v>0.55000000000000004</v>
      </c>
      <c r="W735">
        <v>0.73</v>
      </c>
      <c r="X735">
        <v>0.33371881459496699</v>
      </c>
    </row>
    <row r="736" spans="1:24" x14ac:dyDescent="0.2">
      <c r="A736" t="s">
        <v>1331</v>
      </c>
      <c r="B736" t="s">
        <v>1288</v>
      </c>
      <c r="C736" t="s">
        <v>1332</v>
      </c>
      <c r="D736">
        <v>1</v>
      </c>
      <c r="E736">
        <v>1</v>
      </c>
      <c r="F736" t="s">
        <v>368</v>
      </c>
      <c r="G736">
        <v>2535655.6924383598</v>
      </c>
      <c r="H736">
        <v>1</v>
      </c>
      <c r="I736" t="s">
        <v>368</v>
      </c>
      <c r="J736">
        <v>95787.168168421005</v>
      </c>
      <c r="K736">
        <v>5168737.3528421</v>
      </c>
      <c r="L736">
        <v>0</v>
      </c>
      <c r="M736">
        <v>7704393.0452804603</v>
      </c>
      <c r="N736" t="s">
        <v>474</v>
      </c>
      <c r="O736" t="s">
        <v>493</v>
      </c>
      <c r="P736">
        <v>1</v>
      </c>
      <c r="Q736">
        <v>0</v>
      </c>
      <c r="R736">
        <v>0</v>
      </c>
      <c r="S736">
        <v>4</v>
      </c>
      <c r="T736">
        <v>1</v>
      </c>
      <c r="U736">
        <v>1</v>
      </c>
      <c r="V736">
        <v>0.55000000000000004</v>
      </c>
      <c r="W736">
        <v>0.73</v>
      </c>
      <c r="X736">
        <v>0.33371881459496699</v>
      </c>
    </row>
    <row r="737" spans="1:24" x14ac:dyDescent="0.2">
      <c r="A737" t="s">
        <v>1333</v>
      </c>
      <c r="B737" t="s">
        <v>1288</v>
      </c>
      <c r="C737" t="s">
        <v>1334</v>
      </c>
      <c r="D737">
        <v>1</v>
      </c>
      <c r="E737">
        <v>1</v>
      </c>
      <c r="F737" t="s">
        <v>368</v>
      </c>
      <c r="G737">
        <v>4536175.50290104</v>
      </c>
      <c r="H737">
        <v>1</v>
      </c>
      <c r="I737" t="s">
        <v>368</v>
      </c>
      <c r="J737">
        <v>34209.702913157897</v>
      </c>
      <c r="K737">
        <v>1845977.62626315</v>
      </c>
      <c r="L737">
        <v>0</v>
      </c>
      <c r="M737">
        <v>6382153.12916419</v>
      </c>
      <c r="N737" t="s">
        <v>492</v>
      </c>
      <c r="O737" t="s">
        <v>493</v>
      </c>
      <c r="P737">
        <v>1</v>
      </c>
      <c r="Q737">
        <v>0</v>
      </c>
      <c r="R737">
        <v>0</v>
      </c>
      <c r="S737">
        <v>4</v>
      </c>
      <c r="T737">
        <v>1</v>
      </c>
      <c r="U737">
        <v>1</v>
      </c>
      <c r="V737">
        <v>0.55000000000000004</v>
      </c>
      <c r="W737">
        <v>0.73</v>
      </c>
      <c r="X737">
        <v>0.33371881459496699</v>
      </c>
    </row>
    <row r="738" spans="1:24" x14ac:dyDescent="0.2">
      <c r="A738" t="s">
        <v>1335</v>
      </c>
      <c r="B738" t="s">
        <v>1336</v>
      </c>
      <c r="C738" t="s">
        <v>1336</v>
      </c>
      <c r="D738">
        <v>0</v>
      </c>
      <c r="E738">
        <v>0</v>
      </c>
      <c r="F738">
        <v>0</v>
      </c>
      <c r="G738">
        <v>0</v>
      </c>
      <c r="H738">
        <v>0</v>
      </c>
      <c r="I738">
        <v>0</v>
      </c>
      <c r="J738">
        <v>94890.050975499995</v>
      </c>
      <c r="K738">
        <v>5171718.1719500003</v>
      </c>
      <c r="L738">
        <v>893167.473801999</v>
      </c>
      <c r="M738">
        <v>6064885.6457519997</v>
      </c>
      <c r="N738">
        <v>0</v>
      </c>
      <c r="O738">
        <v>0</v>
      </c>
      <c r="P738">
        <v>4</v>
      </c>
      <c r="Q738">
        <v>0</v>
      </c>
      <c r="R738">
        <v>0</v>
      </c>
      <c r="S738">
        <v>1</v>
      </c>
      <c r="T738">
        <v>1</v>
      </c>
      <c r="U738">
        <v>100</v>
      </c>
      <c r="V738">
        <v>0.55000000000000004</v>
      </c>
      <c r="W738">
        <v>0.73</v>
      </c>
      <c r="X738">
        <v>0.95718748235553297</v>
      </c>
    </row>
    <row r="739" spans="1:24" x14ac:dyDescent="0.2">
      <c r="A739" t="s">
        <v>1337</v>
      </c>
      <c r="B739" t="s">
        <v>1336</v>
      </c>
      <c r="C739" t="s">
        <v>1338</v>
      </c>
      <c r="D739">
        <v>0</v>
      </c>
      <c r="E739">
        <v>0</v>
      </c>
      <c r="F739">
        <v>0</v>
      </c>
      <c r="G739">
        <v>0</v>
      </c>
      <c r="H739">
        <v>0</v>
      </c>
      <c r="I739">
        <v>0</v>
      </c>
      <c r="J739">
        <v>19878.152970499999</v>
      </c>
      <c r="K739">
        <v>934508.96164999995</v>
      </c>
      <c r="L739">
        <v>266377.94972999999</v>
      </c>
      <c r="M739">
        <v>1200886.9113799999</v>
      </c>
      <c r="N739" t="s">
        <v>462</v>
      </c>
      <c r="O739" t="s">
        <v>463</v>
      </c>
      <c r="P739">
        <v>1</v>
      </c>
      <c r="Q739">
        <v>0</v>
      </c>
      <c r="R739">
        <v>0</v>
      </c>
      <c r="S739">
        <v>1</v>
      </c>
      <c r="T739">
        <v>1</v>
      </c>
      <c r="U739">
        <v>100</v>
      </c>
      <c r="V739">
        <v>0.55000000000000004</v>
      </c>
      <c r="W739">
        <v>0.73</v>
      </c>
      <c r="X739">
        <v>0.95718748235553297</v>
      </c>
    </row>
    <row r="740" spans="1:24" x14ac:dyDescent="0.2">
      <c r="A740" t="s">
        <v>1339</v>
      </c>
      <c r="B740" t="s">
        <v>1336</v>
      </c>
      <c r="C740" t="s">
        <v>1340</v>
      </c>
      <c r="D740">
        <v>1</v>
      </c>
      <c r="E740">
        <v>0</v>
      </c>
      <c r="F740">
        <v>0</v>
      </c>
      <c r="G740">
        <v>0</v>
      </c>
      <c r="H740">
        <v>1</v>
      </c>
      <c r="I740" t="s">
        <v>368</v>
      </c>
      <c r="J740">
        <v>75011.898004999995</v>
      </c>
      <c r="K740">
        <v>4237209.2103000004</v>
      </c>
      <c r="L740">
        <v>626789.52407199994</v>
      </c>
      <c r="M740">
        <v>4863998.7343720002</v>
      </c>
      <c r="N740" t="s">
        <v>398</v>
      </c>
      <c r="O740" t="s">
        <v>389</v>
      </c>
      <c r="P740">
        <v>1</v>
      </c>
      <c r="Q740">
        <v>0</v>
      </c>
      <c r="R740">
        <v>0</v>
      </c>
      <c r="S740">
        <v>1</v>
      </c>
      <c r="T740">
        <v>1</v>
      </c>
      <c r="U740">
        <v>100</v>
      </c>
      <c r="V740">
        <v>0.55000000000000004</v>
      </c>
      <c r="W740">
        <v>0.73</v>
      </c>
      <c r="X740">
        <v>0.95718748235553297</v>
      </c>
    </row>
    <row r="741" spans="1:24" x14ac:dyDescent="0.2">
      <c r="A741" t="s">
        <v>1341</v>
      </c>
      <c r="B741" t="s">
        <v>1336</v>
      </c>
      <c r="C741" t="s">
        <v>1342</v>
      </c>
      <c r="D741">
        <v>1</v>
      </c>
      <c r="E741">
        <v>0</v>
      </c>
      <c r="F741">
        <v>0</v>
      </c>
      <c r="G741">
        <v>0</v>
      </c>
      <c r="H741">
        <v>0</v>
      </c>
      <c r="I741">
        <v>0</v>
      </c>
      <c r="J741">
        <v>0</v>
      </c>
      <c r="K741">
        <v>0</v>
      </c>
      <c r="L741">
        <v>0</v>
      </c>
      <c r="M741">
        <v>0</v>
      </c>
      <c r="N741">
        <v>0</v>
      </c>
      <c r="O741">
        <v>0</v>
      </c>
      <c r="P741">
        <v>1</v>
      </c>
      <c r="Q741">
        <v>0</v>
      </c>
      <c r="R741">
        <v>0</v>
      </c>
      <c r="S741">
        <v>1</v>
      </c>
      <c r="T741">
        <v>1</v>
      </c>
      <c r="U741">
        <v>100</v>
      </c>
      <c r="V741">
        <v>0.55000000000000004</v>
      </c>
      <c r="W741">
        <v>0.73</v>
      </c>
      <c r="X741">
        <v>0.95718748235553297</v>
      </c>
    </row>
    <row r="742" spans="1:24" x14ac:dyDescent="0.2">
      <c r="A742" t="s">
        <v>1343</v>
      </c>
      <c r="B742" t="s">
        <v>1344</v>
      </c>
      <c r="C742" t="s">
        <v>1344</v>
      </c>
      <c r="D742">
        <v>0</v>
      </c>
      <c r="E742">
        <v>0</v>
      </c>
      <c r="F742">
        <v>0</v>
      </c>
      <c r="G742">
        <v>327553428.44486302</v>
      </c>
      <c r="H742">
        <v>0</v>
      </c>
      <c r="I742">
        <v>0</v>
      </c>
      <c r="J742">
        <v>2029265.5687899799</v>
      </c>
      <c r="K742">
        <v>108668115.206433</v>
      </c>
      <c r="L742">
        <v>12613790.0607269</v>
      </c>
      <c r="M742">
        <v>448835333.71202302</v>
      </c>
      <c r="N742">
        <v>0</v>
      </c>
      <c r="O742">
        <v>0</v>
      </c>
      <c r="P742">
        <v>3</v>
      </c>
      <c r="Q742">
        <v>0</v>
      </c>
      <c r="R742">
        <v>0</v>
      </c>
      <c r="S742">
        <v>1</v>
      </c>
      <c r="T742">
        <v>1</v>
      </c>
      <c r="U742">
        <v>100</v>
      </c>
      <c r="V742">
        <v>0.55000000000000004</v>
      </c>
      <c r="W742">
        <v>0.73</v>
      </c>
      <c r="X742">
        <v>0.95718748235553297</v>
      </c>
    </row>
    <row r="743" spans="1:24" x14ac:dyDescent="0.2">
      <c r="A743" t="s">
        <v>1345</v>
      </c>
      <c r="B743" t="s">
        <v>1344</v>
      </c>
      <c r="C743" t="s">
        <v>1346</v>
      </c>
      <c r="D743">
        <v>0</v>
      </c>
      <c r="E743">
        <v>2</v>
      </c>
      <c r="F743" t="s">
        <v>401</v>
      </c>
      <c r="G743">
        <v>0</v>
      </c>
      <c r="H743">
        <v>1</v>
      </c>
      <c r="I743" t="s">
        <v>368</v>
      </c>
      <c r="J743">
        <v>0</v>
      </c>
      <c r="K743">
        <v>0</v>
      </c>
      <c r="L743">
        <v>0</v>
      </c>
      <c r="M743">
        <v>0</v>
      </c>
      <c r="N743" t="s">
        <v>637</v>
      </c>
      <c r="O743" t="s">
        <v>475</v>
      </c>
      <c r="P743">
        <v>1</v>
      </c>
      <c r="Q743">
        <v>0</v>
      </c>
      <c r="R743">
        <v>0</v>
      </c>
      <c r="S743">
        <v>1</v>
      </c>
      <c r="T743">
        <v>1</v>
      </c>
      <c r="U743">
        <v>100</v>
      </c>
      <c r="V743">
        <v>0.55000000000000004</v>
      </c>
      <c r="W743">
        <v>0.73</v>
      </c>
      <c r="X743">
        <v>0.95718748235553297</v>
      </c>
    </row>
    <row r="744" spans="1:24" x14ac:dyDescent="0.2">
      <c r="A744" t="s">
        <v>1347</v>
      </c>
      <c r="B744" t="s">
        <v>1344</v>
      </c>
      <c r="C744" t="s">
        <v>1348</v>
      </c>
      <c r="D744">
        <v>0</v>
      </c>
      <c r="E744">
        <v>0</v>
      </c>
      <c r="F744">
        <v>0</v>
      </c>
      <c r="G744">
        <v>0</v>
      </c>
      <c r="H744">
        <v>0</v>
      </c>
      <c r="I744">
        <v>0</v>
      </c>
      <c r="J744">
        <v>0</v>
      </c>
      <c r="K744">
        <v>0</v>
      </c>
      <c r="L744">
        <v>0</v>
      </c>
      <c r="M744">
        <v>0</v>
      </c>
      <c r="N744" t="s">
        <v>637</v>
      </c>
      <c r="O744" t="s">
        <v>475</v>
      </c>
      <c r="P744">
        <v>1</v>
      </c>
      <c r="Q744">
        <v>0</v>
      </c>
      <c r="R744">
        <v>0</v>
      </c>
      <c r="S744">
        <v>1</v>
      </c>
      <c r="T744">
        <v>1</v>
      </c>
      <c r="U744">
        <v>100</v>
      </c>
      <c r="V744">
        <v>0.55000000000000004</v>
      </c>
      <c r="W744">
        <v>0.73</v>
      </c>
      <c r="X744">
        <v>0.95718748235553297</v>
      </c>
    </row>
    <row r="745" spans="1:24" x14ac:dyDescent="0.2">
      <c r="A745" t="s">
        <v>1349</v>
      </c>
      <c r="B745" t="s">
        <v>1350</v>
      </c>
      <c r="C745" t="s">
        <v>1351</v>
      </c>
      <c r="D745">
        <v>1</v>
      </c>
      <c r="E745">
        <v>0</v>
      </c>
      <c r="F745">
        <v>0</v>
      </c>
      <c r="G745">
        <v>66630696.907005198</v>
      </c>
      <c r="H745">
        <v>0</v>
      </c>
      <c r="I745">
        <v>0</v>
      </c>
      <c r="J745">
        <v>659849.29728770198</v>
      </c>
      <c r="K745">
        <v>35601704.361756399</v>
      </c>
      <c r="L745">
        <v>3964347.08383343</v>
      </c>
      <c r="M745">
        <v>106196748.352595</v>
      </c>
      <c r="N745" t="s">
        <v>637</v>
      </c>
      <c r="O745" t="s">
        <v>475</v>
      </c>
      <c r="P745">
        <v>1</v>
      </c>
      <c r="Q745">
        <v>0</v>
      </c>
      <c r="R745">
        <v>0</v>
      </c>
      <c r="S745">
        <v>4</v>
      </c>
      <c r="T745">
        <v>1</v>
      </c>
      <c r="U745">
        <v>100</v>
      </c>
      <c r="V745">
        <v>0.55000000000000004</v>
      </c>
      <c r="W745">
        <v>0.73</v>
      </c>
      <c r="X745">
        <v>0.865604817280622</v>
      </c>
    </row>
    <row r="746" spans="1:24" x14ac:dyDescent="0.2">
      <c r="A746" t="s">
        <v>1352</v>
      </c>
      <c r="B746" t="s">
        <v>1350</v>
      </c>
      <c r="C746" t="s">
        <v>1353</v>
      </c>
      <c r="D746">
        <v>1</v>
      </c>
      <c r="E746">
        <v>0</v>
      </c>
      <c r="F746">
        <v>0</v>
      </c>
      <c r="G746">
        <v>170808569.74937299</v>
      </c>
      <c r="H746">
        <v>0</v>
      </c>
      <c r="I746">
        <v>0</v>
      </c>
      <c r="J746">
        <v>1109819.1268541201</v>
      </c>
      <c r="K746">
        <v>59131765.395892002</v>
      </c>
      <c r="L746">
        <v>7394971.9697008198</v>
      </c>
      <c r="M746">
        <v>237335307.11496601</v>
      </c>
      <c r="N746" t="s">
        <v>449</v>
      </c>
      <c r="O746" t="s">
        <v>389</v>
      </c>
      <c r="P746">
        <v>1</v>
      </c>
      <c r="Q746">
        <v>0</v>
      </c>
      <c r="R746">
        <v>0</v>
      </c>
      <c r="S746">
        <v>4</v>
      </c>
      <c r="T746">
        <v>1</v>
      </c>
      <c r="U746">
        <v>100</v>
      </c>
      <c r="V746">
        <v>0.55000000000000004</v>
      </c>
      <c r="W746">
        <v>0.73</v>
      </c>
      <c r="X746">
        <v>0.865604817280622</v>
      </c>
    </row>
    <row r="747" spans="1:24" x14ac:dyDescent="0.2">
      <c r="A747" t="s">
        <v>1354</v>
      </c>
      <c r="B747" t="s">
        <v>1350</v>
      </c>
      <c r="C747" t="s">
        <v>1355</v>
      </c>
      <c r="D747">
        <v>1</v>
      </c>
      <c r="E747">
        <v>0</v>
      </c>
      <c r="F747">
        <v>0</v>
      </c>
      <c r="G747">
        <v>52694593.549092598</v>
      </c>
      <c r="H747">
        <v>0</v>
      </c>
      <c r="I747">
        <v>0</v>
      </c>
      <c r="J747">
        <v>221833.19050414301</v>
      </c>
      <c r="K747">
        <v>11915115.4568255</v>
      </c>
      <c r="L747">
        <v>985305.16315411602</v>
      </c>
      <c r="M747">
        <v>65595014.1690723</v>
      </c>
      <c r="N747" t="s">
        <v>637</v>
      </c>
      <c r="O747" t="s">
        <v>475</v>
      </c>
      <c r="P747">
        <v>1</v>
      </c>
      <c r="Q747">
        <v>0</v>
      </c>
      <c r="R747">
        <v>0</v>
      </c>
      <c r="S747">
        <v>1</v>
      </c>
      <c r="T747">
        <v>1</v>
      </c>
      <c r="U747">
        <v>100</v>
      </c>
      <c r="V747">
        <v>0.55000000000000004</v>
      </c>
      <c r="W747">
        <v>0.73</v>
      </c>
      <c r="X747">
        <v>0.95718748235553297</v>
      </c>
    </row>
    <row r="748" spans="1:24" x14ac:dyDescent="0.2">
      <c r="A748" t="s">
        <v>1356</v>
      </c>
      <c r="B748" t="s">
        <v>1350</v>
      </c>
      <c r="C748" t="s">
        <v>1357</v>
      </c>
      <c r="D748">
        <v>1</v>
      </c>
      <c r="E748">
        <v>0</v>
      </c>
      <c r="F748">
        <v>0</v>
      </c>
      <c r="G748">
        <v>37419568.239391699</v>
      </c>
      <c r="H748">
        <v>0</v>
      </c>
      <c r="I748">
        <v>0</v>
      </c>
      <c r="J748">
        <v>37763.954144021198</v>
      </c>
      <c r="K748">
        <v>2019529.9919592</v>
      </c>
      <c r="L748">
        <v>269165.84403853898</v>
      </c>
      <c r="M748">
        <v>39708264.075389497</v>
      </c>
      <c r="N748" t="s">
        <v>637</v>
      </c>
      <c r="O748" t="s">
        <v>475</v>
      </c>
      <c r="P748">
        <v>1</v>
      </c>
      <c r="Q748">
        <v>0</v>
      </c>
      <c r="R748">
        <v>0</v>
      </c>
      <c r="S748">
        <v>4</v>
      </c>
      <c r="T748">
        <v>1</v>
      </c>
      <c r="U748">
        <v>100</v>
      </c>
      <c r="V748">
        <v>0.55000000000000004</v>
      </c>
      <c r="W748">
        <v>0.73</v>
      </c>
      <c r="X748">
        <v>0.865604817280622</v>
      </c>
    </row>
    <row r="749" spans="1:24" x14ac:dyDescent="0.2">
      <c r="A749" t="s">
        <v>1358</v>
      </c>
      <c r="B749" t="s">
        <v>1359</v>
      </c>
      <c r="C749" t="s">
        <v>1360</v>
      </c>
      <c r="D749">
        <v>1</v>
      </c>
      <c r="E749">
        <v>0</v>
      </c>
      <c r="F749">
        <v>0</v>
      </c>
      <c r="G749">
        <v>0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1</v>
      </c>
      <c r="Q749">
        <v>0</v>
      </c>
      <c r="R749">
        <v>0</v>
      </c>
      <c r="S749">
        <v>1</v>
      </c>
      <c r="T749">
        <v>1</v>
      </c>
      <c r="U749">
        <v>100</v>
      </c>
      <c r="V749">
        <v>0.55000000000000004</v>
      </c>
      <c r="W749">
        <v>0.73</v>
      </c>
      <c r="X749">
        <v>0.95718748235553297</v>
      </c>
    </row>
    <row r="750" spans="1:24" x14ac:dyDescent="0.2">
      <c r="A750" t="s">
        <v>307</v>
      </c>
      <c r="B750" t="s">
        <v>1361</v>
      </c>
      <c r="C750" t="s">
        <v>1361</v>
      </c>
      <c r="D750">
        <v>0</v>
      </c>
      <c r="E750">
        <v>0</v>
      </c>
      <c r="F750">
        <v>0</v>
      </c>
      <c r="G750">
        <v>196503771.31547201</v>
      </c>
      <c r="H750">
        <v>0</v>
      </c>
      <c r="I750">
        <v>0</v>
      </c>
      <c r="J750">
        <v>1080644.8225423901</v>
      </c>
      <c r="K750">
        <v>57574223.861474201</v>
      </c>
      <c r="L750">
        <v>0</v>
      </c>
      <c r="M750">
        <v>254077995.176947</v>
      </c>
      <c r="N750">
        <v>0</v>
      </c>
      <c r="O750">
        <v>0</v>
      </c>
      <c r="P750">
        <v>6</v>
      </c>
      <c r="Q750">
        <v>0</v>
      </c>
      <c r="R750">
        <v>0</v>
      </c>
      <c r="S750">
        <v>1</v>
      </c>
      <c r="T750">
        <v>1</v>
      </c>
      <c r="U750">
        <v>1</v>
      </c>
      <c r="V750">
        <v>0.55000000000000004</v>
      </c>
      <c r="W750">
        <v>0.73</v>
      </c>
      <c r="X750">
        <v>0.47069601235722403</v>
      </c>
    </row>
    <row r="751" spans="1:24" x14ac:dyDescent="0.2">
      <c r="A751" t="s">
        <v>1362</v>
      </c>
      <c r="B751" t="s">
        <v>1363</v>
      </c>
      <c r="C751" t="s">
        <v>1363</v>
      </c>
      <c r="D751">
        <v>0</v>
      </c>
      <c r="E751">
        <v>0</v>
      </c>
      <c r="F751">
        <v>0</v>
      </c>
      <c r="G751">
        <v>120294339.707379</v>
      </c>
      <c r="H751">
        <v>0</v>
      </c>
      <c r="I751">
        <v>0</v>
      </c>
      <c r="J751">
        <v>158188.17990065599</v>
      </c>
      <c r="K751">
        <v>8123714.0701165497</v>
      </c>
      <c r="L751">
        <v>0</v>
      </c>
      <c r="M751">
        <v>128418053.777495</v>
      </c>
      <c r="N751">
        <v>0</v>
      </c>
      <c r="O751">
        <v>0</v>
      </c>
      <c r="P751">
        <v>1</v>
      </c>
      <c r="Q751">
        <v>0</v>
      </c>
      <c r="R751">
        <v>0</v>
      </c>
      <c r="S751">
        <v>4</v>
      </c>
      <c r="T751">
        <v>1</v>
      </c>
      <c r="U751">
        <v>1</v>
      </c>
      <c r="V751">
        <v>0.55000000000000004</v>
      </c>
      <c r="W751">
        <v>0.73</v>
      </c>
      <c r="X751">
        <v>0.33371881459496699</v>
      </c>
    </row>
    <row r="752" spans="1:24" x14ac:dyDescent="0.2">
      <c r="A752" t="s">
        <v>1364</v>
      </c>
      <c r="B752" t="s">
        <v>1365</v>
      </c>
      <c r="C752" t="s">
        <v>1365</v>
      </c>
      <c r="D752">
        <v>0</v>
      </c>
      <c r="E752">
        <v>0</v>
      </c>
      <c r="F752">
        <v>0</v>
      </c>
      <c r="G752">
        <v>25154271.3794153</v>
      </c>
      <c r="H752">
        <v>0</v>
      </c>
      <c r="I752">
        <v>0</v>
      </c>
      <c r="J752">
        <v>214926.41422894999</v>
      </c>
      <c r="K752">
        <v>11383925.221686799</v>
      </c>
      <c r="L752">
        <v>0</v>
      </c>
      <c r="M752">
        <v>36538196.601102203</v>
      </c>
      <c r="N752">
        <v>0</v>
      </c>
      <c r="O752">
        <v>0</v>
      </c>
      <c r="P752">
        <v>1</v>
      </c>
      <c r="Q752">
        <v>0</v>
      </c>
      <c r="R752">
        <v>0</v>
      </c>
      <c r="S752">
        <v>4</v>
      </c>
      <c r="T752">
        <v>1</v>
      </c>
      <c r="U752">
        <v>1</v>
      </c>
      <c r="V752">
        <v>0.55000000000000004</v>
      </c>
      <c r="W752">
        <v>0.73</v>
      </c>
      <c r="X752">
        <v>0.33371881459496699</v>
      </c>
    </row>
    <row r="753" spans="1:24" x14ac:dyDescent="0.2">
      <c r="A753" t="s">
        <v>1366</v>
      </c>
      <c r="B753" t="s">
        <v>1367</v>
      </c>
      <c r="C753" t="s">
        <v>1367</v>
      </c>
      <c r="D753">
        <v>0</v>
      </c>
      <c r="E753">
        <v>0</v>
      </c>
      <c r="F753">
        <v>0</v>
      </c>
      <c r="G753">
        <v>21552210.538283601</v>
      </c>
      <c r="H753">
        <v>0</v>
      </c>
      <c r="I753">
        <v>0</v>
      </c>
      <c r="J753">
        <v>199315.928952969</v>
      </c>
      <c r="K753">
        <v>10705344.528516199</v>
      </c>
      <c r="L753">
        <v>0</v>
      </c>
      <c r="M753">
        <v>32257555.066799901</v>
      </c>
      <c r="N753">
        <v>0</v>
      </c>
      <c r="O753">
        <v>0</v>
      </c>
      <c r="P753">
        <v>1</v>
      </c>
      <c r="Q753">
        <v>0</v>
      </c>
      <c r="R753">
        <v>0</v>
      </c>
      <c r="S753">
        <v>4</v>
      </c>
      <c r="T753">
        <v>1</v>
      </c>
      <c r="U753">
        <v>1</v>
      </c>
      <c r="V753">
        <v>0.55000000000000004</v>
      </c>
      <c r="W753">
        <v>0.73</v>
      </c>
      <c r="X753">
        <v>0.33371881459496699</v>
      </c>
    </row>
    <row r="754" spans="1:24" x14ac:dyDescent="0.2">
      <c r="A754" t="s">
        <v>1368</v>
      </c>
      <c r="B754" t="s">
        <v>1369</v>
      </c>
      <c r="C754" t="s">
        <v>1369</v>
      </c>
      <c r="D754">
        <v>0</v>
      </c>
      <c r="E754">
        <v>0</v>
      </c>
      <c r="F754">
        <v>0</v>
      </c>
      <c r="G754">
        <v>21192289.227233201</v>
      </c>
      <c r="H754">
        <v>0</v>
      </c>
      <c r="I754">
        <v>0</v>
      </c>
      <c r="J754">
        <v>343345.24715039303</v>
      </c>
      <c r="K754">
        <v>18530325.164197501</v>
      </c>
      <c r="L754">
        <v>0</v>
      </c>
      <c r="M754">
        <v>39722614.391430698</v>
      </c>
      <c r="N754">
        <v>0</v>
      </c>
      <c r="O754">
        <v>0</v>
      </c>
      <c r="P754">
        <v>1</v>
      </c>
      <c r="Q754">
        <v>0</v>
      </c>
      <c r="R754">
        <v>0</v>
      </c>
      <c r="S754">
        <v>4</v>
      </c>
      <c r="T754">
        <v>1</v>
      </c>
      <c r="U754">
        <v>1</v>
      </c>
      <c r="V754">
        <v>0.55000000000000004</v>
      </c>
      <c r="W754">
        <v>0.73</v>
      </c>
      <c r="X754">
        <v>0.33371881459496699</v>
      </c>
    </row>
    <row r="755" spans="1:24" x14ac:dyDescent="0.2">
      <c r="A755" t="s">
        <v>1370</v>
      </c>
      <c r="B755" t="s">
        <v>491</v>
      </c>
      <c r="C755" t="s">
        <v>491</v>
      </c>
      <c r="D755">
        <v>0</v>
      </c>
      <c r="E755">
        <v>0</v>
      </c>
      <c r="F755">
        <v>0</v>
      </c>
      <c r="G755">
        <v>3602671.8901611799</v>
      </c>
      <c r="H755">
        <v>0</v>
      </c>
      <c r="I755">
        <v>0</v>
      </c>
      <c r="J755">
        <v>78588.489254197804</v>
      </c>
      <c r="K755">
        <v>4240778.15510826</v>
      </c>
      <c r="L755">
        <v>0</v>
      </c>
      <c r="M755">
        <v>7843450.0452694502</v>
      </c>
      <c r="N755">
        <v>0</v>
      </c>
      <c r="O755">
        <v>0</v>
      </c>
      <c r="P755">
        <v>1</v>
      </c>
      <c r="Q755">
        <v>0</v>
      </c>
      <c r="R755">
        <v>0</v>
      </c>
      <c r="S755">
        <v>4</v>
      </c>
      <c r="T755">
        <v>1</v>
      </c>
      <c r="U755">
        <v>1</v>
      </c>
      <c r="V755">
        <v>0.55000000000000004</v>
      </c>
      <c r="W755">
        <v>0.73</v>
      </c>
      <c r="X755">
        <v>0.33371881459496699</v>
      </c>
    </row>
    <row r="756" spans="1:24" x14ac:dyDescent="0.2">
      <c r="A756" t="s">
        <v>1371</v>
      </c>
      <c r="B756" t="s">
        <v>1372</v>
      </c>
      <c r="C756" t="s">
        <v>1372</v>
      </c>
      <c r="D756">
        <v>0</v>
      </c>
      <c r="E756">
        <v>0</v>
      </c>
      <c r="F756">
        <v>0</v>
      </c>
      <c r="G756">
        <v>4707988.5730004404</v>
      </c>
      <c r="H756">
        <v>0</v>
      </c>
      <c r="I756">
        <v>0</v>
      </c>
      <c r="J756">
        <v>86280.5630552285</v>
      </c>
      <c r="K756">
        <v>4590136.7218487002</v>
      </c>
      <c r="L756">
        <v>0</v>
      </c>
      <c r="M756">
        <v>9298125.2948491499</v>
      </c>
      <c r="N756">
        <v>0</v>
      </c>
      <c r="O756">
        <v>0</v>
      </c>
      <c r="P756">
        <v>1</v>
      </c>
      <c r="Q756">
        <v>0</v>
      </c>
      <c r="R756">
        <v>0</v>
      </c>
      <c r="S756">
        <v>4</v>
      </c>
      <c r="T756">
        <v>1</v>
      </c>
      <c r="U756">
        <v>1</v>
      </c>
      <c r="V756">
        <v>0.55000000000000004</v>
      </c>
      <c r="W756">
        <v>0.73</v>
      </c>
      <c r="X756">
        <v>0.33371881459496699</v>
      </c>
    </row>
    <row r="757" spans="1:24" x14ac:dyDescent="0.2">
      <c r="A757" t="s">
        <v>323</v>
      </c>
      <c r="B757" t="s">
        <v>1373</v>
      </c>
      <c r="C757" t="s">
        <v>1373</v>
      </c>
      <c r="D757">
        <v>0</v>
      </c>
      <c r="E757">
        <v>0</v>
      </c>
      <c r="F757">
        <v>0</v>
      </c>
      <c r="G757">
        <v>27242749.760753401</v>
      </c>
      <c r="H757">
        <v>0</v>
      </c>
      <c r="I757">
        <v>0</v>
      </c>
      <c r="J757">
        <v>878843.37282105896</v>
      </c>
      <c r="K757">
        <v>47369600.988426901</v>
      </c>
      <c r="L757">
        <v>18922042.249550901</v>
      </c>
      <c r="M757">
        <v>93534392.998731196</v>
      </c>
      <c r="N757">
        <v>0</v>
      </c>
      <c r="O757">
        <v>0</v>
      </c>
      <c r="P757">
        <v>26</v>
      </c>
      <c r="Q757">
        <v>0</v>
      </c>
      <c r="R757">
        <v>0</v>
      </c>
      <c r="S757">
        <v>1</v>
      </c>
      <c r="T757">
        <v>1</v>
      </c>
      <c r="U757">
        <v>100</v>
      </c>
      <c r="V757">
        <v>0.55000000000000004</v>
      </c>
      <c r="W757">
        <v>0.73</v>
      </c>
      <c r="X757">
        <v>0.95718748235553297</v>
      </c>
    </row>
    <row r="758" spans="1:24" x14ac:dyDescent="0.2">
      <c r="A758" t="s">
        <v>1374</v>
      </c>
      <c r="B758" t="s">
        <v>1375</v>
      </c>
      <c r="C758" t="s">
        <v>1375</v>
      </c>
      <c r="D758">
        <v>0</v>
      </c>
      <c r="E758">
        <v>0</v>
      </c>
      <c r="F758">
        <v>0</v>
      </c>
      <c r="G758">
        <v>12385842.019722</v>
      </c>
      <c r="H758">
        <v>0</v>
      </c>
      <c r="I758">
        <v>0</v>
      </c>
      <c r="J758">
        <v>7237.8676058194296</v>
      </c>
      <c r="K758">
        <v>388806.42804212699</v>
      </c>
      <c r="L758">
        <v>74148.946945879099</v>
      </c>
      <c r="M758">
        <v>12848797.394710001</v>
      </c>
      <c r="N758" t="s">
        <v>398</v>
      </c>
      <c r="O758" t="s">
        <v>493</v>
      </c>
      <c r="P758">
        <v>3</v>
      </c>
      <c r="Q758">
        <v>0</v>
      </c>
      <c r="R758">
        <v>0</v>
      </c>
      <c r="S758">
        <v>1</v>
      </c>
      <c r="T758">
        <v>1</v>
      </c>
      <c r="U758">
        <v>100</v>
      </c>
      <c r="V758">
        <v>0.55000000000000004</v>
      </c>
      <c r="W758">
        <v>0.73</v>
      </c>
      <c r="X758">
        <v>0.95718748235553297</v>
      </c>
    </row>
    <row r="759" spans="1:24" x14ac:dyDescent="0.2">
      <c r="A759" t="s">
        <v>1376</v>
      </c>
      <c r="B759" t="s">
        <v>1375</v>
      </c>
      <c r="C759" t="s">
        <v>1377</v>
      </c>
      <c r="D759">
        <v>0</v>
      </c>
      <c r="E759">
        <v>0</v>
      </c>
      <c r="F759">
        <v>0</v>
      </c>
      <c r="G759">
        <v>1414224.37615447</v>
      </c>
      <c r="H759">
        <v>0</v>
      </c>
      <c r="I759">
        <v>0</v>
      </c>
      <c r="J759">
        <v>997.43449532142301</v>
      </c>
      <c r="K759">
        <v>53580.870339013003</v>
      </c>
      <c r="L759">
        <v>30449.565295132601</v>
      </c>
      <c r="M759">
        <v>1498254.81178862</v>
      </c>
      <c r="N759" t="s">
        <v>398</v>
      </c>
      <c r="O759" t="s">
        <v>493</v>
      </c>
      <c r="P759">
        <v>1</v>
      </c>
      <c r="Q759">
        <v>0</v>
      </c>
      <c r="R759">
        <v>0</v>
      </c>
      <c r="S759">
        <v>1</v>
      </c>
      <c r="T759">
        <v>1</v>
      </c>
      <c r="U759">
        <v>100</v>
      </c>
      <c r="V759">
        <v>0.55000000000000004</v>
      </c>
      <c r="W759">
        <v>0.73</v>
      </c>
      <c r="X759">
        <v>0.95718748235553297</v>
      </c>
    </row>
    <row r="760" spans="1:24" x14ac:dyDescent="0.2">
      <c r="A760" t="s">
        <v>1378</v>
      </c>
      <c r="B760" t="s">
        <v>1375</v>
      </c>
      <c r="C760" t="s">
        <v>1379</v>
      </c>
      <c r="D760">
        <v>0</v>
      </c>
      <c r="E760">
        <v>0</v>
      </c>
      <c r="F760">
        <v>0</v>
      </c>
      <c r="G760">
        <v>10971617.643567501</v>
      </c>
      <c r="H760">
        <v>0</v>
      </c>
      <c r="I760">
        <v>0</v>
      </c>
      <c r="J760">
        <v>6240.4331104980101</v>
      </c>
      <c r="K760">
        <v>335225.557703114</v>
      </c>
      <c r="L760">
        <v>43699.381650746502</v>
      </c>
      <c r="M760">
        <v>11350542.582921401</v>
      </c>
      <c r="N760" t="s">
        <v>398</v>
      </c>
      <c r="O760" t="s">
        <v>493</v>
      </c>
      <c r="P760">
        <v>1</v>
      </c>
      <c r="Q760">
        <v>0</v>
      </c>
      <c r="R760">
        <v>0</v>
      </c>
      <c r="S760">
        <v>1</v>
      </c>
      <c r="T760">
        <v>1</v>
      </c>
      <c r="U760">
        <v>100</v>
      </c>
      <c r="V760">
        <v>0.55000000000000004</v>
      </c>
      <c r="W760">
        <v>0.73</v>
      </c>
      <c r="X760">
        <v>0.95718748235553297</v>
      </c>
    </row>
    <row r="761" spans="1:24" x14ac:dyDescent="0.2">
      <c r="A761" t="s">
        <v>1380</v>
      </c>
      <c r="B761" t="s">
        <v>1381</v>
      </c>
      <c r="C761" t="s">
        <v>1381</v>
      </c>
      <c r="D761">
        <v>0</v>
      </c>
      <c r="E761">
        <v>0</v>
      </c>
      <c r="F761">
        <v>0</v>
      </c>
      <c r="G761">
        <v>9842414.1277723908</v>
      </c>
      <c r="H761">
        <v>0</v>
      </c>
      <c r="I761">
        <v>0</v>
      </c>
      <c r="J761">
        <v>10192.4716607257</v>
      </c>
      <c r="K761">
        <v>530409.81049957196</v>
      </c>
      <c r="L761">
        <v>133792.53201741801</v>
      </c>
      <c r="M761">
        <v>10506616.470289299</v>
      </c>
      <c r="N761" t="s">
        <v>398</v>
      </c>
      <c r="O761" t="s">
        <v>493</v>
      </c>
      <c r="P761">
        <v>4</v>
      </c>
      <c r="Q761">
        <v>0</v>
      </c>
      <c r="R761">
        <v>0</v>
      </c>
      <c r="S761">
        <v>1</v>
      </c>
      <c r="T761">
        <v>1</v>
      </c>
      <c r="U761">
        <v>100</v>
      </c>
      <c r="V761">
        <v>0.55000000000000004</v>
      </c>
      <c r="W761">
        <v>0.73</v>
      </c>
      <c r="X761">
        <v>0.95718748235553297</v>
      </c>
    </row>
    <row r="762" spans="1:24" x14ac:dyDescent="0.2">
      <c r="A762" t="s">
        <v>1382</v>
      </c>
      <c r="B762" t="s">
        <v>1381</v>
      </c>
      <c r="C762" t="s">
        <v>1383</v>
      </c>
      <c r="D762">
        <v>0</v>
      </c>
      <c r="E762">
        <v>0</v>
      </c>
      <c r="F762">
        <v>0</v>
      </c>
      <c r="G762">
        <v>1156394.1178087599</v>
      </c>
      <c r="H762">
        <v>0</v>
      </c>
      <c r="I762">
        <v>0</v>
      </c>
      <c r="J762">
        <v>1819.3881872274701</v>
      </c>
      <c r="K762">
        <v>85713.581967592298</v>
      </c>
      <c r="L762">
        <v>34521.200178773201</v>
      </c>
      <c r="M762">
        <v>1276628.8999551299</v>
      </c>
      <c r="N762" t="s">
        <v>398</v>
      </c>
      <c r="O762" t="s">
        <v>493</v>
      </c>
      <c r="P762">
        <v>1</v>
      </c>
      <c r="Q762">
        <v>0</v>
      </c>
      <c r="R762">
        <v>0</v>
      </c>
      <c r="S762">
        <v>1</v>
      </c>
      <c r="T762">
        <v>1</v>
      </c>
      <c r="U762">
        <v>100</v>
      </c>
      <c r="V762">
        <v>0.55000000000000004</v>
      </c>
      <c r="W762">
        <v>0.73</v>
      </c>
      <c r="X762">
        <v>0.95718748235553297</v>
      </c>
    </row>
    <row r="763" spans="1:24" x14ac:dyDescent="0.2">
      <c r="A763" t="s">
        <v>1384</v>
      </c>
      <c r="B763" t="s">
        <v>1381</v>
      </c>
      <c r="C763" t="s">
        <v>1385</v>
      </c>
      <c r="D763">
        <v>0</v>
      </c>
      <c r="E763">
        <v>0</v>
      </c>
      <c r="F763">
        <v>0</v>
      </c>
      <c r="G763">
        <v>1716637.7784117099</v>
      </c>
      <c r="H763">
        <v>0</v>
      </c>
      <c r="I763">
        <v>0</v>
      </c>
      <c r="J763">
        <v>3129.75894746222</v>
      </c>
      <c r="K763">
        <v>166257.61752298399</v>
      </c>
      <c r="L763">
        <v>21944.094686545399</v>
      </c>
      <c r="M763">
        <v>1904839.4906212401</v>
      </c>
      <c r="N763" t="s">
        <v>398</v>
      </c>
      <c r="O763" t="s">
        <v>493</v>
      </c>
      <c r="P763">
        <v>1</v>
      </c>
      <c r="Q763">
        <v>0</v>
      </c>
      <c r="R763">
        <v>0</v>
      </c>
      <c r="S763">
        <v>1</v>
      </c>
      <c r="T763">
        <v>1</v>
      </c>
      <c r="U763">
        <v>100</v>
      </c>
      <c r="V763">
        <v>0.55000000000000004</v>
      </c>
      <c r="W763">
        <v>0.73</v>
      </c>
      <c r="X763">
        <v>0.95718748235553297</v>
      </c>
    </row>
    <row r="764" spans="1:24" x14ac:dyDescent="0.2">
      <c r="A764" t="s">
        <v>1386</v>
      </c>
      <c r="B764" t="s">
        <v>1381</v>
      </c>
      <c r="C764" t="s">
        <v>1387</v>
      </c>
      <c r="D764">
        <v>0</v>
      </c>
      <c r="E764">
        <v>0</v>
      </c>
      <c r="F764">
        <v>0</v>
      </c>
      <c r="G764">
        <v>6969382.2315519098</v>
      </c>
      <c r="H764">
        <v>0</v>
      </c>
      <c r="I764">
        <v>0</v>
      </c>
      <c r="J764">
        <v>5243.324526036</v>
      </c>
      <c r="K764">
        <v>278438.61100899498</v>
      </c>
      <c r="L764">
        <v>77327.237152100002</v>
      </c>
      <c r="M764">
        <v>7325148.0797130102</v>
      </c>
      <c r="N764" t="s">
        <v>398</v>
      </c>
      <c r="O764" t="s">
        <v>493</v>
      </c>
      <c r="P764">
        <v>1</v>
      </c>
      <c r="Q764">
        <v>0</v>
      </c>
      <c r="R764">
        <v>0</v>
      </c>
      <c r="S764">
        <v>1</v>
      </c>
      <c r="T764">
        <v>1</v>
      </c>
      <c r="U764">
        <v>100</v>
      </c>
      <c r="V764">
        <v>0.55000000000000004</v>
      </c>
      <c r="W764">
        <v>0.73</v>
      </c>
      <c r="X764">
        <v>0.95718748235553297</v>
      </c>
    </row>
    <row r="765" spans="1:24" x14ac:dyDescent="0.2">
      <c r="A765" t="s">
        <v>1388</v>
      </c>
      <c r="B765" t="s">
        <v>1389</v>
      </c>
      <c r="C765" t="s">
        <v>1389</v>
      </c>
      <c r="D765">
        <v>0</v>
      </c>
      <c r="E765">
        <v>0</v>
      </c>
      <c r="F765">
        <v>0</v>
      </c>
      <c r="G765">
        <v>2858233.3073660401</v>
      </c>
      <c r="H765">
        <v>0</v>
      </c>
      <c r="I765">
        <v>0</v>
      </c>
      <c r="J765">
        <v>7762.4347522664702</v>
      </c>
      <c r="K765">
        <v>365917.322075248</v>
      </c>
      <c r="L765">
        <v>43992.641100395304</v>
      </c>
      <c r="M765">
        <v>3268143.27054168</v>
      </c>
      <c r="N765" t="s">
        <v>398</v>
      </c>
      <c r="O765" t="s">
        <v>493</v>
      </c>
      <c r="P765">
        <v>3</v>
      </c>
      <c r="Q765">
        <v>0</v>
      </c>
      <c r="R765">
        <v>0</v>
      </c>
      <c r="S765">
        <v>1</v>
      </c>
      <c r="T765">
        <v>1</v>
      </c>
      <c r="U765">
        <v>100</v>
      </c>
      <c r="V765">
        <v>0.55000000000000004</v>
      </c>
      <c r="W765">
        <v>0.73</v>
      </c>
      <c r="X765">
        <v>0.95718748235553297</v>
      </c>
    </row>
    <row r="766" spans="1:24" x14ac:dyDescent="0.2">
      <c r="A766" t="s">
        <v>1390</v>
      </c>
      <c r="B766" t="s">
        <v>1389</v>
      </c>
      <c r="C766" t="s">
        <v>1391</v>
      </c>
      <c r="D766">
        <v>0</v>
      </c>
      <c r="E766">
        <v>0</v>
      </c>
      <c r="F766">
        <v>0</v>
      </c>
      <c r="G766">
        <v>2471076.3707488398</v>
      </c>
      <c r="H766">
        <v>0</v>
      </c>
      <c r="I766">
        <v>0</v>
      </c>
      <c r="J766">
        <v>5442.68740249448</v>
      </c>
      <c r="K766">
        <v>292395.07052791602</v>
      </c>
      <c r="L766">
        <v>35154.547824488</v>
      </c>
      <c r="M766">
        <v>2798625.9891012399</v>
      </c>
      <c r="N766" t="s">
        <v>398</v>
      </c>
      <c r="O766" t="s">
        <v>493</v>
      </c>
      <c r="P766">
        <v>1</v>
      </c>
      <c r="Q766">
        <v>0</v>
      </c>
      <c r="R766">
        <v>0</v>
      </c>
      <c r="S766">
        <v>1</v>
      </c>
      <c r="T766">
        <v>1</v>
      </c>
      <c r="U766">
        <v>100</v>
      </c>
      <c r="V766">
        <v>0.55000000000000004</v>
      </c>
      <c r="W766">
        <v>0.73</v>
      </c>
      <c r="X766">
        <v>0.95718748235553297</v>
      </c>
    </row>
    <row r="767" spans="1:24" x14ac:dyDescent="0.2">
      <c r="A767" t="s">
        <v>1392</v>
      </c>
      <c r="B767" t="s">
        <v>1389</v>
      </c>
      <c r="C767" t="s">
        <v>1393</v>
      </c>
      <c r="D767">
        <v>0</v>
      </c>
      <c r="E767">
        <v>0</v>
      </c>
      <c r="F767">
        <v>0</v>
      </c>
      <c r="G767">
        <v>387156.93661719898</v>
      </c>
      <c r="H767">
        <v>0</v>
      </c>
      <c r="I767">
        <v>0</v>
      </c>
      <c r="J767">
        <v>2319.7473497719802</v>
      </c>
      <c r="K767">
        <v>73522.251547332096</v>
      </c>
      <c r="L767">
        <v>8838.0932759072803</v>
      </c>
      <c r="M767">
        <v>469517.281440438</v>
      </c>
      <c r="N767" t="s">
        <v>398</v>
      </c>
      <c r="O767" t="s">
        <v>493</v>
      </c>
      <c r="P767">
        <v>1</v>
      </c>
      <c r="Q767">
        <v>0</v>
      </c>
      <c r="R767">
        <v>0</v>
      </c>
      <c r="S767">
        <v>1</v>
      </c>
      <c r="T767">
        <v>1</v>
      </c>
      <c r="U767">
        <v>100</v>
      </c>
      <c r="V767">
        <v>0.55000000000000004</v>
      </c>
      <c r="W767">
        <v>0.73</v>
      </c>
      <c r="X767">
        <v>0.95718748235553297</v>
      </c>
    </row>
    <row r="768" spans="1:24" x14ac:dyDescent="0.2">
      <c r="A768" t="s">
        <v>1394</v>
      </c>
      <c r="B768" t="s">
        <v>1395</v>
      </c>
      <c r="C768" t="s">
        <v>1395</v>
      </c>
      <c r="D768">
        <v>0</v>
      </c>
      <c r="E768">
        <v>0</v>
      </c>
      <c r="F768">
        <v>0</v>
      </c>
      <c r="G768">
        <v>0</v>
      </c>
      <c r="H768">
        <v>0</v>
      </c>
      <c r="I768">
        <v>0</v>
      </c>
      <c r="J768">
        <v>69909.372449046699</v>
      </c>
      <c r="K768">
        <v>3802644.6344219102</v>
      </c>
      <c r="L768">
        <v>2734282.32777547</v>
      </c>
      <c r="M768">
        <v>6536926.9621973801</v>
      </c>
      <c r="N768" t="s">
        <v>398</v>
      </c>
      <c r="O768" t="s">
        <v>493</v>
      </c>
      <c r="P768">
        <v>5</v>
      </c>
      <c r="Q768">
        <v>0</v>
      </c>
      <c r="R768">
        <v>0</v>
      </c>
      <c r="S768">
        <v>1</v>
      </c>
      <c r="T768">
        <v>1</v>
      </c>
      <c r="U768">
        <v>100</v>
      </c>
      <c r="V768">
        <v>0.55000000000000004</v>
      </c>
      <c r="W768">
        <v>0.73</v>
      </c>
      <c r="X768">
        <v>0.95718748235553297</v>
      </c>
    </row>
    <row r="769" spans="1:24" x14ac:dyDescent="0.2">
      <c r="A769" t="s">
        <v>1396</v>
      </c>
      <c r="B769" t="s">
        <v>1395</v>
      </c>
      <c r="C769" t="s">
        <v>1397</v>
      </c>
      <c r="D769">
        <v>0</v>
      </c>
      <c r="E769">
        <v>0</v>
      </c>
      <c r="F769">
        <v>0</v>
      </c>
      <c r="G769">
        <v>0</v>
      </c>
      <c r="H769">
        <v>0</v>
      </c>
      <c r="I769">
        <v>0</v>
      </c>
      <c r="J769">
        <v>50874.1365981052</v>
      </c>
      <c r="K769">
        <v>2767244.4888287601</v>
      </c>
      <c r="L769">
        <v>1054064.1158269199</v>
      </c>
      <c r="M769">
        <v>3821308.60465569</v>
      </c>
      <c r="N769" t="s">
        <v>398</v>
      </c>
      <c r="O769" t="s">
        <v>493</v>
      </c>
      <c r="P769">
        <v>1</v>
      </c>
      <c r="Q769">
        <v>0</v>
      </c>
      <c r="R769">
        <v>0</v>
      </c>
      <c r="S769">
        <v>1</v>
      </c>
      <c r="T769">
        <v>1</v>
      </c>
      <c r="U769">
        <v>100</v>
      </c>
      <c r="V769">
        <v>0.55000000000000004</v>
      </c>
      <c r="W769">
        <v>0.73</v>
      </c>
      <c r="X769">
        <v>0.95718748235553297</v>
      </c>
    </row>
    <row r="770" spans="1:24" x14ac:dyDescent="0.2">
      <c r="A770" t="s">
        <v>1398</v>
      </c>
      <c r="B770" t="s">
        <v>1395</v>
      </c>
      <c r="C770" t="s">
        <v>1399</v>
      </c>
      <c r="D770">
        <v>0</v>
      </c>
      <c r="E770">
        <v>0</v>
      </c>
      <c r="F770">
        <v>0</v>
      </c>
      <c r="G770">
        <v>0</v>
      </c>
      <c r="H770">
        <v>1</v>
      </c>
      <c r="I770" t="s">
        <v>368</v>
      </c>
      <c r="J770">
        <v>2077.1903164750402</v>
      </c>
      <c r="K770">
        <v>112986.332815065</v>
      </c>
      <c r="L770">
        <v>113134.806335881</v>
      </c>
      <c r="M770">
        <v>226121.13915094701</v>
      </c>
      <c r="N770" t="s">
        <v>398</v>
      </c>
      <c r="O770" t="s">
        <v>493</v>
      </c>
      <c r="P770">
        <v>1</v>
      </c>
      <c r="Q770">
        <v>0</v>
      </c>
      <c r="R770">
        <v>0</v>
      </c>
      <c r="S770">
        <v>1</v>
      </c>
      <c r="T770">
        <v>1</v>
      </c>
      <c r="U770">
        <v>100</v>
      </c>
      <c r="V770">
        <v>0.55000000000000004</v>
      </c>
      <c r="W770">
        <v>0.73</v>
      </c>
      <c r="X770">
        <v>0.95718748235553297</v>
      </c>
    </row>
    <row r="771" spans="1:24" x14ac:dyDescent="0.2">
      <c r="A771" t="s">
        <v>1400</v>
      </c>
      <c r="B771" t="s">
        <v>1395</v>
      </c>
      <c r="C771" t="s">
        <v>1401</v>
      </c>
      <c r="D771">
        <v>0</v>
      </c>
      <c r="E771">
        <v>0</v>
      </c>
      <c r="F771">
        <v>0</v>
      </c>
      <c r="G771">
        <v>0</v>
      </c>
      <c r="H771">
        <v>1</v>
      </c>
      <c r="I771" t="s">
        <v>368</v>
      </c>
      <c r="J771">
        <v>10147.5854811442</v>
      </c>
      <c r="K771">
        <v>551966.06962924998</v>
      </c>
      <c r="L771">
        <v>530810.99931430805</v>
      </c>
      <c r="M771">
        <v>1082777.0689435501</v>
      </c>
      <c r="N771" t="s">
        <v>398</v>
      </c>
      <c r="O771" t="s">
        <v>493</v>
      </c>
      <c r="P771">
        <v>1</v>
      </c>
      <c r="Q771">
        <v>0</v>
      </c>
      <c r="R771">
        <v>0</v>
      </c>
      <c r="S771">
        <v>1</v>
      </c>
      <c r="T771">
        <v>1</v>
      </c>
      <c r="U771">
        <v>100</v>
      </c>
      <c r="V771">
        <v>0.55000000000000004</v>
      </c>
      <c r="W771">
        <v>0.73</v>
      </c>
      <c r="X771">
        <v>0.95718748235553297</v>
      </c>
    </row>
    <row r="772" spans="1:24" x14ac:dyDescent="0.2">
      <c r="A772" t="s">
        <v>1402</v>
      </c>
      <c r="B772" t="s">
        <v>1395</v>
      </c>
      <c r="C772" t="s">
        <v>1403</v>
      </c>
      <c r="D772">
        <v>0</v>
      </c>
      <c r="E772">
        <v>0</v>
      </c>
      <c r="F772">
        <v>0</v>
      </c>
      <c r="G772">
        <v>0</v>
      </c>
      <c r="H772">
        <v>1</v>
      </c>
      <c r="I772" t="s">
        <v>368</v>
      </c>
      <c r="J772">
        <v>6810.4600533222201</v>
      </c>
      <c r="K772">
        <v>370447.743148826</v>
      </c>
      <c r="L772">
        <v>1036272.40629835</v>
      </c>
      <c r="M772">
        <v>1406720.1494471801</v>
      </c>
      <c r="N772" t="s">
        <v>398</v>
      </c>
      <c r="O772" t="s">
        <v>493</v>
      </c>
      <c r="P772">
        <v>1</v>
      </c>
      <c r="Q772">
        <v>0</v>
      </c>
      <c r="R772">
        <v>0</v>
      </c>
      <c r="S772">
        <v>1</v>
      </c>
      <c r="T772">
        <v>1</v>
      </c>
      <c r="U772">
        <v>100</v>
      </c>
      <c r="V772">
        <v>0.55000000000000004</v>
      </c>
      <c r="W772">
        <v>0.73</v>
      </c>
      <c r="X772">
        <v>0.95718748235553297</v>
      </c>
    </row>
    <row r="773" spans="1:24" x14ac:dyDescent="0.2">
      <c r="A773" t="s">
        <v>1404</v>
      </c>
      <c r="B773" t="s">
        <v>1405</v>
      </c>
      <c r="C773" t="s">
        <v>1405</v>
      </c>
      <c r="D773">
        <v>0</v>
      </c>
      <c r="E773">
        <v>0</v>
      </c>
      <c r="F773">
        <v>0</v>
      </c>
      <c r="G773">
        <v>0</v>
      </c>
      <c r="H773">
        <v>0</v>
      </c>
      <c r="I773">
        <v>0</v>
      </c>
      <c r="J773">
        <v>504416.66021454497</v>
      </c>
      <c r="K773">
        <v>27088265.136003301</v>
      </c>
      <c r="L773">
        <v>6010091.33724338</v>
      </c>
      <c r="M773">
        <v>33098356.473246701</v>
      </c>
      <c r="N773" t="s">
        <v>1406</v>
      </c>
      <c r="O773" t="s">
        <v>493</v>
      </c>
      <c r="P773">
        <v>4</v>
      </c>
      <c r="Q773">
        <v>0</v>
      </c>
      <c r="R773">
        <v>0</v>
      </c>
      <c r="S773">
        <v>1</v>
      </c>
      <c r="T773">
        <v>1</v>
      </c>
      <c r="U773">
        <v>100</v>
      </c>
      <c r="V773">
        <v>0.55000000000000004</v>
      </c>
      <c r="W773">
        <v>0.73</v>
      </c>
      <c r="X773">
        <v>0.95718748235553297</v>
      </c>
    </row>
    <row r="774" spans="1:24" x14ac:dyDescent="0.2">
      <c r="A774" t="s">
        <v>1407</v>
      </c>
      <c r="B774" t="s">
        <v>1405</v>
      </c>
      <c r="C774" t="s">
        <v>1408</v>
      </c>
      <c r="D774">
        <v>0</v>
      </c>
      <c r="E774">
        <v>0</v>
      </c>
      <c r="F774">
        <v>0</v>
      </c>
      <c r="G774">
        <v>0</v>
      </c>
      <c r="H774">
        <v>0</v>
      </c>
      <c r="I774">
        <v>0</v>
      </c>
      <c r="J774">
        <v>94034.531715910707</v>
      </c>
      <c r="K774">
        <v>4647942.5192754101</v>
      </c>
      <c r="L774">
        <v>1761694.4904161501</v>
      </c>
      <c r="M774">
        <v>6409637.00969157</v>
      </c>
      <c r="N774" t="s">
        <v>1406</v>
      </c>
      <c r="O774" t="s">
        <v>493</v>
      </c>
      <c r="P774">
        <v>1</v>
      </c>
      <c r="Q774">
        <v>0</v>
      </c>
      <c r="R774">
        <v>0</v>
      </c>
      <c r="S774">
        <v>1</v>
      </c>
      <c r="T774">
        <v>1</v>
      </c>
      <c r="U774">
        <v>100</v>
      </c>
      <c r="V774">
        <v>0.55000000000000004</v>
      </c>
      <c r="W774">
        <v>0.73</v>
      </c>
      <c r="X774">
        <v>0.95718748235553297</v>
      </c>
    </row>
    <row r="775" spans="1:24" x14ac:dyDescent="0.2">
      <c r="A775" t="s">
        <v>1409</v>
      </c>
      <c r="B775" t="s">
        <v>1405</v>
      </c>
      <c r="C775" t="s">
        <v>1410</v>
      </c>
      <c r="D775">
        <v>0</v>
      </c>
      <c r="E775">
        <v>0</v>
      </c>
      <c r="F775">
        <v>0</v>
      </c>
      <c r="G775">
        <v>0</v>
      </c>
      <c r="H775">
        <v>55800</v>
      </c>
      <c r="I775" t="s">
        <v>459</v>
      </c>
      <c r="J775">
        <v>85857.528680791307</v>
      </c>
      <c r="K775">
        <v>4694821.7250282103</v>
      </c>
      <c r="L775">
        <v>1793196.2486592799</v>
      </c>
      <c r="M775">
        <v>6488017.9736874998</v>
      </c>
      <c r="N775" t="s">
        <v>1406</v>
      </c>
      <c r="O775" t="s">
        <v>493</v>
      </c>
      <c r="P775">
        <v>1</v>
      </c>
      <c r="Q775">
        <v>0</v>
      </c>
      <c r="R775">
        <v>0</v>
      </c>
      <c r="S775">
        <v>1</v>
      </c>
      <c r="T775">
        <v>1</v>
      </c>
      <c r="U775">
        <v>100</v>
      </c>
      <c r="V775">
        <v>0.55000000000000004</v>
      </c>
      <c r="W775">
        <v>0.73</v>
      </c>
      <c r="X775">
        <v>0.95718748235553297</v>
      </c>
    </row>
    <row r="776" spans="1:24" x14ac:dyDescent="0.2">
      <c r="A776" t="s">
        <v>1411</v>
      </c>
      <c r="B776" t="s">
        <v>1405</v>
      </c>
      <c r="C776" t="s">
        <v>1412</v>
      </c>
      <c r="D776">
        <v>0</v>
      </c>
      <c r="E776">
        <v>0</v>
      </c>
      <c r="F776">
        <v>0</v>
      </c>
      <c r="G776">
        <v>0</v>
      </c>
      <c r="H776">
        <v>462000</v>
      </c>
      <c r="I776" t="s">
        <v>459</v>
      </c>
      <c r="J776">
        <v>324524.599817843</v>
      </c>
      <c r="K776">
        <v>17745500.891699702</v>
      </c>
      <c r="L776">
        <v>2455200.5981679298</v>
      </c>
      <c r="M776">
        <v>20200701.489867602</v>
      </c>
      <c r="N776" t="s">
        <v>1406</v>
      </c>
      <c r="O776" t="s">
        <v>493</v>
      </c>
      <c r="P776">
        <v>1</v>
      </c>
      <c r="Q776">
        <v>0</v>
      </c>
      <c r="R776">
        <v>0</v>
      </c>
      <c r="S776">
        <v>1</v>
      </c>
      <c r="T776">
        <v>1</v>
      </c>
      <c r="U776">
        <v>100</v>
      </c>
      <c r="V776">
        <v>0.55000000000000004</v>
      </c>
      <c r="W776">
        <v>0.73</v>
      </c>
      <c r="X776">
        <v>0.95718748235553297</v>
      </c>
    </row>
    <row r="777" spans="1:24" x14ac:dyDescent="0.2">
      <c r="A777" t="s">
        <v>1413</v>
      </c>
      <c r="B777" t="s">
        <v>1414</v>
      </c>
      <c r="C777" t="s">
        <v>1414</v>
      </c>
      <c r="D777">
        <v>0</v>
      </c>
      <c r="E777">
        <v>0</v>
      </c>
      <c r="F777">
        <v>0</v>
      </c>
      <c r="G777">
        <v>2156260.3058929001</v>
      </c>
      <c r="H777">
        <v>0</v>
      </c>
      <c r="I777">
        <v>0</v>
      </c>
      <c r="J777">
        <v>279324.56613865501</v>
      </c>
      <c r="K777">
        <v>15193557.6573846</v>
      </c>
      <c r="L777">
        <v>9925734.4644684009</v>
      </c>
      <c r="M777">
        <v>27275552.427745901</v>
      </c>
      <c r="N777" t="s">
        <v>1295</v>
      </c>
      <c r="O777" t="s">
        <v>493</v>
      </c>
      <c r="P777">
        <v>6</v>
      </c>
      <c r="Q777">
        <v>0</v>
      </c>
      <c r="R777">
        <v>0</v>
      </c>
      <c r="S777">
        <v>1</v>
      </c>
      <c r="T777">
        <v>1</v>
      </c>
      <c r="U777">
        <v>100</v>
      </c>
      <c r="V777">
        <v>0.55000000000000004</v>
      </c>
      <c r="W777">
        <v>0.73</v>
      </c>
      <c r="X777">
        <v>0.95718748235553297</v>
      </c>
    </row>
    <row r="778" spans="1:24" x14ac:dyDescent="0.2">
      <c r="A778" t="s">
        <v>1415</v>
      </c>
      <c r="B778" t="s">
        <v>1414</v>
      </c>
      <c r="C778" t="s">
        <v>1416</v>
      </c>
      <c r="D778">
        <v>0</v>
      </c>
      <c r="E778">
        <v>0</v>
      </c>
      <c r="F778">
        <v>0</v>
      </c>
      <c r="G778">
        <v>1203584.7158967201</v>
      </c>
      <c r="H778">
        <v>0</v>
      </c>
      <c r="I778">
        <v>0</v>
      </c>
      <c r="J778">
        <v>13064.083941915</v>
      </c>
      <c r="K778">
        <v>710607.59740603005</v>
      </c>
      <c r="L778">
        <v>74782.342912111097</v>
      </c>
      <c r="M778">
        <v>1988974.65621486</v>
      </c>
      <c r="N778" t="s">
        <v>1295</v>
      </c>
      <c r="O778" t="s">
        <v>493</v>
      </c>
      <c r="P778">
        <v>1</v>
      </c>
      <c r="Q778">
        <v>0</v>
      </c>
      <c r="R778">
        <v>0</v>
      </c>
      <c r="S778">
        <v>1</v>
      </c>
      <c r="T778">
        <v>1</v>
      </c>
      <c r="U778">
        <v>100</v>
      </c>
      <c r="V778">
        <v>0.55000000000000004</v>
      </c>
      <c r="W778">
        <v>0.73</v>
      </c>
      <c r="X778">
        <v>0.95718748235553297</v>
      </c>
    </row>
    <row r="779" spans="1:24" x14ac:dyDescent="0.2">
      <c r="A779" t="s">
        <v>1417</v>
      </c>
      <c r="B779" t="s">
        <v>1414</v>
      </c>
      <c r="C779" t="s">
        <v>1418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34901.9141873751</v>
      </c>
      <c r="K779">
        <v>1898439.3249902499</v>
      </c>
      <c r="L779">
        <v>1685832.2009421799</v>
      </c>
      <c r="M779">
        <v>3584271.5259324401</v>
      </c>
      <c r="N779" t="s">
        <v>1295</v>
      </c>
      <c r="O779" t="s">
        <v>493</v>
      </c>
      <c r="P779">
        <v>1</v>
      </c>
      <c r="Q779">
        <v>0</v>
      </c>
      <c r="R779">
        <v>0</v>
      </c>
      <c r="S779">
        <v>1</v>
      </c>
      <c r="T779">
        <v>1</v>
      </c>
      <c r="U779">
        <v>100</v>
      </c>
      <c r="V779">
        <v>0.55000000000000004</v>
      </c>
      <c r="W779">
        <v>0.73</v>
      </c>
      <c r="X779">
        <v>0.95718748235553297</v>
      </c>
    </row>
    <row r="780" spans="1:24" x14ac:dyDescent="0.2">
      <c r="A780" t="s">
        <v>1419</v>
      </c>
      <c r="B780" t="s">
        <v>1414</v>
      </c>
      <c r="C780" t="s">
        <v>1420</v>
      </c>
      <c r="D780">
        <v>1</v>
      </c>
      <c r="E780">
        <v>0</v>
      </c>
      <c r="F780">
        <v>0</v>
      </c>
      <c r="G780">
        <v>0</v>
      </c>
      <c r="H780">
        <v>2390</v>
      </c>
      <c r="I780" t="s">
        <v>1421</v>
      </c>
      <c r="J780">
        <v>117432.241274324</v>
      </c>
      <c r="K780">
        <v>6387606.0579695804</v>
      </c>
      <c r="L780">
        <v>4487785.4175756797</v>
      </c>
      <c r="M780">
        <v>10875391.4755452</v>
      </c>
      <c r="N780" t="s">
        <v>1295</v>
      </c>
      <c r="O780" t="s">
        <v>493</v>
      </c>
      <c r="P780">
        <v>1</v>
      </c>
      <c r="Q780">
        <v>0</v>
      </c>
      <c r="R780">
        <v>0</v>
      </c>
      <c r="S780">
        <v>1</v>
      </c>
      <c r="T780">
        <v>1</v>
      </c>
      <c r="U780">
        <v>100</v>
      </c>
      <c r="V780">
        <v>0.55000000000000004</v>
      </c>
      <c r="W780">
        <v>0.73</v>
      </c>
      <c r="X780">
        <v>0.95718748235553297</v>
      </c>
    </row>
    <row r="781" spans="1:24" x14ac:dyDescent="0.2">
      <c r="A781" t="s">
        <v>1422</v>
      </c>
      <c r="B781" t="s">
        <v>1414</v>
      </c>
      <c r="C781" t="s">
        <v>1423</v>
      </c>
      <c r="D781">
        <v>0</v>
      </c>
      <c r="E781">
        <v>0</v>
      </c>
      <c r="F781">
        <v>0</v>
      </c>
      <c r="G781">
        <v>0</v>
      </c>
      <c r="H781">
        <v>2150</v>
      </c>
      <c r="I781" t="s">
        <v>1421</v>
      </c>
      <c r="J781">
        <v>105639.882340866</v>
      </c>
      <c r="K781">
        <v>5746173.1441738699</v>
      </c>
      <c r="L781">
        <v>3629900.5861978498</v>
      </c>
      <c r="M781">
        <v>9376073.7303717192</v>
      </c>
      <c r="N781" t="s">
        <v>1295</v>
      </c>
      <c r="O781" t="s">
        <v>493</v>
      </c>
      <c r="P781">
        <v>1</v>
      </c>
      <c r="Q781">
        <v>0</v>
      </c>
      <c r="R781">
        <v>0</v>
      </c>
      <c r="S781">
        <v>1</v>
      </c>
      <c r="T781">
        <v>1</v>
      </c>
      <c r="U781">
        <v>100</v>
      </c>
      <c r="V781">
        <v>0.55000000000000004</v>
      </c>
      <c r="W781">
        <v>0.73</v>
      </c>
      <c r="X781">
        <v>0.95718748235553297</v>
      </c>
    </row>
    <row r="782" spans="1:24" x14ac:dyDescent="0.2">
      <c r="A782" t="s">
        <v>1424</v>
      </c>
      <c r="B782" t="s">
        <v>1414</v>
      </c>
      <c r="C782" t="s">
        <v>1425</v>
      </c>
      <c r="D782">
        <v>1</v>
      </c>
      <c r="E782">
        <v>61</v>
      </c>
      <c r="F782" t="s">
        <v>401</v>
      </c>
      <c r="G782">
        <v>952675.58999618003</v>
      </c>
      <c r="H782">
        <v>1</v>
      </c>
      <c r="I782" t="s">
        <v>368</v>
      </c>
      <c r="J782">
        <v>8286.4443941741501</v>
      </c>
      <c r="K782">
        <v>450731.53284494701</v>
      </c>
      <c r="L782">
        <v>47433.916840565398</v>
      </c>
      <c r="M782">
        <v>1450841.03968169</v>
      </c>
      <c r="N782" t="s">
        <v>1295</v>
      </c>
      <c r="O782" t="s">
        <v>493</v>
      </c>
      <c r="P782">
        <v>1</v>
      </c>
      <c r="Q782">
        <v>0</v>
      </c>
      <c r="R782">
        <v>0</v>
      </c>
      <c r="S782">
        <v>1</v>
      </c>
      <c r="T782">
        <v>1</v>
      </c>
      <c r="U782">
        <v>100</v>
      </c>
      <c r="V782">
        <v>0.55000000000000004</v>
      </c>
      <c r="W782">
        <v>0.73</v>
      </c>
      <c r="X782">
        <v>0.95718748235553297</v>
      </c>
    </row>
    <row r="783" spans="1:24" x14ac:dyDescent="0.2">
      <c r="A783" t="s">
        <v>324</v>
      </c>
      <c r="B783" t="s">
        <v>1426</v>
      </c>
      <c r="C783" t="s">
        <v>1426</v>
      </c>
      <c r="D783">
        <v>0</v>
      </c>
      <c r="E783">
        <v>0</v>
      </c>
      <c r="F783">
        <v>0</v>
      </c>
      <c r="G783">
        <v>62601346.3386399</v>
      </c>
      <c r="H783">
        <v>0</v>
      </c>
      <c r="I783">
        <v>0</v>
      </c>
      <c r="J783">
        <v>1324649.3339852099</v>
      </c>
      <c r="K783">
        <v>71465740.463500693</v>
      </c>
      <c r="L783">
        <v>13906090.122176399</v>
      </c>
      <c r="M783">
        <v>147973176.924317</v>
      </c>
      <c r="N783">
        <v>0</v>
      </c>
      <c r="O783">
        <v>0</v>
      </c>
      <c r="P783">
        <v>40</v>
      </c>
      <c r="Q783">
        <v>0</v>
      </c>
      <c r="R783">
        <v>0</v>
      </c>
      <c r="S783">
        <v>1</v>
      </c>
      <c r="T783">
        <v>1</v>
      </c>
      <c r="U783">
        <v>100</v>
      </c>
      <c r="V783">
        <v>0.55000000000000004</v>
      </c>
      <c r="W783">
        <v>0.73</v>
      </c>
      <c r="X783">
        <v>0.95718748235553297</v>
      </c>
    </row>
    <row r="784" spans="1:24" x14ac:dyDescent="0.2">
      <c r="A784" t="s">
        <v>1427</v>
      </c>
      <c r="B784" t="s">
        <v>1428</v>
      </c>
      <c r="C784" t="s">
        <v>1428</v>
      </c>
      <c r="D784">
        <v>0</v>
      </c>
      <c r="E784">
        <v>0</v>
      </c>
      <c r="F784">
        <v>0</v>
      </c>
      <c r="G784">
        <v>20358753.4135243</v>
      </c>
      <c r="H784">
        <v>0</v>
      </c>
      <c r="I784">
        <v>0</v>
      </c>
      <c r="J784">
        <v>52641.314639540797</v>
      </c>
      <c r="K784">
        <v>2703389.8079195302</v>
      </c>
      <c r="L784">
        <v>374117.192753435</v>
      </c>
      <c r="M784">
        <v>23436260.4141973</v>
      </c>
      <c r="N784">
        <v>0</v>
      </c>
      <c r="O784">
        <v>0</v>
      </c>
      <c r="P784">
        <v>8</v>
      </c>
      <c r="Q784">
        <v>0</v>
      </c>
      <c r="R784">
        <v>0</v>
      </c>
      <c r="S784">
        <v>1</v>
      </c>
      <c r="T784">
        <v>1</v>
      </c>
      <c r="U784">
        <v>100</v>
      </c>
      <c r="V784">
        <v>0.55000000000000004</v>
      </c>
      <c r="W784">
        <v>0.73</v>
      </c>
      <c r="X784">
        <v>0.95718748235553297</v>
      </c>
    </row>
    <row r="785" spans="1:24" x14ac:dyDescent="0.2">
      <c r="A785" t="s">
        <v>1429</v>
      </c>
      <c r="B785" t="s">
        <v>1428</v>
      </c>
      <c r="C785" t="s">
        <v>1200</v>
      </c>
      <c r="D785">
        <v>0</v>
      </c>
      <c r="E785">
        <v>0</v>
      </c>
      <c r="F785">
        <v>0</v>
      </c>
      <c r="G785">
        <v>20358753.4135243</v>
      </c>
      <c r="H785">
        <v>0</v>
      </c>
      <c r="I785">
        <v>0</v>
      </c>
      <c r="J785">
        <v>52641.314639540797</v>
      </c>
      <c r="K785">
        <v>2703389.8079195302</v>
      </c>
      <c r="L785">
        <v>374117.192753435</v>
      </c>
      <c r="M785">
        <v>23436260.4141973</v>
      </c>
      <c r="N785">
        <v>0</v>
      </c>
      <c r="O785">
        <v>0</v>
      </c>
      <c r="P785">
        <v>7</v>
      </c>
      <c r="Q785">
        <v>0</v>
      </c>
      <c r="R785">
        <v>0</v>
      </c>
      <c r="S785">
        <v>1</v>
      </c>
      <c r="T785">
        <v>1</v>
      </c>
      <c r="U785">
        <v>100</v>
      </c>
      <c r="V785">
        <v>0.55000000000000004</v>
      </c>
      <c r="W785">
        <v>0.73</v>
      </c>
      <c r="X785">
        <v>0.95718748235553297</v>
      </c>
    </row>
    <row r="786" spans="1:24" x14ac:dyDescent="0.2">
      <c r="A786" t="s">
        <v>1430</v>
      </c>
      <c r="B786" t="s">
        <v>1200</v>
      </c>
      <c r="C786" t="s">
        <v>1431</v>
      </c>
      <c r="D786">
        <v>0</v>
      </c>
      <c r="E786">
        <v>0</v>
      </c>
      <c r="F786">
        <v>0</v>
      </c>
      <c r="G786">
        <v>2003303.40397313</v>
      </c>
      <c r="H786">
        <v>0</v>
      </c>
      <c r="I786">
        <v>0</v>
      </c>
      <c r="J786">
        <v>3482.1674775742299</v>
      </c>
      <c r="K786">
        <v>178828.27766129401</v>
      </c>
      <c r="L786">
        <v>24747.531078419699</v>
      </c>
      <c r="M786">
        <v>2206879.21271285</v>
      </c>
      <c r="N786">
        <v>0</v>
      </c>
      <c r="O786">
        <v>0</v>
      </c>
      <c r="P786">
        <v>3</v>
      </c>
      <c r="Q786">
        <v>0</v>
      </c>
      <c r="R786">
        <v>0</v>
      </c>
      <c r="S786">
        <v>1</v>
      </c>
      <c r="T786">
        <v>1</v>
      </c>
      <c r="U786">
        <v>100</v>
      </c>
      <c r="V786">
        <v>0.55000000000000004</v>
      </c>
      <c r="W786">
        <v>0.73</v>
      </c>
      <c r="X786">
        <v>0.95718748235553297</v>
      </c>
    </row>
    <row r="787" spans="1:24" x14ac:dyDescent="0.2">
      <c r="A787" t="s">
        <v>1432</v>
      </c>
      <c r="B787" t="s">
        <v>1431</v>
      </c>
      <c r="C787" t="s">
        <v>1433</v>
      </c>
      <c r="D787">
        <v>0</v>
      </c>
      <c r="E787">
        <v>1</v>
      </c>
      <c r="F787" t="s">
        <v>401</v>
      </c>
      <c r="G787">
        <v>1350656.7580675001</v>
      </c>
      <c r="H787">
        <v>1</v>
      </c>
      <c r="I787" t="s">
        <v>368</v>
      </c>
      <c r="J787">
        <v>2316.28660527279</v>
      </c>
      <c r="K787">
        <v>118952.68632632001</v>
      </c>
      <c r="L787">
        <v>16461.3163716528</v>
      </c>
      <c r="M787">
        <v>1486070.7607654701</v>
      </c>
      <c r="N787" t="s">
        <v>1200</v>
      </c>
      <c r="O787" t="s">
        <v>498</v>
      </c>
      <c r="P787">
        <v>1</v>
      </c>
      <c r="Q787">
        <v>0</v>
      </c>
      <c r="R787">
        <v>0</v>
      </c>
      <c r="S787">
        <v>1</v>
      </c>
      <c r="T787">
        <v>1</v>
      </c>
      <c r="U787">
        <v>100</v>
      </c>
      <c r="V787">
        <v>0.55000000000000004</v>
      </c>
      <c r="W787">
        <v>0.73</v>
      </c>
      <c r="X787">
        <v>0.95718748235553297</v>
      </c>
    </row>
    <row r="788" spans="1:24" x14ac:dyDescent="0.2">
      <c r="A788" t="s">
        <v>1434</v>
      </c>
      <c r="B788" t="s">
        <v>1431</v>
      </c>
      <c r="C788" t="s">
        <v>1435</v>
      </c>
      <c r="D788">
        <v>0</v>
      </c>
      <c r="E788">
        <v>1</v>
      </c>
      <c r="F788" t="s">
        <v>401</v>
      </c>
      <c r="G788">
        <v>652646.64590563404</v>
      </c>
      <c r="H788">
        <v>1</v>
      </c>
      <c r="I788" t="s">
        <v>368</v>
      </c>
      <c r="J788">
        <v>1165.8808723014299</v>
      </c>
      <c r="K788">
        <v>59875.591334973396</v>
      </c>
      <c r="L788">
        <v>8286.2147067668393</v>
      </c>
      <c r="M788">
        <v>720808.45194737404</v>
      </c>
      <c r="N788" t="s">
        <v>1200</v>
      </c>
      <c r="O788" t="s">
        <v>498</v>
      </c>
      <c r="P788">
        <v>1</v>
      </c>
      <c r="Q788">
        <v>0</v>
      </c>
      <c r="R788">
        <v>0</v>
      </c>
      <c r="S788">
        <v>1</v>
      </c>
      <c r="T788">
        <v>1</v>
      </c>
      <c r="U788">
        <v>100</v>
      </c>
      <c r="V788">
        <v>0.55000000000000004</v>
      </c>
      <c r="W788">
        <v>0.73</v>
      </c>
      <c r="X788">
        <v>0.95718748235553297</v>
      </c>
    </row>
    <row r="789" spans="1:24" x14ac:dyDescent="0.2">
      <c r="A789" t="s">
        <v>1436</v>
      </c>
      <c r="B789" t="s">
        <v>1200</v>
      </c>
      <c r="C789" t="s">
        <v>1437</v>
      </c>
      <c r="D789">
        <v>1</v>
      </c>
      <c r="E789">
        <v>1</v>
      </c>
      <c r="F789" t="s">
        <v>401</v>
      </c>
      <c r="G789">
        <v>17712334.8839061</v>
      </c>
      <c r="H789">
        <v>1</v>
      </c>
      <c r="I789" t="s">
        <v>368</v>
      </c>
      <c r="J789">
        <v>43031.926534966602</v>
      </c>
      <c r="K789">
        <v>2209899.7537632301</v>
      </c>
      <c r="L789">
        <v>305824.167882215</v>
      </c>
      <c r="M789">
        <v>20228058.8055516</v>
      </c>
      <c r="N789" t="s">
        <v>1200</v>
      </c>
      <c r="O789" t="s">
        <v>498</v>
      </c>
      <c r="P789">
        <v>1</v>
      </c>
      <c r="Q789">
        <v>0</v>
      </c>
      <c r="R789">
        <v>0</v>
      </c>
      <c r="S789">
        <v>1</v>
      </c>
      <c r="T789">
        <v>1</v>
      </c>
      <c r="U789">
        <v>100</v>
      </c>
      <c r="V789">
        <v>0.55000000000000004</v>
      </c>
      <c r="W789">
        <v>0.73</v>
      </c>
      <c r="X789">
        <v>0.95718748235553297</v>
      </c>
    </row>
    <row r="790" spans="1:24" x14ac:dyDescent="0.2">
      <c r="A790" t="s">
        <v>1438</v>
      </c>
      <c r="B790" t="s">
        <v>1200</v>
      </c>
      <c r="C790" t="s">
        <v>1439</v>
      </c>
      <c r="D790">
        <v>0</v>
      </c>
      <c r="E790">
        <v>1</v>
      </c>
      <c r="F790" t="s">
        <v>368</v>
      </c>
      <c r="G790">
        <v>643115.12564503599</v>
      </c>
      <c r="H790">
        <v>1</v>
      </c>
      <c r="I790" t="s">
        <v>368</v>
      </c>
      <c r="J790">
        <v>6127.2206269999997</v>
      </c>
      <c r="K790">
        <v>314661.776495</v>
      </c>
      <c r="L790">
        <v>43545.4937928</v>
      </c>
      <c r="M790">
        <v>1001322.3959328301</v>
      </c>
      <c r="N790" t="s">
        <v>1200</v>
      </c>
      <c r="O790" t="s">
        <v>498</v>
      </c>
      <c r="P790">
        <v>1</v>
      </c>
      <c r="Q790">
        <v>0</v>
      </c>
      <c r="R790">
        <v>0</v>
      </c>
      <c r="S790">
        <v>1</v>
      </c>
      <c r="T790">
        <v>1</v>
      </c>
      <c r="U790">
        <v>100</v>
      </c>
      <c r="V790">
        <v>0.55000000000000004</v>
      </c>
      <c r="W790">
        <v>0.73</v>
      </c>
      <c r="X790">
        <v>0.95718748235553297</v>
      </c>
    </row>
    <row r="791" spans="1:24" x14ac:dyDescent="0.2">
      <c r="A791" t="s">
        <v>1440</v>
      </c>
      <c r="B791" t="s">
        <v>1200</v>
      </c>
      <c r="C791" t="s">
        <v>1441</v>
      </c>
      <c r="D791">
        <v>1</v>
      </c>
      <c r="E791">
        <v>2</v>
      </c>
      <c r="F791" t="s">
        <v>401</v>
      </c>
      <c r="G791">
        <v>0</v>
      </c>
      <c r="H791">
        <v>1</v>
      </c>
      <c r="I791" t="s">
        <v>368</v>
      </c>
      <c r="J791">
        <v>0</v>
      </c>
      <c r="K791">
        <v>0</v>
      </c>
      <c r="L791">
        <v>0</v>
      </c>
      <c r="M791">
        <v>0</v>
      </c>
      <c r="N791" t="s">
        <v>1200</v>
      </c>
      <c r="O791" t="s">
        <v>498</v>
      </c>
      <c r="P791">
        <v>1</v>
      </c>
      <c r="Q791">
        <v>0</v>
      </c>
      <c r="R791">
        <v>0</v>
      </c>
      <c r="S791">
        <v>1</v>
      </c>
      <c r="T791">
        <v>1</v>
      </c>
      <c r="U791">
        <v>100</v>
      </c>
      <c r="V791">
        <v>0.55000000000000004</v>
      </c>
      <c r="W791">
        <v>0.73</v>
      </c>
      <c r="X791">
        <v>0.95718748235553297</v>
      </c>
    </row>
    <row r="792" spans="1:24" x14ac:dyDescent="0.2">
      <c r="A792" t="s">
        <v>1442</v>
      </c>
      <c r="B792" t="s">
        <v>1443</v>
      </c>
      <c r="C792" t="s">
        <v>1443</v>
      </c>
      <c r="D792">
        <v>0</v>
      </c>
      <c r="E792">
        <v>0</v>
      </c>
      <c r="F792">
        <v>0</v>
      </c>
      <c r="G792">
        <v>28885024.508012801</v>
      </c>
      <c r="H792">
        <v>0</v>
      </c>
      <c r="I792">
        <v>0</v>
      </c>
      <c r="J792">
        <v>1066655.06251909</v>
      </c>
      <c r="K792">
        <v>57550639.985182598</v>
      </c>
      <c r="L792">
        <v>11635889.141027801</v>
      </c>
      <c r="M792">
        <v>98071553.634223297</v>
      </c>
      <c r="N792">
        <v>0</v>
      </c>
      <c r="O792">
        <v>0</v>
      </c>
      <c r="P792">
        <v>20</v>
      </c>
      <c r="Q792">
        <v>0</v>
      </c>
      <c r="R792">
        <v>0</v>
      </c>
      <c r="S792">
        <v>1</v>
      </c>
      <c r="T792">
        <v>1</v>
      </c>
      <c r="U792">
        <v>100</v>
      </c>
      <c r="V792">
        <v>0.55000000000000004</v>
      </c>
      <c r="W792">
        <v>0.73</v>
      </c>
      <c r="X792">
        <v>0.95718748235553297</v>
      </c>
    </row>
    <row r="793" spans="1:24" x14ac:dyDescent="0.2">
      <c r="A793" t="s">
        <v>1444</v>
      </c>
      <c r="B793" t="s">
        <v>1443</v>
      </c>
      <c r="C793" t="s">
        <v>1445</v>
      </c>
      <c r="D793">
        <v>0</v>
      </c>
      <c r="E793">
        <v>0</v>
      </c>
      <c r="F793">
        <v>0</v>
      </c>
      <c r="G793">
        <v>5102402.9852345102</v>
      </c>
      <c r="H793">
        <v>0</v>
      </c>
      <c r="I793">
        <v>0</v>
      </c>
      <c r="J793">
        <v>266848.46322956</v>
      </c>
      <c r="K793">
        <v>14415131.005530801</v>
      </c>
      <c r="L793">
        <v>813967.51439550705</v>
      </c>
      <c r="M793">
        <v>20331501.505160801</v>
      </c>
      <c r="N793">
        <v>0</v>
      </c>
      <c r="O793">
        <v>0</v>
      </c>
      <c r="P793">
        <v>3</v>
      </c>
      <c r="Q793">
        <v>0</v>
      </c>
      <c r="R793">
        <v>0</v>
      </c>
      <c r="S793">
        <v>1</v>
      </c>
      <c r="T793">
        <v>1</v>
      </c>
      <c r="U793">
        <v>100</v>
      </c>
      <c r="V793">
        <v>0.55000000000000004</v>
      </c>
      <c r="W793">
        <v>0.73</v>
      </c>
      <c r="X793">
        <v>0.95718748235553297</v>
      </c>
    </row>
    <row r="794" spans="1:24" x14ac:dyDescent="0.2">
      <c r="A794" t="s">
        <v>1446</v>
      </c>
      <c r="B794" t="s">
        <v>1445</v>
      </c>
      <c r="C794" t="s">
        <v>1447</v>
      </c>
      <c r="D794">
        <v>0</v>
      </c>
      <c r="E794">
        <v>0</v>
      </c>
      <c r="F794">
        <v>0</v>
      </c>
      <c r="G794">
        <v>1470171.3517853201</v>
      </c>
      <c r="H794">
        <v>0</v>
      </c>
      <c r="I794">
        <v>0</v>
      </c>
      <c r="J794">
        <v>91499.510708498594</v>
      </c>
      <c r="K794">
        <v>4946943.2634216901</v>
      </c>
      <c r="L794">
        <v>544053.06901938794</v>
      </c>
      <c r="M794">
        <v>6961167.6842264002</v>
      </c>
      <c r="N794">
        <v>0</v>
      </c>
      <c r="O794">
        <v>0</v>
      </c>
      <c r="P794">
        <v>1</v>
      </c>
      <c r="Q794">
        <v>0</v>
      </c>
      <c r="R794">
        <v>0</v>
      </c>
      <c r="S794">
        <v>1</v>
      </c>
      <c r="T794">
        <v>1</v>
      </c>
      <c r="U794">
        <v>100</v>
      </c>
      <c r="V794">
        <v>0.55000000000000004</v>
      </c>
      <c r="W794">
        <v>0.73</v>
      </c>
      <c r="X794">
        <v>0.95718748235553297</v>
      </c>
    </row>
    <row r="795" spans="1:24" x14ac:dyDescent="0.2">
      <c r="A795" t="s">
        <v>1448</v>
      </c>
      <c r="B795" t="s">
        <v>1445</v>
      </c>
      <c r="C795" t="s">
        <v>1449</v>
      </c>
      <c r="D795">
        <v>0</v>
      </c>
      <c r="E795">
        <v>0</v>
      </c>
      <c r="F795">
        <v>0</v>
      </c>
      <c r="G795">
        <v>3632231.6334491898</v>
      </c>
      <c r="H795">
        <v>0</v>
      </c>
      <c r="I795">
        <v>0</v>
      </c>
      <c r="J795">
        <v>175348.95252106199</v>
      </c>
      <c r="K795">
        <v>9468187.7421091106</v>
      </c>
      <c r="L795">
        <v>269914.445376118</v>
      </c>
      <c r="M795">
        <v>13370333.8209344</v>
      </c>
      <c r="N795">
        <v>0</v>
      </c>
      <c r="O795">
        <v>0</v>
      </c>
      <c r="P795">
        <v>1</v>
      </c>
      <c r="Q795">
        <v>0</v>
      </c>
      <c r="R795">
        <v>0</v>
      </c>
      <c r="S795">
        <v>1</v>
      </c>
      <c r="T795">
        <v>1</v>
      </c>
      <c r="U795">
        <v>100</v>
      </c>
      <c r="V795">
        <v>0.55000000000000004</v>
      </c>
      <c r="W795">
        <v>0.73</v>
      </c>
      <c r="X795">
        <v>0.95718748235553297</v>
      </c>
    </row>
    <row r="796" spans="1:24" x14ac:dyDescent="0.2">
      <c r="A796" t="s">
        <v>1450</v>
      </c>
      <c r="B796" t="s">
        <v>1443</v>
      </c>
      <c r="C796" t="s">
        <v>1451</v>
      </c>
      <c r="D796">
        <v>0</v>
      </c>
      <c r="E796">
        <v>0</v>
      </c>
      <c r="F796">
        <v>0</v>
      </c>
      <c r="G796">
        <v>16340356.2732627</v>
      </c>
      <c r="H796">
        <v>0</v>
      </c>
      <c r="I796">
        <v>0</v>
      </c>
      <c r="J796">
        <v>670549.46011556801</v>
      </c>
      <c r="K796">
        <v>36203439.937237598</v>
      </c>
      <c r="L796">
        <v>10101323.7915112</v>
      </c>
      <c r="M796">
        <v>62645120.002011597</v>
      </c>
      <c r="N796">
        <v>0</v>
      </c>
      <c r="O796">
        <v>0</v>
      </c>
      <c r="P796">
        <v>4</v>
      </c>
      <c r="Q796">
        <v>0</v>
      </c>
      <c r="R796">
        <v>0</v>
      </c>
      <c r="S796">
        <v>1</v>
      </c>
      <c r="T796">
        <v>1</v>
      </c>
      <c r="U796">
        <v>100</v>
      </c>
      <c r="V796">
        <v>0.55000000000000004</v>
      </c>
      <c r="W796">
        <v>0.73</v>
      </c>
      <c r="X796">
        <v>0.95718748235553297</v>
      </c>
    </row>
    <row r="797" spans="1:24" x14ac:dyDescent="0.2">
      <c r="A797" t="s">
        <v>1452</v>
      </c>
      <c r="B797" t="s">
        <v>1451</v>
      </c>
      <c r="C797" t="s">
        <v>1453</v>
      </c>
      <c r="D797">
        <v>0</v>
      </c>
      <c r="E797">
        <v>0</v>
      </c>
      <c r="F797">
        <v>0</v>
      </c>
      <c r="G797">
        <v>6301607.76226776</v>
      </c>
      <c r="H797">
        <v>0</v>
      </c>
      <c r="I797">
        <v>0</v>
      </c>
      <c r="J797">
        <v>133214.98457310299</v>
      </c>
      <c r="K797">
        <v>7199088.2605810203</v>
      </c>
      <c r="L797">
        <v>514695.11625026201</v>
      </c>
      <c r="M797">
        <v>14015391.139099</v>
      </c>
      <c r="N797">
        <v>0</v>
      </c>
      <c r="O797">
        <v>0</v>
      </c>
      <c r="P797">
        <v>1</v>
      </c>
      <c r="Q797">
        <v>0</v>
      </c>
      <c r="R797">
        <v>0</v>
      </c>
      <c r="S797">
        <v>1</v>
      </c>
      <c r="T797">
        <v>1</v>
      </c>
      <c r="U797">
        <v>100</v>
      </c>
      <c r="V797">
        <v>0.55000000000000004</v>
      </c>
      <c r="W797">
        <v>0.73</v>
      </c>
      <c r="X797">
        <v>0.95718748235553297</v>
      </c>
    </row>
    <row r="798" spans="1:24" x14ac:dyDescent="0.2">
      <c r="A798" t="s">
        <v>1454</v>
      </c>
      <c r="B798" t="s">
        <v>1451</v>
      </c>
      <c r="C798" t="s">
        <v>1455</v>
      </c>
      <c r="D798">
        <v>0</v>
      </c>
      <c r="E798">
        <v>0</v>
      </c>
      <c r="F798">
        <v>0</v>
      </c>
      <c r="G798">
        <v>8307985.4418240599</v>
      </c>
      <c r="H798">
        <v>0</v>
      </c>
      <c r="I798">
        <v>0</v>
      </c>
      <c r="J798">
        <v>504486.050770698</v>
      </c>
      <c r="K798">
        <v>27230762.784905899</v>
      </c>
      <c r="L798">
        <v>9415515.8805162907</v>
      </c>
      <c r="M798">
        <v>44954264.107246198</v>
      </c>
      <c r="N798">
        <v>0</v>
      </c>
      <c r="O798">
        <v>0</v>
      </c>
      <c r="P798">
        <v>1</v>
      </c>
      <c r="Q798">
        <v>0</v>
      </c>
      <c r="R798">
        <v>0</v>
      </c>
      <c r="S798">
        <v>1</v>
      </c>
      <c r="T798">
        <v>1</v>
      </c>
      <c r="U798">
        <v>100</v>
      </c>
      <c r="V798">
        <v>0.55000000000000004</v>
      </c>
      <c r="W798">
        <v>0.73</v>
      </c>
      <c r="X798">
        <v>0.95718748235553297</v>
      </c>
    </row>
    <row r="799" spans="1:24" x14ac:dyDescent="0.2">
      <c r="A799" t="s">
        <v>1456</v>
      </c>
      <c r="B799" t="s">
        <v>1451</v>
      </c>
      <c r="C799" t="s">
        <v>1457</v>
      </c>
      <c r="D799">
        <v>0</v>
      </c>
      <c r="E799">
        <v>0</v>
      </c>
      <c r="F799">
        <v>0</v>
      </c>
      <c r="G799">
        <v>1730763.0691709099</v>
      </c>
      <c r="H799">
        <v>0</v>
      </c>
      <c r="I799">
        <v>0</v>
      </c>
      <c r="J799">
        <v>32848.424771765902</v>
      </c>
      <c r="K799">
        <v>1773588.89175067</v>
      </c>
      <c r="L799">
        <v>171112.79474474199</v>
      </c>
      <c r="M799">
        <v>3675464.7556663202</v>
      </c>
      <c r="N799">
        <v>0</v>
      </c>
      <c r="O799">
        <v>0</v>
      </c>
      <c r="P799">
        <v>1</v>
      </c>
      <c r="Q799">
        <v>0</v>
      </c>
      <c r="R799">
        <v>0</v>
      </c>
      <c r="S799">
        <v>1</v>
      </c>
      <c r="T799">
        <v>1</v>
      </c>
      <c r="U799">
        <v>100</v>
      </c>
      <c r="V799">
        <v>0.55000000000000004</v>
      </c>
      <c r="W799">
        <v>0.73</v>
      </c>
      <c r="X799">
        <v>0.95718748235553297</v>
      </c>
    </row>
    <row r="800" spans="1:24" x14ac:dyDescent="0.2">
      <c r="A800" t="s">
        <v>1458</v>
      </c>
      <c r="B800" t="s">
        <v>1443</v>
      </c>
      <c r="C800" t="s">
        <v>1459</v>
      </c>
      <c r="D800">
        <v>0</v>
      </c>
      <c r="E800">
        <v>0</v>
      </c>
      <c r="F800">
        <v>0</v>
      </c>
      <c r="G800">
        <v>7442265.2495155698</v>
      </c>
      <c r="H800">
        <v>0</v>
      </c>
      <c r="I800">
        <v>0</v>
      </c>
      <c r="J800">
        <v>124142.036443861</v>
      </c>
      <c r="K800">
        <v>6665681.7031191699</v>
      </c>
      <c r="L800">
        <v>522864.17765216198</v>
      </c>
      <c r="M800">
        <v>14630811.1302869</v>
      </c>
      <c r="N800">
        <v>0</v>
      </c>
      <c r="O800">
        <v>0</v>
      </c>
      <c r="P800">
        <v>9</v>
      </c>
      <c r="Q800">
        <v>0</v>
      </c>
      <c r="R800">
        <v>0</v>
      </c>
      <c r="S800">
        <v>1</v>
      </c>
      <c r="T800">
        <v>1</v>
      </c>
      <c r="U800">
        <v>100</v>
      </c>
      <c r="V800">
        <v>0.55000000000000004</v>
      </c>
      <c r="W800">
        <v>0.73</v>
      </c>
      <c r="X800">
        <v>0.95718748235553297</v>
      </c>
    </row>
    <row r="801" spans="1:24" x14ac:dyDescent="0.2">
      <c r="A801" t="s">
        <v>1460</v>
      </c>
      <c r="B801" t="s">
        <v>1459</v>
      </c>
      <c r="C801" t="s">
        <v>1461</v>
      </c>
      <c r="D801">
        <v>0</v>
      </c>
      <c r="E801">
        <v>0</v>
      </c>
      <c r="F801">
        <v>0</v>
      </c>
      <c r="G801">
        <v>3747013.5724887</v>
      </c>
      <c r="H801">
        <v>0</v>
      </c>
      <c r="I801">
        <v>0</v>
      </c>
      <c r="J801">
        <v>47373.511749622499</v>
      </c>
      <c r="K801">
        <v>2518475.9068928501</v>
      </c>
      <c r="L801">
        <v>232575.14671284301</v>
      </c>
      <c r="M801">
        <v>6498064.6260944</v>
      </c>
      <c r="N801">
        <v>0</v>
      </c>
      <c r="O801">
        <v>0</v>
      </c>
      <c r="P801">
        <v>1</v>
      </c>
      <c r="Q801">
        <v>0</v>
      </c>
      <c r="R801">
        <v>0</v>
      </c>
      <c r="S801">
        <v>1</v>
      </c>
      <c r="T801">
        <v>1</v>
      </c>
      <c r="U801">
        <v>100</v>
      </c>
      <c r="V801">
        <v>0.55000000000000004</v>
      </c>
      <c r="W801">
        <v>0.73</v>
      </c>
      <c r="X801">
        <v>0.95718748235553297</v>
      </c>
    </row>
    <row r="802" spans="1:24" x14ac:dyDescent="0.2">
      <c r="A802" t="s">
        <v>1462</v>
      </c>
      <c r="B802" t="s">
        <v>1459</v>
      </c>
      <c r="C802" t="s">
        <v>1463</v>
      </c>
      <c r="D802">
        <v>0</v>
      </c>
      <c r="E802">
        <v>0</v>
      </c>
      <c r="F802">
        <v>0</v>
      </c>
      <c r="G802">
        <v>257819.55527221499</v>
      </c>
      <c r="H802">
        <v>0</v>
      </c>
      <c r="I802">
        <v>0</v>
      </c>
      <c r="J802">
        <v>1536.7096739405199</v>
      </c>
      <c r="K802">
        <v>83768.299049289999</v>
      </c>
      <c r="L802">
        <v>6373.6965417892798</v>
      </c>
      <c r="M802">
        <v>347961.55086329399</v>
      </c>
      <c r="N802">
        <v>0</v>
      </c>
      <c r="O802">
        <v>0</v>
      </c>
      <c r="P802">
        <v>1</v>
      </c>
      <c r="Q802">
        <v>0</v>
      </c>
      <c r="R802">
        <v>0</v>
      </c>
      <c r="S802">
        <v>1</v>
      </c>
      <c r="T802">
        <v>1</v>
      </c>
      <c r="U802">
        <v>100</v>
      </c>
      <c r="V802">
        <v>0.55000000000000004</v>
      </c>
      <c r="W802">
        <v>0.73</v>
      </c>
      <c r="X802">
        <v>0.95718748235553297</v>
      </c>
    </row>
    <row r="803" spans="1:24" x14ac:dyDescent="0.2">
      <c r="A803" t="s">
        <v>1464</v>
      </c>
      <c r="B803" t="s">
        <v>1459</v>
      </c>
      <c r="C803" t="s">
        <v>1465</v>
      </c>
      <c r="D803">
        <v>0</v>
      </c>
      <c r="E803">
        <v>0</v>
      </c>
      <c r="F803">
        <v>0</v>
      </c>
      <c r="G803">
        <v>45866.956699514099</v>
      </c>
      <c r="H803">
        <v>0</v>
      </c>
      <c r="I803">
        <v>0</v>
      </c>
      <c r="J803">
        <v>853.72759720508395</v>
      </c>
      <c r="K803">
        <v>46497.642428766601</v>
      </c>
      <c r="L803">
        <v>4840.42082298696</v>
      </c>
      <c r="M803">
        <v>97205.019951267794</v>
      </c>
      <c r="N803">
        <v>0</v>
      </c>
      <c r="O803">
        <v>0</v>
      </c>
      <c r="P803">
        <v>1</v>
      </c>
      <c r="Q803">
        <v>0</v>
      </c>
      <c r="R803">
        <v>0</v>
      </c>
      <c r="S803">
        <v>1</v>
      </c>
      <c r="T803">
        <v>1</v>
      </c>
      <c r="U803">
        <v>100</v>
      </c>
      <c r="V803">
        <v>0.55000000000000004</v>
      </c>
      <c r="W803">
        <v>0.73</v>
      </c>
      <c r="X803">
        <v>0.95718748235553297</v>
      </c>
    </row>
    <row r="804" spans="1:24" x14ac:dyDescent="0.2">
      <c r="A804" t="s">
        <v>1466</v>
      </c>
      <c r="B804" t="s">
        <v>1459</v>
      </c>
      <c r="C804" t="s">
        <v>1467</v>
      </c>
      <c r="D804">
        <v>0</v>
      </c>
      <c r="E804">
        <v>0</v>
      </c>
      <c r="F804">
        <v>0</v>
      </c>
      <c r="G804">
        <v>209086.862999081</v>
      </c>
      <c r="H804">
        <v>0</v>
      </c>
      <c r="I804">
        <v>0</v>
      </c>
      <c r="J804">
        <v>1687.36748590352</v>
      </c>
      <c r="K804">
        <v>91265.052352190294</v>
      </c>
      <c r="L804">
        <v>6488.2257195002003</v>
      </c>
      <c r="M804">
        <v>306840.14107077097</v>
      </c>
      <c r="N804">
        <v>0</v>
      </c>
      <c r="O804">
        <v>0</v>
      </c>
      <c r="P804">
        <v>1</v>
      </c>
      <c r="Q804">
        <v>0</v>
      </c>
      <c r="R804">
        <v>0</v>
      </c>
      <c r="S804">
        <v>1</v>
      </c>
      <c r="T804">
        <v>1</v>
      </c>
      <c r="U804">
        <v>100</v>
      </c>
      <c r="V804">
        <v>0.55000000000000004</v>
      </c>
      <c r="W804">
        <v>0.73</v>
      </c>
      <c r="X804">
        <v>0.95718748235553297</v>
      </c>
    </row>
    <row r="805" spans="1:24" x14ac:dyDescent="0.2">
      <c r="A805" t="s">
        <v>1468</v>
      </c>
      <c r="B805" t="s">
        <v>1459</v>
      </c>
      <c r="C805" t="s">
        <v>1469</v>
      </c>
      <c r="D805">
        <v>0</v>
      </c>
      <c r="E805">
        <v>0</v>
      </c>
      <c r="F805">
        <v>0</v>
      </c>
      <c r="G805">
        <v>70642.370166109598</v>
      </c>
      <c r="H805">
        <v>0</v>
      </c>
      <c r="I805">
        <v>0</v>
      </c>
      <c r="J805">
        <v>756.63700719173596</v>
      </c>
      <c r="K805">
        <v>41362.277949461997</v>
      </c>
      <c r="L805">
        <v>5401.6283326326902</v>
      </c>
      <c r="M805">
        <v>117406.27644820399</v>
      </c>
      <c r="N805">
        <v>0</v>
      </c>
      <c r="O805">
        <v>0</v>
      </c>
      <c r="P805">
        <v>1</v>
      </c>
      <c r="Q805">
        <v>0</v>
      </c>
      <c r="R805">
        <v>0</v>
      </c>
      <c r="S805">
        <v>1</v>
      </c>
      <c r="T805">
        <v>1</v>
      </c>
      <c r="U805">
        <v>100</v>
      </c>
      <c r="V805">
        <v>0.55000000000000004</v>
      </c>
      <c r="W805">
        <v>0.73</v>
      </c>
      <c r="X805">
        <v>0.95718748235553297</v>
      </c>
    </row>
    <row r="806" spans="1:24" x14ac:dyDescent="0.2">
      <c r="A806" t="s">
        <v>1470</v>
      </c>
      <c r="B806" t="s">
        <v>1459</v>
      </c>
      <c r="C806" t="s">
        <v>1471</v>
      </c>
      <c r="D806">
        <v>0</v>
      </c>
      <c r="E806">
        <v>0</v>
      </c>
      <c r="F806">
        <v>0</v>
      </c>
      <c r="G806">
        <v>2590964.7800735999</v>
      </c>
      <c r="H806">
        <v>0</v>
      </c>
      <c r="I806">
        <v>0</v>
      </c>
      <c r="J806">
        <v>65807.331940685806</v>
      </c>
      <c r="K806">
        <v>3553596.54519221</v>
      </c>
      <c r="L806">
        <v>254678.01776796201</v>
      </c>
      <c r="M806">
        <v>6399239.3430337701</v>
      </c>
      <c r="N806">
        <v>0</v>
      </c>
      <c r="O806">
        <v>0</v>
      </c>
      <c r="P806">
        <v>1</v>
      </c>
      <c r="Q806">
        <v>0</v>
      </c>
      <c r="R806">
        <v>0</v>
      </c>
      <c r="S806">
        <v>1</v>
      </c>
      <c r="T806">
        <v>1</v>
      </c>
      <c r="U806">
        <v>100</v>
      </c>
      <c r="V806">
        <v>0.55000000000000004</v>
      </c>
      <c r="W806">
        <v>0.73</v>
      </c>
      <c r="X806">
        <v>0.95718748235553297</v>
      </c>
    </row>
    <row r="807" spans="1:24" x14ac:dyDescent="0.2">
      <c r="A807" t="s">
        <v>1472</v>
      </c>
      <c r="B807" t="s">
        <v>1459</v>
      </c>
      <c r="C807" t="s">
        <v>1473</v>
      </c>
      <c r="D807">
        <v>0</v>
      </c>
      <c r="E807">
        <v>0</v>
      </c>
      <c r="F807">
        <v>0</v>
      </c>
      <c r="G807">
        <v>58943.196634973501</v>
      </c>
      <c r="H807">
        <v>0</v>
      </c>
      <c r="I807">
        <v>0</v>
      </c>
      <c r="J807">
        <v>267.83610886657698</v>
      </c>
      <c r="K807">
        <v>14412.9774375262</v>
      </c>
      <c r="L807">
        <v>1268.3512658070899</v>
      </c>
      <c r="M807">
        <v>74624.525338306907</v>
      </c>
      <c r="N807">
        <v>0</v>
      </c>
      <c r="O807">
        <v>0</v>
      </c>
      <c r="P807">
        <v>1</v>
      </c>
      <c r="Q807">
        <v>0</v>
      </c>
      <c r="R807">
        <v>0</v>
      </c>
      <c r="S807">
        <v>1</v>
      </c>
      <c r="T807">
        <v>1</v>
      </c>
      <c r="U807">
        <v>100</v>
      </c>
      <c r="V807">
        <v>0.55000000000000004</v>
      </c>
      <c r="W807">
        <v>0.73</v>
      </c>
      <c r="X807">
        <v>0.95718748235553297</v>
      </c>
    </row>
    <row r="808" spans="1:24" x14ac:dyDescent="0.2">
      <c r="A808" t="s">
        <v>1474</v>
      </c>
      <c r="B808" t="s">
        <v>1459</v>
      </c>
      <c r="C808" t="s">
        <v>491</v>
      </c>
      <c r="D808">
        <v>0</v>
      </c>
      <c r="E808">
        <v>1</v>
      </c>
      <c r="F808" t="s">
        <v>368</v>
      </c>
      <c r="G808">
        <v>461927.95518137497</v>
      </c>
      <c r="H808">
        <v>1</v>
      </c>
      <c r="I808" t="s">
        <v>368</v>
      </c>
      <c r="J808">
        <v>5858.9148804461202</v>
      </c>
      <c r="K808">
        <v>316303.00181686698</v>
      </c>
      <c r="L808">
        <v>11238.690488640899</v>
      </c>
      <c r="M808">
        <v>789469.64748688403</v>
      </c>
      <c r="N808" t="s">
        <v>492</v>
      </c>
      <c r="O808" t="s">
        <v>493</v>
      </c>
      <c r="P808">
        <v>1</v>
      </c>
      <c r="Q808">
        <v>0</v>
      </c>
      <c r="R808">
        <v>0</v>
      </c>
      <c r="S808">
        <v>1</v>
      </c>
      <c r="T808">
        <v>1</v>
      </c>
      <c r="U808">
        <v>100</v>
      </c>
      <c r="V808">
        <v>0.55000000000000004</v>
      </c>
      <c r="W808">
        <v>0.73</v>
      </c>
      <c r="X808">
        <v>0.95718748235553297</v>
      </c>
    </row>
    <row r="809" spans="1:24" x14ac:dyDescent="0.2">
      <c r="A809" t="s">
        <v>1475</v>
      </c>
      <c r="B809" t="s">
        <v>1443</v>
      </c>
      <c r="C809" t="s">
        <v>1476</v>
      </c>
      <c r="D809">
        <v>0</v>
      </c>
      <c r="E809">
        <v>0</v>
      </c>
      <c r="F809">
        <v>0</v>
      </c>
      <c r="G809">
        <v>0</v>
      </c>
      <c r="H809">
        <v>0</v>
      </c>
      <c r="I809">
        <v>0</v>
      </c>
      <c r="J809">
        <v>5115.1027301000004</v>
      </c>
      <c r="K809">
        <v>266387.33929500001</v>
      </c>
      <c r="L809">
        <v>197733.6574689</v>
      </c>
      <c r="M809">
        <v>464120.99676389998</v>
      </c>
      <c r="N809">
        <v>0</v>
      </c>
      <c r="O809">
        <v>0</v>
      </c>
      <c r="P809">
        <v>3</v>
      </c>
      <c r="Q809">
        <v>0</v>
      </c>
      <c r="R809">
        <v>0</v>
      </c>
      <c r="S809">
        <v>1</v>
      </c>
      <c r="T809">
        <v>1</v>
      </c>
      <c r="U809">
        <v>100</v>
      </c>
      <c r="V809">
        <v>0.55000000000000004</v>
      </c>
      <c r="W809">
        <v>0.73</v>
      </c>
      <c r="X809">
        <v>0.95718748235553297</v>
      </c>
    </row>
    <row r="810" spans="1:24" x14ac:dyDescent="0.2">
      <c r="A810" t="s">
        <v>1477</v>
      </c>
      <c r="B810" t="s">
        <v>1476</v>
      </c>
      <c r="C810" t="s">
        <v>637</v>
      </c>
      <c r="D810">
        <v>0</v>
      </c>
      <c r="E810">
        <v>0</v>
      </c>
      <c r="F810">
        <v>0</v>
      </c>
      <c r="G810">
        <v>0</v>
      </c>
      <c r="H810">
        <v>0</v>
      </c>
      <c r="I810">
        <v>0</v>
      </c>
      <c r="J810">
        <v>2631.4835211499999</v>
      </c>
      <c r="K810">
        <v>141245.26548</v>
      </c>
      <c r="L810">
        <v>175602.217882</v>
      </c>
      <c r="M810">
        <v>316847.48336199898</v>
      </c>
      <c r="N810">
        <v>0</v>
      </c>
      <c r="O810">
        <v>0</v>
      </c>
      <c r="P810">
        <v>1</v>
      </c>
      <c r="Q810">
        <v>0</v>
      </c>
      <c r="R810">
        <v>0</v>
      </c>
      <c r="S810">
        <v>1</v>
      </c>
      <c r="T810">
        <v>1</v>
      </c>
      <c r="U810">
        <v>100</v>
      </c>
      <c r="V810">
        <v>0.55000000000000004</v>
      </c>
      <c r="W810">
        <v>0.73</v>
      </c>
      <c r="X810">
        <v>0.95718748235553297</v>
      </c>
    </row>
    <row r="811" spans="1:24" x14ac:dyDescent="0.2">
      <c r="A811" t="s">
        <v>1478</v>
      </c>
      <c r="B811" t="s">
        <v>1476</v>
      </c>
      <c r="C811" t="s">
        <v>1110</v>
      </c>
      <c r="D811">
        <v>0</v>
      </c>
      <c r="E811">
        <v>0</v>
      </c>
      <c r="F811">
        <v>0</v>
      </c>
      <c r="G811">
        <v>0</v>
      </c>
      <c r="H811">
        <v>0</v>
      </c>
      <c r="I811">
        <v>0</v>
      </c>
      <c r="J811">
        <v>2483.61920895</v>
      </c>
      <c r="K811">
        <v>125142.073815</v>
      </c>
      <c r="L811">
        <v>22131.4395869</v>
      </c>
      <c r="M811">
        <v>147273.51340190001</v>
      </c>
      <c r="N811">
        <v>0</v>
      </c>
      <c r="O811">
        <v>0</v>
      </c>
      <c r="P811">
        <v>1</v>
      </c>
      <c r="Q811">
        <v>0</v>
      </c>
      <c r="R811">
        <v>0</v>
      </c>
      <c r="S811">
        <v>1</v>
      </c>
      <c r="T811">
        <v>1</v>
      </c>
      <c r="U811">
        <v>100</v>
      </c>
      <c r="V811">
        <v>0.55000000000000004</v>
      </c>
      <c r="W811">
        <v>0.73</v>
      </c>
      <c r="X811">
        <v>0.95718748235553297</v>
      </c>
    </row>
    <row r="812" spans="1:24" x14ac:dyDescent="0.2">
      <c r="A812" t="s">
        <v>1479</v>
      </c>
      <c r="B812" t="s">
        <v>1480</v>
      </c>
      <c r="C812" t="s">
        <v>1480</v>
      </c>
      <c r="D812">
        <v>0</v>
      </c>
      <c r="E812">
        <v>0</v>
      </c>
      <c r="F812">
        <v>0</v>
      </c>
      <c r="G812">
        <v>5482198.3737050798</v>
      </c>
      <c r="H812">
        <v>0</v>
      </c>
      <c r="I812">
        <v>0</v>
      </c>
      <c r="J812">
        <v>141215.984160769</v>
      </c>
      <c r="K812">
        <v>7681291.6052888799</v>
      </c>
      <c r="L812">
        <v>1407917.9543631901</v>
      </c>
      <c r="M812">
        <v>14571407.933357099</v>
      </c>
      <c r="N812">
        <v>0</v>
      </c>
      <c r="O812">
        <v>0</v>
      </c>
      <c r="P812">
        <v>3</v>
      </c>
      <c r="Q812">
        <v>0</v>
      </c>
      <c r="R812">
        <v>0</v>
      </c>
      <c r="S812">
        <v>1</v>
      </c>
      <c r="T812">
        <v>1</v>
      </c>
      <c r="U812">
        <v>100</v>
      </c>
      <c r="V812">
        <v>0.55000000000000004</v>
      </c>
      <c r="W812">
        <v>0.73</v>
      </c>
      <c r="X812">
        <v>0.95718748235553297</v>
      </c>
    </row>
    <row r="813" spans="1:24" x14ac:dyDescent="0.2">
      <c r="A813" t="s">
        <v>1481</v>
      </c>
      <c r="B813" t="s">
        <v>1480</v>
      </c>
      <c r="C813" t="s">
        <v>1482</v>
      </c>
      <c r="D813">
        <v>0</v>
      </c>
      <c r="E813">
        <v>0</v>
      </c>
      <c r="F813">
        <v>0</v>
      </c>
      <c r="G813">
        <v>0</v>
      </c>
      <c r="H813">
        <v>0</v>
      </c>
      <c r="I813">
        <v>0</v>
      </c>
      <c r="J813">
        <v>21691.4834574374</v>
      </c>
      <c r="K813">
        <v>1179885.7570533799</v>
      </c>
      <c r="L813">
        <v>629736.156270048</v>
      </c>
      <c r="M813">
        <v>1809621.9133234301</v>
      </c>
      <c r="N813">
        <v>0</v>
      </c>
      <c r="O813">
        <v>0</v>
      </c>
      <c r="P813">
        <v>1</v>
      </c>
      <c r="Q813">
        <v>0</v>
      </c>
      <c r="R813">
        <v>0</v>
      </c>
      <c r="S813">
        <v>1</v>
      </c>
      <c r="T813">
        <v>1</v>
      </c>
      <c r="U813">
        <v>100</v>
      </c>
      <c r="V813">
        <v>0.55000000000000004</v>
      </c>
      <c r="W813">
        <v>0.73</v>
      </c>
      <c r="X813">
        <v>0.95718748235553297</v>
      </c>
    </row>
    <row r="814" spans="1:24" x14ac:dyDescent="0.2">
      <c r="A814" t="s">
        <v>1483</v>
      </c>
      <c r="B814" t="s">
        <v>1480</v>
      </c>
      <c r="C814" t="s">
        <v>1484</v>
      </c>
      <c r="D814">
        <v>0</v>
      </c>
      <c r="E814">
        <v>0</v>
      </c>
      <c r="F814">
        <v>0</v>
      </c>
      <c r="G814">
        <v>5482198.3737050798</v>
      </c>
      <c r="H814">
        <v>0</v>
      </c>
      <c r="I814">
        <v>0</v>
      </c>
      <c r="J814">
        <v>119524.500703332</v>
      </c>
      <c r="K814">
        <v>6501405.8482355</v>
      </c>
      <c r="L814">
        <v>778181.79809314199</v>
      </c>
      <c r="M814">
        <v>12761786.0200337</v>
      </c>
      <c r="N814">
        <v>0</v>
      </c>
      <c r="O814">
        <v>0</v>
      </c>
      <c r="P814">
        <v>1</v>
      </c>
      <c r="Q814">
        <v>0</v>
      </c>
      <c r="R814">
        <v>0</v>
      </c>
      <c r="S814">
        <v>1</v>
      </c>
      <c r="T814">
        <v>1</v>
      </c>
      <c r="U814">
        <v>100</v>
      </c>
      <c r="V814">
        <v>0.55000000000000004</v>
      </c>
      <c r="W814">
        <v>0.73</v>
      </c>
      <c r="X814">
        <v>0.95718748235553297</v>
      </c>
    </row>
    <row r="815" spans="1:24" x14ac:dyDescent="0.2">
      <c r="A815" t="s">
        <v>1485</v>
      </c>
      <c r="B815" t="s">
        <v>1486</v>
      </c>
      <c r="C815" t="s">
        <v>1486</v>
      </c>
      <c r="D815">
        <v>0</v>
      </c>
      <c r="E815">
        <v>0</v>
      </c>
      <c r="F815">
        <v>0</v>
      </c>
      <c r="G815">
        <v>6277963.8847187404</v>
      </c>
      <c r="H815">
        <v>0</v>
      </c>
      <c r="I815">
        <v>0</v>
      </c>
      <c r="J815">
        <v>19036.9726768113</v>
      </c>
      <c r="K815">
        <v>1026185.19065974</v>
      </c>
      <c r="L815">
        <v>157289.68410498599</v>
      </c>
      <c r="M815">
        <v>7461438.7594834697</v>
      </c>
      <c r="N815">
        <v>0</v>
      </c>
      <c r="O815">
        <v>0</v>
      </c>
      <c r="P815">
        <v>7</v>
      </c>
      <c r="Q815">
        <v>0</v>
      </c>
      <c r="R815">
        <v>0</v>
      </c>
      <c r="S815">
        <v>1</v>
      </c>
      <c r="T815">
        <v>1</v>
      </c>
      <c r="U815">
        <v>100</v>
      </c>
      <c r="V815">
        <v>0.55000000000000004</v>
      </c>
      <c r="W815">
        <v>0.73</v>
      </c>
      <c r="X815">
        <v>0.95718748235553297</v>
      </c>
    </row>
    <row r="816" spans="1:24" x14ac:dyDescent="0.2">
      <c r="A816" t="s">
        <v>1487</v>
      </c>
      <c r="B816" t="s">
        <v>1486</v>
      </c>
      <c r="C816" t="s">
        <v>1488</v>
      </c>
      <c r="D816">
        <v>0</v>
      </c>
      <c r="E816">
        <v>0</v>
      </c>
      <c r="F816">
        <v>0</v>
      </c>
      <c r="G816">
        <v>0</v>
      </c>
      <c r="H816">
        <v>0</v>
      </c>
      <c r="I816">
        <v>0</v>
      </c>
      <c r="J816">
        <v>348.343507335509</v>
      </c>
      <c r="K816">
        <v>14200.510076275999</v>
      </c>
      <c r="L816">
        <v>35212.638281343301</v>
      </c>
      <c r="M816">
        <v>49413.1483576194</v>
      </c>
      <c r="N816">
        <v>0</v>
      </c>
      <c r="O816">
        <v>0</v>
      </c>
      <c r="P816">
        <v>1</v>
      </c>
      <c r="Q816">
        <v>0</v>
      </c>
      <c r="R816">
        <v>0</v>
      </c>
      <c r="S816">
        <v>1</v>
      </c>
      <c r="T816">
        <v>1</v>
      </c>
      <c r="U816">
        <v>100</v>
      </c>
      <c r="V816">
        <v>0.55000000000000004</v>
      </c>
      <c r="W816">
        <v>0.73</v>
      </c>
      <c r="X816">
        <v>0.95718748235553297</v>
      </c>
    </row>
    <row r="817" spans="1:24" x14ac:dyDescent="0.2">
      <c r="A817" t="s">
        <v>1489</v>
      </c>
      <c r="B817" t="s">
        <v>1486</v>
      </c>
      <c r="C817" t="s">
        <v>1490</v>
      </c>
      <c r="D817">
        <v>0</v>
      </c>
      <c r="E817">
        <v>0</v>
      </c>
      <c r="F817">
        <v>0</v>
      </c>
      <c r="G817">
        <v>3096128.4971272498</v>
      </c>
      <c r="H817">
        <v>0</v>
      </c>
      <c r="I817">
        <v>0</v>
      </c>
      <c r="J817">
        <v>6966.8701467101801</v>
      </c>
      <c r="K817">
        <v>374788.37599076901</v>
      </c>
      <c r="L817">
        <v>43294.308127019103</v>
      </c>
      <c r="M817">
        <v>3514211.1812450401</v>
      </c>
      <c r="N817">
        <v>0</v>
      </c>
      <c r="O817">
        <v>0</v>
      </c>
      <c r="P817">
        <v>1</v>
      </c>
      <c r="Q817">
        <v>0</v>
      </c>
      <c r="R817">
        <v>0</v>
      </c>
      <c r="S817">
        <v>1</v>
      </c>
      <c r="T817">
        <v>1</v>
      </c>
      <c r="U817">
        <v>100</v>
      </c>
      <c r="V817">
        <v>0.55000000000000004</v>
      </c>
      <c r="W817">
        <v>0.73</v>
      </c>
      <c r="X817">
        <v>0.95718748235553297</v>
      </c>
    </row>
    <row r="818" spans="1:24" x14ac:dyDescent="0.2">
      <c r="A818" t="s">
        <v>1491</v>
      </c>
      <c r="B818" t="s">
        <v>1486</v>
      </c>
      <c r="C818" t="s">
        <v>1492</v>
      </c>
      <c r="D818">
        <v>0</v>
      </c>
      <c r="E818">
        <v>1</v>
      </c>
      <c r="F818" t="s">
        <v>368</v>
      </c>
      <c r="G818">
        <v>380152.69639114803</v>
      </c>
      <c r="H818">
        <v>1</v>
      </c>
      <c r="I818" t="s">
        <v>368</v>
      </c>
      <c r="J818">
        <v>139.33740290481401</v>
      </c>
      <c r="K818">
        <v>7172.2088280952903</v>
      </c>
      <c r="L818">
        <v>960.344680355945</v>
      </c>
      <c r="M818">
        <v>388285.249899599</v>
      </c>
      <c r="N818" t="s">
        <v>398</v>
      </c>
      <c r="O818" t="s">
        <v>498</v>
      </c>
      <c r="P818">
        <v>1</v>
      </c>
      <c r="Q818">
        <v>0</v>
      </c>
      <c r="R818">
        <v>0</v>
      </c>
      <c r="S818">
        <v>1</v>
      </c>
      <c r="T818">
        <v>1</v>
      </c>
      <c r="U818">
        <v>100</v>
      </c>
      <c r="V818">
        <v>0.55000000000000004</v>
      </c>
      <c r="W818">
        <v>0.73</v>
      </c>
      <c r="X818">
        <v>0.95718748235553297</v>
      </c>
    </row>
    <row r="819" spans="1:24" x14ac:dyDescent="0.2">
      <c r="A819" t="s">
        <v>1493</v>
      </c>
      <c r="B819" t="s">
        <v>1486</v>
      </c>
      <c r="C819" t="s">
        <v>1494</v>
      </c>
      <c r="D819">
        <v>0</v>
      </c>
      <c r="E819">
        <v>1</v>
      </c>
      <c r="F819" t="s">
        <v>368</v>
      </c>
      <c r="G819">
        <v>434839.70546734601</v>
      </c>
      <c r="H819">
        <v>1</v>
      </c>
      <c r="I819" t="s">
        <v>368</v>
      </c>
      <c r="J819">
        <v>870.85876833877296</v>
      </c>
      <c r="K819">
        <v>47525.543136841101</v>
      </c>
      <c r="L819">
        <v>5217.8727634460902</v>
      </c>
      <c r="M819">
        <v>487583.12136763398</v>
      </c>
      <c r="N819" t="s">
        <v>398</v>
      </c>
      <c r="O819" t="s">
        <v>385</v>
      </c>
      <c r="P819">
        <v>1</v>
      </c>
      <c r="Q819">
        <v>0</v>
      </c>
      <c r="R819">
        <v>0</v>
      </c>
      <c r="S819">
        <v>1</v>
      </c>
      <c r="T819">
        <v>1</v>
      </c>
      <c r="U819">
        <v>100</v>
      </c>
      <c r="V819">
        <v>0.55000000000000004</v>
      </c>
      <c r="W819">
        <v>0.73</v>
      </c>
      <c r="X819">
        <v>0.95718748235553297</v>
      </c>
    </row>
    <row r="820" spans="1:24" x14ac:dyDescent="0.2">
      <c r="A820" t="s">
        <v>1495</v>
      </c>
      <c r="B820" t="s">
        <v>1486</v>
      </c>
      <c r="C820" t="s">
        <v>1496</v>
      </c>
      <c r="D820">
        <v>0</v>
      </c>
      <c r="E820">
        <v>0</v>
      </c>
      <c r="F820">
        <v>0</v>
      </c>
      <c r="G820">
        <v>1839635.21764619</v>
      </c>
      <c r="H820">
        <v>0</v>
      </c>
      <c r="I820">
        <v>0</v>
      </c>
      <c r="J820">
        <v>9840.7040831832892</v>
      </c>
      <c r="K820">
        <v>534973.00949091802</v>
      </c>
      <c r="L820">
        <v>67386.647489376104</v>
      </c>
      <c r="M820">
        <v>2441994.8746264898</v>
      </c>
      <c r="N820">
        <v>0</v>
      </c>
      <c r="O820">
        <v>0</v>
      </c>
      <c r="P820">
        <v>1</v>
      </c>
      <c r="Q820">
        <v>0</v>
      </c>
      <c r="R820">
        <v>0</v>
      </c>
      <c r="S820">
        <v>1</v>
      </c>
      <c r="T820">
        <v>1</v>
      </c>
      <c r="U820">
        <v>100</v>
      </c>
      <c r="V820">
        <v>0.55000000000000004</v>
      </c>
      <c r="W820">
        <v>0.73</v>
      </c>
      <c r="X820">
        <v>0.95718748235553297</v>
      </c>
    </row>
    <row r="821" spans="1:24" x14ac:dyDescent="0.2">
      <c r="A821" t="s">
        <v>1497</v>
      </c>
      <c r="B821" t="s">
        <v>1486</v>
      </c>
      <c r="C821" t="s">
        <v>1498</v>
      </c>
      <c r="D821">
        <v>0</v>
      </c>
      <c r="E821">
        <v>1</v>
      </c>
      <c r="F821" t="s">
        <v>368</v>
      </c>
      <c r="G821">
        <v>527207.76808679395</v>
      </c>
      <c r="H821">
        <v>1</v>
      </c>
      <c r="I821" t="s">
        <v>368</v>
      </c>
      <c r="J821">
        <v>870.85876833877296</v>
      </c>
      <c r="K821">
        <v>47525.543136841101</v>
      </c>
      <c r="L821">
        <v>5217.8727634460902</v>
      </c>
      <c r="M821">
        <v>579951.18398708105</v>
      </c>
      <c r="N821" t="s">
        <v>398</v>
      </c>
      <c r="O821" t="s">
        <v>385</v>
      </c>
      <c r="P821">
        <v>1</v>
      </c>
      <c r="Q821">
        <v>0</v>
      </c>
      <c r="R821">
        <v>0</v>
      </c>
      <c r="S821">
        <v>1</v>
      </c>
      <c r="T821">
        <v>1</v>
      </c>
      <c r="U821">
        <v>100</v>
      </c>
      <c r="V821">
        <v>0.55000000000000004</v>
      </c>
      <c r="W821">
        <v>0.73</v>
      </c>
      <c r="X821">
        <v>0.95718748235553297</v>
      </c>
    </row>
    <row r="822" spans="1:24" x14ac:dyDescent="0.2">
      <c r="A822" t="s">
        <v>1499</v>
      </c>
      <c r="B822" t="s">
        <v>1500</v>
      </c>
      <c r="C822" t="s">
        <v>1500</v>
      </c>
      <c r="D822">
        <v>0</v>
      </c>
      <c r="E822">
        <v>0</v>
      </c>
      <c r="F822">
        <v>0</v>
      </c>
      <c r="G822">
        <v>1597406.1586789601</v>
      </c>
      <c r="H822">
        <v>0</v>
      </c>
      <c r="I822">
        <v>0</v>
      </c>
      <c r="J822">
        <v>45099.999989000004</v>
      </c>
      <c r="K822">
        <v>2504233.87445</v>
      </c>
      <c r="L822">
        <v>330876.14992699999</v>
      </c>
      <c r="M822">
        <v>4432516.1830559596</v>
      </c>
      <c r="N822" t="s">
        <v>398</v>
      </c>
      <c r="O822" t="s">
        <v>475</v>
      </c>
      <c r="P822">
        <v>1</v>
      </c>
      <c r="Q822">
        <v>0</v>
      </c>
      <c r="R822">
        <v>0</v>
      </c>
      <c r="S822">
        <v>1</v>
      </c>
      <c r="T822">
        <v>1</v>
      </c>
      <c r="U822">
        <v>100</v>
      </c>
      <c r="V822">
        <v>0.55000000000000004</v>
      </c>
      <c r="W822">
        <v>0.73</v>
      </c>
      <c r="X822">
        <v>0.95718748235553297</v>
      </c>
    </row>
    <row r="823" spans="1:24" x14ac:dyDescent="0.2">
      <c r="A823" t="s">
        <v>322</v>
      </c>
      <c r="B823" t="s">
        <v>1501</v>
      </c>
      <c r="C823" t="s">
        <v>1501</v>
      </c>
      <c r="D823">
        <v>0</v>
      </c>
      <c r="E823">
        <v>0</v>
      </c>
      <c r="F823">
        <v>0</v>
      </c>
      <c r="G823">
        <v>45800187.206491001</v>
      </c>
      <c r="H823">
        <v>0</v>
      </c>
      <c r="I823">
        <v>0</v>
      </c>
      <c r="J823">
        <v>375350.707594921</v>
      </c>
      <c r="K823">
        <v>19733582.124053501</v>
      </c>
      <c r="L823">
        <v>4253969.0184112303</v>
      </c>
      <c r="M823">
        <v>69787738.348955795</v>
      </c>
      <c r="N823">
        <v>0</v>
      </c>
      <c r="O823">
        <v>0</v>
      </c>
      <c r="P823">
        <v>11</v>
      </c>
      <c r="Q823">
        <v>0</v>
      </c>
      <c r="R823">
        <v>0</v>
      </c>
      <c r="S823">
        <v>1</v>
      </c>
      <c r="T823">
        <v>1</v>
      </c>
      <c r="U823">
        <v>100</v>
      </c>
      <c r="V823">
        <v>0.55000000000000004</v>
      </c>
      <c r="W823">
        <v>0.73</v>
      </c>
      <c r="X823">
        <v>0.95718748235553297</v>
      </c>
    </row>
    <row r="824" spans="1:24" x14ac:dyDescent="0.2">
      <c r="A824" t="s">
        <v>1502</v>
      </c>
      <c r="B824" t="s">
        <v>1503</v>
      </c>
      <c r="C824" t="s">
        <v>1503</v>
      </c>
      <c r="D824">
        <v>0</v>
      </c>
      <c r="E824">
        <v>0</v>
      </c>
      <c r="F824">
        <v>0</v>
      </c>
      <c r="G824">
        <v>246835.21873470501</v>
      </c>
      <c r="H824">
        <v>0</v>
      </c>
      <c r="I824">
        <v>0</v>
      </c>
      <c r="J824">
        <v>66566.7251644629</v>
      </c>
      <c r="K824">
        <v>3296470.4321980602</v>
      </c>
      <c r="L824">
        <v>1880149.4066166901</v>
      </c>
      <c r="M824">
        <v>5423455.0575494599</v>
      </c>
      <c r="N824">
        <v>0</v>
      </c>
      <c r="O824">
        <v>0</v>
      </c>
      <c r="P824">
        <v>3</v>
      </c>
      <c r="Q824">
        <v>0</v>
      </c>
      <c r="R824">
        <v>0</v>
      </c>
      <c r="S824">
        <v>1</v>
      </c>
      <c r="T824">
        <v>1</v>
      </c>
      <c r="U824">
        <v>100</v>
      </c>
      <c r="V824">
        <v>0.55000000000000004</v>
      </c>
      <c r="W824">
        <v>0.73</v>
      </c>
      <c r="X824">
        <v>0.95718748235553297</v>
      </c>
    </row>
    <row r="825" spans="1:24" x14ac:dyDescent="0.2">
      <c r="A825" t="s">
        <v>1504</v>
      </c>
      <c r="B825" t="s">
        <v>1503</v>
      </c>
      <c r="C825" t="s">
        <v>1505</v>
      </c>
      <c r="D825">
        <v>0</v>
      </c>
      <c r="E825">
        <v>0</v>
      </c>
      <c r="F825">
        <v>0</v>
      </c>
      <c r="G825">
        <v>11155.2452806168</v>
      </c>
      <c r="H825">
        <v>0</v>
      </c>
      <c r="I825">
        <v>0</v>
      </c>
      <c r="J825">
        <v>15925.1325266646</v>
      </c>
      <c r="K825">
        <v>790888.64996190299</v>
      </c>
      <c r="L825">
        <v>470245.96419170703</v>
      </c>
      <c r="M825">
        <v>1272289.85943422</v>
      </c>
      <c r="N825">
        <v>0</v>
      </c>
      <c r="O825">
        <v>0</v>
      </c>
      <c r="P825">
        <v>1</v>
      </c>
      <c r="Q825">
        <v>0</v>
      </c>
      <c r="R825">
        <v>0</v>
      </c>
      <c r="S825">
        <v>1</v>
      </c>
      <c r="T825">
        <v>1</v>
      </c>
      <c r="U825">
        <v>100</v>
      </c>
      <c r="V825">
        <v>0.55000000000000004</v>
      </c>
      <c r="W825">
        <v>0.73</v>
      </c>
      <c r="X825">
        <v>0.95718748235553297</v>
      </c>
    </row>
    <row r="826" spans="1:24" x14ac:dyDescent="0.2">
      <c r="A826" t="s">
        <v>1506</v>
      </c>
      <c r="B826" t="s">
        <v>1503</v>
      </c>
      <c r="C826" t="s">
        <v>1507</v>
      </c>
      <c r="D826">
        <v>0</v>
      </c>
      <c r="E826">
        <v>0</v>
      </c>
      <c r="F826">
        <v>0</v>
      </c>
      <c r="G826">
        <v>139883.650296084</v>
      </c>
      <c r="H826">
        <v>0</v>
      </c>
      <c r="I826">
        <v>0</v>
      </c>
      <c r="J826">
        <v>35598.563876601504</v>
      </c>
      <c r="K826">
        <v>1747371.1603095101</v>
      </c>
      <c r="L826">
        <v>752478.55703650299</v>
      </c>
      <c r="M826">
        <v>2639733.3676421</v>
      </c>
      <c r="N826">
        <v>0</v>
      </c>
      <c r="O826">
        <v>0</v>
      </c>
      <c r="P826">
        <v>1</v>
      </c>
      <c r="Q826">
        <v>0</v>
      </c>
      <c r="R826">
        <v>0</v>
      </c>
      <c r="S826">
        <v>1</v>
      </c>
      <c r="T826">
        <v>1</v>
      </c>
      <c r="U826">
        <v>100</v>
      </c>
      <c r="V826">
        <v>0.55000000000000004</v>
      </c>
      <c r="W826">
        <v>0.73</v>
      </c>
      <c r="X826">
        <v>0.95718748235553297</v>
      </c>
    </row>
    <row r="827" spans="1:24" x14ac:dyDescent="0.2">
      <c r="A827" t="s">
        <v>1508</v>
      </c>
      <c r="B827" t="s">
        <v>1503</v>
      </c>
      <c r="C827" t="s">
        <v>1509</v>
      </c>
      <c r="D827">
        <v>0</v>
      </c>
      <c r="E827">
        <v>0</v>
      </c>
      <c r="F827">
        <v>0</v>
      </c>
      <c r="G827">
        <v>95796.323158003506</v>
      </c>
      <c r="H827">
        <v>0</v>
      </c>
      <c r="I827">
        <v>0</v>
      </c>
      <c r="J827">
        <v>15043.0287611967</v>
      </c>
      <c r="K827">
        <v>758210.62192664598</v>
      </c>
      <c r="L827">
        <v>657424.88538848003</v>
      </c>
      <c r="M827">
        <v>1511431.8304731301</v>
      </c>
      <c r="N827">
        <v>0</v>
      </c>
      <c r="O827">
        <v>0</v>
      </c>
      <c r="P827">
        <v>1</v>
      </c>
      <c r="Q827">
        <v>0</v>
      </c>
      <c r="R827">
        <v>0</v>
      </c>
      <c r="S827">
        <v>1</v>
      </c>
      <c r="T827">
        <v>1</v>
      </c>
      <c r="U827">
        <v>100</v>
      </c>
      <c r="V827">
        <v>0.55000000000000004</v>
      </c>
      <c r="W827">
        <v>0.73</v>
      </c>
      <c r="X827">
        <v>0.95718748235553297</v>
      </c>
    </row>
    <row r="828" spans="1:24" x14ac:dyDescent="0.2">
      <c r="A828" t="s">
        <v>1510</v>
      </c>
      <c r="B828" t="s">
        <v>1511</v>
      </c>
      <c r="C828" t="s">
        <v>1511</v>
      </c>
      <c r="D828">
        <v>0</v>
      </c>
      <c r="E828">
        <v>0</v>
      </c>
      <c r="F828">
        <v>0</v>
      </c>
      <c r="G828">
        <v>45553351.987756297</v>
      </c>
      <c r="H828">
        <v>0</v>
      </c>
      <c r="I828">
        <v>0</v>
      </c>
      <c r="J828">
        <v>308783.98243045801</v>
      </c>
      <c r="K828">
        <v>16437111.691855401</v>
      </c>
      <c r="L828">
        <v>2373819.6117945402</v>
      </c>
      <c r="M828">
        <v>64364283.291406304</v>
      </c>
      <c r="N828">
        <v>0</v>
      </c>
      <c r="O828">
        <v>0</v>
      </c>
      <c r="P828">
        <v>6</v>
      </c>
      <c r="Q828">
        <v>0</v>
      </c>
      <c r="R828">
        <v>0</v>
      </c>
      <c r="S828">
        <v>1</v>
      </c>
      <c r="T828">
        <v>1</v>
      </c>
      <c r="U828">
        <v>100</v>
      </c>
      <c r="V828">
        <v>0.55000000000000004</v>
      </c>
      <c r="W828">
        <v>0.73</v>
      </c>
      <c r="X828">
        <v>0.95718748235553297</v>
      </c>
    </row>
    <row r="829" spans="1:24" x14ac:dyDescent="0.2">
      <c r="A829" t="s">
        <v>1512</v>
      </c>
      <c r="B829" t="s">
        <v>1511</v>
      </c>
      <c r="C829" t="s">
        <v>1513</v>
      </c>
      <c r="D829">
        <v>0</v>
      </c>
      <c r="E829">
        <v>0</v>
      </c>
      <c r="F829">
        <v>0</v>
      </c>
      <c r="G829">
        <v>45553351.987756297</v>
      </c>
      <c r="H829">
        <v>0</v>
      </c>
      <c r="I829">
        <v>0</v>
      </c>
      <c r="J829">
        <v>308783.98243045801</v>
      </c>
      <c r="K829">
        <v>16437111.691855401</v>
      </c>
      <c r="L829">
        <v>2373819.6117945402</v>
      </c>
      <c r="M829">
        <v>64364283.291406304</v>
      </c>
      <c r="N829">
        <v>0</v>
      </c>
      <c r="O829">
        <v>0</v>
      </c>
      <c r="P829">
        <v>5</v>
      </c>
      <c r="Q829">
        <v>0</v>
      </c>
      <c r="R829">
        <v>0</v>
      </c>
      <c r="S829">
        <v>1</v>
      </c>
      <c r="T829">
        <v>1</v>
      </c>
      <c r="U829">
        <v>100</v>
      </c>
      <c r="V829">
        <v>0.55000000000000004</v>
      </c>
      <c r="W829">
        <v>0.73</v>
      </c>
      <c r="X829">
        <v>0.95718748235553297</v>
      </c>
    </row>
    <row r="830" spans="1:24" x14ac:dyDescent="0.2">
      <c r="A830" t="s">
        <v>1514</v>
      </c>
      <c r="B830" t="s">
        <v>1513</v>
      </c>
      <c r="C830" t="s">
        <v>1515</v>
      </c>
      <c r="D830">
        <v>0</v>
      </c>
      <c r="E830">
        <v>0</v>
      </c>
      <c r="F830">
        <v>0</v>
      </c>
      <c r="G830">
        <v>514794.45399634901</v>
      </c>
      <c r="H830">
        <v>0</v>
      </c>
      <c r="I830">
        <v>0</v>
      </c>
      <c r="J830">
        <v>1977.49144953258</v>
      </c>
      <c r="K830">
        <v>107958.84246057901</v>
      </c>
      <c r="L830">
        <v>15049.7826883159</v>
      </c>
      <c r="M830">
        <v>637803.07914524502</v>
      </c>
      <c r="N830">
        <v>0</v>
      </c>
      <c r="O830">
        <v>0</v>
      </c>
      <c r="P830">
        <v>1</v>
      </c>
      <c r="Q830">
        <v>0</v>
      </c>
      <c r="R830">
        <v>0</v>
      </c>
      <c r="S830">
        <v>1</v>
      </c>
      <c r="T830">
        <v>1</v>
      </c>
      <c r="U830">
        <v>100</v>
      </c>
      <c r="V830">
        <v>0.55000000000000004</v>
      </c>
      <c r="W830">
        <v>0.73</v>
      </c>
      <c r="X830">
        <v>0.95718748235553297</v>
      </c>
    </row>
    <row r="831" spans="1:24" x14ac:dyDescent="0.2">
      <c r="A831" t="s">
        <v>1516</v>
      </c>
      <c r="B831" t="s">
        <v>1513</v>
      </c>
      <c r="C831" t="s">
        <v>1517</v>
      </c>
      <c r="D831">
        <v>0</v>
      </c>
      <c r="E831">
        <v>0</v>
      </c>
      <c r="F831">
        <v>0</v>
      </c>
      <c r="G831">
        <v>14276142.105880201</v>
      </c>
      <c r="H831">
        <v>0</v>
      </c>
      <c r="I831">
        <v>0</v>
      </c>
      <c r="J831">
        <v>121099.10693415601</v>
      </c>
      <c r="K831">
        <v>6371547.7814402999</v>
      </c>
      <c r="L831">
        <v>1227053.92463219</v>
      </c>
      <c r="M831">
        <v>21874743.811952699</v>
      </c>
      <c r="N831">
        <v>0</v>
      </c>
      <c r="O831">
        <v>0</v>
      </c>
      <c r="P831">
        <v>1</v>
      </c>
      <c r="Q831">
        <v>0</v>
      </c>
      <c r="R831">
        <v>0</v>
      </c>
      <c r="S831">
        <v>1</v>
      </c>
      <c r="T831">
        <v>1</v>
      </c>
      <c r="U831">
        <v>100</v>
      </c>
      <c r="V831">
        <v>0.55000000000000004</v>
      </c>
      <c r="W831">
        <v>0.73</v>
      </c>
      <c r="X831">
        <v>0.95718748235553297</v>
      </c>
    </row>
    <row r="832" spans="1:24" x14ac:dyDescent="0.2">
      <c r="A832" t="s">
        <v>1518</v>
      </c>
      <c r="B832" t="s">
        <v>1513</v>
      </c>
      <c r="C832" t="s">
        <v>1519</v>
      </c>
      <c r="D832">
        <v>0</v>
      </c>
      <c r="E832">
        <v>0</v>
      </c>
      <c r="F832">
        <v>0</v>
      </c>
      <c r="G832">
        <v>29052500.641793098</v>
      </c>
      <c r="H832">
        <v>0</v>
      </c>
      <c r="I832">
        <v>0</v>
      </c>
      <c r="J832">
        <v>180769.16515189901</v>
      </c>
      <c r="K832">
        <v>9712882.19800031</v>
      </c>
      <c r="L832">
        <v>1025279.3597158</v>
      </c>
      <c r="M832">
        <v>39790662.199509203</v>
      </c>
      <c r="N832">
        <v>0</v>
      </c>
      <c r="O832">
        <v>0</v>
      </c>
      <c r="P832">
        <v>1</v>
      </c>
      <c r="Q832">
        <v>0</v>
      </c>
      <c r="R832">
        <v>0</v>
      </c>
      <c r="S832">
        <v>1</v>
      </c>
      <c r="T832">
        <v>1</v>
      </c>
      <c r="U832">
        <v>100</v>
      </c>
      <c r="V832">
        <v>0.55000000000000004</v>
      </c>
      <c r="W832">
        <v>0.73</v>
      </c>
      <c r="X832">
        <v>0.95718748235553297</v>
      </c>
    </row>
    <row r="833" spans="1:24" x14ac:dyDescent="0.2">
      <c r="A833" t="s">
        <v>1520</v>
      </c>
      <c r="B833" t="s">
        <v>1513</v>
      </c>
      <c r="C833" t="s">
        <v>1521</v>
      </c>
      <c r="D833">
        <v>0</v>
      </c>
      <c r="E833">
        <v>0</v>
      </c>
      <c r="F833">
        <v>0</v>
      </c>
      <c r="G833">
        <v>0</v>
      </c>
      <c r="H833">
        <v>0</v>
      </c>
      <c r="I833">
        <v>0</v>
      </c>
      <c r="J833">
        <v>1076.9013718834699</v>
      </c>
      <c r="K833">
        <v>47023.932538902598</v>
      </c>
      <c r="L833">
        <v>56281.292486963001</v>
      </c>
      <c r="M833">
        <v>103305.225025865</v>
      </c>
      <c r="N833">
        <v>0</v>
      </c>
      <c r="O833">
        <v>0</v>
      </c>
      <c r="P833">
        <v>1</v>
      </c>
      <c r="Q833">
        <v>0</v>
      </c>
      <c r="R833">
        <v>0</v>
      </c>
      <c r="S833">
        <v>1</v>
      </c>
      <c r="T833">
        <v>1</v>
      </c>
      <c r="U833">
        <v>100</v>
      </c>
      <c r="V833">
        <v>0.55000000000000004</v>
      </c>
      <c r="W833">
        <v>0.73</v>
      </c>
      <c r="X833">
        <v>0.95718748235553297</v>
      </c>
    </row>
    <row r="834" spans="1:24" x14ac:dyDescent="0.2">
      <c r="A834" t="s">
        <v>1522</v>
      </c>
      <c r="B834" t="s">
        <v>1513</v>
      </c>
      <c r="C834" t="s">
        <v>1523</v>
      </c>
      <c r="D834">
        <v>0</v>
      </c>
      <c r="E834">
        <v>0</v>
      </c>
      <c r="F834">
        <v>0</v>
      </c>
      <c r="G834">
        <v>1709914.7860866401</v>
      </c>
      <c r="H834">
        <v>0</v>
      </c>
      <c r="I834">
        <v>0</v>
      </c>
      <c r="J834">
        <v>3861.3175229871499</v>
      </c>
      <c r="K834">
        <v>197698.93741534001</v>
      </c>
      <c r="L834">
        <v>50155.252271273101</v>
      </c>
      <c r="M834">
        <v>1957768.97577326</v>
      </c>
      <c r="N834">
        <v>0</v>
      </c>
      <c r="O834">
        <v>0</v>
      </c>
      <c r="P834">
        <v>1</v>
      </c>
      <c r="Q834">
        <v>0</v>
      </c>
      <c r="R834">
        <v>0</v>
      </c>
      <c r="S834">
        <v>1</v>
      </c>
      <c r="T834">
        <v>1</v>
      </c>
      <c r="U834">
        <v>100</v>
      </c>
      <c r="V834">
        <v>0.55000000000000004</v>
      </c>
      <c r="W834">
        <v>0.73</v>
      </c>
      <c r="X834">
        <v>0.95718748235553297</v>
      </c>
    </row>
    <row r="835" spans="1:24" x14ac:dyDescent="0.2">
      <c r="A835" t="s">
        <v>1524</v>
      </c>
      <c r="B835" t="s">
        <v>1525</v>
      </c>
      <c r="C835" t="s">
        <v>1525</v>
      </c>
      <c r="D835">
        <v>0</v>
      </c>
      <c r="E835">
        <v>0</v>
      </c>
      <c r="F835">
        <v>0</v>
      </c>
      <c r="G835">
        <v>0</v>
      </c>
      <c r="H835">
        <v>0</v>
      </c>
      <c r="I835">
        <v>0</v>
      </c>
      <c r="J835">
        <v>0</v>
      </c>
      <c r="K835">
        <v>0</v>
      </c>
      <c r="L835">
        <v>0</v>
      </c>
      <c r="M835">
        <v>0</v>
      </c>
      <c r="N835">
        <v>0</v>
      </c>
      <c r="O835">
        <v>0</v>
      </c>
      <c r="P835">
        <v>50</v>
      </c>
      <c r="Q835">
        <v>0</v>
      </c>
      <c r="R835">
        <v>0</v>
      </c>
      <c r="S835">
        <v>1</v>
      </c>
      <c r="T835">
        <v>1</v>
      </c>
      <c r="U835">
        <v>100</v>
      </c>
      <c r="V835">
        <v>0.55000000000000004</v>
      </c>
      <c r="W835">
        <v>0.73</v>
      </c>
      <c r="X835">
        <v>0.95718748235553297</v>
      </c>
    </row>
    <row r="836" spans="1:24" x14ac:dyDescent="0.2">
      <c r="A836" t="s">
        <v>1526</v>
      </c>
      <c r="B836" t="s">
        <v>1525</v>
      </c>
      <c r="C836" t="s">
        <v>379</v>
      </c>
      <c r="D836">
        <v>0</v>
      </c>
      <c r="E836">
        <v>0</v>
      </c>
      <c r="F836">
        <v>0</v>
      </c>
      <c r="G836">
        <v>0</v>
      </c>
      <c r="H836">
        <v>0</v>
      </c>
      <c r="I836">
        <v>0</v>
      </c>
      <c r="J836">
        <v>0</v>
      </c>
      <c r="K836">
        <v>0</v>
      </c>
      <c r="L836">
        <v>0</v>
      </c>
      <c r="M836">
        <v>0</v>
      </c>
      <c r="N836">
        <v>0</v>
      </c>
      <c r="O836">
        <v>0</v>
      </c>
      <c r="P836">
        <v>33</v>
      </c>
      <c r="Q836">
        <v>0</v>
      </c>
      <c r="R836">
        <v>0</v>
      </c>
      <c r="S836">
        <v>1</v>
      </c>
      <c r="T836">
        <v>1</v>
      </c>
      <c r="U836">
        <v>100</v>
      </c>
      <c r="V836">
        <v>0.55000000000000004</v>
      </c>
      <c r="W836">
        <v>0.73</v>
      </c>
      <c r="X836">
        <v>0.95718748235553297</v>
      </c>
    </row>
    <row r="837" spans="1:24" x14ac:dyDescent="0.2">
      <c r="A837" t="s">
        <v>1527</v>
      </c>
      <c r="B837" t="s">
        <v>379</v>
      </c>
      <c r="C837" t="s">
        <v>408</v>
      </c>
      <c r="D837">
        <v>0</v>
      </c>
      <c r="E837">
        <v>0</v>
      </c>
      <c r="F837">
        <v>0</v>
      </c>
      <c r="G837">
        <v>0</v>
      </c>
      <c r="H837">
        <v>0</v>
      </c>
      <c r="I837">
        <v>0</v>
      </c>
      <c r="J837">
        <v>0</v>
      </c>
      <c r="K837">
        <v>0</v>
      </c>
      <c r="L837">
        <v>0</v>
      </c>
      <c r="M837">
        <v>0</v>
      </c>
      <c r="N837">
        <v>0</v>
      </c>
      <c r="O837">
        <v>0</v>
      </c>
      <c r="P837">
        <v>22</v>
      </c>
      <c r="Q837">
        <v>0</v>
      </c>
      <c r="R837">
        <v>0</v>
      </c>
      <c r="S837">
        <v>1</v>
      </c>
      <c r="T837">
        <v>1</v>
      </c>
      <c r="U837">
        <v>100</v>
      </c>
      <c r="V837">
        <v>0.55000000000000004</v>
      </c>
      <c r="W837">
        <v>0.73</v>
      </c>
      <c r="X837">
        <v>0.95718748235553297</v>
      </c>
    </row>
    <row r="838" spans="1:24" x14ac:dyDescent="0.2">
      <c r="A838" t="s">
        <v>1528</v>
      </c>
      <c r="B838" t="s">
        <v>408</v>
      </c>
      <c r="C838" t="s">
        <v>410</v>
      </c>
      <c r="D838">
        <v>0</v>
      </c>
      <c r="E838">
        <v>0</v>
      </c>
      <c r="F838">
        <v>0</v>
      </c>
      <c r="G838">
        <v>0</v>
      </c>
      <c r="H838">
        <v>0</v>
      </c>
      <c r="I838">
        <v>0</v>
      </c>
      <c r="J838">
        <v>0</v>
      </c>
      <c r="K838">
        <v>0</v>
      </c>
      <c r="L838">
        <v>0</v>
      </c>
      <c r="M838">
        <v>0</v>
      </c>
      <c r="N838">
        <v>0</v>
      </c>
      <c r="O838">
        <v>0</v>
      </c>
      <c r="P838">
        <v>4</v>
      </c>
      <c r="Q838">
        <v>0</v>
      </c>
      <c r="R838">
        <v>0</v>
      </c>
      <c r="S838">
        <v>1</v>
      </c>
      <c r="T838">
        <v>1</v>
      </c>
      <c r="U838">
        <v>100</v>
      </c>
      <c r="V838">
        <v>0.55000000000000004</v>
      </c>
      <c r="W838">
        <v>0.73</v>
      </c>
      <c r="X838">
        <v>0.95718748235553297</v>
      </c>
    </row>
    <row r="839" spans="1:24" x14ac:dyDescent="0.2">
      <c r="A839" t="s">
        <v>1529</v>
      </c>
      <c r="B839" t="s">
        <v>410</v>
      </c>
      <c r="C839" t="s">
        <v>412</v>
      </c>
      <c r="D839">
        <v>1</v>
      </c>
      <c r="E839">
        <v>0</v>
      </c>
      <c r="F839">
        <v>0</v>
      </c>
      <c r="G839">
        <v>0</v>
      </c>
      <c r="H839">
        <v>0</v>
      </c>
      <c r="I839">
        <v>0</v>
      </c>
      <c r="J839">
        <v>0</v>
      </c>
      <c r="K839">
        <v>0</v>
      </c>
      <c r="L839">
        <v>0</v>
      </c>
      <c r="M839">
        <v>0</v>
      </c>
      <c r="N839">
        <v>0</v>
      </c>
      <c r="O839">
        <v>0</v>
      </c>
      <c r="P839">
        <v>9</v>
      </c>
      <c r="Q839">
        <v>0</v>
      </c>
      <c r="R839">
        <v>0</v>
      </c>
      <c r="S839">
        <v>1</v>
      </c>
      <c r="T839">
        <v>1</v>
      </c>
      <c r="U839">
        <v>100</v>
      </c>
      <c r="V839">
        <v>0.55000000000000004</v>
      </c>
      <c r="W839">
        <v>0.73</v>
      </c>
      <c r="X839">
        <v>0.95718748235553297</v>
      </c>
    </row>
    <row r="840" spans="1:24" x14ac:dyDescent="0.2">
      <c r="A840" t="s">
        <v>1530</v>
      </c>
      <c r="B840" t="s">
        <v>412</v>
      </c>
      <c r="C840" t="s">
        <v>383</v>
      </c>
      <c r="D840">
        <v>1</v>
      </c>
      <c r="E840">
        <v>0</v>
      </c>
      <c r="F840">
        <v>0</v>
      </c>
      <c r="G840">
        <v>0</v>
      </c>
      <c r="H840">
        <v>67000</v>
      </c>
      <c r="I840" t="s">
        <v>384</v>
      </c>
      <c r="J840">
        <v>0</v>
      </c>
      <c r="K840">
        <v>0</v>
      </c>
      <c r="L840">
        <v>0</v>
      </c>
      <c r="M840">
        <v>0</v>
      </c>
      <c r="N840" t="s">
        <v>383</v>
      </c>
      <c r="O840" t="s">
        <v>385</v>
      </c>
      <c r="P840">
        <v>1</v>
      </c>
      <c r="Q840">
        <v>0</v>
      </c>
      <c r="R840">
        <v>0</v>
      </c>
      <c r="S840">
        <v>1</v>
      </c>
      <c r="T840">
        <v>1</v>
      </c>
      <c r="U840">
        <v>100</v>
      </c>
      <c r="V840">
        <v>0.55000000000000004</v>
      </c>
      <c r="W840">
        <v>0.73</v>
      </c>
      <c r="X840">
        <v>0.95718748235553297</v>
      </c>
    </row>
    <row r="841" spans="1:24" x14ac:dyDescent="0.2">
      <c r="A841" t="s">
        <v>1531</v>
      </c>
      <c r="B841" t="s">
        <v>412</v>
      </c>
      <c r="C841" t="s">
        <v>387</v>
      </c>
      <c r="D841">
        <v>1</v>
      </c>
      <c r="E841">
        <v>0</v>
      </c>
      <c r="F841">
        <v>0</v>
      </c>
      <c r="G841">
        <v>0</v>
      </c>
      <c r="H841">
        <v>3100</v>
      </c>
      <c r="I841" t="s">
        <v>388</v>
      </c>
      <c r="J841">
        <v>0</v>
      </c>
      <c r="K841">
        <v>0</v>
      </c>
      <c r="L841">
        <v>0</v>
      </c>
      <c r="M841">
        <v>0</v>
      </c>
      <c r="N841" t="s">
        <v>387</v>
      </c>
      <c r="O841" t="s">
        <v>389</v>
      </c>
      <c r="P841">
        <v>1</v>
      </c>
      <c r="Q841">
        <v>0</v>
      </c>
      <c r="R841">
        <v>0</v>
      </c>
      <c r="S841">
        <v>1</v>
      </c>
      <c r="T841">
        <v>1</v>
      </c>
      <c r="U841">
        <v>100</v>
      </c>
      <c r="V841">
        <v>0.55000000000000004</v>
      </c>
      <c r="W841">
        <v>0.73</v>
      </c>
      <c r="X841">
        <v>0.95718748235553297</v>
      </c>
    </row>
    <row r="842" spans="1:24" x14ac:dyDescent="0.2">
      <c r="A842" t="s">
        <v>1532</v>
      </c>
      <c r="B842" t="s">
        <v>412</v>
      </c>
      <c r="C842" t="s">
        <v>391</v>
      </c>
      <c r="D842">
        <v>1</v>
      </c>
      <c r="E842">
        <v>0</v>
      </c>
      <c r="F842">
        <v>0</v>
      </c>
      <c r="G842">
        <v>0</v>
      </c>
      <c r="H842">
        <v>9600</v>
      </c>
      <c r="I842" t="s">
        <v>371</v>
      </c>
      <c r="J842">
        <v>0</v>
      </c>
      <c r="K842">
        <v>0</v>
      </c>
      <c r="L842">
        <v>0</v>
      </c>
      <c r="M842">
        <v>0</v>
      </c>
      <c r="N842" t="s">
        <v>392</v>
      </c>
      <c r="O842" t="s">
        <v>393</v>
      </c>
      <c r="P842">
        <v>1</v>
      </c>
      <c r="Q842">
        <v>0</v>
      </c>
      <c r="R842">
        <v>0</v>
      </c>
      <c r="S842">
        <v>1</v>
      </c>
      <c r="T842">
        <v>1</v>
      </c>
      <c r="U842">
        <v>100</v>
      </c>
      <c r="V842">
        <v>0.55000000000000004</v>
      </c>
      <c r="W842">
        <v>0.73</v>
      </c>
      <c r="X842">
        <v>0.95718748235553297</v>
      </c>
    </row>
    <row r="843" spans="1:24" x14ac:dyDescent="0.2">
      <c r="A843" t="s">
        <v>1533</v>
      </c>
      <c r="B843" t="s">
        <v>412</v>
      </c>
      <c r="C843" t="s">
        <v>395</v>
      </c>
      <c r="D843">
        <v>1</v>
      </c>
      <c r="E843">
        <v>0</v>
      </c>
      <c r="F843">
        <v>0</v>
      </c>
      <c r="G843">
        <v>0</v>
      </c>
      <c r="H843">
        <v>20</v>
      </c>
      <c r="I843" t="s">
        <v>388</v>
      </c>
      <c r="J843">
        <v>0</v>
      </c>
      <c r="K843">
        <v>0</v>
      </c>
      <c r="L843">
        <v>0</v>
      </c>
      <c r="M843">
        <v>0</v>
      </c>
      <c r="N843" t="s">
        <v>395</v>
      </c>
      <c r="O843" t="s">
        <v>389</v>
      </c>
      <c r="P843">
        <v>1</v>
      </c>
      <c r="Q843">
        <v>0</v>
      </c>
      <c r="R843">
        <v>0</v>
      </c>
      <c r="S843">
        <v>1</v>
      </c>
      <c r="T843">
        <v>1</v>
      </c>
      <c r="U843">
        <v>100</v>
      </c>
      <c r="V843">
        <v>0.55000000000000004</v>
      </c>
      <c r="W843">
        <v>0.73</v>
      </c>
      <c r="X843">
        <v>0.95718748235553297</v>
      </c>
    </row>
    <row r="844" spans="1:24" x14ac:dyDescent="0.2">
      <c r="A844" t="s">
        <v>1534</v>
      </c>
      <c r="B844" t="s">
        <v>412</v>
      </c>
      <c r="C844" t="s">
        <v>418</v>
      </c>
      <c r="D844">
        <v>1</v>
      </c>
      <c r="E844">
        <v>0</v>
      </c>
      <c r="F844">
        <v>0</v>
      </c>
      <c r="G844">
        <v>0</v>
      </c>
      <c r="H844">
        <v>56000</v>
      </c>
      <c r="I844" t="s">
        <v>384</v>
      </c>
      <c r="J844">
        <v>0</v>
      </c>
      <c r="K844">
        <v>0</v>
      </c>
      <c r="L844">
        <v>0</v>
      </c>
      <c r="M844">
        <v>0</v>
      </c>
      <c r="N844" t="s">
        <v>398</v>
      </c>
      <c r="O844" t="s">
        <v>393</v>
      </c>
      <c r="P844">
        <v>1</v>
      </c>
      <c r="Q844">
        <v>0</v>
      </c>
      <c r="R844">
        <v>0</v>
      </c>
      <c r="S844">
        <v>1</v>
      </c>
      <c r="T844">
        <v>1</v>
      </c>
      <c r="U844">
        <v>100</v>
      </c>
      <c r="V844">
        <v>0.55000000000000004</v>
      </c>
      <c r="W844">
        <v>0.73</v>
      </c>
      <c r="X844">
        <v>0.95718748235553297</v>
      </c>
    </row>
    <row r="845" spans="1:24" x14ac:dyDescent="0.2">
      <c r="A845" t="s">
        <v>1535</v>
      </c>
      <c r="B845" t="s">
        <v>412</v>
      </c>
      <c r="C845" t="s">
        <v>397</v>
      </c>
      <c r="D845">
        <v>1</v>
      </c>
      <c r="E845">
        <v>0</v>
      </c>
      <c r="F845">
        <v>0</v>
      </c>
      <c r="G845">
        <v>0</v>
      </c>
      <c r="H845">
        <v>30500</v>
      </c>
      <c r="I845" t="s">
        <v>384</v>
      </c>
      <c r="J845">
        <v>0</v>
      </c>
      <c r="K845">
        <v>0</v>
      </c>
      <c r="L845">
        <v>0</v>
      </c>
      <c r="M845">
        <v>0</v>
      </c>
      <c r="N845" t="s">
        <v>398</v>
      </c>
      <c r="O845" t="s">
        <v>393</v>
      </c>
      <c r="P845">
        <v>1</v>
      </c>
      <c r="Q845">
        <v>0</v>
      </c>
      <c r="R845">
        <v>0</v>
      </c>
      <c r="S845">
        <v>1</v>
      </c>
      <c r="T845">
        <v>1</v>
      </c>
      <c r="U845">
        <v>100</v>
      </c>
      <c r="V845">
        <v>0.55000000000000004</v>
      </c>
      <c r="W845">
        <v>0.73</v>
      </c>
      <c r="X845">
        <v>0.95718748235553297</v>
      </c>
    </row>
    <row r="846" spans="1:24" x14ac:dyDescent="0.2">
      <c r="A846" t="s">
        <v>1536</v>
      </c>
      <c r="B846" t="s">
        <v>412</v>
      </c>
      <c r="C846" t="s">
        <v>400</v>
      </c>
      <c r="D846">
        <v>1</v>
      </c>
      <c r="E846">
        <v>0</v>
      </c>
      <c r="F846">
        <v>0</v>
      </c>
      <c r="G846">
        <v>0</v>
      </c>
      <c r="H846">
        <v>13800</v>
      </c>
      <c r="I846" t="s">
        <v>401</v>
      </c>
      <c r="J846">
        <v>0</v>
      </c>
      <c r="K846">
        <v>0</v>
      </c>
      <c r="L846">
        <v>0</v>
      </c>
      <c r="M846">
        <v>0</v>
      </c>
      <c r="N846" t="s">
        <v>398</v>
      </c>
      <c r="O846" t="s">
        <v>389</v>
      </c>
      <c r="P846">
        <v>1</v>
      </c>
      <c r="Q846">
        <v>0</v>
      </c>
      <c r="R846">
        <v>0</v>
      </c>
      <c r="S846">
        <v>1</v>
      </c>
      <c r="T846">
        <v>1</v>
      </c>
      <c r="U846">
        <v>100</v>
      </c>
      <c r="V846">
        <v>0.55000000000000004</v>
      </c>
      <c r="W846">
        <v>0.73</v>
      </c>
      <c r="X846">
        <v>0.95718748235553297</v>
      </c>
    </row>
    <row r="847" spans="1:24" x14ac:dyDescent="0.2">
      <c r="A847" t="s">
        <v>1537</v>
      </c>
      <c r="B847" t="s">
        <v>412</v>
      </c>
      <c r="C847" t="s">
        <v>403</v>
      </c>
      <c r="D847">
        <v>1</v>
      </c>
      <c r="E847">
        <v>0</v>
      </c>
      <c r="F847">
        <v>0</v>
      </c>
      <c r="G847">
        <v>0</v>
      </c>
      <c r="H847">
        <v>50600</v>
      </c>
      <c r="I847" t="s">
        <v>384</v>
      </c>
      <c r="J847">
        <v>0</v>
      </c>
      <c r="K847">
        <v>0</v>
      </c>
      <c r="L847">
        <v>0</v>
      </c>
      <c r="M847">
        <v>0</v>
      </c>
      <c r="N847" t="s">
        <v>383</v>
      </c>
      <c r="O847" t="s">
        <v>385</v>
      </c>
      <c r="P847">
        <v>1</v>
      </c>
      <c r="Q847">
        <v>0</v>
      </c>
      <c r="R847">
        <v>0</v>
      </c>
      <c r="S847">
        <v>1</v>
      </c>
      <c r="T847">
        <v>1</v>
      </c>
      <c r="U847">
        <v>100</v>
      </c>
      <c r="V847">
        <v>0.55000000000000004</v>
      </c>
      <c r="W847">
        <v>0.73</v>
      </c>
      <c r="X847">
        <v>0.95718748235553297</v>
      </c>
    </row>
    <row r="848" spans="1:24" x14ac:dyDescent="0.2">
      <c r="A848" t="s">
        <v>1538</v>
      </c>
      <c r="B848" t="s">
        <v>410</v>
      </c>
      <c r="C848" t="s">
        <v>423</v>
      </c>
      <c r="D848">
        <v>1</v>
      </c>
      <c r="E848">
        <v>0</v>
      </c>
      <c r="F848">
        <v>0</v>
      </c>
      <c r="G848">
        <v>0</v>
      </c>
      <c r="H848">
        <v>0</v>
      </c>
      <c r="I848">
        <v>0</v>
      </c>
      <c r="J848">
        <v>0</v>
      </c>
      <c r="K848">
        <v>0</v>
      </c>
      <c r="L848">
        <v>0</v>
      </c>
      <c r="M848">
        <v>0</v>
      </c>
      <c r="N848">
        <v>0</v>
      </c>
      <c r="O848">
        <v>0</v>
      </c>
      <c r="P848">
        <v>7</v>
      </c>
      <c r="Q848">
        <v>0</v>
      </c>
      <c r="R848">
        <v>0</v>
      </c>
      <c r="S848">
        <v>1</v>
      </c>
      <c r="T848">
        <v>1</v>
      </c>
      <c r="U848">
        <v>100</v>
      </c>
      <c r="V848">
        <v>0.55000000000000004</v>
      </c>
      <c r="W848">
        <v>0.73</v>
      </c>
      <c r="X848">
        <v>0.95718748235553297</v>
      </c>
    </row>
    <row r="849" spans="1:24" x14ac:dyDescent="0.2">
      <c r="A849" t="s">
        <v>1539</v>
      </c>
      <c r="B849" t="s">
        <v>423</v>
      </c>
      <c r="C849" t="s">
        <v>383</v>
      </c>
      <c r="D849">
        <v>1</v>
      </c>
      <c r="E849">
        <v>0</v>
      </c>
      <c r="F849">
        <v>0</v>
      </c>
      <c r="G849">
        <v>0</v>
      </c>
      <c r="H849">
        <v>19500</v>
      </c>
      <c r="I849" t="s">
        <v>384</v>
      </c>
      <c r="J849">
        <v>0</v>
      </c>
      <c r="K849">
        <v>0</v>
      </c>
      <c r="L849">
        <v>0</v>
      </c>
      <c r="M849">
        <v>0</v>
      </c>
      <c r="N849" t="s">
        <v>383</v>
      </c>
      <c r="O849" t="s">
        <v>385</v>
      </c>
      <c r="P849">
        <v>1</v>
      </c>
      <c r="Q849">
        <v>0</v>
      </c>
      <c r="R849">
        <v>0</v>
      </c>
      <c r="S849">
        <v>1</v>
      </c>
      <c r="T849">
        <v>1</v>
      </c>
      <c r="U849">
        <v>100</v>
      </c>
      <c r="V849">
        <v>0.55000000000000004</v>
      </c>
      <c r="W849">
        <v>0.73</v>
      </c>
      <c r="X849">
        <v>0.95718748235553297</v>
      </c>
    </row>
    <row r="850" spans="1:24" x14ac:dyDescent="0.2">
      <c r="A850" t="s">
        <v>1540</v>
      </c>
      <c r="B850" t="s">
        <v>423</v>
      </c>
      <c r="C850" t="s">
        <v>387</v>
      </c>
      <c r="D850">
        <v>1</v>
      </c>
      <c r="E850">
        <v>0</v>
      </c>
      <c r="F850">
        <v>0</v>
      </c>
      <c r="G850">
        <v>0</v>
      </c>
      <c r="H850">
        <v>1150</v>
      </c>
      <c r="I850" t="s">
        <v>388</v>
      </c>
      <c r="J850">
        <v>0</v>
      </c>
      <c r="K850">
        <v>0</v>
      </c>
      <c r="L850">
        <v>0</v>
      </c>
      <c r="M850">
        <v>0</v>
      </c>
      <c r="N850" t="s">
        <v>387</v>
      </c>
      <c r="O850" t="s">
        <v>389</v>
      </c>
      <c r="P850">
        <v>1</v>
      </c>
      <c r="Q850">
        <v>0</v>
      </c>
      <c r="R850">
        <v>0</v>
      </c>
      <c r="S850">
        <v>1</v>
      </c>
      <c r="T850">
        <v>1</v>
      </c>
      <c r="U850">
        <v>100</v>
      </c>
      <c r="V850">
        <v>0.55000000000000004</v>
      </c>
      <c r="W850">
        <v>0.73</v>
      </c>
      <c r="X850">
        <v>0.95718748235553297</v>
      </c>
    </row>
    <row r="851" spans="1:24" x14ac:dyDescent="0.2">
      <c r="A851" t="s">
        <v>1541</v>
      </c>
      <c r="B851" t="s">
        <v>423</v>
      </c>
      <c r="C851" t="s">
        <v>391</v>
      </c>
      <c r="D851">
        <v>1</v>
      </c>
      <c r="E851">
        <v>0</v>
      </c>
      <c r="F851">
        <v>0</v>
      </c>
      <c r="G851">
        <v>0</v>
      </c>
      <c r="H851">
        <v>3450</v>
      </c>
      <c r="I851" t="s">
        <v>371</v>
      </c>
      <c r="J851">
        <v>0</v>
      </c>
      <c r="K851">
        <v>0</v>
      </c>
      <c r="L851">
        <v>0</v>
      </c>
      <c r="M851">
        <v>0</v>
      </c>
      <c r="N851" t="s">
        <v>392</v>
      </c>
      <c r="O851" t="s">
        <v>393</v>
      </c>
      <c r="P851">
        <v>1</v>
      </c>
      <c r="Q851">
        <v>0</v>
      </c>
      <c r="R851">
        <v>0</v>
      </c>
      <c r="S851">
        <v>1</v>
      </c>
      <c r="T851">
        <v>1</v>
      </c>
      <c r="U851">
        <v>100</v>
      </c>
      <c r="V851">
        <v>0.55000000000000004</v>
      </c>
      <c r="W851">
        <v>0.73</v>
      </c>
      <c r="X851">
        <v>0.95718748235553297</v>
      </c>
    </row>
    <row r="852" spans="1:24" x14ac:dyDescent="0.2">
      <c r="A852" t="s">
        <v>1542</v>
      </c>
      <c r="B852" t="s">
        <v>423</v>
      </c>
      <c r="C852" t="s">
        <v>418</v>
      </c>
      <c r="D852">
        <v>1</v>
      </c>
      <c r="E852">
        <v>0</v>
      </c>
      <c r="F852">
        <v>0</v>
      </c>
      <c r="G852">
        <v>0</v>
      </c>
      <c r="H852">
        <v>20000</v>
      </c>
      <c r="I852" t="s">
        <v>384</v>
      </c>
      <c r="J852">
        <v>0</v>
      </c>
      <c r="K852">
        <v>0</v>
      </c>
      <c r="L852">
        <v>0</v>
      </c>
      <c r="M852">
        <v>0</v>
      </c>
      <c r="N852" t="s">
        <v>398</v>
      </c>
      <c r="O852" t="s">
        <v>393</v>
      </c>
      <c r="P852">
        <v>1</v>
      </c>
      <c r="Q852">
        <v>0</v>
      </c>
      <c r="R852">
        <v>0</v>
      </c>
      <c r="S852">
        <v>1</v>
      </c>
      <c r="T852">
        <v>1</v>
      </c>
      <c r="U852">
        <v>100</v>
      </c>
      <c r="V852">
        <v>0.55000000000000004</v>
      </c>
      <c r="W852">
        <v>0.73</v>
      </c>
      <c r="X852">
        <v>0.95718748235553297</v>
      </c>
    </row>
    <row r="853" spans="1:24" x14ac:dyDescent="0.2">
      <c r="A853" t="s">
        <v>1543</v>
      </c>
      <c r="B853" t="s">
        <v>423</v>
      </c>
      <c r="C853" t="s">
        <v>400</v>
      </c>
      <c r="D853">
        <v>1</v>
      </c>
      <c r="E853">
        <v>0</v>
      </c>
      <c r="F853">
        <v>0</v>
      </c>
      <c r="G853">
        <v>0</v>
      </c>
      <c r="H853">
        <v>11200</v>
      </c>
      <c r="I853" t="s">
        <v>401</v>
      </c>
      <c r="J853">
        <v>0</v>
      </c>
      <c r="K853">
        <v>0</v>
      </c>
      <c r="L853">
        <v>0</v>
      </c>
      <c r="M853">
        <v>0</v>
      </c>
      <c r="N853" t="s">
        <v>398</v>
      </c>
      <c r="O853" t="s">
        <v>389</v>
      </c>
      <c r="P853">
        <v>1</v>
      </c>
      <c r="Q853">
        <v>0</v>
      </c>
      <c r="R853">
        <v>0</v>
      </c>
      <c r="S853">
        <v>1</v>
      </c>
      <c r="T853">
        <v>1</v>
      </c>
      <c r="U853">
        <v>100</v>
      </c>
      <c r="V853">
        <v>0.55000000000000004</v>
      </c>
      <c r="W853">
        <v>0.73</v>
      </c>
      <c r="X853">
        <v>0.95718748235553297</v>
      </c>
    </row>
    <row r="854" spans="1:24" x14ac:dyDescent="0.2">
      <c r="A854" t="s">
        <v>1544</v>
      </c>
      <c r="B854" t="s">
        <v>423</v>
      </c>
      <c r="C854" t="s">
        <v>403</v>
      </c>
      <c r="D854">
        <v>1</v>
      </c>
      <c r="E854">
        <v>0</v>
      </c>
      <c r="F854">
        <v>0</v>
      </c>
      <c r="G854">
        <v>0</v>
      </c>
      <c r="H854">
        <v>10000</v>
      </c>
      <c r="I854" t="s">
        <v>384</v>
      </c>
      <c r="J854">
        <v>0</v>
      </c>
      <c r="K854">
        <v>0</v>
      </c>
      <c r="L854">
        <v>0</v>
      </c>
      <c r="M854">
        <v>0</v>
      </c>
      <c r="N854" t="s">
        <v>383</v>
      </c>
      <c r="O854" t="s">
        <v>385</v>
      </c>
      <c r="P854">
        <v>1</v>
      </c>
      <c r="Q854">
        <v>0</v>
      </c>
      <c r="R854">
        <v>0</v>
      </c>
      <c r="S854">
        <v>1</v>
      </c>
      <c r="T854">
        <v>1</v>
      </c>
      <c r="U854">
        <v>100</v>
      </c>
      <c r="V854">
        <v>0.55000000000000004</v>
      </c>
      <c r="W854">
        <v>0.73</v>
      </c>
      <c r="X854">
        <v>0.95718748235553297</v>
      </c>
    </row>
    <row r="855" spans="1:24" x14ac:dyDescent="0.2">
      <c r="A855" t="s">
        <v>1545</v>
      </c>
      <c r="B855" t="s">
        <v>408</v>
      </c>
      <c r="C855" t="s">
        <v>447</v>
      </c>
      <c r="D855">
        <v>0</v>
      </c>
      <c r="E855">
        <v>0</v>
      </c>
      <c r="F855">
        <v>0</v>
      </c>
      <c r="G855">
        <v>0</v>
      </c>
      <c r="H855">
        <v>0</v>
      </c>
      <c r="I855">
        <v>0</v>
      </c>
      <c r="J855">
        <v>0</v>
      </c>
      <c r="K855">
        <v>0</v>
      </c>
      <c r="L855">
        <v>0</v>
      </c>
      <c r="M855">
        <v>0</v>
      </c>
      <c r="N855">
        <v>0</v>
      </c>
      <c r="O855">
        <v>0</v>
      </c>
      <c r="P855">
        <v>6</v>
      </c>
      <c r="Q855">
        <v>0</v>
      </c>
      <c r="R855">
        <v>0</v>
      </c>
      <c r="S855">
        <v>1</v>
      </c>
      <c r="T855">
        <v>1</v>
      </c>
      <c r="U855">
        <v>100</v>
      </c>
      <c r="V855">
        <v>0.55000000000000004</v>
      </c>
      <c r="W855">
        <v>0.73</v>
      </c>
      <c r="X855">
        <v>0.95718748235553297</v>
      </c>
    </row>
    <row r="856" spans="1:24" x14ac:dyDescent="0.2">
      <c r="A856" t="s">
        <v>1546</v>
      </c>
      <c r="B856" t="s">
        <v>447</v>
      </c>
      <c r="C856" t="s">
        <v>449</v>
      </c>
      <c r="D856">
        <v>1</v>
      </c>
      <c r="E856">
        <v>0</v>
      </c>
      <c r="F856">
        <v>0</v>
      </c>
      <c r="G856">
        <v>0</v>
      </c>
      <c r="H856">
        <v>410</v>
      </c>
      <c r="I856" t="s">
        <v>388</v>
      </c>
      <c r="J856">
        <v>0</v>
      </c>
      <c r="K856">
        <v>0</v>
      </c>
      <c r="L856">
        <v>0</v>
      </c>
      <c r="M856">
        <v>0</v>
      </c>
      <c r="N856" t="s">
        <v>449</v>
      </c>
      <c r="O856" t="s">
        <v>450</v>
      </c>
      <c r="P856">
        <v>1</v>
      </c>
      <c r="Q856">
        <v>0</v>
      </c>
      <c r="R856">
        <v>0</v>
      </c>
      <c r="S856">
        <v>1</v>
      </c>
      <c r="T856">
        <v>1</v>
      </c>
      <c r="U856">
        <v>100</v>
      </c>
      <c r="V856">
        <v>0.55000000000000004</v>
      </c>
      <c r="W856">
        <v>0.73</v>
      </c>
      <c r="X856">
        <v>0.95718748235553297</v>
      </c>
    </row>
    <row r="857" spans="1:24" x14ac:dyDescent="0.2">
      <c r="A857" t="s">
        <v>1547</v>
      </c>
      <c r="B857" t="s">
        <v>447</v>
      </c>
      <c r="C857" t="s">
        <v>452</v>
      </c>
      <c r="D857">
        <v>1</v>
      </c>
      <c r="E857">
        <v>0</v>
      </c>
      <c r="F857">
        <v>0</v>
      </c>
      <c r="G857">
        <v>0</v>
      </c>
      <c r="H857">
        <v>150</v>
      </c>
      <c r="I857" t="s">
        <v>388</v>
      </c>
      <c r="J857">
        <v>0</v>
      </c>
      <c r="K857">
        <v>0</v>
      </c>
      <c r="L857">
        <v>0</v>
      </c>
      <c r="M857">
        <v>0</v>
      </c>
      <c r="N857" t="s">
        <v>449</v>
      </c>
      <c r="O857" t="s">
        <v>450</v>
      </c>
      <c r="P857">
        <v>1</v>
      </c>
      <c r="Q857">
        <v>0</v>
      </c>
      <c r="R857">
        <v>0</v>
      </c>
      <c r="S857">
        <v>1</v>
      </c>
      <c r="T857">
        <v>1</v>
      </c>
      <c r="U857">
        <v>100</v>
      </c>
      <c r="V857">
        <v>0.55000000000000004</v>
      </c>
      <c r="W857">
        <v>0.73</v>
      </c>
      <c r="X857">
        <v>0.95718748235553297</v>
      </c>
    </row>
    <row r="858" spans="1:24" x14ac:dyDescent="0.2">
      <c r="A858" t="s">
        <v>1548</v>
      </c>
      <c r="B858" t="s">
        <v>447</v>
      </c>
      <c r="C858" t="s">
        <v>454</v>
      </c>
      <c r="D858">
        <v>1</v>
      </c>
      <c r="E858">
        <v>0</v>
      </c>
      <c r="F858">
        <v>0</v>
      </c>
      <c r="G858">
        <v>0</v>
      </c>
      <c r="H858">
        <v>22320</v>
      </c>
      <c r="I858" t="s">
        <v>384</v>
      </c>
      <c r="J858">
        <v>0</v>
      </c>
      <c r="K858">
        <v>0</v>
      </c>
      <c r="L858">
        <v>0</v>
      </c>
      <c r="M858">
        <v>0</v>
      </c>
      <c r="N858" t="s">
        <v>406</v>
      </c>
      <c r="O858" t="s">
        <v>450</v>
      </c>
      <c r="P858">
        <v>1</v>
      </c>
      <c r="Q858">
        <v>0</v>
      </c>
      <c r="R858">
        <v>0</v>
      </c>
      <c r="S858">
        <v>1</v>
      </c>
      <c r="T858">
        <v>1</v>
      </c>
      <c r="U858">
        <v>100</v>
      </c>
      <c r="V858">
        <v>0.55000000000000004</v>
      </c>
      <c r="W858">
        <v>0.73</v>
      </c>
      <c r="X858">
        <v>0.95718748235553297</v>
      </c>
    </row>
    <row r="859" spans="1:24" x14ac:dyDescent="0.2">
      <c r="A859" t="s">
        <v>1549</v>
      </c>
      <c r="B859" t="s">
        <v>447</v>
      </c>
      <c r="C859" t="s">
        <v>456</v>
      </c>
      <c r="D859">
        <v>1</v>
      </c>
      <c r="E859">
        <v>0</v>
      </c>
      <c r="F859">
        <v>0</v>
      </c>
      <c r="G859">
        <v>0</v>
      </c>
      <c r="H859">
        <v>350</v>
      </c>
      <c r="I859" t="s">
        <v>401</v>
      </c>
      <c r="J859">
        <v>0</v>
      </c>
      <c r="K859">
        <v>0</v>
      </c>
      <c r="L859">
        <v>0</v>
      </c>
      <c r="M859">
        <v>0</v>
      </c>
      <c r="N859" t="s">
        <v>449</v>
      </c>
      <c r="O859" t="s">
        <v>450</v>
      </c>
      <c r="P859">
        <v>1</v>
      </c>
      <c r="Q859">
        <v>0</v>
      </c>
      <c r="R859">
        <v>0</v>
      </c>
      <c r="S859">
        <v>1</v>
      </c>
      <c r="T859">
        <v>1</v>
      </c>
      <c r="U859">
        <v>100</v>
      </c>
      <c r="V859">
        <v>0.55000000000000004</v>
      </c>
      <c r="W859">
        <v>0.73</v>
      </c>
      <c r="X859">
        <v>0.95718748235553297</v>
      </c>
    </row>
    <row r="860" spans="1:24" x14ac:dyDescent="0.2">
      <c r="A860" t="s">
        <v>1550</v>
      </c>
      <c r="B860" t="s">
        <v>447</v>
      </c>
      <c r="C860" t="s">
        <v>458</v>
      </c>
      <c r="D860">
        <v>1</v>
      </c>
      <c r="E860">
        <v>0</v>
      </c>
      <c r="F860">
        <v>0</v>
      </c>
      <c r="G860">
        <v>0</v>
      </c>
      <c r="H860">
        <v>1000</v>
      </c>
      <c r="I860" t="s">
        <v>459</v>
      </c>
      <c r="J860">
        <v>0</v>
      </c>
      <c r="K860">
        <v>0</v>
      </c>
      <c r="L860">
        <v>0</v>
      </c>
      <c r="M860">
        <v>0</v>
      </c>
      <c r="N860" t="s">
        <v>398</v>
      </c>
      <c r="O860" t="s">
        <v>450</v>
      </c>
      <c r="P860">
        <v>1</v>
      </c>
      <c r="Q860">
        <v>0</v>
      </c>
      <c r="R860">
        <v>0</v>
      </c>
      <c r="S860">
        <v>1</v>
      </c>
      <c r="T860">
        <v>1</v>
      </c>
      <c r="U860">
        <v>100</v>
      </c>
      <c r="V860">
        <v>0.55000000000000004</v>
      </c>
      <c r="W860">
        <v>0.73</v>
      </c>
      <c r="X860">
        <v>0.95718748235553297</v>
      </c>
    </row>
    <row r="861" spans="1:24" x14ac:dyDescent="0.2">
      <c r="A861" t="s">
        <v>1551</v>
      </c>
      <c r="B861" t="s">
        <v>408</v>
      </c>
      <c r="C861" t="s">
        <v>461</v>
      </c>
      <c r="D861">
        <v>0</v>
      </c>
      <c r="E861">
        <v>0</v>
      </c>
      <c r="F861">
        <v>0</v>
      </c>
      <c r="G861">
        <v>0</v>
      </c>
      <c r="H861">
        <v>0</v>
      </c>
      <c r="I861">
        <v>0</v>
      </c>
      <c r="J861">
        <v>0</v>
      </c>
      <c r="K861">
        <v>0</v>
      </c>
      <c r="L861">
        <v>0</v>
      </c>
      <c r="M861">
        <v>0</v>
      </c>
      <c r="N861" t="s">
        <v>462</v>
      </c>
      <c r="O861" t="s">
        <v>463</v>
      </c>
      <c r="P861">
        <v>1</v>
      </c>
      <c r="Q861">
        <v>0</v>
      </c>
      <c r="R861">
        <v>0</v>
      </c>
      <c r="S861">
        <v>1</v>
      </c>
      <c r="T861">
        <v>1</v>
      </c>
      <c r="U861">
        <v>100</v>
      </c>
      <c r="V861">
        <v>0.55000000000000004</v>
      </c>
      <c r="W861">
        <v>0.73</v>
      </c>
      <c r="X861">
        <v>0.95718748235553297</v>
      </c>
    </row>
    <row r="862" spans="1:24" x14ac:dyDescent="0.2">
      <c r="A862" t="s">
        <v>326</v>
      </c>
      <c r="C862" t="s">
        <v>1552</v>
      </c>
      <c r="G862">
        <v>912062866.847</v>
      </c>
      <c r="J862">
        <v>4755464.1132921996</v>
      </c>
      <c r="K862">
        <v>245716704.444792</v>
      </c>
      <c r="L862">
        <v>190532233.56749499</v>
      </c>
      <c r="M862">
        <v>1348311804.8592801</v>
      </c>
      <c r="P862">
        <v>1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8AB60E0-6C9F-B64F-85DA-872B0038D022}">
  <sheetPr>
    <tabColor theme="4"/>
  </sheetPr>
  <dimension ref="A1:X862"/>
  <sheetViews>
    <sheetView workbookViewId="0">
      <selection activeCell="I38" sqref="I38"/>
    </sheetView>
  </sheetViews>
  <sheetFormatPr baseColWidth="10" defaultColWidth="11" defaultRowHeight="16" x14ac:dyDescent="0.2"/>
  <cols>
    <col min="2" max="2" width="39.83203125" bestFit="1" customWidth="1"/>
    <col min="3" max="3" width="40.6640625" bestFit="1" customWidth="1"/>
    <col min="5" max="5" width="14.6640625" bestFit="1" customWidth="1"/>
    <col min="6" max="6" width="11" bestFit="1" customWidth="1"/>
    <col min="7" max="7" width="20.6640625" bestFit="1" customWidth="1"/>
    <col min="8" max="8" width="11.6640625" bestFit="1" customWidth="1"/>
    <col min="9" max="9" width="15.33203125" bestFit="1" customWidth="1"/>
    <col min="10" max="10" width="14.33203125" bestFit="1" customWidth="1"/>
    <col min="11" max="11" width="13.33203125" bestFit="1" customWidth="1"/>
    <col min="12" max="12" width="15.6640625" bestFit="1" customWidth="1"/>
    <col min="13" max="13" width="12.1640625" bestFit="1" customWidth="1"/>
    <col min="19" max="19" width="13.6640625" bestFit="1" customWidth="1"/>
  </cols>
  <sheetData>
    <row r="1" spans="1:24" x14ac:dyDescent="0.2">
      <c r="B1" t="s">
        <v>329</v>
      </c>
      <c r="C1" t="s">
        <v>330</v>
      </c>
      <c r="D1" t="s">
        <v>331</v>
      </c>
      <c r="E1" t="s">
        <v>332</v>
      </c>
      <c r="F1" t="s">
        <v>333</v>
      </c>
      <c r="G1" t="s">
        <v>334</v>
      </c>
      <c r="H1" t="s">
        <v>335</v>
      </c>
      <c r="I1" t="s">
        <v>336</v>
      </c>
      <c r="J1" t="s">
        <v>200</v>
      </c>
      <c r="K1" t="s">
        <v>199</v>
      </c>
      <c r="L1" t="s">
        <v>337</v>
      </c>
      <c r="M1" t="s">
        <v>338</v>
      </c>
      <c r="N1" t="s">
        <v>339</v>
      </c>
      <c r="O1" t="s">
        <v>340</v>
      </c>
      <c r="P1" t="s">
        <v>341</v>
      </c>
      <c r="Q1" t="s">
        <v>342</v>
      </c>
      <c r="R1" t="s">
        <v>343</v>
      </c>
      <c r="S1" t="s">
        <v>344</v>
      </c>
      <c r="T1" t="s">
        <v>345</v>
      </c>
      <c r="U1" t="s">
        <v>346</v>
      </c>
      <c r="V1" t="s">
        <v>347</v>
      </c>
      <c r="W1" t="s">
        <v>348</v>
      </c>
      <c r="X1" t="s">
        <v>349</v>
      </c>
    </row>
    <row r="2" spans="1:24" x14ac:dyDescent="0.2">
      <c r="A2" t="s">
        <v>350</v>
      </c>
      <c r="B2">
        <v>0</v>
      </c>
      <c r="C2" t="s">
        <v>351</v>
      </c>
      <c r="D2">
        <v>0</v>
      </c>
      <c r="E2">
        <v>0</v>
      </c>
      <c r="F2">
        <v>0</v>
      </c>
      <c r="G2">
        <v>4428706635.0355301</v>
      </c>
      <c r="H2">
        <v>0</v>
      </c>
      <c r="I2">
        <v>0</v>
      </c>
      <c r="J2">
        <v>31419312.210836701</v>
      </c>
      <c r="K2">
        <v>1623689922.1947801</v>
      </c>
      <c r="L2">
        <v>640685639.10648298</v>
      </c>
      <c r="M2">
        <f>6693082196.3368</f>
        <v>6693082196.3367996</v>
      </c>
      <c r="N2">
        <v>0</v>
      </c>
      <c r="O2">
        <v>0</v>
      </c>
      <c r="P2">
        <v>787</v>
      </c>
      <c r="Q2">
        <v>0</v>
      </c>
      <c r="R2">
        <v>0</v>
      </c>
      <c r="S2">
        <v>1</v>
      </c>
      <c r="T2">
        <v>1</v>
      </c>
      <c r="U2">
        <v>100</v>
      </c>
      <c r="V2">
        <v>1</v>
      </c>
      <c r="W2">
        <v>1</v>
      </c>
      <c r="X2">
        <v>1</v>
      </c>
    </row>
    <row r="3" spans="1:24" x14ac:dyDescent="0.2">
      <c r="A3" t="s">
        <v>325</v>
      </c>
      <c r="B3">
        <v>0</v>
      </c>
      <c r="C3" t="s">
        <v>352</v>
      </c>
      <c r="D3">
        <v>0</v>
      </c>
      <c r="E3">
        <v>0</v>
      </c>
      <c r="F3">
        <v>0</v>
      </c>
      <c r="G3">
        <v>2249123601.5419202</v>
      </c>
      <c r="H3">
        <v>0</v>
      </c>
      <c r="I3">
        <v>0</v>
      </c>
      <c r="J3">
        <v>23099589.559010498</v>
      </c>
      <c r="K3">
        <v>1195036607.76828</v>
      </c>
      <c r="L3">
        <v>304750817.26383501</v>
      </c>
      <c r="M3">
        <v>3748911026.5740499</v>
      </c>
      <c r="N3">
        <v>0</v>
      </c>
      <c r="O3">
        <v>0</v>
      </c>
      <c r="P3">
        <v>786</v>
      </c>
      <c r="Q3">
        <v>0</v>
      </c>
      <c r="R3">
        <v>4420</v>
      </c>
      <c r="S3">
        <v>1</v>
      </c>
      <c r="T3">
        <v>1</v>
      </c>
      <c r="U3">
        <v>100</v>
      </c>
      <c r="V3">
        <v>1</v>
      </c>
      <c r="W3">
        <v>1</v>
      </c>
      <c r="X3">
        <v>1</v>
      </c>
    </row>
    <row r="4" spans="1:24" x14ac:dyDescent="0.2">
      <c r="A4" t="s">
        <v>321</v>
      </c>
      <c r="B4" t="s">
        <v>353</v>
      </c>
      <c r="C4" t="s">
        <v>353</v>
      </c>
      <c r="D4">
        <v>0</v>
      </c>
      <c r="E4">
        <v>0</v>
      </c>
      <c r="F4">
        <v>0</v>
      </c>
      <c r="G4">
        <v>90263521.112017199</v>
      </c>
      <c r="H4">
        <v>0</v>
      </c>
      <c r="I4">
        <v>0</v>
      </c>
      <c r="J4">
        <v>11824706.1671477</v>
      </c>
      <c r="K4">
        <v>591583080.94596303</v>
      </c>
      <c r="L4">
        <v>233056139.767836</v>
      </c>
      <c r="M4">
        <v>914902741.82581699</v>
      </c>
      <c r="N4">
        <v>0</v>
      </c>
      <c r="O4">
        <v>0</v>
      </c>
      <c r="P4">
        <v>563</v>
      </c>
      <c r="Q4">
        <v>0</v>
      </c>
      <c r="R4">
        <v>0</v>
      </c>
      <c r="S4">
        <v>1</v>
      </c>
      <c r="T4">
        <v>1</v>
      </c>
      <c r="U4">
        <v>100</v>
      </c>
      <c r="V4">
        <v>1</v>
      </c>
      <c r="W4">
        <v>1</v>
      </c>
      <c r="X4">
        <v>1</v>
      </c>
    </row>
    <row r="5" spans="1:24" x14ac:dyDescent="0.2">
      <c r="A5" t="s">
        <v>354</v>
      </c>
      <c r="B5" t="s">
        <v>355</v>
      </c>
      <c r="C5" t="s">
        <v>355</v>
      </c>
      <c r="D5">
        <v>0</v>
      </c>
      <c r="E5">
        <v>0</v>
      </c>
      <c r="F5">
        <v>0</v>
      </c>
      <c r="G5">
        <v>800902.80369349499</v>
      </c>
      <c r="H5">
        <v>0</v>
      </c>
      <c r="I5">
        <v>0</v>
      </c>
      <c r="J5">
        <v>970976.423121428</v>
      </c>
      <c r="K5">
        <v>44275046.477508299</v>
      </c>
      <c r="L5">
        <v>30251487.6800985</v>
      </c>
      <c r="M5">
        <v>75327436.961300403</v>
      </c>
      <c r="N5">
        <v>0</v>
      </c>
      <c r="O5">
        <v>0</v>
      </c>
      <c r="P5">
        <v>4</v>
      </c>
      <c r="Q5">
        <v>0</v>
      </c>
      <c r="R5">
        <v>0</v>
      </c>
      <c r="S5">
        <v>1</v>
      </c>
      <c r="T5">
        <v>1</v>
      </c>
      <c r="U5">
        <v>100</v>
      </c>
      <c r="V5">
        <v>1</v>
      </c>
      <c r="W5">
        <v>1</v>
      </c>
      <c r="X5">
        <v>1</v>
      </c>
    </row>
    <row r="6" spans="1:24" x14ac:dyDescent="0.2">
      <c r="A6" t="s">
        <v>356</v>
      </c>
      <c r="B6" t="s">
        <v>355</v>
      </c>
      <c r="C6" t="s">
        <v>357</v>
      </c>
      <c r="D6">
        <v>0</v>
      </c>
      <c r="E6">
        <v>0</v>
      </c>
      <c r="F6">
        <v>0</v>
      </c>
      <c r="G6">
        <v>472743.627576873</v>
      </c>
      <c r="H6">
        <v>0</v>
      </c>
      <c r="I6">
        <v>0</v>
      </c>
      <c r="J6">
        <v>168775.47954642799</v>
      </c>
      <c r="K6">
        <v>8206178.6103054397</v>
      </c>
      <c r="L6">
        <v>6195079.3889704999</v>
      </c>
      <c r="M6">
        <v>14874001.626852799</v>
      </c>
      <c r="N6">
        <v>0</v>
      </c>
      <c r="O6">
        <v>0</v>
      </c>
      <c r="P6">
        <v>1</v>
      </c>
      <c r="Q6">
        <v>0</v>
      </c>
      <c r="R6">
        <v>0</v>
      </c>
      <c r="S6">
        <v>1</v>
      </c>
      <c r="T6">
        <v>1</v>
      </c>
      <c r="U6">
        <v>100</v>
      </c>
      <c r="V6">
        <v>1</v>
      </c>
      <c r="W6">
        <v>1</v>
      </c>
      <c r="X6">
        <v>1</v>
      </c>
    </row>
    <row r="7" spans="1:24" x14ac:dyDescent="0.2">
      <c r="A7" t="s">
        <v>358</v>
      </c>
      <c r="B7" t="s">
        <v>355</v>
      </c>
      <c r="C7" t="s">
        <v>359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87412.133193622794</v>
      </c>
      <c r="K7">
        <v>3765593.57251823</v>
      </c>
      <c r="L7">
        <v>2805058.5302447998</v>
      </c>
      <c r="M7">
        <v>6570652.10276304</v>
      </c>
      <c r="N7">
        <v>0</v>
      </c>
      <c r="O7">
        <v>0</v>
      </c>
      <c r="P7">
        <v>1</v>
      </c>
      <c r="Q7">
        <v>0</v>
      </c>
      <c r="R7">
        <v>0</v>
      </c>
      <c r="S7">
        <v>1</v>
      </c>
      <c r="T7">
        <v>1</v>
      </c>
      <c r="U7">
        <v>100</v>
      </c>
      <c r="V7">
        <v>1</v>
      </c>
      <c r="W7">
        <v>1</v>
      </c>
      <c r="X7">
        <v>1</v>
      </c>
    </row>
    <row r="8" spans="1:24" x14ac:dyDescent="0.2">
      <c r="A8" t="s">
        <v>360</v>
      </c>
      <c r="B8" t="s">
        <v>355</v>
      </c>
      <c r="C8" t="s">
        <v>361</v>
      </c>
      <c r="D8">
        <v>0</v>
      </c>
      <c r="E8">
        <v>0</v>
      </c>
      <c r="F8">
        <v>0</v>
      </c>
      <c r="G8">
        <v>328159.17611662199</v>
      </c>
      <c r="H8">
        <v>0</v>
      </c>
      <c r="I8">
        <v>0</v>
      </c>
      <c r="J8">
        <v>714788.810381377</v>
      </c>
      <c r="K8">
        <v>32303274.2946846</v>
      </c>
      <c r="L8">
        <v>21251349.760883201</v>
      </c>
      <c r="M8">
        <v>53882783.231684498</v>
      </c>
      <c r="N8">
        <v>0</v>
      </c>
      <c r="O8">
        <v>0</v>
      </c>
      <c r="P8">
        <v>2</v>
      </c>
      <c r="Q8">
        <v>0</v>
      </c>
      <c r="R8">
        <v>0</v>
      </c>
      <c r="S8">
        <v>1</v>
      </c>
      <c r="T8">
        <v>1</v>
      </c>
      <c r="U8">
        <v>100</v>
      </c>
      <c r="V8">
        <v>1</v>
      </c>
      <c r="W8">
        <v>1</v>
      </c>
      <c r="X8">
        <v>1</v>
      </c>
    </row>
    <row r="9" spans="1:24" x14ac:dyDescent="0.2">
      <c r="A9" t="s">
        <v>362</v>
      </c>
      <c r="B9" t="s">
        <v>355</v>
      </c>
      <c r="C9" t="s">
        <v>363</v>
      </c>
      <c r="D9">
        <v>0</v>
      </c>
      <c r="E9">
        <v>0</v>
      </c>
      <c r="F9">
        <v>0</v>
      </c>
      <c r="G9">
        <v>328159.17611662199</v>
      </c>
      <c r="H9">
        <v>0</v>
      </c>
      <c r="I9">
        <v>0</v>
      </c>
      <c r="J9">
        <v>714788.810381377</v>
      </c>
      <c r="K9">
        <v>32303274.2946846</v>
      </c>
      <c r="L9">
        <v>21251349.760883201</v>
      </c>
      <c r="M9">
        <v>53882783.231684498</v>
      </c>
      <c r="N9">
        <v>0</v>
      </c>
      <c r="O9">
        <v>0</v>
      </c>
      <c r="P9">
        <v>3</v>
      </c>
      <c r="Q9">
        <v>0</v>
      </c>
      <c r="R9">
        <v>0</v>
      </c>
      <c r="S9">
        <v>1</v>
      </c>
      <c r="T9">
        <v>1</v>
      </c>
      <c r="U9">
        <v>100</v>
      </c>
      <c r="V9">
        <v>1</v>
      </c>
      <c r="W9">
        <v>1</v>
      </c>
      <c r="X9">
        <v>1</v>
      </c>
    </row>
    <row r="10" spans="1:24" x14ac:dyDescent="0.2">
      <c r="A10" t="s">
        <v>364</v>
      </c>
      <c r="B10" t="s">
        <v>355</v>
      </c>
      <c r="C10" t="s">
        <v>365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266109.83913715999</v>
      </c>
      <c r="K10">
        <v>11401794.2985963</v>
      </c>
      <c r="L10">
        <v>3347098.1942899199</v>
      </c>
      <c r="M10">
        <v>14748892.492886201</v>
      </c>
      <c r="N10">
        <v>0</v>
      </c>
      <c r="O10">
        <v>0</v>
      </c>
      <c r="P10">
        <v>5</v>
      </c>
      <c r="Q10">
        <v>0</v>
      </c>
      <c r="R10">
        <v>0</v>
      </c>
      <c r="S10">
        <v>1</v>
      </c>
      <c r="T10">
        <v>1</v>
      </c>
      <c r="U10">
        <v>100</v>
      </c>
      <c r="V10">
        <v>1</v>
      </c>
      <c r="W10">
        <v>1</v>
      </c>
      <c r="X10">
        <v>1</v>
      </c>
    </row>
    <row r="11" spans="1:24" x14ac:dyDescent="0.2">
      <c r="A11" t="s">
        <v>366</v>
      </c>
      <c r="B11" t="s">
        <v>355</v>
      </c>
      <c r="C11" t="s">
        <v>367</v>
      </c>
      <c r="D11">
        <v>0</v>
      </c>
      <c r="E11">
        <v>0</v>
      </c>
      <c r="F11">
        <v>0</v>
      </c>
      <c r="G11">
        <v>0</v>
      </c>
      <c r="H11">
        <v>1</v>
      </c>
      <c r="I11" t="s">
        <v>368</v>
      </c>
      <c r="J11">
        <v>72144.171647322699</v>
      </c>
      <c r="K11">
        <v>2947195.8475878001</v>
      </c>
      <c r="L11">
        <v>158243.342351222</v>
      </c>
      <c r="M11">
        <v>3105439.1899390202</v>
      </c>
      <c r="N11">
        <v>0</v>
      </c>
      <c r="O11">
        <v>0</v>
      </c>
      <c r="P11">
        <v>1</v>
      </c>
      <c r="Q11">
        <v>0</v>
      </c>
      <c r="R11">
        <v>0</v>
      </c>
      <c r="S11">
        <v>1</v>
      </c>
      <c r="T11">
        <v>1</v>
      </c>
      <c r="U11">
        <v>100</v>
      </c>
      <c r="V11">
        <v>1</v>
      </c>
      <c r="W11">
        <v>1</v>
      </c>
      <c r="X11">
        <v>1</v>
      </c>
    </row>
    <row r="12" spans="1:24" x14ac:dyDescent="0.2">
      <c r="A12" t="s">
        <v>369</v>
      </c>
      <c r="B12" t="s">
        <v>355</v>
      </c>
      <c r="C12" t="s">
        <v>370</v>
      </c>
      <c r="D12">
        <v>0</v>
      </c>
      <c r="E12">
        <v>0</v>
      </c>
      <c r="F12">
        <v>0</v>
      </c>
      <c r="G12">
        <v>0</v>
      </c>
      <c r="H12">
        <v>120000</v>
      </c>
      <c r="I12" t="s">
        <v>371</v>
      </c>
      <c r="J12">
        <v>12367.507671434099</v>
      </c>
      <c r="K12">
        <v>575668.39785629604</v>
      </c>
      <c r="L12">
        <v>454046.65757743898</v>
      </c>
      <c r="M12">
        <v>1029715.05543373</v>
      </c>
      <c r="N12">
        <v>0</v>
      </c>
      <c r="O12">
        <v>0</v>
      </c>
      <c r="P12">
        <v>1</v>
      </c>
      <c r="Q12">
        <v>0</v>
      </c>
      <c r="R12">
        <v>0</v>
      </c>
      <c r="S12">
        <v>1</v>
      </c>
      <c r="T12">
        <v>1</v>
      </c>
      <c r="U12">
        <v>100</v>
      </c>
      <c r="V12">
        <v>1</v>
      </c>
      <c r="W12">
        <v>1</v>
      </c>
      <c r="X12">
        <v>1</v>
      </c>
    </row>
    <row r="13" spans="1:24" x14ac:dyDescent="0.2">
      <c r="A13" t="s">
        <v>372</v>
      </c>
      <c r="B13" t="s">
        <v>355</v>
      </c>
      <c r="C13" t="s">
        <v>373</v>
      </c>
      <c r="D13">
        <v>0</v>
      </c>
      <c r="E13">
        <v>0</v>
      </c>
      <c r="F13">
        <v>0</v>
      </c>
      <c r="G13">
        <v>0</v>
      </c>
      <c r="H13">
        <v>200000</v>
      </c>
      <c r="I13" t="s">
        <v>371</v>
      </c>
      <c r="J13">
        <v>164901.60987494799</v>
      </c>
      <c r="K13">
        <v>7101776.8868722003</v>
      </c>
      <c r="L13">
        <v>2530487.6507281498</v>
      </c>
      <c r="M13">
        <v>9632264.5376003608</v>
      </c>
      <c r="N13">
        <v>0</v>
      </c>
      <c r="O13">
        <v>0</v>
      </c>
      <c r="P13">
        <v>1</v>
      </c>
      <c r="Q13">
        <v>0</v>
      </c>
      <c r="R13">
        <v>0</v>
      </c>
      <c r="S13">
        <v>1</v>
      </c>
      <c r="T13">
        <v>1</v>
      </c>
      <c r="U13">
        <v>100</v>
      </c>
      <c r="V13">
        <v>1</v>
      </c>
      <c r="W13">
        <v>1</v>
      </c>
      <c r="X13">
        <v>1</v>
      </c>
    </row>
    <row r="14" spans="1:24" x14ac:dyDescent="0.2">
      <c r="A14" t="s">
        <v>374</v>
      </c>
      <c r="B14" t="s">
        <v>355</v>
      </c>
      <c r="C14" t="s">
        <v>375</v>
      </c>
      <c r="D14">
        <v>0</v>
      </c>
      <c r="E14">
        <v>0</v>
      </c>
      <c r="F14">
        <v>0</v>
      </c>
      <c r="G14">
        <v>0</v>
      </c>
      <c r="H14">
        <v>54000</v>
      </c>
      <c r="I14" t="s">
        <v>371</v>
      </c>
      <c r="J14">
        <v>16696.549943455</v>
      </c>
      <c r="K14">
        <v>777153.16628003796</v>
      </c>
      <c r="L14">
        <v>204320.54363309901</v>
      </c>
      <c r="M14">
        <v>981473.70991313795</v>
      </c>
      <c r="N14">
        <v>0</v>
      </c>
      <c r="O14">
        <v>0</v>
      </c>
      <c r="P14">
        <v>1</v>
      </c>
      <c r="Q14">
        <v>0</v>
      </c>
      <c r="R14">
        <v>0</v>
      </c>
      <c r="S14">
        <v>1</v>
      </c>
      <c r="T14">
        <v>1</v>
      </c>
      <c r="U14">
        <v>100</v>
      </c>
      <c r="V14">
        <v>1</v>
      </c>
      <c r="W14">
        <v>1</v>
      </c>
      <c r="X14">
        <v>1</v>
      </c>
    </row>
    <row r="15" spans="1:24" x14ac:dyDescent="0.2">
      <c r="A15" t="s">
        <v>376</v>
      </c>
      <c r="B15" t="s">
        <v>355</v>
      </c>
      <c r="C15" t="s">
        <v>377</v>
      </c>
      <c r="D15">
        <v>0</v>
      </c>
      <c r="E15">
        <v>0</v>
      </c>
      <c r="F15">
        <v>0</v>
      </c>
      <c r="G15">
        <v>328159.17611662199</v>
      </c>
      <c r="H15">
        <v>0</v>
      </c>
      <c r="I15">
        <v>0</v>
      </c>
      <c r="J15">
        <v>448678.97124421602</v>
      </c>
      <c r="K15">
        <v>20901479.9960883</v>
      </c>
      <c r="L15">
        <v>17904251.566593301</v>
      </c>
      <c r="M15">
        <v>39133890.738798298</v>
      </c>
      <c r="N15">
        <v>0</v>
      </c>
      <c r="O15">
        <v>0</v>
      </c>
      <c r="P15">
        <v>1</v>
      </c>
      <c r="Q15">
        <v>0</v>
      </c>
      <c r="R15">
        <v>0</v>
      </c>
      <c r="S15">
        <v>1</v>
      </c>
      <c r="T15">
        <v>1</v>
      </c>
      <c r="U15">
        <v>100</v>
      </c>
      <c r="V15">
        <v>1</v>
      </c>
      <c r="W15">
        <v>1</v>
      </c>
      <c r="X15">
        <v>1</v>
      </c>
    </row>
    <row r="16" spans="1:24" x14ac:dyDescent="0.2">
      <c r="A16" t="s">
        <v>221</v>
      </c>
      <c r="B16" t="s">
        <v>222</v>
      </c>
      <c r="C16" t="s">
        <v>222</v>
      </c>
      <c r="D16">
        <v>0</v>
      </c>
      <c r="E16">
        <v>0</v>
      </c>
      <c r="F16">
        <v>0</v>
      </c>
      <c r="G16">
        <v>65728880.245110601</v>
      </c>
      <c r="H16">
        <v>0</v>
      </c>
      <c r="I16">
        <v>0</v>
      </c>
      <c r="J16">
        <v>5420558.4804600803</v>
      </c>
      <c r="K16">
        <v>264358228.128216</v>
      </c>
      <c r="L16">
        <v>83309639.357921496</v>
      </c>
      <c r="M16">
        <v>413396747.73124802</v>
      </c>
      <c r="N16">
        <v>0</v>
      </c>
      <c r="O16">
        <v>0</v>
      </c>
      <c r="P16">
        <v>50</v>
      </c>
      <c r="Q16">
        <v>0</v>
      </c>
      <c r="R16">
        <v>0</v>
      </c>
      <c r="S16">
        <v>1</v>
      </c>
      <c r="T16">
        <v>1</v>
      </c>
      <c r="U16">
        <v>100</v>
      </c>
      <c r="V16">
        <v>1</v>
      </c>
      <c r="W16">
        <v>1</v>
      </c>
      <c r="X16">
        <v>1</v>
      </c>
    </row>
    <row r="17" spans="1:24" x14ac:dyDescent="0.2">
      <c r="A17" t="s">
        <v>378</v>
      </c>
      <c r="B17" t="s">
        <v>222</v>
      </c>
      <c r="C17" t="s">
        <v>379</v>
      </c>
      <c r="D17">
        <v>0</v>
      </c>
      <c r="E17">
        <v>0</v>
      </c>
      <c r="F17">
        <v>0</v>
      </c>
      <c r="G17">
        <v>64347070.532248698</v>
      </c>
      <c r="H17">
        <v>0</v>
      </c>
      <c r="I17">
        <v>0</v>
      </c>
      <c r="J17">
        <v>5248847.7982871197</v>
      </c>
      <c r="K17">
        <v>255096522.71206701</v>
      </c>
      <c r="L17">
        <v>80517352.600466296</v>
      </c>
      <c r="M17">
        <v>399960945.84478301</v>
      </c>
      <c r="N17">
        <v>0</v>
      </c>
      <c r="O17">
        <v>0</v>
      </c>
      <c r="P17">
        <v>33</v>
      </c>
      <c r="Q17">
        <v>0</v>
      </c>
      <c r="R17">
        <v>0</v>
      </c>
      <c r="S17">
        <v>1</v>
      </c>
      <c r="T17">
        <v>1</v>
      </c>
      <c r="U17">
        <v>100</v>
      </c>
      <c r="V17">
        <v>1</v>
      </c>
      <c r="W17">
        <v>1</v>
      </c>
      <c r="X17">
        <v>1</v>
      </c>
    </row>
    <row r="18" spans="1:24" x14ac:dyDescent="0.2">
      <c r="A18" t="s">
        <v>380</v>
      </c>
      <c r="B18" t="s">
        <v>379</v>
      </c>
      <c r="C18" t="s">
        <v>381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359475.12416141602</v>
      </c>
      <c r="K18">
        <v>18134622.290842898</v>
      </c>
      <c r="L18">
        <v>13139001.3452313</v>
      </c>
      <c r="M18">
        <v>31273623.636074301</v>
      </c>
      <c r="N18">
        <v>0</v>
      </c>
      <c r="O18">
        <v>0</v>
      </c>
      <c r="P18">
        <v>9</v>
      </c>
      <c r="Q18">
        <v>0</v>
      </c>
      <c r="R18">
        <v>0</v>
      </c>
      <c r="S18">
        <v>1</v>
      </c>
      <c r="T18">
        <v>1</v>
      </c>
      <c r="U18">
        <v>100</v>
      </c>
      <c r="V18">
        <v>1</v>
      </c>
      <c r="W18">
        <v>1</v>
      </c>
      <c r="X18">
        <v>1</v>
      </c>
    </row>
    <row r="19" spans="1:24" x14ac:dyDescent="0.2">
      <c r="A19" t="s">
        <v>382</v>
      </c>
      <c r="B19" t="s">
        <v>381</v>
      </c>
      <c r="C19" t="s">
        <v>383</v>
      </c>
      <c r="D19">
        <v>1</v>
      </c>
      <c r="E19">
        <v>0</v>
      </c>
      <c r="F19">
        <v>0</v>
      </c>
      <c r="G19">
        <v>0</v>
      </c>
      <c r="H19">
        <v>11000</v>
      </c>
      <c r="I19" t="s">
        <v>384</v>
      </c>
      <c r="J19">
        <v>23076.8973767108</v>
      </c>
      <c r="K19">
        <v>1180093.7796002601</v>
      </c>
      <c r="L19">
        <v>112298.58367912201</v>
      </c>
      <c r="M19">
        <v>1292392.3632793799</v>
      </c>
      <c r="N19" t="s">
        <v>383</v>
      </c>
      <c r="O19" t="s">
        <v>385</v>
      </c>
      <c r="P19">
        <v>1</v>
      </c>
      <c r="Q19">
        <v>0</v>
      </c>
      <c r="R19">
        <v>0</v>
      </c>
      <c r="S19">
        <v>1</v>
      </c>
      <c r="T19">
        <v>1</v>
      </c>
      <c r="U19">
        <v>100</v>
      </c>
      <c r="V19">
        <v>1</v>
      </c>
      <c r="W19">
        <v>1</v>
      </c>
      <c r="X19">
        <v>1</v>
      </c>
    </row>
    <row r="20" spans="1:24" x14ac:dyDescent="0.2">
      <c r="A20" t="s">
        <v>386</v>
      </c>
      <c r="B20" t="s">
        <v>381</v>
      </c>
      <c r="C20" t="s">
        <v>387</v>
      </c>
      <c r="D20">
        <v>1</v>
      </c>
      <c r="E20">
        <v>0</v>
      </c>
      <c r="F20">
        <v>0</v>
      </c>
      <c r="G20">
        <v>0</v>
      </c>
      <c r="H20">
        <v>2700</v>
      </c>
      <c r="I20" t="s">
        <v>388</v>
      </c>
      <c r="J20">
        <v>210389.376113404</v>
      </c>
      <c r="K20">
        <v>10763321.0976537</v>
      </c>
      <c r="L20">
        <v>9354912.8622637391</v>
      </c>
      <c r="M20">
        <v>20118233.9599174</v>
      </c>
      <c r="N20" t="s">
        <v>387</v>
      </c>
      <c r="O20" t="s">
        <v>389</v>
      </c>
      <c r="P20">
        <v>1</v>
      </c>
      <c r="Q20">
        <v>0</v>
      </c>
      <c r="R20">
        <v>0</v>
      </c>
      <c r="S20">
        <v>1</v>
      </c>
      <c r="T20">
        <v>1</v>
      </c>
      <c r="U20">
        <v>100</v>
      </c>
      <c r="V20">
        <v>1</v>
      </c>
      <c r="W20">
        <v>1</v>
      </c>
      <c r="X20">
        <v>1</v>
      </c>
    </row>
    <row r="21" spans="1:24" x14ac:dyDescent="0.2">
      <c r="A21" t="s">
        <v>390</v>
      </c>
      <c r="B21" t="s">
        <v>381</v>
      </c>
      <c r="C21" t="s">
        <v>391</v>
      </c>
      <c r="D21">
        <v>1</v>
      </c>
      <c r="E21">
        <v>0</v>
      </c>
      <c r="F21">
        <v>0</v>
      </c>
      <c r="G21">
        <v>0</v>
      </c>
      <c r="H21">
        <v>8400</v>
      </c>
      <c r="I21" t="s">
        <v>371</v>
      </c>
      <c r="J21">
        <v>60419.513127308201</v>
      </c>
      <c r="K21">
        <v>2616099.6377362502</v>
      </c>
      <c r="L21">
        <v>2335905.6696719499</v>
      </c>
      <c r="M21">
        <v>4952005.3074082099</v>
      </c>
      <c r="N21" t="s">
        <v>392</v>
      </c>
      <c r="O21" t="s">
        <v>393</v>
      </c>
      <c r="P21">
        <v>1</v>
      </c>
      <c r="Q21">
        <v>0</v>
      </c>
      <c r="R21">
        <v>0</v>
      </c>
      <c r="S21">
        <v>1</v>
      </c>
      <c r="T21">
        <v>1</v>
      </c>
      <c r="U21">
        <v>100</v>
      </c>
      <c r="V21">
        <v>1</v>
      </c>
      <c r="W21">
        <v>1</v>
      </c>
      <c r="X21">
        <v>1</v>
      </c>
    </row>
    <row r="22" spans="1:24" x14ac:dyDescent="0.2">
      <c r="A22" t="s">
        <v>394</v>
      </c>
      <c r="B22" t="s">
        <v>381</v>
      </c>
      <c r="C22" t="s">
        <v>395</v>
      </c>
      <c r="D22">
        <v>1</v>
      </c>
      <c r="E22">
        <v>0</v>
      </c>
      <c r="F22">
        <v>0</v>
      </c>
      <c r="G22">
        <v>0</v>
      </c>
      <c r="H22">
        <v>3</v>
      </c>
      <c r="I22" t="s">
        <v>388</v>
      </c>
      <c r="J22">
        <v>2742.2546887899198</v>
      </c>
      <c r="K22">
        <v>143486.40870084701</v>
      </c>
      <c r="L22">
        <v>48329.9228981099</v>
      </c>
      <c r="M22">
        <v>191816.33159895701</v>
      </c>
      <c r="N22" t="s">
        <v>395</v>
      </c>
      <c r="O22" t="s">
        <v>393</v>
      </c>
      <c r="P22">
        <v>1</v>
      </c>
      <c r="Q22">
        <v>0</v>
      </c>
      <c r="R22">
        <v>0</v>
      </c>
      <c r="S22">
        <v>1</v>
      </c>
      <c r="T22">
        <v>1</v>
      </c>
      <c r="U22">
        <v>100</v>
      </c>
      <c r="V22">
        <v>1</v>
      </c>
      <c r="W22">
        <v>1</v>
      </c>
      <c r="X22">
        <v>1</v>
      </c>
    </row>
    <row r="23" spans="1:24" x14ac:dyDescent="0.2">
      <c r="A23" t="s">
        <v>396</v>
      </c>
      <c r="B23" t="s">
        <v>381</v>
      </c>
      <c r="C23" t="s">
        <v>397</v>
      </c>
      <c r="D23">
        <v>1</v>
      </c>
      <c r="E23">
        <v>0</v>
      </c>
      <c r="F23">
        <v>0</v>
      </c>
      <c r="G23">
        <v>0</v>
      </c>
      <c r="H23">
        <v>22500</v>
      </c>
      <c r="I23" t="s">
        <v>384</v>
      </c>
      <c r="J23">
        <v>1348.64984683901</v>
      </c>
      <c r="K23">
        <v>54267.158782315797</v>
      </c>
      <c r="L23">
        <v>20673.148354334098</v>
      </c>
      <c r="M23">
        <v>74940.307136649993</v>
      </c>
      <c r="N23" t="s">
        <v>398</v>
      </c>
      <c r="O23" t="s">
        <v>393</v>
      </c>
      <c r="P23">
        <v>1</v>
      </c>
      <c r="Q23">
        <v>0</v>
      </c>
      <c r="R23">
        <v>0</v>
      </c>
      <c r="S23">
        <v>1</v>
      </c>
      <c r="T23">
        <v>1</v>
      </c>
      <c r="U23">
        <v>100</v>
      </c>
      <c r="V23">
        <v>1</v>
      </c>
      <c r="W23">
        <v>1</v>
      </c>
      <c r="X23">
        <v>1</v>
      </c>
    </row>
    <row r="24" spans="1:24" x14ac:dyDescent="0.2">
      <c r="A24" t="s">
        <v>399</v>
      </c>
      <c r="B24" t="s">
        <v>381</v>
      </c>
      <c r="C24" t="s">
        <v>400</v>
      </c>
      <c r="D24">
        <v>1</v>
      </c>
      <c r="E24">
        <v>0</v>
      </c>
      <c r="F24">
        <v>0</v>
      </c>
      <c r="G24">
        <v>0</v>
      </c>
      <c r="H24">
        <v>6200</v>
      </c>
      <c r="I24" t="s">
        <v>401</v>
      </c>
      <c r="J24">
        <v>55744.193661742298</v>
      </c>
      <c r="K24">
        <v>3083054.73767108</v>
      </c>
      <c r="L24">
        <v>1147232.1219313401</v>
      </c>
      <c r="M24">
        <v>4230286.8596024299</v>
      </c>
      <c r="N24" t="s">
        <v>398</v>
      </c>
      <c r="O24" t="s">
        <v>393</v>
      </c>
      <c r="P24">
        <v>1</v>
      </c>
      <c r="Q24">
        <v>0</v>
      </c>
      <c r="R24">
        <v>0</v>
      </c>
      <c r="S24">
        <v>1</v>
      </c>
      <c r="T24">
        <v>1</v>
      </c>
      <c r="U24">
        <v>100</v>
      </c>
      <c r="V24">
        <v>1</v>
      </c>
      <c r="W24">
        <v>1</v>
      </c>
      <c r="X24">
        <v>1</v>
      </c>
    </row>
    <row r="25" spans="1:24" x14ac:dyDescent="0.2">
      <c r="A25" t="s">
        <v>402</v>
      </c>
      <c r="B25" t="s">
        <v>381</v>
      </c>
      <c r="C25" t="s">
        <v>403</v>
      </c>
      <c r="D25">
        <v>1</v>
      </c>
      <c r="E25">
        <v>0</v>
      </c>
      <c r="F25">
        <v>0</v>
      </c>
      <c r="G25">
        <v>0</v>
      </c>
      <c r="H25">
        <v>8000</v>
      </c>
      <c r="I25" t="s">
        <v>384</v>
      </c>
      <c r="J25">
        <v>3596.3995910275898</v>
      </c>
      <c r="K25">
        <v>183909.234792526</v>
      </c>
      <c r="L25">
        <v>75546.319927221295</v>
      </c>
      <c r="M25">
        <v>259455.554719748</v>
      </c>
      <c r="N25" t="s">
        <v>383</v>
      </c>
      <c r="O25" t="s">
        <v>385</v>
      </c>
      <c r="P25">
        <v>1</v>
      </c>
      <c r="Q25">
        <v>0</v>
      </c>
      <c r="R25">
        <v>0</v>
      </c>
      <c r="S25">
        <v>1</v>
      </c>
      <c r="T25">
        <v>1</v>
      </c>
      <c r="U25">
        <v>100</v>
      </c>
      <c r="V25">
        <v>1</v>
      </c>
      <c r="W25">
        <v>1</v>
      </c>
      <c r="X25">
        <v>1</v>
      </c>
    </row>
    <row r="26" spans="1:24" x14ac:dyDescent="0.2">
      <c r="A26" t="s">
        <v>404</v>
      </c>
      <c r="B26" t="s">
        <v>381</v>
      </c>
      <c r="C26" t="s">
        <v>405</v>
      </c>
      <c r="D26">
        <v>1</v>
      </c>
      <c r="E26">
        <v>0</v>
      </c>
      <c r="F26">
        <v>0</v>
      </c>
      <c r="G26">
        <v>0</v>
      </c>
      <c r="H26">
        <v>36000</v>
      </c>
      <c r="I26" t="s">
        <v>384</v>
      </c>
      <c r="J26">
        <v>2157.8397555941701</v>
      </c>
      <c r="K26">
        <v>110390.23590593001</v>
      </c>
      <c r="L26">
        <v>44102.7165055398</v>
      </c>
      <c r="M26">
        <v>154492.95241147</v>
      </c>
      <c r="N26" t="s">
        <v>406</v>
      </c>
      <c r="O26" t="s">
        <v>389</v>
      </c>
      <c r="P26">
        <v>1</v>
      </c>
      <c r="Q26">
        <v>0</v>
      </c>
      <c r="R26">
        <v>0</v>
      </c>
      <c r="S26">
        <v>1</v>
      </c>
      <c r="T26">
        <v>1</v>
      </c>
      <c r="U26">
        <v>100</v>
      </c>
      <c r="V26">
        <v>1</v>
      </c>
      <c r="W26">
        <v>1</v>
      </c>
      <c r="X26">
        <v>1</v>
      </c>
    </row>
    <row r="27" spans="1:24" x14ac:dyDescent="0.2">
      <c r="A27" t="s">
        <v>407</v>
      </c>
      <c r="B27" t="s">
        <v>379</v>
      </c>
      <c r="C27" t="s">
        <v>408</v>
      </c>
      <c r="D27">
        <v>0</v>
      </c>
      <c r="E27">
        <v>0</v>
      </c>
      <c r="F27">
        <v>0</v>
      </c>
      <c r="G27">
        <v>4562211.4587397501</v>
      </c>
      <c r="H27">
        <v>0</v>
      </c>
      <c r="I27">
        <v>0</v>
      </c>
      <c r="J27">
        <v>2753024.2940320699</v>
      </c>
      <c r="K27">
        <v>135291609.11238399</v>
      </c>
      <c r="L27">
        <v>42546168.881236397</v>
      </c>
      <c r="M27">
        <v>182399989.45236</v>
      </c>
      <c r="N27">
        <v>0</v>
      </c>
      <c r="O27">
        <v>0</v>
      </c>
      <c r="P27">
        <v>22</v>
      </c>
      <c r="Q27">
        <v>0</v>
      </c>
      <c r="R27">
        <v>0</v>
      </c>
      <c r="S27">
        <v>1</v>
      </c>
      <c r="T27">
        <v>1</v>
      </c>
      <c r="U27">
        <v>100</v>
      </c>
      <c r="V27">
        <v>1</v>
      </c>
      <c r="W27">
        <v>1</v>
      </c>
      <c r="X27">
        <v>1</v>
      </c>
    </row>
    <row r="28" spans="1:24" x14ac:dyDescent="0.2">
      <c r="A28" t="s">
        <v>409</v>
      </c>
      <c r="B28" t="s">
        <v>408</v>
      </c>
      <c r="C28" t="s">
        <v>410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1055658.98860372</v>
      </c>
      <c r="K28">
        <v>51672477.365701601</v>
      </c>
      <c r="L28">
        <v>18396683.3610266</v>
      </c>
      <c r="M28">
        <v>70069160.726728201</v>
      </c>
      <c r="N28">
        <v>0</v>
      </c>
      <c r="O28">
        <v>0</v>
      </c>
      <c r="P28">
        <v>4</v>
      </c>
      <c r="Q28">
        <v>0</v>
      </c>
      <c r="R28">
        <v>0</v>
      </c>
      <c r="S28">
        <v>1</v>
      </c>
      <c r="T28">
        <v>1</v>
      </c>
      <c r="U28">
        <v>100</v>
      </c>
      <c r="V28">
        <v>1</v>
      </c>
      <c r="W28">
        <v>1</v>
      </c>
      <c r="X28">
        <v>1</v>
      </c>
    </row>
    <row r="29" spans="1:24" x14ac:dyDescent="0.2">
      <c r="A29" t="s">
        <v>411</v>
      </c>
      <c r="B29" t="s">
        <v>410</v>
      </c>
      <c r="C29" t="s">
        <v>412</v>
      </c>
      <c r="D29">
        <v>1</v>
      </c>
      <c r="E29">
        <v>0</v>
      </c>
      <c r="F29">
        <v>0</v>
      </c>
      <c r="G29">
        <v>0</v>
      </c>
      <c r="H29">
        <v>0</v>
      </c>
      <c r="I29">
        <v>0</v>
      </c>
      <c r="J29">
        <v>753152.79485319695</v>
      </c>
      <c r="K29">
        <v>37015416.567041397</v>
      </c>
      <c r="L29">
        <v>12990523.584470499</v>
      </c>
      <c r="M29">
        <v>50005940.1515119</v>
      </c>
      <c r="N29">
        <v>0</v>
      </c>
      <c r="O29">
        <v>0</v>
      </c>
      <c r="P29">
        <v>9</v>
      </c>
      <c r="Q29">
        <v>0</v>
      </c>
      <c r="R29">
        <v>0</v>
      </c>
      <c r="S29">
        <v>1</v>
      </c>
      <c r="T29">
        <v>1</v>
      </c>
      <c r="U29">
        <v>100</v>
      </c>
      <c r="V29">
        <v>1</v>
      </c>
      <c r="W29">
        <v>1</v>
      </c>
      <c r="X29">
        <v>1</v>
      </c>
    </row>
    <row r="30" spans="1:24" x14ac:dyDescent="0.2">
      <c r="A30" t="s">
        <v>413</v>
      </c>
      <c r="B30" t="s">
        <v>412</v>
      </c>
      <c r="C30" t="s">
        <v>383</v>
      </c>
      <c r="D30">
        <v>1</v>
      </c>
      <c r="E30">
        <v>0</v>
      </c>
      <c r="F30">
        <v>0</v>
      </c>
      <c r="G30">
        <v>0</v>
      </c>
      <c r="H30">
        <v>67000</v>
      </c>
      <c r="I30" t="s">
        <v>384</v>
      </c>
      <c r="J30">
        <v>262952.40170697001</v>
      </c>
      <c r="K30">
        <v>13446672.699857701</v>
      </c>
      <c r="L30">
        <v>1119649.40846372</v>
      </c>
      <c r="M30">
        <v>14566322.1083214</v>
      </c>
      <c r="N30" t="s">
        <v>383</v>
      </c>
      <c r="O30" t="s">
        <v>385</v>
      </c>
      <c r="P30">
        <v>1</v>
      </c>
      <c r="Q30">
        <v>0</v>
      </c>
      <c r="R30">
        <v>0</v>
      </c>
      <c r="S30">
        <v>1</v>
      </c>
      <c r="T30">
        <v>1</v>
      </c>
      <c r="U30">
        <v>100</v>
      </c>
      <c r="V30">
        <v>1</v>
      </c>
      <c r="W30">
        <v>1</v>
      </c>
      <c r="X30">
        <v>1</v>
      </c>
    </row>
    <row r="31" spans="1:24" x14ac:dyDescent="0.2">
      <c r="A31" t="s">
        <v>414</v>
      </c>
      <c r="B31" t="s">
        <v>412</v>
      </c>
      <c r="C31" t="s">
        <v>387</v>
      </c>
      <c r="D31">
        <v>1</v>
      </c>
      <c r="E31">
        <v>0</v>
      </c>
      <c r="F31">
        <v>0</v>
      </c>
      <c r="G31">
        <v>0</v>
      </c>
      <c r="H31">
        <v>3100</v>
      </c>
      <c r="I31" t="s">
        <v>388</v>
      </c>
      <c r="J31">
        <v>188864.790097152</v>
      </c>
      <c r="K31">
        <v>9662147.1011167895</v>
      </c>
      <c r="L31">
        <v>5896868.5391362198</v>
      </c>
      <c r="M31">
        <v>15559015.640253</v>
      </c>
      <c r="N31" t="s">
        <v>387</v>
      </c>
      <c r="O31" t="s">
        <v>389</v>
      </c>
      <c r="P31">
        <v>1</v>
      </c>
      <c r="Q31">
        <v>0</v>
      </c>
      <c r="R31">
        <v>0</v>
      </c>
      <c r="S31">
        <v>1</v>
      </c>
      <c r="T31">
        <v>1</v>
      </c>
      <c r="U31">
        <v>100</v>
      </c>
      <c r="V31">
        <v>1</v>
      </c>
      <c r="W31">
        <v>1</v>
      </c>
      <c r="X31">
        <v>1</v>
      </c>
    </row>
    <row r="32" spans="1:24" x14ac:dyDescent="0.2">
      <c r="A32" t="s">
        <v>415</v>
      </c>
      <c r="B32" t="s">
        <v>412</v>
      </c>
      <c r="C32" t="s">
        <v>391</v>
      </c>
      <c r="D32">
        <v>1</v>
      </c>
      <c r="E32">
        <v>0</v>
      </c>
      <c r="F32">
        <v>0</v>
      </c>
      <c r="G32">
        <v>0</v>
      </c>
      <c r="H32">
        <v>9600</v>
      </c>
      <c r="I32" t="s">
        <v>371</v>
      </c>
      <c r="J32">
        <v>158242.40054765201</v>
      </c>
      <c r="K32">
        <v>6851715.6507823598</v>
      </c>
      <c r="L32">
        <v>3495931.3293029801</v>
      </c>
      <c r="M32">
        <v>10347646.9800853</v>
      </c>
      <c r="N32" t="s">
        <v>392</v>
      </c>
      <c r="O32" t="s">
        <v>393</v>
      </c>
      <c r="P32">
        <v>1</v>
      </c>
      <c r="Q32">
        <v>0</v>
      </c>
      <c r="R32">
        <v>0</v>
      </c>
      <c r="S32">
        <v>1</v>
      </c>
      <c r="T32">
        <v>1</v>
      </c>
      <c r="U32">
        <v>100</v>
      </c>
      <c r="V32">
        <v>1</v>
      </c>
      <c r="W32">
        <v>1</v>
      </c>
      <c r="X32">
        <v>1</v>
      </c>
    </row>
    <row r="33" spans="1:24" x14ac:dyDescent="0.2">
      <c r="A33" t="s">
        <v>416</v>
      </c>
      <c r="B33" t="s">
        <v>412</v>
      </c>
      <c r="C33" t="s">
        <v>395</v>
      </c>
      <c r="D33">
        <v>1</v>
      </c>
      <c r="E33">
        <v>0</v>
      </c>
      <c r="F33">
        <v>0</v>
      </c>
      <c r="G33">
        <v>0</v>
      </c>
      <c r="H33">
        <v>20</v>
      </c>
      <c r="I33" t="s">
        <v>388</v>
      </c>
      <c r="J33">
        <v>23940.4425533428</v>
      </c>
      <c r="K33">
        <v>1158689.83015647</v>
      </c>
      <c r="L33">
        <v>421930.080725462</v>
      </c>
      <c r="M33">
        <v>1580619.91088193</v>
      </c>
      <c r="N33" t="s">
        <v>395</v>
      </c>
      <c r="O33" t="s">
        <v>389</v>
      </c>
      <c r="P33">
        <v>1</v>
      </c>
      <c r="Q33">
        <v>0</v>
      </c>
      <c r="R33">
        <v>0</v>
      </c>
      <c r="S33">
        <v>1</v>
      </c>
      <c r="T33">
        <v>1</v>
      </c>
      <c r="U33">
        <v>100</v>
      </c>
      <c r="V33">
        <v>1</v>
      </c>
      <c r="W33">
        <v>1</v>
      </c>
      <c r="X33">
        <v>1</v>
      </c>
    </row>
    <row r="34" spans="1:24" x14ac:dyDescent="0.2">
      <c r="A34" t="s">
        <v>417</v>
      </c>
      <c r="B34" t="s">
        <v>412</v>
      </c>
      <c r="C34" t="s">
        <v>418</v>
      </c>
      <c r="D34">
        <v>1</v>
      </c>
      <c r="E34">
        <v>0</v>
      </c>
      <c r="F34">
        <v>0</v>
      </c>
      <c r="G34">
        <v>0</v>
      </c>
      <c r="H34">
        <v>56000</v>
      </c>
      <c r="I34" t="s">
        <v>384</v>
      </c>
      <c r="J34">
        <v>21978.111187766699</v>
      </c>
      <c r="K34">
        <v>951628.98520625802</v>
      </c>
      <c r="L34">
        <v>56149.5822759601</v>
      </c>
      <c r="M34">
        <v>1007778.56748221</v>
      </c>
      <c r="N34" t="s">
        <v>398</v>
      </c>
      <c r="O34" t="s">
        <v>393</v>
      </c>
      <c r="P34">
        <v>1</v>
      </c>
      <c r="Q34">
        <v>0</v>
      </c>
      <c r="R34">
        <v>0</v>
      </c>
      <c r="S34">
        <v>1</v>
      </c>
      <c r="T34">
        <v>1</v>
      </c>
      <c r="U34">
        <v>100</v>
      </c>
      <c r="V34">
        <v>1</v>
      </c>
      <c r="W34">
        <v>1</v>
      </c>
      <c r="X34">
        <v>1</v>
      </c>
    </row>
    <row r="35" spans="1:24" x14ac:dyDescent="0.2">
      <c r="A35" t="s">
        <v>419</v>
      </c>
      <c r="B35" t="s">
        <v>412</v>
      </c>
      <c r="C35" t="s">
        <v>397</v>
      </c>
      <c r="D35">
        <v>1</v>
      </c>
      <c r="E35">
        <v>0</v>
      </c>
      <c r="F35">
        <v>0</v>
      </c>
      <c r="G35">
        <v>0</v>
      </c>
      <c r="H35">
        <v>30500</v>
      </c>
      <c r="I35" t="s">
        <v>384</v>
      </c>
      <c r="J35">
        <v>2394.04425533428</v>
      </c>
      <c r="K35">
        <v>96330.227091038396</v>
      </c>
      <c r="L35">
        <v>36697.762702702697</v>
      </c>
      <c r="M35">
        <v>133027.989793741</v>
      </c>
      <c r="N35" t="s">
        <v>398</v>
      </c>
      <c r="O35" t="s">
        <v>393</v>
      </c>
      <c r="P35">
        <v>1</v>
      </c>
      <c r="Q35">
        <v>0</v>
      </c>
      <c r="R35">
        <v>0</v>
      </c>
      <c r="S35">
        <v>1</v>
      </c>
      <c r="T35">
        <v>1</v>
      </c>
      <c r="U35">
        <v>100</v>
      </c>
      <c r="V35">
        <v>1</v>
      </c>
      <c r="W35">
        <v>1</v>
      </c>
      <c r="X35">
        <v>1</v>
      </c>
    </row>
    <row r="36" spans="1:24" x14ac:dyDescent="0.2">
      <c r="A36" t="s">
        <v>420</v>
      </c>
      <c r="B36" t="s">
        <v>412</v>
      </c>
      <c r="C36" t="s">
        <v>400</v>
      </c>
      <c r="D36">
        <v>1</v>
      </c>
      <c r="E36">
        <v>0</v>
      </c>
      <c r="F36">
        <v>0</v>
      </c>
      <c r="G36">
        <v>0</v>
      </c>
      <c r="H36">
        <v>13800</v>
      </c>
      <c r="I36" t="s">
        <v>401</v>
      </c>
      <c r="J36">
        <v>64992.414512091003</v>
      </c>
      <c r="K36">
        <v>3324950.4221906099</v>
      </c>
      <c r="L36">
        <v>1337563.2631578899</v>
      </c>
      <c r="M36">
        <v>4662513.6853484996</v>
      </c>
      <c r="N36" t="s">
        <v>398</v>
      </c>
      <c r="O36" t="s">
        <v>389</v>
      </c>
      <c r="P36">
        <v>1</v>
      </c>
      <c r="Q36">
        <v>0</v>
      </c>
      <c r="R36">
        <v>0</v>
      </c>
      <c r="S36">
        <v>1</v>
      </c>
      <c r="T36">
        <v>1</v>
      </c>
      <c r="U36">
        <v>100</v>
      </c>
      <c r="V36">
        <v>1</v>
      </c>
      <c r="W36">
        <v>1</v>
      </c>
      <c r="X36">
        <v>1</v>
      </c>
    </row>
    <row r="37" spans="1:24" x14ac:dyDescent="0.2">
      <c r="A37" t="s">
        <v>421</v>
      </c>
      <c r="B37" t="s">
        <v>412</v>
      </c>
      <c r="C37" t="s">
        <v>403</v>
      </c>
      <c r="D37">
        <v>1</v>
      </c>
      <c r="E37">
        <v>0</v>
      </c>
      <c r="F37">
        <v>0</v>
      </c>
      <c r="G37">
        <v>0</v>
      </c>
      <c r="H37">
        <v>50600</v>
      </c>
      <c r="I37" t="s">
        <v>384</v>
      </c>
      <c r="J37">
        <v>29788.189992887601</v>
      </c>
      <c r="K37">
        <v>1523281.65064011</v>
      </c>
      <c r="L37">
        <v>625733.61870554695</v>
      </c>
      <c r="M37">
        <v>2149015.2693456602</v>
      </c>
      <c r="N37" t="s">
        <v>383</v>
      </c>
      <c r="O37" t="s">
        <v>385</v>
      </c>
      <c r="P37">
        <v>1</v>
      </c>
      <c r="Q37">
        <v>0</v>
      </c>
      <c r="R37">
        <v>0</v>
      </c>
      <c r="S37">
        <v>1</v>
      </c>
      <c r="T37">
        <v>1</v>
      </c>
      <c r="U37">
        <v>100</v>
      </c>
      <c r="V37">
        <v>1</v>
      </c>
      <c r="W37">
        <v>1</v>
      </c>
      <c r="X37">
        <v>1</v>
      </c>
    </row>
    <row r="38" spans="1:24" x14ac:dyDescent="0.2">
      <c r="A38" t="s">
        <v>422</v>
      </c>
      <c r="B38" t="s">
        <v>410</v>
      </c>
      <c r="C38" t="s">
        <v>423</v>
      </c>
      <c r="D38">
        <v>1</v>
      </c>
      <c r="E38">
        <v>0</v>
      </c>
      <c r="F38">
        <v>0</v>
      </c>
      <c r="G38">
        <v>0</v>
      </c>
      <c r="H38">
        <v>0</v>
      </c>
      <c r="I38">
        <v>0</v>
      </c>
      <c r="J38">
        <v>263259.566631041</v>
      </c>
      <c r="K38">
        <v>12957726.6521453</v>
      </c>
      <c r="L38">
        <v>4909757.3623313904</v>
      </c>
      <c r="M38">
        <v>17867484.014476702</v>
      </c>
      <c r="N38">
        <v>0</v>
      </c>
      <c r="O38">
        <v>0</v>
      </c>
      <c r="P38">
        <v>7</v>
      </c>
      <c r="Q38">
        <v>0</v>
      </c>
      <c r="R38">
        <v>0</v>
      </c>
      <c r="S38">
        <v>1</v>
      </c>
      <c r="T38">
        <v>1</v>
      </c>
      <c r="U38">
        <v>100</v>
      </c>
      <c r="V38">
        <v>1</v>
      </c>
      <c r="W38">
        <v>1</v>
      </c>
      <c r="X38">
        <v>1</v>
      </c>
    </row>
    <row r="39" spans="1:24" x14ac:dyDescent="0.2">
      <c r="A39" t="s">
        <v>424</v>
      </c>
      <c r="B39" t="s">
        <v>423</v>
      </c>
      <c r="C39" t="s">
        <v>383</v>
      </c>
      <c r="D39">
        <v>1</v>
      </c>
      <c r="E39">
        <v>0</v>
      </c>
      <c r="F39">
        <v>0</v>
      </c>
      <c r="G39">
        <v>0</v>
      </c>
      <c r="H39">
        <v>19500</v>
      </c>
      <c r="I39" t="s">
        <v>384</v>
      </c>
      <c r="J39">
        <v>72704.376742531997</v>
      </c>
      <c r="K39">
        <v>3717909.7937411</v>
      </c>
      <c r="L39">
        <v>325868.11152204801</v>
      </c>
      <c r="M39">
        <v>4043777.9052631501</v>
      </c>
      <c r="N39" t="s">
        <v>383</v>
      </c>
      <c r="O39" t="s">
        <v>385</v>
      </c>
      <c r="P39">
        <v>1</v>
      </c>
      <c r="Q39">
        <v>0</v>
      </c>
      <c r="R39">
        <v>0</v>
      </c>
      <c r="S39">
        <v>1</v>
      </c>
      <c r="T39">
        <v>1</v>
      </c>
      <c r="U39">
        <v>100</v>
      </c>
      <c r="V39">
        <v>1</v>
      </c>
      <c r="W39">
        <v>1</v>
      </c>
      <c r="X39">
        <v>1</v>
      </c>
    </row>
    <row r="40" spans="1:24" x14ac:dyDescent="0.2">
      <c r="A40" t="s">
        <v>425</v>
      </c>
      <c r="B40" t="s">
        <v>423</v>
      </c>
      <c r="C40" t="s">
        <v>387</v>
      </c>
      <c r="D40">
        <v>1</v>
      </c>
      <c r="E40">
        <v>0</v>
      </c>
      <c r="F40">
        <v>0</v>
      </c>
      <c r="G40">
        <v>0</v>
      </c>
      <c r="H40">
        <v>1150</v>
      </c>
      <c r="I40" t="s">
        <v>388</v>
      </c>
      <c r="J40">
        <v>67203.040856504202</v>
      </c>
      <c r="K40">
        <v>3438043.4111069101</v>
      </c>
      <c r="L40">
        <v>2098260.3329636799</v>
      </c>
      <c r="M40">
        <v>5536303.7440705998</v>
      </c>
      <c r="N40" t="s">
        <v>387</v>
      </c>
      <c r="O40" t="s">
        <v>389</v>
      </c>
      <c r="P40">
        <v>1</v>
      </c>
      <c r="Q40">
        <v>0</v>
      </c>
      <c r="R40">
        <v>0</v>
      </c>
      <c r="S40">
        <v>1</v>
      </c>
      <c r="T40">
        <v>1</v>
      </c>
      <c r="U40">
        <v>100</v>
      </c>
      <c r="V40">
        <v>1</v>
      </c>
      <c r="W40">
        <v>1</v>
      </c>
      <c r="X40">
        <v>1</v>
      </c>
    </row>
    <row r="41" spans="1:24" x14ac:dyDescent="0.2">
      <c r="A41" t="s">
        <v>426</v>
      </c>
      <c r="B41" t="s">
        <v>423</v>
      </c>
      <c r="C41" t="s">
        <v>391</v>
      </c>
      <c r="D41">
        <v>1</v>
      </c>
      <c r="E41">
        <v>0</v>
      </c>
      <c r="F41">
        <v>0</v>
      </c>
      <c r="G41">
        <v>0</v>
      </c>
      <c r="H41">
        <v>3450</v>
      </c>
      <c r="I41" t="s">
        <v>371</v>
      </c>
      <c r="J41">
        <v>56868.362688477901</v>
      </c>
      <c r="K41">
        <v>2462345.9381223298</v>
      </c>
      <c r="L41">
        <v>1256354.1347795101</v>
      </c>
      <c r="M41">
        <v>3718700.0729018399</v>
      </c>
      <c r="N41" t="s">
        <v>392</v>
      </c>
      <c r="O41" t="s">
        <v>393</v>
      </c>
      <c r="P41">
        <v>1</v>
      </c>
      <c r="Q41">
        <v>0</v>
      </c>
      <c r="R41">
        <v>0</v>
      </c>
      <c r="S41">
        <v>1</v>
      </c>
      <c r="T41">
        <v>1</v>
      </c>
      <c r="U41">
        <v>100</v>
      </c>
      <c r="V41">
        <v>1</v>
      </c>
      <c r="W41">
        <v>1</v>
      </c>
      <c r="X41">
        <v>1</v>
      </c>
    </row>
    <row r="42" spans="1:24" x14ac:dyDescent="0.2">
      <c r="A42" t="s">
        <v>427</v>
      </c>
      <c r="B42" t="s">
        <v>423</v>
      </c>
      <c r="C42" t="s">
        <v>418</v>
      </c>
      <c r="D42">
        <v>1</v>
      </c>
      <c r="E42">
        <v>0</v>
      </c>
      <c r="F42">
        <v>0</v>
      </c>
      <c r="G42">
        <v>0</v>
      </c>
      <c r="H42">
        <v>20000</v>
      </c>
      <c r="I42" t="s">
        <v>384</v>
      </c>
      <c r="J42">
        <v>7849.3254238975796</v>
      </c>
      <c r="K42">
        <v>339866.82930298703</v>
      </c>
      <c r="L42">
        <v>20053.4222411095</v>
      </c>
      <c r="M42">
        <v>359920.25154409598</v>
      </c>
      <c r="N42" t="s">
        <v>398</v>
      </c>
      <c r="O42" t="s">
        <v>393</v>
      </c>
      <c r="P42">
        <v>1</v>
      </c>
      <c r="Q42">
        <v>0</v>
      </c>
      <c r="R42">
        <v>0</v>
      </c>
      <c r="S42">
        <v>1</v>
      </c>
      <c r="T42">
        <v>1</v>
      </c>
      <c r="U42">
        <v>100</v>
      </c>
      <c r="V42">
        <v>1</v>
      </c>
      <c r="W42">
        <v>1</v>
      </c>
      <c r="X42">
        <v>1</v>
      </c>
    </row>
    <row r="43" spans="1:24" x14ac:dyDescent="0.2">
      <c r="A43" t="s">
        <v>428</v>
      </c>
      <c r="B43" t="s">
        <v>423</v>
      </c>
      <c r="C43" t="s">
        <v>400</v>
      </c>
      <c r="D43">
        <v>1</v>
      </c>
      <c r="E43">
        <v>0</v>
      </c>
      <c r="F43">
        <v>0</v>
      </c>
      <c r="G43">
        <v>0</v>
      </c>
      <c r="H43">
        <v>11200</v>
      </c>
      <c r="I43" t="s">
        <v>401</v>
      </c>
      <c r="J43">
        <v>52747.466850640099</v>
      </c>
      <c r="K43">
        <v>2698509.7382645798</v>
      </c>
      <c r="L43">
        <v>1085558.59032716</v>
      </c>
      <c r="M43">
        <v>3784068.3285917402</v>
      </c>
      <c r="N43" t="s">
        <v>398</v>
      </c>
      <c r="O43" t="s">
        <v>389</v>
      </c>
      <c r="P43">
        <v>1</v>
      </c>
      <c r="Q43">
        <v>0</v>
      </c>
      <c r="R43">
        <v>0</v>
      </c>
      <c r="S43">
        <v>1</v>
      </c>
      <c r="T43">
        <v>1</v>
      </c>
      <c r="U43">
        <v>100</v>
      </c>
      <c r="V43">
        <v>1</v>
      </c>
      <c r="W43">
        <v>1</v>
      </c>
      <c r="X43">
        <v>1</v>
      </c>
    </row>
    <row r="44" spans="1:24" x14ac:dyDescent="0.2">
      <c r="A44" t="s">
        <v>429</v>
      </c>
      <c r="B44" t="s">
        <v>423</v>
      </c>
      <c r="C44" t="s">
        <v>403</v>
      </c>
      <c r="D44">
        <v>1</v>
      </c>
      <c r="E44">
        <v>0</v>
      </c>
      <c r="F44">
        <v>0</v>
      </c>
      <c r="G44">
        <v>0</v>
      </c>
      <c r="H44">
        <v>10000</v>
      </c>
      <c r="I44" t="s">
        <v>384</v>
      </c>
      <c r="J44">
        <v>5886.9940689900404</v>
      </c>
      <c r="K44">
        <v>301050.941607396</v>
      </c>
      <c r="L44">
        <v>123662.770497866</v>
      </c>
      <c r="M44">
        <v>424713.71210526302</v>
      </c>
      <c r="N44" t="s">
        <v>383</v>
      </c>
      <c r="O44" t="s">
        <v>385</v>
      </c>
      <c r="P44">
        <v>1</v>
      </c>
      <c r="Q44">
        <v>0</v>
      </c>
      <c r="R44">
        <v>0</v>
      </c>
      <c r="S44">
        <v>1</v>
      </c>
      <c r="T44">
        <v>1</v>
      </c>
      <c r="U44">
        <v>100</v>
      </c>
      <c r="V44">
        <v>1</v>
      </c>
      <c r="W44">
        <v>1</v>
      </c>
      <c r="X44">
        <v>1</v>
      </c>
    </row>
    <row r="45" spans="1:24" x14ac:dyDescent="0.2">
      <c r="A45" t="s">
        <v>430</v>
      </c>
      <c r="B45" t="s">
        <v>410</v>
      </c>
      <c r="C45" t="s">
        <v>431</v>
      </c>
      <c r="D45">
        <v>0</v>
      </c>
      <c r="E45">
        <v>0</v>
      </c>
      <c r="F45">
        <v>0</v>
      </c>
      <c r="G45">
        <v>4562211.4587397501</v>
      </c>
      <c r="H45">
        <v>0</v>
      </c>
      <c r="I45">
        <v>0</v>
      </c>
      <c r="J45">
        <v>1041576.57243166</v>
      </c>
      <c r="K45">
        <v>52899286.013027199</v>
      </c>
      <c r="L45">
        <v>13731996.89883</v>
      </c>
      <c r="M45">
        <v>71193494.370597005</v>
      </c>
      <c r="N45">
        <v>0</v>
      </c>
      <c r="O45">
        <v>0</v>
      </c>
      <c r="P45">
        <v>10</v>
      </c>
      <c r="Q45">
        <v>0</v>
      </c>
      <c r="R45">
        <v>0</v>
      </c>
      <c r="S45">
        <v>1</v>
      </c>
      <c r="T45">
        <v>1</v>
      </c>
      <c r="U45">
        <v>100</v>
      </c>
      <c r="V45">
        <v>1</v>
      </c>
      <c r="W45">
        <v>1</v>
      </c>
      <c r="X45">
        <v>1</v>
      </c>
    </row>
    <row r="46" spans="1:24" x14ac:dyDescent="0.2">
      <c r="A46" t="s">
        <v>432</v>
      </c>
      <c r="B46" t="s">
        <v>431</v>
      </c>
      <c r="C46" t="s">
        <v>383</v>
      </c>
      <c r="D46">
        <v>1</v>
      </c>
      <c r="E46">
        <v>0</v>
      </c>
      <c r="F46">
        <v>0</v>
      </c>
      <c r="G46">
        <v>0</v>
      </c>
      <c r="H46">
        <v>100000</v>
      </c>
      <c r="I46" t="s">
        <v>384</v>
      </c>
      <c r="J46">
        <v>337523.73683183698</v>
      </c>
      <c r="K46">
        <v>17269521.1367971</v>
      </c>
      <c r="L46">
        <v>1092167.06022131</v>
      </c>
      <c r="M46">
        <v>18361688.1970184</v>
      </c>
      <c r="N46" t="s">
        <v>383</v>
      </c>
      <c r="O46" t="s">
        <v>385</v>
      </c>
      <c r="P46">
        <v>1</v>
      </c>
      <c r="Q46">
        <v>0</v>
      </c>
      <c r="R46">
        <v>0</v>
      </c>
      <c r="S46">
        <v>1</v>
      </c>
      <c r="T46">
        <v>1</v>
      </c>
      <c r="U46">
        <v>100</v>
      </c>
      <c r="V46">
        <v>1</v>
      </c>
      <c r="W46">
        <v>1</v>
      </c>
      <c r="X46">
        <v>1</v>
      </c>
    </row>
    <row r="47" spans="1:24" x14ac:dyDescent="0.2">
      <c r="A47" t="s">
        <v>433</v>
      </c>
      <c r="B47" t="s">
        <v>431</v>
      </c>
      <c r="C47" t="s">
        <v>387</v>
      </c>
      <c r="D47">
        <v>1</v>
      </c>
      <c r="E47">
        <v>0</v>
      </c>
      <c r="F47">
        <v>0</v>
      </c>
      <c r="G47">
        <v>0</v>
      </c>
      <c r="H47">
        <v>2100</v>
      </c>
      <c r="I47" t="s">
        <v>388</v>
      </c>
      <c r="J47">
        <v>94192.670698400296</v>
      </c>
      <c r="K47">
        <v>4818806.4220531499</v>
      </c>
      <c r="L47">
        <v>2483468.4067065502</v>
      </c>
      <c r="M47">
        <v>7302274.8287597001</v>
      </c>
      <c r="N47" t="s">
        <v>387</v>
      </c>
      <c r="O47" t="s">
        <v>389</v>
      </c>
      <c r="P47">
        <v>1</v>
      </c>
      <c r="Q47">
        <v>0</v>
      </c>
      <c r="R47">
        <v>0</v>
      </c>
      <c r="S47">
        <v>1</v>
      </c>
      <c r="T47">
        <v>1</v>
      </c>
      <c r="U47">
        <v>100</v>
      </c>
      <c r="V47">
        <v>1</v>
      </c>
      <c r="W47">
        <v>1</v>
      </c>
      <c r="X47">
        <v>1</v>
      </c>
    </row>
    <row r="48" spans="1:24" x14ac:dyDescent="0.2">
      <c r="A48" t="s">
        <v>434</v>
      </c>
      <c r="B48" t="s">
        <v>431</v>
      </c>
      <c r="C48" t="s">
        <v>391</v>
      </c>
      <c r="D48">
        <v>1</v>
      </c>
      <c r="E48">
        <v>0</v>
      </c>
      <c r="F48">
        <v>0</v>
      </c>
      <c r="G48">
        <v>0</v>
      </c>
      <c r="H48">
        <v>8000</v>
      </c>
      <c r="I48" t="s">
        <v>371</v>
      </c>
      <c r="J48">
        <v>95687.792476806702</v>
      </c>
      <c r="K48">
        <v>4143170.98425239</v>
      </c>
      <c r="L48">
        <v>1849714.1519811801</v>
      </c>
      <c r="M48">
        <v>5992885.1362335803</v>
      </c>
      <c r="N48" t="s">
        <v>392</v>
      </c>
      <c r="O48" t="s">
        <v>393</v>
      </c>
      <c r="P48">
        <v>1</v>
      </c>
      <c r="Q48">
        <v>0</v>
      </c>
      <c r="R48">
        <v>0</v>
      </c>
      <c r="S48">
        <v>1</v>
      </c>
      <c r="T48">
        <v>1</v>
      </c>
      <c r="U48">
        <v>100</v>
      </c>
      <c r="V48">
        <v>1</v>
      </c>
      <c r="W48">
        <v>1</v>
      </c>
      <c r="X48">
        <v>1</v>
      </c>
    </row>
    <row r="49" spans="1:24" x14ac:dyDescent="0.2">
      <c r="A49" t="s">
        <v>435</v>
      </c>
      <c r="B49" t="s">
        <v>431</v>
      </c>
      <c r="C49" t="s">
        <v>395</v>
      </c>
      <c r="D49">
        <v>1</v>
      </c>
      <c r="E49">
        <v>0</v>
      </c>
      <c r="F49">
        <v>0</v>
      </c>
      <c r="G49">
        <v>0</v>
      </c>
      <c r="H49">
        <v>360</v>
      </c>
      <c r="I49" t="s">
        <v>388</v>
      </c>
      <c r="J49">
        <v>273607.28164152201</v>
      </c>
      <c r="K49">
        <v>14315762.330927299</v>
      </c>
      <c r="L49">
        <v>4822097.26150994</v>
      </c>
      <c r="M49">
        <v>19137859.5924372</v>
      </c>
      <c r="N49" t="s">
        <v>395</v>
      </c>
      <c r="O49" t="s">
        <v>393</v>
      </c>
      <c r="P49">
        <v>1</v>
      </c>
      <c r="Q49">
        <v>0</v>
      </c>
      <c r="R49">
        <v>0</v>
      </c>
      <c r="S49">
        <v>1</v>
      </c>
      <c r="T49">
        <v>1</v>
      </c>
      <c r="U49">
        <v>100</v>
      </c>
      <c r="V49">
        <v>1</v>
      </c>
      <c r="W49">
        <v>1</v>
      </c>
      <c r="X49">
        <v>1</v>
      </c>
    </row>
    <row r="50" spans="1:24" x14ac:dyDescent="0.2">
      <c r="A50" t="s">
        <v>436</v>
      </c>
      <c r="B50" t="s">
        <v>431</v>
      </c>
      <c r="C50" t="s">
        <v>418</v>
      </c>
      <c r="D50">
        <v>1</v>
      </c>
      <c r="E50">
        <v>0</v>
      </c>
      <c r="F50">
        <v>0</v>
      </c>
      <c r="G50">
        <v>0</v>
      </c>
      <c r="H50">
        <v>64000</v>
      </c>
      <c r="I50" t="s">
        <v>384</v>
      </c>
      <c r="J50">
        <v>15947.9654105432</v>
      </c>
      <c r="K50">
        <v>690527.51156955794</v>
      </c>
      <c r="L50">
        <v>40743.7922410803</v>
      </c>
      <c r="M50">
        <v>731271.30381063803</v>
      </c>
      <c r="N50" t="s">
        <v>398</v>
      </c>
      <c r="O50" t="s">
        <v>393</v>
      </c>
      <c r="P50">
        <v>1</v>
      </c>
      <c r="Q50">
        <v>0</v>
      </c>
      <c r="R50">
        <v>0</v>
      </c>
      <c r="S50">
        <v>1</v>
      </c>
      <c r="T50">
        <v>1</v>
      </c>
      <c r="U50">
        <v>100</v>
      </c>
      <c r="V50">
        <v>1</v>
      </c>
      <c r="W50">
        <v>1</v>
      </c>
      <c r="X50">
        <v>1</v>
      </c>
    </row>
    <row r="51" spans="1:24" x14ac:dyDescent="0.2">
      <c r="A51" t="s">
        <v>437</v>
      </c>
      <c r="B51" t="s">
        <v>431</v>
      </c>
      <c r="C51" t="s">
        <v>438</v>
      </c>
      <c r="D51">
        <v>1</v>
      </c>
      <c r="E51">
        <v>0</v>
      </c>
      <c r="F51">
        <v>0</v>
      </c>
      <c r="G51">
        <v>0</v>
      </c>
      <c r="H51">
        <v>11000</v>
      </c>
      <c r="I51" t="s">
        <v>384</v>
      </c>
      <c r="J51">
        <v>82231.696660814094</v>
      </c>
      <c r="K51">
        <v>4170927.7783196699</v>
      </c>
      <c r="L51">
        <v>2612877.7514956398</v>
      </c>
      <c r="M51">
        <v>6783805.5298153199</v>
      </c>
      <c r="N51" t="s">
        <v>439</v>
      </c>
      <c r="O51" t="s">
        <v>389</v>
      </c>
      <c r="P51">
        <v>1</v>
      </c>
      <c r="Q51">
        <v>0</v>
      </c>
      <c r="R51">
        <v>0</v>
      </c>
      <c r="S51">
        <v>1</v>
      </c>
      <c r="T51">
        <v>1</v>
      </c>
      <c r="U51">
        <v>100</v>
      </c>
      <c r="V51">
        <v>1</v>
      </c>
      <c r="W51">
        <v>1</v>
      </c>
      <c r="X51">
        <v>1</v>
      </c>
    </row>
    <row r="52" spans="1:24" x14ac:dyDescent="0.2">
      <c r="A52" t="s">
        <v>440</v>
      </c>
      <c r="B52" t="s">
        <v>431</v>
      </c>
      <c r="C52" t="s">
        <v>400</v>
      </c>
      <c r="D52">
        <v>1</v>
      </c>
      <c r="E52">
        <v>0</v>
      </c>
      <c r="F52">
        <v>0</v>
      </c>
      <c r="G52">
        <v>0</v>
      </c>
      <c r="H52">
        <v>4950</v>
      </c>
      <c r="I52" t="s">
        <v>401</v>
      </c>
      <c r="J52">
        <v>14801.705401656</v>
      </c>
      <c r="K52">
        <v>818641.15944856196</v>
      </c>
      <c r="L52">
        <v>304624.35806563398</v>
      </c>
      <c r="M52">
        <v>1123265.5175141899</v>
      </c>
      <c r="N52" t="s">
        <v>398</v>
      </c>
      <c r="O52" t="s">
        <v>393</v>
      </c>
      <c r="P52">
        <v>1</v>
      </c>
      <c r="Q52">
        <v>0</v>
      </c>
      <c r="R52">
        <v>0</v>
      </c>
      <c r="S52">
        <v>1</v>
      </c>
      <c r="T52">
        <v>1</v>
      </c>
      <c r="U52">
        <v>100</v>
      </c>
      <c r="V52">
        <v>1</v>
      </c>
      <c r="W52">
        <v>1</v>
      </c>
      <c r="X52">
        <v>1</v>
      </c>
    </row>
    <row r="53" spans="1:24" x14ac:dyDescent="0.2">
      <c r="A53" t="s">
        <v>441</v>
      </c>
      <c r="B53" t="s">
        <v>431</v>
      </c>
      <c r="C53" t="s">
        <v>403</v>
      </c>
      <c r="D53">
        <v>1</v>
      </c>
      <c r="E53">
        <v>0</v>
      </c>
      <c r="F53">
        <v>0</v>
      </c>
      <c r="G53">
        <v>0</v>
      </c>
      <c r="H53">
        <v>8000</v>
      </c>
      <c r="I53" t="s">
        <v>384</v>
      </c>
      <c r="J53">
        <v>2990.24351481553</v>
      </c>
      <c r="K53">
        <v>152912.206425846</v>
      </c>
      <c r="L53">
        <v>62813.346379568196</v>
      </c>
      <c r="M53">
        <v>215725.55280541399</v>
      </c>
      <c r="N53" t="s">
        <v>383</v>
      </c>
      <c r="O53" t="s">
        <v>385</v>
      </c>
      <c r="P53">
        <v>1</v>
      </c>
      <c r="Q53">
        <v>0</v>
      </c>
      <c r="R53">
        <v>0</v>
      </c>
      <c r="S53">
        <v>1</v>
      </c>
      <c r="T53">
        <v>1</v>
      </c>
      <c r="U53">
        <v>100</v>
      </c>
      <c r="V53">
        <v>1</v>
      </c>
      <c r="W53">
        <v>1</v>
      </c>
      <c r="X53">
        <v>1</v>
      </c>
    </row>
    <row r="54" spans="1:24" x14ac:dyDescent="0.2">
      <c r="A54" t="s">
        <v>442</v>
      </c>
      <c r="B54" t="s">
        <v>431</v>
      </c>
      <c r="C54" t="s">
        <v>443</v>
      </c>
      <c r="D54">
        <v>1</v>
      </c>
      <c r="E54">
        <v>1</v>
      </c>
      <c r="F54" t="s">
        <v>368</v>
      </c>
      <c r="G54">
        <v>4562211.4587397501</v>
      </c>
      <c r="H54">
        <v>1</v>
      </c>
      <c r="I54" t="s">
        <v>368</v>
      </c>
      <c r="J54">
        <v>124593.47979527</v>
      </c>
      <c r="K54">
        <v>6519016.4832336204</v>
      </c>
      <c r="L54">
        <v>463490.77022911498</v>
      </c>
      <c r="M54">
        <v>11544718.7122024</v>
      </c>
      <c r="N54" t="s">
        <v>395</v>
      </c>
      <c r="O54" t="s">
        <v>393</v>
      </c>
      <c r="P54">
        <v>1</v>
      </c>
      <c r="Q54">
        <v>0</v>
      </c>
      <c r="R54">
        <v>0</v>
      </c>
      <c r="S54">
        <v>1</v>
      </c>
      <c r="T54">
        <v>1</v>
      </c>
      <c r="U54">
        <v>100</v>
      </c>
      <c r="V54">
        <v>1</v>
      </c>
      <c r="W54">
        <v>1</v>
      </c>
      <c r="X54">
        <v>1</v>
      </c>
    </row>
    <row r="55" spans="1:24" x14ac:dyDescent="0.2">
      <c r="A55" t="s">
        <v>444</v>
      </c>
      <c r="B55" t="s">
        <v>410</v>
      </c>
      <c r="C55" t="s">
        <v>445</v>
      </c>
      <c r="D55">
        <v>1</v>
      </c>
      <c r="E55">
        <v>0</v>
      </c>
      <c r="F55">
        <v>0</v>
      </c>
      <c r="G55">
        <v>0</v>
      </c>
      <c r="H55">
        <v>1</v>
      </c>
      <c r="I55" t="s">
        <v>368</v>
      </c>
      <c r="J55">
        <v>39246.627119487901</v>
      </c>
      <c r="K55">
        <v>1699334.1465149301</v>
      </c>
      <c r="L55">
        <v>496402.414224751</v>
      </c>
      <c r="M55">
        <v>2195736.5607396802</v>
      </c>
      <c r="N55" t="s">
        <v>398</v>
      </c>
      <c r="O55" t="s">
        <v>393</v>
      </c>
      <c r="P55">
        <v>1</v>
      </c>
      <c r="Q55">
        <v>0</v>
      </c>
      <c r="R55">
        <v>0</v>
      </c>
      <c r="S55">
        <v>1</v>
      </c>
      <c r="T55">
        <v>1</v>
      </c>
      <c r="U55">
        <v>100</v>
      </c>
      <c r="V55">
        <v>1</v>
      </c>
      <c r="W55">
        <v>1</v>
      </c>
      <c r="X55">
        <v>1</v>
      </c>
    </row>
    <row r="56" spans="1:24" x14ac:dyDescent="0.2">
      <c r="A56" t="s">
        <v>446</v>
      </c>
      <c r="B56" t="s">
        <v>408</v>
      </c>
      <c r="C56" t="s">
        <v>447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77272.876173890196</v>
      </c>
      <c r="K56">
        <v>3941139.87640623</v>
      </c>
      <c r="L56">
        <v>5172463.2015568698</v>
      </c>
      <c r="M56">
        <v>9113603.0779631007</v>
      </c>
      <c r="N56">
        <v>0</v>
      </c>
      <c r="O56">
        <v>0</v>
      </c>
      <c r="P56">
        <v>6</v>
      </c>
      <c r="Q56">
        <v>0</v>
      </c>
      <c r="R56">
        <v>0</v>
      </c>
      <c r="S56">
        <v>1</v>
      </c>
      <c r="T56">
        <v>1</v>
      </c>
      <c r="U56">
        <v>100</v>
      </c>
      <c r="V56">
        <v>1</v>
      </c>
      <c r="W56">
        <v>1</v>
      </c>
      <c r="X56">
        <v>1</v>
      </c>
    </row>
    <row r="57" spans="1:24" x14ac:dyDescent="0.2">
      <c r="A57" t="s">
        <v>448</v>
      </c>
      <c r="B57" t="s">
        <v>447</v>
      </c>
      <c r="C57" t="s">
        <v>449</v>
      </c>
      <c r="D57">
        <v>1</v>
      </c>
      <c r="E57">
        <v>0</v>
      </c>
      <c r="F57">
        <v>0</v>
      </c>
      <c r="G57">
        <v>0</v>
      </c>
      <c r="H57">
        <v>410</v>
      </c>
      <c r="I57" t="s">
        <v>388</v>
      </c>
      <c r="J57">
        <v>35758.328700090999</v>
      </c>
      <c r="K57">
        <v>1823777.11666016</v>
      </c>
      <c r="L57">
        <v>2772642.8420470799</v>
      </c>
      <c r="M57">
        <v>4596419.9587072404</v>
      </c>
      <c r="N57" t="s">
        <v>449</v>
      </c>
      <c r="O57" t="s">
        <v>450</v>
      </c>
      <c r="P57">
        <v>1</v>
      </c>
      <c r="Q57">
        <v>0</v>
      </c>
      <c r="R57">
        <v>0</v>
      </c>
      <c r="S57">
        <v>1</v>
      </c>
      <c r="T57">
        <v>1</v>
      </c>
      <c r="U57">
        <v>100</v>
      </c>
      <c r="V57">
        <v>1</v>
      </c>
      <c r="W57">
        <v>1</v>
      </c>
      <c r="X57">
        <v>1</v>
      </c>
    </row>
    <row r="58" spans="1:24" x14ac:dyDescent="0.2">
      <c r="A58" t="s">
        <v>451</v>
      </c>
      <c r="B58" t="s">
        <v>447</v>
      </c>
      <c r="C58" t="s">
        <v>452</v>
      </c>
      <c r="D58">
        <v>1</v>
      </c>
      <c r="E58">
        <v>0</v>
      </c>
      <c r="F58">
        <v>0</v>
      </c>
      <c r="G58">
        <v>0</v>
      </c>
      <c r="H58">
        <v>150</v>
      </c>
      <c r="I58" t="s">
        <v>388</v>
      </c>
      <c r="J58">
        <v>25417.0698806736</v>
      </c>
      <c r="K58">
        <v>1296342.3336097</v>
      </c>
      <c r="L58">
        <v>1674865.0222720699</v>
      </c>
      <c r="M58">
        <v>2971207.3558817701</v>
      </c>
      <c r="N58" t="s">
        <v>449</v>
      </c>
      <c r="O58" t="s">
        <v>450</v>
      </c>
      <c r="P58">
        <v>1</v>
      </c>
      <c r="Q58">
        <v>0</v>
      </c>
      <c r="R58">
        <v>0</v>
      </c>
      <c r="S58">
        <v>1</v>
      </c>
      <c r="T58">
        <v>1</v>
      </c>
      <c r="U58">
        <v>100</v>
      </c>
      <c r="V58">
        <v>1</v>
      </c>
      <c r="W58">
        <v>1</v>
      </c>
      <c r="X58">
        <v>1</v>
      </c>
    </row>
    <row r="59" spans="1:24" x14ac:dyDescent="0.2">
      <c r="A59" t="s">
        <v>453</v>
      </c>
      <c r="B59" t="s">
        <v>447</v>
      </c>
      <c r="C59" t="s">
        <v>454</v>
      </c>
      <c r="D59">
        <v>1</v>
      </c>
      <c r="E59">
        <v>0</v>
      </c>
      <c r="F59">
        <v>0</v>
      </c>
      <c r="G59">
        <v>0</v>
      </c>
      <c r="H59">
        <v>22320</v>
      </c>
      <c r="I59" t="s">
        <v>384</v>
      </c>
      <c r="J59">
        <v>13904.632348159699</v>
      </c>
      <c r="K59">
        <v>709176.46881909203</v>
      </c>
      <c r="L59">
        <v>525747.70925456204</v>
      </c>
      <c r="M59">
        <v>1234924.17807365</v>
      </c>
      <c r="N59" t="s">
        <v>406</v>
      </c>
      <c r="O59" t="s">
        <v>450</v>
      </c>
      <c r="P59">
        <v>1</v>
      </c>
      <c r="Q59">
        <v>0</v>
      </c>
      <c r="R59">
        <v>0</v>
      </c>
      <c r="S59">
        <v>1</v>
      </c>
      <c r="T59">
        <v>1</v>
      </c>
      <c r="U59">
        <v>100</v>
      </c>
      <c r="V59">
        <v>1</v>
      </c>
      <c r="W59">
        <v>1</v>
      </c>
      <c r="X59">
        <v>1</v>
      </c>
    </row>
    <row r="60" spans="1:24" x14ac:dyDescent="0.2">
      <c r="A60" t="s">
        <v>455</v>
      </c>
      <c r="B60" t="s">
        <v>447</v>
      </c>
      <c r="C60" t="s">
        <v>456</v>
      </c>
      <c r="D60">
        <v>1</v>
      </c>
      <c r="E60">
        <v>0</v>
      </c>
      <c r="F60">
        <v>0</v>
      </c>
      <c r="G60">
        <v>0</v>
      </c>
      <c r="H60">
        <v>350</v>
      </c>
      <c r="I60" t="s">
        <v>401</v>
      </c>
      <c r="J60">
        <v>697.72348688060799</v>
      </c>
      <c r="K60">
        <v>35585.974294988497</v>
      </c>
      <c r="L60">
        <v>100828.346284735</v>
      </c>
      <c r="M60">
        <v>136414.32057972401</v>
      </c>
      <c r="N60" t="s">
        <v>449</v>
      </c>
      <c r="O60" t="s">
        <v>450</v>
      </c>
      <c r="P60">
        <v>1</v>
      </c>
      <c r="Q60">
        <v>0</v>
      </c>
      <c r="R60">
        <v>0</v>
      </c>
      <c r="S60">
        <v>1</v>
      </c>
      <c r="T60">
        <v>1</v>
      </c>
      <c r="U60">
        <v>100</v>
      </c>
      <c r="V60">
        <v>1</v>
      </c>
      <c r="W60">
        <v>1</v>
      </c>
      <c r="X60">
        <v>1</v>
      </c>
    </row>
    <row r="61" spans="1:24" x14ac:dyDescent="0.2">
      <c r="A61" t="s">
        <v>457</v>
      </c>
      <c r="B61" t="s">
        <v>447</v>
      </c>
      <c r="C61" t="s">
        <v>458</v>
      </c>
      <c r="D61">
        <v>1</v>
      </c>
      <c r="E61">
        <v>0</v>
      </c>
      <c r="F61">
        <v>0</v>
      </c>
      <c r="G61">
        <v>0</v>
      </c>
      <c r="H61">
        <v>1000</v>
      </c>
      <c r="I61" t="s">
        <v>459</v>
      </c>
      <c r="J61">
        <v>1495.1217580851401</v>
      </c>
      <c r="K61">
        <v>76257.983022282904</v>
      </c>
      <c r="L61">
        <v>98379.281698421997</v>
      </c>
      <c r="M61">
        <v>174637.264720704</v>
      </c>
      <c r="N61" t="s">
        <v>398</v>
      </c>
      <c r="O61" t="s">
        <v>450</v>
      </c>
      <c r="P61">
        <v>1</v>
      </c>
      <c r="Q61">
        <v>0</v>
      </c>
      <c r="R61">
        <v>0</v>
      </c>
      <c r="S61">
        <v>1</v>
      </c>
      <c r="T61">
        <v>1</v>
      </c>
      <c r="U61">
        <v>100</v>
      </c>
      <c r="V61">
        <v>1</v>
      </c>
      <c r="W61">
        <v>1</v>
      </c>
      <c r="X61">
        <v>1</v>
      </c>
    </row>
    <row r="62" spans="1:24" x14ac:dyDescent="0.2">
      <c r="A62" t="s">
        <v>460</v>
      </c>
      <c r="B62" t="s">
        <v>408</v>
      </c>
      <c r="C62" t="s">
        <v>461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578515.85682278895</v>
      </c>
      <c r="K62">
        <v>26778705.857249498</v>
      </c>
      <c r="L62">
        <v>5245025.4198228903</v>
      </c>
      <c r="M62">
        <v>32023731.2770724</v>
      </c>
      <c r="N62" t="s">
        <v>462</v>
      </c>
      <c r="O62" t="s">
        <v>463</v>
      </c>
      <c r="P62">
        <v>1</v>
      </c>
      <c r="Q62">
        <v>0</v>
      </c>
      <c r="R62">
        <v>0</v>
      </c>
      <c r="S62">
        <v>1</v>
      </c>
      <c r="T62">
        <v>1</v>
      </c>
      <c r="U62">
        <v>100</v>
      </c>
      <c r="V62">
        <v>1</v>
      </c>
      <c r="W62">
        <v>1</v>
      </c>
      <c r="X62">
        <v>1</v>
      </c>
    </row>
    <row r="63" spans="1:24" x14ac:dyDescent="0.2">
      <c r="A63" t="s">
        <v>464</v>
      </c>
      <c r="B63" t="s">
        <v>408</v>
      </c>
      <c r="C63" t="s">
        <v>465</v>
      </c>
      <c r="D63">
        <v>1</v>
      </c>
      <c r="E63">
        <v>1</v>
      </c>
      <c r="F63" t="s">
        <v>368</v>
      </c>
      <c r="G63">
        <v>59784859.073509</v>
      </c>
      <c r="H63">
        <v>1</v>
      </c>
      <c r="I63" t="s">
        <v>368</v>
      </c>
      <c r="J63">
        <v>2136348.3800936299</v>
      </c>
      <c r="K63">
        <v>101670291.30884001</v>
      </c>
      <c r="L63">
        <v>24832182.3739985</v>
      </c>
      <c r="M63">
        <v>186287332.756347</v>
      </c>
      <c r="N63" t="s">
        <v>439</v>
      </c>
      <c r="O63" t="s">
        <v>389</v>
      </c>
      <c r="P63">
        <v>1</v>
      </c>
      <c r="Q63">
        <v>0</v>
      </c>
      <c r="R63">
        <v>0</v>
      </c>
      <c r="S63">
        <v>1</v>
      </c>
      <c r="T63">
        <v>1</v>
      </c>
      <c r="U63">
        <v>100</v>
      </c>
      <c r="V63">
        <v>1</v>
      </c>
      <c r="W63">
        <v>1</v>
      </c>
      <c r="X63">
        <v>1</v>
      </c>
    </row>
    <row r="64" spans="1:24" x14ac:dyDescent="0.2">
      <c r="A64" t="s">
        <v>466</v>
      </c>
      <c r="B64" t="s">
        <v>222</v>
      </c>
      <c r="C64" t="s">
        <v>467</v>
      </c>
      <c r="D64">
        <v>0</v>
      </c>
      <c r="E64">
        <v>0</v>
      </c>
      <c r="F64">
        <v>0</v>
      </c>
      <c r="G64">
        <v>1381809.7128618699</v>
      </c>
      <c r="H64">
        <v>0</v>
      </c>
      <c r="I64">
        <v>0</v>
      </c>
      <c r="J64">
        <v>171710.682172962</v>
      </c>
      <c r="K64">
        <v>9261705.4161486104</v>
      </c>
      <c r="L64">
        <v>2792286.75745522</v>
      </c>
      <c r="M64">
        <v>13435801.8864657</v>
      </c>
      <c r="N64">
        <v>0</v>
      </c>
      <c r="O64">
        <v>0</v>
      </c>
      <c r="P64">
        <v>15</v>
      </c>
      <c r="Q64">
        <v>0</v>
      </c>
      <c r="R64">
        <v>0</v>
      </c>
      <c r="S64">
        <v>1</v>
      </c>
      <c r="T64">
        <v>1</v>
      </c>
      <c r="U64">
        <v>100</v>
      </c>
      <c r="V64">
        <v>1</v>
      </c>
      <c r="W64">
        <v>1</v>
      </c>
      <c r="X64">
        <v>1</v>
      </c>
    </row>
    <row r="65" spans="1:24" x14ac:dyDescent="0.2">
      <c r="A65" t="s">
        <v>468</v>
      </c>
      <c r="B65" t="s">
        <v>467</v>
      </c>
      <c r="C65" t="s">
        <v>469</v>
      </c>
      <c r="D65">
        <v>0</v>
      </c>
      <c r="E65">
        <v>0</v>
      </c>
      <c r="F65">
        <v>0</v>
      </c>
      <c r="G65">
        <v>203945.22735401199</v>
      </c>
      <c r="H65">
        <v>0</v>
      </c>
      <c r="I65">
        <v>0</v>
      </c>
      <c r="J65">
        <v>26613.167289851299</v>
      </c>
      <c r="K65">
        <v>1420611.3625525599</v>
      </c>
      <c r="L65">
        <v>277848.857390969</v>
      </c>
      <c r="M65">
        <v>1902405.44729754</v>
      </c>
      <c r="N65">
        <v>0</v>
      </c>
      <c r="O65">
        <v>0</v>
      </c>
      <c r="P65">
        <v>3</v>
      </c>
      <c r="Q65">
        <v>0</v>
      </c>
      <c r="R65">
        <v>0</v>
      </c>
      <c r="S65">
        <v>1</v>
      </c>
      <c r="T65">
        <v>1</v>
      </c>
      <c r="U65">
        <v>100</v>
      </c>
      <c r="V65">
        <v>1</v>
      </c>
      <c r="W65">
        <v>1</v>
      </c>
      <c r="X65">
        <v>1</v>
      </c>
    </row>
    <row r="66" spans="1:24" x14ac:dyDescent="0.2">
      <c r="A66" t="s">
        <v>470</v>
      </c>
      <c r="B66" t="s">
        <v>469</v>
      </c>
      <c r="C66" t="s">
        <v>471</v>
      </c>
      <c r="D66">
        <v>1</v>
      </c>
      <c r="E66">
        <v>0</v>
      </c>
      <c r="F66">
        <v>0</v>
      </c>
      <c r="G66">
        <v>203945.22735401199</v>
      </c>
      <c r="H66">
        <v>0</v>
      </c>
      <c r="I66">
        <v>0</v>
      </c>
      <c r="J66">
        <v>11661.9497089998</v>
      </c>
      <c r="K66">
        <v>622515.94824316096</v>
      </c>
      <c r="L66">
        <v>57132.558267763401</v>
      </c>
      <c r="M66">
        <v>883593.73386493698</v>
      </c>
      <c r="N66">
        <v>0</v>
      </c>
      <c r="O66">
        <v>0</v>
      </c>
      <c r="P66">
        <v>1</v>
      </c>
      <c r="Q66">
        <v>0</v>
      </c>
      <c r="R66">
        <v>0</v>
      </c>
      <c r="S66">
        <v>1</v>
      </c>
      <c r="T66">
        <v>1</v>
      </c>
      <c r="U66">
        <v>100</v>
      </c>
      <c r="V66">
        <v>1</v>
      </c>
      <c r="W66">
        <v>1</v>
      </c>
      <c r="X66">
        <v>1</v>
      </c>
    </row>
    <row r="67" spans="1:24" x14ac:dyDescent="0.2">
      <c r="A67" t="s">
        <v>472</v>
      </c>
      <c r="B67" t="s">
        <v>469</v>
      </c>
      <c r="C67" t="s">
        <v>473</v>
      </c>
      <c r="D67">
        <v>0</v>
      </c>
      <c r="E67">
        <v>0</v>
      </c>
      <c r="F67">
        <v>0</v>
      </c>
      <c r="G67">
        <v>0</v>
      </c>
      <c r="H67">
        <v>1</v>
      </c>
      <c r="I67" t="s">
        <v>368</v>
      </c>
      <c r="J67">
        <v>14951.2175808514</v>
      </c>
      <c r="K67">
        <v>798095.41430940304</v>
      </c>
      <c r="L67">
        <v>220716.299123206</v>
      </c>
      <c r="M67">
        <v>1018811.7134326</v>
      </c>
      <c r="N67" t="s">
        <v>474</v>
      </c>
      <c r="O67" t="s">
        <v>475</v>
      </c>
      <c r="P67">
        <v>1</v>
      </c>
      <c r="Q67">
        <v>0</v>
      </c>
      <c r="R67">
        <v>0</v>
      </c>
      <c r="S67">
        <v>1</v>
      </c>
      <c r="T67">
        <v>1</v>
      </c>
      <c r="U67">
        <v>100</v>
      </c>
      <c r="V67">
        <v>1</v>
      </c>
      <c r="W67">
        <v>1</v>
      </c>
      <c r="X67">
        <v>1</v>
      </c>
    </row>
    <row r="68" spans="1:24" x14ac:dyDescent="0.2">
      <c r="A68" t="s">
        <v>476</v>
      </c>
      <c r="B68" t="s">
        <v>467</v>
      </c>
      <c r="C68" t="s">
        <v>477</v>
      </c>
      <c r="D68">
        <v>0</v>
      </c>
      <c r="E68">
        <v>0</v>
      </c>
      <c r="F68">
        <v>0</v>
      </c>
      <c r="G68">
        <v>181743.61850240899</v>
      </c>
      <c r="H68">
        <v>0</v>
      </c>
      <c r="I68">
        <v>0</v>
      </c>
      <c r="J68">
        <v>956.68398985081399</v>
      </c>
      <c r="K68">
        <v>51051.812907619002</v>
      </c>
      <c r="L68">
        <v>5455.4917012343403</v>
      </c>
      <c r="M68">
        <v>238250.923111262</v>
      </c>
      <c r="N68">
        <v>0</v>
      </c>
      <c r="O68">
        <v>0</v>
      </c>
      <c r="P68">
        <v>3</v>
      </c>
      <c r="Q68">
        <v>0</v>
      </c>
      <c r="R68">
        <v>0</v>
      </c>
      <c r="S68">
        <v>1</v>
      </c>
      <c r="T68">
        <v>1</v>
      </c>
      <c r="U68">
        <v>100</v>
      </c>
      <c r="V68">
        <v>1</v>
      </c>
      <c r="W68">
        <v>1</v>
      </c>
      <c r="X68">
        <v>1</v>
      </c>
    </row>
    <row r="69" spans="1:24" x14ac:dyDescent="0.2">
      <c r="A69" t="s">
        <v>478</v>
      </c>
      <c r="B69" t="s">
        <v>477</v>
      </c>
      <c r="C69" t="s">
        <v>479</v>
      </c>
      <c r="D69">
        <v>1</v>
      </c>
      <c r="E69">
        <v>0</v>
      </c>
      <c r="F69">
        <v>0</v>
      </c>
      <c r="G69">
        <v>934.63291396808802</v>
      </c>
      <c r="H69">
        <v>0</v>
      </c>
      <c r="I69">
        <v>0</v>
      </c>
      <c r="J69">
        <v>69.3249268138931</v>
      </c>
      <c r="K69">
        <v>3688.3381602854902</v>
      </c>
      <c r="L69">
        <v>288.100591967909</v>
      </c>
      <c r="M69">
        <v>4911.07166622149</v>
      </c>
      <c r="N69">
        <v>0</v>
      </c>
      <c r="O69">
        <v>0</v>
      </c>
      <c r="P69">
        <v>1</v>
      </c>
      <c r="Q69">
        <v>0</v>
      </c>
      <c r="R69">
        <v>0</v>
      </c>
      <c r="S69">
        <v>1</v>
      </c>
      <c r="T69">
        <v>1</v>
      </c>
      <c r="U69">
        <v>100</v>
      </c>
      <c r="V69">
        <v>1</v>
      </c>
      <c r="W69">
        <v>1</v>
      </c>
      <c r="X69">
        <v>1</v>
      </c>
    </row>
    <row r="70" spans="1:24" x14ac:dyDescent="0.2">
      <c r="A70" t="s">
        <v>480</v>
      </c>
      <c r="B70" t="s">
        <v>477</v>
      </c>
      <c r="C70" t="s">
        <v>481</v>
      </c>
      <c r="D70">
        <v>1</v>
      </c>
      <c r="E70">
        <v>0</v>
      </c>
      <c r="F70">
        <v>0</v>
      </c>
      <c r="G70">
        <v>180808.98558844099</v>
      </c>
      <c r="H70">
        <v>0</v>
      </c>
      <c r="I70">
        <v>0</v>
      </c>
      <c r="J70">
        <v>887.35906303692104</v>
      </c>
      <c r="K70">
        <v>47363.474747333501</v>
      </c>
      <c r="L70">
        <v>5167.3911092664302</v>
      </c>
      <c r="M70">
        <v>233339.85144504099</v>
      </c>
      <c r="N70">
        <v>0</v>
      </c>
      <c r="O70">
        <v>0</v>
      </c>
      <c r="P70">
        <v>1</v>
      </c>
      <c r="Q70">
        <v>0</v>
      </c>
      <c r="R70">
        <v>0</v>
      </c>
      <c r="S70">
        <v>1</v>
      </c>
      <c r="T70">
        <v>1</v>
      </c>
      <c r="U70">
        <v>100</v>
      </c>
      <c r="V70">
        <v>1</v>
      </c>
      <c r="W70">
        <v>1</v>
      </c>
      <c r="X70">
        <v>1</v>
      </c>
    </row>
    <row r="71" spans="1:24" x14ac:dyDescent="0.2">
      <c r="A71" t="s">
        <v>482</v>
      </c>
      <c r="B71" t="s">
        <v>467</v>
      </c>
      <c r="C71" t="s">
        <v>483</v>
      </c>
      <c r="D71">
        <v>0</v>
      </c>
      <c r="E71">
        <v>0</v>
      </c>
      <c r="F71">
        <v>0</v>
      </c>
      <c r="G71">
        <v>797736.22710545606</v>
      </c>
      <c r="H71">
        <v>0</v>
      </c>
      <c r="I71">
        <v>0</v>
      </c>
      <c r="J71">
        <v>54718.164734345199</v>
      </c>
      <c r="K71">
        <v>2985773.9540283601</v>
      </c>
      <c r="L71">
        <v>677421.11914994905</v>
      </c>
      <c r="M71">
        <v>4460931.3002837701</v>
      </c>
      <c r="N71">
        <v>0</v>
      </c>
      <c r="O71">
        <v>0</v>
      </c>
      <c r="P71">
        <v>6</v>
      </c>
      <c r="Q71">
        <v>0</v>
      </c>
      <c r="R71">
        <v>0</v>
      </c>
      <c r="S71">
        <v>1</v>
      </c>
      <c r="T71">
        <v>1</v>
      </c>
      <c r="U71">
        <v>100</v>
      </c>
      <c r="V71">
        <v>1</v>
      </c>
      <c r="W71">
        <v>1</v>
      </c>
      <c r="X71">
        <v>1</v>
      </c>
    </row>
    <row r="72" spans="1:24" x14ac:dyDescent="0.2">
      <c r="A72" t="s">
        <v>484</v>
      </c>
      <c r="B72" t="s">
        <v>483</v>
      </c>
      <c r="C72" t="s">
        <v>479</v>
      </c>
      <c r="D72">
        <v>1</v>
      </c>
      <c r="E72">
        <v>0</v>
      </c>
      <c r="F72">
        <v>0</v>
      </c>
      <c r="G72">
        <v>176730.58740140399</v>
      </c>
      <c r="H72">
        <v>0</v>
      </c>
      <c r="I72">
        <v>0</v>
      </c>
      <c r="J72">
        <v>1157.7262781802101</v>
      </c>
      <c r="K72">
        <v>61634.949181694399</v>
      </c>
      <c r="L72">
        <v>4803.2508526284</v>
      </c>
      <c r="M72">
        <v>243168.78743572699</v>
      </c>
      <c r="N72">
        <v>0</v>
      </c>
      <c r="O72">
        <v>0</v>
      </c>
      <c r="P72">
        <v>1</v>
      </c>
      <c r="Q72">
        <v>0</v>
      </c>
      <c r="R72">
        <v>0</v>
      </c>
      <c r="S72">
        <v>1</v>
      </c>
      <c r="T72">
        <v>1</v>
      </c>
      <c r="U72">
        <v>100</v>
      </c>
      <c r="V72">
        <v>1</v>
      </c>
      <c r="W72">
        <v>1</v>
      </c>
      <c r="X72">
        <v>1</v>
      </c>
    </row>
    <row r="73" spans="1:24" x14ac:dyDescent="0.2">
      <c r="A73" t="s">
        <v>485</v>
      </c>
      <c r="B73" t="s">
        <v>483</v>
      </c>
      <c r="C73" t="s">
        <v>486</v>
      </c>
      <c r="D73">
        <v>1</v>
      </c>
      <c r="E73">
        <v>0</v>
      </c>
      <c r="F73">
        <v>0</v>
      </c>
      <c r="G73">
        <v>299082.53256024298</v>
      </c>
      <c r="H73">
        <v>0</v>
      </c>
      <c r="I73">
        <v>0</v>
      </c>
      <c r="J73">
        <v>3646.4911501620199</v>
      </c>
      <c r="K73">
        <v>194033.25715925399</v>
      </c>
      <c r="L73">
        <v>15120.5581167525</v>
      </c>
      <c r="M73">
        <v>508236.34783624997</v>
      </c>
      <c r="N73">
        <v>0</v>
      </c>
      <c r="O73">
        <v>0</v>
      </c>
      <c r="P73">
        <v>1</v>
      </c>
      <c r="Q73">
        <v>0</v>
      </c>
      <c r="R73">
        <v>0</v>
      </c>
      <c r="S73">
        <v>1</v>
      </c>
      <c r="T73">
        <v>1</v>
      </c>
      <c r="U73">
        <v>100</v>
      </c>
      <c r="V73">
        <v>1</v>
      </c>
      <c r="W73">
        <v>1</v>
      </c>
      <c r="X73">
        <v>1</v>
      </c>
    </row>
    <row r="74" spans="1:24" x14ac:dyDescent="0.2">
      <c r="A74" t="s">
        <v>487</v>
      </c>
      <c r="B74" t="s">
        <v>483</v>
      </c>
      <c r="C74" t="s">
        <v>488</v>
      </c>
      <c r="D74">
        <v>1</v>
      </c>
      <c r="E74">
        <v>0</v>
      </c>
      <c r="F74">
        <v>0</v>
      </c>
      <c r="G74">
        <v>0</v>
      </c>
      <c r="H74">
        <v>0</v>
      </c>
      <c r="I74">
        <v>0</v>
      </c>
      <c r="J74">
        <v>46309.051112132802</v>
      </c>
      <c r="K74">
        <v>2537671.8806813499</v>
      </c>
      <c r="L74">
        <v>644790.37810562702</v>
      </c>
      <c r="M74">
        <v>3182462.2587869801</v>
      </c>
      <c r="N74">
        <v>0</v>
      </c>
      <c r="O74">
        <v>0</v>
      </c>
      <c r="P74">
        <v>1</v>
      </c>
      <c r="Q74">
        <v>0</v>
      </c>
      <c r="R74">
        <v>0</v>
      </c>
      <c r="S74">
        <v>1</v>
      </c>
      <c r="T74">
        <v>1</v>
      </c>
      <c r="U74">
        <v>100</v>
      </c>
      <c r="V74">
        <v>1</v>
      </c>
      <c r="W74">
        <v>1</v>
      </c>
      <c r="X74">
        <v>1</v>
      </c>
    </row>
    <row r="75" spans="1:24" x14ac:dyDescent="0.2">
      <c r="A75" t="s">
        <v>489</v>
      </c>
      <c r="B75" t="s">
        <v>483</v>
      </c>
      <c r="C75" t="s">
        <v>481</v>
      </c>
      <c r="D75">
        <v>1</v>
      </c>
      <c r="E75">
        <v>0</v>
      </c>
      <c r="F75">
        <v>0</v>
      </c>
      <c r="G75">
        <v>196172.49685423099</v>
      </c>
      <c r="H75">
        <v>0</v>
      </c>
      <c r="I75">
        <v>0</v>
      </c>
      <c r="J75">
        <v>2565.02229185021</v>
      </c>
      <c r="K75">
        <v>136932.20604013099</v>
      </c>
      <c r="L75">
        <v>10574.515398339399</v>
      </c>
      <c r="M75">
        <v>343679.21829270199</v>
      </c>
      <c r="N75">
        <v>0</v>
      </c>
      <c r="O75">
        <v>0</v>
      </c>
      <c r="P75">
        <v>1</v>
      </c>
      <c r="Q75">
        <v>0</v>
      </c>
      <c r="R75">
        <v>0</v>
      </c>
      <c r="S75">
        <v>1</v>
      </c>
      <c r="T75">
        <v>1</v>
      </c>
      <c r="U75">
        <v>100</v>
      </c>
      <c r="V75">
        <v>1</v>
      </c>
      <c r="W75">
        <v>1</v>
      </c>
      <c r="X75">
        <v>1</v>
      </c>
    </row>
    <row r="76" spans="1:24" x14ac:dyDescent="0.2">
      <c r="A76" t="s">
        <v>490</v>
      </c>
      <c r="B76" t="s">
        <v>483</v>
      </c>
      <c r="C76" t="s">
        <v>491</v>
      </c>
      <c r="D76">
        <v>1</v>
      </c>
      <c r="E76">
        <v>1</v>
      </c>
      <c r="F76" t="s">
        <v>368</v>
      </c>
      <c r="G76">
        <v>125750.610289577</v>
      </c>
      <c r="H76">
        <v>1</v>
      </c>
      <c r="I76" t="s">
        <v>368</v>
      </c>
      <c r="J76">
        <v>1039.87390201994</v>
      </c>
      <c r="K76">
        <v>55501.660965930299</v>
      </c>
      <c r="L76">
        <v>2132.4166766019598</v>
      </c>
      <c r="M76">
        <v>183384.68793210899</v>
      </c>
      <c r="N76" t="s">
        <v>492</v>
      </c>
      <c r="O76" t="s">
        <v>493</v>
      </c>
      <c r="P76">
        <v>1</v>
      </c>
      <c r="Q76">
        <v>0</v>
      </c>
      <c r="R76">
        <v>0</v>
      </c>
      <c r="S76">
        <v>1</v>
      </c>
      <c r="T76">
        <v>1</v>
      </c>
      <c r="U76">
        <v>100</v>
      </c>
      <c r="V76">
        <v>1</v>
      </c>
      <c r="W76">
        <v>1</v>
      </c>
      <c r="X76">
        <v>1</v>
      </c>
    </row>
    <row r="77" spans="1:24" x14ac:dyDescent="0.2">
      <c r="A77" t="s">
        <v>494</v>
      </c>
      <c r="B77" t="s">
        <v>467</v>
      </c>
      <c r="C77" t="s">
        <v>495</v>
      </c>
      <c r="D77">
        <v>1</v>
      </c>
      <c r="E77">
        <v>0</v>
      </c>
      <c r="F77">
        <v>0</v>
      </c>
      <c r="G77">
        <v>0</v>
      </c>
      <c r="H77">
        <v>1</v>
      </c>
      <c r="I77" t="s">
        <v>368</v>
      </c>
      <c r="J77">
        <v>87215.435849915404</v>
      </c>
      <c r="K77">
        <v>4692153.1435600603</v>
      </c>
      <c r="L77">
        <v>1822410.40908007</v>
      </c>
      <c r="M77">
        <v>6514563.5526401298</v>
      </c>
      <c r="N77" t="s">
        <v>495</v>
      </c>
      <c r="O77" t="s">
        <v>493</v>
      </c>
      <c r="P77">
        <v>1</v>
      </c>
      <c r="Q77">
        <v>0</v>
      </c>
      <c r="R77">
        <v>0</v>
      </c>
      <c r="S77">
        <v>1</v>
      </c>
      <c r="T77">
        <v>1</v>
      </c>
      <c r="U77">
        <v>100</v>
      </c>
      <c r="V77">
        <v>1</v>
      </c>
      <c r="W77">
        <v>1</v>
      </c>
      <c r="X77">
        <v>1</v>
      </c>
    </row>
    <row r="78" spans="1:24" x14ac:dyDescent="0.2">
      <c r="A78" t="s">
        <v>496</v>
      </c>
      <c r="B78" t="s">
        <v>467</v>
      </c>
      <c r="C78" t="s">
        <v>497</v>
      </c>
      <c r="D78">
        <v>0</v>
      </c>
      <c r="E78">
        <v>1</v>
      </c>
      <c r="F78" t="s">
        <v>401</v>
      </c>
      <c r="G78">
        <v>198384.63990000001</v>
      </c>
      <c r="H78">
        <v>1</v>
      </c>
      <c r="I78" t="s">
        <v>368</v>
      </c>
      <c r="J78">
        <v>2207.230309</v>
      </c>
      <c r="K78">
        <v>112115.1431</v>
      </c>
      <c r="L78">
        <v>9150.8801330000006</v>
      </c>
      <c r="M78">
        <v>319650.66313300002</v>
      </c>
      <c r="N78" t="s">
        <v>398</v>
      </c>
      <c r="O78" t="s">
        <v>498</v>
      </c>
      <c r="P78">
        <v>1</v>
      </c>
      <c r="Q78">
        <v>0</v>
      </c>
      <c r="R78">
        <v>0</v>
      </c>
      <c r="S78">
        <v>1</v>
      </c>
      <c r="T78">
        <v>1</v>
      </c>
      <c r="U78">
        <v>100</v>
      </c>
      <c r="V78">
        <v>1</v>
      </c>
      <c r="W78">
        <v>1</v>
      </c>
      <c r="X78">
        <v>1</v>
      </c>
    </row>
    <row r="79" spans="1:24" x14ac:dyDescent="0.2">
      <c r="A79" t="s">
        <v>499</v>
      </c>
      <c r="B79" t="s">
        <v>500</v>
      </c>
      <c r="C79" t="s">
        <v>500</v>
      </c>
      <c r="D79">
        <v>1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 t="s">
        <v>439</v>
      </c>
      <c r="O79" t="s">
        <v>389</v>
      </c>
      <c r="P79">
        <v>1</v>
      </c>
      <c r="Q79">
        <v>0</v>
      </c>
      <c r="R79">
        <v>0</v>
      </c>
      <c r="S79">
        <v>4</v>
      </c>
      <c r="T79">
        <v>1</v>
      </c>
      <c r="U79">
        <v>100</v>
      </c>
      <c r="V79">
        <v>0.85615939608091796</v>
      </c>
      <c r="W79">
        <v>0.92046726977311899</v>
      </c>
      <c r="X79">
        <v>0.99628097010135996</v>
      </c>
    </row>
    <row r="80" spans="1:24" x14ac:dyDescent="0.2">
      <c r="A80" t="s">
        <v>223</v>
      </c>
      <c r="B80" t="s">
        <v>501</v>
      </c>
      <c r="C80" t="s">
        <v>501</v>
      </c>
      <c r="D80">
        <v>0</v>
      </c>
      <c r="E80">
        <v>0</v>
      </c>
      <c r="F80">
        <v>0</v>
      </c>
      <c r="G80">
        <v>1136504.8427932099</v>
      </c>
      <c r="H80">
        <v>0</v>
      </c>
      <c r="I80">
        <v>0</v>
      </c>
      <c r="J80">
        <v>163947.42179506301</v>
      </c>
      <c r="K80">
        <v>8458991.2256112695</v>
      </c>
      <c r="L80">
        <v>5661558.7517235298</v>
      </c>
      <c r="M80">
        <v>15257054.820127999</v>
      </c>
      <c r="N80">
        <v>0</v>
      </c>
      <c r="O80">
        <v>0</v>
      </c>
      <c r="P80">
        <v>58</v>
      </c>
      <c r="Q80">
        <v>0</v>
      </c>
      <c r="R80">
        <v>0</v>
      </c>
      <c r="S80">
        <v>1</v>
      </c>
      <c r="T80">
        <v>1</v>
      </c>
      <c r="U80">
        <v>100</v>
      </c>
      <c r="V80">
        <v>1</v>
      </c>
      <c r="W80">
        <v>1</v>
      </c>
      <c r="X80">
        <v>1</v>
      </c>
    </row>
    <row r="81" spans="1:24" x14ac:dyDescent="0.2">
      <c r="A81" t="s">
        <v>502</v>
      </c>
      <c r="B81" t="s">
        <v>501</v>
      </c>
      <c r="C81" t="s">
        <v>379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127266.503859109</v>
      </c>
      <c r="K81">
        <v>6457175.2664713897</v>
      </c>
      <c r="L81">
        <v>5262847.2556733601</v>
      </c>
      <c r="M81">
        <v>11720022.522144699</v>
      </c>
      <c r="N81">
        <v>0</v>
      </c>
      <c r="O81">
        <v>0</v>
      </c>
      <c r="P81">
        <v>41</v>
      </c>
      <c r="Q81">
        <v>0</v>
      </c>
      <c r="R81">
        <v>0</v>
      </c>
      <c r="S81">
        <v>1</v>
      </c>
      <c r="T81">
        <v>1</v>
      </c>
      <c r="U81">
        <v>100</v>
      </c>
      <c r="V81">
        <v>1</v>
      </c>
      <c r="W81">
        <v>1</v>
      </c>
      <c r="X81">
        <v>1</v>
      </c>
    </row>
    <row r="82" spans="1:24" x14ac:dyDescent="0.2">
      <c r="A82" t="s">
        <v>503</v>
      </c>
      <c r="B82" t="s">
        <v>379</v>
      </c>
      <c r="C82" t="s">
        <v>381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36840.8890866199</v>
      </c>
      <c r="K82">
        <v>1862254.7473545501</v>
      </c>
      <c r="L82">
        <v>787079.11824115203</v>
      </c>
      <c r="M82">
        <v>2649333.8655957002</v>
      </c>
      <c r="N82">
        <v>0</v>
      </c>
      <c r="O82">
        <v>0</v>
      </c>
      <c r="P82">
        <v>8</v>
      </c>
      <c r="Q82">
        <v>0</v>
      </c>
      <c r="R82">
        <v>0</v>
      </c>
      <c r="S82">
        <v>1</v>
      </c>
      <c r="T82">
        <v>1</v>
      </c>
      <c r="U82">
        <v>100</v>
      </c>
      <c r="V82">
        <v>1</v>
      </c>
      <c r="W82">
        <v>1</v>
      </c>
      <c r="X82">
        <v>1</v>
      </c>
    </row>
    <row r="83" spans="1:24" x14ac:dyDescent="0.2">
      <c r="A83" t="s">
        <v>504</v>
      </c>
      <c r="B83" t="s">
        <v>381</v>
      </c>
      <c r="C83" t="s">
        <v>383</v>
      </c>
      <c r="D83">
        <v>0</v>
      </c>
      <c r="E83">
        <v>0</v>
      </c>
      <c r="F83">
        <v>0</v>
      </c>
      <c r="G83">
        <v>0</v>
      </c>
      <c r="H83">
        <v>115000</v>
      </c>
      <c r="I83" t="s">
        <v>384</v>
      </c>
      <c r="J83">
        <v>17761.822912965199</v>
      </c>
      <c r="K83">
        <v>921074.14756906196</v>
      </c>
      <c r="L83">
        <v>96996.814566777699</v>
      </c>
      <c r="M83">
        <v>1018070.96213584</v>
      </c>
      <c r="N83" t="s">
        <v>383</v>
      </c>
      <c r="O83" t="s">
        <v>385</v>
      </c>
      <c r="P83">
        <v>1</v>
      </c>
      <c r="Q83">
        <v>0</v>
      </c>
      <c r="R83">
        <v>0</v>
      </c>
      <c r="S83">
        <v>1</v>
      </c>
      <c r="T83">
        <v>1</v>
      </c>
      <c r="U83">
        <v>100</v>
      </c>
      <c r="V83">
        <v>1</v>
      </c>
      <c r="W83">
        <v>1</v>
      </c>
      <c r="X83">
        <v>1</v>
      </c>
    </row>
    <row r="84" spans="1:24" x14ac:dyDescent="0.2">
      <c r="A84" t="s">
        <v>505</v>
      </c>
      <c r="B84" t="s">
        <v>381</v>
      </c>
      <c r="C84" t="s">
        <v>387</v>
      </c>
      <c r="D84">
        <v>0</v>
      </c>
      <c r="E84">
        <v>0</v>
      </c>
      <c r="F84">
        <v>0</v>
      </c>
      <c r="G84">
        <v>0</v>
      </c>
      <c r="H84">
        <v>910</v>
      </c>
      <c r="I84" t="s">
        <v>388</v>
      </c>
      <c r="J84">
        <v>5220.4314293547504</v>
      </c>
      <c r="K84">
        <v>270830.62128102197</v>
      </c>
      <c r="L84">
        <v>260492.613216773</v>
      </c>
      <c r="M84">
        <v>531323.23449779605</v>
      </c>
      <c r="N84" t="s">
        <v>387</v>
      </c>
      <c r="O84" t="s">
        <v>389</v>
      </c>
      <c r="P84">
        <v>1</v>
      </c>
      <c r="Q84">
        <v>0</v>
      </c>
      <c r="R84">
        <v>0</v>
      </c>
      <c r="S84">
        <v>1</v>
      </c>
      <c r="T84">
        <v>1</v>
      </c>
      <c r="U84">
        <v>100</v>
      </c>
      <c r="V84">
        <v>1</v>
      </c>
      <c r="W84">
        <v>1</v>
      </c>
      <c r="X84">
        <v>1</v>
      </c>
    </row>
    <row r="85" spans="1:24" x14ac:dyDescent="0.2">
      <c r="A85" t="s">
        <v>506</v>
      </c>
      <c r="B85" t="s">
        <v>381</v>
      </c>
      <c r="C85" t="s">
        <v>391</v>
      </c>
      <c r="D85">
        <v>0</v>
      </c>
      <c r="E85">
        <v>0</v>
      </c>
      <c r="F85">
        <v>0</v>
      </c>
      <c r="G85">
        <v>0</v>
      </c>
      <c r="H85">
        <v>12800</v>
      </c>
      <c r="I85" t="s">
        <v>371</v>
      </c>
      <c r="J85">
        <v>6778.1763943203896</v>
      </c>
      <c r="K85">
        <v>297617.827016511</v>
      </c>
      <c r="L85">
        <v>294079.00628056302</v>
      </c>
      <c r="M85">
        <v>591696.83329707501</v>
      </c>
      <c r="N85" t="s">
        <v>392</v>
      </c>
      <c r="O85" t="s">
        <v>393</v>
      </c>
      <c r="P85">
        <v>1</v>
      </c>
      <c r="Q85">
        <v>0</v>
      </c>
      <c r="R85">
        <v>0</v>
      </c>
      <c r="S85">
        <v>1</v>
      </c>
      <c r="T85">
        <v>1</v>
      </c>
      <c r="U85">
        <v>100</v>
      </c>
      <c r="V85">
        <v>1</v>
      </c>
      <c r="W85">
        <v>1</v>
      </c>
      <c r="X85">
        <v>1</v>
      </c>
    </row>
    <row r="86" spans="1:24" x14ac:dyDescent="0.2">
      <c r="A86" t="s">
        <v>507</v>
      </c>
      <c r="B86" t="s">
        <v>381</v>
      </c>
      <c r="C86" t="s">
        <v>395</v>
      </c>
      <c r="D86">
        <v>0</v>
      </c>
      <c r="E86">
        <v>0</v>
      </c>
      <c r="F86">
        <v>0</v>
      </c>
      <c r="G86">
        <v>0</v>
      </c>
      <c r="H86">
        <v>100</v>
      </c>
      <c r="I86" t="s">
        <v>388</v>
      </c>
      <c r="J86">
        <v>6729.6347670794703</v>
      </c>
      <c r="K86">
        <v>357065.01601150102</v>
      </c>
      <c r="L86">
        <v>133098.41557147499</v>
      </c>
      <c r="M86">
        <v>490163.43158297701</v>
      </c>
      <c r="N86" t="s">
        <v>395</v>
      </c>
      <c r="O86" t="s">
        <v>393</v>
      </c>
      <c r="P86">
        <v>1</v>
      </c>
      <c r="Q86">
        <v>0</v>
      </c>
      <c r="R86">
        <v>0</v>
      </c>
      <c r="S86">
        <v>1</v>
      </c>
      <c r="T86">
        <v>1</v>
      </c>
      <c r="U86">
        <v>100</v>
      </c>
      <c r="V86">
        <v>1</v>
      </c>
      <c r="W86">
        <v>1</v>
      </c>
      <c r="X86">
        <v>1</v>
      </c>
    </row>
    <row r="87" spans="1:24" x14ac:dyDescent="0.2">
      <c r="A87" t="s">
        <v>508</v>
      </c>
      <c r="B87" t="s">
        <v>381</v>
      </c>
      <c r="C87" t="s">
        <v>509</v>
      </c>
      <c r="D87">
        <v>0</v>
      </c>
      <c r="E87">
        <v>0</v>
      </c>
      <c r="F87">
        <v>0</v>
      </c>
      <c r="G87">
        <v>0</v>
      </c>
      <c r="H87">
        <v>57000</v>
      </c>
      <c r="I87" t="s">
        <v>384</v>
      </c>
      <c r="J87">
        <v>251.533889620786</v>
      </c>
      <c r="K87">
        <v>11044.3047015272</v>
      </c>
      <c r="L87">
        <v>1442.30045976931</v>
      </c>
      <c r="M87">
        <v>12486.6051612965</v>
      </c>
      <c r="N87" t="s">
        <v>462</v>
      </c>
      <c r="O87" t="s">
        <v>393</v>
      </c>
      <c r="P87">
        <v>1</v>
      </c>
      <c r="Q87">
        <v>0</v>
      </c>
      <c r="R87">
        <v>0</v>
      </c>
      <c r="S87">
        <v>1</v>
      </c>
      <c r="T87">
        <v>1</v>
      </c>
      <c r="U87">
        <v>100</v>
      </c>
      <c r="V87">
        <v>1</v>
      </c>
      <c r="W87">
        <v>1</v>
      </c>
      <c r="X87">
        <v>1</v>
      </c>
    </row>
    <row r="88" spans="1:24" x14ac:dyDescent="0.2">
      <c r="A88" t="s">
        <v>510</v>
      </c>
      <c r="B88" t="s">
        <v>381</v>
      </c>
      <c r="C88" t="s">
        <v>403</v>
      </c>
      <c r="D88">
        <v>0</v>
      </c>
      <c r="E88">
        <v>0</v>
      </c>
      <c r="F88">
        <v>0</v>
      </c>
      <c r="G88">
        <v>0</v>
      </c>
      <c r="H88">
        <v>1000</v>
      </c>
      <c r="I88" t="s">
        <v>384</v>
      </c>
      <c r="J88">
        <v>33.096564426416997</v>
      </c>
      <c r="K88">
        <v>1716.4907097745499</v>
      </c>
      <c r="L88">
        <v>780.19176942835395</v>
      </c>
      <c r="M88">
        <v>2496.6824792029101</v>
      </c>
      <c r="N88" t="s">
        <v>383</v>
      </c>
      <c r="O88" t="s">
        <v>385</v>
      </c>
      <c r="P88">
        <v>1</v>
      </c>
      <c r="Q88">
        <v>0</v>
      </c>
      <c r="R88">
        <v>0</v>
      </c>
      <c r="S88">
        <v>1</v>
      </c>
      <c r="T88">
        <v>1</v>
      </c>
      <c r="U88">
        <v>100</v>
      </c>
      <c r="V88">
        <v>1</v>
      </c>
      <c r="W88">
        <v>1</v>
      </c>
      <c r="X88">
        <v>1</v>
      </c>
    </row>
    <row r="89" spans="1:24" x14ac:dyDescent="0.2">
      <c r="A89" t="s">
        <v>511</v>
      </c>
      <c r="B89" t="s">
        <v>381</v>
      </c>
      <c r="C89" t="s">
        <v>418</v>
      </c>
      <c r="D89">
        <v>0</v>
      </c>
      <c r="E89">
        <v>0</v>
      </c>
      <c r="F89">
        <v>0</v>
      </c>
      <c r="G89">
        <v>0</v>
      </c>
      <c r="H89">
        <v>3000</v>
      </c>
      <c r="I89" t="s">
        <v>384</v>
      </c>
      <c r="J89">
        <v>66.193128852834107</v>
      </c>
      <c r="K89">
        <v>2906.34006515291</v>
      </c>
      <c r="L89">
        <v>189.77637636431399</v>
      </c>
      <c r="M89">
        <v>3096.1164415172302</v>
      </c>
      <c r="N89" t="s">
        <v>398</v>
      </c>
      <c r="O89" t="s">
        <v>393</v>
      </c>
      <c r="P89">
        <v>1</v>
      </c>
      <c r="Q89">
        <v>0</v>
      </c>
      <c r="R89">
        <v>0</v>
      </c>
      <c r="S89">
        <v>1</v>
      </c>
      <c r="T89">
        <v>1</v>
      </c>
      <c r="U89">
        <v>100</v>
      </c>
      <c r="V89">
        <v>1</v>
      </c>
      <c r="W89">
        <v>1</v>
      </c>
      <c r="X89">
        <v>1</v>
      </c>
    </row>
    <row r="90" spans="1:24" x14ac:dyDescent="0.2">
      <c r="A90" t="s">
        <v>512</v>
      </c>
      <c r="B90" t="s">
        <v>379</v>
      </c>
      <c r="C90" t="s">
        <v>408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90425.6147724896</v>
      </c>
      <c r="K90">
        <v>4594920.5191168301</v>
      </c>
      <c r="L90">
        <v>4475768.1374322101</v>
      </c>
      <c r="M90">
        <v>9070688.6565490495</v>
      </c>
      <c r="N90">
        <v>0</v>
      </c>
      <c r="O90">
        <v>0</v>
      </c>
      <c r="P90">
        <v>32</v>
      </c>
      <c r="Q90">
        <v>0</v>
      </c>
      <c r="R90">
        <v>0</v>
      </c>
      <c r="S90">
        <v>1</v>
      </c>
      <c r="T90">
        <v>1</v>
      </c>
      <c r="U90">
        <v>100</v>
      </c>
      <c r="V90">
        <v>1</v>
      </c>
      <c r="W90">
        <v>1</v>
      </c>
      <c r="X90">
        <v>1</v>
      </c>
    </row>
    <row r="91" spans="1:24" x14ac:dyDescent="0.2">
      <c r="A91" t="s">
        <v>513</v>
      </c>
      <c r="B91" t="s">
        <v>408</v>
      </c>
      <c r="C91" t="s">
        <v>410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13575.875342975</v>
      </c>
      <c r="K91">
        <v>697708.57916738</v>
      </c>
      <c r="L91">
        <v>270540.38649003202</v>
      </c>
      <c r="M91">
        <v>968248.96565741196</v>
      </c>
      <c r="N91">
        <v>0</v>
      </c>
      <c r="O91">
        <v>0</v>
      </c>
      <c r="P91">
        <v>8</v>
      </c>
      <c r="Q91">
        <v>0</v>
      </c>
      <c r="R91">
        <v>0</v>
      </c>
      <c r="S91">
        <v>1</v>
      </c>
      <c r="T91">
        <v>1</v>
      </c>
      <c r="U91">
        <v>100</v>
      </c>
      <c r="V91">
        <v>1</v>
      </c>
      <c r="W91">
        <v>1</v>
      </c>
      <c r="X91">
        <v>1</v>
      </c>
    </row>
    <row r="92" spans="1:24" x14ac:dyDescent="0.2">
      <c r="A92" t="s">
        <v>514</v>
      </c>
      <c r="B92" t="s">
        <v>410</v>
      </c>
      <c r="C92" t="s">
        <v>383</v>
      </c>
      <c r="D92">
        <v>0</v>
      </c>
      <c r="E92">
        <v>0</v>
      </c>
      <c r="F92">
        <v>0</v>
      </c>
      <c r="G92">
        <v>0</v>
      </c>
      <c r="H92">
        <v>31000</v>
      </c>
      <c r="I92" t="s">
        <v>384</v>
      </c>
      <c r="J92">
        <v>5780.6468097422503</v>
      </c>
      <c r="K92">
        <v>319718.11101177399</v>
      </c>
      <c r="L92">
        <v>88117.271506394303</v>
      </c>
      <c r="M92">
        <v>407835.382518169</v>
      </c>
      <c r="N92" t="s">
        <v>383</v>
      </c>
      <c r="O92" t="s">
        <v>385</v>
      </c>
      <c r="P92">
        <v>1</v>
      </c>
      <c r="Q92">
        <v>0</v>
      </c>
      <c r="R92">
        <v>0</v>
      </c>
      <c r="S92">
        <v>1</v>
      </c>
      <c r="T92">
        <v>1</v>
      </c>
      <c r="U92">
        <v>100</v>
      </c>
      <c r="V92">
        <v>1</v>
      </c>
      <c r="W92">
        <v>1</v>
      </c>
      <c r="X92">
        <v>1</v>
      </c>
    </row>
    <row r="93" spans="1:24" x14ac:dyDescent="0.2">
      <c r="A93" t="s">
        <v>515</v>
      </c>
      <c r="B93" t="s">
        <v>410</v>
      </c>
      <c r="C93" t="s">
        <v>387</v>
      </c>
      <c r="D93">
        <v>0</v>
      </c>
      <c r="E93">
        <v>0</v>
      </c>
      <c r="F93">
        <v>0</v>
      </c>
      <c r="G93">
        <v>0</v>
      </c>
      <c r="H93">
        <v>70</v>
      </c>
      <c r="I93" t="s">
        <v>388</v>
      </c>
      <c r="J93">
        <v>1736.44917176746</v>
      </c>
      <c r="K93">
        <v>90086.630855999902</v>
      </c>
      <c r="L93">
        <v>68266.950062112606</v>
      </c>
      <c r="M93">
        <v>158353.58091811201</v>
      </c>
      <c r="N93" t="s">
        <v>387</v>
      </c>
      <c r="O93" t="s">
        <v>389</v>
      </c>
      <c r="P93">
        <v>1</v>
      </c>
      <c r="Q93">
        <v>0</v>
      </c>
      <c r="R93">
        <v>0</v>
      </c>
      <c r="S93">
        <v>1</v>
      </c>
      <c r="T93">
        <v>1</v>
      </c>
      <c r="U93">
        <v>100</v>
      </c>
      <c r="V93">
        <v>1</v>
      </c>
      <c r="W93">
        <v>1</v>
      </c>
      <c r="X93">
        <v>1</v>
      </c>
    </row>
    <row r="94" spans="1:24" x14ac:dyDescent="0.2">
      <c r="A94" t="s">
        <v>516</v>
      </c>
      <c r="B94" t="s">
        <v>410</v>
      </c>
      <c r="C94" t="s">
        <v>391</v>
      </c>
      <c r="D94">
        <v>0</v>
      </c>
      <c r="E94">
        <v>0</v>
      </c>
      <c r="F94">
        <v>0</v>
      </c>
      <c r="G94">
        <v>0</v>
      </c>
      <c r="H94">
        <v>800</v>
      </c>
      <c r="I94" t="s">
        <v>371</v>
      </c>
      <c r="J94">
        <v>2886.56485708014</v>
      </c>
      <c r="K94">
        <v>126742.864823999</v>
      </c>
      <c r="L94">
        <v>62618.474031971797</v>
      </c>
      <c r="M94">
        <v>189361.338855971</v>
      </c>
      <c r="N94" t="s">
        <v>392</v>
      </c>
      <c r="O94" t="s">
        <v>393</v>
      </c>
      <c r="P94">
        <v>1</v>
      </c>
      <c r="Q94">
        <v>0</v>
      </c>
      <c r="R94">
        <v>0</v>
      </c>
      <c r="S94">
        <v>1</v>
      </c>
      <c r="T94">
        <v>1</v>
      </c>
      <c r="U94">
        <v>100</v>
      </c>
      <c r="V94">
        <v>1</v>
      </c>
      <c r="W94">
        <v>1</v>
      </c>
      <c r="X94">
        <v>1</v>
      </c>
    </row>
    <row r="95" spans="1:24" x14ac:dyDescent="0.2">
      <c r="A95" t="s">
        <v>517</v>
      </c>
      <c r="B95" t="s">
        <v>410</v>
      </c>
      <c r="C95" t="s">
        <v>395</v>
      </c>
      <c r="D95">
        <v>0</v>
      </c>
      <c r="E95">
        <v>0</v>
      </c>
      <c r="F95">
        <v>0</v>
      </c>
      <c r="G95">
        <v>0</v>
      </c>
      <c r="H95">
        <v>10</v>
      </c>
      <c r="I95" t="s">
        <v>388</v>
      </c>
      <c r="J95">
        <v>2292.7142746178802</v>
      </c>
      <c r="K95">
        <v>121647.31055260501</v>
      </c>
      <c r="L95">
        <v>45345.200426408403</v>
      </c>
      <c r="M95">
        <v>166992.51097901401</v>
      </c>
      <c r="N95" t="s">
        <v>395</v>
      </c>
      <c r="O95" t="s">
        <v>393</v>
      </c>
      <c r="P95">
        <v>1</v>
      </c>
      <c r="Q95">
        <v>0</v>
      </c>
      <c r="R95">
        <v>0</v>
      </c>
      <c r="S95">
        <v>1</v>
      </c>
      <c r="T95">
        <v>1</v>
      </c>
      <c r="U95">
        <v>100</v>
      </c>
      <c r="V95">
        <v>1</v>
      </c>
      <c r="W95">
        <v>1</v>
      </c>
      <c r="X95">
        <v>1</v>
      </c>
    </row>
    <row r="96" spans="1:24" x14ac:dyDescent="0.2">
      <c r="A96" t="s">
        <v>518</v>
      </c>
      <c r="B96" t="s">
        <v>410</v>
      </c>
      <c r="C96" t="s">
        <v>509</v>
      </c>
      <c r="D96">
        <v>0</v>
      </c>
      <c r="E96">
        <v>0</v>
      </c>
      <c r="F96">
        <v>0</v>
      </c>
      <c r="G96">
        <v>0</v>
      </c>
      <c r="H96">
        <v>31000</v>
      </c>
      <c r="I96" t="s">
        <v>384</v>
      </c>
      <c r="J96">
        <v>466.059950760844</v>
      </c>
      <c r="K96">
        <v>20463.6445962211</v>
      </c>
      <c r="L96">
        <v>2672.3972764047799</v>
      </c>
      <c r="M96">
        <v>23136.041872625901</v>
      </c>
      <c r="N96" t="s">
        <v>462</v>
      </c>
      <c r="O96" t="s">
        <v>393</v>
      </c>
      <c r="P96">
        <v>1</v>
      </c>
      <c r="Q96">
        <v>0</v>
      </c>
      <c r="R96">
        <v>0</v>
      </c>
      <c r="S96">
        <v>1</v>
      </c>
      <c r="T96">
        <v>1</v>
      </c>
      <c r="U96">
        <v>100</v>
      </c>
      <c r="V96">
        <v>1</v>
      </c>
      <c r="W96">
        <v>1</v>
      </c>
      <c r="X96">
        <v>1</v>
      </c>
    </row>
    <row r="97" spans="1:24" x14ac:dyDescent="0.2">
      <c r="A97" t="s">
        <v>519</v>
      </c>
      <c r="B97" t="s">
        <v>410</v>
      </c>
      <c r="C97" t="s">
        <v>418</v>
      </c>
      <c r="D97">
        <v>0</v>
      </c>
      <c r="E97">
        <v>0</v>
      </c>
      <c r="F97">
        <v>0</v>
      </c>
      <c r="G97">
        <v>0</v>
      </c>
      <c r="H97">
        <v>4000</v>
      </c>
      <c r="I97" t="s">
        <v>384</v>
      </c>
      <c r="J97">
        <v>300.68383927740803</v>
      </c>
      <c r="K97">
        <v>13202.1178660225</v>
      </c>
      <c r="L97">
        <v>862.06363741267501</v>
      </c>
      <c r="M97">
        <v>14064.1815034352</v>
      </c>
      <c r="N97" t="s">
        <v>398</v>
      </c>
      <c r="O97" t="s">
        <v>393</v>
      </c>
      <c r="P97">
        <v>1</v>
      </c>
      <c r="Q97">
        <v>0</v>
      </c>
      <c r="R97">
        <v>0</v>
      </c>
      <c r="S97">
        <v>1</v>
      </c>
      <c r="T97">
        <v>1</v>
      </c>
      <c r="U97">
        <v>100</v>
      </c>
      <c r="V97">
        <v>1</v>
      </c>
      <c r="W97">
        <v>1</v>
      </c>
      <c r="X97">
        <v>1</v>
      </c>
    </row>
    <row r="98" spans="1:24" x14ac:dyDescent="0.2">
      <c r="A98" t="s">
        <v>520</v>
      </c>
      <c r="B98" t="s">
        <v>410</v>
      </c>
      <c r="C98" t="s">
        <v>403</v>
      </c>
      <c r="D98">
        <v>0</v>
      </c>
      <c r="E98">
        <v>0</v>
      </c>
      <c r="F98">
        <v>0</v>
      </c>
      <c r="G98">
        <v>0</v>
      </c>
      <c r="H98">
        <v>1000</v>
      </c>
      <c r="I98" t="s">
        <v>384</v>
      </c>
      <c r="J98">
        <v>112.756439729028</v>
      </c>
      <c r="K98">
        <v>5847.89946075633</v>
      </c>
      <c r="L98">
        <v>2658.0295493273202</v>
      </c>
      <c r="M98">
        <v>8505.9290100836606</v>
      </c>
      <c r="N98" t="s">
        <v>383</v>
      </c>
      <c r="O98" t="s">
        <v>385</v>
      </c>
      <c r="P98">
        <v>1</v>
      </c>
      <c r="Q98">
        <v>0</v>
      </c>
      <c r="R98">
        <v>0</v>
      </c>
      <c r="S98">
        <v>1</v>
      </c>
      <c r="T98">
        <v>1</v>
      </c>
      <c r="U98">
        <v>100</v>
      </c>
      <c r="V98">
        <v>1</v>
      </c>
      <c r="W98">
        <v>1</v>
      </c>
      <c r="X98">
        <v>1</v>
      </c>
    </row>
    <row r="99" spans="1:24" x14ac:dyDescent="0.2">
      <c r="A99" t="s">
        <v>521</v>
      </c>
      <c r="B99" t="s">
        <v>408</v>
      </c>
      <c r="C99" t="s">
        <v>447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34143.474948504598</v>
      </c>
      <c r="K99">
        <v>1765918.6069322701</v>
      </c>
      <c r="L99">
        <v>2796470.2502567898</v>
      </c>
      <c r="M99">
        <v>4562388.8571890704</v>
      </c>
      <c r="N99">
        <v>0</v>
      </c>
      <c r="O99">
        <v>0</v>
      </c>
      <c r="P99">
        <v>6</v>
      </c>
      <c r="Q99">
        <v>0</v>
      </c>
      <c r="R99">
        <v>0</v>
      </c>
      <c r="S99">
        <v>1</v>
      </c>
      <c r="T99">
        <v>1</v>
      </c>
      <c r="U99">
        <v>100</v>
      </c>
      <c r="V99">
        <v>1</v>
      </c>
      <c r="W99">
        <v>1</v>
      </c>
      <c r="X99">
        <v>1</v>
      </c>
    </row>
    <row r="100" spans="1:24" x14ac:dyDescent="0.2">
      <c r="A100" t="s">
        <v>522</v>
      </c>
      <c r="B100" t="s">
        <v>447</v>
      </c>
      <c r="C100" t="s">
        <v>449</v>
      </c>
      <c r="D100">
        <v>0</v>
      </c>
      <c r="E100">
        <v>0</v>
      </c>
      <c r="F100">
        <v>0</v>
      </c>
      <c r="G100">
        <v>0</v>
      </c>
      <c r="H100">
        <v>3900</v>
      </c>
      <c r="I100" t="s">
        <v>388</v>
      </c>
      <c r="J100">
        <v>27557.854366113599</v>
      </c>
      <c r="K100">
        <v>1425306.7334860801</v>
      </c>
      <c r="L100">
        <v>2397922.7843797202</v>
      </c>
      <c r="M100">
        <v>3823229.5178657998</v>
      </c>
      <c r="N100" t="s">
        <v>449</v>
      </c>
      <c r="O100" t="s">
        <v>450</v>
      </c>
      <c r="P100">
        <v>1</v>
      </c>
      <c r="Q100">
        <v>0</v>
      </c>
      <c r="R100">
        <v>0</v>
      </c>
      <c r="S100">
        <v>1</v>
      </c>
      <c r="T100">
        <v>1</v>
      </c>
      <c r="U100">
        <v>100</v>
      </c>
      <c r="V100">
        <v>1</v>
      </c>
      <c r="W100">
        <v>1</v>
      </c>
      <c r="X100">
        <v>1</v>
      </c>
    </row>
    <row r="101" spans="1:24" x14ac:dyDescent="0.2">
      <c r="A101" t="s">
        <v>523</v>
      </c>
      <c r="B101" t="s">
        <v>447</v>
      </c>
      <c r="C101" t="s">
        <v>452</v>
      </c>
      <c r="D101">
        <v>0</v>
      </c>
      <c r="E101">
        <v>0</v>
      </c>
      <c r="F101">
        <v>0</v>
      </c>
      <c r="G101">
        <v>0</v>
      </c>
      <c r="H101">
        <v>165</v>
      </c>
      <c r="I101" t="s">
        <v>388</v>
      </c>
      <c r="J101">
        <v>2265.1950626236799</v>
      </c>
      <c r="K101">
        <v>117157.151995548</v>
      </c>
      <c r="L101">
        <v>167507.02000724399</v>
      </c>
      <c r="M101">
        <v>284664.17200279201</v>
      </c>
      <c r="N101" t="s">
        <v>449</v>
      </c>
      <c r="O101" t="s">
        <v>450</v>
      </c>
      <c r="P101">
        <v>1</v>
      </c>
      <c r="Q101">
        <v>0</v>
      </c>
      <c r="R101">
        <v>0</v>
      </c>
      <c r="S101">
        <v>1</v>
      </c>
      <c r="T101">
        <v>1</v>
      </c>
      <c r="U101">
        <v>100</v>
      </c>
      <c r="V101">
        <v>1</v>
      </c>
      <c r="W101">
        <v>1</v>
      </c>
      <c r="X101">
        <v>1</v>
      </c>
    </row>
    <row r="102" spans="1:24" x14ac:dyDescent="0.2">
      <c r="A102" t="s">
        <v>524</v>
      </c>
      <c r="B102" t="s">
        <v>447</v>
      </c>
      <c r="C102" t="s">
        <v>454</v>
      </c>
      <c r="D102">
        <v>0</v>
      </c>
      <c r="E102">
        <v>0</v>
      </c>
      <c r="F102">
        <v>0</v>
      </c>
      <c r="G102">
        <v>0</v>
      </c>
      <c r="H102">
        <v>60000</v>
      </c>
      <c r="I102" t="s">
        <v>384</v>
      </c>
      <c r="J102">
        <v>3028.33564501716</v>
      </c>
      <c r="K102">
        <v>156627.10373588401</v>
      </c>
      <c r="L102">
        <v>128497.584433992</v>
      </c>
      <c r="M102">
        <v>285124.688169876</v>
      </c>
      <c r="N102" t="s">
        <v>406</v>
      </c>
      <c r="O102" t="s">
        <v>450</v>
      </c>
      <c r="P102">
        <v>1</v>
      </c>
      <c r="Q102">
        <v>0</v>
      </c>
      <c r="R102">
        <v>0</v>
      </c>
      <c r="S102">
        <v>1</v>
      </c>
      <c r="T102">
        <v>1</v>
      </c>
      <c r="U102">
        <v>100</v>
      </c>
      <c r="V102">
        <v>1</v>
      </c>
      <c r="W102">
        <v>1</v>
      </c>
      <c r="X102">
        <v>1</v>
      </c>
    </row>
    <row r="103" spans="1:24" x14ac:dyDescent="0.2">
      <c r="A103" t="s">
        <v>525</v>
      </c>
      <c r="B103" t="s">
        <v>447</v>
      </c>
      <c r="C103" t="s">
        <v>456</v>
      </c>
      <c r="D103">
        <v>0</v>
      </c>
      <c r="E103">
        <v>0</v>
      </c>
      <c r="F103">
        <v>0</v>
      </c>
      <c r="G103">
        <v>0</v>
      </c>
      <c r="H103">
        <v>500</v>
      </c>
      <c r="I103" t="s">
        <v>401</v>
      </c>
      <c r="J103">
        <v>80.755617200457607</v>
      </c>
      <c r="K103">
        <v>4176.8653214101196</v>
      </c>
      <c r="L103">
        <v>13096.1945688336</v>
      </c>
      <c r="M103">
        <v>17273.059890243701</v>
      </c>
      <c r="N103" t="s">
        <v>449</v>
      </c>
      <c r="O103" t="s">
        <v>450</v>
      </c>
      <c r="P103">
        <v>1</v>
      </c>
      <c r="Q103">
        <v>0</v>
      </c>
      <c r="R103">
        <v>0</v>
      </c>
      <c r="S103">
        <v>1</v>
      </c>
      <c r="T103">
        <v>1</v>
      </c>
      <c r="U103">
        <v>100</v>
      </c>
      <c r="V103">
        <v>1</v>
      </c>
      <c r="W103">
        <v>1</v>
      </c>
      <c r="X103">
        <v>1</v>
      </c>
    </row>
    <row r="104" spans="1:24" x14ac:dyDescent="0.2">
      <c r="A104" t="s">
        <v>526</v>
      </c>
      <c r="B104" t="s">
        <v>447</v>
      </c>
      <c r="C104" t="s">
        <v>458</v>
      </c>
      <c r="D104">
        <v>0</v>
      </c>
      <c r="E104">
        <v>0</v>
      </c>
      <c r="F104">
        <v>0</v>
      </c>
      <c r="G104">
        <v>0</v>
      </c>
      <c r="H104">
        <v>10000</v>
      </c>
      <c r="I104" t="s">
        <v>459</v>
      </c>
      <c r="J104">
        <v>1211.33425754976</v>
      </c>
      <c r="K104">
        <v>62650.752393356401</v>
      </c>
      <c r="L104">
        <v>89446.666867009204</v>
      </c>
      <c r="M104">
        <v>152097.41926036499</v>
      </c>
      <c r="N104" t="s">
        <v>398</v>
      </c>
      <c r="O104" t="s">
        <v>450</v>
      </c>
      <c r="P104">
        <v>1</v>
      </c>
      <c r="Q104">
        <v>0</v>
      </c>
      <c r="R104">
        <v>0</v>
      </c>
      <c r="S104">
        <v>1</v>
      </c>
      <c r="T104">
        <v>1</v>
      </c>
      <c r="U104">
        <v>100</v>
      </c>
      <c r="V104">
        <v>1</v>
      </c>
      <c r="W104">
        <v>1</v>
      </c>
      <c r="X104">
        <v>1</v>
      </c>
    </row>
    <row r="105" spans="1:24" x14ac:dyDescent="0.2">
      <c r="A105" t="s">
        <v>527</v>
      </c>
      <c r="B105" t="s">
        <v>408</v>
      </c>
      <c r="C105" t="s">
        <v>528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17101.3933591153</v>
      </c>
      <c r="K105">
        <v>900013.785040605</v>
      </c>
      <c r="L105">
        <v>1039289.5537427299</v>
      </c>
      <c r="M105">
        <v>1939303.3387833301</v>
      </c>
      <c r="N105">
        <v>0</v>
      </c>
      <c r="O105">
        <v>0</v>
      </c>
      <c r="P105">
        <v>3</v>
      </c>
      <c r="Q105">
        <v>0</v>
      </c>
      <c r="R105">
        <v>0</v>
      </c>
      <c r="S105">
        <v>1</v>
      </c>
      <c r="T105">
        <v>1</v>
      </c>
      <c r="U105">
        <v>100</v>
      </c>
      <c r="V105">
        <v>1</v>
      </c>
      <c r="W105">
        <v>1</v>
      </c>
      <c r="X105">
        <v>1</v>
      </c>
    </row>
    <row r="106" spans="1:24" x14ac:dyDescent="0.2">
      <c r="A106" t="s">
        <v>529</v>
      </c>
      <c r="B106" t="s">
        <v>528</v>
      </c>
      <c r="C106" t="s">
        <v>530</v>
      </c>
      <c r="D106">
        <v>0</v>
      </c>
      <c r="E106">
        <v>0</v>
      </c>
      <c r="F106">
        <v>0</v>
      </c>
      <c r="G106">
        <v>0</v>
      </c>
      <c r="H106">
        <v>11000</v>
      </c>
      <c r="I106" t="s">
        <v>384</v>
      </c>
      <c r="J106">
        <v>2067.2013952449201</v>
      </c>
      <c r="K106">
        <v>94162.011212999903</v>
      </c>
      <c r="L106">
        <v>76651.825085830904</v>
      </c>
      <c r="M106">
        <v>170813.83629882999</v>
      </c>
      <c r="N106" t="s">
        <v>531</v>
      </c>
      <c r="O106" t="s">
        <v>532</v>
      </c>
      <c r="P106">
        <v>1</v>
      </c>
      <c r="Q106">
        <v>0</v>
      </c>
      <c r="R106">
        <v>0</v>
      </c>
      <c r="S106">
        <v>1</v>
      </c>
      <c r="T106">
        <v>1</v>
      </c>
      <c r="U106">
        <v>100</v>
      </c>
      <c r="V106">
        <v>1</v>
      </c>
      <c r="W106">
        <v>1</v>
      </c>
      <c r="X106">
        <v>1</v>
      </c>
    </row>
    <row r="107" spans="1:24" x14ac:dyDescent="0.2">
      <c r="A107" t="s">
        <v>533</v>
      </c>
      <c r="B107" t="s">
        <v>528</v>
      </c>
      <c r="C107" t="s">
        <v>534</v>
      </c>
      <c r="D107">
        <v>0</v>
      </c>
      <c r="E107">
        <v>0</v>
      </c>
      <c r="F107">
        <v>0</v>
      </c>
      <c r="G107">
        <v>0</v>
      </c>
      <c r="H107">
        <v>100000</v>
      </c>
      <c r="I107" t="s">
        <v>384</v>
      </c>
      <c r="J107">
        <v>15034.1919638704</v>
      </c>
      <c r="K107">
        <v>805851.77382760495</v>
      </c>
      <c r="L107">
        <v>962637.72865690105</v>
      </c>
      <c r="M107">
        <v>1768489.5024844999</v>
      </c>
      <c r="N107" t="s">
        <v>398</v>
      </c>
      <c r="O107" t="s">
        <v>535</v>
      </c>
      <c r="P107">
        <v>1</v>
      </c>
      <c r="Q107">
        <v>0</v>
      </c>
      <c r="R107">
        <v>0</v>
      </c>
      <c r="S107">
        <v>1</v>
      </c>
      <c r="T107">
        <v>1</v>
      </c>
      <c r="U107">
        <v>100</v>
      </c>
      <c r="V107">
        <v>1</v>
      </c>
      <c r="W107">
        <v>1</v>
      </c>
      <c r="X107">
        <v>1</v>
      </c>
    </row>
    <row r="108" spans="1:24" x14ac:dyDescent="0.2">
      <c r="A108" t="s">
        <v>536</v>
      </c>
      <c r="B108" t="s">
        <v>408</v>
      </c>
      <c r="C108" t="s">
        <v>537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2271.3068947740198</v>
      </c>
      <c r="K108">
        <v>111437.015841582</v>
      </c>
      <c r="L108">
        <v>115605.90265264599</v>
      </c>
      <c r="M108">
        <v>227042.918494229</v>
      </c>
      <c r="N108">
        <v>0</v>
      </c>
      <c r="O108">
        <v>0</v>
      </c>
      <c r="P108">
        <v>4</v>
      </c>
      <c r="Q108">
        <v>0</v>
      </c>
      <c r="R108">
        <v>0</v>
      </c>
      <c r="S108">
        <v>1</v>
      </c>
      <c r="T108">
        <v>1</v>
      </c>
      <c r="U108">
        <v>100</v>
      </c>
      <c r="V108">
        <v>1</v>
      </c>
      <c r="W108">
        <v>1</v>
      </c>
      <c r="X108">
        <v>1</v>
      </c>
    </row>
    <row r="109" spans="1:24" x14ac:dyDescent="0.2">
      <c r="A109" t="s">
        <v>538</v>
      </c>
      <c r="B109" t="s">
        <v>537</v>
      </c>
      <c r="C109" t="s">
        <v>539</v>
      </c>
      <c r="D109">
        <v>0</v>
      </c>
      <c r="E109">
        <v>0</v>
      </c>
      <c r="F109">
        <v>0</v>
      </c>
      <c r="G109">
        <v>0</v>
      </c>
      <c r="H109">
        <v>65000</v>
      </c>
      <c r="I109" t="s">
        <v>384</v>
      </c>
      <c r="J109">
        <v>1147.34756680743</v>
      </c>
      <c r="K109">
        <v>59880.962369362598</v>
      </c>
      <c r="L109">
        <v>86348.251231400602</v>
      </c>
      <c r="M109">
        <v>146229.213600763</v>
      </c>
      <c r="N109" t="s">
        <v>531</v>
      </c>
      <c r="O109" t="s">
        <v>389</v>
      </c>
      <c r="P109">
        <v>1</v>
      </c>
      <c r="Q109">
        <v>0</v>
      </c>
      <c r="R109">
        <v>0</v>
      </c>
      <c r="S109">
        <v>1</v>
      </c>
      <c r="T109">
        <v>1</v>
      </c>
      <c r="U109">
        <v>100</v>
      </c>
      <c r="V109">
        <v>1</v>
      </c>
      <c r="W109">
        <v>1</v>
      </c>
      <c r="X109">
        <v>1</v>
      </c>
    </row>
    <row r="110" spans="1:24" x14ac:dyDescent="0.2">
      <c r="A110" t="s">
        <v>540</v>
      </c>
      <c r="B110" t="s">
        <v>537</v>
      </c>
      <c r="C110" t="s">
        <v>541</v>
      </c>
      <c r="D110">
        <v>0</v>
      </c>
      <c r="E110">
        <v>0</v>
      </c>
      <c r="F110">
        <v>0</v>
      </c>
      <c r="G110">
        <v>0</v>
      </c>
      <c r="H110">
        <v>800</v>
      </c>
      <c r="I110" t="s">
        <v>371</v>
      </c>
      <c r="J110">
        <v>847.27204932127199</v>
      </c>
      <c r="K110">
        <v>37201.896417773103</v>
      </c>
      <c r="L110">
        <v>18379.937900340901</v>
      </c>
      <c r="M110">
        <v>55581.834318114001</v>
      </c>
      <c r="N110" t="s">
        <v>392</v>
      </c>
      <c r="O110" t="s">
        <v>393</v>
      </c>
      <c r="P110">
        <v>1</v>
      </c>
      <c r="Q110">
        <v>0</v>
      </c>
      <c r="R110">
        <v>0</v>
      </c>
      <c r="S110">
        <v>1</v>
      </c>
      <c r="T110">
        <v>1</v>
      </c>
      <c r="U110">
        <v>100</v>
      </c>
      <c r="V110">
        <v>1</v>
      </c>
      <c r="W110">
        <v>1</v>
      </c>
      <c r="X110">
        <v>1</v>
      </c>
    </row>
    <row r="111" spans="1:24" x14ac:dyDescent="0.2">
      <c r="A111" t="s">
        <v>542</v>
      </c>
      <c r="B111" t="s">
        <v>537</v>
      </c>
      <c r="C111" t="s">
        <v>387</v>
      </c>
      <c r="D111">
        <v>0</v>
      </c>
      <c r="E111">
        <v>0</v>
      </c>
      <c r="F111">
        <v>0</v>
      </c>
      <c r="G111">
        <v>0</v>
      </c>
      <c r="H111">
        <v>38</v>
      </c>
      <c r="I111" t="s">
        <v>388</v>
      </c>
      <c r="J111">
        <v>276.68727864531098</v>
      </c>
      <c r="K111">
        <v>14354.1570544472</v>
      </c>
      <c r="L111">
        <v>10877.713520904699</v>
      </c>
      <c r="M111">
        <v>25231.870575351899</v>
      </c>
      <c r="N111" t="s">
        <v>387</v>
      </c>
      <c r="O111" t="s">
        <v>389</v>
      </c>
      <c r="P111">
        <v>1</v>
      </c>
      <c r="Q111">
        <v>0</v>
      </c>
      <c r="R111">
        <v>0</v>
      </c>
      <c r="S111">
        <v>1</v>
      </c>
      <c r="T111">
        <v>1</v>
      </c>
      <c r="U111">
        <v>100</v>
      </c>
      <c r="V111">
        <v>1</v>
      </c>
      <c r="W111">
        <v>1</v>
      </c>
      <c r="X111">
        <v>1</v>
      </c>
    </row>
    <row r="112" spans="1:24" x14ac:dyDescent="0.2">
      <c r="A112" t="s">
        <v>543</v>
      </c>
      <c r="B112" t="s">
        <v>408</v>
      </c>
      <c r="C112" t="s">
        <v>544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1003.92912097211</v>
      </c>
      <c r="K112">
        <v>59053.991693606498</v>
      </c>
      <c r="L112">
        <v>54824.2864996957</v>
      </c>
      <c r="M112">
        <v>113878.278193302</v>
      </c>
      <c r="N112">
        <v>0</v>
      </c>
      <c r="O112">
        <v>0</v>
      </c>
      <c r="P112">
        <v>2</v>
      </c>
      <c r="Q112">
        <v>0</v>
      </c>
      <c r="R112">
        <v>0</v>
      </c>
      <c r="S112">
        <v>1</v>
      </c>
      <c r="T112">
        <v>1</v>
      </c>
      <c r="U112">
        <v>100</v>
      </c>
      <c r="V112">
        <v>1</v>
      </c>
      <c r="W112">
        <v>1</v>
      </c>
      <c r="X112">
        <v>1</v>
      </c>
    </row>
    <row r="113" spans="1:24" x14ac:dyDescent="0.2">
      <c r="A113" t="s">
        <v>545</v>
      </c>
      <c r="B113" t="s">
        <v>544</v>
      </c>
      <c r="C113" t="s">
        <v>546</v>
      </c>
      <c r="D113">
        <v>0</v>
      </c>
      <c r="E113">
        <v>0</v>
      </c>
      <c r="F113">
        <v>0</v>
      </c>
      <c r="G113">
        <v>0</v>
      </c>
      <c r="H113">
        <v>65000</v>
      </c>
      <c r="I113" t="s">
        <v>384</v>
      </c>
      <c r="J113">
        <v>1003.92912097211</v>
      </c>
      <c r="K113">
        <v>59053.991693606498</v>
      </c>
      <c r="L113">
        <v>54824.2864996957</v>
      </c>
      <c r="M113">
        <v>113878.278193302</v>
      </c>
      <c r="N113" t="s">
        <v>398</v>
      </c>
      <c r="O113" t="s">
        <v>385</v>
      </c>
      <c r="P113">
        <v>1</v>
      </c>
      <c r="Q113">
        <v>0</v>
      </c>
      <c r="R113">
        <v>0</v>
      </c>
      <c r="S113">
        <v>1</v>
      </c>
      <c r="T113">
        <v>1</v>
      </c>
      <c r="U113">
        <v>100</v>
      </c>
      <c r="V113">
        <v>1</v>
      </c>
      <c r="W113">
        <v>1</v>
      </c>
      <c r="X113">
        <v>1</v>
      </c>
    </row>
    <row r="114" spans="1:24" x14ac:dyDescent="0.2">
      <c r="A114" t="s">
        <v>547</v>
      </c>
      <c r="B114" t="s">
        <v>408</v>
      </c>
      <c r="C114" t="s">
        <v>548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1029.6341192601201</v>
      </c>
      <c r="K114">
        <v>50746.028118081602</v>
      </c>
      <c r="L114">
        <v>32456.251724658399</v>
      </c>
      <c r="M114">
        <v>83202.279842739998</v>
      </c>
      <c r="N114">
        <v>0</v>
      </c>
      <c r="O114">
        <v>0</v>
      </c>
      <c r="P114">
        <v>3</v>
      </c>
      <c r="Q114">
        <v>0</v>
      </c>
      <c r="R114">
        <v>0</v>
      </c>
      <c r="S114">
        <v>1</v>
      </c>
      <c r="T114">
        <v>1</v>
      </c>
      <c r="U114">
        <v>100</v>
      </c>
      <c r="V114">
        <v>1</v>
      </c>
      <c r="W114">
        <v>1</v>
      </c>
      <c r="X114">
        <v>1</v>
      </c>
    </row>
    <row r="115" spans="1:24" x14ac:dyDescent="0.2">
      <c r="A115" t="s">
        <v>549</v>
      </c>
      <c r="B115" t="s">
        <v>548</v>
      </c>
      <c r="C115" t="s">
        <v>550</v>
      </c>
      <c r="D115">
        <v>0</v>
      </c>
      <c r="E115">
        <v>0</v>
      </c>
      <c r="F115">
        <v>0</v>
      </c>
      <c r="G115">
        <v>0</v>
      </c>
      <c r="H115">
        <v>12000</v>
      </c>
      <c r="I115" t="s">
        <v>384</v>
      </c>
      <c r="J115">
        <v>605.66712900343202</v>
      </c>
      <c r="K115">
        <v>27588.427092925202</v>
      </c>
      <c r="L115">
        <v>11252.2209062044</v>
      </c>
      <c r="M115">
        <v>38840.6479991296</v>
      </c>
      <c r="N115" t="s">
        <v>531</v>
      </c>
      <c r="O115" t="s">
        <v>532</v>
      </c>
      <c r="P115">
        <v>1</v>
      </c>
      <c r="Q115">
        <v>0</v>
      </c>
      <c r="R115">
        <v>0</v>
      </c>
      <c r="S115">
        <v>1</v>
      </c>
      <c r="T115">
        <v>1</v>
      </c>
      <c r="U115">
        <v>100</v>
      </c>
      <c r="V115">
        <v>1</v>
      </c>
      <c r="W115">
        <v>1</v>
      </c>
      <c r="X115">
        <v>1</v>
      </c>
    </row>
    <row r="116" spans="1:24" x14ac:dyDescent="0.2">
      <c r="A116" t="s">
        <v>551</v>
      </c>
      <c r="B116" t="s">
        <v>548</v>
      </c>
      <c r="C116" t="s">
        <v>552</v>
      </c>
      <c r="D116">
        <v>0</v>
      </c>
      <c r="E116">
        <v>0</v>
      </c>
      <c r="F116">
        <v>0</v>
      </c>
      <c r="G116">
        <v>0</v>
      </c>
      <c r="H116">
        <v>7000</v>
      </c>
      <c r="I116" t="s">
        <v>384</v>
      </c>
      <c r="J116">
        <v>423.96699025669199</v>
      </c>
      <c r="K116">
        <v>23157.6010251564</v>
      </c>
      <c r="L116">
        <v>21204.030818454001</v>
      </c>
      <c r="M116">
        <v>44361.631843610397</v>
      </c>
      <c r="N116" t="s">
        <v>398</v>
      </c>
      <c r="O116" t="s">
        <v>385</v>
      </c>
      <c r="P116">
        <v>1</v>
      </c>
      <c r="Q116">
        <v>0</v>
      </c>
      <c r="R116">
        <v>0</v>
      </c>
      <c r="S116">
        <v>1</v>
      </c>
      <c r="T116">
        <v>1</v>
      </c>
      <c r="U116">
        <v>100</v>
      </c>
      <c r="V116">
        <v>1</v>
      </c>
      <c r="W116">
        <v>1</v>
      </c>
      <c r="X116">
        <v>1</v>
      </c>
    </row>
    <row r="117" spans="1:24" x14ac:dyDescent="0.2">
      <c r="A117" t="s">
        <v>553</v>
      </c>
      <c r="B117" t="s">
        <v>408</v>
      </c>
      <c r="C117" t="s">
        <v>554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1349.62825200668</v>
      </c>
      <c r="K117">
        <v>73571.184101754305</v>
      </c>
      <c r="L117">
        <v>112610.575263422</v>
      </c>
      <c r="M117">
        <v>186181.759365176</v>
      </c>
      <c r="N117">
        <v>0</v>
      </c>
      <c r="O117">
        <v>0</v>
      </c>
      <c r="P117">
        <v>4</v>
      </c>
      <c r="Q117">
        <v>0</v>
      </c>
      <c r="R117">
        <v>0</v>
      </c>
      <c r="S117">
        <v>1</v>
      </c>
      <c r="T117">
        <v>1</v>
      </c>
      <c r="U117">
        <v>100</v>
      </c>
      <c r="V117">
        <v>1</v>
      </c>
      <c r="W117">
        <v>1</v>
      </c>
      <c r="X117">
        <v>1</v>
      </c>
    </row>
    <row r="118" spans="1:24" x14ac:dyDescent="0.2">
      <c r="A118" t="s">
        <v>555</v>
      </c>
      <c r="B118" t="s">
        <v>554</v>
      </c>
      <c r="C118" t="s">
        <v>556</v>
      </c>
      <c r="D118">
        <v>0</v>
      </c>
      <c r="E118">
        <v>0</v>
      </c>
      <c r="F118">
        <v>0</v>
      </c>
      <c r="G118">
        <v>0</v>
      </c>
      <c r="H118">
        <v>600</v>
      </c>
      <c r="I118" t="s">
        <v>384</v>
      </c>
      <c r="J118">
        <v>60.566712900343198</v>
      </c>
      <c r="K118">
        <v>3161.1276184541998</v>
      </c>
      <c r="L118">
        <v>5556.65229926148</v>
      </c>
      <c r="M118">
        <v>8717.7799177156794</v>
      </c>
      <c r="N118" t="s">
        <v>398</v>
      </c>
      <c r="O118" t="s">
        <v>389</v>
      </c>
      <c r="P118">
        <v>1</v>
      </c>
      <c r="Q118">
        <v>0</v>
      </c>
      <c r="R118">
        <v>0</v>
      </c>
      <c r="S118">
        <v>1</v>
      </c>
      <c r="T118">
        <v>1</v>
      </c>
      <c r="U118">
        <v>100</v>
      </c>
      <c r="V118">
        <v>1</v>
      </c>
      <c r="W118">
        <v>1</v>
      </c>
      <c r="X118">
        <v>1</v>
      </c>
    </row>
    <row r="119" spans="1:24" x14ac:dyDescent="0.2">
      <c r="A119" t="s">
        <v>557</v>
      </c>
      <c r="B119" t="s">
        <v>554</v>
      </c>
      <c r="C119" t="s">
        <v>558</v>
      </c>
      <c r="D119">
        <v>0</v>
      </c>
      <c r="E119">
        <v>0</v>
      </c>
      <c r="F119">
        <v>0</v>
      </c>
      <c r="G119">
        <v>0</v>
      </c>
      <c r="H119">
        <v>550</v>
      </c>
      <c r="I119" t="s">
        <v>384</v>
      </c>
      <c r="J119">
        <v>77.727281556583193</v>
      </c>
      <c r="K119">
        <v>4245.4821273429598</v>
      </c>
      <c r="L119">
        <v>4429.5008158533601</v>
      </c>
      <c r="M119">
        <v>8674.9829431963208</v>
      </c>
      <c r="N119" t="s">
        <v>398</v>
      </c>
      <c r="O119" t="s">
        <v>385</v>
      </c>
      <c r="P119">
        <v>1</v>
      </c>
      <c r="Q119">
        <v>0</v>
      </c>
      <c r="R119">
        <v>0</v>
      </c>
      <c r="S119">
        <v>1</v>
      </c>
      <c r="T119">
        <v>1</v>
      </c>
      <c r="U119">
        <v>100</v>
      </c>
      <c r="V119">
        <v>1</v>
      </c>
      <c r="W119">
        <v>1</v>
      </c>
      <c r="X119">
        <v>1</v>
      </c>
    </row>
    <row r="120" spans="1:24" x14ac:dyDescent="0.2">
      <c r="A120" t="s">
        <v>559</v>
      </c>
      <c r="B120" t="s">
        <v>554</v>
      </c>
      <c r="C120" t="s">
        <v>560</v>
      </c>
      <c r="D120">
        <v>0</v>
      </c>
      <c r="E120">
        <v>0</v>
      </c>
      <c r="F120">
        <v>0</v>
      </c>
      <c r="G120">
        <v>0</v>
      </c>
      <c r="H120">
        <v>15000</v>
      </c>
      <c r="I120" t="s">
        <v>384</v>
      </c>
      <c r="J120">
        <v>1211.33425754976</v>
      </c>
      <c r="K120">
        <v>66164.5743559572</v>
      </c>
      <c r="L120">
        <v>102624.422148307</v>
      </c>
      <c r="M120">
        <v>168788.99650426401</v>
      </c>
      <c r="N120" t="s">
        <v>383</v>
      </c>
      <c r="O120" t="s">
        <v>385</v>
      </c>
      <c r="P120">
        <v>1</v>
      </c>
      <c r="Q120">
        <v>0</v>
      </c>
      <c r="R120">
        <v>0</v>
      </c>
      <c r="S120">
        <v>1</v>
      </c>
      <c r="T120">
        <v>1</v>
      </c>
      <c r="U120">
        <v>100</v>
      </c>
      <c r="V120">
        <v>1</v>
      </c>
      <c r="W120">
        <v>1</v>
      </c>
      <c r="X120">
        <v>1</v>
      </c>
    </row>
    <row r="121" spans="1:24" x14ac:dyDescent="0.2">
      <c r="A121" t="s">
        <v>561</v>
      </c>
      <c r="B121" t="s">
        <v>408</v>
      </c>
      <c r="C121" t="s">
        <v>461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19950.372734881599</v>
      </c>
      <c r="K121">
        <v>936471.32822154905</v>
      </c>
      <c r="L121">
        <v>53970.930802225303</v>
      </c>
      <c r="M121">
        <v>990442.25902377395</v>
      </c>
      <c r="N121" t="s">
        <v>462</v>
      </c>
      <c r="O121" t="s">
        <v>463</v>
      </c>
      <c r="P121">
        <v>1</v>
      </c>
      <c r="Q121">
        <v>0</v>
      </c>
      <c r="R121">
        <v>0</v>
      </c>
      <c r="S121">
        <v>1</v>
      </c>
      <c r="T121">
        <v>1</v>
      </c>
      <c r="U121">
        <v>100</v>
      </c>
      <c r="V121">
        <v>1</v>
      </c>
      <c r="W121">
        <v>1</v>
      </c>
      <c r="X121">
        <v>1</v>
      </c>
    </row>
    <row r="122" spans="1:24" x14ac:dyDescent="0.2">
      <c r="A122" t="s">
        <v>562</v>
      </c>
      <c r="B122" t="s">
        <v>501</v>
      </c>
      <c r="C122" t="s">
        <v>467</v>
      </c>
      <c r="D122">
        <v>0</v>
      </c>
      <c r="E122">
        <v>0</v>
      </c>
      <c r="F122">
        <v>0</v>
      </c>
      <c r="G122">
        <v>1136504.8427932099</v>
      </c>
      <c r="H122">
        <v>0</v>
      </c>
      <c r="I122">
        <v>0</v>
      </c>
      <c r="J122">
        <v>36680.917935953599</v>
      </c>
      <c r="K122">
        <v>2001815.95913988</v>
      </c>
      <c r="L122">
        <v>398711.49605016701</v>
      </c>
      <c r="M122">
        <v>3537032.2979832599</v>
      </c>
      <c r="N122">
        <v>0</v>
      </c>
      <c r="O122">
        <v>0</v>
      </c>
      <c r="P122">
        <v>16</v>
      </c>
      <c r="Q122">
        <v>0</v>
      </c>
      <c r="R122">
        <v>0</v>
      </c>
      <c r="S122">
        <v>1</v>
      </c>
      <c r="T122">
        <v>1</v>
      </c>
      <c r="U122">
        <v>100</v>
      </c>
      <c r="V122">
        <v>1</v>
      </c>
      <c r="W122">
        <v>1</v>
      </c>
      <c r="X122">
        <v>1</v>
      </c>
    </row>
    <row r="123" spans="1:24" x14ac:dyDescent="0.2">
      <c r="A123" t="s">
        <v>563</v>
      </c>
      <c r="B123" t="s">
        <v>467</v>
      </c>
      <c r="C123" t="s">
        <v>469</v>
      </c>
      <c r="D123">
        <v>0</v>
      </c>
      <c r="E123">
        <v>0</v>
      </c>
      <c r="F123">
        <v>0</v>
      </c>
      <c r="G123">
        <v>3079.4511912549601</v>
      </c>
      <c r="H123">
        <v>0</v>
      </c>
      <c r="I123">
        <v>0</v>
      </c>
      <c r="J123">
        <v>8136.1284329460996</v>
      </c>
      <c r="K123">
        <v>440516.47898599802</v>
      </c>
      <c r="L123">
        <v>108057.151277133</v>
      </c>
      <c r="M123">
        <v>551653.081454386</v>
      </c>
      <c r="N123">
        <v>0</v>
      </c>
      <c r="O123">
        <v>0</v>
      </c>
      <c r="P123">
        <v>5</v>
      </c>
      <c r="Q123">
        <v>0</v>
      </c>
      <c r="R123">
        <v>0</v>
      </c>
      <c r="S123">
        <v>1</v>
      </c>
      <c r="T123">
        <v>1</v>
      </c>
      <c r="U123">
        <v>100</v>
      </c>
      <c r="V123">
        <v>1</v>
      </c>
      <c r="W123">
        <v>1</v>
      </c>
      <c r="X123">
        <v>1</v>
      </c>
    </row>
    <row r="124" spans="1:24" x14ac:dyDescent="0.2">
      <c r="A124" t="s">
        <v>564</v>
      </c>
      <c r="B124" t="s">
        <v>469</v>
      </c>
      <c r="C124" t="s">
        <v>471</v>
      </c>
      <c r="D124">
        <v>0</v>
      </c>
      <c r="E124">
        <v>0</v>
      </c>
      <c r="F124">
        <v>0</v>
      </c>
      <c r="G124">
        <v>0</v>
      </c>
      <c r="H124">
        <v>1</v>
      </c>
      <c r="I124" t="s">
        <v>368</v>
      </c>
      <c r="J124">
        <v>3028.33564501716</v>
      </c>
      <c r="K124">
        <v>163927.73055842399</v>
      </c>
      <c r="L124">
        <v>30101.364229396801</v>
      </c>
      <c r="M124">
        <v>194029.09478782001</v>
      </c>
      <c r="N124" t="s">
        <v>474</v>
      </c>
      <c r="O124" t="s">
        <v>475</v>
      </c>
      <c r="P124">
        <v>1</v>
      </c>
      <c r="Q124">
        <v>0</v>
      </c>
      <c r="R124">
        <v>0</v>
      </c>
      <c r="S124">
        <v>1</v>
      </c>
      <c r="T124">
        <v>1</v>
      </c>
      <c r="U124">
        <v>100</v>
      </c>
      <c r="V124">
        <v>1</v>
      </c>
      <c r="W124">
        <v>1</v>
      </c>
      <c r="X124">
        <v>1</v>
      </c>
    </row>
    <row r="125" spans="1:24" x14ac:dyDescent="0.2">
      <c r="A125" t="s">
        <v>565</v>
      </c>
      <c r="B125" t="s">
        <v>469</v>
      </c>
      <c r="C125" t="s">
        <v>473</v>
      </c>
      <c r="D125">
        <v>0</v>
      </c>
      <c r="E125">
        <v>0</v>
      </c>
      <c r="F125">
        <v>0</v>
      </c>
      <c r="G125">
        <v>0</v>
      </c>
      <c r="H125">
        <v>1</v>
      </c>
      <c r="I125" t="s">
        <v>368</v>
      </c>
      <c r="J125">
        <v>4037.78086002288</v>
      </c>
      <c r="K125">
        <v>218570.00911278001</v>
      </c>
      <c r="L125">
        <v>48162.2592428196</v>
      </c>
      <c r="M125">
        <v>266732.26835559902</v>
      </c>
      <c r="N125" t="s">
        <v>474</v>
      </c>
      <c r="O125" t="s">
        <v>475</v>
      </c>
      <c r="P125">
        <v>1</v>
      </c>
      <c r="Q125">
        <v>0</v>
      </c>
      <c r="R125">
        <v>0</v>
      </c>
      <c r="S125">
        <v>1</v>
      </c>
      <c r="T125">
        <v>1</v>
      </c>
      <c r="U125">
        <v>100</v>
      </c>
      <c r="V125">
        <v>1</v>
      </c>
      <c r="W125">
        <v>1</v>
      </c>
      <c r="X125">
        <v>1</v>
      </c>
    </row>
    <row r="126" spans="1:24" x14ac:dyDescent="0.2">
      <c r="A126" t="s">
        <v>566</v>
      </c>
      <c r="B126" t="s">
        <v>469</v>
      </c>
      <c r="C126" t="s">
        <v>567</v>
      </c>
      <c r="D126">
        <v>0</v>
      </c>
      <c r="E126">
        <v>0</v>
      </c>
      <c r="F126">
        <v>0</v>
      </c>
      <c r="G126">
        <v>3079.4511912549601</v>
      </c>
      <c r="H126">
        <v>0</v>
      </c>
      <c r="I126">
        <v>0</v>
      </c>
      <c r="J126">
        <v>60.566712900343198</v>
      </c>
      <c r="K126">
        <v>3376.0132784775601</v>
      </c>
      <c r="L126">
        <v>291.33836704798802</v>
      </c>
      <c r="M126">
        <v>6746.8028367805</v>
      </c>
      <c r="N126">
        <v>0</v>
      </c>
      <c r="O126">
        <v>0</v>
      </c>
      <c r="P126">
        <v>1</v>
      </c>
      <c r="Q126">
        <v>0</v>
      </c>
      <c r="R126">
        <v>0</v>
      </c>
      <c r="S126">
        <v>1</v>
      </c>
      <c r="T126">
        <v>1</v>
      </c>
      <c r="U126">
        <v>100</v>
      </c>
      <c r="V126">
        <v>1</v>
      </c>
      <c r="W126">
        <v>1</v>
      </c>
      <c r="X126">
        <v>1</v>
      </c>
    </row>
    <row r="127" spans="1:24" x14ac:dyDescent="0.2">
      <c r="A127" t="s">
        <v>568</v>
      </c>
      <c r="B127" t="s">
        <v>469</v>
      </c>
      <c r="C127" t="s">
        <v>569</v>
      </c>
      <c r="D127">
        <v>0</v>
      </c>
      <c r="E127">
        <v>0</v>
      </c>
      <c r="F127">
        <v>0</v>
      </c>
      <c r="G127">
        <v>0</v>
      </c>
      <c r="H127">
        <v>1</v>
      </c>
      <c r="I127" t="s">
        <v>368</v>
      </c>
      <c r="J127">
        <v>1009.44521500572</v>
      </c>
      <c r="K127">
        <v>54642.726036316802</v>
      </c>
      <c r="L127">
        <v>29502.189437869201</v>
      </c>
      <c r="M127">
        <v>84144.915474185997</v>
      </c>
      <c r="N127" t="s">
        <v>474</v>
      </c>
      <c r="O127" t="s">
        <v>475</v>
      </c>
      <c r="P127">
        <v>1</v>
      </c>
      <c r="Q127">
        <v>0</v>
      </c>
      <c r="R127">
        <v>0</v>
      </c>
      <c r="S127">
        <v>1</v>
      </c>
      <c r="T127">
        <v>1</v>
      </c>
      <c r="U127">
        <v>100</v>
      </c>
      <c r="V127">
        <v>1</v>
      </c>
      <c r="W127">
        <v>1</v>
      </c>
      <c r="X127">
        <v>1</v>
      </c>
    </row>
    <row r="128" spans="1:24" x14ac:dyDescent="0.2">
      <c r="A128" t="s">
        <v>570</v>
      </c>
      <c r="B128" t="s">
        <v>467</v>
      </c>
      <c r="C128" t="s">
        <v>477</v>
      </c>
      <c r="D128">
        <v>0</v>
      </c>
      <c r="E128">
        <v>0</v>
      </c>
      <c r="F128">
        <v>0</v>
      </c>
      <c r="G128">
        <v>905437.87650196406</v>
      </c>
      <c r="H128">
        <v>0</v>
      </c>
      <c r="I128">
        <v>0</v>
      </c>
      <c r="J128">
        <v>23749.774563990301</v>
      </c>
      <c r="K128">
        <v>1297752.0746338901</v>
      </c>
      <c r="L128">
        <v>214999.52934986199</v>
      </c>
      <c r="M128">
        <v>2418189.4804857201</v>
      </c>
      <c r="N128">
        <v>0</v>
      </c>
      <c r="O128">
        <v>0</v>
      </c>
      <c r="P128">
        <v>7</v>
      </c>
      <c r="Q128">
        <v>0</v>
      </c>
      <c r="R128">
        <v>0</v>
      </c>
      <c r="S128">
        <v>1</v>
      </c>
      <c r="T128">
        <v>1</v>
      </c>
      <c r="U128">
        <v>100</v>
      </c>
      <c r="V128">
        <v>1</v>
      </c>
      <c r="W128">
        <v>1</v>
      </c>
      <c r="X128">
        <v>1</v>
      </c>
    </row>
    <row r="129" spans="1:24" x14ac:dyDescent="0.2">
      <c r="A129" t="s">
        <v>571</v>
      </c>
      <c r="B129" t="s">
        <v>477</v>
      </c>
      <c r="C129" t="s">
        <v>479</v>
      </c>
      <c r="D129">
        <v>0</v>
      </c>
      <c r="E129">
        <v>0</v>
      </c>
      <c r="F129">
        <v>0</v>
      </c>
      <c r="G129">
        <v>464387.10978603503</v>
      </c>
      <c r="H129">
        <v>0</v>
      </c>
      <c r="I129">
        <v>0</v>
      </c>
      <c r="J129">
        <v>4487.87374073297</v>
      </c>
      <c r="K129">
        <v>242137.78707912401</v>
      </c>
      <c r="L129">
        <v>20882.109166006801</v>
      </c>
      <c r="M129">
        <v>727407.00603116699</v>
      </c>
      <c r="N129">
        <v>0</v>
      </c>
      <c r="O129">
        <v>0</v>
      </c>
      <c r="P129">
        <v>1</v>
      </c>
      <c r="Q129">
        <v>0</v>
      </c>
      <c r="R129">
        <v>0</v>
      </c>
      <c r="S129">
        <v>1</v>
      </c>
      <c r="T129">
        <v>1</v>
      </c>
      <c r="U129">
        <v>100</v>
      </c>
      <c r="V129">
        <v>1</v>
      </c>
      <c r="W129">
        <v>1</v>
      </c>
      <c r="X129">
        <v>1</v>
      </c>
    </row>
    <row r="130" spans="1:24" x14ac:dyDescent="0.2">
      <c r="A130" t="s">
        <v>572</v>
      </c>
      <c r="B130" t="s">
        <v>477</v>
      </c>
      <c r="C130" t="s">
        <v>573</v>
      </c>
      <c r="D130">
        <v>0</v>
      </c>
      <c r="E130">
        <v>0</v>
      </c>
      <c r="F130">
        <v>0</v>
      </c>
      <c r="G130">
        <v>131972.894109104</v>
      </c>
      <c r="H130">
        <v>0</v>
      </c>
      <c r="I130">
        <v>0</v>
      </c>
      <c r="J130">
        <v>1751.2029576546599</v>
      </c>
      <c r="K130">
        <v>94531.385526377795</v>
      </c>
      <c r="L130">
        <v>8152.7786037361902</v>
      </c>
      <c r="M130">
        <v>234657.05823921799</v>
      </c>
      <c r="N130">
        <v>0</v>
      </c>
      <c r="O130">
        <v>0</v>
      </c>
      <c r="P130">
        <v>1</v>
      </c>
      <c r="Q130">
        <v>0</v>
      </c>
      <c r="R130">
        <v>0</v>
      </c>
      <c r="S130">
        <v>1</v>
      </c>
      <c r="T130">
        <v>1</v>
      </c>
      <c r="U130">
        <v>100</v>
      </c>
      <c r="V130">
        <v>1</v>
      </c>
      <c r="W130">
        <v>1</v>
      </c>
      <c r="X130">
        <v>1</v>
      </c>
    </row>
    <row r="131" spans="1:24" x14ac:dyDescent="0.2">
      <c r="A131" t="s">
        <v>574</v>
      </c>
      <c r="B131" t="s">
        <v>477</v>
      </c>
      <c r="C131" t="s">
        <v>488</v>
      </c>
      <c r="D131">
        <v>0</v>
      </c>
      <c r="E131">
        <v>0</v>
      </c>
      <c r="F131">
        <v>0</v>
      </c>
      <c r="G131">
        <v>103370.146264087</v>
      </c>
      <c r="H131">
        <v>0</v>
      </c>
      <c r="I131">
        <v>0</v>
      </c>
      <c r="J131">
        <v>14481.0501624385</v>
      </c>
      <c r="K131">
        <v>793759.49228884897</v>
      </c>
      <c r="L131">
        <v>148803.261812243</v>
      </c>
      <c r="M131">
        <v>1045932.90036517</v>
      </c>
      <c r="N131">
        <v>0</v>
      </c>
      <c r="O131">
        <v>0</v>
      </c>
      <c r="P131">
        <v>1</v>
      </c>
      <c r="Q131">
        <v>0</v>
      </c>
      <c r="R131">
        <v>0</v>
      </c>
      <c r="S131">
        <v>1</v>
      </c>
      <c r="T131">
        <v>1</v>
      </c>
      <c r="U131">
        <v>100</v>
      </c>
      <c r="V131">
        <v>1</v>
      </c>
      <c r="W131">
        <v>1</v>
      </c>
      <c r="X131">
        <v>1</v>
      </c>
    </row>
    <row r="132" spans="1:24" x14ac:dyDescent="0.2">
      <c r="A132" t="s">
        <v>575</v>
      </c>
      <c r="B132" t="s">
        <v>477</v>
      </c>
      <c r="C132" t="s">
        <v>481</v>
      </c>
      <c r="D132">
        <v>0</v>
      </c>
      <c r="E132">
        <v>0</v>
      </c>
      <c r="F132">
        <v>0</v>
      </c>
      <c r="G132">
        <v>154372.96259788799</v>
      </c>
      <c r="H132">
        <v>0</v>
      </c>
      <c r="I132">
        <v>0</v>
      </c>
      <c r="J132">
        <v>1664.64159478895</v>
      </c>
      <c r="K132">
        <v>92317.600220981403</v>
      </c>
      <c r="L132">
        <v>7737.0523750757102</v>
      </c>
      <c r="M132">
        <v>254427.61519394501</v>
      </c>
      <c r="N132">
        <v>0</v>
      </c>
      <c r="O132">
        <v>0</v>
      </c>
      <c r="P132">
        <v>1</v>
      </c>
      <c r="Q132">
        <v>0</v>
      </c>
      <c r="R132">
        <v>0</v>
      </c>
      <c r="S132">
        <v>1</v>
      </c>
      <c r="T132">
        <v>1</v>
      </c>
      <c r="U132">
        <v>100</v>
      </c>
      <c r="V132">
        <v>1</v>
      </c>
      <c r="W132">
        <v>1</v>
      </c>
      <c r="X132">
        <v>1</v>
      </c>
    </row>
    <row r="133" spans="1:24" x14ac:dyDescent="0.2">
      <c r="A133" t="s">
        <v>576</v>
      </c>
      <c r="B133" t="s">
        <v>477</v>
      </c>
      <c r="C133" t="s">
        <v>577</v>
      </c>
      <c r="D133">
        <v>0</v>
      </c>
      <c r="E133">
        <v>0</v>
      </c>
      <c r="F133">
        <v>0</v>
      </c>
      <c r="G133">
        <v>39866.3021349583</v>
      </c>
      <c r="H133">
        <v>0</v>
      </c>
      <c r="I133">
        <v>0</v>
      </c>
      <c r="J133">
        <v>1098.66345314867</v>
      </c>
      <c r="K133">
        <v>60590.532704735197</v>
      </c>
      <c r="L133">
        <v>28810.896345975401</v>
      </c>
      <c r="M133">
        <v>129267.73118566901</v>
      </c>
      <c r="N133">
        <v>0</v>
      </c>
      <c r="O133">
        <v>0</v>
      </c>
      <c r="P133">
        <v>1</v>
      </c>
      <c r="Q133">
        <v>0</v>
      </c>
      <c r="R133">
        <v>0</v>
      </c>
      <c r="S133">
        <v>1</v>
      </c>
      <c r="T133">
        <v>1</v>
      </c>
      <c r="U133">
        <v>100</v>
      </c>
      <c r="V133">
        <v>1</v>
      </c>
      <c r="W133">
        <v>1</v>
      </c>
      <c r="X133">
        <v>1</v>
      </c>
    </row>
    <row r="134" spans="1:24" x14ac:dyDescent="0.2">
      <c r="A134" t="s">
        <v>578</v>
      </c>
      <c r="B134" t="s">
        <v>477</v>
      </c>
      <c r="C134" t="s">
        <v>491</v>
      </c>
      <c r="D134">
        <v>0</v>
      </c>
      <c r="E134">
        <v>1</v>
      </c>
      <c r="F134" t="s">
        <v>368</v>
      </c>
      <c r="G134">
        <v>11468.461609889</v>
      </c>
      <c r="H134">
        <v>1</v>
      </c>
      <c r="I134" t="s">
        <v>368</v>
      </c>
      <c r="J134">
        <v>266.34265522653601</v>
      </c>
      <c r="K134">
        <v>14415.276813827801</v>
      </c>
      <c r="L134">
        <v>613.43104682532305</v>
      </c>
      <c r="M134">
        <v>26497.169470542201</v>
      </c>
      <c r="N134" t="s">
        <v>492</v>
      </c>
      <c r="O134" t="s">
        <v>493</v>
      </c>
      <c r="P134">
        <v>1</v>
      </c>
      <c r="Q134">
        <v>0</v>
      </c>
      <c r="R134">
        <v>0</v>
      </c>
      <c r="S134">
        <v>1</v>
      </c>
      <c r="T134">
        <v>1</v>
      </c>
      <c r="U134">
        <v>100</v>
      </c>
      <c r="V134">
        <v>1</v>
      </c>
      <c r="W134">
        <v>1</v>
      </c>
      <c r="X134">
        <v>1</v>
      </c>
    </row>
    <row r="135" spans="1:24" x14ac:dyDescent="0.2">
      <c r="A135" t="s">
        <v>579</v>
      </c>
      <c r="B135" t="s">
        <v>467</v>
      </c>
      <c r="C135" t="s">
        <v>495</v>
      </c>
      <c r="D135">
        <v>0</v>
      </c>
      <c r="E135">
        <v>0</v>
      </c>
      <c r="F135">
        <v>0</v>
      </c>
      <c r="G135">
        <v>0</v>
      </c>
      <c r="H135">
        <v>1</v>
      </c>
      <c r="I135" t="s">
        <v>368</v>
      </c>
      <c r="J135">
        <v>3028.33564501716</v>
      </c>
      <c r="K135">
        <v>165215.88836998801</v>
      </c>
      <c r="L135">
        <v>66277.742050171204</v>
      </c>
      <c r="M135">
        <v>231493.630420159</v>
      </c>
      <c r="N135" t="s">
        <v>495</v>
      </c>
      <c r="O135" t="s">
        <v>493</v>
      </c>
      <c r="P135">
        <v>1</v>
      </c>
      <c r="Q135">
        <v>0</v>
      </c>
      <c r="R135">
        <v>0</v>
      </c>
      <c r="S135">
        <v>1</v>
      </c>
      <c r="T135">
        <v>1</v>
      </c>
      <c r="U135">
        <v>100</v>
      </c>
      <c r="V135">
        <v>1</v>
      </c>
      <c r="W135">
        <v>1</v>
      </c>
      <c r="X135">
        <v>1</v>
      </c>
    </row>
    <row r="136" spans="1:24" x14ac:dyDescent="0.2">
      <c r="A136" t="s">
        <v>580</v>
      </c>
      <c r="B136" t="s">
        <v>467</v>
      </c>
      <c r="C136" t="s">
        <v>497</v>
      </c>
      <c r="D136">
        <v>0</v>
      </c>
      <c r="E136">
        <v>0</v>
      </c>
      <c r="F136">
        <v>0</v>
      </c>
      <c r="G136">
        <v>227987.51509999999</v>
      </c>
      <c r="H136">
        <v>0</v>
      </c>
      <c r="I136">
        <v>0</v>
      </c>
      <c r="J136">
        <v>1766.679294</v>
      </c>
      <c r="K136">
        <v>98331.51715</v>
      </c>
      <c r="L136">
        <v>9377.0733729999993</v>
      </c>
      <c r="M136">
        <v>335696.10562299902</v>
      </c>
      <c r="N136">
        <v>0</v>
      </c>
      <c r="O136">
        <v>0</v>
      </c>
      <c r="P136">
        <v>2</v>
      </c>
      <c r="Q136">
        <v>0</v>
      </c>
      <c r="R136">
        <v>0</v>
      </c>
      <c r="S136">
        <v>1</v>
      </c>
      <c r="T136">
        <v>1</v>
      </c>
      <c r="U136">
        <v>100</v>
      </c>
      <c r="V136">
        <v>1</v>
      </c>
      <c r="W136">
        <v>1</v>
      </c>
      <c r="X136">
        <v>1</v>
      </c>
    </row>
    <row r="137" spans="1:24" x14ac:dyDescent="0.2">
      <c r="A137" t="s">
        <v>581</v>
      </c>
      <c r="B137" t="s">
        <v>497</v>
      </c>
      <c r="C137" t="s">
        <v>582</v>
      </c>
      <c r="D137">
        <v>0</v>
      </c>
      <c r="E137">
        <v>1</v>
      </c>
      <c r="F137" t="s">
        <v>401</v>
      </c>
      <c r="G137">
        <v>227987.51509999999</v>
      </c>
      <c r="H137">
        <v>1</v>
      </c>
      <c r="I137" t="s">
        <v>368</v>
      </c>
      <c r="J137">
        <v>1766.679294</v>
      </c>
      <c r="K137">
        <v>98331.51715</v>
      </c>
      <c r="L137">
        <v>9377.0733729999993</v>
      </c>
      <c r="M137">
        <v>335696.10562299902</v>
      </c>
      <c r="N137" t="s">
        <v>392</v>
      </c>
      <c r="O137" t="s">
        <v>535</v>
      </c>
      <c r="P137">
        <v>1</v>
      </c>
      <c r="Q137">
        <v>0</v>
      </c>
      <c r="R137">
        <v>0</v>
      </c>
      <c r="S137">
        <v>1</v>
      </c>
      <c r="T137">
        <v>1</v>
      </c>
      <c r="U137">
        <v>100</v>
      </c>
      <c r="V137">
        <v>1</v>
      </c>
      <c r="W137">
        <v>1</v>
      </c>
      <c r="X137">
        <v>1</v>
      </c>
    </row>
    <row r="138" spans="1:24" x14ac:dyDescent="0.2">
      <c r="A138" t="s">
        <v>583</v>
      </c>
      <c r="B138" t="s">
        <v>584</v>
      </c>
      <c r="C138" t="s">
        <v>584</v>
      </c>
      <c r="D138">
        <v>0</v>
      </c>
      <c r="E138">
        <v>0</v>
      </c>
      <c r="F138">
        <v>0</v>
      </c>
      <c r="G138">
        <v>171454.80009999999</v>
      </c>
      <c r="H138">
        <v>0</v>
      </c>
      <c r="I138">
        <v>0</v>
      </c>
      <c r="J138">
        <v>62706.000010000003</v>
      </c>
      <c r="K138">
        <v>3253960.2307000002</v>
      </c>
      <c r="L138">
        <v>1107592.1165</v>
      </c>
      <c r="M138">
        <v>4533007.1472999901</v>
      </c>
      <c r="N138">
        <v>0</v>
      </c>
      <c r="O138">
        <v>0</v>
      </c>
      <c r="P138">
        <v>3</v>
      </c>
      <c r="Q138">
        <v>0</v>
      </c>
      <c r="R138">
        <v>0</v>
      </c>
      <c r="S138">
        <v>1</v>
      </c>
      <c r="T138">
        <v>1</v>
      </c>
      <c r="U138">
        <v>100</v>
      </c>
      <c r="V138">
        <v>1</v>
      </c>
      <c r="W138">
        <v>1</v>
      </c>
      <c r="X138">
        <v>1</v>
      </c>
    </row>
    <row r="139" spans="1:24" x14ac:dyDescent="0.2">
      <c r="A139" t="s">
        <v>585</v>
      </c>
      <c r="B139" t="s">
        <v>584</v>
      </c>
      <c r="C139" t="s">
        <v>379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45603.97496</v>
      </c>
      <c r="K139">
        <v>2294773.1690000002</v>
      </c>
      <c r="L139">
        <v>847040.68429999996</v>
      </c>
      <c r="M139">
        <v>3141813.8533000001</v>
      </c>
      <c r="N139">
        <v>0</v>
      </c>
      <c r="O139">
        <v>0</v>
      </c>
      <c r="P139">
        <v>1</v>
      </c>
      <c r="Q139">
        <v>0</v>
      </c>
      <c r="R139">
        <v>0</v>
      </c>
      <c r="S139">
        <v>1</v>
      </c>
      <c r="T139">
        <v>1</v>
      </c>
      <c r="U139">
        <v>100</v>
      </c>
      <c r="V139">
        <v>1</v>
      </c>
      <c r="W139">
        <v>1</v>
      </c>
      <c r="X139">
        <v>1</v>
      </c>
    </row>
    <row r="140" spans="1:24" x14ac:dyDescent="0.2">
      <c r="A140" t="s">
        <v>586</v>
      </c>
      <c r="B140" t="s">
        <v>584</v>
      </c>
      <c r="C140" t="s">
        <v>467</v>
      </c>
      <c r="D140">
        <v>0</v>
      </c>
      <c r="E140">
        <v>1</v>
      </c>
      <c r="F140" t="s">
        <v>368</v>
      </c>
      <c r="G140">
        <v>171454.80009999999</v>
      </c>
      <c r="H140">
        <v>1</v>
      </c>
      <c r="I140" t="s">
        <v>368</v>
      </c>
      <c r="J140">
        <v>17102.02505</v>
      </c>
      <c r="K140">
        <v>959187.06169999996</v>
      </c>
      <c r="L140">
        <v>260551.43220000001</v>
      </c>
      <c r="M140">
        <v>1391193.29399999</v>
      </c>
      <c r="N140" t="s">
        <v>398</v>
      </c>
      <c r="O140" t="s">
        <v>532</v>
      </c>
      <c r="P140">
        <v>1</v>
      </c>
      <c r="Q140">
        <v>0</v>
      </c>
      <c r="R140">
        <v>0</v>
      </c>
      <c r="S140">
        <v>1</v>
      </c>
      <c r="T140">
        <v>1</v>
      </c>
      <c r="U140">
        <v>100</v>
      </c>
      <c r="V140">
        <v>1</v>
      </c>
      <c r="W140">
        <v>1</v>
      </c>
      <c r="X140">
        <v>1</v>
      </c>
    </row>
    <row r="141" spans="1:24" x14ac:dyDescent="0.2">
      <c r="A141" t="s">
        <v>587</v>
      </c>
      <c r="B141" t="s">
        <v>588</v>
      </c>
      <c r="C141" t="s">
        <v>588</v>
      </c>
      <c r="D141">
        <v>0</v>
      </c>
      <c r="E141">
        <v>0</v>
      </c>
      <c r="F141">
        <v>0</v>
      </c>
      <c r="G141">
        <v>15796632.4365352</v>
      </c>
      <c r="H141">
        <v>0</v>
      </c>
      <c r="I141">
        <v>0</v>
      </c>
      <c r="J141">
        <v>4110243.2040185202</v>
      </c>
      <c r="K141">
        <v>215390854.41615599</v>
      </c>
      <c r="L141">
        <v>91631781.406517595</v>
      </c>
      <c r="M141">
        <v>322819268.25920898</v>
      </c>
      <c r="N141">
        <v>0</v>
      </c>
      <c r="O141">
        <v>0</v>
      </c>
      <c r="P141">
        <v>58</v>
      </c>
      <c r="Q141">
        <v>0</v>
      </c>
      <c r="R141">
        <v>0</v>
      </c>
      <c r="S141">
        <v>1</v>
      </c>
      <c r="T141">
        <v>1</v>
      </c>
      <c r="U141">
        <v>100</v>
      </c>
      <c r="V141">
        <v>1</v>
      </c>
      <c r="W141">
        <v>1</v>
      </c>
      <c r="X141">
        <v>1</v>
      </c>
    </row>
    <row r="142" spans="1:24" x14ac:dyDescent="0.2">
      <c r="A142" t="s">
        <v>589</v>
      </c>
      <c r="B142" t="s">
        <v>588</v>
      </c>
      <c r="C142" t="s">
        <v>379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2582822.1480870801</v>
      </c>
      <c r="K142">
        <v>131455255.617575</v>
      </c>
      <c r="L142">
        <v>71407016.084822297</v>
      </c>
      <c r="M142">
        <v>202862271.70239699</v>
      </c>
      <c r="N142">
        <v>0</v>
      </c>
      <c r="O142">
        <v>0</v>
      </c>
      <c r="P142">
        <v>36</v>
      </c>
      <c r="Q142">
        <v>0</v>
      </c>
      <c r="R142">
        <v>0</v>
      </c>
      <c r="S142">
        <v>1</v>
      </c>
      <c r="T142">
        <v>1</v>
      </c>
      <c r="U142">
        <v>100</v>
      </c>
      <c r="V142">
        <v>1</v>
      </c>
      <c r="W142">
        <v>1</v>
      </c>
      <c r="X142">
        <v>1</v>
      </c>
    </row>
    <row r="143" spans="1:24" x14ac:dyDescent="0.2">
      <c r="A143" t="s">
        <v>590</v>
      </c>
      <c r="B143" t="s">
        <v>379</v>
      </c>
      <c r="C143" t="s">
        <v>381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172602.01150412101</v>
      </c>
      <c r="K143">
        <v>8611822.8549967799</v>
      </c>
      <c r="L143">
        <v>6162416.2937868601</v>
      </c>
      <c r="M143">
        <v>14774239.1487836</v>
      </c>
      <c r="N143">
        <v>0</v>
      </c>
      <c r="O143">
        <v>0</v>
      </c>
      <c r="P143">
        <v>10</v>
      </c>
      <c r="Q143">
        <v>0</v>
      </c>
      <c r="R143">
        <v>0</v>
      </c>
      <c r="S143">
        <v>1</v>
      </c>
      <c r="T143">
        <v>1</v>
      </c>
      <c r="U143">
        <v>100</v>
      </c>
      <c r="V143">
        <v>1</v>
      </c>
      <c r="W143">
        <v>1</v>
      </c>
      <c r="X143">
        <v>1</v>
      </c>
    </row>
    <row r="144" spans="1:24" x14ac:dyDescent="0.2">
      <c r="A144" t="s">
        <v>591</v>
      </c>
      <c r="B144" t="s">
        <v>381</v>
      </c>
      <c r="C144" t="s">
        <v>383</v>
      </c>
      <c r="D144">
        <v>1</v>
      </c>
      <c r="E144">
        <v>0</v>
      </c>
      <c r="F144">
        <v>0</v>
      </c>
      <c r="G144">
        <v>0</v>
      </c>
      <c r="H144">
        <v>3100</v>
      </c>
      <c r="I144" t="s">
        <v>384</v>
      </c>
      <c r="J144">
        <v>20333.6788763683</v>
      </c>
      <c r="K144">
        <v>1057252.7039922699</v>
      </c>
      <c r="L144">
        <v>111221.711802962</v>
      </c>
      <c r="M144">
        <v>1168474.4157952301</v>
      </c>
      <c r="N144" t="s">
        <v>383</v>
      </c>
      <c r="O144" t="s">
        <v>385</v>
      </c>
      <c r="P144">
        <v>1</v>
      </c>
      <c r="Q144">
        <v>0</v>
      </c>
      <c r="R144">
        <v>0</v>
      </c>
      <c r="S144">
        <v>1</v>
      </c>
      <c r="T144">
        <v>1</v>
      </c>
      <c r="U144">
        <v>100</v>
      </c>
      <c r="V144">
        <v>1</v>
      </c>
      <c r="W144">
        <v>1</v>
      </c>
      <c r="X144">
        <v>1</v>
      </c>
    </row>
    <row r="145" spans="1:24" x14ac:dyDescent="0.2">
      <c r="A145" t="s">
        <v>592</v>
      </c>
      <c r="B145" t="s">
        <v>381</v>
      </c>
      <c r="C145" t="s">
        <v>387</v>
      </c>
      <c r="D145">
        <v>1</v>
      </c>
      <c r="E145">
        <v>0</v>
      </c>
      <c r="F145">
        <v>0</v>
      </c>
      <c r="G145">
        <v>0</v>
      </c>
      <c r="H145">
        <v>260</v>
      </c>
      <c r="I145" t="s">
        <v>388</v>
      </c>
      <c r="J145">
        <v>63343.626374758504</v>
      </c>
      <c r="K145">
        <v>3294985.39220862</v>
      </c>
      <c r="L145">
        <v>3165888.5177076599</v>
      </c>
      <c r="M145">
        <v>6460873.9099162901</v>
      </c>
      <c r="N145" t="s">
        <v>387</v>
      </c>
      <c r="O145" t="s">
        <v>389</v>
      </c>
      <c r="P145">
        <v>1</v>
      </c>
      <c r="Q145">
        <v>0</v>
      </c>
      <c r="R145">
        <v>0</v>
      </c>
      <c r="S145">
        <v>1</v>
      </c>
      <c r="T145">
        <v>1</v>
      </c>
      <c r="U145">
        <v>100</v>
      </c>
      <c r="V145">
        <v>1</v>
      </c>
      <c r="W145">
        <v>1</v>
      </c>
      <c r="X145">
        <v>1</v>
      </c>
    </row>
    <row r="146" spans="1:24" x14ac:dyDescent="0.2">
      <c r="A146" t="s">
        <v>593</v>
      </c>
      <c r="B146" t="s">
        <v>381</v>
      </c>
      <c r="C146" t="s">
        <v>391</v>
      </c>
      <c r="D146">
        <v>1</v>
      </c>
      <c r="E146">
        <v>0</v>
      </c>
      <c r="F146">
        <v>0</v>
      </c>
      <c r="G146">
        <v>0</v>
      </c>
      <c r="H146">
        <v>2100</v>
      </c>
      <c r="I146" t="s">
        <v>371</v>
      </c>
      <c r="J146">
        <v>47226.609011590401</v>
      </c>
      <c r="K146">
        <v>2079168.2704443</v>
      </c>
      <c r="L146">
        <v>2052303.5520927201</v>
      </c>
      <c r="M146">
        <v>4131471.8225370198</v>
      </c>
      <c r="N146" t="s">
        <v>392</v>
      </c>
      <c r="O146" t="s">
        <v>393</v>
      </c>
      <c r="P146">
        <v>1</v>
      </c>
      <c r="Q146">
        <v>0</v>
      </c>
      <c r="R146">
        <v>0</v>
      </c>
      <c r="S146">
        <v>1</v>
      </c>
      <c r="T146">
        <v>1</v>
      </c>
      <c r="U146">
        <v>100</v>
      </c>
      <c r="V146">
        <v>1</v>
      </c>
      <c r="W146">
        <v>1</v>
      </c>
      <c r="X146">
        <v>1</v>
      </c>
    </row>
    <row r="147" spans="1:24" x14ac:dyDescent="0.2">
      <c r="A147" t="s">
        <v>594</v>
      </c>
      <c r="B147" t="s">
        <v>381</v>
      </c>
      <c r="C147" t="s">
        <v>395</v>
      </c>
      <c r="D147">
        <v>1</v>
      </c>
      <c r="E147">
        <v>0</v>
      </c>
      <c r="F147">
        <v>0</v>
      </c>
      <c r="G147">
        <v>0</v>
      </c>
      <c r="H147">
        <v>7</v>
      </c>
      <c r="I147" t="s">
        <v>388</v>
      </c>
      <c r="J147">
        <v>20005.7163148744</v>
      </c>
      <c r="K147">
        <v>1064303.8290405599</v>
      </c>
      <c r="L147">
        <v>396313.78155183501</v>
      </c>
      <c r="M147">
        <v>1460617.6105924</v>
      </c>
      <c r="N147" t="s">
        <v>395</v>
      </c>
      <c r="O147" t="s">
        <v>393</v>
      </c>
      <c r="P147">
        <v>1</v>
      </c>
      <c r="Q147">
        <v>0</v>
      </c>
      <c r="R147">
        <v>0</v>
      </c>
      <c r="S147">
        <v>1</v>
      </c>
      <c r="T147">
        <v>1</v>
      </c>
      <c r="U147">
        <v>100</v>
      </c>
      <c r="V147">
        <v>1</v>
      </c>
      <c r="W147">
        <v>1</v>
      </c>
      <c r="X147">
        <v>1</v>
      </c>
    </row>
    <row r="148" spans="1:24" x14ac:dyDescent="0.2">
      <c r="A148" t="s">
        <v>595</v>
      </c>
      <c r="B148" t="s">
        <v>381</v>
      </c>
      <c r="C148" t="s">
        <v>509</v>
      </c>
      <c r="D148">
        <v>1</v>
      </c>
      <c r="E148">
        <v>0</v>
      </c>
      <c r="F148">
        <v>0</v>
      </c>
      <c r="G148">
        <v>0</v>
      </c>
      <c r="H148">
        <v>15000</v>
      </c>
      <c r="I148" t="s">
        <v>384</v>
      </c>
      <c r="J148">
        <v>2811.1076791371502</v>
      </c>
      <c r="K148">
        <v>123756.785177076</v>
      </c>
      <c r="L148">
        <v>16145.0871983258</v>
      </c>
      <c r="M148">
        <v>139901.87237540199</v>
      </c>
      <c r="N148" t="s">
        <v>462</v>
      </c>
      <c r="O148" t="s">
        <v>393</v>
      </c>
      <c r="P148">
        <v>1</v>
      </c>
      <c r="Q148">
        <v>0</v>
      </c>
      <c r="R148">
        <v>0</v>
      </c>
      <c r="S148">
        <v>1</v>
      </c>
      <c r="T148">
        <v>1</v>
      </c>
      <c r="U148">
        <v>100</v>
      </c>
      <c r="V148">
        <v>1</v>
      </c>
      <c r="W148">
        <v>1</v>
      </c>
      <c r="X148">
        <v>1</v>
      </c>
    </row>
    <row r="149" spans="1:24" x14ac:dyDescent="0.2">
      <c r="A149" t="s">
        <v>596</v>
      </c>
      <c r="B149" t="s">
        <v>381</v>
      </c>
      <c r="C149" t="s">
        <v>397</v>
      </c>
      <c r="D149">
        <v>1</v>
      </c>
      <c r="E149">
        <v>0</v>
      </c>
      <c r="F149">
        <v>0</v>
      </c>
      <c r="G149">
        <v>0</v>
      </c>
      <c r="H149">
        <v>15000</v>
      </c>
      <c r="I149" t="s">
        <v>384</v>
      </c>
      <c r="J149">
        <v>2811.1076791371502</v>
      </c>
      <c r="K149">
        <v>115004.249362524</v>
      </c>
      <c r="L149">
        <v>48435.261589182199</v>
      </c>
      <c r="M149">
        <v>163439.510951706</v>
      </c>
      <c r="N149" t="s">
        <v>398</v>
      </c>
      <c r="O149" t="s">
        <v>393</v>
      </c>
      <c r="P149">
        <v>1</v>
      </c>
      <c r="Q149">
        <v>0</v>
      </c>
      <c r="R149">
        <v>0</v>
      </c>
      <c r="S149">
        <v>1</v>
      </c>
      <c r="T149">
        <v>1</v>
      </c>
      <c r="U149">
        <v>100</v>
      </c>
      <c r="V149">
        <v>1</v>
      </c>
      <c r="W149">
        <v>1</v>
      </c>
      <c r="X149">
        <v>1</v>
      </c>
    </row>
    <row r="150" spans="1:24" x14ac:dyDescent="0.2">
      <c r="A150" t="s">
        <v>597</v>
      </c>
      <c r="B150" t="s">
        <v>381</v>
      </c>
      <c r="C150" t="s">
        <v>403</v>
      </c>
      <c r="D150">
        <v>1</v>
      </c>
      <c r="E150">
        <v>0</v>
      </c>
      <c r="F150">
        <v>0</v>
      </c>
      <c r="G150">
        <v>0</v>
      </c>
      <c r="H150">
        <v>1500</v>
      </c>
      <c r="I150" t="s">
        <v>384</v>
      </c>
      <c r="J150">
        <v>2108.33075949774</v>
      </c>
      <c r="K150">
        <v>109612.31795235</v>
      </c>
      <c r="L150">
        <v>49780.685520927203</v>
      </c>
      <c r="M150">
        <v>159393.003473277</v>
      </c>
      <c r="N150" t="s">
        <v>383</v>
      </c>
      <c r="O150" t="s">
        <v>385</v>
      </c>
      <c r="P150">
        <v>1</v>
      </c>
      <c r="Q150">
        <v>0</v>
      </c>
      <c r="R150">
        <v>0</v>
      </c>
      <c r="S150">
        <v>1</v>
      </c>
      <c r="T150">
        <v>1</v>
      </c>
      <c r="U150">
        <v>100</v>
      </c>
      <c r="V150">
        <v>1</v>
      </c>
      <c r="W150">
        <v>1</v>
      </c>
      <c r="X150">
        <v>1</v>
      </c>
    </row>
    <row r="151" spans="1:24" x14ac:dyDescent="0.2">
      <c r="A151" t="s">
        <v>598</v>
      </c>
      <c r="B151" t="s">
        <v>381</v>
      </c>
      <c r="C151" t="s">
        <v>405</v>
      </c>
      <c r="D151">
        <v>1</v>
      </c>
      <c r="E151">
        <v>0</v>
      </c>
      <c r="F151">
        <v>0</v>
      </c>
      <c r="G151">
        <v>0</v>
      </c>
      <c r="H151">
        <v>22000</v>
      </c>
      <c r="I151" t="s">
        <v>384</v>
      </c>
      <c r="J151">
        <v>4122.9579291693499</v>
      </c>
      <c r="K151">
        <v>214452.39297488701</v>
      </c>
      <c r="L151">
        <v>94717.844855119096</v>
      </c>
      <c r="M151">
        <v>309170.23783000599</v>
      </c>
      <c r="N151" t="s">
        <v>406</v>
      </c>
      <c r="O151" t="s">
        <v>389</v>
      </c>
      <c r="P151">
        <v>1</v>
      </c>
      <c r="Q151">
        <v>0</v>
      </c>
      <c r="R151">
        <v>0</v>
      </c>
      <c r="S151">
        <v>1</v>
      </c>
      <c r="T151">
        <v>1</v>
      </c>
      <c r="U151">
        <v>100</v>
      </c>
      <c r="V151">
        <v>1</v>
      </c>
      <c r="W151">
        <v>1</v>
      </c>
      <c r="X151">
        <v>1</v>
      </c>
    </row>
    <row r="152" spans="1:24" x14ac:dyDescent="0.2">
      <c r="A152" t="s">
        <v>599</v>
      </c>
      <c r="B152" t="s">
        <v>381</v>
      </c>
      <c r="C152" t="s">
        <v>400</v>
      </c>
      <c r="D152">
        <v>1</v>
      </c>
      <c r="E152">
        <v>0</v>
      </c>
      <c r="F152">
        <v>0</v>
      </c>
      <c r="G152">
        <v>0</v>
      </c>
      <c r="H152">
        <v>350</v>
      </c>
      <c r="I152" t="s">
        <v>401</v>
      </c>
      <c r="J152">
        <v>9838.8768795878896</v>
      </c>
      <c r="K152">
        <v>553286.91384417203</v>
      </c>
      <c r="L152">
        <v>227609.851468126</v>
      </c>
      <c r="M152">
        <v>780896.76531229797</v>
      </c>
      <c r="N152" t="s">
        <v>398</v>
      </c>
      <c r="O152" t="s">
        <v>393</v>
      </c>
      <c r="P152">
        <v>1</v>
      </c>
      <c r="Q152">
        <v>0</v>
      </c>
      <c r="R152">
        <v>0</v>
      </c>
      <c r="S152">
        <v>1</v>
      </c>
      <c r="T152">
        <v>1</v>
      </c>
      <c r="U152">
        <v>100</v>
      </c>
      <c r="V152">
        <v>1</v>
      </c>
      <c r="W152">
        <v>1</v>
      </c>
      <c r="X152">
        <v>1</v>
      </c>
    </row>
    <row r="153" spans="1:24" x14ac:dyDescent="0.2">
      <c r="A153" t="s">
        <v>600</v>
      </c>
      <c r="B153" t="s">
        <v>379</v>
      </c>
      <c r="C153" t="s">
        <v>408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2410220.1365829599</v>
      </c>
      <c r="K153">
        <v>122843432.762578</v>
      </c>
      <c r="L153">
        <v>65244599.791035399</v>
      </c>
      <c r="M153">
        <v>188088032.55361301</v>
      </c>
      <c r="N153">
        <v>0</v>
      </c>
      <c r="O153">
        <v>0</v>
      </c>
      <c r="P153">
        <v>25</v>
      </c>
      <c r="Q153">
        <v>0</v>
      </c>
      <c r="R153">
        <v>0</v>
      </c>
      <c r="S153">
        <v>1</v>
      </c>
      <c r="T153">
        <v>1</v>
      </c>
      <c r="U153">
        <v>100</v>
      </c>
      <c r="V153">
        <v>1</v>
      </c>
      <c r="W153">
        <v>1</v>
      </c>
      <c r="X153">
        <v>1</v>
      </c>
    </row>
    <row r="154" spans="1:24" x14ac:dyDescent="0.2">
      <c r="A154" t="s">
        <v>601</v>
      </c>
      <c r="B154" t="s">
        <v>408</v>
      </c>
      <c r="C154" t="s">
        <v>410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1919964.3743920601</v>
      </c>
      <c r="K154">
        <v>97441506.774371594</v>
      </c>
      <c r="L154">
        <v>30658881.492642201</v>
      </c>
      <c r="M154">
        <v>128100388.267013</v>
      </c>
      <c r="N154">
        <v>0</v>
      </c>
      <c r="O154">
        <v>0</v>
      </c>
      <c r="P154">
        <v>10</v>
      </c>
      <c r="Q154">
        <v>0</v>
      </c>
      <c r="R154">
        <v>0</v>
      </c>
      <c r="S154">
        <v>1</v>
      </c>
      <c r="T154">
        <v>1</v>
      </c>
      <c r="U154">
        <v>100</v>
      </c>
      <c r="V154">
        <v>1</v>
      </c>
      <c r="W154">
        <v>1</v>
      </c>
      <c r="X154">
        <v>1</v>
      </c>
    </row>
    <row r="155" spans="1:24" x14ac:dyDescent="0.2">
      <c r="A155" t="s">
        <v>602</v>
      </c>
      <c r="B155" t="s">
        <v>410</v>
      </c>
      <c r="C155" t="s">
        <v>383</v>
      </c>
      <c r="D155">
        <v>1</v>
      </c>
      <c r="E155">
        <v>0</v>
      </c>
      <c r="F155">
        <v>0</v>
      </c>
      <c r="G155">
        <v>0</v>
      </c>
      <c r="H155">
        <v>234300</v>
      </c>
      <c r="I155" t="s">
        <v>384</v>
      </c>
      <c r="J155">
        <v>981111.852555622</v>
      </c>
      <c r="K155">
        <v>51220118.568851396</v>
      </c>
      <c r="L155">
        <v>5062788.1515333699</v>
      </c>
      <c r="M155">
        <v>56282906.720384799</v>
      </c>
      <c r="N155" t="s">
        <v>383</v>
      </c>
      <c r="O155" t="s">
        <v>385</v>
      </c>
      <c r="P155">
        <v>1</v>
      </c>
      <c r="Q155">
        <v>0</v>
      </c>
      <c r="R155">
        <v>0</v>
      </c>
      <c r="S155">
        <v>1</v>
      </c>
      <c r="T155">
        <v>1</v>
      </c>
      <c r="U155">
        <v>100</v>
      </c>
      <c r="V155">
        <v>1</v>
      </c>
      <c r="W155">
        <v>1</v>
      </c>
      <c r="X155">
        <v>1</v>
      </c>
    </row>
    <row r="156" spans="1:24" x14ac:dyDescent="0.2">
      <c r="A156" t="s">
        <v>603</v>
      </c>
      <c r="B156" t="s">
        <v>410</v>
      </c>
      <c r="C156" t="s">
        <v>387</v>
      </c>
      <c r="D156">
        <v>1</v>
      </c>
      <c r="E156">
        <v>0</v>
      </c>
      <c r="F156">
        <v>0</v>
      </c>
      <c r="G156">
        <v>0</v>
      </c>
      <c r="H156">
        <v>1700</v>
      </c>
      <c r="I156" t="s">
        <v>388</v>
      </c>
      <c r="J156">
        <v>337187.92416115402</v>
      </c>
      <c r="K156">
        <v>17539687.782321099</v>
      </c>
      <c r="L156">
        <v>12887216.9152134</v>
      </c>
      <c r="M156">
        <v>30426904.697534502</v>
      </c>
      <c r="N156" t="s">
        <v>387</v>
      </c>
      <c r="O156" t="s">
        <v>389</v>
      </c>
      <c r="P156">
        <v>1</v>
      </c>
      <c r="Q156">
        <v>0</v>
      </c>
      <c r="R156">
        <v>0</v>
      </c>
      <c r="S156">
        <v>1</v>
      </c>
      <c r="T156">
        <v>1</v>
      </c>
      <c r="U156">
        <v>100</v>
      </c>
      <c r="V156">
        <v>1</v>
      </c>
      <c r="W156">
        <v>1</v>
      </c>
      <c r="X156">
        <v>1</v>
      </c>
    </row>
    <row r="157" spans="1:24" x14ac:dyDescent="0.2">
      <c r="A157" t="s">
        <v>604</v>
      </c>
      <c r="B157" t="s">
        <v>410</v>
      </c>
      <c r="C157" t="s">
        <v>391</v>
      </c>
      <c r="D157">
        <v>1</v>
      </c>
      <c r="E157">
        <v>0</v>
      </c>
      <c r="F157">
        <v>0</v>
      </c>
      <c r="G157">
        <v>0</v>
      </c>
      <c r="H157">
        <v>11800</v>
      </c>
      <c r="I157" t="s">
        <v>371</v>
      </c>
      <c r="J157">
        <v>289118.22699939797</v>
      </c>
      <c r="K157">
        <v>12728546.9260372</v>
      </c>
      <c r="L157">
        <v>7179467.8773301197</v>
      </c>
      <c r="M157">
        <v>19908014.803367399</v>
      </c>
      <c r="N157" t="s">
        <v>392</v>
      </c>
      <c r="O157" t="s">
        <v>393</v>
      </c>
      <c r="P157">
        <v>1</v>
      </c>
      <c r="Q157">
        <v>0</v>
      </c>
      <c r="R157">
        <v>0</v>
      </c>
      <c r="S157">
        <v>1</v>
      </c>
      <c r="T157">
        <v>1</v>
      </c>
      <c r="U157">
        <v>100</v>
      </c>
      <c r="V157">
        <v>1</v>
      </c>
      <c r="W157">
        <v>1</v>
      </c>
      <c r="X157">
        <v>1</v>
      </c>
    </row>
    <row r="158" spans="1:24" x14ac:dyDescent="0.2">
      <c r="A158" t="s">
        <v>605</v>
      </c>
      <c r="B158" t="s">
        <v>410</v>
      </c>
      <c r="C158" t="s">
        <v>395</v>
      </c>
      <c r="D158">
        <v>1</v>
      </c>
      <c r="E158">
        <v>0</v>
      </c>
      <c r="F158">
        <v>0</v>
      </c>
      <c r="G158">
        <v>0</v>
      </c>
      <c r="H158">
        <v>130</v>
      </c>
      <c r="I158" t="s">
        <v>388</v>
      </c>
      <c r="J158">
        <v>231306.249019843</v>
      </c>
      <c r="K158">
        <v>12305547.5574263</v>
      </c>
      <c r="L158">
        <v>4582183.05351773</v>
      </c>
      <c r="M158">
        <v>16887730.610943999</v>
      </c>
      <c r="N158" t="s">
        <v>395</v>
      </c>
      <c r="O158" t="s">
        <v>393</v>
      </c>
      <c r="P158">
        <v>1</v>
      </c>
      <c r="Q158">
        <v>0</v>
      </c>
      <c r="R158">
        <v>0</v>
      </c>
      <c r="S158">
        <v>1</v>
      </c>
      <c r="T158">
        <v>1</v>
      </c>
      <c r="U158">
        <v>100</v>
      </c>
      <c r="V158">
        <v>1</v>
      </c>
      <c r="W158">
        <v>1</v>
      </c>
      <c r="X158">
        <v>1</v>
      </c>
    </row>
    <row r="159" spans="1:24" x14ac:dyDescent="0.2">
      <c r="A159" t="s">
        <v>606</v>
      </c>
      <c r="B159" t="s">
        <v>410</v>
      </c>
      <c r="C159" t="s">
        <v>509</v>
      </c>
      <c r="D159">
        <v>1</v>
      </c>
      <c r="E159">
        <v>0</v>
      </c>
      <c r="F159">
        <v>0</v>
      </c>
      <c r="G159">
        <v>0</v>
      </c>
      <c r="H159">
        <v>41300</v>
      </c>
      <c r="I159" t="s">
        <v>384</v>
      </c>
      <c r="J159">
        <v>4818.6371184606096</v>
      </c>
      <c r="K159">
        <v>212133.29657245899</v>
      </c>
      <c r="L159">
        <v>27674.968481058298</v>
      </c>
      <c r="M159">
        <v>239808.26505351701</v>
      </c>
      <c r="N159" t="s">
        <v>462</v>
      </c>
      <c r="O159" t="s">
        <v>393</v>
      </c>
      <c r="P159">
        <v>1</v>
      </c>
      <c r="Q159">
        <v>0</v>
      </c>
      <c r="R159">
        <v>0</v>
      </c>
      <c r="S159">
        <v>1</v>
      </c>
      <c r="T159">
        <v>1</v>
      </c>
      <c r="U159">
        <v>100</v>
      </c>
      <c r="V159">
        <v>1</v>
      </c>
      <c r="W159">
        <v>1</v>
      </c>
      <c r="X159">
        <v>1</v>
      </c>
    </row>
    <row r="160" spans="1:24" x14ac:dyDescent="0.2">
      <c r="A160" t="s">
        <v>607</v>
      </c>
      <c r="B160" t="s">
        <v>410</v>
      </c>
      <c r="C160" t="s">
        <v>397</v>
      </c>
      <c r="D160">
        <v>1</v>
      </c>
      <c r="E160">
        <v>0</v>
      </c>
      <c r="F160">
        <v>0</v>
      </c>
      <c r="G160">
        <v>0</v>
      </c>
      <c r="H160">
        <v>35000</v>
      </c>
      <c r="I160" t="s">
        <v>384</v>
      </c>
      <c r="J160">
        <v>4083.5907781118399</v>
      </c>
      <c r="K160">
        <v>167062.36318701101</v>
      </c>
      <c r="L160">
        <v>70360.089344558</v>
      </c>
      <c r="M160">
        <v>237422.452531569</v>
      </c>
      <c r="N160" t="s">
        <v>398</v>
      </c>
      <c r="O160" t="s">
        <v>393</v>
      </c>
      <c r="P160">
        <v>1</v>
      </c>
      <c r="Q160">
        <v>0</v>
      </c>
      <c r="R160">
        <v>0</v>
      </c>
      <c r="S160">
        <v>1</v>
      </c>
      <c r="T160">
        <v>1</v>
      </c>
      <c r="U160">
        <v>100</v>
      </c>
      <c r="V160">
        <v>1</v>
      </c>
      <c r="W160">
        <v>1</v>
      </c>
      <c r="X160">
        <v>1</v>
      </c>
    </row>
    <row r="161" spans="1:24" x14ac:dyDescent="0.2">
      <c r="A161" t="s">
        <v>608</v>
      </c>
      <c r="B161" t="s">
        <v>410</v>
      </c>
      <c r="C161" t="s">
        <v>418</v>
      </c>
      <c r="D161">
        <v>1</v>
      </c>
      <c r="E161">
        <v>0</v>
      </c>
      <c r="F161">
        <v>0</v>
      </c>
      <c r="G161">
        <v>0</v>
      </c>
      <c r="H161">
        <v>76000</v>
      </c>
      <c r="I161" t="s">
        <v>384</v>
      </c>
      <c r="J161">
        <v>44336.1284305472</v>
      </c>
      <c r="K161">
        <v>1951919.19831629</v>
      </c>
      <c r="L161">
        <v>127318.256933253</v>
      </c>
      <c r="M161">
        <v>2079237.45524954</v>
      </c>
      <c r="N161" t="s">
        <v>398</v>
      </c>
      <c r="O161" t="s">
        <v>393</v>
      </c>
      <c r="P161">
        <v>1</v>
      </c>
      <c r="Q161">
        <v>0</v>
      </c>
      <c r="R161">
        <v>0</v>
      </c>
      <c r="S161">
        <v>1</v>
      </c>
      <c r="T161">
        <v>1</v>
      </c>
      <c r="U161">
        <v>100</v>
      </c>
      <c r="V161">
        <v>1</v>
      </c>
      <c r="W161">
        <v>1</v>
      </c>
      <c r="X161">
        <v>1</v>
      </c>
    </row>
    <row r="162" spans="1:24" x14ac:dyDescent="0.2">
      <c r="A162" t="s">
        <v>609</v>
      </c>
      <c r="B162" t="s">
        <v>410</v>
      </c>
      <c r="C162" t="s">
        <v>403</v>
      </c>
      <c r="D162">
        <v>1</v>
      </c>
      <c r="E162">
        <v>0</v>
      </c>
      <c r="F162">
        <v>0</v>
      </c>
      <c r="G162">
        <v>0</v>
      </c>
      <c r="H162">
        <v>12000</v>
      </c>
      <c r="I162" t="s">
        <v>384</v>
      </c>
      <c r="J162">
        <v>10500.661998797301</v>
      </c>
      <c r="K162">
        <v>545990.73265183403</v>
      </c>
      <c r="L162">
        <v>247935.552988574</v>
      </c>
      <c r="M162">
        <v>793926.28564040805</v>
      </c>
      <c r="N162" t="s">
        <v>383</v>
      </c>
      <c r="O162" t="s">
        <v>385</v>
      </c>
      <c r="P162">
        <v>1</v>
      </c>
      <c r="Q162">
        <v>0</v>
      </c>
      <c r="R162">
        <v>0</v>
      </c>
      <c r="S162">
        <v>1</v>
      </c>
      <c r="T162">
        <v>1</v>
      </c>
      <c r="U162">
        <v>100</v>
      </c>
      <c r="V162">
        <v>1</v>
      </c>
      <c r="W162">
        <v>1</v>
      </c>
      <c r="X162">
        <v>1</v>
      </c>
    </row>
    <row r="163" spans="1:24" x14ac:dyDescent="0.2">
      <c r="A163" t="s">
        <v>610</v>
      </c>
      <c r="B163" t="s">
        <v>410</v>
      </c>
      <c r="C163" t="s">
        <v>445</v>
      </c>
      <c r="D163">
        <v>1</v>
      </c>
      <c r="E163">
        <v>0</v>
      </c>
      <c r="F163">
        <v>0</v>
      </c>
      <c r="G163">
        <v>0</v>
      </c>
      <c r="H163">
        <v>1</v>
      </c>
      <c r="I163" t="s">
        <v>368</v>
      </c>
      <c r="J163">
        <v>17501.1033301262</v>
      </c>
      <c r="K163">
        <v>770500.34900781699</v>
      </c>
      <c r="L163">
        <v>473936.62730006</v>
      </c>
      <c r="M163">
        <v>1244436.9763078699</v>
      </c>
      <c r="N163" t="s">
        <v>398</v>
      </c>
      <c r="O163" t="s">
        <v>393</v>
      </c>
      <c r="P163">
        <v>1</v>
      </c>
      <c r="Q163">
        <v>0</v>
      </c>
      <c r="R163">
        <v>0</v>
      </c>
      <c r="S163">
        <v>1</v>
      </c>
      <c r="T163">
        <v>1</v>
      </c>
      <c r="U163">
        <v>100</v>
      </c>
      <c r="V163">
        <v>1</v>
      </c>
      <c r="W163">
        <v>1</v>
      </c>
      <c r="X163">
        <v>1</v>
      </c>
    </row>
    <row r="164" spans="1:24" x14ac:dyDescent="0.2">
      <c r="A164" t="s">
        <v>611</v>
      </c>
      <c r="B164" t="s">
        <v>408</v>
      </c>
      <c r="C164" t="s">
        <v>447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369842.15142587997</v>
      </c>
      <c r="K164">
        <v>19179564.558608402</v>
      </c>
      <c r="L164">
        <v>30477497.496101499</v>
      </c>
      <c r="M164">
        <v>49657062.054709896</v>
      </c>
      <c r="N164">
        <v>0</v>
      </c>
      <c r="O164">
        <v>0</v>
      </c>
      <c r="P164">
        <v>6</v>
      </c>
      <c r="Q164">
        <v>0</v>
      </c>
      <c r="R164">
        <v>0</v>
      </c>
      <c r="S164">
        <v>1</v>
      </c>
      <c r="T164">
        <v>1</v>
      </c>
      <c r="U164">
        <v>100</v>
      </c>
      <c r="V164">
        <v>1</v>
      </c>
      <c r="W164">
        <v>1</v>
      </c>
      <c r="X164">
        <v>1</v>
      </c>
    </row>
    <row r="165" spans="1:24" x14ac:dyDescent="0.2">
      <c r="A165" t="s">
        <v>612</v>
      </c>
      <c r="B165" t="s">
        <v>447</v>
      </c>
      <c r="C165" t="s">
        <v>449</v>
      </c>
      <c r="D165">
        <v>1</v>
      </c>
      <c r="E165">
        <v>0</v>
      </c>
      <c r="F165">
        <v>0</v>
      </c>
      <c r="G165">
        <v>0</v>
      </c>
      <c r="H165">
        <v>450</v>
      </c>
      <c r="I165" t="s">
        <v>388</v>
      </c>
      <c r="J165">
        <v>263575.28890207497</v>
      </c>
      <c r="K165">
        <v>13668672.085449301</v>
      </c>
      <c r="L165">
        <v>22971965.889959101</v>
      </c>
      <c r="M165">
        <v>36640637.975408398</v>
      </c>
      <c r="N165" t="s">
        <v>449</v>
      </c>
      <c r="O165" t="s">
        <v>450</v>
      </c>
      <c r="P165">
        <v>1</v>
      </c>
      <c r="Q165">
        <v>0</v>
      </c>
      <c r="R165">
        <v>0</v>
      </c>
      <c r="S165">
        <v>1</v>
      </c>
      <c r="T165">
        <v>1</v>
      </c>
      <c r="U165">
        <v>100</v>
      </c>
      <c r="V165">
        <v>1</v>
      </c>
      <c r="W165">
        <v>1</v>
      </c>
      <c r="X165">
        <v>1</v>
      </c>
    </row>
    <row r="166" spans="1:24" x14ac:dyDescent="0.2">
      <c r="A166" t="s">
        <v>613</v>
      </c>
      <c r="B166" t="s">
        <v>447</v>
      </c>
      <c r="C166" t="s">
        <v>614</v>
      </c>
      <c r="D166">
        <v>1</v>
      </c>
      <c r="E166">
        <v>0</v>
      </c>
      <c r="F166">
        <v>0</v>
      </c>
      <c r="G166">
        <v>0</v>
      </c>
      <c r="H166">
        <v>65</v>
      </c>
      <c r="I166" t="s">
        <v>388</v>
      </c>
      <c r="J166">
        <v>73968.430289523007</v>
      </c>
      <c r="K166">
        <v>3835890.69572477</v>
      </c>
      <c r="L166">
        <v>5478699.5759963496</v>
      </c>
      <c r="M166">
        <v>9314590.2717211209</v>
      </c>
      <c r="N166" t="s">
        <v>449</v>
      </c>
      <c r="O166" t="s">
        <v>450</v>
      </c>
      <c r="P166">
        <v>1</v>
      </c>
      <c r="Q166">
        <v>0</v>
      </c>
      <c r="R166">
        <v>0</v>
      </c>
      <c r="S166">
        <v>1</v>
      </c>
      <c r="T166">
        <v>1</v>
      </c>
      <c r="U166">
        <v>100</v>
      </c>
      <c r="V166">
        <v>1</v>
      </c>
      <c r="W166">
        <v>1</v>
      </c>
      <c r="X166">
        <v>1</v>
      </c>
    </row>
    <row r="167" spans="1:24" x14ac:dyDescent="0.2">
      <c r="A167" t="s">
        <v>615</v>
      </c>
      <c r="B167" t="s">
        <v>447</v>
      </c>
      <c r="C167" t="s">
        <v>454</v>
      </c>
      <c r="D167">
        <v>1</v>
      </c>
      <c r="E167">
        <v>0</v>
      </c>
      <c r="F167">
        <v>0</v>
      </c>
      <c r="G167">
        <v>0</v>
      </c>
      <c r="H167">
        <v>5000</v>
      </c>
      <c r="I167" t="s">
        <v>384</v>
      </c>
      <c r="J167">
        <v>20918.673727644</v>
      </c>
      <c r="K167">
        <v>1084850.5068033701</v>
      </c>
      <c r="L167">
        <v>889055.30808401399</v>
      </c>
      <c r="M167">
        <v>1973905.81488739</v>
      </c>
      <c r="N167" t="s">
        <v>406</v>
      </c>
      <c r="O167" t="s">
        <v>450</v>
      </c>
      <c r="P167">
        <v>1</v>
      </c>
      <c r="Q167">
        <v>0</v>
      </c>
      <c r="R167">
        <v>0</v>
      </c>
      <c r="S167">
        <v>1</v>
      </c>
      <c r="T167">
        <v>1</v>
      </c>
      <c r="U167">
        <v>100</v>
      </c>
      <c r="V167">
        <v>1</v>
      </c>
      <c r="W167">
        <v>1</v>
      </c>
      <c r="X167">
        <v>1</v>
      </c>
    </row>
    <row r="168" spans="1:24" x14ac:dyDescent="0.2">
      <c r="A168" t="s">
        <v>616</v>
      </c>
      <c r="B168" t="s">
        <v>447</v>
      </c>
      <c r="C168" t="s">
        <v>456</v>
      </c>
      <c r="D168">
        <v>0</v>
      </c>
      <c r="E168">
        <v>0</v>
      </c>
      <c r="F168">
        <v>0</v>
      </c>
      <c r="G168">
        <v>0</v>
      </c>
      <c r="H168">
        <v>250</v>
      </c>
      <c r="I168" t="s">
        <v>401</v>
      </c>
      <c r="J168">
        <v>3346.9877960090498</v>
      </c>
      <c r="K168">
        <v>173576.08108854</v>
      </c>
      <c r="L168">
        <v>543663.51008776703</v>
      </c>
      <c r="M168">
        <v>717239.59117630799</v>
      </c>
      <c r="N168" t="s">
        <v>449</v>
      </c>
      <c r="O168" t="s">
        <v>450</v>
      </c>
      <c r="P168">
        <v>1</v>
      </c>
      <c r="Q168">
        <v>0</v>
      </c>
      <c r="R168">
        <v>0</v>
      </c>
      <c r="S168">
        <v>1</v>
      </c>
      <c r="T168">
        <v>1</v>
      </c>
      <c r="U168">
        <v>100</v>
      </c>
      <c r="V168">
        <v>1</v>
      </c>
      <c r="W168">
        <v>1</v>
      </c>
      <c r="X168">
        <v>1</v>
      </c>
    </row>
    <row r="169" spans="1:24" x14ac:dyDescent="0.2">
      <c r="A169" t="s">
        <v>617</v>
      </c>
      <c r="B169" t="s">
        <v>447</v>
      </c>
      <c r="C169" t="s">
        <v>458</v>
      </c>
      <c r="D169">
        <v>0</v>
      </c>
      <c r="E169">
        <v>0</v>
      </c>
      <c r="F169">
        <v>0</v>
      </c>
      <c r="G169">
        <v>0</v>
      </c>
      <c r="H169">
        <v>800</v>
      </c>
      <c r="I169" t="s">
        <v>459</v>
      </c>
      <c r="J169">
        <v>8032.7707106287198</v>
      </c>
      <c r="K169">
        <v>416575.18954239303</v>
      </c>
      <c r="L169">
        <v>594113.21197422105</v>
      </c>
      <c r="M169">
        <v>1010688.4015166101</v>
      </c>
      <c r="N169" t="s">
        <v>398</v>
      </c>
      <c r="O169" t="s">
        <v>450</v>
      </c>
      <c r="P169">
        <v>1</v>
      </c>
      <c r="Q169">
        <v>0</v>
      </c>
      <c r="R169">
        <v>0</v>
      </c>
      <c r="S169">
        <v>1</v>
      </c>
      <c r="T169">
        <v>1</v>
      </c>
      <c r="U169">
        <v>100</v>
      </c>
      <c r="V169">
        <v>1</v>
      </c>
      <c r="W169">
        <v>1</v>
      </c>
      <c r="X169">
        <v>1</v>
      </c>
    </row>
    <row r="170" spans="1:24" x14ac:dyDescent="0.2">
      <c r="A170" t="s">
        <v>618</v>
      </c>
      <c r="B170" t="s">
        <v>408</v>
      </c>
      <c r="C170" t="s">
        <v>544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7544.1104907264298</v>
      </c>
      <c r="K170">
        <v>444948.65853941202</v>
      </c>
      <c r="L170">
        <v>412649.815050231</v>
      </c>
      <c r="M170">
        <v>857598.47358964395</v>
      </c>
      <c r="N170">
        <v>0</v>
      </c>
      <c r="O170">
        <v>0</v>
      </c>
      <c r="P170">
        <v>2</v>
      </c>
      <c r="Q170">
        <v>0</v>
      </c>
      <c r="R170">
        <v>0</v>
      </c>
      <c r="S170">
        <v>1</v>
      </c>
      <c r="T170">
        <v>1</v>
      </c>
      <c r="U170">
        <v>100</v>
      </c>
      <c r="V170">
        <v>1</v>
      </c>
      <c r="W170">
        <v>1</v>
      </c>
      <c r="X170">
        <v>1</v>
      </c>
    </row>
    <row r="171" spans="1:24" x14ac:dyDescent="0.2">
      <c r="A171" t="s">
        <v>619</v>
      </c>
      <c r="B171" t="s">
        <v>544</v>
      </c>
      <c r="C171" t="s">
        <v>546</v>
      </c>
      <c r="D171">
        <v>0</v>
      </c>
      <c r="E171">
        <v>0</v>
      </c>
      <c r="F171">
        <v>0</v>
      </c>
      <c r="G171">
        <v>0</v>
      </c>
      <c r="H171">
        <v>11500</v>
      </c>
      <c r="I171" t="s">
        <v>384</v>
      </c>
      <c r="J171">
        <v>7544.1104907264298</v>
      </c>
      <c r="K171">
        <v>444948.65853941202</v>
      </c>
      <c r="L171">
        <v>412649.815050231</v>
      </c>
      <c r="M171">
        <v>857598.47358964395</v>
      </c>
      <c r="N171" t="s">
        <v>398</v>
      </c>
      <c r="O171" t="s">
        <v>385</v>
      </c>
      <c r="P171">
        <v>1</v>
      </c>
      <c r="Q171">
        <v>0</v>
      </c>
      <c r="R171">
        <v>0</v>
      </c>
      <c r="S171">
        <v>1</v>
      </c>
      <c r="T171">
        <v>1</v>
      </c>
      <c r="U171">
        <v>100</v>
      </c>
      <c r="V171">
        <v>1</v>
      </c>
      <c r="W171">
        <v>1</v>
      </c>
      <c r="X171">
        <v>1</v>
      </c>
    </row>
    <row r="172" spans="1:24" x14ac:dyDescent="0.2">
      <c r="A172" t="s">
        <v>620</v>
      </c>
      <c r="B172" t="s">
        <v>408</v>
      </c>
      <c r="C172" t="s">
        <v>548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45184.335249227101</v>
      </c>
      <c r="K172">
        <v>2474613.8499806798</v>
      </c>
      <c r="L172">
        <v>2263486.75721737</v>
      </c>
      <c r="M172">
        <v>4738100.6071980502</v>
      </c>
      <c r="N172">
        <v>0</v>
      </c>
      <c r="O172">
        <v>0</v>
      </c>
      <c r="P172">
        <v>2</v>
      </c>
      <c r="Q172">
        <v>0</v>
      </c>
      <c r="R172">
        <v>0</v>
      </c>
      <c r="S172">
        <v>1</v>
      </c>
      <c r="T172">
        <v>1</v>
      </c>
      <c r="U172">
        <v>100</v>
      </c>
      <c r="V172">
        <v>1</v>
      </c>
      <c r="W172">
        <v>1</v>
      </c>
      <c r="X172">
        <v>1</v>
      </c>
    </row>
    <row r="173" spans="1:24" x14ac:dyDescent="0.2">
      <c r="A173" t="s">
        <v>621</v>
      </c>
      <c r="B173" t="s">
        <v>548</v>
      </c>
      <c r="C173" t="s">
        <v>552</v>
      </c>
      <c r="D173">
        <v>0</v>
      </c>
      <c r="E173">
        <v>0</v>
      </c>
      <c r="F173">
        <v>0</v>
      </c>
      <c r="G173">
        <v>0</v>
      </c>
      <c r="H173">
        <v>9000</v>
      </c>
      <c r="I173" t="s">
        <v>384</v>
      </c>
      <c r="J173">
        <v>45184.335249227101</v>
      </c>
      <c r="K173">
        <v>2474613.8499806798</v>
      </c>
      <c r="L173">
        <v>2263486.75721737</v>
      </c>
      <c r="M173">
        <v>4738100.6071980502</v>
      </c>
      <c r="N173" t="s">
        <v>398</v>
      </c>
      <c r="O173" t="s">
        <v>385</v>
      </c>
      <c r="P173">
        <v>1</v>
      </c>
      <c r="Q173">
        <v>0</v>
      </c>
      <c r="R173">
        <v>0</v>
      </c>
      <c r="S173">
        <v>1</v>
      </c>
      <c r="T173">
        <v>1</v>
      </c>
      <c r="U173">
        <v>100</v>
      </c>
      <c r="V173">
        <v>1</v>
      </c>
      <c r="W173">
        <v>1</v>
      </c>
      <c r="X173">
        <v>1</v>
      </c>
    </row>
    <row r="174" spans="1:24" x14ac:dyDescent="0.2">
      <c r="A174" t="s">
        <v>622</v>
      </c>
      <c r="B174" t="s">
        <v>408</v>
      </c>
      <c r="C174" t="s">
        <v>554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15479.8185604231</v>
      </c>
      <c r="K174">
        <v>845735.89041454997</v>
      </c>
      <c r="L174">
        <v>912699.37360275397</v>
      </c>
      <c r="M174">
        <v>1758435.2640173</v>
      </c>
      <c r="N174">
        <v>0</v>
      </c>
      <c r="O174">
        <v>0</v>
      </c>
      <c r="P174">
        <v>3</v>
      </c>
      <c r="Q174">
        <v>0</v>
      </c>
      <c r="R174">
        <v>0</v>
      </c>
      <c r="S174">
        <v>1</v>
      </c>
      <c r="T174">
        <v>1</v>
      </c>
      <c r="U174">
        <v>100</v>
      </c>
      <c r="V174">
        <v>1</v>
      </c>
      <c r="W174">
        <v>1</v>
      </c>
      <c r="X174">
        <v>1</v>
      </c>
    </row>
    <row r="175" spans="1:24" x14ac:dyDescent="0.2">
      <c r="A175" t="s">
        <v>623</v>
      </c>
      <c r="B175" t="s">
        <v>554</v>
      </c>
      <c r="C175" t="s">
        <v>556</v>
      </c>
      <c r="D175">
        <v>0</v>
      </c>
      <c r="E175">
        <v>0</v>
      </c>
      <c r="F175">
        <v>0</v>
      </c>
      <c r="G175">
        <v>0</v>
      </c>
      <c r="H175">
        <v>100</v>
      </c>
      <c r="I175" t="s">
        <v>384</v>
      </c>
      <c r="J175">
        <v>836.74694900226302</v>
      </c>
      <c r="K175">
        <v>43788.5113711636</v>
      </c>
      <c r="L175">
        <v>76891.269889186296</v>
      </c>
      <c r="M175">
        <v>120679.781260349</v>
      </c>
      <c r="N175" t="s">
        <v>398</v>
      </c>
      <c r="O175" t="s">
        <v>389</v>
      </c>
      <c r="P175">
        <v>1</v>
      </c>
      <c r="Q175">
        <v>0</v>
      </c>
      <c r="R175">
        <v>0</v>
      </c>
      <c r="S175">
        <v>1</v>
      </c>
      <c r="T175">
        <v>1</v>
      </c>
      <c r="U175">
        <v>100</v>
      </c>
      <c r="V175">
        <v>1</v>
      </c>
      <c r="W175">
        <v>1</v>
      </c>
      <c r="X175">
        <v>1</v>
      </c>
    </row>
    <row r="176" spans="1:24" x14ac:dyDescent="0.2">
      <c r="A176" t="s">
        <v>624</v>
      </c>
      <c r="B176" t="s">
        <v>554</v>
      </c>
      <c r="C176" t="s">
        <v>558</v>
      </c>
      <c r="D176">
        <v>0</v>
      </c>
      <c r="E176">
        <v>0</v>
      </c>
      <c r="F176">
        <v>0</v>
      </c>
      <c r="G176">
        <v>0</v>
      </c>
      <c r="H176">
        <v>1250</v>
      </c>
      <c r="I176" t="s">
        <v>384</v>
      </c>
      <c r="J176">
        <v>14643.071611420801</v>
      </c>
      <c r="K176">
        <v>801947.37904338702</v>
      </c>
      <c r="L176">
        <v>835808.10371356795</v>
      </c>
      <c r="M176">
        <v>1637755.48275695</v>
      </c>
      <c r="N176" t="s">
        <v>398</v>
      </c>
      <c r="O176" t="s">
        <v>385</v>
      </c>
      <c r="P176">
        <v>1</v>
      </c>
      <c r="Q176">
        <v>0</v>
      </c>
      <c r="R176">
        <v>0</v>
      </c>
      <c r="S176">
        <v>1</v>
      </c>
      <c r="T176">
        <v>1</v>
      </c>
      <c r="U176">
        <v>100</v>
      </c>
      <c r="V176">
        <v>1</v>
      </c>
      <c r="W176">
        <v>1</v>
      </c>
      <c r="X176">
        <v>1</v>
      </c>
    </row>
    <row r="177" spans="1:24" x14ac:dyDescent="0.2">
      <c r="A177" t="s">
        <v>625</v>
      </c>
      <c r="B177" t="s">
        <v>408</v>
      </c>
      <c r="C177" t="s">
        <v>461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52205.346464646398</v>
      </c>
      <c r="K177">
        <v>2457063.0306637799</v>
      </c>
      <c r="L177">
        <v>519384.85642135597</v>
      </c>
      <c r="M177">
        <v>2976447.88708513</v>
      </c>
      <c r="N177" t="s">
        <v>462</v>
      </c>
      <c r="O177" t="s">
        <v>463</v>
      </c>
      <c r="P177">
        <v>1</v>
      </c>
      <c r="Q177">
        <v>0</v>
      </c>
      <c r="R177">
        <v>0</v>
      </c>
      <c r="S177">
        <v>1</v>
      </c>
      <c r="T177">
        <v>1</v>
      </c>
      <c r="U177">
        <v>100</v>
      </c>
      <c r="V177">
        <v>1</v>
      </c>
      <c r="W177">
        <v>1</v>
      </c>
      <c r="X177">
        <v>1</v>
      </c>
    </row>
    <row r="178" spans="1:24" x14ac:dyDescent="0.2">
      <c r="A178" t="s">
        <v>626</v>
      </c>
      <c r="B178" t="s">
        <v>588</v>
      </c>
      <c r="C178" t="s">
        <v>467</v>
      </c>
      <c r="D178">
        <v>0</v>
      </c>
      <c r="E178">
        <v>0</v>
      </c>
      <c r="F178">
        <v>0</v>
      </c>
      <c r="G178">
        <v>15796632.4365352</v>
      </c>
      <c r="H178">
        <v>0</v>
      </c>
      <c r="I178">
        <v>0</v>
      </c>
      <c r="J178">
        <v>1527421.0559314301</v>
      </c>
      <c r="K178">
        <v>83935598.798581496</v>
      </c>
      <c r="L178">
        <v>20224765.321695302</v>
      </c>
      <c r="M178">
        <v>119956996.556812</v>
      </c>
      <c r="N178">
        <v>0</v>
      </c>
      <c r="O178">
        <v>0</v>
      </c>
      <c r="P178">
        <v>21</v>
      </c>
      <c r="Q178">
        <v>0</v>
      </c>
      <c r="R178">
        <v>0</v>
      </c>
      <c r="S178">
        <v>1</v>
      </c>
      <c r="T178">
        <v>1</v>
      </c>
      <c r="U178">
        <v>100</v>
      </c>
      <c r="V178">
        <v>1</v>
      </c>
      <c r="W178">
        <v>1</v>
      </c>
      <c r="X178">
        <v>1</v>
      </c>
    </row>
    <row r="179" spans="1:24" x14ac:dyDescent="0.2">
      <c r="A179" t="s">
        <v>627</v>
      </c>
      <c r="B179" t="s">
        <v>467</v>
      </c>
      <c r="C179" t="s">
        <v>469</v>
      </c>
      <c r="D179">
        <v>0</v>
      </c>
      <c r="E179">
        <v>0</v>
      </c>
      <c r="F179">
        <v>0</v>
      </c>
      <c r="G179">
        <v>80839.523877373504</v>
      </c>
      <c r="H179">
        <v>0</v>
      </c>
      <c r="I179">
        <v>0</v>
      </c>
      <c r="J179">
        <v>290853.23950444302</v>
      </c>
      <c r="K179">
        <v>15791679.9246867</v>
      </c>
      <c r="L179">
        <v>3716614.3831074699</v>
      </c>
      <c r="M179">
        <v>19589133.831671499</v>
      </c>
      <c r="N179">
        <v>0</v>
      </c>
      <c r="O179">
        <v>0</v>
      </c>
      <c r="P179">
        <v>5</v>
      </c>
      <c r="Q179">
        <v>0</v>
      </c>
      <c r="R179">
        <v>0</v>
      </c>
      <c r="S179">
        <v>1</v>
      </c>
      <c r="T179">
        <v>1</v>
      </c>
      <c r="U179">
        <v>100</v>
      </c>
      <c r="V179">
        <v>1</v>
      </c>
      <c r="W179">
        <v>1</v>
      </c>
      <c r="X179">
        <v>1</v>
      </c>
    </row>
    <row r="180" spans="1:24" x14ac:dyDescent="0.2">
      <c r="A180" t="s">
        <v>628</v>
      </c>
      <c r="B180" t="s">
        <v>469</v>
      </c>
      <c r="C180" t="s">
        <v>471</v>
      </c>
      <c r="D180">
        <v>0</v>
      </c>
      <c r="E180">
        <v>0</v>
      </c>
      <c r="F180">
        <v>0</v>
      </c>
      <c r="G180">
        <v>0</v>
      </c>
      <c r="H180">
        <v>1</v>
      </c>
      <c r="I180" t="s">
        <v>368</v>
      </c>
      <c r="J180">
        <v>117144.572891366</v>
      </c>
      <c r="K180">
        <v>6358113.4277020302</v>
      </c>
      <c r="L180">
        <v>1666134.20940052</v>
      </c>
      <c r="M180">
        <v>8024247.6371025601</v>
      </c>
      <c r="N180" t="s">
        <v>474</v>
      </c>
      <c r="O180" t="s">
        <v>475</v>
      </c>
      <c r="P180">
        <v>1</v>
      </c>
      <c r="Q180">
        <v>0</v>
      </c>
      <c r="R180">
        <v>0</v>
      </c>
      <c r="S180">
        <v>1</v>
      </c>
      <c r="T180">
        <v>1</v>
      </c>
      <c r="U180">
        <v>100</v>
      </c>
      <c r="V180">
        <v>1</v>
      </c>
      <c r="W180">
        <v>1</v>
      </c>
      <c r="X180">
        <v>1</v>
      </c>
    </row>
    <row r="181" spans="1:24" x14ac:dyDescent="0.2">
      <c r="A181" t="s">
        <v>629</v>
      </c>
      <c r="B181" t="s">
        <v>469</v>
      </c>
      <c r="C181" t="s">
        <v>473</v>
      </c>
      <c r="D181">
        <v>0</v>
      </c>
      <c r="E181">
        <v>0</v>
      </c>
      <c r="F181">
        <v>0</v>
      </c>
      <c r="G181">
        <v>0</v>
      </c>
      <c r="H181">
        <v>1</v>
      </c>
      <c r="I181" t="s">
        <v>368</v>
      </c>
      <c r="J181">
        <v>167349.38980045199</v>
      </c>
      <c r="K181">
        <v>9083013.8686106093</v>
      </c>
      <c r="L181">
        <v>1999380.0997736801</v>
      </c>
      <c r="M181">
        <v>11082393.968384299</v>
      </c>
      <c r="N181" t="s">
        <v>474</v>
      </c>
      <c r="O181" t="s">
        <v>475</v>
      </c>
      <c r="P181">
        <v>1</v>
      </c>
      <c r="Q181">
        <v>0</v>
      </c>
      <c r="R181">
        <v>0</v>
      </c>
      <c r="S181">
        <v>1</v>
      </c>
      <c r="T181">
        <v>1</v>
      </c>
      <c r="U181">
        <v>100</v>
      </c>
      <c r="V181">
        <v>1</v>
      </c>
      <c r="W181">
        <v>1</v>
      </c>
      <c r="X181">
        <v>1</v>
      </c>
    </row>
    <row r="182" spans="1:24" x14ac:dyDescent="0.2">
      <c r="A182" t="s">
        <v>630</v>
      </c>
      <c r="B182" t="s">
        <v>469</v>
      </c>
      <c r="C182" t="s">
        <v>631</v>
      </c>
      <c r="D182">
        <v>0</v>
      </c>
      <c r="E182">
        <v>2</v>
      </c>
      <c r="F182" t="s">
        <v>401</v>
      </c>
      <c r="G182">
        <v>80839.523877373504</v>
      </c>
      <c r="H182">
        <v>1</v>
      </c>
      <c r="I182" t="s">
        <v>368</v>
      </c>
      <c r="J182">
        <v>3346.9877960090498</v>
      </c>
      <c r="K182">
        <v>187010.99366581999</v>
      </c>
      <c r="L182">
        <v>16115.128646638301</v>
      </c>
      <c r="M182">
        <v>283965.64618983201</v>
      </c>
      <c r="N182" t="s">
        <v>567</v>
      </c>
      <c r="O182" t="s">
        <v>475</v>
      </c>
      <c r="P182">
        <v>1</v>
      </c>
      <c r="Q182">
        <v>0</v>
      </c>
      <c r="R182">
        <v>0</v>
      </c>
      <c r="S182">
        <v>1</v>
      </c>
      <c r="T182">
        <v>1</v>
      </c>
      <c r="U182">
        <v>100</v>
      </c>
      <c r="V182">
        <v>1</v>
      </c>
      <c r="W182">
        <v>1</v>
      </c>
      <c r="X182">
        <v>1</v>
      </c>
    </row>
    <row r="183" spans="1:24" x14ac:dyDescent="0.2">
      <c r="A183" t="s">
        <v>632</v>
      </c>
      <c r="B183" t="s">
        <v>469</v>
      </c>
      <c r="C183" t="s">
        <v>569</v>
      </c>
      <c r="D183">
        <v>0</v>
      </c>
      <c r="E183">
        <v>0</v>
      </c>
      <c r="F183">
        <v>0</v>
      </c>
      <c r="G183">
        <v>0</v>
      </c>
      <c r="H183">
        <v>1</v>
      </c>
      <c r="I183" t="s">
        <v>368</v>
      </c>
      <c r="J183">
        <v>3012.2890166151401</v>
      </c>
      <c r="K183">
        <v>163541.63470826799</v>
      </c>
      <c r="L183">
        <v>34984.945286624999</v>
      </c>
      <c r="M183">
        <v>198526.57999489299</v>
      </c>
      <c r="N183" t="s">
        <v>474</v>
      </c>
      <c r="O183" t="s">
        <v>475</v>
      </c>
      <c r="P183">
        <v>1</v>
      </c>
      <c r="Q183">
        <v>0</v>
      </c>
      <c r="R183">
        <v>0</v>
      </c>
      <c r="S183">
        <v>1</v>
      </c>
      <c r="T183">
        <v>1</v>
      </c>
      <c r="U183">
        <v>100</v>
      </c>
      <c r="V183">
        <v>1</v>
      </c>
      <c r="W183">
        <v>1</v>
      </c>
      <c r="X183">
        <v>1</v>
      </c>
    </row>
    <row r="184" spans="1:24" x14ac:dyDescent="0.2">
      <c r="A184" t="s">
        <v>633</v>
      </c>
      <c r="B184" t="s">
        <v>467</v>
      </c>
      <c r="C184" t="s">
        <v>477</v>
      </c>
      <c r="D184">
        <v>0</v>
      </c>
      <c r="E184">
        <v>0</v>
      </c>
      <c r="F184">
        <v>0</v>
      </c>
      <c r="G184">
        <v>14729339.7289558</v>
      </c>
      <c r="H184">
        <v>0</v>
      </c>
      <c r="I184">
        <v>0</v>
      </c>
      <c r="J184">
        <v>977137.05121841503</v>
      </c>
      <c r="K184">
        <v>53964885.567354798</v>
      </c>
      <c r="L184">
        <v>11654168.8673821</v>
      </c>
      <c r="M184">
        <v>80348394.163692802</v>
      </c>
      <c r="N184">
        <v>0</v>
      </c>
      <c r="O184">
        <v>0</v>
      </c>
      <c r="P184">
        <v>9</v>
      </c>
      <c r="Q184">
        <v>0</v>
      </c>
      <c r="R184">
        <v>0</v>
      </c>
      <c r="S184">
        <v>1</v>
      </c>
      <c r="T184">
        <v>1</v>
      </c>
      <c r="U184">
        <v>100</v>
      </c>
      <c r="V184">
        <v>1</v>
      </c>
      <c r="W184">
        <v>1</v>
      </c>
      <c r="X184">
        <v>1</v>
      </c>
    </row>
    <row r="185" spans="1:24" x14ac:dyDescent="0.2">
      <c r="A185" t="s">
        <v>634</v>
      </c>
      <c r="B185" t="s">
        <v>477</v>
      </c>
      <c r="C185" t="s">
        <v>479</v>
      </c>
      <c r="D185">
        <v>0</v>
      </c>
      <c r="E185">
        <v>0</v>
      </c>
      <c r="F185">
        <v>0</v>
      </c>
      <c r="G185">
        <v>1908389.29457148</v>
      </c>
      <c r="H185">
        <v>0</v>
      </c>
      <c r="I185">
        <v>0</v>
      </c>
      <c r="J185">
        <v>4655.8775130528202</v>
      </c>
      <c r="K185">
        <v>253554.33931876399</v>
      </c>
      <c r="L185">
        <v>21844.820423785299</v>
      </c>
      <c r="M185">
        <v>2183788.4543140298</v>
      </c>
      <c r="N185">
        <v>0</v>
      </c>
      <c r="O185">
        <v>0</v>
      </c>
      <c r="P185">
        <v>1</v>
      </c>
      <c r="Q185">
        <v>0</v>
      </c>
      <c r="R185">
        <v>0</v>
      </c>
      <c r="S185">
        <v>1</v>
      </c>
      <c r="T185">
        <v>1</v>
      </c>
      <c r="U185">
        <v>100</v>
      </c>
      <c r="V185">
        <v>1</v>
      </c>
      <c r="W185">
        <v>1</v>
      </c>
      <c r="X185">
        <v>1</v>
      </c>
    </row>
    <row r="186" spans="1:24" x14ac:dyDescent="0.2">
      <c r="A186" t="s">
        <v>635</v>
      </c>
      <c r="B186" t="s">
        <v>477</v>
      </c>
      <c r="C186" t="s">
        <v>573</v>
      </c>
      <c r="D186">
        <v>0</v>
      </c>
      <c r="E186">
        <v>0</v>
      </c>
      <c r="F186">
        <v>0</v>
      </c>
      <c r="G186">
        <v>1459657.8084112999</v>
      </c>
      <c r="H186">
        <v>0</v>
      </c>
      <c r="I186">
        <v>0</v>
      </c>
      <c r="J186">
        <v>4619.3130297647504</v>
      </c>
      <c r="K186">
        <v>249214.75206360701</v>
      </c>
      <c r="L186">
        <v>21464.484413447499</v>
      </c>
      <c r="M186">
        <v>1730337.0448883499</v>
      </c>
      <c r="N186">
        <v>0</v>
      </c>
      <c r="O186">
        <v>0</v>
      </c>
      <c r="P186">
        <v>1</v>
      </c>
      <c r="Q186">
        <v>0</v>
      </c>
      <c r="R186">
        <v>0</v>
      </c>
      <c r="S186">
        <v>1</v>
      </c>
      <c r="T186">
        <v>1</v>
      </c>
      <c r="U186">
        <v>100</v>
      </c>
      <c r="V186">
        <v>1</v>
      </c>
      <c r="W186">
        <v>1</v>
      </c>
      <c r="X186">
        <v>1</v>
      </c>
    </row>
    <row r="187" spans="1:24" x14ac:dyDescent="0.2">
      <c r="A187" t="s">
        <v>636</v>
      </c>
      <c r="B187" t="s">
        <v>477</v>
      </c>
      <c r="C187" t="s">
        <v>637</v>
      </c>
      <c r="D187">
        <v>0</v>
      </c>
      <c r="E187">
        <v>0</v>
      </c>
      <c r="F187">
        <v>0</v>
      </c>
      <c r="G187">
        <v>29707.083505893399</v>
      </c>
      <c r="H187">
        <v>0</v>
      </c>
      <c r="I187">
        <v>0</v>
      </c>
      <c r="J187">
        <v>414.39747500349199</v>
      </c>
      <c r="K187">
        <v>22757.246346660599</v>
      </c>
      <c r="L187">
        <v>1911.0134509980801</v>
      </c>
      <c r="M187">
        <v>54375.343303552203</v>
      </c>
      <c r="N187">
        <v>0</v>
      </c>
      <c r="O187">
        <v>0</v>
      </c>
      <c r="P187">
        <v>1</v>
      </c>
      <c r="Q187">
        <v>0</v>
      </c>
      <c r="R187">
        <v>0</v>
      </c>
      <c r="S187">
        <v>1</v>
      </c>
      <c r="T187">
        <v>1</v>
      </c>
      <c r="U187">
        <v>100</v>
      </c>
      <c r="V187">
        <v>1</v>
      </c>
      <c r="W187">
        <v>1</v>
      </c>
      <c r="X187">
        <v>1</v>
      </c>
    </row>
    <row r="188" spans="1:24" x14ac:dyDescent="0.2">
      <c r="A188" t="s">
        <v>638</v>
      </c>
      <c r="B188" t="s">
        <v>477</v>
      </c>
      <c r="C188" t="s">
        <v>486</v>
      </c>
      <c r="D188">
        <v>0</v>
      </c>
      <c r="E188">
        <v>0</v>
      </c>
      <c r="F188">
        <v>0</v>
      </c>
      <c r="G188">
        <v>354193.16398993903</v>
      </c>
      <c r="H188">
        <v>0</v>
      </c>
      <c r="I188">
        <v>0</v>
      </c>
      <c r="J188">
        <v>1279.7569082985499</v>
      </c>
      <c r="K188">
        <v>69227.523943194406</v>
      </c>
      <c r="L188">
        <v>5964.0419774066404</v>
      </c>
      <c r="M188">
        <v>429384.72991054098</v>
      </c>
      <c r="N188">
        <v>0</v>
      </c>
      <c r="O188">
        <v>0</v>
      </c>
      <c r="P188">
        <v>1</v>
      </c>
      <c r="Q188">
        <v>0</v>
      </c>
      <c r="R188">
        <v>0</v>
      </c>
      <c r="S188">
        <v>1</v>
      </c>
      <c r="T188">
        <v>1</v>
      </c>
      <c r="U188">
        <v>100</v>
      </c>
      <c r="V188">
        <v>1</v>
      </c>
      <c r="W188">
        <v>1</v>
      </c>
      <c r="X188">
        <v>1</v>
      </c>
    </row>
    <row r="189" spans="1:24" x14ac:dyDescent="0.2">
      <c r="A189" t="s">
        <v>639</v>
      </c>
      <c r="B189" t="s">
        <v>477</v>
      </c>
      <c r="C189" t="s">
        <v>488</v>
      </c>
      <c r="D189">
        <v>0</v>
      </c>
      <c r="E189">
        <v>0</v>
      </c>
      <c r="F189">
        <v>0</v>
      </c>
      <c r="G189">
        <v>5827864.9853720404</v>
      </c>
      <c r="H189">
        <v>0</v>
      </c>
      <c r="I189">
        <v>0</v>
      </c>
      <c r="J189">
        <v>945256.293435361</v>
      </c>
      <c r="K189">
        <v>52228081.985537603</v>
      </c>
      <c r="L189">
        <v>11506110.396196701</v>
      </c>
      <c r="M189">
        <v>69562057.367106393</v>
      </c>
      <c r="N189">
        <v>0</v>
      </c>
      <c r="O189">
        <v>0</v>
      </c>
      <c r="P189">
        <v>1</v>
      </c>
      <c r="Q189">
        <v>0</v>
      </c>
      <c r="R189">
        <v>0</v>
      </c>
      <c r="S189">
        <v>1</v>
      </c>
      <c r="T189">
        <v>1</v>
      </c>
      <c r="U189">
        <v>100</v>
      </c>
      <c r="V189">
        <v>1</v>
      </c>
      <c r="W189">
        <v>1</v>
      </c>
      <c r="X189">
        <v>1</v>
      </c>
    </row>
    <row r="190" spans="1:24" x14ac:dyDescent="0.2">
      <c r="A190" t="s">
        <v>640</v>
      </c>
      <c r="B190" t="s">
        <v>477</v>
      </c>
      <c r="C190" t="s">
        <v>481</v>
      </c>
      <c r="D190">
        <v>0</v>
      </c>
      <c r="E190">
        <v>0</v>
      </c>
      <c r="F190">
        <v>0</v>
      </c>
      <c r="G190">
        <v>2886424.6022162698</v>
      </c>
      <c r="H190">
        <v>0</v>
      </c>
      <c r="I190">
        <v>0</v>
      </c>
      <c r="J190">
        <v>20667.649636371101</v>
      </c>
      <c r="K190">
        <v>1128821.28539688</v>
      </c>
      <c r="L190">
        <v>95749.436337353705</v>
      </c>
      <c r="M190">
        <v>4110995.32395051</v>
      </c>
      <c r="N190">
        <v>0</v>
      </c>
      <c r="O190">
        <v>0</v>
      </c>
      <c r="P190">
        <v>1</v>
      </c>
      <c r="Q190">
        <v>0</v>
      </c>
      <c r="R190">
        <v>0</v>
      </c>
      <c r="S190">
        <v>1</v>
      </c>
      <c r="T190">
        <v>1</v>
      </c>
      <c r="U190">
        <v>100</v>
      </c>
      <c r="V190">
        <v>1</v>
      </c>
      <c r="W190">
        <v>1</v>
      </c>
      <c r="X190">
        <v>1</v>
      </c>
    </row>
    <row r="191" spans="1:24" x14ac:dyDescent="0.2">
      <c r="A191" t="s">
        <v>641</v>
      </c>
      <c r="B191" t="s">
        <v>477</v>
      </c>
      <c r="C191" t="s">
        <v>577</v>
      </c>
      <c r="D191">
        <v>0</v>
      </c>
      <c r="E191">
        <v>0</v>
      </c>
      <c r="F191">
        <v>0</v>
      </c>
      <c r="G191">
        <v>2242267.89888772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2242267.89888772</v>
      </c>
      <c r="N191">
        <v>0</v>
      </c>
      <c r="O191">
        <v>0</v>
      </c>
      <c r="P191">
        <v>1</v>
      </c>
      <c r="Q191">
        <v>0</v>
      </c>
      <c r="R191">
        <v>0</v>
      </c>
      <c r="S191">
        <v>1</v>
      </c>
      <c r="T191">
        <v>1</v>
      </c>
      <c r="U191">
        <v>100</v>
      </c>
      <c r="V191">
        <v>1</v>
      </c>
      <c r="W191">
        <v>1</v>
      </c>
      <c r="X191">
        <v>1</v>
      </c>
    </row>
    <row r="192" spans="1:24" x14ac:dyDescent="0.2">
      <c r="A192" t="s">
        <v>642</v>
      </c>
      <c r="B192" t="s">
        <v>477</v>
      </c>
      <c r="C192" t="s">
        <v>491</v>
      </c>
      <c r="D192">
        <v>0</v>
      </c>
      <c r="E192">
        <v>1</v>
      </c>
      <c r="F192" t="s">
        <v>368</v>
      </c>
      <c r="G192">
        <v>20834.892001181801</v>
      </c>
      <c r="H192">
        <v>1</v>
      </c>
      <c r="I192" t="s">
        <v>368</v>
      </c>
      <c r="J192">
        <v>243.763220563685</v>
      </c>
      <c r="K192">
        <v>13228.434748125899</v>
      </c>
      <c r="L192">
        <v>1124.6745824116399</v>
      </c>
      <c r="M192">
        <v>35188.001331719403</v>
      </c>
      <c r="N192" t="s">
        <v>492</v>
      </c>
      <c r="O192" t="s">
        <v>493</v>
      </c>
      <c r="P192">
        <v>1</v>
      </c>
      <c r="Q192">
        <v>0</v>
      </c>
      <c r="R192">
        <v>0</v>
      </c>
      <c r="S192">
        <v>1</v>
      </c>
      <c r="T192">
        <v>1</v>
      </c>
      <c r="U192">
        <v>100</v>
      </c>
      <c r="V192">
        <v>1</v>
      </c>
      <c r="W192">
        <v>1</v>
      </c>
      <c r="X192">
        <v>1</v>
      </c>
    </row>
    <row r="193" spans="1:24" x14ac:dyDescent="0.2">
      <c r="A193" t="s">
        <v>643</v>
      </c>
      <c r="B193" t="s">
        <v>467</v>
      </c>
      <c r="C193" t="s">
        <v>644</v>
      </c>
      <c r="D193">
        <v>0</v>
      </c>
      <c r="E193">
        <v>0</v>
      </c>
      <c r="F193">
        <v>0</v>
      </c>
      <c r="G193">
        <v>666520.03300201998</v>
      </c>
      <c r="H193">
        <v>0</v>
      </c>
      <c r="I193">
        <v>0</v>
      </c>
      <c r="J193">
        <v>5374.9790136478496</v>
      </c>
      <c r="K193">
        <v>290839.45006687101</v>
      </c>
      <c r="L193">
        <v>24923.0178409379</v>
      </c>
      <c r="M193">
        <v>982282.50090982998</v>
      </c>
      <c r="N193">
        <v>0</v>
      </c>
      <c r="O193">
        <v>0</v>
      </c>
      <c r="P193">
        <v>4</v>
      </c>
      <c r="Q193">
        <v>0</v>
      </c>
      <c r="R193">
        <v>0</v>
      </c>
      <c r="S193">
        <v>1</v>
      </c>
      <c r="T193">
        <v>1</v>
      </c>
      <c r="U193">
        <v>100</v>
      </c>
      <c r="V193">
        <v>1</v>
      </c>
      <c r="W193">
        <v>1</v>
      </c>
      <c r="X193">
        <v>1</v>
      </c>
    </row>
    <row r="194" spans="1:24" x14ac:dyDescent="0.2">
      <c r="A194" t="s">
        <v>645</v>
      </c>
      <c r="B194" t="s">
        <v>644</v>
      </c>
      <c r="C194" t="s">
        <v>479</v>
      </c>
      <c r="D194">
        <v>1</v>
      </c>
      <c r="E194">
        <v>0</v>
      </c>
      <c r="F194">
        <v>0</v>
      </c>
      <c r="G194">
        <v>445345.81644799799</v>
      </c>
      <c r="H194">
        <v>0</v>
      </c>
      <c r="I194">
        <v>0</v>
      </c>
      <c r="J194">
        <v>1291.9450693945801</v>
      </c>
      <c r="K194">
        <v>69888.484815871197</v>
      </c>
      <c r="L194">
        <v>6022.37572101365</v>
      </c>
      <c r="M194">
        <v>521256.67698488297</v>
      </c>
      <c r="N194">
        <v>0</v>
      </c>
      <c r="O194">
        <v>0</v>
      </c>
      <c r="P194">
        <v>1</v>
      </c>
      <c r="Q194">
        <v>0</v>
      </c>
      <c r="R194">
        <v>0</v>
      </c>
      <c r="S194">
        <v>1</v>
      </c>
      <c r="T194">
        <v>1</v>
      </c>
      <c r="U194">
        <v>100</v>
      </c>
      <c r="V194">
        <v>1</v>
      </c>
      <c r="W194">
        <v>1</v>
      </c>
      <c r="X194">
        <v>1</v>
      </c>
    </row>
    <row r="195" spans="1:24" x14ac:dyDescent="0.2">
      <c r="A195" t="s">
        <v>646</v>
      </c>
      <c r="B195" t="s">
        <v>644</v>
      </c>
      <c r="C195" t="s">
        <v>486</v>
      </c>
      <c r="D195">
        <v>1</v>
      </c>
      <c r="E195">
        <v>0</v>
      </c>
      <c r="F195">
        <v>0</v>
      </c>
      <c r="G195">
        <v>156261.689971174</v>
      </c>
      <c r="H195">
        <v>0</v>
      </c>
      <c r="I195">
        <v>0</v>
      </c>
      <c r="J195">
        <v>731.28966169105502</v>
      </c>
      <c r="K195">
        <v>39557.424177365298</v>
      </c>
      <c r="L195">
        <v>3406.6906444387901</v>
      </c>
      <c r="M195">
        <v>199225.80479297799</v>
      </c>
      <c r="N195">
        <v>0</v>
      </c>
      <c r="O195">
        <v>0</v>
      </c>
      <c r="P195">
        <v>1</v>
      </c>
      <c r="Q195">
        <v>0</v>
      </c>
      <c r="R195">
        <v>0</v>
      </c>
      <c r="S195">
        <v>1</v>
      </c>
      <c r="T195">
        <v>1</v>
      </c>
      <c r="U195">
        <v>100</v>
      </c>
      <c r="V195">
        <v>1</v>
      </c>
      <c r="W195">
        <v>1</v>
      </c>
      <c r="X195">
        <v>1</v>
      </c>
    </row>
    <row r="196" spans="1:24" x14ac:dyDescent="0.2">
      <c r="A196" t="s">
        <v>647</v>
      </c>
      <c r="B196" t="s">
        <v>644</v>
      </c>
      <c r="C196" t="s">
        <v>481</v>
      </c>
      <c r="D196">
        <v>1</v>
      </c>
      <c r="E196">
        <v>0</v>
      </c>
      <c r="F196">
        <v>0</v>
      </c>
      <c r="G196">
        <v>64912.526582847597</v>
      </c>
      <c r="H196">
        <v>0</v>
      </c>
      <c r="I196">
        <v>0</v>
      </c>
      <c r="J196">
        <v>3351.7442825622202</v>
      </c>
      <c r="K196">
        <v>181393.54107363499</v>
      </c>
      <c r="L196">
        <v>15493.951475485501</v>
      </c>
      <c r="M196">
        <v>261800.019131968</v>
      </c>
      <c r="N196">
        <v>0</v>
      </c>
      <c r="O196">
        <v>0</v>
      </c>
      <c r="P196">
        <v>1</v>
      </c>
      <c r="Q196">
        <v>0</v>
      </c>
      <c r="R196">
        <v>0</v>
      </c>
      <c r="S196">
        <v>1</v>
      </c>
      <c r="T196">
        <v>1</v>
      </c>
      <c r="U196">
        <v>100</v>
      </c>
      <c r="V196">
        <v>1</v>
      </c>
      <c r="W196">
        <v>1</v>
      </c>
      <c r="X196">
        <v>1</v>
      </c>
    </row>
    <row r="197" spans="1:24" x14ac:dyDescent="0.2">
      <c r="A197" t="s">
        <v>648</v>
      </c>
      <c r="B197" t="s">
        <v>467</v>
      </c>
      <c r="C197" t="s">
        <v>495</v>
      </c>
      <c r="D197">
        <v>0</v>
      </c>
      <c r="E197">
        <v>0</v>
      </c>
      <c r="F197">
        <v>0</v>
      </c>
      <c r="G197">
        <v>0</v>
      </c>
      <c r="H197">
        <v>1</v>
      </c>
      <c r="I197" t="s">
        <v>368</v>
      </c>
      <c r="J197">
        <v>251024.08464892901</v>
      </c>
      <c r="K197">
        <v>13731602.161072999</v>
      </c>
      <c r="L197">
        <v>4814931.3207247704</v>
      </c>
      <c r="M197">
        <v>18546533.481797799</v>
      </c>
      <c r="N197" t="s">
        <v>495</v>
      </c>
      <c r="O197" t="s">
        <v>493</v>
      </c>
      <c r="P197">
        <v>1</v>
      </c>
      <c r="Q197">
        <v>0</v>
      </c>
      <c r="R197">
        <v>0</v>
      </c>
      <c r="S197">
        <v>1</v>
      </c>
      <c r="T197">
        <v>1</v>
      </c>
      <c r="U197">
        <v>100</v>
      </c>
      <c r="V197">
        <v>1</v>
      </c>
      <c r="W197">
        <v>1</v>
      </c>
      <c r="X197">
        <v>1</v>
      </c>
    </row>
    <row r="198" spans="1:24" x14ac:dyDescent="0.2">
      <c r="A198" t="s">
        <v>649</v>
      </c>
      <c r="B198" t="s">
        <v>467</v>
      </c>
      <c r="C198" t="s">
        <v>497</v>
      </c>
      <c r="D198">
        <v>0</v>
      </c>
      <c r="E198">
        <v>1</v>
      </c>
      <c r="F198" t="s">
        <v>401</v>
      </c>
      <c r="G198">
        <v>319933.1507</v>
      </c>
      <c r="H198">
        <v>1</v>
      </c>
      <c r="I198" t="s">
        <v>368</v>
      </c>
      <c r="J198">
        <v>3031.7015459999998</v>
      </c>
      <c r="K198">
        <v>156591.6954</v>
      </c>
      <c r="L198">
        <v>14127.73264</v>
      </c>
      <c r="M198">
        <v>490652.57874000003</v>
      </c>
      <c r="N198" t="s">
        <v>398</v>
      </c>
      <c r="O198" t="s">
        <v>498</v>
      </c>
      <c r="P198">
        <v>1</v>
      </c>
      <c r="Q198">
        <v>0</v>
      </c>
      <c r="R198">
        <v>0</v>
      </c>
      <c r="S198">
        <v>1</v>
      </c>
      <c r="T198">
        <v>1</v>
      </c>
      <c r="U198">
        <v>100</v>
      </c>
      <c r="V198">
        <v>1</v>
      </c>
      <c r="W198">
        <v>1</v>
      </c>
      <c r="X198">
        <v>1</v>
      </c>
    </row>
    <row r="199" spans="1:24" x14ac:dyDescent="0.2">
      <c r="A199" t="s">
        <v>650</v>
      </c>
      <c r="B199" t="s">
        <v>651</v>
      </c>
      <c r="C199" t="s">
        <v>651</v>
      </c>
      <c r="D199">
        <v>0</v>
      </c>
      <c r="E199">
        <v>0</v>
      </c>
      <c r="F199">
        <v>0</v>
      </c>
      <c r="G199">
        <v>1211592.94867849</v>
      </c>
      <c r="H199">
        <v>0</v>
      </c>
      <c r="I199">
        <v>0</v>
      </c>
      <c r="J199">
        <v>151217.38136011499</v>
      </c>
      <c r="K199">
        <v>7824635.8707367601</v>
      </c>
      <c r="L199">
        <v>2979803.5517091998</v>
      </c>
      <c r="M199">
        <v>12016032.3711244</v>
      </c>
      <c r="N199">
        <v>0</v>
      </c>
      <c r="O199">
        <v>0</v>
      </c>
      <c r="P199">
        <v>62</v>
      </c>
      <c r="Q199">
        <v>0</v>
      </c>
      <c r="R199">
        <v>0</v>
      </c>
      <c r="S199">
        <v>1</v>
      </c>
      <c r="T199">
        <v>1</v>
      </c>
      <c r="U199">
        <v>100</v>
      </c>
      <c r="V199">
        <v>1</v>
      </c>
      <c r="W199">
        <v>1</v>
      </c>
      <c r="X199">
        <v>1</v>
      </c>
    </row>
    <row r="200" spans="1:24" x14ac:dyDescent="0.2">
      <c r="A200" t="s">
        <v>652</v>
      </c>
      <c r="B200" t="s">
        <v>651</v>
      </c>
      <c r="C200" t="s">
        <v>379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109459.623693082</v>
      </c>
      <c r="K200">
        <v>5514576.3502506204</v>
      </c>
      <c r="L200">
        <v>2396624.9153380799</v>
      </c>
      <c r="M200">
        <v>7911201.2655887101</v>
      </c>
      <c r="N200">
        <v>0</v>
      </c>
      <c r="O200">
        <v>0</v>
      </c>
      <c r="P200">
        <v>45</v>
      </c>
      <c r="Q200">
        <v>0</v>
      </c>
      <c r="R200">
        <v>0</v>
      </c>
      <c r="S200">
        <v>1</v>
      </c>
      <c r="T200">
        <v>1</v>
      </c>
      <c r="U200">
        <v>100</v>
      </c>
      <c r="V200">
        <v>1</v>
      </c>
      <c r="W200">
        <v>1</v>
      </c>
      <c r="X200">
        <v>1</v>
      </c>
    </row>
    <row r="201" spans="1:24" x14ac:dyDescent="0.2">
      <c r="A201" t="s">
        <v>653</v>
      </c>
      <c r="B201" t="s">
        <v>379</v>
      </c>
      <c r="C201" t="s">
        <v>381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18928.793306297001</v>
      </c>
      <c r="K201">
        <v>929979.30218129198</v>
      </c>
      <c r="L201">
        <v>607924.31012169702</v>
      </c>
      <c r="M201">
        <v>1537903.6123029799</v>
      </c>
      <c r="N201">
        <v>0</v>
      </c>
      <c r="O201">
        <v>0</v>
      </c>
      <c r="P201">
        <v>9</v>
      </c>
      <c r="Q201">
        <v>0</v>
      </c>
      <c r="R201">
        <v>0</v>
      </c>
      <c r="S201">
        <v>1</v>
      </c>
      <c r="T201">
        <v>1</v>
      </c>
      <c r="U201">
        <v>100</v>
      </c>
      <c r="V201">
        <v>1</v>
      </c>
      <c r="W201">
        <v>1</v>
      </c>
      <c r="X201">
        <v>1</v>
      </c>
    </row>
    <row r="202" spans="1:24" x14ac:dyDescent="0.2">
      <c r="A202" t="s">
        <v>654</v>
      </c>
      <c r="B202" t="s">
        <v>381</v>
      </c>
      <c r="C202" t="s">
        <v>383</v>
      </c>
      <c r="D202">
        <v>1</v>
      </c>
      <c r="E202">
        <v>0</v>
      </c>
      <c r="F202">
        <v>0</v>
      </c>
      <c r="G202">
        <v>0</v>
      </c>
      <c r="H202">
        <v>9900</v>
      </c>
      <c r="I202" t="s">
        <v>384</v>
      </c>
      <c r="J202">
        <v>3309.6971687560199</v>
      </c>
      <c r="K202">
        <v>171614.40216972001</v>
      </c>
      <c r="L202">
        <v>18214.588498553501</v>
      </c>
      <c r="M202">
        <v>189828.99066827301</v>
      </c>
      <c r="N202" t="s">
        <v>383</v>
      </c>
      <c r="O202" t="s">
        <v>385</v>
      </c>
      <c r="P202">
        <v>1</v>
      </c>
      <c r="Q202">
        <v>0</v>
      </c>
      <c r="R202">
        <v>0</v>
      </c>
      <c r="S202">
        <v>1</v>
      </c>
      <c r="T202">
        <v>1</v>
      </c>
      <c r="U202">
        <v>100</v>
      </c>
      <c r="V202">
        <v>1</v>
      </c>
      <c r="W202">
        <v>1</v>
      </c>
      <c r="X202">
        <v>1</v>
      </c>
    </row>
    <row r="203" spans="1:24" x14ac:dyDescent="0.2">
      <c r="A203" t="s">
        <v>655</v>
      </c>
      <c r="B203" t="s">
        <v>381</v>
      </c>
      <c r="C203" t="s">
        <v>387</v>
      </c>
      <c r="D203">
        <v>1</v>
      </c>
      <c r="E203">
        <v>0</v>
      </c>
      <c r="F203">
        <v>0</v>
      </c>
      <c r="G203">
        <v>0</v>
      </c>
      <c r="H203">
        <v>305</v>
      </c>
      <c r="I203" t="s">
        <v>388</v>
      </c>
      <c r="J203">
        <v>3787.2869479267101</v>
      </c>
      <c r="K203">
        <v>196460.827955641</v>
      </c>
      <c r="L203">
        <v>190448.86883317199</v>
      </c>
      <c r="M203">
        <v>386909.69678881299</v>
      </c>
      <c r="N203" t="s">
        <v>387</v>
      </c>
      <c r="O203" t="s">
        <v>389</v>
      </c>
      <c r="P203">
        <v>1</v>
      </c>
      <c r="Q203">
        <v>0</v>
      </c>
      <c r="R203">
        <v>0</v>
      </c>
      <c r="S203">
        <v>1</v>
      </c>
      <c r="T203">
        <v>1</v>
      </c>
      <c r="U203">
        <v>100</v>
      </c>
      <c r="V203">
        <v>1</v>
      </c>
      <c r="W203">
        <v>1</v>
      </c>
      <c r="X203">
        <v>1</v>
      </c>
    </row>
    <row r="204" spans="1:24" x14ac:dyDescent="0.2">
      <c r="A204" t="s">
        <v>656</v>
      </c>
      <c r="B204" t="s">
        <v>381</v>
      </c>
      <c r="C204" t="s">
        <v>391</v>
      </c>
      <c r="D204">
        <v>1</v>
      </c>
      <c r="E204">
        <v>0</v>
      </c>
      <c r="F204">
        <v>0</v>
      </c>
      <c r="G204">
        <v>0</v>
      </c>
      <c r="H204">
        <v>6000</v>
      </c>
      <c r="I204" t="s">
        <v>371</v>
      </c>
      <c r="J204">
        <v>6877.2928206364504</v>
      </c>
      <c r="K204">
        <v>301938.249083895</v>
      </c>
      <c r="L204">
        <v>300697.51620057801</v>
      </c>
      <c r="M204">
        <v>602635.76528447401</v>
      </c>
      <c r="N204" t="s">
        <v>392</v>
      </c>
      <c r="O204" t="s">
        <v>393</v>
      </c>
      <c r="P204">
        <v>1</v>
      </c>
      <c r="Q204">
        <v>0</v>
      </c>
      <c r="R204">
        <v>0</v>
      </c>
      <c r="S204">
        <v>1</v>
      </c>
      <c r="T204">
        <v>1</v>
      </c>
      <c r="U204">
        <v>100</v>
      </c>
      <c r="V204">
        <v>1</v>
      </c>
      <c r="W204">
        <v>1</v>
      </c>
      <c r="X204">
        <v>1</v>
      </c>
    </row>
    <row r="205" spans="1:24" x14ac:dyDescent="0.2">
      <c r="A205" t="s">
        <v>657</v>
      </c>
      <c r="B205" t="s">
        <v>381</v>
      </c>
      <c r="C205" t="s">
        <v>395</v>
      </c>
      <c r="D205">
        <v>1</v>
      </c>
      <c r="E205">
        <v>0</v>
      </c>
      <c r="F205">
        <v>0</v>
      </c>
      <c r="G205">
        <v>0</v>
      </c>
      <c r="H205">
        <v>30</v>
      </c>
      <c r="I205" t="s">
        <v>388</v>
      </c>
      <c r="J205">
        <v>4369.9464792671097</v>
      </c>
      <c r="K205">
        <v>231838.93408871701</v>
      </c>
      <c r="L205">
        <v>87100.104908389505</v>
      </c>
      <c r="M205">
        <v>318939.03899710701</v>
      </c>
      <c r="N205" t="s">
        <v>395</v>
      </c>
      <c r="O205" t="s">
        <v>393</v>
      </c>
      <c r="P205">
        <v>1</v>
      </c>
      <c r="Q205">
        <v>0</v>
      </c>
      <c r="R205">
        <v>0</v>
      </c>
      <c r="S205">
        <v>1</v>
      </c>
      <c r="T205">
        <v>1</v>
      </c>
      <c r="U205">
        <v>100</v>
      </c>
      <c r="V205">
        <v>1</v>
      </c>
      <c r="W205">
        <v>1</v>
      </c>
      <c r="X205">
        <v>1</v>
      </c>
    </row>
    <row r="206" spans="1:24" x14ac:dyDescent="0.2">
      <c r="A206" t="s">
        <v>658</v>
      </c>
      <c r="B206" t="s">
        <v>381</v>
      </c>
      <c r="C206" t="s">
        <v>509</v>
      </c>
      <c r="D206">
        <v>1</v>
      </c>
      <c r="E206">
        <v>0</v>
      </c>
      <c r="F206">
        <v>0</v>
      </c>
      <c r="G206">
        <v>0</v>
      </c>
      <c r="H206">
        <v>7650</v>
      </c>
      <c r="I206" t="s">
        <v>384</v>
      </c>
      <c r="J206">
        <v>73.071236210221699</v>
      </c>
      <c r="K206">
        <v>3211.7788495660502</v>
      </c>
      <c r="L206">
        <v>422.24727888138801</v>
      </c>
      <c r="M206">
        <v>3634.02612844744</v>
      </c>
      <c r="N206" t="s">
        <v>462</v>
      </c>
      <c r="O206" t="s">
        <v>393</v>
      </c>
      <c r="P206">
        <v>1</v>
      </c>
      <c r="Q206">
        <v>0</v>
      </c>
      <c r="R206">
        <v>0</v>
      </c>
      <c r="S206">
        <v>1</v>
      </c>
      <c r="T206">
        <v>1</v>
      </c>
      <c r="U206">
        <v>100</v>
      </c>
      <c r="V206">
        <v>1</v>
      </c>
      <c r="W206">
        <v>1</v>
      </c>
      <c r="X206">
        <v>1</v>
      </c>
    </row>
    <row r="207" spans="1:24" x14ac:dyDescent="0.2">
      <c r="A207" t="s">
        <v>659</v>
      </c>
      <c r="B207" t="s">
        <v>381</v>
      </c>
      <c r="C207" t="s">
        <v>397</v>
      </c>
      <c r="D207">
        <v>1</v>
      </c>
      <c r="E207">
        <v>0</v>
      </c>
      <c r="F207">
        <v>0</v>
      </c>
      <c r="G207">
        <v>0</v>
      </c>
      <c r="H207">
        <v>15300</v>
      </c>
      <c r="I207" t="s">
        <v>384</v>
      </c>
      <c r="J207">
        <v>146.142472420443</v>
      </c>
      <c r="K207">
        <v>5962.5973134040496</v>
      </c>
      <c r="L207">
        <v>2533.4836729990302</v>
      </c>
      <c r="M207">
        <v>8496.0809864030798</v>
      </c>
      <c r="N207" t="s">
        <v>398</v>
      </c>
      <c r="O207" t="s">
        <v>393</v>
      </c>
      <c r="P207">
        <v>1</v>
      </c>
      <c r="Q207">
        <v>0</v>
      </c>
      <c r="R207">
        <v>0</v>
      </c>
      <c r="S207">
        <v>1</v>
      </c>
      <c r="T207">
        <v>1</v>
      </c>
      <c r="U207">
        <v>100</v>
      </c>
      <c r="V207">
        <v>1</v>
      </c>
      <c r="W207">
        <v>1</v>
      </c>
      <c r="X207">
        <v>1</v>
      </c>
    </row>
    <row r="208" spans="1:24" x14ac:dyDescent="0.2">
      <c r="A208" t="s">
        <v>660</v>
      </c>
      <c r="B208" t="s">
        <v>381</v>
      </c>
      <c r="C208" t="s">
        <v>403</v>
      </c>
      <c r="D208">
        <v>1</v>
      </c>
      <c r="E208">
        <v>0</v>
      </c>
      <c r="F208">
        <v>0</v>
      </c>
      <c r="G208">
        <v>0</v>
      </c>
      <c r="H208">
        <v>1360</v>
      </c>
      <c r="I208" t="s">
        <v>384</v>
      </c>
      <c r="J208">
        <v>97.428314956605504</v>
      </c>
      <c r="K208">
        <v>5051.8269546769498</v>
      </c>
      <c r="L208">
        <v>2314.54063944069</v>
      </c>
      <c r="M208">
        <v>7366.3675941176398</v>
      </c>
      <c r="N208" t="s">
        <v>383</v>
      </c>
      <c r="O208" t="s">
        <v>385</v>
      </c>
      <c r="P208">
        <v>1</v>
      </c>
      <c r="Q208">
        <v>0</v>
      </c>
      <c r="R208">
        <v>0</v>
      </c>
      <c r="S208">
        <v>1</v>
      </c>
      <c r="T208">
        <v>1</v>
      </c>
      <c r="U208">
        <v>100</v>
      </c>
      <c r="V208">
        <v>1</v>
      </c>
      <c r="W208">
        <v>1</v>
      </c>
      <c r="X208">
        <v>1</v>
      </c>
    </row>
    <row r="209" spans="1:24" x14ac:dyDescent="0.2">
      <c r="A209" t="s">
        <v>661</v>
      </c>
      <c r="B209" t="s">
        <v>381</v>
      </c>
      <c r="C209" t="s">
        <v>405</v>
      </c>
      <c r="D209">
        <v>1</v>
      </c>
      <c r="E209">
        <v>0</v>
      </c>
      <c r="F209">
        <v>0</v>
      </c>
      <c r="G209">
        <v>0</v>
      </c>
      <c r="H209">
        <v>28050</v>
      </c>
      <c r="I209" t="s">
        <v>384</v>
      </c>
      <c r="J209">
        <v>267.92786612343201</v>
      </c>
      <c r="K209">
        <v>13900.6857656702</v>
      </c>
      <c r="L209">
        <v>6192.9600896817701</v>
      </c>
      <c r="M209">
        <v>20093.645855351901</v>
      </c>
      <c r="N209" t="s">
        <v>406</v>
      </c>
      <c r="O209" t="s">
        <v>389</v>
      </c>
      <c r="P209">
        <v>1</v>
      </c>
      <c r="Q209">
        <v>0</v>
      </c>
      <c r="R209">
        <v>0</v>
      </c>
      <c r="S209">
        <v>1</v>
      </c>
      <c r="T209">
        <v>1</v>
      </c>
      <c r="U209">
        <v>100</v>
      </c>
      <c r="V209">
        <v>1</v>
      </c>
      <c r="W209">
        <v>1</v>
      </c>
      <c r="X209">
        <v>1</v>
      </c>
    </row>
    <row r="210" spans="1:24" x14ac:dyDescent="0.2">
      <c r="A210" t="s">
        <v>662</v>
      </c>
      <c r="B210" t="s">
        <v>379</v>
      </c>
      <c r="C210" t="s">
        <v>408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90530.830386785499</v>
      </c>
      <c r="K210">
        <v>4584597.0480693299</v>
      </c>
      <c r="L210">
        <v>1788700.60521639</v>
      </c>
      <c r="M210">
        <v>6373297.6532857204</v>
      </c>
      <c r="N210">
        <v>0</v>
      </c>
      <c r="O210">
        <v>0</v>
      </c>
      <c r="P210">
        <v>35</v>
      </c>
      <c r="Q210">
        <v>0</v>
      </c>
      <c r="R210">
        <v>0</v>
      </c>
      <c r="S210">
        <v>1</v>
      </c>
      <c r="T210">
        <v>1</v>
      </c>
      <c r="U210">
        <v>100</v>
      </c>
      <c r="V210">
        <v>1</v>
      </c>
      <c r="W210">
        <v>1</v>
      </c>
      <c r="X210">
        <v>1</v>
      </c>
    </row>
    <row r="211" spans="1:24" x14ac:dyDescent="0.2">
      <c r="A211" t="s">
        <v>663</v>
      </c>
      <c r="B211" t="s">
        <v>408</v>
      </c>
      <c r="C211" t="s">
        <v>410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80276.262003726806</v>
      </c>
      <c r="K211">
        <v>4061616.5230641901</v>
      </c>
      <c r="L211">
        <v>1208397.3343022801</v>
      </c>
      <c r="M211">
        <v>5270013.8573664697</v>
      </c>
      <c r="N211">
        <v>0</v>
      </c>
      <c r="O211">
        <v>0</v>
      </c>
      <c r="P211">
        <v>10</v>
      </c>
      <c r="Q211">
        <v>0</v>
      </c>
      <c r="R211">
        <v>0</v>
      </c>
      <c r="S211">
        <v>1</v>
      </c>
      <c r="T211">
        <v>1</v>
      </c>
      <c r="U211">
        <v>100</v>
      </c>
      <c r="V211">
        <v>1</v>
      </c>
      <c r="W211">
        <v>1</v>
      </c>
      <c r="X211">
        <v>1</v>
      </c>
    </row>
    <row r="212" spans="1:24" x14ac:dyDescent="0.2">
      <c r="A212" t="s">
        <v>664</v>
      </c>
      <c r="B212" t="s">
        <v>410</v>
      </c>
      <c r="C212" t="s">
        <v>383</v>
      </c>
      <c r="D212">
        <v>1</v>
      </c>
      <c r="E212">
        <v>0</v>
      </c>
      <c r="F212">
        <v>0</v>
      </c>
      <c r="G212">
        <v>0</v>
      </c>
      <c r="H212">
        <v>194000</v>
      </c>
      <c r="I212" t="s">
        <v>384</v>
      </c>
      <c r="J212">
        <v>38916.477447804798</v>
      </c>
      <c r="K212">
        <v>2026008.2731707301</v>
      </c>
      <c r="L212">
        <v>201877.21476422701</v>
      </c>
      <c r="M212">
        <v>2227885.4879349498</v>
      </c>
      <c r="N212" t="s">
        <v>383</v>
      </c>
      <c r="O212" t="s">
        <v>385</v>
      </c>
      <c r="P212">
        <v>1</v>
      </c>
      <c r="Q212">
        <v>0</v>
      </c>
      <c r="R212">
        <v>0</v>
      </c>
      <c r="S212">
        <v>1</v>
      </c>
      <c r="T212">
        <v>1</v>
      </c>
      <c r="U212">
        <v>100</v>
      </c>
      <c r="V212">
        <v>1</v>
      </c>
      <c r="W212">
        <v>1</v>
      </c>
      <c r="X212">
        <v>1</v>
      </c>
    </row>
    <row r="213" spans="1:24" x14ac:dyDescent="0.2">
      <c r="A213" t="s">
        <v>665</v>
      </c>
      <c r="B213" t="s">
        <v>410</v>
      </c>
      <c r="C213" t="s">
        <v>387</v>
      </c>
      <c r="D213">
        <v>1</v>
      </c>
      <c r="E213">
        <v>0</v>
      </c>
      <c r="F213">
        <v>0</v>
      </c>
      <c r="G213">
        <v>0</v>
      </c>
      <c r="H213">
        <v>1200</v>
      </c>
      <c r="I213" t="s">
        <v>388</v>
      </c>
      <c r="J213">
        <v>11390.188521886101</v>
      </c>
      <c r="K213">
        <v>590850.62315447105</v>
      </c>
      <c r="L213">
        <v>438001.43099837302</v>
      </c>
      <c r="M213">
        <v>1028852.05415284</v>
      </c>
      <c r="N213" t="s">
        <v>387</v>
      </c>
      <c r="O213" t="s">
        <v>389</v>
      </c>
      <c r="P213">
        <v>1</v>
      </c>
      <c r="Q213">
        <v>0</v>
      </c>
      <c r="R213">
        <v>0</v>
      </c>
      <c r="S213">
        <v>1</v>
      </c>
      <c r="T213">
        <v>1</v>
      </c>
      <c r="U213">
        <v>100</v>
      </c>
      <c r="V213">
        <v>1</v>
      </c>
      <c r="W213">
        <v>1</v>
      </c>
      <c r="X213">
        <v>1</v>
      </c>
    </row>
    <row r="214" spans="1:24" x14ac:dyDescent="0.2">
      <c r="A214" t="s">
        <v>666</v>
      </c>
      <c r="B214" t="s">
        <v>410</v>
      </c>
      <c r="C214" t="s">
        <v>391</v>
      </c>
      <c r="D214">
        <v>1</v>
      </c>
      <c r="E214">
        <v>0</v>
      </c>
      <c r="F214">
        <v>0</v>
      </c>
      <c r="G214">
        <v>0</v>
      </c>
      <c r="H214">
        <v>8300</v>
      </c>
      <c r="I214" t="s">
        <v>371</v>
      </c>
      <c r="J214">
        <v>9731.9110753821096</v>
      </c>
      <c r="K214">
        <v>427266.84608780401</v>
      </c>
      <c r="L214">
        <v>243148.955421138</v>
      </c>
      <c r="M214">
        <v>670415.80150894297</v>
      </c>
      <c r="N214" t="s">
        <v>392</v>
      </c>
      <c r="O214" t="s">
        <v>393</v>
      </c>
      <c r="P214">
        <v>1</v>
      </c>
      <c r="Q214">
        <v>0</v>
      </c>
      <c r="R214">
        <v>0</v>
      </c>
      <c r="S214">
        <v>1</v>
      </c>
      <c r="T214">
        <v>1</v>
      </c>
      <c r="U214">
        <v>100</v>
      </c>
      <c r="V214">
        <v>1</v>
      </c>
      <c r="W214">
        <v>1</v>
      </c>
      <c r="X214">
        <v>1</v>
      </c>
    </row>
    <row r="215" spans="1:24" x14ac:dyDescent="0.2">
      <c r="A215" t="s">
        <v>667</v>
      </c>
      <c r="B215" t="s">
        <v>410</v>
      </c>
      <c r="C215" t="s">
        <v>395</v>
      </c>
      <c r="D215">
        <v>1</v>
      </c>
      <c r="E215">
        <v>0</v>
      </c>
      <c r="F215">
        <v>0</v>
      </c>
      <c r="G215">
        <v>0</v>
      </c>
      <c r="H215">
        <v>160</v>
      </c>
      <c r="I215" t="s">
        <v>388</v>
      </c>
      <c r="J215">
        <v>13623.5588201626</v>
      </c>
      <c r="K215">
        <v>722772.96760975604</v>
      </c>
      <c r="L215">
        <v>271539.573320325</v>
      </c>
      <c r="M215">
        <v>994312.54093008104</v>
      </c>
      <c r="N215" t="s">
        <v>395</v>
      </c>
      <c r="O215" t="s">
        <v>393</v>
      </c>
      <c r="P215">
        <v>1</v>
      </c>
      <c r="Q215">
        <v>0</v>
      </c>
      <c r="R215">
        <v>0</v>
      </c>
      <c r="S215">
        <v>1</v>
      </c>
      <c r="T215">
        <v>1</v>
      </c>
      <c r="U215">
        <v>100</v>
      </c>
      <c r="V215">
        <v>1</v>
      </c>
      <c r="W215">
        <v>1</v>
      </c>
      <c r="X215">
        <v>1</v>
      </c>
    </row>
    <row r="216" spans="1:24" x14ac:dyDescent="0.2">
      <c r="A216" t="s">
        <v>668</v>
      </c>
      <c r="B216" t="s">
        <v>410</v>
      </c>
      <c r="C216" t="s">
        <v>509</v>
      </c>
      <c r="D216">
        <v>1</v>
      </c>
      <c r="E216">
        <v>0</v>
      </c>
      <c r="F216">
        <v>0</v>
      </c>
      <c r="G216">
        <v>0</v>
      </c>
      <c r="H216">
        <v>34000</v>
      </c>
      <c r="I216" t="s">
        <v>384</v>
      </c>
      <c r="J216">
        <v>189.836475421138</v>
      </c>
      <c r="K216">
        <v>8334.8293955121899</v>
      </c>
      <c r="L216">
        <v>1096.98342735609</v>
      </c>
      <c r="M216">
        <v>9431.8128228682908</v>
      </c>
      <c r="N216" t="s">
        <v>462</v>
      </c>
      <c r="O216" t="s">
        <v>393</v>
      </c>
      <c r="P216">
        <v>1</v>
      </c>
      <c r="Q216">
        <v>0</v>
      </c>
      <c r="R216">
        <v>0</v>
      </c>
      <c r="S216">
        <v>1</v>
      </c>
      <c r="T216">
        <v>1</v>
      </c>
      <c r="U216">
        <v>100</v>
      </c>
      <c r="V216">
        <v>1</v>
      </c>
      <c r="W216">
        <v>1</v>
      </c>
      <c r="X216">
        <v>1</v>
      </c>
    </row>
    <row r="217" spans="1:24" x14ac:dyDescent="0.2">
      <c r="A217" t="s">
        <v>669</v>
      </c>
      <c r="B217" t="s">
        <v>410</v>
      </c>
      <c r="C217" t="s">
        <v>397</v>
      </c>
      <c r="D217">
        <v>1</v>
      </c>
      <c r="E217">
        <v>0</v>
      </c>
      <c r="F217">
        <v>0</v>
      </c>
      <c r="G217">
        <v>0</v>
      </c>
      <c r="H217">
        <v>27200</v>
      </c>
      <c r="I217" t="s">
        <v>384</v>
      </c>
      <c r="J217">
        <v>151.86918028617799</v>
      </c>
      <c r="K217">
        <v>6196.02240104065</v>
      </c>
      <c r="L217">
        <v>2632.7602249105598</v>
      </c>
      <c r="M217">
        <v>8828.7826259512094</v>
      </c>
      <c r="N217" t="s">
        <v>398</v>
      </c>
      <c r="O217" t="s">
        <v>393</v>
      </c>
      <c r="P217">
        <v>1</v>
      </c>
      <c r="Q217">
        <v>0</v>
      </c>
      <c r="R217">
        <v>0</v>
      </c>
      <c r="S217">
        <v>1</v>
      </c>
      <c r="T217">
        <v>1</v>
      </c>
      <c r="U217">
        <v>100</v>
      </c>
      <c r="V217">
        <v>1</v>
      </c>
      <c r="W217">
        <v>1</v>
      </c>
      <c r="X217">
        <v>1</v>
      </c>
    </row>
    <row r="218" spans="1:24" x14ac:dyDescent="0.2">
      <c r="A218" t="s">
        <v>670</v>
      </c>
      <c r="B218" t="s">
        <v>410</v>
      </c>
      <c r="C218" t="s">
        <v>418</v>
      </c>
      <c r="D218">
        <v>1</v>
      </c>
      <c r="E218">
        <v>0</v>
      </c>
      <c r="F218">
        <v>0</v>
      </c>
      <c r="G218">
        <v>0</v>
      </c>
      <c r="H218">
        <v>160000</v>
      </c>
      <c r="I218" t="s">
        <v>384</v>
      </c>
      <c r="J218">
        <v>4466.7405965528396</v>
      </c>
      <c r="K218">
        <v>196106.35994796699</v>
      </c>
      <c r="L218">
        <v>12905.687380162601</v>
      </c>
      <c r="M218">
        <v>209012.04732812999</v>
      </c>
      <c r="N218" t="s">
        <v>398</v>
      </c>
      <c r="O218" t="s">
        <v>393</v>
      </c>
      <c r="P218">
        <v>1</v>
      </c>
      <c r="Q218">
        <v>0</v>
      </c>
      <c r="R218">
        <v>0</v>
      </c>
      <c r="S218">
        <v>1</v>
      </c>
      <c r="T218">
        <v>1</v>
      </c>
      <c r="U218">
        <v>100</v>
      </c>
      <c r="V218">
        <v>1</v>
      </c>
      <c r="W218">
        <v>1</v>
      </c>
      <c r="X218">
        <v>1</v>
      </c>
    </row>
    <row r="219" spans="1:24" x14ac:dyDescent="0.2">
      <c r="A219" t="s">
        <v>671</v>
      </c>
      <c r="B219" t="s">
        <v>410</v>
      </c>
      <c r="C219" t="s">
        <v>403</v>
      </c>
      <c r="D219">
        <v>1</v>
      </c>
      <c r="E219">
        <v>0</v>
      </c>
      <c r="F219">
        <v>0</v>
      </c>
      <c r="G219">
        <v>0</v>
      </c>
      <c r="H219">
        <v>14450</v>
      </c>
      <c r="I219" t="s">
        <v>384</v>
      </c>
      <c r="J219">
        <v>605.24335090731699</v>
      </c>
      <c r="K219">
        <v>31377.117834146298</v>
      </c>
      <c r="L219">
        <v>14375.3225309918</v>
      </c>
      <c r="M219">
        <v>45752.440365138202</v>
      </c>
      <c r="N219" t="s">
        <v>383</v>
      </c>
      <c r="O219" t="s">
        <v>385</v>
      </c>
      <c r="P219">
        <v>1</v>
      </c>
      <c r="Q219">
        <v>0</v>
      </c>
      <c r="R219">
        <v>0</v>
      </c>
      <c r="S219">
        <v>1</v>
      </c>
      <c r="T219">
        <v>1</v>
      </c>
      <c r="U219">
        <v>100</v>
      </c>
      <c r="V219">
        <v>1</v>
      </c>
      <c r="W219">
        <v>1</v>
      </c>
      <c r="X219">
        <v>1</v>
      </c>
    </row>
    <row r="220" spans="1:24" x14ac:dyDescent="0.2">
      <c r="A220" t="s">
        <v>672</v>
      </c>
      <c r="B220" t="s">
        <v>410</v>
      </c>
      <c r="C220" t="s">
        <v>445</v>
      </c>
      <c r="D220">
        <v>1</v>
      </c>
      <c r="E220">
        <v>0</v>
      </c>
      <c r="F220">
        <v>0</v>
      </c>
      <c r="G220">
        <v>0</v>
      </c>
      <c r="H220">
        <v>1</v>
      </c>
      <c r="I220" t="s">
        <v>368</v>
      </c>
      <c r="J220">
        <v>1200.4365353235701</v>
      </c>
      <c r="K220">
        <v>52703.483462764198</v>
      </c>
      <c r="L220">
        <v>22819.406234796701</v>
      </c>
      <c r="M220">
        <v>75522.889697560895</v>
      </c>
      <c r="N220" t="s">
        <v>398</v>
      </c>
      <c r="O220" t="s">
        <v>393</v>
      </c>
      <c r="P220">
        <v>1</v>
      </c>
      <c r="Q220">
        <v>0</v>
      </c>
      <c r="R220">
        <v>0</v>
      </c>
      <c r="S220">
        <v>1</v>
      </c>
      <c r="T220">
        <v>1</v>
      </c>
      <c r="U220">
        <v>100</v>
      </c>
      <c r="V220">
        <v>1</v>
      </c>
      <c r="W220">
        <v>1</v>
      </c>
      <c r="X220">
        <v>1</v>
      </c>
    </row>
    <row r="221" spans="1:24" x14ac:dyDescent="0.2">
      <c r="A221" t="s">
        <v>673</v>
      </c>
      <c r="B221" t="s">
        <v>408</v>
      </c>
      <c r="C221" t="s">
        <v>447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3995.5801559728402</v>
      </c>
      <c r="K221">
        <v>206630.77631053099</v>
      </c>
      <c r="L221">
        <v>335307.40563268802</v>
      </c>
      <c r="M221">
        <v>541938.18194321904</v>
      </c>
      <c r="N221">
        <v>0</v>
      </c>
      <c r="O221">
        <v>0</v>
      </c>
      <c r="P221">
        <v>6</v>
      </c>
      <c r="Q221">
        <v>0</v>
      </c>
      <c r="R221">
        <v>0</v>
      </c>
      <c r="S221">
        <v>1</v>
      </c>
      <c r="T221">
        <v>1</v>
      </c>
      <c r="U221">
        <v>100</v>
      </c>
      <c r="V221">
        <v>1</v>
      </c>
      <c r="W221">
        <v>1</v>
      </c>
      <c r="X221">
        <v>1</v>
      </c>
    </row>
    <row r="222" spans="1:24" x14ac:dyDescent="0.2">
      <c r="A222" t="s">
        <v>674</v>
      </c>
      <c r="B222" t="s">
        <v>447</v>
      </c>
      <c r="C222" t="s">
        <v>449</v>
      </c>
      <c r="D222">
        <v>1</v>
      </c>
      <c r="E222">
        <v>0</v>
      </c>
      <c r="F222">
        <v>0</v>
      </c>
      <c r="G222">
        <v>0</v>
      </c>
      <c r="H222">
        <v>550</v>
      </c>
      <c r="I222" t="s">
        <v>388</v>
      </c>
      <c r="J222">
        <v>3098.7840136513601</v>
      </c>
      <c r="K222">
        <v>160254.459450945</v>
      </c>
      <c r="L222">
        <v>271732.928652865</v>
      </c>
      <c r="M222">
        <v>431987.38810381002</v>
      </c>
      <c r="N222" t="s">
        <v>449</v>
      </c>
      <c r="O222" t="s">
        <v>450</v>
      </c>
      <c r="P222">
        <v>1</v>
      </c>
      <c r="Q222">
        <v>0</v>
      </c>
      <c r="R222">
        <v>0</v>
      </c>
      <c r="S222">
        <v>1</v>
      </c>
      <c r="T222">
        <v>1</v>
      </c>
      <c r="U222">
        <v>100</v>
      </c>
      <c r="V222">
        <v>1</v>
      </c>
      <c r="W222">
        <v>1</v>
      </c>
      <c r="X222">
        <v>1</v>
      </c>
    </row>
    <row r="223" spans="1:24" x14ac:dyDescent="0.2">
      <c r="A223" t="s">
        <v>675</v>
      </c>
      <c r="B223" t="s">
        <v>447</v>
      </c>
      <c r="C223" t="s">
        <v>452</v>
      </c>
      <c r="D223">
        <v>1</v>
      </c>
      <c r="E223">
        <v>0</v>
      </c>
      <c r="F223">
        <v>0</v>
      </c>
      <c r="G223">
        <v>0</v>
      </c>
      <c r="H223">
        <v>40</v>
      </c>
      <c r="I223" t="s">
        <v>388</v>
      </c>
      <c r="J223">
        <v>437.85415666066598</v>
      </c>
      <c r="K223">
        <v>22643.860470297001</v>
      </c>
      <c r="L223">
        <v>32630.073532103201</v>
      </c>
      <c r="M223">
        <v>55273.934002400201</v>
      </c>
      <c r="N223" t="s">
        <v>449</v>
      </c>
      <c r="O223" t="s">
        <v>450</v>
      </c>
      <c r="P223">
        <v>1</v>
      </c>
      <c r="Q223">
        <v>0</v>
      </c>
      <c r="R223">
        <v>0</v>
      </c>
      <c r="S223">
        <v>1</v>
      </c>
      <c r="T223">
        <v>1</v>
      </c>
      <c r="U223">
        <v>100</v>
      </c>
      <c r="V223">
        <v>1</v>
      </c>
      <c r="W223">
        <v>1</v>
      </c>
      <c r="X223">
        <v>1</v>
      </c>
    </row>
    <row r="224" spans="1:24" x14ac:dyDescent="0.2">
      <c r="A224" t="s">
        <v>676</v>
      </c>
      <c r="B224" t="s">
        <v>447</v>
      </c>
      <c r="C224" t="s">
        <v>454</v>
      </c>
      <c r="D224">
        <v>1</v>
      </c>
      <c r="E224">
        <v>0</v>
      </c>
      <c r="F224">
        <v>0</v>
      </c>
      <c r="G224">
        <v>0</v>
      </c>
      <c r="H224">
        <v>5000</v>
      </c>
      <c r="I224" t="s">
        <v>384</v>
      </c>
      <c r="J224">
        <v>201.21974117911699</v>
      </c>
      <c r="K224">
        <v>10406.4796789678</v>
      </c>
      <c r="L224">
        <v>8604.4419774977396</v>
      </c>
      <c r="M224">
        <v>19010.921656465602</v>
      </c>
      <c r="N224" t="s">
        <v>406</v>
      </c>
      <c r="O224" t="s">
        <v>450</v>
      </c>
      <c r="P224">
        <v>1</v>
      </c>
      <c r="Q224">
        <v>0</v>
      </c>
      <c r="R224">
        <v>0</v>
      </c>
      <c r="S224">
        <v>1</v>
      </c>
      <c r="T224">
        <v>1</v>
      </c>
      <c r="U224">
        <v>100</v>
      </c>
      <c r="V224">
        <v>1</v>
      </c>
      <c r="W224">
        <v>1</v>
      </c>
      <c r="X224">
        <v>1</v>
      </c>
    </row>
    <row r="225" spans="1:24" x14ac:dyDescent="0.2">
      <c r="A225" t="s">
        <v>677</v>
      </c>
      <c r="B225" t="s">
        <v>447</v>
      </c>
      <c r="C225" t="s">
        <v>456</v>
      </c>
      <c r="D225">
        <v>0</v>
      </c>
      <c r="E225">
        <v>0</v>
      </c>
      <c r="F225">
        <v>0</v>
      </c>
      <c r="G225">
        <v>0</v>
      </c>
      <c r="H225">
        <v>276</v>
      </c>
      <c r="I225" t="s">
        <v>401</v>
      </c>
      <c r="J225">
        <v>35.575650234773398</v>
      </c>
      <c r="K225">
        <v>1837.64934683468</v>
      </c>
      <c r="L225">
        <v>5808.8904906240596</v>
      </c>
      <c r="M225">
        <v>7646.5398374587403</v>
      </c>
      <c r="N225" t="s">
        <v>449</v>
      </c>
      <c r="O225" t="s">
        <v>450</v>
      </c>
      <c r="P225">
        <v>1</v>
      </c>
      <c r="Q225">
        <v>0</v>
      </c>
      <c r="R225">
        <v>0</v>
      </c>
      <c r="S225">
        <v>1</v>
      </c>
      <c r="T225">
        <v>1</v>
      </c>
      <c r="U225">
        <v>100</v>
      </c>
      <c r="V225">
        <v>1</v>
      </c>
      <c r="W225">
        <v>1</v>
      </c>
      <c r="X225">
        <v>1</v>
      </c>
    </row>
    <row r="226" spans="1:24" x14ac:dyDescent="0.2">
      <c r="A226" t="s">
        <v>678</v>
      </c>
      <c r="B226" t="s">
        <v>447</v>
      </c>
      <c r="C226" t="s">
        <v>458</v>
      </c>
      <c r="D226">
        <v>0</v>
      </c>
      <c r="E226">
        <v>0</v>
      </c>
      <c r="F226">
        <v>0</v>
      </c>
      <c r="G226">
        <v>0</v>
      </c>
      <c r="H226">
        <v>2300</v>
      </c>
      <c r="I226" t="s">
        <v>459</v>
      </c>
      <c r="J226">
        <v>222.146594246924</v>
      </c>
      <c r="K226">
        <v>11488.3273634863</v>
      </c>
      <c r="L226">
        <v>16531.070979597898</v>
      </c>
      <c r="M226">
        <v>28019.3983430843</v>
      </c>
      <c r="N226" t="s">
        <v>398</v>
      </c>
      <c r="O226" t="s">
        <v>450</v>
      </c>
      <c r="P226">
        <v>1</v>
      </c>
      <c r="Q226">
        <v>0</v>
      </c>
      <c r="R226">
        <v>0</v>
      </c>
      <c r="S226">
        <v>1</v>
      </c>
      <c r="T226">
        <v>1</v>
      </c>
      <c r="U226">
        <v>100</v>
      </c>
      <c r="V226">
        <v>1</v>
      </c>
      <c r="W226">
        <v>1</v>
      </c>
      <c r="X226">
        <v>1</v>
      </c>
    </row>
    <row r="227" spans="1:24" x14ac:dyDescent="0.2">
      <c r="A227" t="s">
        <v>679</v>
      </c>
      <c r="B227" t="s">
        <v>408</v>
      </c>
      <c r="C227" t="s">
        <v>528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1535.44208006504</v>
      </c>
      <c r="K227">
        <v>82293.471706016193</v>
      </c>
      <c r="L227">
        <v>99078.037489430804</v>
      </c>
      <c r="M227">
        <v>181371.509195447</v>
      </c>
      <c r="N227">
        <v>0</v>
      </c>
      <c r="O227">
        <v>0</v>
      </c>
      <c r="P227">
        <v>2</v>
      </c>
      <c r="Q227">
        <v>0</v>
      </c>
      <c r="R227">
        <v>0</v>
      </c>
      <c r="S227">
        <v>1</v>
      </c>
      <c r="T227">
        <v>1</v>
      </c>
      <c r="U227">
        <v>100</v>
      </c>
      <c r="V227">
        <v>1</v>
      </c>
      <c r="W227">
        <v>1</v>
      </c>
      <c r="X227">
        <v>1</v>
      </c>
    </row>
    <row r="228" spans="1:24" x14ac:dyDescent="0.2">
      <c r="A228" t="s">
        <v>680</v>
      </c>
      <c r="B228" t="s">
        <v>528</v>
      </c>
      <c r="C228" t="s">
        <v>534</v>
      </c>
      <c r="D228">
        <v>1</v>
      </c>
      <c r="E228">
        <v>0</v>
      </c>
      <c r="F228">
        <v>0</v>
      </c>
      <c r="G228">
        <v>0</v>
      </c>
      <c r="H228">
        <v>27500</v>
      </c>
      <c r="I228" t="s">
        <v>384</v>
      </c>
      <c r="J228">
        <v>1535.44208006504</v>
      </c>
      <c r="K228">
        <v>82293.471706016193</v>
      </c>
      <c r="L228">
        <v>99078.037489430804</v>
      </c>
      <c r="M228">
        <v>181371.509195447</v>
      </c>
      <c r="N228" t="s">
        <v>398</v>
      </c>
      <c r="O228" t="s">
        <v>535</v>
      </c>
      <c r="P228">
        <v>1</v>
      </c>
      <c r="Q228">
        <v>0</v>
      </c>
      <c r="R228">
        <v>0</v>
      </c>
      <c r="S228">
        <v>1</v>
      </c>
      <c r="T228">
        <v>1</v>
      </c>
      <c r="U228">
        <v>100</v>
      </c>
      <c r="V228">
        <v>1</v>
      </c>
      <c r="W228">
        <v>1</v>
      </c>
      <c r="X228">
        <v>1</v>
      </c>
    </row>
    <row r="229" spans="1:24" x14ac:dyDescent="0.2">
      <c r="A229" t="s">
        <v>681</v>
      </c>
      <c r="B229" t="s">
        <v>408</v>
      </c>
      <c r="C229" t="s">
        <v>537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1841.9414326967501</v>
      </c>
      <c r="K229">
        <v>88997.951403356405</v>
      </c>
      <c r="L229">
        <v>85301.236038773102</v>
      </c>
      <c r="M229">
        <v>174299.18744212901</v>
      </c>
      <c r="N229">
        <v>0</v>
      </c>
      <c r="O229">
        <v>0</v>
      </c>
      <c r="P229">
        <v>5</v>
      </c>
      <c r="Q229">
        <v>0</v>
      </c>
      <c r="R229">
        <v>0</v>
      </c>
      <c r="S229">
        <v>1</v>
      </c>
      <c r="T229">
        <v>1</v>
      </c>
      <c r="U229">
        <v>100</v>
      </c>
      <c r="V229">
        <v>1</v>
      </c>
      <c r="W229">
        <v>1</v>
      </c>
      <c r="X229">
        <v>1</v>
      </c>
    </row>
    <row r="230" spans="1:24" x14ac:dyDescent="0.2">
      <c r="A230" t="s">
        <v>682</v>
      </c>
      <c r="B230" t="s">
        <v>537</v>
      </c>
      <c r="C230" t="s">
        <v>683</v>
      </c>
      <c r="D230">
        <v>0</v>
      </c>
      <c r="E230">
        <v>0</v>
      </c>
      <c r="F230">
        <v>0</v>
      </c>
      <c r="G230">
        <v>0</v>
      </c>
      <c r="H230">
        <v>7000</v>
      </c>
      <c r="I230" t="s">
        <v>384</v>
      </c>
      <c r="J230">
        <v>200.62640086805499</v>
      </c>
      <c r="K230">
        <v>10470.332008101799</v>
      </c>
      <c r="L230">
        <v>18034.0808825231</v>
      </c>
      <c r="M230">
        <v>28504.412890625001</v>
      </c>
      <c r="N230" t="s">
        <v>398</v>
      </c>
      <c r="O230" t="s">
        <v>389</v>
      </c>
      <c r="P230">
        <v>1</v>
      </c>
      <c r="Q230">
        <v>0</v>
      </c>
      <c r="R230">
        <v>0</v>
      </c>
      <c r="S230">
        <v>1</v>
      </c>
      <c r="T230">
        <v>1</v>
      </c>
      <c r="U230">
        <v>100</v>
      </c>
      <c r="V230">
        <v>1</v>
      </c>
      <c r="W230">
        <v>1</v>
      </c>
      <c r="X230">
        <v>1</v>
      </c>
    </row>
    <row r="231" spans="1:24" x14ac:dyDescent="0.2">
      <c r="A231" t="s">
        <v>684</v>
      </c>
      <c r="B231" t="s">
        <v>537</v>
      </c>
      <c r="C231" t="s">
        <v>539</v>
      </c>
      <c r="D231">
        <v>1</v>
      </c>
      <c r="E231">
        <v>0</v>
      </c>
      <c r="F231">
        <v>0</v>
      </c>
      <c r="G231">
        <v>0</v>
      </c>
      <c r="H231">
        <v>12500</v>
      </c>
      <c r="I231" t="s">
        <v>384</v>
      </c>
      <c r="J231">
        <v>477.68190682870301</v>
      </c>
      <c r="K231">
        <v>24927.7919675925</v>
      </c>
      <c r="L231">
        <v>36229.1803530092</v>
      </c>
      <c r="M231">
        <v>61156.972320601802</v>
      </c>
      <c r="N231" t="s">
        <v>531</v>
      </c>
      <c r="O231" t="s">
        <v>389</v>
      </c>
      <c r="P231">
        <v>1</v>
      </c>
      <c r="Q231">
        <v>0</v>
      </c>
      <c r="R231">
        <v>0</v>
      </c>
      <c r="S231">
        <v>1</v>
      </c>
      <c r="T231">
        <v>1</v>
      </c>
      <c r="U231">
        <v>100</v>
      </c>
      <c r="V231">
        <v>1</v>
      </c>
      <c r="W231">
        <v>1</v>
      </c>
      <c r="X231">
        <v>1</v>
      </c>
    </row>
    <row r="232" spans="1:24" x14ac:dyDescent="0.2">
      <c r="A232" t="s">
        <v>685</v>
      </c>
      <c r="B232" t="s">
        <v>537</v>
      </c>
      <c r="C232" t="s">
        <v>541</v>
      </c>
      <c r="D232">
        <v>1</v>
      </c>
      <c r="E232">
        <v>0</v>
      </c>
      <c r="F232">
        <v>0</v>
      </c>
      <c r="G232">
        <v>0</v>
      </c>
      <c r="H232">
        <v>370</v>
      </c>
      <c r="I232" t="s">
        <v>371</v>
      </c>
      <c r="J232">
        <v>848.36306655092596</v>
      </c>
      <c r="K232">
        <v>37246.115364583296</v>
      </c>
      <c r="L232">
        <v>18547.115350115699</v>
      </c>
      <c r="M232">
        <v>55793.230714698999</v>
      </c>
      <c r="N232" t="s">
        <v>392</v>
      </c>
      <c r="O232" t="s">
        <v>393</v>
      </c>
      <c r="P232">
        <v>1</v>
      </c>
      <c r="Q232">
        <v>0</v>
      </c>
      <c r="R232">
        <v>0</v>
      </c>
      <c r="S232">
        <v>1</v>
      </c>
      <c r="T232">
        <v>1</v>
      </c>
      <c r="U232">
        <v>100</v>
      </c>
      <c r="V232">
        <v>1</v>
      </c>
      <c r="W232">
        <v>1</v>
      </c>
      <c r="X232">
        <v>1</v>
      </c>
    </row>
    <row r="233" spans="1:24" x14ac:dyDescent="0.2">
      <c r="A233" t="s">
        <v>686</v>
      </c>
      <c r="B233" t="s">
        <v>537</v>
      </c>
      <c r="C233" t="s">
        <v>387</v>
      </c>
      <c r="D233">
        <v>1</v>
      </c>
      <c r="E233">
        <v>0</v>
      </c>
      <c r="F233">
        <v>0</v>
      </c>
      <c r="G233">
        <v>0</v>
      </c>
      <c r="H233">
        <v>20</v>
      </c>
      <c r="I233" t="s">
        <v>388</v>
      </c>
      <c r="J233">
        <v>315.27005844907399</v>
      </c>
      <c r="K233">
        <v>16353.712063078699</v>
      </c>
      <c r="L233">
        <v>12490.859453125</v>
      </c>
      <c r="M233">
        <v>28844.571516203701</v>
      </c>
      <c r="N233" t="s">
        <v>387</v>
      </c>
      <c r="O233" t="s">
        <v>389</v>
      </c>
      <c r="P233">
        <v>1</v>
      </c>
      <c r="Q233">
        <v>0</v>
      </c>
      <c r="R233">
        <v>0</v>
      </c>
      <c r="S233">
        <v>1</v>
      </c>
      <c r="T233">
        <v>1</v>
      </c>
      <c r="U233">
        <v>100</v>
      </c>
      <c r="V233">
        <v>1</v>
      </c>
      <c r="W233">
        <v>1</v>
      </c>
      <c r="X233">
        <v>1</v>
      </c>
    </row>
    <row r="234" spans="1:24" x14ac:dyDescent="0.2">
      <c r="A234" t="s">
        <v>687</v>
      </c>
      <c r="B234" t="s">
        <v>408</v>
      </c>
      <c r="C234" t="s">
        <v>544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718.91126990740702</v>
      </c>
      <c r="K234">
        <v>42638.5526359953</v>
      </c>
      <c r="L234">
        <v>37172.289172453697</v>
      </c>
      <c r="M234">
        <v>79810.841808448997</v>
      </c>
      <c r="N234">
        <v>0</v>
      </c>
      <c r="O234">
        <v>0</v>
      </c>
      <c r="P234">
        <v>3</v>
      </c>
      <c r="Q234">
        <v>0</v>
      </c>
      <c r="R234">
        <v>0</v>
      </c>
      <c r="S234">
        <v>1</v>
      </c>
      <c r="T234">
        <v>1</v>
      </c>
      <c r="U234">
        <v>100</v>
      </c>
      <c r="V234">
        <v>1</v>
      </c>
      <c r="W234">
        <v>1</v>
      </c>
      <c r="X234">
        <v>1</v>
      </c>
    </row>
    <row r="235" spans="1:24" x14ac:dyDescent="0.2">
      <c r="A235" t="s">
        <v>688</v>
      </c>
      <c r="B235" t="s">
        <v>544</v>
      </c>
      <c r="C235" t="s">
        <v>546</v>
      </c>
      <c r="D235">
        <v>0</v>
      </c>
      <c r="E235">
        <v>0</v>
      </c>
      <c r="F235">
        <v>0</v>
      </c>
      <c r="G235">
        <v>0</v>
      </c>
      <c r="H235">
        <v>19500</v>
      </c>
      <c r="I235" t="s">
        <v>384</v>
      </c>
      <c r="J235">
        <v>652.03580295138795</v>
      </c>
      <c r="K235">
        <v>38350.319820601799</v>
      </c>
      <c r="L235">
        <v>35884.140538194399</v>
      </c>
      <c r="M235">
        <v>74234.460358796205</v>
      </c>
      <c r="N235" t="s">
        <v>398</v>
      </c>
      <c r="O235" t="s">
        <v>385</v>
      </c>
      <c r="P235">
        <v>1</v>
      </c>
      <c r="Q235">
        <v>0</v>
      </c>
      <c r="R235">
        <v>0</v>
      </c>
      <c r="S235">
        <v>1</v>
      </c>
      <c r="T235">
        <v>1</v>
      </c>
      <c r="U235">
        <v>100</v>
      </c>
      <c r="V235">
        <v>1</v>
      </c>
      <c r="W235">
        <v>1</v>
      </c>
      <c r="X235">
        <v>1</v>
      </c>
    </row>
    <row r="236" spans="1:24" x14ac:dyDescent="0.2">
      <c r="A236" t="s">
        <v>689</v>
      </c>
      <c r="B236" t="s">
        <v>544</v>
      </c>
      <c r="C236" t="s">
        <v>690</v>
      </c>
      <c r="D236">
        <v>0</v>
      </c>
      <c r="E236">
        <v>0</v>
      </c>
      <c r="F236">
        <v>0</v>
      </c>
      <c r="G236">
        <v>0</v>
      </c>
      <c r="H236">
        <v>7000</v>
      </c>
      <c r="I236" t="s">
        <v>384</v>
      </c>
      <c r="J236">
        <v>66.875466956018499</v>
      </c>
      <c r="K236">
        <v>4288.2328153935096</v>
      </c>
      <c r="L236">
        <v>1288.14863425925</v>
      </c>
      <c r="M236">
        <v>5576.3814496527702</v>
      </c>
      <c r="N236" t="s">
        <v>398</v>
      </c>
      <c r="O236" t="s">
        <v>385</v>
      </c>
      <c r="P236">
        <v>1</v>
      </c>
      <c r="Q236">
        <v>0</v>
      </c>
      <c r="R236">
        <v>0</v>
      </c>
      <c r="S236">
        <v>1</v>
      </c>
      <c r="T236">
        <v>1</v>
      </c>
      <c r="U236">
        <v>100</v>
      </c>
      <c r="V236">
        <v>1</v>
      </c>
      <c r="W236">
        <v>1</v>
      </c>
      <c r="X236">
        <v>1</v>
      </c>
    </row>
    <row r="237" spans="1:24" x14ac:dyDescent="0.2">
      <c r="A237" t="s">
        <v>691</v>
      </c>
      <c r="B237" t="s">
        <v>408</v>
      </c>
      <c r="C237" t="s">
        <v>548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8.2097654381188097</v>
      </c>
      <c r="K237">
        <v>448.51023345334499</v>
      </c>
      <c r="L237">
        <v>413.94342486498601</v>
      </c>
      <c r="M237">
        <v>862.45365831833101</v>
      </c>
      <c r="N237">
        <v>0</v>
      </c>
      <c r="O237">
        <v>0</v>
      </c>
      <c r="P237">
        <v>2</v>
      </c>
      <c r="Q237">
        <v>0</v>
      </c>
      <c r="R237">
        <v>0</v>
      </c>
      <c r="S237">
        <v>1</v>
      </c>
      <c r="T237">
        <v>1</v>
      </c>
      <c r="U237">
        <v>100</v>
      </c>
      <c r="V237">
        <v>1</v>
      </c>
      <c r="W237">
        <v>1</v>
      </c>
      <c r="X237">
        <v>1</v>
      </c>
    </row>
    <row r="238" spans="1:24" x14ac:dyDescent="0.2">
      <c r="A238" t="s">
        <v>692</v>
      </c>
      <c r="B238" t="s">
        <v>548</v>
      </c>
      <c r="C238" t="s">
        <v>552</v>
      </c>
      <c r="D238">
        <v>0</v>
      </c>
      <c r="E238">
        <v>0</v>
      </c>
      <c r="F238">
        <v>0</v>
      </c>
      <c r="G238">
        <v>0</v>
      </c>
      <c r="H238">
        <v>170</v>
      </c>
      <c r="I238" t="s">
        <v>384</v>
      </c>
      <c r="J238">
        <v>8.2097654381188097</v>
      </c>
      <c r="K238">
        <v>448.51023345334499</v>
      </c>
      <c r="L238">
        <v>413.94342486498601</v>
      </c>
      <c r="M238">
        <v>862.45365831833101</v>
      </c>
      <c r="N238" t="s">
        <v>398</v>
      </c>
      <c r="O238" t="s">
        <v>385</v>
      </c>
      <c r="P238">
        <v>1</v>
      </c>
      <c r="Q238">
        <v>0</v>
      </c>
      <c r="R238">
        <v>0</v>
      </c>
      <c r="S238">
        <v>1</v>
      </c>
      <c r="T238">
        <v>1</v>
      </c>
      <c r="U238">
        <v>100</v>
      </c>
      <c r="V238">
        <v>1</v>
      </c>
      <c r="W238">
        <v>1</v>
      </c>
      <c r="X238">
        <v>1</v>
      </c>
    </row>
    <row r="239" spans="1:24" x14ac:dyDescent="0.2">
      <c r="A239" t="s">
        <v>693</v>
      </c>
      <c r="B239" t="s">
        <v>408</v>
      </c>
      <c r="C239" t="s">
        <v>554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119.122086768676</v>
      </c>
      <c r="K239">
        <v>6472.7286519726904</v>
      </c>
      <c r="L239">
        <v>7315.4810651815096</v>
      </c>
      <c r="M239">
        <v>13788.209717154199</v>
      </c>
      <c r="N239">
        <v>0</v>
      </c>
      <c r="O239">
        <v>0</v>
      </c>
      <c r="P239">
        <v>3</v>
      </c>
      <c r="Q239">
        <v>0</v>
      </c>
      <c r="R239">
        <v>0</v>
      </c>
      <c r="S239">
        <v>1</v>
      </c>
      <c r="T239">
        <v>1</v>
      </c>
      <c r="U239">
        <v>100</v>
      </c>
      <c r="V239">
        <v>1</v>
      </c>
      <c r="W239">
        <v>1</v>
      </c>
      <c r="X239">
        <v>1</v>
      </c>
    </row>
    <row r="240" spans="1:24" x14ac:dyDescent="0.2">
      <c r="A240" t="s">
        <v>694</v>
      </c>
      <c r="B240" t="s">
        <v>554</v>
      </c>
      <c r="C240" t="s">
        <v>556</v>
      </c>
      <c r="D240">
        <v>0</v>
      </c>
      <c r="E240">
        <v>0</v>
      </c>
      <c r="F240">
        <v>0</v>
      </c>
      <c r="G240">
        <v>0</v>
      </c>
      <c r="H240">
        <v>170</v>
      </c>
      <c r="I240" t="s">
        <v>384</v>
      </c>
      <c r="J240">
        <v>13.6829424017401</v>
      </c>
      <c r="K240">
        <v>714.288753832883</v>
      </c>
      <c r="L240">
        <v>1265.0855230273</v>
      </c>
      <c r="M240">
        <v>1979.3742768601801</v>
      </c>
      <c r="N240" t="s">
        <v>398</v>
      </c>
      <c r="O240" t="s">
        <v>389</v>
      </c>
      <c r="P240">
        <v>1</v>
      </c>
      <c r="Q240">
        <v>0</v>
      </c>
      <c r="R240">
        <v>0</v>
      </c>
      <c r="S240">
        <v>1</v>
      </c>
      <c r="T240">
        <v>1</v>
      </c>
      <c r="U240">
        <v>100</v>
      </c>
      <c r="V240">
        <v>1</v>
      </c>
      <c r="W240">
        <v>1</v>
      </c>
      <c r="X240">
        <v>1</v>
      </c>
    </row>
    <row r="241" spans="1:24" x14ac:dyDescent="0.2">
      <c r="A241" t="s">
        <v>695</v>
      </c>
      <c r="B241" t="s">
        <v>554</v>
      </c>
      <c r="C241" t="s">
        <v>558</v>
      </c>
      <c r="D241">
        <v>0</v>
      </c>
      <c r="E241">
        <v>0</v>
      </c>
      <c r="F241">
        <v>0</v>
      </c>
      <c r="G241">
        <v>0</v>
      </c>
      <c r="H241">
        <v>935</v>
      </c>
      <c r="I241" t="s">
        <v>384</v>
      </c>
      <c r="J241">
        <v>105.43914436693601</v>
      </c>
      <c r="K241">
        <v>5758.4398981398099</v>
      </c>
      <c r="L241">
        <v>6050.3955421542096</v>
      </c>
      <c r="M241">
        <v>11808.835440294</v>
      </c>
      <c r="N241" t="s">
        <v>398</v>
      </c>
      <c r="O241" t="s">
        <v>385</v>
      </c>
      <c r="P241">
        <v>1</v>
      </c>
      <c r="Q241">
        <v>0</v>
      </c>
      <c r="R241">
        <v>0</v>
      </c>
      <c r="S241">
        <v>1</v>
      </c>
      <c r="T241">
        <v>1</v>
      </c>
      <c r="U241">
        <v>100</v>
      </c>
      <c r="V241">
        <v>1</v>
      </c>
      <c r="W241">
        <v>1</v>
      </c>
      <c r="X241">
        <v>1</v>
      </c>
    </row>
    <row r="242" spans="1:24" x14ac:dyDescent="0.2">
      <c r="A242" t="s">
        <v>696</v>
      </c>
      <c r="B242" t="s">
        <v>408</v>
      </c>
      <c r="C242" t="s">
        <v>697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22.536611006600602</v>
      </c>
      <c r="K242">
        <v>1026.2991018601799</v>
      </c>
      <c r="L242">
        <v>57.052876536903597</v>
      </c>
      <c r="M242">
        <v>1083.3519783970801</v>
      </c>
      <c r="N242">
        <v>0</v>
      </c>
      <c r="O242">
        <v>0</v>
      </c>
      <c r="P242">
        <v>2</v>
      </c>
      <c r="Q242">
        <v>0</v>
      </c>
      <c r="R242">
        <v>0</v>
      </c>
      <c r="S242">
        <v>1</v>
      </c>
      <c r="T242">
        <v>1</v>
      </c>
      <c r="U242">
        <v>100</v>
      </c>
      <c r="V242">
        <v>1</v>
      </c>
      <c r="W242">
        <v>1</v>
      </c>
      <c r="X242">
        <v>1</v>
      </c>
    </row>
    <row r="243" spans="1:24" x14ac:dyDescent="0.2">
      <c r="A243" t="s">
        <v>698</v>
      </c>
      <c r="B243" t="s">
        <v>697</v>
      </c>
      <c r="C243" t="s">
        <v>699</v>
      </c>
      <c r="D243">
        <v>1</v>
      </c>
      <c r="E243">
        <v>0</v>
      </c>
      <c r="F243">
        <v>0</v>
      </c>
      <c r="G243">
        <v>0</v>
      </c>
      <c r="H243">
        <v>85</v>
      </c>
      <c r="I243" t="s">
        <v>384</v>
      </c>
      <c r="J243">
        <v>22.536611006600602</v>
      </c>
      <c r="K243">
        <v>1026.2991018601799</v>
      </c>
      <c r="L243">
        <v>57.052876536903597</v>
      </c>
      <c r="M243">
        <v>1083.3519783970801</v>
      </c>
      <c r="N243" t="s">
        <v>398</v>
      </c>
      <c r="O243" t="s">
        <v>532</v>
      </c>
      <c r="P243">
        <v>1</v>
      </c>
      <c r="Q243">
        <v>0</v>
      </c>
      <c r="R243">
        <v>0</v>
      </c>
      <c r="S243">
        <v>1</v>
      </c>
      <c r="T243">
        <v>1</v>
      </c>
      <c r="U243">
        <v>100</v>
      </c>
      <c r="V243">
        <v>1</v>
      </c>
      <c r="W243">
        <v>1</v>
      </c>
      <c r="X243">
        <v>1</v>
      </c>
    </row>
    <row r="244" spans="1:24" x14ac:dyDescent="0.2">
      <c r="A244" t="s">
        <v>700</v>
      </c>
      <c r="B244" t="s">
        <v>408</v>
      </c>
      <c r="C244" t="s">
        <v>461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2012.82498120325</v>
      </c>
      <c r="K244">
        <v>94472.234961951195</v>
      </c>
      <c r="L244">
        <v>15657.8252141788</v>
      </c>
      <c r="M244">
        <v>110130.06017613001</v>
      </c>
      <c r="N244" t="s">
        <v>462</v>
      </c>
      <c r="O244" t="s">
        <v>463</v>
      </c>
      <c r="P244">
        <v>1</v>
      </c>
      <c r="Q244">
        <v>0</v>
      </c>
      <c r="R244">
        <v>0</v>
      </c>
      <c r="S244">
        <v>1</v>
      </c>
      <c r="T244">
        <v>1</v>
      </c>
      <c r="U244">
        <v>100</v>
      </c>
      <c r="V244">
        <v>1</v>
      </c>
      <c r="W244">
        <v>1</v>
      </c>
      <c r="X244">
        <v>1</v>
      </c>
    </row>
    <row r="245" spans="1:24" x14ac:dyDescent="0.2">
      <c r="A245" t="s">
        <v>701</v>
      </c>
      <c r="B245" t="s">
        <v>651</v>
      </c>
      <c r="C245" t="s">
        <v>467</v>
      </c>
      <c r="D245">
        <v>0</v>
      </c>
      <c r="E245">
        <v>0</v>
      </c>
      <c r="F245">
        <v>0</v>
      </c>
      <c r="G245">
        <v>1211592.94867849</v>
      </c>
      <c r="H245">
        <v>0</v>
      </c>
      <c r="I245">
        <v>0</v>
      </c>
      <c r="J245">
        <v>41757.757667033198</v>
      </c>
      <c r="K245">
        <v>2310059.5204861299</v>
      </c>
      <c r="L245">
        <v>583178.63637111394</v>
      </c>
      <c r="M245">
        <v>4104831.1055357498</v>
      </c>
      <c r="N245">
        <v>0</v>
      </c>
      <c r="O245">
        <v>0</v>
      </c>
      <c r="P245">
        <v>16</v>
      </c>
      <c r="Q245">
        <v>0</v>
      </c>
      <c r="R245">
        <v>0</v>
      </c>
      <c r="S245">
        <v>1</v>
      </c>
      <c r="T245">
        <v>1</v>
      </c>
      <c r="U245">
        <v>100</v>
      </c>
      <c r="V245">
        <v>1</v>
      </c>
      <c r="W245">
        <v>1</v>
      </c>
      <c r="X245">
        <v>1</v>
      </c>
    </row>
    <row r="246" spans="1:24" x14ac:dyDescent="0.2">
      <c r="A246" t="s">
        <v>702</v>
      </c>
      <c r="B246" t="s">
        <v>467</v>
      </c>
      <c r="C246" t="s">
        <v>469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2297.1245642566701</v>
      </c>
      <c r="K246">
        <v>124333.28542716699</v>
      </c>
      <c r="L246">
        <v>24607.131158340799</v>
      </c>
      <c r="M246">
        <v>148940.41658550801</v>
      </c>
      <c r="N246">
        <v>0</v>
      </c>
      <c r="O246">
        <v>0</v>
      </c>
      <c r="P246">
        <v>4</v>
      </c>
      <c r="Q246">
        <v>0</v>
      </c>
      <c r="R246">
        <v>0</v>
      </c>
      <c r="S246">
        <v>1</v>
      </c>
      <c r="T246">
        <v>1</v>
      </c>
      <c r="U246">
        <v>100</v>
      </c>
      <c r="V246">
        <v>1</v>
      </c>
      <c r="W246">
        <v>1</v>
      </c>
      <c r="X246">
        <v>1</v>
      </c>
    </row>
    <row r="247" spans="1:24" x14ac:dyDescent="0.2">
      <c r="A247" t="s">
        <v>703</v>
      </c>
      <c r="B247" t="s">
        <v>469</v>
      </c>
      <c r="C247" t="s">
        <v>471</v>
      </c>
      <c r="D247">
        <v>0</v>
      </c>
      <c r="E247">
        <v>0</v>
      </c>
      <c r="F247">
        <v>0</v>
      </c>
      <c r="G247">
        <v>0</v>
      </c>
      <c r="H247">
        <v>1</v>
      </c>
      <c r="I247" t="s">
        <v>368</v>
      </c>
      <c r="J247">
        <v>724.39106806930602</v>
      </c>
      <c r="K247">
        <v>39208.104081908103</v>
      </c>
      <c r="L247">
        <v>9675.0318765376505</v>
      </c>
      <c r="M247">
        <v>48883.135958445797</v>
      </c>
      <c r="N247" t="s">
        <v>474</v>
      </c>
      <c r="O247" t="s">
        <v>475</v>
      </c>
      <c r="P247">
        <v>1</v>
      </c>
      <c r="Q247">
        <v>0</v>
      </c>
      <c r="R247">
        <v>0</v>
      </c>
      <c r="S247">
        <v>1</v>
      </c>
      <c r="T247">
        <v>1</v>
      </c>
      <c r="U247">
        <v>100</v>
      </c>
      <c r="V247">
        <v>1</v>
      </c>
      <c r="W247">
        <v>1</v>
      </c>
      <c r="X247">
        <v>1</v>
      </c>
    </row>
    <row r="248" spans="1:24" x14ac:dyDescent="0.2">
      <c r="A248" t="s">
        <v>704</v>
      </c>
      <c r="B248" t="s">
        <v>469</v>
      </c>
      <c r="C248" t="s">
        <v>473</v>
      </c>
      <c r="D248">
        <v>0</v>
      </c>
      <c r="E248">
        <v>0</v>
      </c>
      <c r="F248">
        <v>0</v>
      </c>
      <c r="G248">
        <v>0</v>
      </c>
      <c r="H248">
        <v>1</v>
      </c>
      <c r="I248" t="s">
        <v>368</v>
      </c>
      <c r="J248">
        <v>1529.27003210321</v>
      </c>
      <c r="K248">
        <v>82772.902034953397</v>
      </c>
      <c r="L248">
        <v>12900.2473394839</v>
      </c>
      <c r="M248">
        <v>95673.149374437402</v>
      </c>
      <c r="N248" t="s">
        <v>474</v>
      </c>
      <c r="O248" t="s">
        <v>475</v>
      </c>
      <c r="P248">
        <v>1</v>
      </c>
      <c r="Q248">
        <v>0</v>
      </c>
      <c r="R248">
        <v>0</v>
      </c>
      <c r="S248">
        <v>1</v>
      </c>
      <c r="T248">
        <v>1</v>
      </c>
      <c r="U248">
        <v>100</v>
      </c>
      <c r="V248">
        <v>1</v>
      </c>
      <c r="W248">
        <v>1</v>
      </c>
      <c r="X248">
        <v>1</v>
      </c>
    </row>
    <row r="249" spans="1:24" x14ac:dyDescent="0.2">
      <c r="A249" t="s">
        <v>705</v>
      </c>
      <c r="B249" t="s">
        <v>469</v>
      </c>
      <c r="C249" t="s">
        <v>569</v>
      </c>
      <c r="D249">
        <v>0</v>
      </c>
      <c r="E249">
        <v>0</v>
      </c>
      <c r="F249">
        <v>0</v>
      </c>
      <c r="G249">
        <v>0</v>
      </c>
      <c r="H249">
        <v>1</v>
      </c>
      <c r="I249" t="s">
        <v>368</v>
      </c>
      <c r="J249">
        <v>43.463464084158403</v>
      </c>
      <c r="K249">
        <v>2352.2793103060299</v>
      </c>
      <c r="L249">
        <v>2031.8519423192299</v>
      </c>
      <c r="M249">
        <v>4384.1312526252595</v>
      </c>
      <c r="N249" t="s">
        <v>474</v>
      </c>
      <c r="O249" t="s">
        <v>475</v>
      </c>
      <c r="P249">
        <v>1</v>
      </c>
      <c r="Q249">
        <v>0</v>
      </c>
      <c r="R249">
        <v>0</v>
      </c>
      <c r="S249">
        <v>1</v>
      </c>
      <c r="T249">
        <v>1</v>
      </c>
      <c r="U249">
        <v>100</v>
      </c>
      <c r="V249">
        <v>1</v>
      </c>
      <c r="W249">
        <v>1</v>
      </c>
      <c r="X249">
        <v>1</v>
      </c>
    </row>
    <row r="250" spans="1:24" x14ac:dyDescent="0.2">
      <c r="A250" t="s">
        <v>706</v>
      </c>
      <c r="B250" t="s">
        <v>467</v>
      </c>
      <c r="C250" t="s">
        <v>477</v>
      </c>
      <c r="D250">
        <v>0</v>
      </c>
      <c r="E250">
        <v>0</v>
      </c>
      <c r="F250">
        <v>0</v>
      </c>
      <c r="G250">
        <v>855123.56597849797</v>
      </c>
      <c r="H250">
        <v>0</v>
      </c>
      <c r="I250">
        <v>0</v>
      </c>
      <c r="J250">
        <v>34714.224700733597</v>
      </c>
      <c r="K250">
        <v>1923347.78657994</v>
      </c>
      <c r="L250">
        <v>508510.107033532</v>
      </c>
      <c r="M250">
        <v>3286981.4595919698</v>
      </c>
      <c r="N250">
        <v>0</v>
      </c>
      <c r="O250">
        <v>0</v>
      </c>
      <c r="P250">
        <v>8</v>
      </c>
      <c r="Q250">
        <v>0</v>
      </c>
      <c r="R250">
        <v>0</v>
      </c>
      <c r="S250">
        <v>1</v>
      </c>
      <c r="T250">
        <v>1</v>
      </c>
      <c r="U250">
        <v>100</v>
      </c>
      <c r="V250">
        <v>1</v>
      </c>
      <c r="W250">
        <v>1</v>
      </c>
      <c r="X250">
        <v>1</v>
      </c>
    </row>
    <row r="251" spans="1:24" x14ac:dyDescent="0.2">
      <c r="A251" t="s">
        <v>707</v>
      </c>
      <c r="B251" t="s">
        <v>477</v>
      </c>
      <c r="C251" t="s">
        <v>479</v>
      </c>
      <c r="D251">
        <v>0</v>
      </c>
      <c r="E251">
        <v>0</v>
      </c>
      <c r="F251">
        <v>0</v>
      </c>
      <c r="G251">
        <v>260758.10069255601</v>
      </c>
      <c r="H251">
        <v>0</v>
      </c>
      <c r="I251">
        <v>0</v>
      </c>
      <c r="J251">
        <v>348.43643953260801</v>
      </c>
      <c r="K251">
        <v>18799.2428353955</v>
      </c>
      <c r="L251">
        <v>1634.7413965667299</v>
      </c>
      <c r="M251">
        <v>281192.084924519</v>
      </c>
      <c r="N251">
        <v>0</v>
      </c>
      <c r="O251">
        <v>0</v>
      </c>
      <c r="P251">
        <v>1</v>
      </c>
      <c r="Q251">
        <v>0</v>
      </c>
      <c r="R251">
        <v>0</v>
      </c>
      <c r="S251">
        <v>1</v>
      </c>
      <c r="T251">
        <v>1</v>
      </c>
      <c r="U251">
        <v>100</v>
      </c>
      <c r="V251">
        <v>1</v>
      </c>
      <c r="W251">
        <v>1</v>
      </c>
      <c r="X251">
        <v>1</v>
      </c>
    </row>
    <row r="252" spans="1:24" x14ac:dyDescent="0.2">
      <c r="A252" t="s">
        <v>708</v>
      </c>
      <c r="B252" t="s">
        <v>477</v>
      </c>
      <c r="C252" t="s">
        <v>573</v>
      </c>
      <c r="D252">
        <v>0</v>
      </c>
      <c r="E252">
        <v>0</v>
      </c>
      <c r="F252">
        <v>0</v>
      </c>
      <c r="G252">
        <v>4513.1209730611499</v>
      </c>
      <c r="H252">
        <v>0</v>
      </c>
      <c r="I252">
        <v>0</v>
      </c>
      <c r="J252">
        <v>124.44158554736001</v>
      </c>
      <c r="K252">
        <v>6715.9853719339499</v>
      </c>
      <c r="L252">
        <v>584.86349108633704</v>
      </c>
      <c r="M252">
        <v>11813.9698360814</v>
      </c>
      <c r="N252">
        <v>0</v>
      </c>
      <c r="O252">
        <v>0</v>
      </c>
      <c r="P252">
        <v>1</v>
      </c>
      <c r="Q252">
        <v>0</v>
      </c>
      <c r="R252">
        <v>0</v>
      </c>
      <c r="S252">
        <v>1</v>
      </c>
      <c r="T252">
        <v>1</v>
      </c>
      <c r="U252">
        <v>100</v>
      </c>
      <c r="V252">
        <v>1</v>
      </c>
      <c r="W252">
        <v>1</v>
      </c>
      <c r="X252">
        <v>1</v>
      </c>
    </row>
    <row r="253" spans="1:24" x14ac:dyDescent="0.2">
      <c r="A253" t="s">
        <v>709</v>
      </c>
      <c r="B253" t="s">
        <v>477</v>
      </c>
      <c r="C253" t="s">
        <v>486</v>
      </c>
      <c r="D253">
        <v>0</v>
      </c>
      <c r="E253">
        <v>0</v>
      </c>
      <c r="F253">
        <v>0</v>
      </c>
      <c r="G253">
        <v>558289.77960093401</v>
      </c>
      <c r="H253">
        <v>0</v>
      </c>
      <c r="I253">
        <v>0</v>
      </c>
      <c r="J253">
        <v>1991.0653687577601</v>
      </c>
      <c r="K253">
        <v>107406.120062997</v>
      </c>
      <c r="L253">
        <v>9333.8460451485698</v>
      </c>
      <c r="M253">
        <v>675029.74570907897</v>
      </c>
      <c r="N253">
        <v>0</v>
      </c>
      <c r="O253">
        <v>0</v>
      </c>
      <c r="P253">
        <v>1</v>
      </c>
      <c r="Q253">
        <v>0</v>
      </c>
      <c r="R253">
        <v>0</v>
      </c>
      <c r="S253">
        <v>1</v>
      </c>
      <c r="T253">
        <v>1</v>
      </c>
      <c r="U253">
        <v>100</v>
      </c>
      <c r="V253">
        <v>1</v>
      </c>
      <c r="W253">
        <v>1</v>
      </c>
      <c r="X253">
        <v>1</v>
      </c>
    </row>
    <row r="254" spans="1:24" x14ac:dyDescent="0.2">
      <c r="A254" t="s">
        <v>710</v>
      </c>
      <c r="B254" t="s">
        <v>477</v>
      </c>
      <c r="C254" t="s">
        <v>488</v>
      </c>
      <c r="D254">
        <v>0</v>
      </c>
      <c r="E254">
        <v>0</v>
      </c>
      <c r="F254">
        <v>0</v>
      </c>
      <c r="G254">
        <v>10482.916323780501</v>
      </c>
      <c r="H254">
        <v>0</v>
      </c>
      <c r="I254">
        <v>0</v>
      </c>
      <c r="J254">
        <v>32125.8397213485</v>
      </c>
      <c r="K254">
        <v>1783691.9698908101</v>
      </c>
      <c r="L254">
        <v>496669.018318207</v>
      </c>
      <c r="M254">
        <v>2290843.9045328</v>
      </c>
      <c r="N254">
        <v>0</v>
      </c>
      <c r="O254">
        <v>0</v>
      </c>
      <c r="P254">
        <v>1</v>
      </c>
      <c r="Q254">
        <v>0</v>
      </c>
      <c r="R254">
        <v>0</v>
      </c>
      <c r="S254">
        <v>1</v>
      </c>
      <c r="T254">
        <v>1</v>
      </c>
      <c r="U254">
        <v>100</v>
      </c>
      <c r="V254">
        <v>1</v>
      </c>
      <c r="W254">
        <v>1</v>
      </c>
      <c r="X254">
        <v>1</v>
      </c>
    </row>
    <row r="255" spans="1:24" x14ac:dyDescent="0.2">
      <c r="A255" t="s">
        <v>711</v>
      </c>
      <c r="B255" t="s">
        <v>477</v>
      </c>
      <c r="C255" t="s">
        <v>481</v>
      </c>
      <c r="D255">
        <v>0</v>
      </c>
      <c r="E255">
        <v>0</v>
      </c>
      <c r="F255">
        <v>0</v>
      </c>
      <c r="G255">
        <v>8658.5061639640899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8658.5061639640899</v>
      </c>
      <c r="N255">
        <v>0</v>
      </c>
      <c r="O255">
        <v>0</v>
      </c>
      <c r="P255">
        <v>1</v>
      </c>
      <c r="Q255">
        <v>0</v>
      </c>
      <c r="R255">
        <v>0</v>
      </c>
      <c r="S255">
        <v>1</v>
      </c>
      <c r="T255">
        <v>1</v>
      </c>
      <c r="U255">
        <v>100</v>
      </c>
      <c r="V255">
        <v>1</v>
      </c>
      <c r="W255">
        <v>1</v>
      </c>
      <c r="X255">
        <v>1</v>
      </c>
    </row>
    <row r="256" spans="1:24" x14ac:dyDescent="0.2">
      <c r="A256" t="s">
        <v>712</v>
      </c>
      <c r="B256" t="s">
        <v>477</v>
      </c>
      <c r="C256" t="s">
        <v>577</v>
      </c>
      <c r="D256">
        <v>0</v>
      </c>
      <c r="E256">
        <v>0</v>
      </c>
      <c r="F256">
        <v>0</v>
      </c>
      <c r="G256">
        <v>6737.9528508293897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6737.9528508293897</v>
      </c>
      <c r="N256">
        <v>0</v>
      </c>
      <c r="O256">
        <v>0</v>
      </c>
      <c r="P256">
        <v>1</v>
      </c>
      <c r="Q256">
        <v>0</v>
      </c>
      <c r="R256">
        <v>0</v>
      </c>
      <c r="S256">
        <v>1</v>
      </c>
      <c r="T256">
        <v>1</v>
      </c>
      <c r="U256">
        <v>100</v>
      </c>
      <c r="V256">
        <v>1</v>
      </c>
      <c r="W256">
        <v>1</v>
      </c>
      <c r="X256">
        <v>1</v>
      </c>
    </row>
    <row r="257" spans="1:24" x14ac:dyDescent="0.2">
      <c r="A257" t="s">
        <v>713</v>
      </c>
      <c r="B257" t="s">
        <v>477</v>
      </c>
      <c r="C257" t="s">
        <v>491</v>
      </c>
      <c r="D257">
        <v>0</v>
      </c>
      <c r="E257">
        <v>1</v>
      </c>
      <c r="F257" t="s">
        <v>368</v>
      </c>
      <c r="G257">
        <v>5683.1893733727302</v>
      </c>
      <c r="H257">
        <v>1</v>
      </c>
      <c r="I257" t="s">
        <v>368</v>
      </c>
      <c r="J257">
        <v>124.44158554736001</v>
      </c>
      <c r="K257">
        <v>6734.4684188006004</v>
      </c>
      <c r="L257">
        <v>287.63778252371998</v>
      </c>
      <c r="M257">
        <v>12705.295574697</v>
      </c>
      <c r="N257" t="s">
        <v>492</v>
      </c>
      <c r="O257" t="s">
        <v>493</v>
      </c>
      <c r="P257">
        <v>1</v>
      </c>
      <c r="Q257">
        <v>0</v>
      </c>
      <c r="R257">
        <v>0</v>
      </c>
      <c r="S257">
        <v>1</v>
      </c>
      <c r="T257">
        <v>1</v>
      </c>
      <c r="U257">
        <v>100</v>
      </c>
      <c r="V257">
        <v>1</v>
      </c>
      <c r="W257">
        <v>1</v>
      </c>
      <c r="X257">
        <v>1</v>
      </c>
    </row>
    <row r="258" spans="1:24" x14ac:dyDescent="0.2">
      <c r="A258" t="s">
        <v>714</v>
      </c>
      <c r="B258" t="s">
        <v>467</v>
      </c>
      <c r="C258" t="s">
        <v>495</v>
      </c>
      <c r="D258">
        <v>1</v>
      </c>
      <c r="E258">
        <v>0</v>
      </c>
      <c r="F258">
        <v>0</v>
      </c>
      <c r="G258">
        <v>0</v>
      </c>
      <c r="H258">
        <v>1</v>
      </c>
      <c r="I258" t="s">
        <v>368</v>
      </c>
      <c r="J258">
        <v>1609.7579290429001</v>
      </c>
      <c r="K258">
        <v>87814.027779027907</v>
      </c>
      <c r="L258">
        <v>33285.702409240897</v>
      </c>
      <c r="M258">
        <v>121099.730188268</v>
      </c>
      <c r="N258" t="s">
        <v>495</v>
      </c>
      <c r="O258" t="s">
        <v>493</v>
      </c>
      <c r="P258">
        <v>1</v>
      </c>
      <c r="Q258">
        <v>0</v>
      </c>
      <c r="R258">
        <v>0</v>
      </c>
      <c r="S258">
        <v>1</v>
      </c>
      <c r="T258">
        <v>1</v>
      </c>
      <c r="U258">
        <v>100</v>
      </c>
      <c r="V258">
        <v>1</v>
      </c>
      <c r="W258">
        <v>1</v>
      </c>
      <c r="X258">
        <v>1</v>
      </c>
    </row>
    <row r="259" spans="1:24" x14ac:dyDescent="0.2">
      <c r="A259" t="s">
        <v>715</v>
      </c>
      <c r="B259" t="s">
        <v>467</v>
      </c>
      <c r="C259" t="s">
        <v>497</v>
      </c>
      <c r="D259">
        <v>0</v>
      </c>
      <c r="E259">
        <v>0</v>
      </c>
      <c r="F259">
        <v>0</v>
      </c>
      <c r="G259">
        <v>356469.38270000002</v>
      </c>
      <c r="H259">
        <v>0</v>
      </c>
      <c r="I259">
        <v>0</v>
      </c>
      <c r="J259">
        <v>3136.6504730000001</v>
      </c>
      <c r="K259">
        <v>174564.42069999999</v>
      </c>
      <c r="L259">
        <v>16775.695769999998</v>
      </c>
      <c r="M259">
        <v>547809.49916999997</v>
      </c>
      <c r="N259">
        <v>0</v>
      </c>
      <c r="O259">
        <v>0</v>
      </c>
      <c r="P259">
        <v>2</v>
      </c>
      <c r="Q259">
        <v>0</v>
      </c>
      <c r="R259">
        <v>0</v>
      </c>
      <c r="S259">
        <v>1</v>
      </c>
      <c r="T259">
        <v>1</v>
      </c>
      <c r="U259">
        <v>100</v>
      </c>
      <c r="V259">
        <v>1</v>
      </c>
      <c r="W259">
        <v>1</v>
      </c>
      <c r="X259">
        <v>1</v>
      </c>
    </row>
    <row r="260" spans="1:24" x14ac:dyDescent="0.2">
      <c r="A260" t="s">
        <v>716</v>
      </c>
      <c r="B260" t="s">
        <v>497</v>
      </c>
      <c r="C260" t="s">
        <v>582</v>
      </c>
      <c r="D260">
        <v>0</v>
      </c>
      <c r="E260">
        <v>1</v>
      </c>
      <c r="F260" t="s">
        <v>368</v>
      </c>
      <c r="G260">
        <v>356469.38270000002</v>
      </c>
      <c r="H260">
        <v>1</v>
      </c>
      <c r="I260" t="s">
        <v>368</v>
      </c>
      <c r="J260">
        <v>3136.6504730000001</v>
      </c>
      <c r="K260">
        <v>174564.42069999999</v>
      </c>
      <c r="L260">
        <v>16775.695769999998</v>
      </c>
      <c r="M260">
        <v>547809.49916999997</v>
      </c>
      <c r="N260" t="s">
        <v>392</v>
      </c>
      <c r="O260" t="s">
        <v>535</v>
      </c>
      <c r="P260">
        <v>1</v>
      </c>
      <c r="Q260">
        <v>0</v>
      </c>
      <c r="R260">
        <v>0</v>
      </c>
      <c r="S260">
        <v>1</v>
      </c>
      <c r="T260">
        <v>1</v>
      </c>
      <c r="U260">
        <v>100</v>
      </c>
      <c r="V260">
        <v>1</v>
      </c>
      <c r="W260">
        <v>1</v>
      </c>
      <c r="X260">
        <v>1</v>
      </c>
    </row>
    <row r="261" spans="1:24" x14ac:dyDescent="0.2">
      <c r="A261" t="s">
        <v>717</v>
      </c>
      <c r="B261" t="s">
        <v>718</v>
      </c>
      <c r="C261" t="s">
        <v>718</v>
      </c>
      <c r="D261">
        <v>0</v>
      </c>
      <c r="E261">
        <v>0</v>
      </c>
      <c r="F261">
        <v>0</v>
      </c>
      <c r="G261">
        <v>1671784.4292050099</v>
      </c>
      <c r="H261">
        <v>0</v>
      </c>
      <c r="I261">
        <v>0</v>
      </c>
      <c r="J261">
        <v>242135.32822388201</v>
      </c>
      <c r="K261">
        <v>12310971.299271399</v>
      </c>
      <c r="L261">
        <v>4319261.8388391603</v>
      </c>
      <c r="M261">
        <v>18302017.5673155</v>
      </c>
      <c r="N261">
        <v>0</v>
      </c>
      <c r="O261">
        <v>0</v>
      </c>
      <c r="P261">
        <v>51</v>
      </c>
      <c r="Q261">
        <v>0</v>
      </c>
      <c r="R261">
        <v>0</v>
      </c>
      <c r="S261">
        <v>1</v>
      </c>
      <c r="T261">
        <v>1</v>
      </c>
      <c r="U261">
        <v>100</v>
      </c>
      <c r="V261">
        <v>1</v>
      </c>
      <c r="W261">
        <v>1</v>
      </c>
      <c r="X261">
        <v>1</v>
      </c>
    </row>
    <row r="262" spans="1:24" x14ac:dyDescent="0.2">
      <c r="A262" t="s">
        <v>719</v>
      </c>
      <c r="B262" t="s">
        <v>718</v>
      </c>
      <c r="C262" t="s">
        <v>379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212131.767709312</v>
      </c>
      <c r="K262">
        <v>10666535.3311246</v>
      </c>
      <c r="L262">
        <v>3858081.9785349802</v>
      </c>
      <c r="M262">
        <v>14524617.3096596</v>
      </c>
      <c r="N262">
        <v>0</v>
      </c>
      <c r="O262">
        <v>0</v>
      </c>
      <c r="P262">
        <v>33</v>
      </c>
      <c r="Q262">
        <v>0</v>
      </c>
      <c r="R262">
        <v>0</v>
      </c>
      <c r="S262">
        <v>1</v>
      </c>
      <c r="T262">
        <v>1</v>
      </c>
      <c r="U262">
        <v>100</v>
      </c>
      <c r="V262">
        <v>1</v>
      </c>
      <c r="W262">
        <v>1</v>
      </c>
      <c r="X262">
        <v>1</v>
      </c>
    </row>
    <row r="263" spans="1:24" x14ac:dyDescent="0.2">
      <c r="A263" t="s">
        <v>720</v>
      </c>
      <c r="B263" t="s">
        <v>379</v>
      </c>
      <c r="C263" t="s">
        <v>381</v>
      </c>
      <c r="D263">
        <v>0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24829.432560900001</v>
      </c>
      <c r="K263">
        <v>1232836.3860790001</v>
      </c>
      <c r="L263">
        <v>627561.80088279897</v>
      </c>
      <c r="M263">
        <v>1860398.1869617901</v>
      </c>
      <c r="N263">
        <v>0</v>
      </c>
      <c r="O263">
        <v>0</v>
      </c>
      <c r="P263">
        <v>9</v>
      </c>
      <c r="Q263">
        <v>0</v>
      </c>
      <c r="R263">
        <v>0</v>
      </c>
      <c r="S263">
        <v>1</v>
      </c>
      <c r="T263">
        <v>1</v>
      </c>
      <c r="U263">
        <v>100</v>
      </c>
      <c r="V263">
        <v>1</v>
      </c>
      <c r="W263">
        <v>1</v>
      </c>
      <c r="X263">
        <v>1</v>
      </c>
    </row>
    <row r="264" spans="1:24" x14ac:dyDescent="0.2">
      <c r="A264" t="s">
        <v>721</v>
      </c>
      <c r="B264" t="s">
        <v>381</v>
      </c>
      <c r="C264" t="s">
        <v>383</v>
      </c>
      <c r="D264">
        <v>1</v>
      </c>
      <c r="E264">
        <v>0</v>
      </c>
      <c r="F264">
        <v>0</v>
      </c>
      <c r="G264">
        <v>0</v>
      </c>
      <c r="H264">
        <v>8000</v>
      </c>
      <c r="I264" t="s">
        <v>384</v>
      </c>
      <c r="J264">
        <v>8588.3151539999999</v>
      </c>
      <c r="K264">
        <v>444712.64929999999</v>
      </c>
      <c r="L264">
        <v>41074.158609999999</v>
      </c>
      <c r="M264">
        <v>485786.80790999997</v>
      </c>
      <c r="N264" t="s">
        <v>383</v>
      </c>
      <c r="O264" t="s">
        <v>385</v>
      </c>
      <c r="P264">
        <v>1</v>
      </c>
      <c r="Q264">
        <v>0</v>
      </c>
      <c r="R264">
        <v>0</v>
      </c>
      <c r="S264">
        <v>1</v>
      </c>
      <c r="T264">
        <v>1</v>
      </c>
      <c r="U264">
        <v>100</v>
      </c>
      <c r="V264">
        <v>1</v>
      </c>
      <c r="W264">
        <v>1</v>
      </c>
      <c r="X264">
        <v>1</v>
      </c>
    </row>
    <row r="265" spans="1:24" x14ac:dyDescent="0.2">
      <c r="A265" t="s">
        <v>722</v>
      </c>
      <c r="B265" t="s">
        <v>381</v>
      </c>
      <c r="C265" t="s">
        <v>387</v>
      </c>
      <c r="D265">
        <v>1</v>
      </c>
      <c r="E265">
        <v>0</v>
      </c>
      <c r="F265">
        <v>0</v>
      </c>
      <c r="G265">
        <v>0</v>
      </c>
      <c r="H265">
        <v>160</v>
      </c>
      <c r="I265" t="s">
        <v>388</v>
      </c>
      <c r="J265">
        <v>6379.8912570000002</v>
      </c>
      <c r="K265">
        <v>330498.31640000001</v>
      </c>
      <c r="L265">
        <v>278800.18660000002</v>
      </c>
      <c r="M265">
        <v>609298.50300000003</v>
      </c>
      <c r="N265" t="s">
        <v>387</v>
      </c>
      <c r="O265" t="s">
        <v>389</v>
      </c>
      <c r="P265">
        <v>1</v>
      </c>
      <c r="Q265">
        <v>0</v>
      </c>
      <c r="R265">
        <v>0</v>
      </c>
      <c r="S265">
        <v>1</v>
      </c>
      <c r="T265">
        <v>1</v>
      </c>
      <c r="U265">
        <v>100</v>
      </c>
      <c r="V265">
        <v>1</v>
      </c>
      <c r="W265">
        <v>1</v>
      </c>
      <c r="X265">
        <v>1</v>
      </c>
    </row>
    <row r="266" spans="1:24" x14ac:dyDescent="0.2">
      <c r="A266" t="s">
        <v>723</v>
      </c>
      <c r="B266" t="s">
        <v>381</v>
      </c>
      <c r="C266" t="s">
        <v>391</v>
      </c>
      <c r="D266">
        <v>1</v>
      </c>
      <c r="E266">
        <v>0</v>
      </c>
      <c r="F266">
        <v>0</v>
      </c>
      <c r="G266">
        <v>0</v>
      </c>
      <c r="H266">
        <v>1800</v>
      </c>
      <c r="I266" t="s">
        <v>371</v>
      </c>
      <c r="J266">
        <v>6625.2716899999996</v>
      </c>
      <c r="K266">
        <v>290477.44449999998</v>
      </c>
      <c r="L266">
        <v>251736.16680000001</v>
      </c>
      <c r="M266">
        <v>542213.61129999999</v>
      </c>
      <c r="N266" t="s">
        <v>392</v>
      </c>
      <c r="O266" t="s">
        <v>393</v>
      </c>
      <c r="P266">
        <v>1</v>
      </c>
      <c r="Q266">
        <v>0</v>
      </c>
      <c r="R266">
        <v>0</v>
      </c>
      <c r="S266">
        <v>1</v>
      </c>
      <c r="T266">
        <v>1</v>
      </c>
      <c r="U266">
        <v>100</v>
      </c>
      <c r="V266">
        <v>1</v>
      </c>
      <c r="W266">
        <v>1</v>
      </c>
      <c r="X266">
        <v>1</v>
      </c>
    </row>
    <row r="267" spans="1:24" x14ac:dyDescent="0.2">
      <c r="A267" t="s">
        <v>724</v>
      </c>
      <c r="B267" t="s">
        <v>381</v>
      </c>
      <c r="C267" t="s">
        <v>395</v>
      </c>
      <c r="D267">
        <v>1</v>
      </c>
      <c r="E267">
        <v>0</v>
      </c>
      <c r="F267">
        <v>0</v>
      </c>
      <c r="G267">
        <v>0</v>
      </c>
      <c r="H267">
        <v>5</v>
      </c>
      <c r="I267" t="s">
        <v>388</v>
      </c>
      <c r="J267">
        <v>2338.782252</v>
      </c>
      <c r="K267">
        <v>123911.58289999999</v>
      </c>
      <c r="L267">
        <v>40509.972370000003</v>
      </c>
      <c r="M267">
        <v>164421.55527000001</v>
      </c>
      <c r="N267" t="s">
        <v>395</v>
      </c>
      <c r="O267" t="s">
        <v>393</v>
      </c>
      <c r="P267">
        <v>1</v>
      </c>
      <c r="Q267">
        <v>0</v>
      </c>
      <c r="R267">
        <v>0</v>
      </c>
      <c r="S267">
        <v>1</v>
      </c>
      <c r="T267">
        <v>1</v>
      </c>
      <c r="U267">
        <v>100</v>
      </c>
      <c r="V267">
        <v>1</v>
      </c>
      <c r="W267">
        <v>1</v>
      </c>
      <c r="X267">
        <v>1</v>
      </c>
    </row>
    <row r="268" spans="1:24" x14ac:dyDescent="0.2">
      <c r="A268" t="s">
        <v>725</v>
      </c>
      <c r="B268" t="s">
        <v>381</v>
      </c>
      <c r="C268" t="s">
        <v>509</v>
      </c>
      <c r="D268">
        <v>1</v>
      </c>
      <c r="E268">
        <v>0</v>
      </c>
      <c r="F268">
        <v>0</v>
      </c>
      <c r="G268">
        <v>0</v>
      </c>
      <c r="H268">
        <v>3500</v>
      </c>
      <c r="I268" t="s">
        <v>384</v>
      </c>
      <c r="J268">
        <v>107.3539394</v>
      </c>
      <c r="K268">
        <v>4703.7299860000003</v>
      </c>
      <c r="L268">
        <v>539.09833179999998</v>
      </c>
      <c r="M268">
        <v>5242.8283178000001</v>
      </c>
      <c r="N268" t="s">
        <v>462</v>
      </c>
      <c r="O268" t="s">
        <v>393</v>
      </c>
      <c r="P268">
        <v>1</v>
      </c>
      <c r="Q268">
        <v>0</v>
      </c>
      <c r="R268">
        <v>0</v>
      </c>
      <c r="S268">
        <v>1</v>
      </c>
      <c r="T268">
        <v>1</v>
      </c>
      <c r="U268">
        <v>100</v>
      </c>
      <c r="V268">
        <v>1</v>
      </c>
      <c r="W268">
        <v>1</v>
      </c>
      <c r="X268">
        <v>1</v>
      </c>
    </row>
    <row r="269" spans="1:24" x14ac:dyDescent="0.2">
      <c r="A269" t="s">
        <v>726</v>
      </c>
      <c r="B269" t="s">
        <v>381</v>
      </c>
      <c r="C269" t="s">
        <v>397</v>
      </c>
      <c r="D269">
        <v>1</v>
      </c>
      <c r="E269">
        <v>0</v>
      </c>
      <c r="F269">
        <v>0</v>
      </c>
      <c r="G269">
        <v>0</v>
      </c>
      <c r="H269">
        <v>7000</v>
      </c>
      <c r="I269" t="s">
        <v>384</v>
      </c>
      <c r="J269">
        <v>214.7078788</v>
      </c>
      <c r="K269">
        <v>8747.6107030000003</v>
      </c>
      <c r="L269">
        <v>3234.5899909999998</v>
      </c>
      <c r="M269">
        <v>11982.200693999999</v>
      </c>
      <c r="N269" t="s">
        <v>398</v>
      </c>
      <c r="O269" t="s">
        <v>393</v>
      </c>
      <c r="P269">
        <v>1</v>
      </c>
      <c r="Q269">
        <v>0</v>
      </c>
      <c r="R269">
        <v>0</v>
      </c>
      <c r="S269">
        <v>1</v>
      </c>
      <c r="T269">
        <v>1</v>
      </c>
      <c r="U269">
        <v>100</v>
      </c>
      <c r="V269">
        <v>1</v>
      </c>
      <c r="W269">
        <v>1</v>
      </c>
      <c r="X269">
        <v>1</v>
      </c>
    </row>
    <row r="270" spans="1:24" x14ac:dyDescent="0.2">
      <c r="A270" t="s">
        <v>727</v>
      </c>
      <c r="B270" t="s">
        <v>381</v>
      </c>
      <c r="C270" t="s">
        <v>403</v>
      </c>
      <c r="D270">
        <v>1</v>
      </c>
      <c r="E270">
        <v>0</v>
      </c>
      <c r="F270">
        <v>0</v>
      </c>
      <c r="G270">
        <v>0</v>
      </c>
      <c r="H270">
        <v>900</v>
      </c>
      <c r="I270" t="s">
        <v>384</v>
      </c>
      <c r="J270">
        <v>207.03974030000001</v>
      </c>
      <c r="K270">
        <v>10717.251560000001</v>
      </c>
      <c r="L270">
        <v>4274.27963</v>
      </c>
      <c r="M270">
        <v>14991.53119</v>
      </c>
      <c r="N270" t="s">
        <v>383</v>
      </c>
      <c r="O270" t="s">
        <v>385</v>
      </c>
      <c r="P270">
        <v>1</v>
      </c>
      <c r="Q270">
        <v>0</v>
      </c>
      <c r="R270">
        <v>0</v>
      </c>
      <c r="S270">
        <v>1</v>
      </c>
      <c r="T270">
        <v>1</v>
      </c>
      <c r="U270">
        <v>100</v>
      </c>
      <c r="V270">
        <v>1</v>
      </c>
      <c r="W270">
        <v>1</v>
      </c>
      <c r="X270">
        <v>1</v>
      </c>
    </row>
    <row r="271" spans="1:24" x14ac:dyDescent="0.2">
      <c r="A271" t="s">
        <v>728</v>
      </c>
      <c r="B271" t="s">
        <v>381</v>
      </c>
      <c r="C271" t="s">
        <v>405</v>
      </c>
      <c r="D271">
        <v>1</v>
      </c>
      <c r="E271">
        <v>0</v>
      </c>
      <c r="F271">
        <v>0</v>
      </c>
      <c r="G271">
        <v>0</v>
      </c>
      <c r="H271">
        <v>12000</v>
      </c>
      <c r="I271" t="s">
        <v>384</v>
      </c>
      <c r="J271">
        <v>368.07064939999998</v>
      </c>
      <c r="K271">
        <v>19067.800729999999</v>
      </c>
      <c r="L271">
        <v>7393.3485499999997</v>
      </c>
      <c r="M271">
        <v>26461.1492799999</v>
      </c>
      <c r="N271" t="s">
        <v>406</v>
      </c>
      <c r="O271" t="s">
        <v>389</v>
      </c>
      <c r="P271">
        <v>1</v>
      </c>
      <c r="Q271">
        <v>0</v>
      </c>
      <c r="R271">
        <v>0</v>
      </c>
      <c r="S271">
        <v>1</v>
      </c>
      <c r="T271">
        <v>1</v>
      </c>
      <c r="U271">
        <v>100</v>
      </c>
      <c r="V271">
        <v>1</v>
      </c>
      <c r="W271">
        <v>1</v>
      </c>
      <c r="X271">
        <v>1</v>
      </c>
    </row>
    <row r="272" spans="1:24" x14ac:dyDescent="0.2">
      <c r="A272" t="s">
        <v>729</v>
      </c>
      <c r="B272" t="s">
        <v>381</v>
      </c>
      <c r="C272" t="s">
        <v>730</v>
      </c>
      <c r="D272">
        <v>1</v>
      </c>
      <c r="E272">
        <v>0</v>
      </c>
      <c r="F272">
        <v>0</v>
      </c>
      <c r="G272">
        <v>0</v>
      </c>
      <c r="H272">
        <v>1</v>
      </c>
      <c r="I272" t="s">
        <v>368</v>
      </c>
      <c r="J272">
        <v>0</v>
      </c>
      <c r="K272">
        <v>0</v>
      </c>
      <c r="L272">
        <v>0</v>
      </c>
      <c r="M272">
        <v>0</v>
      </c>
      <c r="N272" t="s">
        <v>439</v>
      </c>
      <c r="O272" t="s">
        <v>389</v>
      </c>
      <c r="P272">
        <v>1</v>
      </c>
      <c r="Q272">
        <v>0</v>
      </c>
      <c r="R272">
        <v>0</v>
      </c>
      <c r="S272">
        <v>1</v>
      </c>
      <c r="T272">
        <v>1</v>
      </c>
      <c r="U272">
        <v>100</v>
      </c>
      <c r="V272">
        <v>1</v>
      </c>
      <c r="W272">
        <v>1</v>
      </c>
      <c r="X272">
        <v>1</v>
      </c>
    </row>
    <row r="273" spans="1:24" x14ac:dyDescent="0.2">
      <c r="A273" t="s">
        <v>731</v>
      </c>
      <c r="B273" t="s">
        <v>379</v>
      </c>
      <c r="C273" t="s">
        <v>408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187302.33514841201</v>
      </c>
      <c r="K273">
        <v>9433698.9450456202</v>
      </c>
      <c r="L273">
        <v>3230520.1776521802</v>
      </c>
      <c r="M273">
        <v>12664219.1226978</v>
      </c>
      <c r="N273">
        <v>0</v>
      </c>
      <c r="O273">
        <v>0</v>
      </c>
      <c r="P273">
        <v>23</v>
      </c>
      <c r="Q273">
        <v>0</v>
      </c>
      <c r="R273">
        <v>0</v>
      </c>
      <c r="S273">
        <v>1</v>
      </c>
      <c r="T273">
        <v>1</v>
      </c>
      <c r="U273">
        <v>100</v>
      </c>
      <c r="V273">
        <v>1</v>
      </c>
      <c r="W273">
        <v>1</v>
      </c>
      <c r="X273">
        <v>1</v>
      </c>
    </row>
    <row r="274" spans="1:24" x14ac:dyDescent="0.2">
      <c r="A274" t="s">
        <v>732</v>
      </c>
      <c r="B274" t="s">
        <v>408</v>
      </c>
      <c r="C274" t="s">
        <v>410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171533.86263046801</v>
      </c>
      <c r="K274">
        <v>8625497.0297625009</v>
      </c>
      <c r="L274">
        <v>2298784.3150162399</v>
      </c>
      <c r="M274">
        <v>10924281.3447787</v>
      </c>
      <c r="N274">
        <v>0</v>
      </c>
      <c r="O274">
        <v>0</v>
      </c>
      <c r="P274">
        <v>10</v>
      </c>
      <c r="Q274">
        <v>0</v>
      </c>
      <c r="R274">
        <v>0</v>
      </c>
      <c r="S274">
        <v>1</v>
      </c>
      <c r="T274">
        <v>1</v>
      </c>
      <c r="U274">
        <v>100</v>
      </c>
      <c r="V274">
        <v>1</v>
      </c>
      <c r="W274">
        <v>1</v>
      </c>
      <c r="X274">
        <v>1</v>
      </c>
    </row>
    <row r="275" spans="1:24" x14ac:dyDescent="0.2">
      <c r="A275" t="s">
        <v>733</v>
      </c>
      <c r="B275" t="s">
        <v>410</v>
      </c>
      <c r="C275" t="s">
        <v>383</v>
      </c>
      <c r="D275">
        <v>1</v>
      </c>
      <c r="E275">
        <v>0</v>
      </c>
      <c r="F275">
        <v>0</v>
      </c>
      <c r="G275">
        <v>0</v>
      </c>
      <c r="H275">
        <v>83300</v>
      </c>
      <c r="I275" t="s">
        <v>384</v>
      </c>
      <c r="J275">
        <v>85842.414553124996</v>
      </c>
      <c r="K275">
        <v>4463191.2684375001</v>
      </c>
      <c r="L275">
        <v>387775.35543749999</v>
      </c>
      <c r="M275">
        <v>4850966.6238749996</v>
      </c>
      <c r="N275" t="s">
        <v>383</v>
      </c>
      <c r="O275" t="s">
        <v>385</v>
      </c>
      <c r="P275">
        <v>1</v>
      </c>
      <c r="Q275">
        <v>0</v>
      </c>
      <c r="R275">
        <v>0</v>
      </c>
      <c r="S275">
        <v>1</v>
      </c>
      <c r="T275">
        <v>1</v>
      </c>
      <c r="U275">
        <v>100</v>
      </c>
      <c r="V275">
        <v>1</v>
      </c>
      <c r="W275">
        <v>1</v>
      </c>
      <c r="X275">
        <v>1</v>
      </c>
    </row>
    <row r="276" spans="1:24" x14ac:dyDescent="0.2">
      <c r="A276" t="s">
        <v>734</v>
      </c>
      <c r="B276" t="s">
        <v>410</v>
      </c>
      <c r="C276" t="s">
        <v>387</v>
      </c>
      <c r="D276">
        <v>1</v>
      </c>
      <c r="E276">
        <v>0</v>
      </c>
      <c r="F276">
        <v>0</v>
      </c>
      <c r="G276">
        <v>0</v>
      </c>
      <c r="H276">
        <v>500</v>
      </c>
      <c r="I276" t="s">
        <v>388</v>
      </c>
      <c r="J276">
        <v>24442.1915625</v>
      </c>
      <c r="K276">
        <v>1266179.5846875</v>
      </c>
      <c r="L276">
        <v>816797.42174999998</v>
      </c>
      <c r="M276">
        <v>2082977.0064375</v>
      </c>
      <c r="N276" t="s">
        <v>387</v>
      </c>
      <c r="O276" t="s">
        <v>389</v>
      </c>
      <c r="P276">
        <v>1</v>
      </c>
      <c r="Q276">
        <v>0</v>
      </c>
      <c r="R276">
        <v>0</v>
      </c>
      <c r="S276">
        <v>1</v>
      </c>
      <c r="T276">
        <v>1</v>
      </c>
      <c r="U276">
        <v>100</v>
      </c>
      <c r="V276">
        <v>1</v>
      </c>
      <c r="W276">
        <v>1</v>
      </c>
      <c r="X276">
        <v>1</v>
      </c>
    </row>
    <row r="277" spans="1:24" x14ac:dyDescent="0.2">
      <c r="A277" t="s">
        <v>735</v>
      </c>
      <c r="B277" t="s">
        <v>410</v>
      </c>
      <c r="C277" t="s">
        <v>391</v>
      </c>
      <c r="D277">
        <v>1</v>
      </c>
      <c r="E277">
        <v>0</v>
      </c>
      <c r="F277">
        <v>0</v>
      </c>
      <c r="G277">
        <v>0</v>
      </c>
      <c r="H277">
        <v>5000</v>
      </c>
      <c r="I277" t="s">
        <v>371</v>
      </c>
      <c r="J277">
        <v>30193.295465625</v>
      </c>
      <c r="K277">
        <v>1323791.4928125001</v>
      </c>
      <c r="L277">
        <v>655562.93437499995</v>
      </c>
      <c r="M277">
        <v>1979354.4271875001</v>
      </c>
      <c r="N277" t="s">
        <v>392</v>
      </c>
      <c r="O277" t="s">
        <v>393</v>
      </c>
      <c r="P277">
        <v>1</v>
      </c>
      <c r="Q277">
        <v>0</v>
      </c>
      <c r="R277">
        <v>0</v>
      </c>
      <c r="S277">
        <v>1</v>
      </c>
      <c r="T277">
        <v>1</v>
      </c>
      <c r="U277">
        <v>100</v>
      </c>
      <c r="V277">
        <v>1</v>
      </c>
      <c r="W277">
        <v>1</v>
      </c>
      <c r="X277">
        <v>1</v>
      </c>
    </row>
    <row r="278" spans="1:24" x14ac:dyDescent="0.2">
      <c r="A278" t="s">
        <v>736</v>
      </c>
      <c r="B278" t="s">
        <v>410</v>
      </c>
      <c r="C278" t="s">
        <v>395</v>
      </c>
      <c r="D278">
        <v>1</v>
      </c>
      <c r="E278">
        <v>0</v>
      </c>
      <c r="F278">
        <v>0</v>
      </c>
      <c r="G278">
        <v>0</v>
      </c>
      <c r="H278">
        <v>50</v>
      </c>
      <c r="I278" t="s">
        <v>388</v>
      </c>
      <c r="J278">
        <v>21926.083612499999</v>
      </c>
      <c r="K278">
        <v>1161667.6331249999</v>
      </c>
      <c r="L278">
        <v>379780.99096874997</v>
      </c>
      <c r="M278">
        <v>1541448.62409375</v>
      </c>
      <c r="N278" t="s">
        <v>395</v>
      </c>
      <c r="O278" t="s">
        <v>393</v>
      </c>
      <c r="P278">
        <v>1</v>
      </c>
      <c r="Q278">
        <v>0</v>
      </c>
      <c r="R278">
        <v>0</v>
      </c>
      <c r="S278">
        <v>1</v>
      </c>
      <c r="T278">
        <v>1</v>
      </c>
      <c r="U278">
        <v>100</v>
      </c>
      <c r="V278">
        <v>1</v>
      </c>
      <c r="W278">
        <v>1</v>
      </c>
      <c r="X278">
        <v>1</v>
      </c>
    </row>
    <row r="279" spans="1:24" x14ac:dyDescent="0.2">
      <c r="A279" t="s">
        <v>737</v>
      </c>
      <c r="B279" t="s">
        <v>410</v>
      </c>
      <c r="C279" t="s">
        <v>509</v>
      </c>
      <c r="D279">
        <v>1</v>
      </c>
      <c r="E279">
        <v>0</v>
      </c>
      <c r="F279">
        <v>0</v>
      </c>
      <c r="G279">
        <v>0</v>
      </c>
      <c r="H279">
        <v>19000</v>
      </c>
      <c r="I279" t="s">
        <v>384</v>
      </c>
      <c r="J279">
        <v>546.35487028124999</v>
      </c>
      <c r="K279">
        <v>23956.399096875</v>
      </c>
      <c r="L279">
        <v>2743.6254384375002</v>
      </c>
      <c r="M279">
        <v>26700.024535312499</v>
      </c>
      <c r="N279" t="s">
        <v>462</v>
      </c>
      <c r="O279" t="s">
        <v>393</v>
      </c>
      <c r="P279">
        <v>1</v>
      </c>
      <c r="Q279">
        <v>0</v>
      </c>
      <c r="R279">
        <v>0</v>
      </c>
      <c r="S279">
        <v>1</v>
      </c>
      <c r="T279">
        <v>1</v>
      </c>
      <c r="U279">
        <v>100</v>
      </c>
      <c r="V279">
        <v>1</v>
      </c>
      <c r="W279">
        <v>1</v>
      </c>
      <c r="X279">
        <v>1</v>
      </c>
    </row>
    <row r="280" spans="1:24" x14ac:dyDescent="0.2">
      <c r="A280" t="s">
        <v>738</v>
      </c>
      <c r="B280" t="s">
        <v>410</v>
      </c>
      <c r="C280" t="s">
        <v>397</v>
      </c>
      <c r="D280">
        <v>1</v>
      </c>
      <c r="E280">
        <v>0</v>
      </c>
      <c r="F280">
        <v>0</v>
      </c>
      <c r="G280">
        <v>0</v>
      </c>
      <c r="H280">
        <v>18000</v>
      </c>
      <c r="I280" t="s">
        <v>384</v>
      </c>
      <c r="J280">
        <v>517.59935081250001</v>
      </c>
      <c r="K280">
        <v>21087.990084375</v>
      </c>
      <c r="L280">
        <v>7797.6722990625003</v>
      </c>
      <c r="M280">
        <v>28885.662383437499</v>
      </c>
      <c r="N280" t="s">
        <v>398</v>
      </c>
      <c r="O280" t="s">
        <v>393</v>
      </c>
      <c r="P280">
        <v>1</v>
      </c>
      <c r="Q280">
        <v>0</v>
      </c>
      <c r="R280">
        <v>0</v>
      </c>
      <c r="S280">
        <v>1</v>
      </c>
      <c r="T280">
        <v>1</v>
      </c>
      <c r="U280">
        <v>100</v>
      </c>
      <c r="V280">
        <v>1</v>
      </c>
      <c r="W280">
        <v>1</v>
      </c>
      <c r="X280">
        <v>1</v>
      </c>
    </row>
    <row r="281" spans="1:24" x14ac:dyDescent="0.2">
      <c r="A281" t="s">
        <v>739</v>
      </c>
      <c r="B281" t="s">
        <v>410</v>
      </c>
      <c r="C281" t="s">
        <v>418</v>
      </c>
      <c r="D281">
        <v>1</v>
      </c>
      <c r="E281">
        <v>0</v>
      </c>
      <c r="F281">
        <v>0</v>
      </c>
      <c r="G281">
        <v>0</v>
      </c>
      <c r="H281">
        <v>44000</v>
      </c>
      <c r="I281" t="s">
        <v>384</v>
      </c>
      <c r="J281">
        <v>6326.2142868749997</v>
      </c>
      <c r="K281">
        <v>277364.78343749902</v>
      </c>
      <c r="L281">
        <v>15884.147278125</v>
      </c>
      <c r="M281">
        <v>293248.93071562401</v>
      </c>
      <c r="N281" t="s">
        <v>398</v>
      </c>
      <c r="O281" t="s">
        <v>393</v>
      </c>
      <c r="P281">
        <v>1</v>
      </c>
      <c r="Q281">
        <v>0</v>
      </c>
      <c r="R281">
        <v>0</v>
      </c>
      <c r="S281">
        <v>1</v>
      </c>
      <c r="T281">
        <v>1</v>
      </c>
      <c r="U281">
        <v>100</v>
      </c>
      <c r="V281">
        <v>1</v>
      </c>
      <c r="W281">
        <v>1</v>
      </c>
      <c r="X281">
        <v>1</v>
      </c>
    </row>
    <row r="282" spans="1:24" x14ac:dyDescent="0.2">
      <c r="A282" t="s">
        <v>740</v>
      </c>
      <c r="B282" t="s">
        <v>410</v>
      </c>
      <c r="C282" t="s">
        <v>403</v>
      </c>
      <c r="D282">
        <v>1</v>
      </c>
      <c r="E282">
        <v>0</v>
      </c>
      <c r="F282">
        <v>0</v>
      </c>
      <c r="G282">
        <v>0</v>
      </c>
      <c r="H282">
        <v>7000</v>
      </c>
      <c r="I282" t="s">
        <v>384</v>
      </c>
      <c r="J282">
        <v>1509.6647728124999</v>
      </c>
      <c r="K282">
        <v>78170.063746874905</v>
      </c>
      <c r="L282">
        <v>31166.622309374899</v>
      </c>
      <c r="M282">
        <v>109336.68605624999</v>
      </c>
      <c r="N282" t="s">
        <v>383</v>
      </c>
      <c r="O282" t="s">
        <v>385</v>
      </c>
      <c r="P282">
        <v>1</v>
      </c>
      <c r="Q282">
        <v>0</v>
      </c>
      <c r="R282">
        <v>0</v>
      </c>
      <c r="S282">
        <v>1</v>
      </c>
      <c r="T282">
        <v>1</v>
      </c>
      <c r="U282">
        <v>100</v>
      </c>
      <c r="V282">
        <v>1</v>
      </c>
      <c r="W282">
        <v>1</v>
      </c>
      <c r="X282">
        <v>1</v>
      </c>
    </row>
    <row r="283" spans="1:24" x14ac:dyDescent="0.2">
      <c r="A283" t="s">
        <v>741</v>
      </c>
      <c r="B283" t="s">
        <v>410</v>
      </c>
      <c r="C283" t="s">
        <v>445</v>
      </c>
      <c r="D283">
        <v>1</v>
      </c>
      <c r="E283">
        <v>0</v>
      </c>
      <c r="F283">
        <v>0</v>
      </c>
      <c r="G283">
        <v>0</v>
      </c>
      <c r="H283">
        <v>1</v>
      </c>
      <c r="I283" t="s">
        <v>368</v>
      </c>
      <c r="J283">
        <v>230.04415593749999</v>
      </c>
      <c r="K283">
        <v>10087.814334375</v>
      </c>
      <c r="L283">
        <v>1275.5451599999999</v>
      </c>
      <c r="M283">
        <v>11363.359494374999</v>
      </c>
      <c r="N283" t="s">
        <v>398</v>
      </c>
      <c r="O283" t="s">
        <v>393</v>
      </c>
      <c r="P283">
        <v>1</v>
      </c>
      <c r="Q283">
        <v>0</v>
      </c>
      <c r="R283">
        <v>0</v>
      </c>
      <c r="S283">
        <v>1</v>
      </c>
      <c r="T283">
        <v>1</v>
      </c>
      <c r="U283">
        <v>100</v>
      </c>
      <c r="V283">
        <v>1</v>
      </c>
      <c r="W283">
        <v>1</v>
      </c>
      <c r="X283">
        <v>1</v>
      </c>
    </row>
    <row r="284" spans="1:24" x14ac:dyDescent="0.2">
      <c r="A284" t="s">
        <v>742</v>
      </c>
      <c r="B284" t="s">
        <v>408</v>
      </c>
      <c r="C284" t="s">
        <v>447</v>
      </c>
      <c r="D284">
        <v>0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11502.2077951875</v>
      </c>
      <c r="K284">
        <v>594032.81805937504</v>
      </c>
      <c r="L284">
        <v>837733.79994375003</v>
      </c>
      <c r="M284">
        <v>1431766.6180031199</v>
      </c>
      <c r="N284">
        <v>0</v>
      </c>
      <c r="O284">
        <v>0</v>
      </c>
      <c r="P284">
        <v>6</v>
      </c>
      <c r="Q284">
        <v>0</v>
      </c>
      <c r="R284">
        <v>0</v>
      </c>
      <c r="S284">
        <v>1</v>
      </c>
      <c r="T284">
        <v>1</v>
      </c>
      <c r="U284">
        <v>100</v>
      </c>
      <c r="V284">
        <v>1</v>
      </c>
      <c r="W284">
        <v>1</v>
      </c>
      <c r="X284">
        <v>1</v>
      </c>
    </row>
    <row r="285" spans="1:24" x14ac:dyDescent="0.2">
      <c r="A285" t="s">
        <v>743</v>
      </c>
      <c r="B285" t="s">
        <v>447</v>
      </c>
      <c r="C285" t="s">
        <v>449</v>
      </c>
      <c r="D285">
        <v>1</v>
      </c>
      <c r="E285">
        <v>0</v>
      </c>
      <c r="F285">
        <v>0</v>
      </c>
      <c r="G285">
        <v>0</v>
      </c>
      <c r="H285">
        <v>160</v>
      </c>
      <c r="I285" t="s">
        <v>388</v>
      </c>
      <c r="J285">
        <v>8051.5454568750001</v>
      </c>
      <c r="K285">
        <v>415821.38868749997</v>
      </c>
      <c r="L285">
        <v>613563.91434374999</v>
      </c>
      <c r="M285">
        <v>1029385.30303124</v>
      </c>
      <c r="N285" t="s">
        <v>449</v>
      </c>
      <c r="O285" t="s">
        <v>450</v>
      </c>
      <c r="P285">
        <v>1</v>
      </c>
      <c r="Q285">
        <v>0</v>
      </c>
      <c r="R285">
        <v>0</v>
      </c>
      <c r="S285">
        <v>1</v>
      </c>
      <c r="T285">
        <v>1</v>
      </c>
      <c r="U285">
        <v>100</v>
      </c>
      <c r="V285">
        <v>1</v>
      </c>
      <c r="W285">
        <v>1</v>
      </c>
      <c r="X285">
        <v>1</v>
      </c>
    </row>
    <row r="286" spans="1:24" x14ac:dyDescent="0.2">
      <c r="A286" t="s">
        <v>744</v>
      </c>
      <c r="B286" t="s">
        <v>447</v>
      </c>
      <c r="C286" t="s">
        <v>452</v>
      </c>
      <c r="D286">
        <v>1</v>
      </c>
      <c r="E286">
        <v>0</v>
      </c>
      <c r="F286">
        <v>0</v>
      </c>
      <c r="G286">
        <v>0</v>
      </c>
      <c r="H286">
        <v>20</v>
      </c>
      <c r="I286" t="s">
        <v>388</v>
      </c>
      <c r="J286">
        <v>1955.37532499999</v>
      </c>
      <c r="K286">
        <v>100987.004625</v>
      </c>
      <c r="L286">
        <v>126633.41053125</v>
      </c>
      <c r="M286">
        <v>227620.41515625</v>
      </c>
      <c r="N286" t="s">
        <v>449</v>
      </c>
      <c r="O286" t="s">
        <v>450</v>
      </c>
      <c r="P286">
        <v>1</v>
      </c>
      <c r="Q286">
        <v>0</v>
      </c>
      <c r="R286">
        <v>0</v>
      </c>
      <c r="S286">
        <v>1</v>
      </c>
      <c r="T286">
        <v>1</v>
      </c>
      <c r="U286">
        <v>100</v>
      </c>
      <c r="V286">
        <v>1</v>
      </c>
      <c r="W286">
        <v>1</v>
      </c>
      <c r="X286">
        <v>1</v>
      </c>
    </row>
    <row r="287" spans="1:24" x14ac:dyDescent="0.2">
      <c r="A287" t="s">
        <v>745</v>
      </c>
      <c r="B287" t="s">
        <v>447</v>
      </c>
      <c r="C287" t="s">
        <v>454</v>
      </c>
      <c r="D287">
        <v>1</v>
      </c>
      <c r="E287">
        <v>0</v>
      </c>
      <c r="F287">
        <v>0</v>
      </c>
      <c r="G287">
        <v>0</v>
      </c>
      <c r="H287">
        <v>1400</v>
      </c>
      <c r="I287" t="s">
        <v>384</v>
      </c>
      <c r="J287">
        <v>503.22159103125</v>
      </c>
      <c r="K287">
        <v>25989.628771874999</v>
      </c>
      <c r="L287">
        <v>18699.973387499998</v>
      </c>
      <c r="M287">
        <v>44689.602159374997</v>
      </c>
      <c r="N287" t="s">
        <v>406</v>
      </c>
      <c r="O287" t="s">
        <v>450</v>
      </c>
      <c r="P287">
        <v>1</v>
      </c>
      <c r="Q287">
        <v>0</v>
      </c>
      <c r="R287">
        <v>0</v>
      </c>
      <c r="S287">
        <v>1</v>
      </c>
      <c r="T287">
        <v>1</v>
      </c>
      <c r="U287">
        <v>100</v>
      </c>
      <c r="V287">
        <v>1</v>
      </c>
      <c r="W287">
        <v>1</v>
      </c>
      <c r="X287">
        <v>1</v>
      </c>
    </row>
    <row r="288" spans="1:24" x14ac:dyDescent="0.2">
      <c r="A288" t="s">
        <v>746</v>
      </c>
      <c r="B288" t="s">
        <v>447</v>
      </c>
      <c r="C288" t="s">
        <v>456</v>
      </c>
      <c r="D288">
        <v>0</v>
      </c>
      <c r="E288">
        <v>0</v>
      </c>
      <c r="F288">
        <v>0</v>
      </c>
      <c r="G288">
        <v>0</v>
      </c>
      <c r="H288">
        <v>165</v>
      </c>
      <c r="I288" t="s">
        <v>401</v>
      </c>
      <c r="J288">
        <v>189.78642862500001</v>
      </c>
      <c r="K288">
        <v>9801.5494218749991</v>
      </c>
      <c r="L288">
        <v>26955.507318749998</v>
      </c>
      <c r="M288">
        <v>36757.056740624997</v>
      </c>
      <c r="N288" t="s">
        <v>449</v>
      </c>
      <c r="O288" t="s">
        <v>450</v>
      </c>
      <c r="P288">
        <v>1</v>
      </c>
      <c r="Q288">
        <v>0</v>
      </c>
      <c r="R288">
        <v>0</v>
      </c>
      <c r="S288">
        <v>1</v>
      </c>
      <c r="T288">
        <v>1</v>
      </c>
      <c r="U288">
        <v>100</v>
      </c>
      <c r="V288">
        <v>1</v>
      </c>
      <c r="W288">
        <v>1</v>
      </c>
      <c r="X288">
        <v>1</v>
      </c>
    </row>
    <row r="289" spans="1:24" x14ac:dyDescent="0.2">
      <c r="A289" t="s">
        <v>747</v>
      </c>
      <c r="B289" t="s">
        <v>447</v>
      </c>
      <c r="C289" t="s">
        <v>458</v>
      </c>
      <c r="D289">
        <v>0</v>
      </c>
      <c r="E289">
        <v>0</v>
      </c>
      <c r="F289">
        <v>0</v>
      </c>
      <c r="G289">
        <v>0</v>
      </c>
      <c r="H289">
        <v>930</v>
      </c>
      <c r="I289" t="s">
        <v>459</v>
      </c>
      <c r="J289">
        <v>802.27899365625001</v>
      </c>
      <c r="K289">
        <v>41433.246553124998</v>
      </c>
      <c r="L289">
        <v>51880.994362500001</v>
      </c>
      <c r="M289">
        <v>93314.240915625007</v>
      </c>
      <c r="N289" t="s">
        <v>398</v>
      </c>
      <c r="O289" t="s">
        <v>450</v>
      </c>
      <c r="P289">
        <v>1</v>
      </c>
      <c r="Q289">
        <v>0</v>
      </c>
      <c r="R289">
        <v>0</v>
      </c>
      <c r="S289">
        <v>1</v>
      </c>
      <c r="T289">
        <v>1</v>
      </c>
      <c r="U289">
        <v>100</v>
      </c>
      <c r="V289">
        <v>1</v>
      </c>
      <c r="W289">
        <v>1</v>
      </c>
      <c r="X289">
        <v>1</v>
      </c>
    </row>
    <row r="290" spans="1:24" x14ac:dyDescent="0.2">
      <c r="A290" t="s">
        <v>748</v>
      </c>
      <c r="B290" t="s">
        <v>408</v>
      </c>
      <c r="C290" t="s">
        <v>544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972.31996560000005</v>
      </c>
      <c r="K290">
        <v>57111.305890000003</v>
      </c>
      <c r="L290">
        <v>46465.141929999998</v>
      </c>
      <c r="M290">
        <v>103576.44782</v>
      </c>
      <c r="N290">
        <v>0</v>
      </c>
      <c r="O290">
        <v>0</v>
      </c>
      <c r="P290">
        <v>2</v>
      </c>
      <c r="Q290">
        <v>0</v>
      </c>
      <c r="R290">
        <v>0</v>
      </c>
      <c r="S290">
        <v>1</v>
      </c>
      <c r="T290">
        <v>1</v>
      </c>
      <c r="U290">
        <v>100</v>
      </c>
      <c r="V290">
        <v>1</v>
      </c>
      <c r="W290">
        <v>1</v>
      </c>
      <c r="X290">
        <v>1</v>
      </c>
    </row>
    <row r="291" spans="1:24" x14ac:dyDescent="0.2">
      <c r="A291" t="s">
        <v>749</v>
      </c>
      <c r="B291" t="s">
        <v>544</v>
      </c>
      <c r="C291" t="s">
        <v>546</v>
      </c>
      <c r="D291">
        <v>0</v>
      </c>
      <c r="E291">
        <v>0</v>
      </c>
      <c r="F291">
        <v>0</v>
      </c>
      <c r="G291">
        <v>0</v>
      </c>
      <c r="H291">
        <v>9050</v>
      </c>
      <c r="I291" t="s">
        <v>384</v>
      </c>
      <c r="J291">
        <v>972.31996560000005</v>
      </c>
      <c r="K291">
        <v>57111.305890000003</v>
      </c>
      <c r="L291">
        <v>46465.141929999998</v>
      </c>
      <c r="M291">
        <v>103576.44782</v>
      </c>
      <c r="N291" t="s">
        <v>398</v>
      </c>
      <c r="O291" t="s">
        <v>385</v>
      </c>
      <c r="P291">
        <v>1</v>
      </c>
      <c r="Q291">
        <v>0</v>
      </c>
      <c r="R291">
        <v>0</v>
      </c>
      <c r="S291">
        <v>1</v>
      </c>
      <c r="T291">
        <v>1</v>
      </c>
      <c r="U291">
        <v>100</v>
      </c>
      <c r="V291">
        <v>1</v>
      </c>
      <c r="W291">
        <v>1</v>
      </c>
      <c r="X291">
        <v>1</v>
      </c>
    </row>
    <row r="292" spans="1:24" x14ac:dyDescent="0.2">
      <c r="A292" t="s">
        <v>750</v>
      </c>
      <c r="B292" t="s">
        <v>408</v>
      </c>
      <c r="C292" t="s">
        <v>554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438.52167215625002</v>
      </c>
      <c r="K292">
        <v>23220.303708750002</v>
      </c>
      <c r="L292">
        <v>30639.557421562498</v>
      </c>
      <c r="M292">
        <v>53859.8611303125</v>
      </c>
      <c r="N292">
        <v>0</v>
      </c>
      <c r="O292">
        <v>0</v>
      </c>
      <c r="P292">
        <v>3</v>
      </c>
      <c r="Q292">
        <v>0</v>
      </c>
      <c r="R292">
        <v>0</v>
      </c>
      <c r="S292">
        <v>1</v>
      </c>
      <c r="T292">
        <v>1</v>
      </c>
      <c r="U292">
        <v>100</v>
      </c>
      <c r="V292">
        <v>1</v>
      </c>
      <c r="W292">
        <v>1</v>
      </c>
      <c r="X292">
        <v>1</v>
      </c>
    </row>
    <row r="293" spans="1:24" x14ac:dyDescent="0.2">
      <c r="A293" t="s">
        <v>751</v>
      </c>
      <c r="B293" t="s">
        <v>554</v>
      </c>
      <c r="C293" t="s">
        <v>556</v>
      </c>
      <c r="D293">
        <v>0</v>
      </c>
      <c r="E293">
        <v>0</v>
      </c>
      <c r="F293">
        <v>0</v>
      </c>
      <c r="G293">
        <v>0</v>
      </c>
      <c r="H293">
        <v>400</v>
      </c>
      <c r="I293" t="s">
        <v>384</v>
      </c>
      <c r="J293">
        <v>287.55519487499998</v>
      </c>
      <c r="K293">
        <v>14986.227496875001</v>
      </c>
      <c r="L293">
        <v>23104.2142218749</v>
      </c>
      <c r="M293">
        <v>38090.44171875</v>
      </c>
      <c r="N293" t="s">
        <v>398</v>
      </c>
      <c r="O293" t="s">
        <v>389</v>
      </c>
      <c r="P293">
        <v>1</v>
      </c>
      <c r="Q293">
        <v>0</v>
      </c>
      <c r="R293">
        <v>0</v>
      </c>
      <c r="S293">
        <v>1</v>
      </c>
      <c r="T293">
        <v>1</v>
      </c>
      <c r="U293">
        <v>100</v>
      </c>
      <c r="V293">
        <v>1</v>
      </c>
      <c r="W293">
        <v>1</v>
      </c>
      <c r="X293">
        <v>1</v>
      </c>
    </row>
    <row r="294" spans="1:24" x14ac:dyDescent="0.2">
      <c r="A294" t="s">
        <v>752</v>
      </c>
      <c r="B294" t="s">
        <v>554</v>
      </c>
      <c r="C294" t="s">
        <v>558</v>
      </c>
      <c r="D294">
        <v>0</v>
      </c>
      <c r="E294">
        <v>0</v>
      </c>
      <c r="F294">
        <v>0</v>
      </c>
      <c r="G294">
        <v>0</v>
      </c>
      <c r="H294">
        <v>150</v>
      </c>
      <c r="I294" t="s">
        <v>384</v>
      </c>
      <c r="J294">
        <v>150.96647728125001</v>
      </c>
      <c r="K294">
        <v>8234.0762118750008</v>
      </c>
      <c r="L294">
        <v>7535.3431996874997</v>
      </c>
      <c r="M294">
        <v>15769.4194115625</v>
      </c>
      <c r="N294" t="s">
        <v>398</v>
      </c>
      <c r="O294" t="s">
        <v>385</v>
      </c>
      <c r="P294">
        <v>1</v>
      </c>
      <c r="Q294">
        <v>0</v>
      </c>
      <c r="R294">
        <v>0</v>
      </c>
      <c r="S294">
        <v>1</v>
      </c>
      <c r="T294">
        <v>1</v>
      </c>
      <c r="U294">
        <v>100</v>
      </c>
      <c r="V294">
        <v>1</v>
      </c>
      <c r="W294">
        <v>1</v>
      </c>
      <c r="X294">
        <v>1</v>
      </c>
    </row>
    <row r="295" spans="1:24" x14ac:dyDescent="0.2">
      <c r="A295" t="s">
        <v>753</v>
      </c>
      <c r="B295" t="s">
        <v>408</v>
      </c>
      <c r="C295" t="s">
        <v>461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2855.4230849999999</v>
      </c>
      <c r="K295">
        <v>133837.48762500001</v>
      </c>
      <c r="L295">
        <v>16897.363340625001</v>
      </c>
      <c r="M295">
        <v>150734.850965625</v>
      </c>
      <c r="N295" t="s">
        <v>462</v>
      </c>
      <c r="O295" t="s">
        <v>463</v>
      </c>
      <c r="P295">
        <v>1</v>
      </c>
      <c r="Q295">
        <v>0</v>
      </c>
      <c r="R295">
        <v>0</v>
      </c>
      <c r="S295">
        <v>1</v>
      </c>
      <c r="T295">
        <v>1</v>
      </c>
      <c r="U295">
        <v>100</v>
      </c>
      <c r="V295">
        <v>1</v>
      </c>
      <c r="W295">
        <v>1</v>
      </c>
      <c r="X295">
        <v>1</v>
      </c>
    </row>
    <row r="296" spans="1:24" x14ac:dyDescent="0.2">
      <c r="A296" t="s">
        <v>754</v>
      </c>
      <c r="B296" t="s">
        <v>718</v>
      </c>
      <c r="C296" t="s">
        <v>467</v>
      </c>
      <c r="D296">
        <v>0</v>
      </c>
      <c r="E296">
        <v>0</v>
      </c>
      <c r="F296">
        <v>0</v>
      </c>
      <c r="G296">
        <v>1671784.4292050099</v>
      </c>
      <c r="H296">
        <v>0</v>
      </c>
      <c r="I296">
        <v>0</v>
      </c>
      <c r="J296">
        <v>30003.560514569799</v>
      </c>
      <c r="K296">
        <v>1644435.96814677</v>
      </c>
      <c r="L296">
        <v>461179.86030417302</v>
      </c>
      <c r="M296">
        <v>3777400.25765596</v>
      </c>
      <c r="N296">
        <v>0</v>
      </c>
      <c r="O296">
        <v>0</v>
      </c>
      <c r="P296">
        <v>16</v>
      </c>
      <c r="Q296">
        <v>0</v>
      </c>
      <c r="R296">
        <v>0</v>
      </c>
      <c r="S296">
        <v>1</v>
      </c>
      <c r="T296">
        <v>1</v>
      </c>
      <c r="U296">
        <v>100</v>
      </c>
      <c r="V296">
        <v>1</v>
      </c>
      <c r="W296">
        <v>1</v>
      </c>
      <c r="X296">
        <v>1</v>
      </c>
    </row>
    <row r="297" spans="1:24" x14ac:dyDescent="0.2">
      <c r="A297" t="s">
        <v>755</v>
      </c>
      <c r="B297" t="s">
        <v>467</v>
      </c>
      <c r="C297" t="s">
        <v>469</v>
      </c>
      <c r="D297">
        <v>0</v>
      </c>
      <c r="E297">
        <v>0</v>
      </c>
      <c r="F297">
        <v>0</v>
      </c>
      <c r="G297">
        <v>7042.3987659374998</v>
      </c>
      <c r="H297">
        <v>0</v>
      </c>
      <c r="I297">
        <v>0</v>
      </c>
      <c r="J297">
        <v>6110.54789109375</v>
      </c>
      <c r="K297">
        <v>330519.066316874</v>
      </c>
      <c r="L297">
        <v>140909.62697634299</v>
      </c>
      <c r="M297">
        <v>478471.09205915598</v>
      </c>
      <c r="N297">
        <v>0</v>
      </c>
      <c r="O297">
        <v>0</v>
      </c>
      <c r="P297">
        <v>5</v>
      </c>
      <c r="Q297">
        <v>0</v>
      </c>
      <c r="R297">
        <v>0</v>
      </c>
      <c r="S297">
        <v>1</v>
      </c>
      <c r="T297">
        <v>1</v>
      </c>
      <c r="U297">
        <v>100</v>
      </c>
      <c r="V297">
        <v>1</v>
      </c>
      <c r="W297">
        <v>1</v>
      </c>
      <c r="X297">
        <v>1</v>
      </c>
    </row>
    <row r="298" spans="1:24" x14ac:dyDescent="0.2">
      <c r="A298" t="s">
        <v>756</v>
      </c>
      <c r="B298" t="s">
        <v>469</v>
      </c>
      <c r="C298" t="s">
        <v>471</v>
      </c>
      <c r="D298">
        <v>0</v>
      </c>
      <c r="E298">
        <v>0</v>
      </c>
      <c r="F298">
        <v>0</v>
      </c>
      <c r="G298">
        <v>0</v>
      </c>
      <c r="H298">
        <v>1</v>
      </c>
      <c r="I298" t="s">
        <v>368</v>
      </c>
      <c r="J298">
        <v>2587.9967540624998</v>
      </c>
      <c r="K298">
        <v>139882.11243750001</v>
      </c>
      <c r="L298">
        <v>62579.798953124999</v>
      </c>
      <c r="M298">
        <v>202461.911390625</v>
      </c>
      <c r="N298" t="s">
        <v>474</v>
      </c>
      <c r="O298" t="s">
        <v>475</v>
      </c>
      <c r="P298">
        <v>1</v>
      </c>
      <c r="Q298">
        <v>0</v>
      </c>
      <c r="R298">
        <v>0</v>
      </c>
      <c r="S298">
        <v>1</v>
      </c>
      <c r="T298">
        <v>1</v>
      </c>
      <c r="U298">
        <v>100</v>
      </c>
      <c r="V298">
        <v>1</v>
      </c>
      <c r="W298">
        <v>1</v>
      </c>
      <c r="X298">
        <v>1</v>
      </c>
    </row>
    <row r="299" spans="1:24" x14ac:dyDescent="0.2">
      <c r="A299" t="s">
        <v>757</v>
      </c>
      <c r="B299" t="s">
        <v>469</v>
      </c>
      <c r="C299" t="s">
        <v>473</v>
      </c>
      <c r="D299">
        <v>0</v>
      </c>
      <c r="E299">
        <v>0</v>
      </c>
      <c r="F299">
        <v>0</v>
      </c>
      <c r="G299">
        <v>0</v>
      </c>
      <c r="H299">
        <v>1</v>
      </c>
      <c r="I299" t="s">
        <v>368</v>
      </c>
      <c r="J299">
        <v>3163.1071434374999</v>
      </c>
      <c r="K299">
        <v>170973.39093749999</v>
      </c>
      <c r="L299">
        <v>75095.281790624998</v>
      </c>
      <c r="M299">
        <v>246068.67272812501</v>
      </c>
      <c r="N299" t="s">
        <v>474</v>
      </c>
      <c r="O299" t="s">
        <v>475</v>
      </c>
      <c r="P299">
        <v>1</v>
      </c>
      <c r="Q299">
        <v>0</v>
      </c>
      <c r="R299">
        <v>0</v>
      </c>
      <c r="S299">
        <v>1</v>
      </c>
      <c r="T299">
        <v>1</v>
      </c>
      <c r="U299">
        <v>100</v>
      </c>
      <c r="V299">
        <v>1</v>
      </c>
      <c r="W299">
        <v>1</v>
      </c>
      <c r="X299">
        <v>1</v>
      </c>
    </row>
    <row r="300" spans="1:24" x14ac:dyDescent="0.2">
      <c r="A300" t="s">
        <v>758</v>
      </c>
      <c r="B300" t="s">
        <v>469</v>
      </c>
      <c r="C300" t="s">
        <v>631</v>
      </c>
      <c r="D300">
        <v>0</v>
      </c>
      <c r="E300">
        <v>2</v>
      </c>
      <c r="F300" t="s">
        <v>401</v>
      </c>
      <c r="G300">
        <v>7042.3987659374998</v>
      </c>
      <c r="H300">
        <v>1</v>
      </c>
      <c r="I300" t="s">
        <v>368</v>
      </c>
      <c r="J300">
        <v>143.77759743749999</v>
      </c>
      <c r="K300">
        <v>8006.7202387499901</v>
      </c>
      <c r="L300">
        <v>606.48562321874999</v>
      </c>
      <c r="M300">
        <v>15655.604627906199</v>
      </c>
      <c r="N300" t="s">
        <v>567</v>
      </c>
      <c r="O300" t="s">
        <v>475</v>
      </c>
      <c r="P300">
        <v>1</v>
      </c>
      <c r="Q300">
        <v>0</v>
      </c>
      <c r="R300">
        <v>0</v>
      </c>
      <c r="S300">
        <v>1</v>
      </c>
      <c r="T300">
        <v>1</v>
      </c>
      <c r="U300">
        <v>100</v>
      </c>
      <c r="V300">
        <v>1</v>
      </c>
      <c r="W300">
        <v>1</v>
      </c>
      <c r="X300">
        <v>1</v>
      </c>
    </row>
    <row r="301" spans="1:24" x14ac:dyDescent="0.2">
      <c r="A301" t="s">
        <v>759</v>
      </c>
      <c r="B301" t="s">
        <v>469</v>
      </c>
      <c r="C301" t="s">
        <v>569</v>
      </c>
      <c r="D301">
        <v>0</v>
      </c>
      <c r="E301">
        <v>0</v>
      </c>
      <c r="F301">
        <v>0</v>
      </c>
      <c r="G301">
        <v>0</v>
      </c>
      <c r="H301">
        <v>1</v>
      </c>
      <c r="I301" t="s">
        <v>368</v>
      </c>
      <c r="J301">
        <v>215.66639615624999</v>
      </c>
      <c r="K301">
        <v>11656.842703124999</v>
      </c>
      <c r="L301">
        <v>2628.0606093749998</v>
      </c>
      <c r="M301">
        <v>14284.903312500001</v>
      </c>
      <c r="N301" t="s">
        <v>474</v>
      </c>
      <c r="O301" t="s">
        <v>475</v>
      </c>
      <c r="P301">
        <v>1</v>
      </c>
      <c r="Q301">
        <v>0</v>
      </c>
      <c r="R301">
        <v>0</v>
      </c>
      <c r="S301">
        <v>1</v>
      </c>
      <c r="T301">
        <v>1</v>
      </c>
      <c r="U301">
        <v>100</v>
      </c>
      <c r="V301">
        <v>1</v>
      </c>
      <c r="W301">
        <v>1</v>
      </c>
      <c r="X301">
        <v>1</v>
      </c>
    </row>
    <row r="302" spans="1:24" x14ac:dyDescent="0.2">
      <c r="A302" t="s">
        <v>760</v>
      </c>
      <c r="B302" t="s">
        <v>467</v>
      </c>
      <c r="C302" t="s">
        <v>477</v>
      </c>
      <c r="D302">
        <v>0</v>
      </c>
      <c r="E302">
        <v>0</v>
      </c>
      <c r="F302">
        <v>0</v>
      </c>
      <c r="G302">
        <v>146167.82430702</v>
      </c>
      <c r="H302">
        <v>0</v>
      </c>
      <c r="I302">
        <v>0</v>
      </c>
      <c r="J302">
        <v>16895.528284295699</v>
      </c>
      <c r="K302">
        <v>933898.71378838504</v>
      </c>
      <c r="L302">
        <v>208930.57010284299</v>
      </c>
      <c r="M302">
        <v>1288997.1081982399</v>
      </c>
      <c r="N302">
        <v>0</v>
      </c>
      <c r="O302">
        <v>0</v>
      </c>
      <c r="P302">
        <v>6</v>
      </c>
      <c r="Q302">
        <v>0</v>
      </c>
      <c r="R302">
        <v>0</v>
      </c>
      <c r="S302">
        <v>1</v>
      </c>
      <c r="T302">
        <v>1</v>
      </c>
      <c r="U302">
        <v>100</v>
      </c>
      <c r="V302">
        <v>1</v>
      </c>
      <c r="W302">
        <v>1</v>
      </c>
      <c r="X302">
        <v>1</v>
      </c>
    </row>
    <row r="303" spans="1:24" x14ac:dyDescent="0.2">
      <c r="A303" t="s">
        <v>761</v>
      </c>
      <c r="B303" t="s">
        <v>477</v>
      </c>
      <c r="C303" t="s">
        <v>479</v>
      </c>
      <c r="D303">
        <v>0</v>
      </c>
      <c r="E303">
        <v>0</v>
      </c>
      <c r="F303">
        <v>0</v>
      </c>
      <c r="G303">
        <v>26967.897167081199</v>
      </c>
      <c r="H303">
        <v>0</v>
      </c>
      <c r="I303">
        <v>0</v>
      </c>
      <c r="J303">
        <v>300.57046562170001</v>
      </c>
      <c r="K303">
        <v>16314.510945326499</v>
      </c>
      <c r="L303">
        <v>1234.58894082303</v>
      </c>
      <c r="M303">
        <v>44516.9970532308</v>
      </c>
      <c r="N303">
        <v>0</v>
      </c>
      <c r="O303">
        <v>0</v>
      </c>
      <c r="P303">
        <v>1</v>
      </c>
      <c r="Q303">
        <v>0</v>
      </c>
      <c r="R303">
        <v>0</v>
      </c>
      <c r="S303">
        <v>1</v>
      </c>
      <c r="T303">
        <v>1</v>
      </c>
      <c r="U303">
        <v>100</v>
      </c>
      <c r="V303">
        <v>1</v>
      </c>
      <c r="W303">
        <v>1</v>
      </c>
      <c r="X303">
        <v>1</v>
      </c>
    </row>
    <row r="304" spans="1:24" x14ac:dyDescent="0.2">
      <c r="A304" t="s">
        <v>762</v>
      </c>
      <c r="B304" t="s">
        <v>477</v>
      </c>
      <c r="C304" t="s">
        <v>573</v>
      </c>
      <c r="D304">
        <v>0</v>
      </c>
      <c r="E304">
        <v>0</v>
      </c>
      <c r="F304">
        <v>0</v>
      </c>
      <c r="G304">
        <v>15446.009213040301</v>
      </c>
      <c r="H304">
        <v>0</v>
      </c>
      <c r="I304">
        <v>0</v>
      </c>
      <c r="J304">
        <v>231.20805045503701</v>
      </c>
      <c r="K304">
        <v>12461.0521239687</v>
      </c>
      <c r="L304">
        <v>942.38999086602598</v>
      </c>
      <c r="M304">
        <v>28849.451327875198</v>
      </c>
      <c r="N304">
        <v>0</v>
      </c>
      <c r="O304">
        <v>0</v>
      </c>
      <c r="P304">
        <v>1</v>
      </c>
      <c r="Q304">
        <v>0</v>
      </c>
      <c r="R304">
        <v>0</v>
      </c>
      <c r="S304">
        <v>1</v>
      </c>
      <c r="T304">
        <v>1</v>
      </c>
      <c r="U304">
        <v>100</v>
      </c>
      <c r="V304">
        <v>1</v>
      </c>
      <c r="W304">
        <v>1</v>
      </c>
      <c r="X304">
        <v>1</v>
      </c>
    </row>
    <row r="305" spans="1:24" x14ac:dyDescent="0.2">
      <c r="A305" t="s">
        <v>763</v>
      </c>
      <c r="B305" t="s">
        <v>477</v>
      </c>
      <c r="C305" t="s">
        <v>488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15438.917566398801</v>
      </c>
      <c r="K305">
        <v>855198.28989676503</v>
      </c>
      <c r="L305">
        <v>204188.89009303399</v>
      </c>
      <c r="M305">
        <v>1059387.1799897901</v>
      </c>
      <c r="N305">
        <v>0</v>
      </c>
      <c r="O305">
        <v>0</v>
      </c>
      <c r="P305">
        <v>1</v>
      </c>
      <c r="Q305">
        <v>0</v>
      </c>
      <c r="R305">
        <v>0</v>
      </c>
      <c r="S305">
        <v>1</v>
      </c>
      <c r="T305">
        <v>1</v>
      </c>
      <c r="U305">
        <v>100</v>
      </c>
      <c r="V305">
        <v>1</v>
      </c>
      <c r="W305">
        <v>1</v>
      </c>
      <c r="X305">
        <v>1</v>
      </c>
    </row>
    <row r="306" spans="1:24" x14ac:dyDescent="0.2">
      <c r="A306" t="s">
        <v>764</v>
      </c>
      <c r="B306" t="s">
        <v>477</v>
      </c>
      <c r="C306" t="s">
        <v>481</v>
      </c>
      <c r="D306">
        <v>0</v>
      </c>
      <c r="E306">
        <v>0</v>
      </c>
      <c r="F306">
        <v>0</v>
      </c>
      <c r="G306">
        <v>38630.203392588497</v>
      </c>
      <c r="H306">
        <v>0</v>
      </c>
      <c r="I306">
        <v>0</v>
      </c>
      <c r="J306">
        <v>346.81207568255599</v>
      </c>
      <c r="K306">
        <v>18683.901967845999</v>
      </c>
      <c r="L306">
        <v>1399.77546318911</v>
      </c>
      <c r="M306">
        <v>58713.880823623702</v>
      </c>
      <c r="N306">
        <v>0</v>
      </c>
      <c r="O306">
        <v>0</v>
      </c>
      <c r="P306">
        <v>1</v>
      </c>
      <c r="Q306">
        <v>0</v>
      </c>
      <c r="R306">
        <v>0</v>
      </c>
      <c r="S306">
        <v>1</v>
      </c>
      <c r="T306">
        <v>1</v>
      </c>
      <c r="U306">
        <v>100</v>
      </c>
      <c r="V306">
        <v>1</v>
      </c>
      <c r="W306">
        <v>1</v>
      </c>
      <c r="X306">
        <v>1</v>
      </c>
    </row>
    <row r="307" spans="1:24" x14ac:dyDescent="0.2">
      <c r="A307" t="s">
        <v>765</v>
      </c>
      <c r="B307" t="s">
        <v>477</v>
      </c>
      <c r="C307" t="s">
        <v>491</v>
      </c>
      <c r="D307">
        <v>0</v>
      </c>
      <c r="E307">
        <v>1</v>
      </c>
      <c r="F307" t="s">
        <v>368</v>
      </c>
      <c r="G307">
        <v>65123.714534310602</v>
      </c>
      <c r="H307">
        <v>1</v>
      </c>
      <c r="I307" t="s">
        <v>368</v>
      </c>
      <c r="J307">
        <v>578.02012613759405</v>
      </c>
      <c r="K307">
        <v>31240.9588544785</v>
      </c>
      <c r="L307">
        <v>1164.92561493058</v>
      </c>
      <c r="M307">
        <v>97529.599003719806</v>
      </c>
      <c r="N307" t="s">
        <v>492</v>
      </c>
      <c r="O307" t="s">
        <v>493</v>
      </c>
      <c r="P307">
        <v>1</v>
      </c>
      <c r="Q307">
        <v>0</v>
      </c>
      <c r="R307">
        <v>0</v>
      </c>
      <c r="S307">
        <v>1</v>
      </c>
      <c r="T307">
        <v>1</v>
      </c>
      <c r="U307">
        <v>100</v>
      </c>
      <c r="V307">
        <v>1</v>
      </c>
      <c r="W307">
        <v>1</v>
      </c>
      <c r="X307">
        <v>1</v>
      </c>
    </row>
    <row r="308" spans="1:24" x14ac:dyDescent="0.2">
      <c r="A308" t="s">
        <v>766</v>
      </c>
      <c r="B308" t="s">
        <v>467</v>
      </c>
      <c r="C308" t="s">
        <v>644</v>
      </c>
      <c r="D308">
        <v>0</v>
      </c>
      <c r="E308">
        <v>0</v>
      </c>
      <c r="F308">
        <v>0</v>
      </c>
      <c r="G308">
        <v>1518574.2061320499</v>
      </c>
      <c r="H308">
        <v>0</v>
      </c>
      <c r="I308">
        <v>0</v>
      </c>
      <c r="J308">
        <v>1965.2684288678199</v>
      </c>
      <c r="K308">
        <v>105878.00326026299</v>
      </c>
      <c r="L308">
        <v>7998.8450999862798</v>
      </c>
      <c r="M308">
        <v>1632451.0544922999</v>
      </c>
      <c r="N308">
        <v>0</v>
      </c>
      <c r="O308">
        <v>0</v>
      </c>
      <c r="P308">
        <v>3</v>
      </c>
      <c r="Q308">
        <v>0</v>
      </c>
      <c r="R308">
        <v>0</v>
      </c>
      <c r="S308">
        <v>1</v>
      </c>
      <c r="T308">
        <v>1</v>
      </c>
      <c r="U308">
        <v>100</v>
      </c>
      <c r="V308">
        <v>1</v>
      </c>
      <c r="W308">
        <v>1</v>
      </c>
      <c r="X308">
        <v>1</v>
      </c>
    </row>
    <row r="309" spans="1:24" x14ac:dyDescent="0.2">
      <c r="A309" t="s">
        <v>767</v>
      </c>
      <c r="B309" t="s">
        <v>644</v>
      </c>
      <c r="C309" t="s">
        <v>486</v>
      </c>
      <c r="D309">
        <v>1</v>
      </c>
      <c r="E309">
        <v>0</v>
      </c>
      <c r="F309">
        <v>0</v>
      </c>
      <c r="G309">
        <v>1502854.9505598401</v>
      </c>
      <c r="H309">
        <v>0</v>
      </c>
      <c r="I309">
        <v>0</v>
      </c>
      <c r="J309">
        <v>1734.06037841278</v>
      </c>
      <c r="K309">
        <v>93419.509876919896</v>
      </c>
      <c r="L309">
        <v>7065.0222913145299</v>
      </c>
      <c r="M309">
        <v>1603339.4827280799</v>
      </c>
      <c r="N309">
        <v>0</v>
      </c>
      <c r="O309">
        <v>0</v>
      </c>
      <c r="P309">
        <v>1</v>
      </c>
      <c r="Q309">
        <v>0</v>
      </c>
      <c r="R309">
        <v>0</v>
      </c>
      <c r="S309">
        <v>1</v>
      </c>
      <c r="T309">
        <v>1</v>
      </c>
      <c r="U309">
        <v>100</v>
      </c>
      <c r="V309">
        <v>1</v>
      </c>
      <c r="W309">
        <v>1</v>
      </c>
      <c r="X309">
        <v>1</v>
      </c>
    </row>
    <row r="310" spans="1:24" x14ac:dyDescent="0.2">
      <c r="A310" t="s">
        <v>768</v>
      </c>
      <c r="B310" t="s">
        <v>644</v>
      </c>
      <c r="C310" t="s">
        <v>481</v>
      </c>
      <c r="D310">
        <v>1</v>
      </c>
      <c r="E310">
        <v>0</v>
      </c>
      <c r="F310">
        <v>0</v>
      </c>
      <c r="G310">
        <v>15719.255572210301</v>
      </c>
      <c r="H310">
        <v>0</v>
      </c>
      <c r="I310">
        <v>0</v>
      </c>
      <c r="J310">
        <v>231.20805045503701</v>
      </c>
      <c r="K310">
        <v>12458.493383343401</v>
      </c>
      <c r="L310">
        <v>933.82280867175098</v>
      </c>
      <c r="M310">
        <v>29111.5717642255</v>
      </c>
      <c r="N310">
        <v>0</v>
      </c>
      <c r="O310">
        <v>0</v>
      </c>
      <c r="P310">
        <v>1</v>
      </c>
      <c r="Q310">
        <v>0</v>
      </c>
      <c r="R310">
        <v>0</v>
      </c>
      <c r="S310">
        <v>1</v>
      </c>
      <c r="T310">
        <v>1</v>
      </c>
      <c r="U310">
        <v>100</v>
      </c>
      <c r="V310">
        <v>1</v>
      </c>
      <c r="W310">
        <v>1</v>
      </c>
      <c r="X310">
        <v>1</v>
      </c>
    </row>
    <row r="311" spans="1:24" x14ac:dyDescent="0.2">
      <c r="A311" t="s">
        <v>769</v>
      </c>
      <c r="B311" t="s">
        <v>467</v>
      </c>
      <c r="C311" t="s">
        <v>495</v>
      </c>
      <c r="D311">
        <v>1</v>
      </c>
      <c r="E311">
        <v>0</v>
      </c>
      <c r="F311">
        <v>0</v>
      </c>
      <c r="G311">
        <v>0</v>
      </c>
      <c r="H311">
        <v>1</v>
      </c>
      <c r="I311" t="s">
        <v>368</v>
      </c>
      <c r="J311">
        <v>5032.2159103124995</v>
      </c>
      <c r="K311">
        <v>274140.18478124897</v>
      </c>
      <c r="L311">
        <v>103340.81812500001</v>
      </c>
      <c r="M311">
        <v>377481.00290624902</v>
      </c>
      <c r="N311" t="s">
        <v>495</v>
      </c>
      <c r="O311" t="s">
        <v>493</v>
      </c>
      <c r="P311">
        <v>1</v>
      </c>
      <c r="Q311">
        <v>0</v>
      </c>
      <c r="R311">
        <v>0</v>
      </c>
      <c r="S311">
        <v>1</v>
      </c>
      <c r="T311">
        <v>1</v>
      </c>
      <c r="U311">
        <v>100</v>
      </c>
      <c r="V311">
        <v>1</v>
      </c>
      <c r="W311">
        <v>1</v>
      </c>
      <c r="X311">
        <v>1</v>
      </c>
    </row>
    <row r="312" spans="1:24" x14ac:dyDescent="0.2">
      <c r="A312" t="s">
        <v>770</v>
      </c>
      <c r="B312" t="s">
        <v>771</v>
      </c>
      <c r="C312" t="s">
        <v>771</v>
      </c>
      <c r="D312">
        <v>0</v>
      </c>
      <c r="E312">
        <v>0</v>
      </c>
      <c r="F312">
        <v>0</v>
      </c>
      <c r="G312">
        <v>3745768.6059010201</v>
      </c>
      <c r="H312">
        <v>0</v>
      </c>
      <c r="I312">
        <v>0</v>
      </c>
      <c r="J312">
        <v>702921.92815865995</v>
      </c>
      <c r="K312">
        <v>35710393.297763102</v>
      </c>
      <c r="L312">
        <v>13795015.0645265</v>
      </c>
      <c r="M312">
        <v>53251176.968190603</v>
      </c>
      <c r="N312">
        <v>0</v>
      </c>
      <c r="O312">
        <v>0</v>
      </c>
      <c r="P312">
        <v>276</v>
      </c>
      <c r="Q312">
        <v>0</v>
      </c>
      <c r="R312">
        <v>0</v>
      </c>
      <c r="S312">
        <v>1</v>
      </c>
      <c r="T312">
        <v>1</v>
      </c>
      <c r="U312">
        <v>100</v>
      </c>
      <c r="V312">
        <v>1</v>
      </c>
      <c r="W312">
        <v>1</v>
      </c>
      <c r="X312">
        <v>1</v>
      </c>
    </row>
    <row r="313" spans="1:24" x14ac:dyDescent="0.2">
      <c r="A313" t="s">
        <v>772</v>
      </c>
      <c r="B313" t="s">
        <v>773</v>
      </c>
      <c r="C313" t="s">
        <v>773</v>
      </c>
      <c r="D313">
        <v>0</v>
      </c>
      <c r="E313">
        <v>0</v>
      </c>
      <c r="F313">
        <v>0</v>
      </c>
      <c r="G313">
        <v>1775932.3783849301</v>
      </c>
      <c r="H313">
        <v>0</v>
      </c>
      <c r="I313">
        <v>0</v>
      </c>
      <c r="J313">
        <v>79993.3682088028</v>
      </c>
      <c r="K313">
        <v>4192823.1333799302</v>
      </c>
      <c r="L313">
        <v>1458296.06172669</v>
      </c>
      <c r="M313">
        <v>7427051.5734915696</v>
      </c>
      <c r="N313">
        <v>0</v>
      </c>
      <c r="O313">
        <v>0</v>
      </c>
      <c r="P313">
        <v>61</v>
      </c>
      <c r="Q313">
        <v>0</v>
      </c>
      <c r="R313">
        <v>0</v>
      </c>
      <c r="S313">
        <v>1</v>
      </c>
      <c r="T313">
        <v>1</v>
      </c>
      <c r="U313">
        <v>100</v>
      </c>
      <c r="V313">
        <v>1</v>
      </c>
      <c r="W313">
        <v>1</v>
      </c>
      <c r="X313">
        <v>1</v>
      </c>
    </row>
    <row r="314" spans="1:24" x14ac:dyDescent="0.2">
      <c r="A314" t="s">
        <v>774</v>
      </c>
      <c r="B314" t="s">
        <v>773</v>
      </c>
      <c r="C314" t="s">
        <v>379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61860.210331248098</v>
      </c>
      <c r="K314">
        <v>3189239.4100686</v>
      </c>
      <c r="L314">
        <v>1295193.0384424799</v>
      </c>
      <c r="M314">
        <v>4484432.4485110799</v>
      </c>
      <c r="N314">
        <v>0</v>
      </c>
      <c r="O314">
        <v>0</v>
      </c>
      <c r="P314">
        <v>45</v>
      </c>
      <c r="Q314">
        <v>0</v>
      </c>
      <c r="R314">
        <v>0</v>
      </c>
      <c r="S314">
        <v>1</v>
      </c>
      <c r="T314">
        <v>1</v>
      </c>
      <c r="U314">
        <v>100</v>
      </c>
      <c r="V314">
        <v>1</v>
      </c>
      <c r="W314">
        <v>1</v>
      </c>
      <c r="X314">
        <v>1</v>
      </c>
    </row>
    <row r="315" spans="1:24" x14ac:dyDescent="0.2">
      <c r="A315" t="s">
        <v>775</v>
      </c>
      <c r="B315" t="s">
        <v>379</v>
      </c>
      <c r="C315" t="s">
        <v>381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5264.2805245026402</v>
      </c>
      <c r="K315">
        <v>269501.55311491998</v>
      </c>
      <c r="L315">
        <v>154990.755402507</v>
      </c>
      <c r="M315">
        <v>424492.308517428</v>
      </c>
      <c r="N315">
        <v>0</v>
      </c>
      <c r="O315">
        <v>0</v>
      </c>
      <c r="P315">
        <v>9</v>
      </c>
      <c r="Q315">
        <v>0</v>
      </c>
      <c r="R315">
        <v>0</v>
      </c>
      <c r="S315">
        <v>1</v>
      </c>
      <c r="T315">
        <v>1</v>
      </c>
      <c r="U315">
        <v>100</v>
      </c>
      <c r="V315">
        <v>1</v>
      </c>
      <c r="W315">
        <v>1</v>
      </c>
      <c r="X315">
        <v>1</v>
      </c>
    </row>
    <row r="316" spans="1:24" x14ac:dyDescent="0.2">
      <c r="A316" t="s">
        <v>776</v>
      </c>
      <c r="B316" t="s">
        <v>381</v>
      </c>
      <c r="C316" t="s">
        <v>383</v>
      </c>
      <c r="D316">
        <v>1</v>
      </c>
      <c r="E316">
        <v>0</v>
      </c>
      <c r="F316">
        <v>0</v>
      </c>
      <c r="G316">
        <v>0</v>
      </c>
      <c r="H316">
        <v>4300</v>
      </c>
      <c r="I316" t="s">
        <v>384</v>
      </c>
      <c r="J316">
        <v>1103.4459874603101</v>
      </c>
      <c r="K316">
        <v>58233.056893121597</v>
      </c>
      <c r="L316">
        <v>5883.9839586243297</v>
      </c>
      <c r="M316">
        <v>64117.040851746002</v>
      </c>
      <c r="N316" t="s">
        <v>383</v>
      </c>
      <c r="O316" t="s">
        <v>385</v>
      </c>
      <c r="P316">
        <v>1</v>
      </c>
      <c r="Q316">
        <v>0</v>
      </c>
      <c r="R316">
        <v>0</v>
      </c>
      <c r="S316">
        <v>1</v>
      </c>
      <c r="T316">
        <v>1</v>
      </c>
      <c r="U316">
        <v>100</v>
      </c>
      <c r="V316">
        <v>1</v>
      </c>
      <c r="W316">
        <v>1</v>
      </c>
      <c r="X316">
        <v>1</v>
      </c>
    </row>
    <row r="317" spans="1:24" x14ac:dyDescent="0.2">
      <c r="A317" t="s">
        <v>777</v>
      </c>
      <c r="B317" t="s">
        <v>381</v>
      </c>
      <c r="C317" t="s">
        <v>387</v>
      </c>
      <c r="D317">
        <v>1</v>
      </c>
      <c r="E317">
        <v>0</v>
      </c>
      <c r="F317">
        <v>0</v>
      </c>
      <c r="G317">
        <v>0</v>
      </c>
      <c r="H317">
        <v>170</v>
      </c>
      <c r="I317" t="s">
        <v>388</v>
      </c>
      <c r="J317">
        <v>1620.3426126137499</v>
      </c>
      <c r="K317">
        <v>85547.618724867702</v>
      </c>
      <c r="L317">
        <v>78948.945646560795</v>
      </c>
      <c r="M317">
        <v>164496.56437142799</v>
      </c>
      <c r="N317" t="s">
        <v>387</v>
      </c>
      <c r="O317" t="s">
        <v>389</v>
      </c>
      <c r="P317">
        <v>1</v>
      </c>
      <c r="Q317">
        <v>0</v>
      </c>
      <c r="R317">
        <v>0</v>
      </c>
      <c r="S317">
        <v>1</v>
      </c>
      <c r="T317">
        <v>1</v>
      </c>
      <c r="U317">
        <v>100</v>
      </c>
      <c r="V317">
        <v>1</v>
      </c>
      <c r="W317">
        <v>1</v>
      </c>
      <c r="X317">
        <v>1</v>
      </c>
    </row>
    <row r="318" spans="1:24" x14ac:dyDescent="0.2">
      <c r="A318" t="s">
        <v>778</v>
      </c>
      <c r="B318" t="s">
        <v>381</v>
      </c>
      <c r="C318" t="s">
        <v>391</v>
      </c>
      <c r="D318">
        <v>1</v>
      </c>
      <c r="E318">
        <v>0</v>
      </c>
      <c r="F318">
        <v>0</v>
      </c>
      <c r="G318">
        <v>0</v>
      </c>
      <c r="H318">
        <v>1050</v>
      </c>
      <c r="I318" t="s">
        <v>371</v>
      </c>
      <c r="J318">
        <v>923.81524530158697</v>
      </c>
      <c r="K318">
        <v>41280.180085714201</v>
      </c>
      <c r="L318">
        <v>39137.319311111103</v>
      </c>
      <c r="M318">
        <v>80417.499396825398</v>
      </c>
      <c r="N318" t="s">
        <v>392</v>
      </c>
      <c r="O318" t="s">
        <v>393</v>
      </c>
      <c r="P318">
        <v>1</v>
      </c>
      <c r="Q318">
        <v>0</v>
      </c>
      <c r="R318">
        <v>0</v>
      </c>
      <c r="S318">
        <v>1</v>
      </c>
      <c r="T318">
        <v>1</v>
      </c>
      <c r="U318">
        <v>100</v>
      </c>
      <c r="V318">
        <v>1</v>
      </c>
      <c r="W318">
        <v>1</v>
      </c>
      <c r="X318">
        <v>1</v>
      </c>
    </row>
    <row r="319" spans="1:24" x14ac:dyDescent="0.2">
      <c r="A319" t="s">
        <v>779</v>
      </c>
      <c r="B319" t="s">
        <v>381</v>
      </c>
      <c r="C319" t="s">
        <v>395</v>
      </c>
      <c r="D319">
        <v>1</v>
      </c>
      <c r="E319">
        <v>0</v>
      </c>
      <c r="F319">
        <v>0</v>
      </c>
      <c r="G319">
        <v>0</v>
      </c>
      <c r="H319">
        <v>9</v>
      </c>
      <c r="I319" t="s">
        <v>388</v>
      </c>
      <c r="J319">
        <v>1006.2987492063399</v>
      </c>
      <c r="K319">
        <v>54337.059925925903</v>
      </c>
      <c r="L319">
        <v>19433.8473772486</v>
      </c>
      <c r="M319">
        <v>73770.907303174594</v>
      </c>
      <c r="N319" t="s">
        <v>395</v>
      </c>
      <c r="O319" t="s">
        <v>393</v>
      </c>
      <c r="P319">
        <v>1</v>
      </c>
      <c r="Q319">
        <v>0</v>
      </c>
      <c r="R319">
        <v>0</v>
      </c>
      <c r="S319">
        <v>1</v>
      </c>
      <c r="T319">
        <v>1</v>
      </c>
      <c r="U319">
        <v>100</v>
      </c>
      <c r="V319">
        <v>1</v>
      </c>
      <c r="W319">
        <v>1</v>
      </c>
      <c r="X319">
        <v>1</v>
      </c>
    </row>
    <row r="320" spans="1:24" x14ac:dyDescent="0.2">
      <c r="A320" t="s">
        <v>780</v>
      </c>
      <c r="B320" t="s">
        <v>381</v>
      </c>
      <c r="C320" t="s">
        <v>509</v>
      </c>
      <c r="D320">
        <v>1</v>
      </c>
      <c r="E320">
        <v>0</v>
      </c>
      <c r="F320">
        <v>0</v>
      </c>
      <c r="G320">
        <v>0</v>
      </c>
      <c r="H320">
        <v>12000</v>
      </c>
      <c r="I320" t="s">
        <v>384</v>
      </c>
      <c r="J320">
        <v>87.982404305820097</v>
      </c>
      <c r="K320">
        <v>3931.7023100529</v>
      </c>
      <c r="L320">
        <v>492.61261055026398</v>
      </c>
      <c r="M320">
        <v>4424.3149206031703</v>
      </c>
      <c r="N320" t="s">
        <v>462</v>
      </c>
      <c r="O320" t="s">
        <v>393</v>
      </c>
      <c r="P320">
        <v>1</v>
      </c>
      <c r="Q320">
        <v>0</v>
      </c>
      <c r="R320">
        <v>0</v>
      </c>
      <c r="S320">
        <v>1</v>
      </c>
      <c r="T320">
        <v>1</v>
      </c>
      <c r="U320">
        <v>100</v>
      </c>
      <c r="V320">
        <v>1</v>
      </c>
      <c r="W320">
        <v>1</v>
      </c>
      <c r="X320">
        <v>1</v>
      </c>
    </row>
    <row r="321" spans="1:24" x14ac:dyDescent="0.2">
      <c r="A321" t="s">
        <v>781</v>
      </c>
      <c r="B321" t="s">
        <v>381</v>
      </c>
      <c r="C321" t="s">
        <v>397</v>
      </c>
      <c r="D321">
        <v>1</v>
      </c>
      <c r="E321">
        <v>0</v>
      </c>
      <c r="F321">
        <v>0</v>
      </c>
      <c r="G321">
        <v>0</v>
      </c>
      <c r="H321">
        <v>17000</v>
      </c>
      <c r="I321" t="s">
        <v>384</v>
      </c>
      <c r="J321">
        <v>124.64173943492</v>
      </c>
      <c r="K321">
        <v>5175.5140295237998</v>
      </c>
      <c r="L321">
        <v>2093.6035942857102</v>
      </c>
      <c r="M321">
        <v>7269.1176238095204</v>
      </c>
      <c r="N321" t="s">
        <v>398</v>
      </c>
      <c r="O321" t="s">
        <v>393</v>
      </c>
      <c r="P321">
        <v>1</v>
      </c>
      <c r="Q321">
        <v>0</v>
      </c>
      <c r="R321">
        <v>0</v>
      </c>
      <c r="S321">
        <v>1</v>
      </c>
      <c r="T321">
        <v>1</v>
      </c>
      <c r="U321">
        <v>100</v>
      </c>
      <c r="V321">
        <v>1</v>
      </c>
      <c r="W321">
        <v>1</v>
      </c>
      <c r="X321">
        <v>1</v>
      </c>
    </row>
    <row r="322" spans="1:24" x14ac:dyDescent="0.2">
      <c r="A322" t="s">
        <v>782</v>
      </c>
      <c r="B322" t="s">
        <v>381</v>
      </c>
      <c r="C322" t="s">
        <v>403</v>
      </c>
      <c r="D322">
        <v>1</v>
      </c>
      <c r="E322">
        <v>0</v>
      </c>
      <c r="F322">
        <v>0</v>
      </c>
      <c r="G322">
        <v>0</v>
      </c>
      <c r="H322">
        <v>2700</v>
      </c>
      <c r="I322" t="s">
        <v>384</v>
      </c>
      <c r="J322">
        <v>148.47030726984099</v>
      </c>
      <c r="K322">
        <v>7834.7378302645402</v>
      </c>
      <c r="L322">
        <v>3417.4999860317398</v>
      </c>
      <c r="M322">
        <v>11252.2378162962</v>
      </c>
      <c r="N322" t="s">
        <v>383</v>
      </c>
      <c r="O322" t="s">
        <v>385</v>
      </c>
      <c r="P322">
        <v>1</v>
      </c>
      <c r="Q322">
        <v>0</v>
      </c>
      <c r="R322">
        <v>0</v>
      </c>
      <c r="S322">
        <v>1</v>
      </c>
      <c r="T322">
        <v>1</v>
      </c>
      <c r="U322">
        <v>100</v>
      </c>
      <c r="V322">
        <v>1</v>
      </c>
      <c r="W322">
        <v>1</v>
      </c>
      <c r="X322">
        <v>1</v>
      </c>
    </row>
    <row r="323" spans="1:24" x14ac:dyDescent="0.2">
      <c r="A323" t="s">
        <v>783</v>
      </c>
      <c r="B323" t="s">
        <v>381</v>
      </c>
      <c r="C323" t="s">
        <v>405</v>
      </c>
      <c r="D323">
        <v>1</v>
      </c>
      <c r="E323">
        <v>0</v>
      </c>
      <c r="F323">
        <v>0</v>
      </c>
      <c r="G323">
        <v>0</v>
      </c>
      <c r="H323">
        <v>34000</v>
      </c>
      <c r="I323" t="s">
        <v>384</v>
      </c>
      <c r="J323">
        <v>249.283478910052</v>
      </c>
      <c r="K323">
        <v>13161.6833154497</v>
      </c>
      <c r="L323">
        <v>5582.9429180952302</v>
      </c>
      <c r="M323">
        <v>18744.626233544899</v>
      </c>
      <c r="N323" t="s">
        <v>406</v>
      </c>
      <c r="O323" t="s">
        <v>389</v>
      </c>
      <c r="P323">
        <v>1</v>
      </c>
      <c r="Q323">
        <v>0</v>
      </c>
      <c r="R323">
        <v>0</v>
      </c>
      <c r="S323">
        <v>1</v>
      </c>
      <c r="T323">
        <v>1</v>
      </c>
      <c r="U323">
        <v>100</v>
      </c>
      <c r="V323">
        <v>1</v>
      </c>
      <c r="W323">
        <v>1</v>
      </c>
      <c r="X323">
        <v>1</v>
      </c>
    </row>
    <row r="324" spans="1:24" x14ac:dyDescent="0.2">
      <c r="A324" t="s">
        <v>784</v>
      </c>
      <c r="B324" t="s">
        <v>379</v>
      </c>
      <c r="C324" t="s">
        <v>408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56595.929806745502</v>
      </c>
      <c r="K324">
        <v>2919737.85695368</v>
      </c>
      <c r="L324">
        <v>1140202.2830399701</v>
      </c>
      <c r="M324">
        <v>4059940.1399936499</v>
      </c>
      <c r="N324">
        <v>0</v>
      </c>
      <c r="O324">
        <v>0</v>
      </c>
      <c r="P324">
        <v>35</v>
      </c>
      <c r="Q324">
        <v>0</v>
      </c>
      <c r="R324">
        <v>0</v>
      </c>
      <c r="S324">
        <v>1</v>
      </c>
      <c r="T324">
        <v>1</v>
      </c>
      <c r="U324">
        <v>100</v>
      </c>
      <c r="V324">
        <v>1</v>
      </c>
      <c r="W324">
        <v>1</v>
      </c>
      <c r="X324">
        <v>1</v>
      </c>
    </row>
    <row r="325" spans="1:24" x14ac:dyDescent="0.2">
      <c r="A325" t="s">
        <v>785</v>
      </c>
      <c r="B325" t="s">
        <v>408</v>
      </c>
      <c r="C325" t="s">
        <v>410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49076.437306127598</v>
      </c>
      <c r="K325">
        <v>2516145.6631935802</v>
      </c>
      <c r="L325">
        <v>735451.76830597897</v>
      </c>
      <c r="M325">
        <v>3251597.4314995599</v>
      </c>
      <c r="N325">
        <v>0</v>
      </c>
      <c r="O325">
        <v>0</v>
      </c>
      <c r="P325">
        <v>10</v>
      </c>
      <c r="Q325">
        <v>0</v>
      </c>
      <c r="R325">
        <v>0</v>
      </c>
      <c r="S325">
        <v>1</v>
      </c>
      <c r="T325">
        <v>1</v>
      </c>
      <c r="U325">
        <v>100</v>
      </c>
      <c r="V325">
        <v>1</v>
      </c>
      <c r="W325">
        <v>1</v>
      </c>
      <c r="X325">
        <v>1</v>
      </c>
    </row>
    <row r="326" spans="1:24" x14ac:dyDescent="0.2">
      <c r="A326" t="s">
        <v>786</v>
      </c>
      <c r="B326" t="s">
        <v>410</v>
      </c>
      <c r="C326" t="s">
        <v>383</v>
      </c>
      <c r="D326">
        <v>1</v>
      </c>
      <c r="E326">
        <v>0</v>
      </c>
      <c r="F326">
        <v>0</v>
      </c>
      <c r="G326">
        <v>0</v>
      </c>
      <c r="H326">
        <v>233300</v>
      </c>
      <c r="I326" t="s">
        <v>384</v>
      </c>
      <c r="J326">
        <v>24592.701188133098</v>
      </c>
      <c r="K326">
        <v>1305959.01775765</v>
      </c>
      <c r="L326">
        <v>132218.28533241001</v>
      </c>
      <c r="M326">
        <v>1438177.3030900599</v>
      </c>
      <c r="N326" t="s">
        <v>383</v>
      </c>
      <c r="O326" t="s">
        <v>385</v>
      </c>
      <c r="P326">
        <v>1</v>
      </c>
      <c r="Q326">
        <v>0</v>
      </c>
      <c r="R326">
        <v>0</v>
      </c>
      <c r="S326">
        <v>1</v>
      </c>
      <c r="T326">
        <v>1</v>
      </c>
      <c r="U326">
        <v>100</v>
      </c>
      <c r="V326">
        <v>1</v>
      </c>
      <c r="W326">
        <v>1</v>
      </c>
      <c r="X326">
        <v>1</v>
      </c>
    </row>
    <row r="327" spans="1:24" x14ac:dyDescent="0.2">
      <c r="A327" t="s">
        <v>787</v>
      </c>
      <c r="B327" t="s">
        <v>410</v>
      </c>
      <c r="C327" t="s">
        <v>387</v>
      </c>
      <c r="D327">
        <v>1</v>
      </c>
      <c r="E327">
        <v>0</v>
      </c>
      <c r="F327">
        <v>0</v>
      </c>
      <c r="G327">
        <v>0</v>
      </c>
      <c r="H327">
        <v>1400</v>
      </c>
      <c r="I327" t="s">
        <v>388</v>
      </c>
      <c r="J327">
        <v>7571.8795390466003</v>
      </c>
      <c r="K327">
        <v>399766.82959989301</v>
      </c>
      <c r="L327">
        <v>282122.42492037202</v>
      </c>
      <c r="M327">
        <v>681889.25452026597</v>
      </c>
      <c r="N327" t="s">
        <v>387</v>
      </c>
      <c r="O327" t="s">
        <v>389</v>
      </c>
      <c r="P327">
        <v>1</v>
      </c>
      <c r="Q327">
        <v>0</v>
      </c>
      <c r="R327">
        <v>0</v>
      </c>
      <c r="S327">
        <v>1</v>
      </c>
      <c r="T327">
        <v>1</v>
      </c>
      <c r="U327">
        <v>100</v>
      </c>
      <c r="V327">
        <v>1</v>
      </c>
      <c r="W327">
        <v>1</v>
      </c>
      <c r="X327">
        <v>1</v>
      </c>
    </row>
    <row r="328" spans="1:24" x14ac:dyDescent="0.2">
      <c r="A328" t="s">
        <v>788</v>
      </c>
      <c r="B328" t="s">
        <v>410</v>
      </c>
      <c r="C328" t="s">
        <v>391</v>
      </c>
      <c r="D328">
        <v>1</v>
      </c>
      <c r="E328">
        <v>0</v>
      </c>
      <c r="F328">
        <v>0</v>
      </c>
      <c r="G328">
        <v>0</v>
      </c>
      <c r="H328">
        <v>11800</v>
      </c>
      <c r="I328" t="s">
        <v>371</v>
      </c>
      <c r="J328">
        <v>7883.6628138758897</v>
      </c>
      <c r="K328">
        <v>352277.56019696302</v>
      </c>
      <c r="L328">
        <v>190849.75733816199</v>
      </c>
      <c r="M328">
        <v>543127.317535126</v>
      </c>
      <c r="N328" t="s">
        <v>392</v>
      </c>
      <c r="O328" t="s">
        <v>393</v>
      </c>
      <c r="P328">
        <v>1</v>
      </c>
      <c r="Q328">
        <v>0</v>
      </c>
      <c r="R328">
        <v>0</v>
      </c>
      <c r="S328">
        <v>1</v>
      </c>
      <c r="T328">
        <v>1</v>
      </c>
      <c r="U328">
        <v>100</v>
      </c>
      <c r="V328">
        <v>1</v>
      </c>
      <c r="W328">
        <v>1</v>
      </c>
      <c r="X328">
        <v>1</v>
      </c>
    </row>
    <row r="329" spans="1:24" x14ac:dyDescent="0.2">
      <c r="A329" t="s">
        <v>789</v>
      </c>
      <c r="B329" t="s">
        <v>410</v>
      </c>
      <c r="C329" t="s">
        <v>395</v>
      </c>
      <c r="D329">
        <v>1</v>
      </c>
      <c r="E329">
        <v>0</v>
      </c>
      <c r="F329">
        <v>0</v>
      </c>
      <c r="G329">
        <v>0</v>
      </c>
      <c r="H329">
        <v>115</v>
      </c>
      <c r="I329" t="s">
        <v>388</v>
      </c>
      <c r="J329">
        <v>5579.4889667888101</v>
      </c>
      <c r="K329">
        <v>301274.41567925399</v>
      </c>
      <c r="L329">
        <v>107752.232768788</v>
      </c>
      <c r="M329">
        <v>409026.64844804199</v>
      </c>
      <c r="N329" t="s">
        <v>395</v>
      </c>
      <c r="O329" t="s">
        <v>393</v>
      </c>
      <c r="P329">
        <v>1</v>
      </c>
      <c r="Q329">
        <v>0</v>
      </c>
      <c r="R329">
        <v>0</v>
      </c>
      <c r="S329">
        <v>1</v>
      </c>
      <c r="T329">
        <v>1</v>
      </c>
      <c r="U329">
        <v>100</v>
      </c>
      <c r="V329">
        <v>1</v>
      </c>
      <c r="W329">
        <v>1</v>
      </c>
      <c r="X329">
        <v>1</v>
      </c>
    </row>
    <row r="330" spans="1:24" x14ac:dyDescent="0.2">
      <c r="A330" t="s">
        <v>790</v>
      </c>
      <c r="B330" t="s">
        <v>410</v>
      </c>
      <c r="C330" t="s">
        <v>509</v>
      </c>
      <c r="D330">
        <v>1</v>
      </c>
      <c r="E330">
        <v>0</v>
      </c>
      <c r="F330">
        <v>0</v>
      </c>
      <c r="G330">
        <v>0</v>
      </c>
      <c r="H330">
        <v>58500</v>
      </c>
      <c r="I330" t="s">
        <v>384</v>
      </c>
      <c r="J330">
        <v>186.11552650769599</v>
      </c>
      <c r="K330">
        <v>8315.9418713512605</v>
      </c>
      <c r="L330">
        <v>1042.05898993661</v>
      </c>
      <c r="M330">
        <v>9358.0008612878792</v>
      </c>
      <c r="N330" t="s">
        <v>462</v>
      </c>
      <c r="O330" t="s">
        <v>393</v>
      </c>
      <c r="P330">
        <v>1</v>
      </c>
      <c r="Q330">
        <v>0</v>
      </c>
      <c r="R330">
        <v>0</v>
      </c>
      <c r="S330">
        <v>1</v>
      </c>
      <c r="T330">
        <v>1</v>
      </c>
      <c r="U330">
        <v>100</v>
      </c>
      <c r="V330">
        <v>1</v>
      </c>
      <c r="W330">
        <v>1</v>
      </c>
      <c r="X330">
        <v>1</v>
      </c>
    </row>
    <row r="331" spans="1:24" x14ac:dyDescent="0.2">
      <c r="A331" t="s">
        <v>791</v>
      </c>
      <c r="B331" t="s">
        <v>410</v>
      </c>
      <c r="C331" t="s">
        <v>397</v>
      </c>
      <c r="D331">
        <v>1</v>
      </c>
      <c r="E331">
        <v>0</v>
      </c>
      <c r="F331">
        <v>0</v>
      </c>
      <c r="G331">
        <v>0</v>
      </c>
      <c r="H331">
        <v>13000</v>
      </c>
      <c r="I331" t="s">
        <v>384</v>
      </c>
      <c r="J331">
        <v>41.359005886721697</v>
      </c>
      <c r="K331">
        <v>1717.3550060292901</v>
      </c>
      <c r="L331">
        <v>694.70599320383405</v>
      </c>
      <c r="M331">
        <v>2412.0609992331201</v>
      </c>
      <c r="N331" t="s">
        <v>398</v>
      </c>
      <c r="O331" t="s">
        <v>393</v>
      </c>
      <c r="P331">
        <v>1</v>
      </c>
      <c r="Q331">
        <v>0</v>
      </c>
      <c r="R331">
        <v>0</v>
      </c>
      <c r="S331">
        <v>1</v>
      </c>
      <c r="T331">
        <v>1</v>
      </c>
      <c r="U331">
        <v>100</v>
      </c>
      <c r="V331">
        <v>1</v>
      </c>
      <c r="W331">
        <v>1</v>
      </c>
      <c r="X331">
        <v>1</v>
      </c>
    </row>
    <row r="332" spans="1:24" x14ac:dyDescent="0.2">
      <c r="A332" t="s">
        <v>792</v>
      </c>
      <c r="B332" t="s">
        <v>410</v>
      </c>
      <c r="C332" t="s">
        <v>418</v>
      </c>
      <c r="D332">
        <v>1</v>
      </c>
      <c r="E332">
        <v>0</v>
      </c>
      <c r="F332">
        <v>0</v>
      </c>
      <c r="G332">
        <v>0</v>
      </c>
      <c r="H332">
        <v>140000</v>
      </c>
      <c r="I332" t="s">
        <v>384</v>
      </c>
      <c r="J332">
        <v>2227.0233936319501</v>
      </c>
      <c r="K332">
        <v>99513.454917283598</v>
      </c>
      <c r="L332">
        <v>6234.5409648735003</v>
      </c>
      <c r="M332">
        <v>105747.995882157</v>
      </c>
      <c r="N332" t="s">
        <v>398</v>
      </c>
      <c r="O332" t="s">
        <v>393</v>
      </c>
      <c r="P332">
        <v>1</v>
      </c>
      <c r="Q332">
        <v>0</v>
      </c>
      <c r="R332">
        <v>0</v>
      </c>
      <c r="S332">
        <v>1</v>
      </c>
      <c r="T332">
        <v>1</v>
      </c>
      <c r="U332">
        <v>100</v>
      </c>
      <c r="V332">
        <v>1</v>
      </c>
      <c r="W332">
        <v>1</v>
      </c>
      <c r="X332">
        <v>1</v>
      </c>
    </row>
    <row r="333" spans="1:24" x14ac:dyDescent="0.2">
      <c r="A333" t="s">
        <v>793</v>
      </c>
      <c r="B333" t="s">
        <v>410</v>
      </c>
      <c r="C333" t="s">
        <v>403</v>
      </c>
      <c r="D333">
        <v>1</v>
      </c>
      <c r="E333">
        <v>0</v>
      </c>
      <c r="F333">
        <v>0</v>
      </c>
      <c r="G333">
        <v>0</v>
      </c>
      <c r="H333">
        <v>15000</v>
      </c>
      <c r="I333" t="s">
        <v>384</v>
      </c>
      <c r="J333">
        <v>357.91447402641802</v>
      </c>
      <c r="K333">
        <v>18888.672474503299</v>
      </c>
      <c r="L333">
        <v>8238.5005605699007</v>
      </c>
      <c r="M333">
        <v>27127.1730350732</v>
      </c>
      <c r="N333" t="s">
        <v>383</v>
      </c>
      <c r="O333" t="s">
        <v>385</v>
      </c>
      <c r="P333">
        <v>1</v>
      </c>
      <c r="Q333">
        <v>0</v>
      </c>
      <c r="R333">
        <v>0</v>
      </c>
      <c r="S333">
        <v>1</v>
      </c>
      <c r="T333">
        <v>1</v>
      </c>
      <c r="U333">
        <v>100</v>
      </c>
      <c r="V333">
        <v>1</v>
      </c>
      <c r="W333">
        <v>1</v>
      </c>
      <c r="X333">
        <v>1</v>
      </c>
    </row>
    <row r="334" spans="1:24" x14ac:dyDescent="0.2">
      <c r="A334" t="s">
        <v>794</v>
      </c>
      <c r="B334" t="s">
        <v>410</v>
      </c>
      <c r="C334" t="s">
        <v>445</v>
      </c>
      <c r="D334">
        <v>1</v>
      </c>
      <c r="E334">
        <v>0</v>
      </c>
      <c r="F334">
        <v>0</v>
      </c>
      <c r="G334">
        <v>0</v>
      </c>
      <c r="H334">
        <v>1</v>
      </c>
      <c r="I334" t="s">
        <v>368</v>
      </c>
      <c r="J334">
        <v>636.292398230412</v>
      </c>
      <c r="K334">
        <v>28432.4156906524</v>
      </c>
      <c r="L334">
        <v>6299.2614376617803</v>
      </c>
      <c r="M334">
        <v>34731.677128314201</v>
      </c>
      <c r="N334" t="s">
        <v>398</v>
      </c>
      <c r="O334" t="s">
        <v>393</v>
      </c>
      <c r="P334">
        <v>1</v>
      </c>
      <c r="Q334">
        <v>0</v>
      </c>
      <c r="R334">
        <v>0</v>
      </c>
      <c r="S334">
        <v>1</v>
      </c>
      <c r="T334">
        <v>1</v>
      </c>
      <c r="U334">
        <v>100</v>
      </c>
      <c r="V334">
        <v>1</v>
      </c>
      <c r="W334">
        <v>1</v>
      </c>
      <c r="X334">
        <v>1</v>
      </c>
    </row>
    <row r="335" spans="1:24" x14ac:dyDescent="0.2">
      <c r="A335" t="s">
        <v>795</v>
      </c>
      <c r="B335" t="s">
        <v>408</v>
      </c>
      <c r="C335" t="s">
        <v>447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3113.2016769015199</v>
      </c>
      <c r="K335">
        <v>163863.55840129199</v>
      </c>
      <c r="L335">
        <v>259502.728234596</v>
      </c>
      <c r="M335">
        <v>423366.28663588798</v>
      </c>
      <c r="N335">
        <v>0</v>
      </c>
      <c r="O335">
        <v>0</v>
      </c>
      <c r="P335">
        <v>6</v>
      </c>
      <c r="Q335">
        <v>0</v>
      </c>
      <c r="R335">
        <v>0</v>
      </c>
      <c r="S335">
        <v>1</v>
      </c>
      <c r="T335">
        <v>1</v>
      </c>
      <c r="U335">
        <v>100</v>
      </c>
      <c r="V335">
        <v>1</v>
      </c>
      <c r="W335">
        <v>1</v>
      </c>
      <c r="X335">
        <v>1</v>
      </c>
    </row>
    <row r="336" spans="1:24" x14ac:dyDescent="0.2">
      <c r="A336" t="s">
        <v>796</v>
      </c>
      <c r="B336" t="s">
        <v>447</v>
      </c>
      <c r="C336" t="s">
        <v>797</v>
      </c>
      <c r="D336">
        <v>1</v>
      </c>
      <c r="E336">
        <v>0</v>
      </c>
      <c r="F336">
        <v>0</v>
      </c>
      <c r="G336">
        <v>0</v>
      </c>
      <c r="H336">
        <v>770</v>
      </c>
      <c r="I336" t="s">
        <v>388</v>
      </c>
      <c r="J336">
        <v>2680.5362681022102</v>
      </c>
      <c r="K336">
        <v>141090.11353718</v>
      </c>
      <c r="L336">
        <v>227751.866709733</v>
      </c>
      <c r="M336">
        <v>368841.98024691298</v>
      </c>
      <c r="N336" t="s">
        <v>449</v>
      </c>
      <c r="O336" t="s">
        <v>450</v>
      </c>
      <c r="P336">
        <v>1</v>
      </c>
      <c r="Q336">
        <v>0</v>
      </c>
      <c r="R336">
        <v>0</v>
      </c>
      <c r="S336">
        <v>1</v>
      </c>
      <c r="T336">
        <v>1</v>
      </c>
      <c r="U336">
        <v>100</v>
      </c>
      <c r="V336">
        <v>1</v>
      </c>
      <c r="W336">
        <v>1</v>
      </c>
      <c r="X336">
        <v>1</v>
      </c>
    </row>
    <row r="337" spans="1:24" x14ac:dyDescent="0.2">
      <c r="A337" t="s">
        <v>798</v>
      </c>
      <c r="B337" t="s">
        <v>447</v>
      </c>
      <c r="C337" t="s">
        <v>614</v>
      </c>
      <c r="D337">
        <v>1</v>
      </c>
      <c r="E337">
        <v>0</v>
      </c>
      <c r="F337">
        <v>0</v>
      </c>
      <c r="G337">
        <v>0</v>
      </c>
      <c r="H337">
        <v>30</v>
      </c>
      <c r="I337" t="s">
        <v>388</v>
      </c>
      <c r="J337">
        <v>202.90515725236801</v>
      </c>
      <c r="K337">
        <v>10679.693863910399</v>
      </c>
      <c r="L337">
        <v>14651.1243942004</v>
      </c>
      <c r="M337">
        <v>25330.818258110801</v>
      </c>
      <c r="N337" t="s">
        <v>449</v>
      </c>
      <c r="O337" t="s">
        <v>450</v>
      </c>
      <c r="P337">
        <v>1</v>
      </c>
      <c r="Q337">
        <v>0</v>
      </c>
      <c r="R337">
        <v>0</v>
      </c>
      <c r="S337">
        <v>1</v>
      </c>
      <c r="T337">
        <v>1</v>
      </c>
      <c r="U337">
        <v>100</v>
      </c>
      <c r="V337">
        <v>1</v>
      </c>
      <c r="W337">
        <v>1</v>
      </c>
      <c r="X337">
        <v>1</v>
      </c>
    </row>
    <row r="338" spans="1:24" x14ac:dyDescent="0.2">
      <c r="A338" t="s">
        <v>799</v>
      </c>
      <c r="B338" t="s">
        <v>447</v>
      </c>
      <c r="C338" t="s">
        <v>454</v>
      </c>
      <c r="D338">
        <v>1</v>
      </c>
      <c r="E338">
        <v>0</v>
      </c>
      <c r="F338">
        <v>0</v>
      </c>
      <c r="G338">
        <v>0</v>
      </c>
      <c r="H338">
        <v>3800</v>
      </c>
      <c r="I338" t="s">
        <v>384</v>
      </c>
      <c r="J338">
        <v>94.490146755670395</v>
      </c>
      <c r="K338">
        <v>4973.6572835199504</v>
      </c>
      <c r="L338">
        <v>3914.9655300315799</v>
      </c>
      <c r="M338">
        <v>8888.6228135515303</v>
      </c>
      <c r="N338" t="s">
        <v>406</v>
      </c>
      <c r="O338" t="s">
        <v>450</v>
      </c>
      <c r="P338">
        <v>1</v>
      </c>
      <c r="Q338">
        <v>0</v>
      </c>
      <c r="R338">
        <v>0</v>
      </c>
      <c r="S338">
        <v>1</v>
      </c>
      <c r="T338">
        <v>1</v>
      </c>
      <c r="U338">
        <v>100</v>
      </c>
      <c r="V338">
        <v>1</v>
      </c>
      <c r="W338">
        <v>1</v>
      </c>
      <c r="X338">
        <v>1</v>
      </c>
    </row>
    <row r="339" spans="1:24" x14ac:dyDescent="0.2">
      <c r="A339" t="s">
        <v>800</v>
      </c>
      <c r="B339" t="s">
        <v>447</v>
      </c>
      <c r="C339" t="s">
        <v>456</v>
      </c>
      <c r="D339">
        <v>0</v>
      </c>
      <c r="E339">
        <v>0</v>
      </c>
      <c r="F339">
        <v>0</v>
      </c>
      <c r="G339">
        <v>0</v>
      </c>
      <c r="H339">
        <v>500</v>
      </c>
      <c r="I339" t="s">
        <v>401</v>
      </c>
      <c r="J339">
        <v>39.785324946310602</v>
      </c>
      <c r="K339">
        <v>2094.1714879127098</v>
      </c>
      <c r="L339">
        <v>6300.0754616709701</v>
      </c>
      <c r="M339">
        <v>8394.2469495836904</v>
      </c>
      <c r="N339" t="s">
        <v>449</v>
      </c>
      <c r="O339" t="s">
        <v>450</v>
      </c>
      <c r="P339">
        <v>1</v>
      </c>
      <c r="Q339">
        <v>0</v>
      </c>
      <c r="R339">
        <v>0</v>
      </c>
      <c r="S339">
        <v>1</v>
      </c>
      <c r="T339">
        <v>1</v>
      </c>
      <c r="U339">
        <v>100</v>
      </c>
      <c r="V339">
        <v>1</v>
      </c>
      <c r="W339">
        <v>1</v>
      </c>
      <c r="X339">
        <v>1</v>
      </c>
    </row>
    <row r="340" spans="1:24" x14ac:dyDescent="0.2">
      <c r="A340" t="s">
        <v>801</v>
      </c>
      <c r="B340" t="s">
        <v>447</v>
      </c>
      <c r="C340" t="s">
        <v>458</v>
      </c>
      <c r="D340">
        <v>0</v>
      </c>
      <c r="E340">
        <v>0</v>
      </c>
      <c r="F340">
        <v>0</v>
      </c>
      <c r="G340">
        <v>0</v>
      </c>
      <c r="H340">
        <v>1600</v>
      </c>
      <c r="I340" t="s">
        <v>459</v>
      </c>
      <c r="J340">
        <v>95.484779844961196</v>
      </c>
      <c r="K340">
        <v>5025.9222287682996</v>
      </c>
      <c r="L340">
        <v>6884.6961389606604</v>
      </c>
      <c r="M340">
        <v>11910.618367728899</v>
      </c>
      <c r="N340" t="s">
        <v>398</v>
      </c>
      <c r="O340" t="s">
        <v>450</v>
      </c>
      <c r="P340">
        <v>1</v>
      </c>
      <c r="Q340">
        <v>0</v>
      </c>
      <c r="R340">
        <v>0</v>
      </c>
      <c r="S340">
        <v>1</v>
      </c>
      <c r="T340">
        <v>1</v>
      </c>
      <c r="U340">
        <v>100</v>
      </c>
      <c r="V340">
        <v>1</v>
      </c>
      <c r="W340">
        <v>1</v>
      </c>
      <c r="X340">
        <v>1</v>
      </c>
    </row>
    <row r="341" spans="1:24" x14ac:dyDescent="0.2">
      <c r="A341" t="s">
        <v>802</v>
      </c>
      <c r="B341" t="s">
        <v>408</v>
      </c>
      <c r="C341" t="s">
        <v>544</v>
      </c>
      <c r="D341">
        <v>0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513.23069176719503</v>
      </c>
      <c r="K341">
        <v>30723.481554497299</v>
      </c>
      <c r="L341">
        <v>27367.367255026398</v>
      </c>
      <c r="M341">
        <v>58090.848809523799</v>
      </c>
      <c r="N341">
        <v>0</v>
      </c>
      <c r="O341">
        <v>0</v>
      </c>
      <c r="P341">
        <v>2</v>
      </c>
      <c r="Q341">
        <v>0</v>
      </c>
      <c r="R341">
        <v>0</v>
      </c>
      <c r="S341">
        <v>1</v>
      </c>
      <c r="T341">
        <v>1</v>
      </c>
      <c r="U341">
        <v>100</v>
      </c>
      <c r="V341">
        <v>1</v>
      </c>
      <c r="W341">
        <v>1</v>
      </c>
      <c r="X341">
        <v>1</v>
      </c>
    </row>
    <row r="342" spans="1:24" x14ac:dyDescent="0.2">
      <c r="A342" t="s">
        <v>803</v>
      </c>
      <c r="B342" t="s">
        <v>544</v>
      </c>
      <c r="C342" t="s">
        <v>546</v>
      </c>
      <c r="D342">
        <v>0</v>
      </c>
      <c r="E342">
        <v>0</v>
      </c>
      <c r="F342">
        <v>0</v>
      </c>
      <c r="G342">
        <v>0</v>
      </c>
      <c r="H342">
        <v>20000</v>
      </c>
      <c r="I342" t="s">
        <v>384</v>
      </c>
      <c r="J342">
        <v>513.23069176719503</v>
      </c>
      <c r="K342">
        <v>30723.481554497299</v>
      </c>
      <c r="L342">
        <v>27367.367255026398</v>
      </c>
      <c r="M342">
        <v>58090.848809523799</v>
      </c>
      <c r="N342" t="s">
        <v>398</v>
      </c>
      <c r="O342" t="s">
        <v>385</v>
      </c>
      <c r="P342">
        <v>1</v>
      </c>
      <c r="Q342">
        <v>0</v>
      </c>
      <c r="R342">
        <v>0</v>
      </c>
      <c r="S342">
        <v>1</v>
      </c>
      <c r="T342">
        <v>1</v>
      </c>
      <c r="U342">
        <v>100</v>
      </c>
      <c r="V342">
        <v>1</v>
      </c>
      <c r="W342">
        <v>1</v>
      </c>
      <c r="X342">
        <v>1</v>
      </c>
    </row>
    <row r="343" spans="1:24" x14ac:dyDescent="0.2">
      <c r="A343" t="s">
        <v>804</v>
      </c>
      <c r="B343" t="s">
        <v>408</v>
      </c>
      <c r="C343" t="s">
        <v>548</v>
      </c>
      <c r="D343">
        <v>0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2401.5416770915799</v>
      </c>
      <c r="K343">
        <v>135138.67742067101</v>
      </c>
      <c r="L343">
        <v>99298.673363066293</v>
      </c>
      <c r="M343">
        <v>234437.35078373799</v>
      </c>
      <c r="N343">
        <v>0</v>
      </c>
      <c r="O343">
        <v>0</v>
      </c>
      <c r="P343">
        <v>5</v>
      </c>
      <c r="Q343">
        <v>0</v>
      </c>
      <c r="R343">
        <v>0</v>
      </c>
      <c r="S343">
        <v>1</v>
      </c>
      <c r="T343">
        <v>1</v>
      </c>
      <c r="U343">
        <v>100</v>
      </c>
      <c r="V343">
        <v>1</v>
      </c>
      <c r="W343">
        <v>1</v>
      </c>
      <c r="X343">
        <v>1</v>
      </c>
    </row>
    <row r="344" spans="1:24" x14ac:dyDescent="0.2">
      <c r="A344" t="s">
        <v>805</v>
      </c>
      <c r="B344" t="s">
        <v>548</v>
      </c>
      <c r="C344" t="s">
        <v>806</v>
      </c>
      <c r="D344">
        <v>1</v>
      </c>
      <c r="E344">
        <v>0</v>
      </c>
      <c r="F344">
        <v>0</v>
      </c>
      <c r="G344">
        <v>0</v>
      </c>
      <c r="H344">
        <v>1</v>
      </c>
      <c r="I344" t="s">
        <v>368</v>
      </c>
      <c r="J344">
        <v>1989.2662473155301</v>
      </c>
      <c r="K344">
        <v>112336.129468848</v>
      </c>
      <c r="L344">
        <v>77595.582087281</v>
      </c>
      <c r="M344">
        <v>189931.71155612901</v>
      </c>
      <c r="N344" t="s">
        <v>807</v>
      </c>
      <c r="O344" t="s">
        <v>532</v>
      </c>
      <c r="P344">
        <v>1</v>
      </c>
      <c r="Q344">
        <v>0</v>
      </c>
      <c r="R344">
        <v>0</v>
      </c>
      <c r="S344">
        <v>1</v>
      </c>
      <c r="T344">
        <v>1</v>
      </c>
      <c r="U344">
        <v>100</v>
      </c>
      <c r="V344">
        <v>1</v>
      </c>
      <c r="W344">
        <v>1</v>
      </c>
      <c r="X344">
        <v>1</v>
      </c>
    </row>
    <row r="345" spans="1:24" x14ac:dyDescent="0.2">
      <c r="A345" t="s">
        <v>808</v>
      </c>
      <c r="B345" t="s">
        <v>548</v>
      </c>
      <c r="C345" t="s">
        <v>530</v>
      </c>
      <c r="D345">
        <v>1</v>
      </c>
      <c r="E345">
        <v>0</v>
      </c>
      <c r="F345">
        <v>0</v>
      </c>
      <c r="G345">
        <v>0</v>
      </c>
      <c r="H345">
        <v>500</v>
      </c>
      <c r="I345" t="s">
        <v>384</v>
      </c>
      <c r="J345">
        <v>12.4329140470858</v>
      </c>
      <c r="K345">
        <v>576.455545391903</v>
      </c>
      <c r="L345">
        <v>450.15606498995101</v>
      </c>
      <c r="M345">
        <v>1026.6116103818499</v>
      </c>
      <c r="N345" t="s">
        <v>531</v>
      </c>
      <c r="O345" t="s">
        <v>532</v>
      </c>
      <c r="P345">
        <v>1</v>
      </c>
      <c r="Q345">
        <v>0</v>
      </c>
      <c r="R345">
        <v>0</v>
      </c>
      <c r="S345">
        <v>1</v>
      </c>
      <c r="T345">
        <v>1</v>
      </c>
      <c r="U345">
        <v>100</v>
      </c>
      <c r="V345">
        <v>1</v>
      </c>
      <c r="W345">
        <v>1</v>
      </c>
      <c r="X345">
        <v>1</v>
      </c>
    </row>
    <row r="346" spans="1:24" x14ac:dyDescent="0.2">
      <c r="A346" t="s">
        <v>809</v>
      </c>
      <c r="B346" t="s">
        <v>548</v>
      </c>
      <c r="C346" t="s">
        <v>552</v>
      </c>
      <c r="D346">
        <v>0</v>
      </c>
      <c r="E346">
        <v>0</v>
      </c>
      <c r="F346">
        <v>0</v>
      </c>
      <c r="G346">
        <v>0</v>
      </c>
      <c r="H346">
        <v>13000</v>
      </c>
      <c r="I346" t="s">
        <v>384</v>
      </c>
      <c r="J346">
        <v>387.90691824289399</v>
      </c>
      <c r="K346">
        <v>21562.576335343001</v>
      </c>
      <c r="L346">
        <v>18943.681005167899</v>
      </c>
      <c r="M346">
        <v>40506.257340511002</v>
      </c>
      <c r="N346" t="s">
        <v>398</v>
      </c>
      <c r="O346" t="s">
        <v>385</v>
      </c>
      <c r="P346">
        <v>1</v>
      </c>
      <c r="Q346">
        <v>0</v>
      </c>
      <c r="R346">
        <v>0</v>
      </c>
      <c r="S346">
        <v>1</v>
      </c>
      <c r="T346">
        <v>1</v>
      </c>
      <c r="U346">
        <v>100</v>
      </c>
      <c r="V346">
        <v>1</v>
      </c>
      <c r="W346">
        <v>1</v>
      </c>
      <c r="X346">
        <v>1</v>
      </c>
    </row>
    <row r="347" spans="1:24" x14ac:dyDescent="0.2">
      <c r="A347" t="s">
        <v>810</v>
      </c>
      <c r="B347" t="s">
        <v>548</v>
      </c>
      <c r="C347" t="s">
        <v>811</v>
      </c>
      <c r="D347">
        <v>0</v>
      </c>
      <c r="E347">
        <v>0</v>
      </c>
      <c r="F347">
        <v>0</v>
      </c>
      <c r="G347">
        <v>0</v>
      </c>
      <c r="H347">
        <v>800</v>
      </c>
      <c r="I347" t="s">
        <v>384</v>
      </c>
      <c r="J347">
        <v>11.935597486075199</v>
      </c>
      <c r="K347">
        <v>663.51607108814198</v>
      </c>
      <c r="L347">
        <v>2309.2542056273301</v>
      </c>
      <c r="M347">
        <v>2972.7702767154701</v>
      </c>
      <c r="N347" t="s">
        <v>398</v>
      </c>
      <c r="O347" t="s">
        <v>385</v>
      </c>
      <c r="P347">
        <v>1</v>
      </c>
      <c r="Q347">
        <v>0</v>
      </c>
      <c r="R347">
        <v>0</v>
      </c>
      <c r="S347">
        <v>1</v>
      </c>
      <c r="T347">
        <v>1</v>
      </c>
      <c r="U347">
        <v>100</v>
      </c>
      <c r="V347">
        <v>1</v>
      </c>
      <c r="W347">
        <v>1</v>
      </c>
      <c r="X347">
        <v>1</v>
      </c>
    </row>
    <row r="348" spans="1:24" x14ac:dyDescent="0.2">
      <c r="A348" t="s">
        <v>812</v>
      </c>
      <c r="B348" t="s">
        <v>408</v>
      </c>
      <c r="C348" t="s">
        <v>554</v>
      </c>
      <c r="D348">
        <v>0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93.396050300172206</v>
      </c>
      <c r="K348">
        <v>5200.36917461958</v>
      </c>
      <c r="L348">
        <v>5247.4274823341902</v>
      </c>
      <c r="M348">
        <v>10447.7966569537</v>
      </c>
      <c r="N348">
        <v>0</v>
      </c>
      <c r="O348">
        <v>0</v>
      </c>
      <c r="P348">
        <v>3</v>
      </c>
      <c r="Q348">
        <v>0</v>
      </c>
      <c r="R348">
        <v>0</v>
      </c>
      <c r="S348">
        <v>1</v>
      </c>
      <c r="T348">
        <v>1</v>
      </c>
      <c r="U348">
        <v>100</v>
      </c>
      <c r="V348">
        <v>1</v>
      </c>
      <c r="W348">
        <v>1</v>
      </c>
      <c r="X348">
        <v>1</v>
      </c>
    </row>
    <row r="349" spans="1:24" x14ac:dyDescent="0.2">
      <c r="A349" t="s">
        <v>813</v>
      </c>
      <c r="B349" t="s">
        <v>554</v>
      </c>
      <c r="C349" t="s">
        <v>814</v>
      </c>
      <c r="D349">
        <v>0</v>
      </c>
      <c r="E349">
        <v>0</v>
      </c>
      <c r="F349">
        <v>0</v>
      </c>
      <c r="G349">
        <v>0</v>
      </c>
      <c r="H349">
        <v>30</v>
      </c>
      <c r="I349" t="s">
        <v>384</v>
      </c>
      <c r="J349">
        <v>1.4919496857593999</v>
      </c>
      <c r="K349">
        <v>91.582438415159302</v>
      </c>
      <c r="L349">
        <v>133.65458425782299</v>
      </c>
      <c r="M349">
        <v>225.23702267298299</v>
      </c>
      <c r="N349" t="s">
        <v>398</v>
      </c>
      <c r="O349" t="s">
        <v>385</v>
      </c>
      <c r="P349">
        <v>1</v>
      </c>
      <c r="Q349">
        <v>0</v>
      </c>
      <c r="R349">
        <v>0</v>
      </c>
      <c r="S349">
        <v>1</v>
      </c>
      <c r="T349">
        <v>1</v>
      </c>
      <c r="U349">
        <v>100</v>
      </c>
      <c r="V349">
        <v>1</v>
      </c>
      <c r="W349">
        <v>1</v>
      </c>
      <c r="X349">
        <v>1</v>
      </c>
    </row>
    <row r="350" spans="1:24" x14ac:dyDescent="0.2">
      <c r="A350" t="s">
        <v>815</v>
      </c>
      <c r="B350" t="s">
        <v>554</v>
      </c>
      <c r="C350" t="s">
        <v>558</v>
      </c>
      <c r="D350">
        <v>0</v>
      </c>
      <c r="E350">
        <v>0</v>
      </c>
      <c r="F350">
        <v>0</v>
      </c>
      <c r="G350">
        <v>0</v>
      </c>
      <c r="H350">
        <v>1320</v>
      </c>
      <c r="I350" t="s">
        <v>384</v>
      </c>
      <c r="J350">
        <v>91.904100614412798</v>
      </c>
      <c r="K350">
        <v>5108.7867362044199</v>
      </c>
      <c r="L350">
        <v>5113.7728980763704</v>
      </c>
      <c r="M350">
        <v>10222.5596342807</v>
      </c>
      <c r="N350" t="s">
        <v>398</v>
      </c>
      <c r="O350" t="s">
        <v>385</v>
      </c>
      <c r="P350">
        <v>1</v>
      </c>
      <c r="Q350">
        <v>0</v>
      </c>
      <c r="R350">
        <v>0</v>
      </c>
      <c r="S350">
        <v>1</v>
      </c>
      <c r="T350">
        <v>1</v>
      </c>
      <c r="U350">
        <v>100</v>
      </c>
      <c r="V350">
        <v>1</v>
      </c>
      <c r="W350">
        <v>1</v>
      </c>
      <c r="X350">
        <v>1</v>
      </c>
    </row>
    <row r="351" spans="1:24" x14ac:dyDescent="0.2">
      <c r="A351" t="s">
        <v>816</v>
      </c>
      <c r="B351" t="s">
        <v>408</v>
      </c>
      <c r="C351" t="s">
        <v>697</v>
      </c>
      <c r="D351">
        <v>0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249.55345073189699</v>
      </c>
      <c r="K351">
        <v>13799.1740385414</v>
      </c>
      <c r="L351">
        <v>6633.9081628021804</v>
      </c>
      <c r="M351">
        <v>20433.082201343601</v>
      </c>
      <c r="N351">
        <v>0</v>
      </c>
      <c r="O351">
        <v>0</v>
      </c>
      <c r="P351">
        <v>7</v>
      </c>
      <c r="Q351">
        <v>0</v>
      </c>
      <c r="R351">
        <v>0</v>
      </c>
      <c r="S351">
        <v>1</v>
      </c>
      <c r="T351">
        <v>1</v>
      </c>
      <c r="U351">
        <v>100</v>
      </c>
      <c r="V351">
        <v>1</v>
      </c>
      <c r="W351">
        <v>1</v>
      </c>
      <c r="X351">
        <v>1</v>
      </c>
    </row>
    <row r="352" spans="1:24" x14ac:dyDescent="0.2">
      <c r="A352" t="s">
        <v>817</v>
      </c>
      <c r="B352" t="s">
        <v>697</v>
      </c>
      <c r="C352" t="s">
        <v>818</v>
      </c>
      <c r="D352">
        <v>0</v>
      </c>
      <c r="E352">
        <v>0</v>
      </c>
      <c r="F352">
        <v>0</v>
      </c>
      <c r="G352">
        <v>0</v>
      </c>
      <c r="H352">
        <v>8500</v>
      </c>
      <c r="I352" t="s">
        <v>384</v>
      </c>
      <c r="J352">
        <v>67.635052417456194</v>
      </c>
      <c r="K352">
        <v>3759.5765109962599</v>
      </c>
      <c r="L352">
        <v>2398.35726187194</v>
      </c>
      <c r="M352">
        <v>6157.9337728682103</v>
      </c>
      <c r="N352" t="s">
        <v>398</v>
      </c>
      <c r="O352" t="s">
        <v>385</v>
      </c>
      <c r="P352">
        <v>1</v>
      </c>
      <c r="Q352">
        <v>0</v>
      </c>
      <c r="R352">
        <v>0</v>
      </c>
      <c r="S352">
        <v>1</v>
      </c>
      <c r="T352">
        <v>1</v>
      </c>
      <c r="U352">
        <v>100</v>
      </c>
      <c r="V352">
        <v>1</v>
      </c>
      <c r="W352">
        <v>1</v>
      </c>
      <c r="X352">
        <v>1</v>
      </c>
    </row>
    <row r="353" spans="1:24" x14ac:dyDescent="0.2">
      <c r="A353" t="s">
        <v>819</v>
      </c>
      <c r="B353" t="s">
        <v>697</v>
      </c>
      <c r="C353" t="s">
        <v>820</v>
      </c>
      <c r="D353">
        <v>0</v>
      </c>
      <c r="E353">
        <v>0</v>
      </c>
      <c r="F353">
        <v>0</v>
      </c>
      <c r="G353">
        <v>0</v>
      </c>
      <c r="H353">
        <v>10000</v>
      </c>
      <c r="I353" t="s">
        <v>384</v>
      </c>
      <c r="J353">
        <v>99.463312365776602</v>
      </c>
      <c r="K353">
        <v>5528.8657289692801</v>
      </c>
      <c r="L353">
        <v>2227.5764039333899</v>
      </c>
      <c r="M353">
        <v>7756.44213290267</v>
      </c>
      <c r="N353" t="s">
        <v>398</v>
      </c>
      <c r="O353" t="s">
        <v>385</v>
      </c>
      <c r="P353">
        <v>1</v>
      </c>
      <c r="Q353">
        <v>0</v>
      </c>
      <c r="R353">
        <v>0</v>
      </c>
      <c r="S353">
        <v>1</v>
      </c>
      <c r="T353">
        <v>1</v>
      </c>
      <c r="U353">
        <v>100</v>
      </c>
      <c r="V353">
        <v>1</v>
      </c>
      <c r="W353">
        <v>1</v>
      </c>
      <c r="X353">
        <v>1</v>
      </c>
    </row>
    <row r="354" spans="1:24" x14ac:dyDescent="0.2">
      <c r="A354" t="s">
        <v>821</v>
      </c>
      <c r="B354" t="s">
        <v>697</v>
      </c>
      <c r="C354" t="s">
        <v>822</v>
      </c>
      <c r="D354">
        <v>0</v>
      </c>
      <c r="E354">
        <v>0</v>
      </c>
      <c r="F354">
        <v>0</v>
      </c>
      <c r="G354">
        <v>0</v>
      </c>
      <c r="H354">
        <v>500</v>
      </c>
      <c r="I354" t="s">
        <v>384</v>
      </c>
      <c r="J354">
        <v>7.4597484260694804</v>
      </c>
      <c r="K354">
        <v>414.59969988515599</v>
      </c>
      <c r="L354">
        <v>946.71997157622695</v>
      </c>
      <c r="M354">
        <v>1361.31967146138</v>
      </c>
      <c r="N354" t="s">
        <v>531</v>
      </c>
      <c r="O354" t="s">
        <v>385</v>
      </c>
      <c r="P354">
        <v>1</v>
      </c>
      <c r="Q354">
        <v>0</v>
      </c>
      <c r="R354">
        <v>0</v>
      </c>
      <c r="S354">
        <v>1</v>
      </c>
      <c r="T354">
        <v>1</v>
      </c>
      <c r="U354">
        <v>100</v>
      </c>
      <c r="V354">
        <v>1</v>
      </c>
      <c r="W354">
        <v>1</v>
      </c>
      <c r="X354">
        <v>1</v>
      </c>
    </row>
    <row r="355" spans="1:24" x14ac:dyDescent="0.2">
      <c r="A355" t="s">
        <v>823</v>
      </c>
      <c r="B355" t="s">
        <v>697</v>
      </c>
      <c r="C355" t="s">
        <v>824</v>
      </c>
      <c r="D355">
        <v>0</v>
      </c>
      <c r="E355">
        <v>0</v>
      </c>
      <c r="F355">
        <v>0</v>
      </c>
      <c r="G355">
        <v>0</v>
      </c>
      <c r="H355">
        <v>225</v>
      </c>
      <c r="I355" t="s">
        <v>384</v>
      </c>
      <c r="J355">
        <v>3.3817526203272998</v>
      </c>
      <c r="K355">
        <v>156.66082355727801</v>
      </c>
      <c r="L355">
        <v>152.960246416882</v>
      </c>
      <c r="M355">
        <v>309.62106997415998</v>
      </c>
      <c r="N355" t="s">
        <v>398</v>
      </c>
      <c r="O355" t="s">
        <v>532</v>
      </c>
      <c r="P355">
        <v>1</v>
      </c>
      <c r="Q355">
        <v>0</v>
      </c>
      <c r="R355">
        <v>0</v>
      </c>
      <c r="S355">
        <v>1</v>
      </c>
      <c r="T355">
        <v>1</v>
      </c>
      <c r="U355">
        <v>100</v>
      </c>
      <c r="V355">
        <v>1</v>
      </c>
      <c r="W355">
        <v>1</v>
      </c>
      <c r="X355">
        <v>1</v>
      </c>
    </row>
    <row r="356" spans="1:24" x14ac:dyDescent="0.2">
      <c r="A356" t="s">
        <v>825</v>
      </c>
      <c r="B356" t="s">
        <v>697</v>
      </c>
      <c r="C356" t="s">
        <v>826</v>
      </c>
      <c r="D356">
        <v>0</v>
      </c>
      <c r="E356">
        <v>0</v>
      </c>
      <c r="F356">
        <v>0</v>
      </c>
      <c r="G356">
        <v>0</v>
      </c>
      <c r="H356">
        <v>300</v>
      </c>
      <c r="I356" t="s">
        <v>384</v>
      </c>
      <c r="J356">
        <v>4.4758490567326996</v>
      </c>
      <c r="K356">
        <v>207.55213895779499</v>
      </c>
      <c r="L356">
        <v>203.82324096181401</v>
      </c>
      <c r="M356">
        <v>411.37537991960897</v>
      </c>
      <c r="N356" t="s">
        <v>398</v>
      </c>
      <c r="O356" t="s">
        <v>532</v>
      </c>
      <c r="P356">
        <v>1</v>
      </c>
      <c r="Q356">
        <v>0</v>
      </c>
      <c r="R356">
        <v>0</v>
      </c>
      <c r="S356">
        <v>1</v>
      </c>
      <c r="T356">
        <v>1</v>
      </c>
      <c r="U356">
        <v>100</v>
      </c>
      <c r="V356">
        <v>1</v>
      </c>
      <c r="W356">
        <v>1</v>
      </c>
      <c r="X356">
        <v>1</v>
      </c>
    </row>
    <row r="357" spans="1:24" x14ac:dyDescent="0.2">
      <c r="A357" t="s">
        <v>827</v>
      </c>
      <c r="B357" t="s">
        <v>697</v>
      </c>
      <c r="C357" t="s">
        <v>828</v>
      </c>
      <c r="D357">
        <v>0</v>
      </c>
      <c r="E357">
        <v>0</v>
      </c>
      <c r="F357">
        <v>0</v>
      </c>
      <c r="G357">
        <v>0</v>
      </c>
      <c r="H357">
        <v>1500</v>
      </c>
      <c r="I357" t="s">
        <v>384</v>
      </c>
      <c r="J357">
        <v>67.137735845535403</v>
      </c>
      <c r="K357">
        <v>3731.9191361757098</v>
      </c>
      <c r="L357">
        <v>704.47103804191795</v>
      </c>
      <c r="M357">
        <v>4436.3901742176204</v>
      </c>
      <c r="N357" t="s">
        <v>398</v>
      </c>
      <c r="O357" t="s">
        <v>385</v>
      </c>
      <c r="P357">
        <v>1</v>
      </c>
      <c r="Q357">
        <v>0</v>
      </c>
      <c r="R357">
        <v>0</v>
      </c>
      <c r="S357">
        <v>1</v>
      </c>
      <c r="T357">
        <v>1</v>
      </c>
      <c r="U357">
        <v>100</v>
      </c>
      <c r="V357">
        <v>1</v>
      </c>
      <c r="W357">
        <v>1</v>
      </c>
      <c r="X357">
        <v>1</v>
      </c>
    </row>
    <row r="358" spans="1:24" x14ac:dyDescent="0.2">
      <c r="A358" t="s">
        <v>829</v>
      </c>
      <c r="B358" t="s">
        <v>408</v>
      </c>
      <c r="C358" t="s">
        <v>461</v>
      </c>
      <c r="D358">
        <v>0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1148.5689538255001</v>
      </c>
      <c r="K358">
        <v>54866.933170469798</v>
      </c>
      <c r="L358">
        <v>6700.4102361744899</v>
      </c>
      <c r="M358">
        <v>61567.343406644199</v>
      </c>
      <c r="N358" t="s">
        <v>462</v>
      </c>
      <c r="O358" t="s">
        <v>463</v>
      </c>
      <c r="P358">
        <v>1</v>
      </c>
      <c r="Q358">
        <v>0</v>
      </c>
      <c r="R358">
        <v>0</v>
      </c>
      <c r="S358">
        <v>1</v>
      </c>
      <c r="T358">
        <v>1</v>
      </c>
      <c r="U358">
        <v>100</v>
      </c>
      <c r="V358">
        <v>1</v>
      </c>
      <c r="W358">
        <v>1</v>
      </c>
      <c r="X358">
        <v>1</v>
      </c>
    </row>
    <row r="359" spans="1:24" x14ac:dyDescent="0.2">
      <c r="A359" t="s">
        <v>830</v>
      </c>
      <c r="B359" t="s">
        <v>773</v>
      </c>
      <c r="C359" t="s">
        <v>467</v>
      </c>
      <c r="D359">
        <v>0</v>
      </c>
      <c r="E359">
        <v>0</v>
      </c>
      <c r="F359">
        <v>0</v>
      </c>
      <c r="G359">
        <v>1775932.3783849301</v>
      </c>
      <c r="H359">
        <v>0</v>
      </c>
      <c r="I359">
        <v>0</v>
      </c>
      <c r="J359">
        <v>18133.1578775546</v>
      </c>
      <c r="K359">
        <v>1003583.72331133</v>
      </c>
      <c r="L359">
        <v>163103.02328420599</v>
      </c>
      <c r="M359">
        <v>2942619.1249804799</v>
      </c>
      <c r="N359">
        <v>0</v>
      </c>
      <c r="O359">
        <v>0</v>
      </c>
      <c r="P359">
        <v>15</v>
      </c>
      <c r="Q359">
        <v>0</v>
      </c>
      <c r="R359">
        <v>0</v>
      </c>
      <c r="S359">
        <v>1</v>
      </c>
      <c r="T359">
        <v>1</v>
      </c>
      <c r="U359">
        <v>100</v>
      </c>
      <c r="V359">
        <v>1</v>
      </c>
      <c r="W359">
        <v>1</v>
      </c>
      <c r="X359">
        <v>1</v>
      </c>
    </row>
    <row r="360" spans="1:24" x14ac:dyDescent="0.2">
      <c r="A360" t="s">
        <v>831</v>
      </c>
      <c r="B360" t="s">
        <v>467</v>
      </c>
      <c r="C360" t="s">
        <v>469</v>
      </c>
      <c r="D360">
        <v>0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2337.3878406230201</v>
      </c>
      <c r="K360">
        <v>128762.862674131</v>
      </c>
      <c r="L360">
        <v>35914.109014298003</v>
      </c>
      <c r="M360">
        <v>164676.97168842901</v>
      </c>
      <c r="N360">
        <v>0</v>
      </c>
      <c r="O360">
        <v>0</v>
      </c>
      <c r="P360">
        <v>4</v>
      </c>
      <c r="Q360">
        <v>0</v>
      </c>
      <c r="R360">
        <v>0</v>
      </c>
      <c r="S360">
        <v>1</v>
      </c>
      <c r="T360">
        <v>1</v>
      </c>
      <c r="U360">
        <v>100</v>
      </c>
      <c r="V360">
        <v>1</v>
      </c>
      <c r="W360">
        <v>1</v>
      </c>
      <c r="X360">
        <v>1</v>
      </c>
    </row>
    <row r="361" spans="1:24" x14ac:dyDescent="0.2">
      <c r="A361" t="s">
        <v>832</v>
      </c>
      <c r="B361" t="s">
        <v>469</v>
      </c>
      <c r="C361" t="s">
        <v>471</v>
      </c>
      <c r="D361">
        <v>0</v>
      </c>
      <c r="E361">
        <v>0</v>
      </c>
      <c r="F361">
        <v>0</v>
      </c>
      <c r="G361">
        <v>0</v>
      </c>
      <c r="H361">
        <v>1</v>
      </c>
      <c r="I361" t="s">
        <v>368</v>
      </c>
      <c r="J361">
        <v>348.12159330749301</v>
      </c>
      <c r="K361">
        <v>19177.552659776</v>
      </c>
      <c r="L361">
        <v>4826.8694952052801</v>
      </c>
      <c r="M361">
        <v>24004.422154981301</v>
      </c>
      <c r="N361" t="s">
        <v>474</v>
      </c>
      <c r="O361" t="s">
        <v>475</v>
      </c>
      <c r="P361">
        <v>1</v>
      </c>
      <c r="Q361">
        <v>0</v>
      </c>
      <c r="R361">
        <v>0</v>
      </c>
      <c r="S361">
        <v>1</v>
      </c>
      <c r="T361">
        <v>1</v>
      </c>
      <c r="U361">
        <v>100</v>
      </c>
      <c r="V361">
        <v>1</v>
      </c>
      <c r="W361">
        <v>1</v>
      </c>
      <c r="X361">
        <v>1</v>
      </c>
    </row>
    <row r="362" spans="1:24" x14ac:dyDescent="0.2">
      <c r="A362" t="s">
        <v>833</v>
      </c>
      <c r="B362" t="s">
        <v>469</v>
      </c>
      <c r="C362" t="s">
        <v>473</v>
      </c>
      <c r="D362">
        <v>0</v>
      </c>
      <c r="E362">
        <v>0</v>
      </c>
      <c r="F362">
        <v>0</v>
      </c>
      <c r="G362">
        <v>0</v>
      </c>
      <c r="H362">
        <v>1</v>
      </c>
      <c r="I362" t="s">
        <v>368</v>
      </c>
      <c r="J362">
        <v>994.63312365776596</v>
      </c>
      <c r="K362">
        <v>54792.655007177702</v>
      </c>
      <c r="L362">
        <v>6757.5437149009404</v>
      </c>
      <c r="M362">
        <v>61550.198722078603</v>
      </c>
      <c r="N362" t="s">
        <v>474</v>
      </c>
      <c r="O362" t="s">
        <v>475</v>
      </c>
      <c r="P362">
        <v>1</v>
      </c>
      <c r="Q362">
        <v>0</v>
      </c>
      <c r="R362">
        <v>0</v>
      </c>
      <c r="S362">
        <v>1</v>
      </c>
      <c r="T362">
        <v>1</v>
      </c>
      <c r="U362">
        <v>100</v>
      </c>
      <c r="V362">
        <v>1</v>
      </c>
      <c r="W362">
        <v>1</v>
      </c>
      <c r="X362">
        <v>1</v>
      </c>
    </row>
    <row r="363" spans="1:24" x14ac:dyDescent="0.2">
      <c r="A363" t="s">
        <v>834</v>
      </c>
      <c r="B363" t="s">
        <v>469</v>
      </c>
      <c r="C363" t="s">
        <v>569</v>
      </c>
      <c r="D363">
        <v>0</v>
      </c>
      <c r="E363">
        <v>0</v>
      </c>
      <c r="F363">
        <v>0</v>
      </c>
      <c r="G363">
        <v>0</v>
      </c>
      <c r="H363">
        <v>1</v>
      </c>
      <c r="I363" t="s">
        <v>368</v>
      </c>
      <c r="J363">
        <v>994.63312365776596</v>
      </c>
      <c r="K363">
        <v>54792.655007177702</v>
      </c>
      <c r="L363">
        <v>24329.695804191699</v>
      </c>
      <c r="M363">
        <v>79122.350811369499</v>
      </c>
      <c r="N363" t="s">
        <v>474</v>
      </c>
      <c r="O363" t="s">
        <v>475</v>
      </c>
      <c r="P363">
        <v>1</v>
      </c>
      <c r="Q363">
        <v>0</v>
      </c>
      <c r="R363">
        <v>0</v>
      </c>
      <c r="S363">
        <v>1</v>
      </c>
      <c r="T363">
        <v>1</v>
      </c>
      <c r="U363">
        <v>100</v>
      </c>
      <c r="V363">
        <v>1</v>
      </c>
      <c r="W363">
        <v>1</v>
      </c>
      <c r="X363">
        <v>1</v>
      </c>
    </row>
    <row r="364" spans="1:24" x14ac:dyDescent="0.2">
      <c r="A364" t="s">
        <v>835</v>
      </c>
      <c r="B364" t="s">
        <v>467</v>
      </c>
      <c r="C364" t="s">
        <v>644</v>
      </c>
      <c r="D364">
        <v>0</v>
      </c>
      <c r="E364">
        <v>0</v>
      </c>
      <c r="F364">
        <v>0</v>
      </c>
      <c r="G364">
        <v>1775932.3783849301</v>
      </c>
      <c r="H364">
        <v>0</v>
      </c>
      <c r="I364">
        <v>0</v>
      </c>
      <c r="J364">
        <v>13806.503789616099</v>
      </c>
      <c r="K364">
        <v>764374.26938541001</v>
      </c>
      <c r="L364">
        <v>93312.674842690205</v>
      </c>
      <c r="M364">
        <v>2633619.32261304</v>
      </c>
      <c r="N364">
        <v>0</v>
      </c>
      <c r="O364">
        <v>0</v>
      </c>
      <c r="P364">
        <v>9</v>
      </c>
      <c r="Q364">
        <v>0</v>
      </c>
      <c r="R364">
        <v>0</v>
      </c>
      <c r="S364">
        <v>1</v>
      </c>
      <c r="T364">
        <v>1</v>
      </c>
      <c r="U364">
        <v>100</v>
      </c>
      <c r="V364">
        <v>1</v>
      </c>
      <c r="W364">
        <v>1</v>
      </c>
      <c r="X364">
        <v>1</v>
      </c>
    </row>
    <row r="365" spans="1:24" x14ac:dyDescent="0.2">
      <c r="A365" t="s">
        <v>836</v>
      </c>
      <c r="B365" t="s">
        <v>644</v>
      </c>
      <c r="C365" t="s">
        <v>479</v>
      </c>
      <c r="D365">
        <v>1</v>
      </c>
      <c r="E365">
        <v>0</v>
      </c>
      <c r="F365">
        <v>0</v>
      </c>
      <c r="G365">
        <v>698503.61564540397</v>
      </c>
      <c r="H365">
        <v>0</v>
      </c>
      <c r="I365">
        <v>0</v>
      </c>
      <c r="J365">
        <v>1566.8255805880201</v>
      </c>
      <c r="K365">
        <v>86478.298019704802</v>
      </c>
      <c r="L365">
        <v>7146.3677115276696</v>
      </c>
      <c r="M365">
        <v>792128.28137663705</v>
      </c>
      <c r="N365">
        <v>0</v>
      </c>
      <c r="O365">
        <v>0</v>
      </c>
      <c r="P365">
        <v>1</v>
      </c>
      <c r="Q365">
        <v>0</v>
      </c>
      <c r="R365">
        <v>0</v>
      </c>
      <c r="S365">
        <v>1</v>
      </c>
      <c r="T365">
        <v>1</v>
      </c>
      <c r="U365">
        <v>100</v>
      </c>
      <c r="V365">
        <v>1</v>
      </c>
      <c r="W365">
        <v>1</v>
      </c>
      <c r="X365">
        <v>1</v>
      </c>
    </row>
    <row r="366" spans="1:24" x14ac:dyDescent="0.2">
      <c r="A366" t="s">
        <v>837</v>
      </c>
      <c r="B366" t="s">
        <v>644</v>
      </c>
      <c r="C366" t="s">
        <v>573</v>
      </c>
      <c r="D366">
        <v>1</v>
      </c>
      <c r="E366">
        <v>0</v>
      </c>
      <c r="F366">
        <v>0</v>
      </c>
      <c r="G366">
        <v>603948.82057607197</v>
      </c>
      <c r="H366">
        <v>0</v>
      </c>
      <c r="I366">
        <v>0</v>
      </c>
      <c r="J366">
        <v>2652.6082198467798</v>
      </c>
      <c r="K366">
        <v>145591.64816821099</v>
      </c>
      <c r="L366">
        <v>12038.012806433</v>
      </c>
      <c r="M366">
        <v>761578.48155071703</v>
      </c>
      <c r="N366">
        <v>0</v>
      </c>
      <c r="O366">
        <v>0</v>
      </c>
      <c r="P366">
        <v>1</v>
      </c>
      <c r="Q366">
        <v>0</v>
      </c>
      <c r="R366">
        <v>0</v>
      </c>
      <c r="S366">
        <v>1</v>
      </c>
      <c r="T366">
        <v>1</v>
      </c>
      <c r="U366">
        <v>100</v>
      </c>
      <c r="V366">
        <v>1</v>
      </c>
      <c r="W366">
        <v>1</v>
      </c>
      <c r="X366">
        <v>1</v>
      </c>
    </row>
    <row r="367" spans="1:24" x14ac:dyDescent="0.2">
      <c r="A367" t="s">
        <v>838</v>
      </c>
      <c r="B367" t="s">
        <v>644</v>
      </c>
      <c r="C367" t="s">
        <v>637</v>
      </c>
      <c r="D367">
        <v>1</v>
      </c>
      <c r="E367">
        <v>0</v>
      </c>
      <c r="F367">
        <v>0</v>
      </c>
      <c r="G367">
        <v>2314.2782047086098</v>
      </c>
      <c r="H367">
        <v>0</v>
      </c>
      <c r="I367">
        <v>0</v>
      </c>
      <c r="J367">
        <v>109.95267228229299</v>
      </c>
      <c r="K367">
        <v>6108.00391483371</v>
      </c>
      <c r="L367">
        <v>492.49913879178598</v>
      </c>
      <c r="M367">
        <v>8914.7812583341092</v>
      </c>
      <c r="N367">
        <v>0</v>
      </c>
      <c r="O367">
        <v>0</v>
      </c>
      <c r="P367">
        <v>1</v>
      </c>
      <c r="Q367">
        <v>0</v>
      </c>
      <c r="R367">
        <v>0</v>
      </c>
      <c r="S367">
        <v>1</v>
      </c>
      <c r="T367">
        <v>1</v>
      </c>
      <c r="U367">
        <v>100</v>
      </c>
      <c r="V367">
        <v>1</v>
      </c>
      <c r="W367">
        <v>1</v>
      </c>
      <c r="X367">
        <v>1</v>
      </c>
    </row>
    <row r="368" spans="1:24" x14ac:dyDescent="0.2">
      <c r="A368" t="s">
        <v>839</v>
      </c>
      <c r="B368" t="s">
        <v>644</v>
      </c>
      <c r="C368" t="s">
        <v>486</v>
      </c>
      <c r="D368">
        <v>1</v>
      </c>
      <c r="E368">
        <v>0</v>
      </c>
      <c r="F368">
        <v>0</v>
      </c>
      <c r="G368">
        <v>145857.870021223</v>
      </c>
      <c r="H368">
        <v>0</v>
      </c>
      <c r="I368">
        <v>0</v>
      </c>
      <c r="J368">
        <v>1030.80630274072</v>
      </c>
      <c r="K368">
        <v>56610.124368236</v>
      </c>
      <c r="L368">
        <v>4683.8720175687304</v>
      </c>
      <c r="M368">
        <v>207151.86640702799</v>
      </c>
      <c r="N368">
        <v>0</v>
      </c>
      <c r="O368">
        <v>0</v>
      </c>
      <c r="P368">
        <v>1</v>
      </c>
      <c r="Q368">
        <v>0</v>
      </c>
      <c r="R368">
        <v>0</v>
      </c>
      <c r="S368">
        <v>1</v>
      </c>
      <c r="T368">
        <v>1</v>
      </c>
      <c r="U368">
        <v>100</v>
      </c>
      <c r="V368">
        <v>1</v>
      </c>
      <c r="W368">
        <v>1</v>
      </c>
      <c r="X368">
        <v>1</v>
      </c>
    </row>
    <row r="369" spans="1:24" x14ac:dyDescent="0.2">
      <c r="A369" t="s">
        <v>840</v>
      </c>
      <c r="B369" t="s">
        <v>644</v>
      </c>
      <c r="C369" t="s">
        <v>488</v>
      </c>
      <c r="D369">
        <v>1</v>
      </c>
      <c r="E369">
        <v>0</v>
      </c>
      <c r="F369">
        <v>0</v>
      </c>
      <c r="G369">
        <v>67692.112477749004</v>
      </c>
      <c r="H369">
        <v>0</v>
      </c>
      <c r="I369">
        <v>0</v>
      </c>
      <c r="J369">
        <v>7385.3498702268098</v>
      </c>
      <c r="K369">
        <v>411174.41605225299</v>
      </c>
      <c r="L369">
        <v>66188.912612690197</v>
      </c>
      <c r="M369">
        <v>545055.44114269305</v>
      </c>
      <c r="N369">
        <v>0</v>
      </c>
      <c r="O369">
        <v>0</v>
      </c>
      <c r="P369">
        <v>1</v>
      </c>
      <c r="Q369">
        <v>0</v>
      </c>
      <c r="R369">
        <v>0</v>
      </c>
      <c r="S369">
        <v>1</v>
      </c>
      <c r="T369">
        <v>1</v>
      </c>
      <c r="U369">
        <v>100</v>
      </c>
      <c r="V369">
        <v>1</v>
      </c>
      <c r="W369">
        <v>1</v>
      </c>
      <c r="X369">
        <v>1</v>
      </c>
    </row>
    <row r="370" spans="1:24" x14ac:dyDescent="0.2">
      <c r="A370" t="s">
        <v>841</v>
      </c>
      <c r="B370" t="s">
        <v>644</v>
      </c>
      <c r="C370" t="s">
        <v>481</v>
      </c>
      <c r="D370">
        <v>1</v>
      </c>
      <c r="E370">
        <v>0</v>
      </c>
      <c r="F370">
        <v>0</v>
      </c>
      <c r="G370">
        <v>14572.9259801894</v>
      </c>
      <c r="H370">
        <v>0</v>
      </c>
      <c r="I370">
        <v>0</v>
      </c>
      <c r="J370">
        <v>167.595681355153</v>
      </c>
      <c r="K370">
        <v>9203.6457134653992</v>
      </c>
      <c r="L370">
        <v>754.53750490955997</v>
      </c>
      <c r="M370">
        <v>24531.109198564402</v>
      </c>
      <c r="N370">
        <v>0</v>
      </c>
      <c r="O370">
        <v>0</v>
      </c>
      <c r="P370">
        <v>1</v>
      </c>
      <c r="Q370">
        <v>0</v>
      </c>
      <c r="R370">
        <v>0</v>
      </c>
      <c r="S370">
        <v>1</v>
      </c>
      <c r="T370">
        <v>1</v>
      </c>
      <c r="U370">
        <v>100</v>
      </c>
      <c r="V370">
        <v>1</v>
      </c>
      <c r="W370">
        <v>1</v>
      </c>
      <c r="X370">
        <v>1</v>
      </c>
    </row>
    <row r="371" spans="1:24" x14ac:dyDescent="0.2">
      <c r="A371" t="s">
        <v>842</v>
      </c>
      <c r="B371" t="s">
        <v>644</v>
      </c>
      <c r="C371" t="s">
        <v>577</v>
      </c>
      <c r="D371">
        <v>1</v>
      </c>
      <c r="E371">
        <v>0</v>
      </c>
      <c r="F371">
        <v>0</v>
      </c>
      <c r="G371">
        <v>1891.0770424921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1891.0770424921</v>
      </c>
      <c r="N371">
        <v>0</v>
      </c>
      <c r="O371">
        <v>0</v>
      </c>
      <c r="P371">
        <v>1</v>
      </c>
      <c r="Q371">
        <v>0</v>
      </c>
      <c r="R371">
        <v>0</v>
      </c>
      <c r="S371">
        <v>1</v>
      </c>
      <c r="T371">
        <v>1</v>
      </c>
      <c r="U371">
        <v>100</v>
      </c>
      <c r="V371">
        <v>1</v>
      </c>
      <c r="W371">
        <v>1</v>
      </c>
      <c r="X371">
        <v>1</v>
      </c>
    </row>
    <row r="372" spans="1:24" x14ac:dyDescent="0.2">
      <c r="A372" t="s">
        <v>843</v>
      </c>
      <c r="B372" t="s">
        <v>644</v>
      </c>
      <c r="C372" t="s">
        <v>491</v>
      </c>
      <c r="D372">
        <v>1</v>
      </c>
      <c r="E372">
        <v>1</v>
      </c>
      <c r="F372" t="s">
        <v>368</v>
      </c>
      <c r="G372">
        <v>241151.67843709901</v>
      </c>
      <c r="H372">
        <v>1</v>
      </c>
      <c r="I372" t="s">
        <v>368</v>
      </c>
      <c r="J372">
        <v>893.36546257630403</v>
      </c>
      <c r="K372">
        <v>49208.133148704997</v>
      </c>
      <c r="L372">
        <v>2008.47305076922</v>
      </c>
      <c r="M372">
        <v>292368.28463657299</v>
      </c>
      <c r="N372" t="s">
        <v>492</v>
      </c>
      <c r="O372" t="s">
        <v>493</v>
      </c>
      <c r="P372">
        <v>1</v>
      </c>
      <c r="Q372">
        <v>0</v>
      </c>
      <c r="R372">
        <v>0</v>
      </c>
      <c r="S372">
        <v>1</v>
      </c>
      <c r="T372">
        <v>1</v>
      </c>
      <c r="U372">
        <v>100</v>
      </c>
      <c r="V372">
        <v>1</v>
      </c>
      <c r="W372">
        <v>1</v>
      </c>
      <c r="X372">
        <v>1</v>
      </c>
    </row>
    <row r="373" spans="1:24" x14ac:dyDescent="0.2">
      <c r="A373" t="s">
        <v>844</v>
      </c>
      <c r="B373" t="s">
        <v>467</v>
      </c>
      <c r="C373" t="s">
        <v>495</v>
      </c>
      <c r="D373">
        <v>1</v>
      </c>
      <c r="E373">
        <v>0</v>
      </c>
      <c r="F373">
        <v>0</v>
      </c>
      <c r="G373">
        <v>0</v>
      </c>
      <c r="H373">
        <v>1</v>
      </c>
      <c r="I373" t="s">
        <v>368</v>
      </c>
      <c r="J373">
        <v>1989.2662473155301</v>
      </c>
      <c r="K373">
        <v>110446.591251794</v>
      </c>
      <c r="L373">
        <v>33876.239427217901</v>
      </c>
      <c r="M373">
        <v>144322.830679012</v>
      </c>
      <c r="N373" t="s">
        <v>495</v>
      </c>
      <c r="O373" t="s">
        <v>493</v>
      </c>
      <c r="P373">
        <v>1</v>
      </c>
      <c r="Q373">
        <v>0</v>
      </c>
      <c r="R373">
        <v>0</v>
      </c>
      <c r="S373">
        <v>1</v>
      </c>
      <c r="T373">
        <v>1</v>
      </c>
      <c r="U373">
        <v>100</v>
      </c>
      <c r="V373">
        <v>1</v>
      </c>
      <c r="W373">
        <v>1</v>
      </c>
      <c r="X373">
        <v>1</v>
      </c>
    </row>
    <row r="374" spans="1:24" x14ac:dyDescent="0.2">
      <c r="A374" t="s">
        <v>845</v>
      </c>
      <c r="B374" t="s">
        <v>846</v>
      </c>
      <c r="C374" t="s">
        <v>846</v>
      </c>
      <c r="D374">
        <v>0</v>
      </c>
      <c r="E374">
        <v>0</v>
      </c>
      <c r="F374">
        <v>0</v>
      </c>
      <c r="G374">
        <v>1513186.0743478399</v>
      </c>
      <c r="H374">
        <v>0</v>
      </c>
      <c r="I374">
        <v>0</v>
      </c>
      <c r="J374">
        <v>43873.639159153703</v>
      </c>
      <c r="K374">
        <v>2423897.0936012501</v>
      </c>
      <c r="L374">
        <v>349595.59551336401</v>
      </c>
      <c r="M374">
        <v>4286678.7634624699</v>
      </c>
      <c r="N374">
        <v>0</v>
      </c>
      <c r="O374">
        <v>0</v>
      </c>
      <c r="P374">
        <v>67</v>
      </c>
      <c r="Q374">
        <v>0</v>
      </c>
      <c r="R374">
        <v>0</v>
      </c>
      <c r="S374">
        <v>1</v>
      </c>
      <c r="T374">
        <v>1</v>
      </c>
      <c r="U374">
        <v>100</v>
      </c>
      <c r="V374">
        <v>1</v>
      </c>
      <c r="W374">
        <v>1</v>
      </c>
      <c r="X374">
        <v>1</v>
      </c>
    </row>
    <row r="375" spans="1:24" x14ac:dyDescent="0.2">
      <c r="A375" t="s">
        <v>847</v>
      </c>
      <c r="B375" t="s">
        <v>846</v>
      </c>
      <c r="C375" t="s">
        <v>379</v>
      </c>
      <c r="D375">
        <v>0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47</v>
      </c>
      <c r="Q375">
        <v>0</v>
      </c>
      <c r="R375">
        <v>0</v>
      </c>
      <c r="S375">
        <v>1</v>
      </c>
      <c r="T375">
        <v>1</v>
      </c>
      <c r="U375">
        <v>100</v>
      </c>
      <c r="V375">
        <v>1</v>
      </c>
      <c r="W375">
        <v>1</v>
      </c>
      <c r="X375">
        <v>1</v>
      </c>
    </row>
    <row r="376" spans="1:24" x14ac:dyDescent="0.2">
      <c r="A376" t="s">
        <v>848</v>
      </c>
      <c r="B376" t="s">
        <v>379</v>
      </c>
      <c r="C376" t="s">
        <v>381</v>
      </c>
      <c r="D376">
        <v>0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9</v>
      </c>
      <c r="Q376">
        <v>0</v>
      </c>
      <c r="R376">
        <v>0</v>
      </c>
      <c r="S376">
        <v>1</v>
      </c>
      <c r="T376">
        <v>1</v>
      </c>
      <c r="U376">
        <v>100</v>
      </c>
      <c r="V376">
        <v>1</v>
      </c>
      <c r="W376">
        <v>1</v>
      </c>
      <c r="X376">
        <v>1</v>
      </c>
    </row>
    <row r="377" spans="1:24" x14ac:dyDescent="0.2">
      <c r="A377" t="s">
        <v>849</v>
      </c>
      <c r="B377" t="s">
        <v>381</v>
      </c>
      <c r="C377" t="s">
        <v>383</v>
      </c>
      <c r="D377">
        <v>0</v>
      </c>
      <c r="E377">
        <v>0</v>
      </c>
      <c r="F377">
        <v>0</v>
      </c>
      <c r="G377">
        <v>0</v>
      </c>
      <c r="H377">
        <v>15000</v>
      </c>
      <c r="I377" t="s">
        <v>384</v>
      </c>
      <c r="J377">
        <v>0</v>
      </c>
      <c r="K377">
        <v>0</v>
      </c>
      <c r="L377">
        <v>0</v>
      </c>
      <c r="M377">
        <v>0</v>
      </c>
      <c r="N377" t="s">
        <v>383</v>
      </c>
      <c r="O377" t="s">
        <v>385</v>
      </c>
      <c r="P377">
        <v>1</v>
      </c>
      <c r="Q377">
        <v>0</v>
      </c>
      <c r="R377">
        <v>0</v>
      </c>
      <c r="S377">
        <v>1</v>
      </c>
      <c r="T377">
        <v>1</v>
      </c>
      <c r="U377">
        <v>100</v>
      </c>
      <c r="V377">
        <v>1</v>
      </c>
      <c r="W377">
        <v>1</v>
      </c>
      <c r="X377">
        <v>1</v>
      </c>
    </row>
    <row r="378" spans="1:24" x14ac:dyDescent="0.2">
      <c r="A378" t="s">
        <v>850</v>
      </c>
      <c r="B378" t="s">
        <v>381</v>
      </c>
      <c r="C378" t="s">
        <v>387</v>
      </c>
      <c r="D378">
        <v>0</v>
      </c>
      <c r="E378">
        <v>0</v>
      </c>
      <c r="F378">
        <v>0</v>
      </c>
      <c r="G378">
        <v>0</v>
      </c>
      <c r="H378">
        <v>135</v>
      </c>
      <c r="I378" t="s">
        <v>388</v>
      </c>
      <c r="J378">
        <v>0</v>
      </c>
      <c r="K378">
        <v>0</v>
      </c>
      <c r="L378">
        <v>0</v>
      </c>
      <c r="M378">
        <v>0</v>
      </c>
      <c r="N378" t="s">
        <v>387</v>
      </c>
      <c r="O378" t="s">
        <v>389</v>
      </c>
      <c r="P378">
        <v>1</v>
      </c>
      <c r="Q378">
        <v>0</v>
      </c>
      <c r="R378">
        <v>0</v>
      </c>
      <c r="S378">
        <v>1</v>
      </c>
      <c r="T378">
        <v>1</v>
      </c>
      <c r="U378">
        <v>100</v>
      </c>
      <c r="V378">
        <v>1</v>
      </c>
      <c r="W378">
        <v>1</v>
      </c>
      <c r="X378">
        <v>1</v>
      </c>
    </row>
    <row r="379" spans="1:24" x14ac:dyDescent="0.2">
      <c r="A379" t="s">
        <v>851</v>
      </c>
      <c r="B379" t="s">
        <v>381</v>
      </c>
      <c r="C379" t="s">
        <v>391</v>
      </c>
      <c r="D379">
        <v>0</v>
      </c>
      <c r="E379">
        <v>0</v>
      </c>
      <c r="F379">
        <v>0</v>
      </c>
      <c r="G379">
        <v>0</v>
      </c>
      <c r="H379">
        <v>1700</v>
      </c>
      <c r="I379" t="s">
        <v>371</v>
      </c>
      <c r="J379">
        <v>0</v>
      </c>
      <c r="K379">
        <v>0</v>
      </c>
      <c r="L379">
        <v>0</v>
      </c>
      <c r="M379">
        <v>0</v>
      </c>
      <c r="N379" t="s">
        <v>392</v>
      </c>
      <c r="O379" t="s">
        <v>393</v>
      </c>
      <c r="P379">
        <v>1</v>
      </c>
      <c r="Q379">
        <v>0</v>
      </c>
      <c r="R379">
        <v>0</v>
      </c>
      <c r="S379">
        <v>1</v>
      </c>
      <c r="T379">
        <v>1</v>
      </c>
      <c r="U379">
        <v>100</v>
      </c>
      <c r="V379">
        <v>1</v>
      </c>
      <c r="W379">
        <v>1</v>
      </c>
      <c r="X379">
        <v>1</v>
      </c>
    </row>
    <row r="380" spans="1:24" x14ac:dyDescent="0.2">
      <c r="A380" t="s">
        <v>852</v>
      </c>
      <c r="B380" t="s">
        <v>381</v>
      </c>
      <c r="C380" t="s">
        <v>395</v>
      </c>
      <c r="D380">
        <v>0</v>
      </c>
      <c r="E380">
        <v>0</v>
      </c>
      <c r="F380">
        <v>0</v>
      </c>
      <c r="G380">
        <v>0</v>
      </c>
      <c r="H380">
        <v>6</v>
      </c>
      <c r="I380" t="s">
        <v>388</v>
      </c>
      <c r="J380">
        <v>0</v>
      </c>
      <c r="K380">
        <v>0</v>
      </c>
      <c r="L380">
        <v>0</v>
      </c>
      <c r="M380">
        <v>0</v>
      </c>
      <c r="N380" t="s">
        <v>395</v>
      </c>
      <c r="O380" t="s">
        <v>393</v>
      </c>
      <c r="P380">
        <v>1</v>
      </c>
      <c r="Q380">
        <v>0</v>
      </c>
      <c r="R380">
        <v>0</v>
      </c>
      <c r="S380">
        <v>1</v>
      </c>
      <c r="T380">
        <v>1</v>
      </c>
      <c r="U380">
        <v>100</v>
      </c>
      <c r="V380">
        <v>1</v>
      </c>
      <c r="W380">
        <v>1</v>
      </c>
      <c r="X380">
        <v>1</v>
      </c>
    </row>
    <row r="381" spans="1:24" x14ac:dyDescent="0.2">
      <c r="A381" t="s">
        <v>853</v>
      </c>
      <c r="B381" t="s">
        <v>381</v>
      </c>
      <c r="C381" t="s">
        <v>509</v>
      </c>
      <c r="D381">
        <v>0</v>
      </c>
      <c r="E381">
        <v>0</v>
      </c>
      <c r="F381">
        <v>0</v>
      </c>
      <c r="G381">
        <v>0</v>
      </c>
      <c r="H381">
        <v>47600</v>
      </c>
      <c r="I381" t="s">
        <v>384</v>
      </c>
      <c r="J381">
        <v>0</v>
      </c>
      <c r="K381">
        <v>0</v>
      </c>
      <c r="L381">
        <v>0</v>
      </c>
      <c r="M381">
        <v>0</v>
      </c>
      <c r="N381" t="s">
        <v>462</v>
      </c>
      <c r="O381" t="s">
        <v>393</v>
      </c>
      <c r="P381">
        <v>1</v>
      </c>
      <c r="Q381">
        <v>0</v>
      </c>
      <c r="R381">
        <v>0</v>
      </c>
      <c r="S381">
        <v>1</v>
      </c>
      <c r="T381">
        <v>1</v>
      </c>
      <c r="U381">
        <v>100</v>
      </c>
      <c r="V381">
        <v>1</v>
      </c>
      <c r="W381">
        <v>1</v>
      </c>
      <c r="X381">
        <v>1</v>
      </c>
    </row>
    <row r="382" spans="1:24" x14ac:dyDescent="0.2">
      <c r="A382" t="s">
        <v>854</v>
      </c>
      <c r="B382" t="s">
        <v>381</v>
      </c>
      <c r="C382" t="s">
        <v>397</v>
      </c>
      <c r="D382">
        <v>0</v>
      </c>
      <c r="E382">
        <v>0</v>
      </c>
      <c r="F382">
        <v>0</v>
      </c>
      <c r="G382">
        <v>0</v>
      </c>
      <c r="H382">
        <v>47600</v>
      </c>
      <c r="I382" t="s">
        <v>384</v>
      </c>
      <c r="J382">
        <v>0</v>
      </c>
      <c r="K382">
        <v>0</v>
      </c>
      <c r="L382">
        <v>0</v>
      </c>
      <c r="M382">
        <v>0</v>
      </c>
      <c r="N382" t="s">
        <v>398</v>
      </c>
      <c r="O382" t="s">
        <v>393</v>
      </c>
      <c r="P382">
        <v>1</v>
      </c>
      <c r="Q382">
        <v>0</v>
      </c>
      <c r="R382">
        <v>0</v>
      </c>
      <c r="S382">
        <v>1</v>
      </c>
      <c r="T382">
        <v>1</v>
      </c>
      <c r="U382">
        <v>100</v>
      </c>
      <c r="V382">
        <v>1</v>
      </c>
      <c r="W382">
        <v>1</v>
      </c>
      <c r="X382">
        <v>1</v>
      </c>
    </row>
    <row r="383" spans="1:24" x14ac:dyDescent="0.2">
      <c r="A383" t="s">
        <v>855</v>
      </c>
      <c r="B383" t="s">
        <v>381</v>
      </c>
      <c r="C383" t="s">
        <v>403</v>
      </c>
      <c r="D383">
        <v>0</v>
      </c>
      <c r="E383">
        <v>0</v>
      </c>
      <c r="F383">
        <v>0</v>
      </c>
      <c r="G383">
        <v>0</v>
      </c>
      <c r="H383">
        <v>500</v>
      </c>
      <c r="I383" t="s">
        <v>384</v>
      </c>
      <c r="J383">
        <v>0</v>
      </c>
      <c r="K383">
        <v>0</v>
      </c>
      <c r="L383">
        <v>0</v>
      </c>
      <c r="M383">
        <v>0</v>
      </c>
      <c r="N383" t="s">
        <v>383</v>
      </c>
      <c r="O383" t="s">
        <v>385</v>
      </c>
      <c r="P383">
        <v>1</v>
      </c>
      <c r="Q383">
        <v>0</v>
      </c>
      <c r="R383">
        <v>0</v>
      </c>
      <c r="S383">
        <v>1</v>
      </c>
      <c r="T383">
        <v>1</v>
      </c>
      <c r="U383">
        <v>100</v>
      </c>
      <c r="V383">
        <v>1</v>
      </c>
      <c r="W383">
        <v>1</v>
      </c>
      <c r="X383">
        <v>1</v>
      </c>
    </row>
    <row r="384" spans="1:24" x14ac:dyDescent="0.2">
      <c r="A384" t="s">
        <v>856</v>
      </c>
      <c r="B384" t="s">
        <v>381</v>
      </c>
      <c r="C384" t="s">
        <v>418</v>
      </c>
      <c r="D384">
        <v>0</v>
      </c>
      <c r="E384">
        <v>0</v>
      </c>
      <c r="F384">
        <v>0</v>
      </c>
      <c r="G384">
        <v>0</v>
      </c>
      <c r="H384">
        <v>2000</v>
      </c>
      <c r="I384" t="s">
        <v>384</v>
      </c>
      <c r="J384">
        <v>0</v>
      </c>
      <c r="K384">
        <v>0</v>
      </c>
      <c r="L384">
        <v>0</v>
      </c>
      <c r="M384">
        <v>0</v>
      </c>
      <c r="N384" t="s">
        <v>398</v>
      </c>
      <c r="O384" t="s">
        <v>393</v>
      </c>
      <c r="P384">
        <v>1</v>
      </c>
      <c r="Q384">
        <v>0</v>
      </c>
      <c r="R384">
        <v>0</v>
      </c>
      <c r="S384">
        <v>1</v>
      </c>
      <c r="T384">
        <v>1</v>
      </c>
      <c r="U384">
        <v>100</v>
      </c>
      <c r="V384">
        <v>1</v>
      </c>
      <c r="W384">
        <v>1</v>
      </c>
      <c r="X384">
        <v>1</v>
      </c>
    </row>
    <row r="385" spans="1:24" x14ac:dyDescent="0.2">
      <c r="A385" t="s">
        <v>857</v>
      </c>
      <c r="B385" t="s">
        <v>379</v>
      </c>
      <c r="C385" t="s">
        <v>408</v>
      </c>
      <c r="D385">
        <v>0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37</v>
      </c>
      <c r="Q385">
        <v>0</v>
      </c>
      <c r="R385">
        <v>0</v>
      </c>
      <c r="S385">
        <v>1</v>
      </c>
      <c r="T385">
        <v>1</v>
      </c>
      <c r="U385">
        <v>100</v>
      </c>
      <c r="V385">
        <v>1</v>
      </c>
      <c r="W385">
        <v>1</v>
      </c>
      <c r="X385">
        <v>1</v>
      </c>
    </row>
    <row r="386" spans="1:24" x14ac:dyDescent="0.2">
      <c r="A386" t="s">
        <v>858</v>
      </c>
      <c r="B386" t="s">
        <v>408</v>
      </c>
      <c r="C386" t="s">
        <v>410</v>
      </c>
      <c r="D386">
        <v>0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7</v>
      </c>
      <c r="Q386">
        <v>0</v>
      </c>
      <c r="R386">
        <v>0</v>
      </c>
      <c r="S386">
        <v>1</v>
      </c>
      <c r="T386">
        <v>1</v>
      </c>
      <c r="U386">
        <v>100</v>
      </c>
      <c r="V386">
        <v>1</v>
      </c>
      <c r="W386">
        <v>1</v>
      </c>
      <c r="X386">
        <v>1</v>
      </c>
    </row>
    <row r="387" spans="1:24" x14ac:dyDescent="0.2">
      <c r="A387" t="s">
        <v>859</v>
      </c>
      <c r="B387" t="s">
        <v>410</v>
      </c>
      <c r="C387" t="s">
        <v>383</v>
      </c>
      <c r="D387">
        <v>0</v>
      </c>
      <c r="E387">
        <v>0</v>
      </c>
      <c r="F387">
        <v>0</v>
      </c>
      <c r="G387">
        <v>0</v>
      </c>
      <c r="H387">
        <v>26600</v>
      </c>
      <c r="I387" t="s">
        <v>384</v>
      </c>
      <c r="J387">
        <v>0</v>
      </c>
      <c r="K387">
        <v>0</v>
      </c>
      <c r="L387">
        <v>0</v>
      </c>
      <c r="M387">
        <v>0</v>
      </c>
      <c r="N387" t="s">
        <v>383</v>
      </c>
      <c r="O387" t="s">
        <v>385</v>
      </c>
      <c r="P387">
        <v>1</v>
      </c>
      <c r="Q387">
        <v>0</v>
      </c>
      <c r="R387">
        <v>0</v>
      </c>
      <c r="S387">
        <v>1</v>
      </c>
      <c r="T387">
        <v>1</v>
      </c>
      <c r="U387">
        <v>100</v>
      </c>
      <c r="V387">
        <v>1</v>
      </c>
      <c r="W387">
        <v>1</v>
      </c>
      <c r="X387">
        <v>1</v>
      </c>
    </row>
    <row r="388" spans="1:24" x14ac:dyDescent="0.2">
      <c r="A388" t="s">
        <v>860</v>
      </c>
      <c r="B388" t="s">
        <v>410</v>
      </c>
      <c r="C388" t="s">
        <v>387</v>
      </c>
      <c r="D388">
        <v>0</v>
      </c>
      <c r="E388">
        <v>0</v>
      </c>
      <c r="F388">
        <v>0</v>
      </c>
      <c r="G388">
        <v>0</v>
      </c>
      <c r="H388">
        <v>50</v>
      </c>
      <c r="I388" t="s">
        <v>388</v>
      </c>
      <c r="J388">
        <v>0</v>
      </c>
      <c r="K388">
        <v>0</v>
      </c>
      <c r="L388">
        <v>0</v>
      </c>
      <c r="M388">
        <v>0</v>
      </c>
      <c r="N388" t="s">
        <v>387</v>
      </c>
      <c r="O388" t="s">
        <v>389</v>
      </c>
      <c r="P388">
        <v>1</v>
      </c>
      <c r="Q388">
        <v>0</v>
      </c>
      <c r="R388">
        <v>0</v>
      </c>
      <c r="S388">
        <v>1</v>
      </c>
      <c r="T388">
        <v>1</v>
      </c>
      <c r="U388">
        <v>100</v>
      </c>
      <c r="V388">
        <v>1</v>
      </c>
      <c r="W388">
        <v>1</v>
      </c>
      <c r="X388">
        <v>1</v>
      </c>
    </row>
    <row r="389" spans="1:24" x14ac:dyDescent="0.2">
      <c r="A389" t="s">
        <v>861</v>
      </c>
      <c r="B389" t="s">
        <v>410</v>
      </c>
      <c r="C389" t="s">
        <v>391</v>
      </c>
      <c r="D389">
        <v>0</v>
      </c>
      <c r="E389">
        <v>0</v>
      </c>
      <c r="F389">
        <v>0</v>
      </c>
      <c r="G389">
        <v>0</v>
      </c>
      <c r="H389">
        <v>660</v>
      </c>
      <c r="I389" t="s">
        <v>371</v>
      </c>
      <c r="J389">
        <v>0</v>
      </c>
      <c r="K389">
        <v>0</v>
      </c>
      <c r="L389">
        <v>0</v>
      </c>
      <c r="M389">
        <v>0</v>
      </c>
      <c r="N389" t="s">
        <v>392</v>
      </c>
      <c r="O389" t="s">
        <v>393</v>
      </c>
      <c r="P389">
        <v>1</v>
      </c>
      <c r="Q389">
        <v>0</v>
      </c>
      <c r="R389">
        <v>0</v>
      </c>
      <c r="S389">
        <v>1</v>
      </c>
      <c r="T389">
        <v>1</v>
      </c>
      <c r="U389">
        <v>100</v>
      </c>
      <c r="V389">
        <v>1</v>
      </c>
      <c r="W389">
        <v>1</v>
      </c>
      <c r="X389">
        <v>1</v>
      </c>
    </row>
    <row r="390" spans="1:24" x14ac:dyDescent="0.2">
      <c r="A390" t="s">
        <v>862</v>
      </c>
      <c r="B390" t="s">
        <v>410</v>
      </c>
      <c r="C390" t="s">
        <v>395</v>
      </c>
      <c r="D390">
        <v>0</v>
      </c>
      <c r="E390">
        <v>0</v>
      </c>
      <c r="F390">
        <v>0</v>
      </c>
      <c r="G390">
        <v>0</v>
      </c>
      <c r="H390">
        <v>2</v>
      </c>
      <c r="I390" t="s">
        <v>388</v>
      </c>
      <c r="J390">
        <v>0</v>
      </c>
      <c r="K390">
        <v>0</v>
      </c>
      <c r="L390">
        <v>0</v>
      </c>
      <c r="M390">
        <v>0</v>
      </c>
      <c r="N390" t="s">
        <v>395</v>
      </c>
      <c r="O390" t="s">
        <v>393</v>
      </c>
      <c r="P390">
        <v>1</v>
      </c>
      <c r="Q390">
        <v>0</v>
      </c>
      <c r="R390">
        <v>0</v>
      </c>
      <c r="S390">
        <v>1</v>
      </c>
      <c r="T390">
        <v>1</v>
      </c>
      <c r="U390">
        <v>100</v>
      </c>
      <c r="V390">
        <v>1</v>
      </c>
      <c r="W390">
        <v>1</v>
      </c>
      <c r="X390">
        <v>1</v>
      </c>
    </row>
    <row r="391" spans="1:24" x14ac:dyDescent="0.2">
      <c r="A391" t="s">
        <v>863</v>
      </c>
      <c r="B391" t="s">
        <v>410</v>
      </c>
      <c r="C391" t="s">
        <v>509</v>
      </c>
      <c r="D391">
        <v>0</v>
      </c>
      <c r="E391">
        <v>0</v>
      </c>
      <c r="F391">
        <v>0</v>
      </c>
      <c r="G391">
        <v>0</v>
      </c>
      <c r="H391">
        <v>26600</v>
      </c>
      <c r="I391" t="s">
        <v>384</v>
      </c>
      <c r="J391">
        <v>0</v>
      </c>
      <c r="K391">
        <v>0</v>
      </c>
      <c r="L391">
        <v>0</v>
      </c>
      <c r="M391">
        <v>0</v>
      </c>
      <c r="N391" t="s">
        <v>462</v>
      </c>
      <c r="O391" t="s">
        <v>393</v>
      </c>
      <c r="P391">
        <v>1</v>
      </c>
      <c r="Q391">
        <v>0</v>
      </c>
      <c r="R391">
        <v>0</v>
      </c>
      <c r="S391">
        <v>1</v>
      </c>
      <c r="T391">
        <v>1</v>
      </c>
      <c r="U391">
        <v>100</v>
      </c>
      <c r="V391">
        <v>1</v>
      </c>
      <c r="W391">
        <v>1</v>
      </c>
      <c r="X391">
        <v>1</v>
      </c>
    </row>
    <row r="392" spans="1:24" x14ac:dyDescent="0.2">
      <c r="A392" t="s">
        <v>864</v>
      </c>
      <c r="B392" t="s">
        <v>410</v>
      </c>
      <c r="C392" t="s">
        <v>403</v>
      </c>
      <c r="D392">
        <v>0</v>
      </c>
      <c r="E392">
        <v>0</v>
      </c>
      <c r="F392">
        <v>0</v>
      </c>
      <c r="G392">
        <v>0</v>
      </c>
      <c r="H392">
        <v>150</v>
      </c>
      <c r="I392" t="s">
        <v>384</v>
      </c>
      <c r="J392">
        <v>0</v>
      </c>
      <c r="K392">
        <v>0</v>
      </c>
      <c r="L392">
        <v>0</v>
      </c>
      <c r="M392">
        <v>0</v>
      </c>
      <c r="N392" t="s">
        <v>383</v>
      </c>
      <c r="O392" t="s">
        <v>385</v>
      </c>
      <c r="P392">
        <v>1</v>
      </c>
      <c r="Q392">
        <v>0</v>
      </c>
      <c r="R392">
        <v>0</v>
      </c>
      <c r="S392">
        <v>1</v>
      </c>
      <c r="T392">
        <v>1</v>
      </c>
      <c r="U392">
        <v>100</v>
      </c>
      <c r="V392">
        <v>1</v>
      </c>
      <c r="W392">
        <v>1</v>
      </c>
      <c r="X392">
        <v>1</v>
      </c>
    </row>
    <row r="393" spans="1:24" x14ac:dyDescent="0.2">
      <c r="A393" t="s">
        <v>865</v>
      </c>
      <c r="B393" t="s">
        <v>408</v>
      </c>
      <c r="C393" t="s">
        <v>447</v>
      </c>
      <c r="D393">
        <v>0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6</v>
      </c>
      <c r="Q393">
        <v>0</v>
      </c>
      <c r="R393">
        <v>0</v>
      </c>
      <c r="S393">
        <v>1</v>
      </c>
      <c r="T393">
        <v>1</v>
      </c>
      <c r="U393">
        <v>100</v>
      </c>
      <c r="V393">
        <v>1</v>
      </c>
      <c r="W393">
        <v>1</v>
      </c>
      <c r="X393">
        <v>1</v>
      </c>
    </row>
    <row r="394" spans="1:24" x14ac:dyDescent="0.2">
      <c r="A394" t="s">
        <v>866</v>
      </c>
      <c r="B394" t="s">
        <v>447</v>
      </c>
      <c r="C394" t="s">
        <v>449</v>
      </c>
      <c r="D394">
        <v>0</v>
      </c>
      <c r="E394">
        <v>0</v>
      </c>
      <c r="F394">
        <v>0</v>
      </c>
      <c r="G394">
        <v>0</v>
      </c>
      <c r="H394">
        <v>390</v>
      </c>
      <c r="I394" t="s">
        <v>388</v>
      </c>
      <c r="J394">
        <v>0</v>
      </c>
      <c r="K394">
        <v>0</v>
      </c>
      <c r="L394">
        <v>0</v>
      </c>
      <c r="M394">
        <v>0</v>
      </c>
      <c r="N394" t="s">
        <v>449</v>
      </c>
      <c r="O394" t="s">
        <v>450</v>
      </c>
      <c r="P394">
        <v>1</v>
      </c>
      <c r="Q394">
        <v>0</v>
      </c>
      <c r="R394">
        <v>0</v>
      </c>
      <c r="S394">
        <v>1</v>
      </c>
      <c r="T394">
        <v>1</v>
      </c>
      <c r="U394">
        <v>100</v>
      </c>
      <c r="V394">
        <v>1</v>
      </c>
      <c r="W394">
        <v>1</v>
      </c>
      <c r="X394">
        <v>1</v>
      </c>
    </row>
    <row r="395" spans="1:24" x14ac:dyDescent="0.2">
      <c r="A395" t="s">
        <v>867</v>
      </c>
      <c r="B395" t="s">
        <v>447</v>
      </c>
      <c r="C395" t="s">
        <v>452</v>
      </c>
      <c r="D395">
        <v>0</v>
      </c>
      <c r="E395">
        <v>0</v>
      </c>
      <c r="F395">
        <v>0</v>
      </c>
      <c r="G395">
        <v>0</v>
      </c>
      <c r="H395">
        <v>7</v>
      </c>
      <c r="I395" t="s">
        <v>388</v>
      </c>
      <c r="J395">
        <v>0</v>
      </c>
      <c r="K395">
        <v>0</v>
      </c>
      <c r="L395">
        <v>0</v>
      </c>
      <c r="M395">
        <v>0</v>
      </c>
      <c r="N395" t="s">
        <v>449</v>
      </c>
      <c r="O395" t="s">
        <v>450</v>
      </c>
      <c r="P395">
        <v>1</v>
      </c>
      <c r="Q395">
        <v>0</v>
      </c>
      <c r="R395">
        <v>0</v>
      </c>
      <c r="S395">
        <v>1</v>
      </c>
      <c r="T395">
        <v>1</v>
      </c>
      <c r="U395">
        <v>100</v>
      </c>
      <c r="V395">
        <v>1</v>
      </c>
      <c r="W395">
        <v>1</v>
      </c>
      <c r="X395">
        <v>1</v>
      </c>
    </row>
    <row r="396" spans="1:24" x14ac:dyDescent="0.2">
      <c r="A396" t="s">
        <v>868</v>
      </c>
      <c r="B396" t="s">
        <v>447</v>
      </c>
      <c r="C396" t="s">
        <v>454</v>
      </c>
      <c r="D396">
        <v>0</v>
      </c>
      <c r="E396">
        <v>0</v>
      </c>
      <c r="F396">
        <v>0</v>
      </c>
      <c r="G396">
        <v>0</v>
      </c>
      <c r="H396">
        <v>1000</v>
      </c>
      <c r="I396" t="s">
        <v>384</v>
      </c>
      <c r="J396">
        <v>0</v>
      </c>
      <c r="K396">
        <v>0</v>
      </c>
      <c r="L396">
        <v>0</v>
      </c>
      <c r="M396">
        <v>0</v>
      </c>
      <c r="N396" t="s">
        <v>406</v>
      </c>
      <c r="O396" t="s">
        <v>450</v>
      </c>
      <c r="P396">
        <v>1</v>
      </c>
      <c r="Q396">
        <v>0</v>
      </c>
      <c r="R396">
        <v>0</v>
      </c>
      <c r="S396">
        <v>1</v>
      </c>
      <c r="T396">
        <v>1</v>
      </c>
      <c r="U396">
        <v>100</v>
      </c>
      <c r="V396">
        <v>1</v>
      </c>
      <c r="W396">
        <v>1</v>
      </c>
      <c r="X396">
        <v>1</v>
      </c>
    </row>
    <row r="397" spans="1:24" x14ac:dyDescent="0.2">
      <c r="A397" t="s">
        <v>869</v>
      </c>
      <c r="B397" t="s">
        <v>447</v>
      </c>
      <c r="C397" t="s">
        <v>456</v>
      </c>
      <c r="D397">
        <v>0</v>
      </c>
      <c r="E397">
        <v>0</v>
      </c>
      <c r="F397">
        <v>0</v>
      </c>
      <c r="G397">
        <v>0</v>
      </c>
      <c r="H397">
        <v>170</v>
      </c>
      <c r="I397" t="s">
        <v>401</v>
      </c>
      <c r="J397">
        <v>0</v>
      </c>
      <c r="K397">
        <v>0</v>
      </c>
      <c r="L397">
        <v>0</v>
      </c>
      <c r="M397">
        <v>0</v>
      </c>
      <c r="N397" t="s">
        <v>449</v>
      </c>
      <c r="O397" t="s">
        <v>450</v>
      </c>
      <c r="P397">
        <v>1</v>
      </c>
      <c r="Q397">
        <v>0</v>
      </c>
      <c r="R397">
        <v>0</v>
      </c>
      <c r="S397">
        <v>1</v>
      </c>
      <c r="T397">
        <v>1</v>
      </c>
      <c r="U397">
        <v>100</v>
      </c>
      <c r="V397">
        <v>1</v>
      </c>
      <c r="W397">
        <v>1</v>
      </c>
      <c r="X397">
        <v>1</v>
      </c>
    </row>
    <row r="398" spans="1:24" x14ac:dyDescent="0.2">
      <c r="A398" t="s">
        <v>870</v>
      </c>
      <c r="B398" t="s">
        <v>447</v>
      </c>
      <c r="C398" t="s">
        <v>458</v>
      </c>
      <c r="D398">
        <v>0</v>
      </c>
      <c r="E398">
        <v>0</v>
      </c>
      <c r="F398">
        <v>0</v>
      </c>
      <c r="G398">
        <v>0</v>
      </c>
      <c r="H398">
        <v>300</v>
      </c>
      <c r="I398" t="s">
        <v>459</v>
      </c>
      <c r="J398">
        <v>0</v>
      </c>
      <c r="K398">
        <v>0</v>
      </c>
      <c r="L398">
        <v>0</v>
      </c>
      <c r="M398">
        <v>0</v>
      </c>
      <c r="N398" t="s">
        <v>398</v>
      </c>
      <c r="O398" t="s">
        <v>450</v>
      </c>
      <c r="P398">
        <v>1</v>
      </c>
      <c r="Q398">
        <v>0</v>
      </c>
      <c r="R398">
        <v>0</v>
      </c>
      <c r="S398">
        <v>1</v>
      </c>
      <c r="T398">
        <v>1</v>
      </c>
      <c r="U398">
        <v>100</v>
      </c>
      <c r="V398">
        <v>1</v>
      </c>
      <c r="W398">
        <v>1</v>
      </c>
      <c r="X398">
        <v>1</v>
      </c>
    </row>
    <row r="399" spans="1:24" x14ac:dyDescent="0.2">
      <c r="A399" t="s">
        <v>871</v>
      </c>
      <c r="B399" t="s">
        <v>408</v>
      </c>
      <c r="C399" t="s">
        <v>528</v>
      </c>
      <c r="D399">
        <v>0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3</v>
      </c>
      <c r="Q399">
        <v>0</v>
      </c>
      <c r="R399">
        <v>0</v>
      </c>
      <c r="S399">
        <v>1</v>
      </c>
      <c r="T399">
        <v>1</v>
      </c>
      <c r="U399">
        <v>100</v>
      </c>
      <c r="V399">
        <v>1</v>
      </c>
      <c r="W399">
        <v>1</v>
      </c>
      <c r="X399">
        <v>1</v>
      </c>
    </row>
    <row r="400" spans="1:24" x14ac:dyDescent="0.2">
      <c r="A400" t="s">
        <v>872</v>
      </c>
      <c r="B400" t="s">
        <v>528</v>
      </c>
      <c r="C400" t="s">
        <v>534</v>
      </c>
      <c r="D400">
        <v>0</v>
      </c>
      <c r="E400">
        <v>0</v>
      </c>
      <c r="F400">
        <v>0</v>
      </c>
      <c r="G400">
        <v>0</v>
      </c>
      <c r="H400">
        <v>20000</v>
      </c>
      <c r="I400" t="s">
        <v>384</v>
      </c>
      <c r="J400">
        <v>0</v>
      </c>
      <c r="K400">
        <v>0</v>
      </c>
      <c r="L400">
        <v>0</v>
      </c>
      <c r="M400">
        <v>0</v>
      </c>
      <c r="N400" t="s">
        <v>398</v>
      </c>
      <c r="O400" t="s">
        <v>535</v>
      </c>
      <c r="P400">
        <v>1</v>
      </c>
      <c r="Q400">
        <v>0</v>
      </c>
      <c r="R400">
        <v>0</v>
      </c>
      <c r="S400">
        <v>1</v>
      </c>
      <c r="T400">
        <v>1</v>
      </c>
      <c r="U400">
        <v>100</v>
      </c>
      <c r="V400">
        <v>1</v>
      </c>
      <c r="W400">
        <v>1</v>
      </c>
      <c r="X400">
        <v>1</v>
      </c>
    </row>
    <row r="401" spans="1:24" x14ac:dyDescent="0.2">
      <c r="A401" t="s">
        <v>873</v>
      </c>
      <c r="B401" t="s">
        <v>528</v>
      </c>
      <c r="C401" t="s">
        <v>874</v>
      </c>
      <c r="D401">
        <v>0</v>
      </c>
      <c r="E401">
        <v>0</v>
      </c>
      <c r="F401">
        <v>0</v>
      </c>
      <c r="G401">
        <v>0</v>
      </c>
      <c r="H401">
        <v>1050</v>
      </c>
      <c r="I401" t="s">
        <v>384</v>
      </c>
      <c r="J401">
        <v>0</v>
      </c>
      <c r="K401">
        <v>0</v>
      </c>
      <c r="L401">
        <v>0</v>
      </c>
      <c r="M401">
        <v>0</v>
      </c>
      <c r="N401" t="s">
        <v>383</v>
      </c>
      <c r="O401" t="s">
        <v>385</v>
      </c>
      <c r="P401">
        <v>1</v>
      </c>
      <c r="Q401">
        <v>0</v>
      </c>
      <c r="R401">
        <v>0</v>
      </c>
      <c r="S401">
        <v>1</v>
      </c>
      <c r="T401">
        <v>1</v>
      </c>
      <c r="U401">
        <v>100</v>
      </c>
      <c r="V401">
        <v>1</v>
      </c>
      <c r="W401">
        <v>1</v>
      </c>
      <c r="X401">
        <v>1</v>
      </c>
    </row>
    <row r="402" spans="1:24" x14ac:dyDescent="0.2">
      <c r="A402" t="s">
        <v>875</v>
      </c>
      <c r="B402" t="s">
        <v>408</v>
      </c>
      <c r="C402" t="s">
        <v>537</v>
      </c>
      <c r="D402">
        <v>0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4</v>
      </c>
      <c r="Q402">
        <v>0</v>
      </c>
      <c r="R402">
        <v>0</v>
      </c>
      <c r="S402">
        <v>1</v>
      </c>
      <c r="T402">
        <v>1</v>
      </c>
      <c r="U402">
        <v>100</v>
      </c>
      <c r="V402">
        <v>1</v>
      </c>
      <c r="W402">
        <v>1</v>
      </c>
      <c r="X402">
        <v>1</v>
      </c>
    </row>
    <row r="403" spans="1:24" x14ac:dyDescent="0.2">
      <c r="A403" t="s">
        <v>876</v>
      </c>
      <c r="B403" t="s">
        <v>537</v>
      </c>
      <c r="C403" t="s">
        <v>877</v>
      </c>
      <c r="D403">
        <v>0</v>
      </c>
      <c r="E403">
        <v>0</v>
      </c>
      <c r="F403">
        <v>0</v>
      </c>
      <c r="G403">
        <v>0</v>
      </c>
      <c r="H403">
        <v>48000</v>
      </c>
      <c r="I403" t="s">
        <v>384</v>
      </c>
      <c r="J403">
        <v>0</v>
      </c>
      <c r="K403">
        <v>0</v>
      </c>
      <c r="L403">
        <v>0</v>
      </c>
      <c r="M403">
        <v>0</v>
      </c>
      <c r="N403" t="s">
        <v>531</v>
      </c>
      <c r="O403" t="s">
        <v>385</v>
      </c>
      <c r="P403">
        <v>1</v>
      </c>
      <c r="Q403">
        <v>0</v>
      </c>
      <c r="R403">
        <v>0</v>
      </c>
      <c r="S403">
        <v>1</v>
      </c>
      <c r="T403">
        <v>1</v>
      </c>
      <c r="U403">
        <v>100</v>
      </c>
      <c r="V403">
        <v>1</v>
      </c>
      <c r="W403">
        <v>1</v>
      </c>
      <c r="X403">
        <v>1</v>
      </c>
    </row>
    <row r="404" spans="1:24" x14ac:dyDescent="0.2">
      <c r="A404" t="s">
        <v>878</v>
      </c>
      <c r="B404" t="s">
        <v>537</v>
      </c>
      <c r="C404" t="s">
        <v>879</v>
      </c>
      <c r="D404">
        <v>0</v>
      </c>
      <c r="E404">
        <v>0</v>
      </c>
      <c r="F404">
        <v>0</v>
      </c>
      <c r="G404">
        <v>0</v>
      </c>
      <c r="H404">
        <v>600</v>
      </c>
      <c r="I404" t="s">
        <v>371</v>
      </c>
      <c r="J404">
        <v>0</v>
      </c>
      <c r="K404">
        <v>0</v>
      </c>
      <c r="L404">
        <v>0</v>
      </c>
      <c r="M404">
        <v>0</v>
      </c>
      <c r="N404" t="s">
        <v>392</v>
      </c>
      <c r="O404" t="s">
        <v>393</v>
      </c>
      <c r="P404">
        <v>1</v>
      </c>
      <c r="Q404">
        <v>0</v>
      </c>
      <c r="R404">
        <v>0</v>
      </c>
      <c r="S404">
        <v>1</v>
      </c>
      <c r="T404">
        <v>1</v>
      </c>
      <c r="U404">
        <v>100</v>
      </c>
      <c r="V404">
        <v>1</v>
      </c>
      <c r="W404">
        <v>1</v>
      </c>
      <c r="X404">
        <v>1</v>
      </c>
    </row>
    <row r="405" spans="1:24" x14ac:dyDescent="0.2">
      <c r="A405" t="s">
        <v>880</v>
      </c>
      <c r="B405" t="s">
        <v>537</v>
      </c>
      <c r="C405" t="s">
        <v>387</v>
      </c>
      <c r="D405">
        <v>0</v>
      </c>
      <c r="E405">
        <v>0</v>
      </c>
      <c r="F405">
        <v>0</v>
      </c>
      <c r="G405">
        <v>0</v>
      </c>
      <c r="H405">
        <v>29</v>
      </c>
      <c r="I405" t="s">
        <v>388</v>
      </c>
      <c r="J405">
        <v>0</v>
      </c>
      <c r="K405">
        <v>0</v>
      </c>
      <c r="L405">
        <v>0</v>
      </c>
      <c r="M405">
        <v>0</v>
      </c>
      <c r="N405" t="s">
        <v>387</v>
      </c>
      <c r="O405" t="s">
        <v>389</v>
      </c>
      <c r="P405">
        <v>1</v>
      </c>
      <c r="Q405">
        <v>0</v>
      </c>
      <c r="R405">
        <v>0</v>
      </c>
      <c r="S405">
        <v>1</v>
      </c>
      <c r="T405">
        <v>1</v>
      </c>
      <c r="U405">
        <v>100</v>
      </c>
      <c r="V405">
        <v>1</v>
      </c>
      <c r="W405">
        <v>1</v>
      </c>
      <c r="X405">
        <v>1</v>
      </c>
    </row>
    <row r="406" spans="1:24" x14ac:dyDescent="0.2">
      <c r="A406" t="s">
        <v>881</v>
      </c>
      <c r="B406" t="s">
        <v>408</v>
      </c>
      <c r="C406" t="s">
        <v>544</v>
      </c>
      <c r="D406">
        <v>0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2</v>
      </c>
      <c r="Q406">
        <v>0</v>
      </c>
      <c r="R406">
        <v>0</v>
      </c>
      <c r="S406">
        <v>1</v>
      </c>
      <c r="T406">
        <v>1</v>
      </c>
      <c r="U406">
        <v>100</v>
      </c>
      <c r="V406">
        <v>1</v>
      </c>
      <c r="W406">
        <v>1</v>
      </c>
      <c r="X406">
        <v>1</v>
      </c>
    </row>
    <row r="407" spans="1:24" x14ac:dyDescent="0.2">
      <c r="A407" t="s">
        <v>882</v>
      </c>
      <c r="B407" t="s">
        <v>544</v>
      </c>
      <c r="C407" t="s">
        <v>546</v>
      </c>
      <c r="D407">
        <v>0</v>
      </c>
      <c r="E407">
        <v>0</v>
      </c>
      <c r="F407">
        <v>0</v>
      </c>
      <c r="G407">
        <v>0</v>
      </c>
      <c r="H407">
        <v>48000</v>
      </c>
      <c r="I407" t="s">
        <v>384</v>
      </c>
      <c r="J407">
        <v>0</v>
      </c>
      <c r="K407">
        <v>0</v>
      </c>
      <c r="L407">
        <v>0</v>
      </c>
      <c r="M407">
        <v>0</v>
      </c>
      <c r="N407" t="s">
        <v>398</v>
      </c>
      <c r="O407" t="s">
        <v>385</v>
      </c>
      <c r="P407">
        <v>1</v>
      </c>
      <c r="Q407">
        <v>0</v>
      </c>
      <c r="R407">
        <v>0</v>
      </c>
      <c r="S407">
        <v>1</v>
      </c>
      <c r="T407">
        <v>1</v>
      </c>
      <c r="U407">
        <v>100</v>
      </c>
      <c r="V407">
        <v>1</v>
      </c>
      <c r="W407">
        <v>1</v>
      </c>
      <c r="X407">
        <v>1</v>
      </c>
    </row>
    <row r="408" spans="1:24" x14ac:dyDescent="0.2">
      <c r="A408" t="s">
        <v>883</v>
      </c>
      <c r="B408" t="s">
        <v>408</v>
      </c>
      <c r="C408" t="s">
        <v>548</v>
      </c>
      <c r="D408">
        <v>0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4</v>
      </c>
      <c r="Q408">
        <v>0</v>
      </c>
      <c r="R408">
        <v>0</v>
      </c>
      <c r="S408">
        <v>1</v>
      </c>
      <c r="T408">
        <v>1</v>
      </c>
      <c r="U408">
        <v>100</v>
      </c>
      <c r="V408">
        <v>1</v>
      </c>
      <c r="W408">
        <v>1</v>
      </c>
      <c r="X408">
        <v>1</v>
      </c>
    </row>
    <row r="409" spans="1:24" x14ac:dyDescent="0.2">
      <c r="A409" t="s">
        <v>884</v>
      </c>
      <c r="B409" t="s">
        <v>548</v>
      </c>
      <c r="C409" t="s">
        <v>550</v>
      </c>
      <c r="D409">
        <v>0</v>
      </c>
      <c r="E409">
        <v>0</v>
      </c>
      <c r="F409">
        <v>0</v>
      </c>
      <c r="G409">
        <v>0</v>
      </c>
      <c r="H409">
        <v>75600</v>
      </c>
      <c r="I409" t="s">
        <v>384</v>
      </c>
      <c r="J409">
        <v>0</v>
      </c>
      <c r="K409">
        <v>0</v>
      </c>
      <c r="L409">
        <v>0</v>
      </c>
      <c r="M409">
        <v>0</v>
      </c>
      <c r="N409" t="s">
        <v>531</v>
      </c>
      <c r="O409" t="s">
        <v>532</v>
      </c>
      <c r="P409">
        <v>1</v>
      </c>
      <c r="Q409">
        <v>0</v>
      </c>
      <c r="R409">
        <v>0</v>
      </c>
      <c r="S409">
        <v>1</v>
      </c>
      <c r="T409">
        <v>1</v>
      </c>
      <c r="U409">
        <v>100</v>
      </c>
      <c r="V409">
        <v>1</v>
      </c>
      <c r="W409">
        <v>1</v>
      </c>
      <c r="X409">
        <v>1</v>
      </c>
    </row>
    <row r="410" spans="1:24" x14ac:dyDescent="0.2">
      <c r="A410" t="s">
        <v>885</v>
      </c>
      <c r="B410" t="s">
        <v>548</v>
      </c>
      <c r="C410" t="s">
        <v>552</v>
      </c>
      <c r="D410">
        <v>0</v>
      </c>
      <c r="E410">
        <v>0</v>
      </c>
      <c r="F410">
        <v>0</v>
      </c>
      <c r="G410">
        <v>0</v>
      </c>
      <c r="H410">
        <v>10000</v>
      </c>
      <c r="I410" t="s">
        <v>384</v>
      </c>
      <c r="J410">
        <v>0</v>
      </c>
      <c r="K410">
        <v>0</v>
      </c>
      <c r="L410">
        <v>0</v>
      </c>
      <c r="M410">
        <v>0</v>
      </c>
      <c r="N410" t="s">
        <v>398</v>
      </c>
      <c r="O410" t="s">
        <v>385</v>
      </c>
      <c r="P410">
        <v>1</v>
      </c>
      <c r="Q410">
        <v>0</v>
      </c>
      <c r="R410">
        <v>0</v>
      </c>
      <c r="S410">
        <v>1</v>
      </c>
      <c r="T410">
        <v>1</v>
      </c>
      <c r="U410">
        <v>100</v>
      </c>
      <c r="V410">
        <v>1</v>
      </c>
      <c r="W410">
        <v>1</v>
      </c>
      <c r="X410">
        <v>1</v>
      </c>
    </row>
    <row r="411" spans="1:24" x14ac:dyDescent="0.2">
      <c r="A411" t="s">
        <v>886</v>
      </c>
      <c r="B411" t="s">
        <v>548</v>
      </c>
      <c r="C411" t="s">
        <v>887</v>
      </c>
      <c r="D411">
        <v>0</v>
      </c>
      <c r="E411">
        <v>0</v>
      </c>
      <c r="F411">
        <v>0</v>
      </c>
      <c r="G411">
        <v>0</v>
      </c>
      <c r="H411">
        <v>3500</v>
      </c>
      <c r="I411" t="s">
        <v>384</v>
      </c>
      <c r="J411">
        <v>0</v>
      </c>
      <c r="K411">
        <v>0</v>
      </c>
      <c r="L411">
        <v>0</v>
      </c>
      <c r="M411">
        <v>0</v>
      </c>
      <c r="N411" t="s">
        <v>398</v>
      </c>
      <c r="O411" t="s">
        <v>385</v>
      </c>
      <c r="P411">
        <v>1</v>
      </c>
      <c r="Q411">
        <v>0</v>
      </c>
      <c r="R411">
        <v>0</v>
      </c>
      <c r="S411">
        <v>1</v>
      </c>
      <c r="T411">
        <v>1</v>
      </c>
      <c r="U411">
        <v>100</v>
      </c>
      <c r="V411">
        <v>1</v>
      </c>
      <c r="W411">
        <v>1</v>
      </c>
      <c r="X411">
        <v>1</v>
      </c>
    </row>
    <row r="412" spans="1:24" x14ac:dyDescent="0.2">
      <c r="A412" t="s">
        <v>888</v>
      </c>
      <c r="B412" t="s">
        <v>408</v>
      </c>
      <c r="C412" t="s">
        <v>554</v>
      </c>
      <c r="D412">
        <v>0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4</v>
      </c>
      <c r="Q412">
        <v>0</v>
      </c>
      <c r="R412">
        <v>0</v>
      </c>
      <c r="S412">
        <v>1</v>
      </c>
      <c r="T412">
        <v>1</v>
      </c>
      <c r="U412">
        <v>100</v>
      </c>
      <c r="V412">
        <v>1</v>
      </c>
      <c r="W412">
        <v>1</v>
      </c>
      <c r="X412">
        <v>1</v>
      </c>
    </row>
    <row r="413" spans="1:24" x14ac:dyDescent="0.2">
      <c r="A413" t="s">
        <v>889</v>
      </c>
      <c r="B413" t="s">
        <v>554</v>
      </c>
      <c r="C413" t="s">
        <v>556</v>
      </c>
      <c r="D413">
        <v>0</v>
      </c>
      <c r="E413">
        <v>0</v>
      </c>
      <c r="F413">
        <v>0</v>
      </c>
      <c r="G413">
        <v>0</v>
      </c>
      <c r="H413">
        <v>880</v>
      </c>
      <c r="I413" t="s">
        <v>384</v>
      </c>
      <c r="J413">
        <v>0</v>
      </c>
      <c r="K413">
        <v>0</v>
      </c>
      <c r="L413">
        <v>0</v>
      </c>
      <c r="M413">
        <v>0</v>
      </c>
      <c r="N413" t="s">
        <v>398</v>
      </c>
      <c r="O413" t="s">
        <v>389</v>
      </c>
      <c r="P413">
        <v>1</v>
      </c>
      <c r="Q413">
        <v>0</v>
      </c>
      <c r="R413">
        <v>0</v>
      </c>
      <c r="S413">
        <v>1</v>
      </c>
      <c r="T413">
        <v>1</v>
      </c>
      <c r="U413">
        <v>100</v>
      </c>
      <c r="V413">
        <v>1</v>
      </c>
      <c r="W413">
        <v>1</v>
      </c>
      <c r="X413">
        <v>1</v>
      </c>
    </row>
    <row r="414" spans="1:24" x14ac:dyDescent="0.2">
      <c r="A414" t="s">
        <v>890</v>
      </c>
      <c r="B414" t="s">
        <v>554</v>
      </c>
      <c r="C414" t="s">
        <v>558</v>
      </c>
      <c r="D414">
        <v>0</v>
      </c>
      <c r="E414">
        <v>0</v>
      </c>
      <c r="F414">
        <v>0</v>
      </c>
      <c r="G414">
        <v>0</v>
      </c>
      <c r="H414">
        <v>3250</v>
      </c>
      <c r="I414" t="s">
        <v>384</v>
      </c>
      <c r="J414">
        <v>0</v>
      </c>
      <c r="K414">
        <v>0</v>
      </c>
      <c r="L414">
        <v>0</v>
      </c>
      <c r="M414">
        <v>0</v>
      </c>
      <c r="N414" t="s">
        <v>398</v>
      </c>
      <c r="O414" t="s">
        <v>385</v>
      </c>
      <c r="P414">
        <v>1</v>
      </c>
      <c r="Q414">
        <v>0</v>
      </c>
      <c r="R414">
        <v>0</v>
      </c>
      <c r="S414">
        <v>1</v>
      </c>
      <c r="T414">
        <v>1</v>
      </c>
      <c r="U414">
        <v>100</v>
      </c>
      <c r="V414">
        <v>1</v>
      </c>
      <c r="W414">
        <v>1</v>
      </c>
      <c r="X414">
        <v>1</v>
      </c>
    </row>
    <row r="415" spans="1:24" x14ac:dyDescent="0.2">
      <c r="A415" t="s">
        <v>891</v>
      </c>
      <c r="B415" t="s">
        <v>554</v>
      </c>
      <c r="C415" t="s">
        <v>560</v>
      </c>
      <c r="D415">
        <v>0</v>
      </c>
      <c r="E415">
        <v>0</v>
      </c>
      <c r="F415">
        <v>0</v>
      </c>
      <c r="G415">
        <v>0</v>
      </c>
      <c r="H415">
        <v>2300</v>
      </c>
      <c r="I415" t="s">
        <v>384</v>
      </c>
      <c r="J415">
        <v>0</v>
      </c>
      <c r="K415">
        <v>0</v>
      </c>
      <c r="L415">
        <v>0</v>
      </c>
      <c r="M415">
        <v>0</v>
      </c>
      <c r="N415" t="s">
        <v>383</v>
      </c>
      <c r="O415" t="s">
        <v>385</v>
      </c>
      <c r="P415">
        <v>1</v>
      </c>
      <c r="Q415">
        <v>0</v>
      </c>
      <c r="R415">
        <v>0</v>
      </c>
      <c r="S415">
        <v>1</v>
      </c>
      <c r="T415">
        <v>1</v>
      </c>
      <c r="U415">
        <v>100</v>
      </c>
      <c r="V415">
        <v>1</v>
      </c>
      <c r="W415">
        <v>1</v>
      </c>
      <c r="X415">
        <v>1</v>
      </c>
    </row>
    <row r="416" spans="1:24" x14ac:dyDescent="0.2">
      <c r="A416" t="s">
        <v>892</v>
      </c>
      <c r="B416" t="s">
        <v>408</v>
      </c>
      <c r="C416" t="s">
        <v>697</v>
      </c>
      <c r="D416">
        <v>0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5</v>
      </c>
      <c r="Q416">
        <v>0</v>
      </c>
      <c r="R416">
        <v>0</v>
      </c>
      <c r="S416">
        <v>1</v>
      </c>
      <c r="T416">
        <v>1</v>
      </c>
      <c r="U416">
        <v>100</v>
      </c>
      <c r="V416">
        <v>1</v>
      </c>
      <c r="W416">
        <v>1</v>
      </c>
      <c r="X416">
        <v>1</v>
      </c>
    </row>
    <row r="417" spans="1:24" x14ac:dyDescent="0.2">
      <c r="A417" t="s">
        <v>893</v>
      </c>
      <c r="B417" t="s">
        <v>697</v>
      </c>
      <c r="C417" t="s">
        <v>818</v>
      </c>
      <c r="D417">
        <v>0</v>
      </c>
      <c r="E417">
        <v>0</v>
      </c>
      <c r="F417">
        <v>0</v>
      </c>
      <c r="G417">
        <v>0</v>
      </c>
      <c r="H417">
        <v>13500</v>
      </c>
      <c r="I417" t="s">
        <v>384</v>
      </c>
      <c r="J417">
        <v>0</v>
      </c>
      <c r="K417">
        <v>0</v>
      </c>
      <c r="L417">
        <v>0</v>
      </c>
      <c r="M417">
        <v>0</v>
      </c>
      <c r="N417" t="s">
        <v>398</v>
      </c>
      <c r="O417" t="s">
        <v>385</v>
      </c>
      <c r="P417">
        <v>1</v>
      </c>
      <c r="Q417">
        <v>0</v>
      </c>
      <c r="R417">
        <v>0</v>
      </c>
      <c r="S417">
        <v>1</v>
      </c>
      <c r="T417">
        <v>1</v>
      </c>
      <c r="U417">
        <v>100</v>
      </c>
      <c r="V417">
        <v>1</v>
      </c>
      <c r="W417">
        <v>1</v>
      </c>
      <c r="X417">
        <v>1</v>
      </c>
    </row>
    <row r="418" spans="1:24" x14ac:dyDescent="0.2">
      <c r="A418" t="s">
        <v>894</v>
      </c>
      <c r="B418" t="s">
        <v>697</v>
      </c>
      <c r="C418" t="s">
        <v>824</v>
      </c>
      <c r="D418">
        <v>0</v>
      </c>
      <c r="E418">
        <v>0</v>
      </c>
      <c r="F418">
        <v>0</v>
      </c>
      <c r="G418">
        <v>0</v>
      </c>
      <c r="H418">
        <v>1400</v>
      </c>
      <c r="I418" t="s">
        <v>384</v>
      </c>
      <c r="J418">
        <v>0</v>
      </c>
      <c r="K418">
        <v>0</v>
      </c>
      <c r="L418">
        <v>0</v>
      </c>
      <c r="M418">
        <v>0</v>
      </c>
      <c r="N418" t="s">
        <v>398</v>
      </c>
      <c r="O418" t="s">
        <v>532</v>
      </c>
      <c r="P418">
        <v>1</v>
      </c>
      <c r="Q418">
        <v>0</v>
      </c>
      <c r="R418">
        <v>0</v>
      </c>
      <c r="S418">
        <v>1</v>
      </c>
      <c r="T418">
        <v>1</v>
      </c>
      <c r="U418">
        <v>100</v>
      </c>
      <c r="V418">
        <v>1</v>
      </c>
      <c r="W418">
        <v>1</v>
      </c>
      <c r="X418">
        <v>1</v>
      </c>
    </row>
    <row r="419" spans="1:24" x14ac:dyDescent="0.2">
      <c r="A419" t="s">
        <v>895</v>
      </c>
      <c r="B419" t="s">
        <v>697</v>
      </c>
      <c r="C419" t="s">
        <v>896</v>
      </c>
      <c r="D419">
        <v>0</v>
      </c>
      <c r="E419">
        <v>0</v>
      </c>
      <c r="F419">
        <v>0</v>
      </c>
      <c r="G419">
        <v>0</v>
      </c>
      <c r="H419">
        <v>1500</v>
      </c>
      <c r="I419" t="s">
        <v>897</v>
      </c>
      <c r="J419">
        <v>0</v>
      </c>
      <c r="K419">
        <v>0</v>
      </c>
      <c r="L419">
        <v>0</v>
      </c>
      <c r="M419">
        <v>0</v>
      </c>
      <c r="N419" t="s">
        <v>398</v>
      </c>
      <c r="O419" t="s">
        <v>385</v>
      </c>
      <c r="P419">
        <v>1</v>
      </c>
      <c r="Q419">
        <v>0</v>
      </c>
      <c r="R419">
        <v>0</v>
      </c>
      <c r="S419">
        <v>1</v>
      </c>
      <c r="T419">
        <v>1</v>
      </c>
      <c r="U419">
        <v>100</v>
      </c>
      <c r="V419">
        <v>1</v>
      </c>
      <c r="W419">
        <v>1</v>
      </c>
      <c r="X419">
        <v>1</v>
      </c>
    </row>
    <row r="420" spans="1:24" x14ac:dyDescent="0.2">
      <c r="A420" t="s">
        <v>898</v>
      </c>
      <c r="B420" t="s">
        <v>697</v>
      </c>
      <c r="C420" t="s">
        <v>820</v>
      </c>
      <c r="D420">
        <v>0</v>
      </c>
      <c r="E420">
        <v>0</v>
      </c>
      <c r="F420">
        <v>0</v>
      </c>
      <c r="G420">
        <v>0</v>
      </c>
      <c r="H420">
        <v>40000</v>
      </c>
      <c r="I420" t="s">
        <v>384</v>
      </c>
      <c r="J420">
        <v>0</v>
      </c>
      <c r="K420">
        <v>0</v>
      </c>
      <c r="L420">
        <v>0</v>
      </c>
      <c r="M420">
        <v>0</v>
      </c>
      <c r="N420" t="s">
        <v>398</v>
      </c>
      <c r="O420" t="s">
        <v>385</v>
      </c>
      <c r="P420">
        <v>1</v>
      </c>
      <c r="Q420">
        <v>0</v>
      </c>
      <c r="R420">
        <v>0</v>
      </c>
      <c r="S420">
        <v>1</v>
      </c>
      <c r="T420">
        <v>1</v>
      </c>
      <c r="U420">
        <v>100</v>
      </c>
      <c r="V420">
        <v>1</v>
      </c>
      <c r="W420">
        <v>1</v>
      </c>
      <c r="X420">
        <v>1</v>
      </c>
    </row>
    <row r="421" spans="1:24" x14ac:dyDescent="0.2">
      <c r="A421" t="s">
        <v>899</v>
      </c>
      <c r="B421" t="s">
        <v>408</v>
      </c>
      <c r="C421" t="s">
        <v>461</v>
      </c>
      <c r="D421">
        <v>0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 t="s">
        <v>462</v>
      </c>
      <c r="O421" t="s">
        <v>463</v>
      </c>
      <c r="P421">
        <v>1</v>
      </c>
      <c r="Q421">
        <v>0</v>
      </c>
      <c r="R421">
        <v>0</v>
      </c>
      <c r="S421">
        <v>1</v>
      </c>
      <c r="T421">
        <v>1</v>
      </c>
      <c r="U421">
        <v>100</v>
      </c>
      <c r="V421">
        <v>1</v>
      </c>
      <c r="W421">
        <v>1</v>
      </c>
      <c r="X421">
        <v>1</v>
      </c>
    </row>
    <row r="422" spans="1:24" x14ac:dyDescent="0.2">
      <c r="A422" t="s">
        <v>900</v>
      </c>
      <c r="B422" t="s">
        <v>846</v>
      </c>
      <c r="C422" t="s">
        <v>467</v>
      </c>
      <c r="D422">
        <v>0</v>
      </c>
      <c r="E422">
        <v>0</v>
      </c>
      <c r="F422">
        <v>0</v>
      </c>
      <c r="G422">
        <v>1513186.0743478399</v>
      </c>
      <c r="H422">
        <v>0</v>
      </c>
      <c r="I422">
        <v>0</v>
      </c>
      <c r="J422">
        <v>43873.639159153703</v>
      </c>
      <c r="K422">
        <v>2423897.0936012501</v>
      </c>
      <c r="L422">
        <v>349595.59551336401</v>
      </c>
      <c r="M422">
        <v>4286678.7634624699</v>
      </c>
      <c r="N422">
        <v>0</v>
      </c>
      <c r="O422">
        <v>0</v>
      </c>
      <c r="P422">
        <v>19</v>
      </c>
      <c r="Q422">
        <v>0</v>
      </c>
      <c r="R422">
        <v>0</v>
      </c>
      <c r="S422">
        <v>1</v>
      </c>
      <c r="T422">
        <v>1</v>
      </c>
      <c r="U422">
        <v>100</v>
      </c>
      <c r="V422">
        <v>1</v>
      </c>
      <c r="W422">
        <v>1</v>
      </c>
      <c r="X422">
        <v>1</v>
      </c>
    </row>
    <row r="423" spans="1:24" x14ac:dyDescent="0.2">
      <c r="A423" t="s">
        <v>901</v>
      </c>
      <c r="B423" t="s">
        <v>467</v>
      </c>
      <c r="C423" t="s">
        <v>469</v>
      </c>
      <c r="D423">
        <v>0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4</v>
      </c>
      <c r="Q423">
        <v>0</v>
      </c>
      <c r="R423">
        <v>0</v>
      </c>
      <c r="S423">
        <v>1</v>
      </c>
      <c r="T423">
        <v>1</v>
      </c>
      <c r="U423">
        <v>100</v>
      </c>
      <c r="V423">
        <v>1</v>
      </c>
      <c r="W423">
        <v>1</v>
      </c>
      <c r="X423">
        <v>1</v>
      </c>
    </row>
    <row r="424" spans="1:24" x14ac:dyDescent="0.2">
      <c r="A424" t="s">
        <v>902</v>
      </c>
      <c r="B424" t="s">
        <v>469</v>
      </c>
      <c r="C424" t="s">
        <v>471</v>
      </c>
      <c r="D424">
        <v>0</v>
      </c>
      <c r="E424">
        <v>0</v>
      </c>
      <c r="F424">
        <v>0</v>
      </c>
      <c r="G424">
        <v>0</v>
      </c>
      <c r="H424">
        <v>1</v>
      </c>
      <c r="I424" t="s">
        <v>368</v>
      </c>
      <c r="J424">
        <v>0</v>
      </c>
      <c r="K424">
        <v>0</v>
      </c>
      <c r="L424">
        <v>0</v>
      </c>
      <c r="M424">
        <v>0</v>
      </c>
      <c r="N424" t="s">
        <v>474</v>
      </c>
      <c r="O424" t="s">
        <v>475</v>
      </c>
      <c r="P424">
        <v>1</v>
      </c>
      <c r="Q424">
        <v>0</v>
      </c>
      <c r="R424">
        <v>0</v>
      </c>
      <c r="S424">
        <v>1</v>
      </c>
      <c r="T424">
        <v>1</v>
      </c>
      <c r="U424">
        <v>100</v>
      </c>
      <c r="V424">
        <v>1</v>
      </c>
      <c r="W424">
        <v>1</v>
      </c>
      <c r="X424">
        <v>1</v>
      </c>
    </row>
    <row r="425" spans="1:24" x14ac:dyDescent="0.2">
      <c r="A425" t="s">
        <v>903</v>
      </c>
      <c r="B425" t="s">
        <v>469</v>
      </c>
      <c r="C425" t="s">
        <v>473</v>
      </c>
      <c r="D425">
        <v>0</v>
      </c>
      <c r="E425">
        <v>0</v>
      </c>
      <c r="F425">
        <v>0</v>
      </c>
      <c r="G425">
        <v>0</v>
      </c>
      <c r="H425">
        <v>1</v>
      </c>
      <c r="I425" t="s">
        <v>368</v>
      </c>
      <c r="J425">
        <v>0</v>
      </c>
      <c r="K425">
        <v>0</v>
      </c>
      <c r="L425">
        <v>0</v>
      </c>
      <c r="M425">
        <v>0</v>
      </c>
      <c r="N425" t="s">
        <v>474</v>
      </c>
      <c r="O425" t="s">
        <v>475</v>
      </c>
      <c r="P425">
        <v>1</v>
      </c>
      <c r="Q425">
        <v>0</v>
      </c>
      <c r="R425">
        <v>0</v>
      </c>
      <c r="S425">
        <v>1</v>
      </c>
      <c r="T425">
        <v>1</v>
      </c>
      <c r="U425">
        <v>100</v>
      </c>
      <c r="V425">
        <v>1</v>
      </c>
      <c r="W425">
        <v>1</v>
      </c>
      <c r="X425">
        <v>1</v>
      </c>
    </row>
    <row r="426" spans="1:24" x14ac:dyDescent="0.2">
      <c r="A426" t="s">
        <v>904</v>
      </c>
      <c r="B426" t="s">
        <v>469</v>
      </c>
      <c r="C426" t="s">
        <v>569</v>
      </c>
      <c r="D426">
        <v>0</v>
      </c>
      <c r="E426">
        <v>0</v>
      </c>
      <c r="F426">
        <v>0</v>
      </c>
      <c r="G426">
        <v>0</v>
      </c>
      <c r="H426">
        <v>1</v>
      </c>
      <c r="I426" t="s">
        <v>368</v>
      </c>
      <c r="J426">
        <v>0</v>
      </c>
      <c r="K426">
        <v>0</v>
      </c>
      <c r="L426">
        <v>0</v>
      </c>
      <c r="M426">
        <v>0</v>
      </c>
      <c r="N426" t="s">
        <v>474</v>
      </c>
      <c r="O426" t="s">
        <v>475</v>
      </c>
      <c r="P426">
        <v>1</v>
      </c>
      <c r="Q426">
        <v>0</v>
      </c>
      <c r="R426">
        <v>0</v>
      </c>
      <c r="S426">
        <v>1</v>
      </c>
      <c r="T426">
        <v>1</v>
      </c>
      <c r="U426">
        <v>100</v>
      </c>
      <c r="V426">
        <v>1</v>
      </c>
      <c r="W426">
        <v>1</v>
      </c>
      <c r="X426">
        <v>1</v>
      </c>
    </row>
    <row r="427" spans="1:24" x14ac:dyDescent="0.2">
      <c r="A427" t="s">
        <v>905</v>
      </c>
      <c r="B427" t="s">
        <v>467</v>
      </c>
      <c r="C427" t="s">
        <v>477</v>
      </c>
      <c r="D427">
        <v>0</v>
      </c>
      <c r="E427">
        <v>0</v>
      </c>
      <c r="F427">
        <v>0</v>
      </c>
      <c r="G427">
        <v>1406962.8088376201</v>
      </c>
      <c r="H427">
        <v>0</v>
      </c>
      <c r="I427">
        <v>0</v>
      </c>
      <c r="J427">
        <v>42677.046305022501</v>
      </c>
      <c r="K427">
        <v>2360627.5764812701</v>
      </c>
      <c r="L427">
        <v>344703.40051875898</v>
      </c>
      <c r="M427">
        <v>4112293.7858376601</v>
      </c>
      <c r="N427">
        <v>0</v>
      </c>
      <c r="O427">
        <v>0</v>
      </c>
      <c r="P427">
        <v>9</v>
      </c>
      <c r="Q427">
        <v>0</v>
      </c>
      <c r="R427">
        <v>0</v>
      </c>
      <c r="S427">
        <v>1</v>
      </c>
      <c r="T427">
        <v>1</v>
      </c>
      <c r="U427">
        <v>100</v>
      </c>
      <c r="V427">
        <v>1</v>
      </c>
      <c r="W427">
        <v>1</v>
      </c>
      <c r="X427">
        <v>1</v>
      </c>
    </row>
    <row r="428" spans="1:24" x14ac:dyDescent="0.2">
      <c r="A428" t="s">
        <v>906</v>
      </c>
      <c r="B428" t="s">
        <v>477</v>
      </c>
      <c r="C428" t="s">
        <v>479</v>
      </c>
      <c r="D428">
        <v>0</v>
      </c>
      <c r="E428">
        <v>0</v>
      </c>
      <c r="F428">
        <v>0</v>
      </c>
      <c r="G428">
        <v>146858.86912137899</v>
      </c>
      <c r="H428">
        <v>0</v>
      </c>
      <c r="I428">
        <v>0</v>
      </c>
      <c r="J428">
        <v>1549.86945318925</v>
      </c>
      <c r="K428">
        <v>86116.791632136505</v>
      </c>
      <c r="L428">
        <v>6445.9302669440203</v>
      </c>
      <c r="M428">
        <v>239421.59102045899</v>
      </c>
      <c r="N428">
        <v>0</v>
      </c>
      <c r="O428">
        <v>0</v>
      </c>
      <c r="P428">
        <v>1</v>
      </c>
      <c r="Q428">
        <v>0</v>
      </c>
      <c r="R428">
        <v>0</v>
      </c>
      <c r="S428">
        <v>1</v>
      </c>
      <c r="T428">
        <v>1</v>
      </c>
      <c r="U428">
        <v>100</v>
      </c>
      <c r="V428">
        <v>1</v>
      </c>
      <c r="W428">
        <v>1</v>
      </c>
      <c r="X428">
        <v>1</v>
      </c>
    </row>
    <row r="429" spans="1:24" x14ac:dyDescent="0.2">
      <c r="A429" t="s">
        <v>907</v>
      </c>
      <c r="B429" t="s">
        <v>477</v>
      </c>
      <c r="C429" t="s">
        <v>573</v>
      </c>
      <c r="D429">
        <v>0</v>
      </c>
      <c r="E429">
        <v>0</v>
      </c>
      <c r="F429">
        <v>0</v>
      </c>
      <c r="G429">
        <v>453854.16248779499</v>
      </c>
      <c r="H429">
        <v>0</v>
      </c>
      <c r="I429">
        <v>0</v>
      </c>
      <c r="J429">
        <v>3165.9726440744098</v>
      </c>
      <c r="K429">
        <v>171781.93917616</v>
      </c>
      <c r="L429">
        <v>12885.196926483501</v>
      </c>
      <c r="M429">
        <v>638521.29859043797</v>
      </c>
      <c r="N429">
        <v>0</v>
      </c>
      <c r="O429">
        <v>0</v>
      </c>
      <c r="P429">
        <v>1</v>
      </c>
      <c r="Q429">
        <v>0</v>
      </c>
      <c r="R429">
        <v>0</v>
      </c>
      <c r="S429">
        <v>1</v>
      </c>
      <c r="T429">
        <v>1</v>
      </c>
      <c r="U429">
        <v>100</v>
      </c>
      <c r="V429">
        <v>1</v>
      </c>
      <c r="W429">
        <v>1</v>
      </c>
      <c r="X429">
        <v>1</v>
      </c>
    </row>
    <row r="430" spans="1:24" x14ac:dyDescent="0.2">
      <c r="A430" t="s">
        <v>908</v>
      </c>
      <c r="B430" t="s">
        <v>477</v>
      </c>
      <c r="C430" t="s">
        <v>637</v>
      </c>
      <c r="D430">
        <v>0</v>
      </c>
      <c r="E430">
        <v>0</v>
      </c>
      <c r="F430">
        <v>0</v>
      </c>
      <c r="G430">
        <v>1926.82199399055</v>
      </c>
      <c r="H430">
        <v>0</v>
      </c>
      <c r="I430">
        <v>0</v>
      </c>
      <c r="J430">
        <v>79.480484782801895</v>
      </c>
      <c r="K430">
        <v>4395.4214377974704</v>
      </c>
      <c r="L430">
        <v>319.85319039350497</v>
      </c>
      <c r="M430">
        <v>6642.0966221815297</v>
      </c>
      <c r="N430">
        <v>0</v>
      </c>
      <c r="O430">
        <v>0</v>
      </c>
      <c r="P430">
        <v>1</v>
      </c>
      <c r="Q430">
        <v>0</v>
      </c>
      <c r="R430">
        <v>0</v>
      </c>
      <c r="S430">
        <v>1</v>
      </c>
      <c r="T430">
        <v>1</v>
      </c>
      <c r="U430">
        <v>100</v>
      </c>
      <c r="V430">
        <v>1</v>
      </c>
      <c r="W430">
        <v>1</v>
      </c>
      <c r="X430">
        <v>1</v>
      </c>
    </row>
    <row r="431" spans="1:24" x14ac:dyDescent="0.2">
      <c r="A431" t="s">
        <v>909</v>
      </c>
      <c r="B431" t="s">
        <v>477</v>
      </c>
      <c r="C431" t="s">
        <v>486</v>
      </c>
      <c r="D431">
        <v>0</v>
      </c>
      <c r="E431">
        <v>0</v>
      </c>
      <c r="F431">
        <v>0</v>
      </c>
      <c r="G431">
        <v>186201.07096330999</v>
      </c>
      <c r="H431">
        <v>0</v>
      </c>
      <c r="I431">
        <v>0</v>
      </c>
      <c r="J431">
        <v>867.66195914274897</v>
      </c>
      <c r="K431">
        <v>47413.416962481999</v>
      </c>
      <c r="L431">
        <v>3545.03952666034</v>
      </c>
      <c r="M431">
        <v>237159.52745245301</v>
      </c>
      <c r="N431">
        <v>0</v>
      </c>
      <c r="O431">
        <v>0</v>
      </c>
      <c r="P431">
        <v>1</v>
      </c>
      <c r="Q431">
        <v>0</v>
      </c>
      <c r="R431">
        <v>0</v>
      </c>
      <c r="S431">
        <v>1</v>
      </c>
      <c r="T431">
        <v>1</v>
      </c>
      <c r="U431">
        <v>100</v>
      </c>
      <c r="V431">
        <v>1</v>
      </c>
      <c r="W431">
        <v>1</v>
      </c>
      <c r="X431">
        <v>1</v>
      </c>
    </row>
    <row r="432" spans="1:24" x14ac:dyDescent="0.2">
      <c r="A432" t="s">
        <v>910</v>
      </c>
      <c r="B432" t="s">
        <v>477</v>
      </c>
      <c r="C432" t="s">
        <v>488</v>
      </c>
      <c r="D432">
        <v>0</v>
      </c>
      <c r="E432">
        <v>0</v>
      </c>
      <c r="F432">
        <v>0</v>
      </c>
      <c r="G432">
        <v>268524.71580558899</v>
      </c>
      <c r="H432">
        <v>0</v>
      </c>
      <c r="I432">
        <v>0</v>
      </c>
      <c r="J432">
        <v>36815.3605518763</v>
      </c>
      <c r="K432">
        <v>2040037.52038489</v>
      </c>
      <c r="L432">
        <v>321105.34291764197</v>
      </c>
      <c r="M432">
        <v>2629667.5791081199</v>
      </c>
      <c r="N432">
        <v>0</v>
      </c>
      <c r="O432">
        <v>0</v>
      </c>
      <c r="P432">
        <v>1</v>
      </c>
      <c r="Q432">
        <v>0</v>
      </c>
      <c r="R432">
        <v>0</v>
      </c>
      <c r="S432">
        <v>1</v>
      </c>
      <c r="T432">
        <v>1</v>
      </c>
      <c r="U432">
        <v>100</v>
      </c>
      <c r="V432">
        <v>1</v>
      </c>
      <c r="W432">
        <v>1</v>
      </c>
      <c r="X432">
        <v>1</v>
      </c>
    </row>
    <row r="433" spans="1:24" x14ac:dyDescent="0.2">
      <c r="A433" t="s">
        <v>911</v>
      </c>
      <c r="B433" t="s">
        <v>477</v>
      </c>
      <c r="C433" t="s">
        <v>481</v>
      </c>
      <c r="D433">
        <v>0</v>
      </c>
      <c r="E433">
        <v>0</v>
      </c>
      <c r="F433">
        <v>0</v>
      </c>
      <c r="G433">
        <v>203542.46887756599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203542.46887756599</v>
      </c>
      <c r="N433">
        <v>0</v>
      </c>
      <c r="O433">
        <v>0</v>
      </c>
      <c r="P433">
        <v>1</v>
      </c>
      <c r="Q433">
        <v>0</v>
      </c>
      <c r="R433">
        <v>0</v>
      </c>
      <c r="S433">
        <v>1</v>
      </c>
      <c r="T433">
        <v>1</v>
      </c>
      <c r="U433">
        <v>100</v>
      </c>
      <c r="V433">
        <v>1</v>
      </c>
      <c r="W433">
        <v>1</v>
      </c>
      <c r="X433">
        <v>1</v>
      </c>
    </row>
    <row r="434" spans="1:24" x14ac:dyDescent="0.2">
      <c r="A434" t="s">
        <v>912</v>
      </c>
      <c r="B434" t="s">
        <v>477</v>
      </c>
      <c r="C434" t="s">
        <v>577</v>
      </c>
      <c r="D434">
        <v>0</v>
      </c>
      <c r="E434">
        <v>0</v>
      </c>
      <c r="F434">
        <v>0</v>
      </c>
      <c r="G434">
        <v>137296.41779644601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137296.41779644601</v>
      </c>
      <c r="N434">
        <v>0</v>
      </c>
      <c r="O434">
        <v>0</v>
      </c>
      <c r="P434">
        <v>1</v>
      </c>
      <c r="Q434">
        <v>0</v>
      </c>
      <c r="R434">
        <v>0</v>
      </c>
      <c r="S434">
        <v>1</v>
      </c>
      <c r="T434">
        <v>1</v>
      </c>
      <c r="U434">
        <v>100</v>
      </c>
      <c r="V434">
        <v>1</v>
      </c>
      <c r="W434">
        <v>1</v>
      </c>
      <c r="X434">
        <v>1</v>
      </c>
    </row>
    <row r="435" spans="1:24" x14ac:dyDescent="0.2">
      <c r="A435" t="s">
        <v>913</v>
      </c>
      <c r="B435" t="s">
        <v>477</v>
      </c>
      <c r="C435" t="s">
        <v>491</v>
      </c>
      <c r="D435">
        <v>0</v>
      </c>
      <c r="E435">
        <v>1</v>
      </c>
      <c r="F435" t="s">
        <v>368</v>
      </c>
      <c r="G435">
        <v>8758.2817915514297</v>
      </c>
      <c r="H435">
        <v>1</v>
      </c>
      <c r="I435" t="s">
        <v>368</v>
      </c>
      <c r="J435">
        <v>198.70121195700401</v>
      </c>
      <c r="K435">
        <v>10882.486887798301</v>
      </c>
      <c r="L435">
        <v>402.03769063594302</v>
      </c>
      <c r="M435">
        <v>20042.806369985701</v>
      </c>
      <c r="N435" t="s">
        <v>492</v>
      </c>
      <c r="O435" t="s">
        <v>493</v>
      </c>
      <c r="P435">
        <v>1</v>
      </c>
      <c r="Q435">
        <v>0</v>
      </c>
      <c r="R435">
        <v>0</v>
      </c>
      <c r="S435">
        <v>1</v>
      </c>
      <c r="T435">
        <v>1</v>
      </c>
      <c r="U435">
        <v>100</v>
      </c>
      <c r="V435">
        <v>1</v>
      </c>
      <c r="W435">
        <v>1</v>
      </c>
      <c r="X435">
        <v>1</v>
      </c>
    </row>
    <row r="436" spans="1:24" x14ac:dyDescent="0.2">
      <c r="A436" t="s">
        <v>914</v>
      </c>
      <c r="B436" t="s">
        <v>467</v>
      </c>
      <c r="C436" t="s">
        <v>644</v>
      </c>
      <c r="D436">
        <v>0</v>
      </c>
      <c r="E436">
        <v>0</v>
      </c>
      <c r="F436">
        <v>0</v>
      </c>
      <c r="G436">
        <v>17919.444550217901</v>
      </c>
      <c r="H436">
        <v>0</v>
      </c>
      <c r="I436">
        <v>0</v>
      </c>
      <c r="J436">
        <v>317.92193913120701</v>
      </c>
      <c r="K436">
        <v>17458.716679986599</v>
      </c>
      <c r="L436">
        <v>1306.06719360428</v>
      </c>
      <c r="M436">
        <v>36684.228423808803</v>
      </c>
      <c r="N436">
        <v>0</v>
      </c>
      <c r="O436">
        <v>0</v>
      </c>
      <c r="P436">
        <v>3</v>
      </c>
      <c r="Q436">
        <v>0</v>
      </c>
      <c r="R436">
        <v>0</v>
      </c>
      <c r="S436">
        <v>1</v>
      </c>
      <c r="T436">
        <v>1</v>
      </c>
      <c r="U436">
        <v>100</v>
      </c>
      <c r="V436">
        <v>1</v>
      </c>
      <c r="W436">
        <v>1</v>
      </c>
      <c r="X436">
        <v>1</v>
      </c>
    </row>
    <row r="437" spans="1:24" x14ac:dyDescent="0.2">
      <c r="A437" t="s">
        <v>915</v>
      </c>
      <c r="B437" t="s">
        <v>644</v>
      </c>
      <c r="C437" t="s">
        <v>479</v>
      </c>
      <c r="D437">
        <v>1</v>
      </c>
      <c r="E437">
        <v>0</v>
      </c>
      <c r="F437">
        <v>0</v>
      </c>
      <c r="G437">
        <v>578.04659827254602</v>
      </c>
      <c r="H437">
        <v>0</v>
      </c>
      <c r="I437">
        <v>0</v>
      </c>
      <c r="J437">
        <v>52.986989855201301</v>
      </c>
      <c r="K437">
        <v>2986.5549391018499</v>
      </c>
      <c r="L437">
        <v>224.341473759038</v>
      </c>
      <c r="M437">
        <v>3788.94301113343</v>
      </c>
      <c r="N437">
        <v>0</v>
      </c>
      <c r="O437">
        <v>0</v>
      </c>
      <c r="P437">
        <v>1</v>
      </c>
      <c r="Q437">
        <v>0</v>
      </c>
      <c r="R437">
        <v>0</v>
      </c>
      <c r="S437">
        <v>1</v>
      </c>
      <c r="T437">
        <v>1</v>
      </c>
      <c r="U437">
        <v>100</v>
      </c>
      <c r="V437">
        <v>1</v>
      </c>
      <c r="W437">
        <v>1</v>
      </c>
      <c r="X437">
        <v>1</v>
      </c>
    </row>
    <row r="438" spans="1:24" x14ac:dyDescent="0.2">
      <c r="A438" t="s">
        <v>916</v>
      </c>
      <c r="B438" t="s">
        <v>644</v>
      </c>
      <c r="C438" t="s">
        <v>573</v>
      </c>
      <c r="D438">
        <v>1</v>
      </c>
      <c r="E438">
        <v>0</v>
      </c>
      <c r="F438">
        <v>0</v>
      </c>
      <c r="G438">
        <v>17341.397951945299</v>
      </c>
      <c r="H438">
        <v>0</v>
      </c>
      <c r="I438">
        <v>0</v>
      </c>
      <c r="J438">
        <v>264.93494927600602</v>
      </c>
      <c r="K438">
        <v>14472.1617408847</v>
      </c>
      <c r="L438">
        <v>1081.7257198452401</v>
      </c>
      <c r="M438">
        <v>32895.285412675301</v>
      </c>
      <c r="N438">
        <v>0</v>
      </c>
      <c r="O438">
        <v>0</v>
      </c>
      <c r="P438">
        <v>1</v>
      </c>
      <c r="Q438">
        <v>0</v>
      </c>
      <c r="R438">
        <v>0</v>
      </c>
      <c r="S438">
        <v>1</v>
      </c>
      <c r="T438">
        <v>1</v>
      </c>
      <c r="U438">
        <v>100</v>
      </c>
      <c r="V438">
        <v>1</v>
      </c>
      <c r="W438">
        <v>1</v>
      </c>
      <c r="X438">
        <v>1</v>
      </c>
    </row>
    <row r="439" spans="1:24" x14ac:dyDescent="0.2">
      <c r="A439" t="s">
        <v>917</v>
      </c>
      <c r="B439" t="s">
        <v>467</v>
      </c>
      <c r="C439" t="s">
        <v>495</v>
      </c>
      <c r="D439">
        <v>0</v>
      </c>
      <c r="E439">
        <v>0</v>
      </c>
      <c r="F439">
        <v>0</v>
      </c>
      <c r="G439">
        <v>0</v>
      </c>
      <c r="H439">
        <v>1</v>
      </c>
      <c r="I439" t="s">
        <v>368</v>
      </c>
      <c r="J439">
        <v>0</v>
      </c>
      <c r="K439">
        <v>0</v>
      </c>
      <c r="L439">
        <v>0</v>
      </c>
      <c r="M439">
        <v>0</v>
      </c>
      <c r="N439" t="s">
        <v>495</v>
      </c>
      <c r="O439" t="s">
        <v>493</v>
      </c>
      <c r="P439">
        <v>1</v>
      </c>
      <c r="Q439">
        <v>0</v>
      </c>
      <c r="R439">
        <v>0</v>
      </c>
      <c r="S439">
        <v>1</v>
      </c>
      <c r="T439">
        <v>1</v>
      </c>
      <c r="U439">
        <v>100</v>
      </c>
      <c r="V439">
        <v>1</v>
      </c>
      <c r="W439">
        <v>1</v>
      </c>
      <c r="X439">
        <v>1</v>
      </c>
    </row>
    <row r="440" spans="1:24" x14ac:dyDescent="0.2">
      <c r="A440" t="s">
        <v>918</v>
      </c>
      <c r="B440" t="s">
        <v>467</v>
      </c>
      <c r="C440" t="s">
        <v>497</v>
      </c>
      <c r="D440">
        <v>0</v>
      </c>
      <c r="E440">
        <v>1</v>
      </c>
      <c r="F440" t="s">
        <v>401</v>
      </c>
      <c r="G440">
        <v>88303.820959999997</v>
      </c>
      <c r="H440">
        <v>1</v>
      </c>
      <c r="I440" t="s">
        <v>368</v>
      </c>
      <c r="J440">
        <v>878.67091500000004</v>
      </c>
      <c r="K440">
        <v>45810.800439999999</v>
      </c>
      <c r="L440">
        <v>3586.1278010000001</v>
      </c>
      <c r="M440">
        <v>137700.749201</v>
      </c>
      <c r="N440" t="s">
        <v>398</v>
      </c>
      <c r="O440" t="s">
        <v>498</v>
      </c>
      <c r="P440">
        <v>1</v>
      </c>
      <c r="Q440">
        <v>0</v>
      </c>
      <c r="R440">
        <v>0</v>
      </c>
      <c r="S440">
        <v>1</v>
      </c>
      <c r="T440">
        <v>1</v>
      </c>
      <c r="U440">
        <v>100</v>
      </c>
      <c r="V440">
        <v>1</v>
      </c>
      <c r="W440">
        <v>1</v>
      </c>
      <c r="X440">
        <v>1</v>
      </c>
    </row>
    <row r="441" spans="1:24" x14ac:dyDescent="0.2">
      <c r="A441" t="s">
        <v>919</v>
      </c>
      <c r="B441" t="s">
        <v>920</v>
      </c>
      <c r="C441" t="s">
        <v>920</v>
      </c>
      <c r="D441">
        <v>0</v>
      </c>
      <c r="E441">
        <v>0</v>
      </c>
      <c r="F441">
        <v>0</v>
      </c>
      <c r="G441">
        <v>87852.600040000005</v>
      </c>
      <c r="H441">
        <v>0</v>
      </c>
      <c r="I441">
        <v>0</v>
      </c>
      <c r="J441">
        <v>15421</v>
      </c>
      <c r="K441">
        <v>784039.40969999996</v>
      </c>
      <c r="L441">
        <v>353929.4</v>
      </c>
      <c r="M441">
        <v>1225821.40974</v>
      </c>
      <c r="N441" t="s">
        <v>398</v>
      </c>
      <c r="O441" t="s">
        <v>532</v>
      </c>
      <c r="P441">
        <v>1</v>
      </c>
      <c r="Q441">
        <v>0</v>
      </c>
      <c r="R441">
        <v>0</v>
      </c>
      <c r="S441">
        <v>1</v>
      </c>
      <c r="T441">
        <v>1</v>
      </c>
      <c r="U441">
        <v>100</v>
      </c>
      <c r="V441">
        <v>1</v>
      </c>
      <c r="W441">
        <v>1</v>
      </c>
      <c r="X441">
        <v>1</v>
      </c>
    </row>
    <row r="442" spans="1:24" x14ac:dyDescent="0.2">
      <c r="A442" t="s">
        <v>921</v>
      </c>
      <c r="B442" t="s">
        <v>922</v>
      </c>
      <c r="C442" t="s">
        <v>922</v>
      </c>
      <c r="D442">
        <v>0</v>
      </c>
      <c r="E442">
        <v>0</v>
      </c>
      <c r="F442">
        <v>0</v>
      </c>
      <c r="G442">
        <v>37322.1397400434</v>
      </c>
      <c r="H442">
        <v>0</v>
      </c>
      <c r="I442">
        <v>0</v>
      </c>
      <c r="J442">
        <v>1321.06066388458</v>
      </c>
      <c r="K442">
        <v>72307.176801997703</v>
      </c>
      <c r="L442">
        <v>13767.8539343373</v>
      </c>
      <c r="M442">
        <v>123397.170476378</v>
      </c>
      <c r="N442">
        <v>0</v>
      </c>
      <c r="O442">
        <v>0</v>
      </c>
      <c r="P442">
        <v>48</v>
      </c>
      <c r="Q442">
        <v>0</v>
      </c>
      <c r="R442">
        <v>0</v>
      </c>
      <c r="S442">
        <v>1</v>
      </c>
      <c r="T442">
        <v>1</v>
      </c>
      <c r="U442">
        <v>100</v>
      </c>
      <c r="V442">
        <v>1</v>
      </c>
      <c r="W442">
        <v>1</v>
      </c>
      <c r="X442">
        <v>1</v>
      </c>
    </row>
    <row r="443" spans="1:24" x14ac:dyDescent="0.2">
      <c r="A443" t="s">
        <v>923</v>
      </c>
      <c r="B443" t="s">
        <v>922</v>
      </c>
      <c r="C443" t="s">
        <v>379</v>
      </c>
      <c r="D443">
        <v>0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34</v>
      </c>
      <c r="Q443">
        <v>0</v>
      </c>
      <c r="R443">
        <v>0</v>
      </c>
      <c r="S443">
        <v>1</v>
      </c>
      <c r="T443">
        <v>1</v>
      </c>
      <c r="U443">
        <v>100</v>
      </c>
      <c r="V443">
        <v>1</v>
      </c>
      <c r="W443">
        <v>1</v>
      </c>
      <c r="X443">
        <v>1</v>
      </c>
    </row>
    <row r="444" spans="1:24" x14ac:dyDescent="0.2">
      <c r="A444" t="s">
        <v>924</v>
      </c>
      <c r="B444" t="s">
        <v>379</v>
      </c>
      <c r="C444" t="s">
        <v>381</v>
      </c>
      <c r="D444">
        <v>0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9</v>
      </c>
      <c r="Q444">
        <v>0</v>
      </c>
      <c r="R444">
        <v>0</v>
      </c>
      <c r="S444">
        <v>1</v>
      </c>
      <c r="T444">
        <v>1</v>
      </c>
      <c r="U444">
        <v>100</v>
      </c>
      <c r="V444">
        <v>1</v>
      </c>
      <c r="W444">
        <v>1</v>
      </c>
      <c r="X444">
        <v>1</v>
      </c>
    </row>
    <row r="445" spans="1:24" x14ac:dyDescent="0.2">
      <c r="A445" t="s">
        <v>925</v>
      </c>
      <c r="B445" t="s">
        <v>381</v>
      </c>
      <c r="C445" t="s">
        <v>383</v>
      </c>
      <c r="D445">
        <v>1</v>
      </c>
      <c r="E445">
        <v>0</v>
      </c>
      <c r="F445">
        <v>0</v>
      </c>
      <c r="G445">
        <v>0</v>
      </c>
      <c r="H445">
        <v>4000</v>
      </c>
      <c r="I445" t="s">
        <v>384</v>
      </c>
      <c r="J445">
        <v>0</v>
      </c>
      <c r="K445">
        <v>0</v>
      </c>
      <c r="L445">
        <v>0</v>
      </c>
      <c r="M445">
        <v>0</v>
      </c>
      <c r="N445" t="s">
        <v>383</v>
      </c>
      <c r="O445" t="s">
        <v>385</v>
      </c>
      <c r="P445">
        <v>1</v>
      </c>
      <c r="Q445">
        <v>0</v>
      </c>
      <c r="R445">
        <v>0</v>
      </c>
      <c r="S445">
        <v>1</v>
      </c>
      <c r="T445">
        <v>1</v>
      </c>
      <c r="U445">
        <v>100</v>
      </c>
      <c r="V445">
        <v>1</v>
      </c>
      <c r="W445">
        <v>1</v>
      </c>
      <c r="X445">
        <v>1</v>
      </c>
    </row>
    <row r="446" spans="1:24" x14ac:dyDescent="0.2">
      <c r="A446" t="s">
        <v>926</v>
      </c>
      <c r="B446" t="s">
        <v>381</v>
      </c>
      <c r="C446" t="s">
        <v>387</v>
      </c>
      <c r="D446">
        <v>1</v>
      </c>
      <c r="E446">
        <v>0</v>
      </c>
      <c r="F446">
        <v>0</v>
      </c>
      <c r="G446">
        <v>0</v>
      </c>
      <c r="H446">
        <v>90</v>
      </c>
      <c r="I446" t="s">
        <v>388</v>
      </c>
      <c r="J446">
        <v>0</v>
      </c>
      <c r="K446">
        <v>0</v>
      </c>
      <c r="L446">
        <v>0</v>
      </c>
      <c r="M446">
        <v>0</v>
      </c>
      <c r="N446" t="s">
        <v>387</v>
      </c>
      <c r="O446" t="s">
        <v>389</v>
      </c>
      <c r="P446">
        <v>1</v>
      </c>
      <c r="Q446">
        <v>0</v>
      </c>
      <c r="R446">
        <v>0</v>
      </c>
      <c r="S446">
        <v>1</v>
      </c>
      <c r="T446">
        <v>1</v>
      </c>
      <c r="U446">
        <v>100</v>
      </c>
      <c r="V446">
        <v>1</v>
      </c>
      <c r="W446">
        <v>1</v>
      </c>
      <c r="X446">
        <v>1</v>
      </c>
    </row>
    <row r="447" spans="1:24" x14ac:dyDescent="0.2">
      <c r="A447" t="s">
        <v>927</v>
      </c>
      <c r="B447" t="s">
        <v>381</v>
      </c>
      <c r="C447" t="s">
        <v>391</v>
      </c>
      <c r="D447">
        <v>1</v>
      </c>
      <c r="E447">
        <v>0</v>
      </c>
      <c r="F447">
        <v>0</v>
      </c>
      <c r="G447">
        <v>0</v>
      </c>
      <c r="H447">
        <v>450</v>
      </c>
      <c r="I447" t="s">
        <v>371</v>
      </c>
      <c r="J447">
        <v>0</v>
      </c>
      <c r="K447">
        <v>0</v>
      </c>
      <c r="L447">
        <v>0</v>
      </c>
      <c r="M447">
        <v>0</v>
      </c>
      <c r="N447" t="s">
        <v>392</v>
      </c>
      <c r="O447" t="s">
        <v>393</v>
      </c>
      <c r="P447">
        <v>1</v>
      </c>
      <c r="Q447">
        <v>0</v>
      </c>
      <c r="R447">
        <v>0</v>
      </c>
      <c r="S447">
        <v>1</v>
      </c>
      <c r="T447">
        <v>1</v>
      </c>
      <c r="U447">
        <v>100</v>
      </c>
      <c r="V447">
        <v>1</v>
      </c>
      <c r="W447">
        <v>1</v>
      </c>
      <c r="X447">
        <v>1</v>
      </c>
    </row>
    <row r="448" spans="1:24" x14ac:dyDescent="0.2">
      <c r="A448" t="s">
        <v>928</v>
      </c>
      <c r="B448" t="s">
        <v>381</v>
      </c>
      <c r="C448" t="s">
        <v>395</v>
      </c>
      <c r="D448">
        <v>1</v>
      </c>
      <c r="E448">
        <v>0</v>
      </c>
      <c r="F448">
        <v>0</v>
      </c>
      <c r="G448">
        <v>0</v>
      </c>
      <c r="H448">
        <v>6</v>
      </c>
      <c r="I448" t="s">
        <v>388</v>
      </c>
      <c r="J448">
        <v>0</v>
      </c>
      <c r="K448">
        <v>0</v>
      </c>
      <c r="L448">
        <v>0</v>
      </c>
      <c r="M448">
        <v>0</v>
      </c>
      <c r="N448" t="s">
        <v>395</v>
      </c>
      <c r="O448" t="s">
        <v>393</v>
      </c>
      <c r="P448">
        <v>1</v>
      </c>
      <c r="Q448">
        <v>0</v>
      </c>
      <c r="R448">
        <v>0</v>
      </c>
      <c r="S448">
        <v>1</v>
      </c>
      <c r="T448">
        <v>1</v>
      </c>
      <c r="U448">
        <v>100</v>
      </c>
      <c r="V448">
        <v>1</v>
      </c>
      <c r="W448">
        <v>1</v>
      </c>
      <c r="X448">
        <v>1</v>
      </c>
    </row>
    <row r="449" spans="1:24" x14ac:dyDescent="0.2">
      <c r="A449" t="s">
        <v>929</v>
      </c>
      <c r="B449" t="s">
        <v>381</v>
      </c>
      <c r="C449" t="s">
        <v>509</v>
      </c>
      <c r="D449">
        <v>1</v>
      </c>
      <c r="E449">
        <v>0</v>
      </c>
      <c r="F449">
        <v>0</v>
      </c>
      <c r="G449">
        <v>0</v>
      </c>
      <c r="H449">
        <v>3500</v>
      </c>
      <c r="I449" t="s">
        <v>384</v>
      </c>
      <c r="J449">
        <v>0</v>
      </c>
      <c r="K449">
        <v>0</v>
      </c>
      <c r="L449">
        <v>0</v>
      </c>
      <c r="M449">
        <v>0</v>
      </c>
      <c r="N449" t="s">
        <v>462</v>
      </c>
      <c r="O449" t="s">
        <v>393</v>
      </c>
      <c r="P449">
        <v>1</v>
      </c>
      <c r="Q449">
        <v>0</v>
      </c>
      <c r="R449">
        <v>0</v>
      </c>
      <c r="S449">
        <v>1</v>
      </c>
      <c r="T449">
        <v>1</v>
      </c>
      <c r="U449">
        <v>100</v>
      </c>
      <c r="V449">
        <v>1</v>
      </c>
      <c r="W449">
        <v>1</v>
      </c>
      <c r="X449">
        <v>1</v>
      </c>
    </row>
    <row r="450" spans="1:24" x14ac:dyDescent="0.2">
      <c r="A450" t="s">
        <v>930</v>
      </c>
      <c r="B450" t="s">
        <v>381</v>
      </c>
      <c r="C450" t="s">
        <v>397</v>
      </c>
      <c r="D450">
        <v>1</v>
      </c>
      <c r="E450">
        <v>0</v>
      </c>
      <c r="F450">
        <v>0</v>
      </c>
      <c r="G450">
        <v>0</v>
      </c>
      <c r="H450">
        <v>3700</v>
      </c>
      <c r="I450" t="s">
        <v>384</v>
      </c>
      <c r="J450">
        <v>0</v>
      </c>
      <c r="K450">
        <v>0</v>
      </c>
      <c r="L450">
        <v>0</v>
      </c>
      <c r="M450">
        <v>0</v>
      </c>
      <c r="N450" t="s">
        <v>398</v>
      </c>
      <c r="O450" t="s">
        <v>393</v>
      </c>
      <c r="P450">
        <v>1</v>
      </c>
      <c r="Q450">
        <v>0</v>
      </c>
      <c r="R450">
        <v>0</v>
      </c>
      <c r="S450">
        <v>1</v>
      </c>
      <c r="T450">
        <v>1</v>
      </c>
      <c r="U450">
        <v>100</v>
      </c>
      <c r="V450">
        <v>1</v>
      </c>
      <c r="W450">
        <v>1</v>
      </c>
      <c r="X450">
        <v>1</v>
      </c>
    </row>
    <row r="451" spans="1:24" x14ac:dyDescent="0.2">
      <c r="A451" t="s">
        <v>931</v>
      </c>
      <c r="B451" t="s">
        <v>381</v>
      </c>
      <c r="C451" t="s">
        <v>403</v>
      </c>
      <c r="D451">
        <v>1</v>
      </c>
      <c r="E451">
        <v>0</v>
      </c>
      <c r="F451">
        <v>0</v>
      </c>
      <c r="G451">
        <v>0</v>
      </c>
      <c r="H451">
        <v>250</v>
      </c>
      <c r="I451" t="s">
        <v>384</v>
      </c>
      <c r="J451">
        <v>0</v>
      </c>
      <c r="K451">
        <v>0</v>
      </c>
      <c r="L451">
        <v>0</v>
      </c>
      <c r="M451">
        <v>0</v>
      </c>
      <c r="N451" t="s">
        <v>383</v>
      </c>
      <c r="O451" t="s">
        <v>385</v>
      </c>
      <c r="P451">
        <v>1</v>
      </c>
      <c r="Q451">
        <v>0</v>
      </c>
      <c r="R451">
        <v>0</v>
      </c>
      <c r="S451">
        <v>1</v>
      </c>
      <c r="T451">
        <v>1</v>
      </c>
      <c r="U451">
        <v>100</v>
      </c>
      <c r="V451">
        <v>1</v>
      </c>
      <c r="W451">
        <v>1</v>
      </c>
      <c r="X451">
        <v>1</v>
      </c>
    </row>
    <row r="452" spans="1:24" x14ac:dyDescent="0.2">
      <c r="A452" t="s">
        <v>932</v>
      </c>
      <c r="B452" t="s">
        <v>381</v>
      </c>
      <c r="C452" t="s">
        <v>405</v>
      </c>
      <c r="D452">
        <v>1</v>
      </c>
      <c r="E452">
        <v>0</v>
      </c>
      <c r="F452">
        <v>0</v>
      </c>
      <c r="G452">
        <v>0</v>
      </c>
      <c r="H452">
        <v>3500</v>
      </c>
      <c r="I452" t="s">
        <v>384</v>
      </c>
      <c r="J452">
        <v>0</v>
      </c>
      <c r="K452">
        <v>0</v>
      </c>
      <c r="L452">
        <v>0</v>
      </c>
      <c r="M452">
        <v>0</v>
      </c>
      <c r="N452" t="s">
        <v>406</v>
      </c>
      <c r="O452" t="s">
        <v>389</v>
      </c>
      <c r="P452">
        <v>1</v>
      </c>
      <c r="Q452">
        <v>0</v>
      </c>
      <c r="R452">
        <v>0</v>
      </c>
      <c r="S452">
        <v>1</v>
      </c>
      <c r="T452">
        <v>1</v>
      </c>
      <c r="U452">
        <v>100</v>
      </c>
      <c r="V452">
        <v>1</v>
      </c>
      <c r="W452">
        <v>1</v>
      </c>
      <c r="X452">
        <v>1</v>
      </c>
    </row>
    <row r="453" spans="1:24" x14ac:dyDescent="0.2">
      <c r="A453" t="s">
        <v>933</v>
      </c>
      <c r="B453" t="s">
        <v>379</v>
      </c>
      <c r="C453" t="s">
        <v>408</v>
      </c>
      <c r="D453">
        <v>0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24</v>
      </c>
      <c r="Q453">
        <v>0</v>
      </c>
      <c r="R453">
        <v>0</v>
      </c>
      <c r="S453">
        <v>1</v>
      </c>
      <c r="T453">
        <v>1</v>
      </c>
      <c r="U453">
        <v>100</v>
      </c>
      <c r="V453">
        <v>1</v>
      </c>
      <c r="W453">
        <v>1</v>
      </c>
      <c r="X453">
        <v>1</v>
      </c>
    </row>
    <row r="454" spans="1:24" x14ac:dyDescent="0.2">
      <c r="A454" t="s">
        <v>934</v>
      </c>
      <c r="B454" t="s">
        <v>408</v>
      </c>
      <c r="C454" t="s">
        <v>410</v>
      </c>
      <c r="D454">
        <v>0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10</v>
      </c>
      <c r="Q454">
        <v>0</v>
      </c>
      <c r="R454">
        <v>0</v>
      </c>
      <c r="S454">
        <v>1</v>
      </c>
      <c r="T454">
        <v>1</v>
      </c>
      <c r="U454">
        <v>100</v>
      </c>
      <c r="V454">
        <v>1</v>
      </c>
      <c r="W454">
        <v>1</v>
      </c>
      <c r="X454">
        <v>1</v>
      </c>
    </row>
    <row r="455" spans="1:24" x14ac:dyDescent="0.2">
      <c r="A455" t="s">
        <v>935</v>
      </c>
      <c r="B455" t="s">
        <v>410</v>
      </c>
      <c r="C455" t="s">
        <v>383</v>
      </c>
      <c r="D455">
        <v>1</v>
      </c>
      <c r="E455">
        <v>0</v>
      </c>
      <c r="F455">
        <v>0</v>
      </c>
      <c r="G455">
        <v>0</v>
      </c>
      <c r="H455">
        <v>45000</v>
      </c>
      <c r="I455" t="s">
        <v>384</v>
      </c>
      <c r="J455">
        <v>0</v>
      </c>
      <c r="K455">
        <v>0</v>
      </c>
      <c r="L455">
        <v>0</v>
      </c>
      <c r="M455">
        <v>0</v>
      </c>
      <c r="N455" t="s">
        <v>383</v>
      </c>
      <c r="O455" t="s">
        <v>385</v>
      </c>
      <c r="P455">
        <v>1</v>
      </c>
      <c r="Q455">
        <v>0</v>
      </c>
      <c r="R455">
        <v>0</v>
      </c>
      <c r="S455">
        <v>1</v>
      </c>
      <c r="T455">
        <v>1</v>
      </c>
      <c r="U455">
        <v>100</v>
      </c>
      <c r="V455">
        <v>1</v>
      </c>
      <c r="W455">
        <v>1</v>
      </c>
      <c r="X455">
        <v>1</v>
      </c>
    </row>
    <row r="456" spans="1:24" x14ac:dyDescent="0.2">
      <c r="A456" t="s">
        <v>936</v>
      </c>
      <c r="B456" t="s">
        <v>410</v>
      </c>
      <c r="C456" t="s">
        <v>387</v>
      </c>
      <c r="D456">
        <v>1</v>
      </c>
      <c r="E456">
        <v>0</v>
      </c>
      <c r="F456">
        <v>0</v>
      </c>
      <c r="G456">
        <v>0</v>
      </c>
      <c r="H456">
        <v>260</v>
      </c>
      <c r="I456" t="s">
        <v>388</v>
      </c>
      <c r="J456">
        <v>0</v>
      </c>
      <c r="K456">
        <v>0</v>
      </c>
      <c r="L456">
        <v>0</v>
      </c>
      <c r="M456">
        <v>0</v>
      </c>
      <c r="N456" t="s">
        <v>387</v>
      </c>
      <c r="O456" t="s">
        <v>389</v>
      </c>
      <c r="P456">
        <v>1</v>
      </c>
      <c r="Q456">
        <v>0</v>
      </c>
      <c r="R456">
        <v>0</v>
      </c>
      <c r="S456">
        <v>1</v>
      </c>
      <c r="T456">
        <v>1</v>
      </c>
      <c r="U456">
        <v>100</v>
      </c>
      <c r="V456">
        <v>1</v>
      </c>
      <c r="W456">
        <v>1</v>
      </c>
      <c r="X456">
        <v>1</v>
      </c>
    </row>
    <row r="457" spans="1:24" x14ac:dyDescent="0.2">
      <c r="A457" t="s">
        <v>937</v>
      </c>
      <c r="B457" t="s">
        <v>410</v>
      </c>
      <c r="C457" t="s">
        <v>391</v>
      </c>
      <c r="D457">
        <v>1</v>
      </c>
      <c r="E457">
        <v>0</v>
      </c>
      <c r="F457">
        <v>0</v>
      </c>
      <c r="G457">
        <v>0</v>
      </c>
      <c r="H457">
        <v>1850</v>
      </c>
      <c r="I457" t="s">
        <v>371</v>
      </c>
      <c r="J457">
        <v>0</v>
      </c>
      <c r="K457">
        <v>0</v>
      </c>
      <c r="L457">
        <v>0</v>
      </c>
      <c r="M457">
        <v>0</v>
      </c>
      <c r="N457" t="s">
        <v>392</v>
      </c>
      <c r="O457" t="s">
        <v>393</v>
      </c>
      <c r="P457">
        <v>1</v>
      </c>
      <c r="Q457">
        <v>0</v>
      </c>
      <c r="R457">
        <v>0</v>
      </c>
      <c r="S457">
        <v>1</v>
      </c>
      <c r="T457">
        <v>1</v>
      </c>
      <c r="U457">
        <v>100</v>
      </c>
      <c r="V457">
        <v>1</v>
      </c>
      <c r="W457">
        <v>1</v>
      </c>
      <c r="X457">
        <v>1</v>
      </c>
    </row>
    <row r="458" spans="1:24" x14ac:dyDescent="0.2">
      <c r="A458" t="s">
        <v>938</v>
      </c>
      <c r="B458" t="s">
        <v>410</v>
      </c>
      <c r="C458" t="s">
        <v>395</v>
      </c>
      <c r="D458">
        <v>1</v>
      </c>
      <c r="E458">
        <v>0</v>
      </c>
      <c r="F458">
        <v>0</v>
      </c>
      <c r="G458">
        <v>0</v>
      </c>
      <c r="H458">
        <v>30</v>
      </c>
      <c r="I458" t="s">
        <v>388</v>
      </c>
      <c r="J458">
        <v>0</v>
      </c>
      <c r="K458">
        <v>0</v>
      </c>
      <c r="L458">
        <v>0</v>
      </c>
      <c r="M458">
        <v>0</v>
      </c>
      <c r="N458" t="s">
        <v>395</v>
      </c>
      <c r="O458" t="s">
        <v>393</v>
      </c>
      <c r="P458">
        <v>1</v>
      </c>
      <c r="Q458">
        <v>0</v>
      </c>
      <c r="R458">
        <v>0</v>
      </c>
      <c r="S458">
        <v>1</v>
      </c>
      <c r="T458">
        <v>1</v>
      </c>
      <c r="U458">
        <v>100</v>
      </c>
      <c r="V458">
        <v>1</v>
      </c>
      <c r="W458">
        <v>1</v>
      </c>
      <c r="X458">
        <v>1</v>
      </c>
    </row>
    <row r="459" spans="1:24" x14ac:dyDescent="0.2">
      <c r="A459" t="s">
        <v>939</v>
      </c>
      <c r="B459" t="s">
        <v>410</v>
      </c>
      <c r="C459" t="s">
        <v>509</v>
      </c>
      <c r="D459">
        <v>1</v>
      </c>
      <c r="E459">
        <v>0</v>
      </c>
      <c r="F459">
        <v>0</v>
      </c>
      <c r="G459">
        <v>0</v>
      </c>
      <c r="H459">
        <v>6000</v>
      </c>
      <c r="I459" t="s">
        <v>384</v>
      </c>
      <c r="J459">
        <v>0</v>
      </c>
      <c r="K459">
        <v>0</v>
      </c>
      <c r="L459">
        <v>0</v>
      </c>
      <c r="M459">
        <v>0</v>
      </c>
      <c r="N459" t="s">
        <v>462</v>
      </c>
      <c r="O459" t="s">
        <v>393</v>
      </c>
      <c r="P459">
        <v>1</v>
      </c>
      <c r="Q459">
        <v>0</v>
      </c>
      <c r="R459">
        <v>0</v>
      </c>
      <c r="S459">
        <v>1</v>
      </c>
      <c r="T459">
        <v>1</v>
      </c>
      <c r="U459">
        <v>100</v>
      </c>
      <c r="V459">
        <v>1</v>
      </c>
      <c r="W459">
        <v>1</v>
      </c>
      <c r="X459">
        <v>1</v>
      </c>
    </row>
    <row r="460" spans="1:24" x14ac:dyDescent="0.2">
      <c r="A460" t="s">
        <v>940</v>
      </c>
      <c r="B460" t="s">
        <v>410</v>
      </c>
      <c r="C460" t="s">
        <v>397</v>
      </c>
      <c r="D460">
        <v>1</v>
      </c>
      <c r="E460">
        <v>0</v>
      </c>
      <c r="F460">
        <v>0</v>
      </c>
      <c r="G460">
        <v>0</v>
      </c>
      <c r="H460">
        <v>18300</v>
      </c>
      <c r="I460" t="s">
        <v>384</v>
      </c>
      <c r="J460">
        <v>0</v>
      </c>
      <c r="K460">
        <v>0</v>
      </c>
      <c r="L460">
        <v>0</v>
      </c>
      <c r="M460">
        <v>0</v>
      </c>
      <c r="N460" t="s">
        <v>398</v>
      </c>
      <c r="O460" t="s">
        <v>393</v>
      </c>
      <c r="P460">
        <v>1</v>
      </c>
      <c r="Q460">
        <v>0</v>
      </c>
      <c r="R460">
        <v>0</v>
      </c>
      <c r="S460">
        <v>1</v>
      </c>
      <c r="T460">
        <v>1</v>
      </c>
      <c r="U460">
        <v>100</v>
      </c>
      <c r="V460">
        <v>1</v>
      </c>
      <c r="W460">
        <v>1</v>
      </c>
      <c r="X460">
        <v>1</v>
      </c>
    </row>
    <row r="461" spans="1:24" x14ac:dyDescent="0.2">
      <c r="A461" t="s">
        <v>941</v>
      </c>
      <c r="B461" t="s">
        <v>410</v>
      </c>
      <c r="C461" t="s">
        <v>418</v>
      </c>
      <c r="D461">
        <v>1</v>
      </c>
      <c r="E461">
        <v>0</v>
      </c>
      <c r="F461">
        <v>0</v>
      </c>
      <c r="G461">
        <v>0</v>
      </c>
      <c r="H461">
        <v>22000</v>
      </c>
      <c r="I461" t="s">
        <v>384</v>
      </c>
      <c r="J461">
        <v>0</v>
      </c>
      <c r="K461">
        <v>0</v>
      </c>
      <c r="L461">
        <v>0</v>
      </c>
      <c r="M461">
        <v>0</v>
      </c>
      <c r="N461" t="s">
        <v>398</v>
      </c>
      <c r="O461" t="s">
        <v>393</v>
      </c>
      <c r="P461">
        <v>1</v>
      </c>
      <c r="Q461">
        <v>0</v>
      </c>
      <c r="R461">
        <v>0</v>
      </c>
      <c r="S461">
        <v>1</v>
      </c>
      <c r="T461">
        <v>1</v>
      </c>
      <c r="U461">
        <v>100</v>
      </c>
      <c r="V461">
        <v>1</v>
      </c>
      <c r="W461">
        <v>1</v>
      </c>
      <c r="X461">
        <v>1</v>
      </c>
    </row>
    <row r="462" spans="1:24" x14ac:dyDescent="0.2">
      <c r="A462" t="s">
        <v>942</v>
      </c>
      <c r="B462" t="s">
        <v>410</v>
      </c>
      <c r="C462" t="s">
        <v>403</v>
      </c>
      <c r="D462">
        <v>1</v>
      </c>
      <c r="E462">
        <v>0</v>
      </c>
      <c r="F462">
        <v>0</v>
      </c>
      <c r="G462">
        <v>0</v>
      </c>
      <c r="H462">
        <v>1000</v>
      </c>
      <c r="I462" t="s">
        <v>384</v>
      </c>
      <c r="J462">
        <v>0</v>
      </c>
      <c r="K462">
        <v>0</v>
      </c>
      <c r="L462">
        <v>0</v>
      </c>
      <c r="M462">
        <v>0</v>
      </c>
      <c r="N462" t="s">
        <v>383</v>
      </c>
      <c r="O462" t="s">
        <v>385</v>
      </c>
      <c r="P462">
        <v>1</v>
      </c>
      <c r="Q462">
        <v>0</v>
      </c>
      <c r="R462">
        <v>0</v>
      </c>
      <c r="S462">
        <v>1</v>
      </c>
      <c r="T462">
        <v>1</v>
      </c>
      <c r="U462">
        <v>100</v>
      </c>
      <c r="V462">
        <v>1</v>
      </c>
      <c r="W462">
        <v>1</v>
      </c>
      <c r="X462">
        <v>1</v>
      </c>
    </row>
    <row r="463" spans="1:24" x14ac:dyDescent="0.2">
      <c r="A463" t="s">
        <v>943</v>
      </c>
      <c r="B463" t="s">
        <v>410</v>
      </c>
      <c r="C463" t="s">
        <v>445</v>
      </c>
      <c r="D463">
        <v>1</v>
      </c>
      <c r="E463">
        <v>0</v>
      </c>
      <c r="F463">
        <v>0</v>
      </c>
      <c r="G463">
        <v>0</v>
      </c>
      <c r="H463">
        <v>1</v>
      </c>
      <c r="I463" t="s">
        <v>368</v>
      </c>
      <c r="J463">
        <v>0</v>
      </c>
      <c r="K463">
        <v>0</v>
      </c>
      <c r="L463">
        <v>0</v>
      </c>
      <c r="M463">
        <v>0</v>
      </c>
      <c r="N463" t="s">
        <v>398</v>
      </c>
      <c r="O463" t="s">
        <v>393</v>
      </c>
      <c r="P463">
        <v>1</v>
      </c>
      <c r="Q463">
        <v>0</v>
      </c>
      <c r="R463">
        <v>0</v>
      </c>
      <c r="S463">
        <v>1</v>
      </c>
      <c r="T463">
        <v>1</v>
      </c>
      <c r="U463">
        <v>100</v>
      </c>
      <c r="V463">
        <v>1</v>
      </c>
      <c r="W463">
        <v>1</v>
      </c>
      <c r="X463">
        <v>1</v>
      </c>
    </row>
    <row r="464" spans="1:24" x14ac:dyDescent="0.2">
      <c r="A464" t="s">
        <v>944</v>
      </c>
      <c r="B464" t="s">
        <v>408</v>
      </c>
      <c r="C464" t="s">
        <v>447</v>
      </c>
      <c r="D464">
        <v>0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6</v>
      </c>
      <c r="Q464">
        <v>0</v>
      </c>
      <c r="R464">
        <v>0</v>
      </c>
      <c r="S464">
        <v>1</v>
      </c>
      <c r="T464">
        <v>1</v>
      </c>
      <c r="U464">
        <v>100</v>
      </c>
      <c r="V464">
        <v>1</v>
      </c>
      <c r="W464">
        <v>1</v>
      </c>
      <c r="X464">
        <v>1</v>
      </c>
    </row>
    <row r="465" spans="1:24" x14ac:dyDescent="0.2">
      <c r="A465" t="s">
        <v>945</v>
      </c>
      <c r="B465" t="s">
        <v>447</v>
      </c>
      <c r="C465" t="s">
        <v>449</v>
      </c>
      <c r="D465">
        <v>1</v>
      </c>
      <c r="E465">
        <v>0</v>
      </c>
      <c r="F465">
        <v>0</v>
      </c>
      <c r="G465">
        <v>0</v>
      </c>
      <c r="H465">
        <v>25</v>
      </c>
      <c r="I465" t="s">
        <v>388</v>
      </c>
      <c r="J465">
        <v>0</v>
      </c>
      <c r="K465">
        <v>0</v>
      </c>
      <c r="L465">
        <v>0</v>
      </c>
      <c r="M465">
        <v>0</v>
      </c>
      <c r="N465" t="s">
        <v>449</v>
      </c>
      <c r="O465" t="s">
        <v>450</v>
      </c>
      <c r="P465">
        <v>1</v>
      </c>
      <c r="Q465">
        <v>0</v>
      </c>
      <c r="R465">
        <v>0</v>
      </c>
      <c r="S465">
        <v>1</v>
      </c>
      <c r="T465">
        <v>1</v>
      </c>
      <c r="U465">
        <v>100</v>
      </c>
      <c r="V465">
        <v>1</v>
      </c>
      <c r="W465">
        <v>1</v>
      </c>
      <c r="X465">
        <v>1</v>
      </c>
    </row>
    <row r="466" spans="1:24" x14ac:dyDescent="0.2">
      <c r="A466" t="s">
        <v>946</v>
      </c>
      <c r="B466" t="s">
        <v>447</v>
      </c>
      <c r="C466" t="s">
        <v>452</v>
      </c>
      <c r="D466">
        <v>1</v>
      </c>
      <c r="E466">
        <v>0</v>
      </c>
      <c r="F466">
        <v>0</v>
      </c>
      <c r="G466">
        <v>0</v>
      </c>
      <c r="H466">
        <v>16</v>
      </c>
      <c r="I466" t="s">
        <v>388</v>
      </c>
      <c r="J466">
        <v>0</v>
      </c>
      <c r="K466">
        <v>0</v>
      </c>
      <c r="L466">
        <v>0</v>
      </c>
      <c r="M466">
        <v>0</v>
      </c>
      <c r="N466" t="s">
        <v>449</v>
      </c>
      <c r="O466" t="s">
        <v>450</v>
      </c>
      <c r="P466">
        <v>1</v>
      </c>
      <c r="Q466">
        <v>0</v>
      </c>
      <c r="R466">
        <v>0</v>
      </c>
      <c r="S466">
        <v>1</v>
      </c>
      <c r="T466">
        <v>1</v>
      </c>
      <c r="U466">
        <v>100</v>
      </c>
      <c r="V466">
        <v>1</v>
      </c>
      <c r="W466">
        <v>1</v>
      </c>
      <c r="X466">
        <v>1</v>
      </c>
    </row>
    <row r="467" spans="1:24" x14ac:dyDescent="0.2">
      <c r="A467" t="s">
        <v>947</v>
      </c>
      <c r="B467" t="s">
        <v>447</v>
      </c>
      <c r="C467" t="s">
        <v>454</v>
      </c>
      <c r="D467">
        <v>1</v>
      </c>
      <c r="E467">
        <v>0</v>
      </c>
      <c r="F467">
        <v>0</v>
      </c>
      <c r="G467">
        <v>0</v>
      </c>
      <c r="H467">
        <v>200</v>
      </c>
      <c r="I467" t="s">
        <v>384</v>
      </c>
      <c r="J467">
        <v>0</v>
      </c>
      <c r="K467">
        <v>0</v>
      </c>
      <c r="L467">
        <v>0</v>
      </c>
      <c r="M467">
        <v>0</v>
      </c>
      <c r="N467" t="s">
        <v>406</v>
      </c>
      <c r="O467" t="s">
        <v>450</v>
      </c>
      <c r="P467">
        <v>1</v>
      </c>
      <c r="Q467">
        <v>0</v>
      </c>
      <c r="R467">
        <v>0</v>
      </c>
      <c r="S467">
        <v>1</v>
      </c>
      <c r="T467">
        <v>1</v>
      </c>
      <c r="U467">
        <v>100</v>
      </c>
      <c r="V467">
        <v>1</v>
      </c>
      <c r="W467">
        <v>1</v>
      </c>
      <c r="X467">
        <v>1</v>
      </c>
    </row>
    <row r="468" spans="1:24" x14ac:dyDescent="0.2">
      <c r="A468" t="s">
        <v>948</v>
      </c>
      <c r="B468" t="s">
        <v>447</v>
      </c>
      <c r="C468" t="s">
        <v>456</v>
      </c>
      <c r="D468">
        <v>0</v>
      </c>
      <c r="E468">
        <v>0</v>
      </c>
      <c r="F468">
        <v>0</v>
      </c>
      <c r="G468">
        <v>0</v>
      </c>
      <c r="H468">
        <v>100</v>
      </c>
      <c r="I468" t="s">
        <v>401</v>
      </c>
      <c r="J468">
        <v>0</v>
      </c>
      <c r="K468">
        <v>0</v>
      </c>
      <c r="L468">
        <v>0</v>
      </c>
      <c r="M468">
        <v>0</v>
      </c>
      <c r="N468" t="s">
        <v>449</v>
      </c>
      <c r="O468" t="s">
        <v>450</v>
      </c>
      <c r="P468">
        <v>1</v>
      </c>
      <c r="Q468">
        <v>0</v>
      </c>
      <c r="R468">
        <v>0</v>
      </c>
      <c r="S468">
        <v>1</v>
      </c>
      <c r="T468">
        <v>1</v>
      </c>
      <c r="U468">
        <v>100</v>
      </c>
      <c r="V468">
        <v>1</v>
      </c>
      <c r="W468">
        <v>1</v>
      </c>
      <c r="X468">
        <v>1</v>
      </c>
    </row>
    <row r="469" spans="1:24" x14ac:dyDescent="0.2">
      <c r="A469" t="s">
        <v>949</v>
      </c>
      <c r="B469" t="s">
        <v>447</v>
      </c>
      <c r="C469" t="s">
        <v>458</v>
      </c>
      <c r="D469">
        <v>0</v>
      </c>
      <c r="E469">
        <v>0</v>
      </c>
      <c r="F469">
        <v>0</v>
      </c>
      <c r="G469">
        <v>0</v>
      </c>
      <c r="H469">
        <v>300</v>
      </c>
      <c r="I469" t="s">
        <v>459</v>
      </c>
      <c r="J469">
        <v>0</v>
      </c>
      <c r="K469">
        <v>0</v>
      </c>
      <c r="L469">
        <v>0</v>
      </c>
      <c r="M469">
        <v>0</v>
      </c>
      <c r="N469" t="s">
        <v>398</v>
      </c>
      <c r="O469" t="s">
        <v>450</v>
      </c>
      <c r="P469">
        <v>1</v>
      </c>
      <c r="Q469">
        <v>0</v>
      </c>
      <c r="R469">
        <v>0</v>
      </c>
      <c r="S469">
        <v>1</v>
      </c>
      <c r="T469">
        <v>1</v>
      </c>
      <c r="U469">
        <v>100</v>
      </c>
      <c r="V469">
        <v>1</v>
      </c>
      <c r="W469">
        <v>1</v>
      </c>
      <c r="X469">
        <v>1</v>
      </c>
    </row>
    <row r="470" spans="1:24" x14ac:dyDescent="0.2">
      <c r="A470" t="s">
        <v>950</v>
      </c>
      <c r="B470" t="s">
        <v>408</v>
      </c>
      <c r="C470" t="s">
        <v>528</v>
      </c>
      <c r="D470">
        <v>0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2</v>
      </c>
      <c r="Q470">
        <v>0</v>
      </c>
      <c r="R470">
        <v>0</v>
      </c>
      <c r="S470">
        <v>1</v>
      </c>
      <c r="T470">
        <v>1</v>
      </c>
      <c r="U470">
        <v>100</v>
      </c>
      <c r="V470">
        <v>1</v>
      </c>
      <c r="W470">
        <v>1</v>
      </c>
      <c r="X470">
        <v>1</v>
      </c>
    </row>
    <row r="471" spans="1:24" x14ac:dyDescent="0.2">
      <c r="A471" t="s">
        <v>951</v>
      </c>
      <c r="B471" t="s">
        <v>528</v>
      </c>
      <c r="C471" t="s">
        <v>534</v>
      </c>
      <c r="D471">
        <v>0</v>
      </c>
      <c r="E471">
        <v>0</v>
      </c>
      <c r="F471">
        <v>0</v>
      </c>
      <c r="G471">
        <v>0</v>
      </c>
      <c r="H471">
        <v>1500</v>
      </c>
      <c r="I471" t="s">
        <v>384</v>
      </c>
      <c r="J471">
        <v>0</v>
      </c>
      <c r="K471">
        <v>0</v>
      </c>
      <c r="L471">
        <v>0</v>
      </c>
      <c r="M471">
        <v>0</v>
      </c>
      <c r="N471" t="s">
        <v>398</v>
      </c>
      <c r="O471" t="s">
        <v>535</v>
      </c>
      <c r="P471">
        <v>1</v>
      </c>
      <c r="Q471">
        <v>0</v>
      </c>
      <c r="R471">
        <v>0</v>
      </c>
      <c r="S471">
        <v>1</v>
      </c>
      <c r="T471">
        <v>1</v>
      </c>
      <c r="U471">
        <v>100</v>
      </c>
      <c r="V471">
        <v>1</v>
      </c>
      <c r="W471">
        <v>1</v>
      </c>
      <c r="X471">
        <v>1</v>
      </c>
    </row>
    <row r="472" spans="1:24" x14ac:dyDescent="0.2">
      <c r="A472" t="s">
        <v>952</v>
      </c>
      <c r="B472" t="s">
        <v>408</v>
      </c>
      <c r="C472" t="s">
        <v>544</v>
      </c>
      <c r="D472">
        <v>0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2</v>
      </c>
      <c r="Q472">
        <v>0</v>
      </c>
      <c r="R472">
        <v>0</v>
      </c>
      <c r="S472">
        <v>1</v>
      </c>
      <c r="T472">
        <v>1</v>
      </c>
      <c r="U472">
        <v>100</v>
      </c>
      <c r="V472">
        <v>1</v>
      </c>
      <c r="W472">
        <v>1</v>
      </c>
      <c r="X472">
        <v>1</v>
      </c>
    </row>
    <row r="473" spans="1:24" x14ac:dyDescent="0.2">
      <c r="A473" t="s">
        <v>953</v>
      </c>
      <c r="B473" t="s">
        <v>544</v>
      </c>
      <c r="C473" t="s">
        <v>546</v>
      </c>
      <c r="D473">
        <v>0</v>
      </c>
      <c r="E473">
        <v>0</v>
      </c>
      <c r="F473">
        <v>0</v>
      </c>
      <c r="G473">
        <v>0</v>
      </c>
      <c r="H473">
        <v>3000</v>
      </c>
      <c r="I473" t="s">
        <v>384</v>
      </c>
      <c r="J473">
        <v>0</v>
      </c>
      <c r="K473">
        <v>0</v>
      </c>
      <c r="L473">
        <v>0</v>
      </c>
      <c r="M473">
        <v>0</v>
      </c>
      <c r="N473" t="s">
        <v>398</v>
      </c>
      <c r="O473" t="s">
        <v>385</v>
      </c>
      <c r="P473">
        <v>1</v>
      </c>
      <c r="Q473">
        <v>0</v>
      </c>
      <c r="R473">
        <v>0</v>
      </c>
      <c r="S473">
        <v>1</v>
      </c>
      <c r="T473">
        <v>1</v>
      </c>
      <c r="U473">
        <v>100</v>
      </c>
      <c r="V473">
        <v>1</v>
      </c>
      <c r="W473">
        <v>1</v>
      </c>
      <c r="X473">
        <v>1</v>
      </c>
    </row>
    <row r="474" spans="1:24" x14ac:dyDescent="0.2">
      <c r="A474" t="s">
        <v>954</v>
      </c>
      <c r="B474" t="s">
        <v>408</v>
      </c>
      <c r="C474" t="s">
        <v>554</v>
      </c>
      <c r="D474">
        <v>0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2</v>
      </c>
      <c r="Q474">
        <v>0</v>
      </c>
      <c r="R474">
        <v>0</v>
      </c>
      <c r="S474">
        <v>1</v>
      </c>
      <c r="T474">
        <v>1</v>
      </c>
      <c r="U474">
        <v>100</v>
      </c>
      <c r="V474">
        <v>1</v>
      </c>
      <c r="W474">
        <v>1</v>
      </c>
      <c r="X474">
        <v>1</v>
      </c>
    </row>
    <row r="475" spans="1:24" x14ac:dyDescent="0.2">
      <c r="A475" t="s">
        <v>955</v>
      </c>
      <c r="B475" t="s">
        <v>554</v>
      </c>
      <c r="C475" t="s">
        <v>558</v>
      </c>
      <c r="D475">
        <v>0</v>
      </c>
      <c r="E475">
        <v>0</v>
      </c>
      <c r="F475">
        <v>0</v>
      </c>
      <c r="G475">
        <v>0</v>
      </c>
      <c r="H475">
        <v>225</v>
      </c>
      <c r="I475" t="s">
        <v>384</v>
      </c>
      <c r="J475">
        <v>0</v>
      </c>
      <c r="K475">
        <v>0</v>
      </c>
      <c r="L475">
        <v>0</v>
      </c>
      <c r="M475">
        <v>0</v>
      </c>
      <c r="N475" t="s">
        <v>398</v>
      </c>
      <c r="O475" t="s">
        <v>385</v>
      </c>
      <c r="P475">
        <v>1</v>
      </c>
      <c r="Q475">
        <v>0</v>
      </c>
      <c r="R475">
        <v>0</v>
      </c>
      <c r="S475">
        <v>1</v>
      </c>
      <c r="T475">
        <v>1</v>
      </c>
      <c r="U475">
        <v>100</v>
      </c>
      <c r="V475">
        <v>1</v>
      </c>
      <c r="W475">
        <v>1</v>
      </c>
      <c r="X475">
        <v>1</v>
      </c>
    </row>
    <row r="476" spans="1:24" x14ac:dyDescent="0.2">
      <c r="A476" t="s">
        <v>956</v>
      </c>
      <c r="B476" t="s">
        <v>408</v>
      </c>
      <c r="C476" t="s">
        <v>461</v>
      </c>
      <c r="D476">
        <v>0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 t="s">
        <v>462</v>
      </c>
      <c r="O476" t="s">
        <v>463</v>
      </c>
      <c r="P476">
        <v>1</v>
      </c>
      <c r="Q476">
        <v>0</v>
      </c>
      <c r="R476">
        <v>0</v>
      </c>
      <c r="S476">
        <v>1</v>
      </c>
      <c r="T476">
        <v>1</v>
      </c>
      <c r="U476">
        <v>100</v>
      </c>
      <c r="V476">
        <v>1</v>
      </c>
      <c r="W476">
        <v>1</v>
      </c>
      <c r="X476">
        <v>1</v>
      </c>
    </row>
    <row r="477" spans="1:24" x14ac:dyDescent="0.2">
      <c r="A477" t="s">
        <v>957</v>
      </c>
      <c r="B477" t="s">
        <v>922</v>
      </c>
      <c r="C477" t="s">
        <v>467</v>
      </c>
      <c r="D477">
        <v>0</v>
      </c>
      <c r="E477">
        <v>0</v>
      </c>
      <c r="F477">
        <v>0</v>
      </c>
      <c r="G477">
        <v>37322.1397400434</v>
      </c>
      <c r="H477">
        <v>0</v>
      </c>
      <c r="I477">
        <v>0</v>
      </c>
      <c r="J477">
        <v>1321.06066388458</v>
      </c>
      <c r="K477">
        <v>72307.176801997703</v>
      </c>
      <c r="L477">
        <v>13767.8539343373</v>
      </c>
      <c r="M477">
        <v>123397.170476378</v>
      </c>
      <c r="N477">
        <v>0</v>
      </c>
      <c r="O477">
        <v>0</v>
      </c>
      <c r="P477">
        <v>13</v>
      </c>
      <c r="Q477">
        <v>0</v>
      </c>
      <c r="R477">
        <v>0</v>
      </c>
      <c r="S477">
        <v>1</v>
      </c>
      <c r="T477">
        <v>1</v>
      </c>
      <c r="U477">
        <v>100</v>
      </c>
      <c r="V477">
        <v>1</v>
      </c>
      <c r="W477">
        <v>1</v>
      </c>
      <c r="X477">
        <v>1</v>
      </c>
    </row>
    <row r="478" spans="1:24" x14ac:dyDescent="0.2">
      <c r="A478" t="s">
        <v>958</v>
      </c>
      <c r="B478" t="s">
        <v>467</v>
      </c>
      <c r="C478" t="s">
        <v>469</v>
      </c>
      <c r="D478">
        <v>0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4</v>
      </c>
      <c r="Q478">
        <v>0</v>
      </c>
      <c r="R478">
        <v>0</v>
      </c>
      <c r="S478">
        <v>1</v>
      </c>
      <c r="T478">
        <v>1</v>
      </c>
      <c r="U478">
        <v>100</v>
      </c>
      <c r="V478">
        <v>1</v>
      </c>
      <c r="W478">
        <v>1</v>
      </c>
      <c r="X478">
        <v>1</v>
      </c>
    </row>
    <row r="479" spans="1:24" x14ac:dyDescent="0.2">
      <c r="A479" t="s">
        <v>959</v>
      </c>
      <c r="B479" t="s">
        <v>469</v>
      </c>
      <c r="C479" t="s">
        <v>471</v>
      </c>
      <c r="D479">
        <v>0</v>
      </c>
      <c r="E479">
        <v>0</v>
      </c>
      <c r="F479">
        <v>0</v>
      </c>
      <c r="G479">
        <v>0</v>
      </c>
      <c r="H479">
        <v>1</v>
      </c>
      <c r="I479" t="s">
        <v>368</v>
      </c>
      <c r="J479">
        <v>0</v>
      </c>
      <c r="K479">
        <v>0</v>
      </c>
      <c r="L479">
        <v>0</v>
      </c>
      <c r="M479">
        <v>0</v>
      </c>
      <c r="N479" t="s">
        <v>474</v>
      </c>
      <c r="O479" t="s">
        <v>475</v>
      </c>
      <c r="P479">
        <v>1</v>
      </c>
      <c r="Q479">
        <v>0</v>
      </c>
      <c r="R479">
        <v>0</v>
      </c>
      <c r="S479">
        <v>1</v>
      </c>
      <c r="T479">
        <v>1</v>
      </c>
      <c r="U479">
        <v>100</v>
      </c>
      <c r="V479">
        <v>1</v>
      </c>
      <c r="W479">
        <v>1</v>
      </c>
      <c r="X479">
        <v>1</v>
      </c>
    </row>
    <row r="480" spans="1:24" x14ac:dyDescent="0.2">
      <c r="A480" t="s">
        <v>960</v>
      </c>
      <c r="B480" t="s">
        <v>469</v>
      </c>
      <c r="C480" t="s">
        <v>473</v>
      </c>
      <c r="D480">
        <v>0</v>
      </c>
      <c r="E480">
        <v>0</v>
      </c>
      <c r="F480">
        <v>0</v>
      </c>
      <c r="G480">
        <v>0</v>
      </c>
      <c r="H480">
        <v>1</v>
      </c>
      <c r="I480" t="s">
        <v>368</v>
      </c>
      <c r="J480">
        <v>0</v>
      </c>
      <c r="K480">
        <v>0</v>
      </c>
      <c r="L480">
        <v>0</v>
      </c>
      <c r="M480">
        <v>0</v>
      </c>
      <c r="N480" t="s">
        <v>474</v>
      </c>
      <c r="O480" t="s">
        <v>475</v>
      </c>
      <c r="P480">
        <v>1</v>
      </c>
      <c r="Q480">
        <v>0</v>
      </c>
      <c r="R480">
        <v>0</v>
      </c>
      <c r="S480">
        <v>1</v>
      </c>
      <c r="T480">
        <v>1</v>
      </c>
      <c r="U480">
        <v>100</v>
      </c>
      <c r="V480">
        <v>1</v>
      </c>
      <c r="W480">
        <v>1</v>
      </c>
      <c r="X480">
        <v>1</v>
      </c>
    </row>
    <row r="481" spans="1:24" x14ac:dyDescent="0.2">
      <c r="A481" t="s">
        <v>961</v>
      </c>
      <c r="B481" t="s">
        <v>469</v>
      </c>
      <c r="C481" t="s">
        <v>569</v>
      </c>
      <c r="D481">
        <v>0</v>
      </c>
      <c r="E481">
        <v>0</v>
      </c>
      <c r="F481">
        <v>0</v>
      </c>
      <c r="G481">
        <v>0</v>
      </c>
      <c r="H481">
        <v>1</v>
      </c>
      <c r="I481" t="s">
        <v>368</v>
      </c>
      <c r="J481">
        <v>0</v>
      </c>
      <c r="K481">
        <v>0</v>
      </c>
      <c r="L481">
        <v>0</v>
      </c>
      <c r="M481">
        <v>0</v>
      </c>
      <c r="N481" t="s">
        <v>474</v>
      </c>
      <c r="O481" t="s">
        <v>475</v>
      </c>
      <c r="P481">
        <v>1</v>
      </c>
      <c r="Q481">
        <v>0</v>
      </c>
      <c r="R481">
        <v>0</v>
      </c>
      <c r="S481">
        <v>1</v>
      </c>
      <c r="T481">
        <v>1</v>
      </c>
      <c r="U481">
        <v>100</v>
      </c>
      <c r="V481">
        <v>1</v>
      </c>
      <c r="W481">
        <v>1</v>
      </c>
      <c r="X481">
        <v>1</v>
      </c>
    </row>
    <row r="482" spans="1:24" x14ac:dyDescent="0.2">
      <c r="A482" t="s">
        <v>962</v>
      </c>
      <c r="B482" t="s">
        <v>467</v>
      </c>
      <c r="C482" t="s">
        <v>644</v>
      </c>
      <c r="D482">
        <v>0</v>
      </c>
      <c r="E482">
        <v>0</v>
      </c>
      <c r="F482">
        <v>0</v>
      </c>
      <c r="G482">
        <v>37322.1397400434</v>
      </c>
      <c r="H482">
        <v>0</v>
      </c>
      <c r="I482">
        <v>0</v>
      </c>
      <c r="J482">
        <v>1321.06066388458</v>
      </c>
      <c r="K482">
        <v>72307.176801997703</v>
      </c>
      <c r="L482">
        <v>13767.8539343373</v>
      </c>
      <c r="M482">
        <v>123397.170476378</v>
      </c>
      <c r="N482">
        <v>0</v>
      </c>
      <c r="O482">
        <v>0</v>
      </c>
      <c r="P482">
        <v>7</v>
      </c>
      <c r="Q482">
        <v>0</v>
      </c>
      <c r="R482">
        <v>0</v>
      </c>
      <c r="S482">
        <v>1</v>
      </c>
      <c r="T482">
        <v>1</v>
      </c>
      <c r="U482">
        <v>100</v>
      </c>
      <c r="V482">
        <v>1</v>
      </c>
      <c r="W482">
        <v>1</v>
      </c>
      <c r="X482">
        <v>1</v>
      </c>
    </row>
    <row r="483" spans="1:24" x14ac:dyDescent="0.2">
      <c r="A483" t="s">
        <v>963</v>
      </c>
      <c r="B483" t="s">
        <v>644</v>
      </c>
      <c r="C483" t="s">
        <v>479</v>
      </c>
      <c r="D483">
        <v>1</v>
      </c>
      <c r="E483">
        <v>0</v>
      </c>
      <c r="F483">
        <v>0</v>
      </c>
      <c r="G483">
        <v>11650.558261601</v>
      </c>
      <c r="H483">
        <v>0</v>
      </c>
      <c r="I483">
        <v>0</v>
      </c>
      <c r="J483">
        <v>221.283193314844</v>
      </c>
      <c r="K483">
        <v>11907.776249418999</v>
      </c>
      <c r="L483">
        <v>1037.6718358835001</v>
      </c>
      <c r="M483">
        <v>24596.006346903501</v>
      </c>
      <c r="N483">
        <v>0</v>
      </c>
      <c r="O483">
        <v>0</v>
      </c>
      <c r="P483">
        <v>1</v>
      </c>
      <c r="Q483">
        <v>0</v>
      </c>
      <c r="R483">
        <v>0</v>
      </c>
      <c r="S483">
        <v>1</v>
      </c>
      <c r="T483">
        <v>1</v>
      </c>
      <c r="U483">
        <v>100</v>
      </c>
      <c r="V483">
        <v>1</v>
      </c>
      <c r="W483">
        <v>1</v>
      </c>
      <c r="X483">
        <v>1</v>
      </c>
    </row>
    <row r="484" spans="1:24" x14ac:dyDescent="0.2">
      <c r="A484" t="s">
        <v>964</v>
      </c>
      <c r="B484" t="s">
        <v>644</v>
      </c>
      <c r="C484" t="s">
        <v>573</v>
      </c>
      <c r="D484">
        <v>1</v>
      </c>
      <c r="E484">
        <v>0</v>
      </c>
      <c r="F484">
        <v>0</v>
      </c>
      <c r="G484">
        <v>3095.71976714933</v>
      </c>
      <c r="H484">
        <v>0</v>
      </c>
      <c r="I484">
        <v>0</v>
      </c>
      <c r="J484">
        <v>88.513277295785997</v>
      </c>
      <c r="K484">
        <v>4763.1104997676202</v>
      </c>
      <c r="L484">
        <v>415.49488284744098</v>
      </c>
      <c r="M484">
        <v>8274.3251497643996</v>
      </c>
      <c r="N484">
        <v>0</v>
      </c>
      <c r="O484">
        <v>0</v>
      </c>
      <c r="P484">
        <v>1</v>
      </c>
      <c r="Q484">
        <v>0</v>
      </c>
      <c r="R484">
        <v>0</v>
      </c>
      <c r="S484">
        <v>1</v>
      </c>
      <c r="T484">
        <v>1</v>
      </c>
      <c r="U484">
        <v>100</v>
      </c>
      <c r="V484">
        <v>1</v>
      </c>
      <c r="W484">
        <v>1</v>
      </c>
      <c r="X484">
        <v>1</v>
      </c>
    </row>
    <row r="485" spans="1:24" x14ac:dyDescent="0.2">
      <c r="A485" t="s">
        <v>965</v>
      </c>
      <c r="B485" t="s">
        <v>644</v>
      </c>
      <c r="C485" t="s">
        <v>488</v>
      </c>
      <c r="D485">
        <v>1</v>
      </c>
      <c r="E485">
        <v>0</v>
      </c>
      <c r="F485">
        <v>0</v>
      </c>
      <c r="G485">
        <v>0</v>
      </c>
      <c r="H485">
        <v>0</v>
      </c>
      <c r="I485">
        <v>0</v>
      </c>
      <c r="J485">
        <v>801.04515962485596</v>
      </c>
      <c r="K485">
        <v>44227.651952215798</v>
      </c>
      <c r="L485">
        <v>11722.3406646156</v>
      </c>
      <c r="M485">
        <v>55949.9926168315</v>
      </c>
      <c r="N485">
        <v>0</v>
      </c>
      <c r="O485">
        <v>0</v>
      </c>
      <c r="P485">
        <v>1</v>
      </c>
      <c r="Q485">
        <v>0</v>
      </c>
      <c r="R485">
        <v>0</v>
      </c>
      <c r="S485">
        <v>1</v>
      </c>
      <c r="T485">
        <v>1</v>
      </c>
      <c r="U485">
        <v>100</v>
      </c>
      <c r="V485">
        <v>1</v>
      </c>
      <c r="W485">
        <v>1</v>
      </c>
      <c r="X485">
        <v>1</v>
      </c>
    </row>
    <row r="486" spans="1:24" x14ac:dyDescent="0.2">
      <c r="A486" t="s">
        <v>966</v>
      </c>
      <c r="B486" t="s">
        <v>644</v>
      </c>
      <c r="C486" t="s">
        <v>481</v>
      </c>
      <c r="D486">
        <v>1</v>
      </c>
      <c r="E486">
        <v>0</v>
      </c>
      <c r="F486">
        <v>0</v>
      </c>
      <c r="G486">
        <v>16417.3009597489</v>
      </c>
      <c r="H486">
        <v>0</v>
      </c>
      <c r="I486">
        <v>0</v>
      </c>
      <c r="J486">
        <v>44.256638662968903</v>
      </c>
      <c r="K486">
        <v>2454.4665507370901</v>
      </c>
      <c r="L486">
        <v>206.68206996248401</v>
      </c>
      <c r="M486">
        <v>19078.449580448501</v>
      </c>
      <c r="N486">
        <v>0</v>
      </c>
      <c r="O486">
        <v>0</v>
      </c>
      <c r="P486">
        <v>1</v>
      </c>
      <c r="Q486">
        <v>0</v>
      </c>
      <c r="R486">
        <v>0</v>
      </c>
      <c r="S486">
        <v>1</v>
      </c>
      <c r="T486">
        <v>1</v>
      </c>
      <c r="U486">
        <v>100</v>
      </c>
      <c r="V486">
        <v>1</v>
      </c>
      <c r="W486">
        <v>1</v>
      </c>
      <c r="X486">
        <v>1</v>
      </c>
    </row>
    <row r="487" spans="1:24" x14ac:dyDescent="0.2">
      <c r="A487" t="s">
        <v>967</v>
      </c>
      <c r="B487" t="s">
        <v>644</v>
      </c>
      <c r="C487" t="s">
        <v>577</v>
      </c>
      <c r="D487">
        <v>1</v>
      </c>
      <c r="E487">
        <v>0</v>
      </c>
      <c r="F487">
        <v>0</v>
      </c>
      <c r="G487">
        <v>499.71816593803101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499.71816593803101</v>
      </c>
      <c r="N487">
        <v>0</v>
      </c>
      <c r="O487">
        <v>0</v>
      </c>
      <c r="P487">
        <v>1</v>
      </c>
      <c r="Q487">
        <v>0</v>
      </c>
      <c r="R487">
        <v>0</v>
      </c>
      <c r="S487">
        <v>1</v>
      </c>
      <c r="T487">
        <v>1</v>
      </c>
      <c r="U487">
        <v>100</v>
      </c>
      <c r="V487">
        <v>1</v>
      </c>
      <c r="W487">
        <v>1</v>
      </c>
      <c r="X487">
        <v>1</v>
      </c>
    </row>
    <row r="488" spans="1:24" x14ac:dyDescent="0.2">
      <c r="A488" t="s">
        <v>968</v>
      </c>
      <c r="B488" t="s">
        <v>644</v>
      </c>
      <c r="C488" t="s">
        <v>491</v>
      </c>
      <c r="D488">
        <v>1</v>
      </c>
      <c r="E488">
        <v>1</v>
      </c>
      <c r="F488" t="s">
        <v>368</v>
      </c>
      <c r="G488">
        <v>5658.8425856061203</v>
      </c>
      <c r="H488">
        <v>1</v>
      </c>
      <c r="I488" t="s">
        <v>368</v>
      </c>
      <c r="J488">
        <v>165.96239498613301</v>
      </c>
      <c r="K488">
        <v>8954.1715498580907</v>
      </c>
      <c r="L488">
        <v>385.66448102827002</v>
      </c>
      <c r="M488">
        <v>14998.6786164924</v>
      </c>
      <c r="N488" t="s">
        <v>492</v>
      </c>
      <c r="O488" t="s">
        <v>493</v>
      </c>
      <c r="P488">
        <v>1</v>
      </c>
      <c r="Q488">
        <v>0</v>
      </c>
      <c r="R488">
        <v>0</v>
      </c>
      <c r="S488">
        <v>1</v>
      </c>
      <c r="T488">
        <v>1</v>
      </c>
      <c r="U488">
        <v>100</v>
      </c>
      <c r="V488">
        <v>1</v>
      </c>
      <c r="W488">
        <v>1</v>
      </c>
      <c r="X488">
        <v>1</v>
      </c>
    </row>
    <row r="489" spans="1:24" x14ac:dyDescent="0.2">
      <c r="A489" t="s">
        <v>969</v>
      </c>
      <c r="B489" t="s">
        <v>467</v>
      </c>
      <c r="C489" t="s">
        <v>495</v>
      </c>
      <c r="D489">
        <v>1</v>
      </c>
      <c r="E489">
        <v>0</v>
      </c>
      <c r="F489">
        <v>0</v>
      </c>
      <c r="G489">
        <v>0</v>
      </c>
      <c r="H489">
        <v>1</v>
      </c>
      <c r="I489" t="s">
        <v>368</v>
      </c>
      <c r="J489">
        <v>0</v>
      </c>
      <c r="K489">
        <v>0</v>
      </c>
      <c r="L489">
        <v>0</v>
      </c>
      <c r="M489">
        <v>0</v>
      </c>
      <c r="N489" t="s">
        <v>495</v>
      </c>
      <c r="O489" t="s">
        <v>493</v>
      </c>
      <c r="P489">
        <v>1</v>
      </c>
      <c r="Q489">
        <v>0</v>
      </c>
      <c r="R489">
        <v>0</v>
      </c>
      <c r="S489">
        <v>1</v>
      </c>
      <c r="T489">
        <v>1</v>
      </c>
      <c r="U489">
        <v>100</v>
      </c>
      <c r="V489">
        <v>1</v>
      </c>
      <c r="W489">
        <v>1</v>
      </c>
      <c r="X489">
        <v>1</v>
      </c>
    </row>
    <row r="490" spans="1:24" x14ac:dyDescent="0.2">
      <c r="A490" t="s">
        <v>970</v>
      </c>
      <c r="B490" t="s">
        <v>971</v>
      </c>
      <c r="C490" t="s">
        <v>971</v>
      </c>
      <c r="D490">
        <v>1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31041.260797809398</v>
      </c>
      <c r="K490">
        <v>1498914.40873771</v>
      </c>
      <c r="L490">
        <v>485134.80439811398</v>
      </c>
      <c r="M490">
        <v>1984049.2131358201</v>
      </c>
      <c r="N490" t="s">
        <v>398</v>
      </c>
      <c r="O490" t="s">
        <v>532</v>
      </c>
      <c r="P490">
        <v>1</v>
      </c>
      <c r="Q490">
        <v>0</v>
      </c>
      <c r="R490">
        <v>0</v>
      </c>
      <c r="S490">
        <v>1</v>
      </c>
      <c r="T490">
        <v>1</v>
      </c>
      <c r="U490">
        <v>100</v>
      </c>
      <c r="V490">
        <v>1</v>
      </c>
      <c r="W490">
        <v>1</v>
      </c>
      <c r="X490">
        <v>1</v>
      </c>
    </row>
    <row r="491" spans="1:24" x14ac:dyDescent="0.2">
      <c r="A491" t="s">
        <v>972</v>
      </c>
      <c r="B491" t="s">
        <v>973</v>
      </c>
      <c r="C491" t="s">
        <v>973</v>
      </c>
      <c r="D491">
        <v>1</v>
      </c>
      <c r="E491">
        <v>0</v>
      </c>
      <c r="F491">
        <v>0</v>
      </c>
      <c r="G491">
        <v>18255.095616732098</v>
      </c>
      <c r="H491">
        <v>0</v>
      </c>
      <c r="I491">
        <v>0</v>
      </c>
      <c r="J491">
        <v>1679.4543238834201</v>
      </c>
      <c r="K491">
        <v>91798.671825636105</v>
      </c>
      <c r="L491">
        <v>34428.9643909882</v>
      </c>
      <c r="M491">
        <v>144482.731833356</v>
      </c>
      <c r="N491" t="s">
        <v>398</v>
      </c>
      <c r="O491" t="s">
        <v>493</v>
      </c>
      <c r="P491">
        <v>1</v>
      </c>
      <c r="Q491">
        <v>0</v>
      </c>
      <c r="R491">
        <v>0</v>
      </c>
      <c r="S491">
        <v>1</v>
      </c>
      <c r="T491">
        <v>1</v>
      </c>
      <c r="U491">
        <v>100</v>
      </c>
      <c r="V491">
        <v>1</v>
      </c>
      <c r="W491">
        <v>1</v>
      </c>
      <c r="X491">
        <v>1</v>
      </c>
    </row>
    <row r="492" spans="1:24" x14ac:dyDescent="0.2">
      <c r="A492" t="s">
        <v>974</v>
      </c>
      <c r="B492" t="s">
        <v>975</v>
      </c>
      <c r="C492" t="s">
        <v>975</v>
      </c>
      <c r="D492">
        <v>1</v>
      </c>
      <c r="E492">
        <v>0</v>
      </c>
      <c r="F492">
        <v>0</v>
      </c>
      <c r="G492">
        <v>32415.729819613702</v>
      </c>
      <c r="H492">
        <v>0</v>
      </c>
      <c r="I492">
        <v>0</v>
      </c>
      <c r="J492">
        <v>14148.724263595999</v>
      </c>
      <c r="K492">
        <v>717528.49005604198</v>
      </c>
      <c r="L492">
        <v>477904.40678828902</v>
      </c>
      <c r="M492">
        <v>1227848.62666394</v>
      </c>
      <c r="N492" t="s">
        <v>398</v>
      </c>
      <c r="O492" t="s">
        <v>532</v>
      </c>
      <c r="P492">
        <v>1</v>
      </c>
      <c r="Q492">
        <v>0</v>
      </c>
      <c r="R492">
        <v>0</v>
      </c>
      <c r="S492">
        <v>1</v>
      </c>
      <c r="T492">
        <v>1</v>
      </c>
      <c r="U492">
        <v>100</v>
      </c>
      <c r="V492">
        <v>1</v>
      </c>
      <c r="W492">
        <v>1</v>
      </c>
      <c r="X492">
        <v>1</v>
      </c>
    </row>
    <row r="493" spans="1:24" x14ac:dyDescent="0.2">
      <c r="A493" t="s">
        <v>976</v>
      </c>
      <c r="B493" t="s">
        <v>977</v>
      </c>
      <c r="C493" t="s">
        <v>977</v>
      </c>
      <c r="D493">
        <v>0</v>
      </c>
      <c r="E493">
        <v>0</v>
      </c>
      <c r="F493">
        <v>0</v>
      </c>
      <c r="G493">
        <v>58652.507452370097</v>
      </c>
      <c r="H493">
        <v>0</v>
      </c>
      <c r="I493">
        <v>0</v>
      </c>
      <c r="J493">
        <v>285836.64335651899</v>
      </c>
      <c r="K493">
        <v>14700741.485886799</v>
      </c>
      <c r="L493">
        <v>5950733.0650985101</v>
      </c>
      <c r="M493">
        <v>20710127.058437701</v>
      </c>
      <c r="N493">
        <v>0</v>
      </c>
      <c r="O493">
        <v>0</v>
      </c>
      <c r="P493">
        <v>42</v>
      </c>
      <c r="Q493">
        <v>0</v>
      </c>
      <c r="R493">
        <v>0</v>
      </c>
      <c r="S493">
        <v>1</v>
      </c>
      <c r="T493">
        <v>1</v>
      </c>
      <c r="U493">
        <v>100</v>
      </c>
      <c r="V493">
        <v>1</v>
      </c>
      <c r="W493">
        <v>1</v>
      </c>
      <c r="X493">
        <v>1</v>
      </c>
    </row>
    <row r="494" spans="1:24" x14ac:dyDescent="0.2">
      <c r="A494" t="s">
        <v>978</v>
      </c>
      <c r="B494" t="s">
        <v>977</v>
      </c>
      <c r="C494" t="s">
        <v>379</v>
      </c>
      <c r="D494">
        <v>0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253709.69345902599</v>
      </c>
      <c r="K494">
        <v>12956786.8508057</v>
      </c>
      <c r="L494">
        <v>5598425.0255352296</v>
      </c>
      <c r="M494">
        <v>18555211.876341</v>
      </c>
      <c r="N494">
        <v>0</v>
      </c>
      <c r="O494">
        <v>0</v>
      </c>
      <c r="P494">
        <v>31</v>
      </c>
      <c r="Q494">
        <v>0</v>
      </c>
      <c r="R494">
        <v>0</v>
      </c>
      <c r="S494">
        <v>1</v>
      </c>
      <c r="T494">
        <v>1</v>
      </c>
      <c r="U494">
        <v>100</v>
      </c>
      <c r="V494">
        <v>1</v>
      </c>
      <c r="W494">
        <v>1</v>
      </c>
      <c r="X494">
        <v>1</v>
      </c>
    </row>
    <row r="495" spans="1:24" x14ac:dyDescent="0.2">
      <c r="A495" t="s">
        <v>979</v>
      </c>
      <c r="B495" t="s">
        <v>379</v>
      </c>
      <c r="C495" t="s">
        <v>381</v>
      </c>
      <c r="D495">
        <v>0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32258.118206539199</v>
      </c>
      <c r="K495">
        <v>1625341.23157495</v>
      </c>
      <c r="L495">
        <v>1093985.87086446</v>
      </c>
      <c r="M495">
        <v>2719327.1024394101</v>
      </c>
      <c r="N495">
        <v>0</v>
      </c>
      <c r="O495">
        <v>0</v>
      </c>
      <c r="P495">
        <v>9</v>
      </c>
      <c r="Q495">
        <v>0</v>
      </c>
      <c r="R495">
        <v>0</v>
      </c>
      <c r="S495">
        <v>1</v>
      </c>
      <c r="T495">
        <v>1</v>
      </c>
      <c r="U495">
        <v>100</v>
      </c>
      <c r="V495">
        <v>1</v>
      </c>
      <c r="W495">
        <v>1</v>
      </c>
      <c r="X495">
        <v>1</v>
      </c>
    </row>
    <row r="496" spans="1:24" x14ac:dyDescent="0.2">
      <c r="A496" t="s">
        <v>980</v>
      </c>
      <c r="B496" t="s">
        <v>381</v>
      </c>
      <c r="C496" t="s">
        <v>383</v>
      </c>
      <c r="D496">
        <v>1</v>
      </c>
      <c r="E496">
        <v>0</v>
      </c>
      <c r="F496">
        <v>0</v>
      </c>
      <c r="G496">
        <v>0</v>
      </c>
      <c r="H496">
        <v>7800</v>
      </c>
      <c r="I496" t="s">
        <v>384</v>
      </c>
      <c r="J496">
        <v>6337.8670538941697</v>
      </c>
      <c r="K496">
        <v>328352.66464799398</v>
      </c>
      <c r="L496">
        <v>36003.631559399699</v>
      </c>
      <c r="M496">
        <v>364356.29620739399</v>
      </c>
      <c r="N496" t="s">
        <v>383</v>
      </c>
      <c r="O496" t="s">
        <v>385</v>
      </c>
      <c r="P496">
        <v>1</v>
      </c>
      <c r="Q496">
        <v>0</v>
      </c>
      <c r="R496">
        <v>0</v>
      </c>
      <c r="S496">
        <v>1</v>
      </c>
      <c r="T496">
        <v>1</v>
      </c>
      <c r="U496">
        <v>100</v>
      </c>
      <c r="V496">
        <v>1</v>
      </c>
      <c r="W496">
        <v>1</v>
      </c>
      <c r="X496">
        <v>1</v>
      </c>
    </row>
    <row r="497" spans="1:24" x14ac:dyDescent="0.2">
      <c r="A497" t="s">
        <v>981</v>
      </c>
      <c r="B497" t="s">
        <v>381</v>
      </c>
      <c r="C497" t="s">
        <v>387</v>
      </c>
      <c r="D497">
        <v>1</v>
      </c>
      <c r="E497">
        <v>0</v>
      </c>
      <c r="F497">
        <v>0</v>
      </c>
      <c r="G497">
        <v>0</v>
      </c>
      <c r="H497">
        <v>380</v>
      </c>
      <c r="I497" t="s">
        <v>388</v>
      </c>
      <c r="J497">
        <v>11468.521333033499</v>
      </c>
      <c r="K497">
        <v>594414.96821749897</v>
      </c>
      <c r="L497">
        <v>595291.513420381</v>
      </c>
      <c r="M497">
        <v>1189706.48163788</v>
      </c>
      <c r="N497" t="s">
        <v>387</v>
      </c>
      <c r="O497" t="s">
        <v>389</v>
      </c>
      <c r="P497">
        <v>1</v>
      </c>
      <c r="Q497">
        <v>0</v>
      </c>
      <c r="R497">
        <v>0</v>
      </c>
      <c r="S497">
        <v>1</v>
      </c>
      <c r="T497">
        <v>1</v>
      </c>
      <c r="U497">
        <v>100</v>
      </c>
      <c r="V497">
        <v>1</v>
      </c>
      <c r="W497">
        <v>1</v>
      </c>
      <c r="X497">
        <v>1</v>
      </c>
    </row>
    <row r="498" spans="1:24" x14ac:dyDescent="0.2">
      <c r="A498" t="s">
        <v>982</v>
      </c>
      <c r="B498" t="s">
        <v>381</v>
      </c>
      <c r="C498" t="s">
        <v>391</v>
      </c>
      <c r="D498">
        <v>1</v>
      </c>
      <c r="E498">
        <v>0</v>
      </c>
      <c r="F498">
        <v>0</v>
      </c>
      <c r="G498">
        <v>0</v>
      </c>
      <c r="H498">
        <v>2400</v>
      </c>
      <c r="I498" t="s">
        <v>371</v>
      </c>
      <c r="J498">
        <v>6686.1015069326804</v>
      </c>
      <c r="K498">
        <v>293297.45623041497</v>
      </c>
      <c r="L498">
        <v>301757.01057926897</v>
      </c>
      <c r="M498">
        <v>595054.46680968499</v>
      </c>
      <c r="N498" t="s">
        <v>392</v>
      </c>
      <c r="O498" t="s">
        <v>393</v>
      </c>
      <c r="P498">
        <v>1</v>
      </c>
      <c r="Q498">
        <v>0</v>
      </c>
      <c r="R498">
        <v>0</v>
      </c>
      <c r="S498">
        <v>1</v>
      </c>
      <c r="T498">
        <v>1</v>
      </c>
      <c r="U498">
        <v>100</v>
      </c>
      <c r="V498">
        <v>1</v>
      </c>
      <c r="W498">
        <v>1</v>
      </c>
      <c r="X498">
        <v>1</v>
      </c>
    </row>
    <row r="499" spans="1:24" x14ac:dyDescent="0.2">
      <c r="A499" t="s">
        <v>983</v>
      </c>
      <c r="B499" t="s">
        <v>381</v>
      </c>
      <c r="C499" t="s">
        <v>395</v>
      </c>
      <c r="D499">
        <v>1</v>
      </c>
      <c r="E499">
        <v>0</v>
      </c>
      <c r="F499">
        <v>0</v>
      </c>
      <c r="G499">
        <v>0</v>
      </c>
      <c r="H499">
        <v>20</v>
      </c>
      <c r="I499" t="s">
        <v>388</v>
      </c>
      <c r="J499">
        <v>7080.7672208286103</v>
      </c>
      <c r="K499">
        <v>375347.60449895199</v>
      </c>
      <c r="L499">
        <v>145678.330399022</v>
      </c>
      <c r="M499">
        <v>521025.93489797501</v>
      </c>
      <c r="N499" t="s">
        <v>395</v>
      </c>
      <c r="O499" t="s">
        <v>393</v>
      </c>
      <c r="P499">
        <v>1</v>
      </c>
      <c r="Q499">
        <v>0</v>
      </c>
      <c r="R499">
        <v>0</v>
      </c>
      <c r="S499">
        <v>1</v>
      </c>
      <c r="T499">
        <v>1</v>
      </c>
      <c r="U499">
        <v>100</v>
      </c>
      <c r="V499">
        <v>1</v>
      </c>
      <c r="W499">
        <v>1</v>
      </c>
      <c r="X499">
        <v>1</v>
      </c>
    </row>
    <row r="500" spans="1:24" x14ac:dyDescent="0.2">
      <c r="A500" t="s">
        <v>984</v>
      </c>
      <c r="B500" t="s">
        <v>381</v>
      </c>
      <c r="C500" t="s">
        <v>509</v>
      </c>
      <c r="D500">
        <v>1</v>
      </c>
      <c r="E500">
        <v>0</v>
      </c>
      <c r="F500">
        <v>0</v>
      </c>
      <c r="G500">
        <v>0</v>
      </c>
      <c r="H500">
        <v>1500</v>
      </c>
      <c r="I500" t="s">
        <v>384</v>
      </c>
      <c r="J500">
        <v>34.823445349078803</v>
      </c>
      <c r="K500">
        <v>1529.7863800873899</v>
      </c>
      <c r="L500">
        <v>207.713258987839</v>
      </c>
      <c r="M500">
        <v>1737.4996390752301</v>
      </c>
      <c r="N500" t="s">
        <v>462</v>
      </c>
      <c r="O500" t="s">
        <v>393</v>
      </c>
      <c r="P500">
        <v>1</v>
      </c>
      <c r="Q500">
        <v>0</v>
      </c>
      <c r="R500">
        <v>0</v>
      </c>
      <c r="S500">
        <v>1</v>
      </c>
      <c r="T500">
        <v>1</v>
      </c>
      <c r="U500">
        <v>100</v>
      </c>
      <c r="V500">
        <v>1</v>
      </c>
      <c r="W500">
        <v>1</v>
      </c>
      <c r="X500">
        <v>1</v>
      </c>
    </row>
    <row r="501" spans="1:24" x14ac:dyDescent="0.2">
      <c r="A501" t="s">
        <v>985</v>
      </c>
      <c r="B501" t="s">
        <v>381</v>
      </c>
      <c r="C501" t="s">
        <v>397</v>
      </c>
      <c r="D501">
        <v>1</v>
      </c>
      <c r="E501">
        <v>0</v>
      </c>
      <c r="F501">
        <v>0</v>
      </c>
      <c r="G501">
        <v>0</v>
      </c>
      <c r="H501">
        <v>5000</v>
      </c>
      <c r="I501" t="s">
        <v>384</v>
      </c>
      <c r="J501">
        <v>116.078151163596</v>
      </c>
      <c r="K501">
        <v>4731.7297698421598</v>
      </c>
      <c r="L501">
        <v>2077.1325898783898</v>
      </c>
      <c r="M501">
        <v>6808.8623597205496</v>
      </c>
      <c r="N501" t="s">
        <v>398</v>
      </c>
      <c r="O501" t="s">
        <v>393</v>
      </c>
      <c r="P501">
        <v>1</v>
      </c>
      <c r="Q501">
        <v>0</v>
      </c>
      <c r="R501">
        <v>0</v>
      </c>
      <c r="S501">
        <v>1</v>
      </c>
      <c r="T501">
        <v>1</v>
      </c>
      <c r="U501">
        <v>100</v>
      </c>
      <c r="V501">
        <v>1</v>
      </c>
      <c r="W501">
        <v>1</v>
      </c>
      <c r="X501">
        <v>1</v>
      </c>
    </row>
    <row r="502" spans="1:24" x14ac:dyDescent="0.2">
      <c r="A502" t="s">
        <v>986</v>
      </c>
      <c r="B502" t="s">
        <v>381</v>
      </c>
      <c r="C502" t="s">
        <v>403</v>
      </c>
      <c r="D502">
        <v>1</v>
      </c>
      <c r="E502">
        <v>0</v>
      </c>
      <c r="F502">
        <v>0</v>
      </c>
      <c r="G502">
        <v>0</v>
      </c>
      <c r="H502">
        <v>2000</v>
      </c>
      <c r="I502" t="s">
        <v>384</v>
      </c>
      <c r="J502">
        <v>348.23445349078798</v>
      </c>
      <c r="K502">
        <v>18040.5339596337</v>
      </c>
      <c r="L502">
        <v>8539.3228662336205</v>
      </c>
      <c r="M502">
        <v>26579.856825867399</v>
      </c>
      <c r="N502" t="s">
        <v>383</v>
      </c>
      <c r="O502" t="s">
        <v>385</v>
      </c>
      <c r="P502">
        <v>1</v>
      </c>
      <c r="Q502">
        <v>0</v>
      </c>
      <c r="R502">
        <v>0</v>
      </c>
      <c r="S502">
        <v>1</v>
      </c>
      <c r="T502">
        <v>1</v>
      </c>
      <c r="U502">
        <v>100</v>
      </c>
      <c r="V502">
        <v>1</v>
      </c>
      <c r="W502">
        <v>1</v>
      </c>
      <c r="X502">
        <v>1</v>
      </c>
    </row>
    <row r="503" spans="1:24" x14ac:dyDescent="0.2">
      <c r="A503" t="s">
        <v>987</v>
      </c>
      <c r="B503" t="s">
        <v>381</v>
      </c>
      <c r="C503" t="s">
        <v>405</v>
      </c>
      <c r="D503">
        <v>1</v>
      </c>
      <c r="E503">
        <v>0</v>
      </c>
      <c r="F503">
        <v>0</v>
      </c>
      <c r="G503">
        <v>0</v>
      </c>
      <c r="H503">
        <v>8000</v>
      </c>
      <c r="I503" t="s">
        <v>384</v>
      </c>
      <c r="J503">
        <v>185.72504184667801</v>
      </c>
      <c r="K503">
        <v>9626.4878705274896</v>
      </c>
      <c r="L503">
        <v>4431.2161912882902</v>
      </c>
      <c r="M503">
        <v>14057.704061815701</v>
      </c>
      <c r="N503" t="s">
        <v>406</v>
      </c>
      <c r="O503" t="s">
        <v>389</v>
      </c>
      <c r="P503">
        <v>1</v>
      </c>
      <c r="Q503">
        <v>0</v>
      </c>
      <c r="R503">
        <v>0</v>
      </c>
      <c r="S503">
        <v>1</v>
      </c>
      <c r="T503">
        <v>1</v>
      </c>
      <c r="U503">
        <v>100</v>
      </c>
      <c r="V503">
        <v>1</v>
      </c>
      <c r="W503">
        <v>1</v>
      </c>
      <c r="X503">
        <v>1</v>
      </c>
    </row>
    <row r="504" spans="1:24" x14ac:dyDescent="0.2">
      <c r="A504" t="s">
        <v>988</v>
      </c>
      <c r="B504" t="s">
        <v>379</v>
      </c>
      <c r="C504" t="s">
        <v>408</v>
      </c>
      <c r="D504">
        <v>0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221451.575252487</v>
      </c>
      <c r="K504">
        <v>11331445.619230799</v>
      </c>
      <c r="L504">
        <v>4504439.1546707703</v>
      </c>
      <c r="M504">
        <v>15835884.7739016</v>
      </c>
      <c r="N504">
        <v>0</v>
      </c>
      <c r="O504">
        <v>0</v>
      </c>
      <c r="P504">
        <v>21</v>
      </c>
      <c r="Q504">
        <v>0</v>
      </c>
      <c r="R504">
        <v>0</v>
      </c>
      <c r="S504">
        <v>1</v>
      </c>
      <c r="T504">
        <v>1</v>
      </c>
      <c r="U504">
        <v>100</v>
      </c>
      <c r="V504">
        <v>1</v>
      </c>
      <c r="W504">
        <v>1</v>
      </c>
      <c r="X504">
        <v>1</v>
      </c>
    </row>
    <row r="505" spans="1:24" x14ac:dyDescent="0.2">
      <c r="A505" t="s">
        <v>989</v>
      </c>
      <c r="B505" t="s">
        <v>408</v>
      </c>
      <c r="C505" t="s">
        <v>410</v>
      </c>
      <c r="D505">
        <v>0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209474.63161551501</v>
      </c>
      <c r="K505">
        <v>10715721.047822401</v>
      </c>
      <c r="L505">
        <v>3697902.20782487</v>
      </c>
      <c r="M505">
        <v>14413623.2556473</v>
      </c>
      <c r="N505">
        <v>0</v>
      </c>
      <c r="O505">
        <v>0</v>
      </c>
      <c r="P505">
        <v>10</v>
      </c>
      <c r="Q505">
        <v>0</v>
      </c>
      <c r="R505">
        <v>0</v>
      </c>
      <c r="S505">
        <v>1</v>
      </c>
      <c r="T505">
        <v>1</v>
      </c>
      <c r="U505">
        <v>100</v>
      </c>
      <c r="V505">
        <v>1</v>
      </c>
      <c r="W505">
        <v>1</v>
      </c>
      <c r="X505">
        <v>1</v>
      </c>
    </row>
    <row r="506" spans="1:24" x14ac:dyDescent="0.2">
      <c r="A506" t="s">
        <v>990</v>
      </c>
      <c r="B506" t="s">
        <v>410</v>
      </c>
      <c r="C506" t="s">
        <v>383</v>
      </c>
      <c r="D506">
        <v>1</v>
      </c>
      <c r="E506">
        <v>0</v>
      </c>
      <c r="F506">
        <v>0</v>
      </c>
      <c r="G506">
        <v>0</v>
      </c>
      <c r="H506">
        <v>98200</v>
      </c>
      <c r="I506" t="s">
        <v>384</v>
      </c>
      <c r="J506">
        <v>90622.212639546095</v>
      </c>
      <c r="K506">
        <v>4702113.4687497802</v>
      </c>
      <c r="L506">
        <v>447128.17714957299</v>
      </c>
      <c r="M506">
        <v>5149241.6458993498</v>
      </c>
      <c r="N506" t="s">
        <v>383</v>
      </c>
      <c r="O506" t="s">
        <v>385</v>
      </c>
      <c r="P506">
        <v>1</v>
      </c>
      <c r="Q506">
        <v>0</v>
      </c>
      <c r="R506">
        <v>0</v>
      </c>
      <c r="S506">
        <v>1</v>
      </c>
      <c r="T506">
        <v>1</v>
      </c>
      <c r="U506">
        <v>100</v>
      </c>
      <c r="V506">
        <v>1</v>
      </c>
      <c r="W506">
        <v>1</v>
      </c>
      <c r="X506">
        <v>1</v>
      </c>
    </row>
    <row r="507" spans="1:24" x14ac:dyDescent="0.2">
      <c r="A507" t="s">
        <v>991</v>
      </c>
      <c r="B507" t="s">
        <v>410</v>
      </c>
      <c r="C507" t="s">
        <v>387</v>
      </c>
      <c r="D507">
        <v>1</v>
      </c>
      <c r="E507">
        <v>0</v>
      </c>
      <c r="F507">
        <v>0</v>
      </c>
      <c r="G507">
        <v>0</v>
      </c>
      <c r="H507">
        <v>990</v>
      </c>
      <c r="I507" t="s">
        <v>388</v>
      </c>
      <c r="J507">
        <v>39071.905683988101</v>
      </c>
      <c r="K507">
        <v>2025102.66601536</v>
      </c>
      <c r="L507">
        <v>1550891.0483694701</v>
      </c>
      <c r="M507">
        <v>3575993.7143848399</v>
      </c>
      <c r="N507" t="s">
        <v>387</v>
      </c>
      <c r="O507" t="s">
        <v>389</v>
      </c>
      <c r="P507">
        <v>1</v>
      </c>
      <c r="Q507">
        <v>0</v>
      </c>
      <c r="R507">
        <v>0</v>
      </c>
      <c r="S507">
        <v>1</v>
      </c>
      <c r="T507">
        <v>1</v>
      </c>
      <c r="U507">
        <v>100</v>
      </c>
      <c r="V507">
        <v>1</v>
      </c>
      <c r="W507">
        <v>1</v>
      </c>
      <c r="X507">
        <v>1</v>
      </c>
    </row>
    <row r="508" spans="1:24" x14ac:dyDescent="0.2">
      <c r="A508" t="s">
        <v>992</v>
      </c>
      <c r="B508" t="s">
        <v>410</v>
      </c>
      <c r="C508" t="s">
        <v>391</v>
      </c>
      <c r="D508">
        <v>1</v>
      </c>
      <c r="E508">
        <v>0</v>
      </c>
      <c r="F508">
        <v>0</v>
      </c>
      <c r="G508">
        <v>0</v>
      </c>
      <c r="H508">
        <v>4500</v>
      </c>
      <c r="I508" t="s">
        <v>371</v>
      </c>
      <c r="J508">
        <v>21938.770568562799</v>
      </c>
      <c r="K508">
        <v>962386.378344998</v>
      </c>
      <c r="L508">
        <v>565794.39478901704</v>
      </c>
      <c r="M508">
        <v>1528180.7731340099</v>
      </c>
      <c r="N508" t="s">
        <v>392</v>
      </c>
      <c r="O508" t="s">
        <v>393</v>
      </c>
      <c r="P508">
        <v>1</v>
      </c>
      <c r="Q508">
        <v>0</v>
      </c>
      <c r="R508">
        <v>0</v>
      </c>
      <c r="S508">
        <v>1</v>
      </c>
      <c r="T508">
        <v>1</v>
      </c>
      <c r="U508">
        <v>100</v>
      </c>
      <c r="V508">
        <v>1</v>
      </c>
      <c r="W508">
        <v>1</v>
      </c>
      <c r="X508">
        <v>1</v>
      </c>
    </row>
    <row r="509" spans="1:24" x14ac:dyDescent="0.2">
      <c r="A509" t="s">
        <v>993</v>
      </c>
      <c r="B509" t="s">
        <v>410</v>
      </c>
      <c r="C509" t="s">
        <v>395</v>
      </c>
      <c r="D509">
        <v>1</v>
      </c>
      <c r="E509">
        <v>0</v>
      </c>
      <c r="F509">
        <v>0</v>
      </c>
      <c r="G509">
        <v>0</v>
      </c>
      <c r="H509">
        <v>150</v>
      </c>
      <c r="I509" t="s">
        <v>388</v>
      </c>
      <c r="J509">
        <v>53105.754156214498</v>
      </c>
      <c r="K509">
        <v>2815066.5561038898</v>
      </c>
      <c r="L509">
        <v>1092587.4783695601</v>
      </c>
      <c r="M509">
        <v>3907654.0344734602</v>
      </c>
      <c r="N509" t="s">
        <v>395</v>
      </c>
      <c r="O509" t="s">
        <v>393</v>
      </c>
      <c r="P509">
        <v>1</v>
      </c>
      <c r="Q509">
        <v>0</v>
      </c>
      <c r="R509">
        <v>0</v>
      </c>
      <c r="S509">
        <v>1</v>
      </c>
      <c r="T509">
        <v>1</v>
      </c>
      <c r="U509">
        <v>100</v>
      </c>
      <c r="V509">
        <v>1</v>
      </c>
      <c r="W509">
        <v>1</v>
      </c>
      <c r="X509">
        <v>1</v>
      </c>
    </row>
    <row r="510" spans="1:24" x14ac:dyDescent="0.2">
      <c r="A510" t="s">
        <v>994</v>
      </c>
      <c r="B510" t="s">
        <v>410</v>
      </c>
      <c r="C510" t="s">
        <v>509</v>
      </c>
      <c r="D510">
        <v>1</v>
      </c>
      <c r="E510">
        <v>0</v>
      </c>
      <c r="F510">
        <v>0</v>
      </c>
      <c r="G510">
        <v>0</v>
      </c>
      <c r="H510">
        <v>4000</v>
      </c>
      <c r="I510" t="s">
        <v>384</v>
      </c>
      <c r="J510">
        <v>92.862520961028693</v>
      </c>
      <c r="K510">
        <v>4072.9166569251502</v>
      </c>
      <c r="L510">
        <v>553.90202396757104</v>
      </c>
      <c r="M510">
        <v>4626.8186808927203</v>
      </c>
      <c r="N510" t="s">
        <v>462</v>
      </c>
      <c r="O510" t="s">
        <v>393</v>
      </c>
      <c r="P510">
        <v>1</v>
      </c>
      <c r="Q510">
        <v>0</v>
      </c>
      <c r="R510">
        <v>0</v>
      </c>
      <c r="S510">
        <v>1</v>
      </c>
      <c r="T510">
        <v>1</v>
      </c>
      <c r="U510">
        <v>100</v>
      </c>
      <c r="V510">
        <v>1</v>
      </c>
      <c r="W510">
        <v>1</v>
      </c>
      <c r="X510">
        <v>1</v>
      </c>
    </row>
    <row r="511" spans="1:24" x14ac:dyDescent="0.2">
      <c r="A511" t="s">
        <v>995</v>
      </c>
      <c r="B511" t="s">
        <v>410</v>
      </c>
      <c r="C511" t="s">
        <v>397</v>
      </c>
      <c r="D511">
        <v>1</v>
      </c>
      <c r="E511">
        <v>0</v>
      </c>
      <c r="F511">
        <v>0</v>
      </c>
      <c r="G511">
        <v>0</v>
      </c>
      <c r="H511">
        <v>31000</v>
      </c>
      <c r="I511" t="s">
        <v>384</v>
      </c>
      <c r="J511">
        <v>719.68453718414503</v>
      </c>
      <c r="K511">
        <v>29336.7245698554</v>
      </c>
      <c r="L511">
        <v>12878.2220576983</v>
      </c>
      <c r="M511">
        <v>42214.9466275538</v>
      </c>
      <c r="N511" t="s">
        <v>398</v>
      </c>
      <c r="O511" t="s">
        <v>393</v>
      </c>
      <c r="P511">
        <v>1</v>
      </c>
      <c r="Q511">
        <v>0</v>
      </c>
      <c r="R511">
        <v>0</v>
      </c>
      <c r="S511">
        <v>1</v>
      </c>
      <c r="T511">
        <v>1</v>
      </c>
      <c r="U511">
        <v>100</v>
      </c>
      <c r="V511">
        <v>1</v>
      </c>
      <c r="W511">
        <v>1</v>
      </c>
      <c r="X511">
        <v>1</v>
      </c>
    </row>
    <row r="512" spans="1:24" x14ac:dyDescent="0.2">
      <c r="A512" t="s">
        <v>996</v>
      </c>
      <c r="B512" t="s">
        <v>410</v>
      </c>
      <c r="C512" t="s">
        <v>418</v>
      </c>
      <c r="D512">
        <v>1</v>
      </c>
      <c r="E512">
        <v>0</v>
      </c>
      <c r="F512">
        <v>0</v>
      </c>
      <c r="G512">
        <v>0</v>
      </c>
      <c r="H512">
        <v>17600</v>
      </c>
      <c r="I512" t="s">
        <v>384</v>
      </c>
      <c r="J512">
        <v>2042.97546038883</v>
      </c>
      <c r="K512">
        <v>89618.1243384431</v>
      </c>
      <c r="L512">
        <v>6092.92226349253</v>
      </c>
      <c r="M512">
        <v>95711.046601935697</v>
      </c>
      <c r="N512" t="s">
        <v>398</v>
      </c>
      <c r="O512" t="s">
        <v>393</v>
      </c>
      <c r="P512">
        <v>1</v>
      </c>
      <c r="Q512">
        <v>0</v>
      </c>
      <c r="R512">
        <v>0</v>
      </c>
      <c r="S512">
        <v>1</v>
      </c>
      <c r="T512">
        <v>1</v>
      </c>
      <c r="U512">
        <v>100</v>
      </c>
      <c r="V512">
        <v>1</v>
      </c>
      <c r="W512">
        <v>1</v>
      </c>
      <c r="X512">
        <v>1</v>
      </c>
    </row>
    <row r="513" spans="1:24" x14ac:dyDescent="0.2">
      <c r="A513" t="s">
        <v>997</v>
      </c>
      <c r="B513" t="s">
        <v>410</v>
      </c>
      <c r="C513" t="s">
        <v>403</v>
      </c>
      <c r="D513">
        <v>1</v>
      </c>
      <c r="E513">
        <v>0</v>
      </c>
      <c r="F513">
        <v>0</v>
      </c>
      <c r="G513">
        <v>0</v>
      </c>
      <c r="H513">
        <v>4000</v>
      </c>
      <c r="I513" t="s">
        <v>384</v>
      </c>
      <c r="J513">
        <v>696.46890698157699</v>
      </c>
      <c r="K513">
        <v>36084.057234894899</v>
      </c>
      <c r="L513">
        <v>17078.6457400051</v>
      </c>
      <c r="M513">
        <v>53162.702974900101</v>
      </c>
      <c r="N513" t="s">
        <v>383</v>
      </c>
      <c r="O513" t="s">
        <v>385</v>
      </c>
      <c r="P513">
        <v>1</v>
      </c>
      <c r="Q513">
        <v>0</v>
      </c>
      <c r="R513">
        <v>0</v>
      </c>
      <c r="S513">
        <v>1</v>
      </c>
      <c r="T513">
        <v>1</v>
      </c>
      <c r="U513">
        <v>100</v>
      </c>
      <c r="V513">
        <v>1</v>
      </c>
      <c r="W513">
        <v>1</v>
      </c>
      <c r="X513">
        <v>1</v>
      </c>
    </row>
    <row r="514" spans="1:24" x14ac:dyDescent="0.2">
      <c r="A514" t="s">
        <v>998</v>
      </c>
      <c r="B514" t="s">
        <v>410</v>
      </c>
      <c r="C514" t="s">
        <v>445</v>
      </c>
      <c r="D514">
        <v>1</v>
      </c>
      <c r="E514">
        <v>0</v>
      </c>
      <c r="F514">
        <v>0</v>
      </c>
      <c r="G514">
        <v>0</v>
      </c>
      <c r="H514">
        <v>1</v>
      </c>
      <c r="I514" t="s">
        <v>368</v>
      </c>
      <c r="J514">
        <v>1183.99714168777</v>
      </c>
      <c r="K514">
        <v>51940.155808265597</v>
      </c>
      <c r="L514">
        <v>4897.4170620690602</v>
      </c>
      <c r="M514">
        <v>56837.572870334698</v>
      </c>
      <c r="N514" t="s">
        <v>398</v>
      </c>
      <c r="O514" t="s">
        <v>393</v>
      </c>
      <c r="P514">
        <v>1</v>
      </c>
      <c r="Q514">
        <v>0</v>
      </c>
      <c r="R514">
        <v>0</v>
      </c>
      <c r="S514">
        <v>1</v>
      </c>
      <c r="T514">
        <v>1</v>
      </c>
      <c r="U514">
        <v>100</v>
      </c>
      <c r="V514">
        <v>1</v>
      </c>
      <c r="W514">
        <v>1</v>
      </c>
      <c r="X514">
        <v>1</v>
      </c>
    </row>
    <row r="515" spans="1:24" x14ac:dyDescent="0.2">
      <c r="A515" t="s">
        <v>999</v>
      </c>
      <c r="B515" t="s">
        <v>408</v>
      </c>
      <c r="C515" t="s">
        <v>447</v>
      </c>
      <c r="D515">
        <v>0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9289.7344373316391</v>
      </c>
      <c r="K515">
        <v>480017.93350237299</v>
      </c>
      <c r="L515">
        <v>740458.74332448002</v>
      </c>
      <c r="M515">
        <v>1220476.67682685</v>
      </c>
      <c r="N515">
        <v>0</v>
      </c>
      <c r="O515">
        <v>0</v>
      </c>
      <c r="P515">
        <v>6</v>
      </c>
      <c r="Q515">
        <v>0</v>
      </c>
      <c r="R515">
        <v>0</v>
      </c>
      <c r="S515">
        <v>1</v>
      </c>
      <c r="T515">
        <v>1</v>
      </c>
      <c r="U515">
        <v>100</v>
      </c>
      <c r="V515">
        <v>1</v>
      </c>
      <c r="W515">
        <v>1</v>
      </c>
      <c r="X515">
        <v>1</v>
      </c>
    </row>
    <row r="516" spans="1:24" x14ac:dyDescent="0.2">
      <c r="A516" t="s">
        <v>1000</v>
      </c>
      <c r="B516" t="s">
        <v>447</v>
      </c>
      <c r="C516" t="s">
        <v>449</v>
      </c>
      <c r="D516">
        <v>1</v>
      </c>
      <c r="E516">
        <v>0</v>
      </c>
      <c r="F516">
        <v>0</v>
      </c>
      <c r="G516">
        <v>0</v>
      </c>
      <c r="H516">
        <v>50</v>
      </c>
      <c r="I516" t="s">
        <v>388</v>
      </c>
      <c r="J516">
        <v>2031.36764498603</v>
      </c>
      <c r="K516">
        <v>104965.538697877</v>
      </c>
      <c r="L516">
        <v>183870.294553118</v>
      </c>
      <c r="M516">
        <v>288835.83325099602</v>
      </c>
      <c r="N516" t="s">
        <v>449</v>
      </c>
      <c r="O516" t="s">
        <v>450</v>
      </c>
      <c r="P516">
        <v>1</v>
      </c>
      <c r="Q516">
        <v>0</v>
      </c>
      <c r="R516">
        <v>0</v>
      </c>
      <c r="S516">
        <v>1</v>
      </c>
      <c r="T516">
        <v>1</v>
      </c>
      <c r="U516">
        <v>100</v>
      </c>
      <c r="V516">
        <v>1</v>
      </c>
      <c r="W516">
        <v>1</v>
      </c>
      <c r="X516">
        <v>1</v>
      </c>
    </row>
    <row r="517" spans="1:24" x14ac:dyDescent="0.2">
      <c r="A517" t="s">
        <v>1001</v>
      </c>
      <c r="B517" t="s">
        <v>447</v>
      </c>
      <c r="C517" t="s">
        <v>452</v>
      </c>
      <c r="D517">
        <v>1</v>
      </c>
      <c r="E517">
        <v>0</v>
      </c>
      <c r="F517">
        <v>0</v>
      </c>
      <c r="G517">
        <v>0</v>
      </c>
      <c r="H517">
        <v>55</v>
      </c>
      <c r="I517" t="s">
        <v>388</v>
      </c>
      <c r="J517">
        <v>4341.32285360895</v>
      </c>
      <c r="K517">
        <v>224322.60793905301</v>
      </c>
      <c r="L517">
        <v>333950.99213963898</v>
      </c>
      <c r="M517">
        <v>558273.60007869301</v>
      </c>
      <c r="N517" t="s">
        <v>449</v>
      </c>
      <c r="O517" t="s">
        <v>450</v>
      </c>
      <c r="P517">
        <v>1</v>
      </c>
      <c r="Q517">
        <v>0</v>
      </c>
      <c r="R517">
        <v>0</v>
      </c>
      <c r="S517">
        <v>1</v>
      </c>
      <c r="T517">
        <v>1</v>
      </c>
      <c r="U517">
        <v>100</v>
      </c>
      <c r="V517">
        <v>1</v>
      </c>
      <c r="W517">
        <v>1</v>
      </c>
      <c r="X517">
        <v>1</v>
      </c>
    </row>
    <row r="518" spans="1:24" x14ac:dyDescent="0.2">
      <c r="A518" t="s">
        <v>1002</v>
      </c>
      <c r="B518" t="s">
        <v>447</v>
      </c>
      <c r="C518" t="s">
        <v>454</v>
      </c>
      <c r="D518">
        <v>1</v>
      </c>
      <c r="E518">
        <v>0</v>
      </c>
      <c r="F518">
        <v>0</v>
      </c>
      <c r="G518">
        <v>0</v>
      </c>
      <c r="H518">
        <v>5100</v>
      </c>
      <c r="I518" t="s">
        <v>384</v>
      </c>
      <c r="J518">
        <v>1479.99642767505</v>
      </c>
      <c r="K518">
        <v>76474.197922788095</v>
      </c>
      <c r="L518">
        <v>65325.819947039599</v>
      </c>
      <c r="M518">
        <v>141800.01786982699</v>
      </c>
      <c r="N518" t="s">
        <v>406</v>
      </c>
      <c r="O518" t="s">
        <v>450</v>
      </c>
      <c r="P518">
        <v>1</v>
      </c>
      <c r="Q518">
        <v>0</v>
      </c>
      <c r="R518">
        <v>0</v>
      </c>
      <c r="S518">
        <v>1</v>
      </c>
      <c r="T518">
        <v>1</v>
      </c>
      <c r="U518">
        <v>100</v>
      </c>
      <c r="V518">
        <v>1</v>
      </c>
      <c r="W518">
        <v>1</v>
      </c>
      <c r="X518">
        <v>1</v>
      </c>
    </row>
    <row r="519" spans="1:24" x14ac:dyDescent="0.2">
      <c r="A519" t="s">
        <v>1003</v>
      </c>
      <c r="B519" t="s">
        <v>447</v>
      </c>
      <c r="C519" t="s">
        <v>456</v>
      </c>
      <c r="D519">
        <v>0</v>
      </c>
      <c r="E519">
        <v>0</v>
      </c>
      <c r="F519">
        <v>0</v>
      </c>
      <c r="G519">
        <v>0</v>
      </c>
      <c r="H519">
        <v>550</v>
      </c>
      <c r="I519" t="s">
        <v>401</v>
      </c>
      <c r="J519">
        <v>510.74386513489901</v>
      </c>
      <c r="K519">
        <v>26390.443474604101</v>
      </c>
      <c r="L519">
        <v>86160.6137815533</v>
      </c>
      <c r="M519">
        <v>112551.057256157</v>
      </c>
      <c r="N519" t="s">
        <v>449</v>
      </c>
      <c r="O519" t="s">
        <v>450</v>
      </c>
      <c r="P519">
        <v>1</v>
      </c>
      <c r="Q519">
        <v>0</v>
      </c>
      <c r="R519">
        <v>0</v>
      </c>
      <c r="S519">
        <v>1</v>
      </c>
      <c r="T519">
        <v>1</v>
      </c>
      <c r="U519">
        <v>100</v>
      </c>
      <c r="V519">
        <v>1</v>
      </c>
      <c r="W519">
        <v>1</v>
      </c>
      <c r="X519">
        <v>1</v>
      </c>
    </row>
    <row r="520" spans="1:24" x14ac:dyDescent="0.2">
      <c r="A520" t="s">
        <v>1004</v>
      </c>
      <c r="B520" t="s">
        <v>447</v>
      </c>
      <c r="C520" t="s">
        <v>458</v>
      </c>
      <c r="D520">
        <v>0</v>
      </c>
      <c r="E520">
        <v>0</v>
      </c>
      <c r="F520">
        <v>0</v>
      </c>
      <c r="G520">
        <v>0</v>
      </c>
      <c r="H520">
        <v>1330</v>
      </c>
      <c r="I520" t="s">
        <v>459</v>
      </c>
      <c r="J520">
        <v>926.30364592669105</v>
      </c>
      <c r="K520">
        <v>47865.145468050097</v>
      </c>
      <c r="L520">
        <v>71151.022903128905</v>
      </c>
      <c r="M520">
        <v>119016.168371179</v>
      </c>
      <c r="N520" t="s">
        <v>398</v>
      </c>
      <c r="O520" t="s">
        <v>450</v>
      </c>
      <c r="P520">
        <v>1</v>
      </c>
      <c r="Q520">
        <v>0</v>
      </c>
      <c r="R520">
        <v>0</v>
      </c>
      <c r="S520">
        <v>1</v>
      </c>
      <c r="T520">
        <v>1</v>
      </c>
      <c r="U520">
        <v>100</v>
      </c>
      <c r="V520">
        <v>1</v>
      </c>
      <c r="W520">
        <v>1</v>
      </c>
      <c r="X520">
        <v>1</v>
      </c>
    </row>
    <row r="521" spans="1:24" x14ac:dyDescent="0.2">
      <c r="A521" t="s">
        <v>1005</v>
      </c>
      <c r="B521" t="s">
        <v>408</v>
      </c>
      <c r="C521" t="s">
        <v>544</v>
      </c>
      <c r="D521">
        <v>0</v>
      </c>
      <c r="E521">
        <v>0</v>
      </c>
      <c r="F521">
        <v>0</v>
      </c>
      <c r="G521">
        <v>0</v>
      </c>
      <c r="H521">
        <v>7000</v>
      </c>
      <c r="I521" t="s">
        <v>384</v>
      </c>
      <c r="J521">
        <v>568.782940716697</v>
      </c>
      <c r="K521">
        <v>33426.553561729401</v>
      </c>
      <c r="L521">
        <v>32310.951393083</v>
      </c>
      <c r="M521">
        <v>65737.504954812495</v>
      </c>
      <c r="N521" t="s">
        <v>398</v>
      </c>
      <c r="O521" t="s">
        <v>385</v>
      </c>
      <c r="P521">
        <v>1</v>
      </c>
      <c r="Q521">
        <v>0</v>
      </c>
      <c r="R521">
        <v>0</v>
      </c>
      <c r="S521">
        <v>1</v>
      </c>
      <c r="T521">
        <v>1</v>
      </c>
      <c r="U521">
        <v>100</v>
      </c>
      <c r="V521">
        <v>1</v>
      </c>
      <c r="W521">
        <v>1</v>
      </c>
      <c r="X521">
        <v>1</v>
      </c>
    </row>
    <row r="522" spans="1:24" x14ac:dyDescent="0.2">
      <c r="A522" t="s">
        <v>1006</v>
      </c>
      <c r="B522" t="s">
        <v>408</v>
      </c>
      <c r="C522" t="s">
        <v>552</v>
      </c>
      <c r="D522">
        <v>0</v>
      </c>
      <c r="E522">
        <v>0</v>
      </c>
      <c r="F522">
        <v>0</v>
      </c>
      <c r="G522">
        <v>0</v>
      </c>
      <c r="H522">
        <v>700</v>
      </c>
      <c r="I522" t="s">
        <v>384</v>
      </c>
      <c r="J522">
        <v>243.764117428476</v>
      </c>
      <c r="K522">
        <v>13302.464974115501</v>
      </c>
      <c r="L522">
        <v>12682.048420352799</v>
      </c>
      <c r="M522">
        <v>25984.513394468398</v>
      </c>
      <c r="N522" t="s">
        <v>398</v>
      </c>
      <c r="O522" t="s">
        <v>385</v>
      </c>
      <c r="P522">
        <v>1</v>
      </c>
      <c r="Q522">
        <v>0</v>
      </c>
      <c r="R522">
        <v>0</v>
      </c>
      <c r="S522">
        <v>1</v>
      </c>
      <c r="T522">
        <v>1</v>
      </c>
      <c r="U522">
        <v>100</v>
      </c>
      <c r="V522">
        <v>1</v>
      </c>
      <c r="W522">
        <v>1</v>
      </c>
      <c r="X522">
        <v>1</v>
      </c>
    </row>
    <row r="523" spans="1:24" x14ac:dyDescent="0.2">
      <c r="A523" t="s">
        <v>1007</v>
      </c>
      <c r="B523" t="s">
        <v>408</v>
      </c>
      <c r="C523" t="s">
        <v>554</v>
      </c>
      <c r="D523">
        <v>0</v>
      </c>
      <c r="E523">
        <v>0</v>
      </c>
      <c r="F523">
        <v>0</v>
      </c>
      <c r="G523">
        <v>0</v>
      </c>
      <c r="H523">
        <v>170</v>
      </c>
      <c r="I523" t="s">
        <v>384</v>
      </c>
      <c r="J523">
        <v>138.13299990126299</v>
      </c>
      <c r="K523">
        <v>7539.0599218644702</v>
      </c>
      <c r="L523">
        <v>8188.5182510742497</v>
      </c>
      <c r="M523">
        <v>15727.5781729387</v>
      </c>
      <c r="N523" t="s">
        <v>398</v>
      </c>
      <c r="O523" t="s">
        <v>385</v>
      </c>
      <c r="P523">
        <v>1</v>
      </c>
      <c r="Q523">
        <v>0</v>
      </c>
      <c r="R523">
        <v>0</v>
      </c>
      <c r="S523">
        <v>1</v>
      </c>
      <c r="T523">
        <v>1</v>
      </c>
      <c r="U523">
        <v>100</v>
      </c>
      <c r="V523">
        <v>1</v>
      </c>
      <c r="W523">
        <v>1</v>
      </c>
      <c r="X523">
        <v>1</v>
      </c>
    </row>
    <row r="524" spans="1:24" x14ac:dyDescent="0.2">
      <c r="A524" t="s">
        <v>1008</v>
      </c>
      <c r="B524" t="s">
        <v>408</v>
      </c>
      <c r="C524" t="s">
        <v>461</v>
      </c>
      <c r="D524">
        <v>0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1736.52914159434</v>
      </c>
      <c r="K524">
        <v>81438.559448325701</v>
      </c>
      <c r="L524">
        <v>12896.685456909199</v>
      </c>
      <c r="M524">
        <v>94335.244905234998</v>
      </c>
      <c r="N524" t="s">
        <v>462</v>
      </c>
      <c r="O524" t="s">
        <v>463</v>
      </c>
      <c r="P524">
        <v>1</v>
      </c>
      <c r="Q524">
        <v>0</v>
      </c>
      <c r="R524">
        <v>0</v>
      </c>
      <c r="S524">
        <v>1</v>
      </c>
      <c r="T524">
        <v>1</v>
      </c>
      <c r="U524">
        <v>100</v>
      </c>
      <c r="V524">
        <v>1</v>
      </c>
      <c r="W524">
        <v>1</v>
      </c>
      <c r="X524">
        <v>1</v>
      </c>
    </row>
    <row r="525" spans="1:24" x14ac:dyDescent="0.2">
      <c r="A525" t="s">
        <v>1009</v>
      </c>
      <c r="B525" t="s">
        <v>977</v>
      </c>
      <c r="C525" t="s">
        <v>467</v>
      </c>
      <c r="D525">
        <v>0</v>
      </c>
      <c r="E525">
        <v>0</v>
      </c>
      <c r="F525">
        <v>0</v>
      </c>
      <c r="G525">
        <v>58652.507452370097</v>
      </c>
      <c r="H525">
        <v>0</v>
      </c>
      <c r="I525">
        <v>0</v>
      </c>
      <c r="J525">
        <v>32126.949897492701</v>
      </c>
      <c r="K525">
        <v>1743954.63508109</v>
      </c>
      <c r="L525">
        <v>352308.03956328199</v>
      </c>
      <c r="M525">
        <v>2154915.1820967402</v>
      </c>
      <c r="N525">
        <v>0</v>
      </c>
      <c r="O525">
        <v>0</v>
      </c>
      <c r="P525">
        <v>10</v>
      </c>
      <c r="Q525">
        <v>0</v>
      </c>
      <c r="R525">
        <v>0</v>
      </c>
      <c r="S525">
        <v>1</v>
      </c>
      <c r="T525">
        <v>1</v>
      </c>
      <c r="U525">
        <v>100</v>
      </c>
      <c r="V525">
        <v>1</v>
      </c>
      <c r="W525">
        <v>1</v>
      </c>
      <c r="X525">
        <v>1</v>
      </c>
    </row>
    <row r="526" spans="1:24" x14ac:dyDescent="0.2">
      <c r="A526" t="s">
        <v>1010</v>
      </c>
      <c r="B526" t="s">
        <v>467</v>
      </c>
      <c r="C526" t="s">
        <v>469</v>
      </c>
      <c r="D526">
        <v>0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18572.5041861754</v>
      </c>
      <c r="K526">
        <v>1004405.61583096</v>
      </c>
      <c r="L526">
        <v>188974.75351253501</v>
      </c>
      <c r="M526">
        <v>1193380.3693434999</v>
      </c>
      <c r="N526">
        <v>0</v>
      </c>
      <c r="O526">
        <v>0</v>
      </c>
      <c r="P526">
        <v>3</v>
      </c>
      <c r="Q526">
        <v>0</v>
      </c>
      <c r="R526">
        <v>0</v>
      </c>
      <c r="S526">
        <v>1</v>
      </c>
      <c r="T526">
        <v>1</v>
      </c>
      <c r="U526">
        <v>100</v>
      </c>
      <c r="V526">
        <v>1</v>
      </c>
      <c r="W526">
        <v>1</v>
      </c>
      <c r="X526">
        <v>1</v>
      </c>
    </row>
    <row r="527" spans="1:24" x14ac:dyDescent="0.2">
      <c r="A527" t="s">
        <v>1011</v>
      </c>
      <c r="B527" t="s">
        <v>469</v>
      </c>
      <c r="C527" t="s">
        <v>471</v>
      </c>
      <c r="D527">
        <v>0</v>
      </c>
      <c r="E527">
        <v>0</v>
      </c>
      <c r="F527">
        <v>0</v>
      </c>
      <c r="G527">
        <v>0</v>
      </c>
      <c r="H527">
        <v>1</v>
      </c>
      <c r="I527" t="s">
        <v>368</v>
      </c>
      <c r="J527">
        <v>11607.815116359599</v>
      </c>
      <c r="K527">
        <v>627753.83122755995</v>
      </c>
      <c r="L527">
        <v>120023.393045693</v>
      </c>
      <c r="M527">
        <v>747777.22427325405</v>
      </c>
      <c r="N527" t="s">
        <v>474</v>
      </c>
      <c r="O527" t="s">
        <v>475</v>
      </c>
      <c r="P527">
        <v>1</v>
      </c>
      <c r="Q527">
        <v>0</v>
      </c>
      <c r="R527">
        <v>0</v>
      </c>
      <c r="S527">
        <v>1</v>
      </c>
      <c r="T527">
        <v>1</v>
      </c>
      <c r="U527">
        <v>100</v>
      </c>
      <c r="V527">
        <v>1</v>
      </c>
      <c r="W527">
        <v>1</v>
      </c>
      <c r="X527">
        <v>1</v>
      </c>
    </row>
    <row r="528" spans="1:24" x14ac:dyDescent="0.2">
      <c r="A528" t="s">
        <v>1012</v>
      </c>
      <c r="B528" t="s">
        <v>469</v>
      </c>
      <c r="C528" t="s">
        <v>473</v>
      </c>
      <c r="D528">
        <v>0</v>
      </c>
      <c r="E528">
        <v>0</v>
      </c>
      <c r="F528">
        <v>0</v>
      </c>
      <c r="G528">
        <v>0</v>
      </c>
      <c r="H528">
        <v>1</v>
      </c>
      <c r="I528" t="s">
        <v>368</v>
      </c>
      <c r="J528">
        <v>6964.6890698157704</v>
      </c>
      <c r="K528">
        <v>376651.78460340499</v>
      </c>
      <c r="L528">
        <v>68951.360466841899</v>
      </c>
      <c r="M528">
        <v>445603.145070247</v>
      </c>
      <c r="N528" t="s">
        <v>474</v>
      </c>
      <c r="O528" t="s">
        <v>475</v>
      </c>
      <c r="P528">
        <v>1</v>
      </c>
      <c r="Q528">
        <v>0</v>
      </c>
      <c r="R528">
        <v>0</v>
      </c>
      <c r="S528">
        <v>1</v>
      </c>
      <c r="T528">
        <v>1</v>
      </c>
      <c r="U528">
        <v>100</v>
      </c>
      <c r="V528">
        <v>1</v>
      </c>
      <c r="W528">
        <v>1</v>
      </c>
      <c r="X528">
        <v>1</v>
      </c>
    </row>
    <row r="529" spans="1:24" x14ac:dyDescent="0.2">
      <c r="A529" t="s">
        <v>1013</v>
      </c>
      <c r="B529" t="s">
        <v>467</v>
      </c>
      <c r="C529" t="s">
        <v>477</v>
      </c>
      <c r="D529">
        <v>0</v>
      </c>
      <c r="E529">
        <v>0</v>
      </c>
      <c r="F529">
        <v>0</v>
      </c>
      <c r="G529">
        <v>58652.507452370097</v>
      </c>
      <c r="H529">
        <v>0</v>
      </c>
      <c r="I529">
        <v>0</v>
      </c>
      <c r="J529">
        <v>6589.7566415015699</v>
      </c>
      <c r="K529">
        <v>359936.43732973997</v>
      </c>
      <c r="L529">
        <v>39457.714224884599</v>
      </c>
      <c r="M529">
        <v>458046.65900699398</v>
      </c>
      <c r="N529">
        <v>0</v>
      </c>
      <c r="O529">
        <v>0</v>
      </c>
      <c r="P529">
        <v>5</v>
      </c>
      <c r="Q529">
        <v>0</v>
      </c>
      <c r="R529">
        <v>0</v>
      </c>
      <c r="S529">
        <v>1</v>
      </c>
      <c r="T529">
        <v>1</v>
      </c>
      <c r="U529">
        <v>100</v>
      </c>
      <c r="V529">
        <v>1</v>
      </c>
      <c r="W529">
        <v>1</v>
      </c>
      <c r="X529">
        <v>1</v>
      </c>
    </row>
    <row r="530" spans="1:24" x14ac:dyDescent="0.2">
      <c r="A530" t="s">
        <v>1014</v>
      </c>
      <c r="B530" t="s">
        <v>477</v>
      </c>
      <c r="C530" t="s">
        <v>479</v>
      </c>
      <c r="D530">
        <v>0</v>
      </c>
      <c r="E530">
        <v>0</v>
      </c>
      <c r="F530">
        <v>0</v>
      </c>
      <c r="G530">
        <v>19694.0144369341</v>
      </c>
      <c r="H530">
        <v>0</v>
      </c>
      <c r="I530">
        <v>0</v>
      </c>
      <c r="J530">
        <v>232.15630232719201</v>
      </c>
      <c r="K530">
        <v>12513.5874527755</v>
      </c>
      <c r="L530">
        <v>1123.95952382767</v>
      </c>
      <c r="M530">
        <v>33331.561413537303</v>
      </c>
      <c r="N530">
        <v>0</v>
      </c>
      <c r="O530">
        <v>0</v>
      </c>
      <c r="P530">
        <v>1</v>
      </c>
      <c r="Q530">
        <v>0</v>
      </c>
      <c r="R530">
        <v>0</v>
      </c>
      <c r="S530">
        <v>1</v>
      </c>
      <c r="T530">
        <v>1</v>
      </c>
      <c r="U530">
        <v>100</v>
      </c>
      <c r="V530">
        <v>1</v>
      </c>
      <c r="W530">
        <v>1</v>
      </c>
      <c r="X530">
        <v>1</v>
      </c>
    </row>
    <row r="531" spans="1:24" x14ac:dyDescent="0.2">
      <c r="A531" t="s">
        <v>1015</v>
      </c>
      <c r="B531" t="s">
        <v>477</v>
      </c>
      <c r="C531" t="s">
        <v>488</v>
      </c>
      <c r="D531">
        <v>0</v>
      </c>
      <c r="E531">
        <v>0</v>
      </c>
      <c r="F531">
        <v>0</v>
      </c>
      <c r="G531">
        <v>16342.9671203784</v>
      </c>
      <c r="H531">
        <v>0</v>
      </c>
      <c r="I531">
        <v>0</v>
      </c>
      <c r="J531">
        <v>6357.6003391743798</v>
      </c>
      <c r="K531">
        <v>347422.849876964</v>
      </c>
      <c r="L531">
        <v>38333.754701056903</v>
      </c>
      <c r="M531">
        <v>402099.57169839903</v>
      </c>
      <c r="N531">
        <v>0</v>
      </c>
      <c r="O531">
        <v>0</v>
      </c>
      <c r="P531">
        <v>1</v>
      </c>
      <c r="Q531">
        <v>0</v>
      </c>
      <c r="R531">
        <v>0</v>
      </c>
      <c r="S531">
        <v>1</v>
      </c>
      <c r="T531">
        <v>1</v>
      </c>
      <c r="U531">
        <v>100</v>
      </c>
      <c r="V531">
        <v>1</v>
      </c>
      <c r="W531">
        <v>1</v>
      </c>
      <c r="X531">
        <v>1</v>
      </c>
    </row>
    <row r="532" spans="1:24" x14ac:dyDescent="0.2">
      <c r="A532" t="s">
        <v>1016</v>
      </c>
      <c r="B532" t="s">
        <v>477</v>
      </c>
      <c r="C532" t="s">
        <v>481</v>
      </c>
      <c r="D532">
        <v>0</v>
      </c>
      <c r="E532">
        <v>0</v>
      </c>
      <c r="F532">
        <v>0</v>
      </c>
      <c r="G532">
        <v>12150.2055187613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12150.2055187613</v>
      </c>
      <c r="N532">
        <v>0</v>
      </c>
      <c r="O532">
        <v>0</v>
      </c>
      <c r="P532">
        <v>1</v>
      </c>
      <c r="Q532">
        <v>0</v>
      </c>
      <c r="R532">
        <v>0</v>
      </c>
      <c r="S532">
        <v>1</v>
      </c>
      <c r="T532">
        <v>1</v>
      </c>
      <c r="U532">
        <v>100</v>
      </c>
      <c r="V532">
        <v>1</v>
      </c>
      <c r="W532">
        <v>1</v>
      </c>
      <c r="X532">
        <v>1</v>
      </c>
    </row>
    <row r="533" spans="1:24" x14ac:dyDescent="0.2">
      <c r="A533" t="s">
        <v>1017</v>
      </c>
      <c r="B533" t="s">
        <v>477</v>
      </c>
      <c r="C533" t="s">
        <v>577</v>
      </c>
      <c r="D533">
        <v>0</v>
      </c>
      <c r="E533">
        <v>0</v>
      </c>
      <c r="F533">
        <v>0</v>
      </c>
      <c r="G533">
        <v>10465.3203762962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10465.3203762962</v>
      </c>
      <c r="N533">
        <v>0</v>
      </c>
      <c r="O533">
        <v>0</v>
      </c>
      <c r="P533">
        <v>1</v>
      </c>
      <c r="Q533">
        <v>0</v>
      </c>
      <c r="R533">
        <v>0</v>
      </c>
      <c r="S533">
        <v>1</v>
      </c>
      <c r="T533">
        <v>1</v>
      </c>
      <c r="U533">
        <v>100</v>
      </c>
      <c r="V533">
        <v>1</v>
      </c>
      <c r="W533">
        <v>1</v>
      </c>
      <c r="X533">
        <v>1</v>
      </c>
    </row>
    <row r="534" spans="1:24" x14ac:dyDescent="0.2">
      <c r="A534" t="s">
        <v>1018</v>
      </c>
      <c r="B534" t="s">
        <v>467</v>
      </c>
      <c r="C534" t="s">
        <v>495</v>
      </c>
      <c r="D534">
        <v>1</v>
      </c>
      <c r="E534">
        <v>0</v>
      </c>
      <c r="F534">
        <v>0</v>
      </c>
      <c r="G534">
        <v>0</v>
      </c>
      <c r="H534">
        <v>1</v>
      </c>
      <c r="I534" t="s">
        <v>368</v>
      </c>
      <c r="J534">
        <v>6964.6890698157704</v>
      </c>
      <c r="K534">
        <v>379612.58192039101</v>
      </c>
      <c r="L534">
        <v>123875.571825861</v>
      </c>
      <c r="M534">
        <v>503488.153746253</v>
      </c>
      <c r="N534" t="s">
        <v>495</v>
      </c>
      <c r="O534" t="s">
        <v>493</v>
      </c>
      <c r="P534">
        <v>1</v>
      </c>
      <c r="Q534">
        <v>0</v>
      </c>
      <c r="R534">
        <v>0</v>
      </c>
      <c r="S534">
        <v>1</v>
      </c>
      <c r="T534">
        <v>1</v>
      </c>
      <c r="U534">
        <v>100</v>
      </c>
      <c r="V534">
        <v>1</v>
      </c>
      <c r="W534">
        <v>1</v>
      </c>
      <c r="X534">
        <v>1</v>
      </c>
    </row>
    <row r="535" spans="1:24" x14ac:dyDescent="0.2">
      <c r="A535" t="s">
        <v>1019</v>
      </c>
      <c r="B535" t="s">
        <v>1020</v>
      </c>
      <c r="C535" t="s">
        <v>1020</v>
      </c>
      <c r="D535">
        <v>1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10728.0044602822</v>
      </c>
      <c r="K535">
        <v>485310.31785270502</v>
      </c>
      <c r="L535">
        <v>197507.59746158999</v>
      </c>
      <c r="M535">
        <v>682817.91531429498</v>
      </c>
      <c r="N535" t="s">
        <v>398</v>
      </c>
      <c r="O535" t="s">
        <v>1021</v>
      </c>
      <c r="P535">
        <v>1</v>
      </c>
      <c r="Q535">
        <v>0</v>
      </c>
      <c r="R535">
        <v>0</v>
      </c>
      <c r="S535">
        <v>1</v>
      </c>
      <c r="T535">
        <v>1</v>
      </c>
      <c r="U535">
        <v>100</v>
      </c>
      <c r="V535">
        <v>1</v>
      </c>
      <c r="W535">
        <v>1</v>
      </c>
      <c r="X535">
        <v>1</v>
      </c>
    </row>
    <row r="536" spans="1:24" x14ac:dyDescent="0.2">
      <c r="A536" t="s">
        <v>1022</v>
      </c>
      <c r="B536" t="s">
        <v>1023</v>
      </c>
      <c r="C536" t="s">
        <v>1023</v>
      </c>
      <c r="D536">
        <v>0</v>
      </c>
      <c r="E536">
        <v>0</v>
      </c>
      <c r="F536">
        <v>0</v>
      </c>
      <c r="G536">
        <v>137163.4</v>
      </c>
      <c r="H536">
        <v>0</v>
      </c>
      <c r="I536">
        <v>0</v>
      </c>
      <c r="J536">
        <v>31016</v>
      </c>
      <c r="K536">
        <v>1478143.59</v>
      </c>
      <c r="L536">
        <v>667730.79989999998</v>
      </c>
      <c r="M536">
        <v>2283037.78989999</v>
      </c>
      <c r="N536" t="s">
        <v>398</v>
      </c>
      <c r="O536" t="s">
        <v>532</v>
      </c>
      <c r="P536">
        <v>1</v>
      </c>
      <c r="Q536">
        <v>0</v>
      </c>
      <c r="R536">
        <v>0</v>
      </c>
      <c r="S536">
        <v>1</v>
      </c>
      <c r="T536">
        <v>1</v>
      </c>
      <c r="U536">
        <v>100</v>
      </c>
      <c r="V536">
        <v>1</v>
      </c>
      <c r="W536">
        <v>1</v>
      </c>
      <c r="X536">
        <v>1</v>
      </c>
    </row>
    <row r="537" spans="1:24" x14ac:dyDescent="0.2">
      <c r="A537" t="s">
        <v>1024</v>
      </c>
      <c r="B537" t="s">
        <v>1025</v>
      </c>
      <c r="C537" t="s">
        <v>1025</v>
      </c>
      <c r="D537">
        <v>1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  <c r="N537" t="s">
        <v>398</v>
      </c>
      <c r="O537" t="s">
        <v>532</v>
      </c>
      <c r="P537">
        <v>1</v>
      </c>
      <c r="Q537">
        <v>0</v>
      </c>
      <c r="R537">
        <v>0</v>
      </c>
      <c r="S537">
        <v>1</v>
      </c>
      <c r="T537">
        <v>1</v>
      </c>
      <c r="U537">
        <v>100</v>
      </c>
      <c r="V537">
        <v>1</v>
      </c>
      <c r="W537">
        <v>1</v>
      </c>
      <c r="X537">
        <v>1</v>
      </c>
    </row>
    <row r="538" spans="1:24" x14ac:dyDescent="0.2">
      <c r="A538" t="s">
        <v>1026</v>
      </c>
      <c r="B538" t="s">
        <v>1027</v>
      </c>
      <c r="C538" t="s">
        <v>1027</v>
      </c>
      <c r="D538">
        <v>0</v>
      </c>
      <c r="E538">
        <v>0</v>
      </c>
      <c r="F538">
        <v>0</v>
      </c>
      <c r="G538">
        <v>13789.164249012299</v>
      </c>
      <c r="H538">
        <v>0</v>
      </c>
      <c r="I538">
        <v>0</v>
      </c>
      <c r="J538">
        <v>22151.761317756798</v>
      </c>
      <c r="K538">
        <v>999320.04534306005</v>
      </c>
      <c r="L538">
        <v>503627.04378966399</v>
      </c>
      <c r="M538">
        <v>1516736.2533817301</v>
      </c>
      <c r="N538" t="s">
        <v>398</v>
      </c>
      <c r="O538" t="s">
        <v>475</v>
      </c>
      <c r="P538">
        <v>1</v>
      </c>
      <c r="Q538">
        <v>0</v>
      </c>
      <c r="R538">
        <v>0</v>
      </c>
      <c r="S538">
        <v>1</v>
      </c>
      <c r="T538">
        <v>1</v>
      </c>
      <c r="U538">
        <v>100</v>
      </c>
      <c r="V538">
        <v>1</v>
      </c>
      <c r="W538">
        <v>1</v>
      </c>
      <c r="X538">
        <v>1</v>
      </c>
    </row>
    <row r="539" spans="1:24" x14ac:dyDescent="0.2">
      <c r="A539" t="s">
        <v>1028</v>
      </c>
      <c r="B539" t="s">
        <v>1029</v>
      </c>
      <c r="C539" t="s">
        <v>1029</v>
      </c>
      <c r="D539">
        <v>0</v>
      </c>
      <c r="E539">
        <v>0</v>
      </c>
      <c r="F539">
        <v>0</v>
      </c>
      <c r="G539">
        <v>71199.516250469198</v>
      </c>
      <c r="H539">
        <v>0</v>
      </c>
      <c r="I539">
        <v>0</v>
      </c>
      <c r="J539">
        <v>161952.01160597199</v>
      </c>
      <c r="K539">
        <v>8092980.1345779002</v>
      </c>
      <c r="L539">
        <v>3234790.8714949498</v>
      </c>
      <c r="M539">
        <v>11398970.522323299</v>
      </c>
      <c r="N539">
        <v>0</v>
      </c>
      <c r="O539">
        <v>0</v>
      </c>
      <c r="P539">
        <v>48</v>
      </c>
      <c r="Q539">
        <v>0</v>
      </c>
      <c r="R539">
        <v>0</v>
      </c>
      <c r="S539">
        <v>1</v>
      </c>
      <c r="T539">
        <v>1</v>
      </c>
      <c r="U539">
        <v>100</v>
      </c>
      <c r="V539">
        <v>1</v>
      </c>
      <c r="W539">
        <v>1</v>
      </c>
      <c r="X539">
        <v>1</v>
      </c>
    </row>
    <row r="540" spans="1:24" x14ac:dyDescent="0.2">
      <c r="A540" t="s">
        <v>1030</v>
      </c>
      <c r="B540" t="s">
        <v>1029</v>
      </c>
      <c r="C540" t="s">
        <v>379</v>
      </c>
      <c r="D540">
        <v>0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155601.38880786</v>
      </c>
      <c r="K540">
        <v>7745427.5720522702</v>
      </c>
      <c r="L540">
        <v>3147923.6499879998</v>
      </c>
      <c r="M540">
        <v>10893351.222040201</v>
      </c>
      <c r="N540">
        <v>0</v>
      </c>
      <c r="O540">
        <v>0</v>
      </c>
      <c r="P540">
        <v>36</v>
      </c>
      <c r="Q540">
        <v>0</v>
      </c>
      <c r="R540">
        <v>0</v>
      </c>
      <c r="S540">
        <v>1</v>
      </c>
      <c r="T540">
        <v>1</v>
      </c>
      <c r="U540">
        <v>100</v>
      </c>
      <c r="V540">
        <v>1</v>
      </c>
      <c r="W540">
        <v>1</v>
      </c>
      <c r="X540">
        <v>1</v>
      </c>
    </row>
    <row r="541" spans="1:24" x14ac:dyDescent="0.2">
      <c r="A541" t="s">
        <v>1031</v>
      </c>
      <c r="B541" t="s">
        <v>379</v>
      </c>
      <c r="C541" t="s">
        <v>1032</v>
      </c>
      <c r="D541">
        <v>0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13637.2495897916</v>
      </c>
      <c r="K541">
        <v>590706.67889514798</v>
      </c>
      <c r="L541">
        <v>379334.53608253598</v>
      </c>
      <c r="M541">
        <v>970041.21497768501</v>
      </c>
      <c r="N541">
        <v>0</v>
      </c>
      <c r="O541">
        <v>0</v>
      </c>
      <c r="P541">
        <v>5</v>
      </c>
      <c r="Q541">
        <v>0</v>
      </c>
      <c r="R541">
        <v>0</v>
      </c>
      <c r="S541">
        <v>1</v>
      </c>
      <c r="T541">
        <v>1</v>
      </c>
      <c r="U541">
        <v>100</v>
      </c>
      <c r="V541">
        <v>1</v>
      </c>
      <c r="W541">
        <v>1</v>
      </c>
      <c r="X541">
        <v>1</v>
      </c>
    </row>
    <row r="542" spans="1:24" x14ac:dyDescent="0.2">
      <c r="A542" t="s">
        <v>1033</v>
      </c>
      <c r="B542" t="s">
        <v>1032</v>
      </c>
      <c r="C542" t="s">
        <v>370</v>
      </c>
      <c r="D542">
        <v>1</v>
      </c>
      <c r="E542">
        <v>0</v>
      </c>
      <c r="F542">
        <v>0</v>
      </c>
      <c r="G542">
        <v>0</v>
      </c>
      <c r="H542">
        <v>4500</v>
      </c>
      <c r="I542" t="s">
        <v>371</v>
      </c>
      <c r="J542">
        <v>1192.5305704683501</v>
      </c>
      <c r="K542">
        <v>51349.939084563099</v>
      </c>
      <c r="L542">
        <v>18624.591631349002</v>
      </c>
      <c r="M542">
        <v>69974.5307159121</v>
      </c>
      <c r="N542" t="s">
        <v>1034</v>
      </c>
      <c r="O542" t="s">
        <v>1021</v>
      </c>
      <c r="P542">
        <v>1</v>
      </c>
      <c r="Q542">
        <v>0</v>
      </c>
      <c r="R542">
        <v>0</v>
      </c>
      <c r="S542">
        <v>1</v>
      </c>
      <c r="T542">
        <v>1</v>
      </c>
      <c r="U542">
        <v>100</v>
      </c>
      <c r="V542">
        <v>1</v>
      </c>
      <c r="W542">
        <v>1</v>
      </c>
      <c r="X542">
        <v>1</v>
      </c>
    </row>
    <row r="543" spans="1:24" x14ac:dyDescent="0.2">
      <c r="A543" t="s">
        <v>1035</v>
      </c>
      <c r="B543" t="s">
        <v>1032</v>
      </c>
      <c r="C543" t="s">
        <v>373</v>
      </c>
      <c r="D543">
        <v>1</v>
      </c>
      <c r="E543">
        <v>0</v>
      </c>
      <c r="F543">
        <v>0</v>
      </c>
      <c r="G543">
        <v>0</v>
      </c>
      <c r="H543">
        <v>9500</v>
      </c>
      <c r="I543" t="s">
        <v>371</v>
      </c>
      <c r="J543">
        <v>8056.2065201957803</v>
      </c>
      <c r="K543">
        <v>346892.81009723502</v>
      </c>
      <c r="L543">
        <v>131478.01078092301</v>
      </c>
      <c r="M543">
        <v>478370.82087815902</v>
      </c>
      <c r="N543" t="s">
        <v>1034</v>
      </c>
      <c r="O543" t="s">
        <v>1021</v>
      </c>
      <c r="P543">
        <v>1</v>
      </c>
      <c r="Q543">
        <v>0</v>
      </c>
      <c r="R543">
        <v>0</v>
      </c>
      <c r="S543">
        <v>1</v>
      </c>
      <c r="T543">
        <v>1</v>
      </c>
      <c r="U543">
        <v>100</v>
      </c>
      <c r="V543">
        <v>1</v>
      </c>
      <c r="W543">
        <v>1</v>
      </c>
      <c r="X543">
        <v>1</v>
      </c>
    </row>
    <row r="544" spans="1:24" x14ac:dyDescent="0.2">
      <c r="A544" t="s">
        <v>1036</v>
      </c>
      <c r="B544" t="s">
        <v>1032</v>
      </c>
      <c r="C544" t="s">
        <v>541</v>
      </c>
      <c r="D544">
        <v>1</v>
      </c>
      <c r="E544">
        <v>0</v>
      </c>
      <c r="F544">
        <v>0</v>
      </c>
      <c r="G544">
        <v>0</v>
      </c>
      <c r="H544">
        <v>1700</v>
      </c>
      <c r="I544" t="s">
        <v>371</v>
      </c>
      <c r="J544">
        <v>3784.29701007516</v>
      </c>
      <c r="K544">
        <v>166333.09676302201</v>
      </c>
      <c r="L544">
        <v>222200.356512522</v>
      </c>
      <c r="M544">
        <v>388533.45327554399</v>
      </c>
      <c r="N544" t="s">
        <v>541</v>
      </c>
      <c r="O544" t="s">
        <v>393</v>
      </c>
      <c r="P544">
        <v>1</v>
      </c>
      <c r="Q544">
        <v>0</v>
      </c>
      <c r="R544">
        <v>0</v>
      </c>
      <c r="S544">
        <v>1</v>
      </c>
      <c r="T544">
        <v>1</v>
      </c>
      <c r="U544">
        <v>100</v>
      </c>
      <c r="V544">
        <v>1</v>
      </c>
      <c r="W544">
        <v>1</v>
      </c>
      <c r="X544">
        <v>1</v>
      </c>
    </row>
    <row r="545" spans="1:24" x14ac:dyDescent="0.2">
      <c r="A545" t="s">
        <v>1037</v>
      </c>
      <c r="B545" t="s">
        <v>1032</v>
      </c>
      <c r="C545" t="s">
        <v>1038</v>
      </c>
      <c r="D545">
        <v>1</v>
      </c>
      <c r="E545">
        <v>0</v>
      </c>
      <c r="F545">
        <v>0</v>
      </c>
      <c r="G545">
        <v>0</v>
      </c>
      <c r="H545">
        <v>1900</v>
      </c>
      <c r="I545" t="s">
        <v>371</v>
      </c>
      <c r="J545">
        <v>604.21548905237296</v>
      </c>
      <c r="K545">
        <v>26130.8329503276</v>
      </c>
      <c r="L545">
        <v>7031.5771577415599</v>
      </c>
      <c r="M545">
        <v>33162.410108069198</v>
      </c>
      <c r="N545" t="s">
        <v>1039</v>
      </c>
      <c r="O545" t="s">
        <v>393</v>
      </c>
      <c r="P545">
        <v>1</v>
      </c>
      <c r="Q545">
        <v>0</v>
      </c>
      <c r="R545">
        <v>0</v>
      </c>
      <c r="S545">
        <v>1</v>
      </c>
      <c r="T545">
        <v>1</v>
      </c>
      <c r="U545">
        <v>100</v>
      </c>
      <c r="V545">
        <v>1</v>
      </c>
      <c r="W545">
        <v>1</v>
      </c>
      <c r="X545">
        <v>1</v>
      </c>
    </row>
    <row r="546" spans="1:24" x14ac:dyDescent="0.2">
      <c r="A546" t="s">
        <v>1040</v>
      </c>
      <c r="B546" t="s">
        <v>379</v>
      </c>
      <c r="C546" t="s">
        <v>381</v>
      </c>
      <c r="D546">
        <v>0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7970.3443195924201</v>
      </c>
      <c r="K546">
        <v>387962.23748799798</v>
      </c>
      <c r="L546">
        <v>310712.23762395699</v>
      </c>
      <c r="M546">
        <v>698674.47511195496</v>
      </c>
      <c r="N546">
        <v>0</v>
      </c>
      <c r="O546">
        <v>0</v>
      </c>
      <c r="P546">
        <v>10</v>
      </c>
      <c r="Q546">
        <v>0</v>
      </c>
      <c r="R546">
        <v>0</v>
      </c>
      <c r="S546">
        <v>1</v>
      </c>
      <c r="T546">
        <v>1</v>
      </c>
      <c r="U546">
        <v>100</v>
      </c>
      <c r="V546">
        <v>1</v>
      </c>
      <c r="W546">
        <v>1</v>
      </c>
      <c r="X546">
        <v>1</v>
      </c>
    </row>
    <row r="547" spans="1:24" x14ac:dyDescent="0.2">
      <c r="A547" t="s">
        <v>1041</v>
      </c>
      <c r="B547" t="s">
        <v>381</v>
      </c>
      <c r="C547" t="s">
        <v>383</v>
      </c>
      <c r="D547">
        <v>1</v>
      </c>
      <c r="E547">
        <v>0</v>
      </c>
      <c r="F547">
        <v>0</v>
      </c>
      <c r="G547">
        <v>0</v>
      </c>
      <c r="H547">
        <v>1700</v>
      </c>
      <c r="I547" t="s">
        <v>384</v>
      </c>
      <c r="J547">
        <v>1261.4323369429801</v>
      </c>
      <c r="K547">
        <v>65479.522868042703</v>
      </c>
      <c r="L547">
        <v>7445.4569718553003</v>
      </c>
      <c r="M547">
        <v>72924.979839898006</v>
      </c>
      <c r="N547" t="s">
        <v>383</v>
      </c>
      <c r="O547" t="s">
        <v>385</v>
      </c>
      <c r="P547">
        <v>1</v>
      </c>
      <c r="Q547">
        <v>0</v>
      </c>
      <c r="R547">
        <v>0</v>
      </c>
      <c r="S547">
        <v>1</v>
      </c>
      <c r="T547">
        <v>1</v>
      </c>
      <c r="U547">
        <v>100</v>
      </c>
      <c r="V547">
        <v>1</v>
      </c>
      <c r="W547">
        <v>1</v>
      </c>
      <c r="X547">
        <v>1</v>
      </c>
    </row>
    <row r="548" spans="1:24" x14ac:dyDescent="0.2">
      <c r="A548" t="s">
        <v>1042</v>
      </c>
      <c r="B548" t="s">
        <v>381</v>
      </c>
      <c r="C548" t="s">
        <v>387</v>
      </c>
      <c r="D548">
        <v>1</v>
      </c>
      <c r="E548">
        <v>0</v>
      </c>
      <c r="F548">
        <v>0</v>
      </c>
      <c r="G548">
        <v>0</v>
      </c>
      <c r="H548">
        <v>105</v>
      </c>
      <c r="I548" t="s">
        <v>388</v>
      </c>
      <c r="J548">
        <v>2893.8741843968301</v>
      </c>
      <c r="K548">
        <v>150287.98627169101</v>
      </c>
      <c r="L548">
        <v>156072.40559416299</v>
      </c>
      <c r="M548">
        <v>306360.39186585502</v>
      </c>
      <c r="N548" t="s">
        <v>387</v>
      </c>
      <c r="O548" t="s">
        <v>389</v>
      </c>
      <c r="P548">
        <v>1</v>
      </c>
      <c r="Q548">
        <v>0</v>
      </c>
      <c r="R548">
        <v>0</v>
      </c>
      <c r="S548">
        <v>1</v>
      </c>
      <c r="T548">
        <v>1</v>
      </c>
      <c r="U548">
        <v>100</v>
      </c>
      <c r="V548">
        <v>1</v>
      </c>
      <c r="W548">
        <v>1</v>
      </c>
      <c r="X548">
        <v>1</v>
      </c>
    </row>
    <row r="549" spans="1:24" x14ac:dyDescent="0.2">
      <c r="A549" t="s">
        <v>1043</v>
      </c>
      <c r="B549" t="s">
        <v>381</v>
      </c>
      <c r="C549" t="s">
        <v>391</v>
      </c>
      <c r="D549">
        <v>1</v>
      </c>
      <c r="E549">
        <v>0</v>
      </c>
      <c r="F549">
        <v>0</v>
      </c>
      <c r="G549">
        <v>0</v>
      </c>
      <c r="H549">
        <v>1050</v>
      </c>
      <c r="I549" t="s">
        <v>371</v>
      </c>
      <c r="J549">
        <v>2671.2684777887998</v>
      </c>
      <c r="K549">
        <v>117412.499257826</v>
      </c>
      <c r="L549">
        <v>125265.21489839299</v>
      </c>
      <c r="M549">
        <v>242677.71415621901</v>
      </c>
      <c r="N549" t="s">
        <v>392</v>
      </c>
      <c r="O549" t="s">
        <v>393</v>
      </c>
      <c r="P549">
        <v>1</v>
      </c>
      <c r="Q549">
        <v>0</v>
      </c>
      <c r="R549">
        <v>0</v>
      </c>
      <c r="S549">
        <v>1</v>
      </c>
      <c r="T549">
        <v>1</v>
      </c>
      <c r="U549">
        <v>100</v>
      </c>
      <c r="V549">
        <v>1</v>
      </c>
      <c r="W549">
        <v>1</v>
      </c>
      <c r="X549">
        <v>1</v>
      </c>
    </row>
    <row r="550" spans="1:24" x14ac:dyDescent="0.2">
      <c r="A550" t="s">
        <v>1044</v>
      </c>
      <c r="B550" t="s">
        <v>381</v>
      </c>
      <c r="C550" t="s">
        <v>395</v>
      </c>
      <c r="D550">
        <v>1</v>
      </c>
      <c r="E550">
        <v>0</v>
      </c>
      <c r="F550">
        <v>0</v>
      </c>
      <c r="G550">
        <v>0</v>
      </c>
      <c r="H550">
        <v>1</v>
      </c>
      <c r="I550" t="s">
        <v>388</v>
      </c>
      <c r="J550">
        <v>323.30828797856498</v>
      </c>
      <c r="K550">
        <v>17172.784936463198</v>
      </c>
      <c r="L550">
        <v>6911.2354797588196</v>
      </c>
      <c r="M550">
        <v>24084.020416222102</v>
      </c>
      <c r="N550" t="s">
        <v>395</v>
      </c>
      <c r="O550" t="s">
        <v>393</v>
      </c>
      <c r="P550">
        <v>1</v>
      </c>
      <c r="Q550">
        <v>0</v>
      </c>
      <c r="R550">
        <v>0</v>
      </c>
      <c r="S550">
        <v>1</v>
      </c>
      <c r="T550">
        <v>1</v>
      </c>
      <c r="U550">
        <v>100</v>
      </c>
      <c r="V550">
        <v>1</v>
      </c>
      <c r="W550">
        <v>1</v>
      </c>
      <c r="X550">
        <v>1</v>
      </c>
    </row>
    <row r="551" spans="1:24" x14ac:dyDescent="0.2">
      <c r="A551" t="s">
        <v>1045</v>
      </c>
      <c r="B551" t="s">
        <v>381</v>
      </c>
      <c r="C551" t="s">
        <v>509</v>
      </c>
      <c r="D551">
        <v>1</v>
      </c>
      <c r="E551">
        <v>0</v>
      </c>
      <c r="F551">
        <v>0</v>
      </c>
      <c r="G551">
        <v>0</v>
      </c>
      <c r="H551">
        <v>8800</v>
      </c>
      <c r="I551" t="s">
        <v>384</v>
      </c>
      <c r="J551">
        <v>186.564782576922</v>
      </c>
      <c r="K551">
        <v>8199.4109219604998</v>
      </c>
      <c r="L551">
        <v>1156.23567125862</v>
      </c>
      <c r="M551">
        <v>9355.6465932191295</v>
      </c>
      <c r="N551" t="s">
        <v>462</v>
      </c>
      <c r="O551" t="s">
        <v>393</v>
      </c>
      <c r="P551">
        <v>1</v>
      </c>
      <c r="Q551">
        <v>0</v>
      </c>
      <c r="R551">
        <v>0</v>
      </c>
      <c r="S551">
        <v>1</v>
      </c>
      <c r="T551">
        <v>1</v>
      </c>
      <c r="U551">
        <v>100</v>
      </c>
      <c r="V551">
        <v>1</v>
      </c>
      <c r="W551">
        <v>1</v>
      </c>
      <c r="X551">
        <v>1</v>
      </c>
    </row>
    <row r="552" spans="1:24" x14ac:dyDescent="0.2">
      <c r="A552" t="s">
        <v>1046</v>
      </c>
      <c r="B552" t="s">
        <v>381</v>
      </c>
      <c r="C552" t="s">
        <v>397</v>
      </c>
      <c r="D552">
        <v>1</v>
      </c>
      <c r="E552">
        <v>0</v>
      </c>
      <c r="F552">
        <v>0</v>
      </c>
      <c r="G552">
        <v>0</v>
      </c>
      <c r="H552">
        <v>10600</v>
      </c>
      <c r="I552" t="s">
        <v>384</v>
      </c>
      <c r="J552">
        <v>224.72576079874199</v>
      </c>
      <c r="K552">
        <v>9177.7206997319008</v>
      </c>
      <c r="L552">
        <v>4178.2152650346898</v>
      </c>
      <c r="M552">
        <v>13355.935964766501</v>
      </c>
      <c r="N552" t="s">
        <v>398</v>
      </c>
      <c r="O552" t="s">
        <v>393</v>
      </c>
      <c r="P552">
        <v>1</v>
      </c>
      <c r="Q552">
        <v>0</v>
      </c>
      <c r="R552">
        <v>0</v>
      </c>
      <c r="S552">
        <v>1</v>
      </c>
      <c r="T552">
        <v>1</v>
      </c>
      <c r="U552">
        <v>100</v>
      </c>
      <c r="V552">
        <v>1</v>
      </c>
      <c r="W552">
        <v>1</v>
      </c>
      <c r="X552">
        <v>1</v>
      </c>
    </row>
    <row r="553" spans="1:24" x14ac:dyDescent="0.2">
      <c r="A553" t="s">
        <v>1047</v>
      </c>
      <c r="B553" t="s">
        <v>381</v>
      </c>
      <c r="C553" t="s">
        <v>403</v>
      </c>
      <c r="D553">
        <v>1</v>
      </c>
      <c r="E553">
        <v>0</v>
      </c>
      <c r="F553">
        <v>0</v>
      </c>
      <c r="G553">
        <v>0</v>
      </c>
      <c r="H553">
        <v>600</v>
      </c>
      <c r="I553" t="s">
        <v>384</v>
      </c>
      <c r="J553">
        <v>95.402445667619702</v>
      </c>
      <c r="K553">
        <v>4953.5659765602804</v>
      </c>
      <c r="L553">
        <v>2430.7227172245198</v>
      </c>
      <c r="M553">
        <v>7384.2886937848098</v>
      </c>
      <c r="N553" t="s">
        <v>383</v>
      </c>
      <c r="O553" t="s">
        <v>385</v>
      </c>
      <c r="P553">
        <v>1</v>
      </c>
      <c r="Q553">
        <v>0</v>
      </c>
      <c r="R553">
        <v>0</v>
      </c>
      <c r="S553">
        <v>1</v>
      </c>
      <c r="T553">
        <v>1</v>
      </c>
      <c r="U553">
        <v>100</v>
      </c>
      <c r="V553">
        <v>1</v>
      </c>
      <c r="W553">
        <v>1</v>
      </c>
      <c r="X553">
        <v>1</v>
      </c>
    </row>
    <row r="554" spans="1:24" x14ac:dyDescent="0.2">
      <c r="A554" t="s">
        <v>1048</v>
      </c>
      <c r="B554" t="s">
        <v>381</v>
      </c>
      <c r="C554" t="s">
        <v>405</v>
      </c>
      <c r="D554">
        <v>1</v>
      </c>
      <c r="E554">
        <v>0</v>
      </c>
      <c r="F554">
        <v>0</v>
      </c>
      <c r="G554">
        <v>0</v>
      </c>
      <c r="H554">
        <v>8800</v>
      </c>
      <c r="I554" t="s">
        <v>384</v>
      </c>
      <c r="J554">
        <v>186.564782576922</v>
      </c>
      <c r="K554">
        <v>9687.3102586481</v>
      </c>
      <c r="L554">
        <v>4624.9426835269196</v>
      </c>
      <c r="M554">
        <v>14312.252942175</v>
      </c>
      <c r="N554" t="s">
        <v>406</v>
      </c>
      <c r="O554" t="s">
        <v>389</v>
      </c>
      <c r="P554">
        <v>1</v>
      </c>
      <c r="Q554">
        <v>0</v>
      </c>
      <c r="R554">
        <v>0</v>
      </c>
      <c r="S554">
        <v>1</v>
      </c>
      <c r="T554">
        <v>1</v>
      </c>
      <c r="U554">
        <v>100</v>
      </c>
      <c r="V554">
        <v>1</v>
      </c>
      <c r="W554">
        <v>1</v>
      </c>
      <c r="X554">
        <v>1</v>
      </c>
    </row>
    <row r="555" spans="1:24" x14ac:dyDescent="0.2">
      <c r="A555" t="s">
        <v>1049</v>
      </c>
      <c r="B555" t="s">
        <v>381</v>
      </c>
      <c r="C555" t="s">
        <v>1050</v>
      </c>
      <c r="D555">
        <v>1</v>
      </c>
      <c r="E555">
        <v>0</v>
      </c>
      <c r="F555">
        <v>0</v>
      </c>
      <c r="G555">
        <v>0</v>
      </c>
      <c r="H555">
        <v>1200</v>
      </c>
      <c r="I555" t="s">
        <v>384</v>
      </c>
      <c r="J555">
        <v>127.203260865033</v>
      </c>
      <c r="K555">
        <v>5591.4362970736402</v>
      </c>
      <c r="L555">
        <v>2627.8083427417</v>
      </c>
      <c r="M555">
        <v>8219.2446398153497</v>
      </c>
      <c r="N555" t="s">
        <v>1039</v>
      </c>
      <c r="O555" t="s">
        <v>393</v>
      </c>
      <c r="P555">
        <v>1</v>
      </c>
      <c r="Q555">
        <v>0</v>
      </c>
      <c r="R555">
        <v>0</v>
      </c>
      <c r="S555">
        <v>1</v>
      </c>
      <c r="T555">
        <v>1</v>
      </c>
      <c r="U555">
        <v>100</v>
      </c>
      <c r="V555">
        <v>1</v>
      </c>
      <c r="W555">
        <v>1</v>
      </c>
      <c r="X555">
        <v>1</v>
      </c>
    </row>
    <row r="556" spans="1:24" x14ac:dyDescent="0.2">
      <c r="A556" t="s">
        <v>1051</v>
      </c>
      <c r="B556" t="s">
        <v>379</v>
      </c>
      <c r="C556" t="s">
        <v>408</v>
      </c>
      <c r="D556">
        <v>0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133993.79489847599</v>
      </c>
      <c r="K556">
        <v>6766758.6556691201</v>
      </c>
      <c r="L556">
        <v>2457876.8762814999</v>
      </c>
      <c r="M556">
        <v>9224635.5319506302</v>
      </c>
      <c r="N556">
        <v>0</v>
      </c>
      <c r="O556">
        <v>0</v>
      </c>
      <c r="P556">
        <v>20</v>
      </c>
      <c r="Q556">
        <v>0</v>
      </c>
      <c r="R556">
        <v>0</v>
      </c>
      <c r="S556">
        <v>1</v>
      </c>
      <c r="T556">
        <v>1</v>
      </c>
      <c r="U556">
        <v>100</v>
      </c>
      <c r="V556">
        <v>1</v>
      </c>
      <c r="W556">
        <v>1</v>
      </c>
      <c r="X556">
        <v>1</v>
      </c>
    </row>
    <row r="557" spans="1:24" x14ac:dyDescent="0.2">
      <c r="A557" t="s">
        <v>1052</v>
      </c>
      <c r="B557" t="s">
        <v>408</v>
      </c>
      <c r="C557" t="s">
        <v>410</v>
      </c>
      <c r="D557">
        <v>0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125392.73441045699</v>
      </c>
      <c r="K557">
        <v>6323210.0742202196</v>
      </c>
      <c r="L557">
        <v>1812956.82821459</v>
      </c>
      <c r="M557">
        <v>8136166.9024348203</v>
      </c>
      <c r="N557">
        <v>0</v>
      </c>
      <c r="O557">
        <v>0</v>
      </c>
      <c r="P557">
        <v>10</v>
      </c>
      <c r="Q557">
        <v>0</v>
      </c>
      <c r="R557">
        <v>0</v>
      </c>
      <c r="S557">
        <v>1</v>
      </c>
      <c r="T557">
        <v>1</v>
      </c>
      <c r="U557">
        <v>100</v>
      </c>
      <c r="V557">
        <v>1</v>
      </c>
      <c r="W557">
        <v>1</v>
      </c>
      <c r="X557">
        <v>1</v>
      </c>
    </row>
    <row r="558" spans="1:24" x14ac:dyDescent="0.2">
      <c r="A558" t="s">
        <v>1053</v>
      </c>
      <c r="B558" t="s">
        <v>410</v>
      </c>
      <c r="C558" t="s">
        <v>383</v>
      </c>
      <c r="D558">
        <v>1</v>
      </c>
      <c r="E558">
        <v>0</v>
      </c>
      <c r="F558">
        <v>0</v>
      </c>
      <c r="G558">
        <v>0</v>
      </c>
      <c r="H558">
        <v>96000</v>
      </c>
      <c r="I558" t="s">
        <v>384</v>
      </c>
      <c r="J558">
        <v>77752.993165590698</v>
      </c>
      <c r="K558">
        <v>4046223.6767446301</v>
      </c>
      <c r="L558">
        <v>411536.68489486398</v>
      </c>
      <c r="M558">
        <v>4457760.3616394904</v>
      </c>
      <c r="N558" t="s">
        <v>383</v>
      </c>
      <c r="O558" t="s">
        <v>385</v>
      </c>
      <c r="P558">
        <v>1</v>
      </c>
      <c r="Q558">
        <v>0</v>
      </c>
      <c r="R558">
        <v>0</v>
      </c>
      <c r="S558">
        <v>1</v>
      </c>
      <c r="T558">
        <v>1</v>
      </c>
      <c r="U558">
        <v>100</v>
      </c>
      <c r="V558">
        <v>1</v>
      </c>
      <c r="W558">
        <v>1</v>
      </c>
      <c r="X558">
        <v>1</v>
      </c>
    </row>
    <row r="559" spans="1:24" x14ac:dyDescent="0.2">
      <c r="A559" t="s">
        <v>1054</v>
      </c>
      <c r="B559" t="s">
        <v>410</v>
      </c>
      <c r="C559" t="s">
        <v>387</v>
      </c>
      <c r="D559">
        <v>1</v>
      </c>
      <c r="E559">
        <v>0</v>
      </c>
      <c r="F559">
        <v>0</v>
      </c>
      <c r="G559">
        <v>0</v>
      </c>
      <c r="H559">
        <v>510</v>
      </c>
      <c r="I559" t="s">
        <v>388</v>
      </c>
      <c r="J559">
        <v>18380.871194808798</v>
      </c>
      <c r="K559">
        <v>954573.37667338795</v>
      </c>
      <c r="L559">
        <v>758065.970394923</v>
      </c>
      <c r="M559">
        <v>1712639.34706831</v>
      </c>
      <c r="N559" t="s">
        <v>387</v>
      </c>
      <c r="O559" t="s">
        <v>389</v>
      </c>
      <c r="P559">
        <v>1</v>
      </c>
      <c r="Q559">
        <v>0</v>
      </c>
      <c r="R559">
        <v>0</v>
      </c>
      <c r="S559">
        <v>1</v>
      </c>
      <c r="T559">
        <v>1</v>
      </c>
      <c r="U559">
        <v>100</v>
      </c>
      <c r="V559">
        <v>1</v>
      </c>
      <c r="W559">
        <v>1</v>
      </c>
      <c r="X559">
        <v>1</v>
      </c>
    </row>
    <row r="560" spans="1:24" x14ac:dyDescent="0.2">
      <c r="A560" t="s">
        <v>1055</v>
      </c>
      <c r="B560" t="s">
        <v>410</v>
      </c>
      <c r="C560" t="s">
        <v>391</v>
      </c>
      <c r="D560">
        <v>1</v>
      </c>
      <c r="E560">
        <v>0</v>
      </c>
      <c r="F560">
        <v>0</v>
      </c>
      <c r="G560">
        <v>0</v>
      </c>
      <c r="H560">
        <v>4400</v>
      </c>
      <c r="I560" t="s">
        <v>371</v>
      </c>
      <c r="J560">
        <v>19589.302170953699</v>
      </c>
      <c r="K560">
        <v>861024.99460764404</v>
      </c>
      <c r="L560">
        <v>524915.665688865</v>
      </c>
      <c r="M560">
        <v>1385940.6602965</v>
      </c>
      <c r="N560" t="s">
        <v>392</v>
      </c>
      <c r="O560" t="s">
        <v>393</v>
      </c>
      <c r="P560">
        <v>1</v>
      </c>
      <c r="Q560">
        <v>0</v>
      </c>
      <c r="R560">
        <v>0</v>
      </c>
      <c r="S560">
        <v>1</v>
      </c>
      <c r="T560">
        <v>1</v>
      </c>
      <c r="U560">
        <v>100</v>
      </c>
      <c r="V560">
        <v>1</v>
      </c>
      <c r="W560">
        <v>1</v>
      </c>
      <c r="X560">
        <v>1</v>
      </c>
    </row>
    <row r="561" spans="1:24" x14ac:dyDescent="0.2">
      <c r="A561" t="s">
        <v>1056</v>
      </c>
      <c r="B561" t="s">
        <v>410</v>
      </c>
      <c r="C561" t="s">
        <v>395</v>
      </c>
      <c r="D561">
        <v>1</v>
      </c>
      <c r="E561">
        <v>0</v>
      </c>
      <c r="F561">
        <v>0</v>
      </c>
      <c r="G561">
        <v>0</v>
      </c>
      <c r="H561">
        <v>10</v>
      </c>
      <c r="I561" t="s">
        <v>388</v>
      </c>
      <c r="J561">
        <v>3233.0828797856502</v>
      </c>
      <c r="K561">
        <v>171720.18636431301</v>
      </c>
      <c r="L561">
        <v>69112.354797588196</v>
      </c>
      <c r="M561">
        <v>240832.541161901</v>
      </c>
      <c r="N561" t="s">
        <v>395</v>
      </c>
      <c r="O561" t="s">
        <v>393</v>
      </c>
      <c r="P561">
        <v>1</v>
      </c>
      <c r="Q561">
        <v>0</v>
      </c>
      <c r="R561">
        <v>0</v>
      </c>
      <c r="S561">
        <v>1</v>
      </c>
      <c r="T561">
        <v>1</v>
      </c>
      <c r="U561">
        <v>100</v>
      </c>
      <c r="V561">
        <v>1</v>
      </c>
      <c r="W561">
        <v>1</v>
      </c>
      <c r="X561">
        <v>1</v>
      </c>
    </row>
    <row r="562" spans="1:24" x14ac:dyDescent="0.2">
      <c r="A562" t="s">
        <v>1057</v>
      </c>
      <c r="B562" t="s">
        <v>410</v>
      </c>
      <c r="C562" t="s">
        <v>509</v>
      </c>
      <c r="D562">
        <v>1</v>
      </c>
      <c r="E562">
        <v>0</v>
      </c>
      <c r="F562">
        <v>0</v>
      </c>
      <c r="G562">
        <v>0</v>
      </c>
      <c r="H562">
        <v>11000</v>
      </c>
      <c r="I562" t="s">
        <v>384</v>
      </c>
      <c r="J562">
        <v>233.20597823999699</v>
      </c>
      <c r="K562">
        <v>10250.5408197986</v>
      </c>
      <c r="L562">
        <v>1445.2945888848301</v>
      </c>
      <c r="M562">
        <v>11695.835408683501</v>
      </c>
      <c r="N562" t="s">
        <v>462</v>
      </c>
      <c r="O562" t="s">
        <v>393</v>
      </c>
      <c r="P562">
        <v>1</v>
      </c>
      <c r="Q562">
        <v>0</v>
      </c>
      <c r="R562">
        <v>0</v>
      </c>
      <c r="S562">
        <v>1</v>
      </c>
      <c r="T562">
        <v>1</v>
      </c>
      <c r="U562">
        <v>100</v>
      </c>
      <c r="V562">
        <v>1</v>
      </c>
      <c r="W562">
        <v>1</v>
      </c>
      <c r="X562">
        <v>1</v>
      </c>
    </row>
    <row r="563" spans="1:24" x14ac:dyDescent="0.2">
      <c r="A563" t="s">
        <v>1058</v>
      </c>
      <c r="B563" t="s">
        <v>410</v>
      </c>
      <c r="C563" t="s">
        <v>397</v>
      </c>
      <c r="D563">
        <v>1</v>
      </c>
      <c r="E563">
        <v>0</v>
      </c>
      <c r="F563">
        <v>0</v>
      </c>
      <c r="G563">
        <v>0</v>
      </c>
      <c r="H563">
        <v>12600</v>
      </c>
      <c r="I563" t="s">
        <v>384</v>
      </c>
      <c r="J563">
        <v>267.12684777888001</v>
      </c>
      <c r="K563">
        <v>10909.558900014999</v>
      </c>
      <c r="L563">
        <v>4966.5577678571999</v>
      </c>
      <c r="M563">
        <v>15876.1166678722</v>
      </c>
      <c r="N563" t="s">
        <v>398</v>
      </c>
      <c r="O563" t="s">
        <v>393</v>
      </c>
      <c r="P563">
        <v>1</v>
      </c>
      <c r="Q563">
        <v>0</v>
      </c>
      <c r="R563">
        <v>0</v>
      </c>
      <c r="S563">
        <v>1</v>
      </c>
      <c r="T563">
        <v>1</v>
      </c>
      <c r="U563">
        <v>100</v>
      </c>
      <c r="V563">
        <v>1</v>
      </c>
      <c r="W563">
        <v>1</v>
      </c>
      <c r="X563">
        <v>1</v>
      </c>
    </row>
    <row r="564" spans="1:24" x14ac:dyDescent="0.2">
      <c r="A564" t="s">
        <v>1059</v>
      </c>
      <c r="B564" t="s">
        <v>410</v>
      </c>
      <c r="C564" t="s">
        <v>418</v>
      </c>
      <c r="D564">
        <v>1</v>
      </c>
      <c r="E564">
        <v>0</v>
      </c>
      <c r="F564">
        <v>0</v>
      </c>
      <c r="G564">
        <v>0</v>
      </c>
      <c r="H564">
        <v>42500</v>
      </c>
      <c r="I564" t="s">
        <v>384</v>
      </c>
      <c r="J564">
        <v>4505.1154884359803</v>
      </c>
      <c r="K564">
        <v>198017.05103596399</v>
      </c>
      <c r="L564">
        <v>13960.2318231709</v>
      </c>
      <c r="M564">
        <v>211977.28285913501</v>
      </c>
      <c r="N564" t="s">
        <v>398</v>
      </c>
      <c r="O564" t="s">
        <v>393</v>
      </c>
      <c r="P564">
        <v>1</v>
      </c>
      <c r="Q564">
        <v>0</v>
      </c>
      <c r="R564">
        <v>0</v>
      </c>
      <c r="S564">
        <v>1</v>
      </c>
      <c r="T564">
        <v>1</v>
      </c>
      <c r="U564">
        <v>100</v>
      </c>
      <c r="V564">
        <v>1</v>
      </c>
      <c r="W564">
        <v>1</v>
      </c>
      <c r="X564">
        <v>1</v>
      </c>
    </row>
    <row r="565" spans="1:24" x14ac:dyDescent="0.2">
      <c r="A565" t="s">
        <v>1060</v>
      </c>
      <c r="B565" t="s">
        <v>410</v>
      </c>
      <c r="C565" t="s">
        <v>403</v>
      </c>
      <c r="D565">
        <v>1</v>
      </c>
      <c r="E565">
        <v>0</v>
      </c>
      <c r="F565">
        <v>0</v>
      </c>
      <c r="G565">
        <v>0</v>
      </c>
      <c r="H565">
        <v>6000</v>
      </c>
      <c r="I565" t="s">
        <v>384</v>
      </c>
      <c r="J565">
        <v>954.02445667619702</v>
      </c>
      <c r="K565">
        <v>49524.718708642496</v>
      </c>
      <c r="L565">
        <v>24307.227172245199</v>
      </c>
      <c r="M565">
        <v>73831.945880887797</v>
      </c>
      <c r="N565" t="s">
        <v>383</v>
      </c>
      <c r="O565" t="s">
        <v>385</v>
      </c>
      <c r="P565">
        <v>1</v>
      </c>
      <c r="Q565">
        <v>0</v>
      </c>
      <c r="R565">
        <v>0</v>
      </c>
      <c r="S565">
        <v>1</v>
      </c>
      <c r="T565">
        <v>1</v>
      </c>
      <c r="U565">
        <v>100</v>
      </c>
      <c r="V565">
        <v>1</v>
      </c>
      <c r="W565">
        <v>1</v>
      </c>
      <c r="X565">
        <v>1</v>
      </c>
    </row>
    <row r="566" spans="1:24" x14ac:dyDescent="0.2">
      <c r="A566" t="s">
        <v>1061</v>
      </c>
      <c r="B566" t="s">
        <v>410</v>
      </c>
      <c r="C566" t="s">
        <v>445</v>
      </c>
      <c r="D566">
        <v>1</v>
      </c>
      <c r="E566">
        <v>0</v>
      </c>
      <c r="F566">
        <v>0</v>
      </c>
      <c r="G566">
        <v>0</v>
      </c>
      <c r="H566">
        <v>1</v>
      </c>
      <c r="I566" t="s">
        <v>368</v>
      </c>
      <c r="J566">
        <v>477.01222818733999</v>
      </c>
      <c r="K566">
        <v>20965.970365830799</v>
      </c>
      <c r="L566">
        <v>4646.8410861946504</v>
      </c>
      <c r="M566">
        <v>25612.8114520255</v>
      </c>
      <c r="N566" t="s">
        <v>398</v>
      </c>
      <c r="O566" t="s">
        <v>393</v>
      </c>
      <c r="P566">
        <v>1</v>
      </c>
      <c r="Q566">
        <v>0</v>
      </c>
      <c r="R566">
        <v>0</v>
      </c>
      <c r="S566">
        <v>1</v>
      </c>
      <c r="T566">
        <v>1</v>
      </c>
      <c r="U566">
        <v>100</v>
      </c>
      <c r="V566">
        <v>1</v>
      </c>
      <c r="W566">
        <v>1</v>
      </c>
      <c r="X566">
        <v>1</v>
      </c>
    </row>
    <row r="567" spans="1:24" x14ac:dyDescent="0.2">
      <c r="A567" t="s">
        <v>1062</v>
      </c>
      <c r="B567" t="s">
        <v>408</v>
      </c>
      <c r="C567" t="s">
        <v>447</v>
      </c>
      <c r="D567">
        <v>0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6769.3335314566802</v>
      </c>
      <c r="K567">
        <v>350457.552930012</v>
      </c>
      <c r="L567">
        <v>602715.25624183903</v>
      </c>
      <c r="M567">
        <v>953172.80917185103</v>
      </c>
      <c r="N567">
        <v>0</v>
      </c>
      <c r="O567">
        <v>0</v>
      </c>
      <c r="P567">
        <v>6</v>
      </c>
      <c r="Q567">
        <v>0</v>
      </c>
      <c r="R567">
        <v>0</v>
      </c>
      <c r="S567">
        <v>1</v>
      </c>
      <c r="T567">
        <v>1</v>
      </c>
      <c r="U567">
        <v>100</v>
      </c>
      <c r="V567">
        <v>1</v>
      </c>
      <c r="W567">
        <v>1</v>
      </c>
      <c r="X567">
        <v>1</v>
      </c>
    </row>
    <row r="568" spans="1:24" x14ac:dyDescent="0.2">
      <c r="A568" t="s">
        <v>1063</v>
      </c>
      <c r="B568" t="s">
        <v>447</v>
      </c>
      <c r="C568" t="s">
        <v>449</v>
      </c>
      <c r="D568">
        <v>1</v>
      </c>
      <c r="E568">
        <v>0</v>
      </c>
      <c r="F568">
        <v>0</v>
      </c>
      <c r="G568">
        <v>0</v>
      </c>
      <c r="H568">
        <v>110</v>
      </c>
      <c r="I568" t="s">
        <v>388</v>
      </c>
      <c r="J568">
        <v>4081.1046186346098</v>
      </c>
      <c r="K568">
        <v>211296.81862209301</v>
      </c>
      <c r="L568">
        <v>383817.68656904501</v>
      </c>
      <c r="M568">
        <v>595114.50519113895</v>
      </c>
      <c r="N568" t="s">
        <v>449</v>
      </c>
      <c r="O568" t="s">
        <v>450</v>
      </c>
      <c r="P568">
        <v>1</v>
      </c>
      <c r="Q568">
        <v>0</v>
      </c>
      <c r="R568">
        <v>0</v>
      </c>
      <c r="S568">
        <v>1</v>
      </c>
      <c r="T568">
        <v>1</v>
      </c>
      <c r="U568">
        <v>100</v>
      </c>
      <c r="V568">
        <v>1</v>
      </c>
      <c r="W568">
        <v>1</v>
      </c>
      <c r="X568">
        <v>1</v>
      </c>
    </row>
    <row r="569" spans="1:24" x14ac:dyDescent="0.2">
      <c r="A569" t="s">
        <v>1064</v>
      </c>
      <c r="B569" t="s">
        <v>447</v>
      </c>
      <c r="C569" t="s">
        <v>452</v>
      </c>
      <c r="D569">
        <v>1</v>
      </c>
      <c r="E569">
        <v>0</v>
      </c>
      <c r="F569">
        <v>0</v>
      </c>
      <c r="G569">
        <v>0</v>
      </c>
      <c r="H569">
        <v>25</v>
      </c>
      <c r="I569" t="s">
        <v>388</v>
      </c>
      <c r="J569">
        <v>1802.0461955251501</v>
      </c>
      <c r="K569">
        <v>93300.654185851701</v>
      </c>
      <c r="L569">
        <v>144029.27939958399</v>
      </c>
      <c r="M569">
        <v>237329.933585436</v>
      </c>
      <c r="N569" t="s">
        <v>449</v>
      </c>
      <c r="O569" t="s">
        <v>450</v>
      </c>
      <c r="P569">
        <v>1</v>
      </c>
      <c r="Q569">
        <v>0</v>
      </c>
      <c r="R569">
        <v>0</v>
      </c>
      <c r="S569">
        <v>1</v>
      </c>
      <c r="T569">
        <v>1</v>
      </c>
      <c r="U569">
        <v>100</v>
      </c>
      <c r="V569">
        <v>1</v>
      </c>
      <c r="W569">
        <v>1</v>
      </c>
      <c r="X569">
        <v>1</v>
      </c>
    </row>
    <row r="570" spans="1:24" x14ac:dyDescent="0.2">
      <c r="A570" t="s">
        <v>1065</v>
      </c>
      <c r="B570" t="s">
        <v>447</v>
      </c>
      <c r="C570" t="s">
        <v>454</v>
      </c>
      <c r="D570">
        <v>1</v>
      </c>
      <c r="E570">
        <v>0</v>
      </c>
      <c r="F570">
        <v>0</v>
      </c>
      <c r="G570">
        <v>0</v>
      </c>
      <c r="H570">
        <v>750</v>
      </c>
      <c r="I570" t="s">
        <v>384</v>
      </c>
      <c r="J570">
        <v>199.28510870111501</v>
      </c>
      <c r="K570">
        <v>10297.7959984842</v>
      </c>
      <c r="L570">
        <v>9116.3051129666801</v>
      </c>
      <c r="M570">
        <v>19414.101111450898</v>
      </c>
      <c r="N570" t="s">
        <v>406</v>
      </c>
      <c r="O570" t="s">
        <v>450</v>
      </c>
      <c r="P570">
        <v>1</v>
      </c>
      <c r="Q570">
        <v>0</v>
      </c>
      <c r="R570">
        <v>0</v>
      </c>
      <c r="S570">
        <v>1</v>
      </c>
      <c r="T570">
        <v>1</v>
      </c>
      <c r="U570">
        <v>100</v>
      </c>
      <c r="V570">
        <v>1</v>
      </c>
      <c r="W570">
        <v>1</v>
      </c>
      <c r="X570">
        <v>1</v>
      </c>
    </row>
    <row r="571" spans="1:24" x14ac:dyDescent="0.2">
      <c r="A571" t="s">
        <v>1066</v>
      </c>
      <c r="B571" t="s">
        <v>447</v>
      </c>
      <c r="C571" t="s">
        <v>456</v>
      </c>
      <c r="D571">
        <v>0</v>
      </c>
      <c r="E571">
        <v>0</v>
      </c>
      <c r="F571">
        <v>0</v>
      </c>
      <c r="G571">
        <v>0</v>
      </c>
      <c r="H571">
        <v>135</v>
      </c>
      <c r="I571" t="s">
        <v>401</v>
      </c>
      <c r="J571">
        <v>114.48293474083999</v>
      </c>
      <c r="K571">
        <v>5926.2668630874095</v>
      </c>
      <c r="L571">
        <v>20067.5371166652</v>
      </c>
      <c r="M571">
        <v>25993.8039797526</v>
      </c>
      <c r="N571" t="s">
        <v>449</v>
      </c>
      <c r="O571" t="s">
        <v>450</v>
      </c>
      <c r="P571">
        <v>1</v>
      </c>
      <c r="Q571">
        <v>0</v>
      </c>
      <c r="R571">
        <v>0</v>
      </c>
      <c r="S571">
        <v>1</v>
      </c>
      <c r="T571">
        <v>1</v>
      </c>
      <c r="U571">
        <v>100</v>
      </c>
      <c r="V571">
        <v>1</v>
      </c>
      <c r="W571">
        <v>1</v>
      </c>
      <c r="X571">
        <v>1</v>
      </c>
    </row>
    <row r="572" spans="1:24" x14ac:dyDescent="0.2">
      <c r="A572" t="s">
        <v>1067</v>
      </c>
      <c r="B572" t="s">
        <v>447</v>
      </c>
      <c r="C572" t="s">
        <v>458</v>
      </c>
      <c r="D572">
        <v>0</v>
      </c>
      <c r="E572">
        <v>0</v>
      </c>
      <c r="F572">
        <v>0</v>
      </c>
      <c r="G572">
        <v>0</v>
      </c>
      <c r="H572">
        <v>900</v>
      </c>
      <c r="I572" t="s">
        <v>459</v>
      </c>
      <c r="J572">
        <v>572.41467385495901</v>
      </c>
      <c r="K572">
        <v>29636.0172604953</v>
      </c>
      <c r="L572">
        <v>45684.4480435773</v>
      </c>
      <c r="M572">
        <v>75320.465304072597</v>
      </c>
      <c r="N572" t="s">
        <v>398</v>
      </c>
      <c r="O572" t="s">
        <v>450</v>
      </c>
      <c r="P572">
        <v>1</v>
      </c>
      <c r="Q572">
        <v>0</v>
      </c>
      <c r="R572">
        <v>0</v>
      </c>
      <c r="S572">
        <v>1</v>
      </c>
      <c r="T572">
        <v>1</v>
      </c>
      <c r="U572">
        <v>100</v>
      </c>
      <c r="V572">
        <v>1</v>
      </c>
      <c r="W572">
        <v>1</v>
      </c>
      <c r="X572">
        <v>1</v>
      </c>
    </row>
    <row r="573" spans="1:24" x14ac:dyDescent="0.2">
      <c r="A573" t="s">
        <v>1068</v>
      </c>
      <c r="B573" t="s">
        <v>408</v>
      </c>
      <c r="C573" t="s">
        <v>544</v>
      </c>
      <c r="D573">
        <v>0</v>
      </c>
      <c r="E573">
        <v>0</v>
      </c>
      <c r="F573">
        <v>0</v>
      </c>
      <c r="G573">
        <v>0</v>
      </c>
      <c r="H573">
        <v>7400</v>
      </c>
      <c r="I573" t="s">
        <v>384</v>
      </c>
      <c r="J573">
        <v>549.09407602342196</v>
      </c>
      <c r="K573">
        <v>32333.5744946136</v>
      </c>
      <c r="L573">
        <v>32409.636227147701</v>
      </c>
      <c r="M573">
        <v>64743.210721761301</v>
      </c>
      <c r="N573" t="s">
        <v>398</v>
      </c>
      <c r="O573" t="s">
        <v>385</v>
      </c>
      <c r="P573">
        <v>1</v>
      </c>
      <c r="Q573">
        <v>0</v>
      </c>
      <c r="R573">
        <v>0</v>
      </c>
      <c r="S573">
        <v>1</v>
      </c>
      <c r="T573">
        <v>1</v>
      </c>
      <c r="U573">
        <v>100</v>
      </c>
      <c r="V573">
        <v>1</v>
      </c>
      <c r="W573">
        <v>1</v>
      </c>
      <c r="X573">
        <v>1</v>
      </c>
    </row>
    <row r="574" spans="1:24" x14ac:dyDescent="0.2">
      <c r="A574" t="s">
        <v>1069</v>
      </c>
      <c r="B574" t="s">
        <v>408</v>
      </c>
      <c r="C574" t="s">
        <v>554</v>
      </c>
      <c r="D574">
        <v>0</v>
      </c>
      <c r="E574">
        <v>0</v>
      </c>
      <c r="F574">
        <v>0</v>
      </c>
      <c r="G574">
        <v>0</v>
      </c>
      <c r="H574">
        <v>85</v>
      </c>
      <c r="I574" t="s">
        <v>384</v>
      </c>
      <c r="J574">
        <v>63.601630424978602</v>
      </c>
      <c r="K574">
        <v>3476.5225602579899</v>
      </c>
      <c r="L574">
        <v>3884.7766667241799</v>
      </c>
      <c r="M574">
        <v>7361.2992269821698</v>
      </c>
      <c r="N574" t="s">
        <v>398</v>
      </c>
      <c r="O574" t="s">
        <v>385</v>
      </c>
      <c r="P574">
        <v>1</v>
      </c>
      <c r="Q574">
        <v>0</v>
      </c>
      <c r="R574">
        <v>0</v>
      </c>
      <c r="S574">
        <v>1</v>
      </c>
      <c r="T574">
        <v>1</v>
      </c>
      <c r="U574">
        <v>100</v>
      </c>
      <c r="V574">
        <v>1</v>
      </c>
      <c r="W574">
        <v>1</v>
      </c>
      <c r="X574">
        <v>1</v>
      </c>
    </row>
    <row r="575" spans="1:24" x14ac:dyDescent="0.2">
      <c r="A575" t="s">
        <v>1070</v>
      </c>
      <c r="B575" t="s">
        <v>408</v>
      </c>
      <c r="C575" t="s">
        <v>461</v>
      </c>
      <c r="D575">
        <v>0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1219.0312501136</v>
      </c>
      <c r="K575">
        <v>57280.931464011497</v>
      </c>
      <c r="L575">
        <v>5910.3789312035797</v>
      </c>
      <c r="M575">
        <v>63191.3103952151</v>
      </c>
      <c r="N575" t="s">
        <v>462</v>
      </c>
      <c r="O575" t="s">
        <v>463</v>
      </c>
      <c r="P575">
        <v>1</v>
      </c>
      <c r="Q575">
        <v>0</v>
      </c>
      <c r="R575">
        <v>0</v>
      </c>
      <c r="S575">
        <v>1</v>
      </c>
      <c r="T575">
        <v>1</v>
      </c>
      <c r="U575">
        <v>100</v>
      </c>
      <c r="V575">
        <v>1</v>
      </c>
      <c r="W575">
        <v>1</v>
      </c>
      <c r="X575">
        <v>1</v>
      </c>
    </row>
    <row r="576" spans="1:24" x14ac:dyDescent="0.2">
      <c r="A576" t="s">
        <v>1071</v>
      </c>
      <c r="B576" t="s">
        <v>1029</v>
      </c>
      <c r="C576" t="s">
        <v>467</v>
      </c>
      <c r="D576">
        <v>0</v>
      </c>
      <c r="E576">
        <v>0</v>
      </c>
      <c r="F576">
        <v>0</v>
      </c>
      <c r="G576">
        <v>71199.516250469198</v>
      </c>
      <c r="H576">
        <v>0</v>
      </c>
      <c r="I576">
        <v>0</v>
      </c>
      <c r="J576">
        <v>6350.6227981120101</v>
      </c>
      <c r="K576">
        <v>347552.56252563902</v>
      </c>
      <c r="L576">
        <v>86867.221506949907</v>
      </c>
      <c r="M576">
        <v>505619.30028305802</v>
      </c>
      <c r="N576">
        <v>0</v>
      </c>
      <c r="O576">
        <v>0</v>
      </c>
      <c r="P576">
        <v>11</v>
      </c>
      <c r="Q576">
        <v>0</v>
      </c>
      <c r="R576">
        <v>0</v>
      </c>
      <c r="S576">
        <v>1</v>
      </c>
      <c r="T576">
        <v>1</v>
      </c>
      <c r="U576">
        <v>100</v>
      </c>
      <c r="V576">
        <v>1</v>
      </c>
      <c r="W576">
        <v>1</v>
      </c>
      <c r="X576">
        <v>1</v>
      </c>
    </row>
    <row r="577" spans="1:24" x14ac:dyDescent="0.2">
      <c r="A577" t="s">
        <v>1072</v>
      </c>
      <c r="B577" t="s">
        <v>467</v>
      </c>
      <c r="C577" t="s">
        <v>469</v>
      </c>
      <c r="D577">
        <v>0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583.01494556230398</v>
      </c>
      <c r="K577">
        <v>31591.2638621283</v>
      </c>
      <c r="L577">
        <v>2180.7823100342598</v>
      </c>
      <c r="M577">
        <v>33772.046172162598</v>
      </c>
      <c r="N577">
        <v>0</v>
      </c>
      <c r="O577">
        <v>0</v>
      </c>
      <c r="P577">
        <v>2</v>
      </c>
      <c r="Q577">
        <v>0</v>
      </c>
      <c r="R577">
        <v>0</v>
      </c>
      <c r="S577">
        <v>1</v>
      </c>
      <c r="T577">
        <v>1</v>
      </c>
      <c r="U577">
        <v>100</v>
      </c>
      <c r="V577">
        <v>1</v>
      </c>
      <c r="W577">
        <v>1</v>
      </c>
      <c r="X577">
        <v>1</v>
      </c>
    </row>
    <row r="578" spans="1:24" x14ac:dyDescent="0.2">
      <c r="A578" t="s">
        <v>1073</v>
      </c>
      <c r="B578" t="s">
        <v>469</v>
      </c>
      <c r="C578" t="s">
        <v>473</v>
      </c>
      <c r="D578">
        <v>0</v>
      </c>
      <c r="E578">
        <v>0</v>
      </c>
      <c r="F578">
        <v>0</v>
      </c>
      <c r="G578">
        <v>0</v>
      </c>
      <c r="H578">
        <v>1</v>
      </c>
      <c r="I578" t="s">
        <v>368</v>
      </c>
      <c r="J578">
        <v>583.01494556230398</v>
      </c>
      <c r="K578">
        <v>31591.2638621283</v>
      </c>
      <c r="L578">
        <v>2180.7823100342598</v>
      </c>
      <c r="M578">
        <v>33772.046172162598</v>
      </c>
      <c r="N578" t="s">
        <v>474</v>
      </c>
      <c r="O578" t="s">
        <v>475</v>
      </c>
      <c r="P578">
        <v>1</v>
      </c>
      <c r="Q578">
        <v>0</v>
      </c>
      <c r="R578">
        <v>0</v>
      </c>
      <c r="S578">
        <v>1</v>
      </c>
      <c r="T578">
        <v>1</v>
      </c>
      <c r="U578">
        <v>100</v>
      </c>
      <c r="V578">
        <v>1</v>
      </c>
      <c r="W578">
        <v>1</v>
      </c>
      <c r="X578">
        <v>1</v>
      </c>
    </row>
    <row r="579" spans="1:24" x14ac:dyDescent="0.2">
      <c r="A579" t="s">
        <v>1074</v>
      </c>
      <c r="B579" t="s">
        <v>467</v>
      </c>
      <c r="C579" t="s">
        <v>477</v>
      </c>
      <c r="D579">
        <v>0</v>
      </c>
      <c r="E579">
        <v>0</v>
      </c>
      <c r="F579">
        <v>0</v>
      </c>
      <c r="G579">
        <v>71199.516250469198</v>
      </c>
      <c r="H579">
        <v>0</v>
      </c>
      <c r="I579">
        <v>0</v>
      </c>
      <c r="J579">
        <v>2057.5127444259501</v>
      </c>
      <c r="K579">
        <v>113338.95441638801</v>
      </c>
      <c r="L579">
        <v>25917.695444414599</v>
      </c>
      <c r="M579">
        <v>210456.166111272</v>
      </c>
      <c r="N579">
        <v>0</v>
      </c>
      <c r="O579">
        <v>0</v>
      </c>
      <c r="P579">
        <v>7</v>
      </c>
      <c r="Q579">
        <v>0</v>
      </c>
      <c r="R579">
        <v>0</v>
      </c>
      <c r="S579">
        <v>1</v>
      </c>
      <c r="T579">
        <v>1</v>
      </c>
      <c r="U579">
        <v>100</v>
      </c>
      <c r="V579">
        <v>1</v>
      </c>
      <c r="W579">
        <v>1</v>
      </c>
      <c r="X579">
        <v>1</v>
      </c>
    </row>
    <row r="580" spans="1:24" x14ac:dyDescent="0.2">
      <c r="A580" t="s">
        <v>1075</v>
      </c>
      <c r="B580" t="s">
        <v>477</v>
      </c>
      <c r="C580" t="s">
        <v>479</v>
      </c>
      <c r="D580">
        <v>0</v>
      </c>
      <c r="E580">
        <v>0</v>
      </c>
      <c r="F580">
        <v>0</v>
      </c>
      <c r="G580">
        <v>23333.721003199498</v>
      </c>
      <c r="H580">
        <v>0</v>
      </c>
      <c r="I580">
        <v>0</v>
      </c>
      <c r="J580">
        <v>159.00407606244599</v>
      </c>
      <c r="K580">
        <v>8589.9259632420399</v>
      </c>
      <c r="L580">
        <v>799.29170453327504</v>
      </c>
      <c r="M580">
        <v>32722.9386709748</v>
      </c>
      <c r="N580">
        <v>0</v>
      </c>
      <c r="O580">
        <v>0</v>
      </c>
      <c r="P580">
        <v>1</v>
      </c>
      <c r="Q580">
        <v>0</v>
      </c>
      <c r="R580">
        <v>0</v>
      </c>
      <c r="S580">
        <v>1</v>
      </c>
      <c r="T580">
        <v>1</v>
      </c>
      <c r="U580">
        <v>100</v>
      </c>
      <c r="V580">
        <v>1</v>
      </c>
      <c r="W580">
        <v>1</v>
      </c>
      <c r="X580">
        <v>1</v>
      </c>
    </row>
    <row r="581" spans="1:24" x14ac:dyDescent="0.2">
      <c r="A581" t="s">
        <v>1076</v>
      </c>
      <c r="B581" t="s">
        <v>477</v>
      </c>
      <c r="C581" t="s">
        <v>573</v>
      </c>
      <c r="D581">
        <v>0</v>
      </c>
      <c r="E581">
        <v>0</v>
      </c>
      <c r="F581">
        <v>0</v>
      </c>
      <c r="G581">
        <v>9333.48839977223</v>
      </c>
      <c r="H581">
        <v>0</v>
      </c>
      <c r="I581">
        <v>0</v>
      </c>
      <c r="J581">
        <v>159.00407606244599</v>
      </c>
      <c r="K581">
        <v>8467.6159557461706</v>
      </c>
      <c r="L581">
        <v>788.34250282251196</v>
      </c>
      <c r="M581">
        <v>18589.4468583409</v>
      </c>
      <c r="N581">
        <v>0</v>
      </c>
      <c r="O581">
        <v>0</v>
      </c>
      <c r="P581">
        <v>1</v>
      </c>
      <c r="Q581">
        <v>0</v>
      </c>
      <c r="R581">
        <v>0</v>
      </c>
      <c r="S581">
        <v>1</v>
      </c>
      <c r="T581">
        <v>1</v>
      </c>
      <c r="U581">
        <v>100</v>
      </c>
      <c r="V581">
        <v>1</v>
      </c>
      <c r="W581">
        <v>1</v>
      </c>
      <c r="X581">
        <v>1</v>
      </c>
    </row>
    <row r="582" spans="1:24" x14ac:dyDescent="0.2">
      <c r="A582" t="s">
        <v>1077</v>
      </c>
      <c r="B582" t="s">
        <v>477</v>
      </c>
      <c r="C582" t="s">
        <v>486</v>
      </c>
      <c r="D582">
        <v>0</v>
      </c>
      <c r="E582">
        <v>0</v>
      </c>
      <c r="F582">
        <v>0</v>
      </c>
      <c r="G582">
        <v>26667.109716865401</v>
      </c>
      <c r="H582">
        <v>0</v>
      </c>
      <c r="I582">
        <v>0</v>
      </c>
      <c r="J582">
        <v>212.00543474992801</v>
      </c>
      <c r="K582">
        <v>11454.802693805401</v>
      </c>
      <c r="L582">
        <v>1066.4522194917499</v>
      </c>
      <c r="M582">
        <v>39188.364630162701</v>
      </c>
      <c r="N582">
        <v>0</v>
      </c>
      <c r="O582">
        <v>0</v>
      </c>
      <c r="P582">
        <v>1</v>
      </c>
      <c r="Q582">
        <v>0</v>
      </c>
      <c r="R582">
        <v>0</v>
      </c>
      <c r="S582">
        <v>1</v>
      </c>
      <c r="T582">
        <v>1</v>
      </c>
      <c r="U582">
        <v>100</v>
      </c>
      <c r="V582">
        <v>1</v>
      </c>
      <c r="W582">
        <v>1</v>
      </c>
      <c r="X582">
        <v>1</v>
      </c>
    </row>
    <row r="583" spans="1:24" x14ac:dyDescent="0.2">
      <c r="A583" t="s">
        <v>1078</v>
      </c>
      <c r="B583" t="s">
        <v>477</v>
      </c>
      <c r="C583" t="s">
        <v>488</v>
      </c>
      <c r="D583">
        <v>0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1336.69426629127</v>
      </c>
      <c r="K583">
        <v>74356.396288882999</v>
      </c>
      <c r="L583">
        <v>22573.8093275785</v>
      </c>
      <c r="M583">
        <v>96930.205616461593</v>
      </c>
      <c r="N583">
        <v>0</v>
      </c>
      <c r="O583">
        <v>0</v>
      </c>
      <c r="P583">
        <v>1</v>
      </c>
      <c r="Q583">
        <v>0</v>
      </c>
      <c r="R583">
        <v>0</v>
      </c>
      <c r="S583">
        <v>1</v>
      </c>
      <c r="T583">
        <v>1</v>
      </c>
      <c r="U583">
        <v>100</v>
      </c>
      <c r="V583">
        <v>1</v>
      </c>
      <c r="W583">
        <v>1</v>
      </c>
      <c r="X583">
        <v>1</v>
      </c>
    </row>
    <row r="584" spans="1:24" x14ac:dyDescent="0.2">
      <c r="A584" t="s">
        <v>1079</v>
      </c>
      <c r="B584" t="s">
        <v>477</v>
      </c>
      <c r="C584" t="s">
        <v>481</v>
      </c>
      <c r="D584">
        <v>0</v>
      </c>
      <c r="E584">
        <v>0</v>
      </c>
      <c r="F584">
        <v>0</v>
      </c>
      <c r="G584">
        <v>6083.4344048901703</v>
      </c>
      <c r="H584">
        <v>0</v>
      </c>
      <c r="I584">
        <v>0</v>
      </c>
      <c r="J584">
        <v>84.802173884895595</v>
      </c>
      <c r="K584">
        <v>4727.0498000110802</v>
      </c>
      <c r="L584">
        <v>427.01885571437202</v>
      </c>
      <c r="M584">
        <v>11237.5030606156</v>
      </c>
      <c r="N584">
        <v>0</v>
      </c>
      <c r="O584">
        <v>0</v>
      </c>
      <c r="P584">
        <v>1</v>
      </c>
      <c r="Q584">
        <v>0</v>
      </c>
      <c r="R584">
        <v>0</v>
      </c>
      <c r="S584">
        <v>1</v>
      </c>
      <c r="T584">
        <v>1</v>
      </c>
      <c r="U584">
        <v>100</v>
      </c>
      <c r="V584">
        <v>1</v>
      </c>
      <c r="W584">
        <v>1</v>
      </c>
      <c r="X584">
        <v>1</v>
      </c>
    </row>
    <row r="585" spans="1:24" x14ac:dyDescent="0.2">
      <c r="A585" t="s">
        <v>1080</v>
      </c>
      <c r="B585" t="s">
        <v>477</v>
      </c>
      <c r="C585" t="s">
        <v>491</v>
      </c>
      <c r="D585">
        <v>0</v>
      </c>
      <c r="E585">
        <v>1</v>
      </c>
      <c r="F585" t="s">
        <v>368</v>
      </c>
      <c r="G585">
        <v>5781.7627257418299</v>
      </c>
      <c r="H585">
        <v>1</v>
      </c>
      <c r="I585" t="s">
        <v>368</v>
      </c>
      <c r="J585">
        <v>106.00271737496401</v>
      </c>
      <c r="K585">
        <v>5743.1637147006204</v>
      </c>
      <c r="L585">
        <v>262.78083427416999</v>
      </c>
      <c r="M585">
        <v>11787.7072747166</v>
      </c>
      <c r="N585" t="s">
        <v>492</v>
      </c>
      <c r="O585" t="s">
        <v>493</v>
      </c>
      <c r="P585">
        <v>1</v>
      </c>
      <c r="Q585">
        <v>0</v>
      </c>
      <c r="R585">
        <v>0</v>
      </c>
      <c r="S585">
        <v>1</v>
      </c>
      <c r="T585">
        <v>1</v>
      </c>
      <c r="U585">
        <v>100</v>
      </c>
      <c r="V585">
        <v>1</v>
      </c>
      <c r="W585">
        <v>1</v>
      </c>
      <c r="X585">
        <v>1</v>
      </c>
    </row>
    <row r="586" spans="1:24" x14ac:dyDescent="0.2">
      <c r="A586" t="s">
        <v>1081</v>
      </c>
      <c r="B586" t="s">
        <v>467</v>
      </c>
      <c r="C586" t="s">
        <v>495</v>
      </c>
      <c r="D586">
        <v>1</v>
      </c>
      <c r="E586">
        <v>0</v>
      </c>
      <c r="F586">
        <v>0</v>
      </c>
      <c r="G586">
        <v>0</v>
      </c>
      <c r="H586">
        <v>1</v>
      </c>
      <c r="I586" t="s">
        <v>368</v>
      </c>
      <c r="J586">
        <v>3710.0951081237499</v>
      </c>
      <c r="K586">
        <v>202622.344247122</v>
      </c>
      <c r="L586">
        <v>58768.743752501003</v>
      </c>
      <c r="M586">
        <v>261391.08799962301</v>
      </c>
      <c r="N586" t="s">
        <v>495</v>
      </c>
      <c r="O586" t="s">
        <v>493</v>
      </c>
      <c r="P586">
        <v>1</v>
      </c>
      <c r="Q586">
        <v>0</v>
      </c>
      <c r="R586">
        <v>0</v>
      </c>
      <c r="S586">
        <v>1</v>
      </c>
      <c r="T586">
        <v>1</v>
      </c>
      <c r="U586">
        <v>100</v>
      </c>
      <c r="V586">
        <v>1</v>
      </c>
      <c r="W586">
        <v>1</v>
      </c>
      <c r="X586">
        <v>1</v>
      </c>
    </row>
    <row r="587" spans="1:24" x14ac:dyDescent="0.2">
      <c r="A587" t="s">
        <v>1082</v>
      </c>
      <c r="B587" t="s">
        <v>1083</v>
      </c>
      <c r="C587" t="s">
        <v>1083</v>
      </c>
      <c r="D587">
        <v>1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3759.0000009999999</v>
      </c>
      <c r="K587">
        <v>172589.34</v>
      </c>
      <c r="L587">
        <v>67568.600030000001</v>
      </c>
      <c r="M587">
        <v>240157.94003</v>
      </c>
      <c r="N587" t="s">
        <v>398</v>
      </c>
      <c r="O587" t="s">
        <v>532</v>
      </c>
      <c r="P587">
        <v>1</v>
      </c>
      <c r="Q587">
        <v>0</v>
      </c>
      <c r="R587">
        <v>0</v>
      </c>
      <c r="S587">
        <v>1</v>
      </c>
      <c r="T587">
        <v>1</v>
      </c>
      <c r="U587">
        <v>100</v>
      </c>
      <c r="V587">
        <v>1</v>
      </c>
      <c r="W587">
        <v>1</v>
      </c>
      <c r="X587">
        <v>1</v>
      </c>
    </row>
    <row r="588" spans="1:24" x14ac:dyDescent="0.2">
      <c r="A588" t="s">
        <v>306</v>
      </c>
      <c r="B588" t="s">
        <v>1084</v>
      </c>
      <c r="C588" t="s">
        <v>1084</v>
      </c>
      <c r="D588">
        <v>0</v>
      </c>
      <c r="E588">
        <v>0</v>
      </c>
      <c r="F588">
        <v>0</v>
      </c>
      <c r="G588">
        <v>1530752484.13274</v>
      </c>
      <c r="H588">
        <v>0</v>
      </c>
      <c r="I588">
        <v>0</v>
      </c>
      <c r="J588">
        <v>4903887.6954135997</v>
      </c>
      <c r="K588">
        <v>261886915.35496399</v>
      </c>
      <c r="L588">
        <v>20897278.331425801</v>
      </c>
      <c r="M588">
        <v>1813536677.8191299</v>
      </c>
      <c r="N588">
        <v>0</v>
      </c>
      <c r="O588">
        <v>0</v>
      </c>
      <c r="P588">
        <v>154</v>
      </c>
      <c r="Q588">
        <v>0</v>
      </c>
      <c r="R588">
        <v>0</v>
      </c>
      <c r="S588">
        <v>1</v>
      </c>
      <c r="T588">
        <v>1</v>
      </c>
      <c r="U588">
        <v>100</v>
      </c>
      <c r="V588">
        <v>1</v>
      </c>
      <c r="W588">
        <v>1</v>
      </c>
      <c r="X588">
        <v>1</v>
      </c>
    </row>
    <row r="589" spans="1:24" x14ac:dyDescent="0.2">
      <c r="A589" t="s">
        <v>1085</v>
      </c>
      <c r="B589" t="s">
        <v>1086</v>
      </c>
      <c r="C589" t="s">
        <v>1086</v>
      </c>
      <c r="D589">
        <v>0</v>
      </c>
      <c r="E589">
        <v>0</v>
      </c>
      <c r="F589">
        <v>0</v>
      </c>
      <c r="G589">
        <v>979645540.19459105</v>
      </c>
      <c r="H589">
        <v>0</v>
      </c>
      <c r="I589">
        <v>0</v>
      </c>
      <c r="J589">
        <v>614737.40675036702</v>
      </c>
      <c r="K589">
        <v>31788106.043855399</v>
      </c>
      <c r="L589">
        <v>0</v>
      </c>
      <c r="M589">
        <v>1011433646.23844</v>
      </c>
      <c r="N589">
        <v>0</v>
      </c>
      <c r="O589">
        <v>0</v>
      </c>
      <c r="P589">
        <v>8</v>
      </c>
      <c r="Q589">
        <v>0</v>
      </c>
      <c r="R589">
        <v>0</v>
      </c>
      <c r="S589">
        <v>1</v>
      </c>
      <c r="T589">
        <v>1</v>
      </c>
      <c r="U589">
        <v>1</v>
      </c>
      <c r="V589">
        <v>1</v>
      </c>
      <c r="W589">
        <v>1</v>
      </c>
      <c r="X589">
        <v>1</v>
      </c>
    </row>
    <row r="590" spans="1:24" x14ac:dyDescent="0.2">
      <c r="A590" t="s">
        <v>1087</v>
      </c>
      <c r="B590" t="s">
        <v>1086</v>
      </c>
      <c r="C590" t="s">
        <v>1088</v>
      </c>
      <c r="D590">
        <v>0</v>
      </c>
      <c r="E590">
        <v>0</v>
      </c>
      <c r="F590">
        <v>0</v>
      </c>
      <c r="G590">
        <v>490110050.61515898</v>
      </c>
      <c r="H590">
        <v>0</v>
      </c>
      <c r="I590">
        <v>0</v>
      </c>
      <c r="J590">
        <v>475222.48032992502</v>
      </c>
      <c r="K590">
        <v>24827068.683747001</v>
      </c>
      <c r="L590">
        <v>0</v>
      </c>
      <c r="M590">
        <v>514937119.29890698</v>
      </c>
      <c r="N590">
        <v>0</v>
      </c>
      <c r="O590">
        <v>0</v>
      </c>
      <c r="P590">
        <v>5</v>
      </c>
      <c r="Q590">
        <v>0</v>
      </c>
      <c r="R590">
        <v>0</v>
      </c>
      <c r="S590">
        <v>4</v>
      </c>
      <c r="T590">
        <v>1</v>
      </c>
      <c r="U590">
        <v>1</v>
      </c>
      <c r="V590">
        <v>0.85615939608091796</v>
      </c>
      <c r="W590">
        <v>0.92046726977311899</v>
      </c>
      <c r="X590">
        <v>0.82603806555483295</v>
      </c>
    </row>
    <row r="591" spans="1:24" x14ac:dyDescent="0.2">
      <c r="A591" t="s">
        <v>1089</v>
      </c>
      <c r="B591" t="s">
        <v>1088</v>
      </c>
      <c r="C591" t="s">
        <v>1090</v>
      </c>
      <c r="D591">
        <v>1</v>
      </c>
      <c r="E591">
        <v>0</v>
      </c>
      <c r="F591">
        <v>0</v>
      </c>
      <c r="G591">
        <v>15501349.3219254</v>
      </c>
      <c r="H591">
        <v>0</v>
      </c>
      <c r="I591">
        <v>0</v>
      </c>
      <c r="J591">
        <v>89358.0732076602</v>
      </c>
      <c r="K591">
        <v>4582246.9994364697</v>
      </c>
      <c r="L591">
        <v>0</v>
      </c>
      <c r="M591">
        <v>20083596.321361899</v>
      </c>
      <c r="N591">
        <v>0</v>
      </c>
      <c r="O591">
        <v>0</v>
      </c>
      <c r="P591">
        <v>1</v>
      </c>
      <c r="Q591">
        <v>0</v>
      </c>
      <c r="R591">
        <v>0</v>
      </c>
      <c r="S591">
        <v>4</v>
      </c>
      <c r="T591">
        <v>1</v>
      </c>
      <c r="U591">
        <v>1</v>
      </c>
      <c r="V591">
        <v>0.85615939608091796</v>
      </c>
      <c r="W591">
        <v>0.92046726977311899</v>
      </c>
      <c r="X591">
        <v>0.82603806555483295</v>
      </c>
    </row>
    <row r="592" spans="1:24" x14ac:dyDescent="0.2">
      <c r="A592" t="s">
        <v>1091</v>
      </c>
      <c r="B592" t="s">
        <v>1088</v>
      </c>
      <c r="C592" t="s">
        <v>1092</v>
      </c>
      <c r="D592">
        <v>1</v>
      </c>
      <c r="E592">
        <v>0</v>
      </c>
      <c r="F592">
        <v>0</v>
      </c>
      <c r="G592">
        <v>386830674.59902197</v>
      </c>
      <c r="H592">
        <v>0</v>
      </c>
      <c r="I592">
        <v>0</v>
      </c>
      <c r="J592">
        <v>385864.40712226502</v>
      </c>
      <c r="K592">
        <v>20244821.6843105</v>
      </c>
      <c r="L592">
        <v>0</v>
      </c>
      <c r="M592">
        <v>407075496.283333</v>
      </c>
      <c r="N592">
        <v>0</v>
      </c>
      <c r="O592">
        <v>0</v>
      </c>
      <c r="P592">
        <v>1</v>
      </c>
      <c r="Q592">
        <v>0</v>
      </c>
      <c r="R592">
        <v>0</v>
      </c>
      <c r="S592">
        <v>4</v>
      </c>
      <c r="T592">
        <v>1</v>
      </c>
      <c r="U592">
        <v>1</v>
      </c>
      <c r="V592">
        <v>0.85615939608091796</v>
      </c>
      <c r="W592">
        <v>0.92046726977311899</v>
      </c>
      <c r="X592">
        <v>0.82603806555483295</v>
      </c>
    </row>
    <row r="593" spans="1:24" x14ac:dyDescent="0.2">
      <c r="A593" t="s">
        <v>1093</v>
      </c>
      <c r="B593" t="s">
        <v>1088</v>
      </c>
      <c r="C593" t="s">
        <v>1094</v>
      </c>
      <c r="D593">
        <v>1</v>
      </c>
      <c r="E593">
        <v>0</v>
      </c>
      <c r="F593">
        <v>0</v>
      </c>
      <c r="G593">
        <v>436485316.88808501</v>
      </c>
      <c r="H593">
        <v>0</v>
      </c>
      <c r="I593">
        <v>0</v>
      </c>
      <c r="J593">
        <v>119198.485597591</v>
      </c>
      <c r="K593">
        <v>5944013.0855223099</v>
      </c>
      <c r="L593">
        <v>0</v>
      </c>
      <c r="M593">
        <v>442429329.97360802</v>
      </c>
      <c r="N593">
        <v>0</v>
      </c>
      <c r="O593">
        <v>0</v>
      </c>
      <c r="P593">
        <v>1</v>
      </c>
      <c r="Q593">
        <v>0</v>
      </c>
      <c r="R593">
        <v>0</v>
      </c>
      <c r="S593">
        <v>4</v>
      </c>
      <c r="T593">
        <v>1</v>
      </c>
      <c r="U593">
        <v>1</v>
      </c>
      <c r="V593">
        <v>0.85615939608091796</v>
      </c>
      <c r="W593">
        <v>0.92046726977311899</v>
      </c>
      <c r="X593">
        <v>0.82603806555483295</v>
      </c>
    </row>
    <row r="594" spans="1:24" x14ac:dyDescent="0.2">
      <c r="A594" t="s">
        <v>1095</v>
      </c>
      <c r="B594" t="s">
        <v>1088</v>
      </c>
      <c r="C594" t="s">
        <v>1096</v>
      </c>
      <c r="D594">
        <v>1</v>
      </c>
      <c r="E594">
        <v>0</v>
      </c>
      <c r="F594">
        <v>0</v>
      </c>
      <c r="G594">
        <v>87778026.694211796</v>
      </c>
      <c r="H594">
        <v>1</v>
      </c>
      <c r="I594" t="s">
        <v>368</v>
      </c>
      <c r="J594">
        <v>0</v>
      </c>
      <c r="K594">
        <v>0</v>
      </c>
      <c r="L594">
        <v>0</v>
      </c>
      <c r="M594">
        <v>87778026.694211796</v>
      </c>
      <c r="N594" t="s">
        <v>398</v>
      </c>
      <c r="O594" t="s">
        <v>1097</v>
      </c>
      <c r="P594">
        <v>1</v>
      </c>
      <c r="Q594">
        <v>0</v>
      </c>
      <c r="R594">
        <v>0</v>
      </c>
      <c r="S594">
        <v>4</v>
      </c>
      <c r="T594">
        <v>1</v>
      </c>
      <c r="U594">
        <v>1</v>
      </c>
      <c r="V594">
        <v>0.85615939608091796</v>
      </c>
      <c r="W594">
        <v>0.92046726977311899</v>
      </c>
      <c r="X594">
        <v>0.82603806555483295</v>
      </c>
    </row>
    <row r="595" spans="1:24" x14ac:dyDescent="0.2">
      <c r="A595" t="s">
        <v>1098</v>
      </c>
      <c r="B595" t="s">
        <v>1086</v>
      </c>
      <c r="C595" t="s">
        <v>1099</v>
      </c>
      <c r="D595">
        <v>0</v>
      </c>
      <c r="E595">
        <v>0</v>
      </c>
      <c r="F595">
        <v>0</v>
      </c>
      <c r="G595">
        <v>53050172.691345602</v>
      </c>
      <c r="H595">
        <v>0</v>
      </c>
      <c r="I595">
        <v>0</v>
      </c>
      <c r="J595">
        <v>20316.4408228508</v>
      </c>
      <c r="K595">
        <v>1017024.2745860399</v>
      </c>
      <c r="L595">
        <v>0</v>
      </c>
      <c r="M595">
        <v>54067196.965931699</v>
      </c>
      <c r="N595">
        <v>0</v>
      </c>
      <c r="O595">
        <v>0</v>
      </c>
      <c r="P595">
        <v>2</v>
      </c>
      <c r="Q595">
        <v>0</v>
      </c>
      <c r="R595">
        <v>0</v>
      </c>
      <c r="S595">
        <v>4</v>
      </c>
      <c r="T595">
        <v>1</v>
      </c>
      <c r="U595">
        <v>1</v>
      </c>
      <c r="V595">
        <v>0.85615939608091796</v>
      </c>
      <c r="W595">
        <v>0.92046726977311899</v>
      </c>
      <c r="X595">
        <v>0.82603806555483295</v>
      </c>
    </row>
    <row r="596" spans="1:24" x14ac:dyDescent="0.2">
      <c r="A596" t="s">
        <v>1100</v>
      </c>
      <c r="B596" t="s">
        <v>1099</v>
      </c>
      <c r="C596" t="s">
        <v>1101</v>
      </c>
      <c r="D596">
        <v>1</v>
      </c>
      <c r="E596">
        <v>0</v>
      </c>
      <c r="F596">
        <v>0</v>
      </c>
      <c r="G596">
        <v>53050172.691345602</v>
      </c>
      <c r="H596">
        <v>0</v>
      </c>
      <c r="I596">
        <v>0</v>
      </c>
      <c r="J596">
        <v>20316.4408228508</v>
      </c>
      <c r="K596">
        <v>1017024.2745860399</v>
      </c>
      <c r="L596">
        <v>0</v>
      </c>
      <c r="M596">
        <v>54067196.965931699</v>
      </c>
      <c r="N596">
        <v>0</v>
      </c>
      <c r="O596">
        <v>0</v>
      </c>
      <c r="P596">
        <v>1</v>
      </c>
      <c r="Q596">
        <v>0</v>
      </c>
      <c r="R596">
        <v>0</v>
      </c>
      <c r="S596">
        <v>4</v>
      </c>
      <c r="T596">
        <v>1</v>
      </c>
      <c r="U596">
        <v>1</v>
      </c>
      <c r="V596">
        <v>0.85615939608091796</v>
      </c>
      <c r="W596">
        <v>0.92046726977311899</v>
      </c>
      <c r="X596">
        <v>0.82603806555483295</v>
      </c>
    </row>
    <row r="597" spans="1:24" x14ac:dyDescent="0.2">
      <c r="A597" t="s">
        <v>1102</v>
      </c>
      <c r="B597" t="s">
        <v>1103</v>
      </c>
      <c r="C597" t="s">
        <v>1103</v>
      </c>
      <c r="D597">
        <v>0</v>
      </c>
      <c r="E597">
        <v>0</v>
      </c>
      <c r="F597">
        <v>0</v>
      </c>
      <c r="G597">
        <v>67645559.692182496</v>
      </c>
      <c r="H597">
        <v>0</v>
      </c>
      <c r="I597">
        <v>0</v>
      </c>
      <c r="J597">
        <v>35987.094902991303</v>
      </c>
      <c r="K597">
        <v>1776735.4945308701</v>
      </c>
      <c r="L597">
        <v>210851.798585732</v>
      </c>
      <c r="M597">
        <v>69633146.985299096</v>
      </c>
      <c r="N597">
        <v>0</v>
      </c>
      <c r="O597">
        <v>0</v>
      </c>
      <c r="P597">
        <v>16</v>
      </c>
      <c r="Q597">
        <v>0</v>
      </c>
      <c r="R597">
        <v>0</v>
      </c>
      <c r="S597">
        <v>1</v>
      </c>
      <c r="T597">
        <v>1</v>
      </c>
      <c r="U597">
        <v>100</v>
      </c>
      <c r="V597">
        <v>1</v>
      </c>
      <c r="W597">
        <v>1</v>
      </c>
      <c r="X597">
        <v>1</v>
      </c>
    </row>
    <row r="598" spans="1:24" x14ac:dyDescent="0.2">
      <c r="A598" t="s">
        <v>1104</v>
      </c>
      <c r="B598" t="s">
        <v>1103</v>
      </c>
      <c r="C598" t="s">
        <v>1105</v>
      </c>
      <c r="D598">
        <v>0</v>
      </c>
      <c r="E598">
        <v>0</v>
      </c>
      <c r="F598">
        <v>0</v>
      </c>
      <c r="G598">
        <v>67645559.692182496</v>
      </c>
      <c r="H598">
        <v>0</v>
      </c>
      <c r="I598">
        <v>0</v>
      </c>
      <c r="J598">
        <v>35987.094902991303</v>
      </c>
      <c r="K598">
        <v>1776735.4945308701</v>
      </c>
      <c r="L598">
        <v>210851.798585732</v>
      </c>
      <c r="M598">
        <v>69633146.985299096</v>
      </c>
      <c r="N598">
        <v>0</v>
      </c>
      <c r="O598">
        <v>0</v>
      </c>
      <c r="P598">
        <v>15</v>
      </c>
      <c r="Q598">
        <v>0</v>
      </c>
      <c r="R598">
        <v>0</v>
      </c>
      <c r="S598">
        <v>1</v>
      </c>
      <c r="T598">
        <v>1</v>
      </c>
      <c r="U598">
        <v>100</v>
      </c>
      <c r="V598">
        <v>1</v>
      </c>
      <c r="W598">
        <v>1</v>
      </c>
      <c r="X598">
        <v>1</v>
      </c>
    </row>
    <row r="599" spans="1:24" x14ac:dyDescent="0.2">
      <c r="A599" t="s">
        <v>1106</v>
      </c>
      <c r="B599" t="s">
        <v>1105</v>
      </c>
      <c r="C599" t="s">
        <v>1107</v>
      </c>
      <c r="D599">
        <v>0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3</v>
      </c>
      <c r="Q599">
        <v>0</v>
      </c>
      <c r="R599">
        <v>0</v>
      </c>
      <c r="S599">
        <v>4</v>
      </c>
      <c r="T599">
        <v>1</v>
      </c>
      <c r="U599">
        <v>100</v>
      </c>
      <c r="V599">
        <v>0.85615939608091796</v>
      </c>
      <c r="W599">
        <v>0.92046726977311899</v>
      </c>
      <c r="X599">
        <v>0.99628097010135996</v>
      </c>
    </row>
    <row r="600" spans="1:24" x14ac:dyDescent="0.2">
      <c r="A600" t="s">
        <v>1108</v>
      </c>
      <c r="B600" t="s">
        <v>1107</v>
      </c>
      <c r="C600" t="s">
        <v>479</v>
      </c>
      <c r="D600">
        <v>1</v>
      </c>
      <c r="E600">
        <v>0</v>
      </c>
      <c r="F600">
        <v>0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1</v>
      </c>
      <c r="Q600">
        <v>0</v>
      </c>
      <c r="R600">
        <v>0</v>
      </c>
      <c r="S600">
        <v>4</v>
      </c>
      <c r="T600">
        <v>1</v>
      </c>
      <c r="U600">
        <v>100</v>
      </c>
      <c r="V600">
        <v>0.85615939608091796</v>
      </c>
      <c r="W600">
        <v>0.92046726977311899</v>
      </c>
      <c r="X600">
        <v>0.99628097010135996</v>
      </c>
    </row>
    <row r="601" spans="1:24" x14ac:dyDescent="0.2">
      <c r="A601" t="s">
        <v>1109</v>
      </c>
      <c r="B601" t="s">
        <v>1107</v>
      </c>
      <c r="C601" t="s">
        <v>1110</v>
      </c>
      <c r="D601">
        <v>1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1</v>
      </c>
      <c r="Q601">
        <v>0</v>
      </c>
      <c r="R601">
        <v>0</v>
      </c>
      <c r="S601">
        <v>4</v>
      </c>
      <c r="T601">
        <v>1</v>
      </c>
      <c r="U601">
        <v>100</v>
      </c>
      <c r="V601">
        <v>0.85615939608091796</v>
      </c>
      <c r="W601">
        <v>0.92046726977311899</v>
      </c>
      <c r="X601">
        <v>0.99628097010135996</v>
      </c>
    </row>
    <row r="602" spans="1:24" x14ac:dyDescent="0.2">
      <c r="A602" t="s">
        <v>1111</v>
      </c>
      <c r="B602" t="s">
        <v>1105</v>
      </c>
      <c r="C602" t="s">
        <v>1112</v>
      </c>
      <c r="D602">
        <v>0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5</v>
      </c>
      <c r="Q602">
        <v>0</v>
      </c>
      <c r="R602">
        <v>0</v>
      </c>
      <c r="S602">
        <v>4</v>
      </c>
      <c r="T602">
        <v>1</v>
      </c>
      <c r="U602">
        <v>100</v>
      </c>
      <c r="V602">
        <v>0.85615939608091796</v>
      </c>
      <c r="W602">
        <v>0.92046726977311899</v>
      </c>
      <c r="X602">
        <v>0.99628097010135996</v>
      </c>
    </row>
    <row r="603" spans="1:24" x14ac:dyDescent="0.2">
      <c r="A603" t="s">
        <v>1113</v>
      </c>
      <c r="B603" t="s">
        <v>1112</v>
      </c>
      <c r="C603" t="s">
        <v>1114</v>
      </c>
      <c r="D603">
        <v>1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1</v>
      </c>
      <c r="Q603">
        <v>0</v>
      </c>
      <c r="R603">
        <v>0</v>
      </c>
      <c r="S603">
        <v>4</v>
      </c>
      <c r="T603">
        <v>1</v>
      </c>
      <c r="U603">
        <v>100</v>
      </c>
      <c r="V603">
        <v>0.85615939608091796</v>
      </c>
      <c r="W603">
        <v>0.92046726977311899</v>
      </c>
      <c r="X603">
        <v>0.99628097010135996</v>
      </c>
    </row>
    <row r="604" spans="1:24" x14ac:dyDescent="0.2">
      <c r="A604" t="s">
        <v>1115</v>
      </c>
      <c r="B604" t="s">
        <v>1112</v>
      </c>
      <c r="C604" t="s">
        <v>1116</v>
      </c>
      <c r="D604">
        <v>1</v>
      </c>
      <c r="E604">
        <v>1</v>
      </c>
      <c r="F604" t="s">
        <v>368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 t="s">
        <v>1117</v>
      </c>
      <c r="O604" t="s">
        <v>475</v>
      </c>
      <c r="P604">
        <v>1</v>
      </c>
      <c r="Q604">
        <v>0</v>
      </c>
      <c r="R604">
        <v>0</v>
      </c>
      <c r="S604">
        <v>4</v>
      </c>
      <c r="T604">
        <v>1</v>
      </c>
      <c r="U604">
        <v>100</v>
      </c>
      <c r="V604">
        <v>0.85615939608091796</v>
      </c>
      <c r="W604">
        <v>0.92046726977311899</v>
      </c>
      <c r="X604">
        <v>0.99628097010135996</v>
      </c>
    </row>
    <row r="605" spans="1:24" x14ac:dyDescent="0.2">
      <c r="A605" t="s">
        <v>1118</v>
      </c>
      <c r="B605" t="s">
        <v>1112</v>
      </c>
      <c r="C605" t="s">
        <v>577</v>
      </c>
      <c r="D605">
        <v>1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1</v>
      </c>
      <c r="Q605">
        <v>0</v>
      </c>
      <c r="R605">
        <v>0</v>
      </c>
      <c r="S605">
        <v>4</v>
      </c>
      <c r="T605">
        <v>1</v>
      </c>
      <c r="U605">
        <v>100</v>
      </c>
      <c r="V605">
        <v>0.85615939608091796</v>
      </c>
      <c r="W605">
        <v>0.92046726977311899</v>
      </c>
      <c r="X605">
        <v>0.99628097010135996</v>
      </c>
    </row>
    <row r="606" spans="1:24" x14ac:dyDescent="0.2">
      <c r="A606" t="s">
        <v>1119</v>
      </c>
      <c r="B606" t="s">
        <v>1112</v>
      </c>
      <c r="C606" t="s">
        <v>491</v>
      </c>
      <c r="D606">
        <v>1</v>
      </c>
      <c r="E606">
        <v>1</v>
      </c>
      <c r="F606" t="s">
        <v>368</v>
      </c>
      <c r="G606">
        <v>0</v>
      </c>
      <c r="H606">
        <v>1</v>
      </c>
      <c r="I606" t="s">
        <v>368</v>
      </c>
      <c r="J606">
        <v>0</v>
      </c>
      <c r="K606">
        <v>0</v>
      </c>
      <c r="L606">
        <v>0</v>
      </c>
      <c r="M606">
        <v>0</v>
      </c>
      <c r="N606" t="s">
        <v>492</v>
      </c>
      <c r="O606" t="s">
        <v>493</v>
      </c>
      <c r="P606">
        <v>1</v>
      </c>
      <c r="Q606">
        <v>0</v>
      </c>
      <c r="R606">
        <v>0</v>
      </c>
      <c r="S606">
        <v>4</v>
      </c>
      <c r="T606">
        <v>1</v>
      </c>
      <c r="U606">
        <v>100</v>
      </c>
      <c r="V606">
        <v>0.85615939608091796</v>
      </c>
      <c r="W606">
        <v>0.92046726977311899</v>
      </c>
      <c r="X606">
        <v>0.99628097010135996</v>
      </c>
    </row>
    <row r="607" spans="1:24" x14ac:dyDescent="0.2">
      <c r="A607" t="s">
        <v>1120</v>
      </c>
      <c r="B607" t="s">
        <v>1105</v>
      </c>
      <c r="C607" t="s">
        <v>1121</v>
      </c>
      <c r="D607">
        <v>0</v>
      </c>
      <c r="E607">
        <v>0</v>
      </c>
      <c r="F607">
        <v>0</v>
      </c>
      <c r="G607">
        <v>67645559.692182496</v>
      </c>
      <c r="H607">
        <v>0</v>
      </c>
      <c r="I607">
        <v>0</v>
      </c>
      <c r="J607">
        <v>35987.094902991303</v>
      </c>
      <c r="K607">
        <v>1776735.4945308701</v>
      </c>
      <c r="L607">
        <v>210851.798585732</v>
      </c>
      <c r="M607">
        <v>69633146.985299096</v>
      </c>
      <c r="N607">
        <v>0</v>
      </c>
      <c r="O607">
        <v>0</v>
      </c>
      <c r="P607">
        <v>3</v>
      </c>
      <c r="Q607">
        <v>0</v>
      </c>
      <c r="R607">
        <v>0</v>
      </c>
      <c r="S607">
        <v>8</v>
      </c>
      <c r="T607">
        <v>1</v>
      </c>
      <c r="U607">
        <v>100</v>
      </c>
      <c r="V607">
        <v>0.77156256628717101</v>
      </c>
      <c r="W607">
        <v>0.87079071107858397</v>
      </c>
      <c r="X607">
        <v>0.99146055840717595</v>
      </c>
    </row>
    <row r="608" spans="1:24" x14ac:dyDescent="0.2">
      <c r="A608" t="s">
        <v>1122</v>
      </c>
      <c r="B608" t="s">
        <v>1121</v>
      </c>
      <c r="C608" t="s">
        <v>573</v>
      </c>
      <c r="D608">
        <v>1</v>
      </c>
      <c r="E608">
        <v>0</v>
      </c>
      <c r="F608">
        <v>0</v>
      </c>
      <c r="G608">
        <v>67611710.179892004</v>
      </c>
      <c r="H608">
        <v>0</v>
      </c>
      <c r="I608">
        <v>0</v>
      </c>
      <c r="J608">
        <v>31488.708039888901</v>
      </c>
      <c r="K608">
        <v>1544578.1786312801</v>
      </c>
      <c r="L608">
        <v>184705.216052781</v>
      </c>
      <c r="M608">
        <v>69340993.574576095</v>
      </c>
      <c r="N608">
        <v>0</v>
      </c>
      <c r="O608">
        <v>0</v>
      </c>
      <c r="P608">
        <v>1</v>
      </c>
      <c r="Q608">
        <v>0</v>
      </c>
      <c r="R608">
        <v>0</v>
      </c>
      <c r="S608">
        <v>8</v>
      </c>
      <c r="T608">
        <v>1</v>
      </c>
      <c r="U608">
        <v>100</v>
      </c>
      <c r="V608">
        <v>0.77156256628717101</v>
      </c>
      <c r="W608">
        <v>0.87079071107858397</v>
      </c>
      <c r="X608">
        <v>0.99146055840717595</v>
      </c>
    </row>
    <row r="609" spans="1:24" x14ac:dyDescent="0.2">
      <c r="A609" t="s">
        <v>1123</v>
      </c>
      <c r="B609" t="s">
        <v>1121</v>
      </c>
      <c r="C609" t="s">
        <v>1110</v>
      </c>
      <c r="D609">
        <v>1</v>
      </c>
      <c r="E609">
        <v>0</v>
      </c>
      <c r="F609">
        <v>0</v>
      </c>
      <c r="G609">
        <v>33849.512290460603</v>
      </c>
      <c r="H609">
        <v>0</v>
      </c>
      <c r="I609">
        <v>0</v>
      </c>
      <c r="J609">
        <v>4498.3868631024698</v>
      </c>
      <c r="K609">
        <v>232157.31589959</v>
      </c>
      <c r="L609">
        <v>26146.582532950899</v>
      </c>
      <c r="M609">
        <v>292153.41072300199</v>
      </c>
      <c r="N609">
        <v>0</v>
      </c>
      <c r="O609">
        <v>0</v>
      </c>
      <c r="P609">
        <v>1</v>
      </c>
      <c r="Q609">
        <v>0</v>
      </c>
      <c r="R609">
        <v>0</v>
      </c>
      <c r="S609">
        <v>8</v>
      </c>
      <c r="T609">
        <v>1</v>
      </c>
      <c r="U609">
        <v>100</v>
      </c>
      <c r="V609">
        <v>0.77156256628717101</v>
      </c>
      <c r="W609">
        <v>0.87079071107858397</v>
      </c>
      <c r="X609">
        <v>0.99146055840717595</v>
      </c>
    </row>
    <row r="610" spans="1:24" x14ac:dyDescent="0.2">
      <c r="A610" t="s">
        <v>1124</v>
      </c>
      <c r="B610" t="s">
        <v>1105</v>
      </c>
      <c r="C610" t="s">
        <v>1125</v>
      </c>
      <c r="D610">
        <v>0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3</v>
      </c>
      <c r="Q610">
        <v>0</v>
      </c>
      <c r="R610">
        <v>0</v>
      </c>
      <c r="S610">
        <v>4</v>
      </c>
      <c r="T610">
        <v>1</v>
      </c>
      <c r="U610">
        <v>100</v>
      </c>
      <c r="V610">
        <v>0.85615939608091796</v>
      </c>
      <c r="W610">
        <v>0.92046726977311899</v>
      </c>
      <c r="X610">
        <v>0.99628097010135996</v>
      </c>
    </row>
    <row r="611" spans="1:24" x14ac:dyDescent="0.2">
      <c r="A611" t="s">
        <v>1126</v>
      </c>
      <c r="B611" t="s">
        <v>1125</v>
      </c>
      <c r="C611" t="s">
        <v>637</v>
      </c>
      <c r="D611">
        <v>1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1</v>
      </c>
      <c r="Q611">
        <v>0</v>
      </c>
      <c r="R611">
        <v>0</v>
      </c>
      <c r="S611">
        <v>4</v>
      </c>
      <c r="T611">
        <v>1</v>
      </c>
      <c r="U611">
        <v>100</v>
      </c>
      <c r="V611">
        <v>0.85615939608091796</v>
      </c>
      <c r="W611">
        <v>0.92046726977311899</v>
      </c>
      <c r="X611">
        <v>0.99628097010135996</v>
      </c>
    </row>
    <row r="612" spans="1:24" x14ac:dyDescent="0.2">
      <c r="A612" t="s">
        <v>1127</v>
      </c>
      <c r="B612" t="s">
        <v>1125</v>
      </c>
      <c r="C612" t="s">
        <v>1110</v>
      </c>
      <c r="D612">
        <v>1</v>
      </c>
      <c r="E612">
        <v>0</v>
      </c>
      <c r="F612">
        <v>0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1</v>
      </c>
      <c r="Q612">
        <v>0</v>
      </c>
      <c r="R612">
        <v>0</v>
      </c>
      <c r="S612">
        <v>4</v>
      </c>
      <c r="T612">
        <v>1</v>
      </c>
      <c r="U612">
        <v>100</v>
      </c>
      <c r="V612">
        <v>0.85615939608091796</v>
      </c>
      <c r="W612">
        <v>0.92046726977311899</v>
      </c>
      <c r="X612">
        <v>0.99628097010135996</v>
      </c>
    </row>
    <row r="613" spans="1:24" x14ac:dyDescent="0.2">
      <c r="A613" t="s">
        <v>1128</v>
      </c>
      <c r="B613" t="s">
        <v>1129</v>
      </c>
      <c r="C613" t="s">
        <v>1129</v>
      </c>
      <c r="D613">
        <v>0</v>
      </c>
      <c r="E613">
        <v>0</v>
      </c>
      <c r="F613">
        <v>0</v>
      </c>
      <c r="G613">
        <v>6420410.6231996398</v>
      </c>
      <c r="H613">
        <v>0</v>
      </c>
      <c r="I613">
        <v>0</v>
      </c>
      <c r="J613">
        <v>85992.975307778805</v>
      </c>
      <c r="K613">
        <v>4639690.4469728703</v>
      </c>
      <c r="L613">
        <v>418488.41458253301</v>
      </c>
      <c r="M613">
        <v>11478589.484755</v>
      </c>
      <c r="N613">
        <v>0</v>
      </c>
      <c r="O613">
        <v>0</v>
      </c>
      <c r="P613">
        <v>29</v>
      </c>
      <c r="Q613">
        <v>0</v>
      </c>
      <c r="R613">
        <v>0</v>
      </c>
      <c r="S613">
        <v>1</v>
      </c>
      <c r="T613">
        <v>1</v>
      </c>
      <c r="U613">
        <v>100</v>
      </c>
      <c r="V613">
        <v>1</v>
      </c>
      <c r="W613">
        <v>1</v>
      </c>
      <c r="X613">
        <v>1</v>
      </c>
    </row>
    <row r="614" spans="1:24" x14ac:dyDescent="0.2">
      <c r="A614" t="s">
        <v>1130</v>
      </c>
      <c r="B614" t="s">
        <v>1129</v>
      </c>
      <c r="C614" t="s">
        <v>1131</v>
      </c>
      <c r="D614">
        <v>0</v>
      </c>
      <c r="E614">
        <v>0</v>
      </c>
      <c r="F614">
        <v>0</v>
      </c>
      <c r="G614">
        <v>6420410.6231996398</v>
      </c>
      <c r="H614">
        <v>0</v>
      </c>
      <c r="I614">
        <v>0</v>
      </c>
      <c r="J614">
        <v>85992.975307778805</v>
      </c>
      <c r="K614">
        <v>4639690.4469728703</v>
      </c>
      <c r="L614">
        <v>418488.41458253301</v>
      </c>
      <c r="M614">
        <v>11478589.484755</v>
      </c>
      <c r="N614">
        <v>0</v>
      </c>
      <c r="O614">
        <v>0</v>
      </c>
      <c r="P614">
        <v>7</v>
      </c>
      <c r="Q614">
        <v>0</v>
      </c>
      <c r="R614">
        <v>0</v>
      </c>
      <c r="S614">
        <v>4</v>
      </c>
      <c r="T614">
        <v>1</v>
      </c>
      <c r="U614">
        <v>100</v>
      </c>
      <c r="V614">
        <v>0.85615939608091796</v>
      </c>
      <c r="W614">
        <v>0.92046726977311899</v>
      </c>
      <c r="X614">
        <v>0.99628097010135996</v>
      </c>
    </row>
    <row r="615" spans="1:24" x14ac:dyDescent="0.2">
      <c r="A615" t="s">
        <v>1132</v>
      </c>
      <c r="B615" t="s">
        <v>1131</v>
      </c>
      <c r="C615" t="s">
        <v>479</v>
      </c>
      <c r="D615">
        <v>1</v>
      </c>
      <c r="E615">
        <v>0</v>
      </c>
      <c r="F615">
        <v>0</v>
      </c>
      <c r="G615">
        <v>1110472.2120669701</v>
      </c>
      <c r="H615">
        <v>0</v>
      </c>
      <c r="I615">
        <v>0</v>
      </c>
      <c r="J615">
        <v>3412.6905020900999</v>
      </c>
      <c r="K615">
        <v>189594.28233222701</v>
      </c>
      <c r="L615">
        <v>18153.910634083601</v>
      </c>
      <c r="M615">
        <v>1318220.4050332799</v>
      </c>
      <c r="N615">
        <v>0</v>
      </c>
      <c r="O615">
        <v>0</v>
      </c>
      <c r="P615">
        <v>1</v>
      </c>
      <c r="Q615">
        <v>0</v>
      </c>
      <c r="R615">
        <v>0</v>
      </c>
      <c r="S615">
        <v>4</v>
      </c>
      <c r="T615">
        <v>1</v>
      </c>
      <c r="U615">
        <v>100</v>
      </c>
      <c r="V615">
        <v>0.85615939608091796</v>
      </c>
      <c r="W615">
        <v>0.92046726977311899</v>
      </c>
      <c r="X615">
        <v>0.99628097010135996</v>
      </c>
    </row>
    <row r="616" spans="1:24" x14ac:dyDescent="0.2">
      <c r="A616" t="s">
        <v>1133</v>
      </c>
      <c r="B616" t="s">
        <v>1131</v>
      </c>
      <c r="C616" t="s">
        <v>573</v>
      </c>
      <c r="D616">
        <v>1</v>
      </c>
      <c r="E616">
        <v>0</v>
      </c>
      <c r="F616">
        <v>0</v>
      </c>
      <c r="G616">
        <v>3583277.8541058898</v>
      </c>
      <c r="H616">
        <v>0</v>
      </c>
      <c r="I616">
        <v>0</v>
      </c>
      <c r="J616">
        <v>2218.2488266004102</v>
      </c>
      <c r="K616">
        <v>110680.533310529</v>
      </c>
      <c r="L616">
        <v>11101.8840524347</v>
      </c>
      <c r="M616">
        <v>3705060.2714688499</v>
      </c>
      <c r="N616">
        <v>0</v>
      </c>
      <c r="O616">
        <v>0</v>
      </c>
      <c r="P616">
        <v>1</v>
      </c>
      <c r="Q616">
        <v>0</v>
      </c>
      <c r="R616">
        <v>0</v>
      </c>
      <c r="S616">
        <v>4</v>
      </c>
      <c r="T616">
        <v>1</v>
      </c>
      <c r="U616">
        <v>100</v>
      </c>
      <c r="V616">
        <v>0.85615939608091796</v>
      </c>
      <c r="W616">
        <v>0.92046726977311899</v>
      </c>
      <c r="X616">
        <v>0.99628097010135996</v>
      </c>
    </row>
    <row r="617" spans="1:24" x14ac:dyDescent="0.2">
      <c r="A617" t="s">
        <v>1134</v>
      </c>
      <c r="B617" t="s">
        <v>1131</v>
      </c>
      <c r="C617" t="s">
        <v>1114</v>
      </c>
      <c r="D617">
        <v>1</v>
      </c>
      <c r="E617">
        <v>0</v>
      </c>
      <c r="F617">
        <v>0</v>
      </c>
      <c r="G617">
        <v>1434780.54730701</v>
      </c>
      <c r="H617">
        <v>0</v>
      </c>
      <c r="I617">
        <v>0</v>
      </c>
      <c r="J617">
        <v>79594.180616057594</v>
      </c>
      <c r="K617">
        <v>4297960.8912267396</v>
      </c>
      <c r="L617">
        <v>387274.52645037399</v>
      </c>
      <c r="M617">
        <v>6120015.9649841199</v>
      </c>
      <c r="N617">
        <v>0</v>
      </c>
      <c r="O617">
        <v>0</v>
      </c>
      <c r="P617">
        <v>1</v>
      </c>
      <c r="Q617">
        <v>0</v>
      </c>
      <c r="R617">
        <v>0</v>
      </c>
      <c r="S617">
        <v>4</v>
      </c>
      <c r="T617">
        <v>1</v>
      </c>
      <c r="U617">
        <v>100</v>
      </c>
      <c r="V617">
        <v>0.85615939608091796</v>
      </c>
      <c r="W617">
        <v>0.92046726977311899</v>
      </c>
      <c r="X617">
        <v>0.99628097010135996</v>
      </c>
    </row>
    <row r="618" spans="1:24" x14ac:dyDescent="0.2">
      <c r="A618" t="s">
        <v>1135</v>
      </c>
      <c r="B618" t="s">
        <v>1131</v>
      </c>
      <c r="C618" t="s">
        <v>1136</v>
      </c>
      <c r="D618">
        <v>1</v>
      </c>
      <c r="E618">
        <v>1</v>
      </c>
      <c r="F618" t="s">
        <v>368</v>
      </c>
      <c r="G618">
        <v>98895.008999657904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98895.008999657904</v>
      </c>
      <c r="N618" t="s">
        <v>1117</v>
      </c>
      <c r="O618" t="s">
        <v>475</v>
      </c>
      <c r="P618">
        <v>1</v>
      </c>
      <c r="Q618">
        <v>0</v>
      </c>
      <c r="R618">
        <v>0</v>
      </c>
      <c r="S618">
        <v>4</v>
      </c>
      <c r="T618">
        <v>1</v>
      </c>
      <c r="U618">
        <v>100</v>
      </c>
      <c r="V618">
        <v>0.85615939608091796</v>
      </c>
      <c r="W618">
        <v>0.92046726977311899</v>
      </c>
      <c r="X618">
        <v>0.99628097010135996</v>
      </c>
    </row>
    <row r="619" spans="1:24" x14ac:dyDescent="0.2">
      <c r="A619" t="s">
        <v>1137</v>
      </c>
      <c r="B619" t="s">
        <v>1131</v>
      </c>
      <c r="C619" t="s">
        <v>577</v>
      </c>
      <c r="D619">
        <v>1</v>
      </c>
      <c r="E619">
        <v>0</v>
      </c>
      <c r="F619">
        <v>0</v>
      </c>
      <c r="G619">
        <v>78730.681086083103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78730.681086083103</v>
      </c>
      <c r="N619">
        <v>0</v>
      </c>
      <c r="O619">
        <v>0</v>
      </c>
      <c r="P619">
        <v>1</v>
      </c>
      <c r="Q619">
        <v>0</v>
      </c>
      <c r="R619">
        <v>0</v>
      </c>
      <c r="S619">
        <v>4</v>
      </c>
      <c r="T619">
        <v>1</v>
      </c>
      <c r="U619">
        <v>100</v>
      </c>
      <c r="V619">
        <v>0.85615939608091796</v>
      </c>
      <c r="W619">
        <v>0.92046726977311899</v>
      </c>
      <c r="X619">
        <v>0.99628097010135996</v>
      </c>
    </row>
    <row r="620" spans="1:24" x14ac:dyDescent="0.2">
      <c r="A620" t="s">
        <v>1138</v>
      </c>
      <c r="B620" t="s">
        <v>1131</v>
      </c>
      <c r="C620" t="s">
        <v>491</v>
      </c>
      <c r="D620">
        <v>1</v>
      </c>
      <c r="E620">
        <v>1</v>
      </c>
      <c r="F620" t="s">
        <v>368</v>
      </c>
      <c r="G620">
        <v>114254.319634026</v>
      </c>
      <c r="H620">
        <v>1</v>
      </c>
      <c r="I620" t="s">
        <v>368</v>
      </c>
      <c r="J620">
        <v>767.85536303073502</v>
      </c>
      <c r="K620">
        <v>41454.740103377502</v>
      </c>
      <c r="L620">
        <v>1958.09344564102</v>
      </c>
      <c r="M620">
        <v>157667.15318304501</v>
      </c>
      <c r="N620" t="s">
        <v>492</v>
      </c>
      <c r="O620" t="s">
        <v>493</v>
      </c>
      <c r="P620">
        <v>1</v>
      </c>
      <c r="Q620">
        <v>0</v>
      </c>
      <c r="R620">
        <v>0</v>
      </c>
      <c r="S620">
        <v>4</v>
      </c>
      <c r="T620">
        <v>1</v>
      </c>
      <c r="U620">
        <v>100</v>
      </c>
      <c r="V620">
        <v>0.85615939608091796</v>
      </c>
      <c r="W620">
        <v>0.92046726977311899</v>
      </c>
      <c r="X620">
        <v>0.99628097010135996</v>
      </c>
    </row>
    <row r="621" spans="1:24" x14ac:dyDescent="0.2">
      <c r="A621" t="s">
        <v>1139</v>
      </c>
      <c r="B621" t="s">
        <v>1129</v>
      </c>
      <c r="C621" t="s">
        <v>1140</v>
      </c>
      <c r="D621">
        <v>0</v>
      </c>
      <c r="E621">
        <v>0</v>
      </c>
      <c r="F621">
        <v>0</v>
      </c>
      <c r="G621">
        <v>0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0</v>
      </c>
      <c r="P621">
        <v>7</v>
      </c>
      <c r="Q621">
        <v>0</v>
      </c>
      <c r="R621">
        <v>0</v>
      </c>
      <c r="S621">
        <v>4</v>
      </c>
      <c r="T621">
        <v>1</v>
      </c>
      <c r="U621">
        <v>100</v>
      </c>
      <c r="V621">
        <v>0.85615939608091796</v>
      </c>
      <c r="W621">
        <v>0.92046726977311899</v>
      </c>
      <c r="X621">
        <v>0.99628097010135996</v>
      </c>
    </row>
    <row r="622" spans="1:24" x14ac:dyDescent="0.2">
      <c r="A622" t="s">
        <v>1141</v>
      </c>
      <c r="B622" t="s">
        <v>1140</v>
      </c>
      <c r="C622" t="s">
        <v>479</v>
      </c>
      <c r="D622">
        <v>1</v>
      </c>
      <c r="E622">
        <v>0</v>
      </c>
      <c r="F622">
        <v>0</v>
      </c>
      <c r="G622">
        <v>0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0</v>
      </c>
      <c r="P622">
        <v>1</v>
      </c>
      <c r="Q622">
        <v>0</v>
      </c>
      <c r="R622">
        <v>0</v>
      </c>
      <c r="S622">
        <v>4</v>
      </c>
      <c r="T622">
        <v>1</v>
      </c>
      <c r="U622">
        <v>100</v>
      </c>
      <c r="V622">
        <v>0.85615939608091796</v>
      </c>
      <c r="W622">
        <v>0.92046726977311899</v>
      </c>
      <c r="X622">
        <v>0.99628097010135996</v>
      </c>
    </row>
    <row r="623" spans="1:24" x14ac:dyDescent="0.2">
      <c r="A623" t="s">
        <v>1142</v>
      </c>
      <c r="B623" t="s">
        <v>1140</v>
      </c>
      <c r="C623" t="s">
        <v>637</v>
      </c>
      <c r="D623">
        <v>1</v>
      </c>
      <c r="E623">
        <v>0</v>
      </c>
      <c r="F623">
        <v>0</v>
      </c>
      <c r="G623">
        <v>0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0</v>
      </c>
      <c r="N623">
        <v>0</v>
      </c>
      <c r="O623">
        <v>0</v>
      </c>
      <c r="P623">
        <v>1</v>
      </c>
      <c r="Q623">
        <v>0</v>
      </c>
      <c r="R623">
        <v>0</v>
      </c>
      <c r="S623">
        <v>4</v>
      </c>
      <c r="T623">
        <v>1</v>
      </c>
      <c r="U623">
        <v>100</v>
      </c>
      <c r="V623">
        <v>0.85615939608091796</v>
      </c>
      <c r="W623">
        <v>0.92046726977311899</v>
      </c>
      <c r="X623">
        <v>0.99628097010135996</v>
      </c>
    </row>
    <row r="624" spans="1:24" x14ac:dyDescent="0.2">
      <c r="A624" t="s">
        <v>1143</v>
      </c>
      <c r="B624" t="s">
        <v>1140</v>
      </c>
      <c r="C624" t="s">
        <v>1114</v>
      </c>
      <c r="D624">
        <v>1</v>
      </c>
      <c r="E624">
        <v>0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1</v>
      </c>
      <c r="Q624">
        <v>0</v>
      </c>
      <c r="R624">
        <v>0</v>
      </c>
      <c r="S624">
        <v>4</v>
      </c>
      <c r="T624">
        <v>1</v>
      </c>
      <c r="U624">
        <v>100</v>
      </c>
      <c r="V624">
        <v>0.85615939608091796</v>
      </c>
      <c r="W624">
        <v>0.92046726977311899</v>
      </c>
      <c r="X624">
        <v>0.99628097010135996</v>
      </c>
    </row>
    <row r="625" spans="1:24" x14ac:dyDescent="0.2">
      <c r="A625" t="s">
        <v>1144</v>
      </c>
      <c r="B625" t="s">
        <v>1140</v>
      </c>
      <c r="C625" t="s">
        <v>1117</v>
      </c>
      <c r="D625">
        <v>1</v>
      </c>
      <c r="E625">
        <v>1</v>
      </c>
      <c r="F625" t="s">
        <v>368</v>
      </c>
      <c r="G625">
        <v>0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0</v>
      </c>
      <c r="N625" t="s">
        <v>1117</v>
      </c>
      <c r="O625" t="s">
        <v>475</v>
      </c>
      <c r="P625">
        <v>1</v>
      </c>
      <c r="Q625">
        <v>0</v>
      </c>
      <c r="R625">
        <v>0</v>
      </c>
      <c r="S625">
        <v>4</v>
      </c>
      <c r="T625">
        <v>1</v>
      </c>
      <c r="U625">
        <v>100</v>
      </c>
      <c r="V625">
        <v>0.85615939608091796</v>
      </c>
      <c r="W625">
        <v>0.92046726977311899</v>
      </c>
      <c r="X625">
        <v>0.99628097010135996</v>
      </c>
    </row>
    <row r="626" spans="1:24" x14ac:dyDescent="0.2">
      <c r="A626" t="s">
        <v>1145</v>
      </c>
      <c r="B626" t="s">
        <v>1140</v>
      </c>
      <c r="C626" t="s">
        <v>577</v>
      </c>
      <c r="D626">
        <v>1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1</v>
      </c>
      <c r="Q626">
        <v>0</v>
      </c>
      <c r="R626">
        <v>0</v>
      </c>
      <c r="S626">
        <v>4</v>
      </c>
      <c r="T626">
        <v>1</v>
      </c>
      <c r="U626">
        <v>100</v>
      </c>
      <c r="V626">
        <v>0.85615939608091796</v>
      </c>
      <c r="W626">
        <v>0.92046726977311899</v>
      </c>
      <c r="X626">
        <v>0.99628097010135996</v>
      </c>
    </row>
    <row r="627" spans="1:24" x14ac:dyDescent="0.2">
      <c r="A627" t="s">
        <v>1146</v>
      </c>
      <c r="B627" t="s">
        <v>1140</v>
      </c>
      <c r="C627" t="s">
        <v>491</v>
      </c>
      <c r="D627">
        <v>1</v>
      </c>
      <c r="E627">
        <v>1</v>
      </c>
      <c r="F627" t="s">
        <v>368</v>
      </c>
      <c r="G627">
        <v>0</v>
      </c>
      <c r="H627">
        <v>1</v>
      </c>
      <c r="I627" t="s">
        <v>368</v>
      </c>
      <c r="J627">
        <v>0</v>
      </c>
      <c r="K627">
        <v>0</v>
      </c>
      <c r="L627">
        <v>0</v>
      </c>
      <c r="M627">
        <v>0</v>
      </c>
      <c r="N627" t="s">
        <v>492</v>
      </c>
      <c r="O627" t="s">
        <v>493</v>
      </c>
      <c r="P627">
        <v>1</v>
      </c>
      <c r="Q627">
        <v>0</v>
      </c>
      <c r="R627">
        <v>0</v>
      </c>
      <c r="S627">
        <v>4</v>
      </c>
      <c r="T627">
        <v>1</v>
      </c>
      <c r="U627">
        <v>100</v>
      </c>
      <c r="V627">
        <v>0.85615939608091796</v>
      </c>
      <c r="W627">
        <v>0.92046726977311899</v>
      </c>
      <c r="X627">
        <v>0.99628097010135996</v>
      </c>
    </row>
    <row r="628" spans="1:24" x14ac:dyDescent="0.2">
      <c r="A628" t="s">
        <v>1147</v>
      </c>
      <c r="B628" t="s">
        <v>1129</v>
      </c>
      <c r="C628" t="s">
        <v>1148</v>
      </c>
      <c r="D628">
        <v>0</v>
      </c>
      <c r="E628">
        <v>0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8</v>
      </c>
      <c r="Q628">
        <v>0</v>
      </c>
      <c r="R628">
        <v>0</v>
      </c>
      <c r="S628">
        <v>4</v>
      </c>
      <c r="T628">
        <v>1</v>
      </c>
      <c r="U628">
        <v>100</v>
      </c>
      <c r="V628">
        <v>0.85615939608091796</v>
      </c>
      <c r="W628">
        <v>0.92046726977311899</v>
      </c>
      <c r="X628">
        <v>0.99628097010135996</v>
      </c>
    </row>
    <row r="629" spans="1:24" x14ac:dyDescent="0.2">
      <c r="A629" t="s">
        <v>1149</v>
      </c>
      <c r="B629" t="s">
        <v>1148</v>
      </c>
      <c r="C629" t="s">
        <v>479</v>
      </c>
      <c r="D629">
        <v>1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1</v>
      </c>
      <c r="Q629">
        <v>0</v>
      </c>
      <c r="R629">
        <v>0</v>
      </c>
      <c r="S629">
        <v>4</v>
      </c>
      <c r="T629">
        <v>1</v>
      </c>
      <c r="U629">
        <v>100</v>
      </c>
      <c r="V629">
        <v>0.85615939608091796</v>
      </c>
      <c r="W629">
        <v>0.92046726977311899</v>
      </c>
      <c r="X629">
        <v>0.99628097010135996</v>
      </c>
    </row>
    <row r="630" spans="1:24" x14ac:dyDescent="0.2">
      <c r="A630" t="s">
        <v>1150</v>
      </c>
      <c r="B630" t="s">
        <v>1148</v>
      </c>
      <c r="C630" t="s">
        <v>573</v>
      </c>
      <c r="D630">
        <v>1</v>
      </c>
      <c r="E630">
        <v>0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1</v>
      </c>
      <c r="Q630">
        <v>0</v>
      </c>
      <c r="R630">
        <v>0</v>
      </c>
      <c r="S630">
        <v>4</v>
      </c>
      <c r="T630">
        <v>1</v>
      </c>
      <c r="U630">
        <v>100</v>
      </c>
      <c r="V630">
        <v>0.85615939608091796</v>
      </c>
      <c r="W630">
        <v>0.92046726977311899</v>
      </c>
      <c r="X630">
        <v>0.99628097010135996</v>
      </c>
    </row>
    <row r="631" spans="1:24" x14ac:dyDescent="0.2">
      <c r="A631" t="s">
        <v>1151</v>
      </c>
      <c r="B631" t="s">
        <v>1148</v>
      </c>
      <c r="C631" t="s">
        <v>637</v>
      </c>
      <c r="D631">
        <v>1</v>
      </c>
      <c r="E631">
        <v>0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1</v>
      </c>
      <c r="Q631">
        <v>0</v>
      </c>
      <c r="R631">
        <v>0</v>
      </c>
      <c r="S631">
        <v>4</v>
      </c>
      <c r="T631">
        <v>1</v>
      </c>
      <c r="U631">
        <v>100</v>
      </c>
      <c r="V631">
        <v>0.85615939608091796</v>
      </c>
      <c r="W631">
        <v>0.92046726977311899</v>
      </c>
      <c r="X631">
        <v>0.99628097010135996</v>
      </c>
    </row>
    <row r="632" spans="1:24" x14ac:dyDescent="0.2">
      <c r="A632" t="s">
        <v>1152</v>
      </c>
      <c r="B632" t="s">
        <v>1148</v>
      </c>
      <c r="C632" t="s">
        <v>1114</v>
      </c>
      <c r="D632">
        <v>1</v>
      </c>
      <c r="E632">
        <v>0</v>
      </c>
      <c r="F632">
        <v>0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1</v>
      </c>
      <c r="Q632">
        <v>0</v>
      </c>
      <c r="R632">
        <v>0</v>
      </c>
      <c r="S632">
        <v>4</v>
      </c>
      <c r="T632">
        <v>1</v>
      </c>
      <c r="U632">
        <v>100</v>
      </c>
      <c r="V632">
        <v>0.85615939608091796</v>
      </c>
      <c r="W632">
        <v>0.92046726977311899</v>
      </c>
      <c r="X632">
        <v>0.99628097010135996</v>
      </c>
    </row>
    <row r="633" spans="1:24" x14ac:dyDescent="0.2">
      <c r="A633" t="s">
        <v>1153</v>
      </c>
      <c r="B633" t="s">
        <v>1148</v>
      </c>
      <c r="C633" t="s">
        <v>1154</v>
      </c>
      <c r="D633">
        <v>1</v>
      </c>
      <c r="E633">
        <v>0</v>
      </c>
      <c r="F633">
        <v>0</v>
      </c>
      <c r="G633">
        <v>0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1</v>
      </c>
      <c r="Q633">
        <v>0</v>
      </c>
      <c r="R633">
        <v>0</v>
      </c>
      <c r="S633">
        <v>4</v>
      </c>
      <c r="T633">
        <v>1</v>
      </c>
      <c r="U633">
        <v>100</v>
      </c>
      <c r="V633">
        <v>0.85615939608091796</v>
      </c>
      <c r="W633">
        <v>0.92046726977311899</v>
      </c>
      <c r="X633">
        <v>0.99628097010135996</v>
      </c>
    </row>
    <row r="634" spans="1:24" x14ac:dyDescent="0.2">
      <c r="A634" t="s">
        <v>1155</v>
      </c>
      <c r="B634" t="s">
        <v>1148</v>
      </c>
      <c r="C634" t="s">
        <v>577</v>
      </c>
      <c r="D634">
        <v>1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1</v>
      </c>
      <c r="Q634">
        <v>0</v>
      </c>
      <c r="R634">
        <v>0</v>
      </c>
      <c r="S634">
        <v>4</v>
      </c>
      <c r="T634">
        <v>1</v>
      </c>
      <c r="U634">
        <v>100</v>
      </c>
      <c r="V634">
        <v>0.85615939608091796</v>
      </c>
      <c r="W634">
        <v>0.92046726977311899</v>
      </c>
      <c r="X634">
        <v>0.99628097010135996</v>
      </c>
    </row>
    <row r="635" spans="1:24" x14ac:dyDescent="0.2">
      <c r="A635" t="s">
        <v>1156</v>
      </c>
      <c r="B635" t="s">
        <v>1148</v>
      </c>
      <c r="C635" t="s">
        <v>491</v>
      </c>
      <c r="D635">
        <v>1</v>
      </c>
      <c r="E635">
        <v>1</v>
      </c>
      <c r="F635" t="s">
        <v>368</v>
      </c>
      <c r="G635">
        <v>0</v>
      </c>
      <c r="H635">
        <v>1</v>
      </c>
      <c r="I635" t="s">
        <v>368</v>
      </c>
      <c r="J635">
        <v>0</v>
      </c>
      <c r="K635">
        <v>0</v>
      </c>
      <c r="L635">
        <v>0</v>
      </c>
      <c r="M635">
        <v>0</v>
      </c>
      <c r="N635" t="s">
        <v>492</v>
      </c>
      <c r="O635" t="s">
        <v>493</v>
      </c>
      <c r="P635">
        <v>1</v>
      </c>
      <c r="Q635">
        <v>0</v>
      </c>
      <c r="R635">
        <v>0</v>
      </c>
      <c r="S635">
        <v>4</v>
      </c>
      <c r="T635">
        <v>1</v>
      </c>
      <c r="U635">
        <v>100</v>
      </c>
      <c r="V635">
        <v>0.85615939608091796</v>
      </c>
      <c r="W635">
        <v>0.92046726977311899</v>
      </c>
      <c r="X635">
        <v>0.99628097010135996</v>
      </c>
    </row>
    <row r="636" spans="1:24" x14ac:dyDescent="0.2">
      <c r="A636" t="s">
        <v>1157</v>
      </c>
      <c r="B636" t="s">
        <v>1129</v>
      </c>
      <c r="C636" t="s">
        <v>1158</v>
      </c>
      <c r="D636">
        <v>0</v>
      </c>
      <c r="E636">
        <v>0</v>
      </c>
      <c r="F636">
        <v>0</v>
      </c>
      <c r="G636">
        <v>0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6</v>
      </c>
      <c r="Q636">
        <v>0</v>
      </c>
      <c r="R636">
        <v>0</v>
      </c>
      <c r="S636">
        <v>4</v>
      </c>
      <c r="T636">
        <v>1</v>
      </c>
      <c r="U636">
        <v>100</v>
      </c>
      <c r="V636">
        <v>0.85615939608091796</v>
      </c>
      <c r="W636">
        <v>0.92046726977311899</v>
      </c>
      <c r="X636">
        <v>0.99628097010135996</v>
      </c>
    </row>
    <row r="637" spans="1:24" x14ac:dyDescent="0.2">
      <c r="A637" t="s">
        <v>1159</v>
      </c>
      <c r="B637" t="s">
        <v>1158</v>
      </c>
      <c r="C637" t="s">
        <v>1160</v>
      </c>
      <c r="D637">
        <v>0</v>
      </c>
      <c r="E637">
        <v>13400</v>
      </c>
      <c r="F637" t="s">
        <v>1161</v>
      </c>
      <c r="G637">
        <v>0</v>
      </c>
      <c r="H637">
        <v>1</v>
      </c>
      <c r="I637" t="s">
        <v>368</v>
      </c>
      <c r="J637">
        <v>0</v>
      </c>
      <c r="K637">
        <v>0</v>
      </c>
      <c r="L637">
        <v>0</v>
      </c>
      <c r="M637">
        <v>0</v>
      </c>
      <c r="N637" t="s">
        <v>474</v>
      </c>
      <c r="O637" t="s">
        <v>475</v>
      </c>
      <c r="P637">
        <v>1</v>
      </c>
      <c r="Q637">
        <v>0</v>
      </c>
      <c r="R637">
        <v>0</v>
      </c>
      <c r="S637">
        <v>4</v>
      </c>
      <c r="T637">
        <v>1</v>
      </c>
      <c r="U637">
        <v>100</v>
      </c>
      <c r="V637">
        <v>0.85615939608091796</v>
      </c>
      <c r="W637">
        <v>0.92046726977311899</v>
      </c>
      <c r="X637">
        <v>0.99628097010135996</v>
      </c>
    </row>
    <row r="638" spans="1:24" x14ac:dyDescent="0.2">
      <c r="A638" t="s">
        <v>1162</v>
      </c>
      <c r="B638" t="s">
        <v>1158</v>
      </c>
      <c r="C638" t="s">
        <v>1117</v>
      </c>
      <c r="D638">
        <v>1</v>
      </c>
      <c r="E638">
        <v>1</v>
      </c>
      <c r="F638" t="s">
        <v>368</v>
      </c>
      <c r="G638">
        <v>0</v>
      </c>
      <c r="H638">
        <v>0</v>
      </c>
      <c r="I638">
        <v>0</v>
      </c>
      <c r="J638">
        <v>0</v>
      </c>
      <c r="K638">
        <v>0</v>
      </c>
      <c r="L638">
        <v>0</v>
      </c>
      <c r="M638">
        <v>0</v>
      </c>
      <c r="N638" t="s">
        <v>1117</v>
      </c>
      <c r="O638" t="s">
        <v>475</v>
      </c>
      <c r="P638">
        <v>1</v>
      </c>
      <c r="Q638">
        <v>0</v>
      </c>
      <c r="R638">
        <v>0</v>
      </c>
      <c r="S638">
        <v>4</v>
      </c>
      <c r="T638">
        <v>1</v>
      </c>
      <c r="U638">
        <v>100</v>
      </c>
      <c r="V638">
        <v>0.85615939608091796</v>
      </c>
      <c r="W638">
        <v>0.92046726977311899</v>
      </c>
      <c r="X638">
        <v>0.99628097010135996</v>
      </c>
    </row>
    <row r="639" spans="1:24" x14ac:dyDescent="0.2">
      <c r="A639" t="s">
        <v>1163</v>
      </c>
      <c r="B639" t="s">
        <v>1158</v>
      </c>
      <c r="C639" t="s">
        <v>577</v>
      </c>
      <c r="D639">
        <v>1</v>
      </c>
      <c r="E639">
        <v>0</v>
      </c>
      <c r="F639">
        <v>0</v>
      </c>
      <c r="G639">
        <v>0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1</v>
      </c>
      <c r="Q639">
        <v>0</v>
      </c>
      <c r="R639">
        <v>0</v>
      </c>
      <c r="S639">
        <v>4</v>
      </c>
      <c r="T639">
        <v>1</v>
      </c>
      <c r="U639">
        <v>100</v>
      </c>
      <c r="V639">
        <v>0.85615939608091796</v>
      </c>
      <c r="W639">
        <v>0.92046726977311899</v>
      </c>
      <c r="X639">
        <v>0.99628097010135996</v>
      </c>
    </row>
    <row r="640" spans="1:24" x14ac:dyDescent="0.2">
      <c r="A640" t="s">
        <v>1164</v>
      </c>
      <c r="B640" t="s">
        <v>1158</v>
      </c>
      <c r="C640" t="s">
        <v>491</v>
      </c>
      <c r="D640">
        <v>1</v>
      </c>
      <c r="E640">
        <v>1</v>
      </c>
      <c r="F640" t="s">
        <v>368</v>
      </c>
      <c r="G640">
        <v>0</v>
      </c>
      <c r="H640">
        <v>1</v>
      </c>
      <c r="I640" t="s">
        <v>368</v>
      </c>
      <c r="J640">
        <v>0</v>
      </c>
      <c r="K640">
        <v>0</v>
      </c>
      <c r="L640">
        <v>0</v>
      </c>
      <c r="M640">
        <v>0</v>
      </c>
      <c r="N640" t="s">
        <v>492</v>
      </c>
      <c r="O640" t="s">
        <v>493</v>
      </c>
      <c r="P640">
        <v>1</v>
      </c>
      <c r="Q640">
        <v>0</v>
      </c>
      <c r="R640">
        <v>0</v>
      </c>
      <c r="S640">
        <v>4</v>
      </c>
      <c r="T640">
        <v>1</v>
      </c>
      <c r="U640">
        <v>100</v>
      </c>
      <c r="V640">
        <v>0.85615939608091796</v>
      </c>
      <c r="W640">
        <v>0.92046726977311899</v>
      </c>
      <c r="X640">
        <v>0.99628097010135996</v>
      </c>
    </row>
    <row r="641" spans="1:24" x14ac:dyDescent="0.2">
      <c r="A641" t="s">
        <v>1165</v>
      </c>
      <c r="B641" t="s">
        <v>1158</v>
      </c>
      <c r="C641" t="s">
        <v>1110</v>
      </c>
      <c r="D641">
        <v>1</v>
      </c>
      <c r="E641">
        <v>0</v>
      </c>
      <c r="F641">
        <v>0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1</v>
      </c>
      <c r="Q641">
        <v>0</v>
      </c>
      <c r="R641">
        <v>0</v>
      </c>
      <c r="S641">
        <v>4</v>
      </c>
      <c r="T641">
        <v>1</v>
      </c>
      <c r="U641">
        <v>100</v>
      </c>
      <c r="V641">
        <v>0.85615939608091796</v>
      </c>
      <c r="W641">
        <v>0.92046726977311899</v>
      </c>
      <c r="X641">
        <v>0.99628097010135996</v>
      </c>
    </row>
    <row r="642" spans="1:24" x14ac:dyDescent="0.2">
      <c r="A642" t="s">
        <v>1166</v>
      </c>
      <c r="B642" t="s">
        <v>1167</v>
      </c>
      <c r="C642" t="s">
        <v>1167</v>
      </c>
      <c r="D642">
        <v>0</v>
      </c>
      <c r="E642">
        <v>0</v>
      </c>
      <c r="F642">
        <v>0</v>
      </c>
      <c r="G642">
        <v>9915160.9353138003</v>
      </c>
      <c r="H642">
        <v>0</v>
      </c>
      <c r="I642">
        <v>0</v>
      </c>
      <c r="J642">
        <v>34105.938764443999</v>
      </c>
      <c r="K642">
        <v>1819335.32433125</v>
      </c>
      <c r="L642">
        <v>179319.15924923899</v>
      </c>
      <c r="M642">
        <v>11913815.4188942</v>
      </c>
      <c r="N642">
        <v>0</v>
      </c>
      <c r="O642">
        <v>0</v>
      </c>
      <c r="P642">
        <v>15</v>
      </c>
      <c r="Q642">
        <v>0</v>
      </c>
      <c r="R642">
        <v>0</v>
      </c>
      <c r="S642">
        <v>1</v>
      </c>
      <c r="T642">
        <v>1</v>
      </c>
      <c r="U642">
        <v>100</v>
      </c>
      <c r="V642">
        <v>1</v>
      </c>
      <c r="W642">
        <v>1</v>
      </c>
      <c r="X642">
        <v>1</v>
      </c>
    </row>
    <row r="643" spans="1:24" x14ac:dyDescent="0.2">
      <c r="A643" t="s">
        <v>1168</v>
      </c>
      <c r="B643" t="s">
        <v>1167</v>
      </c>
      <c r="C643" t="s">
        <v>1169</v>
      </c>
      <c r="D643">
        <v>0</v>
      </c>
      <c r="E643">
        <v>0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9</v>
      </c>
      <c r="Q643">
        <v>0</v>
      </c>
      <c r="R643">
        <v>0</v>
      </c>
      <c r="S643">
        <v>4</v>
      </c>
      <c r="T643">
        <v>1</v>
      </c>
      <c r="U643">
        <v>100</v>
      </c>
      <c r="V643">
        <v>0.85615939608091796</v>
      </c>
      <c r="W643">
        <v>0.92046726977311899</v>
      </c>
      <c r="X643">
        <v>0.99628097010135996</v>
      </c>
    </row>
    <row r="644" spans="1:24" x14ac:dyDescent="0.2">
      <c r="A644" t="s">
        <v>1170</v>
      </c>
      <c r="B644" t="s">
        <v>1169</v>
      </c>
      <c r="C644" t="s">
        <v>1171</v>
      </c>
      <c r="D644">
        <v>1</v>
      </c>
      <c r="E644">
        <v>0</v>
      </c>
      <c r="F644">
        <v>0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1</v>
      </c>
      <c r="Q644">
        <v>0</v>
      </c>
      <c r="R644">
        <v>0</v>
      </c>
      <c r="S644">
        <v>4</v>
      </c>
      <c r="T644">
        <v>1</v>
      </c>
      <c r="U644">
        <v>100</v>
      </c>
      <c r="V644">
        <v>0.85615939608091796</v>
      </c>
      <c r="W644">
        <v>0.92046726977311899</v>
      </c>
      <c r="X644">
        <v>0.99628097010135996</v>
      </c>
    </row>
    <row r="645" spans="1:24" x14ac:dyDescent="0.2">
      <c r="A645" t="s">
        <v>1172</v>
      </c>
      <c r="B645" t="s">
        <v>1169</v>
      </c>
      <c r="C645" t="s">
        <v>1173</v>
      </c>
      <c r="D645">
        <v>1</v>
      </c>
      <c r="E645">
        <v>0</v>
      </c>
      <c r="F645">
        <v>0</v>
      </c>
      <c r="G645">
        <v>0</v>
      </c>
      <c r="H645">
        <v>0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0</v>
      </c>
      <c r="O645">
        <v>0</v>
      </c>
      <c r="P645">
        <v>1</v>
      </c>
      <c r="Q645">
        <v>0</v>
      </c>
      <c r="R645">
        <v>0</v>
      </c>
      <c r="S645">
        <v>4</v>
      </c>
      <c r="T645">
        <v>1</v>
      </c>
      <c r="U645">
        <v>100</v>
      </c>
      <c r="V645">
        <v>0.85615939608091796</v>
      </c>
      <c r="W645">
        <v>0.92046726977311899</v>
      </c>
      <c r="X645">
        <v>0.99628097010135996</v>
      </c>
    </row>
    <row r="646" spans="1:24" x14ac:dyDescent="0.2">
      <c r="A646" t="s">
        <v>1174</v>
      </c>
      <c r="B646" t="s">
        <v>1169</v>
      </c>
      <c r="C646" t="s">
        <v>1175</v>
      </c>
      <c r="D646">
        <v>1</v>
      </c>
      <c r="E646">
        <v>0</v>
      </c>
      <c r="F646">
        <v>0</v>
      </c>
      <c r="G646">
        <v>0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0</v>
      </c>
      <c r="P646">
        <v>1</v>
      </c>
      <c r="Q646">
        <v>0</v>
      </c>
      <c r="R646">
        <v>0</v>
      </c>
      <c r="S646">
        <v>4</v>
      </c>
      <c r="T646">
        <v>1</v>
      </c>
      <c r="U646">
        <v>100</v>
      </c>
      <c r="V646">
        <v>0.85615939608091796</v>
      </c>
      <c r="W646">
        <v>0.92046726977311899</v>
      </c>
      <c r="X646">
        <v>0.99628097010135996</v>
      </c>
    </row>
    <row r="647" spans="1:24" x14ac:dyDescent="0.2">
      <c r="A647" t="s">
        <v>1176</v>
      </c>
      <c r="B647" t="s">
        <v>1169</v>
      </c>
      <c r="C647" t="s">
        <v>1177</v>
      </c>
      <c r="D647">
        <v>1</v>
      </c>
      <c r="E647">
        <v>0</v>
      </c>
      <c r="F647">
        <v>0</v>
      </c>
      <c r="G647">
        <v>0</v>
      </c>
      <c r="H647">
        <v>0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0</v>
      </c>
      <c r="O647">
        <v>0</v>
      </c>
      <c r="P647">
        <v>1</v>
      </c>
      <c r="Q647">
        <v>0</v>
      </c>
      <c r="R647">
        <v>0</v>
      </c>
      <c r="S647">
        <v>4</v>
      </c>
      <c r="T647">
        <v>1</v>
      </c>
      <c r="U647">
        <v>100</v>
      </c>
      <c r="V647">
        <v>0.85615939608091796</v>
      </c>
      <c r="W647">
        <v>0.92046726977311899</v>
      </c>
      <c r="X647">
        <v>0.99628097010135996</v>
      </c>
    </row>
    <row r="648" spans="1:24" x14ac:dyDescent="0.2">
      <c r="A648" t="s">
        <v>1178</v>
      </c>
      <c r="B648" t="s">
        <v>1169</v>
      </c>
      <c r="C648" t="s">
        <v>1179</v>
      </c>
      <c r="D648">
        <v>1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1</v>
      </c>
      <c r="Q648">
        <v>0</v>
      </c>
      <c r="R648">
        <v>0</v>
      </c>
      <c r="S648">
        <v>4</v>
      </c>
      <c r="T648">
        <v>1</v>
      </c>
      <c r="U648">
        <v>100</v>
      </c>
      <c r="V648">
        <v>0.85615939608091796</v>
      </c>
      <c r="W648">
        <v>0.92046726977311899</v>
      </c>
      <c r="X648">
        <v>0.99628097010135996</v>
      </c>
    </row>
    <row r="649" spans="1:24" x14ac:dyDescent="0.2">
      <c r="A649" t="s">
        <v>1180</v>
      </c>
      <c r="B649" t="s">
        <v>1169</v>
      </c>
      <c r="C649" t="s">
        <v>1181</v>
      </c>
      <c r="D649">
        <v>1</v>
      </c>
      <c r="E649">
        <v>0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1</v>
      </c>
      <c r="Q649">
        <v>0</v>
      </c>
      <c r="R649">
        <v>0</v>
      </c>
      <c r="S649">
        <v>4</v>
      </c>
      <c r="T649">
        <v>1</v>
      </c>
      <c r="U649">
        <v>100</v>
      </c>
      <c r="V649">
        <v>0.85615939608091796</v>
      </c>
      <c r="W649">
        <v>0.92046726977311899</v>
      </c>
      <c r="X649">
        <v>0.99628097010135996</v>
      </c>
    </row>
    <row r="650" spans="1:24" x14ac:dyDescent="0.2">
      <c r="A650" t="s">
        <v>1182</v>
      </c>
      <c r="B650" t="s">
        <v>1169</v>
      </c>
      <c r="C650" t="s">
        <v>1183</v>
      </c>
      <c r="D650">
        <v>1</v>
      </c>
      <c r="E650">
        <v>0</v>
      </c>
      <c r="F650">
        <v>0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1</v>
      </c>
      <c r="Q650">
        <v>0</v>
      </c>
      <c r="R650">
        <v>0</v>
      </c>
      <c r="S650">
        <v>4</v>
      </c>
      <c r="T650">
        <v>1</v>
      </c>
      <c r="U650">
        <v>100</v>
      </c>
      <c r="V650">
        <v>0.85615939608091796</v>
      </c>
      <c r="W650">
        <v>0.92046726977311899</v>
      </c>
      <c r="X650">
        <v>0.99628097010135996</v>
      </c>
    </row>
    <row r="651" spans="1:24" x14ac:dyDescent="0.2">
      <c r="A651" t="s">
        <v>1184</v>
      </c>
      <c r="B651" t="s">
        <v>1169</v>
      </c>
      <c r="C651" t="s">
        <v>491</v>
      </c>
      <c r="D651">
        <v>1</v>
      </c>
      <c r="E651">
        <v>1</v>
      </c>
      <c r="F651" t="s">
        <v>368</v>
      </c>
      <c r="G651">
        <v>0</v>
      </c>
      <c r="H651">
        <v>1</v>
      </c>
      <c r="I651" t="s">
        <v>368</v>
      </c>
      <c r="J651">
        <v>0</v>
      </c>
      <c r="K651">
        <v>0</v>
      </c>
      <c r="L651">
        <v>0</v>
      </c>
      <c r="M651">
        <v>0</v>
      </c>
      <c r="N651" t="s">
        <v>492</v>
      </c>
      <c r="O651" t="s">
        <v>493</v>
      </c>
      <c r="P651">
        <v>1</v>
      </c>
      <c r="Q651">
        <v>0</v>
      </c>
      <c r="R651">
        <v>0</v>
      </c>
      <c r="S651">
        <v>4</v>
      </c>
      <c r="T651">
        <v>1</v>
      </c>
      <c r="U651">
        <v>100</v>
      </c>
      <c r="V651">
        <v>0.85615939608091796</v>
      </c>
      <c r="W651">
        <v>0.92046726977311899</v>
      </c>
      <c r="X651">
        <v>0.99628097010135996</v>
      </c>
    </row>
    <row r="652" spans="1:24" x14ac:dyDescent="0.2">
      <c r="A652" t="s">
        <v>1185</v>
      </c>
      <c r="B652" t="s">
        <v>1167</v>
      </c>
      <c r="C652" t="s">
        <v>1186</v>
      </c>
      <c r="D652">
        <v>0</v>
      </c>
      <c r="E652">
        <v>0</v>
      </c>
      <c r="F652">
        <v>0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2</v>
      </c>
      <c r="Q652">
        <v>0</v>
      </c>
      <c r="R652">
        <v>0</v>
      </c>
      <c r="S652">
        <v>4</v>
      </c>
      <c r="T652">
        <v>1</v>
      </c>
      <c r="U652">
        <v>100</v>
      </c>
      <c r="V652">
        <v>0.85615939608091796</v>
      </c>
      <c r="W652">
        <v>0.92046726977311899</v>
      </c>
      <c r="X652">
        <v>0.99628097010135996</v>
      </c>
    </row>
    <row r="653" spans="1:24" x14ac:dyDescent="0.2">
      <c r="A653" t="s">
        <v>1187</v>
      </c>
      <c r="B653" t="s">
        <v>1186</v>
      </c>
      <c r="C653" t="s">
        <v>1188</v>
      </c>
      <c r="D653">
        <v>1</v>
      </c>
      <c r="E653">
        <v>0</v>
      </c>
      <c r="F653">
        <v>0</v>
      </c>
      <c r="G653">
        <v>0</v>
      </c>
      <c r="H653">
        <v>0</v>
      </c>
      <c r="I653">
        <v>0</v>
      </c>
      <c r="J653">
        <v>0</v>
      </c>
      <c r="K653">
        <v>0</v>
      </c>
      <c r="L653">
        <v>0</v>
      </c>
      <c r="M653">
        <v>0</v>
      </c>
      <c r="N653">
        <v>0</v>
      </c>
      <c r="O653">
        <v>0</v>
      </c>
      <c r="P653">
        <v>1</v>
      </c>
      <c r="Q653">
        <v>0</v>
      </c>
      <c r="R653">
        <v>0</v>
      </c>
      <c r="S653">
        <v>4</v>
      </c>
      <c r="T653">
        <v>1</v>
      </c>
      <c r="U653">
        <v>100</v>
      </c>
      <c r="V653">
        <v>0.85615939608091796</v>
      </c>
      <c r="W653">
        <v>0.92046726977311899</v>
      </c>
      <c r="X653">
        <v>0.99628097010135996</v>
      </c>
    </row>
    <row r="654" spans="1:24" x14ac:dyDescent="0.2">
      <c r="A654" t="s">
        <v>1189</v>
      </c>
      <c r="B654" t="s">
        <v>1167</v>
      </c>
      <c r="C654" t="s">
        <v>1190</v>
      </c>
      <c r="D654">
        <v>0</v>
      </c>
      <c r="E654">
        <v>0</v>
      </c>
      <c r="F654">
        <v>0</v>
      </c>
      <c r="G654">
        <v>9915160.9353138003</v>
      </c>
      <c r="H654">
        <v>0</v>
      </c>
      <c r="I654">
        <v>0</v>
      </c>
      <c r="J654">
        <v>34105.938764443999</v>
      </c>
      <c r="K654">
        <v>1819335.32433125</v>
      </c>
      <c r="L654">
        <v>179319.15924923899</v>
      </c>
      <c r="M654">
        <v>11913815.4188942</v>
      </c>
      <c r="N654">
        <v>0</v>
      </c>
      <c r="O654">
        <v>0</v>
      </c>
      <c r="P654">
        <v>3</v>
      </c>
      <c r="Q654">
        <v>0</v>
      </c>
      <c r="R654">
        <v>0</v>
      </c>
      <c r="S654">
        <v>1</v>
      </c>
      <c r="T654">
        <v>1</v>
      </c>
      <c r="U654">
        <v>100</v>
      </c>
      <c r="V654">
        <v>1</v>
      </c>
      <c r="W654">
        <v>1</v>
      </c>
      <c r="X654">
        <v>1</v>
      </c>
    </row>
    <row r="655" spans="1:24" x14ac:dyDescent="0.2">
      <c r="A655" t="s">
        <v>1191</v>
      </c>
      <c r="B655" t="s">
        <v>1190</v>
      </c>
      <c r="C655" t="s">
        <v>1192</v>
      </c>
      <c r="D655">
        <v>1</v>
      </c>
      <c r="E655">
        <v>0</v>
      </c>
      <c r="F655">
        <v>0</v>
      </c>
      <c r="G655">
        <v>237753.54049219901</v>
      </c>
      <c r="H655">
        <v>0</v>
      </c>
      <c r="I655">
        <v>0</v>
      </c>
      <c r="J655">
        <v>1259.51765408555</v>
      </c>
      <c r="K655">
        <v>64899.865038001597</v>
      </c>
      <c r="L655">
        <v>3581.5298533563</v>
      </c>
      <c r="M655">
        <v>306234.93538355699</v>
      </c>
      <c r="N655">
        <v>0</v>
      </c>
      <c r="O655">
        <v>0</v>
      </c>
      <c r="P655">
        <v>1</v>
      </c>
      <c r="Q655">
        <v>0</v>
      </c>
      <c r="R655">
        <v>0</v>
      </c>
      <c r="S655">
        <v>1</v>
      </c>
      <c r="T655">
        <v>1</v>
      </c>
      <c r="U655">
        <v>100</v>
      </c>
      <c r="V655">
        <v>1</v>
      </c>
      <c r="W655">
        <v>1</v>
      </c>
      <c r="X655">
        <v>1</v>
      </c>
    </row>
    <row r="656" spans="1:24" x14ac:dyDescent="0.2">
      <c r="A656" t="s">
        <v>1193</v>
      </c>
      <c r="B656" t="s">
        <v>1190</v>
      </c>
      <c r="C656" t="s">
        <v>1194</v>
      </c>
      <c r="D656">
        <v>1</v>
      </c>
      <c r="E656">
        <v>0</v>
      </c>
      <c r="F656">
        <v>0</v>
      </c>
      <c r="G656">
        <v>9677407.3948215991</v>
      </c>
      <c r="H656">
        <v>0</v>
      </c>
      <c r="I656">
        <v>0</v>
      </c>
      <c r="J656">
        <v>32846.421110358497</v>
      </c>
      <c r="K656">
        <v>1754435.45929324</v>
      </c>
      <c r="L656">
        <v>175737.62939588301</v>
      </c>
      <c r="M656">
        <v>11607580.483510699</v>
      </c>
      <c r="N656">
        <v>0</v>
      </c>
      <c r="O656">
        <v>0</v>
      </c>
      <c r="P656">
        <v>1</v>
      </c>
      <c r="Q656">
        <v>0</v>
      </c>
      <c r="R656">
        <v>0</v>
      </c>
      <c r="S656">
        <v>1</v>
      </c>
      <c r="T656">
        <v>1</v>
      </c>
      <c r="U656">
        <v>100</v>
      </c>
      <c r="V656">
        <v>1</v>
      </c>
      <c r="W656">
        <v>1</v>
      </c>
      <c r="X656">
        <v>1</v>
      </c>
    </row>
    <row r="657" spans="1:24" x14ac:dyDescent="0.2">
      <c r="A657" t="s">
        <v>1195</v>
      </c>
      <c r="B657" t="s">
        <v>1196</v>
      </c>
      <c r="C657" t="s">
        <v>1196</v>
      </c>
      <c r="D657">
        <v>0</v>
      </c>
      <c r="E657">
        <v>0</v>
      </c>
      <c r="F657">
        <v>0</v>
      </c>
      <c r="G657">
        <v>0</v>
      </c>
      <c r="H657">
        <v>0</v>
      </c>
      <c r="I657">
        <v>0</v>
      </c>
      <c r="J657">
        <v>0</v>
      </c>
      <c r="K657">
        <v>0</v>
      </c>
      <c r="L657">
        <v>0</v>
      </c>
      <c r="M657">
        <v>0</v>
      </c>
      <c r="N657">
        <v>0</v>
      </c>
      <c r="O657">
        <v>0</v>
      </c>
      <c r="P657">
        <v>18</v>
      </c>
      <c r="Q657">
        <v>0</v>
      </c>
      <c r="R657">
        <v>0</v>
      </c>
      <c r="S657">
        <v>1</v>
      </c>
      <c r="T657">
        <v>1</v>
      </c>
      <c r="U657">
        <v>100</v>
      </c>
      <c r="V657">
        <v>1</v>
      </c>
      <c r="W657">
        <v>1</v>
      </c>
      <c r="X657">
        <v>1</v>
      </c>
    </row>
    <row r="658" spans="1:24" x14ac:dyDescent="0.2">
      <c r="A658" t="s">
        <v>1197</v>
      </c>
      <c r="B658" t="s">
        <v>1196</v>
      </c>
      <c r="C658" t="s">
        <v>1198</v>
      </c>
      <c r="D658">
        <v>0</v>
      </c>
      <c r="E658">
        <v>0</v>
      </c>
      <c r="F658">
        <v>0</v>
      </c>
      <c r="G658">
        <v>0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10</v>
      </c>
      <c r="Q658">
        <v>0</v>
      </c>
      <c r="R658">
        <v>0</v>
      </c>
      <c r="S658">
        <v>1</v>
      </c>
      <c r="T658">
        <v>1</v>
      </c>
      <c r="U658">
        <v>100</v>
      </c>
      <c r="V658">
        <v>1</v>
      </c>
      <c r="W658">
        <v>1</v>
      </c>
      <c r="X658">
        <v>1</v>
      </c>
    </row>
    <row r="659" spans="1:24" x14ac:dyDescent="0.2">
      <c r="A659" t="s">
        <v>1199</v>
      </c>
      <c r="B659" t="s">
        <v>1198</v>
      </c>
      <c r="C659" t="s">
        <v>1200</v>
      </c>
      <c r="D659">
        <v>0</v>
      </c>
      <c r="E659">
        <v>0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5</v>
      </c>
      <c r="Q659">
        <v>0</v>
      </c>
      <c r="R659">
        <v>0</v>
      </c>
      <c r="S659">
        <v>1</v>
      </c>
      <c r="T659">
        <v>1</v>
      </c>
      <c r="U659">
        <v>100</v>
      </c>
      <c r="V659">
        <v>1</v>
      </c>
      <c r="W659">
        <v>1</v>
      </c>
      <c r="X659">
        <v>1</v>
      </c>
    </row>
    <row r="660" spans="1:24" x14ac:dyDescent="0.2">
      <c r="A660" t="s">
        <v>1201</v>
      </c>
      <c r="B660" t="s">
        <v>1200</v>
      </c>
      <c r="C660" t="s">
        <v>1202</v>
      </c>
      <c r="D660">
        <v>1</v>
      </c>
      <c r="E660">
        <v>1</v>
      </c>
      <c r="F660" t="s">
        <v>401</v>
      </c>
      <c r="G660">
        <v>0</v>
      </c>
      <c r="H660">
        <v>1</v>
      </c>
      <c r="I660" t="s">
        <v>368</v>
      </c>
      <c r="J660">
        <v>0</v>
      </c>
      <c r="K660">
        <v>0</v>
      </c>
      <c r="L660">
        <v>0</v>
      </c>
      <c r="M660">
        <v>0</v>
      </c>
      <c r="N660" t="s">
        <v>1200</v>
      </c>
      <c r="O660" t="s">
        <v>498</v>
      </c>
      <c r="P660">
        <v>1</v>
      </c>
      <c r="Q660">
        <v>0</v>
      </c>
      <c r="R660">
        <v>0</v>
      </c>
      <c r="S660">
        <v>1</v>
      </c>
      <c r="T660">
        <v>1</v>
      </c>
      <c r="U660">
        <v>100</v>
      </c>
      <c r="V660">
        <v>1</v>
      </c>
      <c r="W660">
        <v>1</v>
      </c>
      <c r="X660">
        <v>1</v>
      </c>
    </row>
    <row r="661" spans="1:24" x14ac:dyDescent="0.2">
      <c r="A661" t="s">
        <v>1203</v>
      </c>
      <c r="B661" t="s">
        <v>1200</v>
      </c>
      <c r="C661" t="s">
        <v>1204</v>
      </c>
      <c r="D661">
        <v>1</v>
      </c>
      <c r="E661">
        <v>1</v>
      </c>
      <c r="F661" t="s">
        <v>368</v>
      </c>
      <c r="G661">
        <v>0</v>
      </c>
      <c r="H661">
        <v>1</v>
      </c>
      <c r="I661" t="s">
        <v>368</v>
      </c>
      <c r="J661">
        <v>0</v>
      </c>
      <c r="K661">
        <v>0</v>
      </c>
      <c r="L661">
        <v>0</v>
      </c>
      <c r="M661">
        <v>0</v>
      </c>
      <c r="N661" t="s">
        <v>1200</v>
      </c>
      <c r="O661" t="s">
        <v>498</v>
      </c>
      <c r="P661">
        <v>1</v>
      </c>
      <c r="Q661">
        <v>0</v>
      </c>
      <c r="R661">
        <v>0</v>
      </c>
      <c r="S661">
        <v>1</v>
      </c>
      <c r="T661">
        <v>1</v>
      </c>
      <c r="U661">
        <v>100</v>
      </c>
      <c r="V661">
        <v>1</v>
      </c>
      <c r="W661">
        <v>1</v>
      </c>
      <c r="X661">
        <v>1</v>
      </c>
    </row>
    <row r="662" spans="1:24" x14ac:dyDescent="0.2">
      <c r="A662" t="s">
        <v>1205</v>
      </c>
      <c r="B662" t="s">
        <v>1200</v>
      </c>
      <c r="C662" t="s">
        <v>1206</v>
      </c>
      <c r="D662">
        <v>1</v>
      </c>
      <c r="E662">
        <v>1</v>
      </c>
      <c r="F662" t="s">
        <v>368</v>
      </c>
      <c r="G662">
        <v>0</v>
      </c>
      <c r="H662">
        <v>1</v>
      </c>
      <c r="I662" t="s">
        <v>368</v>
      </c>
      <c r="J662">
        <v>0</v>
      </c>
      <c r="K662">
        <v>0</v>
      </c>
      <c r="L662">
        <v>0</v>
      </c>
      <c r="M662">
        <v>0</v>
      </c>
      <c r="N662" t="s">
        <v>449</v>
      </c>
      <c r="O662" t="s">
        <v>498</v>
      </c>
      <c r="P662">
        <v>1</v>
      </c>
      <c r="Q662">
        <v>0</v>
      </c>
      <c r="R662">
        <v>0</v>
      </c>
      <c r="S662">
        <v>1</v>
      </c>
      <c r="T662">
        <v>1</v>
      </c>
      <c r="U662">
        <v>100</v>
      </c>
      <c r="V662">
        <v>1</v>
      </c>
      <c r="W662">
        <v>1</v>
      </c>
      <c r="X662">
        <v>1</v>
      </c>
    </row>
    <row r="663" spans="1:24" x14ac:dyDescent="0.2">
      <c r="A663" t="s">
        <v>1207</v>
      </c>
      <c r="B663" t="s">
        <v>1200</v>
      </c>
      <c r="C663" t="s">
        <v>1208</v>
      </c>
      <c r="D663">
        <v>1</v>
      </c>
      <c r="E663">
        <v>1</v>
      </c>
      <c r="F663" t="s">
        <v>401</v>
      </c>
      <c r="G663">
        <v>0</v>
      </c>
      <c r="H663">
        <v>1</v>
      </c>
      <c r="I663" t="s">
        <v>368</v>
      </c>
      <c r="J663">
        <v>0</v>
      </c>
      <c r="K663">
        <v>0</v>
      </c>
      <c r="L663">
        <v>0</v>
      </c>
      <c r="M663">
        <v>0</v>
      </c>
      <c r="N663" t="s">
        <v>1200</v>
      </c>
      <c r="O663" t="s">
        <v>498</v>
      </c>
      <c r="P663">
        <v>1</v>
      </c>
      <c r="Q663">
        <v>0</v>
      </c>
      <c r="R663">
        <v>0</v>
      </c>
      <c r="S663">
        <v>1</v>
      </c>
      <c r="T663">
        <v>1</v>
      </c>
      <c r="U663">
        <v>100</v>
      </c>
      <c r="V663">
        <v>1</v>
      </c>
      <c r="W663">
        <v>1</v>
      </c>
      <c r="X663">
        <v>1</v>
      </c>
    </row>
    <row r="664" spans="1:24" x14ac:dyDescent="0.2">
      <c r="A664" t="s">
        <v>1209</v>
      </c>
      <c r="B664" t="s">
        <v>1198</v>
      </c>
      <c r="C664" t="s">
        <v>1210</v>
      </c>
      <c r="D664">
        <v>1</v>
      </c>
      <c r="E664">
        <v>1</v>
      </c>
      <c r="F664" t="s">
        <v>368</v>
      </c>
      <c r="G664">
        <v>0</v>
      </c>
      <c r="H664">
        <v>1</v>
      </c>
      <c r="I664" t="s">
        <v>368</v>
      </c>
      <c r="J664">
        <v>0</v>
      </c>
      <c r="K664">
        <v>0</v>
      </c>
      <c r="L664">
        <v>0</v>
      </c>
      <c r="M664">
        <v>0</v>
      </c>
      <c r="N664" t="s">
        <v>398</v>
      </c>
      <c r="O664" t="s">
        <v>498</v>
      </c>
      <c r="P664">
        <v>1</v>
      </c>
      <c r="Q664">
        <v>0</v>
      </c>
      <c r="R664">
        <v>0</v>
      </c>
      <c r="S664">
        <v>1</v>
      </c>
      <c r="T664">
        <v>1</v>
      </c>
      <c r="U664">
        <v>100</v>
      </c>
      <c r="V664">
        <v>1</v>
      </c>
      <c r="W664">
        <v>1</v>
      </c>
      <c r="X664">
        <v>1</v>
      </c>
    </row>
    <row r="665" spans="1:24" x14ac:dyDescent="0.2">
      <c r="A665" t="s">
        <v>1211</v>
      </c>
      <c r="B665" t="s">
        <v>1198</v>
      </c>
      <c r="C665" t="s">
        <v>1212</v>
      </c>
      <c r="D665">
        <v>0</v>
      </c>
      <c r="E665">
        <v>0</v>
      </c>
      <c r="F665">
        <v>0</v>
      </c>
      <c r="G665">
        <v>0</v>
      </c>
      <c r="H665">
        <v>0</v>
      </c>
      <c r="I665">
        <v>0</v>
      </c>
      <c r="J665">
        <v>0</v>
      </c>
      <c r="K665">
        <v>0</v>
      </c>
      <c r="L665">
        <v>0</v>
      </c>
      <c r="M665">
        <v>0</v>
      </c>
      <c r="N665">
        <v>0</v>
      </c>
      <c r="O665">
        <v>0</v>
      </c>
      <c r="P665">
        <v>3</v>
      </c>
      <c r="Q665">
        <v>0</v>
      </c>
      <c r="R665">
        <v>0</v>
      </c>
      <c r="S665">
        <v>1</v>
      </c>
      <c r="T665">
        <v>1</v>
      </c>
      <c r="U665">
        <v>100</v>
      </c>
      <c r="V665">
        <v>1</v>
      </c>
      <c r="W665">
        <v>1</v>
      </c>
      <c r="X665">
        <v>1</v>
      </c>
    </row>
    <row r="666" spans="1:24" x14ac:dyDescent="0.2">
      <c r="A666" t="s">
        <v>1213</v>
      </c>
      <c r="B666" t="s">
        <v>1212</v>
      </c>
      <c r="C666" t="s">
        <v>1214</v>
      </c>
      <c r="D666">
        <v>1</v>
      </c>
      <c r="E666">
        <v>2</v>
      </c>
      <c r="F666" t="s">
        <v>401</v>
      </c>
      <c r="G666">
        <v>0</v>
      </c>
      <c r="H666">
        <v>1</v>
      </c>
      <c r="I666" t="s">
        <v>368</v>
      </c>
      <c r="J666">
        <v>0</v>
      </c>
      <c r="K666">
        <v>0</v>
      </c>
      <c r="L666">
        <v>0</v>
      </c>
      <c r="M666">
        <v>0</v>
      </c>
      <c r="N666" t="s">
        <v>398</v>
      </c>
      <c r="O666" t="s">
        <v>475</v>
      </c>
      <c r="P666">
        <v>1</v>
      </c>
      <c r="Q666">
        <v>0</v>
      </c>
      <c r="R666">
        <v>0</v>
      </c>
      <c r="S666">
        <v>1</v>
      </c>
      <c r="T666">
        <v>1</v>
      </c>
      <c r="U666">
        <v>100</v>
      </c>
      <c r="V666">
        <v>1</v>
      </c>
      <c r="W666">
        <v>1</v>
      </c>
      <c r="X666">
        <v>1</v>
      </c>
    </row>
    <row r="667" spans="1:24" x14ac:dyDescent="0.2">
      <c r="A667" t="s">
        <v>1215</v>
      </c>
      <c r="B667" t="s">
        <v>1212</v>
      </c>
      <c r="C667" t="s">
        <v>1216</v>
      </c>
      <c r="D667">
        <v>1</v>
      </c>
      <c r="E667">
        <v>1</v>
      </c>
      <c r="F667" t="s">
        <v>368</v>
      </c>
      <c r="G667">
        <v>0</v>
      </c>
      <c r="H667">
        <v>1</v>
      </c>
      <c r="I667" t="s">
        <v>368</v>
      </c>
      <c r="J667">
        <v>0</v>
      </c>
      <c r="K667">
        <v>0</v>
      </c>
      <c r="L667">
        <v>0</v>
      </c>
      <c r="M667">
        <v>0</v>
      </c>
      <c r="N667" t="s">
        <v>449</v>
      </c>
      <c r="O667" t="s">
        <v>475</v>
      </c>
      <c r="P667">
        <v>1</v>
      </c>
      <c r="Q667">
        <v>0</v>
      </c>
      <c r="R667">
        <v>0</v>
      </c>
      <c r="S667">
        <v>1</v>
      </c>
      <c r="T667">
        <v>1</v>
      </c>
      <c r="U667">
        <v>100</v>
      </c>
      <c r="V667">
        <v>1</v>
      </c>
      <c r="W667">
        <v>1</v>
      </c>
      <c r="X667">
        <v>1</v>
      </c>
    </row>
    <row r="668" spans="1:24" x14ac:dyDescent="0.2">
      <c r="A668" t="s">
        <v>1217</v>
      </c>
      <c r="B668" t="s">
        <v>1196</v>
      </c>
      <c r="C668" t="s">
        <v>1218</v>
      </c>
      <c r="D668">
        <v>0</v>
      </c>
      <c r="E668">
        <v>0</v>
      </c>
      <c r="F668">
        <v>0</v>
      </c>
      <c r="G668">
        <v>0</v>
      </c>
      <c r="H668">
        <v>0</v>
      </c>
      <c r="I668">
        <v>0</v>
      </c>
      <c r="J668">
        <v>0</v>
      </c>
      <c r="K668">
        <v>0</v>
      </c>
      <c r="L668">
        <v>0</v>
      </c>
      <c r="M668">
        <v>0</v>
      </c>
      <c r="N668">
        <v>0</v>
      </c>
      <c r="O668">
        <v>0</v>
      </c>
      <c r="P668">
        <v>2</v>
      </c>
      <c r="Q668">
        <v>0</v>
      </c>
      <c r="R668">
        <v>0</v>
      </c>
      <c r="S668">
        <v>1</v>
      </c>
      <c r="T668">
        <v>1</v>
      </c>
      <c r="U668">
        <v>100</v>
      </c>
      <c r="V668">
        <v>1</v>
      </c>
      <c r="W668">
        <v>1</v>
      </c>
      <c r="X668">
        <v>1</v>
      </c>
    </row>
    <row r="669" spans="1:24" x14ac:dyDescent="0.2">
      <c r="A669" t="s">
        <v>1219</v>
      </c>
      <c r="B669" t="s">
        <v>1218</v>
      </c>
      <c r="C669" t="s">
        <v>1220</v>
      </c>
      <c r="D669">
        <v>1</v>
      </c>
      <c r="E669">
        <v>1</v>
      </c>
      <c r="F669" t="s">
        <v>368</v>
      </c>
      <c r="G669">
        <v>0</v>
      </c>
      <c r="H669">
        <v>1</v>
      </c>
      <c r="I669" t="s">
        <v>368</v>
      </c>
      <c r="J669">
        <v>0</v>
      </c>
      <c r="K669">
        <v>0</v>
      </c>
      <c r="L669">
        <v>0</v>
      </c>
      <c r="M669">
        <v>0</v>
      </c>
      <c r="N669" t="s">
        <v>449</v>
      </c>
      <c r="O669" t="s">
        <v>389</v>
      </c>
      <c r="P669">
        <v>1</v>
      </c>
      <c r="Q669">
        <v>0</v>
      </c>
      <c r="R669">
        <v>0</v>
      </c>
      <c r="S669">
        <v>1</v>
      </c>
      <c r="T669">
        <v>1</v>
      </c>
      <c r="U669">
        <v>100</v>
      </c>
      <c r="V669">
        <v>1</v>
      </c>
      <c r="W669">
        <v>1</v>
      </c>
      <c r="X669">
        <v>1</v>
      </c>
    </row>
    <row r="670" spans="1:24" x14ac:dyDescent="0.2">
      <c r="A670" t="s">
        <v>1221</v>
      </c>
      <c r="B670" t="s">
        <v>1196</v>
      </c>
      <c r="C670" t="s">
        <v>1222</v>
      </c>
      <c r="D670">
        <v>0</v>
      </c>
      <c r="E670">
        <v>0</v>
      </c>
      <c r="F670">
        <v>0</v>
      </c>
      <c r="G670">
        <v>0</v>
      </c>
      <c r="H670">
        <v>0</v>
      </c>
      <c r="I670">
        <v>0</v>
      </c>
      <c r="J670">
        <v>0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5</v>
      </c>
      <c r="Q670">
        <v>0</v>
      </c>
      <c r="R670">
        <v>0</v>
      </c>
      <c r="S670">
        <v>1</v>
      </c>
      <c r="T670">
        <v>1</v>
      </c>
      <c r="U670">
        <v>100</v>
      </c>
      <c r="V670">
        <v>1</v>
      </c>
      <c r="W670">
        <v>1</v>
      </c>
      <c r="X670">
        <v>1</v>
      </c>
    </row>
    <row r="671" spans="1:24" x14ac:dyDescent="0.2">
      <c r="A671" t="s">
        <v>1223</v>
      </c>
      <c r="B671" t="s">
        <v>1222</v>
      </c>
      <c r="C671" t="s">
        <v>1224</v>
      </c>
      <c r="D671">
        <v>1</v>
      </c>
      <c r="E671">
        <v>1</v>
      </c>
      <c r="F671" t="s">
        <v>368</v>
      </c>
      <c r="G671">
        <v>0</v>
      </c>
      <c r="H671">
        <v>1</v>
      </c>
      <c r="I671" t="s">
        <v>368</v>
      </c>
      <c r="J671">
        <v>0</v>
      </c>
      <c r="K671">
        <v>0</v>
      </c>
      <c r="L671">
        <v>0</v>
      </c>
      <c r="M671">
        <v>0</v>
      </c>
      <c r="N671" t="s">
        <v>449</v>
      </c>
      <c r="O671" t="s">
        <v>389</v>
      </c>
      <c r="P671">
        <v>1</v>
      </c>
      <c r="Q671">
        <v>0</v>
      </c>
      <c r="R671">
        <v>0</v>
      </c>
      <c r="S671">
        <v>1</v>
      </c>
      <c r="T671">
        <v>1</v>
      </c>
      <c r="U671">
        <v>100</v>
      </c>
      <c r="V671">
        <v>1</v>
      </c>
      <c r="W671">
        <v>1</v>
      </c>
      <c r="X671">
        <v>1</v>
      </c>
    </row>
    <row r="672" spans="1:24" x14ac:dyDescent="0.2">
      <c r="A672" t="s">
        <v>1225</v>
      </c>
      <c r="B672" t="s">
        <v>1222</v>
      </c>
      <c r="C672" t="s">
        <v>1226</v>
      </c>
      <c r="D672">
        <v>1</v>
      </c>
      <c r="E672">
        <v>1</v>
      </c>
      <c r="F672" t="s">
        <v>368</v>
      </c>
      <c r="G672">
        <v>0</v>
      </c>
      <c r="H672">
        <v>1</v>
      </c>
      <c r="I672" t="s">
        <v>368</v>
      </c>
      <c r="J672">
        <v>0</v>
      </c>
      <c r="K672">
        <v>0</v>
      </c>
      <c r="L672">
        <v>0</v>
      </c>
      <c r="M672">
        <v>0</v>
      </c>
      <c r="N672" t="s">
        <v>449</v>
      </c>
      <c r="O672" t="s">
        <v>389</v>
      </c>
      <c r="P672">
        <v>1</v>
      </c>
      <c r="Q672">
        <v>0</v>
      </c>
      <c r="R672">
        <v>0</v>
      </c>
      <c r="S672">
        <v>1</v>
      </c>
      <c r="T672">
        <v>1</v>
      </c>
      <c r="U672">
        <v>100</v>
      </c>
      <c r="V672">
        <v>1</v>
      </c>
      <c r="W672">
        <v>1</v>
      </c>
      <c r="X672">
        <v>1</v>
      </c>
    </row>
    <row r="673" spans="1:24" x14ac:dyDescent="0.2">
      <c r="A673" t="s">
        <v>1227</v>
      </c>
      <c r="B673" t="s">
        <v>1222</v>
      </c>
      <c r="C673" t="s">
        <v>1228</v>
      </c>
      <c r="D673">
        <v>1</v>
      </c>
      <c r="E673">
        <v>0</v>
      </c>
      <c r="F673">
        <v>0</v>
      </c>
      <c r="G673">
        <v>0</v>
      </c>
      <c r="H673">
        <v>0</v>
      </c>
      <c r="I673">
        <v>0</v>
      </c>
      <c r="J673">
        <v>0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1</v>
      </c>
      <c r="Q673">
        <v>0</v>
      </c>
      <c r="R673">
        <v>0</v>
      </c>
      <c r="S673">
        <v>1</v>
      </c>
      <c r="T673">
        <v>1</v>
      </c>
      <c r="U673">
        <v>100</v>
      </c>
      <c r="V673">
        <v>1</v>
      </c>
      <c r="W673">
        <v>1</v>
      </c>
      <c r="X673">
        <v>1</v>
      </c>
    </row>
    <row r="674" spans="1:24" x14ac:dyDescent="0.2">
      <c r="A674" t="s">
        <v>1229</v>
      </c>
      <c r="B674" t="s">
        <v>1222</v>
      </c>
      <c r="C674" t="s">
        <v>491</v>
      </c>
      <c r="D674">
        <v>1</v>
      </c>
      <c r="E674">
        <v>1</v>
      </c>
      <c r="F674" t="s">
        <v>368</v>
      </c>
      <c r="G674">
        <v>0</v>
      </c>
      <c r="H674">
        <v>1</v>
      </c>
      <c r="I674" t="s">
        <v>368</v>
      </c>
      <c r="J674">
        <v>0</v>
      </c>
      <c r="K674">
        <v>0</v>
      </c>
      <c r="L674">
        <v>0</v>
      </c>
      <c r="M674">
        <v>0</v>
      </c>
      <c r="N674" t="s">
        <v>492</v>
      </c>
      <c r="O674" t="s">
        <v>493</v>
      </c>
      <c r="P674">
        <v>1</v>
      </c>
      <c r="Q674">
        <v>0</v>
      </c>
      <c r="R674">
        <v>0</v>
      </c>
      <c r="S674">
        <v>1</v>
      </c>
      <c r="T674">
        <v>1</v>
      </c>
      <c r="U674">
        <v>100</v>
      </c>
      <c r="V674">
        <v>1</v>
      </c>
      <c r="W674">
        <v>1</v>
      </c>
      <c r="X674">
        <v>1</v>
      </c>
    </row>
    <row r="675" spans="1:24" x14ac:dyDescent="0.2">
      <c r="A675" t="s">
        <v>1230</v>
      </c>
      <c r="B675" t="s">
        <v>1231</v>
      </c>
      <c r="C675" t="s">
        <v>1231</v>
      </c>
      <c r="D675">
        <v>0</v>
      </c>
      <c r="E675">
        <v>0</v>
      </c>
      <c r="F675">
        <v>0</v>
      </c>
      <c r="G675">
        <v>16245210.0070043</v>
      </c>
      <c r="H675">
        <v>0</v>
      </c>
      <c r="I675">
        <v>0</v>
      </c>
      <c r="J675">
        <v>397662.87230359501</v>
      </c>
      <c r="K675">
        <v>21472816.351314001</v>
      </c>
      <c r="L675">
        <v>2852848.5724016498</v>
      </c>
      <c r="M675">
        <v>40570874.930720001</v>
      </c>
      <c r="N675">
        <v>0</v>
      </c>
      <c r="O675">
        <v>0</v>
      </c>
      <c r="P675">
        <v>40</v>
      </c>
      <c r="Q675">
        <v>0</v>
      </c>
      <c r="R675">
        <v>0</v>
      </c>
      <c r="S675">
        <v>1</v>
      </c>
      <c r="T675">
        <v>1</v>
      </c>
      <c r="U675">
        <v>100</v>
      </c>
      <c r="V675">
        <v>1</v>
      </c>
      <c r="W675">
        <v>1</v>
      </c>
      <c r="X675">
        <v>1</v>
      </c>
    </row>
    <row r="676" spans="1:24" x14ac:dyDescent="0.2">
      <c r="A676" t="s">
        <v>1232</v>
      </c>
      <c r="B676" t="s">
        <v>1231</v>
      </c>
      <c r="C676" t="s">
        <v>1233</v>
      </c>
      <c r="D676">
        <v>0</v>
      </c>
      <c r="E676">
        <v>0</v>
      </c>
      <c r="F676">
        <v>0</v>
      </c>
      <c r="G676">
        <v>884281.72199999995</v>
      </c>
      <c r="H676">
        <v>0</v>
      </c>
      <c r="I676">
        <v>0</v>
      </c>
      <c r="J676">
        <v>23807.990865</v>
      </c>
      <c r="K676">
        <v>1285762.8130000001</v>
      </c>
      <c r="L676">
        <v>100030.5006</v>
      </c>
      <c r="M676">
        <v>2270075.0356000001</v>
      </c>
      <c r="N676">
        <v>0</v>
      </c>
      <c r="O676">
        <v>0</v>
      </c>
      <c r="P676">
        <v>2</v>
      </c>
      <c r="Q676">
        <v>0</v>
      </c>
      <c r="R676">
        <v>0</v>
      </c>
      <c r="S676">
        <v>1</v>
      </c>
      <c r="T676">
        <v>1</v>
      </c>
      <c r="U676">
        <v>100</v>
      </c>
      <c r="V676">
        <v>1</v>
      </c>
      <c r="W676">
        <v>1</v>
      </c>
      <c r="X676">
        <v>1</v>
      </c>
    </row>
    <row r="677" spans="1:24" x14ac:dyDescent="0.2">
      <c r="A677" t="s">
        <v>1234</v>
      </c>
      <c r="B677" t="s">
        <v>1233</v>
      </c>
      <c r="C677" t="s">
        <v>1235</v>
      </c>
      <c r="D677">
        <v>1</v>
      </c>
      <c r="E677">
        <v>0</v>
      </c>
      <c r="F677">
        <v>0</v>
      </c>
      <c r="G677">
        <v>884281.72199999995</v>
      </c>
      <c r="H677">
        <v>0</v>
      </c>
      <c r="I677">
        <v>0</v>
      </c>
      <c r="J677">
        <v>23807.990865</v>
      </c>
      <c r="K677">
        <v>1285762.8130000001</v>
      </c>
      <c r="L677">
        <v>100030.5006</v>
      </c>
      <c r="M677">
        <v>2270075.0356000001</v>
      </c>
      <c r="N677">
        <v>0</v>
      </c>
      <c r="O677">
        <v>0</v>
      </c>
      <c r="P677">
        <v>1</v>
      </c>
      <c r="Q677">
        <v>0</v>
      </c>
      <c r="R677">
        <v>0</v>
      </c>
      <c r="S677">
        <v>1</v>
      </c>
      <c r="T677">
        <v>1</v>
      </c>
      <c r="U677">
        <v>100</v>
      </c>
      <c r="V677">
        <v>1</v>
      </c>
      <c r="W677">
        <v>1</v>
      </c>
      <c r="X677">
        <v>1</v>
      </c>
    </row>
    <row r="678" spans="1:24" x14ac:dyDescent="0.2">
      <c r="A678" t="s">
        <v>1236</v>
      </c>
      <c r="B678" t="s">
        <v>1231</v>
      </c>
      <c r="C678" t="s">
        <v>1237</v>
      </c>
      <c r="D678">
        <v>0</v>
      </c>
      <c r="E678">
        <v>0</v>
      </c>
      <c r="F678">
        <v>0</v>
      </c>
      <c r="G678">
        <v>1008062.44472</v>
      </c>
      <c r="H678">
        <v>0</v>
      </c>
      <c r="I678">
        <v>0</v>
      </c>
      <c r="J678">
        <v>27782.568406949998</v>
      </c>
      <c r="K678">
        <v>1500098.7677849999</v>
      </c>
      <c r="L678">
        <v>314458.94871179998</v>
      </c>
      <c r="M678">
        <v>2822620.1612168001</v>
      </c>
      <c r="N678">
        <v>0</v>
      </c>
      <c r="O678">
        <v>0</v>
      </c>
      <c r="P678">
        <v>7</v>
      </c>
      <c r="Q678">
        <v>0</v>
      </c>
      <c r="R678">
        <v>0</v>
      </c>
      <c r="S678">
        <v>1</v>
      </c>
      <c r="T678">
        <v>1</v>
      </c>
      <c r="U678">
        <v>100</v>
      </c>
      <c r="V678">
        <v>1</v>
      </c>
      <c r="W678">
        <v>1</v>
      </c>
      <c r="X678">
        <v>1</v>
      </c>
    </row>
    <row r="679" spans="1:24" x14ac:dyDescent="0.2">
      <c r="A679" t="s">
        <v>1238</v>
      </c>
      <c r="B679" t="s">
        <v>1237</v>
      </c>
      <c r="C679" t="s">
        <v>479</v>
      </c>
      <c r="D679">
        <v>1</v>
      </c>
      <c r="E679">
        <v>0</v>
      </c>
      <c r="F679">
        <v>0</v>
      </c>
      <c r="G679">
        <v>5014.7839249999997</v>
      </c>
      <c r="H679">
        <v>0</v>
      </c>
      <c r="I679">
        <v>0</v>
      </c>
      <c r="J679">
        <v>148.0289587</v>
      </c>
      <c r="K679">
        <v>8224.9576749999997</v>
      </c>
      <c r="L679">
        <v>655.35958549999998</v>
      </c>
      <c r="M679">
        <v>13895.1011855</v>
      </c>
      <c r="N679">
        <v>0</v>
      </c>
      <c r="O679">
        <v>0</v>
      </c>
      <c r="P679">
        <v>1</v>
      </c>
      <c r="Q679">
        <v>0</v>
      </c>
      <c r="R679">
        <v>0</v>
      </c>
      <c r="S679">
        <v>1</v>
      </c>
      <c r="T679">
        <v>1</v>
      </c>
      <c r="U679">
        <v>100</v>
      </c>
      <c r="V679">
        <v>1</v>
      </c>
      <c r="W679">
        <v>1</v>
      </c>
      <c r="X679">
        <v>1</v>
      </c>
    </row>
    <row r="680" spans="1:24" x14ac:dyDescent="0.2">
      <c r="A680" t="s">
        <v>1239</v>
      </c>
      <c r="B680" t="s">
        <v>1237</v>
      </c>
      <c r="C680" t="s">
        <v>637</v>
      </c>
      <c r="D680">
        <v>1</v>
      </c>
      <c r="E680">
        <v>0</v>
      </c>
      <c r="F680">
        <v>0</v>
      </c>
      <c r="G680">
        <v>0</v>
      </c>
      <c r="H680">
        <v>0</v>
      </c>
      <c r="I680">
        <v>0</v>
      </c>
      <c r="J680">
        <v>1850.3619839999999</v>
      </c>
      <c r="K680">
        <v>99344.808999999994</v>
      </c>
      <c r="L680">
        <v>184455.51240000001</v>
      </c>
      <c r="M680">
        <v>283800.32140000002</v>
      </c>
      <c r="N680">
        <v>0</v>
      </c>
      <c r="O680">
        <v>0</v>
      </c>
      <c r="P680">
        <v>1</v>
      </c>
      <c r="Q680">
        <v>0</v>
      </c>
      <c r="R680">
        <v>0</v>
      </c>
      <c r="S680">
        <v>1</v>
      </c>
      <c r="T680">
        <v>1</v>
      </c>
      <c r="U680">
        <v>100</v>
      </c>
      <c r="V680">
        <v>1</v>
      </c>
      <c r="W680">
        <v>1</v>
      </c>
      <c r="X680">
        <v>1</v>
      </c>
    </row>
    <row r="681" spans="1:24" x14ac:dyDescent="0.2">
      <c r="A681" t="s">
        <v>1240</v>
      </c>
      <c r="B681" t="s">
        <v>1237</v>
      </c>
      <c r="C681" t="s">
        <v>1114</v>
      </c>
      <c r="D681">
        <v>1</v>
      </c>
      <c r="E681">
        <v>0</v>
      </c>
      <c r="F681">
        <v>0</v>
      </c>
      <c r="G681">
        <v>818313.14450000005</v>
      </c>
      <c r="H681">
        <v>0</v>
      </c>
      <c r="I681">
        <v>0</v>
      </c>
      <c r="J681">
        <v>25620.112034999998</v>
      </c>
      <c r="K681">
        <v>1383667.034</v>
      </c>
      <c r="L681">
        <v>129000.86635</v>
      </c>
      <c r="M681">
        <v>2330981.0448500002</v>
      </c>
      <c r="N681">
        <v>0</v>
      </c>
      <c r="O681">
        <v>0</v>
      </c>
      <c r="P681">
        <v>1</v>
      </c>
      <c r="Q681">
        <v>0</v>
      </c>
      <c r="R681">
        <v>0</v>
      </c>
      <c r="S681">
        <v>1</v>
      </c>
      <c r="T681">
        <v>1</v>
      </c>
      <c r="U681">
        <v>100</v>
      </c>
      <c r="V681">
        <v>1</v>
      </c>
      <c r="W681">
        <v>1</v>
      </c>
      <c r="X681">
        <v>1</v>
      </c>
    </row>
    <row r="682" spans="1:24" x14ac:dyDescent="0.2">
      <c r="A682" t="s">
        <v>1241</v>
      </c>
      <c r="B682" t="s">
        <v>1237</v>
      </c>
      <c r="C682" t="s">
        <v>1117</v>
      </c>
      <c r="D682">
        <v>1</v>
      </c>
      <c r="E682">
        <v>1</v>
      </c>
      <c r="F682" t="s">
        <v>368</v>
      </c>
      <c r="G682">
        <v>122139.48725000001</v>
      </c>
      <c r="H682">
        <v>0</v>
      </c>
      <c r="I682">
        <v>0</v>
      </c>
      <c r="J682">
        <v>0</v>
      </c>
      <c r="K682">
        <v>0</v>
      </c>
      <c r="L682">
        <v>0</v>
      </c>
      <c r="M682">
        <v>122139.48725000001</v>
      </c>
      <c r="N682" t="s">
        <v>1117</v>
      </c>
      <c r="O682" t="s">
        <v>475</v>
      </c>
      <c r="P682">
        <v>1</v>
      </c>
      <c r="Q682">
        <v>0</v>
      </c>
      <c r="R682">
        <v>0</v>
      </c>
      <c r="S682">
        <v>1</v>
      </c>
      <c r="T682">
        <v>1</v>
      </c>
      <c r="U682">
        <v>100</v>
      </c>
      <c r="V682">
        <v>1</v>
      </c>
      <c r="W682">
        <v>1</v>
      </c>
      <c r="X682">
        <v>1</v>
      </c>
    </row>
    <row r="683" spans="1:24" x14ac:dyDescent="0.2">
      <c r="A683" t="s">
        <v>1242</v>
      </c>
      <c r="B683" t="s">
        <v>1237</v>
      </c>
      <c r="C683" t="s">
        <v>577</v>
      </c>
      <c r="D683">
        <v>1</v>
      </c>
      <c r="E683">
        <v>0</v>
      </c>
      <c r="F683">
        <v>0</v>
      </c>
      <c r="G683">
        <v>50646.814700000003</v>
      </c>
      <c r="H683">
        <v>0</v>
      </c>
      <c r="I683">
        <v>0</v>
      </c>
      <c r="J683">
        <v>0</v>
      </c>
      <c r="K683">
        <v>0</v>
      </c>
      <c r="L683">
        <v>0</v>
      </c>
      <c r="M683">
        <v>50646.814700000003</v>
      </c>
      <c r="N683">
        <v>0</v>
      </c>
      <c r="O683">
        <v>0</v>
      </c>
      <c r="P683">
        <v>1</v>
      </c>
      <c r="Q683">
        <v>0</v>
      </c>
      <c r="R683">
        <v>0</v>
      </c>
      <c r="S683">
        <v>1</v>
      </c>
      <c r="T683">
        <v>1</v>
      </c>
      <c r="U683">
        <v>100</v>
      </c>
      <c r="V683">
        <v>1</v>
      </c>
      <c r="W683">
        <v>1</v>
      </c>
      <c r="X683">
        <v>1</v>
      </c>
    </row>
    <row r="684" spans="1:24" x14ac:dyDescent="0.2">
      <c r="A684" t="s">
        <v>1243</v>
      </c>
      <c r="B684" t="s">
        <v>1237</v>
      </c>
      <c r="C684" t="s">
        <v>491</v>
      </c>
      <c r="D684">
        <v>1</v>
      </c>
      <c r="E684">
        <v>1</v>
      </c>
      <c r="F684" t="s">
        <v>368</v>
      </c>
      <c r="G684">
        <v>11948.214345</v>
      </c>
      <c r="H684">
        <v>1</v>
      </c>
      <c r="I684" t="s">
        <v>368</v>
      </c>
      <c r="J684">
        <v>164.06542924999999</v>
      </c>
      <c r="K684">
        <v>8861.9671099999996</v>
      </c>
      <c r="L684">
        <v>347.21037630000001</v>
      </c>
      <c r="M684">
        <v>21157.391831299999</v>
      </c>
      <c r="N684" t="s">
        <v>492</v>
      </c>
      <c r="O684" t="s">
        <v>493</v>
      </c>
      <c r="P684">
        <v>1</v>
      </c>
      <c r="Q684">
        <v>0</v>
      </c>
      <c r="R684">
        <v>0</v>
      </c>
      <c r="S684">
        <v>1</v>
      </c>
      <c r="T684">
        <v>1</v>
      </c>
      <c r="U684">
        <v>100</v>
      </c>
      <c r="V684">
        <v>1</v>
      </c>
      <c r="W684">
        <v>1</v>
      </c>
      <c r="X684">
        <v>1</v>
      </c>
    </row>
    <row r="685" spans="1:24" x14ac:dyDescent="0.2">
      <c r="A685" t="s">
        <v>1244</v>
      </c>
      <c r="B685" t="s">
        <v>1231</v>
      </c>
      <c r="C685" t="s">
        <v>1245</v>
      </c>
      <c r="D685">
        <v>0</v>
      </c>
      <c r="E685">
        <v>0</v>
      </c>
      <c r="F685">
        <v>0</v>
      </c>
      <c r="G685">
        <v>0</v>
      </c>
      <c r="H685">
        <v>0</v>
      </c>
      <c r="I685">
        <v>0</v>
      </c>
      <c r="J685">
        <v>0</v>
      </c>
      <c r="K685">
        <v>0</v>
      </c>
      <c r="L685">
        <v>0</v>
      </c>
      <c r="M685">
        <v>0</v>
      </c>
      <c r="N685">
        <v>0</v>
      </c>
      <c r="O685">
        <v>0</v>
      </c>
      <c r="P685">
        <v>3</v>
      </c>
      <c r="Q685">
        <v>0</v>
      </c>
      <c r="R685">
        <v>0</v>
      </c>
      <c r="S685">
        <v>1</v>
      </c>
      <c r="T685">
        <v>1</v>
      </c>
      <c r="U685">
        <v>100</v>
      </c>
      <c r="V685">
        <v>1</v>
      </c>
      <c r="W685">
        <v>1</v>
      </c>
      <c r="X685">
        <v>1</v>
      </c>
    </row>
    <row r="686" spans="1:24" x14ac:dyDescent="0.2">
      <c r="A686" t="s">
        <v>1246</v>
      </c>
      <c r="B686" t="s">
        <v>1245</v>
      </c>
      <c r="C686" t="s">
        <v>1247</v>
      </c>
      <c r="D686">
        <v>1</v>
      </c>
      <c r="E686">
        <v>0</v>
      </c>
      <c r="F686">
        <v>0</v>
      </c>
      <c r="G686">
        <v>0</v>
      </c>
      <c r="H686">
        <v>0</v>
      </c>
      <c r="I686">
        <v>0</v>
      </c>
      <c r="J686">
        <v>0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1</v>
      </c>
      <c r="Q686">
        <v>0</v>
      </c>
      <c r="R686">
        <v>0</v>
      </c>
      <c r="S686">
        <v>1</v>
      </c>
      <c r="T686">
        <v>1</v>
      </c>
      <c r="U686">
        <v>100</v>
      </c>
      <c r="V686">
        <v>1</v>
      </c>
      <c r="W686">
        <v>1</v>
      </c>
      <c r="X686">
        <v>1</v>
      </c>
    </row>
    <row r="687" spans="1:24" x14ac:dyDescent="0.2">
      <c r="A687" t="s">
        <v>1248</v>
      </c>
      <c r="B687" t="s">
        <v>1245</v>
      </c>
      <c r="C687" t="s">
        <v>1249</v>
      </c>
      <c r="D687">
        <v>1</v>
      </c>
      <c r="E687">
        <v>0</v>
      </c>
      <c r="F687">
        <v>0</v>
      </c>
      <c r="G687">
        <v>0</v>
      </c>
      <c r="H687">
        <v>0</v>
      </c>
      <c r="I687">
        <v>0</v>
      </c>
      <c r="J687">
        <v>0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1</v>
      </c>
      <c r="Q687">
        <v>0</v>
      </c>
      <c r="R687">
        <v>0</v>
      </c>
      <c r="S687">
        <v>1</v>
      </c>
      <c r="T687">
        <v>1</v>
      </c>
      <c r="U687">
        <v>100</v>
      </c>
      <c r="V687">
        <v>1</v>
      </c>
      <c r="W687">
        <v>1</v>
      </c>
      <c r="X687">
        <v>1</v>
      </c>
    </row>
    <row r="688" spans="1:24" x14ac:dyDescent="0.2">
      <c r="A688" t="s">
        <v>1250</v>
      </c>
      <c r="B688" t="s">
        <v>1231</v>
      </c>
      <c r="C688" t="s">
        <v>1251</v>
      </c>
      <c r="D688">
        <v>0</v>
      </c>
      <c r="E688">
        <v>0</v>
      </c>
      <c r="F688">
        <v>0</v>
      </c>
      <c r="G688">
        <v>190878.90040000001</v>
      </c>
      <c r="H688">
        <v>0</v>
      </c>
      <c r="I688">
        <v>0</v>
      </c>
      <c r="J688">
        <v>863.50225899999998</v>
      </c>
      <c r="K688">
        <v>46626.9427</v>
      </c>
      <c r="L688">
        <v>1829.3646699999999</v>
      </c>
      <c r="M688">
        <v>239335.20777000001</v>
      </c>
      <c r="N688">
        <v>0</v>
      </c>
      <c r="O688">
        <v>0</v>
      </c>
      <c r="P688">
        <v>2</v>
      </c>
      <c r="Q688">
        <v>0</v>
      </c>
      <c r="R688">
        <v>0</v>
      </c>
      <c r="S688">
        <v>1</v>
      </c>
      <c r="T688">
        <v>1</v>
      </c>
      <c r="U688">
        <v>100</v>
      </c>
      <c r="V688">
        <v>1</v>
      </c>
      <c r="W688">
        <v>1</v>
      </c>
      <c r="X688">
        <v>1</v>
      </c>
    </row>
    <row r="689" spans="1:24" x14ac:dyDescent="0.2">
      <c r="A689" t="s">
        <v>1252</v>
      </c>
      <c r="B689" t="s">
        <v>1251</v>
      </c>
      <c r="C689" t="s">
        <v>491</v>
      </c>
      <c r="D689">
        <v>1</v>
      </c>
      <c r="E689">
        <v>1</v>
      </c>
      <c r="F689" t="s">
        <v>368</v>
      </c>
      <c r="G689">
        <v>190878.90040000001</v>
      </c>
      <c r="H689">
        <v>1</v>
      </c>
      <c r="I689" t="s">
        <v>368</v>
      </c>
      <c r="J689">
        <v>863.50225899999998</v>
      </c>
      <c r="K689">
        <v>46626.9427</v>
      </c>
      <c r="L689">
        <v>1829.3646699999999</v>
      </c>
      <c r="M689">
        <v>239335.20777000001</v>
      </c>
      <c r="N689" t="s">
        <v>492</v>
      </c>
      <c r="O689" t="s">
        <v>493</v>
      </c>
      <c r="P689">
        <v>1</v>
      </c>
      <c r="Q689">
        <v>0</v>
      </c>
      <c r="R689">
        <v>0</v>
      </c>
      <c r="S689">
        <v>1</v>
      </c>
      <c r="T689">
        <v>1</v>
      </c>
      <c r="U689">
        <v>100</v>
      </c>
      <c r="V689">
        <v>1</v>
      </c>
      <c r="W689">
        <v>1</v>
      </c>
      <c r="X689">
        <v>1</v>
      </c>
    </row>
    <row r="690" spans="1:24" x14ac:dyDescent="0.2">
      <c r="A690" t="s">
        <v>1253</v>
      </c>
      <c r="B690" t="s">
        <v>1231</v>
      </c>
      <c r="C690" t="s">
        <v>1254</v>
      </c>
      <c r="D690">
        <v>0</v>
      </c>
      <c r="E690">
        <v>0</v>
      </c>
      <c r="F690">
        <v>0</v>
      </c>
      <c r="G690">
        <v>9780278.3672718294</v>
      </c>
      <c r="H690">
        <v>0</v>
      </c>
      <c r="I690">
        <v>0</v>
      </c>
      <c r="J690">
        <v>328925.62531154498</v>
      </c>
      <c r="K690">
        <v>17770057.982399002</v>
      </c>
      <c r="L690">
        <v>1374056.1429498501</v>
      </c>
      <c r="M690">
        <v>28924392.492620699</v>
      </c>
      <c r="N690">
        <v>0</v>
      </c>
      <c r="O690">
        <v>0</v>
      </c>
      <c r="P690">
        <v>16</v>
      </c>
      <c r="Q690">
        <v>0</v>
      </c>
      <c r="R690">
        <v>0</v>
      </c>
      <c r="S690">
        <v>1</v>
      </c>
      <c r="T690">
        <v>1</v>
      </c>
      <c r="U690">
        <v>100</v>
      </c>
      <c r="V690">
        <v>1</v>
      </c>
      <c r="W690">
        <v>1</v>
      </c>
      <c r="X690">
        <v>1</v>
      </c>
    </row>
    <row r="691" spans="1:24" x14ac:dyDescent="0.2">
      <c r="A691" t="s">
        <v>1255</v>
      </c>
      <c r="B691" t="s">
        <v>1254</v>
      </c>
      <c r="C691" t="s">
        <v>1256</v>
      </c>
      <c r="D691">
        <v>0</v>
      </c>
      <c r="E691">
        <v>0</v>
      </c>
      <c r="F691">
        <v>0</v>
      </c>
      <c r="G691">
        <v>5086996.2525872802</v>
      </c>
      <c r="H691">
        <v>0</v>
      </c>
      <c r="I691">
        <v>0</v>
      </c>
      <c r="J691">
        <v>206891.48081533401</v>
      </c>
      <c r="K691">
        <v>11180069.1369006</v>
      </c>
      <c r="L691">
        <v>861365.48708643601</v>
      </c>
      <c r="M691">
        <v>17128430.8765743</v>
      </c>
      <c r="N691">
        <v>0</v>
      </c>
      <c r="O691">
        <v>0</v>
      </c>
      <c r="P691">
        <v>7</v>
      </c>
      <c r="Q691">
        <v>0</v>
      </c>
      <c r="R691">
        <v>0</v>
      </c>
      <c r="S691">
        <v>1</v>
      </c>
      <c r="T691">
        <v>1</v>
      </c>
      <c r="U691">
        <v>100</v>
      </c>
      <c r="V691">
        <v>1</v>
      </c>
      <c r="W691">
        <v>1</v>
      </c>
      <c r="X691">
        <v>1</v>
      </c>
    </row>
    <row r="692" spans="1:24" x14ac:dyDescent="0.2">
      <c r="A692" t="s">
        <v>1257</v>
      </c>
      <c r="B692" t="s">
        <v>1256</v>
      </c>
      <c r="C692" t="s">
        <v>479</v>
      </c>
      <c r="D692">
        <v>1</v>
      </c>
      <c r="E692">
        <v>0</v>
      </c>
      <c r="F692">
        <v>0</v>
      </c>
      <c r="G692">
        <v>812942.86934717302</v>
      </c>
      <c r="H692">
        <v>0</v>
      </c>
      <c r="I692">
        <v>0</v>
      </c>
      <c r="J692">
        <v>6509.0332251375903</v>
      </c>
      <c r="K692">
        <v>361664.55304363498</v>
      </c>
      <c r="L692">
        <v>28770.1535717933</v>
      </c>
      <c r="M692">
        <v>1203377.5759626001</v>
      </c>
      <c r="N692">
        <v>0</v>
      </c>
      <c r="O692">
        <v>0</v>
      </c>
      <c r="P692">
        <v>1</v>
      </c>
      <c r="Q692">
        <v>0</v>
      </c>
      <c r="R692">
        <v>0</v>
      </c>
      <c r="S692">
        <v>1</v>
      </c>
      <c r="T692">
        <v>1</v>
      </c>
      <c r="U692">
        <v>100</v>
      </c>
      <c r="V692">
        <v>1</v>
      </c>
      <c r="W692">
        <v>1</v>
      </c>
      <c r="X692">
        <v>1</v>
      </c>
    </row>
    <row r="693" spans="1:24" x14ac:dyDescent="0.2">
      <c r="A693" t="s">
        <v>1258</v>
      </c>
      <c r="B693" t="s">
        <v>1256</v>
      </c>
      <c r="C693" t="s">
        <v>573</v>
      </c>
      <c r="D693">
        <v>1</v>
      </c>
      <c r="E693">
        <v>0</v>
      </c>
      <c r="F693">
        <v>0</v>
      </c>
      <c r="G693">
        <v>1513909.0397712099</v>
      </c>
      <c r="H693">
        <v>0</v>
      </c>
      <c r="I693">
        <v>0</v>
      </c>
      <c r="J693">
        <v>18597.237790414802</v>
      </c>
      <c r="K693">
        <v>1000987.19811629</v>
      </c>
      <c r="L693">
        <v>90846.769853987396</v>
      </c>
      <c r="M693">
        <v>2605743.0077415002</v>
      </c>
      <c r="N693">
        <v>0</v>
      </c>
      <c r="O693">
        <v>0</v>
      </c>
      <c r="P693">
        <v>1</v>
      </c>
      <c r="Q693">
        <v>0</v>
      </c>
      <c r="R693">
        <v>0</v>
      </c>
      <c r="S693">
        <v>1</v>
      </c>
      <c r="T693">
        <v>1</v>
      </c>
      <c r="U693">
        <v>100</v>
      </c>
      <c r="V693">
        <v>1</v>
      </c>
      <c r="W693">
        <v>1</v>
      </c>
      <c r="X693">
        <v>1</v>
      </c>
    </row>
    <row r="694" spans="1:24" x14ac:dyDescent="0.2">
      <c r="A694" t="s">
        <v>1259</v>
      </c>
      <c r="B694" t="s">
        <v>1256</v>
      </c>
      <c r="C694" t="s">
        <v>1114</v>
      </c>
      <c r="D694">
        <v>1</v>
      </c>
      <c r="E694">
        <v>0</v>
      </c>
      <c r="F694">
        <v>0</v>
      </c>
      <c r="G694">
        <v>1754251.4521868599</v>
      </c>
      <c r="H694">
        <v>0</v>
      </c>
      <c r="I694">
        <v>0</v>
      </c>
      <c r="J694">
        <v>180374.609313494</v>
      </c>
      <c r="K694">
        <v>9741243.3713580407</v>
      </c>
      <c r="L694">
        <v>738759.98789439304</v>
      </c>
      <c r="M694">
        <v>12234254.8114393</v>
      </c>
      <c r="N694">
        <v>0</v>
      </c>
      <c r="O694">
        <v>0</v>
      </c>
      <c r="P694">
        <v>1</v>
      </c>
      <c r="Q694">
        <v>0</v>
      </c>
      <c r="R694">
        <v>0</v>
      </c>
      <c r="S694">
        <v>1</v>
      </c>
      <c r="T694">
        <v>1</v>
      </c>
      <c r="U694">
        <v>100</v>
      </c>
      <c r="V694">
        <v>1</v>
      </c>
      <c r="W694">
        <v>1</v>
      </c>
      <c r="X694">
        <v>1</v>
      </c>
    </row>
    <row r="695" spans="1:24" x14ac:dyDescent="0.2">
      <c r="A695" t="s">
        <v>1260</v>
      </c>
      <c r="B695" t="s">
        <v>1256</v>
      </c>
      <c r="C695" t="s">
        <v>1117</v>
      </c>
      <c r="D695">
        <v>1</v>
      </c>
      <c r="E695">
        <v>1</v>
      </c>
      <c r="F695" t="s">
        <v>368</v>
      </c>
      <c r="G695">
        <v>272069.09900180099</v>
      </c>
      <c r="H695">
        <v>0</v>
      </c>
      <c r="I695">
        <v>0</v>
      </c>
      <c r="J695">
        <v>0</v>
      </c>
      <c r="K695">
        <v>0</v>
      </c>
      <c r="L695">
        <v>0</v>
      </c>
      <c r="M695">
        <v>272069.09900180099</v>
      </c>
      <c r="N695" t="s">
        <v>1117</v>
      </c>
      <c r="O695" t="s">
        <v>475</v>
      </c>
      <c r="P695">
        <v>1</v>
      </c>
      <c r="Q695">
        <v>0</v>
      </c>
      <c r="R695">
        <v>0</v>
      </c>
      <c r="S695">
        <v>1</v>
      </c>
      <c r="T695">
        <v>1</v>
      </c>
      <c r="U695">
        <v>100</v>
      </c>
      <c r="V695">
        <v>1</v>
      </c>
      <c r="W695">
        <v>1</v>
      </c>
      <c r="X695">
        <v>1</v>
      </c>
    </row>
    <row r="696" spans="1:24" x14ac:dyDescent="0.2">
      <c r="A696" t="s">
        <v>1261</v>
      </c>
      <c r="B696" t="s">
        <v>1256</v>
      </c>
      <c r="C696" t="s">
        <v>577</v>
      </c>
      <c r="D696">
        <v>1</v>
      </c>
      <c r="E696">
        <v>0</v>
      </c>
      <c r="F696">
        <v>0</v>
      </c>
      <c r="G696">
        <v>489665.29789470002</v>
      </c>
      <c r="H696">
        <v>0</v>
      </c>
      <c r="I696">
        <v>0</v>
      </c>
      <c r="J696">
        <v>0</v>
      </c>
      <c r="K696">
        <v>0</v>
      </c>
      <c r="L696">
        <v>0</v>
      </c>
      <c r="M696">
        <v>489665.29789470002</v>
      </c>
      <c r="N696">
        <v>0</v>
      </c>
      <c r="O696">
        <v>0</v>
      </c>
      <c r="P696">
        <v>1</v>
      </c>
      <c r="Q696">
        <v>0</v>
      </c>
      <c r="R696">
        <v>0</v>
      </c>
      <c r="S696">
        <v>1</v>
      </c>
      <c r="T696">
        <v>1</v>
      </c>
      <c r="U696">
        <v>100</v>
      </c>
      <c r="V696">
        <v>1</v>
      </c>
      <c r="W696">
        <v>1</v>
      </c>
      <c r="X696">
        <v>1</v>
      </c>
    </row>
    <row r="697" spans="1:24" x14ac:dyDescent="0.2">
      <c r="A697" t="s">
        <v>1262</v>
      </c>
      <c r="B697" t="s">
        <v>1256</v>
      </c>
      <c r="C697" t="s">
        <v>491</v>
      </c>
      <c r="D697">
        <v>1</v>
      </c>
      <c r="E697">
        <v>1</v>
      </c>
      <c r="F697" t="s">
        <v>368</v>
      </c>
      <c r="G697">
        <v>244158.494385528</v>
      </c>
      <c r="H697">
        <v>1</v>
      </c>
      <c r="I697" t="s">
        <v>368</v>
      </c>
      <c r="J697">
        <v>1410.6004862883799</v>
      </c>
      <c r="K697">
        <v>76174.014382637906</v>
      </c>
      <c r="L697">
        <v>2988.5757662615902</v>
      </c>
      <c r="M697">
        <v>323321.08453442802</v>
      </c>
      <c r="N697" t="s">
        <v>492</v>
      </c>
      <c r="O697" t="s">
        <v>493</v>
      </c>
      <c r="P697">
        <v>1</v>
      </c>
      <c r="Q697">
        <v>0</v>
      </c>
      <c r="R697">
        <v>0</v>
      </c>
      <c r="S697">
        <v>1</v>
      </c>
      <c r="T697">
        <v>1</v>
      </c>
      <c r="U697">
        <v>100</v>
      </c>
      <c r="V697">
        <v>1</v>
      </c>
      <c r="W697">
        <v>1</v>
      </c>
      <c r="X697">
        <v>1</v>
      </c>
    </row>
    <row r="698" spans="1:24" x14ac:dyDescent="0.2">
      <c r="A698" t="s">
        <v>1263</v>
      </c>
      <c r="B698" t="s">
        <v>1254</v>
      </c>
      <c r="C698" t="s">
        <v>1264</v>
      </c>
      <c r="D698">
        <v>0</v>
      </c>
      <c r="E698">
        <v>0</v>
      </c>
      <c r="F698">
        <v>0</v>
      </c>
      <c r="G698">
        <v>4693282.1146845398</v>
      </c>
      <c r="H698">
        <v>0</v>
      </c>
      <c r="I698">
        <v>0</v>
      </c>
      <c r="J698">
        <v>122034.14449621001</v>
      </c>
      <c r="K698">
        <v>6589988.8454984399</v>
      </c>
      <c r="L698">
        <v>512690.65586341399</v>
      </c>
      <c r="M698">
        <v>11795961.616046401</v>
      </c>
      <c r="N698">
        <v>0</v>
      </c>
      <c r="O698">
        <v>0</v>
      </c>
      <c r="P698">
        <v>8</v>
      </c>
      <c r="Q698">
        <v>0</v>
      </c>
      <c r="R698">
        <v>0</v>
      </c>
      <c r="S698">
        <v>1</v>
      </c>
      <c r="T698">
        <v>1</v>
      </c>
      <c r="U698">
        <v>100</v>
      </c>
      <c r="V698">
        <v>1</v>
      </c>
      <c r="W698">
        <v>1</v>
      </c>
      <c r="X698">
        <v>1</v>
      </c>
    </row>
    <row r="699" spans="1:24" x14ac:dyDescent="0.2">
      <c r="A699" t="s">
        <v>1265</v>
      </c>
      <c r="B699" t="s">
        <v>1264</v>
      </c>
      <c r="C699" t="s">
        <v>479</v>
      </c>
      <c r="D699">
        <v>1</v>
      </c>
      <c r="E699">
        <v>0</v>
      </c>
      <c r="F699">
        <v>0</v>
      </c>
      <c r="G699">
        <v>548760.873416255</v>
      </c>
      <c r="H699">
        <v>0</v>
      </c>
      <c r="I699">
        <v>0</v>
      </c>
      <c r="J699">
        <v>5579.1713363706504</v>
      </c>
      <c r="K699">
        <v>309996.42574140301</v>
      </c>
      <c r="L699">
        <v>24659.4305813926</v>
      </c>
      <c r="M699">
        <v>883416.72973905096</v>
      </c>
      <c r="N699">
        <v>0</v>
      </c>
      <c r="O699">
        <v>0</v>
      </c>
      <c r="P699">
        <v>1</v>
      </c>
      <c r="Q699">
        <v>0</v>
      </c>
      <c r="R699">
        <v>0</v>
      </c>
      <c r="S699">
        <v>1</v>
      </c>
      <c r="T699">
        <v>1</v>
      </c>
      <c r="U699">
        <v>100</v>
      </c>
      <c r="V699">
        <v>1</v>
      </c>
      <c r="W699">
        <v>1</v>
      </c>
      <c r="X699">
        <v>1</v>
      </c>
    </row>
    <row r="700" spans="1:24" x14ac:dyDescent="0.2">
      <c r="A700" t="s">
        <v>1266</v>
      </c>
      <c r="B700" t="s">
        <v>1264</v>
      </c>
      <c r="C700" t="s">
        <v>573</v>
      </c>
      <c r="D700">
        <v>1</v>
      </c>
      <c r="E700">
        <v>0</v>
      </c>
      <c r="F700">
        <v>0</v>
      </c>
      <c r="G700">
        <v>841210.36170086497</v>
      </c>
      <c r="H700">
        <v>0</v>
      </c>
      <c r="I700">
        <v>0</v>
      </c>
      <c r="J700">
        <v>2231.6685349251502</v>
      </c>
      <c r="K700">
        <v>111365.004571677</v>
      </c>
      <c r="L700">
        <v>9278.1618751676106</v>
      </c>
      <c r="M700">
        <v>961853.52814771002</v>
      </c>
      <c r="N700">
        <v>0</v>
      </c>
      <c r="O700">
        <v>0</v>
      </c>
      <c r="P700">
        <v>1</v>
      </c>
      <c r="Q700">
        <v>0</v>
      </c>
      <c r="R700">
        <v>0</v>
      </c>
      <c r="S700">
        <v>1</v>
      </c>
      <c r="T700">
        <v>1</v>
      </c>
      <c r="U700">
        <v>100</v>
      </c>
      <c r="V700">
        <v>1</v>
      </c>
      <c r="W700">
        <v>1</v>
      </c>
      <c r="X700">
        <v>1</v>
      </c>
    </row>
    <row r="701" spans="1:24" x14ac:dyDescent="0.2">
      <c r="A701" t="s">
        <v>1267</v>
      </c>
      <c r="B701" t="s">
        <v>1264</v>
      </c>
      <c r="C701" t="s">
        <v>637</v>
      </c>
      <c r="D701">
        <v>1</v>
      </c>
      <c r="E701">
        <v>0</v>
      </c>
      <c r="F701">
        <v>0</v>
      </c>
      <c r="G701">
        <v>46110.014676042301</v>
      </c>
      <c r="H701">
        <v>0</v>
      </c>
      <c r="I701">
        <v>0</v>
      </c>
      <c r="J701">
        <v>204.56961567948699</v>
      </c>
      <c r="K701">
        <v>10989.723736202701</v>
      </c>
      <c r="L701">
        <v>850.60722410602398</v>
      </c>
      <c r="M701">
        <v>57950.345636351201</v>
      </c>
      <c r="N701">
        <v>0</v>
      </c>
      <c r="O701">
        <v>0</v>
      </c>
      <c r="P701">
        <v>1</v>
      </c>
      <c r="Q701">
        <v>0</v>
      </c>
      <c r="R701">
        <v>0</v>
      </c>
      <c r="S701">
        <v>1</v>
      </c>
      <c r="T701">
        <v>1</v>
      </c>
      <c r="U701">
        <v>100</v>
      </c>
      <c r="V701">
        <v>1</v>
      </c>
      <c r="W701">
        <v>1</v>
      </c>
      <c r="X701">
        <v>1</v>
      </c>
    </row>
    <row r="702" spans="1:24" x14ac:dyDescent="0.2">
      <c r="A702" t="s">
        <v>1268</v>
      </c>
      <c r="B702" t="s">
        <v>1264</v>
      </c>
      <c r="C702" t="s">
        <v>1114</v>
      </c>
      <c r="D702">
        <v>1</v>
      </c>
      <c r="E702">
        <v>0</v>
      </c>
      <c r="F702">
        <v>0</v>
      </c>
      <c r="G702">
        <v>1272327.3754980101</v>
      </c>
      <c r="H702">
        <v>0</v>
      </c>
      <c r="I702">
        <v>0</v>
      </c>
      <c r="J702">
        <v>110950.19077366601</v>
      </c>
      <c r="K702">
        <v>5991944.0471084099</v>
      </c>
      <c r="L702">
        <v>471400.21826875798</v>
      </c>
      <c r="M702">
        <v>7735671.64087517</v>
      </c>
      <c r="N702">
        <v>0</v>
      </c>
      <c r="O702">
        <v>0</v>
      </c>
      <c r="P702">
        <v>1</v>
      </c>
      <c r="Q702">
        <v>0</v>
      </c>
      <c r="R702">
        <v>0</v>
      </c>
      <c r="S702">
        <v>1</v>
      </c>
      <c r="T702">
        <v>1</v>
      </c>
      <c r="U702">
        <v>100</v>
      </c>
      <c r="V702">
        <v>1</v>
      </c>
      <c r="W702">
        <v>1</v>
      </c>
      <c r="X702">
        <v>1</v>
      </c>
    </row>
    <row r="703" spans="1:24" x14ac:dyDescent="0.2">
      <c r="A703" t="s">
        <v>1269</v>
      </c>
      <c r="B703" t="s">
        <v>1264</v>
      </c>
      <c r="C703" t="s">
        <v>1117</v>
      </c>
      <c r="D703">
        <v>1</v>
      </c>
      <c r="E703">
        <v>1</v>
      </c>
      <c r="F703" t="s">
        <v>368</v>
      </c>
      <c r="G703">
        <v>1360345.4950089999</v>
      </c>
      <c r="H703">
        <v>0</v>
      </c>
      <c r="I703">
        <v>0</v>
      </c>
      <c r="J703">
        <v>0</v>
      </c>
      <c r="K703">
        <v>0</v>
      </c>
      <c r="L703">
        <v>0</v>
      </c>
      <c r="M703">
        <v>1360345.4950089999</v>
      </c>
      <c r="N703" t="s">
        <v>1117</v>
      </c>
      <c r="O703" t="s">
        <v>475</v>
      </c>
      <c r="P703">
        <v>1</v>
      </c>
      <c r="Q703">
        <v>0</v>
      </c>
      <c r="R703">
        <v>0</v>
      </c>
      <c r="S703">
        <v>1</v>
      </c>
      <c r="T703">
        <v>1</v>
      </c>
      <c r="U703">
        <v>100</v>
      </c>
      <c r="V703">
        <v>1</v>
      </c>
      <c r="W703">
        <v>1</v>
      </c>
      <c r="X703">
        <v>1</v>
      </c>
    </row>
    <row r="704" spans="1:24" x14ac:dyDescent="0.2">
      <c r="A704" t="s">
        <v>1270</v>
      </c>
      <c r="B704" t="s">
        <v>1264</v>
      </c>
      <c r="C704" t="s">
        <v>577</v>
      </c>
      <c r="D704">
        <v>1</v>
      </c>
      <c r="E704">
        <v>0</v>
      </c>
      <c r="F704">
        <v>0</v>
      </c>
      <c r="G704">
        <v>380943.00304637803</v>
      </c>
      <c r="H704">
        <v>0</v>
      </c>
      <c r="I704">
        <v>0</v>
      </c>
      <c r="J704">
        <v>0</v>
      </c>
      <c r="K704">
        <v>0</v>
      </c>
      <c r="L704">
        <v>0</v>
      </c>
      <c r="M704">
        <v>380943.00304637803</v>
      </c>
      <c r="N704">
        <v>0</v>
      </c>
      <c r="O704">
        <v>0</v>
      </c>
      <c r="P704">
        <v>1</v>
      </c>
      <c r="Q704">
        <v>0</v>
      </c>
      <c r="R704">
        <v>0</v>
      </c>
      <c r="S704">
        <v>1</v>
      </c>
      <c r="T704">
        <v>1</v>
      </c>
      <c r="U704">
        <v>100</v>
      </c>
      <c r="V704">
        <v>1</v>
      </c>
      <c r="W704">
        <v>1</v>
      </c>
      <c r="X704">
        <v>1</v>
      </c>
    </row>
    <row r="705" spans="1:24" x14ac:dyDescent="0.2">
      <c r="A705" t="s">
        <v>1271</v>
      </c>
      <c r="B705" t="s">
        <v>1264</v>
      </c>
      <c r="C705" t="s">
        <v>491</v>
      </c>
      <c r="D705">
        <v>1</v>
      </c>
      <c r="E705">
        <v>1</v>
      </c>
      <c r="F705" t="s">
        <v>368</v>
      </c>
      <c r="G705">
        <v>243584.99133798201</v>
      </c>
      <c r="H705">
        <v>1</v>
      </c>
      <c r="I705" t="s">
        <v>368</v>
      </c>
      <c r="J705">
        <v>3068.5442355691998</v>
      </c>
      <c r="K705">
        <v>165693.64434075399</v>
      </c>
      <c r="L705">
        <v>6502.2379139902796</v>
      </c>
      <c r="M705">
        <v>415780.873592727</v>
      </c>
      <c r="N705" t="s">
        <v>492</v>
      </c>
      <c r="O705" t="s">
        <v>493</v>
      </c>
      <c r="P705">
        <v>1</v>
      </c>
      <c r="Q705">
        <v>0</v>
      </c>
      <c r="R705">
        <v>0</v>
      </c>
      <c r="S705">
        <v>1</v>
      </c>
      <c r="T705">
        <v>1</v>
      </c>
      <c r="U705">
        <v>100</v>
      </c>
      <c r="V705">
        <v>1</v>
      </c>
      <c r="W705">
        <v>1</v>
      </c>
      <c r="X705">
        <v>1</v>
      </c>
    </row>
    <row r="706" spans="1:24" x14ac:dyDescent="0.2">
      <c r="A706" t="s">
        <v>1272</v>
      </c>
      <c r="B706" t="s">
        <v>1231</v>
      </c>
      <c r="C706" t="s">
        <v>1273</v>
      </c>
      <c r="D706">
        <v>0</v>
      </c>
      <c r="E706">
        <v>0</v>
      </c>
      <c r="F706">
        <v>0</v>
      </c>
      <c r="G706">
        <v>3933935.7450000001</v>
      </c>
      <c r="H706">
        <v>0</v>
      </c>
      <c r="I706">
        <v>0</v>
      </c>
      <c r="J706">
        <v>3454.0090365999999</v>
      </c>
      <c r="K706">
        <v>177501.65108000001</v>
      </c>
      <c r="L706">
        <v>1004082.49682499</v>
      </c>
      <c r="M706">
        <v>5115519.8929049997</v>
      </c>
      <c r="N706">
        <v>0</v>
      </c>
      <c r="O706">
        <v>0</v>
      </c>
      <c r="P706">
        <v>4</v>
      </c>
      <c r="Q706">
        <v>0</v>
      </c>
      <c r="R706">
        <v>0</v>
      </c>
      <c r="S706">
        <v>1</v>
      </c>
      <c r="T706">
        <v>1</v>
      </c>
      <c r="U706">
        <v>100</v>
      </c>
      <c r="V706">
        <v>1</v>
      </c>
      <c r="W706">
        <v>1</v>
      </c>
      <c r="X706">
        <v>1</v>
      </c>
    </row>
    <row r="707" spans="1:24" x14ac:dyDescent="0.2">
      <c r="A707" t="s">
        <v>1274</v>
      </c>
      <c r="B707" t="s">
        <v>1273</v>
      </c>
      <c r="C707" t="s">
        <v>1275</v>
      </c>
      <c r="D707">
        <v>1</v>
      </c>
      <c r="E707">
        <v>1</v>
      </c>
      <c r="F707" t="s">
        <v>368</v>
      </c>
      <c r="G707">
        <v>3933935.7450000001</v>
      </c>
      <c r="H707">
        <v>1</v>
      </c>
      <c r="I707" t="s">
        <v>368</v>
      </c>
      <c r="J707">
        <v>2713.864243</v>
      </c>
      <c r="K707">
        <v>139464.46674999999</v>
      </c>
      <c r="L707">
        <v>757324.42249999999</v>
      </c>
      <c r="M707">
        <v>4830724.6342500001</v>
      </c>
      <c r="N707" t="s">
        <v>398</v>
      </c>
      <c r="O707" t="s">
        <v>498</v>
      </c>
      <c r="P707">
        <v>1</v>
      </c>
      <c r="Q707">
        <v>0</v>
      </c>
      <c r="R707">
        <v>0</v>
      </c>
      <c r="S707">
        <v>1</v>
      </c>
      <c r="T707">
        <v>1</v>
      </c>
      <c r="U707">
        <v>100</v>
      </c>
      <c r="V707">
        <v>1</v>
      </c>
      <c r="W707">
        <v>1</v>
      </c>
      <c r="X707">
        <v>1</v>
      </c>
    </row>
    <row r="708" spans="1:24" x14ac:dyDescent="0.2">
      <c r="A708" t="s">
        <v>1276</v>
      </c>
      <c r="B708" t="s">
        <v>1273</v>
      </c>
      <c r="C708" t="s">
        <v>1277</v>
      </c>
      <c r="D708">
        <v>0</v>
      </c>
      <c r="E708">
        <v>0</v>
      </c>
      <c r="F708">
        <v>0</v>
      </c>
      <c r="G708">
        <v>0</v>
      </c>
      <c r="H708">
        <v>1</v>
      </c>
      <c r="I708" t="s">
        <v>368</v>
      </c>
      <c r="J708">
        <v>370.07239679999998</v>
      </c>
      <c r="K708">
        <v>19018.592164999998</v>
      </c>
      <c r="L708">
        <v>227197.10975</v>
      </c>
      <c r="M708">
        <v>246215.70191500001</v>
      </c>
      <c r="N708" t="s">
        <v>398</v>
      </c>
      <c r="O708" t="s">
        <v>498</v>
      </c>
      <c r="P708">
        <v>1</v>
      </c>
      <c r="Q708">
        <v>0</v>
      </c>
      <c r="R708">
        <v>0</v>
      </c>
      <c r="S708">
        <v>1</v>
      </c>
      <c r="T708">
        <v>1</v>
      </c>
      <c r="U708">
        <v>100</v>
      </c>
      <c r="V708">
        <v>1</v>
      </c>
      <c r="W708">
        <v>1</v>
      </c>
      <c r="X708">
        <v>1</v>
      </c>
    </row>
    <row r="709" spans="1:24" x14ac:dyDescent="0.2">
      <c r="A709" t="s">
        <v>1278</v>
      </c>
      <c r="B709" t="s">
        <v>1273</v>
      </c>
      <c r="C709" t="s">
        <v>1279</v>
      </c>
      <c r="D709">
        <v>1</v>
      </c>
      <c r="E709">
        <v>0</v>
      </c>
      <c r="F709">
        <v>0</v>
      </c>
      <c r="G709">
        <v>0</v>
      </c>
      <c r="H709">
        <v>1</v>
      </c>
      <c r="I709" t="s">
        <v>368</v>
      </c>
      <c r="J709">
        <v>370.07239679999998</v>
      </c>
      <c r="K709">
        <v>19018.592164999998</v>
      </c>
      <c r="L709">
        <v>19560.964575000002</v>
      </c>
      <c r="M709">
        <v>38579.55674</v>
      </c>
      <c r="N709" t="s">
        <v>398</v>
      </c>
      <c r="O709" t="s">
        <v>498</v>
      </c>
      <c r="P709">
        <v>1</v>
      </c>
      <c r="Q709">
        <v>0</v>
      </c>
      <c r="R709">
        <v>0</v>
      </c>
      <c r="S709">
        <v>1</v>
      </c>
      <c r="T709">
        <v>1</v>
      </c>
      <c r="U709">
        <v>100</v>
      </c>
      <c r="V709">
        <v>1</v>
      </c>
      <c r="W709">
        <v>1</v>
      </c>
      <c r="X709">
        <v>1</v>
      </c>
    </row>
    <row r="710" spans="1:24" x14ac:dyDescent="0.2">
      <c r="A710" t="s">
        <v>1280</v>
      </c>
      <c r="B710" t="s">
        <v>1231</v>
      </c>
      <c r="C710" t="s">
        <v>1281</v>
      </c>
      <c r="D710">
        <v>0</v>
      </c>
      <c r="E710">
        <v>0</v>
      </c>
      <c r="F710">
        <v>0</v>
      </c>
      <c r="G710">
        <v>447772.8276125</v>
      </c>
      <c r="H710">
        <v>0</v>
      </c>
      <c r="I710">
        <v>0</v>
      </c>
      <c r="J710">
        <v>12829.176424499999</v>
      </c>
      <c r="K710">
        <v>692768.19435000001</v>
      </c>
      <c r="L710">
        <v>58391.1186449999</v>
      </c>
      <c r="M710">
        <v>1198932.1406075</v>
      </c>
      <c r="N710">
        <v>0</v>
      </c>
      <c r="O710">
        <v>0</v>
      </c>
      <c r="P710">
        <v>5</v>
      </c>
      <c r="Q710">
        <v>0</v>
      </c>
      <c r="R710">
        <v>0</v>
      </c>
      <c r="S710">
        <v>1</v>
      </c>
      <c r="T710">
        <v>1</v>
      </c>
      <c r="U710">
        <v>100</v>
      </c>
      <c r="V710">
        <v>1</v>
      </c>
      <c r="W710">
        <v>1</v>
      </c>
      <c r="X710">
        <v>1</v>
      </c>
    </row>
    <row r="711" spans="1:24" x14ac:dyDescent="0.2">
      <c r="A711" t="s">
        <v>1282</v>
      </c>
      <c r="B711" t="s">
        <v>1281</v>
      </c>
      <c r="C711" t="s">
        <v>1114</v>
      </c>
      <c r="D711">
        <v>1</v>
      </c>
      <c r="E711">
        <v>0</v>
      </c>
      <c r="F711">
        <v>0</v>
      </c>
      <c r="G711">
        <v>0</v>
      </c>
      <c r="H711">
        <v>0</v>
      </c>
      <c r="I711">
        <v>0</v>
      </c>
      <c r="J711">
        <v>2960.5791745000001</v>
      </c>
      <c r="K711">
        <v>159886.08434999999</v>
      </c>
      <c r="L711">
        <v>37480.373729999999</v>
      </c>
      <c r="M711">
        <v>197366.45807999899</v>
      </c>
      <c r="N711">
        <v>0</v>
      </c>
      <c r="O711">
        <v>0</v>
      </c>
      <c r="P711">
        <v>1</v>
      </c>
      <c r="Q711">
        <v>0</v>
      </c>
      <c r="R711">
        <v>0</v>
      </c>
      <c r="S711">
        <v>1</v>
      </c>
      <c r="T711">
        <v>1</v>
      </c>
      <c r="U711">
        <v>100</v>
      </c>
      <c r="V711">
        <v>1</v>
      </c>
      <c r="W711">
        <v>1</v>
      </c>
      <c r="X711">
        <v>1</v>
      </c>
    </row>
    <row r="712" spans="1:24" x14ac:dyDescent="0.2">
      <c r="A712" t="s">
        <v>1283</v>
      </c>
      <c r="B712" t="s">
        <v>1281</v>
      </c>
      <c r="C712" t="s">
        <v>1284</v>
      </c>
      <c r="D712">
        <v>0</v>
      </c>
      <c r="E712">
        <v>0</v>
      </c>
      <c r="F712">
        <v>0</v>
      </c>
      <c r="G712">
        <v>34804.812834999997</v>
      </c>
      <c r="H712">
        <v>0</v>
      </c>
      <c r="I712">
        <v>0</v>
      </c>
      <c r="J712">
        <v>0</v>
      </c>
      <c r="K712">
        <v>0</v>
      </c>
      <c r="L712">
        <v>0</v>
      </c>
      <c r="M712">
        <v>34804.812834999997</v>
      </c>
      <c r="N712" t="s">
        <v>492</v>
      </c>
      <c r="O712" t="s">
        <v>493</v>
      </c>
      <c r="P712">
        <v>1</v>
      </c>
      <c r="Q712">
        <v>0</v>
      </c>
      <c r="R712">
        <v>0</v>
      </c>
      <c r="S712">
        <v>1</v>
      </c>
      <c r="T712">
        <v>1</v>
      </c>
      <c r="U712">
        <v>100</v>
      </c>
      <c r="V712">
        <v>1</v>
      </c>
      <c r="W712">
        <v>1</v>
      </c>
      <c r="X712">
        <v>1</v>
      </c>
    </row>
    <row r="713" spans="1:24" x14ac:dyDescent="0.2">
      <c r="A713" t="s">
        <v>1285</v>
      </c>
      <c r="B713" t="s">
        <v>1281</v>
      </c>
      <c r="C713" t="s">
        <v>577</v>
      </c>
      <c r="D713">
        <v>1</v>
      </c>
      <c r="E713">
        <v>0</v>
      </c>
      <c r="F713">
        <v>0</v>
      </c>
      <c r="G713">
        <v>2752.5442775000001</v>
      </c>
      <c r="H713">
        <v>0</v>
      </c>
      <c r="I713">
        <v>0</v>
      </c>
      <c r="J713">
        <v>0</v>
      </c>
      <c r="K713">
        <v>0</v>
      </c>
      <c r="L713">
        <v>0</v>
      </c>
      <c r="M713">
        <v>2752.5442775000001</v>
      </c>
      <c r="N713">
        <v>0</v>
      </c>
      <c r="O713">
        <v>0</v>
      </c>
      <c r="P713">
        <v>1</v>
      </c>
      <c r="Q713">
        <v>0</v>
      </c>
      <c r="R713">
        <v>0</v>
      </c>
      <c r="S713">
        <v>1</v>
      </c>
      <c r="T713">
        <v>1</v>
      </c>
      <c r="U713">
        <v>100</v>
      </c>
      <c r="V713">
        <v>1</v>
      </c>
      <c r="W713">
        <v>1</v>
      </c>
      <c r="X713">
        <v>1</v>
      </c>
    </row>
    <row r="714" spans="1:24" x14ac:dyDescent="0.2">
      <c r="A714" t="s">
        <v>1286</v>
      </c>
      <c r="B714" t="s">
        <v>1281</v>
      </c>
      <c r="C714" t="s">
        <v>491</v>
      </c>
      <c r="D714">
        <v>0</v>
      </c>
      <c r="E714">
        <v>1</v>
      </c>
      <c r="F714" t="s">
        <v>368</v>
      </c>
      <c r="G714">
        <v>410215.4705</v>
      </c>
      <c r="H714">
        <v>1</v>
      </c>
      <c r="I714" t="s">
        <v>368</v>
      </c>
      <c r="J714">
        <v>9868.5972500000007</v>
      </c>
      <c r="K714">
        <v>532882.11</v>
      </c>
      <c r="L714">
        <v>20910.744914999999</v>
      </c>
      <c r="M714">
        <v>964008.32541499997</v>
      </c>
      <c r="N714" t="s">
        <v>492</v>
      </c>
      <c r="O714" t="s">
        <v>493</v>
      </c>
      <c r="P714">
        <v>1</v>
      </c>
      <c r="Q714">
        <v>0</v>
      </c>
      <c r="R714">
        <v>0</v>
      </c>
      <c r="S714">
        <v>1</v>
      </c>
      <c r="T714">
        <v>1</v>
      </c>
      <c r="U714">
        <v>100</v>
      </c>
      <c r="V714">
        <v>1</v>
      </c>
      <c r="W714">
        <v>1</v>
      </c>
      <c r="X714">
        <v>1</v>
      </c>
    </row>
    <row r="715" spans="1:24" x14ac:dyDescent="0.2">
      <c r="A715" t="s">
        <v>1287</v>
      </c>
      <c r="B715" t="s">
        <v>1288</v>
      </c>
      <c r="C715" t="s">
        <v>1288</v>
      </c>
      <c r="D715">
        <v>0</v>
      </c>
      <c r="E715">
        <v>0</v>
      </c>
      <c r="F715">
        <v>0</v>
      </c>
      <c r="G715">
        <v>79476178.892219096</v>
      </c>
      <c r="H715">
        <v>0</v>
      </c>
      <c r="I715">
        <v>0</v>
      </c>
      <c r="J715">
        <v>345995.125693615</v>
      </c>
      <c r="K715">
        <v>18712370.8513841</v>
      </c>
      <c r="L715">
        <v>0</v>
      </c>
      <c r="M715">
        <v>98188549.7436032</v>
      </c>
      <c r="N715">
        <v>0</v>
      </c>
      <c r="O715">
        <v>0</v>
      </c>
      <c r="P715">
        <v>23</v>
      </c>
      <c r="Q715">
        <v>0</v>
      </c>
      <c r="R715">
        <v>0</v>
      </c>
      <c r="S715">
        <v>1</v>
      </c>
      <c r="T715">
        <v>1</v>
      </c>
      <c r="U715">
        <v>1</v>
      </c>
      <c r="V715">
        <v>1</v>
      </c>
      <c r="W715">
        <v>1</v>
      </c>
      <c r="X715">
        <v>1</v>
      </c>
    </row>
    <row r="716" spans="1:24" x14ac:dyDescent="0.2">
      <c r="A716" t="s">
        <v>1289</v>
      </c>
      <c r="B716" t="s">
        <v>1288</v>
      </c>
      <c r="C716" t="s">
        <v>1290</v>
      </c>
      <c r="D716">
        <v>0</v>
      </c>
      <c r="E716">
        <v>0</v>
      </c>
      <c r="F716">
        <v>0</v>
      </c>
      <c r="G716">
        <v>15244963.9480776</v>
      </c>
      <c r="H716">
        <v>0</v>
      </c>
      <c r="I716">
        <v>0</v>
      </c>
      <c r="J716">
        <v>54247.754626199399</v>
      </c>
      <c r="K716">
        <v>2927248.6096270699</v>
      </c>
      <c r="L716">
        <v>0</v>
      </c>
      <c r="M716">
        <v>18172212.557704698</v>
      </c>
      <c r="N716">
        <v>0</v>
      </c>
      <c r="O716">
        <v>0</v>
      </c>
      <c r="P716">
        <v>7</v>
      </c>
      <c r="Q716">
        <v>0</v>
      </c>
      <c r="R716">
        <v>0</v>
      </c>
      <c r="S716">
        <v>1</v>
      </c>
      <c r="T716">
        <v>1</v>
      </c>
      <c r="U716">
        <v>1</v>
      </c>
      <c r="V716">
        <v>1</v>
      </c>
      <c r="W716">
        <v>1</v>
      </c>
      <c r="X716">
        <v>1</v>
      </c>
    </row>
    <row r="717" spans="1:24" x14ac:dyDescent="0.2">
      <c r="A717" t="s">
        <v>1291</v>
      </c>
      <c r="B717" t="s">
        <v>1290</v>
      </c>
      <c r="C717" t="s">
        <v>1292</v>
      </c>
      <c r="D717">
        <v>1</v>
      </c>
      <c r="E717">
        <v>1</v>
      </c>
      <c r="F717" t="s">
        <v>368</v>
      </c>
      <c r="G717">
        <v>10748119.8471024</v>
      </c>
      <c r="H717">
        <v>1</v>
      </c>
      <c r="I717" t="s">
        <v>368</v>
      </c>
      <c r="J717">
        <v>35453.69212</v>
      </c>
      <c r="K717">
        <v>1913106.7324000001</v>
      </c>
      <c r="L717">
        <v>0</v>
      </c>
      <c r="M717">
        <v>12661226.5795024</v>
      </c>
      <c r="N717" t="s">
        <v>492</v>
      </c>
      <c r="O717" t="s">
        <v>493</v>
      </c>
      <c r="P717">
        <v>1</v>
      </c>
      <c r="Q717">
        <v>0</v>
      </c>
      <c r="R717">
        <v>0</v>
      </c>
      <c r="S717">
        <v>1</v>
      </c>
      <c r="T717">
        <v>1</v>
      </c>
      <c r="U717">
        <v>1</v>
      </c>
      <c r="V717">
        <v>1</v>
      </c>
      <c r="W717">
        <v>1</v>
      </c>
      <c r="X717">
        <v>1</v>
      </c>
    </row>
    <row r="718" spans="1:24" x14ac:dyDescent="0.2">
      <c r="A718" t="s">
        <v>1293</v>
      </c>
      <c r="B718" t="s">
        <v>1290</v>
      </c>
      <c r="C718" t="s">
        <v>1294</v>
      </c>
      <c r="D718">
        <v>1</v>
      </c>
      <c r="E718">
        <v>1</v>
      </c>
      <c r="F718" t="s">
        <v>368</v>
      </c>
      <c r="G718">
        <v>250508.02070357901</v>
      </c>
      <c r="H718">
        <v>1</v>
      </c>
      <c r="I718" t="s">
        <v>368</v>
      </c>
      <c r="J718">
        <v>1359.0581975</v>
      </c>
      <c r="K718">
        <v>73335.352199999994</v>
      </c>
      <c r="L718">
        <v>0</v>
      </c>
      <c r="M718">
        <v>323843.37290357897</v>
      </c>
      <c r="N718" t="s">
        <v>1295</v>
      </c>
      <c r="O718" t="s">
        <v>493</v>
      </c>
      <c r="P718">
        <v>1</v>
      </c>
      <c r="Q718">
        <v>0</v>
      </c>
      <c r="R718">
        <v>0</v>
      </c>
      <c r="S718">
        <v>1</v>
      </c>
      <c r="T718">
        <v>1</v>
      </c>
      <c r="U718">
        <v>1</v>
      </c>
      <c r="V718">
        <v>1</v>
      </c>
      <c r="W718">
        <v>1</v>
      </c>
      <c r="X718">
        <v>1</v>
      </c>
    </row>
    <row r="719" spans="1:24" x14ac:dyDescent="0.2">
      <c r="A719" t="s">
        <v>1296</v>
      </c>
      <c r="B719" t="s">
        <v>1290</v>
      </c>
      <c r="C719" t="s">
        <v>1297</v>
      </c>
      <c r="D719">
        <v>1</v>
      </c>
      <c r="E719">
        <v>1</v>
      </c>
      <c r="F719" t="s">
        <v>368</v>
      </c>
      <c r="G719">
        <v>1035075.6785859</v>
      </c>
      <c r="H719">
        <v>1</v>
      </c>
      <c r="I719" t="s">
        <v>368</v>
      </c>
      <c r="J719">
        <v>5318.0538150000002</v>
      </c>
      <c r="K719">
        <v>286965.74514999997</v>
      </c>
      <c r="L719">
        <v>0</v>
      </c>
      <c r="M719">
        <v>1322041.4237358901</v>
      </c>
      <c r="N719" t="s">
        <v>1295</v>
      </c>
      <c r="O719" t="s">
        <v>493</v>
      </c>
      <c r="P719">
        <v>1</v>
      </c>
      <c r="Q719">
        <v>0</v>
      </c>
      <c r="R719">
        <v>0</v>
      </c>
      <c r="S719">
        <v>1</v>
      </c>
      <c r="T719">
        <v>1</v>
      </c>
      <c r="U719">
        <v>1</v>
      </c>
      <c r="V719">
        <v>1</v>
      </c>
      <c r="W719">
        <v>1</v>
      </c>
      <c r="X719">
        <v>1</v>
      </c>
    </row>
    <row r="720" spans="1:24" x14ac:dyDescent="0.2">
      <c r="A720" t="s">
        <v>1298</v>
      </c>
      <c r="B720" t="s">
        <v>1290</v>
      </c>
      <c r="C720" t="s">
        <v>1299</v>
      </c>
      <c r="D720">
        <v>1</v>
      </c>
      <c r="E720">
        <v>1</v>
      </c>
      <c r="F720" t="s">
        <v>368</v>
      </c>
      <c r="G720">
        <v>998113.07770589995</v>
      </c>
      <c r="H720">
        <v>1</v>
      </c>
      <c r="I720" t="s">
        <v>368</v>
      </c>
      <c r="J720">
        <v>5318.0538150000002</v>
      </c>
      <c r="K720">
        <v>286965.74514999997</v>
      </c>
      <c r="L720">
        <v>0</v>
      </c>
      <c r="M720">
        <v>1285078.8228559</v>
      </c>
      <c r="N720" t="s">
        <v>1295</v>
      </c>
      <c r="O720" t="s">
        <v>493</v>
      </c>
      <c r="P720">
        <v>1</v>
      </c>
      <c r="Q720">
        <v>0</v>
      </c>
      <c r="R720">
        <v>0</v>
      </c>
      <c r="S720">
        <v>1</v>
      </c>
      <c r="T720">
        <v>1</v>
      </c>
      <c r="U720">
        <v>1</v>
      </c>
      <c r="V720">
        <v>1</v>
      </c>
      <c r="W720">
        <v>1</v>
      </c>
      <c r="X720">
        <v>1</v>
      </c>
    </row>
    <row r="721" spans="1:24" x14ac:dyDescent="0.2">
      <c r="A721" t="s">
        <v>1300</v>
      </c>
      <c r="B721" t="s">
        <v>1290</v>
      </c>
      <c r="C721" t="s">
        <v>1301</v>
      </c>
      <c r="D721">
        <v>1</v>
      </c>
      <c r="E721">
        <v>1</v>
      </c>
      <c r="F721" t="s">
        <v>368</v>
      </c>
      <c r="G721">
        <v>1164376.6468032</v>
      </c>
      <c r="H721">
        <v>1</v>
      </c>
      <c r="I721" t="s">
        <v>368</v>
      </c>
      <c r="J721">
        <v>4136.2640794999998</v>
      </c>
      <c r="K721">
        <v>223195.8737</v>
      </c>
      <c r="L721">
        <v>0</v>
      </c>
      <c r="M721">
        <v>1387572.5205031999</v>
      </c>
      <c r="N721" t="s">
        <v>492</v>
      </c>
      <c r="O721" t="s">
        <v>493</v>
      </c>
      <c r="P721">
        <v>1</v>
      </c>
      <c r="Q721">
        <v>0</v>
      </c>
      <c r="R721">
        <v>0</v>
      </c>
      <c r="S721">
        <v>1</v>
      </c>
      <c r="T721">
        <v>1</v>
      </c>
      <c r="U721">
        <v>1</v>
      </c>
      <c r="V721">
        <v>1</v>
      </c>
      <c r="W721">
        <v>1</v>
      </c>
      <c r="X721">
        <v>1</v>
      </c>
    </row>
    <row r="722" spans="1:24" x14ac:dyDescent="0.2">
      <c r="A722" t="s">
        <v>1302</v>
      </c>
      <c r="B722" t="s">
        <v>1290</v>
      </c>
      <c r="C722" t="s">
        <v>1303</v>
      </c>
      <c r="D722">
        <v>0</v>
      </c>
      <c r="E722">
        <v>1</v>
      </c>
      <c r="F722" t="s">
        <v>368</v>
      </c>
      <c r="G722">
        <v>1048770.67717669</v>
      </c>
      <c r="H722">
        <v>1</v>
      </c>
      <c r="I722" t="s">
        <v>368</v>
      </c>
      <c r="J722">
        <v>2662.6325991994099</v>
      </c>
      <c r="K722">
        <v>143679.161027077</v>
      </c>
      <c r="L722">
        <v>0</v>
      </c>
      <c r="M722">
        <v>1192449.8382037601</v>
      </c>
      <c r="N722" t="s">
        <v>492</v>
      </c>
      <c r="O722" t="s">
        <v>493</v>
      </c>
      <c r="P722">
        <v>1</v>
      </c>
      <c r="Q722">
        <v>0</v>
      </c>
      <c r="R722">
        <v>0</v>
      </c>
      <c r="S722">
        <v>4</v>
      </c>
      <c r="T722">
        <v>1</v>
      </c>
      <c r="U722">
        <v>1</v>
      </c>
      <c r="V722">
        <v>0.85615939608091796</v>
      </c>
      <c r="W722">
        <v>0.92046726977311899</v>
      </c>
      <c r="X722">
        <v>0.82603806555483295</v>
      </c>
    </row>
    <row r="723" spans="1:24" x14ac:dyDescent="0.2">
      <c r="A723" t="s">
        <v>1304</v>
      </c>
      <c r="B723" t="s">
        <v>1288</v>
      </c>
      <c r="C723" t="s">
        <v>1305</v>
      </c>
      <c r="D723">
        <v>0</v>
      </c>
      <c r="E723">
        <v>1</v>
      </c>
      <c r="F723" t="s">
        <v>368</v>
      </c>
      <c r="G723">
        <v>28126651.289113201</v>
      </c>
      <c r="H723">
        <v>1</v>
      </c>
      <c r="I723" t="s">
        <v>368</v>
      </c>
      <c r="J723">
        <v>33090.112639999999</v>
      </c>
      <c r="K723">
        <v>1827804.9334</v>
      </c>
      <c r="L723">
        <v>0</v>
      </c>
      <c r="M723">
        <v>29954456.222513199</v>
      </c>
      <c r="N723" t="s">
        <v>1306</v>
      </c>
      <c r="O723" t="s">
        <v>493</v>
      </c>
      <c r="P723">
        <v>1</v>
      </c>
      <c r="Q723">
        <v>0</v>
      </c>
      <c r="R723">
        <v>0</v>
      </c>
      <c r="S723">
        <v>1</v>
      </c>
      <c r="T723">
        <v>1</v>
      </c>
      <c r="U723">
        <v>1</v>
      </c>
      <c r="V723">
        <v>1</v>
      </c>
      <c r="W723">
        <v>1</v>
      </c>
      <c r="X723">
        <v>1</v>
      </c>
    </row>
    <row r="724" spans="1:24" x14ac:dyDescent="0.2">
      <c r="A724" t="s">
        <v>1307</v>
      </c>
      <c r="B724" t="s">
        <v>1288</v>
      </c>
      <c r="C724" t="s">
        <v>1308</v>
      </c>
      <c r="D724">
        <v>0</v>
      </c>
      <c r="E724">
        <v>0</v>
      </c>
      <c r="F724">
        <v>0</v>
      </c>
      <c r="G724">
        <v>7757605.0537476595</v>
      </c>
      <c r="H724">
        <v>0</v>
      </c>
      <c r="I724">
        <v>0</v>
      </c>
      <c r="J724">
        <v>23813.063202000001</v>
      </c>
      <c r="K724">
        <v>1284970.85142</v>
      </c>
      <c r="L724">
        <v>0</v>
      </c>
      <c r="M724">
        <v>9042575.9051676597</v>
      </c>
      <c r="N724">
        <v>0</v>
      </c>
      <c r="O724">
        <v>0</v>
      </c>
      <c r="P724">
        <v>8</v>
      </c>
      <c r="Q724">
        <v>0</v>
      </c>
      <c r="R724">
        <v>0</v>
      </c>
      <c r="S724">
        <v>1</v>
      </c>
      <c r="T724">
        <v>1</v>
      </c>
      <c r="U724">
        <v>1</v>
      </c>
      <c r="V724">
        <v>1</v>
      </c>
      <c r="W724">
        <v>1</v>
      </c>
      <c r="X724">
        <v>1</v>
      </c>
    </row>
    <row r="725" spans="1:24" x14ac:dyDescent="0.2">
      <c r="A725" t="s">
        <v>1309</v>
      </c>
      <c r="B725" t="s">
        <v>1308</v>
      </c>
      <c r="C725" t="s">
        <v>1310</v>
      </c>
      <c r="D725">
        <v>1</v>
      </c>
      <c r="E725">
        <v>1</v>
      </c>
      <c r="F725" t="s">
        <v>368</v>
      </c>
      <c r="G725">
        <v>2415695.2447616998</v>
      </c>
      <c r="H725">
        <v>1</v>
      </c>
      <c r="I725" t="s">
        <v>368</v>
      </c>
      <c r="J725">
        <v>5908.9486850000003</v>
      </c>
      <c r="K725">
        <v>318850.68085</v>
      </c>
      <c r="L725">
        <v>0</v>
      </c>
      <c r="M725">
        <v>2734545.9256116999</v>
      </c>
      <c r="N725" t="s">
        <v>492</v>
      </c>
      <c r="O725" t="s">
        <v>493</v>
      </c>
      <c r="P725">
        <v>1</v>
      </c>
      <c r="Q725">
        <v>0</v>
      </c>
      <c r="R725">
        <v>0</v>
      </c>
      <c r="S725">
        <v>1</v>
      </c>
      <c r="T725">
        <v>1</v>
      </c>
      <c r="U725">
        <v>1</v>
      </c>
      <c r="V725">
        <v>1</v>
      </c>
      <c r="W725">
        <v>1</v>
      </c>
      <c r="X725">
        <v>1</v>
      </c>
    </row>
    <row r="726" spans="1:24" x14ac:dyDescent="0.2">
      <c r="A726" t="s">
        <v>1311</v>
      </c>
      <c r="B726" t="s">
        <v>1308</v>
      </c>
      <c r="C726" t="s">
        <v>1312</v>
      </c>
      <c r="D726">
        <v>1</v>
      </c>
      <c r="E726">
        <v>1</v>
      </c>
      <c r="F726" t="s">
        <v>368</v>
      </c>
      <c r="G726">
        <v>2803366.7431254</v>
      </c>
      <c r="H726">
        <v>1</v>
      </c>
      <c r="I726" t="s">
        <v>368</v>
      </c>
      <c r="J726">
        <v>8272.5281599999998</v>
      </c>
      <c r="K726">
        <v>446390.42379999999</v>
      </c>
      <c r="L726">
        <v>0</v>
      </c>
      <c r="M726">
        <v>3249757.1669254</v>
      </c>
      <c r="N726" t="s">
        <v>492</v>
      </c>
      <c r="O726" t="s">
        <v>493</v>
      </c>
      <c r="P726">
        <v>1</v>
      </c>
      <c r="Q726">
        <v>0</v>
      </c>
      <c r="R726">
        <v>0</v>
      </c>
      <c r="S726">
        <v>1</v>
      </c>
      <c r="T726">
        <v>1</v>
      </c>
      <c r="U726">
        <v>1</v>
      </c>
      <c r="V726">
        <v>1</v>
      </c>
      <c r="W726">
        <v>1</v>
      </c>
      <c r="X726">
        <v>1</v>
      </c>
    </row>
    <row r="727" spans="1:24" x14ac:dyDescent="0.2">
      <c r="A727" t="s">
        <v>1313</v>
      </c>
      <c r="B727" t="s">
        <v>1308</v>
      </c>
      <c r="C727" t="s">
        <v>1314</v>
      </c>
      <c r="D727">
        <v>1</v>
      </c>
      <c r="E727">
        <v>1</v>
      </c>
      <c r="F727" t="s">
        <v>368</v>
      </c>
      <c r="G727">
        <v>335043.99781115999</v>
      </c>
      <c r="H727">
        <v>1</v>
      </c>
      <c r="I727" t="s">
        <v>368</v>
      </c>
      <c r="J727">
        <v>886.34230300000002</v>
      </c>
      <c r="K727">
        <v>47828.727169999998</v>
      </c>
      <c r="L727">
        <v>0</v>
      </c>
      <c r="M727">
        <v>382872.72498116002</v>
      </c>
      <c r="N727" t="s">
        <v>492</v>
      </c>
      <c r="O727" t="s">
        <v>493</v>
      </c>
      <c r="P727">
        <v>1</v>
      </c>
      <c r="Q727">
        <v>0</v>
      </c>
      <c r="R727">
        <v>0</v>
      </c>
      <c r="S727">
        <v>1</v>
      </c>
      <c r="T727">
        <v>1</v>
      </c>
      <c r="U727">
        <v>1</v>
      </c>
      <c r="V727">
        <v>1</v>
      </c>
      <c r="W727">
        <v>1</v>
      </c>
      <c r="X727">
        <v>1</v>
      </c>
    </row>
    <row r="728" spans="1:24" x14ac:dyDescent="0.2">
      <c r="A728" t="s">
        <v>1315</v>
      </c>
      <c r="B728" t="s">
        <v>1308</v>
      </c>
      <c r="C728" t="s">
        <v>1316</v>
      </c>
      <c r="D728">
        <v>1</v>
      </c>
      <c r="E728">
        <v>1</v>
      </c>
      <c r="F728" t="s">
        <v>368</v>
      </c>
      <c r="G728">
        <v>1102790.4125781001</v>
      </c>
      <c r="H728">
        <v>1</v>
      </c>
      <c r="I728" t="s">
        <v>368</v>
      </c>
      <c r="J728">
        <v>2954.4743425000001</v>
      </c>
      <c r="K728">
        <v>159426.00224999999</v>
      </c>
      <c r="L728">
        <v>0</v>
      </c>
      <c r="M728">
        <v>1262216.4148281</v>
      </c>
      <c r="N728" t="s">
        <v>492</v>
      </c>
      <c r="O728" t="s">
        <v>493</v>
      </c>
      <c r="P728">
        <v>1</v>
      </c>
      <c r="Q728">
        <v>0</v>
      </c>
      <c r="R728">
        <v>0</v>
      </c>
      <c r="S728">
        <v>1</v>
      </c>
      <c r="T728">
        <v>1</v>
      </c>
      <c r="U728">
        <v>1</v>
      </c>
      <c r="V728">
        <v>1</v>
      </c>
      <c r="W728">
        <v>1</v>
      </c>
      <c r="X728">
        <v>1</v>
      </c>
    </row>
    <row r="729" spans="1:24" x14ac:dyDescent="0.2">
      <c r="A729" t="s">
        <v>1317</v>
      </c>
      <c r="B729" t="s">
        <v>1308</v>
      </c>
      <c r="C729" t="s">
        <v>1318</v>
      </c>
      <c r="D729">
        <v>1</v>
      </c>
      <c r="E729">
        <v>1</v>
      </c>
      <c r="F729" t="s">
        <v>368</v>
      </c>
      <c r="G729">
        <v>556086.11619209999</v>
      </c>
      <c r="H729">
        <v>1</v>
      </c>
      <c r="I729" t="s">
        <v>368</v>
      </c>
      <c r="J729">
        <v>2954.4743425000001</v>
      </c>
      <c r="K729">
        <v>159426.00224999999</v>
      </c>
      <c r="L729">
        <v>0</v>
      </c>
      <c r="M729">
        <v>715512.11844210001</v>
      </c>
      <c r="N729" t="s">
        <v>492</v>
      </c>
      <c r="O729" t="s">
        <v>493</v>
      </c>
      <c r="P729">
        <v>1</v>
      </c>
      <c r="Q729">
        <v>0</v>
      </c>
      <c r="R729">
        <v>0</v>
      </c>
      <c r="S729">
        <v>1</v>
      </c>
      <c r="T729">
        <v>1</v>
      </c>
      <c r="U729">
        <v>1</v>
      </c>
      <c r="V729">
        <v>1</v>
      </c>
      <c r="W729">
        <v>1</v>
      </c>
      <c r="X729">
        <v>1</v>
      </c>
    </row>
    <row r="730" spans="1:24" x14ac:dyDescent="0.2">
      <c r="A730" t="s">
        <v>1319</v>
      </c>
      <c r="B730" t="s">
        <v>1308</v>
      </c>
      <c r="C730" t="s">
        <v>1320</v>
      </c>
      <c r="D730">
        <v>1</v>
      </c>
      <c r="E730">
        <v>1</v>
      </c>
      <c r="F730" t="s">
        <v>368</v>
      </c>
      <c r="G730">
        <v>286047.54741959902</v>
      </c>
      <c r="H730">
        <v>1</v>
      </c>
      <c r="I730" t="s">
        <v>368</v>
      </c>
      <c r="J730">
        <v>1477.2371714999999</v>
      </c>
      <c r="K730">
        <v>79713.662899999996</v>
      </c>
      <c r="L730">
        <v>0</v>
      </c>
      <c r="M730">
        <v>365761.21031959902</v>
      </c>
      <c r="N730" t="s">
        <v>492</v>
      </c>
      <c r="O730" t="s">
        <v>493</v>
      </c>
      <c r="P730">
        <v>1</v>
      </c>
      <c r="Q730">
        <v>0</v>
      </c>
      <c r="R730">
        <v>0</v>
      </c>
      <c r="S730">
        <v>1</v>
      </c>
      <c r="T730">
        <v>1</v>
      </c>
      <c r="U730">
        <v>1</v>
      </c>
      <c r="V730">
        <v>1</v>
      </c>
      <c r="W730">
        <v>1</v>
      </c>
      <c r="X730">
        <v>1</v>
      </c>
    </row>
    <row r="731" spans="1:24" x14ac:dyDescent="0.2">
      <c r="A731" t="s">
        <v>1321</v>
      </c>
      <c r="B731" t="s">
        <v>1308</v>
      </c>
      <c r="C731" t="s">
        <v>1322</v>
      </c>
      <c r="D731">
        <v>1</v>
      </c>
      <c r="E731">
        <v>1</v>
      </c>
      <c r="F731" t="s">
        <v>368</v>
      </c>
      <c r="G731">
        <v>258574.99185960001</v>
      </c>
      <c r="H731">
        <v>1</v>
      </c>
      <c r="I731" t="s">
        <v>368</v>
      </c>
      <c r="J731">
        <v>1359.0581975</v>
      </c>
      <c r="K731">
        <v>73335.352199999994</v>
      </c>
      <c r="L731">
        <v>0</v>
      </c>
      <c r="M731">
        <v>331910.34405959997</v>
      </c>
      <c r="N731" t="s">
        <v>492</v>
      </c>
      <c r="O731" t="s">
        <v>493</v>
      </c>
      <c r="P731">
        <v>1</v>
      </c>
      <c r="Q731">
        <v>0</v>
      </c>
      <c r="R731">
        <v>0</v>
      </c>
      <c r="S731">
        <v>1</v>
      </c>
      <c r="T731">
        <v>1</v>
      </c>
      <c r="U731">
        <v>1</v>
      </c>
      <c r="V731">
        <v>1</v>
      </c>
      <c r="W731">
        <v>1</v>
      </c>
      <c r="X731">
        <v>1</v>
      </c>
    </row>
    <row r="732" spans="1:24" x14ac:dyDescent="0.2">
      <c r="A732" t="s">
        <v>1323</v>
      </c>
      <c r="B732" t="s">
        <v>1288</v>
      </c>
      <c r="C732" t="s">
        <v>1324</v>
      </c>
      <c r="D732">
        <v>0</v>
      </c>
      <c r="E732">
        <v>0</v>
      </c>
      <c r="F732">
        <v>0</v>
      </c>
      <c r="G732">
        <v>10842396.3619042</v>
      </c>
      <c r="H732">
        <v>0</v>
      </c>
      <c r="I732">
        <v>0</v>
      </c>
      <c r="J732">
        <v>32484.117702482399</v>
      </c>
      <c r="K732">
        <v>1752866.2020451699</v>
      </c>
      <c r="L732">
        <v>0</v>
      </c>
      <c r="M732">
        <v>12595262.563949401</v>
      </c>
      <c r="N732">
        <v>0</v>
      </c>
      <c r="O732">
        <v>0</v>
      </c>
      <c r="P732">
        <v>4</v>
      </c>
      <c r="Q732">
        <v>0</v>
      </c>
      <c r="R732">
        <v>0</v>
      </c>
      <c r="S732">
        <v>4</v>
      </c>
      <c r="T732">
        <v>1</v>
      </c>
      <c r="U732">
        <v>1</v>
      </c>
      <c r="V732">
        <v>0.85615939608091796</v>
      </c>
      <c r="W732">
        <v>0.92046726977311899</v>
      </c>
      <c r="X732">
        <v>0.82603806555483295</v>
      </c>
    </row>
    <row r="733" spans="1:24" x14ac:dyDescent="0.2">
      <c r="A733" t="s">
        <v>1325</v>
      </c>
      <c r="B733" t="s">
        <v>1324</v>
      </c>
      <c r="C733" t="s">
        <v>1326</v>
      </c>
      <c r="D733">
        <v>1</v>
      </c>
      <c r="E733">
        <v>1</v>
      </c>
      <c r="F733" t="s">
        <v>368</v>
      </c>
      <c r="G733">
        <v>3718370.52749515</v>
      </c>
      <c r="H733">
        <v>1</v>
      </c>
      <c r="I733" t="s">
        <v>368</v>
      </c>
      <c r="J733">
        <v>10650.530394995199</v>
      </c>
      <c r="K733">
        <v>574709.48706636904</v>
      </c>
      <c r="L733">
        <v>0</v>
      </c>
      <c r="M733">
        <v>4293080.01456152</v>
      </c>
      <c r="N733" t="s">
        <v>492</v>
      </c>
      <c r="O733" t="s">
        <v>493</v>
      </c>
      <c r="P733">
        <v>1</v>
      </c>
      <c r="Q733">
        <v>0</v>
      </c>
      <c r="R733">
        <v>0</v>
      </c>
      <c r="S733">
        <v>4</v>
      </c>
      <c r="T733">
        <v>1</v>
      </c>
      <c r="U733">
        <v>1</v>
      </c>
      <c r="V733">
        <v>0.85615939608091796</v>
      </c>
      <c r="W733">
        <v>0.92046726977311899</v>
      </c>
      <c r="X733">
        <v>0.82603806555483295</v>
      </c>
    </row>
    <row r="734" spans="1:24" x14ac:dyDescent="0.2">
      <c r="A734" t="s">
        <v>1327</v>
      </c>
      <c r="B734" t="s">
        <v>1324</v>
      </c>
      <c r="C734" t="s">
        <v>1328</v>
      </c>
      <c r="D734">
        <v>1</v>
      </c>
      <c r="E734">
        <v>1</v>
      </c>
      <c r="F734" t="s">
        <v>368</v>
      </c>
      <c r="G734">
        <v>4481754.6367446296</v>
      </c>
      <c r="H734">
        <v>1</v>
      </c>
      <c r="I734" t="s">
        <v>368</v>
      </c>
      <c r="J734">
        <v>13313.162991490901</v>
      </c>
      <c r="K734">
        <v>718388.64818356896</v>
      </c>
      <c r="L734">
        <v>0</v>
      </c>
      <c r="M734">
        <v>5200143.2849281998</v>
      </c>
      <c r="N734" t="s">
        <v>492</v>
      </c>
      <c r="O734" t="s">
        <v>493</v>
      </c>
      <c r="P734">
        <v>1</v>
      </c>
      <c r="Q734">
        <v>0</v>
      </c>
      <c r="R734">
        <v>0</v>
      </c>
      <c r="S734">
        <v>4</v>
      </c>
      <c r="T734">
        <v>1</v>
      </c>
      <c r="U734">
        <v>1</v>
      </c>
      <c r="V734">
        <v>0.85615939608091796</v>
      </c>
      <c r="W734">
        <v>0.92046726977311899</v>
      </c>
      <c r="X734">
        <v>0.82603806555483295</v>
      </c>
    </row>
    <row r="735" spans="1:24" x14ac:dyDescent="0.2">
      <c r="A735" t="s">
        <v>1329</v>
      </c>
      <c r="B735" t="s">
        <v>1324</v>
      </c>
      <c r="C735" t="s">
        <v>1330</v>
      </c>
      <c r="D735">
        <v>1</v>
      </c>
      <c r="E735">
        <v>1</v>
      </c>
      <c r="F735" t="s">
        <v>368</v>
      </c>
      <c r="G735">
        <v>2642271.1976644499</v>
      </c>
      <c r="H735">
        <v>1</v>
      </c>
      <c r="I735" t="s">
        <v>368</v>
      </c>
      <c r="J735">
        <v>8520.4243159961807</v>
      </c>
      <c r="K735">
        <v>459768.066795233</v>
      </c>
      <c r="L735">
        <v>0</v>
      </c>
      <c r="M735">
        <v>3102039.2644596798</v>
      </c>
      <c r="N735" t="s">
        <v>492</v>
      </c>
      <c r="O735" t="s">
        <v>493</v>
      </c>
      <c r="P735">
        <v>1</v>
      </c>
      <c r="Q735">
        <v>0</v>
      </c>
      <c r="R735">
        <v>0</v>
      </c>
      <c r="S735">
        <v>4</v>
      </c>
      <c r="T735">
        <v>1</v>
      </c>
      <c r="U735">
        <v>1</v>
      </c>
      <c r="V735">
        <v>0.85615939608091796</v>
      </c>
      <c r="W735">
        <v>0.92046726977311899</v>
      </c>
      <c r="X735">
        <v>0.82603806555483295</v>
      </c>
    </row>
    <row r="736" spans="1:24" x14ac:dyDescent="0.2">
      <c r="A736" t="s">
        <v>1331</v>
      </c>
      <c r="B736" t="s">
        <v>1288</v>
      </c>
      <c r="C736" t="s">
        <v>1332</v>
      </c>
      <c r="D736">
        <v>1</v>
      </c>
      <c r="E736">
        <v>1</v>
      </c>
      <c r="F736" t="s">
        <v>368</v>
      </c>
      <c r="G736">
        <v>6276386.0816089399</v>
      </c>
      <c r="H736">
        <v>1</v>
      </c>
      <c r="I736" t="s">
        <v>368</v>
      </c>
      <c r="J736">
        <v>149107.42554795701</v>
      </c>
      <c r="K736">
        <v>8045932.81910941</v>
      </c>
      <c r="L736">
        <v>0</v>
      </c>
      <c r="M736">
        <v>14322318.9007183</v>
      </c>
      <c r="N736" t="s">
        <v>474</v>
      </c>
      <c r="O736" t="s">
        <v>493</v>
      </c>
      <c r="P736">
        <v>1</v>
      </c>
      <c r="Q736">
        <v>0</v>
      </c>
      <c r="R736">
        <v>0</v>
      </c>
      <c r="S736">
        <v>4</v>
      </c>
      <c r="T736">
        <v>1</v>
      </c>
      <c r="U736">
        <v>1</v>
      </c>
      <c r="V736">
        <v>0.85615939608091796</v>
      </c>
      <c r="W736">
        <v>0.92046726977311899</v>
      </c>
      <c r="X736">
        <v>0.82603806555483295</v>
      </c>
    </row>
    <row r="737" spans="1:24" x14ac:dyDescent="0.2">
      <c r="A737" t="s">
        <v>1333</v>
      </c>
      <c r="B737" t="s">
        <v>1288</v>
      </c>
      <c r="C737" t="s">
        <v>1334</v>
      </c>
      <c r="D737">
        <v>1</v>
      </c>
      <c r="E737">
        <v>1</v>
      </c>
      <c r="F737" t="s">
        <v>368</v>
      </c>
      <c r="G737">
        <v>11228176.1577673</v>
      </c>
      <c r="H737">
        <v>1</v>
      </c>
      <c r="I737" t="s">
        <v>368</v>
      </c>
      <c r="J737">
        <v>53252.651974976099</v>
      </c>
      <c r="K737">
        <v>2873547.4357824498</v>
      </c>
      <c r="L737">
        <v>0</v>
      </c>
      <c r="M737">
        <v>14101723.593549799</v>
      </c>
      <c r="N737" t="s">
        <v>492</v>
      </c>
      <c r="O737" t="s">
        <v>493</v>
      </c>
      <c r="P737">
        <v>1</v>
      </c>
      <c r="Q737">
        <v>0</v>
      </c>
      <c r="R737">
        <v>0</v>
      </c>
      <c r="S737">
        <v>4</v>
      </c>
      <c r="T737">
        <v>1</v>
      </c>
      <c r="U737">
        <v>1</v>
      </c>
      <c r="V737">
        <v>0.85615939608091796</v>
      </c>
      <c r="W737">
        <v>0.92046726977311899</v>
      </c>
      <c r="X737">
        <v>0.82603806555483295</v>
      </c>
    </row>
    <row r="738" spans="1:24" x14ac:dyDescent="0.2">
      <c r="A738" t="s">
        <v>1335</v>
      </c>
      <c r="B738" t="s">
        <v>1336</v>
      </c>
      <c r="C738" t="s">
        <v>1336</v>
      </c>
      <c r="D738">
        <v>0</v>
      </c>
      <c r="E738">
        <v>0</v>
      </c>
      <c r="F738">
        <v>0</v>
      </c>
      <c r="G738">
        <v>0</v>
      </c>
      <c r="H738">
        <v>0</v>
      </c>
      <c r="I738">
        <v>0</v>
      </c>
      <c r="J738">
        <v>172527.36541</v>
      </c>
      <c r="K738">
        <v>9403123.9489999991</v>
      </c>
      <c r="L738">
        <v>1223517.0874000001</v>
      </c>
      <c r="M738">
        <v>10626641.0364</v>
      </c>
      <c r="N738">
        <v>0</v>
      </c>
      <c r="O738">
        <v>0</v>
      </c>
      <c r="P738">
        <v>4</v>
      </c>
      <c r="Q738">
        <v>0</v>
      </c>
      <c r="R738">
        <v>0</v>
      </c>
      <c r="S738">
        <v>1</v>
      </c>
      <c r="T738">
        <v>1</v>
      </c>
      <c r="U738">
        <v>100</v>
      </c>
      <c r="V738">
        <v>1</v>
      </c>
      <c r="W738">
        <v>1</v>
      </c>
      <c r="X738">
        <v>1</v>
      </c>
    </row>
    <row r="739" spans="1:24" x14ac:dyDescent="0.2">
      <c r="A739" t="s">
        <v>1337</v>
      </c>
      <c r="B739" t="s">
        <v>1336</v>
      </c>
      <c r="C739" t="s">
        <v>1338</v>
      </c>
      <c r="D739">
        <v>0</v>
      </c>
      <c r="E739">
        <v>0</v>
      </c>
      <c r="F739">
        <v>0</v>
      </c>
      <c r="G739">
        <v>0</v>
      </c>
      <c r="H739">
        <v>0</v>
      </c>
      <c r="I739">
        <v>0</v>
      </c>
      <c r="J739">
        <v>36142.096310000001</v>
      </c>
      <c r="K739">
        <v>1699107.203</v>
      </c>
      <c r="L739">
        <v>364901.30099999998</v>
      </c>
      <c r="M739">
        <v>2064008.504</v>
      </c>
      <c r="N739" t="s">
        <v>462</v>
      </c>
      <c r="O739" t="s">
        <v>463</v>
      </c>
      <c r="P739">
        <v>1</v>
      </c>
      <c r="Q739">
        <v>0</v>
      </c>
      <c r="R739">
        <v>0</v>
      </c>
      <c r="S739">
        <v>1</v>
      </c>
      <c r="T739">
        <v>1</v>
      </c>
      <c r="U739">
        <v>100</v>
      </c>
      <c r="V739">
        <v>1</v>
      </c>
      <c r="W739">
        <v>1</v>
      </c>
      <c r="X739">
        <v>1</v>
      </c>
    </row>
    <row r="740" spans="1:24" x14ac:dyDescent="0.2">
      <c r="A740" t="s">
        <v>1339</v>
      </c>
      <c r="B740" t="s">
        <v>1336</v>
      </c>
      <c r="C740" t="s">
        <v>1340</v>
      </c>
      <c r="D740">
        <v>1</v>
      </c>
      <c r="E740">
        <v>0</v>
      </c>
      <c r="F740">
        <v>0</v>
      </c>
      <c r="G740">
        <v>0</v>
      </c>
      <c r="H740">
        <v>1</v>
      </c>
      <c r="I740" t="s">
        <v>368</v>
      </c>
      <c r="J740">
        <v>136385.2691</v>
      </c>
      <c r="K740">
        <v>7704016.7460000003</v>
      </c>
      <c r="L740">
        <v>858615.78639999998</v>
      </c>
      <c r="M740">
        <v>8562632.5324000008</v>
      </c>
      <c r="N740" t="s">
        <v>398</v>
      </c>
      <c r="O740" t="s">
        <v>389</v>
      </c>
      <c r="P740">
        <v>1</v>
      </c>
      <c r="Q740">
        <v>0</v>
      </c>
      <c r="R740">
        <v>0</v>
      </c>
      <c r="S740">
        <v>1</v>
      </c>
      <c r="T740">
        <v>1</v>
      </c>
      <c r="U740">
        <v>100</v>
      </c>
      <c r="V740">
        <v>1</v>
      </c>
      <c r="W740">
        <v>1</v>
      </c>
      <c r="X740">
        <v>1</v>
      </c>
    </row>
    <row r="741" spans="1:24" x14ac:dyDescent="0.2">
      <c r="A741" t="s">
        <v>1341</v>
      </c>
      <c r="B741" t="s">
        <v>1336</v>
      </c>
      <c r="C741" t="s">
        <v>1342</v>
      </c>
      <c r="D741">
        <v>1</v>
      </c>
      <c r="E741">
        <v>0</v>
      </c>
      <c r="F741">
        <v>0</v>
      </c>
      <c r="G741">
        <v>0</v>
      </c>
      <c r="H741">
        <v>0</v>
      </c>
      <c r="I741">
        <v>0</v>
      </c>
      <c r="J741">
        <v>0</v>
      </c>
      <c r="K741">
        <v>0</v>
      </c>
      <c r="L741">
        <v>0</v>
      </c>
      <c r="M741">
        <v>0</v>
      </c>
      <c r="N741">
        <v>0</v>
      </c>
      <c r="O741">
        <v>0</v>
      </c>
      <c r="P741">
        <v>1</v>
      </c>
      <c r="Q741">
        <v>0</v>
      </c>
      <c r="R741">
        <v>0</v>
      </c>
      <c r="S741">
        <v>1</v>
      </c>
      <c r="T741">
        <v>1</v>
      </c>
      <c r="U741">
        <v>100</v>
      </c>
      <c r="V741">
        <v>1</v>
      </c>
      <c r="W741">
        <v>1</v>
      </c>
      <c r="X741">
        <v>1</v>
      </c>
    </row>
    <row r="742" spans="1:24" x14ac:dyDescent="0.2">
      <c r="A742" t="s">
        <v>1343</v>
      </c>
      <c r="B742" t="s">
        <v>1344</v>
      </c>
      <c r="C742" t="s">
        <v>1344</v>
      </c>
      <c r="D742">
        <v>0</v>
      </c>
      <c r="E742">
        <v>0</v>
      </c>
      <c r="F742">
        <v>0</v>
      </c>
      <c r="G742">
        <v>371404423.78823298</v>
      </c>
      <c r="H742">
        <v>0</v>
      </c>
      <c r="I742">
        <v>0</v>
      </c>
      <c r="J742">
        <v>3216878.9162808098</v>
      </c>
      <c r="K742">
        <v>172274736.893576</v>
      </c>
      <c r="L742">
        <v>16012253.2992067</v>
      </c>
      <c r="M742">
        <v>559691413.98101604</v>
      </c>
      <c r="N742">
        <v>0</v>
      </c>
      <c r="O742">
        <v>0</v>
      </c>
      <c r="P742">
        <v>3</v>
      </c>
      <c r="Q742">
        <v>0</v>
      </c>
      <c r="R742">
        <v>0</v>
      </c>
      <c r="S742">
        <v>1</v>
      </c>
      <c r="T742">
        <v>1</v>
      </c>
      <c r="U742">
        <v>100</v>
      </c>
      <c r="V742">
        <v>1</v>
      </c>
      <c r="W742">
        <v>1</v>
      </c>
      <c r="X742">
        <v>1</v>
      </c>
    </row>
    <row r="743" spans="1:24" x14ac:dyDescent="0.2">
      <c r="A743" t="s">
        <v>1345</v>
      </c>
      <c r="B743" t="s">
        <v>1344</v>
      </c>
      <c r="C743" t="s">
        <v>1346</v>
      </c>
      <c r="D743">
        <v>0</v>
      </c>
      <c r="E743">
        <v>2</v>
      </c>
      <c r="F743" t="s">
        <v>401</v>
      </c>
      <c r="G743">
        <v>0</v>
      </c>
      <c r="H743">
        <v>1</v>
      </c>
      <c r="I743" t="s">
        <v>368</v>
      </c>
      <c r="J743">
        <v>0</v>
      </c>
      <c r="K743">
        <v>0</v>
      </c>
      <c r="L743">
        <v>0</v>
      </c>
      <c r="M743">
        <v>0</v>
      </c>
      <c r="N743" t="s">
        <v>637</v>
      </c>
      <c r="O743" t="s">
        <v>475</v>
      </c>
      <c r="P743">
        <v>1</v>
      </c>
      <c r="Q743">
        <v>0</v>
      </c>
      <c r="R743">
        <v>0</v>
      </c>
      <c r="S743">
        <v>1</v>
      </c>
      <c r="T743">
        <v>1</v>
      </c>
      <c r="U743">
        <v>100</v>
      </c>
      <c r="V743">
        <v>1</v>
      </c>
      <c r="W743">
        <v>1</v>
      </c>
      <c r="X743">
        <v>1</v>
      </c>
    </row>
    <row r="744" spans="1:24" x14ac:dyDescent="0.2">
      <c r="A744" t="s">
        <v>1347</v>
      </c>
      <c r="B744" t="s">
        <v>1344</v>
      </c>
      <c r="C744" t="s">
        <v>1348</v>
      </c>
      <c r="D744">
        <v>0</v>
      </c>
      <c r="E744">
        <v>0</v>
      </c>
      <c r="F744">
        <v>0</v>
      </c>
      <c r="G744">
        <v>0</v>
      </c>
      <c r="H744">
        <v>0</v>
      </c>
      <c r="I744">
        <v>0</v>
      </c>
      <c r="J744">
        <v>0</v>
      </c>
      <c r="K744">
        <v>0</v>
      </c>
      <c r="L744">
        <v>0</v>
      </c>
      <c r="M744">
        <v>0</v>
      </c>
      <c r="N744" t="s">
        <v>637</v>
      </c>
      <c r="O744" t="s">
        <v>475</v>
      </c>
      <c r="P744">
        <v>1</v>
      </c>
      <c r="Q744">
        <v>0</v>
      </c>
      <c r="R744">
        <v>0</v>
      </c>
      <c r="S744">
        <v>1</v>
      </c>
      <c r="T744">
        <v>1</v>
      </c>
      <c r="U744">
        <v>100</v>
      </c>
      <c r="V744">
        <v>1</v>
      </c>
      <c r="W744">
        <v>1</v>
      </c>
      <c r="X744">
        <v>1</v>
      </c>
    </row>
    <row r="745" spans="1:24" x14ac:dyDescent="0.2">
      <c r="A745" t="s">
        <v>1349</v>
      </c>
      <c r="B745" t="s">
        <v>1350</v>
      </c>
      <c r="C745" t="s">
        <v>1351</v>
      </c>
      <c r="D745">
        <v>1</v>
      </c>
      <c r="E745">
        <v>0</v>
      </c>
      <c r="F745">
        <v>0</v>
      </c>
      <c r="G745">
        <v>76689609.424296901</v>
      </c>
      <c r="H745">
        <v>0</v>
      </c>
      <c r="I745">
        <v>0</v>
      </c>
      <c r="J745">
        <v>1027156.6834004601</v>
      </c>
      <c r="K745">
        <v>55419515.828750402</v>
      </c>
      <c r="L745">
        <v>4998701.0091632698</v>
      </c>
      <c r="M745">
        <v>137107826.26221001</v>
      </c>
      <c r="N745" t="s">
        <v>637</v>
      </c>
      <c r="O745" t="s">
        <v>475</v>
      </c>
      <c r="P745">
        <v>1</v>
      </c>
      <c r="Q745">
        <v>0</v>
      </c>
      <c r="R745">
        <v>0</v>
      </c>
      <c r="S745">
        <v>4</v>
      </c>
      <c r="T745">
        <v>1</v>
      </c>
      <c r="U745">
        <v>100</v>
      </c>
      <c r="V745">
        <v>0.85615939608091796</v>
      </c>
      <c r="W745">
        <v>0.92046726977311899</v>
      </c>
      <c r="X745">
        <v>0.99628097010135996</v>
      </c>
    </row>
    <row r="746" spans="1:24" x14ac:dyDescent="0.2">
      <c r="A746" t="s">
        <v>1352</v>
      </c>
      <c r="B746" t="s">
        <v>1350</v>
      </c>
      <c r="C746" t="s">
        <v>1353</v>
      </c>
      <c r="D746">
        <v>1</v>
      </c>
      <c r="E746">
        <v>0</v>
      </c>
      <c r="F746">
        <v>0</v>
      </c>
      <c r="G746">
        <v>196594709.47279</v>
      </c>
      <c r="H746">
        <v>0</v>
      </c>
      <c r="I746">
        <v>0</v>
      </c>
      <c r="J746">
        <v>1727603.7698299501</v>
      </c>
      <c r="K746">
        <v>92047666.4555372</v>
      </c>
      <c r="L746">
        <v>9324424.1904099509</v>
      </c>
      <c r="M746">
        <v>297966800.11873698</v>
      </c>
      <c r="N746" t="s">
        <v>449</v>
      </c>
      <c r="O746" t="s">
        <v>389</v>
      </c>
      <c r="P746">
        <v>1</v>
      </c>
      <c r="Q746">
        <v>0</v>
      </c>
      <c r="R746">
        <v>0</v>
      </c>
      <c r="S746">
        <v>4</v>
      </c>
      <c r="T746">
        <v>1</v>
      </c>
      <c r="U746">
        <v>100</v>
      </c>
      <c r="V746">
        <v>0.85615939608091796</v>
      </c>
      <c r="W746">
        <v>0.92046726977311899</v>
      </c>
      <c r="X746">
        <v>0.99628097010135996</v>
      </c>
    </row>
    <row r="747" spans="1:24" x14ac:dyDescent="0.2">
      <c r="A747" t="s">
        <v>1354</v>
      </c>
      <c r="B747" t="s">
        <v>1350</v>
      </c>
      <c r="C747" t="s">
        <v>1355</v>
      </c>
      <c r="D747">
        <v>1</v>
      </c>
      <c r="E747">
        <v>0</v>
      </c>
      <c r="F747">
        <v>0</v>
      </c>
      <c r="G747">
        <v>55051486.2766665</v>
      </c>
      <c r="H747">
        <v>0</v>
      </c>
      <c r="I747">
        <v>0</v>
      </c>
      <c r="J747">
        <v>403333.07364389597</v>
      </c>
      <c r="K747">
        <v>21663846.285137199</v>
      </c>
      <c r="L747">
        <v>1349733.10021111</v>
      </c>
      <c r="M747">
        <v>78065065.662014902</v>
      </c>
      <c r="N747" t="s">
        <v>637</v>
      </c>
      <c r="O747" t="s">
        <v>475</v>
      </c>
      <c r="P747">
        <v>1</v>
      </c>
      <c r="Q747">
        <v>0</v>
      </c>
      <c r="R747">
        <v>0</v>
      </c>
      <c r="S747">
        <v>1</v>
      </c>
      <c r="T747">
        <v>1</v>
      </c>
      <c r="U747">
        <v>100</v>
      </c>
      <c r="V747">
        <v>1</v>
      </c>
      <c r="W747">
        <v>1</v>
      </c>
      <c r="X747">
        <v>1</v>
      </c>
    </row>
    <row r="748" spans="1:24" x14ac:dyDescent="0.2">
      <c r="A748" t="s">
        <v>1356</v>
      </c>
      <c r="B748" t="s">
        <v>1350</v>
      </c>
      <c r="C748" t="s">
        <v>1357</v>
      </c>
      <c r="D748">
        <v>1</v>
      </c>
      <c r="E748">
        <v>0</v>
      </c>
      <c r="F748">
        <v>0</v>
      </c>
      <c r="G748">
        <v>43068618.6144794</v>
      </c>
      <c r="H748">
        <v>0</v>
      </c>
      <c r="I748">
        <v>0</v>
      </c>
      <c r="J748">
        <v>58785.389406495698</v>
      </c>
      <c r="K748">
        <v>3143708.3241510699</v>
      </c>
      <c r="L748">
        <v>339394.99942237098</v>
      </c>
      <c r="M748">
        <v>46551721.9380529</v>
      </c>
      <c r="N748" t="s">
        <v>637</v>
      </c>
      <c r="O748" t="s">
        <v>475</v>
      </c>
      <c r="P748">
        <v>1</v>
      </c>
      <c r="Q748">
        <v>0</v>
      </c>
      <c r="R748">
        <v>0</v>
      </c>
      <c r="S748">
        <v>4</v>
      </c>
      <c r="T748">
        <v>1</v>
      </c>
      <c r="U748">
        <v>100</v>
      </c>
      <c r="V748">
        <v>0.85615939608091796</v>
      </c>
      <c r="W748">
        <v>0.92046726977311899</v>
      </c>
      <c r="X748">
        <v>0.99628097010135996</v>
      </c>
    </row>
    <row r="749" spans="1:24" x14ac:dyDescent="0.2">
      <c r="A749" t="s">
        <v>1358</v>
      </c>
      <c r="B749" t="s">
        <v>1359</v>
      </c>
      <c r="C749" t="s">
        <v>1360</v>
      </c>
      <c r="D749">
        <v>1</v>
      </c>
      <c r="E749">
        <v>0</v>
      </c>
      <c r="F749">
        <v>0</v>
      </c>
      <c r="G749">
        <v>0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1</v>
      </c>
      <c r="Q749">
        <v>0</v>
      </c>
      <c r="R749">
        <v>0</v>
      </c>
      <c r="S749">
        <v>1</v>
      </c>
      <c r="T749">
        <v>1</v>
      </c>
      <c r="U749">
        <v>100</v>
      </c>
      <c r="V749">
        <v>1</v>
      </c>
      <c r="W749">
        <v>1</v>
      </c>
      <c r="X749">
        <v>1</v>
      </c>
    </row>
    <row r="750" spans="1:24" x14ac:dyDescent="0.2">
      <c r="A750" t="s">
        <v>307</v>
      </c>
      <c r="B750" t="s">
        <v>1361</v>
      </c>
      <c r="C750" t="s">
        <v>1361</v>
      </c>
      <c r="D750">
        <v>0</v>
      </c>
      <c r="E750">
        <v>0</v>
      </c>
      <c r="F750">
        <v>0</v>
      </c>
      <c r="G750">
        <v>486396295.42214698</v>
      </c>
      <c r="H750">
        <v>0</v>
      </c>
      <c r="I750">
        <v>0</v>
      </c>
      <c r="J750">
        <v>1682189.4884470301</v>
      </c>
      <c r="K750">
        <v>89623114.056485996</v>
      </c>
      <c r="L750">
        <v>0</v>
      </c>
      <c r="M750">
        <v>576019409.478634</v>
      </c>
      <c r="N750">
        <v>0</v>
      </c>
      <c r="O750">
        <v>0</v>
      </c>
      <c r="P750">
        <v>6</v>
      </c>
      <c r="Q750">
        <v>0</v>
      </c>
      <c r="R750">
        <v>0</v>
      </c>
      <c r="S750">
        <v>1</v>
      </c>
      <c r="T750">
        <v>1</v>
      </c>
      <c r="U750">
        <v>1</v>
      </c>
      <c r="V750">
        <v>1</v>
      </c>
      <c r="W750">
        <v>1</v>
      </c>
      <c r="X750">
        <v>1</v>
      </c>
    </row>
    <row r="751" spans="1:24" x14ac:dyDescent="0.2">
      <c r="A751" t="s">
        <v>1362</v>
      </c>
      <c r="B751" t="s">
        <v>1363</v>
      </c>
      <c r="C751" t="s">
        <v>1363</v>
      </c>
      <c r="D751">
        <v>0</v>
      </c>
      <c r="E751">
        <v>0</v>
      </c>
      <c r="F751">
        <v>0</v>
      </c>
      <c r="G751">
        <v>297758769.728585</v>
      </c>
      <c r="H751">
        <v>0</v>
      </c>
      <c r="I751">
        <v>0</v>
      </c>
      <c r="J751">
        <v>246244.17558342899</v>
      </c>
      <c r="K751">
        <v>12645807.5131</v>
      </c>
      <c r="L751">
        <v>0</v>
      </c>
      <c r="M751">
        <v>310404577.24168497</v>
      </c>
      <c r="N751">
        <v>0</v>
      </c>
      <c r="O751">
        <v>0</v>
      </c>
      <c r="P751">
        <v>1</v>
      </c>
      <c r="Q751">
        <v>0</v>
      </c>
      <c r="R751">
        <v>0</v>
      </c>
      <c r="S751">
        <v>4</v>
      </c>
      <c r="T751">
        <v>1</v>
      </c>
      <c r="U751">
        <v>1</v>
      </c>
      <c r="V751">
        <v>0.85615939608091796</v>
      </c>
      <c r="W751">
        <v>0.92046726977311899</v>
      </c>
      <c r="X751">
        <v>0.82603806555483295</v>
      </c>
    </row>
    <row r="752" spans="1:24" x14ac:dyDescent="0.2">
      <c r="A752" t="s">
        <v>1364</v>
      </c>
      <c r="B752" t="s">
        <v>1365</v>
      </c>
      <c r="C752" t="s">
        <v>1365</v>
      </c>
      <c r="D752">
        <v>0</v>
      </c>
      <c r="E752">
        <v>0</v>
      </c>
      <c r="F752">
        <v>0</v>
      </c>
      <c r="G752">
        <v>62263153.175562397</v>
      </c>
      <c r="H752">
        <v>0</v>
      </c>
      <c r="I752">
        <v>0</v>
      </c>
      <c r="J752">
        <v>334565.94365108199</v>
      </c>
      <c r="K752">
        <v>17720826.441508599</v>
      </c>
      <c r="L752">
        <v>0</v>
      </c>
      <c r="M752">
        <v>79983979.617071107</v>
      </c>
      <c r="N752">
        <v>0</v>
      </c>
      <c r="O752">
        <v>0</v>
      </c>
      <c r="P752">
        <v>1</v>
      </c>
      <c r="Q752">
        <v>0</v>
      </c>
      <c r="R752">
        <v>0</v>
      </c>
      <c r="S752">
        <v>4</v>
      </c>
      <c r="T752">
        <v>1</v>
      </c>
      <c r="U752">
        <v>1</v>
      </c>
      <c r="V752">
        <v>0.85615939608091796</v>
      </c>
      <c r="W752">
        <v>0.92046726977311899</v>
      </c>
      <c r="X752">
        <v>0.82603806555483295</v>
      </c>
    </row>
    <row r="753" spans="1:24" x14ac:dyDescent="0.2">
      <c r="A753" t="s">
        <v>1366</v>
      </c>
      <c r="B753" t="s">
        <v>1367</v>
      </c>
      <c r="C753" t="s">
        <v>1367</v>
      </c>
      <c r="D753">
        <v>0</v>
      </c>
      <c r="E753">
        <v>0</v>
      </c>
      <c r="F753">
        <v>0</v>
      </c>
      <c r="G753">
        <v>53347145.929071099</v>
      </c>
      <c r="H753">
        <v>0</v>
      </c>
      <c r="I753">
        <v>0</v>
      </c>
      <c r="J753">
        <v>310265.82793033001</v>
      </c>
      <c r="K753">
        <v>16664511.466132101</v>
      </c>
      <c r="L753">
        <v>0</v>
      </c>
      <c r="M753">
        <v>70011657.395203203</v>
      </c>
      <c r="N753">
        <v>0</v>
      </c>
      <c r="O753">
        <v>0</v>
      </c>
      <c r="P753">
        <v>1</v>
      </c>
      <c r="Q753">
        <v>0</v>
      </c>
      <c r="R753">
        <v>0</v>
      </c>
      <c r="S753">
        <v>4</v>
      </c>
      <c r="T753">
        <v>1</v>
      </c>
      <c r="U753">
        <v>1</v>
      </c>
      <c r="V753">
        <v>0.85615939608091796</v>
      </c>
      <c r="W753">
        <v>0.92046726977311899</v>
      </c>
      <c r="X753">
        <v>0.82603806555483295</v>
      </c>
    </row>
    <row r="754" spans="1:24" x14ac:dyDescent="0.2">
      <c r="A754" t="s">
        <v>1368</v>
      </c>
      <c r="B754" t="s">
        <v>1369</v>
      </c>
      <c r="C754" t="s">
        <v>1369</v>
      </c>
      <c r="D754">
        <v>0</v>
      </c>
      <c r="E754">
        <v>0</v>
      </c>
      <c r="F754">
        <v>0</v>
      </c>
      <c r="G754">
        <v>52456250.089431703</v>
      </c>
      <c r="H754">
        <v>0</v>
      </c>
      <c r="I754">
        <v>0</v>
      </c>
      <c r="J754">
        <v>534469.56263188098</v>
      </c>
      <c r="K754">
        <v>28845294.5486589</v>
      </c>
      <c r="L754">
        <v>0</v>
      </c>
      <c r="M754">
        <v>81301544.638090596</v>
      </c>
      <c r="N754">
        <v>0</v>
      </c>
      <c r="O754">
        <v>0</v>
      </c>
      <c r="P754">
        <v>1</v>
      </c>
      <c r="Q754">
        <v>0</v>
      </c>
      <c r="R754">
        <v>0</v>
      </c>
      <c r="S754">
        <v>4</v>
      </c>
      <c r="T754">
        <v>1</v>
      </c>
      <c r="U754">
        <v>1</v>
      </c>
      <c r="V754">
        <v>0.85615939608091796</v>
      </c>
      <c r="W754">
        <v>0.92046726977311899</v>
      </c>
      <c r="X754">
        <v>0.82603806555483295</v>
      </c>
    </row>
    <row r="755" spans="1:24" x14ac:dyDescent="0.2">
      <c r="A755" t="s">
        <v>1370</v>
      </c>
      <c r="B755" t="s">
        <v>491</v>
      </c>
      <c r="C755" t="s">
        <v>491</v>
      </c>
      <c r="D755">
        <v>0</v>
      </c>
      <c r="E755">
        <v>0</v>
      </c>
      <c r="F755">
        <v>0</v>
      </c>
      <c r="G755">
        <v>8917519.7466448192</v>
      </c>
      <c r="H755">
        <v>0</v>
      </c>
      <c r="I755">
        <v>0</v>
      </c>
      <c r="J755">
        <v>122335.042725065</v>
      </c>
      <c r="K755">
        <v>6601421.9348920695</v>
      </c>
      <c r="L755">
        <v>0</v>
      </c>
      <c r="M755">
        <v>15518941.681536799</v>
      </c>
      <c r="N755">
        <v>0</v>
      </c>
      <c r="O755">
        <v>0</v>
      </c>
      <c r="P755">
        <v>1</v>
      </c>
      <c r="Q755">
        <v>0</v>
      </c>
      <c r="R755">
        <v>0</v>
      </c>
      <c r="S755">
        <v>4</v>
      </c>
      <c r="T755">
        <v>1</v>
      </c>
      <c r="U755">
        <v>1</v>
      </c>
      <c r="V755">
        <v>0.85615939608091796</v>
      </c>
      <c r="W755">
        <v>0.92046726977311899</v>
      </c>
      <c r="X755">
        <v>0.82603806555483295</v>
      </c>
    </row>
    <row r="756" spans="1:24" x14ac:dyDescent="0.2">
      <c r="A756" t="s">
        <v>1371</v>
      </c>
      <c r="B756" t="s">
        <v>1372</v>
      </c>
      <c r="C756" t="s">
        <v>1372</v>
      </c>
      <c r="D756">
        <v>0</v>
      </c>
      <c r="E756">
        <v>0</v>
      </c>
      <c r="F756">
        <v>0</v>
      </c>
      <c r="G756">
        <v>11653456.7528522</v>
      </c>
      <c r="H756">
        <v>0</v>
      </c>
      <c r="I756">
        <v>0</v>
      </c>
      <c r="J756">
        <v>134308.935925247</v>
      </c>
      <c r="K756">
        <v>7145252.1521942299</v>
      </c>
      <c r="L756">
        <v>0</v>
      </c>
      <c r="M756">
        <v>18798708.9050464</v>
      </c>
      <c r="N756">
        <v>0</v>
      </c>
      <c r="O756">
        <v>0</v>
      </c>
      <c r="P756">
        <v>1</v>
      </c>
      <c r="Q756">
        <v>0</v>
      </c>
      <c r="R756">
        <v>0</v>
      </c>
      <c r="S756">
        <v>4</v>
      </c>
      <c r="T756">
        <v>1</v>
      </c>
      <c r="U756">
        <v>1</v>
      </c>
      <c r="V756">
        <v>0.85615939608091796</v>
      </c>
      <c r="W756">
        <v>0.92046726977311899</v>
      </c>
      <c r="X756">
        <v>0.82603806555483295</v>
      </c>
    </row>
    <row r="757" spans="1:24" x14ac:dyDescent="0.2">
      <c r="A757" t="s">
        <v>323</v>
      </c>
      <c r="B757" t="s">
        <v>1373</v>
      </c>
      <c r="C757" t="s">
        <v>1373</v>
      </c>
      <c r="D757">
        <v>0</v>
      </c>
      <c r="E757">
        <v>0</v>
      </c>
      <c r="F757">
        <v>0</v>
      </c>
      <c r="G757">
        <v>28461247.4180209</v>
      </c>
      <c r="H757">
        <v>0</v>
      </c>
      <c r="I757">
        <v>0</v>
      </c>
      <c r="J757">
        <v>1597897.04149283</v>
      </c>
      <c r="K757">
        <v>86126547.251685202</v>
      </c>
      <c r="L757">
        <v>25920605.8213026</v>
      </c>
      <c r="M757">
        <v>140508400.49100801</v>
      </c>
      <c r="N757">
        <v>0</v>
      </c>
      <c r="O757">
        <v>0</v>
      </c>
      <c r="P757">
        <v>26</v>
      </c>
      <c r="Q757">
        <v>0</v>
      </c>
      <c r="R757">
        <v>0</v>
      </c>
      <c r="S757">
        <v>1</v>
      </c>
      <c r="T757">
        <v>1</v>
      </c>
      <c r="U757">
        <v>100</v>
      </c>
      <c r="V757">
        <v>1</v>
      </c>
      <c r="W757">
        <v>1</v>
      </c>
      <c r="X757">
        <v>1</v>
      </c>
    </row>
    <row r="758" spans="1:24" x14ac:dyDescent="0.2">
      <c r="A758" t="s">
        <v>1374</v>
      </c>
      <c r="B758" t="s">
        <v>1375</v>
      </c>
      <c r="C758" t="s">
        <v>1375</v>
      </c>
      <c r="D758">
        <v>0</v>
      </c>
      <c r="E758">
        <v>0</v>
      </c>
      <c r="F758">
        <v>0</v>
      </c>
      <c r="G758">
        <v>12939828.662658401</v>
      </c>
      <c r="H758">
        <v>0</v>
      </c>
      <c r="I758">
        <v>0</v>
      </c>
      <c r="J758">
        <v>13159.759283308</v>
      </c>
      <c r="K758">
        <v>706920.77825841401</v>
      </c>
      <c r="L758">
        <v>101573.899925861</v>
      </c>
      <c r="M758">
        <v>13748323.3408427</v>
      </c>
      <c r="N758" t="s">
        <v>398</v>
      </c>
      <c r="O758" t="s">
        <v>493</v>
      </c>
      <c r="P758">
        <v>3</v>
      </c>
      <c r="Q758">
        <v>0</v>
      </c>
      <c r="R758">
        <v>0</v>
      </c>
      <c r="S758">
        <v>1</v>
      </c>
      <c r="T758">
        <v>1</v>
      </c>
      <c r="U758">
        <v>100</v>
      </c>
      <c r="V758">
        <v>1</v>
      </c>
      <c r="W758">
        <v>1</v>
      </c>
      <c r="X758">
        <v>1</v>
      </c>
    </row>
    <row r="759" spans="1:24" x14ac:dyDescent="0.2">
      <c r="A759" t="s">
        <v>1376</v>
      </c>
      <c r="B759" t="s">
        <v>1375</v>
      </c>
      <c r="C759" t="s">
        <v>1377</v>
      </c>
      <c r="D759">
        <v>0</v>
      </c>
      <c r="E759">
        <v>0</v>
      </c>
      <c r="F759">
        <v>0</v>
      </c>
      <c r="G759">
        <v>1477478.97065496</v>
      </c>
      <c r="H759">
        <v>0</v>
      </c>
      <c r="I759">
        <v>0</v>
      </c>
      <c r="J759">
        <v>1813.5172642207599</v>
      </c>
      <c r="K759">
        <v>97419.764252751003</v>
      </c>
      <c r="L759">
        <v>41711.7332810035</v>
      </c>
      <c r="M759">
        <v>1616610.4681887201</v>
      </c>
      <c r="N759" t="s">
        <v>398</v>
      </c>
      <c r="O759" t="s">
        <v>493</v>
      </c>
      <c r="P759">
        <v>1</v>
      </c>
      <c r="Q759">
        <v>0</v>
      </c>
      <c r="R759">
        <v>0</v>
      </c>
      <c r="S759">
        <v>1</v>
      </c>
      <c r="T759">
        <v>1</v>
      </c>
      <c r="U759">
        <v>100</v>
      </c>
      <c r="V759">
        <v>1</v>
      </c>
      <c r="W759">
        <v>1</v>
      </c>
      <c r="X759">
        <v>1</v>
      </c>
    </row>
    <row r="760" spans="1:24" x14ac:dyDescent="0.2">
      <c r="A760" t="s">
        <v>1378</v>
      </c>
      <c r="B760" t="s">
        <v>1375</v>
      </c>
      <c r="C760" t="s">
        <v>1379</v>
      </c>
      <c r="D760">
        <v>0</v>
      </c>
      <c r="E760">
        <v>0</v>
      </c>
      <c r="F760">
        <v>0</v>
      </c>
      <c r="G760">
        <v>11462349.6920035</v>
      </c>
      <c r="H760">
        <v>0</v>
      </c>
      <c r="I760">
        <v>0</v>
      </c>
      <c r="J760">
        <v>11346.2420190872</v>
      </c>
      <c r="K760">
        <v>609501.01400566299</v>
      </c>
      <c r="L760">
        <v>59862.166644858298</v>
      </c>
      <c r="M760">
        <v>12131712.872654</v>
      </c>
      <c r="N760" t="s">
        <v>398</v>
      </c>
      <c r="O760" t="s">
        <v>493</v>
      </c>
      <c r="P760">
        <v>1</v>
      </c>
      <c r="Q760">
        <v>0</v>
      </c>
      <c r="R760">
        <v>0</v>
      </c>
      <c r="S760">
        <v>1</v>
      </c>
      <c r="T760">
        <v>1</v>
      </c>
      <c r="U760">
        <v>100</v>
      </c>
      <c r="V760">
        <v>1</v>
      </c>
      <c r="W760">
        <v>1</v>
      </c>
      <c r="X760">
        <v>1</v>
      </c>
    </row>
    <row r="761" spans="1:24" x14ac:dyDescent="0.2">
      <c r="A761" t="s">
        <v>1380</v>
      </c>
      <c r="B761" t="s">
        <v>1381</v>
      </c>
      <c r="C761" t="s">
        <v>1381</v>
      </c>
      <c r="D761">
        <v>0</v>
      </c>
      <c r="E761">
        <v>0</v>
      </c>
      <c r="F761">
        <v>0</v>
      </c>
      <c r="G761">
        <v>10282639.826788399</v>
      </c>
      <c r="H761">
        <v>0</v>
      </c>
      <c r="I761">
        <v>0</v>
      </c>
      <c r="J761">
        <v>18531.7666558649</v>
      </c>
      <c r="K761">
        <v>964381.47363558505</v>
      </c>
      <c r="L761">
        <v>183277.44111975099</v>
      </c>
      <c r="M761">
        <v>11430298.7415438</v>
      </c>
      <c r="N761" t="s">
        <v>398</v>
      </c>
      <c r="O761" t="s">
        <v>493</v>
      </c>
      <c r="P761">
        <v>4</v>
      </c>
      <c r="Q761">
        <v>0</v>
      </c>
      <c r="R761">
        <v>0</v>
      </c>
      <c r="S761">
        <v>1</v>
      </c>
      <c r="T761">
        <v>1</v>
      </c>
      <c r="U761">
        <v>100</v>
      </c>
      <c r="V761">
        <v>1</v>
      </c>
      <c r="W761">
        <v>1</v>
      </c>
      <c r="X761">
        <v>1</v>
      </c>
    </row>
    <row r="762" spans="1:24" x14ac:dyDescent="0.2">
      <c r="A762" t="s">
        <v>1382</v>
      </c>
      <c r="B762" t="s">
        <v>1381</v>
      </c>
      <c r="C762" t="s">
        <v>1383</v>
      </c>
      <c r="D762">
        <v>0</v>
      </c>
      <c r="E762">
        <v>0</v>
      </c>
      <c r="F762">
        <v>0</v>
      </c>
      <c r="G762">
        <v>1208116.6324521899</v>
      </c>
      <c r="H762">
        <v>0</v>
      </c>
      <c r="I762">
        <v>0</v>
      </c>
      <c r="J762">
        <v>3307.9785222317701</v>
      </c>
      <c r="K762">
        <v>155842.87630471299</v>
      </c>
      <c r="L762">
        <v>47289.315313387902</v>
      </c>
      <c r="M762">
        <v>1411248.8240703</v>
      </c>
      <c r="N762" t="s">
        <v>398</v>
      </c>
      <c r="O762" t="s">
        <v>493</v>
      </c>
      <c r="P762">
        <v>1</v>
      </c>
      <c r="Q762">
        <v>0</v>
      </c>
      <c r="R762">
        <v>0</v>
      </c>
      <c r="S762">
        <v>1</v>
      </c>
      <c r="T762">
        <v>1</v>
      </c>
      <c r="U762">
        <v>100</v>
      </c>
      <c r="V762">
        <v>1</v>
      </c>
      <c r="W762">
        <v>1</v>
      </c>
      <c r="X762">
        <v>1</v>
      </c>
    </row>
    <row r="763" spans="1:24" x14ac:dyDescent="0.2">
      <c r="A763" t="s">
        <v>1384</v>
      </c>
      <c r="B763" t="s">
        <v>1381</v>
      </c>
      <c r="C763" t="s">
        <v>1385</v>
      </c>
      <c r="D763">
        <v>0</v>
      </c>
      <c r="E763">
        <v>0</v>
      </c>
      <c r="F763">
        <v>0</v>
      </c>
      <c r="G763">
        <v>1793418.54135749</v>
      </c>
      <c r="H763">
        <v>0</v>
      </c>
      <c r="I763">
        <v>0</v>
      </c>
      <c r="J763">
        <v>5690.4708135676701</v>
      </c>
      <c r="K763">
        <v>302286.57731451601</v>
      </c>
      <c r="L763">
        <v>30060.403680199201</v>
      </c>
      <c r="M763">
        <v>2125765.5223522</v>
      </c>
      <c r="N763" t="s">
        <v>398</v>
      </c>
      <c r="O763" t="s">
        <v>493</v>
      </c>
      <c r="P763">
        <v>1</v>
      </c>
      <c r="Q763">
        <v>0</v>
      </c>
      <c r="R763">
        <v>0</v>
      </c>
      <c r="S763">
        <v>1</v>
      </c>
      <c r="T763">
        <v>1</v>
      </c>
      <c r="U763">
        <v>100</v>
      </c>
      <c r="V763">
        <v>1</v>
      </c>
      <c r="W763">
        <v>1</v>
      </c>
      <c r="X763">
        <v>1</v>
      </c>
    </row>
    <row r="764" spans="1:24" x14ac:dyDescent="0.2">
      <c r="A764" t="s">
        <v>1386</v>
      </c>
      <c r="B764" t="s">
        <v>1381</v>
      </c>
      <c r="C764" t="s">
        <v>1387</v>
      </c>
      <c r="D764">
        <v>0</v>
      </c>
      <c r="E764">
        <v>0</v>
      </c>
      <c r="F764">
        <v>0</v>
      </c>
      <c r="G764">
        <v>7281104.6529787704</v>
      </c>
      <c r="H764">
        <v>0</v>
      </c>
      <c r="I764">
        <v>0</v>
      </c>
      <c r="J764">
        <v>9533.3173200654601</v>
      </c>
      <c r="K764">
        <v>506252.02001635497</v>
      </c>
      <c r="L764">
        <v>105927.72212616399</v>
      </c>
      <c r="M764">
        <v>7893284.3951212903</v>
      </c>
      <c r="N764" t="s">
        <v>398</v>
      </c>
      <c r="O764" t="s">
        <v>493</v>
      </c>
      <c r="P764">
        <v>1</v>
      </c>
      <c r="Q764">
        <v>0</v>
      </c>
      <c r="R764">
        <v>0</v>
      </c>
      <c r="S764">
        <v>1</v>
      </c>
      <c r="T764">
        <v>1</v>
      </c>
      <c r="U764">
        <v>100</v>
      </c>
      <c r="V764">
        <v>1</v>
      </c>
      <c r="W764">
        <v>1</v>
      </c>
      <c r="X764">
        <v>1</v>
      </c>
    </row>
    <row r="765" spans="1:24" x14ac:dyDescent="0.2">
      <c r="A765" t="s">
        <v>1388</v>
      </c>
      <c r="B765" t="s">
        <v>1389</v>
      </c>
      <c r="C765" t="s">
        <v>1389</v>
      </c>
      <c r="D765">
        <v>0</v>
      </c>
      <c r="E765">
        <v>0</v>
      </c>
      <c r="F765">
        <v>0</v>
      </c>
      <c r="G765">
        <v>2986074.6823937101</v>
      </c>
      <c r="H765">
        <v>0</v>
      </c>
      <c r="I765">
        <v>0</v>
      </c>
      <c r="J765">
        <v>14113.5177313935</v>
      </c>
      <c r="K765">
        <v>665304.22195499705</v>
      </c>
      <c r="L765">
        <v>60263.891918349698</v>
      </c>
      <c r="M765">
        <v>3711642.7962670601</v>
      </c>
      <c r="N765" t="s">
        <v>398</v>
      </c>
      <c r="O765" t="s">
        <v>493</v>
      </c>
      <c r="P765">
        <v>3</v>
      </c>
      <c r="Q765">
        <v>0</v>
      </c>
      <c r="R765">
        <v>0</v>
      </c>
      <c r="S765">
        <v>1</v>
      </c>
      <c r="T765">
        <v>1</v>
      </c>
      <c r="U765">
        <v>100</v>
      </c>
      <c r="V765">
        <v>1</v>
      </c>
      <c r="W765">
        <v>1</v>
      </c>
      <c r="X765">
        <v>1</v>
      </c>
    </row>
    <row r="766" spans="1:24" x14ac:dyDescent="0.2">
      <c r="A766" t="s">
        <v>1390</v>
      </c>
      <c r="B766" t="s">
        <v>1389</v>
      </c>
      <c r="C766" t="s">
        <v>1391</v>
      </c>
      <c r="D766">
        <v>0</v>
      </c>
      <c r="E766">
        <v>0</v>
      </c>
      <c r="F766">
        <v>0</v>
      </c>
      <c r="G766">
        <v>2581601.2184653599</v>
      </c>
      <c r="H766">
        <v>0</v>
      </c>
      <c r="I766">
        <v>0</v>
      </c>
      <c r="J766">
        <v>9895.7952772626904</v>
      </c>
      <c r="K766">
        <v>531627.40095984796</v>
      </c>
      <c r="L766">
        <v>48156.914828065797</v>
      </c>
      <c r="M766">
        <v>3161385.5342532699</v>
      </c>
      <c r="N766" t="s">
        <v>398</v>
      </c>
      <c r="O766" t="s">
        <v>493</v>
      </c>
      <c r="P766">
        <v>1</v>
      </c>
      <c r="Q766">
        <v>0</v>
      </c>
      <c r="R766">
        <v>0</v>
      </c>
      <c r="S766">
        <v>1</v>
      </c>
      <c r="T766">
        <v>1</v>
      </c>
      <c r="U766">
        <v>100</v>
      </c>
      <c r="V766">
        <v>1</v>
      </c>
      <c r="W766">
        <v>1</v>
      </c>
      <c r="X766">
        <v>1</v>
      </c>
    </row>
    <row r="767" spans="1:24" x14ac:dyDescent="0.2">
      <c r="A767" t="s">
        <v>1392</v>
      </c>
      <c r="B767" t="s">
        <v>1389</v>
      </c>
      <c r="C767" t="s">
        <v>1393</v>
      </c>
      <c r="D767">
        <v>0</v>
      </c>
      <c r="E767">
        <v>0</v>
      </c>
      <c r="F767">
        <v>0</v>
      </c>
      <c r="G767">
        <v>404473.46392835001</v>
      </c>
      <c r="H767">
        <v>0</v>
      </c>
      <c r="I767">
        <v>0</v>
      </c>
      <c r="J767">
        <v>4217.7224541308797</v>
      </c>
      <c r="K767">
        <v>133676.820995149</v>
      </c>
      <c r="L767">
        <v>12106.977090283901</v>
      </c>
      <c r="M767">
        <v>550257.26201378298</v>
      </c>
      <c r="N767" t="s">
        <v>398</v>
      </c>
      <c r="O767" t="s">
        <v>493</v>
      </c>
      <c r="P767">
        <v>1</v>
      </c>
      <c r="Q767">
        <v>0</v>
      </c>
      <c r="R767">
        <v>0</v>
      </c>
      <c r="S767">
        <v>1</v>
      </c>
      <c r="T767">
        <v>1</v>
      </c>
      <c r="U767">
        <v>100</v>
      </c>
      <c r="V767">
        <v>1</v>
      </c>
      <c r="W767">
        <v>1</v>
      </c>
      <c r="X767">
        <v>1</v>
      </c>
    </row>
    <row r="768" spans="1:24" x14ac:dyDescent="0.2">
      <c r="A768" t="s">
        <v>1394</v>
      </c>
      <c r="B768" t="s">
        <v>1395</v>
      </c>
      <c r="C768" t="s">
        <v>1395</v>
      </c>
      <c r="D768">
        <v>0</v>
      </c>
      <c r="E768">
        <v>0</v>
      </c>
      <c r="F768">
        <v>0</v>
      </c>
      <c r="G768">
        <v>0</v>
      </c>
      <c r="H768">
        <v>0</v>
      </c>
      <c r="I768">
        <v>0</v>
      </c>
      <c r="J768">
        <v>127107.949907357</v>
      </c>
      <c r="K768">
        <v>6913899.3353125602</v>
      </c>
      <c r="L768">
        <v>3745592.2298294101</v>
      </c>
      <c r="M768">
        <v>10659491.5651419</v>
      </c>
      <c r="N768" t="s">
        <v>398</v>
      </c>
      <c r="O768" t="s">
        <v>493</v>
      </c>
      <c r="P768">
        <v>5</v>
      </c>
      <c r="Q768">
        <v>0</v>
      </c>
      <c r="R768">
        <v>0</v>
      </c>
      <c r="S768">
        <v>1</v>
      </c>
      <c r="T768">
        <v>1</v>
      </c>
      <c r="U768">
        <v>100</v>
      </c>
      <c r="V768">
        <v>1</v>
      </c>
      <c r="W768">
        <v>1</v>
      </c>
      <c r="X768">
        <v>1</v>
      </c>
    </row>
    <row r="769" spans="1:24" x14ac:dyDescent="0.2">
      <c r="A769" t="s">
        <v>1396</v>
      </c>
      <c r="B769" t="s">
        <v>1395</v>
      </c>
      <c r="C769" t="s">
        <v>1397</v>
      </c>
      <c r="D769">
        <v>0</v>
      </c>
      <c r="E769">
        <v>0</v>
      </c>
      <c r="F769">
        <v>0</v>
      </c>
      <c r="G769">
        <v>0</v>
      </c>
      <c r="H769">
        <v>0</v>
      </c>
      <c r="I769">
        <v>0</v>
      </c>
      <c r="J769">
        <v>92498.430178373106</v>
      </c>
      <c r="K769">
        <v>5031353.6160522997</v>
      </c>
      <c r="L769">
        <v>1443923.4463382501</v>
      </c>
      <c r="M769">
        <v>6475277.06239055</v>
      </c>
      <c r="N769" t="s">
        <v>398</v>
      </c>
      <c r="O769" t="s">
        <v>493</v>
      </c>
      <c r="P769">
        <v>1</v>
      </c>
      <c r="Q769">
        <v>0</v>
      </c>
      <c r="R769">
        <v>0</v>
      </c>
      <c r="S769">
        <v>1</v>
      </c>
      <c r="T769">
        <v>1</v>
      </c>
      <c r="U769">
        <v>100</v>
      </c>
      <c r="V769">
        <v>1</v>
      </c>
      <c r="W769">
        <v>1</v>
      </c>
      <c r="X769">
        <v>1</v>
      </c>
    </row>
    <row r="770" spans="1:24" x14ac:dyDescent="0.2">
      <c r="A770" t="s">
        <v>1398</v>
      </c>
      <c r="B770" t="s">
        <v>1395</v>
      </c>
      <c r="C770" t="s">
        <v>1399</v>
      </c>
      <c r="D770">
        <v>0</v>
      </c>
      <c r="E770">
        <v>0</v>
      </c>
      <c r="F770">
        <v>0</v>
      </c>
      <c r="G770">
        <v>0</v>
      </c>
      <c r="H770">
        <v>1</v>
      </c>
      <c r="I770" t="s">
        <v>368</v>
      </c>
      <c r="J770">
        <v>3776.7096663182601</v>
      </c>
      <c r="K770">
        <v>205429.696027392</v>
      </c>
      <c r="L770">
        <v>154979.18676148201</v>
      </c>
      <c r="M770">
        <v>360408.88278887398</v>
      </c>
      <c r="N770" t="s">
        <v>398</v>
      </c>
      <c r="O770" t="s">
        <v>493</v>
      </c>
      <c r="P770">
        <v>1</v>
      </c>
      <c r="Q770">
        <v>0</v>
      </c>
      <c r="R770">
        <v>0</v>
      </c>
      <c r="S770">
        <v>1</v>
      </c>
      <c r="T770">
        <v>1</v>
      </c>
      <c r="U770">
        <v>100</v>
      </c>
      <c r="V770">
        <v>1</v>
      </c>
      <c r="W770">
        <v>1</v>
      </c>
      <c r="X770">
        <v>1</v>
      </c>
    </row>
    <row r="771" spans="1:24" x14ac:dyDescent="0.2">
      <c r="A771" t="s">
        <v>1400</v>
      </c>
      <c r="B771" t="s">
        <v>1395</v>
      </c>
      <c r="C771" t="s">
        <v>1401</v>
      </c>
      <c r="D771">
        <v>0</v>
      </c>
      <c r="E771">
        <v>0</v>
      </c>
      <c r="F771">
        <v>0</v>
      </c>
      <c r="G771">
        <v>0</v>
      </c>
      <c r="H771">
        <v>1</v>
      </c>
      <c r="I771" t="s">
        <v>368</v>
      </c>
      <c r="J771">
        <v>18450.155420262199</v>
      </c>
      <c r="K771">
        <v>1003574.6720531801</v>
      </c>
      <c r="L771">
        <v>727138.35522508004</v>
      </c>
      <c r="M771">
        <v>1730713.0272782601</v>
      </c>
      <c r="N771" t="s">
        <v>398</v>
      </c>
      <c r="O771" t="s">
        <v>493</v>
      </c>
      <c r="P771">
        <v>1</v>
      </c>
      <c r="Q771">
        <v>0</v>
      </c>
      <c r="R771">
        <v>0</v>
      </c>
      <c r="S771">
        <v>1</v>
      </c>
      <c r="T771">
        <v>1</v>
      </c>
      <c r="U771">
        <v>100</v>
      </c>
      <c r="V771">
        <v>1</v>
      </c>
      <c r="W771">
        <v>1</v>
      </c>
      <c r="X771">
        <v>1</v>
      </c>
    </row>
    <row r="772" spans="1:24" x14ac:dyDescent="0.2">
      <c r="A772" t="s">
        <v>1402</v>
      </c>
      <c r="B772" t="s">
        <v>1395</v>
      </c>
      <c r="C772" t="s">
        <v>1403</v>
      </c>
      <c r="D772">
        <v>0</v>
      </c>
      <c r="E772">
        <v>0</v>
      </c>
      <c r="F772">
        <v>0</v>
      </c>
      <c r="G772">
        <v>0</v>
      </c>
      <c r="H772">
        <v>1</v>
      </c>
      <c r="I772" t="s">
        <v>368</v>
      </c>
      <c r="J772">
        <v>12382.654642404001</v>
      </c>
      <c r="K772">
        <v>673541.351179683</v>
      </c>
      <c r="L772">
        <v>1419551.2415046</v>
      </c>
      <c r="M772">
        <v>2093092.5926842799</v>
      </c>
      <c r="N772" t="s">
        <v>398</v>
      </c>
      <c r="O772" t="s">
        <v>493</v>
      </c>
      <c r="P772">
        <v>1</v>
      </c>
      <c r="Q772">
        <v>0</v>
      </c>
      <c r="R772">
        <v>0</v>
      </c>
      <c r="S772">
        <v>1</v>
      </c>
      <c r="T772">
        <v>1</v>
      </c>
      <c r="U772">
        <v>100</v>
      </c>
      <c r="V772">
        <v>1</v>
      </c>
      <c r="W772">
        <v>1</v>
      </c>
      <c r="X772">
        <v>1</v>
      </c>
    </row>
    <row r="773" spans="1:24" x14ac:dyDescent="0.2">
      <c r="A773" t="s">
        <v>1404</v>
      </c>
      <c r="B773" t="s">
        <v>1405</v>
      </c>
      <c r="C773" t="s">
        <v>1405</v>
      </c>
      <c r="D773">
        <v>0</v>
      </c>
      <c r="E773">
        <v>0</v>
      </c>
      <c r="F773">
        <v>0</v>
      </c>
      <c r="G773">
        <v>0</v>
      </c>
      <c r="H773">
        <v>0</v>
      </c>
      <c r="I773">
        <v>0</v>
      </c>
      <c r="J773">
        <v>917121.20039008197</v>
      </c>
      <c r="K773">
        <v>49251391.156369701</v>
      </c>
      <c r="L773">
        <v>8233001.8318402404</v>
      </c>
      <c r="M773">
        <v>57484392.98821</v>
      </c>
      <c r="N773" t="s">
        <v>1406</v>
      </c>
      <c r="O773" t="s">
        <v>493</v>
      </c>
      <c r="P773">
        <v>4</v>
      </c>
      <c r="Q773">
        <v>0</v>
      </c>
      <c r="R773">
        <v>0</v>
      </c>
      <c r="S773">
        <v>1</v>
      </c>
      <c r="T773">
        <v>1</v>
      </c>
      <c r="U773">
        <v>100</v>
      </c>
      <c r="V773">
        <v>1</v>
      </c>
      <c r="W773">
        <v>1</v>
      </c>
      <c r="X773">
        <v>1</v>
      </c>
    </row>
    <row r="774" spans="1:24" x14ac:dyDescent="0.2">
      <c r="A774" t="s">
        <v>1407</v>
      </c>
      <c r="B774" t="s">
        <v>1405</v>
      </c>
      <c r="C774" t="s">
        <v>1408</v>
      </c>
      <c r="D774">
        <v>0</v>
      </c>
      <c r="E774">
        <v>0</v>
      </c>
      <c r="F774">
        <v>0</v>
      </c>
      <c r="G774">
        <v>0</v>
      </c>
      <c r="H774">
        <v>0</v>
      </c>
      <c r="I774">
        <v>0</v>
      </c>
      <c r="J774">
        <v>170971.87584711</v>
      </c>
      <c r="K774">
        <v>8450804.5805007499</v>
      </c>
      <c r="L774">
        <v>2413280.1238577501</v>
      </c>
      <c r="M774">
        <v>10864084.704358499</v>
      </c>
      <c r="N774" t="s">
        <v>1406</v>
      </c>
      <c r="O774" t="s">
        <v>493</v>
      </c>
      <c r="P774">
        <v>1</v>
      </c>
      <c r="Q774">
        <v>0</v>
      </c>
      <c r="R774">
        <v>0</v>
      </c>
      <c r="S774">
        <v>1</v>
      </c>
      <c r="T774">
        <v>1</v>
      </c>
      <c r="U774">
        <v>100</v>
      </c>
      <c r="V774">
        <v>1</v>
      </c>
      <c r="W774">
        <v>1</v>
      </c>
      <c r="X774">
        <v>1</v>
      </c>
    </row>
    <row r="775" spans="1:24" x14ac:dyDescent="0.2">
      <c r="A775" t="s">
        <v>1409</v>
      </c>
      <c r="B775" t="s">
        <v>1405</v>
      </c>
      <c r="C775" t="s">
        <v>1410</v>
      </c>
      <c r="D775">
        <v>0</v>
      </c>
      <c r="E775">
        <v>0</v>
      </c>
      <c r="F775">
        <v>0</v>
      </c>
      <c r="G775">
        <v>0</v>
      </c>
      <c r="H775">
        <v>55800</v>
      </c>
      <c r="I775" t="s">
        <v>459</v>
      </c>
      <c r="J775">
        <v>156104.597601438</v>
      </c>
      <c r="K775">
        <v>8536039.5000512991</v>
      </c>
      <c r="L775">
        <v>2456433.2173414798</v>
      </c>
      <c r="M775">
        <v>10992472.7173927</v>
      </c>
      <c r="N775" t="s">
        <v>1406</v>
      </c>
      <c r="O775" t="s">
        <v>493</v>
      </c>
      <c r="P775">
        <v>1</v>
      </c>
      <c r="Q775">
        <v>0</v>
      </c>
      <c r="R775">
        <v>0</v>
      </c>
      <c r="S775">
        <v>1</v>
      </c>
      <c r="T775">
        <v>1</v>
      </c>
      <c r="U775">
        <v>100</v>
      </c>
      <c r="V775">
        <v>1</v>
      </c>
      <c r="W775">
        <v>1</v>
      </c>
      <c r="X775">
        <v>1</v>
      </c>
    </row>
    <row r="776" spans="1:24" x14ac:dyDescent="0.2">
      <c r="A776" t="s">
        <v>1411</v>
      </c>
      <c r="B776" t="s">
        <v>1405</v>
      </c>
      <c r="C776" t="s">
        <v>1412</v>
      </c>
      <c r="D776">
        <v>0</v>
      </c>
      <c r="E776">
        <v>0</v>
      </c>
      <c r="F776">
        <v>0</v>
      </c>
      <c r="G776">
        <v>0</v>
      </c>
      <c r="H776">
        <v>462000</v>
      </c>
      <c r="I776" t="s">
        <v>459</v>
      </c>
      <c r="J776">
        <v>590044.72694153304</v>
      </c>
      <c r="K776">
        <v>32264547.0758177</v>
      </c>
      <c r="L776">
        <v>3363288.4906410002</v>
      </c>
      <c r="M776">
        <v>35627835.566458702</v>
      </c>
      <c r="N776" t="s">
        <v>1406</v>
      </c>
      <c r="O776" t="s">
        <v>493</v>
      </c>
      <c r="P776">
        <v>1</v>
      </c>
      <c r="Q776">
        <v>0</v>
      </c>
      <c r="R776">
        <v>0</v>
      </c>
      <c r="S776">
        <v>1</v>
      </c>
      <c r="T776">
        <v>1</v>
      </c>
      <c r="U776">
        <v>100</v>
      </c>
      <c r="V776">
        <v>1</v>
      </c>
      <c r="W776">
        <v>1</v>
      </c>
      <c r="X776">
        <v>1</v>
      </c>
    </row>
    <row r="777" spans="1:24" x14ac:dyDescent="0.2">
      <c r="A777" t="s">
        <v>1413</v>
      </c>
      <c r="B777" t="s">
        <v>1414</v>
      </c>
      <c r="C777" t="s">
        <v>1414</v>
      </c>
      <c r="D777">
        <v>0</v>
      </c>
      <c r="E777">
        <v>0</v>
      </c>
      <c r="F777">
        <v>0</v>
      </c>
      <c r="G777">
        <v>2252704.2461802601</v>
      </c>
      <c r="H777">
        <v>0</v>
      </c>
      <c r="I777">
        <v>0</v>
      </c>
      <c r="J777">
        <v>507862.84752482799</v>
      </c>
      <c r="K777">
        <v>27624650.286153901</v>
      </c>
      <c r="L777">
        <v>13596896.526668999</v>
      </c>
      <c r="M777">
        <v>43474251.059003197</v>
      </c>
      <c r="N777" t="s">
        <v>1295</v>
      </c>
      <c r="O777" t="s">
        <v>493</v>
      </c>
      <c r="P777">
        <v>6</v>
      </c>
      <c r="Q777">
        <v>0</v>
      </c>
      <c r="R777">
        <v>0</v>
      </c>
      <c r="S777">
        <v>1</v>
      </c>
      <c r="T777">
        <v>1</v>
      </c>
      <c r="U777">
        <v>100</v>
      </c>
      <c r="V777">
        <v>1</v>
      </c>
      <c r="W777">
        <v>1</v>
      </c>
      <c r="X777">
        <v>1</v>
      </c>
    </row>
    <row r="778" spans="1:24" x14ac:dyDescent="0.2">
      <c r="A778" t="s">
        <v>1415</v>
      </c>
      <c r="B778" t="s">
        <v>1414</v>
      </c>
      <c r="C778" t="s">
        <v>1416</v>
      </c>
      <c r="D778">
        <v>0</v>
      </c>
      <c r="E778">
        <v>0</v>
      </c>
      <c r="F778">
        <v>0</v>
      </c>
      <c r="G778">
        <v>1257417.94380222</v>
      </c>
      <c r="H778">
        <v>0</v>
      </c>
      <c r="I778">
        <v>0</v>
      </c>
      <c r="J778">
        <v>23752.879894391001</v>
      </c>
      <c r="K778">
        <v>1292013.81346551</v>
      </c>
      <c r="L778">
        <v>102441.565633028</v>
      </c>
      <c r="M778">
        <v>2651873.32290076</v>
      </c>
      <c r="N778" t="s">
        <v>1295</v>
      </c>
      <c r="O778" t="s">
        <v>493</v>
      </c>
      <c r="P778">
        <v>1</v>
      </c>
      <c r="Q778">
        <v>0</v>
      </c>
      <c r="R778">
        <v>0</v>
      </c>
      <c r="S778">
        <v>1</v>
      </c>
      <c r="T778">
        <v>1</v>
      </c>
      <c r="U778">
        <v>100</v>
      </c>
      <c r="V778">
        <v>1</v>
      </c>
      <c r="W778">
        <v>1</v>
      </c>
      <c r="X778">
        <v>1</v>
      </c>
    </row>
    <row r="779" spans="1:24" x14ac:dyDescent="0.2">
      <c r="A779" t="s">
        <v>1417</v>
      </c>
      <c r="B779" t="s">
        <v>1414</v>
      </c>
      <c r="C779" t="s">
        <v>1418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63458.025795227499</v>
      </c>
      <c r="K779">
        <v>3451707.86361865</v>
      </c>
      <c r="L779">
        <v>2309359.1793728499</v>
      </c>
      <c r="M779">
        <v>5761067.0429915003</v>
      </c>
      <c r="N779" t="s">
        <v>1295</v>
      </c>
      <c r="O779" t="s">
        <v>493</v>
      </c>
      <c r="P779">
        <v>1</v>
      </c>
      <c r="Q779">
        <v>0</v>
      </c>
      <c r="R779">
        <v>0</v>
      </c>
      <c r="S779">
        <v>1</v>
      </c>
      <c r="T779">
        <v>1</v>
      </c>
      <c r="U779">
        <v>100</v>
      </c>
      <c r="V779">
        <v>1</v>
      </c>
      <c r="W779">
        <v>1</v>
      </c>
      <c r="X779">
        <v>1</v>
      </c>
    </row>
    <row r="780" spans="1:24" x14ac:dyDescent="0.2">
      <c r="A780" t="s">
        <v>1419</v>
      </c>
      <c r="B780" t="s">
        <v>1414</v>
      </c>
      <c r="C780" t="s">
        <v>1420</v>
      </c>
      <c r="D780">
        <v>1</v>
      </c>
      <c r="E780">
        <v>0</v>
      </c>
      <c r="F780">
        <v>0</v>
      </c>
      <c r="G780">
        <v>0</v>
      </c>
      <c r="H780">
        <v>2390</v>
      </c>
      <c r="I780" t="s">
        <v>1421</v>
      </c>
      <c r="J780">
        <v>213513.165953316</v>
      </c>
      <c r="K780">
        <v>11613829.1963083</v>
      </c>
      <c r="L780">
        <v>6147651.2569529898</v>
      </c>
      <c r="M780">
        <v>17761480.453261301</v>
      </c>
      <c r="N780" t="s">
        <v>1295</v>
      </c>
      <c r="O780" t="s">
        <v>493</v>
      </c>
      <c r="P780">
        <v>1</v>
      </c>
      <c r="Q780">
        <v>0</v>
      </c>
      <c r="R780">
        <v>0</v>
      </c>
      <c r="S780">
        <v>1</v>
      </c>
      <c r="T780">
        <v>1</v>
      </c>
      <c r="U780">
        <v>100</v>
      </c>
      <c r="V780">
        <v>1</v>
      </c>
      <c r="W780">
        <v>1</v>
      </c>
      <c r="X780">
        <v>1</v>
      </c>
    </row>
    <row r="781" spans="1:24" x14ac:dyDescent="0.2">
      <c r="A781" t="s">
        <v>1422</v>
      </c>
      <c r="B781" t="s">
        <v>1414</v>
      </c>
      <c r="C781" t="s">
        <v>1423</v>
      </c>
      <c r="D781">
        <v>0</v>
      </c>
      <c r="E781">
        <v>0</v>
      </c>
      <c r="F781">
        <v>0</v>
      </c>
      <c r="G781">
        <v>0</v>
      </c>
      <c r="H781">
        <v>2150</v>
      </c>
      <c r="I781" t="s">
        <v>1421</v>
      </c>
      <c r="J781">
        <v>192072.51334703001</v>
      </c>
      <c r="K781">
        <v>10447587.534861499</v>
      </c>
      <c r="L781">
        <v>4972466.5564354099</v>
      </c>
      <c r="M781">
        <v>15420054.091297001</v>
      </c>
      <c r="N781" t="s">
        <v>1295</v>
      </c>
      <c r="O781" t="s">
        <v>493</v>
      </c>
      <c r="P781">
        <v>1</v>
      </c>
      <c r="Q781">
        <v>0</v>
      </c>
      <c r="R781">
        <v>0</v>
      </c>
      <c r="S781">
        <v>1</v>
      </c>
      <c r="T781">
        <v>1</v>
      </c>
      <c r="U781">
        <v>100</v>
      </c>
      <c r="V781">
        <v>1</v>
      </c>
      <c r="W781">
        <v>1</v>
      </c>
      <c r="X781">
        <v>1</v>
      </c>
    </row>
    <row r="782" spans="1:24" x14ac:dyDescent="0.2">
      <c r="A782" t="s">
        <v>1424</v>
      </c>
      <c r="B782" t="s">
        <v>1414</v>
      </c>
      <c r="C782" t="s">
        <v>1425</v>
      </c>
      <c r="D782">
        <v>1</v>
      </c>
      <c r="E782">
        <v>61</v>
      </c>
      <c r="F782" t="s">
        <v>401</v>
      </c>
      <c r="G782">
        <v>995286.30237803503</v>
      </c>
      <c r="H782">
        <v>1</v>
      </c>
      <c r="I782" t="s">
        <v>368</v>
      </c>
      <c r="J782">
        <v>15066.262534862</v>
      </c>
      <c r="K782">
        <v>819511.87789990299</v>
      </c>
      <c r="L782">
        <v>64977.968274747102</v>
      </c>
      <c r="M782">
        <v>1879776.1485526799</v>
      </c>
      <c r="N782" t="s">
        <v>1295</v>
      </c>
      <c r="O782" t="s">
        <v>493</v>
      </c>
      <c r="P782">
        <v>1</v>
      </c>
      <c r="Q782">
        <v>0</v>
      </c>
      <c r="R782">
        <v>0</v>
      </c>
      <c r="S782">
        <v>1</v>
      </c>
      <c r="T782">
        <v>1</v>
      </c>
      <c r="U782">
        <v>100</v>
      </c>
      <c r="V782">
        <v>1</v>
      </c>
      <c r="W782">
        <v>1</v>
      </c>
      <c r="X782">
        <v>1</v>
      </c>
    </row>
    <row r="783" spans="1:24" x14ac:dyDescent="0.2">
      <c r="A783" t="s">
        <v>324</v>
      </c>
      <c r="B783" t="s">
        <v>1426</v>
      </c>
      <c r="C783" t="s">
        <v>1426</v>
      </c>
      <c r="D783">
        <v>0</v>
      </c>
      <c r="E783">
        <v>0</v>
      </c>
      <c r="F783">
        <v>0</v>
      </c>
      <c r="G783">
        <v>65401342.466979302</v>
      </c>
      <c r="H783">
        <v>0</v>
      </c>
      <c r="I783">
        <v>0</v>
      </c>
      <c r="J783">
        <v>2408453.3345185602</v>
      </c>
      <c r="K783">
        <v>129937709.93363699</v>
      </c>
      <c r="L783">
        <v>19049438.523529399</v>
      </c>
      <c r="M783">
        <v>214388490.924146</v>
      </c>
      <c r="N783">
        <v>0</v>
      </c>
      <c r="O783">
        <v>0</v>
      </c>
      <c r="P783">
        <v>40</v>
      </c>
      <c r="Q783">
        <v>0</v>
      </c>
      <c r="R783">
        <v>0</v>
      </c>
      <c r="S783">
        <v>1</v>
      </c>
      <c r="T783">
        <v>1</v>
      </c>
      <c r="U783">
        <v>100</v>
      </c>
      <c r="V783">
        <v>1</v>
      </c>
      <c r="W783">
        <v>1</v>
      </c>
      <c r="X783">
        <v>1</v>
      </c>
    </row>
    <row r="784" spans="1:24" x14ac:dyDescent="0.2">
      <c r="A784" t="s">
        <v>1427</v>
      </c>
      <c r="B784" t="s">
        <v>1428</v>
      </c>
      <c r="C784" t="s">
        <v>1428</v>
      </c>
      <c r="D784">
        <v>0</v>
      </c>
      <c r="E784">
        <v>0</v>
      </c>
      <c r="F784">
        <v>0</v>
      </c>
      <c r="G784">
        <v>21269347.738881499</v>
      </c>
      <c r="H784">
        <v>0</v>
      </c>
      <c r="I784">
        <v>0</v>
      </c>
      <c r="J784">
        <v>95711.481162801603</v>
      </c>
      <c r="K784">
        <v>4915254.1962173199</v>
      </c>
      <c r="L784">
        <v>512489.30514169199</v>
      </c>
      <c r="M784">
        <v>26697091.240240499</v>
      </c>
      <c r="N784">
        <v>0</v>
      </c>
      <c r="O784">
        <v>0</v>
      </c>
      <c r="P784">
        <v>8</v>
      </c>
      <c r="Q784">
        <v>0</v>
      </c>
      <c r="R784">
        <v>0</v>
      </c>
      <c r="S784">
        <v>1</v>
      </c>
      <c r="T784">
        <v>1</v>
      </c>
      <c r="U784">
        <v>100</v>
      </c>
      <c r="V784">
        <v>1</v>
      </c>
      <c r="W784">
        <v>1</v>
      </c>
      <c r="X784">
        <v>1</v>
      </c>
    </row>
    <row r="785" spans="1:24" x14ac:dyDescent="0.2">
      <c r="A785" t="s">
        <v>1429</v>
      </c>
      <c r="B785" t="s">
        <v>1428</v>
      </c>
      <c r="C785" t="s">
        <v>1200</v>
      </c>
      <c r="D785">
        <v>0</v>
      </c>
      <c r="E785">
        <v>0</v>
      </c>
      <c r="F785">
        <v>0</v>
      </c>
      <c r="G785">
        <v>21269347.738881499</v>
      </c>
      <c r="H785">
        <v>0</v>
      </c>
      <c r="I785">
        <v>0</v>
      </c>
      <c r="J785">
        <v>95711.481162801603</v>
      </c>
      <c r="K785">
        <v>4915254.1962173199</v>
      </c>
      <c r="L785">
        <v>512489.30514169199</v>
      </c>
      <c r="M785">
        <v>26697091.240240499</v>
      </c>
      <c r="N785">
        <v>0</v>
      </c>
      <c r="O785">
        <v>0</v>
      </c>
      <c r="P785">
        <v>7</v>
      </c>
      <c r="Q785">
        <v>0</v>
      </c>
      <c r="R785">
        <v>0</v>
      </c>
      <c r="S785">
        <v>1</v>
      </c>
      <c r="T785">
        <v>1</v>
      </c>
      <c r="U785">
        <v>100</v>
      </c>
      <c r="V785">
        <v>1</v>
      </c>
      <c r="W785">
        <v>1</v>
      </c>
      <c r="X785">
        <v>1</v>
      </c>
    </row>
    <row r="786" spans="1:24" x14ac:dyDescent="0.2">
      <c r="A786" t="s">
        <v>1430</v>
      </c>
      <c r="B786" t="s">
        <v>1200</v>
      </c>
      <c r="C786" t="s">
        <v>1431</v>
      </c>
      <c r="D786">
        <v>0</v>
      </c>
      <c r="E786">
        <v>0</v>
      </c>
      <c r="F786">
        <v>0</v>
      </c>
      <c r="G786">
        <v>2092905.9780882499</v>
      </c>
      <c r="H786">
        <v>0</v>
      </c>
      <c r="I786">
        <v>0</v>
      </c>
      <c r="J786">
        <v>6331.2135955895201</v>
      </c>
      <c r="K786">
        <v>325142.32302053401</v>
      </c>
      <c r="L786">
        <v>33900.727504684502</v>
      </c>
      <c r="M786">
        <v>2451949.02861347</v>
      </c>
      <c r="N786">
        <v>0</v>
      </c>
      <c r="O786">
        <v>0</v>
      </c>
      <c r="P786">
        <v>3</v>
      </c>
      <c r="Q786">
        <v>0</v>
      </c>
      <c r="R786">
        <v>0</v>
      </c>
      <c r="S786">
        <v>1</v>
      </c>
      <c r="T786">
        <v>1</v>
      </c>
      <c r="U786">
        <v>100</v>
      </c>
      <c r="V786">
        <v>1</v>
      </c>
      <c r="W786">
        <v>1</v>
      </c>
      <c r="X786">
        <v>1</v>
      </c>
    </row>
    <row r="787" spans="1:24" x14ac:dyDescent="0.2">
      <c r="A787" t="s">
        <v>1432</v>
      </c>
      <c r="B787" t="s">
        <v>1431</v>
      </c>
      <c r="C787" t="s">
        <v>1433</v>
      </c>
      <c r="D787">
        <v>0</v>
      </c>
      <c r="E787">
        <v>1</v>
      </c>
      <c r="F787" t="s">
        <v>401</v>
      </c>
      <c r="G787">
        <v>1411068.13760631</v>
      </c>
      <c r="H787">
        <v>1</v>
      </c>
      <c r="I787" t="s">
        <v>368</v>
      </c>
      <c r="J787">
        <v>4211.4301914050802</v>
      </c>
      <c r="K787">
        <v>216277.61150240101</v>
      </c>
      <c r="L787">
        <v>22549.748454318898</v>
      </c>
      <c r="M787">
        <v>1649895.4975630301</v>
      </c>
      <c r="N787" t="s">
        <v>1200</v>
      </c>
      <c r="O787" t="s">
        <v>498</v>
      </c>
      <c r="P787">
        <v>1</v>
      </c>
      <c r="Q787">
        <v>0</v>
      </c>
      <c r="R787">
        <v>0</v>
      </c>
      <c r="S787">
        <v>1</v>
      </c>
      <c r="T787">
        <v>1</v>
      </c>
      <c r="U787">
        <v>100</v>
      </c>
      <c r="V787">
        <v>1</v>
      </c>
      <c r="W787">
        <v>1</v>
      </c>
      <c r="X787">
        <v>1</v>
      </c>
    </row>
    <row r="788" spans="1:24" x14ac:dyDescent="0.2">
      <c r="A788" t="s">
        <v>1434</v>
      </c>
      <c r="B788" t="s">
        <v>1431</v>
      </c>
      <c r="C788" t="s">
        <v>1435</v>
      </c>
      <c r="D788">
        <v>0</v>
      </c>
      <c r="E788">
        <v>1</v>
      </c>
      <c r="F788" t="s">
        <v>401</v>
      </c>
      <c r="G788">
        <v>681837.84048193099</v>
      </c>
      <c r="H788">
        <v>1</v>
      </c>
      <c r="I788" t="s">
        <v>368</v>
      </c>
      <c r="J788">
        <v>2119.7834041844299</v>
      </c>
      <c r="K788">
        <v>108864.711518133</v>
      </c>
      <c r="L788">
        <v>11350.9790503655</v>
      </c>
      <c r="M788">
        <v>802053.53105043003</v>
      </c>
      <c r="N788" t="s">
        <v>1200</v>
      </c>
      <c r="O788" t="s">
        <v>498</v>
      </c>
      <c r="P788">
        <v>1</v>
      </c>
      <c r="Q788">
        <v>0</v>
      </c>
      <c r="R788">
        <v>0</v>
      </c>
      <c r="S788">
        <v>1</v>
      </c>
      <c r="T788">
        <v>1</v>
      </c>
      <c r="U788">
        <v>100</v>
      </c>
      <c r="V788">
        <v>1</v>
      </c>
      <c r="W788">
        <v>1</v>
      </c>
      <c r="X788">
        <v>1</v>
      </c>
    </row>
    <row r="789" spans="1:24" x14ac:dyDescent="0.2">
      <c r="A789" t="s">
        <v>1436</v>
      </c>
      <c r="B789" t="s">
        <v>1200</v>
      </c>
      <c r="C789" t="s">
        <v>1437</v>
      </c>
      <c r="D789">
        <v>1</v>
      </c>
      <c r="E789">
        <v>1</v>
      </c>
      <c r="F789" t="s">
        <v>401</v>
      </c>
      <c r="G789">
        <v>18504561.760793202</v>
      </c>
      <c r="H789">
        <v>1</v>
      </c>
      <c r="I789" t="s">
        <v>368</v>
      </c>
      <c r="J789">
        <v>78239.866427211993</v>
      </c>
      <c r="K789">
        <v>4017999.5522967898</v>
      </c>
      <c r="L789">
        <v>418937.216277008</v>
      </c>
      <c r="M789">
        <v>22941498.529367</v>
      </c>
      <c r="N789" t="s">
        <v>1200</v>
      </c>
      <c r="O789" t="s">
        <v>498</v>
      </c>
      <c r="P789">
        <v>1</v>
      </c>
      <c r="Q789">
        <v>0</v>
      </c>
      <c r="R789">
        <v>0</v>
      </c>
      <c r="S789">
        <v>1</v>
      </c>
      <c r="T789">
        <v>1</v>
      </c>
      <c r="U789">
        <v>100</v>
      </c>
      <c r="V789">
        <v>1</v>
      </c>
      <c r="W789">
        <v>1</v>
      </c>
      <c r="X789">
        <v>1</v>
      </c>
    </row>
    <row r="790" spans="1:24" x14ac:dyDescent="0.2">
      <c r="A790" t="s">
        <v>1438</v>
      </c>
      <c r="B790" t="s">
        <v>1200</v>
      </c>
      <c r="C790" t="s">
        <v>1439</v>
      </c>
      <c r="D790">
        <v>0</v>
      </c>
      <c r="E790">
        <v>1</v>
      </c>
      <c r="F790" t="s">
        <v>368</v>
      </c>
      <c r="G790">
        <v>671880</v>
      </c>
      <c r="H790">
        <v>1</v>
      </c>
      <c r="I790" t="s">
        <v>368</v>
      </c>
      <c r="J790">
        <v>11140.40114</v>
      </c>
      <c r="K790">
        <v>572112.32090000005</v>
      </c>
      <c r="L790">
        <v>59651.361360000003</v>
      </c>
      <c r="M790">
        <v>1303643.6822599999</v>
      </c>
      <c r="N790" t="s">
        <v>1200</v>
      </c>
      <c r="O790" t="s">
        <v>498</v>
      </c>
      <c r="P790">
        <v>1</v>
      </c>
      <c r="Q790">
        <v>0</v>
      </c>
      <c r="R790">
        <v>0</v>
      </c>
      <c r="S790">
        <v>1</v>
      </c>
      <c r="T790">
        <v>1</v>
      </c>
      <c r="U790">
        <v>100</v>
      </c>
      <c r="V790">
        <v>1</v>
      </c>
      <c r="W790">
        <v>1</v>
      </c>
      <c r="X790">
        <v>1</v>
      </c>
    </row>
    <row r="791" spans="1:24" x14ac:dyDescent="0.2">
      <c r="A791" t="s">
        <v>1440</v>
      </c>
      <c r="B791" t="s">
        <v>1200</v>
      </c>
      <c r="C791" t="s">
        <v>1441</v>
      </c>
      <c r="D791">
        <v>1</v>
      </c>
      <c r="E791">
        <v>2</v>
      </c>
      <c r="F791" t="s">
        <v>401</v>
      </c>
      <c r="G791">
        <v>0</v>
      </c>
      <c r="H791">
        <v>1</v>
      </c>
      <c r="I791" t="s">
        <v>368</v>
      </c>
      <c r="J791">
        <v>0</v>
      </c>
      <c r="K791">
        <v>0</v>
      </c>
      <c r="L791">
        <v>0</v>
      </c>
      <c r="M791">
        <v>0</v>
      </c>
      <c r="N791" t="s">
        <v>1200</v>
      </c>
      <c r="O791" t="s">
        <v>498</v>
      </c>
      <c r="P791">
        <v>1</v>
      </c>
      <c r="Q791">
        <v>0</v>
      </c>
      <c r="R791">
        <v>0</v>
      </c>
      <c r="S791">
        <v>1</v>
      </c>
      <c r="T791">
        <v>1</v>
      </c>
      <c r="U791">
        <v>100</v>
      </c>
      <c r="V791">
        <v>1</v>
      </c>
      <c r="W791">
        <v>1</v>
      </c>
      <c r="X791">
        <v>1</v>
      </c>
    </row>
    <row r="792" spans="1:24" x14ac:dyDescent="0.2">
      <c r="A792" t="s">
        <v>1442</v>
      </c>
      <c r="B792" t="s">
        <v>1443</v>
      </c>
      <c r="C792" t="s">
        <v>1443</v>
      </c>
      <c r="D792">
        <v>0</v>
      </c>
      <c r="E792">
        <v>0</v>
      </c>
      <c r="F792">
        <v>0</v>
      </c>
      <c r="G792">
        <v>30176976.8623905</v>
      </c>
      <c r="H792">
        <v>0</v>
      </c>
      <c r="I792">
        <v>0</v>
      </c>
      <c r="J792">
        <v>1939372.8409438001</v>
      </c>
      <c r="K792">
        <v>104637527.245786</v>
      </c>
      <c r="L792">
        <v>15939574.1657915</v>
      </c>
      <c r="M792">
        <v>150754078.27396801</v>
      </c>
      <c r="N792">
        <v>0</v>
      </c>
      <c r="O792">
        <v>0</v>
      </c>
      <c r="P792">
        <v>20</v>
      </c>
      <c r="Q792">
        <v>0</v>
      </c>
      <c r="R792">
        <v>0</v>
      </c>
      <c r="S792">
        <v>1</v>
      </c>
      <c r="T792">
        <v>1</v>
      </c>
      <c r="U792">
        <v>100</v>
      </c>
      <c r="V792">
        <v>1</v>
      </c>
      <c r="W792">
        <v>1</v>
      </c>
      <c r="X792">
        <v>1</v>
      </c>
    </row>
    <row r="793" spans="1:24" x14ac:dyDescent="0.2">
      <c r="A793" t="s">
        <v>1444</v>
      </c>
      <c r="B793" t="s">
        <v>1443</v>
      </c>
      <c r="C793" t="s">
        <v>1445</v>
      </c>
      <c r="D793">
        <v>0</v>
      </c>
      <c r="E793">
        <v>0</v>
      </c>
      <c r="F793">
        <v>0</v>
      </c>
      <c r="G793">
        <v>5330620.2591346595</v>
      </c>
      <c r="H793">
        <v>0</v>
      </c>
      <c r="I793">
        <v>0</v>
      </c>
      <c r="J793">
        <v>485179.02405374602</v>
      </c>
      <c r="K793">
        <v>26209329.100965101</v>
      </c>
      <c r="L793">
        <v>1115023.99232261</v>
      </c>
      <c r="M793">
        <v>32654973.352422301</v>
      </c>
      <c r="N793">
        <v>0</v>
      </c>
      <c r="O793">
        <v>0</v>
      </c>
      <c r="P793">
        <v>3</v>
      </c>
      <c r="Q793">
        <v>0</v>
      </c>
      <c r="R793">
        <v>0</v>
      </c>
      <c r="S793">
        <v>1</v>
      </c>
      <c r="T793">
        <v>1</v>
      </c>
      <c r="U793">
        <v>100</v>
      </c>
      <c r="V793">
        <v>1</v>
      </c>
      <c r="W793">
        <v>1</v>
      </c>
      <c r="X793">
        <v>1</v>
      </c>
    </row>
    <row r="794" spans="1:24" x14ac:dyDescent="0.2">
      <c r="A794" t="s">
        <v>1446</v>
      </c>
      <c r="B794" t="s">
        <v>1445</v>
      </c>
      <c r="C794" t="s">
        <v>1447</v>
      </c>
      <c r="D794">
        <v>0</v>
      </c>
      <c r="E794">
        <v>0</v>
      </c>
      <c r="F794">
        <v>0</v>
      </c>
      <c r="G794">
        <v>1535928.30964253</v>
      </c>
      <c r="H794">
        <v>0</v>
      </c>
      <c r="I794">
        <v>0</v>
      </c>
      <c r="J794">
        <v>166362.746742724</v>
      </c>
      <c r="K794">
        <v>8994442.29713035</v>
      </c>
      <c r="L794">
        <v>745278.17673888803</v>
      </c>
      <c r="M794">
        <v>11275648.7835117</v>
      </c>
      <c r="N794">
        <v>0</v>
      </c>
      <c r="O794">
        <v>0</v>
      </c>
      <c r="P794">
        <v>1</v>
      </c>
      <c r="Q794">
        <v>0</v>
      </c>
      <c r="R794">
        <v>0</v>
      </c>
      <c r="S794">
        <v>1</v>
      </c>
      <c r="T794">
        <v>1</v>
      </c>
      <c r="U794">
        <v>100</v>
      </c>
      <c r="V794">
        <v>1</v>
      </c>
      <c r="W794">
        <v>1</v>
      </c>
      <c r="X794">
        <v>1</v>
      </c>
    </row>
    <row r="795" spans="1:24" x14ac:dyDescent="0.2">
      <c r="A795" t="s">
        <v>1448</v>
      </c>
      <c r="B795" t="s">
        <v>1445</v>
      </c>
      <c r="C795" t="s">
        <v>1449</v>
      </c>
      <c r="D795">
        <v>0</v>
      </c>
      <c r="E795">
        <v>0</v>
      </c>
      <c r="F795">
        <v>0</v>
      </c>
      <c r="G795">
        <v>3794691.94949213</v>
      </c>
      <c r="H795">
        <v>0</v>
      </c>
      <c r="I795">
        <v>0</v>
      </c>
      <c r="J795">
        <v>318816.277311021</v>
      </c>
      <c r="K795">
        <v>17214886.803834699</v>
      </c>
      <c r="L795">
        <v>369745.815583724</v>
      </c>
      <c r="M795">
        <v>21379324.568910599</v>
      </c>
      <c r="N795">
        <v>0</v>
      </c>
      <c r="O795">
        <v>0</v>
      </c>
      <c r="P795">
        <v>1</v>
      </c>
      <c r="Q795">
        <v>0</v>
      </c>
      <c r="R795">
        <v>0</v>
      </c>
      <c r="S795">
        <v>1</v>
      </c>
      <c r="T795">
        <v>1</v>
      </c>
      <c r="U795">
        <v>100</v>
      </c>
      <c r="V795">
        <v>1</v>
      </c>
      <c r="W795">
        <v>1</v>
      </c>
      <c r="X795">
        <v>1</v>
      </c>
    </row>
    <row r="796" spans="1:24" x14ac:dyDescent="0.2">
      <c r="A796" t="s">
        <v>1450</v>
      </c>
      <c r="B796" t="s">
        <v>1443</v>
      </c>
      <c r="C796" t="s">
        <v>1451</v>
      </c>
      <c r="D796">
        <v>0</v>
      </c>
      <c r="E796">
        <v>0</v>
      </c>
      <c r="F796">
        <v>0</v>
      </c>
      <c r="G796">
        <v>17071218.099353801</v>
      </c>
      <c r="H796">
        <v>0</v>
      </c>
      <c r="I796">
        <v>0</v>
      </c>
      <c r="J796">
        <v>1219180.83657376</v>
      </c>
      <c r="K796">
        <v>65824436.249522902</v>
      </c>
      <c r="L796">
        <v>13837429.851385299</v>
      </c>
      <c r="M796">
        <v>96733084.2002621</v>
      </c>
      <c r="N796">
        <v>0</v>
      </c>
      <c r="O796">
        <v>0</v>
      </c>
      <c r="P796">
        <v>4</v>
      </c>
      <c r="Q796">
        <v>0</v>
      </c>
      <c r="R796">
        <v>0</v>
      </c>
      <c r="S796">
        <v>1</v>
      </c>
      <c r="T796">
        <v>1</v>
      </c>
      <c r="U796">
        <v>100</v>
      </c>
      <c r="V796">
        <v>1</v>
      </c>
      <c r="W796">
        <v>1</v>
      </c>
      <c r="X796">
        <v>1</v>
      </c>
    </row>
    <row r="797" spans="1:24" x14ac:dyDescent="0.2">
      <c r="A797" t="s">
        <v>1452</v>
      </c>
      <c r="B797" t="s">
        <v>1451</v>
      </c>
      <c r="C797" t="s">
        <v>1453</v>
      </c>
      <c r="D797">
        <v>0</v>
      </c>
      <c r="E797">
        <v>0</v>
      </c>
      <c r="F797">
        <v>0</v>
      </c>
      <c r="G797">
        <v>6583462.36074901</v>
      </c>
      <c r="H797">
        <v>0</v>
      </c>
      <c r="I797">
        <v>0</v>
      </c>
      <c r="J797">
        <v>242209.06286018799</v>
      </c>
      <c r="K797">
        <v>13089251.3828745</v>
      </c>
      <c r="L797">
        <v>705061.80308254994</v>
      </c>
      <c r="M797">
        <v>20377775.546706099</v>
      </c>
      <c r="N797">
        <v>0</v>
      </c>
      <c r="O797">
        <v>0</v>
      </c>
      <c r="P797">
        <v>1</v>
      </c>
      <c r="Q797">
        <v>0</v>
      </c>
      <c r="R797">
        <v>0</v>
      </c>
      <c r="S797">
        <v>1</v>
      </c>
      <c r="T797">
        <v>1</v>
      </c>
      <c r="U797">
        <v>100</v>
      </c>
      <c r="V797">
        <v>1</v>
      </c>
      <c r="W797">
        <v>1</v>
      </c>
      <c r="X797">
        <v>1</v>
      </c>
    </row>
    <row r="798" spans="1:24" x14ac:dyDescent="0.2">
      <c r="A798" t="s">
        <v>1454</v>
      </c>
      <c r="B798" t="s">
        <v>1451</v>
      </c>
      <c r="C798" t="s">
        <v>1455</v>
      </c>
      <c r="D798">
        <v>0</v>
      </c>
      <c r="E798">
        <v>0</v>
      </c>
      <c r="F798">
        <v>0</v>
      </c>
      <c r="G798">
        <v>8679580.1188070402</v>
      </c>
      <c r="H798">
        <v>0</v>
      </c>
      <c r="I798">
        <v>0</v>
      </c>
      <c r="J798">
        <v>917247.36503763299</v>
      </c>
      <c r="K798">
        <v>49510477.790738001</v>
      </c>
      <c r="L798">
        <v>12897966.9596113</v>
      </c>
      <c r="M798">
        <v>71088024.869156405</v>
      </c>
      <c r="N798">
        <v>0</v>
      </c>
      <c r="O798">
        <v>0</v>
      </c>
      <c r="P798">
        <v>1</v>
      </c>
      <c r="Q798">
        <v>0</v>
      </c>
      <c r="R798">
        <v>0</v>
      </c>
      <c r="S798">
        <v>1</v>
      </c>
      <c r="T798">
        <v>1</v>
      </c>
      <c r="U798">
        <v>100</v>
      </c>
      <c r="V798">
        <v>1</v>
      </c>
      <c r="W798">
        <v>1</v>
      </c>
      <c r="X798">
        <v>1</v>
      </c>
    </row>
    <row r="799" spans="1:24" x14ac:dyDescent="0.2">
      <c r="A799" t="s">
        <v>1456</v>
      </c>
      <c r="B799" t="s">
        <v>1451</v>
      </c>
      <c r="C799" t="s">
        <v>1457</v>
      </c>
      <c r="D799">
        <v>0</v>
      </c>
      <c r="E799">
        <v>0</v>
      </c>
      <c r="F799">
        <v>0</v>
      </c>
      <c r="G799">
        <v>1808175.6197978</v>
      </c>
      <c r="H799">
        <v>0</v>
      </c>
      <c r="I799">
        <v>0</v>
      </c>
      <c r="J799">
        <v>59724.408675938103</v>
      </c>
      <c r="K799">
        <v>3224707.0759103</v>
      </c>
      <c r="L799">
        <v>234401.08869142699</v>
      </c>
      <c r="M799">
        <v>5267283.7843995299</v>
      </c>
      <c r="N799">
        <v>0</v>
      </c>
      <c r="O799">
        <v>0</v>
      </c>
      <c r="P799">
        <v>1</v>
      </c>
      <c r="Q799">
        <v>0</v>
      </c>
      <c r="R799">
        <v>0</v>
      </c>
      <c r="S799">
        <v>1</v>
      </c>
      <c r="T799">
        <v>1</v>
      </c>
      <c r="U799">
        <v>100</v>
      </c>
      <c r="V799">
        <v>1</v>
      </c>
      <c r="W799">
        <v>1</v>
      </c>
      <c r="X799">
        <v>1</v>
      </c>
    </row>
    <row r="800" spans="1:24" x14ac:dyDescent="0.2">
      <c r="A800" t="s">
        <v>1458</v>
      </c>
      <c r="B800" t="s">
        <v>1443</v>
      </c>
      <c r="C800" t="s">
        <v>1459</v>
      </c>
      <c r="D800">
        <v>0</v>
      </c>
      <c r="E800">
        <v>0</v>
      </c>
      <c r="F800">
        <v>0</v>
      </c>
      <c r="G800">
        <v>7775138.5039020497</v>
      </c>
      <c r="H800">
        <v>0</v>
      </c>
      <c r="I800">
        <v>0</v>
      </c>
      <c r="J800">
        <v>225712.793534294</v>
      </c>
      <c r="K800">
        <v>12119421.2783984</v>
      </c>
      <c r="L800">
        <v>716252.29815364699</v>
      </c>
      <c r="M800">
        <v>20610812.0804541</v>
      </c>
      <c r="N800">
        <v>0</v>
      </c>
      <c r="O800">
        <v>0</v>
      </c>
      <c r="P800">
        <v>9</v>
      </c>
      <c r="Q800">
        <v>0</v>
      </c>
      <c r="R800">
        <v>0</v>
      </c>
      <c r="S800">
        <v>1</v>
      </c>
      <c r="T800">
        <v>1</v>
      </c>
      <c r="U800">
        <v>100</v>
      </c>
      <c r="V800">
        <v>1</v>
      </c>
      <c r="W800">
        <v>1</v>
      </c>
      <c r="X800">
        <v>1</v>
      </c>
    </row>
    <row r="801" spans="1:24" x14ac:dyDescent="0.2">
      <c r="A801" t="s">
        <v>1460</v>
      </c>
      <c r="B801" t="s">
        <v>1459</v>
      </c>
      <c r="C801" t="s">
        <v>1461</v>
      </c>
      <c r="D801">
        <v>0</v>
      </c>
      <c r="E801">
        <v>0</v>
      </c>
      <c r="F801">
        <v>0</v>
      </c>
      <c r="G801">
        <v>3914607.7874605199</v>
      </c>
      <c r="H801">
        <v>0</v>
      </c>
      <c r="I801">
        <v>0</v>
      </c>
      <c r="J801">
        <v>86133.657726586403</v>
      </c>
      <c r="K801">
        <v>4579047.1034415597</v>
      </c>
      <c r="L801">
        <v>318596.09138745599</v>
      </c>
      <c r="M801">
        <v>8812250.9822895397</v>
      </c>
      <c r="N801">
        <v>0</v>
      </c>
      <c r="O801">
        <v>0</v>
      </c>
      <c r="P801">
        <v>1</v>
      </c>
      <c r="Q801">
        <v>0</v>
      </c>
      <c r="R801">
        <v>0</v>
      </c>
      <c r="S801">
        <v>1</v>
      </c>
      <c r="T801">
        <v>1</v>
      </c>
      <c r="U801">
        <v>100</v>
      </c>
      <c r="V801">
        <v>1</v>
      </c>
      <c r="W801">
        <v>1</v>
      </c>
      <c r="X801">
        <v>1</v>
      </c>
    </row>
    <row r="802" spans="1:24" x14ac:dyDescent="0.2">
      <c r="A802" t="s">
        <v>1462</v>
      </c>
      <c r="B802" t="s">
        <v>1459</v>
      </c>
      <c r="C802" t="s">
        <v>1463</v>
      </c>
      <c r="D802">
        <v>0</v>
      </c>
      <c r="E802">
        <v>0</v>
      </c>
      <c r="F802">
        <v>0</v>
      </c>
      <c r="G802">
        <v>269351.15640851099</v>
      </c>
      <c r="H802">
        <v>0</v>
      </c>
      <c r="I802">
        <v>0</v>
      </c>
      <c r="J802">
        <v>2794.0175889827601</v>
      </c>
      <c r="K802">
        <v>152305.99827143599</v>
      </c>
      <c r="L802">
        <v>8731.0911531359998</v>
      </c>
      <c r="M802">
        <v>430388.24583308399</v>
      </c>
      <c r="N802">
        <v>0</v>
      </c>
      <c r="O802">
        <v>0</v>
      </c>
      <c r="P802">
        <v>1</v>
      </c>
      <c r="Q802">
        <v>0</v>
      </c>
      <c r="R802">
        <v>0</v>
      </c>
      <c r="S802">
        <v>1</v>
      </c>
      <c r="T802">
        <v>1</v>
      </c>
      <c r="U802">
        <v>100</v>
      </c>
      <c r="V802">
        <v>1</v>
      </c>
      <c r="W802">
        <v>1</v>
      </c>
      <c r="X802">
        <v>1</v>
      </c>
    </row>
    <row r="803" spans="1:24" x14ac:dyDescent="0.2">
      <c r="A803" t="s">
        <v>1464</v>
      </c>
      <c r="B803" t="s">
        <v>1459</v>
      </c>
      <c r="C803" t="s">
        <v>1465</v>
      </c>
      <c r="D803">
        <v>0</v>
      </c>
      <c r="E803">
        <v>0</v>
      </c>
      <c r="F803">
        <v>0</v>
      </c>
      <c r="G803">
        <v>47918.466909576098</v>
      </c>
      <c r="H803">
        <v>0</v>
      </c>
      <c r="I803">
        <v>0</v>
      </c>
      <c r="J803">
        <v>1552.23199491833</v>
      </c>
      <c r="K803">
        <v>84541.168052302994</v>
      </c>
      <c r="L803">
        <v>6630.71345614652</v>
      </c>
      <c r="M803">
        <v>139090.34841802501</v>
      </c>
      <c r="N803">
        <v>0</v>
      </c>
      <c r="O803">
        <v>0</v>
      </c>
      <c r="P803">
        <v>1</v>
      </c>
      <c r="Q803">
        <v>0</v>
      </c>
      <c r="R803">
        <v>0</v>
      </c>
      <c r="S803">
        <v>1</v>
      </c>
      <c r="T803">
        <v>1</v>
      </c>
      <c r="U803">
        <v>100</v>
      </c>
      <c r="V803">
        <v>1</v>
      </c>
      <c r="W803">
        <v>1</v>
      </c>
      <c r="X803">
        <v>1</v>
      </c>
    </row>
    <row r="804" spans="1:24" x14ac:dyDescent="0.2">
      <c r="A804" t="s">
        <v>1466</v>
      </c>
      <c r="B804" t="s">
        <v>1459</v>
      </c>
      <c r="C804" t="s">
        <v>1467</v>
      </c>
      <c r="D804">
        <v>0</v>
      </c>
      <c r="E804">
        <v>0</v>
      </c>
      <c r="F804">
        <v>0</v>
      </c>
      <c r="G804">
        <v>218438.77699334401</v>
      </c>
      <c r="H804">
        <v>0</v>
      </c>
      <c r="I804">
        <v>0</v>
      </c>
      <c r="J804">
        <v>3067.9408834609499</v>
      </c>
      <c r="K804">
        <v>165936.45882216399</v>
      </c>
      <c r="L804">
        <v>8887.9804376715201</v>
      </c>
      <c r="M804">
        <v>393263.21625318</v>
      </c>
      <c r="N804">
        <v>0</v>
      </c>
      <c r="O804">
        <v>0</v>
      </c>
      <c r="P804">
        <v>1</v>
      </c>
      <c r="Q804">
        <v>0</v>
      </c>
      <c r="R804">
        <v>0</v>
      </c>
      <c r="S804">
        <v>1</v>
      </c>
      <c r="T804">
        <v>1</v>
      </c>
      <c r="U804">
        <v>100</v>
      </c>
      <c r="V804">
        <v>1</v>
      </c>
      <c r="W804">
        <v>1</v>
      </c>
      <c r="X804">
        <v>1</v>
      </c>
    </row>
    <row r="805" spans="1:24" x14ac:dyDescent="0.2">
      <c r="A805" t="s">
        <v>1468</v>
      </c>
      <c r="B805" t="s">
        <v>1459</v>
      </c>
      <c r="C805" t="s">
        <v>1469</v>
      </c>
      <c r="D805">
        <v>0</v>
      </c>
      <c r="E805">
        <v>0</v>
      </c>
      <c r="F805">
        <v>0</v>
      </c>
      <c r="G805">
        <v>73802.020469664407</v>
      </c>
      <c r="H805">
        <v>0</v>
      </c>
      <c r="I805">
        <v>0</v>
      </c>
      <c r="J805">
        <v>1375.7036494395099</v>
      </c>
      <c r="K805">
        <v>75204.141726294605</v>
      </c>
      <c r="L805">
        <v>7399.49086662012</v>
      </c>
      <c r="M805">
        <v>156405.65306257899</v>
      </c>
      <c r="N805">
        <v>0</v>
      </c>
      <c r="O805">
        <v>0</v>
      </c>
      <c r="P805">
        <v>1</v>
      </c>
      <c r="Q805">
        <v>0</v>
      </c>
      <c r="R805">
        <v>0</v>
      </c>
      <c r="S805">
        <v>1</v>
      </c>
      <c r="T805">
        <v>1</v>
      </c>
      <c r="U805">
        <v>100</v>
      </c>
      <c r="V805">
        <v>1</v>
      </c>
      <c r="W805">
        <v>1</v>
      </c>
      <c r="X805">
        <v>1</v>
      </c>
    </row>
    <row r="806" spans="1:24" x14ac:dyDescent="0.2">
      <c r="A806" t="s">
        <v>1470</v>
      </c>
      <c r="B806" t="s">
        <v>1459</v>
      </c>
      <c r="C806" t="s">
        <v>1471</v>
      </c>
      <c r="D806">
        <v>0</v>
      </c>
      <c r="E806">
        <v>0</v>
      </c>
      <c r="F806">
        <v>0</v>
      </c>
      <c r="G806">
        <v>2706851.9259126899</v>
      </c>
      <c r="H806">
        <v>0</v>
      </c>
      <c r="I806">
        <v>0</v>
      </c>
      <c r="J806">
        <v>119649.69443761</v>
      </c>
      <c r="K806">
        <v>6461084.6276222002</v>
      </c>
      <c r="L806">
        <v>348873.99694241403</v>
      </c>
      <c r="M806">
        <v>9516810.5504773092</v>
      </c>
      <c r="N806">
        <v>0</v>
      </c>
      <c r="O806">
        <v>0</v>
      </c>
      <c r="P806">
        <v>1</v>
      </c>
      <c r="Q806">
        <v>0</v>
      </c>
      <c r="R806">
        <v>0</v>
      </c>
      <c r="S806">
        <v>1</v>
      </c>
      <c r="T806">
        <v>1</v>
      </c>
      <c r="U806">
        <v>100</v>
      </c>
      <c r="V806">
        <v>1</v>
      </c>
      <c r="W806">
        <v>1</v>
      </c>
      <c r="X806">
        <v>1</v>
      </c>
    </row>
    <row r="807" spans="1:24" x14ac:dyDescent="0.2">
      <c r="A807" t="s">
        <v>1472</v>
      </c>
      <c r="B807" t="s">
        <v>1459</v>
      </c>
      <c r="C807" t="s">
        <v>1473</v>
      </c>
      <c r="D807">
        <v>0</v>
      </c>
      <c r="E807">
        <v>0</v>
      </c>
      <c r="F807">
        <v>0</v>
      </c>
      <c r="G807">
        <v>61579.573199098697</v>
      </c>
      <c r="H807">
        <v>0</v>
      </c>
      <c r="I807">
        <v>0</v>
      </c>
      <c r="J807">
        <v>486.97474339377698</v>
      </c>
      <c r="K807">
        <v>26205.413522774899</v>
      </c>
      <c r="L807">
        <v>1737.4674874069799</v>
      </c>
      <c r="M807">
        <v>89522.454209280593</v>
      </c>
      <c r="N807">
        <v>0</v>
      </c>
      <c r="O807">
        <v>0</v>
      </c>
      <c r="P807">
        <v>1</v>
      </c>
      <c r="Q807">
        <v>0</v>
      </c>
      <c r="R807">
        <v>0</v>
      </c>
      <c r="S807">
        <v>1</v>
      </c>
      <c r="T807">
        <v>1</v>
      </c>
      <c r="U807">
        <v>100</v>
      </c>
      <c r="V807">
        <v>1</v>
      </c>
      <c r="W807">
        <v>1</v>
      </c>
      <c r="X807">
        <v>1</v>
      </c>
    </row>
    <row r="808" spans="1:24" x14ac:dyDescent="0.2">
      <c r="A808" t="s">
        <v>1474</v>
      </c>
      <c r="B808" t="s">
        <v>1459</v>
      </c>
      <c r="C808" t="s">
        <v>491</v>
      </c>
      <c r="D808">
        <v>0</v>
      </c>
      <c r="E808">
        <v>1</v>
      </c>
      <c r="F808" t="s">
        <v>368</v>
      </c>
      <c r="G808">
        <v>482588.79654863599</v>
      </c>
      <c r="H808">
        <v>1</v>
      </c>
      <c r="I808" t="s">
        <v>368</v>
      </c>
      <c r="J808">
        <v>10652.572509902</v>
      </c>
      <c r="K808">
        <v>575096.366939759</v>
      </c>
      <c r="L808">
        <v>15395.4664227957</v>
      </c>
      <c r="M808">
        <v>1073080.6299111899</v>
      </c>
      <c r="N808" t="s">
        <v>492</v>
      </c>
      <c r="O808" t="s">
        <v>493</v>
      </c>
      <c r="P808">
        <v>1</v>
      </c>
      <c r="Q808">
        <v>0</v>
      </c>
      <c r="R808">
        <v>0</v>
      </c>
      <c r="S808">
        <v>1</v>
      </c>
      <c r="T808">
        <v>1</v>
      </c>
      <c r="U808">
        <v>100</v>
      </c>
      <c r="V808">
        <v>1</v>
      </c>
      <c r="W808">
        <v>1</v>
      </c>
      <c r="X808">
        <v>1</v>
      </c>
    </row>
    <row r="809" spans="1:24" x14ac:dyDescent="0.2">
      <c r="A809" t="s">
        <v>1475</v>
      </c>
      <c r="B809" t="s">
        <v>1443</v>
      </c>
      <c r="C809" t="s">
        <v>1476</v>
      </c>
      <c r="D809">
        <v>0</v>
      </c>
      <c r="E809">
        <v>0</v>
      </c>
      <c r="F809">
        <v>0</v>
      </c>
      <c r="G809">
        <v>0</v>
      </c>
      <c r="H809">
        <v>0</v>
      </c>
      <c r="I809">
        <v>0</v>
      </c>
      <c r="J809">
        <v>9300.1867820000007</v>
      </c>
      <c r="K809">
        <v>484340.61690000002</v>
      </c>
      <c r="L809">
        <v>270868.02393000002</v>
      </c>
      <c r="M809">
        <v>755208.64083000005</v>
      </c>
      <c r="N809">
        <v>0</v>
      </c>
      <c r="O809">
        <v>0</v>
      </c>
      <c r="P809">
        <v>3</v>
      </c>
      <c r="Q809">
        <v>0</v>
      </c>
      <c r="R809">
        <v>0</v>
      </c>
      <c r="S809">
        <v>1</v>
      </c>
      <c r="T809">
        <v>1</v>
      </c>
      <c r="U809">
        <v>100</v>
      </c>
      <c r="V809">
        <v>1</v>
      </c>
      <c r="W809">
        <v>1</v>
      </c>
      <c r="X809">
        <v>1</v>
      </c>
    </row>
    <row r="810" spans="1:24" x14ac:dyDescent="0.2">
      <c r="A810" t="s">
        <v>1477</v>
      </c>
      <c r="B810" t="s">
        <v>1476</v>
      </c>
      <c r="C810" t="s">
        <v>637</v>
      </c>
      <c r="D810">
        <v>0</v>
      </c>
      <c r="E810">
        <v>0</v>
      </c>
      <c r="F810">
        <v>0</v>
      </c>
      <c r="G810">
        <v>0</v>
      </c>
      <c r="H810">
        <v>0</v>
      </c>
      <c r="I810">
        <v>0</v>
      </c>
      <c r="J810">
        <v>4784.5154929999999</v>
      </c>
      <c r="K810">
        <v>256809.5736</v>
      </c>
      <c r="L810">
        <v>240550.9834</v>
      </c>
      <c r="M810">
        <v>497360.55699999997</v>
      </c>
      <c r="N810">
        <v>0</v>
      </c>
      <c r="O810">
        <v>0</v>
      </c>
      <c r="P810">
        <v>1</v>
      </c>
      <c r="Q810">
        <v>0</v>
      </c>
      <c r="R810">
        <v>0</v>
      </c>
      <c r="S810">
        <v>1</v>
      </c>
      <c r="T810">
        <v>1</v>
      </c>
      <c r="U810">
        <v>100</v>
      </c>
      <c r="V810">
        <v>1</v>
      </c>
      <c r="W810">
        <v>1</v>
      </c>
      <c r="X810">
        <v>1</v>
      </c>
    </row>
    <row r="811" spans="1:24" x14ac:dyDescent="0.2">
      <c r="A811" t="s">
        <v>1478</v>
      </c>
      <c r="B811" t="s">
        <v>1476</v>
      </c>
      <c r="C811" t="s">
        <v>1110</v>
      </c>
      <c r="D811">
        <v>0</v>
      </c>
      <c r="E811">
        <v>0</v>
      </c>
      <c r="F811">
        <v>0</v>
      </c>
      <c r="G811">
        <v>0</v>
      </c>
      <c r="H811">
        <v>0</v>
      </c>
      <c r="I811">
        <v>0</v>
      </c>
      <c r="J811">
        <v>4515.6712889999999</v>
      </c>
      <c r="K811">
        <v>227531.04329999999</v>
      </c>
      <c r="L811">
        <v>30317.040529999998</v>
      </c>
      <c r="M811">
        <v>257848.08382999999</v>
      </c>
      <c r="N811">
        <v>0</v>
      </c>
      <c r="O811">
        <v>0</v>
      </c>
      <c r="P811">
        <v>1</v>
      </c>
      <c r="Q811">
        <v>0</v>
      </c>
      <c r="R811">
        <v>0</v>
      </c>
      <c r="S811">
        <v>1</v>
      </c>
      <c r="T811">
        <v>1</v>
      </c>
      <c r="U811">
        <v>100</v>
      </c>
      <c r="V811">
        <v>1</v>
      </c>
      <c r="W811">
        <v>1</v>
      </c>
      <c r="X811">
        <v>1</v>
      </c>
    </row>
    <row r="812" spans="1:24" x14ac:dyDescent="0.2">
      <c r="A812" t="s">
        <v>1479</v>
      </c>
      <c r="B812" t="s">
        <v>1480</v>
      </c>
      <c r="C812" t="s">
        <v>1480</v>
      </c>
      <c r="D812">
        <v>0</v>
      </c>
      <c r="E812">
        <v>0</v>
      </c>
      <c r="F812">
        <v>0</v>
      </c>
      <c r="G812">
        <v>5727402.9119290104</v>
      </c>
      <c r="H812">
        <v>0</v>
      </c>
      <c r="I812">
        <v>0</v>
      </c>
      <c r="J812">
        <v>256756.334837762</v>
      </c>
      <c r="K812">
        <v>13965984.7368888</v>
      </c>
      <c r="L812">
        <v>1928654.7320043701</v>
      </c>
      <c r="M812">
        <v>21622042.3808222</v>
      </c>
      <c r="N812">
        <v>0</v>
      </c>
      <c r="O812">
        <v>0</v>
      </c>
      <c r="P812">
        <v>3</v>
      </c>
      <c r="Q812">
        <v>0</v>
      </c>
      <c r="R812">
        <v>0</v>
      </c>
      <c r="S812">
        <v>1</v>
      </c>
      <c r="T812">
        <v>1</v>
      </c>
      <c r="U812">
        <v>100</v>
      </c>
      <c r="V812">
        <v>1</v>
      </c>
      <c r="W812">
        <v>1</v>
      </c>
      <c r="X812">
        <v>1</v>
      </c>
    </row>
    <row r="813" spans="1:24" x14ac:dyDescent="0.2">
      <c r="A813" t="s">
        <v>1481</v>
      </c>
      <c r="B813" t="s">
        <v>1480</v>
      </c>
      <c r="C813" t="s">
        <v>1482</v>
      </c>
      <c r="D813">
        <v>0</v>
      </c>
      <c r="E813">
        <v>0</v>
      </c>
      <c r="F813">
        <v>0</v>
      </c>
      <c r="G813">
        <v>0</v>
      </c>
      <c r="H813">
        <v>0</v>
      </c>
      <c r="I813">
        <v>0</v>
      </c>
      <c r="J813">
        <v>39439.060831704403</v>
      </c>
      <c r="K813">
        <v>2145246.8310061502</v>
      </c>
      <c r="L813">
        <v>862652.26886307995</v>
      </c>
      <c r="M813">
        <v>3007899.0998692298</v>
      </c>
      <c r="N813">
        <v>0</v>
      </c>
      <c r="O813">
        <v>0</v>
      </c>
      <c r="P813">
        <v>1</v>
      </c>
      <c r="Q813">
        <v>0</v>
      </c>
      <c r="R813">
        <v>0</v>
      </c>
      <c r="S813">
        <v>1</v>
      </c>
      <c r="T813">
        <v>1</v>
      </c>
      <c r="U813">
        <v>100</v>
      </c>
      <c r="V813">
        <v>1</v>
      </c>
      <c r="W813">
        <v>1</v>
      </c>
      <c r="X813">
        <v>1</v>
      </c>
    </row>
    <row r="814" spans="1:24" x14ac:dyDescent="0.2">
      <c r="A814" t="s">
        <v>1483</v>
      </c>
      <c r="B814" t="s">
        <v>1480</v>
      </c>
      <c r="C814" t="s">
        <v>1484</v>
      </c>
      <c r="D814">
        <v>0</v>
      </c>
      <c r="E814">
        <v>0</v>
      </c>
      <c r="F814">
        <v>0</v>
      </c>
      <c r="G814">
        <v>5727402.9119290104</v>
      </c>
      <c r="H814">
        <v>0</v>
      </c>
      <c r="I814">
        <v>0</v>
      </c>
      <c r="J814">
        <v>217317.274006058</v>
      </c>
      <c r="K814">
        <v>11820737.905882699</v>
      </c>
      <c r="L814">
        <v>1066002.46314129</v>
      </c>
      <c r="M814">
        <v>18614143.280953001</v>
      </c>
      <c r="N814">
        <v>0</v>
      </c>
      <c r="O814">
        <v>0</v>
      </c>
      <c r="P814">
        <v>1</v>
      </c>
      <c r="Q814">
        <v>0</v>
      </c>
      <c r="R814">
        <v>0</v>
      </c>
      <c r="S814">
        <v>1</v>
      </c>
      <c r="T814">
        <v>1</v>
      </c>
      <c r="U814">
        <v>100</v>
      </c>
      <c r="V814">
        <v>1</v>
      </c>
      <c r="W814">
        <v>1</v>
      </c>
      <c r="X814">
        <v>1</v>
      </c>
    </row>
    <row r="815" spans="1:24" x14ac:dyDescent="0.2">
      <c r="A815" t="s">
        <v>1485</v>
      </c>
      <c r="B815" t="s">
        <v>1486</v>
      </c>
      <c r="C815" t="s">
        <v>1486</v>
      </c>
      <c r="D815">
        <v>0</v>
      </c>
      <c r="E815">
        <v>0</v>
      </c>
      <c r="F815">
        <v>0</v>
      </c>
      <c r="G815">
        <v>6558760.9537782101</v>
      </c>
      <c r="H815">
        <v>0</v>
      </c>
      <c r="I815">
        <v>0</v>
      </c>
      <c r="J815">
        <v>34612.677594202403</v>
      </c>
      <c r="K815">
        <v>1865791.2557449799</v>
      </c>
      <c r="L815">
        <v>215465.320691762</v>
      </c>
      <c r="M815">
        <v>8640017.5302149598</v>
      </c>
      <c r="N815">
        <v>0</v>
      </c>
      <c r="O815">
        <v>0</v>
      </c>
      <c r="P815">
        <v>7</v>
      </c>
      <c r="Q815">
        <v>0</v>
      </c>
      <c r="R815">
        <v>0</v>
      </c>
      <c r="S815">
        <v>1</v>
      </c>
      <c r="T815">
        <v>1</v>
      </c>
      <c r="U815">
        <v>100</v>
      </c>
      <c r="V815">
        <v>1</v>
      </c>
      <c r="W815">
        <v>1</v>
      </c>
      <c r="X815">
        <v>1</v>
      </c>
    </row>
    <row r="816" spans="1:24" x14ac:dyDescent="0.2">
      <c r="A816" t="s">
        <v>1487</v>
      </c>
      <c r="B816" t="s">
        <v>1486</v>
      </c>
      <c r="C816" t="s">
        <v>1488</v>
      </c>
      <c r="D816">
        <v>0</v>
      </c>
      <c r="E816">
        <v>0</v>
      </c>
      <c r="F816">
        <v>0</v>
      </c>
      <c r="G816">
        <v>0</v>
      </c>
      <c r="H816">
        <v>0</v>
      </c>
      <c r="I816">
        <v>0</v>
      </c>
      <c r="J816">
        <v>633.35183151910701</v>
      </c>
      <c r="K816">
        <v>25819.109229592901</v>
      </c>
      <c r="L816">
        <v>48236.490796360697</v>
      </c>
      <c r="M816">
        <v>74055.600025953594</v>
      </c>
      <c r="N816">
        <v>0</v>
      </c>
      <c r="O816">
        <v>0</v>
      </c>
      <c r="P816">
        <v>1</v>
      </c>
      <c r="Q816">
        <v>0</v>
      </c>
      <c r="R816">
        <v>0</v>
      </c>
      <c r="S816">
        <v>1</v>
      </c>
      <c r="T816">
        <v>1</v>
      </c>
      <c r="U816">
        <v>100</v>
      </c>
      <c r="V816">
        <v>1</v>
      </c>
      <c r="W816">
        <v>1</v>
      </c>
      <c r="X816">
        <v>1</v>
      </c>
    </row>
    <row r="817" spans="1:24" x14ac:dyDescent="0.2">
      <c r="A817" t="s">
        <v>1489</v>
      </c>
      <c r="B817" t="s">
        <v>1486</v>
      </c>
      <c r="C817" t="s">
        <v>1490</v>
      </c>
      <c r="D817">
        <v>0</v>
      </c>
      <c r="E817">
        <v>0</v>
      </c>
      <c r="F817">
        <v>0</v>
      </c>
      <c r="G817">
        <v>3234610.30801199</v>
      </c>
      <c r="H817">
        <v>0</v>
      </c>
      <c r="I817">
        <v>0</v>
      </c>
      <c r="J817">
        <v>12667.036630382099</v>
      </c>
      <c r="K817">
        <v>681433.41089230799</v>
      </c>
      <c r="L817">
        <v>59307.271406875501</v>
      </c>
      <c r="M817">
        <v>3975350.99031117</v>
      </c>
      <c r="N817">
        <v>0</v>
      </c>
      <c r="O817">
        <v>0</v>
      </c>
      <c r="P817">
        <v>1</v>
      </c>
      <c r="Q817">
        <v>0</v>
      </c>
      <c r="R817">
        <v>0</v>
      </c>
      <c r="S817">
        <v>1</v>
      </c>
      <c r="T817">
        <v>1</v>
      </c>
      <c r="U817">
        <v>100</v>
      </c>
      <c r="V817">
        <v>1</v>
      </c>
      <c r="W817">
        <v>1</v>
      </c>
      <c r="X817">
        <v>1</v>
      </c>
    </row>
    <row r="818" spans="1:24" x14ac:dyDescent="0.2">
      <c r="A818" t="s">
        <v>1491</v>
      </c>
      <c r="B818" t="s">
        <v>1486</v>
      </c>
      <c r="C818" t="s">
        <v>1492</v>
      </c>
      <c r="D818">
        <v>0</v>
      </c>
      <c r="E818">
        <v>1</v>
      </c>
      <c r="F818" t="s">
        <v>368</v>
      </c>
      <c r="G818">
        <v>397155.94217303599</v>
      </c>
      <c r="H818">
        <v>1</v>
      </c>
      <c r="I818" t="s">
        <v>368</v>
      </c>
      <c r="J818">
        <v>253.34073255420699</v>
      </c>
      <c r="K818">
        <v>13040.3796874459</v>
      </c>
      <c r="L818">
        <v>1315.54065802184</v>
      </c>
      <c r="M818">
        <v>411511.86251850397</v>
      </c>
      <c r="N818" t="s">
        <v>398</v>
      </c>
      <c r="O818" t="s">
        <v>498</v>
      </c>
      <c r="P818">
        <v>1</v>
      </c>
      <c r="Q818">
        <v>0</v>
      </c>
      <c r="R818">
        <v>0</v>
      </c>
      <c r="S818">
        <v>1</v>
      </c>
      <c r="T818">
        <v>1</v>
      </c>
      <c r="U818">
        <v>100</v>
      </c>
      <c r="V818">
        <v>1</v>
      </c>
      <c r="W818">
        <v>1</v>
      </c>
      <c r="X818">
        <v>1</v>
      </c>
    </row>
    <row r="819" spans="1:24" x14ac:dyDescent="0.2">
      <c r="A819" t="s">
        <v>1493</v>
      </c>
      <c r="B819" t="s">
        <v>1486</v>
      </c>
      <c r="C819" t="s">
        <v>1494</v>
      </c>
      <c r="D819">
        <v>0</v>
      </c>
      <c r="E819">
        <v>1</v>
      </c>
      <c r="F819" t="s">
        <v>368</v>
      </c>
      <c r="G819">
        <v>454288.95956438303</v>
      </c>
      <c r="H819">
        <v>1</v>
      </c>
      <c r="I819" t="s">
        <v>368</v>
      </c>
      <c r="J819">
        <v>1583.3795787977599</v>
      </c>
      <c r="K819">
        <v>86410.078430620299</v>
      </c>
      <c r="L819">
        <v>7147.7709088302599</v>
      </c>
      <c r="M819">
        <v>547846.80890383304</v>
      </c>
      <c r="N819" t="s">
        <v>398</v>
      </c>
      <c r="O819" t="s">
        <v>385</v>
      </c>
      <c r="P819">
        <v>1</v>
      </c>
      <c r="Q819">
        <v>0</v>
      </c>
      <c r="R819">
        <v>0</v>
      </c>
      <c r="S819">
        <v>1</v>
      </c>
      <c r="T819">
        <v>1</v>
      </c>
      <c r="U819">
        <v>100</v>
      </c>
      <c r="V819">
        <v>1</v>
      </c>
      <c r="W819">
        <v>1</v>
      </c>
      <c r="X819">
        <v>1</v>
      </c>
    </row>
    <row r="820" spans="1:24" x14ac:dyDescent="0.2">
      <c r="A820" t="s">
        <v>1495</v>
      </c>
      <c r="B820" t="s">
        <v>1486</v>
      </c>
      <c r="C820" t="s">
        <v>1496</v>
      </c>
      <c r="D820">
        <v>0</v>
      </c>
      <c r="E820">
        <v>0</v>
      </c>
      <c r="F820">
        <v>0</v>
      </c>
      <c r="G820">
        <v>1921917.33757221</v>
      </c>
      <c r="H820">
        <v>0</v>
      </c>
      <c r="I820">
        <v>0</v>
      </c>
      <c r="J820">
        <v>17892.189242151399</v>
      </c>
      <c r="K820">
        <v>972678.19907439605</v>
      </c>
      <c r="L820">
        <v>92310.476012843996</v>
      </c>
      <c r="M820">
        <v>2986906.0126594501</v>
      </c>
      <c r="N820">
        <v>0</v>
      </c>
      <c r="O820">
        <v>0</v>
      </c>
      <c r="P820">
        <v>1</v>
      </c>
      <c r="Q820">
        <v>0</v>
      </c>
      <c r="R820">
        <v>0</v>
      </c>
      <c r="S820">
        <v>1</v>
      </c>
      <c r="T820">
        <v>1</v>
      </c>
      <c r="U820">
        <v>100</v>
      </c>
      <c r="V820">
        <v>1</v>
      </c>
      <c r="W820">
        <v>1</v>
      </c>
      <c r="X820">
        <v>1</v>
      </c>
    </row>
    <row r="821" spans="1:24" x14ac:dyDescent="0.2">
      <c r="A821" t="s">
        <v>1497</v>
      </c>
      <c r="B821" t="s">
        <v>1486</v>
      </c>
      <c r="C821" t="s">
        <v>1498</v>
      </c>
      <c r="D821">
        <v>0</v>
      </c>
      <c r="E821">
        <v>1</v>
      </c>
      <c r="F821" t="s">
        <v>368</v>
      </c>
      <c r="G821">
        <v>550788.40645658399</v>
      </c>
      <c r="H821">
        <v>1</v>
      </c>
      <c r="I821" t="s">
        <v>368</v>
      </c>
      <c r="J821">
        <v>1583.3795787977599</v>
      </c>
      <c r="K821">
        <v>86410.078430620299</v>
      </c>
      <c r="L821">
        <v>7147.7709088302599</v>
      </c>
      <c r="M821">
        <v>644346.25579603401</v>
      </c>
      <c r="N821" t="s">
        <v>398</v>
      </c>
      <c r="O821" t="s">
        <v>385</v>
      </c>
      <c r="P821">
        <v>1</v>
      </c>
      <c r="Q821">
        <v>0</v>
      </c>
      <c r="R821">
        <v>0</v>
      </c>
      <c r="S821">
        <v>1</v>
      </c>
      <c r="T821">
        <v>1</v>
      </c>
      <c r="U821">
        <v>100</v>
      </c>
      <c r="V821">
        <v>1</v>
      </c>
      <c r="W821">
        <v>1</v>
      </c>
      <c r="X821">
        <v>1</v>
      </c>
    </row>
    <row r="822" spans="1:24" x14ac:dyDescent="0.2">
      <c r="A822" t="s">
        <v>1499</v>
      </c>
      <c r="B822" t="s">
        <v>1500</v>
      </c>
      <c r="C822" t="s">
        <v>1500</v>
      </c>
      <c r="D822">
        <v>0</v>
      </c>
      <c r="E822">
        <v>0</v>
      </c>
      <c r="F822">
        <v>0</v>
      </c>
      <c r="G822">
        <v>1668854</v>
      </c>
      <c r="H822">
        <v>0</v>
      </c>
      <c r="I822">
        <v>0</v>
      </c>
      <c r="J822">
        <v>81999.999979999993</v>
      </c>
      <c r="K822">
        <v>4553152.4989999998</v>
      </c>
      <c r="L822">
        <v>453254.9999</v>
      </c>
      <c r="M822">
        <v>6675261.4989</v>
      </c>
      <c r="N822" t="s">
        <v>398</v>
      </c>
      <c r="O822" t="s">
        <v>475</v>
      </c>
      <c r="P822">
        <v>1</v>
      </c>
      <c r="Q822">
        <v>0</v>
      </c>
      <c r="R822">
        <v>0</v>
      </c>
      <c r="S822">
        <v>1</v>
      </c>
      <c r="T822">
        <v>1</v>
      </c>
      <c r="U822">
        <v>100</v>
      </c>
      <c r="V822">
        <v>1</v>
      </c>
      <c r="W822">
        <v>1</v>
      </c>
      <c r="X822">
        <v>1</v>
      </c>
    </row>
    <row r="823" spans="1:24" x14ac:dyDescent="0.2">
      <c r="A823" t="s">
        <v>322</v>
      </c>
      <c r="B823" t="s">
        <v>1501</v>
      </c>
      <c r="C823" t="s">
        <v>1501</v>
      </c>
      <c r="D823">
        <v>0</v>
      </c>
      <c r="E823">
        <v>0</v>
      </c>
      <c r="F823">
        <v>0</v>
      </c>
      <c r="G823">
        <v>47848710.990015998</v>
      </c>
      <c r="H823">
        <v>0</v>
      </c>
      <c r="I823">
        <v>0</v>
      </c>
      <c r="J823">
        <v>682455.83199076599</v>
      </c>
      <c r="K823">
        <v>35879240.225551799</v>
      </c>
      <c r="L823">
        <v>5827354.8197414102</v>
      </c>
      <c r="M823">
        <v>89555306.0353093</v>
      </c>
      <c r="N823">
        <v>0</v>
      </c>
      <c r="O823">
        <v>0</v>
      </c>
      <c r="P823">
        <v>11</v>
      </c>
      <c r="Q823">
        <v>0</v>
      </c>
      <c r="R823">
        <v>0</v>
      </c>
      <c r="S823">
        <v>1</v>
      </c>
      <c r="T823">
        <v>1</v>
      </c>
      <c r="U823">
        <v>100</v>
      </c>
      <c r="V823">
        <v>1</v>
      </c>
      <c r="W823">
        <v>1</v>
      </c>
      <c r="X823">
        <v>1</v>
      </c>
    </row>
    <row r="824" spans="1:24" x14ac:dyDescent="0.2">
      <c r="A824" t="s">
        <v>1502</v>
      </c>
      <c r="B824" t="s">
        <v>1503</v>
      </c>
      <c r="C824" t="s">
        <v>1503</v>
      </c>
      <c r="D824">
        <v>0</v>
      </c>
      <c r="E824">
        <v>0</v>
      </c>
      <c r="F824">
        <v>0</v>
      </c>
      <c r="G824">
        <v>257875.518939373</v>
      </c>
      <c r="H824">
        <v>0</v>
      </c>
      <c r="I824">
        <v>0</v>
      </c>
      <c r="J824">
        <v>121030.409389932</v>
      </c>
      <c r="K824">
        <v>5993582.6039964799</v>
      </c>
      <c r="L824">
        <v>2575547.1323516299</v>
      </c>
      <c r="M824">
        <v>8827005.2552874796</v>
      </c>
      <c r="N824">
        <v>0</v>
      </c>
      <c r="O824">
        <v>0</v>
      </c>
      <c r="P824">
        <v>3</v>
      </c>
      <c r="Q824">
        <v>0</v>
      </c>
      <c r="R824">
        <v>0</v>
      </c>
      <c r="S824">
        <v>1</v>
      </c>
      <c r="T824">
        <v>1</v>
      </c>
      <c r="U824">
        <v>100</v>
      </c>
      <c r="V824">
        <v>1</v>
      </c>
      <c r="W824">
        <v>1</v>
      </c>
      <c r="X824">
        <v>1</v>
      </c>
    </row>
    <row r="825" spans="1:24" x14ac:dyDescent="0.2">
      <c r="A825" t="s">
        <v>1504</v>
      </c>
      <c r="B825" t="s">
        <v>1503</v>
      </c>
      <c r="C825" t="s">
        <v>1505</v>
      </c>
      <c r="D825">
        <v>0</v>
      </c>
      <c r="E825">
        <v>0</v>
      </c>
      <c r="F825">
        <v>0</v>
      </c>
      <c r="G825">
        <v>11654.1905177917</v>
      </c>
      <c r="H825">
        <v>0</v>
      </c>
      <c r="I825">
        <v>0</v>
      </c>
      <c r="J825">
        <v>28954.786412117501</v>
      </c>
      <c r="K825">
        <v>1437979.3635670899</v>
      </c>
      <c r="L825">
        <v>644172.55368727003</v>
      </c>
      <c r="M825">
        <v>2093806.1077721601</v>
      </c>
      <c r="N825">
        <v>0</v>
      </c>
      <c r="O825">
        <v>0</v>
      </c>
      <c r="P825">
        <v>1</v>
      </c>
      <c r="Q825">
        <v>0</v>
      </c>
      <c r="R825">
        <v>0</v>
      </c>
      <c r="S825">
        <v>1</v>
      </c>
      <c r="T825">
        <v>1</v>
      </c>
      <c r="U825">
        <v>100</v>
      </c>
      <c r="V825">
        <v>1</v>
      </c>
      <c r="W825">
        <v>1</v>
      </c>
      <c r="X825">
        <v>1</v>
      </c>
    </row>
    <row r="826" spans="1:24" x14ac:dyDescent="0.2">
      <c r="A826" t="s">
        <v>1506</v>
      </c>
      <c r="B826" t="s">
        <v>1503</v>
      </c>
      <c r="C826" t="s">
        <v>1507</v>
      </c>
      <c r="D826">
        <v>0</v>
      </c>
      <c r="E826">
        <v>0</v>
      </c>
      <c r="F826">
        <v>0</v>
      </c>
      <c r="G826">
        <v>146140.28377371401</v>
      </c>
      <c r="H826">
        <v>0</v>
      </c>
      <c r="I826">
        <v>0</v>
      </c>
      <c r="J826">
        <v>64724.6615938209</v>
      </c>
      <c r="K826">
        <v>3177038.4732900201</v>
      </c>
      <c r="L826">
        <v>1030792.54388562</v>
      </c>
      <c r="M826">
        <v>4353971.3009493602</v>
      </c>
      <c r="N826">
        <v>0</v>
      </c>
      <c r="O826">
        <v>0</v>
      </c>
      <c r="P826">
        <v>1</v>
      </c>
      <c r="Q826">
        <v>0</v>
      </c>
      <c r="R826">
        <v>0</v>
      </c>
      <c r="S826">
        <v>1</v>
      </c>
      <c r="T826">
        <v>1</v>
      </c>
      <c r="U826">
        <v>100</v>
      </c>
      <c r="V826">
        <v>1</v>
      </c>
      <c r="W826">
        <v>1</v>
      </c>
      <c r="X826">
        <v>1</v>
      </c>
    </row>
    <row r="827" spans="1:24" x14ac:dyDescent="0.2">
      <c r="A827" t="s">
        <v>1508</v>
      </c>
      <c r="B827" t="s">
        <v>1503</v>
      </c>
      <c r="C827" t="s">
        <v>1509</v>
      </c>
      <c r="D827">
        <v>0</v>
      </c>
      <c r="E827">
        <v>0</v>
      </c>
      <c r="F827">
        <v>0</v>
      </c>
      <c r="G827">
        <v>100081.044647866</v>
      </c>
      <c r="H827">
        <v>0</v>
      </c>
      <c r="I827">
        <v>0</v>
      </c>
      <c r="J827">
        <v>27350.961383993999</v>
      </c>
      <c r="K827">
        <v>1378564.7671393501</v>
      </c>
      <c r="L827">
        <v>900582.03477874002</v>
      </c>
      <c r="M827">
        <v>2379227.84656596</v>
      </c>
      <c r="N827">
        <v>0</v>
      </c>
      <c r="O827">
        <v>0</v>
      </c>
      <c r="P827">
        <v>1</v>
      </c>
      <c r="Q827">
        <v>0</v>
      </c>
      <c r="R827">
        <v>0</v>
      </c>
      <c r="S827">
        <v>1</v>
      </c>
      <c r="T827">
        <v>1</v>
      </c>
      <c r="U827">
        <v>100</v>
      </c>
      <c r="V827">
        <v>1</v>
      </c>
      <c r="W827">
        <v>1</v>
      </c>
      <c r="X827">
        <v>1</v>
      </c>
    </row>
    <row r="828" spans="1:24" x14ac:dyDescent="0.2">
      <c r="A828" t="s">
        <v>1510</v>
      </c>
      <c r="B828" t="s">
        <v>1511</v>
      </c>
      <c r="C828" t="s">
        <v>1511</v>
      </c>
      <c r="D828">
        <v>0</v>
      </c>
      <c r="E828">
        <v>0</v>
      </c>
      <c r="F828">
        <v>0</v>
      </c>
      <c r="G828">
        <v>47590835.471076697</v>
      </c>
      <c r="H828">
        <v>0</v>
      </c>
      <c r="I828">
        <v>0</v>
      </c>
      <c r="J828">
        <v>561425.422600833</v>
      </c>
      <c r="K828">
        <v>29885657.621555299</v>
      </c>
      <c r="L828">
        <v>3251807.6873897798</v>
      </c>
      <c r="M828">
        <v>80728300.780021802</v>
      </c>
      <c r="N828">
        <v>0</v>
      </c>
      <c r="O828">
        <v>0</v>
      </c>
      <c r="P828">
        <v>6</v>
      </c>
      <c r="Q828">
        <v>0</v>
      </c>
      <c r="R828">
        <v>0</v>
      </c>
      <c r="S828">
        <v>1</v>
      </c>
      <c r="T828">
        <v>1</v>
      </c>
      <c r="U828">
        <v>100</v>
      </c>
      <c r="V828">
        <v>1</v>
      </c>
      <c r="W828">
        <v>1</v>
      </c>
      <c r="X828">
        <v>1</v>
      </c>
    </row>
    <row r="829" spans="1:24" x14ac:dyDescent="0.2">
      <c r="A829" t="s">
        <v>1512</v>
      </c>
      <c r="B829" t="s">
        <v>1511</v>
      </c>
      <c r="C829" t="s">
        <v>1513</v>
      </c>
      <c r="D829">
        <v>0</v>
      </c>
      <c r="E829">
        <v>0</v>
      </c>
      <c r="F829">
        <v>0</v>
      </c>
      <c r="G829">
        <v>47590835.471076697</v>
      </c>
      <c r="H829">
        <v>0</v>
      </c>
      <c r="I829">
        <v>0</v>
      </c>
      <c r="J829">
        <v>561425.422600833</v>
      </c>
      <c r="K829">
        <v>29885657.621555299</v>
      </c>
      <c r="L829">
        <v>3251807.6873897798</v>
      </c>
      <c r="M829">
        <v>80728300.780021802</v>
      </c>
      <c r="N829">
        <v>0</v>
      </c>
      <c r="O829">
        <v>0</v>
      </c>
      <c r="P829">
        <v>5</v>
      </c>
      <c r="Q829">
        <v>0</v>
      </c>
      <c r="R829">
        <v>0</v>
      </c>
      <c r="S829">
        <v>1</v>
      </c>
      <c r="T829">
        <v>1</v>
      </c>
      <c r="U829">
        <v>100</v>
      </c>
      <c r="V829">
        <v>1</v>
      </c>
      <c r="W829">
        <v>1</v>
      </c>
      <c r="X829">
        <v>1</v>
      </c>
    </row>
    <row r="830" spans="1:24" x14ac:dyDescent="0.2">
      <c r="A830" t="s">
        <v>1514</v>
      </c>
      <c r="B830" t="s">
        <v>1513</v>
      </c>
      <c r="C830" t="s">
        <v>1515</v>
      </c>
      <c r="D830">
        <v>0</v>
      </c>
      <c r="E830">
        <v>0</v>
      </c>
      <c r="F830">
        <v>0</v>
      </c>
      <c r="G830">
        <v>537819.87696861301</v>
      </c>
      <c r="H830">
        <v>0</v>
      </c>
      <c r="I830">
        <v>0</v>
      </c>
      <c r="J830">
        <v>3595.4389991501398</v>
      </c>
      <c r="K830">
        <v>196288.804473781</v>
      </c>
      <c r="L830">
        <v>20616.140668925898</v>
      </c>
      <c r="M830">
        <v>754724.82211131998</v>
      </c>
      <c r="N830">
        <v>0</v>
      </c>
      <c r="O830">
        <v>0</v>
      </c>
      <c r="P830">
        <v>1</v>
      </c>
      <c r="Q830">
        <v>0</v>
      </c>
      <c r="R830">
        <v>0</v>
      </c>
      <c r="S830">
        <v>1</v>
      </c>
      <c r="T830">
        <v>1</v>
      </c>
      <c r="U830">
        <v>100</v>
      </c>
      <c r="V830">
        <v>1</v>
      </c>
      <c r="W830">
        <v>1</v>
      </c>
      <c r="X830">
        <v>1</v>
      </c>
    </row>
    <row r="831" spans="1:24" x14ac:dyDescent="0.2">
      <c r="A831" t="s">
        <v>1516</v>
      </c>
      <c r="B831" t="s">
        <v>1513</v>
      </c>
      <c r="C831" t="s">
        <v>1517</v>
      </c>
      <c r="D831">
        <v>0</v>
      </c>
      <c r="E831">
        <v>0</v>
      </c>
      <c r="F831">
        <v>0</v>
      </c>
      <c r="G831">
        <v>14914676.9771249</v>
      </c>
      <c r="H831">
        <v>0</v>
      </c>
      <c r="I831">
        <v>0</v>
      </c>
      <c r="J831">
        <v>220180.19442573801</v>
      </c>
      <c r="K831">
        <v>11584632.3298914</v>
      </c>
      <c r="L831">
        <v>1680895.7871673801</v>
      </c>
      <c r="M831">
        <v>28180205.094183698</v>
      </c>
      <c r="N831">
        <v>0</v>
      </c>
      <c r="O831">
        <v>0</v>
      </c>
      <c r="P831">
        <v>1</v>
      </c>
      <c r="Q831">
        <v>0</v>
      </c>
      <c r="R831">
        <v>0</v>
      </c>
      <c r="S831">
        <v>1</v>
      </c>
      <c r="T831">
        <v>1</v>
      </c>
      <c r="U831">
        <v>100</v>
      </c>
      <c r="V831">
        <v>1</v>
      </c>
      <c r="W831">
        <v>1</v>
      </c>
      <c r="X831">
        <v>1</v>
      </c>
    </row>
    <row r="832" spans="1:24" x14ac:dyDescent="0.2">
      <c r="A832" t="s">
        <v>1518</v>
      </c>
      <c r="B832" t="s">
        <v>1513</v>
      </c>
      <c r="C832" t="s">
        <v>1519</v>
      </c>
      <c r="D832">
        <v>0</v>
      </c>
      <c r="E832">
        <v>0</v>
      </c>
      <c r="F832">
        <v>0</v>
      </c>
      <c r="G832">
        <v>30351943.769989599</v>
      </c>
      <c r="H832">
        <v>0</v>
      </c>
      <c r="I832">
        <v>0</v>
      </c>
      <c r="J832">
        <v>328671.20936708897</v>
      </c>
      <c r="K832">
        <v>17659785.814546</v>
      </c>
      <c r="L832">
        <v>1404492.2735832799</v>
      </c>
      <c r="M832">
        <v>49416221.858118899</v>
      </c>
      <c r="N832">
        <v>0</v>
      </c>
      <c r="O832">
        <v>0</v>
      </c>
      <c r="P832">
        <v>1</v>
      </c>
      <c r="Q832">
        <v>0</v>
      </c>
      <c r="R832">
        <v>0</v>
      </c>
      <c r="S832">
        <v>1</v>
      </c>
      <c r="T832">
        <v>1</v>
      </c>
      <c r="U832">
        <v>100</v>
      </c>
      <c r="V832">
        <v>1</v>
      </c>
      <c r="W832">
        <v>1</v>
      </c>
      <c r="X832">
        <v>1</v>
      </c>
    </row>
    <row r="833" spans="1:24" x14ac:dyDescent="0.2">
      <c r="A833" t="s">
        <v>1520</v>
      </c>
      <c r="B833" t="s">
        <v>1513</v>
      </c>
      <c r="C833" t="s">
        <v>1521</v>
      </c>
      <c r="D833">
        <v>0</v>
      </c>
      <c r="E833">
        <v>0</v>
      </c>
      <c r="F833">
        <v>0</v>
      </c>
      <c r="G833">
        <v>0</v>
      </c>
      <c r="H833">
        <v>0</v>
      </c>
      <c r="I833">
        <v>0</v>
      </c>
      <c r="J833">
        <v>1958.00249433358</v>
      </c>
      <c r="K833">
        <v>85498.059161641097</v>
      </c>
      <c r="L833">
        <v>77097.660941045295</v>
      </c>
      <c r="M833">
        <v>162595.720102686</v>
      </c>
      <c r="N833">
        <v>0</v>
      </c>
      <c r="O833">
        <v>0</v>
      </c>
      <c r="P833">
        <v>1</v>
      </c>
      <c r="Q833">
        <v>0</v>
      </c>
      <c r="R833">
        <v>0</v>
      </c>
      <c r="S833">
        <v>1</v>
      </c>
      <c r="T833">
        <v>1</v>
      </c>
      <c r="U833">
        <v>100</v>
      </c>
      <c r="V833">
        <v>1</v>
      </c>
      <c r="W833">
        <v>1</v>
      </c>
      <c r="X833">
        <v>1</v>
      </c>
    </row>
    <row r="834" spans="1:24" x14ac:dyDescent="0.2">
      <c r="A834" t="s">
        <v>1522</v>
      </c>
      <c r="B834" t="s">
        <v>1513</v>
      </c>
      <c r="C834" t="s">
        <v>1523</v>
      </c>
      <c r="D834">
        <v>0</v>
      </c>
      <c r="E834">
        <v>0</v>
      </c>
      <c r="F834">
        <v>0</v>
      </c>
      <c r="G834">
        <v>1786394.8469935399</v>
      </c>
      <c r="H834">
        <v>0</v>
      </c>
      <c r="I834">
        <v>0</v>
      </c>
      <c r="J834">
        <v>7020.5773145221001</v>
      </c>
      <c r="K834">
        <v>359452.61348243698</v>
      </c>
      <c r="L834">
        <v>68705.825029141197</v>
      </c>
      <c r="M834">
        <v>2214553.2855051202</v>
      </c>
      <c r="N834">
        <v>0</v>
      </c>
      <c r="O834">
        <v>0</v>
      </c>
      <c r="P834">
        <v>1</v>
      </c>
      <c r="Q834">
        <v>0</v>
      </c>
      <c r="R834">
        <v>0</v>
      </c>
      <c r="S834">
        <v>1</v>
      </c>
      <c r="T834">
        <v>1</v>
      </c>
      <c r="U834">
        <v>100</v>
      </c>
      <c r="V834">
        <v>1</v>
      </c>
      <c r="W834">
        <v>1</v>
      </c>
      <c r="X834">
        <v>1</v>
      </c>
    </row>
    <row r="835" spans="1:24" x14ac:dyDescent="0.2">
      <c r="A835" t="s">
        <v>1524</v>
      </c>
      <c r="B835" t="s">
        <v>1525</v>
      </c>
      <c r="C835" t="s">
        <v>1525</v>
      </c>
      <c r="D835">
        <v>0</v>
      </c>
      <c r="E835">
        <v>0</v>
      </c>
      <c r="F835">
        <v>0</v>
      </c>
      <c r="G835">
        <v>0</v>
      </c>
      <c r="H835">
        <v>0</v>
      </c>
      <c r="I835">
        <v>0</v>
      </c>
      <c r="J835">
        <v>0</v>
      </c>
      <c r="K835">
        <v>0</v>
      </c>
      <c r="L835">
        <v>0</v>
      </c>
      <c r="M835">
        <v>0</v>
      </c>
      <c r="N835">
        <v>0</v>
      </c>
      <c r="O835">
        <v>0</v>
      </c>
      <c r="P835">
        <v>50</v>
      </c>
      <c r="Q835">
        <v>0</v>
      </c>
      <c r="R835">
        <v>0</v>
      </c>
      <c r="S835">
        <v>1</v>
      </c>
      <c r="T835">
        <v>1</v>
      </c>
      <c r="U835">
        <v>100</v>
      </c>
      <c r="V835">
        <v>1</v>
      </c>
      <c r="W835">
        <v>1</v>
      </c>
      <c r="X835">
        <v>1</v>
      </c>
    </row>
    <row r="836" spans="1:24" x14ac:dyDescent="0.2">
      <c r="A836" t="s">
        <v>1526</v>
      </c>
      <c r="B836" t="s">
        <v>1525</v>
      </c>
      <c r="C836" t="s">
        <v>379</v>
      </c>
      <c r="D836">
        <v>0</v>
      </c>
      <c r="E836">
        <v>0</v>
      </c>
      <c r="F836">
        <v>0</v>
      </c>
      <c r="G836">
        <v>0</v>
      </c>
      <c r="H836">
        <v>0</v>
      </c>
      <c r="I836">
        <v>0</v>
      </c>
      <c r="J836">
        <v>0</v>
      </c>
      <c r="K836">
        <v>0</v>
      </c>
      <c r="L836">
        <v>0</v>
      </c>
      <c r="M836">
        <v>0</v>
      </c>
      <c r="N836">
        <v>0</v>
      </c>
      <c r="O836">
        <v>0</v>
      </c>
      <c r="P836">
        <v>33</v>
      </c>
      <c r="Q836">
        <v>0</v>
      </c>
      <c r="R836">
        <v>0</v>
      </c>
      <c r="S836">
        <v>1</v>
      </c>
      <c r="T836">
        <v>1</v>
      </c>
      <c r="U836">
        <v>100</v>
      </c>
      <c r="V836">
        <v>1</v>
      </c>
      <c r="W836">
        <v>1</v>
      </c>
      <c r="X836">
        <v>1</v>
      </c>
    </row>
    <row r="837" spans="1:24" x14ac:dyDescent="0.2">
      <c r="A837" t="s">
        <v>1527</v>
      </c>
      <c r="B837" t="s">
        <v>379</v>
      </c>
      <c r="C837" t="s">
        <v>408</v>
      </c>
      <c r="D837">
        <v>0</v>
      </c>
      <c r="E837">
        <v>0</v>
      </c>
      <c r="F837">
        <v>0</v>
      </c>
      <c r="G837">
        <v>0</v>
      </c>
      <c r="H837">
        <v>0</v>
      </c>
      <c r="I837">
        <v>0</v>
      </c>
      <c r="J837">
        <v>0</v>
      </c>
      <c r="K837">
        <v>0</v>
      </c>
      <c r="L837">
        <v>0</v>
      </c>
      <c r="M837">
        <v>0</v>
      </c>
      <c r="N837">
        <v>0</v>
      </c>
      <c r="O837">
        <v>0</v>
      </c>
      <c r="P837">
        <v>22</v>
      </c>
      <c r="Q837">
        <v>0</v>
      </c>
      <c r="R837">
        <v>0</v>
      </c>
      <c r="S837">
        <v>1</v>
      </c>
      <c r="T837">
        <v>1</v>
      </c>
      <c r="U837">
        <v>100</v>
      </c>
      <c r="V837">
        <v>1</v>
      </c>
      <c r="W837">
        <v>1</v>
      </c>
      <c r="X837">
        <v>1</v>
      </c>
    </row>
    <row r="838" spans="1:24" x14ac:dyDescent="0.2">
      <c r="A838" t="s">
        <v>1528</v>
      </c>
      <c r="B838" t="s">
        <v>408</v>
      </c>
      <c r="C838" t="s">
        <v>410</v>
      </c>
      <c r="D838">
        <v>0</v>
      </c>
      <c r="E838">
        <v>0</v>
      </c>
      <c r="F838">
        <v>0</v>
      </c>
      <c r="G838">
        <v>0</v>
      </c>
      <c r="H838">
        <v>0</v>
      </c>
      <c r="I838">
        <v>0</v>
      </c>
      <c r="J838">
        <v>0</v>
      </c>
      <c r="K838">
        <v>0</v>
      </c>
      <c r="L838">
        <v>0</v>
      </c>
      <c r="M838">
        <v>0</v>
      </c>
      <c r="N838">
        <v>0</v>
      </c>
      <c r="O838">
        <v>0</v>
      </c>
      <c r="P838">
        <v>4</v>
      </c>
      <c r="Q838">
        <v>0</v>
      </c>
      <c r="R838">
        <v>0</v>
      </c>
      <c r="S838">
        <v>1</v>
      </c>
      <c r="T838">
        <v>1</v>
      </c>
      <c r="U838">
        <v>100</v>
      </c>
      <c r="V838">
        <v>1</v>
      </c>
      <c r="W838">
        <v>1</v>
      </c>
      <c r="X838">
        <v>1</v>
      </c>
    </row>
    <row r="839" spans="1:24" x14ac:dyDescent="0.2">
      <c r="A839" t="s">
        <v>1529</v>
      </c>
      <c r="B839" t="s">
        <v>410</v>
      </c>
      <c r="C839" t="s">
        <v>412</v>
      </c>
      <c r="D839">
        <v>1</v>
      </c>
      <c r="E839">
        <v>0</v>
      </c>
      <c r="F839">
        <v>0</v>
      </c>
      <c r="G839">
        <v>0</v>
      </c>
      <c r="H839">
        <v>0</v>
      </c>
      <c r="I839">
        <v>0</v>
      </c>
      <c r="J839">
        <v>0</v>
      </c>
      <c r="K839">
        <v>0</v>
      </c>
      <c r="L839">
        <v>0</v>
      </c>
      <c r="M839">
        <v>0</v>
      </c>
      <c r="N839">
        <v>0</v>
      </c>
      <c r="O839">
        <v>0</v>
      </c>
      <c r="P839">
        <v>9</v>
      </c>
      <c r="Q839">
        <v>0</v>
      </c>
      <c r="R839">
        <v>0</v>
      </c>
      <c r="S839">
        <v>1</v>
      </c>
      <c r="T839">
        <v>1</v>
      </c>
      <c r="U839">
        <v>100</v>
      </c>
      <c r="V839">
        <v>1</v>
      </c>
      <c r="W839">
        <v>1</v>
      </c>
      <c r="X839">
        <v>1</v>
      </c>
    </row>
    <row r="840" spans="1:24" x14ac:dyDescent="0.2">
      <c r="A840" t="s">
        <v>1530</v>
      </c>
      <c r="B840" t="s">
        <v>412</v>
      </c>
      <c r="C840" t="s">
        <v>383</v>
      </c>
      <c r="D840">
        <v>1</v>
      </c>
      <c r="E840">
        <v>0</v>
      </c>
      <c r="F840">
        <v>0</v>
      </c>
      <c r="G840">
        <v>0</v>
      </c>
      <c r="H840">
        <v>67000</v>
      </c>
      <c r="I840" t="s">
        <v>384</v>
      </c>
      <c r="J840">
        <v>0</v>
      </c>
      <c r="K840">
        <v>0</v>
      </c>
      <c r="L840">
        <v>0</v>
      </c>
      <c r="M840">
        <v>0</v>
      </c>
      <c r="N840" t="s">
        <v>383</v>
      </c>
      <c r="O840" t="s">
        <v>385</v>
      </c>
      <c r="P840">
        <v>1</v>
      </c>
      <c r="Q840">
        <v>0</v>
      </c>
      <c r="R840">
        <v>0</v>
      </c>
      <c r="S840">
        <v>1</v>
      </c>
      <c r="T840">
        <v>1</v>
      </c>
      <c r="U840">
        <v>100</v>
      </c>
      <c r="V840">
        <v>1</v>
      </c>
      <c r="W840">
        <v>1</v>
      </c>
      <c r="X840">
        <v>1</v>
      </c>
    </row>
    <row r="841" spans="1:24" x14ac:dyDescent="0.2">
      <c r="A841" t="s">
        <v>1531</v>
      </c>
      <c r="B841" t="s">
        <v>412</v>
      </c>
      <c r="C841" t="s">
        <v>387</v>
      </c>
      <c r="D841">
        <v>1</v>
      </c>
      <c r="E841">
        <v>0</v>
      </c>
      <c r="F841">
        <v>0</v>
      </c>
      <c r="G841">
        <v>0</v>
      </c>
      <c r="H841">
        <v>3100</v>
      </c>
      <c r="I841" t="s">
        <v>388</v>
      </c>
      <c r="J841">
        <v>0</v>
      </c>
      <c r="K841">
        <v>0</v>
      </c>
      <c r="L841">
        <v>0</v>
      </c>
      <c r="M841">
        <v>0</v>
      </c>
      <c r="N841" t="s">
        <v>387</v>
      </c>
      <c r="O841" t="s">
        <v>389</v>
      </c>
      <c r="P841">
        <v>1</v>
      </c>
      <c r="Q841">
        <v>0</v>
      </c>
      <c r="R841">
        <v>0</v>
      </c>
      <c r="S841">
        <v>1</v>
      </c>
      <c r="T841">
        <v>1</v>
      </c>
      <c r="U841">
        <v>100</v>
      </c>
      <c r="V841">
        <v>1</v>
      </c>
      <c r="W841">
        <v>1</v>
      </c>
      <c r="X841">
        <v>1</v>
      </c>
    </row>
    <row r="842" spans="1:24" x14ac:dyDescent="0.2">
      <c r="A842" t="s">
        <v>1532</v>
      </c>
      <c r="B842" t="s">
        <v>412</v>
      </c>
      <c r="C842" t="s">
        <v>391</v>
      </c>
      <c r="D842">
        <v>1</v>
      </c>
      <c r="E842">
        <v>0</v>
      </c>
      <c r="F842">
        <v>0</v>
      </c>
      <c r="G842">
        <v>0</v>
      </c>
      <c r="H842">
        <v>9600</v>
      </c>
      <c r="I842" t="s">
        <v>371</v>
      </c>
      <c r="J842">
        <v>0</v>
      </c>
      <c r="K842">
        <v>0</v>
      </c>
      <c r="L842">
        <v>0</v>
      </c>
      <c r="M842">
        <v>0</v>
      </c>
      <c r="N842" t="s">
        <v>392</v>
      </c>
      <c r="O842" t="s">
        <v>393</v>
      </c>
      <c r="P842">
        <v>1</v>
      </c>
      <c r="Q842">
        <v>0</v>
      </c>
      <c r="R842">
        <v>0</v>
      </c>
      <c r="S842">
        <v>1</v>
      </c>
      <c r="T842">
        <v>1</v>
      </c>
      <c r="U842">
        <v>100</v>
      </c>
      <c r="V842">
        <v>1</v>
      </c>
      <c r="W842">
        <v>1</v>
      </c>
      <c r="X842">
        <v>1</v>
      </c>
    </row>
    <row r="843" spans="1:24" x14ac:dyDescent="0.2">
      <c r="A843" t="s">
        <v>1533</v>
      </c>
      <c r="B843" t="s">
        <v>412</v>
      </c>
      <c r="C843" t="s">
        <v>395</v>
      </c>
      <c r="D843">
        <v>1</v>
      </c>
      <c r="E843">
        <v>0</v>
      </c>
      <c r="F843">
        <v>0</v>
      </c>
      <c r="G843">
        <v>0</v>
      </c>
      <c r="H843">
        <v>20</v>
      </c>
      <c r="I843" t="s">
        <v>388</v>
      </c>
      <c r="J843">
        <v>0</v>
      </c>
      <c r="K843">
        <v>0</v>
      </c>
      <c r="L843">
        <v>0</v>
      </c>
      <c r="M843">
        <v>0</v>
      </c>
      <c r="N843" t="s">
        <v>395</v>
      </c>
      <c r="O843" t="s">
        <v>389</v>
      </c>
      <c r="P843">
        <v>1</v>
      </c>
      <c r="Q843">
        <v>0</v>
      </c>
      <c r="R843">
        <v>0</v>
      </c>
      <c r="S843">
        <v>1</v>
      </c>
      <c r="T843">
        <v>1</v>
      </c>
      <c r="U843">
        <v>100</v>
      </c>
      <c r="V843">
        <v>1</v>
      </c>
      <c r="W843">
        <v>1</v>
      </c>
      <c r="X843">
        <v>1</v>
      </c>
    </row>
    <row r="844" spans="1:24" x14ac:dyDescent="0.2">
      <c r="A844" t="s">
        <v>1534</v>
      </c>
      <c r="B844" t="s">
        <v>412</v>
      </c>
      <c r="C844" t="s">
        <v>418</v>
      </c>
      <c r="D844">
        <v>1</v>
      </c>
      <c r="E844">
        <v>0</v>
      </c>
      <c r="F844">
        <v>0</v>
      </c>
      <c r="G844">
        <v>0</v>
      </c>
      <c r="H844">
        <v>56000</v>
      </c>
      <c r="I844" t="s">
        <v>384</v>
      </c>
      <c r="J844">
        <v>0</v>
      </c>
      <c r="K844">
        <v>0</v>
      </c>
      <c r="L844">
        <v>0</v>
      </c>
      <c r="M844">
        <v>0</v>
      </c>
      <c r="N844" t="s">
        <v>398</v>
      </c>
      <c r="O844" t="s">
        <v>393</v>
      </c>
      <c r="P844">
        <v>1</v>
      </c>
      <c r="Q844">
        <v>0</v>
      </c>
      <c r="R844">
        <v>0</v>
      </c>
      <c r="S844">
        <v>1</v>
      </c>
      <c r="T844">
        <v>1</v>
      </c>
      <c r="U844">
        <v>100</v>
      </c>
      <c r="V844">
        <v>1</v>
      </c>
      <c r="W844">
        <v>1</v>
      </c>
      <c r="X844">
        <v>1</v>
      </c>
    </row>
    <row r="845" spans="1:24" x14ac:dyDescent="0.2">
      <c r="A845" t="s">
        <v>1535</v>
      </c>
      <c r="B845" t="s">
        <v>412</v>
      </c>
      <c r="C845" t="s">
        <v>397</v>
      </c>
      <c r="D845">
        <v>1</v>
      </c>
      <c r="E845">
        <v>0</v>
      </c>
      <c r="F845">
        <v>0</v>
      </c>
      <c r="G845">
        <v>0</v>
      </c>
      <c r="H845">
        <v>30500</v>
      </c>
      <c r="I845" t="s">
        <v>384</v>
      </c>
      <c r="J845">
        <v>0</v>
      </c>
      <c r="K845">
        <v>0</v>
      </c>
      <c r="L845">
        <v>0</v>
      </c>
      <c r="M845">
        <v>0</v>
      </c>
      <c r="N845" t="s">
        <v>398</v>
      </c>
      <c r="O845" t="s">
        <v>393</v>
      </c>
      <c r="P845">
        <v>1</v>
      </c>
      <c r="Q845">
        <v>0</v>
      </c>
      <c r="R845">
        <v>0</v>
      </c>
      <c r="S845">
        <v>1</v>
      </c>
      <c r="T845">
        <v>1</v>
      </c>
      <c r="U845">
        <v>100</v>
      </c>
      <c r="V845">
        <v>1</v>
      </c>
      <c r="W845">
        <v>1</v>
      </c>
      <c r="X845">
        <v>1</v>
      </c>
    </row>
    <row r="846" spans="1:24" x14ac:dyDescent="0.2">
      <c r="A846" t="s">
        <v>1536</v>
      </c>
      <c r="B846" t="s">
        <v>412</v>
      </c>
      <c r="C846" t="s">
        <v>400</v>
      </c>
      <c r="D846">
        <v>1</v>
      </c>
      <c r="E846">
        <v>0</v>
      </c>
      <c r="F846">
        <v>0</v>
      </c>
      <c r="G846">
        <v>0</v>
      </c>
      <c r="H846">
        <v>13800</v>
      </c>
      <c r="I846" t="s">
        <v>401</v>
      </c>
      <c r="J846">
        <v>0</v>
      </c>
      <c r="K846">
        <v>0</v>
      </c>
      <c r="L846">
        <v>0</v>
      </c>
      <c r="M846">
        <v>0</v>
      </c>
      <c r="N846" t="s">
        <v>398</v>
      </c>
      <c r="O846" t="s">
        <v>389</v>
      </c>
      <c r="P846">
        <v>1</v>
      </c>
      <c r="Q846">
        <v>0</v>
      </c>
      <c r="R846">
        <v>0</v>
      </c>
      <c r="S846">
        <v>1</v>
      </c>
      <c r="T846">
        <v>1</v>
      </c>
      <c r="U846">
        <v>100</v>
      </c>
      <c r="V846">
        <v>1</v>
      </c>
      <c r="W846">
        <v>1</v>
      </c>
      <c r="X846">
        <v>1</v>
      </c>
    </row>
    <row r="847" spans="1:24" x14ac:dyDescent="0.2">
      <c r="A847" t="s">
        <v>1537</v>
      </c>
      <c r="B847" t="s">
        <v>412</v>
      </c>
      <c r="C847" t="s">
        <v>403</v>
      </c>
      <c r="D847">
        <v>1</v>
      </c>
      <c r="E847">
        <v>0</v>
      </c>
      <c r="F847">
        <v>0</v>
      </c>
      <c r="G847">
        <v>0</v>
      </c>
      <c r="H847">
        <v>50600</v>
      </c>
      <c r="I847" t="s">
        <v>384</v>
      </c>
      <c r="J847">
        <v>0</v>
      </c>
      <c r="K847">
        <v>0</v>
      </c>
      <c r="L847">
        <v>0</v>
      </c>
      <c r="M847">
        <v>0</v>
      </c>
      <c r="N847" t="s">
        <v>383</v>
      </c>
      <c r="O847" t="s">
        <v>385</v>
      </c>
      <c r="P847">
        <v>1</v>
      </c>
      <c r="Q847">
        <v>0</v>
      </c>
      <c r="R847">
        <v>0</v>
      </c>
      <c r="S847">
        <v>1</v>
      </c>
      <c r="T847">
        <v>1</v>
      </c>
      <c r="U847">
        <v>100</v>
      </c>
      <c r="V847">
        <v>1</v>
      </c>
      <c r="W847">
        <v>1</v>
      </c>
      <c r="X847">
        <v>1</v>
      </c>
    </row>
    <row r="848" spans="1:24" x14ac:dyDescent="0.2">
      <c r="A848" t="s">
        <v>1538</v>
      </c>
      <c r="B848" t="s">
        <v>410</v>
      </c>
      <c r="C848" t="s">
        <v>423</v>
      </c>
      <c r="D848">
        <v>1</v>
      </c>
      <c r="E848">
        <v>0</v>
      </c>
      <c r="F848">
        <v>0</v>
      </c>
      <c r="G848">
        <v>0</v>
      </c>
      <c r="H848">
        <v>0</v>
      </c>
      <c r="I848">
        <v>0</v>
      </c>
      <c r="J848">
        <v>0</v>
      </c>
      <c r="K848">
        <v>0</v>
      </c>
      <c r="L848">
        <v>0</v>
      </c>
      <c r="M848">
        <v>0</v>
      </c>
      <c r="N848">
        <v>0</v>
      </c>
      <c r="O848">
        <v>0</v>
      </c>
      <c r="P848">
        <v>7</v>
      </c>
      <c r="Q848">
        <v>0</v>
      </c>
      <c r="R848">
        <v>0</v>
      </c>
      <c r="S848">
        <v>1</v>
      </c>
      <c r="T848">
        <v>1</v>
      </c>
      <c r="U848">
        <v>100</v>
      </c>
      <c r="V848">
        <v>1</v>
      </c>
      <c r="W848">
        <v>1</v>
      </c>
      <c r="X848">
        <v>1</v>
      </c>
    </row>
    <row r="849" spans="1:24" x14ac:dyDescent="0.2">
      <c r="A849" t="s">
        <v>1539</v>
      </c>
      <c r="B849" t="s">
        <v>423</v>
      </c>
      <c r="C849" t="s">
        <v>383</v>
      </c>
      <c r="D849">
        <v>1</v>
      </c>
      <c r="E849">
        <v>0</v>
      </c>
      <c r="F849">
        <v>0</v>
      </c>
      <c r="G849">
        <v>0</v>
      </c>
      <c r="H849">
        <v>19500</v>
      </c>
      <c r="I849" t="s">
        <v>384</v>
      </c>
      <c r="J849">
        <v>0</v>
      </c>
      <c r="K849">
        <v>0</v>
      </c>
      <c r="L849">
        <v>0</v>
      </c>
      <c r="M849">
        <v>0</v>
      </c>
      <c r="N849" t="s">
        <v>383</v>
      </c>
      <c r="O849" t="s">
        <v>385</v>
      </c>
      <c r="P849">
        <v>1</v>
      </c>
      <c r="Q849">
        <v>0</v>
      </c>
      <c r="R849">
        <v>0</v>
      </c>
      <c r="S849">
        <v>1</v>
      </c>
      <c r="T849">
        <v>1</v>
      </c>
      <c r="U849">
        <v>100</v>
      </c>
      <c r="V849">
        <v>1</v>
      </c>
      <c r="W849">
        <v>1</v>
      </c>
      <c r="X849">
        <v>1</v>
      </c>
    </row>
    <row r="850" spans="1:24" x14ac:dyDescent="0.2">
      <c r="A850" t="s">
        <v>1540</v>
      </c>
      <c r="B850" t="s">
        <v>423</v>
      </c>
      <c r="C850" t="s">
        <v>387</v>
      </c>
      <c r="D850">
        <v>1</v>
      </c>
      <c r="E850">
        <v>0</v>
      </c>
      <c r="F850">
        <v>0</v>
      </c>
      <c r="G850">
        <v>0</v>
      </c>
      <c r="H850">
        <v>1150</v>
      </c>
      <c r="I850" t="s">
        <v>388</v>
      </c>
      <c r="J850">
        <v>0</v>
      </c>
      <c r="K850">
        <v>0</v>
      </c>
      <c r="L850">
        <v>0</v>
      </c>
      <c r="M850">
        <v>0</v>
      </c>
      <c r="N850" t="s">
        <v>387</v>
      </c>
      <c r="O850" t="s">
        <v>389</v>
      </c>
      <c r="P850">
        <v>1</v>
      </c>
      <c r="Q850">
        <v>0</v>
      </c>
      <c r="R850">
        <v>0</v>
      </c>
      <c r="S850">
        <v>1</v>
      </c>
      <c r="T850">
        <v>1</v>
      </c>
      <c r="U850">
        <v>100</v>
      </c>
      <c r="V850">
        <v>1</v>
      </c>
      <c r="W850">
        <v>1</v>
      </c>
      <c r="X850">
        <v>1</v>
      </c>
    </row>
    <row r="851" spans="1:24" x14ac:dyDescent="0.2">
      <c r="A851" t="s">
        <v>1541</v>
      </c>
      <c r="B851" t="s">
        <v>423</v>
      </c>
      <c r="C851" t="s">
        <v>391</v>
      </c>
      <c r="D851">
        <v>1</v>
      </c>
      <c r="E851">
        <v>0</v>
      </c>
      <c r="F851">
        <v>0</v>
      </c>
      <c r="G851">
        <v>0</v>
      </c>
      <c r="H851">
        <v>3450</v>
      </c>
      <c r="I851" t="s">
        <v>371</v>
      </c>
      <c r="J851">
        <v>0</v>
      </c>
      <c r="K851">
        <v>0</v>
      </c>
      <c r="L851">
        <v>0</v>
      </c>
      <c r="M851">
        <v>0</v>
      </c>
      <c r="N851" t="s">
        <v>392</v>
      </c>
      <c r="O851" t="s">
        <v>393</v>
      </c>
      <c r="P851">
        <v>1</v>
      </c>
      <c r="Q851">
        <v>0</v>
      </c>
      <c r="R851">
        <v>0</v>
      </c>
      <c r="S851">
        <v>1</v>
      </c>
      <c r="T851">
        <v>1</v>
      </c>
      <c r="U851">
        <v>100</v>
      </c>
      <c r="V851">
        <v>1</v>
      </c>
      <c r="W851">
        <v>1</v>
      </c>
      <c r="X851">
        <v>1</v>
      </c>
    </row>
    <row r="852" spans="1:24" x14ac:dyDescent="0.2">
      <c r="A852" t="s">
        <v>1542</v>
      </c>
      <c r="B852" t="s">
        <v>423</v>
      </c>
      <c r="C852" t="s">
        <v>418</v>
      </c>
      <c r="D852">
        <v>1</v>
      </c>
      <c r="E852">
        <v>0</v>
      </c>
      <c r="F852">
        <v>0</v>
      </c>
      <c r="G852">
        <v>0</v>
      </c>
      <c r="H852">
        <v>20000</v>
      </c>
      <c r="I852" t="s">
        <v>384</v>
      </c>
      <c r="J852">
        <v>0</v>
      </c>
      <c r="K852">
        <v>0</v>
      </c>
      <c r="L852">
        <v>0</v>
      </c>
      <c r="M852">
        <v>0</v>
      </c>
      <c r="N852" t="s">
        <v>398</v>
      </c>
      <c r="O852" t="s">
        <v>393</v>
      </c>
      <c r="P852">
        <v>1</v>
      </c>
      <c r="Q852">
        <v>0</v>
      </c>
      <c r="R852">
        <v>0</v>
      </c>
      <c r="S852">
        <v>1</v>
      </c>
      <c r="T852">
        <v>1</v>
      </c>
      <c r="U852">
        <v>100</v>
      </c>
      <c r="V852">
        <v>1</v>
      </c>
      <c r="W852">
        <v>1</v>
      </c>
      <c r="X852">
        <v>1</v>
      </c>
    </row>
    <row r="853" spans="1:24" x14ac:dyDescent="0.2">
      <c r="A853" t="s">
        <v>1543</v>
      </c>
      <c r="B853" t="s">
        <v>423</v>
      </c>
      <c r="C853" t="s">
        <v>400</v>
      </c>
      <c r="D853">
        <v>1</v>
      </c>
      <c r="E853">
        <v>0</v>
      </c>
      <c r="F853">
        <v>0</v>
      </c>
      <c r="G853">
        <v>0</v>
      </c>
      <c r="H853">
        <v>11200</v>
      </c>
      <c r="I853" t="s">
        <v>401</v>
      </c>
      <c r="J853">
        <v>0</v>
      </c>
      <c r="K853">
        <v>0</v>
      </c>
      <c r="L853">
        <v>0</v>
      </c>
      <c r="M853">
        <v>0</v>
      </c>
      <c r="N853" t="s">
        <v>398</v>
      </c>
      <c r="O853" t="s">
        <v>389</v>
      </c>
      <c r="P853">
        <v>1</v>
      </c>
      <c r="Q853">
        <v>0</v>
      </c>
      <c r="R853">
        <v>0</v>
      </c>
      <c r="S853">
        <v>1</v>
      </c>
      <c r="T853">
        <v>1</v>
      </c>
      <c r="U853">
        <v>100</v>
      </c>
      <c r="V853">
        <v>1</v>
      </c>
      <c r="W853">
        <v>1</v>
      </c>
      <c r="X853">
        <v>1</v>
      </c>
    </row>
    <row r="854" spans="1:24" x14ac:dyDescent="0.2">
      <c r="A854" t="s">
        <v>1544</v>
      </c>
      <c r="B854" t="s">
        <v>423</v>
      </c>
      <c r="C854" t="s">
        <v>403</v>
      </c>
      <c r="D854">
        <v>1</v>
      </c>
      <c r="E854">
        <v>0</v>
      </c>
      <c r="F854">
        <v>0</v>
      </c>
      <c r="G854">
        <v>0</v>
      </c>
      <c r="H854">
        <v>10000</v>
      </c>
      <c r="I854" t="s">
        <v>384</v>
      </c>
      <c r="J854">
        <v>0</v>
      </c>
      <c r="K854">
        <v>0</v>
      </c>
      <c r="L854">
        <v>0</v>
      </c>
      <c r="M854">
        <v>0</v>
      </c>
      <c r="N854" t="s">
        <v>383</v>
      </c>
      <c r="O854" t="s">
        <v>385</v>
      </c>
      <c r="P854">
        <v>1</v>
      </c>
      <c r="Q854">
        <v>0</v>
      </c>
      <c r="R854">
        <v>0</v>
      </c>
      <c r="S854">
        <v>1</v>
      </c>
      <c r="T854">
        <v>1</v>
      </c>
      <c r="U854">
        <v>100</v>
      </c>
      <c r="V854">
        <v>1</v>
      </c>
      <c r="W854">
        <v>1</v>
      </c>
      <c r="X854">
        <v>1</v>
      </c>
    </row>
    <row r="855" spans="1:24" x14ac:dyDescent="0.2">
      <c r="A855" t="s">
        <v>1545</v>
      </c>
      <c r="B855" t="s">
        <v>408</v>
      </c>
      <c r="C855" t="s">
        <v>447</v>
      </c>
      <c r="D855">
        <v>0</v>
      </c>
      <c r="E855">
        <v>0</v>
      </c>
      <c r="F855">
        <v>0</v>
      </c>
      <c r="G855">
        <v>0</v>
      </c>
      <c r="H855">
        <v>0</v>
      </c>
      <c r="I855">
        <v>0</v>
      </c>
      <c r="J855">
        <v>0</v>
      </c>
      <c r="K855">
        <v>0</v>
      </c>
      <c r="L855">
        <v>0</v>
      </c>
      <c r="M855">
        <v>0</v>
      </c>
      <c r="N855">
        <v>0</v>
      </c>
      <c r="O855">
        <v>0</v>
      </c>
      <c r="P855">
        <v>6</v>
      </c>
      <c r="Q855">
        <v>0</v>
      </c>
      <c r="R855">
        <v>0</v>
      </c>
      <c r="S855">
        <v>1</v>
      </c>
      <c r="T855">
        <v>1</v>
      </c>
      <c r="U855">
        <v>100</v>
      </c>
      <c r="V855">
        <v>1</v>
      </c>
      <c r="W855">
        <v>1</v>
      </c>
      <c r="X855">
        <v>1</v>
      </c>
    </row>
    <row r="856" spans="1:24" x14ac:dyDescent="0.2">
      <c r="A856" t="s">
        <v>1546</v>
      </c>
      <c r="B856" t="s">
        <v>447</v>
      </c>
      <c r="C856" t="s">
        <v>449</v>
      </c>
      <c r="D856">
        <v>1</v>
      </c>
      <c r="E856">
        <v>0</v>
      </c>
      <c r="F856">
        <v>0</v>
      </c>
      <c r="G856">
        <v>0</v>
      </c>
      <c r="H856">
        <v>410</v>
      </c>
      <c r="I856" t="s">
        <v>388</v>
      </c>
      <c r="J856">
        <v>0</v>
      </c>
      <c r="K856">
        <v>0</v>
      </c>
      <c r="L856">
        <v>0</v>
      </c>
      <c r="M856">
        <v>0</v>
      </c>
      <c r="N856" t="s">
        <v>449</v>
      </c>
      <c r="O856" t="s">
        <v>450</v>
      </c>
      <c r="P856">
        <v>1</v>
      </c>
      <c r="Q856">
        <v>0</v>
      </c>
      <c r="R856">
        <v>0</v>
      </c>
      <c r="S856">
        <v>1</v>
      </c>
      <c r="T856">
        <v>1</v>
      </c>
      <c r="U856">
        <v>100</v>
      </c>
      <c r="V856">
        <v>1</v>
      </c>
      <c r="W856">
        <v>1</v>
      </c>
      <c r="X856">
        <v>1</v>
      </c>
    </row>
    <row r="857" spans="1:24" x14ac:dyDescent="0.2">
      <c r="A857" t="s">
        <v>1547</v>
      </c>
      <c r="B857" t="s">
        <v>447</v>
      </c>
      <c r="C857" t="s">
        <v>452</v>
      </c>
      <c r="D857">
        <v>1</v>
      </c>
      <c r="E857">
        <v>0</v>
      </c>
      <c r="F857">
        <v>0</v>
      </c>
      <c r="G857">
        <v>0</v>
      </c>
      <c r="H857">
        <v>150</v>
      </c>
      <c r="I857" t="s">
        <v>388</v>
      </c>
      <c r="J857">
        <v>0</v>
      </c>
      <c r="K857">
        <v>0</v>
      </c>
      <c r="L857">
        <v>0</v>
      </c>
      <c r="M857">
        <v>0</v>
      </c>
      <c r="N857" t="s">
        <v>449</v>
      </c>
      <c r="O857" t="s">
        <v>450</v>
      </c>
      <c r="P857">
        <v>1</v>
      </c>
      <c r="Q857">
        <v>0</v>
      </c>
      <c r="R857">
        <v>0</v>
      </c>
      <c r="S857">
        <v>1</v>
      </c>
      <c r="T857">
        <v>1</v>
      </c>
      <c r="U857">
        <v>100</v>
      </c>
      <c r="V857">
        <v>1</v>
      </c>
      <c r="W857">
        <v>1</v>
      </c>
      <c r="X857">
        <v>1</v>
      </c>
    </row>
    <row r="858" spans="1:24" x14ac:dyDescent="0.2">
      <c r="A858" t="s">
        <v>1548</v>
      </c>
      <c r="B858" t="s">
        <v>447</v>
      </c>
      <c r="C858" t="s">
        <v>454</v>
      </c>
      <c r="D858">
        <v>1</v>
      </c>
      <c r="E858">
        <v>0</v>
      </c>
      <c r="F858">
        <v>0</v>
      </c>
      <c r="G858">
        <v>0</v>
      </c>
      <c r="H858">
        <v>22320</v>
      </c>
      <c r="I858" t="s">
        <v>384</v>
      </c>
      <c r="J858">
        <v>0</v>
      </c>
      <c r="K858">
        <v>0</v>
      </c>
      <c r="L858">
        <v>0</v>
      </c>
      <c r="M858">
        <v>0</v>
      </c>
      <c r="N858" t="s">
        <v>406</v>
      </c>
      <c r="O858" t="s">
        <v>450</v>
      </c>
      <c r="P858">
        <v>1</v>
      </c>
      <c r="Q858">
        <v>0</v>
      </c>
      <c r="R858">
        <v>0</v>
      </c>
      <c r="S858">
        <v>1</v>
      </c>
      <c r="T858">
        <v>1</v>
      </c>
      <c r="U858">
        <v>100</v>
      </c>
      <c r="V858">
        <v>1</v>
      </c>
      <c r="W858">
        <v>1</v>
      </c>
      <c r="X858">
        <v>1</v>
      </c>
    </row>
    <row r="859" spans="1:24" x14ac:dyDescent="0.2">
      <c r="A859" t="s">
        <v>1549</v>
      </c>
      <c r="B859" t="s">
        <v>447</v>
      </c>
      <c r="C859" t="s">
        <v>456</v>
      </c>
      <c r="D859">
        <v>1</v>
      </c>
      <c r="E859">
        <v>0</v>
      </c>
      <c r="F859">
        <v>0</v>
      </c>
      <c r="G859">
        <v>0</v>
      </c>
      <c r="H859">
        <v>350</v>
      </c>
      <c r="I859" t="s">
        <v>401</v>
      </c>
      <c r="J859">
        <v>0</v>
      </c>
      <c r="K859">
        <v>0</v>
      </c>
      <c r="L859">
        <v>0</v>
      </c>
      <c r="M859">
        <v>0</v>
      </c>
      <c r="N859" t="s">
        <v>449</v>
      </c>
      <c r="O859" t="s">
        <v>450</v>
      </c>
      <c r="P859">
        <v>1</v>
      </c>
      <c r="Q859">
        <v>0</v>
      </c>
      <c r="R859">
        <v>0</v>
      </c>
      <c r="S859">
        <v>1</v>
      </c>
      <c r="T859">
        <v>1</v>
      </c>
      <c r="U859">
        <v>100</v>
      </c>
      <c r="V859">
        <v>1</v>
      </c>
      <c r="W859">
        <v>1</v>
      </c>
      <c r="X859">
        <v>1</v>
      </c>
    </row>
    <row r="860" spans="1:24" x14ac:dyDescent="0.2">
      <c r="A860" t="s">
        <v>1550</v>
      </c>
      <c r="B860" t="s">
        <v>447</v>
      </c>
      <c r="C860" t="s">
        <v>458</v>
      </c>
      <c r="D860">
        <v>1</v>
      </c>
      <c r="E860">
        <v>0</v>
      </c>
      <c r="F860">
        <v>0</v>
      </c>
      <c r="G860">
        <v>0</v>
      </c>
      <c r="H860">
        <v>1000</v>
      </c>
      <c r="I860" t="s">
        <v>459</v>
      </c>
      <c r="J860">
        <v>0</v>
      </c>
      <c r="K860">
        <v>0</v>
      </c>
      <c r="L860">
        <v>0</v>
      </c>
      <c r="M860">
        <v>0</v>
      </c>
      <c r="N860" t="s">
        <v>398</v>
      </c>
      <c r="O860" t="s">
        <v>450</v>
      </c>
      <c r="P860">
        <v>1</v>
      </c>
      <c r="Q860">
        <v>0</v>
      </c>
      <c r="R860">
        <v>0</v>
      </c>
      <c r="S860">
        <v>1</v>
      </c>
      <c r="T860">
        <v>1</v>
      </c>
      <c r="U860">
        <v>100</v>
      </c>
      <c r="V860">
        <v>1</v>
      </c>
      <c r="W860">
        <v>1</v>
      </c>
      <c r="X860">
        <v>1</v>
      </c>
    </row>
    <row r="861" spans="1:24" x14ac:dyDescent="0.2">
      <c r="A861" t="s">
        <v>1551</v>
      </c>
      <c r="B861" t="s">
        <v>408</v>
      </c>
      <c r="C861" t="s">
        <v>461</v>
      </c>
      <c r="D861">
        <v>0</v>
      </c>
      <c r="E861">
        <v>0</v>
      </c>
      <c r="F861">
        <v>0</v>
      </c>
      <c r="G861">
        <v>0</v>
      </c>
      <c r="H861">
        <v>0</v>
      </c>
      <c r="I861">
        <v>0</v>
      </c>
      <c r="J861">
        <v>0</v>
      </c>
      <c r="K861">
        <v>0</v>
      </c>
      <c r="L861">
        <v>0</v>
      </c>
      <c r="M861">
        <v>0</v>
      </c>
      <c r="N861" t="s">
        <v>462</v>
      </c>
      <c r="O861" t="s">
        <v>463</v>
      </c>
      <c r="P861">
        <v>1</v>
      </c>
      <c r="Q861">
        <v>0</v>
      </c>
      <c r="R861">
        <v>0</v>
      </c>
      <c r="S861">
        <v>1</v>
      </c>
      <c r="T861">
        <v>1</v>
      </c>
      <c r="U861">
        <v>100</v>
      </c>
      <c r="V861">
        <v>1</v>
      </c>
      <c r="W861">
        <v>1</v>
      </c>
      <c r="X861">
        <v>1</v>
      </c>
    </row>
    <row r="862" spans="1:24" x14ac:dyDescent="0.2">
      <c r="A862" t="s">
        <v>326</v>
      </c>
      <c r="C862" t="s">
        <v>1552</v>
      </c>
      <c r="G862">
        <v>2179583033.4936099</v>
      </c>
      <c r="J862">
        <v>8319722.65182616</v>
      </c>
      <c r="K862">
        <v>428653314.42649502</v>
      </c>
      <c r="L862">
        <v>335934821.84264702</v>
      </c>
      <c r="M862">
        <v>2944171169.7627501</v>
      </c>
      <c r="P862">
        <v>1</v>
      </c>
    </row>
  </sheetData>
  <pageMargins left="0.75" right="0.75" top="1" bottom="1" header="0.5" footer="0.5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lcf76f155ced4ddcb4097134ff3c332f xmlns="67dd09dc-1c6e-4ce1-8208-e2fdaf96a5f8">
      <Terms xmlns="http://schemas.microsoft.com/office/infopath/2007/PartnerControls"/>
    </lcf76f155ced4ddcb4097134ff3c332f>
    <TaxCatchAll xmlns="ca77b916-f394-4de9-b274-c15ee8638632" xsi:nil="true"/>
  </documentManagement>
</p:properti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A7CC571770D86B499EB9155460AE7607" ma:contentTypeVersion="14" ma:contentTypeDescription="Create a new document." ma:contentTypeScope="" ma:versionID="c21661d661d69d2b656d82c6282809b1">
  <xsd:schema xmlns:xsd="http://www.w3.org/2001/XMLSchema" xmlns:xs="http://www.w3.org/2001/XMLSchema" xmlns:p="http://schemas.microsoft.com/office/2006/metadata/properties" xmlns:ns2="67dd09dc-1c6e-4ce1-8208-e2fdaf96a5f8" xmlns:ns3="5f4d874b-b334-4115-bff7-e613ac7dd17f" xmlns:ns4="ca77b916-f394-4de9-b274-c15ee8638632" targetNamespace="http://schemas.microsoft.com/office/2006/metadata/properties" ma:root="true" ma:fieldsID="b49dd66e35f065b36ee1968bf38844c3" ns2:_="" ns3:_="" ns4:_="">
    <xsd:import namespace="67dd09dc-1c6e-4ce1-8208-e2fdaf96a5f8"/>
    <xsd:import namespace="5f4d874b-b334-4115-bff7-e613ac7dd17f"/>
    <xsd:import namespace="ca77b916-f394-4de9-b274-c15ee8638632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Tags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3:SharedWithUsers" minOccurs="0"/>
                <xsd:element ref="ns3:SharedWithDetails" minOccurs="0"/>
                <xsd:element ref="ns2:lcf76f155ced4ddcb4097134ff3c332f" minOccurs="0"/>
                <xsd:element ref="ns4:TaxCatchAll" minOccurs="0"/>
                <xsd:element ref="ns2:MediaServiceObjectDetectorVersions" minOccurs="0"/>
                <xsd:element ref="ns2:MediaServiceSearchProperties" minOccurs="0"/>
                <xsd:element ref="ns2:MediaServiceDateTaken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67dd09dc-1c6e-4ce1-8208-e2fdaf96a5f8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0" nillable="true" ma:displayName="Tags" ma:internalName="MediaServiceAutoTags" ma:readOnly="true">
      <xsd:simpleType>
        <xsd:restriction base="dms:Text"/>
      </xsd:simpleType>
    </xsd:element>
    <xsd:element name="MediaServiceOCR" ma:index="11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2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3" nillable="true" ma:displayName="MediaServiceEventHashCode" ma:hidden="true" ma:internalName="MediaServiceEventHashCode" ma:readOnly="true">
      <xsd:simpleType>
        <xsd:restriction base="dms:Text"/>
      </xsd:simpleType>
    </xsd:element>
    <xsd:element name="lcf76f155ced4ddcb4097134ff3c332f" ma:index="17" nillable="true" ma:taxonomy="true" ma:internalName="lcf76f155ced4ddcb4097134ff3c332f" ma:taxonomyFieldName="MediaServiceImageTags" ma:displayName="Image Tags" ma:readOnly="false" ma:fieldId="{5cf76f15-5ced-4ddc-b409-7134ff3c332f}" ma:taxonomyMulti="true" ma:sspId="0b78db39-37aa-4e28-bb7e-9642684d42d7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ObjectDetectorVersions" ma:index="19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MediaServiceSearchProperties" ma:index="20" nillable="true" ma:displayName="MediaServiceSearchProperties" ma:hidden="true" ma:internalName="MediaServiceSearchProperties" ma:readOnly="true">
      <xsd:simpleType>
        <xsd:restriction base="dms:Note"/>
      </xsd:simpleType>
    </xsd:element>
    <xsd:element name="MediaServiceDateTaken" ma:index="21" nillable="true" ma:displayName="MediaServiceDateTaken" ma:hidden="true" ma:indexed="true" ma:internalName="MediaServiceDateTaken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5f4d874b-b334-4115-bff7-e613ac7dd17f" elementFormDefault="qualified">
    <xsd:import namespace="http://schemas.microsoft.com/office/2006/documentManagement/types"/>
    <xsd:import namespace="http://schemas.microsoft.com/office/infopath/2007/PartnerControls"/>
    <xsd:element name="SharedWithUsers" ma:index="14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5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ca77b916-f394-4de9-b274-c15ee8638632" elementFormDefault="qualified">
    <xsd:import namespace="http://schemas.microsoft.com/office/2006/documentManagement/types"/>
    <xsd:import namespace="http://schemas.microsoft.com/office/infopath/2007/PartnerControls"/>
    <xsd:element name="TaxCatchAll" ma:index="18" nillable="true" ma:displayName="Taxonomy Catch All Column" ma:hidden="true" ma:list="{c937741b-a6f6-48b5-8075-453af3a4bec1}" ma:internalName="TaxCatchAll" ma:showField="CatchAllData" ma:web="5f4d874b-b334-4115-bff7-e613ac7dd17f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Props1.xml><?xml version="1.0" encoding="utf-8"?>
<ds:datastoreItem xmlns:ds="http://schemas.openxmlformats.org/officeDocument/2006/customXml" ds:itemID="{0BBD265B-4741-4E9E-8CEF-7F5EA63A6788}">
  <ds:schemaRefs>
    <ds:schemaRef ds:uri="http://purl.org/dc/dcmitype/"/>
    <ds:schemaRef ds:uri="http://schemas.openxmlformats.org/package/2006/metadata/core-properties"/>
    <ds:schemaRef ds:uri="67dd09dc-1c6e-4ce1-8208-e2fdaf96a5f8"/>
    <ds:schemaRef ds:uri="http://schemas.microsoft.com/office/2006/metadata/properties"/>
    <ds:schemaRef ds:uri="http://schemas.microsoft.com/office/2006/documentManagement/types"/>
    <ds:schemaRef ds:uri="http://purl.org/dc/elements/1.1/"/>
    <ds:schemaRef ds:uri="http://purl.org/dc/terms/"/>
    <ds:schemaRef ds:uri="http://schemas.microsoft.com/office/infopath/2007/PartnerControls"/>
    <ds:schemaRef ds:uri="ca77b916-f394-4de9-b274-c15ee8638632"/>
    <ds:schemaRef ds:uri="5f4d874b-b334-4115-bff7-e613ac7dd17f"/>
    <ds:schemaRef ds:uri="http://www.w3.org/XML/1998/namespace"/>
  </ds:schemaRefs>
</ds:datastoreItem>
</file>

<file path=customXml/itemProps2.xml><?xml version="1.0" encoding="utf-8"?>
<ds:datastoreItem xmlns:ds="http://schemas.openxmlformats.org/officeDocument/2006/customXml" ds:itemID="{6D28C47D-5006-4F8B-9FBA-8789DDC24915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67dd09dc-1c6e-4ce1-8208-e2fdaf96a5f8"/>
    <ds:schemaRef ds:uri="5f4d874b-b334-4115-bff7-e613ac7dd17f"/>
    <ds:schemaRef ds:uri="ca77b916-f394-4de9-b274-c15ee8638632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3.xml><?xml version="1.0" encoding="utf-8"?>
<ds:datastoreItem xmlns:ds="http://schemas.openxmlformats.org/officeDocument/2006/customXml" ds:itemID="{75DDBDC5-7F44-4953-AF07-AB7E59F8090B}">
  <ds:schemaRefs>
    <ds:schemaRef ds:uri="http://schemas.microsoft.com/sharepoint/v3/contenttype/form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20</vt:i4>
      </vt:variant>
      <vt:variant>
        <vt:lpstr>Named Ranges</vt:lpstr>
      </vt:variant>
      <vt:variant>
        <vt:i4>2</vt:i4>
      </vt:variant>
    </vt:vector>
  </HeadingPairs>
  <TitlesOfParts>
    <vt:vector size="22" baseType="lpstr">
      <vt:lpstr>DASHBOARD</vt:lpstr>
      <vt:lpstr>Feedback</vt:lpstr>
      <vt:lpstr>HTGR Results --&gt;</vt:lpstr>
      <vt:lpstr>HTGR Relationships</vt:lpstr>
      <vt:lpstr>HTGR Levers &amp; Variables</vt:lpstr>
      <vt:lpstr>HTGR FOAK-to-NOAK</vt:lpstr>
      <vt:lpstr>HTGR Financing</vt:lpstr>
      <vt:lpstr>HTGR NOAK calcs</vt:lpstr>
      <vt:lpstr>HTGR Ranges</vt:lpstr>
      <vt:lpstr>HTGR NOAK_72</vt:lpstr>
      <vt:lpstr>HTGR FOAK_100</vt:lpstr>
      <vt:lpstr>SFR Results --&gt;</vt:lpstr>
      <vt:lpstr>SFR Relationships</vt:lpstr>
      <vt:lpstr>SFR Levers &amp; Variables </vt:lpstr>
      <vt:lpstr>SFR FOAK-to-NOAK</vt:lpstr>
      <vt:lpstr>SFR Financing</vt:lpstr>
      <vt:lpstr>SFR NOAK calcs</vt:lpstr>
      <vt:lpstr>SFR Ranges</vt:lpstr>
      <vt:lpstr>SFR NOAK_72</vt:lpstr>
      <vt:lpstr>SFR FOAK_100</vt:lpstr>
      <vt:lpstr>Base_Duration</vt:lpstr>
      <vt:lpstr>Base_Duration_SFR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Levi M. Larsen</dc:creator>
  <cp:keywords/>
  <dc:description/>
  <cp:lastModifiedBy>Chandrakanth Bolisetti</cp:lastModifiedBy>
  <cp:revision/>
  <dcterms:created xsi:type="dcterms:W3CDTF">2024-01-18T15:51:28Z</dcterms:created>
  <dcterms:modified xsi:type="dcterms:W3CDTF">2024-05-13T23:38:59Z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0x010100A7CC571770D86B499EB9155460AE7607</vt:lpwstr>
  </property>
  <property fmtid="{D5CDD505-2E9C-101B-9397-08002B2CF9AE}" pid="3" name="MediaServiceImageTags">
    <vt:lpwstr/>
  </property>
</Properties>
</file>